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hidePivotFieldList="1"/>
  <mc:AlternateContent xmlns:mc="http://schemas.openxmlformats.org/markup-compatibility/2006">
    <mc:Choice Requires="x15">
      <x15ac:absPath xmlns:x15ac="http://schemas.microsoft.com/office/spreadsheetml/2010/11/ac" url="D:\EXCEL\Dashboard\Excel\Data with Decision\Tell Stories With MICROSOFT Excel DASHBOARDS (PART-1) how to create Dynamic Excel Dashboard\Dashboard files\"/>
    </mc:Choice>
  </mc:AlternateContent>
  <xr:revisionPtr revIDLastSave="0" documentId="13_ncr:1_{117AB496-90F2-47B5-ADB4-0163BD5521C6}" xr6:coauthVersionLast="47" xr6:coauthVersionMax="47" xr10:uidLastSave="{00000000-0000-0000-0000-000000000000}"/>
  <bookViews>
    <workbookView xWindow="-108" yWindow="-108" windowWidth="23256" windowHeight="12456" xr2:uid="{00000000-000D-0000-FFFF-FFFF00000000}"/>
  </bookViews>
  <sheets>
    <sheet name="Dashboard" sheetId="6" r:id="rId1"/>
    <sheet name="Consolidtaed Data" sheetId="2" r:id="rId2"/>
    <sheet name="Calculations" sheetId="7" r:id="rId3"/>
    <sheet name="Calculations-2" sheetId="3" r:id="rId4"/>
    <sheet name="Calcultions-3" sheetId="5" r:id="rId5"/>
  </sheets>
  <externalReferences>
    <externalReference r:id="rId6"/>
  </externalReferences>
  <definedNames>
    <definedName name="_xlnm._FilterDatabase" localSheetId="1" hidden="1">'Consolidtaed Data'!$C$1:$T$9671</definedName>
    <definedName name="_xlchart.v2.0" hidden="1">'Calcultions-3'!$T$5:$T$7</definedName>
    <definedName name="_xlchart.v2.1" hidden="1">'Calcultions-3'!$U$4</definedName>
    <definedName name="_xlchart.v2.2" hidden="1">'Calcultions-3'!$U$5:$U$7</definedName>
    <definedName name="change">#REF!</definedName>
    <definedName name="Month_1">#REF!</definedName>
    <definedName name="Month_10">#REF!</definedName>
    <definedName name="Month_11">#REF!</definedName>
    <definedName name="Month_12">#REF!</definedName>
    <definedName name="month_2">#REF!</definedName>
    <definedName name="Month_3">#REF!</definedName>
    <definedName name="Month_4">#REF!</definedName>
    <definedName name="Month_5">#REF!</definedName>
    <definedName name="Month_6">#REF!</definedName>
    <definedName name="Month_7">#REF!</definedName>
    <definedName name="Month_8">#REF!</definedName>
    <definedName name="Month_9">#REF!</definedName>
    <definedName name="Slicer_City">#N/A</definedName>
    <definedName name="Slicer_Month_Name">#N/A</definedName>
    <definedName name="Slicer_year">#N/A</definedName>
  </definedNames>
  <calcPr calcId="191029"/>
  <pivotCaches>
    <pivotCache cacheId="9"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5" i="3" l="1"/>
  <c r="U6" i="3"/>
  <c r="U7" i="3"/>
  <c r="U8" i="3"/>
  <c r="U9" i="3"/>
  <c r="U10" i="3"/>
  <c r="U4" i="3"/>
  <c r="V4" i="3"/>
  <c r="V5" i="3"/>
  <c r="V6" i="3"/>
  <c r="V7" i="3"/>
  <c r="V8" i="3"/>
  <c r="V9" i="3"/>
  <c r="V10" i="3"/>
  <c r="V3" i="3"/>
  <c r="U3" i="3"/>
  <c r="F4" i="7" l="1"/>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N17" i="5"/>
  <c r="M17" i="5"/>
  <c r="D17" i="5"/>
  <c r="N16" i="5"/>
  <c r="M16" i="5"/>
  <c r="D16" i="5"/>
  <c r="N15" i="5"/>
  <c r="M15" i="5"/>
  <c r="D15" i="5"/>
  <c r="N14" i="5"/>
  <c r="M14" i="5"/>
  <c r="F14" i="5"/>
  <c r="E14" i="5"/>
  <c r="D14" i="5"/>
  <c r="N13" i="5"/>
  <c r="M13" i="5"/>
  <c r="F13" i="5"/>
  <c r="E13" i="5"/>
  <c r="D13" i="5"/>
  <c r="N12" i="5"/>
  <c r="M12" i="5"/>
  <c r="F12" i="5"/>
  <c r="E12" i="5"/>
  <c r="D12" i="5"/>
  <c r="F11" i="5"/>
  <c r="E11" i="5"/>
  <c r="D11" i="5"/>
  <c r="F10" i="5"/>
  <c r="E10" i="5"/>
  <c r="D10" i="5"/>
  <c r="F9" i="5"/>
  <c r="E9" i="5"/>
  <c r="D9" i="5"/>
  <c r="F8" i="5"/>
  <c r="E8" i="5"/>
  <c r="D8" i="5"/>
  <c r="F7" i="5"/>
  <c r="G7" i="5" s="1"/>
  <c r="E7" i="5"/>
  <c r="D7" i="5"/>
  <c r="F6" i="5"/>
  <c r="G6" i="5" s="1"/>
  <c r="E6" i="5"/>
  <c r="D6" i="5"/>
  <c r="J5" i="5"/>
  <c r="F5" i="5"/>
  <c r="G5" i="5" s="1"/>
  <c r="E5" i="5"/>
  <c r="D5" i="5"/>
  <c r="F4" i="5"/>
  <c r="G15" i="3"/>
  <c r="F15" i="3"/>
  <c r="E15" i="3"/>
  <c r="G14" i="3"/>
  <c r="F14" i="3"/>
  <c r="E14" i="3"/>
  <c r="N13" i="3"/>
  <c r="O13" i="3" s="1"/>
  <c r="M13" i="3"/>
  <c r="G13" i="3"/>
  <c r="F13" i="3"/>
  <c r="E13" i="3"/>
  <c r="N12" i="3"/>
  <c r="M12" i="3"/>
  <c r="G12" i="3"/>
  <c r="F12" i="3"/>
  <c r="E12" i="3"/>
  <c r="G11" i="3"/>
  <c r="F11" i="3"/>
  <c r="E11" i="3"/>
  <c r="N10" i="3"/>
  <c r="O10" i="3" s="1"/>
  <c r="M10" i="3"/>
  <c r="G10" i="3"/>
  <c r="F10" i="3"/>
  <c r="E10" i="3"/>
  <c r="N9" i="3"/>
  <c r="M9" i="3"/>
  <c r="G9" i="3"/>
  <c r="F9" i="3"/>
  <c r="E9" i="3"/>
  <c r="G8" i="3"/>
  <c r="F8" i="3"/>
  <c r="E8" i="3"/>
  <c r="G7" i="3"/>
  <c r="F7" i="3"/>
  <c r="E7" i="3"/>
  <c r="G6" i="3"/>
  <c r="F6" i="3"/>
  <c r="E6" i="3"/>
  <c r="G5" i="3"/>
  <c r="F5" i="3"/>
  <c r="E5" i="3"/>
  <c r="G4" i="3"/>
  <c r="F4" i="3"/>
  <c r="E4" i="3"/>
  <c r="G3" i="3"/>
  <c r="F3" i="3"/>
  <c r="E3" i="3"/>
  <c r="T9671" i="2"/>
  <c r="S9671" i="2"/>
  <c r="R9671" i="2"/>
  <c r="Q9671" i="2"/>
  <c r="P9671" i="2"/>
  <c r="O9671" i="2"/>
  <c r="N9671" i="2"/>
  <c r="J9671" i="2"/>
  <c r="I9671" i="2"/>
  <c r="G9671" i="2"/>
  <c r="T9670" i="2"/>
  <c r="S9670" i="2"/>
  <c r="R9670" i="2"/>
  <c r="Q9670" i="2"/>
  <c r="P9670" i="2"/>
  <c r="O9670" i="2"/>
  <c r="N9670" i="2"/>
  <c r="J9670" i="2"/>
  <c r="I9670" i="2"/>
  <c r="G9670" i="2"/>
  <c r="T9669" i="2"/>
  <c r="S9669" i="2"/>
  <c r="R9669" i="2"/>
  <c r="Q9669" i="2"/>
  <c r="P9669" i="2"/>
  <c r="O9669" i="2"/>
  <c r="N9669" i="2"/>
  <c r="J9669" i="2"/>
  <c r="I9669" i="2"/>
  <c r="G9669" i="2"/>
  <c r="T9668" i="2"/>
  <c r="S9668" i="2"/>
  <c r="R9668" i="2"/>
  <c r="Q9668" i="2"/>
  <c r="P9668" i="2"/>
  <c r="O9668" i="2"/>
  <c r="N9668" i="2"/>
  <c r="J9668" i="2"/>
  <c r="I9668" i="2"/>
  <c r="G9668" i="2"/>
  <c r="T9667" i="2"/>
  <c r="S9667" i="2"/>
  <c r="R9667" i="2"/>
  <c r="Q9667" i="2"/>
  <c r="P9667" i="2"/>
  <c r="O9667" i="2"/>
  <c r="N9667" i="2"/>
  <c r="J9667" i="2"/>
  <c r="I9667" i="2"/>
  <c r="G9667" i="2"/>
  <c r="T9666" i="2"/>
  <c r="S9666" i="2"/>
  <c r="R9666" i="2"/>
  <c r="Q9666" i="2"/>
  <c r="P9666" i="2"/>
  <c r="O9666" i="2"/>
  <c r="N9666" i="2"/>
  <c r="J9666" i="2"/>
  <c r="I9666" i="2"/>
  <c r="G9666" i="2"/>
  <c r="T9665" i="2"/>
  <c r="S9665" i="2"/>
  <c r="R9665" i="2"/>
  <c r="Q9665" i="2"/>
  <c r="P9665" i="2"/>
  <c r="O9665" i="2"/>
  <c r="N9665" i="2"/>
  <c r="J9665" i="2"/>
  <c r="I9665" i="2"/>
  <c r="G9665" i="2"/>
  <c r="T9664" i="2"/>
  <c r="S9664" i="2"/>
  <c r="R9664" i="2"/>
  <c r="Q9664" i="2"/>
  <c r="P9664" i="2"/>
  <c r="O9664" i="2"/>
  <c r="N9664" i="2"/>
  <c r="J9664" i="2"/>
  <c r="I9664" i="2"/>
  <c r="G9664" i="2"/>
  <c r="T9663" i="2"/>
  <c r="S9663" i="2"/>
  <c r="R9663" i="2"/>
  <c r="Q9663" i="2"/>
  <c r="P9663" i="2"/>
  <c r="O9663" i="2"/>
  <c r="N9663" i="2"/>
  <c r="J9663" i="2"/>
  <c r="I9663" i="2"/>
  <c r="G9663" i="2"/>
  <c r="T9662" i="2"/>
  <c r="S9662" i="2"/>
  <c r="R9662" i="2"/>
  <c r="Q9662" i="2"/>
  <c r="P9662" i="2"/>
  <c r="O9662" i="2"/>
  <c r="N9662" i="2"/>
  <c r="J9662" i="2"/>
  <c r="I9662" i="2"/>
  <c r="G9662" i="2"/>
  <c r="T9661" i="2"/>
  <c r="S9661" i="2"/>
  <c r="R9661" i="2"/>
  <c r="Q9661" i="2"/>
  <c r="P9661" i="2"/>
  <c r="O9661" i="2"/>
  <c r="N9661" i="2"/>
  <c r="J9661" i="2"/>
  <c r="I9661" i="2"/>
  <c r="G9661" i="2"/>
  <c r="T9660" i="2"/>
  <c r="S9660" i="2"/>
  <c r="R9660" i="2"/>
  <c r="Q9660" i="2"/>
  <c r="P9660" i="2"/>
  <c r="O9660" i="2"/>
  <c r="N9660" i="2"/>
  <c r="J9660" i="2"/>
  <c r="I9660" i="2"/>
  <c r="G9660" i="2"/>
  <c r="T9659" i="2"/>
  <c r="S9659" i="2"/>
  <c r="R9659" i="2"/>
  <c r="Q9659" i="2"/>
  <c r="P9659" i="2"/>
  <c r="O9659" i="2"/>
  <c r="N9659" i="2"/>
  <c r="J9659" i="2"/>
  <c r="I9659" i="2"/>
  <c r="G9659" i="2"/>
  <c r="T9658" i="2"/>
  <c r="S9658" i="2"/>
  <c r="R9658" i="2"/>
  <c r="Q9658" i="2"/>
  <c r="P9658" i="2"/>
  <c r="O9658" i="2"/>
  <c r="N9658" i="2"/>
  <c r="J9658" i="2"/>
  <c r="I9658" i="2"/>
  <c r="G9658" i="2"/>
  <c r="T9657" i="2"/>
  <c r="S9657" i="2"/>
  <c r="R9657" i="2"/>
  <c r="Q9657" i="2"/>
  <c r="P9657" i="2"/>
  <c r="O9657" i="2"/>
  <c r="N9657" i="2"/>
  <c r="J9657" i="2"/>
  <c r="I9657" i="2"/>
  <c r="G9657" i="2"/>
  <c r="T9656" i="2"/>
  <c r="S9656" i="2"/>
  <c r="R9656" i="2"/>
  <c r="Q9656" i="2"/>
  <c r="P9656" i="2"/>
  <c r="O9656" i="2"/>
  <c r="N9656" i="2"/>
  <c r="J9656" i="2"/>
  <c r="I9656" i="2"/>
  <c r="G9656" i="2"/>
  <c r="T9655" i="2"/>
  <c r="S9655" i="2"/>
  <c r="R9655" i="2"/>
  <c r="Q9655" i="2"/>
  <c r="P9655" i="2"/>
  <c r="O9655" i="2"/>
  <c r="N9655" i="2"/>
  <c r="J9655" i="2"/>
  <c r="I9655" i="2"/>
  <c r="G9655" i="2"/>
  <c r="T9654" i="2"/>
  <c r="S9654" i="2"/>
  <c r="R9654" i="2"/>
  <c r="Q9654" i="2"/>
  <c r="P9654" i="2"/>
  <c r="O9654" i="2"/>
  <c r="N9654" i="2"/>
  <c r="J9654" i="2"/>
  <c r="I9654" i="2"/>
  <c r="G9654" i="2"/>
  <c r="T9653" i="2"/>
  <c r="S9653" i="2"/>
  <c r="R9653" i="2"/>
  <c r="Q9653" i="2"/>
  <c r="P9653" i="2"/>
  <c r="O9653" i="2"/>
  <c r="N9653" i="2"/>
  <c r="J9653" i="2"/>
  <c r="I9653" i="2"/>
  <c r="G9653" i="2"/>
  <c r="T9652" i="2"/>
  <c r="S9652" i="2"/>
  <c r="R9652" i="2"/>
  <c r="Q9652" i="2"/>
  <c r="P9652" i="2"/>
  <c r="O9652" i="2"/>
  <c r="N9652" i="2"/>
  <c r="J9652" i="2"/>
  <c r="I9652" i="2"/>
  <c r="G9652" i="2"/>
  <c r="T9651" i="2"/>
  <c r="S9651" i="2"/>
  <c r="R9651" i="2"/>
  <c r="Q9651" i="2"/>
  <c r="P9651" i="2"/>
  <c r="O9651" i="2"/>
  <c r="N9651" i="2"/>
  <c r="J9651" i="2"/>
  <c r="I9651" i="2"/>
  <c r="G9651" i="2"/>
  <c r="T9650" i="2"/>
  <c r="S9650" i="2"/>
  <c r="R9650" i="2"/>
  <c r="Q9650" i="2"/>
  <c r="P9650" i="2"/>
  <c r="O9650" i="2"/>
  <c r="N9650" i="2"/>
  <c r="J9650" i="2"/>
  <c r="I9650" i="2"/>
  <c r="G9650" i="2"/>
  <c r="T9649" i="2"/>
  <c r="S9649" i="2"/>
  <c r="R9649" i="2"/>
  <c r="Q9649" i="2"/>
  <c r="P9649" i="2"/>
  <c r="O9649" i="2"/>
  <c r="N9649" i="2"/>
  <c r="J9649" i="2"/>
  <c r="I9649" i="2"/>
  <c r="G9649" i="2"/>
  <c r="T9648" i="2"/>
  <c r="S9648" i="2"/>
  <c r="R9648" i="2"/>
  <c r="Q9648" i="2"/>
  <c r="P9648" i="2"/>
  <c r="O9648" i="2"/>
  <c r="N9648" i="2"/>
  <c r="J9648" i="2"/>
  <c r="I9648" i="2"/>
  <c r="G9648" i="2"/>
  <c r="T9647" i="2"/>
  <c r="S9647" i="2"/>
  <c r="R9647" i="2"/>
  <c r="Q9647" i="2"/>
  <c r="P9647" i="2"/>
  <c r="O9647" i="2"/>
  <c r="N9647" i="2"/>
  <c r="J9647" i="2"/>
  <c r="I9647" i="2"/>
  <c r="G9647" i="2"/>
  <c r="T9646" i="2"/>
  <c r="S9646" i="2"/>
  <c r="R9646" i="2"/>
  <c r="Q9646" i="2"/>
  <c r="P9646" i="2"/>
  <c r="O9646" i="2"/>
  <c r="N9646" i="2"/>
  <c r="J9646" i="2"/>
  <c r="I9646" i="2"/>
  <c r="G9646" i="2"/>
  <c r="T9645" i="2"/>
  <c r="S9645" i="2"/>
  <c r="R9645" i="2"/>
  <c r="Q9645" i="2"/>
  <c r="P9645" i="2"/>
  <c r="O9645" i="2"/>
  <c r="N9645" i="2"/>
  <c r="J9645" i="2"/>
  <c r="I9645" i="2"/>
  <c r="G9645" i="2"/>
  <c r="T9644" i="2"/>
  <c r="S9644" i="2"/>
  <c r="R9644" i="2"/>
  <c r="Q9644" i="2"/>
  <c r="P9644" i="2"/>
  <c r="O9644" i="2"/>
  <c r="N9644" i="2"/>
  <c r="J9644" i="2"/>
  <c r="I9644" i="2"/>
  <c r="G9644" i="2"/>
  <c r="T9643" i="2"/>
  <c r="S9643" i="2"/>
  <c r="R9643" i="2"/>
  <c r="Q9643" i="2"/>
  <c r="P9643" i="2"/>
  <c r="O9643" i="2"/>
  <c r="N9643" i="2"/>
  <c r="J9643" i="2"/>
  <c r="I9643" i="2"/>
  <c r="G9643" i="2"/>
  <c r="T9642" i="2"/>
  <c r="S9642" i="2"/>
  <c r="R9642" i="2"/>
  <c r="Q9642" i="2"/>
  <c r="P9642" i="2"/>
  <c r="O9642" i="2"/>
  <c r="N9642" i="2"/>
  <c r="J9642" i="2"/>
  <c r="I9642" i="2"/>
  <c r="G9642" i="2"/>
  <c r="T9641" i="2"/>
  <c r="S9641" i="2"/>
  <c r="R9641" i="2"/>
  <c r="Q9641" i="2"/>
  <c r="P9641" i="2"/>
  <c r="O9641" i="2"/>
  <c r="N9641" i="2"/>
  <c r="J9641" i="2"/>
  <c r="I9641" i="2"/>
  <c r="G9641" i="2"/>
  <c r="T9640" i="2"/>
  <c r="S9640" i="2"/>
  <c r="R9640" i="2"/>
  <c r="Q9640" i="2"/>
  <c r="P9640" i="2"/>
  <c r="O9640" i="2"/>
  <c r="N9640" i="2"/>
  <c r="J9640" i="2"/>
  <c r="I9640" i="2"/>
  <c r="G9640" i="2"/>
  <c r="T9639" i="2"/>
  <c r="S9639" i="2"/>
  <c r="R9639" i="2"/>
  <c r="Q9639" i="2"/>
  <c r="P9639" i="2"/>
  <c r="O9639" i="2"/>
  <c r="N9639" i="2"/>
  <c r="J9639" i="2"/>
  <c r="I9639" i="2"/>
  <c r="G9639" i="2"/>
  <c r="T9638" i="2"/>
  <c r="S9638" i="2"/>
  <c r="R9638" i="2"/>
  <c r="Q9638" i="2"/>
  <c r="P9638" i="2"/>
  <c r="O9638" i="2"/>
  <c r="N9638" i="2"/>
  <c r="J9638" i="2"/>
  <c r="I9638" i="2"/>
  <c r="G9638" i="2"/>
  <c r="T9637" i="2"/>
  <c r="S9637" i="2"/>
  <c r="R9637" i="2"/>
  <c r="Q9637" i="2"/>
  <c r="P9637" i="2"/>
  <c r="O9637" i="2"/>
  <c r="N9637" i="2"/>
  <c r="J9637" i="2"/>
  <c r="I9637" i="2"/>
  <c r="G9637" i="2"/>
  <c r="T9636" i="2"/>
  <c r="S9636" i="2"/>
  <c r="R9636" i="2"/>
  <c r="Q9636" i="2"/>
  <c r="P9636" i="2"/>
  <c r="O9636" i="2"/>
  <c r="N9636" i="2"/>
  <c r="J9636" i="2"/>
  <c r="I9636" i="2"/>
  <c r="G9636" i="2"/>
  <c r="T9635" i="2"/>
  <c r="S9635" i="2"/>
  <c r="R9635" i="2"/>
  <c r="Q9635" i="2"/>
  <c r="P9635" i="2"/>
  <c r="O9635" i="2"/>
  <c r="N9635" i="2"/>
  <c r="J9635" i="2"/>
  <c r="I9635" i="2"/>
  <c r="G9635" i="2"/>
  <c r="T9634" i="2"/>
  <c r="S9634" i="2"/>
  <c r="R9634" i="2"/>
  <c r="Q9634" i="2"/>
  <c r="P9634" i="2"/>
  <c r="O9634" i="2"/>
  <c r="N9634" i="2"/>
  <c r="J9634" i="2"/>
  <c r="I9634" i="2"/>
  <c r="G9634" i="2"/>
  <c r="T9633" i="2"/>
  <c r="S9633" i="2"/>
  <c r="R9633" i="2"/>
  <c r="Q9633" i="2"/>
  <c r="P9633" i="2"/>
  <c r="O9633" i="2"/>
  <c r="N9633" i="2"/>
  <c r="J9633" i="2"/>
  <c r="I9633" i="2"/>
  <c r="G9633" i="2"/>
  <c r="T9632" i="2"/>
  <c r="S9632" i="2"/>
  <c r="R9632" i="2"/>
  <c r="Q9632" i="2"/>
  <c r="P9632" i="2"/>
  <c r="O9632" i="2"/>
  <c r="N9632" i="2"/>
  <c r="J9632" i="2"/>
  <c r="I9632" i="2"/>
  <c r="G9632" i="2"/>
  <c r="T9631" i="2"/>
  <c r="S9631" i="2"/>
  <c r="R9631" i="2"/>
  <c r="Q9631" i="2"/>
  <c r="P9631" i="2"/>
  <c r="O9631" i="2"/>
  <c r="N9631" i="2"/>
  <c r="J9631" i="2"/>
  <c r="I9631" i="2"/>
  <c r="G9631" i="2"/>
  <c r="T9630" i="2"/>
  <c r="S9630" i="2"/>
  <c r="R9630" i="2"/>
  <c r="Q9630" i="2"/>
  <c r="P9630" i="2"/>
  <c r="O9630" i="2"/>
  <c r="N9630" i="2"/>
  <c r="J9630" i="2"/>
  <c r="I9630" i="2"/>
  <c r="G9630" i="2"/>
  <c r="T9629" i="2"/>
  <c r="S9629" i="2"/>
  <c r="R9629" i="2"/>
  <c r="Q9629" i="2"/>
  <c r="P9629" i="2"/>
  <c r="O9629" i="2"/>
  <c r="N9629" i="2"/>
  <c r="J9629" i="2"/>
  <c r="I9629" i="2"/>
  <c r="G9629" i="2"/>
  <c r="T9628" i="2"/>
  <c r="S9628" i="2"/>
  <c r="R9628" i="2"/>
  <c r="Q9628" i="2"/>
  <c r="P9628" i="2"/>
  <c r="O9628" i="2"/>
  <c r="N9628" i="2"/>
  <c r="J9628" i="2"/>
  <c r="I9628" i="2"/>
  <c r="G9628" i="2"/>
  <c r="T9627" i="2"/>
  <c r="S9627" i="2"/>
  <c r="R9627" i="2"/>
  <c r="Q9627" i="2"/>
  <c r="P9627" i="2"/>
  <c r="O9627" i="2"/>
  <c r="N9627" i="2"/>
  <c r="J9627" i="2"/>
  <c r="I9627" i="2"/>
  <c r="G9627" i="2"/>
  <c r="T9626" i="2"/>
  <c r="S9626" i="2"/>
  <c r="R9626" i="2"/>
  <c r="Q9626" i="2"/>
  <c r="P9626" i="2"/>
  <c r="O9626" i="2"/>
  <c r="N9626" i="2"/>
  <c r="J9626" i="2"/>
  <c r="I9626" i="2"/>
  <c r="G9626" i="2"/>
  <c r="T9625" i="2"/>
  <c r="S9625" i="2"/>
  <c r="R9625" i="2"/>
  <c r="Q9625" i="2"/>
  <c r="P9625" i="2"/>
  <c r="O9625" i="2"/>
  <c r="N9625" i="2"/>
  <c r="J9625" i="2"/>
  <c r="I9625" i="2"/>
  <c r="G9625" i="2"/>
  <c r="T9624" i="2"/>
  <c r="S9624" i="2"/>
  <c r="R9624" i="2"/>
  <c r="Q9624" i="2"/>
  <c r="P9624" i="2"/>
  <c r="O9624" i="2"/>
  <c r="N9624" i="2"/>
  <c r="J9624" i="2"/>
  <c r="I9624" i="2"/>
  <c r="G9624" i="2"/>
  <c r="T9623" i="2"/>
  <c r="S9623" i="2"/>
  <c r="R9623" i="2"/>
  <c r="Q9623" i="2"/>
  <c r="P9623" i="2"/>
  <c r="O9623" i="2"/>
  <c r="N9623" i="2"/>
  <c r="J9623" i="2"/>
  <c r="I9623" i="2"/>
  <c r="G9623" i="2"/>
  <c r="T9622" i="2"/>
  <c r="S9622" i="2"/>
  <c r="R9622" i="2"/>
  <c r="Q9622" i="2"/>
  <c r="P9622" i="2"/>
  <c r="O9622" i="2"/>
  <c r="N9622" i="2"/>
  <c r="J9622" i="2"/>
  <c r="I9622" i="2"/>
  <c r="G9622" i="2"/>
  <c r="T9621" i="2"/>
  <c r="S9621" i="2"/>
  <c r="R9621" i="2"/>
  <c r="Q9621" i="2"/>
  <c r="P9621" i="2"/>
  <c r="O9621" i="2"/>
  <c r="N9621" i="2"/>
  <c r="J9621" i="2"/>
  <c r="I9621" i="2"/>
  <c r="G9621" i="2"/>
  <c r="T9620" i="2"/>
  <c r="S9620" i="2"/>
  <c r="R9620" i="2"/>
  <c r="Q9620" i="2"/>
  <c r="P9620" i="2"/>
  <c r="O9620" i="2"/>
  <c r="N9620" i="2"/>
  <c r="J9620" i="2"/>
  <c r="I9620" i="2"/>
  <c r="G9620" i="2"/>
  <c r="T9619" i="2"/>
  <c r="S9619" i="2"/>
  <c r="R9619" i="2"/>
  <c r="Q9619" i="2"/>
  <c r="P9619" i="2"/>
  <c r="O9619" i="2"/>
  <c r="N9619" i="2"/>
  <c r="J9619" i="2"/>
  <c r="I9619" i="2"/>
  <c r="G9619" i="2"/>
  <c r="T9618" i="2"/>
  <c r="S9618" i="2"/>
  <c r="R9618" i="2"/>
  <c r="Q9618" i="2"/>
  <c r="P9618" i="2"/>
  <c r="O9618" i="2"/>
  <c r="N9618" i="2"/>
  <c r="J9618" i="2"/>
  <c r="I9618" i="2"/>
  <c r="G9618" i="2"/>
  <c r="T9617" i="2"/>
  <c r="S9617" i="2"/>
  <c r="R9617" i="2"/>
  <c r="Q9617" i="2"/>
  <c r="P9617" i="2"/>
  <c r="O9617" i="2"/>
  <c r="N9617" i="2"/>
  <c r="J9617" i="2"/>
  <c r="I9617" i="2"/>
  <c r="G9617" i="2"/>
  <c r="T9616" i="2"/>
  <c r="S9616" i="2"/>
  <c r="R9616" i="2"/>
  <c r="Q9616" i="2"/>
  <c r="P9616" i="2"/>
  <c r="O9616" i="2"/>
  <c r="N9616" i="2"/>
  <c r="J9616" i="2"/>
  <c r="I9616" i="2"/>
  <c r="G9616" i="2"/>
  <c r="T9615" i="2"/>
  <c r="S9615" i="2"/>
  <c r="R9615" i="2"/>
  <c r="Q9615" i="2"/>
  <c r="P9615" i="2"/>
  <c r="O9615" i="2"/>
  <c r="N9615" i="2"/>
  <c r="J9615" i="2"/>
  <c r="I9615" i="2"/>
  <c r="G9615" i="2"/>
  <c r="T9614" i="2"/>
  <c r="S9614" i="2"/>
  <c r="R9614" i="2"/>
  <c r="Q9614" i="2"/>
  <c r="P9614" i="2"/>
  <c r="O9614" i="2"/>
  <c r="N9614" i="2"/>
  <c r="J9614" i="2"/>
  <c r="I9614" i="2"/>
  <c r="G9614" i="2"/>
  <c r="T9613" i="2"/>
  <c r="S9613" i="2"/>
  <c r="R9613" i="2"/>
  <c r="Q9613" i="2"/>
  <c r="P9613" i="2"/>
  <c r="O9613" i="2"/>
  <c r="N9613" i="2"/>
  <c r="J9613" i="2"/>
  <c r="I9613" i="2"/>
  <c r="G9613" i="2"/>
  <c r="T9612" i="2"/>
  <c r="S9612" i="2"/>
  <c r="R9612" i="2"/>
  <c r="Q9612" i="2"/>
  <c r="P9612" i="2"/>
  <c r="O9612" i="2"/>
  <c r="N9612" i="2"/>
  <c r="J9612" i="2"/>
  <c r="I9612" i="2"/>
  <c r="G9612" i="2"/>
  <c r="T9611" i="2"/>
  <c r="S9611" i="2"/>
  <c r="R9611" i="2"/>
  <c r="Q9611" i="2"/>
  <c r="P9611" i="2"/>
  <c r="O9611" i="2"/>
  <c r="N9611" i="2"/>
  <c r="J9611" i="2"/>
  <c r="I9611" i="2"/>
  <c r="G9611" i="2"/>
  <c r="T9610" i="2"/>
  <c r="S9610" i="2"/>
  <c r="R9610" i="2"/>
  <c r="Q9610" i="2"/>
  <c r="P9610" i="2"/>
  <c r="O9610" i="2"/>
  <c r="N9610" i="2"/>
  <c r="J9610" i="2"/>
  <c r="I9610" i="2"/>
  <c r="G9610" i="2"/>
  <c r="T9609" i="2"/>
  <c r="S9609" i="2"/>
  <c r="R9609" i="2"/>
  <c r="Q9609" i="2"/>
  <c r="P9609" i="2"/>
  <c r="O9609" i="2"/>
  <c r="N9609" i="2"/>
  <c r="J9609" i="2"/>
  <c r="I9609" i="2"/>
  <c r="G9609" i="2"/>
  <c r="T9608" i="2"/>
  <c r="S9608" i="2"/>
  <c r="R9608" i="2"/>
  <c r="Q9608" i="2"/>
  <c r="P9608" i="2"/>
  <c r="O9608" i="2"/>
  <c r="N9608" i="2"/>
  <c r="J9608" i="2"/>
  <c r="I9608" i="2"/>
  <c r="G9608" i="2"/>
  <c r="T9607" i="2"/>
  <c r="S9607" i="2"/>
  <c r="R9607" i="2"/>
  <c r="Q9607" i="2"/>
  <c r="P9607" i="2"/>
  <c r="O9607" i="2"/>
  <c r="N9607" i="2"/>
  <c r="J9607" i="2"/>
  <c r="I9607" i="2"/>
  <c r="G9607" i="2"/>
  <c r="T9606" i="2"/>
  <c r="S9606" i="2"/>
  <c r="R9606" i="2"/>
  <c r="Q9606" i="2"/>
  <c r="P9606" i="2"/>
  <c r="O9606" i="2"/>
  <c r="N9606" i="2"/>
  <c r="J9606" i="2"/>
  <c r="I9606" i="2"/>
  <c r="G9606" i="2"/>
  <c r="T9605" i="2"/>
  <c r="S9605" i="2"/>
  <c r="R9605" i="2"/>
  <c r="Q9605" i="2"/>
  <c r="P9605" i="2"/>
  <c r="O9605" i="2"/>
  <c r="N9605" i="2"/>
  <c r="J9605" i="2"/>
  <c r="I9605" i="2"/>
  <c r="G9605" i="2"/>
  <c r="T9604" i="2"/>
  <c r="S9604" i="2"/>
  <c r="R9604" i="2"/>
  <c r="Q9604" i="2"/>
  <c r="P9604" i="2"/>
  <c r="O9604" i="2"/>
  <c r="N9604" i="2"/>
  <c r="J9604" i="2"/>
  <c r="I9604" i="2"/>
  <c r="G9604" i="2"/>
  <c r="T9603" i="2"/>
  <c r="S9603" i="2"/>
  <c r="R9603" i="2"/>
  <c r="Q9603" i="2"/>
  <c r="P9603" i="2"/>
  <c r="O9603" i="2"/>
  <c r="N9603" i="2"/>
  <c r="J9603" i="2"/>
  <c r="I9603" i="2"/>
  <c r="G9603" i="2"/>
  <c r="T9602" i="2"/>
  <c r="S9602" i="2"/>
  <c r="R9602" i="2"/>
  <c r="Q9602" i="2"/>
  <c r="P9602" i="2"/>
  <c r="O9602" i="2"/>
  <c r="N9602" i="2"/>
  <c r="J9602" i="2"/>
  <c r="I9602" i="2"/>
  <c r="G9602" i="2"/>
  <c r="T9601" i="2"/>
  <c r="S9601" i="2"/>
  <c r="R9601" i="2"/>
  <c r="Q9601" i="2"/>
  <c r="P9601" i="2"/>
  <c r="O9601" i="2"/>
  <c r="N9601" i="2"/>
  <c r="J9601" i="2"/>
  <c r="I9601" i="2"/>
  <c r="G9601" i="2"/>
  <c r="T9600" i="2"/>
  <c r="S9600" i="2"/>
  <c r="R9600" i="2"/>
  <c r="Q9600" i="2"/>
  <c r="P9600" i="2"/>
  <c r="O9600" i="2"/>
  <c r="N9600" i="2"/>
  <c r="J9600" i="2"/>
  <c r="I9600" i="2"/>
  <c r="G9600" i="2"/>
  <c r="T9599" i="2"/>
  <c r="S9599" i="2"/>
  <c r="R9599" i="2"/>
  <c r="Q9599" i="2"/>
  <c r="P9599" i="2"/>
  <c r="O9599" i="2"/>
  <c r="N9599" i="2"/>
  <c r="J9599" i="2"/>
  <c r="I9599" i="2"/>
  <c r="G9599" i="2"/>
  <c r="T9598" i="2"/>
  <c r="S9598" i="2"/>
  <c r="R9598" i="2"/>
  <c r="Q9598" i="2"/>
  <c r="P9598" i="2"/>
  <c r="O9598" i="2"/>
  <c r="N9598" i="2"/>
  <c r="J9598" i="2"/>
  <c r="I9598" i="2"/>
  <c r="G9598" i="2"/>
  <c r="T9597" i="2"/>
  <c r="S9597" i="2"/>
  <c r="R9597" i="2"/>
  <c r="Q9597" i="2"/>
  <c r="P9597" i="2"/>
  <c r="O9597" i="2"/>
  <c r="N9597" i="2"/>
  <c r="J9597" i="2"/>
  <c r="I9597" i="2"/>
  <c r="G9597" i="2"/>
  <c r="T9596" i="2"/>
  <c r="S9596" i="2"/>
  <c r="R9596" i="2"/>
  <c r="Q9596" i="2"/>
  <c r="P9596" i="2"/>
  <c r="O9596" i="2"/>
  <c r="N9596" i="2"/>
  <c r="J9596" i="2"/>
  <c r="I9596" i="2"/>
  <c r="G9596" i="2"/>
  <c r="T9595" i="2"/>
  <c r="S9595" i="2"/>
  <c r="R9595" i="2"/>
  <c r="Q9595" i="2"/>
  <c r="P9595" i="2"/>
  <c r="O9595" i="2"/>
  <c r="N9595" i="2"/>
  <c r="J9595" i="2"/>
  <c r="I9595" i="2"/>
  <c r="G9595" i="2"/>
  <c r="T9594" i="2"/>
  <c r="S9594" i="2"/>
  <c r="R9594" i="2"/>
  <c r="Q9594" i="2"/>
  <c r="P9594" i="2"/>
  <c r="O9594" i="2"/>
  <c r="N9594" i="2"/>
  <c r="J9594" i="2"/>
  <c r="I9594" i="2"/>
  <c r="G9594" i="2"/>
  <c r="T9593" i="2"/>
  <c r="S9593" i="2"/>
  <c r="R9593" i="2"/>
  <c r="Q9593" i="2"/>
  <c r="P9593" i="2"/>
  <c r="O9593" i="2"/>
  <c r="N9593" i="2"/>
  <c r="J9593" i="2"/>
  <c r="I9593" i="2"/>
  <c r="G9593" i="2"/>
  <c r="T9592" i="2"/>
  <c r="S9592" i="2"/>
  <c r="R9592" i="2"/>
  <c r="Q9592" i="2"/>
  <c r="P9592" i="2"/>
  <c r="O9592" i="2"/>
  <c r="N9592" i="2"/>
  <c r="J9592" i="2"/>
  <c r="I9592" i="2"/>
  <c r="G9592" i="2"/>
  <c r="T9591" i="2"/>
  <c r="S9591" i="2"/>
  <c r="R9591" i="2"/>
  <c r="Q9591" i="2"/>
  <c r="P9591" i="2"/>
  <c r="O9591" i="2"/>
  <c r="N9591" i="2"/>
  <c r="J9591" i="2"/>
  <c r="I9591" i="2"/>
  <c r="G9591" i="2"/>
  <c r="T9590" i="2"/>
  <c r="S9590" i="2"/>
  <c r="R9590" i="2"/>
  <c r="Q9590" i="2"/>
  <c r="P9590" i="2"/>
  <c r="O9590" i="2"/>
  <c r="N9590" i="2"/>
  <c r="J9590" i="2"/>
  <c r="I9590" i="2"/>
  <c r="G9590" i="2"/>
  <c r="T9589" i="2"/>
  <c r="S9589" i="2"/>
  <c r="R9589" i="2"/>
  <c r="Q9589" i="2"/>
  <c r="P9589" i="2"/>
  <c r="O9589" i="2"/>
  <c r="N9589" i="2"/>
  <c r="J9589" i="2"/>
  <c r="I9589" i="2"/>
  <c r="G9589" i="2"/>
  <c r="T9588" i="2"/>
  <c r="S9588" i="2"/>
  <c r="R9588" i="2"/>
  <c r="Q9588" i="2"/>
  <c r="P9588" i="2"/>
  <c r="O9588" i="2"/>
  <c r="N9588" i="2"/>
  <c r="J9588" i="2"/>
  <c r="I9588" i="2"/>
  <c r="G9588" i="2"/>
  <c r="T9587" i="2"/>
  <c r="S9587" i="2"/>
  <c r="R9587" i="2"/>
  <c r="Q9587" i="2"/>
  <c r="P9587" i="2"/>
  <c r="O9587" i="2"/>
  <c r="N9587" i="2"/>
  <c r="J9587" i="2"/>
  <c r="I9587" i="2"/>
  <c r="G9587" i="2"/>
  <c r="T9586" i="2"/>
  <c r="S9586" i="2"/>
  <c r="R9586" i="2"/>
  <c r="Q9586" i="2"/>
  <c r="P9586" i="2"/>
  <c r="O9586" i="2"/>
  <c r="N9586" i="2"/>
  <c r="J9586" i="2"/>
  <c r="I9586" i="2"/>
  <c r="G9586" i="2"/>
  <c r="T9585" i="2"/>
  <c r="S9585" i="2"/>
  <c r="R9585" i="2"/>
  <c r="Q9585" i="2"/>
  <c r="P9585" i="2"/>
  <c r="O9585" i="2"/>
  <c r="N9585" i="2"/>
  <c r="J9585" i="2"/>
  <c r="I9585" i="2"/>
  <c r="G9585" i="2"/>
  <c r="T9584" i="2"/>
  <c r="S9584" i="2"/>
  <c r="R9584" i="2"/>
  <c r="Q9584" i="2"/>
  <c r="P9584" i="2"/>
  <c r="O9584" i="2"/>
  <c r="N9584" i="2"/>
  <c r="J9584" i="2"/>
  <c r="I9584" i="2"/>
  <c r="G9584" i="2"/>
  <c r="T9583" i="2"/>
  <c r="S9583" i="2"/>
  <c r="R9583" i="2"/>
  <c r="Q9583" i="2"/>
  <c r="P9583" i="2"/>
  <c r="O9583" i="2"/>
  <c r="N9583" i="2"/>
  <c r="J9583" i="2"/>
  <c r="I9583" i="2"/>
  <c r="G9583" i="2"/>
  <c r="T9582" i="2"/>
  <c r="S9582" i="2"/>
  <c r="R9582" i="2"/>
  <c r="Q9582" i="2"/>
  <c r="P9582" i="2"/>
  <c r="O9582" i="2"/>
  <c r="N9582" i="2"/>
  <c r="J9582" i="2"/>
  <c r="I9582" i="2"/>
  <c r="G9582" i="2"/>
  <c r="T9581" i="2"/>
  <c r="S9581" i="2"/>
  <c r="R9581" i="2"/>
  <c r="Q9581" i="2"/>
  <c r="P9581" i="2"/>
  <c r="O9581" i="2"/>
  <c r="N9581" i="2"/>
  <c r="J9581" i="2"/>
  <c r="I9581" i="2"/>
  <c r="G9581" i="2"/>
  <c r="T9580" i="2"/>
  <c r="S9580" i="2"/>
  <c r="R9580" i="2"/>
  <c r="Q9580" i="2"/>
  <c r="P9580" i="2"/>
  <c r="O9580" i="2"/>
  <c r="N9580" i="2"/>
  <c r="J9580" i="2"/>
  <c r="I9580" i="2"/>
  <c r="G9580" i="2"/>
  <c r="T9579" i="2"/>
  <c r="S9579" i="2"/>
  <c r="R9579" i="2"/>
  <c r="Q9579" i="2"/>
  <c r="P9579" i="2"/>
  <c r="O9579" i="2"/>
  <c r="N9579" i="2"/>
  <c r="J9579" i="2"/>
  <c r="I9579" i="2"/>
  <c r="G9579" i="2"/>
  <c r="T9578" i="2"/>
  <c r="S9578" i="2"/>
  <c r="R9578" i="2"/>
  <c r="Q9578" i="2"/>
  <c r="P9578" i="2"/>
  <c r="O9578" i="2"/>
  <c r="N9578" i="2"/>
  <c r="J9578" i="2"/>
  <c r="I9578" i="2"/>
  <c r="G9578" i="2"/>
  <c r="T9577" i="2"/>
  <c r="S9577" i="2"/>
  <c r="R9577" i="2"/>
  <c r="Q9577" i="2"/>
  <c r="P9577" i="2"/>
  <c r="O9577" i="2"/>
  <c r="N9577" i="2"/>
  <c r="J9577" i="2"/>
  <c r="I9577" i="2"/>
  <c r="G9577" i="2"/>
  <c r="T9576" i="2"/>
  <c r="S9576" i="2"/>
  <c r="R9576" i="2"/>
  <c r="Q9576" i="2"/>
  <c r="P9576" i="2"/>
  <c r="O9576" i="2"/>
  <c r="N9576" i="2"/>
  <c r="J9576" i="2"/>
  <c r="I9576" i="2"/>
  <c r="G9576" i="2"/>
  <c r="T9575" i="2"/>
  <c r="S9575" i="2"/>
  <c r="R9575" i="2"/>
  <c r="Q9575" i="2"/>
  <c r="P9575" i="2"/>
  <c r="O9575" i="2"/>
  <c r="N9575" i="2"/>
  <c r="J9575" i="2"/>
  <c r="I9575" i="2"/>
  <c r="G9575" i="2"/>
  <c r="T9574" i="2"/>
  <c r="S9574" i="2"/>
  <c r="R9574" i="2"/>
  <c r="Q9574" i="2"/>
  <c r="P9574" i="2"/>
  <c r="O9574" i="2"/>
  <c r="N9574" i="2"/>
  <c r="J9574" i="2"/>
  <c r="I9574" i="2"/>
  <c r="G9574" i="2"/>
  <c r="T9573" i="2"/>
  <c r="S9573" i="2"/>
  <c r="R9573" i="2"/>
  <c r="Q9573" i="2"/>
  <c r="P9573" i="2"/>
  <c r="O9573" i="2"/>
  <c r="N9573" i="2"/>
  <c r="J9573" i="2"/>
  <c r="I9573" i="2"/>
  <c r="G9573" i="2"/>
  <c r="T9572" i="2"/>
  <c r="S9572" i="2"/>
  <c r="R9572" i="2"/>
  <c r="Q9572" i="2"/>
  <c r="P9572" i="2"/>
  <c r="O9572" i="2"/>
  <c r="N9572" i="2"/>
  <c r="J9572" i="2"/>
  <c r="I9572" i="2"/>
  <c r="G9572" i="2"/>
  <c r="T9571" i="2"/>
  <c r="S9571" i="2"/>
  <c r="R9571" i="2"/>
  <c r="Q9571" i="2"/>
  <c r="P9571" i="2"/>
  <c r="O9571" i="2"/>
  <c r="N9571" i="2"/>
  <c r="J9571" i="2"/>
  <c r="I9571" i="2"/>
  <c r="G9571" i="2"/>
  <c r="T9570" i="2"/>
  <c r="S9570" i="2"/>
  <c r="R9570" i="2"/>
  <c r="Q9570" i="2"/>
  <c r="P9570" i="2"/>
  <c r="O9570" i="2"/>
  <c r="N9570" i="2"/>
  <c r="J9570" i="2"/>
  <c r="I9570" i="2"/>
  <c r="G9570" i="2"/>
  <c r="T9569" i="2"/>
  <c r="S9569" i="2"/>
  <c r="R9569" i="2"/>
  <c r="Q9569" i="2"/>
  <c r="P9569" i="2"/>
  <c r="O9569" i="2"/>
  <c r="N9569" i="2"/>
  <c r="J9569" i="2"/>
  <c r="I9569" i="2"/>
  <c r="G9569" i="2"/>
  <c r="T9568" i="2"/>
  <c r="S9568" i="2"/>
  <c r="R9568" i="2"/>
  <c r="Q9568" i="2"/>
  <c r="P9568" i="2"/>
  <c r="O9568" i="2"/>
  <c r="N9568" i="2"/>
  <c r="J9568" i="2"/>
  <c r="I9568" i="2"/>
  <c r="G9568" i="2"/>
  <c r="T9567" i="2"/>
  <c r="S9567" i="2"/>
  <c r="R9567" i="2"/>
  <c r="Q9567" i="2"/>
  <c r="P9567" i="2"/>
  <c r="O9567" i="2"/>
  <c r="N9567" i="2"/>
  <c r="J9567" i="2"/>
  <c r="I9567" i="2"/>
  <c r="G9567" i="2"/>
  <c r="T9566" i="2"/>
  <c r="S9566" i="2"/>
  <c r="R9566" i="2"/>
  <c r="Q9566" i="2"/>
  <c r="P9566" i="2"/>
  <c r="O9566" i="2"/>
  <c r="N9566" i="2"/>
  <c r="J9566" i="2"/>
  <c r="I9566" i="2"/>
  <c r="G9566" i="2"/>
  <c r="T9565" i="2"/>
  <c r="S9565" i="2"/>
  <c r="R9565" i="2"/>
  <c r="Q9565" i="2"/>
  <c r="P9565" i="2"/>
  <c r="O9565" i="2"/>
  <c r="N9565" i="2"/>
  <c r="J9565" i="2"/>
  <c r="I9565" i="2"/>
  <c r="G9565" i="2"/>
  <c r="T9564" i="2"/>
  <c r="S9564" i="2"/>
  <c r="R9564" i="2"/>
  <c r="Q9564" i="2"/>
  <c r="P9564" i="2"/>
  <c r="O9564" i="2"/>
  <c r="N9564" i="2"/>
  <c r="J9564" i="2"/>
  <c r="I9564" i="2"/>
  <c r="G9564" i="2"/>
  <c r="T9563" i="2"/>
  <c r="S9563" i="2"/>
  <c r="R9563" i="2"/>
  <c r="Q9563" i="2"/>
  <c r="P9563" i="2"/>
  <c r="O9563" i="2"/>
  <c r="N9563" i="2"/>
  <c r="J9563" i="2"/>
  <c r="I9563" i="2"/>
  <c r="G9563" i="2"/>
  <c r="T9562" i="2"/>
  <c r="S9562" i="2"/>
  <c r="R9562" i="2"/>
  <c r="Q9562" i="2"/>
  <c r="P9562" i="2"/>
  <c r="O9562" i="2"/>
  <c r="N9562" i="2"/>
  <c r="J9562" i="2"/>
  <c r="I9562" i="2"/>
  <c r="G9562" i="2"/>
  <c r="T9561" i="2"/>
  <c r="S9561" i="2"/>
  <c r="R9561" i="2"/>
  <c r="Q9561" i="2"/>
  <c r="P9561" i="2"/>
  <c r="O9561" i="2"/>
  <c r="N9561" i="2"/>
  <c r="J9561" i="2"/>
  <c r="I9561" i="2"/>
  <c r="G9561" i="2"/>
  <c r="T9560" i="2"/>
  <c r="S9560" i="2"/>
  <c r="R9560" i="2"/>
  <c r="Q9560" i="2"/>
  <c r="P9560" i="2"/>
  <c r="O9560" i="2"/>
  <c r="N9560" i="2"/>
  <c r="J9560" i="2"/>
  <c r="I9560" i="2"/>
  <c r="G9560" i="2"/>
  <c r="T9559" i="2"/>
  <c r="S9559" i="2"/>
  <c r="R9559" i="2"/>
  <c r="Q9559" i="2"/>
  <c r="P9559" i="2"/>
  <c r="O9559" i="2"/>
  <c r="N9559" i="2"/>
  <c r="J9559" i="2"/>
  <c r="I9559" i="2"/>
  <c r="G9559" i="2"/>
  <c r="T9558" i="2"/>
  <c r="S9558" i="2"/>
  <c r="R9558" i="2"/>
  <c r="Q9558" i="2"/>
  <c r="P9558" i="2"/>
  <c r="O9558" i="2"/>
  <c r="N9558" i="2"/>
  <c r="J9558" i="2"/>
  <c r="I9558" i="2"/>
  <c r="G9558" i="2"/>
  <c r="T9557" i="2"/>
  <c r="S9557" i="2"/>
  <c r="R9557" i="2"/>
  <c r="Q9557" i="2"/>
  <c r="P9557" i="2"/>
  <c r="O9557" i="2"/>
  <c r="N9557" i="2"/>
  <c r="J9557" i="2"/>
  <c r="I9557" i="2"/>
  <c r="G9557" i="2"/>
  <c r="T9556" i="2"/>
  <c r="S9556" i="2"/>
  <c r="R9556" i="2"/>
  <c r="Q9556" i="2"/>
  <c r="P9556" i="2"/>
  <c r="O9556" i="2"/>
  <c r="N9556" i="2"/>
  <c r="J9556" i="2"/>
  <c r="I9556" i="2"/>
  <c r="G9556" i="2"/>
  <c r="T9555" i="2"/>
  <c r="S9555" i="2"/>
  <c r="R9555" i="2"/>
  <c r="Q9555" i="2"/>
  <c r="P9555" i="2"/>
  <c r="O9555" i="2"/>
  <c r="N9555" i="2"/>
  <c r="J9555" i="2"/>
  <c r="I9555" i="2"/>
  <c r="G9555" i="2"/>
  <c r="T9554" i="2"/>
  <c r="S9554" i="2"/>
  <c r="R9554" i="2"/>
  <c r="Q9554" i="2"/>
  <c r="P9554" i="2"/>
  <c r="O9554" i="2"/>
  <c r="N9554" i="2"/>
  <c r="J9554" i="2"/>
  <c r="I9554" i="2"/>
  <c r="G9554" i="2"/>
  <c r="T9553" i="2"/>
  <c r="S9553" i="2"/>
  <c r="R9553" i="2"/>
  <c r="Q9553" i="2"/>
  <c r="P9553" i="2"/>
  <c r="O9553" i="2"/>
  <c r="N9553" i="2"/>
  <c r="J9553" i="2"/>
  <c r="I9553" i="2"/>
  <c r="G9553" i="2"/>
  <c r="T9552" i="2"/>
  <c r="S9552" i="2"/>
  <c r="R9552" i="2"/>
  <c r="Q9552" i="2"/>
  <c r="P9552" i="2"/>
  <c r="O9552" i="2"/>
  <c r="N9552" i="2"/>
  <c r="J9552" i="2"/>
  <c r="I9552" i="2"/>
  <c r="G9552" i="2"/>
  <c r="T9551" i="2"/>
  <c r="S9551" i="2"/>
  <c r="R9551" i="2"/>
  <c r="Q9551" i="2"/>
  <c r="P9551" i="2"/>
  <c r="O9551" i="2"/>
  <c r="N9551" i="2"/>
  <c r="J9551" i="2"/>
  <c r="I9551" i="2"/>
  <c r="G9551" i="2"/>
  <c r="T9550" i="2"/>
  <c r="S9550" i="2"/>
  <c r="R9550" i="2"/>
  <c r="Q9550" i="2"/>
  <c r="P9550" i="2"/>
  <c r="O9550" i="2"/>
  <c r="N9550" i="2"/>
  <c r="J9550" i="2"/>
  <c r="I9550" i="2"/>
  <c r="G9550" i="2"/>
  <c r="T9549" i="2"/>
  <c r="S9549" i="2"/>
  <c r="R9549" i="2"/>
  <c r="Q9549" i="2"/>
  <c r="P9549" i="2"/>
  <c r="O9549" i="2"/>
  <c r="N9549" i="2"/>
  <c r="J9549" i="2"/>
  <c r="I9549" i="2"/>
  <c r="G9549" i="2"/>
  <c r="T9548" i="2"/>
  <c r="S9548" i="2"/>
  <c r="R9548" i="2"/>
  <c r="Q9548" i="2"/>
  <c r="P9548" i="2"/>
  <c r="O9548" i="2"/>
  <c r="N9548" i="2"/>
  <c r="J9548" i="2"/>
  <c r="I9548" i="2"/>
  <c r="G9548" i="2"/>
  <c r="T9547" i="2"/>
  <c r="S9547" i="2"/>
  <c r="R9547" i="2"/>
  <c r="Q9547" i="2"/>
  <c r="P9547" i="2"/>
  <c r="O9547" i="2"/>
  <c r="N9547" i="2"/>
  <c r="J9547" i="2"/>
  <c r="I9547" i="2"/>
  <c r="G9547" i="2"/>
  <c r="T9546" i="2"/>
  <c r="S9546" i="2"/>
  <c r="R9546" i="2"/>
  <c r="Q9546" i="2"/>
  <c r="P9546" i="2"/>
  <c r="O9546" i="2"/>
  <c r="N9546" i="2"/>
  <c r="J9546" i="2"/>
  <c r="I9546" i="2"/>
  <c r="G9546" i="2"/>
  <c r="T9545" i="2"/>
  <c r="S9545" i="2"/>
  <c r="R9545" i="2"/>
  <c r="Q9545" i="2"/>
  <c r="P9545" i="2"/>
  <c r="O9545" i="2"/>
  <c r="N9545" i="2"/>
  <c r="J9545" i="2"/>
  <c r="I9545" i="2"/>
  <c r="G9545" i="2"/>
  <c r="T9544" i="2"/>
  <c r="S9544" i="2"/>
  <c r="R9544" i="2"/>
  <c r="Q9544" i="2"/>
  <c r="P9544" i="2"/>
  <c r="O9544" i="2"/>
  <c r="N9544" i="2"/>
  <c r="J9544" i="2"/>
  <c r="I9544" i="2"/>
  <c r="G9544" i="2"/>
  <c r="T9543" i="2"/>
  <c r="S9543" i="2"/>
  <c r="R9543" i="2"/>
  <c r="Q9543" i="2"/>
  <c r="P9543" i="2"/>
  <c r="O9543" i="2"/>
  <c r="N9543" i="2"/>
  <c r="J9543" i="2"/>
  <c r="I9543" i="2"/>
  <c r="G9543" i="2"/>
  <c r="T9542" i="2"/>
  <c r="S9542" i="2"/>
  <c r="R9542" i="2"/>
  <c r="Q9542" i="2"/>
  <c r="P9542" i="2"/>
  <c r="O9542" i="2"/>
  <c r="N9542" i="2"/>
  <c r="J9542" i="2"/>
  <c r="I9542" i="2"/>
  <c r="G9542" i="2"/>
  <c r="T9541" i="2"/>
  <c r="S9541" i="2"/>
  <c r="R9541" i="2"/>
  <c r="Q9541" i="2"/>
  <c r="P9541" i="2"/>
  <c r="O9541" i="2"/>
  <c r="N9541" i="2"/>
  <c r="J9541" i="2"/>
  <c r="I9541" i="2"/>
  <c r="G9541" i="2"/>
  <c r="T9540" i="2"/>
  <c r="S9540" i="2"/>
  <c r="R9540" i="2"/>
  <c r="Q9540" i="2"/>
  <c r="P9540" i="2"/>
  <c r="O9540" i="2"/>
  <c r="N9540" i="2"/>
  <c r="J9540" i="2"/>
  <c r="I9540" i="2"/>
  <c r="G9540" i="2"/>
  <c r="T9539" i="2"/>
  <c r="S9539" i="2"/>
  <c r="R9539" i="2"/>
  <c r="Q9539" i="2"/>
  <c r="P9539" i="2"/>
  <c r="O9539" i="2"/>
  <c r="N9539" i="2"/>
  <c r="J9539" i="2"/>
  <c r="I9539" i="2"/>
  <c r="G9539" i="2"/>
  <c r="T9538" i="2"/>
  <c r="S9538" i="2"/>
  <c r="R9538" i="2"/>
  <c r="Q9538" i="2"/>
  <c r="P9538" i="2"/>
  <c r="O9538" i="2"/>
  <c r="N9538" i="2"/>
  <c r="J9538" i="2"/>
  <c r="I9538" i="2"/>
  <c r="G9538" i="2"/>
  <c r="T9537" i="2"/>
  <c r="S9537" i="2"/>
  <c r="R9537" i="2"/>
  <c r="Q9537" i="2"/>
  <c r="P9537" i="2"/>
  <c r="O9537" i="2"/>
  <c r="N9537" i="2"/>
  <c r="J9537" i="2"/>
  <c r="I9537" i="2"/>
  <c r="G9537" i="2"/>
  <c r="T9536" i="2"/>
  <c r="S9536" i="2"/>
  <c r="R9536" i="2"/>
  <c r="Q9536" i="2"/>
  <c r="P9536" i="2"/>
  <c r="O9536" i="2"/>
  <c r="N9536" i="2"/>
  <c r="J9536" i="2"/>
  <c r="I9536" i="2"/>
  <c r="G9536" i="2"/>
  <c r="T9535" i="2"/>
  <c r="S9535" i="2"/>
  <c r="R9535" i="2"/>
  <c r="Q9535" i="2"/>
  <c r="P9535" i="2"/>
  <c r="O9535" i="2"/>
  <c r="N9535" i="2"/>
  <c r="J9535" i="2"/>
  <c r="I9535" i="2"/>
  <c r="G9535" i="2"/>
  <c r="T9534" i="2"/>
  <c r="S9534" i="2"/>
  <c r="R9534" i="2"/>
  <c r="Q9534" i="2"/>
  <c r="P9534" i="2"/>
  <c r="O9534" i="2"/>
  <c r="N9534" i="2"/>
  <c r="J9534" i="2"/>
  <c r="I9534" i="2"/>
  <c r="G9534" i="2"/>
  <c r="T9533" i="2"/>
  <c r="S9533" i="2"/>
  <c r="R9533" i="2"/>
  <c r="Q9533" i="2"/>
  <c r="P9533" i="2"/>
  <c r="O9533" i="2"/>
  <c r="N9533" i="2"/>
  <c r="J9533" i="2"/>
  <c r="I9533" i="2"/>
  <c r="G9533" i="2"/>
  <c r="T9532" i="2"/>
  <c r="S9532" i="2"/>
  <c r="R9532" i="2"/>
  <c r="Q9532" i="2"/>
  <c r="P9532" i="2"/>
  <c r="O9532" i="2"/>
  <c r="N9532" i="2"/>
  <c r="J9532" i="2"/>
  <c r="I9532" i="2"/>
  <c r="G9532" i="2"/>
  <c r="T9531" i="2"/>
  <c r="S9531" i="2"/>
  <c r="R9531" i="2"/>
  <c r="Q9531" i="2"/>
  <c r="P9531" i="2"/>
  <c r="O9531" i="2"/>
  <c r="N9531" i="2"/>
  <c r="J9531" i="2"/>
  <c r="I9531" i="2"/>
  <c r="G9531" i="2"/>
  <c r="T9530" i="2"/>
  <c r="S9530" i="2"/>
  <c r="R9530" i="2"/>
  <c r="Q9530" i="2"/>
  <c r="P9530" i="2"/>
  <c r="O9530" i="2"/>
  <c r="N9530" i="2"/>
  <c r="J9530" i="2"/>
  <c r="I9530" i="2"/>
  <c r="G9530" i="2"/>
  <c r="T9529" i="2"/>
  <c r="S9529" i="2"/>
  <c r="R9529" i="2"/>
  <c r="Q9529" i="2"/>
  <c r="P9529" i="2"/>
  <c r="O9529" i="2"/>
  <c r="N9529" i="2"/>
  <c r="J9529" i="2"/>
  <c r="I9529" i="2"/>
  <c r="G9529" i="2"/>
  <c r="T9528" i="2"/>
  <c r="S9528" i="2"/>
  <c r="R9528" i="2"/>
  <c r="Q9528" i="2"/>
  <c r="P9528" i="2"/>
  <c r="O9528" i="2"/>
  <c r="N9528" i="2"/>
  <c r="J9528" i="2"/>
  <c r="I9528" i="2"/>
  <c r="G9528" i="2"/>
  <c r="T9527" i="2"/>
  <c r="S9527" i="2"/>
  <c r="R9527" i="2"/>
  <c r="Q9527" i="2"/>
  <c r="P9527" i="2"/>
  <c r="O9527" i="2"/>
  <c r="N9527" i="2"/>
  <c r="J9527" i="2"/>
  <c r="I9527" i="2"/>
  <c r="G9527" i="2"/>
  <c r="T9526" i="2"/>
  <c r="S9526" i="2"/>
  <c r="R9526" i="2"/>
  <c r="Q9526" i="2"/>
  <c r="P9526" i="2"/>
  <c r="O9526" i="2"/>
  <c r="N9526" i="2"/>
  <c r="J9526" i="2"/>
  <c r="I9526" i="2"/>
  <c r="G9526" i="2"/>
  <c r="T9525" i="2"/>
  <c r="S9525" i="2"/>
  <c r="R9525" i="2"/>
  <c r="Q9525" i="2"/>
  <c r="P9525" i="2"/>
  <c r="O9525" i="2"/>
  <c r="N9525" i="2"/>
  <c r="J9525" i="2"/>
  <c r="I9525" i="2"/>
  <c r="G9525" i="2"/>
  <c r="T9524" i="2"/>
  <c r="S9524" i="2"/>
  <c r="R9524" i="2"/>
  <c r="Q9524" i="2"/>
  <c r="P9524" i="2"/>
  <c r="O9524" i="2"/>
  <c r="N9524" i="2"/>
  <c r="J9524" i="2"/>
  <c r="I9524" i="2"/>
  <c r="G9524" i="2"/>
  <c r="T9523" i="2"/>
  <c r="S9523" i="2"/>
  <c r="R9523" i="2"/>
  <c r="Q9523" i="2"/>
  <c r="P9523" i="2"/>
  <c r="O9523" i="2"/>
  <c r="N9523" i="2"/>
  <c r="J9523" i="2"/>
  <c r="I9523" i="2"/>
  <c r="G9523" i="2"/>
  <c r="T9522" i="2"/>
  <c r="S9522" i="2"/>
  <c r="R9522" i="2"/>
  <c r="Q9522" i="2"/>
  <c r="P9522" i="2"/>
  <c r="O9522" i="2"/>
  <c r="N9522" i="2"/>
  <c r="J9522" i="2"/>
  <c r="I9522" i="2"/>
  <c r="G9522" i="2"/>
  <c r="T9521" i="2"/>
  <c r="S9521" i="2"/>
  <c r="R9521" i="2"/>
  <c r="Q9521" i="2"/>
  <c r="P9521" i="2"/>
  <c r="O9521" i="2"/>
  <c r="N9521" i="2"/>
  <c r="J9521" i="2"/>
  <c r="I9521" i="2"/>
  <c r="G9521" i="2"/>
  <c r="T9520" i="2"/>
  <c r="S9520" i="2"/>
  <c r="R9520" i="2"/>
  <c r="Q9520" i="2"/>
  <c r="P9520" i="2"/>
  <c r="O9520" i="2"/>
  <c r="N9520" i="2"/>
  <c r="J9520" i="2"/>
  <c r="I9520" i="2"/>
  <c r="G9520" i="2"/>
  <c r="T9519" i="2"/>
  <c r="S9519" i="2"/>
  <c r="R9519" i="2"/>
  <c r="Q9519" i="2"/>
  <c r="P9519" i="2"/>
  <c r="O9519" i="2"/>
  <c r="N9519" i="2"/>
  <c r="J9519" i="2"/>
  <c r="I9519" i="2"/>
  <c r="G9519" i="2"/>
  <c r="T9518" i="2"/>
  <c r="S9518" i="2"/>
  <c r="R9518" i="2"/>
  <c r="Q9518" i="2"/>
  <c r="P9518" i="2"/>
  <c r="O9518" i="2"/>
  <c r="N9518" i="2"/>
  <c r="J9518" i="2"/>
  <c r="I9518" i="2"/>
  <c r="G9518" i="2"/>
  <c r="T9517" i="2"/>
  <c r="S9517" i="2"/>
  <c r="R9517" i="2"/>
  <c r="Q9517" i="2"/>
  <c r="P9517" i="2"/>
  <c r="O9517" i="2"/>
  <c r="N9517" i="2"/>
  <c r="J9517" i="2"/>
  <c r="I9517" i="2"/>
  <c r="G9517" i="2"/>
  <c r="T9516" i="2"/>
  <c r="S9516" i="2"/>
  <c r="R9516" i="2"/>
  <c r="Q9516" i="2"/>
  <c r="P9516" i="2"/>
  <c r="O9516" i="2"/>
  <c r="N9516" i="2"/>
  <c r="J9516" i="2"/>
  <c r="I9516" i="2"/>
  <c r="G9516" i="2"/>
  <c r="T9515" i="2"/>
  <c r="S9515" i="2"/>
  <c r="R9515" i="2"/>
  <c r="Q9515" i="2"/>
  <c r="P9515" i="2"/>
  <c r="O9515" i="2"/>
  <c r="N9515" i="2"/>
  <c r="J9515" i="2"/>
  <c r="I9515" i="2"/>
  <c r="G9515" i="2"/>
  <c r="T9514" i="2"/>
  <c r="S9514" i="2"/>
  <c r="R9514" i="2"/>
  <c r="Q9514" i="2"/>
  <c r="P9514" i="2"/>
  <c r="O9514" i="2"/>
  <c r="N9514" i="2"/>
  <c r="J9514" i="2"/>
  <c r="I9514" i="2"/>
  <c r="G9514" i="2"/>
  <c r="T9513" i="2"/>
  <c r="S9513" i="2"/>
  <c r="R9513" i="2"/>
  <c r="Q9513" i="2"/>
  <c r="P9513" i="2"/>
  <c r="O9513" i="2"/>
  <c r="N9513" i="2"/>
  <c r="J9513" i="2"/>
  <c r="I9513" i="2"/>
  <c r="G9513" i="2"/>
  <c r="T9512" i="2"/>
  <c r="S9512" i="2"/>
  <c r="R9512" i="2"/>
  <c r="Q9512" i="2"/>
  <c r="P9512" i="2"/>
  <c r="O9512" i="2"/>
  <c r="N9512" i="2"/>
  <c r="J9512" i="2"/>
  <c r="I9512" i="2"/>
  <c r="G9512" i="2"/>
  <c r="T9511" i="2"/>
  <c r="S9511" i="2"/>
  <c r="R9511" i="2"/>
  <c r="Q9511" i="2"/>
  <c r="P9511" i="2"/>
  <c r="O9511" i="2"/>
  <c r="N9511" i="2"/>
  <c r="J9511" i="2"/>
  <c r="I9511" i="2"/>
  <c r="G9511" i="2"/>
  <c r="T9510" i="2"/>
  <c r="S9510" i="2"/>
  <c r="R9510" i="2"/>
  <c r="Q9510" i="2"/>
  <c r="P9510" i="2"/>
  <c r="O9510" i="2"/>
  <c r="N9510" i="2"/>
  <c r="J9510" i="2"/>
  <c r="I9510" i="2"/>
  <c r="G9510" i="2"/>
  <c r="T9509" i="2"/>
  <c r="S9509" i="2"/>
  <c r="R9509" i="2"/>
  <c r="Q9509" i="2"/>
  <c r="P9509" i="2"/>
  <c r="O9509" i="2"/>
  <c r="N9509" i="2"/>
  <c r="J9509" i="2"/>
  <c r="I9509" i="2"/>
  <c r="G9509" i="2"/>
  <c r="T9508" i="2"/>
  <c r="S9508" i="2"/>
  <c r="R9508" i="2"/>
  <c r="Q9508" i="2"/>
  <c r="P9508" i="2"/>
  <c r="O9508" i="2"/>
  <c r="N9508" i="2"/>
  <c r="J9508" i="2"/>
  <c r="I9508" i="2"/>
  <c r="G9508" i="2"/>
  <c r="T9507" i="2"/>
  <c r="S9507" i="2"/>
  <c r="R9507" i="2"/>
  <c r="Q9507" i="2"/>
  <c r="P9507" i="2"/>
  <c r="O9507" i="2"/>
  <c r="N9507" i="2"/>
  <c r="J9507" i="2"/>
  <c r="I9507" i="2"/>
  <c r="G9507" i="2"/>
  <c r="T9506" i="2"/>
  <c r="S9506" i="2"/>
  <c r="R9506" i="2"/>
  <c r="Q9506" i="2"/>
  <c r="P9506" i="2"/>
  <c r="O9506" i="2"/>
  <c r="N9506" i="2"/>
  <c r="J9506" i="2"/>
  <c r="I9506" i="2"/>
  <c r="G9506" i="2"/>
  <c r="T9505" i="2"/>
  <c r="S9505" i="2"/>
  <c r="R9505" i="2"/>
  <c r="Q9505" i="2"/>
  <c r="P9505" i="2"/>
  <c r="O9505" i="2"/>
  <c r="N9505" i="2"/>
  <c r="J9505" i="2"/>
  <c r="I9505" i="2"/>
  <c r="G9505" i="2"/>
  <c r="T9504" i="2"/>
  <c r="S9504" i="2"/>
  <c r="R9504" i="2"/>
  <c r="Q9504" i="2"/>
  <c r="P9504" i="2"/>
  <c r="O9504" i="2"/>
  <c r="N9504" i="2"/>
  <c r="J9504" i="2"/>
  <c r="I9504" i="2"/>
  <c r="G9504" i="2"/>
  <c r="T9503" i="2"/>
  <c r="S9503" i="2"/>
  <c r="R9503" i="2"/>
  <c r="Q9503" i="2"/>
  <c r="P9503" i="2"/>
  <c r="O9503" i="2"/>
  <c r="N9503" i="2"/>
  <c r="J9503" i="2"/>
  <c r="I9503" i="2"/>
  <c r="G9503" i="2"/>
  <c r="T9502" i="2"/>
  <c r="S9502" i="2"/>
  <c r="R9502" i="2"/>
  <c r="Q9502" i="2"/>
  <c r="P9502" i="2"/>
  <c r="O9502" i="2"/>
  <c r="N9502" i="2"/>
  <c r="J9502" i="2"/>
  <c r="I9502" i="2"/>
  <c r="G9502" i="2"/>
  <c r="T9501" i="2"/>
  <c r="S9501" i="2"/>
  <c r="R9501" i="2"/>
  <c r="Q9501" i="2"/>
  <c r="P9501" i="2"/>
  <c r="O9501" i="2"/>
  <c r="N9501" i="2"/>
  <c r="J9501" i="2"/>
  <c r="I9501" i="2"/>
  <c r="G9501" i="2"/>
  <c r="T9500" i="2"/>
  <c r="S9500" i="2"/>
  <c r="R9500" i="2"/>
  <c r="Q9500" i="2"/>
  <c r="P9500" i="2"/>
  <c r="O9500" i="2"/>
  <c r="N9500" i="2"/>
  <c r="J9500" i="2"/>
  <c r="I9500" i="2"/>
  <c r="G9500" i="2"/>
  <c r="T9499" i="2"/>
  <c r="S9499" i="2"/>
  <c r="R9499" i="2"/>
  <c r="Q9499" i="2"/>
  <c r="P9499" i="2"/>
  <c r="O9499" i="2"/>
  <c r="N9499" i="2"/>
  <c r="J9499" i="2"/>
  <c r="I9499" i="2"/>
  <c r="G9499" i="2"/>
  <c r="T9498" i="2"/>
  <c r="S9498" i="2"/>
  <c r="R9498" i="2"/>
  <c r="Q9498" i="2"/>
  <c r="P9498" i="2"/>
  <c r="O9498" i="2"/>
  <c r="N9498" i="2"/>
  <c r="J9498" i="2"/>
  <c r="I9498" i="2"/>
  <c r="G9498" i="2"/>
  <c r="T9497" i="2"/>
  <c r="S9497" i="2"/>
  <c r="R9497" i="2"/>
  <c r="Q9497" i="2"/>
  <c r="P9497" i="2"/>
  <c r="O9497" i="2"/>
  <c r="N9497" i="2"/>
  <c r="J9497" i="2"/>
  <c r="I9497" i="2"/>
  <c r="G9497" i="2"/>
  <c r="T9496" i="2"/>
  <c r="S9496" i="2"/>
  <c r="R9496" i="2"/>
  <c r="Q9496" i="2"/>
  <c r="P9496" i="2"/>
  <c r="O9496" i="2"/>
  <c r="N9496" i="2"/>
  <c r="J9496" i="2"/>
  <c r="I9496" i="2"/>
  <c r="G9496" i="2"/>
  <c r="T9495" i="2"/>
  <c r="S9495" i="2"/>
  <c r="R9495" i="2"/>
  <c r="Q9495" i="2"/>
  <c r="P9495" i="2"/>
  <c r="O9495" i="2"/>
  <c r="N9495" i="2"/>
  <c r="J9495" i="2"/>
  <c r="I9495" i="2"/>
  <c r="G9495" i="2"/>
  <c r="T9494" i="2"/>
  <c r="S9494" i="2"/>
  <c r="R9494" i="2"/>
  <c r="Q9494" i="2"/>
  <c r="P9494" i="2"/>
  <c r="O9494" i="2"/>
  <c r="N9494" i="2"/>
  <c r="J9494" i="2"/>
  <c r="I9494" i="2"/>
  <c r="G9494" i="2"/>
  <c r="T9493" i="2"/>
  <c r="S9493" i="2"/>
  <c r="R9493" i="2"/>
  <c r="Q9493" i="2"/>
  <c r="P9493" i="2"/>
  <c r="O9493" i="2"/>
  <c r="N9493" i="2"/>
  <c r="J9493" i="2"/>
  <c r="I9493" i="2"/>
  <c r="G9493" i="2"/>
  <c r="T9492" i="2"/>
  <c r="S9492" i="2"/>
  <c r="R9492" i="2"/>
  <c r="Q9492" i="2"/>
  <c r="P9492" i="2"/>
  <c r="O9492" i="2"/>
  <c r="N9492" i="2"/>
  <c r="J9492" i="2"/>
  <c r="I9492" i="2"/>
  <c r="G9492" i="2"/>
  <c r="T9491" i="2"/>
  <c r="S9491" i="2"/>
  <c r="R9491" i="2"/>
  <c r="Q9491" i="2"/>
  <c r="P9491" i="2"/>
  <c r="O9491" i="2"/>
  <c r="N9491" i="2"/>
  <c r="J9491" i="2"/>
  <c r="I9491" i="2"/>
  <c r="G9491" i="2"/>
  <c r="T9490" i="2"/>
  <c r="S9490" i="2"/>
  <c r="R9490" i="2"/>
  <c r="Q9490" i="2"/>
  <c r="P9490" i="2"/>
  <c r="O9490" i="2"/>
  <c r="N9490" i="2"/>
  <c r="J9490" i="2"/>
  <c r="I9490" i="2"/>
  <c r="G9490" i="2"/>
  <c r="T9489" i="2"/>
  <c r="S9489" i="2"/>
  <c r="R9489" i="2"/>
  <c r="Q9489" i="2"/>
  <c r="P9489" i="2"/>
  <c r="O9489" i="2"/>
  <c r="N9489" i="2"/>
  <c r="J9489" i="2"/>
  <c r="I9489" i="2"/>
  <c r="G9489" i="2"/>
  <c r="T9488" i="2"/>
  <c r="S9488" i="2"/>
  <c r="R9488" i="2"/>
  <c r="Q9488" i="2"/>
  <c r="P9488" i="2"/>
  <c r="O9488" i="2"/>
  <c r="N9488" i="2"/>
  <c r="J9488" i="2"/>
  <c r="I9488" i="2"/>
  <c r="G9488" i="2"/>
  <c r="T9487" i="2"/>
  <c r="S9487" i="2"/>
  <c r="R9487" i="2"/>
  <c r="Q9487" i="2"/>
  <c r="P9487" i="2"/>
  <c r="O9487" i="2"/>
  <c r="N9487" i="2"/>
  <c r="J9487" i="2"/>
  <c r="I9487" i="2"/>
  <c r="G9487" i="2"/>
  <c r="T9486" i="2"/>
  <c r="S9486" i="2"/>
  <c r="R9486" i="2"/>
  <c r="Q9486" i="2"/>
  <c r="P9486" i="2"/>
  <c r="O9486" i="2"/>
  <c r="N9486" i="2"/>
  <c r="J9486" i="2"/>
  <c r="I9486" i="2"/>
  <c r="G9486" i="2"/>
  <c r="T9485" i="2"/>
  <c r="S9485" i="2"/>
  <c r="R9485" i="2"/>
  <c r="Q9485" i="2"/>
  <c r="P9485" i="2"/>
  <c r="O9485" i="2"/>
  <c r="N9485" i="2"/>
  <c r="J9485" i="2"/>
  <c r="I9485" i="2"/>
  <c r="G9485" i="2"/>
  <c r="T9484" i="2"/>
  <c r="S9484" i="2"/>
  <c r="R9484" i="2"/>
  <c r="Q9484" i="2"/>
  <c r="P9484" i="2"/>
  <c r="O9484" i="2"/>
  <c r="N9484" i="2"/>
  <c r="J9484" i="2"/>
  <c r="I9484" i="2"/>
  <c r="G9484" i="2"/>
  <c r="T9483" i="2"/>
  <c r="S9483" i="2"/>
  <c r="R9483" i="2"/>
  <c r="Q9483" i="2"/>
  <c r="P9483" i="2"/>
  <c r="O9483" i="2"/>
  <c r="N9483" i="2"/>
  <c r="J9483" i="2"/>
  <c r="I9483" i="2"/>
  <c r="G9483" i="2"/>
  <c r="T9482" i="2"/>
  <c r="S9482" i="2"/>
  <c r="R9482" i="2"/>
  <c r="Q9482" i="2"/>
  <c r="P9482" i="2"/>
  <c r="O9482" i="2"/>
  <c r="N9482" i="2"/>
  <c r="J9482" i="2"/>
  <c r="I9482" i="2"/>
  <c r="G9482" i="2"/>
  <c r="T9481" i="2"/>
  <c r="S9481" i="2"/>
  <c r="R9481" i="2"/>
  <c r="Q9481" i="2"/>
  <c r="P9481" i="2"/>
  <c r="O9481" i="2"/>
  <c r="N9481" i="2"/>
  <c r="J9481" i="2"/>
  <c r="I9481" i="2"/>
  <c r="G9481" i="2"/>
  <c r="T9480" i="2"/>
  <c r="S9480" i="2"/>
  <c r="R9480" i="2"/>
  <c r="Q9480" i="2"/>
  <c r="P9480" i="2"/>
  <c r="O9480" i="2"/>
  <c r="N9480" i="2"/>
  <c r="J9480" i="2"/>
  <c r="I9480" i="2"/>
  <c r="G9480" i="2"/>
  <c r="T9479" i="2"/>
  <c r="S9479" i="2"/>
  <c r="R9479" i="2"/>
  <c r="Q9479" i="2"/>
  <c r="P9479" i="2"/>
  <c r="O9479" i="2"/>
  <c r="N9479" i="2"/>
  <c r="J9479" i="2"/>
  <c r="I9479" i="2"/>
  <c r="G9479" i="2"/>
  <c r="T9478" i="2"/>
  <c r="S9478" i="2"/>
  <c r="R9478" i="2"/>
  <c r="Q9478" i="2"/>
  <c r="P9478" i="2"/>
  <c r="O9478" i="2"/>
  <c r="N9478" i="2"/>
  <c r="J9478" i="2"/>
  <c r="I9478" i="2"/>
  <c r="G9478" i="2"/>
  <c r="T9477" i="2"/>
  <c r="S9477" i="2"/>
  <c r="R9477" i="2"/>
  <c r="Q9477" i="2"/>
  <c r="P9477" i="2"/>
  <c r="O9477" i="2"/>
  <c r="N9477" i="2"/>
  <c r="J9477" i="2"/>
  <c r="I9477" i="2"/>
  <c r="G9477" i="2"/>
  <c r="T9476" i="2"/>
  <c r="S9476" i="2"/>
  <c r="R9476" i="2"/>
  <c r="Q9476" i="2"/>
  <c r="P9476" i="2"/>
  <c r="O9476" i="2"/>
  <c r="N9476" i="2"/>
  <c r="J9476" i="2"/>
  <c r="I9476" i="2"/>
  <c r="G9476" i="2"/>
  <c r="T9475" i="2"/>
  <c r="S9475" i="2"/>
  <c r="R9475" i="2"/>
  <c r="Q9475" i="2"/>
  <c r="P9475" i="2"/>
  <c r="O9475" i="2"/>
  <c r="N9475" i="2"/>
  <c r="J9475" i="2"/>
  <c r="I9475" i="2"/>
  <c r="G9475" i="2"/>
  <c r="T9474" i="2"/>
  <c r="S9474" i="2"/>
  <c r="R9474" i="2"/>
  <c r="Q9474" i="2"/>
  <c r="P9474" i="2"/>
  <c r="O9474" i="2"/>
  <c r="N9474" i="2"/>
  <c r="J9474" i="2"/>
  <c r="I9474" i="2"/>
  <c r="G9474" i="2"/>
  <c r="T9473" i="2"/>
  <c r="S9473" i="2"/>
  <c r="R9473" i="2"/>
  <c r="Q9473" i="2"/>
  <c r="P9473" i="2"/>
  <c r="O9473" i="2"/>
  <c r="N9473" i="2"/>
  <c r="J9473" i="2"/>
  <c r="I9473" i="2"/>
  <c r="G9473" i="2"/>
  <c r="T9472" i="2"/>
  <c r="S9472" i="2"/>
  <c r="R9472" i="2"/>
  <c r="Q9472" i="2"/>
  <c r="P9472" i="2"/>
  <c r="O9472" i="2"/>
  <c r="N9472" i="2"/>
  <c r="J9472" i="2"/>
  <c r="I9472" i="2"/>
  <c r="G9472" i="2"/>
  <c r="T9471" i="2"/>
  <c r="S9471" i="2"/>
  <c r="R9471" i="2"/>
  <c r="Q9471" i="2"/>
  <c r="P9471" i="2"/>
  <c r="O9471" i="2"/>
  <c r="N9471" i="2"/>
  <c r="J9471" i="2"/>
  <c r="I9471" i="2"/>
  <c r="G9471" i="2"/>
  <c r="T9470" i="2"/>
  <c r="S9470" i="2"/>
  <c r="R9470" i="2"/>
  <c r="Q9470" i="2"/>
  <c r="P9470" i="2"/>
  <c r="O9470" i="2"/>
  <c r="N9470" i="2"/>
  <c r="J9470" i="2"/>
  <c r="I9470" i="2"/>
  <c r="G9470" i="2"/>
  <c r="T9469" i="2"/>
  <c r="S9469" i="2"/>
  <c r="R9469" i="2"/>
  <c r="Q9469" i="2"/>
  <c r="P9469" i="2"/>
  <c r="O9469" i="2"/>
  <c r="N9469" i="2"/>
  <c r="J9469" i="2"/>
  <c r="I9469" i="2"/>
  <c r="G9469" i="2"/>
  <c r="T9468" i="2"/>
  <c r="S9468" i="2"/>
  <c r="R9468" i="2"/>
  <c r="Q9468" i="2"/>
  <c r="P9468" i="2"/>
  <c r="O9468" i="2"/>
  <c r="N9468" i="2"/>
  <c r="J9468" i="2"/>
  <c r="I9468" i="2"/>
  <c r="G9468" i="2"/>
  <c r="T9467" i="2"/>
  <c r="S9467" i="2"/>
  <c r="R9467" i="2"/>
  <c r="Q9467" i="2"/>
  <c r="P9467" i="2"/>
  <c r="O9467" i="2"/>
  <c r="N9467" i="2"/>
  <c r="J9467" i="2"/>
  <c r="I9467" i="2"/>
  <c r="G9467" i="2"/>
  <c r="T9466" i="2"/>
  <c r="S9466" i="2"/>
  <c r="R9466" i="2"/>
  <c r="Q9466" i="2"/>
  <c r="P9466" i="2"/>
  <c r="O9466" i="2"/>
  <c r="N9466" i="2"/>
  <c r="J9466" i="2"/>
  <c r="I9466" i="2"/>
  <c r="G9466" i="2"/>
  <c r="T9465" i="2"/>
  <c r="S9465" i="2"/>
  <c r="R9465" i="2"/>
  <c r="Q9465" i="2"/>
  <c r="P9465" i="2"/>
  <c r="O9465" i="2"/>
  <c r="N9465" i="2"/>
  <c r="J9465" i="2"/>
  <c r="I9465" i="2"/>
  <c r="G9465" i="2"/>
  <c r="T9464" i="2"/>
  <c r="S9464" i="2"/>
  <c r="R9464" i="2"/>
  <c r="Q9464" i="2"/>
  <c r="P9464" i="2"/>
  <c r="O9464" i="2"/>
  <c r="N9464" i="2"/>
  <c r="J9464" i="2"/>
  <c r="I9464" i="2"/>
  <c r="G9464" i="2"/>
  <c r="T9463" i="2"/>
  <c r="S9463" i="2"/>
  <c r="R9463" i="2"/>
  <c r="Q9463" i="2"/>
  <c r="P9463" i="2"/>
  <c r="O9463" i="2"/>
  <c r="N9463" i="2"/>
  <c r="J9463" i="2"/>
  <c r="I9463" i="2"/>
  <c r="G9463" i="2"/>
  <c r="T9462" i="2"/>
  <c r="S9462" i="2"/>
  <c r="R9462" i="2"/>
  <c r="Q9462" i="2"/>
  <c r="P9462" i="2"/>
  <c r="O9462" i="2"/>
  <c r="N9462" i="2"/>
  <c r="J9462" i="2"/>
  <c r="I9462" i="2"/>
  <c r="G9462" i="2"/>
  <c r="T9461" i="2"/>
  <c r="S9461" i="2"/>
  <c r="R9461" i="2"/>
  <c r="Q9461" i="2"/>
  <c r="P9461" i="2"/>
  <c r="O9461" i="2"/>
  <c r="N9461" i="2"/>
  <c r="J9461" i="2"/>
  <c r="I9461" i="2"/>
  <c r="G9461" i="2"/>
  <c r="T9460" i="2"/>
  <c r="S9460" i="2"/>
  <c r="R9460" i="2"/>
  <c r="Q9460" i="2"/>
  <c r="P9460" i="2"/>
  <c r="O9460" i="2"/>
  <c r="N9460" i="2"/>
  <c r="J9460" i="2"/>
  <c r="I9460" i="2"/>
  <c r="G9460" i="2"/>
  <c r="T9459" i="2"/>
  <c r="S9459" i="2"/>
  <c r="R9459" i="2"/>
  <c r="Q9459" i="2"/>
  <c r="P9459" i="2"/>
  <c r="O9459" i="2"/>
  <c r="N9459" i="2"/>
  <c r="J9459" i="2"/>
  <c r="I9459" i="2"/>
  <c r="G9459" i="2"/>
  <c r="T9458" i="2"/>
  <c r="S9458" i="2"/>
  <c r="R9458" i="2"/>
  <c r="Q9458" i="2"/>
  <c r="P9458" i="2"/>
  <c r="O9458" i="2"/>
  <c r="N9458" i="2"/>
  <c r="J9458" i="2"/>
  <c r="I9458" i="2"/>
  <c r="G9458" i="2"/>
  <c r="T9457" i="2"/>
  <c r="S9457" i="2"/>
  <c r="R9457" i="2"/>
  <c r="Q9457" i="2"/>
  <c r="P9457" i="2"/>
  <c r="O9457" i="2"/>
  <c r="N9457" i="2"/>
  <c r="J9457" i="2"/>
  <c r="I9457" i="2"/>
  <c r="G9457" i="2"/>
  <c r="T9456" i="2"/>
  <c r="S9456" i="2"/>
  <c r="R9456" i="2"/>
  <c r="Q9456" i="2"/>
  <c r="P9456" i="2"/>
  <c r="O9456" i="2"/>
  <c r="N9456" i="2"/>
  <c r="J9456" i="2"/>
  <c r="I9456" i="2"/>
  <c r="G9456" i="2"/>
  <c r="T9455" i="2"/>
  <c r="S9455" i="2"/>
  <c r="R9455" i="2"/>
  <c r="Q9455" i="2"/>
  <c r="P9455" i="2"/>
  <c r="O9455" i="2"/>
  <c r="N9455" i="2"/>
  <c r="J9455" i="2"/>
  <c r="I9455" i="2"/>
  <c r="G9455" i="2"/>
  <c r="T9454" i="2"/>
  <c r="S9454" i="2"/>
  <c r="R9454" i="2"/>
  <c r="Q9454" i="2"/>
  <c r="P9454" i="2"/>
  <c r="O9454" i="2"/>
  <c r="N9454" i="2"/>
  <c r="J9454" i="2"/>
  <c r="I9454" i="2"/>
  <c r="G9454" i="2"/>
  <c r="T9453" i="2"/>
  <c r="S9453" i="2"/>
  <c r="R9453" i="2"/>
  <c r="Q9453" i="2"/>
  <c r="P9453" i="2"/>
  <c r="O9453" i="2"/>
  <c r="N9453" i="2"/>
  <c r="J9453" i="2"/>
  <c r="I9453" i="2"/>
  <c r="G9453" i="2"/>
  <c r="T9452" i="2"/>
  <c r="S9452" i="2"/>
  <c r="R9452" i="2"/>
  <c r="Q9452" i="2"/>
  <c r="P9452" i="2"/>
  <c r="O9452" i="2"/>
  <c r="N9452" i="2"/>
  <c r="J9452" i="2"/>
  <c r="I9452" i="2"/>
  <c r="G9452" i="2"/>
  <c r="T9451" i="2"/>
  <c r="S9451" i="2"/>
  <c r="R9451" i="2"/>
  <c r="Q9451" i="2"/>
  <c r="P9451" i="2"/>
  <c r="O9451" i="2"/>
  <c r="N9451" i="2"/>
  <c r="J9451" i="2"/>
  <c r="I9451" i="2"/>
  <c r="G9451" i="2"/>
  <c r="T9450" i="2"/>
  <c r="S9450" i="2"/>
  <c r="R9450" i="2"/>
  <c r="Q9450" i="2"/>
  <c r="P9450" i="2"/>
  <c r="O9450" i="2"/>
  <c r="N9450" i="2"/>
  <c r="J9450" i="2"/>
  <c r="I9450" i="2"/>
  <c r="G9450" i="2"/>
  <c r="T9449" i="2"/>
  <c r="S9449" i="2"/>
  <c r="R9449" i="2"/>
  <c r="Q9449" i="2"/>
  <c r="P9449" i="2"/>
  <c r="O9449" i="2"/>
  <c r="N9449" i="2"/>
  <c r="J9449" i="2"/>
  <c r="I9449" i="2"/>
  <c r="G9449" i="2"/>
  <c r="T9448" i="2"/>
  <c r="S9448" i="2"/>
  <c r="R9448" i="2"/>
  <c r="Q9448" i="2"/>
  <c r="P9448" i="2"/>
  <c r="O9448" i="2"/>
  <c r="N9448" i="2"/>
  <c r="J9448" i="2"/>
  <c r="I9448" i="2"/>
  <c r="G9448" i="2"/>
  <c r="T9447" i="2"/>
  <c r="S9447" i="2"/>
  <c r="R9447" i="2"/>
  <c r="Q9447" i="2"/>
  <c r="P9447" i="2"/>
  <c r="O9447" i="2"/>
  <c r="N9447" i="2"/>
  <c r="J9447" i="2"/>
  <c r="I9447" i="2"/>
  <c r="G9447" i="2"/>
  <c r="T9446" i="2"/>
  <c r="S9446" i="2"/>
  <c r="R9446" i="2"/>
  <c r="Q9446" i="2"/>
  <c r="P9446" i="2"/>
  <c r="O9446" i="2"/>
  <c r="N9446" i="2"/>
  <c r="J9446" i="2"/>
  <c r="I9446" i="2"/>
  <c r="G9446" i="2"/>
  <c r="T9445" i="2"/>
  <c r="S9445" i="2"/>
  <c r="R9445" i="2"/>
  <c r="Q9445" i="2"/>
  <c r="P9445" i="2"/>
  <c r="O9445" i="2"/>
  <c r="N9445" i="2"/>
  <c r="J9445" i="2"/>
  <c r="I9445" i="2"/>
  <c r="G9445" i="2"/>
  <c r="T9444" i="2"/>
  <c r="S9444" i="2"/>
  <c r="R9444" i="2"/>
  <c r="Q9444" i="2"/>
  <c r="P9444" i="2"/>
  <c r="O9444" i="2"/>
  <c r="N9444" i="2"/>
  <c r="J9444" i="2"/>
  <c r="I9444" i="2"/>
  <c r="G9444" i="2"/>
  <c r="T9443" i="2"/>
  <c r="S9443" i="2"/>
  <c r="R9443" i="2"/>
  <c r="Q9443" i="2"/>
  <c r="P9443" i="2"/>
  <c r="O9443" i="2"/>
  <c r="N9443" i="2"/>
  <c r="J9443" i="2"/>
  <c r="I9443" i="2"/>
  <c r="G9443" i="2"/>
  <c r="T9442" i="2"/>
  <c r="S9442" i="2"/>
  <c r="R9442" i="2"/>
  <c r="Q9442" i="2"/>
  <c r="P9442" i="2"/>
  <c r="O9442" i="2"/>
  <c r="N9442" i="2"/>
  <c r="J9442" i="2"/>
  <c r="I9442" i="2"/>
  <c r="G9442" i="2"/>
  <c r="T9441" i="2"/>
  <c r="S9441" i="2"/>
  <c r="R9441" i="2"/>
  <c r="Q9441" i="2"/>
  <c r="P9441" i="2"/>
  <c r="O9441" i="2"/>
  <c r="N9441" i="2"/>
  <c r="J9441" i="2"/>
  <c r="I9441" i="2"/>
  <c r="G9441" i="2"/>
  <c r="T9440" i="2"/>
  <c r="S9440" i="2"/>
  <c r="R9440" i="2"/>
  <c r="Q9440" i="2"/>
  <c r="P9440" i="2"/>
  <c r="O9440" i="2"/>
  <c r="N9440" i="2"/>
  <c r="J9440" i="2"/>
  <c r="I9440" i="2"/>
  <c r="G9440" i="2"/>
  <c r="T9439" i="2"/>
  <c r="S9439" i="2"/>
  <c r="R9439" i="2"/>
  <c r="Q9439" i="2"/>
  <c r="P9439" i="2"/>
  <c r="O9439" i="2"/>
  <c r="N9439" i="2"/>
  <c r="J9439" i="2"/>
  <c r="I9439" i="2"/>
  <c r="G9439" i="2"/>
  <c r="T9438" i="2"/>
  <c r="S9438" i="2"/>
  <c r="R9438" i="2"/>
  <c r="Q9438" i="2"/>
  <c r="P9438" i="2"/>
  <c r="O9438" i="2"/>
  <c r="N9438" i="2"/>
  <c r="J9438" i="2"/>
  <c r="I9438" i="2"/>
  <c r="G9438" i="2"/>
  <c r="T9437" i="2"/>
  <c r="S9437" i="2"/>
  <c r="R9437" i="2"/>
  <c r="Q9437" i="2"/>
  <c r="P9437" i="2"/>
  <c r="O9437" i="2"/>
  <c r="N9437" i="2"/>
  <c r="J9437" i="2"/>
  <c r="I9437" i="2"/>
  <c r="G9437" i="2"/>
  <c r="T9436" i="2"/>
  <c r="S9436" i="2"/>
  <c r="R9436" i="2"/>
  <c r="Q9436" i="2"/>
  <c r="P9436" i="2"/>
  <c r="O9436" i="2"/>
  <c r="N9436" i="2"/>
  <c r="J9436" i="2"/>
  <c r="I9436" i="2"/>
  <c r="G9436" i="2"/>
  <c r="T9435" i="2"/>
  <c r="S9435" i="2"/>
  <c r="R9435" i="2"/>
  <c r="Q9435" i="2"/>
  <c r="P9435" i="2"/>
  <c r="O9435" i="2"/>
  <c r="N9435" i="2"/>
  <c r="J9435" i="2"/>
  <c r="I9435" i="2"/>
  <c r="G9435" i="2"/>
  <c r="T9434" i="2"/>
  <c r="S9434" i="2"/>
  <c r="R9434" i="2"/>
  <c r="Q9434" i="2"/>
  <c r="P9434" i="2"/>
  <c r="O9434" i="2"/>
  <c r="N9434" i="2"/>
  <c r="J9434" i="2"/>
  <c r="I9434" i="2"/>
  <c r="G9434" i="2"/>
  <c r="T9433" i="2"/>
  <c r="S9433" i="2"/>
  <c r="R9433" i="2"/>
  <c r="Q9433" i="2"/>
  <c r="P9433" i="2"/>
  <c r="O9433" i="2"/>
  <c r="N9433" i="2"/>
  <c r="J9433" i="2"/>
  <c r="I9433" i="2"/>
  <c r="G9433" i="2"/>
  <c r="T9432" i="2"/>
  <c r="S9432" i="2"/>
  <c r="R9432" i="2"/>
  <c r="Q9432" i="2"/>
  <c r="P9432" i="2"/>
  <c r="O9432" i="2"/>
  <c r="N9432" i="2"/>
  <c r="J9432" i="2"/>
  <c r="I9432" i="2"/>
  <c r="G9432" i="2"/>
  <c r="T9431" i="2"/>
  <c r="S9431" i="2"/>
  <c r="R9431" i="2"/>
  <c r="Q9431" i="2"/>
  <c r="P9431" i="2"/>
  <c r="O9431" i="2"/>
  <c r="N9431" i="2"/>
  <c r="J9431" i="2"/>
  <c r="I9431" i="2"/>
  <c r="G9431" i="2"/>
  <c r="T9430" i="2"/>
  <c r="S9430" i="2"/>
  <c r="R9430" i="2"/>
  <c r="Q9430" i="2"/>
  <c r="P9430" i="2"/>
  <c r="O9430" i="2"/>
  <c r="N9430" i="2"/>
  <c r="J9430" i="2"/>
  <c r="I9430" i="2"/>
  <c r="G9430" i="2"/>
  <c r="T9429" i="2"/>
  <c r="S9429" i="2"/>
  <c r="R9429" i="2"/>
  <c r="Q9429" i="2"/>
  <c r="P9429" i="2"/>
  <c r="O9429" i="2"/>
  <c r="N9429" i="2"/>
  <c r="J9429" i="2"/>
  <c r="I9429" i="2"/>
  <c r="G9429" i="2"/>
  <c r="T9428" i="2"/>
  <c r="S9428" i="2"/>
  <c r="R9428" i="2"/>
  <c r="Q9428" i="2"/>
  <c r="P9428" i="2"/>
  <c r="O9428" i="2"/>
  <c r="N9428" i="2"/>
  <c r="J9428" i="2"/>
  <c r="I9428" i="2"/>
  <c r="G9428" i="2"/>
  <c r="T9427" i="2"/>
  <c r="S9427" i="2"/>
  <c r="R9427" i="2"/>
  <c r="Q9427" i="2"/>
  <c r="P9427" i="2"/>
  <c r="O9427" i="2"/>
  <c r="N9427" i="2"/>
  <c r="J9427" i="2"/>
  <c r="I9427" i="2"/>
  <c r="G9427" i="2"/>
  <c r="T9426" i="2"/>
  <c r="S9426" i="2"/>
  <c r="R9426" i="2"/>
  <c r="Q9426" i="2"/>
  <c r="P9426" i="2"/>
  <c r="O9426" i="2"/>
  <c r="N9426" i="2"/>
  <c r="J9426" i="2"/>
  <c r="I9426" i="2"/>
  <c r="G9426" i="2"/>
  <c r="T9425" i="2"/>
  <c r="S9425" i="2"/>
  <c r="R9425" i="2"/>
  <c r="Q9425" i="2"/>
  <c r="P9425" i="2"/>
  <c r="O9425" i="2"/>
  <c r="N9425" i="2"/>
  <c r="J9425" i="2"/>
  <c r="I9425" i="2"/>
  <c r="G9425" i="2"/>
  <c r="T9424" i="2"/>
  <c r="S9424" i="2"/>
  <c r="R9424" i="2"/>
  <c r="Q9424" i="2"/>
  <c r="P9424" i="2"/>
  <c r="O9424" i="2"/>
  <c r="N9424" i="2"/>
  <c r="J9424" i="2"/>
  <c r="I9424" i="2"/>
  <c r="G9424" i="2"/>
  <c r="T9423" i="2"/>
  <c r="S9423" i="2"/>
  <c r="R9423" i="2"/>
  <c r="Q9423" i="2"/>
  <c r="P9423" i="2"/>
  <c r="O9423" i="2"/>
  <c r="N9423" i="2"/>
  <c r="J9423" i="2"/>
  <c r="I9423" i="2"/>
  <c r="G9423" i="2"/>
  <c r="T9422" i="2"/>
  <c r="S9422" i="2"/>
  <c r="R9422" i="2"/>
  <c r="Q9422" i="2"/>
  <c r="P9422" i="2"/>
  <c r="O9422" i="2"/>
  <c r="N9422" i="2"/>
  <c r="J9422" i="2"/>
  <c r="I9422" i="2"/>
  <c r="G9422" i="2"/>
  <c r="T9421" i="2"/>
  <c r="S9421" i="2"/>
  <c r="R9421" i="2"/>
  <c r="Q9421" i="2"/>
  <c r="P9421" i="2"/>
  <c r="O9421" i="2"/>
  <c r="N9421" i="2"/>
  <c r="J9421" i="2"/>
  <c r="I9421" i="2"/>
  <c r="G9421" i="2"/>
  <c r="T9420" i="2"/>
  <c r="S9420" i="2"/>
  <c r="R9420" i="2"/>
  <c r="Q9420" i="2"/>
  <c r="P9420" i="2"/>
  <c r="O9420" i="2"/>
  <c r="N9420" i="2"/>
  <c r="J9420" i="2"/>
  <c r="I9420" i="2"/>
  <c r="G9420" i="2"/>
  <c r="T9419" i="2"/>
  <c r="S9419" i="2"/>
  <c r="R9419" i="2"/>
  <c r="Q9419" i="2"/>
  <c r="P9419" i="2"/>
  <c r="O9419" i="2"/>
  <c r="N9419" i="2"/>
  <c r="J9419" i="2"/>
  <c r="I9419" i="2"/>
  <c r="G9419" i="2"/>
  <c r="T9418" i="2"/>
  <c r="S9418" i="2"/>
  <c r="R9418" i="2"/>
  <c r="Q9418" i="2"/>
  <c r="P9418" i="2"/>
  <c r="O9418" i="2"/>
  <c r="N9418" i="2"/>
  <c r="J9418" i="2"/>
  <c r="I9418" i="2"/>
  <c r="G9418" i="2"/>
  <c r="T9417" i="2"/>
  <c r="S9417" i="2"/>
  <c r="R9417" i="2"/>
  <c r="Q9417" i="2"/>
  <c r="P9417" i="2"/>
  <c r="O9417" i="2"/>
  <c r="N9417" i="2"/>
  <c r="J9417" i="2"/>
  <c r="I9417" i="2"/>
  <c r="G9417" i="2"/>
  <c r="T9416" i="2"/>
  <c r="S9416" i="2"/>
  <c r="R9416" i="2"/>
  <c r="Q9416" i="2"/>
  <c r="P9416" i="2"/>
  <c r="O9416" i="2"/>
  <c r="N9416" i="2"/>
  <c r="J9416" i="2"/>
  <c r="I9416" i="2"/>
  <c r="G9416" i="2"/>
  <c r="T9415" i="2"/>
  <c r="S9415" i="2"/>
  <c r="R9415" i="2"/>
  <c r="Q9415" i="2"/>
  <c r="P9415" i="2"/>
  <c r="O9415" i="2"/>
  <c r="N9415" i="2"/>
  <c r="J9415" i="2"/>
  <c r="I9415" i="2"/>
  <c r="G9415" i="2"/>
  <c r="T9414" i="2"/>
  <c r="S9414" i="2"/>
  <c r="R9414" i="2"/>
  <c r="Q9414" i="2"/>
  <c r="P9414" i="2"/>
  <c r="O9414" i="2"/>
  <c r="N9414" i="2"/>
  <c r="J9414" i="2"/>
  <c r="I9414" i="2"/>
  <c r="G9414" i="2"/>
  <c r="T9413" i="2"/>
  <c r="S9413" i="2"/>
  <c r="R9413" i="2"/>
  <c r="Q9413" i="2"/>
  <c r="P9413" i="2"/>
  <c r="O9413" i="2"/>
  <c r="N9413" i="2"/>
  <c r="J9413" i="2"/>
  <c r="I9413" i="2"/>
  <c r="G9413" i="2"/>
  <c r="T9412" i="2"/>
  <c r="S9412" i="2"/>
  <c r="R9412" i="2"/>
  <c r="Q9412" i="2"/>
  <c r="P9412" i="2"/>
  <c r="O9412" i="2"/>
  <c r="N9412" i="2"/>
  <c r="J9412" i="2"/>
  <c r="I9412" i="2"/>
  <c r="G9412" i="2"/>
  <c r="T9411" i="2"/>
  <c r="S9411" i="2"/>
  <c r="R9411" i="2"/>
  <c r="Q9411" i="2"/>
  <c r="P9411" i="2"/>
  <c r="O9411" i="2"/>
  <c r="N9411" i="2"/>
  <c r="J9411" i="2"/>
  <c r="I9411" i="2"/>
  <c r="G9411" i="2"/>
  <c r="T9410" i="2"/>
  <c r="S9410" i="2"/>
  <c r="R9410" i="2"/>
  <c r="Q9410" i="2"/>
  <c r="P9410" i="2"/>
  <c r="O9410" i="2"/>
  <c r="N9410" i="2"/>
  <c r="J9410" i="2"/>
  <c r="I9410" i="2"/>
  <c r="G9410" i="2"/>
  <c r="T9409" i="2"/>
  <c r="S9409" i="2"/>
  <c r="R9409" i="2"/>
  <c r="Q9409" i="2"/>
  <c r="P9409" i="2"/>
  <c r="O9409" i="2"/>
  <c r="N9409" i="2"/>
  <c r="J9409" i="2"/>
  <c r="I9409" i="2"/>
  <c r="G9409" i="2"/>
  <c r="T9408" i="2"/>
  <c r="S9408" i="2"/>
  <c r="R9408" i="2"/>
  <c r="Q9408" i="2"/>
  <c r="P9408" i="2"/>
  <c r="O9408" i="2"/>
  <c r="N9408" i="2"/>
  <c r="J9408" i="2"/>
  <c r="I9408" i="2"/>
  <c r="G9408" i="2"/>
  <c r="T9407" i="2"/>
  <c r="S9407" i="2"/>
  <c r="R9407" i="2"/>
  <c r="Q9407" i="2"/>
  <c r="P9407" i="2"/>
  <c r="O9407" i="2"/>
  <c r="N9407" i="2"/>
  <c r="J9407" i="2"/>
  <c r="I9407" i="2"/>
  <c r="G9407" i="2"/>
  <c r="T9406" i="2"/>
  <c r="S9406" i="2"/>
  <c r="R9406" i="2"/>
  <c r="Q9406" i="2"/>
  <c r="P9406" i="2"/>
  <c r="O9406" i="2"/>
  <c r="N9406" i="2"/>
  <c r="J9406" i="2"/>
  <c r="I9406" i="2"/>
  <c r="G9406" i="2"/>
  <c r="T9405" i="2"/>
  <c r="S9405" i="2"/>
  <c r="R9405" i="2"/>
  <c r="Q9405" i="2"/>
  <c r="P9405" i="2"/>
  <c r="O9405" i="2"/>
  <c r="N9405" i="2"/>
  <c r="J9405" i="2"/>
  <c r="I9405" i="2"/>
  <c r="G9405" i="2"/>
  <c r="T9404" i="2"/>
  <c r="S9404" i="2"/>
  <c r="R9404" i="2"/>
  <c r="Q9404" i="2"/>
  <c r="P9404" i="2"/>
  <c r="O9404" i="2"/>
  <c r="N9404" i="2"/>
  <c r="J9404" i="2"/>
  <c r="I9404" i="2"/>
  <c r="G9404" i="2"/>
  <c r="T9403" i="2"/>
  <c r="S9403" i="2"/>
  <c r="R9403" i="2"/>
  <c r="Q9403" i="2"/>
  <c r="P9403" i="2"/>
  <c r="O9403" i="2"/>
  <c r="N9403" i="2"/>
  <c r="J9403" i="2"/>
  <c r="I9403" i="2"/>
  <c r="G9403" i="2"/>
  <c r="T9402" i="2"/>
  <c r="S9402" i="2"/>
  <c r="R9402" i="2"/>
  <c r="Q9402" i="2"/>
  <c r="P9402" i="2"/>
  <c r="O9402" i="2"/>
  <c r="N9402" i="2"/>
  <c r="J9402" i="2"/>
  <c r="I9402" i="2"/>
  <c r="G9402" i="2"/>
  <c r="T9401" i="2"/>
  <c r="S9401" i="2"/>
  <c r="R9401" i="2"/>
  <c r="Q9401" i="2"/>
  <c r="P9401" i="2"/>
  <c r="O9401" i="2"/>
  <c r="N9401" i="2"/>
  <c r="J9401" i="2"/>
  <c r="I9401" i="2"/>
  <c r="G9401" i="2"/>
  <c r="T9400" i="2"/>
  <c r="S9400" i="2"/>
  <c r="R9400" i="2"/>
  <c r="Q9400" i="2"/>
  <c r="P9400" i="2"/>
  <c r="O9400" i="2"/>
  <c r="N9400" i="2"/>
  <c r="J9400" i="2"/>
  <c r="I9400" i="2"/>
  <c r="G9400" i="2"/>
  <c r="T9399" i="2"/>
  <c r="S9399" i="2"/>
  <c r="R9399" i="2"/>
  <c r="Q9399" i="2"/>
  <c r="P9399" i="2"/>
  <c r="O9399" i="2"/>
  <c r="N9399" i="2"/>
  <c r="J9399" i="2"/>
  <c r="I9399" i="2"/>
  <c r="G9399" i="2"/>
  <c r="T9398" i="2"/>
  <c r="S9398" i="2"/>
  <c r="R9398" i="2"/>
  <c r="Q9398" i="2"/>
  <c r="P9398" i="2"/>
  <c r="O9398" i="2"/>
  <c r="N9398" i="2"/>
  <c r="J9398" i="2"/>
  <c r="I9398" i="2"/>
  <c r="G9398" i="2"/>
  <c r="T9397" i="2"/>
  <c r="S9397" i="2"/>
  <c r="R9397" i="2"/>
  <c r="Q9397" i="2"/>
  <c r="P9397" i="2"/>
  <c r="O9397" i="2"/>
  <c r="N9397" i="2"/>
  <c r="J9397" i="2"/>
  <c r="I9397" i="2"/>
  <c r="G9397" i="2"/>
  <c r="T9396" i="2"/>
  <c r="S9396" i="2"/>
  <c r="R9396" i="2"/>
  <c r="Q9396" i="2"/>
  <c r="P9396" i="2"/>
  <c r="O9396" i="2"/>
  <c r="N9396" i="2"/>
  <c r="J9396" i="2"/>
  <c r="I9396" i="2"/>
  <c r="G9396" i="2"/>
  <c r="T9395" i="2"/>
  <c r="S9395" i="2"/>
  <c r="R9395" i="2"/>
  <c r="Q9395" i="2"/>
  <c r="P9395" i="2"/>
  <c r="O9395" i="2"/>
  <c r="N9395" i="2"/>
  <c r="J9395" i="2"/>
  <c r="I9395" i="2"/>
  <c r="G9395" i="2"/>
  <c r="T9394" i="2"/>
  <c r="S9394" i="2"/>
  <c r="R9394" i="2"/>
  <c r="Q9394" i="2"/>
  <c r="P9394" i="2"/>
  <c r="O9394" i="2"/>
  <c r="N9394" i="2"/>
  <c r="J9394" i="2"/>
  <c r="I9394" i="2"/>
  <c r="G9394" i="2"/>
  <c r="T9393" i="2"/>
  <c r="S9393" i="2"/>
  <c r="R9393" i="2"/>
  <c r="Q9393" i="2"/>
  <c r="P9393" i="2"/>
  <c r="O9393" i="2"/>
  <c r="N9393" i="2"/>
  <c r="J9393" i="2"/>
  <c r="I9393" i="2"/>
  <c r="G9393" i="2"/>
  <c r="T9392" i="2"/>
  <c r="S9392" i="2"/>
  <c r="R9392" i="2"/>
  <c r="Q9392" i="2"/>
  <c r="P9392" i="2"/>
  <c r="O9392" i="2"/>
  <c r="N9392" i="2"/>
  <c r="J9392" i="2"/>
  <c r="I9392" i="2"/>
  <c r="G9392" i="2"/>
  <c r="T9391" i="2"/>
  <c r="S9391" i="2"/>
  <c r="R9391" i="2"/>
  <c r="Q9391" i="2"/>
  <c r="P9391" i="2"/>
  <c r="O9391" i="2"/>
  <c r="N9391" i="2"/>
  <c r="J9391" i="2"/>
  <c r="I9391" i="2"/>
  <c r="G9391" i="2"/>
  <c r="T9390" i="2"/>
  <c r="S9390" i="2"/>
  <c r="R9390" i="2"/>
  <c r="Q9390" i="2"/>
  <c r="P9390" i="2"/>
  <c r="O9390" i="2"/>
  <c r="N9390" i="2"/>
  <c r="J9390" i="2"/>
  <c r="I9390" i="2"/>
  <c r="G9390" i="2"/>
  <c r="T9389" i="2"/>
  <c r="S9389" i="2"/>
  <c r="R9389" i="2"/>
  <c r="Q9389" i="2"/>
  <c r="P9389" i="2"/>
  <c r="O9389" i="2"/>
  <c r="N9389" i="2"/>
  <c r="J9389" i="2"/>
  <c r="I9389" i="2"/>
  <c r="G9389" i="2"/>
  <c r="T9388" i="2"/>
  <c r="S9388" i="2"/>
  <c r="R9388" i="2"/>
  <c r="Q9388" i="2"/>
  <c r="P9388" i="2"/>
  <c r="O9388" i="2"/>
  <c r="N9388" i="2"/>
  <c r="J9388" i="2"/>
  <c r="I9388" i="2"/>
  <c r="G9388" i="2"/>
  <c r="T9387" i="2"/>
  <c r="S9387" i="2"/>
  <c r="R9387" i="2"/>
  <c r="Q9387" i="2"/>
  <c r="P9387" i="2"/>
  <c r="O9387" i="2"/>
  <c r="N9387" i="2"/>
  <c r="J9387" i="2"/>
  <c r="I9387" i="2"/>
  <c r="G9387" i="2"/>
  <c r="T9386" i="2"/>
  <c r="S9386" i="2"/>
  <c r="R9386" i="2"/>
  <c r="Q9386" i="2"/>
  <c r="P9386" i="2"/>
  <c r="O9386" i="2"/>
  <c r="N9386" i="2"/>
  <c r="J9386" i="2"/>
  <c r="I9386" i="2"/>
  <c r="G9386" i="2"/>
  <c r="T9385" i="2"/>
  <c r="S9385" i="2"/>
  <c r="R9385" i="2"/>
  <c r="Q9385" i="2"/>
  <c r="P9385" i="2"/>
  <c r="O9385" i="2"/>
  <c r="N9385" i="2"/>
  <c r="J9385" i="2"/>
  <c r="I9385" i="2"/>
  <c r="G9385" i="2"/>
  <c r="T9384" i="2"/>
  <c r="S9384" i="2"/>
  <c r="R9384" i="2"/>
  <c r="Q9384" i="2"/>
  <c r="P9384" i="2"/>
  <c r="O9384" i="2"/>
  <c r="N9384" i="2"/>
  <c r="J9384" i="2"/>
  <c r="I9384" i="2"/>
  <c r="G9384" i="2"/>
  <c r="T9383" i="2"/>
  <c r="S9383" i="2"/>
  <c r="R9383" i="2"/>
  <c r="Q9383" i="2"/>
  <c r="P9383" i="2"/>
  <c r="O9383" i="2"/>
  <c r="N9383" i="2"/>
  <c r="J9383" i="2"/>
  <c r="I9383" i="2"/>
  <c r="G9383" i="2"/>
  <c r="T9382" i="2"/>
  <c r="S9382" i="2"/>
  <c r="R9382" i="2"/>
  <c r="Q9382" i="2"/>
  <c r="P9382" i="2"/>
  <c r="O9382" i="2"/>
  <c r="N9382" i="2"/>
  <c r="J9382" i="2"/>
  <c r="I9382" i="2"/>
  <c r="G9382" i="2"/>
  <c r="T9381" i="2"/>
  <c r="S9381" i="2"/>
  <c r="R9381" i="2"/>
  <c r="Q9381" i="2"/>
  <c r="P9381" i="2"/>
  <c r="O9381" i="2"/>
  <c r="N9381" i="2"/>
  <c r="J9381" i="2"/>
  <c r="I9381" i="2"/>
  <c r="G9381" i="2"/>
  <c r="T9380" i="2"/>
  <c r="S9380" i="2"/>
  <c r="R9380" i="2"/>
  <c r="Q9380" i="2"/>
  <c r="P9380" i="2"/>
  <c r="O9380" i="2"/>
  <c r="N9380" i="2"/>
  <c r="J9380" i="2"/>
  <c r="I9380" i="2"/>
  <c r="G9380" i="2"/>
  <c r="T9379" i="2"/>
  <c r="S9379" i="2"/>
  <c r="R9379" i="2"/>
  <c r="Q9379" i="2"/>
  <c r="P9379" i="2"/>
  <c r="O9379" i="2"/>
  <c r="N9379" i="2"/>
  <c r="J9379" i="2"/>
  <c r="I9379" i="2"/>
  <c r="G9379" i="2"/>
  <c r="T9378" i="2"/>
  <c r="S9378" i="2"/>
  <c r="R9378" i="2"/>
  <c r="Q9378" i="2"/>
  <c r="P9378" i="2"/>
  <c r="O9378" i="2"/>
  <c r="N9378" i="2"/>
  <c r="J9378" i="2"/>
  <c r="I9378" i="2"/>
  <c r="G9378" i="2"/>
  <c r="T9377" i="2"/>
  <c r="S9377" i="2"/>
  <c r="R9377" i="2"/>
  <c r="Q9377" i="2"/>
  <c r="P9377" i="2"/>
  <c r="O9377" i="2"/>
  <c r="N9377" i="2"/>
  <c r="J9377" i="2"/>
  <c r="I9377" i="2"/>
  <c r="G9377" i="2"/>
  <c r="T9376" i="2"/>
  <c r="S9376" i="2"/>
  <c r="R9376" i="2"/>
  <c r="Q9376" i="2"/>
  <c r="P9376" i="2"/>
  <c r="O9376" i="2"/>
  <c r="N9376" i="2"/>
  <c r="J9376" i="2"/>
  <c r="I9376" i="2"/>
  <c r="G9376" i="2"/>
  <c r="T9375" i="2"/>
  <c r="S9375" i="2"/>
  <c r="R9375" i="2"/>
  <c r="Q9375" i="2"/>
  <c r="P9375" i="2"/>
  <c r="O9375" i="2"/>
  <c r="N9375" i="2"/>
  <c r="J9375" i="2"/>
  <c r="I9375" i="2"/>
  <c r="G9375" i="2"/>
  <c r="T9374" i="2"/>
  <c r="S9374" i="2"/>
  <c r="R9374" i="2"/>
  <c r="Q9374" i="2"/>
  <c r="P9374" i="2"/>
  <c r="O9374" i="2"/>
  <c r="N9374" i="2"/>
  <c r="J9374" i="2"/>
  <c r="I9374" i="2"/>
  <c r="G9374" i="2"/>
  <c r="T9373" i="2"/>
  <c r="S9373" i="2"/>
  <c r="R9373" i="2"/>
  <c r="Q9373" i="2"/>
  <c r="P9373" i="2"/>
  <c r="O9373" i="2"/>
  <c r="N9373" i="2"/>
  <c r="J9373" i="2"/>
  <c r="I9373" i="2"/>
  <c r="G9373" i="2"/>
  <c r="T9372" i="2"/>
  <c r="S9372" i="2"/>
  <c r="R9372" i="2"/>
  <c r="Q9372" i="2"/>
  <c r="P9372" i="2"/>
  <c r="O9372" i="2"/>
  <c r="N9372" i="2"/>
  <c r="J9372" i="2"/>
  <c r="I9372" i="2"/>
  <c r="G9372" i="2"/>
  <c r="T9371" i="2"/>
  <c r="S9371" i="2"/>
  <c r="R9371" i="2"/>
  <c r="Q9371" i="2"/>
  <c r="P9371" i="2"/>
  <c r="O9371" i="2"/>
  <c r="N9371" i="2"/>
  <c r="J9371" i="2"/>
  <c r="I9371" i="2"/>
  <c r="G9371" i="2"/>
  <c r="T9370" i="2"/>
  <c r="S9370" i="2"/>
  <c r="R9370" i="2"/>
  <c r="Q9370" i="2"/>
  <c r="P9370" i="2"/>
  <c r="O9370" i="2"/>
  <c r="N9370" i="2"/>
  <c r="J9370" i="2"/>
  <c r="I9370" i="2"/>
  <c r="G9370" i="2"/>
  <c r="T9369" i="2"/>
  <c r="S9369" i="2"/>
  <c r="R9369" i="2"/>
  <c r="Q9369" i="2"/>
  <c r="P9369" i="2"/>
  <c r="O9369" i="2"/>
  <c r="N9369" i="2"/>
  <c r="J9369" i="2"/>
  <c r="I9369" i="2"/>
  <c r="G9369" i="2"/>
  <c r="T9368" i="2"/>
  <c r="S9368" i="2"/>
  <c r="R9368" i="2"/>
  <c r="Q9368" i="2"/>
  <c r="P9368" i="2"/>
  <c r="O9368" i="2"/>
  <c r="N9368" i="2"/>
  <c r="J9368" i="2"/>
  <c r="I9368" i="2"/>
  <c r="G9368" i="2"/>
  <c r="T9367" i="2"/>
  <c r="S9367" i="2"/>
  <c r="R9367" i="2"/>
  <c r="Q9367" i="2"/>
  <c r="P9367" i="2"/>
  <c r="O9367" i="2"/>
  <c r="N9367" i="2"/>
  <c r="J9367" i="2"/>
  <c r="I9367" i="2"/>
  <c r="G9367" i="2"/>
  <c r="T9366" i="2"/>
  <c r="S9366" i="2"/>
  <c r="R9366" i="2"/>
  <c r="Q9366" i="2"/>
  <c r="P9366" i="2"/>
  <c r="O9366" i="2"/>
  <c r="N9366" i="2"/>
  <c r="J9366" i="2"/>
  <c r="I9366" i="2"/>
  <c r="G9366" i="2"/>
  <c r="T9365" i="2"/>
  <c r="S9365" i="2"/>
  <c r="R9365" i="2"/>
  <c r="Q9365" i="2"/>
  <c r="P9365" i="2"/>
  <c r="O9365" i="2"/>
  <c r="N9365" i="2"/>
  <c r="J9365" i="2"/>
  <c r="I9365" i="2"/>
  <c r="G9365" i="2"/>
  <c r="T9364" i="2"/>
  <c r="S9364" i="2"/>
  <c r="R9364" i="2"/>
  <c r="Q9364" i="2"/>
  <c r="P9364" i="2"/>
  <c r="O9364" i="2"/>
  <c r="N9364" i="2"/>
  <c r="J9364" i="2"/>
  <c r="I9364" i="2"/>
  <c r="G9364" i="2"/>
  <c r="T9363" i="2"/>
  <c r="S9363" i="2"/>
  <c r="R9363" i="2"/>
  <c r="Q9363" i="2"/>
  <c r="P9363" i="2"/>
  <c r="O9363" i="2"/>
  <c r="N9363" i="2"/>
  <c r="J9363" i="2"/>
  <c r="I9363" i="2"/>
  <c r="G9363" i="2"/>
  <c r="T9362" i="2"/>
  <c r="S9362" i="2"/>
  <c r="R9362" i="2"/>
  <c r="Q9362" i="2"/>
  <c r="P9362" i="2"/>
  <c r="O9362" i="2"/>
  <c r="N9362" i="2"/>
  <c r="J9362" i="2"/>
  <c r="I9362" i="2"/>
  <c r="G9362" i="2"/>
  <c r="T9361" i="2"/>
  <c r="S9361" i="2"/>
  <c r="R9361" i="2"/>
  <c r="Q9361" i="2"/>
  <c r="P9361" i="2"/>
  <c r="O9361" i="2"/>
  <c r="N9361" i="2"/>
  <c r="J9361" i="2"/>
  <c r="I9361" i="2"/>
  <c r="G9361" i="2"/>
  <c r="T9360" i="2"/>
  <c r="S9360" i="2"/>
  <c r="R9360" i="2"/>
  <c r="Q9360" i="2"/>
  <c r="P9360" i="2"/>
  <c r="O9360" i="2"/>
  <c r="N9360" i="2"/>
  <c r="J9360" i="2"/>
  <c r="I9360" i="2"/>
  <c r="G9360" i="2"/>
  <c r="T9359" i="2"/>
  <c r="S9359" i="2"/>
  <c r="R9359" i="2"/>
  <c r="Q9359" i="2"/>
  <c r="P9359" i="2"/>
  <c r="O9359" i="2"/>
  <c r="N9359" i="2"/>
  <c r="J9359" i="2"/>
  <c r="I9359" i="2"/>
  <c r="G9359" i="2"/>
  <c r="T9358" i="2"/>
  <c r="S9358" i="2"/>
  <c r="R9358" i="2"/>
  <c r="Q9358" i="2"/>
  <c r="P9358" i="2"/>
  <c r="O9358" i="2"/>
  <c r="N9358" i="2"/>
  <c r="J9358" i="2"/>
  <c r="I9358" i="2"/>
  <c r="G9358" i="2"/>
  <c r="T9357" i="2"/>
  <c r="S9357" i="2"/>
  <c r="R9357" i="2"/>
  <c r="Q9357" i="2"/>
  <c r="P9357" i="2"/>
  <c r="O9357" i="2"/>
  <c r="N9357" i="2"/>
  <c r="J9357" i="2"/>
  <c r="I9357" i="2"/>
  <c r="G9357" i="2"/>
  <c r="T9356" i="2"/>
  <c r="S9356" i="2"/>
  <c r="R9356" i="2"/>
  <c r="Q9356" i="2"/>
  <c r="P9356" i="2"/>
  <c r="O9356" i="2"/>
  <c r="N9356" i="2"/>
  <c r="J9356" i="2"/>
  <c r="I9356" i="2"/>
  <c r="G9356" i="2"/>
  <c r="T9355" i="2"/>
  <c r="S9355" i="2"/>
  <c r="R9355" i="2"/>
  <c r="Q9355" i="2"/>
  <c r="P9355" i="2"/>
  <c r="O9355" i="2"/>
  <c r="N9355" i="2"/>
  <c r="J9355" i="2"/>
  <c r="I9355" i="2"/>
  <c r="G9355" i="2"/>
  <c r="T9354" i="2"/>
  <c r="S9354" i="2"/>
  <c r="R9354" i="2"/>
  <c r="Q9354" i="2"/>
  <c r="P9354" i="2"/>
  <c r="O9354" i="2"/>
  <c r="N9354" i="2"/>
  <c r="J9354" i="2"/>
  <c r="I9354" i="2"/>
  <c r="G9354" i="2"/>
  <c r="T9353" i="2"/>
  <c r="S9353" i="2"/>
  <c r="R9353" i="2"/>
  <c r="Q9353" i="2"/>
  <c r="P9353" i="2"/>
  <c r="O9353" i="2"/>
  <c r="N9353" i="2"/>
  <c r="J9353" i="2"/>
  <c r="I9353" i="2"/>
  <c r="G9353" i="2"/>
  <c r="T9352" i="2"/>
  <c r="S9352" i="2"/>
  <c r="R9352" i="2"/>
  <c r="Q9352" i="2"/>
  <c r="P9352" i="2"/>
  <c r="O9352" i="2"/>
  <c r="N9352" i="2"/>
  <c r="J9352" i="2"/>
  <c r="I9352" i="2"/>
  <c r="G9352" i="2"/>
  <c r="T9351" i="2"/>
  <c r="S9351" i="2"/>
  <c r="R9351" i="2"/>
  <c r="Q9351" i="2"/>
  <c r="P9351" i="2"/>
  <c r="O9351" i="2"/>
  <c r="N9351" i="2"/>
  <c r="J9351" i="2"/>
  <c r="I9351" i="2"/>
  <c r="G9351" i="2"/>
  <c r="T9350" i="2"/>
  <c r="S9350" i="2"/>
  <c r="R9350" i="2"/>
  <c r="Q9350" i="2"/>
  <c r="P9350" i="2"/>
  <c r="O9350" i="2"/>
  <c r="N9350" i="2"/>
  <c r="J9350" i="2"/>
  <c r="I9350" i="2"/>
  <c r="G9350" i="2"/>
  <c r="T9349" i="2"/>
  <c r="S9349" i="2"/>
  <c r="R9349" i="2"/>
  <c r="Q9349" i="2"/>
  <c r="P9349" i="2"/>
  <c r="O9349" i="2"/>
  <c r="N9349" i="2"/>
  <c r="J9349" i="2"/>
  <c r="I9349" i="2"/>
  <c r="G9349" i="2"/>
  <c r="T9348" i="2"/>
  <c r="S9348" i="2"/>
  <c r="R9348" i="2"/>
  <c r="Q9348" i="2"/>
  <c r="P9348" i="2"/>
  <c r="O9348" i="2"/>
  <c r="N9348" i="2"/>
  <c r="J9348" i="2"/>
  <c r="I9348" i="2"/>
  <c r="G9348" i="2"/>
  <c r="T9347" i="2"/>
  <c r="S9347" i="2"/>
  <c r="R9347" i="2"/>
  <c r="Q9347" i="2"/>
  <c r="P9347" i="2"/>
  <c r="O9347" i="2"/>
  <c r="N9347" i="2"/>
  <c r="J9347" i="2"/>
  <c r="I9347" i="2"/>
  <c r="G9347" i="2"/>
  <c r="T9346" i="2"/>
  <c r="S9346" i="2"/>
  <c r="R9346" i="2"/>
  <c r="Q9346" i="2"/>
  <c r="P9346" i="2"/>
  <c r="O9346" i="2"/>
  <c r="N9346" i="2"/>
  <c r="J9346" i="2"/>
  <c r="I9346" i="2"/>
  <c r="G9346" i="2"/>
  <c r="T9345" i="2"/>
  <c r="S9345" i="2"/>
  <c r="R9345" i="2"/>
  <c r="Q9345" i="2"/>
  <c r="P9345" i="2"/>
  <c r="O9345" i="2"/>
  <c r="N9345" i="2"/>
  <c r="J9345" i="2"/>
  <c r="I9345" i="2"/>
  <c r="G9345" i="2"/>
  <c r="T9344" i="2"/>
  <c r="S9344" i="2"/>
  <c r="R9344" i="2"/>
  <c r="Q9344" i="2"/>
  <c r="P9344" i="2"/>
  <c r="O9344" i="2"/>
  <c r="N9344" i="2"/>
  <c r="J9344" i="2"/>
  <c r="I9344" i="2"/>
  <c r="G9344" i="2"/>
  <c r="T9343" i="2"/>
  <c r="S9343" i="2"/>
  <c r="R9343" i="2"/>
  <c r="Q9343" i="2"/>
  <c r="P9343" i="2"/>
  <c r="O9343" i="2"/>
  <c r="N9343" i="2"/>
  <c r="J9343" i="2"/>
  <c r="I9343" i="2"/>
  <c r="G9343" i="2"/>
  <c r="T9342" i="2"/>
  <c r="S9342" i="2"/>
  <c r="R9342" i="2"/>
  <c r="Q9342" i="2"/>
  <c r="P9342" i="2"/>
  <c r="O9342" i="2"/>
  <c r="N9342" i="2"/>
  <c r="J9342" i="2"/>
  <c r="I9342" i="2"/>
  <c r="G9342" i="2"/>
  <c r="T9341" i="2"/>
  <c r="S9341" i="2"/>
  <c r="R9341" i="2"/>
  <c r="Q9341" i="2"/>
  <c r="P9341" i="2"/>
  <c r="O9341" i="2"/>
  <c r="N9341" i="2"/>
  <c r="J9341" i="2"/>
  <c r="I9341" i="2"/>
  <c r="G9341" i="2"/>
  <c r="T9340" i="2"/>
  <c r="S9340" i="2"/>
  <c r="R9340" i="2"/>
  <c r="Q9340" i="2"/>
  <c r="P9340" i="2"/>
  <c r="O9340" i="2"/>
  <c r="N9340" i="2"/>
  <c r="J9340" i="2"/>
  <c r="I9340" i="2"/>
  <c r="G9340" i="2"/>
  <c r="T9339" i="2"/>
  <c r="S9339" i="2"/>
  <c r="R9339" i="2"/>
  <c r="Q9339" i="2"/>
  <c r="P9339" i="2"/>
  <c r="O9339" i="2"/>
  <c r="N9339" i="2"/>
  <c r="J9339" i="2"/>
  <c r="I9339" i="2"/>
  <c r="G9339" i="2"/>
  <c r="T9338" i="2"/>
  <c r="S9338" i="2"/>
  <c r="R9338" i="2"/>
  <c r="Q9338" i="2"/>
  <c r="P9338" i="2"/>
  <c r="O9338" i="2"/>
  <c r="N9338" i="2"/>
  <c r="J9338" i="2"/>
  <c r="I9338" i="2"/>
  <c r="G9338" i="2"/>
  <c r="T9337" i="2"/>
  <c r="S9337" i="2"/>
  <c r="R9337" i="2"/>
  <c r="Q9337" i="2"/>
  <c r="P9337" i="2"/>
  <c r="O9337" i="2"/>
  <c r="N9337" i="2"/>
  <c r="J9337" i="2"/>
  <c r="I9337" i="2"/>
  <c r="G9337" i="2"/>
  <c r="T9336" i="2"/>
  <c r="S9336" i="2"/>
  <c r="R9336" i="2"/>
  <c r="Q9336" i="2"/>
  <c r="P9336" i="2"/>
  <c r="O9336" i="2"/>
  <c r="N9336" i="2"/>
  <c r="J9336" i="2"/>
  <c r="I9336" i="2"/>
  <c r="G9336" i="2"/>
  <c r="T9335" i="2"/>
  <c r="S9335" i="2"/>
  <c r="R9335" i="2"/>
  <c r="Q9335" i="2"/>
  <c r="P9335" i="2"/>
  <c r="O9335" i="2"/>
  <c r="N9335" i="2"/>
  <c r="J9335" i="2"/>
  <c r="I9335" i="2"/>
  <c r="G9335" i="2"/>
  <c r="T9334" i="2"/>
  <c r="S9334" i="2"/>
  <c r="R9334" i="2"/>
  <c r="Q9334" i="2"/>
  <c r="P9334" i="2"/>
  <c r="O9334" i="2"/>
  <c r="N9334" i="2"/>
  <c r="J9334" i="2"/>
  <c r="I9334" i="2"/>
  <c r="G9334" i="2"/>
  <c r="T9333" i="2"/>
  <c r="S9333" i="2"/>
  <c r="R9333" i="2"/>
  <c r="Q9333" i="2"/>
  <c r="P9333" i="2"/>
  <c r="O9333" i="2"/>
  <c r="N9333" i="2"/>
  <c r="J9333" i="2"/>
  <c r="I9333" i="2"/>
  <c r="G9333" i="2"/>
  <c r="T9332" i="2"/>
  <c r="S9332" i="2"/>
  <c r="R9332" i="2"/>
  <c r="Q9332" i="2"/>
  <c r="P9332" i="2"/>
  <c r="O9332" i="2"/>
  <c r="N9332" i="2"/>
  <c r="J9332" i="2"/>
  <c r="I9332" i="2"/>
  <c r="G9332" i="2"/>
  <c r="T9331" i="2"/>
  <c r="S9331" i="2"/>
  <c r="R9331" i="2"/>
  <c r="Q9331" i="2"/>
  <c r="P9331" i="2"/>
  <c r="O9331" i="2"/>
  <c r="N9331" i="2"/>
  <c r="J9331" i="2"/>
  <c r="I9331" i="2"/>
  <c r="G9331" i="2"/>
  <c r="T9330" i="2"/>
  <c r="S9330" i="2"/>
  <c r="R9330" i="2"/>
  <c r="Q9330" i="2"/>
  <c r="P9330" i="2"/>
  <c r="O9330" i="2"/>
  <c r="N9330" i="2"/>
  <c r="J9330" i="2"/>
  <c r="I9330" i="2"/>
  <c r="G9330" i="2"/>
  <c r="T9329" i="2"/>
  <c r="S9329" i="2"/>
  <c r="R9329" i="2"/>
  <c r="Q9329" i="2"/>
  <c r="P9329" i="2"/>
  <c r="O9329" i="2"/>
  <c r="N9329" i="2"/>
  <c r="J9329" i="2"/>
  <c r="I9329" i="2"/>
  <c r="G9329" i="2"/>
  <c r="T9328" i="2"/>
  <c r="S9328" i="2"/>
  <c r="R9328" i="2"/>
  <c r="Q9328" i="2"/>
  <c r="P9328" i="2"/>
  <c r="O9328" i="2"/>
  <c r="N9328" i="2"/>
  <c r="J9328" i="2"/>
  <c r="I9328" i="2"/>
  <c r="G9328" i="2"/>
  <c r="T9327" i="2"/>
  <c r="S9327" i="2"/>
  <c r="R9327" i="2"/>
  <c r="Q9327" i="2"/>
  <c r="P9327" i="2"/>
  <c r="O9327" i="2"/>
  <c r="N9327" i="2"/>
  <c r="J9327" i="2"/>
  <c r="I9327" i="2"/>
  <c r="G9327" i="2"/>
  <c r="T9326" i="2"/>
  <c r="S9326" i="2"/>
  <c r="R9326" i="2"/>
  <c r="Q9326" i="2"/>
  <c r="P9326" i="2"/>
  <c r="O9326" i="2"/>
  <c r="N9326" i="2"/>
  <c r="J9326" i="2"/>
  <c r="I9326" i="2"/>
  <c r="G9326" i="2"/>
  <c r="T9325" i="2"/>
  <c r="S9325" i="2"/>
  <c r="R9325" i="2"/>
  <c r="Q9325" i="2"/>
  <c r="P9325" i="2"/>
  <c r="O9325" i="2"/>
  <c r="N9325" i="2"/>
  <c r="J9325" i="2"/>
  <c r="I9325" i="2"/>
  <c r="G9325" i="2"/>
  <c r="T9324" i="2"/>
  <c r="S9324" i="2"/>
  <c r="R9324" i="2"/>
  <c r="Q9324" i="2"/>
  <c r="P9324" i="2"/>
  <c r="O9324" i="2"/>
  <c r="N9324" i="2"/>
  <c r="J9324" i="2"/>
  <c r="I9324" i="2"/>
  <c r="G9324" i="2"/>
  <c r="T9323" i="2"/>
  <c r="S9323" i="2"/>
  <c r="R9323" i="2"/>
  <c r="Q9323" i="2"/>
  <c r="P9323" i="2"/>
  <c r="O9323" i="2"/>
  <c r="N9323" i="2"/>
  <c r="J9323" i="2"/>
  <c r="I9323" i="2"/>
  <c r="G9323" i="2"/>
  <c r="T9322" i="2"/>
  <c r="S9322" i="2"/>
  <c r="R9322" i="2"/>
  <c r="Q9322" i="2"/>
  <c r="P9322" i="2"/>
  <c r="O9322" i="2"/>
  <c r="N9322" i="2"/>
  <c r="J9322" i="2"/>
  <c r="I9322" i="2"/>
  <c r="G9322" i="2"/>
  <c r="T9321" i="2"/>
  <c r="S9321" i="2"/>
  <c r="R9321" i="2"/>
  <c r="Q9321" i="2"/>
  <c r="P9321" i="2"/>
  <c r="O9321" i="2"/>
  <c r="N9321" i="2"/>
  <c r="J9321" i="2"/>
  <c r="I9321" i="2"/>
  <c r="G9321" i="2"/>
  <c r="T9320" i="2"/>
  <c r="S9320" i="2"/>
  <c r="R9320" i="2"/>
  <c r="Q9320" i="2"/>
  <c r="P9320" i="2"/>
  <c r="O9320" i="2"/>
  <c r="N9320" i="2"/>
  <c r="J9320" i="2"/>
  <c r="I9320" i="2"/>
  <c r="G9320" i="2"/>
  <c r="T9319" i="2"/>
  <c r="S9319" i="2"/>
  <c r="R9319" i="2"/>
  <c r="Q9319" i="2"/>
  <c r="P9319" i="2"/>
  <c r="O9319" i="2"/>
  <c r="N9319" i="2"/>
  <c r="J9319" i="2"/>
  <c r="I9319" i="2"/>
  <c r="G9319" i="2"/>
  <c r="T9318" i="2"/>
  <c r="S9318" i="2"/>
  <c r="R9318" i="2"/>
  <c r="Q9318" i="2"/>
  <c r="P9318" i="2"/>
  <c r="O9318" i="2"/>
  <c r="N9318" i="2"/>
  <c r="J9318" i="2"/>
  <c r="I9318" i="2"/>
  <c r="G9318" i="2"/>
  <c r="T9317" i="2"/>
  <c r="S9317" i="2"/>
  <c r="R9317" i="2"/>
  <c r="Q9317" i="2"/>
  <c r="P9317" i="2"/>
  <c r="O9317" i="2"/>
  <c r="N9317" i="2"/>
  <c r="J9317" i="2"/>
  <c r="I9317" i="2"/>
  <c r="G9317" i="2"/>
  <c r="T9316" i="2"/>
  <c r="S9316" i="2"/>
  <c r="R9316" i="2"/>
  <c r="Q9316" i="2"/>
  <c r="P9316" i="2"/>
  <c r="O9316" i="2"/>
  <c r="N9316" i="2"/>
  <c r="J9316" i="2"/>
  <c r="I9316" i="2"/>
  <c r="G9316" i="2"/>
  <c r="T9315" i="2"/>
  <c r="S9315" i="2"/>
  <c r="R9315" i="2"/>
  <c r="Q9315" i="2"/>
  <c r="P9315" i="2"/>
  <c r="O9315" i="2"/>
  <c r="N9315" i="2"/>
  <c r="J9315" i="2"/>
  <c r="I9315" i="2"/>
  <c r="G9315" i="2"/>
  <c r="T9314" i="2"/>
  <c r="S9314" i="2"/>
  <c r="R9314" i="2"/>
  <c r="Q9314" i="2"/>
  <c r="P9314" i="2"/>
  <c r="O9314" i="2"/>
  <c r="N9314" i="2"/>
  <c r="J9314" i="2"/>
  <c r="I9314" i="2"/>
  <c r="G9314" i="2"/>
  <c r="T9313" i="2"/>
  <c r="S9313" i="2"/>
  <c r="R9313" i="2"/>
  <c r="Q9313" i="2"/>
  <c r="P9313" i="2"/>
  <c r="O9313" i="2"/>
  <c r="N9313" i="2"/>
  <c r="J9313" i="2"/>
  <c r="I9313" i="2"/>
  <c r="G9313" i="2"/>
  <c r="T9312" i="2"/>
  <c r="S9312" i="2"/>
  <c r="R9312" i="2"/>
  <c r="Q9312" i="2"/>
  <c r="P9312" i="2"/>
  <c r="O9312" i="2"/>
  <c r="N9312" i="2"/>
  <c r="J9312" i="2"/>
  <c r="I9312" i="2"/>
  <c r="G9312" i="2"/>
  <c r="T9311" i="2"/>
  <c r="S9311" i="2"/>
  <c r="R9311" i="2"/>
  <c r="Q9311" i="2"/>
  <c r="P9311" i="2"/>
  <c r="O9311" i="2"/>
  <c r="N9311" i="2"/>
  <c r="J9311" i="2"/>
  <c r="I9311" i="2"/>
  <c r="G9311" i="2"/>
  <c r="T9310" i="2"/>
  <c r="S9310" i="2"/>
  <c r="R9310" i="2"/>
  <c r="Q9310" i="2"/>
  <c r="P9310" i="2"/>
  <c r="O9310" i="2"/>
  <c r="N9310" i="2"/>
  <c r="J9310" i="2"/>
  <c r="I9310" i="2"/>
  <c r="G9310" i="2"/>
  <c r="T9309" i="2"/>
  <c r="S9309" i="2"/>
  <c r="R9309" i="2"/>
  <c r="Q9309" i="2"/>
  <c r="P9309" i="2"/>
  <c r="O9309" i="2"/>
  <c r="N9309" i="2"/>
  <c r="J9309" i="2"/>
  <c r="I9309" i="2"/>
  <c r="G9309" i="2"/>
  <c r="T9308" i="2"/>
  <c r="S9308" i="2"/>
  <c r="R9308" i="2"/>
  <c r="Q9308" i="2"/>
  <c r="P9308" i="2"/>
  <c r="O9308" i="2"/>
  <c r="N9308" i="2"/>
  <c r="J9308" i="2"/>
  <c r="I9308" i="2"/>
  <c r="G9308" i="2"/>
  <c r="T9307" i="2"/>
  <c r="S9307" i="2"/>
  <c r="R9307" i="2"/>
  <c r="Q9307" i="2"/>
  <c r="P9307" i="2"/>
  <c r="O9307" i="2"/>
  <c r="N9307" i="2"/>
  <c r="J9307" i="2"/>
  <c r="I9307" i="2"/>
  <c r="G9307" i="2"/>
  <c r="T9306" i="2"/>
  <c r="S9306" i="2"/>
  <c r="R9306" i="2"/>
  <c r="Q9306" i="2"/>
  <c r="P9306" i="2"/>
  <c r="O9306" i="2"/>
  <c r="N9306" i="2"/>
  <c r="J9306" i="2"/>
  <c r="I9306" i="2"/>
  <c r="G9306" i="2"/>
  <c r="T9305" i="2"/>
  <c r="S9305" i="2"/>
  <c r="R9305" i="2"/>
  <c r="Q9305" i="2"/>
  <c r="P9305" i="2"/>
  <c r="O9305" i="2"/>
  <c r="N9305" i="2"/>
  <c r="J9305" i="2"/>
  <c r="I9305" i="2"/>
  <c r="G9305" i="2"/>
  <c r="T9304" i="2"/>
  <c r="S9304" i="2"/>
  <c r="R9304" i="2"/>
  <c r="Q9304" i="2"/>
  <c r="P9304" i="2"/>
  <c r="O9304" i="2"/>
  <c r="N9304" i="2"/>
  <c r="J9304" i="2"/>
  <c r="I9304" i="2"/>
  <c r="G9304" i="2"/>
  <c r="T9303" i="2"/>
  <c r="S9303" i="2"/>
  <c r="R9303" i="2"/>
  <c r="Q9303" i="2"/>
  <c r="P9303" i="2"/>
  <c r="O9303" i="2"/>
  <c r="N9303" i="2"/>
  <c r="J9303" i="2"/>
  <c r="I9303" i="2"/>
  <c r="G9303" i="2"/>
  <c r="T9302" i="2"/>
  <c r="S9302" i="2"/>
  <c r="R9302" i="2"/>
  <c r="Q9302" i="2"/>
  <c r="P9302" i="2"/>
  <c r="O9302" i="2"/>
  <c r="N9302" i="2"/>
  <c r="J9302" i="2"/>
  <c r="I9302" i="2"/>
  <c r="G9302" i="2"/>
  <c r="T9301" i="2"/>
  <c r="S9301" i="2"/>
  <c r="R9301" i="2"/>
  <c r="Q9301" i="2"/>
  <c r="P9301" i="2"/>
  <c r="O9301" i="2"/>
  <c r="N9301" i="2"/>
  <c r="J9301" i="2"/>
  <c r="I9301" i="2"/>
  <c r="G9301" i="2"/>
  <c r="T9300" i="2"/>
  <c r="S9300" i="2"/>
  <c r="R9300" i="2"/>
  <c r="Q9300" i="2"/>
  <c r="P9300" i="2"/>
  <c r="O9300" i="2"/>
  <c r="N9300" i="2"/>
  <c r="J9300" i="2"/>
  <c r="I9300" i="2"/>
  <c r="G9300" i="2"/>
  <c r="T9299" i="2"/>
  <c r="S9299" i="2"/>
  <c r="R9299" i="2"/>
  <c r="Q9299" i="2"/>
  <c r="P9299" i="2"/>
  <c r="O9299" i="2"/>
  <c r="N9299" i="2"/>
  <c r="J9299" i="2"/>
  <c r="I9299" i="2"/>
  <c r="G9299" i="2"/>
  <c r="T9298" i="2"/>
  <c r="S9298" i="2"/>
  <c r="R9298" i="2"/>
  <c r="Q9298" i="2"/>
  <c r="P9298" i="2"/>
  <c r="O9298" i="2"/>
  <c r="N9298" i="2"/>
  <c r="J9298" i="2"/>
  <c r="I9298" i="2"/>
  <c r="G9298" i="2"/>
  <c r="T9297" i="2"/>
  <c r="S9297" i="2"/>
  <c r="R9297" i="2"/>
  <c r="Q9297" i="2"/>
  <c r="P9297" i="2"/>
  <c r="O9297" i="2"/>
  <c r="N9297" i="2"/>
  <c r="J9297" i="2"/>
  <c r="I9297" i="2"/>
  <c r="G9297" i="2"/>
  <c r="T9296" i="2"/>
  <c r="S9296" i="2"/>
  <c r="R9296" i="2"/>
  <c r="Q9296" i="2"/>
  <c r="P9296" i="2"/>
  <c r="O9296" i="2"/>
  <c r="N9296" i="2"/>
  <c r="J9296" i="2"/>
  <c r="I9296" i="2"/>
  <c r="G9296" i="2"/>
  <c r="T9295" i="2"/>
  <c r="S9295" i="2"/>
  <c r="R9295" i="2"/>
  <c r="Q9295" i="2"/>
  <c r="P9295" i="2"/>
  <c r="O9295" i="2"/>
  <c r="N9295" i="2"/>
  <c r="J9295" i="2"/>
  <c r="I9295" i="2"/>
  <c r="G9295" i="2"/>
  <c r="T9294" i="2"/>
  <c r="S9294" i="2"/>
  <c r="R9294" i="2"/>
  <c r="Q9294" i="2"/>
  <c r="P9294" i="2"/>
  <c r="O9294" i="2"/>
  <c r="N9294" i="2"/>
  <c r="J9294" i="2"/>
  <c r="I9294" i="2"/>
  <c r="G9294" i="2"/>
  <c r="T9293" i="2"/>
  <c r="S9293" i="2"/>
  <c r="R9293" i="2"/>
  <c r="Q9293" i="2"/>
  <c r="P9293" i="2"/>
  <c r="O9293" i="2"/>
  <c r="N9293" i="2"/>
  <c r="J9293" i="2"/>
  <c r="I9293" i="2"/>
  <c r="G9293" i="2"/>
  <c r="T9292" i="2"/>
  <c r="S9292" i="2"/>
  <c r="R9292" i="2"/>
  <c r="Q9292" i="2"/>
  <c r="P9292" i="2"/>
  <c r="O9292" i="2"/>
  <c r="N9292" i="2"/>
  <c r="J9292" i="2"/>
  <c r="I9292" i="2"/>
  <c r="G9292" i="2"/>
  <c r="T9291" i="2"/>
  <c r="S9291" i="2"/>
  <c r="R9291" i="2"/>
  <c r="Q9291" i="2"/>
  <c r="P9291" i="2"/>
  <c r="O9291" i="2"/>
  <c r="N9291" i="2"/>
  <c r="J9291" i="2"/>
  <c r="I9291" i="2"/>
  <c r="G9291" i="2"/>
  <c r="T9290" i="2"/>
  <c r="S9290" i="2"/>
  <c r="R9290" i="2"/>
  <c r="Q9290" i="2"/>
  <c r="P9290" i="2"/>
  <c r="O9290" i="2"/>
  <c r="N9290" i="2"/>
  <c r="J9290" i="2"/>
  <c r="I9290" i="2"/>
  <c r="G9290" i="2"/>
  <c r="T9289" i="2"/>
  <c r="S9289" i="2"/>
  <c r="R9289" i="2"/>
  <c r="Q9289" i="2"/>
  <c r="P9289" i="2"/>
  <c r="O9289" i="2"/>
  <c r="N9289" i="2"/>
  <c r="J9289" i="2"/>
  <c r="I9289" i="2"/>
  <c r="G9289" i="2"/>
  <c r="T9288" i="2"/>
  <c r="S9288" i="2"/>
  <c r="R9288" i="2"/>
  <c r="Q9288" i="2"/>
  <c r="P9288" i="2"/>
  <c r="O9288" i="2"/>
  <c r="N9288" i="2"/>
  <c r="J9288" i="2"/>
  <c r="I9288" i="2"/>
  <c r="G9288" i="2"/>
  <c r="T9287" i="2"/>
  <c r="S9287" i="2"/>
  <c r="R9287" i="2"/>
  <c r="Q9287" i="2"/>
  <c r="P9287" i="2"/>
  <c r="O9287" i="2"/>
  <c r="N9287" i="2"/>
  <c r="J9287" i="2"/>
  <c r="I9287" i="2"/>
  <c r="G9287" i="2"/>
  <c r="T9286" i="2"/>
  <c r="S9286" i="2"/>
  <c r="R9286" i="2"/>
  <c r="Q9286" i="2"/>
  <c r="P9286" i="2"/>
  <c r="O9286" i="2"/>
  <c r="N9286" i="2"/>
  <c r="J9286" i="2"/>
  <c r="I9286" i="2"/>
  <c r="G9286" i="2"/>
  <c r="T9285" i="2"/>
  <c r="S9285" i="2"/>
  <c r="R9285" i="2"/>
  <c r="Q9285" i="2"/>
  <c r="P9285" i="2"/>
  <c r="O9285" i="2"/>
  <c r="N9285" i="2"/>
  <c r="J9285" i="2"/>
  <c r="I9285" i="2"/>
  <c r="G9285" i="2"/>
  <c r="T9284" i="2"/>
  <c r="S9284" i="2"/>
  <c r="R9284" i="2"/>
  <c r="Q9284" i="2"/>
  <c r="P9284" i="2"/>
  <c r="O9284" i="2"/>
  <c r="N9284" i="2"/>
  <c r="J9284" i="2"/>
  <c r="I9284" i="2"/>
  <c r="G9284" i="2"/>
  <c r="T9283" i="2"/>
  <c r="S9283" i="2"/>
  <c r="R9283" i="2"/>
  <c r="Q9283" i="2"/>
  <c r="P9283" i="2"/>
  <c r="O9283" i="2"/>
  <c r="N9283" i="2"/>
  <c r="J9283" i="2"/>
  <c r="I9283" i="2"/>
  <c r="G9283" i="2"/>
  <c r="T9282" i="2"/>
  <c r="S9282" i="2"/>
  <c r="R9282" i="2"/>
  <c r="Q9282" i="2"/>
  <c r="P9282" i="2"/>
  <c r="O9282" i="2"/>
  <c r="N9282" i="2"/>
  <c r="J9282" i="2"/>
  <c r="I9282" i="2"/>
  <c r="G9282" i="2"/>
  <c r="T9281" i="2"/>
  <c r="S9281" i="2"/>
  <c r="R9281" i="2"/>
  <c r="Q9281" i="2"/>
  <c r="P9281" i="2"/>
  <c r="O9281" i="2"/>
  <c r="N9281" i="2"/>
  <c r="J9281" i="2"/>
  <c r="I9281" i="2"/>
  <c r="G9281" i="2"/>
  <c r="T9280" i="2"/>
  <c r="S9280" i="2"/>
  <c r="R9280" i="2"/>
  <c r="Q9280" i="2"/>
  <c r="P9280" i="2"/>
  <c r="O9280" i="2"/>
  <c r="N9280" i="2"/>
  <c r="J9280" i="2"/>
  <c r="I9280" i="2"/>
  <c r="G9280" i="2"/>
  <c r="T9279" i="2"/>
  <c r="S9279" i="2"/>
  <c r="R9279" i="2"/>
  <c r="Q9279" i="2"/>
  <c r="P9279" i="2"/>
  <c r="O9279" i="2"/>
  <c r="N9279" i="2"/>
  <c r="J9279" i="2"/>
  <c r="I9279" i="2"/>
  <c r="G9279" i="2"/>
  <c r="T9278" i="2"/>
  <c r="S9278" i="2"/>
  <c r="R9278" i="2"/>
  <c r="Q9278" i="2"/>
  <c r="P9278" i="2"/>
  <c r="O9278" i="2"/>
  <c r="N9278" i="2"/>
  <c r="J9278" i="2"/>
  <c r="I9278" i="2"/>
  <c r="G9278" i="2"/>
  <c r="T9277" i="2"/>
  <c r="S9277" i="2"/>
  <c r="R9277" i="2"/>
  <c r="Q9277" i="2"/>
  <c r="P9277" i="2"/>
  <c r="O9277" i="2"/>
  <c r="N9277" i="2"/>
  <c r="J9277" i="2"/>
  <c r="I9277" i="2"/>
  <c r="G9277" i="2"/>
  <c r="T9276" i="2"/>
  <c r="S9276" i="2"/>
  <c r="R9276" i="2"/>
  <c r="Q9276" i="2"/>
  <c r="P9276" i="2"/>
  <c r="O9276" i="2"/>
  <c r="N9276" i="2"/>
  <c r="J9276" i="2"/>
  <c r="I9276" i="2"/>
  <c r="G9276" i="2"/>
  <c r="T9275" i="2"/>
  <c r="S9275" i="2"/>
  <c r="R9275" i="2"/>
  <c r="Q9275" i="2"/>
  <c r="P9275" i="2"/>
  <c r="O9275" i="2"/>
  <c r="N9275" i="2"/>
  <c r="J9275" i="2"/>
  <c r="I9275" i="2"/>
  <c r="G9275" i="2"/>
  <c r="T9274" i="2"/>
  <c r="S9274" i="2"/>
  <c r="R9274" i="2"/>
  <c r="Q9274" i="2"/>
  <c r="P9274" i="2"/>
  <c r="O9274" i="2"/>
  <c r="N9274" i="2"/>
  <c r="J9274" i="2"/>
  <c r="I9274" i="2"/>
  <c r="G9274" i="2"/>
  <c r="T9273" i="2"/>
  <c r="S9273" i="2"/>
  <c r="R9273" i="2"/>
  <c r="Q9273" i="2"/>
  <c r="P9273" i="2"/>
  <c r="O9273" i="2"/>
  <c r="N9273" i="2"/>
  <c r="J9273" i="2"/>
  <c r="I9273" i="2"/>
  <c r="G9273" i="2"/>
  <c r="T9272" i="2"/>
  <c r="S9272" i="2"/>
  <c r="R9272" i="2"/>
  <c r="Q9272" i="2"/>
  <c r="P9272" i="2"/>
  <c r="O9272" i="2"/>
  <c r="N9272" i="2"/>
  <c r="J9272" i="2"/>
  <c r="I9272" i="2"/>
  <c r="G9272" i="2"/>
  <c r="T9271" i="2"/>
  <c r="S9271" i="2"/>
  <c r="R9271" i="2"/>
  <c r="Q9271" i="2"/>
  <c r="P9271" i="2"/>
  <c r="O9271" i="2"/>
  <c r="N9271" i="2"/>
  <c r="J9271" i="2"/>
  <c r="I9271" i="2"/>
  <c r="G9271" i="2"/>
  <c r="T9270" i="2"/>
  <c r="S9270" i="2"/>
  <c r="R9270" i="2"/>
  <c r="Q9270" i="2"/>
  <c r="P9270" i="2"/>
  <c r="O9270" i="2"/>
  <c r="N9270" i="2"/>
  <c r="J9270" i="2"/>
  <c r="I9270" i="2"/>
  <c r="G9270" i="2"/>
  <c r="T9269" i="2"/>
  <c r="S9269" i="2"/>
  <c r="R9269" i="2"/>
  <c r="Q9269" i="2"/>
  <c r="P9269" i="2"/>
  <c r="O9269" i="2"/>
  <c r="N9269" i="2"/>
  <c r="J9269" i="2"/>
  <c r="I9269" i="2"/>
  <c r="G9269" i="2"/>
  <c r="T9268" i="2"/>
  <c r="S9268" i="2"/>
  <c r="R9268" i="2"/>
  <c r="Q9268" i="2"/>
  <c r="P9268" i="2"/>
  <c r="O9268" i="2"/>
  <c r="N9268" i="2"/>
  <c r="J9268" i="2"/>
  <c r="I9268" i="2"/>
  <c r="G9268" i="2"/>
  <c r="T9267" i="2"/>
  <c r="S9267" i="2"/>
  <c r="R9267" i="2"/>
  <c r="Q9267" i="2"/>
  <c r="P9267" i="2"/>
  <c r="O9267" i="2"/>
  <c r="N9267" i="2"/>
  <c r="J9267" i="2"/>
  <c r="I9267" i="2"/>
  <c r="G9267" i="2"/>
  <c r="T9266" i="2"/>
  <c r="S9266" i="2"/>
  <c r="R9266" i="2"/>
  <c r="Q9266" i="2"/>
  <c r="P9266" i="2"/>
  <c r="O9266" i="2"/>
  <c r="N9266" i="2"/>
  <c r="J9266" i="2"/>
  <c r="I9266" i="2"/>
  <c r="G9266" i="2"/>
  <c r="T9265" i="2"/>
  <c r="S9265" i="2"/>
  <c r="R9265" i="2"/>
  <c r="Q9265" i="2"/>
  <c r="P9265" i="2"/>
  <c r="O9265" i="2"/>
  <c r="N9265" i="2"/>
  <c r="J9265" i="2"/>
  <c r="I9265" i="2"/>
  <c r="G9265" i="2"/>
  <c r="T9264" i="2"/>
  <c r="S9264" i="2"/>
  <c r="R9264" i="2"/>
  <c r="Q9264" i="2"/>
  <c r="P9264" i="2"/>
  <c r="O9264" i="2"/>
  <c r="N9264" i="2"/>
  <c r="J9264" i="2"/>
  <c r="I9264" i="2"/>
  <c r="G9264" i="2"/>
  <c r="T9263" i="2"/>
  <c r="S9263" i="2"/>
  <c r="R9263" i="2"/>
  <c r="Q9263" i="2"/>
  <c r="P9263" i="2"/>
  <c r="O9263" i="2"/>
  <c r="N9263" i="2"/>
  <c r="J9263" i="2"/>
  <c r="I9263" i="2"/>
  <c r="G9263" i="2"/>
  <c r="T9262" i="2"/>
  <c r="S9262" i="2"/>
  <c r="R9262" i="2"/>
  <c r="Q9262" i="2"/>
  <c r="P9262" i="2"/>
  <c r="O9262" i="2"/>
  <c r="N9262" i="2"/>
  <c r="J9262" i="2"/>
  <c r="I9262" i="2"/>
  <c r="G9262" i="2"/>
  <c r="T9261" i="2"/>
  <c r="S9261" i="2"/>
  <c r="R9261" i="2"/>
  <c r="Q9261" i="2"/>
  <c r="P9261" i="2"/>
  <c r="O9261" i="2"/>
  <c r="N9261" i="2"/>
  <c r="J9261" i="2"/>
  <c r="I9261" i="2"/>
  <c r="G9261" i="2"/>
  <c r="T9260" i="2"/>
  <c r="S9260" i="2"/>
  <c r="R9260" i="2"/>
  <c r="Q9260" i="2"/>
  <c r="P9260" i="2"/>
  <c r="O9260" i="2"/>
  <c r="N9260" i="2"/>
  <c r="J9260" i="2"/>
  <c r="I9260" i="2"/>
  <c r="G9260" i="2"/>
  <c r="T9259" i="2"/>
  <c r="S9259" i="2"/>
  <c r="R9259" i="2"/>
  <c r="Q9259" i="2"/>
  <c r="P9259" i="2"/>
  <c r="O9259" i="2"/>
  <c r="N9259" i="2"/>
  <c r="J9259" i="2"/>
  <c r="I9259" i="2"/>
  <c r="G9259" i="2"/>
  <c r="T9258" i="2"/>
  <c r="S9258" i="2"/>
  <c r="R9258" i="2"/>
  <c r="Q9258" i="2"/>
  <c r="P9258" i="2"/>
  <c r="O9258" i="2"/>
  <c r="N9258" i="2"/>
  <c r="J9258" i="2"/>
  <c r="I9258" i="2"/>
  <c r="G9258" i="2"/>
  <c r="T9257" i="2"/>
  <c r="S9257" i="2"/>
  <c r="R9257" i="2"/>
  <c r="Q9257" i="2"/>
  <c r="P9257" i="2"/>
  <c r="O9257" i="2"/>
  <c r="N9257" i="2"/>
  <c r="J9257" i="2"/>
  <c r="I9257" i="2"/>
  <c r="G9257" i="2"/>
  <c r="T9256" i="2"/>
  <c r="S9256" i="2"/>
  <c r="R9256" i="2"/>
  <c r="Q9256" i="2"/>
  <c r="P9256" i="2"/>
  <c r="O9256" i="2"/>
  <c r="N9256" i="2"/>
  <c r="J9256" i="2"/>
  <c r="I9256" i="2"/>
  <c r="G9256" i="2"/>
  <c r="T9255" i="2"/>
  <c r="S9255" i="2"/>
  <c r="R9255" i="2"/>
  <c r="Q9255" i="2"/>
  <c r="P9255" i="2"/>
  <c r="O9255" i="2"/>
  <c r="N9255" i="2"/>
  <c r="J9255" i="2"/>
  <c r="I9255" i="2"/>
  <c r="G9255" i="2"/>
  <c r="T9254" i="2"/>
  <c r="S9254" i="2"/>
  <c r="R9254" i="2"/>
  <c r="Q9254" i="2"/>
  <c r="P9254" i="2"/>
  <c r="O9254" i="2"/>
  <c r="N9254" i="2"/>
  <c r="J9254" i="2"/>
  <c r="I9254" i="2"/>
  <c r="G9254" i="2"/>
  <c r="T9253" i="2"/>
  <c r="S9253" i="2"/>
  <c r="R9253" i="2"/>
  <c r="Q9253" i="2"/>
  <c r="P9253" i="2"/>
  <c r="O9253" i="2"/>
  <c r="N9253" i="2"/>
  <c r="J9253" i="2"/>
  <c r="I9253" i="2"/>
  <c r="G9253" i="2"/>
  <c r="T9252" i="2"/>
  <c r="S9252" i="2"/>
  <c r="R9252" i="2"/>
  <c r="Q9252" i="2"/>
  <c r="P9252" i="2"/>
  <c r="O9252" i="2"/>
  <c r="N9252" i="2"/>
  <c r="J9252" i="2"/>
  <c r="I9252" i="2"/>
  <c r="G9252" i="2"/>
  <c r="T9251" i="2"/>
  <c r="S9251" i="2"/>
  <c r="R9251" i="2"/>
  <c r="Q9251" i="2"/>
  <c r="P9251" i="2"/>
  <c r="O9251" i="2"/>
  <c r="N9251" i="2"/>
  <c r="J9251" i="2"/>
  <c r="I9251" i="2"/>
  <c r="G9251" i="2"/>
  <c r="T9250" i="2"/>
  <c r="S9250" i="2"/>
  <c r="R9250" i="2"/>
  <c r="Q9250" i="2"/>
  <c r="P9250" i="2"/>
  <c r="O9250" i="2"/>
  <c r="N9250" i="2"/>
  <c r="J9250" i="2"/>
  <c r="I9250" i="2"/>
  <c r="G9250" i="2"/>
  <c r="T9249" i="2"/>
  <c r="S9249" i="2"/>
  <c r="R9249" i="2"/>
  <c r="Q9249" i="2"/>
  <c r="P9249" i="2"/>
  <c r="O9249" i="2"/>
  <c r="N9249" i="2"/>
  <c r="J9249" i="2"/>
  <c r="I9249" i="2"/>
  <c r="G9249" i="2"/>
  <c r="T9248" i="2"/>
  <c r="S9248" i="2"/>
  <c r="R9248" i="2"/>
  <c r="Q9248" i="2"/>
  <c r="P9248" i="2"/>
  <c r="O9248" i="2"/>
  <c r="N9248" i="2"/>
  <c r="J9248" i="2"/>
  <c r="I9248" i="2"/>
  <c r="G9248" i="2"/>
  <c r="T9247" i="2"/>
  <c r="S9247" i="2"/>
  <c r="R9247" i="2"/>
  <c r="Q9247" i="2"/>
  <c r="P9247" i="2"/>
  <c r="O9247" i="2"/>
  <c r="N9247" i="2"/>
  <c r="J9247" i="2"/>
  <c r="I9247" i="2"/>
  <c r="G9247" i="2"/>
  <c r="T9246" i="2"/>
  <c r="S9246" i="2"/>
  <c r="R9246" i="2"/>
  <c r="Q9246" i="2"/>
  <c r="P9246" i="2"/>
  <c r="O9246" i="2"/>
  <c r="N9246" i="2"/>
  <c r="J9246" i="2"/>
  <c r="I9246" i="2"/>
  <c r="G9246" i="2"/>
  <c r="T9245" i="2"/>
  <c r="S9245" i="2"/>
  <c r="R9245" i="2"/>
  <c r="Q9245" i="2"/>
  <c r="P9245" i="2"/>
  <c r="O9245" i="2"/>
  <c r="N9245" i="2"/>
  <c r="J9245" i="2"/>
  <c r="I9245" i="2"/>
  <c r="G9245" i="2"/>
  <c r="T9244" i="2"/>
  <c r="S9244" i="2"/>
  <c r="R9244" i="2"/>
  <c r="Q9244" i="2"/>
  <c r="P9244" i="2"/>
  <c r="O9244" i="2"/>
  <c r="N9244" i="2"/>
  <c r="J9244" i="2"/>
  <c r="I9244" i="2"/>
  <c r="G9244" i="2"/>
  <c r="T9243" i="2"/>
  <c r="S9243" i="2"/>
  <c r="R9243" i="2"/>
  <c r="Q9243" i="2"/>
  <c r="P9243" i="2"/>
  <c r="O9243" i="2"/>
  <c r="N9243" i="2"/>
  <c r="J9243" i="2"/>
  <c r="I9243" i="2"/>
  <c r="G9243" i="2"/>
  <c r="T9242" i="2"/>
  <c r="S9242" i="2"/>
  <c r="R9242" i="2"/>
  <c r="Q9242" i="2"/>
  <c r="P9242" i="2"/>
  <c r="O9242" i="2"/>
  <c r="N9242" i="2"/>
  <c r="J9242" i="2"/>
  <c r="I9242" i="2"/>
  <c r="G9242" i="2"/>
  <c r="T9241" i="2"/>
  <c r="S9241" i="2"/>
  <c r="R9241" i="2"/>
  <c r="Q9241" i="2"/>
  <c r="P9241" i="2"/>
  <c r="O9241" i="2"/>
  <c r="N9241" i="2"/>
  <c r="J9241" i="2"/>
  <c r="I9241" i="2"/>
  <c r="G9241" i="2"/>
  <c r="T9240" i="2"/>
  <c r="S9240" i="2"/>
  <c r="R9240" i="2"/>
  <c r="Q9240" i="2"/>
  <c r="P9240" i="2"/>
  <c r="O9240" i="2"/>
  <c r="N9240" i="2"/>
  <c r="J9240" i="2"/>
  <c r="I9240" i="2"/>
  <c r="G9240" i="2"/>
  <c r="T9239" i="2"/>
  <c r="S9239" i="2"/>
  <c r="R9239" i="2"/>
  <c r="Q9239" i="2"/>
  <c r="P9239" i="2"/>
  <c r="O9239" i="2"/>
  <c r="N9239" i="2"/>
  <c r="J9239" i="2"/>
  <c r="I9239" i="2"/>
  <c r="G9239" i="2"/>
  <c r="T9238" i="2"/>
  <c r="S9238" i="2"/>
  <c r="R9238" i="2"/>
  <c r="Q9238" i="2"/>
  <c r="P9238" i="2"/>
  <c r="O9238" i="2"/>
  <c r="N9238" i="2"/>
  <c r="J9238" i="2"/>
  <c r="I9238" i="2"/>
  <c r="G9238" i="2"/>
  <c r="T9237" i="2"/>
  <c r="S9237" i="2"/>
  <c r="R9237" i="2"/>
  <c r="Q9237" i="2"/>
  <c r="P9237" i="2"/>
  <c r="O9237" i="2"/>
  <c r="N9237" i="2"/>
  <c r="J9237" i="2"/>
  <c r="I9237" i="2"/>
  <c r="G9237" i="2"/>
  <c r="T9236" i="2"/>
  <c r="S9236" i="2"/>
  <c r="R9236" i="2"/>
  <c r="Q9236" i="2"/>
  <c r="P9236" i="2"/>
  <c r="O9236" i="2"/>
  <c r="N9236" i="2"/>
  <c r="J9236" i="2"/>
  <c r="I9236" i="2"/>
  <c r="G9236" i="2"/>
  <c r="T9235" i="2"/>
  <c r="S9235" i="2"/>
  <c r="R9235" i="2"/>
  <c r="Q9235" i="2"/>
  <c r="P9235" i="2"/>
  <c r="O9235" i="2"/>
  <c r="N9235" i="2"/>
  <c r="J9235" i="2"/>
  <c r="I9235" i="2"/>
  <c r="G9235" i="2"/>
  <c r="T9234" i="2"/>
  <c r="S9234" i="2"/>
  <c r="R9234" i="2"/>
  <c r="Q9234" i="2"/>
  <c r="P9234" i="2"/>
  <c r="O9234" i="2"/>
  <c r="N9234" i="2"/>
  <c r="J9234" i="2"/>
  <c r="I9234" i="2"/>
  <c r="G9234" i="2"/>
  <c r="T9233" i="2"/>
  <c r="S9233" i="2"/>
  <c r="R9233" i="2"/>
  <c r="Q9233" i="2"/>
  <c r="P9233" i="2"/>
  <c r="O9233" i="2"/>
  <c r="N9233" i="2"/>
  <c r="J9233" i="2"/>
  <c r="I9233" i="2"/>
  <c r="G9233" i="2"/>
  <c r="T9232" i="2"/>
  <c r="S9232" i="2"/>
  <c r="R9232" i="2"/>
  <c r="Q9232" i="2"/>
  <c r="P9232" i="2"/>
  <c r="O9232" i="2"/>
  <c r="N9232" i="2"/>
  <c r="J9232" i="2"/>
  <c r="I9232" i="2"/>
  <c r="G9232" i="2"/>
  <c r="T9231" i="2"/>
  <c r="S9231" i="2"/>
  <c r="R9231" i="2"/>
  <c r="Q9231" i="2"/>
  <c r="P9231" i="2"/>
  <c r="O9231" i="2"/>
  <c r="N9231" i="2"/>
  <c r="J9231" i="2"/>
  <c r="I9231" i="2"/>
  <c r="G9231" i="2"/>
  <c r="T9230" i="2"/>
  <c r="S9230" i="2"/>
  <c r="R9230" i="2"/>
  <c r="Q9230" i="2"/>
  <c r="P9230" i="2"/>
  <c r="O9230" i="2"/>
  <c r="N9230" i="2"/>
  <c r="J9230" i="2"/>
  <c r="I9230" i="2"/>
  <c r="G9230" i="2"/>
  <c r="T9229" i="2"/>
  <c r="S9229" i="2"/>
  <c r="R9229" i="2"/>
  <c r="Q9229" i="2"/>
  <c r="P9229" i="2"/>
  <c r="O9229" i="2"/>
  <c r="N9229" i="2"/>
  <c r="J9229" i="2"/>
  <c r="I9229" i="2"/>
  <c r="G9229" i="2"/>
  <c r="T9228" i="2"/>
  <c r="S9228" i="2"/>
  <c r="R9228" i="2"/>
  <c r="Q9228" i="2"/>
  <c r="P9228" i="2"/>
  <c r="O9228" i="2"/>
  <c r="N9228" i="2"/>
  <c r="J9228" i="2"/>
  <c r="I9228" i="2"/>
  <c r="G9228" i="2"/>
  <c r="T9227" i="2"/>
  <c r="S9227" i="2"/>
  <c r="R9227" i="2"/>
  <c r="Q9227" i="2"/>
  <c r="P9227" i="2"/>
  <c r="O9227" i="2"/>
  <c r="N9227" i="2"/>
  <c r="J9227" i="2"/>
  <c r="I9227" i="2"/>
  <c r="G9227" i="2"/>
  <c r="T9226" i="2"/>
  <c r="S9226" i="2"/>
  <c r="R9226" i="2"/>
  <c r="Q9226" i="2"/>
  <c r="P9226" i="2"/>
  <c r="O9226" i="2"/>
  <c r="N9226" i="2"/>
  <c r="J9226" i="2"/>
  <c r="I9226" i="2"/>
  <c r="G9226" i="2"/>
  <c r="T9225" i="2"/>
  <c r="S9225" i="2"/>
  <c r="R9225" i="2"/>
  <c r="Q9225" i="2"/>
  <c r="P9225" i="2"/>
  <c r="O9225" i="2"/>
  <c r="N9225" i="2"/>
  <c r="J9225" i="2"/>
  <c r="I9225" i="2"/>
  <c r="G9225" i="2"/>
  <c r="T9224" i="2"/>
  <c r="S9224" i="2"/>
  <c r="R9224" i="2"/>
  <c r="Q9224" i="2"/>
  <c r="P9224" i="2"/>
  <c r="O9224" i="2"/>
  <c r="N9224" i="2"/>
  <c r="J9224" i="2"/>
  <c r="I9224" i="2"/>
  <c r="G9224" i="2"/>
  <c r="T9223" i="2"/>
  <c r="S9223" i="2"/>
  <c r="R9223" i="2"/>
  <c r="Q9223" i="2"/>
  <c r="P9223" i="2"/>
  <c r="O9223" i="2"/>
  <c r="N9223" i="2"/>
  <c r="J9223" i="2"/>
  <c r="I9223" i="2"/>
  <c r="G9223" i="2"/>
  <c r="T9222" i="2"/>
  <c r="S9222" i="2"/>
  <c r="R9222" i="2"/>
  <c r="Q9222" i="2"/>
  <c r="P9222" i="2"/>
  <c r="O9222" i="2"/>
  <c r="N9222" i="2"/>
  <c r="J9222" i="2"/>
  <c r="I9222" i="2"/>
  <c r="G9222" i="2"/>
  <c r="T9221" i="2"/>
  <c r="S9221" i="2"/>
  <c r="R9221" i="2"/>
  <c r="Q9221" i="2"/>
  <c r="P9221" i="2"/>
  <c r="O9221" i="2"/>
  <c r="N9221" i="2"/>
  <c r="J9221" i="2"/>
  <c r="I9221" i="2"/>
  <c r="G9221" i="2"/>
  <c r="T9220" i="2"/>
  <c r="S9220" i="2"/>
  <c r="R9220" i="2"/>
  <c r="Q9220" i="2"/>
  <c r="P9220" i="2"/>
  <c r="O9220" i="2"/>
  <c r="N9220" i="2"/>
  <c r="J9220" i="2"/>
  <c r="I9220" i="2"/>
  <c r="G9220" i="2"/>
  <c r="T9219" i="2"/>
  <c r="S9219" i="2"/>
  <c r="R9219" i="2"/>
  <c r="Q9219" i="2"/>
  <c r="P9219" i="2"/>
  <c r="O9219" i="2"/>
  <c r="N9219" i="2"/>
  <c r="J9219" i="2"/>
  <c r="I9219" i="2"/>
  <c r="G9219" i="2"/>
  <c r="T9218" i="2"/>
  <c r="S9218" i="2"/>
  <c r="R9218" i="2"/>
  <c r="Q9218" i="2"/>
  <c r="P9218" i="2"/>
  <c r="O9218" i="2"/>
  <c r="N9218" i="2"/>
  <c r="J9218" i="2"/>
  <c r="I9218" i="2"/>
  <c r="G9218" i="2"/>
  <c r="T9217" i="2"/>
  <c r="S9217" i="2"/>
  <c r="R9217" i="2"/>
  <c r="Q9217" i="2"/>
  <c r="P9217" i="2"/>
  <c r="O9217" i="2"/>
  <c r="N9217" i="2"/>
  <c r="J9217" i="2"/>
  <c r="I9217" i="2"/>
  <c r="G9217" i="2"/>
  <c r="T9216" i="2"/>
  <c r="S9216" i="2"/>
  <c r="R9216" i="2"/>
  <c r="Q9216" i="2"/>
  <c r="P9216" i="2"/>
  <c r="O9216" i="2"/>
  <c r="N9216" i="2"/>
  <c r="J9216" i="2"/>
  <c r="I9216" i="2"/>
  <c r="G9216" i="2"/>
  <c r="T9215" i="2"/>
  <c r="S9215" i="2"/>
  <c r="R9215" i="2"/>
  <c r="Q9215" i="2"/>
  <c r="P9215" i="2"/>
  <c r="O9215" i="2"/>
  <c r="N9215" i="2"/>
  <c r="J9215" i="2"/>
  <c r="I9215" i="2"/>
  <c r="G9215" i="2"/>
  <c r="T9214" i="2"/>
  <c r="S9214" i="2"/>
  <c r="R9214" i="2"/>
  <c r="Q9214" i="2"/>
  <c r="P9214" i="2"/>
  <c r="O9214" i="2"/>
  <c r="N9214" i="2"/>
  <c r="J9214" i="2"/>
  <c r="I9214" i="2"/>
  <c r="G9214" i="2"/>
  <c r="T9213" i="2"/>
  <c r="S9213" i="2"/>
  <c r="R9213" i="2"/>
  <c r="Q9213" i="2"/>
  <c r="P9213" i="2"/>
  <c r="O9213" i="2"/>
  <c r="N9213" i="2"/>
  <c r="J9213" i="2"/>
  <c r="I9213" i="2"/>
  <c r="G9213" i="2"/>
  <c r="T9212" i="2"/>
  <c r="S9212" i="2"/>
  <c r="R9212" i="2"/>
  <c r="Q9212" i="2"/>
  <c r="P9212" i="2"/>
  <c r="O9212" i="2"/>
  <c r="N9212" i="2"/>
  <c r="J9212" i="2"/>
  <c r="I9212" i="2"/>
  <c r="G9212" i="2"/>
  <c r="T9211" i="2"/>
  <c r="S9211" i="2"/>
  <c r="R9211" i="2"/>
  <c r="Q9211" i="2"/>
  <c r="P9211" i="2"/>
  <c r="O9211" i="2"/>
  <c r="N9211" i="2"/>
  <c r="J9211" i="2"/>
  <c r="I9211" i="2"/>
  <c r="G9211" i="2"/>
  <c r="T9210" i="2"/>
  <c r="S9210" i="2"/>
  <c r="R9210" i="2"/>
  <c r="Q9210" i="2"/>
  <c r="P9210" i="2"/>
  <c r="O9210" i="2"/>
  <c r="N9210" i="2"/>
  <c r="J9210" i="2"/>
  <c r="I9210" i="2"/>
  <c r="G9210" i="2"/>
  <c r="T9209" i="2"/>
  <c r="S9209" i="2"/>
  <c r="R9209" i="2"/>
  <c r="Q9209" i="2"/>
  <c r="P9209" i="2"/>
  <c r="O9209" i="2"/>
  <c r="N9209" i="2"/>
  <c r="J9209" i="2"/>
  <c r="I9209" i="2"/>
  <c r="G9209" i="2"/>
  <c r="T9208" i="2"/>
  <c r="S9208" i="2"/>
  <c r="R9208" i="2"/>
  <c r="Q9208" i="2"/>
  <c r="P9208" i="2"/>
  <c r="O9208" i="2"/>
  <c r="N9208" i="2"/>
  <c r="J9208" i="2"/>
  <c r="I9208" i="2"/>
  <c r="G9208" i="2"/>
  <c r="T9207" i="2"/>
  <c r="S9207" i="2"/>
  <c r="R9207" i="2"/>
  <c r="Q9207" i="2"/>
  <c r="P9207" i="2"/>
  <c r="O9207" i="2"/>
  <c r="N9207" i="2"/>
  <c r="J9207" i="2"/>
  <c r="I9207" i="2"/>
  <c r="G9207" i="2"/>
  <c r="T9206" i="2"/>
  <c r="S9206" i="2"/>
  <c r="R9206" i="2"/>
  <c r="Q9206" i="2"/>
  <c r="P9206" i="2"/>
  <c r="O9206" i="2"/>
  <c r="N9206" i="2"/>
  <c r="J9206" i="2"/>
  <c r="I9206" i="2"/>
  <c r="G9206" i="2"/>
  <c r="T9205" i="2"/>
  <c r="S9205" i="2"/>
  <c r="R9205" i="2"/>
  <c r="Q9205" i="2"/>
  <c r="P9205" i="2"/>
  <c r="O9205" i="2"/>
  <c r="N9205" i="2"/>
  <c r="J9205" i="2"/>
  <c r="I9205" i="2"/>
  <c r="G9205" i="2"/>
  <c r="T9204" i="2"/>
  <c r="S9204" i="2"/>
  <c r="R9204" i="2"/>
  <c r="Q9204" i="2"/>
  <c r="P9204" i="2"/>
  <c r="O9204" i="2"/>
  <c r="N9204" i="2"/>
  <c r="J9204" i="2"/>
  <c r="I9204" i="2"/>
  <c r="G9204" i="2"/>
  <c r="T9203" i="2"/>
  <c r="S9203" i="2"/>
  <c r="R9203" i="2"/>
  <c r="Q9203" i="2"/>
  <c r="P9203" i="2"/>
  <c r="O9203" i="2"/>
  <c r="N9203" i="2"/>
  <c r="J9203" i="2"/>
  <c r="I9203" i="2"/>
  <c r="G9203" i="2"/>
  <c r="T9202" i="2"/>
  <c r="S9202" i="2"/>
  <c r="R9202" i="2"/>
  <c r="Q9202" i="2"/>
  <c r="P9202" i="2"/>
  <c r="O9202" i="2"/>
  <c r="N9202" i="2"/>
  <c r="J9202" i="2"/>
  <c r="I9202" i="2"/>
  <c r="G9202" i="2"/>
  <c r="T9201" i="2"/>
  <c r="S9201" i="2"/>
  <c r="R9201" i="2"/>
  <c r="Q9201" i="2"/>
  <c r="P9201" i="2"/>
  <c r="O9201" i="2"/>
  <c r="N9201" i="2"/>
  <c r="J9201" i="2"/>
  <c r="I9201" i="2"/>
  <c r="G9201" i="2"/>
  <c r="T9200" i="2"/>
  <c r="S9200" i="2"/>
  <c r="R9200" i="2"/>
  <c r="Q9200" i="2"/>
  <c r="P9200" i="2"/>
  <c r="O9200" i="2"/>
  <c r="N9200" i="2"/>
  <c r="J9200" i="2"/>
  <c r="I9200" i="2"/>
  <c r="G9200" i="2"/>
  <c r="T9199" i="2"/>
  <c r="S9199" i="2"/>
  <c r="R9199" i="2"/>
  <c r="Q9199" i="2"/>
  <c r="P9199" i="2"/>
  <c r="O9199" i="2"/>
  <c r="N9199" i="2"/>
  <c r="J9199" i="2"/>
  <c r="I9199" i="2"/>
  <c r="G9199" i="2"/>
  <c r="T9198" i="2"/>
  <c r="S9198" i="2"/>
  <c r="R9198" i="2"/>
  <c r="Q9198" i="2"/>
  <c r="P9198" i="2"/>
  <c r="O9198" i="2"/>
  <c r="N9198" i="2"/>
  <c r="J9198" i="2"/>
  <c r="I9198" i="2"/>
  <c r="G9198" i="2"/>
  <c r="T9197" i="2"/>
  <c r="S9197" i="2"/>
  <c r="R9197" i="2"/>
  <c r="Q9197" i="2"/>
  <c r="P9197" i="2"/>
  <c r="O9197" i="2"/>
  <c r="N9197" i="2"/>
  <c r="J9197" i="2"/>
  <c r="I9197" i="2"/>
  <c r="G9197" i="2"/>
  <c r="T9196" i="2"/>
  <c r="S9196" i="2"/>
  <c r="R9196" i="2"/>
  <c r="Q9196" i="2"/>
  <c r="P9196" i="2"/>
  <c r="O9196" i="2"/>
  <c r="N9196" i="2"/>
  <c r="J9196" i="2"/>
  <c r="I9196" i="2"/>
  <c r="G9196" i="2"/>
  <c r="T9195" i="2"/>
  <c r="S9195" i="2"/>
  <c r="R9195" i="2"/>
  <c r="Q9195" i="2"/>
  <c r="P9195" i="2"/>
  <c r="O9195" i="2"/>
  <c r="N9195" i="2"/>
  <c r="J9195" i="2"/>
  <c r="I9195" i="2"/>
  <c r="G9195" i="2"/>
  <c r="T9194" i="2"/>
  <c r="S9194" i="2"/>
  <c r="R9194" i="2"/>
  <c r="Q9194" i="2"/>
  <c r="P9194" i="2"/>
  <c r="O9194" i="2"/>
  <c r="N9194" i="2"/>
  <c r="J9194" i="2"/>
  <c r="I9194" i="2"/>
  <c r="G9194" i="2"/>
  <c r="T9193" i="2"/>
  <c r="S9193" i="2"/>
  <c r="R9193" i="2"/>
  <c r="Q9193" i="2"/>
  <c r="P9193" i="2"/>
  <c r="O9193" i="2"/>
  <c r="N9193" i="2"/>
  <c r="J9193" i="2"/>
  <c r="I9193" i="2"/>
  <c r="G9193" i="2"/>
  <c r="T9192" i="2"/>
  <c r="S9192" i="2"/>
  <c r="R9192" i="2"/>
  <c r="Q9192" i="2"/>
  <c r="P9192" i="2"/>
  <c r="O9192" i="2"/>
  <c r="N9192" i="2"/>
  <c r="J9192" i="2"/>
  <c r="I9192" i="2"/>
  <c r="G9192" i="2"/>
  <c r="T9191" i="2"/>
  <c r="S9191" i="2"/>
  <c r="R9191" i="2"/>
  <c r="Q9191" i="2"/>
  <c r="P9191" i="2"/>
  <c r="O9191" i="2"/>
  <c r="N9191" i="2"/>
  <c r="J9191" i="2"/>
  <c r="I9191" i="2"/>
  <c r="G9191" i="2"/>
  <c r="T9190" i="2"/>
  <c r="S9190" i="2"/>
  <c r="R9190" i="2"/>
  <c r="Q9190" i="2"/>
  <c r="P9190" i="2"/>
  <c r="O9190" i="2"/>
  <c r="N9190" i="2"/>
  <c r="J9190" i="2"/>
  <c r="I9190" i="2"/>
  <c r="G9190" i="2"/>
  <c r="T9189" i="2"/>
  <c r="S9189" i="2"/>
  <c r="R9189" i="2"/>
  <c r="Q9189" i="2"/>
  <c r="P9189" i="2"/>
  <c r="O9189" i="2"/>
  <c r="N9189" i="2"/>
  <c r="J9189" i="2"/>
  <c r="I9189" i="2"/>
  <c r="G9189" i="2"/>
  <c r="T9188" i="2"/>
  <c r="S9188" i="2"/>
  <c r="R9188" i="2"/>
  <c r="Q9188" i="2"/>
  <c r="P9188" i="2"/>
  <c r="O9188" i="2"/>
  <c r="N9188" i="2"/>
  <c r="J9188" i="2"/>
  <c r="I9188" i="2"/>
  <c r="G9188" i="2"/>
  <c r="T9187" i="2"/>
  <c r="S9187" i="2"/>
  <c r="R9187" i="2"/>
  <c r="Q9187" i="2"/>
  <c r="P9187" i="2"/>
  <c r="O9187" i="2"/>
  <c r="N9187" i="2"/>
  <c r="J9187" i="2"/>
  <c r="I9187" i="2"/>
  <c r="G9187" i="2"/>
  <c r="T9186" i="2"/>
  <c r="S9186" i="2"/>
  <c r="R9186" i="2"/>
  <c r="Q9186" i="2"/>
  <c r="P9186" i="2"/>
  <c r="O9186" i="2"/>
  <c r="N9186" i="2"/>
  <c r="J9186" i="2"/>
  <c r="I9186" i="2"/>
  <c r="G9186" i="2"/>
  <c r="T9185" i="2"/>
  <c r="S9185" i="2"/>
  <c r="R9185" i="2"/>
  <c r="Q9185" i="2"/>
  <c r="P9185" i="2"/>
  <c r="O9185" i="2"/>
  <c r="N9185" i="2"/>
  <c r="J9185" i="2"/>
  <c r="I9185" i="2"/>
  <c r="G9185" i="2"/>
  <c r="T9184" i="2"/>
  <c r="S9184" i="2"/>
  <c r="R9184" i="2"/>
  <c r="Q9184" i="2"/>
  <c r="P9184" i="2"/>
  <c r="O9184" i="2"/>
  <c r="N9184" i="2"/>
  <c r="J9184" i="2"/>
  <c r="I9184" i="2"/>
  <c r="G9184" i="2"/>
  <c r="T9183" i="2"/>
  <c r="S9183" i="2"/>
  <c r="R9183" i="2"/>
  <c r="Q9183" i="2"/>
  <c r="P9183" i="2"/>
  <c r="O9183" i="2"/>
  <c r="N9183" i="2"/>
  <c r="J9183" i="2"/>
  <c r="I9183" i="2"/>
  <c r="G9183" i="2"/>
  <c r="T9182" i="2"/>
  <c r="S9182" i="2"/>
  <c r="R9182" i="2"/>
  <c r="Q9182" i="2"/>
  <c r="P9182" i="2"/>
  <c r="O9182" i="2"/>
  <c r="N9182" i="2"/>
  <c r="J9182" i="2"/>
  <c r="I9182" i="2"/>
  <c r="G9182" i="2"/>
  <c r="T9181" i="2"/>
  <c r="S9181" i="2"/>
  <c r="R9181" i="2"/>
  <c r="Q9181" i="2"/>
  <c r="P9181" i="2"/>
  <c r="O9181" i="2"/>
  <c r="N9181" i="2"/>
  <c r="J9181" i="2"/>
  <c r="I9181" i="2"/>
  <c r="G9181" i="2"/>
  <c r="T9180" i="2"/>
  <c r="S9180" i="2"/>
  <c r="R9180" i="2"/>
  <c r="Q9180" i="2"/>
  <c r="P9180" i="2"/>
  <c r="O9180" i="2"/>
  <c r="N9180" i="2"/>
  <c r="J9180" i="2"/>
  <c r="I9180" i="2"/>
  <c r="G9180" i="2"/>
  <c r="T9179" i="2"/>
  <c r="S9179" i="2"/>
  <c r="R9179" i="2"/>
  <c r="Q9179" i="2"/>
  <c r="P9179" i="2"/>
  <c r="O9179" i="2"/>
  <c r="N9179" i="2"/>
  <c r="J9179" i="2"/>
  <c r="I9179" i="2"/>
  <c r="G9179" i="2"/>
  <c r="T9178" i="2"/>
  <c r="S9178" i="2"/>
  <c r="R9178" i="2"/>
  <c r="Q9178" i="2"/>
  <c r="P9178" i="2"/>
  <c r="O9178" i="2"/>
  <c r="N9178" i="2"/>
  <c r="J9178" i="2"/>
  <c r="I9178" i="2"/>
  <c r="G9178" i="2"/>
  <c r="T9177" i="2"/>
  <c r="S9177" i="2"/>
  <c r="R9177" i="2"/>
  <c r="Q9177" i="2"/>
  <c r="P9177" i="2"/>
  <c r="O9177" i="2"/>
  <c r="N9177" i="2"/>
  <c r="J9177" i="2"/>
  <c r="I9177" i="2"/>
  <c r="G9177" i="2"/>
  <c r="T9176" i="2"/>
  <c r="S9176" i="2"/>
  <c r="R9176" i="2"/>
  <c r="Q9176" i="2"/>
  <c r="P9176" i="2"/>
  <c r="O9176" i="2"/>
  <c r="N9176" i="2"/>
  <c r="J9176" i="2"/>
  <c r="I9176" i="2"/>
  <c r="G9176" i="2"/>
  <c r="T9175" i="2"/>
  <c r="S9175" i="2"/>
  <c r="R9175" i="2"/>
  <c r="Q9175" i="2"/>
  <c r="P9175" i="2"/>
  <c r="O9175" i="2"/>
  <c r="N9175" i="2"/>
  <c r="J9175" i="2"/>
  <c r="I9175" i="2"/>
  <c r="G9175" i="2"/>
  <c r="T9174" i="2"/>
  <c r="S9174" i="2"/>
  <c r="R9174" i="2"/>
  <c r="Q9174" i="2"/>
  <c r="P9174" i="2"/>
  <c r="O9174" i="2"/>
  <c r="N9174" i="2"/>
  <c r="J9174" i="2"/>
  <c r="I9174" i="2"/>
  <c r="G9174" i="2"/>
  <c r="T9173" i="2"/>
  <c r="S9173" i="2"/>
  <c r="R9173" i="2"/>
  <c r="Q9173" i="2"/>
  <c r="P9173" i="2"/>
  <c r="O9173" i="2"/>
  <c r="N9173" i="2"/>
  <c r="J9173" i="2"/>
  <c r="I9173" i="2"/>
  <c r="G9173" i="2"/>
  <c r="T9172" i="2"/>
  <c r="S9172" i="2"/>
  <c r="R9172" i="2"/>
  <c r="Q9172" i="2"/>
  <c r="P9172" i="2"/>
  <c r="O9172" i="2"/>
  <c r="N9172" i="2"/>
  <c r="J9172" i="2"/>
  <c r="I9172" i="2"/>
  <c r="G9172" i="2"/>
  <c r="T9171" i="2"/>
  <c r="S9171" i="2"/>
  <c r="R9171" i="2"/>
  <c r="Q9171" i="2"/>
  <c r="P9171" i="2"/>
  <c r="O9171" i="2"/>
  <c r="N9171" i="2"/>
  <c r="J9171" i="2"/>
  <c r="I9171" i="2"/>
  <c r="G9171" i="2"/>
  <c r="T9170" i="2"/>
  <c r="S9170" i="2"/>
  <c r="R9170" i="2"/>
  <c r="Q9170" i="2"/>
  <c r="P9170" i="2"/>
  <c r="O9170" i="2"/>
  <c r="N9170" i="2"/>
  <c r="J9170" i="2"/>
  <c r="I9170" i="2"/>
  <c r="G9170" i="2"/>
  <c r="T9169" i="2"/>
  <c r="S9169" i="2"/>
  <c r="R9169" i="2"/>
  <c r="Q9169" i="2"/>
  <c r="P9169" i="2"/>
  <c r="O9169" i="2"/>
  <c r="N9169" i="2"/>
  <c r="J9169" i="2"/>
  <c r="I9169" i="2"/>
  <c r="G9169" i="2"/>
  <c r="T9168" i="2"/>
  <c r="S9168" i="2"/>
  <c r="R9168" i="2"/>
  <c r="Q9168" i="2"/>
  <c r="P9168" i="2"/>
  <c r="O9168" i="2"/>
  <c r="N9168" i="2"/>
  <c r="J9168" i="2"/>
  <c r="I9168" i="2"/>
  <c r="G9168" i="2"/>
  <c r="T9167" i="2"/>
  <c r="S9167" i="2"/>
  <c r="R9167" i="2"/>
  <c r="Q9167" i="2"/>
  <c r="P9167" i="2"/>
  <c r="O9167" i="2"/>
  <c r="N9167" i="2"/>
  <c r="J9167" i="2"/>
  <c r="I9167" i="2"/>
  <c r="G9167" i="2"/>
  <c r="T9166" i="2"/>
  <c r="S9166" i="2"/>
  <c r="R9166" i="2"/>
  <c r="Q9166" i="2"/>
  <c r="P9166" i="2"/>
  <c r="O9166" i="2"/>
  <c r="N9166" i="2"/>
  <c r="J9166" i="2"/>
  <c r="I9166" i="2"/>
  <c r="G9166" i="2"/>
  <c r="T9165" i="2"/>
  <c r="S9165" i="2"/>
  <c r="R9165" i="2"/>
  <c r="Q9165" i="2"/>
  <c r="P9165" i="2"/>
  <c r="O9165" i="2"/>
  <c r="N9165" i="2"/>
  <c r="J9165" i="2"/>
  <c r="I9165" i="2"/>
  <c r="G9165" i="2"/>
  <c r="T9164" i="2"/>
  <c r="S9164" i="2"/>
  <c r="R9164" i="2"/>
  <c r="Q9164" i="2"/>
  <c r="P9164" i="2"/>
  <c r="O9164" i="2"/>
  <c r="N9164" i="2"/>
  <c r="J9164" i="2"/>
  <c r="I9164" i="2"/>
  <c r="G9164" i="2"/>
  <c r="T9163" i="2"/>
  <c r="S9163" i="2"/>
  <c r="R9163" i="2"/>
  <c r="Q9163" i="2"/>
  <c r="P9163" i="2"/>
  <c r="O9163" i="2"/>
  <c r="N9163" i="2"/>
  <c r="J9163" i="2"/>
  <c r="I9163" i="2"/>
  <c r="G9163" i="2"/>
  <c r="T9162" i="2"/>
  <c r="S9162" i="2"/>
  <c r="R9162" i="2"/>
  <c r="Q9162" i="2"/>
  <c r="P9162" i="2"/>
  <c r="O9162" i="2"/>
  <c r="N9162" i="2"/>
  <c r="J9162" i="2"/>
  <c r="I9162" i="2"/>
  <c r="G9162" i="2"/>
  <c r="T9161" i="2"/>
  <c r="S9161" i="2"/>
  <c r="R9161" i="2"/>
  <c r="Q9161" i="2"/>
  <c r="P9161" i="2"/>
  <c r="O9161" i="2"/>
  <c r="N9161" i="2"/>
  <c r="J9161" i="2"/>
  <c r="I9161" i="2"/>
  <c r="G9161" i="2"/>
  <c r="T9160" i="2"/>
  <c r="S9160" i="2"/>
  <c r="R9160" i="2"/>
  <c r="Q9160" i="2"/>
  <c r="P9160" i="2"/>
  <c r="O9160" i="2"/>
  <c r="N9160" i="2"/>
  <c r="J9160" i="2"/>
  <c r="I9160" i="2"/>
  <c r="G9160" i="2"/>
  <c r="T9159" i="2"/>
  <c r="S9159" i="2"/>
  <c r="R9159" i="2"/>
  <c r="Q9159" i="2"/>
  <c r="P9159" i="2"/>
  <c r="O9159" i="2"/>
  <c r="N9159" i="2"/>
  <c r="J9159" i="2"/>
  <c r="I9159" i="2"/>
  <c r="G9159" i="2"/>
  <c r="T9158" i="2"/>
  <c r="S9158" i="2"/>
  <c r="R9158" i="2"/>
  <c r="Q9158" i="2"/>
  <c r="P9158" i="2"/>
  <c r="O9158" i="2"/>
  <c r="N9158" i="2"/>
  <c r="J9158" i="2"/>
  <c r="I9158" i="2"/>
  <c r="G9158" i="2"/>
  <c r="T9157" i="2"/>
  <c r="S9157" i="2"/>
  <c r="R9157" i="2"/>
  <c r="Q9157" i="2"/>
  <c r="P9157" i="2"/>
  <c r="O9157" i="2"/>
  <c r="N9157" i="2"/>
  <c r="J9157" i="2"/>
  <c r="I9157" i="2"/>
  <c r="G9157" i="2"/>
  <c r="T9156" i="2"/>
  <c r="S9156" i="2"/>
  <c r="R9156" i="2"/>
  <c r="Q9156" i="2"/>
  <c r="P9156" i="2"/>
  <c r="O9156" i="2"/>
  <c r="N9156" i="2"/>
  <c r="J9156" i="2"/>
  <c r="I9156" i="2"/>
  <c r="G9156" i="2"/>
  <c r="T9155" i="2"/>
  <c r="S9155" i="2"/>
  <c r="R9155" i="2"/>
  <c r="Q9155" i="2"/>
  <c r="P9155" i="2"/>
  <c r="O9155" i="2"/>
  <c r="N9155" i="2"/>
  <c r="J9155" i="2"/>
  <c r="I9155" i="2"/>
  <c r="L4779" i="2" s="1"/>
  <c r="G9155" i="2"/>
  <c r="T9154" i="2"/>
  <c r="S9154" i="2"/>
  <c r="R9154" i="2"/>
  <c r="Q9154" i="2"/>
  <c r="P9154" i="2"/>
  <c r="O9154" i="2"/>
  <c r="N9154" i="2"/>
  <c r="J9154" i="2"/>
  <c r="I9154" i="2"/>
  <c r="G9154" i="2"/>
  <c r="T9153" i="2"/>
  <c r="S9153" i="2"/>
  <c r="R9153" i="2"/>
  <c r="Q9153" i="2"/>
  <c r="P9153" i="2"/>
  <c r="O9153" i="2"/>
  <c r="N9153" i="2"/>
  <c r="J9153" i="2"/>
  <c r="I9153" i="2"/>
  <c r="G9153" i="2"/>
  <c r="T9152" i="2"/>
  <c r="S9152" i="2"/>
  <c r="R9152" i="2"/>
  <c r="Q9152" i="2"/>
  <c r="P9152" i="2"/>
  <c r="O9152" i="2"/>
  <c r="N9152" i="2"/>
  <c r="J9152" i="2"/>
  <c r="I9152" i="2"/>
  <c r="G9152" i="2"/>
  <c r="T9151" i="2"/>
  <c r="S9151" i="2"/>
  <c r="R9151" i="2"/>
  <c r="Q9151" i="2"/>
  <c r="P9151" i="2"/>
  <c r="O9151" i="2"/>
  <c r="N9151" i="2"/>
  <c r="J9151" i="2"/>
  <c r="I9151" i="2"/>
  <c r="G9151" i="2"/>
  <c r="T9150" i="2"/>
  <c r="S9150" i="2"/>
  <c r="R9150" i="2"/>
  <c r="Q9150" i="2"/>
  <c r="P9150" i="2"/>
  <c r="O9150" i="2"/>
  <c r="N9150" i="2"/>
  <c r="J9150" i="2"/>
  <c r="I9150" i="2"/>
  <c r="G9150" i="2"/>
  <c r="T9149" i="2"/>
  <c r="S9149" i="2"/>
  <c r="R9149" i="2"/>
  <c r="Q9149" i="2"/>
  <c r="P9149" i="2"/>
  <c r="O9149" i="2"/>
  <c r="N9149" i="2"/>
  <c r="J9149" i="2"/>
  <c r="I9149" i="2"/>
  <c r="G9149" i="2"/>
  <c r="T9148" i="2"/>
  <c r="S9148" i="2"/>
  <c r="R9148" i="2"/>
  <c r="Q9148" i="2"/>
  <c r="P9148" i="2"/>
  <c r="O9148" i="2"/>
  <c r="N9148" i="2"/>
  <c r="J9148" i="2"/>
  <c r="I9148" i="2"/>
  <c r="G9148" i="2"/>
  <c r="T9147" i="2"/>
  <c r="S9147" i="2"/>
  <c r="R9147" i="2"/>
  <c r="Q9147" i="2"/>
  <c r="P9147" i="2"/>
  <c r="O9147" i="2"/>
  <c r="N9147" i="2"/>
  <c r="J9147" i="2"/>
  <c r="I9147" i="2"/>
  <c r="G9147" i="2"/>
  <c r="T9146" i="2"/>
  <c r="S9146" i="2"/>
  <c r="R9146" i="2"/>
  <c r="Q9146" i="2"/>
  <c r="P9146" i="2"/>
  <c r="O9146" i="2"/>
  <c r="N9146" i="2"/>
  <c r="J9146" i="2"/>
  <c r="I9146" i="2"/>
  <c r="G9146" i="2"/>
  <c r="T9145" i="2"/>
  <c r="S9145" i="2"/>
  <c r="R9145" i="2"/>
  <c r="Q9145" i="2"/>
  <c r="P9145" i="2"/>
  <c r="O9145" i="2"/>
  <c r="N9145" i="2"/>
  <c r="J9145" i="2"/>
  <c r="I9145" i="2"/>
  <c r="G9145" i="2"/>
  <c r="T9144" i="2"/>
  <c r="S9144" i="2"/>
  <c r="R9144" i="2"/>
  <c r="Q9144" i="2"/>
  <c r="P9144" i="2"/>
  <c r="O9144" i="2"/>
  <c r="N9144" i="2"/>
  <c r="J9144" i="2"/>
  <c r="I9144" i="2"/>
  <c r="G9144" i="2"/>
  <c r="T9143" i="2"/>
  <c r="S9143" i="2"/>
  <c r="R9143" i="2"/>
  <c r="Q9143" i="2"/>
  <c r="P9143" i="2"/>
  <c r="O9143" i="2"/>
  <c r="N9143" i="2"/>
  <c r="J9143" i="2"/>
  <c r="I9143" i="2"/>
  <c r="G9143" i="2"/>
  <c r="T9142" i="2"/>
  <c r="S9142" i="2"/>
  <c r="R9142" i="2"/>
  <c r="Q9142" i="2"/>
  <c r="P9142" i="2"/>
  <c r="O9142" i="2"/>
  <c r="N9142" i="2"/>
  <c r="J9142" i="2"/>
  <c r="I9142" i="2"/>
  <c r="G9142" i="2"/>
  <c r="T9141" i="2"/>
  <c r="S9141" i="2"/>
  <c r="R9141" i="2"/>
  <c r="Q9141" i="2"/>
  <c r="P9141" i="2"/>
  <c r="O9141" i="2"/>
  <c r="N9141" i="2"/>
  <c r="J9141" i="2"/>
  <c r="I9141" i="2"/>
  <c r="G9141" i="2"/>
  <c r="T9140" i="2"/>
  <c r="S9140" i="2"/>
  <c r="R9140" i="2"/>
  <c r="Q9140" i="2"/>
  <c r="P9140" i="2"/>
  <c r="O9140" i="2"/>
  <c r="N9140" i="2"/>
  <c r="J9140" i="2"/>
  <c r="I9140" i="2"/>
  <c r="G9140" i="2"/>
  <c r="T9139" i="2"/>
  <c r="S9139" i="2"/>
  <c r="R9139" i="2"/>
  <c r="Q9139" i="2"/>
  <c r="P9139" i="2"/>
  <c r="O9139" i="2"/>
  <c r="N9139" i="2"/>
  <c r="J9139" i="2"/>
  <c r="I9139" i="2"/>
  <c r="G9139" i="2"/>
  <c r="T9138" i="2"/>
  <c r="S9138" i="2"/>
  <c r="R9138" i="2"/>
  <c r="Q9138" i="2"/>
  <c r="P9138" i="2"/>
  <c r="O9138" i="2"/>
  <c r="N9138" i="2"/>
  <c r="J9138" i="2"/>
  <c r="I9138" i="2"/>
  <c r="G9138" i="2"/>
  <c r="T9137" i="2"/>
  <c r="S9137" i="2"/>
  <c r="R9137" i="2"/>
  <c r="Q9137" i="2"/>
  <c r="P9137" i="2"/>
  <c r="O9137" i="2"/>
  <c r="N9137" i="2"/>
  <c r="J9137" i="2"/>
  <c r="I9137" i="2"/>
  <c r="G9137" i="2"/>
  <c r="T9136" i="2"/>
  <c r="S9136" i="2"/>
  <c r="R9136" i="2"/>
  <c r="Q9136" i="2"/>
  <c r="P9136" i="2"/>
  <c r="O9136" i="2"/>
  <c r="N9136" i="2"/>
  <c r="J9136" i="2"/>
  <c r="I9136" i="2"/>
  <c r="G9136" i="2"/>
  <c r="T9135" i="2"/>
  <c r="S9135" i="2"/>
  <c r="R9135" i="2"/>
  <c r="Q9135" i="2"/>
  <c r="P9135" i="2"/>
  <c r="O9135" i="2"/>
  <c r="N9135" i="2"/>
  <c r="J9135" i="2"/>
  <c r="I9135" i="2"/>
  <c r="G9135" i="2"/>
  <c r="T9134" i="2"/>
  <c r="S9134" i="2"/>
  <c r="R9134" i="2"/>
  <c r="Q9134" i="2"/>
  <c r="P9134" i="2"/>
  <c r="O9134" i="2"/>
  <c r="N9134" i="2"/>
  <c r="J9134" i="2"/>
  <c r="I9134" i="2"/>
  <c r="G9134" i="2"/>
  <c r="T9133" i="2"/>
  <c r="S9133" i="2"/>
  <c r="R9133" i="2"/>
  <c r="Q9133" i="2"/>
  <c r="P9133" i="2"/>
  <c r="O9133" i="2"/>
  <c r="N9133" i="2"/>
  <c r="J9133" i="2"/>
  <c r="I9133" i="2"/>
  <c r="G9133" i="2"/>
  <c r="T9132" i="2"/>
  <c r="S9132" i="2"/>
  <c r="R9132" i="2"/>
  <c r="Q9132" i="2"/>
  <c r="P9132" i="2"/>
  <c r="O9132" i="2"/>
  <c r="N9132" i="2"/>
  <c r="J9132" i="2"/>
  <c r="I9132" i="2"/>
  <c r="G9132" i="2"/>
  <c r="T9131" i="2"/>
  <c r="S9131" i="2"/>
  <c r="R9131" i="2"/>
  <c r="Q9131" i="2"/>
  <c r="P9131" i="2"/>
  <c r="O9131" i="2"/>
  <c r="N9131" i="2"/>
  <c r="J9131" i="2"/>
  <c r="I9131" i="2"/>
  <c r="G9131" i="2"/>
  <c r="T9130" i="2"/>
  <c r="S9130" i="2"/>
  <c r="R9130" i="2"/>
  <c r="Q9130" i="2"/>
  <c r="P9130" i="2"/>
  <c r="O9130" i="2"/>
  <c r="N9130" i="2"/>
  <c r="J9130" i="2"/>
  <c r="I9130" i="2"/>
  <c r="G9130" i="2"/>
  <c r="T9129" i="2"/>
  <c r="S9129" i="2"/>
  <c r="R9129" i="2"/>
  <c r="Q9129" i="2"/>
  <c r="P9129" i="2"/>
  <c r="O9129" i="2"/>
  <c r="N9129" i="2"/>
  <c r="J9129" i="2"/>
  <c r="I9129" i="2"/>
  <c r="G9129" i="2"/>
  <c r="T9128" i="2"/>
  <c r="S9128" i="2"/>
  <c r="R9128" i="2"/>
  <c r="Q9128" i="2"/>
  <c r="P9128" i="2"/>
  <c r="O9128" i="2"/>
  <c r="N9128" i="2"/>
  <c r="J9128" i="2"/>
  <c r="I9128" i="2"/>
  <c r="G9128" i="2"/>
  <c r="T9127" i="2"/>
  <c r="S9127" i="2"/>
  <c r="R9127" i="2"/>
  <c r="Q9127" i="2"/>
  <c r="P9127" i="2"/>
  <c r="O9127" i="2"/>
  <c r="N9127" i="2"/>
  <c r="J9127" i="2"/>
  <c r="I9127" i="2"/>
  <c r="G9127" i="2"/>
  <c r="T9126" i="2"/>
  <c r="S9126" i="2"/>
  <c r="R9126" i="2"/>
  <c r="Q9126" i="2"/>
  <c r="P9126" i="2"/>
  <c r="O9126" i="2"/>
  <c r="N9126" i="2"/>
  <c r="J9126" i="2"/>
  <c r="I9126" i="2"/>
  <c r="G9126" i="2"/>
  <c r="T9125" i="2"/>
  <c r="S9125" i="2"/>
  <c r="R9125" i="2"/>
  <c r="Q9125" i="2"/>
  <c r="P9125" i="2"/>
  <c r="O9125" i="2"/>
  <c r="N9125" i="2"/>
  <c r="J9125" i="2"/>
  <c r="I9125" i="2"/>
  <c r="G9125" i="2"/>
  <c r="T9124" i="2"/>
  <c r="S9124" i="2"/>
  <c r="R9124" i="2"/>
  <c r="Q9124" i="2"/>
  <c r="P9124" i="2"/>
  <c r="O9124" i="2"/>
  <c r="N9124" i="2"/>
  <c r="J9124" i="2"/>
  <c r="I9124" i="2"/>
  <c r="G9124" i="2"/>
  <c r="T9123" i="2"/>
  <c r="S9123" i="2"/>
  <c r="R9123" i="2"/>
  <c r="Q9123" i="2"/>
  <c r="P9123" i="2"/>
  <c r="O9123" i="2"/>
  <c r="N9123" i="2"/>
  <c r="J9123" i="2"/>
  <c r="I9123" i="2"/>
  <c r="G9123" i="2"/>
  <c r="T9122" i="2"/>
  <c r="S9122" i="2"/>
  <c r="R9122" i="2"/>
  <c r="Q9122" i="2"/>
  <c r="P9122" i="2"/>
  <c r="O9122" i="2"/>
  <c r="N9122" i="2"/>
  <c r="J9122" i="2"/>
  <c r="I9122" i="2"/>
  <c r="G9122" i="2"/>
  <c r="T9121" i="2"/>
  <c r="S9121" i="2"/>
  <c r="R9121" i="2"/>
  <c r="Q9121" i="2"/>
  <c r="P9121" i="2"/>
  <c r="O9121" i="2"/>
  <c r="N9121" i="2"/>
  <c r="J9121" i="2"/>
  <c r="I9121" i="2"/>
  <c r="G9121" i="2"/>
  <c r="T9120" i="2"/>
  <c r="S9120" i="2"/>
  <c r="R9120" i="2"/>
  <c r="Q9120" i="2"/>
  <c r="P9120" i="2"/>
  <c r="O9120" i="2"/>
  <c r="N9120" i="2"/>
  <c r="J9120" i="2"/>
  <c r="I9120" i="2"/>
  <c r="G9120" i="2"/>
  <c r="T9119" i="2"/>
  <c r="S9119" i="2"/>
  <c r="R9119" i="2"/>
  <c r="Q9119" i="2"/>
  <c r="P9119" i="2"/>
  <c r="O9119" i="2"/>
  <c r="N9119" i="2"/>
  <c r="J9119" i="2"/>
  <c r="I9119" i="2"/>
  <c r="G9119" i="2"/>
  <c r="T9118" i="2"/>
  <c r="S9118" i="2"/>
  <c r="R9118" i="2"/>
  <c r="Q9118" i="2"/>
  <c r="P9118" i="2"/>
  <c r="O9118" i="2"/>
  <c r="N9118" i="2"/>
  <c r="J9118" i="2"/>
  <c r="I9118" i="2"/>
  <c r="G9118" i="2"/>
  <c r="T9117" i="2"/>
  <c r="S9117" i="2"/>
  <c r="R9117" i="2"/>
  <c r="Q9117" i="2"/>
  <c r="P9117" i="2"/>
  <c r="O9117" i="2"/>
  <c r="N9117" i="2"/>
  <c r="J9117" i="2"/>
  <c r="I9117" i="2"/>
  <c r="G9117" i="2"/>
  <c r="T9116" i="2"/>
  <c r="S9116" i="2"/>
  <c r="R9116" i="2"/>
  <c r="Q9116" i="2"/>
  <c r="P9116" i="2"/>
  <c r="O9116" i="2"/>
  <c r="N9116" i="2"/>
  <c r="J9116" i="2"/>
  <c r="I9116" i="2"/>
  <c r="G9116" i="2"/>
  <c r="T9115" i="2"/>
  <c r="S9115" i="2"/>
  <c r="R9115" i="2"/>
  <c r="Q9115" i="2"/>
  <c r="P9115" i="2"/>
  <c r="O9115" i="2"/>
  <c r="N9115" i="2"/>
  <c r="J9115" i="2"/>
  <c r="I9115" i="2"/>
  <c r="G9115" i="2"/>
  <c r="T9114" i="2"/>
  <c r="S9114" i="2"/>
  <c r="R9114" i="2"/>
  <c r="Q9114" i="2"/>
  <c r="P9114" i="2"/>
  <c r="O9114" i="2"/>
  <c r="N9114" i="2"/>
  <c r="J9114" i="2"/>
  <c r="I9114" i="2"/>
  <c r="G9114" i="2"/>
  <c r="T9113" i="2"/>
  <c r="S9113" i="2"/>
  <c r="R9113" i="2"/>
  <c r="Q9113" i="2"/>
  <c r="P9113" i="2"/>
  <c r="O9113" i="2"/>
  <c r="N9113" i="2"/>
  <c r="J9113" i="2"/>
  <c r="I9113" i="2"/>
  <c r="G9113" i="2"/>
  <c r="T9112" i="2"/>
  <c r="S9112" i="2"/>
  <c r="R9112" i="2"/>
  <c r="Q9112" i="2"/>
  <c r="P9112" i="2"/>
  <c r="O9112" i="2"/>
  <c r="N9112" i="2"/>
  <c r="J9112" i="2"/>
  <c r="I9112" i="2"/>
  <c r="G9112" i="2"/>
  <c r="T9111" i="2"/>
  <c r="S9111" i="2"/>
  <c r="R9111" i="2"/>
  <c r="Q9111" i="2"/>
  <c r="P9111" i="2"/>
  <c r="O9111" i="2"/>
  <c r="N9111" i="2"/>
  <c r="J9111" i="2"/>
  <c r="I9111" i="2"/>
  <c r="G9111" i="2"/>
  <c r="T9110" i="2"/>
  <c r="S9110" i="2"/>
  <c r="R9110" i="2"/>
  <c r="Q9110" i="2"/>
  <c r="P9110" i="2"/>
  <c r="O9110" i="2"/>
  <c r="N9110" i="2"/>
  <c r="J9110" i="2"/>
  <c r="I9110" i="2"/>
  <c r="G9110" i="2"/>
  <c r="T9109" i="2"/>
  <c r="S9109" i="2"/>
  <c r="R9109" i="2"/>
  <c r="Q9109" i="2"/>
  <c r="P9109" i="2"/>
  <c r="O9109" i="2"/>
  <c r="N9109" i="2"/>
  <c r="J9109" i="2"/>
  <c r="I9109" i="2"/>
  <c r="G9109" i="2"/>
  <c r="T9108" i="2"/>
  <c r="S9108" i="2"/>
  <c r="R9108" i="2"/>
  <c r="Q9108" i="2"/>
  <c r="P9108" i="2"/>
  <c r="O9108" i="2"/>
  <c r="N9108" i="2"/>
  <c r="J9108" i="2"/>
  <c r="I9108" i="2"/>
  <c r="G9108" i="2"/>
  <c r="T9107" i="2"/>
  <c r="S9107" i="2"/>
  <c r="R9107" i="2"/>
  <c r="Q9107" i="2"/>
  <c r="P9107" i="2"/>
  <c r="O9107" i="2"/>
  <c r="N9107" i="2"/>
  <c r="J9107" i="2"/>
  <c r="I9107" i="2"/>
  <c r="G9107" i="2"/>
  <c r="T9106" i="2"/>
  <c r="S9106" i="2"/>
  <c r="R9106" i="2"/>
  <c r="Q9106" i="2"/>
  <c r="P9106" i="2"/>
  <c r="O9106" i="2"/>
  <c r="N9106" i="2"/>
  <c r="J9106" i="2"/>
  <c r="I9106" i="2"/>
  <c r="G9106" i="2"/>
  <c r="T9105" i="2"/>
  <c r="S9105" i="2"/>
  <c r="R9105" i="2"/>
  <c r="Q9105" i="2"/>
  <c r="P9105" i="2"/>
  <c r="O9105" i="2"/>
  <c r="N9105" i="2"/>
  <c r="J9105" i="2"/>
  <c r="I9105" i="2"/>
  <c r="G9105" i="2"/>
  <c r="T9104" i="2"/>
  <c r="S9104" i="2"/>
  <c r="R9104" i="2"/>
  <c r="Q9104" i="2"/>
  <c r="P9104" i="2"/>
  <c r="O9104" i="2"/>
  <c r="N9104" i="2"/>
  <c r="J9104" i="2"/>
  <c r="I9104" i="2"/>
  <c r="G9104" i="2"/>
  <c r="T9103" i="2"/>
  <c r="S9103" i="2"/>
  <c r="R9103" i="2"/>
  <c r="Q9103" i="2"/>
  <c r="P9103" i="2"/>
  <c r="O9103" i="2"/>
  <c r="N9103" i="2"/>
  <c r="J9103" i="2"/>
  <c r="I9103" i="2"/>
  <c r="G9103" i="2"/>
  <c r="T9102" i="2"/>
  <c r="S9102" i="2"/>
  <c r="R9102" i="2"/>
  <c r="Q9102" i="2"/>
  <c r="P9102" i="2"/>
  <c r="O9102" i="2"/>
  <c r="N9102" i="2"/>
  <c r="J9102" i="2"/>
  <c r="I9102" i="2"/>
  <c r="G9102" i="2"/>
  <c r="T9101" i="2"/>
  <c r="S9101" i="2"/>
  <c r="R9101" i="2"/>
  <c r="Q9101" i="2"/>
  <c r="P9101" i="2"/>
  <c r="O9101" i="2"/>
  <c r="N9101" i="2"/>
  <c r="J9101" i="2"/>
  <c r="I9101" i="2"/>
  <c r="G9101" i="2"/>
  <c r="T9100" i="2"/>
  <c r="S9100" i="2"/>
  <c r="R9100" i="2"/>
  <c r="Q9100" i="2"/>
  <c r="P9100" i="2"/>
  <c r="O9100" i="2"/>
  <c r="N9100" i="2"/>
  <c r="J9100" i="2"/>
  <c r="I9100" i="2"/>
  <c r="G9100" i="2"/>
  <c r="T9099" i="2"/>
  <c r="S9099" i="2"/>
  <c r="R9099" i="2"/>
  <c r="Q9099" i="2"/>
  <c r="P9099" i="2"/>
  <c r="O9099" i="2"/>
  <c r="N9099" i="2"/>
  <c r="J9099" i="2"/>
  <c r="I9099" i="2"/>
  <c r="G9099" i="2"/>
  <c r="T9098" i="2"/>
  <c r="S9098" i="2"/>
  <c r="R9098" i="2"/>
  <c r="Q9098" i="2"/>
  <c r="P9098" i="2"/>
  <c r="O9098" i="2"/>
  <c r="N9098" i="2"/>
  <c r="J9098" i="2"/>
  <c r="I9098" i="2"/>
  <c r="G9098" i="2"/>
  <c r="T9097" i="2"/>
  <c r="S9097" i="2"/>
  <c r="R9097" i="2"/>
  <c r="Q9097" i="2"/>
  <c r="P9097" i="2"/>
  <c r="O9097" i="2"/>
  <c r="N9097" i="2"/>
  <c r="J9097" i="2"/>
  <c r="I9097" i="2"/>
  <c r="G9097" i="2"/>
  <c r="T9096" i="2"/>
  <c r="S9096" i="2"/>
  <c r="R9096" i="2"/>
  <c r="Q9096" i="2"/>
  <c r="P9096" i="2"/>
  <c r="O9096" i="2"/>
  <c r="N9096" i="2"/>
  <c r="J9096" i="2"/>
  <c r="I9096" i="2"/>
  <c r="G9096" i="2"/>
  <c r="T9095" i="2"/>
  <c r="S9095" i="2"/>
  <c r="R9095" i="2"/>
  <c r="Q9095" i="2"/>
  <c r="P9095" i="2"/>
  <c r="O9095" i="2"/>
  <c r="N9095" i="2"/>
  <c r="J9095" i="2"/>
  <c r="I9095" i="2"/>
  <c r="G9095" i="2"/>
  <c r="T9094" i="2"/>
  <c r="S9094" i="2"/>
  <c r="R9094" i="2"/>
  <c r="Q9094" i="2"/>
  <c r="P9094" i="2"/>
  <c r="O9094" i="2"/>
  <c r="N9094" i="2"/>
  <c r="J9094" i="2"/>
  <c r="I9094" i="2"/>
  <c r="G9094" i="2"/>
  <c r="T9093" i="2"/>
  <c r="S9093" i="2"/>
  <c r="R9093" i="2"/>
  <c r="Q9093" i="2"/>
  <c r="P9093" i="2"/>
  <c r="O9093" i="2"/>
  <c r="N9093" i="2"/>
  <c r="J9093" i="2"/>
  <c r="I9093" i="2"/>
  <c r="G9093" i="2"/>
  <c r="T9092" i="2"/>
  <c r="S9092" i="2"/>
  <c r="R9092" i="2"/>
  <c r="Q9092" i="2"/>
  <c r="P9092" i="2"/>
  <c r="O9092" i="2"/>
  <c r="N9092" i="2"/>
  <c r="J9092" i="2"/>
  <c r="I9092" i="2"/>
  <c r="G9092" i="2"/>
  <c r="T9091" i="2"/>
  <c r="S9091" i="2"/>
  <c r="R9091" i="2"/>
  <c r="Q9091" i="2"/>
  <c r="P9091" i="2"/>
  <c r="O9091" i="2"/>
  <c r="N9091" i="2"/>
  <c r="J9091" i="2"/>
  <c r="I9091" i="2"/>
  <c r="G9091" i="2"/>
  <c r="T9090" i="2"/>
  <c r="S9090" i="2"/>
  <c r="R9090" i="2"/>
  <c r="Q9090" i="2"/>
  <c r="P9090" i="2"/>
  <c r="O9090" i="2"/>
  <c r="N9090" i="2"/>
  <c r="J9090" i="2"/>
  <c r="I9090" i="2"/>
  <c r="G9090" i="2"/>
  <c r="T9089" i="2"/>
  <c r="S9089" i="2"/>
  <c r="R9089" i="2"/>
  <c r="Q9089" i="2"/>
  <c r="P9089" i="2"/>
  <c r="O9089" i="2"/>
  <c r="N9089" i="2"/>
  <c r="J9089" i="2"/>
  <c r="I9089" i="2"/>
  <c r="G9089" i="2"/>
  <c r="T9088" i="2"/>
  <c r="S9088" i="2"/>
  <c r="R9088" i="2"/>
  <c r="Q9088" i="2"/>
  <c r="P9088" i="2"/>
  <c r="O9088" i="2"/>
  <c r="N9088" i="2"/>
  <c r="J9088" i="2"/>
  <c r="I9088" i="2"/>
  <c r="G9088" i="2"/>
  <c r="T9087" i="2"/>
  <c r="S9087" i="2"/>
  <c r="R9087" i="2"/>
  <c r="Q9087" i="2"/>
  <c r="P9087" i="2"/>
  <c r="O9087" i="2"/>
  <c r="N9087" i="2"/>
  <c r="J9087" i="2"/>
  <c r="I9087" i="2"/>
  <c r="G9087" i="2"/>
  <c r="T9086" i="2"/>
  <c r="S9086" i="2"/>
  <c r="R9086" i="2"/>
  <c r="Q9086" i="2"/>
  <c r="P9086" i="2"/>
  <c r="O9086" i="2"/>
  <c r="N9086" i="2"/>
  <c r="J9086" i="2"/>
  <c r="I9086" i="2"/>
  <c r="G9086" i="2"/>
  <c r="T9085" i="2"/>
  <c r="S9085" i="2"/>
  <c r="R9085" i="2"/>
  <c r="Q9085" i="2"/>
  <c r="P9085" i="2"/>
  <c r="O9085" i="2"/>
  <c r="N9085" i="2"/>
  <c r="J9085" i="2"/>
  <c r="I9085" i="2"/>
  <c r="G9085" i="2"/>
  <c r="T9084" i="2"/>
  <c r="S9084" i="2"/>
  <c r="R9084" i="2"/>
  <c r="Q9084" i="2"/>
  <c r="P9084" i="2"/>
  <c r="O9084" i="2"/>
  <c r="N9084" i="2"/>
  <c r="J9084" i="2"/>
  <c r="I9084" i="2"/>
  <c r="G9084" i="2"/>
  <c r="T9083" i="2"/>
  <c r="S9083" i="2"/>
  <c r="R9083" i="2"/>
  <c r="Q9083" i="2"/>
  <c r="P9083" i="2"/>
  <c r="O9083" i="2"/>
  <c r="N9083" i="2"/>
  <c r="J9083" i="2"/>
  <c r="I9083" i="2"/>
  <c r="G9083" i="2"/>
  <c r="T9082" i="2"/>
  <c r="S9082" i="2"/>
  <c r="R9082" i="2"/>
  <c r="Q9082" i="2"/>
  <c r="P9082" i="2"/>
  <c r="O9082" i="2"/>
  <c r="N9082" i="2"/>
  <c r="J9082" i="2"/>
  <c r="I9082" i="2"/>
  <c r="G9082" i="2"/>
  <c r="T9081" i="2"/>
  <c r="S9081" i="2"/>
  <c r="R9081" i="2"/>
  <c r="Q9081" i="2"/>
  <c r="P9081" i="2"/>
  <c r="O9081" i="2"/>
  <c r="N9081" i="2"/>
  <c r="J9081" i="2"/>
  <c r="I9081" i="2"/>
  <c r="G9081" i="2"/>
  <c r="T9080" i="2"/>
  <c r="S9080" i="2"/>
  <c r="R9080" i="2"/>
  <c r="Q9080" i="2"/>
  <c r="P9080" i="2"/>
  <c r="O9080" i="2"/>
  <c r="N9080" i="2"/>
  <c r="J9080" i="2"/>
  <c r="I9080" i="2"/>
  <c r="G9080" i="2"/>
  <c r="T9079" i="2"/>
  <c r="S9079" i="2"/>
  <c r="R9079" i="2"/>
  <c r="Q9079" i="2"/>
  <c r="P9079" i="2"/>
  <c r="O9079" i="2"/>
  <c r="N9079" i="2"/>
  <c r="J9079" i="2"/>
  <c r="I9079" i="2"/>
  <c r="G9079" i="2"/>
  <c r="T9078" i="2"/>
  <c r="S9078" i="2"/>
  <c r="R9078" i="2"/>
  <c r="Q9078" i="2"/>
  <c r="P9078" i="2"/>
  <c r="O9078" i="2"/>
  <c r="N9078" i="2"/>
  <c r="J9078" i="2"/>
  <c r="I9078" i="2"/>
  <c r="G9078" i="2"/>
  <c r="T9077" i="2"/>
  <c r="S9077" i="2"/>
  <c r="R9077" i="2"/>
  <c r="Q9077" i="2"/>
  <c r="P9077" i="2"/>
  <c r="O9077" i="2"/>
  <c r="N9077" i="2"/>
  <c r="J9077" i="2"/>
  <c r="I9077" i="2"/>
  <c r="G9077" i="2"/>
  <c r="T9076" i="2"/>
  <c r="S9076" i="2"/>
  <c r="R9076" i="2"/>
  <c r="Q9076" i="2"/>
  <c r="P9076" i="2"/>
  <c r="O9076" i="2"/>
  <c r="N9076" i="2"/>
  <c r="J9076" i="2"/>
  <c r="I9076" i="2"/>
  <c r="G9076" i="2"/>
  <c r="T9075" i="2"/>
  <c r="S9075" i="2"/>
  <c r="R9075" i="2"/>
  <c r="Q9075" i="2"/>
  <c r="P9075" i="2"/>
  <c r="O9075" i="2"/>
  <c r="N9075" i="2"/>
  <c r="J9075" i="2"/>
  <c r="I9075" i="2"/>
  <c r="G9075" i="2"/>
  <c r="T9074" i="2"/>
  <c r="S9074" i="2"/>
  <c r="R9074" i="2"/>
  <c r="Q9074" i="2"/>
  <c r="P9074" i="2"/>
  <c r="O9074" i="2"/>
  <c r="N9074" i="2"/>
  <c r="J9074" i="2"/>
  <c r="I9074" i="2"/>
  <c r="G9074" i="2"/>
  <c r="T9073" i="2"/>
  <c r="S9073" i="2"/>
  <c r="R9073" i="2"/>
  <c r="Q9073" i="2"/>
  <c r="P9073" i="2"/>
  <c r="O9073" i="2"/>
  <c r="N9073" i="2"/>
  <c r="J9073" i="2"/>
  <c r="I9073" i="2"/>
  <c r="G9073" i="2"/>
  <c r="T9072" i="2"/>
  <c r="S9072" i="2"/>
  <c r="R9072" i="2"/>
  <c r="Q9072" i="2"/>
  <c r="P9072" i="2"/>
  <c r="O9072" i="2"/>
  <c r="N9072" i="2"/>
  <c r="J9072" i="2"/>
  <c r="I9072" i="2"/>
  <c r="G9072" i="2"/>
  <c r="T9071" i="2"/>
  <c r="S9071" i="2"/>
  <c r="R9071" i="2"/>
  <c r="Q9071" i="2"/>
  <c r="P9071" i="2"/>
  <c r="O9071" i="2"/>
  <c r="N9071" i="2"/>
  <c r="J9071" i="2"/>
  <c r="I9071" i="2"/>
  <c r="G9071" i="2"/>
  <c r="T9070" i="2"/>
  <c r="S9070" i="2"/>
  <c r="R9070" i="2"/>
  <c r="Q9070" i="2"/>
  <c r="P9070" i="2"/>
  <c r="O9070" i="2"/>
  <c r="N9070" i="2"/>
  <c r="J9070" i="2"/>
  <c r="I9070" i="2"/>
  <c r="G9070" i="2"/>
  <c r="T9069" i="2"/>
  <c r="S9069" i="2"/>
  <c r="R9069" i="2"/>
  <c r="Q9069" i="2"/>
  <c r="P9069" i="2"/>
  <c r="O9069" i="2"/>
  <c r="N9069" i="2"/>
  <c r="J9069" i="2"/>
  <c r="I9069" i="2"/>
  <c r="G9069" i="2"/>
  <c r="T9068" i="2"/>
  <c r="S9068" i="2"/>
  <c r="R9068" i="2"/>
  <c r="Q9068" i="2"/>
  <c r="P9068" i="2"/>
  <c r="O9068" i="2"/>
  <c r="N9068" i="2"/>
  <c r="J9068" i="2"/>
  <c r="I9068" i="2"/>
  <c r="G9068" i="2"/>
  <c r="T9067" i="2"/>
  <c r="S9067" i="2"/>
  <c r="R9067" i="2"/>
  <c r="Q9067" i="2"/>
  <c r="P9067" i="2"/>
  <c r="O9067" i="2"/>
  <c r="N9067" i="2"/>
  <c r="J9067" i="2"/>
  <c r="I9067" i="2"/>
  <c r="G9067" i="2"/>
  <c r="T9066" i="2"/>
  <c r="S9066" i="2"/>
  <c r="R9066" i="2"/>
  <c r="Q9066" i="2"/>
  <c r="P9066" i="2"/>
  <c r="O9066" i="2"/>
  <c r="N9066" i="2"/>
  <c r="J9066" i="2"/>
  <c r="I9066" i="2"/>
  <c r="G9066" i="2"/>
  <c r="T9065" i="2"/>
  <c r="S9065" i="2"/>
  <c r="R9065" i="2"/>
  <c r="Q9065" i="2"/>
  <c r="P9065" i="2"/>
  <c r="O9065" i="2"/>
  <c r="N9065" i="2"/>
  <c r="J9065" i="2"/>
  <c r="I9065" i="2"/>
  <c r="G9065" i="2"/>
  <c r="T9064" i="2"/>
  <c r="S9064" i="2"/>
  <c r="R9064" i="2"/>
  <c r="Q9064" i="2"/>
  <c r="P9064" i="2"/>
  <c r="O9064" i="2"/>
  <c r="N9064" i="2"/>
  <c r="J9064" i="2"/>
  <c r="I9064" i="2"/>
  <c r="G9064" i="2"/>
  <c r="T9063" i="2"/>
  <c r="S9063" i="2"/>
  <c r="R9063" i="2"/>
  <c r="Q9063" i="2"/>
  <c r="P9063" i="2"/>
  <c r="O9063" i="2"/>
  <c r="N9063" i="2"/>
  <c r="J9063" i="2"/>
  <c r="I9063" i="2"/>
  <c r="G9063" i="2"/>
  <c r="T9062" i="2"/>
  <c r="S9062" i="2"/>
  <c r="R9062" i="2"/>
  <c r="Q9062" i="2"/>
  <c r="P9062" i="2"/>
  <c r="O9062" i="2"/>
  <c r="N9062" i="2"/>
  <c r="J9062" i="2"/>
  <c r="I9062" i="2"/>
  <c r="G9062" i="2"/>
  <c r="T9061" i="2"/>
  <c r="S9061" i="2"/>
  <c r="R9061" i="2"/>
  <c r="Q9061" i="2"/>
  <c r="P9061" i="2"/>
  <c r="O9061" i="2"/>
  <c r="N9061" i="2"/>
  <c r="J9061" i="2"/>
  <c r="I9061" i="2"/>
  <c r="G9061" i="2"/>
  <c r="T9060" i="2"/>
  <c r="S9060" i="2"/>
  <c r="R9060" i="2"/>
  <c r="Q9060" i="2"/>
  <c r="P9060" i="2"/>
  <c r="O9060" i="2"/>
  <c r="N9060" i="2"/>
  <c r="J9060" i="2"/>
  <c r="I9060" i="2"/>
  <c r="G9060" i="2"/>
  <c r="T9059" i="2"/>
  <c r="S9059" i="2"/>
  <c r="R9059" i="2"/>
  <c r="Q9059" i="2"/>
  <c r="P9059" i="2"/>
  <c r="O9059" i="2"/>
  <c r="N9059" i="2"/>
  <c r="J9059" i="2"/>
  <c r="I9059" i="2"/>
  <c r="G9059" i="2"/>
  <c r="T9058" i="2"/>
  <c r="S9058" i="2"/>
  <c r="R9058" i="2"/>
  <c r="Q9058" i="2"/>
  <c r="P9058" i="2"/>
  <c r="O9058" i="2"/>
  <c r="N9058" i="2"/>
  <c r="J9058" i="2"/>
  <c r="I9058" i="2"/>
  <c r="G9058" i="2"/>
  <c r="T9057" i="2"/>
  <c r="S9057" i="2"/>
  <c r="R9057" i="2"/>
  <c r="Q9057" i="2"/>
  <c r="P9057" i="2"/>
  <c r="O9057" i="2"/>
  <c r="N9057" i="2"/>
  <c r="J9057" i="2"/>
  <c r="I9057" i="2"/>
  <c r="G9057" i="2"/>
  <c r="T9056" i="2"/>
  <c r="S9056" i="2"/>
  <c r="R9056" i="2"/>
  <c r="Q9056" i="2"/>
  <c r="P9056" i="2"/>
  <c r="O9056" i="2"/>
  <c r="N9056" i="2"/>
  <c r="J9056" i="2"/>
  <c r="I9056" i="2"/>
  <c r="G9056" i="2"/>
  <c r="T9055" i="2"/>
  <c r="S9055" i="2"/>
  <c r="R9055" i="2"/>
  <c r="Q9055" i="2"/>
  <c r="P9055" i="2"/>
  <c r="O9055" i="2"/>
  <c r="N9055" i="2"/>
  <c r="J9055" i="2"/>
  <c r="I9055" i="2"/>
  <c r="G9055" i="2"/>
  <c r="T9054" i="2"/>
  <c r="S9054" i="2"/>
  <c r="R9054" i="2"/>
  <c r="Q9054" i="2"/>
  <c r="P9054" i="2"/>
  <c r="O9054" i="2"/>
  <c r="N9054" i="2"/>
  <c r="J9054" i="2"/>
  <c r="I9054" i="2"/>
  <c r="G9054" i="2"/>
  <c r="T9053" i="2"/>
  <c r="S9053" i="2"/>
  <c r="R9053" i="2"/>
  <c r="Q9053" i="2"/>
  <c r="P9053" i="2"/>
  <c r="O9053" i="2"/>
  <c r="N9053" i="2"/>
  <c r="J9053" i="2"/>
  <c r="I9053" i="2"/>
  <c r="G9053" i="2"/>
  <c r="T9052" i="2"/>
  <c r="S9052" i="2"/>
  <c r="R9052" i="2"/>
  <c r="Q9052" i="2"/>
  <c r="P9052" i="2"/>
  <c r="O9052" i="2"/>
  <c r="N9052" i="2"/>
  <c r="J9052" i="2"/>
  <c r="I9052" i="2"/>
  <c r="G9052" i="2"/>
  <c r="T9051" i="2"/>
  <c r="S9051" i="2"/>
  <c r="R9051" i="2"/>
  <c r="Q9051" i="2"/>
  <c r="P9051" i="2"/>
  <c r="O9051" i="2"/>
  <c r="N9051" i="2"/>
  <c r="J9051" i="2"/>
  <c r="I9051" i="2"/>
  <c r="G9051" i="2"/>
  <c r="T9050" i="2"/>
  <c r="S9050" i="2"/>
  <c r="R9050" i="2"/>
  <c r="Q9050" i="2"/>
  <c r="P9050" i="2"/>
  <c r="O9050" i="2"/>
  <c r="N9050" i="2"/>
  <c r="J9050" i="2"/>
  <c r="I9050" i="2"/>
  <c r="G9050" i="2"/>
  <c r="T9049" i="2"/>
  <c r="S9049" i="2"/>
  <c r="R9049" i="2"/>
  <c r="Q9049" i="2"/>
  <c r="P9049" i="2"/>
  <c r="O9049" i="2"/>
  <c r="N9049" i="2"/>
  <c r="J9049" i="2"/>
  <c r="I9049" i="2"/>
  <c r="G9049" i="2"/>
  <c r="T9048" i="2"/>
  <c r="S9048" i="2"/>
  <c r="R9048" i="2"/>
  <c r="Q9048" i="2"/>
  <c r="P9048" i="2"/>
  <c r="O9048" i="2"/>
  <c r="N9048" i="2"/>
  <c r="J9048" i="2"/>
  <c r="I9048" i="2"/>
  <c r="G9048" i="2"/>
  <c r="T9047" i="2"/>
  <c r="S9047" i="2"/>
  <c r="R9047" i="2"/>
  <c r="Q9047" i="2"/>
  <c r="P9047" i="2"/>
  <c r="O9047" i="2"/>
  <c r="N9047" i="2"/>
  <c r="J9047" i="2"/>
  <c r="I9047" i="2"/>
  <c r="G9047" i="2"/>
  <c r="T9046" i="2"/>
  <c r="S9046" i="2"/>
  <c r="R9046" i="2"/>
  <c r="Q9046" i="2"/>
  <c r="P9046" i="2"/>
  <c r="O9046" i="2"/>
  <c r="N9046" i="2"/>
  <c r="J9046" i="2"/>
  <c r="I9046" i="2"/>
  <c r="G9046" i="2"/>
  <c r="T9045" i="2"/>
  <c r="S9045" i="2"/>
  <c r="R9045" i="2"/>
  <c r="Q9045" i="2"/>
  <c r="P9045" i="2"/>
  <c r="O9045" i="2"/>
  <c r="N9045" i="2"/>
  <c r="J9045" i="2"/>
  <c r="I9045" i="2"/>
  <c r="G9045" i="2"/>
  <c r="T9044" i="2"/>
  <c r="S9044" i="2"/>
  <c r="R9044" i="2"/>
  <c r="Q9044" i="2"/>
  <c r="P9044" i="2"/>
  <c r="O9044" i="2"/>
  <c r="N9044" i="2"/>
  <c r="J9044" i="2"/>
  <c r="I9044" i="2"/>
  <c r="G9044" i="2"/>
  <c r="T9043" i="2"/>
  <c r="S9043" i="2"/>
  <c r="R9043" i="2"/>
  <c r="Q9043" i="2"/>
  <c r="P9043" i="2"/>
  <c r="O9043" i="2"/>
  <c r="N9043" i="2"/>
  <c r="J9043" i="2"/>
  <c r="I9043" i="2"/>
  <c r="G9043" i="2"/>
  <c r="T9042" i="2"/>
  <c r="S9042" i="2"/>
  <c r="R9042" i="2"/>
  <c r="Q9042" i="2"/>
  <c r="P9042" i="2"/>
  <c r="O9042" i="2"/>
  <c r="N9042" i="2"/>
  <c r="J9042" i="2"/>
  <c r="I9042" i="2"/>
  <c r="G9042" i="2"/>
  <c r="T9041" i="2"/>
  <c r="S9041" i="2"/>
  <c r="R9041" i="2"/>
  <c r="Q9041" i="2"/>
  <c r="P9041" i="2"/>
  <c r="O9041" i="2"/>
  <c r="N9041" i="2"/>
  <c r="J9041" i="2"/>
  <c r="I9041" i="2"/>
  <c r="G9041" i="2"/>
  <c r="T9040" i="2"/>
  <c r="S9040" i="2"/>
  <c r="R9040" i="2"/>
  <c r="Q9040" i="2"/>
  <c r="P9040" i="2"/>
  <c r="O9040" i="2"/>
  <c r="N9040" i="2"/>
  <c r="J9040" i="2"/>
  <c r="I9040" i="2"/>
  <c r="G9040" i="2"/>
  <c r="T9039" i="2"/>
  <c r="S9039" i="2"/>
  <c r="R9039" i="2"/>
  <c r="Q9039" i="2"/>
  <c r="P9039" i="2"/>
  <c r="O9039" i="2"/>
  <c r="N9039" i="2"/>
  <c r="J9039" i="2"/>
  <c r="I9039" i="2"/>
  <c r="G9039" i="2"/>
  <c r="T9038" i="2"/>
  <c r="S9038" i="2"/>
  <c r="R9038" i="2"/>
  <c r="Q9038" i="2"/>
  <c r="P9038" i="2"/>
  <c r="O9038" i="2"/>
  <c r="N9038" i="2"/>
  <c r="J9038" i="2"/>
  <c r="I9038" i="2"/>
  <c r="G9038" i="2"/>
  <c r="T9037" i="2"/>
  <c r="S9037" i="2"/>
  <c r="R9037" i="2"/>
  <c r="Q9037" i="2"/>
  <c r="P9037" i="2"/>
  <c r="O9037" i="2"/>
  <c r="N9037" i="2"/>
  <c r="J9037" i="2"/>
  <c r="I9037" i="2"/>
  <c r="G9037" i="2"/>
  <c r="T9036" i="2"/>
  <c r="S9036" i="2"/>
  <c r="R9036" i="2"/>
  <c r="Q9036" i="2"/>
  <c r="P9036" i="2"/>
  <c r="O9036" i="2"/>
  <c r="N9036" i="2"/>
  <c r="J9036" i="2"/>
  <c r="I9036" i="2"/>
  <c r="G9036" i="2"/>
  <c r="T9035" i="2"/>
  <c r="S9035" i="2"/>
  <c r="R9035" i="2"/>
  <c r="Q9035" i="2"/>
  <c r="P9035" i="2"/>
  <c r="O9035" i="2"/>
  <c r="N9035" i="2"/>
  <c r="J9035" i="2"/>
  <c r="I9035" i="2"/>
  <c r="G9035" i="2"/>
  <c r="T9034" i="2"/>
  <c r="S9034" i="2"/>
  <c r="R9034" i="2"/>
  <c r="Q9034" i="2"/>
  <c r="P9034" i="2"/>
  <c r="O9034" i="2"/>
  <c r="N9034" i="2"/>
  <c r="J9034" i="2"/>
  <c r="I9034" i="2"/>
  <c r="G9034" i="2"/>
  <c r="T9033" i="2"/>
  <c r="S9033" i="2"/>
  <c r="R9033" i="2"/>
  <c r="Q9033" i="2"/>
  <c r="P9033" i="2"/>
  <c r="O9033" i="2"/>
  <c r="N9033" i="2"/>
  <c r="J9033" i="2"/>
  <c r="I9033" i="2"/>
  <c r="G9033" i="2"/>
  <c r="T9032" i="2"/>
  <c r="S9032" i="2"/>
  <c r="R9032" i="2"/>
  <c r="Q9032" i="2"/>
  <c r="P9032" i="2"/>
  <c r="O9032" i="2"/>
  <c r="N9032" i="2"/>
  <c r="J9032" i="2"/>
  <c r="I9032" i="2"/>
  <c r="G9032" i="2"/>
  <c r="T9031" i="2"/>
  <c r="S9031" i="2"/>
  <c r="R9031" i="2"/>
  <c r="Q9031" i="2"/>
  <c r="P9031" i="2"/>
  <c r="O9031" i="2"/>
  <c r="N9031" i="2"/>
  <c r="J9031" i="2"/>
  <c r="I9031" i="2"/>
  <c r="G9031" i="2"/>
  <c r="T9030" i="2"/>
  <c r="S9030" i="2"/>
  <c r="R9030" i="2"/>
  <c r="Q9030" i="2"/>
  <c r="P9030" i="2"/>
  <c r="O9030" i="2"/>
  <c r="N9030" i="2"/>
  <c r="J9030" i="2"/>
  <c r="I9030" i="2"/>
  <c r="G9030" i="2"/>
  <c r="T9029" i="2"/>
  <c r="S9029" i="2"/>
  <c r="R9029" i="2"/>
  <c r="Q9029" i="2"/>
  <c r="P9029" i="2"/>
  <c r="O9029" i="2"/>
  <c r="N9029" i="2"/>
  <c r="J9029" i="2"/>
  <c r="I9029" i="2"/>
  <c r="G9029" i="2"/>
  <c r="T9028" i="2"/>
  <c r="S9028" i="2"/>
  <c r="R9028" i="2"/>
  <c r="Q9028" i="2"/>
  <c r="P9028" i="2"/>
  <c r="O9028" i="2"/>
  <c r="N9028" i="2"/>
  <c r="J9028" i="2"/>
  <c r="I9028" i="2"/>
  <c r="G9028" i="2"/>
  <c r="T9027" i="2"/>
  <c r="S9027" i="2"/>
  <c r="R9027" i="2"/>
  <c r="Q9027" i="2"/>
  <c r="P9027" i="2"/>
  <c r="O9027" i="2"/>
  <c r="N9027" i="2"/>
  <c r="J9027" i="2"/>
  <c r="I9027" i="2"/>
  <c r="G9027" i="2"/>
  <c r="T9026" i="2"/>
  <c r="S9026" i="2"/>
  <c r="R9026" i="2"/>
  <c r="Q9026" i="2"/>
  <c r="P9026" i="2"/>
  <c r="O9026" i="2"/>
  <c r="N9026" i="2"/>
  <c r="J9026" i="2"/>
  <c r="I9026" i="2"/>
  <c r="G9026" i="2"/>
  <c r="T9025" i="2"/>
  <c r="S9025" i="2"/>
  <c r="R9025" i="2"/>
  <c r="Q9025" i="2"/>
  <c r="P9025" i="2"/>
  <c r="O9025" i="2"/>
  <c r="N9025" i="2"/>
  <c r="J9025" i="2"/>
  <c r="I9025" i="2"/>
  <c r="G9025" i="2"/>
  <c r="T9024" i="2"/>
  <c r="S9024" i="2"/>
  <c r="R9024" i="2"/>
  <c r="Q9024" i="2"/>
  <c r="P9024" i="2"/>
  <c r="O9024" i="2"/>
  <c r="N9024" i="2"/>
  <c r="J9024" i="2"/>
  <c r="I9024" i="2"/>
  <c r="G9024" i="2"/>
  <c r="T9023" i="2"/>
  <c r="S9023" i="2"/>
  <c r="R9023" i="2"/>
  <c r="Q9023" i="2"/>
  <c r="P9023" i="2"/>
  <c r="O9023" i="2"/>
  <c r="N9023" i="2"/>
  <c r="J9023" i="2"/>
  <c r="I9023" i="2"/>
  <c r="G9023" i="2"/>
  <c r="T9022" i="2"/>
  <c r="S9022" i="2"/>
  <c r="R9022" i="2"/>
  <c r="Q9022" i="2"/>
  <c r="P9022" i="2"/>
  <c r="O9022" i="2"/>
  <c r="N9022" i="2"/>
  <c r="J9022" i="2"/>
  <c r="I9022" i="2"/>
  <c r="G9022" i="2"/>
  <c r="T9021" i="2"/>
  <c r="S9021" i="2"/>
  <c r="R9021" i="2"/>
  <c r="Q9021" i="2"/>
  <c r="P9021" i="2"/>
  <c r="O9021" i="2"/>
  <c r="N9021" i="2"/>
  <c r="J9021" i="2"/>
  <c r="I9021" i="2"/>
  <c r="G9021" i="2"/>
  <c r="T9020" i="2"/>
  <c r="S9020" i="2"/>
  <c r="R9020" i="2"/>
  <c r="Q9020" i="2"/>
  <c r="P9020" i="2"/>
  <c r="O9020" i="2"/>
  <c r="N9020" i="2"/>
  <c r="J9020" i="2"/>
  <c r="I9020" i="2"/>
  <c r="G9020" i="2"/>
  <c r="T9019" i="2"/>
  <c r="S9019" i="2"/>
  <c r="R9019" i="2"/>
  <c r="Q9019" i="2"/>
  <c r="P9019" i="2"/>
  <c r="O9019" i="2"/>
  <c r="N9019" i="2"/>
  <c r="J9019" i="2"/>
  <c r="I9019" i="2"/>
  <c r="G9019" i="2"/>
  <c r="T9018" i="2"/>
  <c r="S9018" i="2"/>
  <c r="R9018" i="2"/>
  <c r="Q9018" i="2"/>
  <c r="P9018" i="2"/>
  <c r="O9018" i="2"/>
  <c r="N9018" i="2"/>
  <c r="J9018" i="2"/>
  <c r="I9018" i="2"/>
  <c r="G9018" i="2"/>
  <c r="T9017" i="2"/>
  <c r="S9017" i="2"/>
  <c r="R9017" i="2"/>
  <c r="Q9017" i="2"/>
  <c r="P9017" i="2"/>
  <c r="O9017" i="2"/>
  <c r="N9017" i="2"/>
  <c r="J9017" i="2"/>
  <c r="I9017" i="2"/>
  <c r="G9017" i="2"/>
  <c r="T9016" i="2"/>
  <c r="S9016" i="2"/>
  <c r="R9016" i="2"/>
  <c r="Q9016" i="2"/>
  <c r="P9016" i="2"/>
  <c r="O9016" i="2"/>
  <c r="N9016" i="2"/>
  <c r="J9016" i="2"/>
  <c r="I9016" i="2"/>
  <c r="G9016" i="2"/>
  <c r="T9015" i="2"/>
  <c r="S9015" i="2"/>
  <c r="R9015" i="2"/>
  <c r="Q9015" i="2"/>
  <c r="P9015" i="2"/>
  <c r="O9015" i="2"/>
  <c r="N9015" i="2"/>
  <c r="J9015" i="2"/>
  <c r="I9015" i="2"/>
  <c r="G9015" i="2"/>
  <c r="T9014" i="2"/>
  <c r="S9014" i="2"/>
  <c r="R9014" i="2"/>
  <c r="Q9014" i="2"/>
  <c r="P9014" i="2"/>
  <c r="O9014" i="2"/>
  <c r="N9014" i="2"/>
  <c r="J9014" i="2"/>
  <c r="I9014" i="2"/>
  <c r="G9014" i="2"/>
  <c r="T9013" i="2"/>
  <c r="S9013" i="2"/>
  <c r="R9013" i="2"/>
  <c r="Q9013" i="2"/>
  <c r="P9013" i="2"/>
  <c r="O9013" i="2"/>
  <c r="N9013" i="2"/>
  <c r="J9013" i="2"/>
  <c r="I9013" i="2"/>
  <c r="G9013" i="2"/>
  <c r="T9012" i="2"/>
  <c r="S9012" i="2"/>
  <c r="R9012" i="2"/>
  <c r="Q9012" i="2"/>
  <c r="P9012" i="2"/>
  <c r="O9012" i="2"/>
  <c r="N9012" i="2"/>
  <c r="J9012" i="2"/>
  <c r="I9012" i="2"/>
  <c r="G9012" i="2"/>
  <c r="T9011" i="2"/>
  <c r="S9011" i="2"/>
  <c r="R9011" i="2"/>
  <c r="Q9011" i="2"/>
  <c r="P9011" i="2"/>
  <c r="O9011" i="2"/>
  <c r="N9011" i="2"/>
  <c r="J9011" i="2"/>
  <c r="I9011" i="2"/>
  <c r="G9011" i="2"/>
  <c r="T9010" i="2"/>
  <c r="S9010" i="2"/>
  <c r="R9010" i="2"/>
  <c r="Q9010" i="2"/>
  <c r="P9010" i="2"/>
  <c r="O9010" i="2"/>
  <c r="N9010" i="2"/>
  <c r="J9010" i="2"/>
  <c r="I9010" i="2"/>
  <c r="G9010" i="2"/>
  <c r="T9009" i="2"/>
  <c r="S9009" i="2"/>
  <c r="R9009" i="2"/>
  <c r="Q9009" i="2"/>
  <c r="P9009" i="2"/>
  <c r="O9009" i="2"/>
  <c r="N9009" i="2"/>
  <c r="J9009" i="2"/>
  <c r="I9009" i="2"/>
  <c r="G9009" i="2"/>
  <c r="T9008" i="2"/>
  <c r="S9008" i="2"/>
  <c r="R9008" i="2"/>
  <c r="Q9008" i="2"/>
  <c r="P9008" i="2"/>
  <c r="O9008" i="2"/>
  <c r="N9008" i="2"/>
  <c r="J9008" i="2"/>
  <c r="I9008" i="2"/>
  <c r="G9008" i="2"/>
  <c r="T9007" i="2"/>
  <c r="S9007" i="2"/>
  <c r="R9007" i="2"/>
  <c r="Q9007" i="2"/>
  <c r="P9007" i="2"/>
  <c r="O9007" i="2"/>
  <c r="N9007" i="2"/>
  <c r="J9007" i="2"/>
  <c r="I9007" i="2"/>
  <c r="G9007" i="2"/>
  <c r="T9006" i="2"/>
  <c r="S9006" i="2"/>
  <c r="R9006" i="2"/>
  <c r="Q9006" i="2"/>
  <c r="P9006" i="2"/>
  <c r="O9006" i="2"/>
  <c r="N9006" i="2"/>
  <c r="J9006" i="2"/>
  <c r="I9006" i="2"/>
  <c r="G9006" i="2"/>
  <c r="T9005" i="2"/>
  <c r="S9005" i="2"/>
  <c r="R9005" i="2"/>
  <c r="Q9005" i="2"/>
  <c r="P9005" i="2"/>
  <c r="O9005" i="2"/>
  <c r="N9005" i="2"/>
  <c r="J9005" i="2"/>
  <c r="I9005" i="2"/>
  <c r="G9005" i="2"/>
  <c r="T9004" i="2"/>
  <c r="S9004" i="2"/>
  <c r="R9004" i="2"/>
  <c r="Q9004" i="2"/>
  <c r="P9004" i="2"/>
  <c r="O9004" i="2"/>
  <c r="N9004" i="2"/>
  <c r="J9004" i="2"/>
  <c r="I9004" i="2"/>
  <c r="G9004" i="2"/>
  <c r="T9003" i="2"/>
  <c r="S9003" i="2"/>
  <c r="R9003" i="2"/>
  <c r="Q9003" i="2"/>
  <c r="P9003" i="2"/>
  <c r="O9003" i="2"/>
  <c r="N9003" i="2"/>
  <c r="J9003" i="2"/>
  <c r="I9003" i="2"/>
  <c r="G9003" i="2"/>
  <c r="T9002" i="2"/>
  <c r="S9002" i="2"/>
  <c r="R9002" i="2"/>
  <c r="Q9002" i="2"/>
  <c r="P9002" i="2"/>
  <c r="O9002" i="2"/>
  <c r="N9002" i="2"/>
  <c r="J9002" i="2"/>
  <c r="I9002" i="2"/>
  <c r="G9002" i="2"/>
  <c r="T9001" i="2"/>
  <c r="S9001" i="2"/>
  <c r="R9001" i="2"/>
  <c r="Q9001" i="2"/>
  <c r="P9001" i="2"/>
  <c r="O9001" i="2"/>
  <c r="N9001" i="2"/>
  <c r="J9001" i="2"/>
  <c r="I9001" i="2"/>
  <c r="G9001" i="2"/>
  <c r="T9000" i="2"/>
  <c r="S9000" i="2"/>
  <c r="R9000" i="2"/>
  <c r="Q9000" i="2"/>
  <c r="P9000" i="2"/>
  <c r="O9000" i="2"/>
  <c r="N9000" i="2"/>
  <c r="J9000" i="2"/>
  <c r="I9000" i="2"/>
  <c r="G9000" i="2"/>
  <c r="T8999" i="2"/>
  <c r="S8999" i="2"/>
  <c r="R8999" i="2"/>
  <c r="Q8999" i="2"/>
  <c r="P8999" i="2"/>
  <c r="O8999" i="2"/>
  <c r="N8999" i="2"/>
  <c r="J8999" i="2"/>
  <c r="I8999" i="2"/>
  <c r="G8999" i="2"/>
  <c r="T8998" i="2"/>
  <c r="S8998" i="2"/>
  <c r="R8998" i="2"/>
  <c r="Q8998" i="2"/>
  <c r="P8998" i="2"/>
  <c r="O8998" i="2"/>
  <c r="N8998" i="2"/>
  <c r="J8998" i="2"/>
  <c r="I8998" i="2"/>
  <c r="G8998" i="2"/>
  <c r="T8997" i="2"/>
  <c r="S8997" i="2"/>
  <c r="R8997" i="2"/>
  <c r="Q8997" i="2"/>
  <c r="P8997" i="2"/>
  <c r="O8997" i="2"/>
  <c r="N8997" i="2"/>
  <c r="J8997" i="2"/>
  <c r="I8997" i="2"/>
  <c r="G8997" i="2"/>
  <c r="T8996" i="2"/>
  <c r="S8996" i="2"/>
  <c r="R8996" i="2"/>
  <c r="Q8996" i="2"/>
  <c r="P8996" i="2"/>
  <c r="O8996" i="2"/>
  <c r="N8996" i="2"/>
  <c r="J8996" i="2"/>
  <c r="I8996" i="2"/>
  <c r="G8996" i="2"/>
  <c r="T8995" i="2"/>
  <c r="S8995" i="2"/>
  <c r="R8995" i="2"/>
  <c r="Q8995" i="2"/>
  <c r="P8995" i="2"/>
  <c r="O8995" i="2"/>
  <c r="N8995" i="2"/>
  <c r="J8995" i="2"/>
  <c r="I8995" i="2"/>
  <c r="G8995" i="2"/>
  <c r="T8994" i="2"/>
  <c r="S8994" i="2"/>
  <c r="R8994" i="2"/>
  <c r="Q8994" i="2"/>
  <c r="P8994" i="2"/>
  <c r="O8994" i="2"/>
  <c r="N8994" i="2"/>
  <c r="J8994" i="2"/>
  <c r="I8994" i="2"/>
  <c r="G8994" i="2"/>
  <c r="T8993" i="2"/>
  <c r="S8993" i="2"/>
  <c r="R8993" i="2"/>
  <c r="Q8993" i="2"/>
  <c r="P8993" i="2"/>
  <c r="O8993" i="2"/>
  <c r="N8993" i="2"/>
  <c r="J8993" i="2"/>
  <c r="I8993" i="2"/>
  <c r="G8993" i="2"/>
  <c r="T8992" i="2"/>
  <c r="S8992" i="2"/>
  <c r="R8992" i="2"/>
  <c r="Q8992" i="2"/>
  <c r="P8992" i="2"/>
  <c r="O8992" i="2"/>
  <c r="N8992" i="2"/>
  <c r="J8992" i="2"/>
  <c r="I8992" i="2"/>
  <c r="G8992" i="2"/>
  <c r="T8991" i="2"/>
  <c r="S8991" i="2"/>
  <c r="R8991" i="2"/>
  <c r="Q8991" i="2"/>
  <c r="P8991" i="2"/>
  <c r="O8991" i="2"/>
  <c r="N8991" i="2"/>
  <c r="J8991" i="2"/>
  <c r="I8991" i="2"/>
  <c r="G8991" i="2"/>
  <c r="T8990" i="2"/>
  <c r="S8990" i="2"/>
  <c r="R8990" i="2"/>
  <c r="Q8990" i="2"/>
  <c r="P8990" i="2"/>
  <c r="O8990" i="2"/>
  <c r="N8990" i="2"/>
  <c r="J8990" i="2"/>
  <c r="I8990" i="2"/>
  <c r="G8990" i="2"/>
  <c r="T8989" i="2"/>
  <c r="S8989" i="2"/>
  <c r="R8989" i="2"/>
  <c r="Q8989" i="2"/>
  <c r="P8989" i="2"/>
  <c r="O8989" i="2"/>
  <c r="N8989" i="2"/>
  <c r="J8989" i="2"/>
  <c r="I8989" i="2"/>
  <c r="G8989" i="2"/>
  <c r="T8988" i="2"/>
  <c r="S8988" i="2"/>
  <c r="R8988" i="2"/>
  <c r="Q8988" i="2"/>
  <c r="P8988" i="2"/>
  <c r="O8988" i="2"/>
  <c r="N8988" i="2"/>
  <c r="J8988" i="2"/>
  <c r="I8988" i="2"/>
  <c r="G8988" i="2"/>
  <c r="T8987" i="2"/>
  <c r="S8987" i="2"/>
  <c r="R8987" i="2"/>
  <c r="Q8987" i="2"/>
  <c r="P8987" i="2"/>
  <c r="O8987" i="2"/>
  <c r="N8987" i="2"/>
  <c r="J8987" i="2"/>
  <c r="I8987" i="2"/>
  <c r="G8987" i="2"/>
  <c r="T8986" i="2"/>
  <c r="S8986" i="2"/>
  <c r="R8986" i="2"/>
  <c r="Q8986" i="2"/>
  <c r="P8986" i="2"/>
  <c r="O8986" i="2"/>
  <c r="N8986" i="2"/>
  <c r="J8986" i="2"/>
  <c r="I8986" i="2"/>
  <c r="G8986" i="2"/>
  <c r="T8985" i="2"/>
  <c r="S8985" i="2"/>
  <c r="R8985" i="2"/>
  <c r="Q8985" i="2"/>
  <c r="P8985" i="2"/>
  <c r="O8985" i="2"/>
  <c r="N8985" i="2"/>
  <c r="J8985" i="2"/>
  <c r="I8985" i="2"/>
  <c r="G8985" i="2"/>
  <c r="T8984" i="2"/>
  <c r="S8984" i="2"/>
  <c r="R8984" i="2"/>
  <c r="Q8984" i="2"/>
  <c r="P8984" i="2"/>
  <c r="O8984" i="2"/>
  <c r="N8984" i="2"/>
  <c r="J8984" i="2"/>
  <c r="I8984" i="2"/>
  <c r="G8984" i="2"/>
  <c r="T8983" i="2"/>
  <c r="S8983" i="2"/>
  <c r="R8983" i="2"/>
  <c r="Q8983" i="2"/>
  <c r="P8983" i="2"/>
  <c r="O8983" i="2"/>
  <c r="N8983" i="2"/>
  <c r="J8983" i="2"/>
  <c r="I8983" i="2"/>
  <c r="G8983" i="2"/>
  <c r="T8982" i="2"/>
  <c r="S8982" i="2"/>
  <c r="R8982" i="2"/>
  <c r="Q8982" i="2"/>
  <c r="P8982" i="2"/>
  <c r="O8982" i="2"/>
  <c r="N8982" i="2"/>
  <c r="J8982" i="2"/>
  <c r="I8982" i="2"/>
  <c r="G8982" i="2"/>
  <c r="T8981" i="2"/>
  <c r="S8981" i="2"/>
  <c r="R8981" i="2"/>
  <c r="Q8981" i="2"/>
  <c r="P8981" i="2"/>
  <c r="O8981" i="2"/>
  <c r="N8981" i="2"/>
  <c r="J8981" i="2"/>
  <c r="I8981" i="2"/>
  <c r="G8981" i="2"/>
  <c r="T8980" i="2"/>
  <c r="S8980" i="2"/>
  <c r="R8980" i="2"/>
  <c r="Q8980" i="2"/>
  <c r="P8980" i="2"/>
  <c r="O8980" i="2"/>
  <c r="N8980" i="2"/>
  <c r="J8980" i="2"/>
  <c r="I8980" i="2"/>
  <c r="G8980" i="2"/>
  <c r="T8979" i="2"/>
  <c r="S8979" i="2"/>
  <c r="R8979" i="2"/>
  <c r="Q8979" i="2"/>
  <c r="P8979" i="2"/>
  <c r="O8979" i="2"/>
  <c r="N8979" i="2"/>
  <c r="J8979" i="2"/>
  <c r="I8979" i="2"/>
  <c r="G8979" i="2"/>
  <c r="T8978" i="2"/>
  <c r="S8978" i="2"/>
  <c r="R8978" i="2"/>
  <c r="Q8978" i="2"/>
  <c r="P8978" i="2"/>
  <c r="O8978" i="2"/>
  <c r="N8978" i="2"/>
  <c r="J8978" i="2"/>
  <c r="I8978" i="2"/>
  <c r="G8978" i="2"/>
  <c r="T8977" i="2"/>
  <c r="S8977" i="2"/>
  <c r="R8977" i="2"/>
  <c r="Q8977" i="2"/>
  <c r="P8977" i="2"/>
  <c r="O8977" i="2"/>
  <c r="N8977" i="2"/>
  <c r="J8977" i="2"/>
  <c r="I8977" i="2"/>
  <c r="G8977" i="2"/>
  <c r="T8976" i="2"/>
  <c r="S8976" i="2"/>
  <c r="R8976" i="2"/>
  <c r="Q8976" i="2"/>
  <c r="P8976" i="2"/>
  <c r="O8976" i="2"/>
  <c r="N8976" i="2"/>
  <c r="J8976" i="2"/>
  <c r="I8976" i="2"/>
  <c r="G8976" i="2"/>
  <c r="T8975" i="2"/>
  <c r="S8975" i="2"/>
  <c r="R8975" i="2"/>
  <c r="Q8975" i="2"/>
  <c r="P8975" i="2"/>
  <c r="O8975" i="2"/>
  <c r="N8975" i="2"/>
  <c r="J8975" i="2"/>
  <c r="I8975" i="2"/>
  <c r="G8975" i="2"/>
  <c r="T8974" i="2"/>
  <c r="S8974" i="2"/>
  <c r="R8974" i="2"/>
  <c r="Q8974" i="2"/>
  <c r="P8974" i="2"/>
  <c r="O8974" i="2"/>
  <c r="N8974" i="2"/>
  <c r="J8974" i="2"/>
  <c r="I8974" i="2"/>
  <c r="G8974" i="2"/>
  <c r="T8973" i="2"/>
  <c r="S8973" i="2"/>
  <c r="R8973" i="2"/>
  <c r="Q8973" i="2"/>
  <c r="P8973" i="2"/>
  <c r="O8973" i="2"/>
  <c r="N8973" i="2"/>
  <c r="J8973" i="2"/>
  <c r="I8973" i="2"/>
  <c r="G8973" i="2"/>
  <c r="T8972" i="2"/>
  <c r="S8972" i="2"/>
  <c r="R8972" i="2"/>
  <c r="Q8972" i="2"/>
  <c r="P8972" i="2"/>
  <c r="O8972" i="2"/>
  <c r="N8972" i="2"/>
  <c r="J8972" i="2"/>
  <c r="I8972" i="2"/>
  <c r="G8972" i="2"/>
  <c r="T8971" i="2"/>
  <c r="S8971" i="2"/>
  <c r="R8971" i="2"/>
  <c r="Q8971" i="2"/>
  <c r="P8971" i="2"/>
  <c r="O8971" i="2"/>
  <c r="N8971" i="2"/>
  <c r="J8971" i="2"/>
  <c r="I8971" i="2"/>
  <c r="G8971" i="2"/>
  <c r="T8970" i="2"/>
  <c r="S8970" i="2"/>
  <c r="R8970" i="2"/>
  <c r="Q8970" i="2"/>
  <c r="P8970" i="2"/>
  <c r="O8970" i="2"/>
  <c r="N8970" i="2"/>
  <c r="J8970" i="2"/>
  <c r="I8970" i="2"/>
  <c r="G8970" i="2"/>
  <c r="T8969" i="2"/>
  <c r="S8969" i="2"/>
  <c r="R8969" i="2"/>
  <c r="Q8969" i="2"/>
  <c r="P8969" i="2"/>
  <c r="O8969" i="2"/>
  <c r="N8969" i="2"/>
  <c r="J8969" i="2"/>
  <c r="I8969" i="2"/>
  <c r="G8969" i="2"/>
  <c r="T8968" i="2"/>
  <c r="S8968" i="2"/>
  <c r="R8968" i="2"/>
  <c r="Q8968" i="2"/>
  <c r="P8968" i="2"/>
  <c r="O8968" i="2"/>
  <c r="N8968" i="2"/>
  <c r="J8968" i="2"/>
  <c r="I8968" i="2"/>
  <c r="G8968" i="2"/>
  <c r="T8967" i="2"/>
  <c r="S8967" i="2"/>
  <c r="R8967" i="2"/>
  <c r="Q8967" i="2"/>
  <c r="P8967" i="2"/>
  <c r="O8967" i="2"/>
  <c r="N8967" i="2"/>
  <c r="J8967" i="2"/>
  <c r="I8967" i="2"/>
  <c r="G8967" i="2"/>
  <c r="T8966" i="2"/>
  <c r="S8966" i="2"/>
  <c r="R8966" i="2"/>
  <c r="Q8966" i="2"/>
  <c r="P8966" i="2"/>
  <c r="O8966" i="2"/>
  <c r="N8966" i="2"/>
  <c r="J8966" i="2"/>
  <c r="I8966" i="2"/>
  <c r="G8966" i="2"/>
  <c r="T8965" i="2"/>
  <c r="S8965" i="2"/>
  <c r="R8965" i="2"/>
  <c r="Q8965" i="2"/>
  <c r="P8965" i="2"/>
  <c r="O8965" i="2"/>
  <c r="N8965" i="2"/>
  <c r="J8965" i="2"/>
  <c r="I8965" i="2"/>
  <c r="G8965" i="2"/>
  <c r="T8964" i="2"/>
  <c r="S8964" i="2"/>
  <c r="R8964" i="2"/>
  <c r="Q8964" i="2"/>
  <c r="P8964" i="2"/>
  <c r="O8964" i="2"/>
  <c r="N8964" i="2"/>
  <c r="J8964" i="2"/>
  <c r="I8964" i="2"/>
  <c r="G8964" i="2"/>
  <c r="T8963" i="2"/>
  <c r="S8963" i="2"/>
  <c r="R8963" i="2"/>
  <c r="Q8963" i="2"/>
  <c r="P8963" i="2"/>
  <c r="O8963" i="2"/>
  <c r="N8963" i="2"/>
  <c r="J8963" i="2"/>
  <c r="I8963" i="2"/>
  <c r="G8963" i="2"/>
  <c r="T8962" i="2"/>
  <c r="S8962" i="2"/>
  <c r="R8962" i="2"/>
  <c r="Q8962" i="2"/>
  <c r="P8962" i="2"/>
  <c r="O8962" i="2"/>
  <c r="N8962" i="2"/>
  <c r="J8962" i="2"/>
  <c r="I8962" i="2"/>
  <c r="G8962" i="2"/>
  <c r="T8961" i="2"/>
  <c r="S8961" i="2"/>
  <c r="R8961" i="2"/>
  <c r="Q8961" i="2"/>
  <c r="P8961" i="2"/>
  <c r="O8961" i="2"/>
  <c r="N8961" i="2"/>
  <c r="J8961" i="2"/>
  <c r="I8961" i="2"/>
  <c r="G8961" i="2"/>
  <c r="T8960" i="2"/>
  <c r="S8960" i="2"/>
  <c r="R8960" i="2"/>
  <c r="Q8960" i="2"/>
  <c r="P8960" i="2"/>
  <c r="O8960" i="2"/>
  <c r="N8960" i="2"/>
  <c r="J8960" i="2"/>
  <c r="I8960" i="2"/>
  <c r="G8960" i="2"/>
  <c r="T8959" i="2"/>
  <c r="S8959" i="2"/>
  <c r="R8959" i="2"/>
  <c r="Q8959" i="2"/>
  <c r="P8959" i="2"/>
  <c r="O8959" i="2"/>
  <c r="N8959" i="2"/>
  <c r="J8959" i="2"/>
  <c r="I8959" i="2"/>
  <c r="G8959" i="2"/>
  <c r="T8958" i="2"/>
  <c r="S8958" i="2"/>
  <c r="R8958" i="2"/>
  <c r="Q8958" i="2"/>
  <c r="P8958" i="2"/>
  <c r="O8958" i="2"/>
  <c r="N8958" i="2"/>
  <c r="J8958" i="2"/>
  <c r="I8958" i="2"/>
  <c r="G8958" i="2"/>
  <c r="T8957" i="2"/>
  <c r="S8957" i="2"/>
  <c r="R8957" i="2"/>
  <c r="Q8957" i="2"/>
  <c r="P8957" i="2"/>
  <c r="O8957" i="2"/>
  <c r="N8957" i="2"/>
  <c r="J8957" i="2"/>
  <c r="I8957" i="2"/>
  <c r="G8957" i="2"/>
  <c r="T8956" i="2"/>
  <c r="S8956" i="2"/>
  <c r="R8956" i="2"/>
  <c r="Q8956" i="2"/>
  <c r="P8956" i="2"/>
  <c r="O8956" i="2"/>
  <c r="N8956" i="2"/>
  <c r="J8956" i="2"/>
  <c r="I8956" i="2"/>
  <c r="G8956" i="2"/>
  <c r="T8955" i="2"/>
  <c r="S8955" i="2"/>
  <c r="R8955" i="2"/>
  <c r="Q8955" i="2"/>
  <c r="P8955" i="2"/>
  <c r="O8955" i="2"/>
  <c r="N8955" i="2"/>
  <c r="J8955" i="2"/>
  <c r="I8955" i="2"/>
  <c r="G8955" i="2"/>
  <c r="T8954" i="2"/>
  <c r="S8954" i="2"/>
  <c r="R8954" i="2"/>
  <c r="Q8954" i="2"/>
  <c r="P8954" i="2"/>
  <c r="O8954" i="2"/>
  <c r="N8954" i="2"/>
  <c r="J8954" i="2"/>
  <c r="I8954" i="2"/>
  <c r="G8954" i="2"/>
  <c r="T8953" i="2"/>
  <c r="S8953" i="2"/>
  <c r="R8953" i="2"/>
  <c r="Q8953" i="2"/>
  <c r="P8953" i="2"/>
  <c r="O8953" i="2"/>
  <c r="N8953" i="2"/>
  <c r="J8953" i="2"/>
  <c r="I8953" i="2"/>
  <c r="G8953" i="2"/>
  <c r="T8952" i="2"/>
  <c r="S8952" i="2"/>
  <c r="R8952" i="2"/>
  <c r="Q8952" i="2"/>
  <c r="P8952" i="2"/>
  <c r="O8952" i="2"/>
  <c r="N8952" i="2"/>
  <c r="J8952" i="2"/>
  <c r="I8952" i="2"/>
  <c r="G8952" i="2"/>
  <c r="T8951" i="2"/>
  <c r="S8951" i="2"/>
  <c r="R8951" i="2"/>
  <c r="Q8951" i="2"/>
  <c r="P8951" i="2"/>
  <c r="O8951" i="2"/>
  <c r="N8951" i="2"/>
  <c r="J8951" i="2"/>
  <c r="I8951" i="2"/>
  <c r="G8951" i="2"/>
  <c r="T8950" i="2"/>
  <c r="S8950" i="2"/>
  <c r="R8950" i="2"/>
  <c r="Q8950" i="2"/>
  <c r="P8950" i="2"/>
  <c r="O8950" i="2"/>
  <c r="N8950" i="2"/>
  <c r="J8950" i="2"/>
  <c r="I8950" i="2"/>
  <c r="G8950" i="2"/>
  <c r="T8949" i="2"/>
  <c r="S8949" i="2"/>
  <c r="R8949" i="2"/>
  <c r="Q8949" i="2"/>
  <c r="P8949" i="2"/>
  <c r="O8949" i="2"/>
  <c r="N8949" i="2"/>
  <c r="J8949" i="2"/>
  <c r="I8949" i="2"/>
  <c r="G8949" i="2"/>
  <c r="T8948" i="2"/>
  <c r="S8948" i="2"/>
  <c r="R8948" i="2"/>
  <c r="Q8948" i="2"/>
  <c r="P8948" i="2"/>
  <c r="O8948" i="2"/>
  <c r="N8948" i="2"/>
  <c r="J8948" i="2"/>
  <c r="I8948" i="2"/>
  <c r="G8948" i="2"/>
  <c r="T8947" i="2"/>
  <c r="S8947" i="2"/>
  <c r="R8947" i="2"/>
  <c r="Q8947" i="2"/>
  <c r="P8947" i="2"/>
  <c r="O8947" i="2"/>
  <c r="N8947" i="2"/>
  <c r="J8947" i="2"/>
  <c r="I8947" i="2"/>
  <c r="G8947" i="2"/>
  <c r="T8946" i="2"/>
  <c r="S8946" i="2"/>
  <c r="R8946" i="2"/>
  <c r="Q8946" i="2"/>
  <c r="P8946" i="2"/>
  <c r="O8946" i="2"/>
  <c r="N8946" i="2"/>
  <c r="J8946" i="2"/>
  <c r="I8946" i="2"/>
  <c r="G8946" i="2"/>
  <c r="T8945" i="2"/>
  <c r="S8945" i="2"/>
  <c r="R8945" i="2"/>
  <c r="Q8945" i="2"/>
  <c r="P8945" i="2"/>
  <c r="O8945" i="2"/>
  <c r="N8945" i="2"/>
  <c r="J8945" i="2"/>
  <c r="I8945" i="2"/>
  <c r="G8945" i="2"/>
  <c r="T8944" i="2"/>
  <c r="S8944" i="2"/>
  <c r="R8944" i="2"/>
  <c r="Q8944" i="2"/>
  <c r="P8944" i="2"/>
  <c r="O8944" i="2"/>
  <c r="N8944" i="2"/>
  <c r="J8944" i="2"/>
  <c r="I8944" i="2"/>
  <c r="G8944" i="2"/>
  <c r="T8943" i="2"/>
  <c r="S8943" i="2"/>
  <c r="R8943" i="2"/>
  <c r="Q8943" i="2"/>
  <c r="P8943" i="2"/>
  <c r="O8943" i="2"/>
  <c r="N8943" i="2"/>
  <c r="J8943" i="2"/>
  <c r="I8943" i="2"/>
  <c r="G8943" i="2"/>
  <c r="T8942" i="2"/>
  <c r="S8942" i="2"/>
  <c r="R8942" i="2"/>
  <c r="Q8942" i="2"/>
  <c r="P8942" i="2"/>
  <c r="O8942" i="2"/>
  <c r="N8942" i="2"/>
  <c r="J8942" i="2"/>
  <c r="I8942" i="2"/>
  <c r="G8942" i="2"/>
  <c r="T8941" i="2"/>
  <c r="S8941" i="2"/>
  <c r="R8941" i="2"/>
  <c r="Q8941" i="2"/>
  <c r="P8941" i="2"/>
  <c r="O8941" i="2"/>
  <c r="N8941" i="2"/>
  <c r="J8941" i="2"/>
  <c r="I8941" i="2"/>
  <c r="G8941" i="2"/>
  <c r="T8940" i="2"/>
  <c r="S8940" i="2"/>
  <c r="R8940" i="2"/>
  <c r="Q8940" i="2"/>
  <c r="P8940" i="2"/>
  <c r="O8940" i="2"/>
  <c r="N8940" i="2"/>
  <c r="J8940" i="2"/>
  <c r="I8940" i="2"/>
  <c r="G8940" i="2"/>
  <c r="T8939" i="2"/>
  <c r="S8939" i="2"/>
  <c r="R8939" i="2"/>
  <c r="Q8939" i="2"/>
  <c r="P8939" i="2"/>
  <c r="O8939" i="2"/>
  <c r="N8939" i="2"/>
  <c r="J8939" i="2"/>
  <c r="I8939" i="2"/>
  <c r="G8939" i="2"/>
  <c r="T8938" i="2"/>
  <c r="S8938" i="2"/>
  <c r="R8938" i="2"/>
  <c r="Q8938" i="2"/>
  <c r="P8938" i="2"/>
  <c r="O8938" i="2"/>
  <c r="N8938" i="2"/>
  <c r="J8938" i="2"/>
  <c r="I8938" i="2"/>
  <c r="G8938" i="2"/>
  <c r="T8937" i="2"/>
  <c r="S8937" i="2"/>
  <c r="R8937" i="2"/>
  <c r="Q8937" i="2"/>
  <c r="P8937" i="2"/>
  <c r="O8937" i="2"/>
  <c r="N8937" i="2"/>
  <c r="J8937" i="2"/>
  <c r="I8937" i="2"/>
  <c r="G8937" i="2"/>
  <c r="T8936" i="2"/>
  <c r="S8936" i="2"/>
  <c r="R8936" i="2"/>
  <c r="Q8936" i="2"/>
  <c r="P8936" i="2"/>
  <c r="O8936" i="2"/>
  <c r="N8936" i="2"/>
  <c r="J8936" i="2"/>
  <c r="I8936" i="2"/>
  <c r="G8936" i="2"/>
  <c r="T8935" i="2"/>
  <c r="S8935" i="2"/>
  <c r="R8935" i="2"/>
  <c r="Q8935" i="2"/>
  <c r="P8935" i="2"/>
  <c r="O8935" i="2"/>
  <c r="N8935" i="2"/>
  <c r="J8935" i="2"/>
  <c r="I8935" i="2"/>
  <c r="G8935" i="2"/>
  <c r="T8934" i="2"/>
  <c r="S8934" i="2"/>
  <c r="R8934" i="2"/>
  <c r="Q8934" i="2"/>
  <c r="P8934" i="2"/>
  <c r="O8934" i="2"/>
  <c r="N8934" i="2"/>
  <c r="J8934" i="2"/>
  <c r="I8934" i="2"/>
  <c r="G8934" i="2"/>
  <c r="T8933" i="2"/>
  <c r="S8933" i="2"/>
  <c r="R8933" i="2"/>
  <c r="Q8933" i="2"/>
  <c r="P8933" i="2"/>
  <c r="O8933" i="2"/>
  <c r="N8933" i="2"/>
  <c r="J8933" i="2"/>
  <c r="I8933" i="2"/>
  <c r="G8933" i="2"/>
  <c r="T8932" i="2"/>
  <c r="S8932" i="2"/>
  <c r="R8932" i="2"/>
  <c r="Q8932" i="2"/>
  <c r="P8932" i="2"/>
  <c r="O8932" i="2"/>
  <c r="N8932" i="2"/>
  <c r="J8932" i="2"/>
  <c r="I8932" i="2"/>
  <c r="G8932" i="2"/>
  <c r="T8931" i="2"/>
  <c r="S8931" i="2"/>
  <c r="R8931" i="2"/>
  <c r="Q8931" i="2"/>
  <c r="P8931" i="2"/>
  <c r="O8931" i="2"/>
  <c r="N8931" i="2"/>
  <c r="J8931" i="2"/>
  <c r="I8931" i="2"/>
  <c r="G8931" i="2"/>
  <c r="T8930" i="2"/>
  <c r="S8930" i="2"/>
  <c r="R8930" i="2"/>
  <c r="Q8930" i="2"/>
  <c r="P8930" i="2"/>
  <c r="O8930" i="2"/>
  <c r="N8930" i="2"/>
  <c r="J8930" i="2"/>
  <c r="I8930" i="2"/>
  <c r="G8930" i="2"/>
  <c r="T8929" i="2"/>
  <c r="S8929" i="2"/>
  <c r="R8929" i="2"/>
  <c r="Q8929" i="2"/>
  <c r="P8929" i="2"/>
  <c r="O8929" i="2"/>
  <c r="N8929" i="2"/>
  <c r="J8929" i="2"/>
  <c r="I8929" i="2"/>
  <c r="G8929" i="2"/>
  <c r="T8928" i="2"/>
  <c r="S8928" i="2"/>
  <c r="R8928" i="2"/>
  <c r="Q8928" i="2"/>
  <c r="P8928" i="2"/>
  <c r="O8928" i="2"/>
  <c r="N8928" i="2"/>
  <c r="J8928" i="2"/>
  <c r="I8928" i="2"/>
  <c r="G8928" i="2"/>
  <c r="T8927" i="2"/>
  <c r="S8927" i="2"/>
  <c r="R8927" i="2"/>
  <c r="Q8927" i="2"/>
  <c r="P8927" i="2"/>
  <c r="O8927" i="2"/>
  <c r="N8927" i="2"/>
  <c r="J8927" i="2"/>
  <c r="I8927" i="2"/>
  <c r="G8927" i="2"/>
  <c r="T8926" i="2"/>
  <c r="S8926" i="2"/>
  <c r="R8926" i="2"/>
  <c r="Q8926" i="2"/>
  <c r="P8926" i="2"/>
  <c r="O8926" i="2"/>
  <c r="N8926" i="2"/>
  <c r="J8926" i="2"/>
  <c r="I8926" i="2"/>
  <c r="G8926" i="2"/>
  <c r="T8925" i="2"/>
  <c r="S8925" i="2"/>
  <c r="R8925" i="2"/>
  <c r="Q8925" i="2"/>
  <c r="P8925" i="2"/>
  <c r="O8925" i="2"/>
  <c r="N8925" i="2"/>
  <c r="J8925" i="2"/>
  <c r="I8925" i="2"/>
  <c r="G8925" i="2"/>
  <c r="T8924" i="2"/>
  <c r="S8924" i="2"/>
  <c r="R8924" i="2"/>
  <c r="Q8924" i="2"/>
  <c r="P8924" i="2"/>
  <c r="O8924" i="2"/>
  <c r="N8924" i="2"/>
  <c r="J8924" i="2"/>
  <c r="I8924" i="2"/>
  <c r="G8924" i="2"/>
  <c r="T8923" i="2"/>
  <c r="S8923" i="2"/>
  <c r="R8923" i="2"/>
  <c r="Q8923" i="2"/>
  <c r="P8923" i="2"/>
  <c r="O8923" i="2"/>
  <c r="N8923" i="2"/>
  <c r="J8923" i="2"/>
  <c r="I8923" i="2"/>
  <c r="G8923" i="2"/>
  <c r="T8922" i="2"/>
  <c r="S8922" i="2"/>
  <c r="R8922" i="2"/>
  <c r="Q8922" i="2"/>
  <c r="P8922" i="2"/>
  <c r="O8922" i="2"/>
  <c r="N8922" i="2"/>
  <c r="J8922" i="2"/>
  <c r="I8922" i="2"/>
  <c r="G8922" i="2"/>
  <c r="T8921" i="2"/>
  <c r="S8921" i="2"/>
  <c r="R8921" i="2"/>
  <c r="Q8921" i="2"/>
  <c r="P8921" i="2"/>
  <c r="O8921" i="2"/>
  <c r="N8921" i="2"/>
  <c r="J8921" i="2"/>
  <c r="I8921" i="2"/>
  <c r="G8921" i="2"/>
  <c r="T8920" i="2"/>
  <c r="S8920" i="2"/>
  <c r="R8920" i="2"/>
  <c r="Q8920" i="2"/>
  <c r="P8920" i="2"/>
  <c r="O8920" i="2"/>
  <c r="N8920" i="2"/>
  <c r="J8920" i="2"/>
  <c r="I8920" i="2"/>
  <c r="G8920" i="2"/>
  <c r="T8919" i="2"/>
  <c r="S8919" i="2"/>
  <c r="R8919" i="2"/>
  <c r="Q8919" i="2"/>
  <c r="P8919" i="2"/>
  <c r="O8919" i="2"/>
  <c r="N8919" i="2"/>
  <c r="J8919" i="2"/>
  <c r="I8919" i="2"/>
  <c r="G8919" i="2"/>
  <c r="T8918" i="2"/>
  <c r="S8918" i="2"/>
  <c r="R8918" i="2"/>
  <c r="Q8918" i="2"/>
  <c r="P8918" i="2"/>
  <c r="O8918" i="2"/>
  <c r="N8918" i="2"/>
  <c r="J8918" i="2"/>
  <c r="I8918" i="2"/>
  <c r="G8918" i="2"/>
  <c r="T8917" i="2"/>
  <c r="S8917" i="2"/>
  <c r="R8917" i="2"/>
  <c r="Q8917" i="2"/>
  <c r="P8917" i="2"/>
  <c r="O8917" i="2"/>
  <c r="N8917" i="2"/>
  <c r="J8917" i="2"/>
  <c r="I8917" i="2"/>
  <c r="G8917" i="2"/>
  <c r="T8916" i="2"/>
  <c r="S8916" i="2"/>
  <c r="R8916" i="2"/>
  <c r="Q8916" i="2"/>
  <c r="P8916" i="2"/>
  <c r="O8916" i="2"/>
  <c r="N8916" i="2"/>
  <c r="J8916" i="2"/>
  <c r="I8916" i="2"/>
  <c r="G8916" i="2"/>
  <c r="T8915" i="2"/>
  <c r="S8915" i="2"/>
  <c r="R8915" i="2"/>
  <c r="Q8915" i="2"/>
  <c r="P8915" i="2"/>
  <c r="O8915" i="2"/>
  <c r="N8915" i="2"/>
  <c r="J8915" i="2"/>
  <c r="I8915" i="2"/>
  <c r="G8915" i="2"/>
  <c r="T8914" i="2"/>
  <c r="S8914" i="2"/>
  <c r="R8914" i="2"/>
  <c r="Q8914" i="2"/>
  <c r="P8914" i="2"/>
  <c r="O8914" i="2"/>
  <c r="N8914" i="2"/>
  <c r="J8914" i="2"/>
  <c r="I8914" i="2"/>
  <c r="G8914" i="2"/>
  <c r="T8913" i="2"/>
  <c r="S8913" i="2"/>
  <c r="R8913" i="2"/>
  <c r="Q8913" i="2"/>
  <c r="P8913" i="2"/>
  <c r="O8913" i="2"/>
  <c r="N8913" i="2"/>
  <c r="J8913" i="2"/>
  <c r="I8913" i="2"/>
  <c r="G8913" i="2"/>
  <c r="T8912" i="2"/>
  <c r="S8912" i="2"/>
  <c r="R8912" i="2"/>
  <c r="Q8912" i="2"/>
  <c r="P8912" i="2"/>
  <c r="O8912" i="2"/>
  <c r="N8912" i="2"/>
  <c r="J8912" i="2"/>
  <c r="I8912" i="2"/>
  <c r="G8912" i="2"/>
  <c r="T8911" i="2"/>
  <c r="S8911" i="2"/>
  <c r="R8911" i="2"/>
  <c r="Q8911" i="2"/>
  <c r="P8911" i="2"/>
  <c r="O8911" i="2"/>
  <c r="N8911" i="2"/>
  <c r="J8911" i="2"/>
  <c r="I8911" i="2"/>
  <c r="G8911" i="2"/>
  <c r="T8910" i="2"/>
  <c r="S8910" i="2"/>
  <c r="R8910" i="2"/>
  <c r="Q8910" i="2"/>
  <c r="P8910" i="2"/>
  <c r="O8910" i="2"/>
  <c r="N8910" i="2"/>
  <c r="J8910" i="2"/>
  <c r="I8910" i="2"/>
  <c r="G8910" i="2"/>
  <c r="T8909" i="2"/>
  <c r="S8909" i="2"/>
  <c r="R8909" i="2"/>
  <c r="Q8909" i="2"/>
  <c r="P8909" i="2"/>
  <c r="O8909" i="2"/>
  <c r="N8909" i="2"/>
  <c r="J8909" i="2"/>
  <c r="I8909" i="2"/>
  <c r="G8909" i="2"/>
  <c r="T8908" i="2"/>
  <c r="S8908" i="2"/>
  <c r="R8908" i="2"/>
  <c r="Q8908" i="2"/>
  <c r="P8908" i="2"/>
  <c r="O8908" i="2"/>
  <c r="N8908" i="2"/>
  <c r="J8908" i="2"/>
  <c r="I8908" i="2"/>
  <c r="G8908" i="2"/>
  <c r="T8907" i="2"/>
  <c r="S8907" i="2"/>
  <c r="R8907" i="2"/>
  <c r="Q8907" i="2"/>
  <c r="P8907" i="2"/>
  <c r="O8907" i="2"/>
  <c r="N8907" i="2"/>
  <c r="J8907" i="2"/>
  <c r="I8907" i="2"/>
  <c r="G8907" i="2"/>
  <c r="T8906" i="2"/>
  <c r="S8906" i="2"/>
  <c r="R8906" i="2"/>
  <c r="Q8906" i="2"/>
  <c r="P8906" i="2"/>
  <c r="O8906" i="2"/>
  <c r="N8906" i="2"/>
  <c r="J8906" i="2"/>
  <c r="I8906" i="2"/>
  <c r="G8906" i="2"/>
  <c r="T8905" i="2"/>
  <c r="S8905" i="2"/>
  <c r="R8905" i="2"/>
  <c r="Q8905" i="2"/>
  <c r="P8905" i="2"/>
  <c r="O8905" i="2"/>
  <c r="N8905" i="2"/>
  <c r="J8905" i="2"/>
  <c r="I8905" i="2"/>
  <c r="G8905" i="2"/>
  <c r="T8904" i="2"/>
  <c r="S8904" i="2"/>
  <c r="R8904" i="2"/>
  <c r="Q8904" i="2"/>
  <c r="P8904" i="2"/>
  <c r="O8904" i="2"/>
  <c r="N8904" i="2"/>
  <c r="J8904" i="2"/>
  <c r="I8904" i="2"/>
  <c r="G8904" i="2"/>
  <c r="T8903" i="2"/>
  <c r="S8903" i="2"/>
  <c r="R8903" i="2"/>
  <c r="Q8903" i="2"/>
  <c r="P8903" i="2"/>
  <c r="O8903" i="2"/>
  <c r="N8903" i="2"/>
  <c r="J8903" i="2"/>
  <c r="I8903" i="2"/>
  <c r="G8903" i="2"/>
  <c r="T8902" i="2"/>
  <c r="S8902" i="2"/>
  <c r="R8902" i="2"/>
  <c r="Q8902" i="2"/>
  <c r="P8902" i="2"/>
  <c r="O8902" i="2"/>
  <c r="N8902" i="2"/>
  <c r="J8902" i="2"/>
  <c r="I8902" i="2"/>
  <c r="G8902" i="2"/>
  <c r="T8901" i="2"/>
  <c r="S8901" i="2"/>
  <c r="R8901" i="2"/>
  <c r="Q8901" i="2"/>
  <c r="P8901" i="2"/>
  <c r="O8901" i="2"/>
  <c r="N8901" i="2"/>
  <c r="J8901" i="2"/>
  <c r="I8901" i="2"/>
  <c r="G8901" i="2"/>
  <c r="T8900" i="2"/>
  <c r="S8900" i="2"/>
  <c r="R8900" i="2"/>
  <c r="Q8900" i="2"/>
  <c r="P8900" i="2"/>
  <c r="O8900" i="2"/>
  <c r="N8900" i="2"/>
  <c r="J8900" i="2"/>
  <c r="I8900" i="2"/>
  <c r="G8900" i="2"/>
  <c r="T8899" i="2"/>
  <c r="S8899" i="2"/>
  <c r="R8899" i="2"/>
  <c r="Q8899" i="2"/>
  <c r="P8899" i="2"/>
  <c r="O8899" i="2"/>
  <c r="N8899" i="2"/>
  <c r="J8899" i="2"/>
  <c r="I8899" i="2"/>
  <c r="G8899" i="2"/>
  <c r="T8898" i="2"/>
  <c r="S8898" i="2"/>
  <c r="R8898" i="2"/>
  <c r="Q8898" i="2"/>
  <c r="P8898" i="2"/>
  <c r="O8898" i="2"/>
  <c r="N8898" i="2"/>
  <c r="J8898" i="2"/>
  <c r="I8898" i="2"/>
  <c r="G8898" i="2"/>
  <c r="T8897" i="2"/>
  <c r="S8897" i="2"/>
  <c r="R8897" i="2"/>
  <c r="Q8897" i="2"/>
  <c r="P8897" i="2"/>
  <c r="O8897" i="2"/>
  <c r="N8897" i="2"/>
  <c r="J8897" i="2"/>
  <c r="I8897" i="2"/>
  <c r="G8897" i="2"/>
  <c r="T8896" i="2"/>
  <c r="S8896" i="2"/>
  <c r="R8896" i="2"/>
  <c r="Q8896" i="2"/>
  <c r="P8896" i="2"/>
  <c r="O8896" i="2"/>
  <c r="N8896" i="2"/>
  <c r="J8896" i="2"/>
  <c r="I8896" i="2"/>
  <c r="G8896" i="2"/>
  <c r="T8895" i="2"/>
  <c r="S8895" i="2"/>
  <c r="R8895" i="2"/>
  <c r="Q8895" i="2"/>
  <c r="P8895" i="2"/>
  <c r="O8895" i="2"/>
  <c r="N8895" i="2"/>
  <c r="J8895" i="2"/>
  <c r="I8895" i="2"/>
  <c r="G8895" i="2"/>
  <c r="T8894" i="2"/>
  <c r="S8894" i="2"/>
  <c r="R8894" i="2"/>
  <c r="Q8894" i="2"/>
  <c r="P8894" i="2"/>
  <c r="O8894" i="2"/>
  <c r="N8894" i="2"/>
  <c r="J8894" i="2"/>
  <c r="I8894" i="2"/>
  <c r="G8894" i="2"/>
  <c r="T8893" i="2"/>
  <c r="S8893" i="2"/>
  <c r="R8893" i="2"/>
  <c r="Q8893" i="2"/>
  <c r="P8893" i="2"/>
  <c r="O8893" i="2"/>
  <c r="N8893" i="2"/>
  <c r="J8893" i="2"/>
  <c r="I8893" i="2"/>
  <c r="G8893" i="2"/>
  <c r="T8892" i="2"/>
  <c r="S8892" i="2"/>
  <c r="R8892" i="2"/>
  <c r="Q8892" i="2"/>
  <c r="P8892" i="2"/>
  <c r="O8892" i="2"/>
  <c r="N8892" i="2"/>
  <c r="J8892" i="2"/>
  <c r="I8892" i="2"/>
  <c r="G8892" i="2"/>
  <c r="T8891" i="2"/>
  <c r="S8891" i="2"/>
  <c r="R8891" i="2"/>
  <c r="Q8891" i="2"/>
  <c r="P8891" i="2"/>
  <c r="O8891" i="2"/>
  <c r="N8891" i="2"/>
  <c r="J8891" i="2"/>
  <c r="I8891" i="2"/>
  <c r="G8891" i="2"/>
  <c r="T8890" i="2"/>
  <c r="S8890" i="2"/>
  <c r="R8890" i="2"/>
  <c r="Q8890" i="2"/>
  <c r="P8890" i="2"/>
  <c r="O8890" i="2"/>
  <c r="N8890" i="2"/>
  <c r="J8890" i="2"/>
  <c r="I8890" i="2"/>
  <c r="G8890" i="2"/>
  <c r="T8889" i="2"/>
  <c r="S8889" i="2"/>
  <c r="R8889" i="2"/>
  <c r="Q8889" i="2"/>
  <c r="P8889" i="2"/>
  <c r="O8889" i="2"/>
  <c r="N8889" i="2"/>
  <c r="J8889" i="2"/>
  <c r="I8889" i="2"/>
  <c r="G8889" i="2"/>
  <c r="T8888" i="2"/>
  <c r="S8888" i="2"/>
  <c r="R8888" i="2"/>
  <c r="Q8888" i="2"/>
  <c r="P8888" i="2"/>
  <c r="O8888" i="2"/>
  <c r="N8888" i="2"/>
  <c r="J8888" i="2"/>
  <c r="I8888" i="2"/>
  <c r="G8888" i="2"/>
  <c r="T8887" i="2"/>
  <c r="S8887" i="2"/>
  <c r="R8887" i="2"/>
  <c r="Q8887" i="2"/>
  <c r="P8887" i="2"/>
  <c r="O8887" i="2"/>
  <c r="N8887" i="2"/>
  <c r="J8887" i="2"/>
  <c r="I8887" i="2"/>
  <c r="G8887" i="2"/>
  <c r="T8886" i="2"/>
  <c r="S8886" i="2"/>
  <c r="R8886" i="2"/>
  <c r="Q8886" i="2"/>
  <c r="P8886" i="2"/>
  <c r="O8886" i="2"/>
  <c r="N8886" i="2"/>
  <c r="J8886" i="2"/>
  <c r="I8886" i="2"/>
  <c r="G8886" i="2"/>
  <c r="T8885" i="2"/>
  <c r="S8885" i="2"/>
  <c r="R8885" i="2"/>
  <c r="Q8885" i="2"/>
  <c r="P8885" i="2"/>
  <c r="O8885" i="2"/>
  <c r="N8885" i="2"/>
  <c r="J8885" i="2"/>
  <c r="I8885" i="2"/>
  <c r="G8885" i="2"/>
  <c r="T8884" i="2"/>
  <c r="S8884" i="2"/>
  <c r="R8884" i="2"/>
  <c r="Q8884" i="2"/>
  <c r="P8884" i="2"/>
  <c r="O8884" i="2"/>
  <c r="N8884" i="2"/>
  <c r="J8884" i="2"/>
  <c r="I8884" i="2"/>
  <c r="G8884" i="2"/>
  <c r="T8883" i="2"/>
  <c r="S8883" i="2"/>
  <c r="R8883" i="2"/>
  <c r="Q8883" i="2"/>
  <c r="P8883" i="2"/>
  <c r="O8883" i="2"/>
  <c r="N8883" i="2"/>
  <c r="J8883" i="2"/>
  <c r="I8883" i="2"/>
  <c r="G8883" i="2"/>
  <c r="T8882" i="2"/>
  <c r="S8882" i="2"/>
  <c r="R8882" i="2"/>
  <c r="Q8882" i="2"/>
  <c r="P8882" i="2"/>
  <c r="O8882" i="2"/>
  <c r="N8882" i="2"/>
  <c r="J8882" i="2"/>
  <c r="I8882" i="2"/>
  <c r="G8882" i="2"/>
  <c r="T8881" i="2"/>
  <c r="S8881" i="2"/>
  <c r="R8881" i="2"/>
  <c r="Q8881" i="2"/>
  <c r="P8881" i="2"/>
  <c r="O8881" i="2"/>
  <c r="N8881" i="2"/>
  <c r="J8881" i="2"/>
  <c r="I8881" i="2"/>
  <c r="G8881" i="2"/>
  <c r="T8880" i="2"/>
  <c r="S8880" i="2"/>
  <c r="R8880" i="2"/>
  <c r="Q8880" i="2"/>
  <c r="P8880" i="2"/>
  <c r="O8880" i="2"/>
  <c r="N8880" i="2"/>
  <c r="J8880" i="2"/>
  <c r="I8880" i="2"/>
  <c r="G8880" i="2"/>
  <c r="T8879" i="2"/>
  <c r="S8879" i="2"/>
  <c r="R8879" i="2"/>
  <c r="Q8879" i="2"/>
  <c r="P8879" i="2"/>
  <c r="O8879" i="2"/>
  <c r="N8879" i="2"/>
  <c r="J8879" i="2"/>
  <c r="I8879" i="2"/>
  <c r="G8879" i="2"/>
  <c r="T8878" i="2"/>
  <c r="S8878" i="2"/>
  <c r="R8878" i="2"/>
  <c r="Q8878" i="2"/>
  <c r="P8878" i="2"/>
  <c r="O8878" i="2"/>
  <c r="N8878" i="2"/>
  <c r="J8878" i="2"/>
  <c r="I8878" i="2"/>
  <c r="G8878" i="2"/>
  <c r="T8877" i="2"/>
  <c r="S8877" i="2"/>
  <c r="R8877" i="2"/>
  <c r="Q8877" i="2"/>
  <c r="P8877" i="2"/>
  <c r="O8877" i="2"/>
  <c r="N8877" i="2"/>
  <c r="J8877" i="2"/>
  <c r="I8877" i="2"/>
  <c r="G8877" i="2"/>
  <c r="T8876" i="2"/>
  <c r="S8876" i="2"/>
  <c r="R8876" i="2"/>
  <c r="Q8876" i="2"/>
  <c r="P8876" i="2"/>
  <c r="O8876" i="2"/>
  <c r="N8876" i="2"/>
  <c r="J8876" i="2"/>
  <c r="I8876" i="2"/>
  <c r="G8876" i="2"/>
  <c r="T8875" i="2"/>
  <c r="S8875" i="2"/>
  <c r="R8875" i="2"/>
  <c r="Q8875" i="2"/>
  <c r="P8875" i="2"/>
  <c r="O8875" i="2"/>
  <c r="N8875" i="2"/>
  <c r="J8875" i="2"/>
  <c r="I8875" i="2"/>
  <c r="G8875" i="2"/>
  <c r="T8874" i="2"/>
  <c r="S8874" i="2"/>
  <c r="R8874" i="2"/>
  <c r="Q8874" i="2"/>
  <c r="P8874" i="2"/>
  <c r="O8874" i="2"/>
  <c r="N8874" i="2"/>
  <c r="J8874" i="2"/>
  <c r="I8874" i="2"/>
  <c r="G8874" i="2"/>
  <c r="T8873" i="2"/>
  <c r="S8873" i="2"/>
  <c r="R8873" i="2"/>
  <c r="Q8873" i="2"/>
  <c r="P8873" i="2"/>
  <c r="O8873" i="2"/>
  <c r="N8873" i="2"/>
  <c r="J8873" i="2"/>
  <c r="I8873" i="2"/>
  <c r="G8873" i="2"/>
  <c r="T8872" i="2"/>
  <c r="S8872" i="2"/>
  <c r="R8872" i="2"/>
  <c r="Q8872" i="2"/>
  <c r="P8872" i="2"/>
  <c r="O8872" i="2"/>
  <c r="N8872" i="2"/>
  <c r="J8872" i="2"/>
  <c r="I8872" i="2"/>
  <c r="G8872" i="2"/>
  <c r="T8871" i="2"/>
  <c r="S8871" i="2"/>
  <c r="R8871" i="2"/>
  <c r="Q8871" i="2"/>
  <c r="P8871" i="2"/>
  <c r="O8871" i="2"/>
  <c r="N8871" i="2"/>
  <c r="J8871" i="2"/>
  <c r="I8871" i="2"/>
  <c r="G8871" i="2"/>
  <c r="T8870" i="2"/>
  <c r="S8870" i="2"/>
  <c r="R8870" i="2"/>
  <c r="Q8870" i="2"/>
  <c r="P8870" i="2"/>
  <c r="O8870" i="2"/>
  <c r="N8870" i="2"/>
  <c r="J8870" i="2"/>
  <c r="I8870" i="2"/>
  <c r="G8870" i="2"/>
  <c r="T8869" i="2"/>
  <c r="S8869" i="2"/>
  <c r="R8869" i="2"/>
  <c r="Q8869" i="2"/>
  <c r="P8869" i="2"/>
  <c r="O8869" i="2"/>
  <c r="N8869" i="2"/>
  <c r="J8869" i="2"/>
  <c r="I8869" i="2"/>
  <c r="G8869" i="2"/>
  <c r="T8868" i="2"/>
  <c r="S8868" i="2"/>
  <c r="R8868" i="2"/>
  <c r="Q8868" i="2"/>
  <c r="P8868" i="2"/>
  <c r="O8868" i="2"/>
  <c r="N8868" i="2"/>
  <c r="J8868" i="2"/>
  <c r="I8868" i="2"/>
  <c r="G8868" i="2"/>
  <c r="T8867" i="2"/>
  <c r="S8867" i="2"/>
  <c r="R8867" i="2"/>
  <c r="Q8867" i="2"/>
  <c r="P8867" i="2"/>
  <c r="O8867" i="2"/>
  <c r="N8867" i="2"/>
  <c r="J8867" i="2"/>
  <c r="I8867" i="2"/>
  <c r="G8867" i="2"/>
  <c r="T8866" i="2"/>
  <c r="S8866" i="2"/>
  <c r="R8866" i="2"/>
  <c r="Q8866" i="2"/>
  <c r="P8866" i="2"/>
  <c r="O8866" i="2"/>
  <c r="N8866" i="2"/>
  <c r="J8866" i="2"/>
  <c r="I8866" i="2"/>
  <c r="G8866" i="2"/>
  <c r="T8865" i="2"/>
  <c r="S8865" i="2"/>
  <c r="R8865" i="2"/>
  <c r="Q8865" i="2"/>
  <c r="P8865" i="2"/>
  <c r="O8865" i="2"/>
  <c r="N8865" i="2"/>
  <c r="J8865" i="2"/>
  <c r="I8865" i="2"/>
  <c r="G8865" i="2"/>
  <c r="T8864" i="2"/>
  <c r="S8864" i="2"/>
  <c r="R8864" i="2"/>
  <c r="Q8864" i="2"/>
  <c r="P8864" i="2"/>
  <c r="O8864" i="2"/>
  <c r="N8864" i="2"/>
  <c r="J8864" i="2"/>
  <c r="I8864" i="2"/>
  <c r="G8864" i="2"/>
  <c r="T8863" i="2"/>
  <c r="S8863" i="2"/>
  <c r="R8863" i="2"/>
  <c r="Q8863" i="2"/>
  <c r="P8863" i="2"/>
  <c r="O8863" i="2"/>
  <c r="N8863" i="2"/>
  <c r="J8863" i="2"/>
  <c r="I8863" i="2"/>
  <c r="G8863" i="2"/>
  <c r="T8862" i="2"/>
  <c r="S8862" i="2"/>
  <c r="R8862" i="2"/>
  <c r="Q8862" i="2"/>
  <c r="P8862" i="2"/>
  <c r="O8862" i="2"/>
  <c r="N8862" i="2"/>
  <c r="J8862" i="2"/>
  <c r="I8862" i="2"/>
  <c r="G8862" i="2"/>
  <c r="T8861" i="2"/>
  <c r="S8861" i="2"/>
  <c r="R8861" i="2"/>
  <c r="Q8861" i="2"/>
  <c r="P8861" i="2"/>
  <c r="O8861" i="2"/>
  <c r="N8861" i="2"/>
  <c r="J8861" i="2"/>
  <c r="I8861" i="2"/>
  <c r="G8861" i="2"/>
  <c r="T8860" i="2"/>
  <c r="S8860" i="2"/>
  <c r="R8860" i="2"/>
  <c r="Q8860" i="2"/>
  <c r="P8860" i="2"/>
  <c r="O8860" i="2"/>
  <c r="N8860" i="2"/>
  <c r="J8860" i="2"/>
  <c r="I8860" i="2"/>
  <c r="G8860" i="2"/>
  <c r="T8859" i="2"/>
  <c r="S8859" i="2"/>
  <c r="R8859" i="2"/>
  <c r="Q8859" i="2"/>
  <c r="P8859" i="2"/>
  <c r="O8859" i="2"/>
  <c r="N8859" i="2"/>
  <c r="J8859" i="2"/>
  <c r="I8859" i="2"/>
  <c r="G8859" i="2"/>
  <c r="T8858" i="2"/>
  <c r="S8858" i="2"/>
  <c r="R8858" i="2"/>
  <c r="Q8858" i="2"/>
  <c r="P8858" i="2"/>
  <c r="O8858" i="2"/>
  <c r="N8858" i="2"/>
  <c r="J8858" i="2"/>
  <c r="I8858" i="2"/>
  <c r="G8858" i="2"/>
  <c r="T8857" i="2"/>
  <c r="S8857" i="2"/>
  <c r="R8857" i="2"/>
  <c r="Q8857" i="2"/>
  <c r="P8857" i="2"/>
  <c r="O8857" i="2"/>
  <c r="N8857" i="2"/>
  <c r="J8857" i="2"/>
  <c r="I8857" i="2"/>
  <c r="G8857" i="2"/>
  <c r="T8856" i="2"/>
  <c r="S8856" i="2"/>
  <c r="R8856" i="2"/>
  <c r="Q8856" i="2"/>
  <c r="P8856" i="2"/>
  <c r="O8856" i="2"/>
  <c r="N8856" i="2"/>
  <c r="J8856" i="2"/>
  <c r="I8856" i="2"/>
  <c r="G8856" i="2"/>
  <c r="T8855" i="2"/>
  <c r="S8855" i="2"/>
  <c r="R8855" i="2"/>
  <c r="Q8855" i="2"/>
  <c r="P8855" i="2"/>
  <c r="O8855" i="2"/>
  <c r="N8855" i="2"/>
  <c r="J8855" i="2"/>
  <c r="I8855" i="2"/>
  <c r="G8855" i="2"/>
  <c r="T8854" i="2"/>
  <c r="S8854" i="2"/>
  <c r="R8854" i="2"/>
  <c r="Q8854" i="2"/>
  <c r="P8854" i="2"/>
  <c r="O8854" i="2"/>
  <c r="N8854" i="2"/>
  <c r="J8854" i="2"/>
  <c r="I8854" i="2"/>
  <c r="G8854" i="2"/>
  <c r="T8853" i="2"/>
  <c r="S8853" i="2"/>
  <c r="R8853" i="2"/>
  <c r="Q8853" i="2"/>
  <c r="P8853" i="2"/>
  <c r="O8853" i="2"/>
  <c r="N8853" i="2"/>
  <c r="J8853" i="2"/>
  <c r="I8853" i="2"/>
  <c r="G8853" i="2"/>
  <c r="T8852" i="2"/>
  <c r="S8852" i="2"/>
  <c r="R8852" i="2"/>
  <c r="Q8852" i="2"/>
  <c r="P8852" i="2"/>
  <c r="O8852" i="2"/>
  <c r="N8852" i="2"/>
  <c r="J8852" i="2"/>
  <c r="I8852" i="2"/>
  <c r="G8852" i="2"/>
  <c r="T8851" i="2"/>
  <c r="S8851" i="2"/>
  <c r="R8851" i="2"/>
  <c r="Q8851" i="2"/>
  <c r="P8851" i="2"/>
  <c r="O8851" i="2"/>
  <c r="N8851" i="2"/>
  <c r="J8851" i="2"/>
  <c r="I8851" i="2"/>
  <c r="G8851" i="2"/>
  <c r="T8850" i="2"/>
  <c r="S8850" i="2"/>
  <c r="R8850" i="2"/>
  <c r="Q8850" i="2"/>
  <c r="P8850" i="2"/>
  <c r="O8850" i="2"/>
  <c r="N8850" i="2"/>
  <c r="J8850" i="2"/>
  <c r="I8850" i="2"/>
  <c r="G8850" i="2"/>
  <c r="T8849" i="2"/>
  <c r="S8849" i="2"/>
  <c r="R8849" i="2"/>
  <c r="Q8849" i="2"/>
  <c r="P8849" i="2"/>
  <c r="O8849" i="2"/>
  <c r="N8849" i="2"/>
  <c r="J8849" i="2"/>
  <c r="I8849" i="2"/>
  <c r="G8849" i="2"/>
  <c r="T8848" i="2"/>
  <c r="S8848" i="2"/>
  <c r="R8848" i="2"/>
  <c r="Q8848" i="2"/>
  <c r="P8848" i="2"/>
  <c r="O8848" i="2"/>
  <c r="N8848" i="2"/>
  <c r="J8848" i="2"/>
  <c r="I8848" i="2"/>
  <c r="G8848" i="2"/>
  <c r="T8847" i="2"/>
  <c r="S8847" i="2"/>
  <c r="R8847" i="2"/>
  <c r="Q8847" i="2"/>
  <c r="P8847" i="2"/>
  <c r="O8847" i="2"/>
  <c r="N8847" i="2"/>
  <c r="J8847" i="2"/>
  <c r="I8847" i="2"/>
  <c r="G8847" i="2"/>
  <c r="T8846" i="2"/>
  <c r="S8846" i="2"/>
  <c r="R8846" i="2"/>
  <c r="Q8846" i="2"/>
  <c r="P8846" i="2"/>
  <c r="O8846" i="2"/>
  <c r="N8846" i="2"/>
  <c r="J8846" i="2"/>
  <c r="I8846" i="2"/>
  <c r="G8846" i="2"/>
  <c r="T8845" i="2"/>
  <c r="S8845" i="2"/>
  <c r="R8845" i="2"/>
  <c r="Q8845" i="2"/>
  <c r="P8845" i="2"/>
  <c r="O8845" i="2"/>
  <c r="N8845" i="2"/>
  <c r="J8845" i="2"/>
  <c r="I8845" i="2"/>
  <c r="G8845" i="2"/>
  <c r="T8844" i="2"/>
  <c r="S8844" i="2"/>
  <c r="R8844" i="2"/>
  <c r="Q8844" i="2"/>
  <c r="P8844" i="2"/>
  <c r="O8844" i="2"/>
  <c r="N8844" i="2"/>
  <c r="J8844" i="2"/>
  <c r="I8844" i="2"/>
  <c r="G8844" i="2"/>
  <c r="T8843" i="2"/>
  <c r="S8843" i="2"/>
  <c r="R8843" i="2"/>
  <c r="Q8843" i="2"/>
  <c r="P8843" i="2"/>
  <c r="O8843" i="2"/>
  <c r="N8843" i="2"/>
  <c r="J8843" i="2"/>
  <c r="I8843" i="2"/>
  <c r="G8843" i="2"/>
  <c r="T8842" i="2"/>
  <c r="S8842" i="2"/>
  <c r="R8842" i="2"/>
  <c r="Q8842" i="2"/>
  <c r="P8842" i="2"/>
  <c r="O8842" i="2"/>
  <c r="N8842" i="2"/>
  <c r="J8842" i="2"/>
  <c r="I8842" i="2"/>
  <c r="G8842" i="2"/>
  <c r="T8841" i="2"/>
  <c r="S8841" i="2"/>
  <c r="R8841" i="2"/>
  <c r="Q8841" i="2"/>
  <c r="P8841" i="2"/>
  <c r="O8841" i="2"/>
  <c r="N8841" i="2"/>
  <c r="J8841" i="2"/>
  <c r="I8841" i="2"/>
  <c r="G8841" i="2"/>
  <c r="T8840" i="2"/>
  <c r="S8840" i="2"/>
  <c r="R8840" i="2"/>
  <c r="Q8840" i="2"/>
  <c r="P8840" i="2"/>
  <c r="O8840" i="2"/>
  <c r="N8840" i="2"/>
  <c r="J8840" i="2"/>
  <c r="I8840" i="2"/>
  <c r="G8840" i="2"/>
  <c r="T8839" i="2"/>
  <c r="S8839" i="2"/>
  <c r="R8839" i="2"/>
  <c r="Q8839" i="2"/>
  <c r="P8839" i="2"/>
  <c r="O8839" i="2"/>
  <c r="N8839" i="2"/>
  <c r="J8839" i="2"/>
  <c r="I8839" i="2"/>
  <c r="G8839" i="2"/>
  <c r="T8838" i="2"/>
  <c r="S8838" i="2"/>
  <c r="R8838" i="2"/>
  <c r="Q8838" i="2"/>
  <c r="P8838" i="2"/>
  <c r="O8838" i="2"/>
  <c r="N8838" i="2"/>
  <c r="J8838" i="2"/>
  <c r="I8838" i="2"/>
  <c r="G8838" i="2"/>
  <c r="T8837" i="2"/>
  <c r="S8837" i="2"/>
  <c r="R8837" i="2"/>
  <c r="Q8837" i="2"/>
  <c r="P8837" i="2"/>
  <c r="O8837" i="2"/>
  <c r="N8837" i="2"/>
  <c r="J8837" i="2"/>
  <c r="I8837" i="2"/>
  <c r="G8837" i="2"/>
  <c r="T8836" i="2"/>
  <c r="S8836" i="2"/>
  <c r="R8836" i="2"/>
  <c r="Q8836" i="2"/>
  <c r="P8836" i="2"/>
  <c r="O8836" i="2"/>
  <c r="N8836" i="2"/>
  <c r="J8836" i="2"/>
  <c r="I8836" i="2"/>
  <c r="G8836" i="2"/>
  <c r="T8835" i="2"/>
  <c r="S8835" i="2"/>
  <c r="R8835" i="2"/>
  <c r="Q8835" i="2"/>
  <c r="P8835" i="2"/>
  <c r="O8835" i="2"/>
  <c r="N8835" i="2"/>
  <c r="J8835" i="2"/>
  <c r="I8835" i="2"/>
  <c r="G8835" i="2"/>
  <c r="T8834" i="2"/>
  <c r="S8834" i="2"/>
  <c r="R8834" i="2"/>
  <c r="Q8834" i="2"/>
  <c r="P8834" i="2"/>
  <c r="O8834" i="2"/>
  <c r="N8834" i="2"/>
  <c r="J8834" i="2"/>
  <c r="I8834" i="2"/>
  <c r="G8834" i="2"/>
  <c r="T8833" i="2"/>
  <c r="S8833" i="2"/>
  <c r="R8833" i="2"/>
  <c r="Q8833" i="2"/>
  <c r="P8833" i="2"/>
  <c r="O8833" i="2"/>
  <c r="N8833" i="2"/>
  <c r="J8833" i="2"/>
  <c r="I8833" i="2"/>
  <c r="G8833" i="2"/>
  <c r="T8832" i="2"/>
  <c r="S8832" i="2"/>
  <c r="R8832" i="2"/>
  <c r="Q8832" i="2"/>
  <c r="P8832" i="2"/>
  <c r="O8832" i="2"/>
  <c r="N8832" i="2"/>
  <c r="J8832" i="2"/>
  <c r="I8832" i="2"/>
  <c r="G8832" i="2"/>
  <c r="T8831" i="2"/>
  <c r="S8831" i="2"/>
  <c r="R8831" i="2"/>
  <c r="Q8831" i="2"/>
  <c r="P8831" i="2"/>
  <c r="O8831" i="2"/>
  <c r="N8831" i="2"/>
  <c r="J8831" i="2"/>
  <c r="I8831" i="2"/>
  <c r="G8831" i="2"/>
  <c r="T8830" i="2"/>
  <c r="S8830" i="2"/>
  <c r="R8830" i="2"/>
  <c r="Q8830" i="2"/>
  <c r="P8830" i="2"/>
  <c r="O8830" i="2"/>
  <c r="N8830" i="2"/>
  <c r="J8830" i="2"/>
  <c r="I8830" i="2"/>
  <c r="G8830" i="2"/>
  <c r="T8829" i="2"/>
  <c r="S8829" i="2"/>
  <c r="R8829" i="2"/>
  <c r="Q8829" i="2"/>
  <c r="P8829" i="2"/>
  <c r="O8829" i="2"/>
  <c r="N8829" i="2"/>
  <c r="J8829" i="2"/>
  <c r="I8829" i="2"/>
  <c r="G8829" i="2"/>
  <c r="T8828" i="2"/>
  <c r="S8828" i="2"/>
  <c r="R8828" i="2"/>
  <c r="Q8828" i="2"/>
  <c r="P8828" i="2"/>
  <c r="O8828" i="2"/>
  <c r="N8828" i="2"/>
  <c r="J8828" i="2"/>
  <c r="I8828" i="2"/>
  <c r="G8828" i="2"/>
  <c r="T8827" i="2"/>
  <c r="S8827" i="2"/>
  <c r="R8827" i="2"/>
  <c r="Q8827" i="2"/>
  <c r="P8827" i="2"/>
  <c r="O8827" i="2"/>
  <c r="N8827" i="2"/>
  <c r="J8827" i="2"/>
  <c r="I8827" i="2"/>
  <c r="G8827" i="2"/>
  <c r="T8826" i="2"/>
  <c r="S8826" i="2"/>
  <c r="R8826" i="2"/>
  <c r="Q8826" i="2"/>
  <c r="P8826" i="2"/>
  <c r="O8826" i="2"/>
  <c r="N8826" i="2"/>
  <c r="J8826" i="2"/>
  <c r="I8826" i="2"/>
  <c r="G8826" i="2"/>
  <c r="T8825" i="2"/>
  <c r="S8825" i="2"/>
  <c r="R8825" i="2"/>
  <c r="Q8825" i="2"/>
  <c r="P8825" i="2"/>
  <c r="O8825" i="2"/>
  <c r="N8825" i="2"/>
  <c r="J8825" i="2"/>
  <c r="I8825" i="2"/>
  <c r="G8825" i="2"/>
  <c r="T8824" i="2"/>
  <c r="S8824" i="2"/>
  <c r="R8824" i="2"/>
  <c r="Q8824" i="2"/>
  <c r="P8824" i="2"/>
  <c r="O8824" i="2"/>
  <c r="N8824" i="2"/>
  <c r="J8824" i="2"/>
  <c r="I8824" i="2"/>
  <c r="G8824" i="2"/>
  <c r="T8823" i="2"/>
  <c r="S8823" i="2"/>
  <c r="R8823" i="2"/>
  <c r="Q8823" i="2"/>
  <c r="P8823" i="2"/>
  <c r="O8823" i="2"/>
  <c r="N8823" i="2"/>
  <c r="J8823" i="2"/>
  <c r="I8823" i="2"/>
  <c r="G8823" i="2"/>
  <c r="T8822" i="2"/>
  <c r="S8822" i="2"/>
  <c r="R8822" i="2"/>
  <c r="Q8822" i="2"/>
  <c r="P8822" i="2"/>
  <c r="O8822" i="2"/>
  <c r="N8822" i="2"/>
  <c r="J8822" i="2"/>
  <c r="I8822" i="2"/>
  <c r="G8822" i="2"/>
  <c r="T8821" i="2"/>
  <c r="S8821" i="2"/>
  <c r="R8821" i="2"/>
  <c r="Q8821" i="2"/>
  <c r="P8821" i="2"/>
  <c r="O8821" i="2"/>
  <c r="N8821" i="2"/>
  <c r="J8821" i="2"/>
  <c r="I8821" i="2"/>
  <c r="G8821" i="2"/>
  <c r="T8820" i="2"/>
  <c r="S8820" i="2"/>
  <c r="R8820" i="2"/>
  <c r="Q8820" i="2"/>
  <c r="P8820" i="2"/>
  <c r="O8820" i="2"/>
  <c r="N8820" i="2"/>
  <c r="J8820" i="2"/>
  <c r="I8820" i="2"/>
  <c r="G8820" i="2"/>
  <c r="T8819" i="2"/>
  <c r="S8819" i="2"/>
  <c r="R8819" i="2"/>
  <c r="Q8819" i="2"/>
  <c r="P8819" i="2"/>
  <c r="O8819" i="2"/>
  <c r="N8819" i="2"/>
  <c r="J8819" i="2"/>
  <c r="I8819" i="2"/>
  <c r="G8819" i="2"/>
  <c r="T8818" i="2"/>
  <c r="S8818" i="2"/>
  <c r="R8818" i="2"/>
  <c r="Q8818" i="2"/>
  <c r="P8818" i="2"/>
  <c r="O8818" i="2"/>
  <c r="N8818" i="2"/>
  <c r="J8818" i="2"/>
  <c r="I8818" i="2"/>
  <c r="G8818" i="2"/>
  <c r="T8817" i="2"/>
  <c r="S8817" i="2"/>
  <c r="R8817" i="2"/>
  <c r="Q8817" i="2"/>
  <c r="P8817" i="2"/>
  <c r="O8817" i="2"/>
  <c r="N8817" i="2"/>
  <c r="J8817" i="2"/>
  <c r="I8817" i="2"/>
  <c r="G8817" i="2"/>
  <c r="T8816" i="2"/>
  <c r="S8816" i="2"/>
  <c r="R8816" i="2"/>
  <c r="Q8816" i="2"/>
  <c r="P8816" i="2"/>
  <c r="O8816" i="2"/>
  <c r="N8816" i="2"/>
  <c r="J8816" i="2"/>
  <c r="I8816" i="2"/>
  <c r="G8816" i="2"/>
  <c r="T8815" i="2"/>
  <c r="S8815" i="2"/>
  <c r="R8815" i="2"/>
  <c r="Q8815" i="2"/>
  <c r="P8815" i="2"/>
  <c r="O8815" i="2"/>
  <c r="N8815" i="2"/>
  <c r="J8815" i="2"/>
  <c r="I8815" i="2"/>
  <c r="G8815" i="2"/>
  <c r="T8814" i="2"/>
  <c r="S8814" i="2"/>
  <c r="R8814" i="2"/>
  <c r="Q8814" i="2"/>
  <c r="P8814" i="2"/>
  <c r="O8814" i="2"/>
  <c r="N8814" i="2"/>
  <c r="J8814" i="2"/>
  <c r="I8814" i="2"/>
  <c r="G8814" i="2"/>
  <c r="T8813" i="2"/>
  <c r="S8813" i="2"/>
  <c r="R8813" i="2"/>
  <c r="Q8813" i="2"/>
  <c r="P8813" i="2"/>
  <c r="O8813" i="2"/>
  <c r="N8813" i="2"/>
  <c r="J8813" i="2"/>
  <c r="I8813" i="2"/>
  <c r="G8813" i="2"/>
  <c r="T8812" i="2"/>
  <c r="S8812" i="2"/>
  <c r="R8812" i="2"/>
  <c r="Q8812" i="2"/>
  <c r="P8812" i="2"/>
  <c r="O8812" i="2"/>
  <c r="N8812" i="2"/>
  <c r="J8812" i="2"/>
  <c r="I8812" i="2"/>
  <c r="G8812" i="2"/>
  <c r="T8811" i="2"/>
  <c r="S8811" i="2"/>
  <c r="R8811" i="2"/>
  <c r="Q8811" i="2"/>
  <c r="P8811" i="2"/>
  <c r="O8811" i="2"/>
  <c r="N8811" i="2"/>
  <c r="J8811" i="2"/>
  <c r="I8811" i="2"/>
  <c r="G8811" i="2"/>
  <c r="T8810" i="2"/>
  <c r="S8810" i="2"/>
  <c r="R8810" i="2"/>
  <c r="Q8810" i="2"/>
  <c r="P8810" i="2"/>
  <c r="O8810" i="2"/>
  <c r="N8810" i="2"/>
  <c r="J8810" i="2"/>
  <c r="I8810" i="2"/>
  <c r="G8810" i="2"/>
  <c r="T8809" i="2"/>
  <c r="S8809" i="2"/>
  <c r="R8809" i="2"/>
  <c r="Q8809" i="2"/>
  <c r="P8809" i="2"/>
  <c r="O8809" i="2"/>
  <c r="N8809" i="2"/>
  <c r="J8809" i="2"/>
  <c r="I8809" i="2"/>
  <c r="G8809" i="2"/>
  <c r="T8808" i="2"/>
  <c r="S8808" i="2"/>
  <c r="R8808" i="2"/>
  <c r="Q8808" i="2"/>
  <c r="P8808" i="2"/>
  <c r="O8808" i="2"/>
  <c r="N8808" i="2"/>
  <c r="J8808" i="2"/>
  <c r="I8808" i="2"/>
  <c r="G8808" i="2"/>
  <c r="T8807" i="2"/>
  <c r="S8807" i="2"/>
  <c r="R8807" i="2"/>
  <c r="Q8807" i="2"/>
  <c r="P8807" i="2"/>
  <c r="O8807" i="2"/>
  <c r="N8807" i="2"/>
  <c r="J8807" i="2"/>
  <c r="I8807" i="2"/>
  <c r="G8807" i="2"/>
  <c r="T8806" i="2"/>
  <c r="S8806" i="2"/>
  <c r="R8806" i="2"/>
  <c r="Q8806" i="2"/>
  <c r="P8806" i="2"/>
  <c r="O8806" i="2"/>
  <c r="N8806" i="2"/>
  <c r="J8806" i="2"/>
  <c r="I8806" i="2"/>
  <c r="G8806" i="2"/>
  <c r="T8805" i="2"/>
  <c r="S8805" i="2"/>
  <c r="R8805" i="2"/>
  <c r="Q8805" i="2"/>
  <c r="P8805" i="2"/>
  <c r="O8805" i="2"/>
  <c r="N8805" i="2"/>
  <c r="J8805" i="2"/>
  <c r="I8805" i="2"/>
  <c r="G8805" i="2"/>
  <c r="T8804" i="2"/>
  <c r="S8804" i="2"/>
  <c r="R8804" i="2"/>
  <c r="Q8804" i="2"/>
  <c r="P8804" i="2"/>
  <c r="O8804" i="2"/>
  <c r="N8804" i="2"/>
  <c r="J8804" i="2"/>
  <c r="I8804" i="2"/>
  <c r="G8804" i="2"/>
  <c r="T8803" i="2"/>
  <c r="S8803" i="2"/>
  <c r="R8803" i="2"/>
  <c r="Q8803" i="2"/>
  <c r="P8803" i="2"/>
  <c r="O8803" i="2"/>
  <c r="N8803" i="2"/>
  <c r="J8803" i="2"/>
  <c r="I8803" i="2"/>
  <c r="G8803" i="2"/>
  <c r="T8802" i="2"/>
  <c r="S8802" i="2"/>
  <c r="R8802" i="2"/>
  <c r="Q8802" i="2"/>
  <c r="P8802" i="2"/>
  <c r="O8802" i="2"/>
  <c r="N8802" i="2"/>
  <c r="J8802" i="2"/>
  <c r="I8802" i="2"/>
  <c r="G8802" i="2"/>
  <c r="T8801" i="2"/>
  <c r="S8801" i="2"/>
  <c r="R8801" i="2"/>
  <c r="Q8801" i="2"/>
  <c r="P8801" i="2"/>
  <c r="O8801" i="2"/>
  <c r="N8801" i="2"/>
  <c r="J8801" i="2"/>
  <c r="I8801" i="2"/>
  <c r="G8801" i="2"/>
  <c r="T8800" i="2"/>
  <c r="S8800" i="2"/>
  <c r="R8800" i="2"/>
  <c r="Q8800" i="2"/>
  <c r="P8800" i="2"/>
  <c r="O8800" i="2"/>
  <c r="N8800" i="2"/>
  <c r="J8800" i="2"/>
  <c r="I8800" i="2"/>
  <c r="G8800" i="2"/>
  <c r="T8799" i="2"/>
  <c r="S8799" i="2"/>
  <c r="R8799" i="2"/>
  <c r="Q8799" i="2"/>
  <c r="P8799" i="2"/>
  <c r="O8799" i="2"/>
  <c r="N8799" i="2"/>
  <c r="J8799" i="2"/>
  <c r="I8799" i="2"/>
  <c r="G8799" i="2"/>
  <c r="T8798" i="2"/>
  <c r="S8798" i="2"/>
  <c r="R8798" i="2"/>
  <c r="Q8798" i="2"/>
  <c r="P8798" i="2"/>
  <c r="O8798" i="2"/>
  <c r="N8798" i="2"/>
  <c r="J8798" i="2"/>
  <c r="I8798" i="2"/>
  <c r="G8798" i="2"/>
  <c r="T8797" i="2"/>
  <c r="S8797" i="2"/>
  <c r="R8797" i="2"/>
  <c r="Q8797" i="2"/>
  <c r="P8797" i="2"/>
  <c r="O8797" i="2"/>
  <c r="N8797" i="2"/>
  <c r="J8797" i="2"/>
  <c r="I8797" i="2"/>
  <c r="G8797" i="2"/>
  <c r="T8796" i="2"/>
  <c r="S8796" i="2"/>
  <c r="R8796" i="2"/>
  <c r="Q8796" i="2"/>
  <c r="P8796" i="2"/>
  <c r="O8796" i="2"/>
  <c r="N8796" i="2"/>
  <c r="J8796" i="2"/>
  <c r="I8796" i="2"/>
  <c r="G8796" i="2"/>
  <c r="T8795" i="2"/>
  <c r="S8795" i="2"/>
  <c r="R8795" i="2"/>
  <c r="Q8795" i="2"/>
  <c r="P8795" i="2"/>
  <c r="O8795" i="2"/>
  <c r="N8795" i="2"/>
  <c r="J8795" i="2"/>
  <c r="I8795" i="2"/>
  <c r="G8795" i="2"/>
  <c r="T8794" i="2"/>
  <c r="S8794" i="2"/>
  <c r="R8794" i="2"/>
  <c r="Q8794" i="2"/>
  <c r="P8794" i="2"/>
  <c r="O8794" i="2"/>
  <c r="N8794" i="2"/>
  <c r="J8794" i="2"/>
  <c r="I8794" i="2"/>
  <c r="G8794" i="2"/>
  <c r="T8793" i="2"/>
  <c r="S8793" i="2"/>
  <c r="R8793" i="2"/>
  <c r="Q8793" i="2"/>
  <c r="P8793" i="2"/>
  <c r="O8793" i="2"/>
  <c r="N8793" i="2"/>
  <c r="J8793" i="2"/>
  <c r="I8793" i="2"/>
  <c r="G8793" i="2"/>
  <c r="T8792" i="2"/>
  <c r="S8792" i="2"/>
  <c r="R8792" i="2"/>
  <c r="Q8792" i="2"/>
  <c r="P8792" i="2"/>
  <c r="O8792" i="2"/>
  <c r="N8792" i="2"/>
  <c r="J8792" i="2"/>
  <c r="I8792" i="2"/>
  <c r="G8792" i="2"/>
  <c r="T8791" i="2"/>
  <c r="S8791" i="2"/>
  <c r="R8791" i="2"/>
  <c r="Q8791" i="2"/>
  <c r="P8791" i="2"/>
  <c r="O8791" i="2"/>
  <c r="N8791" i="2"/>
  <c r="J8791" i="2"/>
  <c r="I8791" i="2"/>
  <c r="G8791" i="2"/>
  <c r="T8790" i="2"/>
  <c r="S8790" i="2"/>
  <c r="R8790" i="2"/>
  <c r="Q8790" i="2"/>
  <c r="P8790" i="2"/>
  <c r="O8790" i="2"/>
  <c r="N8790" i="2"/>
  <c r="J8790" i="2"/>
  <c r="I8790" i="2"/>
  <c r="G8790" i="2"/>
  <c r="T8789" i="2"/>
  <c r="S8789" i="2"/>
  <c r="R8789" i="2"/>
  <c r="Q8789" i="2"/>
  <c r="P8789" i="2"/>
  <c r="O8789" i="2"/>
  <c r="N8789" i="2"/>
  <c r="J8789" i="2"/>
  <c r="I8789" i="2"/>
  <c r="G8789" i="2"/>
  <c r="T8788" i="2"/>
  <c r="S8788" i="2"/>
  <c r="R8788" i="2"/>
  <c r="Q8788" i="2"/>
  <c r="P8788" i="2"/>
  <c r="O8788" i="2"/>
  <c r="N8788" i="2"/>
  <c r="J8788" i="2"/>
  <c r="I8788" i="2"/>
  <c r="G8788" i="2"/>
  <c r="T8787" i="2"/>
  <c r="S8787" i="2"/>
  <c r="R8787" i="2"/>
  <c r="Q8787" i="2"/>
  <c r="P8787" i="2"/>
  <c r="O8787" i="2"/>
  <c r="N8787" i="2"/>
  <c r="J8787" i="2"/>
  <c r="I8787" i="2"/>
  <c r="G8787" i="2"/>
  <c r="T8786" i="2"/>
  <c r="S8786" i="2"/>
  <c r="R8786" i="2"/>
  <c r="Q8786" i="2"/>
  <c r="P8786" i="2"/>
  <c r="O8786" i="2"/>
  <c r="N8786" i="2"/>
  <c r="J8786" i="2"/>
  <c r="I8786" i="2"/>
  <c r="G8786" i="2"/>
  <c r="T8785" i="2"/>
  <c r="S8785" i="2"/>
  <c r="R8785" i="2"/>
  <c r="Q8785" i="2"/>
  <c r="P8785" i="2"/>
  <c r="O8785" i="2"/>
  <c r="N8785" i="2"/>
  <c r="J8785" i="2"/>
  <c r="I8785" i="2"/>
  <c r="G8785" i="2"/>
  <c r="T8784" i="2"/>
  <c r="S8784" i="2"/>
  <c r="R8784" i="2"/>
  <c r="Q8784" i="2"/>
  <c r="P8784" i="2"/>
  <c r="O8784" i="2"/>
  <c r="N8784" i="2"/>
  <c r="J8784" i="2"/>
  <c r="I8784" i="2"/>
  <c r="G8784" i="2"/>
  <c r="T8783" i="2"/>
  <c r="S8783" i="2"/>
  <c r="R8783" i="2"/>
  <c r="Q8783" i="2"/>
  <c r="P8783" i="2"/>
  <c r="O8783" i="2"/>
  <c r="N8783" i="2"/>
  <c r="J8783" i="2"/>
  <c r="I8783" i="2"/>
  <c r="G8783" i="2"/>
  <c r="T8782" i="2"/>
  <c r="S8782" i="2"/>
  <c r="R8782" i="2"/>
  <c r="Q8782" i="2"/>
  <c r="P8782" i="2"/>
  <c r="O8782" i="2"/>
  <c r="N8782" i="2"/>
  <c r="J8782" i="2"/>
  <c r="I8782" i="2"/>
  <c r="G8782" i="2"/>
  <c r="T8781" i="2"/>
  <c r="S8781" i="2"/>
  <c r="R8781" i="2"/>
  <c r="Q8781" i="2"/>
  <c r="P8781" i="2"/>
  <c r="O8781" i="2"/>
  <c r="N8781" i="2"/>
  <c r="J8781" i="2"/>
  <c r="I8781" i="2"/>
  <c r="G8781" i="2"/>
  <c r="T8780" i="2"/>
  <c r="S8780" i="2"/>
  <c r="R8780" i="2"/>
  <c r="Q8780" i="2"/>
  <c r="P8780" i="2"/>
  <c r="O8780" i="2"/>
  <c r="N8780" i="2"/>
  <c r="J8780" i="2"/>
  <c r="I8780" i="2"/>
  <c r="G8780" i="2"/>
  <c r="T8779" i="2"/>
  <c r="S8779" i="2"/>
  <c r="R8779" i="2"/>
  <c r="Q8779" i="2"/>
  <c r="P8779" i="2"/>
  <c r="O8779" i="2"/>
  <c r="N8779" i="2"/>
  <c r="J8779" i="2"/>
  <c r="I8779" i="2"/>
  <c r="G8779" i="2"/>
  <c r="T8778" i="2"/>
  <c r="S8778" i="2"/>
  <c r="R8778" i="2"/>
  <c r="Q8778" i="2"/>
  <c r="P8778" i="2"/>
  <c r="O8778" i="2"/>
  <c r="N8778" i="2"/>
  <c r="J8778" i="2"/>
  <c r="I8778" i="2"/>
  <c r="G8778" i="2"/>
  <c r="T8777" i="2"/>
  <c r="S8777" i="2"/>
  <c r="R8777" i="2"/>
  <c r="Q8777" i="2"/>
  <c r="P8777" i="2"/>
  <c r="O8777" i="2"/>
  <c r="N8777" i="2"/>
  <c r="J8777" i="2"/>
  <c r="I8777" i="2"/>
  <c r="G8777" i="2"/>
  <c r="T8776" i="2"/>
  <c r="S8776" i="2"/>
  <c r="R8776" i="2"/>
  <c r="Q8776" i="2"/>
  <c r="P8776" i="2"/>
  <c r="O8776" i="2"/>
  <c r="N8776" i="2"/>
  <c r="J8776" i="2"/>
  <c r="I8776" i="2"/>
  <c r="G8776" i="2"/>
  <c r="T8775" i="2"/>
  <c r="S8775" i="2"/>
  <c r="R8775" i="2"/>
  <c r="Q8775" i="2"/>
  <c r="P8775" i="2"/>
  <c r="O8775" i="2"/>
  <c r="N8775" i="2"/>
  <c r="J8775" i="2"/>
  <c r="I8775" i="2"/>
  <c r="G8775" i="2"/>
  <c r="T8774" i="2"/>
  <c r="S8774" i="2"/>
  <c r="R8774" i="2"/>
  <c r="Q8774" i="2"/>
  <c r="P8774" i="2"/>
  <c r="O8774" i="2"/>
  <c r="N8774" i="2"/>
  <c r="J8774" i="2"/>
  <c r="I8774" i="2"/>
  <c r="G8774" i="2"/>
  <c r="T8773" i="2"/>
  <c r="S8773" i="2"/>
  <c r="R8773" i="2"/>
  <c r="Q8773" i="2"/>
  <c r="P8773" i="2"/>
  <c r="O8773" i="2"/>
  <c r="N8773" i="2"/>
  <c r="J8773" i="2"/>
  <c r="I8773" i="2"/>
  <c r="G8773" i="2"/>
  <c r="T8772" i="2"/>
  <c r="S8772" i="2"/>
  <c r="R8772" i="2"/>
  <c r="Q8772" i="2"/>
  <c r="P8772" i="2"/>
  <c r="O8772" i="2"/>
  <c r="N8772" i="2"/>
  <c r="J8772" i="2"/>
  <c r="I8772" i="2"/>
  <c r="G8772" i="2"/>
  <c r="T8771" i="2"/>
  <c r="S8771" i="2"/>
  <c r="R8771" i="2"/>
  <c r="Q8771" i="2"/>
  <c r="P8771" i="2"/>
  <c r="O8771" i="2"/>
  <c r="N8771" i="2"/>
  <c r="J8771" i="2"/>
  <c r="I8771" i="2"/>
  <c r="G8771" i="2"/>
  <c r="T8770" i="2"/>
  <c r="S8770" i="2"/>
  <c r="R8770" i="2"/>
  <c r="Q8770" i="2"/>
  <c r="P8770" i="2"/>
  <c r="O8770" i="2"/>
  <c r="N8770" i="2"/>
  <c r="J8770" i="2"/>
  <c r="I8770" i="2"/>
  <c r="G8770" i="2"/>
  <c r="T8769" i="2"/>
  <c r="S8769" i="2"/>
  <c r="R8769" i="2"/>
  <c r="Q8769" i="2"/>
  <c r="P8769" i="2"/>
  <c r="O8769" i="2"/>
  <c r="N8769" i="2"/>
  <c r="J8769" i="2"/>
  <c r="I8769" i="2"/>
  <c r="G8769" i="2"/>
  <c r="T8768" i="2"/>
  <c r="S8768" i="2"/>
  <c r="R8768" i="2"/>
  <c r="Q8768" i="2"/>
  <c r="P8768" i="2"/>
  <c r="O8768" i="2"/>
  <c r="N8768" i="2"/>
  <c r="J8768" i="2"/>
  <c r="I8768" i="2"/>
  <c r="G8768" i="2"/>
  <c r="T8767" i="2"/>
  <c r="S8767" i="2"/>
  <c r="R8767" i="2"/>
  <c r="Q8767" i="2"/>
  <c r="P8767" i="2"/>
  <c r="O8767" i="2"/>
  <c r="N8767" i="2"/>
  <c r="J8767" i="2"/>
  <c r="I8767" i="2"/>
  <c r="G8767" i="2"/>
  <c r="T8766" i="2"/>
  <c r="S8766" i="2"/>
  <c r="R8766" i="2"/>
  <c r="Q8766" i="2"/>
  <c r="P8766" i="2"/>
  <c r="O8766" i="2"/>
  <c r="N8766" i="2"/>
  <c r="J8766" i="2"/>
  <c r="I8766" i="2"/>
  <c r="G8766" i="2"/>
  <c r="T8765" i="2"/>
  <c r="S8765" i="2"/>
  <c r="R8765" i="2"/>
  <c r="Q8765" i="2"/>
  <c r="P8765" i="2"/>
  <c r="O8765" i="2"/>
  <c r="N8765" i="2"/>
  <c r="J8765" i="2"/>
  <c r="I8765" i="2"/>
  <c r="G8765" i="2"/>
  <c r="T8764" i="2"/>
  <c r="S8764" i="2"/>
  <c r="R8764" i="2"/>
  <c r="Q8764" i="2"/>
  <c r="P8764" i="2"/>
  <c r="O8764" i="2"/>
  <c r="N8764" i="2"/>
  <c r="J8764" i="2"/>
  <c r="I8764" i="2"/>
  <c r="G8764" i="2"/>
  <c r="T8763" i="2"/>
  <c r="S8763" i="2"/>
  <c r="R8763" i="2"/>
  <c r="Q8763" i="2"/>
  <c r="P8763" i="2"/>
  <c r="O8763" i="2"/>
  <c r="N8763" i="2"/>
  <c r="J8763" i="2"/>
  <c r="I8763" i="2"/>
  <c r="G8763" i="2"/>
  <c r="T8762" i="2"/>
  <c r="S8762" i="2"/>
  <c r="R8762" i="2"/>
  <c r="Q8762" i="2"/>
  <c r="P8762" i="2"/>
  <c r="O8762" i="2"/>
  <c r="N8762" i="2"/>
  <c r="J8762" i="2"/>
  <c r="I8762" i="2"/>
  <c r="G8762" i="2"/>
  <c r="T8761" i="2"/>
  <c r="S8761" i="2"/>
  <c r="R8761" i="2"/>
  <c r="Q8761" i="2"/>
  <c r="P8761" i="2"/>
  <c r="O8761" i="2"/>
  <c r="N8761" i="2"/>
  <c r="J8761" i="2"/>
  <c r="I8761" i="2"/>
  <c r="G8761" i="2"/>
  <c r="T8760" i="2"/>
  <c r="S8760" i="2"/>
  <c r="R8760" i="2"/>
  <c r="Q8760" i="2"/>
  <c r="P8760" i="2"/>
  <c r="O8760" i="2"/>
  <c r="N8760" i="2"/>
  <c r="J8760" i="2"/>
  <c r="I8760" i="2"/>
  <c r="G8760" i="2"/>
  <c r="T8759" i="2"/>
  <c r="S8759" i="2"/>
  <c r="R8759" i="2"/>
  <c r="Q8759" i="2"/>
  <c r="P8759" i="2"/>
  <c r="O8759" i="2"/>
  <c r="N8759" i="2"/>
  <c r="J8759" i="2"/>
  <c r="I8759" i="2"/>
  <c r="G8759" i="2"/>
  <c r="T8758" i="2"/>
  <c r="S8758" i="2"/>
  <c r="R8758" i="2"/>
  <c r="Q8758" i="2"/>
  <c r="P8758" i="2"/>
  <c r="O8758" i="2"/>
  <c r="N8758" i="2"/>
  <c r="J8758" i="2"/>
  <c r="I8758" i="2"/>
  <c r="G8758" i="2"/>
  <c r="T8757" i="2"/>
  <c r="S8757" i="2"/>
  <c r="R8757" i="2"/>
  <c r="Q8757" i="2"/>
  <c r="P8757" i="2"/>
  <c r="O8757" i="2"/>
  <c r="N8757" i="2"/>
  <c r="J8757" i="2"/>
  <c r="I8757" i="2"/>
  <c r="G8757" i="2"/>
  <c r="T8756" i="2"/>
  <c r="S8756" i="2"/>
  <c r="R8756" i="2"/>
  <c r="Q8756" i="2"/>
  <c r="P8756" i="2"/>
  <c r="O8756" i="2"/>
  <c r="N8756" i="2"/>
  <c r="J8756" i="2"/>
  <c r="I8756" i="2"/>
  <c r="G8756" i="2"/>
  <c r="T8755" i="2"/>
  <c r="S8755" i="2"/>
  <c r="R8755" i="2"/>
  <c r="Q8755" i="2"/>
  <c r="P8755" i="2"/>
  <c r="O8755" i="2"/>
  <c r="N8755" i="2"/>
  <c r="J8755" i="2"/>
  <c r="I8755" i="2"/>
  <c r="G8755" i="2"/>
  <c r="T8754" i="2"/>
  <c r="S8754" i="2"/>
  <c r="R8754" i="2"/>
  <c r="Q8754" i="2"/>
  <c r="P8754" i="2"/>
  <c r="O8754" i="2"/>
  <c r="N8754" i="2"/>
  <c r="J8754" i="2"/>
  <c r="I8754" i="2"/>
  <c r="G8754" i="2"/>
  <c r="T8753" i="2"/>
  <c r="S8753" i="2"/>
  <c r="R8753" i="2"/>
  <c r="Q8753" i="2"/>
  <c r="P8753" i="2"/>
  <c r="O8753" i="2"/>
  <c r="N8753" i="2"/>
  <c r="J8753" i="2"/>
  <c r="I8753" i="2"/>
  <c r="G8753" i="2"/>
  <c r="T8752" i="2"/>
  <c r="S8752" i="2"/>
  <c r="R8752" i="2"/>
  <c r="Q8752" i="2"/>
  <c r="P8752" i="2"/>
  <c r="O8752" i="2"/>
  <c r="N8752" i="2"/>
  <c r="J8752" i="2"/>
  <c r="I8752" i="2"/>
  <c r="G8752" i="2"/>
  <c r="T8751" i="2"/>
  <c r="S8751" i="2"/>
  <c r="R8751" i="2"/>
  <c r="Q8751" i="2"/>
  <c r="P8751" i="2"/>
  <c r="O8751" i="2"/>
  <c r="N8751" i="2"/>
  <c r="J8751" i="2"/>
  <c r="I8751" i="2"/>
  <c r="G8751" i="2"/>
  <c r="T8750" i="2"/>
  <c r="S8750" i="2"/>
  <c r="R8750" i="2"/>
  <c r="Q8750" i="2"/>
  <c r="P8750" i="2"/>
  <c r="O8750" i="2"/>
  <c r="N8750" i="2"/>
  <c r="J8750" i="2"/>
  <c r="I8750" i="2"/>
  <c r="G8750" i="2"/>
  <c r="T8749" i="2"/>
  <c r="S8749" i="2"/>
  <c r="R8749" i="2"/>
  <c r="Q8749" i="2"/>
  <c r="P8749" i="2"/>
  <c r="O8749" i="2"/>
  <c r="N8749" i="2"/>
  <c r="J8749" i="2"/>
  <c r="I8749" i="2"/>
  <c r="G8749" i="2"/>
  <c r="T8748" i="2"/>
  <c r="S8748" i="2"/>
  <c r="R8748" i="2"/>
  <c r="Q8748" i="2"/>
  <c r="P8748" i="2"/>
  <c r="O8748" i="2"/>
  <c r="N8748" i="2"/>
  <c r="J8748" i="2"/>
  <c r="I8748" i="2"/>
  <c r="G8748" i="2"/>
  <c r="T8747" i="2"/>
  <c r="S8747" i="2"/>
  <c r="R8747" i="2"/>
  <c r="Q8747" i="2"/>
  <c r="P8747" i="2"/>
  <c r="O8747" i="2"/>
  <c r="N8747" i="2"/>
  <c r="J8747" i="2"/>
  <c r="I8747" i="2"/>
  <c r="G8747" i="2"/>
  <c r="T8746" i="2"/>
  <c r="S8746" i="2"/>
  <c r="R8746" i="2"/>
  <c r="Q8746" i="2"/>
  <c r="P8746" i="2"/>
  <c r="O8746" i="2"/>
  <c r="N8746" i="2"/>
  <c r="J8746" i="2"/>
  <c r="I8746" i="2"/>
  <c r="G8746" i="2"/>
  <c r="T8745" i="2"/>
  <c r="S8745" i="2"/>
  <c r="R8745" i="2"/>
  <c r="Q8745" i="2"/>
  <c r="P8745" i="2"/>
  <c r="O8745" i="2"/>
  <c r="N8745" i="2"/>
  <c r="J8745" i="2"/>
  <c r="I8745" i="2"/>
  <c r="G8745" i="2"/>
  <c r="T8744" i="2"/>
  <c r="S8744" i="2"/>
  <c r="R8744" i="2"/>
  <c r="Q8744" i="2"/>
  <c r="P8744" i="2"/>
  <c r="O8744" i="2"/>
  <c r="N8744" i="2"/>
  <c r="J8744" i="2"/>
  <c r="I8744" i="2"/>
  <c r="G8744" i="2"/>
  <c r="T8743" i="2"/>
  <c r="S8743" i="2"/>
  <c r="R8743" i="2"/>
  <c r="Q8743" i="2"/>
  <c r="P8743" i="2"/>
  <c r="O8743" i="2"/>
  <c r="N8743" i="2"/>
  <c r="J8743" i="2"/>
  <c r="I8743" i="2"/>
  <c r="G8743" i="2"/>
  <c r="T8742" i="2"/>
  <c r="S8742" i="2"/>
  <c r="R8742" i="2"/>
  <c r="Q8742" i="2"/>
  <c r="P8742" i="2"/>
  <c r="O8742" i="2"/>
  <c r="N8742" i="2"/>
  <c r="J8742" i="2"/>
  <c r="I8742" i="2"/>
  <c r="G8742" i="2"/>
  <c r="T8741" i="2"/>
  <c r="S8741" i="2"/>
  <c r="R8741" i="2"/>
  <c r="Q8741" i="2"/>
  <c r="P8741" i="2"/>
  <c r="O8741" i="2"/>
  <c r="N8741" i="2"/>
  <c r="J8741" i="2"/>
  <c r="I8741" i="2"/>
  <c r="G8741" i="2"/>
  <c r="T8740" i="2"/>
  <c r="S8740" i="2"/>
  <c r="R8740" i="2"/>
  <c r="Q8740" i="2"/>
  <c r="P8740" i="2"/>
  <c r="O8740" i="2"/>
  <c r="N8740" i="2"/>
  <c r="J8740" i="2"/>
  <c r="I8740" i="2"/>
  <c r="G8740" i="2"/>
  <c r="T8739" i="2"/>
  <c r="S8739" i="2"/>
  <c r="R8739" i="2"/>
  <c r="Q8739" i="2"/>
  <c r="P8739" i="2"/>
  <c r="O8739" i="2"/>
  <c r="N8739" i="2"/>
  <c r="J8739" i="2"/>
  <c r="I8739" i="2"/>
  <c r="G8739" i="2"/>
  <c r="T8738" i="2"/>
  <c r="S8738" i="2"/>
  <c r="R8738" i="2"/>
  <c r="Q8738" i="2"/>
  <c r="P8738" i="2"/>
  <c r="O8738" i="2"/>
  <c r="N8738" i="2"/>
  <c r="J8738" i="2"/>
  <c r="I8738" i="2"/>
  <c r="G8738" i="2"/>
  <c r="T8737" i="2"/>
  <c r="S8737" i="2"/>
  <c r="R8737" i="2"/>
  <c r="Q8737" i="2"/>
  <c r="P8737" i="2"/>
  <c r="O8737" i="2"/>
  <c r="N8737" i="2"/>
  <c r="J8737" i="2"/>
  <c r="I8737" i="2"/>
  <c r="G8737" i="2"/>
  <c r="T8736" i="2"/>
  <c r="S8736" i="2"/>
  <c r="R8736" i="2"/>
  <c r="Q8736" i="2"/>
  <c r="P8736" i="2"/>
  <c r="O8736" i="2"/>
  <c r="N8736" i="2"/>
  <c r="J8736" i="2"/>
  <c r="I8736" i="2"/>
  <c r="G8736" i="2"/>
  <c r="T8735" i="2"/>
  <c r="S8735" i="2"/>
  <c r="R8735" i="2"/>
  <c r="Q8735" i="2"/>
  <c r="P8735" i="2"/>
  <c r="O8735" i="2"/>
  <c r="N8735" i="2"/>
  <c r="J8735" i="2"/>
  <c r="I8735" i="2"/>
  <c r="G8735" i="2"/>
  <c r="T8734" i="2"/>
  <c r="S8734" i="2"/>
  <c r="R8734" i="2"/>
  <c r="Q8734" i="2"/>
  <c r="P8734" i="2"/>
  <c r="O8734" i="2"/>
  <c r="N8734" i="2"/>
  <c r="J8734" i="2"/>
  <c r="I8734" i="2"/>
  <c r="G8734" i="2"/>
  <c r="T8733" i="2"/>
  <c r="S8733" i="2"/>
  <c r="R8733" i="2"/>
  <c r="Q8733" i="2"/>
  <c r="P8733" i="2"/>
  <c r="O8733" i="2"/>
  <c r="N8733" i="2"/>
  <c r="J8733" i="2"/>
  <c r="I8733" i="2"/>
  <c r="G8733" i="2"/>
  <c r="T8732" i="2"/>
  <c r="S8732" i="2"/>
  <c r="R8732" i="2"/>
  <c r="Q8732" i="2"/>
  <c r="P8732" i="2"/>
  <c r="O8732" i="2"/>
  <c r="N8732" i="2"/>
  <c r="J8732" i="2"/>
  <c r="I8732" i="2"/>
  <c r="G8732" i="2"/>
  <c r="T8731" i="2"/>
  <c r="S8731" i="2"/>
  <c r="R8731" i="2"/>
  <c r="Q8731" i="2"/>
  <c r="P8731" i="2"/>
  <c r="O8731" i="2"/>
  <c r="N8731" i="2"/>
  <c r="J8731" i="2"/>
  <c r="I8731" i="2"/>
  <c r="G8731" i="2"/>
  <c r="T8730" i="2"/>
  <c r="S8730" i="2"/>
  <c r="R8730" i="2"/>
  <c r="Q8730" i="2"/>
  <c r="P8730" i="2"/>
  <c r="O8730" i="2"/>
  <c r="N8730" i="2"/>
  <c r="J8730" i="2"/>
  <c r="I8730" i="2"/>
  <c r="G8730" i="2"/>
  <c r="T8729" i="2"/>
  <c r="S8729" i="2"/>
  <c r="R8729" i="2"/>
  <c r="Q8729" i="2"/>
  <c r="P8729" i="2"/>
  <c r="O8729" i="2"/>
  <c r="N8729" i="2"/>
  <c r="J8729" i="2"/>
  <c r="I8729" i="2"/>
  <c r="G8729" i="2"/>
  <c r="T8728" i="2"/>
  <c r="S8728" i="2"/>
  <c r="R8728" i="2"/>
  <c r="Q8728" i="2"/>
  <c r="P8728" i="2"/>
  <c r="O8728" i="2"/>
  <c r="N8728" i="2"/>
  <c r="J8728" i="2"/>
  <c r="I8728" i="2"/>
  <c r="G8728" i="2"/>
  <c r="T8727" i="2"/>
  <c r="S8727" i="2"/>
  <c r="R8727" i="2"/>
  <c r="Q8727" i="2"/>
  <c r="P8727" i="2"/>
  <c r="O8727" i="2"/>
  <c r="N8727" i="2"/>
  <c r="J8727" i="2"/>
  <c r="I8727" i="2"/>
  <c r="G8727" i="2"/>
  <c r="T8726" i="2"/>
  <c r="S8726" i="2"/>
  <c r="R8726" i="2"/>
  <c r="Q8726" i="2"/>
  <c r="P8726" i="2"/>
  <c r="O8726" i="2"/>
  <c r="N8726" i="2"/>
  <c r="J8726" i="2"/>
  <c r="I8726" i="2"/>
  <c r="G8726" i="2"/>
  <c r="T8725" i="2"/>
  <c r="S8725" i="2"/>
  <c r="R8725" i="2"/>
  <c r="Q8725" i="2"/>
  <c r="P8725" i="2"/>
  <c r="O8725" i="2"/>
  <c r="N8725" i="2"/>
  <c r="J8725" i="2"/>
  <c r="I8725" i="2"/>
  <c r="G8725" i="2"/>
  <c r="T8724" i="2"/>
  <c r="S8724" i="2"/>
  <c r="R8724" i="2"/>
  <c r="Q8724" i="2"/>
  <c r="P8724" i="2"/>
  <c r="O8724" i="2"/>
  <c r="N8724" i="2"/>
  <c r="J8724" i="2"/>
  <c r="I8724" i="2"/>
  <c r="G8724" i="2"/>
  <c r="T8723" i="2"/>
  <c r="S8723" i="2"/>
  <c r="R8723" i="2"/>
  <c r="Q8723" i="2"/>
  <c r="P8723" i="2"/>
  <c r="O8723" i="2"/>
  <c r="N8723" i="2"/>
  <c r="J8723" i="2"/>
  <c r="I8723" i="2"/>
  <c r="G8723" i="2"/>
  <c r="T8722" i="2"/>
  <c r="S8722" i="2"/>
  <c r="R8722" i="2"/>
  <c r="Q8722" i="2"/>
  <c r="P8722" i="2"/>
  <c r="O8722" i="2"/>
  <c r="N8722" i="2"/>
  <c r="J8722" i="2"/>
  <c r="I8722" i="2"/>
  <c r="G8722" i="2"/>
  <c r="T8721" i="2"/>
  <c r="S8721" i="2"/>
  <c r="R8721" i="2"/>
  <c r="Q8721" i="2"/>
  <c r="P8721" i="2"/>
  <c r="O8721" i="2"/>
  <c r="N8721" i="2"/>
  <c r="J8721" i="2"/>
  <c r="I8721" i="2"/>
  <c r="G8721" i="2"/>
  <c r="T8720" i="2"/>
  <c r="S8720" i="2"/>
  <c r="R8720" i="2"/>
  <c r="Q8720" i="2"/>
  <c r="P8720" i="2"/>
  <c r="O8720" i="2"/>
  <c r="N8720" i="2"/>
  <c r="J8720" i="2"/>
  <c r="I8720" i="2"/>
  <c r="G8720" i="2"/>
  <c r="T8719" i="2"/>
  <c r="S8719" i="2"/>
  <c r="R8719" i="2"/>
  <c r="Q8719" i="2"/>
  <c r="P8719" i="2"/>
  <c r="O8719" i="2"/>
  <c r="N8719" i="2"/>
  <c r="J8719" i="2"/>
  <c r="I8719" i="2"/>
  <c r="G8719" i="2"/>
  <c r="T8718" i="2"/>
  <c r="S8718" i="2"/>
  <c r="R8718" i="2"/>
  <c r="Q8718" i="2"/>
  <c r="P8718" i="2"/>
  <c r="O8718" i="2"/>
  <c r="N8718" i="2"/>
  <c r="J8718" i="2"/>
  <c r="I8718" i="2"/>
  <c r="G8718" i="2"/>
  <c r="T8717" i="2"/>
  <c r="S8717" i="2"/>
  <c r="R8717" i="2"/>
  <c r="Q8717" i="2"/>
  <c r="P8717" i="2"/>
  <c r="O8717" i="2"/>
  <c r="N8717" i="2"/>
  <c r="J8717" i="2"/>
  <c r="I8717" i="2"/>
  <c r="G8717" i="2"/>
  <c r="T8716" i="2"/>
  <c r="S8716" i="2"/>
  <c r="R8716" i="2"/>
  <c r="Q8716" i="2"/>
  <c r="P8716" i="2"/>
  <c r="O8716" i="2"/>
  <c r="N8716" i="2"/>
  <c r="J8716" i="2"/>
  <c r="I8716" i="2"/>
  <c r="G8716" i="2"/>
  <c r="T8715" i="2"/>
  <c r="S8715" i="2"/>
  <c r="R8715" i="2"/>
  <c r="Q8715" i="2"/>
  <c r="P8715" i="2"/>
  <c r="O8715" i="2"/>
  <c r="N8715" i="2"/>
  <c r="J8715" i="2"/>
  <c r="I8715" i="2"/>
  <c r="G8715" i="2"/>
  <c r="T8714" i="2"/>
  <c r="S8714" i="2"/>
  <c r="R8714" i="2"/>
  <c r="Q8714" i="2"/>
  <c r="P8714" i="2"/>
  <c r="O8714" i="2"/>
  <c r="N8714" i="2"/>
  <c r="J8714" i="2"/>
  <c r="I8714" i="2"/>
  <c r="G8714" i="2"/>
  <c r="T8713" i="2"/>
  <c r="S8713" i="2"/>
  <c r="R8713" i="2"/>
  <c r="Q8713" i="2"/>
  <c r="P8713" i="2"/>
  <c r="O8713" i="2"/>
  <c r="N8713" i="2"/>
  <c r="J8713" i="2"/>
  <c r="I8713" i="2"/>
  <c r="G8713" i="2"/>
  <c r="T8712" i="2"/>
  <c r="S8712" i="2"/>
  <c r="R8712" i="2"/>
  <c r="Q8712" i="2"/>
  <c r="P8712" i="2"/>
  <c r="O8712" i="2"/>
  <c r="N8712" i="2"/>
  <c r="J8712" i="2"/>
  <c r="I8712" i="2"/>
  <c r="G8712" i="2"/>
  <c r="T8711" i="2"/>
  <c r="S8711" i="2"/>
  <c r="R8711" i="2"/>
  <c r="Q8711" i="2"/>
  <c r="P8711" i="2"/>
  <c r="O8711" i="2"/>
  <c r="N8711" i="2"/>
  <c r="J8711" i="2"/>
  <c r="I8711" i="2"/>
  <c r="G8711" i="2"/>
  <c r="T8710" i="2"/>
  <c r="S8710" i="2"/>
  <c r="R8710" i="2"/>
  <c r="Q8710" i="2"/>
  <c r="P8710" i="2"/>
  <c r="O8710" i="2"/>
  <c r="N8710" i="2"/>
  <c r="J8710" i="2"/>
  <c r="I8710" i="2"/>
  <c r="G8710" i="2"/>
  <c r="T8709" i="2"/>
  <c r="S8709" i="2"/>
  <c r="R8709" i="2"/>
  <c r="Q8709" i="2"/>
  <c r="P8709" i="2"/>
  <c r="O8709" i="2"/>
  <c r="N8709" i="2"/>
  <c r="J8709" i="2"/>
  <c r="I8709" i="2"/>
  <c r="G8709" i="2"/>
  <c r="T8708" i="2"/>
  <c r="S8708" i="2"/>
  <c r="R8708" i="2"/>
  <c r="Q8708" i="2"/>
  <c r="P8708" i="2"/>
  <c r="O8708" i="2"/>
  <c r="N8708" i="2"/>
  <c r="J8708" i="2"/>
  <c r="I8708" i="2"/>
  <c r="G8708" i="2"/>
  <c r="T8707" i="2"/>
  <c r="S8707" i="2"/>
  <c r="R8707" i="2"/>
  <c r="Q8707" i="2"/>
  <c r="P8707" i="2"/>
  <c r="O8707" i="2"/>
  <c r="N8707" i="2"/>
  <c r="J8707" i="2"/>
  <c r="I8707" i="2"/>
  <c r="G8707" i="2"/>
  <c r="T8706" i="2"/>
  <c r="S8706" i="2"/>
  <c r="R8706" i="2"/>
  <c r="Q8706" i="2"/>
  <c r="P8706" i="2"/>
  <c r="O8706" i="2"/>
  <c r="N8706" i="2"/>
  <c r="J8706" i="2"/>
  <c r="I8706" i="2"/>
  <c r="G8706" i="2"/>
  <c r="T8705" i="2"/>
  <c r="S8705" i="2"/>
  <c r="R8705" i="2"/>
  <c r="Q8705" i="2"/>
  <c r="P8705" i="2"/>
  <c r="O8705" i="2"/>
  <c r="N8705" i="2"/>
  <c r="J8705" i="2"/>
  <c r="I8705" i="2"/>
  <c r="G8705" i="2"/>
  <c r="T8704" i="2"/>
  <c r="S8704" i="2"/>
  <c r="R8704" i="2"/>
  <c r="Q8704" i="2"/>
  <c r="P8704" i="2"/>
  <c r="O8704" i="2"/>
  <c r="N8704" i="2"/>
  <c r="J8704" i="2"/>
  <c r="I8704" i="2"/>
  <c r="G8704" i="2"/>
  <c r="T8703" i="2"/>
  <c r="S8703" i="2"/>
  <c r="R8703" i="2"/>
  <c r="Q8703" i="2"/>
  <c r="P8703" i="2"/>
  <c r="O8703" i="2"/>
  <c r="N8703" i="2"/>
  <c r="J8703" i="2"/>
  <c r="I8703" i="2"/>
  <c r="G8703" i="2"/>
  <c r="T8702" i="2"/>
  <c r="S8702" i="2"/>
  <c r="R8702" i="2"/>
  <c r="Q8702" i="2"/>
  <c r="P8702" i="2"/>
  <c r="O8702" i="2"/>
  <c r="N8702" i="2"/>
  <c r="J8702" i="2"/>
  <c r="I8702" i="2"/>
  <c r="G8702" i="2"/>
  <c r="T8701" i="2"/>
  <c r="S8701" i="2"/>
  <c r="R8701" i="2"/>
  <c r="Q8701" i="2"/>
  <c r="P8701" i="2"/>
  <c r="O8701" i="2"/>
  <c r="N8701" i="2"/>
  <c r="J8701" i="2"/>
  <c r="I8701" i="2"/>
  <c r="G8701" i="2"/>
  <c r="T8700" i="2"/>
  <c r="S8700" i="2"/>
  <c r="R8700" i="2"/>
  <c r="Q8700" i="2"/>
  <c r="P8700" i="2"/>
  <c r="O8700" i="2"/>
  <c r="N8700" i="2"/>
  <c r="J8700" i="2"/>
  <c r="I8700" i="2"/>
  <c r="G8700" i="2"/>
  <c r="T8699" i="2"/>
  <c r="S8699" i="2"/>
  <c r="R8699" i="2"/>
  <c r="Q8699" i="2"/>
  <c r="P8699" i="2"/>
  <c r="O8699" i="2"/>
  <c r="N8699" i="2"/>
  <c r="J8699" i="2"/>
  <c r="I8699" i="2"/>
  <c r="G8699" i="2"/>
  <c r="T8698" i="2"/>
  <c r="S8698" i="2"/>
  <c r="R8698" i="2"/>
  <c r="Q8698" i="2"/>
  <c r="P8698" i="2"/>
  <c r="O8698" i="2"/>
  <c r="N8698" i="2"/>
  <c r="J8698" i="2"/>
  <c r="I8698" i="2"/>
  <c r="G8698" i="2"/>
  <c r="T8697" i="2"/>
  <c r="S8697" i="2"/>
  <c r="R8697" i="2"/>
  <c r="Q8697" i="2"/>
  <c r="P8697" i="2"/>
  <c r="O8697" i="2"/>
  <c r="N8697" i="2"/>
  <c r="J8697" i="2"/>
  <c r="I8697" i="2"/>
  <c r="G8697" i="2"/>
  <c r="T8696" i="2"/>
  <c r="S8696" i="2"/>
  <c r="R8696" i="2"/>
  <c r="Q8696" i="2"/>
  <c r="P8696" i="2"/>
  <c r="O8696" i="2"/>
  <c r="N8696" i="2"/>
  <c r="J8696" i="2"/>
  <c r="I8696" i="2"/>
  <c r="G8696" i="2"/>
  <c r="T8695" i="2"/>
  <c r="S8695" i="2"/>
  <c r="R8695" i="2"/>
  <c r="Q8695" i="2"/>
  <c r="P8695" i="2"/>
  <c r="O8695" i="2"/>
  <c r="N8695" i="2"/>
  <c r="J8695" i="2"/>
  <c r="I8695" i="2"/>
  <c r="G8695" i="2"/>
  <c r="T8694" i="2"/>
  <c r="S8694" i="2"/>
  <c r="R8694" i="2"/>
  <c r="Q8694" i="2"/>
  <c r="P8694" i="2"/>
  <c r="O8694" i="2"/>
  <c r="N8694" i="2"/>
  <c r="J8694" i="2"/>
  <c r="I8694" i="2"/>
  <c r="G8694" i="2"/>
  <c r="T8693" i="2"/>
  <c r="S8693" i="2"/>
  <c r="R8693" i="2"/>
  <c r="Q8693" i="2"/>
  <c r="P8693" i="2"/>
  <c r="O8693" i="2"/>
  <c r="N8693" i="2"/>
  <c r="J8693" i="2"/>
  <c r="I8693" i="2"/>
  <c r="G8693" i="2"/>
  <c r="T8692" i="2"/>
  <c r="S8692" i="2"/>
  <c r="R8692" i="2"/>
  <c r="Q8692" i="2"/>
  <c r="P8692" i="2"/>
  <c r="O8692" i="2"/>
  <c r="N8692" i="2"/>
  <c r="J8692" i="2"/>
  <c r="I8692" i="2"/>
  <c r="G8692" i="2"/>
  <c r="T8691" i="2"/>
  <c r="S8691" i="2"/>
  <c r="R8691" i="2"/>
  <c r="Q8691" i="2"/>
  <c r="P8691" i="2"/>
  <c r="O8691" i="2"/>
  <c r="N8691" i="2"/>
  <c r="J8691" i="2"/>
  <c r="I8691" i="2"/>
  <c r="G8691" i="2"/>
  <c r="T8690" i="2"/>
  <c r="S8690" i="2"/>
  <c r="R8690" i="2"/>
  <c r="Q8690" i="2"/>
  <c r="P8690" i="2"/>
  <c r="O8690" i="2"/>
  <c r="N8690" i="2"/>
  <c r="J8690" i="2"/>
  <c r="I8690" i="2"/>
  <c r="G8690" i="2"/>
  <c r="T8689" i="2"/>
  <c r="S8689" i="2"/>
  <c r="R8689" i="2"/>
  <c r="Q8689" i="2"/>
  <c r="P8689" i="2"/>
  <c r="O8689" i="2"/>
  <c r="N8689" i="2"/>
  <c r="J8689" i="2"/>
  <c r="I8689" i="2"/>
  <c r="G8689" i="2"/>
  <c r="T8688" i="2"/>
  <c r="S8688" i="2"/>
  <c r="R8688" i="2"/>
  <c r="Q8688" i="2"/>
  <c r="P8688" i="2"/>
  <c r="O8688" i="2"/>
  <c r="N8688" i="2"/>
  <c r="J8688" i="2"/>
  <c r="I8688" i="2"/>
  <c r="G8688" i="2"/>
  <c r="T8687" i="2"/>
  <c r="S8687" i="2"/>
  <c r="R8687" i="2"/>
  <c r="Q8687" i="2"/>
  <c r="P8687" i="2"/>
  <c r="O8687" i="2"/>
  <c r="N8687" i="2"/>
  <c r="J8687" i="2"/>
  <c r="I8687" i="2"/>
  <c r="G8687" i="2"/>
  <c r="T8686" i="2"/>
  <c r="S8686" i="2"/>
  <c r="R8686" i="2"/>
  <c r="Q8686" i="2"/>
  <c r="P8686" i="2"/>
  <c r="O8686" i="2"/>
  <c r="N8686" i="2"/>
  <c r="J8686" i="2"/>
  <c r="I8686" i="2"/>
  <c r="G8686" i="2"/>
  <c r="T8685" i="2"/>
  <c r="S8685" i="2"/>
  <c r="R8685" i="2"/>
  <c r="Q8685" i="2"/>
  <c r="P8685" i="2"/>
  <c r="O8685" i="2"/>
  <c r="N8685" i="2"/>
  <c r="J8685" i="2"/>
  <c r="I8685" i="2"/>
  <c r="G8685" i="2"/>
  <c r="T8684" i="2"/>
  <c r="S8684" i="2"/>
  <c r="R8684" i="2"/>
  <c r="Q8684" i="2"/>
  <c r="P8684" i="2"/>
  <c r="O8684" i="2"/>
  <c r="N8684" i="2"/>
  <c r="J8684" i="2"/>
  <c r="I8684" i="2"/>
  <c r="G8684" i="2"/>
  <c r="T8683" i="2"/>
  <c r="S8683" i="2"/>
  <c r="R8683" i="2"/>
  <c r="Q8683" i="2"/>
  <c r="P8683" i="2"/>
  <c r="O8683" i="2"/>
  <c r="N8683" i="2"/>
  <c r="J8683" i="2"/>
  <c r="I8683" i="2"/>
  <c r="G8683" i="2"/>
  <c r="T8682" i="2"/>
  <c r="S8682" i="2"/>
  <c r="R8682" i="2"/>
  <c r="Q8682" i="2"/>
  <c r="P8682" i="2"/>
  <c r="O8682" i="2"/>
  <c r="N8682" i="2"/>
  <c r="J8682" i="2"/>
  <c r="I8682" i="2"/>
  <c r="G8682" i="2"/>
  <c r="T8681" i="2"/>
  <c r="S8681" i="2"/>
  <c r="R8681" i="2"/>
  <c r="Q8681" i="2"/>
  <c r="P8681" i="2"/>
  <c r="O8681" i="2"/>
  <c r="N8681" i="2"/>
  <c r="J8681" i="2"/>
  <c r="I8681" i="2"/>
  <c r="G8681" i="2"/>
  <c r="T8680" i="2"/>
  <c r="S8680" i="2"/>
  <c r="R8680" i="2"/>
  <c r="Q8680" i="2"/>
  <c r="P8680" i="2"/>
  <c r="O8680" i="2"/>
  <c r="N8680" i="2"/>
  <c r="J8680" i="2"/>
  <c r="I8680" i="2"/>
  <c r="G8680" i="2"/>
  <c r="T8679" i="2"/>
  <c r="S8679" i="2"/>
  <c r="R8679" i="2"/>
  <c r="Q8679" i="2"/>
  <c r="P8679" i="2"/>
  <c r="O8679" i="2"/>
  <c r="N8679" i="2"/>
  <c r="J8679" i="2"/>
  <c r="I8679" i="2"/>
  <c r="G8679" i="2"/>
  <c r="T8678" i="2"/>
  <c r="S8678" i="2"/>
  <c r="R8678" i="2"/>
  <c r="Q8678" i="2"/>
  <c r="P8678" i="2"/>
  <c r="O8678" i="2"/>
  <c r="N8678" i="2"/>
  <c r="J8678" i="2"/>
  <c r="I8678" i="2"/>
  <c r="G8678" i="2"/>
  <c r="T8677" i="2"/>
  <c r="S8677" i="2"/>
  <c r="R8677" i="2"/>
  <c r="Q8677" i="2"/>
  <c r="P8677" i="2"/>
  <c r="O8677" i="2"/>
  <c r="N8677" i="2"/>
  <c r="J8677" i="2"/>
  <c r="I8677" i="2"/>
  <c r="G8677" i="2"/>
  <c r="T8676" i="2"/>
  <c r="S8676" i="2"/>
  <c r="R8676" i="2"/>
  <c r="Q8676" i="2"/>
  <c r="P8676" i="2"/>
  <c r="O8676" i="2"/>
  <c r="N8676" i="2"/>
  <c r="J8676" i="2"/>
  <c r="I8676" i="2"/>
  <c r="G8676" i="2"/>
  <c r="T8675" i="2"/>
  <c r="S8675" i="2"/>
  <c r="R8675" i="2"/>
  <c r="Q8675" i="2"/>
  <c r="P8675" i="2"/>
  <c r="O8675" i="2"/>
  <c r="N8675" i="2"/>
  <c r="J8675" i="2"/>
  <c r="I8675" i="2"/>
  <c r="G8675" i="2"/>
  <c r="T8674" i="2"/>
  <c r="S8674" i="2"/>
  <c r="R8674" i="2"/>
  <c r="Q8674" i="2"/>
  <c r="P8674" i="2"/>
  <c r="O8674" i="2"/>
  <c r="N8674" i="2"/>
  <c r="J8674" i="2"/>
  <c r="I8674" i="2"/>
  <c r="G8674" i="2"/>
  <c r="T8673" i="2"/>
  <c r="S8673" i="2"/>
  <c r="R8673" i="2"/>
  <c r="Q8673" i="2"/>
  <c r="P8673" i="2"/>
  <c r="O8673" i="2"/>
  <c r="N8673" i="2"/>
  <c r="J8673" i="2"/>
  <c r="I8673" i="2"/>
  <c r="G8673" i="2"/>
  <c r="T8672" i="2"/>
  <c r="S8672" i="2"/>
  <c r="R8672" i="2"/>
  <c r="Q8672" i="2"/>
  <c r="P8672" i="2"/>
  <c r="O8672" i="2"/>
  <c r="N8672" i="2"/>
  <c r="J8672" i="2"/>
  <c r="I8672" i="2"/>
  <c r="G8672" i="2"/>
  <c r="T8671" i="2"/>
  <c r="S8671" i="2"/>
  <c r="R8671" i="2"/>
  <c r="Q8671" i="2"/>
  <c r="P8671" i="2"/>
  <c r="O8671" i="2"/>
  <c r="N8671" i="2"/>
  <c r="J8671" i="2"/>
  <c r="I8671" i="2"/>
  <c r="G8671" i="2"/>
  <c r="T8670" i="2"/>
  <c r="S8670" i="2"/>
  <c r="R8670" i="2"/>
  <c r="Q8670" i="2"/>
  <c r="P8670" i="2"/>
  <c r="O8670" i="2"/>
  <c r="N8670" i="2"/>
  <c r="J8670" i="2"/>
  <c r="I8670" i="2"/>
  <c r="G8670" i="2"/>
  <c r="T8669" i="2"/>
  <c r="S8669" i="2"/>
  <c r="R8669" i="2"/>
  <c r="Q8669" i="2"/>
  <c r="P8669" i="2"/>
  <c r="O8669" i="2"/>
  <c r="N8669" i="2"/>
  <c r="J8669" i="2"/>
  <c r="I8669" i="2"/>
  <c r="G8669" i="2"/>
  <c r="T8668" i="2"/>
  <c r="S8668" i="2"/>
  <c r="R8668" i="2"/>
  <c r="Q8668" i="2"/>
  <c r="P8668" i="2"/>
  <c r="O8668" i="2"/>
  <c r="N8668" i="2"/>
  <c r="J8668" i="2"/>
  <c r="I8668" i="2"/>
  <c r="G8668" i="2"/>
  <c r="T8667" i="2"/>
  <c r="S8667" i="2"/>
  <c r="R8667" i="2"/>
  <c r="Q8667" i="2"/>
  <c r="P8667" i="2"/>
  <c r="O8667" i="2"/>
  <c r="N8667" i="2"/>
  <c r="J8667" i="2"/>
  <c r="I8667" i="2"/>
  <c r="G8667" i="2"/>
  <c r="T8666" i="2"/>
  <c r="S8666" i="2"/>
  <c r="R8666" i="2"/>
  <c r="Q8666" i="2"/>
  <c r="P8666" i="2"/>
  <c r="O8666" i="2"/>
  <c r="N8666" i="2"/>
  <c r="J8666" i="2"/>
  <c r="I8666" i="2"/>
  <c r="G8666" i="2"/>
  <c r="T8665" i="2"/>
  <c r="S8665" i="2"/>
  <c r="R8665" i="2"/>
  <c r="Q8665" i="2"/>
  <c r="P8665" i="2"/>
  <c r="O8665" i="2"/>
  <c r="N8665" i="2"/>
  <c r="J8665" i="2"/>
  <c r="I8665" i="2"/>
  <c r="G8665" i="2"/>
  <c r="T8664" i="2"/>
  <c r="S8664" i="2"/>
  <c r="R8664" i="2"/>
  <c r="Q8664" i="2"/>
  <c r="P8664" i="2"/>
  <c r="O8664" i="2"/>
  <c r="N8664" i="2"/>
  <c r="J8664" i="2"/>
  <c r="I8664" i="2"/>
  <c r="G8664" i="2"/>
  <c r="T8663" i="2"/>
  <c r="S8663" i="2"/>
  <c r="R8663" i="2"/>
  <c r="Q8663" i="2"/>
  <c r="P8663" i="2"/>
  <c r="O8663" i="2"/>
  <c r="N8663" i="2"/>
  <c r="J8663" i="2"/>
  <c r="I8663" i="2"/>
  <c r="G8663" i="2"/>
  <c r="T8662" i="2"/>
  <c r="S8662" i="2"/>
  <c r="R8662" i="2"/>
  <c r="Q8662" i="2"/>
  <c r="P8662" i="2"/>
  <c r="O8662" i="2"/>
  <c r="N8662" i="2"/>
  <c r="J8662" i="2"/>
  <c r="I8662" i="2"/>
  <c r="G8662" i="2"/>
  <c r="T8661" i="2"/>
  <c r="S8661" i="2"/>
  <c r="R8661" i="2"/>
  <c r="Q8661" i="2"/>
  <c r="P8661" i="2"/>
  <c r="O8661" i="2"/>
  <c r="N8661" i="2"/>
  <c r="J8661" i="2"/>
  <c r="I8661" i="2"/>
  <c r="G8661" i="2"/>
  <c r="T8660" i="2"/>
  <c r="S8660" i="2"/>
  <c r="R8660" i="2"/>
  <c r="Q8660" i="2"/>
  <c r="P8660" i="2"/>
  <c r="O8660" i="2"/>
  <c r="N8660" i="2"/>
  <c r="J8660" i="2"/>
  <c r="I8660" i="2"/>
  <c r="G8660" i="2"/>
  <c r="T8659" i="2"/>
  <c r="S8659" i="2"/>
  <c r="R8659" i="2"/>
  <c r="Q8659" i="2"/>
  <c r="P8659" i="2"/>
  <c r="O8659" i="2"/>
  <c r="N8659" i="2"/>
  <c r="J8659" i="2"/>
  <c r="I8659" i="2"/>
  <c r="G8659" i="2"/>
  <c r="T8658" i="2"/>
  <c r="S8658" i="2"/>
  <c r="R8658" i="2"/>
  <c r="Q8658" i="2"/>
  <c r="P8658" i="2"/>
  <c r="O8658" i="2"/>
  <c r="N8658" i="2"/>
  <c r="J8658" i="2"/>
  <c r="I8658" i="2"/>
  <c r="G8658" i="2"/>
  <c r="T8657" i="2"/>
  <c r="S8657" i="2"/>
  <c r="R8657" i="2"/>
  <c r="Q8657" i="2"/>
  <c r="P8657" i="2"/>
  <c r="O8657" i="2"/>
  <c r="N8657" i="2"/>
  <c r="J8657" i="2"/>
  <c r="I8657" i="2"/>
  <c r="G8657" i="2"/>
  <c r="T8656" i="2"/>
  <c r="S8656" i="2"/>
  <c r="R8656" i="2"/>
  <c r="Q8656" i="2"/>
  <c r="P8656" i="2"/>
  <c r="O8656" i="2"/>
  <c r="N8656" i="2"/>
  <c r="J8656" i="2"/>
  <c r="I8656" i="2"/>
  <c r="G8656" i="2"/>
  <c r="T8655" i="2"/>
  <c r="S8655" i="2"/>
  <c r="R8655" i="2"/>
  <c r="Q8655" i="2"/>
  <c r="P8655" i="2"/>
  <c r="O8655" i="2"/>
  <c r="N8655" i="2"/>
  <c r="J8655" i="2"/>
  <c r="I8655" i="2"/>
  <c r="G8655" i="2"/>
  <c r="T8654" i="2"/>
  <c r="S8654" i="2"/>
  <c r="R8654" i="2"/>
  <c r="Q8654" i="2"/>
  <c r="P8654" i="2"/>
  <c r="O8654" i="2"/>
  <c r="N8654" i="2"/>
  <c r="J8654" i="2"/>
  <c r="I8654" i="2"/>
  <c r="G8654" i="2"/>
  <c r="T8653" i="2"/>
  <c r="S8653" i="2"/>
  <c r="R8653" i="2"/>
  <c r="Q8653" i="2"/>
  <c r="P8653" i="2"/>
  <c r="O8653" i="2"/>
  <c r="N8653" i="2"/>
  <c r="J8653" i="2"/>
  <c r="I8653" i="2"/>
  <c r="G8653" i="2"/>
  <c r="T8652" i="2"/>
  <c r="S8652" i="2"/>
  <c r="R8652" i="2"/>
  <c r="Q8652" i="2"/>
  <c r="P8652" i="2"/>
  <c r="O8652" i="2"/>
  <c r="N8652" i="2"/>
  <c r="J8652" i="2"/>
  <c r="I8652" i="2"/>
  <c r="G8652" i="2"/>
  <c r="T8651" i="2"/>
  <c r="S8651" i="2"/>
  <c r="R8651" i="2"/>
  <c r="Q8651" i="2"/>
  <c r="P8651" i="2"/>
  <c r="O8651" i="2"/>
  <c r="N8651" i="2"/>
  <c r="J8651" i="2"/>
  <c r="I8651" i="2"/>
  <c r="G8651" i="2"/>
  <c r="T8650" i="2"/>
  <c r="S8650" i="2"/>
  <c r="R8650" i="2"/>
  <c r="Q8650" i="2"/>
  <c r="P8650" i="2"/>
  <c r="O8650" i="2"/>
  <c r="N8650" i="2"/>
  <c r="J8650" i="2"/>
  <c r="I8650" i="2"/>
  <c r="G8650" i="2"/>
  <c r="T8649" i="2"/>
  <c r="S8649" i="2"/>
  <c r="R8649" i="2"/>
  <c r="Q8649" i="2"/>
  <c r="P8649" i="2"/>
  <c r="O8649" i="2"/>
  <c r="N8649" i="2"/>
  <c r="J8649" i="2"/>
  <c r="I8649" i="2"/>
  <c r="G8649" i="2"/>
  <c r="T8648" i="2"/>
  <c r="S8648" i="2"/>
  <c r="R8648" i="2"/>
  <c r="Q8648" i="2"/>
  <c r="P8648" i="2"/>
  <c r="O8648" i="2"/>
  <c r="N8648" i="2"/>
  <c r="J8648" i="2"/>
  <c r="I8648" i="2"/>
  <c r="G8648" i="2"/>
  <c r="T8647" i="2"/>
  <c r="S8647" i="2"/>
  <c r="R8647" i="2"/>
  <c r="Q8647" i="2"/>
  <c r="P8647" i="2"/>
  <c r="O8647" i="2"/>
  <c r="N8647" i="2"/>
  <c r="J8647" i="2"/>
  <c r="I8647" i="2"/>
  <c r="G8647" i="2"/>
  <c r="T8646" i="2"/>
  <c r="S8646" i="2"/>
  <c r="R8646" i="2"/>
  <c r="Q8646" i="2"/>
  <c r="P8646" i="2"/>
  <c r="O8646" i="2"/>
  <c r="N8646" i="2"/>
  <c r="J8646" i="2"/>
  <c r="I8646" i="2"/>
  <c r="G8646" i="2"/>
  <c r="T8645" i="2"/>
  <c r="S8645" i="2"/>
  <c r="R8645" i="2"/>
  <c r="Q8645" i="2"/>
  <c r="P8645" i="2"/>
  <c r="O8645" i="2"/>
  <c r="N8645" i="2"/>
  <c r="J8645" i="2"/>
  <c r="I8645" i="2"/>
  <c r="G8645" i="2"/>
  <c r="T8644" i="2"/>
  <c r="S8644" i="2"/>
  <c r="R8644" i="2"/>
  <c r="Q8644" i="2"/>
  <c r="P8644" i="2"/>
  <c r="O8644" i="2"/>
  <c r="N8644" i="2"/>
  <c r="J8644" i="2"/>
  <c r="I8644" i="2"/>
  <c r="G8644" i="2"/>
  <c r="T8643" i="2"/>
  <c r="S8643" i="2"/>
  <c r="R8643" i="2"/>
  <c r="Q8643" i="2"/>
  <c r="P8643" i="2"/>
  <c r="O8643" i="2"/>
  <c r="N8643" i="2"/>
  <c r="J8643" i="2"/>
  <c r="I8643" i="2"/>
  <c r="G8643" i="2"/>
  <c r="T8642" i="2"/>
  <c r="S8642" i="2"/>
  <c r="R8642" i="2"/>
  <c r="Q8642" i="2"/>
  <c r="P8642" i="2"/>
  <c r="O8642" i="2"/>
  <c r="N8642" i="2"/>
  <c r="J8642" i="2"/>
  <c r="I8642" i="2"/>
  <c r="G8642" i="2"/>
  <c r="T8641" i="2"/>
  <c r="S8641" i="2"/>
  <c r="R8641" i="2"/>
  <c r="Q8641" i="2"/>
  <c r="P8641" i="2"/>
  <c r="O8641" i="2"/>
  <c r="N8641" i="2"/>
  <c r="J8641" i="2"/>
  <c r="I8641" i="2"/>
  <c r="G8641" i="2"/>
  <c r="T8640" i="2"/>
  <c r="S8640" i="2"/>
  <c r="R8640" i="2"/>
  <c r="Q8640" i="2"/>
  <c r="P8640" i="2"/>
  <c r="O8640" i="2"/>
  <c r="N8640" i="2"/>
  <c r="J8640" i="2"/>
  <c r="I8640" i="2"/>
  <c r="G8640" i="2"/>
  <c r="T8639" i="2"/>
  <c r="S8639" i="2"/>
  <c r="R8639" i="2"/>
  <c r="Q8639" i="2"/>
  <c r="P8639" i="2"/>
  <c r="O8639" i="2"/>
  <c r="N8639" i="2"/>
  <c r="J8639" i="2"/>
  <c r="I8639" i="2"/>
  <c r="G8639" i="2"/>
  <c r="T8638" i="2"/>
  <c r="S8638" i="2"/>
  <c r="R8638" i="2"/>
  <c r="Q8638" i="2"/>
  <c r="P8638" i="2"/>
  <c r="O8638" i="2"/>
  <c r="N8638" i="2"/>
  <c r="J8638" i="2"/>
  <c r="I8638" i="2"/>
  <c r="G8638" i="2"/>
  <c r="T8637" i="2"/>
  <c r="S8637" i="2"/>
  <c r="R8637" i="2"/>
  <c r="Q8637" i="2"/>
  <c r="P8637" i="2"/>
  <c r="O8637" i="2"/>
  <c r="N8637" i="2"/>
  <c r="J8637" i="2"/>
  <c r="I8637" i="2"/>
  <c r="G8637" i="2"/>
  <c r="T8636" i="2"/>
  <c r="S8636" i="2"/>
  <c r="R8636" i="2"/>
  <c r="Q8636" i="2"/>
  <c r="P8636" i="2"/>
  <c r="O8636" i="2"/>
  <c r="N8636" i="2"/>
  <c r="J8636" i="2"/>
  <c r="I8636" i="2"/>
  <c r="G8636" i="2"/>
  <c r="T8635" i="2"/>
  <c r="S8635" i="2"/>
  <c r="R8635" i="2"/>
  <c r="Q8635" i="2"/>
  <c r="P8635" i="2"/>
  <c r="O8635" i="2"/>
  <c r="N8635" i="2"/>
  <c r="J8635" i="2"/>
  <c r="I8635" i="2"/>
  <c r="G8635" i="2"/>
  <c r="T8634" i="2"/>
  <c r="S8634" i="2"/>
  <c r="R8634" i="2"/>
  <c r="Q8634" i="2"/>
  <c r="P8634" i="2"/>
  <c r="O8634" i="2"/>
  <c r="N8634" i="2"/>
  <c r="J8634" i="2"/>
  <c r="I8634" i="2"/>
  <c r="G8634" i="2"/>
  <c r="T8633" i="2"/>
  <c r="S8633" i="2"/>
  <c r="R8633" i="2"/>
  <c r="Q8633" i="2"/>
  <c r="P8633" i="2"/>
  <c r="O8633" i="2"/>
  <c r="N8633" i="2"/>
  <c r="J8633" i="2"/>
  <c r="I8633" i="2"/>
  <c r="G8633" i="2"/>
  <c r="T8632" i="2"/>
  <c r="S8632" i="2"/>
  <c r="R8632" i="2"/>
  <c r="Q8632" i="2"/>
  <c r="P8632" i="2"/>
  <c r="O8632" i="2"/>
  <c r="N8632" i="2"/>
  <c r="J8632" i="2"/>
  <c r="I8632" i="2"/>
  <c r="G8632" i="2"/>
  <c r="T8631" i="2"/>
  <c r="S8631" i="2"/>
  <c r="R8631" i="2"/>
  <c r="Q8631" i="2"/>
  <c r="P8631" i="2"/>
  <c r="O8631" i="2"/>
  <c r="N8631" i="2"/>
  <c r="J8631" i="2"/>
  <c r="I8631" i="2"/>
  <c r="G8631" i="2"/>
  <c r="T8630" i="2"/>
  <c r="S8630" i="2"/>
  <c r="R8630" i="2"/>
  <c r="Q8630" i="2"/>
  <c r="P8630" i="2"/>
  <c r="O8630" i="2"/>
  <c r="N8630" i="2"/>
  <c r="J8630" i="2"/>
  <c r="I8630" i="2"/>
  <c r="G8630" i="2"/>
  <c r="T8629" i="2"/>
  <c r="S8629" i="2"/>
  <c r="R8629" i="2"/>
  <c r="Q8629" i="2"/>
  <c r="P8629" i="2"/>
  <c r="O8629" i="2"/>
  <c r="N8629" i="2"/>
  <c r="J8629" i="2"/>
  <c r="I8629" i="2"/>
  <c r="G8629" i="2"/>
  <c r="T8628" i="2"/>
  <c r="S8628" i="2"/>
  <c r="R8628" i="2"/>
  <c r="Q8628" i="2"/>
  <c r="P8628" i="2"/>
  <c r="O8628" i="2"/>
  <c r="N8628" i="2"/>
  <c r="J8628" i="2"/>
  <c r="I8628" i="2"/>
  <c r="G8628" i="2"/>
  <c r="T8627" i="2"/>
  <c r="S8627" i="2"/>
  <c r="R8627" i="2"/>
  <c r="Q8627" i="2"/>
  <c r="P8627" i="2"/>
  <c r="O8627" i="2"/>
  <c r="N8627" i="2"/>
  <c r="J8627" i="2"/>
  <c r="I8627" i="2"/>
  <c r="G8627" i="2"/>
  <c r="T8626" i="2"/>
  <c r="S8626" i="2"/>
  <c r="R8626" i="2"/>
  <c r="Q8626" i="2"/>
  <c r="P8626" i="2"/>
  <c r="O8626" i="2"/>
  <c r="N8626" i="2"/>
  <c r="J8626" i="2"/>
  <c r="I8626" i="2"/>
  <c r="G8626" i="2"/>
  <c r="T8625" i="2"/>
  <c r="S8625" i="2"/>
  <c r="R8625" i="2"/>
  <c r="Q8625" i="2"/>
  <c r="P8625" i="2"/>
  <c r="O8625" i="2"/>
  <c r="N8625" i="2"/>
  <c r="J8625" i="2"/>
  <c r="I8625" i="2"/>
  <c r="G8625" i="2"/>
  <c r="T8624" i="2"/>
  <c r="S8624" i="2"/>
  <c r="R8624" i="2"/>
  <c r="Q8624" i="2"/>
  <c r="P8624" i="2"/>
  <c r="O8624" i="2"/>
  <c r="N8624" i="2"/>
  <c r="J8624" i="2"/>
  <c r="I8624" i="2"/>
  <c r="G8624" i="2"/>
  <c r="T8623" i="2"/>
  <c r="S8623" i="2"/>
  <c r="R8623" i="2"/>
  <c r="Q8623" i="2"/>
  <c r="P8623" i="2"/>
  <c r="O8623" i="2"/>
  <c r="N8623" i="2"/>
  <c r="J8623" i="2"/>
  <c r="I8623" i="2"/>
  <c r="G8623" i="2"/>
  <c r="T8622" i="2"/>
  <c r="S8622" i="2"/>
  <c r="R8622" i="2"/>
  <c r="Q8622" i="2"/>
  <c r="P8622" i="2"/>
  <c r="O8622" i="2"/>
  <c r="N8622" i="2"/>
  <c r="J8622" i="2"/>
  <c r="I8622" i="2"/>
  <c r="G8622" i="2"/>
  <c r="T8621" i="2"/>
  <c r="S8621" i="2"/>
  <c r="R8621" i="2"/>
  <c r="Q8621" i="2"/>
  <c r="P8621" i="2"/>
  <c r="O8621" i="2"/>
  <c r="N8621" i="2"/>
  <c r="J8621" i="2"/>
  <c r="I8621" i="2"/>
  <c r="G8621" i="2"/>
  <c r="T8620" i="2"/>
  <c r="S8620" i="2"/>
  <c r="R8620" i="2"/>
  <c r="Q8620" i="2"/>
  <c r="P8620" i="2"/>
  <c r="O8620" i="2"/>
  <c r="N8620" i="2"/>
  <c r="J8620" i="2"/>
  <c r="I8620" i="2"/>
  <c r="G8620" i="2"/>
  <c r="T8619" i="2"/>
  <c r="S8619" i="2"/>
  <c r="R8619" i="2"/>
  <c r="Q8619" i="2"/>
  <c r="P8619" i="2"/>
  <c r="O8619" i="2"/>
  <c r="N8619" i="2"/>
  <c r="J8619" i="2"/>
  <c r="I8619" i="2"/>
  <c r="G8619" i="2"/>
  <c r="T8618" i="2"/>
  <c r="S8618" i="2"/>
  <c r="R8618" i="2"/>
  <c r="Q8618" i="2"/>
  <c r="P8618" i="2"/>
  <c r="O8618" i="2"/>
  <c r="N8618" i="2"/>
  <c r="J8618" i="2"/>
  <c r="I8618" i="2"/>
  <c r="G8618" i="2"/>
  <c r="T8617" i="2"/>
  <c r="S8617" i="2"/>
  <c r="R8617" i="2"/>
  <c r="Q8617" i="2"/>
  <c r="P8617" i="2"/>
  <c r="O8617" i="2"/>
  <c r="N8617" i="2"/>
  <c r="J8617" i="2"/>
  <c r="I8617" i="2"/>
  <c r="G8617" i="2"/>
  <c r="T8616" i="2"/>
  <c r="S8616" i="2"/>
  <c r="R8616" i="2"/>
  <c r="Q8616" i="2"/>
  <c r="P8616" i="2"/>
  <c r="O8616" i="2"/>
  <c r="N8616" i="2"/>
  <c r="J8616" i="2"/>
  <c r="I8616" i="2"/>
  <c r="G8616" i="2"/>
  <c r="T8615" i="2"/>
  <c r="S8615" i="2"/>
  <c r="R8615" i="2"/>
  <c r="Q8615" i="2"/>
  <c r="P8615" i="2"/>
  <c r="O8615" i="2"/>
  <c r="N8615" i="2"/>
  <c r="J8615" i="2"/>
  <c r="I8615" i="2"/>
  <c r="G8615" i="2"/>
  <c r="T8614" i="2"/>
  <c r="S8614" i="2"/>
  <c r="R8614" i="2"/>
  <c r="Q8614" i="2"/>
  <c r="P8614" i="2"/>
  <c r="O8614" i="2"/>
  <c r="N8614" i="2"/>
  <c r="J8614" i="2"/>
  <c r="I8614" i="2"/>
  <c r="G8614" i="2"/>
  <c r="T8613" i="2"/>
  <c r="S8613" i="2"/>
  <c r="R8613" i="2"/>
  <c r="Q8613" i="2"/>
  <c r="P8613" i="2"/>
  <c r="O8613" i="2"/>
  <c r="N8613" i="2"/>
  <c r="J8613" i="2"/>
  <c r="I8613" i="2"/>
  <c r="G8613" i="2"/>
  <c r="T8612" i="2"/>
  <c r="S8612" i="2"/>
  <c r="R8612" i="2"/>
  <c r="Q8612" i="2"/>
  <c r="P8612" i="2"/>
  <c r="O8612" i="2"/>
  <c r="N8612" i="2"/>
  <c r="J8612" i="2"/>
  <c r="I8612" i="2"/>
  <c r="G8612" i="2"/>
  <c r="T8611" i="2"/>
  <c r="S8611" i="2"/>
  <c r="R8611" i="2"/>
  <c r="Q8611" i="2"/>
  <c r="P8611" i="2"/>
  <c r="O8611" i="2"/>
  <c r="N8611" i="2"/>
  <c r="J8611" i="2"/>
  <c r="I8611" i="2"/>
  <c r="G8611" i="2"/>
  <c r="T8610" i="2"/>
  <c r="S8610" i="2"/>
  <c r="R8610" i="2"/>
  <c r="Q8610" i="2"/>
  <c r="P8610" i="2"/>
  <c r="O8610" i="2"/>
  <c r="N8610" i="2"/>
  <c r="J8610" i="2"/>
  <c r="I8610" i="2"/>
  <c r="G8610" i="2"/>
  <c r="T8609" i="2"/>
  <c r="S8609" i="2"/>
  <c r="R8609" i="2"/>
  <c r="Q8609" i="2"/>
  <c r="P8609" i="2"/>
  <c r="O8609" i="2"/>
  <c r="N8609" i="2"/>
  <c r="J8609" i="2"/>
  <c r="I8609" i="2"/>
  <c r="G8609" i="2"/>
  <c r="T8608" i="2"/>
  <c r="S8608" i="2"/>
  <c r="R8608" i="2"/>
  <c r="Q8608" i="2"/>
  <c r="P8608" i="2"/>
  <c r="O8608" i="2"/>
  <c r="N8608" i="2"/>
  <c r="J8608" i="2"/>
  <c r="I8608" i="2"/>
  <c r="G8608" i="2"/>
  <c r="T8607" i="2"/>
  <c r="S8607" i="2"/>
  <c r="R8607" i="2"/>
  <c r="Q8607" i="2"/>
  <c r="P8607" i="2"/>
  <c r="O8607" i="2"/>
  <c r="N8607" i="2"/>
  <c r="J8607" i="2"/>
  <c r="I8607" i="2"/>
  <c r="G8607" i="2"/>
  <c r="T8606" i="2"/>
  <c r="S8606" i="2"/>
  <c r="R8606" i="2"/>
  <c r="Q8606" i="2"/>
  <c r="P8606" i="2"/>
  <c r="O8606" i="2"/>
  <c r="N8606" i="2"/>
  <c r="J8606" i="2"/>
  <c r="I8606" i="2"/>
  <c r="G8606" i="2"/>
  <c r="T8605" i="2"/>
  <c r="S8605" i="2"/>
  <c r="R8605" i="2"/>
  <c r="Q8605" i="2"/>
  <c r="P8605" i="2"/>
  <c r="O8605" i="2"/>
  <c r="N8605" i="2"/>
  <c r="J8605" i="2"/>
  <c r="I8605" i="2"/>
  <c r="G8605" i="2"/>
  <c r="T8604" i="2"/>
  <c r="S8604" i="2"/>
  <c r="R8604" i="2"/>
  <c r="Q8604" i="2"/>
  <c r="P8604" i="2"/>
  <c r="O8604" i="2"/>
  <c r="N8604" i="2"/>
  <c r="J8604" i="2"/>
  <c r="I8604" i="2"/>
  <c r="G8604" i="2"/>
  <c r="T8603" i="2"/>
  <c r="S8603" i="2"/>
  <c r="R8603" i="2"/>
  <c r="Q8603" i="2"/>
  <c r="P8603" i="2"/>
  <c r="O8603" i="2"/>
  <c r="N8603" i="2"/>
  <c r="J8603" i="2"/>
  <c r="I8603" i="2"/>
  <c r="G8603" i="2"/>
  <c r="T8602" i="2"/>
  <c r="S8602" i="2"/>
  <c r="R8602" i="2"/>
  <c r="Q8602" i="2"/>
  <c r="P8602" i="2"/>
  <c r="O8602" i="2"/>
  <c r="N8602" i="2"/>
  <c r="J8602" i="2"/>
  <c r="I8602" i="2"/>
  <c r="G8602" i="2"/>
  <c r="T8601" i="2"/>
  <c r="S8601" i="2"/>
  <c r="R8601" i="2"/>
  <c r="Q8601" i="2"/>
  <c r="P8601" i="2"/>
  <c r="O8601" i="2"/>
  <c r="N8601" i="2"/>
  <c r="J8601" i="2"/>
  <c r="I8601" i="2"/>
  <c r="G8601" i="2"/>
  <c r="T8600" i="2"/>
  <c r="S8600" i="2"/>
  <c r="R8600" i="2"/>
  <c r="Q8600" i="2"/>
  <c r="P8600" i="2"/>
  <c r="O8600" i="2"/>
  <c r="N8600" i="2"/>
  <c r="J8600" i="2"/>
  <c r="I8600" i="2"/>
  <c r="G8600" i="2"/>
  <c r="T8599" i="2"/>
  <c r="S8599" i="2"/>
  <c r="R8599" i="2"/>
  <c r="Q8599" i="2"/>
  <c r="P8599" i="2"/>
  <c r="O8599" i="2"/>
  <c r="N8599" i="2"/>
  <c r="J8599" i="2"/>
  <c r="I8599" i="2"/>
  <c r="G8599" i="2"/>
  <c r="T8598" i="2"/>
  <c r="S8598" i="2"/>
  <c r="R8598" i="2"/>
  <c r="Q8598" i="2"/>
  <c r="P8598" i="2"/>
  <c r="O8598" i="2"/>
  <c r="N8598" i="2"/>
  <c r="J8598" i="2"/>
  <c r="I8598" i="2"/>
  <c r="G8598" i="2"/>
  <c r="T8597" i="2"/>
  <c r="S8597" i="2"/>
  <c r="R8597" i="2"/>
  <c r="Q8597" i="2"/>
  <c r="P8597" i="2"/>
  <c r="O8597" i="2"/>
  <c r="N8597" i="2"/>
  <c r="J8597" i="2"/>
  <c r="I8597" i="2"/>
  <c r="G8597" i="2"/>
  <c r="T8596" i="2"/>
  <c r="S8596" i="2"/>
  <c r="R8596" i="2"/>
  <c r="Q8596" i="2"/>
  <c r="P8596" i="2"/>
  <c r="O8596" i="2"/>
  <c r="N8596" i="2"/>
  <c r="J8596" i="2"/>
  <c r="I8596" i="2"/>
  <c r="G8596" i="2"/>
  <c r="T8595" i="2"/>
  <c r="S8595" i="2"/>
  <c r="R8595" i="2"/>
  <c r="Q8595" i="2"/>
  <c r="P8595" i="2"/>
  <c r="O8595" i="2"/>
  <c r="N8595" i="2"/>
  <c r="J8595" i="2"/>
  <c r="I8595" i="2"/>
  <c r="G8595" i="2"/>
  <c r="T8594" i="2"/>
  <c r="S8594" i="2"/>
  <c r="R8594" i="2"/>
  <c r="Q8594" i="2"/>
  <c r="P8594" i="2"/>
  <c r="O8594" i="2"/>
  <c r="N8594" i="2"/>
  <c r="J8594" i="2"/>
  <c r="I8594" i="2"/>
  <c r="G8594" i="2"/>
  <c r="T8593" i="2"/>
  <c r="S8593" i="2"/>
  <c r="R8593" i="2"/>
  <c r="Q8593" i="2"/>
  <c r="P8593" i="2"/>
  <c r="O8593" i="2"/>
  <c r="N8593" i="2"/>
  <c r="J8593" i="2"/>
  <c r="I8593" i="2"/>
  <c r="G8593" i="2"/>
  <c r="T8592" i="2"/>
  <c r="S8592" i="2"/>
  <c r="R8592" i="2"/>
  <c r="Q8592" i="2"/>
  <c r="P8592" i="2"/>
  <c r="O8592" i="2"/>
  <c r="N8592" i="2"/>
  <c r="J8592" i="2"/>
  <c r="I8592" i="2"/>
  <c r="G8592" i="2"/>
  <c r="T8591" i="2"/>
  <c r="S8591" i="2"/>
  <c r="R8591" i="2"/>
  <c r="Q8591" i="2"/>
  <c r="P8591" i="2"/>
  <c r="O8591" i="2"/>
  <c r="N8591" i="2"/>
  <c r="J8591" i="2"/>
  <c r="I8591" i="2"/>
  <c r="G8591" i="2"/>
  <c r="T8590" i="2"/>
  <c r="S8590" i="2"/>
  <c r="R8590" i="2"/>
  <c r="Q8590" i="2"/>
  <c r="P8590" i="2"/>
  <c r="O8590" i="2"/>
  <c r="N8590" i="2"/>
  <c r="J8590" i="2"/>
  <c r="I8590" i="2"/>
  <c r="G8590" i="2"/>
  <c r="T8589" i="2"/>
  <c r="S8589" i="2"/>
  <c r="R8589" i="2"/>
  <c r="Q8589" i="2"/>
  <c r="P8589" i="2"/>
  <c r="O8589" i="2"/>
  <c r="N8589" i="2"/>
  <c r="J8589" i="2"/>
  <c r="I8589" i="2"/>
  <c r="G8589" i="2"/>
  <c r="T8588" i="2"/>
  <c r="S8588" i="2"/>
  <c r="R8588" i="2"/>
  <c r="Q8588" i="2"/>
  <c r="P8588" i="2"/>
  <c r="O8588" i="2"/>
  <c r="N8588" i="2"/>
  <c r="J8588" i="2"/>
  <c r="I8588" i="2"/>
  <c r="G8588" i="2"/>
  <c r="T8587" i="2"/>
  <c r="S8587" i="2"/>
  <c r="R8587" i="2"/>
  <c r="Q8587" i="2"/>
  <c r="P8587" i="2"/>
  <c r="O8587" i="2"/>
  <c r="N8587" i="2"/>
  <c r="J8587" i="2"/>
  <c r="I8587" i="2"/>
  <c r="G8587" i="2"/>
  <c r="T8586" i="2"/>
  <c r="S8586" i="2"/>
  <c r="R8586" i="2"/>
  <c r="Q8586" i="2"/>
  <c r="P8586" i="2"/>
  <c r="O8586" i="2"/>
  <c r="N8586" i="2"/>
  <c r="J8586" i="2"/>
  <c r="I8586" i="2"/>
  <c r="G8586" i="2"/>
  <c r="T8585" i="2"/>
  <c r="S8585" i="2"/>
  <c r="R8585" i="2"/>
  <c r="Q8585" i="2"/>
  <c r="P8585" i="2"/>
  <c r="O8585" i="2"/>
  <c r="N8585" i="2"/>
  <c r="J8585" i="2"/>
  <c r="I8585" i="2"/>
  <c r="G8585" i="2"/>
  <c r="T8584" i="2"/>
  <c r="S8584" i="2"/>
  <c r="R8584" i="2"/>
  <c r="Q8584" i="2"/>
  <c r="P8584" i="2"/>
  <c r="O8584" i="2"/>
  <c r="N8584" i="2"/>
  <c r="J8584" i="2"/>
  <c r="I8584" i="2"/>
  <c r="G8584" i="2"/>
  <c r="T8583" i="2"/>
  <c r="S8583" i="2"/>
  <c r="R8583" i="2"/>
  <c r="Q8583" i="2"/>
  <c r="P8583" i="2"/>
  <c r="O8583" i="2"/>
  <c r="N8583" i="2"/>
  <c r="J8583" i="2"/>
  <c r="I8583" i="2"/>
  <c r="G8583" i="2"/>
  <c r="T8582" i="2"/>
  <c r="S8582" i="2"/>
  <c r="R8582" i="2"/>
  <c r="Q8582" i="2"/>
  <c r="P8582" i="2"/>
  <c r="O8582" i="2"/>
  <c r="N8582" i="2"/>
  <c r="J8582" i="2"/>
  <c r="I8582" i="2"/>
  <c r="G8582" i="2"/>
  <c r="T8581" i="2"/>
  <c r="S8581" i="2"/>
  <c r="R8581" i="2"/>
  <c r="Q8581" i="2"/>
  <c r="P8581" i="2"/>
  <c r="O8581" i="2"/>
  <c r="N8581" i="2"/>
  <c r="J8581" i="2"/>
  <c r="I8581" i="2"/>
  <c r="G8581" i="2"/>
  <c r="T8580" i="2"/>
  <c r="S8580" i="2"/>
  <c r="R8580" i="2"/>
  <c r="Q8580" i="2"/>
  <c r="P8580" i="2"/>
  <c r="O8580" i="2"/>
  <c r="N8580" i="2"/>
  <c r="J8580" i="2"/>
  <c r="I8580" i="2"/>
  <c r="G8580" i="2"/>
  <c r="T8579" i="2"/>
  <c r="S8579" i="2"/>
  <c r="R8579" i="2"/>
  <c r="Q8579" i="2"/>
  <c r="P8579" i="2"/>
  <c r="O8579" i="2"/>
  <c r="N8579" i="2"/>
  <c r="J8579" i="2"/>
  <c r="I8579" i="2"/>
  <c r="G8579" i="2"/>
  <c r="T8578" i="2"/>
  <c r="S8578" i="2"/>
  <c r="R8578" i="2"/>
  <c r="Q8578" i="2"/>
  <c r="P8578" i="2"/>
  <c r="O8578" i="2"/>
  <c r="N8578" i="2"/>
  <c r="J8578" i="2"/>
  <c r="I8578" i="2"/>
  <c r="G8578" i="2"/>
  <c r="T8577" i="2"/>
  <c r="S8577" i="2"/>
  <c r="R8577" i="2"/>
  <c r="Q8577" i="2"/>
  <c r="P8577" i="2"/>
  <c r="O8577" i="2"/>
  <c r="N8577" i="2"/>
  <c r="J8577" i="2"/>
  <c r="I8577" i="2"/>
  <c r="G8577" i="2"/>
  <c r="T8576" i="2"/>
  <c r="S8576" i="2"/>
  <c r="R8576" i="2"/>
  <c r="Q8576" i="2"/>
  <c r="P8576" i="2"/>
  <c r="O8576" i="2"/>
  <c r="N8576" i="2"/>
  <c r="J8576" i="2"/>
  <c r="I8576" i="2"/>
  <c r="G8576" i="2"/>
  <c r="T8575" i="2"/>
  <c r="S8575" i="2"/>
  <c r="R8575" i="2"/>
  <c r="Q8575" i="2"/>
  <c r="P8575" i="2"/>
  <c r="O8575" i="2"/>
  <c r="N8575" i="2"/>
  <c r="J8575" i="2"/>
  <c r="I8575" i="2"/>
  <c r="G8575" i="2"/>
  <c r="T8574" i="2"/>
  <c r="S8574" i="2"/>
  <c r="R8574" i="2"/>
  <c r="Q8574" i="2"/>
  <c r="P8574" i="2"/>
  <c r="O8574" i="2"/>
  <c r="N8574" i="2"/>
  <c r="J8574" i="2"/>
  <c r="I8574" i="2"/>
  <c r="G8574" i="2"/>
  <c r="T8573" i="2"/>
  <c r="S8573" i="2"/>
  <c r="R8573" i="2"/>
  <c r="Q8573" i="2"/>
  <c r="P8573" i="2"/>
  <c r="O8573" i="2"/>
  <c r="N8573" i="2"/>
  <c r="J8573" i="2"/>
  <c r="I8573" i="2"/>
  <c r="G8573" i="2"/>
  <c r="T8572" i="2"/>
  <c r="S8572" i="2"/>
  <c r="R8572" i="2"/>
  <c r="Q8572" i="2"/>
  <c r="P8572" i="2"/>
  <c r="O8572" i="2"/>
  <c r="N8572" i="2"/>
  <c r="J8572" i="2"/>
  <c r="I8572" i="2"/>
  <c r="G8572" i="2"/>
  <c r="T8571" i="2"/>
  <c r="S8571" i="2"/>
  <c r="R8571" i="2"/>
  <c r="Q8571" i="2"/>
  <c r="P8571" i="2"/>
  <c r="O8571" i="2"/>
  <c r="N8571" i="2"/>
  <c r="J8571" i="2"/>
  <c r="I8571" i="2"/>
  <c r="G8571" i="2"/>
  <c r="T8570" i="2"/>
  <c r="S8570" i="2"/>
  <c r="R8570" i="2"/>
  <c r="Q8570" i="2"/>
  <c r="P8570" i="2"/>
  <c r="O8570" i="2"/>
  <c r="N8570" i="2"/>
  <c r="J8570" i="2"/>
  <c r="I8570" i="2"/>
  <c r="G8570" i="2"/>
  <c r="T8569" i="2"/>
  <c r="S8569" i="2"/>
  <c r="R8569" i="2"/>
  <c r="Q8569" i="2"/>
  <c r="P8569" i="2"/>
  <c r="O8569" i="2"/>
  <c r="N8569" i="2"/>
  <c r="J8569" i="2"/>
  <c r="I8569" i="2"/>
  <c r="G8569" i="2"/>
  <c r="T8568" i="2"/>
  <c r="S8568" i="2"/>
  <c r="R8568" i="2"/>
  <c r="Q8568" i="2"/>
  <c r="P8568" i="2"/>
  <c r="O8568" i="2"/>
  <c r="N8568" i="2"/>
  <c r="J8568" i="2"/>
  <c r="I8568" i="2"/>
  <c r="G8568" i="2"/>
  <c r="T8567" i="2"/>
  <c r="S8567" i="2"/>
  <c r="R8567" i="2"/>
  <c r="Q8567" i="2"/>
  <c r="P8567" i="2"/>
  <c r="O8567" i="2"/>
  <c r="N8567" i="2"/>
  <c r="J8567" i="2"/>
  <c r="I8567" i="2"/>
  <c r="G8567" i="2"/>
  <c r="T8566" i="2"/>
  <c r="S8566" i="2"/>
  <c r="R8566" i="2"/>
  <c r="Q8566" i="2"/>
  <c r="P8566" i="2"/>
  <c r="O8566" i="2"/>
  <c r="N8566" i="2"/>
  <c r="J8566" i="2"/>
  <c r="I8566" i="2"/>
  <c r="G8566" i="2"/>
  <c r="T8565" i="2"/>
  <c r="S8565" i="2"/>
  <c r="R8565" i="2"/>
  <c r="Q8565" i="2"/>
  <c r="P8565" i="2"/>
  <c r="O8565" i="2"/>
  <c r="N8565" i="2"/>
  <c r="J8565" i="2"/>
  <c r="I8565" i="2"/>
  <c r="G8565" i="2"/>
  <c r="T8564" i="2"/>
  <c r="S8564" i="2"/>
  <c r="R8564" i="2"/>
  <c r="Q8564" i="2"/>
  <c r="P8564" i="2"/>
  <c r="O8564" i="2"/>
  <c r="N8564" i="2"/>
  <c r="J8564" i="2"/>
  <c r="I8564" i="2"/>
  <c r="G8564" i="2"/>
  <c r="T8563" i="2"/>
  <c r="S8563" i="2"/>
  <c r="R8563" i="2"/>
  <c r="Q8563" i="2"/>
  <c r="P8563" i="2"/>
  <c r="O8563" i="2"/>
  <c r="N8563" i="2"/>
  <c r="J8563" i="2"/>
  <c r="I8563" i="2"/>
  <c r="G8563" i="2"/>
  <c r="T8562" i="2"/>
  <c r="S8562" i="2"/>
  <c r="R8562" i="2"/>
  <c r="Q8562" i="2"/>
  <c r="P8562" i="2"/>
  <c r="O8562" i="2"/>
  <c r="N8562" i="2"/>
  <c r="J8562" i="2"/>
  <c r="I8562" i="2"/>
  <c r="G8562" i="2"/>
  <c r="T8561" i="2"/>
  <c r="S8561" i="2"/>
  <c r="R8561" i="2"/>
  <c r="Q8561" i="2"/>
  <c r="P8561" i="2"/>
  <c r="O8561" i="2"/>
  <c r="N8561" i="2"/>
  <c r="J8561" i="2"/>
  <c r="I8561" i="2"/>
  <c r="G8561" i="2"/>
  <c r="T8560" i="2"/>
  <c r="S8560" i="2"/>
  <c r="R8560" i="2"/>
  <c r="Q8560" i="2"/>
  <c r="P8560" i="2"/>
  <c r="O8560" i="2"/>
  <c r="N8560" i="2"/>
  <c r="J8560" i="2"/>
  <c r="I8560" i="2"/>
  <c r="G8560" i="2"/>
  <c r="T8559" i="2"/>
  <c r="S8559" i="2"/>
  <c r="R8559" i="2"/>
  <c r="Q8559" i="2"/>
  <c r="P8559" i="2"/>
  <c r="O8559" i="2"/>
  <c r="N8559" i="2"/>
  <c r="J8559" i="2"/>
  <c r="I8559" i="2"/>
  <c r="G8559" i="2"/>
  <c r="T8558" i="2"/>
  <c r="S8558" i="2"/>
  <c r="R8558" i="2"/>
  <c r="Q8558" i="2"/>
  <c r="P8558" i="2"/>
  <c r="O8558" i="2"/>
  <c r="N8558" i="2"/>
  <c r="J8558" i="2"/>
  <c r="I8558" i="2"/>
  <c r="G8558" i="2"/>
  <c r="T8557" i="2"/>
  <c r="S8557" i="2"/>
  <c r="R8557" i="2"/>
  <c r="Q8557" i="2"/>
  <c r="P8557" i="2"/>
  <c r="O8557" i="2"/>
  <c r="N8557" i="2"/>
  <c r="J8557" i="2"/>
  <c r="I8557" i="2"/>
  <c r="G8557" i="2"/>
  <c r="T8556" i="2"/>
  <c r="S8556" i="2"/>
  <c r="R8556" i="2"/>
  <c r="Q8556" i="2"/>
  <c r="P8556" i="2"/>
  <c r="O8556" i="2"/>
  <c r="N8556" i="2"/>
  <c r="J8556" i="2"/>
  <c r="I8556" i="2"/>
  <c r="G8556" i="2"/>
  <c r="T8555" i="2"/>
  <c r="S8555" i="2"/>
  <c r="R8555" i="2"/>
  <c r="Q8555" i="2"/>
  <c r="P8555" i="2"/>
  <c r="O8555" i="2"/>
  <c r="N8555" i="2"/>
  <c r="J8555" i="2"/>
  <c r="I8555" i="2"/>
  <c r="G8555" i="2"/>
  <c r="T8554" i="2"/>
  <c r="S8554" i="2"/>
  <c r="R8554" i="2"/>
  <c r="Q8554" i="2"/>
  <c r="P8554" i="2"/>
  <c r="O8554" i="2"/>
  <c r="N8554" i="2"/>
  <c r="J8554" i="2"/>
  <c r="I8554" i="2"/>
  <c r="G8554" i="2"/>
  <c r="T8553" i="2"/>
  <c r="S8553" i="2"/>
  <c r="R8553" i="2"/>
  <c r="Q8553" i="2"/>
  <c r="P8553" i="2"/>
  <c r="O8553" i="2"/>
  <c r="N8553" i="2"/>
  <c r="J8553" i="2"/>
  <c r="I8553" i="2"/>
  <c r="G8553" i="2"/>
  <c r="T8552" i="2"/>
  <c r="S8552" i="2"/>
  <c r="R8552" i="2"/>
  <c r="Q8552" i="2"/>
  <c r="P8552" i="2"/>
  <c r="O8552" i="2"/>
  <c r="N8552" i="2"/>
  <c r="J8552" i="2"/>
  <c r="I8552" i="2"/>
  <c r="G8552" i="2"/>
  <c r="T8551" i="2"/>
  <c r="S8551" i="2"/>
  <c r="R8551" i="2"/>
  <c r="Q8551" i="2"/>
  <c r="P8551" i="2"/>
  <c r="O8551" i="2"/>
  <c r="N8551" i="2"/>
  <c r="J8551" i="2"/>
  <c r="I8551" i="2"/>
  <c r="G8551" i="2"/>
  <c r="T8550" i="2"/>
  <c r="S8550" i="2"/>
  <c r="R8550" i="2"/>
  <c r="Q8550" i="2"/>
  <c r="P8550" i="2"/>
  <c r="O8550" i="2"/>
  <c r="N8550" i="2"/>
  <c r="J8550" i="2"/>
  <c r="I8550" i="2"/>
  <c r="G8550" i="2"/>
  <c r="T8549" i="2"/>
  <c r="S8549" i="2"/>
  <c r="R8549" i="2"/>
  <c r="Q8549" i="2"/>
  <c r="P8549" i="2"/>
  <c r="O8549" i="2"/>
  <c r="N8549" i="2"/>
  <c r="J8549" i="2"/>
  <c r="I8549" i="2"/>
  <c r="G8549" i="2"/>
  <c r="T8548" i="2"/>
  <c r="S8548" i="2"/>
  <c r="R8548" i="2"/>
  <c r="Q8548" i="2"/>
  <c r="P8548" i="2"/>
  <c r="O8548" i="2"/>
  <c r="N8548" i="2"/>
  <c r="J8548" i="2"/>
  <c r="I8548" i="2"/>
  <c r="G8548" i="2"/>
  <c r="T8547" i="2"/>
  <c r="S8547" i="2"/>
  <c r="R8547" i="2"/>
  <c r="Q8547" i="2"/>
  <c r="P8547" i="2"/>
  <c r="O8547" i="2"/>
  <c r="N8547" i="2"/>
  <c r="J8547" i="2"/>
  <c r="I8547" i="2"/>
  <c r="G8547" i="2"/>
  <c r="T8546" i="2"/>
  <c r="S8546" i="2"/>
  <c r="R8546" i="2"/>
  <c r="Q8546" i="2"/>
  <c r="P8546" i="2"/>
  <c r="O8546" i="2"/>
  <c r="N8546" i="2"/>
  <c r="J8546" i="2"/>
  <c r="I8546" i="2"/>
  <c r="G8546" i="2"/>
  <c r="T8545" i="2"/>
  <c r="S8545" i="2"/>
  <c r="R8545" i="2"/>
  <c r="Q8545" i="2"/>
  <c r="P8545" i="2"/>
  <c r="O8545" i="2"/>
  <c r="N8545" i="2"/>
  <c r="J8545" i="2"/>
  <c r="I8545" i="2"/>
  <c r="G8545" i="2"/>
  <c r="T8544" i="2"/>
  <c r="S8544" i="2"/>
  <c r="R8544" i="2"/>
  <c r="Q8544" i="2"/>
  <c r="P8544" i="2"/>
  <c r="O8544" i="2"/>
  <c r="N8544" i="2"/>
  <c r="J8544" i="2"/>
  <c r="I8544" i="2"/>
  <c r="G8544" i="2"/>
  <c r="T8543" i="2"/>
  <c r="S8543" i="2"/>
  <c r="R8543" i="2"/>
  <c r="Q8543" i="2"/>
  <c r="P8543" i="2"/>
  <c r="O8543" i="2"/>
  <c r="N8543" i="2"/>
  <c r="J8543" i="2"/>
  <c r="I8543" i="2"/>
  <c r="G8543" i="2"/>
  <c r="T8542" i="2"/>
  <c r="S8542" i="2"/>
  <c r="R8542" i="2"/>
  <c r="Q8542" i="2"/>
  <c r="P8542" i="2"/>
  <c r="O8542" i="2"/>
  <c r="N8542" i="2"/>
  <c r="J8542" i="2"/>
  <c r="I8542" i="2"/>
  <c r="G8542" i="2"/>
  <c r="T8541" i="2"/>
  <c r="S8541" i="2"/>
  <c r="R8541" i="2"/>
  <c r="Q8541" i="2"/>
  <c r="P8541" i="2"/>
  <c r="O8541" i="2"/>
  <c r="N8541" i="2"/>
  <c r="J8541" i="2"/>
  <c r="I8541" i="2"/>
  <c r="G8541" i="2"/>
  <c r="T8540" i="2"/>
  <c r="S8540" i="2"/>
  <c r="R8540" i="2"/>
  <c r="Q8540" i="2"/>
  <c r="P8540" i="2"/>
  <c r="O8540" i="2"/>
  <c r="N8540" i="2"/>
  <c r="J8540" i="2"/>
  <c r="I8540" i="2"/>
  <c r="G8540" i="2"/>
  <c r="T8539" i="2"/>
  <c r="S8539" i="2"/>
  <c r="R8539" i="2"/>
  <c r="Q8539" i="2"/>
  <c r="P8539" i="2"/>
  <c r="O8539" i="2"/>
  <c r="N8539" i="2"/>
  <c r="J8539" i="2"/>
  <c r="I8539" i="2"/>
  <c r="L4947" i="2" s="1"/>
  <c r="G8539" i="2"/>
  <c r="T8538" i="2"/>
  <c r="S8538" i="2"/>
  <c r="R8538" i="2"/>
  <c r="Q8538" i="2"/>
  <c r="P8538" i="2"/>
  <c r="O8538" i="2"/>
  <c r="N8538" i="2"/>
  <c r="J8538" i="2"/>
  <c r="I8538" i="2"/>
  <c r="G8538" i="2"/>
  <c r="T8537" i="2"/>
  <c r="S8537" i="2"/>
  <c r="R8537" i="2"/>
  <c r="Q8537" i="2"/>
  <c r="P8537" i="2"/>
  <c r="O8537" i="2"/>
  <c r="N8537" i="2"/>
  <c r="J8537" i="2"/>
  <c r="I8537" i="2"/>
  <c r="G8537" i="2"/>
  <c r="T8536" i="2"/>
  <c r="S8536" i="2"/>
  <c r="R8536" i="2"/>
  <c r="Q8536" i="2"/>
  <c r="P8536" i="2"/>
  <c r="O8536" i="2"/>
  <c r="N8536" i="2"/>
  <c r="J8536" i="2"/>
  <c r="I8536" i="2"/>
  <c r="G8536" i="2"/>
  <c r="T8535" i="2"/>
  <c r="S8535" i="2"/>
  <c r="R8535" i="2"/>
  <c r="Q8535" i="2"/>
  <c r="P8535" i="2"/>
  <c r="O8535" i="2"/>
  <c r="N8535" i="2"/>
  <c r="J8535" i="2"/>
  <c r="I8535" i="2"/>
  <c r="G8535" i="2"/>
  <c r="T8534" i="2"/>
  <c r="S8534" i="2"/>
  <c r="R8534" i="2"/>
  <c r="Q8534" i="2"/>
  <c r="P8534" i="2"/>
  <c r="O8534" i="2"/>
  <c r="N8534" i="2"/>
  <c r="J8534" i="2"/>
  <c r="I8534" i="2"/>
  <c r="G8534" i="2"/>
  <c r="T8533" i="2"/>
  <c r="S8533" i="2"/>
  <c r="R8533" i="2"/>
  <c r="Q8533" i="2"/>
  <c r="P8533" i="2"/>
  <c r="O8533" i="2"/>
  <c r="N8533" i="2"/>
  <c r="J8533" i="2"/>
  <c r="I8533" i="2"/>
  <c r="G8533" i="2"/>
  <c r="T8532" i="2"/>
  <c r="S8532" i="2"/>
  <c r="R8532" i="2"/>
  <c r="Q8532" i="2"/>
  <c r="P8532" i="2"/>
  <c r="O8532" i="2"/>
  <c r="N8532" i="2"/>
  <c r="J8532" i="2"/>
  <c r="I8532" i="2"/>
  <c r="G8532" i="2"/>
  <c r="T8531" i="2"/>
  <c r="S8531" i="2"/>
  <c r="R8531" i="2"/>
  <c r="Q8531" i="2"/>
  <c r="P8531" i="2"/>
  <c r="O8531" i="2"/>
  <c r="N8531" i="2"/>
  <c r="J8531" i="2"/>
  <c r="I8531" i="2"/>
  <c r="G8531" i="2"/>
  <c r="T8530" i="2"/>
  <c r="S8530" i="2"/>
  <c r="R8530" i="2"/>
  <c r="Q8530" i="2"/>
  <c r="P8530" i="2"/>
  <c r="O8530" i="2"/>
  <c r="N8530" i="2"/>
  <c r="J8530" i="2"/>
  <c r="I8530" i="2"/>
  <c r="G8530" i="2"/>
  <c r="T8529" i="2"/>
  <c r="S8529" i="2"/>
  <c r="R8529" i="2"/>
  <c r="Q8529" i="2"/>
  <c r="P8529" i="2"/>
  <c r="O8529" i="2"/>
  <c r="N8529" i="2"/>
  <c r="J8529" i="2"/>
  <c r="I8529" i="2"/>
  <c r="G8529" i="2"/>
  <c r="T8528" i="2"/>
  <c r="S8528" i="2"/>
  <c r="R8528" i="2"/>
  <c r="Q8528" i="2"/>
  <c r="P8528" i="2"/>
  <c r="O8528" i="2"/>
  <c r="N8528" i="2"/>
  <c r="J8528" i="2"/>
  <c r="I8528" i="2"/>
  <c r="G8528" i="2"/>
  <c r="T8527" i="2"/>
  <c r="S8527" i="2"/>
  <c r="R8527" i="2"/>
  <c r="Q8527" i="2"/>
  <c r="P8527" i="2"/>
  <c r="O8527" i="2"/>
  <c r="N8527" i="2"/>
  <c r="J8527" i="2"/>
  <c r="I8527" i="2"/>
  <c r="G8527" i="2"/>
  <c r="T8526" i="2"/>
  <c r="S8526" i="2"/>
  <c r="R8526" i="2"/>
  <c r="Q8526" i="2"/>
  <c r="P8526" i="2"/>
  <c r="O8526" i="2"/>
  <c r="N8526" i="2"/>
  <c r="J8526" i="2"/>
  <c r="I8526" i="2"/>
  <c r="G8526" i="2"/>
  <c r="T8525" i="2"/>
  <c r="S8525" i="2"/>
  <c r="R8525" i="2"/>
  <c r="Q8525" i="2"/>
  <c r="P8525" i="2"/>
  <c r="O8525" i="2"/>
  <c r="N8525" i="2"/>
  <c r="J8525" i="2"/>
  <c r="I8525" i="2"/>
  <c r="G8525" i="2"/>
  <c r="T8524" i="2"/>
  <c r="S8524" i="2"/>
  <c r="R8524" i="2"/>
  <c r="Q8524" i="2"/>
  <c r="P8524" i="2"/>
  <c r="O8524" i="2"/>
  <c r="N8524" i="2"/>
  <c r="J8524" i="2"/>
  <c r="I8524" i="2"/>
  <c r="G8524" i="2"/>
  <c r="T8523" i="2"/>
  <c r="S8523" i="2"/>
  <c r="R8523" i="2"/>
  <c r="Q8523" i="2"/>
  <c r="P8523" i="2"/>
  <c r="O8523" i="2"/>
  <c r="N8523" i="2"/>
  <c r="J8523" i="2"/>
  <c r="I8523" i="2"/>
  <c r="G8523" i="2"/>
  <c r="T8522" i="2"/>
  <c r="S8522" i="2"/>
  <c r="R8522" i="2"/>
  <c r="Q8522" i="2"/>
  <c r="P8522" i="2"/>
  <c r="O8522" i="2"/>
  <c r="N8522" i="2"/>
  <c r="J8522" i="2"/>
  <c r="I8522" i="2"/>
  <c r="G8522" i="2"/>
  <c r="T8521" i="2"/>
  <c r="S8521" i="2"/>
  <c r="R8521" i="2"/>
  <c r="Q8521" i="2"/>
  <c r="P8521" i="2"/>
  <c r="O8521" i="2"/>
  <c r="N8521" i="2"/>
  <c r="J8521" i="2"/>
  <c r="I8521" i="2"/>
  <c r="G8521" i="2"/>
  <c r="T8520" i="2"/>
  <c r="S8520" i="2"/>
  <c r="R8520" i="2"/>
  <c r="Q8520" i="2"/>
  <c r="P8520" i="2"/>
  <c r="O8520" i="2"/>
  <c r="N8520" i="2"/>
  <c r="J8520" i="2"/>
  <c r="I8520" i="2"/>
  <c r="G8520" i="2"/>
  <c r="T8519" i="2"/>
  <c r="S8519" i="2"/>
  <c r="R8519" i="2"/>
  <c r="Q8519" i="2"/>
  <c r="P8519" i="2"/>
  <c r="O8519" i="2"/>
  <c r="N8519" i="2"/>
  <c r="J8519" i="2"/>
  <c r="I8519" i="2"/>
  <c r="G8519" i="2"/>
  <c r="T8518" i="2"/>
  <c r="S8518" i="2"/>
  <c r="R8518" i="2"/>
  <c r="Q8518" i="2"/>
  <c r="P8518" i="2"/>
  <c r="O8518" i="2"/>
  <c r="N8518" i="2"/>
  <c r="J8518" i="2"/>
  <c r="I8518" i="2"/>
  <c r="G8518" i="2"/>
  <c r="T8517" i="2"/>
  <c r="S8517" i="2"/>
  <c r="R8517" i="2"/>
  <c r="Q8517" i="2"/>
  <c r="P8517" i="2"/>
  <c r="O8517" i="2"/>
  <c r="N8517" i="2"/>
  <c r="J8517" i="2"/>
  <c r="I8517" i="2"/>
  <c r="G8517" i="2"/>
  <c r="T8516" i="2"/>
  <c r="S8516" i="2"/>
  <c r="R8516" i="2"/>
  <c r="Q8516" i="2"/>
  <c r="P8516" i="2"/>
  <c r="O8516" i="2"/>
  <c r="N8516" i="2"/>
  <c r="J8516" i="2"/>
  <c r="I8516" i="2"/>
  <c r="G8516" i="2"/>
  <c r="T8515" i="2"/>
  <c r="S8515" i="2"/>
  <c r="R8515" i="2"/>
  <c r="Q8515" i="2"/>
  <c r="P8515" i="2"/>
  <c r="O8515" i="2"/>
  <c r="N8515" i="2"/>
  <c r="J8515" i="2"/>
  <c r="I8515" i="2"/>
  <c r="G8515" i="2"/>
  <c r="T8514" i="2"/>
  <c r="S8514" i="2"/>
  <c r="R8514" i="2"/>
  <c r="Q8514" i="2"/>
  <c r="P8514" i="2"/>
  <c r="O8514" i="2"/>
  <c r="N8514" i="2"/>
  <c r="J8514" i="2"/>
  <c r="I8514" i="2"/>
  <c r="G8514" i="2"/>
  <c r="T8513" i="2"/>
  <c r="S8513" i="2"/>
  <c r="R8513" i="2"/>
  <c r="Q8513" i="2"/>
  <c r="P8513" i="2"/>
  <c r="O8513" i="2"/>
  <c r="N8513" i="2"/>
  <c r="J8513" i="2"/>
  <c r="I8513" i="2"/>
  <c r="G8513" i="2"/>
  <c r="T8512" i="2"/>
  <c r="S8512" i="2"/>
  <c r="R8512" i="2"/>
  <c r="Q8512" i="2"/>
  <c r="P8512" i="2"/>
  <c r="O8512" i="2"/>
  <c r="N8512" i="2"/>
  <c r="J8512" i="2"/>
  <c r="I8512" i="2"/>
  <c r="G8512" i="2"/>
  <c r="T8511" i="2"/>
  <c r="S8511" i="2"/>
  <c r="R8511" i="2"/>
  <c r="Q8511" i="2"/>
  <c r="P8511" i="2"/>
  <c r="O8511" i="2"/>
  <c r="N8511" i="2"/>
  <c r="J8511" i="2"/>
  <c r="I8511" i="2"/>
  <c r="G8511" i="2"/>
  <c r="T8510" i="2"/>
  <c r="S8510" i="2"/>
  <c r="R8510" i="2"/>
  <c r="Q8510" i="2"/>
  <c r="P8510" i="2"/>
  <c r="O8510" i="2"/>
  <c r="N8510" i="2"/>
  <c r="J8510" i="2"/>
  <c r="I8510" i="2"/>
  <c r="G8510" i="2"/>
  <c r="T8509" i="2"/>
  <c r="S8509" i="2"/>
  <c r="R8509" i="2"/>
  <c r="Q8509" i="2"/>
  <c r="P8509" i="2"/>
  <c r="O8509" i="2"/>
  <c r="N8509" i="2"/>
  <c r="J8509" i="2"/>
  <c r="I8509" i="2"/>
  <c r="G8509" i="2"/>
  <c r="T8508" i="2"/>
  <c r="S8508" i="2"/>
  <c r="R8508" i="2"/>
  <c r="Q8508" i="2"/>
  <c r="P8508" i="2"/>
  <c r="O8508" i="2"/>
  <c r="N8508" i="2"/>
  <c r="J8508" i="2"/>
  <c r="I8508" i="2"/>
  <c r="G8508" i="2"/>
  <c r="T8507" i="2"/>
  <c r="S8507" i="2"/>
  <c r="R8507" i="2"/>
  <c r="Q8507" i="2"/>
  <c r="P8507" i="2"/>
  <c r="O8507" i="2"/>
  <c r="N8507" i="2"/>
  <c r="J8507" i="2"/>
  <c r="I8507" i="2"/>
  <c r="G8507" i="2"/>
  <c r="T8506" i="2"/>
  <c r="S8506" i="2"/>
  <c r="R8506" i="2"/>
  <c r="Q8506" i="2"/>
  <c r="P8506" i="2"/>
  <c r="O8506" i="2"/>
  <c r="N8506" i="2"/>
  <c r="J8506" i="2"/>
  <c r="I8506" i="2"/>
  <c r="G8506" i="2"/>
  <c r="T8505" i="2"/>
  <c r="S8505" i="2"/>
  <c r="R8505" i="2"/>
  <c r="Q8505" i="2"/>
  <c r="P8505" i="2"/>
  <c r="O8505" i="2"/>
  <c r="N8505" i="2"/>
  <c r="J8505" i="2"/>
  <c r="I8505" i="2"/>
  <c r="G8505" i="2"/>
  <c r="T8504" i="2"/>
  <c r="S8504" i="2"/>
  <c r="R8504" i="2"/>
  <c r="Q8504" i="2"/>
  <c r="P8504" i="2"/>
  <c r="O8504" i="2"/>
  <c r="N8504" i="2"/>
  <c r="J8504" i="2"/>
  <c r="I8504" i="2"/>
  <c r="G8504" i="2"/>
  <c r="T8503" i="2"/>
  <c r="S8503" i="2"/>
  <c r="R8503" i="2"/>
  <c r="Q8503" i="2"/>
  <c r="P8503" i="2"/>
  <c r="O8503" i="2"/>
  <c r="N8503" i="2"/>
  <c r="J8503" i="2"/>
  <c r="I8503" i="2"/>
  <c r="G8503" i="2"/>
  <c r="T8502" i="2"/>
  <c r="S8502" i="2"/>
  <c r="R8502" i="2"/>
  <c r="Q8502" i="2"/>
  <c r="P8502" i="2"/>
  <c r="O8502" i="2"/>
  <c r="N8502" i="2"/>
  <c r="J8502" i="2"/>
  <c r="I8502" i="2"/>
  <c r="G8502" i="2"/>
  <c r="T8501" i="2"/>
  <c r="S8501" i="2"/>
  <c r="R8501" i="2"/>
  <c r="Q8501" i="2"/>
  <c r="P8501" i="2"/>
  <c r="O8501" i="2"/>
  <c r="N8501" i="2"/>
  <c r="J8501" i="2"/>
  <c r="I8501" i="2"/>
  <c r="G8501" i="2"/>
  <c r="T8500" i="2"/>
  <c r="S8500" i="2"/>
  <c r="R8500" i="2"/>
  <c r="Q8500" i="2"/>
  <c r="P8500" i="2"/>
  <c r="O8500" i="2"/>
  <c r="N8500" i="2"/>
  <c r="J8500" i="2"/>
  <c r="I8500" i="2"/>
  <c r="G8500" i="2"/>
  <c r="T8499" i="2"/>
  <c r="S8499" i="2"/>
  <c r="R8499" i="2"/>
  <c r="Q8499" i="2"/>
  <c r="P8499" i="2"/>
  <c r="O8499" i="2"/>
  <c r="N8499" i="2"/>
  <c r="J8499" i="2"/>
  <c r="I8499" i="2"/>
  <c r="G8499" i="2"/>
  <c r="T8498" i="2"/>
  <c r="S8498" i="2"/>
  <c r="R8498" i="2"/>
  <c r="Q8498" i="2"/>
  <c r="P8498" i="2"/>
  <c r="O8498" i="2"/>
  <c r="N8498" i="2"/>
  <c r="J8498" i="2"/>
  <c r="I8498" i="2"/>
  <c r="G8498" i="2"/>
  <c r="T8497" i="2"/>
  <c r="S8497" i="2"/>
  <c r="R8497" i="2"/>
  <c r="Q8497" i="2"/>
  <c r="P8497" i="2"/>
  <c r="O8497" i="2"/>
  <c r="N8497" i="2"/>
  <c r="J8497" i="2"/>
  <c r="I8497" i="2"/>
  <c r="G8497" i="2"/>
  <c r="T8496" i="2"/>
  <c r="S8496" i="2"/>
  <c r="R8496" i="2"/>
  <c r="Q8496" i="2"/>
  <c r="P8496" i="2"/>
  <c r="O8496" i="2"/>
  <c r="N8496" i="2"/>
  <c r="J8496" i="2"/>
  <c r="I8496" i="2"/>
  <c r="G8496" i="2"/>
  <c r="T8495" i="2"/>
  <c r="S8495" i="2"/>
  <c r="R8495" i="2"/>
  <c r="Q8495" i="2"/>
  <c r="P8495" i="2"/>
  <c r="O8495" i="2"/>
  <c r="N8495" i="2"/>
  <c r="J8495" i="2"/>
  <c r="I8495" i="2"/>
  <c r="G8495" i="2"/>
  <c r="T8494" i="2"/>
  <c r="S8494" i="2"/>
  <c r="R8494" i="2"/>
  <c r="Q8494" i="2"/>
  <c r="P8494" i="2"/>
  <c r="O8494" i="2"/>
  <c r="N8494" i="2"/>
  <c r="J8494" i="2"/>
  <c r="I8494" i="2"/>
  <c r="G8494" i="2"/>
  <c r="T8493" i="2"/>
  <c r="S8493" i="2"/>
  <c r="R8493" i="2"/>
  <c r="Q8493" i="2"/>
  <c r="P8493" i="2"/>
  <c r="O8493" i="2"/>
  <c r="N8493" i="2"/>
  <c r="J8493" i="2"/>
  <c r="I8493" i="2"/>
  <c r="G8493" i="2"/>
  <c r="T8492" i="2"/>
  <c r="S8492" i="2"/>
  <c r="R8492" i="2"/>
  <c r="Q8492" i="2"/>
  <c r="P8492" i="2"/>
  <c r="O8492" i="2"/>
  <c r="N8492" i="2"/>
  <c r="J8492" i="2"/>
  <c r="I8492" i="2"/>
  <c r="G8492" i="2"/>
  <c r="T8491" i="2"/>
  <c r="S8491" i="2"/>
  <c r="R8491" i="2"/>
  <c r="Q8491" i="2"/>
  <c r="P8491" i="2"/>
  <c r="O8491" i="2"/>
  <c r="N8491" i="2"/>
  <c r="J8491" i="2"/>
  <c r="I8491" i="2"/>
  <c r="G8491" i="2"/>
  <c r="T8490" i="2"/>
  <c r="S8490" i="2"/>
  <c r="R8490" i="2"/>
  <c r="Q8490" i="2"/>
  <c r="P8490" i="2"/>
  <c r="O8490" i="2"/>
  <c r="N8490" i="2"/>
  <c r="J8490" i="2"/>
  <c r="I8490" i="2"/>
  <c r="G8490" i="2"/>
  <c r="T8489" i="2"/>
  <c r="S8489" i="2"/>
  <c r="R8489" i="2"/>
  <c r="Q8489" i="2"/>
  <c r="P8489" i="2"/>
  <c r="O8489" i="2"/>
  <c r="N8489" i="2"/>
  <c r="J8489" i="2"/>
  <c r="I8489" i="2"/>
  <c r="G8489" i="2"/>
  <c r="T8488" i="2"/>
  <c r="S8488" i="2"/>
  <c r="R8488" i="2"/>
  <c r="Q8488" i="2"/>
  <c r="P8488" i="2"/>
  <c r="O8488" i="2"/>
  <c r="N8488" i="2"/>
  <c r="J8488" i="2"/>
  <c r="I8488" i="2"/>
  <c r="G8488" i="2"/>
  <c r="T8487" i="2"/>
  <c r="S8487" i="2"/>
  <c r="R8487" i="2"/>
  <c r="Q8487" i="2"/>
  <c r="P8487" i="2"/>
  <c r="O8487" i="2"/>
  <c r="N8487" i="2"/>
  <c r="J8487" i="2"/>
  <c r="I8487" i="2"/>
  <c r="G8487" i="2"/>
  <c r="T8486" i="2"/>
  <c r="S8486" i="2"/>
  <c r="R8486" i="2"/>
  <c r="Q8486" i="2"/>
  <c r="P8486" i="2"/>
  <c r="O8486" i="2"/>
  <c r="N8486" i="2"/>
  <c r="J8486" i="2"/>
  <c r="I8486" i="2"/>
  <c r="G8486" i="2"/>
  <c r="T8485" i="2"/>
  <c r="S8485" i="2"/>
  <c r="R8485" i="2"/>
  <c r="Q8485" i="2"/>
  <c r="P8485" i="2"/>
  <c r="O8485" i="2"/>
  <c r="N8485" i="2"/>
  <c r="J8485" i="2"/>
  <c r="I8485" i="2"/>
  <c r="G8485" i="2"/>
  <c r="T8484" i="2"/>
  <c r="S8484" i="2"/>
  <c r="R8484" i="2"/>
  <c r="Q8484" i="2"/>
  <c r="P8484" i="2"/>
  <c r="O8484" i="2"/>
  <c r="N8484" i="2"/>
  <c r="J8484" i="2"/>
  <c r="I8484" i="2"/>
  <c r="G8484" i="2"/>
  <c r="T8483" i="2"/>
  <c r="S8483" i="2"/>
  <c r="R8483" i="2"/>
  <c r="Q8483" i="2"/>
  <c r="P8483" i="2"/>
  <c r="O8483" i="2"/>
  <c r="N8483" i="2"/>
  <c r="J8483" i="2"/>
  <c r="I8483" i="2"/>
  <c r="G8483" i="2"/>
  <c r="T8482" i="2"/>
  <c r="S8482" i="2"/>
  <c r="R8482" i="2"/>
  <c r="Q8482" i="2"/>
  <c r="P8482" i="2"/>
  <c r="O8482" i="2"/>
  <c r="N8482" i="2"/>
  <c r="J8482" i="2"/>
  <c r="I8482" i="2"/>
  <c r="G8482" i="2"/>
  <c r="T8481" i="2"/>
  <c r="S8481" i="2"/>
  <c r="R8481" i="2"/>
  <c r="Q8481" i="2"/>
  <c r="P8481" i="2"/>
  <c r="O8481" i="2"/>
  <c r="N8481" i="2"/>
  <c r="J8481" i="2"/>
  <c r="I8481" i="2"/>
  <c r="G8481" i="2"/>
  <c r="T8480" i="2"/>
  <c r="S8480" i="2"/>
  <c r="R8480" i="2"/>
  <c r="Q8480" i="2"/>
  <c r="P8480" i="2"/>
  <c r="O8480" i="2"/>
  <c r="N8480" i="2"/>
  <c r="J8480" i="2"/>
  <c r="I8480" i="2"/>
  <c r="G8480" i="2"/>
  <c r="T8479" i="2"/>
  <c r="S8479" i="2"/>
  <c r="R8479" i="2"/>
  <c r="Q8479" i="2"/>
  <c r="P8479" i="2"/>
  <c r="O8479" i="2"/>
  <c r="N8479" i="2"/>
  <c r="J8479" i="2"/>
  <c r="I8479" i="2"/>
  <c r="G8479" i="2"/>
  <c r="T8478" i="2"/>
  <c r="S8478" i="2"/>
  <c r="R8478" i="2"/>
  <c r="Q8478" i="2"/>
  <c r="P8478" i="2"/>
  <c r="O8478" i="2"/>
  <c r="N8478" i="2"/>
  <c r="J8478" i="2"/>
  <c r="I8478" i="2"/>
  <c r="G8478" i="2"/>
  <c r="T8477" i="2"/>
  <c r="S8477" i="2"/>
  <c r="R8477" i="2"/>
  <c r="Q8477" i="2"/>
  <c r="P8477" i="2"/>
  <c r="O8477" i="2"/>
  <c r="N8477" i="2"/>
  <c r="J8477" i="2"/>
  <c r="I8477" i="2"/>
  <c r="G8477" i="2"/>
  <c r="T8476" i="2"/>
  <c r="S8476" i="2"/>
  <c r="R8476" i="2"/>
  <c r="Q8476" i="2"/>
  <c r="P8476" i="2"/>
  <c r="O8476" i="2"/>
  <c r="N8476" i="2"/>
  <c r="J8476" i="2"/>
  <c r="I8476" i="2"/>
  <c r="G8476" i="2"/>
  <c r="T8475" i="2"/>
  <c r="S8475" i="2"/>
  <c r="R8475" i="2"/>
  <c r="Q8475" i="2"/>
  <c r="P8475" i="2"/>
  <c r="O8475" i="2"/>
  <c r="N8475" i="2"/>
  <c r="J8475" i="2"/>
  <c r="I8475" i="2"/>
  <c r="G8475" i="2"/>
  <c r="T8474" i="2"/>
  <c r="S8474" i="2"/>
  <c r="R8474" i="2"/>
  <c r="Q8474" i="2"/>
  <c r="P8474" i="2"/>
  <c r="O8474" i="2"/>
  <c r="N8474" i="2"/>
  <c r="J8474" i="2"/>
  <c r="I8474" i="2"/>
  <c r="G8474" i="2"/>
  <c r="T8473" i="2"/>
  <c r="S8473" i="2"/>
  <c r="R8473" i="2"/>
  <c r="Q8473" i="2"/>
  <c r="P8473" i="2"/>
  <c r="O8473" i="2"/>
  <c r="N8473" i="2"/>
  <c r="J8473" i="2"/>
  <c r="I8473" i="2"/>
  <c r="G8473" i="2"/>
  <c r="T8472" i="2"/>
  <c r="S8472" i="2"/>
  <c r="R8472" i="2"/>
  <c r="Q8472" i="2"/>
  <c r="P8472" i="2"/>
  <c r="O8472" i="2"/>
  <c r="N8472" i="2"/>
  <c r="J8472" i="2"/>
  <c r="I8472" i="2"/>
  <c r="G8472" i="2"/>
  <c r="T8471" i="2"/>
  <c r="S8471" i="2"/>
  <c r="R8471" i="2"/>
  <c r="Q8471" i="2"/>
  <c r="P8471" i="2"/>
  <c r="O8471" i="2"/>
  <c r="N8471" i="2"/>
  <c r="J8471" i="2"/>
  <c r="I8471" i="2"/>
  <c r="G8471" i="2"/>
  <c r="T8470" i="2"/>
  <c r="S8470" i="2"/>
  <c r="R8470" i="2"/>
  <c r="Q8470" i="2"/>
  <c r="P8470" i="2"/>
  <c r="O8470" i="2"/>
  <c r="N8470" i="2"/>
  <c r="J8470" i="2"/>
  <c r="I8470" i="2"/>
  <c r="G8470" i="2"/>
  <c r="T8469" i="2"/>
  <c r="S8469" i="2"/>
  <c r="R8469" i="2"/>
  <c r="Q8469" i="2"/>
  <c r="P8469" i="2"/>
  <c r="O8469" i="2"/>
  <c r="N8469" i="2"/>
  <c r="J8469" i="2"/>
  <c r="I8469" i="2"/>
  <c r="G8469" i="2"/>
  <c r="T8468" i="2"/>
  <c r="S8468" i="2"/>
  <c r="R8468" i="2"/>
  <c r="Q8468" i="2"/>
  <c r="P8468" i="2"/>
  <c r="O8468" i="2"/>
  <c r="N8468" i="2"/>
  <c r="J8468" i="2"/>
  <c r="I8468" i="2"/>
  <c r="G8468" i="2"/>
  <c r="T8467" i="2"/>
  <c r="S8467" i="2"/>
  <c r="R8467" i="2"/>
  <c r="Q8467" i="2"/>
  <c r="P8467" i="2"/>
  <c r="O8467" i="2"/>
  <c r="N8467" i="2"/>
  <c r="J8467" i="2"/>
  <c r="I8467" i="2"/>
  <c r="L4587" i="2" s="1"/>
  <c r="G8467" i="2"/>
  <c r="T8466" i="2"/>
  <c r="S8466" i="2"/>
  <c r="R8466" i="2"/>
  <c r="Q8466" i="2"/>
  <c r="P8466" i="2"/>
  <c r="O8466" i="2"/>
  <c r="N8466" i="2"/>
  <c r="J8466" i="2"/>
  <c r="I8466" i="2"/>
  <c r="G8466" i="2"/>
  <c r="T8465" i="2"/>
  <c r="S8465" i="2"/>
  <c r="R8465" i="2"/>
  <c r="Q8465" i="2"/>
  <c r="P8465" i="2"/>
  <c r="O8465" i="2"/>
  <c r="N8465" i="2"/>
  <c r="J8465" i="2"/>
  <c r="I8465" i="2"/>
  <c r="G8465" i="2"/>
  <c r="T8464" i="2"/>
  <c r="S8464" i="2"/>
  <c r="R8464" i="2"/>
  <c r="Q8464" i="2"/>
  <c r="P8464" i="2"/>
  <c r="O8464" i="2"/>
  <c r="N8464" i="2"/>
  <c r="J8464" i="2"/>
  <c r="I8464" i="2"/>
  <c r="G8464" i="2"/>
  <c r="T8463" i="2"/>
  <c r="S8463" i="2"/>
  <c r="R8463" i="2"/>
  <c r="Q8463" i="2"/>
  <c r="P8463" i="2"/>
  <c r="O8463" i="2"/>
  <c r="N8463" i="2"/>
  <c r="J8463" i="2"/>
  <c r="I8463" i="2"/>
  <c r="G8463" i="2"/>
  <c r="T8462" i="2"/>
  <c r="S8462" i="2"/>
  <c r="R8462" i="2"/>
  <c r="Q8462" i="2"/>
  <c r="P8462" i="2"/>
  <c r="O8462" i="2"/>
  <c r="N8462" i="2"/>
  <c r="J8462" i="2"/>
  <c r="I8462" i="2"/>
  <c r="G8462" i="2"/>
  <c r="T8461" i="2"/>
  <c r="S8461" i="2"/>
  <c r="R8461" i="2"/>
  <c r="Q8461" i="2"/>
  <c r="P8461" i="2"/>
  <c r="O8461" i="2"/>
  <c r="N8461" i="2"/>
  <c r="J8461" i="2"/>
  <c r="I8461" i="2"/>
  <c r="G8461" i="2"/>
  <c r="T8460" i="2"/>
  <c r="S8460" i="2"/>
  <c r="R8460" i="2"/>
  <c r="Q8460" i="2"/>
  <c r="P8460" i="2"/>
  <c r="O8460" i="2"/>
  <c r="N8460" i="2"/>
  <c r="J8460" i="2"/>
  <c r="I8460" i="2"/>
  <c r="G8460" i="2"/>
  <c r="T8459" i="2"/>
  <c r="S8459" i="2"/>
  <c r="R8459" i="2"/>
  <c r="Q8459" i="2"/>
  <c r="P8459" i="2"/>
  <c r="O8459" i="2"/>
  <c r="N8459" i="2"/>
  <c r="J8459" i="2"/>
  <c r="I8459" i="2"/>
  <c r="G8459" i="2"/>
  <c r="T8458" i="2"/>
  <c r="S8458" i="2"/>
  <c r="R8458" i="2"/>
  <c r="Q8458" i="2"/>
  <c r="P8458" i="2"/>
  <c r="O8458" i="2"/>
  <c r="N8458" i="2"/>
  <c r="J8458" i="2"/>
  <c r="I8458" i="2"/>
  <c r="G8458" i="2"/>
  <c r="T8457" i="2"/>
  <c r="S8457" i="2"/>
  <c r="R8457" i="2"/>
  <c r="Q8457" i="2"/>
  <c r="P8457" i="2"/>
  <c r="O8457" i="2"/>
  <c r="N8457" i="2"/>
  <c r="J8457" i="2"/>
  <c r="I8457" i="2"/>
  <c r="G8457" i="2"/>
  <c r="T8456" i="2"/>
  <c r="S8456" i="2"/>
  <c r="R8456" i="2"/>
  <c r="Q8456" i="2"/>
  <c r="P8456" i="2"/>
  <c r="O8456" i="2"/>
  <c r="N8456" i="2"/>
  <c r="J8456" i="2"/>
  <c r="I8456" i="2"/>
  <c r="G8456" i="2"/>
  <c r="T8455" i="2"/>
  <c r="S8455" i="2"/>
  <c r="R8455" i="2"/>
  <c r="Q8455" i="2"/>
  <c r="P8455" i="2"/>
  <c r="O8455" i="2"/>
  <c r="N8455" i="2"/>
  <c r="J8455" i="2"/>
  <c r="I8455" i="2"/>
  <c r="G8455" i="2"/>
  <c r="T8454" i="2"/>
  <c r="S8454" i="2"/>
  <c r="R8454" i="2"/>
  <c r="Q8454" i="2"/>
  <c r="P8454" i="2"/>
  <c r="O8454" i="2"/>
  <c r="N8454" i="2"/>
  <c r="J8454" i="2"/>
  <c r="I8454" i="2"/>
  <c r="G8454" i="2"/>
  <c r="T8453" i="2"/>
  <c r="S8453" i="2"/>
  <c r="R8453" i="2"/>
  <c r="Q8453" i="2"/>
  <c r="P8453" i="2"/>
  <c r="O8453" i="2"/>
  <c r="N8453" i="2"/>
  <c r="J8453" i="2"/>
  <c r="I8453" i="2"/>
  <c r="G8453" i="2"/>
  <c r="T8452" i="2"/>
  <c r="S8452" i="2"/>
  <c r="R8452" i="2"/>
  <c r="Q8452" i="2"/>
  <c r="P8452" i="2"/>
  <c r="O8452" i="2"/>
  <c r="N8452" i="2"/>
  <c r="J8452" i="2"/>
  <c r="I8452" i="2"/>
  <c r="G8452" i="2"/>
  <c r="T8451" i="2"/>
  <c r="S8451" i="2"/>
  <c r="R8451" i="2"/>
  <c r="Q8451" i="2"/>
  <c r="P8451" i="2"/>
  <c r="O8451" i="2"/>
  <c r="N8451" i="2"/>
  <c r="J8451" i="2"/>
  <c r="I8451" i="2"/>
  <c r="G8451" i="2"/>
  <c r="T8450" i="2"/>
  <c r="S8450" i="2"/>
  <c r="R8450" i="2"/>
  <c r="Q8450" i="2"/>
  <c r="P8450" i="2"/>
  <c r="O8450" i="2"/>
  <c r="N8450" i="2"/>
  <c r="J8450" i="2"/>
  <c r="I8450" i="2"/>
  <c r="G8450" i="2"/>
  <c r="T8449" i="2"/>
  <c r="S8449" i="2"/>
  <c r="R8449" i="2"/>
  <c r="Q8449" i="2"/>
  <c r="P8449" i="2"/>
  <c r="O8449" i="2"/>
  <c r="N8449" i="2"/>
  <c r="J8449" i="2"/>
  <c r="I8449" i="2"/>
  <c r="G8449" i="2"/>
  <c r="T8448" i="2"/>
  <c r="S8448" i="2"/>
  <c r="R8448" i="2"/>
  <c r="Q8448" i="2"/>
  <c r="P8448" i="2"/>
  <c r="O8448" i="2"/>
  <c r="N8448" i="2"/>
  <c r="J8448" i="2"/>
  <c r="I8448" i="2"/>
  <c r="G8448" i="2"/>
  <c r="T8447" i="2"/>
  <c r="S8447" i="2"/>
  <c r="R8447" i="2"/>
  <c r="Q8447" i="2"/>
  <c r="P8447" i="2"/>
  <c r="O8447" i="2"/>
  <c r="N8447" i="2"/>
  <c r="J8447" i="2"/>
  <c r="I8447" i="2"/>
  <c r="G8447" i="2"/>
  <c r="T8446" i="2"/>
  <c r="S8446" i="2"/>
  <c r="R8446" i="2"/>
  <c r="Q8446" i="2"/>
  <c r="P8446" i="2"/>
  <c r="O8446" i="2"/>
  <c r="N8446" i="2"/>
  <c r="J8446" i="2"/>
  <c r="I8446" i="2"/>
  <c r="G8446" i="2"/>
  <c r="T8445" i="2"/>
  <c r="S8445" i="2"/>
  <c r="R8445" i="2"/>
  <c r="Q8445" i="2"/>
  <c r="P8445" i="2"/>
  <c r="O8445" i="2"/>
  <c r="N8445" i="2"/>
  <c r="J8445" i="2"/>
  <c r="I8445" i="2"/>
  <c r="G8445" i="2"/>
  <c r="T8444" i="2"/>
  <c r="S8444" i="2"/>
  <c r="R8444" i="2"/>
  <c r="Q8444" i="2"/>
  <c r="P8444" i="2"/>
  <c r="O8444" i="2"/>
  <c r="N8444" i="2"/>
  <c r="J8444" i="2"/>
  <c r="I8444" i="2"/>
  <c r="G8444" i="2"/>
  <c r="T8443" i="2"/>
  <c r="S8443" i="2"/>
  <c r="R8443" i="2"/>
  <c r="Q8443" i="2"/>
  <c r="P8443" i="2"/>
  <c r="O8443" i="2"/>
  <c r="N8443" i="2"/>
  <c r="J8443" i="2"/>
  <c r="I8443" i="2"/>
  <c r="G8443" i="2"/>
  <c r="T8442" i="2"/>
  <c r="S8442" i="2"/>
  <c r="R8442" i="2"/>
  <c r="Q8442" i="2"/>
  <c r="P8442" i="2"/>
  <c r="O8442" i="2"/>
  <c r="N8442" i="2"/>
  <c r="J8442" i="2"/>
  <c r="I8442" i="2"/>
  <c r="G8442" i="2"/>
  <c r="T8441" i="2"/>
  <c r="S8441" i="2"/>
  <c r="R8441" i="2"/>
  <c r="Q8441" i="2"/>
  <c r="P8441" i="2"/>
  <c r="O8441" i="2"/>
  <c r="N8441" i="2"/>
  <c r="J8441" i="2"/>
  <c r="I8441" i="2"/>
  <c r="G8441" i="2"/>
  <c r="T8440" i="2"/>
  <c r="S8440" i="2"/>
  <c r="R8440" i="2"/>
  <c r="Q8440" i="2"/>
  <c r="P8440" i="2"/>
  <c r="O8440" i="2"/>
  <c r="N8440" i="2"/>
  <c r="J8440" i="2"/>
  <c r="I8440" i="2"/>
  <c r="G8440" i="2"/>
  <c r="T8439" i="2"/>
  <c r="S8439" i="2"/>
  <c r="R8439" i="2"/>
  <c r="Q8439" i="2"/>
  <c r="P8439" i="2"/>
  <c r="O8439" i="2"/>
  <c r="N8439" i="2"/>
  <c r="J8439" i="2"/>
  <c r="I8439" i="2"/>
  <c r="G8439" i="2"/>
  <c r="T8438" i="2"/>
  <c r="S8438" i="2"/>
  <c r="R8438" i="2"/>
  <c r="Q8438" i="2"/>
  <c r="P8438" i="2"/>
  <c r="O8438" i="2"/>
  <c r="N8438" i="2"/>
  <c r="J8438" i="2"/>
  <c r="I8438" i="2"/>
  <c r="G8438" i="2"/>
  <c r="T8437" i="2"/>
  <c r="S8437" i="2"/>
  <c r="R8437" i="2"/>
  <c r="Q8437" i="2"/>
  <c r="P8437" i="2"/>
  <c r="O8437" i="2"/>
  <c r="N8437" i="2"/>
  <c r="J8437" i="2"/>
  <c r="I8437" i="2"/>
  <c r="G8437" i="2"/>
  <c r="T8436" i="2"/>
  <c r="S8436" i="2"/>
  <c r="R8436" i="2"/>
  <c r="Q8436" i="2"/>
  <c r="P8436" i="2"/>
  <c r="O8436" i="2"/>
  <c r="N8436" i="2"/>
  <c r="J8436" i="2"/>
  <c r="I8436" i="2"/>
  <c r="G8436" i="2"/>
  <c r="T8435" i="2"/>
  <c r="S8435" i="2"/>
  <c r="R8435" i="2"/>
  <c r="Q8435" i="2"/>
  <c r="P8435" i="2"/>
  <c r="O8435" i="2"/>
  <c r="N8435" i="2"/>
  <c r="J8435" i="2"/>
  <c r="I8435" i="2"/>
  <c r="G8435" i="2"/>
  <c r="T8434" i="2"/>
  <c r="S8434" i="2"/>
  <c r="R8434" i="2"/>
  <c r="Q8434" i="2"/>
  <c r="P8434" i="2"/>
  <c r="O8434" i="2"/>
  <c r="N8434" i="2"/>
  <c r="J8434" i="2"/>
  <c r="I8434" i="2"/>
  <c r="G8434" i="2"/>
  <c r="T8433" i="2"/>
  <c r="S8433" i="2"/>
  <c r="R8433" i="2"/>
  <c r="Q8433" i="2"/>
  <c r="P8433" i="2"/>
  <c r="O8433" i="2"/>
  <c r="N8433" i="2"/>
  <c r="J8433" i="2"/>
  <c r="I8433" i="2"/>
  <c r="G8433" i="2"/>
  <c r="T8432" i="2"/>
  <c r="S8432" i="2"/>
  <c r="R8432" i="2"/>
  <c r="Q8432" i="2"/>
  <c r="P8432" i="2"/>
  <c r="O8432" i="2"/>
  <c r="N8432" i="2"/>
  <c r="J8432" i="2"/>
  <c r="I8432" i="2"/>
  <c r="G8432" i="2"/>
  <c r="T8431" i="2"/>
  <c r="S8431" i="2"/>
  <c r="R8431" i="2"/>
  <c r="Q8431" i="2"/>
  <c r="P8431" i="2"/>
  <c r="O8431" i="2"/>
  <c r="N8431" i="2"/>
  <c r="J8431" i="2"/>
  <c r="I8431" i="2"/>
  <c r="G8431" i="2"/>
  <c r="T8430" i="2"/>
  <c r="S8430" i="2"/>
  <c r="R8430" i="2"/>
  <c r="Q8430" i="2"/>
  <c r="P8430" i="2"/>
  <c r="O8430" i="2"/>
  <c r="N8430" i="2"/>
  <c r="J8430" i="2"/>
  <c r="I8430" i="2"/>
  <c r="G8430" i="2"/>
  <c r="T8429" i="2"/>
  <c r="S8429" i="2"/>
  <c r="R8429" i="2"/>
  <c r="Q8429" i="2"/>
  <c r="P8429" i="2"/>
  <c r="O8429" i="2"/>
  <c r="N8429" i="2"/>
  <c r="J8429" i="2"/>
  <c r="I8429" i="2"/>
  <c r="G8429" i="2"/>
  <c r="T8428" i="2"/>
  <c r="S8428" i="2"/>
  <c r="R8428" i="2"/>
  <c r="Q8428" i="2"/>
  <c r="P8428" i="2"/>
  <c r="O8428" i="2"/>
  <c r="N8428" i="2"/>
  <c r="J8428" i="2"/>
  <c r="I8428" i="2"/>
  <c r="G8428" i="2"/>
  <c r="T8427" i="2"/>
  <c r="S8427" i="2"/>
  <c r="R8427" i="2"/>
  <c r="Q8427" i="2"/>
  <c r="P8427" i="2"/>
  <c r="O8427" i="2"/>
  <c r="N8427" i="2"/>
  <c r="J8427" i="2"/>
  <c r="I8427" i="2"/>
  <c r="G8427" i="2"/>
  <c r="T8426" i="2"/>
  <c r="S8426" i="2"/>
  <c r="R8426" i="2"/>
  <c r="Q8426" i="2"/>
  <c r="P8426" i="2"/>
  <c r="O8426" i="2"/>
  <c r="N8426" i="2"/>
  <c r="J8426" i="2"/>
  <c r="I8426" i="2"/>
  <c r="G8426" i="2"/>
  <c r="T8425" i="2"/>
  <c r="S8425" i="2"/>
  <c r="R8425" i="2"/>
  <c r="Q8425" i="2"/>
  <c r="P8425" i="2"/>
  <c r="O8425" i="2"/>
  <c r="N8425" i="2"/>
  <c r="J8425" i="2"/>
  <c r="I8425" i="2"/>
  <c r="G8425" i="2"/>
  <c r="T8424" i="2"/>
  <c r="S8424" i="2"/>
  <c r="R8424" i="2"/>
  <c r="Q8424" i="2"/>
  <c r="P8424" i="2"/>
  <c r="O8424" i="2"/>
  <c r="N8424" i="2"/>
  <c r="J8424" i="2"/>
  <c r="I8424" i="2"/>
  <c r="G8424" i="2"/>
  <c r="T8423" i="2"/>
  <c r="S8423" i="2"/>
  <c r="R8423" i="2"/>
  <c r="Q8423" i="2"/>
  <c r="P8423" i="2"/>
  <c r="O8423" i="2"/>
  <c r="N8423" i="2"/>
  <c r="J8423" i="2"/>
  <c r="I8423" i="2"/>
  <c r="G8423" i="2"/>
  <c r="T8422" i="2"/>
  <c r="S8422" i="2"/>
  <c r="R8422" i="2"/>
  <c r="Q8422" i="2"/>
  <c r="P8422" i="2"/>
  <c r="O8422" i="2"/>
  <c r="N8422" i="2"/>
  <c r="J8422" i="2"/>
  <c r="I8422" i="2"/>
  <c r="G8422" i="2"/>
  <c r="T8421" i="2"/>
  <c r="S8421" i="2"/>
  <c r="R8421" i="2"/>
  <c r="Q8421" i="2"/>
  <c r="P8421" i="2"/>
  <c r="O8421" i="2"/>
  <c r="N8421" i="2"/>
  <c r="J8421" i="2"/>
  <c r="I8421" i="2"/>
  <c r="G8421" i="2"/>
  <c r="T8420" i="2"/>
  <c r="S8420" i="2"/>
  <c r="R8420" i="2"/>
  <c r="Q8420" i="2"/>
  <c r="P8420" i="2"/>
  <c r="O8420" i="2"/>
  <c r="N8420" i="2"/>
  <c r="J8420" i="2"/>
  <c r="I8420" i="2"/>
  <c r="G8420" i="2"/>
  <c r="T8419" i="2"/>
  <c r="S8419" i="2"/>
  <c r="R8419" i="2"/>
  <c r="Q8419" i="2"/>
  <c r="P8419" i="2"/>
  <c r="O8419" i="2"/>
  <c r="N8419" i="2"/>
  <c r="J8419" i="2"/>
  <c r="I8419" i="2"/>
  <c r="G8419" i="2"/>
  <c r="T8418" i="2"/>
  <c r="S8418" i="2"/>
  <c r="R8418" i="2"/>
  <c r="Q8418" i="2"/>
  <c r="P8418" i="2"/>
  <c r="O8418" i="2"/>
  <c r="N8418" i="2"/>
  <c r="J8418" i="2"/>
  <c r="I8418" i="2"/>
  <c r="G8418" i="2"/>
  <c r="T8417" i="2"/>
  <c r="S8417" i="2"/>
  <c r="R8417" i="2"/>
  <c r="Q8417" i="2"/>
  <c r="P8417" i="2"/>
  <c r="O8417" i="2"/>
  <c r="N8417" i="2"/>
  <c r="J8417" i="2"/>
  <c r="I8417" i="2"/>
  <c r="G8417" i="2"/>
  <c r="T8416" i="2"/>
  <c r="S8416" i="2"/>
  <c r="R8416" i="2"/>
  <c r="Q8416" i="2"/>
  <c r="P8416" i="2"/>
  <c r="O8416" i="2"/>
  <c r="N8416" i="2"/>
  <c r="J8416" i="2"/>
  <c r="I8416" i="2"/>
  <c r="G8416" i="2"/>
  <c r="T8415" i="2"/>
  <c r="S8415" i="2"/>
  <c r="R8415" i="2"/>
  <c r="Q8415" i="2"/>
  <c r="P8415" i="2"/>
  <c r="O8415" i="2"/>
  <c r="N8415" i="2"/>
  <c r="J8415" i="2"/>
  <c r="I8415" i="2"/>
  <c r="G8415" i="2"/>
  <c r="T8414" i="2"/>
  <c r="S8414" i="2"/>
  <c r="R8414" i="2"/>
  <c r="Q8414" i="2"/>
  <c r="P8414" i="2"/>
  <c r="O8414" i="2"/>
  <c r="N8414" i="2"/>
  <c r="J8414" i="2"/>
  <c r="I8414" i="2"/>
  <c r="G8414" i="2"/>
  <c r="T8413" i="2"/>
  <c r="S8413" i="2"/>
  <c r="R8413" i="2"/>
  <c r="Q8413" i="2"/>
  <c r="P8413" i="2"/>
  <c r="O8413" i="2"/>
  <c r="N8413" i="2"/>
  <c r="J8413" i="2"/>
  <c r="I8413" i="2"/>
  <c r="G8413" i="2"/>
  <c r="T8412" i="2"/>
  <c r="S8412" i="2"/>
  <c r="R8412" i="2"/>
  <c r="Q8412" i="2"/>
  <c r="P8412" i="2"/>
  <c r="O8412" i="2"/>
  <c r="N8412" i="2"/>
  <c r="J8412" i="2"/>
  <c r="I8412" i="2"/>
  <c r="G8412" i="2"/>
  <c r="T8411" i="2"/>
  <c r="S8411" i="2"/>
  <c r="R8411" i="2"/>
  <c r="Q8411" i="2"/>
  <c r="P8411" i="2"/>
  <c r="O8411" i="2"/>
  <c r="N8411" i="2"/>
  <c r="J8411" i="2"/>
  <c r="I8411" i="2"/>
  <c r="G8411" i="2"/>
  <c r="T8410" i="2"/>
  <c r="S8410" i="2"/>
  <c r="R8410" i="2"/>
  <c r="Q8410" i="2"/>
  <c r="P8410" i="2"/>
  <c r="O8410" i="2"/>
  <c r="N8410" i="2"/>
  <c r="J8410" i="2"/>
  <c r="I8410" i="2"/>
  <c r="G8410" i="2"/>
  <c r="T8409" i="2"/>
  <c r="S8409" i="2"/>
  <c r="R8409" i="2"/>
  <c r="Q8409" i="2"/>
  <c r="P8409" i="2"/>
  <c r="O8409" i="2"/>
  <c r="N8409" i="2"/>
  <c r="J8409" i="2"/>
  <c r="I8409" i="2"/>
  <c r="G8409" i="2"/>
  <c r="T8408" i="2"/>
  <c r="S8408" i="2"/>
  <c r="R8408" i="2"/>
  <c r="Q8408" i="2"/>
  <c r="P8408" i="2"/>
  <c r="O8408" i="2"/>
  <c r="N8408" i="2"/>
  <c r="J8408" i="2"/>
  <c r="I8408" i="2"/>
  <c r="G8408" i="2"/>
  <c r="T8407" i="2"/>
  <c r="S8407" i="2"/>
  <c r="R8407" i="2"/>
  <c r="Q8407" i="2"/>
  <c r="P8407" i="2"/>
  <c r="O8407" i="2"/>
  <c r="N8407" i="2"/>
  <c r="J8407" i="2"/>
  <c r="I8407" i="2"/>
  <c r="G8407" i="2"/>
  <c r="T8406" i="2"/>
  <c r="S8406" i="2"/>
  <c r="R8406" i="2"/>
  <c r="Q8406" i="2"/>
  <c r="P8406" i="2"/>
  <c r="O8406" i="2"/>
  <c r="N8406" i="2"/>
  <c r="J8406" i="2"/>
  <c r="I8406" i="2"/>
  <c r="G8406" i="2"/>
  <c r="T8405" i="2"/>
  <c r="S8405" i="2"/>
  <c r="R8405" i="2"/>
  <c r="Q8405" i="2"/>
  <c r="P8405" i="2"/>
  <c r="O8405" i="2"/>
  <c r="N8405" i="2"/>
  <c r="J8405" i="2"/>
  <c r="I8405" i="2"/>
  <c r="G8405" i="2"/>
  <c r="T8404" i="2"/>
  <c r="S8404" i="2"/>
  <c r="R8404" i="2"/>
  <c r="Q8404" i="2"/>
  <c r="P8404" i="2"/>
  <c r="O8404" i="2"/>
  <c r="N8404" i="2"/>
  <c r="J8404" i="2"/>
  <c r="I8404" i="2"/>
  <c r="G8404" i="2"/>
  <c r="T8403" i="2"/>
  <c r="S8403" i="2"/>
  <c r="R8403" i="2"/>
  <c r="Q8403" i="2"/>
  <c r="P8403" i="2"/>
  <c r="O8403" i="2"/>
  <c r="N8403" i="2"/>
  <c r="J8403" i="2"/>
  <c r="I8403" i="2"/>
  <c r="G8403" i="2"/>
  <c r="T8402" i="2"/>
  <c r="S8402" i="2"/>
  <c r="R8402" i="2"/>
  <c r="Q8402" i="2"/>
  <c r="P8402" i="2"/>
  <c r="O8402" i="2"/>
  <c r="N8402" i="2"/>
  <c r="J8402" i="2"/>
  <c r="I8402" i="2"/>
  <c r="G8402" i="2"/>
  <c r="T8401" i="2"/>
  <c r="S8401" i="2"/>
  <c r="R8401" i="2"/>
  <c r="Q8401" i="2"/>
  <c r="P8401" i="2"/>
  <c r="O8401" i="2"/>
  <c r="N8401" i="2"/>
  <c r="J8401" i="2"/>
  <c r="I8401" i="2"/>
  <c r="G8401" i="2"/>
  <c r="T8400" i="2"/>
  <c r="S8400" i="2"/>
  <c r="R8400" i="2"/>
  <c r="Q8400" i="2"/>
  <c r="P8400" i="2"/>
  <c r="O8400" i="2"/>
  <c r="N8400" i="2"/>
  <c r="J8400" i="2"/>
  <c r="I8400" i="2"/>
  <c r="G8400" i="2"/>
  <c r="T8399" i="2"/>
  <c r="S8399" i="2"/>
  <c r="R8399" i="2"/>
  <c r="Q8399" i="2"/>
  <c r="P8399" i="2"/>
  <c r="O8399" i="2"/>
  <c r="N8399" i="2"/>
  <c r="J8399" i="2"/>
  <c r="I8399" i="2"/>
  <c r="G8399" i="2"/>
  <c r="T8398" i="2"/>
  <c r="S8398" i="2"/>
  <c r="R8398" i="2"/>
  <c r="Q8398" i="2"/>
  <c r="P8398" i="2"/>
  <c r="O8398" i="2"/>
  <c r="N8398" i="2"/>
  <c r="J8398" i="2"/>
  <c r="I8398" i="2"/>
  <c r="G8398" i="2"/>
  <c r="T8397" i="2"/>
  <c r="S8397" i="2"/>
  <c r="R8397" i="2"/>
  <c r="Q8397" i="2"/>
  <c r="P8397" i="2"/>
  <c r="O8397" i="2"/>
  <c r="N8397" i="2"/>
  <c r="J8397" i="2"/>
  <c r="I8397" i="2"/>
  <c r="G8397" i="2"/>
  <c r="T8396" i="2"/>
  <c r="S8396" i="2"/>
  <c r="R8396" i="2"/>
  <c r="Q8396" i="2"/>
  <c r="P8396" i="2"/>
  <c r="O8396" i="2"/>
  <c r="N8396" i="2"/>
  <c r="J8396" i="2"/>
  <c r="I8396" i="2"/>
  <c r="G8396" i="2"/>
  <c r="T8395" i="2"/>
  <c r="S8395" i="2"/>
  <c r="R8395" i="2"/>
  <c r="Q8395" i="2"/>
  <c r="P8395" i="2"/>
  <c r="O8395" i="2"/>
  <c r="N8395" i="2"/>
  <c r="J8395" i="2"/>
  <c r="I8395" i="2"/>
  <c r="G8395" i="2"/>
  <c r="T8394" i="2"/>
  <c r="S8394" i="2"/>
  <c r="R8394" i="2"/>
  <c r="Q8394" i="2"/>
  <c r="P8394" i="2"/>
  <c r="O8394" i="2"/>
  <c r="N8394" i="2"/>
  <c r="J8394" i="2"/>
  <c r="I8394" i="2"/>
  <c r="G8394" i="2"/>
  <c r="T8393" i="2"/>
  <c r="S8393" i="2"/>
  <c r="R8393" i="2"/>
  <c r="Q8393" i="2"/>
  <c r="P8393" i="2"/>
  <c r="O8393" i="2"/>
  <c r="N8393" i="2"/>
  <c r="J8393" i="2"/>
  <c r="I8393" i="2"/>
  <c r="G8393" i="2"/>
  <c r="T8392" i="2"/>
  <c r="S8392" i="2"/>
  <c r="R8392" i="2"/>
  <c r="Q8392" i="2"/>
  <c r="P8392" i="2"/>
  <c r="O8392" i="2"/>
  <c r="N8392" i="2"/>
  <c r="J8392" i="2"/>
  <c r="I8392" i="2"/>
  <c r="G8392" i="2"/>
  <c r="T8391" i="2"/>
  <c r="S8391" i="2"/>
  <c r="R8391" i="2"/>
  <c r="Q8391" i="2"/>
  <c r="P8391" i="2"/>
  <c r="O8391" i="2"/>
  <c r="N8391" i="2"/>
  <c r="J8391" i="2"/>
  <c r="I8391" i="2"/>
  <c r="G8391" i="2"/>
  <c r="T8390" i="2"/>
  <c r="S8390" i="2"/>
  <c r="R8390" i="2"/>
  <c r="Q8390" i="2"/>
  <c r="P8390" i="2"/>
  <c r="O8390" i="2"/>
  <c r="N8390" i="2"/>
  <c r="J8390" i="2"/>
  <c r="I8390" i="2"/>
  <c r="G8390" i="2"/>
  <c r="T8389" i="2"/>
  <c r="S8389" i="2"/>
  <c r="R8389" i="2"/>
  <c r="Q8389" i="2"/>
  <c r="P8389" i="2"/>
  <c r="O8389" i="2"/>
  <c r="N8389" i="2"/>
  <c r="J8389" i="2"/>
  <c r="I8389" i="2"/>
  <c r="G8389" i="2"/>
  <c r="T8388" i="2"/>
  <c r="S8388" i="2"/>
  <c r="R8388" i="2"/>
  <c r="Q8388" i="2"/>
  <c r="P8388" i="2"/>
  <c r="O8388" i="2"/>
  <c r="N8388" i="2"/>
  <c r="J8388" i="2"/>
  <c r="I8388" i="2"/>
  <c r="G8388" i="2"/>
  <c r="T8387" i="2"/>
  <c r="S8387" i="2"/>
  <c r="R8387" i="2"/>
  <c r="Q8387" i="2"/>
  <c r="P8387" i="2"/>
  <c r="O8387" i="2"/>
  <c r="N8387" i="2"/>
  <c r="J8387" i="2"/>
  <c r="I8387" i="2"/>
  <c r="G8387" i="2"/>
  <c r="T8386" i="2"/>
  <c r="S8386" i="2"/>
  <c r="R8386" i="2"/>
  <c r="Q8386" i="2"/>
  <c r="P8386" i="2"/>
  <c r="O8386" i="2"/>
  <c r="N8386" i="2"/>
  <c r="J8386" i="2"/>
  <c r="I8386" i="2"/>
  <c r="G8386" i="2"/>
  <c r="T8385" i="2"/>
  <c r="S8385" i="2"/>
  <c r="R8385" i="2"/>
  <c r="Q8385" i="2"/>
  <c r="P8385" i="2"/>
  <c r="O8385" i="2"/>
  <c r="N8385" i="2"/>
  <c r="J8385" i="2"/>
  <c r="I8385" i="2"/>
  <c r="G8385" i="2"/>
  <c r="T8384" i="2"/>
  <c r="S8384" i="2"/>
  <c r="R8384" i="2"/>
  <c r="Q8384" i="2"/>
  <c r="P8384" i="2"/>
  <c r="O8384" i="2"/>
  <c r="N8384" i="2"/>
  <c r="J8384" i="2"/>
  <c r="I8384" i="2"/>
  <c r="G8384" i="2"/>
  <c r="T8383" i="2"/>
  <c r="S8383" i="2"/>
  <c r="R8383" i="2"/>
  <c r="Q8383" i="2"/>
  <c r="P8383" i="2"/>
  <c r="O8383" i="2"/>
  <c r="N8383" i="2"/>
  <c r="J8383" i="2"/>
  <c r="I8383" i="2"/>
  <c r="G8383" i="2"/>
  <c r="T8382" i="2"/>
  <c r="S8382" i="2"/>
  <c r="R8382" i="2"/>
  <c r="Q8382" i="2"/>
  <c r="P8382" i="2"/>
  <c r="O8382" i="2"/>
  <c r="N8382" i="2"/>
  <c r="J8382" i="2"/>
  <c r="I8382" i="2"/>
  <c r="G8382" i="2"/>
  <c r="T8381" i="2"/>
  <c r="S8381" i="2"/>
  <c r="R8381" i="2"/>
  <c r="Q8381" i="2"/>
  <c r="P8381" i="2"/>
  <c r="O8381" i="2"/>
  <c r="N8381" i="2"/>
  <c r="J8381" i="2"/>
  <c r="I8381" i="2"/>
  <c r="G8381" i="2"/>
  <c r="T8380" i="2"/>
  <c r="S8380" i="2"/>
  <c r="R8380" i="2"/>
  <c r="Q8380" i="2"/>
  <c r="P8380" i="2"/>
  <c r="O8380" i="2"/>
  <c r="N8380" i="2"/>
  <c r="J8380" i="2"/>
  <c r="I8380" i="2"/>
  <c r="G8380" i="2"/>
  <c r="T8379" i="2"/>
  <c r="S8379" i="2"/>
  <c r="R8379" i="2"/>
  <c r="Q8379" i="2"/>
  <c r="P8379" i="2"/>
  <c r="O8379" i="2"/>
  <c r="N8379" i="2"/>
  <c r="J8379" i="2"/>
  <c r="I8379" i="2"/>
  <c r="G8379" i="2"/>
  <c r="T8378" i="2"/>
  <c r="S8378" i="2"/>
  <c r="R8378" i="2"/>
  <c r="Q8378" i="2"/>
  <c r="P8378" i="2"/>
  <c r="O8378" i="2"/>
  <c r="N8378" i="2"/>
  <c r="J8378" i="2"/>
  <c r="I8378" i="2"/>
  <c r="G8378" i="2"/>
  <c r="T8377" i="2"/>
  <c r="S8377" i="2"/>
  <c r="R8377" i="2"/>
  <c r="Q8377" i="2"/>
  <c r="P8377" i="2"/>
  <c r="O8377" i="2"/>
  <c r="N8377" i="2"/>
  <c r="J8377" i="2"/>
  <c r="I8377" i="2"/>
  <c r="G8377" i="2"/>
  <c r="T8376" i="2"/>
  <c r="S8376" i="2"/>
  <c r="R8376" i="2"/>
  <c r="Q8376" i="2"/>
  <c r="P8376" i="2"/>
  <c r="O8376" i="2"/>
  <c r="N8376" i="2"/>
  <c r="J8376" i="2"/>
  <c r="I8376" i="2"/>
  <c r="G8376" i="2"/>
  <c r="T8375" i="2"/>
  <c r="S8375" i="2"/>
  <c r="R8375" i="2"/>
  <c r="Q8375" i="2"/>
  <c r="P8375" i="2"/>
  <c r="O8375" i="2"/>
  <c r="N8375" i="2"/>
  <c r="J8375" i="2"/>
  <c r="I8375" i="2"/>
  <c r="G8375" i="2"/>
  <c r="T8374" i="2"/>
  <c r="S8374" i="2"/>
  <c r="R8374" i="2"/>
  <c r="Q8374" i="2"/>
  <c r="P8374" i="2"/>
  <c r="O8374" i="2"/>
  <c r="N8374" i="2"/>
  <c r="J8374" i="2"/>
  <c r="I8374" i="2"/>
  <c r="G8374" i="2"/>
  <c r="T8373" i="2"/>
  <c r="S8373" i="2"/>
  <c r="R8373" i="2"/>
  <c r="Q8373" i="2"/>
  <c r="P8373" i="2"/>
  <c r="O8373" i="2"/>
  <c r="N8373" i="2"/>
  <c r="J8373" i="2"/>
  <c r="I8373" i="2"/>
  <c r="G8373" i="2"/>
  <c r="T8372" i="2"/>
  <c r="S8372" i="2"/>
  <c r="R8372" i="2"/>
  <c r="Q8372" i="2"/>
  <c r="P8372" i="2"/>
  <c r="O8372" i="2"/>
  <c r="N8372" i="2"/>
  <c r="J8372" i="2"/>
  <c r="I8372" i="2"/>
  <c r="G8372" i="2"/>
  <c r="T8371" i="2"/>
  <c r="S8371" i="2"/>
  <c r="R8371" i="2"/>
  <c r="Q8371" i="2"/>
  <c r="P8371" i="2"/>
  <c r="O8371" i="2"/>
  <c r="N8371" i="2"/>
  <c r="J8371" i="2"/>
  <c r="I8371" i="2"/>
  <c r="G8371" i="2"/>
  <c r="T8370" i="2"/>
  <c r="S8370" i="2"/>
  <c r="R8370" i="2"/>
  <c r="Q8370" i="2"/>
  <c r="P8370" i="2"/>
  <c r="O8370" i="2"/>
  <c r="N8370" i="2"/>
  <c r="J8370" i="2"/>
  <c r="I8370" i="2"/>
  <c r="G8370" i="2"/>
  <c r="T8369" i="2"/>
  <c r="S8369" i="2"/>
  <c r="R8369" i="2"/>
  <c r="Q8369" i="2"/>
  <c r="P8369" i="2"/>
  <c r="O8369" i="2"/>
  <c r="N8369" i="2"/>
  <c r="J8369" i="2"/>
  <c r="I8369" i="2"/>
  <c r="G8369" i="2"/>
  <c r="T8368" i="2"/>
  <c r="S8368" i="2"/>
  <c r="R8368" i="2"/>
  <c r="Q8368" i="2"/>
  <c r="P8368" i="2"/>
  <c r="O8368" i="2"/>
  <c r="N8368" i="2"/>
  <c r="J8368" i="2"/>
  <c r="I8368" i="2"/>
  <c r="G8368" i="2"/>
  <c r="T8367" i="2"/>
  <c r="S8367" i="2"/>
  <c r="R8367" i="2"/>
  <c r="Q8367" i="2"/>
  <c r="P8367" i="2"/>
  <c r="O8367" i="2"/>
  <c r="N8367" i="2"/>
  <c r="J8367" i="2"/>
  <c r="I8367" i="2"/>
  <c r="G8367" i="2"/>
  <c r="T8366" i="2"/>
  <c r="S8366" i="2"/>
  <c r="R8366" i="2"/>
  <c r="Q8366" i="2"/>
  <c r="P8366" i="2"/>
  <c r="O8366" i="2"/>
  <c r="N8366" i="2"/>
  <c r="J8366" i="2"/>
  <c r="I8366" i="2"/>
  <c r="G8366" i="2"/>
  <c r="T8365" i="2"/>
  <c r="S8365" i="2"/>
  <c r="R8365" i="2"/>
  <c r="Q8365" i="2"/>
  <c r="P8365" i="2"/>
  <c r="O8365" i="2"/>
  <c r="N8365" i="2"/>
  <c r="J8365" i="2"/>
  <c r="I8365" i="2"/>
  <c r="G8365" i="2"/>
  <c r="T8364" i="2"/>
  <c r="S8364" i="2"/>
  <c r="R8364" i="2"/>
  <c r="Q8364" i="2"/>
  <c r="P8364" i="2"/>
  <c r="O8364" i="2"/>
  <c r="N8364" i="2"/>
  <c r="J8364" i="2"/>
  <c r="I8364" i="2"/>
  <c r="G8364" i="2"/>
  <c r="T8363" i="2"/>
  <c r="S8363" i="2"/>
  <c r="R8363" i="2"/>
  <c r="Q8363" i="2"/>
  <c r="P8363" i="2"/>
  <c r="O8363" i="2"/>
  <c r="N8363" i="2"/>
  <c r="J8363" i="2"/>
  <c r="I8363" i="2"/>
  <c r="G8363" i="2"/>
  <c r="T8362" i="2"/>
  <c r="S8362" i="2"/>
  <c r="R8362" i="2"/>
  <c r="Q8362" i="2"/>
  <c r="P8362" i="2"/>
  <c r="O8362" i="2"/>
  <c r="N8362" i="2"/>
  <c r="J8362" i="2"/>
  <c r="I8362" i="2"/>
  <c r="G8362" i="2"/>
  <c r="T8361" i="2"/>
  <c r="S8361" i="2"/>
  <c r="R8361" i="2"/>
  <c r="Q8361" i="2"/>
  <c r="P8361" i="2"/>
  <c r="O8361" i="2"/>
  <c r="N8361" i="2"/>
  <c r="J8361" i="2"/>
  <c r="I8361" i="2"/>
  <c r="G8361" i="2"/>
  <c r="T8360" i="2"/>
  <c r="S8360" i="2"/>
  <c r="R8360" i="2"/>
  <c r="Q8360" i="2"/>
  <c r="P8360" i="2"/>
  <c r="O8360" i="2"/>
  <c r="N8360" i="2"/>
  <c r="J8360" i="2"/>
  <c r="I8360" i="2"/>
  <c r="G8360" i="2"/>
  <c r="T8359" i="2"/>
  <c r="S8359" i="2"/>
  <c r="R8359" i="2"/>
  <c r="Q8359" i="2"/>
  <c r="P8359" i="2"/>
  <c r="O8359" i="2"/>
  <c r="N8359" i="2"/>
  <c r="J8359" i="2"/>
  <c r="I8359" i="2"/>
  <c r="G8359" i="2"/>
  <c r="T8358" i="2"/>
  <c r="S8358" i="2"/>
  <c r="R8358" i="2"/>
  <c r="Q8358" i="2"/>
  <c r="P8358" i="2"/>
  <c r="O8358" i="2"/>
  <c r="N8358" i="2"/>
  <c r="J8358" i="2"/>
  <c r="I8358" i="2"/>
  <c r="G8358" i="2"/>
  <c r="T8357" i="2"/>
  <c r="S8357" i="2"/>
  <c r="R8357" i="2"/>
  <c r="Q8357" i="2"/>
  <c r="P8357" i="2"/>
  <c r="O8357" i="2"/>
  <c r="N8357" i="2"/>
  <c r="J8357" i="2"/>
  <c r="I8357" i="2"/>
  <c r="G8357" i="2"/>
  <c r="T8356" i="2"/>
  <c r="S8356" i="2"/>
  <c r="R8356" i="2"/>
  <c r="Q8356" i="2"/>
  <c r="P8356" i="2"/>
  <c r="O8356" i="2"/>
  <c r="N8356" i="2"/>
  <c r="J8356" i="2"/>
  <c r="I8356" i="2"/>
  <c r="G8356" i="2"/>
  <c r="T8355" i="2"/>
  <c r="S8355" i="2"/>
  <c r="R8355" i="2"/>
  <c r="Q8355" i="2"/>
  <c r="P8355" i="2"/>
  <c r="O8355" i="2"/>
  <c r="N8355" i="2"/>
  <c r="J8355" i="2"/>
  <c r="I8355" i="2"/>
  <c r="G8355" i="2"/>
  <c r="T8354" i="2"/>
  <c r="S8354" i="2"/>
  <c r="R8354" i="2"/>
  <c r="Q8354" i="2"/>
  <c r="P8354" i="2"/>
  <c r="O8354" i="2"/>
  <c r="N8354" i="2"/>
  <c r="J8354" i="2"/>
  <c r="I8354" i="2"/>
  <c r="G8354" i="2"/>
  <c r="T8353" i="2"/>
  <c r="S8353" i="2"/>
  <c r="R8353" i="2"/>
  <c r="Q8353" i="2"/>
  <c r="P8353" i="2"/>
  <c r="O8353" i="2"/>
  <c r="N8353" i="2"/>
  <c r="J8353" i="2"/>
  <c r="I8353" i="2"/>
  <c r="G8353" i="2"/>
  <c r="T8352" i="2"/>
  <c r="S8352" i="2"/>
  <c r="R8352" i="2"/>
  <c r="Q8352" i="2"/>
  <c r="P8352" i="2"/>
  <c r="O8352" i="2"/>
  <c r="N8352" i="2"/>
  <c r="J8352" i="2"/>
  <c r="I8352" i="2"/>
  <c r="G8352" i="2"/>
  <c r="T8351" i="2"/>
  <c r="S8351" i="2"/>
  <c r="R8351" i="2"/>
  <c r="Q8351" i="2"/>
  <c r="P8351" i="2"/>
  <c r="O8351" i="2"/>
  <c r="N8351" i="2"/>
  <c r="J8351" i="2"/>
  <c r="I8351" i="2"/>
  <c r="G8351" i="2"/>
  <c r="T8350" i="2"/>
  <c r="S8350" i="2"/>
  <c r="R8350" i="2"/>
  <c r="Q8350" i="2"/>
  <c r="P8350" i="2"/>
  <c r="O8350" i="2"/>
  <c r="N8350" i="2"/>
  <c r="J8350" i="2"/>
  <c r="I8350" i="2"/>
  <c r="G8350" i="2"/>
  <c r="T8349" i="2"/>
  <c r="S8349" i="2"/>
  <c r="R8349" i="2"/>
  <c r="Q8349" i="2"/>
  <c r="P8349" i="2"/>
  <c r="O8349" i="2"/>
  <c r="N8349" i="2"/>
  <c r="J8349" i="2"/>
  <c r="I8349" i="2"/>
  <c r="G8349" i="2"/>
  <c r="T8348" i="2"/>
  <c r="S8348" i="2"/>
  <c r="R8348" i="2"/>
  <c r="Q8348" i="2"/>
  <c r="P8348" i="2"/>
  <c r="O8348" i="2"/>
  <c r="N8348" i="2"/>
  <c r="J8348" i="2"/>
  <c r="I8348" i="2"/>
  <c r="G8348" i="2"/>
  <c r="T8347" i="2"/>
  <c r="S8347" i="2"/>
  <c r="R8347" i="2"/>
  <c r="Q8347" i="2"/>
  <c r="P8347" i="2"/>
  <c r="O8347" i="2"/>
  <c r="N8347" i="2"/>
  <c r="J8347" i="2"/>
  <c r="I8347" i="2"/>
  <c r="G8347" i="2"/>
  <c r="T8346" i="2"/>
  <c r="S8346" i="2"/>
  <c r="R8346" i="2"/>
  <c r="Q8346" i="2"/>
  <c r="P8346" i="2"/>
  <c r="O8346" i="2"/>
  <c r="N8346" i="2"/>
  <c r="J8346" i="2"/>
  <c r="I8346" i="2"/>
  <c r="G8346" i="2"/>
  <c r="T8345" i="2"/>
  <c r="S8345" i="2"/>
  <c r="R8345" i="2"/>
  <c r="Q8345" i="2"/>
  <c r="P8345" i="2"/>
  <c r="O8345" i="2"/>
  <c r="N8345" i="2"/>
  <c r="J8345" i="2"/>
  <c r="I8345" i="2"/>
  <c r="G8345" i="2"/>
  <c r="T8344" i="2"/>
  <c r="S8344" i="2"/>
  <c r="R8344" i="2"/>
  <c r="Q8344" i="2"/>
  <c r="P8344" i="2"/>
  <c r="O8344" i="2"/>
  <c r="N8344" i="2"/>
  <c r="J8344" i="2"/>
  <c r="I8344" i="2"/>
  <c r="G8344" i="2"/>
  <c r="T8343" i="2"/>
  <c r="S8343" i="2"/>
  <c r="R8343" i="2"/>
  <c r="Q8343" i="2"/>
  <c r="P8343" i="2"/>
  <c r="O8343" i="2"/>
  <c r="N8343" i="2"/>
  <c r="J8343" i="2"/>
  <c r="I8343" i="2"/>
  <c r="G8343" i="2"/>
  <c r="T8342" i="2"/>
  <c r="S8342" i="2"/>
  <c r="R8342" i="2"/>
  <c r="Q8342" i="2"/>
  <c r="P8342" i="2"/>
  <c r="O8342" i="2"/>
  <c r="N8342" i="2"/>
  <c r="J8342" i="2"/>
  <c r="I8342" i="2"/>
  <c r="G8342" i="2"/>
  <c r="T8341" i="2"/>
  <c r="S8341" i="2"/>
  <c r="R8341" i="2"/>
  <c r="Q8341" i="2"/>
  <c r="P8341" i="2"/>
  <c r="O8341" i="2"/>
  <c r="N8341" i="2"/>
  <c r="J8341" i="2"/>
  <c r="I8341" i="2"/>
  <c r="G8341" i="2"/>
  <c r="T8340" i="2"/>
  <c r="S8340" i="2"/>
  <c r="R8340" i="2"/>
  <c r="Q8340" i="2"/>
  <c r="P8340" i="2"/>
  <c r="O8340" i="2"/>
  <c r="N8340" i="2"/>
  <c r="J8340" i="2"/>
  <c r="I8340" i="2"/>
  <c r="G8340" i="2"/>
  <c r="T8339" i="2"/>
  <c r="S8339" i="2"/>
  <c r="R8339" i="2"/>
  <c r="Q8339" i="2"/>
  <c r="P8339" i="2"/>
  <c r="O8339" i="2"/>
  <c r="N8339" i="2"/>
  <c r="J8339" i="2"/>
  <c r="I8339" i="2"/>
  <c r="G8339" i="2"/>
  <c r="T8338" i="2"/>
  <c r="S8338" i="2"/>
  <c r="R8338" i="2"/>
  <c r="Q8338" i="2"/>
  <c r="P8338" i="2"/>
  <c r="O8338" i="2"/>
  <c r="N8338" i="2"/>
  <c r="J8338" i="2"/>
  <c r="I8338" i="2"/>
  <c r="G8338" i="2"/>
  <c r="T8337" i="2"/>
  <c r="S8337" i="2"/>
  <c r="R8337" i="2"/>
  <c r="Q8337" i="2"/>
  <c r="P8337" i="2"/>
  <c r="O8337" i="2"/>
  <c r="N8337" i="2"/>
  <c r="J8337" i="2"/>
  <c r="I8337" i="2"/>
  <c r="G8337" i="2"/>
  <c r="T8336" i="2"/>
  <c r="S8336" i="2"/>
  <c r="R8336" i="2"/>
  <c r="Q8336" i="2"/>
  <c r="P8336" i="2"/>
  <c r="O8336" i="2"/>
  <c r="N8336" i="2"/>
  <c r="J8336" i="2"/>
  <c r="I8336" i="2"/>
  <c r="G8336" i="2"/>
  <c r="T8335" i="2"/>
  <c r="S8335" i="2"/>
  <c r="R8335" i="2"/>
  <c r="Q8335" i="2"/>
  <c r="P8335" i="2"/>
  <c r="O8335" i="2"/>
  <c r="N8335" i="2"/>
  <c r="J8335" i="2"/>
  <c r="I8335" i="2"/>
  <c r="G8335" i="2"/>
  <c r="T8334" i="2"/>
  <c r="S8334" i="2"/>
  <c r="R8334" i="2"/>
  <c r="Q8334" i="2"/>
  <c r="P8334" i="2"/>
  <c r="O8334" i="2"/>
  <c r="N8334" i="2"/>
  <c r="J8334" i="2"/>
  <c r="I8334" i="2"/>
  <c r="G8334" i="2"/>
  <c r="T8333" i="2"/>
  <c r="S8333" i="2"/>
  <c r="R8333" i="2"/>
  <c r="Q8333" i="2"/>
  <c r="P8333" i="2"/>
  <c r="O8333" i="2"/>
  <c r="N8333" i="2"/>
  <c r="J8333" i="2"/>
  <c r="I8333" i="2"/>
  <c r="G8333" i="2"/>
  <c r="T8332" i="2"/>
  <c r="S8332" i="2"/>
  <c r="R8332" i="2"/>
  <c r="Q8332" i="2"/>
  <c r="P8332" i="2"/>
  <c r="O8332" i="2"/>
  <c r="N8332" i="2"/>
  <c r="J8332" i="2"/>
  <c r="I8332" i="2"/>
  <c r="G8332" i="2"/>
  <c r="T8331" i="2"/>
  <c r="S8331" i="2"/>
  <c r="R8331" i="2"/>
  <c r="Q8331" i="2"/>
  <c r="P8331" i="2"/>
  <c r="O8331" i="2"/>
  <c r="N8331" i="2"/>
  <c r="J8331" i="2"/>
  <c r="I8331" i="2"/>
  <c r="G8331" i="2"/>
  <c r="T8330" i="2"/>
  <c r="S8330" i="2"/>
  <c r="R8330" i="2"/>
  <c r="Q8330" i="2"/>
  <c r="P8330" i="2"/>
  <c r="O8330" i="2"/>
  <c r="N8330" i="2"/>
  <c r="J8330" i="2"/>
  <c r="I8330" i="2"/>
  <c r="G8330" i="2"/>
  <c r="T8329" i="2"/>
  <c r="S8329" i="2"/>
  <c r="R8329" i="2"/>
  <c r="Q8329" i="2"/>
  <c r="P8329" i="2"/>
  <c r="O8329" i="2"/>
  <c r="N8329" i="2"/>
  <c r="J8329" i="2"/>
  <c r="I8329" i="2"/>
  <c r="G8329" i="2"/>
  <c r="T8328" i="2"/>
  <c r="S8328" i="2"/>
  <c r="R8328" i="2"/>
  <c r="Q8328" i="2"/>
  <c r="P8328" i="2"/>
  <c r="O8328" i="2"/>
  <c r="N8328" i="2"/>
  <c r="J8328" i="2"/>
  <c r="I8328" i="2"/>
  <c r="G8328" i="2"/>
  <c r="T8327" i="2"/>
  <c r="S8327" i="2"/>
  <c r="R8327" i="2"/>
  <c r="Q8327" i="2"/>
  <c r="P8327" i="2"/>
  <c r="O8327" i="2"/>
  <c r="N8327" i="2"/>
  <c r="J8327" i="2"/>
  <c r="I8327" i="2"/>
  <c r="G8327" i="2"/>
  <c r="T8326" i="2"/>
  <c r="S8326" i="2"/>
  <c r="R8326" i="2"/>
  <c r="Q8326" i="2"/>
  <c r="P8326" i="2"/>
  <c r="O8326" i="2"/>
  <c r="N8326" i="2"/>
  <c r="J8326" i="2"/>
  <c r="I8326" i="2"/>
  <c r="G8326" i="2"/>
  <c r="T8325" i="2"/>
  <c r="S8325" i="2"/>
  <c r="R8325" i="2"/>
  <c r="Q8325" i="2"/>
  <c r="P8325" i="2"/>
  <c r="O8325" i="2"/>
  <c r="N8325" i="2"/>
  <c r="J8325" i="2"/>
  <c r="I8325" i="2"/>
  <c r="G8325" i="2"/>
  <c r="T8324" i="2"/>
  <c r="S8324" i="2"/>
  <c r="R8324" i="2"/>
  <c r="Q8324" i="2"/>
  <c r="P8324" i="2"/>
  <c r="O8324" i="2"/>
  <c r="N8324" i="2"/>
  <c r="J8324" i="2"/>
  <c r="I8324" i="2"/>
  <c r="G8324" i="2"/>
  <c r="T8323" i="2"/>
  <c r="S8323" i="2"/>
  <c r="R8323" i="2"/>
  <c r="Q8323" i="2"/>
  <c r="P8323" i="2"/>
  <c r="O8323" i="2"/>
  <c r="N8323" i="2"/>
  <c r="J8323" i="2"/>
  <c r="I8323" i="2"/>
  <c r="G8323" i="2"/>
  <c r="T8322" i="2"/>
  <c r="S8322" i="2"/>
  <c r="R8322" i="2"/>
  <c r="Q8322" i="2"/>
  <c r="P8322" i="2"/>
  <c r="O8322" i="2"/>
  <c r="N8322" i="2"/>
  <c r="J8322" i="2"/>
  <c r="I8322" i="2"/>
  <c r="G8322" i="2"/>
  <c r="T8321" i="2"/>
  <c r="S8321" i="2"/>
  <c r="R8321" i="2"/>
  <c r="Q8321" i="2"/>
  <c r="P8321" i="2"/>
  <c r="O8321" i="2"/>
  <c r="N8321" i="2"/>
  <c r="J8321" i="2"/>
  <c r="I8321" i="2"/>
  <c r="G8321" i="2"/>
  <c r="T8320" i="2"/>
  <c r="S8320" i="2"/>
  <c r="R8320" i="2"/>
  <c r="Q8320" i="2"/>
  <c r="P8320" i="2"/>
  <c r="O8320" i="2"/>
  <c r="N8320" i="2"/>
  <c r="J8320" i="2"/>
  <c r="I8320" i="2"/>
  <c r="G8320" i="2"/>
  <c r="T8319" i="2"/>
  <c r="S8319" i="2"/>
  <c r="R8319" i="2"/>
  <c r="Q8319" i="2"/>
  <c r="P8319" i="2"/>
  <c r="O8319" i="2"/>
  <c r="N8319" i="2"/>
  <c r="J8319" i="2"/>
  <c r="I8319" i="2"/>
  <c r="G8319" i="2"/>
  <c r="T8318" i="2"/>
  <c r="S8318" i="2"/>
  <c r="R8318" i="2"/>
  <c r="Q8318" i="2"/>
  <c r="P8318" i="2"/>
  <c r="O8318" i="2"/>
  <c r="N8318" i="2"/>
  <c r="J8318" i="2"/>
  <c r="I8318" i="2"/>
  <c r="G8318" i="2"/>
  <c r="T8317" i="2"/>
  <c r="S8317" i="2"/>
  <c r="R8317" i="2"/>
  <c r="Q8317" i="2"/>
  <c r="P8317" i="2"/>
  <c r="O8317" i="2"/>
  <c r="N8317" i="2"/>
  <c r="J8317" i="2"/>
  <c r="I8317" i="2"/>
  <c r="G8317" i="2"/>
  <c r="T8316" i="2"/>
  <c r="S8316" i="2"/>
  <c r="R8316" i="2"/>
  <c r="Q8316" i="2"/>
  <c r="P8316" i="2"/>
  <c r="O8316" i="2"/>
  <c r="N8316" i="2"/>
  <c r="J8316" i="2"/>
  <c r="I8316" i="2"/>
  <c r="G8316" i="2"/>
  <c r="T8315" i="2"/>
  <c r="S8315" i="2"/>
  <c r="R8315" i="2"/>
  <c r="Q8315" i="2"/>
  <c r="P8315" i="2"/>
  <c r="O8315" i="2"/>
  <c r="N8315" i="2"/>
  <c r="J8315" i="2"/>
  <c r="I8315" i="2"/>
  <c r="G8315" i="2"/>
  <c r="T8314" i="2"/>
  <c r="S8314" i="2"/>
  <c r="R8314" i="2"/>
  <c r="Q8314" i="2"/>
  <c r="P8314" i="2"/>
  <c r="O8314" i="2"/>
  <c r="N8314" i="2"/>
  <c r="J8314" i="2"/>
  <c r="I8314" i="2"/>
  <c r="G8314" i="2"/>
  <c r="T8313" i="2"/>
  <c r="S8313" i="2"/>
  <c r="R8313" i="2"/>
  <c r="Q8313" i="2"/>
  <c r="P8313" i="2"/>
  <c r="O8313" i="2"/>
  <c r="N8313" i="2"/>
  <c r="J8313" i="2"/>
  <c r="I8313" i="2"/>
  <c r="G8313" i="2"/>
  <c r="T8312" i="2"/>
  <c r="S8312" i="2"/>
  <c r="R8312" i="2"/>
  <c r="Q8312" i="2"/>
  <c r="P8312" i="2"/>
  <c r="O8312" i="2"/>
  <c r="N8312" i="2"/>
  <c r="J8312" i="2"/>
  <c r="I8312" i="2"/>
  <c r="G8312" i="2"/>
  <c r="T8311" i="2"/>
  <c r="S8311" i="2"/>
  <c r="R8311" i="2"/>
  <c r="Q8311" i="2"/>
  <c r="P8311" i="2"/>
  <c r="O8311" i="2"/>
  <c r="N8311" i="2"/>
  <c r="J8311" i="2"/>
  <c r="I8311" i="2"/>
  <c r="G8311" i="2"/>
  <c r="T8310" i="2"/>
  <c r="S8310" i="2"/>
  <c r="R8310" i="2"/>
  <c r="Q8310" i="2"/>
  <c r="P8310" i="2"/>
  <c r="O8310" i="2"/>
  <c r="N8310" i="2"/>
  <c r="J8310" i="2"/>
  <c r="I8310" i="2"/>
  <c r="G8310" i="2"/>
  <c r="T8309" i="2"/>
  <c r="S8309" i="2"/>
  <c r="R8309" i="2"/>
  <c r="Q8309" i="2"/>
  <c r="P8309" i="2"/>
  <c r="O8309" i="2"/>
  <c r="N8309" i="2"/>
  <c r="J8309" i="2"/>
  <c r="I8309" i="2"/>
  <c r="G8309" i="2"/>
  <c r="T8308" i="2"/>
  <c r="S8308" i="2"/>
  <c r="R8308" i="2"/>
  <c r="Q8308" i="2"/>
  <c r="P8308" i="2"/>
  <c r="O8308" i="2"/>
  <c r="N8308" i="2"/>
  <c r="J8308" i="2"/>
  <c r="I8308" i="2"/>
  <c r="G8308" i="2"/>
  <c r="T8307" i="2"/>
  <c r="S8307" i="2"/>
  <c r="R8307" i="2"/>
  <c r="Q8307" i="2"/>
  <c r="P8307" i="2"/>
  <c r="O8307" i="2"/>
  <c r="N8307" i="2"/>
  <c r="J8307" i="2"/>
  <c r="I8307" i="2"/>
  <c r="G8307" i="2"/>
  <c r="T8306" i="2"/>
  <c r="S8306" i="2"/>
  <c r="R8306" i="2"/>
  <c r="Q8306" i="2"/>
  <c r="P8306" i="2"/>
  <c r="O8306" i="2"/>
  <c r="N8306" i="2"/>
  <c r="J8306" i="2"/>
  <c r="I8306" i="2"/>
  <c r="G8306" i="2"/>
  <c r="T8305" i="2"/>
  <c r="S8305" i="2"/>
  <c r="R8305" i="2"/>
  <c r="Q8305" i="2"/>
  <c r="P8305" i="2"/>
  <c r="O8305" i="2"/>
  <c r="N8305" i="2"/>
  <c r="J8305" i="2"/>
  <c r="I8305" i="2"/>
  <c r="G8305" i="2"/>
  <c r="T8304" i="2"/>
  <c r="S8304" i="2"/>
  <c r="R8304" i="2"/>
  <c r="Q8304" i="2"/>
  <c r="P8304" i="2"/>
  <c r="O8304" i="2"/>
  <c r="N8304" i="2"/>
  <c r="J8304" i="2"/>
  <c r="I8304" i="2"/>
  <c r="G8304" i="2"/>
  <c r="T8303" i="2"/>
  <c r="S8303" i="2"/>
  <c r="R8303" i="2"/>
  <c r="Q8303" i="2"/>
  <c r="P8303" i="2"/>
  <c r="O8303" i="2"/>
  <c r="N8303" i="2"/>
  <c r="J8303" i="2"/>
  <c r="I8303" i="2"/>
  <c r="G8303" i="2"/>
  <c r="T8302" i="2"/>
  <c r="S8302" i="2"/>
  <c r="R8302" i="2"/>
  <c r="Q8302" i="2"/>
  <c r="P8302" i="2"/>
  <c r="O8302" i="2"/>
  <c r="N8302" i="2"/>
  <c r="J8302" i="2"/>
  <c r="I8302" i="2"/>
  <c r="G8302" i="2"/>
  <c r="T8301" i="2"/>
  <c r="S8301" i="2"/>
  <c r="R8301" i="2"/>
  <c r="Q8301" i="2"/>
  <c r="P8301" i="2"/>
  <c r="O8301" i="2"/>
  <c r="N8301" i="2"/>
  <c r="J8301" i="2"/>
  <c r="I8301" i="2"/>
  <c r="G8301" i="2"/>
  <c r="T8300" i="2"/>
  <c r="S8300" i="2"/>
  <c r="R8300" i="2"/>
  <c r="Q8300" i="2"/>
  <c r="P8300" i="2"/>
  <c r="O8300" i="2"/>
  <c r="N8300" i="2"/>
  <c r="J8300" i="2"/>
  <c r="I8300" i="2"/>
  <c r="G8300" i="2"/>
  <c r="T8299" i="2"/>
  <c r="S8299" i="2"/>
  <c r="R8299" i="2"/>
  <c r="Q8299" i="2"/>
  <c r="P8299" i="2"/>
  <c r="O8299" i="2"/>
  <c r="N8299" i="2"/>
  <c r="J8299" i="2"/>
  <c r="I8299" i="2"/>
  <c r="G8299" i="2"/>
  <c r="T8298" i="2"/>
  <c r="S8298" i="2"/>
  <c r="R8298" i="2"/>
  <c r="Q8298" i="2"/>
  <c r="P8298" i="2"/>
  <c r="O8298" i="2"/>
  <c r="N8298" i="2"/>
  <c r="J8298" i="2"/>
  <c r="I8298" i="2"/>
  <c r="G8298" i="2"/>
  <c r="T8297" i="2"/>
  <c r="S8297" i="2"/>
  <c r="R8297" i="2"/>
  <c r="Q8297" i="2"/>
  <c r="P8297" i="2"/>
  <c r="O8297" i="2"/>
  <c r="N8297" i="2"/>
  <c r="J8297" i="2"/>
  <c r="I8297" i="2"/>
  <c r="G8297" i="2"/>
  <c r="T8296" i="2"/>
  <c r="S8296" i="2"/>
  <c r="R8296" i="2"/>
  <c r="Q8296" i="2"/>
  <c r="P8296" i="2"/>
  <c r="O8296" i="2"/>
  <c r="N8296" i="2"/>
  <c r="J8296" i="2"/>
  <c r="I8296" i="2"/>
  <c r="G8296" i="2"/>
  <c r="T8295" i="2"/>
  <c r="S8295" i="2"/>
  <c r="R8295" i="2"/>
  <c r="Q8295" i="2"/>
  <c r="P8295" i="2"/>
  <c r="O8295" i="2"/>
  <c r="N8295" i="2"/>
  <c r="J8295" i="2"/>
  <c r="I8295" i="2"/>
  <c r="G8295" i="2"/>
  <c r="T8294" i="2"/>
  <c r="S8294" i="2"/>
  <c r="R8294" i="2"/>
  <c r="Q8294" i="2"/>
  <c r="P8294" i="2"/>
  <c r="O8294" i="2"/>
  <c r="N8294" i="2"/>
  <c r="J8294" i="2"/>
  <c r="I8294" i="2"/>
  <c r="G8294" i="2"/>
  <c r="T8293" i="2"/>
  <c r="S8293" i="2"/>
  <c r="R8293" i="2"/>
  <c r="Q8293" i="2"/>
  <c r="P8293" i="2"/>
  <c r="O8293" i="2"/>
  <c r="N8293" i="2"/>
  <c r="J8293" i="2"/>
  <c r="I8293" i="2"/>
  <c r="G8293" i="2"/>
  <c r="T8292" i="2"/>
  <c r="S8292" i="2"/>
  <c r="R8292" i="2"/>
  <c r="Q8292" i="2"/>
  <c r="P8292" i="2"/>
  <c r="O8292" i="2"/>
  <c r="N8292" i="2"/>
  <c r="J8292" i="2"/>
  <c r="I8292" i="2"/>
  <c r="G8292" i="2"/>
  <c r="T8291" i="2"/>
  <c r="S8291" i="2"/>
  <c r="R8291" i="2"/>
  <c r="Q8291" i="2"/>
  <c r="P8291" i="2"/>
  <c r="O8291" i="2"/>
  <c r="N8291" i="2"/>
  <c r="J8291" i="2"/>
  <c r="I8291" i="2"/>
  <c r="G8291" i="2"/>
  <c r="T8290" i="2"/>
  <c r="S8290" i="2"/>
  <c r="R8290" i="2"/>
  <c r="Q8290" i="2"/>
  <c r="P8290" i="2"/>
  <c r="O8290" i="2"/>
  <c r="N8290" i="2"/>
  <c r="J8290" i="2"/>
  <c r="I8290" i="2"/>
  <c r="G8290" i="2"/>
  <c r="T8289" i="2"/>
  <c r="S8289" i="2"/>
  <c r="R8289" i="2"/>
  <c r="Q8289" i="2"/>
  <c r="P8289" i="2"/>
  <c r="O8289" i="2"/>
  <c r="N8289" i="2"/>
  <c r="J8289" i="2"/>
  <c r="I8289" i="2"/>
  <c r="G8289" i="2"/>
  <c r="T8288" i="2"/>
  <c r="S8288" i="2"/>
  <c r="R8288" i="2"/>
  <c r="Q8288" i="2"/>
  <c r="P8288" i="2"/>
  <c r="O8288" i="2"/>
  <c r="N8288" i="2"/>
  <c r="J8288" i="2"/>
  <c r="I8288" i="2"/>
  <c r="G8288" i="2"/>
  <c r="T8287" i="2"/>
  <c r="S8287" i="2"/>
  <c r="R8287" i="2"/>
  <c r="Q8287" i="2"/>
  <c r="P8287" i="2"/>
  <c r="O8287" i="2"/>
  <c r="N8287" i="2"/>
  <c r="J8287" i="2"/>
  <c r="I8287" i="2"/>
  <c r="G8287" i="2"/>
  <c r="T8286" i="2"/>
  <c r="S8286" i="2"/>
  <c r="R8286" i="2"/>
  <c r="Q8286" i="2"/>
  <c r="P8286" i="2"/>
  <c r="O8286" i="2"/>
  <c r="N8286" i="2"/>
  <c r="J8286" i="2"/>
  <c r="I8286" i="2"/>
  <c r="G8286" i="2"/>
  <c r="T8285" i="2"/>
  <c r="S8285" i="2"/>
  <c r="R8285" i="2"/>
  <c r="Q8285" i="2"/>
  <c r="P8285" i="2"/>
  <c r="O8285" i="2"/>
  <c r="N8285" i="2"/>
  <c r="J8285" i="2"/>
  <c r="I8285" i="2"/>
  <c r="G8285" i="2"/>
  <c r="T8284" i="2"/>
  <c r="S8284" i="2"/>
  <c r="R8284" i="2"/>
  <c r="Q8284" i="2"/>
  <c r="P8284" i="2"/>
  <c r="O8284" i="2"/>
  <c r="N8284" i="2"/>
  <c r="J8284" i="2"/>
  <c r="I8284" i="2"/>
  <c r="G8284" i="2"/>
  <c r="T8283" i="2"/>
  <c r="S8283" i="2"/>
  <c r="R8283" i="2"/>
  <c r="Q8283" i="2"/>
  <c r="P8283" i="2"/>
  <c r="O8283" i="2"/>
  <c r="N8283" i="2"/>
  <c r="J8283" i="2"/>
  <c r="I8283" i="2"/>
  <c r="G8283" i="2"/>
  <c r="T8282" i="2"/>
  <c r="S8282" i="2"/>
  <c r="R8282" i="2"/>
  <c r="Q8282" i="2"/>
  <c r="P8282" i="2"/>
  <c r="O8282" i="2"/>
  <c r="N8282" i="2"/>
  <c r="J8282" i="2"/>
  <c r="I8282" i="2"/>
  <c r="G8282" i="2"/>
  <c r="T8281" i="2"/>
  <c r="S8281" i="2"/>
  <c r="R8281" i="2"/>
  <c r="Q8281" i="2"/>
  <c r="P8281" i="2"/>
  <c r="O8281" i="2"/>
  <c r="N8281" i="2"/>
  <c r="J8281" i="2"/>
  <c r="I8281" i="2"/>
  <c r="G8281" i="2"/>
  <c r="T8280" i="2"/>
  <c r="S8280" i="2"/>
  <c r="R8280" i="2"/>
  <c r="Q8280" i="2"/>
  <c r="P8280" i="2"/>
  <c r="O8280" i="2"/>
  <c r="N8280" i="2"/>
  <c r="J8280" i="2"/>
  <c r="I8280" i="2"/>
  <c r="G8280" i="2"/>
  <c r="T8279" i="2"/>
  <c r="S8279" i="2"/>
  <c r="R8279" i="2"/>
  <c r="Q8279" i="2"/>
  <c r="P8279" i="2"/>
  <c r="O8279" i="2"/>
  <c r="N8279" i="2"/>
  <c r="J8279" i="2"/>
  <c r="I8279" i="2"/>
  <c r="G8279" i="2"/>
  <c r="T8278" i="2"/>
  <c r="S8278" i="2"/>
  <c r="R8278" i="2"/>
  <c r="Q8278" i="2"/>
  <c r="P8278" i="2"/>
  <c r="O8278" i="2"/>
  <c r="N8278" i="2"/>
  <c r="J8278" i="2"/>
  <c r="I8278" i="2"/>
  <c r="G8278" i="2"/>
  <c r="T8277" i="2"/>
  <c r="S8277" i="2"/>
  <c r="R8277" i="2"/>
  <c r="Q8277" i="2"/>
  <c r="P8277" i="2"/>
  <c r="O8277" i="2"/>
  <c r="N8277" i="2"/>
  <c r="J8277" i="2"/>
  <c r="I8277" i="2"/>
  <c r="G8277" i="2"/>
  <c r="T8276" i="2"/>
  <c r="S8276" i="2"/>
  <c r="R8276" i="2"/>
  <c r="Q8276" i="2"/>
  <c r="P8276" i="2"/>
  <c r="O8276" i="2"/>
  <c r="N8276" i="2"/>
  <c r="J8276" i="2"/>
  <c r="I8276" i="2"/>
  <c r="G8276" i="2"/>
  <c r="T8275" i="2"/>
  <c r="S8275" i="2"/>
  <c r="R8275" i="2"/>
  <c r="Q8275" i="2"/>
  <c r="P8275" i="2"/>
  <c r="O8275" i="2"/>
  <c r="N8275" i="2"/>
  <c r="J8275" i="2"/>
  <c r="I8275" i="2"/>
  <c r="G8275" i="2"/>
  <c r="T8274" i="2"/>
  <c r="S8274" i="2"/>
  <c r="R8274" i="2"/>
  <c r="Q8274" i="2"/>
  <c r="P8274" i="2"/>
  <c r="O8274" i="2"/>
  <c r="N8274" i="2"/>
  <c r="J8274" i="2"/>
  <c r="I8274" i="2"/>
  <c r="G8274" i="2"/>
  <c r="T8273" i="2"/>
  <c r="S8273" i="2"/>
  <c r="R8273" i="2"/>
  <c r="Q8273" i="2"/>
  <c r="P8273" i="2"/>
  <c r="O8273" i="2"/>
  <c r="N8273" i="2"/>
  <c r="J8273" i="2"/>
  <c r="I8273" i="2"/>
  <c r="G8273" i="2"/>
  <c r="T8272" i="2"/>
  <c r="S8272" i="2"/>
  <c r="R8272" i="2"/>
  <c r="Q8272" i="2"/>
  <c r="P8272" i="2"/>
  <c r="O8272" i="2"/>
  <c r="N8272" i="2"/>
  <c r="J8272" i="2"/>
  <c r="I8272" i="2"/>
  <c r="G8272" i="2"/>
  <c r="T8271" i="2"/>
  <c r="S8271" i="2"/>
  <c r="R8271" i="2"/>
  <c r="Q8271" i="2"/>
  <c r="P8271" i="2"/>
  <c r="O8271" i="2"/>
  <c r="N8271" i="2"/>
  <c r="J8271" i="2"/>
  <c r="I8271" i="2"/>
  <c r="G8271" i="2"/>
  <c r="T8270" i="2"/>
  <c r="S8270" i="2"/>
  <c r="R8270" i="2"/>
  <c r="Q8270" i="2"/>
  <c r="P8270" i="2"/>
  <c r="O8270" i="2"/>
  <c r="N8270" i="2"/>
  <c r="J8270" i="2"/>
  <c r="I8270" i="2"/>
  <c r="G8270" i="2"/>
  <c r="T8269" i="2"/>
  <c r="S8269" i="2"/>
  <c r="R8269" i="2"/>
  <c r="Q8269" i="2"/>
  <c r="P8269" i="2"/>
  <c r="O8269" i="2"/>
  <c r="N8269" i="2"/>
  <c r="J8269" i="2"/>
  <c r="I8269" i="2"/>
  <c r="G8269" i="2"/>
  <c r="T8268" i="2"/>
  <c r="S8268" i="2"/>
  <c r="R8268" i="2"/>
  <c r="Q8268" i="2"/>
  <c r="P8268" i="2"/>
  <c r="O8268" i="2"/>
  <c r="N8268" i="2"/>
  <c r="J8268" i="2"/>
  <c r="I8268" i="2"/>
  <c r="G8268" i="2"/>
  <c r="T8267" i="2"/>
  <c r="S8267" i="2"/>
  <c r="R8267" i="2"/>
  <c r="Q8267" i="2"/>
  <c r="P8267" i="2"/>
  <c r="O8267" i="2"/>
  <c r="N8267" i="2"/>
  <c r="J8267" i="2"/>
  <c r="I8267" i="2"/>
  <c r="G8267" i="2"/>
  <c r="T8266" i="2"/>
  <c r="S8266" i="2"/>
  <c r="R8266" i="2"/>
  <c r="Q8266" i="2"/>
  <c r="P8266" i="2"/>
  <c r="O8266" i="2"/>
  <c r="N8266" i="2"/>
  <c r="J8266" i="2"/>
  <c r="I8266" i="2"/>
  <c r="G8266" i="2"/>
  <c r="T8265" i="2"/>
  <c r="S8265" i="2"/>
  <c r="R8265" i="2"/>
  <c r="Q8265" i="2"/>
  <c r="P8265" i="2"/>
  <c r="O8265" i="2"/>
  <c r="N8265" i="2"/>
  <c r="J8265" i="2"/>
  <c r="I8265" i="2"/>
  <c r="G8265" i="2"/>
  <c r="T8264" i="2"/>
  <c r="S8264" i="2"/>
  <c r="R8264" i="2"/>
  <c r="Q8264" i="2"/>
  <c r="P8264" i="2"/>
  <c r="O8264" i="2"/>
  <c r="N8264" i="2"/>
  <c r="J8264" i="2"/>
  <c r="I8264" i="2"/>
  <c r="G8264" i="2"/>
  <c r="T8263" i="2"/>
  <c r="S8263" i="2"/>
  <c r="R8263" i="2"/>
  <c r="Q8263" i="2"/>
  <c r="P8263" i="2"/>
  <c r="O8263" i="2"/>
  <c r="N8263" i="2"/>
  <c r="J8263" i="2"/>
  <c r="I8263" i="2"/>
  <c r="G8263" i="2"/>
  <c r="T8262" i="2"/>
  <c r="S8262" i="2"/>
  <c r="R8262" i="2"/>
  <c r="Q8262" i="2"/>
  <c r="P8262" i="2"/>
  <c r="O8262" i="2"/>
  <c r="N8262" i="2"/>
  <c r="J8262" i="2"/>
  <c r="I8262" i="2"/>
  <c r="G8262" i="2"/>
  <c r="T8261" i="2"/>
  <c r="S8261" i="2"/>
  <c r="R8261" i="2"/>
  <c r="Q8261" i="2"/>
  <c r="P8261" i="2"/>
  <c r="O8261" i="2"/>
  <c r="N8261" i="2"/>
  <c r="J8261" i="2"/>
  <c r="I8261" i="2"/>
  <c r="G8261" i="2"/>
  <c r="T8260" i="2"/>
  <c r="S8260" i="2"/>
  <c r="R8260" i="2"/>
  <c r="Q8260" i="2"/>
  <c r="P8260" i="2"/>
  <c r="O8260" i="2"/>
  <c r="N8260" i="2"/>
  <c r="J8260" i="2"/>
  <c r="I8260" i="2"/>
  <c r="G8260" i="2"/>
  <c r="T8259" i="2"/>
  <c r="S8259" i="2"/>
  <c r="R8259" i="2"/>
  <c r="Q8259" i="2"/>
  <c r="P8259" i="2"/>
  <c r="O8259" i="2"/>
  <c r="N8259" i="2"/>
  <c r="J8259" i="2"/>
  <c r="I8259" i="2"/>
  <c r="G8259" i="2"/>
  <c r="T8258" i="2"/>
  <c r="S8258" i="2"/>
  <c r="R8258" i="2"/>
  <c r="Q8258" i="2"/>
  <c r="P8258" i="2"/>
  <c r="O8258" i="2"/>
  <c r="N8258" i="2"/>
  <c r="J8258" i="2"/>
  <c r="I8258" i="2"/>
  <c r="G8258" i="2"/>
  <c r="T8257" i="2"/>
  <c r="S8257" i="2"/>
  <c r="R8257" i="2"/>
  <c r="Q8257" i="2"/>
  <c r="P8257" i="2"/>
  <c r="O8257" i="2"/>
  <c r="N8257" i="2"/>
  <c r="J8257" i="2"/>
  <c r="I8257" i="2"/>
  <c r="G8257" i="2"/>
  <c r="T8256" i="2"/>
  <c r="S8256" i="2"/>
  <c r="R8256" i="2"/>
  <c r="Q8256" i="2"/>
  <c r="P8256" i="2"/>
  <c r="O8256" i="2"/>
  <c r="N8256" i="2"/>
  <c r="J8256" i="2"/>
  <c r="I8256" i="2"/>
  <c r="G8256" i="2"/>
  <c r="T8255" i="2"/>
  <c r="S8255" i="2"/>
  <c r="R8255" i="2"/>
  <c r="Q8255" i="2"/>
  <c r="P8255" i="2"/>
  <c r="O8255" i="2"/>
  <c r="N8255" i="2"/>
  <c r="J8255" i="2"/>
  <c r="I8255" i="2"/>
  <c r="G8255" i="2"/>
  <c r="T8254" i="2"/>
  <c r="S8254" i="2"/>
  <c r="R8254" i="2"/>
  <c r="Q8254" i="2"/>
  <c r="P8254" i="2"/>
  <c r="O8254" i="2"/>
  <c r="N8254" i="2"/>
  <c r="J8254" i="2"/>
  <c r="I8254" i="2"/>
  <c r="G8254" i="2"/>
  <c r="T8253" i="2"/>
  <c r="S8253" i="2"/>
  <c r="R8253" i="2"/>
  <c r="Q8253" i="2"/>
  <c r="P8253" i="2"/>
  <c r="O8253" i="2"/>
  <c r="N8253" i="2"/>
  <c r="J8253" i="2"/>
  <c r="I8253" i="2"/>
  <c r="G8253" i="2"/>
  <c r="T8252" i="2"/>
  <c r="S8252" i="2"/>
  <c r="R8252" i="2"/>
  <c r="Q8252" i="2"/>
  <c r="P8252" i="2"/>
  <c r="O8252" i="2"/>
  <c r="N8252" i="2"/>
  <c r="J8252" i="2"/>
  <c r="I8252" i="2"/>
  <c r="G8252" i="2"/>
  <c r="T8251" i="2"/>
  <c r="S8251" i="2"/>
  <c r="R8251" i="2"/>
  <c r="Q8251" i="2"/>
  <c r="P8251" i="2"/>
  <c r="O8251" i="2"/>
  <c r="N8251" i="2"/>
  <c r="J8251" i="2"/>
  <c r="I8251" i="2"/>
  <c r="G8251" i="2"/>
  <c r="T8250" i="2"/>
  <c r="S8250" i="2"/>
  <c r="R8250" i="2"/>
  <c r="Q8250" i="2"/>
  <c r="P8250" i="2"/>
  <c r="O8250" i="2"/>
  <c r="N8250" i="2"/>
  <c r="J8250" i="2"/>
  <c r="I8250" i="2"/>
  <c r="G8250" i="2"/>
  <c r="T8249" i="2"/>
  <c r="S8249" i="2"/>
  <c r="R8249" i="2"/>
  <c r="Q8249" i="2"/>
  <c r="P8249" i="2"/>
  <c r="O8249" i="2"/>
  <c r="N8249" i="2"/>
  <c r="J8249" i="2"/>
  <c r="I8249" i="2"/>
  <c r="G8249" i="2"/>
  <c r="T8248" i="2"/>
  <c r="S8248" i="2"/>
  <c r="R8248" i="2"/>
  <c r="Q8248" i="2"/>
  <c r="P8248" i="2"/>
  <c r="O8248" i="2"/>
  <c r="N8248" i="2"/>
  <c r="J8248" i="2"/>
  <c r="I8248" i="2"/>
  <c r="G8248" i="2"/>
  <c r="T8247" i="2"/>
  <c r="S8247" i="2"/>
  <c r="R8247" i="2"/>
  <c r="Q8247" i="2"/>
  <c r="P8247" i="2"/>
  <c r="O8247" i="2"/>
  <c r="N8247" i="2"/>
  <c r="J8247" i="2"/>
  <c r="I8247" i="2"/>
  <c r="G8247" i="2"/>
  <c r="T8246" i="2"/>
  <c r="S8246" i="2"/>
  <c r="R8246" i="2"/>
  <c r="Q8246" i="2"/>
  <c r="P8246" i="2"/>
  <c r="O8246" i="2"/>
  <c r="N8246" i="2"/>
  <c r="J8246" i="2"/>
  <c r="I8246" i="2"/>
  <c r="G8246" i="2"/>
  <c r="T8245" i="2"/>
  <c r="S8245" i="2"/>
  <c r="R8245" i="2"/>
  <c r="Q8245" i="2"/>
  <c r="P8245" i="2"/>
  <c r="O8245" i="2"/>
  <c r="N8245" i="2"/>
  <c r="J8245" i="2"/>
  <c r="I8245" i="2"/>
  <c r="G8245" i="2"/>
  <c r="T8244" i="2"/>
  <c r="S8244" i="2"/>
  <c r="R8244" i="2"/>
  <c r="Q8244" i="2"/>
  <c r="P8244" i="2"/>
  <c r="O8244" i="2"/>
  <c r="N8244" i="2"/>
  <c r="J8244" i="2"/>
  <c r="I8244" i="2"/>
  <c r="G8244" i="2"/>
  <c r="T8243" i="2"/>
  <c r="S8243" i="2"/>
  <c r="R8243" i="2"/>
  <c r="Q8243" i="2"/>
  <c r="P8243" i="2"/>
  <c r="O8243" i="2"/>
  <c r="N8243" i="2"/>
  <c r="J8243" i="2"/>
  <c r="I8243" i="2"/>
  <c r="G8243" i="2"/>
  <c r="T8242" i="2"/>
  <c r="S8242" i="2"/>
  <c r="R8242" i="2"/>
  <c r="Q8242" i="2"/>
  <c r="P8242" i="2"/>
  <c r="O8242" i="2"/>
  <c r="N8242" i="2"/>
  <c r="J8242" i="2"/>
  <c r="I8242" i="2"/>
  <c r="G8242" i="2"/>
  <c r="T8241" i="2"/>
  <c r="S8241" i="2"/>
  <c r="R8241" i="2"/>
  <c r="Q8241" i="2"/>
  <c r="P8241" i="2"/>
  <c r="O8241" i="2"/>
  <c r="N8241" i="2"/>
  <c r="J8241" i="2"/>
  <c r="I8241" i="2"/>
  <c r="G8241" i="2"/>
  <c r="T8240" i="2"/>
  <c r="S8240" i="2"/>
  <c r="R8240" i="2"/>
  <c r="Q8240" i="2"/>
  <c r="P8240" i="2"/>
  <c r="O8240" i="2"/>
  <c r="N8240" i="2"/>
  <c r="J8240" i="2"/>
  <c r="I8240" i="2"/>
  <c r="G8240" i="2"/>
  <c r="T8239" i="2"/>
  <c r="S8239" i="2"/>
  <c r="R8239" i="2"/>
  <c r="Q8239" i="2"/>
  <c r="P8239" i="2"/>
  <c r="O8239" i="2"/>
  <c r="N8239" i="2"/>
  <c r="J8239" i="2"/>
  <c r="I8239" i="2"/>
  <c r="G8239" i="2"/>
  <c r="T8238" i="2"/>
  <c r="S8238" i="2"/>
  <c r="R8238" i="2"/>
  <c r="Q8238" i="2"/>
  <c r="P8238" i="2"/>
  <c r="O8238" i="2"/>
  <c r="N8238" i="2"/>
  <c r="J8238" i="2"/>
  <c r="I8238" i="2"/>
  <c r="G8238" i="2"/>
  <c r="T8237" i="2"/>
  <c r="S8237" i="2"/>
  <c r="R8237" i="2"/>
  <c r="Q8237" i="2"/>
  <c r="P8237" i="2"/>
  <c r="O8237" i="2"/>
  <c r="N8237" i="2"/>
  <c r="J8237" i="2"/>
  <c r="I8237" i="2"/>
  <c r="G8237" i="2"/>
  <c r="T8236" i="2"/>
  <c r="S8236" i="2"/>
  <c r="R8236" i="2"/>
  <c r="Q8236" i="2"/>
  <c r="P8236" i="2"/>
  <c r="O8236" i="2"/>
  <c r="N8236" i="2"/>
  <c r="J8236" i="2"/>
  <c r="I8236" i="2"/>
  <c r="G8236" i="2"/>
  <c r="T8235" i="2"/>
  <c r="S8235" i="2"/>
  <c r="R8235" i="2"/>
  <c r="Q8235" i="2"/>
  <c r="P8235" i="2"/>
  <c r="O8235" i="2"/>
  <c r="N8235" i="2"/>
  <c r="J8235" i="2"/>
  <c r="I8235" i="2"/>
  <c r="G8235" i="2"/>
  <c r="T8234" i="2"/>
  <c r="S8234" i="2"/>
  <c r="R8234" i="2"/>
  <c r="Q8234" i="2"/>
  <c r="P8234" i="2"/>
  <c r="O8234" i="2"/>
  <c r="N8234" i="2"/>
  <c r="J8234" i="2"/>
  <c r="I8234" i="2"/>
  <c r="G8234" i="2"/>
  <c r="T8233" i="2"/>
  <c r="S8233" i="2"/>
  <c r="R8233" i="2"/>
  <c r="Q8233" i="2"/>
  <c r="P8233" i="2"/>
  <c r="O8233" i="2"/>
  <c r="N8233" i="2"/>
  <c r="J8233" i="2"/>
  <c r="I8233" i="2"/>
  <c r="G8233" i="2"/>
  <c r="T8232" i="2"/>
  <c r="S8232" i="2"/>
  <c r="R8232" i="2"/>
  <c r="Q8232" i="2"/>
  <c r="P8232" i="2"/>
  <c r="O8232" i="2"/>
  <c r="N8232" i="2"/>
  <c r="J8232" i="2"/>
  <c r="I8232" i="2"/>
  <c r="G8232" i="2"/>
  <c r="T8231" i="2"/>
  <c r="S8231" i="2"/>
  <c r="R8231" i="2"/>
  <c r="Q8231" i="2"/>
  <c r="P8231" i="2"/>
  <c r="O8231" i="2"/>
  <c r="N8231" i="2"/>
  <c r="J8231" i="2"/>
  <c r="I8231" i="2"/>
  <c r="G8231" i="2"/>
  <c r="T8230" i="2"/>
  <c r="S8230" i="2"/>
  <c r="R8230" i="2"/>
  <c r="Q8230" i="2"/>
  <c r="P8230" i="2"/>
  <c r="O8230" i="2"/>
  <c r="N8230" i="2"/>
  <c r="J8230" i="2"/>
  <c r="I8230" i="2"/>
  <c r="G8230" i="2"/>
  <c r="T8229" i="2"/>
  <c r="S8229" i="2"/>
  <c r="R8229" i="2"/>
  <c r="Q8229" i="2"/>
  <c r="P8229" i="2"/>
  <c r="O8229" i="2"/>
  <c r="N8229" i="2"/>
  <c r="J8229" i="2"/>
  <c r="I8229" i="2"/>
  <c r="G8229" i="2"/>
  <c r="T8228" i="2"/>
  <c r="S8228" i="2"/>
  <c r="R8228" i="2"/>
  <c r="Q8228" i="2"/>
  <c r="P8228" i="2"/>
  <c r="O8228" i="2"/>
  <c r="N8228" i="2"/>
  <c r="J8228" i="2"/>
  <c r="I8228" i="2"/>
  <c r="G8228" i="2"/>
  <c r="T8227" i="2"/>
  <c r="S8227" i="2"/>
  <c r="R8227" i="2"/>
  <c r="Q8227" i="2"/>
  <c r="P8227" i="2"/>
  <c r="O8227" i="2"/>
  <c r="N8227" i="2"/>
  <c r="J8227" i="2"/>
  <c r="I8227" i="2"/>
  <c r="G8227" i="2"/>
  <c r="T8226" i="2"/>
  <c r="S8226" i="2"/>
  <c r="R8226" i="2"/>
  <c r="Q8226" i="2"/>
  <c r="P8226" i="2"/>
  <c r="O8226" i="2"/>
  <c r="N8226" i="2"/>
  <c r="J8226" i="2"/>
  <c r="I8226" i="2"/>
  <c r="G8226" i="2"/>
  <c r="T8225" i="2"/>
  <c r="S8225" i="2"/>
  <c r="R8225" i="2"/>
  <c r="Q8225" i="2"/>
  <c r="P8225" i="2"/>
  <c r="O8225" i="2"/>
  <c r="N8225" i="2"/>
  <c r="J8225" i="2"/>
  <c r="I8225" i="2"/>
  <c r="G8225" i="2"/>
  <c r="T8224" i="2"/>
  <c r="S8224" i="2"/>
  <c r="R8224" i="2"/>
  <c r="Q8224" i="2"/>
  <c r="P8224" i="2"/>
  <c r="O8224" i="2"/>
  <c r="N8224" i="2"/>
  <c r="J8224" i="2"/>
  <c r="I8224" i="2"/>
  <c r="G8224" i="2"/>
  <c r="T8223" i="2"/>
  <c r="S8223" i="2"/>
  <c r="R8223" i="2"/>
  <c r="Q8223" i="2"/>
  <c r="P8223" i="2"/>
  <c r="O8223" i="2"/>
  <c r="N8223" i="2"/>
  <c r="J8223" i="2"/>
  <c r="I8223" i="2"/>
  <c r="G8223" i="2"/>
  <c r="T8222" i="2"/>
  <c r="S8222" i="2"/>
  <c r="R8222" i="2"/>
  <c r="Q8222" i="2"/>
  <c r="P8222" i="2"/>
  <c r="O8222" i="2"/>
  <c r="N8222" i="2"/>
  <c r="J8222" i="2"/>
  <c r="I8222" i="2"/>
  <c r="G8222" i="2"/>
  <c r="T8221" i="2"/>
  <c r="S8221" i="2"/>
  <c r="R8221" i="2"/>
  <c r="Q8221" i="2"/>
  <c r="P8221" i="2"/>
  <c r="O8221" i="2"/>
  <c r="N8221" i="2"/>
  <c r="J8221" i="2"/>
  <c r="I8221" i="2"/>
  <c r="G8221" i="2"/>
  <c r="T8220" i="2"/>
  <c r="S8220" i="2"/>
  <c r="R8220" i="2"/>
  <c r="Q8220" i="2"/>
  <c r="P8220" i="2"/>
  <c r="O8220" i="2"/>
  <c r="N8220" i="2"/>
  <c r="J8220" i="2"/>
  <c r="I8220" i="2"/>
  <c r="G8220" i="2"/>
  <c r="T8219" i="2"/>
  <c r="S8219" i="2"/>
  <c r="R8219" i="2"/>
  <c r="Q8219" i="2"/>
  <c r="P8219" i="2"/>
  <c r="O8219" i="2"/>
  <c r="N8219" i="2"/>
  <c r="J8219" i="2"/>
  <c r="I8219" i="2"/>
  <c r="G8219" i="2"/>
  <c r="T8218" i="2"/>
  <c r="S8218" i="2"/>
  <c r="R8218" i="2"/>
  <c r="Q8218" i="2"/>
  <c r="P8218" i="2"/>
  <c r="O8218" i="2"/>
  <c r="N8218" i="2"/>
  <c r="J8218" i="2"/>
  <c r="I8218" i="2"/>
  <c r="G8218" i="2"/>
  <c r="T8217" i="2"/>
  <c r="S8217" i="2"/>
  <c r="R8217" i="2"/>
  <c r="Q8217" i="2"/>
  <c r="P8217" i="2"/>
  <c r="O8217" i="2"/>
  <c r="N8217" i="2"/>
  <c r="J8217" i="2"/>
  <c r="I8217" i="2"/>
  <c r="G8217" i="2"/>
  <c r="T8216" i="2"/>
  <c r="S8216" i="2"/>
  <c r="R8216" i="2"/>
  <c r="Q8216" i="2"/>
  <c r="P8216" i="2"/>
  <c r="O8216" i="2"/>
  <c r="N8216" i="2"/>
  <c r="J8216" i="2"/>
  <c r="I8216" i="2"/>
  <c r="G8216" i="2"/>
  <c r="T8215" i="2"/>
  <c r="S8215" i="2"/>
  <c r="R8215" i="2"/>
  <c r="Q8215" i="2"/>
  <c r="P8215" i="2"/>
  <c r="O8215" i="2"/>
  <c r="N8215" i="2"/>
  <c r="J8215" i="2"/>
  <c r="I8215" i="2"/>
  <c r="G8215" i="2"/>
  <c r="T8214" i="2"/>
  <c r="S8214" i="2"/>
  <c r="R8214" i="2"/>
  <c r="Q8214" i="2"/>
  <c r="P8214" i="2"/>
  <c r="O8214" i="2"/>
  <c r="N8214" i="2"/>
  <c r="J8214" i="2"/>
  <c r="I8214" i="2"/>
  <c r="G8214" i="2"/>
  <c r="T8213" i="2"/>
  <c r="S8213" i="2"/>
  <c r="R8213" i="2"/>
  <c r="Q8213" i="2"/>
  <c r="P8213" i="2"/>
  <c r="O8213" i="2"/>
  <c r="N8213" i="2"/>
  <c r="J8213" i="2"/>
  <c r="I8213" i="2"/>
  <c r="G8213" i="2"/>
  <c r="T8212" i="2"/>
  <c r="S8212" i="2"/>
  <c r="R8212" i="2"/>
  <c r="Q8212" i="2"/>
  <c r="P8212" i="2"/>
  <c r="O8212" i="2"/>
  <c r="N8212" i="2"/>
  <c r="J8212" i="2"/>
  <c r="I8212" i="2"/>
  <c r="G8212" i="2"/>
  <c r="T8211" i="2"/>
  <c r="S8211" i="2"/>
  <c r="R8211" i="2"/>
  <c r="Q8211" i="2"/>
  <c r="P8211" i="2"/>
  <c r="O8211" i="2"/>
  <c r="N8211" i="2"/>
  <c r="J8211" i="2"/>
  <c r="I8211" i="2"/>
  <c r="G8211" i="2"/>
  <c r="T8210" i="2"/>
  <c r="S8210" i="2"/>
  <c r="R8210" i="2"/>
  <c r="Q8210" i="2"/>
  <c r="P8210" i="2"/>
  <c r="O8210" i="2"/>
  <c r="N8210" i="2"/>
  <c r="J8210" i="2"/>
  <c r="I8210" i="2"/>
  <c r="G8210" i="2"/>
  <c r="T8209" i="2"/>
  <c r="S8209" i="2"/>
  <c r="R8209" i="2"/>
  <c r="Q8209" i="2"/>
  <c r="P8209" i="2"/>
  <c r="O8209" i="2"/>
  <c r="N8209" i="2"/>
  <c r="J8209" i="2"/>
  <c r="I8209" i="2"/>
  <c r="G8209" i="2"/>
  <c r="T8208" i="2"/>
  <c r="S8208" i="2"/>
  <c r="R8208" i="2"/>
  <c r="Q8208" i="2"/>
  <c r="P8208" i="2"/>
  <c r="O8208" i="2"/>
  <c r="N8208" i="2"/>
  <c r="J8208" i="2"/>
  <c r="I8208" i="2"/>
  <c r="G8208" i="2"/>
  <c r="T8207" i="2"/>
  <c r="S8207" i="2"/>
  <c r="R8207" i="2"/>
  <c r="Q8207" i="2"/>
  <c r="P8207" i="2"/>
  <c r="O8207" i="2"/>
  <c r="N8207" i="2"/>
  <c r="J8207" i="2"/>
  <c r="I8207" i="2"/>
  <c r="G8207" i="2"/>
  <c r="T8206" i="2"/>
  <c r="S8206" i="2"/>
  <c r="R8206" i="2"/>
  <c r="Q8206" i="2"/>
  <c r="P8206" i="2"/>
  <c r="O8206" i="2"/>
  <c r="N8206" i="2"/>
  <c r="J8206" i="2"/>
  <c r="I8206" i="2"/>
  <c r="G8206" i="2"/>
  <c r="T8205" i="2"/>
  <c r="S8205" i="2"/>
  <c r="R8205" i="2"/>
  <c r="Q8205" i="2"/>
  <c r="P8205" i="2"/>
  <c r="O8205" i="2"/>
  <c r="N8205" i="2"/>
  <c r="J8205" i="2"/>
  <c r="I8205" i="2"/>
  <c r="G8205" i="2"/>
  <c r="T8204" i="2"/>
  <c r="S8204" i="2"/>
  <c r="R8204" i="2"/>
  <c r="Q8204" i="2"/>
  <c r="P8204" i="2"/>
  <c r="O8204" i="2"/>
  <c r="N8204" i="2"/>
  <c r="J8204" i="2"/>
  <c r="I8204" i="2"/>
  <c r="G8204" i="2"/>
  <c r="T8203" i="2"/>
  <c r="S8203" i="2"/>
  <c r="R8203" i="2"/>
  <c r="Q8203" i="2"/>
  <c r="P8203" i="2"/>
  <c r="O8203" i="2"/>
  <c r="N8203" i="2"/>
  <c r="J8203" i="2"/>
  <c r="I8203" i="2"/>
  <c r="G8203" i="2"/>
  <c r="T8202" i="2"/>
  <c r="S8202" i="2"/>
  <c r="R8202" i="2"/>
  <c r="Q8202" i="2"/>
  <c r="P8202" i="2"/>
  <c r="O8202" i="2"/>
  <c r="N8202" i="2"/>
  <c r="J8202" i="2"/>
  <c r="I8202" i="2"/>
  <c r="G8202" i="2"/>
  <c r="T8201" i="2"/>
  <c r="S8201" i="2"/>
  <c r="R8201" i="2"/>
  <c r="Q8201" i="2"/>
  <c r="P8201" i="2"/>
  <c r="O8201" i="2"/>
  <c r="N8201" i="2"/>
  <c r="J8201" i="2"/>
  <c r="I8201" i="2"/>
  <c r="G8201" i="2"/>
  <c r="T8200" i="2"/>
  <c r="S8200" i="2"/>
  <c r="R8200" i="2"/>
  <c r="Q8200" i="2"/>
  <c r="P8200" i="2"/>
  <c r="O8200" i="2"/>
  <c r="N8200" i="2"/>
  <c r="J8200" i="2"/>
  <c r="I8200" i="2"/>
  <c r="G8200" i="2"/>
  <c r="T8199" i="2"/>
  <c r="S8199" i="2"/>
  <c r="R8199" i="2"/>
  <c r="Q8199" i="2"/>
  <c r="P8199" i="2"/>
  <c r="O8199" i="2"/>
  <c r="N8199" i="2"/>
  <c r="J8199" i="2"/>
  <c r="I8199" i="2"/>
  <c r="G8199" i="2"/>
  <c r="T8198" i="2"/>
  <c r="S8198" i="2"/>
  <c r="R8198" i="2"/>
  <c r="Q8198" i="2"/>
  <c r="P8198" i="2"/>
  <c r="O8198" i="2"/>
  <c r="N8198" i="2"/>
  <c r="J8198" i="2"/>
  <c r="I8198" i="2"/>
  <c r="G8198" i="2"/>
  <c r="T8197" i="2"/>
  <c r="S8197" i="2"/>
  <c r="R8197" i="2"/>
  <c r="Q8197" i="2"/>
  <c r="P8197" i="2"/>
  <c r="O8197" i="2"/>
  <c r="N8197" i="2"/>
  <c r="J8197" i="2"/>
  <c r="I8197" i="2"/>
  <c r="G8197" i="2"/>
  <c r="T8196" i="2"/>
  <c r="S8196" i="2"/>
  <c r="R8196" i="2"/>
  <c r="Q8196" i="2"/>
  <c r="P8196" i="2"/>
  <c r="O8196" i="2"/>
  <c r="N8196" i="2"/>
  <c r="J8196" i="2"/>
  <c r="I8196" i="2"/>
  <c r="G8196" i="2"/>
  <c r="T8195" i="2"/>
  <c r="S8195" i="2"/>
  <c r="R8195" i="2"/>
  <c r="Q8195" i="2"/>
  <c r="P8195" i="2"/>
  <c r="O8195" i="2"/>
  <c r="N8195" i="2"/>
  <c r="J8195" i="2"/>
  <c r="I8195" i="2"/>
  <c r="G8195" i="2"/>
  <c r="T8194" i="2"/>
  <c r="S8194" i="2"/>
  <c r="R8194" i="2"/>
  <c r="Q8194" i="2"/>
  <c r="P8194" i="2"/>
  <c r="O8194" i="2"/>
  <c r="N8194" i="2"/>
  <c r="J8194" i="2"/>
  <c r="I8194" i="2"/>
  <c r="G8194" i="2"/>
  <c r="T8193" i="2"/>
  <c r="S8193" i="2"/>
  <c r="R8193" i="2"/>
  <c r="Q8193" i="2"/>
  <c r="P8193" i="2"/>
  <c r="O8193" i="2"/>
  <c r="N8193" i="2"/>
  <c r="J8193" i="2"/>
  <c r="I8193" i="2"/>
  <c r="G8193" i="2"/>
  <c r="T8192" i="2"/>
  <c r="S8192" i="2"/>
  <c r="R8192" i="2"/>
  <c r="Q8192" i="2"/>
  <c r="P8192" i="2"/>
  <c r="O8192" i="2"/>
  <c r="N8192" i="2"/>
  <c r="J8192" i="2"/>
  <c r="I8192" i="2"/>
  <c r="G8192" i="2"/>
  <c r="T8191" i="2"/>
  <c r="S8191" i="2"/>
  <c r="R8191" i="2"/>
  <c r="Q8191" i="2"/>
  <c r="P8191" i="2"/>
  <c r="O8191" i="2"/>
  <c r="N8191" i="2"/>
  <c r="J8191" i="2"/>
  <c r="I8191" i="2"/>
  <c r="G8191" i="2"/>
  <c r="T8190" i="2"/>
  <c r="S8190" i="2"/>
  <c r="R8190" i="2"/>
  <c r="Q8190" i="2"/>
  <c r="P8190" i="2"/>
  <c r="O8190" i="2"/>
  <c r="N8190" i="2"/>
  <c r="J8190" i="2"/>
  <c r="I8190" i="2"/>
  <c r="G8190" i="2"/>
  <c r="T8189" i="2"/>
  <c r="S8189" i="2"/>
  <c r="R8189" i="2"/>
  <c r="Q8189" i="2"/>
  <c r="P8189" i="2"/>
  <c r="O8189" i="2"/>
  <c r="N8189" i="2"/>
  <c r="J8189" i="2"/>
  <c r="I8189" i="2"/>
  <c r="G8189" i="2"/>
  <c r="T8188" i="2"/>
  <c r="S8188" i="2"/>
  <c r="R8188" i="2"/>
  <c r="Q8188" i="2"/>
  <c r="P8188" i="2"/>
  <c r="O8188" i="2"/>
  <c r="N8188" i="2"/>
  <c r="J8188" i="2"/>
  <c r="I8188" i="2"/>
  <c r="G8188" i="2"/>
  <c r="T8187" i="2"/>
  <c r="S8187" i="2"/>
  <c r="R8187" i="2"/>
  <c r="Q8187" i="2"/>
  <c r="P8187" i="2"/>
  <c r="O8187" i="2"/>
  <c r="N8187" i="2"/>
  <c r="J8187" i="2"/>
  <c r="I8187" i="2"/>
  <c r="G8187" i="2"/>
  <c r="T8186" i="2"/>
  <c r="S8186" i="2"/>
  <c r="R8186" i="2"/>
  <c r="Q8186" i="2"/>
  <c r="P8186" i="2"/>
  <c r="O8186" i="2"/>
  <c r="N8186" i="2"/>
  <c r="J8186" i="2"/>
  <c r="I8186" i="2"/>
  <c r="G8186" i="2"/>
  <c r="T8185" i="2"/>
  <c r="S8185" i="2"/>
  <c r="R8185" i="2"/>
  <c r="Q8185" i="2"/>
  <c r="P8185" i="2"/>
  <c r="O8185" i="2"/>
  <c r="N8185" i="2"/>
  <c r="J8185" i="2"/>
  <c r="I8185" i="2"/>
  <c r="G8185" i="2"/>
  <c r="T8184" i="2"/>
  <c r="S8184" i="2"/>
  <c r="R8184" i="2"/>
  <c r="Q8184" i="2"/>
  <c r="P8184" i="2"/>
  <c r="O8184" i="2"/>
  <c r="N8184" i="2"/>
  <c r="J8184" i="2"/>
  <c r="I8184" i="2"/>
  <c r="G8184" i="2"/>
  <c r="T8183" i="2"/>
  <c r="S8183" i="2"/>
  <c r="R8183" i="2"/>
  <c r="Q8183" i="2"/>
  <c r="P8183" i="2"/>
  <c r="O8183" i="2"/>
  <c r="N8183" i="2"/>
  <c r="J8183" i="2"/>
  <c r="I8183" i="2"/>
  <c r="G8183" i="2"/>
  <c r="T8182" i="2"/>
  <c r="S8182" i="2"/>
  <c r="R8182" i="2"/>
  <c r="Q8182" i="2"/>
  <c r="P8182" i="2"/>
  <c r="O8182" i="2"/>
  <c r="N8182" i="2"/>
  <c r="J8182" i="2"/>
  <c r="I8182" i="2"/>
  <c r="G8182" i="2"/>
  <c r="T8181" i="2"/>
  <c r="S8181" i="2"/>
  <c r="R8181" i="2"/>
  <c r="Q8181" i="2"/>
  <c r="P8181" i="2"/>
  <c r="O8181" i="2"/>
  <c r="N8181" i="2"/>
  <c r="J8181" i="2"/>
  <c r="I8181" i="2"/>
  <c r="G8181" i="2"/>
  <c r="T8180" i="2"/>
  <c r="S8180" i="2"/>
  <c r="R8180" i="2"/>
  <c r="Q8180" i="2"/>
  <c r="P8180" i="2"/>
  <c r="O8180" i="2"/>
  <c r="N8180" i="2"/>
  <c r="J8180" i="2"/>
  <c r="I8180" i="2"/>
  <c r="G8180" i="2"/>
  <c r="T8179" i="2"/>
  <c r="S8179" i="2"/>
  <c r="R8179" i="2"/>
  <c r="Q8179" i="2"/>
  <c r="P8179" i="2"/>
  <c r="O8179" i="2"/>
  <c r="N8179" i="2"/>
  <c r="J8179" i="2"/>
  <c r="I8179" i="2"/>
  <c r="L4511" i="2" s="1"/>
  <c r="G8179" i="2"/>
  <c r="T8178" i="2"/>
  <c r="S8178" i="2"/>
  <c r="R8178" i="2"/>
  <c r="Q8178" i="2"/>
  <c r="P8178" i="2"/>
  <c r="O8178" i="2"/>
  <c r="N8178" i="2"/>
  <c r="J8178" i="2"/>
  <c r="I8178" i="2"/>
  <c r="G8178" i="2"/>
  <c r="T8177" i="2"/>
  <c r="S8177" i="2"/>
  <c r="R8177" i="2"/>
  <c r="Q8177" i="2"/>
  <c r="P8177" i="2"/>
  <c r="O8177" i="2"/>
  <c r="N8177" i="2"/>
  <c r="J8177" i="2"/>
  <c r="I8177" i="2"/>
  <c r="G8177" i="2"/>
  <c r="T8176" i="2"/>
  <c r="S8176" i="2"/>
  <c r="R8176" i="2"/>
  <c r="Q8176" i="2"/>
  <c r="P8176" i="2"/>
  <c r="O8176" i="2"/>
  <c r="N8176" i="2"/>
  <c r="J8176" i="2"/>
  <c r="I8176" i="2"/>
  <c r="G8176" i="2"/>
  <c r="T8175" i="2"/>
  <c r="S8175" i="2"/>
  <c r="R8175" i="2"/>
  <c r="Q8175" i="2"/>
  <c r="P8175" i="2"/>
  <c r="O8175" i="2"/>
  <c r="N8175" i="2"/>
  <c r="J8175" i="2"/>
  <c r="I8175" i="2"/>
  <c r="G8175" i="2"/>
  <c r="T8174" i="2"/>
  <c r="S8174" i="2"/>
  <c r="R8174" i="2"/>
  <c r="Q8174" i="2"/>
  <c r="P8174" i="2"/>
  <c r="O8174" i="2"/>
  <c r="N8174" i="2"/>
  <c r="J8174" i="2"/>
  <c r="I8174" i="2"/>
  <c r="G8174" i="2"/>
  <c r="T8173" i="2"/>
  <c r="S8173" i="2"/>
  <c r="R8173" i="2"/>
  <c r="Q8173" i="2"/>
  <c r="P8173" i="2"/>
  <c r="O8173" i="2"/>
  <c r="N8173" i="2"/>
  <c r="J8173" i="2"/>
  <c r="I8173" i="2"/>
  <c r="G8173" i="2"/>
  <c r="T8172" i="2"/>
  <c r="S8172" i="2"/>
  <c r="R8172" i="2"/>
  <c r="Q8172" i="2"/>
  <c r="P8172" i="2"/>
  <c r="O8172" i="2"/>
  <c r="N8172" i="2"/>
  <c r="J8172" i="2"/>
  <c r="I8172" i="2"/>
  <c r="G8172" i="2"/>
  <c r="T8171" i="2"/>
  <c r="S8171" i="2"/>
  <c r="R8171" i="2"/>
  <c r="Q8171" i="2"/>
  <c r="P8171" i="2"/>
  <c r="O8171" i="2"/>
  <c r="N8171" i="2"/>
  <c r="J8171" i="2"/>
  <c r="I8171" i="2"/>
  <c r="G8171" i="2"/>
  <c r="T8170" i="2"/>
  <c r="S8170" i="2"/>
  <c r="R8170" i="2"/>
  <c r="Q8170" i="2"/>
  <c r="P8170" i="2"/>
  <c r="O8170" i="2"/>
  <c r="N8170" i="2"/>
  <c r="J8170" i="2"/>
  <c r="I8170" i="2"/>
  <c r="G8170" i="2"/>
  <c r="T8169" i="2"/>
  <c r="S8169" i="2"/>
  <c r="R8169" i="2"/>
  <c r="Q8169" i="2"/>
  <c r="P8169" i="2"/>
  <c r="O8169" i="2"/>
  <c r="N8169" i="2"/>
  <c r="J8169" i="2"/>
  <c r="I8169" i="2"/>
  <c r="G8169" i="2"/>
  <c r="T8168" i="2"/>
  <c r="S8168" i="2"/>
  <c r="R8168" i="2"/>
  <c r="Q8168" i="2"/>
  <c r="P8168" i="2"/>
  <c r="O8168" i="2"/>
  <c r="N8168" i="2"/>
  <c r="J8168" i="2"/>
  <c r="I8168" i="2"/>
  <c r="G8168" i="2"/>
  <c r="T8167" i="2"/>
  <c r="S8167" i="2"/>
  <c r="R8167" i="2"/>
  <c r="Q8167" i="2"/>
  <c r="P8167" i="2"/>
  <c r="O8167" i="2"/>
  <c r="N8167" i="2"/>
  <c r="J8167" i="2"/>
  <c r="I8167" i="2"/>
  <c r="G8167" i="2"/>
  <c r="T8166" i="2"/>
  <c r="S8166" i="2"/>
  <c r="R8166" i="2"/>
  <c r="Q8166" i="2"/>
  <c r="P8166" i="2"/>
  <c r="O8166" i="2"/>
  <c r="N8166" i="2"/>
  <c r="J8166" i="2"/>
  <c r="I8166" i="2"/>
  <c r="G8166" i="2"/>
  <c r="T8165" i="2"/>
  <c r="S8165" i="2"/>
  <c r="R8165" i="2"/>
  <c r="Q8165" i="2"/>
  <c r="P8165" i="2"/>
  <c r="O8165" i="2"/>
  <c r="N8165" i="2"/>
  <c r="J8165" i="2"/>
  <c r="I8165" i="2"/>
  <c r="G8165" i="2"/>
  <c r="T8164" i="2"/>
  <c r="S8164" i="2"/>
  <c r="R8164" i="2"/>
  <c r="Q8164" i="2"/>
  <c r="P8164" i="2"/>
  <c r="O8164" i="2"/>
  <c r="N8164" i="2"/>
  <c r="J8164" i="2"/>
  <c r="I8164" i="2"/>
  <c r="G8164" i="2"/>
  <c r="T8163" i="2"/>
  <c r="S8163" i="2"/>
  <c r="R8163" i="2"/>
  <c r="Q8163" i="2"/>
  <c r="P8163" i="2"/>
  <c r="O8163" i="2"/>
  <c r="N8163" i="2"/>
  <c r="J8163" i="2"/>
  <c r="I8163" i="2"/>
  <c r="G8163" i="2"/>
  <c r="T8162" i="2"/>
  <c r="S8162" i="2"/>
  <c r="R8162" i="2"/>
  <c r="Q8162" i="2"/>
  <c r="P8162" i="2"/>
  <c r="O8162" i="2"/>
  <c r="N8162" i="2"/>
  <c r="J8162" i="2"/>
  <c r="I8162" i="2"/>
  <c r="G8162" i="2"/>
  <c r="T8161" i="2"/>
  <c r="S8161" i="2"/>
  <c r="R8161" i="2"/>
  <c r="Q8161" i="2"/>
  <c r="P8161" i="2"/>
  <c r="O8161" i="2"/>
  <c r="N8161" i="2"/>
  <c r="J8161" i="2"/>
  <c r="I8161" i="2"/>
  <c r="G8161" i="2"/>
  <c r="T8160" i="2"/>
  <c r="S8160" i="2"/>
  <c r="R8160" i="2"/>
  <c r="Q8160" i="2"/>
  <c r="P8160" i="2"/>
  <c r="O8160" i="2"/>
  <c r="N8160" i="2"/>
  <c r="J8160" i="2"/>
  <c r="I8160" i="2"/>
  <c r="G8160" i="2"/>
  <c r="T8159" i="2"/>
  <c r="S8159" i="2"/>
  <c r="R8159" i="2"/>
  <c r="Q8159" i="2"/>
  <c r="P8159" i="2"/>
  <c r="O8159" i="2"/>
  <c r="N8159" i="2"/>
  <c r="J8159" i="2"/>
  <c r="I8159" i="2"/>
  <c r="G8159" i="2"/>
  <c r="T8158" i="2"/>
  <c r="S8158" i="2"/>
  <c r="R8158" i="2"/>
  <c r="Q8158" i="2"/>
  <c r="P8158" i="2"/>
  <c r="O8158" i="2"/>
  <c r="N8158" i="2"/>
  <c r="J8158" i="2"/>
  <c r="I8158" i="2"/>
  <c r="G8158" i="2"/>
  <c r="T8157" i="2"/>
  <c r="S8157" i="2"/>
  <c r="R8157" i="2"/>
  <c r="Q8157" i="2"/>
  <c r="P8157" i="2"/>
  <c r="O8157" i="2"/>
  <c r="N8157" i="2"/>
  <c r="J8157" i="2"/>
  <c r="I8157" i="2"/>
  <c r="G8157" i="2"/>
  <c r="T8156" i="2"/>
  <c r="S8156" i="2"/>
  <c r="R8156" i="2"/>
  <c r="Q8156" i="2"/>
  <c r="P8156" i="2"/>
  <c r="O8156" i="2"/>
  <c r="N8156" i="2"/>
  <c r="J8156" i="2"/>
  <c r="I8156" i="2"/>
  <c r="G8156" i="2"/>
  <c r="T8155" i="2"/>
  <c r="S8155" i="2"/>
  <c r="R8155" i="2"/>
  <c r="Q8155" i="2"/>
  <c r="P8155" i="2"/>
  <c r="O8155" i="2"/>
  <c r="N8155" i="2"/>
  <c r="J8155" i="2"/>
  <c r="I8155" i="2"/>
  <c r="G8155" i="2"/>
  <c r="T8154" i="2"/>
  <c r="S8154" i="2"/>
  <c r="R8154" i="2"/>
  <c r="Q8154" i="2"/>
  <c r="P8154" i="2"/>
  <c r="O8154" i="2"/>
  <c r="N8154" i="2"/>
  <c r="J8154" i="2"/>
  <c r="I8154" i="2"/>
  <c r="G8154" i="2"/>
  <c r="T8153" i="2"/>
  <c r="S8153" i="2"/>
  <c r="R8153" i="2"/>
  <c r="Q8153" i="2"/>
  <c r="P8153" i="2"/>
  <c r="O8153" i="2"/>
  <c r="N8153" i="2"/>
  <c r="J8153" i="2"/>
  <c r="I8153" i="2"/>
  <c r="G8153" i="2"/>
  <c r="T8152" i="2"/>
  <c r="S8152" i="2"/>
  <c r="R8152" i="2"/>
  <c r="Q8152" i="2"/>
  <c r="P8152" i="2"/>
  <c r="O8152" i="2"/>
  <c r="N8152" i="2"/>
  <c r="J8152" i="2"/>
  <c r="I8152" i="2"/>
  <c r="G8152" i="2"/>
  <c r="T8151" i="2"/>
  <c r="S8151" i="2"/>
  <c r="R8151" i="2"/>
  <c r="Q8151" i="2"/>
  <c r="P8151" i="2"/>
  <c r="O8151" i="2"/>
  <c r="N8151" i="2"/>
  <c r="J8151" i="2"/>
  <c r="I8151" i="2"/>
  <c r="G8151" i="2"/>
  <c r="T8150" i="2"/>
  <c r="S8150" i="2"/>
  <c r="R8150" i="2"/>
  <c r="Q8150" i="2"/>
  <c r="P8150" i="2"/>
  <c r="O8150" i="2"/>
  <c r="N8150" i="2"/>
  <c r="J8150" i="2"/>
  <c r="I8150" i="2"/>
  <c r="G8150" i="2"/>
  <c r="T8149" i="2"/>
  <c r="S8149" i="2"/>
  <c r="R8149" i="2"/>
  <c r="Q8149" i="2"/>
  <c r="P8149" i="2"/>
  <c r="O8149" i="2"/>
  <c r="N8149" i="2"/>
  <c r="J8149" i="2"/>
  <c r="I8149" i="2"/>
  <c r="G8149" i="2"/>
  <c r="T8148" i="2"/>
  <c r="S8148" i="2"/>
  <c r="R8148" i="2"/>
  <c r="Q8148" i="2"/>
  <c r="P8148" i="2"/>
  <c r="O8148" i="2"/>
  <c r="N8148" i="2"/>
  <c r="J8148" i="2"/>
  <c r="I8148" i="2"/>
  <c r="G8148" i="2"/>
  <c r="T8147" i="2"/>
  <c r="S8147" i="2"/>
  <c r="R8147" i="2"/>
  <c r="Q8147" i="2"/>
  <c r="P8147" i="2"/>
  <c r="O8147" i="2"/>
  <c r="N8147" i="2"/>
  <c r="J8147" i="2"/>
  <c r="I8147" i="2"/>
  <c r="G8147" i="2"/>
  <c r="T8146" i="2"/>
  <c r="S8146" i="2"/>
  <c r="R8146" i="2"/>
  <c r="Q8146" i="2"/>
  <c r="P8146" i="2"/>
  <c r="O8146" i="2"/>
  <c r="N8146" i="2"/>
  <c r="J8146" i="2"/>
  <c r="I8146" i="2"/>
  <c r="G8146" i="2"/>
  <c r="T8145" i="2"/>
  <c r="S8145" i="2"/>
  <c r="R8145" i="2"/>
  <c r="Q8145" i="2"/>
  <c r="P8145" i="2"/>
  <c r="O8145" i="2"/>
  <c r="N8145" i="2"/>
  <c r="J8145" i="2"/>
  <c r="I8145" i="2"/>
  <c r="G8145" i="2"/>
  <c r="T8144" i="2"/>
  <c r="S8144" i="2"/>
  <c r="R8144" i="2"/>
  <c r="Q8144" i="2"/>
  <c r="P8144" i="2"/>
  <c r="O8144" i="2"/>
  <c r="N8144" i="2"/>
  <c r="J8144" i="2"/>
  <c r="I8144" i="2"/>
  <c r="G8144" i="2"/>
  <c r="T8143" i="2"/>
  <c r="S8143" i="2"/>
  <c r="R8143" i="2"/>
  <c r="Q8143" i="2"/>
  <c r="P8143" i="2"/>
  <c r="O8143" i="2"/>
  <c r="N8143" i="2"/>
  <c r="J8143" i="2"/>
  <c r="I8143" i="2"/>
  <c r="G8143" i="2"/>
  <c r="T8142" i="2"/>
  <c r="S8142" i="2"/>
  <c r="R8142" i="2"/>
  <c r="Q8142" i="2"/>
  <c r="P8142" i="2"/>
  <c r="O8142" i="2"/>
  <c r="N8142" i="2"/>
  <c r="J8142" i="2"/>
  <c r="I8142" i="2"/>
  <c r="G8142" i="2"/>
  <c r="T8141" i="2"/>
  <c r="S8141" i="2"/>
  <c r="R8141" i="2"/>
  <c r="Q8141" i="2"/>
  <c r="P8141" i="2"/>
  <c r="O8141" i="2"/>
  <c r="N8141" i="2"/>
  <c r="J8141" i="2"/>
  <c r="I8141" i="2"/>
  <c r="G8141" i="2"/>
  <c r="T8140" i="2"/>
  <c r="S8140" i="2"/>
  <c r="R8140" i="2"/>
  <c r="Q8140" i="2"/>
  <c r="P8140" i="2"/>
  <c r="O8140" i="2"/>
  <c r="N8140" i="2"/>
  <c r="J8140" i="2"/>
  <c r="I8140" i="2"/>
  <c r="G8140" i="2"/>
  <c r="T8139" i="2"/>
  <c r="S8139" i="2"/>
  <c r="R8139" i="2"/>
  <c r="Q8139" i="2"/>
  <c r="P8139" i="2"/>
  <c r="O8139" i="2"/>
  <c r="N8139" i="2"/>
  <c r="J8139" i="2"/>
  <c r="I8139" i="2"/>
  <c r="G8139" i="2"/>
  <c r="T8138" i="2"/>
  <c r="S8138" i="2"/>
  <c r="R8138" i="2"/>
  <c r="Q8138" i="2"/>
  <c r="P8138" i="2"/>
  <c r="O8138" i="2"/>
  <c r="N8138" i="2"/>
  <c r="J8138" i="2"/>
  <c r="I8138" i="2"/>
  <c r="G8138" i="2"/>
  <c r="T8137" i="2"/>
  <c r="S8137" i="2"/>
  <c r="R8137" i="2"/>
  <c r="Q8137" i="2"/>
  <c r="P8137" i="2"/>
  <c r="O8137" i="2"/>
  <c r="N8137" i="2"/>
  <c r="J8137" i="2"/>
  <c r="I8137" i="2"/>
  <c r="G8137" i="2"/>
  <c r="T8136" i="2"/>
  <c r="S8136" i="2"/>
  <c r="R8136" i="2"/>
  <c r="Q8136" i="2"/>
  <c r="P8136" i="2"/>
  <c r="O8136" i="2"/>
  <c r="N8136" i="2"/>
  <c r="J8136" i="2"/>
  <c r="I8136" i="2"/>
  <c r="G8136" i="2"/>
  <c r="T8135" i="2"/>
  <c r="S8135" i="2"/>
  <c r="R8135" i="2"/>
  <c r="Q8135" i="2"/>
  <c r="P8135" i="2"/>
  <c r="O8135" i="2"/>
  <c r="N8135" i="2"/>
  <c r="J8135" i="2"/>
  <c r="I8135" i="2"/>
  <c r="G8135" i="2"/>
  <c r="T8134" i="2"/>
  <c r="S8134" i="2"/>
  <c r="R8134" i="2"/>
  <c r="Q8134" i="2"/>
  <c r="P8134" i="2"/>
  <c r="O8134" i="2"/>
  <c r="N8134" i="2"/>
  <c r="J8134" i="2"/>
  <c r="I8134" i="2"/>
  <c r="G8134" i="2"/>
  <c r="T8133" i="2"/>
  <c r="S8133" i="2"/>
  <c r="R8133" i="2"/>
  <c r="Q8133" i="2"/>
  <c r="P8133" i="2"/>
  <c r="O8133" i="2"/>
  <c r="N8133" i="2"/>
  <c r="J8133" i="2"/>
  <c r="I8133" i="2"/>
  <c r="G8133" i="2"/>
  <c r="T8132" i="2"/>
  <c r="S8132" i="2"/>
  <c r="R8132" i="2"/>
  <c r="Q8132" i="2"/>
  <c r="P8132" i="2"/>
  <c r="O8132" i="2"/>
  <c r="N8132" i="2"/>
  <c r="J8132" i="2"/>
  <c r="I8132" i="2"/>
  <c r="G8132" i="2"/>
  <c r="T8131" i="2"/>
  <c r="S8131" i="2"/>
  <c r="R8131" i="2"/>
  <c r="Q8131" i="2"/>
  <c r="P8131" i="2"/>
  <c r="O8131" i="2"/>
  <c r="N8131" i="2"/>
  <c r="J8131" i="2"/>
  <c r="I8131" i="2"/>
  <c r="L4717" i="2" s="1"/>
  <c r="G8131" i="2"/>
  <c r="T8130" i="2"/>
  <c r="S8130" i="2"/>
  <c r="R8130" i="2"/>
  <c r="Q8130" i="2"/>
  <c r="P8130" i="2"/>
  <c r="O8130" i="2"/>
  <c r="N8130" i="2"/>
  <c r="J8130" i="2"/>
  <c r="I8130" i="2"/>
  <c r="G8130" i="2"/>
  <c r="T8129" i="2"/>
  <c r="S8129" i="2"/>
  <c r="R8129" i="2"/>
  <c r="Q8129" i="2"/>
  <c r="P8129" i="2"/>
  <c r="O8129" i="2"/>
  <c r="N8129" i="2"/>
  <c r="J8129" i="2"/>
  <c r="I8129" i="2"/>
  <c r="G8129" i="2"/>
  <c r="T8128" i="2"/>
  <c r="S8128" i="2"/>
  <c r="R8128" i="2"/>
  <c r="Q8128" i="2"/>
  <c r="P8128" i="2"/>
  <c r="O8128" i="2"/>
  <c r="N8128" i="2"/>
  <c r="J8128" i="2"/>
  <c r="I8128" i="2"/>
  <c r="G8128" i="2"/>
  <c r="T8127" i="2"/>
  <c r="S8127" i="2"/>
  <c r="R8127" i="2"/>
  <c r="Q8127" i="2"/>
  <c r="P8127" i="2"/>
  <c r="O8127" i="2"/>
  <c r="N8127" i="2"/>
  <c r="J8127" i="2"/>
  <c r="I8127" i="2"/>
  <c r="G8127" i="2"/>
  <c r="T8126" i="2"/>
  <c r="S8126" i="2"/>
  <c r="R8126" i="2"/>
  <c r="Q8126" i="2"/>
  <c r="P8126" i="2"/>
  <c r="O8126" i="2"/>
  <c r="N8126" i="2"/>
  <c r="J8126" i="2"/>
  <c r="I8126" i="2"/>
  <c r="G8126" i="2"/>
  <c r="T8125" i="2"/>
  <c r="S8125" i="2"/>
  <c r="R8125" i="2"/>
  <c r="Q8125" i="2"/>
  <c r="P8125" i="2"/>
  <c r="O8125" i="2"/>
  <c r="N8125" i="2"/>
  <c r="J8125" i="2"/>
  <c r="I8125" i="2"/>
  <c r="G8125" i="2"/>
  <c r="T8124" i="2"/>
  <c r="S8124" i="2"/>
  <c r="R8124" i="2"/>
  <c r="Q8124" i="2"/>
  <c r="P8124" i="2"/>
  <c r="O8124" i="2"/>
  <c r="N8124" i="2"/>
  <c r="J8124" i="2"/>
  <c r="I8124" i="2"/>
  <c r="G8124" i="2"/>
  <c r="T8123" i="2"/>
  <c r="S8123" i="2"/>
  <c r="R8123" i="2"/>
  <c r="Q8123" i="2"/>
  <c r="P8123" i="2"/>
  <c r="O8123" i="2"/>
  <c r="N8123" i="2"/>
  <c r="J8123" i="2"/>
  <c r="I8123" i="2"/>
  <c r="G8123" i="2"/>
  <c r="T8122" i="2"/>
  <c r="S8122" i="2"/>
  <c r="R8122" i="2"/>
  <c r="Q8122" i="2"/>
  <c r="P8122" i="2"/>
  <c r="O8122" i="2"/>
  <c r="N8122" i="2"/>
  <c r="J8122" i="2"/>
  <c r="I8122" i="2"/>
  <c r="G8122" i="2"/>
  <c r="T8121" i="2"/>
  <c r="S8121" i="2"/>
  <c r="R8121" i="2"/>
  <c r="Q8121" i="2"/>
  <c r="P8121" i="2"/>
  <c r="O8121" i="2"/>
  <c r="N8121" i="2"/>
  <c r="J8121" i="2"/>
  <c r="I8121" i="2"/>
  <c r="G8121" i="2"/>
  <c r="T8120" i="2"/>
  <c r="S8120" i="2"/>
  <c r="R8120" i="2"/>
  <c r="Q8120" i="2"/>
  <c r="P8120" i="2"/>
  <c r="O8120" i="2"/>
  <c r="N8120" i="2"/>
  <c r="J8120" i="2"/>
  <c r="I8120" i="2"/>
  <c r="G8120" i="2"/>
  <c r="T8119" i="2"/>
  <c r="S8119" i="2"/>
  <c r="R8119" i="2"/>
  <c r="Q8119" i="2"/>
  <c r="P8119" i="2"/>
  <c r="O8119" i="2"/>
  <c r="N8119" i="2"/>
  <c r="J8119" i="2"/>
  <c r="I8119" i="2"/>
  <c r="G8119" i="2"/>
  <c r="T8118" i="2"/>
  <c r="S8118" i="2"/>
  <c r="R8118" i="2"/>
  <c r="Q8118" i="2"/>
  <c r="P8118" i="2"/>
  <c r="O8118" i="2"/>
  <c r="N8118" i="2"/>
  <c r="J8118" i="2"/>
  <c r="I8118" i="2"/>
  <c r="G8118" i="2"/>
  <c r="T8117" i="2"/>
  <c r="S8117" i="2"/>
  <c r="R8117" i="2"/>
  <c r="Q8117" i="2"/>
  <c r="P8117" i="2"/>
  <c r="O8117" i="2"/>
  <c r="N8117" i="2"/>
  <c r="J8117" i="2"/>
  <c r="I8117" i="2"/>
  <c r="G8117" i="2"/>
  <c r="T8116" i="2"/>
  <c r="S8116" i="2"/>
  <c r="R8116" i="2"/>
  <c r="Q8116" i="2"/>
  <c r="P8116" i="2"/>
  <c r="O8116" i="2"/>
  <c r="N8116" i="2"/>
  <c r="J8116" i="2"/>
  <c r="I8116" i="2"/>
  <c r="G8116" i="2"/>
  <c r="T8115" i="2"/>
  <c r="S8115" i="2"/>
  <c r="R8115" i="2"/>
  <c r="Q8115" i="2"/>
  <c r="P8115" i="2"/>
  <c r="O8115" i="2"/>
  <c r="N8115" i="2"/>
  <c r="J8115" i="2"/>
  <c r="I8115" i="2"/>
  <c r="G8115" i="2"/>
  <c r="T8114" i="2"/>
  <c r="S8114" i="2"/>
  <c r="R8114" i="2"/>
  <c r="Q8114" i="2"/>
  <c r="P8114" i="2"/>
  <c r="O8114" i="2"/>
  <c r="N8114" i="2"/>
  <c r="J8114" i="2"/>
  <c r="I8114" i="2"/>
  <c r="G8114" i="2"/>
  <c r="T8113" i="2"/>
  <c r="S8113" i="2"/>
  <c r="R8113" i="2"/>
  <c r="Q8113" i="2"/>
  <c r="P8113" i="2"/>
  <c r="O8113" i="2"/>
  <c r="N8113" i="2"/>
  <c r="J8113" i="2"/>
  <c r="I8113" i="2"/>
  <c r="G8113" i="2"/>
  <c r="T8112" i="2"/>
  <c r="S8112" i="2"/>
  <c r="R8112" i="2"/>
  <c r="Q8112" i="2"/>
  <c r="P8112" i="2"/>
  <c r="O8112" i="2"/>
  <c r="N8112" i="2"/>
  <c r="J8112" i="2"/>
  <c r="I8112" i="2"/>
  <c r="G8112" i="2"/>
  <c r="T8111" i="2"/>
  <c r="S8111" i="2"/>
  <c r="R8111" i="2"/>
  <c r="Q8111" i="2"/>
  <c r="P8111" i="2"/>
  <c r="O8111" i="2"/>
  <c r="N8111" i="2"/>
  <c r="J8111" i="2"/>
  <c r="I8111" i="2"/>
  <c r="G8111" i="2"/>
  <c r="T8110" i="2"/>
  <c r="S8110" i="2"/>
  <c r="R8110" i="2"/>
  <c r="Q8110" i="2"/>
  <c r="P8110" i="2"/>
  <c r="O8110" i="2"/>
  <c r="N8110" i="2"/>
  <c r="J8110" i="2"/>
  <c r="I8110" i="2"/>
  <c r="G8110" i="2"/>
  <c r="T8109" i="2"/>
  <c r="S8109" i="2"/>
  <c r="R8109" i="2"/>
  <c r="Q8109" i="2"/>
  <c r="P8109" i="2"/>
  <c r="O8109" i="2"/>
  <c r="N8109" i="2"/>
  <c r="J8109" i="2"/>
  <c r="I8109" i="2"/>
  <c r="G8109" i="2"/>
  <c r="T8108" i="2"/>
  <c r="S8108" i="2"/>
  <c r="R8108" i="2"/>
  <c r="Q8108" i="2"/>
  <c r="P8108" i="2"/>
  <c r="O8108" i="2"/>
  <c r="N8108" i="2"/>
  <c r="J8108" i="2"/>
  <c r="I8108" i="2"/>
  <c r="G8108" i="2"/>
  <c r="T8107" i="2"/>
  <c r="S8107" i="2"/>
  <c r="R8107" i="2"/>
  <c r="Q8107" i="2"/>
  <c r="P8107" i="2"/>
  <c r="O8107" i="2"/>
  <c r="N8107" i="2"/>
  <c r="J8107" i="2"/>
  <c r="I8107" i="2"/>
  <c r="G8107" i="2"/>
  <c r="T8106" i="2"/>
  <c r="S8106" i="2"/>
  <c r="R8106" i="2"/>
  <c r="Q8106" i="2"/>
  <c r="P8106" i="2"/>
  <c r="O8106" i="2"/>
  <c r="N8106" i="2"/>
  <c r="J8106" i="2"/>
  <c r="I8106" i="2"/>
  <c r="G8106" i="2"/>
  <c r="T8105" i="2"/>
  <c r="S8105" i="2"/>
  <c r="R8105" i="2"/>
  <c r="Q8105" i="2"/>
  <c r="P8105" i="2"/>
  <c r="O8105" i="2"/>
  <c r="N8105" i="2"/>
  <c r="J8105" i="2"/>
  <c r="I8105" i="2"/>
  <c r="G8105" i="2"/>
  <c r="T8104" i="2"/>
  <c r="S8104" i="2"/>
  <c r="R8104" i="2"/>
  <c r="Q8104" i="2"/>
  <c r="P8104" i="2"/>
  <c r="O8104" i="2"/>
  <c r="N8104" i="2"/>
  <c r="J8104" i="2"/>
  <c r="I8104" i="2"/>
  <c r="G8104" i="2"/>
  <c r="T8103" i="2"/>
  <c r="S8103" i="2"/>
  <c r="R8103" i="2"/>
  <c r="Q8103" i="2"/>
  <c r="P8103" i="2"/>
  <c r="O8103" i="2"/>
  <c r="N8103" i="2"/>
  <c r="J8103" i="2"/>
  <c r="I8103" i="2"/>
  <c r="G8103" i="2"/>
  <c r="T8102" i="2"/>
  <c r="S8102" i="2"/>
  <c r="R8102" i="2"/>
  <c r="Q8102" i="2"/>
  <c r="P8102" i="2"/>
  <c r="O8102" i="2"/>
  <c r="N8102" i="2"/>
  <c r="J8102" i="2"/>
  <c r="I8102" i="2"/>
  <c r="G8102" i="2"/>
  <c r="T8101" i="2"/>
  <c r="S8101" i="2"/>
  <c r="R8101" i="2"/>
  <c r="Q8101" i="2"/>
  <c r="P8101" i="2"/>
  <c r="O8101" i="2"/>
  <c r="N8101" i="2"/>
  <c r="J8101" i="2"/>
  <c r="I8101" i="2"/>
  <c r="G8101" i="2"/>
  <c r="T8100" i="2"/>
  <c r="S8100" i="2"/>
  <c r="R8100" i="2"/>
  <c r="Q8100" i="2"/>
  <c r="P8100" i="2"/>
  <c r="O8100" i="2"/>
  <c r="N8100" i="2"/>
  <c r="J8100" i="2"/>
  <c r="I8100" i="2"/>
  <c r="G8100" i="2"/>
  <c r="T8099" i="2"/>
  <c r="S8099" i="2"/>
  <c r="R8099" i="2"/>
  <c r="Q8099" i="2"/>
  <c r="P8099" i="2"/>
  <c r="O8099" i="2"/>
  <c r="N8099" i="2"/>
  <c r="J8099" i="2"/>
  <c r="I8099" i="2"/>
  <c r="G8099" i="2"/>
  <c r="T8098" i="2"/>
  <c r="S8098" i="2"/>
  <c r="R8098" i="2"/>
  <c r="Q8098" i="2"/>
  <c r="P8098" i="2"/>
  <c r="O8098" i="2"/>
  <c r="N8098" i="2"/>
  <c r="J8098" i="2"/>
  <c r="I8098" i="2"/>
  <c r="G8098" i="2"/>
  <c r="T8097" i="2"/>
  <c r="S8097" i="2"/>
  <c r="R8097" i="2"/>
  <c r="Q8097" i="2"/>
  <c r="P8097" i="2"/>
  <c r="O8097" i="2"/>
  <c r="N8097" i="2"/>
  <c r="J8097" i="2"/>
  <c r="I8097" i="2"/>
  <c r="G8097" i="2"/>
  <c r="T8096" i="2"/>
  <c r="S8096" i="2"/>
  <c r="R8096" i="2"/>
  <c r="Q8096" i="2"/>
  <c r="P8096" i="2"/>
  <c r="O8096" i="2"/>
  <c r="N8096" i="2"/>
  <c r="J8096" i="2"/>
  <c r="I8096" i="2"/>
  <c r="G8096" i="2"/>
  <c r="T8095" i="2"/>
  <c r="S8095" i="2"/>
  <c r="R8095" i="2"/>
  <c r="Q8095" i="2"/>
  <c r="P8095" i="2"/>
  <c r="O8095" i="2"/>
  <c r="N8095" i="2"/>
  <c r="J8095" i="2"/>
  <c r="I8095" i="2"/>
  <c r="G8095" i="2"/>
  <c r="T8094" i="2"/>
  <c r="S8094" i="2"/>
  <c r="R8094" i="2"/>
  <c r="Q8094" i="2"/>
  <c r="P8094" i="2"/>
  <c r="O8094" i="2"/>
  <c r="N8094" i="2"/>
  <c r="J8094" i="2"/>
  <c r="I8094" i="2"/>
  <c r="G8094" i="2"/>
  <c r="T8093" i="2"/>
  <c r="S8093" i="2"/>
  <c r="R8093" i="2"/>
  <c r="Q8093" i="2"/>
  <c r="P8093" i="2"/>
  <c r="O8093" i="2"/>
  <c r="N8093" i="2"/>
  <c r="J8093" i="2"/>
  <c r="I8093" i="2"/>
  <c r="G8093" i="2"/>
  <c r="T8092" i="2"/>
  <c r="S8092" i="2"/>
  <c r="R8092" i="2"/>
  <c r="Q8092" i="2"/>
  <c r="P8092" i="2"/>
  <c r="O8092" i="2"/>
  <c r="N8092" i="2"/>
  <c r="J8092" i="2"/>
  <c r="I8092" i="2"/>
  <c r="G8092" i="2"/>
  <c r="T8091" i="2"/>
  <c r="S8091" i="2"/>
  <c r="R8091" i="2"/>
  <c r="Q8091" i="2"/>
  <c r="P8091" i="2"/>
  <c r="O8091" i="2"/>
  <c r="N8091" i="2"/>
  <c r="J8091" i="2"/>
  <c r="I8091" i="2"/>
  <c r="G8091" i="2"/>
  <c r="T8090" i="2"/>
  <c r="S8090" i="2"/>
  <c r="R8090" i="2"/>
  <c r="Q8090" i="2"/>
  <c r="P8090" i="2"/>
  <c r="O8090" i="2"/>
  <c r="N8090" i="2"/>
  <c r="J8090" i="2"/>
  <c r="I8090" i="2"/>
  <c r="G8090" i="2"/>
  <c r="T8089" i="2"/>
  <c r="S8089" i="2"/>
  <c r="R8089" i="2"/>
  <c r="Q8089" i="2"/>
  <c r="P8089" i="2"/>
  <c r="O8089" i="2"/>
  <c r="N8089" i="2"/>
  <c r="J8089" i="2"/>
  <c r="I8089" i="2"/>
  <c r="G8089" i="2"/>
  <c r="T8088" i="2"/>
  <c r="S8088" i="2"/>
  <c r="R8088" i="2"/>
  <c r="Q8088" i="2"/>
  <c r="P8088" i="2"/>
  <c r="O8088" i="2"/>
  <c r="N8088" i="2"/>
  <c r="J8088" i="2"/>
  <c r="I8088" i="2"/>
  <c r="G8088" i="2"/>
  <c r="T8087" i="2"/>
  <c r="S8087" i="2"/>
  <c r="R8087" i="2"/>
  <c r="Q8087" i="2"/>
  <c r="P8087" i="2"/>
  <c r="O8087" i="2"/>
  <c r="N8087" i="2"/>
  <c r="J8087" i="2"/>
  <c r="I8087" i="2"/>
  <c r="G8087" i="2"/>
  <c r="T8086" i="2"/>
  <c r="S8086" i="2"/>
  <c r="R8086" i="2"/>
  <c r="Q8086" i="2"/>
  <c r="P8086" i="2"/>
  <c r="O8086" i="2"/>
  <c r="N8086" i="2"/>
  <c r="J8086" i="2"/>
  <c r="I8086" i="2"/>
  <c r="G8086" i="2"/>
  <c r="T8085" i="2"/>
  <c r="S8085" i="2"/>
  <c r="R8085" i="2"/>
  <c r="Q8085" i="2"/>
  <c r="P8085" i="2"/>
  <c r="O8085" i="2"/>
  <c r="N8085" i="2"/>
  <c r="J8085" i="2"/>
  <c r="I8085" i="2"/>
  <c r="G8085" i="2"/>
  <c r="T8084" i="2"/>
  <c r="S8084" i="2"/>
  <c r="R8084" i="2"/>
  <c r="Q8084" i="2"/>
  <c r="P8084" i="2"/>
  <c r="O8084" i="2"/>
  <c r="N8084" i="2"/>
  <c r="J8084" i="2"/>
  <c r="I8084" i="2"/>
  <c r="G8084" i="2"/>
  <c r="T8083" i="2"/>
  <c r="S8083" i="2"/>
  <c r="R8083" i="2"/>
  <c r="Q8083" i="2"/>
  <c r="P8083" i="2"/>
  <c r="O8083" i="2"/>
  <c r="N8083" i="2"/>
  <c r="J8083" i="2"/>
  <c r="I8083" i="2"/>
  <c r="G8083" i="2"/>
  <c r="T8082" i="2"/>
  <c r="S8082" i="2"/>
  <c r="R8082" i="2"/>
  <c r="Q8082" i="2"/>
  <c r="P8082" i="2"/>
  <c r="O8082" i="2"/>
  <c r="N8082" i="2"/>
  <c r="J8082" i="2"/>
  <c r="I8082" i="2"/>
  <c r="G8082" i="2"/>
  <c r="T8081" i="2"/>
  <c r="S8081" i="2"/>
  <c r="R8081" i="2"/>
  <c r="Q8081" i="2"/>
  <c r="P8081" i="2"/>
  <c r="O8081" i="2"/>
  <c r="N8081" i="2"/>
  <c r="J8081" i="2"/>
  <c r="I8081" i="2"/>
  <c r="G8081" i="2"/>
  <c r="T8080" i="2"/>
  <c r="S8080" i="2"/>
  <c r="R8080" i="2"/>
  <c r="Q8080" i="2"/>
  <c r="P8080" i="2"/>
  <c r="O8080" i="2"/>
  <c r="N8080" i="2"/>
  <c r="J8080" i="2"/>
  <c r="I8080" i="2"/>
  <c r="G8080" i="2"/>
  <c r="T8079" i="2"/>
  <c r="S8079" i="2"/>
  <c r="R8079" i="2"/>
  <c r="Q8079" i="2"/>
  <c r="P8079" i="2"/>
  <c r="O8079" i="2"/>
  <c r="N8079" i="2"/>
  <c r="J8079" i="2"/>
  <c r="I8079" i="2"/>
  <c r="G8079" i="2"/>
  <c r="T8078" i="2"/>
  <c r="S8078" i="2"/>
  <c r="R8078" i="2"/>
  <c r="Q8078" i="2"/>
  <c r="P8078" i="2"/>
  <c r="O8078" i="2"/>
  <c r="N8078" i="2"/>
  <c r="J8078" i="2"/>
  <c r="I8078" i="2"/>
  <c r="G8078" i="2"/>
  <c r="T8077" i="2"/>
  <c r="S8077" i="2"/>
  <c r="R8077" i="2"/>
  <c r="Q8077" i="2"/>
  <c r="P8077" i="2"/>
  <c r="O8077" i="2"/>
  <c r="N8077" i="2"/>
  <c r="J8077" i="2"/>
  <c r="I8077" i="2"/>
  <c r="G8077" i="2"/>
  <c r="T8076" i="2"/>
  <c r="S8076" i="2"/>
  <c r="R8076" i="2"/>
  <c r="Q8076" i="2"/>
  <c r="P8076" i="2"/>
  <c r="O8076" i="2"/>
  <c r="N8076" i="2"/>
  <c r="J8076" i="2"/>
  <c r="I8076" i="2"/>
  <c r="G8076" i="2"/>
  <c r="T8075" i="2"/>
  <c r="S8075" i="2"/>
  <c r="R8075" i="2"/>
  <c r="Q8075" i="2"/>
  <c r="P8075" i="2"/>
  <c r="O8075" i="2"/>
  <c r="N8075" i="2"/>
  <c r="J8075" i="2"/>
  <c r="I8075" i="2"/>
  <c r="G8075" i="2"/>
  <c r="T8074" i="2"/>
  <c r="S8074" i="2"/>
  <c r="R8074" i="2"/>
  <c r="Q8074" i="2"/>
  <c r="P8074" i="2"/>
  <c r="O8074" i="2"/>
  <c r="N8074" i="2"/>
  <c r="J8074" i="2"/>
  <c r="I8074" i="2"/>
  <c r="G8074" i="2"/>
  <c r="T8073" i="2"/>
  <c r="S8073" i="2"/>
  <c r="R8073" i="2"/>
  <c r="Q8073" i="2"/>
  <c r="P8073" i="2"/>
  <c r="O8073" i="2"/>
  <c r="N8073" i="2"/>
  <c r="J8073" i="2"/>
  <c r="I8073" i="2"/>
  <c r="G8073" i="2"/>
  <c r="T8072" i="2"/>
  <c r="S8072" i="2"/>
  <c r="R8072" i="2"/>
  <c r="Q8072" i="2"/>
  <c r="P8072" i="2"/>
  <c r="O8072" i="2"/>
  <c r="N8072" i="2"/>
  <c r="J8072" i="2"/>
  <c r="I8072" i="2"/>
  <c r="G8072" i="2"/>
  <c r="T8071" i="2"/>
  <c r="S8071" i="2"/>
  <c r="R8071" i="2"/>
  <c r="Q8071" i="2"/>
  <c r="P8071" i="2"/>
  <c r="O8071" i="2"/>
  <c r="N8071" i="2"/>
  <c r="J8071" i="2"/>
  <c r="I8071" i="2"/>
  <c r="G8071" i="2"/>
  <c r="T8070" i="2"/>
  <c r="S8070" i="2"/>
  <c r="R8070" i="2"/>
  <c r="Q8070" i="2"/>
  <c r="P8070" i="2"/>
  <c r="O8070" i="2"/>
  <c r="N8070" i="2"/>
  <c r="J8070" i="2"/>
  <c r="I8070" i="2"/>
  <c r="G8070" i="2"/>
  <c r="T8069" i="2"/>
  <c r="S8069" i="2"/>
  <c r="R8069" i="2"/>
  <c r="Q8069" i="2"/>
  <c r="P8069" i="2"/>
  <c r="O8069" i="2"/>
  <c r="N8069" i="2"/>
  <c r="J8069" i="2"/>
  <c r="I8069" i="2"/>
  <c r="G8069" i="2"/>
  <c r="T8068" i="2"/>
  <c r="S8068" i="2"/>
  <c r="R8068" i="2"/>
  <c r="Q8068" i="2"/>
  <c r="P8068" i="2"/>
  <c r="O8068" i="2"/>
  <c r="N8068" i="2"/>
  <c r="J8068" i="2"/>
  <c r="I8068" i="2"/>
  <c r="G8068" i="2"/>
  <c r="T8067" i="2"/>
  <c r="S8067" i="2"/>
  <c r="R8067" i="2"/>
  <c r="Q8067" i="2"/>
  <c r="P8067" i="2"/>
  <c r="O8067" i="2"/>
  <c r="N8067" i="2"/>
  <c r="J8067" i="2"/>
  <c r="I8067" i="2"/>
  <c r="G8067" i="2"/>
  <c r="T8066" i="2"/>
  <c r="S8066" i="2"/>
  <c r="R8066" i="2"/>
  <c r="Q8066" i="2"/>
  <c r="P8066" i="2"/>
  <c r="O8066" i="2"/>
  <c r="N8066" i="2"/>
  <c r="J8066" i="2"/>
  <c r="I8066" i="2"/>
  <c r="G8066" i="2"/>
  <c r="T8065" i="2"/>
  <c r="S8065" i="2"/>
  <c r="R8065" i="2"/>
  <c r="Q8065" i="2"/>
  <c r="P8065" i="2"/>
  <c r="O8065" i="2"/>
  <c r="N8065" i="2"/>
  <c r="J8065" i="2"/>
  <c r="I8065" i="2"/>
  <c r="G8065" i="2"/>
  <c r="T8064" i="2"/>
  <c r="S8064" i="2"/>
  <c r="R8064" i="2"/>
  <c r="Q8064" i="2"/>
  <c r="P8064" i="2"/>
  <c r="O8064" i="2"/>
  <c r="N8064" i="2"/>
  <c r="J8064" i="2"/>
  <c r="I8064" i="2"/>
  <c r="G8064" i="2"/>
  <c r="T8063" i="2"/>
  <c r="S8063" i="2"/>
  <c r="R8063" i="2"/>
  <c r="Q8063" i="2"/>
  <c r="P8063" i="2"/>
  <c r="O8063" i="2"/>
  <c r="N8063" i="2"/>
  <c r="J8063" i="2"/>
  <c r="I8063" i="2"/>
  <c r="G8063" i="2"/>
  <c r="T8062" i="2"/>
  <c r="S8062" i="2"/>
  <c r="R8062" i="2"/>
  <c r="Q8062" i="2"/>
  <c r="P8062" i="2"/>
  <c r="O8062" i="2"/>
  <c r="N8062" i="2"/>
  <c r="J8062" i="2"/>
  <c r="I8062" i="2"/>
  <c r="G8062" i="2"/>
  <c r="T8061" i="2"/>
  <c r="S8061" i="2"/>
  <c r="R8061" i="2"/>
  <c r="Q8061" i="2"/>
  <c r="P8061" i="2"/>
  <c r="O8061" i="2"/>
  <c r="N8061" i="2"/>
  <c r="J8061" i="2"/>
  <c r="I8061" i="2"/>
  <c r="G8061" i="2"/>
  <c r="T8060" i="2"/>
  <c r="S8060" i="2"/>
  <c r="R8060" i="2"/>
  <c r="Q8060" i="2"/>
  <c r="P8060" i="2"/>
  <c r="O8060" i="2"/>
  <c r="N8060" i="2"/>
  <c r="J8060" i="2"/>
  <c r="I8060" i="2"/>
  <c r="G8060" i="2"/>
  <c r="T8059" i="2"/>
  <c r="S8059" i="2"/>
  <c r="R8059" i="2"/>
  <c r="Q8059" i="2"/>
  <c r="P8059" i="2"/>
  <c r="O8059" i="2"/>
  <c r="N8059" i="2"/>
  <c r="J8059" i="2"/>
  <c r="I8059" i="2"/>
  <c r="G8059" i="2"/>
  <c r="T8058" i="2"/>
  <c r="S8058" i="2"/>
  <c r="R8058" i="2"/>
  <c r="Q8058" i="2"/>
  <c r="P8058" i="2"/>
  <c r="O8058" i="2"/>
  <c r="N8058" i="2"/>
  <c r="J8058" i="2"/>
  <c r="I8058" i="2"/>
  <c r="G8058" i="2"/>
  <c r="T8057" i="2"/>
  <c r="S8057" i="2"/>
  <c r="R8057" i="2"/>
  <c r="Q8057" i="2"/>
  <c r="P8057" i="2"/>
  <c r="O8057" i="2"/>
  <c r="N8057" i="2"/>
  <c r="J8057" i="2"/>
  <c r="I8057" i="2"/>
  <c r="G8057" i="2"/>
  <c r="T8056" i="2"/>
  <c r="S8056" i="2"/>
  <c r="R8056" i="2"/>
  <c r="Q8056" i="2"/>
  <c r="P8056" i="2"/>
  <c r="O8056" i="2"/>
  <c r="N8056" i="2"/>
  <c r="J8056" i="2"/>
  <c r="I8056" i="2"/>
  <c r="G8056" i="2"/>
  <c r="T8055" i="2"/>
  <c r="S8055" i="2"/>
  <c r="R8055" i="2"/>
  <c r="Q8055" i="2"/>
  <c r="P8055" i="2"/>
  <c r="O8055" i="2"/>
  <c r="N8055" i="2"/>
  <c r="J8055" i="2"/>
  <c r="I8055" i="2"/>
  <c r="G8055" i="2"/>
  <c r="T8054" i="2"/>
  <c r="S8054" i="2"/>
  <c r="R8054" i="2"/>
  <c r="Q8054" i="2"/>
  <c r="P8054" i="2"/>
  <c r="O8054" i="2"/>
  <c r="N8054" i="2"/>
  <c r="J8054" i="2"/>
  <c r="I8054" i="2"/>
  <c r="G8054" i="2"/>
  <c r="T8053" i="2"/>
  <c r="S8053" i="2"/>
  <c r="R8053" i="2"/>
  <c r="Q8053" i="2"/>
  <c r="P8053" i="2"/>
  <c r="O8053" i="2"/>
  <c r="N8053" i="2"/>
  <c r="J8053" i="2"/>
  <c r="I8053" i="2"/>
  <c r="G8053" i="2"/>
  <c r="T8052" i="2"/>
  <c r="S8052" i="2"/>
  <c r="R8052" i="2"/>
  <c r="Q8052" i="2"/>
  <c r="P8052" i="2"/>
  <c r="O8052" i="2"/>
  <c r="N8052" i="2"/>
  <c r="J8052" i="2"/>
  <c r="I8052" i="2"/>
  <c r="G8052" i="2"/>
  <c r="T8051" i="2"/>
  <c r="S8051" i="2"/>
  <c r="R8051" i="2"/>
  <c r="Q8051" i="2"/>
  <c r="P8051" i="2"/>
  <c r="O8051" i="2"/>
  <c r="N8051" i="2"/>
  <c r="J8051" i="2"/>
  <c r="I8051" i="2"/>
  <c r="G8051" i="2"/>
  <c r="T8050" i="2"/>
  <c r="S8050" i="2"/>
  <c r="R8050" i="2"/>
  <c r="Q8050" i="2"/>
  <c r="P8050" i="2"/>
  <c r="O8050" i="2"/>
  <c r="N8050" i="2"/>
  <c r="J8050" i="2"/>
  <c r="I8050" i="2"/>
  <c r="G8050" i="2"/>
  <c r="T8049" i="2"/>
  <c r="S8049" i="2"/>
  <c r="R8049" i="2"/>
  <c r="Q8049" i="2"/>
  <c r="P8049" i="2"/>
  <c r="O8049" i="2"/>
  <c r="N8049" i="2"/>
  <c r="J8049" i="2"/>
  <c r="I8049" i="2"/>
  <c r="G8049" i="2"/>
  <c r="T8048" i="2"/>
  <c r="S8048" i="2"/>
  <c r="R8048" i="2"/>
  <c r="Q8048" i="2"/>
  <c r="P8048" i="2"/>
  <c r="O8048" i="2"/>
  <c r="N8048" i="2"/>
  <c r="J8048" i="2"/>
  <c r="I8048" i="2"/>
  <c r="G8048" i="2"/>
  <c r="T8047" i="2"/>
  <c r="S8047" i="2"/>
  <c r="R8047" i="2"/>
  <c r="Q8047" i="2"/>
  <c r="P8047" i="2"/>
  <c r="O8047" i="2"/>
  <c r="N8047" i="2"/>
  <c r="J8047" i="2"/>
  <c r="I8047" i="2"/>
  <c r="G8047" i="2"/>
  <c r="T8046" i="2"/>
  <c r="S8046" i="2"/>
  <c r="R8046" i="2"/>
  <c r="Q8046" i="2"/>
  <c r="P8046" i="2"/>
  <c r="O8046" i="2"/>
  <c r="N8046" i="2"/>
  <c r="J8046" i="2"/>
  <c r="I8046" i="2"/>
  <c r="G8046" i="2"/>
  <c r="T8045" i="2"/>
  <c r="S8045" i="2"/>
  <c r="R8045" i="2"/>
  <c r="Q8045" i="2"/>
  <c r="P8045" i="2"/>
  <c r="O8045" i="2"/>
  <c r="N8045" i="2"/>
  <c r="J8045" i="2"/>
  <c r="I8045" i="2"/>
  <c r="G8045" i="2"/>
  <c r="T8044" i="2"/>
  <c r="S8044" i="2"/>
  <c r="R8044" i="2"/>
  <c r="Q8044" i="2"/>
  <c r="P8044" i="2"/>
  <c r="O8044" i="2"/>
  <c r="N8044" i="2"/>
  <c r="J8044" i="2"/>
  <c r="I8044" i="2"/>
  <c r="G8044" i="2"/>
  <c r="T8043" i="2"/>
  <c r="S8043" i="2"/>
  <c r="R8043" i="2"/>
  <c r="Q8043" i="2"/>
  <c r="P8043" i="2"/>
  <c r="O8043" i="2"/>
  <c r="N8043" i="2"/>
  <c r="J8043" i="2"/>
  <c r="I8043" i="2"/>
  <c r="G8043" i="2"/>
  <c r="T8042" i="2"/>
  <c r="S8042" i="2"/>
  <c r="R8042" i="2"/>
  <c r="Q8042" i="2"/>
  <c r="P8042" i="2"/>
  <c r="O8042" i="2"/>
  <c r="N8042" i="2"/>
  <c r="J8042" i="2"/>
  <c r="I8042" i="2"/>
  <c r="G8042" i="2"/>
  <c r="T8041" i="2"/>
  <c r="S8041" i="2"/>
  <c r="R8041" i="2"/>
  <c r="Q8041" i="2"/>
  <c r="P8041" i="2"/>
  <c r="O8041" i="2"/>
  <c r="N8041" i="2"/>
  <c r="J8041" i="2"/>
  <c r="I8041" i="2"/>
  <c r="G8041" i="2"/>
  <c r="T8040" i="2"/>
  <c r="S8040" i="2"/>
  <c r="R8040" i="2"/>
  <c r="Q8040" i="2"/>
  <c r="P8040" i="2"/>
  <c r="O8040" i="2"/>
  <c r="N8040" i="2"/>
  <c r="J8040" i="2"/>
  <c r="I8040" i="2"/>
  <c r="G8040" i="2"/>
  <c r="T8039" i="2"/>
  <c r="S8039" i="2"/>
  <c r="R8039" i="2"/>
  <c r="Q8039" i="2"/>
  <c r="P8039" i="2"/>
  <c r="O8039" i="2"/>
  <c r="N8039" i="2"/>
  <c r="J8039" i="2"/>
  <c r="I8039" i="2"/>
  <c r="G8039" i="2"/>
  <c r="T8038" i="2"/>
  <c r="S8038" i="2"/>
  <c r="R8038" i="2"/>
  <c r="Q8038" i="2"/>
  <c r="P8038" i="2"/>
  <c r="O8038" i="2"/>
  <c r="N8038" i="2"/>
  <c r="J8038" i="2"/>
  <c r="I8038" i="2"/>
  <c r="G8038" i="2"/>
  <c r="T8037" i="2"/>
  <c r="S8037" i="2"/>
  <c r="R8037" i="2"/>
  <c r="Q8037" i="2"/>
  <c r="P8037" i="2"/>
  <c r="O8037" i="2"/>
  <c r="N8037" i="2"/>
  <c r="J8037" i="2"/>
  <c r="I8037" i="2"/>
  <c r="G8037" i="2"/>
  <c r="T8036" i="2"/>
  <c r="S8036" i="2"/>
  <c r="R8036" i="2"/>
  <c r="Q8036" i="2"/>
  <c r="P8036" i="2"/>
  <c r="O8036" i="2"/>
  <c r="N8036" i="2"/>
  <c r="J8036" i="2"/>
  <c r="I8036" i="2"/>
  <c r="G8036" i="2"/>
  <c r="T8035" i="2"/>
  <c r="S8035" i="2"/>
  <c r="R8035" i="2"/>
  <c r="Q8035" i="2"/>
  <c r="P8035" i="2"/>
  <c r="O8035" i="2"/>
  <c r="N8035" i="2"/>
  <c r="J8035" i="2"/>
  <c r="I8035" i="2"/>
  <c r="G8035" i="2"/>
  <c r="T8034" i="2"/>
  <c r="S8034" i="2"/>
  <c r="R8034" i="2"/>
  <c r="Q8034" i="2"/>
  <c r="P8034" i="2"/>
  <c r="O8034" i="2"/>
  <c r="N8034" i="2"/>
  <c r="J8034" i="2"/>
  <c r="I8034" i="2"/>
  <c r="G8034" i="2"/>
  <c r="T8033" i="2"/>
  <c r="S8033" i="2"/>
  <c r="R8033" i="2"/>
  <c r="Q8033" i="2"/>
  <c r="P8033" i="2"/>
  <c r="O8033" i="2"/>
  <c r="N8033" i="2"/>
  <c r="J8033" i="2"/>
  <c r="I8033" i="2"/>
  <c r="G8033" i="2"/>
  <c r="T8032" i="2"/>
  <c r="S8032" i="2"/>
  <c r="R8032" i="2"/>
  <c r="Q8032" i="2"/>
  <c r="P8032" i="2"/>
  <c r="O8032" i="2"/>
  <c r="N8032" i="2"/>
  <c r="J8032" i="2"/>
  <c r="I8032" i="2"/>
  <c r="G8032" i="2"/>
  <c r="T8031" i="2"/>
  <c r="S8031" i="2"/>
  <c r="R8031" i="2"/>
  <c r="Q8031" i="2"/>
  <c r="P8031" i="2"/>
  <c r="O8031" i="2"/>
  <c r="N8031" i="2"/>
  <c r="J8031" i="2"/>
  <c r="I8031" i="2"/>
  <c r="G8031" i="2"/>
  <c r="T8030" i="2"/>
  <c r="S8030" i="2"/>
  <c r="R8030" i="2"/>
  <c r="Q8030" i="2"/>
  <c r="P8030" i="2"/>
  <c r="O8030" i="2"/>
  <c r="N8030" i="2"/>
  <c r="J8030" i="2"/>
  <c r="I8030" i="2"/>
  <c r="G8030" i="2"/>
  <c r="T8029" i="2"/>
  <c r="S8029" i="2"/>
  <c r="R8029" i="2"/>
  <c r="Q8029" i="2"/>
  <c r="P8029" i="2"/>
  <c r="O8029" i="2"/>
  <c r="N8029" i="2"/>
  <c r="J8029" i="2"/>
  <c r="I8029" i="2"/>
  <c r="G8029" i="2"/>
  <c r="T8028" i="2"/>
  <c r="S8028" i="2"/>
  <c r="R8028" i="2"/>
  <c r="Q8028" i="2"/>
  <c r="P8028" i="2"/>
  <c r="O8028" i="2"/>
  <c r="N8028" i="2"/>
  <c r="J8028" i="2"/>
  <c r="I8028" i="2"/>
  <c r="G8028" i="2"/>
  <c r="T8027" i="2"/>
  <c r="S8027" i="2"/>
  <c r="R8027" i="2"/>
  <c r="Q8027" i="2"/>
  <c r="P8027" i="2"/>
  <c r="O8027" i="2"/>
  <c r="N8027" i="2"/>
  <c r="J8027" i="2"/>
  <c r="I8027" i="2"/>
  <c r="G8027" i="2"/>
  <c r="T8026" i="2"/>
  <c r="S8026" i="2"/>
  <c r="R8026" i="2"/>
  <c r="Q8026" i="2"/>
  <c r="P8026" i="2"/>
  <c r="O8026" i="2"/>
  <c r="N8026" i="2"/>
  <c r="J8026" i="2"/>
  <c r="I8026" i="2"/>
  <c r="G8026" i="2"/>
  <c r="T8025" i="2"/>
  <c r="S8025" i="2"/>
  <c r="R8025" i="2"/>
  <c r="Q8025" i="2"/>
  <c r="P8025" i="2"/>
  <c r="O8025" i="2"/>
  <c r="N8025" i="2"/>
  <c r="J8025" i="2"/>
  <c r="I8025" i="2"/>
  <c r="G8025" i="2"/>
  <c r="T8024" i="2"/>
  <c r="S8024" i="2"/>
  <c r="R8024" i="2"/>
  <c r="Q8024" i="2"/>
  <c r="P8024" i="2"/>
  <c r="O8024" i="2"/>
  <c r="N8024" i="2"/>
  <c r="J8024" i="2"/>
  <c r="I8024" i="2"/>
  <c r="G8024" i="2"/>
  <c r="T8023" i="2"/>
  <c r="S8023" i="2"/>
  <c r="R8023" i="2"/>
  <c r="Q8023" i="2"/>
  <c r="P8023" i="2"/>
  <c r="O8023" i="2"/>
  <c r="N8023" i="2"/>
  <c r="J8023" i="2"/>
  <c r="I8023" i="2"/>
  <c r="G8023" i="2"/>
  <c r="T8022" i="2"/>
  <c r="S8022" i="2"/>
  <c r="R8022" i="2"/>
  <c r="Q8022" i="2"/>
  <c r="P8022" i="2"/>
  <c r="O8022" i="2"/>
  <c r="N8022" i="2"/>
  <c r="J8022" i="2"/>
  <c r="I8022" i="2"/>
  <c r="G8022" i="2"/>
  <c r="T8021" i="2"/>
  <c r="S8021" i="2"/>
  <c r="R8021" i="2"/>
  <c r="Q8021" i="2"/>
  <c r="P8021" i="2"/>
  <c r="O8021" i="2"/>
  <c r="N8021" i="2"/>
  <c r="J8021" i="2"/>
  <c r="I8021" i="2"/>
  <c r="G8021" i="2"/>
  <c r="T8020" i="2"/>
  <c r="S8020" i="2"/>
  <c r="R8020" i="2"/>
  <c r="Q8020" i="2"/>
  <c r="P8020" i="2"/>
  <c r="O8020" i="2"/>
  <c r="N8020" i="2"/>
  <c r="J8020" i="2"/>
  <c r="I8020" i="2"/>
  <c r="G8020" i="2"/>
  <c r="T8019" i="2"/>
  <c r="S8019" i="2"/>
  <c r="R8019" i="2"/>
  <c r="Q8019" i="2"/>
  <c r="P8019" i="2"/>
  <c r="O8019" i="2"/>
  <c r="N8019" i="2"/>
  <c r="J8019" i="2"/>
  <c r="I8019" i="2"/>
  <c r="G8019" i="2"/>
  <c r="T8018" i="2"/>
  <c r="S8018" i="2"/>
  <c r="R8018" i="2"/>
  <c r="Q8018" i="2"/>
  <c r="P8018" i="2"/>
  <c r="O8018" i="2"/>
  <c r="N8018" i="2"/>
  <c r="J8018" i="2"/>
  <c r="I8018" i="2"/>
  <c r="G8018" i="2"/>
  <c r="T8017" i="2"/>
  <c r="S8017" i="2"/>
  <c r="R8017" i="2"/>
  <c r="Q8017" i="2"/>
  <c r="P8017" i="2"/>
  <c r="O8017" i="2"/>
  <c r="N8017" i="2"/>
  <c r="J8017" i="2"/>
  <c r="I8017" i="2"/>
  <c r="G8017" i="2"/>
  <c r="T8016" i="2"/>
  <c r="S8016" i="2"/>
  <c r="R8016" i="2"/>
  <c r="Q8016" i="2"/>
  <c r="P8016" i="2"/>
  <c r="O8016" i="2"/>
  <c r="N8016" i="2"/>
  <c r="J8016" i="2"/>
  <c r="I8016" i="2"/>
  <c r="G8016" i="2"/>
  <c r="T8015" i="2"/>
  <c r="S8015" i="2"/>
  <c r="R8015" i="2"/>
  <c r="Q8015" i="2"/>
  <c r="P8015" i="2"/>
  <c r="O8015" i="2"/>
  <c r="N8015" i="2"/>
  <c r="J8015" i="2"/>
  <c r="I8015" i="2"/>
  <c r="G8015" i="2"/>
  <c r="T8014" i="2"/>
  <c r="S8014" i="2"/>
  <c r="R8014" i="2"/>
  <c r="Q8014" i="2"/>
  <c r="P8014" i="2"/>
  <c r="O8014" i="2"/>
  <c r="N8014" i="2"/>
  <c r="J8014" i="2"/>
  <c r="I8014" i="2"/>
  <c r="G8014" i="2"/>
  <c r="T8013" i="2"/>
  <c r="S8013" i="2"/>
  <c r="R8013" i="2"/>
  <c r="Q8013" i="2"/>
  <c r="P8013" i="2"/>
  <c r="O8013" i="2"/>
  <c r="N8013" i="2"/>
  <c r="J8013" i="2"/>
  <c r="I8013" i="2"/>
  <c r="G8013" i="2"/>
  <c r="T8012" i="2"/>
  <c r="S8012" i="2"/>
  <c r="R8012" i="2"/>
  <c r="Q8012" i="2"/>
  <c r="P8012" i="2"/>
  <c r="O8012" i="2"/>
  <c r="N8012" i="2"/>
  <c r="J8012" i="2"/>
  <c r="I8012" i="2"/>
  <c r="G8012" i="2"/>
  <c r="T8011" i="2"/>
  <c r="S8011" i="2"/>
  <c r="R8011" i="2"/>
  <c r="Q8011" i="2"/>
  <c r="P8011" i="2"/>
  <c r="O8011" i="2"/>
  <c r="N8011" i="2"/>
  <c r="J8011" i="2"/>
  <c r="I8011" i="2"/>
  <c r="G8011" i="2"/>
  <c r="T8010" i="2"/>
  <c r="S8010" i="2"/>
  <c r="R8010" i="2"/>
  <c r="Q8010" i="2"/>
  <c r="P8010" i="2"/>
  <c r="O8010" i="2"/>
  <c r="N8010" i="2"/>
  <c r="J8010" i="2"/>
  <c r="I8010" i="2"/>
  <c r="G8010" i="2"/>
  <c r="T8009" i="2"/>
  <c r="S8009" i="2"/>
  <c r="R8009" i="2"/>
  <c r="Q8009" i="2"/>
  <c r="P8009" i="2"/>
  <c r="O8009" i="2"/>
  <c r="N8009" i="2"/>
  <c r="J8009" i="2"/>
  <c r="I8009" i="2"/>
  <c r="G8009" i="2"/>
  <c r="T8008" i="2"/>
  <c r="S8008" i="2"/>
  <c r="R8008" i="2"/>
  <c r="Q8008" i="2"/>
  <c r="P8008" i="2"/>
  <c r="O8008" i="2"/>
  <c r="N8008" i="2"/>
  <c r="J8008" i="2"/>
  <c r="I8008" i="2"/>
  <c r="G8008" i="2"/>
  <c r="T8007" i="2"/>
  <c r="S8007" i="2"/>
  <c r="R8007" i="2"/>
  <c r="Q8007" i="2"/>
  <c r="P8007" i="2"/>
  <c r="O8007" i="2"/>
  <c r="N8007" i="2"/>
  <c r="J8007" i="2"/>
  <c r="I8007" i="2"/>
  <c r="L4146" i="2" s="1"/>
  <c r="G8007" i="2"/>
  <c r="T8006" i="2"/>
  <c r="S8006" i="2"/>
  <c r="R8006" i="2"/>
  <c r="Q8006" i="2"/>
  <c r="P8006" i="2"/>
  <c r="O8006" i="2"/>
  <c r="N8006" i="2"/>
  <c r="J8006" i="2"/>
  <c r="I8006" i="2"/>
  <c r="G8006" i="2"/>
  <c r="T8005" i="2"/>
  <c r="S8005" i="2"/>
  <c r="R8005" i="2"/>
  <c r="Q8005" i="2"/>
  <c r="P8005" i="2"/>
  <c r="O8005" i="2"/>
  <c r="N8005" i="2"/>
  <c r="J8005" i="2"/>
  <c r="I8005" i="2"/>
  <c r="G8005" i="2"/>
  <c r="T8004" i="2"/>
  <c r="S8004" i="2"/>
  <c r="R8004" i="2"/>
  <c r="Q8004" i="2"/>
  <c r="P8004" i="2"/>
  <c r="O8004" i="2"/>
  <c r="N8004" i="2"/>
  <c r="J8004" i="2"/>
  <c r="I8004" i="2"/>
  <c r="G8004" i="2"/>
  <c r="T8003" i="2"/>
  <c r="S8003" i="2"/>
  <c r="R8003" i="2"/>
  <c r="Q8003" i="2"/>
  <c r="P8003" i="2"/>
  <c r="O8003" i="2"/>
  <c r="N8003" i="2"/>
  <c r="J8003" i="2"/>
  <c r="I8003" i="2"/>
  <c r="G8003" i="2"/>
  <c r="T8002" i="2"/>
  <c r="S8002" i="2"/>
  <c r="R8002" i="2"/>
  <c r="Q8002" i="2"/>
  <c r="P8002" i="2"/>
  <c r="O8002" i="2"/>
  <c r="N8002" i="2"/>
  <c r="J8002" i="2"/>
  <c r="I8002" i="2"/>
  <c r="G8002" i="2"/>
  <c r="T8001" i="2"/>
  <c r="S8001" i="2"/>
  <c r="R8001" i="2"/>
  <c r="Q8001" i="2"/>
  <c r="P8001" i="2"/>
  <c r="O8001" i="2"/>
  <c r="N8001" i="2"/>
  <c r="J8001" i="2"/>
  <c r="I8001" i="2"/>
  <c r="G8001" i="2"/>
  <c r="T8000" i="2"/>
  <c r="S8000" i="2"/>
  <c r="R8000" i="2"/>
  <c r="Q8000" i="2"/>
  <c r="P8000" i="2"/>
  <c r="O8000" i="2"/>
  <c r="N8000" i="2"/>
  <c r="J8000" i="2"/>
  <c r="I8000" i="2"/>
  <c r="G8000" i="2"/>
  <c r="T7999" i="2"/>
  <c r="S7999" i="2"/>
  <c r="R7999" i="2"/>
  <c r="Q7999" i="2"/>
  <c r="P7999" i="2"/>
  <c r="O7999" i="2"/>
  <c r="N7999" i="2"/>
  <c r="J7999" i="2"/>
  <c r="I7999" i="2"/>
  <c r="L4777" i="2" s="1"/>
  <c r="G7999" i="2"/>
  <c r="T7998" i="2"/>
  <c r="S7998" i="2"/>
  <c r="R7998" i="2"/>
  <c r="Q7998" i="2"/>
  <c r="P7998" i="2"/>
  <c r="O7998" i="2"/>
  <c r="N7998" i="2"/>
  <c r="J7998" i="2"/>
  <c r="I7998" i="2"/>
  <c r="G7998" i="2"/>
  <c r="T7997" i="2"/>
  <c r="S7997" i="2"/>
  <c r="R7997" i="2"/>
  <c r="Q7997" i="2"/>
  <c r="P7997" i="2"/>
  <c r="O7997" i="2"/>
  <c r="N7997" i="2"/>
  <c r="J7997" i="2"/>
  <c r="I7997" i="2"/>
  <c r="G7997" i="2"/>
  <c r="T7996" i="2"/>
  <c r="S7996" i="2"/>
  <c r="R7996" i="2"/>
  <c r="Q7996" i="2"/>
  <c r="P7996" i="2"/>
  <c r="O7996" i="2"/>
  <c r="N7996" i="2"/>
  <c r="J7996" i="2"/>
  <c r="I7996" i="2"/>
  <c r="G7996" i="2"/>
  <c r="T7995" i="2"/>
  <c r="S7995" i="2"/>
  <c r="R7995" i="2"/>
  <c r="Q7995" i="2"/>
  <c r="P7995" i="2"/>
  <c r="O7995" i="2"/>
  <c r="N7995" i="2"/>
  <c r="J7995" i="2"/>
  <c r="I7995" i="2"/>
  <c r="G7995" i="2"/>
  <c r="T7994" i="2"/>
  <c r="S7994" i="2"/>
  <c r="R7994" i="2"/>
  <c r="Q7994" i="2"/>
  <c r="P7994" i="2"/>
  <c r="O7994" i="2"/>
  <c r="N7994" i="2"/>
  <c r="J7994" i="2"/>
  <c r="I7994" i="2"/>
  <c r="G7994" i="2"/>
  <c r="T7993" i="2"/>
  <c r="S7993" i="2"/>
  <c r="R7993" i="2"/>
  <c r="Q7993" i="2"/>
  <c r="P7993" i="2"/>
  <c r="O7993" i="2"/>
  <c r="N7993" i="2"/>
  <c r="J7993" i="2"/>
  <c r="I7993" i="2"/>
  <c r="G7993" i="2"/>
  <c r="T7992" i="2"/>
  <c r="S7992" i="2"/>
  <c r="R7992" i="2"/>
  <c r="Q7992" i="2"/>
  <c r="P7992" i="2"/>
  <c r="O7992" i="2"/>
  <c r="N7992" i="2"/>
  <c r="J7992" i="2"/>
  <c r="I7992" i="2"/>
  <c r="G7992" i="2"/>
  <c r="T7991" i="2"/>
  <c r="S7991" i="2"/>
  <c r="R7991" i="2"/>
  <c r="Q7991" i="2"/>
  <c r="P7991" i="2"/>
  <c r="O7991" i="2"/>
  <c r="N7991" i="2"/>
  <c r="J7991" i="2"/>
  <c r="I7991" i="2"/>
  <c r="G7991" i="2"/>
  <c r="T7990" i="2"/>
  <c r="S7990" i="2"/>
  <c r="R7990" i="2"/>
  <c r="Q7990" i="2"/>
  <c r="P7990" i="2"/>
  <c r="O7990" i="2"/>
  <c r="N7990" i="2"/>
  <c r="J7990" i="2"/>
  <c r="I7990" i="2"/>
  <c r="G7990" i="2"/>
  <c r="T7989" i="2"/>
  <c r="S7989" i="2"/>
  <c r="R7989" i="2"/>
  <c r="Q7989" i="2"/>
  <c r="P7989" i="2"/>
  <c r="O7989" i="2"/>
  <c r="N7989" i="2"/>
  <c r="J7989" i="2"/>
  <c r="I7989" i="2"/>
  <c r="G7989" i="2"/>
  <c r="T7988" i="2"/>
  <c r="S7988" i="2"/>
  <c r="R7988" i="2"/>
  <c r="Q7988" i="2"/>
  <c r="P7988" i="2"/>
  <c r="O7988" i="2"/>
  <c r="N7988" i="2"/>
  <c r="J7988" i="2"/>
  <c r="I7988" i="2"/>
  <c r="G7988" i="2"/>
  <c r="T7987" i="2"/>
  <c r="S7987" i="2"/>
  <c r="R7987" i="2"/>
  <c r="Q7987" i="2"/>
  <c r="P7987" i="2"/>
  <c r="O7987" i="2"/>
  <c r="N7987" i="2"/>
  <c r="J7987" i="2"/>
  <c r="I7987" i="2"/>
  <c r="G7987" i="2"/>
  <c r="T7986" i="2"/>
  <c r="S7986" i="2"/>
  <c r="R7986" i="2"/>
  <c r="Q7986" i="2"/>
  <c r="P7986" i="2"/>
  <c r="O7986" i="2"/>
  <c r="N7986" i="2"/>
  <c r="J7986" i="2"/>
  <c r="I7986" i="2"/>
  <c r="G7986" i="2"/>
  <c r="T7985" i="2"/>
  <c r="S7985" i="2"/>
  <c r="R7985" i="2"/>
  <c r="Q7985" i="2"/>
  <c r="P7985" i="2"/>
  <c r="O7985" i="2"/>
  <c r="N7985" i="2"/>
  <c r="J7985" i="2"/>
  <c r="I7985" i="2"/>
  <c r="G7985" i="2"/>
  <c r="T7984" i="2"/>
  <c r="S7984" i="2"/>
  <c r="R7984" i="2"/>
  <c r="Q7984" i="2"/>
  <c r="P7984" i="2"/>
  <c r="O7984" i="2"/>
  <c r="N7984" i="2"/>
  <c r="J7984" i="2"/>
  <c r="I7984" i="2"/>
  <c r="G7984" i="2"/>
  <c r="T7983" i="2"/>
  <c r="S7983" i="2"/>
  <c r="R7983" i="2"/>
  <c r="Q7983" i="2"/>
  <c r="P7983" i="2"/>
  <c r="O7983" i="2"/>
  <c r="N7983" i="2"/>
  <c r="J7983" i="2"/>
  <c r="I7983" i="2"/>
  <c r="G7983" i="2"/>
  <c r="T7982" i="2"/>
  <c r="S7982" i="2"/>
  <c r="R7982" i="2"/>
  <c r="Q7982" i="2"/>
  <c r="P7982" i="2"/>
  <c r="O7982" i="2"/>
  <c r="N7982" i="2"/>
  <c r="J7982" i="2"/>
  <c r="I7982" i="2"/>
  <c r="G7982" i="2"/>
  <c r="T7981" i="2"/>
  <c r="S7981" i="2"/>
  <c r="R7981" i="2"/>
  <c r="Q7981" i="2"/>
  <c r="P7981" i="2"/>
  <c r="O7981" i="2"/>
  <c r="N7981" i="2"/>
  <c r="J7981" i="2"/>
  <c r="I7981" i="2"/>
  <c r="G7981" i="2"/>
  <c r="T7980" i="2"/>
  <c r="S7980" i="2"/>
  <c r="R7980" i="2"/>
  <c r="Q7980" i="2"/>
  <c r="P7980" i="2"/>
  <c r="O7980" i="2"/>
  <c r="N7980" i="2"/>
  <c r="J7980" i="2"/>
  <c r="I7980" i="2"/>
  <c r="G7980" i="2"/>
  <c r="T7979" i="2"/>
  <c r="S7979" i="2"/>
  <c r="R7979" i="2"/>
  <c r="Q7979" i="2"/>
  <c r="P7979" i="2"/>
  <c r="O7979" i="2"/>
  <c r="N7979" i="2"/>
  <c r="J7979" i="2"/>
  <c r="I7979" i="2"/>
  <c r="G7979" i="2"/>
  <c r="T7978" i="2"/>
  <c r="S7978" i="2"/>
  <c r="R7978" i="2"/>
  <c r="Q7978" i="2"/>
  <c r="P7978" i="2"/>
  <c r="O7978" i="2"/>
  <c r="N7978" i="2"/>
  <c r="J7978" i="2"/>
  <c r="I7978" i="2"/>
  <c r="G7978" i="2"/>
  <c r="T7977" i="2"/>
  <c r="S7977" i="2"/>
  <c r="R7977" i="2"/>
  <c r="Q7977" i="2"/>
  <c r="P7977" i="2"/>
  <c r="O7977" i="2"/>
  <c r="N7977" i="2"/>
  <c r="J7977" i="2"/>
  <c r="I7977" i="2"/>
  <c r="G7977" i="2"/>
  <c r="T7976" i="2"/>
  <c r="S7976" i="2"/>
  <c r="R7976" i="2"/>
  <c r="Q7976" i="2"/>
  <c r="P7976" i="2"/>
  <c r="O7976" i="2"/>
  <c r="N7976" i="2"/>
  <c r="J7976" i="2"/>
  <c r="I7976" i="2"/>
  <c r="G7976" i="2"/>
  <c r="T7975" i="2"/>
  <c r="S7975" i="2"/>
  <c r="R7975" i="2"/>
  <c r="Q7975" i="2"/>
  <c r="P7975" i="2"/>
  <c r="O7975" i="2"/>
  <c r="N7975" i="2"/>
  <c r="J7975" i="2"/>
  <c r="I7975" i="2"/>
  <c r="G7975" i="2"/>
  <c r="T7974" i="2"/>
  <c r="S7974" i="2"/>
  <c r="R7974" i="2"/>
  <c r="Q7974" i="2"/>
  <c r="P7974" i="2"/>
  <c r="O7974" i="2"/>
  <c r="N7974" i="2"/>
  <c r="J7974" i="2"/>
  <c r="I7974" i="2"/>
  <c r="G7974" i="2"/>
  <c r="T7973" i="2"/>
  <c r="S7973" i="2"/>
  <c r="R7973" i="2"/>
  <c r="Q7973" i="2"/>
  <c r="P7973" i="2"/>
  <c r="O7973" i="2"/>
  <c r="N7973" i="2"/>
  <c r="J7973" i="2"/>
  <c r="I7973" i="2"/>
  <c r="G7973" i="2"/>
  <c r="T7972" i="2"/>
  <c r="S7972" i="2"/>
  <c r="R7972" i="2"/>
  <c r="Q7972" i="2"/>
  <c r="P7972" i="2"/>
  <c r="O7972" i="2"/>
  <c r="N7972" i="2"/>
  <c r="J7972" i="2"/>
  <c r="I7972" i="2"/>
  <c r="G7972" i="2"/>
  <c r="T7971" i="2"/>
  <c r="S7971" i="2"/>
  <c r="R7971" i="2"/>
  <c r="Q7971" i="2"/>
  <c r="P7971" i="2"/>
  <c r="O7971" i="2"/>
  <c r="N7971" i="2"/>
  <c r="J7971" i="2"/>
  <c r="I7971" i="2"/>
  <c r="G7971" i="2"/>
  <c r="T7970" i="2"/>
  <c r="S7970" i="2"/>
  <c r="R7970" i="2"/>
  <c r="Q7970" i="2"/>
  <c r="P7970" i="2"/>
  <c r="O7970" i="2"/>
  <c r="N7970" i="2"/>
  <c r="J7970" i="2"/>
  <c r="I7970" i="2"/>
  <c r="G7970" i="2"/>
  <c r="T7969" i="2"/>
  <c r="S7969" i="2"/>
  <c r="R7969" i="2"/>
  <c r="Q7969" i="2"/>
  <c r="P7969" i="2"/>
  <c r="O7969" i="2"/>
  <c r="N7969" i="2"/>
  <c r="J7969" i="2"/>
  <c r="I7969" i="2"/>
  <c r="G7969" i="2"/>
  <c r="T7968" i="2"/>
  <c r="S7968" i="2"/>
  <c r="R7968" i="2"/>
  <c r="Q7968" i="2"/>
  <c r="P7968" i="2"/>
  <c r="O7968" i="2"/>
  <c r="N7968" i="2"/>
  <c r="J7968" i="2"/>
  <c r="I7968" i="2"/>
  <c r="G7968" i="2"/>
  <c r="T7967" i="2"/>
  <c r="S7967" i="2"/>
  <c r="R7967" i="2"/>
  <c r="Q7967" i="2"/>
  <c r="P7967" i="2"/>
  <c r="O7967" i="2"/>
  <c r="N7967" i="2"/>
  <c r="J7967" i="2"/>
  <c r="I7967" i="2"/>
  <c r="G7967" i="2"/>
  <c r="T7966" i="2"/>
  <c r="S7966" i="2"/>
  <c r="R7966" i="2"/>
  <c r="Q7966" i="2"/>
  <c r="P7966" i="2"/>
  <c r="O7966" i="2"/>
  <c r="N7966" i="2"/>
  <c r="J7966" i="2"/>
  <c r="I7966" i="2"/>
  <c r="G7966" i="2"/>
  <c r="T7965" i="2"/>
  <c r="S7965" i="2"/>
  <c r="R7965" i="2"/>
  <c r="Q7965" i="2"/>
  <c r="P7965" i="2"/>
  <c r="O7965" i="2"/>
  <c r="N7965" i="2"/>
  <c r="J7965" i="2"/>
  <c r="I7965" i="2"/>
  <c r="G7965" i="2"/>
  <c r="T7964" i="2"/>
  <c r="S7964" i="2"/>
  <c r="R7964" i="2"/>
  <c r="Q7964" i="2"/>
  <c r="P7964" i="2"/>
  <c r="O7964" i="2"/>
  <c r="N7964" i="2"/>
  <c r="J7964" i="2"/>
  <c r="I7964" i="2"/>
  <c r="G7964" i="2"/>
  <c r="T7963" i="2"/>
  <c r="S7963" i="2"/>
  <c r="R7963" i="2"/>
  <c r="Q7963" i="2"/>
  <c r="P7963" i="2"/>
  <c r="O7963" i="2"/>
  <c r="N7963" i="2"/>
  <c r="J7963" i="2"/>
  <c r="I7963" i="2"/>
  <c r="G7963" i="2"/>
  <c r="T7962" i="2"/>
  <c r="S7962" i="2"/>
  <c r="R7962" i="2"/>
  <c r="Q7962" i="2"/>
  <c r="P7962" i="2"/>
  <c r="O7962" i="2"/>
  <c r="N7962" i="2"/>
  <c r="J7962" i="2"/>
  <c r="I7962" i="2"/>
  <c r="G7962" i="2"/>
  <c r="T7961" i="2"/>
  <c r="S7961" i="2"/>
  <c r="R7961" i="2"/>
  <c r="Q7961" i="2"/>
  <c r="P7961" i="2"/>
  <c r="O7961" i="2"/>
  <c r="N7961" i="2"/>
  <c r="J7961" i="2"/>
  <c r="I7961" i="2"/>
  <c r="G7961" i="2"/>
  <c r="T7960" i="2"/>
  <c r="S7960" i="2"/>
  <c r="R7960" i="2"/>
  <c r="Q7960" i="2"/>
  <c r="P7960" i="2"/>
  <c r="O7960" i="2"/>
  <c r="N7960" i="2"/>
  <c r="J7960" i="2"/>
  <c r="I7960" i="2"/>
  <c r="G7960" i="2"/>
  <c r="T7959" i="2"/>
  <c r="S7959" i="2"/>
  <c r="R7959" i="2"/>
  <c r="Q7959" i="2"/>
  <c r="P7959" i="2"/>
  <c r="O7959" i="2"/>
  <c r="N7959" i="2"/>
  <c r="J7959" i="2"/>
  <c r="I7959" i="2"/>
  <c r="G7959" i="2"/>
  <c r="T7958" i="2"/>
  <c r="S7958" i="2"/>
  <c r="R7958" i="2"/>
  <c r="Q7958" i="2"/>
  <c r="P7958" i="2"/>
  <c r="O7958" i="2"/>
  <c r="N7958" i="2"/>
  <c r="J7958" i="2"/>
  <c r="I7958" i="2"/>
  <c r="G7958" i="2"/>
  <c r="T7957" i="2"/>
  <c r="S7957" i="2"/>
  <c r="R7957" i="2"/>
  <c r="Q7957" i="2"/>
  <c r="P7957" i="2"/>
  <c r="O7957" i="2"/>
  <c r="N7957" i="2"/>
  <c r="J7957" i="2"/>
  <c r="I7957" i="2"/>
  <c r="G7957" i="2"/>
  <c r="T7956" i="2"/>
  <c r="S7956" i="2"/>
  <c r="R7956" i="2"/>
  <c r="Q7956" i="2"/>
  <c r="P7956" i="2"/>
  <c r="O7956" i="2"/>
  <c r="N7956" i="2"/>
  <c r="J7956" i="2"/>
  <c r="I7956" i="2"/>
  <c r="G7956" i="2"/>
  <c r="T7955" i="2"/>
  <c r="S7955" i="2"/>
  <c r="R7955" i="2"/>
  <c r="Q7955" i="2"/>
  <c r="P7955" i="2"/>
  <c r="O7955" i="2"/>
  <c r="N7955" i="2"/>
  <c r="J7955" i="2"/>
  <c r="I7955" i="2"/>
  <c r="G7955" i="2"/>
  <c r="T7954" i="2"/>
  <c r="S7954" i="2"/>
  <c r="R7954" i="2"/>
  <c r="Q7954" i="2"/>
  <c r="P7954" i="2"/>
  <c r="O7954" i="2"/>
  <c r="N7954" i="2"/>
  <c r="J7954" i="2"/>
  <c r="I7954" i="2"/>
  <c r="G7954" i="2"/>
  <c r="T7953" i="2"/>
  <c r="S7953" i="2"/>
  <c r="R7953" i="2"/>
  <c r="Q7953" i="2"/>
  <c r="P7953" i="2"/>
  <c r="O7953" i="2"/>
  <c r="N7953" i="2"/>
  <c r="J7953" i="2"/>
  <c r="I7953" i="2"/>
  <c r="G7953" i="2"/>
  <c r="T7952" i="2"/>
  <c r="S7952" i="2"/>
  <c r="R7952" i="2"/>
  <c r="Q7952" i="2"/>
  <c r="P7952" i="2"/>
  <c r="O7952" i="2"/>
  <c r="N7952" i="2"/>
  <c r="J7952" i="2"/>
  <c r="I7952" i="2"/>
  <c r="G7952" i="2"/>
  <c r="T7951" i="2"/>
  <c r="S7951" i="2"/>
  <c r="R7951" i="2"/>
  <c r="Q7951" i="2"/>
  <c r="P7951" i="2"/>
  <c r="O7951" i="2"/>
  <c r="N7951" i="2"/>
  <c r="J7951" i="2"/>
  <c r="I7951" i="2"/>
  <c r="G7951" i="2"/>
  <c r="T7950" i="2"/>
  <c r="S7950" i="2"/>
  <c r="R7950" i="2"/>
  <c r="Q7950" i="2"/>
  <c r="P7950" i="2"/>
  <c r="O7950" i="2"/>
  <c r="N7950" i="2"/>
  <c r="J7950" i="2"/>
  <c r="I7950" i="2"/>
  <c r="G7950" i="2"/>
  <c r="T7949" i="2"/>
  <c r="S7949" i="2"/>
  <c r="R7949" i="2"/>
  <c r="Q7949" i="2"/>
  <c r="P7949" i="2"/>
  <c r="O7949" i="2"/>
  <c r="N7949" i="2"/>
  <c r="J7949" i="2"/>
  <c r="I7949" i="2"/>
  <c r="G7949" i="2"/>
  <c r="T7948" i="2"/>
  <c r="S7948" i="2"/>
  <c r="R7948" i="2"/>
  <c r="Q7948" i="2"/>
  <c r="P7948" i="2"/>
  <c r="O7948" i="2"/>
  <c r="N7948" i="2"/>
  <c r="J7948" i="2"/>
  <c r="I7948" i="2"/>
  <c r="G7948" i="2"/>
  <c r="T7947" i="2"/>
  <c r="S7947" i="2"/>
  <c r="R7947" i="2"/>
  <c r="Q7947" i="2"/>
  <c r="P7947" i="2"/>
  <c r="O7947" i="2"/>
  <c r="N7947" i="2"/>
  <c r="J7947" i="2"/>
  <c r="I7947" i="2"/>
  <c r="L4649" i="2" s="1"/>
  <c r="G7947" i="2"/>
  <c r="T7946" i="2"/>
  <c r="S7946" i="2"/>
  <c r="R7946" i="2"/>
  <c r="Q7946" i="2"/>
  <c r="P7946" i="2"/>
  <c r="O7946" i="2"/>
  <c r="N7946" i="2"/>
  <c r="J7946" i="2"/>
  <c r="I7946" i="2"/>
  <c r="G7946" i="2"/>
  <c r="T7945" i="2"/>
  <c r="S7945" i="2"/>
  <c r="R7945" i="2"/>
  <c r="Q7945" i="2"/>
  <c r="P7945" i="2"/>
  <c r="O7945" i="2"/>
  <c r="N7945" i="2"/>
  <c r="J7945" i="2"/>
  <c r="I7945" i="2"/>
  <c r="G7945" i="2"/>
  <c r="T7944" i="2"/>
  <c r="S7944" i="2"/>
  <c r="R7944" i="2"/>
  <c r="Q7944" i="2"/>
  <c r="P7944" i="2"/>
  <c r="O7944" i="2"/>
  <c r="N7944" i="2"/>
  <c r="J7944" i="2"/>
  <c r="I7944" i="2"/>
  <c r="G7944" i="2"/>
  <c r="T7943" i="2"/>
  <c r="S7943" i="2"/>
  <c r="R7943" i="2"/>
  <c r="Q7943" i="2"/>
  <c r="P7943" i="2"/>
  <c r="O7943" i="2"/>
  <c r="N7943" i="2"/>
  <c r="J7943" i="2"/>
  <c r="I7943" i="2"/>
  <c r="G7943" i="2"/>
  <c r="T7942" i="2"/>
  <c r="S7942" i="2"/>
  <c r="R7942" i="2"/>
  <c r="Q7942" i="2"/>
  <c r="P7942" i="2"/>
  <c r="O7942" i="2"/>
  <c r="N7942" i="2"/>
  <c r="J7942" i="2"/>
  <c r="I7942" i="2"/>
  <c r="G7942" i="2"/>
  <c r="T7941" i="2"/>
  <c r="S7941" i="2"/>
  <c r="R7941" i="2"/>
  <c r="Q7941" i="2"/>
  <c r="P7941" i="2"/>
  <c r="O7941" i="2"/>
  <c r="N7941" i="2"/>
  <c r="J7941" i="2"/>
  <c r="I7941" i="2"/>
  <c r="G7941" i="2"/>
  <c r="T7940" i="2"/>
  <c r="S7940" i="2"/>
  <c r="R7940" i="2"/>
  <c r="Q7940" i="2"/>
  <c r="P7940" i="2"/>
  <c r="O7940" i="2"/>
  <c r="N7940" i="2"/>
  <c r="J7940" i="2"/>
  <c r="I7940" i="2"/>
  <c r="G7940" i="2"/>
  <c r="T7939" i="2"/>
  <c r="S7939" i="2"/>
  <c r="R7939" i="2"/>
  <c r="Q7939" i="2"/>
  <c r="P7939" i="2"/>
  <c r="O7939" i="2"/>
  <c r="N7939" i="2"/>
  <c r="J7939" i="2"/>
  <c r="I7939" i="2"/>
  <c r="G7939" i="2"/>
  <c r="T7938" i="2"/>
  <c r="S7938" i="2"/>
  <c r="R7938" i="2"/>
  <c r="Q7938" i="2"/>
  <c r="P7938" i="2"/>
  <c r="O7938" i="2"/>
  <c r="N7938" i="2"/>
  <c r="J7938" i="2"/>
  <c r="I7938" i="2"/>
  <c r="G7938" i="2"/>
  <c r="T7937" i="2"/>
  <c r="S7937" i="2"/>
  <c r="R7937" i="2"/>
  <c r="Q7937" i="2"/>
  <c r="P7937" i="2"/>
  <c r="O7937" i="2"/>
  <c r="N7937" i="2"/>
  <c r="J7937" i="2"/>
  <c r="I7937" i="2"/>
  <c r="G7937" i="2"/>
  <c r="T7936" i="2"/>
  <c r="S7936" i="2"/>
  <c r="R7936" i="2"/>
  <c r="Q7936" i="2"/>
  <c r="P7936" i="2"/>
  <c r="O7936" i="2"/>
  <c r="N7936" i="2"/>
  <c r="J7936" i="2"/>
  <c r="I7936" i="2"/>
  <c r="G7936" i="2"/>
  <c r="T7935" i="2"/>
  <c r="S7935" i="2"/>
  <c r="R7935" i="2"/>
  <c r="Q7935" i="2"/>
  <c r="P7935" i="2"/>
  <c r="O7935" i="2"/>
  <c r="N7935" i="2"/>
  <c r="J7935" i="2"/>
  <c r="I7935" i="2"/>
  <c r="G7935" i="2"/>
  <c r="T7934" i="2"/>
  <c r="S7934" i="2"/>
  <c r="R7934" i="2"/>
  <c r="Q7934" i="2"/>
  <c r="P7934" i="2"/>
  <c r="O7934" i="2"/>
  <c r="N7934" i="2"/>
  <c r="J7934" i="2"/>
  <c r="I7934" i="2"/>
  <c r="G7934" i="2"/>
  <c r="T7933" i="2"/>
  <c r="S7933" i="2"/>
  <c r="R7933" i="2"/>
  <c r="Q7933" i="2"/>
  <c r="P7933" i="2"/>
  <c r="O7933" i="2"/>
  <c r="N7933" i="2"/>
  <c r="J7933" i="2"/>
  <c r="I7933" i="2"/>
  <c r="G7933" i="2"/>
  <c r="T7932" i="2"/>
  <c r="S7932" i="2"/>
  <c r="R7932" i="2"/>
  <c r="Q7932" i="2"/>
  <c r="P7932" i="2"/>
  <c r="O7932" i="2"/>
  <c r="N7932" i="2"/>
  <c r="J7932" i="2"/>
  <c r="I7932" i="2"/>
  <c r="G7932" i="2"/>
  <c r="T7931" i="2"/>
  <c r="S7931" i="2"/>
  <c r="R7931" i="2"/>
  <c r="Q7931" i="2"/>
  <c r="P7931" i="2"/>
  <c r="O7931" i="2"/>
  <c r="N7931" i="2"/>
  <c r="J7931" i="2"/>
  <c r="I7931" i="2"/>
  <c r="G7931" i="2"/>
  <c r="T7930" i="2"/>
  <c r="S7930" i="2"/>
  <c r="R7930" i="2"/>
  <c r="Q7930" i="2"/>
  <c r="P7930" i="2"/>
  <c r="O7930" i="2"/>
  <c r="N7930" i="2"/>
  <c r="J7930" i="2"/>
  <c r="I7930" i="2"/>
  <c r="G7930" i="2"/>
  <c r="T7929" i="2"/>
  <c r="S7929" i="2"/>
  <c r="R7929" i="2"/>
  <c r="Q7929" i="2"/>
  <c r="P7929" i="2"/>
  <c r="O7929" i="2"/>
  <c r="N7929" i="2"/>
  <c r="J7929" i="2"/>
  <c r="I7929" i="2"/>
  <c r="G7929" i="2"/>
  <c r="T7928" i="2"/>
  <c r="S7928" i="2"/>
  <c r="R7928" i="2"/>
  <c r="Q7928" i="2"/>
  <c r="P7928" i="2"/>
  <c r="O7928" i="2"/>
  <c r="N7928" i="2"/>
  <c r="J7928" i="2"/>
  <c r="I7928" i="2"/>
  <c r="G7928" i="2"/>
  <c r="T7927" i="2"/>
  <c r="S7927" i="2"/>
  <c r="R7927" i="2"/>
  <c r="Q7927" i="2"/>
  <c r="P7927" i="2"/>
  <c r="O7927" i="2"/>
  <c r="N7927" i="2"/>
  <c r="J7927" i="2"/>
  <c r="I7927" i="2"/>
  <c r="G7927" i="2"/>
  <c r="T7926" i="2"/>
  <c r="S7926" i="2"/>
  <c r="R7926" i="2"/>
  <c r="Q7926" i="2"/>
  <c r="P7926" i="2"/>
  <c r="O7926" i="2"/>
  <c r="N7926" i="2"/>
  <c r="J7926" i="2"/>
  <c r="I7926" i="2"/>
  <c r="G7926" i="2"/>
  <c r="T7925" i="2"/>
  <c r="S7925" i="2"/>
  <c r="R7925" i="2"/>
  <c r="Q7925" i="2"/>
  <c r="P7925" i="2"/>
  <c r="O7925" i="2"/>
  <c r="N7925" i="2"/>
  <c r="J7925" i="2"/>
  <c r="I7925" i="2"/>
  <c r="G7925" i="2"/>
  <c r="T7924" i="2"/>
  <c r="S7924" i="2"/>
  <c r="R7924" i="2"/>
  <c r="Q7924" i="2"/>
  <c r="P7924" i="2"/>
  <c r="O7924" i="2"/>
  <c r="N7924" i="2"/>
  <c r="J7924" i="2"/>
  <c r="I7924" i="2"/>
  <c r="G7924" i="2"/>
  <c r="T7923" i="2"/>
  <c r="S7923" i="2"/>
  <c r="R7923" i="2"/>
  <c r="Q7923" i="2"/>
  <c r="P7923" i="2"/>
  <c r="O7923" i="2"/>
  <c r="N7923" i="2"/>
  <c r="J7923" i="2"/>
  <c r="I7923" i="2"/>
  <c r="G7923" i="2"/>
  <c r="T7922" i="2"/>
  <c r="S7922" i="2"/>
  <c r="R7922" i="2"/>
  <c r="Q7922" i="2"/>
  <c r="P7922" i="2"/>
  <c r="O7922" i="2"/>
  <c r="N7922" i="2"/>
  <c r="J7922" i="2"/>
  <c r="I7922" i="2"/>
  <c r="G7922" i="2"/>
  <c r="T7921" i="2"/>
  <c r="S7921" i="2"/>
  <c r="R7921" i="2"/>
  <c r="Q7921" i="2"/>
  <c r="P7921" i="2"/>
  <c r="O7921" i="2"/>
  <c r="N7921" i="2"/>
  <c r="J7921" i="2"/>
  <c r="I7921" i="2"/>
  <c r="G7921" i="2"/>
  <c r="T7920" i="2"/>
  <c r="S7920" i="2"/>
  <c r="R7920" i="2"/>
  <c r="Q7920" i="2"/>
  <c r="P7920" i="2"/>
  <c r="O7920" i="2"/>
  <c r="N7920" i="2"/>
  <c r="J7920" i="2"/>
  <c r="I7920" i="2"/>
  <c r="G7920" i="2"/>
  <c r="T7919" i="2"/>
  <c r="S7919" i="2"/>
  <c r="R7919" i="2"/>
  <c r="Q7919" i="2"/>
  <c r="P7919" i="2"/>
  <c r="O7919" i="2"/>
  <c r="N7919" i="2"/>
  <c r="J7919" i="2"/>
  <c r="I7919" i="2"/>
  <c r="G7919" i="2"/>
  <c r="T7918" i="2"/>
  <c r="S7918" i="2"/>
  <c r="R7918" i="2"/>
  <c r="Q7918" i="2"/>
  <c r="P7918" i="2"/>
  <c r="O7918" i="2"/>
  <c r="N7918" i="2"/>
  <c r="J7918" i="2"/>
  <c r="I7918" i="2"/>
  <c r="G7918" i="2"/>
  <c r="T7917" i="2"/>
  <c r="S7917" i="2"/>
  <c r="R7917" i="2"/>
  <c r="Q7917" i="2"/>
  <c r="P7917" i="2"/>
  <c r="O7917" i="2"/>
  <c r="N7917" i="2"/>
  <c r="J7917" i="2"/>
  <c r="I7917" i="2"/>
  <c r="G7917" i="2"/>
  <c r="T7916" i="2"/>
  <c r="S7916" i="2"/>
  <c r="R7916" i="2"/>
  <c r="Q7916" i="2"/>
  <c r="P7916" i="2"/>
  <c r="O7916" i="2"/>
  <c r="N7916" i="2"/>
  <c r="J7916" i="2"/>
  <c r="I7916" i="2"/>
  <c r="G7916" i="2"/>
  <c r="T7915" i="2"/>
  <c r="S7915" i="2"/>
  <c r="R7915" i="2"/>
  <c r="Q7915" i="2"/>
  <c r="P7915" i="2"/>
  <c r="O7915" i="2"/>
  <c r="N7915" i="2"/>
  <c r="J7915" i="2"/>
  <c r="I7915" i="2"/>
  <c r="G7915" i="2"/>
  <c r="T7914" i="2"/>
  <c r="S7914" i="2"/>
  <c r="R7914" i="2"/>
  <c r="Q7914" i="2"/>
  <c r="P7914" i="2"/>
  <c r="O7914" i="2"/>
  <c r="N7914" i="2"/>
  <c r="J7914" i="2"/>
  <c r="I7914" i="2"/>
  <c r="G7914" i="2"/>
  <c r="T7913" i="2"/>
  <c r="S7913" i="2"/>
  <c r="R7913" i="2"/>
  <c r="Q7913" i="2"/>
  <c r="P7913" i="2"/>
  <c r="O7913" i="2"/>
  <c r="N7913" i="2"/>
  <c r="J7913" i="2"/>
  <c r="I7913" i="2"/>
  <c r="G7913" i="2"/>
  <c r="T7912" i="2"/>
  <c r="S7912" i="2"/>
  <c r="R7912" i="2"/>
  <c r="Q7912" i="2"/>
  <c r="P7912" i="2"/>
  <c r="O7912" i="2"/>
  <c r="N7912" i="2"/>
  <c r="J7912" i="2"/>
  <c r="I7912" i="2"/>
  <c r="G7912" i="2"/>
  <c r="T7911" i="2"/>
  <c r="S7911" i="2"/>
  <c r="R7911" i="2"/>
  <c r="Q7911" i="2"/>
  <c r="P7911" i="2"/>
  <c r="O7911" i="2"/>
  <c r="N7911" i="2"/>
  <c r="J7911" i="2"/>
  <c r="I7911" i="2"/>
  <c r="G7911" i="2"/>
  <c r="T7910" i="2"/>
  <c r="S7910" i="2"/>
  <c r="R7910" i="2"/>
  <c r="Q7910" i="2"/>
  <c r="P7910" i="2"/>
  <c r="O7910" i="2"/>
  <c r="N7910" i="2"/>
  <c r="J7910" i="2"/>
  <c r="I7910" i="2"/>
  <c r="G7910" i="2"/>
  <c r="T7909" i="2"/>
  <c r="S7909" i="2"/>
  <c r="R7909" i="2"/>
  <c r="Q7909" i="2"/>
  <c r="P7909" i="2"/>
  <c r="O7909" i="2"/>
  <c r="N7909" i="2"/>
  <c r="J7909" i="2"/>
  <c r="I7909" i="2"/>
  <c r="G7909" i="2"/>
  <c r="T7908" i="2"/>
  <c r="S7908" i="2"/>
  <c r="R7908" i="2"/>
  <c r="Q7908" i="2"/>
  <c r="P7908" i="2"/>
  <c r="O7908" i="2"/>
  <c r="N7908" i="2"/>
  <c r="J7908" i="2"/>
  <c r="I7908" i="2"/>
  <c r="G7908" i="2"/>
  <c r="T7907" i="2"/>
  <c r="S7907" i="2"/>
  <c r="R7907" i="2"/>
  <c r="Q7907" i="2"/>
  <c r="P7907" i="2"/>
  <c r="O7907" i="2"/>
  <c r="N7907" i="2"/>
  <c r="J7907" i="2"/>
  <c r="I7907" i="2"/>
  <c r="G7907" i="2"/>
  <c r="T7906" i="2"/>
  <c r="S7906" i="2"/>
  <c r="R7906" i="2"/>
  <c r="Q7906" i="2"/>
  <c r="P7906" i="2"/>
  <c r="O7906" i="2"/>
  <c r="N7906" i="2"/>
  <c r="J7906" i="2"/>
  <c r="I7906" i="2"/>
  <c r="G7906" i="2"/>
  <c r="T7905" i="2"/>
  <c r="S7905" i="2"/>
  <c r="R7905" i="2"/>
  <c r="Q7905" i="2"/>
  <c r="P7905" i="2"/>
  <c r="O7905" i="2"/>
  <c r="N7905" i="2"/>
  <c r="J7905" i="2"/>
  <c r="I7905" i="2"/>
  <c r="G7905" i="2"/>
  <c r="T7904" i="2"/>
  <c r="S7904" i="2"/>
  <c r="R7904" i="2"/>
  <c r="Q7904" i="2"/>
  <c r="P7904" i="2"/>
  <c r="O7904" i="2"/>
  <c r="N7904" i="2"/>
  <c r="J7904" i="2"/>
  <c r="I7904" i="2"/>
  <c r="G7904" i="2"/>
  <c r="T7903" i="2"/>
  <c r="S7903" i="2"/>
  <c r="R7903" i="2"/>
  <c r="Q7903" i="2"/>
  <c r="P7903" i="2"/>
  <c r="O7903" i="2"/>
  <c r="N7903" i="2"/>
  <c r="J7903" i="2"/>
  <c r="I7903" i="2"/>
  <c r="G7903" i="2"/>
  <c r="T7902" i="2"/>
  <c r="S7902" i="2"/>
  <c r="R7902" i="2"/>
  <c r="Q7902" i="2"/>
  <c r="P7902" i="2"/>
  <c r="O7902" i="2"/>
  <c r="N7902" i="2"/>
  <c r="J7902" i="2"/>
  <c r="I7902" i="2"/>
  <c r="G7902" i="2"/>
  <c r="T7901" i="2"/>
  <c r="S7901" i="2"/>
  <c r="R7901" i="2"/>
  <c r="Q7901" i="2"/>
  <c r="P7901" i="2"/>
  <c r="O7901" i="2"/>
  <c r="N7901" i="2"/>
  <c r="J7901" i="2"/>
  <c r="I7901" i="2"/>
  <c r="G7901" i="2"/>
  <c r="T7900" i="2"/>
  <c r="S7900" i="2"/>
  <c r="R7900" i="2"/>
  <c r="Q7900" i="2"/>
  <c r="P7900" i="2"/>
  <c r="O7900" i="2"/>
  <c r="N7900" i="2"/>
  <c r="J7900" i="2"/>
  <c r="I7900" i="2"/>
  <c r="G7900" i="2"/>
  <c r="T7899" i="2"/>
  <c r="S7899" i="2"/>
  <c r="R7899" i="2"/>
  <c r="Q7899" i="2"/>
  <c r="P7899" i="2"/>
  <c r="O7899" i="2"/>
  <c r="N7899" i="2"/>
  <c r="J7899" i="2"/>
  <c r="I7899" i="2"/>
  <c r="G7899" i="2"/>
  <c r="T7898" i="2"/>
  <c r="S7898" i="2"/>
  <c r="R7898" i="2"/>
  <c r="Q7898" i="2"/>
  <c r="P7898" i="2"/>
  <c r="O7898" i="2"/>
  <c r="N7898" i="2"/>
  <c r="J7898" i="2"/>
  <c r="I7898" i="2"/>
  <c r="G7898" i="2"/>
  <c r="T7897" i="2"/>
  <c r="S7897" i="2"/>
  <c r="R7897" i="2"/>
  <c r="Q7897" i="2"/>
  <c r="P7897" i="2"/>
  <c r="O7897" i="2"/>
  <c r="N7897" i="2"/>
  <c r="J7897" i="2"/>
  <c r="I7897" i="2"/>
  <c r="G7897" i="2"/>
  <c r="T7896" i="2"/>
  <c r="S7896" i="2"/>
  <c r="R7896" i="2"/>
  <c r="Q7896" i="2"/>
  <c r="P7896" i="2"/>
  <c r="O7896" i="2"/>
  <c r="N7896" i="2"/>
  <c r="J7896" i="2"/>
  <c r="I7896" i="2"/>
  <c r="G7896" i="2"/>
  <c r="T7895" i="2"/>
  <c r="S7895" i="2"/>
  <c r="R7895" i="2"/>
  <c r="Q7895" i="2"/>
  <c r="P7895" i="2"/>
  <c r="O7895" i="2"/>
  <c r="N7895" i="2"/>
  <c r="J7895" i="2"/>
  <c r="I7895" i="2"/>
  <c r="G7895" i="2"/>
  <c r="T7894" i="2"/>
  <c r="S7894" i="2"/>
  <c r="R7894" i="2"/>
  <c r="Q7894" i="2"/>
  <c r="P7894" i="2"/>
  <c r="O7894" i="2"/>
  <c r="N7894" i="2"/>
  <c r="J7894" i="2"/>
  <c r="I7894" i="2"/>
  <c r="G7894" i="2"/>
  <c r="T7893" i="2"/>
  <c r="S7893" i="2"/>
  <c r="R7893" i="2"/>
  <c r="Q7893" i="2"/>
  <c r="P7893" i="2"/>
  <c r="O7893" i="2"/>
  <c r="N7893" i="2"/>
  <c r="J7893" i="2"/>
  <c r="I7893" i="2"/>
  <c r="G7893" i="2"/>
  <c r="T7892" i="2"/>
  <c r="S7892" i="2"/>
  <c r="R7892" i="2"/>
  <c r="Q7892" i="2"/>
  <c r="P7892" i="2"/>
  <c r="O7892" i="2"/>
  <c r="N7892" i="2"/>
  <c r="J7892" i="2"/>
  <c r="I7892" i="2"/>
  <c r="G7892" i="2"/>
  <c r="T7891" i="2"/>
  <c r="S7891" i="2"/>
  <c r="R7891" i="2"/>
  <c r="Q7891" i="2"/>
  <c r="P7891" i="2"/>
  <c r="O7891" i="2"/>
  <c r="N7891" i="2"/>
  <c r="J7891" i="2"/>
  <c r="I7891" i="2"/>
  <c r="L4404" i="2" s="1"/>
  <c r="G7891" i="2"/>
  <c r="T7890" i="2"/>
  <c r="S7890" i="2"/>
  <c r="R7890" i="2"/>
  <c r="Q7890" i="2"/>
  <c r="P7890" i="2"/>
  <c r="O7890" i="2"/>
  <c r="N7890" i="2"/>
  <c r="J7890" i="2"/>
  <c r="I7890" i="2"/>
  <c r="G7890" i="2"/>
  <c r="T7889" i="2"/>
  <c r="S7889" i="2"/>
  <c r="R7889" i="2"/>
  <c r="Q7889" i="2"/>
  <c r="P7889" i="2"/>
  <c r="O7889" i="2"/>
  <c r="N7889" i="2"/>
  <c r="J7889" i="2"/>
  <c r="I7889" i="2"/>
  <c r="G7889" i="2"/>
  <c r="T7888" i="2"/>
  <c r="S7888" i="2"/>
  <c r="R7888" i="2"/>
  <c r="Q7888" i="2"/>
  <c r="P7888" i="2"/>
  <c r="O7888" i="2"/>
  <c r="N7888" i="2"/>
  <c r="J7888" i="2"/>
  <c r="I7888" i="2"/>
  <c r="G7888" i="2"/>
  <c r="T7887" i="2"/>
  <c r="S7887" i="2"/>
  <c r="R7887" i="2"/>
  <c r="Q7887" i="2"/>
  <c r="P7887" i="2"/>
  <c r="O7887" i="2"/>
  <c r="N7887" i="2"/>
  <c r="J7887" i="2"/>
  <c r="I7887" i="2"/>
  <c r="L4087" i="2" s="1"/>
  <c r="G7887" i="2"/>
  <c r="T7886" i="2"/>
  <c r="S7886" i="2"/>
  <c r="R7886" i="2"/>
  <c r="Q7886" i="2"/>
  <c r="P7886" i="2"/>
  <c r="O7886" i="2"/>
  <c r="N7886" i="2"/>
  <c r="J7886" i="2"/>
  <c r="I7886" i="2"/>
  <c r="G7886" i="2"/>
  <c r="T7885" i="2"/>
  <c r="S7885" i="2"/>
  <c r="R7885" i="2"/>
  <c r="Q7885" i="2"/>
  <c r="P7885" i="2"/>
  <c r="O7885" i="2"/>
  <c r="N7885" i="2"/>
  <c r="J7885" i="2"/>
  <c r="I7885" i="2"/>
  <c r="G7885" i="2"/>
  <c r="T7884" i="2"/>
  <c r="S7884" i="2"/>
  <c r="R7884" i="2"/>
  <c r="Q7884" i="2"/>
  <c r="P7884" i="2"/>
  <c r="O7884" i="2"/>
  <c r="N7884" i="2"/>
  <c r="J7884" i="2"/>
  <c r="I7884" i="2"/>
  <c r="G7884" i="2"/>
  <c r="T7883" i="2"/>
  <c r="S7883" i="2"/>
  <c r="R7883" i="2"/>
  <c r="Q7883" i="2"/>
  <c r="P7883" i="2"/>
  <c r="O7883" i="2"/>
  <c r="N7883" i="2"/>
  <c r="J7883" i="2"/>
  <c r="I7883" i="2"/>
  <c r="G7883" i="2"/>
  <c r="T7882" i="2"/>
  <c r="S7882" i="2"/>
  <c r="R7882" i="2"/>
  <c r="Q7882" i="2"/>
  <c r="P7882" i="2"/>
  <c r="O7882" i="2"/>
  <c r="N7882" i="2"/>
  <c r="J7882" i="2"/>
  <c r="I7882" i="2"/>
  <c r="G7882" i="2"/>
  <c r="T7881" i="2"/>
  <c r="S7881" i="2"/>
  <c r="R7881" i="2"/>
  <c r="Q7881" i="2"/>
  <c r="P7881" i="2"/>
  <c r="O7881" i="2"/>
  <c r="N7881" i="2"/>
  <c r="J7881" i="2"/>
  <c r="I7881" i="2"/>
  <c r="G7881" i="2"/>
  <c r="T7880" i="2"/>
  <c r="S7880" i="2"/>
  <c r="R7880" i="2"/>
  <c r="Q7880" i="2"/>
  <c r="P7880" i="2"/>
  <c r="O7880" i="2"/>
  <c r="N7880" i="2"/>
  <c r="J7880" i="2"/>
  <c r="I7880" i="2"/>
  <c r="G7880" i="2"/>
  <c r="T7879" i="2"/>
  <c r="S7879" i="2"/>
  <c r="R7879" i="2"/>
  <c r="Q7879" i="2"/>
  <c r="P7879" i="2"/>
  <c r="O7879" i="2"/>
  <c r="N7879" i="2"/>
  <c r="J7879" i="2"/>
  <c r="I7879" i="2"/>
  <c r="G7879" i="2"/>
  <c r="T7878" i="2"/>
  <c r="S7878" i="2"/>
  <c r="R7878" i="2"/>
  <c r="Q7878" i="2"/>
  <c r="P7878" i="2"/>
  <c r="O7878" i="2"/>
  <c r="N7878" i="2"/>
  <c r="J7878" i="2"/>
  <c r="I7878" i="2"/>
  <c r="G7878" i="2"/>
  <c r="T7877" i="2"/>
  <c r="S7877" i="2"/>
  <c r="R7877" i="2"/>
  <c r="Q7877" i="2"/>
  <c r="P7877" i="2"/>
  <c r="O7877" i="2"/>
  <c r="N7877" i="2"/>
  <c r="J7877" i="2"/>
  <c r="I7877" i="2"/>
  <c r="G7877" i="2"/>
  <c r="T7876" i="2"/>
  <c r="S7876" i="2"/>
  <c r="R7876" i="2"/>
  <c r="Q7876" i="2"/>
  <c r="P7876" i="2"/>
  <c r="O7876" i="2"/>
  <c r="N7876" i="2"/>
  <c r="J7876" i="2"/>
  <c r="I7876" i="2"/>
  <c r="G7876" i="2"/>
  <c r="T7875" i="2"/>
  <c r="S7875" i="2"/>
  <c r="R7875" i="2"/>
  <c r="Q7875" i="2"/>
  <c r="P7875" i="2"/>
  <c r="O7875" i="2"/>
  <c r="N7875" i="2"/>
  <c r="J7875" i="2"/>
  <c r="I7875" i="2"/>
  <c r="G7875" i="2"/>
  <c r="T7874" i="2"/>
  <c r="S7874" i="2"/>
  <c r="R7874" i="2"/>
  <c r="Q7874" i="2"/>
  <c r="P7874" i="2"/>
  <c r="O7874" i="2"/>
  <c r="N7874" i="2"/>
  <c r="J7874" i="2"/>
  <c r="I7874" i="2"/>
  <c r="G7874" i="2"/>
  <c r="T7873" i="2"/>
  <c r="S7873" i="2"/>
  <c r="R7873" i="2"/>
  <c r="Q7873" i="2"/>
  <c r="P7873" i="2"/>
  <c r="O7873" i="2"/>
  <c r="N7873" i="2"/>
  <c r="J7873" i="2"/>
  <c r="I7873" i="2"/>
  <c r="G7873" i="2"/>
  <c r="T7872" i="2"/>
  <c r="S7872" i="2"/>
  <c r="R7872" i="2"/>
  <c r="Q7872" i="2"/>
  <c r="P7872" i="2"/>
  <c r="O7872" i="2"/>
  <c r="N7872" i="2"/>
  <c r="J7872" i="2"/>
  <c r="I7872" i="2"/>
  <c r="G7872" i="2"/>
  <c r="T7871" i="2"/>
  <c r="S7871" i="2"/>
  <c r="R7871" i="2"/>
  <c r="Q7871" i="2"/>
  <c r="P7871" i="2"/>
  <c r="O7871" i="2"/>
  <c r="N7871" i="2"/>
  <c r="J7871" i="2"/>
  <c r="I7871" i="2"/>
  <c r="G7871" i="2"/>
  <c r="T7870" i="2"/>
  <c r="S7870" i="2"/>
  <c r="R7870" i="2"/>
  <c r="Q7870" i="2"/>
  <c r="P7870" i="2"/>
  <c r="O7870" i="2"/>
  <c r="N7870" i="2"/>
  <c r="J7870" i="2"/>
  <c r="I7870" i="2"/>
  <c r="G7870" i="2"/>
  <c r="T7869" i="2"/>
  <c r="S7869" i="2"/>
  <c r="R7869" i="2"/>
  <c r="Q7869" i="2"/>
  <c r="P7869" i="2"/>
  <c r="O7869" i="2"/>
  <c r="N7869" i="2"/>
  <c r="J7869" i="2"/>
  <c r="I7869" i="2"/>
  <c r="G7869" i="2"/>
  <c r="T7868" i="2"/>
  <c r="S7868" i="2"/>
  <c r="R7868" i="2"/>
  <c r="Q7868" i="2"/>
  <c r="P7868" i="2"/>
  <c r="O7868" i="2"/>
  <c r="N7868" i="2"/>
  <c r="J7868" i="2"/>
  <c r="I7868" i="2"/>
  <c r="G7868" i="2"/>
  <c r="T7867" i="2"/>
  <c r="S7867" i="2"/>
  <c r="R7867" i="2"/>
  <c r="Q7867" i="2"/>
  <c r="P7867" i="2"/>
  <c r="O7867" i="2"/>
  <c r="N7867" i="2"/>
  <c r="J7867" i="2"/>
  <c r="I7867" i="2"/>
  <c r="G7867" i="2"/>
  <c r="T7866" i="2"/>
  <c r="S7866" i="2"/>
  <c r="R7866" i="2"/>
  <c r="Q7866" i="2"/>
  <c r="P7866" i="2"/>
  <c r="O7866" i="2"/>
  <c r="N7866" i="2"/>
  <c r="J7866" i="2"/>
  <c r="I7866" i="2"/>
  <c r="G7866" i="2"/>
  <c r="T7865" i="2"/>
  <c r="S7865" i="2"/>
  <c r="R7865" i="2"/>
  <c r="Q7865" i="2"/>
  <c r="P7865" i="2"/>
  <c r="O7865" i="2"/>
  <c r="N7865" i="2"/>
  <c r="J7865" i="2"/>
  <c r="I7865" i="2"/>
  <c r="G7865" i="2"/>
  <c r="T7864" i="2"/>
  <c r="S7864" i="2"/>
  <c r="R7864" i="2"/>
  <c r="Q7864" i="2"/>
  <c r="P7864" i="2"/>
  <c r="O7864" i="2"/>
  <c r="N7864" i="2"/>
  <c r="J7864" i="2"/>
  <c r="I7864" i="2"/>
  <c r="G7864" i="2"/>
  <c r="T7863" i="2"/>
  <c r="S7863" i="2"/>
  <c r="R7863" i="2"/>
  <c r="Q7863" i="2"/>
  <c r="P7863" i="2"/>
  <c r="O7863" i="2"/>
  <c r="N7863" i="2"/>
  <c r="J7863" i="2"/>
  <c r="I7863" i="2"/>
  <c r="G7863" i="2"/>
  <c r="T7862" i="2"/>
  <c r="S7862" i="2"/>
  <c r="R7862" i="2"/>
  <c r="Q7862" i="2"/>
  <c r="P7862" i="2"/>
  <c r="O7862" i="2"/>
  <c r="N7862" i="2"/>
  <c r="J7862" i="2"/>
  <c r="I7862" i="2"/>
  <c r="G7862" i="2"/>
  <c r="T7861" i="2"/>
  <c r="S7861" i="2"/>
  <c r="R7861" i="2"/>
  <c r="Q7861" i="2"/>
  <c r="P7861" i="2"/>
  <c r="O7861" i="2"/>
  <c r="N7861" i="2"/>
  <c r="J7861" i="2"/>
  <c r="I7861" i="2"/>
  <c r="G7861" i="2"/>
  <c r="T7860" i="2"/>
  <c r="S7860" i="2"/>
  <c r="R7860" i="2"/>
  <c r="Q7860" i="2"/>
  <c r="P7860" i="2"/>
  <c r="O7860" i="2"/>
  <c r="N7860" i="2"/>
  <c r="J7860" i="2"/>
  <c r="I7860" i="2"/>
  <c r="G7860" i="2"/>
  <c r="T7859" i="2"/>
  <c r="S7859" i="2"/>
  <c r="R7859" i="2"/>
  <c r="Q7859" i="2"/>
  <c r="P7859" i="2"/>
  <c r="O7859" i="2"/>
  <c r="N7859" i="2"/>
  <c r="J7859" i="2"/>
  <c r="I7859" i="2"/>
  <c r="G7859" i="2"/>
  <c r="T7858" i="2"/>
  <c r="S7858" i="2"/>
  <c r="R7858" i="2"/>
  <c r="Q7858" i="2"/>
  <c r="P7858" i="2"/>
  <c r="O7858" i="2"/>
  <c r="N7858" i="2"/>
  <c r="J7858" i="2"/>
  <c r="I7858" i="2"/>
  <c r="G7858" i="2"/>
  <c r="T7857" i="2"/>
  <c r="S7857" i="2"/>
  <c r="R7857" i="2"/>
  <c r="Q7857" i="2"/>
  <c r="P7857" i="2"/>
  <c r="O7857" i="2"/>
  <c r="N7857" i="2"/>
  <c r="J7857" i="2"/>
  <c r="I7857" i="2"/>
  <c r="G7857" i="2"/>
  <c r="T7856" i="2"/>
  <c r="S7856" i="2"/>
  <c r="R7856" i="2"/>
  <c r="Q7856" i="2"/>
  <c r="P7856" i="2"/>
  <c r="O7856" i="2"/>
  <c r="N7856" i="2"/>
  <c r="J7856" i="2"/>
  <c r="I7856" i="2"/>
  <c r="G7856" i="2"/>
  <c r="T7855" i="2"/>
  <c r="S7855" i="2"/>
  <c r="R7855" i="2"/>
  <c r="Q7855" i="2"/>
  <c r="P7855" i="2"/>
  <c r="O7855" i="2"/>
  <c r="N7855" i="2"/>
  <c r="J7855" i="2"/>
  <c r="I7855" i="2"/>
  <c r="G7855" i="2"/>
  <c r="T7854" i="2"/>
  <c r="S7854" i="2"/>
  <c r="R7854" i="2"/>
  <c r="Q7854" i="2"/>
  <c r="P7854" i="2"/>
  <c r="O7854" i="2"/>
  <c r="N7854" i="2"/>
  <c r="J7854" i="2"/>
  <c r="I7854" i="2"/>
  <c r="G7854" i="2"/>
  <c r="T7853" i="2"/>
  <c r="S7853" i="2"/>
  <c r="R7853" i="2"/>
  <c r="Q7853" i="2"/>
  <c r="P7853" i="2"/>
  <c r="O7853" i="2"/>
  <c r="N7853" i="2"/>
  <c r="J7853" i="2"/>
  <c r="I7853" i="2"/>
  <c r="G7853" i="2"/>
  <c r="T7852" i="2"/>
  <c r="S7852" i="2"/>
  <c r="R7852" i="2"/>
  <c r="Q7852" i="2"/>
  <c r="P7852" i="2"/>
  <c r="O7852" i="2"/>
  <c r="N7852" i="2"/>
  <c r="J7852" i="2"/>
  <c r="I7852" i="2"/>
  <c r="G7852" i="2"/>
  <c r="T7851" i="2"/>
  <c r="S7851" i="2"/>
  <c r="R7851" i="2"/>
  <c r="Q7851" i="2"/>
  <c r="P7851" i="2"/>
  <c r="O7851" i="2"/>
  <c r="N7851" i="2"/>
  <c r="J7851" i="2"/>
  <c r="I7851" i="2"/>
  <c r="G7851" i="2"/>
  <c r="T7850" i="2"/>
  <c r="S7850" i="2"/>
  <c r="R7850" i="2"/>
  <c r="Q7850" i="2"/>
  <c r="P7850" i="2"/>
  <c r="O7850" i="2"/>
  <c r="N7850" i="2"/>
  <c r="J7850" i="2"/>
  <c r="I7850" i="2"/>
  <c r="G7850" i="2"/>
  <c r="T7849" i="2"/>
  <c r="S7849" i="2"/>
  <c r="R7849" i="2"/>
  <c r="Q7849" i="2"/>
  <c r="P7849" i="2"/>
  <c r="O7849" i="2"/>
  <c r="N7849" i="2"/>
  <c r="J7849" i="2"/>
  <c r="I7849" i="2"/>
  <c r="G7849" i="2"/>
  <c r="T7848" i="2"/>
  <c r="S7848" i="2"/>
  <c r="R7848" i="2"/>
  <c r="Q7848" i="2"/>
  <c r="P7848" i="2"/>
  <c r="O7848" i="2"/>
  <c r="N7848" i="2"/>
  <c r="J7848" i="2"/>
  <c r="I7848" i="2"/>
  <c r="G7848" i="2"/>
  <c r="T7847" i="2"/>
  <c r="S7847" i="2"/>
  <c r="R7847" i="2"/>
  <c r="Q7847" i="2"/>
  <c r="P7847" i="2"/>
  <c r="O7847" i="2"/>
  <c r="N7847" i="2"/>
  <c r="J7847" i="2"/>
  <c r="I7847" i="2"/>
  <c r="G7847" i="2"/>
  <c r="T7846" i="2"/>
  <c r="S7846" i="2"/>
  <c r="R7846" i="2"/>
  <c r="Q7846" i="2"/>
  <c r="P7846" i="2"/>
  <c r="O7846" i="2"/>
  <c r="N7846" i="2"/>
  <c r="J7846" i="2"/>
  <c r="I7846" i="2"/>
  <c r="G7846" i="2"/>
  <c r="T7845" i="2"/>
  <c r="S7845" i="2"/>
  <c r="R7845" i="2"/>
  <c r="Q7845" i="2"/>
  <c r="P7845" i="2"/>
  <c r="O7845" i="2"/>
  <c r="N7845" i="2"/>
  <c r="J7845" i="2"/>
  <c r="I7845" i="2"/>
  <c r="G7845" i="2"/>
  <c r="T7844" i="2"/>
  <c r="S7844" i="2"/>
  <c r="R7844" i="2"/>
  <c r="Q7844" i="2"/>
  <c r="P7844" i="2"/>
  <c r="O7844" i="2"/>
  <c r="N7844" i="2"/>
  <c r="J7844" i="2"/>
  <c r="I7844" i="2"/>
  <c r="G7844" i="2"/>
  <c r="T7843" i="2"/>
  <c r="S7843" i="2"/>
  <c r="R7843" i="2"/>
  <c r="Q7843" i="2"/>
  <c r="P7843" i="2"/>
  <c r="O7843" i="2"/>
  <c r="N7843" i="2"/>
  <c r="J7843" i="2"/>
  <c r="I7843" i="2"/>
  <c r="G7843" i="2"/>
  <c r="T7842" i="2"/>
  <c r="S7842" i="2"/>
  <c r="R7842" i="2"/>
  <c r="Q7842" i="2"/>
  <c r="P7842" i="2"/>
  <c r="O7842" i="2"/>
  <c r="N7842" i="2"/>
  <c r="J7842" i="2"/>
  <c r="I7842" i="2"/>
  <c r="G7842" i="2"/>
  <c r="T7841" i="2"/>
  <c r="S7841" i="2"/>
  <c r="R7841" i="2"/>
  <c r="Q7841" i="2"/>
  <c r="P7841" i="2"/>
  <c r="O7841" i="2"/>
  <c r="N7841" i="2"/>
  <c r="J7841" i="2"/>
  <c r="I7841" i="2"/>
  <c r="G7841" i="2"/>
  <c r="T7840" i="2"/>
  <c r="S7840" i="2"/>
  <c r="R7840" i="2"/>
  <c r="Q7840" i="2"/>
  <c r="P7840" i="2"/>
  <c r="O7840" i="2"/>
  <c r="N7840" i="2"/>
  <c r="J7840" i="2"/>
  <c r="I7840" i="2"/>
  <c r="G7840" i="2"/>
  <c r="T7839" i="2"/>
  <c r="S7839" i="2"/>
  <c r="R7839" i="2"/>
  <c r="Q7839" i="2"/>
  <c r="P7839" i="2"/>
  <c r="O7839" i="2"/>
  <c r="N7839" i="2"/>
  <c r="J7839" i="2"/>
  <c r="I7839" i="2"/>
  <c r="G7839" i="2"/>
  <c r="T7838" i="2"/>
  <c r="S7838" i="2"/>
  <c r="R7838" i="2"/>
  <c r="Q7838" i="2"/>
  <c r="P7838" i="2"/>
  <c r="O7838" i="2"/>
  <c r="N7838" i="2"/>
  <c r="J7838" i="2"/>
  <c r="I7838" i="2"/>
  <c r="G7838" i="2"/>
  <c r="T7837" i="2"/>
  <c r="S7837" i="2"/>
  <c r="R7837" i="2"/>
  <c r="Q7837" i="2"/>
  <c r="P7837" i="2"/>
  <c r="O7837" i="2"/>
  <c r="N7837" i="2"/>
  <c r="J7837" i="2"/>
  <c r="I7837" i="2"/>
  <c r="G7837" i="2"/>
  <c r="T7836" i="2"/>
  <c r="S7836" i="2"/>
  <c r="R7836" i="2"/>
  <c r="Q7836" i="2"/>
  <c r="P7836" i="2"/>
  <c r="O7836" i="2"/>
  <c r="N7836" i="2"/>
  <c r="J7836" i="2"/>
  <c r="I7836" i="2"/>
  <c r="G7836" i="2"/>
  <c r="T7835" i="2"/>
  <c r="S7835" i="2"/>
  <c r="R7835" i="2"/>
  <c r="Q7835" i="2"/>
  <c r="P7835" i="2"/>
  <c r="O7835" i="2"/>
  <c r="N7835" i="2"/>
  <c r="J7835" i="2"/>
  <c r="I7835" i="2"/>
  <c r="G7835" i="2"/>
  <c r="T7834" i="2"/>
  <c r="S7834" i="2"/>
  <c r="R7834" i="2"/>
  <c r="Q7834" i="2"/>
  <c r="P7834" i="2"/>
  <c r="O7834" i="2"/>
  <c r="N7834" i="2"/>
  <c r="J7834" i="2"/>
  <c r="I7834" i="2"/>
  <c r="G7834" i="2"/>
  <c r="T7833" i="2"/>
  <c r="S7833" i="2"/>
  <c r="R7833" i="2"/>
  <c r="Q7833" i="2"/>
  <c r="P7833" i="2"/>
  <c r="O7833" i="2"/>
  <c r="N7833" i="2"/>
  <c r="J7833" i="2"/>
  <c r="I7833" i="2"/>
  <c r="G7833" i="2"/>
  <c r="T7832" i="2"/>
  <c r="S7832" i="2"/>
  <c r="R7832" i="2"/>
  <c r="Q7832" i="2"/>
  <c r="P7832" i="2"/>
  <c r="O7832" i="2"/>
  <c r="N7832" i="2"/>
  <c r="J7832" i="2"/>
  <c r="I7832" i="2"/>
  <c r="G7832" i="2"/>
  <c r="T7831" i="2"/>
  <c r="S7831" i="2"/>
  <c r="R7831" i="2"/>
  <c r="Q7831" i="2"/>
  <c r="P7831" i="2"/>
  <c r="O7831" i="2"/>
  <c r="N7831" i="2"/>
  <c r="J7831" i="2"/>
  <c r="I7831" i="2"/>
  <c r="G7831" i="2"/>
  <c r="T7830" i="2"/>
  <c r="S7830" i="2"/>
  <c r="R7830" i="2"/>
  <c r="Q7830" i="2"/>
  <c r="P7830" i="2"/>
  <c r="O7830" i="2"/>
  <c r="N7830" i="2"/>
  <c r="J7830" i="2"/>
  <c r="I7830" i="2"/>
  <c r="G7830" i="2"/>
  <c r="T7829" i="2"/>
  <c r="S7829" i="2"/>
  <c r="R7829" i="2"/>
  <c r="Q7829" i="2"/>
  <c r="P7829" i="2"/>
  <c r="O7829" i="2"/>
  <c r="N7829" i="2"/>
  <c r="J7829" i="2"/>
  <c r="I7829" i="2"/>
  <c r="G7829" i="2"/>
  <c r="T7828" i="2"/>
  <c r="S7828" i="2"/>
  <c r="R7828" i="2"/>
  <c r="Q7828" i="2"/>
  <c r="P7828" i="2"/>
  <c r="O7828" i="2"/>
  <c r="N7828" i="2"/>
  <c r="J7828" i="2"/>
  <c r="I7828" i="2"/>
  <c r="G7828" i="2"/>
  <c r="T7827" i="2"/>
  <c r="S7827" i="2"/>
  <c r="R7827" i="2"/>
  <c r="Q7827" i="2"/>
  <c r="P7827" i="2"/>
  <c r="O7827" i="2"/>
  <c r="N7827" i="2"/>
  <c r="J7827" i="2"/>
  <c r="I7827" i="2"/>
  <c r="G7827" i="2"/>
  <c r="T7826" i="2"/>
  <c r="S7826" i="2"/>
  <c r="R7826" i="2"/>
  <c r="Q7826" i="2"/>
  <c r="P7826" i="2"/>
  <c r="O7826" i="2"/>
  <c r="N7826" i="2"/>
  <c r="J7826" i="2"/>
  <c r="I7826" i="2"/>
  <c r="G7826" i="2"/>
  <c r="T7825" i="2"/>
  <c r="S7825" i="2"/>
  <c r="R7825" i="2"/>
  <c r="Q7825" i="2"/>
  <c r="P7825" i="2"/>
  <c r="O7825" i="2"/>
  <c r="N7825" i="2"/>
  <c r="J7825" i="2"/>
  <c r="I7825" i="2"/>
  <c r="G7825" i="2"/>
  <c r="T7824" i="2"/>
  <c r="S7824" i="2"/>
  <c r="R7824" i="2"/>
  <c r="Q7824" i="2"/>
  <c r="P7824" i="2"/>
  <c r="O7824" i="2"/>
  <c r="N7824" i="2"/>
  <c r="J7824" i="2"/>
  <c r="I7824" i="2"/>
  <c r="G7824" i="2"/>
  <c r="T7823" i="2"/>
  <c r="S7823" i="2"/>
  <c r="R7823" i="2"/>
  <c r="Q7823" i="2"/>
  <c r="P7823" i="2"/>
  <c r="O7823" i="2"/>
  <c r="N7823" i="2"/>
  <c r="J7823" i="2"/>
  <c r="I7823" i="2"/>
  <c r="G7823" i="2"/>
  <c r="T7822" i="2"/>
  <c r="S7822" i="2"/>
  <c r="R7822" i="2"/>
  <c r="Q7822" i="2"/>
  <c r="P7822" i="2"/>
  <c r="O7822" i="2"/>
  <c r="N7822" i="2"/>
  <c r="J7822" i="2"/>
  <c r="I7822" i="2"/>
  <c r="G7822" i="2"/>
  <c r="T7821" i="2"/>
  <c r="S7821" i="2"/>
  <c r="R7821" i="2"/>
  <c r="Q7821" i="2"/>
  <c r="P7821" i="2"/>
  <c r="O7821" i="2"/>
  <c r="N7821" i="2"/>
  <c r="J7821" i="2"/>
  <c r="I7821" i="2"/>
  <c r="G7821" i="2"/>
  <c r="T7820" i="2"/>
  <c r="S7820" i="2"/>
  <c r="R7820" i="2"/>
  <c r="Q7820" i="2"/>
  <c r="P7820" i="2"/>
  <c r="O7820" i="2"/>
  <c r="N7820" i="2"/>
  <c r="J7820" i="2"/>
  <c r="I7820" i="2"/>
  <c r="G7820" i="2"/>
  <c r="T7819" i="2"/>
  <c r="S7819" i="2"/>
  <c r="R7819" i="2"/>
  <c r="Q7819" i="2"/>
  <c r="P7819" i="2"/>
  <c r="O7819" i="2"/>
  <c r="N7819" i="2"/>
  <c r="J7819" i="2"/>
  <c r="I7819" i="2"/>
  <c r="G7819" i="2"/>
  <c r="T7818" i="2"/>
  <c r="S7818" i="2"/>
  <c r="R7818" i="2"/>
  <c r="Q7818" i="2"/>
  <c r="P7818" i="2"/>
  <c r="O7818" i="2"/>
  <c r="N7818" i="2"/>
  <c r="J7818" i="2"/>
  <c r="I7818" i="2"/>
  <c r="G7818" i="2"/>
  <c r="T7817" i="2"/>
  <c r="S7817" i="2"/>
  <c r="R7817" i="2"/>
  <c r="Q7817" i="2"/>
  <c r="P7817" i="2"/>
  <c r="O7817" i="2"/>
  <c r="N7817" i="2"/>
  <c r="J7817" i="2"/>
  <c r="I7817" i="2"/>
  <c r="G7817" i="2"/>
  <c r="T7816" i="2"/>
  <c r="S7816" i="2"/>
  <c r="R7816" i="2"/>
  <c r="Q7816" i="2"/>
  <c r="P7816" i="2"/>
  <c r="O7816" i="2"/>
  <c r="N7816" i="2"/>
  <c r="J7816" i="2"/>
  <c r="I7816" i="2"/>
  <c r="G7816" i="2"/>
  <c r="T7815" i="2"/>
  <c r="S7815" i="2"/>
  <c r="R7815" i="2"/>
  <c r="Q7815" i="2"/>
  <c r="P7815" i="2"/>
  <c r="O7815" i="2"/>
  <c r="N7815" i="2"/>
  <c r="J7815" i="2"/>
  <c r="I7815" i="2"/>
  <c r="G7815" i="2"/>
  <c r="T7814" i="2"/>
  <c r="S7814" i="2"/>
  <c r="R7814" i="2"/>
  <c r="Q7814" i="2"/>
  <c r="P7814" i="2"/>
  <c r="O7814" i="2"/>
  <c r="N7814" i="2"/>
  <c r="J7814" i="2"/>
  <c r="I7814" i="2"/>
  <c r="G7814" i="2"/>
  <c r="T7813" i="2"/>
  <c r="S7813" i="2"/>
  <c r="R7813" i="2"/>
  <c r="Q7813" i="2"/>
  <c r="P7813" i="2"/>
  <c r="O7813" i="2"/>
  <c r="N7813" i="2"/>
  <c r="J7813" i="2"/>
  <c r="I7813" i="2"/>
  <c r="G7813" i="2"/>
  <c r="T7812" i="2"/>
  <c r="S7812" i="2"/>
  <c r="R7812" i="2"/>
  <c r="Q7812" i="2"/>
  <c r="P7812" i="2"/>
  <c r="O7812" i="2"/>
  <c r="N7812" i="2"/>
  <c r="J7812" i="2"/>
  <c r="I7812" i="2"/>
  <c r="G7812" i="2"/>
  <c r="T7811" i="2"/>
  <c r="S7811" i="2"/>
  <c r="R7811" i="2"/>
  <c r="Q7811" i="2"/>
  <c r="P7811" i="2"/>
  <c r="O7811" i="2"/>
  <c r="N7811" i="2"/>
  <c r="J7811" i="2"/>
  <c r="I7811" i="2"/>
  <c r="G7811" i="2"/>
  <c r="T7810" i="2"/>
  <c r="S7810" i="2"/>
  <c r="R7810" i="2"/>
  <c r="Q7810" i="2"/>
  <c r="P7810" i="2"/>
  <c r="O7810" i="2"/>
  <c r="N7810" i="2"/>
  <c r="J7810" i="2"/>
  <c r="I7810" i="2"/>
  <c r="G7810" i="2"/>
  <c r="T7809" i="2"/>
  <c r="S7809" i="2"/>
  <c r="R7809" i="2"/>
  <c r="Q7809" i="2"/>
  <c r="P7809" i="2"/>
  <c r="O7809" i="2"/>
  <c r="N7809" i="2"/>
  <c r="J7809" i="2"/>
  <c r="I7809" i="2"/>
  <c r="G7809" i="2"/>
  <c r="T7808" i="2"/>
  <c r="S7808" i="2"/>
  <c r="R7808" i="2"/>
  <c r="Q7808" i="2"/>
  <c r="P7808" i="2"/>
  <c r="O7808" i="2"/>
  <c r="N7808" i="2"/>
  <c r="J7808" i="2"/>
  <c r="I7808" i="2"/>
  <c r="G7808" i="2"/>
  <c r="T7807" i="2"/>
  <c r="S7807" i="2"/>
  <c r="R7807" i="2"/>
  <c r="Q7807" i="2"/>
  <c r="P7807" i="2"/>
  <c r="O7807" i="2"/>
  <c r="N7807" i="2"/>
  <c r="J7807" i="2"/>
  <c r="I7807" i="2"/>
  <c r="G7807" i="2"/>
  <c r="T7806" i="2"/>
  <c r="S7806" i="2"/>
  <c r="R7806" i="2"/>
  <c r="Q7806" i="2"/>
  <c r="P7806" i="2"/>
  <c r="O7806" i="2"/>
  <c r="N7806" i="2"/>
  <c r="J7806" i="2"/>
  <c r="I7806" i="2"/>
  <c r="G7806" i="2"/>
  <c r="T7805" i="2"/>
  <c r="S7805" i="2"/>
  <c r="R7805" i="2"/>
  <c r="Q7805" i="2"/>
  <c r="P7805" i="2"/>
  <c r="O7805" i="2"/>
  <c r="N7805" i="2"/>
  <c r="J7805" i="2"/>
  <c r="I7805" i="2"/>
  <c r="G7805" i="2"/>
  <c r="T7804" i="2"/>
  <c r="S7804" i="2"/>
  <c r="R7804" i="2"/>
  <c r="Q7804" i="2"/>
  <c r="P7804" i="2"/>
  <c r="O7804" i="2"/>
  <c r="N7804" i="2"/>
  <c r="J7804" i="2"/>
  <c r="I7804" i="2"/>
  <c r="G7804" i="2"/>
  <c r="T7803" i="2"/>
  <c r="S7803" i="2"/>
  <c r="R7803" i="2"/>
  <c r="Q7803" i="2"/>
  <c r="P7803" i="2"/>
  <c r="O7803" i="2"/>
  <c r="N7803" i="2"/>
  <c r="J7803" i="2"/>
  <c r="I7803" i="2"/>
  <c r="G7803" i="2"/>
  <c r="T7802" i="2"/>
  <c r="S7802" i="2"/>
  <c r="R7802" i="2"/>
  <c r="Q7802" i="2"/>
  <c r="P7802" i="2"/>
  <c r="O7802" i="2"/>
  <c r="N7802" i="2"/>
  <c r="J7802" i="2"/>
  <c r="I7802" i="2"/>
  <c r="G7802" i="2"/>
  <c r="T7801" i="2"/>
  <c r="S7801" i="2"/>
  <c r="R7801" i="2"/>
  <c r="Q7801" i="2"/>
  <c r="P7801" i="2"/>
  <c r="O7801" i="2"/>
  <c r="N7801" i="2"/>
  <c r="J7801" i="2"/>
  <c r="I7801" i="2"/>
  <c r="G7801" i="2"/>
  <c r="T7800" i="2"/>
  <c r="S7800" i="2"/>
  <c r="R7800" i="2"/>
  <c r="Q7800" i="2"/>
  <c r="P7800" i="2"/>
  <c r="O7800" i="2"/>
  <c r="N7800" i="2"/>
  <c r="J7800" i="2"/>
  <c r="I7800" i="2"/>
  <c r="G7800" i="2"/>
  <c r="T7799" i="2"/>
  <c r="S7799" i="2"/>
  <c r="R7799" i="2"/>
  <c r="Q7799" i="2"/>
  <c r="P7799" i="2"/>
  <c r="O7799" i="2"/>
  <c r="N7799" i="2"/>
  <c r="J7799" i="2"/>
  <c r="I7799" i="2"/>
  <c r="G7799" i="2"/>
  <c r="T7798" i="2"/>
  <c r="S7798" i="2"/>
  <c r="R7798" i="2"/>
  <c r="Q7798" i="2"/>
  <c r="P7798" i="2"/>
  <c r="O7798" i="2"/>
  <c r="N7798" i="2"/>
  <c r="J7798" i="2"/>
  <c r="I7798" i="2"/>
  <c r="G7798" i="2"/>
  <c r="T7797" i="2"/>
  <c r="S7797" i="2"/>
  <c r="R7797" i="2"/>
  <c r="Q7797" i="2"/>
  <c r="P7797" i="2"/>
  <c r="O7797" i="2"/>
  <c r="N7797" i="2"/>
  <c r="J7797" i="2"/>
  <c r="I7797" i="2"/>
  <c r="G7797" i="2"/>
  <c r="T7796" i="2"/>
  <c r="S7796" i="2"/>
  <c r="R7796" i="2"/>
  <c r="Q7796" i="2"/>
  <c r="P7796" i="2"/>
  <c r="O7796" i="2"/>
  <c r="N7796" i="2"/>
  <c r="J7796" i="2"/>
  <c r="I7796" i="2"/>
  <c r="G7796" i="2"/>
  <c r="T7795" i="2"/>
  <c r="S7795" i="2"/>
  <c r="R7795" i="2"/>
  <c r="Q7795" i="2"/>
  <c r="P7795" i="2"/>
  <c r="O7795" i="2"/>
  <c r="N7795" i="2"/>
  <c r="J7795" i="2"/>
  <c r="I7795" i="2"/>
  <c r="L4859" i="2" s="1"/>
  <c r="M3842" i="2" s="1"/>
  <c r="G7795" i="2"/>
  <c r="T7794" i="2"/>
  <c r="S7794" i="2"/>
  <c r="R7794" i="2"/>
  <c r="Q7794" i="2"/>
  <c r="P7794" i="2"/>
  <c r="O7794" i="2"/>
  <c r="N7794" i="2"/>
  <c r="J7794" i="2"/>
  <c r="I7794" i="2"/>
  <c r="G7794" i="2"/>
  <c r="T7793" i="2"/>
  <c r="S7793" i="2"/>
  <c r="R7793" i="2"/>
  <c r="Q7793" i="2"/>
  <c r="P7793" i="2"/>
  <c r="O7793" i="2"/>
  <c r="N7793" i="2"/>
  <c r="J7793" i="2"/>
  <c r="I7793" i="2"/>
  <c r="G7793" i="2"/>
  <c r="T7792" i="2"/>
  <c r="S7792" i="2"/>
  <c r="R7792" i="2"/>
  <c r="Q7792" i="2"/>
  <c r="P7792" i="2"/>
  <c r="O7792" i="2"/>
  <c r="N7792" i="2"/>
  <c r="J7792" i="2"/>
  <c r="I7792" i="2"/>
  <c r="G7792" i="2"/>
  <c r="T7791" i="2"/>
  <c r="S7791" i="2"/>
  <c r="R7791" i="2"/>
  <c r="Q7791" i="2"/>
  <c r="P7791" i="2"/>
  <c r="O7791" i="2"/>
  <c r="N7791" i="2"/>
  <c r="J7791" i="2"/>
  <c r="I7791" i="2"/>
  <c r="G7791" i="2"/>
  <c r="T7790" i="2"/>
  <c r="S7790" i="2"/>
  <c r="R7790" i="2"/>
  <c r="Q7790" i="2"/>
  <c r="P7790" i="2"/>
  <c r="O7790" i="2"/>
  <c r="N7790" i="2"/>
  <c r="J7790" i="2"/>
  <c r="I7790" i="2"/>
  <c r="G7790" i="2"/>
  <c r="T7789" i="2"/>
  <c r="S7789" i="2"/>
  <c r="R7789" i="2"/>
  <c r="Q7789" i="2"/>
  <c r="P7789" i="2"/>
  <c r="O7789" i="2"/>
  <c r="N7789" i="2"/>
  <c r="J7789" i="2"/>
  <c r="I7789" i="2"/>
  <c r="G7789" i="2"/>
  <c r="T7788" i="2"/>
  <c r="S7788" i="2"/>
  <c r="R7788" i="2"/>
  <c r="Q7788" i="2"/>
  <c r="P7788" i="2"/>
  <c r="O7788" i="2"/>
  <c r="N7788" i="2"/>
  <c r="J7788" i="2"/>
  <c r="I7788" i="2"/>
  <c r="G7788" i="2"/>
  <c r="T7787" i="2"/>
  <c r="S7787" i="2"/>
  <c r="R7787" i="2"/>
  <c r="Q7787" i="2"/>
  <c r="P7787" i="2"/>
  <c r="O7787" i="2"/>
  <c r="N7787" i="2"/>
  <c r="J7787" i="2"/>
  <c r="I7787" i="2"/>
  <c r="L4788" i="2" s="1"/>
  <c r="G7787" i="2"/>
  <c r="T7786" i="2"/>
  <c r="S7786" i="2"/>
  <c r="R7786" i="2"/>
  <c r="Q7786" i="2"/>
  <c r="P7786" i="2"/>
  <c r="O7786" i="2"/>
  <c r="N7786" i="2"/>
  <c r="J7786" i="2"/>
  <c r="I7786" i="2"/>
  <c r="G7786" i="2"/>
  <c r="T7785" i="2"/>
  <c r="S7785" i="2"/>
  <c r="R7785" i="2"/>
  <c r="Q7785" i="2"/>
  <c r="P7785" i="2"/>
  <c r="O7785" i="2"/>
  <c r="N7785" i="2"/>
  <c r="J7785" i="2"/>
  <c r="I7785" i="2"/>
  <c r="G7785" i="2"/>
  <c r="T7784" i="2"/>
  <c r="S7784" i="2"/>
  <c r="R7784" i="2"/>
  <c r="Q7784" i="2"/>
  <c r="P7784" i="2"/>
  <c r="O7784" i="2"/>
  <c r="N7784" i="2"/>
  <c r="J7784" i="2"/>
  <c r="I7784" i="2"/>
  <c r="G7784" i="2"/>
  <c r="T7783" i="2"/>
  <c r="S7783" i="2"/>
  <c r="R7783" i="2"/>
  <c r="Q7783" i="2"/>
  <c r="P7783" i="2"/>
  <c r="O7783" i="2"/>
  <c r="N7783" i="2"/>
  <c r="J7783" i="2"/>
  <c r="I7783" i="2"/>
  <c r="G7783" i="2"/>
  <c r="T7782" i="2"/>
  <c r="S7782" i="2"/>
  <c r="R7782" i="2"/>
  <c r="Q7782" i="2"/>
  <c r="P7782" i="2"/>
  <c r="O7782" i="2"/>
  <c r="N7782" i="2"/>
  <c r="J7782" i="2"/>
  <c r="I7782" i="2"/>
  <c r="G7782" i="2"/>
  <c r="T7781" i="2"/>
  <c r="S7781" i="2"/>
  <c r="R7781" i="2"/>
  <c r="Q7781" i="2"/>
  <c r="P7781" i="2"/>
  <c r="O7781" i="2"/>
  <c r="N7781" i="2"/>
  <c r="J7781" i="2"/>
  <c r="I7781" i="2"/>
  <c r="G7781" i="2"/>
  <c r="T7780" i="2"/>
  <c r="S7780" i="2"/>
  <c r="R7780" i="2"/>
  <c r="Q7780" i="2"/>
  <c r="P7780" i="2"/>
  <c r="O7780" i="2"/>
  <c r="N7780" i="2"/>
  <c r="J7780" i="2"/>
  <c r="I7780" i="2"/>
  <c r="G7780" i="2"/>
  <c r="T7779" i="2"/>
  <c r="S7779" i="2"/>
  <c r="R7779" i="2"/>
  <c r="Q7779" i="2"/>
  <c r="P7779" i="2"/>
  <c r="O7779" i="2"/>
  <c r="N7779" i="2"/>
  <c r="J7779" i="2"/>
  <c r="I7779" i="2"/>
  <c r="L4798" i="2" s="1"/>
  <c r="G7779" i="2"/>
  <c r="T7778" i="2"/>
  <c r="S7778" i="2"/>
  <c r="R7778" i="2"/>
  <c r="Q7778" i="2"/>
  <c r="P7778" i="2"/>
  <c r="O7778" i="2"/>
  <c r="N7778" i="2"/>
  <c r="J7778" i="2"/>
  <c r="I7778" i="2"/>
  <c r="G7778" i="2"/>
  <c r="T7777" i="2"/>
  <c r="S7777" i="2"/>
  <c r="R7777" i="2"/>
  <c r="Q7777" i="2"/>
  <c r="P7777" i="2"/>
  <c r="O7777" i="2"/>
  <c r="N7777" i="2"/>
  <c r="J7777" i="2"/>
  <c r="I7777" i="2"/>
  <c r="G7777" i="2"/>
  <c r="T7776" i="2"/>
  <c r="S7776" i="2"/>
  <c r="R7776" i="2"/>
  <c r="Q7776" i="2"/>
  <c r="P7776" i="2"/>
  <c r="O7776" i="2"/>
  <c r="N7776" i="2"/>
  <c r="J7776" i="2"/>
  <c r="I7776" i="2"/>
  <c r="G7776" i="2"/>
  <c r="T7775" i="2"/>
  <c r="S7775" i="2"/>
  <c r="R7775" i="2"/>
  <c r="Q7775" i="2"/>
  <c r="P7775" i="2"/>
  <c r="O7775" i="2"/>
  <c r="N7775" i="2"/>
  <c r="J7775" i="2"/>
  <c r="I7775" i="2"/>
  <c r="G7775" i="2"/>
  <c r="T7774" i="2"/>
  <c r="S7774" i="2"/>
  <c r="R7774" i="2"/>
  <c r="Q7774" i="2"/>
  <c r="P7774" i="2"/>
  <c r="O7774" i="2"/>
  <c r="N7774" i="2"/>
  <c r="J7774" i="2"/>
  <c r="I7774" i="2"/>
  <c r="G7774" i="2"/>
  <c r="T7773" i="2"/>
  <c r="S7773" i="2"/>
  <c r="R7773" i="2"/>
  <c r="Q7773" i="2"/>
  <c r="P7773" i="2"/>
  <c r="O7773" i="2"/>
  <c r="N7773" i="2"/>
  <c r="J7773" i="2"/>
  <c r="I7773" i="2"/>
  <c r="G7773" i="2"/>
  <c r="T7772" i="2"/>
  <c r="S7772" i="2"/>
  <c r="R7772" i="2"/>
  <c r="Q7772" i="2"/>
  <c r="P7772" i="2"/>
  <c r="O7772" i="2"/>
  <c r="N7772" i="2"/>
  <c r="J7772" i="2"/>
  <c r="I7772" i="2"/>
  <c r="G7772" i="2"/>
  <c r="T7771" i="2"/>
  <c r="S7771" i="2"/>
  <c r="R7771" i="2"/>
  <c r="Q7771" i="2"/>
  <c r="P7771" i="2"/>
  <c r="O7771" i="2"/>
  <c r="N7771" i="2"/>
  <c r="J7771" i="2"/>
  <c r="I7771" i="2"/>
  <c r="G7771" i="2"/>
  <c r="T7770" i="2"/>
  <c r="S7770" i="2"/>
  <c r="R7770" i="2"/>
  <c r="Q7770" i="2"/>
  <c r="P7770" i="2"/>
  <c r="O7770" i="2"/>
  <c r="N7770" i="2"/>
  <c r="J7770" i="2"/>
  <c r="I7770" i="2"/>
  <c r="G7770" i="2"/>
  <c r="T7769" i="2"/>
  <c r="S7769" i="2"/>
  <c r="R7769" i="2"/>
  <c r="Q7769" i="2"/>
  <c r="P7769" i="2"/>
  <c r="O7769" i="2"/>
  <c r="N7769" i="2"/>
  <c r="J7769" i="2"/>
  <c r="I7769" i="2"/>
  <c r="G7769" i="2"/>
  <c r="T7768" i="2"/>
  <c r="S7768" i="2"/>
  <c r="R7768" i="2"/>
  <c r="Q7768" i="2"/>
  <c r="P7768" i="2"/>
  <c r="O7768" i="2"/>
  <c r="N7768" i="2"/>
  <c r="J7768" i="2"/>
  <c r="I7768" i="2"/>
  <c r="G7768" i="2"/>
  <c r="T7767" i="2"/>
  <c r="S7767" i="2"/>
  <c r="R7767" i="2"/>
  <c r="Q7767" i="2"/>
  <c r="P7767" i="2"/>
  <c r="O7767" i="2"/>
  <c r="N7767" i="2"/>
  <c r="J7767" i="2"/>
  <c r="I7767" i="2"/>
  <c r="G7767" i="2"/>
  <c r="T7766" i="2"/>
  <c r="S7766" i="2"/>
  <c r="R7766" i="2"/>
  <c r="Q7766" i="2"/>
  <c r="P7766" i="2"/>
  <c r="O7766" i="2"/>
  <c r="N7766" i="2"/>
  <c r="J7766" i="2"/>
  <c r="I7766" i="2"/>
  <c r="G7766" i="2"/>
  <c r="T7765" i="2"/>
  <c r="S7765" i="2"/>
  <c r="R7765" i="2"/>
  <c r="Q7765" i="2"/>
  <c r="P7765" i="2"/>
  <c r="O7765" i="2"/>
  <c r="N7765" i="2"/>
  <c r="J7765" i="2"/>
  <c r="I7765" i="2"/>
  <c r="G7765" i="2"/>
  <c r="T7764" i="2"/>
  <c r="S7764" i="2"/>
  <c r="R7764" i="2"/>
  <c r="Q7764" i="2"/>
  <c r="P7764" i="2"/>
  <c r="O7764" i="2"/>
  <c r="N7764" i="2"/>
  <c r="J7764" i="2"/>
  <c r="I7764" i="2"/>
  <c r="G7764" i="2"/>
  <c r="T7763" i="2"/>
  <c r="S7763" i="2"/>
  <c r="R7763" i="2"/>
  <c r="Q7763" i="2"/>
  <c r="P7763" i="2"/>
  <c r="O7763" i="2"/>
  <c r="N7763" i="2"/>
  <c r="J7763" i="2"/>
  <c r="I7763" i="2"/>
  <c r="L4715" i="2" s="1"/>
  <c r="G7763" i="2"/>
  <c r="T7762" i="2"/>
  <c r="S7762" i="2"/>
  <c r="R7762" i="2"/>
  <c r="Q7762" i="2"/>
  <c r="P7762" i="2"/>
  <c r="O7762" i="2"/>
  <c r="N7762" i="2"/>
  <c r="J7762" i="2"/>
  <c r="I7762" i="2"/>
  <c r="G7762" i="2"/>
  <c r="T7761" i="2"/>
  <c r="S7761" i="2"/>
  <c r="R7761" i="2"/>
  <c r="Q7761" i="2"/>
  <c r="P7761" i="2"/>
  <c r="O7761" i="2"/>
  <c r="N7761" i="2"/>
  <c r="J7761" i="2"/>
  <c r="I7761" i="2"/>
  <c r="G7761" i="2"/>
  <c r="T7760" i="2"/>
  <c r="S7760" i="2"/>
  <c r="R7760" i="2"/>
  <c r="Q7760" i="2"/>
  <c r="P7760" i="2"/>
  <c r="O7760" i="2"/>
  <c r="N7760" i="2"/>
  <c r="J7760" i="2"/>
  <c r="I7760" i="2"/>
  <c r="G7760" i="2"/>
  <c r="T7759" i="2"/>
  <c r="S7759" i="2"/>
  <c r="R7759" i="2"/>
  <c r="Q7759" i="2"/>
  <c r="P7759" i="2"/>
  <c r="O7759" i="2"/>
  <c r="N7759" i="2"/>
  <c r="J7759" i="2"/>
  <c r="I7759" i="2"/>
  <c r="G7759" i="2"/>
  <c r="T7758" i="2"/>
  <c r="S7758" i="2"/>
  <c r="R7758" i="2"/>
  <c r="Q7758" i="2"/>
  <c r="P7758" i="2"/>
  <c r="O7758" i="2"/>
  <c r="N7758" i="2"/>
  <c r="J7758" i="2"/>
  <c r="I7758" i="2"/>
  <c r="G7758" i="2"/>
  <c r="T7757" i="2"/>
  <c r="S7757" i="2"/>
  <c r="R7757" i="2"/>
  <c r="Q7757" i="2"/>
  <c r="P7757" i="2"/>
  <c r="O7757" i="2"/>
  <c r="N7757" i="2"/>
  <c r="J7757" i="2"/>
  <c r="I7757" i="2"/>
  <c r="G7757" i="2"/>
  <c r="T7756" i="2"/>
  <c r="S7756" i="2"/>
  <c r="R7756" i="2"/>
  <c r="Q7756" i="2"/>
  <c r="P7756" i="2"/>
  <c r="O7756" i="2"/>
  <c r="N7756" i="2"/>
  <c r="J7756" i="2"/>
  <c r="I7756" i="2"/>
  <c r="G7756" i="2"/>
  <c r="T7755" i="2"/>
  <c r="S7755" i="2"/>
  <c r="R7755" i="2"/>
  <c r="Q7755" i="2"/>
  <c r="P7755" i="2"/>
  <c r="O7755" i="2"/>
  <c r="N7755" i="2"/>
  <c r="J7755" i="2"/>
  <c r="I7755" i="2"/>
  <c r="L4495" i="2" s="1"/>
  <c r="G7755" i="2"/>
  <c r="T7754" i="2"/>
  <c r="S7754" i="2"/>
  <c r="R7754" i="2"/>
  <c r="Q7754" i="2"/>
  <c r="P7754" i="2"/>
  <c r="O7754" i="2"/>
  <c r="N7754" i="2"/>
  <c r="J7754" i="2"/>
  <c r="I7754" i="2"/>
  <c r="G7754" i="2"/>
  <c r="T7753" i="2"/>
  <c r="S7753" i="2"/>
  <c r="R7753" i="2"/>
  <c r="Q7753" i="2"/>
  <c r="P7753" i="2"/>
  <c r="O7753" i="2"/>
  <c r="N7753" i="2"/>
  <c r="J7753" i="2"/>
  <c r="I7753" i="2"/>
  <c r="G7753" i="2"/>
  <c r="T7752" i="2"/>
  <c r="S7752" i="2"/>
  <c r="R7752" i="2"/>
  <c r="Q7752" i="2"/>
  <c r="P7752" i="2"/>
  <c r="O7752" i="2"/>
  <c r="N7752" i="2"/>
  <c r="J7752" i="2"/>
  <c r="I7752" i="2"/>
  <c r="G7752" i="2"/>
  <c r="T7751" i="2"/>
  <c r="S7751" i="2"/>
  <c r="R7751" i="2"/>
  <c r="Q7751" i="2"/>
  <c r="P7751" i="2"/>
  <c r="O7751" i="2"/>
  <c r="N7751" i="2"/>
  <c r="J7751" i="2"/>
  <c r="I7751" i="2"/>
  <c r="G7751" i="2"/>
  <c r="T7750" i="2"/>
  <c r="S7750" i="2"/>
  <c r="R7750" i="2"/>
  <c r="Q7750" i="2"/>
  <c r="P7750" i="2"/>
  <c r="O7750" i="2"/>
  <c r="N7750" i="2"/>
  <c r="J7750" i="2"/>
  <c r="I7750" i="2"/>
  <c r="G7750" i="2"/>
  <c r="T7749" i="2"/>
  <c r="S7749" i="2"/>
  <c r="R7749" i="2"/>
  <c r="Q7749" i="2"/>
  <c r="P7749" i="2"/>
  <c r="O7749" i="2"/>
  <c r="N7749" i="2"/>
  <c r="J7749" i="2"/>
  <c r="I7749" i="2"/>
  <c r="G7749" i="2"/>
  <c r="T7748" i="2"/>
  <c r="S7748" i="2"/>
  <c r="R7748" i="2"/>
  <c r="Q7748" i="2"/>
  <c r="P7748" i="2"/>
  <c r="O7748" i="2"/>
  <c r="N7748" i="2"/>
  <c r="J7748" i="2"/>
  <c r="I7748" i="2"/>
  <c r="G7748" i="2"/>
  <c r="T7747" i="2"/>
  <c r="S7747" i="2"/>
  <c r="R7747" i="2"/>
  <c r="Q7747" i="2"/>
  <c r="P7747" i="2"/>
  <c r="O7747" i="2"/>
  <c r="N7747" i="2"/>
  <c r="J7747" i="2"/>
  <c r="I7747" i="2"/>
  <c r="L4706" i="2" s="1"/>
  <c r="G7747" i="2"/>
  <c r="T7746" i="2"/>
  <c r="S7746" i="2"/>
  <c r="R7746" i="2"/>
  <c r="Q7746" i="2"/>
  <c r="P7746" i="2"/>
  <c r="O7746" i="2"/>
  <c r="N7746" i="2"/>
  <c r="J7746" i="2"/>
  <c r="I7746" i="2"/>
  <c r="G7746" i="2"/>
  <c r="T7745" i="2"/>
  <c r="S7745" i="2"/>
  <c r="R7745" i="2"/>
  <c r="Q7745" i="2"/>
  <c r="P7745" i="2"/>
  <c r="O7745" i="2"/>
  <c r="N7745" i="2"/>
  <c r="J7745" i="2"/>
  <c r="I7745" i="2"/>
  <c r="G7745" i="2"/>
  <c r="T7744" i="2"/>
  <c r="S7744" i="2"/>
  <c r="R7744" i="2"/>
  <c r="Q7744" i="2"/>
  <c r="P7744" i="2"/>
  <c r="O7744" i="2"/>
  <c r="N7744" i="2"/>
  <c r="J7744" i="2"/>
  <c r="I7744" i="2"/>
  <c r="G7744" i="2"/>
  <c r="T7743" i="2"/>
  <c r="S7743" i="2"/>
  <c r="R7743" i="2"/>
  <c r="Q7743" i="2"/>
  <c r="P7743" i="2"/>
  <c r="O7743" i="2"/>
  <c r="N7743" i="2"/>
  <c r="J7743" i="2"/>
  <c r="I7743" i="2"/>
  <c r="G7743" i="2"/>
  <c r="T7742" i="2"/>
  <c r="S7742" i="2"/>
  <c r="R7742" i="2"/>
  <c r="Q7742" i="2"/>
  <c r="P7742" i="2"/>
  <c r="O7742" i="2"/>
  <c r="N7742" i="2"/>
  <c r="J7742" i="2"/>
  <c r="I7742" i="2"/>
  <c r="G7742" i="2"/>
  <c r="T7741" i="2"/>
  <c r="S7741" i="2"/>
  <c r="R7741" i="2"/>
  <c r="Q7741" i="2"/>
  <c r="P7741" i="2"/>
  <c r="O7741" i="2"/>
  <c r="N7741" i="2"/>
  <c r="J7741" i="2"/>
  <c r="I7741" i="2"/>
  <c r="G7741" i="2"/>
  <c r="T7740" i="2"/>
  <c r="S7740" i="2"/>
  <c r="R7740" i="2"/>
  <c r="Q7740" i="2"/>
  <c r="P7740" i="2"/>
  <c r="O7740" i="2"/>
  <c r="N7740" i="2"/>
  <c r="J7740" i="2"/>
  <c r="I7740" i="2"/>
  <c r="G7740" i="2"/>
  <c r="T7739" i="2"/>
  <c r="S7739" i="2"/>
  <c r="R7739" i="2"/>
  <c r="Q7739" i="2"/>
  <c r="P7739" i="2"/>
  <c r="O7739" i="2"/>
  <c r="N7739" i="2"/>
  <c r="J7739" i="2"/>
  <c r="I7739" i="2"/>
  <c r="G7739" i="2"/>
  <c r="T7738" i="2"/>
  <c r="S7738" i="2"/>
  <c r="R7738" i="2"/>
  <c r="Q7738" i="2"/>
  <c r="P7738" i="2"/>
  <c r="O7738" i="2"/>
  <c r="N7738" i="2"/>
  <c r="J7738" i="2"/>
  <c r="I7738" i="2"/>
  <c r="G7738" i="2"/>
  <c r="T7737" i="2"/>
  <c r="S7737" i="2"/>
  <c r="R7737" i="2"/>
  <c r="Q7737" i="2"/>
  <c r="P7737" i="2"/>
  <c r="O7737" i="2"/>
  <c r="N7737" i="2"/>
  <c r="J7737" i="2"/>
  <c r="I7737" i="2"/>
  <c r="G7737" i="2"/>
  <c r="T7736" i="2"/>
  <c r="S7736" i="2"/>
  <c r="R7736" i="2"/>
  <c r="Q7736" i="2"/>
  <c r="P7736" i="2"/>
  <c r="O7736" i="2"/>
  <c r="N7736" i="2"/>
  <c r="J7736" i="2"/>
  <c r="I7736" i="2"/>
  <c r="G7736" i="2"/>
  <c r="T7735" i="2"/>
  <c r="S7735" i="2"/>
  <c r="R7735" i="2"/>
  <c r="Q7735" i="2"/>
  <c r="P7735" i="2"/>
  <c r="O7735" i="2"/>
  <c r="N7735" i="2"/>
  <c r="J7735" i="2"/>
  <c r="I7735" i="2"/>
  <c r="G7735" i="2"/>
  <c r="T7734" i="2"/>
  <c r="S7734" i="2"/>
  <c r="R7734" i="2"/>
  <c r="Q7734" i="2"/>
  <c r="P7734" i="2"/>
  <c r="O7734" i="2"/>
  <c r="N7734" i="2"/>
  <c r="J7734" i="2"/>
  <c r="I7734" i="2"/>
  <c r="G7734" i="2"/>
  <c r="T7733" i="2"/>
  <c r="S7733" i="2"/>
  <c r="R7733" i="2"/>
  <c r="Q7733" i="2"/>
  <c r="P7733" i="2"/>
  <c r="O7733" i="2"/>
  <c r="N7733" i="2"/>
  <c r="J7733" i="2"/>
  <c r="I7733" i="2"/>
  <c r="G7733" i="2"/>
  <c r="T7732" i="2"/>
  <c r="S7732" i="2"/>
  <c r="R7732" i="2"/>
  <c r="Q7732" i="2"/>
  <c r="P7732" i="2"/>
  <c r="O7732" i="2"/>
  <c r="N7732" i="2"/>
  <c r="J7732" i="2"/>
  <c r="I7732" i="2"/>
  <c r="G7732" i="2"/>
  <c r="T7731" i="2"/>
  <c r="S7731" i="2"/>
  <c r="R7731" i="2"/>
  <c r="Q7731" i="2"/>
  <c r="P7731" i="2"/>
  <c r="O7731" i="2"/>
  <c r="N7731" i="2"/>
  <c r="J7731" i="2"/>
  <c r="I7731" i="2"/>
  <c r="G7731" i="2"/>
  <c r="T7730" i="2"/>
  <c r="S7730" i="2"/>
  <c r="R7730" i="2"/>
  <c r="Q7730" i="2"/>
  <c r="P7730" i="2"/>
  <c r="O7730" i="2"/>
  <c r="N7730" i="2"/>
  <c r="J7730" i="2"/>
  <c r="I7730" i="2"/>
  <c r="G7730" i="2"/>
  <c r="T7729" i="2"/>
  <c r="S7729" i="2"/>
  <c r="R7729" i="2"/>
  <c r="Q7729" i="2"/>
  <c r="P7729" i="2"/>
  <c r="O7729" i="2"/>
  <c r="N7729" i="2"/>
  <c r="J7729" i="2"/>
  <c r="I7729" i="2"/>
  <c r="G7729" i="2"/>
  <c r="T7728" i="2"/>
  <c r="S7728" i="2"/>
  <c r="R7728" i="2"/>
  <c r="Q7728" i="2"/>
  <c r="P7728" i="2"/>
  <c r="O7728" i="2"/>
  <c r="N7728" i="2"/>
  <c r="J7728" i="2"/>
  <c r="I7728" i="2"/>
  <c r="G7728" i="2"/>
  <c r="T7727" i="2"/>
  <c r="S7727" i="2"/>
  <c r="R7727" i="2"/>
  <c r="Q7727" i="2"/>
  <c r="P7727" i="2"/>
  <c r="O7727" i="2"/>
  <c r="N7727" i="2"/>
  <c r="J7727" i="2"/>
  <c r="I7727" i="2"/>
  <c r="L4837" i="2" s="1"/>
  <c r="G7727" i="2"/>
  <c r="T7726" i="2"/>
  <c r="S7726" i="2"/>
  <c r="R7726" i="2"/>
  <c r="Q7726" i="2"/>
  <c r="P7726" i="2"/>
  <c r="O7726" i="2"/>
  <c r="N7726" i="2"/>
  <c r="J7726" i="2"/>
  <c r="I7726" i="2"/>
  <c r="G7726" i="2"/>
  <c r="T7725" i="2"/>
  <c r="S7725" i="2"/>
  <c r="R7725" i="2"/>
  <c r="Q7725" i="2"/>
  <c r="P7725" i="2"/>
  <c r="O7725" i="2"/>
  <c r="N7725" i="2"/>
  <c r="J7725" i="2"/>
  <c r="I7725" i="2"/>
  <c r="G7725" i="2"/>
  <c r="T7724" i="2"/>
  <c r="S7724" i="2"/>
  <c r="R7724" i="2"/>
  <c r="Q7724" i="2"/>
  <c r="P7724" i="2"/>
  <c r="O7724" i="2"/>
  <c r="N7724" i="2"/>
  <c r="J7724" i="2"/>
  <c r="I7724" i="2"/>
  <c r="G7724" i="2"/>
  <c r="T7723" i="2"/>
  <c r="S7723" i="2"/>
  <c r="R7723" i="2"/>
  <c r="Q7723" i="2"/>
  <c r="P7723" i="2"/>
  <c r="O7723" i="2"/>
  <c r="N7723" i="2"/>
  <c r="J7723" i="2"/>
  <c r="I7723" i="2"/>
  <c r="L3853" i="2" s="1"/>
  <c r="M5530" i="2" s="1"/>
  <c r="G7723" i="2"/>
  <c r="T7722" i="2"/>
  <c r="S7722" i="2"/>
  <c r="R7722" i="2"/>
  <c r="Q7722" i="2"/>
  <c r="P7722" i="2"/>
  <c r="O7722" i="2"/>
  <c r="N7722" i="2"/>
  <c r="J7722" i="2"/>
  <c r="I7722" i="2"/>
  <c r="G7722" i="2"/>
  <c r="T7721" i="2"/>
  <c r="S7721" i="2"/>
  <c r="R7721" i="2"/>
  <c r="Q7721" i="2"/>
  <c r="P7721" i="2"/>
  <c r="O7721" i="2"/>
  <c r="N7721" i="2"/>
  <c r="J7721" i="2"/>
  <c r="I7721" i="2"/>
  <c r="G7721" i="2"/>
  <c r="T7720" i="2"/>
  <c r="S7720" i="2"/>
  <c r="R7720" i="2"/>
  <c r="Q7720" i="2"/>
  <c r="P7720" i="2"/>
  <c r="O7720" i="2"/>
  <c r="N7720" i="2"/>
  <c r="J7720" i="2"/>
  <c r="I7720" i="2"/>
  <c r="G7720" i="2"/>
  <c r="T7719" i="2"/>
  <c r="S7719" i="2"/>
  <c r="R7719" i="2"/>
  <c r="Q7719" i="2"/>
  <c r="P7719" i="2"/>
  <c r="O7719" i="2"/>
  <c r="N7719" i="2"/>
  <c r="J7719" i="2"/>
  <c r="I7719" i="2"/>
  <c r="G7719" i="2"/>
  <c r="T7718" i="2"/>
  <c r="S7718" i="2"/>
  <c r="R7718" i="2"/>
  <c r="Q7718" i="2"/>
  <c r="P7718" i="2"/>
  <c r="O7718" i="2"/>
  <c r="N7718" i="2"/>
  <c r="J7718" i="2"/>
  <c r="I7718" i="2"/>
  <c r="G7718" i="2"/>
  <c r="T7717" i="2"/>
  <c r="S7717" i="2"/>
  <c r="R7717" i="2"/>
  <c r="Q7717" i="2"/>
  <c r="P7717" i="2"/>
  <c r="O7717" i="2"/>
  <c r="N7717" i="2"/>
  <c r="J7717" i="2"/>
  <c r="I7717" i="2"/>
  <c r="G7717" i="2"/>
  <c r="T7716" i="2"/>
  <c r="S7716" i="2"/>
  <c r="R7716" i="2"/>
  <c r="Q7716" i="2"/>
  <c r="P7716" i="2"/>
  <c r="O7716" i="2"/>
  <c r="N7716" i="2"/>
  <c r="J7716" i="2"/>
  <c r="I7716" i="2"/>
  <c r="G7716" i="2"/>
  <c r="T7715" i="2"/>
  <c r="S7715" i="2"/>
  <c r="R7715" i="2"/>
  <c r="Q7715" i="2"/>
  <c r="P7715" i="2"/>
  <c r="O7715" i="2"/>
  <c r="N7715" i="2"/>
  <c r="J7715" i="2"/>
  <c r="I7715" i="2"/>
  <c r="L3685" i="2" s="1"/>
  <c r="G7715" i="2"/>
  <c r="T7714" i="2"/>
  <c r="S7714" i="2"/>
  <c r="R7714" i="2"/>
  <c r="Q7714" i="2"/>
  <c r="P7714" i="2"/>
  <c r="O7714" i="2"/>
  <c r="N7714" i="2"/>
  <c r="J7714" i="2"/>
  <c r="I7714" i="2"/>
  <c r="G7714" i="2"/>
  <c r="T7713" i="2"/>
  <c r="S7713" i="2"/>
  <c r="R7713" i="2"/>
  <c r="Q7713" i="2"/>
  <c r="P7713" i="2"/>
  <c r="O7713" i="2"/>
  <c r="N7713" i="2"/>
  <c r="J7713" i="2"/>
  <c r="I7713" i="2"/>
  <c r="G7713" i="2"/>
  <c r="T7712" i="2"/>
  <c r="S7712" i="2"/>
  <c r="R7712" i="2"/>
  <c r="Q7712" i="2"/>
  <c r="P7712" i="2"/>
  <c r="O7712" i="2"/>
  <c r="N7712" i="2"/>
  <c r="J7712" i="2"/>
  <c r="I7712" i="2"/>
  <c r="G7712" i="2"/>
  <c r="T7711" i="2"/>
  <c r="S7711" i="2"/>
  <c r="R7711" i="2"/>
  <c r="Q7711" i="2"/>
  <c r="P7711" i="2"/>
  <c r="O7711" i="2"/>
  <c r="N7711" i="2"/>
  <c r="J7711" i="2"/>
  <c r="I7711" i="2"/>
  <c r="G7711" i="2"/>
  <c r="T7710" i="2"/>
  <c r="S7710" i="2"/>
  <c r="R7710" i="2"/>
  <c r="Q7710" i="2"/>
  <c r="P7710" i="2"/>
  <c r="O7710" i="2"/>
  <c r="N7710" i="2"/>
  <c r="J7710" i="2"/>
  <c r="I7710" i="2"/>
  <c r="G7710" i="2"/>
  <c r="T7709" i="2"/>
  <c r="S7709" i="2"/>
  <c r="R7709" i="2"/>
  <c r="Q7709" i="2"/>
  <c r="P7709" i="2"/>
  <c r="O7709" i="2"/>
  <c r="N7709" i="2"/>
  <c r="J7709" i="2"/>
  <c r="I7709" i="2"/>
  <c r="G7709" i="2"/>
  <c r="T7708" i="2"/>
  <c r="S7708" i="2"/>
  <c r="R7708" i="2"/>
  <c r="Q7708" i="2"/>
  <c r="P7708" i="2"/>
  <c r="O7708" i="2"/>
  <c r="N7708" i="2"/>
  <c r="J7708" i="2"/>
  <c r="I7708" i="2"/>
  <c r="G7708" i="2"/>
  <c r="T7707" i="2"/>
  <c r="S7707" i="2"/>
  <c r="R7707" i="2"/>
  <c r="Q7707" i="2"/>
  <c r="P7707" i="2"/>
  <c r="O7707" i="2"/>
  <c r="N7707" i="2"/>
  <c r="J7707" i="2"/>
  <c r="I7707" i="2"/>
  <c r="G7707" i="2"/>
  <c r="T7706" i="2"/>
  <c r="S7706" i="2"/>
  <c r="R7706" i="2"/>
  <c r="Q7706" i="2"/>
  <c r="P7706" i="2"/>
  <c r="O7706" i="2"/>
  <c r="N7706" i="2"/>
  <c r="J7706" i="2"/>
  <c r="I7706" i="2"/>
  <c r="G7706" i="2"/>
  <c r="T7705" i="2"/>
  <c r="S7705" i="2"/>
  <c r="R7705" i="2"/>
  <c r="Q7705" i="2"/>
  <c r="P7705" i="2"/>
  <c r="O7705" i="2"/>
  <c r="N7705" i="2"/>
  <c r="J7705" i="2"/>
  <c r="I7705" i="2"/>
  <c r="G7705" i="2"/>
  <c r="T7704" i="2"/>
  <c r="S7704" i="2"/>
  <c r="R7704" i="2"/>
  <c r="Q7704" i="2"/>
  <c r="P7704" i="2"/>
  <c r="O7704" i="2"/>
  <c r="N7704" i="2"/>
  <c r="J7704" i="2"/>
  <c r="I7704" i="2"/>
  <c r="G7704" i="2"/>
  <c r="T7703" i="2"/>
  <c r="S7703" i="2"/>
  <c r="R7703" i="2"/>
  <c r="Q7703" i="2"/>
  <c r="P7703" i="2"/>
  <c r="O7703" i="2"/>
  <c r="N7703" i="2"/>
  <c r="J7703" i="2"/>
  <c r="I7703" i="2"/>
  <c r="L4964" i="2" s="1"/>
  <c r="G7703" i="2"/>
  <c r="T7702" i="2"/>
  <c r="S7702" i="2"/>
  <c r="R7702" i="2"/>
  <c r="Q7702" i="2"/>
  <c r="P7702" i="2"/>
  <c r="O7702" i="2"/>
  <c r="N7702" i="2"/>
  <c r="J7702" i="2"/>
  <c r="I7702" i="2"/>
  <c r="G7702" i="2"/>
  <c r="T7701" i="2"/>
  <c r="S7701" i="2"/>
  <c r="R7701" i="2"/>
  <c r="Q7701" i="2"/>
  <c r="P7701" i="2"/>
  <c r="O7701" i="2"/>
  <c r="N7701" i="2"/>
  <c r="J7701" i="2"/>
  <c r="I7701" i="2"/>
  <c r="G7701" i="2"/>
  <c r="T7700" i="2"/>
  <c r="S7700" i="2"/>
  <c r="R7700" i="2"/>
  <c r="Q7700" i="2"/>
  <c r="P7700" i="2"/>
  <c r="O7700" i="2"/>
  <c r="N7700" i="2"/>
  <c r="J7700" i="2"/>
  <c r="I7700" i="2"/>
  <c r="G7700" i="2"/>
  <c r="T7699" i="2"/>
  <c r="S7699" i="2"/>
  <c r="R7699" i="2"/>
  <c r="Q7699" i="2"/>
  <c r="P7699" i="2"/>
  <c r="O7699" i="2"/>
  <c r="N7699" i="2"/>
  <c r="J7699" i="2"/>
  <c r="I7699" i="2"/>
  <c r="L4402" i="2" s="1"/>
  <c r="G7699" i="2"/>
  <c r="T7698" i="2"/>
  <c r="S7698" i="2"/>
  <c r="R7698" i="2"/>
  <c r="Q7698" i="2"/>
  <c r="P7698" i="2"/>
  <c r="O7698" i="2"/>
  <c r="N7698" i="2"/>
  <c r="J7698" i="2"/>
  <c r="I7698" i="2"/>
  <c r="G7698" i="2"/>
  <c r="T7697" i="2"/>
  <c r="S7697" i="2"/>
  <c r="R7697" i="2"/>
  <c r="Q7697" i="2"/>
  <c r="P7697" i="2"/>
  <c r="O7697" i="2"/>
  <c r="N7697" i="2"/>
  <c r="J7697" i="2"/>
  <c r="I7697" i="2"/>
  <c r="G7697" i="2"/>
  <c r="T7696" i="2"/>
  <c r="S7696" i="2"/>
  <c r="R7696" i="2"/>
  <c r="Q7696" i="2"/>
  <c r="P7696" i="2"/>
  <c r="O7696" i="2"/>
  <c r="N7696" i="2"/>
  <c r="J7696" i="2"/>
  <c r="I7696" i="2"/>
  <c r="G7696" i="2"/>
  <c r="T7695" i="2"/>
  <c r="S7695" i="2"/>
  <c r="R7695" i="2"/>
  <c r="Q7695" i="2"/>
  <c r="P7695" i="2"/>
  <c r="O7695" i="2"/>
  <c r="N7695" i="2"/>
  <c r="J7695" i="2"/>
  <c r="I7695" i="2"/>
  <c r="G7695" i="2"/>
  <c r="T7694" i="2"/>
  <c r="S7694" i="2"/>
  <c r="R7694" i="2"/>
  <c r="Q7694" i="2"/>
  <c r="P7694" i="2"/>
  <c r="O7694" i="2"/>
  <c r="N7694" i="2"/>
  <c r="J7694" i="2"/>
  <c r="I7694" i="2"/>
  <c r="G7694" i="2"/>
  <c r="T7693" i="2"/>
  <c r="S7693" i="2"/>
  <c r="R7693" i="2"/>
  <c r="Q7693" i="2"/>
  <c r="P7693" i="2"/>
  <c r="O7693" i="2"/>
  <c r="N7693" i="2"/>
  <c r="J7693" i="2"/>
  <c r="I7693" i="2"/>
  <c r="G7693" i="2"/>
  <c r="T7692" i="2"/>
  <c r="S7692" i="2"/>
  <c r="R7692" i="2"/>
  <c r="Q7692" i="2"/>
  <c r="P7692" i="2"/>
  <c r="O7692" i="2"/>
  <c r="N7692" i="2"/>
  <c r="J7692" i="2"/>
  <c r="I7692" i="2"/>
  <c r="G7692" i="2"/>
  <c r="T7691" i="2"/>
  <c r="S7691" i="2"/>
  <c r="R7691" i="2"/>
  <c r="Q7691" i="2"/>
  <c r="P7691" i="2"/>
  <c r="O7691" i="2"/>
  <c r="N7691" i="2"/>
  <c r="J7691" i="2"/>
  <c r="I7691" i="2"/>
  <c r="L3778" i="2" s="1"/>
  <c r="G7691" i="2"/>
  <c r="T7690" i="2"/>
  <c r="S7690" i="2"/>
  <c r="R7690" i="2"/>
  <c r="Q7690" i="2"/>
  <c r="P7690" i="2"/>
  <c r="O7690" i="2"/>
  <c r="N7690" i="2"/>
  <c r="J7690" i="2"/>
  <c r="I7690" i="2"/>
  <c r="G7690" i="2"/>
  <c r="T7689" i="2"/>
  <c r="S7689" i="2"/>
  <c r="R7689" i="2"/>
  <c r="Q7689" i="2"/>
  <c r="P7689" i="2"/>
  <c r="O7689" i="2"/>
  <c r="N7689" i="2"/>
  <c r="J7689" i="2"/>
  <c r="I7689" i="2"/>
  <c r="G7689" i="2"/>
  <c r="T7688" i="2"/>
  <c r="S7688" i="2"/>
  <c r="R7688" i="2"/>
  <c r="Q7688" i="2"/>
  <c r="P7688" i="2"/>
  <c r="O7688" i="2"/>
  <c r="N7688" i="2"/>
  <c r="J7688" i="2"/>
  <c r="I7688" i="2"/>
  <c r="G7688" i="2"/>
  <c r="T7687" i="2"/>
  <c r="S7687" i="2"/>
  <c r="R7687" i="2"/>
  <c r="Q7687" i="2"/>
  <c r="P7687" i="2"/>
  <c r="O7687" i="2"/>
  <c r="N7687" i="2"/>
  <c r="J7687" i="2"/>
  <c r="I7687" i="2"/>
  <c r="L4204" i="2" s="1"/>
  <c r="G7687" i="2"/>
  <c r="T7686" i="2"/>
  <c r="S7686" i="2"/>
  <c r="R7686" i="2"/>
  <c r="Q7686" i="2"/>
  <c r="P7686" i="2"/>
  <c r="O7686" i="2"/>
  <c r="N7686" i="2"/>
  <c r="J7686" i="2"/>
  <c r="I7686" i="2"/>
  <c r="G7686" i="2"/>
  <c r="T7685" i="2"/>
  <c r="S7685" i="2"/>
  <c r="R7685" i="2"/>
  <c r="Q7685" i="2"/>
  <c r="P7685" i="2"/>
  <c r="O7685" i="2"/>
  <c r="N7685" i="2"/>
  <c r="J7685" i="2"/>
  <c r="I7685" i="2"/>
  <c r="G7685" i="2"/>
  <c r="T7684" i="2"/>
  <c r="S7684" i="2"/>
  <c r="R7684" i="2"/>
  <c r="Q7684" i="2"/>
  <c r="P7684" i="2"/>
  <c r="O7684" i="2"/>
  <c r="N7684" i="2"/>
  <c r="J7684" i="2"/>
  <c r="I7684" i="2"/>
  <c r="G7684" i="2"/>
  <c r="T7683" i="2"/>
  <c r="S7683" i="2"/>
  <c r="R7683" i="2"/>
  <c r="Q7683" i="2"/>
  <c r="P7683" i="2"/>
  <c r="O7683" i="2"/>
  <c r="N7683" i="2"/>
  <c r="J7683" i="2"/>
  <c r="I7683" i="2"/>
  <c r="G7683" i="2"/>
  <c r="T7682" i="2"/>
  <c r="S7682" i="2"/>
  <c r="R7682" i="2"/>
  <c r="Q7682" i="2"/>
  <c r="P7682" i="2"/>
  <c r="O7682" i="2"/>
  <c r="N7682" i="2"/>
  <c r="J7682" i="2"/>
  <c r="I7682" i="2"/>
  <c r="G7682" i="2"/>
  <c r="T7681" i="2"/>
  <c r="S7681" i="2"/>
  <c r="R7681" i="2"/>
  <c r="Q7681" i="2"/>
  <c r="P7681" i="2"/>
  <c r="O7681" i="2"/>
  <c r="N7681" i="2"/>
  <c r="J7681" i="2"/>
  <c r="I7681" i="2"/>
  <c r="G7681" i="2"/>
  <c r="T7680" i="2"/>
  <c r="S7680" i="2"/>
  <c r="R7680" i="2"/>
  <c r="Q7680" i="2"/>
  <c r="P7680" i="2"/>
  <c r="O7680" i="2"/>
  <c r="N7680" i="2"/>
  <c r="J7680" i="2"/>
  <c r="I7680" i="2"/>
  <c r="G7680" i="2"/>
  <c r="T7679" i="2"/>
  <c r="S7679" i="2"/>
  <c r="R7679" i="2"/>
  <c r="Q7679" i="2"/>
  <c r="P7679" i="2"/>
  <c r="O7679" i="2"/>
  <c r="N7679" i="2"/>
  <c r="J7679" i="2"/>
  <c r="I7679" i="2"/>
  <c r="L4468" i="2" s="1"/>
  <c r="G7679" i="2"/>
  <c r="T7678" i="2"/>
  <c r="S7678" i="2"/>
  <c r="R7678" i="2"/>
  <c r="Q7678" i="2"/>
  <c r="P7678" i="2"/>
  <c r="O7678" i="2"/>
  <c r="N7678" i="2"/>
  <c r="J7678" i="2"/>
  <c r="I7678" i="2"/>
  <c r="G7678" i="2"/>
  <c r="T7677" i="2"/>
  <c r="S7677" i="2"/>
  <c r="R7677" i="2"/>
  <c r="Q7677" i="2"/>
  <c r="P7677" i="2"/>
  <c r="O7677" i="2"/>
  <c r="N7677" i="2"/>
  <c r="J7677" i="2"/>
  <c r="I7677" i="2"/>
  <c r="G7677" i="2"/>
  <c r="T7676" i="2"/>
  <c r="S7676" i="2"/>
  <c r="R7676" i="2"/>
  <c r="Q7676" i="2"/>
  <c r="P7676" i="2"/>
  <c r="O7676" i="2"/>
  <c r="N7676" i="2"/>
  <c r="J7676" i="2"/>
  <c r="I7676" i="2"/>
  <c r="G7676" i="2"/>
  <c r="T7675" i="2"/>
  <c r="S7675" i="2"/>
  <c r="R7675" i="2"/>
  <c r="Q7675" i="2"/>
  <c r="P7675" i="2"/>
  <c r="O7675" i="2"/>
  <c r="N7675" i="2"/>
  <c r="J7675" i="2"/>
  <c r="I7675" i="2"/>
  <c r="G7675" i="2"/>
  <c r="T7674" i="2"/>
  <c r="S7674" i="2"/>
  <c r="R7674" i="2"/>
  <c r="Q7674" i="2"/>
  <c r="P7674" i="2"/>
  <c r="O7674" i="2"/>
  <c r="N7674" i="2"/>
  <c r="J7674" i="2"/>
  <c r="I7674" i="2"/>
  <c r="G7674" i="2"/>
  <c r="T7673" i="2"/>
  <c r="S7673" i="2"/>
  <c r="R7673" i="2"/>
  <c r="Q7673" i="2"/>
  <c r="P7673" i="2"/>
  <c r="O7673" i="2"/>
  <c r="N7673" i="2"/>
  <c r="J7673" i="2"/>
  <c r="I7673" i="2"/>
  <c r="G7673" i="2"/>
  <c r="T7672" i="2"/>
  <c r="S7672" i="2"/>
  <c r="R7672" i="2"/>
  <c r="Q7672" i="2"/>
  <c r="P7672" i="2"/>
  <c r="O7672" i="2"/>
  <c r="N7672" i="2"/>
  <c r="J7672" i="2"/>
  <c r="I7672" i="2"/>
  <c r="G7672" i="2"/>
  <c r="T7671" i="2"/>
  <c r="S7671" i="2"/>
  <c r="R7671" i="2"/>
  <c r="Q7671" i="2"/>
  <c r="P7671" i="2"/>
  <c r="O7671" i="2"/>
  <c r="N7671" i="2"/>
  <c r="J7671" i="2"/>
  <c r="I7671" i="2"/>
  <c r="G7671" i="2"/>
  <c r="T7670" i="2"/>
  <c r="S7670" i="2"/>
  <c r="R7670" i="2"/>
  <c r="Q7670" i="2"/>
  <c r="P7670" i="2"/>
  <c r="O7670" i="2"/>
  <c r="N7670" i="2"/>
  <c r="J7670" i="2"/>
  <c r="I7670" i="2"/>
  <c r="G7670" i="2"/>
  <c r="T7669" i="2"/>
  <c r="S7669" i="2"/>
  <c r="R7669" i="2"/>
  <c r="Q7669" i="2"/>
  <c r="P7669" i="2"/>
  <c r="O7669" i="2"/>
  <c r="N7669" i="2"/>
  <c r="J7669" i="2"/>
  <c r="I7669" i="2"/>
  <c r="G7669" i="2"/>
  <c r="T7668" i="2"/>
  <c r="S7668" i="2"/>
  <c r="R7668" i="2"/>
  <c r="Q7668" i="2"/>
  <c r="P7668" i="2"/>
  <c r="O7668" i="2"/>
  <c r="N7668" i="2"/>
  <c r="J7668" i="2"/>
  <c r="I7668" i="2"/>
  <c r="G7668" i="2"/>
  <c r="T7667" i="2"/>
  <c r="S7667" i="2"/>
  <c r="R7667" i="2"/>
  <c r="Q7667" i="2"/>
  <c r="P7667" i="2"/>
  <c r="O7667" i="2"/>
  <c r="N7667" i="2"/>
  <c r="J7667" i="2"/>
  <c r="I7667" i="2"/>
  <c r="G7667" i="2"/>
  <c r="T7666" i="2"/>
  <c r="S7666" i="2"/>
  <c r="R7666" i="2"/>
  <c r="Q7666" i="2"/>
  <c r="P7666" i="2"/>
  <c r="O7666" i="2"/>
  <c r="N7666" i="2"/>
  <c r="J7666" i="2"/>
  <c r="I7666" i="2"/>
  <c r="G7666" i="2"/>
  <c r="T7665" i="2"/>
  <c r="S7665" i="2"/>
  <c r="R7665" i="2"/>
  <c r="Q7665" i="2"/>
  <c r="P7665" i="2"/>
  <c r="O7665" i="2"/>
  <c r="N7665" i="2"/>
  <c r="J7665" i="2"/>
  <c r="I7665" i="2"/>
  <c r="G7665" i="2"/>
  <c r="T7664" i="2"/>
  <c r="S7664" i="2"/>
  <c r="R7664" i="2"/>
  <c r="Q7664" i="2"/>
  <c r="P7664" i="2"/>
  <c r="O7664" i="2"/>
  <c r="N7664" i="2"/>
  <c r="J7664" i="2"/>
  <c r="I7664" i="2"/>
  <c r="G7664" i="2"/>
  <c r="T7663" i="2"/>
  <c r="S7663" i="2"/>
  <c r="R7663" i="2"/>
  <c r="Q7663" i="2"/>
  <c r="P7663" i="2"/>
  <c r="O7663" i="2"/>
  <c r="N7663" i="2"/>
  <c r="J7663" i="2"/>
  <c r="I7663" i="2"/>
  <c r="G7663" i="2"/>
  <c r="T7662" i="2"/>
  <c r="S7662" i="2"/>
  <c r="R7662" i="2"/>
  <c r="Q7662" i="2"/>
  <c r="P7662" i="2"/>
  <c r="O7662" i="2"/>
  <c r="N7662" i="2"/>
  <c r="J7662" i="2"/>
  <c r="I7662" i="2"/>
  <c r="G7662" i="2"/>
  <c r="T7661" i="2"/>
  <c r="S7661" i="2"/>
  <c r="R7661" i="2"/>
  <c r="Q7661" i="2"/>
  <c r="P7661" i="2"/>
  <c r="O7661" i="2"/>
  <c r="N7661" i="2"/>
  <c r="J7661" i="2"/>
  <c r="I7661" i="2"/>
  <c r="G7661" i="2"/>
  <c r="T7660" i="2"/>
  <c r="S7660" i="2"/>
  <c r="R7660" i="2"/>
  <c r="Q7660" i="2"/>
  <c r="P7660" i="2"/>
  <c r="O7660" i="2"/>
  <c r="N7660" i="2"/>
  <c r="J7660" i="2"/>
  <c r="I7660" i="2"/>
  <c r="G7660" i="2"/>
  <c r="T7659" i="2"/>
  <c r="S7659" i="2"/>
  <c r="R7659" i="2"/>
  <c r="Q7659" i="2"/>
  <c r="P7659" i="2"/>
  <c r="O7659" i="2"/>
  <c r="N7659" i="2"/>
  <c r="J7659" i="2"/>
  <c r="I7659" i="2"/>
  <c r="L4899" i="2" s="1"/>
  <c r="G7659" i="2"/>
  <c r="T7658" i="2"/>
  <c r="S7658" i="2"/>
  <c r="R7658" i="2"/>
  <c r="Q7658" i="2"/>
  <c r="P7658" i="2"/>
  <c r="O7658" i="2"/>
  <c r="N7658" i="2"/>
  <c r="J7658" i="2"/>
  <c r="I7658" i="2"/>
  <c r="G7658" i="2"/>
  <c r="T7657" i="2"/>
  <c r="S7657" i="2"/>
  <c r="R7657" i="2"/>
  <c r="Q7657" i="2"/>
  <c r="P7657" i="2"/>
  <c r="O7657" i="2"/>
  <c r="N7657" i="2"/>
  <c r="J7657" i="2"/>
  <c r="I7657" i="2"/>
  <c r="G7657" i="2"/>
  <c r="T7656" i="2"/>
  <c r="S7656" i="2"/>
  <c r="R7656" i="2"/>
  <c r="Q7656" i="2"/>
  <c r="P7656" i="2"/>
  <c r="O7656" i="2"/>
  <c r="N7656" i="2"/>
  <c r="J7656" i="2"/>
  <c r="I7656" i="2"/>
  <c r="G7656" i="2"/>
  <c r="T7655" i="2"/>
  <c r="S7655" i="2"/>
  <c r="R7655" i="2"/>
  <c r="Q7655" i="2"/>
  <c r="P7655" i="2"/>
  <c r="O7655" i="2"/>
  <c r="N7655" i="2"/>
  <c r="J7655" i="2"/>
  <c r="I7655" i="2"/>
  <c r="G7655" i="2"/>
  <c r="T7654" i="2"/>
  <c r="S7654" i="2"/>
  <c r="R7654" i="2"/>
  <c r="Q7654" i="2"/>
  <c r="P7654" i="2"/>
  <c r="O7654" i="2"/>
  <c r="N7654" i="2"/>
  <c r="J7654" i="2"/>
  <c r="I7654" i="2"/>
  <c r="G7654" i="2"/>
  <c r="T7653" i="2"/>
  <c r="S7653" i="2"/>
  <c r="R7653" i="2"/>
  <c r="Q7653" i="2"/>
  <c r="P7653" i="2"/>
  <c r="O7653" i="2"/>
  <c r="N7653" i="2"/>
  <c r="J7653" i="2"/>
  <c r="I7653" i="2"/>
  <c r="G7653" i="2"/>
  <c r="T7652" i="2"/>
  <c r="S7652" i="2"/>
  <c r="R7652" i="2"/>
  <c r="Q7652" i="2"/>
  <c r="P7652" i="2"/>
  <c r="O7652" i="2"/>
  <c r="N7652" i="2"/>
  <c r="J7652" i="2"/>
  <c r="I7652" i="2"/>
  <c r="G7652" i="2"/>
  <c r="T7651" i="2"/>
  <c r="S7651" i="2"/>
  <c r="R7651" i="2"/>
  <c r="Q7651" i="2"/>
  <c r="P7651" i="2"/>
  <c r="O7651" i="2"/>
  <c r="N7651" i="2"/>
  <c r="J7651" i="2"/>
  <c r="I7651" i="2"/>
  <c r="G7651" i="2"/>
  <c r="T7650" i="2"/>
  <c r="S7650" i="2"/>
  <c r="R7650" i="2"/>
  <c r="Q7650" i="2"/>
  <c r="P7650" i="2"/>
  <c r="O7650" i="2"/>
  <c r="N7650" i="2"/>
  <c r="J7650" i="2"/>
  <c r="I7650" i="2"/>
  <c r="G7650" i="2"/>
  <c r="T7649" i="2"/>
  <c r="S7649" i="2"/>
  <c r="R7649" i="2"/>
  <c r="Q7649" i="2"/>
  <c r="P7649" i="2"/>
  <c r="O7649" i="2"/>
  <c r="N7649" i="2"/>
  <c r="J7649" i="2"/>
  <c r="I7649" i="2"/>
  <c r="G7649" i="2"/>
  <c r="T7648" i="2"/>
  <c r="S7648" i="2"/>
  <c r="R7648" i="2"/>
  <c r="Q7648" i="2"/>
  <c r="P7648" i="2"/>
  <c r="O7648" i="2"/>
  <c r="N7648" i="2"/>
  <c r="J7648" i="2"/>
  <c r="I7648" i="2"/>
  <c r="G7648" i="2"/>
  <c r="T7647" i="2"/>
  <c r="S7647" i="2"/>
  <c r="R7647" i="2"/>
  <c r="Q7647" i="2"/>
  <c r="P7647" i="2"/>
  <c r="O7647" i="2"/>
  <c r="N7647" i="2"/>
  <c r="J7647" i="2"/>
  <c r="I7647" i="2"/>
  <c r="G7647" i="2"/>
  <c r="T7646" i="2"/>
  <c r="S7646" i="2"/>
  <c r="R7646" i="2"/>
  <c r="Q7646" i="2"/>
  <c r="P7646" i="2"/>
  <c r="O7646" i="2"/>
  <c r="N7646" i="2"/>
  <c r="J7646" i="2"/>
  <c r="I7646" i="2"/>
  <c r="G7646" i="2"/>
  <c r="T7645" i="2"/>
  <c r="S7645" i="2"/>
  <c r="R7645" i="2"/>
  <c r="Q7645" i="2"/>
  <c r="P7645" i="2"/>
  <c r="O7645" i="2"/>
  <c r="N7645" i="2"/>
  <c r="J7645" i="2"/>
  <c r="I7645" i="2"/>
  <c r="G7645" i="2"/>
  <c r="T7644" i="2"/>
  <c r="S7644" i="2"/>
  <c r="R7644" i="2"/>
  <c r="Q7644" i="2"/>
  <c r="P7644" i="2"/>
  <c r="O7644" i="2"/>
  <c r="N7644" i="2"/>
  <c r="J7644" i="2"/>
  <c r="I7644" i="2"/>
  <c r="G7644" i="2"/>
  <c r="T7643" i="2"/>
  <c r="S7643" i="2"/>
  <c r="R7643" i="2"/>
  <c r="Q7643" i="2"/>
  <c r="P7643" i="2"/>
  <c r="O7643" i="2"/>
  <c r="N7643" i="2"/>
  <c r="J7643" i="2"/>
  <c r="I7643" i="2"/>
  <c r="G7643" i="2"/>
  <c r="T7642" i="2"/>
  <c r="S7642" i="2"/>
  <c r="R7642" i="2"/>
  <c r="Q7642" i="2"/>
  <c r="P7642" i="2"/>
  <c r="O7642" i="2"/>
  <c r="N7642" i="2"/>
  <c r="J7642" i="2"/>
  <c r="I7642" i="2"/>
  <c r="G7642" i="2"/>
  <c r="T7641" i="2"/>
  <c r="S7641" i="2"/>
  <c r="R7641" i="2"/>
  <c r="Q7641" i="2"/>
  <c r="P7641" i="2"/>
  <c r="O7641" i="2"/>
  <c r="N7641" i="2"/>
  <c r="J7641" i="2"/>
  <c r="I7641" i="2"/>
  <c r="G7641" i="2"/>
  <c r="T7640" i="2"/>
  <c r="S7640" i="2"/>
  <c r="R7640" i="2"/>
  <c r="Q7640" i="2"/>
  <c r="P7640" i="2"/>
  <c r="O7640" i="2"/>
  <c r="N7640" i="2"/>
  <c r="J7640" i="2"/>
  <c r="I7640" i="2"/>
  <c r="G7640" i="2"/>
  <c r="T7639" i="2"/>
  <c r="S7639" i="2"/>
  <c r="R7639" i="2"/>
  <c r="Q7639" i="2"/>
  <c r="P7639" i="2"/>
  <c r="O7639" i="2"/>
  <c r="N7639" i="2"/>
  <c r="J7639" i="2"/>
  <c r="I7639" i="2"/>
  <c r="G7639" i="2"/>
  <c r="T7638" i="2"/>
  <c r="S7638" i="2"/>
  <c r="R7638" i="2"/>
  <c r="Q7638" i="2"/>
  <c r="P7638" i="2"/>
  <c r="O7638" i="2"/>
  <c r="N7638" i="2"/>
  <c r="J7638" i="2"/>
  <c r="I7638" i="2"/>
  <c r="G7638" i="2"/>
  <c r="T7637" i="2"/>
  <c r="S7637" i="2"/>
  <c r="R7637" i="2"/>
  <c r="Q7637" i="2"/>
  <c r="P7637" i="2"/>
  <c r="O7637" i="2"/>
  <c r="N7637" i="2"/>
  <c r="J7637" i="2"/>
  <c r="I7637" i="2"/>
  <c r="G7637" i="2"/>
  <c r="T7636" i="2"/>
  <c r="S7636" i="2"/>
  <c r="R7636" i="2"/>
  <c r="Q7636" i="2"/>
  <c r="P7636" i="2"/>
  <c r="O7636" i="2"/>
  <c r="N7636" i="2"/>
  <c r="J7636" i="2"/>
  <c r="I7636" i="2"/>
  <c r="G7636" i="2"/>
  <c r="T7635" i="2"/>
  <c r="S7635" i="2"/>
  <c r="R7635" i="2"/>
  <c r="Q7635" i="2"/>
  <c r="P7635" i="2"/>
  <c r="O7635" i="2"/>
  <c r="N7635" i="2"/>
  <c r="J7635" i="2"/>
  <c r="I7635" i="2"/>
  <c r="G7635" i="2"/>
  <c r="T7634" i="2"/>
  <c r="S7634" i="2"/>
  <c r="R7634" i="2"/>
  <c r="Q7634" i="2"/>
  <c r="P7634" i="2"/>
  <c r="O7634" i="2"/>
  <c r="N7634" i="2"/>
  <c r="J7634" i="2"/>
  <c r="I7634" i="2"/>
  <c r="G7634" i="2"/>
  <c r="T7633" i="2"/>
  <c r="S7633" i="2"/>
  <c r="R7633" i="2"/>
  <c r="Q7633" i="2"/>
  <c r="P7633" i="2"/>
  <c r="O7633" i="2"/>
  <c r="N7633" i="2"/>
  <c r="J7633" i="2"/>
  <c r="I7633" i="2"/>
  <c r="G7633" i="2"/>
  <c r="T7632" i="2"/>
  <c r="S7632" i="2"/>
  <c r="R7632" i="2"/>
  <c r="Q7632" i="2"/>
  <c r="P7632" i="2"/>
  <c r="O7632" i="2"/>
  <c r="N7632" i="2"/>
  <c r="J7632" i="2"/>
  <c r="I7632" i="2"/>
  <c r="G7632" i="2"/>
  <c r="T7631" i="2"/>
  <c r="S7631" i="2"/>
  <c r="R7631" i="2"/>
  <c r="Q7631" i="2"/>
  <c r="P7631" i="2"/>
  <c r="O7631" i="2"/>
  <c r="N7631" i="2"/>
  <c r="J7631" i="2"/>
  <c r="I7631" i="2"/>
  <c r="G7631" i="2"/>
  <c r="T7630" i="2"/>
  <c r="S7630" i="2"/>
  <c r="R7630" i="2"/>
  <c r="Q7630" i="2"/>
  <c r="P7630" i="2"/>
  <c r="O7630" i="2"/>
  <c r="N7630" i="2"/>
  <c r="J7630" i="2"/>
  <c r="I7630" i="2"/>
  <c r="G7630" i="2"/>
  <c r="T7629" i="2"/>
  <c r="S7629" i="2"/>
  <c r="R7629" i="2"/>
  <c r="Q7629" i="2"/>
  <c r="P7629" i="2"/>
  <c r="O7629" i="2"/>
  <c r="N7629" i="2"/>
  <c r="J7629" i="2"/>
  <c r="I7629" i="2"/>
  <c r="G7629" i="2"/>
  <c r="T7628" i="2"/>
  <c r="S7628" i="2"/>
  <c r="R7628" i="2"/>
  <c r="Q7628" i="2"/>
  <c r="P7628" i="2"/>
  <c r="O7628" i="2"/>
  <c r="N7628" i="2"/>
  <c r="J7628" i="2"/>
  <c r="I7628" i="2"/>
  <c r="G7628" i="2"/>
  <c r="T7627" i="2"/>
  <c r="S7627" i="2"/>
  <c r="R7627" i="2"/>
  <c r="Q7627" i="2"/>
  <c r="P7627" i="2"/>
  <c r="O7627" i="2"/>
  <c r="N7627" i="2"/>
  <c r="J7627" i="2"/>
  <c r="I7627" i="2"/>
  <c r="G7627" i="2"/>
  <c r="T7626" i="2"/>
  <c r="S7626" i="2"/>
  <c r="R7626" i="2"/>
  <c r="Q7626" i="2"/>
  <c r="P7626" i="2"/>
  <c r="O7626" i="2"/>
  <c r="N7626" i="2"/>
  <c r="J7626" i="2"/>
  <c r="I7626" i="2"/>
  <c r="G7626" i="2"/>
  <c r="T7625" i="2"/>
  <c r="S7625" i="2"/>
  <c r="R7625" i="2"/>
  <c r="Q7625" i="2"/>
  <c r="P7625" i="2"/>
  <c r="O7625" i="2"/>
  <c r="N7625" i="2"/>
  <c r="J7625" i="2"/>
  <c r="I7625" i="2"/>
  <c r="G7625" i="2"/>
  <c r="T7624" i="2"/>
  <c r="S7624" i="2"/>
  <c r="R7624" i="2"/>
  <c r="Q7624" i="2"/>
  <c r="P7624" i="2"/>
  <c r="O7624" i="2"/>
  <c r="N7624" i="2"/>
  <c r="J7624" i="2"/>
  <c r="I7624" i="2"/>
  <c r="G7624" i="2"/>
  <c r="T7623" i="2"/>
  <c r="S7623" i="2"/>
  <c r="R7623" i="2"/>
  <c r="Q7623" i="2"/>
  <c r="P7623" i="2"/>
  <c r="O7623" i="2"/>
  <c r="N7623" i="2"/>
  <c r="J7623" i="2"/>
  <c r="I7623" i="2"/>
  <c r="G7623" i="2"/>
  <c r="T7622" i="2"/>
  <c r="S7622" i="2"/>
  <c r="R7622" i="2"/>
  <c r="Q7622" i="2"/>
  <c r="P7622" i="2"/>
  <c r="O7622" i="2"/>
  <c r="N7622" i="2"/>
  <c r="J7622" i="2"/>
  <c r="I7622" i="2"/>
  <c r="G7622" i="2"/>
  <c r="T7621" i="2"/>
  <c r="S7621" i="2"/>
  <c r="R7621" i="2"/>
  <c r="Q7621" i="2"/>
  <c r="P7621" i="2"/>
  <c r="O7621" i="2"/>
  <c r="N7621" i="2"/>
  <c r="J7621" i="2"/>
  <c r="I7621" i="2"/>
  <c r="G7621" i="2"/>
  <c r="T7620" i="2"/>
  <c r="S7620" i="2"/>
  <c r="R7620" i="2"/>
  <c r="Q7620" i="2"/>
  <c r="P7620" i="2"/>
  <c r="O7620" i="2"/>
  <c r="N7620" i="2"/>
  <c r="J7620" i="2"/>
  <c r="I7620" i="2"/>
  <c r="G7620" i="2"/>
  <c r="T7619" i="2"/>
  <c r="S7619" i="2"/>
  <c r="R7619" i="2"/>
  <c r="Q7619" i="2"/>
  <c r="P7619" i="2"/>
  <c r="O7619" i="2"/>
  <c r="N7619" i="2"/>
  <c r="J7619" i="2"/>
  <c r="I7619" i="2"/>
  <c r="L4757" i="2" s="1"/>
  <c r="G7619" i="2"/>
  <c r="T7618" i="2"/>
  <c r="S7618" i="2"/>
  <c r="R7618" i="2"/>
  <c r="Q7618" i="2"/>
  <c r="P7618" i="2"/>
  <c r="O7618" i="2"/>
  <c r="N7618" i="2"/>
  <c r="J7618" i="2"/>
  <c r="I7618" i="2"/>
  <c r="G7618" i="2"/>
  <c r="T7617" i="2"/>
  <c r="S7617" i="2"/>
  <c r="R7617" i="2"/>
  <c r="Q7617" i="2"/>
  <c r="P7617" i="2"/>
  <c r="O7617" i="2"/>
  <c r="N7617" i="2"/>
  <c r="J7617" i="2"/>
  <c r="I7617" i="2"/>
  <c r="G7617" i="2"/>
  <c r="T7616" i="2"/>
  <c r="S7616" i="2"/>
  <c r="R7616" i="2"/>
  <c r="Q7616" i="2"/>
  <c r="P7616" i="2"/>
  <c r="O7616" i="2"/>
  <c r="N7616" i="2"/>
  <c r="J7616" i="2"/>
  <c r="I7616" i="2"/>
  <c r="G7616" i="2"/>
  <c r="T7615" i="2"/>
  <c r="S7615" i="2"/>
  <c r="R7615" i="2"/>
  <c r="Q7615" i="2"/>
  <c r="P7615" i="2"/>
  <c r="O7615" i="2"/>
  <c r="N7615" i="2"/>
  <c r="J7615" i="2"/>
  <c r="I7615" i="2"/>
  <c r="G7615" i="2"/>
  <c r="T7614" i="2"/>
  <c r="S7614" i="2"/>
  <c r="R7614" i="2"/>
  <c r="Q7614" i="2"/>
  <c r="P7614" i="2"/>
  <c r="O7614" i="2"/>
  <c r="N7614" i="2"/>
  <c r="J7614" i="2"/>
  <c r="I7614" i="2"/>
  <c r="G7614" i="2"/>
  <c r="T7613" i="2"/>
  <c r="S7613" i="2"/>
  <c r="R7613" i="2"/>
  <c r="Q7613" i="2"/>
  <c r="P7613" i="2"/>
  <c r="O7613" i="2"/>
  <c r="N7613" i="2"/>
  <c r="J7613" i="2"/>
  <c r="I7613" i="2"/>
  <c r="G7613" i="2"/>
  <c r="T7612" i="2"/>
  <c r="S7612" i="2"/>
  <c r="R7612" i="2"/>
  <c r="Q7612" i="2"/>
  <c r="P7612" i="2"/>
  <c r="O7612" i="2"/>
  <c r="N7612" i="2"/>
  <c r="J7612" i="2"/>
  <c r="I7612" i="2"/>
  <c r="G7612" i="2"/>
  <c r="T7611" i="2"/>
  <c r="S7611" i="2"/>
  <c r="R7611" i="2"/>
  <c r="Q7611" i="2"/>
  <c r="P7611" i="2"/>
  <c r="O7611" i="2"/>
  <c r="N7611" i="2"/>
  <c r="J7611" i="2"/>
  <c r="I7611" i="2"/>
  <c r="G7611" i="2"/>
  <c r="T7610" i="2"/>
  <c r="S7610" i="2"/>
  <c r="R7610" i="2"/>
  <c r="Q7610" i="2"/>
  <c r="P7610" i="2"/>
  <c r="O7610" i="2"/>
  <c r="N7610" i="2"/>
  <c r="J7610" i="2"/>
  <c r="I7610" i="2"/>
  <c r="G7610" i="2"/>
  <c r="T7609" i="2"/>
  <c r="S7609" i="2"/>
  <c r="R7609" i="2"/>
  <c r="Q7609" i="2"/>
  <c r="P7609" i="2"/>
  <c r="O7609" i="2"/>
  <c r="N7609" i="2"/>
  <c r="J7609" i="2"/>
  <c r="I7609" i="2"/>
  <c r="G7609" i="2"/>
  <c r="T7608" i="2"/>
  <c r="S7608" i="2"/>
  <c r="R7608" i="2"/>
  <c r="Q7608" i="2"/>
  <c r="P7608" i="2"/>
  <c r="O7608" i="2"/>
  <c r="N7608" i="2"/>
  <c r="J7608" i="2"/>
  <c r="I7608" i="2"/>
  <c r="G7608" i="2"/>
  <c r="T7607" i="2"/>
  <c r="S7607" i="2"/>
  <c r="R7607" i="2"/>
  <c r="Q7607" i="2"/>
  <c r="P7607" i="2"/>
  <c r="O7607" i="2"/>
  <c r="N7607" i="2"/>
  <c r="J7607" i="2"/>
  <c r="I7607" i="2"/>
  <c r="L4381" i="2" s="1"/>
  <c r="G7607" i="2"/>
  <c r="T7606" i="2"/>
  <c r="S7606" i="2"/>
  <c r="R7606" i="2"/>
  <c r="Q7606" i="2"/>
  <c r="P7606" i="2"/>
  <c r="O7606" i="2"/>
  <c r="N7606" i="2"/>
  <c r="J7606" i="2"/>
  <c r="I7606" i="2"/>
  <c r="G7606" i="2"/>
  <c r="T7605" i="2"/>
  <c r="S7605" i="2"/>
  <c r="R7605" i="2"/>
  <c r="Q7605" i="2"/>
  <c r="P7605" i="2"/>
  <c r="O7605" i="2"/>
  <c r="N7605" i="2"/>
  <c r="J7605" i="2"/>
  <c r="I7605" i="2"/>
  <c r="G7605" i="2"/>
  <c r="T7604" i="2"/>
  <c r="S7604" i="2"/>
  <c r="R7604" i="2"/>
  <c r="Q7604" i="2"/>
  <c r="P7604" i="2"/>
  <c r="O7604" i="2"/>
  <c r="N7604" i="2"/>
  <c r="J7604" i="2"/>
  <c r="I7604" i="2"/>
  <c r="G7604" i="2"/>
  <c r="T7603" i="2"/>
  <c r="S7603" i="2"/>
  <c r="R7603" i="2"/>
  <c r="Q7603" i="2"/>
  <c r="P7603" i="2"/>
  <c r="O7603" i="2"/>
  <c r="N7603" i="2"/>
  <c r="J7603" i="2"/>
  <c r="I7603" i="2"/>
  <c r="L3683" i="2" s="1"/>
  <c r="G7603" i="2"/>
  <c r="T7602" i="2"/>
  <c r="S7602" i="2"/>
  <c r="R7602" i="2"/>
  <c r="Q7602" i="2"/>
  <c r="P7602" i="2"/>
  <c r="O7602" i="2"/>
  <c r="N7602" i="2"/>
  <c r="J7602" i="2"/>
  <c r="I7602" i="2"/>
  <c r="G7602" i="2"/>
  <c r="T7601" i="2"/>
  <c r="S7601" i="2"/>
  <c r="R7601" i="2"/>
  <c r="Q7601" i="2"/>
  <c r="P7601" i="2"/>
  <c r="O7601" i="2"/>
  <c r="N7601" i="2"/>
  <c r="J7601" i="2"/>
  <c r="I7601" i="2"/>
  <c r="G7601" i="2"/>
  <c r="T7600" i="2"/>
  <c r="S7600" i="2"/>
  <c r="R7600" i="2"/>
  <c r="Q7600" i="2"/>
  <c r="P7600" i="2"/>
  <c r="O7600" i="2"/>
  <c r="N7600" i="2"/>
  <c r="J7600" i="2"/>
  <c r="I7600" i="2"/>
  <c r="G7600" i="2"/>
  <c r="T7599" i="2"/>
  <c r="S7599" i="2"/>
  <c r="R7599" i="2"/>
  <c r="Q7599" i="2"/>
  <c r="P7599" i="2"/>
  <c r="O7599" i="2"/>
  <c r="N7599" i="2"/>
  <c r="J7599" i="2"/>
  <c r="I7599" i="2"/>
  <c r="L3602" i="2" s="1"/>
  <c r="G7599" i="2"/>
  <c r="T7598" i="2"/>
  <c r="S7598" i="2"/>
  <c r="R7598" i="2"/>
  <c r="Q7598" i="2"/>
  <c r="P7598" i="2"/>
  <c r="O7598" i="2"/>
  <c r="N7598" i="2"/>
  <c r="J7598" i="2"/>
  <c r="I7598" i="2"/>
  <c r="G7598" i="2"/>
  <c r="T7597" i="2"/>
  <c r="S7597" i="2"/>
  <c r="R7597" i="2"/>
  <c r="Q7597" i="2"/>
  <c r="P7597" i="2"/>
  <c r="O7597" i="2"/>
  <c r="N7597" i="2"/>
  <c r="J7597" i="2"/>
  <c r="I7597" i="2"/>
  <c r="G7597" i="2"/>
  <c r="T7596" i="2"/>
  <c r="S7596" i="2"/>
  <c r="R7596" i="2"/>
  <c r="Q7596" i="2"/>
  <c r="P7596" i="2"/>
  <c r="O7596" i="2"/>
  <c r="N7596" i="2"/>
  <c r="J7596" i="2"/>
  <c r="I7596" i="2"/>
  <c r="G7596" i="2"/>
  <c r="T7595" i="2"/>
  <c r="S7595" i="2"/>
  <c r="R7595" i="2"/>
  <c r="Q7595" i="2"/>
  <c r="P7595" i="2"/>
  <c r="O7595" i="2"/>
  <c r="N7595" i="2"/>
  <c r="J7595" i="2"/>
  <c r="I7595" i="2"/>
  <c r="G7595" i="2"/>
  <c r="T7594" i="2"/>
  <c r="S7594" i="2"/>
  <c r="R7594" i="2"/>
  <c r="Q7594" i="2"/>
  <c r="P7594" i="2"/>
  <c r="O7594" i="2"/>
  <c r="N7594" i="2"/>
  <c r="J7594" i="2"/>
  <c r="I7594" i="2"/>
  <c r="G7594" i="2"/>
  <c r="T7593" i="2"/>
  <c r="S7593" i="2"/>
  <c r="R7593" i="2"/>
  <c r="Q7593" i="2"/>
  <c r="P7593" i="2"/>
  <c r="O7593" i="2"/>
  <c r="N7593" i="2"/>
  <c r="J7593" i="2"/>
  <c r="I7593" i="2"/>
  <c r="G7593" i="2"/>
  <c r="T7592" i="2"/>
  <c r="S7592" i="2"/>
  <c r="R7592" i="2"/>
  <c r="Q7592" i="2"/>
  <c r="P7592" i="2"/>
  <c r="O7592" i="2"/>
  <c r="N7592" i="2"/>
  <c r="J7592" i="2"/>
  <c r="I7592" i="2"/>
  <c r="G7592" i="2"/>
  <c r="T7591" i="2"/>
  <c r="S7591" i="2"/>
  <c r="R7591" i="2"/>
  <c r="Q7591" i="2"/>
  <c r="P7591" i="2"/>
  <c r="O7591" i="2"/>
  <c r="N7591" i="2"/>
  <c r="J7591" i="2"/>
  <c r="I7591" i="2"/>
  <c r="L4923" i="2" s="1"/>
  <c r="M3289" i="2" s="1"/>
  <c r="G7591" i="2"/>
  <c r="T7590" i="2"/>
  <c r="S7590" i="2"/>
  <c r="R7590" i="2"/>
  <c r="Q7590" i="2"/>
  <c r="P7590" i="2"/>
  <c r="O7590" i="2"/>
  <c r="N7590" i="2"/>
  <c r="J7590" i="2"/>
  <c r="I7590" i="2"/>
  <c r="G7590" i="2"/>
  <c r="T7589" i="2"/>
  <c r="S7589" i="2"/>
  <c r="R7589" i="2"/>
  <c r="Q7589" i="2"/>
  <c r="P7589" i="2"/>
  <c r="O7589" i="2"/>
  <c r="N7589" i="2"/>
  <c r="J7589" i="2"/>
  <c r="I7589" i="2"/>
  <c r="G7589" i="2"/>
  <c r="T7588" i="2"/>
  <c r="S7588" i="2"/>
  <c r="R7588" i="2"/>
  <c r="Q7588" i="2"/>
  <c r="P7588" i="2"/>
  <c r="O7588" i="2"/>
  <c r="N7588" i="2"/>
  <c r="J7588" i="2"/>
  <c r="I7588" i="2"/>
  <c r="G7588" i="2"/>
  <c r="T7587" i="2"/>
  <c r="S7587" i="2"/>
  <c r="R7587" i="2"/>
  <c r="Q7587" i="2"/>
  <c r="P7587" i="2"/>
  <c r="O7587" i="2"/>
  <c r="N7587" i="2"/>
  <c r="J7587" i="2"/>
  <c r="I7587" i="2"/>
  <c r="L3624" i="2" s="1"/>
  <c r="G7587" i="2"/>
  <c r="T7586" i="2"/>
  <c r="S7586" i="2"/>
  <c r="R7586" i="2"/>
  <c r="Q7586" i="2"/>
  <c r="P7586" i="2"/>
  <c r="O7586" i="2"/>
  <c r="N7586" i="2"/>
  <c r="J7586" i="2"/>
  <c r="I7586" i="2"/>
  <c r="G7586" i="2"/>
  <c r="T7585" i="2"/>
  <c r="S7585" i="2"/>
  <c r="R7585" i="2"/>
  <c r="Q7585" i="2"/>
  <c r="P7585" i="2"/>
  <c r="O7585" i="2"/>
  <c r="N7585" i="2"/>
  <c r="J7585" i="2"/>
  <c r="I7585" i="2"/>
  <c r="G7585" i="2"/>
  <c r="T7584" i="2"/>
  <c r="S7584" i="2"/>
  <c r="R7584" i="2"/>
  <c r="Q7584" i="2"/>
  <c r="P7584" i="2"/>
  <c r="O7584" i="2"/>
  <c r="N7584" i="2"/>
  <c r="J7584" i="2"/>
  <c r="I7584" i="2"/>
  <c r="G7584" i="2"/>
  <c r="T7583" i="2"/>
  <c r="S7583" i="2"/>
  <c r="R7583" i="2"/>
  <c r="Q7583" i="2"/>
  <c r="P7583" i="2"/>
  <c r="O7583" i="2"/>
  <c r="N7583" i="2"/>
  <c r="J7583" i="2"/>
  <c r="I7583" i="2"/>
  <c r="G7583" i="2"/>
  <c r="T7582" i="2"/>
  <c r="S7582" i="2"/>
  <c r="R7582" i="2"/>
  <c r="Q7582" i="2"/>
  <c r="P7582" i="2"/>
  <c r="O7582" i="2"/>
  <c r="N7582" i="2"/>
  <c r="J7582" i="2"/>
  <c r="I7582" i="2"/>
  <c r="G7582" i="2"/>
  <c r="T7581" i="2"/>
  <c r="S7581" i="2"/>
  <c r="R7581" i="2"/>
  <c r="Q7581" i="2"/>
  <c r="P7581" i="2"/>
  <c r="O7581" i="2"/>
  <c r="N7581" i="2"/>
  <c r="J7581" i="2"/>
  <c r="I7581" i="2"/>
  <c r="G7581" i="2"/>
  <c r="T7580" i="2"/>
  <c r="S7580" i="2"/>
  <c r="R7580" i="2"/>
  <c r="Q7580" i="2"/>
  <c r="P7580" i="2"/>
  <c r="O7580" i="2"/>
  <c r="N7580" i="2"/>
  <c r="J7580" i="2"/>
  <c r="I7580" i="2"/>
  <c r="G7580" i="2"/>
  <c r="T7579" i="2"/>
  <c r="S7579" i="2"/>
  <c r="R7579" i="2"/>
  <c r="Q7579" i="2"/>
  <c r="P7579" i="2"/>
  <c r="O7579" i="2"/>
  <c r="N7579" i="2"/>
  <c r="J7579" i="2"/>
  <c r="I7579" i="2"/>
  <c r="L4494" i="2" s="1"/>
  <c r="M5377" i="2" s="1"/>
  <c r="G7579" i="2"/>
  <c r="T7578" i="2"/>
  <c r="S7578" i="2"/>
  <c r="R7578" i="2"/>
  <c r="Q7578" i="2"/>
  <c r="P7578" i="2"/>
  <c r="O7578" i="2"/>
  <c r="N7578" i="2"/>
  <c r="J7578" i="2"/>
  <c r="I7578" i="2"/>
  <c r="G7578" i="2"/>
  <c r="T7577" i="2"/>
  <c r="S7577" i="2"/>
  <c r="R7577" i="2"/>
  <c r="Q7577" i="2"/>
  <c r="P7577" i="2"/>
  <c r="O7577" i="2"/>
  <c r="N7577" i="2"/>
  <c r="J7577" i="2"/>
  <c r="I7577" i="2"/>
  <c r="G7577" i="2"/>
  <c r="T7576" i="2"/>
  <c r="S7576" i="2"/>
  <c r="R7576" i="2"/>
  <c r="Q7576" i="2"/>
  <c r="P7576" i="2"/>
  <c r="O7576" i="2"/>
  <c r="N7576" i="2"/>
  <c r="J7576" i="2"/>
  <c r="I7576" i="2"/>
  <c r="G7576" i="2"/>
  <c r="T7575" i="2"/>
  <c r="S7575" i="2"/>
  <c r="R7575" i="2"/>
  <c r="Q7575" i="2"/>
  <c r="P7575" i="2"/>
  <c r="O7575" i="2"/>
  <c r="N7575" i="2"/>
  <c r="J7575" i="2"/>
  <c r="I7575" i="2"/>
  <c r="L4574" i="2" s="1"/>
  <c r="G7575" i="2"/>
  <c r="T7574" i="2"/>
  <c r="S7574" i="2"/>
  <c r="R7574" i="2"/>
  <c r="Q7574" i="2"/>
  <c r="P7574" i="2"/>
  <c r="O7574" i="2"/>
  <c r="N7574" i="2"/>
  <c r="J7574" i="2"/>
  <c r="I7574" i="2"/>
  <c r="G7574" i="2"/>
  <c r="T7573" i="2"/>
  <c r="S7573" i="2"/>
  <c r="R7573" i="2"/>
  <c r="Q7573" i="2"/>
  <c r="P7573" i="2"/>
  <c r="O7573" i="2"/>
  <c r="N7573" i="2"/>
  <c r="J7573" i="2"/>
  <c r="I7573" i="2"/>
  <c r="G7573" i="2"/>
  <c r="T7572" i="2"/>
  <c r="S7572" i="2"/>
  <c r="R7572" i="2"/>
  <c r="Q7572" i="2"/>
  <c r="P7572" i="2"/>
  <c r="O7572" i="2"/>
  <c r="N7572" i="2"/>
  <c r="J7572" i="2"/>
  <c r="I7572" i="2"/>
  <c r="G7572" i="2"/>
  <c r="T7571" i="2"/>
  <c r="S7571" i="2"/>
  <c r="R7571" i="2"/>
  <c r="Q7571" i="2"/>
  <c r="P7571" i="2"/>
  <c r="O7571" i="2"/>
  <c r="N7571" i="2"/>
  <c r="J7571" i="2"/>
  <c r="I7571" i="2"/>
  <c r="G7571" i="2"/>
  <c r="T7570" i="2"/>
  <c r="S7570" i="2"/>
  <c r="R7570" i="2"/>
  <c r="Q7570" i="2"/>
  <c r="P7570" i="2"/>
  <c r="O7570" i="2"/>
  <c r="N7570" i="2"/>
  <c r="J7570" i="2"/>
  <c r="I7570" i="2"/>
  <c r="G7570" i="2"/>
  <c r="T7569" i="2"/>
  <c r="S7569" i="2"/>
  <c r="R7569" i="2"/>
  <c r="Q7569" i="2"/>
  <c r="P7569" i="2"/>
  <c r="O7569" i="2"/>
  <c r="N7569" i="2"/>
  <c r="J7569" i="2"/>
  <c r="I7569" i="2"/>
  <c r="G7569" i="2"/>
  <c r="T7568" i="2"/>
  <c r="S7568" i="2"/>
  <c r="R7568" i="2"/>
  <c r="Q7568" i="2"/>
  <c r="P7568" i="2"/>
  <c r="O7568" i="2"/>
  <c r="N7568" i="2"/>
  <c r="J7568" i="2"/>
  <c r="I7568" i="2"/>
  <c r="G7568" i="2"/>
  <c r="T7567" i="2"/>
  <c r="S7567" i="2"/>
  <c r="R7567" i="2"/>
  <c r="Q7567" i="2"/>
  <c r="P7567" i="2"/>
  <c r="O7567" i="2"/>
  <c r="N7567" i="2"/>
  <c r="J7567" i="2"/>
  <c r="I7567" i="2"/>
  <c r="G7567" i="2"/>
  <c r="T7566" i="2"/>
  <c r="S7566" i="2"/>
  <c r="R7566" i="2"/>
  <c r="Q7566" i="2"/>
  <c r="P7566" i="2"/>
  <c r="O7566" i="2"/>
  <c r="N7566" i="2"/>
  <c r="J7566" i="2"/>
  <c r="I7566" i="2"/>
  <c r="G7566" i="2"/>
  <c r="T7565" i="2"/>
  <c r="S7565" i="2"/>
  <c r="R7565" i="2"/>
  <c r="Q7565" i="2"/>
  <c r="P7565" i="2"/>
  <c r="O7565" i="2"/>
  <c r="N7565" i="2"/>
  <c r="J7565" i="2"/>
  <c r="I7565" i="2"/>
  <c r="G7565" i="2"/>
  <c r="T7564" i="2"/>
  <c r="S7564" i="2"/>
  <c r="R7564" i="2"/>
  <c r="Q7564" i="2"/>
  <c r="P7564" i="2"/>
  <c r="O7564" i="2"/>
  <c r="N7564" i="2"/>
  <c r="J7564" i="2"/>
  <c r="I7564" i="2"/>
  <c r="G7564" i="2"/>
  <c r="T7563" i="2"/>
  <c r="S7563" i="2"/>
  <c r="R7563" i="2"/>
  <c r="Q7563" i="2"/>
  <c r="P7563" i="2"/>
  <c r="O7563" i="2"/>
  <c r="N7563" i="2"/>
  <c r="J7563" i="2"/>
  <c r="I7563" i="2"/>
  <c r="G7563" i="2"/>
  <c r="T7562" i="2"/>
  <c r="S7562" i="2"/>
  <c r="R7562" i="2"/>
  <c r="Q7562" i="2"/>
  <c r="P7562" i="2"/>
  <c r="O7562" i="2"/>
  <c r="N7562" i="2"/>
  <c r="J7562" i="2"/>
  <c r="I7562" i="2"/>
  <c r="G7562" i="2"/>
  <c r="T7561" i="2"/>
  <c r="S7561" i="2"/>
  <c r="R7561" i="2"/>
  <c r="Q7561" i="2"/>
  <c r="P7561" i="2"/>
  <c r="O7561" i="2"/>
  <c r="N7561" i="2"/>
  <c r="J7561" i="2"/>
  <c r="I7561" i="2"/>
  <c r="G7561" i="2"/>
  <c r="T7560" i="2"/>
  <c r="S7560" i="2"/>
  <c r="R7560" i="2"/>
  <c r="Q7560" i="2"/>
  <c r="P7560" i="2"/>
  <c r="O7560" i="2"/>
  <c r="N7560" i="2"/>
  <c r="J7560" i="2"/>
  <c r="I7560" i="2"/>
  <c r="G7560" i="2"/>
  <c r="T7559" i="2"/>
  <c r="S7559" i="2"/>
  <c r="R7559" i="2"/>
  <c r="Q7559" i="2"/>
  <c r="P7559" i="2"/>
  <c r="O7559" i="2"/>
  <c r="N7559" i="2"/>
  <c r="J7559" i="2"/>
  <c r="I7559" i="2"/>
  <c r="G7559" i="2"/>
  <c r="T7558" i="2"/>
  <c r="S7558" i="2"/>
  <c r="R7558" i="2"/>
  <c r="Q7558" i="2"/>
  <c r="P7558" i="2"/>
  <c r="O7558" i="2"/>
  <c r="N7558" i="2"/>
  <c r="J7558" i="2"/>
  <c r="I7558" i="2"/>
  <c r="G7558" i="2"/>
  <c r="T7557" i="2"/>
  <c r="S7557" i="2"/>
  <c r="R7557" i="2"/>
  <c r="Q7557" i="2"/>
  <c r="P7557" i="2"/>
  <c r="O7557" i="2"/>
  <c r="N7557" i="2"/>
  <c r="J7557" i="2"/>
  <c r="I7557" i="2"/>
  <c r="G7557" i="2"/>
  <c r="T7556" i="2"/>
  <c r="S7556" i="2"/>
  <c r="R7556" i="2"/>
  <c r="Q7556" i="2"/>
  <c r="P7556" i="2"/>
  <c r="O7556" i="2"/>
  <c r="N7556" i="2"/>
  <c r="J7556" i="2"/>
  <c r="I7556" i="2"/>
  <c r="G7556" i="2"/>
  <c r="T7555" i="2"/>
  <c r="S7555" i="2"/>
  <c r="R7555" i="2"/>
  <c r="Q7555" i="2"/>
  <c r="P7555" i="2"/>
  <c r="O7555" i="2"/>
  <c r="N7555" i="2"/>
  <c r="J7555" i="2"/>
  <c r="I7555" i="2"/>
  <c r="G7555" i="2"/>
  <c r="T7554" i="2"/>
  <c r="S7554" i="2"/>
  <c r="R7554" i="2"/>
  <c r="Q7554" i="2"/>
  <c r="P7554" i="2"/>
  <c r="O7554" i="2"/>
  <c r="N7554" i="2"/>
  <c r="J7554" i="2"/>
  <c r="I7554" i="2"/>
  <c r="G7554" i="2"/>
  <c r="T7553" i="2"/>
  <c r="S7553" i="2"/>
  <c r="R7553" i="2"/>
  <c r="Q7553" i="2"/>
  <c r="P7553" i="2"/>
  <c r="O7553" i="2"/>
  <c r="N7553" i="2"/>
  <c r="J7553" i="2"/>
  <c r="I7553" i="2"/>
  <c r="G7553" i="2"/>
  <c r="T7552" i="2"/>
  <c r="S7552" i="2"/>
  <c r="R7552" i="2"/>
  <c r="Q7552" i="2"/>
  <c r="P7552" i="2"/>
  <c r="O7552" i="2"/>
  <c r="N7552" i="2"/>
  <c r="J7552" i="2"/>
  <c r="I7552" i="2"/>
  <c r="G7552" i="2"/>
  <c r="T7551" i="2"/>
  <c r="S7551" i="2"/>
  <c r="R7551" i="2"/>
  <c r="Q7551" i="2"/>
  <c r="P7551" i="2"/>
  <c r="O7551" i="2"/>
  <c r="N7551" i="2"/>
  <c r="J7551" i="2"/>
  <c r="I7551" i="2"/>
  <c r="G7551" i="2"/>
  <c r="T7550" i="2"/>
  <c r="S7550" i="2"/>
  <c r="R7550" i="2"/>
  <c r="Q7550" i="2"/>
  <c r="P7550" i="2"/>
  <c r="O7550" i="2"/>
  <c r="N7550" i="2"/>
  <c r="J7550" i="2"/>
  <c r="I7550" i="2"/>
  <c r="G7550" i="2"/>
  <c r="T7549" i="2"/>
  <c r="S7549" i="2"/>
  <c r="R7549" i="2"/>
  <c r="Q7549" i="2"/>
  <c r="P7549" i="2"/>
  <c r="O7549" i="2"/>
  <c r="N7549" i="2"/>
  <c r="J7549" i="2"/>
  <c r="I7549" i="2"/>
  <c r="G7549" i="2"/>
  <c r="T7548" i="2"/>
  <c r="S7548" i="2"/>
  <c r="R7548" i="2"/>
  <c r="Q7548" i="2"/>
  <c r="P7548" i="2"/>
  <c r="O7548" i="2"/>
  <c r="N7548" i="2"/>
  <c r="J7548" i="2"/>
  <c r="I7548" i="2"/>
  <c r="G7548" i="2"/>
  <c r="T7547" i="2"/>
  <c r="S7547" i="2"/>
  <c r="R7547" i="2"/>
  <c r="Q7547" i="2"/>
  <c r="P7547" i="2"/>
  <c r="O7547" i="2"/>
  <c r="N7547" i="2"/>
  <c r="J7547" i="2"/>
  <c r="I7547" i="2"/>
  <c r="G7547" i="2"/>
  <c r="T7546" i="2"/>
  <c r="S7546" i="2"/>
  <c r="R7546" i="2"/>
  <c r="Q7546" i="2"/>
  <c r="P7546" i="2"/>
  <c r="O7546" i="2"/>
  <c r="N7546" i="2"/>
  <c r="J7546" i="2"/>
  <c r="I7546" i="2"/>
  <c r="G7546" i="2"/>
  <c r="T7545" i="2"/>
  <c r="S7545" i="2"/>
  <c r="R7545" i="2"/>
  <c r="Q7545" i="2"/>
  <c r="P7545" i="2"/>
  <c r="O7545" i="2"/>
  <c r="N7545" i="2"/>
  <c r="J7545" i="2"/>
  <c r="I7545" i="2"/>
  <c r="G7545" i="2"/>
  <c r="T7544" i="2"/>
  <c r="S7544" i="2"/>
  <c r="R7544" i="2"/>
  <c r="Q7544" i="2"/>
  <c r="P7544" i="2"/>
  <c r="O7544" i="2"/>
  <c r="N7544" i="2"/>
  <c r="J7544" i="2"/>
  <c r="I7544" i="2"/>
  <c r="G7544" i="2"/>
  <c r="T7543" i="2"/>
  <c r="S7543" i="2"/>
  <c r="R7543" i="2"/>
  <c r="Q7543" i="2"/>
  <c r="P7543" i="2"/>
  <c r="O7543" i="2"/>
  <c r="N7543" i="2"/>
  <c r="J7543" i="2"/>
  <c r="I7543" i="2"/>
  <c r="L4086" i="2" s="1"/>
  <c r="G7543" i="2"/>
  <c r="T7542" i="2"/>
  <c r="S7542" i="2"/>
  <c r="R7542" i="2"/>
  <c r="Q7542" i="2"/>
  <c r="P7542" i="2"/>
  <c r="O7542" i="2"/>
  <c r="N7542" i="2"/>
  <c r="J7542" i="2"/>
  <c r="I7542" i="2"/>
  <c r="G7542" i="2"/>
  <c r="T7541" i="2"/>
  <c r="S7541" i="2"/>
  <c r="R7541" i="2"/>
  <c r="Q7541" i="2"/>
  <c r="P7541" i="2"/>
  <c r="O7541" i="2"/>
  <c r="N7541" i="2"/>
  <c r="J7541" i="2"/>
  <c r="I7541" i="2"/>
  <c r="G7541" i="2"/>
  <c r="T7540" i="2"/>
  <c r="S7540" i="2"/>
  <c r="R7540" i="2"/>
  <c r="Q7540" i="2"/>
  <c r="P7540" i="2"/>
  <c r="O7540" i="2"/>
  <c r="N7540" i="2"/>
  <c r="J7540" i="2"/>
  <c r="I7540" i="2"/>
  <c r="G7540" i="2"/>
  <c r="T7539" i="2"/>
  <c r="S7539" i="2"/>
  <c r="R7539" i="2"/>
  <c r="Q7539" i="2"/>
  <c r="P7539" i="2"/>
  <c r="O7539" i="2"/>
  <c r="N7539" i="2"/>
  <c r="J7539" i="2"/>
  <c r="I7539" i="2"/>
  <c r="G7539" i="2"/>
  <c r="T7538" i="2"/>
  <c r="S7538" i="2"/>
  <c r="R7538" i="2"/>
  <c r="Q7538" i="2"/>
  <c r="P7538" i="2"/>
  <c r="O7538" i="2"/>
  <c r="N7538" i="2"/>
  <c r="J7538" i="2"/>
  <c r="I7538" i="2"/>
  <c r="G7538" i="2"/>
  <c r="T7537" i="2"/>
  <c r="S7537" i="2"/>
  <c r="R7537" i="2"/>
  <c r="Q7537" i="2"/>
  <c r="P7537" i="2"/>
  <c r="O7537" i="2"/>
  <c r="N7537" i="2"/>
  <c r="J7537" i="2"/>
  <c r="I7537" i="2"/>
  <c r="G7537" i="2"/>
  <c r="T7536" i="2"/>
  <c r="S7536" i="2"/>
  <c r="R7536" i="2"/>
  <c r="Q7536" i="2"/>
  <c r="P7536" i="2"/>
  <c r="O7536" i="2"/>
  <c r="N7536" i="2"/>
  <c r="J7536" i="2"/>
  <c r="I7536" i="2"/>
  <c r="G7536" i="2"/>
  <c r="T7535" i="2"/>
  <c r="S7535" i="2"/>
  <c r="R7535" i="2"/>
  <c r="Q7535" i="2"/>
  <c r="P7535" i="2"/>
  <c r="O7535" i="2"/>
  <c r="N7535" i="2"/>
  <c r="J7535" i="2"/>
  <c r="I7535" i="2"/>
  <c r="G7535" i="2"/>
  <c r="T7534" i="2"/>
  <c r="S7534" i="2"/>
  <c r="R7534" i="2"/>
  <c r="Q7534" i="2"/>
  <c r="P7534" i="2"/>
  <c r="O7534" i="2"/>
  <c r="N7534" i="2"/>
  <c r="J7534" i="2"/>
  <c r="I7534" i="2"/>
  <c r="G7534" i="2"/>
  <c r="T7533" i="2"/>
  <c r="S7533" i="2"/>
  <c r="R7533" i="2"/>
  <c r="Q7533" i="2"/>
  <c r="P7533" i="2"/>
  <c r="O7533" i="2"/>
  <c r="N7533" i="2"/>
  <c r="J7533" i="2"/>
  <c r="I7533" i="2"/>
  <c r="G7533" i="2"/>
  <c r="T7532" i="2"/>
  <c r="S7532" i="2"/>
  <c r="R7532" i="2"/>
  <c r="Q7532" i="2"/>
  <c r="P7532" i="2"/>
  <c r="O7532" i="2"/>
  <c r="N7532" i="2"/>
  <c r="J7532" i="2"/>
  <c r="I7532" i="2"/>
  <c r="G7532" i="2"/>
  <c r="T7531" i="2"/>
  <c r="S7531" i="2"/>
  <c r="R7531" i="2"/>
  <c r="Q7531" i="2"/>
  <c r="P7531" i="2"/>
  <c r="O7531" i="2"/>
  <c r="N7531" i="2"/>
  <c r="J7531" i="2"/>
  <c r="I7531" i="2"/>
  <c r="G7531" i="2"/>
  <c r="T7530" i="2"/>
  <c r="S7530" i="2"/>
  <c r="R7530" i="2"/>
  <c r="Q7530" i="2"/>
  <c r="P7530" i="2"/>
  <c r="O7530" i="2"/>
  <c r="N7530" i="2"/>
  <c r="J7530" i="2"/>
  <c r="I7530" i="2"/>
  <c r="G7530" i="2"/>
  <c r="T7529" i="2"/>
  <c r="S7529" i="2"/>
  <c r="R7529" i="2"/>
  <c r="Q7529" i="2"/>
  <c r="P7529" i="2"/>
  <c r="O7529" i="2"/>
  <c r="N7529" i="2"/>
  <c r="J7529" i="2"/>
  <c r="I7529" i="2"/>
  <c r="G7529" i="2"/>
  <c r="T7528" i="2"/>
  <c r="S7528" i="2"/>
  <c r="R7528" i="2"/>
  <c r="Q7528" i="2"/>
  <c r="P7528" i="2"/>
  <c r="O7528" i="2"/>
  <c r="N7528" i="2"/>
  <c r="J7528" i="2"/>
  <c r="I7528" i="2"/>
  <c r="G7528" i="2"/>
  <c r="T7527" i="2"/>
  <c r="S7527" i="2"/>
  <c r="R7527" i="2"/>
  <c r="Q7527" i="2"/>
  <c r="P7527" i="2"/>
  <c r="O7527" i="2"/>
  <c r="N7527" i="2"/>
  <c r="J7527" i="2"/>
  <c r="I7527" i="2"/>
  <c r="G7527" i="2"/>
  <c r="T7526" i="2"/>
  <c r="S7526" i="2"/>
  <c r="R7526" i="2"/>
  <c r="Q7526" i="2"/>
  <c r="P7526" i="2"/>
  <c r="O7526" i="2"/>
  <c r="N7526" i="2"/>
  <c r="J7526" i="2"/>
  <c r="I7526" i="2"/>
  <c r="G7526" i="2"/>
  <c r="T7525" i="2"/>
  <c r="S7525" i="2"/>
  <c r="R7525" i="2"/>
  <c r="Q7525" i="2"/>
  <c r="P7525" i="2"/>
  <c r="O7525" i="2"/>
  <c r="N7525" i="2"/>
  <c r="J7525" i="2"/>
  <c r="I7525" i="2"/>
  <c r="G7525" i="2"/>
  <c r="T7524" i="2"/>
  <c r="S7524" i="2"/>
  <c r="R7524" i="2"/>
  <c r="Q7524" i="2"/>
  <c r="P7524" i="2"/>
  <c r="O7524" i="2"/>
  <c r="N7524" i="2"/>
  <c r="J7524" i="2"/>
  <c r="I7524" i="2"/>
  <c r="G7524" i="2"/>
  <c r="T7523" i="2"/>
  <c r="S7523" i="2"/>
  <c r="R7523" i="2"/>
  <c r="Q7523" i="2"/>
  <c r="P7523" i="2"/>
  <c r="O7523" i="2"/>
  <c r="N7523" i="2"/>
  <c r="J7523" i="2"/>
  <c r="I7523" i="2"/>
  <c r="G7523" i="2"/>
  <c r="T7522" i="2"/>
  <c r="S7522" i="2"/>
  <c r="R7522" i="2"/>
  <c r="Q7522" i="2"/>
  <c r="P7522" i="2"/>
  <c r="O7522" i="2"/>
  <c r="N7522" i="2"/>
  <c r="J7522" i="2"/>
  <c r="I7522" i="2"/>
  <c r="G7522" i="2"/>
  <c r="T7521" i="2"/>
  <c r="S7521" i="2"/>
  <c r="R7521" i="2"/>
  <c r="Q7521" i="2"/>
  <c r="P7521" i="2"/>
  <c r="O7521" i="2"/>
  <c r="N7521" i="2"/>
  <c r="J7521" i="2"/>
  <c r="I7521" i="2"/>
  <c r="G7521" i="2"/>
  <c r="T7520" i="2"/>
  <c r="S7520" i="2"/>
  <c r="R7520" i="2"/>
  <c r="Q7520" i="2"/>
  <c r="P7520" i="2"/>
  <c r="O7520" i="2"/>
  <c r="N7520" i="2"/>
  <c r="J7520" i="2"/>
  <c r="I7520" i="2"/>
  <c r="G7520" i="2"/>
  <c r="T7519" i="2"/>
  <c r="S7519" i="2"/>
  <c r="R7519" i="2"/>
  <c r="Q7519" i="2"/>
  <c r="P7519" i="2"/>
  <c r="O7519" i="2"/>
  <c r="N7519" i="2"/>
  <c r="J7519" i="2"/>
  <c r="I7519" i="2"/>
  <c r="L4482" i="2" s="1"/>
  <c r="G7519" i="2"/>
  <c r="T7518" i="2"/>
  <c r="S7518" i="2"/>
  <c r="R7518" i="2"/>
  <c r="Q7518" i="2"/>
  <c r="P7518" i="2"/>
  <c r="O7518" i="2"/>
  <c r="N7518" i="2"/>
  <c r="J7518" i="2"/>
  <c r="I7518" i="2"/>
  <c r="G7518" i="2"/>
  <c r="T7517" i="2"/>
  <c r="S7517" i="2"/>
  <c r="R7517" i="2"/>
  <c r="Q7517" i="2"/>
  <c r="P7517" i="2"/>
  <c r="O7517" i="2"/>
  <c r="N7517" i="2"/>
  <c r="J7517" i="2"/>
  <c r="I7517" i="2"/>
  <c r="G7517" i="2"/>
  <c r="T7516" i="2"/>
  <c r="S7516" i="2"/>
  <c r="R7516" i="2"/>
  <c r="Q7516" i="2"/>
  <c r="P7516" i="2"/>
  <c r="O7516" i="2"/>
  <c r="N7516" i="2"/>
  <c r="J7516" i="2"/>
  <c r="I7516" i="2"/>
  <c r="G7516" i="2"/>
  <c r="T7515" i="2"/>
  <c r="S7515" i="2"/>
  <c r="R7515" i="2"/>
  <c r="Q7515" i="2"/>
  <c r="P7515" i="2"/>
  <c r="O7515" i="2"/>
  <c r="N7515" i="2"/>
  <c r="J7515" i="2"/>
  <c r="I7515" i="2"/>
  <c r="G7515" i="2"/>
  <c r="T7514" i="2"/>
  <c r="S7514" i="2"/>
  <c r="R7514" i="2"/>
  <c r="Q7514" i="2"/>
  <c r="P7514" i="2"/>
  <c r="O7514" i="2"/>
  <c r="N7514" i="2"/>
  <c r="J7514" i="2"/>
  <c r="I7514" i="2"/>
  <c r="G7514" i="2"/>
  <c r="T7513" i="2"/>
  <c r="S7513" i="2"/>
  <c r="R7513" i="2"/>
  <c r="Q7513" i="2"/>
  <c r="P7513" i="2"/>
  <c r="O7513" i="2"/>
  <c r="N7513" i="2"/>
  <c r="J7513" i="2"/>
  <c r="I7513" i="2"/>
  <c r="G7513" i="2"/>
  <c r="T7512" i="2"/>
  <c r="S7512" i="2"/>
  <c r="R7512" i="2"/>
  <c r="Q7512" i="2"/>
  <c r="P7512" i="2"/>
  <c r="O7512" i="2"/>
  <c r="N7512" i="2"/>
  <c r="J7512" i="2"/>
  <c r="I7512" i="2"/>
  <c r="G7512" i="2"/>
  <c r="T7511" i="2"/>
  <c r="S7511" i="2"/>
  <c r="R7511" i="2"/>
  <c r="Q7511" i="2"/>
  <c r="P7511" i="2"/>
  <c r="O7511" i="2"/>
  <c r="N7511" i="2"/>
  <c r="J7511" i="2"/>
  <c r="I7511" i="2"/>
  <c r="G7511" i="2"/>
  <c r="T7510" i="2"/>
  <c r="S7510" i="2"/>
  <c r="R7510" i="2"/>
  <c r="Q7510" i="2"/>
  <c r="P7510" i="2"/>
  <c r="O7510" i="2"/>
  <c r="N7510" i="2"/>
  <c r="J7510" i="2"/>
  <c r="I7510" i="2"/>
  <c r="G7510" i="2"/>
  <c r="T7509" i="2"/>
  <c r="S7509" i="2"/>
  <c r="R7509" i="2"/>
  <c r="Q7509" i="2"/>
  <c r="P7509" i="2"/>
  <c r="O7509" i="2"/>
  <c r="N7509" i="2"/>
  <c r="J7509" i="2"/>
  <c r="I7509" i="2"/>
  <c r="G7509" i="2"/>
  <c r="T7508" i="2"/>
  <c r="S7508" i="2"/>
  <c r="R7508" i="2"/>
  <c r="Q7508" i="2"/>
  <c r="P7508" i="2"/>
  <c r="O7508" i="2"/>
  <c r="N7508" i="2"/>
  <c r="J7508" i="2"/>
  <c r="I7508" i="2"/>
  <c r="G7508" i="2"/>
  <c r="T7507" i="2"/>
  <c r="S7507" i="2"/>
  <c r="R7507" i="2"/>
  <c r="Q7507" i="2"/>
  <c r="P7507" i="2"/>
  <c r="O7507" i="2"/>
  <c r="N7507" i="2"/>
  <c r="J7507" i="2"/>
  <c r="I7507" i="2"/>
  <c r="G7507" i="2"/>
  <c r="T7506" i="2"/>
  <c r="S7506" i="2"/>
  <c r="R7506" i="2"/>
  <c r="Q7506" i="2"/>
  <c r="P7506" i="2"/>
  <c r="O7506" i="2"/>
  <c r="N7506" i="2"/>
  <c r="J7506" i="2"/>
  <c r="I7506" i="2"/>
  <c r="G7506" i="2"/>
  <c r="T7505" i="2"/>
  <c r="S7505" i="2"/>
  <c r="R7505" i="2"/>
  <c r="Q7505" i="2"/>
  <c r="P7505" i="2"/>
  <c r="O7505" i="2"/>
  <c r="N7505" i="2"/>
  <c r="J7505" i="2"/>
  <c r="I7505" i="2"/>
  <c r="G7505" i="2"/>
  <c r="T7504" i="2"/>
  <c r="S7504" i="2"/>
  <c r="R7504" i="2"/>
  <c r="Q7504" i="2"/>
  <c r="P7504" i="2"/>
  <c r="O7504" i="2"/>
  <c r="N7504" i="2"/>
  <c r="J7504" i="2"/>
  <c r="I7504" i="2"/>
  <c r="G7504" i="2"/>
  <c r="T7503" i="2"/>
  <c r="S7503" i="2"/>
  <c r="R7503" i="2"/>
  <c r="Q7503" i="2"/>
  <c r="P7503" i="2"/>
  <c r="O7503" i="2"/>
  <c r="N7503" i="2"/>
  <c r="J7503" i="2"/>
  <c r="I7503" i="2"/>
  <c r="L3836" i="2" s="1"/>
  <c r="G7503" i="2"/>
  <c r="T7502" i="2"/>
  <c r="S7502" i="2"/>
  <c r="R7502" i="2"/>
  <c r="Q7502" i="2"/>
  <c r="P7502" i="2"/>
  <c r="O7502" i="2"/>
  <c r="N7502" i="2"/>
  <c r="J7502" i="2"/>
  <c r="I7502" i="2"/>
  <c r="G7502" i="2"/>
  <c r="T7501" i="2"/>
  <c r="S7501" i="2"/>
  <c r="R7501" i="2"/>
  <c r="Q7501" i="2"/>
  <c r="P7501" i="2"/>
  <c r="O7501" i="2"/>
  <c r="N7501" i="2"/>
  <c r="J7501" i="2"/>
  <c r="I7501" i="2"/>
  <c r="G7501" i="2"/>
  <c r="T7500" i="2"/>
  <c r="S7500" i="2"/>
  <c r="R7500" i="2"/>
  <c r="Q7500" i="2"/>
  <c r="P7500" i="2"/>
  <c r="O7500" i="2"/>
  <c r="N7500" i="2"/>
  <c r="J7500" i="2"/>
  <c r="I7500" i="2"/>
  <c r="G7500" i="2"/>
  <c r="T7499" i="2"/>
  <c r="S7499" i="2"/>
  <c r="R7499" i="2"/>
  <c r="Q7499" i="2"/>
  <c r="P7499" i="2"/>
  <c r="O7499" i="2"/>
  <c r="N7499" i="2"/>
  <c r="J7499" i="2"/>
  <c r="I7499" i="2"/>
  <c r="G7499" i="2"/>
  <c r="T7498" i="2"/>
  <c r="S7498" i="2"/>
  <c r="R7498" i="2"/>
  <c r="Q7498" i="2"/>
  <c r="P7498" i="2"/>
  <c r="O7498" i="2"/>
  <c r="N7498" i="2"/>
  <c r="J7498" i="2"/>
  <c r="I7498" i="2"/>
  <c r="G7498" i="2"/>
  <c r="T7497" i="2"/>
  <c r="S7497" i="2"/>
  <c r="R7497" i="2"/>
  <c r="Q7497" i="2"/>
  <c r="P7497" i="2"/>
  <c r="O7497" i="2"/>
  <c r="N7497" i="2"/>
  <c r="J7497" i="2"/>
  <c r="I7497" i="2"/>
  <c r="G7497" i="2"/>
  <c r="T7496" i="2"/>
  <c r="S7496" i="2"/>
  <c r="R7496" i="2"/>
  <c r="Q7496" i="2"/>
  <c r="P7496" i="2"/>
  <c r="O7496" i="2"/>
  <c r="N7496" i="2"/>
  <c r="J7496" i="2"/>
  <c r="I7496" i="2"/>
  <c r="G7496" i="2"/>
  <c r="T7495" i="2"/>
  <c r="S7495" i="2"/>
  <c r="R7495" i="2"/>
  <c r="Q7495" i="2"/>
  <c r="P7495" i="2"/>
  <c r="O7495" i="2"/>
  <c r="N7495" i="2"/>
  <c r="J7495" i="2"/>
  <c r="I7495" i="2"/>
  <c r="G7495" i="2"/>
  <c r="T7494" i="2"/>
  <c r="S7494" i="2"/>
  <c r="R7494" i="2"/>
  <c r="Q7494" i="2"/>
  <c r="P7494" i="2"/>
  <c r="O7494" i="2"/>
  <c r="N7494" i="2"/>
  <c r="J7494" i="2"/>
  <c r="I7494" i="2"/>
  <c r="G7494" i="2"/>
  <c r="T7493" i="2"/>
  <c r="S7493" i="2"/>
  <c r="R7493" i="2"/>
  <c r="Q7493" i="2"/>
  <c r="P7493" i="2"/>
  <c r="O7493" i="2"/>
  <c r="N7493" i="2"/>
  <c r="J7493" i="2"/>
  <c r="I7493" i="2"/>
  <c r="G7493" i="2"/>
  <c r="T7492" i="2"/>
  <c r="S7492" i="2"/>
  <c r="R7492" i="2"/>
  <c r="Q7492" i="2"/>
  <c r="P7492" i="2"/>
  <c r="O7492" i="2"/>
  <c r="N7492" i="2"/>
  <c r="J7492" i="2"/>
  <c r="I7492" i="2"/>
  <c r="G7492" i="2"/>
  <c r="T7491" i="2"/>
  <c r="S7491" i="2"/>
  <c r="R7491" i="2"/>
  <c r="Q7491" i="2"/>
  <c r="P7491" i="2"/>
  <c r="O7491" i="2"/>
  <c r="N7491" i="2"/>
  <c r="J7491" i="2"/>
  <c r="I7491" i="2"/>
  <c r="G7491" i="2"/>
  <c r="T7490" i="2"/>
  <c r="S7490" i="2"/>
  <c r="R7490" i="2"/>
  <c r="Q7490" i="2"/>
  <c r="P7490" i="2"/>
  <c r="O7490" i="2"/>
  <c r="N7490" i="2"/>
  <c r="J7490" i="2"/>
  <c r="I7490" i="2"/>
  <c r="G7490" i="2"/>
  <c r="T7489" i="2"/>
  <c r="S7489" i="2"/>
  <c r="R7489" i="2"/>
  <c r="Q7489" i="2"/>
  <c r="P7489" i="2"/>
  <c r="O7489" i="2"/>
  <c r="N7489" i="2"/>
  <c r="J7489" i="2"/>
  <c r="I7489" i="2"/>
  <c r="G7489" i="2"/>
  <c r="T7488" i="2"/>
  <c r="S7488" i="2"/>
  <c r="R7488" i="2"/>
  <c r="Q7488" i="2"/>
  <c r="P7488" i="2"/>
  <c r="O7488" i="2"/>
  <c r="N7488" i="2"/>
  <c r="J7488" i="2"/>
  <c r="I7488" i="2"/>
  <c r="G7488" i="2"/>
  <c r="T7487" i="2"/>
  <c r="S7487" i="2"/>
  <c r="R7487" i="2"/>
  <c r="Q7487" i="2"/>
  <c r="P7487" i="2"/>
  <c r="O7487" i="2"/>
  <c r="N7487" i="2"/>
  <c r="J7487" i="2"/>
  <c r="I7487" i="2"/>
  <c r="G7487" i="2"/>
  <c r="T7486" i="2"/>
  <c r="S7486" i="2"/>
  <c r="R7486" i="2"/>
  <c r="Q7486" i="2"/>
  <c r="P7486" i="2"/>
  <c r="O7486" i="2"/>
  <c r="N7486" i="2"/>
  <c r="J7486" i="2"/>
  <c r="I7486" i="2"/>
  <c r="G7486" i="2"/>
  <c r="T7485" i="2"/>
  <c r="S7485" i="2"/>
  <c r="R7485" i="2"/>
  <c r="Q7485" i="2"/>
  <c r="P7485" i="2"/>
  <c r="O7485" i="2"/>
  <c r="N7485" i="2"/>
  <c r="J7485" i="2"/>
  <c r="I7485" i="2"/>
  <c r="G7485" i="2"/>
  <c r="T7484" i="2"/>
  <c r="S7484" i="2"/>
  <c r="R7484" i="2"/>
  <c r="Q7484" i="2"/>
  <c r="P7484" i="2"/>
  <c r="O7484" i="2"/>
  <c r="N7484" i="2"/>
  <c r="J7484" i="2"/>
  <c r="I7484" i="2"/>
  <c r="G7484" i="2"/>
  <c r="T7483" i="2"/>
  <c r="S7483" i="2"/>
  <c r="R7483" i="2"/>
  <c r="Q7483" i="2"/>
  <c r="P7483" i="2"/>
  <c r="O7483" i="2"/>
  <c r="N7483" i="2"/>
  <c r="J7483" i="2"/>
  <c r="I7483" i="2"/>
  <c r="G7483" i="2"/>
  <c r="T7482" i="2"/>
  <c r="S7482" i="2"/>
  <c r="R7482" i="2"/>
  <c r="Q7482" i="2"/>
  <c r="P7482" i="2"/>
  <c r="O7482" i="2"/>
  <c r="N7482" i="2"/>
  <c r="J7482" i="2"/>
  <c r="I7482" i="2"/>
  <c r="G7482" i="2"/>
  <c r="T7481" i="2"/>
  <c r="S7481" i="2"/>
  <c r="R7481" i="2"/>
  <c r="Q7481" i="2"/>
  <c r="P7481" i="2"/>
  <c r="O7481" i="2"/>
  <c r="N7481" i="2"/>
  <c r="J7481" i="2"/>
  <c r="I7481" i="2"/>
  <c r="G7481" i="2"/>
  <c r="T7480" i="2"/>
  <c r="S7480" i="2"/>
  <c r="R7480" i="2"/>
  <c r="Q7480" i="2"/>
  <c r="P7480" i="2"/>
  <c r="O7480" i="2"/>
  <c r="N7480" i="2"/>
  <c r="J7480" i="2"/>
  <c r="I7480" i="2"/>
  <c r="G7480" i="2"/>
  <c r="T7479" i="2"/>
  <c r="S7479" i="2"/>
  <c r="R7479" i="2"/>
  <c r="Q7479" i="2"/>
  <c r="P7479" i="2"/>
  <c r="O7479" i="2"/>
  <c r="N7479" i="2"/>
  <c r="J7479" i="2"/>
  <c r="I7479" i="2"/>
  <c r="G7479" i="2"/>
  <c r="T7478" i="2"/>
  <c r="S7478" i="2"/>
  <c r="R7478" i="2"/>
  <c r="Q7478" i="2"/>
  <c r="P7478" i="2"/>
  <c r="O7478" i="2"/>
  <c r="N7478" i="2"/>
  <c r="J7478" i="2"/>
  <c r="I7478" i="2"/>
  <c r="G7478" i="2"/>
  <c r="T7477" i="2"/>
  <c r="S7477" i="2"/>
  <c r="R7477" i="2"/>
  <c r="Q7477" i="2"/>
  <c r="P7477" i="2"/>
  <c r="O7477" i="2"/>
  <c r="N7477" i="2"/>
  <c r="J7477" i="2"/>
  <c r="I7477" i="2"/>
  <c r="G7477" i="2"/>
  <c r="T7476" i="2"/>
  <c r="S7476" i="2"/>
  <c r="R7476" i="2"/>
  <c r="Q7476" i="2"/>
  <c r="P7476" i="2"/>
  <c r="O7476" i="2"/>
  <c r="N7476" i="2"/>
  <c r="J7476" i="2"/>
  <c r="I7476" i="2"/>
  <c r="G7476" i="2"/>
  <c r="T7475" i="2"/>
  <c r="S7475" i="2"/>
  <c r="R7475" i="2"/>
  <c r="Q7475" i="2"/>
  <c r="P7475" i="2"/>
  <c r="O7475" i="2"/>
  <c r="N7475" i="2"/>
  <c r="J7475" i="2"/>
  <c r="I7475" i="2"/>
  <c r="G7475" i="2"/>
  <c r="T7474" i="2"/>
  <c r="S7474" i="2"/>
  <c r="R7474" i="2"/>
  <c r="Q7474" i="2"/>
  <c r="P7474" i="2"/>
  <c r="O7474" i="2"/>
  <c r="N7474" i="2"/>
  <c r="J7474" i="2"/>
  <c r="I7474" i="2"/>
  <c r="G7474" i="2"/>
  <c r="T7473" i="2"/>
  <c r="S7473" i="2"/>
  <c r="R7473" i="2"/>
  <c r="Q7473" i="2"/>
  <c r="P7473" i="2"/>
  <c r="O7473" i="2"/>
  <c r="N7473" i="2"/>
  <c r="J7473" i="2"/>
  <c r="I7473" i="2"/>
  <c r="G7473" i="2"/>
  <c r="T7472" i="2"/>
  <c r="S7472" i="2"/>
  <c r="R7472" i="2"/>
  <c r="Q7472" i="2"/>
  <c r="P7472" i="2"/>
  <c r="O7472" i="2"/>
  <c r="N7472" i="2"/>
  <c r="J7472" i="2"/>
  <c r="I7472" i="2"/>
  <c r="G7472" i="2"/>
  <c r="T7471" i="2"/>
  <c r="S7471" i="2"/>
  <c r="R7471" i="2"/>
  <c r="Q7471" i="2"/>
  <c r="P7471" i="2"/>
  <c r="O7471" i="2"/>
  <c r="N7471" i="2"/>
  <c r="J7471" i="2"/>
  <c r="I7471" i="2"/>
  <c r="G7471" i="2"/>
  <c r="T7470" i="2"/>
  <c r="S7470" i="2"/>
  <c r="R7470" i="2"/>
  <c r="Q7470" i="2"/>
  <c r="P7470" i="2"/>
  <c r="O7470" i="2"/>
  <c r="N7470" i="2"/>
  <c r="J7470" i="2"/>
  <c r="I7470" i="2"/>
  <c r="G7470" i="2"/>
  <c r="T7469" i="2"/>
  <c r="S7469" i="2"/>
  <c r="R7469" i="2"/>
  <c r="Q7469" i="2"/>
  <c r="P7469" i="2"/>
  <c r="O7469" i="2"/>
  <c r="N7469" i="2"/>
  <c r="J7469" i="2"/>
  <c r="I7469" i="2"/>
  <c r="G7469" i="2"/>
  <c r="T7468" i="2"/>
  <c r="S7468" i="2"/>
  <c r="R7468" i="2"/>
  <c r="Q7468" i="2"/>
  <c r="P7468" i="2"/>
  <c r="O7468" i="2"/>
  <c r="N7468" i="2"/>
  <c r="J7468" i="2"/>
  <c r="I7468" i="2"/>
  <c r="G7468" i="2"/>
  <c r="T7467" i="2"/>
  <c r="S7467" i="2"/>
  <c r="R7467" i="2"/>
  <c r="Q7467" i="2"/>
  <c r="P7467" i="2"/>
  <c r="O7467" i="2"/>
  <c r="N7467" i="2"/>
  <c r="J7467" i="2"/>
  <c r="I7467" i="2"/>
  <c r="G7467" i="2"/>
  <c r="T7466" i="2"/>
  <c r="S7466" i="2"/>
  <c r="R7466" i="2"/>
  <c r="Q7466" i="2"/>
  <c r="P7466" i="2"/>
  <c r="O7466" i="2"/>
  <c r="N7466" i="2"/>
  <c r="J7466" i="2"/>
  <c r="I7466" i="2"/>
  <c r="G7466" i="2"/>
  <c r="T7465" i="2"/>
  <c r="S7465" i="2"/>
  <c r="R7465" i="2"/>
  <c r="Q7465" i="2"/>
  <c r="P7465" i="2"/>
  <c r="O7465" i="2"/>
  <c r="N7465" i="2"/>
  <c r="J7465" i="2"/>
  <c r="I7465" i="2"/>
  <c r="G7465" i="2"/>
  <c r="T7464" i="2"/>
  <c r="S7464" i="2"/>
  <c r="R7464" i="2"/>
  <c r="Q7464" i="2"/>
  <c r="P7464" i="2"/>
  <c r="O7464" i="2"/>
  <c r="N7464" i="2"/>
  <c r="J7464" i="2"/>
  <c r="I7464" i="2"/>
  <c r="G7464" i="2"/>
  <c r="T7463" i="2"/>
  <c r="S7463" i="2"/>
  <c r="R7463" i="2"/>
  <c r="Q7463" i="2"/>
  <c r="P7463" i="2"/>
  <c r="O7463" i="2"/>
  <c r="N7463" i="2"/>
  <c r="J7463" i="2"/>
  <c r="I7463" i="2"/>
  <c r="G7463" i="2"/>
  <c r="T7462" i="2"/>
  <c r="S7462" i="2"/>
  <c r="R7462" i="2"/>
  <c r="Q7462" i="2"/>
  <c r="P7462" i="2"/>
  <c r="O7462" i="2"/>
  <c r="N7462" i="2"/>
  <c r="J7462" i="2"/>
  <c r="I7462" i="2"/>
  <c r="G7462" i="2"/>
  <c r="T7461" i="2"/>
  <c r="S7461" i="2"/>
  <c r="R7461" i="2"/>
  <c r="Q7461" i="2"/>
  <c r="P7461" i="2"/>
  <c r="O7461" i="2"/>
  <c r="N7461" i="2"/>
  <c r="J7461" i="2"/>
  <c r="I7461" i="2"/>
  <c r="G7461" i="2"/>
  <c r="T7460" i="2"/>
  <c r="S7460" i="2"/>
  <c r="R7460" i="2"/>
  <c r="Q7460" i="2"/>
  <c r="P7460" i="2"/>
  <c r="O7460" i="2"/>
  <c r="N7460" i="2"/>
  <c r="J7460" i="2"/>
  <c r="I7460" i="2"/>
  <c r="G7460" i="2"/>
  <c r="T7459" i="2"/>
  <c r="S7459" i="2"/>
  <c r="R7459" i="2"/>
  <c r="Q7459" i="2"/>
  <c r="P7459" i="2"/>
  <c r="O7459" i="2"/>
  <c r="N7459" i="2"/>
  <c r="J7459" i="2"/>
  <c r="I7459" i="2"/>
  <c r="G7459" i="2"/>
  <c r="T7458" i="2"/>
  <c r="S7458" i="2"/>
  <c r="R7458" i="2"/>
  <c r="Q7458" i="2"/>
  <c r="P7458" i="2"/>
  <c r="O7458" i="2"/>
  <c r="N7458" i="2"/>
  <c r="J7458" i="2"/>
  <c r="I7458" i="2"/>
  <c r="G7458" i="2"/>
  <c r="T7457" i="2"/>
  <c r="S7457" i="2"/>
  <c r="R7457" i="2"/>
  <c r="Q7457" i="2"/>
  <c r="P7457" i="2"/>
  <c r="O7457" i="2"/>
  <c r="N7457" i="2"/>
  <c r="J7457" i="2"/>
  <c r="I7457" i="2"/>
  <c r="G7457" i="2"/>
  <c r="T7456" i="2"/>
  <c r="S7456" i="2"/>
  <c r="R7456" i="2"/>
  <c r="Q7456" i="2"/>
  <c r="P7456" i="2"/>
  <c r="O7456" i="2"/>
  <c r="N7456" i="2"/>
  <c r="J7456" i="2"/>
  <c r="I7456" i="2"/>
  <c r="G7456" i="2"/>
  <c r="T7455" i="2"/>
  <c r="S7455" i="2"/>
  <c r="R7455" i="2"/>
  <c r="Q7455" i="2"/>
  <c r="P7455" i="2"/>
  <c r="O7455" i="2"/>
  <c r="N7455" i="2"/>
  <c r="J7455" i="2"/>
  <c r="I7455" i="2"/>
  <c r="G7455" i="2"/>
  <c r="T7454" i="2"/>
  <c r="S7454" i="2"/>
  <c r="R7454" i="2"/>
  <c r="Q7454" i="2"/>
  <c r="P7454" i="2"/>
  <c r="O7454" i="2"/>
  <c r="N7454" i="2"/>
  <c r="J7454" i="2"/>
  <c r="I7454" i="2"/>
  <c r="G7454" i="2"/>
  <c r="T7453" i="2"/>
  <c r="S7453" i="2"/>
  <c r="R7453" i="2"/>
  <c r="Q7453" i="2"/>
  <c r="P7453" i="2"/>
  <c r="O7453" i="2"/>
  <c r="N7453" i="2"/>
  <c r="J7453" i="2"/>
  <c r="I7453" i="2"/>
  <c r="G7453" i="2"/>
  <c r="T7452" i="2"/>
  <c r="S7452" i="2"/>
  <c r="R7452" i="2"/>
  <c r="Q7452" i="2"/>
  <c r="P7452" i="2"/>
  <c r="O7452" i="2"/>
  <c r="N7452" i="2"/>
  <c r="J7452" i="2"/>
  <c r="I7452" i="2"/>
  <c r="G7452" i="2"/>
  <c r="T7451" i="2"/>
  <c r="S7451" i="2"/>
  <c r="R7451" i="2"/>
  <c r="Q7451" i="2"/>
  <c r="P7451" i="2"/>
  <c r="O7451" i="2"/>
  <c r="N7451" i="2"/>
  <c r="J7451" i="2"/>
  <c r="I7451" i="2"/>
  <c r="G7451" i="2"/>
  <c r="T7450" i="2"/>
  <c r="S7450" i="2"/>
  <c r="R7450" i="2"/>
  <c r="Q7450" i="2"/>
  <c r="P7450" i="2"/>
  <c r="O7450" i="2"/>
  <c r="N7450" i="2"/>
  <c r="J7450" i="2"/>
  <c r="I7450" i="2"/>
  <c r="G7450" i="2"/>
  <c r="T7449" i="2"/>
  <c r="S7449" i="2"/>
  <c r="R7449" i="2"/>
  <c r="Q7449" i="2"/>
  <c r="P7449" i="2"/>
  <c r="O7449" i="2"/>
  <c r="N7449" i="2"/>
  <c r="J7449" i="2"/>
  <c r="I7449" i="2"/>
  <c r="G7449" i="2"/>
  <c r="T7448" i="2"/>
  <c r="S7448" i="2"/>
  <c r="R7448" i="2"/>
  <c r="Q7448" i="2"/>
  <c r="P7448" i="2"/>
  <c r="O7448" i="2"/>
  <c r="N7448" i="2"/>
  <c r="J7448" i="2"/>
  <c r="I7448" i="2"/>
  <c r="G7448" i="2"/>
  <c r="T7447" i="2"/>
  <c r="S7447" i="2"/>
  <c r="R7447" i="2"/>
  <c r="Q7447" i="2"/>
  <c r="P7447" i="2"/>
  <c r="O7447" i="2"/>
  <c r="N7447" i="2"/>
  <c r="J7447" i="2"/>
  <c r="I7447" i="2"/>
  <c r="L3909" i="2" s="1"/>
  <c r="G7447" i="2"/>
  <c r="T7446" i="2"/>
  <c r="S7446" i="2"/>
  <c r="R7446" i="2"/>
  <c r="Q7446" i="2"/>
  <c r="P7446" i="2"/>
  <c r="O7446" i="2"/>
  <c r="N7446" i="2"/>
  <c r="J7446" i="2"/>
  <c r="I7446" i="2"/>
  <c r="G7446" i="2"/>
  <c r="T7445" i="2"/>
  <c r="S7445" i="2"/>
  <c r="R7445" i="2"/>
  <c r="Q7445" i="2"/>
  <c r="P7445" i="2"/>
  <c r="O7445" i="2"/>
  <c r="N7445" i="2"/>
  <c r="J7445" i="2"/>
  <c r="I7445" i="2"/>
  <c r="G7445" i="2"/>
  <c r="T7444" i="2"/>
  <c r="S7444" i="2"/>
  <c r="R7444" i="2"/>
  <c r="Q7444" i="2"/>
  <c r="P7444" i="2"/>
  <c r="O7444" i="2"/>
  <c r="N7444" i="2"/>
  <c r="J7444" i="2"/>
  <c r="I7444" i="2"/>
  <c r="G7444" i="2"/>
  <c r="T7443" i="2"/>
  <c r="S7443" i="2"/>
  <c r="R7443" i="2"/>
  <c r="Q7443" i="2"/>
  <c r="P7443" i="2"/>
  <c r="O7443" i="2"/>
  <c r="N7443" i="2"/>
  <c r="J7443" i="2"/>
  <c r="I7443" i="2"/>
  <c r="L4887" i="2" s="1"/>
  <c r="M3496" i="2" s="1"/>
  <c r="G7443" i="2"/>
  <c r="T7442" i="2"/>
  <c r="S7442" i="2"/>
  <c r="R7442" i="2"/>
  <c r="Q7442" i="2"/>
  <c r="P7442" i="2"/>
  <c r="O7442" i="2"/>
  <c r="N7442" i="2"/>
  <c r="J7442" i="2"/>
  <c r="I7442" i="2"/>
  <c r="G7442" i="2"/>
  <c r="T7441" i="2"/>
  <c r="S7441" i="2"/>
  <c r="R7441" i="2"/>
  <c r="Q7441" i="2"/>
  <c r="P7441" i="2"/>
  <c r="O7441" i="2"/>
  <c r="N7441" i="2"/>
  <c r="J7441" i="2"/>
  <c r="I7441" i="2"/>
  <c r="G7441" i="2"/>
  <c r="T7440" i="2"/>
  <c r="S7440" i="2"/>
  <c r="R7440" i="2"/>
  <c r="Q7440" i="2"/>
  <c r="P7440" i="2"/>
  <c r="O7440" i="2"/>
  <c r="N7440" i="2"/>
  <c r="J7440" i="2"/>
  <c r="I7440" i="2"/>
  <c r="G7440" i="2"/>
  <c r="T7439" i="2"/>
  <c r="S7439" i="2"/>
  <c r="R7439" i="2"/>
  <c r="Q7439" i="2"/>
  <c r="P7439" i="2"/>
  <c r="O7439" i="2"/>
  <c r="N7439" i="2"/>
  <c r="J7439" i="2"/>
  <c r="I7439" i="2"/>
  <c r="G7439" i="2"/>
  <c r="T7438" i="2"/>
  <c r="S7438" i="2"/>
  <c r="R7438" i="2"/>
  <c r="Q7438" i="2"/>
  <c r="P7438" i="2"/>
  <c r="O7438" i="2"/>
  <c r="N7438" i="2"/>
  <c r="J7438" i="2"/>
  <c r="I7438" i="2"/>
  <c r="G7438" i="2"/>
  <c r="T7437" i="2"/>
  <c r="S7437" i="2"/>
  <c r="R7437" i="2"/>
  <c r="Q7437" i="2"/>
  <c r="P7437" i="2"/>
  <c r="O7437" i="2"/>
  <c r="N7437" i="2"/>
  <c r="J7437" i="2"/>
  <c r="I7437" i="2"/>
  <c r="G7437" i="2"/>
  <c r="T7436" i="2"/>
  <c r="S7436" i="2"/>
  <c r="R7436" i="2"/>
  <c r="Q7436" i="2"/>
  <c r="P7436" i="2"/>
  <c r="O7436" i="2"/>
  <c r="N7436" i="2"/>
  <c r="J7436" i="2"/>
  <c r="I7436" i="2"/>
  <c r="G7436" i="2"/>
  <c r="T7435" i="2"/>
  <c r="S7435" i="2"/>
  <c r="R7435" i="2"/>
  <c r="Q7435" i="2"/>
  <c r="P7435" i="2"/>
  <c r="O7435" i="2"/>
  <c r="N7435" i="2"/>
  <c r="J7435" i="2"/>
  <c r="I7435" i="2"/>
  <c r="L4048" i="2" s="1"/>
  <c r="G7435" i="2"/>
  <c r="T7434" i="2"/>
  <c r="S7434" i="2"/>
  <c r="R7434" i="2"/>
  <c r="Q7434" i="2"/>
  <c r="P7434" i="2"/>
  <c r="O7434" i="2"/>
  <c r="N7434" i="2"/>
  <c r="J7434" i="2"/>
  <c r="I7434" i="2"/>
  <c r="G7434" i="2"/>
  <c r="T7433" i="2"/>
  <c r="S7433" i="2"/>
  <c r="R7433" i="2"/>
  <c r="Q7433" i="2"/>
  <c r="P7433" i="2"/>
  <c r="O7433" i="2"/>
  <c r="N7433" i="2"/>
  <c r="J7433" i="2"/>
  <c r="I7433" i="2"/>
  <c r="G7433" i="2"/>
  <c r="T7432" i="2"/>
  <c r="S7432" i="2"/>
  <c r="R7432" i="2"/>
  <c r="Q7432" i="2"/>
  <c r="P7432" i="2"/>
  <c r="O7432" i="2"/>
  <c r="N7432" i="2"/>
  <c r="J7432" i="2"/>
  <c r="I7432" i="2"/>
  <c r="G7432" i="2"/>
  <c r="T7431" i="2"/>
  <c r="S7431" i="2"/>
  <c r="R7431" i="2"/>
  <c r="Q7431" i="2"/>
  <c r="P7431" i="2"/>
  <c r="O7431" i="2"/>
  <c r="N7431" i="2"/>
  <c r="J7431" i="2"/>
  <c r="I7431" i="2"/>
  <c r="L4294" i="2" s="1"/>
  <c r="G7431" i="2"/>
  <c r="T7430" i="2"/>
  <c r="S7430" i="2"/>
  <c r="R7430" i="2"/>
  <c r="Q7430" i="2"/>
  <c r="P7430" i="2"/>
  <c r="O7430" i="2"/>
  <c r="N7430" i="2"/>
  <c r="J7430" i="2"/>
  <c r="I7430" i="2"/>
  <c r="G7430" i="2"/>
  <c r="T7429" i="2"/>
  <c r="S7429" i="2"/>
  <c r="R7429" i="2"/>
  <c r="Q7429" i="2"/>
  <c r="P7429" i="2"/>
  <c r="O7429" i="2"/>
  <c r="N7429" i="2"/>
  <c r="J7429" i="2"/>
  <c r="I7429" i="2"/>
  <c r="G7429" i="2"/>
  <c r="T7428" i="2"/>
  <c r="S7428" i="2"/>
  <c r="R7428" i="2"/>
  <c r="Q7428" i="2"/>
  <c r="P7428" i="2"/>
  <c r="O7428" i="2"/>
  <c r="N7428" i="2"/>
  <c r="J7428" i="2"/>
  <c r="I7428" i="2"/>
  <c r="G7428" i="2"/>
  <c r="T7427" i="2"/>
  <c r="S7427" i="2"/>
  <c r="R7427" i="2"/>
  <c r="Q7427" i="2"/>
  <c r="P7427" i="2"/>
  <c r="O7427" i="2"/>
  <c r="N7427" i="2"/>
  <c r="J7427" i="2"/>
  <c r="I7427" i="2"/>
  <c r="G7427" i="2"/>
  <c r="T7426" i="2"/>
  <c r="S7426" i="2"/>
  <c r="R7426" i="2"/>
  <c r="Q7426" i="2"/>
  <c r="P7426" i="2"/>
  <c r="O7426" i="2"/>
  <c r="N7426" i="2"/>
  <c r="J7426" i="2"/>
  <c r="I7426" i="2"/>
  <c r="G7426" i="2"/>
  <c r="T7425" i="2"/>
  <c r="S7425" i="2"/>
  <c r="R7425" i="2"/>
  <c r="Q7425" i="2"/>
  <c r="P7425" i="2"/>
  <c r="O7425" i="2"/>
  <c r="N7425" i="2"/>
  <c r="J7425" i="2"/>
  <c r="I7425" i="2"/>
  <c r="G7425" i="2"/>
  <c r="T7424" i="2"/>
  <c r="S7424" i="2"/>
  <c r="R7424" i="2"/>
  <c r="Q7424" i="2"/>
  <c r="P7424" i="2"/>
  <c r="O7424" i="2"/>
  <c r="N7424" i="2"/>
  <c r="J7424" i="2"/>
  <c r="I7424" i="2"/>
  <c r="G7424" i="2"/>
  <c r="T7423" i="2"/>
  <c r="S7423" i="2"/>
  <c r="R7423" i="2"/>
  <c r="Q7423" i="2"/>
  <c r="P7423" i="2"/>
  <c r="O7423" i="2"/>
  <c r="N7423" i="2"/>
  <c r="J7423" i="2"/>
  <c r="I7423" i="2"/>
  <c r="L4850" i="2" s="1"/>
  <c r="G7423" i="2"/>
  <c r="T7422" i="2"/>
  <c r="S7422" i="2"/>
  <c r="R7422" i="2"/>
  <c r="Q7422" i="2"/>
  <c r="P7422" i="2"/>
  <c r="O7422" i="2"/>
  <c r="N7422" i="2"/>
  <c r="J7422" i="2"/>
  <c r="I7422" i="2"/>
  <c r="G7422" i="2"/>
  <c r="T7421" i="2"/>
  <c r="S7421" i="2"/>
  <c r="R7421" i="2"/>
  <c r="Q7421" i="2"/>
  <c r="P7421" i="2"/>
  <c r="O7421" i="2"/>
  <c r="N7421" i="2"/>
  <c r="J7421" i="2"/>
  <c r="I7421" i="2"/>
  <c r="G7421" i="2"/>
  <c r="T7420" i="2"/>
  <c r="S7420" i="2"/>
  <c r="R7420" i="2"/>
  <c r="Q7420" i="2"/>
  <c r="P7420" i="2"/>
  <c r="O7420" i="2"/>
  <c r="N7420" i="2"/>
  <c r="J7420" i="2"/>
  <c r="I7420" i="2"/>
  <c r="G7420" i="2"/>
  <c r="T7419" i="2"/>
  <c r="S7419" i="2"/>
  <c r="R7419" i="2"/>
  <c r="Q7419" i="2"/>
  <c r="P7419" i="2"/>
  <c r="O7419" i="2"/>
  <c r="N7419" i="2"/>
  <c r="J7419" i="2"/>
  <c r="I7419" i="2"/>
  <c r="G7419" i="2"/>
  <c r="T7418" i="2"/>
  <c r="S7418" i="2"/>
  <c r="R7418" i="2"/>
  <c r="Q7418" i="2"/>
  <c r="P7418" i="2"/>
  <c r="O7418" i="2"/>
  <c r="N7418" i="2"/>
  <c r="J7418" i="2"/>
  <c r="I7418" i="2"/>
  <c r="G7418" i="2"/>
  <c r="T7417" i="2"/>
  <c r="S7417" i="2"/>
  <c r="R7417" i="2"/>
  <c r="Q7417" i="2"/>
  <c r="P7417" i="2"/>
  <c r="O7417" i="2"/>
  <c r="N7417" i="2"/>
  <c r="J7417" i="2"/>
  <c r="I7417" i="2"/>
  <c r="G7417" i="2"/>
  <c r="T7416" i="2"/>
  <c r="S7416" i="2"/>
  <c r="R7416" i="2"/>
  <c r="Q7416" i="2"/>
  <c r="P7416" i="2"/>
  <c r="O7416" i="2"/>
  <c r="N7416" i="2"/>
  <c r="J7416" i="2"/>
  <c r="I7416" i="2"/>
  <c r="G7416" i="2"/>
  <c r="T7415" i="2"/>
  <c r="S7415" i="2"/>
  <c r="R7415" i="2"/>
  <c r="Q7415" i="2"/>
  <c r="P7415" i="2"/>
  <c r="O7415" i="2"/>
  <c r="N7415" i="2"/>
  <c r="J7415" i="2"/>
  <c r="I7415" i="2"/>
  <c r="G7415" i="2"/>
  <c r="T7414" i="2"/>
  <c r="S7414" i="2"/>
  <c r="R7414" i="2"/>
  <c r="Q7414" i="2"/>
  <c r="P7414" i="2"/>
  <c r="O7414" i="2"/>
  <c r="N7414" i="2"/>
  <c r="J7414" i="2"/>
  <c r="I7414" i="2"/>
  <c r="G7414" i="2"/>
  <c r="T7413" i="2"/>
  <c r="S7413" i="2"/>
  <c r="R7413" i="2"/>
  <c r="Q7413" i="2"/>
  <c r="P7413" i="2"/>
  <c r="O7413" i="2"/>
  <c r="N7413" i="2"/>
  <c r="J7413" i="2"/>
  <c r="I7413" i="2"/>
  <c r="G7413" i="2"/>
  <c r="T7412" i="2"/>
  <c r="S7412" i="2"/>
  <c r="R7412" i="2"/>
  <c r="Q7412" i="2"/>
  <c r="P7412" i="2"/>
  <c r="O7412" i="2"/>
  <c r="N7412" i="2"/>
  <c r="J7412" i="2"/>
  <c r="I7412" i="2"/>
  <c r="G7412" i="2"/>
  <c r="T7411" i="2"/>
  <c r="S7411" i="2"/>
  <c r="R7411" i="2"/>
  <c r="Q7411" i="2"/>
  <c r="P7411" i="2"/>
  <c r="O7411" i="2"/>
  <c r="N7411" i="2"/>
  <c r="J7411" i="2"/>
  <c r="I7411" i="2"/>
  <c r="G7411" i="2"/>
  <c r="T7410" i="2"/>
  <c r="S7410" i="2"/>
  <c r="R7410" i="2"/>
  <c r="Q7410" i="2"/>
  <c r="P7410" i="2"/>
  <c r="O7410" i="2"/>
  <c r="N7410" i="2"/>
  <c r="J7410" i="2"/>
  <c r="I7410" i="2"/>
  <c r="G7410" i="2"/>
  <c r="T7409" i="2"/>
  <c r="S7409" i="2"/>
  <c r="R7409" i="2"/>
  <c r="Q7409" i="2"/>
  <c r="P7409" i="2"/>
  <c r="O7409" i="2"/>
  <c r="N7409" i="2"/>
  <c r="J7409" i="2"/>
  <c r="I7409" i="2"/>
  <c r="G7409" i="2"/>
  <c r="T7408" i="2"/>
  <c r="S7408" i="2"/>
  <c r="R7408" i="2"/>
  <c r="Q7408" i="2"/>
  <c r="P7408" i="2"/>
  <c r="O7408" i="2"/>
  <c r="N7408" i="2"/>
  <c r="J7408" i="2"/>
  <c r="I7408" i="2"/>
  <c r="G7408" i="2"/>
  <c r="T7407" i="2"/>
  <c r="S7407" i="2"/>
  <c r="R7407" i="2"/>
  <c r="Q7407" i="2"/>
  <c r="P7407" i="2"/>
  <c r="O7407" i="2"/>
  <c r="N7407" i="2"/>
  <c r="J7407" i="2"/>
  <c r="I7407" i="2"/>
  <c r="G7407" i="2"/>
  <c r="T7406" i="2"/>
  <c r="S7406" i="2"/>
  <c r="R7406" i="2"/>
  <c r="Q7406" i="2"/>
  <c r="P7406" i="2"/>
  <c r="O7406" i="2"/>
  <c r="N7406" i="2"/>
  <c r="J7406" i="2"/>
  <c r="I7406" i="2"/>
  <c r="G7406" i="2"/>
  <c r="T7405" i="2"/>
  <c r="S7405" i="2"/>
  <c r="R7405" i="2"/>
  <c r="Q7405" i="2"/>
  <c r="P7405" i="2"/>
  <c r="O7405" i="2"/>
  <c r="N7405" i="2"/>
  <c r="J7405" i="2"/>
  <c r="I7405" i="2"/>
  <c r="G7405" i="2"/>
  <c r="T7404" i="2"/>
  <c r="S7404" i="2"/>
  <c r="R7404" i="2"/>
  <c r="Q7404" i="2"/>
  <c r="P7404" i="2"/>
  <c r="O7404" i="2"/>
  <c r="N7404" i="2"/>
  <c r="J7404" i="2"/>
  <c r="I7404" i="2"/>
  <c r="G7404" i="2"/>
  <c r="T7403" i="2"/>
  <c r="S7403" i="2"/>
  <c r="R7403" i="2"/>
  <c r="Q7403" i="2"/>
  <c r="P7403" i="2"/>
  <c r="O7403" i="2"/>
  <c r="N7403" i="2"/>
  <c r="J7403" i="2"/>
  <c r="I7403" i="2"/>
  <c r="G7403" i="2"/>
  <c r="T7402" i="2"/>
  <c r="S7402" i="2"/>
  <c r="R7402" i="2"/>
  <c r="Q7402" i="2"/>
  <c r="P7402" i="2"/>
  <c r="O7402" i="2"/>
  <c r="N7402" i="2"/>
  <c r="J7402" i="2"/>
  <c r="I7402" i="2"/>
  <c r="G7402" i="2"/>
  <c r="T7401" i="2"/>
  <c r="S7401" i="2"/>
  <c r="R7401" i="2"/>
  <c r="Q7401" i="2"/>
  <c r="P7401" i="2"/>
  <c r="O7401" i="2"/>
  <c r="N7401" i="2"/>
  <c r="J7401" i="2"/>
  <c r="I7401" i="2"/>
  <c r="G7401" i="2"/>
  <c r="T7400" i="2"/>
  <c r="S7400" i="2"/>
  <c r="R7400" i="2"/>
  <c r="Q7400" i="2"/>
  <c r="P7400" i="2"/>
  <c r="O7400" i="2"/>
  <c r="N7400" i="2"/>
  <c r="J7400" i="2"/>
  <c r="I7400" i="2"/>
  <c r="G7400" i="2"/>
  <c r="T7399" i="2"/>
  <c r="S7399" i="2"/>
  <c r="R7399" i="2"/>
  <c r="Q7399" i="2"/>
  <c r="P7399" i="2"/>
  <c r="O7399" i="2"/>
  <c r="N7399" i="2"/>
  <c r="J7399" i="2"/>
  <c r="I7399" i="2"/>
  <c r="L4776" i="2" s="1"/>
  <c r="G7399" i="2"/>
  <c r="T7398" i="2"/>
  <c r="S7398" i="2"/>
  <c r="R7398" i="2"/>
  <c r="Q7398" i="2"/>
  <c r="P7398" i="2"/>
  <c r="O7398" i="2"/>
  <c r="N7398" i="2"/>
  <c r="J7398" i="2"/>
  <c r="I7398" i="2"/>
  <c r="G7398" i="2"/>
  <c r="T7397" i="2"/>
  <c r="S7397" i="2"/>
  <c r="R7397" i="2"/>
  <c r="Q7397" i="2"/>
  <c r="P7397" i="2"/>
  <c r="O7397" i="2"/>
  <c r="N7397" i="2"/>
  <c r="J7397" i="2"/>
  <c r="I7397" i="2"/>
  <c r="G7397" i="2"/>
  <c r="T7396" i="2"/>
  <c r="S7396" i="2"/>
  <c r="R7396" i="2"/>
  <c r="Q7396" i="2"/>
  <c r="P7396" i="2"/>
  <c r="O7396" i="2"/>
  <c r="N7396" i="2"/>
  <c r="J7396" i="2"/>
  <c r="I7396" i="2"/>
  <c r="G7396" i="2"/>
  <c r="T7395" i="2"/>
  <c r="S7395" i="2"/>
  <c r="R7395" i="2"/>
  <c r="Q7395" i="2"/>
  <c r="P7395" i="2"/>
  <c r="O7395" i="2"/>
  <c r="N7395" i="2"/>
  <c r="J7395" i="2"/>
  <c r="I7395" i="2"/>
  <c r="G7395" i="2"/>
  <c r="T7394" i="2"/>
  <c r="S7394" i="2"/>
  <c r="R7394" i="2"/>
  <c r="Q7394" i="2"/>
  <c r="P7394" i="2"/>
  <c r="O7394" i="2"/>
  <c r="N7394" i="2"/>
  <c r="J7394" i="2"/>
  <c r="I7394" i="2"/>
  <c r="G7394" i="2"/>
  <c r="T7393" i="2"/>
  <c r="S7393" i="2"/>
  <c r="R7393" i="2"/>
  <c r="Q7393" i="2"/>
  <c r="P7393" i="2"/>
  <c r="O7393" i="2"/>
  <c r="N7393" i="2"/>
  <c r="J7393" i="2"/>
  <c r="I7393" i="2"/>
  <c r="G7393" i="2"/>
  <c r="T7392" i="2"/>
  <c r="S7392" i="2"/>
  <c r="R7392" i="2"/>
  <c r="Q7392" i="2"/>
  <c r="P7392" i="2"/>
  <c r="O7392" i="2"/>
  <c r="N7392" i="2"/>
  <c r="J7392" i="2"/>
  <c r="I7392" i="2"/>
  <c r="G7392" i="2"/>
  <c r="T7391" i="2"/>
  <c r="S7391" i="2"/>
  <c r="R7391" i="2"/>
  <c r="Q7391" i="2"/>
  <c r="P7391" i="2"/>
  <c r="O7391" i="2"/>
  <c r="N7391" i="2"/>
  <c r="J7391" i="2"/>
  <c r="I7391" i="2"/>
  <c r="G7391" i="2"/>
  <c r="T7390" i="2"/>
  <c r="S7390" i="2"/>
  <c r="R7390" i="2"/>
  <c r="Q7390" i="2"/>
  <c r="P7390" i="2"/>
  <c r="O7390" i="2"/>
  <c r="N7390" i="2"/>
  <c r="J7390" i="2"/>
  <c r="I7390" i="2"/>
  <c r="G7390" i="2"/>
  <c r="T7389" i="2"/>
  <c r="S7389" i="2"/>
  <c r="R7389" i="2"/>
  <c r="Q7389" i="2"/>
  <c r="P7389" i="2"/>
  <c r="O7389" i="2"/>
  <c r="N7389" i="2"/>
  <c r="J7389" i="2"/>
  <c r="I7389" i="2"/>
  <c r="G7389" i="2"/>
  <c r="T7388" i="2"/>
  <c r="S7388" i="2"/>
  <c r="R7388" i="2"/>
  <c r="Q7388" i="2"/>
  <c r="P7388" i="2"/>
  <c r="O7388" i="2"/>
  <c r="N7388" i="2"/>
  <c r="J7388" i="2"/>
  <c r="I7388" i="2"/>
  <c r="G7388" i="2"/>
  <c r="T7387" i="2"/>
  <c r="S7387" i="2"/>
  <c r="R7387" i="2"/>
  <c r="Q7387" i="2"/>
  <c r="P7387" i="2"/>
  <c r="O7387" i="2"/>
  <c r="N7387" i="2"/>
  <c r="J7387" i="2"/>
  <c r="I7387" i="2"/>
  <c r="G7387" i="2"/>
  <c r="T7386" i="2"/>
  <c r="S7386" i="2"/>
  <c r="R7386" i="2"/>
  <c r="Q7386" i="2"/>
  <c r="P7386" i="2"/>
  <c r="O7386" i="2"/>
  <c r="N7386" i="2"/>
  <c r="J7386" i="2"/>
  <c r="I7386" i="2"/>
  <c r="G7386" i="2"/>
  <c r="T7385" i="2"/>
  <c r="S7385" i="2"/>
  <c r="R7385" i="2"/>
  <c r="Q7385" i="2"/>
  <c r="P7385" i="2"/>
  <c r="O7385" i="2"/>
  <c r="N7385" i="2"/>
  <c r="J7385" i="2"/>
  <c r="I7385" i="2"/>
  <c r="G7385" i="2"/>
  <c r="T7384" i="2"/>
  <c r="S7384" i="2"/>
  <c r="R7384" i="2"/>
  <c r="Q7384" i="2"/>
  <c r="P7384" i="2"/>
  <c r="O7384" i="2"/>
  <c r="N7384" i="2"/>
  <c r="J7384" i="2"/>
  <c r="I7384" i="2"/>
  <c r="G7384" i="2"/>
  <c r="T7383" i="2"/>
  <c r="S7383" i="2"/>
  <c r="R7383" i="2"/>
  <c r="Q7383" i="2"/>
  <c r="P7383" i="2"/>
  <c r="O7383" i="2"/>
  <c r="N7383" i="2"/>
  <c r="J7383" i="2"/>
  <c r="I7383" i="2"/>
  <c r="G7383" i="2"/>
  <c r="T7382" i="2"/>
  <c r="S7382" i="2"/>
  <c r="R7382" i="2"/>
  <c r="Q7382" i="2"/>
  <c r="P7382" i="2"/>
  <c r="O7382" i="2"/>
  <c r="N7382" i="2"/>
  <c r="J7382" i="2"/>
  <c r="I7382" i="2"/>
  <c r="G7382" i="2"/>
  <c r="T7381" i="2"/>
  <c r="S7381" i="2"/>
  <c r="R7381" i="2"/>
  <c r="Q7381" i="2"/>
  <c r="P7381" i="2"/>
  <c r="O7381" i="2"/>
  <c r="N7381" i="2"/>
  <c r="J7381" i="2"/>
  <c r="I7381" i="2"/>
  <c r="G7381" i="2"/>
  <c r="T7380" i="2"/>
  <c r="S7380" i="2"/>
  <c r="R7380" i="2"/>
  <c r="Q7380" i="2"/>
  <c r="P7380" i="2"/>
  <c r="O7380" i="2"/>
  <c r="N7380" i="2"/>
  <c r="J7380" i="2"/>
  <c r="I7380" i="2"/>
  <c r="G7380" i="2"/>
  <c r="T7379" i="2"/>
  <c r="S7379" i="2"/>
  <c r="R7379" i="2"/>
  <c r="Q7379" i="2"/>
  <c r="P7379" i="2"/>
  <c r="O7379" i="2"/>
  <c r="N7379" i="2"/>
  <c r="J7379" i="2"/>
  <c r="I7379" i="2"/>
  <c r="G7379" i="2"/>
  <c r="T7378" i="2"/>
  <c r="S7378" i="2"/>
  <c r="R7378" i="2"/>
  <c r="Q7378" i="2"/>
  <c r="P7378" i="2"/>
  <c r="O7378" i="2"/>
  <c r="N7378" i="2"/>
  <c r="J7378" i="2"/>
  <c r="I7378" i="2"/>
  <c r="G7378" i="2"/>
  <c r="T7377" i="2"/>
  <c r="S7377" i="2"/>
  <c r="R7377" i="2"/>
  <c r="Q7377" i="2"/>
  <c r="P7377" i="2"/>
  <c r="O7377" i="2"/>
  <c r="N7377" i="2"/>
  <c r="J7377" i="2"/>
  <c r="I7377" i="2"/>
  <c r="G7377" i="2"/>
  <c r="T7376" i="2"/>
  <c r="S7376" i="2"/>
  <c r="R7376" i="2"/>
  <c r="Q7376" i="2"/>
  <c r="P7376" i="2"/>
  <c r="O7376" i="2"/>
  <c r="N7376" i="2"/>
  <c r="J7376" i="2"/>
  <c r="I7376" i="2"/>
  <c r="G7376" i="2"/>
  <c r="T7375" i="2"/>
  <c r="S7375" i="2"/>
  <c r="R7375" i="2"/>
  <c r="Q7375" i="2"/>
  <c r="P7375" i="2"/>
  <c r="O7375" i="2"/>
  <c r="N7375" i="2"/>
  <c r="J7375" i="2"/>
  <c r="I7375" i="2"/>
  <c r="L4034" i="2" s="1"/>
  <c r="G7375" i="2"/>
  <c r="T7374" i="2"/>
  <c r="S7374" i="2"/>
  <c r="R7374" i="2"/>
  <c r="Q7374" i="2"/>
  <c r="P7374" i="2"/>
  <c r="O7374" i="2"/>
  <c r="N7374" i="2"/>
  <c r="J7374" i="2"/>
  <c r="I7374" i="2"/>
  <c r="G7374" i="2"/>
  <c r="T7373" i="2"/>
  <c r="S7373" i="2"/>
  <c r="R7373" i="2"/>
  <c r="Q7373" i="2"/>
  <c r="P7373" i="2"/>
  <c r="O7373" i="2"/>
  <c r="N7373" i="2"/>
  <c r="J7373" i="2"/>
  <c r="I7373" i="2"/>
  <c r="G7373" i="2"/>
  <c r="T7372" i="2"/>
  <c r="S7372" i="2"/>
  <c r="R7372" i="2"/>
  <c r="Q7372" i="2"/>
  <c r="P7372" i="2"/>
  <c r="O7372" i="2"/>
  <c r="N7372" i="2"/>
  <c r="J7372" i="2"/>
  <c r="I7372" i="2"/>
  <c r="G7372" i="2"/>
  <c r="T7371" i="2"/>
  <c r="S7371" i="2"/>
  <c r="R7371" i="2"/>
  <c r="Q7371" i="2"/>
  <c r="P7371" i="2"/>
  <c r="O7371" i="2"/>
  <c r="N7371" i="2"/>
  <c r="J7371" i="2"/>
  <c r="I7371" i="2"/>
  <c r="L4775" i="2" s="1"/>
  <c r="G7371" i="2"/>
  <c r="T7370" i="2"/>
  <c r="S7370" i="2"/>
  <c r="R7370" i="2"/>
  <c r="Q7370" i="2"/>
  <c r="P7370" i="2"/>
  <c r="O7370" i="2"/>
  <c r="N7370" i="2"/>
  <c r="J7370" i="2"/>
  <c r="I7370" i="2"/>
  <c r="G7370" i="2"/>
  <c r="T7369" i="2"/>
  <c r="S7369" i="2"/>
  <c r="R7369" i="2"/>
  <c r="Q7369" i="2"/>
  <c r="P7369" i="2"/>
  <c r="O7369" i="2"/>
  <c r="N7369" i="2"/>
  <c r="J7369" i="2"/>
  <c r="I7369" i="2"/>
  <c r="G7369" i="2"/>
  <c r="T7368" i="2"/>
  <c r="S7368" i="2"/>
  <c r="R7368" i="2"/>
  <c r="Q7368" i="2"/>
  <c r="P7368" i="2"/>
  <c r="O7368" i="2"/>
  <c r="N7368" i="2"/>
  <c r="J7368" i="2"/>
  <c r="I7368" i="2"/>
  <c r="G7368" i="2"/>
  <c r="T7367" i="2"/>
  <c r="S7367" i="2"/>
  <c r="R7367" i="2"/>
  <c r="Q7367" i="2"/>
  <c r="P7367" i="2"/>
  <c r="O7367" i="2"/>
  <c r="N7367" i="2"/>
  <c r="J7367" i="2"/>
  <c r="I7367" i="2"/>
  <c r="G7367" i="2"/>
  <c r="T7366" i="2"/>
  <c r="S7366" i="2"/>
  <c r="R7366" i="2"/>
  <c r="Q7366" i="2"/>
  <c r="P7366" i="2"/>
  <c r="O7366" i="2"/>
  <c r="N7366" i="2"/>
  <c r="J7366" i="2"/>
  <c r="I7366" i="2"/>
  <c r="G7366" i="2"/>
  <c r="T7365" i="2"/>
  <c r="S7365" i="2"/>
  <c r="R7365" i="2"/>
  <c r="Q7365" i="2"/>
  <c r="P7365" i="2"/>
  <c r="O7365" i="2"/>
  <c r="N7365" i="2"/>
  <c r="J7365" i="2"/>
  <c r="I7365" i="2"/>
  <c r="G7365" i="2"/>
  <c r="T7364" i="2"/>
  <c r="S7364" i="2"/>
  <c r="R7364" i="2"/>
  <c r="Q7364" i="2"/>
  <c r="P7364" i="2"/>
  <c r="O7364" i="2"/>
  <c r="N7364" i="2"/>
  <c r="J7364" i="2"/>
  <c r="I7364" i="2"/>
  <c r="G7364" i="2"/>
  <c r="T7363" i="2"/>
  <c r="S7363" i="2"/>
  <c r="R7363" i="2"/>
  <c r="Q7363" i="2"/>
  <c r="P7363" i="2"/>
  <c r="O7363" i="2"/>
  <c r="N7363" i="2"/>
  <c r="J7363" i="2"/>
  <c r="I7363" i="2"/>
  <c r="G7363" i="2"/>
  <c r="T7362" i="2"/>
  <c r="S7362" i="2"/>
  <c r="R7362" i="2"/>
  <c r="Q7362" i="2"/>
  <c r="P7362" i="2"/>
  <c r="O7362" i="2"/>
  <c r="N7362" i="2"/>
  <c r="J7362" i="2"/>
  <c r="I7362" i="2"/>
  <c r="G7362" i="2"/>
  <c r="T7361" i="2"/>
  <c r="S7361" i="2"/>
  <c r="R7361" i="2"/>
  <c r="Q7361" i="2"/>
  <c r="P7361" i="2"/>
  <c r="O7361" i="2"/>
  <c r="N7361" i="2"/>
  <c r="J7361" i="2"/>
  <c r="I7361" i="2"/>
  <c r="G7361" i="2"/>
  <c r="T7360" i="2"/>
  <c r="S7360" i="2"/>
  <c r="R7360" i="2"/>
  <c r="Q7360" i="2"/>
  <c r="P7360" i="2"/>
  <c r="O7360" i="2"/>
  <c r="N7360" i="2"/>
  <c r="J7360" i="2"/>
  <c r="I7360" i="2"/>
  <c r="G7360" i="2"/>
  <c r="T7359" i="2"/>
  <c r="S7359" i="2"/>
  <c r="R7359" i="2"/>
  <c r="Q7359" i="2"/>
  <c r="P7359" i="2"/>
  <c r="O7359" i="2"/>
  <c r="N7359" i="2"/>
  <c r="J7359" i="2"/>
  <c r="I7359" i="2"/>
  <c r="L3795" i="2" s="1"/>
  <c r="G7359" i="2"/>
  <c r="T7358" i="2"/>
  <c r="S7358" i="2"/>
  <c r="R7358" i="2"/>
  <c r="Q7358" i="2"/>
  <c r="P7358" i="2"/>
  <c r="O7358" i="2"/>
  <c r="N7358" i="2"/>
  <c r="J7358" i="2"/>
  <c r="I7358" i="2"/>
  <c r="G7358" i="2"/>
  <c r="T7357" i="2"/>
  <c r="S7357" i="2"/>
  <c r="R7357" i="2"/>
  <c r="Q7357" i="2"/>
  <c r="P7357" i="2"/>
  <c r="O7357" i="2"/>
  <c r="N7357" i="2"/>
  <c r="J7357" i="2"/>
  <c r="I7357" i="2"/>
  <c r="G7357" i="2"/>
  <c r="T7356" i="2"/>
  <c r="S7356" i="2"/>
  <c r="R7356" i="2"/>
  <c r="Q7356" i="2"/>
  <c r="P7356" i="2"/>
  <c r="O7356" i="2"/>
  <c r="N7356" i="2"/>
  <c r="J7356" i="2"/>
  <c r="I7356" i="2"/>
  <c r="G7356" i="2"/>
  <c r="T7355" i="2"/>
  <c r="S7355" i="2"/>
  <c r="R7355" i="2"/>
  <c r="Q7355" i="2"/>
  <c r="P7355" i="2"/>
  <c r="O7355" i="2"/>
  <c r="N7355" i="2"/>
  <c r="J7355" i="2"/>
  <c r="I7355" i="2"/>
  <c r="G7355" i="2"/>
  <c r="T7354" i="2"/>
  <c r="S7354" i="2"/>
  <c r="R7354" i="2"/>
  <c r="Q7354" i="2"/>
  <c r="P7354" i="2"/>
  <c r="O7354" i="2"/>
  <c r="N7354" i="2"/>
  <c r="J7354" i="2"/>
  <c r="I7354" i="2"/>
  <c r="G7354" i="2"/>
  <c r="T7353" i="2"/>
  <c r="S7353" i="2"/>
  <c r="R7353" i="2"/>
  <c r="Q7353" i="2"/>
  <c r="P7353" i="2"/>
  <c r="O7353" i="2"/>
  <c r="N7353" i="2"/>
  <c r="J7353" i="2"/>
  <c r="I7353" i="2"/>
  <c r="G7353" i="2"/>
  <c r="T7352" i="2"/>
  <c r="S7352" i="2"/>
  <c r="R7352" i="2"/>
  <c r="Q7352" i="2"/>
  <c r="P7352" i="2"/>
  <c r="O7352" i="2"/>
  <c r="N7352" i="2"/>
  <c r="J7352" i="2"/>
  <c r="I7352" i="2"/>
  <c r="G7352" i="2"/>
  <c r="T7351" i="2"/>
  <c r="S7351" i="2"/>
  <c r="R7351" i="2"/>
  <c r="Q7351" i="2"/>
  <c r="P7351" i="2"/>
  <c r="O7351" i="2"/>
  <c r="N7351" i="2"/>
  <c r="J7351" i="2"/>
  <c r="I7351" i="2"/>
  <c r="L4015" i="2" s="1"/>
  <c r="G7351" i="2"/>
  <c r="T7350" i="2"/>
  <c r="S7350" i="2"/>
  <c r="R7350" i="2"/>
  <c r="Q7350" i="2"/>
  <c r="P7350" i="2"/>
  <c r="O7350" i="2"/>
  <c r="N7350" i="2"/>
  <c r="J7350" i="2"/>
  <c r="I7350" i="2"/>
  <c r="G7350" i="2"/>
  <c r="T7349" i="2"/>
  <c r="S7349" i="2"/>
  <c r="R7349" i="2"/>
  <c r="Q7349" i="2"/>
  <c r="P7349" i="2"/>
  <c r="O7349" i="2"/>
  <c r="N7349" i="2"/>
  <c r="J7349" i="2"/>
  <c r="I7349" i="2"/>
  <c r="G7349" i="2"/>
  <c r="T7348" i="2"/>
  <c r="S7348" i="2"/>
  <c r="R7348" i="2"/>
  <c r="Q7348" i="2"/>
  <c r="P7348" i="2"/>
  <c r="O7348" i="2"/>
  <c r="N7348" i="2"/>
  <c r="J7348" i="2"/>
  <c r="I7348" i="2"/>
  <c r="G7348" i="2"/>
  <c r="T7347" i="2"/>
  <c r="S7347" i="2"/>
  <c r="R7347" i="2"/>
  <c r="Q7347" i="2"/>
  <c r="P7347" i="2"/>
  <c r="O7347" i="2"/>
  <c r="N7347" i="2"/>
  <c r="J7347" i="2"/>
  <c r="I7347" i="2"/>
  <c r="G7347" i="2"/>
  <c r="T7346" i="2"/>
  <c r="S7346" i="2"/>
  <c r="R7346" i="2"/>
  <c r="Q7346" i="2"/>
  <c r="P7346" i="2"/>
  <c r="O7346" i="2"/>
  <c r="N7346" i="2"/>
  <c r="J7346" i="2"/>
  <c r="I7346" i="2"/>
  <c r="G7346" i="2"/>
  <c r="T7345" i="2"/>
  <c r="S7345" i="2"/>
  <c r="R7345" i="2"/>
  <c r="Q7345" i="2"/>
  <c r="P7345" i="2"/>
  <c r="O7345" i="2"/>
  <c r="N7345" i="2"/>
  <c r="J7345" i="2"/>
  <c r="I7345" i="2"/>
  <c r="G7345" i="2"/>
  <c r="T7344" i="2"/>
  <c r="S7344" i="2"/>
  <c r="R7344" i="2"/>
  <c r="Q7344" i="2"/>
  <c r="P7344" i="2"/>
  <c r="O7344" i="2"/>
  <c r="N7344" i="2"/>
  <c r="J7344" i="2"/>
  <c r="I7344" i="2"/>
  <c r="G7344" i="2"/>
  <c r="T7343" i="2"/>
  <c r="S7343" i="2"/>
  <c r="R7343" i="2"/>
  <c r="Q7343" i="2"/>
  <c r="P7343" i="2"/>
  <c r="O7343" i="2"/>
  <c r="N7343" i="2"/>
  <c r="J7343" i="2"/>
  <c r="I7343" i="2"/>
  <c r="G7343" i="2"/>
  <c r="T7342" i="2"/>
  <c r="S7342" i="2"/>
  <c r="R7342" i="2"/>
  <c r="Q7342" i="2"/>
  <c r="P7342" i="2"/>
  <c r="O7342" i="2"/>
  <c r="N7342" i="2"/>
  <c r="J7342" i="2"/>
  <c r="I7342" i="2"/>
  <c r="G7342" i="2"/>
  <c r="T7341" i="2"/>
  <c r="S7341" i="2"/>
  <c r="R7341" i="2"/>
  <c r="Q7341" i="2"/>
  <c r="P7341" i="2"/>
  <c r="O7341" i="2"/>
  <c r="N7341" i="2"/>
  <c r="J7341" i="2"/>
  <c r="I7341" i="2"/>
  <c r="G7341" i="2"/>
  <c r="T7340" i="2"/>
  <c r="S7340" i="2"/>
  <c r="R7340" i="2"/>
  <c r="Q7340" i="2"/>
  <c r="P7340" i="2"/>
  <c r="O7340" i="2"/>
  <c r="N7340" i="2"/>
  <c r="J7340" i="2"/>
  <c r="I7340" i="2"/>
  <c r="G7340" i="2"/>
  <c r="T7339" i="2"/>
  <c r="S7339" i="2"/>
  <c r="R7339" i="2"/>
  <c r="Q7339" i="2"/>
  <c r="P7339" i="2"/>
  <c r="O7339" i="2"/>
  <c r="N7339" i="2"/>
  <c r="J7339" i="2"/>
  <c r="I7339" i="2"/>
  <c r="L4085" i="2" s="1"/>
  <c r="G7339" i="2"/>
  <c r="T7338" i="2"/>
  <c r="S7338" i="2"/>
  <c r="R7338" i="2"/>
  <c r="Q7338" i="2"/>
  <c r="P7338" i="2"/>
  <c r="O7338" i="2"/>
  <c r="N7338" i="2"/>
  <c r="J7338" i="2"/>
  <c r="I7338" i="2"/>
  <c r="G7338" i="2"/>
  <c r="T7337" i="2"/>
  <c r="S7337" i="2"/>
  <c r="R7337" i="2"/>
  <c r="Q7337" i="2"/>
  <c r="P7337" i="2"/>
  <c r="O7337" i="2"/>
  <c r="N7337" i="2"/>
  <c r="J7337" i="2"/>
  <c r="I7337" i="2"/>
  <c r="G7337" i="2"/>
  <c r="T7336" i="2"/>
  <c r="S7336" i="2"/>
  <c r="R7336" i="2"/>
  <c r="Q7336" i="2"/>
  <c r="P7336" i="2"/>
  <c r="O7336" i="2"/>
  <c r="N7336" i="2"/>
  <c r="J7336" i="2"/>
  <c r="I7336" i="2"/>
  <c r="G7336" i="2"/>
  <c r="T7335" i="2"/>
  <c r="S7335" i="2"/>
  <c r="R7335" i="2"/>
  <c r="Q7335" i="2"/>
  <c r="P7335" i="2"/>
  <c r="O7335" i="2"/>
  <c r="N7335" i="2"/>
  <c r="J7335" i="2"/>
  <c r="I7335" i="2"/>
  <c r="G7335" i="2"/>
  <c r="T7334" i="2"/>
  <c r="S7334" i="2"/>
  <c r="R7334" i="2"/>
  <c r="Q7334" i="2"/>
  <c r="P7334" i="2"/>
  <c r="O7334" i="2"/>
  <c r="N7334" i="2"/>
  <c r="J7334" i="2"/>
  <c r="I7334" i="2"/>
  <c r="G7334" i="2"/>
  <c r="T7333" i="2"/>
  <c r="S7333" i="2"/>
  <c r="R7333" i="2"/>
  <c r="Q7333" i="2"/>
  <c r="P7333" i="2"/>
  <c r="O7333" i="2"/>
  <c r="N7333" i="2"/>
  <c r="J7333" i="2"/>
  <c r="I7333" i="2"/>
  <c r="G7333" i="2"/>
  <c r="T7332" i="2"/>
  <c r="S7332" i="2"/>
  <c r="R7332" i="2"/>
  <c r="Q7332" i="2"/>
  <c r="P7332" i="2"/>
  <c r="O7332" i="2"/>
  <c r="N7332" i="2"/>
  <c r="J7332" i="2"/>
  <c r="I7332" i="2"/>
  <c r="G7332" i="2"/>
  <c r="T7331" i="2"/>
  <c r="S7331" i="2"/>
  <c r="R7331" i="2"/>
  <c r="Q7331" i="2"/>
  <c r="P7331" i="2"/>
  <c r="O7331" i="2"/>
  <c r="N7331" i="2"/>
  <c r="J7331" i="2"/>
  <c r="I7331" i="2"/>
  <c r="G7331" i="2"/>
  <c r="T7330" i="2"/>
  <c r="S7330" i="2"/>
  <c r="R7330" i="2"/>
  <c r="Q7330" i="2"/>
  <c r="P7330" i="2"/>
  <c r="O7330" i="2"/>
  <c r="N7330" i="2"/>
  <c r="J7330" i="2"/>
  <c r="I7330" i="2"/>
  <c r="G7330" i="2"/>
  <c r="T7329" i="2"/>
  <c r="S7329" i="2"/>
  <c r="R7329" i="2"/>
  <c r="Q7329" i="2"/>
  <c r="P7329" i="2"/>
  <c r="O7329" i="2"/>
  <c r="N7329" i="2"/>
  <c r="J7329" i="2"/>
  <c r="I7329" i="2"/>
  <c r="G7329" i="2"/>
  <c r="T7328" i="2"/>
  <c r="S7328" i="2"/>
  <c r="R7328" i="2"/>
  <c r="Q7328" i="2"/>
  <c r="P7328" i="2"/>
  <c r="O7328" i="2"/>
  <c r="N7328" i="2"/>
  <c r="J7328" i="2"/>
  <c r="I7328" i="2"/>
  <c r="G7328" i="2"/>
  <c r="T7327" i="2"/>
  <c r="S7327" i="2"/>
  <c r="R7327" i="2"/>
  <c r="Q7327" i="2"/>
  <c r="P7327" i="2"/>
  <c r="O7327" i="2"/>
  <c r="N7327" i="2"/>
  <c r="J7327" i="2"/>
  <c r="I7327" i="2"/>
  <c r="G7327" i="2"/>
  <c r="T7326" i="2"/>
  <c r="S7326" i="2"/>
  <c r="R7326" i="2"/>
  <c r="Q7326" i="2"/>
  <c r="P7326" i="2"/>
  <c r="O7326" i="2"/>
  <c r="N7326" i="2"/>
  <c r="J7326" i="2"/>
  <c r="I7326" i="2"/>
  <c r="G7326" i="2"/>
  <c r="T7325" i="2"/>
  <c r="S7325" i="2"/>
  <c r="R7325" i="2"/>
  <c r="Q7325" i="2"/>
  <c r="P7325" i="2"/>
  <c r="O7325" i="2"/>
  <c r="N7325" i="2"/>
  <c r="J7325" i="2"/>
  <c r="I7325" i="2"/>
  <c r="G7325" i="2"/>
  <c r="T7324" i="2"/>
  <c r="S7324" i="2"/>
  <c r="R7324" i="2"/>
  <c r="Q7324" i="2"/>
  <c r="P7324" i="2"/>
  <c r="O7324" i="2"/>
  <c r="N7324" i="2"/>
  <c r="J7324" i="2"/>
  <c r="I7324" i="2"/>
  <c r="G7324" i="2"/>
  <c r="T7323" i="2"/>
  <c r="S7323" i="2"/>
  <c r="R7323" i="2"/>
  <c r="Q7323" i="2"/>
  <c r="P7323" i="2"/>
  <c r="O7323" i="2"/>
  <c r="N7323" i="2"/>
  <c r="J7323" i="2"/>
  <c r="I7323" i="2"/>
  <c r="G7323" i="2"/>
  <c r="T7322" i="2"/>
  <c r="S7322" i="2"/>
  <c r="R7322" i="2"/>
  <c r="Q7322" i="2"/>
  <c r="P7322" i="2"/>
  <c r="O7322" i="2"/>
  <c r="N7322" i="2"/>
  <c r="J7322" i="2"/>
  <c r="I7322" i="2"/>
  <c r="G7322" i="2"/>
  <c r="T7321" i="2"/>
  <c r="S7321" i="2"/>
  <c r="R7321" i="2"/>
  <c r="Q7321" i="2"/>
  <c r="P7321" i="2"/>
  <c r="O7321" i="2"/>
  <c r="N7321" i="2"/>
  <c r="J7321" i="2"/>
  <c r="I7321" i="2"/>
  <c r="G7321" i="2"/>
  <c r="T7320" i="2"/>
  <c r="S7320" i="2"/>
  <c r="R7320" i="2"/>
  <c r="Q7320" i="2"/>
  <c r="P7320" i="2"/>
  <c r="O7320" i="2"/>
  <c r="N7320" i="2"/>
  <c r="J7320" i="2"/>
  <c r="I7320" i="2"/>
  <c r="G7320" i="2"/>
  <c r="T7319" i="2"/>
  <c r="S7319" i="2"/>
  <c r="R7319" i="2"/>
  <c r="Q7319" i="2"/>
  <c r="P7319" i="2"/>
  <c r="O7319" i="2"/>
  <c r="N7319" i="2"/>
  <c r="J7319" i="2"/>
  <c r="I7319" i="2"/>
  <c r="G7319" i="2"/>
  <c r="T7318" i="2"/>
  <c r="S7318" i="2"/>
  <c r="R7318" i="2"/>
  <c r="Q7318" i="2"/>
  <c r="P7318" i="2"/>
  <c r="O7318" i="2"/>
  <c r="N7318" i="2"/>
  <c r="J7318" i="2"/>
  <c r="I7318" i="2"/>
  <c r="G7318" i="2"/>
  <c r="T7317" i="2"/>
  <c r="S7317" i="2"/>
  <c r="R7317" i="2"/>
  <c r="Q7317" i="2"/>
  <c r="P7317" i="2"/>
  <c r="O7317" i="2"/>
  <c r="N7317" i="2"/>
  <c r="J7317" i="2"/>
  <c r="I7317" i="2"/>
  <c r="G7317" i="2"/>
  <c r="T7316" i="2"/>
  <c r="S7316" i="2"/>
  <c r="R7316" i="2"/>
  <c r="Q7316" i="2"/>
  <c r="P7316" i="2"/>
  <c r="O7316" i="2"/>
  <c r="N7316" i="2"/>
  <c r="J7316" i="2"/>
  <c r="I7316" i="2"/>
  <c r="G7316" i="2"/>
  <c r="T7315" i="2"/>
  <c r="S7315" i="2"/>
  <c r="R7315" i="2"/>
  <c r="Q7315" i="2"/>
  <c r="P7315" i="2"/>
  <c r="O7315" i="2"/>
  <c r="N7315" i="2"/>
  <c r="J7315" i="2"/>
  <c r="I7315" i="2"/>
  <c r="G7315" i="2"/>
  <c r="T7314" i="2"/>
  <c r="S7314" i="2"/>
  <c r="R7314" i="2"/>
  <c r="Q7314" i="2"/>
  <c r="P7314" i="2"/>
  <c r="O7314" i="2"/>
  <c r="N7314" i="2"/>
  <c r="J7314" i="2"/>
  <c r="I7314" i="2"/>
  <c r="G7314" i="2"/>
  <c r="T7313" i="2"/>
  <c r="S7313" i="2"/>
  <c r="R7313" i="2"/>
  <c r="Q7313" i="2"/>
  <c r="P7313" i="2"/>
  <c r="O7313" i="2"/>
  <c r="N7313" i="2"/>
  <c r="J7313" i="2"/>
  <c r="I7313" i="2"/>
  <c r="G7313" i="2"/>
  <c r="T7312" i="2"/>
  <c r="S7312" i="2"/>
  <c r="R7312" i="2"/>
  <c r="Q7312" i="2"/>
  <c r="P7312" i="2"/>
  <c r="O7312" i="2"/>
  <c r="N7312" i="2"/>
  <c r="J7312" i="2"/>
  <c r="I7312" i="2"/>
  <c r="G7312" i="2"/>
  <c r="T7311" i="2"/>
  <c r="S7311" i="2"/>
  <c r="R7311" i="2"/>
  <c r="Q7311" i="2"/>
  <c r="P7311" i="2"/>
  <c r="O7311" i="2"/>
  <c r="N7311" i="2"/>
  <c r="J7311" i="2"/>
  <c r="I7311" i="2"/>
  <c r="L4755" i="2" s="1"/>
  <c r="M3695" i="2" s="1"/>
  <c r="G7311" i="2"/>
  <c r="T7310" i="2"/>
  <c r="S7310" i="2"/>
  <c r="R7310" i="2"/>
  <c r="Q7310" i="2"/>
  <c r="P7310" i="2"/>
  <c r="O7310" i="2"/>
  <c r="N7310" i="2"/>
  <c r="J7310" i="2"/>
  <c r="I7310" i="2"/>
  <c r="G7310" i="2"/>
  <c r="T7309" i="2"/>
  <c r="S7309" i="2"/>
  <c r="R7309" i="2"/>
  <c r="Q7309" i="2"/>
  <c r="P7309" i="2"/>
  <c r="O7309" i="2"/>
  <c r="N7309" i="2"/>
  <c r="J7309" i="2"/>
  <c r="I7309" i="2"/>
  <c r="G7309" i="2"/>
  <c r="T7308" i="2"/>
  <c r="S7308" i="2"/>
  <c r="R7308" i="2"/>
  <c r="Q7308" i="2"/>
  <c r="P7308" i="2"/>
  <c r="O7308" i="2"/>
  <c r="N7308" i="2"/>
  <c r="J7308" i="2"/>
  <c r="I7308" i="2"/>
  <c r="G7308" i="2"/>
  <c r="T7307" i="2"/>
  <c r="S7307" i="2"/>
  <c r="R7307" i="2"/>
  <c r="Q7307" i="2"/>
  <c r="P7307" i="2"/>
  <c r="O7307" i="2"/>
  <c r="N7307" i="2"/>
  <c r="J7307" i="2"/>
  <c r="I7307" i="2"/>
  <c r="G7307" i="2"/>
  <c r="T7306" i="2"/>
  <c r="S7306" i="2"/>
  <c r="R7306" i="2"/>
  <c r="Q7306" i="2"/>
  <c r="P7306" i="2"/>
  <c r="O7306" i="2"/>
  <c r="N7306" i="2"/>
  <c r="J7306" i="2"/>
  <c r="I7306" i="2"/>
  <c r="G7306" i="2"/>
  <c r="T7305" i="2"/>
  <c r="S7305" i="2"/>
  <c r="R7305" i="2"/>
  <c r="Q7305" i="2"/>
  <c r="P7305" i="2"/>
  <c r="O7305" i="2"/>
  <c r="N7305" i="2"/>
  <c r="J7305" i="2"/>
  <c r="I7305" i="2"/>
  <c r="G7305" i="2"/>
  <c r="T7304" i="2"/>
  <c r="S7304" i="2"/>
  <c r="R7304" i="2"/>
  <c r="Q7304" i="2"/>
  <c r="P7304" i="2"/>
  <c r="O7304" i="2"/>
  <c r="N7304" i="2"/>
  <c r="J7304" i="2"/>
  <c r="I7304" i="2"/>
  <c r="G7304" i="2"/>
  <c r="T7303" i="2"/>
  <c r="S7303" i="2"/>
  <c r="R7303" i="2"/>
  <c r="Q7303" i="2"/>
  <c r="P7303" i="2"/>
  <c r="O7303" i="2"/>
  <c r="N7303" i="2"/>
  <c r="J7303" i="2"/>
  <c r="I7303" i="2"/>
  <c r="L4705" i="2" s="1"/>
  <c r="G7303" i="2"/>
  <c r="T7302" i="2"/>
  <c r="S7302" i="2"/>
  <c r="R7302" i="2"/>
  <c r="Q7302" i="2"/>
  <c r="P7302" i="2"/>
  <c r="O7302" i="2"/>
  <c r="N7302" i="2"/>
  <c r="J7302" i="2"/>
  <c r="I7302" i="2"/>
  <c r="G7302" i="2"/>
  <c r="T7301" i="2"/>
  <c r="S7301" i="2"/>
  <c r="R7301" i="2"/>
  <c r="Q7301" i="2"/>
  <c r="P7301" i="2"/>
  <c r="O7301" i="2"/>
  <c r="N7301" i="2"/>
  <c r="J7301" i="2"/>
  <c r="I7301" i="2"/>
  <c r="G7301" i="2"/>
  <c r="T7300" i="2"/>
  <c r="S7300" i="2"/>
  <c r="R7300" i="2"/>
  <c r="Q7300" i="2"/>
  <c r="P7300" i="2"/>
  <c r="O7300" i="2"/>
  <c r="N7300" i="2"/>
  <c r="J7300" i="2"/>
  <c r="I7300" i="2"/>
  <c r="G7300" i="2"/>
  <c r="T7299" i="2"/>
  <c r="S7299" i="2"/>
  <c r="R7299" i="2"/>
  <c r="Q7299" i="2"/>
  <c r="P7299" i="2"/>
  <c r="O7299" i="2"/>
  <c r="N7299" i="2"/>
  <c r="J7299" i="2"/>
  <c r="I7299" i="2"/>
  <c r="G7299" i="2"/>
  <c r="T7298" i="2"/>
  <c r="S7298" i="2"/>
  <c r="R7298" i="2"/>
  <c r="Q7298" i="2"/>
  <c r="P7298" i="2"/>
  <c r="O7298" i="2"/>
  <c r="N7298" i="2"/>
  <c r="J7298" i="2"/>
  <c r="I7298" i="2"/>
  <c r="G7298" i="2"/>
  <c r="T7297" i="2"/>
  <c r="S7297" i="2"/>
  <c r="R7297" i="2"/>
  <c r="Q7297" i="2"/>
  <c r="P7297" i="2"/>
  <c r="O7297" i="2"/>
  <c r="N7297" i="2"/>
  <c r="J7297" i="2"/>
  <c r="I7297" i="2"/>
  <c r="G7297" i="2"/>
  <c r="T7296" i="2"/>
  <c r="S7296" i="2"/>
  <c r="R7296" i="2"/>
  <c r="Q7296" i="2"/>
  <c r="P7296" i="2"/>
  <c r="O7296" i="2"/>
  <c r="N7296" i="2"/>
  <c r="J7296" i="2"/>
  <c r="I7296" i="2"/>
  <c r="G7296" i="2"/>
  <c r="T7295" i="2"/>
  <c r="S7295" i="2"/>
  <c r="R7295" i="2"/>
  <c r="Q7295" i="2"/>
  <c r="P7295" i="2"/>
  <c r="O7295" i="2"/>
  <c r="N7295" i="2"/>
  <c r="J7295" i="2"/>
  <c r="I7295" i="2"/>
  <c r="G7295" i="2"/>
  <c r="T7294" i="2"/>
  <c r="S7294" i="2"/>
  <c r="R7294" i="2"/>
  <c r="Q7294" i="2"/>
  <c r="P7294" i="2"/>
  <c r="O7294" i="2"/>
  <c r="N7294" i="2"/>
  <c r="J7294" i="2"/>
  <c r="I7294" i="2"/>
  <c r="G7294" i="2"/>
  <c r="T7293" i="2"/>
  <c r="S7293" i="2"/>
  <c r="R7293" i="2"/>
  <c r="Q7293" i="2"/>
  <c r="P7293" i="2"/>
  <c r="O7293" i="2"/>
  <c r="N7293" i="2"/>
  <c r="J7293" i="2"/>
  <c r="I7293" i="2"/>
  <c r="G7293" i="2"/>
  <c r="T7292" i="2"/>
  <c r="S7292" i="2"/>
  <c r="R7292" i="2"/>
  <c r="Q7292" i="2"/>
  <c r="P7292" i="2"/>
  <c r="O7292" i="2"/>
  <c r="N7292" i="2"/>
  <c r="J7292" i="2"/>
  <c r="I7292" i="2"/>
  <c r="G7292" i="2"/>
  <c r="T7291" i="2"/>
  <c r="S7291" i="2"/>
  <c r="R7291" i="2"/>
  <c r="Q7291" i="2"/>
  <c r="P7291" i="2"/>
  <c r="O7291" i="2"/>
  <c r="N7291" i="2"/>
  <c r="J7291" i="2"/>
  <c r="I7291" i="2"/>
  <c r="G7291" i="2"/>
  <c r="T7290" i="2"/>
  <c r="S7290" i="2"/>
  <c r="R7290" i="2"/>
  <c r="Q7290" i="2"/>
  <c r="P7290" i="2"/>
  <c r="O7290" i="2"/>
  <c r="N7290" i="2"/>
  <c r="J7290" i="2"/>
  <c r="I7290" i="2"/>
  <c r="G7290" i="2"/>
  <c r="T7289" i="2"/>
  <c r="S7289" i="2"/>
  <c r="R7289" i="2"/>
  <c r="Q7289" i="2"/>
  <c r="P7289" i="2"/>
  <c r="O7289" i="2"/>
  <c r="N7289" i="2"/>
  <c r="J7289" i="2"/>
  <c r="I7289" i="2"/>
  <c r="G7289" i="2"/>
  <c r="T7288" i="2"/>
  <c r="S7288" i="2"/>
  <c r="R7288" i="2"/>
  <c r="Q7288" i="2"/>
  <c r="P7288" i="2"/>
  <c r="O7288" i="2"/>
  <c r="N7288" i="2"/>
  <c r="J7288" i="2"/>
  <c r="I7288" i="2"/>
  <c r="G7288" i="2"/>
  <c r="T7287" i="2"/>
  <c r="S7287" i="2"/>
  <c r="R7287" i="2"/>
  <c r="Q7287" i="2"/>
  <c r="P7287" i="2"/>
  <c r="O7287" i="2"/>
  <c r="N7287" i="2"/>
  <c r="J7287" i="2"/>
  <c r="I7287" i="2"/>
  <c r="G7287" i="2"/>
  <c r="T7286" i="2"/>
  <c r="S7286" i="2"/>
  <c r="R7286" i="2"/>
  <c r="Q7286" i="2"/>
  <c r="P7286" i="2"/>
  <c r="O7286" i="2"/>
  <c r="N7286" i="2"/>
  <c r="J7286" i="2"/>
  <c r="I7286" i="2"/>
  <c r="G7286" i="2"/>
  <c r="T7285" i="2"/>
  <c r="S7285" i="2"/>
  <c r="R7285" i="2"/>
  <c r="Q7285" i="2"/>
  <c r="P7285" i="2"/>
  <c r="O7285" i="2"/>
  <c r="N7285" i="2"/>
  <c r="J7285" i="2"/>
  <c r="I7285" i="2"/>
  <c r="G7285" i="2"/>
  <c r="T7284" i="2"/>
  <c r="S7284" i="2"/>
  <c r="R7284" i="2"/>
  <c r="Q7284" i="2"/>
  <c r="P7284" i="2"/>
  <c r="O7284" i="2"/>
  <c r="N7284" i="2"/>
  <c r="J7284" i="2"/>
  <c r="I7284" i="2"/>
  <c r="G7284" i="2"/>
  <c r="T7283" i="2"/>
  <c r="S7283" i="2"/>
  <c r="R7283" i="2"/>
  <c r="Q7283" i="2"/>
  <c r="P7283" i="2"/>
  <c r="O7283" i="2"/>
  <c r="N7283" i="2"/>
  <c r="J7283" i="2"/>
  <c r="I7283" i="2"/>
  <c r="G7283" i="2"/>
  <c r="T7282" i="2"/>
  <c r="S7282" i="2"/>
  <c r="R7282" i="2"/>
  <c r="Q7282" i="2"/>
  <c r="P7282" i="2"/>
  <c r="O7282" i="2"/>
  <c r="N7282" i="2"/>
  <c r="J7282" i="2"/>
  <c r="I7282" i="2"/>
  <c r="G7282" i="2"/>
  <c r="T7281" i="2"/>
  <c r="S7281" i="2"/>
  <c r="R7281" i="2"/>
  <c r="Q7281" i="2"/>
  <c r="P7281" i="2"/>
  <c r="O7281" i="2"/>
  <c r="N7281" i="2"/>
  <c r="J7281" i="2"/>
  <c r="I7281" i="2"/>
  <c r="G7281" i="2"/>
  <c r="T7280" i="2"/>
  <c r="S7280" i="2"/>
  <c r="R7280" i="2"/>
  <c r="Q7280" i="2"/>
  <c r="P7280" i="2"/>
  <c r="O7280" i="2"/>
  <c r="N7280" i="2"/>
  <c r="J7280" i="2"/>
  <c r="I7280" i="2"/>
  <c r="G7280" i="2"/>
  <c r="T7279" i="2"/>
  <c r="S7279" i="2"/>
  <c r="R7279" i="2"/>
  <c r="Q7279" i="2"/>
  <c r="P7279" i="2"/>
  <c r="O7279" i="2"/>
  <c r="N7279" i="2"/>
  <c r="J7279" i="2"/>
  <c r="I7279" i="2"/>
  <c r="L4961" i="2" s="1"/>
  <c r="G7279" i="2"/>
  <c r="T7278" i="2"/>
  <c r="S7278" i="2"/>
  <c r="R7278" i="2"/>
  <c r="Q7278" i="2"/>
  <c r="P7278" i="2"/>
  <c r="O7278" i="2"/>
  <c r="N7278" i="2"/>
  <c r="J7278" i="2"/>
  <c r="I7278" i="2"/>
  <c r="G7278" i="2"/>
  <c r="T7277" i="2"/>
  <c r="S7277" i="2"/>
  <c r="R7277" i="2"/>
  <c r="Q7277" i="2"/>
  <c r="P7277" i="2"/>
  <c r="O7277" i="2"/>
  <c r="N7277" i="2"/>
  <c r="J7277" i="2"/>
  <c r="I7277" i="2"/>
  <c r="G7277" i="2"/>
  <c r="T7276" i="2"/>
  <c r="S7276" i="2"/>
  <c r="R7276" i="2"/>
  <c r="Q7276" i="2"/>
  <c r="P7276" i="2"/>
  <c r="O7276" i="2"/>
  <c r="N7276" i="2"/>
  <c r="J7276" i="2"/>
  <c r="I7276" i="2"/>
  <c r="G7276" i="2"/>
  <c r="T7275" i="2"/>
  <c r="S7275" i="2"/>
  <c r="R7275" i="2"/>
  <c r="Q7275" i="2"/>
  <c r="P7275" i="2"/>
  <c r="O7275" i="2"/>
  <c r="N7275" i="2"/>
  <c r="J7275" i="2"/>
  <c r="I7275" i="2"/>
  <c r="G7275" i="2"/>
  <c r="T7274" i="2"/>
  <c r="S7274" i="2"/>
  <c r="R7274" i="2"/>
  <c r="Q7274" i="2"/>
  <c r="P7274" i="2"/>
  <c r="O7274" i="2"/>
  <c r="N7274" i="2"/>
  <c r="J7274" i="2"/>
  <c r="I7274" i="2"/>
  <c r="G7274" i="2"/>
  <c r="T7273" i="2"/>
  <c r="S7273" i="2"/>
  <c r="R7273" i="2"/>
  <c r="Q7273" i="2"/>
  <c r="P7273" i="2"/>
  <c r="O7273" i="2"/>
  <c r="N7273" i="2"/>
  <c r="J7273" i="2"/>
  <c r="I7273" i="2"/>
  <c r="G7273" i="2"/>
  <c r="T7272" i="2"/>
  <c r="S7272" i="2"/>
  <c r="R7272" i="2"/>
  <c r="Q7272" i="2"/>
  <c r="P7272" i="2"/>
  <c r="O7272" i="2"/>
  <c r="N7272" i="2"/>
  <c r="J7272" i="2"/>
  <c r="I7272" i="2"/>
  <c r="G7272" i="2"/>
  <c r="T7271" i="2"/>
  <c r="S7271" i="2"/>
  <c r="R7271" i="2"/>
  <c r="Q7271" i="2"/>
  <c r="P7271" i="2"/>
  <c r="O7271" i="2"/>
  <c r="N7271" i="2"/>
  <c r="J7271" i="2"/>
  <c r="I7271" i="2"/>
  <c r="G7271" i="2"/>
  <c r="T7270" i="2"/>
  <c r="S7270" i="2"/>
  <c r="R7270" i="2"/>
  <c r="Q7270" i="2"/>
  <c r="P7270" i="2"/>
  <c r="O7270" i="2"/>
  <c r="N7270" i="2"/>
  <c r="J7270" i="2"/>
  <c r="I7270" i="2"/>
  <c r="G7270" i="2"/>
  <c r="T7269" i="2"/>
  <c r="S7269" i="2"/>
  <c r="R7269" i="2"/>
  <c r="Q7269" i="2"/>
  <c r="P7269" i="2"/>
  <c r="O7269" i="2"/>
  <c r="N7269" i="2"/>
  <c r="J7269" i="2"/>
  <c r="I7269" i="2"/>
  <c r="G7269" i="2"/>
  <c r="T7268" i="2"/>
  <c r="S7268" i="2"/>
  <c r="R7268" i="2"/>
  <c r="Q7268" i="2"/>
  <c r="P7268" i="2"/>
  <c r="O7268" i="2"/>
  <c r="N7268" i="2"/>
  <c r="J7268" i="2"/>
  <c r="I7268" i="2"/>
  <c r="G7268" i="2"/>
  <c r="T7267" i="2"/>
  <c r="S7267" i="2"/>
  <c r="R7267" i="2"/>
  <c r="Q7267" i="2"/>
  <c r="P7267" i="2"/>
  <c r="O7267" i="2"/>
  <c r="N7267" i="2"/>
  <c r="J7267" i="2"/>
  <c r="I7267" i="2"/>
  <c r="G7267" i="2"/>
  <c r="T7266" i="2"/>
  <c r="S7266" i="2"/>
  <c r="R7266" i="2"/>
  <c r="Q7266" i="2"/>
  <c r="P7266" i="2"/>
  <c r="O7266" i="2"/>
  <c r="N7266" i="2"/>
  <c r="J7266" i="2"/>
  <c r="I7266" i="2"/>
  <c r="G7266" i="2"/>
  <c r="T7265" i="2"/>
  <c r="S7265" i="2"/>
  <c r="R7265" i="2"/>
  <c r="Q7265" i="2"/>
  <c r="P7265" i="2"/>
  <c r="O7265" i="2"/>
  <c r="N7265" i="2"/>
  <c r="J7265" i="2"/>
  <c r="I7265" i="2"/>
  <c r="G7265" i="2"/>
  <c r="T7264" i="2"/>
  <c r="S7264" i="2"/>
  <c r="R7264" i="2"/>
  <c r="Q7264" i="2"/>
  <c r="P7264" i="2"/>
  <c r="O7264" i="2"/>
  <c r="N7264" i="2"/>
  <c r="J7264" i="2"/>
  <c r="I7264" i="2"/>
  <c r="G7264" i="2"/>
  <c r="T7263" i="2"/>
  <c r="S7263" i="2"/>
  <c r="R7263" i="2"/>
  <c r="Q7263" i="2"/>
  <c r="P7263" i="2"/>
  <c r="O7263" i="2"/>
  <c r="N7263" i="2"/>
  <c r="J7263" i="2"/>
  <c r="I7263" i="2"/>
  <c r="G7263" i="2"/>
  <c r="T7262" i="2"/>
  <c r="S7262" i="2"/>
  <c r="R7262" i="2"/>
  <c r="Q7262" i="2"/>
  <c r="P7262" i="2"/>
  <c r="O7262" i="2"/>
  <c r="N7262" i="2"/>
  <c r="J7262" i="2"/>
  <c r="I7262" i="2"/>
  <c r="G7262" i="2"/>
  <c r="T7261" i="2"/>
  <c r="S7261" i="2"/>
  <c r="R7261" i="2"/>
  <c r="Q7261" i="2"/>
  <c r="P7261" i="2"/>
  <c r="O7261" i="2"/>
  <c r="N7261" i="2"/>
  <c r="J7261" i="2"/>
  <c r="I7261" i="2"/>
  <c r="G7261" i="2"/>
  <c r="T7260" i="2"/>
  <c r="S7260" i="2"/>
  <c r="R7260" i="2"/>
  <c r="Q7260" i="2"/>
  <c r="P7260" i="2"/>
  <c r="O7260" i="2"/>
  <c r="N7260" i="2"/>
  <c r="J7260" i="2"/>
  <c r="I7260" i="2"/>
  <c r="G7260" i="2"/>
  <c r="T7259" i="2"/>
  <c r="S7259" i="2"/>
  <c r="R7259" i="2"/>
  <c r="Q7259" i="2"/>
  <c r="P7259" i="2"/>
  <c r="O7259" i="2"/>
  <c r="N7259" i="2"/>
  <c r="J7259" i="2"/>
  <c r="I7259" i="2"/>
  <c r="G7259" i="2"/>
  <c r="T7258" i="2"/>
  <c r="S7258" i="2"/>
  <c r="R7258" i="2"/>
  <c r="Q7258" i="2"/>
  <c r="P7258" i="2"/>
  <c r="O7258" i="2"/>
  <c r="N7258" i="2"/>
  <c r="J7258" i="2"/>
  <c r="I7258" i="2"/>
  <c r="G7258" i="2"/>
  <c r="T7257" i="2"/>
  <c r="S7257" i="2"/>
  <c r="R7257" i="2"/>
  <c r="Q7257" i="2"/>
  <c r="P7257" i="2"/>
  <c r="O7257" i="2"/>
  <c r="N7257" i="2"/>
  <c r="J7257" i="2"/>
  <c r="I7257" i="2"/>
  <c r="G7257" i="2"/>
  <c r="T7256" i="2"/>
  <c r="S7256" i="2"/>
  <c r="R7256" i="2"/>
  <c r="Q7256" i="2"/>
  <c r="P7256" i="2"/>
  <c r="O7256" i="2"/>
  <c r="N7256" i="2"/>
  <c r="J7256" i="2"/>
  <c r="I7256" i="2"/>
  <c r="G7256" i="2"/>
  <c r="T7255" i="2"/>
  <c r="S7255" i="2"/>
  <c r="R7255" i="2"/>
  <c r="Q7255" i="2"/>
  <c r="P7255" i="2"/>
  <c r="O7255" i="2"/>
  <c r="N7255" i="2"/>
  <c r="J7255" i="2"/>
  <c r="I7255" i="2"/>
  <c r="G7255" i="2"/>
  <c r="T7254" i="2"/>
  <c r="S7254" i="2"/>
  <c r="R7254" i="2"/>
  <c r="Q7254" i="2"/>
  <c r="P7254" i="2"/>
  <c r="O7254" i="2"/>
  <c r="N7254" i="2"/>
  <c r="J7254" i="2"/>
  <c r="I7254" i="2"/>
  <c r="G7254" i="2"/>
  <c r="T7253" i="2"/>
  <c r="S7253" i="2"/>
  <c r="R7253" i="2"/>
  <c r="Q7253" i="2"/>
  <c r="P7253" i="2"/>
  <c r="O7253" i="2"/>
  <c r="N7253" i="2"/>
  <c r="J7253" i="2"/>
  <c r="I7253" i="2"/>
  <c r="G7253" i="2"/>
  <c r="T7252" i="2"/>
  <c r="S7252" i="2"/>
  <c r="R7252" i="2"/>
  <c r="Q7252" i="2"/>
  <c r="P7252" i="2"/>
  <c r="O7252" i="2"/>
  <c r="N7252" i="2"/>
  <c r="J7252" i="2"/>
  <c r="I7252" i="2"/>
  <c r="G7252" i="2"/>
  <c r="T7251" i="2"/>
  <c r="S7251" i="2"/>
  <c r="R7251" i="2"/>
  <c r="Q7251" i="2"/>
  <c r="P7251" i="2"/>
  <c r="O7251" i="2"/>
  <c r="N7251" i="2"/>
  <c r="J7251" i="2"/>
  <c r="I7251" i="2"/>
  <c r="G7251" i="2"/>
  <c r="T7250" i="2"/>
  <c r="S7250" i="2"/>
  <c r="R7250" i="2"/>
  <c r="Q7250" i="2"/>
  <c r="P7250" i="2"/>
  <c r="O7250" i="2"/>
  <c r="N7250" i="2"/>
  <c r="J7250" i="2"/>
  <c r="I7250" i="2"/>
  <c r="G7250" i="2"/>
  <c r="T7249" i="2"/>
  <c r="S7249" i="2"/>
  <c r="R7249" i="2"/>
  <c r="Q7249" i="2"/>
  <c r="P7249" i="2"/>
  <c r="O7249" i="2"/>
  <c r="N7249" i="2"/>
  <c r="J7249" i="2"/>
  <c r="I7249" i="2"/>
  <c r="G7249" i="2"/>
  <c r="T7248" i="2"/>
  <c r="S7248" i="2"/>
  <c r="R7248" i="2"/>
  <c r="Q7248" i="2"/>
  <c r="P7248" i="2"/>
  <c r="O7248" i="2"/>
  <c r="N7248" i="2"/>
  <c r="J7248" i="2"/>
  <c r="I7248" i="2"/>
  <c r="G7248" i="2"/>
  <c r="T7247" i="2"/>
  <c r="S7247" i="2"/>
  <c r="R7247" i="2"/>
  <c r="Q7247" i="2"/>
  <c r="P7247" i="2"/>
  <c r="O7247" i="2"/>
  <c r="N7247" i="2"/>
  <c r="J7247" i="2"/>
  <c r="I7247" i="2"/>
  <c r="G7247" i="2"/>
  <c r="T7246" i="2"/>
  <c r="S7246" i="2"/>
  <c r="R7246" i="2"/>
  <c r="Q7246" i="2"/>
  <c r="P7246" i="2"/>
  <c r="O7246" i="2"/>
  <c r="N7246" i="2"/>
  <c r="J7246" i="2"/>
  <c r="I7246" i="2"/>
  <c r="G7246" i="2"/>
  <c r="T7245" i="2"/>
  <c r="S7245" i="2"/>
  <c r="R7245" i="2"/>
  <c r="Q7245" i="2"/>
  <c r="P7245" i="2"/>
  <c r="O7245" i="2"/>
  <c r="N7245" i="2"/>
  <c r="J7245" i="2"/>
  <c r="I7245" i="2"/>
  <c r="G7245" i="2"/>
  <c r="T7244" i="2"/>
  <c r="S7244" i="2"/>
  <c r="R7244" i="2"/>
  <c r="Q7244" i="2"/>
  <c r="P7244" i="2"/>
  <c r="O7244" i="2"/>
  <c r="N7244" i="2"/>
  <c r="J7244" i="2"/>
  <c r="I7244" i="2"/>
  <c r="G7244" i="2"/>
  <c r="T7243" i="2"/>
  <c r="S7243" i="2"/>
  <c r="R7243" i="2"/>
  <c r="Q7243" i="2"/>
  <c r="P7243" i="2"/>
  <c r="O7243" i="2"/>
  <c r="N7243" i="2"/>
  <c r="J7243" i="2"/>
  <c r="I7243" i="2"/>
  <c r="L4326" i="2" s="1"/>
  <c r="G7243" i="2"/>
  <c r="T7242" i="2"/>
  <c r="S7242" i="2"/>
  <c r="R7242" i="2"/>
  <c r="Q7242" i="2"/>
  <c r="P7242" i="2"/>
  <c r="O7242" i="2"/>
  <c r="N7242" i="2"/>
  <c r="J7242" i="2"/>
  <c r="I7242" i="2"/>
  <c r="G7242" i="2"/>
  <c r="T7241" i="2"/>
  <c r="S7241" i="2"/>
  <c r="R7241" i="2"/>
  <c r="Q7241" i="2"/>
  <c r="P7241" i="2"/>
  <c r="O7241" i="2"/>
  <c r="N7241" i="2"/>
  <c r="J7241" i="2"/>
  <c r="I7241" i="2"/>
  <c r="G7241" i="2"/>
  <c r="T7240" i="2"/>
  <c r="S7240" i="2"/>
  <c r="R7240" i="2"/>
  <c r="Q7240" i="2"/>
  <c r="P7240" i="2"/>
  <c r="O7240" i="2"/>
  <c r="N7240" i="2"/>
  <c r="J7240" i="2"/>
  <c r="I7240" i="2"/>
  <c r="G7240" i="2"/>
  <c r="T7239" i="2"/>
  <c r="S7239" i="2"/>
  <c r="R7239" i="2"/>
  <c r="Q7239" i="2"/>
  <c r="P7239" i="2"/>
  <c r="O7239" i="2"/>
  <c r="N7239" i="2"/>
  <c r="J7239" i="2"/>
  <c r="I7239" i="2"/>
  <c r="G7239" i="2"/>
  <c r="T7238" i="2"/>
  <c r="S7238" i="2"/>
  <c r="R7238" i="2"/>
  <c r="Q7238" i="2"/>
  <c r="P7238" i="2"/>
  <c r="O7238" i="2"/>
  <c r="N7238" i="2"/>
  <c r="J7238" i="2"/>
  <c r="I7238" i="2"/>
  <c r="G7238" i="2"/>
  <c r="T7237" i="2"/>
  <c r="S7237" i="2"/>
  <c r="R7237" i="2"/>
  <c r="Q7237" i="2"/>
  <c r="P7237" i="2"/>
  <c r="O7237" i="2"/>
  <c r="N7237" i="2"/>
  <c r="J7237" i="2"/>
  <c r="I7237" i="2"/>
  <c r="G7237" i="2"/>
  <c r="T7236" i="2"/>
  <c r="S7236" i="2"/>
  <c r="R7236" i="2"/>
  <c r="Q7236" i="2"/>
  <c r="P7236" i="2"/>
  <c r="O7236" i="2"/>
  <c r="N7236" i="2"/>
  <c r="J7236" i="2"/>
  <c r="I7236" i="2"/>
  <c r="G7236" i="2"/>
  <c r="T7235" i="2"/>
  <c r="S7235" i="2"/>
  <c r="R7235" i="2"/>
  <c r="Q7235" i="2"/>
  <c r="P7235" i="2"/>
  <c r="O7235" i="2"/>
  <c r="N7235" i="2"/>
  <c r="J7235" i="2"/>
  <c r="I7235" i="2"/>
  <c r="G7235" i="2"/>
  <c r="T7234" i="2"/>
  <c r="S7234" i="2"/>
  <c r="R7234" i="2"/>
  <c r="Q7234" i="2"/>
  <c r="P7234" i="2"/>
  <c r="O7234" i="2"/>
  <c r="N7234" i="2"/>
  <c r="J7234" i="2"/>
  <c r="I7234" i="2"/>
  <c r="G7234" i="2"/>
  <c r="T7233" i="2"/>
  <c r="S7233" i="2"/>
  <c r="R7233" i="2"/>
  <c r="Q7233" i="2"/>
  <c r="P7233" i="2"/>
  <c r="O7233" i="2"/>
  <c r="N7233" i="2"/>
  <c r="J7233" i="2"/>
  <c r="I7233" i="2"/>
  <c r="G7233" i="2"/>
  <c r="T7232" i="2"/>
  <c r="S7232" i="2"/>
  <c r="R7232" i="2"/>
  <c r="Q7232" i="2"/>
  <c r="P7232" i="2"/>
  <c r="O7232" i="2"/>
  <c r="N7232" i="2"/>
  <c r="J7232" i="2"/>
  <c r="I7232" i="2"/>
  <c r="G7232" i="2"/>
  <c r="T7231" i="2"/>
  <c r="S7231" i="2"/>
  <c r="R7231" i="2"/>
  <c r="Q7231" i="2"/>
  <c r="P7231" i="2"/>
  <c r="O7231" i="2"/>
  <c r="N7231" i="2"/>
  <c r="J7231" i="2"/>
  <c r="I7231" i="2"/>
  <c r="L4942" i="2" s="1"/>
  <c r="G7231" i="2"/>
  <c r="T7230" i="2"/>
  <c r="S7230" i="2"/>
  <c r="R7230" i="2"/>
  <c r="Q7230" i="2"/>
  <c r="P7230" i="2"/>
  <c r="O7230" i="2"/>
  <c r="N7230" i="2"/>
  <c r="J7230" i="2"/>
  <c r="I7230" i="2"/>
  <c r="G7230" i="2"/>
  <c r="T7229" i="2"/>
  <c r="S7229" i="2"/>
  <c r="R7229" i="2"/>
  <c r="Q7229" i="2"/>
  <c r="P7229" i="2"/>
  <c r="O7229" i="2"/>
  <c r="N7229" i="2"/>
  <c r="J7229" i="2"/>
  <c r="I7229" i="2"/>
  <c r="G7229" i="2"/>
  <c r="T7228" i="2"/>
  <c r="S7228" i="2"/>
  <c r="R7228" i="2"/>
  <c r="Q7228" i="2"/>
  <c r="P7228" i="2"/>
  <c r="O7228" i="2"/>
  <c r="N7228" i="2"/>
  <c r="J7228" i="2"/>
  <c r="I7228" i="2"/>
  <c r="G7228" i="2"/>
  <c r="T7227" i="2"/>
  <c r="S7227" i="2"/>
  <c r="R7227" i="2"/>
  <c r="Q7227" i="2"/>
  <c r="P7227" i="2"/>
  <c r="O7227" i="2"/>
  <c r="N7227" i="2"/>
  <c r="J7227" i="2"/>
  <c r="I7227" i="2"/>
  <c r="G7227" i="2"/>
  <c r="T7226" i="2"/>
  <c r="S7226" i="2"/>
  <c r="R7226" i="2"/>
  <c r="Q7226" i="2"/>
  <c r="P7226" i="2"/>
  <c r="O7226" i="2"/>
  <c r="N7226" i="2"/>
  <c r="J7226" i="2"/>
  <c r="I7226" i="2"/>
  <c r="G7226" i="2"/>
  <c r="T7225" i="2"/>
  <c r="S7225" i="2"/>
  <c r="R7225" i="2"/>
  <c r="Q7225" i="2"/>
  <c r="P7225" i="2"/>
  <c r="O7225" i="2"/>
  <c r="N7225" i="2"/>
  <c r="J7225" i="2"/>
  <c r="I7225" i="2"/>
  <c r="G7225" i="2"/>
  <c r="T7224" i="2"/>
  <c r="S7224" i="2"/>
  <c r="R7224" i="2"/>
  <c r="Q7224" i="2"/>
  <c r="P7224" i="2"/>
  <c r="O7224" i="2"/>
  <c r="N7224" i="2"/>
  <c r="J7224" i="2"/>
  <c r="I7224" i="2"/>
  <c r="G7224" i="2"/>
  <c r="T7223" i="2"/>
  <c r="S7223" i="2"/>
  <c r="R7223" i="2"/>
  <c r="Q7223" i="2"/>
  <c r="P7223" i="2"/>
  <c r="O7223" i="2"/>
  <c r="N7223" i="2"/>
  <c r="J7223" i="2"/>
  <c r="I7223" i="2"/>
  <c r="G7223" i="2"/>
  <c r="T7222" i="2"/>
  <c r="S7222" i="2"/>
  <c r="R7222" i="2"/>
  <c r="Q7222" i="2"/>
  <c r="P7222" i="2"/>
  <c r="O7222" i="2"/>
  <c r="N7222" i="2"/>
  <c r="J7222" i="2"/>
  <c r="I7222" i="2"/>
  <c r="G7222" i="2"/>
  <c r="T7221" i="2"/>
  <c r="S7221" i="2"/>
  <c r="R7221" i="2"/>
  <c r="Q7221" i="2"/>
  <c r="P7221" i="2"/>
  <c r="O7221" i="2"/>
  <c r="N7221" i="2"/>
  <c r="J7221" i="2"/>
  <c r="I7221" i="2"/>
  <c r="G7221" i="2"/>
  <c r="T7220" i="2"/>
  <c r="S7220" i="2"/>
  <c r="R7220" i="2"/>
  <c r="Q7220" i="2"/>
  <c r="P7220" i="2"/>
  <c r="O7220" i="2"/>
  <c r="N7220" i="2"/>
  <c r="J7220" i="2"/>
  <c r="I7220" i="2"/>
  <c r="G7220" i="2"/>
  <c r="T7219" i="2"/>
  <c r="S7219" i="2"/>
  <c r="R7219" i="2"/>
  <c r="Q7219" i="2"/>
  <c r="P7219" i="2"/>
  <c r="O7219" i="2"/>
  <c r="N7219" i="2"/>
  <c r="J7219" i="2"/>
  <c r="I7219" i="2"/>
  <c r="G7219" i="2"/>
  <c r="T7218" i="2"/>
  <c r="S7218" i="2"/>
  <c r="R7218" i="2"/>
  <c r="Q7218" i="2"/>
  <c r="P7218" i="2"/>
  <c r="O7218" i="2"/>
  <c r="N7218" i="2"/>
  <c r="J7218" i="2"/>
  <c r="I7218" i="2"/>
  <c r="G7218" i="2"/>
  <c r="T7217" i="2"/>
  <c r="S7217" i="2"/>
  <c r="R7217" i="2"/>
  <c r="Q7217" i="2"/>
  <c r="P7217" i="2"/>
  <c r="O7217" i="2"/>
  <c r="N7217" i="2"/>
  <c r="J7217" i="2"/>
  <c r="I7217" i="2"/>
  <c r="G7217" i="2"/>
  <c r="T7216" i="2"/>
  <c r="S7216" i="2"/>
  <c r="R7216" i="2"/>
  <c r="Q7216" i="2"/>
  <c r="P7216" i="2"/>
  <c r="O7216" i="2"/>
  <c r="N7216" i="2"/>
  <c r="J7216" i="2"/>
  <c r="I7216" i="2"/>
  <c r="G7216" i="2"/>
  <c r="T7215" i="2"/>
  <c r="S7215" i="2"/>
  <c r="R7215" i="2"/>
  <c r="Q7215" i="2"/>
  <c r="P7215" i="2"/>
  <c r="O7215" i="2"/>
  <c r="N7215" i="2"/>
  <c r="J7215" i="2"/>
  <c r="I7215" i="2"/>
  <c r="G7215" i="2"/>
  <c r="T7214" i="2"/>
  <c r="S7214" i="2"/>
  <c r="R7214" i="2"/>
  <c r="Q7214" i="2"/>
  <c r="P7214" i="2"/>
  <c r="O7214" i="2"/>
  <c r="N7214" i="2"/>
  <c r="J7214" i="2"/>
  <c r="I7214" i="2"/>
  <c r="G7214" i="2"/>
  <c r="T7213" i="2"/>
  <c r="S7213" i="2"/>
  <c r="R7213" i="2"/>
  <c r="Q7213" i="2"/>
  <c r="P7213" i="2"/>
  <c r="O7213" i="2"/>
  <c r="N7213" i="2"/>
  <c r="J7213" i="2"/>
  <c r="I7213" i="2"/>
  <c r="G7213" i="2"/>
  <c r="T7212" i="2"/>
  <c r="S7212" i="2"/>
  <c r="R7212" i="2"/>
  <c r="Q7212" i="2"/>
  <c r="P7212" i="2"/>
  <c r="O7212" i="2"/>
  <c r="N7212" i="2"/>
  <c r="J7212" i="2"/>
  <c r="I7212" i="2"/>
  <c r="G7212" i="2"/>
  <c r="T7211" i="2"/>
  <c r="S7211" i="2"/>
  <c r="R7211" i="2"/>
  <c r="Q7211" i="2"/>
  <c r="P7211" i="2"/>
  <c r="O7211" i="2"/>
  <c r="N7211" i="2"/>
  <c r="J7211" i="2"/>
  <c r="I7211" i="2"/>
  <c r="G7211" i="2"/>
  <c r="T7210" i="2"/>
  <c r="S7210" i="2"/>
  <c r="R7210" i="2"/>
  <c r="Q7210" i="2"/>
  <c r="P7210" i="2"/>
  <c r="O7210" i="2"/>
  <c r="N7210" i="2"/>
  <c r="J7210" i="2"/>
  <c r="I7210" i="2"/>
  <c r="G7210" i="2"/>
  <c r="T7209" i="2"/>
  <c r="S7209" i="2"/>
  <c r="R7209" i="2"/>
  <c r="Q7209" i="2"/>
  <c r="P7209" i="2"/>
  <c r="O7209" i="2"/>
  <c r="N7209" i="2"/>
  <c r="J7209" i="2"/>
  <c r="I7209" i="2"/>
  <c r="G7209" i="2"/>
  <c r="T7208" i="2"/>
  <c r="S7208" i="2"/>
  <c r="R7208" i="2"/>
  <c r="Q7208" i="2"/>
  <c r="P7208" i="2"/>
  <c r="O7208" i="2"/>
  <c r="N7208" i="2"/>
  <c r="J7208" i="2"/>
  <c r="I7208" i="2"/>
  <c r="G7208" i="2"/>
  <c r="T7207" i="2"/>
  <c r="S7207" i="2"/>
  <c r="R7207" i="2"/>
  <c r="Q7207" i="2"/>
  <c r="P7207" i="2"/>
  <c r="O7207" i="2"/>
  <c r="N7207" i="2"/>
  <c r="J7207" i="2"/>
  <c r="I7207" i="2"/>
  <c r="G7207" i="2"/>
  <c r="T7206" i="2"/>
  <c r="S7206" i="2"/>
  <c r="R7206" i="2"/>
  <c r="Q7206" i="2"/>
  <c r="P7206" i="2"/>
  <c r="O7206" i="2"/>
  <c r="N7206" i="2"/>
  <c r="J7206" i="2"/>
  <c r="I7206" i="2"/>
  <c r="G7206" i="2"/>
  <c r="T7205" i="2"/>
  <c r="S7205" i="2"/>
  <c r="R7205" i="2"/>
  <c r="Q7205" i="2"/>
  <c r="P7205" i="2"/>
  <c r="O7205" i="2"/>
  <c r="N7205" i="2"/>
  <c r="J7205" i="2"/>
  <c r="I7205" i="2"/>
  <c r="G7205" i="2"/>
  <c r="T7204" i="2"/>
  <c r="S7204" i="2"/>
  <c r="R7204" i="2"/>
  <c r="Q7204" i="2"/>
  <c r="P7204" i="2"/>
  <c r="O7204" i="2"/>
  <c r="N7204" i="2"/>
  <c r="J7204" i="2"/>
  <c r="I7204" i="2"/>
  <c r="G7204" i="2"/>
  <c r="T7203" i="2"/>
  <c r="S7203" i="2"/>
  <c r="R7203" i="2"/>
  <c r="Q7203" i="2"/>
  <c r="P7203" i="2"/>
  <c r="O7203" i="2"/>
  <c r="N7203" i="2"/>
  <c r="J7203" i="2"/>
  <c r="I7203" i="2"/>
  <c r="G7203" i="2"/>
  <c r="T7202" i="2"/>
  <c r="S7202" i="2"/>
  <c r="R7202" i="2"/>
  <c r="Q7202" i="2"/>
  <c r="P7202" i="2"/>
  <c r="O7202" i="2"/>
  <c r="N7202" i="2"/>
  <c r="J7202" i="2"/>
  <c r="I7202" i="2"/>
  <c r="G7202" i="2"/>
  <c r="T7201" i="2"/>
  <c r="S7201" i="2"/>
  <c r="R7201" i="2"/>
  <c r="Q7201" i="2"/>
  <c r="P7201" i="2"/>
  <c r="O7201" i="2"/>
  <c r="N7201" i="2"/>
  <c r="J7201" i="2"/>
  <c r="I7201" i="2"/>
  <c r="G7201" i="2"/>
  <c r="T7200" i="2"/>
  <c r="S7200" i="2"/>
  <c r="R7200" i="2"/>
  <c r="Q7200" i="2"/>
  <c r="P7200" i="2"/>
  <c r="O7200" i="2"/>
  <c r="N7200" i="2"/>
  <c r="J7200" i="2"/>
  <c r="I7200" i="2"/>
  <c r="G7200" i="2"/>
  <c r="T7199" i="2"/>
  <c r="S7199" i="2"/>
  <c r="R7199" i="2"/>
  <c r="Q7199" i="2"/>
  <c r="P7199" i="2"/>
  <c r="O7199" i="2"/>
  <c r="N7199" i="2"/>
  <c r="J7199" i="2"/>
  <c r="I7199" i="2"/>
  <c r="G7199" i="2"/>
  <c r="T7198" i="2"/>
  <c r="S7198" i="2"/>
  <c r="R7198" i="2"/>
  <c r="Q7198" i="2"/>
  <c r="P7198" i="2"/>
  <c r="O7198" i="2"/>
  <c r="N7198" i="2"/>
  <c r="J7198" i="2"/>
  <c r="I7198" i="2"/>
  <c r="G7198" i="2"/>
  <c r="T7197" i="2"/>
  <c r="S7197" i="2"/>
  <c r="R7197" i="2"/>
  <c r="Q7197" i="2"/>
  <c r="P7197" i="2"/>
  <c r="O7197" i="2"/>
  <c r="N7197" i="2"/>
  <c r="J7197" i="2"/>
  <c r="I7197" i="2"/>
  <c r="G7197" i="2"/>
  <c r="T7196" i="2"/>
  <c r="S7196" i="2"/>
  <c r="R7196" i="2"/>
  <c r="Q7196" i="2"/>
  <c r="P7196" i="2"/>
  <c r="O7196" i="2"/>
  <c r="N7196" i="2"/>
  <c r="J7196" i="2"/>
  <c r="I7196" i="2"/>
  <c r="G7196" i="2"/>
  <c r="T7195" i="2"/>
  <c r="S7195" i="2"/>
  <c r="R7195" i="2"/>
  <c r="Q7195" i="2"/>
  <c r="P7195" i="2"/>
  <c r="O7195" i="2"/>
  <c r="N7195" i="2"/>
  <c r="J7195" i="2"/>
  <c r="I7195" i="2"/>
  <c r="G7195" i="2"/>
  <c r="T7194" i="2"/>
  <c r="S7194" i="2"/>
  <c r="R7194" i="2"/>
  <c r="Q7194" i="2"/>
  <c r="P7194" i="2"/>
  <c r="O7194" i="2"/>
  <c r="N7194" i="2"/>
  <c r="J7194" i="2"/>
  <c r="I7194" i="2"/>
  <c r="G7194" i="2"/>
  <c r="T7193" i="2"/>
  <c r="S7193" i="2"/>
  <c r="R7193" i="2"/>
  <c r="Q7193" i="2"/>
  <c r="P7193" i="2"/>
  <c r="O7193" i="2"/>
  <c r="N7193" i="2"/>
  <c r="J7193" i="2"/>
  <c r="I7193" i="2"/>
  <c r="G7193" i="2"/>
  <c r="T7192" i="2"/>
  <c r="S7192" i="2"/>
  <c r="R7192" i="2"/>
  <c r="Q7192" i="2"/>
  <c r="P7192" i="2"/>
  <c r="O7192" i="2"/>
  <c r="N7192" i="2"/>
  <c r="J7192" i="2"/>
  <c r="I7192" i="2"/>
  <c r="G7192" i="2"/>
  <c r="T7191" i="2"/>
  <c r="S7191" i="2"/>
  <c r="R7191" i="2"/>
  <c r="Q7191" i="2"/>
  <c r="P7191" i="2"/>
  <c r="O7191" i="2"/>
  <c r="N7191" i="2"/>
  <c r="J7191" i="2"/>
  <c r="I7191" i="2"/>
  <c r="G7191" i="2"/>
  <c r="T7190" i="2"/>
  <c r="S7190" i="2"/>
  <c r="R7190" i="2"/>
  <c r="Q7190" i="2"/>
  <c r="P7190" i="2"/>
  <c r="O7190" i="2"/>
  <c r="N7190" i="2"/>
  <c r="J7190" i="2"/>
  <c r="I7190" i="2"/>
  <c r="G7190" i="2"/>
  <c r="T7189" i="2"/>
  <c r="S7189" i="2"/>
  <c r="R7189" i="2"/>
  <c r="Q7189" i="2"/>
  <c r="P7189" i="2"/>
  <c r="O7189" i="2"/>
  <c r="N7189" i="2"/>
  <c r="J7189" i="2"/>
  <c r="I7189" i="2"/>
  <c r="G7189" i="2"/>
  <c r="T7188" i="2"/>
  <c r="S7188" i="2"/>
  <c r="R7188" i="2"/>
  <c r="Q7188" i="2"/>
  <c r="P7188" i="2"/>
  <c r="O7188" i="2"/>
  <c r="N7188" i="2"/>
  <c r="J7188" i="2"/>
  <c r="I7188" i="2"/>
  <c r="G7188" i="2"/>
  <c r="T7187" i="2"/>
  <c r="S7187" i="2"/>
  <c r="R7187" i="2"/>
  <c r="Q7187" i="2"/>
  <c r="P7187" i="2"/>
  <c r="O7187" i="2"/>
  <c r="N7187" i="2"/>
  <c r="J7187" i="2"/>
  <c r="I7187" i="2"/>
  <c r="L4233" i="2" s="1"/>
  <c r="G7187" i="2"/>
  <c r="T7186" i="2"/>
  <c r="S7186" i="2"/>
  <c r="R7186" i="2"/>
  <c r="Q7186" i="2"/>
  <c r="P7186" i="2"/>
  <c r="O7186" i="2"/>
  <c r="N7186" i="2"/>
  <c r="J7186" i="2"/>
  <c r="I7186" i="2"/>
  <c r="G7186" i="2"/>
  <c r="T7185" i="2"/>
  <c r="S7185" i="2"/>
  <c r="R7185" i="2"/>
  <c r="Q7185" i="2"/>
  <c r="P7185" i="2"/>
  <c r="O7185" i="2"/>
  <c r="N7185" i="2"/>
  <c r="J7185" i="2"/>
  <c r="I7185" i="2"/>
  <c r="G7185" i="2"/>
  <c r="T7184" i="2"/>
  <c r="S7184" i="2"/>
  <c r="R7184" i="2"/>
  <c r="Q7184" i="2"/>
  <c r="P7184" i="2"/>
  <c r="O7184" i="2"/>
  <c r="N7184" i="2"/>
  <c r="J7184" i="2"/>
  <c r="I7184" i="2"/>
  <c r="G7184" i="2"/>
  <c r="T7183" i="2"/>
  <c r="S7183" i="2"/>
  <c r="R7183" i="2"/>
  <c r="Q7183" i="2"/>
  <c r="P7183" i="2"/>
  <c r="O7183" i="2"/>
  <c r="N7183" i="2"/>
  <c r="J7183" i="2"/>
  <c r="I7183" i="2"/>
  <c r="L4796" i="2" s="1"/>
  <c r="G7183" i="2"/>
  <c r="T7182" i="2"/>
  <c r="S7182" i="2"/>
  <c r="R7182" i="2"/>
  <c r="Q7182" i="2"/>
  <c r="P7182" i="2"/>
  <c r="O7182" i="2"/>
  <c r="N7182" i="2"/>
  <c r="J7182" i="2"/>
  <c r="I7182" i="2"/>
  <c r="G7182" i="2"/>
  <c r="T7181" i="2"/>
  <c r="S7181" i="2"/>
  <c r="R7181" i="2"/>
  <c r="Q7181" i="2"/>
  <c r="P7181" i="2"/>
  <c r="O7181" i="2"/>
  <c r="N7181" i="2"/>
  <c r="J7181" i="2"/>
  <c r="I7181" i="2"/>
  <c r="G7181" i="2"/>
  <c r="T7180" i="2"/>
  <c r="S7180" i="2"/>
  <c r="R7180" i="2"/>
  <c r="Q7180" i="2"/>
  <c r="P7180" i="2"/>
  <c r="O7180" i="2"/>
  <c r="N7180" i="2"/>
  <c r="J7180" i="2"/>
  <c r="I7180" i="2"/>
  <c r="G7180" i="2"/>
  <c r="T7179" i="2"/>
  <c r="S7179" i="2"/>
  <c r="R7179" i="2"/>
  <c r="Q7179" i="2"/>
  <c r="P7179" i="2"/>
  <c r="O7179" i="2"/>
  <c r="N7179" i="2"/>
  <c r="J7179" i="2"/>
  <c r="I7179" i="2"/>
  <c r="L4867" i="2" s="1"/>
  <c r="M3715" i="2" s="1"/>
  <c r="G7179" i="2"/>
  <c r="T7178" i="2"/>
  <c r="S7178" i="2"/>
  <c r="R7178" i="2"/>
  <c r="Q7178" i="2"/>
  <c r="P7178" i="2"/>
  <c r="O7178" i="2"/>
  <c r="N7178" i="2"/>
  <c r="J7178" i="2"/>
  <c r="I7178" i="2"/>
  <c r="G7178" i="2"/>
  <c r="T7177" i="2"/>
  <c r="S7177" i="2"/>
  <c r="R7177" i="2"/>
  <c r="Q7177" i="2"/>
  <c r="P7177" i="2"/>
  <c r="O7177" i="2"/>
  <c r="N7177" i="2"/>
  <c r="J7177" i="2"/>
  <c r="I7177" i="2"/>
  <c r="G7177" i="2"/>
  <c r="T7176" i="2"/>
  <c r="S7176" i="2"/>
  <c r="R7176" i="2"/>
  <c r="Q7176" i="2"/>
  <c r="P7176" i="2"/>
  <c r="O7176" i="2"/>
  <c r="N7176" i="2"/>
  <c r="J7176" i="2"/>
  <c r="I7176" i="2"/>
  <c r="G7176" i="2"/>
  <c r="T7175" i="2"/>
  <c r="S7175" i="2"/>
  <c r="R7175" i="2"/>
  <c r="Q7175" i="2"/>
  <c r="P7175" i="2"/>
  <c r="O7175" i="2"/>
  <c r="N7175" i="2"/>
  <c r="J7175" i="2"/>
  <c r="I7175" i="2"/>
  <c r="G7175" i="2"/>
  <c r="T7174" i="2"/>
  <c r="S7174" i="2"/>
  <c r="R7174" i="2"/>
  <c r="Q7174" i="2"/>
  <c r="P7174" i="2"/>
  <c r="O7174" i="2"/>
  <c r="N7174" i="2"/>
  <c r="J7174" i="2"/>
  <c r="I7174" i="2"/>
  <c r="G7174" i="2"/>
  <c r="T7173" i="2"/>
  <c r="S7173" i="2"/>
  <c r="R7173" i="2"/>
  <c r="Q7173" i="2"/>
  <c r="P7173" i="2"/>
  <c r="O7173" i="2"/>
  <c r="N7173" i="2"/>
  <c r="J7173" i="2"/>
  <c r="I7173" i="2"/>
  <c r="G7173" i="2"/>
  <c r="T7172" i="2"/>
  <c r="S7172" i="2"/>
  <c r="R7172" i="2"/>
  <c r="Q7172" i="2"/>
  <c r="P7172" i="2"/>
  <c r="O7172" i="2"/>
  <c r="N7172" i="2"/>
  <c r="J7172" i="2"/>
  <c r="I7172" i="2"/>
  <c r="G7172" i="2"/>
  <c r="T7171" i="2"/>
  <c r="S7171" i="2"/>
  <c r="R7171" i="2"/>
  <c r="Q7171" i="2"/>
  <c r="P7171" i="2"/>
  <c r="O7171" i="2"/>
  <c r="N7171" i="2"/>
  <c r="J7171" i="2"/>
  <c r="I7171" i="2"/>
  <c r="L4687" i="2" s="1"/>
  <c r="G7171" i="2"/>
  <c r="T7170" i="2"/>
  <c r="S7170" i="2"/>
  <c r="R7170" i="2"/>
  <c r="Q7170" i="2"/>
  <c r="P7170" i="2"/>
  <c r="O7170" i="2"/>
  <c r="N7170" i="2"/>
  <c r="J7170" i="2"/>
  <c r="I7170" i="2"/>
  <c r="G7170" i="2"/>
  <c r="T7169" i="2"/>
  <c r="S7169" i="2"/>
  <c r="R7169" i="2"/>
  <c r="Q7169" i="2"/>
  <c r="P7169" i="2"/>
  <c r="O7169" i="2"/>
  <c r="N7169" i="2"/>
  <c r="J7169" i="2"/>
  <c r="I7169" i="2"/>
  <c r="G7169" i="2"/>
  <c r="T7168" i="2"/>
  <c r="S7168" i="2"/>
  <c r="R7168" i="2"/>
  <c r="Q7168" i="2"/>
  <c r="P7168" i="2"/>
  <c r="O7168" i="2"/>
  <c r="N7168" i="2"/>
  <c r="J7168" i="2"/>
  <c r="I7168" i="2"/>
  <c r="G7168" i="2"/>
  <c r="T7167" i="2"/>
  <c r="S7167" i="2"/>
  <c r="R7167" i="2"/>
  <c r="Q7167" i="2"/>
  <c r="P7167" i="2"/>
  <c r="O7167" i="2"/>
  <c r="N7167" i="2"/>
  <c r="J7167" i="2"/>
  <c r="I7167" i="2"/>
  <c r="L4941" i="2" s="1"/>
  <c r="G7167" i="2"/>
  <c r="T7166" i="2"/>
  <c r="S7166" i="2"/>
  <c r="R7166" i="2"/>
  <c r="Q7166" i="2"/>
  <c r="P7166" i="2"/>
  <c r="O7166" i="2"/>
  <c r="N7166" i="2"/>
  <c r="J7166" i="2"/>
  <c r="I7166" i="2"/>
  <c r="G7166" i="2"/>
  <c r="T7165" i="2"/>
  <c r="S7165" i="2"/>
  <c r="R7165" i="2"/>
  <c r="Q7165" i="2"/>
  <c r="P7165" i="2"/>
  <c r="O7165" i="2"/>
  <c r="N7165" i="2"/>
  <c r="J7165" i="2"/>
  <c r="I7165" i="2"/>
  <c r="G7165" i="2"/>
  <c r="T7164" i="2"/>
  <c r="S7164" i="2"/>
  <c r="R7164" i="2"/>
  <c r="Q7164" i="2"/>
  <c r="P7164" i="2"/>
  <c r="O7164" i="2"/>
  <c r="N7164" i="2"/>
  <c r="J7164" i="2"/>
  <c r="I7164" i="2"/>
  <c r="G7164" i="2"/>
  <c r="T7163" i="2"/>
  <c r="S7163" i="2"/>
  <c r="R7163" i="2"/>
  <c r="Q7163" i="2"/>
  <c r="P7163" i="2"/>
  <c r="O7163" i="2"/>
  <c r="N7163" i="2"/>
  <c r="J7163" i="2"/>
  <c r="I7163" i="2"/>
  <c r="L4251" i="2" s="1"/>
  <c r="G7163" i="2"/>
  <c r="T7162" i="2"/>
  <c r="S7162" i="2"/>
  <c r="R7162" i="2"/>
  <c r="Q7162" i="2"/>
  <c r="P7162" i="2"/>
  <c r="O7162" i="2"/>
  <c r="N7162" i="2"/>
  <c r="J7162" i="2"/>
  <c r="I7162" i="2"/>
  <c r="G7162" i="2"/>
  <c r="T7161" i="2"/>
  <c r="S7161" i="2"/>
  <c r="R7161" i="2"/>
  <c r="Q7161" i="2"/>
  <c r="P7161" i="2"/>
  <c r="O7161" i="2"/>
  <c r="N7161" i="2"/>
  <c r="J7161" i="2"/>
  <c r="I7161" i="2"/>
  <c r="G7161" i="2"/>
  <c r="T7160" i="2"/>
  <c r="S7160" i="2"/>
  <c r="R7160" i="2"/>
  <c r="Q7160" i="2"/>
  <c r="P7160" i="2"/>
  <c r="O7160" i="2"/>
  <c r="N7160" i="2"/>
  <c r="J7160" i="2"/>
  <c r="I7160" i="2"/>
  <c r="G7160" i="2"/>
  <c r="T7159" i="2"/>
  <c r="S7159" i="2"/>
  <c r="R7159" i="2"/>
  <c r="Q7159" i="2"/>
  <c r="P7159" i="2"/>
  <c r="O7159" i="2"/>
  <c r="N7159" i="2"/>
  <c r="J7159" i="2"/>
  <c r="I7159" i="2"/>
  <c r="G7159" i="2"/>
  <c r="T7158" i="2"/>
  <c r="S7158" i="2"/>
  <c r="R7158" i="2"/>
  <c r="Q7158" i="2"/>
  <c r="P7158" i="2"/>
  <c r="O7158" i="2"/>
  <c r="N7158" i="2"/>
  <c r="J7158" i="2"/>
  <c r="I7158" i="2"/>
  <c r="G7158" i="2"/>
  <c r="T7157" i="2"/>
  <c r="S7157" i="2"/>
  <c r="R7157" i="2"/>
  <c r="Q7157" i="2"/>
  <c r="P7157" i="2"/>
  <c r="O7157" i="2"/>
  <c r="N7157" i="2"/>
  <c r="J7157" i="2"/>
  <c r="I7157" i="2"/>
  <c r="G7157" i="2"/>
  <c r="T7156" i="2"/>
  <c r="S7156" i="2"/>
  <c r="R7156" i="2"/>
  <c r="Q7156" i="2"/>
  <c r="P7156" i="2"/>
  <c r="O7156" i="2"/>
  <c r="N7156" i="2"/>
  <c r="J7156" i="2"/>
  <c r="I7156" i="2"/>
  <c r="G7156" i="2"/>
  <c r="T7155" i="2"/>
  <c r="S7155" i="2"/>
  <c r="R7155" i="2"/>
  <c r="Q7155" i="2"/>
  <c r="P7155" i="2"/>
  <c r="O7155" i="2"/>
  <c r="N7155" i="2"/>
  <c r="J7155" i="2"/>
  <c r="I7155" i="2"/>
  <c r="G7155" i="2"/>
  <c r="T7154" i="2"/>
  <c r="S7154" i="2"/>
  <c r="R7154" i="2"/>
  <c r="Q7154" i="2"/>
  <c r="P7154" i="2"/>
  <c r="O7154" i="2"/>
  <c r="N7154" i="2"/>
  <c r="J7154" i="2"/>
  <c r="I7154" i="2"/>
  <c r="G7154" i="2"/>
  <c r="T7153" i="2"/>
  <c r="S7153" i="2"/>
  <c r="R7153" i="2"/>
  <c r="Q7153" i="2"/>
  <c r="P7153" i="2"/>
  <c r="O7153" i="2"/>
  <c r="N7153" i="2"/>
  <c r="J7153" i="2"/>
  <c r="I7153" i="2"/>
  <c r="G7153" i="2"/>
  <c r="T7152" i="2"/>
  <c r="S7152" i="2"/>
  <c r="R7152" i="2"/>
  <c r="Q7152" i="2"/>
  <c r="P7152" i="2"/>
  <c r="O7152" i="2"/>
  <c r="N7152" i="2"/>
  <c r="J7152" i="2"/>
  <c r="I7152" i="2"/>
  <c r="G7152" i="2"/>
  <c r="T7151" i="2"/>
  <c r="S7151" i="2"/>
  <c r="R7151" i="2"/>
  <c r="Q7151" i="2"/>
  <c r="P7151" i="2"/>
  <c r="O7151" i="2"/>
  <c r="N7151" i="2"/>
  <c r="J7151" i="2"/>
  <c r="I7151" i="2"/>
  <c r="G7151" i="2"/>
  <c r="T7150" i="2"/>
  <c r="S7150" i="2"/>
  <c r="R7150" i="2"/>
  <c r="Q7150" i="2"/>
  <c r="P7150" i="2"/>
  <c r="O7150" i="2"/>
  <c r="N7150" i="2"/>
  <c r="J7150" i="2"/>
  <c r="I7150" i="2"/>
  <c r="G7150" i="2"/>
  <c r="T7149" i="2"/>
  <c r="S7149" i="2"/>
  <c r="R7149" i="2"/>
  <c r="Q7149" i="2"/>
  <c r="P7149" i="2"/>
  <c r="O7149" i="2"/>
  <c r="N7149" i="2"/>
  <c r="J7149" i="2"/>
  <c r="I7149" i="2"/>
  <c r="G7149" i="2"/>
  <c r="T7148" i="2"/>
  <c r="S7148" i="2"/>
  <c r="R7148" i="2"/>
  <c r="Q7148" i="2"/>
  <c r="P7148" i="2"/>
  <c r="O7148" i="2"/>
  <c r="N7148" i="2"/>
  <c r="J7148" i="2"/>
  <c r="I7148" i="2"/>
  <c r="G7148" i="2"/>
  <c r="T7147" i="2"/>
  <c r="S7147" i="2"/>
  <c r="R7147" i="2"/>
  <c r="Q7147" i="2"/>
  <c r="P7147" i="2"/>
  <c r="O7147" i="2"/>
  <c r="N7147" i="2"/>
  <c r="J7147" i="2"/>
  <c r="I7147" i="2"/>
  <c r="G7147" i="2"/>
  <c r="T7146" i="2"/>
  <c r="S7146" i="2"/>
  <c r="R7146" i="2"/>
  <c r="Q7146" i="2"/>
  <c r="P7146" i="2"/>
  <c r="O7146" i="2"/>
  <c r="N7146" i="2"/>
  <c r="J7146" i="2"/>
  <c r="I7146" i="2"/>
  <c r="G7146" i="2"/>
  <c r="T7145" i="2"/>
  <c r="S7145" i="2"/>
  <c r="R7145" i="2"/>
  <c r="Q7145" i="2"/>
  <c r="P7145" i="2"/>
  <c r="O7145" i="2"/>
  <c r="N7145" i="2"/>
  <c r="J7145" i="2"/>
  <c r="I7145" i="2"/>
  <c r="G7145" i="2"/>
  <c r="T7144" i="2"/>
  <c r="S7144" i="2"/>
  <c r="R7144" i="2"/>
  <c r="Q7144" i="2"/>
  <c r="P7144" i="2"/>
  <c r="O7144" i="2"/>
  <c r="N7144" i="2"/>
  <c r="J7144" i="2"/>
  <c r="I7144" i="2"/>
  <c r="G7144" i="2"/>
  <c r="T7143" i="2"/>
  <c r="S7143" i="2"/>
  <c r="R7143" i="2"/>
  <c r="Q7143" i="2"/>
  <c r="P7143" i="2"/>
  <c r="O7143" i="2"/>
  <c r="N7143" i="2"/>
  <c r="J7143" i="2"/>
  <c r="I7143" i="2"/>
  <c r="G7143" i="2"/>
  <c r="T7142" i="2"/>
  <c r="S7142" i="2"/>
  <c r="R7142" i="2"/>
  <c r="Q7142" i="2"/>
  <c r="P7142" i="2"/>
  <c r="O7142" i="2"/>
  <c r="N7142" i="2"/>
  <c r="J7142" i="2"/>
  <c r="I7142" i="2"/>
  <c r="G7142" i="2"/>
  <c r="T7141" i="2"/>
  <c r="S7141" i="2"/>
  <c r="R7141" i="2"/>
  <c r="Q7141" i="2"/>
  <c r="P7141" i="2"/>
  <c r="O7141" i="2"/>
  <c r="N7141" i="2"/>
  <c r="J7141" i="2"/>
  <c r="I7141" i="2"/>
  <c r="G7141" i="2"/>
  <c r="T7140" i="2"/>
  <c r="S7140" i="2"/>
  <c r="R7140" i="2"/>
  <c r="Q7140" i="2"/>
  <c r="P7140" i="2"/>
  <c r="O7140" i="2"/>
  <c r="N7140" i="2"/>
  <c r="J7140" i="2"/>
  <c r="I7140" i="2"/>
  <c r="G7140" i="2"/>
  <c r="T7139" i="2"/>
  <c r="S7139" i="2"/>
  <c r="R7139" i="2"/>
  <c r="Q7139" i="2"/>
  <c r="P7139" i="2"/>
  <c r="O7139" i="2"/>
  <c r="N7139" i="2"/>
  <c r="J7139" i="2"/>
  <c r="I7139" i="2"/>
  <c r="G7139" i="2"/>
  <c r="T7138" i="2"/>
  <c r="S7138" i="2"/>
  <c r="R7138" i="2"/>
  <c r="Q7138" i="2"/>
  <c r="P7138" i="2"/>
  <c r="O7138" i="2"/>
  <c r="N7138" i="2"/>
  <c r="J7138" i="2"/>
  <c r="I7138" i="2"/>
  <c r="G7138" i="2"/>
  <c r="T7137" i="2"/>
  <c r="S7137" i="2"/>
  <c r="R7137" i="2"/>
  <c r="Q7137" i="2"/>
  <c r="P7137" i="2"/>
  <c r="O7137" i="2"/>
  <c r="N7137" i="2"/>
  <c r="J7137" i="2"/>
  <c r="I7137" i="2"/>
  <c r="G7137" i="2"/>
  <c r="T7136" i="2"/>
  <c r="S7136" i="2"/>
  <c r="R7136" i="2"/>
  <c r="Q7136" i="2"/>
  <c r="P7136" i="2"/>
  <c r="O7136" i="2"/>
  <c r="N7136" i="2"/>
  <c r="J7136" i="2"/>
  <c r="I7136" i="2"/>
  <c r="G7136" i="2"/>
  <c r="T7135" i="2"/>
  <c r="S7135" i="2"/>
  <c r="R7135" i="2"/>
  <c r="Q7135" i="2"/>
  <c r="P7135" i="2"/>
  <c r="O7135" i="2"/>
  <c r="N7135" i="2"/>
  <c r="J7135" i="2"/>
  <c r="I7135" i="2"/>
  <c r="L3577" i="2" s="1"/>
  <c r="G7135" i="2"/>
  <c r="T7134" i="2"/>
  <c r="S7134" i="2"/>
  <c r="R7134" i="2"/>
  <c r="Q7134" i="2"/>
  <c r="P7134" i="2"/>
  <c r="O7134" i="2"/>
  <c r="N7134" i="2"/>
  <c r="J7134" i="2"/>
  <c r="I7134" i="2"/>
  <c r="G7134" i="2"/>
  <c r="T7133" i="2"/>
  <c r="S7133" i="2"/>
  <c r="R7133" i="2"/>
  <c r="Q7133" i="2"/>
  <c r="P7133" i="2"/>
  <c r="O7133" i="2"/>
  <c r="N7133" i="2"/>
  <c r="J7133" i="2"/>
  <c r="I7133" i="2"/>
  <c r="G7133" i="2"/>
  <c r="T7132" i="2"/>
  <c r="S7132" i="2"/>
  <c r="R7132" i="2"/>
  <c r="Q7132" i="2"/>
  <c r="P7132" i="2"/>
  <c r="O7132" i="2"/>
  <c r="N7132" i="2"/>
  <c r="J7132" i="2"/>
  <c r="I7132" i="2"/>
  <c r="G7132" i="2"/>
  <c r="T7131" i="2"/>
  <c r="S7131" i="2"/>
  <c r="R7131" i="2"/>
  <c r="Q7131" i="2"/>
  <c r="P7131" i="2"/>
  <c r="O7131" i="2"/>
  <c r="N7131" i="2"/>
  <c r="J7131" i="2"/>
  <c r="I7131" i="2"/>
  <c r="G7131" i="2"/>
  <c r="T7130" i="2"/>
  <c r="S7130" i="2"/>
  <c r="R7130" i="2"/>
  <c r="Q7130" i="2"/>
  <c r="P7130" i="2"/>
  <c r="O7130" i="2"/>
  <c r="N7130" i="2"/>
  <c r="J7130" i="2"/>
  <c r="I7130" i="2"/>
  <c r="G7130" i="2"/>
  <c r="T7129" i="2"/>
  <c r="S7129" i="2"/>
  <c r="R7129" i="2"/>
  <c r="Q7129" i="2"/>
  <c r="P7129" i="2"/>
  <c r="O7129" i="2"/>
  <c r="N7129" i="2"/>
  <c r="J7129" i="2"/>
  <c r="I7129" i="2"/>
  <c r="G7129" i="2"/>
  <c r="T7128" i="2"/>
  <c r="S7128" i="2"/>
  <c r="R7128" i="2"/>
  <c r="Q7128" i="2"/>
  <c r="P7128" i="2"/>
  <c r="O7128" i="2"/>
  <c r="N7128" i="2"/>
  <c r="J7128" i="2"/>
  <c r="I7128" i="2"/>
  <c r="G7128" i="2"/>
  <c r="T7127" i="2"/>
  <c r="S7127" i="2"/>
  <c r="R7127" i="2"/>
  <c r="Q7127" i="2"/>
  <c r="P7127" i="2"/>
  <c r="O7127" i="2"/>
  <c r="N7127" i="2"/>
  <c r="J7127" i="2"/>
  <c r="I7127" i="2"/>
  <c r="G7127" i="2"/>
  <c r="T7126" i="2"/>
  <c r="S7126" i="2"/>
  <c r="R7126" i="2"/>
  <c r="Q7126" i="2"/>
  <c r="P7126" i="2"/>
  <c r="O7126" i="2"/>
  <c r="N7126" i="2"/>
  <c r="J7126" i="2"/>
  <c r="I7126" i="2"/>
  <c r="G7126" i="2"/>
  <c r="T7125" i="2"/>
  <c r="S7125" i="2"/>
  <c r="R7125" i="2"/>
  <c r="Q7125" i="2"/>
  <c r="P7125" i="2"/>
  <c r="O7125" i="2"/>
  <c r="N7125" i="2"/>
  <c r="J7125" i="2"/>
  <c r="I7125" i="2"/>
  <c r="G7125" i="2"/>
  <c r="T7124" i="2"/>
  <c r="S7124" i="2"/>
  <c r="R7124" i="2"/>
  <c r="Q7124" i="2"/>
  <c r="P7124" i="2"/>
  <c r="O7124" i="2"/>
  <c r="N7124" i="2"/>
  <c r="J7124" i="2"/>
  <c r="I7124" i="2"/>
  <c r="G7124" i="2"/>
  <c r="T7123" i="2"/>
  <c r="S7123" i="2"/>
  <c r="R7123" i="2"/>
  <c r="Q7123" i="2"/>
  <c r="P7123" i="2"/>
  <c r="O7123" i="2"/>
  <c r="N7123" i="2"/>
  <c r="J7123" i="2"/>
  <c r="I7123" i="2"/>
  <c r="G7123" i="2"/>
  <c r="T7122" i="2"/>
  <c r="S7122" i="2"/>
  <c r="R7122" i="2"/>
  <c r="Q7122" i="2"/>
  <c r="P7122" i="2"/>
  <c r="O7122" i="2"/>
  <c r="N7122" i="2"/>
  <c r="J7122" i="2"/>
  <c r="I7122" i="2"/>
  <c r="G7122" i="2"/>
  <c r="T7121" i="2"/>
  <c r="S7121" i="2"/>
  <c r="R7121" i="2"/>
  <c r="Q7121" i="2"/>
  <c r="P7121" i="2"/>
  <c r="O7121" i="2"/>
  <c r="N7121" i="2"/>
  <c r="J7121" i="2"/>
  <c r="I7121" i="2"/>
  <c r="G7121" i="2"/>
  <c r="T7120" i="2"/>
  <c r="S7120" i="2"/>
  <c r="R7120" i="2"/>
  <c r="Q7120" i="2"/>
  <c r="P7120" i="2"/>
  <c r="O7120" i="2"/>
  <c r="N7120" i="2"/>
  <c r="J7120" i="2"/>
  <c r="I7120" i="2"/>
  <c r="G7120" i="2"/>
  <c r="T7119" i="2"/>
  <c r="S7119" i="2"/>
  <c r="R7119" i="2"/>
  <c r="Q7119" i="2"/>
  <c r="P7119" i="2"/>
  <c r="O7119" i="2"/>
  <c r="N7119" i="2"/>
  <c r="J7119" i="2"/>
  <c r="I7119" i="2"/>
  <c r="G7119" i="2"/>
  <c r="T7118" i="2"/>
  <c r="S7118" i="2"/>
  <c r="R7118" i="2"/>
  <c r="Q7118" i="2"/>
  <c r="P7118" i="2"/>
  <c r="O7118" i="2"/>
  <c r="N7118" i="2"/>
  <c r="J7118" i="2"/>
  <c r="I7118" i="2"/>
  <c r="G7118" i="2"/>
  <c r="T7117" i="2"/>
  <c r="S7117" i="2"/>
  <c r="R7117" i="2"/>
  <c r="Q7117" i="2"/>
  <c r="P7117" i="2"/>
  <c r="O7117" i="2"/>
  <c r="N7117" i="2"/>
  <c r="J7117" i="2"/>
  <c r="I7117" i="2"/>
  <c r="G7117" i="2"/>
  <c r="T7116" i="2"/>
  <c r="S7116" i="2"/>
  <c r="R7116" i="2"/>
  <c r="Q7116" i="2"/>
  <c r="P7116" i="2"/>
  <c r="O7116" i="2"/>
  <c r="N7116" i="2"/>
  <c r="J7116" i="2"/>
  <c r="I7116" i="2"/>
  <c r="G7116" i="2"/>
  <c r="T7115" i="2"/>
  <c r="S7115" i="2"/>
  <c r="R7115" i="2"/>
  <c r="Q7115" i="2"/>
  <c r="P7115" i="2"/>
  <c r="O7115" i="2"/>
  <c r="N7115" i="2"/>
  <c r="J7115" i="2"/>
  <c r="I7115" i="2"/>
  <c r="G7115" i="2"/>
  <c r="T7114" i="2"/>
  <c r="S7114" i="2"/>
  <c r="R7114" i="2"/>
  <c r="Q7114" i="2"/>
  <c r="P7114" i="2"/>
  <c r="O7114" i="2"/>
  <c r="N7114" i="2"/>
  <c r="J7114" i="2"/>
  <c r="I7114" i="2"/>
  <c r="G7114" i="2"/>
  <c r="T7113" i="2"/>
  <c r="S7113" i="2"/>
  <c r="R7113" i="2"/>
  <c r="Q7113" i="2"/>
  <c r="P7113" i="2"/>
  <c r="O7113" i="2"/>
  <c r="N7113" i="2"/>
  <c r="J7113" i="2"/>
  <c r="I7113" i="2"/>
  <c r="G7113" i="2"/>
  <c r="T7112" i="2"/>
  <c r="S7112" i="2"/>
  <c r="R7112" i="2"/>
  <c r="Q7112" i="2"/>
  <c r="P7112" i="2"/>
  <c r="O7112" i="2"/>
  <c r="N7112" i="2"/>
  <c r="J7112" i="2"/>
  <c r="I7112" i="2"/>
  <c r="G7112" i="2"/>
  <c r="T7111" i="2"/>
  <c r="S7111" i="2"/>
  <c r="R7111" i="2"/>
  <c r="Q7111" i="2"/>
  <c r="P7111" i="2"/>
  <c r="O7111" i="2"/>
  <c r="N7111" i="2"/>
  <c r="J7111" i="2"/>
  <c r="I7111" i="2"/>
  <c r="G7111" i="2"/>
  <c r="T7110" i="2"/>
  <c r="S7110" i="2"/>
  <c r="R7110" i="2"/>
  <c r="Q7110" i="2"/>
  <c r="P7110" i="2"/>
  <c r="O7110" i="2"/>
  <c r="N7110" i="2"/>
  <c r="J7110" i="2"/>
  <c r="I7110" i="2"/>
  <c r="G7110" i="2"/>
  <c r="T7109" i="2"/>
  <c r="S7109" i="2"/>
  <c r="R7109" i="2"/>
  <c r="Q7109" i="2"/>
  <c r="P7109" i="2"/>
  <c r="O7109" i="2"/>
  <c r="N7109" i="2"/>
  <c r="J7109" i="2"/>
  <c r="I7109" i="2"/>
  <c r="G7109" i="2"/>
  <c r="T7108" i="2"/>
  <c r="S7108" i="2"/>
  <c r="R7108" i="2"/>
  <c r="Q7108" i="2"/>
  <c r="P7108" i="2"/>
  <c r="O7108" i="2"/>
  <c r="N7108" i="2"/>
  <c r="J7108" i="2"/>
  <c r="I7108" i="2"/>
  <c r="G7108" i="2"/>
  <c r="T7107" i="2"/>
  <c r="S7107" i="2"/>
  <c r="R7107" i="2"/>
  <c r="Q7107" i="2"/>
  <c r="P7107" i="2"/>
  <c r="O7107" i="2"/>
  <c r="N7107" i="2"/>
  <c r="J7107" i="2"/>
  <c r="I7107" i="2"/>
  <c r="G7107" i="2"/>
  <c r="T7106" i="2"/>
  <c r="S7106" i="2"/>
  <c r="R7106" i="2"/>
  <c r="Q7106" i="2"/>
  <c r="P7106" i="2"/>
  <c r="O7106" i="2"/>
  <c r="N7106" i="2"/>
  <c r="J7106" i="2"/>
  <c r="I7106" i="2"/>
  <c r="G7106" i="2"/>
  <c r="T7105" i="2"/>
  <c r="S7105" i="2"/>
  <c r="R7105" i="2"/>
  <c r="Q7105" i="2"/>
  <c r="P7105" i="2"/>
  <c r="O7105" i="2"/>
  <c r="N7105" i="2"/>
  <c r="J7105" i="2"/>
  <c r="I7105" i="2"/>
  <c r="G7105" i="2"/>
  <c r="T7104" i="2"/>
  <c r="S7104" i="2"/>
  <c r="R7104" i="2"/>
  <c r="Q7104" i="2"/>
  <c r="P7104" i="2"/>
  <c r="O7104" i="2"/>
  <c r="N7104" i="2"/>
  <c r="J7104" i="2"/>
  <c r="I7104" i="2"/>
  <c r="G7104" i="2"/>
  <c r="T7103" i="2"/>
  <c r="S7103" i="2"/>
  <c r="R7103" i="2"/>
  <c r="Q7103" i="2"/>
  <c r="P7103" i="2"/>
  <c r="O7103" i="2"/>
  <c r="N7103" i="2"/>
  <c r="J7103" i="2"/>
  <c r="I7103" i="2"/>
  <c r="G7103" i="2"/>
  <c r="T7102" i="2"/>
  <c r="S7102" i="2"/>
  <c r="R7102" i="2"/>
  <c r="Q7102" i="2"/>
  <c r="P7102" i="2"/>
  <c r="O7102" i="2"/>
  <c r="N7102" i="2"/>
  <c r="J7102" i="2"/>
  <c r="I7102" i="2"/>
  <c r="G7102" i="2"/>
  <c r="T7101" i="2"/>
  <c r="S7101" i="2"/>
  <c r="R7101" i="2"/>
  <c r="Q7101" i="2"/>
  <c r="P7101" i="2"/>
  <c r="O7101" i="2"/>
  <c r="N7101" i="2"/>
  <c r="J7101" i="2"/>
  <c r="I7101" i="2"/>
  <c r="G7101" i="2"/>
  <c r="T7100" i="2"/>
  <c r="S7100" i="2"/>
  <c r="R7100" i="2"/>
  <c r="Q7100" i="2"/>
  <c r="P7100" i="2"/>
  <c r="O7100" i="2"/>
  <c r="N7100" i="2"/>
  <c r="J7100" i="2"/>
  <c r="I7100" i="2"/>
  <c r="G7100" i="2"/>
  <c r="T7099" i="2"/>
  <c r="S7099" i="2"/>
  <c r="R7099" i="2"/>
  <c r="Q7099" i="2"/>
  <c r="P7099" i="2"/>
  <c r="O7099" i="2"/>
  <c r="N7099" i="2"/>
  <c r="J7099" i="2"/>
  <c r="I7099" i="2"/>
  <c r="L4960" i="2" s="1"/>
  <c r="G7099" i="2"/>
  <c r="T7098" i="2"/>
  <c r="S7098" i="2"/>
  <c r="R7098" i="2"/>
  <c r="Q7098" i="2"/>
  <c r="P7098" i="2"/>
  <c r="O7098" i="2"/>
  <c r="N7098" i="2"/>
  <c r="J7098" i="2"/>
  <c r="I7098" i="2"/>
  <c r="G7098" i="2"/>
  <c r="T7097" i="2"/>
  <c r="S7097" i="2"/>
  <c r="R7097" i="2"/>
  <c r="Q7097" i="2"/>
  <c r="P7097" i="2"/>
  <c r="O7097" i="2"/>
  <c r="N7097" i="2"/>
  <c r="J7097" i="2"/>
  <c r="I7097" i="2"/>
  <c r="G7097" i="2"/>
  <c r="T7096" i="2"/>
  <c r="S7096" i="2"/>
  <c r="R7096" i="2"/>
  <c r="Q7096" i="2"/>
  <c r="P7096" i="2"/>
  <c r="O7096" i="2"/>
  <c r="N7096" i="2"/>
  <c r="J7096" i="2"/>
  <c r="I7096" i="2"/>
  <c r="G7096" i="2"/>
  <c r="T7095" i="2"/>
  <c r="S7095" i="2"/>
  <c r="R7095" i="2"/>
  <c r="Q7095" i="2"/>
  <c r="P7095" i="2"/>
  <c r="O7095" i="2"/>
  <c r="N7095" i="2"/>
  <c r="J7095" i="2"/>
  <c r="I7095" i="2"/>
  <c r="G7095" i="2"/>
  <c r="T7094" i="2"/>
  <c r="S7094" i="2"/>
  <c r="R7094" i="2"/>
  <c r="Q7094" i="2"/>
  <c r="P7094" i="2"/>
  <c r="O7094" i="2"/>
  <c r="N7094" i="2"/>
  <c r="J7094" i="2"/>
  <c r="I7094" i="2"/>
  <c r="G7094" i="2"/>
  <c r="T7093" i="2"/>
  <c r="S7093" i="2"/>
  <c r="R7093" i="2"/>
  <c r="Q7093" i="2"/>
  <c r="P7093" i="2"/>
  <c r="O7093" i="2"/>
  <c r="N7093" i="2"/>
  <c r="J7093" i="2"/>
  <c r="I7093" i="2"/>
  <c r="G7093" i="2"/>
  <c r="T7092" i="2"/>
  <c r="S7092" i="2"/>
  <c r="R7092" i="2"/>
  <c r="Q7092" i="2"/>
  <c r="P7092" i="2"/>
  <c r="O7092" i="2"/>
  <c r="N7092" i="2"/>
  <c r="J7092" i="2"/>
  <c r="I7092" i="2"/>
  <c r="G7092" i="2"/>
  <c r="T7091" i="2"/>
  <c r="S7091" i="2"/>
  <c r="R7091" i="2"/>
  <c r="Q7091" i="2"/>
  <c r="P7091" i="2"/>
  <c r="O7091" i="2"/>
  <c r="N7091" i="2"/>
  <c r="J7091" i="2"/>
  <c r="I7091" i="2"/>
  <c r="G7091" i="2"/>
  <c r="T7090" i="2"/>
  <c r="S7090" i="2"/>
  <c r="R7090" i="2"/>
  <c r="Q7090" i="2"/>
  <c r="P7090" i="2"/>
  <c r="O7090" i="2"/>
  <c r="N7090" i="2"/>
  <c r="J7090" i="2"/>
  <c r="I7090" i="2"/>
  <c r="G7090" i="2"/>
  <c r="T7089" i="2"/>
  <c r="S7089" i="2"/>
  <c r="R7089" i="2"/>
  <c r="Q7089" i="2"/>
  <c r="P7089" i="2"/>
  <c r="O7089" i="2"/>
  <c r="N7089" i="2"/>
  <c r="J7089" i="2"/>
  <c r="I7089" i="2"/>
  <c r="G7089" i="2"/>
  <c r="T7088" i="2"/>
  <c r="S7088" i="2"/>
  <c r="R7088" i="2"/>
  <c r="Q7088" i="2"/>
  <c r="P7088" i="2"/>
  <c r="O7088" i="2"/>
  <c r="N7088" i="2"/>
  <c r="J7088" i="2"/>
  <c r="I7088" i="2"/>
  <c r="G7088" i="2"/>
  <c r="T7087" i="2"/>
  <c r="S7087" i="2"/>
  <c r="R7087" i="2"/>
  <c r="Q7087" i="2"/>
  <c r="P7087" i="2"/>
  <c r="O7087" i="2"/>
  <c r="N7087" i="2"/>
  <c r="J7087" i="2"/>
  <c r="I7087" i="2"/>
  <c r="L3599" i="2" s="1"/>
  <c r="G7087" i="2"/>
  <c r="T7086" i="2"/>
  <c r="S7086" i="2"/>
  <c r="R7086" i="2"/>
  <c r="Q7086" i="2"/>
  <c r="P7086" i="2"/>
  <c r="O7086" i="2"/>
  <c r="N7086" i="2"/>
  <c r="J7086" i="2"/>
  <c r="I7086" i="2"/>
  <c r="G7086" i="2"/>
  <c r="T7085" i="2"/>
  <c r="S7085" i="2"/>
  <c r="R7085" i="2"/>
  <c r="Q7085" i="2"/>
  <c r="P7085" i="2"/>
  <c r="O7085" i="2"/>
  <c r="N7085" i="2"/>
  <c r="J7085" i="2"/>
  <c r="I7085" i="2"/>
  <c r="G7085" i="2"/>
  <c r="T7084" i="2"/>
  <c r="S7084" i="2"/>
  <c r="R7084" i="2"/>
  <c r="Q7084" i="2"/>
  <c r="P7084" i="2"/>
  <c r="O7084" i="2"/>
  <c r="N7084" i="2"/>
  <c r="J7084" i="2"/>
  <c r="I7084" i="2"/>
  <c r="G7084" i="2"/>
  <c r="T7083" i="2"/>
  <c r="S7083" i="2"/>
  <c r="R7083" i="2"/>
  <c r="Q7083" i="2"/>
  <c r="P7083" i="2"/>
  <c r="O7083" i="2"/>
  <c r="N7083" i="2"/>
  <c r="J7083" i="2"/>
  <c r="I7083" i="2"/>
  <c r="G7083" i="2"/>
  <c r="T7082" i="2"/>
  <c r="S7082" i="2"/>
  <c r="R7082" i="2"/>
  <c r="Q7082" i="2"/>
  <c r="P7082" i="2"/>
  <c r="O7082" i="2"/>
  <c r="N7082" i="2"/>
  <c r="J7082" i="2"/>
  <c r="I7082" i="2"/>
  <c r="G7082" i="2"/>
  <c r="T7081" i="2"/>
  <c r="S7081" i="2"/>
  <c r="R7081" i="2"/>
  <c r="Q7081" i="2"/>
  <c r="P7081" i="2"/>
  <c r="O7081" i="2"/>
  <c r="N7081" i="2"/>
  <c r="J7081" i="2"/>
  <c r="I7081" i="2"/>
  <c r="G7081" i="2"/>
  <c r="T7080" i="2"/>
  <c r="S7080" i="2"/>
  <c r="R7080" i="2"/>
  <c r="Q7080" i="2"/>
  <c r="P7080" i="2"/>
  <c r="O7080" i="2"/>
  <c r="N7080" i="2"/>
  <c r="J7080" i="2"/>
  <c r="I7080" i="2"/>
  <c r="G7080" i="2"/>
  <c r="T7079" i="2"/>
  <c r="S7079" i="2"/>
  <c r="R7079" i="2"/>
  <c r="Q7079" i="2"/>
  <c r="P7079" i="2"/>
  <c r="O7079" i="2"/>
  <c r="N7079" i="2"/>
  <c r="J7079" i="2"/>
  <c r="I7079" i="2"/>
  <c r="G7079" i="2"/>
  <c r="T7078" i="2"/>
  <c r="S7078" i="2"/>
  <c r="R7078" i="2"/>
  <c r="Q7078" i="2"/>
  <c r="P7078" i="2"/>
  <c r="O7078" i="2"/>
  <c r="N7078" i="2"/>
  <c r="J7078" i="2"/>
  <c r="I7078" i="2"/>
  <c r="G7078" i="2"/>
  <c r="T7077" i="2"/>
  <c r="S7077" i="2"/>
  <c r="R7077" i="2"/>
  <c r="Q7077" i="2"/>
  <c r="P7077" i="2"/>
  <c r="O7077" i="2"/>
  <c r="N7077" i="2"/>
  <c r="J7077" i="2"/>
  <c r="I7077" i="2"/>
  <c r="G7077" i="2"/>
  <c r="T7076" i="2"/>
  <c r="S7076" i="2"/>
  <c r="R7076" i="2"/>
  <c r="Q7076" i="2"/>
  <c r="P7076" i="2"/>
  <c r="O7076" i="2"/>
  <c r="N7076" i="2"/>
  <c r="J7076" i="2"/>
  <c r="I7076" i="2"/>
  <c r="G7076" i="2"/>
  <c r="T7075" i="2"/>
  <c r="S7075" i="2"/>
  <c r="R7075" i="2"/>
  <c r="Q7075" i="2"/>
  <c r="P7075" i="2"/>
  <c r="O7075" i="2"/>
  <c r="N7075" i="2"/>
  <c r="J7075" i="2"/>
  <c r="I7075" i="2"/>
  <c r="L3738" i="2" s="1"/>
  <c r="G7075" i="2"/>
  <c r="T7074" i="2"/>
  <c r="S7074" i="2"/>
  <c r="R7074" i="2"/>
  <c r="Q7074" i="2"/>
  <c r="P7074" i="2"/>
  <c r="O7074" i="2"/>
  <c r="N7074" i="2"/>
  <c r="J7074" i="2"/>
  <c r="I7074" i="2"/>
  <c r="G7074" i="2"/>
  <c r="T7073" i="2"/>
  <c r="S7073" i="2"/>
  <c r="R7073" i="2"/>
  <c r="Q7073" i="2"/>
  <c r="P7073" i="2"/>
  <c r="O7073" i="2"/>
  <c r="N7073" i="2"/>
  <c r="J7073" i="2"/>
  <c r="I7073" i="2"/>
  <c r="G7073" i="2"/>
  <c r="T7072" i="2"/>
  <c r="S7072" i="2"/>
  <c r="R7072" i="2"/>
  <c r="Q7072" i="2"/>
  <c r="P7072" i="2"/>
  <c r="O7072" i="2"/>
  <c r="N7072" i="2"/>
  <c r="J7072" i="2"/>
  <c r="I7072" i="2"/>
  <c r="G7072" i="2"/>
  <c r="T7071" i="2"/>
  <c r="S7071" i="2"/>
  <c r="R7071" i="2"/>
  <c r="Q7071" i="2"/>
  <c r="P7071" i="2"/>
  <c r="O7071" i="2"/>
  <c r="N7071" i="2"/>
  <c r="J7071" i="2"/>
  <c r="I7071" i="2"/>
  <c r="G7071" i="2"/>
  <c r="T7070" i="2"/>
  <c r="S7070" i="2"/>
  <c r="R7070" i="2"/>
  <c r="Q7070" i="2"/>
  <c r="P7070" i="2"/>
  <c r="O7070" i="2"/>
  <c r="N7070" i="2"/>
  <c r="J7070" i="2"/>
  <c r="I7070" i="2"/>
  <c r="G7070" i="2"/>
  <c r="T7069" i="2"/>
  <c r="S7069" i="2"/>
  <c r="R7069" i="2"/>
  <c r="Q7069" i="2"/>
  <c r="P7069" i="2"/>
  <c r="O7069" i="2"/>
  <c r="N7069" i="2"/>
  <c r="J7069" i="2"/>
  <c r="I7069" i="2"/>
  <c r="G7069" i="2"/>
  <c r="T7068" i="2"/>
  <c r="S7068" i="2"/>
  <c r="R7068" i="2"/>
  <c r="Q7068" i="2"/>
  <c r="P7068" i="2"/>
  <c r="O7068" i="2"/>
  <c r="N7068" i="2"/>
  <c r="J7068" i="2"/>
  <c r="I7068" i="2"/>
  <c r="G7068" i="2"/>
  <c r="T7067" i="2"/>
  <c r="S7067" i="2"/>
  <c r="R7067" i="2"/>
  <c r="Q7067" i="2"/>
  <c r="P7067" i="2"/>
  <c r="O7067" i="2"/>
  <c r="N7067" i="2"/>
  <c r="J7067" i="2"/>
  <c r="I7067" i="2"/>
  <c r="G7067" i="2"/>
  <c r="T7066" i="2"/>
  <c r="S7066" i="2"/>
  <c r="R7066" i="2"/>
  <c r="Q7066" i="2"/>
  <c r="P7066" i="2"/>
  <c r="O7066" i="2"/>
  <c r="N7066" i="2"/>
  <c r="J7066" i="2"/>
  <c r="I7066" i="2"/>
  <c r="G7066" i="2"/>
  <c r="T7065" i="2"/>
  <c r="S7065" i="2"/>
  <c r="R7065" i="2"/>
  <c r="Q7065" i="2"/>
  <c r="P7065" i="2"/>
  <c r="O7065" i="2"/>
  <c r="N7065" i="2"/>
  <c r="J7065" i="2"/>
  <c r="I7065" i="2"/>
  <c r="G7065" i="2"/>
  <c r="T7064" i="2"/>
  <c r="S7064" i="2"/>
  <c r="R7064" i="2"/>
  <c r="Q7064" i="2"/>
  <c r="P7064" i="2"/>
  <c r="O7064" i="2"/>
  <c r="N7064" i="2"/>
  <c r="J7064" i="2"/>
  <c r="I7064" i="2"/>
  <c r="G7064" i="2"/>
  <c r="T7063" i="2"/>
  <c r="S7063" i="2"/>
  <c r="R7063" i="2"/>
  <c r="Q7063" i="2"/>
  <c r="P7063" i="2"/>
  <c r="O7063" i="2"/>
  <c r="N7063" i="2"/>
  <c r="J7063" i="2"/>
  <c r="I7063" i="2"/>
  <c r="G7063" i="2"/>
  <c r="T7062" i="2"/>
  <c r="S7062" i="2"/>
  <c r="R7062" i="2"/>
  <c r="Q7062" i="2"/>
  <c r="P7062" i="2"/>
  <c r="O7062" i="2"/>
  <c r="N7062" i="2"/>
  <c r="J7062" i="2"/>
  <c r="I7062" i="2"/>
  <c r="G7062" i="2"/>
  <c r="T7061" i="2"/>
  <c r="S7061" i="2"/>
  <c r="R7061" i="2"/>
  <c r="Q7061" i="2"/>
  <c r="P7061" i="2"/>
  <c r="O7061" i="2"/>
  <c r="N7061" i="2"/>
  <c r="J7061" i="2"/>
  <c r="I7061" i="2"/>
  <c r="G7061" i="2"/>
  <c r="T7060" i="2"/>
  <c r="S7060" i="2"/>
  <c r="R7060" i="2"/>
  <c r="Q7060" i="2"/>
  <c r="P7060" i="2"/>
  <c r="O7060" i="2"/>
  <c r="N7060" i="2"/>
  <c r="J7060" i="2"/>
  <c r="I7060" i="2"/>
  <c r="G7060" i="2"/>
  <c r="T7059" i="2"/>
  <c r="S7059" i="2"/>
  <c r="R7059" i="2"/>
  <c r="Q7059" i="2"/>
  <c r="P7059" i="2"/>
  <c r="O7059" i="2"/>
  <c r="N7059" i="2"/>
  <c r="J7059" i="2"/>
  <c r="I7059" i="2"/>
  <c r="L4492" i="2" s="1"/>
  <c r="M5419" i="2" s="1"/>
  <c r="G7059" i="2"/>
  <c r="T7058" i="2"/>
  <c r="S7058" i="2"/>
  <c r="R7058" i="2"/>
  <c r="Q7058" i="2"/>
  <c r="P7058" i="2"/>
  <c r="O7058" i="2"/>
  <c r="N7058" i="2"/>
  <c r="J7058" i="2"/>
  <c r="I7058" i="2"/>
  <c r="G7058" i="2"/>
  <c r="T7057" i="2"/>
  <c r="S7057" i="2"/>
  <c r="R7057" i="2"/>
  <c r="Q7057" i="2"/>
  <c r="P7057" i="2"/>
  <c r="O7057" i="2"/>
  <c r="N7057" i="2"/>
  <c r="J7057" i="2"/>
  <c r="I7057" i="2"/>
  <c r="G7057" i="2"/>
  <c r="T7056" i="2"/>
  <c r="S7056" i="2"/>
  <c r="R7056" i="2"/>
  <c r="Q7056" i="2"/>
  <c r="P7056" i="2"/>
  <c r="O7056" i="2"/>
  <c r="N7056" i="2"/>
  <c r="J7056" i="2"/>
  <c r="I7056" i="2"/>
  <c r="G7056" i="2"/>
  <c r="T7055" i="2"/>
  <c r="S7055" i="2"/>
  <c r="R7055" i="2"/>
  <c r="Q7055" i="2"/>
  <c r="P7055" i="2"/>
  <c r="O7055" i="2"/>
  <c r="N7055" i="2"/>
  <c r="J7055" i="2"/>
  <c r="I7055" i="2"/>
  <c r="G7055" i="2"/>
  <c r="T7054" i="2"/>
  <c r="S7054" i="2"/>
  <c r="R7054" i="2"/>
  <c r="Q7054" i="2"/>
  <c r="P7054" i="2"/>
  <c r="O7054" i="2"/>
  <c r="N7054" i="2"/>
  <c r="J7054" i="2"/>
  <c r="I7054" i="2"/>
  <c r="G7054" i="2"/>
  <c r="T7053" i="2"/>
  <c r="S7053" i="2"/>
  <c r="R7053" i="2"/>
  <c r="Q7053" i="2"/>
  <c r="P7053" i="2"/>
  <c r="O7053" i="2"/>
  <c r="N7053" i="2"/>
  <c r="J7053" i="2"/>
  <c r="I7053" i="2"/>
  <c r="G7053" i="2"/>
  <c r="T7052" i="2"/>
  <c r="S7052" i="2"/>
  <c r="R7052" i="2"/>
  <c r="Q7052" i="2"/>
  <c r="P7052" i="2"/>
  <c r="O7052" i="2"/>
  <c r="N7052" i="2"/>
  <c r="J7052" i="2"/>
  <c r="I7052" i="2"/>
  <c r="G7052" i="2"/>
  <c r="T7051" i="2"/>
  <c r="S7051" i="2"/>
  <c r="R7051" i="2"/>
  <c r="Q7051" i="2"/>
  <c r="P7051" i="2"/>
  <c r="O7051" i="2"/>
  <c r="N7051" i="2"/>
  <c r="J7051" i="2"/>
  <c r="I7051" i="2"/>
  <c r="G7051" i="2"/>
  <c r="T7050" i="2"/>
  <c r="S7050" i="2"/>
  <c r="R7050" i="2"/>
  <c r="Q7050" i="2"/>
  <c r="P7050" i="2"/>
  <c r="O7050" i="2"/>
  <c r="N7050" i="2"/>
  <c r="J7050" i="2"/>
  <c r="I7050" i="2"/>
  <c r="G7050" i="2"/>
  <c r="T7049" i="2"/>
  <c r="S7049" i="2"/>
  <c r="R7049" i="2"/>
  <c r="Q7049" i="2"/>
  <c r="P7049" i="2"/>
  <c r="O7049" i="2"/>
  <c r="N7049" i="2"/>
  <c r="J7049" i="2"/>
  <c r="I7049" i="2"/>
  <c r="G7049" i="2"/>
  <c r="T7048" i="2"/>
  <c r="S7048" i="2"/>
  <c r="R7048" i="2"/>
  <c r="Q7048" i="2"/>
  <c r="P7048" i="2"/>
  <c r="O7048" i="2"/>
  <c r="N7048" i="2"/>
  <c r="J7048" i="2"/>
  <c r="I7048" i="2"/>
  <c r="G7048" i="2"/>
  <c r="T7047" i="2"/>
  <c r="S7047" i="2"/>
  <c r="R7047" i="2"/>
  <c r="Q7047" i="2"/>
  <c r="P7047" i="2"/>
  <c r="O7047" i="2"/>
  <c r="N7047" i="2"/>
  <c r="J7047" i="2"/>
  <c r="I7047" i="2"/>
  <c r="G7047" i="2"/>
  <c r="T7046" i="2"/>
  <c r="S7046" i="2"/>
  <c r="R7046" i="2"/>
  <c r="Q7046" i="2"/>
  <c r="P7046" i="2"/>
  <c r="O7046" i="2"/>
  <c r="N7046" i="2"/>
  <c r="J7046" i="2"/>
  <c r="I7046" i="2"/>
  <c r="G7046" i="2"/>
  <c r="T7045" i="2"/>
  <c r="S7045" i="2"/>
  <c r="R7045" i="2"/>
  <c r="Q7045" i="2"/>
  <c r="P7045" i="2"/>
  <c r="O7045" i="2"/>
  <c r="N7045" i="2"/>
  <c r="J7045" i="2"/>
  <c r="I7045" i="2"/>
  <c r="G7045" i="2"/>
  <c r="T7044" i="2"/>
  <c r="S7044" i="2"/>
  <c r="R7044" i="2"/>
  <c r="Q7044" i="2"/>
  <c r="P7044" i="2"/>
  <c r="O7044" i="2"/>
  <c r="N7044" i="2"/>
  <c r="J7044" i="2"/>
  <c r="I7044" i="2"/>
  <c r="G7044" i="2"/>
  <c r="T7043" i="2"/>
  <c r="S7043" i="2"/>
  <c r="R7043" i="2"/>
  <c r="Q7043" i="2"/>
  <c r="P7043" i="2"/>
  <c r="O7043" i="2"/>
  <c r="N7043" i="2"/>
  <c r="J7043" i="2"/>
  <c r="I7043" i="2"/>
  <c r="G7043" i="2"/>
  <c r="T7042" i="2"/>
  <c r="S7042" i="2"/>
  <c r="R7042" i="2"/>
  <c r="Q7042" i="2"/>
  <c r="P7042" i="2"/>
  <c r="O7042" i="2"/>
  <c r="N7042" i="2"/>
  <c r="J7042" i="2"/>
  <c r="I7042" i="2"/>
  <c r="G7042" i="2"/>
  <c r="T7041" i="2"/>
  <c r="S7041" i="2"/>
  <c r="R7041" i="2"/>
  <c r="Q7041" i="2"/>
  <c r="P7041" i="2"/>
  <c r="O7041" i="2"/>
  <c r="N7041" i="2"/>
  <c r="J7041" i="2"/>
  <c r="I7041" i="2"/>
  <c r="G7041" i="2"/>
  <c r="T7040" i="2"/>
  <c r="S7040" i="2"/>
  <c r="R7040" i="2"/>
  <c r="Q7040" i="2"/>
  <c r="P7040" i="2"/>
  <c r="O7040" i="2"/>
  <c r="N7040" i="2"/>
  <c r="J7040" i="2"/>
  <c r="I7040" i="2"/>
  <c r="G7040" i="2"/>
  <c r="T7039" i="2"/>
  <c r="S7039" i="2"/>
  <c r="R7039" i="2"/>
  <c r="Q7039" i="2"/>
  <c r="P7039" i="2"/>
  <c r="O7039" i="2"/>
  <c r="N7039" i="2"/>
  <c r="J7039" i="2"/>
  <c r="I7039" i="2"/>
  <c r="L4193" i="2" s="1"/>
  <c r="G7039" i="2"/>
  <c r="T7038" i="2"/>
  <c r="S7038" i="2"/>
  <c r="R7038" i="2"/>
  <c r="Q7038" i="2"/>
  <c r="P7038" i="2"/>
  <c r="O7038" i="2"/>
  <c r="N7038" i="2"/>
  <c r="J7038" i="2"/>
  <c r="I7038" i="2"/>
  <c r="G7038" i="2"/>
  <c r="T7037" i="2"/>
  <c r="S7037" i="2"/>
  <c r="R7037" i="2"/>
  <c r="Q7037" i="2"/>
  <c r="P7037" i="2"/>
  <c r="O7037" i="2"/>
  <c r="N7037" i="2"/>
  <c r="J7037" i="2"/>
  <c r="I7037" i="2"/>
  <c r="G7037" i="2"/>
  <c r="T7036" i="2"/>
  <c r="S7036" i="2"/>
  <c r="R7036" i="2"/>
  <c r="Q7036" i="2"/>
  <c r="P7036" i="2"/>
  <c r="O7036" i="2"/>
  <c r="N7036" i="2"/>
  <c r="J7036" i="2"/>
  <c r="I7036" i="2"/>
  <c r="G7036" i="2"/>
  <c r="T7035" i="2"/>
  <c r="S7035" i="2"/>
  <c r="R7035" i="2"/>
  <c r="Q7035" i="2"/>
  <c r="P7035" i="2"/>
  <c r="O7035" i="2"/>
  <c r="N7035" i="2"/>
  <c r="J7035" i="2"/>
  <c r="I7035" i="2"/>
  <c r="G7035" i="2"/>
  <c r="T7034" i="2"/>
  <c r="S7034" i="2"/>
  <c r="R7034" i="2"/>
  <c r="Q7034" i="2"/>
  <c r="P7034" i="2"/>
  <c r="O7034" i="2"/>
  <c r="N7034" i="2"/>
  <c r="J7034" i="2"/>
  <c r="I7034" i="2"/>
  <c r="G7034" i="2"/>
  <c r="T7033" i="2"/>
  <c r="S7033" i="2"/>
  <c r="R7033" i="2"/>
  <c r="Q7033" i="2"/>
  <c r="P7033" i="2"/>
  <c r="O7033" i="2"/>
  <c r="N7033" i="2"/>
  <c r="J7033" i="2"/>
  <c r="I7033" i="2"/>
  <c r="G7033" i="2"/>
  <c r="T7032" i="2"/>
  <c r="S7032" i="2"/>
  <c r="R7032" i="2"/>
  <c r="Q7032" i="2"/>
  <c r="P7032" i="2"/>
  <c r="O7032" i="2"/>
  <c r="N7032" i="2"/>
  <c r="J7032" i="2"/>
  <c r="I7032" i="2"/>
  <c r="G7032" i="2"/>
  <c r="T7031" i="2"/>
  <c r="S7031" i="2"/>
  <c r="R7031" i="2"/>
  <c r="Q7031" i="2"/>
  <c r="P7031" i="2"/>
  <c r="O7031" i="2"/>
  <c r="N7031" i="2"/>
  <c r="J7031" i="2"/>
  <c r="I7031" i="2"/>
  <c r="L3907" i="2" s="1"/>
  <c r="G7031" i="2"/>
  <c r="T7030" i="2"/>
  <c r="S7030" i="2"/>
  <c r="R7030" i="2"/>
  <c r="Q7030" i="2"/>
  <c r="P7030" i="2"/>
  <c r="O7030" i="2"/>
  <c r="N7030" i="2"/>
  <c r="J7030" i="2"/>
  <c r="I7030" i="2"/>
  <c r="G7030" i="2"/>
  <c r="T7029" i="2"/>
  <c r="S7029" i="2"/>
  <c r="R7029" i="2"/>
  <c r="Q7029" i="2"/>
  <c r="P7029" i="2"/>
  <c r="O7029" i="2"/>
  <c r="N7029" i="2"/>
  <c r="J7029" i="2"/>
  <c r="I7029" i="2"/>
  <c r="G7029" i="2"/>
  <c r="T7028" i="2"/>
  <c r="S7028" i="2"/>
  <c r="R7028" i="2"/>
  <c r="Q7028" i="2"/>
  <c r="P7028" i="2"/>
  <c r="O7028" i="2"/>
  <c r="N7028" i="2"/>
  <c r="J7028" i="2"/>
  <c r="I7028" i="2"/>
  <c r="G7028" i="2"/>
  <c r="T7027" i="2"/>
  <c r="S7027" i="2"/>
  <c r="R7027" i="2"/>
  <c r="Q7027" i="2"/>
  <c r="P7027" i="2"/>
  <c r="O7027" i="2"/>
  <c r="N7027" i="2"/>
  <c r="J7027" i="2"/>
  <c r="I7027" i="2"/>
  <c r="G7027" i="2"/>
  <c r="T7026" i="2"/>
  <c r="S7026" i="2"/>
  <c r="R7026" i="2"/>
  <c r="Q7026" i="2"/>
  <c r="P7026" i="2"/>
  <c r="O7026" i="2"/>
  <c r="N7026" i="2"/>
  <c r="J7026" i="2"/>
  <c r="I7026" i="2"/>
  <c r="G7026" i="2"/>
  <c r="T7025" i="2"/>
  <c r="S7025" i="2"/>
  <c r="R7025" i="2"/>
  <c r="Q7025" i="2"/>
  <c r="P7025" i="2"/>
  <c r="O7025" i="2"/>
  <c r="N7025" i="2"/>
  <c r="J7025" i="2"/>
  <c r="I7025" i="2"/>
  <c r="G7025" i="2"/>
  <c r="T7024" i="2"/>
  <c r="S7024" i="2"/>
  <c r="R7024" i="2"/>
  <c r="Q7024" i="2"/>
  <c r="P7024" i="2"/>
  <c r="O7024" i="2"/>
  <c r="N7024" i="2"/>
  <c r="J7024" i="2"/>
  <c r="I7024" i="2"/>
  <c r="G7024" i="2"/>
  <c r="T7023" i="2"/>
  <c r="S7023" i="2"/>
  <c r="R7023" i="2"/>
  <c r="Q7023" i="2"/>
  <c r="P7023" i="2"/>
  <c r="O7023" i="2"/>
  <c r="N7023" i="2"/>
  <c r="J7023" i="2"/>
  <c r="I7023" i="2"/>
  <c r="G7023" i="2"/>
  <c r="T7022" i="2"/>
  <c r="S7022" i="2"/>
  <c r="R7022" i="2"/>
  <c r="Q7022" i="2"/>
  <c r="P7022" i="2"/>
  <c r="O7022" i="2"/>
  <c r="N7022" i="2"/>
  <c r="J7022" i="2"/>
  <c r="I7022" i="2"/>
  <c r="G7022" i="2"/>
  <c r="T7021" i="2"/>
  <c r="S7021" i="2"/>
  <c r="R7021" i="2"/>
  <c r="Q7021" i="2"/>
  <c r="P7021" i="2"/>
  <c r="O7021" i="2"/>
  <c r="N7021" i="2"/>
  <c r="J7021" i="2"/>
  <c r="I7021" i="2"/>
  <c r="G7021" i="2"/>
  <c r="T7020" i="2"/>
  <c r="S7020" i="2"/>
  <c r="R7020" i="2"/>
  <c r="Q7020" i="2"/>
  <c r="P7020" i="2"/>
  <c r="O7020" i="2"/>
  <c r="N7020" i="2"/>
  <c r="J7020" i="2"/>
  <c r="I7020" i="2"/>
  <c r="G7020" i="2"/>
  <c r="T7019" i="2"/>
  <c r="S7019" i="2"/>
  <c r="R7019" i="2"/>
  <c r="Q7019" i="2"/>
  <c r="P7019" i="2"/>
  <c r="O7019" i="2"/>
  <c r="N7019" i="2"/>
  <c r="J7019" i="2"/>
  <c r="I7019" i="2"/>
  <c r="G7019" i="2"/>
  <c r="T7018" i="2"/>
  <c r="S7018" i="2"/>
  <c r="R7018" i="2"/>
  <c r="Q7018" i="2"/>
  <c r="P7018" i="2"/>
  <c r="O7018" i="2"/>
  <c r="N7018" i="2"/>
  <c r="J7018" i="2"/>
  <c r="I7018" i="2"/>
  <c r="G7018" i="2"/>
  <c r="T7017" i="2"/>
  <c r="S7017" i="2"/>
  <c r="R7017" i="2"/>
  <c r="Q7017" i="2"/>
  <c r="P7017" i="2"/>
  <c r="O7017" i="2"/>
  <c r="N7017" i="2"/>
  <c r="J7017" i="2"/>
  <c r="I7017" i="2"/>
  <c r="G7017" i="2"/>
  <c r="T7016" i="2"/>
  <c r="S7016" i="2"/>
  <c r="R7016" i="2"/>
  <c r="Q7016" i="2"/>
  <c r="P7016" i="2"/>
  <c r="O7016" i="2"/>
  <c r="N7016" i="2"/>
  <c r="J7016" i="2"/>
  <c r="I7016" i="2"/>
  <c r="G7016" i="2"/>
  <c r="T7015" i="2"/>
  <c r="S7015" i="2"/>
  <c r="R7015" i="2"/>
  <c r="Q7015" i="2"/>
  <c r="P7015" i="2"/>
  <c r="O7015" i="2"/>
  <c r="N7015" i="2"/>
  <c r="J7015" i="2"/>
  <c r="I7015" i="2"/>
  <c r="G7015" i="2"/>
  <c r="T7014" i="2"/>
  <c r="S7014" i="2"/>
  <c r="R7014" i="2"/>
  <c r="Q7014" i="2"/>
  <c r="P7014" i="2"/>
  <c r="O7014" i="2"/>
  <c r="N7014" i="2"/>
  <c r="J7014" i="2"/>
  <c r="I7014" i="2"/>
  <c r="G7014" i="2"/>
  <c r="T7013" i="2"/>
  <c r="S7013" i="2"/>
  <c r="R7013" i="2"/>
  <c r="Q7013" i="2"/>
  <c r="P7013" i="2"/>
  <c r="O7013" i="2"/>
  <c r="N7013" i="2"/>
  <c r="J7013" i="2"/>
  <c r="I7013" i="2"/>
  <c r="G7013" i="2"/>
  <c r="T7012" i="2"/>
  <c r="S7012" i="2"/>
  <c r="R7012" i="2"/>
  <c r="Q7012" i="2"/>
  <c r="P7012" i="2"/>
  <c r="O7012" i="2"/>
  <c r="N7012" i="2"/>
  <c r="J7012" i="2"/>
  <c r="I7012" i="2"/>
  <c r="G7012" i="2"/>
  <c r="T7011" i="2"/>
  <c r="S7011" i="2"/>
  <c r="R7011" i="2"/>
  <c r="Q7011" i="2"/>
  <c r="P7011" i="2"/>
  <c r="O7011" i="2"/>
  <c r="N7011" i="2"/>
  <c r="J7011" i="2"/>
  <c r="I7011" i="2"/>
  <c r="G7011" i="2"/>
  <c r="T7010" i="2"/>
  <c r="S7010" i="2"/>
  <c r="R7010" i="2"/>
  <c r="Q7010" i="2"/>
  <c r="P7010" i="2"/>
  <c r="O7010" i="2"/>
  <c r="N7010" i="2"/>
  <c r="J7010" i="2"/>
  <c r="I7010" i="2"/>
  <c r="G7010" i="2"/>
  <c r="T7009" i="2"/>
  <c r="S7009" i="2"/>
  <c r="R7009" i="2"/>
  <c r="Q7009" i="2"/>
  <c r="P7009" i="2"/>
  <c r="O7009" i="2"/>
  <c r="N7009" i="2"/>
  <c r="J7009" i="2"/>
  <c r="I7009" i="2"/>
  <c r="G7009" i="2"/>
  <c r="T7008" i="2"/>
  <c r="S7008" i="2"/>
  <c r="R7008" i="2"/>
  <c r="Q7008" i="2"/>
  <c r="P7008" i="2"/>
  <c r="O7008" i="2"/>
  <c r="N7008" i="2"/>
  <c r="J7008" i="2"/>
  <c r="I7008" i="2"/>
  <c r="G7008" i="2"/>
  <c r="T7007" i="2"/>
  <c r="S7007" i="2"/>
  <c r="R7007" i="2"/>
  <c r="Q7007" i="2"/>
  <c r="P7007" i="2"/>
  <c r="O7007" i="2"/>
  <c r="N7007" i="2"/>
  <c r="J7007" i="2"/>
  <c r="I7007" i="2"/>
  <c r="G7007" i="2"/>
  <c r="T7006" i="2"/>
  <c r="S7006" i="2"/>
  <c r="R7006" i="2"/>
  <c r="Q7006" i="2"/>
  <c r="P7006" i="2"/>
  <c r="O7006" i="2"/>
  <c r="N7006" i="2"/>
  <c r="J7006" i="2"/>
  <c r="I7006" i="2"/>
  <c r="G7006" i="2"/>
  <c r="T7005" i="2"/>
  <c r="S7005" i="2"/>
  <c r="R7005" i="2"/>
  <c r="Q7005" i="2"/>
  <c r="P7005" i="2"/>
  <c r="O7005" i="2"/>
  <c r="N7005" i="2"/>
  <c r="J7005" i="2"/>
  <c r="I7005" i="2"/>
  <c r="G7005" i="2"/>
  <c r="T7004" i="2"/>
  <c r="S7004" i="2"/>
  <c r="R7004" i="2"/>
  <c r="Q7004" i="2"/>
  <c r="P7004" i="2"/>
  <c r="O7004" i="2"/>
  <c r="N7004" i="2"/>
  <c r="J7004" i="2"/>
  <c r="I7004" i="2"/>
  <c r="G7004" i="2"/>
  <c r="T7003" i="2"/>
  <c r="S7003" i="2"/>
  <c r="R7003" i="2"/>
  <c r="Q7003" i="2"/>
  <c r="P7003" i="2"/>
  <c r="O7003" i="2"/>
  <c r="N7003" i="2"/>
  <c r="J7003" i="2"/>
  <c r="I7003" i="2"/>
  <c r="G7003" i="2"/>
  <c r="T7002" i="2"/>
  <c r="S7002" i="2"/>
  <c r="R7002" i="2"/>
  <c r="Q7002" i="2"/>
  <c r="P7002" i="2"/>
  <c r="O7002" i="2"/>
  <c r="N7002" i="2"/>
  <c r="J7002" i="2"/>
  <c r="I7002" i="2"/>
  <c r="G7002" i="2"/>
  <c r="T7001" i="2"/>
  <c r="S7001" i="2"/>
  <c r="R7001" i="2"/>
  <c r="Q7001" i="2"/>
  <c r="P7001" i="2"/>
  <c r="O7001" i="2"/>
  <c r="N7001" i="2"/>
  <c r="J7001" i="2"/>
  <c r="I7001" i="2"/>
  <c r="G7001" i="2"/>
  <c r="T7000" i="2"/>
  <c r="S7000" i="2"/>
  <c r="R7000" i="2"/>
  <c r="Q7000" i="2"/>
  <c r="P7000" i="2"/>
  <c r="O7000" i="2"/>
  <c r="N7000" i="2"/>
  <c r="J7000" i="2"/>
  <c r="I7000" i="2"/>
  <c r="G7000" i="2"/>
  <c r="T6999" i="2"/>
  <c r="S6999" i="2"/>
  <c r="R6999" i="2"/>
  <c r="Q6999" i="2"/>
  <c r="P6999" i="2"/>
  <c r="O6999" i="2"/>
  <c r="N6999" i="2"/>
  <c r="J6999" i="2"/>
  <c r="I6999" i="2"/>
  <c r="L4939" i="2" s="1"/>
  <c r="G6999" i="2"/>
  <c r="T6998" i="2"/>
  <c r="S6998" i="2"/>
  <c r="R6998" i="2"/>
  <c r="Q6998" i="2"/>
  <c r="P6998" i="2"/>
  <c r="O6998" i="2"/>
  <c r="N6998" i="2"/>
  <c r="J6998" i="2"/>
  <c r="I6998" i="2"/>
  <c r="G6998" i="2"/>
  <c r="T6997" i="2"/>
  <c r="S6997" i="2"/>
  <c r="R6997" i="2"/>
  <c r="Q6997" i="2"/>
  <c r="P6997" i="2"/>
  <c r="O6997" i="2"/>
  <c r="N6997" i="2"/>
  <c r="J6997" i="2"/>
  <c r="I6997" i="2"/>
  <c r="G6997" i="2"/>
  <c r="T6996" i="2"/>
  <c r="S6996" i="2"/>
  <c r="R6996" i="2"/>
  <c r="Q6996" i="2"/>
  <c r="P6996" i="2"/>
  <c r="O6996" i="2"/>
  <c r="N6996" i="2"/>
  <c r="J6996" i="2"/>
  <c r="I6996" i="2"/>
  <c r="G6996" i="2"/>
  <c r="T6995" i="2"/>
  <c r="S6995" i="2"/>
  <c r="R6995" i="2"/>
  <c r="Q6995" i="2"/>
  <c r="P6995" i="2"/>
  <c r="O6995" i="2"/>
  <c r="N6995" i="2"/>
  <c r="J6995" i="2"/>
  <c r="I6995" i="2"/>
  <c r="G6995" i="2"/>
  <c r="T6994" i="2"/>
  <c r="S6994" i="2"/>
  <c r="R6994" i="2"/>
  <c r="Q6994" i="2"/>
  <c r="P6994" i="2"/>
  <c r="O6994" i="2"/>
  <c r="N6994" i="2"/>
  <c r="J6994" i="2"/>
  <c r="I6994" i="2"/>
  <c r="G6994" i="2"/>
  <c r="T6993" i="2"/>
  <c r="S6993" i="2"/>
  <c r="R6993" i="2"/>
  <c r="Q6993" i="2"/>
  <c r="P6993" i="2"/>
  <c r="O6993" i="2"/>
  <c r="N6993" i="2"/>
  <c r="J6993" i="2"/>
  <c r="I6993" i="2"/>
  <c r="G6993" i="2"/>
  <c r="T6992" i="2"/>
  <c r="S6992" i="2"/>
  <c r="R6992" i="2"/>
  <c r="Q6992" i="2"/>
  <c r="P6992" i="2"/>
  <c r="O6992" i="2"/>
  <c r="N6992" i="2"/>
  <c r="J6992" i="2"/>
  <c r="I6992" i="2"/>
  <c r="G6992" i="2"/>
  <c r="T6991" i="2"/>
  <c r="S6991" i="2"/>
  <c r="R6991" i="2"/>
  <c r="Q6991" i="2"/>
  <c r="P6991" i="2"/>
  <c r="O6991" i="2"/>
  <c r="N6991" i="2"/>
  <c r="J6991" i="2"/>
  <c r="I6991" i="2"/>
  <c r="G6991" i="2"/>
  <c r="T6990" i="2"/>
  <c r="S6990" i="2"/>
  <c r="R6990" i="2"/>
  <c r="Q6990" i="2"/>
  <c r="P6990" i="2"/>
  <c r="O6990" i="2"/>
  <c r="N6990" i="2"/>
  <c r="J6990" i="2"/>
  <c r="I6990" i="2"/>
  <c r="G6990" i="2"/>
  <c r="T6989" i="2"/>
  <c r="S6989" i="2"/>
  <c r="R6989" i="2"/>
  <c r="Q6989" i="2"/>
  <c r="P6989" i="2"/>
  <c r="O6989" i="2"/>
  <c r="N6989" i="2"/>
  <c r="J6989" i="2"/>
  <c r="I6989" i="2"/>
  <c r="G6989" i="2"/>
  <c r="T6988" i="2"/>
  <c r="S6988" i="2"/>
  <c r="R6988" i="2"/>
  <c r="Q6988" i="2"/>
  <c r="P6988" i="2"/>
  <c r="O6988" i="2"/>
  <c r="N6988" i="2"/>
  <c r="J6988" i="2"/>
  <c r="I6988" i="2"/>
  <c r="G6988" i="2"/>
  <c r="T6987" i="2"/>
  <c r="S6987" i="2"/>
  <c r="R6987" i="2"/>
  <c r="Q6987" i="2"/>
  <c r="P6987" i="2"/>
  <c r="O6987" i="2"/>
  <c r="N6987" i="2"/>
  <c r="J6987" i="2"/>
  <c r="I6987" i="2"/>
  <c r="G6987" i="2"/>
  <c r="T6986" i="2"/>
  <c r="S6986" i="2"/>
  <c r="R6986" i="2"/>
  <c r="Q6986" i="2"/>
  <c r="P6986" i="2"/>
  <c r="O6986" i="2"/>
  <c r="N6986" i="2"/>
  <c r="J6986" i="2"/>
  <c r="I6986" i="2"/>
  <c r="G6986" i="2"/>
  <c r="T6985" i="2"/>
  <c r="S6985" i="2"/>
  <c r="R6985" i="2"/>
  <c r="Q6985" i="2"/>
  <c r="P6985" i="2"/>
  <c r="O6985" i="2"/>
  <c r="N6985" i="2"/>
  <c r="J6985" i="2"/>
  <c r="I6985" i="2"/>
  <c r="G6985" i="2"/>
  <c r="T6984" i="2"/>
  <c r="S6984" i="2"/>
  <c r="R6984" i="2"/>
  <c r="Q6984" i="2"/>
  <c r="P6984" i="2"/>
  <c r="O6984" i="2"/>
  <c r="N6984" i="2"/>
  <c r="J6984" i="2"/>
  <c r="I6984" i="2"/>
  <c r="G6984" i="2"/>
  <c r="T6983" i="2"/>
  <c r="S6983" i="2"/>
  <c r="R6983" i="2"/>
  <c r="Q6983" i="2"/>
  <c r="P6983" i="2"/>
  <c r="O6983" i="2"/>
  <c r="N6983" i="2"/>
  <c r="J6983" i="2"/>
  <c r="I6983" i="2"/>
  <c r="G6983" i="2"/>
  <c r="T6982" i="2"/>
  <c r="S6982" i="2"/>
  <c r="R6982" i="2"/>
  <c r="Q6982" i="2"/>
  <c r="P6982" i="2"/>
  <c r="O6982" i="2"/>
  <c r="N6982" i="2"/>
  <c r="J6982" i="2"/>
  <c r="I6982" i="2"/>
  <c r="G6982" i="2"/>
  <c r="T6981" i="2"/>
  <c r="S6981" i="2"/>
  <c r="R6981" i="2"/>
  <c r="Q6981" i="2"/>
  <c r="P6981" i="2"/>
  <c r="O6981" i="2"/>
  <c r="N6981" i="2"/>
  <c r="J6981" i="2"/>
  <c r="I6981" i="2"/>
  <c r="G6981" i="2"/>
  <c r="T6980" i="2"/>
  <c r="S6980" i="2"/>
  <c r="R6980" i="2"/>
  <c r="Q6980" i="2"/>
  <c r="P6980" i="2"/>
  <c r="O6980" i="2"/>
  <c r="N6980" i="2"/>
  <c r="J6980" i="2"/>
  <c r="I6980" i="2"/>
  <c r="G6980" i="2"/>
  <c r="T6979" i="2"/>
  <c r="S6979" i="2"/>
  <c r="R6979" i="2"/>
  <c r="Q6979" i="2"/>
  <c r="P6979" i="2"/>
  <c r="O6979" i="2"/>
  <c r="N6979" i="2"/>
  <c r="J6979" i="2"/>
  <c r="I6979" i="2"/>
  <c r="L4743" i="2" s="1"/>
  <c r="G6979" i="2"/>
  <c r="T6978" i="2"/>
  <c r="S6978" i="2"/>
  <c r="R6978" i="2"/>
  <c r="Q6978" i="2"/>
  <c r="P6978" i="2"/>
  <c r="O6978" i="2"/>
  <c r="N6978" i="2"/>
  <c r="J6978" i="2"/>
  <c r="I6978" i="2"/>
  <c r="G6978" i="2"/>
  <c r="T6977" i="2"/>
  <c r="S6977" i="2"/>
  <c r="R6977" i="2"/>
  <c r="Q6977" i="2"/>
  <c r="P6977" i="2"/>
  <c r="O6977" i="2"/>
  <c r="N6977" i="2"/>
  <c r="J6977" i="2"/>
  <c r="I6977" i="2"/>
  <c r="G6977" i="2"/>
  <c r="T6976" i="2"/>
  <c r="S6976" i="2"/>
  <c r="R6976" i="2"/>
  <c r="Q6976" i="2"/>
  <c r="P6976" i="2"/>
  <c r="O6976" i="2"/>
  <c r="N6976" i="2"/>
  <c r="J6976" i="2"/>
  <c r="I6976" i="2"/>
  <c r="G6976" i="2"/>
  <c r="T6975" i="2"/>
  <c r="S6975" i="2"/>
  <c r="R6975" i="2"/>
  <c r="Q6975" i="2"/>
  <c r="P6975" i="2"/>
  <c r="O6975" i="2"/>
  <c r="N6975" i="2"/>
  <c r="J6975" i="2"/>
  <c r="I6975" i="2"/>
  <c r="L4156" i="2" s="1"/>
  <c r="G6975" i="2"/>
  <c r="T6974" i="2"/>
  <c r="S6974" i="2"/>
  <c r="R6974" i="2"/>
  <c r="Q6974" i="2"/>
  <c r="P6974" i="2"/>
  <c r="O6974" i="2"/>
  <c r="N6974" i="2"/>
  <c r="J6974" i="2"/>
  <c r="I6974" i="2"/>
  <c r="G6974" i="2"/>
  <c r="T6973" i="2"/>
  <c r="S6973" i="2"/>
  <c r="R6973" i="2"/>
  <c r="Q6973" i="2"/>
  <c r="P6973" i="2"/>
  <c r="O6973" i="2"/>
  <c r="N6973" i="2"/>
  <c r="J6973" i="2"/>
  <c r="I6973" i="2"/>
  <c r="G6973" i="2"/>
  <c r="T6972" i="2"/>
  <c r="S6972" i="2"/>
  <c r="R6972" i="2"/>
  <c r="Q6972" i="2"/>
  <c r="P6972" i="2"/>
  <c r="O6972" i="2"/>
  <c r="N6972" i="2"/>
  <c r="J6972" i="2"/>
  <c r="I6972" i="2"/>
  <c r="G6972" i="2"/>
  <c r="T6971" i="2"/>
  <c r="S6971" i="2"/>
  <c r="R6971" i="2"/>
  <c r="Q6971" i="2"/>
  <c r="P6971" i="2"/>
  <c r="O6971" i="2"/>
  <c r="N6971" i="2"/>
  <c r="J6971" i="2"/>
  <c r="I6971" i="2"/>
  <c r="L4011" i="2" s="1"/>
  <c r="G6971" i="2"/>
  <c r="T6970" i="2"/>
  <c r="S6970" i="2"/>
  <c r="R6970" i="2"/>
  <c r="Q6970" i="2"/>
  <c r="P6970" i="2"/>
  <c r="O6970" i="2"/>
  <c r="N6970" i="2"/>
  <c r="J6970" i="2"/>
  <c r="I6970" i="2"/>
  <c r="G6970" i="2"/>
  <c r="T6969" i="2"/>
  <c r="S6969" i="2"/>
  <c r="R6969" i="2"/>
  <c r="Q6969" i="2"/>
  <c r="P6969" i="2"/>
  <c r="O6969" i="2"/>
  <c r="N6969" i="2"/>
  <c r="J6969" i="2"/>
  <c r="I6969" i="2"/>
  <c r="G6969" i="2"/>
  <c r="T6968" i="2"/>
  <c r="S6968" i="2"/>
  <c r="R6968" i="2"/>
  <c r="Q6968" i="2"/>
  <c r="P6968" i="2"/>
  <c r="O6968" i="2"/>
  <c r="N6968" i="2"/>
  <c r="J6968" i="2"/>
  <c r="I6968" i="2"/>
  <c r="G6968" i="2"/>
  <c r="T6967" i="2"/>
  <c r="S6967" i="2"/>
  <c r="R6967" i="2"/>
  <c r="Q6967" i="2"/>
  <c r="P6967" i="2"/>
  <c r="O6967" i="2"/>
  <c r="N6967" i="2"/>
  <c r="J6967" i="2"/>
  <c r="I6967" i="2"/>
  <c r="L3395" i="2" s="1"/>
  <c r="G6967" i="2"/>
  <c r="T6966" i="2"/>
  <c r="S6966" i="2"/>
  <c r="R6966" i="2"/>
  <c r="Q6966" i="2"/>
  <c r="P6966" i="2"/>
  <c r="O6966" i="2"/>
  <c r="N6966" i="2"/>
  <c r="J6966" i="2"/>
  <c r="I6966" i="2"/>
  <c r="G6966" i="2"/>
  <c r="T6965" i="2"/>
  <c r="S6965" i="2"/>
  <c r="R6965" i="2"/>
  <c r="Q6965" i="2"/>
  <c r="P6965" i="2"/>
  <c r="O6965" i="2"/>
  <c r="N6965" i="2"/>
  <c r="J6965" i="2"/>
  <c r="I6965" i="2"/>
  <c r="G6965" i="2"/>
  <c r="T6964" i="2"/>
  <c r="S6964" i="2"/>
  <c r="R6964" i="2"/>
  <c r="Q6964" i="2"/>
  <c r="P6964" i="2"/>
  <c r="O6964" i="2"/>
  <c r="N6964" i="2"/>
  <c r="J6964" i="2"/>
  <c r="I6964" i="2"/>
  <c r="G6964" i="2"/>
  <c r="T6963" i="2"/>
  <c r="S6963" i="2"/>
  <c r="R6963" i="2"/>
  <c r="Q6963" i="2"/>
  <c r="P6963" i="2"/>
  <c r="O6963" i="2"/>
  <c r="N6963" i="2"/>
  <c r="J6963" i="2"/>
  <c r="I6963" i="2"/>
  <c r="G6963" i="2"/>
  <c r="T6962" i="2"/>
  <c r="S6962" i="2"/>
  <c r="R6962" i="2"/>
  <c r="Q6962" i="2"/>
  <c r="P6962" i="2"/>
  <c r="O6962" i="2"/>
  <c r="N6962" i="2"/>
  <c r="J6962" i="2"/>
  <c r="I6962" i="2"/>
  <c r="G6962" i="2"/>
  <c r="T6961" i="2"/>
  <c r="S6961" i="2"/>
  <c r="R6961" i="2"/>
  <c r="Q6961" i="2"/>
  <c r="P6961" i="2"/>
  <c r="O6961" i="2"/>
  <c r="N6961" i="2"/>
  <c r="J6961" i="2"/>
  <c r="I6961" i="2"/>
  <c r="G6961" i="2"/>
  <c r="T6960" i="2"/>
  <c r="S6960" i="2"/>
  <c r="R6960" i="2"/>
  <c r="Q6960" i="2"/>
  <c r="P6960" i="2"/>
  <c r="O6960" i="2"/>
  <c r="N6960" i="2"/>
  <c r="J6960" i="2"/>
  <c r="I6960" i="2"/>
  <c r="G6960" i="2"/>
  <c r="T6959" i="2"/>
  <c r="S6959" i="2"/>
  <c r="R6959" i="2"/>
  <c r="Q6959" i="2"/>
  <c r="P6959" i="2"/>
  <c r="O6959" i="2"/>
  <c r="N6959" i="2"/>
  <c r="J6959" i="2"/>
  <c r="I6959" i="2"/>
  <c r="G6959" i="2"/>
  <c r="T6958" i="2"/>
  <c r="S6958" i="2"/>
  <c r="R6958" i="2"/>
  <c r="Q6958" i="2"/>
  <c r="P6958" i="2"/>
  <c r="O6958" i="2"/>
  <c r="N6958" i="2"/>
  <c r="J6958" i="2"/>
  <c r="I6958" i="2"/>
  <c r="G6958" i="2"/>
  <c r="T6957" i="2"/>
  <c r="S6957" i="2"/>
  <c r="R6957" i="2"/>
  <c r="Q6957" i="2"/>
  <c r="P6957" i="2"/>
  <c r="O6957" i="2"/>
  <c r="N6957" i="2"/>
  <c r="J6957" i="2"/>
  <c r="I6957" i="2"/>
  <c r="G6957" i="2"/>
  <c r="T6956" i="2"/>
  <c r="S6956" i="2"/>
  <c r="R6956" i="2"/>
  <c r="Q6956" i="2"/>
  <c r="P6956" i="2"/>
  <c r="O6956" i="2"/>
  <c r="N6956" i="2"/>
  <c r="J6956" i="2"/>
  <c r="I6956" i="2"/>
  <c r="G6956" i="2"/>
  <c r="T6955" i="2"/>
  <c r="S6955" i="2"/>
  <c r="R6955" i="2"/>
  <c r="Q6955" i="2"/>
  <c r="P6955" i="2"/>
  <c r="O6955" i="2"/>
  <c r="N6955" i="2"/>
  <c r="J6955" i="2"/>
  <c r="I6955" i="2"/>
  <c r="G6955" i="2"/>
  <c r="T6954" i="2"/>
  <c r="S6954" i="2"/>
  <c r="R6954" i="2"/>
  <c r="Q6954" i="2"/>
  <c r="P6954" i="2"/>
  <c r="O6954" i="2"/>
  <c r="N6954" i="2"/>
  <c r="J6954" i="2"/>
  <c r="I6954" i="2"/>
  <c r="G6954" i="2"/>
  <c r="T6953" i="2"/>
  <c r="S6953" i="2"/>
  <c r="R6953" i="2"/>
  <c r="Q6953" i="2"/>
  <c r="P6953" i="2"/>
  <c r="O6953" i="2"/>
  <c r="N6953" i="2"/>
  <c r="J6953" i="2"/>
  <c r="I6953" i="2"/>
  <c r="G6953" i="2"/>
  <c r="T6952" i="2"/>
  <c r="S6952" i="2"/>
  <c r="R6952" i="2"/>
  <c r="Q6952" i="2"/>
  <c r="P6952" i="2"/>
  <c r="O6952" i="2"/>
  <c r="N6952" i="2"/>
  <c r="J6952" i="2"/>
  <c r="I6952" i="2"/>
  <c r="G6952" i="2"/>
  <c r="T6951" i="2"/>
  <c r="S6951" i="2"/>
  <c r="R6951" i="2"/>
  <c r="Q6951" i="2"/>
  <c r="P6951" i="2"/>
  <c r="O6951" i="2"/>
  <c r="N6951" i="2"/>
  <c r="J6951" i="2"/>
  <c r="I6951" i="2"/>
  <c r="G6951" i="2"/>
  <c r="T6950" i="2"/>
  <c r="S6950" i="2"/>
  <c r="R6950" i="2"/>
  <c r="Q6950" i="2"/>
  <c r="P6950" i="2"/>
  <c r="O6950" i="2"/>
  <c r="N6950" i="2"/>
  <c r="J6950" i="2"/>
  <c r="I6950" i="2"/>
  <c r="G6950" i="2"/>
  <c r="T6949" i="2"/>
  <c r="S6949" i="2"/>
  <c r="R6949" i="2"/>
  <c r="Q6949" i="2"/>
  <c r="P6949" i="2"/>
  <c r="O6949" i="2"/>
  <c r="N6949" i="2"/>
  <c r="J6949" i="2"/>
  <c r="I6949" i="2"/>
  <c r="G6949" i="2"/>
  <c r="T6948" i="2"/>
  <c r="S6948" i="2"/>
  <c r="R6948" i="2"/>
  <c r="Q6948" i="2"/>
  <c r="P6948" i="2"/>
  <c r="O6948" i="2"/>
  <c r="N6948" i="2"/>
  <c r="J6948" i="2"/>
  <c r="I6948" i="2"/>
  <c r="G6948" i="2"/>
  <c r="T6947" i="2"/>
  <c r="S6947" i="2"/>
  <c r="R6947" i="2"/>
  <c r="Q6947" i="2"/>
  <c r="P6947" i="2"/>
  <c r="O6947" i="2"/>
  <c r="N6947" i="2"/>
  <c r="J6947" i="2"/>
  <c r="I6947" i="2"/>
  <c r="G6947" i="2"/>
  <c r="T6946" i="2"/>
  <c r="S6946" i="2"/>
  <c r="R6946" i="2"/>
  <c r="Q6946" i="2"/>
  <c r="P6946" i="2"/>
  <c r="O6946" i="2"/>
  <c r="N6946" i="2"/>
  <c r="J6946" i="2"/>
  <c r="I6946" i="2"/>
  <c r="G6946" i="2"/>
  <c r="T6945" i="2"/>
  <c r="S6945" i="2"/>
  <c r="R6945" i="2"/>
  <c r="Q6945" i="2"/>
  <c r="P6945" i="2"/>
  <c r="O6945" i="2"/>
  <c r="N6945" i="2"/>
  <c r="J6945" i="2"/>
  <c r="I6945" i="2"/>
  <c r="G6945" i="2"/>
  <c r="T6944" i="2"/>
  <c r="S6944" i="2"/>
  <c r="R6944" i="2"/>
  <c r="Q6944" i="2"/>
  <c r="P6944" i="2"/>
  <c r="O6944" i="2"/>
  <c r="N6944" i="2"/>
  <c r="J6944" i="2"/>
  <c r="I6944" i="2"/>
  <c r="G6944" i="2"/>
  <c r="T6943" i="2"/>
  <c r="S6943" i="2"/>
  <c r="R6943" i="2"/>
  <c r="Q6943" i="2"/>
  <c r="P6943" i="2"/>
  <c r="O6943" i="2"/>
  <c r="N6943" i="2"/>
  <c r="J6943" i="2"/>
  <c r="I6943" i="2"/>
  <c r="L4813" i="2" s="1"/>
  <c r="G6943" i="2"/>
  <c r="T6942" i="2"/>
  <c r="S6942" i="2"/>
  <c r="R6942" i="2"/>
  <c r="Q6942" i="2"/>
  <c r="P6942" i="2"/>
  <c r="O6942" i="2"/>
  <c r="N6942" i="2"/>
  <c r="J6942" i="2"/>
  <c r="I6942" i="2"/>
  <c r="G6942" i="2"/>
  <c r="T6941" i="2"/>
  <c r="S6941" i="2"/>
  <c r="R6941" i="2"/>
  <c r="Q6941" i="2"/>
  <c r="P6941" i="2"/>
  <c r="O6941" i="2"/>
  <c r="N6941" i="2"/>
  <c r="J6941" i="2"/>
  <c r="I6941" i="2"/>
  <c r="G6941" i="2"/>
  <c r="T6940" i="2"/>
  <c r="S6940" i="2"/>
  <c r="R6940" i="2"/>
  <c r="Q6940" i="2"/>
  <c r="P6940" i="2"/>
  <c r="O6940" i="2"/>
  <c r="N6940" i="2"/>
  <c r="J6940" i="2"/>
  <c r="I6940" i="2"/>
  <c r="G6940" i="2"/>
  <c r="T6939" i="2"/>
  <c r="S6939" i="2"/>
  <c r="R6939" i="2"/>
  <c r="Q6939" i="2"/>
  <c r="P6939" i="2"/>
  <c r="O6939" i="2"/>
  <c r="N6939" i="2"/>
  <c r="J6939" i="2"/>
  <c r="I6939" i="2"/>
  <c r="G6939" i="2"/>
  <c r="T6938" i="2"/>
  <c r="S6938" i="2"/>
  <c r="R6938" i="2"/>
  <c r="Q6938" i="2"/>
  <c r="P6938" i="2"/>
  <c r="O6938" i="2"/>
  <c r="N6938" i="2"/>
  <c r="J6938" i="2"/>
  <c r="I6938" i="2"/>
  <c r="G6938" i="2"/>
  <c r="T6937" i="2"/>
  <c r="S6937" i="2"/>
  <c r="R6937" i="2"/>
  <c r="Q6937" i="2"/>
  <c r="P6937" i="2"/>
  <c r="O6937" i="2"/>
  <c r="N6937" i="2"/>
  <c r="J6937" i="2"/>
  <c r="I6937" i="2"/>
  <c r="G6937" i="2"/>
  <c r="T6936" i="2"/>
  <c r="S6936" i="2"/>
  <c r="R6936" i="2"/>
  <c r="Q6936" i="2"/>
  <c r="P6936" i="2"/>
  <c r="O6936" i="2"/>
  <c r="N6936" i="2"/>
  <c r="J6936" i="2"/>
  <c r="I6936" i="2"/>
  <c r="G6936" i="2"/>
  <c r="T6935" i="2"/>
  <c r="S6935" i="2"/>
  <c r="R6935" i="2"/>
  <c r="Q6935" i="2"/>
  <c r="P6935" i="2"/>
  <c r="O6935" i="2"/>
  <c r="N6935" i="2"/>
  <c r="J6935" i="2"/>
  <c r="I6935" i="2"/>
  <c r="G6935" i="2"/>
  <c r="T6934" i="2"/>
  <c r="S6934" i="2"/>
  <c r="R6934" i="2"/>
  <c r="Q6934" i="2"/>
  <c r="P6934" i="2"/>
  <c r="O6934" i="2"/>
  <c r="N6934" i="2"/>
  <c r="J6934" i="2"/>
  <c r="I6934" i="2"/>
  <c r="G6934" i="2"/>
  <c r="T6933" i="2"/>
  <c r="S6933" i="2"/>
  <c r="R6933" i="2"/>
  <c r="Q6933" i="2"/>
  <c r="P6933" i="2"/>
  <c r="O6933" i="2"/>
  <c r="N6933" i="2"/>
  <c r="J6933" i="2"/>
  <c r="I6933" i="2"/>
  <c r="G6933" i="2"/>
  <c r="T6932" i="2"/>
  <c r="S6932" i="2"/>
  <c r="R6932" i="2"/>
  <c r="Q6932" i="2"/>
  <c r="P6932" i="2"/>
  <c r="O6932" i="2"/>
  <c r="N6932" i="2"/>
  <c r="J6932" i="2"/>
  <c r="I6932" i="2"/>
  <c r="G6932" i="2"/>
  <c r="T6931" i="2"/>
  <c r="S6931" i="2"/>
  <c r="R6931" i="2"/>
  <c r="Q6931" i="2"/>
  <c r="P6931" i="2"/>
  <c r="O6931" i="2"/>
  <c r="N6931" i="2"/>
  <c r="J6931" i="2"/>
  <c r="I6931" i="2"/>
  <c r="G6931" i="2"/>
  <c r="T6930" i="2"/>
  <c r="S6930" i="2"/>
  <c r="R6930" i="2"/>
  <c r="Q6930" i="2"/>
  <c r="P6930" i="2"/>
  <c r="O6930" i="2"/>
  <c r="N6930" i="2"/>
  <c r="J6930" i="2"/>
  <c r="I6930" i="2"/>
  <c r="G6930" i="2"/>
  <c r="T6929" i="2"/>
  <c r="S6929" i="2"/>
  <c r="R6929" i="2"/>
  <c r="Q6929" i="2"/>
  <c r="P6929" i="2"/>
  <c r="O6929" i="2"/>
  <c r="N6929" i="2"/>
  <c r="J6929" i="2"/>
  <c r="I6929" i="2"/>
  <c r="G6929" i="2"/>
  <c r="T6928" i="2"/>
  <c r="S6928" i="2"/>
  <c r="R6928" i="2"/>
  <c r="Q6928" i="2"/>
  <c r="P6928" i="2"/>
  <c r="O6928" i="2"/>
  <c r="N6928" i="2"/>
  <c r="J6928" i="2"/>
  <c r="I6928" i="2"/>
  <c r="G6928" i="2"/>
  <c r="T6927" i="2"/>
  <c r="S6927" i="2"/>
  <c r="R6927" i="2"/>
  <c r="Q6927" i="2"/>
  <c r="P6927" i="2"/>
  <c r="O6927" i="2"/>
  <c r="N6927" i="2"/>
  <c r="J6927" i="2"/>
  <c r="I6927" i="2"/>
  <c r="G6927" i="2"/>
  <c r="T6926" i="2"/>
  <c r="S6926" i="2"/>
  <c r="R6926" i="2"/>
  <c r="Q6926" i="2"/>
  <c r="P6926" i="2"/>
  <c r="O6926" i="2"/>
  <c r="N6926" i="2"/>
  <c r="J6926" i="2"/>
  <c r="I6926" i="2"/>
  <c r="G6926" i="2"/>
  <c r="T6925" i="2"/>
  <c r="S6925" i="2"/>
  <c r="R6925" i="2"/>
  <c r="Q6925" i="2"/>
  <c r="P6925" i="2"/>
  <c r="O6925" i="2"/>
  <c r="N6925" i="2"/>
  <c r="J6925" i="2"/>
  <c r="I6925" i="2"/>
  <c r="G6925" i="2"/>
  <c r="T6924" i="2"/>
  <c r="S6924" i="2"/>
  <c r="R6924" i="2"/>
  <c r="Q6924" i="2"/>
  <c r="P6924" i="2"/>
  <c r="O6924" i="2"/>
  <c r="N6924" i="2"/>
  <c r="J6924" i="2"/>
  <c r="I6924" i="2"/>
  <c r="G6924" i="2"/>
  <c r="T6923" i="2"/>
  <c r="S6923" i="2"/>
  <c r="R6923" i="2"/>
  <c r="Q6923" i="2"/>
  <c r="P6923" i="2"/>
  <c r="O6923" i="2"/>
  <c r="N6923" i="2"/>
  <c r="J6923" i="2"/>
  <c r="I6923" i="2"/>
  <c r="G6923" i="2"/>
  <c r="T6922" i="2"/>
  <c r="S6922" i="2"/>
  <c r="R6922" i="2"/>
  <c r="Q6922" i="2"/>
  <c r="P6922" i="2"/>
  <c r="O6922" i="2"/>
  <c r="N6922" i="2"/>
  <c r="J6922" i="2"/>
  <c r="I6922" i="2"/>
  <c r="G6922" i="2"/>
  <c r="T6921" i="2"/>
  <c r="S6921" i="2"/>
  <c r="R6921" i="2"/>
  <c r="Q6921" i="2"/>
  <c r="P6921" i="2"/>
  <c r="O6921" i="2"/>
  <c r="N6921" i="2"/>
  <c r="J6921" i="2"/>
  <c r="I6921" i="2"/>
  <c r="G6921" i="2"/>
  <c r="T6920" i="2"/>
  <c r="S6920" i="2"/>
  <c r="R6920" i="2"/>
  <c r="Q6920" i="2"/>
  <c r="P6920" i="2"/>
  <c r="O6920" i="2"/>
  <c r="N6920" i="2"/>
  <c r="J6920" i="2"/>
  <c r="I6920" i="2"/>
  <c r="G6920" i="2"/>
  <c r="T6919" i="2"/>
  <c r="S6919" i="2"/>
  <c r="R6919" i="2"/>
  <c r="Q6919" i="2"/>
  <c r="P6919" i="2"/>
  <c r="O6919" i="2"/>
  <c r="N6919" i="2"/>
  <c r="J6919" i="2"/>
  <c r="I6919" i="2"/>
  <c r="L4380" i="2" s="1"/>
  <c r="G6919" i="2"/>
  <c r="T6918" i="2"/>
  <c r="S6918" i="2"/>
  <c r="R6918" i="2"/>
  <c r="Q6918" i="2"/>
  <c r="P6918" i="2"/>
  <c r="O6918" i="2"/>
  <c r="N6918" i="2"/>
  <c r="J6918" i="2"/>
  <c r="I6918" i="2"/>
  <c r="G6918" i="2"/>
  <c r="T6917" i="2"/>
  <c r="S6917" i="2"/>
  <c r="R6917" i="2"/>
  <c r="Q6917" i="2"/>
  <c r="P6917" i="2"/>
  <c r="O6917" i="2"/>
  <c r="N6917" i="2"/>
  <c r="J6917" i="2"/>
  <c r="I6917" i="2"/>
  <c r="G6917" i="2"/>
  <c r="T6916" i="2"/>
  <c r="S6916" i="2"/>
  <c r="R6916" i="2"/>
  <c r="Q6916" i="2"/>
  <c r="P6916" i="2"/>
  <c r="O6916" i="2"/>
  <c r="N6916" i="2"/>
  <c r="J6916" i="2"/>
  <c r="I6916" i="2"/>
  <c r="G6916" i="2"/>
  <c r="T6915" i="2"/>
  <c r="S6915" i="2"/>
  <c r="R6915" i="2"/>
  <c r="Q6915" i="2"/>
  <c r="P6915" i="2"/>
  <c r="O6915" i="2"/>
  <c r="N6915" i="2"/>
  <c r="J6915" i="2"/>
  <c r="I6915" i="2"/>
  <c r="L4573" i="2" s="1"/>
  <c r="G6915" i="2"/>
  <c r="T6914" i="2"/>
  <c r="S6914" i="2"/>
  <c r="R6914" i="2"/>
  <c r="Q6914" i="2"/>
  <c r="P6914" i="2"/>
  <c r="O6914" i="2"/>
  <c r="N6914" i="2"/>
  <c r="J6914" i="2"/>
  <c r="I6914" i="2"/>
  <c r="G6914" i="2"/>
  <c r="T6913" i="2"/>
  <c r="S6913" i="2"/>
  <c r="R6913" i="2"/>
  <c r="Q6913" i="2"/>
  <c r="P6913" i="2"/>
  <c r="O6913" i="2"/>
  <c r="N6913" i="2"/>
  <c r="J6913" i="2"/>
  <c r="I6913" i="2"/>
  <c r="G6913" i="2"/>
  <c r="T6912" i="2"/>
  <c r="S6912" i="2"/>
  <c r="R6912" i="2"/>
  <c r="Q6912" i="2"/>
  <c r="P6912" i="2"/>
  <c r="O6912" i="2"/>
  <c r="N6912" i="2"/>
  <c r="J6912" i="2"/>
  <c r="I6912" i="2"/>
  <c r="G6912" i="2"/>
  <c r="T6911" i="2"/>
  <c r="S6911" i="2"/>
  <c r="R6911" i="2"/>
  <c r="Q6911" i="2"/>
  <c r="P6911" i="2"/>
  <c r="O6911" i="2"/>
  <c r="N6911" i="2"/>
  <c r="J6911" i="2"/>
  <c r="I6911" i="2"/>
  <c r="L3444" i="2" s="1"/>
  <c r="G6911" i="2"/>
  <c r="T6910" i="2"/>
  <c r="S6910" i="2"/>
  <c r="R6910" i="2"/>
  <c r="Q6910" i="2"/>
  <c r="P6910" i="2"/>
  <c r="O6910" i="2"/>
  <c r="N6910" i="2"/>
  <c r="J6910" i="2"/>
  <c r="I6910" i="2"/>
  <c r="G6910" i="2"/>
  <c r="T6909" i="2"/>
  <c r="S6909" i="2"/>
  <c r="R6909" i="2"/>
  <c r="Q6909" i="2"/>
  <c r="P6909" i="2"/>
  <c r="O6909" i="2"/>
  <c r="N6909" i="2"/>
  <c r="J6909" i="2"/>
  <c r="I6909" i="2"/>
  <c r="G6909" i="2"/>
  <c r="T6908" i="2"/>
  <c r="S6908" i="2"/>
  <c r="R6908" i="2"/>
  <c r="Q6908" i="2"/>
  <c r="P6908" i="2"/>
  <c r="O6908" i="2"/>
  <c r="N6908" i="2"/>
  <c r="J6908" i="2"/>
  <c r="I6908" i="2"/>
  <c r="G6908" i="2"/>
  <c r="T6907" i="2"/>
  <c r="S6907" i="2"/>
  <c r="R6907" i="2"/>
  <c r="Q6907" i="2"/>
  <c r="P6907" i="2"/>
  <c r="O6907" i="2"/>
  <c r="N6907" i="2"/>
  <c r="J6907" i="2"/>
  <c r="I6907" i="2"/>
  <c r="G6907" i="2"/>
  <c r="T6906" i="2"/>
  <c r="S6906" i="2"/>
  <c r="R6906" i="2"/>
  <c r="Q6906" i="2"/>
  <c r="P6906" i="2"/>
  <c r="O6906" i="2"/>
  <c r="N6906" i="2"/>
  <c r="J6906" i="2"/>
  <c r="I6906" i="2"/>
  <c r="G6906" i="2"/>
  <c r="T6905" i="2"/>
  <c r="S6905" i="2"/>
  <c r="R6905" i="2"/>
  <c r="Q6905" i="2"/>
  <c r="P6905" i="2"/>
  <c r="O6905" i="2"/>
  <c r="N6905" i="2"/>
  <c r="J6905" i="2"/>
  <c r="I6905" i="2"/>
  <c r="G6905" i="2"/>
  <c r="T6904" i="2"/>
  <c r="S6904" i="2"/>
  <c r="R6904" i="2"/>
  <c r="Q6904" i="2"/>
  <c r="P6904" i="2"/>
  <c r="O6904" i="2"/>
  <c r="N6904" i="2"/>
  <c r="J6904" i="2"/>
  <c r="I6904" i="2"/>
  <c r="G6904" i="2"/>
  <c r="T6903" i="2"/>
  <c r="S6903" i="2"/>
  <c r="R6903" i="2"/>
  <c r="Q6903" i="2"/>
  <c r="P6903" i="2"/>
  <c r="O6903" i="2"/>
  <c r="N6903" i="2"/>
  <c r="J6903" i="2"/>
  <c r="I6903" i="2"/>
  <c r="G6903" i="2"/>
  <c r="T6902" i="2"/>
  <c r="S6902" i="2"/>
  <c r="R6902" i="2"/>
  <c r="Q6902" i="2"/>
  <c r="P6902" i="2"/>
  <c r="O6902" i="2"/>
  <c r="N6902" i="2"/>
  <c r="J6902" i="2"/>
  <c r="I6902" i="2"/>
  <c r="G6902" i="2"/>
  <c r="T6901" i="2"/>
  <c r="S6901" i="2"/>
  <c r="R6901" i="2"/>
  <c r="Q6901" i="2"/>
  <c r="P6901" i="2"/>
  <c r="O6901" i="2"/>
  <c r="N6901" i="2"/>
  <c r="J6901" i="2"/>
  <c r="I6901" i="2"/>
  <c r="G6901" i="2"/>
  <c r="T6900" i="2"/>
  <c r="S6900" i="2"/>
  <c r="R6900" i="2"/>
  <c r="Q6900" i="2"/>
  <c r="P6900" i="2"/>
  <c r="O6900" i="2"/>
  <c r="N6900" i="2"/>
  <c r="J6900" i="2"/>
  <c r="I6900" i="2"/>
  <c r="G6900" i="2"/>
  <c r="T6899" i="2"/>
  <c r="S6899" i="2"/>
  <c r="R6899" i="2"/>
  <c r="Q6899" i="2"/>
  <c r="P6899" i="2"/>
  <c r="O6899" i="2"/>
  <c r="N6899" i="2"/>
  <c r="J6899" i="2"/>
  <c r="I6899" i="2"/>
  <c r="G6899" i="2"/>
  <c r="T6898" i="2"/>
  <c r="S6898" i="2"/>
  <c r="R6898" i="2"/>
  <c r="Q6898" i="2"/>
  <c r="P6898" i="2"/>
  <c r="O6898" i="2"/>
  <c r="N6898" i="2"/>
  <c r="J6898" i="2"/>
  <c r="I6898" i="2"/>
  <c r="G6898" i="2"/>
  <c r="T6897" i="2"/>
  <c r="S6897" i="2"/>
  <c r="R6897" i="2"/>
  <c r="Q6897" i="2"/>
  <c r="P6897" i="2"/>
  <c r="O6897" i="2"/>
  <c r="N6897" i="2"/>
  <c r="J6897" i="2"/>
  <c r="I6897" i="2"/>
  <c r="G6897" i="2"/>
  <c r="T6896" i="2"/>
  <c r="S6896" i="2"/>
  <c r="R6896" i="2"/>
  <c r="Q6896" i="2"/>
  <c r="P6896" i="2"/>
  <c r="O6896" i="2"/>
  <c r="N6896" i="2"/>
  <c r="J6896" i="2"/>
  <c r="I6896" i="2"/>
  <c r="G6896" i="2"/>
  <c r="T6895" i="2"/>
  <c r="S6895" i="2"/>
  <c r="R6895" i="2"/>
  <c r="Q6895" i="2"/>
  <c r="P6895" i="2"/>
  <c r="O6895" i="2"/>
  <c r="N6895" i="2"/>
  <c r="J6895" i="2"/>
  <c r="I6895" i="2"/>
  <c r="L3877" i="2" s="1"/>
  <c r="G6895" i="2"/>
  <c r="T6894" i="2"/>
  <c r="S6894" i="2"/>
  <c r="R6894" i="2"/>
  <c r="Q6894" i="2"/>
  <c r="P6894" i="2"/>
  <c r="O6894" i="2"/>
  <c r="N6894" i="2"/>
  <c r="J6894" i="2"/>
  <c r="I6894" i="2"/>
  <c r="G6894" i="2"/>
  <c r="T6893" i="2"/>
  <c r="S6893" i="2"/>
  <c r="R6893" i="2"/>
  <c r="Q6893" i="2"/>
  <c r="P6893" i="2"/>
  <c r="O6893" i="2"/>
  <c r="N6893" i="2"/>
  <c r="J6893" i="2"/>
  <c r="I6893" i="2"/>
  <c r="G6893" i="2"/>
  <c r="T6892" i="2"/>
  <c r="S6892" i="2"/>
  <c r="R6892" i="2"/>
  <c r="Q6892" i="2"/>
  <c r="P6892" i="2"/>
  <c r="O6892" i="2"/>
  <c r="N6892" i="2"/>
  <c r="J6892" i="2"/>
  <c r="I6892" i="2"/>
  <c r="G6892" i="2"/>
  <c r="T6891" i="2"/>
  <c r="S6891" i="2"/>
  <c r="R6891" i="2"/>
  <c r="Q6891" i="2"/>
  <c r="P6891" i="2"/>
  <c r="O6891" i="2"/>
  <c r="N6891" i="2"/>
  <c r="J6891" i="2"/>
  <c r="I6891" i="2"/>
  <c r="G6891" i="2"/>
  <c r="T6890" i="2"/>
  <c r="S6890" i="2"/>
  <c r="R6890" i="2"/>
  <c r="Q6890" i="2"/>
  <c r="P6890" i="2"/>
  <c r="O6890" i="2"/>
  <c r="N6890" i="2"/>
  <c r="J6890" i="2"/>
  <c r="I6890" i="2"/>
  <c r="G6890" i="2"/>
  <c r="T6889" i="2"/>
  <c r="S6889" i="2"/>
  <c r="R6889" i="2"/>
  <c r="Q6889" i="2"/>
  <c r="P6889" i="2"/>
  <c r="O6889" i="2"/>
  <c r="N6889" i="2"/>
  <c r="J6889" i="2"/>
  <c r="I6889" i="2"/>
  <c r="G6889" i="2"/>
  <c r="T6888" i="2"/>
  <c r="S6888" i="2"/>
  <c r="R6888" i="2"/>
  <c r="Q6888" i="2"/>
  <c r="P6888" i="2"/>
  <c r="O6888" i="2"/>
  <c r="N6888" i="2"/>
  <c r="J6888" i="2"/>
  <c r="I6888" i="2"/>
  <c r="G6888" i="2"/>
  <c r="T6887" i="2"/>
  <c r="S6887" i="2"/>
  <c r="R6887" i="2"/>
  <c r="Q6887" i="2"/>
  <c r="P6887" i="2"/>
  <c r="O6887" i="2"/>
  <c r="N6887" i="2"/>
  <c r="J6887" i="2"/>
  <c r="I6887" i="2"/>
  <c r="G6887" i="2"/>
  <c r="T6886" i="2"/>
  <c r="S6886" i="2"/>
  <c r="R6886" i="2"/>
  <c r="Q6886" i="2"/>
  <c r="P6886" i="2"/>
  <c r="O6886" i="2"/>
  <c r="N6886" i="2"/>
  <c r="J6886" i="2"/>
  <c r="I6886" i="2"/>
  <c r="G6886" i="2"/>
  <c r="T6885" i="2"/>
  <c r="S6885" i="2"/>
  <c r="R6885" i="2"/>
  <c r="Q6885" i="2"/>
  <c r="P6885" i="2"/>
  <c r="O6885" i="2"/>
  <c r="N6885" i="2"/>
  <c r="J6885" i="2"/>
  <c r="I6885" i="2"/>
  <c r="G6885" i="2"/>
  <c r="T6884" i="2"/>
  <c r="S6884" i="2"/>
  <c r="R6884" i="2"/>
  <c r="Q6884" i="2"/>
  <c r="P6884" i="2"/>
  <c r="O6884" i="2"/>
  <c r="N6884" i="2"/>
  <c r="J6884" i="2"/>
  <c r="I6884" i="2"/>
  <c r="G6884" i="2"/>
  <c r="T6883" i="2"/>
  <c r="S6883" i="2"/>
  <c r="R6883" i="2"/>
  <c r="Q6883" i="2"/>
  <c r="P6883" i="2"/>
  <c r="O6883" i="2"/>
  <c r="N6883" i="2"/>
  <c r="J6883" i="2"/>
  <c r="I6883" i="2"/>
  <c r="G6883" i="2"/>
  <c r="T6882" i="2"/>
  <c r="S6882" i="2"/>
  <c r="R6882" i="2"/>
  <c r="Q6882" i="2"/>
  <c r="P6882" i="2"/>
  <c r="O6882" i="2"/>
  <c r="N6882" i="2"/>
  <c r="J6882" i="2"/>
  <c r="I6882" i="2"/>
  <c r="G6882" i="2"/>
  <c r="T6881" i="2"/>
  <c r="S6881" i="2"/>
  <c r="R6881" i="2"/>
  <c r="Q6881" i="2"/>
  <c r="P6881" i="2"/>
  <c r="O6881" i="2"/>
  <c r="N6881" i="2"/>
  <c r="J6881" i="2"/>
  <c r="I6881" i="2"/>
  <c r="G6881" i="2"/>
  <c r="T6880" i="2"/>
  <c r="S6880" i="2"/>
  <c r="R6880" i="2"/>
  <c r="Q6880" i="2"/>
  <c r="P6880" i="2"/>
  <c r="O6880" i="2"/>
  <c r="N6880" i="2"/>
  <c r="J6880" i="2"/>
  <c r="I6880" i="2"/>
  <c r="G6880" i="2"/>
  <c r="T6879" i="2"/>
  <c r="S6879" i="2"/>
  <c r="R6879" i="2"/>
  <c r="Q6879" i="2"/>
  <c r="P6879" i="2"/>
  <c r="O6879" i="2"/>
  <c r="N6879" i="2"/>
  <c r="J6879" i="2"/>
  <c r="I6879" i="2"/>
  <c r="G6879" i="2"/>
  <c r="T6878" i="2"/>
  <c r="S6878" i="2"/>
  <c r="R6878" i="2"/>
  <c r="Q6878" i="2"/>
  <c r="P6878" i="2"/>
  <c r="O6878" i="2"/>
  <c r="N6878" i="2"/>
  <c r="J6878" i="2"/>
  <c r="I6878" i="2"/>
  <c r="G6878" i="2"/>
  <c r="T6877" i="2"/>
  <c r="S6877" i="2"/>
  <c r="R6877" i="2"/>
  <c r="Q6877" i="2"/>
  <c r="P6877" i="2"/>
  <c r="O6877" i="2"/>
  <c r="N6877" i="2"/>
  <c r="J6877" i="2"/>
  <c r="I6877" i="2"/>
  <c r="G6877" i="2"/>
  <c r="T6876" i="2"/>
  <c r="S6876" i="2"/>
  <c r="R6876" i="2"/>
  <c r="Q6876" i="2"/>
  <c r="P6876" i="2"/>
  <c r="O6876" i="2"/>
  <c r="N6876" i="2"/>
  <c r="J6876" i="2"/>
  <c r="I6876" i="2"/>
  <c r="G6876" i="2"/>
  <c r="T6875" i="2"/>
  <c r="S6875" i="2"/>
  <c r="R6875" i="2"/>
  <c r="Q6875" i="2"/>
  <c r="P6875" i="2"/>
  <c r="O6875" i="2"/>
  <c r="N6875" i="2"/>
  <c r="J6875" i="2"/>
  <c r="I6875" i="2"/>
  <c r="L4490" i="2" s="1"/>
  <c r="G6875" i="2"/>
  <c r="T6874" i="2"/>
  <c r="S6874" i="2"/>
  <c r="R6874" i="2"/>
  <c r="Q6874" i="2"/>
  <c r="P6874" i="2"/>
  <c r="O6874" i="2"/>
  <c r="N6874" i="2"/>
  <c r="J6874" i="2"/>
  <c r="I6874" i="2"/>
  <c r="G6874" i="2"/>
  <c r="T6873" i="2"/>
  <c r="S6873" i="2"/>
  <c r="R6873" i="2"/>
  <c r="Q6873" i="2"/>
  <c r="P6873" i="2"/>
  <c r="O6873" i="2"/>
  <c r="N6873" i="2"/>
  <c r="J6873" i="2"/>
  <c r="I6873" i="2"/>
  <c r="G6873" i="2"/>
  <c r="T6872" i="2"/>
  <c r="S6872" i="2"/>
  <c r="R6872" i="2"/>
  <c r="Q6872" i="2"/>
  <c r="P6872" i="2"/>
  <c r="O6872" i="2"/>
  <c r="N6872" i="2"/>
  <c r="J6872" i="2"/>
  <c r="I6872" i="2"/>
  <c r="G6872" i="2"/>
  <c r="T6871" i="2"/>
  <c r="S6871" i="2"/>
  <c r="R6871" i="2"/>
  <c r="Q6871" i="2"/>
  <c r="P6871" i="2"/>
  <c r="O6871" i="2"/>
  <c r="N6871" i="2"/>
  <c r="J6871" i="2"/>
  <c r="I6871" i="2"/>
  <c r="G6871" i="2"/>
  <c r="T6870" i="2"/>
  <c r="S6870" i="2"/>
  <c r="R6870" i="2"/>
  <c r="Q6870" i="2"/>
  <c r="P6870" i="2"/>
  <c r="O6870" i="2"/>
  <c r="N6870" i="2"/>
  <c r="J6870" i="2"/>
  <c r="I6870" i="2"/>
  <c r="G6870" i="2"/>
  <c r="T6869" i="2"/>
  <c r="S6869" i="2"/>
  <c r="R6869" i="2"/>
  <c r="Q6869" i="2"/>
  <c r="P6869" i="2"/>
  <c r="O6869" i="2"/>
  <c r="N6869" i="2"/>
  <c r="J6869" i="2"/>
  <c r="I6869" i="2"/>
  <c r="G6869" i="2"/>
  <c r="T6868" i="2"/>
  <c r="S6868" i="2"/>
  <c r="R6868" i="2"/>
  <c r="Q6868" i="2"/>
  <c r="P6868" i="2"/>
  <c r="O6868" i="2"/>
  <c r="N6868" i="2"/>
  <c r="J6868" i="2"/>
  <c r="I6868" i="2"/>
  <c r="G6868" i="2"/>
  <c r="T6867" i="2"/>
  <c r="S6867" i="2"/>
  <c r="R6867" i="2"/>
  <c r="Q6867" i="2"/>
  <c r="P6867" i="2"/>
  <c r="O6867" i="2"/>
  <c r="N6867" i="2"/>
  <c r="J6867" i="2"/>
  <c r="I6867" i="2"/>
  <c r="L3611" i="2" s="1"/>
  <c r="G6867" i="2"/>
  <c r="T6866" i="2"/>
  <c r="S6866" i="2"/>
  <c r="R6866" i="2"/>
  <c r="Q6866" i="2"/>
  <c r="P6866" i="2"/>
  <c r="O6866" i="2"/>
  <c r="N6866" i="2"/>
  <c r="J6866" i="2"/>
  <c r="I6866" i="2"/>
  <c r="G6866" i="2"/>
  <c r="T6865" i="2"/>
  <c r="S6865" i="2"/>
  <c r="R6865" i="2"/>
  <c r="Q6865" i="2"/>
  <c r="P6865" i="2"/>
  <c r="O6865" i="2"/>
  <c r="N6865" i="2"/>
  <c r="J6865" i="2"/>
  <c r="I6865" i="2"/>
  <c r="G6865" i="2"/>
  <c r="T6864" i="2"/>
  <c r="S6864" i="2"/>
  <c r="R6864" i="2"/>
  <c r="Q6864" i="2"/>
  <c r="P6864" i="2"/>
  <c r="O6864" i="2"/>
  <c r="N6864" i="2"/>
  <c r="J6864" i="2"/>
  <c r="I6864" i="2"/>
  <c r="G6864" i="2"/>
  <c r="T6863" i="2"/>
  <c r="S6863" i="2"/>
  <c r="R6863" i="2"/>
  <c r="Q6863" i="2"/>
  <c r="P6863" i="2"/>
  <c r="O6863" i="2"/>
  <c r="N6863" i="2"/>
  <c r="J6863" i="2"/>
  <c r="I6863" i="2"/>
  <c r="G6863" i="2"/>
  <c r="T6862" i="2"/>
  <c r="S6862" i="2"/>
  <c r="R6862" i="2"/>
  <c r="Q6862" i="2"/>
  <c r="P6862" i="2"/>
  <c r="O6862" i="2"/>
  <c r="N6862" i="2"/>
  <c r="J6862" i="2"/>
  <c r="I6862" i="2"/>
  <c r="G6862" i="2"/>
  <c r="T6861" i="2"/>
  <c r="S6861" i="2"/>
  <c r="R6861" i="2"/>
  <c r="Q6861" i="2"/>
  <c r="P6861" i="2"/>
  <c r="O6861" i="2"/>
  <c r="N6861" i="2"/>
  <c r="J6861" i="2"/>
  <c r="I6861" i="2"/>
  <c r="G6861" i="2"/>
  <c r="T6860" i="2"/>
  <c r="S6860" i="2"/>
  <c r="R6860" i="2"/>
  <c r="Q6860" i="2"/>
  <c r="P6860" i="2"/>
  <c r="O6860" i="2"/>
  <c r="N6860" i="2"/>
  <c r="J6860" i="2"/>
  <c r="I6860" i="2"/>
  <c r="G6860" i="2"/>
  <c r="T6859" i="2"/>
  <c r="S6859" i="2"/>
  <c r="R6859" i="2"/>
  <c r="Q6859" i="2"/>
  <c r="P6859" i="2"/>
  <c r="O6859" i="2"/>
  <c r="N6859" i="2"/>
  <c r="J6859" i="2"/>
  <c r="I6859" i="2"/>
  <c r="G6859" i="2"/>
  <c r="T6858" i="2"/>
  <c r="S6858" i="2"/>
  <c r="R6858" i="2"/>
  <c r="Q6858" i="2"/>
  <c r="P6858" i="2"/>
  <c r="O6858" i="2"/>
  <c r="N6858" i="2"/>
  <c r="J6858" i="2"/>
  <c r="I6858" i="2"/>
  <c r="G6858" i="2"/>
  <c r="T6857" i="2"/>
  <c r="S6857" i="2"/>
  <c r="R6857" i="2"/>
  <c r="Q6857" i="2"/>
  <c r="P6857" i="2"/>
  <c r="O6857" i="2"/>
  <c r="N6857" i="2"/>
  <c r="J6857" i="2"/>
  <c r="I6857" i="2"/>
  <c r="G6857" i="2"/>
  <c r="T6856" i="2"/>
  <c r="S6856" i="2"/>
  <c r="R6856" i="2"/>
  <c r="Q6856" i="2"/>
  <c r="P6856" i="2"/>
  <c r="O6856" i="2"/>
  <c r="N6856" i="2"/>
  <c r="J6856" i="2"/>
  <c r="I6856" i="2"/>
  <c r="G6856" i="2"/>
  <c r="T6855" i="2"/>
  <c r="S6855" i="2"/>
  <c r="R6855" i="2"/>
  <c r="Q6855" i="2"/>
  <c r="P6855" i="2"/>
  <c r="O6855" i="2"/>
  <c r="N6855" i="2"/>
  <c r="J6855" i="2"/>
  <c r="I6855" i="2"/>
  <c r="G6855" i="2"/>
  <c r="T6854" i="2"/>
  <c r="S6854" i="2"/>
  <c r="R6854" i="2"/>
  <c r="Q6854" i="2"/>
  <c r="P6854" i="2"/>
  <c r="O6854" i="2"/>
  <c r="N6854" i="2"/>
  <c r="J6854" i="2"/>
  <c r="I6854" i="2"/>
  <c r="G6854" i="2"/>
  <c r="T6853" i="2"/>
  <c r="S6853" i="2"/>
  <c r="R6853" i="2"/>
  <c r="Q6853" i="2"/>
  <c r="P6853" i="2"/>
  <c r="O6853" i="2"/>
  <c r="N6853" i="2"/>
  <c r="J6853" i="2"/>
  <c r="I6853" i="2"/>
  <c r="G6853" i="2"/>
  <c r="T6852" i="2"/>
  <c r="S6852" i="2"/>
  <c r="R6852" i="2"/>
  <c r="Q6852" i="2"/>
  <c r="P6852" i="2"/>
  <c r="O6852" i="2"/>
  <c r="N6852" i="2"/>
  <c r="J6852" i="2"/>
  <c r="I6852" i="2"/>
  <c r="G6852" i="2"/>
  <c r="T6851" i="2"/>
  <c r="S6851" i="2"/>
  <c r="R6851" i="2"/>
  <c r="Q6851" i="2"/>
  <c r="P6851" i="2"/>
  <c r="O6851" i="2"/>
  <c r="N6851" i="2"/>
  <c r="J6851" i="2"/>
  <c r="I6851" i="2"/>
  <c r="L4787" i="2" s="1"/>
  <c r="G6851" i="2"/>
  <c r="T6850" i="2"/>
  <c r="S6850" i="2"/>
  <c r="R6850" i="2"/>
  <c r="Q6850" i="2"/>
  <c r="P6850" i="2"/>
  <c r="O6850" i="2"/>
  <c r="N6850" i="2"/>
  <c r="J6850" i="2"/>
  <c r="I6850" i="2"/>
  <c r="G6850" i="2"/>
  <c r="T6849" i="2"/>
  <c r="S6849" i="2"/>
  <c r="R6849" i="2"/>
  <c r="Q6849" i="2"/>
  <c r="P6849" i="2"/>
  <c r="O6849" i="2"/>
  <c r="N6849" i="2"/>
  <c r="J6849" i="2"/>
  <c r="I6849" i="2"/>
  <c r="G6849" i="2"/>
  <c r="T6848" i="2"/>
  <c r="S6848" i="2"/>
  <c r="R6848" i="2"/>
  <c r="Q6848" i="2"/>
  <c r="P6848" i="2"/>
  <c r="O6848" i="2"/>
  <c r="N6848" i="2"/>
  <c r="J6848" i="2"/>
  <c r="I6848" i="2"/>
  <c r="G6848" i="2"/>
  <c r="T6847" i="2"/>
  <c r="S6847" i="2"/>
  <c r="R6847" i="2"/>
  <c r="Q6847" i="2"/>
  <c r="P6847" i="2"/>
  <c r="O6847" i="2"/>
  <c r="N6847" i="2"/>
  <c r="J6847" i="2"/>
  <c r="I6847" i="2"/>
  <c r="G6847" i="2"/>
  <c r="T6846" i="2"/>
  <c r="S6846" i="2"/>
  <c r="R6846" i="2"/>
  <c r="Q6846" i="2"/>
  <c r="P6846" i="2"/>
  <c r="O6846" i="2"/>
  <c r="N6846" i="2"/>
  <c r="J6846" i="2"/>
  <c r="I6846" i="2"/>
  <c r="G6846" i="2"/>
  <c r="T6845" i="2"/>
  <c r="S6845" i="2"/>
  <c r="R6845" i="2"/>
  <c r="Q6845" i="2"/>
  <c r="P6845" i="2"/>
  <c r="O6845" i="2"/>
  <c r="N6845" i="2"/>
  <c r="J6845" i="2"/>
  <c r="I6845" i="2"/>
  <c r="G6845" i="2"/>
  <c r="T6844" i="2"/>
  <c r="S6844" i="2"/>
  <c r="R6844" i="2"/>
  <c r="Q6844" i="2"/>
  <c r="P6844" i="2"/>
  <c r="O6844" i="2"/>
  <c r="N6844" i="2"/>
  <c r="J6844" i="2"/>
  <c r="I6844" i="2"/>
  <c r="G6844" i="2"/>
  <c r="T6843" i="2"/>
  <c r="S6843" i="2"/>
  <c r="R6843" i="2"/>
  <c r="Q6843" i="2"/>
  <c r="P6843" i="2"/>
  <c r="O6843" i="2"/>
  <c r="N6843" i="2"/>
  <c r="J6843" i="2"/>
  <c r="I6843" i="2"/>
  <c r="L4826" i="2" s="1"/>
  <c r="M4408" i="2" s="1"/>
  <c r="G6843" i="2"/>
  <c r="T6842" i="2"/>
  <c r="S6842" i="2"/>
  <c r="R6842" i="2"/>
  <c r="Q6842" i="2"/>
  <c r="P6842" i="2"/>
  <c r="O6842" i="2"/>
  <c r="N6842" i="2"/>
  <c r="J6842" i="2"/>
  <c r="I6842" i="2"/>
  <c r="G6842" i="2"/>
  <c r="T6841" i="2"/>
  <c r="S6841" i="2"/>
  <c r="R6841" i="2"/>
  <c r="Q6841" i="2"/>
  <c r="P6841" i="2"/>
  <c r="O6841" i="2"/>
  <c r="N6841" i="2"/>
  <c r="J6841" i="2"/>
  <c r="I6841" i="2"/>
  <c r="G6841" i="2"/>
  <c r="T6840" i="2"/>
  <c r="S6840" i="2"/>
  <c r="R6840" i="2"/>
  <c r="Q6840" i="2"/>
  <c r="P6840" i="2"/>
  <c r="O6840" i="2"/>
  <c r="N6840" i="2"/>
  <c r="J6840" i="2"/>
  <c r="I6840" i="2"/>
  <c r="G6840" i="2"/>
  <c r="T6839" i="2"/>
  <c r="S6839" i="2"/>
  <c r="R6839" i="2"/>
  <c r="Q6839" i="2"/>
  <c r="P6839" i="2"/>
  <c r="O6839" i="2"/>
  <c r="N6839" i="2"/>
  <c r="J6839" i="2"/>
  <c r="I6839" i="2"/>
  <c r="G6839" i="2"/>
  <c r="T6838" i="2"/>
  <c r="S6838" i="2"/>
  <c r="R6838" i="2"/>
  <c r="Q6838" i="2"/>
  <c r="P6838" i="2"/>
  <c r="O6838" i="2"/>
  <c r="N6838" i="2"/>
  <c r="J6838" i="2"/>
  <c r="I6838" i="2"/>
  <c r="G6838" i="2"/>
  <c r="T6837" i="2"/>
  <c r="S6837" i="2"/>
  <c r="R6837" i="2"/>
  <c r="Q6837" i="2"/>
  <c r="P6837" i="2"/>
  <c r="O6837" i="2"/>
  <c r="N6837" i="2"/>
  <c r="J6837" i="2"/>
  <c r="I6837" i="2"/>
  <c r="G6837" i="2"/>
  <c r="T6836" i="2"/>
  <c r="S6836" i="2"/>
  <c r="R6836" i="2"/>
  <c r="Q6836" i="2"/>
  <c r="P6836" i="2"/>
  <c r="O6836" i="2"/>
  <c r="N6836" i="2"/>
  <c r="J6836" i="2"/>
  <c r="I6836" i="2"/>
  <c r="G6836" i="2"/>
  <c r="T6835" i="2"/>
  <c r="S6835" i="2"/>
  <c r="R6835" i="2"/>
  <c r="Q6835" i="2"/>
  <c r="P6835" i="2"/>
  <c r="O6835" i="2"/>
  <c r="N6835" i="2"/>
  <c r="J6835" i="2"/>
  <c r="I6835" i="2"/>
  <c r="G6835" i="2"/>
  <c r="T6834" i="2"/>
  <c r="S6834" i="2"/>
  <c r="R6834" i="2"/>
  <c r="Q6834" i="2"/>
  <c r="P6834" i="2"/>
  <c r="O6834" i="2"/>
  <c r="N6834" i="2"/>
  <c r="J6834" i="2"/>
  <c r="I6834" i="2"/>
  <c r="G6834" i="2"/>
  <c r="T6833" i="2"/>
  <c r="S6833" i="2"/>
  <c r="R6833" i="2"/>
  <c r="Q6833" i="2"/>
  <c r="P6833" i="2"/>
  <c r="O6833" i="2"/>
  <c r="N6833" i="2"/>
  <c r="J6833" i="2"/>
  <c r="I6833" i="2"/>
  <c r="G6833" i="2"/>
  <c r="T6832" i="2"/>
  <c r="S6832" i="2"/>
  <c r="R6832" i="2"/>
  <c r="Q6832" i="2"/>
  <c r="P6832" i="2"/>
  <c r="O6832" i="2"/>
  <c r="N6832" i="2"/>
  <c r="J6832" i="2"/>
  <c r="I6832" i="2"/>
  <c r="G6832" i="2"/>
  <c r="T6831" i="2"/>
  <c r="S6831" i="2"/>
  <c r="R6831" i="2"/>
  <c r="Q6831" i="2"/>
  <c r="P6831" i="2"/>
  <c r="O6831" i="2"/>
  <c r="N6831" i="2"/>
  <c r="J6831" i="2"/>
  <c r="I6831" i="2"/>
  <c r="L4169" i="2" s="1"/>
  <c r="G6831" i="2"/>
  <c r="T6830" i="2"/>
  <c r="S6830" i="2"/>
  <c r="R6830" i="2"/>
  <c r="Q6830" i="2"/>
  <c r="P6830" i="2"/>
  <c r="O6830" i="2"/>
  <c r="N6830" i="2"/>
  <c r="J6830" i="2"/>
  <c r="I6830" i="2"/>
  <c r="G6830" i="2"/>
  <c r="T6829" i="2"/>
  <c r="S6829" i="2"/>
  <c r="R6829" i="2"/>
  <c r="Q6829" i="2"/>
  <c r="P6829" i="2"/>
  <c r="O6829" i="2"/>
  <c r="N6829" i="2"/>
  <c r="J6829" i="2"/>
  <c r="I6829" i="2"/>
  <c r="G6829" i="2"/>
  <c r="T6828" i="2"/>
  <c r="S6828" i="2"/>
  <c r="R6828" i="2"/>
  <c r="Q6828" i="2"/>
  <c r="P6828" i="2"/>
  <c r="O6828" i="2"/>
  <c r="N6828" i="2"/>
  <c r="J6828" i="2"/>
  <c r="I6828" i="2"/>
  <c r="G6828" i="2"/>
  <c r="T6827" i="2"/>
  <c r="S6827" i="2"/>
  <c r="R6827" i="2"/>
  <c r="Q6827" i="2"/>
  <c r="P6827" i="2"/>
  <c r="O6827" i="2"/>
  <c r="N6827" i="2"/>
  <c r="J6827" i="2"/>
  <c r="I6827" i="2"/>
  <c r="G6827" i="2"/>
  <c r="T6826" i="2"/>
  <c r="S6826" i="2"/>
  <c r="R6826" i="2"/>
  <c r="Q6826" i="2"/>
  <c r="P6826" i="2"/>
  <c r="O6826" i="2"/>
  <c r="N6826" i="2"/>
  <c r="J6826" i="2"/>
  <c r="I6826" i="2"/>
  <c r="G6826" i="2"/>
  <c r="T6825" i="2"/>
  <c r="S6825" i="2"/>
  <c r="R6825" i="2"/>
  <c r="Q6825" i="2"/>
  <c r="P6825" i="2"/>
  <c r="O6825" i="2"/>
  <c r="N6825" i="2"/>
  <c r="J6825" i="2"/>
  <c r="I6825" i="2"/>
  <c r="G6825" i="2"/>
  <c r="T6824" i="2"/>
  <c r="S6824" i="2"/>
  <c r="R6824" i="2"/>
  <c r="Q6824" i="2"/>
  <c r="P6824" i="2"/>
  <c r="O6824" i="2"/>
  <c r="N6824" i="2"/>
  <c r="J6824" i="2"/>
  <c r="I6824" i="2"/>
  <c r="G6824" i="2"/>
  <c r="T6823" i="2"/>
  <c r="S6823" i="2"/>
  <c r="R6823" i="2"/>
  <c r="Q6823" i="2"/>
  <c r="P6823" i="2"/>
  <c r="O6823" i="2"/>
  <c r="N6823" i="2"/>
  <c r="J6823" i="2"/>
  <c r="I6823" i="2"/>
  <c r="G6823" i="2"/>
  <c r="T6822" i="2"/>
  <c r="S6822" i="2"/>
  <c r="R6822" i="2"/>
  <c r="Q6822" i="2"/>
  <c r="P6822" i="2"/>
  <c r="O6822" i="2"/>
  <c r="N6822" i="2"/>
  <c r="J6822" i="2"/>
  <c r="I6822" i="2"/>
  <c r="G6822" i="2"/>
  <c r="T6821" i="2"/>
  <c r="S6821" i="2"/>
  <c r="R6821" i="2"/>
  <c r="Q6821" i="2"/>
  <c r="P6821" i="2"/>
  <c r="O6821" i="2"/>
  <c r="N6821" i="2"/>
  <c r="J6821" i="2"/>
  <c r="I6821" i="2"/>
  <c r="G6821" i="2"/>
  <c r="T6820" i="2"/>
  <c r="S6820" i="2"/>
  <c r="R6820" i="2"/>
  <c r="Q6820" i="2"/>
  <c r="P6820" i="2"/>
  <c r="O6820" i="2"/>
  <c r="N6820" i="2"/>
  <c r="J6820" i="2"/>
  <c r="I6820" i="2"/>
  <c r="G6820" i="2"/>
  <c r="T6819" i="2"/>
  <c r="S6819" i="2"/>
  <c r="R6819" i="2"/>
  <c r="Q6819" i="2"/>
  <c r="P6819" i="2"/>
  <c r="O6819" i="2"/>
  <c r="N6819" i="2"/>
  <c r="J6819" i="2"/>
  <c r="I6819" i="2"/>
  <c r="G6819" i="2"/>
  <c r="T6818" i="2"/>
  <c r="S6818" i="2"/>
  <c r="R6818" i="2"/>
  <c r="Q6818" i="2"/>
  <c r="P6818" i="2"/>
  <c r="O6818" i="2"/>
  <c r="N6818" i="2"/>
  <c r="J6818" i="2"/>
  <c r="I6818" i="2"/>
  <c r="G6818" i="2"/>
  <c r="T6817" i="2"/>
  <c r="S6817" i="2"/>
  <c r="R6817" i="2"/>
  <c r="Q6817" i="2"/>
  <c r="P6817" i="2"/>
  <c r="O6817" i="2"/>
  <c r="N6817" i="2"/>
  <c r="J6817" i="2"/>
  <c r="I6817" i="2"/>
  <c r="G6817" i="2"/>
  <c r="T6816" i="2"/>
  <c r="S6816" i="2"/>
  <c r="R6816" i="2"/>
  <c r="Q6816" i="2"/>
  <c r="P6816" i="2"/>
  <c r="O6816" i="2"/>
  <c r="N6816" i="2"/>
  <c r="J6816" i="2"/>
  <c r="I6816" i="2"/>
  <c r="G6816" i="2"/>
  <c r="T6815" i="2"/>
  <c r="S6815" i="2"/>
  <c r="R6815" i="2"/>
  <c r="Q6815" i="2"/>
  <c r="P6815" i="2"/>
  <c r="O6815" i="2"/>
  <c r="N6815" i="2"/>
  <c r="J6815" i="2"/>
  <c r="I6815" i="2"/>
  <c r="G6815" i="2"/>
  <c r="T6814" i="2"/>
  <c r="S6814" i="2"/>
  <c r="R6814" i="2"/>
  <c r="Q6814" i="2"/>
  <c r="P6814" i="2"/>
  <c r="O6814" i="2"/>
  <c r="N6814" i="2"/>
  <c r="J6814" i="2"/>
  <c r="I6814" i="2"/>
  <c r="G6814" i="2"/>
  <c r="T6813" i="2"/>
  <c r="S6813" i="2"/>
  <c r="R6813" i="2"/>
  <c r="Q6813" i="2"/>
  <c r="P6813" i="2"/>
  <c r="O6813" i="2"/>
  <c r="N6813" i="2"/>
  <c r="J6813" i="2"/>
  <c r="I6813" i="2"/>
  <c r="G6813" i="2"/>
  <c r="T6812" i="2"/>
  <c r="S6812" i="2"/>
  <c r="R6812" i="2"/>
  <c r="Q6812" i="2"/>
  <c r="P6812" i="2"/>
  <c r="O6812" i="2"/>
  <c r="N6812" i="2"/>
  <c r="J6812" i="2"/>
  <c r="I6812" i="2"/>
  <c r="G6812" i="2"/>
  <c r="T6811" i="2"/>
  <c r="S6811" i="2"/>
  <c r="R6811" i="2"/>
  <c r="Q6811" i="2"/>
  <c r="P6811" i="2"/>
  <c r="O6811" i="2"/>
  <c r="N6811" i="2"/>
  <c r="J6811" i="2"/>
  <c r="I6811" i="2"/>
  <c r="G6811" i="2"/>
  <c r="T6810" i="2"/>
  <c r="S6810" i="2"/>
  <c r="R6810" i="2"/>
  <c r="Q6810" i="2"/>
  <c r="P6810" i="2"/>
  <c r="O6810" i="2"/>
  <c r="N6810" i="2"/>
  <c r="J6810" i="2"/>
  <c r="I6810" i="2"/>
  <c r="G6810" i="2"/>
  <c r="T6809" i="2"/>
  <c r="S6809" i="2"/>
  <c r="R6809" i="2"/>
  <c r="Q6809" i="2"/>
  <c r="P6809" i="2"/>
  <c r="O6809" i="2"/>
  <c r="N6809" i="2"/>
  <c r="J6809" i="2"/>
  <c r="I6809" i="2"/>
  <c r="G6809" i="2"/>
  <c r="T6808" i="2"/>
  <c r="S6808" i="2"/>
  <c r="R6808" i="2"/>
  <c r="Q6808" i="2"/>
  <c r="P6808" i="2"/>
  <c r="O6808" i="2"/>
  <c r="N6808" i="2"/>
  <c r="J6808" i="2"/>
  <c r="I6808" i="2"/>
  <c r="G6808" i="2"/>
  <c r="T6807" i="2"/>
  <c r="S6807" i="2"/>
  <c r="R6807" i="2"/>
  <c r="Q6807" i="2"/>
  <c r="P6807" i="2"/>
  <c r="O6807" i="2"/>
  <c r="N6807" i="2"/>
  <c r="J6807" i="2"/>
  <c r="I6807" i="2"/>
  <c r="G6807" i="2"/>
  <c r="T6806" i="2"/>
  <c r="S6806" i="2"/>
  <c r="R6806" i="2"/>
  <c r="Q6806" i="2"/>
  <c r="P6806" i="2"/>
  <c r="O6806" i="2"/>
  <c r="N6806" i="2"/>
  <c r="J6806" i="2"/>
  <c r="I6806" i="2"/>
  <c r="G6806" i="2"/>
  <c r="T6805" i="2"/>
  <c r="S6805" i="2"/>
  <c r="R6805" i="2"/>
  <c r="Q6805" i="2"/>
  <c r="P6805" i="2"/>
  <c r="O6805" i="2"/>
  <c r="N6805" i="2"/>
  <c r="J6805" i="2"/>
  <c r="I6805" i="2"/>
  <c r="G6805" i="2"/>
  <c r="T6804" i="2"/>
  <c r="S6804" i="2"/>
  <c r="R6804" i="2"/>
  <c r="Q6804" i="2"/>
  <c r="P6804" i="2"/>
  <c r="O6804" i="2"/>
  <c r="N6804" i="2"/>
  <c r="J6804" i="2"/>
  <c r="I6804" i="2"/>
  <c r="G6804" i="2"/>
  <c r="T6803" i="2"/>
  <c r="S6803" i="2"/>
  <c r="R6803" i="2"/>
  <c r="Q6803" i="2"/>
  <c r="P6803" i="2"/>
  <c r="O6803" i="2"/>
  <c r="N6803" i="2"/>
  <c r="J6803" i="2"/>
  <c r="I6803" i="2"/>
  <c r="L3793" i="2" s="1"/>
  <c r="G6803" i="2"/>
  <c r="T6802" i="2"/>
  <c r="S6802" i="2"/>
  <c r="R6802" i="2"/>
  <c r="Q6802" i="2"/>
  <c r="P6802" i="2"/>
  <c r="O6802" i="2"/>
  <c r="N6802" i="2"/>
  <c r="J6802" i="2"/>
  <c r="I6802" i="2"/>
  <c r="G6802" i="2"/>
  <c r="T6801" i="2"/>
  <c r="S6801" i="2"/>
  <c r="R6801" i="2"/>
  <c r="Q6801" i="2"/>
  <c r="P6801" i="2"/>
  <c r="O6801" i="2"/>
  <c r="N6801" i="2"/>
  <c r="J6801" i="2"/>
  <c r="I6801" i="2"/>
  <c r="G6801" i="2"/>
  <c r="T6800" i="2"/>
  <c r="S6800" i="2"/>
  <c r="R6800" i="2"/>
  <c r="Q6800" i="2"/>
  <c r="P6800" i="2"/>
  <c r="O6800" i="2"/>
  <c r="N6800" i="2"/>
  <c r="J6800" i="2"/>
  <c r="I6800" i="2"/>
  <c r="G6800" i="2"/>
  <c r="T6799" i="2"/>
  <c r="S6799" i="2"/>
  <c r="R6799" i="2"/>
  <c r="Q6799" i="2"/>
  <c r="P6799" i="2"/>
  <c r="O6799" i="2"/>
  <c r="N6799" i="2"/>
  <c r="J6799" i="2"/>
  <c r="I6799" i="2"/>
  <c r="G6799" i="2"/>
  <c r="T6798" i="2"/>
  <c r="S6798" i="2"/>
  <c r="R6798" i="2"/>
  <c r="Q6798" i="2"/>
  <c r="P6798" i="2"/>
  <c r="O6798" i="2"/>
  <c r="N6798" i="2"/>
  <c r="J6798" i="2"/>
  <c r="I6798" i="2"/>
  <c r="G6798" i="2"/>
  <c r="T6797" i="2"/>
  <c r="S6797" i="2"/>
  <c r="R6797" i="2"/>
  <c r="Q6797" i="2"/>
  <c r="P6797" i="2"/>
  <c r="O6797" i="2"/>
  <c r="N6797" i="2"/>
  <c r="J6797" i="2"/>
  <c r="I6797" i="2"/>
  <c r="G6797" i="2"/>
  <c r="T6796" i="2"/>
  <c r="S6796" i="2"/>
  <c r="R6796" i="2"/>
  <c r="Q6796" i="2"/>
  <c r="P6796" i="2"/>
  <c r="O6796" i="2"/>
  <c r="N6796" i="2"/>
  <c r="J6796" i="2"/>
  <c r="I6796" i="2"/>
  <c r="G6796" i="2"/>
  <c r="T6795" i="2"/>
  <c r="S6795" i="2"/>
  <c r="R6795" i="2"/>
  <c r="Q6795" i="2"/>
  <c r="P6795" i="2"/>
  <c r="O6795" i="2"/>
  <c r="N6795" i="2"/>
  <c r="J6795" i="2"/>
  <c r="I6795" i="2"/>
  <c r="G6795" i="2"/>
  <c r="T6794" i="2"/>
  <c r="S6794" i="2"/>
  <c r="R6794" i="2"/>
  <c r="Q6794" i="2"/>
  <c r="P6794" i="2"/>
  <c r="O6794" i="2"/>
  <c r="N6794" i="2"/>
  <c r="J6794" i="2"/>
  <c r="I6794" i="2"/>
  <c r="G6794" i="2"/>
  <c r="T6793" i="2"/>
  <c r="S6793" i="2"/>
  <c r="R6793" i="2"/>
  <c r="Q6793" i="2"/>
  <c r="P6793" i="2"/>
  <c r="O6793" i="2"/>
  <c r="N6793" i="2"/>
  <c r="J6793" i="2"/>
  <c r="I6793" i="2"/>
  <c r="G6793" i="2"/>
  <c r="T6792" i="2"/>
  <c r="S6792" i="2"/>
  <c r="R6792" i="2"/>
  <c r="Q6792" i="2"/>
  <c r="P6792" i="2"/>
  <c r="O6792" i="2"/>
  <c r="N6792" i="2"/>
  <c r="J6792" i="2"/>
  <c r="I6792" i="2"/>
  <c r="G6792" i="2"/>
  <c r="T6791" i="2"/>
  <c r="S6791" i="2"/>
  <c r="R6791" i="2"/>
  <c r="Q6791" i="2"/>
  <c r="P6791" i="2"/>
  <c r="O6791" i="2"/>
  <c r="N6791" i="2"/>
  <c r="J6791" i="2"/>
  <c r="I6791" i="2"/>
  <c r="L4506" i="2" s="1"/>
  <c r="G6791" i="2"/>
  <c r="T6790" i="2"/>
  <c r="S6790" i="2"/>
  <c r="R6790" i="2"/>
  <c r="Q6790" i="2"/>
  <c r="P6790" i="2"/>
  <c r="O6790" i="2"/>
  <c r="N6790" i="2"/>
  <c r="J6790" i="2"/>
  <c r="I6790" i="2"/>
  <c r="G6790" i="2"/>
  <c r="T6789" i="2"/>
  <c r="S6789" i="2"/>
  <c r="R6789" i="2"/>
  <c r="Q6789" i="2"/>
  <c r="P6789" i="2"/>
  <c r="O6789" i="2"/>
  <c r="N6789" i="2"/>
  <c r="J6789" i="2"/>
  <c r="I6789" i="2"/>
  <c r="G6789" i="2"/>
  <c r="T6788" i="2"/>
  <c r="S6788" i="2"/>
  <c r="R6788" i="2"/>
  <c r="Q6788" i="2"/>
  <c r="P6788" i="2"/>
  <c r="O6788" i="2"/>
  <c r="N6788" i="2"/>
  <c r="J6788" i="2"/>
  <c r="I6788" i="2"/>
  <c r="G6788" i="2"/>
  <c r="T6787" i="2"/>
  <c r="S6787" i="2"/>
  <c r="R6787" i="2"/>
  <c r="Q6787" i="2"/>
  <c r="P6787" i="2"/>
  <c r="O6787" i="2"/>
  <c r="N6787" i="2"/>
  <c r="J6787" i="2"/>
  <c r="I6787" i="2"/>
  <c r="G6787" i="2"/>
  <c r="T6786" i="2"/>
  <c r="S6786" i="2"/>
  <c r="R6786" i="2"/>
  <c r="Q6786" i="2"/>
  <c r="P6786" i="2"/>
  <c r="O6786" i="2"/>
  <c r="N6786" i="2"/>
  <c r="J6786" i="2"/>
  <c r="I6786" i="2"/>
  <c r="G6786" i="2"/>
  <c r="T6785" i="2"/>
  <c r="S6785" i="2"/>
  <c r="R6785" i="2"/>
  <c r="Q6785" i="2"/>
  <c r="P6785" i="2"/>
  <c r="O6785" i="2"/>
  <c r="N6785" i="2"/>
  <c r="J6785" i="2"/>
  <c r="I6785" i="2"/>
  <c r="G6785" i="2"/>
  <c r="T6784" i="2"/>
  <c r="S6784" i="2"/>
  <c r="R6784" i="2"/>
  <c r="Q6784" i="2"/>
  <c r="P6784" i="2"/>
  <c r="O6784" i="2"/>
  <c r="N6784" i="2"/>
  <c r="J6784" i="2"/>
  <c r="I6784" i="2"/>
  <c r="G6784" i="2"/>
  <c r="T6783" i="2"/>
  <c r="S6783" i="2"/>
  <c r="R6783" i="2"/>
  <c r="Q6783" i="2"/>
  <c r="P6783" i="2"/>
  <c r="O6783" i="2"/>
  <c r="N6783" i="2"/>
  <c r="J6783" i="2"/>
  <c r="I6783" i="2"/>
  <c r="L3587" i="2" s="1"/>
  <c r="G6783" i="2"/>
  <c r="T6782" i="2"/>
  <c r="S6782" i="2"/>
  <c r="R6782" i="2"/>
  <c r="Q6782" i="2"/>
  <c r="P6782" i="2"/>
  <c r="O6782" i="2"/>
  <c r="N6782" i="2"/>
  <c r="J6782" i="2"/>
  <c r="I6782" i="2"/>
  <c r="G6782" i="2"/>
  <c r="T6781" i="2"/>
  <c r="S6781" i="2"/>
  <c r="R6781" i="2"/>
  <c r="Q6781" i="2"/>
  <c r="P6781" i="2"/>
  <c r="O6781" i="2"/>
  <c r="N6781" i="2"/>
  <c r="J6781" i="2"/>
  <c r="I6781" i="2"/>
  <c r="G6781" i="2"/>
  <c r="T6780" i="2"/>
  <c r="S6780" i="2"/>
  <c r="R6780" i="2"/>
  <c r="Q6780" i="2"/>
  <c r="P6780" i="2"/>
  <c r="O6780" i="2"/>
  <c r="N6780" i="2"/>
  <c r="J6780" i="2"/>
  <c r="I6780" i="2"/>
  <c r="G6780" i="2"/>
  <c r="T6779" i="2"/>
  <c r="S6779" i="2"/>
  <c r="R6779" i="2"/>
  <c r="Q6779" i="2"/>
  <c r="P6779" i="2"/>
  <c r="O6779" i="2"/>
  <c r="N6779" i="2"/>
  <c r="J6779" i="2"/>
  <c r="I6779" i="2"/>
  <c r="G6779" i="2"/>
  <c r="T6778" i="2"/>
  <c r="S6778" i="2"/>
  <c r="R6778" i="2"/>
  <c r="Q6778" i="2"/>
  <c r="P6778" i="2"/>
  <c r="O6778" i="2"/>
  <c r="N6778" i="2"/>
  <c r="J6778" i="2"/>
  <c r="I6778" i="2"/>
  <c r="G6778" i="2"/>
  <c r="T6777" i="2"/>
  <c r="S6777" i="2"/>
  <c r="R6777" i="2"/>
  <c r="Q6777" i="2"/>
  <c r="P6777" i="2"/>
  <c r="O6777" i="2"/>
  <c r="N6777" i="2"/>
  <c r="J6777" i="2"/>
  <c r="I6777" i="2"/>
  <c r="G6777" i="2"/>
  <c r="T6776" i="2"/>
  <c r="S6776" i="2"/>
  <c r="R6776" i="2"/>
  <c r="Q6776" i="2"/>
  <c r="P6776" i="2"/>
  <c r="O6776" i="2"/>
  <c r="N6776" i="2"/>
  <c r="J6776" i="2"/>
  <c r="I6776" i="2"/>
  <c r="G6776" i="2"/>
  <c r="T6775" i="2"/>
  <c r="S6775" i="2"/>
  <c r="R6775" i="2"/>
  <c r="Q6775" i="2"/>
  <c r="P6775" i="2"/>
  <c r="O6775" i="2"/>
  <c r="N6775" i="2"/>
  <c r="J6775" i="2"/>
  <c r="I6775" i="2"/>
  <c r="G6775" i="2"/>
  <c r="T6774" i="2"/>
  <c r="S6774" i="2"/>
  <c r="R6774" i="2"/>
  <c r="Q6774" i="2"/>
  <c r="P6774" i="2"/>
  <c r="O6774" i="2"/>
  <c r="N6774" i="2"/>
  <c r="J6774" i="2"/>
  <c r="I6774" i="2"/>
  <c r="G6774" i="2"/>
  <c r="T6773" i="2"/>
  <c r="S6773" i="2"/>
  <c r="R6773" i="2"/>
  <c r="Q6773" i="2"/>
  <c r="P6773" i="2"/>
  <c r="O6773" i="2"/>
  <c r="N6773" i="2"/>
  <c r="J6773" i="2"/>
  <c r="I6773" i="2"/>
  <c r="G6773" i="2"/>
  <c r="T6772" i="2"/>
  <c r="S6772" i="2"/>
  <c r="R6772" i="2"/>
  <c r="Q6772" i="2"/>
  <c r="P6772" i="2"/>
  <c r="O6772" i="2"/>
  <c r="N6772" i="2"/>
  <c r="J6772" i="2"/>
  <c r="I6772" i="2"/>
  <c r="G6772" i="2"/>
  <c r="T6771" i="2"/>
  <c r="S6771" i="2"/>
  <c r="R6771" i="2"/>
  <c r="Q6771" i="2"/>
  <c r="P6771" i="2"/>
  <c r="O6771" i="2"/>
  <c r="N6771" i="2"/>
  <c r="J6771" i="2"/>
  <c r="I6771" i="2"/>
  <c r="G6771" i="2"/>
  <c r="T6770" i="2"/>
  <c r="S6770" i="2"/>
  <c r="R6770" i="2"/>
  <c r="Q6770" i="2"/>
  <c r="P6770" i="2"/>
  <c r="O6770" i="2"/>
  <c r="N6770" i="2"/>
  <c r="J6770" i="2"/>
  <c r="I6770" i="2"/>
  <c r="G6770" i="2"/>
  <c r="T6769" i="2"/>
  <c r="S6769" i="2"/>
  <c r="R6769" i="2"/>
  <c r="Q6769" i="2"/>
  <c r="P6769" i="2"/>
  <c r="O6769" i="2"/>
  <c r="N6769" i="2"/>
  <c r="J6769" i="2"/>
  <c r="I6769" i="2"/>
  <c r="G6769" i="2"/>
  <c r="T6768" i="2"/>
  <c r="S6768" i="2"/>
  <c r="R6768" i="2"/>
  <c r="Q6768" i="2"/>
  <c r="P6768" i="2"/>
  <c r="O6768" i="2"/>
  <c r="N6768" i="2"/>
  <c r="J6768" i="2"/>
  <c r="I6768" i="2"/>
  <c r="G6768" i="2"/>
  <c r="T6767" i="2"/>
  <c r="S6767" i="2"/>
  <c r="R6767" i="2"/>
  <c r="Q6767" i="2"/>
  <c r="P6767" i="2"/>
  <c r="O6767" i="2"/>
  <c r="N6767" i="2"/>
  <c r="J6767" i="2"/>
  <c r="I6767" i="2"/>
  <c r="G6767" i="2"/>
  <c r="T6766" i="2"/>
  <c r="S6766" i="2"/>
  <c r="R6766" i="2"/>
  <c r="Q6766" i="2"/>
  <c r="P6766" i="2"/>
  <c r="O6766" i="2"/>
  <c r="N6766" i="2"/>
  <c r="J6766" i="2"/>
  <c r="I6766" i="2"/>
  <c r="G6766" i="2"/>
  <c r="T6765" i="2"/>
  <c r="S6765" i="2"/>
  <c r="R6765" i="2"/>
  <c r="Q6765" i="2"/>
  <c r="P6765" i="2"/>
  <c r="O6765" i="2"/>
  <c r="N6765" i="2"/>
  <c r="J6765" i="2"/>
  <c r="I6765" i="2"/>
  <c r="G6765" i="2"/>
  <c r="T6764" i="2"/>
  <c r="S6764" i="2"/>
  <c r="R6764" i="2"/>
  <c r="Q6764" i="2"/>
  <c r="P6764" i="2"/>
  <c r="O6764" i="2"/>
  <c r="N6764" i="2"/>
  <c r="J6764" i="2"/>
  <c r="I6764" i="2"/>
  <c r="G6764" i="2"/>
  <c r="T6763" i="2"/>
  <c r="S6763" i="2"/>
  <c r="R6763" i="2"/>
  <c r="Q6763" i="2"/>
  <c r="P6763" i="2"/>
  <c r="O6763" i="2"/>
  <c r="N6763" i="2"/>
  <c r="J6763" i="2"/>
  <c r="I6763" i="2"/>
  <c r="L4363" i="2" s="1"/>
  <c r="G6763" i="2"/>
  <c r="T6762" i="2"/>
  <c r="S6762" i="2"/>
  <c r="R6762" i="2"/>
  <c r="Q6762" i="2"/>
  <c r="P6762" i="2"/>
  <c r="O6762" i="2"/>
  <c r="N6762" i="2"/>
  <c r="J6762" i="2"/>
  <c r="I6762" i="2"/>
  <c r="G6762" i="2"/>
  <c r="T6761" i="2"/>
  <c r="S6761" i="2"/>
  <c r="R6761" i="2"/>
  <c r="Q6761" i="2"/>
  <c r="P6761" i="2"/>
  <c r="O6761" i="2"/>
  <c r="N6761" i="2"/>
  <c r="J6761" i="2"/>
  <c r="I6761" i="2"/>
  <c r="G6761" i="2"/>
  <c r="T6760" i="2"/>
  <c r="S6760" i="2"/>
  <c r="R6760" i="2"/>
  <c r="Q6760" i="2"/>
  <c r="P6760" i="2"/>
  <c r="O6760" i="2"/>
  <c r="N6760" i="2"/>
  <c r="J6760" i="2"/>
  <c r="I6760" i="2"/>
  <c r="G6760" i="2"/>
  <c r="T6759" i="2"/>
  <c r="S6759" i="2"/>
  <c r="R6759" i="2"/>
  <c r="Q6759" i="2"/>
  <c r="P6759" i="2"/>
  <c r="O6759" i="2"/>
  <c r="N6759" i="2"/>
  <c r="J6759" i="2"/>
  <c r="I6759" i="2"/>
  <c r="L3181" i="2" s="1"/>
  <c r="G6759" i="2"/>
  <c r="T6758" i="2"/>
  <c r="S6758" i="2"/>
  <c r="R6758" i="2"/>
  <c r="Q6758" i="2"/>
  <c r="P6758" i="2"/>
  <c r="O6758" i="2"/>
  <c r="N6758" i="2"/>
  <c r="J6758" i="2"/>
  <c r="I6758" i="2"/>
  <c r="G6758" i="2"/>
  <c r="T6757" i="2"/>
  <c r="S6757" i="2"/>
  <c r="R6757" i="2"/>
  <c r="Q6757" i="2"/>
  <c r="P6757" i="2"/>
  <c r="O6757" i="2"/>
  <c r="N6757" i="2"/>
  <c r="J6757" i="2"/>
  <c r="I6757" i="2"/>
  <c r="G6757" i="2"/>
  <c r="T6756" i="2"/>
  <c r="S6756" i="2"/>
  <c r="R6756" i="2"/>
  <c r="Q6756" i="2"/>
  <c r="P6756" i="2"/>
  <c r="O6756" i="2"/>
  <c r="N6756" i="2"/>
  <c r="J6756" i="2"/>
  <c r="I6756" i="2"/>
  <c r="G6756" i="2"/>
  <c r="T6755" i="2"/>
  <c r="S6755" i="2"/>
  <c r="R6755" i="2"/>
  <c r="Q6755" i="2"/>
  <c r="P6755" i="2"/>
  <c r="O6755" i="2"/>
  <c r="N6755" i="2"/>
  <c r="J6755" i="2"/>
  <c r="I6755" i="2"/>
  <c r="L4848" i="2" s="1"/>
  <c r="G6755" i="2"/>
  <c r="T6754" i="2"/>
  <c r="S6754" i="2"/>
  <c r="R6754" i="2"/>
  <c r="Q6754" i="2"/>
  <c r="P6754" i="2"/>
  <c r="O6754" i="2"/>
  <c r="N6754" i="2"/>
  <c r="J6754" i="2"/>
  <c r="I6754" i="2"/>
  <c r="G6754" i="2"/>
  <c r="T6753" i="2"/>
  <c r="S6753" i="2"/>
  <c r="R6753" i="2"/>
  <c r="Q6753" i="2"/>
  <c r="P6753" i="2"/>
  <c r="O6753" i="2"/>
  <c r="N6753" i="2"/>
  <c r="J6753" i="2"/>
  <c r="I6753" i="2"/>
  <c r="G6753" i="2"/>
  <c r="T6752" i="2"/>
  <c r="S6752" i="2"/>
  <c r="R6752" i="2"/>
  <c r="Q6752" i="2"/>
  <c r="P6752" i="2"/>
  <c r="O6752" i="2"/>
  <c r="N6752" i="2"/>
  <c r="J6752" i="2"/>
  <c r="I6752" i="2"/>
  <c r="G6752" i="2"/>
  <c r="T6751" i="2"/>
  <c r="S6751" i="2"/>
  <c r="R6751" i="2"/>
  <c r="Q6751" i="2"/>
  <c r="P6751" i="2"/>
  <c r="O6751" i="2"/>
  <c r="N6751" i="2"/>
  <c r="J6751" i="2"/>
  <c r="I6751" i="2"/>
  <c r="G6751" i="2"/>
  <c r="T6750" i="2"/>
  <c r="S6750" i="2"/>
  <c r="R6750" i="2"/>
  <c r="Q6750" i="2"/>
  <c r="P6750" i="2"/>
  <c r="O6750" i="2"/>
  <c r="N6750" i="2"/>
  <c r="J6750" i="2"/>
  <c r="I6750" i="2"/>
  <c r="G6750" i="2"/>
  <c r="T6749" i="2"/>
  <c r="S6749" i="2"/>
  <c r="R6749" i="2"/>
  <c r="Q6749" i="2"/>
  <c r="P6749" i="2"/>
  <c r="O6749" i="2"/>
  <c r="N6749" i="2"/>
  <c r="J6749" i="2"/>
  <c r="I6749" i="2"/>
  <c r="G6749" i="2"/>
  <c r="T6748" i="2"/>
  <c r="S6748" i="2"/>
  <c r="R6748" i="2"/>
  <c r="Q6748" i="2"/>
  <c r="P6748" i="2"/>
  <c r="O6748" i="2"/>
  <c r="N6748" i="2"/>
  <c r="J6748" i="2"/>
  <c r="I6748" i="2"/>
  <c r="G6748" i="2"/>
  <c r="T6747" i="2"/>
  <c r="S6747" i="2"/>
  <c r="R6747" i="2"/>
  <c r="Q6747" i="2"/>
  <c r="P6747" i="2"/>
  <c r="O6747" i="2"/>
  <c r="N6747" i="2"/>
  <c r="J6747" i="2"/>
  <c r="I6747" i="2"/>
  <c r="L4084" i="2" s="1"/>
  <c r="G6747" i="2"/>
  <c r="T6746" i="2"/>
  <c r="S6746" i="2"/>
  <c r="R6746" i="2"/>
  <c r="Q6746" i="2"/>
  <c r="P6746" i="2"/>
  <c r="O6746" i="2"/>
  <c r="N6746" i="2"/>
  <c r="J6746" i="2"/>
  <c r="I6746" i="2"/>
  <c r="G6746" i="2"/>
  <c r="T6745" i="2"/>
  <c r="S6745" i="2"/>
  <c r="R6745" i="2"/>
  <c r="Q6745" i="2"/>
  <c r="P6745" i="2"/>
  <c r="O6745" i="2"/>
  <c r="N6745" i="2"/>
  <c r="J6745" i="2"/>
  <c r="I6745" i="2"/>
  <c r="G6745" i="2"/>
  <c r="T6744" i="2"/>
  <c r="S6744" i="2"/>
  <c r="R6744" i="2"/>
  <c r="Q6744" i="2"/>
  <c r="P6744" i="2"/>
  <c r="O6744" i="2"/>
  <c r="N6744" i="2"/>
  <c r="J6744" i="2"/>
  <c r="I6744" i="2"/>
  <c r="G6744" i="2"/>
  <c r="T6743" i="2"/>
  <c r="S6743" i="2"/>
  <c r="R6743" i="2"/>
  <c r="Q6743" i="2"/>
  <c r="P6743" i="2"/>
  <c r="O6743" i="2"/>
  <c r="N6743" i="2"/>
  <c r="J6743" i="2"/>
  <c r="I6743" i="2"/>
  <c r="G6743" i="2"/>
  <c r="T6742" i="2"/>
  <c r="S6742" i="2"/>
  <c r="R6742" i="2"/>
  <c r="Q6742" i="2"/>
  <c r="P6742" i="2"/>
  <c r="O6742" i="2"/>
  <c r="N6742" i="2"/>
  <c r="J6742" i="2"/>
  <c r="I6742" i="2"/>
  <c r="G6742" i="2"/>
  <c r="T6741" i="2"/>
  <c r="S6741" i="2"/>
  <c r="R6741" i="2"/>
  <c r="Q6741" i="2"/>
  <c r="P6741" i="2"/>
  <c r="O6741" i="2"/>
  <c r="N6741" i="2"/>
  <c r="J6741" i="2"/>
  <c r="I6741" i="2"/>
  <c r="G6741" i="2"/>
  <c r="T6740" i="2"/>
  <c r="S6740" i="2"/>
  <c r="R6740" i="2"/>
  <c r="Q6740" i="2"/>
  <c r="P6740" i="2"/>
  <c r="O6740" i="2"/>
  <c r="N6740" i="2"/>
  <c r="J6740" i="2"/>
  <c r="I6740" i="2"/>
  <c r="G6740" i="2"/>
  <c r="T6739" i="2"/>
  <c r="S6739" i="2"/>
  <c r="R6739" i="2"/>
  <c r="Q6739" i="2"/>
  <c r="P6739" i="2"/>
  <c r="O6739" i="2"/>
  <c r="N6739" i="2"/>
  <c r="J6739" i="2"/>
  <c r="I6739" i="2"/>
  <c r="L2869" i="2" s="1"/>
  <c r="G6739" i="2"/>
  <c r="T6738" i="2"/>
  <c r="S6738" i="2"/>
  <c r="R6738" i="2"/>
  <c r="Q6738" i="2"/>
  <c r="P6738" i="2"/>
  <c r="O6738" i="2"/>
  <c r="N6738" i="2"/>
  <c r="J6738" i="2"/>
  <c r="I6738" i="2"/>
  <c r="G6738" i="2"/>
  <c r="T6737" i="2"/>
  <c r="S6737" i="2"/>
  <c r="R6737" i="2"/>
  <c r="Q6737" i="2"/>
  <c r="P6737" i="2"/>
  <c r="O6737" i="2"/>
  <c r="N6737" i="2"/>
  <c r="J6737" i="2"/>
  <c r="I6737" i="2"/>
  <c r="G6737" i="2"/>
  <c r="T6736" i="2"/>
  <c r="S6736" i="2"/>
  <c r="R6736" i="2"/>
  <c r="Q6736" i="2"/>
  <c r="P6736" i="2"/>
  <c r="O6736" i="2"/>
  <c r="N6736" i="2"/>
  <c r="J6736" i="2"/>
  <c r="I6736" i="2"/>
  <c r="G6736" i="2"/>
  <c r="T6735" i="2"/>
  <c r="S6735" i="2"/>
  <c r="R6735" i="2"/>
  <c r="Q6735" i="2"/>
  <c r="P6735" i="2"/>
  <c r="O6735" i="2"/>
  <c r="N6735" i="2"/>
  <c r="J6735" i="2"/>
  <c r="I6735" i="2"/>
  <c r="G6735" i="2"/>
  <c r="T6734" i="2"/>
  <c r="S6734" i="2"/>
  <c r="R6734" i="2"/>
  <c r="Q6734" i="2"/>
  <c r="P6734" i="2"/>
  <c r="O6734" i="2"/>
  <c r="N6734" i="2"/>
  <c r="J6734" i="2"/>
  <c r="I6734" i="2"/>
  <c r="G6734" i="2"/>
  <c r="T6733" i="2"/>
  <c r="S6733" i="2"/>
  <c r="R6733" i="2"/>
  <c r="Q6733" i="2"/>
  <c r="P6733" i="2"/>
  <c r="O6733" i="2"/>
  <c r="N6733" i="2"/>
  <c r="J6733" i="2"/>
  <c r="I6733" i="2"/>
  <c r="G6733" i="2"/>
  <c r="T6732" i="2"/>
  <c r="S6732" i="2"/>
  <c r="R6732" i="2"/>
  <c r="Q6732" i="2"/>
  <c r="P6732" i="2"/>
  <c r="O6732" i="2"/>
  <c r="N6732" i="2"/>
  <c r="J6732" i="2"/>
  <c r="I6732" i="2"/>
  <c r="G6732" i="2"/>
  <c r="T6731" i="2"/>
  <c r="S6731" i="2"/>
  <c r="R6731" i="2"/>
  <c r="Q6731" i="2"/>
  <c r="P6731" i="2"/>
  <c r="O6731" i="2"/>
  <c r="N6731" i="2"/>
  <c r="J6731" i="2"/>
  <c r="I6731" i="2"/>
  <c r="G6731" i="2"/>
  <c r="T6730" i="2"/>
  <c r="S6730" i="2"/>
  <c r="R6730" i="2"/>
  <c r="Q6730" i="2"/>
  <c r="P6730" i="2"/>
  <c r="O6730" i="2"/>
  <c r="N6730" i="2"/>
  <c r="J6730" i="2"/>
  <c r="I6730" i="2"/>
  <c r="G6730" i="2"/>
  <c r="T6729" i="2"/>
  <c r="S6729" i="2"/>
  <c r="R6729" i="2"/>
  <c r="Q6729" i="2"/>
  <c r="P6729" i="2"/>
  <c r="O6729" i="2"/>
  <c r="N6729" i="2"/>
  <c r="J6729" i="2"/>
  <c r="I6729" i="2"/>
  <c r="G6729" i="2"/>
  <c r="T6728" i="2"/>
  <c r="S6728" i="2"/>
  <c r="R6728" i="2"/>
  <c r="Q6728" i="2"/>
  <c r="P6728" i="2"/>
  <c r="O6728" i="2"/>
  <c r="N6728" i="2"/>
  <c r="J6728" i="2"/>
  <c r="I6728" i="2"/>
  <c r="G6728" i="2"/>
  <c r="T6727" i="2"/>
  <c r="S6727" i="2"/>
  <c r="R6727" i="2"/>
  <c r="Q6727" i="2"/>
  <c r="P6727" i="2"/>
  <c r="O6727" i="2"/>
  <c r="N6727" i="2"/>
  <c r="J6727" i="2"/>
  <c r="I6727" i="2"/>
  <c r="G6727" i="2"/>
  <c r="T6726" i="2"/>
  <c r="S6726" i="2"/>
  <c r="R6726" i="2"/>
  <c r="Q6726" i="2"/>
  <c r="P6726" i="2"/>
  <c r="O6726" i="2"/>
  <c r="N6726" i="2"/>
  <c r="J6726" i="2"/>
  <c r="I6726" i="2"/>
  <c r="G6726" i="2"/>
  <c r="T6725" i="2"/>
  <c r="S6725" i="2"/>
  <c r="R6725" i="2"/>
  <c r="Q6725" i="2"/>
  <c r="P6725" i="2"/>
  <c r="O6725" i="2"/>
  <c r="N6725" i="2"/>
  <c r="J6725" i="2"/>
  <c r="I6725" i="2"/>
  <c r="G6725" i="2"/>
  <c r="T6724" i="2"/>
  <c r="S6724" i="2"/>
  <c r="R6724" i="2"/>
  <c r="Q6724" i="2"/>
  <c r="P6724" i="2"/>
  <c r="O6724" i="2"/>
  <c r="N6724" i="2"/>
  <c r="J6724" i="2"/>
  <c r="I6724" i="2"/>
  <c r="G6724" i="2"/>
  <c r="T6723" i="2"/>
  <c r="S6723" i="2"/>
  <c r="R6723" i="2"/>
  <c r="Q6723" i="2"/>
  <c r="P6723" i="2"/>
  <c r="O6723" i="2"/>
  <c r="N6723" i="2"/>
  <c r="J6723" i="2"/>
  <c r="I6723" i="2"/>
  <c r="G6723" i="2"/>
  <c r="T6722" i="2"/>
  <c r="S6722" i="2"/>
  <c r="R6722" i="2"/>
  <c r="Q6722" i="2"/>
  <c r="P6722" i="2"/>
  <c r="O6722" i="2"/>
  <c r="N6722" i="2"/>
  <c r="J6722" i="2"/>
  <c r="I6722" i="2"/>
  <c r="G6722" i="2"/>
  <c r="T6721" i="2"/>
  <c r="S6721" i="2"/>
  <c r="R6721" i="2"/>
  <c r="Q6721" i="2"/>
  <c r="P6721" i="2"/>
  <c r="O6721" i="2"/>
  <c r="N6721" i="2"/>
  <c r="J6721" i="2"/>
  <c r="I6721" i="2"/>
  <c r="G6721" i="2"/>
  <c r="T6720" i="2"/>
  <c r="S6720" i="2"/>
  <c r="R6720" i="2"/>
  <c r="Q6720" i="2"/>
  <c r="P6720" i="2"/>
  <c r="O6720" i="2"/>
  <c r="N6720" i="2"/>
  <c r="J6720" i="2"/>
  <c r="I6720" i="2"/>
  <c r="G6720" i="2"/>
  <c r="T6719" i="2"/>
  <c r="S6719" i="2"/>
  <c r="R6719" i="2"/>
  <c r="Q6719" i="2"/>
  <c r="P6719" i="2"/>
  <c r="O6719" i="2"/>
  <c r="N6719" i="2"/>
  <c r="J6719" i="2"/>
  <c r="I6719" i="2"/>
  <c r="G6719" i="2"/>
  <c r="T6718" i="2"/>
  <c r="S6718" i="2"/>
  <c r="R6718" i="2"/>
  <c r="Q6718" i="2"/>
  <c r="P6718" i="2"/>
  <c r="O6718" i="2"/>
  <c r="N6718" i="2"/>
  <c r="J6718" i="2"/>
  <c r="I6718" i="2"/>
  <c r="G6718" i="2"/>
  <c r="T6717" i="2"/>
  <c r="S6717" i="2"/>
  <c r="R6717" i="2"/>
  <c r="Q6717" i="2"/>
  <c r="P6717" i="2"/>
  <c r="O6717" i="2"/>
  <c r="N6717" i="2"/>
  <c r="J6717" i="2"/>
  <c r="I6717" i="2"/>
  <c r="G6717" i="2"/>
  <c r="T6716" i="2"/>
  <c r="S6716" i="2"/>
  <c r="R6716" i="2"/>
  <c r="Q6716" i="2"/>
  <c r="P6716" i="2"/>
  <c r="O6716" i="2"/>
  <c r="N6716" i="2"/>
  <c r="J6716" i="2"/>
  <c r="I6716" i="2"/>
  <c r="G6716" i="2"/>
  <c r="T6715" i="2"/>
  <c r="S6715" i="2"/>
  <c r="R6715" i="2"/>
  <c r="Q6715" i="2"/>
  <c r="P6715" i="2"/>
  <c r="O6715" i="2"/>
  <c r="N6715" i="2"/>
  <c r="J6715" i="2"/>
  <c r="I6715" i="2"/>
  <c r="G6715" i="2"/>
  <c r="T6714" i="2"/>
  <c r="S6714" i="2"/>
  <c r="R6714" i="2"/>
  <c r="Q6714" i="2"/>
  <c r="P6714" i="2"/>
  <c r="O6714" i="2"/>
  <c r="N6714" i="2"/>
  <c r="J6714" i="2"/>
  <c r="I6714" i="2"/>
  <c r="G6714" i="2"/>
  <c r="T6713" i="2"/>
  <c r="S6713" i="2"/>
  <c r="R6713" i="2"/>
  <c r="Q6713" i="2"/>
  <c r="P6713" i="2"/>
  <c r="O6713" i="2"/>
  <c r="N6713" i="2"/>
  <c r="J6713" i="2"/>
  <c r="I6713" i="2"/>
  <c r="G6713" i="2"/>
  <c r="T6712" i="2"/>
  <c r="S6712" i="2"/>
  <c r="R6712" i="2"/>
  <c r="Q6712" i="2"/>
  <c r="P6712" i="2"/>
  <c r="O6712" i="2"/>
  <c r="N6712" i="2"/>
  <c r="J6712" i="2"/>
  <c r="I6712" i="2"/>
  <c r="G6712" i="2"/>
  <c r="T6711" i="2"/>
  <c r="S6711" i="2"/>
  <c r="R6711" i="2"/>
  <c r="Q6711" i="2"/>
  <c r="P6711" i="2"/>
  <c r="O6711" i="2"/>
  <c r="N6711" i="2"/>
  <c r="J6711" i="2"/>
  <c r="I6711" i="2"/>
  <c r="G6711" i="2"/>
  <c r="T6710" i="2"/>
  <c r="S6710" i="2"/>
  <c r="R6710" i="2"/>
  <c r="Q6710" i="2"/>
  <c r="P6710" i="2"/>
  <c r="O6710" i="2"/>
  <c r="N6710" i="2"/>
  <c r="J6710" i="2"/>
  <c r="I6710" i="2"/>
  <c r="G6710" i="2"/>
  <c r="T6709" i="2"/>
  <c r="S6709" i="2"/>
  <c r="R6709" i="2"/>
  <c r="Q6709" i="2"/>
  <c r="P6709" i="2"/>
  <c r="O6709" i="2"/>
  <c r="N6709" i="2"/>
  <c r="J6709" i="2"/>
  <c r="I6709" i="2"/>
  <c r="G6709" i="2"/>
  <c r="T6708" i="2"/>
  <c r="S6708" i="2"/>
  <c r="R6708" i="2"/>
  <c r="Q6708" i="2"/>
  <c r="P6708" i="2"/>
  <c r="O6708" i="2"/>
  <c r="N6708" i="2"/>
  <c r="J6708" i="2"/>
  <c r="I6708" i="2"/>
  <c r="G6708" i="2"/>
  <c r="T6707" i="2"/>
  <c r="S6707" i="2"/>
  <c r="R6707" i="2"/>
  <c r="Q6707" i="2"/>
  <c r="P6707" i="2"/>
  <c r="O6707" i="2"/>
  <c r="N6707" i="2"/>
  <c r="J6707" i="2"/>
  <c r="I6707" i="2"/>
  <c r="G6707" i="2"/>
  <c r="T6706" i="2"/>
  <c r="S6706" i="2"/>
  <c r="R6706" i="2"/>
  <c r="Q6706" i="2"/>
  <c r="P6706" i="2"/>
  <c r="O6706" i="2"/>
  <c r="N6706" i="2"/>
  <c r="J6706" i="2"/>
  <c r="I6706" i="2"/>
  <c r="G6706" i="2"/>
  <c r="T6705" i="2"/>
  <c r="S6705" i="2"/>
  <c r="R6705" i="2"/>
  <c r="Q6705" i="2"/>
  <c r="P6705" i="2"/>
  <c r="O6705" i="2"/>
  <c r="N6705" i="2"/>
  <c r="J6705" i="2"/>
  <c r="I6705" i="2"/>
  <c r="G6705" i="2"/>
  <c r="T6704" i="2"/>
  <c r="S6704" i="2"/>
  <c r="R6704" i="2"/>
  <c r="Q6704" i="2"/>
  <c r="P6704" i="2"/>
  <c r="O6704" i="2"/>
  <c r="N6704" i="2"/>
  <c r="J6704" i="2"/>
  <c r="I6704" i="2"/>
  <c r="G6704" i="2"/>
  <c r="T6703" i="2"/>
  <c r="S6703" i="2"/>
  <c r="R6703" i="2"/>
  <c r="Q6703" i="2"/>
  <c r="P6703" i="2"/>
  <c r="O6703" i="2"/>
  <c r="N6703" i="2"/>
  <c r="J6703" i="2"/>
  <c r="I6703" i="2"/>
  <c r="G6703" i="2"/>
  <c r="T6702" i="2"/>
  <c r="S6702" i="2"/>
  <c r="R6702" i="2"/>
  <c r="Q6702" i="2"/>
  <c r="P6702" i="2"/>
  <c r="O6702" i="2"/>
  <c r="N6702" i="2"/>
  <c r="J6702" i="2"/>
  <c r="I6702" i="2"/>
  <c r="G6702" i="2"/>
  <c r="T6701" i="2"/>
  <c r="S6701" i="2"/>
  <c r="R6701" i="2"/>
  <c r="Q6701" i="2"/>
  <c r="P6701" i="2"/>
  <c r="O6701" i="2"/>
  <c r="N6701" i="2"/>
  <c r="J6701" i="2"/>
  <c r="I6701" i="2"/>
  <c r="G6701" i="2"/>
  <c r="T6700" i="2"/>
  <c r="S6700" i="2"/>
  <c r="R6700" i="2"/>
  <c r="Q6700" i="2"/>
  <c r="P6700" i="2"/>
  <c r="O6700" i="2"/>
  <c r="N6700" i="2"/>
  <c r="J6700" i="2"/>
  <c r="I6700" i="2"/>
  <c r="G6700" i="2"/>
  <c r="T6699" i="2"/>
  <c r="S6699" i="2"/>
  <c r="R6699" i="2"/>
  <c r="Q6699" i="2"/>
  <c r="P6699" i="2"/>
  <c r="O6699" i="2"/>
  <c r="N6699" i="2"/>
  <c r="J6699" i="2"/>
  <c r="I6699" i="2"/>
  <c r="G6699" i="2"/>
  <c r="T6698" i="2"/>
  <c r="S6698" i="2"/>
  <c r="R6698" i="2"/>
  <c r="Q6698" i="2"/>
  <c r="P6698" i="2"/>
  <c r="O6698" i="2"/>
  <c r="N6698" i="2"/>
  <c r="J6698" i="2"/>
  <c r="I6698" i="2"/>
  <c r="G6698" i="2"/>
  <c r="T6697" i="2"/>
  <c r="S6697" i="2"/>
  <c r="R6697" i="2"/>
  <c r="Q6697" i="2"/>
  <c r="P6697" i="2"/>
  <c r="O6697" i="2"/>
  <c r="N6697" i="2"/>
  <c r="J6697" i="2"/>
  <c r="I6697" i="2"/>
  <c r="G6697" i="2"/>
  <c r="T6696" i="2"/>
  <c r="S6696" i="2"/>
  <c r="R6696" i="2"/>
  <c r="Q6696" i="2"/>
  <c r="P6696" i="2"/>
  <c r="O6696" i="2"/>
  <c r="N6696" i="2"/>
  <c r="J6696" i="2"/>
  <c r="I6696" i="2"/>
  <c r="G6696" i="2"/>
  <c r="T6695" i="2"/>
  <c r="S6695" i="2"/>
  <c r="R6695" i="2"/>
  <c r="Q6695" i="2"/>
  <c r="P6695" i="2"/>
  <c r="O6695" i="2"/>
  <c r="N6695" i="2"/>
  <c r="J6695" i="2"/>
  <c r="I6695" i="2"/>
  <c r="L3080" i="2" s="1"/>
  <c r="G6695" i="2"/>
  <c r="T6694" i="2"/>
  <c r="S6694" i="2"/>
  <c r="R6694" i="2"/>
  <c r="Q6694" i="2"/>
  <c r="P6694" i="2"/>
  <c r="O6694" i="2"/>
  <c r="N6694" i="2"/>
  <c r="J6694" i="2"/>
  <c r="I6694" i="2"/>
  <c r="G6694" i="2"/>
  <c r="T6693" i="2"/>
  <c r="S6693" i="2"/>
  <c r="R6693" i="2"/>
  <c r="Q6693" i="2"/>
  <c r="P6693" i="2"/>
  <c r="O6693" i="2"/>
  <c r="N6693" i="2"/>
  <c r="J6693" i="2"/>
  <c r="I6693" i="2"/>
  <c r="G6693" i="2"/>
  <c r="T6692" i="2"/>
  <c r="S6692" i="2"/>
  <c r="R6692" i="2"/>
  <c r="Q6692" i="2"/>
  <c r="P6692" i="2"/>
  <c r="O6692" i="2"/>
  <c r="N6692" i="2"/>
  <c r="J6692" i="2"/>
  <c r="I6692" i="2"/>
  <c r="G6692" i="2"/>
  <c r="T6691" i="2"/>
  <c r="S6691" i="2"/>
  <c r="R6691" i="2"/>
  <c r="Q6691" i="2"/>
  <c r="P6691" i="2"/>
  <c r="O6691" i="2"/>
  <c r="N6691" i="2"/>
  <c r="J6691" i="2"/>
  <c r="I6691" i="2"/>
  <c r="G6691" i="2"/>
  <c r="T6690" i="2"/>
  <c r="S6690" i="2"/>
  <c r="R6690" i="2"/>
  <c r="Q6690" i="2"/>
  <c r="P6690" i="2"/>
  <c r="O6690" i="2"/>
  <c r="N6690" i="2"/>
  <c r="J6690" i="2"/>
  <c r="I6690" i="2"/>
  <c r="G6690" i="2"/>
  <c r="T6689" i="2"/>
  <c r="S6689" i="2"/>
  <c r="R6689" i="2"/>
  <c r="Q6689" i="2"/>
  <c r="P6689" i="2"/>
  <c r="O6689" i="2"/>
  <c r="N6689" i="2"/>
  <c r="J6689" i="2"/>
  <c r="I6689" i="2"/>
  <c r="G6689" i="2"/>
  <c r="T6688" i="2"/>
  <c r="S6688" i="2"/>
  <c r="R6688" i="2"/>
  <c r="Q6688" i="2"/>
  <c r="P6688" i="2"/>
  <c r="O6688" i="2"/>
  <c r="N6688" i="2"/>
  <c r="J6688" i="2"/>
  <c r="I6688" i="2"/>
  <c r="G6688" i="2"/>
  <c r="T6687" i="2"/>
  <c r="S6687" i="2"/>
  <c r="R6687" i="2"/>
  <c r="Q6687" i="2"/>
  <c r="P6687" i="2"/>
  <c r="O6687" i="2"/>
  <c r="N6687" i="2"/>
  <c r="J6687" i="2"/>
  <c r="I6687" i="2"/>
  <c r="L2898" i="2" s="1"/>
  <c r="G6687" i="2"/>
  <c r="T6686" i="2"/>
  <c r="S6686" i="2"/>
  <c r="R6686" i="2"/>
  <c r="Q6686" i="2"/>
  <c r="P6686" i="2"/>
  <c r="O6686" i="2"/>
  <c r="N6686" i="2"/>
  <c r="J6686" i="2"/>
  <c r="I6686" i="2"/>
  <c r="G6686" i="2"/>
  <c r="T6685" i="2"/>
  <c r="S6685" i="2"/>
  <c r="R6685" i="2"/>
  <c r="Q6685" i="2"/>
  <c r="P6685" i="2"/>
  <c r="O6685" i="2"/>
  <c r="N6685" i="2"/>
  <c r="J6685" i="2"/>
  <c r="I6685" i="2"/>
  <c r="G6685" i="2"/>
  <c r="T6684" i="2"/>
  <c r="S6684" i="2"/>
  <c r="R6684" i="2"/>
  <c r="Q6684" i="2"/>
  <c r="P6684" i="2"/>
  <c r="O6684" i="2"/>
  <c r="N6684" i="2"/>
  <c r="J6684" i="2"/>
  <c r="I6684" i="2"/>
  <c r="G6684" i="2"/>
  <c r="T6683" i="2"/>
  <c r="S6683" i="2"/>
  <c r="R6683" i="2"/>
  <c r="Q6683" i="2"/>
  <c r="P6683" i="2"/>
  <c r="O6683" i="2"/>
  <c r="N6683" i="2"/>
  <c r="J6683" i="2"/>
  <c r="I6683" i="2"/>
  <c r="G6683" i="2"/>
  <c r="T6682" i="2"/>
  <c r="S6682" i="2"/>
  <c r="R6682" i="2"/>
  <c r="Q6682" i="2"/>
  <c r="P6682" i="2"/>
  <c r="O6682" i="2"/>
  <c r="N6682" i="2"/>
  <c r="J6682" i="2"/>
  <c r="I6682" i="2"/>
  <c r="G6682" i="2"/>
  <c r="T6681" i="2"/>
  <c r="S6681" i="2"/>
  <c r="R6681" i="2"/>
  <c r="Q6681" i="2"/>
  <c r="P6681" i="2"/>
  <c r="O6681" i="2"/>
  <c r="N6681" i="2"/>
  <c r="J6681" i="2"/>
  <c r="I6681" i="2"/>
  <c r="G6681" i="2"/>
  <c r="T6680" i="2"/>
  <c r="S6680" i="2"/>
  <c r="R6680" i="2"/>
  <c r="Q6680" i="2"/>
  <c r="P6680" i="2"/>
  <c r="O6680" i="2"/>
  <c r="N6680" i="2"/>
  <c r="J6680" i="2"/>
  <c r="I6680" i="2"/>
  <c r="G6680" i="2"/>
  <c r="T6679" i="2"/>
  <c r="S6679" i="2"/>
  <c r="R6679" i="2"/>
  <c r="Q6679" i="2"/>
  <c r="P6679" i="2"/>
  <c r="O6679" i="2"/>
  <c r="N6679" i="2"/>
  <c r="J6679" i="2"/>
  <c r="I6679" i="2"/>
  <c r="L4399" i="2" s="1"/>
  <c r="G6679" i="2"/>
  <c r="T6678" i="2"/>
  <c r="S6678" i="2"/>
  <c r="R6678" i="2"/>
  <c r="Q6678" i="2"/>
  <c r="P6678" i="2"/>
  <c r="O6678" i="2"/>
  <c r="N6678" i="2"/>
  <c r="J6678" i="2"/>
  <c r="I6678" i="2"/>
  <c r="G6678" i="2"/>
  <c r="T6677" i="2"/>
  <c r="S6677" i="2"/>
  <c r="R6677" i="2"/>
  <c r="Q6677" i="2"/>
  <c r="P6677" i="2"/>
  <c r="O6677" i="2"/>
  <c r="N6677" i="2"/>
  <c r="J6677" i="2"/>
  <c r="I6677" i="2"/>
  <c r="G6677" i="2"/>
  <c r="T6676" i="2"/>
  <c r="S6676" i="2"/>
  <c r="R6676" i="2"/>
  <c r="Q6676" i="2"/>
  <c r="P6676" i="2"/>
  <c r="O6676" i="2"/>
  <c r="N6676" i="2"/>
  <c r="J6676" i="2"/>
  <c r="I6676" i="2"/>
  <c r="G6676" i="2"/>
  <c r="T6675" i="2"/>
  <c r="S6675" i="2"/>
  <c r="R6675" i="2"/>
  <c r="Q6675" i="2"/>
  <c r="P6675" i="2"/>
  <c r="O6675" i="2"/>
  <c r="N6675" i="2"/>
  <c r="J6675" i="2"/>
  <c r="I6675" i="2"/>
  <c r="L3393" i="2" s="1"/>
  <c r="G6675" i="2"/>
  <c r="T6674" i="2"/>
  <c r="S6674" i="2"/>
  <c r="R6674" i="2"/>
  <c r="Q6674" i="2"/>
  <c r="P6674" i="2"/>
  <c r="O6674" i="2"/>
  <c r="N6674" i="2"/>
  <c r="J6674" i="2"/>
  <c r="I6674" i="2"/>
  <c r="G6674" i="2"/>
  <c r="T6673" i="2"/>
  <c r="S6673" i="2"/>
  <c r="R6673" i="2"/>
  <c r="Q6673" i="2"/>
  <c r="P6673" i="2"/>
  <c r="O6673" i="2"/>
  <c r="N6673" i="2"/>
  <c r="J6673" i="2"/>
  <c r="I6673" i="2"/>
  <c r="G6673" i="2"/>
  <c r="T6672" i="2"/>
  <c r="S6672" i="2"/>
  <c r="R6672" i="2"/>
  <c r="Q6672" i="2"/>
  <c r="P6672" i="2"/>
  <c r="O6672" i="2"/>
  <c r="N6672" i="2"/>
  <c r="J6672" i="2"/>
  <c r="I6672" i="2"/>
  <c r="G6672" i="2"/>
  <c r="T6671" i="2"/>
  <c r="S6671" i="2"/>
  <c r="R6671" i="2"/>
  <c r="Q6671" i="2"/>
  <c r="P6671" i="2"/>
  <c r="O6671" i="2"/>
  <c r="N6671" i="2"/>
  <c r="J6671" i="2"/>
  <c r="I6671" i="2"/>
  <c r="L3662" i="2" s="1"/>
  <c r="G6671" i="2"/>
  <c r="T6670" i="2"/>
  <c r="S6670" i="2"/>
  <c r="R6670" i="2"/>
  <c r="Q6670" i="2"/>
  <c r="P6670" i="2"/>
  <c r="O6670" i="2"/>
  <c r="N6670" i="2"/>
  <c r="J6670" i="2"/>
  <c r="I6670" i="2"/>
  <c r="G6670" i="2"/>
  <c r="T6669" i="2"/>
  <c r="S6669" i="2"/>
  <c r="R6669" i="2"/>
  <c r="Q6669" i="2"/>
  <c r="P6669" i="2"/>
  <c r="O6669" i="2"/>
  <c r="N6669" i="2"/>
  <c r="J6669" i="2"/>
  <c r="I6669" i="2"/>
  <c r="G6669" i="2"/>
  <c r="T6668" i="2"/>
  <c r="S6668" i="2"/>
  <c r="R6668" i="2"/>
  <c r="Q6668" i="2"/>
  <c r="P6668" i="2"/>
  <c r="O6668" i="2"/>
  <c r="N6668" i="2"/>
  <c r="J6668" i="2"/>
  <c r="I6668" i="2"/>
  <c r="G6668" i="2"/>
  <c r="T6667" i="2"/>
  <c r="S6667" i="2"/>
  <c r="R6667" i="2"/>
  <c r="Q6667" i="2"/>
  <c r="P6667" i="2"/>
  <c r="O6667" i="2"/>
  <c r="N6667" i="2"/>
  <c r="J6667" i="2"/>
  <c r="I6667" i="2"/>
  <c r="G6667" i="2"/>
  <c r="T6666" i="2"/>
  <c r="S6666" i="2"/>
  <c r="R6666" i="2"/>
  <c r="Q6666" i="2"/>
  <c r="P6666" i="2"/>
  <c r="O6666" i="2"/>
  <c r="N6666" i="2"/>
  <c r="J6666" i="2"/>
  <c r="I6666" i="2"/>
  <c r="G6666" i="2"/>
  <c r="T6665" i="2"/>
  <c r="S6665" i="2"/>
  <c r="R6665" i="2"/>
  <c r="Q6665" i="2"/>
  <c r="P6665" i="2"/>
  <c r="O6665" i="2"/>
  <c r="N6665" i="2"/>
  <c r="J6665" i="2"/>
  <c r="I6665" i="2"/>
  <c r="G6665" i="2"/>
  <c r="T6664" i="2"/>
  <c r="S6664" i="2"/>
  <c r="R6664" i="2"/>
  <c r="Q6664" i="2"/>
  <c r="P6664" i="2"/>
  <c r="O6664" i="2"/>
  <c r="N6664" i="2"/>
  <c r="J6664" i="2"/>
  <c r="I6664" i="2"/>
  <c r="G6664" i="2"/>
  <c r="T6663" i="2"/>
  <c r="S6663" i="2"/>
  <c r="R6663" i="2"/>
  <c r="Q6663" i="2"/>
  <c r="P6663" i="2"/>
  <c r="O6663" i="2"/>
  <c r="N6663" i="2"/>
  <c r="J6663" i="2"/>
  <c r="I6663" i="2"/>
  <c r="G6663" i="2"/>
  <c r="T6662" i="2"/>
  <c r="S6662" i="2"/>
  <c r="R6662" i="2"/>
  <c r="Q6662" i="2"/>
  <c r="P6662" i="2"/>
  <c r="O6662" i="2"/>
  <c r="N6662" i="2"/>
  <c r="J6662" i="2"/>
  <c r="I6662" i="2"/>
  <c r="G6662" i="2"/>
  <c r="T6661" i="2"/>
  <c r="S6661" i="2"/>
  <c r="R6661" i="2"/>
  <c r="Q6661" i="2"/>
  <c r="P6661" i="2"/>
  <c r="O6661" i="2"/>
  <c r="N6661" i="2"/>
  <c r="J6661" i="2"/>
  <c r="I6661" i="2"/>
  <c r="G6661" i="2"/>
  <c r="T6660" i="2"/>
  <c r="S6660" i="2"/>
  <c r="R6660" i="2"/>
  <c r="Q6660" i="2"/>
  <c r="P6660" i="2"/>
  <c r="O6660" i="2"/>
  <c r="N6660" i="2"/>
  <c r="J6660" i="2"/>
  <c r="I6660" i="2"/>
  <c r="G6660" i="2"/>
  <c r="T6659" i="2"/>
  <c r="S6659" i="2"/>
  <c r="R6659" i="2"/>
  <c r="Q6659" i="2"/>
  <c r="P6659" i="2"/>
  <c r="O6659" i="2"/>
  <c r="N6659" i="2"/>
  <c r="J6659" i="2"/>
  <c r="I6659" i="2"/>
  <c r="G6659" i="2"/>
  <c r="T6658" i="2"/>
  <c r="S6658" i="2"/>
  <c r="R6658" i="2"/>
  <c r="Q6658" i="2"/>
  <c r="P6658" i="2"/>
  <c r="O6658" i="2"/>
  <c r="N6658" i="2"/>
  <c r="J6658" i="2"/>
  <c r="I6658" i="2"/>
  <c r="G6658" i="2"/>
  <c r="T6657" i="2"/>
  <c r="S6657" i="2"/>
  <c r="R6657" i="2"/>
  <c r="Q6657" i="2"/>
  <c r="P6657" i="2"/>
  <c r="O6657" i="2"/>
  <c r="N6657" i="2"/>
  <c r="J6657" i="2"/>
  <c r="I6657" i="2"/>
  <c r="G6657" i="2"/>
  <c r="T6656" i="2"/>
  <c r="S6656" i="2"/>
  <c r="R6656" i="2"/>
  <c r="Q6656" i="2"/>
  <c r="P6656" i="2"/>
  <c r="O6656" i="2"/>
  <c r="N6656" i="2"/>
  <c r="J6656" i="2"/>
  <c r="I6656" i="2"/>
  <c r="G6656" i="2"/>
  <c r="T6655" i="2"/>
  <c r="S6655" i="2"/>
  <c r="R6655" i="2"/>
  <c r="Q6655" i="2"/>
  <c r="P6655" i="2"/>
  <c r="O6655" i="2"/>
  <c r="N6655" i="2"/>
  <c r="J6655" i="2"/>
  <c r="I6655" i="2"/>
  <c r="L4866" i="2" s="1"/>
  <c r="G6655" i="2"/>
  <c r="T6654" i="2"/>
  <c r="S6654" i="2"/>
  <c r="R6654" i="2"/>
  <c r="Q6654" i="2"/>
  <c r="P6654" i="2"/>
  <c r="O6654" i="2"/>
  <c r="N6654" i="2"/>
  <c r="J6654" i="2"/>
  <c r="I6654" i="2"/>
  <c r="G6654" i="2"/>
  <c r="T6653" i="2"/>
  <c r="S6653" i="2"/>
  <c r="R6653" i="2"/>
  <c r="Q6653" i="2"/>
  <c r="P6653" i="2"/>
  <c r="O6653" i="2"/>
  <c r="N6653" i="2"/>
  <c r="J6653" i="2"/>
  <c r="I6653" i="2"/>
  <c r="G6653" i="2"/>
  <c r="T6652" i="2"/>
  <c r="S6652" i="2"/>
  <c r="R6652" i="2"/>
  <c r="Q6652" i="2"/>
  <c r="P6652" i="2"/>
  <c r="O6652" i="2"/>
  <c r="N6652" i="2"/>
  <c r="J6652" i="2"/>
  <c r="I6652" i="2"/>
  <c r="G6652" i="2"/>
  <c r="T6651" i="2"/>
  <c r="S6651" i="2"/>
  <c r="R6651" i="2"/>
  <c r="Q6651" i="2"/>
  <c r="P6651" i="2"/>
  <c r="O6651" i="2"/>
  <c r="N6651" i="2"/>
  <c r="J6651" i="2"/>
  <c r="I6651" i="2"/>
  <c r="L3586" i="2" s="1"/>
  <c r="G6651" i="2"/>
  <c r="T6650" i="2"/>
  <c r="S6650" i="2"/>
  <c r="R6650" i="2"/>
  <c r="Q6650" i="2"/>
  <c r="P6650" i="2"/>
  <c r="O6650" i="2"/>
  <c r="N6650" i="2"/>
  <c r="J6650" i="2"/>
  <c r="I6650" i="2"/>
  <c r="G6650" i="2"/>
  <c r="T6649" i="2"/>
  <c r="S6649" i="2"/>
  <c r="R6649" i="2"/>
  <c r="Q6649" i="2"/>
  <c r="P6649" i="2"/>
  <c r="O6649" i="2"/>
  <c r="N6649" i="2"/>
  <c r="J6649" i="2"/>
  <c r="I6649" i="2"/>
  <c r="G6649" i="2"/>
  <c r="T6648" i="2"/>
  <c r="S6648" i="2"/>
  <c r="R6648" i="2"/>
  <c r="Q6648" i="2"/>
  <c r="P6648" i="2"/>
  <c r="O6648" i="2"/>
  <c r="N6648" i="2"/>
  <c r="J6648" i="2"/>
  <c r="I6648" i="2"/>
  <c r="G6648" i="2"/>
  <c r="T6647" i="2"/>
  <c r="S6647" i="2"/>
  <c r="R6647" i="2"/>
  <c r="Q6647" i="2"/>
  <c r="P6647" i="2"/>
  <c r="O6647" i="2"/>
  <c r="N6647" i="2"/>
  <c r="J6647" i="2"/>
  <c r="I6647" i="2"/>
  <c r="G6647" i="2"/>
  <c r="T6646" i="2"/>
  <c r="S6646" i="2"/>
  <c r="R6646" i="2"/>
  <c r="Q6646" i="2"/>
  <c r="P6646" i="2"/>
  <c r="O6646" i="2"/>
  <c r="N6646" i="2"/>
  <c r="J6646" i="2"/>
  <c r="I6646" i="2"/>
  <c r="G6646" i="2"/>
  <c r="T6645" i="2"/>
  <c r="S6645" i="2"/>
  <c r="R6645" i="2"/>
  <c r="Q6645" i="2"/>
  <c r="P6645" i="2"/>
  <c r="O6645" i="2"/>
  <c r="N6645" i="2"/>
  <c r="J6645" i="2"/>
  <c r="I6645" i="2"/>
  <c r="G6645" i="2"/>
  <c r="T6644" i="2"/>
  <c r="S6644" i="2"/>
  <c r="R6644" i="2"/>
  <c r="Q6644" i="2"/>
  <c r="P6644" i="2"/>
  <c r="O6644" i="2"/>
  <c r="N6644" i="2"/>
  <c r="J6644" i="2"/>
  <c r="I6644" i="2"/>
  <c r="G6644" i="2"/>
  <c r="T6643" i="2"/>
  <c r="S6643" i="2"/>
  <c r="R6643" i="2"/>
  <c r="Q6643" i="2"/>
  <c r="P6643" i="2"/>
  <c r="O6643" i="2"/>
  <c r="N6643" i="2"/>
  <c r="J6643" i="2"/>
  <c r="I6643" i="2"/>
  <c r="G6643" i="2"/>
  <c r="T6642" i="2"/>
  <c r="S6642" i="2"/>
  <c r="R6642" i="2"/>
  <c r="Q6642" i="2"/>
  <c r="P6642" i="2"/>
  <c r="O6642" i="2"/>
  <c r="N6642" i="2"/>
  <c r="J6642" i="2"/>
  <c r="I6642" i="2"/>
  <c r="G6642" i="2"/>
  <c r="T6641" i="2"/>
  <c r="S6641" i="2"/>
  <c r="R6641" i="2"/>
  <c r="Q6641" i="2"/>
  <c r="P6641" i="2"/>
  <c r="O6641" i="2"/>
  <c r="N6641" i="2"/>
  <c r="J6641" i="2"/>
  <c r="I6641" i="2"/>
  <c r="G6641" i="2"/>
  <c r="T6640" i="2"/>
  <c r="S6640" i="2"/>
  <c r="R6640" i="2"/>
  <c r="Q6640" i="2"/>
  <c r="P6640" i="2"/>
  <c r="O6640" i="2"/>
  <c r="N6640" i="2"/>
  <c r="J6640" i="2"/>
  <c r="I6640" i="2"/>
  <c r="G6640" i="2"/>
  <c r="T6639" i="2"/>
  <c r="S6639" i="2"/>
  <c r="R6639" i="2"/>
  <c r="Q6639" i="2"/>
  <c r="P6639" i="2"/>
  <c r="O6639" i="2"/>
  <c r="N6639" i="2"/>
  <c r="J6639" i="2"/>
  <c r="I6639" i="2"/>
  <c r="G6639" i="2"/>
  <c r="T6638" i="2"/>
  <c r="S6638" i="2"/>
  <c r="R6638" i="2"/>
  <c r="Q6638" i="2"/>
  <c r="P6638" i="2"/>
  <c r="O6638" i="2"/>
  <c r="N6638" i="2"/>
  <c r="J6638" i="2"/>
  <c r="I6638" i="2"/>
  <c r="G6638" i="2"/>
  <c r="T6637" i="2"/>
  <c r="S6637" i="2"/>
  <c r="R6637" i="2"/>
  <c r="Q6637" i="2"/>
  <c r="P6637" i="2"/>
  <c r="O6637" i="2"/>
  <c r="N6637" i="2"/>
  <c r="J6637" i="2"/>
  <c r="I6637" i="2"/>
  <c r="G6637" i="2"/>
  <c r="T6636" i="2"/>
  <c r="S6636" i="2"/>
  <c r="R6636" i="2"/>
  <c r="Q6636" i="2"/>
  <c r="P6636" i="2"/>
  <c r="O6636" i="2"/>
  <c r="N6636" i="2"/>
  <c r="J6636" i="2"/>
  <c r="I6636" i="2"/>
  <c r="G6636" i="2"/>
  <c r="T6635" i="2"/>
  <c r="S6635" i="2"/>
  <c r="R6635" i="2"/>
  <c r="Q6635" i="2"/>
  <c r="P6635" i="2"/>
  <c r="O6635" i="2"/>
  <c r="N6635" i="2"/>
  <c r="J6635" i="2"/>
  <c r="I6635" i="2"/>
  <c r="L3351" i="2" s="1"/>
  <c r="G6635" i="2"/>
  <c r="T6634" i="2"/>
  <c r="S6634" i="2"/>
  <c r="R6634" i="2"/>
  <c r="Q6634" i="2"/>
  <c r="P6634" i="2"/>
  <c r="O6634" i="2"/>
  <c r="N6634" i="2"/>
  <c r="J6634" i="2"/>
  <c r="I6634" i="2"/>
  <c r="G6634" i="2"/>
  <c r="T6633" i="2"/>
  <c r="S6633" i="2"/>
  <c r="R6633" i="2"/>
  <c r="Q6633" i="2"/>
  <c r="P6633" i="2"/>
  <c r="O6633" i="2"/>
  <c r="N6633" i="2"/>
  <c r="J6633" i="2"/>
  <c r="I6633" i="2"/>
  <c r="G6633" i="2"/>
  <c r="T6632" i="2"/>
  <c r="S6632" i="2"/>
  <c r="R6632" i="2"/>
  <c r="Q6632" i="2"/>
  <c r="P6632" i="2"/>
  <c r="O6632" i="2"/>
  <c r="N6632" i="2"/>
  <c r="J6632" i="2"/>
  <c r="I6632" i="2"/>
  <c r="G6632" i="2"/>
  <c r="T6631" i="2"/>
  <c r="S6631" i="2"/>
  <c r="R6631" i="2"/>
  <c r="Q6631" i="2"/>
  <c r="P6631" i="2"/>
  <c r="O6631" i="2"/>
  <c r="N6631" i="2"/>
  <c r="J6631" i="2"/>
  <c r="I6631" i="2"/>
  <c r="G6631" i="2"/>
  <c r="T6630" i="2"/>
  <c r="S6630" i="2"/>
  <c r="R6630" i="2"/>
  <c r="Q6630" i="2"/>
  <c r="P6630" i="2"/>
  <c r="O6630" i="2"/>
  <c r="N6630" i="2"/>
  <c r="J6630" i="2"/>
  <c r="I6630" i="2"/>
  <c r="G6630" i="2"/>
  <c r="T6629" i="2"/>
  <c r="S6629" i="2"/>
  <c r="R6629" i="2"/>
  <c r="Q6629" i="2"/>
  <c r="P6629" i="2"/>
  <c r="O6629" i="2"/>
  <c r="N6629" i="2"/>
  <c r="J6629" i="2"/>
  <c r="I6629" i="2"/>
  <c r="G6629" i="2"/>
  <c r="T6628" i="2"/>
  <c r="S6628" i="2"/>
  <c r="R6628" i="2"/>
  <c r="Q6628" i="2"/>
  <c r="P6628" i="2"/>
  <c r="O6628" i="2"/>
  <c r="N6628" i="2"/>
  <c r="J6628" i="2"/>
  <c r="I6628" i="2"/>
  <c r="G6628" i="2"/>
  <c r="T6627" i="2"/>
  <c r="S6627" i="2"/>
  <c r="R6627" i="2"/>
  <c r="Q6627" i="2"/>
  <c r="P6627" i="2"/>
  <c r="O6627" i="2"/>
  <c r="N6627" i="2"/>
  <c r="J6627" i="2"/>
  <c r="I6627" i="2"/>
  <c r="G6627" i="2"/>
  <c r="T6626" i="2"/>
  <c r="S6626" i="2"/>
  <c r="R6626" i="2"/>
  <c r="Q6626" i="2"/>
  <c r="P6626" i="2"/>
  <c r="O6626" i="2"/>
  <c r="N6626" i="2"/>
  <c r="J6626" i="2"/>
  <c r="I6626" i="2"/>
  <c r="G6626" i="2"/>
  <c r="T6625" i="2"/>
  <c r="S6625" i="2"/>
  <c r="R6625" i="2"/>
  <c r="Q6625" i="2"/>
  <c r="P6625" i="2"/>
  <c r="O6625" i="2"/>
  <c r="N6625" i="2"/>
  <c r="J6625" i="2"/>
  <c r="I6625" i="2"/>
  <c r="G6625" i="2"/>
  <c r="T6624" i="2"/>
  <c r="S6624" i="2"/>
  <c r="R6624" i="2"/>
  <c r="Q6624" i="2"/>
  <c r="P6624" i="2"/>
  <c r="O6624" i="2"/>
  <c r="N6624" i="2"/>
  <c r="J6624" i="2"/>
  <c r="I6624" i="2"/>
  <c r="G6624" i="2"/>
  <c r="T6623" i="2"/>
  <c r="S6623" i="2"/>
  <c r="R6623" i="2"/>
  <c r="Q6623" i="2"/>
  <c r="P6623" i="2"/>
  <c r="O6623" i="2"/>
  <c r="N6623" i="2"/>
  <c r="J6623" i="2"/>
  <c r="I6623" i="2"/>
  <c r="G6623" i="2"/>
  <c r="T6622" i="2"/>
  <c r="S6622" i="2"/>
  <c r="R6622" i="2"/>
  <c r="Q6622" i="2"/>
  <c r="P6622" i="2"/>
  <c r="O6622" i="2"/>
  <c r="N6622" i="2"/>
  <c r="J6622" i="2"/>
  <c r="I6622" i="2"/>
  <c r="G6622" i="2"/>
  <c r="T6621" i="2"/>
  <c r="S6621" i="2"/>
  <c r="R6621" i="2"/>
  <c r="Q6621" i="2"/>
  <c r="P6621" i="2"/>
  <c r="O6621" i="2"/>
  <c r="N6621" i="2"/>
  <c r="J6621" i="2"/>
  <c r="I6621" i="2"/>
  <c r="G6621" i="2"/>
  <c r="T6620" i="2"/>
  <c r="S6620" i="2"/>
  <c r="R6620" i="2"/>
  <c r="Q6620" i="2"/>
  <c r="P6620" i="2"/>
  <c r="O6620" i="2"/>
  <c r="N6620" i="2"/>
  <c r="J6620" i="2"/>
  <c r="I6620" i="2"/>
  <c r="G6620" i="2"/>
  <c r="T6619" i="2"/>
  <c r="S6619" i="2"/>
  <c r="R6619" i="2"/>
  <c r="Q6619" i="2"/>
  <c r="P6619" i="2"/>
  <c r="O6619" i="2"/>
  <c r="N6619" i="2"/>
  <c r="J6619" i="2"/>
  <c r="I6619" i="2"/>
  <c r="G6619" i="2"/>
  <c r="T6618" i="2"/>
  <c r="S6618" i="2"/>
  <c r="R6618" i="2"/>
  <c r="Q6618" i="2"/>
  <c r="P6618" i="2"/>
  <c r="O6618" i="2"/>
  <c r="N6618" i="2"/>
  <c r="J6618" i="2"/>
  <c r="I6618" i="2"/>
  <c r="G6618" i="2"/>
  <c r="T6617" i="2"/>
  <c r="S6617" i="2"/>
  <c r="R6617" i="2"/>
  <c r="Q6617" i="2"/>
  <c r="P6617" i="2"/>
  <c r="O6617" i="2"/>
  <c r="N6617" i="2"/>
  <c r="J6617" i="2"/>
  <c r="I6617" i="2"/>
  <c r="G6617" i="2"/>
  <c r="T6616" i="2"/>
  <c r="S6616" i="2"/>
  <c r="R6616" i="2"/>
  <c r="Q6616" i="2"/>
  <c r="P6616" i="2"/>
  <c r="O6616" i="2"/>
  <c r="N6616" i="2"/>
  <c r="J6616" i="2"/>
  <c r="I6616" i="2"/>
  <c r="G6616" i="2"/>
  <c r="T6615" i="2"/>
  <c r="S6615" i="2"/>
  <c r="R6615" i="2"/>
  <c r="Q6615" i="2"/>
  <c r="P6615" i="2"/>
  <c r="O6615" i="2"/>
  <c r="N6615" i="2"/>
  <c r="J6615" i="2"/>
  <c r="I6615" i="2"/>
  <c r="L3972" i="2" s="1"/>
  <c r="G6615" i="2"/>
  <c r="T6614" i="2"/>
  <c r="S6614" i="2"/>
  <c r="R6614" i="2"/>
  <c r="Q6614" i="2"/>
  <c r="P6614" i="2"/>
  <c r="O6614" i="2"/>
  <c r="N6614" i="2"/>
  <c r="J6614" i="2"/>
  <c r="I6614" i="2"/>
  <c r="G6614" i="2"/>
  <c r="T6613" i="2"/>
  <c r="S6613" i="2"/>
  <c r="R6613" i="2"/>
  <c r="Q6613" i="2"/>
  <c r="P6613" i="2"/>
  <c r="O6613" i="2"/>
  <c r="N6613" i="2"/>
  <c r="J6613" i="2"/>
  <c r="I6613" i="2"/>
  <c r="G6613" i="2"/>
  <c r="T6612" i="2"/>
  <c r="S6612" i="2"/>
  <c r="R6612" i="2"/>
  <c r="Q6612" i="2"/>
  <c r="P6612" i="2"/>
  <c r="O6612" i="2"/>
  <c r="N6612" i="2"/>
  <c r="J6612" i="2"/>
  <c r="I6612" i="2"/>
  <c r="G6612" i="2"/>
  <c r="T6611" i="2"/>
  <c r="S6611" i="2"/>
  <c r="R6611" i="2"/>
  <c r="Q6611" i="2"/>
  <c r="P6611" i="2"/>
  <c r="O6611" i="2"/>
  <c r="N6611" i="2"/>
  <c r="J6611" i="2"/>
  <c r="I6611" i="2"/>
  <c r="G6611" i="2"/>
  <c r="T6610" i="2"/>
  <c r="S6610" i="2"/>
  <c r="R6610" i="2"/>
  <c r="Q6610" i="2"/>
  <c r="P6610" i="2"/>
  <c r="O6610" i="2"/>
  <c r="N6610" i="2"/>
  <c r="J6610" i="2"/>
  <c r="I6610" i="2"/>
  <c r="G6610" i="2"/>
  <c r="T6609" i="2"/>
  <c r="S6609" i="2"/>
  <c r="R6609" i="2"/>
  <c r="Q6609" i="2"/>
  <c r="P6609" i="2"/>
  <c r="O6609" i="2"/>
  <c r="N6609" i="2"/>
  <c r="J6609" i="2"/>
  <c r="I6609" i="2"/>
  <c r="G6609" i="2"/>
  <c r="T6608" i="2"/>
  <c r="S6608" i="2"/>
  <c r="R6608" i="2"/>
  <c r="Q6608" i="2"/>
  <c r="P6608" i="2"/>
  <c r="O6608" i="2"/>
  <c r="N6608" i="2"/>
  <c r="J6608" i="2"/>
  <c r="I6608" i="2"/>
  <c r="G6608" i="2"/>
  <c r="T6607" i="2"/>
  <c r="S6607" i="2"/>
  <c r="R6607" i="2"/>
  <c r="Q6607" i="2"/>
  <c r="P6607" i="2"/>
  <c r="O6607" i="2"/>
  <c r="N6607" i="2"/>
  <c r="J6607" i="2"/>
  <c r="I6607" i="2"/>
  <c r="G6607" i="2"/>
  <c r="T6606" i="2"/>
  <c r="S6606" i="2"/>
  <c r="R6606" i="2"/>
  <c r="Q6606" i="2"/>
  <c r="P6606" i="2"/>
  <c r="O6606" i="2"/>
  <c r="N6606" i="2"/>
  <c r="J6606" i="2"/>
  <c r="I6606" i="2"/>
  <c r="G6606" i="2"/>
  <c r="T6605" i="2"/>
  <c r="S6605" i="2"/>
  <c r="R6605" i="2"/>
  <c r="Q6605" i="2"/>
  <c r="P6605" i="2"/>
  <c r="O6605" i="2"/>
  <c r="N6605" i="2"/>
  <c r="J6605" i="2"/>
  <c r="I6605" i="2"/>
  <c r="G6605" i="2"/>
  <c r="T6604" i="2"/>
  <c r="S6604" i="2"/>
  <c r="R6604" i="2"/>
  <c r="Q6604" i="2"/>
  <c r="P6604" i="2"/>
  <c r="O6604" i="2"/>
  <c r="N6604" i="2"/>
  <c r="J6604" i="2"/>
  <c r="I6604" i="2"/>
  <c r="G6604" i="2"/>
  <c r="T6603" i="2"/>
  <c r="S6603" i="2"/>
  <c r="R6603" i="2"/>
  <c r="Q6603" i="2"/>
  <c r="P6603" i="2"/>
  <c r="O6603" i="2"/>
  <c r="N6603" i="2"/>
  <c r="J6603" i="2"/>
  <c r="I6603" i="2"/>
  <c r="L3206" i="2" s="1"/>
  <c r="G6603" i="2"/>
  <c r="T6602" i="2"/>
  <c r="S6602" i="2"/>
  <c r="R6602" i="2"/>
  <c r="Q6602" i="2"/>
  <c r="P6602" i="2"/>
  <c r="O6602" i="2"/>
  <c r="N6602" i="2"/>
  <c r="J6602" i="2"/>
  <c r="I6602" i="2"/>
  <c r="G6602" i="2"/>
  <c r="T6601" i="2"/>
  <c r="S6601" i="2"/>
  <c r="R6601" i="2"/>
  <c r="Q6601" i="2"/>
  <c r="P6601" i="2"/>
  <c r="O6601" i="2"/>
  <c r="N6601" i="2"/>
  <c r="J6601" i="2"/>
  <c r="I6601" i="2"/>
  <c r="G6601" i="2"/>
  <c r="T6600" i="2"/>
  <c r="S6600" i="2"/>
  <c r="R6600" i="2"/>
  <c r="Q6600" i="2"/>
  <c r="P6600" i="2"/>
  <c r="O6600" i="2"/>
  <c r="N6600" i="2"/>
  <c r="J6600" i="2"/>
  <c r="I6600" i="2"/>
  <c r="G6600" i="2"/>
  <c r="T6599" i="2"/>
  <c r="S6599" i="2"/>
  <c r="R6599" i="2"/>
  <c r="Q6599" i="2"/>
  <c r="P6599" i="2"/>
  <c r="O6599" i="2"/>
  <c r="N6599" i="2"/>
  <c r="J6599" i="2"/>
  <c r="I6599" i="2"/>
  <c r="G6599" i="2"/>
  <c r="T6598" i="2"/>
  <c r="S6598" i="2"/>
  <c r="R6598" i="2"/>
  <c r="Q6598" i="2"/>
  <c r="P6598" i="2"/>
  <c r="O6598" i="2"/>
  <c r="N6598" i="2"/>
  <c r="J6598" i="2"/>
  <c r="I6598" i="2"/>
  <c r="G6598" i="2"/>
  <c r="T6597" i="2"/>
  <c r="S6597" i="2"/>
  <c r="R6597" i="2"/>
  <c r="Q6597" i="2"/>
  <c r="P6597" i="2"/>
  <c r="O6597" i="2"/>
  <c r="N6597" i="2"/>
  <c r="J6597" i="2"/>
  <c r="I6597" i="2"/>
  <c r="G6597" i="2"/>
  <c r="T6596" i="2"/>
  <c r="S6596" i="2"/>
  <c r="R6596" i="2"/>
  <c r="Q6596" i="2"/>
  <c r="P6596" i="2"/>
  <c r="O6596" i="2"/>
  <c r="N6596" i="2"/>
  <c r="J6596" i="2"/>
  <c r="I6596" i="2"/>
  <c r="G6596" i="2"/>
  <c r="T6595" i="2"/>
  <c r="S6595" i="2"/>
  <c r="R6595" i="2"/>
  <c r="Q6595" i="2"/>
  <c r="P6595" i="2"/>
  <c r="O6595" i="2"/>
  <c r="N6595" i="2"/>
  <c r="J6595" i="2"/>
  <c r="I6595" i="2"/>
  <c r="G6595" i="2"/>
  <c r="T6594" i="2"/>
  <c r="S6594" i="2"/>
  <c r="R6594" i="2"/>
  <c r="Q6594" i="2"/>
  <c r="P6594" i="2"/>
  <c r="O6594" i="2"/>
  <c r="N6594" i="2"/>
  <c r="J6594" i="2"/>
  <c r="I6594" i="2"/>
  <c r="G6594" i="2"/>
  <c r="T6593" i="2"/>
  <c r="S6593" i="2"/>
  <c r="R6593" i="2"/>
  <c r="Q6593" i="2"/>
  <c r="P6593" i="2"/>
  <c r="O6593" i="2"/>
  <c r="N6593" i="2"/>
  <c r="J6593" i="2"/>
  <c r="I6593" i="2"/>
  <c r="G6593" i="2"/>
  <c r="T6592" i="2"/>
  <c r="S6592" i="2"/>
  <c r="R6592" i="2"/>
  <c r="Q6592" i="2"/>
  <c r="P6592" i="2"/>
  <c r="O6592" i="2"/>
  <c r="N6592" i="2"/>
  <c r="J6592" i="2"/>
  <c r="I6592" i="2"/>
  <c r="G6592" i="2"/>
  <c r="T6591" i="2"/>
  <c r="S6591" i="2"/>
  <c r="R6591" i="2"/>
  <c r="Q6591" i="2"/>
  <c r="P6591" i="2"/>
  <c r="O6591" i="2"/>
  <c r="N6591" i="2"/>
  <c r="J6591" i="2"/>
  <c r="I6591" i="2"/>
  <c r="G6591" i="2"/>
  <c r="T6590" i="2"/>
  <c r="S6590" i="2"/>
  <c r="R6590" i="2"/>
  <c r="Q6590" i="2"/>
  <c r="P6590" i="2"/>
  <c r="O6590" i="2"/>
  <c r="N6590" i="2"/>
  <c r="J6590" i="2"/>
  <c r="I6590" i="2"/>
  <c r="G6590" i="2"/>
  <c r="T6589" i="2"/>
  <c r="S6589" i="2"/>
  <c r="R6589" i="2"/>
  <c r="Q6589" i="2"/>
  <c r="P6589" i="2"/>
  <c r="O6589" i="2"/>
  <c r="N6589" i="2"/>
  <c r="J6589" i="2"/>
  <c r="I6589" i="2"/>
  <c r="G6589" i="2"/>
  <c r="T6588" i="2"/>
  <c r="S6588" i="2"/>
  <c r="R6588" i="2"/>
  <c r="Q6588" i="2"/>
  <c r="P6588" i="2"/>
  <c r="O6588" i="2"/>
  <c r="N6588" i="2"/>
  <c r="J6588" i="2"/>
  <c r="I6588" i="2"/>
  <c r="G6588" i="2"/>
  <c r="T6587" i="2"/>
  <c r="S6587" i="2"/>
  <c r="R6587" i="2"/>
  <c r="Q6587" i="2"/>
  <c r="P6587" i="2"/>
  <c r="O6587" i="2"/>
  <c r="N6587" i="2"/>
  <c r="J6587" i="2"/>
  <c r="I6587" i="2"/>
  <c r="L4242" i="2" s="1"/>
  <c r="G6587" i="2"/>
  <c r="T6586" i="2"/>
  <c r="S6586" i="2"/>
  <c r="R6586" i="2"/>
  <c r="Q6586" i="2"/>
  <c r="P6586" i="2"/>
  <c r="O6586" i="2"/>
  <c r="N6586" i="2"/>
  <c r="J6586" i="2"/>
  <c r="I6586" i="2"/>
  <c r="G6586" i="2"/>
  <c r="T6585" i="2"/>
  <c r="S6585" i="2"/>
  <c r="R6585" i="2"/>
  <c r="Q6585" i="2"/>
  <c r="P6585" i="2"/>
  <c r="O6585" i="2"/>
  <c r="N6585" i="2"/>
  <c r="J6585" i="2"/>
  <c r="I6585" i="2"/>
  <c r="G6585" i="2"/>
  <c r="T6584" i="2"/>
  <c r="S6584" i="2"/>
  <c r="R6584" i="2"/>
  <c r="Q6584" i="2"/>
  <c r="P6584" i="2"/>
  <c r="O6584" i="2"/>
  <c r="N6584" i="2"/>
  <c r="J6584" i="2"/>
  <c r="I6584" i="2"/>
  <c r="G6584" i="2"/>
  <c r="T6583" i="2"/>
  <c r="S6583" i="2"/>
  <c r="R6583" i="2"/>
  <c r="Q6583" i="2"/>
  <c r="P6583" i="2"/>
  <c r="O6583" i="2"/>
  <c r="N6583" i="2"/>
  <c r="J6583" i="2"/>
  <c r="I6583" i="2"/>
  <c r="G6583" i="2"/>
  <c r="T6582" i="2"/>
  <c r="S6582" i="2"/>
  <c r="R6582" i="2"/>
  <c r="Q6582" i="2"/>
  <c r="P6582" i="2"/>
  <c r="O6582" i="2"/>
  <c r="N6582" i="2"/>
  <c r="J6582" i="2"/>
  <c r="I6582" i="2"/>
  <c r="G6582" i="2"/>
  <c r="T6581" i="2"/>
  <c r="S6581" i="2"/>
  <c r="R6581" i="2"/>
  <c r="Q6581" i="2"/>
  <c r="P6581" i="2"/>
  <c r="O6581" i="2"/>
  <c r="N6581" i="2"/>
  <c r="J6581" i="2"/>
  <c r="I6581" i="2"/>
  <c r="G6581" i="2"/>
  <c r="T6580" i="2"/>
  <c r="S6580" i="2"/>
  <c r="R6580" i="2"/>
  <c r="Q6580" i="2"/>
  <c r="P6580" i="2"/>
  <c r="O6580" i="2"/>
  <c r="N6580" i="2"/>
  <c r="J6580" i="2"/>
  <c r="I6580" i="2"/>
  <c r="G6580" i="2"/>
  <c r="T6579" i="2"/>
  <c r="S6579" i="2"/>
  <c r="R6579" i="2"/>
  <c r="Q6579" i="2"/>
  <c r="P6579" i="2"/>
  <c r="O6579" i="2"/>
  <c r="N6579" i="2"/>
  <c r="J6579" i="2"/>
  <c r="I6579" i="2"/>
  <c r="G6579" i="2"/>
  <c r="T6578" i="2"/>
  <c r="S6578" i="2"/>
  <c r="R6578" i="2"/>
  <c r="Q6578" i="2"/>
  <c r="P6578" i="2"/>
  <c r="O6578" i="2"/>
  <c r="N6578" i="2"/>
  <c r="J6578" i="2"/>
  <c r="I6578" i="2"/>
  <c r="G6578" i="2"/>
  <c r="T6577" i="2"/>
  <c r="S6577" i="2"/>
  <c r="R6577" i="2"/>
  <c r="Q6577" i="2"/>
  <c r="P6577" i="2"/>
  <c r="O6577" i="2"/>
  <c r="N6577" i="2"/>
  <c r="J6577" i="2"/>
  <c r="I6577" i="2"/>
  <c r="G6577" i="2"/>
  <c r="T6576" i="2"/>
  <c r="S6576" i="2"/>
  <c r="R6576" i="2"/>
  <c r="Q6576" i="2"/>
  <c r="P6576" i="2"/>
  <c r="O6576" i="2"/>
  <c r="N6576" i="2"/>
  <c r="J6576" i="2"/>
  <c r="I6576" i="2"/>
  <c r="G6576" i="2"/>
  <c r="T6575" i="2"/>
  <c r="S6575" i="2"/>
  <c r="R6575" i="2"/>
  <c r="Q6575" i="2"/>
  <c r="P6575" i="2"/>
  <c r="O6575" i="2"/>
  <c r="N6575" i="2"/>
  <c r="J6575" i="2"/>
  <c r="I6575" i="2"/>
  <c r="G6575" i="2"/>
  <c r="T6574" i="2"/>
  <c r="S6574" i="2"/>
  <c r="R6574" i="2"/>
  <c r="Q6574" i="2"/>
  <c r="P6574" i="2"/>
  <c r="O6574" i="2"/>
  <c r="N6574" i="2"/>
  <c r="J6574" i="2"/>
  <c r="I6574" i="2"/>
  <c r="G6574" i="2"/>
  <c r="T6573" i="2"/>
  <c r="S6573" i="2"/>
  <c r="R6573" i="2"/>
  <c r="Q6573" i="2"/>
  <c r="P6573" i="2"/>
  <c r="O6573" i="2"/>
  <c r="N6573" i="2"/>
  <c r="J6573" i="2"/>
  <c r="I6573" i="2"/>
  <c r="G6573" i="2"/>
  <c r="T6572" i="2"/>
  <c r="S6572" i="2"/>
  <c r="R6572" i="2"/>
  <c r="Q6572" i="2"/>
  <c r="P6572" i="2"/>
  <c r="O6572" i="2"/>
  <c r="N6572" i="2"/>
  <c r="J6572" i="2"/>
  <c r="I6572" i="2"/>
  <c r="G6572" i="2"/>
  <c r="T6571" i="2"/>
  <c r="S6571" i="2"/>
  <c r="R6571" i="2"/>
  <c r="Q6571" i="2"/>
  <c r="P6571" i="2"/>
  <c r="O6571" i="2"/>
  <c r="N6571" i="2"/>
  <c r="J6571" i="2"/>
  <c r="I6571" i="2"/>
  <c r="G6571" i="2"/>
  <c r="T6570" i="2"/>
  <c r="S6570" i="2"/>
  <c r="R6570" i="2"/>
  <c r="Q6570" i="2"/>
  <c r="P6570" i="2"/>
  <c r="O6570" i="2"/>
  <c r="N6570" i="2"/>
  <c r="J6570" i="2"/>
  <c r="I6570" i="2"/>
  <c r="G6570" i="2"/>
  <c r="T6569" i="2"/>
  <c r="S6569" i="2"/>
  <c r="R6569" i="2"/>
  <c r="Q6569" i="2"/>
  <c r="P6569" i="2"/>
  <c r="O6569" i="2"/>
  <c r="N6569" i="2"/>
  <c r="J6569" i="2"/>
  <c r="I6569" i="2"/>
  <c r="G6569" i="2"/>
  <c r="T6568" i="2"/>
  <c r="S6568" i="2"/>
  <c r="R6568" i="2"/>
  <c r="Q6568" i="2"/>
  <c r="P6568" i="2"/>
  <c r="O6568" i="2"/>
  <c r="N6568" i="2"/>
  <c r="J6568" i="2"/>
  <c r="I6568" i="2"/>
  <c r="G6568" i="2"/>
  <c r="T6567" i="2"/>
  <c r="S6567" i="2"/>
  <c r="R6567" i="2"/>
  <c r="Q6567" i="2"/>
  <c r="P6567" i="2"/>
  <c r="O6567" i="2"/>
  <c r="N6567" i="2"/>
  <c r="J6567" i="2"/>
  <c r="I6567" i="2"/>
  <c r="G6567" i="2"/>
  <c r="T6566" i="2"/>
  <c r="S6566" i="2"/>
  <c r="R6566" i="2"/>
  <c r="Q6566" i="2"/>
  <c r="P6566" i="2"/>
  <c r="O6566" i="2"/>
  <c r="N6566" i="2"/>
  <c r="J6566" i="2"/>
  <c r="I6566" i="2"/>
  <c r="G6566" i="2"/>
  <c r="T6565" i="2"/>
  <c r="S6565" i="2"/>
  <c r="R6565" i="2"/>
  <c r="Q6565" i="2"/>
  <c r="P6565" i="2"/>
  <c r="O6565" i="2"/>
  <c r="N6565" i="2"/>
  <c r="J6565" i="2"/>
  <c r="I6565" i="2"/>
  <c r="G6565" i="2"/>
  <c r="T6564" i="2"/>
  <c r="S6564" i="2"/>
  <c r="R6564" i="2"/>
  <c r="Q6564" i="2"/>
  <c r="P6564" i="2"/>
  <c r="O6564" i="2"/>
  <c r="N6564" i="2"/>
  <c r="J6564" i="2"/>
  <c r="I6564" i="2"/>
  <c r="G6564" i="2"/>
  <c r="T6563" i="2"/>
  <c r="S6563" i="2"/>
  <c r="R6563" i="2"/>
  <c r="Q6563" i="2"/>
  <c r="P6563" i="2"/>
  <c r="O6563" i="2"/>
  <c r="N6563" i="2"/>
  <c r="J6563" i="2"/>
  <c r="I6563" i="2"/>
  <c r="G6563" i="2"/>
  <c r="T6562" i="2"/>
  <c r="S6562" i="2"/>
  <c r="R6562" i="2"/>
  <c r="Q6562" i="2"/>
  <c r="P6562" i="2"/>
  <c r="O6562" i="2"/>
  <c r="N6562" i="2"/>
  <c r="J6562" i="2"/>
  <c r="I6562" i="2"/>
  <c r="G6562" i="2"/>
  <c r="T6561" i="2"/>
  <c r="S6561" i="2"/>
  <c r="R6561" i="2"/>
  <c r="Q6561" i="2"/>
  <c r="P6561" i="2"/>
  <c r="O6561" i="2"/>
  <c r="N6561" i="2"/>
  <c r="J6561" i="2"/>
  <c r="I6561" i="2"/>
  <c r="G6561" i="2"/>
  <c r="T6560" i="2"/>
  <c r="S6560" i="2"/>
  <c r="R6560" i="2"/>
  <c r="Q6560" i="2"/>
  <c r="P6560" i="2"/>
  <c r="O6560" i="2"/>
  <c r="N6560" i="2"/>
  <c r="J6560" i="2"/>
  <c r="I6560" i="2"/>
  <c r="G6560" i="2"/>
  <c r="T6559" i="2"/>
  <c r="S6559" i="2"/>
  <c r="R6559" i="2"/>
  <c r="Q6559" i="2"/>
  <c r="P6559" i="2"/>
  <c r="O6559" i="2"/>
  <c r="N6559" i="2"/>
  <c r="J6559" i="2"/>
  <c r="I6559" i="2"/>
  <c r="L3661" i="2" s="1"/>
  <c r="G6559" i="2"/>
  <c r="T6558" i="2"/>
  <c r="S6558" i="2"/>
  <c r="R6558" i="2"/>
  <c r="Q6558" i="2"/>
  <c r="P6558" i="2"/>
  <c r="O6558" i="2"/>
  <c r="N6558" i="2"/>
  <c r="J6558" i="2"/>
  <c r="I6558" i="2"/>
  <c r="G6558" i="2"/>
  <c r="T6557" i="2"/>
  <c r="S6557" i="2"/>
  <c r="R6557" i="2"/>
  <c r="Q6557" i="2"/>
  <c r="P6557" i="2"/>
  <c r="O6557" i="2"/>
  <c r="N6557" i="2"/>
  <c r="J6557" i="2"/>
  <c r="I6557" i="2"/>
  <c r="G6557" i="2"/>
  <c r="T6556" i="2"/>
  <c r="S6556" i="2"/>
  <c r="R6556" i="2"/>
  <c r="Q6556" i="2"/>
  <c r="P6556" i="2"/>
  <c r="O6556" i="2"/>
  <c r="N6556" i="2"/>
  <c r="J6556" i="2"/>
  <c r="I6556" i="2"/>
  <c r="G6556" i="2"/>
  <c r="T6555" i="2"/>
  <c r="S6555" i="2"/>
  <c r="R6555" i="2"/>
  <c r="Q6555" i="2"/>
  <c r="P6555" i="2"/>
  <c r="O6555" i="2"/>
  <c r="N6555" i="2"/>
  <c r="J6555" i="2"/>
  <c r="I6555" i="2"/>
  <c r="L4561" i="2" s="1"/>
  <c r="M5602" i="2" s="1"/>
  <c r="G6555" i="2"/>
  <c r="T6554" i="2"/>
  <c r="S6554" i="2"/>
  <c r="R6554" i="2"/>
  <c r="Q6554" i="2"/>
  <c r="P6554" i="2"/>
  <c r="O6554" i="2"/>
  <c r="N6554" i="2"/>
  <c r="J6554" i="2"/>
  <c r="I6554" i="2"/>
  <c r="G6554" i="2"/>
  <c r="T6553" i="2"/>
  <c r="S6553" i="2"/>
  <c r="R6553" i="2"/>
  <c r="Q6553" i="2"/>
  <c r="P6553" i="2"/>
  <c r="O6553" i="2"/>
  <c r="N6553" i="2"/>
  <c r="J6553" i="2"/>
  <c r="I6553" i="2"/>
  <c r="G6553" i="2"/>
  <c r="T6552" i="2"/>
  <c r="S6552" i="2"/>
  <c r="R6552" i="2"/>
  <c r="Q6552" i="2"/>
  <c r="P6552" i="2"/>
  <c r="O6552" i="2"/>
  <c r="N6552" i="2"/>
  <c r="J6552" i="2"/>
  <c r="I6552" i="2"/>
  <c r="G6552" i="2"/>
  <c r="T6551" i="2"/>
  <c r="S6551" i="2"/>
  <c r="R6551" i="2"/>
  <c r="Q6551" i="2"/>
  <c r="P6551" i="2"/>
  <c r="O6551" i="2"/>
  <c r="N6551" i="2"/>
  <c r="J6551" i="2"/>
  <c r="I6551" i="2"/>
  <c r="G6551" i="2"/>
  <c r="T6550" i="2"/>
  <c r="S6550" i="2"/>
  <c r="R6550" i="2"/>
  <c r="Q6550" i="2"/>
  <c r="P6550" i="2"/>
  <c r="O6550" i="2"/>
  <c r="N6550" i="2"/>
  <c r="J6550" i="2"/>
  <c r="I6550" i="2"/>
  <c r="G6550" i="2"/>
  <c r="T6549" i="2"/>
  <c r="S6549" i="2"/>
  <c r="R6549" i="2"/>
  <c r="Q6549" i="2"/>
  <c r="P6549" i="2"/>
  <c r="O6549" i="2"/>
  <c r="N6549" i="2"/>
  <c r="J6549" i="2"/>
  <c r="I6549" i="2"/>
  <c r="G6549" i="2"/>
  <c r="T6548" i="2"/>
  <c r="S6548" i="2"/>
  <c r="R6548" i="2"/>
  <c r="Q6548" i="2"/>
  <c r="P6548" i="2"/>
  <c r="O6548" i="2"/>
  <c r="N6548" i="2"/>
  <c r="J6548" i="2"/>
  <c r="I6548" i="2"/>
  <c r="G6548" i="2"/>
  <c r="T6547" i="2"/>
  <c r="S6547" i="2"/>
  <c r="R6547" i="2"/>
  <c r="Q6547" i="2"/>
  <c r="P6547" i="2"/>
  <c r="O6547" i="2"/>
  <c r="N6547" i="2"/>
  <c r="J6547" i="2"/>
  <c r="I6547" i="2"/>
  <c r="L3867" i="2" s="1"/>
  <c r="G6547" i="2"/>
  <c r="T6546" i="2"/>
  <c r="S6546" i="2"/>
  <c r="R6546" i="2"/>
  <c r="Q6546" i="2"/>
  <c r="P6546" i="2"/>
  <c r="O6546" i="2"/>
  <c r="N6546" i="2"/>
  <c r="J6546" i="2"/>
  <c r="I6546" i="2"/>
  <c r="G6546" i="2"/>
  <c r="T6545" i="2"/>
  <c r="S6545" i="2"/>
  <c r="R6545" i="2"/>
  <c r="Q6545" i="2"/>
  <c r="P6545" i="2"/>
  <c r="O6545" i="2"/>
  <c r="N6545" i="2"/>
  <c r="J6545" i="2"/>
  <c r="I6545" i="2"/>
  <c r="G6545" i="2"/>
  <c r="T6544" i="2"/>
  <c r="S6544" i="2"/>
  <c r="R6544" i="2"/>
  <c r="Q6544" i="2"/>
  <c r="P6544" i="2"/>
  <c r="O6544" i="2"/>
  <c r="N6544" i="2"/>
  <c r="J6544" i="2"/>
  <c r="I6544" i="2"/>
  <c r="G6544" i="2"/>
  <c r="T6543" i="2"/>
  <c r="S6543" i="2"/>
  <c r="R6543" i="2"/>
  <c r="Q6543" i="2"/>
  <c r="P6543" i="2"/>
  <c r="O6543" i="2"/>
  <c r="N6543" i="2"/>
  <c r="J6543" i="2"/>
  <c r="I6543" i="2"/>
  <c r="L4241" i="2" s="1"/>
  <c r="G6543" i="2"/>
  <c r="T6542" i="2"/>
  <c r="S6542" i="2"/>
  <c r="R6542" i="2"/>
  <c r="Q6542" i="2"/>
  <c r="P6542" i="2"/>
  <c r="O6542" i="2"/>
  <c r="N6542" i="2"/>
  <c r="J6542" i="2"/>
  <c r="I6542" i="2"/>
  <c r="G6542" i="2"/>
  <c r="T6541" i="2"/>
  <c r="S6541" i="2"/>
  <c r="R6541" i="2"/>
  <c r="Q6541" i="2"/>
  <c r="P6541" i="2"/>
  <c r="O6541" i="2"/>
  <c r="N6541" i="2"/>
  <c r="J6541" i="2"/>
  <c r="I6541" i="2"/>
  <c r="G6541" i="2"/>
  <c r="T6540" i="2"/>
  <c r="S6540" i="2"/>
  <c r="R6540" i="2"/>
  <c r="Q6540" i="2"/>
  <c r="P6540" i="2"/>
  <c r="O6540" i="2"/>
  <c r="N6540" i="2"/>
  <c r="J6540" i="2"/>
  <c r="I6540" i="2"/>
  <c r="G6540" i="2"/>
  <c r="T6539" i="2"/>
  <c r="S6539" i="2"/>
  <c r="R6539" i="2"/>
  <c r="Q6539" i="2"/>
  <c r="P6539" i="2"/>
  <c r="O6539" i="2"/>
  <c r="N6539" i="2"/>
  <c r="J6539" i="2"/>
  <c r="I6539" i="2"/>
  <c r="L4672" i="2" s="1"/>
  <c r="M5045" i="2" s="1"/>
  <c r="G6539" i="2"/>
  <c r="T6538" i="2"/>
  <c r="S6538" i="2"/>
  <c r="R6538" i="2"/>
  <c r="Q6538" i="2"/>
  <c r="P6538" i="2"/>
  <c r="O6538" i="2"/>
  <c r="N6538" i="2"/>
  <c r="J6538" i="2"/>
  <c r="I6538" i="2"/>
  <c r="G6538" i="2"/>
  <c r="T6537" i="2"/>
  <c r="S6537" i="2"/>
  <c r="R6537" i="2"/>
  <c r="Q6537" i="2"/>
  <c r="P6537" i="2"/>
  <c r="O6537" i="2"/>
  <c r="N6537" i="2"/>
  <c r="J6537" i="2"/>
  <c r="I6537" i="2"/>
  <c r="G6537" i="2"/>
  <c r="T6536" i="2"/>
  <c r="S6536" i="2"/>
  <c r="R6536" i="2"/>
  <c r="Q6536" i="2"/>
  <c r="P6536" i="2"/>
  <c r="O6536" i="2"/>
  <c r="N6536" i="2"/>
  <c r="J6536" i="2"/>
  <c r="I6536" i="2"/>
  <c r="G6536" i="2"/>
  <c r="T6535" i="2"/>
  <c r="S6535" i="2"/>
  <c r="R6535" i="2"/>
  <c r="Q6535" i="2"/>
  <c r="P6535" i="2"/>
  <c r="O6535" i="2"/>
  <c r="N6535" i="2"/>
  <c r="J6535" i="2"/>
  <c r="I6535" i="2"/>
  <c r="L2801" i="2" s="1"/>
  <c r="G6535" i="2"/>
  <c r="T6534" i="2"/>
  <c r="S6534" i="2"/>
  <c r="R6534" i="2"/>
  <c r="Q6534" i="2"/>
  <c r="P6534" i="2"/>
  <c r="O6534" i="2"/>
  <c r="N6534" i="2"/>
  <c r="J6534" i="2"/>
  <c r="I6534" i="2"/>
  <c r="G6534" i="2"/>
  <c r="T6533" i="2"/>
  <c r="S6533" i="2"/>
  <c r="R6533" i="2"/>
  <c r="Q6533" i="2"/>
  <c r="P6533" i="2"/>
  <c r="O6533" i="2"/>
  <c r="N6533" i="2"/>
  <c r="J6533" i="2"/>
  <c r="I6533" i="2"/>
  <c r="G6533" i="2"/>
  <c r="T6532" i="2"/>
  <c r="S6532" i="2"/>
  <c r="R6532" i="2"/>
  <c r="Q6532" i="2"/>
  <c r="P6532" i="2"/>
  <c r="O6532" i="2"/>
  <c r="N6532" i="2"/>
  <c r="J6532" i="2"/>
  <c r="I6532" i="2"/>
  <c r="G6532" i="2"/>
  <c r="T6531" i="2"/>
  <c r="S6531" i="2"/>
  <c r="R6531" i="2"/>
  <c r="Q6531" i="2"/>
  <c r="P6531" i="2"/>
  <c r="O6531" i="2"/>
  <c r="N6531" i="2"/>
  <c r="J6531" i="2"/>
  <c r="I6531" i="2"/>
  <c r="L3792" i="2" s="1"/>
  <c r="G6531" i="2"/>
  <c r="T6530" i="2"/>
  <c r="S6530" i="2"/>
  <c r="R6530" i="2"/>
  <c r="Q6530" i="2"/>
  <c r="P6530" i="2"/>
  <c r="O6530" i="2"/>
  <c r="N6530" i="2"/>
  <c r="J6530" i="2"/>
  <c r="I6530" i="2"/>
  <c r="G6530" i="2"/>
  <c r="T6529" i="2"/>
  <c r="S6529" i="2"/>
  <c r="R6529" i="2"/>
  <c r="Q6529" i="2"/>
  <c r="P6529" i="2"/>
  <c r="O6529" i="2"/>
  <c r="N6529" i="2"/>
  <c r="J6529" i="2"/>
  <c r="I6529" i="2"/>
  <c r="G6529" i="2"/>
  <c r="T6528" i="2"/>
  <c r="S6528" i="2"/>
  <c r="R6528" i="2"/>
  <c r="Q6528" i="2"/>
  <c r="P6528" i="2"/>
  <c r="O6528" i="2"/>
  <c r="N6528" i="2"/>
  <c r="J6528" i="2"/>
  <c r="I6528" i="2"/>
  <c r="G6528" i="2"/>
  <c r="T6527" i="2"/>
  <c r="S6527" i="2"/>
  <c r="R6527" i="2"/>
  <c r="Q6527" i="2"/>
  <c r="P6527" i="2"/>
  <c r="O6527" i="2"/>
  <c r="N6527" i="2"/>
  <c r="J6527" i="2"/>
  <c r="I6527" i="2"/>
  <c r="G6527" i="2"/>
  <c r="T6526" i="2"/>
  <c r="S6526" i="2"/>
  <c r="R6526" i="2"/>
  <c r="Q6526" i="2"/>
  <c r="P6526" i="2"/>
  <c r="O6526" i="2"/>
  <c r="N6526" i="2"/>
  <c r="J6526" i="2"/>
  <c r="I6526" i="2"/>
  <c r="G6526" i="2"/>
  <c r="T6525" i="2"/>
  <c r="S6525" i="2"/>
  <c r="R6525" i="2"/>
  <c r="Q6525" i="2"/>
  <c r="P6525" i="2"/>
  <c r="O6525" i="2"/>
  <c r="N6525" i="2"/>
  <c r="J6525" i="2"/>
  <c r="I6525" i="2"/>
  <c r="G6525" i="2"/>
  <c r="T6524" i="2"/>
  <c r="S6524" i="2"/>
  <c r="R6524" i="2"/>
  <c r="Q6524" i="2"/>
  <c r="P6524" i="2"/>
  <c r="O6524" i="2"/>
  <c r="N6524" i="2"/>
  <c r="J6524" i="2"/>
  <c r="I6524" i="2"/>
  <c r="G6524" i="2"/>
  <c r="T6523" i="2"/>
  <c r="S6523" i="2"/>
  <c r="R6523" i="2"/>
  <c r="Q6523" i="2"/>
  <c r="P6523" i="2"/>
  <c r="O6523" i="2"/>
  <c r="N6523" i="2"/>
  <c r="J6523" i="2"/>
  <c r="I6523" i="2"/>
  <c r="L4937" i="2" s="1"/>
  <c r="G6523" i="2"/>
  <c r="T6522" i="2"/>
  <c r="S6522" i="2"/>
  <c r="R6522" i="2"/>
  <c r="Q6522" i="2"/>
  <c r="P6522" i="2"/>
  <c r="O6522" i="2"/>
  <c r="N6522" i="2"/>
  <c r="J6522" i="2"/>
  <c r="I6522" i="2"/>
  <c r="G6522" i="2"/>
  <c r="T6521" i="2"/>
  <c r="S6521" i="2"/>
  <c r="R6521" i="2"/>
  <c r="Q6521" i="2"/>
  <c r="P6521" i="2"/>
  <c r="O6521" i="2"/>
  <c r="N6521" i="2"/>
  <c r="J6521" i="2"/>
  <c r="I6521" i="2"/>
  <c r="G6521" i="2"/>
  <c r="T6520" i="2"/>
  <c r="S6520" i="2"/>
  <c r="R6520" i="2"/>
  <c r="Q6520" i="2"/>
  <c r="P6520" i="2"/>
  <c r="O6520" i="2"/>
  <c r="N6520" i="2"/>
  <c r="J6520" i="2"/>
  <c r="I6520" i="2"/>
  <c r="G6520" i="2"/>
  <c r="T6519" i="2"/>
  <c r="S6519" i="2"/>
  <c r="R6519" i="2"/>
  <c r="Q6519" i="2"/>
  <c r="P6519" i="2"/>
  <c r="O6519" i="2"/>
  <c r="N6519" i="2"/>
  <c r="J6519" i="2"/>
  <c r="I6519" i="2"/>
  <c r="G6519" i="2"/>
  <c r="T6518" i="2"/>
  <c r="S6518" i="2"/>
  <c r="R6518" i="2"/>
  <c r="Q6518" i="2"/>
  <c r="P6518" i="2"/>
  <c r="O6518" i="2"/>
  <c r="N6518" i="2"/>
  <c r="J6518" i="2"/>
  <c r="I6518" i="2"/>
  <c r="G6518" i="2"/>
  <c r="T6517" i="2"/>
  <c r="S6517" i="2"/>
  <c r="R6517" i="2"/>
  <c r="Q6517" i="2"/>
  <c r="P6517" i="2"/>
  <c r="O6517" i="2"/>
  <c r="N6517" i="2"/>
  <c r="J6517" i="2"/>
  <c r="I6517" i="2"/>
  <c r="G6517" i="2"/>
  <c r="T6516" i="2"/>
  <c r="S6516" i="2"/>
  <c r="R6516" i="2"/>
  <c r="Q6516" i="2"/>
  <c r="P6516" i="2"/>
  <c r="O6516" i="2"/>
  <c r="N6516" i="2"/>
  <c r="J6516" i="2"/>
  <c r="I6516" i="2"/>
  <c r="G6516" i="2"/>
  <c r="T6515" i="2"/>
  <c r="S6515" i="2"/>
  <c r="R6515" i="2"/>
  <c r="Q6515" i="2"/>
  <c r="P6515" i="2"/>
  <c r="O6515" i="2"/>
  <c r="N6515" i="2"/>
  <c r="J6515" i="2"/>
  <c r="I6515" i="2"/>
  <c r="L4445" i="2" s="1"/>
  <c r="G6515" i="2"/>
  <c r="T6514" i="2"/>
  <c r="S6514" i="2"/>
  <c r="R6514" i="2"/>
  <c r="Q6514" i="2"/>
  <c r="P6514" i="2"/>
  <c r="O6514" i="2"/>
  <c r="N6514" i="2"/>
  <c r="J6514" i="2"/>
  <c r="I6514" i="2"/>
  <c r="G6514" i="2"/>
  <c r="T6513" i="2"/>
  <c r="S6513" i="2"/>
  <c r="R6513" i="2"/>
  <c r="Q6513" i="2"/>
  <c r="P6513" i="2"/>
  <c r="O6513" i="2"/>
  <c r="N6513" i="2"/>
  <c r="J6513" i="2"/>
  <c r="I6513" i="2"/>
  <c r="G6513" i="2"/>
  <c r="T6512" i="2"/>
  <c r="S6512" i="2"/>
  <c r="R6512" i="2"/>
  <c r="Q6512" i="2"/>
  <c r="P6512" i="2"/>
  <c r="O6512" i="2"/>
  <c r="N6512" i="2"/>
  <c r="J6512" i="2"/>
  <c r="I6512" i="2"/>
  <c r="G6512" i="2"/>
  <c r="T6511" i="2"/>
  <c r="S6511" i="2"/>
  <c r="R6511" i="2"/>
  <c r="Q6511" i="2"/>
  <c r="P6511" i="2"/>
  <c r="O6511" i="2"/>
  <c r="N6511" i="2"/>
  <c r="J6511" i="2"/>
  <c r="I6511" i="2"/>
  <c r="G6511" i="2"/>
  <c r="T6510" i="2"/>
  <c r="S6510" i="2"/>
  <c r="R6510" i="2"/>
  <c r="Q6510" i="2"/>
  <c r="P6510" i="2"/>
  <c r="O6510" i="2"/>
  <c r="N6510" i="2"/>
  <c r="J6510" i="2"/>
  <c r="I6510" i="2"/>
  <c r="G6510" i="2"/>
  <c r="T6509" i="2"/>
  <c r="S6509" i="2"/>
  <c r="R6509" i="2"/>
  <c r="Q6509" i="2"/>
  <c r="P6509" i="2"/>
  <c r="O6509" i="2"/>
  <c r="N6509" i="2"/>
  <c r="J6509" i="2"/>
  <c r="I6509" i="2"/>
  <c r="G6509" i="2"/>
  <c r="T6508" i="2"/>
  <c r="S6508" i="2"/>
  <c r="R6508" i="2"/>
  <c r="Q6508" i="2"/>
  <c r="P6508" i="2"/>
  <c r="O6508" i="2"/>
  <c r="N6508" i="2"/>
  <c r="J6508" i="2"/>
  <c r="I6508" i="2"/>
  <c r="G6508" i="2"/>
  <c r="T6507" i="2"/>
  <c r="S6507" i="2"/>
  <c r="R6507" i="2"/>
  <c r="Q6507" i="2"/>
  <c r="P6507" i="2"/>
  <c r="O6507" i="2"/>
  <c r="N6507" i="2"/>
  <c r="J6507" i="2"/>
  <c r="I6507" i="2"/>
  <c r="L3660" i="2" s="1"/>
  <c r="G6507" i="2"/>
  <c r="T6506" i="2"/>
  <c r="S6506" i="2"/>
  <c r="R6506" i="2"/>
  <c r="Q6506" i="2"/>
  <c r="P6506" i="2"/>
  <c r="O6506" i="2"/>
  <c r="N6506" i="2"/>
  <c r="J6506" i="2"/>
  <c r="I6506" i="2"/>
  <c r="G6506" i="2"/>
  <c r="T6505" i="2"/>
  <c r="S6505" i="2"/>
  <c r="R6505" i="2"/>
  <c r="Q6505" i="2"/>
  <c r="P6505" i="2"/>
  <c r="O6505" i="2"/>
  <c r="N6505" i="2"/>
  <c r="J6505" i="2"/>
  <c r="I6505" i="2"/>
  <c r="G6505" i="2"/>
  <c r="T6504" i="2"/>
  <c r="S6504" i="2"/>
  <c r="R6504" i="2"/>
  <c r="Q6504" i="2"/>
  <c r="P6504" i="2"/>
  <c r="O6504" i="2"/>
  <c r="N6504" i="2"/>
  <c r="J6504" i="2"/>
  <c r="I6504" i="2"/>
  <c r="G6504" i="2"/>
  <c r="T6503" i="2"/>
  <c r="S6503" i="2"/>
  <c r="R6503" i="2"/>
  <c r="Q6503" i="2"/>
  <c r="P6503" i="2"/>
  <c r="O6503" i="2"/>
  <c r="N6503" i="2"/>
  <c r="J6503" i="2"/>
  <c r="I6503" i="2"/>
  <c r="G6503" i="2"/>
  <c r="T6502" i="2"/>
  <c r="S6502" i="2"/>
  <c r="R6502" i="2"/>
  <c r="Q6502" i="2"/>
  <c r="P6502" i="2"/>
  <c r="O6502" i="2"/>
  <c r="N6502" i="2"/>
  <c r="J6502" i="2"/>
  <c r="I6502" i="2"/>
  <c r="G6502" i="2"/>
  <c r="T6501" i="2"/>
  <c r="S6501" i="2"/>
  <c r="R6501" i="2"/>
  <c r="Q6501" i="2"/>
  <c r="P6501" i="2"/>
  <c r="O6501" i="2"/>
  <c r="N6501" i="2"/>
  <c r="J6501" i="2"/>
  <c r="I6501" i="2"/>
  <c r="G6501" i="2"/>
  <c r="T6500" i="2"/>
  <c r="S6500" i="2"/>
  <c r="R6500" i="2"/>
  <c r="Q6500" i="2"/>
  <c r="P6500" i="2"/>
  <c r="O6500" i="2"/>
  <c r="N6500" i="2"/>
  <c r="J6500" i="2"/>
  <c r="I6500" i="2"/>
  <c r="G6500" i="2"/>
  <c r="T6499" i="2"/>
  <c r="S6499" i="2"/>
  <c r="R6499" i="2"/>
  <c r="Q6499" i="2"/>
  <c r="P6499" i="2"/>
  <c r="O6499" i="2"/>
  <c r="N6499" i="2"/>
  <c r="J6499" i="2"/>
  <c r="I6499" i="2"/>
  <c r="G6499" i="2"/>
  <c r="T6498" i="2"/>
  <c r="S6498" i="2"/>
  <c r="R6498" i="2"/>
  <c r="Q6498" i="2"/>
  <c r="P6498" i="2"/>
  <c r="O6498" i="2"/>
  <c r="N6498" i="2"/>
  <c r="J6498" i="2"/>
  <c r="I6498" i="2"/>
  <c r="G6498" i="2"/>
  <c r="T6497" i="2"/>
  <c r="S6497" i="2"/>
  <c r="R6497" i="2"/>
  <c r="Q6497" i="2"/>
  <c r="P6497" i="2"/>
  <c r="O6497" i="2"/>
  <c r="N6497" i="2"/>
  <c r="J6497" i="2"/>
  <c r="I6497" i="2"/>
  <c r="G6497" i="2"/>
  <c r="T6496" i="2"/>
  <c r="S6496" i="2"/>
  <c r="R6496" i="2"/>
  <c r="Q6496" i="2"/>
  <c r="P6496" i="2"/>
  <c r="O6496" i="2"/>
  <c r="N6496" i="2"/>
  <c r="J6496" i="2"/>
  <c r="K4686" i="2" s="1"/>
  <c r="I6496" i="2"/>
  <c r="G6496" i="2"/>
  <c r="T6495" i="2"/>
  <c r="S6495" i="2"/>
  <c r="R6495" i="2"/>
  <c r="Q6495" i="2"/>
  <c r="P6495" i="2"/>
  <c r="O6495" i="2"/>
  <c r="N6495" i="2"/>
  <c r="J6495" i="2"/>
  <c r="I6495" i="2"/>
  <c r="G6495" i="2"/>
  <c r="T6494" i="2"/>
  <c r="S6494" i="2"/>
  <c r="R6494" i="2"/>
  <c r="Q6494" i="2"/>
  <c r="P6494" i="2"/>
  <c r="O6494" i="2"/>
  <c r="N6494" i="2"/>
  <c r="J6494" i="2"/>
  <c r="I6494" i="2"/>
  <c r="G6494" i="2"/>
  <c r="T6493" i="2"/>
  <c r="S6493" i="2"/>
  <c r="R6493" i="2"/>
  <c r="Q6493" i="2"/>
  <c r="P6493" i="2"/>
  <c r="O6493" i="2"/>
  <c r="N6493" i="2"/>
  <c r="J6493" i="2"/>
  <c r="I6493" i="2"/>
  <c r="G6493" i="2"/>
  <c r="T6492" i="2"/>
  <c r="S6492" i="2"/>
  <c r="R6492" i="2"/>
  <c r="Q6492" i="2"/>
  <c r="P6492" i="2"/>
  <c r="O6492" i="2"/>
  <c r="N6492" i="2"/>
  <c r="J6492" i="2"/>
  <c r="I6492" i="2"/>
  <c r="G6492" i="2"/>
  <c r="T6491" i="2"/>
  <c r="S6491" i="2"/>
  <c r="R6491" i="2"/>
  <c r="Q6491" i="2"/>
  <c r="P6491" i="2"/>
  <c r="O6491" i="2"/>
  <c r="N6491" i="2"/>
  <c r="J6491" i="2"/>
  <c r="I6491" i="2"/>
  <c r="G6491" i="2"/>
  <c r="T6490" i="2"/>
  <c r="S6490" i="2"/>
  <c r="R6490" i="2"/>
  <c r="Q6490" i="2"/>
  <c r="P6490" i="2"/>
  <c r="O6490" i="2"/>
  <c r="N6490" i="2"/>
  <c r="J6490" i="2"/>
  <c r="I6490" i="2"/>
  <c r="G6490" i="2"/>
  <c r="T6489" i="2"/>
  <c r="S6489" i="2"/>
  <c r="R6489" i="2"/>
  <c r="Q6489" i="2"/>
  <c r="P6489" i="2"/>
  <c r="O6489" i="2"/>
  <c r="N6489" i="2"/>
  <c r="J6489" i="2"/>
  <c r="I6489" i="2"/>
  <c r="G6489" i="2"/>
  <c r="T6488" i="2"/>
  <c r="S6488" i="2"/>
  <c r="R6488" i="2"/>
  <c r="Q6488" i="2"/>
  <c r="P6488" i="2"/>
  <c r="O6488" i="2"/>
  <c r="N6488" i="2"/>
  <c r="J6488" i="2"/>
  <c r="I6488" i="2"/>
  <c r="G6488" i="2"/>
  <c r="T6487" i="2"/>
  <c r="S6487" i="2"/>
  <c r="R6487" i="2"/>
  <c r="Q6487" i="2"/>
  <c r="P6487" i="2"/>
  <c r="O6487" i="2"/>
  <c r="N6487" i="2"/>
  <c r="J6487" i="2"/>
  <c r="I6487" i="2"/>
  <c r="L4847" i="2" s="1"/>
  <c r="M517" i="2" s="1"/>
  <c r="G6487" i="2"/>
  <c r="T6486" i="2"/>
  <c r="S6486" i="2"/>
  <c r="R6486" i="2"/>
  <c r="Q6486" i="2"/>
  <c r="P6486" i="2"/>
  <c r="O6486" i="2"/>
  <c r="N6486" i="2"/>
  <c r="J6486" i="2"/>
  <c r="I6486" i="2"/>
  <c r="G6486" i="2"/>
  <c r="T6485" i="2"/>
  <c r="S6485" i="2"/>
  <c r="R6485" i="2"/>
  <c r="Q6485" i="2"/>
  <c r="P6485" i="2"/>
  <c r="O6485" i="2"/>
  <c r="N6485" i="2"/>
  <c r="J6485" i="2"/>
  <c r="I6485" i="2"/>
  <c r="G6485" i="2"/>
  <c r="T6484" i="2"/>
  <c r="S6484" i="2"/>
  <c r="R6484" i="2"/>
  <c r="Q6484" i="2"/>
  <c r="P6484" i="2"/>
  <c r="O6484" i="2"/>
  <c r="N6484" i="2"/>
  <c r="J6484" i="2"/>
  <c r="I6484" i="2"/>
  <c r="G6484" i="2"/>
  <c r="T6483" i="2"/>
  <c r="S6483" i="2"/>
  <c r="R6483" i="2"/>
  <c r="Q6483" i="2"/>
  <c r="P6483" i="2"/>
  <c r="O6483" i="2"/>
  <c r="N6483" i="2"/>
  <c r="J6483" i="2"/>
  <c r="I6483" i="2"/>
  <c r="L3810" i="2" s="1"/>
  <c r="G6483" i="2"/>
  <c r="T6482" i="2"/>
  <c r="S6482" i="2"/>
  <c r="R6482" i="2"/>
  <c r="Q6482" i="2"/>
  <c r="P6482" i="2"/>
  <c r="O6482" i="2"/>
  <c r="N6482" i="2"/>
  <c r="J6482" i="2"/>
  <c r="I6482" i="2"/>
  <c r="G6482" i="2"/>
  <c r="T6481" i="2"/>
  <c r="S6481" i="2"/>
  <c r="R6481" i="2"/>
  <c r="Q6481" i="2"/>
  <c r="P6481" i="2"/>
  <c r="O6481" i="2"/>
  <c r="N6481" i="2"/>
  <c r="J6481" i="2"/>
  <c r="I6481" i="2"/>
  <c r="G6481" i="2"/>
  <c r="T6480" i="2"/>
  <c r="S6480" i="2"/>
  <c r="R6480" i="2"/>
  <c r="Q6480" i="2"/>
  <c r="P6480" i="2"/>
  <c r="O6480" i="2"/>
  <c r="N6480" i="2"/>
  <c r="J6480" i="2"/>
  <c r="I6480" i="2"/>
  <c r="G6480" i="2"/>
  <c r="T6479" i="2"/>
  <c r="S6479" i="2"/>
  <c r="R6479" i="2"/>
  <c r="Q6479" i="2"/>
  <c r="P6479" i="2"/>
  <c r="O6479" i="2"/>
  <c r="N6479" i="2"/>
  <c r="J6479" i="2"/>
  <c r="I6479" i="2"/>
  <c r="L3413" i="2" s="1"/>
  <c r="G6479" i="2"/>
  <c r="T6478" i="2"/>
  <c r="S6478" i="2"/>
  <c r="R6478" i="2"/>
  <c r="Q6478" i="2"/>
  <c r="P6478" i="2"/>
  <c r="O6478" i="2"/>
  <c r="N6478" i="2"/>
  <c r="J6478" i="2"/>
  <c r="I6478" i="2"/>
  <c r="G6478" i="2"/>
  <c r="T6477" i="2"/>
  <c r="S6477" i="2"/>
  <c r="R6477" i="2"/>
  <c r="Q6477" i="2"/>
  <c r="P6477" i="2"/>
  <c r="O6477" i="2"/>
  <c r="N6477" i="2"/>
  <c r="J6477" i="2"/>
  <c r="I6477" i="2"/>
  <c r="G6477" i="2"/>
  <c r="T6476" i="2"/>
  <c r="S6476" i="2"/>
  <c r="R6476" i="2"/>
  <c r="Q6476" i="2"/>
  <c r="P6476" i="2"/>
  <c r="O6476" i="2"/>
  <c r="N6476" i="2"/>
  <c r="J6476" i="2"/>
  <c r="I6476" i="2"/>
  <c r="G6476" i="2"/>
  <c r="T6475" i="2"/>
  <c r="S6475" i="2"/>
  <c r="R6475" i="2"/>
  <c r="Q6475" i="2"/>
  <c r="P6475" i="2"/>
  <c r="O6475" i="2"/>
  <c r="N6475" i="2"/>
  <c r="J6475" i="2"/>
  <c r="I6475" i="2"/>
  <c r="G6475" i="2"/>
  <c r="T6474" i="2"/>
  <c r="S6474" i="2"/>
  <c r="R6474" i="2"/>
  <c r="Q6474" i="2"/>
  <c r="P6474" i="2"/>
  <c r="O6474" i="2"/>
  <c r="N6474" i="2"/>
  <c r="J6474" i="2"/>
  <c r="I6474" i="2"/>
  <c r="G6474" i="2"/>
  <c r="T6473" i="2"/>
  <c r="S6473" i="2"/>
  <c r="R6473" i="2"/>
  <c r="Q6473" i="2"/>
  <c r="P6473" i="2"/>
  <c r="O6473" i="2"/>
  <c r="N6473" i="2"/>
  <c r="J6473" i="2"/>
  <c r="I6473" i="2"/>
  <c r="G6473" i="2"/>
  <c r="T6472" i="2"/>
  <c r="S6472" i="2"/>
  <c r="R6472" i="2"/>
  <c r="Q6472" i="2"/>
  <c r="P6472" i="2"/>
  <c r="O6472" i="2"/>
  <c r="N6472" i="2"/>
  <c r="J6472" i="2"/>
  <c r="I6472" i="2"/>
  <c r="G6472" i="2"/>
  <c r="T6471" i="2"/>
  <c r="S6471" i="2"/>
  <c r="R6471" i="2"/>
  <c r="Q6471" i="2"/>
  <c r="P6471" i="2"/>
  <c r="O6471" i="2"/>
  <c r="N6471" i="2"/>
  <c r="J6471" i="2"/>
  <c r="I6471" i="2"/>
  <c r="L4479" i="2" s="1"/>
  <c r="G6471" i="2"/>
  <c r="T6470" i="2"/>
  <c r="S6470" i="2"/>
  <c r="R6470" i="2"/>
  <c r="Q6470" i="2"/>
  <c r="P6470" i="2"/>
  <c r="O6470" i="2"/>
  <c r="N6470" i="2"/>
  <c r="J6470" i="2"/>
  <c r="I6470" i="2"/>
  <c r="G6470" i="2"/>
  <c r="T6469" i="2"/>
  <c r="S6469" i="2"/>
  <c r="R6469" i="2"/>
  <c r="Q6469" i="2"/>
  <c r="P6469" i="2"/>
  <c r="O6469" i="2"/>
  <c r="N6469" i="2"/>
  <c r="J6469" i="2"/>
  <c r="I6469" i="2"/>
  <c r="G6469" i="2"/>
  <c r="T6468" i="2"/>
  <c r="S6468" i="2"/>
  <c r="R6468" i="2"/>
  <c r="Q6468" i="2"/>
  <c r="P6468" i="2"/>
  <c r="O6468" i="2"/>
  <c r="N6468" i="2"/>
  <c r="J6468" i="2"/>
  <c r="I6468" i="2"/>
  <c r="G6468" i="2"/>
  <c r="T6467" i="2"/>
  <c r="S6467" i="2"/>
  <c r="R6467" i="2"/>
  <c r="Q6467" i="2"/>
  <c r="P6467" i="2"/>
  <c r="O6467" i="2"/>
  <c r="N6467" i="2"/>
  <c r="J6467" i="2"/>
  <c r="I6467" i="2"/>
  <c r="L4559" i="2" s="1"/>
  <c r="G6467" i="2"/>
  <c r="T6466" i="2"/>
  <c r="S6466" i="2"/>
  <c r="R6466" i="2"/>
  <c r="Q6466" i="2"/>
  <c r="P6466" i="2"/>
  <c r="O6466" i="2"/>
  <c r="N6466" i="2"/>
  <c r="J6466" i="2"/>
  <c r="I6466" i="2"/>
  <c r="G6466" i="2"/>
  <c r="T6465" i="2"/>
  <c r="S6465" i="2"/>
  <c r="R6465" i="2"/>
  <c r="Q6465" i="2"/>
  <c r="P6465" i="2"/>
  <c r="O6465" i="2"/>
  <c r="N6465" i="2"/>
  <c r="J6465" i="2"/>
  <c r="I6465" i="2"/>
  <c r="G6465" i="2"/>
  <c r="T6464" i="2"/>
  <c r="S6464" i="2"/>
  <c r="R6464" i="2"/>
  <c r="Q6464" i="2"/>
  <c r="P6464" i="2"/>
  <c r="O6464" i="2"/>
  <c r="N6464" i="2"/>
  <c r="J6464" i="2"/>
  <c r="I6464" i="2"/>
  <c r="G6464" i="2"/>
  <c r="T6463" i="2"/>
  <c r="S6463" i="2"/>
  <c r="R6463" i="2"/>
  <c r="Q6463" i="2"/>
  <c r="P6463" i="2"/>
  <c r="O6463" i="2"/>
  <c r="N6463" i="2"/>
  <c r="J6463" i="2"/>
  <c r="I6463" i="2"/>
  <c r="L3986" i="2" s="1"/>
  <c r="G6463" i="2"/>
  <c r="T6462" i="2"/>
  <c r="S6462" i="2"/>
  <c r="R6462" i="2"/>
  <c r="Q6462" i="2"/>
  <c r="P6462" i="2"/>
  <c r="O6462" i="2"/>
  <c r="N6462" i="2"/>
  <c r="J6462" i="2"/>
  <c r="I6462" i="2"/>
  <c r="G6462" i="2"/>
  <c r="T6461" i="2"/>
  <c r="S6461" i="2"/>
  <c r="R6461" i="2"/>
  <c r="Q6461" i="2"/>
  <c r="P6461" i="2"/>
  <c r="O6461" i="2"/>
  <c r="N6461" i="2"/>
  <c r="J6461" i="2"/>
  <c r="I6461" i="2"/>
  <c r="G6461" i="2"/>
  <c r="T6460" i="2"/>
  <c r="S6460" i="2"/>
  <c r="R6460" i="2"/>
  <c r="Q6460" i="2"/>
  <c r="P6460" i="2"/>
  <c r="O6460" i="2"/>
  <c r="N6460" i="2"/>
  <c r="J6460" i="2"/>
  <c r="I6460" i="2"/>
  <c r="G6460" i="2"/>
  <c r="T6459" i="2"/>
  <c r="S6459" i="2"/>
  <c r="R6459" i="2"/>
  <c r="Q6459" i="2"/>
  <c r="P6459" i="2"/>
  <c r="O6459" i="2"/>
  <c r="N6459" i="2"/>
  <c r="J6459" i="2"/>
  <c r="I6459" i="2"/>
  <c r="G6459" i="2"/>
  <c r="T6458" i="2"/>
  <c r="S6458" i="2"/>
  <c r="R6458" i="2"/>
  <c r="Q6458" i="2"/>
  <c r="P6458" i="2"/>
  <c r="O6458" i="2"/>
  <c r="N6458" i="2"/>
  <c r="J6458" i="2"/>
  <c r="I6458" i="2"/>
  <c r="G6458" i="2"/>
  <c r="T6457" i="2"/>
  <c r="S6457" i="2"/>
  <c r="R6457" i="2"/>
  <c r="Q6457" i="2"/>
  <c r="P6457" i="2"/>
  <c r="O6457" i="2"/>
  <c r="N6457" i="2"/>
  <c r="J6457" i="2"/>
  <c r="K4846" i="2" s="1"/>
  <c r="I6457" i="2"/>
  <c r="G6457" i="2"/>
  <c r="T6456" i="2"/>
  <c r="S6456" i="2"/>
  <c r="R6456" i="2"/>
  <c r="Q6456" i="2"/>
  <c r="P6456" i="2"/>
  <c r="O6456" i="2"/>
  <c r="N6456" i="2"/>
  <c r="J6456" i="2"/>
  <c r="I6456" i="2"/>
  <c r="G6456" i="2"/>
  <c r="T6455" i="2"/>
  <c r="S6455" i="2"/>
  <c r="R6455" i="2"/>
  <c r="Q6455" i="2"/>
  <c r="P6455" i="2"/>
  <c r="O6455" i="2"/>
  <c r="N6455" i="2"/>
  <c r="J6455" i="2"/>
  <c r="I6455" i="2"/>
  <c r="G6455" i="2"/>
  <c r="T6454" i="2"/>
  <c r="S6454" i="2"/>
  <c r="R6454" i="2"/>
  <c r="Q6454" i="2"/>
  <c r="P6454" i="2"/>
  <c r="O6454" i="2"/>
  <c r="N6454" i="2"/>
  <c r="J6454" i="2"/>
  <c r="I6454" i="2"/>
  <c r="G6454" i="2"/>
  <c r="T6453" i="2"/>
  <c r="S6453" i="2"/>
  <c r="R6453" i="2"/>
  <c r="Q6453" i="2"/>
  <c r="P6453" i="2"/>
  <c r="O6453" i="2"/>
  <c r="N6453" i="2"/>
  <c r="J6453" i="2"/>
  <c r="I6453" i="2"/>
  <c r="G6453" i="2"/>
  <c r="T6452" i="2"/>
  <c r="S6452" i="2"/>
  <c r="R6452" i="2"/>
  <c r="Q6452" i="2"/>
  <c r="P6452" i="2"/>
  <c r="O6452" i="2"/>
  <c r="N6452" i="2"/>
  <c r="J6452" i="2"/>
  <c r="I6452" i="2"/>
  <c r="G6452" i="2"/>
  <c r="T6451" i="2"/>
  <c r="S6451" i="2"/>
  <c r="R6451" i="2"/>
  <c r="Q6451" i="2"/>
  <c r="P6451" i="2"/>
  <c r="O6451" i="2"/>
  <c r="N6451" i="2"/>
  <c r="J6451" i="2"/>
  <c r="I6451" i="2"/>
  <c r="L4231" i="2" s="1"/>
  <c r="G6451" i="2"/>
  <c r="T6450" i="2"/>
  <c r="S6450" i="2"/>
  <c r="R6450" i="2"/>
  <c r="Q6450" i="2"/>
  <c r="P6450" i="2"/>
  <c r="O6450" i="2"/>
  <c r="N6450" i="2"/>
  <c r="J6450" i="2"/>
  <c r="I6450" i="2"/>
  <c r="G6450" i="2"/>
  <c r="T6449" i="2"/>
  <c r="S6449" i="2"/>
  <c r="R6449" i="2"/>
  <c r="Q6449" i="2"/>
  <c r="P6449" i="2"/>
  <c r="O6449" i="2"/>
  <c r="N6449" i="2"/>
  <c r="J6449" i="2"/>
  <c r="I6449" i="2"/>
  <c r="G6449" i="2"/>
  <c r="T6448" i="2"/>
  <c r="S6448" i="2"/>
  <c r="R6448" i="2"/>
  <c r="Q6448" i="2"/>
  <c r="P6448" i="2"/>
  <c r="O6448" i="2"/>
  <c r="N6448" i="2"/>
  <c r="J6448" i="2"/>
  <c r="I6448" i="2"/>
  <c r="G6448" i="2"/>
  <c r="T6447" i="2"/>
  <c r="S6447" i="2"/>
  <c r="R6447" i="2"/>
  <c r="Q6447" i="2"/>
  <c r="P6447" i="2"/>
  <c r="O6447" i="2"/>
  <c r="N6447" i="2"/>
  <c r="J6447" i="2"/>
  <c r="I6447" i="2"/>
  <c r="G6447" i="2"/>
  <c r="T6446" i="2"/>
  <c r="S6446" i="2"/>
  <c r="R6446" i="2"/>
  <c r="Q6446" i="2"/>
  <c r="P6446" i="2"/>
  <c r="O6446" i="2"/>
  <c r="N6446" i="2"/>
  <c r="J6446" i="2"/>
  <c r="I6446" i="2"/>
  <c r="G6446" i="2"/>
  <c r="T6445" i="2"/>
  <c r="S6445" i="2"/>
  <c r="R6445" i="2"/>
  <c r="Q6445" i="2"/>
  <c r="P6445" i="2"/>
  <c r="O6445" i="2"/>
  <c r="N6445" i="2"/>
  <c r="J6445" i="2"/>
  <c r="I6445" i="2"/>
  <c r="G6445" i="2"/>
  <c r="T6444" i="2"/>
  <c r="S6444" i="2"/>
  <c r="R6444" i="2"/>
  <c r="Q6444" i="2"/>
  <c r="P6444" i="2"/>
  <c r="O6444" i="2"/>
  <c r="N6444" i="2"/>
  <c r="J6444" i="2"/>
  <c r="I6444" i="2"/>
  <c r="G6444" i="2"/>
  <c r="T6443" i="2"/>
  <c r="S6443" i="2"/>
  <c r="R6443" i="2"/>
  <c r="Q6443" i="2"/>
  <c r="P6443" i="2"/>
  <c r="O6443" i="2"/>
  <c r="N6443" i="2"/>
  <c r="J6443" i="2"/>
  <c r="I6443" i="2"/>
  <c r="L3535" i="2" s="1"/>
  <c r="G6443" i="2"/>
  <c r="T6442" i="2"/>
  <c r="S6442" i="2"/>
  <c r="R6442" i="2"/>
  <c r="Q6442" i="2"/>
  <c r="P6442" i="2"/>
  <c r="O6442" i="2"/>
  <c r="N6442" i="2"/>
  <c r="J6442" i="2"/>
  <c r="I6442" i="2"/>
  <c r="G6442" i="2"/>
  <c r="T6441" i="2"/>
  <c r="S6441" i="2"/>
  <c r="R6441" i="2"/>
  <c r="Q6441" i="2"/>
  <c r="P6441" i="2"/>
  <c r="O6441" i="2"/>
  <c r="N6441" i="2"/>
  <c r="J6441" i="2"/>
  <c r="I6441" i="2"/>
  <c r="G6441" i="2"/>
  <c r="T6440" i="2"/>
  <c r="S6440" i="2"/>
  <c r="R6440" i="2"/>
  <c r="Q6440" i="2"/>
  <c r="P6440" i="2"/>
  <c r="O6440" i="2"/>
  <c r="N6440" i="2"/>
  <c r="J6440" i="2"/>
  <c r="I6440" i="2"/>
  <c r="G6440" i="2"/>
  <c r="T6439" i="2"/>
  <c r="S6439" i="2"/>
  <c r="R6439" i="2"/>
  <c r="Q6439" i="2"/>
  <c r="P6439" i="2"/>
  <c r="O6439" i="2"/>
  <c r="N6439" i="2"/>
  <c r="J6439" i="2"/>
  <c r="I6439" i="2"/>
  <c r="L4936" i="2" s="1"/>
  <c r="G6439" i="2"/>
  <c r="T6438" i="2"/>
  <c r="S6438" i="2"/>
  <c r="R6438" i="2"/>
  <c r="Q6438" i="2"/>
  <c r="P6438" i="2"/>
  <c r="O6438" i="2"/>
  <c r="N6438" i="2"/>
  <c r="J6438" i="2"/>
  <c r="I6438" i="2"/>
  <c r="G6438" i="2"/>
  <c r="T6437" i="2"/>
  <c r="S6437" i="2"/>
  <c r="R6437" i="2"/>
  <c r="Q6437" i="2"/>
  <c r="P6437" i="2"/>
  <c r="O6437" i="2"/>
  <c r="N6437" i="2"/>
  <c r="J6437" i="2"/>
  <c r="I6437" i="2"/>
  <c r="G6437" i="2"/>
  <c r="T6436" i="2"/>
  <c r="S6436" i="2"/>
  <c r="R6436" i="2"/>
  <c r="Q6436" i="2"/>
  <c r="P6436" i="2"/>
  <c r="O6436" i="2"/>
  <c r="N6436" i="2"/>
  <c r="J6436" i="2"/>
  <c r="I6436" i="2"/>
  <c r="G6436" i="2"/>
  <c r="T6435" i="2"/>
  <c r="S6435" i="2"/>
  <c r="R6435" i="2"/>
  <c r="Q6435" i="2"/>
  <c r="P6435" i="2"/>
  <c r="O6435" i="2"/>
  <c r="N6435" i="2"/>
  <c r="J6435" i="2"/>
  <c r="I6435" i="2"/>
  <c r="G6435" i="2"/>
  <c r="T6434" i="2"/>
  <c r="S6434" i="2"/>
  <c r="R6434" i="2"/>
  <c r="Q6434" i="2"/>
  <c r="P6434" i="2"/>
  <c r="O6434" i="2"/>
  <c r="N6434" i="2"/>
  <c r="J6434" i="2"/>
  <c r="I6434" i="2"/>
  <c r="G6434" i="2"/>
  <c r="T6433" i="2"/>
  <c r="S6433" i="2"/>
  <c r="R6433" i="2"/>
  <c r="Q6433" i="2"/>
  <c r="P6433" i="2"/>
  <c r="O6433" i="2"/>
  <c r="N6433" i="2"/>
  <c r="J6433" i="2"/>
  <c r="I6433" i="2"/>
  <c r="G6433" i="2"/>
  <c r="T6432" i="2"/>
  <c r="S6432" i="2"/>
  <c r="R6432" i="2"/>
  <c r="Q6432" i="2"/>
  <c r="P6432" i="2"/>
  <c r="O6432" i="2"/>
  <c r="N6432" i="2"/>
  <c r="J6432" i="2"/>
  <c r="I6432" i="2"/>
  <c r="G6432" i="2"/>
  <c r="T6431" i="2"/>
  <c r="S6431" i="2"/>
  <c r="R6431" i="2"/>
  <c r="Q6431" i="2"/>
  <c r="P6431" i="2"/>
  <c r="O6431" i="2"/>
  <c r="N6431" i="2"/>
  <c r="J6431" i="2"/>
  <c r="I6431" i="2"/>
  <c r="L3458" i="2" s="1"/>
  <c r="G6431" i="2"/>
  <c r="T6430" i="2"/>
  <c r="S6430" i="2"/>
  <c r="R6430" i="2"/>
  <c r="Q6430" i="2"/>
  <c r="P6430" i="2"/>
  <c r="O6430" i="2"/>
  <c r="N6430" i="2"/>
  <c r="J6430" i="2"/>
  <c r="I6430" i="2"/>
  <c r="G6430" i="2"/>
  <c r="T6429" i="2"/>
  <c r="S6429" i="2"/>
  <c r="R6429" i="2"/>
  <c r="Q6429" i="2"/>
  <c r="P6429" i="2"/>
  <c r="O6429" i="2"/>
  <c r="N6429" i="2"/>
  <c r="J6429" i="2"/>
  <c r="I6429" i="2"/>
  <c r="G6429" i="2"/>
  <c r="T6428" i="2"/>
  <c r="S6428" i="2"/>
  <c r="R6428" i="2"/>
  <c r="Q6428" i="2"/>
  <c r="P6428" i="2"/>
  <c r="O6428" i="2"/>
  <c r="N6428" i="2"/>
  <c r="J6428" i="2"/>
  <c r="I6428" i="2"/>
  <c r="G6428" i="2"/>
  <c r="T6427" i="2"/>
  <c r="S6427" i="2"/>
  <c r="R6427" i="2"/>
  <c r="Q6427" i="2"/>
  <c r="P6427" i="2"/>
  <c r="O6427" i="2"/>
  <c r="N6427" i="2"/>
  <c r="J6427" i="2"/>
  <c r="I6427" i="2"/>
  <c r="G6427" i="2"/>
  <c r="T6426" i="2"/>
  <c r="S6426" i="2"/>
  <c r="R6426" i="2"/>
  <c r="Q6426" i="2"/>
  <c r="P6426" i="2"/>
  <c r="O6426" i="2"/>
  <c r="N6426" i="2"/>
  <c r="J6426" i="2"/>
  <c r="I6426" i="2"/>
  <c r="G6426" i="2"/>
  <c r="T6425" i="2"/>
  <c r="S6425" i="2"/>
  <c r="R6425" i="2"/>
  <c r="Q6425" i="2"/>
  <c r="P6425" i="2"/>
  <c r="O6425" i="2"/>
  <c r="N6425" i="2"/>
  <c r="J6425" i="2"/>
  <c r="I6425" i="2"/>
  <c r="G6425" i="2"/>
  <c r="T6424" i="2"/>
  <c r="S6424" i="2"/>
  <c r="R6424" i="2"/>
  <c r="Q6424" i="2"/>
  <c r="P6424" i="2"/>
  <c r="O6424" i="2"/>
  <c r="N6424" i="2"/>
  <c r="J6424" i="2"/>
  <c r="I6424" i="2"/>
  <c r="G6424" i="2"/>
  <c r="T6423" i="2"/>
  <c r="S6423" i="2"/>
  <c r="R6423" i="2"/>
  <c r="Q6423" i="2"/>
  <c r="P6423" i="2"/>
  <c r="O6423" i="2"/>
  <c r="N6423" i="2"/>
  <c r="J6423" i="2"/>
  <c r="I6423" i="2"/>
  <c r="G6423" i="2"/>
  <c r="T6422" i="2"/>
  <c r="S6422" i="2"/>
  <c r="R6422" i="2"/>
  <c r="Q6422" i="2"/>
  <c r="P6422" i="2"/>
  <c r="O6422" i="2"/>
  <c r="N6422" i="2"/>
  <c r="J6422" i="2"/>
  <c r="I6422" i="2"/>
  <c r="G6422" i="2"/>
  <c r="T6421" i="2"/>
  <c r="S6421" i="2"/>
  <c r="R6421" i="2"/>
  <c r="Q6421" i="2"/>
  <c r="P6421" i="2"/>
  <c r="O6421" i="2"/>
  <c r="N6421" i="2"/>
  <c r="J6421" i="2"/>
  <c r="I6421" i="2"/>
  <c r="G6421" i="2"/>
  <c r="T6420" i="2"/>
  <c r="S6420" i="2"/>
  <c r="R6420" i="2"/>
  <c r="Q6420" i="2"/>
  <c r="P6420" i="2"/>
  <c r="O6420" i="2"/>
  <c r="N6420" i="2"/>
  <c r="J6420" i="2"/>
  <c r="I6420" i="2"/>
  <c r="G6420" i="2"/>
  <c r="T6419" i="2"/>
  <c r="S6419" i="2"/>
  <c r="R6419" i="2"/>
  <c r="Q6419" i="2"/>
  <c r="P6419" i="2"/>
  <c r="O6419" i="2"/>
  <c r="N6419" i="2"/>
  <c r="J6419" i="2"/>
  <c r="I6419" i="2"/>
  <c r="L4444" i="2" s="1"/>
  <c r="G6419" i="2"/>
  <c r="T6418" i="2"/>
  <c r="S6418" i="2"/>
  <c r="R6418" i="2"/>
  <c r="Q6418" i="2"/>
  <c r="P6418" i="2"/>
  <c r="O6418" i="2"/>
  <c r="N6418" i="2"/>
  <c r="J6418" i="2"/>
  <c r="I6418" i="2"/>
  <c r="G6418" i="2"/>
  <c r="T6417" i="2"/>
  <c r="S6417" i="2"/>
  <c r="R6417" i="2"/>
  <c r="Q6417" i="2"/>
  <c r="P6417" i="2"/>
  <c r="O6417" i="2"/>
  <c r="N6417" i="2"/>
  <c r="J6417" i="2"/>
  <c r="I6417" i="2"/>
  <c r="G6417" i="2"/>
  <c r="T6416" i="2"/>
  <c r="S6416" i="2"/>
  <c r="R6416" i="2"/>
  <c r="Q6416" i="2"/>
  <c r="P6416" i="2"/>
  <c r="O6416" i="2"/>
  <c r="N6416" i="2"/>
  <c r="J6416" i="2"/>
  <c r="I6416" i="2"/>
  <c r="G6416" i="2"/>
  <c r="T6415" i="2"/>
  <c r="S6415" i="2"/>
  <c r="R6415" i="2"/>
  <c r="Q6415" i="2"/>
  <c r="P6415" i="2"/>
  <c r="O6415" i="2"/>
  <c r="N6415" i="2"/>
  <c r="J6415" i="2"/>
  <c r="I6415" i="2"/>
  <c r="G6415" i="2"/>
  <c r="T6414" i="2"/>
  <c r="S6414" i="2"/>
  <c r="R6414" i="2"/>
  <c r="Q6414" i="2"/>
  <c r="P6414" i="2"/>
  <c r="O6414" i="2"/>
  <c r="N6414" i="2"/>
  <c r="J6414" i="2"/>
  <c r="I6414" i="2"/>
  <c r="G6414" i="2"/>
  <c r="T6413" i="2"/>
  <c r="S6413" i="2"/>
  <c r="R6413" i="2"/>
  <c r="Q6413" i="2"/>
  <c r="P6413" i="2"/>
  <c r="O6413" i="2"/>
  <c r="N6413" i="2"/>
  <c r="J6413" i="2"/>
  <c r="I6413" i="2"/>
  <c r="G6413" i="2"/>
  <c r="T6412" i="2"/>
  <c r="S6412" i="2"/>
  <c r="R6412" i="2"/>
  <c r="Q6412" i="2"/>
  <c r="P6412" i="2"/>
  <c r="O6412" i="2"/>
  <c r="N6412" i="2"/>
  <c r="J6412" i="2"/>
  <c r="I6412" i="2"/>
  <c r="G6412" i="2"/>
  <c r="T6411" i="2"/>
  <c r="S6411" i="2"/>
  <c r="R6411" i="2"/>
  <c r="Q6411" i="2"/>
  <c r="P6411" i="2"/>
  <c r="O6411" i="2"/>
  <c r="N6411" i="2"/>
  <c r="J6411" i="2"/>
  <c r="I6411" i="2"/>
  <c r="G6411" i="2"/>
  <c r="T6410" i="2"/>
  <c r="S6410" i="2"/>
  <c r="R6410" i="2"/>
  <c r="Q6410" i="2"/>
  <c r="P6410" i="2"/>
  <c r="O6410" i="2"/>
  <c r="N6410" i="2"/>
  <c r="J6410" i="2"/>
  <c r="I6410" i="2"/>
  <c r="G6410" i="2"/>
  <c r="T6409" i="2"/>
  <c r="S6409" i="2"/>
  <c r="R6409" i="2"/>
  <c r="Q6409" i="2"/>
  <c r="P6409" i="2"/>
  <c r="O6409" i="2"/>
  <c r="N6409" i="2"/>
  <c r="J6409" i="2"/>
  <c r="I6409" i="2"/>
  <c r="G6409" i="2"/>
  <c r="T6408" i="2"/>
  <c r="S6408" i="2"/>
  <c r="R6408" i="2"/>
  <c r="Q6408" i="2"/>
  <c r="P6408" i="2"/>
  <c r="O6408" i="2"/>
  <c r="N6408" i="2"/>
  <c r="J6408" i="2"/>
  <c r="I6408" i="2"/>
  <c r="G6408" i="2"/>
  <c r="T6407" i="2"/>
  <c r="S6407" i="2"/>
  <c r="R6407" i="2"/>
  <c r="Q6407" i="2"/>
  <c r="P6407" i="2"/>
  <c r="O6407" i="2"/>
  <c r="N6407" i="2"/>
  <c r="J6407" i="2"/>
  <c r="I6407" i="2"/>
  <c r="G6407" i="2"/>
  <c r="T6406" i="2"/>
  <c r="S6406" i="2"/>
  <c r="R6406" i="2"/>
  <c r="Q6406" i="2"/>
  <c r="P6406" i="2"/>
  <c r="O6406" i="2"/>
  <c r="N6406" i="2"/>
  <c r="J6406" i="2"/>
  <c r="I6406" i="2"/>
  <c r="G6406" i="2"/>
  <c r="T6405" i="2"/>
  <c r="S6405" i="2"/>
  <c r="R6405" i="2"/>
  <c r="Q6405" i="2"/>
  <c r="P6405" i="2"/>
  <c r="O6405" i="2"/>
  <c r="N6405" i="2"/>
  <c r="J6405" i="2"/>
  <c r="I6405" i="2"/>
  <c r="G6405" i="2"/>
  <c r="T6404" i="2"/>
  <c r="S6404" i="2"/>
  <c r="R6404" i="2"/>
  <c r="Q6404" i="2"/>
  <c r="P6404" i="2"/>
  <c r="O6404" i="2"/>
  <c r="N6404" i="2"/>
  <c r="J6404" i="2"/>
  <c r="I6404" i="2"/>
  <c r="G6404" i="2"/>
  <c r="T6403" i="2"/>
  <c r="S6403" i="2"/>
  <c r="R6403" i="2"/>
  <c r="Q6403" i="2"/>
  <c r="P6403" i="2"/>
  <c r="O6403" i="2"/>
  <c r="N6403" i="2"/>
  <c r="J6403" i="2"/>
  <c r="I6403" i="2"/>
  <c r="G6403" i="2"/>
  <c r="T6402" i="2"/>
  <c r="S6402" i="2"/>
  <c r="R6402" i="2"/>
  <c r="Q6402" i="2"/>
  <c r="P6402" i="2"/>
  <c r="O6402" i="2"/>
  <c r="N6402" i="2"/>
  <c r="J6402" i="2"/>
  <c r="I6402" i="2"/>
  <c r="G6402" i="2"/>
  <c r="T6401" i="2"/>
  <c r="S6401" i="2"/>
  <c r="R6401" i="2"/>
  <c r="Q6401" i="2"/>
  <c r="P6401" i="2"/>
  <c r="O6401" i="2"/>
  <c r="N6401" i="2"/>
  <c r="J6401" i="2"/>
  <c r="I6401" i="2"/>
  <c r="G6401" i="2"/>
  <c r="T6400" i="2"/>
  <c r="S6400" i="2"/>
  <c r="R6400" i="2"/>
  <c r="Q6400" i="2"/>
  <c r="P6400" i="2"/>
  <c r="O6400" i="2"/>
  <c r="N6400" i="2"/>
  <c r="J6400" i="2"/>
  <c r="I6400" i="2"/>
  <c r="G6400" i="2"/>
  <c r="T6399" i="2"/>
  <c r="S6399" i="2"/>
  <c r="R6399" i="2"/>
  <c r="Q6399" i="2"/>
  <c r="P6399" i="2"/>
  <c r="O6399" i="2"/>
  <c r="N6399" i="2"/>
  <c r="J6399" i="2"/>
  <c r="I6399" i="2"/>
  <c r="L4921" i="2" s="1"/>
  <c r="G6399" i="2"/>
  <c r="T6398" i="2"/>
  <c r="S6398" i="2"/>
  <c r="R6398" i="2"/>
  <c r="Q6398" i="2"/>
  <c r="P6398" i="2"/>
  <c r="O6398" i="2"/>
  <c r="N6398" i="2"/>
  <c r="J6398" i="2"/>
  <c r="I6398" i="2"/>
  <c r="G6398" i="2"/>
  <c r="T6397" i="2"/>
  <c r="S6397" i="2"/>
  <c r="R6397" i="2"/>
  <c r="Q6397" i="2"/>
  <c r="P6397" i="2"/>
  <c r="O6397" i="2"/>
  <c r="N6397" i="2"/>
  <c r="J6397" i="2"/>
  <c r="I6397" i="2"/>
  <c r="G6397" i="2"/>
  <c r="T6396" i="2"/>
  <c r="S6396" i="2"/>
  <c r="R6396" i="2"/>
  <c r="Q6396" i="2"/>
  <c r="P6396" i="2"/>
  <c r="O6396" i="2"/>
  <c r="N6396" i="2"/>
  <c r="J6396" i="2"/>
  <c r="I6396" i="2"/>
  <c r="G6396" i="2"/>
  <c r="T6395" i="2"/>
  <c r="S6395" i="2"/>
  <c r="R6395" i="2"/>
  <c r="Q6395" i="2"/>
  <c r="P6395" i="2"/>
  <c r="O6395" i="2"/>
  <c r="N6395" i="2"/>
  <c r="J6395" i="2"/>
  <c r="I6395" i="2"/>
  <c r="G6395" i="2"/>
  <c r="T6394" i="2"/>
  <c r="S6394" i="2"/>
  <c r="R6394" i="2"/>
  <c r="Q6394" i="2"/>
  <c r="P6394" i="2"/>
  <c r="O6394" i="2"/>
  <c r="N6394" i="2"/>
  <c r="J6394" i="2"/>
  <c r="I6394" i="2"/>
  <c r="G6394" i="2"/>
  <c r="T6393" i="2"/>
  <c r="S6393" i="2"/>
  <c r="R6393" i="2"/>
  <c r="Q6393" i="2"/>
  <c r="P6393" i="2"/>
  <c r="O6393" i="2"/>
  <c r="N6393" i="2"/>
  <c r="J6393" i="2"/>
  <c r="I6393" i="2"/>
  <c r="G6393" i="2"/>
  <c r="T6392" i="2"/>
  <c r="S6392" i="2"/>
  <c r="R6392" i="2"/>
  <c r="Q6392" i="2"/>
  <c r="P6392" i="2"/>
  <c r="O6392" i="2"/>
  <c r="N6392" i="2"/>
  <c r="J6392" i="2"/>
  <c r="I6392" i="2"/>
  <c r="G6392" i="2"/>
  <c r="T6391" i="2"/>
  <c r="S6391" i="2"/>
  <c r="R6391" i="2"/>
  <c r="Q6391" i="2"/>
  <c r="P6391" i="2"/>
  <c r="O6391" i="2"/>
  <c r="N6391" i="2"/>
  <c r="J6391" i="2"/>
  <c r="I6391" i="2"/>
  <c r="L4935" i="2" s="1"/>
  <c r="G6391" i="2"/>
  <c r="T6390" i="2"/>
  <c r="S6390" i="2"/>
  <c r="R6390" i="2"/>
  <c r="Q6390" i="2"/>
  <c r="P6390" i="2"/>
  <c r="O6390" i="2"/>
  <c r="N6390" i="2"/>
  <c r="J6390" i="2"/>
  <c r="I6390" i="2"/>
  <c r="G6390" i="2"/>
  <c r="T6389" i="2"/>
  <c r="S6389" i="2"/>
  <c r="R6389" i="2"/>
  <c r="Q6389" i="2"/>
  <c r="P6389" i="2"/>
  <c r="O6389" i="2"/>
  <c r="N6389" i="2"/>
  <c r="J6389" i="2"/>
  <c r="I6389" i="2"/>
  <c r="G6389" i="2"/>
  <c r="T6388" i="2"/>
  <c r="S6388" i="2"/>
  <c r="R6388" i="2"/>
  <c r="Q6388" i="2"/>
  <c r="P6388" i="2"/>
  <c r="O6388" i="2"/>
  <c r="N6388" i="2"/>
  <c r="J6388" i="2"/>
  <c r="I6388" i="2"/>
  <c r="G6388" i="2"/>
  <c r="T6387" i="2"/>
  <c r="S6387" i="2"/>
  <c r="R6387" i="2"/>
  <c r="Q6387" i="2"/>
  <c r="P6387" i="2"/>
  <c r="O6387" i="2"/>
  <c r="N6387" i="2"/>
  <c r="J6387" i="2"/>
  <c r="I6387" i="2"/>
  <c r="G6387" i="2"/>
  <c r="T6386" i="2"/>
  <c r="S6386" i="2"/>
  <c r="R6386" i="2"/>
  <c r="Q6386" i="2"/>
  <c r="P6386" i="2"/>
  <c r="O6386" i="2"/>
  <c r="N6386" i="2"/>
  <c r="J6386" i="2"/>
  <c r="I6386" i="2"/>
  <c r="G6386" i="2"/>
  <c r="T6385" i="2"/>
  <c r="S6385" i="2"/>
  <c r="R6385" i="2"/>
  <c r="Q6385" i="2"/>
  <c r="P6385" i="2"/>
  <c r="O6385" i="2"/>
  <c r="N6385" i="2"/>
  <c r="J6385" i="2"/>
  <c r="I6385" i="2"/>
  <c r="G6385" i="2"/>
  <c r="T6384" i="2"/>
  <c r="S6384" i="2"/>
  <c r="R6384" i="2"/>
  <c r="Q6384" i="2"/>
  <c r="P6384" i="2"/>
  <c r="O6384" i="2"/>
  <c r="N6384" i="2"/>
  <c r="J6384" i="2"/>
  <c r="I6384" i="2"/>
  <c r="G6384" i="2"/>
  <c r="T6383" i="2"/>
  <c r="S6383" i="2"/>
  <c r="R6383" i="2"/>
  <c r="Q6383" i="2"/>
  <c r="P6383" i="2"/>
  <c r="O6383" i="2"/>
  <c r="N6383" i="2"/>
  <c r="J6383" i="2"/>
  <c r="I6383" i="2"/>
  <c r="G6383" i="2"/>
  <c r="T6382" i="2"/>
  <c r="S6382" i="2"/>
  <c r="R6382" i="2"/>
  <c r="Q6382" i="2"/>
  <c r="P6382" i="2"/>
  <c r="O6382" i="2"/>
  <c r="N6382" i="2"/>
  <c r="J6382" i="2"/>
  <c r="I6382" i="2"/>
  <c r="G6382" i="2"/>
  <c r="T6381" i="2"/>
  <c r="S6381" i="2"/>
  <c r="R6381" i="2"/>
  <c r="Q6381" i="2"/>
  <c r="P6381" i="2"/>
  <c r="O6381" i="2"/>
  <c r="N6381" i="2"/>
  <c r="J6381" i="2"/>
  <c r="I6381" i="2"/>
  <c r="G6381" i="2"/>
  <c r="T6380" i="2"/>
  <c r="S6380" i="2"/>
  <c r="R6380" i="2"/>
  <c r="Q6380" i="2"/>
  <c r="P6380" i="2"/>
  <c r="O6380" i="2"/>
  <c r="N6380" i="2"/>
  <c r="J6380" i="2"/>
  <c r="I6380" i="2"/>
  <c r="G6380" i="2"/>
  <c r="T6379" i="2"/>
  <c r="S6379" i="2"/>
  <c r="R6379" i="2"/>
  <c r="Q6379" i="2"/>
  <c r="P6379" i="2"/>
  <c r="O6379" i="2"/>
  <c r="N6379" i="2"/>
  <c r="J6379" i="2"/>
  <c r="I6379" i="2"/>
  <c r="G6379" i="2"/>
  <c r="T6378" i="2"/>
  <c r="S6378" i="2"/>
  <c r="R6378" i="2"/>
  <c r="Q6378" i="2"/>
  <c r="P6378" i="2"/>
  <c r="O6378" i="2"/>
  <c r="N6378" i="2"/>
  <c r="J6378" i="2"/>
  <c r="I6378" i="2"/>
  <c r="G6378" i="2"/>
  <c r="T6377" i="2"/>
  <c r="S6377" i="2"/>
  <c r="R6377" i="2"/>
  <c r="Q6377" i="2"/>
  <c r="P6377" i="2"/>
  <c r="O6377" i="2"/>
  <c r="N6377" i="2"/>
  <c r="J6377" i="2"/>
  <c r="I6377" i="2"/>
  <c r="G6377" i="2"/>
  <c r="T6376" i="2"/>
  <c r="S6376" i="2"/>
  <c r="R6376" i="2"/>
  <c r="Q6376" i="2"/>
  <c r="P6376" i="2"/>
  <c r="O6376" i="2"/>
  <c r="N6376" i="2"/>
  <c r="J6376" i="2"/>
  <c r="I6376" i="2"/>
  <c r="G6376" i="2"/>
  <c r="T6375" i="2"/>
  <c r="S6375" i="2"/>
  <c r="R6375" i="2"/>
  <c r="Q6375" i="2"/>
  <c r="P6375" i="2"/>
  <c r="O6375" i="2"/>
  <c r="N6375" i="2"/>
  <c r="J6375" i="2"/>
  <c r="I6375" i="2"/>
  <c r="G6375" i="2"/>
  <c r="T6374" i="2"/>
  <c r="S6374" i="2"/>
  <c r="R6374" i="2"/>
  <c r="Q6374" i="2"/>
  <c r="P6374" i="2"/>
  <c r="O6374" i="2"/>
  <c r="N6374" i="2"/>
  <c r="J6374" i="2"/>
  <c r="I6374" i="2"/>
  <c r="G6374" i="2"/>
  <c r="T6373" i="2"/>
  <c r="S6373" i="2"/>
  <c r="R6373" i="2"/>
  <c r="Q6373" i="2"/>
  <c r="P6373" i="2"/>
  <c r="O6373" i="2"/>
  <c r="N6373" i="2"/>
  <c r="J6373" i="2"/>
  <c r="I6373" i="2"/>
  <c r="G6373" i="2"/>
  <c r="T6372" i="2"/>
  <c r="S6372" i="2"/>
  <c r="R6372" i="2"/>
  <c r="Q6372" i="2"/>
  <c r="P6372" i="2"/>
  <c r="O6372" i="2"/>
  <c r="N6372" i="2"/>
  <c r="J6372" i="2"/>
  <c r="K4895" i="2" s="1"/>
  <c r="I6372" i="2"/>
  <c r="G6372" i="2"/>
  <c r="T6371" i="2"/>
  <c r="S6371" i="2"/>
  <c r="R6371" i="2"/>
  <c r="Q6371" i="2"/>
  <c r="P6371" i="2"/>
  <c r="O6371" i="2"/>
  <c r="N6371" i="2"/>
  <c r="J6371" i="2"/>
  <c r="I6371" i="2"/>
  <c r="G6371" i="2"/>
  <c r="T6370" i="2"/>
  <c r="S6370" i="2"/>
  <c r="R6370" i="2"/>
  <c r="Q6370" i="2"/>
  <c r="P6370" i="2"/>
  <c r="O6370" i="2"/>
  <c r="N6370" i="2"/>
  <c r="J6370" i="2"/>
  <c r="I6370" i="2"/>
  <c r="G6370" i="2"/>
  <c r="T6369" i="2"/>
  <c r="S6369" i="2"/>
  <c r="R6369" i="2"/>
  <c r="Q6369" i="2"/>
  <c r="P6369" i="2"/>
  <c r="O6369" i="2"/>
  <c r="N6369" i="2"/>
  <c r="J6369" i="2"/>
  <c r="I6369" i="2"/>
  <c r="G6369" i="2"/>
  <c r="T6368" i="2"/>
  <c r="S6368" i="2"/>
  <c r="R6368" i="2"/>
  <c r="Q6368" i="2"/>
  <c r="P6368" i="2"/>
  <c r="O6368" i="2"/>
  <c r="N6368" i="2"/>
  <c r="J6368" i="2"/>
  <c r="I6368" i="2"/>
  <c r="G6368" i="2"/>
  <c r="T6367" i="2"/>
  <c r="S6367" i="2"/>
  <c r="R6367" i="2"/>
  <c r="Q6367" i="2"/>
  <c r="P6367" i="2"/>
  <c r="O6367" i="2"/>
  <c r="N6367" i="2"/>
  <c r="J6367" i="2"/>
  <c r="I6367" i="2"/>
  <c r="G6367" i="2"/>
  <c r="T6366" i="2"/>
  <c r="S6366" i="2"/>
  <c r="R6366" i="2"/>
  <c r="Q6366" i="2"/>
  <c r="P6366" i="2"/>
  <c r="O6366" i="2"/>
  <c r="N6366" i="2"/>
  <c r="J6366" i="2"/>
  <c r="I6366" i="2"/>
  <c r="G6366" i="2"/>
  <c r="T6365" i="2"/>
  <c r="S6365" i="2"/>
  <c r="R6365" i="2"/>
  <c r="Q6365" i="2"/>
  <c r="P6365" i="2"/>
  <c r="O6365" i="2"/>
  <c r="N6365" i="2"/>
  <c r="J6365" i="2"/>
  <c r="I6365" i="2"/>
  <c r="G6365" i="2"/>
  <c r="T6364" i="2"/>
  <c r="S6364" i="2"/>
  <c r="R6364" i="2"/>
  <c r="Q6364" i="2"/>
  <c r="P6364" i="2"/>
  <c r="O6364" i="2"/>
  <c r="N6364" i="2"/>
  <c r="J6364" i="2"/>
  <c r="I6364" i="2"/>
  <c r="G6364" i="2"/>
  <c r="T6363" i="2"/>
  <c r="S6363" i="2"/>
  <c r="R6363" i="2"/>
  <c r="Q6363" i="2"/>
  <c r="P6363" i="2"/>
  <c r="O6363" i="2"/>
  <c r="N6363" i="2"/>
  <c r="J6363" i="2"/>
  <c r="I6363" i="2"/>
  <c r="G6363" i="2"/>
  <c r="T6362" i="2"/>
  <c r="S6362" i="2"/>
  <c r="R6362" i="2"/>
  <c r="Q6362" i="2"/>
  <c r="P6362" i="2"/>
  <c r="O6362" i="2"/>
  <c r="N6362" i="2"/>
  <c r="J6362" i="2"/>
  <c r="I6362" i="2"/>
  <c r="G6362" i="2"/>
  <c r="T6361" i="2"/>
  <c r="S6361" i="2"/>
  <c r="R6361" i="2"/>
  <c r="Q6361" i="2"/>
  <c r="P6361" i="2"/>
  <c r="O6361" i="2"/>
  <c r="N6361" i="2"/>
  <c r="J6361" i="2"/>
  <c r="I6361" i="2"/>
  <c r="G6361" i="2"/>
  <c r="T6360" i="2"/>
  <c r="S6360" i="2"/>
  <c r="R6360" i="2"/>
  <c r="Q6360" i="2"/>
  <c r="P6360" i="2"/>
  <c r="O6360" i="2"/>
  <c r="N6360" i="2"/>
  <c r="J6360" i="2"/>
  <c r="I6360" i="2"/>
  <c r="G6360" i="2"/>
  <c r="T6359" i="2"/>
  <c r="S6359" i="2"/>
  <c r="R6359" i="2"/>
  <c r="Q6359" i="2"/>
  <c r="P6359" i="2"/>
  <c r="O6359" i="2"/>
  <c r="N6359" i="2"/>
  <c r="J6359" i="2"/>
  <c r="I6359" i="2"/>
  <c r="L3935" i="2" s="1"/>
  <c r="G6359" i="2"/>
  <c r="T6358" i="2"/>
  <c r="S6358" i="2"/>
  <c r="R6358" i="2"/>
  <c r="Q6358" i="2"/>
  <c r="P6358" i="2"/>
  <c r="O6358" i="2"/>
  <c r="N6358" i="2"/>
  <c r="J6358" i="2"/>
  <c r="I6358" i="2"/>
  <c r="G6358" i="2"/>
  <c r="T6357" i="2"/>
  <c r="S6357" i="2"/>
  <c r="R6357" i="2"/>
  <c r="Q6357" i="2"/>
  <c r="P6357" i="2"/>
  <c r="O6357" i="2"/>
  <c r="N6357" i="2"/>
  <c r="J6357" i="2"/>
  <c r="I6357" i="2"/>
  <c r="G6357" i="2"/>
  <c r="T6356" i="2"/>
  <c r="S6356" i="2"/>
  <c r="R6356" i="2"/>
  <c r="Q6356" i="2"/>
  <c r="P6356" i="2"/>
  <c r="O6356" i="2"/>
  <c r="N6356" i="2"/>
  <c r="J6356" i="2"/>
  <c r="I6356" i="2"/>
  <c r="G6356" i="2"/>
  <c r="T6355" i="2"/>
  <c r="S6355" i="2"/>
  <c r="R6355" i="2"/>
  <c r="Q6355" i="2"/>
  <c r="P6355" i="2"/>
  <c r="O6355" i="2"/>
  <c r="N6355" i="2"/>
  <c r="J6355" i="2"/>
  <c r="I6355" i="2"/>
  <c r="L4793" i="2" s="1"/>
  <c r="G6355" i="2"/>
  <c r="T6354" i="2"/>
  <c r="S6354" i="2"/>
  <c r="R6354" i="2"/>
  <c r="Q6354" i="2"/>
  <c r="P6354" i="2"/>
  <c r="O6354" i="2"/>
  <c r="N6354" i="2"/>
  <c r="J6354" i="2"/>
  <c r="I6354" i="2"/>
  <c r="G6354" i="2"/>
  <c r="T6353" i="2"/>
  <c r="S6353" i="2"/>
  <c r="R6353" i="2"/>
  <c r="Q6353" i="2"/>
  <c r="P6353" i="2"/>
  <c r="O6353" i="2"/>
  <c r="N6353" i="2"/>
  <c r="J6353" i="2"/>
  <c r="I6353" i="2"/>
  <c r="G6353" i="2"/>
  <c r="T6352" i="2"/>
  <c r="S6352" i="2"/>
  <c r="R6352" i="2"/>
  <c r="Q6352" i="2"/>
  <c r="P6352" i="2"/>
  <c r="O6352" i="2"/>
  <c r="N6352" i="2"/>
  <c r="J6352" i="2"/>
  <c r="I6352" i="2"/>
  <c r="G6352" i="2"/>
  <c r="T6351" i="2"/>
  <c r="S6351" i="2"/>
  <c r="R6351" i="2"/>
  <c r="Q6351" i="2"/>
  <c r="P6351" i="2"/>
  <c r="O6351" i="2"/>
  <c r="N6351" i="2"/>
  <c r="J6351" i="2"/>
  <c r="I6351" i="2"/>
  <c r="L4602" i="2" s="1"/>
  <c r="G6351" i="2"/>
  <c r="T6350" i="2"/>
  <c r="S6350" i="2"/>
  <c r="R6350" i="2"/>
  <c r="Q6350" i="2"/>
  <c r="P6350" i="2"/>
  <c r="O6350" i="2"/>
  <c r="N6350" i="2"/>
  <c r="J6350" i="2"/>
  <c r="I6350" i="2"/>
  <c r="G6350" i="2"/>
  <c r="T6349" i="2"/>
  <c r="S6349" i="2"/>
  <c r="R6349" i="2"/>
  <c r="Q6349" i="2"/>
  <c r="P6349" i="2"/>
  <c r="O6349" i="2"/>
  <c r="N6349" i="2"/>
  <c r="J6349" i="2"/>
  <c r="I6349" i="2"/>
  <c r="G6349" i="2"/>
  <c r="T6348" i="2"/>
  <c r="S6348" i="2"/>
  <c r="R6348" i="2"/>
  <c r="Q6348" i="2"/>
  <c r="P6348" i="2"/>
  <c r="O6348" i="2"/>
  <c r="N6348" i="2"/>
  <c r="J6348" i="2"/>
  <c r="I6348" i="2"/>
  <c r="G6348" i="2"/>
  <c r="T6347" i="2"/>
  <c r="S6347" i="2"/>
  <c r="R6347" i="2"/>
  <c r="Q6347" i="2"/>
  <c r="P6347" i="2"/>
  <c r="O6347" i="2"/>
  <c r="N6347" i="2"/>
  <c r="J6347" i="2"/>
  <c r="I6347" i="2"/>
  <c r="L3194" i="2" s="1"/>
  <c r="G6347" i="2"/>
  <c r="T6346" i="2"/>
  <c r="S6346" i="2"/>
  <c r="R6346" i="2"/>
  <c r="Q6346" i="2"/>
  <c r="P6346" i="2"/>
  <c r="O6346" i="2"/>
  <c r="N6346" i="2"/>
  <c r="J6346" i="2"/>
  <c r="I6346" i="2"/>
  <c r="G6346" i="2"/>
  <c r="T6345" i="2"/>
  <c r="S6345" i="2"/>
  <c r="R6345" i="2"/>
  <c r="Q6345" i="2"/>
  <c r="P6345" i="2"/>
  <c r="O6345" i="2"/>
  <c r="N6345" i="2"/>
  <c r="J6345" i="2"/>
  <c r="I6345" i="2"/>
  <c r="G6345" i="2"/>
  <c r="T6344" i="2"/>
  <c r="S6344" i="2"/>
  <c r="R6344" i="2"/>
  <c r="Q6344" i="2"/>
  <c r="P6344" i="2"/>
  <c r="O6344" i="2"/>
  <c r="N6344" i="2"/>
  <c r="J6344" i="2"/>
  <c r="I6344" i="2"/>
  <c r="G6344" i="2"/>
  <c r="T6343" i="2"/>
  <c r="S6343" i="2"/>
  <c r="R6343" i="2"/>
  <c r="Q6343" i="2"/>
  <c r="P6343" i="2"/>
  <c r="O6343" i="2"/>
  <c r="N6343" i="2"/>
  <c r="J6343" i="2"/>
  <c r="I6343" i="2"/>
  <c r="L3411" i="2" s="1"/>
  <c r="G6343" i="2"/>
  <c r="T6342" i="2"/>
  <c r="S6342" i="2"/>
  <c r="R6342" i="2"/>
  <c r="Q6342" i="2"/>
  <c r="P6342" i="2"/>
  <c r="O6342" i="2"/>
  <c r="N6342" i="2"/>
  <c r="J6342" i="2"/>
  <c r="I6342" i="2"/>
  <c r="G6342" i="2"/>
  <c r="T6341" i="2"/>
  <c r="S6341" i="2"/>
  <c r="R6341" i="2"/>
  <c r="Q6341" i="2"/>
  <c r="P6341" i="2"/>
  <c r="O6341" i="2"/>
  <c r="N6341" i="2"/>
  <c r="J6341" i="2"/>
  <c r="I6341" i="2"/>
  <c r="G6341" i="2"/>
  <c r="T6340" i="2"/>
  <c r="S6340" i="2"/>
  <c r="R6340" i="2"/>
  <c r="Q6340" i="2"/>
  <c r="P6340" i="2"/>
  <c r="O6340" i="2"/>
  <c r="N6340" i="2"/>
  <c r="J6340" i="2"/>
  <c r="I6340" i="2"/>
  <c r="G6340" i="2"/>
  <c r="T6339" i="2"/>
  <c r="S6339" i="2"/>
  <c r="R6339" i="2"/>
  <c r="Q6339" i="2"/>
  <c r="P6339" i="2"/>
  <c r="O6339" i="2"/>
  <c r="N6339" i="2"/>
  <c r="J6339" i="2"/>
  <c r="I6339" i="2"/>
  <c r="G6339" i="2"/>
  <c r="T6338" i="2"/>
  <c r="S6338" i="2"/>
  <c r="R6338" i="2"/>
  <c r="Q6338" i="2"/>
  <c r="P6338" i="2"/>
  <c r="O6338" i="2"/>
  <c r="N6338" i="2"/>
  <c r="J6338" i="2"/>
  <c r="I6338" i="2"/>
  <c r="G6338" i="2"/>
  <c r="T6337" i="2"/>
  <c r="S6337" i="2"/>
  <c r="R6337" i="2"/>
  <c r="Q6337" i="2"/>
  <c r="P6337" i="2"/>
  <c r="O6337" i="2"/>
  <c r="N6337" i="2"/>
  <c r="J6337" i="2"/>
  <c r="I6337" i="2"/>
  <c r="G6337" i="2"/>
  <c r="T6336" i="2"/>
  <c r="S6336" i="2"/>
  <c r="R6336" i="2"/>
  <c r="Q6336" i="2"/>
  <c r="P6336" i="2"/>
  <c r="O6336" i="2"/>
  <c r="N6336" i="2"/>
  <c r="J6336" i="2"/>
  <c r="K4671" i="2" s="1"/>
  <c r="I6336" i="2"/>
  <c r="G6336" i="2"/>
  <c r="T6335" i="2"/>
  <c r="S6335" i="2"/>
  <c r="R6335" i="2"/>
  <c r="Q6335" i="2"/>
  <c r="P6335" i="2"/>
  <c r="O6335" i="2"/>
  <c r="N6335" i="2"/>
  <c r="J6335" i="2"/>
  <c r="I6335" i="2"/>
  <c r="G6335" i="2"/>
  <c r="T6334" i="2"/>
  <c r="S6334" i="2"/>
  <c r="R6334" i="2"/>
  <c r="Q6334" i="2"/>
  <c r="P6334" i="2"/>
  <c r="O6334" i="2"/>
  <c r="N6334" i="2"/>
  <c r="J6334" i="2"/>
  <c r="I6334" i="2"/>
  <c r="G6334" i="2"/>
  <c r="T6333" i="2"/>
  <c r="S6333" i="2"/>
  <c r="R6333" i="2"/>
  <c r="Q6333" i="2"/>
  <c r="P6333" i="2"/>
  <c r="O6333" i="2"/>
  <c r="N6333" i="2"/>
  <c r="J6333" i="2"/>
  <c r="I6333" i="2"/>
  <c r="G6333" i="2"/>
  <c r="T6332" i="2"/>
  <c r="S6332" i="2"/>
  <c r="R6332" i="2"/>
  <c r="Q6332" i="2"/>
  <c r="P6332" i="2"/>
  <c r="O6332" i="2"/>
  <c r="N6332" i="2"/>
  <c r="J6332" i="2"/>
  <c r="K4601" i="2" s="1"/>
  <c r="I6332" i="2"/>
  <c r="G6332" i="2"/>
  <c r="T6331" i="2"/>
  <c r="S6331" i="2"/>
  <c r="R6331" i="2"/>
  <c r="Q6331" i="2"/>
  <c r="P6331" i="2"/>
  <c r="O6331" i="2"/>
  <c r="N6331" i="2"/>
  <c r="J6331" i="2"/>
  <c r="I6331" i="2"/>
  <c r="G6331" i="2"/>
  <c r="T6330" i="2"/>
  <c r="S6330" i="2"/>
  <c r="R6330" i="2"/>
  <c r="Q6330" i="2"/>
  <c r="P6330" i="2"/>
  <c r="O6330" i="2"/>
  <c r="N6330" i="2"/>
  <c r="J6330" i="2"/>
  <c r="I6330" i="2"/>
  <c r="G6330" i="2"/>
  <c r="T6329" i="2"/>
  <c r="S6329" i="2"/>
  <c r="R6329" i="2"/>
  <c r="Q6329" i="2"/>
  <c r="P6329" i="2"/>
  <c r="O6329" i="2"/>
  <c r="N6329" i="2"/>
  <c r="J6329" i="2"/>
  <c r="I6329" i="2"/>
  <c r="G6329" i="2"/>
  <c r="T6328" i="2"/>
  <c r="S6328" i="2"/>
  <c r="R6328" i="2"/>
  <c r="Q6328" i="2"/>
  <c r="P6328" i="2"/>
  <c r="O6328" i="2"/>
  <c r="N6328" i="2"/>
  <c r="J6328" i="2"/>
  <c r="I6328" i="2"/>
  <c r="G6328" i="2"/>
  <c r="T6327" i="2"/>
  <c r="S6327" i="2"/>
  <c r="R6327" i="2"/>
  <c r="Q6327" i="2"/>
  <c r="P6327" i="2"/>
  <c r="O6327" i="2"/>
  <c r="N6327" i="2"/>
  <c r="J6327" i="2"/>
  <c r="I6327" i="2"/>
  <c r="L4739" i="2" s="1"/>
  <c r="G6327" i="2"/>
  <c r="T6326" i="2"/>
  <c r="S6326" i="2"/>
  <c r="R6326" i="2"/>
  <c r="Q6326" i="2"/>
  <c r="P6326" i="2"/>
  <c r="O6326" i="2"/>
  <c r="N6326" i="2"/>
  <c r="J6326" i="2"/>
  <c r="I6326" i="2"/>
  <c r="G6326" i="2"/>
  <c r="T6325" i="2"/>
  <c r="S6325" i="2"/>
  <c r="R6325" i="2"/>
  <c r="Q6325" i="2"/>
  <c r="P6325" i="2"/>
  <c r="O6325" i="2"/>
  <c r="N6325" i="2"/>
  <c r="J6325" i="2"/>
  <c r="I6325" i="2"/>
  <c r="G6325" i="2"/>
  <c r="T6324" i="2"/>
  <c r="S6324" i="2"/>
  <c r="R6324" i="2"/>
  <c r="Q6324" i="2"/>
  <c r="P6324" i="2"/>
  <c r="O6324" i="2"/>
  <c r="N6324" i="2"/>
  <c r="J6324" i="2"/>
  <c r="I6324" i="2"/>
  <c r="G6324" i="2"/>
  <c r="T6323" i="2"/>
  <c r="S6323" i="2"/>
  <c r="R6323" i="2"/>
  <c r="Q6323" i="2"/>
  <c r="P6323" i="2"/>
  <c r="O6323" i="2"/>
  <c r="N6323" i="2"/>
  <c r="J6323" i="2"/>
  <c r="I6323" i="2"/>
  <c r="G6323" i="2"/>
  <c r="T6322" i="2"/>
  <c r="S6322" i="2"/>
  <c r="R6322" i="2"/>
  <c r="Q6322" i="2"/>
  <c r="P6322" i="2"/>
  <c r="O6322" i="2"/>
  <c r="N6322" i="2"/>
  <c r="J6322" i="2"/>
  <c r="I6322" i="2"/>
  <c r="G6322" i="2"/>
  <c r="T6321" i="2"/>
  <c r="S6321" i="2"/>
  <c r="R6321" i="2"/>
  <c r="Q6321" i="2"/>
  <c r="P6321" i="2"/>
  <c r="O6321" i="2"/>
  <c r="N6321" i="2"/>
  <c r="J6321" i="2"/>
  <c r="I6321" i="2"/>
  <c r="G6321" i="2"/>
  <c r="T6320" i="2"/>
  <c r="S6320" i="2"/>
  <c r="R6320" i="2"/>
  <c r="Q6320" i="2"/>
  <c r="P6320" i="2"/>
  <c r="O6320" i="2"/>
  <c r="N6320" i="2"/>
  <c r="J6320" i="2"/>
  <c r="I6320" i="2"/>
  <c r="G6320" i="2"/>
  <c r="T6319" i="2"/>
  <c r="S6319" i="2"/>
  <c r="R6319" i="2"/>
  <c r="Q6319" i="2"/>
  <c r="P6319" i="2"/>
  <c r="O6319" i="2"/>
  <c r="N6319" i="2"/>
  <c r="J6319" i="2"/>
  <c r="I6319" i="2"/>
  <c r="G6319" i="2"/>
  <c r="T6318" i="2"/>
  <c r="S6318" i="2"/>
  <c r="R6318" i="2"/>
  <c r="Q6318" i="2"/>
  <c r="P6318" i="2"/>
  <c r="O6318" i="2"/>
  <c r="N6318" i="2"/>
  <c r="J6318" i="2"/>
  <c r="I6318" i="2"/>
  <c r="G6318" i="2"/>
  <c r="T6317" i="2"/>
  <c r="S6317" i="2"/>
  <c r="R6317" i="2"/>
  <c r="Q6317" i="2"/>
  <c r="P6317" i="2"/>
  <c r="O6317" i="2"/>
  <c r="N6317" i="2"/>
  <c r="J6317" i="2"/>
  <c r="I6317" i="2"/>
  <c r="G6317" i="2"/>
  <c r="T6316" i="2"/>
  <c r="S6316" i="2"/>
  <c r="R6316" i="2"/>
  <c r="Q6316" i="2"/>
  <c r="P6316" i="2"/>
  <c r="O6316" i="2"/>
  <c r="N6316" i="2"/>
  <c r="J6316" i="2"/>
  <c r="I6316" i="2"/>
  <c r="G6316" i="2"/>
  <c r="T6315" i="2"/>
  <c r="S6315" i="2"/>
  <c r="R6315" i="2"/>
  <c r="Q6315" i="2"/>
  <c r="P6315" i="2"/>
  <c r="O6315" i="2"/>
  <c r="N6315" i="2"/>
  <c r="J6315" i="2"/>
  <c r="I6315" i="2"/>
  <c r="G6315" i="2"/>
  <c r="T6314" i="2"/>
  <c r="S6314" i="2"/>
  <c r="R6314" i="2"/>
  <c r="Q6314" i="2"/>
  <c r="P6314" i="2"/>
  <c r="O6314" i="2"/>
  <c r="N6314" i="2"/>
  <c r="J6314" i="2"/>
  <c r="I6314" i="2"/>
  <c r="G6314" i="2"/>
  <c r="T6313" i="2"/>
  <c r="S6313" i="2"/>
  <c r="R6313" i="2"/>
  <c r="Q6313" i="2"/>
  <c r="P6313" i="2"/>
  <c r="O6313" i="2"/>
  <c r="N6313" i="2"/>
  <c r="J6313" i="2"/>
  <c r="I6313" i="2"/>
  <c r="G6313" i="2"/>
  <c r="T6312" i="2"/>
  <c r="S6312" i="2"/>
  <c r="R6312" i="2"/>
  <c r="Q6312" i="2"/>
  <c r="P6312" i="2"/>
  <c r="O6312" i="2"/>
  <c r="N6312" i="2"/>
  <c r="J6312" i="2"/>
  <c r="I6312" i="2"/>
  <c r="G6312" i="2"/>
  <c r="T6311" i="2"/>
  <c r="S6311" i="2"/>
  <c r="R6311" i="2"/>
  <c r="Q6311" i="2"/>
  <c r="P6311" i="2"/>
  <c r="O6311" i="2"/>
  <c r="N6311" i="2"/>
  <c r="J6311" i="2"/>
  <c r="I6311" i="2"/>
  <c r="G6311" i="2"/>
  <c r="T6310" i="2"/>
  <c r="S6310" i="2"/>
  <c r="R6310" i="2"/>
  <c r="Q6310" i="2"/>
  <c r="P6310" i="2"/>
  <c r="O6310" i="2"/>
  <c r="N6310" i="2"/>
  <c r="J6310" i="2"/>
  <c r="I6310" i="2"/>
  <c r="G6310" i="2"/>
  <c r="T6309" i="2"/>
  <c r="S6309" i="2"/>
  <c r="R6309" i="2"/>
  <c r="Q6309" i="2"/>
  <c r="P6309" i="2"/>
  <c r="O6309" i="2"/>
  <c r="N6309" i="2"/>
  <c r="J6309" i="2"/>
  <c r="I6309" i="2"/>
  <c r="G6309" i="2"/>
  <c r="T6308" i="2"/>
  <c r="S6308" i="2"/>
  <c r="R6308" i="2"/>
  <c r="Q6308" i="2"/>
  <c r="P6308" i="2"/>
  <c r="O6308" i="2"/>
  <c r="N6308" i="2"/>
  <c r="J6308" i="2"/>
  <c r="I6308" i="2"/>
  <c r="G6308" i="2"/>
  <c r="T6307" i="2"/>
  <c r="S6307" i="2"/>
  <c r="R6307" i="2"/>
  <c r="Q6307" i="2"/>
  <c r="P6307" i="2"/>
  <c r="O6307" i="2"/>
  <c r="N6307" i="2"/>
  <c r="J6307" i="2"/>
  <c r="I6307" i="2"/>
  <c r="L4378" i="2" s="1"/>
  <c r="G6307" i="2"/>
  <c r="T6306" i="2"/>
  <c r="S6306" i="2"/>
  <c r="R6306" i="2"/>
  <c r="Q6306" i="2"/>
  <c r="P6306" i="2"/>
  <c r="O6306" i="2"/>
  <c r="N6306" i="2"/>
  <c r="J6306" i="2"/>
  <c r="I6306" i="2"/>
  <c r="G6306" i="2"/>
  <c r="T6305" i="2"/>
  <c r="S6305" i="2"/>
  <c r="R6305" i="2"/>
  <c r="Q6305" i="2"/>
  <c r="P6305" i="2"/>
  <c r="O6305" i="2"/>
  <c r="N6305" i="2"/>
  <c r="J6305" i="2"/>
  <c r="I6305" i="2"/>
  <c r="G6305" i="2"/>
  <c r="T6304" i="2"/>
  <c r="S6304" i="2"/>
  <c r="R6304" i="2"/>
  <c r="Q6304" i="2"/>
  <c r="P6304" i="2"/>
  <c r="O6304" i="2"/>
  <c r="N6304" i="2"/>
  <c r="J6304" i="2"/>
  <c r="I6304" i="2"/>
  <c r="G6304" i="2"/>
  <c r="T6303" i="2"/>
  <c r="S6303" i="2"/>
  <c r="R6303" i="2"/>
  <c r="Q6303" i="2"/>
  <c r="P6303" i="2"/>
  <c r="O6303" i="2"/>
  <c r="N6303" i="2"/>
  <c r="J6303" i="2"/>
  <c r="I6303" i="2"/>
  <c r="G6303" i="2"/>
  <c r="T6302" i="2"/>
  <c r="S6302" i="2"/>
  <c r="R6302" i="2"/>
  <c r="Q6302" i="2"/>
  <c r="P6302" i="2"/>
  <c r="O6302" i="2"/>
  <c r="N6302" i="2"/>
  <c r="J6302" i="2"/>
  <c r="I6302" i="2"/>
  <c r="G6302" i="2"/>
  <c r="T6301" i="2"/>
  <c r="S6301" i="2"/>
  <c r="R6301" i="2"/>
  <c r="Q6301" i="2"/>
  <c r="P6301" i="2"/>
  <c r="O6301" i="2"/>
  <c r="N6301" i="2"/>
  <c r="J6301" i="2"/>
  <c r="I6301" i="2"/>
  <c r="G6301" i="2"/>
  <c r="T6300" i="2"/>
  <c r="S6300" i="2"/>
  <c r="R6300" i="2"/>
  <c r="Q6300" i="2"/>
  <c r="P6300" i="2"/>
  <c r="O6300" i="2"/>
  <c r="N6300" i="2"/>
  <c r="J6300" i="2"/>
  <c r="I6300" i="2"/>
  <c r="G6300" i="2"/>
  <c r="T6299" i="2"/>
  <c r="S6299" i="2"/>
  <c r="R6299" i="2"/>
  <c r="Q6299" i="2"/>
  <c r="P6299" i="2"/>
  <c r="O6299" i="2"/>
  <c r="N6299" i="2"/>
  <c r="J6299" i="2"/>
  <c r="I6299" i="2"/>
  <c r="G6299" i="2"/>
  <c r="T6298" i="2"/>
  <c r="S6298" i="2"/>
  <c r="R6298" i="2"/>
  <c r="Q6298" i="2"/>
  <c r="P6298" i="2"/>
  <c r="O6298" i="2"/>
  <c r="N6298" i="2"/>
  <c r="J6298" i="2"/>
  <c r="I6298" i="2"/>
  <c r="G6298" i="2"/>
  <c r="T6297" i="2"/>
  <c r="S6297" i="2"/>
  <c r="R6297" i="2"/>
  <c r="Q6297" i="2"/>
  <c r="P6297" i="2"/>
  <c r="O6297" i="2"/>
  <c r="N6297" i="2"/>
  <c r="J6297" i="2"/>
  <c r="I6297" i="2"/>
  <c r="G6297" i="2"/>
  <c r="T6296" i="2"/>
  <c r="S6296" i="2"/>
  <c r="R6296" i="2"/>
  <c r="Q6296" i="2"/>
  <c r="P6296" i="2"/>
  <c r="O6296" i="2"/>
  <c r="N6296" i="2"/>
  <c r="J6296" i="2"/>
  <c r="I6296" i="2"/>
  <c r="G6296" i="2"/>
  <c r="T6295" i="2"/>
  <c r="S6295" i="2"/>
  <c r="R6295" i="2"/>
  <c r="Q6295" i="2"/>
  <c r="P6295" i="2"/>
  <c r="O6295" i="2"/>
  <c r="N6295" i="2"/>
  <c r="J6295" i="2"/>
  <c r="I6295" i="2"/>
  <c r="L4145" i="2" s="1"/>
  <c r="G6295" i="2"/>
  <c r="T6294" i="2"/>
  <c r="S6294" i="2"/>
  <c r="R6294" i="2"/>
  <c r="Q6294" i="2"/>
  <c r="P6294" i="2"/>
  <c r="O6294" i="2"/>
  <c r="N6294" i="2"/>
  <c r="J6294" i="2"/>
  <c r="I6294" i="2"/>
  <c r="G6294" i="2"/>
  <c r="T6293" i="2"/>
  <c r="S6293" i="2"/>
  <c r="R6293" i="2"/>
  <c r="Q6293" i="2"/>
  <c r="P6293" i="2"/>
  <c r="O6293" i="2"/>
  <c r="N6293" i="2"/>
  <c r="J6293" i="2"/>
  <c r="I6293" i="2"/>
  <c r="G6293" i="2"/>
  <c r="T6292" i="2"/>
  <c r="S6292" i="2"/>
  <c r="R6292" i="2"/>
  <c r="Q6292" i="2"/>
  <c r="P6292" i="2"/>
  <c r="O6292" i="2"/>
  <c r="N6292" i="2"/>
  <c r="J6292" i="2"/>
  <c r="I6292" i="2"/>
  <c r="G6292" i="2"/>
  <c r="T6291" i="2"/>
  <c r="S6291" i="2"/>
  <c r="R6291" i="2"/>
  <c r="Q6291" i="2"/>
  <c r="P6291" i="2"/>
  <c r="O6291" i="2"/>
  <c r="N6291" i="2"/>
  <c r="J6291" i="2"/>
  <c r="I6291" i="2"/>
  <c r="L4521" i="2" s="1"/>
  <c r="G6291" i="2"/>
  <c r="T6290" i="2"/>
  <c r="S6290" i="2"/>
  <c r="R6290" i="2"/>
  <c r="Q6290" i="2"/>
  <c r="P6290" i="2"/>
  <c r="O6290" i="2"/>
  <c r="N6290" i="2"/>
  <c r="J6290" i="2"/>
  <c r="I6290" i="2"/>
  <c r="G6290" i="2"/>
  <c r="T6289" i="2"/>
  <c r="S6289" i="2"/>
  <c r="R6289" i="2"/>
  <c r="Q6289" i="2"/>
  <c r="P6289" i="2"/>
  <c r="O6289" i="2"/>
  <c r="N6289" i="2"/>
  <c r="J6289" i="2"/>
  <c r="I6289" i="2"/>
  <c r="G6289" i="2"/>
  <c r="T6288" i="2"/>
  <c r="S6288" i="2"/>
  <c r="R6288" i="2"/>
  <c r="Q6288" i="2"/>
  <c r="P6288" i="2"/>
  <c r="O6288" i="2"/>
  <c r="N6288" i="2"/>
  <c r="J6288" i="2"/>
  <c r="I6288" i="2"/>
  <c r="G6288" i="2"/>
  <c r="T6287" i="2"/>
  <c r="S6287" i="2"/>
  <c r="R6287" i="2"/>
  <c r="Q6287" i="2"/>
  <c r="P6287" i="2"/>
  <c r="O6287" i="2"/>
  <c r="N6287" i="2"/>
  <c r="J6287" i="2"/>
  <c r="I6287" i="2"/>
  <c r="L3866" i="2" s="1"/>
  <c r="G6287" i="2"/>
  <c r="T6286" i="2"/>
  <c r="S6286" i="2"/>
  <c r="R6286" i="2"/>
  <c r="Q6286" i="2"/>
  <c r="P6286" i="2"/>
  <c r="O6286" i="2"/>
  <c r="N6286" i="2"/>
  <c r="J6286" i="2"/>
  <c r="I6286" i="2"/>
  <c r="G6286" i="2"/>
  <c r="T6285" i="2"/>
  <c r="S6285" i="2"/>
  <c r="R6285" i="2"/>
  <c r="Q6285" i="2"/>
  <c r="P6285" i="2"/>
  <c r="O6285" i="2"/>
  <c r="N6285" i="2"/>
  <c r="J6285" i="2"/>
  <c r="I6285" i="2"/>
  <c r="G6285" i="2"/>
  <c r="T6284" i="2"/>
  <c r="S6284" i="2"/>
  <c r="R6284" i="2"/>
  <c r="Q6284" i="2"/>
  <c r="P6284" i="2"/>
  <c r="O6284" i="2"/>
  <c r="N6284" i="2"/>
  <c r="J6284" i="2"/>
  <c r="I6284" i="2"/>
  <c r="G6284" i="2"/>
  <c r="T6283" i="2"/>
  <c r="S6283" i="2"/>
  <c r="R6283" i="2"/>
  <c r="Q6283" i="2"/>
  <c r="P6283" i="2"/>
  <c r="O6283" i="2"/>
  <c r="N6283" i="2"/>
  <c r="J6283" i="2"/>
  <c r="I6283" i="2"/>
  <c r="G6283" i="2"/>
  <c r="T6282" i="2"/>
  <c r="S6282" i="2"/>
  <c r="R6282" i="2"/>
  <c r="Q6282" i="2"/>
  <c r="P6282" i="2"/>
  <c r="O6282" i="2"/>
  <c r="N6282" i="2"/>
  <c r="J6282" i="2"/>
  <c r="I6282" i="2"/>
  <c r="G6282" i="2"/>
  <c r="T6281" i="2"/>
  <c r="S6281" i="2"/>
  <c r="R6281" i="2"/>
  <c r="Q6281" i="2"/>
  <c r="P6281" i="2"/>
  <c r="O6281" i="2"/>
  <c r="N6281" i="2"/>
  <c r="J6281" i="2"/>
  <c r="I6281" i="2"/>
  <c r="G6281" i="2"/>
  <c r="T6280" i="2"/>
  <c r="S6280" i="2"/>
  <c r="R6280" i="2"/>
  <c r="Q6280" i="2"/>
  <c r="P6280" i="2"/>
  <c r="O6280" i="2"/>
  <c r="N6280" i="2"/>
  <c r="J6280" i="2"/>
  <c r="I6280" i="2"/>
  <c r="G6280" i="2"/>
  <c r="T6279" i="2"/>
  <c r="S6279" i="2"/>
  <c r="R6279" i="2"/>
  <c r="Q6279" i="2"/>
  <c r="P6279" i="2"/>
  <c r="O6279" i="2"/>
  <c r="N6279" i="2"/>
  <c r="J6279" i="2"/>
  <c r="I6279" i="2"/>
  <c r="G6279" i="2"/>
  <c r="T6278" i="2"/>
  <c r="S6278" i="2"/>
  <c r="R6278" i="2"/>
  <c r="Q6278" i="2"/>
  <c r="P6278" i="2"/>
  <c r="O6278" i="2"/>
  <c r="N6278" i="2"/>
  <c r="J6278" i="2"/>
  <c r="I6278" i="2"/>
  <c r="G6278" i="2"/>
  <c r="T6277" i="2"/>
  <c r="S6277" i="2"/>
  <c r="R6277" i="2"/>
  <c r="Q6277" i="2"/>
  <c r="P6277" i="2"/>
  <c r="O6277" i="2"/>
  <c r="N6277" i="2"/>
  <c r="J6277" i="2"/>
  <c r="I6277" i="2"/>
  <c r="G6277" i="2"/>
  <c r="T6276" i="2"/>
  <c r="S6276" i="2"/>
  <c r="R6276" i="2"/>
  <c r="Q6276" i="2"/>
  <c r="P6276" i="2"/>
  <c r="O6276" i="2"/>
  <c r="N6276" i="2"/>
  <c r="J6276" i="2"/>
  <c r="I6276" i="2"/>
  <c r="G6276" i="2"/>
  <c r="T6275" i="2"/>
  <c r="S6275" i="2"/>
  <c r="R6275" i="2"/>
  <c r="Q6275" i="2"/>
  <c r="P6275" i="2"/>
  <c r="O6275" i="2"/>
  <c r="N6275" i="2"/>
  <c r="J6275" i="2"/>
  <c r="I6275" i="2"/>
  <c r="G6275" i="2"/>
  <c r="T6274" i="2"/>
  <c r="S6274" i="2"/>
  <c r="R6274" i="2"/>
  <c r="Q6274" i="2"/>
  <c r="P6274" i="2"/>
  <c r="O6274" i="2"/>
  <c r="N6274" i="2"/>
  <c r="J6274" i="2"/>
  <c r="I6274" i="2"/>
  <c r="G6274" i="2"/>
  <c r="T6273" i="2"/>
  <c r="S6273" i="2"/>
  <c r="R6273" i="2"/>
  <c r="Q6273" i="2"/>
  <c r="P6273" i="2"/>
  <c r="O6273" i="2"/>
  <c r="N6273" i="2"/>
  <c r="J6273" i="2"/>
  <c r="I6273" i="2"/>
  <c r="G6273" i="2"/>
  <c r="T6272" i="2"/>
  <c r="S6272" i="2"/>
  <c r="R6272" i="2"/>
  <c r="Q6272" i="2"/>
  <c r="P6272" i="2"/>
  <c r="O6272" i="2"/>
  <c r="N6272" i="2"/>
  <c r="J6272" i="2"/>
  <c r="I6272" i="2"/>
  <c r="G6272" i="2"/>
  <c r="T6271" i="2"/>
  <c r="S6271" i="2"/>
  <c r="R6271" i="2"/>
  <c r="Q6271" i="2"/>
  <c r="P6271" i="2"/>
  <c r="O6271" i="2"/>
  <c r="N6271" i="2"/>
  <c r="J6271" i="2"/>
  <c r="I6271" i="2"/>
  <c r="L4753" i="2" s="1"/>
  <c r="M4093" i="2" s="1"/>
  <c r="G6271" i="2"/>
  <c r="T6270" i="2"/>
  <c r="S6270" i="2"/>
  <c r="R6270" i="2"/>
  <c r="Q6270" i="2"/>
  <c r="P6270" i="2"/>
  <c r="O6270" i="2"/>
  <c r="N6270" i="2"/>
  <c r="J6270" i="2"/>
  <c r="I6270" i="2"/>
  <c r="G6270" i="2"/>
  <c r="T6269" i="2"/>
  <c r="S6269" i="2"/>
  <c r="R6269" i="2"/>
  <c r="Q6269" i="2"/>
  <c r="P6269" i="2"/>
  <c r="O6269" i="2"/>
  <c r="N6269" i="2"/>
  <c r="J6269" i="2"/>
  <c r="I6269" i="2"/>
  <c r="G6269" i="2"/>
  <c r="T6268" i="2"/>
  <c r="S6268" i="2"/>
  <c r="R6268" i="2"/>
  <c r="Q6268" i="2"/>
  <c r="P6268" i="2"/>
  <c r="O6268" i="2"/>
  <c r="N6268" i="2"/>
  <c r="J6268" i="2"/>
  <c r="I6268" i="2"/>
  <c r="G6268" i="2"/>
  <c r="T6267" i="2"/>
  <c r="S6267" i="2"/>
  <c r="R6267" i="2"/>
  <c r="Q6267" i="2"/>
  <c r="P6267" i="2"/>
  <c r="O6267" i="2"/>
  <c r="N6267" i="2"/>
  <c r="J6267" i="2"/>
  <c r="I6267" i="2"/>
  <c r="G6267" i="2"/>
  <c r="T6266" i="2"/>
  <c r="S6266" i="2"/>
  <c r="R6266" i="2"/>
  <c r="Q6266" i="2"/>
  <c r="P6266" i="2"/>
  <c r="O6266" i="2"/>
  <c r="N6266" i="2"/>
  <c r="J6266" i="2"/>
  <c r="I6266" i="2"/>
  <c r="G6266" i="2"/>
  <c r="T6265" i="2"/>
  <c r="S6265" i="2"/>
  <c r="R6265" i="2"/>
  <c r="Q6265" i="2"/>
  <c r="P6265" i="2"/>
  <c r="O6265" i="2"/>
  <c r="N6265" i="2"/>
  <c r="J6265" i="2"/>
  <c r="I6265" i="2"/>
  <c r="G6265" i="2"/>
  <c r="T6264" i="2"/>
  <c r="S6264" i="2"/>
  <c r="R6264" i="2"/>
  <c r="Q6264" i="2"/>
  <c r="P6264" i="2"/>
  <c r="O6264" i="2"/>
  <c r="N6264" i="2"/>
  <c r="J6264" i="2"/>
  <c r="I6264" i="2"/>
  <c r="G6264" i="2"/>
  <c r="T6263" i="2"/>
  <c r="S6263" i="2"/>
  <c r="R6263" i="2"/>
  <c r="Q6263" i="2"/>
  <c r="P6263" i="2"/>
  <c r="O6263" i="2"/>
  <c r="N6263" i="2"/>
  <c r="J6263" i="2"/>
  <c r="I6263" i="2"/>
  <c r="G6263" i="2"/>
  <c r="T6262" i="2"/>
  <c r="S6262" i="2"/>
  <c r="R6262" i="2"/>
  <c r="Q6262" i="2"/>
  <c r="P6262" i="2"/>
  <c r="O6262" i="2"/>
  <c r="N6262" i="2"/>
  <c r="J6262" i="2"/>
  <c r="I6262" i="2"/>
  <c r="G6262" i="2"/>
  <c r="T6261" i="2"/>
  <c r="S6261" i="2"/>
  <c r="R6261" i="2"/>
  <c r="Q6261" i="2"/>
  <c r="P6261" i="2"/>
  <c r="O6261" i="2"/>
  <c r="N6261" i="2"/>
  <c r="J6261" i="2"/>
  <c r="I6261" i="2"/>
  <c r="G6261" i="2"/>
  <c r="T6260" i="2"/>
  <c r="S6260" i="2"/>
  <c r="R6260" i="2"/>
  <c r="Q6260" i="2"/>
  <c r="P6260" i="2"/>
  <c r="O6260" i="2"/>
  <c r="N6260" i="2"/>
  <c r="J6260" i="2"/>
  <c r="I6260" i="2"/>
  <c r="G6260" i="2"/>
  <c r="T6259" i="2"/>
  <c r="S6259" i="2"/>
  <c r="R6259" i="2"/>
  <c r="Q6259" i="2"/>
  <c r="P6259" i="2"/>
  <c r="O6259" i="2"/>
  <c r="N6259" i="2"/>
  <c r="J6259" i="2"/>
  <c r="I6259" i="2"/>
  <c r="G6259" i="2"/>
  <c r="T6258" i="2"/>
  <c r="S6258" i="2"/>
  <c r="R6258" i="2"/>
  <c r="Q6258" i="2"/>
  <c r="P6258" i="2"/>
  <c r="O6258" i="2"/>
  <c r="N6258" i="2"/>
  <c r="J6258" i="2"/>
  <c r="I6258" i="2"/>
  <c r="G6258" i="2"/>
  <c r="T6257" i="2"/>
  <c r="S6257" i="2"/>
  <c r="R6257" i="2"/>
  <c r="Q6257" i="2"/>
  <c r="P6257" i="2"/>
  <c r="O6257" i="2"/>
  <c r="N6257" i="2"/>
  <c r="J6257" i="2"/>
  <c r="I6257" i="2"/>
  <c r="G6257" i="2"/>
  <c r="T6256" i="2"/>
  <c r="S6256" i="2"/>
  <c r="R6256" i="2"/>
  <c r="Q6256" i="2"/>
  <c r="P6256" i="2"/>
  <c r="O6256" i="2"/>
  <c r="N6256" i="2"/>
  <c r="J6256" i="2"/>
  <c r="I6256" i="2"/>
  <c r="G6256" i="2"/>
  <c r="T6255" i="2"/>
  <c r="S6255" i="2"/>
  <c r="R6255" i="2"/>
  <c r="Q6255" i="2"/>
  <c r="P6255" i="2"/>
  <c r="O6255" i="2"/>
  <c r="N6255" i="2"/>
  <c r="J6255" i="2"/>
  <c r="I6255" i="2"/>
  <c r="L3934" i="2" s="1"/>
  <c r="G6255" i="2"/>
  <c r="T6254" i="2"/>
  <c r="S6254" i="2"/>
  <c r="R6254" i="2"/>
  <c r="Q6254" i="2"/>
  <c r="P6254" i="2"/>
  <c r="O6254" i="2"/>
  <c r="N6254" i="2"/>
  <c r="J6254" i="2"/>
  <c r="I6254" i="2"/>
  <c r="G6254" i="2"/>
  <c r="T6253" i="2"/>
  <c r="S6253" i="2"/>
  <c r="R6253" i="2"/>
  <c r="Q6253" i="2"/>
  <c r="P6253" i="2"/>
  <c r="O6253" i="2"/>
  <c r="N6253" i="2"/>
  <c r="J6253" i="2"/>
  <c r="I6253" i="2"/>
  <c r="G6253" i="2"/>
  <c r="T6252" i="2"/>
  <c r="S6252" i="2"/>
  <c r="R6252" i="2"/>
  <c r="Q6252" i="2"/>
  <c r="P6252" i="2"/>
  <c r="O6252" i="2"/>
  <c r="N6252" i="2"/>
  <c r="J6252" i="2"/>
  <c r="I6252" i="2"/>
  <c r="G6252" i="2"/>
  <c r="T6251" i="2"/>
  <c r="S6251" i="2"/>
  <c r="R6251" i="2"/>
  <c r="Q6251" i="2"/>
  <c r="P6251" i="2"/>
  <c r="O6251" i="2"/>
  <c r="N6251" i="2"/>
  <c r="J6251" i="2"/>
  <c r="I6251" i="2"/>
  <c r="L4770" i="2" s="1"/>
  <c r="G6251" i="2"/>
  <c r="T6250" i="2"/>
  <c r="S6250" i="2"/>
  <c r="R6250" i="2"/>
  <c r="Q6250" i="2"/>
  <c r="P6250" i="2"/>
  <c r="O6250" i="2"/>
  <c r="N6250" i="2"/>
  <c r="J6250" i="2"/>
  <c r="I6250" i="2"/>
  <c r="G6250" i="2"/>
  <c r="T6249" i="2"/>
  <c r="S6249" i="2"/>
  <c r="R6249" i="2"/>
  <c r="Q6249" i="2"/>
  <c r="P6249" i="2"/>
  <c r="O6249" i="2"/>
  <c r="N6249" i="2"/>
  <c r="J6249" i="2"/>
  <c r="I6249" i="2"/>
  <c r="G6249" i="2"/>
  <c r="T6248" i="2"/>
  <c r="S6248" i="2"/>
  <c r="R6248" i="2"/>
  <c r="Q6248" i="2"/>
  <c r="P6248" i="2"/>
  <c r="O6248" i="2"/>
  <c r="N6248" i="2"/>
  <c r="J6248" i="2"/>
  <c r="I6248" i="2"/>
  <c r="G6248" i="2"/>
  <c r="T6247" i="2"/>
  <c r="S6247" i="2"/>
  <c r="R6247" i="2"/>
  <c r="Q6247" i="2"/>
  <c r="P6247" i="2"/>
  <c r="O6247" i="2"/>
  <c r="N6247" i="2"/>
  <c r="J6247" i="2"/>
  <c r="I6247" i="2"/>
  <c r="G6247" i="2"/>
  <c r="T6246" i="2"/>
  <c r="S6246" i="2"/>
  <c r="R6246" i="2"/>
  <c r="Q6246" i="2"/>
  <c r="P6246" i="2"/>
  <c r="O6246" i="2"/>
  <c r="N6246" i="2"/>
  <c r="J6246" i="2"/>
  <c r="I6246" i="2"/>
  <c r="G6246" i="2"/>
  <c r="T6245" i="2"/>
  <c r="S6245" i="2"/>
  <c r="R6245" i="2"/>
  <c r="Q6245" i="2"/>
  <c r="P6245" i="2"/>
  <c r="O6245" i="2"/>
  <c r="N6245" i="2"/>
  <c r="J6245" i="2"/>
  <c r="I6245" i="2"/>
  <c r="G6245" i="2"/>
  <c r="T6244" i="2"/>
  <c r="S6244" i="2"/>
  <c r="R6244" i="2"/>
  <c r="Q6244" i="2"/>
  <c r="P6244" i="2"/>
  <c r="O6244" i="2"/>
  <c r="N6244" i="2"/>
  <c r="J6244" i="2"/>
  <c r="I6244" i="2"/>
  <c r="G6244" i="2"/>
  <c r="T6243" i="2"/>
  <c r="S6243" i="2"/>
  <c r="R6243" i="2"/>
  <c r="Q6243" i="2"/>
  <c r="P6243" i="2"/>
  <c r="O6243" i="2"/>
  <c r="N6243" i="2"/>
  <c r="J6243" i="2"/>
  <c r="I6243" i="2"/>
  <c r="G6243" i="2"/>
  <c r="T6242" i="2"/>
  <c r="S6242" i="2"/>
  <c r="R6242" i="2"/>
  <c r="Q6242" i="2"/>
  <c r="P6242" i="2"/>
  <c r="O6242" i="2"/>
  <c r="N6242" i="2"/>
  <c r="J6242" i="2"/>
  <c r="I6242" i="2"/>
  <c r="G6242" i="2"/>
  <c r="T6241" i="2"/>
  <c r="S6241" i="2"/>
  <c r="R6241" i="2"/>
  <c r="Q6241" i="2"/>
  <c r="P6241" i="2"/>
  <c r="O6241" i="2"/>
  <c r="N6241" i="2"/>
  <c r="J6241" i="2"/>
  <c r="I6241" i="2"/>
  <c r="G6241" i="2"/>
  <c r="T6240" i="2"/>
  <c r="S6240" i="2"/>
  <c r="R6240" i="2"/>
  <c r="Q6240" i="2"/>
  <c r="P6240" i="2"/>
  <c r="O6240" i="2"/>
  <c r="N6240" i="2"/>
  <c r="J6240" i="2"/>
  <c r="I6240" i="2"/>
  <c r="G6240" i="2"/>
  <c r="T6239" i="2"/>
  <c r="S6239" i="2"/>
  <c r="R6239" i="2"/>
  <c r="Q6239" i="2"/>
  <c r="P6239" i="2"/>
  <c r="O6239" i="2"/>
  <c r="N6239" i="2"/>
  <c r="J6239" i="2"/>
  <c r="I6239" i="2"/>
  <c r="L4572" i="2" s="1"/>
  <c r="G6239" i="2"/>
  <c r="T6238" i="2"/>
  <c r="S6238" i="2"/>
  <c r="R6238" i="2"/>
  <c r="Q6238" i="2"/>
  <c r="P6238" i="2"/>
  <c r="O6238" i="2"/>
  <c r="N6238" i="2"/>
  <c r="J6238" i="2"/>
  <c r="I6238" i="2"/>
  <c r="G6238" i="2"/>
  <c r="T6237" i="2"/>
  <c r="S6237" i="2"/>
  <c r="R6237" i="2"/>
  <c r="Q6237" i="2"/>
  <c r="P6237" i="2"/>
  <c r="O6237" i="2"/>
  <c r="N6237" i="2"/>
  <c r="J6237" i="2"/>
  <c r="I6237" i="2"/>
  <c r="G6237" i="2"/>
  <c r="T6236" i="2"/>
  <c r="S6236" i="2"/>
  <c r="R6236" i="2"/>
  <c r="Q6236" i="2"/>
  <c r="P6236" i="2"/>
  <c r="O6236" i="2"/>
  <c r="N6236" i="2"/>
  <c r="J6236" i="2"/>
  <c r="I6236" i="2"/>
  <c r="G6236" i="2"/>
  <c r="T6235" i="2"/>
  <c r="S6235" i="2"/>
  <c r="R6235" i="2"/>
  <c r="Q6235" i="2"/>
  <c r="P6235" i="2"/>
  <c r="O6235" i="2"/>
  <c r="N6235" i="2"/>
  <c r="J6235" i="2"/>
  <c r="I6235" i="2"/>
  <c r="G6235" i="2"/>
  <c r="T6234" i="2"/>
  <c r="S6234" i="2"/>
  <c r="R6234" i="2"/>
  <c r="Q6234" i="2"/>
  <c r="P6234" i="2"/>
  <c r="O6234" i="2"/>
  <c r="N6234" i="2"/>
  <c r="J6234" i="2"/>
  <c r="I6234" i="2"/>
  <c r="G6234" i="2"/>
  <c r="T6233" i="2"/>
  <c r="S6233" i="2"/>
  <c r="R6233" i="2"/>
  <c r="Q6233" i="2"/>
  <c r="P6233" i="2"/>
  <c r="O6233" i="2"/>
  <c r="N6233" i="2"/>
  <c r="J6233" i="2"/>
  <c r="I6233" i="2"/>
  <c r="G6233" i="2"/>
  <c r="T6232" i="2"/>
  <c r="S6232" i="2"/>
  <c r="R6232" i="2"/>
  <c r="Q6232" i="2"/>
  <c r="P6232" i="2"/>
  <c r="O6232" i="2"/>
  <c r="N6232" i="2"/>
  <c r="J6232" i="2"/>
  <c r="K4723" i="2" s="1"/>
  <c r="I6232" i="2"/>
  <c r="G6232" i="2"/>
  <c r="T6231" i="2"/>
  <c r="S6231" i="2"/>
  <c r="R6231" i="2"/>
  <c r="Q6231" i="2"/>
  <c r="P6231" i="2"/>
  <c r="O6231" i="2"/>
  <c r="N6231" i="2"/>
  <c r="J6231" i="2"/>
  <c r="I6231" i="2"/>
  <c r="G6231" i="2"/>
  <c r="T6230" i="2"/>
  <c r="S6230" i="2"/>
  <c r="R6230" i="2"/>
  <c r="Q6230" i="2"/>
  <c r="P6230" i="2"/>
  <c r="O6230" i="2"/>
  <c r="N6230" i="2"/>
  <c r="J6230" i="2"/>
  <c r="I6230" i="2"/>
  <c r="G6230" i="2"/>
  <c r="T6229" i="2"/>
  <c r="S6229" i="2"/>
  <c r="R6229" i="2"/>
  <c r="Q6229" i="2"/>
  <c r="P6229" i="2"/>
  <c r="O6229" i="2"/>
  <c r="N6229" i="2"/>
  <c r="J6229" i="2"/>
  <c r="I6229" i="2"/>
  <c r="G6229" i="2"/>
  <c r="T6228" i="2"/>
  <c r="S6228" i="2"/>
  <c r="R6228" i="2"/>
  <c r="Q6228" i="2"/>
  <c r="P6228" i="2"/>
  <c r="O6228" i="2"/>
  <c r="N6228" i="2"/>
  <c r="J6228" i="2"/>
  <c r="I6228" i="2"/>
  <c r="G6228" i="2"/>
  <c r="T6227" i="2"/>
  <c r="S6227" i="2"/>
  <c r="R6227" i="2"/>
  <c r="Q6227" i="2"/>
  <c r="P6227" i="2"/>
  <c r="O6227" i="2"/>
  <c r="N6227" i="2"/>
  <c r="J6227" i="2"/>
  <c r="I6227" i="2"/>
  <c r="G6227" i="2"/>
  <c r="T6226" i="2"/>
  <c r="S6226" i="2"/>
  <c r="R6226" i="2"/>
  <c r="Q6226" i="2"/>
  <c r="P6226" i="2"/>
  <c r="O6226" i="2"/>
  <c r="N6226" i="2"/>
  <c r="J6226" i="2"/>
  <c r="I6226" i="2"/>
  <c r="G6226" i="2"/>
  <c r="T6225" i="2"/>
  <c r="S6225" i="2"/>
  <c r="R6225" i="2"/>
  <c r="Q6225" i="2"/>
  <c r="P6225" i="2"/>
  <c r="O6225" i="2"/>
  <c r="N6225" i="2"/>
  <c r="J6225" i="2"/>
  <c r="I6225" i="2"/>
  <c r="G6225" i="2"/>
  <c r="T6224" i="2"/>
  <c r="S6224" i="2"/>
  <c r="R6224" i="2"/>
  <c r="Q6224" i="2"/>
  <c r="P6224" i="2"/>
  <c r="O6224" i="2"/>
  <c r="N6224" i="2"/>
  <c r="J6224" i="2"/>
  <c r="I6224" i="2"/>
  <c r="G6224" i="2"/>
  <c r="T6223" i="2"/>
  <c r="S6223" i="2"/>
  <c r="R6223" i="2"/>
  <c r="Q6223" i="2"/>
  <c r="P6223" i="2"/>
  <c r="O6223" i="2"/>
  <c r="N6223" i="2"/>
  <c r="J6223" i="2"/>
  <c r="I6223" i="2"/>
  <c r="G6223" i="2"/>
  <c r="T6222" i="2"/>
  <c r="S6222" i="2"/>
  <c r="R6222" i="2"/>
  <c r="Q6222" i="2"/>
  <c r="P6222" i="2"/>
  <c r="O6222" i="2"/>
  <c r="N6222" i="2"/>
  <c r="J6222" i="2"/>
  <c r="I6222" i="2"/>
  <c r="G6222" i="2"/>
  <c r="T6221" i="2"/>
  <c r="S6221" i="2"/>
  <c r="R6221" i="2"/>
  <c r="Q6221" i="2"/>
  <c r="P6221" i="2"/>
  <c r="O6221" i="2"/>
  <c r="N6221" i="2"/>
  <c r="J6221" i="2"/>
  <c r="I6221" i="2"/>
  <c r="G6221" i="2"/>
  <c r="T6220" i="2"/>
  <c r="S6220" i="2"/>
  <c r="R6220" i="2"/>
  <c r="Q6220" i="2"/>
  <c r="P6220" i="2"/>
  <c r="O6220" i="2"/>
  <c r="N6220" i="2"/>
  <c r="J6220" i="2"/>
  <c r="K4478" i="2" s="1"/>
  <c r="I6220" i="2"/>
  <c r="G6220" i="2"/>
  <c r="T6219" i="2"/>
  <c r="S6219" i="2"/>
  <c r="R6219" i="2"/>
  <c r="Q6219" i="2"/>
  <c r="P6219" i="2"/>
  <c r="O6219" i="2"/>
  <c r="N6219" i="2"/>
  <c r="J6219" i="2"/>
  <c r="I6219" i="2"/>
  <c r="L4118" i="2" s="1"/>
  <c r="G6219" i="2"/>
  <c r="T6218" i="2"/>
  <c r="S6218" i="2"/>
  <c r="R6218" i="2"/>
  <c r="Q6218" i="2"/>
  <c r="P6218" i="2"/>
  <c r="O6218" i="2"/>
  <c r="N6218" i="2"/>
  <c r="J6218" i="2"/>
  <c r="I6218" i="2"/>
  <c r="G6218" i="2"/>
  <c r="T6217" i="2"/>
  <c r="S6217" i="2"/>
  <c r="R6217" i="2"/>
  <c r="Q6217" i="2"/>
  <c r="P6217" i="2"/>
  <c r="O6217" i="2"/>
  <c r="N6217" i="2"/>
  <c r="J6217" i="2"/>
  <c r="I6217" i="2"/>
  <c r="G6217" i="2"/>
  <c r="T6216" i="2"/>
  <c r="S6216" i="2"/>
  <c r="R6216" i="2"/>
  <c r="Q6216" i="2"/>
  <c r="P6216" i="2"/>
  <c r="O6216" i="2"/>
  <c r="N6216" i="2"/>
  <c r="J6216" i="2"/>
  <c r="I6216" i="2"/>
  <c r="G6216" i="2"/>
  <c r="T6215" i="2"/>
  <c r="S6215" i="2"/>
  <c r="R6215" i="2"/>
  <c r="Q6215" i="2"/>
  <c r="P6215" i="2"/>
  <c r="O6215" i="2"/>
  <c r="N6215" i="2"/>
  <c r="J6215" i="2"/>
  <c r="I6215" i="2"/>
  <c r="G6215" i="2"/>
  <c r="T6214" i="2"/>
  <c r="S6214" i="2"/>
  <c r="R6214" i="2"/>
  <c r="Q6214" i="2"/>
  <c r="P6214" i="2"/>
  <c r="O6214" i="2"/>
  <c r="N6214" i="2"/>
  <c r="J6214" i="2"/>
  <c r="I6214" i="2"/>
  <c r="G6214" i="2"/>
  <c r="T6213" i="2"/>
  <c r="S6213" i="2"/>
  <c r="R6213" i="2"/>
  <c r="Q6213" i="2"/>
  <c r="P6213" i="2"/>
  <c r="O6213" i="2"/>
  <c r="N6213" i="2"/>
  <c r="J6213" i="2"/>
  <c r="I6213" i="2"/>
  <c r="G6213" i="2"/>
  <c r="T6212" i="2"/>
  <c r="S6212" i="2"/>
  <c r="R6212" i="2"/>
  <c r="Q6212" i="2"/>
  <c r="P6212" i="2"/>
  <c r="O6212" i="2"/>
  <c r="N6212" i="2"/>
  <c r="J6212" i="2"/>
  <c r="I6212" i="2"/>
  <c r="G6212" i="2"/>
  <c r="T6211" i="2"/>
  <c r="S6211" i="2"/>
  <c r="R6211" i="2"/>
  <c r="Q6211" i="2"/>
  <c r="P6211" i="2"/>
  <c r="O6211" i="2"/>
  <c r="N6211" i="2"/>
  <c r="J6211" i="2"/>
  <c r="I6211" i="2"/>
  <c r="G6211" i="2"/>
  <c r="T6210" i="2"/>
  <c r="S6210" i="2"/>
  <c r="R6210" i="2"/>
  <c r="Q6210" i="2"/>
  <c r="P6210" i="2"/>
  <c r="O6210" i="2"/>
  <c r="N6210" i="2"/>
  <c r="J6210" i="2"/>
  <c r="I6210" i="2"/>
  <c r="G6210" i="2"/>
  <c r="T6209" i="2"/>
  <c r="S6209" i="2"/>
  <c r="R6209" i="2"/>
  <c r="Q6209" i="2"/>
  <c r="P6209" i="2"/>
  <c r="O6209" i="2"/>
  <c r="N6209" i="2"/>
  <c r="J6209" i="2"/>
  <c r="I6209" i="2"/>
  <c r="G6209" i="2"/>
  <c r="T6208" i="2"/>
  <c r="S6208" i="2"/>
  <c r="R6208" i="2"/>
  <c r="Q6208" i="2"/>
  <c r="P6208" i="2"/>
  <c r="O6208" i="2"/>
  <c r="N6208" i="2"/>
  <c r="J6208" i="2"/>
  <c r="I6208" i="2"/>
  <c r="G6208" i="2"/>
  <c r="T6207" i="2"/>
  <c r="S6207" i="2"/>
  <c r="R6207" i="2"/>
  <c r="Q6207" i="2"/>
  <c r="P6207" i="2"/>
  <c r="O6207" i="2"/>
  <c r="N6207" i="2"/>
  <c r="J6207" i="2"/>
  <c r="I6207" i="2"/>
  <c r="G6207" i="2"/>
  <c r="T6206" i="2"/>
  <c r="S6206" i="2"/>
  <c r="R6206" i="2"/>
  <c r="Q6206" i="2"/>
  <c r="P6206" i="2"/>
  <c r="O6206" i="2"/>
  <c r="N6206" i="2"/>
  <c r="J6206" i="2"/>
  <c r="I6206" i="2"/>
  <c r="G6206" i="2"/>
  <c r="T6205" i="2"/>
  <c r="S6205" i="2"/>
  <c r="R6205" i="2"/>
  <c r="Q6205" i="2"/>
  <c r="P6205" i="2"/>
  <c r="O6205" i="2"/>
  <c r="N6205" i="2"/>
  <c r="J6205" i="2"/>
  <c r="I6205" i="2"/>
  <c r="G6205" i="2"/>
  <c r="T6204" i="2"/>
  <c r="S6204" i="2"/>
  <c r="R6204" i="2"/>
  <c r="Q6204" i="2"/>
  <c r="P6204" i="2"/>
  <c r="O6204" i="2"/>
  <c r="N6204" i="2"/>
  <c r="J6204" i="2"/>
  <c r="I6204" i="2"/>
  <c r="G6204" i="2"/>
  <c r="T6203" i="2"/>
  <c r="S6203" i="2"/>
  <c r="R6203" i="2"/>
  <c r="Q6203" i="2"/>
  <c r="P6203" i="2"/>
  <c r="O6203" i="2"/>
  <c r="N6203" i="2"/>
  <c r="J6203" i="2"/>
  <c r="I6203" i="2"/>
  <c r="G6203" i="2"/>
  <c r="T6202" i="2"/>
  <c r="S6202" i="2"/>
  <c r="R6202" i="2"/>
  <c r="Q6202" i="2"/>
  <c r="P6202" i="2"/>
  <c r="O6202" i="2"/>
  <c r="N6202" i="2"/>
  <c r="J6202" i="2"/>
  <c r="I6202" i="2"/>
  <c r="G6202" i="2"/>
  <c r="T6201" i="2"/>
  <c r="S6201" i="2"/>
  <c r="R6201" i="2"/>
  <c r="Q6201" i="2"/>
  <c r="P6201" i="2"/>
  <c r="O6201" i="2"/>
  <c r="N6201" i="2"/>
  <c r="J6201" i="2"/>
  <c r="I6201" i="2"/>
  <c r="G6201" i="2"/>
  <c r="T6200" i="2"/>
  <c r="S6200" i="2"/>
  <c r="R6200" i="2"/>
  <c r="Q6200" i="2"/>
  <c r="P6200" i="2"/>
  <c r="O6200" i="2"/>
  <c r="N6200" i="2"/>
  <c r="J6200" i="2"/>
  <c r="I6200" i="2"/>
  <c r="G6200" i="2"/>
  <c r="T6199" i="2"/>
  <c r="S6199" i="2"/>
  <c r="R6199" i="2"/>
  <c r="Q6199" i="2"/>
  <c r="P6199" i="2"/>
  <c r="O6199" i="2"/>
  <c r="N6199" i="2"/>
  <c r="J6199" i="2"/>
  <c r="I6199" i="2"/>
  <c r="G6199" i="2"/>
  <c r="T6198" i="2"/>
  <c r="S6198" i="2"/>
  <c r="R6198" i="2"/>
  <c r="Q6198" i="2"/>
  <c r="P6198" i="2"/>
  <c r="O6198" i="2"/>
  <c r="N6198" i="2"/>
  <c r="J6198" i="2"/>
  <c r="I6198" i="2"/>
  <c r="G6198" i="2"/>
  <c r="T6197" i="2"/>
  <c r="S6197" i="2"/>
  <c r="R6197" i="2"/>
  <c r="Q6197" i="2"/>
  <c r="P6197" i="2"/>
  <c r="O6197" i="2"/>
  <c r="N6197" i="2"/>
  <c r="J6197" i="2"/>
  <c r="I6197" i="2"/>
  <c r="G6197" i="2"/>
  <c r="T6196" i="2"/>
  <c r="S6196" i="2"/>
  <c r="R6196" i="2"/>
  <c r="Q6196" i="2"/>
  <c r="P6196" i="2"/>
  <c r="O6196" i="2"/>
  <c r="N6196" i="2"/>
  <c r="J6196" i="2"/>
  <c r="K4957" i="2" s="1"/>
  <c r="I6196" i="2"/>
  <c r="G6196" i="2"/>
  <c r="T6195" i="2"/>
  <c r="S6195" i="2"/>
  <c r="R6195" i="2"/>
  <c r="Q6195" i="2"/>
  <c r="P6195" i="2"/>
  <c r="O6195" i="2"/>
  <c r="N6195" i="2"/>
  <c r="J6195" i="2"/>
  <c r="I6195" i="2"/>
  <c r="G6195" i="2"/>
  <c r="T6194" i="2"/>
  <c r="S6194" i="2"/>
  <c r="R6194" i="2"/>
  <c r="Q6194" i="2"/>
  <c r="P6194" i="2"/>
  <c r="O6194" i="2"/>
  <c r="N6194" i="2"/>
  <c r="J6194" i="2"/>
  <c r="I6194" i="2"/>
  <c r="G6194" i="2"/>
  <c r="T6193" i="2"/>
  <c r="S6193" i="2"/>
  <c r="R6193" i="2"/>
  <c r="Q6193" i="2"/>
  <c r="P6193" i="2"/>
  <c r="O6193" i="2"/>
  <c r="N6193" i="2"/>
  <c r="J6193" i="2"/>
  <c r="I6193" i="2"/>
  <c r="G6193" i="2"/>
  <c r="T6192" i="2"/>
  <c r="S6192" i="2"/>
  <c r="R6192" i="2"/>
  <c r="Q6192" i="2"/>
  <c r="P6192" i="2"/>
  <c r="O6192" i="2"/>
  <c r="N6192" i="2"/>
  <c r="J6192" i="2"/>
  <c r="I6192" i="2"/>
  <c r="G6192" i="2"/>
  <c r="T6191" i="2"/>
  <c r="S6191" i="2"/>
  <c r="R6191" i="2"/>
  <c r="Q6191" i="2"/>
  <c r="P6191" i="2"/>
  <c r="O6191" i="2"/>
  <c r="N6191" i="2"/>
  <c r="J6191" i="2"/>
  <c r="I6191" i="2"/>
  <c r="L4430" i="2" s="1"/>
  <c r="G6191" i="2"/>
  <c r="T6190" i="2"/>
  <c r="S6190" i="2"/>
  <c r="R6190" i="2"/>
  <c r="Q6190" i="2"/>
  <c r="P6190" i="2"/>
  <c r="O6190" i="2"/>
  <c r="N6190" i="2"/>
  <c r="J6190" i="2"/>
  <c r="I6190" i="2"/>
  <c r="G6190" i="2"/>
  <c r="T6189" i="2"/>
  <c r="S6189" i="2"/>
  <c r="R6189" i="2"/>
  <c r="Q6189" i="2"/>
  <c r="P6189" i="2"/>
  <c r="O6189" i="2"/>
  <c r="N6189" i="2"/>
  <c r="J6189" i="2"/>
  <c r="I6189" i="2"/>
  <c r="G6189" i="2"/>
  <c r="T6188" i="2"/>
  <c r="S6188" i="2"/>
  <c r="R6188" i="2"/>
  <c r="Q6188" i="2"/>
  <c r="P6188" i="2"/>
  <c r="O6188" i="2"/>
  <c r="N6188" i="2"/>
  <c r="J6188" i="2"/>
  <c r="I6188" i="2"/>
  <c r="G6188" i="2"/>
  <c r="T6187" i="2"/>
  <c r="S6187" i="2"/>
  <c r="R6187" i="2"/>
  <c r="Q6187" i="2"/>
  <c r="P6187" i="2"/>
  <c r="O6187" i="2"/>
  <c r="N6187" i="2"/>
  <c r="J6187" i="2"/>
  <c r="I6187" i="2"/>
  <c r="L4154" i="2" s="1"/>
  <c r="G6187" i="2"/>
  <c r="T6186" i="2"/>
  <c r="S6186" i="2"/>
  <c r="R6186" i="2"/>
  <c r="Q6186" i="2"/>
  <c r="P6186" i="2"/>
  <c r="O6186" i="2"/>
  <c r="N6186" i="2"/>
  <c r="J6186" i="2"/>
  <c r="I6186" i="2"/>
  <c r="G6186" i="2"/>
  <c r="T6185" i="2"/>
  <c r="S6185" i="2"/>
  <c r="R6185" i="2"/>
  <c r="Q6185" i="2"/>
  <c r="P6185" i="2"/>
  <c r="O6185" i="2"/>
  <c r="N6185" i="2"/>
  <c r="J6185" i="2"/>
  <c r="I6185" i="2"/>
  <c r="G6185" i="2"/>
  <c r="T6184" i="2"/>
  <c r="S6184" i="2"/>
  <c r="R6184" i="2"/>
  <c r="Q6184" i="2"/>
  <c r="P6184" i="2"/>
  <c r="O6184" i="2"/>
  <c r="N6184" i="2"/>
  <c r="J6184" i="2"/>
  <c r="I6184" i="2"/>
  <c r="G6184" i="2"/>
  <c r="T6183" i="2"/>
  <c r="S6183" i="2"/>
  <c r="R6183" i="2"/>
  <c r="Q6183" i="2"/>
  <c r="P6183" i="2"/>
  <c r="O6183" i="2"/>
  <c r="N6183" i="2"/>
  <c r="J6183" i="2"/>
  <c r="I6183" i="2"/>
  <c r="G6183" i="2"/>
  <c r="T6182" i="2"/>
  <c r="S6182" i="2"/>
  <c r="R6182" i="2"/>
  <c r="Q6182" i="2"/>
  <c r="P6182" i="2"/>
  <c r="O6182" i="2"/>
  <c r="N6182" i="2"/>
  <c r="J6182" i="2"/>
  <c r="I6182" i="2"/>
  <c r="G6182" i="2"/>
  <c r="T6181" i="2"/>
  <c r="S6181" i="2"/>
  <c r="R6181" i="2"/>
  <c r="Q6181" i="2"/>
  <c r="P6181" i="2"/>
  <c r="O6181" i="2"/>
  <c r="N6181" i="2"/>
  <c r="J6181" i="2"/>
  <c r="I6181" i="2"/>
  <c r="G6181" i="2"/>
  <c r="T6180" i="2"/>
  <c r="S6180" i="2"/>
  <c r="R6180" i="2"/>
  <c r="Q6180" i="2"/>
  <c r="P6180" i="2"/>
  <c r="O6180" i="2"/>
  <c r="N6180" i="2"/>
  <c r="J6180" i="2"/>
  <c r="I6180" i="2"/>
  <c r="G6180" i="2"/>
  <c r="T6179" i="2"/>
  <c r="S6179" i="2"/>
  <c r="R6179" i="2"/>
  <c r="Q6179" i="2"/>
  <c r="P6179" i="2"/>
  <c r="O6179" i="2"/>
  <c r="N6179" i="2"/>
  <c r="J6179" i="2"/>
  <c r="I6179" i="2"/>
  <c r="L4083" i="2" s="1"/>
  <c r="G6179" i="2"/>
  <c r="T6178" i="2"/>
  <c r="S6178" i="2"/>
  <c r="R6178" i="2"/>
  <c r="Q6178" i="2"/>
  <c r="P6178" i="2"/>
  <c r="O6178" i="2"/>
  <c r="N6178" i="2"/>
  <c r="J6178" i="2"/>
  <c r="I6178" i="2"/>
  <c r="G6178" i="2"/>
  <c r="T6177" i="2"/>
  <c r="S6177" i="2"/>
  <c r="R6177" i="2"/>
  <c r="Q6177" i="2"/>
  <c r="P6177" i="2"/>
  <c r="O6177" i="2"/>
  <c r="N6177" i="2"/>
  <c r="J6177" i="2"/>
  <c r="I6177" i="2"/>
  <c r="G6177" i="2"/>
  <c r="T6176" i="2"/>
  <c r="S6176" i="2"/>
  <c r="R6176" i="2"/>
  <c r="Q6176" i="2"/>
  <c r="P6176" i="2"/>
  <c r="O6176" i="2"/>
  <c r="N6176" i="2"/>
  <c r="J6176" i="2"/>
  <c r="I6176" i="2"/>
  <c r="G6176" i="2"/>
  <c r="T6175" i="2"/>
  <c r="S6175" i="2"/>
  <c r="R6175" i="2"/>
  <c r="Q6175" i="2"/>
  <c r="P6175" i="2"/>
  <c r="O6175" i="2"/>
  <c r="N6175" i="2"/>
  <c r="J6175" i="2"/>
  <c r="I6175" i="2"/>
  <c r="G6175" i="2"/>
  <c r="T6174" i="2"/>
  <c r="S6174" i="2"/>
  <c r="R6174" i="2"/>
  <c r="Q6174" i="2"/>
  <c r="P6174" i="2"/>
  <c r="O6174" i="2"/>
  <c r="N6174" i="2"/>
  <c r="J6174" i="2"/>
  <c r="I6174" i="2"/>
  <c r="G6174" i="2"/>
  <c r="T6173" i="2"/>
  <c r="S6173" i="2"/>
  <c r="R6173" i="2"/>
  <c r="Q6173" i="2"/>
  <c r="P6173" i="2"/>
  <c r="O6173" i="2"/>
  <c r="N6173" i="2"/>
  <c r="J6173" i="2"/>
  <c r="K4752" i="2" s="1"/>
  <c r="I6173" i="2"/>
  <c r="G6173" i="2"/>
  <c r="T6172" i="2"/>
  <c r="S6172" i="2"/>
  <c r="R6172" i="2"/>
  <c r="Q6172" i="2"/>
  <c r="P6172" i="2"/>
  <c r="O6172" i="2"/>
  <c r="N6172" i="2"/>
  <c r="J6172" i="2"/>
  <c r="I6172" i="2"/>
  <c r="G6172" i="2"/>
  <c r="T6171" i="2"/>
  <c r="S6171" i="2"/>
  <c r="R6171" i="2"/>
  <c r="Q6171" i="2"/>
  <c r="P6171" i="2"/>
  <c r="O6171" i="2"/>
  <c r="N6171" i="2"/>
  <c r="J6171" i="2"/>
  <c r="I6171" i="2"/>
  <c r="G6171" i="2"/>
  <c r="T6170" i="2"/>
  <c r="S6170" i="2"/>
  <c r="R6170" i="2"/>
  <c r="Q6170" i="2"/>
  <c r="P6170" i="2"/>
  <c r="O6170" i="2"/>
  <c r="N6170" i="2"/>
  <c r="J6170" i="2"/>
  <c r="I6170" i="2"/>
  <c r="G6170" i="2"/>
  <c r="T6169" i="2"/>
  <c r="S6169" i="2"/>
  <c r="R6169" i="2"/>
  <c r="Q6169" i="2"/>
  <c r="P6169" i="2"/>
  <c r="O6169" i="2"/>
  <c r="N6169" i="2"/>
  <c r="J6169" i="2"/>
  <c r="I6169" i="2"/>
  <c r="G6169" i="2"/>
  <c r="T6168" i="2"/>
  <c r="S6168" i="2"/>
  <c r="R6168" i="2"/>
  <c r="Q6168" i="2"/>
  <c r="P6168" i="2"/>
  <c r="O6168" i="2"/>
  <c r="N6168" i="2"/>
  <c r="J6168" i="2"/>
  <c r="I6168" i="2"/>
  <c r="G6168" i="2"/>
  <c r="T6167" i="2"/>
  <c r="S6167" i="2"/>
  <c r="R6167" i="2"/>
  <c r="Q6167" i="2"/>
  <c r="P6167" i="2"/>
  <c r="O6167" i="2"/>
  <c r="N6167" i="2"/>
  <c r="J6167" i="2"/>
  <c r="I6167" i="2"/>
  <c r="L3887" i="2" s="1"/>
  <c r="G6167" i="2"/>
  <c r="T6166" i="2"/>
  <c r="S6166" i="2"/>
  <c r="R6166" i="2"/>
  <c r="Q6166" i="2"/>
  <c r="P6166" i="2"/>
  <c r="O6166" i="2"/>
  <c r="N6166" i="2"/>
  <c r="J6166" i="2"/>
  <c r="I6166" i="2"/>
  <c r="G6166" i="2"/>
  <c r="T6165" i="2"/>
  <c r="S6165" i="2"/>
  <c r="R6165" i="2"/>
  <c r="Q6165" i="2"/>
  <c r="P6165" i="2"/>
  <c r="O6165" i="2"/>
  <c r="N6165" i="2"/>
  <c r="J6165" i="2"/>
  <c r="I6165" i="2"/>
  <c r="G6165" i="2"/>
  <c r="T6164" i="2"/>
  <c r="S6164" i="2"/>
  <c r="R6164" i="2"/>
  <c r="Q6164" i="2"/>
  <c r="P6164" i="2"/>
  <c r="O6164" i="2"/>
  <c r="N6164" i="2"/>
  <c r="J6164" i="2"/>
  <c r="K4633" i="2" s="1"/>
  <c r="I6164" i="2"/>
  <c r="G6164" i="2"/>
  <c r="T6163" i="2"/>
  <c r="S6163" i="2"/>
  <c r="R6163" i="2"/>
  <c r="Q6163" i="2"/>
  <c r="P6163" i="2"/>
  <c r="O6163" i="2"/>
  <c r="N6163" i="2"/>
  <c r="J6163" i="2"/>
  <c r="I6163" i="2"/>
  <c r="G6163" i="2"/>
  <c r="T6162" i="2"/>
  <c r="S6162" i="2"/>
  <c r="R6162" i="2"/>
  <c r="Q6162" i="2"/>
  <c r="P6162" i="2"/>
  <c r="O6162" i="2"/>
  <c r="N6162" i="2"/>
  <c r="J6162" i="2"/>
  <c r="I6162" i="2"/>
  <c r="G6162" i="2"/>
  <c r="T6161" i="2"/>
  <c r="S6161" i="2"/>
  <c r="R6161" i="2"/>
  <c r="Q6161" i="2"/>
  <c r="P6161" i="2"/>
  <c r="O6161" i="2"/>
  <c r="N6161" i="2"/>
  <c r="J6161" i="2"/>
  <c r="I6161" i="2"/>
  <c r="G6161" i="2"/>
  <c r="T6160" i="2"/>
  <c r="S6160" i="2"/>
  <c r="R6160" i="2"/>
  <c r="Q6160" i="2"/>
  <c r="P6160" i="2"/>
  <c r="O6160" i="2"/>
  <c r="N6160" i="2"/>
  <c r="J6160" i="2"/>
  <c r="I6160" i="2"/>
  <c r="G6160" i="2"/>
  <c r="T6159" i="2"/>
  <c r="S6159" i="2"/>
  <c r="R6159" i="2"/>
  <c r="Q6159" i="2"/>
  <c r="P6159" i="2"/>
  <c r="O6159" i="2"/>
  <c r="N6159" i="2"/>
  <c r="J6159" i="2"/>
  <c r="I6159" i="2"/>
  <c r="G6159" i="2"/>
  <c r="T6158" i="2"/>
  <c r="S6158" i="2"/>
  <c r="R6158" i="2"/>
  <c r="Q6158" i="2"/>
  <c r="P6158" i="2"/>
  <c r="O6158" i="2"/>
  <c r="N6158" i="2"/>
  <c r="J6158" i="2"/>
  <c r="I6158" i="2"/>
  <c r="G6158" i="2"/>
  <c r="T6157" i="2"/>
  <c r="S6157" i="2"/>
  <c r="R6157" i="2"/>
  <c r="Q6157" i="2"/>
  <c r="P6157" i="2"/>
  <c r="O6157" i="2"/>
  <c r="N6157" i="2"/>
  <c r="J6157" i="2"/>
  <c r="I6157" i="2"/>
  <c r="G6157" i="2"/>
  <c r="T6156" i="2"/>
  <c r="S6156" i="2"/>
  <c r="R6156" i="2"/>
  <c r="Q6156" i="2"/>
  <c r="P6156" i="2"/>
  <c r="O6156" i="2"/>
  <c r="N6156" i="2"/>
  <c r="J6156" i="2"/>
  <c r="K4865" i="2" s="1"/>
  <c r="I6156" i="2"/>
  <c r="G6156" i="2"/>
  <c r="T6155" i="2"/>
  <c r="S6155" i="2"/>
  <c r="R6155" i="2"/>
  <c r="Q6155" i="2"/>
  <c r="P6155" i="2"/>
  <c r="O6155" i="2"/>
  <c r="N6155" i="2"/>
  <c r="J6155" i="2"/>
  <c r="I6155" i="2"/>
  <c r="G6155" i="2"/>
  <c r="T6154" i="2"/>
  <c r="S6154" i="2"/>
  <c r="R6154" i="2"/>
  <c r="Q6154" i="2"/>
  <c r="P6154" i="2"/>
  <c r="O6154" i="2"/>
  <c r="N6154" i="2"/>
  <c r="J6154" i="2"/>
  <c r="I6154" i="2"/>
  <c r="G6154" i="2"/>
  <c r="T6153" i="2"/>
  <c r="S6153" i="2"/>
  <c r="R6153" i="2"/>
  <c r="Q6153" i="2"/>
  <c r="P6153" i="2"/>
  <c r="O6153" i="2"/>
  <c r="N6153" i="2"/>
  <c r="J6153" i="2"/>
  <c r="I6153" i="2"/>
  <c r="G6153" i="2"/>
  <c r="T6152" i="2"/>
  <c r="S6152" i="2"/>
  <c r="R6152" i="2"/>
  <c r="Q6152" i="2"/>
  <c r="P6152" i="2"/>
  <c r="O6152" i="2"/>
  <c r="N6152" i="2"/>
  <c r="J6152" i="2"/>
  <c r="I6152" i="2"/>
  <c r="G6152" i="2"/>
  <c r="T6151" i="2"/>
  <c r="S6151" i="2"/>
  <c r="R6151" i="2"/>
  <c r="Q6151" i="2"/>
  <c r="P6151" i="2"/>
  <c r="O6151" i="2"/>
  <c r="N6151" i="2"/>
  <c r="J6151" i="2"/>
  <c r="I6151" i="2"/>
  <c r="L4520" i="2" s="1"/>
  <c r="G6151" i="2"/>
  <c r="T6150" i="2"/>
  <c r="S6150" i="2"/>
  <c r="R6150" i="2"/>
  <c r="Q6150" i="2"/>
  <c r="P6150" i="2"/>
  <c r="O6150" i="2"/>
  <c r="N6150" i="2"/>
  <c r="J6150" i="2"/>
  <c r="I6150" i="2"/>
  <c r="G6150" i="2"/>
  <c r="T6149" i="2"/>
  <c r="S6149" i="2"/>
  <c r="R6149" i="2"/>
  <c r="Q6149" i="2"/>
  <c r="P6149" i="2"/>
  <c r="O6149" i="2"/>
  <c r="N6149" i="2"/>
  <c r="J6149" i="2"/>
  <c r="I6149" i="2"/>
  <c r="G6149" i="2"/>
  <c r="T6148" i="2"/>
  <c r="S6148" i="2"/>
  <c r="R6148" i="2"/>
  <c r="Q6148" i="2"/>
  <c r="P6148" i="2"/>
  <c r="O6148" i="2"/>
  <c r="N6148" i="2"/>
  <c r="J6148" i="2"/>
  <c r="I6148" i="2"/>
  <c r="G6148" i="2"/>
  <c r="T6147" i="2"/>
  <c r="S6147" i="2"/>
  <c r="R6147" i="2"/>
  <c r="Q6147" i="2"/>
  <c r="P6147" i="2"/>
  <c r="O6147" i="2"/>
  <c r="N6147" i="2"/>
  <c r="J6147" i="2"/>
  <c r="I6147" i="2"/>
  <c r="L4443" i="2" s="1"/>
  <c r="G6147" i="2"/>
  <c r="T6146" i="2"/>
  <c r="S6146" i="2"/>
  <c r="R6146" i="2"/>
  <c r="Q6146" i="2"/>
  <c r="P6146" i="2"/>
  <c r="O6146" i="2"/>
  <c r="N6146" i="2"/>
  <c r="J6146" i="2"/>
  <c r="I6146" i="2"/>
  <c r="G6146" i="2"/>
  <c r="T6145" i="2"/>
  <c r="S6145" i="2"/>
  <c r="R6145" i="2"/>
  <c r="Q6145" i="2"/>
  <c r="P6145" i="2"/>
  <c r="O6145" i="2"/>
  <c r="N6145" i="2"/>
  <c r="J6145" i="2"/>
  <c r="I6145" i="2"/>
  <c r="G6145" i="2"/>
  <c r="T6144" i="2"/>
  <c r="S6144" i="2"/>
  <c r="R6144" i="2"/>
  <c r="Q6144" i="2"/>
  <c r="P6144" i="2"/>
  <c r="O6144" i="2"/>
  <c r="N6144" i="2"/>
  <c r="J6144" i="2"/>
  <c r="I6144" i="2"/>
  <c r="G6144" i="2"/>
  <c r="T6143" i="2"/>
  <c r="S6143" i="2"/>
  <c r="R6143" i="2"/>
  <c r="Q6143" i="2"/>
  <c r="P6143" i="2"/>
  <c r="O6143" i="2"/>
  <c r="N6143" i="2"/>
  <c r="J6143" i="2"/>
  <c r="I6143" i="2"/>
  <c r="G6143" i="2"/>
  <c r="T6142" i="2"/>
  <c r="S6142" i="2"/>
  <c r="R6142" i="2"/>
  <c r="Q6142" i="2"/>
  <c r="P6142" i="2"/>
  <c r="O6142" i="2"/>
  <c r="N6142" i="2"/>
  <c r="J6142" i="2"/>
  <c r="I6142" i="2"/>
  <c r="G6142" i="2"/>
  <c r="T6141" i="2"/>
  <c r="S6141" i="2"/>
  <c r="R6141" i="2"/>
  <c r="Q6141" i="2"/>
  <c r="P6141" i="2"/>
  <c r="O6141" i="2"/>
  <c r="N6141" i="2"/>
  <c r="J6141" i="2"/>
  <c r="I6141" i="2"/>
  <c r="G6141" i="2"/>
  <c r="T6140" i="2"/>
  <c r="S6140" i="2"/>
  <c r="R6140" i="2"/>
  <c r="Q6140" i="2"/>
  <c r="P6140" i="2"/>
  <c r="O6140" i="2"/>
  <c r="N6140" i="2"/>
  <c r="J6140" i="2"/>
  <c r="I6140" i="2"/>
  <c r="G6140" i="2"/>
  <c r="T6139" i="2"/>
  <c r="S6139" i="2"/>
  <c r="R6139" i="2"/>
  <c r="Q6139" i="2"/>
  <c r="P6139" i="2"/>
  <c r="O6139" i="2"/>
  <c r="N6139" i="2"/>
  <c r="J6139" i="2"/>
  <c r="I6139" i="2"/>
  <c r="G6139" i="2"/>
  <c r="T6138" i="2"/>
  <c r="S6138" i="2"/>
  <c r="R6138" i="2"/>
  <c r="Q6138" i="2"/>
  <c r="P6138" i="2"/>
  <c r="O6138" i="2"/>
  <c r="N6138" i="2"/>
  <c r="J6138" i="2"/>
  <c r="I6138" i="2"/>
  <c r="G6138" i="2"/>
  <c r="T6137" i="2"/>
  <c r="S6137" i="2"/>
  <c r="R6137" i="2"/>
  <c r="Q6137" i="2"/>
  <c r="P6137" i="2"/>
  <c r="O6137" i="2"/>
  <c r="N6137" i="2"/>
  <c r="J6137" i="2"/>
  <c r="I6137" i="2"/>
  <c r="G6137" i="2"/>
  <c r="T6136" i="2"/>
  <c r="S6136" i="2"/>
  <c r="R6136" i="2"/>
  <c r="Q6136" i="2"/>
  <c r="P6136" i="2"/>
  <c r="O6136" i="2"/>
  <c r="N6136" i="2"/>
  <c r="J6136" i="2"/>
  <c r="K4738" i="2" s="1"/>
  <c r="I6136" i="2"/>
  <c r="G6136" i="2"/>
  <c r="T6135" i="2"/>
  <c r="S6135" i="2"/>
  <c r="R6135" i="2"/>
  <c r="Q6135" i="2"/>
  <c r="P6135" i="2"/>
  <c r="O6135" i="2"/>
  <c r="N6135" i="2"/>
  <c r="J6135" i="2"/>
  <c r="I6135" i="2"/>
  <c r="G6135" i="2"/>
  <c r="T6134" i="2"/>
  <c r="S6134" i="2"/>
  <c r="R6134" i="2"/>
  <c r="Q6134" i="2"/>
  <c r="P6134" i="2"/>
  <c r="O6134" i="2"/>
  <c r="N6134" i="2"/>
  <c r="J6134" i="2"/>
  <c r="I6134" i="2"/>
  <c r="G6134" i="2"/>
  <c r="T6133" i="2"/>
  <c r="S6133" i="2"/>
  <c r="R6133" i="2"/>
  <c r="Q6133" i="2"/>
  <c r="P6133" i="2"/>
  <c r="O6133" i="2"/>
  <c r="N6133" i="2"/>
  <c r="J6133" i="2"/>
  <c r="I6133" i="2"/>
  <c r="G6133" i="2"/>
  <c r="T6132" i="2"/>
  <c r="S6132" i="2"/>
  <c r="R6132" i="2"/>
  <c r="Q6132" i="2"/>
  <c r="P6132" i="2"/>
  <c r="O6132" i="2"/>
  <c r="N6132" i="2"/>
  <c r="J6132" i="2"/>
  <c r="I6132" i="2"/>
  <c r="G6132" i="2"/>
  <c r="T6131" i="2"/>
  <c r="S6131" i="2"/>
  <c r="R6131" i="2"/>
  <c r="Q6131" i="2"/>
  <c r="P6131" i="2"/>
  <c r="O6131" i="2"/>
  <c r="N6131" i="2"/>
  <c r="J6131" i="2"/>
  <c r="I6131" i="2"/>
  <c r="G6131" i="2"/>
  <c r="T6130" i="2"/>
  <c r="S6130" i="2"/>
  <c r="R6130" i="2"/>
  <c r="Q6130" i="2"/>
  <c r="P6130" i="2"/>
  <c r="O6130" i="2"/>
  <c r="N6130" i="2"/>
  <c r="J6130" i="2"/>
  <c r="I6130" i="2"/>
  <c r="G6130" i="2"/>
  <c r="T6129" i="2"/>
  <c r="S6129" i="2"/>
  <c r="R6129" i="2"/>
  <c r="Q6129" i="2"/>
  <c r="P6129" i="2"/>
  <c r="O6129" i="2"/>
  <c r="N6129" i="2"/>
  <c r="J6129" i="2"/>
  <c r="I6129" i="2"/>
  <c r="G6129" i="2"/>
  <c r="T6128" i="2"/>
  <c r="S6128" i="2"/>
  <c r="R6128" i="2"/>
  <c r="Q6128" i="2"/>
  <c r="P6128" i="2"/>
  <c r="O6128" i="2"/>
  <c r="N6128" i="2"/>
  <c r="J6128" i="2"/>
  <c r="I6128" i="2"/>
  <c r="G6128" i="2"/>
  <c r="T6127" i="2"/>
  <c r="S6127" i="2"/>
  <c r="R6127" i="2"/>
  <c r="Q6127" i="2"/>
  <c r="P6127" i="2"/>
  <c r="O6127" i="2"/>
  <c r="N6127" i="2"/>
  <c r="J6127" i="2"/>
  <c r="I6127" i="2"/>
  <c r="G6127" i="2"/>
  <c r="T6126" i="2"/>
  <c r="S6126" i="2"/>
  <c r="R6126" i="2"/>
  <c r="Q6126" i="2"/>
  <c r="P6126" i="2"/>
  <c r="O6126" i="2"/>
  <c r="N6126" i="2"/>
  <c r="J6126" i="2"/>
  <c r="K4882" i="2" s="1"/>
  <c r="I6126" i="2"/>
  <c r="G6126" i="2"/>
  <c r="T6125" i="2"/>
  <c r="S6125" i="2"/>
  <c r="R6125" i="2"/>
  <c r="Q6125" i="2"/>
  <c r="P6125" i="2"/>
  <c r="O6125" i="2"/>
  <c r="N6125" i="2"/>
  <c r="J6125" i="2"/>
  <c r="I6125" i="2"/>
  <c r="G6125" i="2"/>
  <c r="T6124" i="2"/>
  <c r="S6124" i="2"/>
  <c r="R6124" i="2"/>
  <c r="Q6124" i="2"/>
  <c r="P6124" i="2"/>
  <c r="O6124" i="2"/>
  <c r="N6124" i="2"/>
  <c r="J6124" i="2"/>
  <c r="I6124" i="2"/>
  <c r="G6124" i="2"/>
  <c r="T6123" i="2"/>
  <c r="S6123" i="2"/>
  <c r="R6123" i="2"/>
  <c r="Q6123" i="2"/>
  <c r="P6123" i="2"/>
  <c r="O6123" i="2"/>
  <c r="N6123" i="2"/>
  <c r="J6123" i="2"/>
  <c r="I6123" i="2"/>
  <c r="L4361" i="2" s="1"/>
  <c r="G6123" i="2"/>
  <c r="T6122" i="2"/>
  <c r="S6122" i="2"/>
  <c r="R6122" i="2"/>
  <c r="Q6122" i="2"/>
  <c r="P6122" i="2"/>
  <c r="O6122" i="2"/>
  <c r="N6122" i="2"/>
  <c r="J6122" i="2"/>
  <c r="I6122" i="2"/>
  <c r="G6122" i="2"/>
  <c r="T6121" i="2"/>
  <c r="S6121" i="2"/>
  <c r="R6121" i="2"/>
  <c r="Q6121" i="2"/>
  <c r="P6121" i="2"/>
  <c r="O6121" i="2"/>
  <c r="N6121" i="2"/>
  <c r="J6121" i="2"/>
  <c r="I6121" i="2"/>
  <c r="G6121" i="2"/>
  <c r="T6120" i="2"/>
  <c r="S6120" i="2"/>
  <c r="R6120" i="2"/>
  <c r="Q6120" i="2"/>
  <c r="P6120" i="2"/>
  <c r="O6120" i="2"/>
  <c r="N6120" i="2"/>
  <c r="J6120" i="2"/>
  <c r="I6120" i="2"/>
  <c r="G6120" i="2"/>
  <c r="T6119" i="2"/>
  <c r="S6119" i="2"/>
  <c r="R6119" i="2"/>
  <c r="Q6119" i="2"/>
  <c r="P6119" i="2"/>
  <c r="O6119" i="2"/>
  <c r="N6119" i="2"/>
  <c r="J6119" i="2"/>
  <c r="I6119" i="2"/>
  <c r="G6119" i="2"/>
  <c r="T6118" i="2"/>
  <c r="S6118" i="2"/>
  <c r="R6118" i="2"/>
  <c r="Q6118" i="2"/>
  <c r="P6118" i="2"/>
  <c r="O6118" i="2"/>
  <c r="N6118" i="2"/>
  <c r="J6118" i="2"/>
  <c r="I6118" i="2"/>
  <c r="G6118" i="2"/>
  <c r="T6117" i="2"/>
  <c r="S6117" i="2"/>
  <c r="R6117" i="2"/>
  <c r="Q6117" i="2"/>
  <c r="P6117" i="2"/>
  <c r="O6117" i="2"/>
  <c r="N6117" i="2"/>
  <c r="J6117" i="2"/>
  <c r="I6117" i="2"/>
  <c r="G6117" i="2"/>
  <c r="T6116" i="2"/>
  <c r="S6116" i="2"/>
  <c r="R6116" i="2"/>
  <c r="Q6116" i="2"/>
  <c r="P6116" i="2"/>
  <c r="O6116" i="2"/>
  <c r="N6116" i="2"/>
  <c r="J6116" i="2"/>
  <c r="K4751" i="2" s="1"/>
  <c r="I6116" i="2"/>
  <c r="G6116" i="2"/>
  <c r="T6115" i="2"/>
  <c r="S6115" i="2"/>
  <c r="R6115" i="2"/>
  <c r="Q6115" i="2"/>
  <c r="P6115" i="2"/>
  <c r="O6115" i="2"/>
  <c r="N6115" i="2"/>
  <c r="J6115" i="2"/>
  <c r="I6115" i="2"/>
  <c r="G6115" i="2"/>
  <c r="T6114" i="2"/>
  <c r="S6114" i="2"/>
  <c r="R6114" i="2"/>
  <c r="Q6114" i="2"/>
  <c r="P6114" i="2"/>
  <c r="O6114" i="2"/>
  <c r="N6114" i="2"/>
  <c r="J6114" i="2"/>
  <c r="I6114" i="2"/>
  <c r="G6114" i="2"/>
  <c r="T6113" i="2"/>
  <c r="S6113" i="2"/>
  <c r="R6113" i="2"/>
  <c r="Q6113" i="2"/>
  <c r="P6113" i="2"/>
  <c r="O6113" i="2"/>
  <c r="N6113" i="2"/>
  <c r="J6113" i="2"/>
  <c r="I6113" i="2"/>
  <c r="G6113" i="2"/>
  <c r="T6112" i="2"/>
  <c r="S6112" i="2"/>
  <c r="R6112" i="2"/>
  <c r="Q6112" i="2"/>
  <c r="P6112" i="2"/>
  <c r="O6112" i="2"/>
  <c r="N6112" i="2"/>
  <c r="J6112" i="2"/>
  <c r="I6112" i="2"/>
  <c r="G6112" i="2"/>
  <c r="T6111" i="2"/>
  <c r="S6111" i="2"/>
  <c r="R6111" i="2"/>
  <c r="Q6111" i="2"/>
  <c r="P6111" i="2"/>
  <c r="O6111" i="2"/>
  <c r="N6111" i="2"/>
  <c r="J6111" i="2"/>
  <c r="I6111" i="2"/>
  <c r="L3970" i="2" s="1"/>
  <c r="G6111" i="2"/>
  <c r="T6110" i="2"/>
  <c r="S6110" i="2"/>
  <c r="R6110" i="2"/>
  <c r="Q6110" i="2"/>
  <c r="P6110" i="2"/>
  <c r="O6110" i="2"/>
  <c r="N6110" i="2"/>
  <c r="J6110" i="2"/>
  <c r="I6110" i="2"/>
  <c r="G6110" i="2"/>
  <c r="T6109" i="2"/>
  <c r="S6109" i="2"/>
  <c r="R6109" i="2"/>
  <c r="Q6109" i="2"/>
  <c r="P6109" i="2"/>
  <c r="O6109" i="2"/>
  <c r="N6109" i="2"/>
  <c r="J6109" i="2"/>
  <c r="I6109" i="2"/>
  <c r="G6109" i="2"/>
  <c r="T6108" i="2"/>
  <c r="S6108" i="2"/>
  <c r="R6108" i="2"/>
  <c r="Q6108" i="2"/>
  <c r="P6108" i="2"/>
  <c r="O6108" i="2"/>
  <c r="N6108" i="2"/>
  <c r="J6108" i="2"/>
  <c r="I6108" i="2"/>
  <c r="G6108" i="2"/>
  <c r="T6107" i="2"/>
  <c r="S6107" i="2"/>
  <c r="R6107" i="2"/>
  <c r="Q6107" i="2"/>
  <c r="P6107" i="2"/>
  <c r="O6107" i="2"/>
  <c r="N6107" i="2"/>
  <c r="J6107" i="2"/>
  <c r="I6107" i="2"/>
  <c r="L3222" i="2" s="1"/>
  <c r="G6107" i="2"/>
  <c r="T6106" i="2"/>
  <c r="S6106" i="2"/>
  <c r="R6106" i="2"/>
  <c r="Q6106" i="2"/>
  <c r="P6106" i="2"/>
  <c r="O6106" i="2"/>
  <c r="N6106" i="2"/>
  <c r="J6106" i="2"/>
  <c r="I6106" i="2"/>
  <c r="G6106" i="2"/>
  <c r="T6105" i="2"/>
  <c r="S6105" i="2"/>
  <c r="R6105" i="2"/>
  <c r="Q6105" i="2"/>
  <c r="P6105" i="2"/>
  <c r="O6105" i="2"/>
  <c r="N6105" i="2"/>
  <c r="J6105" i="2"/>
  <c r="I6105" i="2"/>
  <c r="G6105" i="2"/>
  <c r="T6104" i="2"/>
  <c r="S6104" i="2"/>
  <c r="R6104" i="2"/>
  <c r="Q6104" i="2"/>
  <c r="P6104" i="2"/>
  <c r="O6104" i="2"/>
  <c r="N6104" i="2"/>
  <c r="J6104" i="2"/>
  <c r="I6104" i="2"/>
  <c r="G6104" i="2"/>
  <c r="T6103" i="2"/>
  <c r="S6103" i="2"/>
  <c r="R6103" i="2"/>
  <c r="Q6103" i="2"/>
  <c r="P6103" i="2"/>
  <c r="O6103" i="2"/>
  <c r="N6103" i="2"/>
  <c r="J6103" i="2"/>
  <c r="I6103" i="2"/>
  <c r="G6103" i="2"/>
  <c r="T6102" i="2"/>
  <c r="S6102" i="2"/>
  <c r="R6102" i="2"/>
  <c r="Q6102" i="2"/>
  <c r="P6102" i="2"/>
  <c r="O6102" i="2"/>
  <c r="N6102" i="2"/>
  <c r="J6102" i="2"/>
  <c r="I6102" i="2"/>
  <c r="G6102" i="2"/>
  <c r="T6101" i="2"/>
  <c r="S6101" i="2"/>
  <c r="R6101" i="2"/>
  <c r="Q6101" i="2"/>
  <c r="P6101" i="2"/>
  <c r="O6101" i="2"/>
  <c r="N6101" i="2"/>
  <c r="J6101" i="2"/>
  <c r="I6101" i="2"/>
  <c r="G6101" i="2"/>
  <c r="T6100" i="2"/>
  <c r="S6100" i="2"/>
  <c r="R6100" i="2"/>
  <c r="Q6100" i="2"/>
  <c r="P6100" i="2"/>
  <c r="O6100" i="2"/>
  <c r="N6100" i="2"/>
  <c r="J6100" i="2"/>
  <c r="I6100" i="2"/>
  <c r="G6100" i="2"/>
  <c r="T6099" i="2"/>
  <c r="S6099" i="2"/>
  <c r="R6099" i="2"/>
  <c r="Q6099" i="2"/>
  <c r="P6099" i="2"/>
  <c r="O6099" i="2"/>
  <c r="N6099" i="2"/>
  <c r="J6099" i="2"/>
  <c r="I6099" i="2"/>
  <c r="G6099" i="2"/>
  <c r="T6098" i="2"/>
  <c r="S6098" i="2"/>
  <c r="R6098" i="2"/>
  <c r="Q6098" i="2"/>
  <c r="P6098" i="2"/>
  <c r="O6098" i="2"/>
  <c r="N6098" i="2"/>
  <c r="J6098" i="2"/>
  <c r="I6098" i="2"/>
  <c r="G6098" i="2"/>
  <c r="T6097" i="2"/>
  <c r="S6097" i="2"/>
  <c r="R6097" i="2"/>
  <c r="Q6097" i="2"/>
  <c r="P6097" i="2"/>
  <c r="O6097" i="2"/>
  <c r="N6097" i="2"/>
  <c r="J6097" i="2"/>
  <c r="I6097" i="2"/>
  <c r="G6097" i="2"/>
  <c r="T6096" i="2"/>
  <c r="S6096" i="2"/>
  <c r="R6096" i="2"/>
  <c r="Q6096" i="2"/>
  <c r="P6096" i="2"/>
  <c r="O6096" i="2"/>
  <c r="N6096" i="2"/>
  <c r="J6096" i="2"/>
  <c r="I6096" i="2"/>
  <c r="G6096" i="2"/>
  <c r="T6095" i="2"/>
  <c r="S6095" i="2"/>
  <c r="R6095" i="2"/>
  <c r="Q6095" i="2"/>
  <c r="P6095" i="2"/>
  <c r="O6095" i="2"/>
  <c r="N6095" i="2"/>
  <c r="J6095" i="2"/>
  <c r="I6095" i="2"/>
  <c r="L4519" i="2" s="1"/>
  <c r="G6095" i="2"/>
  <c r="T6094" i="2"/>
  <c r="S6094" i="2"/>
  <c r="R6094" i="2"/>
  <c r="Q6094" i="2"/>
  <c r="P6094" i="2"/>
  <c r="O6094" i="2"/>
  <c r="N6094" i="2"/>
  <c r="J6094" i="2"/>
  <c r="I6094" i="2"/>
  <c r="G6094" i="2"/>
  <c r="T6093" i="2"/>
  <c r="S6093" i="2"/>
  <c r="R6093" i="2"/>
  <c r="Q6093" i="2"/>
  <c r="P6093" i="2"/>
  <c r="O6093" i="2"/>
  <c r="N6093" i="2"/>
  <c r="J6093" i="2"/>
  <c r="I6093" i="2"/>
  <c r="G6093" i="2"/>
  <c r="T6092" i="2"/>
  <c r="S6092" i="2"/>
  <c r="R6092" i="2"/>
  <c r="Q6092" i="2"/>
  <c r="P6092" i="2"/>
  <c r="O6092" i="2"/>
  <c r="N6092" i="2"/>
  <c r="J6092" i="2"/>
  <c r="I6092" i="2"/>
  <c r="G6092" i="2"/>
  <c r="T6091" i="2"/>
  <c r="S6091" i="2"/>
  <c r="R6091" i="2"/>
  <c r="Q6091" i="2"/>
  <c r="P6091" i="2"/>
  <c r="O6091" i="2"/>
  <c r="N6091" i="2"/>
  <c r="J6091" i="2"/>
  <c r="I6091" i="2"/>
  <c r="G6091" i="2"/>
  <c r="T6090" i="2"/>
  <c r="S6090" i="2"/>
  <c r="R6090" i="2"/>
  <c r="Q6090" i="2"/>
  <c r="P6090" i="2"/>
  <c r="O6090" i="2"/>
  <c r="N6090" i="2"/>
  <c r="J6090" i="2"/>
  <c r="I6090" i="2"/>
  <c r="G6090" i="2"/>
  <c r="T6089" i="2"/>
  <c r="S6089" i="2"/>
  <c r="R6089" i="2"/>
  <c r="Q6089" i="2"/>
  <c r="P6089" i="2"/>
  <c r="O6089" i="2"/>
  <c r="N6089" i="2"/>
  <c r="J6089" i="2"/>
  <c r="I6089" i="2"/>
  <c r="G6089" i="2"/>
  <c r="T6088" i="2"/>
  <c r="S6088" i="2"/>
  <c r="R6088" i="2"/>
  <c r="Q6088" i="2"/>
  <c r="P6088" i="2"/>
  <c r="O6088" i="2"/>
  <c r="N6088" i="2"/>
  <c r="J6088" i="2"/>
  <c r="I6088" i="2"/>
  <c r="G6088" i="2"/>
  <c r="T6087" i="2"/>
  <c r="S6087" i="2"/>
  <c r="R6087" i="2"/>
  <c r="Q6087" i="2"/>
  <c r="P6087" i="2"/>
  <c r="O6087" i="2"/>
  <c r="N6087" i="2"/>
  <c r="J6087" i="2"/>
  <c r="I6087" i="2"/>
  <c r="G6087" i="2"/>
  <c r="T6086" i="2"/>
  <c r="S6086" i="2"/>
  <c r="R6086" i="2"/>
  <c r="Q6086" i="2"/>
  <c r="P6086" i="2"/>
  <c r="O6086" i="2"/>
  <c r="N6086" i="2"/>
  <c r="J6086" i="2"/>
  <c r="I6086" i="2"/>
  <c r="G6086" i="2"/>
  <c r="T6085" i="2"/>
  <c r="S6085" i="2"/>
  <c r="R6085" i="2"/>
  <c r="Q6085" i="2"/>
  <c r="P6085" i="2"/>
  <c r="O6085" i="2"/>
  <c r="N6085" i="2"/>
  <c r="J6085" i="2"/>
  <c r="I6085" i="2"/>
  <c r="G6085" i="2"/>
  <c r="T6084" i="2"/>
  <c r="S6084" i="2"/>
  <c r="R6084" i="2"/>
  <c r="Q6084" i="2"/>
  <c r="P6084" i="2"/>
  <c r="O6084" i="2"/>
  <c r="N6084" i="2"/>
  <c r="J6084" i="2"/>
  <c r="I6084" i="2"/>
  <c r="G6084" i="2"/>
  <c r="T6083" i="2"/>
  <c r="S6083" i="2"/>
  <c r="R6083" i="2"/>
  <c r="Q6083" i="2"/>
  <c r="P6083" i="2"/>
  <c r="O6083" i="2"/>
  <c r="N6083" i="2"/>
  <c r="J6083" i="2"/>
  <c r="I6083" i="2"/>
  <c r="G6083" i="2"/>
  <c r="T6082" i="2"/>
  <c r="S6082" i="2"/>
  <c r="R6082" i="2"/>
  <c r="Q6082" i="2"/>
  <c r="P6082" i="2"/>
  <c r="O6082" i="2"/>
  <c r="N6082" i="2"/>
  <c r="J6082" i="2"/>
  <c r="I6082" i="2"/>
  <c r="G6082" i="2"/>
  <c r="T6081" i="2"/>
  <c r="S6081" i="2"/>
  <c r="R6081" i="2"/>
  <c r="Q6081" i="2"/>
  <c r="P6081" i="2"/>
  <c r="O6081" i="2"/>
  <c r="N6081" i="2"/>
  <c r="J6081" i="2"/>
  <c r="I6081" i="2"/>
  <c r="G6081" i="2"/>
  <c r="T6080" i="2"/>
  <c r="S6080" i="2"/>
  <c r="R6080" i="2"/>
  <c r="Q6080" i="2"/>
  <c r="P6080" i="2"/>
  <c r="O6080" i="2"/>
  <c r="N6080" i="2"/>
  <c r="J6080" i="2"/>
  <c r="I6080" i="2"/>
  <c r="G6080" i="2"/>
  <c r="T6079" i="2"/>
  <c r="S6079" i="2"/>
  <c r="R6079" i="2"/>
  <c r="Q6079" i="2"/>
  <c r="P6079" i="2"/>
  <c r="O6079" i="2"/>
  <c r="N6079" i="2"/>
  <c r="J6079" i="2"/>
  <c r="I6079" i="2"/>
  <c r="G6079" i="2"/>
  <c r="T6078" i="2"/>
  <c r="S6078" i="2"/>
  <c r="R6078" i="2"/>
  <c r="Q6078" i="2"/>
  <c r="P6078" i="2"/>
  <c r="O6078" i="2"/>
  <c r="N6078" i="2"/>
  <c r="J6078" i="2"/>
  <c r="I6078" i="2"/>
  <c r="G6078" i="2"/>
  <c r="T6077" i="2"/>
  <c r="S6077" i="2"/>
  <c r="R6077" i="2"/>
  <c r="Q6077" i="2"/>
  <c r="P6077" i="2"/>
  <c r="O6077" i="2"/>
  <c r="N6077" i="2"/>
  <c r="J6077" i="2"/>
  <c r="I6077" i="2"/>
  <c r="G6077" i="2"/>
  <c r="T6076" i="2"/>
  <c r="S6076" i="2"/>
  <c r="R6076" i="2"/>
  <c r="Q6076" i="2"/>
  <c r="P6076" i="2"/>
  <c r="O6076" i="2"/>
  <c r="N6076" i="2"/>
  <c r="J6076" i="2"/>
  <c r="I6076" i="2"/>
  <c r="G6076" i="2"/>
  <c r="T6075" i="2"/>
  <c r="S6075" i="2"/>
  <c r="R6075" i="2"/>
  <c r="Q6075" i="2"/>
  <c r="P6075" i="2"/>
  <c r="O6075" i="2"/>
  <c r="N6075" i="2"/>
  <c r="J6075" i="2"/>
  <c r="I6075" i="2"/>
  <c r="L4264" i="2" s="1"/>
  <c r="G6075" i="2"/>
  <c r="T6074" i="2"/>
  <c r="S6074" i="2"/>
  <c r="R6074" i="2"/>
  <c r="Q6074" i="2"/>
  <c r="P6074" i="2"/>
  <c r="O6074" i="2"/>
  <c r="N6074" i="2"/>
  <c r="J6074" i="2"/>
  <c r="I6074" i="2"/>
  <c r="G6074" i="2"/>
  <c r="T6073" i="2"/>
  <c r="S6073" i="2"/>
  <c r="R6073" i="2"/>
  <c r="Q6073" i="2"/>
  <c r="P6073" i="2"/>
  <c r="O6073" i="2"/>
  <c r="N6073" i="2"/>
  <c r="J6073" i="2"/>
  <c r="I6073" i="2"/>
  <c r="G6073" i="2"/>
  <c r="T6072" i="2"/>
  <c r="S6072" i="2"/>
  <c r="R6072" i="2"/>
  <c r="Q6072" i="2"/>
  <c r="P6072" i="2"/>
  <c r="O6072" i="2"/>
  <c r="N6072" i="2"/>
  <c r="J6072" i="2"/>
  <c r="I6072" i="2"/>
  <c r="G6072" i="2"/>
  <c r="T6071" i="2"/>
  <c r="S6071" i="2"/>
  <c r="R6071" i="2"/>
  <c r="Q6071" i="2"/>
  <c r="P6071" i="2"/>
  <c r="O6071" i="2"/>
  <c r="N6071" i="2"/>
  <c r="J6071" i="2"/>
  <c r="I6071" i="2"/>
  <c r="L3410" i="2" s="1"/>
  <c r="G6071" i="2"/>
  <c r="T6070" i="2"/>
  <c r="S6070" i="2"/>
  <c r="R6070" i="2"/>
  <c r="Q6070" i="2"/>
  <c r="P6070" i="2"/>
  <c r="O6070" i="2"/>
  <c r="N6070" i="2"/>
  <c r="J6070" i="2"/>
  <c r="I6070" i="2"/>
  <c r="G6070" i="2"/>
  <c r="T6069" i="2"/>
  <c r="S6069" i="2"/>
  <c r="R6069" i="2"/>
  <c r="Q6069" i="2"/>
  <c r="P6069" i="2"/>
  <c r="O6069" i="2"/>
  <c r="N6069" i="2"/>
  <c r="J6069" i="2"/>
  <c r="K4864" i="2" s="1"/>
  <c r="I6069" i="2"/>
  <c r="G6069" i="2"/>
  <c r="T6068" i="2"/>
  <c r="S6068" i="2"/>
  <c r="R6068" i="2"/>
  <c r="Q6068" i="2"/>
  <c r="P6068" i="2"/>
  <c r="O6068" i="2"/>
  <c r="N6068" i="2"/>
  <c r="J6068" i="2"/>
  <c r="I6068" i="2"/>
  <c r="G6068" i="2"/>
  <c r="T6067" i="2"/>
  <c r="S6067" i="2"/>
  <c r="R6067" i="2"/>
  <c r="Q6067" i="2"/>
  <c r="P6067" i="2"/>
  <c r="O6067" i="2"/>
  <c r="N6067" i="2"/>
  <c r="J6067" i="2"/>
  <c r="I6067" i="2"/>
  <c r="L3193" i="2" s="1"/>
  <c r="G6067" i="2"/>
  <c r="T6066" i="2"/>
  <c r="S6066" i="2"/>
  <c r="R6066" i="2"/>
  <c r="Q6066" i="2"/>
  <c r="P6066" i="2"/>
  <c r="O6066" i="2"/>
  <c r="N6066" i="2"/>
  <c r="J6066" i="2"/>
  <c r="I6066" i="2"/>
  <c r="G6066" i="2"/>
  <c r="T6065" i="2"/>
  <c r="S6065" i="2"/>
  <c r="R6065" i="2"/>
  <c r="Q6065" i="2"/>
  <c r="P6065" i="2"/>
  <c r="O6065" i="2"/>
  <c r="N6065" i="2"/>
  <c r="J6065" i="2"/>
  <c r="I6065" i="2"/>
  <c r="G6065" i="2"/>
  <c r="T6064" i="2"/>
  <c r="S6064" i="2"/>
  <c r="R6064" i="2"/>
  <c r="Q6064" i="2"/>
  <c r="P6064" i="2"/>
  <c r="O6064" i="2"/>
  <c r="N6064" i="2"/>
  <c r="J6064" i="2"/>
  <c r="I6064" i="2"/>
  <c r="G6064" i="2"/>
  <c r="T6063" i="2"/>
  <c r="S6063" i="2"/>
  <c r="R6063" i="2"/>
  <c r="Q6063" i="2"/>
  <c r="P6063" i="2"/>
  <c r="O6063" i="2"/>
  <c r="N6063" i="2"/>
  <c r="J6063" i="2"/>
  <c r="I6063" i="2"/>
  <c r="L2883" i="2" s="1"/>
  <c r="G6063" i="2"/>
  <c r="T6062" i="2"/>
  <c r="S6062" i="2"/>
  <c r="R6062" i="2"/>
  <c r="Q6062" i="2"/>
  <c r="P6062" i="2"/>
  <c r="O6062" i="2"/>
  <c r="N6062" i="2"/>
  <c r="J6062" i="2"/>
  <c r="I6062" i="2"/>
  <c r="G6062" i="2"/>
  <c r="T6061" i="2"/>
  <c r="S6061" i="2"/>
  <c r="R6061" i="2"/>
  <c r="Q6061" i="2"/>
  <c r="P6061" i="2"/>
  <c r="O6061" i="2"/>
  <c r="N6061" i="2"/>
  <c r="J6061" i="2"/>
  <c r="I6061" i="2"/>
  <c r="G6061" i="2"/>
  <c r="T6060" i="2"/>
  <c r="S6060" i="2"/>
  <c r="R6060" i="2"/>
  <c r="Q6060" i="2"/>
  <c r="P6060" i="2"/>
  <c r="O6060" i="2"/>
  <c r="N6060" i="2"/>
  <c r="J6060" i="2"/>
  <c r="I6060" i="2"/>
  <c r="G6060" i="2"/>
  <c r="T6059" i="2"/>
  <c r="S6059" i="2"/>
  <c r="R6059" i="2"/>
  <c r="Q6059" i="2"/>
  <c r="P6059" i="2"/>
  <c r="O6059" i="2"/>
  <c r="N6059" i="2"/>
  <c r="J6059" i="2"/>
  <c r="I6059" i="2"/>
  <c r="L4192" i="2" s="1"/>
  <c r="G6059" i="2"/>
  <c r="T6058" i="2"/>
  <c r="S6058" i="2"/>
  <c r="R6058" i="2"/>
  <c r="Q6058" i="2"/>
  <c r="P6058" i="2"/>
  <c r="O6058" i="2"/>
  <c r="N6058" i="2"/>
  <c r="J6058" i="2"/>
  <c r="I6058" i="2"/>
  <c r="G6058" i="2"/>
  <c r="T6057" i="2"/>
  <c r="S6057" i="2"/>
  <c r="R6057" i="2"/>
  <c r="Q6057" i="2"/>
  <c r="P6057" i="2"/>
  <c r="O6057" i="2"/>
  <c r="N6057" i="2"/>
  <c r="J6057" i="2"/>
  <c r="I6057" i="2"/>
  <c r="G6057" i="2"/>
  <c r="T6056" i="2"/>
  <c r="S6056" i="2"/>
  <c r="R6056" i="2"/>
  <c r="Q6056" i="2"/>
  <c r="P6056" i="2"/>
  <c r="O6056" i="2"/>
  <c r="N6056" i="2"/>
  <c r="J6056" i="2"/>
  <c r="K4663" i="2" s="1"/>
  <c r="I6056" i="2"/>
  <c r="G6056" i="2"/>
  <c r="T6055" i="2"/>
  <c r="S6055" i="2"/>
  <c r="R6055" i="2"/>
  <c r="Q6055" i="2"/>
  <c r="P6055" i="2"/>
  <c r="O6055" i="2"/>
  <c r="N6055" i="2"/>
  <c r="J6055" i="2"/>
  <c r="I6055" i="2"/>
  <c r="L2655" i="2" s="1"/>
  <c r="G6055" i="2"/>
  <c r="T6054" i="2"/>
  <c r="S6054" i="2"/>
  <c r="R6054" i="2"/>
  <c r="Q6054" i="2"/>
  <c r="P6054" i="2"/>
  <c r="O6054" i="2"/>
  <c r="N6054" i="2"/>
  <c r="J6054" i="2"/>
  <c r="I6054" i="2"/>
  <c r="G6054" i="2"/>
  <c r="T6053" i="2"/>
  <c r="S6053" i="2"/>
  <c r="R6053" i="2"/>
  <c r="Q6053" i="2"/>
  <c r="P6053" i="2"/>
  <c r="O6053" i="2"/>
  <c r="N6053" i="2"/>
  <c r="J6053" i="2"/>
  <c r="I6053" i="2"/>
  <c r="G6053" i="2"/>
  <c r="T6052" i="2"/>
  <c r="S6052" i="2"/>
  <c r="R6052" i="2"/>
  <c r="Q6052" i="2"/>
  <c r="P6052" i="2"/>
  <c r="O6052" i="2"/>
  <c r="N6052" i="2"/>
  <c r="J6052" i="2"/>
  <c r="I6052" i="2"/>
  <c r="G6052" i="2"/>
  <c r="T6051" i="2"/>
  <c r="S6051" i="2"/>
  <c r="R6051" i="2"/>
  <c r="Q6051" i="2"/>
  <c r="P6051" i="2"/>
  <c r="O6051" i="2"/>
  <c r="N6051" i="2"/>
  <c r="J6051" i="2"/>
  <c r="K4670" i="2" s="1"/>
  <c r="I6051" i="2"/>
  <c r="L4670" i="2" s="1"/>
  <c r="M5744" i="2" s="1"/>
  <c r="G6051" i="2"/>
  <c r="T6050" i="2"/>
  <c r="S6050" i="2"/>
  <c r="R6050" i="2"/>
  <c r="Q6050" i="2"/>
  <c r="P6050" i="2"/>
  <c r="O6050" i="2"/>
  <c r="N6050" i="2"/>
  <c r="J6050" i="2"/>
  <c r="I6050" i="2"/>
  <c r="G6050" i="2"/>
  <c r="T6049" i="2"/>
  <c r="S6049" i="2"/>
  <c r="R6049" i="2"/>
  <c r="Q6049" i="2"/>
  <c r="P6049" i="2"/>
  <c r="O6049" i="2"/>
  <c r="N6049" i="2"/>
  <c r="J6049" i="2"/>
  <c r="I6049" i="2"/>
  <c r="G6049" i="2"/>
  <c r="T6048" i="2"/>
  <c r="S6048" i="2"/>
  <c r="R6048" i="2"/>
  <c r="Q6048" i="2"/>
  <c r="P6048" i="2"/>
  <c r="O6048" i="2"/>
  <c r="N6048" i="2"/>
  <c r="J6048" i="2"/>
  <c r="I6048" i="2"/>
  <c r="G6048" i="2"/>
  <c r="T6047" i="2"/>
  <c r="S6047" i="2"/>
  <c r="R6047" i="2"/>
  <c r="Q6047" i="2"/>
  <c r="P6047" i="2"/>
  <c r="O6047" i="2"/>
  <c r="N6047" i="2"/>
  <c r="J6047" i="2"/>
  <c r="I6047" i="2"/>
  <c r="G6047" i="2"/>
  <c r="T6046" i="2"/>
  <c r="S6046" i="2"/>
  <c r="R6046" i="2"/>
  <c r="Q6046" i="2"/>
  <c r="P6046" i="2"/>
  <c r="O6046" i="2"/>
  <c r="N6046" i="2"/>
  <c r="J6046" i="2"/>
  <c r="I6046" i="2"/>
  <c r="G6046" i="2"/>
  <c r="T6045" i="2"/>
  <c r="S6045" i="2"/>
  <c r="R6045" i="2"/>
  <c r="Q6045" i="2"/>
  <c r="P6045" i="2"/>
  <c r="O6045" i="2"/>
  <c r="N6045" i="2"/>
  <c r="J6045" i="2"/>
  <c r="I6045" i="2"/>
  <c r="G6045" i="2"/>
  <c r="T6044" i="2"/>
  <c r="S6044" i="2"/>
  <c r="R6044" i="2"/>
  <c r="Q6044" i="2"/>
  <c r="P6044" i="2"/>
  <c r="O6044" i="2"/>
  <c r="N6044" i="2"/>
  <c r="J6044" i="2"/>
  <c r="I6044" i="2"/>
  <c r="G6044" i="2"/>
  <c r="T6043" i="2"/>
  <c r="S6043" i="2"/>
  <c r="R6043" i="2"/>
  <c r="Q6043" i="2"/>
  <c r="P6043" i="2"/>
  <c r="O6043" i="2"/>
  <c r="N6043" i="2"/>
  <c r="J6043" i="2"/>
  <c r="K4713" i="2" s="1"/>
  <c r="I6043" i="2"/>
  <c r="L4713" i="2" s="1"/>
  <c r="M2913" i="2" s="1"/>
  <c r="G6043" i="2"/>
  <c r="T6042" i="2"/>
  <c r="S6042" i="2"/>
  <c r="R6042" i="2"/>
  <c r="Q6042" i="2"/>
  <c r="P6042" i="2"/>
  <c r="O6042" i="2"/>
  <c r="N6042" i="2"/>
  <c r="J6042" i="2"/>
  <c r="K4934" i="2" s="1"/>
  <c r="I6042" i="2"/>
  <c r="G6042" i="2"/>
  <c r="T6041" i="2"/>
  <c r="S6041" i="2"/>
  <c r="R6041" i="2"/>
  <c r="Q6041" i="2"/>
  <c r="P6041" i="2"/>
  <c r="O6041" i="2"/>
  <c r="N6041" i="2"/>
  <c r="J6041" i="2"/>
  <c r="K4845" i="2" s="1"/>
  <c r="I6041" i="2"/>
  <c r="G6041" i="2"/>
  <c r="T6040" i="2"/>
  <c r="S6040" i="2"/>
  <c r="R6040" i="2"/>
  <c r="Q6040" i="2"/>
  <c r="P6040" i="2"/>
  <c r="O6040" i="2"/>
  <c r="N6040" i="2"/>
  <c r="J6040" i="2"/>
  <c r="I6040" i="2"/>
  <c r="G6040" i="2"/>
  <c r="T6039" i="2"/>
  <c r="S6039" i="2"/>
  <c r="R6039" i="2"/>
  <c r="Q6039" i="2"/>
  <c r="P6039" i="2"/>
  <c r="O6039" i="2"/>
  <c r="N6039" i="2"/>
  <c r="J6039" i="2"/>
  <c r="I6039" i="2"/>
  <c r="L2714" i="2" s="1"/>
  <c r="G6039" i="2"/>
  <c r="T6038" i="2"/>
  <c r="S6038" i="2"/>
  <c r="R6038" i="2"/>
  <c r="Q6038" i="2"/>
  <c r="P6038" i="2"/>
  <c r="O6038" i="2"/>
  <c r="N6038" i="2"/>
  <c r="J6038" i="2"/>
  <c r="I6038" i="2"/>
  <c r="G6038" i="2"/>
  <c r="T6037" i="2"/>
  <c r="S6037" i="2"/>
  <c r="R6037" i="2"/>
  <c r="Q6037" i="2"/>
  <c r="P6037" i="2"/>
  <c r="O6037" i="2"/>
  <c r="N6037" i="2"/>
  <c r="J6037" i="2"/>
  <c r="I6037" i="2"/>
  <c r="G6037" i="2"/>
  <c r="T6036" i="2"/>
  <c r="S6036" i="2"/>
  <c r="R6036" i="2"/>
  <c r="Q6036" i="2"/>
  <c r="P6036" i="2"/>
  <c r="O6036" i="2"/>
  <c r="N6036" i="2"/>
  <c r="J6036" i="2"/>
  <c r="K4956" i="2" s="1"/>
  <c r="I6036" i="2"/>
  <c r="G6036" i="2"/>
  <c r="T6035" i="2"/>
  <c r="S6035" i="2"/>
  <c r="R6035" i="2"/>
  <c r="Q6035" i="2"/>
  <c r="P6035" i="2"/>
  <c r="O6035" i="2"/>
  <c r="N6035" i="2"/>
  <c r="J6035" i="2"/>
  <c r="I6035" i="2"/>
  <c r="G6035" i="2"/>
  <c r="T6034" i="2"/>
  <c r="S6034" i="2"/>
  <c r="R6034" i="2"/>
  <c r="Q6034" i="2"/>
  <c r="P6034" i="2"/>
  <c r="O6034" i="2"/>
  <c r="N6034" i="2"/>
  <c r="J6034" i="2"/>
  <c r="I6034" i="2"/>
  <c r="G6034" i="2"/>
  <c r="T6033" i="2"/>
  <c r="S6033" i="2"/>
  <c r="R6033" i="2"/>
  <c r="Q6033" i="2"/>
  <c r="P6033" i="2"/>
  <c r="O6033" i="2"/>
  <c r="N6033" i="2"/>
  <c r="J6033" i="2"/>
  <c r="I6033" i="2"/>
  <c r="G6033" i="2"/>
  <c r="T6032" i="2"/>
  <c r="S6032" i="2"/>
  <c r="R6032" i="2"/>
  <c r="Q6032" i="2"/>
  <c r="P6032" i="2"/>
  <c r="O6032" i="2"/>
  <c r="N6032" i="2"/>
  <c r="J6032" i="2"/>
  <c r="I6032" i="2"/>
  <c r="G6032" i="2"/>
  <c r="T6031" i="2"/>
  <c r="S6031" i="2"/>
  <c r="R6031" i="2"/>
  <c r="Q6031" i="2"/>
  <c r="P6031" i="2"/>
  <c r="O6031" i="2"/>
  <c r="N6031" i="2"/>
  <c r="J6031" i="2"/>
  <c r="I6031" i="2"/>
  <c r="G6031" i="2"/>
  <c r="T6030" i="2"/>
  <c r="S6030" i="2"/>
  <c r="R6030" i="2"/>
  <c r="Q6030" i="2"/>
  <c r="P6030" i="2"/>
  <c r="O6030" i="2"/>
  <c r="N6030" i="2"/>
  <c r="J6030" i="2"/>
  <c r="I6030" i="2"/>
  <c r="G6030" i="2"/>
  <c r="T6029" i="2"/>
  <c r="S6029" i="2"/>
  <c r="R6029" i="2"/>
  <c r="Q6029" i="2"/>
  <c r="P6029" i="2"/>
  <c r="O6029" i="2"/>
  <c r="N6029" i="2"/>
  <c r="J6029" i="2"/>
  <c r="I6029" i="2"/>
  <c r="G6029" i="2"/>
  <c r="T6028" i="2"/>
  <c r="S6028" i="2"/>
  <c r="R6028" i="2"/>
  <c r="Q6028" i="2"/>
  <c r="P6028" i="2"/>
  <c r="O6028" i="2"/>
  <c r="N6028" i="2"/>
  <c r="J6028" i="2"/>
  <c r="I6028" i="2"/>
  <c r="G6028" i="2"/>
  <c r="T6027" i="2"/>
  <c r="S6027" i="2"/>
  <c r="R6027" i="2"/>
  <c r="Q6027" i="2"/>
  <c r="P6027" i="2"/>
  <c r="O6027" i="2"/>
  <c r="N6027" i="2"/>
  <c r="J6027" i="2"/>
  <c r="K4737" i="2" s="1"/>
  <c r="I6027" i="2"/>
  <c r="L4737" i="2" s="1"/>
  <c r="M4535" i="2" s="1"/>
  <c r="G6027" i="2"/>
  <c r="T6026" i="2"/>
  <c r="S6026" i="2"/>
  <c r="R6026" i="2"/>
  <c r="Q6026" i="2"/>
  <c r="P6026" i="2"/>
  <c r="O6026" i="2"/>
  <c r="N6026" i="2"/>
  <c r="J6026" i="2"/>
  <c r="I6026" i="2"/>
  <c r="G6026" i="2"/>
  <c r="T6025" i="2"/>
  <c r="S6025" i="2"/>
  <c r="R6025" i="2"/>
  <c r="Q6025" i="2"/>
  <c r="P6025" i="2"/>
  <c r="O6025" i="2"/>
  <c r="N6025" i="2"/>
  <c r="J6025" i="2"/>
  <c r="I6025" i="2"/>
  <c r="G6025" i="2"/>
  <c r="T6024" i="2"/>
  <c r="S6024" i="2"/>
  <c r="R6024" i="2"/>
  <c r="Q6024" i="2"/>
  <c r="P6024" i="2"/>
  <c r="O6024" i="2"/>
  <c r="N6024" i="2"/>
  <c r="J6024" i="2"/>
  <c r="I6024" i="2"/>
  <c r="G6024" i="2"/>
  <c r="T6023" i="2"/>
  <c r="S6023" i="2"/>
  <c r="R6023" i="2"/>
  <c r="Q6023" i="2"/>
  <c r="P6023" i="2"/>
  <c r="O6023" i="2"/>
  <c r="N6023" i="2"/>
  <c r="J6023" i="2"/>
  <c r="I6023" i="2"/>
  <c r="G6023" i="2"/>
  <c r="T6022" i="2"/>
  <c r="S6022" i="2"/>
  <c r="R6022" i="2"/>
  <c r="Q6022" i="2"/>
  <c r="P6022" i="2"/>
  <c r="O6022" i="2"/>
  <c r="N6022" i="2"/>
  <c r="J6022" i="2"/>
  <c r="I6022" i="2"/>
  <c r="G6022" i="2"/>
  <c r="T6021" i="2"/>
  <c r="S6021" i="2"/>
  <c r="R6021" i="2"/>
  <c r="Q6021" i="2"/>
  <c r="P6021" i="2"/>
  <c r="O6021" i="2"/>
  <c r="N6021" i="2"/>
  <c r="J6021" i="2"/>
  <c r="K4844" i="2" s="1"/>
  <c r="I6021" i="2"/>
  <c r="G6021" i="2"/>
  <c r="T6020" i="2"/>
  <c r="S6020" i="2"/>
  <c r="R6020" i="2"/>
  <c r="Q6020" i="2"/>
  <c r="P6020" i="2"/>
  <c r="O6020" i="2"/>
  <c r="N6020" i="2"/>
  <c r="J6020" i="2"/>
  <c r="I6020" i="2"/>
  <c r="G6020" i="2"/>
  <c r="T6019" i="2"/>
  <c r="S6019" i="2"/>
  <c r="R6019" i="2"/>
  <c r="Q6019" i="2"/>
  <c r="P6019" i="2"/>
  <c r="O6019" i="2"/>
  <c r="N6019" i="2"/>
  <c r="J6019" i="2"/>
  <c r="I6019" i="2"/>
  <c r="L2847" i="2" s="1"/>
  <c r="G6019" i="2"/>
  <c r="T6018" i="2"/>
  <c r="S6018" i="2"/>
  <c r="R6018" i="2"/>
  <c r="Q6018" i="2"/>
  <c r="P6018" i="2"/>
  <c r="O6018" i="2"/>
  <c r="N6018" i="2"/>
  <c r="J6018" i="2"/>
  <c r="I6018" i="2"/>
  <c r="G6018" i="2"/>
  <c r="T6017" i="2"/>
  <c r="S6017" i="2"/>
  <c r="R6017" i="2"/>
  <c r="Q6017" i="2"/>
  <c r="P6017" i="2"/>
  <c r="O6017" i="2"/>
  <c r="N6017" i="2"/>
  <c r="J6017" i="2"/>
  <c r="I6017" i="2"/>
  <c r="G6017" i="2"/>
  <c r="T6016" i="2"/>
  <c r="S6016" i="2"/>
  <c r="R6016" i="2"/>
  <c r="Q6016" i="2"/>
  <c r="P6016" i="2"/>
  <c r="O6016" i="2"/>
  <c r="N6016" i="2"/>
  <c r="J6016" i="2"/>
  <c r="K4863" i="2" s="1"/>
  <c r="I6016" i="2"/>
  <c r="G6016" i="2"/>
  <c r="T6015" i="2"/>
  <c r="S6015" i="2"/>
  <c r="R6015" i="2"/>
  <c r="Q6015" i="2"/>
  <c r="P6015" i="2"/>
  <c r="O6015" i="2"/>
  <c r="N6015" i="2"/>
  <c r="J6015" i="2"/>
  <c r="I6015" i="2"/>
  <c r="G6015" i="2"/>
  <c r="T6014" i="2"/>
  <c r="S6014" i="2"/>
  <c r="R6014" i="2"/>
  <c r="Q6014" i="2"/>
  <c r="P6014" i="2"/>
  <c r="O6014" i="2"/>
  <c r="N6014" i="2"/>
  <c r="J6014" i="2"/>
  <c r="I6014" i="2"/>
  <c r="G6014" i="2"/>
  <c r="T6013" i="2"/>
  <c r="S6013" i="2"/>
  <c r="R6013" i="2"/>
  <c r="Q6013" i="2"/>
  <c r="P6013" i="2"/>
  <c r="O6013" i="2"/>
  <c r="N6013" i="2"/>
  <c r="J6013" i="2"/>
  <c r="I6013" i="2"/>
  <c r="G6013" i="2"/>
  <c r="T6012" i="2"/>
  <c r="S6012" i="2"/>
  <c r="R6012" i="2"/>
  <c r="Q6012" i="2"/>
  <c r="P6012" i="2"/>
  <c r="O6012" i="2"/>
  <c r="N6012" i="2"/>
  <c r="J6012" i="2"/>
  <c r="I6012" i="2"/>
  <c r="G6012" i="2"/>
  <c r="T6011" i="2"/>
  <c r="S6011" i="2"/>
  <c r="R6011" i="2"/>
  <c r="Q6011" i="2"/>
  <c r="P6011" i="2"/>
  <c r="O6011" i="2"/>
  <c r="N6011" i="2"/>
  <c r="J6011" i="2"/>
  <c r="I6011" i="2"/>
  <c r="L3737" i="2" s="1"/>
  <c r="G6011" i="2"/>
  <c r="T6010" i="2"/>
  <c r="S6010" i="2"/>
  <c r="R6010" i="2"/>
  <c r="Q6010" i="2"/>
  <c r="P6010" i="2"/>
  <c r="O6010" i="2"/>
  <c r="N6010" i="2"/>
  <c r="J6010" i="2"/>
  <c r="I6010" i="2"/>
  <c r="G6010" i="2"/>
  <c r="T6009" i="2"/>
  <c r="S6009" i="2"/>
  <c r="R6009" i="2"/>
  <c r="Q6009" i="2"/>
  <c r="P6009" i="2"/>
  <c r="O6009" i="2"/>
  <c r="N6009" i="2"/>
  <c r="J6009" i="2"/>
  <c r="I6009" i="2"/>
  <c r="G6009" i="2"/>
  <c r="T6008" i="2"/>
  <c r="S6008" i="2"/>
  <c r="R6008" i="2"/>
  <c r="Q6008" i="2"/>
  <c r="P6008" i="2"/>
  <c r="O6008" i="2"/>
  <c r="N6008" i="2"/>
  <c r="J6008" i="2"/>
  <c r="I6008" i="2"/>
  <c r="G6008" i="2"/>
  <c r="T6007" i="2"/>
  <c r="S6007" i="2"/>
  <c r="R6007" i="2"/>
  <c r="Q6007" i="2"/>
  <c r="P6007" i="2"/>
  <c r="O6007" i="2"/>
  <c r="N6007" i="2"/>
  <c r="J6007" i="2"/>
  <c r="I6007" i="2"/>
  <c r="G6007" i="2"/>
  <c r="T6006" i="2"/>
  <c r="S6006" i="2"/>
  <c r="R6006" i="2"/>
  <c r="Q6006" i="2"/>
  <c r="P6006" i="2"/>
  <c r="O6006" i="2"/>
  <c r="N6006" i="2"/>
  <c r="J6006" i="2"/>
  <c r="I6006" i="2"/>
  <c r="G6006" i="2"/>
  <c r="T6005" i="2"/>
  <c r="S6005" i="2"/>
  <c r="R6005" i="2"/>
  <c r="Q6005" i="2"/>
  <c r="P6005" i="2"/>
  <c r="O6005" i="2"/>
  <c r="N6005" i="2"/>
  <c r="J6005" i="2"/>
  <c r="I6005" i="2"/>
  <c r="G6005" i="2"/>
  <c r="T6004" i="2"/>
  <c r="S6004" i="2"/>
  <c r="R6004" i="2"/>
  <c r="Q6004" i="2"/>
  <c r="P6004" i="2"/>
  <c r="O6004" i="2"/>
  <c r="N6004" i="2"/>
  <c r="J6004" i="2"/>
  <c r="I6004" i="2"/>
  <c r="G6004" i="2"/>
  <c r="T6003" i="2"/>
  <c r="S6003" i="2"/>
  <c r="R6003" i="2"/>
  <c r="Q6003" i="2"/>
  <c r="P6003" i="2"/>
  <c r="O6003" i="2"/>
  <c r="N6003" i="2"/>
  <c r="J6003" i="2"/>
  <c r="I6003" i="2"/>
  <c r="G6003" i="2"/>
  <c r="T6002" i="2"/>
  <c r="S6002" i="2"/>
  <c r="R6002" i="2"/>
  <c r="Q6002" i="2"/>
  <c r="P6002" i="2"/>
  <c r="O6002" i="2"/>
  <c r="N6002" i="2"/>
  <c r="J6002" i="2"/>
  <c r="I6002" i="2"/>
  <c r="G6002" i="2"/>
  <c r="T6001" i="2"/>
  <c r="S6001" i="2"/>
  <c r="R6001" i="2"/>
  <c r="Q6001" i="2"/>
  <c r="P6001" i="2"/>
  <c r="O6001" i="2"/>
  <c r="N6001" i="2"/>
  <c r="J6001" i="2"/>
  <c r="I6001" i="2"/>
  <c r="G6001" i="2"/>
  <c r="T6000" i="2"/>
  <c r="S6000" i="2"/>
  <c r="R6000" i="2"/>
  <c r="Q6000" i="2"/>
  <c r="P6000" i="2"/>
  <c r="O6000" i="2"/>
  <c r="N6000" i="2"/>
  <c r="J6000" i="2"/>
  <c r="I6000" i="2"/>
  <c r="G6000" i="2"/>
  <c r="T5999" i="2"/>
  <c r="S5999" i="2"/>
  <c r="R5999" i="2"/>
  <c r="Q5999" i="2"/>
  <c r="P5999" i="2"/>
  <c r="O5999" i="2"/>
  <c r="N5999" i="2"/>
  <c r="J5999" i="2"/>
  <c r="I5999" i="2"/>
  <c r="G5999" i="2"/>
  <c r="T5998" i="2"/>
  <c r="S5998" i="2"/>
  <c r="R5998" i="2"/>
  <c r="Q5998" i="2"/>
  <c r="P5998" i="2"/>
  <c r="O5998" i="2"/>
  <c r="N5998" i="2"/>
  <c r="J5998" i="2"/>
  <c r="I5998" i="2"/>
  <c r="G5998" i="2"/>
  <c r="T5997" i="2"/>
  <c r="S5997" i="2"/>
  <c r="R5997" i="2"/>
  <c r="Q5997" i="2"/>
  <c r="P5997" i="2"/>
  <c r="O5997" i="2"/>
  <c r="N5997" i="2"/>
  <c r="J5997" i="2"/>
  <c r="I5997" i="2"/>
  <c r="G5997" i="2"/>
  <c r="T5996" i="2"/>
  <c r="S5996" i="2"/>
  <c r="R5996" i="2"/>
  <c r="Q5996" i="2"/>
  <c r="P5996" i="2"/>
  <c r="O5996" i="2"/>
  <c r="N5996" i="2"/>
  <c r="J5996" i="2"/>
  <c r="I5996" i="2"/>
  <c r="G5996" i="2"/>
  <c r="T5995" i="2"/>
  <c r="S5995" i="2"/>
  <c r="R5995" i="2"/>
  <c r="Q5995" i="2"/>
  <c r="P5995" i="2"/>
  <c r="O5995" i="2"/>
  <c r="N5995" i="2"/>
  <c r="J5995" i="2"/>
  <c r="I5995" i="2"/>
  <c r="G5995" i="2"/>
  <c r="T5994" i="2"/>
  <c r="S5994" i="2"/>
  <c r="R5994" i="2"/>
  <c r="Q5994" i="2"/>
  <c r="P5994" i="2"/>
  <c r="O5994" i="2"/>
  <c r="N5994" i="2"/>
  <c r="J5994" i="2"/>
  <c r="I5994" i="2"/>
  <c r="G5994" i="2"/>
  <c r="T5993" i="2"/>
  <c r="S5993" i="2"/>
  <c r="R5993" i="2"/>
  <c r="Q5993" i="2"/>
  <c r="P5993" i="2"/>
  <c r="O5993" i="2"/>
  <c r="N5993" i="2"/>
  <c r="J5993" i="2"/>
  <c r="I5993" i="2"/>
  <c r="G5993" i="2"/>
  <c r="T5992" i="2"/>
  <c r="S5992" i="2"/>
  <c r="R5992" i="2"/>
  <c r="Q5992" i="2"/>
  <c r="P5992" i="2"/>
  <c r="O5992" i="2"/>
  <c r="N5992" i="2"/>
  <c r="J5992" i="2"/>
  <c r="I5992" i="2"/>
  <c r="G5992" i="2"/>
  <c r="T5991" i="2"/>
  <c r="S5991" i="2"/>
  <c r="R5991" i="2"/>
  <c r="Q5991" i="2"/>
  <c r="P5991" i="2"/>
  <c r="O5991" i="2"/>
  <c r="N5991" i="2"/>
  <c r="J5991" i="2"/>
  <c r="I5991" i="2"/>
  <c r="G5991" i="2"/>
  <c r="T5990" i="2"/>
  <c r="S5990" i="2"/>
  <c r="R5990" i="2"/>
  <c r="Q5990" i="2"/>
  <c r="P5990" i="2"/>
  <c r="O5990" i="2"/>
  <c r="N5990" i="2"/>
  <c r="J5990" i="2"/>
  <c r="K4476" i="2" s="1"/>
  <c r="I5990" i="2"/>
  <c r="G5990" i="2"/>
  <c r="T5989" i="2"/>
  <c r="S5989" i="2"/>
  <c r="R5989" i="2"/>
  <c r="Q5989" i="2"/>
  <c r="P5989" i="2"/>
  <c r="O5989" i="2"/>
  <c r="N5989" i="2"/>
  <c r="J5989" i="2"/>
  <c r="I5989" i="2"/>
  <c r="G5989" i="2"/>
  <c r="T5988" i="2"/>
  <c r="S5988" i="2"/>
  <c r="R5988" i="2"/>
  <c r="Q5988" i="2"/>
  <c r="P5988" i="2"/>
  <c r="O5988" i="2"/>
  <c r="N5988" i="2"/>
  <c r="J5988" i="2"/>
  <c r="I5988" i="2"/>
  <c r="G5988" i="2"/>
  <c r="T5987" i="2"/>
  <c r="S5987" i="2"/>
  <c r="R5987" i="2"/>
  <c r="Q5987" i="2"/>
  <c r="P5987" i="2"/>
  <c r="O5987" i="2"/>
  <c r="N5987" i="2"/>
  <c r="J5987" i="2"/>
  <c r="I5987" i="2"/>
  <c r="L4283" i="2" s="1"/>
  <c r="G5987" i="2"/>
  <c r="T5986" i="2"/>
  <c r="S5986" i="2"/>
  <c r="R5986" i="2"/>
  <c r="Q5986" i="2"/>
  <c r="P5986" i="2"/>
  <c r="O5986" i="2"/>
  <c r="N5986" i="2"/>
  <c r="J5986" i="2"/>
  <c r="I5986" i="2"/>
  <c r="G5986" i="2"/>
  <c r="T5985" i="2"/>
  <c r="S5985" i="2"/>
  <c r="R5985" i="2"/>
  <c r="Q5985" i="2"/>
  <c r="P5985" i="2"/>
  <c r="O5985" i="2"/>
  <c r="N5985" i="2"/>
  <c r="J5985" i="2"/>
  <c r="I5985" i="2"/>
  <c r="G5985" i="2"/>
  <c r="T5984" i="2"/>
  <c r="S5984" i="2"/>
  <c r="R5984" i="2"/>
  <c r="Q5984" i="2"/>
  <c r="P5984" i="2"/>
  <c r="O5984" i="2"/>
  <c r="N5984" i="2"/>
  <c r="J5984" i="2"/>
  <c r="I5984" i="2"/>
  <c r="G5984" i="2"/>
  <c r="T5983" i="2"/>
  <c r="S5983" i="2"/>
  <c r="R5983" i="2"/>
  <c r="Q5983" i="2"/>
  <c r="P5983" i="2"/>
  <c r="O5983" i="2"/>
  <c r="N5983" i="2"/>
  <c r="J5983" i="2"/>
  <c r="I5983" i="2"/>
  <c r="L4167" i="2" s="1"/>
  <c r="G5983" i="2"/>
  <c r="T5982" i="2"/>
  <c r="S5982" i="2"/>
  <c r="R5982" i="2"/>
  <c r="Q5982" i="2"/>
  <c r="P5982" i="2"/>
  <c r="O5982" i="2"/>
  <c r="N5982" i="2"/>
  <c r="J5982" i="2"/>
  <c r="I5982" i="2"/>
  <c r="G5982" i="2"/>
  <c r="T5981" i="2"/>
  <c r="S5981" i="2"/>
  <c r="R5981" i="2"/>
  <c r="Q5981" i="2"/>
  <c r="P5981" i="2"/>
  <c r="O5981" i="2"/>
  <c r="N5981" i="2"/>
  <c r="J5981" i="2"/>
  <c r="I5981" i="2"/>
  <c r="G5981" i="2"/>
  <c r="T5980" i="2"/>
  <c r="S5980" i="2"/>
  <c r="R5980" i="2"/>
  <c r="Q5980" i="2"/>
  <c r="P5980" i="2"/>
  <c r="O5980" i="2"/>
  <c r="N5980" i="2"/>
  <c r="J5980" i="2"/>
  <c r="I5980" i="2"/>
  <c r="G5980" i="2"/>
  <c r="T5979" i="2"/>
  <c r="S5979" i="2"/>
  <c r="R5979" i="2"/>
  <c r="Q5979" i="2"/>
  <c r="P5979" i="2"/>
  <c r="O5979" i="2"/>
  <c r="N5979" i="2"/>
  <c r="J5979" i="2"/>
  <c r="I5979" i="2"/>
  <c r="G5979" i="2"/>
  <c r="T5978" i="2"/>
  <c r="S5978" i="2"/>
  <c r="R5978" i="2"/>
  <c r="Q5978" i="2"/>
  <c r="P5978" i="2"/>
  <c r="O5978" i="2"/>
  <c r="N5978" i="2"/>
  <c r="J5978" i="2"/>
  <c r="I5978" i="2"/>
  <c r="G5978" i="2"/>
  <c r="T5977" i="2"/>
  <c r="S5977" i="2"/>
  <c r="R5977" i="2"/>
  <c r="Q5977" i="2"/>
  <c r="P5977" i="2"/>
  <c r="O5977" i="2"/>
  <c r="N5977" i="2"/>
  <c r="J5977" i="2"/>
  <c r="I5977" i="2"/>
  <c r="G5977" i="2"/>
  <c r="T5976" i="2"/>
  <c r="S5976" i="2"/>
  <c r="R5976" i="2"/>
  <c r="Q5976" i="2"/>
  <c r="P5976" i="2"/>
  <c r="O5976" i="2"/>
  <c r="N5976" i="2"/>
  <c r="J5976" i="2"/>
  <c r="I5976" i="2"/>
  <c r="G5976" i="2"/>
  <c r="T5975" i="2"/>
  <c r="S5975" i="2"/>
  <c r="R5975" i="2"/>
  <c r="Q5975" i="2"/>
  <c r="P5975" i="2"/>
  <c r="O5975" i="2"/>
  <c r="N5975" i="2"/>
  <c r="J5975" i="2"/>
  <c r="I5975" i="2"/>
  <c r="G5975" i="2"/>
  <c r="T5974" i="2"/>
  <c r="S5974" i="2"/>
  <c r="R5974" i="2"/>
  <c r="Q5974" i="2"/>
  <c r="P5974" i="2"/>
  <c r="O5974" i="2"/>
  <c r="N5974" i="2"/>
  <c r="J5974" i="2"/>
  <c r="I5974" i="2"/>
  <c r="G5974" i="2"/>
  <c r="T5973" i="2"/>
  <c r="S5973" i="2"/>
  <c r="R5973" i="2"/>
  <c r="Q5973" i="2"/>
  <c r="P5973" i="2"/>
  <c r="O5973" i="2"/>
  <c r="N5973" i="2"/>
  <c r="J5973" i="2"/>
  <c r="I5973" i="2"/>
  <c r="G5973" i="2"/>
  <c r="T5972" i="2"/>
  <c r="S5972" i="2"/>
  <c r="R5972" i="2"/>
  <c r="Q5972" i="2"/>
  <c r="P5972" i="2"/>
  <c r="O5972" i="2"/>
  <c r="N5972" i="2"/>
  <c r="J5972" i="2"/>
  <c r="I5972" i="2"/>
  <c r="G5972" i="2"/>
  <c r="T5971" i="2"/>
  <c r="S5971" i="2"/>
  <c r="R5971" i="2"/>
  <c r="Q5971" i="2"/>
  <c r="P5971" i="2"/>
  <c r="O5971" i="2"/>
  <c r="N5971" i="2"/>
  <c r="J5971" i="2"/>
  <c r="I5971" i="2"/>
  <c r="G5971" i="2"/>
  <c r="T5970" i="2"/>
  <c r="S5970" i="2"/>
  <c r="R5970" i="2"/>
  <c r="Q5970" i="2"/>
  <c r="P5970" i="2"/>
  <c r="O5970" i="2"/>
  <c r="N5970" i="2"/>
  <c r="J5970" i="2"/>
  <c r="I5970" i="2"/>
  <c r="G5970" i="2"/>
  <c r="T5969" i="2"/>
  <c r="S5969" i="2"/>
  <c r="R5969" i="2"/>
  <c r="Q5969" i="2"/>
  <c r="P5969" i="2"/>
  <c r="O5969" i="2"/>
  <c r="N5969" i="2"/>
  <c r="J5969" i="2"/>
  <c r="I5969" i="2"/>
  <c r="G5969" i="2"/>
  <c r="T5968" i="2"/>
  <c r="S5968" i="2"/>
  <c r="R5968" i="2"/>
  <c r="Q5968" i="2"/>
  <c r="P5968" i="2"/>
  <c r="O5968" i="2"/>
  <c r="N5968" i="2"/>
  <c r="J5968" i="2"/>
  <c r="I5968" i="2"/>
  <c r="G5968" i="2"/>
  <c r="T5967" i="2"/>
  <c r="S5967" i="2"/>
  <c r="R5967" i="2"/>
  <c r="Q5967" i="2"/>
  <c r="P5967" i="2"/>
  <c r="O5967" i="2"/>
  <c r="N5967" i="2"/>
  <c r="J5967" i="2"/>
  <c r="I5967" i="2"/>
  <c r="G5967" i="2"/>
  <c r="T5966" i="2"/>
  <c r="S5966" i="2"/>
  <c r="R5966" i="2"/>
  <c r="Q5966" i="2"/>
  <c r="P5966" i="2"/>
  <c r="O5966" i="2"/>
  <c r="N5966" i="2"/>
  <c r="J5966" i="2"/>
  <c r="I5966" i="2"/>
  <c r="G5966" i="2"/>
  <c r="T5965" i="2"/>
  <c r="S5965" i="2"/>
  <c r="R5965" i="2"/>
  <c r="Q5965" i="2"/>
  <c r="P5965" i="2"/>
  <c r="O5965" i="2"/>
  <c r="N5965" i="2"/>
  <c r="J5965" i="2"/>
  <c r="I5965" i="2"/>
  <c r="G5965" i="2"/>
  <c r="T5964" i="2"/>
  <c r="S5964" i="2"/>
  <c r="R5964" i="2"/>
  <c r="Q5964" i="2"/>
  <c r="P5964" i="2"/>
  <c r="O5964" i="2"/>
  <c r="N5964" i="2"/>
  <c r="J5964" i="2"/>
  <c r="I5964" i="2"/>
  <c r="G5964" i="2"/>
  <c r="T5963" i="2"/>
  <c r="S5963" i="2"/>
  <c r="R5963" i="2"/>
  <c r="Q5963" i="2"/>
  <c r="P5963" i="2"/>
  <c r="O5963" i="2"/>
  <c r="N5963" i="2"/>
  <c r="J5963" i="2"/>
  <c r="I5963" i="2"/>
  <c r="G5963" i="2"/>
  <c r="T5962" i="2"/>
  <c r="S5962" i="2"/>
  <c r="R5962" i="2"/>
  <c r="Q5962" i="2"/>
  <c r="P5962" i="2"/>
  <c r="O5962" i="2"/>
  <c r="N5962" i="2"/>
  <c r="J5962" i="2"/>
  <c r="I5962" i="2"/>
  <c r="G5962" i="2"/>
  <c r="T5961" i="2"/>
  <c r="S5961" i="2"/>
  <c r="R5961" i="2"/>
  <c r="Q5961" i="2"/>
  <c r="P5961" i="2"/>
  <c r="O5961" i="2"/>
  <c r="N5961" i="2"/>
  <c r="J5961" i="2"/>
  <c r="I5961" i="2"/>
  <c r="G5961" i="2"/>
  <c r="T5960" i="2"/>
  <c r="S5960" i="2"/>
  <c r="R5960" i="2"/>
  <c r="Q5960" i="2"/>
  <c r="P5960" i="2"/>
  <c r="O5960" i="2"/>
  <c r="N5960" i="2"/>
  <c r="J5960" i="2"/>
  <c r="I5960" i="2"/>
  <c r="G5960" i="2"/>
  <c r="T5959" i="2"/>
  <c r="S5959" i="2"/>
  <c r="R5959" i="2"/>
  <c r="Q5959" i="2"/>
  <c r="P5959" i="2"/>
  <c r="O5959" i="2"/>
  <c r="N5959" i="2"/>
  <c r="J5959" i="2"/>
  <c r="I5959" i="2"/>
  <c r="L2748" i="2" s="1"/>
  <c r="G5959" i="2"/>
  <c r="T5958" i="2"/>
  <c r="S5958" i="2"/>
  <c r="R5958" i="2"/>
  <c r="Q5958" i="2"/>
  <c r="P5958" i="2"/>
  <c r="O5958" i="2"/>
  <c r="N5958" i="2"/>
  <c r="J5958" i="2"/>
  <c r="I5958" i="2"/>
  <c r="G5958" i="2"/>
  <c r="T5957" i="2"/>
  <c r="S5957" i="2"/>
  <c r="R5957" i="2"/>
  <c r="Q5957" i="2"/>
  <c r="P5957" i="2"/>
  <c r="O5957" i="2"/>
  <c r="N5957" i="2"/>
  <c r="J5957" i="2"/>
  <c r="I5957" i="2"/>
  <c r="G5957" i="2"/>
  <c r="T5956" i="2"/>
  <c r="S5956" i="2"/>
  <c r="R5956" i="2"/>
  <c r="Q5956" i="2"/>
  <c r="P5956" i="2"/>
  <c r="O5956" i="2"/>
  <c r="N5956" i="2"/>
  <c r="J5956" i="2"/>
  <c r="K4955" i="2" s="1"/>
  <c r="I5956" i="2"/>
  <c r="G5956" i="2"/>
  <c r="T5955" i="2"/>
  <c r="S5955" i="2"/>
  <c r="R5955" i="2"/>
  <c r="Q5955" i="2"/>
  <c r="P5955" i="2"/>
  <c r="O5955" i="2"/>
  <c r="N5955" i="2"/>
  <c r="J5955" i="2"/>
  <c r="I5955" i="2"/>
  <c r="L4641" i="2" s="1"/>
  <c r="G5955" i="2"/>
  <c r="T5954" i="2"/>
  <c r="S5954" i="2"/>
  <c r="R5954" i="2"/>
  <c r="Q5954" i="2"/>
  <c r="P5954" i="2"/>
  <c r="O5954" i="2"/>
  <c r="N5954" i="2"/>
  <c r="J5954" i="2"/>
  <c r="I5954" i="2"/>
  <c r="G5954" i="2"/>
  <c r="T5953" i="2"/>
  <c r="S5953" i="2"/>
  <c r="R5953" i="2"/>
  <c r="Q5953" i="2"/>
  <c r="P5953" i="2"/>
  <c r="O5953" i="2"/>
  <c r="N5953" i="2"/>
  <c r="J5953" i="2"/>
  <c r="I5953" i="2"/>
  <c r="G5953" i="2"/>
  <c r="T5952" i="2"/>
  <c r="S5952" i="2"/>
  <c r="R5952" i="2"/>
  <c r="Q5952" i="2"/>
  <c r="P5952" i="2"/>
  <c r="O5952" i="2"/>
  <c r="N5952" i="2"/>
  <c r="J5952" i="2"/>
  <c r="I5952" i="2"/>
  <c r="G5952" i="2"/>
  <c r="T5951" i="2"/>
  <c r="S5951" i="2"/>
  <c r="R5951" i="2"/>
  <c r="Q5951" i="2"/>
  <c r="P5951" i="2"/>
  <c r="O5951" i="2"/>
  <c r="N5951" i="2"/>
  <c r="J5951" i="2"/>
  <c r="I5951" i="2"/>
  <c r="L2832" i="2" s="1"/>
  <c r="G5951" i="2"/>
  <c r="T5950" i="2"/>
  <c r="S5950" i="2"/>
  <c r="R5950" i="2"/>
  <c r="Q5950" i="2"/>
  <c r="P5950" i="2"/>
  <c r="O5950" i="2"/>
  <c r="N5950" i="2"/>
  <c r="J5950" i="2"/>
  <c r="I5950" i="2"/>
  <c r="G5950" i="2"/>
  <c r="T5949" i="2"/>
  <c r="S5949" i="2"/>
  <c r="R5949" i="2"/>
  <c r="Q5949" i="2"/>
  <c r="P5949" i="2"/>
  <c r="O5949" i="2"/>
  <c r="N5949" i="2"/>
  <c r="J5949" i="2"/>
  <c r="I5949" i="2"/>
  <c r="G5949" i="2"/>
  <c r="T5948" i="2"/>
  <c r="S5948" i="2"/>
  <c r="R5948" i="2"/>
  <c r="Q5948" i="2"/>
  <c r="P5948" i="2"/>
  <c r="O5948" i="2"/>
  <c r="N5948" i="2"/>
  <c r="J5948" i="2"/>
  <c r="K4881" i="2" s="1"/>
  <c r="I5948" i="2"/>
  <c r="G5948" i="2"/>
  <c r="T5947" i="2"/>
  <c r="S5947" i="2"/>
  <c r="R5947" i="2"/>
  <c r="Q5947" i="2"/>
  <c r="P5947" i="2"/>
  <c r="O5947" i="2"/>
  <c r="N5947" i="2"/>
  <c r="J5947" i="2"/>
  <c r="I5947" i="2"/>
  <c r="L3068" i="2" s="1"/>
  <c r="G5947" i="2"/>
  <c r="T5946" i="2"/>
  <c r="S5946" i="2"/>
  <c r="R5946" i="2"/>
  <c r="Q5946" i="2"/>
  <c r="P5946" i="2"/>
  <c r="O5946" i="2"/>
  <c r="N5946" i="2"/>
  <c r="J5946" i="2"/>
  <c r="I5946" i="2"/>
  <c r="G5946" i="2"/>
  <c r="T5945" i="2"/>
  <c r="S5945" i="2"/>
  <c r="R5945" i="2"/>
  <c r="Q5945" i="2"/>
  <c r="P5945" i="2"/>
  <c r="O5945" i="2"/>
  <c r="N5945" i="2"/>
  <c r="J5945" i="2"/>
  <c r="I5945" i="2"/>
  <c r="G5945" i="2"/>
  <c r="T5944" i="2"/>
  <c r="S5944" i="2"/>
  <c r="R5944" i="2"/>
  <c r="Q5944" i="2"/>
  <c r="P5944" i="2"/>
  <c r="O5944" i="2"/>
  <c r="N5944" i="2"/>
  <c r="J5944" i="2"/>
  <c r="I5944" i="2"/>
  <c r="G5944" i="2"/>
  <c r="T5943" i="2"/>
  <c r="S5943" i="2"/>
  <c r="R5943" i="2"/>
  <c r="Q5943" i="2"/>
  <c r="P5943" i="2"/>
  <c r="O5943" i="2"/>
  <c r="N5943" i="2"/>
  <c r="J5943" i="2"/>
  <c r="I5943" i="2"/>
  <c r="G5943" i="2"/>
  <c r="T5942" i="2"/>
  <c r="S5942" i="2"/>
  <c r="R5942" i="2"/>
  <c r="Q5942" i="2"/>
  <c r="P5942" i="2"/>
  <c r="O5942" i="2"/>
  <c r="N5942" i="2"/>
  <c r="J5942" i="2"/>
  <c r="I5942" i="2"/>
  <c r="G5942" i="2"/>
  <c r="T5941" i="2"/>
  <c r="S5941" i="2"/>
  <c r="R5941" i="2"/>
  <c r="Q5941" i="2"/>
  <c r="P5941" i="2"/>
  <c r="O5941" i="2"/>
  <c r="N5941" i="2"/>
  <c r="J5941" i="2"/>
  <c r="I5941" i="2"/>
  <c r="G5941" i="2"/>
  <c r="T5940" i="2"/>
  <c r="S5940" i="2"/>
  <c r="R5940" i="2"/>
  <c r="Q5940" i="2"/>
  <c r="P5940" i="2"/>
  <c r="O5940" i="2"/>
  <c r="N5940" i="2"/>
  <c r="J5940" i="2"/>
  <c r="I5940" i="2"/>
  <c r="G5940" i="2"/>
  <c r="T5939" i="2"/>
  <c r="S5939" i="2"/>
  <c r="R5939" i="2"/>
  <c r="Q5939" i="2"/>
  <c r="P5939" i="2"/>
  <c r="O5939" i="2"/>
  <c r="N5939" i="2"/>
  <c r="J5939" i="2"/>
  <c r="K4557" i="2" s="1"/>
  <c r="I5939" i="2"/>
  <c r="L4557" i="2" s="1"/>
  <c r="M5860" i="2" s="1"/>
  <c r="G5939" i="2"/>
  <c r="T5938" i="2"/>
  <c r="S5938" i="2"/>
  <c r="R5938" i="2"/>
  <c r="Q5938" i="2"/>
  <c r="P5938" i="2"/>
  <c r="O5938" i="2"/>
  <c r="N5938" i="2"/>
  <c r="J5938" i="2"/>
  <c r="I5938" i="2"/>
  <c r="G5938" i="2"/>
  <c r="T5937" i="2"/>
  <c r="S5937" i="2"/>
  <c r="R5937" i="2"/>
  <c r="Q5937" i="2"/>
  <c r="P5937" i="2"/>
  <c r="O5937" i="2"/>
  <c r="N5937" i="2"/>
  <c r="J5937" i="2"/>
  <c r="I5937" i="2"/>
  <c r="G5937" i="2"/>
  <c r="T5936" i="2"/>
  <c r="S5936" i="2"/>
  <c r="R5936" i="2"/>
  <c r="Q5936" i="2"/>
  <c r="P5936" i="2"/>
  <c r="O5936" i="2"/>
  <c r="N5936" i="2"/>
  <c r="J5936" i="2"/>
  <c r="I5936" i="2"/>
  <c r="G5936" i="2"/>
  <c r="T5935" i="2"/>
  <c r="S5935" i="2"/>
  <c r="R5935" i="2"/>
  <c r="Q5935" i="2"/>
  <c r="P5935" i="2"/>
  <c r="O5935" i="2"/>
  <c r="N5935" i="2"/>
  <c r="J5935" i="2"/>
  <c r="I5935" i="2"/>
  <c r="G5935" i="2"/>
  <c r="T5934" i="2"/>
  <c r="S5934" i="2"/>
  <c r="R5934" i="2"/>
  <c r="Q5934" i="2"/>
  <c r="P5934" i="2"/>
  <c r="O5934" i="2"/>
  <c r="N5934" i="2"/>
  <c r="J5934" i="2"/>
  <c r="I5934" i="2"/>
  <c r="G5934" i="2"/>
  <c r="T5933" i="2"/>
  <c r="S5933" i="2"/>
  <c r="R5933" i="2"/>
  <c r="Q5933" i="2"/>
  <c r="P5933" i="2"/>
  <c r="O5933" i="2"/>
  <c r="N5933" i="2"/>
  <c r="J5933" i="2"/>
  <c r="I5933" i="2"/>
  <c r="G5933" i="2"/>
  <c r="T5932" i="2"/>
  <c r="S5932" i="2"/>
  <c r="R5932" i="2"/>
  <c r="Q5932" i="2"/>
  <c r="P5932" i="2"/>
  <c r="O5932" i="2"/>
  <c r="N5932" i="2"/>
  <c r="J5932" i="2"/>
  <c r="I5932" i="2"/>
  <c r="G5932" i="2"/>
  <c r="T5931" i="2"/>
  <c r="S5931" i="2"/>
  <c r="R5931" i="2"/>
  <c r="Q5931" i="2"/>
  <c r="P5931" i="2"/>
  <c r="O5931" i="2"/>
  <c r="N5931" i="2"/>
  <c r="J5931" i="2"/>
  <c r="I5931" i="2"/>
  <c r="L3790" i="2" s="1"/>
  <c r="G5931" i="2"/>
  <c r="T5930" i="2"/>
  <c r="S5930" i="2"/>
  <c r="R5930" i="2"/>
  <c r="Q5930" i="2"/>
  <c r="P5930" i="2"/>
  <c r="O5930" i="2"/>
  <c r="N5930" i="2"/>
  <c r="J5930" i="2"/>
  <c r="I5930" i="2"/>
  <c r="G5930" i="2"/>
  <c r="T5929" i="2"/>
  <c r="S5929" i="2"/>
  <c r="R5929" i="2"/>
  <c r="Q5929" i="2"/>
  <c r="P5929" i="2"/>
  <c r="O5929" i="2"/>
  <c r="N5929" i="2"/>
  <c r="J5929" i="2"/>
  <c r="I5929" i="2"/>
  <c r="G5929" i="2"/>
  <c r="T5928" i="2"/>
  <c r="S5928" i="2"/>
  <c r="R5928" i="2"/>
  <c r="Q5928" i="2"/>
  <c r="P5928" i="2"/>
  <c r="O5928" i="2"/>
  <c r="N5928" i="2"/>
  <c r="J5928" i="2"/>
  <c r="I5928" i="2"/>
  <c r="G5928" i="2"/>
  <c r="T5927" i="2"/>
  <c r="S5927" i="2"/>
  <c r="R5927" i="2"/>
  <c r="Q5927" i="2"/>
  <c r="P5927" i="2"/>
  <c r="O5927" i="2"/>
  <c r="N5927" i="2"/>
  <c r="J5927" i="2"/>
  <c r="I5927" i="2"/>
  <c r="G5927" i="2"/>
  <c r="T5926" i="2"/>
  <c r="S5926" i="2"/>
  <c r="R5926" i="2"/>
  <c r="Q5926" i="2"/>
  <c r="P5926" i="2"/>
  <c r="O5926" i="2"/>
  <c r="N5926" i="2"/>
  <c r="J5926" i="2"/>
  <c r="I5926" i="2"/>
  <c r="G5926" i="2"/>
  <c r="T5925" i="2"/>
  <c r="S5925" i="2"/>
  <c r="R5925" i="2"/>
  <c r="Q5925" i="2"/>
  <c r="P5925" i="2"/>
  <c r="O5925" i="2"/>
  <c r="N5925" i="2"/>
  <c r="J5925" i="2"/>
  <c r="I5925" i="2"/>
  <c r="G5925" i="2"/>
  <c r="T5924" i="2"/>
  <c r="S5924" i="2"/>
  <c r="R5924" i="2"/>
  <c r="Q5924" i="2"/>
  <c r="P5924" i="2"/>
  <c r="O5924" i="2"/>
  <c r="N5924" i="2"/>
  <c r="J5924" i="2"/>
  <c r="I5924" i="2"/>
  <c r="G5924" i="2"/>
  <c r="T5923" i="2"/>
  <c r="S5923" i="2"/>
  <c r="R5923" i="2"/>
  <c r="Q5923" i="2"/>
  <c r="P5923" i="2"/>
  <c r="O5923" i="2"/>
  <c r="N5923" i="2"/>
  <c r="J5923" i="2"/>
  <c r="I5923" i="2"/>
  <c r="L3833" i="2" s="1"/>
  <c r="G5923" i="2"/>
  <c r="T5922" i="2"/>
  <c r="S5922" i="2"/>
  <c r="R5922" i="2"/>
  <c r="Q5922" i="2"/>
  <c r="P5922" i="2"/>
  <c r="O5922" i="2"/>
  <c r="N5922" i="2"/>
  <c r="J5922" i="2"/>
  <c r="I5922" i="2"/>
  <c r="G5922" i="2"/>
  <c r="T5921" i="2"/>
  <c r="S5921" i="2"/>
  <c r="R5921" i="2"/>
  <c r="Q5921" i="2"/>
  <c r="P5921" i="2"/>
  <c r="O5921" i="2"/>
  <c r="N5921" i="2"/>
  <c r="J5921" i="2"/>
  <c r="I5921" i="2"/>
  <c r="G5921" i="2"/>
  <c r="T5920" i="2"/>
  <c r="S5920" i="2"/>
  <c r="R5920" i="2"/>
  <c r="Q5920" i="2"/>
  <c r="P5920" i="2"/>
  <c r="O5920" i="2"/>
  <c r="N5920" i="2"/>
  <c r="J5920" i="2"/>
  <c r="I5920" i="2"/>
  <c r="G5920" i="2"/>
  <c r="T5919" i="2"/>
  <c r="S5919" i="2"/>
  <c r="R5919" i="2"/>
  <c r="Q5919" i="2"/>
  <c r="P5919" i="2"/>
  <c r="O5919" i="2"/>
  <c r="N5919" i="2"/>
  <c r="J5919" i="2"/>
  <c r="I5919" i="2"/>
  <c r="G5919" i="2"/>
  <c r="T5918" i="2"/>
  <c r="S5918" i="2"/>
  <c r="R5918" i="2"/>
  <c r="Q5918" i="2"/>
  <c r="P5918" i="2"/>
  <c r="O5918" i="2"/>
  <c r="N5918" i="2"/>
  <c r="J5918" i="2"/>
  <c r="I5918" i="2"/>
  <c r="G5918" i="2"/>
  <c r="T5917" i="2"/>
  <c r="S5917" i="2"/>
  <c r="R5917" i="2"/>
  <c r="Q5917" i="2"/>
  <c r="P5917" i="2"/>
  <c r="O5917" i="2"/>
  <c r="N5917" i="2"/>
  <c r="J5917" i="2"/>
  <c r="I5917" i="2"/>
  <c r="G5917" i="2"/>
  <c r="T5916" i="2"/>
  <c r="S5916" i="2"/>
  <c r="R5916" i="2"/>
  <c r="Q5916" i="2"/>
  <c r="P5916" i="2"/>
  <c r="O5916" i="2"/>
  <c r="N5916" i="2"/>
  <c r="J5916" i="2"/>
  <c r="I5916" i="2"/>
  <c r="G5916" i="2"/>
  <c r="T5915" i="2"/>
  <c r="S5915" i="2"/>
  <c r="R5915" i="2"/>
  <c r="Q5915" i="2"/>
  <c r="P5915" i="2"/>
  <c r="O5915" i="2"/>
  <c r="N5915" i="2"/>
  <c r="J5915" i="2"/>
  <c r="I5915" i="2"/>
  <c r="G5915" i="2"/>
  <c r="T5914" i="2"/>
  <c r="S5914" i="2"/>
  <c r="R5914" i="2"/>
  <c r="Q5914" i="2"/>
  <c r="P5914" i="2"/>
  <c r="O5914" i="2"/>
  <c r="N5914" i="2"/>
  <c r="J5914" i="2"/>
  <c r="I5914" i="2"/>
  <c r="G5914" i="2"/>
  <c r="T5913" i="2"/>
  <c r="S5913" i="2"/>
  <c r="R5913" i="2"/>
  <c r="Q5913" i="2"/>
  <c r="P5913" i="2"/>
  <c r="O5913" i="2"/>
  <c r="N5913" i="2"/>
  <c r="J5913" i="2"/>
  <c r="I5913" i="2"/>
  <c r="G5913" i="2"/>
  <c r="T5912" i="2"/>
  <c r="S5912" i="2"/>
  <c r="R5912" i="2"/>
  <c r="Q5912" i="2"/>
  <c r="P5912" i="2"/>
  <c r="O5912" i="2"/>
  <c r="N5912" i="2"/>
  <c r="J5912" i="2"/>
  <c r="I5912" i="2"/>
  <c r="G5912" i="2"/>
  <c r="T5911" i="2"/>
  <c r="S5911" i="2"/>
  <c r="R5911" i="2"/>
  <c r="Q5911" i="2"/>
  <c r="P5911" i="2"/>
  <c r="O5911" i="2"/>
  <c r="N5911" i="2"/>
  <c r="J5911" i="2"/>
  <c r="I5911" i="2"/>
  <c r="L2540" i="2" s="1"/>
  <c r="G5911" i="2"/>
  <c r="T5910" i="2"/>
  <c r="S5910" i="2"/>
  <c r="R5910" i="2"/>
  <c r="Q5910" i="2"/>
  <c r="P5910" i="2"/>
  <c r="O5910" i="2"/>
  <c r="N5910" i="2"/>
  <c r="J5910" i="2"/>
  <c r="I5910" i="2"/>
  <c r="G5910" i="2"/>
  <c r="T5909" i="2"/>
  <c r="S5909" i="2"/>
  <c r="R5909" i="2"/>
  <c r="Q5909" i="2"/>
  <c r="P5909" i="2"/>
  <c r="O5909" i="2"/>
  <c r="N5909" i="2"/>
  <c r="J5909" i="2"/>
  <c r="I5909" i="2"/>
  <c r="G5909" i="2"/>
  <c r="T5908" i="2"/>
  <c r="S5908" i="2"/>
  <c r="R5908" i="2"/>
  <c r="Q5908" i="2"/>
  <c r="P5908" i="2"/>
  <c r="O5908" i="2"/>
  <c r="N5908" i="2"/>
  <c r="J5908" i="2"/>
  <c r="I5908" i="2"/>
  <c r="G5908" i="2"/>
  <c r="T5907" i="2"/>
  <c r="S5907" i="2"/>
  <c r="R5907" i="2"/>
  <c r="Q5907" i="2"/>
  <c r="P5907" i="2"/>
  <c r="O5907" i="2"/>
  <c r="N5907" i="2"/>
  <c r="J5907" i="2"/>
  <c r="I5907" i="2"/>
  <c r="G5907" i="2"/>
  <c r="T5906" i="2"/>
  <c r="S5906" i="2"/>
  <c r="R5906" i="2"/>
  <c r="Q5906" i="2"/>
  <c r="P5906" i="2"/>
  <c r="O5906" i="2"/>
  <c r="N5906" i="2"/>
  <c r="J5906" i="2"/>
  <c r="I5906" i="2"/>
  <c r="G5906" i="2"/>
  <c r="T5905" i="2"/>
  <c r="S5905" i="2"/>
  <c r="R5905" i="2"/>
  <c r="Q5905" i="2"/>
  <c r="P5905" i="2"/>
  <c r="O5905" i="2"/>
  <c r="N5905" i="2"/>
  <c r="J5905" i="2"/>
  <c r="K4475" i="2" s="1"/>
  <c r="I5905" i="2"/>
  <c r="G5905" i="2"/>
  <c r="T5904" i="2"/>
  <c r="S5904" i="2"/>
  <c r="R5904" i="2"/>
  <c r="Q5904" i="2"/>
  <c r="P5904" i="2"/>
  <c r="O5904" i="2"/>
  <c r="N5904" i="2"/>
  <c r="J5904" i="2"/>
  <c r="I5904" i="2"/>
  <c r="G5904" i="2"/>
  <c r="T5903" i="2"/>
  <c r="S5903" i="2"/>
  <c r="R5903" i="2"/>
  <c r="Q5903" i="2"/>
  <c r="P5903" i="2"/>
  <c r="O5903" i="2"/>
  <c r="N5903" i="2"/>
  <c r="J5903" i="2"/>
  <c r="I5903" i="2"/>
  <c r="L3003" i="2" s="1"/>
  <c r="G5903" i="2"/>
  <c r="T5902" i="2"/>
  <c r="S5902" i="2"/>
  <c r="R5902" i="2"/>
  <c r="Q5902" i="2"/>
  <c r="P5902" i="2"/>
  <c r="O5902" i="2"/>
  <c r="N5902" i="2"/>
  <c r="J5902" i="2"/>
  <c r="I5902" i="2"/>
  <c r="G5902" i="2"/>
  <c r="T5901" i="2"/>
  <c r="S5901" i="2"/>
  <c r="R5901" i="2"/>
  <c r="Q5901" i="2"/>
  <c r="P5901" i="2"/>
  <c r="O5901" i="2"/>
  <c r="N5901" i="2"/>
  <c r="J5901" i="2"/>
  <c r="I5901" i="2"/>
  <c r="G5901" i="2"/>
  <c r="T5900" i="2"/>
  <c r="S5900" i="2"/>
  <c r="R5900" i="2"/>
  <c r="Q5900" i="2"/>
  <c r="P5900" i="2"/>
  <c r="O5900" i="2"/>
  <c r="N5900" i="2"/>
  <c r="J5900" i="2"/>
  <c r="I5900" i="2"/>
  <c r="G5900" i="2"/>
  <c r="T5899" i="2"/>
  <c r="S5899" i="2"/>
  <c r="R5899" i="2"/>
  <c r="Q5899" i="2"/>
  <c r="P5899" i="2"/>
  <c r="O5899" i="2"/>
  <c r="N5899" i="2"/>
  <c r="J5899" i="2"/>
  <c r="I5899" i="2"/>
  <c r="G5899" i="2"/>
  <c r="T5898" i="2"/>
  <c r="S5898" i="2"/>
  <c r="R5898" i="2"/>
  <c r="Q5898" i="2"/>
  <c r="P5898" i="2"/>
  <c r="O5898" i="2"/>
  <c r="N5898" i="2"/>
  <c r="J5898" i="2"/>
  <c r="I5898" i="2"/>
  <c r="G5898" i="2"/>
  <c r="T5897" i="2"/>
  <c r="S5897" i="2"/>
  <c r="R5897" i="2"/>
  <c r="Q5897" i="2"/>
  <c r="P5897" i="2"/>
  <c r="O5897" i="2"/>
  <c r="N5897" i="2"/>
  <c r="J5897" i="2"/>
  <c r="I5897" i="2"/>
  <c r="G5897" i="2"/>
  <c r="T5896" i="2"/>
  <c r="S5896" i="2"/>
  <c r="R5896" i="2"/>
  <c r="Q5896" i="2"/>
  <c r="P5896" i="2"/>
  <c r="O5896" i="2"/>
  <c r="N5896" i="2"/>
  <c r="J5896" i="2"/>
  <c r="I5896" i="2"/>
  <c r="G5896" i="2"/>
  <c r="T5895" i="2"/>
  <c r="S5895" i="2"/>
  <c r="R5895" i="2"/>
  <c r="Q5895" i="2"/>
  <c r="P5895" i="2"/>
  <c r="O5895" i="2"/>
  <c r="N5895" i="2"/>
  <c r="J5895" i="2"/>
  <c r="I5895" i="2"/>
  <c r="G5895" i="2"/>
  <c r="T5894" i="2"/>
  <c r="S5894" i="2"/>
  <c r="R5894" i="2"/>
  <c r="Q5894" i="2"/>
  <c r="P5894" i="2"/>
  <c r="O5894" i="2"/>
  <c r="N5894" i="2"/>
  <c r="J5894" i="2"/>
  <c r="I5894" i="2"/>
  <c r="G5894" i="2"/>
  <c r="T5893" i="2"/>
  <c r="S5893" i="2"/>
  <c r="R5893" i="2"/>
  <c r="Q5893" i="2"/>
  <c r="P5893" i="2"/>
  <c r="O5893" i="2"/>
  <c r="N5893" i="2"/>
  <c r="J5893" i="2"/>
  <c r="I5893" i="2"/>
  <c r="G5893" i="2"/>
  <c r="T5892" i="2"/>
  <c r="S5892" i="2"/>
  <c r="R5892" i="2"/>
  <c r="Q5892" i="2"/>
  <c r="P5892" i="2"/>
  <c r="O5892" i="2"/>
  <c r="N5892" i="2"/>
  <c r="J5892" i="2"/>
  <c r="I5892" i="2"/>
  <c r="G5892" i="2"/>
  <c r="T5891" i="2"/>
  <c r="S5891" i="2"/>
  <c r="R5891" i="2"/>
  <c r="Q5891" i="2"/>
  <c r="P5891" i="2"/>
  <c r="O5891" i="2"/>
  <c r="N5891" i="2"/>
  <c r="J5891" i="2"/>
  <c r="I5891" i="2"/>
  <c r="G5891" i="2"/>
  <c r="T5890" i="2"/>
  <c r="S5890" i="2"/>
  <c r="R5890" i="2"/>
  <c r="Q5890" i="2"/>
  <c r="P5890" i="2"/>
  <c r="O5890" i="2"/>
  <c r="N5890" i="2"/>
  <c r="J5890" i="2"/>
  <c r="I5890" i="2"/>
  <c r="G5890" i="2"/>
  <c r="T5889" i="2"/>
  <c r="S5889" i="2"/>
  <c r="R5889" i="2"/>
  <c r="Q5889" i="2"/>
  <c r="P5889" i="2"/>
  <c r="O5889" i="2"/>
  <c r="N5889" i="2"/>
  <c r="J5889" i="2"/>
  <c r="I5889" i="2"/>
  <c r="G5889" i="2"/>
  <c r="T5888" i="2"/>
  <c r="S5888" i="2"/>
  <c r="R5888" i="2"/>
  <c r="Q5888" i="2"/>
  <c r="P5888" i="2"/>
  <c r="O5888" i="2"/>
  <c r="N5888" i="2"/>
  <c r="J5888" i="2"/>
  <c r="I5888" i="2"/>
  <c r="G5888" i="2"/>
  <c r="T5887" i="2"/>
  <c r="S5887" i="2"/>
  <c r="R5887" i="2"/>
  <c r="Q5887" i="2"/>
  <c r="P5887" i="2"/>
  <c r="O5887" i="2"/>
  <c r="N5887" i="2"/>
  <c r="J5887" i="2"/>
  <c r="I5887" i="2"/>
  <c r="G5887" i="2"/>
  <c r="T5886" i="2"/>
  <c r="S5886" i="2"/>
  <c r="R5886" i="2"/>
  <c r="Q5886" i="2"/>
  <c r="P5886" i="2"/>
  <c r="O5886" i="2"/>
  <c r="N5886" i="2"/>
  <c r="J5886" i="2"/>
  <c r="I5886" i="2"/>
  <c r="G5886" i="2"/>
  <c r="T5885" i="2"/>
  <c r="S5885" i="2"/>
  <c r="R5885" i="2"/>
  <c r="Q5885" i="2"/>
  <c r="P5885" i="2"/>
  <c r="O5885" i="2"/>
  <c r="N5885" i="2"/>
  <c r="J5885" i="2"/>
  <c r="I5885" i="2"/>
  <c r="G5885" i="2"/>
  <c r="T5884" i="2"/>
  <c r="S5884" i="2"/>
  <c r="R5884" i="2"/>
  <c r="Q5884" i="2"/>
  <c r="P5884" i="2"/>
  <c r="O5884" i="2"/>
  <c r="N5884" i="2"/>
  <c r="J5884" i="2"/>
  <c r="I5884" i="2"/>
  <c r="G5884" i="2"/>
  <c r="T5883" i="2"/>
  <c r="S5883" i="2"/>
  <c r="R5883" i="2"/>
  <c r="Q5883" i="2"/>
  <c r="P5883" i="2"/>
  <c r="O5883" i="2"/>
  <c r="N5883" i="2"/>
  <c r="J5883" i="2"/>
  <c r="I5883" i="2"/>
  <c r="L2530" i="2" s="1"/>
  <c r="G5883" i="2"/>
  <c r="T5882" i="2"/>
  <c r="S5882" i="2"/>
  <c r="R5882" i="2"/>
  <c r="Q5882" i="2"/>
  <c r="P5882" i="2"/>
  <c r="O5882" i="2"/>
  <c r="N5882" i="2"/>
  <c r="J5882" i="2"/>
  <c r="I5882" i="2"/>
  <c r="G5882" i="2"/>
  <c r="T5881" i="2"/>
  <c r="S5881" i="2"/>
  <c r="R5881" i="2"/>
  <c r="Q5881" i="2"/>
  <c r="P5881" i="2"/>
  <c r="O5881" i="2"/>
  <c r="N5881" i="2"/>
  <c r="J5881" i="2"/>
  <c r="I5881" i="2"/>
  <c r="G5881" i="2"/>
  <c r="T5880" i="2"/>
  <c r="S5880" i="2"/>
  <c r="R5880" i="2"/>
  <c r="Q5880" i="2"/>
  <c r="P5880" i="2"/>
  <c r="O5880" i="2"/>
  <c r="N5880" i="2"/>
  <c r="J5880" i="2"/>
  <c r="K4616" i="2" s="1"/>
  <c r="I5880" i="2"/>
  <c r="G5880" i="2"/>
  <c r="T5879" i="2"/>
  <c r="S5879" i="2"/>
  <c r="R5879" i="2"/>
  <c r="Q5879" i="2"/>
  <c r="P5879" i="2"/>
  <c r="O5879" i="2"/>
  <c r="N5879" i="2"/>
  <c r="J5879" i="2"/>
  <c r="I5879" i="2"/>
  <c r="L4213" i="2" s="1"/>
  <c r="G5879" i="2"/>
  <c r="T5878" i="2"/>
  <c r="S5878" i="2"/>
  <c r="R5878" i="2"/>
  <c r="Q5878" i="2"/>
  <c r="P5878" i="2"/>
  <c r="O5878" i="2"/>
  <c r="N5878" i="2"/>
  <c r="J5878" i="2"/>
  <c r="K4685" i="2" s="1"/>
  <c r="I5878" i="2"/>
  <c r="G5878" i="2"/>
  <c r="T5877" i="2"/>
  <c r="S5877" i="2"/>
  <c r="R5877" i="2"/>
  <c r="Q5877" i="2"/>
  <c r="P5877" i="2"/>
  <c r="O5877" i="2"/>
  <c r="N5877" i="2"/>
  <c r="J5877" i="2"/>
  <c r="I5877" i="2"/>
  <c r="G5877" i="2"/>
  <c r="T5876" i="2"/>
  <c r="S5876" i="2"/>
  <c r="R5876" i="2"/>
  <c r="Q5876" i="2"/>
  <c r="P5876" i="2"/>
  <c r="O5876" i="2"/>
  <c r="N5876" i="2"/>
  <c r="J5876" i="2"/>
  <c r="I5876" i="2"/>
  <c r="G5876" i="2"/>
  <c r="T5875" i="2"/>
  <c r="S5875" i="2"/>
  <c r="R5875" i="2"/>
  <c r="Q5875" i="2"/>
  <c r="P5875" i="2"/>
  <c r="O5875" i="2"/>
  <c r="N5875" i="2"/>
  <c r="J5875" i="2"/>
  <c r="I5875" i="2"/>
  <c r="G5875" i="2"/>
  <c r="T5874" i="2"/>
  <c r="S5874" i="2"/>
  <c r="R5874" i="2"/>
  <c r="Q5874" i="2"/>
  <c r="P5874" i="2"/>
  <c r="O5874" i="2"/>
  <c r="N5874" i="2"/>
  <c r="J5874" i="2"/>
  <c r="I5874" i="2"/>
  <c r="G5874" i="2"/>
  <c r="T5873" i="2"/>
  <c r="S5873" i="2"/>
  <c r="R5873" i="2"/>
  <c r="Q5873" i="2"/>
  <c r="P5873" i="2"/>
  <c r="O5873" i="2"/>
  <c r="N5873" i="2"/>
  <c r="J5873" i="2"/>
  <c r="I5873" i="2"/>
  <c r="G5873" i="2"/>
  <c r="T5872" i="2"/>
  <c r="S5872" i="2"/>
  <c r="R5872" i="2"/>
  <c r="Q5872" i="2"/>
  <c r="P5872" i="2"/>
  <c r="O5872" i="2"/>
  <c r="N5872" i="2"/>
  <c r="J5872" i="2"/>
  <c r="I5872" i="2"/>
  <c r="G5872" i="2"/>
  <c r="T5871" i="2"/>
  <c r="S5871" i="2"/>
  <c r="R5871" i="2"/>
  <c r="Q5871" i="2"/>
  <c r="P5871" i="2"/>
  <c r="O5871" i="2"/>
  <c r="N5871" i="2"/>
  <c r="J5871" i="2"/>
  <c r="K4489" i="2" s="1"/>
  <c r="I5871" i="2"/>
  <c r="L4489" i="2" s="1"/>
  <c r="M5431" i="2" s="1"/>
  <c r="G5871" i="2"/>
  <c r="T5870" i="2"/>
  <c r="S5870" i="2"/>
  <c r="R5870" i="2"/>
  <c r="Q5870" i="2"/>
  <c r="P5870" i="2"/>
  <c r="O5870" i="2"/>
  <c r="N5870" i="2"/>
  <c r="J5870" i="2"/>
  <c r="I5870" i="2"/>
  <c r="G5870" i="2"/>
  <c r="T5869" i="2"/>
  <c r="S5869" i="2"/>
  <c r="R5869" i="2"/>
  <c r="Q5869" i="2"/>
  <c r="P5869" i="2"/>
  <c r="O5869" i="2"/>
  <c r="N5869" i="2"/>
  <c r="J5869" i="2"/>
  <c r="I5869" i="2"/>
  <c r="G5869" i="2"/>
  <c r="T5868" i="2"/>
  <c r="S5868" i="2"/>
  <c r="R5868" i="2"/>
  <c r="Q5868" i="2"/>
  <c r="P5868" i="2"/>
  <c r="O5868" i="2"/>
  <c r="N5868" i="2"/>
  <c r="J5868" i="2"/>
  <c r="I5868" i="2"/>
  <c r="G5868" i="2"/>
  <c r="T5867" i="2"/>
  <c r="S5867" i="2"/>
  <c r="R5867" i="2"/>
  <c r="Q5867" i="2"/>
  <c r="P5867" i="2"/>
  <c r="O5867" i="2"/>
  <c r="N5867" i="2"/>
  <c r="J5867" i="2"/>
  <c r="I5867" i="2"/>
  <c r="G5867" i="2"/>
  <c r="T5866" i="2"/>
  <c r="S5866" i="2"/>
  <c r="R5866" i="2"/>
  <c r="Q5866" i="2"/>
  <c r="P5866" i="2"/>
  <c r="O5866" i="2"/>
  <c r="N5866" i="2"/>
  <c r="J5866" i="2"/>
  <c r="I5866" i="2"/>
  <c r="G5866" i="2"/>
  <c r="T5865" i="2"/>
  <c r="S5865" i="2"/>
  <c r="R5865" i="2"/>
  <c r="Q5865" i="2"/>
  <c r="P5865" i="2"/>
  <c r="O5865" i="2"/>
  <c r="N5865" i="2"/>
  <c r="J5865" i="2"/>
  <c r="I5865" i="2"/>
  <c r="G5865" i="2"/>
  <c r="T5864" i="2"/>
  <c r="S5864" i="2"/>
  <c r="R5864" i="2"/>
  <c r="Q5864" i="2"/>
  <c r="P5864" i="2"/>
  <c r="O5864" i="2"/>
  <c r="N5864" i="2"/>
  <c r="J5864" i="2"/>
  <c r="K4954" i="2" s="1"/>
  <c r="I5864" i="2"/>
  <c r="G5864" i="2"/>
  <c r="T5863" i="2"/>
  <c r="S5863" i="2"/>
  <c r="R5863" i="2"/>
  <c r="Q5863" i="2"/>
  <c r="P5863" i="2"/>
  <c r="O5863" i="2"/>
  <c r="N5863" i="2"/>
  <c r="J5863" i="2"/>
  <c r="I5863" i="2"/>
  <c r="G5863" i="2"/>
  <c r="T5862" i="2"/>
  <c r="S5862" i="2"/>
  <c r="R5862" i="2"/>
  <c r="Q5862" i="2"/>
  <c r="P5862" i="2"/>
  <c r="O5862" i="2"/>
  <c r="N5862" i="2"/>
  <c r="J5862" i="2"/>
  <c r="I5862" i="2"/>
  <c r="G5862" i="2"/>
  <c r="T5861" i="2"/>
  <c r="S5861" i="2"/>
  <c r="R5861" i="2"/>
  <c r="Q5861" i="2"/>
  <c r="P5861" i="2"/>
  <c r="O5861" i="2"/>
  <c r="N5861" i="2"/>
  <c r="J5861" i="2"/>
  <c r="I5861" i="2"/>
  <c r="G5861" i="2"/>
  <c r="T5860" i="2"/>
  <c r="S5860" i="2"/>
  <c r="R5860" i="2"/>
  <c r="Q5860" i="2"/>
  <c r="P5860" i="2"/>
  <c r="O5860" i="2"/>
  <c r="N5860" i="2"/>
  <c r="J5860" i="2"/>
  <c r="K4712" i="2" s="1"/>
  <c r="I5860" i="2"/>
  <c r="G5860" i="2"/>
  <c r="T5859" i="2"/>
  <c r="S5859" i="2"/>
  <c r="R5859" i="2"/>
  <c r="Q5859" i="2"/>
  <c r="P5859" i="2"/>
  <c r="O5859" i="2"/>
  <c r="N5859" i="2"/>
  <c r="J5859" i="2"/>
  <c r="I5859" i="2"/>
  <c r="L4541" i="2" s="1"/>
  <c r="G5859" i="2"/>
  <c r="T5858" i="2"/>
  <c r="S5858" i="2"/>
  <c r="R5858" i="2"/>
  <c r="Q5858" i="2"/>
  <c r="P5858" i="2"/>
  <c r="O5858" i="2"/>
  <c r="N5858" i="2"/>
  <c r="J5858" i="2"/>
  <c r="I5858" i="2"/>
  <c r="G5858" i="2"/>
  <c r="T5857" i="2"/>
  <c r="S5857" i="2"/>
  <c r="R5857" i="2"/>
  <c r="Q5857" i="2"/>
  <c r="P5857" i="2"/>
  <c r="O5857" i="2"/>
  <c r="N5857" i="2"/>
  <c r="J5857" i="2"/>
  <c r="I5857" i="2"/>
  <c r="G5857" i="2"/>
  <c r="T5856" i="2"/>
  <c r="S5856" i="2"/>
  <c r="R5856" i="2"/>
  <c r="Q5856" i="2"/>
  <c r="P5856" i="2"/>
  <c r="O5856" i="2"/>
  <c r="N5856" i="2"/>
  <c r="J5856" i="2"/>
  <c r="I5856" i="2"/>
  <c r="G5856" i="2"/>
  <c r="T5855" i="2"/>
  <c r="S5855" i="2"/>
  <c r="R5855" i="2"/>
  <c r="Q5855" i="2"/>
  <c r="P5855" i="2"/>
  <c r="O5855" i="2"/>
  <c r="N5855" i="2"/>
  <c r="J5855" i="2"/>
  <c r="I5855" i="2"/>
  <c r="G5855" i="2"/>
  <c r="T5854" i="2"/>
  <c r="S5854" i="2"/>
  <c r="R5854" i="2"/>
  <c r="Q5854" i="2"/>
  <c r="P5854" i="2"/>
  <c r="O5854" i="2"/>
  <c r="N5854" i="2"/>
  <c r="J5854" i="2"/>
  <c r="I5854" i="2"/>
  <c r="G5854" i="2"/>
  <c r="T5853" i="2"/>
  <c r="S5853" i="2"/>
  <c r="R5853" i="2"/>
  <c r="Q5853" i="2"/>
  <c r="P5853" i="2"/>
  <c r="O5853" i="2"/>
  <c r="N5853" i="2"/>
  <c r="J5853" i="2"/>
  <c r="I5853" i="2"/>
  <c r="G5853" i="2"/>
  <c r="T5852" i="2"/>
  <c r="S5852" i="2"/>
  <c r="R5852" i="2"/>
  <c r="Q5852" i="2"/>
  <c r="P5852" i="2"/>
  <c r="O5852" i="2"/>
  <c r="N5852" i="2"/>
  <c r="J5852" i="2"/>
  <c r="I5852" i="2"/>
  <c r="G5852" i="2"/>
  <c r="T5851" i="2"/>
  <c r="S5851" i="2"/>
  <c r="R5851" i="2"/>
  <c r="Q5851" i="2"/>
  <c r="P5851" i="2"/>
  <c r="O5851" i="2"/>
  <c r="N5851" i="2"/>
  <c r="J5851" i="2"/>
  <c r="I5851" i="2"/>
  <c r="L2806" i="2" s="1"/>
  <c r="G5851" i="2"/>
  <c r="T5850" i="2"/>
  <c r="S5850" i="2"/>
  <c r="R5850" i="2"/>
  <c r="Q5850" i="2"/>
  <c r="P5850" i="2"/>
  <c r="O5850" i="2"/>
  <c r="N5850" i="2"/>
  <c r="J5850" i="2"/>
  <c r="I5850" i="2"/>
  <c r="G5850" i="2"/>
  <c r="T5849" i="2"/>
  <c r="S5849" i="2"/>
  <c r="R5849" i="2"/>
  <c r="Q5849" i="2"/>
  <c r="P5849" i="2"/>
  <c r="O5849" i="2"/>
  <c r="N5849" i="2"/>
  <c r="J5849" i="2"/>
  <c r="I5849" i="2"/>
  <c r="G5849" i="2"/>
  <c r="T5848" i="2"/>
  <c r="S5848" i="2"/>
  <c r="R5848" i="2"/>
  <c r="Q5848" i="2"/>
  <c r="P5848" i="2"/>
  <c r="O5848" i="2"/>
  <c r="N5848" i="2"/>
  <c r="J5848" i="2"/>
  <c r="I5848" i="2"/>
  <c r="G5848" i="2"/>
  <c r="T5847" i="2"/>
  <c r="S5847" i="2"/>
  <c r="R5847" i="2"/>
  <c r="Q5847" i="2"/>
  <c r="P5847" i="2"/>
  <c r="O5847" i="2"/>
  <c r="N5847" i="2"/>
  <c r="J5847" i="2"/>
  <c r="I5847" i="2"/>
  <c r="L2734" i="2" s="1"/>
  <c r="G5847" i="2"/>
  <c r="T5846" i="2"/>
  <c r="S5846" i="2"/>
  <c r="R5846" i="2"/>
  <c r="Q5846" i="2"/>
  <c r="P5846" i="2"/>
  <c r="O5846" i="2"/>
  <c r="N5846" i="2"/>
  <c r="J5846" i="2"/>
  <c r="I5846" i="2"/>
  <c r="G5846" i="2"/>
  <c r="T5845" i="2"/>
  <c r="S5845" i="2"/>
  <c r="R5845" i="2"/>
  <c r="Q5845" i="2"/>
  <c r="P5845" i="2"/>
  <c r="O5845" i="2"/>
  <c r="N5845" i="2"/>
  <c r="J5845" i="2"/>
  <c r="I5845" i="2"/>
  <c r="G5845" i="2"/>
  <c r="T5844" i="2"/>
  <c r="S5844" i="2"/>
  <c r="R5844" i="2"/>
  <c r="Q5844" i="2"/>
  <c r="P5844" i="2"/>
  <c r="O5844" i="2"/>
  <c r="N5844" i="2"/>
  <c r="J5844" i="2"/>
  <c r="I5844" i="2"/>
  <c r="G5844" i="2"/>
  <c r="T5843" i="2"/>
  <c r="S5843" i="2"/>
  <c r="R5843" i="2"/>
  <c r="Q5843" i="2"/>
  <c r="P5843" i="2"/>
  <c r="O5843" i="2"/>
  <c r="N5843" i="2"/>
  <c r="J5843" i="2"/>
  <c r="I5843" i="2"/>
  <c r="L4282" i="2" s="1"/>
  <c r="G5843" i="2"/>
  <c r="T5842" i="2"/>
  <c r="S5842" i="2"/>
  <c r="R5842" i="2"/>
  <c r="Q5842" i="2"/>
  <c r="P5842" i="2"/>
  <c r="O5842" i="2"/>
  <c r="N5842" i="2"/>
  <c r="J5842" i="2"/>
  <c r="I5842" i="2"/>
  <c r="G5842" i="2"/>
  <c r="T5841" i="2"/>
  <c r="S5841" i="2"/>
  <c r="R5841" i="2"/>
  <c r="Q5841" i="2"/>
  <c r="P5841" i="2"/>
  <c r="O5841" i="2"/>
  <c r="N5841" i="2"/>
  <c r="J5841" i="2"/>
  <c r="I5841" i="2"/>
  <c r="G5841" i="2"/>
  <c r="T5840" i="2"/>
  <c r="S5840" i="2"/>
  <c r="R5840" i="2"/>
  <c r="Q5840" i="2"/>
  <c r="P5840" i="2"/>
  <c r="O5840" i="2"/>
  <c r="N5840" i="2"/>
  <c r="J5840" i="2"/>
  <c r="I5840" i="2"/>
  <c r="G5840" i="2"/>
  <c r="T5839" i="2"/>
  <c r="S5839" i="2"/>
  <c r="R5839" i="2"/>
  <c r="Q5839" i="2"/>
  <c r="P5839" i="2"/>
  <c r="O5839" i="2"/>
  <c r="N5839" i="2"/>
  <c r="J5839" i="2"/>
  <c r="I5839" i="2"/>
  <c r="G5839" i="2"/>
  <c r="T5838" i="2"/>
  <c r="S5838" i="2"/>
  <c r="R5838" i="2"/>
  <c r="Q5838" i="2"/>
  <c r="P5838" i="2"/>
  <c r="O5838" i="2"/>
  <c r="N5838" i="2"/>
  <c r="J5838" i="2"/>
  <c r="I5838" i="2"/>
  <c r="G5838" i="2"/>
  <c r="T5837" i="2"/>
  <c r="S5837" i="2"/>
  <c r="R5837" i="2"/>
  <c r="Q5837" i="2"/>
  <c r="P5837" i="2"/>
  <c r="O5837" i="2"/>
  <c r="N5837" i="2"/>
  <c r="J5837" i="2"/>
  <c r="I5837" i="2"/>
  <c r="G5837" i="2"/>
  <c r="T5836" i="2"/>
  <c r="S5836" i="2"/>
  <c r="R5836" i="2"/>
  <c r="Q5836" i="2"/>
  <c r="P5836" i="2"/>
  <c r="O5836" i="2"/>
  <c r="N5836" i="2"/>
  <c r="J5836" i="2"/>
  <c r="I5836" i="2"/>
  <c r="G5836" i="2"/>
  <c r="T5835" i="2"/>
  <c r="S5835" i="2"/>
  <c r="R5835" i="2"/>
  <c r="Q5835" i="2"/>
  <c r="P5835" i="2"/>
  <c r="O5835" i="2"/>
  <c r="N5835" i="2"/>
  <c r="J5835" i="2"/>
  <c r="I5835" i="2"/>
  <c r="L3150" i="2" s="1"/>
  <c r="G5835" i="2"/>
  <c r="T5834" i="2"/>
  <c r="S5834" i="2"/>
  <c r="R5834" i="2"/>
  <c r="Q5834" i="2"/>
  <c r="P5834" i="2"/>
  <c r="O5834" i="2"/>
  <c r="N5834" i="2"/>
  <c r="J5834" i="2"/>
  <c r="I5834" i="2"/>
  <c r="G5834" i="2"/>
  <c r="T5833" i="2"/>
  <c r="S5833" i="2"/>
  <c r="R5833" i="2"/>
  <c r="Q5833" i="2"/>
  <c r="P5833" i="2"/>
  <c r="O5833" i="2"/>
  <c r="N5833" i="2"/>
  <c r="J5833" i="2"/>
  <c r="I5833" i="2"/>
  <c r="G5833" i="2"/>
  <c r="T5832" i="2"/>
  <c r="S5832" i="2"/>
  <c r="R5832" i="2"/>
  <c r="Q5832" i="2"/>
  <c r="P5832" i="2"/>
  <c r="O5832" i="2"/>
  <c r="N5832" i="2"/>
  <c r="J5832" i="2"/>
  <c r="I5832" i="2"/>
  <c r="G5832" i="2"/>
  <c r="T5831" i="2"/>
  <c r="S5831" i="2"/>
  <c r="R5831" i="2"/>
  <c r="Q5831" i="2"/>
  <c r="P5831" i="2"/>
  <c r="O5831" i="2"/>
  <c r="N5831" i="2"/>
  <c r="J5831" i="2"/>
  <c r="I5831" i="2"/>
  <c r="G5831" i="2"/>
  <c r="T5830" i="2"/>
  <c r="S5830" i="2"/>
  <c r="R5830" i="2"/>
  <c r="Q5830" i="2"/>
  <c r="P5830" i="2"/>
  <c r="O5830" i="2"/>
  <c r="N5830" i="2"/>
  <c r="J5830" i="2"/>
  <c r="K4600" i="2" s="1"/>
  <c r="I5830" i="2"/>
  <c r="G5830" i="2"/>
  <c r="T5829" i="2"/>
  <c r="S5829" i="2"/>
  <c r="R5829" i="2"/>
  <c r="Q5829" i="2"/>
  <c r="P5829" i="2"/>
  <c r="O5829" i="2"/>
  <c r="N5829" i="2"/>
  <c r="J5829" i="2"/>
  <c r="I5829" i="2"/>
  <c r="G5829" i="2"/>
  <c r="T5828" i="2"/>
  <c r="S5828" i="2"/>
  <c r="R5828" i="2"/>
  <c r="Q5828" i="2"/>
  <c r="P5828" i="2"/>
  <c r="O5828" i="2"/>
  <c r="N5828" i="2"/>
  <c r="J5828" i="2"/>
  <c r="I5828" i="2"/>
  <c r="G5828" i="2"/>
  <c r="T5827" i="2"/>
  <c r="S5827" i="2"/>
  <c r="R5827" i="2"/>
  <c r="Q5827" i="2"/>
  <c r="P5827" i="2"/>
  <c r="O5827" i="2"/>
  <c r="N5827" i="2"/>
  <c r="J5827" i="2"/>
  <c r="I5827" i="2"/>
  <c r="G5827" i="2"/>
  <c r="T5826" i="2"/>
  <c r="S5826" i="2"/>
  <c r="R5826" i="2"/>
  <c r="Q5826" i="2"/>
  <c r="P5826" i="2"/>
  <c r="O5826" i="2"/>
  <c r="N5826" i="2"/>
  <c r="J5826" i="2"/>
  <c r="I5826" i="2"/>
  <c r="G5826" i="2"/>
  <c r="T5825" i="2"/>
  <c r="S5825" i="2"/>
  <c r="R5825" i="2"/>
  <c r="Q5825" i="2"/>
  <c r="P5825" i="2"/>
  <c r="O5825" i="2"/>
  <c r="N5825" i="2"/>
  <c r="J5825" i="2"/>
  <c r="I5825" i="2"/>
  <c r="G5825" i="2"/>
  <c r="T5824" i="2"/>
  <c r="S5824" i="2"/>
  <c r="R5824" i="2"/>
  <c r="Q5824" i="2"/>
  <c r="P5824" i="2"/>
  <c r="O5824" i="2"/>
  <c r="N5824" i="2"/>
  <c r="J5824" i="2"/>
  <c r="K4700" i="2" s="1"/>
  <c r="I5824" i="2"/>
  <c r="G5824" i="2"/>
  <c r="T5823" i="2"/>
  <c r="S5823" i="2"/>
  <c r="R5823" i="2"/>
  <c r="Q5823" i="2"/>
  <c r="P5823" i="2"/>
  <c r="O5823" i="2"/>
  <c r="N5823" i="2"/>
  <c r="J5823" i="2"/>
  <c r="I5823" i="2"/>
  <c r="L3774" i="2" s="1"/>
  <c r="G5823" i="2"/>
  <c r="T5822" i="2"/>
  <c r="S5822" i="2"/>
  <c r="R5822" i="2"/>
  <c r="Q5822" i="2"/>
  <c r="P5822" i="2"/>
  <c r="O5822" i="2"/>
  <c r="N5822" i="2"/>
  <c r="J5822" i="2"/>
  <c r="I5822" i="2"/>
  <c r="G5822" i="2"/>
  <c r="T5821" i="2"/>
  <c r="S5821" i="2"/>
  <c r="R5821" i="2"/>
  <c r="Q5821" i="2"/>
  <c r="P5821" i="2"/>
  <c r="O5821" i="2"/>
  <c r="N5821" i="2"/>
  <c r="J5821" i="2"/>
  <c r="I5821" i="2"/>
  <c r="G5821" i="2"/>
  <c r="T5820" i="2"/>
  <c r="S5820" i="2"/>
  <c r="R5820" i="2"/>
  <c r="Q5820" i="2"/>
  <c r="P5820" i="2"/>
  <c r="O5820" i="2"/>
  <c r="N5820" i="2"/>
  <c r="J5820" i="2"/>
  <c r="I5820" i="2"/>
  <c r="G5820" i="2"/>
  <c r="T5819" i="2"/>
  <c r="S5819" i="2"/>
  <c r="R5819" i="2"/>
  <c r="Q5819" i="2"/>
  <c r="P5819" i="2"/>
  <c r="O5819" i="2"/>
  <c r="N5819" i="2"/>
  <c r="J5819" i="2"/>
  <c r="I5819" i="2"/>
  <c r="L2602" i="2" s="1"/>
  <c r="G5819" i="2"/>
  <c r="T5818" i="2"/>
  <c r="S5818" i="2"/>
  <c r="R5818" i="2"/>
  <c r="Q5818" i="2"/>
  <c r="P5818" i="2"/>
  <c r="O5818" i="2"/>
  <c r="N5818" i="2"/>
  <c r="J5818" i="2"/>
  <c r="I5818" i="2"/>
  <c r="G5818" i="2"/>
  <c r="T5817" i="2"/>
  <c r="S5817" i="2"/>
  <c r="R5817" i="2"/>
  <c r="Q5817" i="2"/>
  <c r="P5817" i="2"/>
  <c r="O5817" i="2"/>
  <c r="N5817" i="2"/>
  <c r="J5817" i="2"/>
  <c r="K4305" i="2" s="1"/>
  <c r="I5817" i="2"/>
  <c r="G5817" i="2"/>
  <c r="T5816" i="2"/>
  <c r="S5816" i="2"/>
  <c r="R5816" i="2"/>
  <c r="Q5816" i="2"/>
  <c r="P5816" i="2"/>
  <c r="O5816" i="2"/>
  <c r="N5816" i="2"/>
  <c r="J5816" i="2"/>
  <c r="K4592" i="2" s="1"/>
  <c r="I5816" i="2"/>
  <c r="G5816" i="2"/>
  <c r="T5815" i="2"/>
  <c r="S5815" i="2"/>
  <c r="R5815" i="2"/>
  <c r="Q5815" i="2"/>
  <c r="P5815" i="2"/>
  <c r="O5815" i="2"/>
  <c r="N5815" i="2"/>
  <c r="J5815" i="2"/>
  <c r="I5815" i="2"/>
  <c r="G5815" i="2"/>
  <c r="T5814" i="2"/>
  <c r="S5814" i="2"/>
  <c r="R5814" i="2"/>
  <c r="Q5814" i="2"/>
  <c r="P5814" i="2"/>
  <c r="O5814" i="2"/>
  <c r="N5814" i="2"/>
  <c r="J5814" i="2"/>
  <c r="I5814" i="2"/>
  <c r="G5814" i="2"/>
  <c r="T5813" i="2"/>
  <c r="S5813" i="2"/>
  <c r="R5813" i="2"/>
  <c r="Q5813" i="2"/>
  <c r="P5813" i="2"/>
  <c r="O5813" i="2"/>
  <c r="N5813" i="2"/>
  <c r="J5813" i="2"/>
  <c r="I5813" i="2"/>
  <c r="G5813" i="2"/>
  <c r="T5812" i="2"/>
  <c r="S5812" i="2"/>
  <c r="R5812" i="2"/>
  <c r="Q5812" i="2"/>
  <c r="P5812" i="2"/>
  <c r="O5812" i="2"/>
  <c r="N5812" i="2"/>
  <c r="J5812" i="2"/>
  <c r="I5812" i="2"/>
  <c r="G5812" i="2"/>
  <c r="T5811" i="2"/>
  <c r="S5811" i="2"/>
  <c r="R5811" i="2"/>
  <c r="Q5811" i="2"/>
  <c r="P5811" i="2"/>
  <c r="O5811" i="2"/>
  <c r="N5811" i="2"/>
  <c r="J5811" i="2"/>
  <c r="I5811" i="2"/>
  <c r="L3621" i="2" s="1"/>
  <c r="G5811" i="2"/>
  <c r="T5810" i="2"/>
  <c r="S5810" i="2"/>
  <c r="R5810" i="2"/>
  <c r="Q5810" i="2"/>
  <c r="P5810" i="2"/>
  <c r="O5810" i="2"/>
  <c r="N5810" i="2"/>
  <c r="J5810" i="2"/>
  <c r="I5810" i="2"/>
  <c r="G5810" i="2"/>
  <c r="T5809" i="2"/>
  <c r="S5809" i="2"/>
  <c r="R5809" i="2"/>
  <c r="Q5809" i="2"/>
  <c r="P5809" i="2"/>
  <c r="O5809" i="2"/>
  <c r="N5809" i="2"/>
  <c r="J5809" i="2"/>
  <c r="K4212" i="2" s="1"/>
  <c r="I5809" i="2"/>
  <c r="G5809" i="2"/>
  <c r="T5808" i="2"/>
  <c r="S5808" i="2"/>
  <c r="R5808" i="2"/>
  <c r="Q5808" i="2"/>
  <c r="P5808" i="2"/>
  <c r="O5808" i="2"/>
  <c r="N5808" i="2"/>
  <c r="J5808" i="2"/>
  <c r="I5808" i="2"/>
  <c r="G5808" i="2"/>
  <c r="T5807" i="2"/>
  <c r="S5807" i="2"/>
  <c r="R5807" i="2"/>
  <c r="Q5807" i="2"/>
  <c r="P5807" i="2"/>
  <c r="O5807" i="2"/>
  <c r="N5807" i="2"/>
  <c r="J5807" i="2"/>
  <c r="I5807" i="2"/>
  <c r="G5807" i="2"/>
  <c r="T5806" i="2"/>
  <c r="S5806" i="2"/>
  <c r="R5806" i="2"/>
  <c r="Q5806" i="2"/>
  <c r="P5806" i="2"/>
  <c r="O5806" i="2"/>
  <c r="N5806" i="2"/>
  <c r="J5806" i="2"/>
  <c r="I5806" i="2"/>
  <c r="G5806" i="2"/>
  <c r="T5805" i="2"/>
  <c r="S5805" i="2"/>
  <c r="R5805" i="2"/>
  <c r="Q5805" i="2"/>
  <c r="P5805" i="2"/>
  <c r="O5805" i="2"/>
  <c r="N5805" i="2"/>
  <c r="J5805" i="2"/>
  <c r="I5805" i="2"/>
  <c r="G5805" i="2"/>
  <c r="T5804" i="2"/>
  <c r="S5804" i="2"/>
  <c r="R5804" i="2"/>
  <c r="Q5804" i="2"/>
  <c r="P5804" i="2"/>
  <c r="O5804" i="2"/>
  <c r="N5804" i="2"/>
  <c r="J5804" i="2"/>
  <c r="I5804" i="2"/>
  <c r="G5804" i="2"/>
  <c r="T5803" i="2"/>
  <c r="S5803" i="2"/>
  <c r="R5803" i="2"/>
  <c r="Q5803" i="2"/>
  <c r="P5803" i="2"/>
  <c r="O5803" i="2"/>
  <c r="N5803" i="2"/>
  <c r="J5803" i="2"/>
  <c r="I5803" i="2"/>
  <c r="L3951" i="2" s="1"/>
  <c r="G5803" i="2"/>
  <c r="T5802" i="2"/>
  <c r="S5802" i="2"/>
  <c r="R5802" i="2"/>
  <c r="Q5802" i="2"/>
  <c r="P5802" i="2"/>
  <c r="O5802" i="2"/>
  <c r="N5802" i="2"/>
  <c r="J5802" i="2"/>
  <c r="K4392" i="2" s="1"/>
  <c r="I5802" i="2"/>
  <c r="G5802" i="2"/>
  <c r="T5801" i="2"/>
  <c r="S5801" i="2"/>
  <c r="R5801" i="2"/>
  <c r="Q5801" i="2"/>
  <c r="P5801" i="2"/>
  <c r="O5801" i="2"/>
  <c r="N5801" i="2"/>
  <c r="J5801" i="2"/>
  <c r="I5801" i="2"/>
  <c r="G5801" i="2"/>
  <c r="T5800" i="2"/>
  <c r="S5800" i="2"/>
  <c r="R5800" i="2"/>
  <c r="Q5800" i="2"/>
  <c r="P5800" i="2"/>
  <c r="O5800" i="2"/>
  <c r="N5800" i="2"/>
  <c r="J5800" i="2"/>
  <c r="I5800" i="2"/>
  <c r="G5800" i="2"/>
  <c r="T5799" i="2"/>
  <c r="S5799" i="2"/>
  <c r="R5799" i="2"/>
  <c r="Q5799" i="2"/>
  <c r="P5799" i="2"/>
  <c r="O5799" i="2"/>
  <c r="N5799" i="2"/>
  <c r="J5799" i="2"/>
  <c r="I5799" i="2"/>
  <c r="G5799" i="2"/>
  <c r="T5798" i="2"/>
  <c r="S5798" i="2"/>
  <c r="R5798" i="2"/>
  <c r="Q5798" i="2"/>
  <c r="P5798" i="2"/>
  <c r="O5798" i="2"/>
  <c r="N5798" i="2"/>
  <c r="J5798" i="2"/>
  <c r="I5798" i="2"/>
  <c r="G5798" i="2"/>
  <c r="T5797" i="2"/>
  <c r="S5797" i="2"/>
  <c r="R5797" i="2"/>
  <c r="Q5797" i="2"/>
  <c r="P5797" i="2"/>
  <c r="O5797" i="2"/>
  <c r="N5797" i="2"/>
  <c r="J5797" i="2"/>
  <c r="K4281" i="2" s="1"/>
  <c r="I5797" i="2"/>
  <c r="G5797" i="2"/>
  <c r="T5796" i="2"/>
  <c r="S5796" i="2"/>
  <c r="R5796" i="2"/>
  <c r="Q5796" i="2"/>
  <c r="P5796" i="2"/>
  <c r="O5796" i="2"/>
  <c r="N5796" i="2"/>
  <c r="J5796" i="2"/>
  <c r="I5796" i="2"/>
  <c r="G5796" i="2"/>
  <c r="T5795" i="2"/>
  <c r="S5795" i="2"/>
  <c r="R5795" i="2"/>
  <c r="Q5795" i="2"/>
  <c r="P5795" i="2"/>
  <c r="O5795" i="2"/>
  <c r="N5795" i="2"/>
  <c r="J5795" i="2"/>
  <c r="I5795" i="2"/>
  <c r="G5795" i="2"/>
  <c r="T5794" i="2"/>
  <c r="S5794" i="2"/>
  <c r="R5794" i="2"/>
  <c r="Q5794" i="2"/>
  <c r="P5794" i="2"/>
  <c r="O5794" i="2"/>
  <c r="N5794" i="2"/>
  <c r="J5794" i="2"/>
  <c r="K4340" i="2" s="1"/>
  <c r="I5794" i="2"/>
  <c r="G5794" i="2"/>
  <c r="T5793" i="2"/>
  <c r="S5793" i="2"/>
  <c r="R5793" i="2"/>
  <c r="Q5793" i="2"/>
  <c r="P5793" i="2"/>
  <c r="O5793" i="2"/>
  <c r="N5793" i="2"/>
  <c r="J5793" i="2"/>
  <c r="I5793" i="2"/>
  <c r="G5793" i="2"/>
  <c r="T5792" i="2"/>
  <c r="S5792" i="2"/>
  <c r="R5792" i="2"/>
  <c r="Q5792" i="2"/>
  <c r="P5792" i="2"/>
  <c r="O5792" i="2"/>
  <c r="N5792" i="2"/>
  <c r="J5792" i="2"/>
  <c r="K4656" i="2" s="1"/>
  <c r="I5792" i="2"/>
  <c r="G5792" i="2"/>
  <c r="T5791" i="2"/>
  <c r="S5791" i="2"/>
  <c r="R5791" i="2"/>
  <c r="Q5791" i="2"/>
  <c r="P5791" i="2"/>
  <c r="O5791" i="2"/>
  <c r="N5791" i="2"/>
  <c r="J5791" i="2"/>
  <c r="I5791" i="2"/>
  <c r="G5791" i="2"/>
  <c r="T5790" i="2"/>
  <c r="S5790" i="2"/>
  <c r="R5790" i="2"/>
  <c r="Q5790" i="2"/>
  <c r="P5790" i="2"/>
  <c r="O5790" i="2"/>
  <c r="N5790" i="2"/>
  <c r="J5790" i="2"/>
  <c r="I5790" i="2"/>
  <c r="G5790" i="2"/>
  <c r="T5789" i="2"/>
  <c r="S5789" i="2"/>
  <c r="R5789" i="2"/>
  <c r="Q5789" i="2"/>
  <c r="P5789" i="2"/>
  <c r="O5789" i="2"/>
  <c r="N5789" i="2"/>
  <c r="J5789" i="2"/>
  <c r="I5789" i="2"/>
  <c r="G5789" i="2"/>
  <c r="T5788" i="2"/>
  <c r="S5788" i="2"/>
  <c r="R5788" i="2"/>
  <c r="Q5788" i="2"/>
  <c r="P5788" i="2"/>
  <c r="O5788" i="2"/>
  <c r="N5788" i="2"/>
  <c r="J5788" i="2"/>
  <c r="I5788" i="2"/>
  <c r="G5788" i="2"/>
  <c r="T5787" i="2"/>
  <c r="S5787" i="2"/>
  <c r="R5787" i="2"/>
  <c r="Q5787" i="2"/>
  <c r="P5787" i="2"/>
  <c r="O5787" i="2"/>
  <c r="N5787" i="2"/>
  <c r="J5787" i="2"/>
  <c r="I5787" i="2"/>
  <c r="G5787" i="2"/>
  <c r="T5786" i="2"/>
  <c r="S5786" i="2"/>
  <c r="R5786" i="2"/>
  <c r="Q5786" i="2"/>
  <c r="P5786" i="2"/>
  <c r="O5786" i="2"/>
  <c r="N5786" i="2"/>
  <c r="J5786" i="2"/>
  <c r="I5786" i="2"/>
  <c r="G5786" i="2"/>
  <c r="T5785" i="2"/>
  <c r="S5785" i="2"/>
  <c r="R5785" i="2"/>
  <c r="Q5785" i="2"/>
  <c r="P5785" i="2"/>
  <c r="O5785" i="2"/>
  <c r="N5785" i="2"/>
  <c r="J5785" i="2"/>
  <c r="I5785" i="2"/>
  <c r="G5785" i="2"/>
  <c r="T5784" i="2"/>
  <c r="S5784" i="2"/>
  <c r="R5784" i="2"/>
  <c r="Q5784" i="2"/>
  <c r="P5784" i="2"/>
  <c r="O5784" i="2"/>
  <c r="N5784" i="2"/>
  <c r="J5784" i="2"/>
  <c r="K4821" i="2" s="1"/>
  <c r="I5784" i="2"/>
  <c r="G5784" i="2"/>
  <c r="T5783" i="2"/>
  <c r="S5783" i="2"/>
  <c r="R5783" i="2"/>
  <c r="Q5783" i="2"/>
  <c r="P5783" i="2"/>
  <c r="O5783" i="2"/>
  <c r="N5783" i="2"/>
  <c r="J5783" i="2"/>
  <c r="I5783" i="2"/>
  <c r="G5783" i="2"/>
  <c r="T5782" i="2"/>
  <c r="S5782" i="2"/>
  <c r="R5782" i="2"/>
  <c r="Q5782" i="2"/>
  <c r="P5782" i="2"/>
  <c r="O5782" i="2"/>
  <c r="N5782" i="2"/>
  <c r="J5782" i="2"/>
  <c r="K4669" i="2" s="1"/>
  <c r="I5782" i="2"/>
  <c r="G5782" i="2"/>
  <c r="T5781" i="2"/>
  <c r="S5781" i="2"/>
  <c r="R5781" i="2"/>
  <c r="Q5781" i="2"/>
  <c r="P5781" i="2"/>
  <c r="O5781" i="2"/>
  <c r="N5781" i="2"/>
  <c r="J5781" i="2"/>
  <c r="I5781" i="2"/>
  <c r="G5781" i="2"/>
  <c r="T5780" i="2"/>
  <c r="S5780" i="2"/>
  <c r="R5780" i="2"/>
  <c r="Q5780" i="2"/>
  <c r="P5780" i="2"/>
  <c r="O5780" i="2"/>
  <c r="N5780" i="2"/>
  <c r="J5780" i="2"/>
  <c r="I5780" i="2"/>
  <c r="G5780" i="2"/>
  <c r="T5779" i="2"/>
  <c r="S5779" i="2"/>
  <c r="R5779" i="2"/>
  <c r="Q5779" i="2"/>
  <c r="P5779" i="2"/>
  <c r="O5779" i="2"/>
  <c r="N5779" i="2"/>
  <c r="J5779" i="2"/>
  <c r="I5779" i="2"/>
  <c r="G5779" i="2"/>
  <c r="T5778" i="2"/>
  <c r="S5778" i="2"/>
  <c r="R5778" i="2"/>
  <c r="Q5778" i="2"/>
  <c r="P5778" i="2"/>
  <c r="O5778" i="2"/>
  <c r="N5778" i="2"/>
  <c r="J5778" i="2"/>
  <c r="I5778" i="2"/>
  <c r="G5778" i="2"/>
  <c r="T5777" i="2"/>
  <c r="S5777" i="2"/>
  <c r="R5777" i="2"/>
  <c r="Q5777" i="2"/>
  <c r="P5777" i="2"/>
  <c r="O5777" i="2"/>
  <c r="N5777" i="2"/>
  <c r="J5777" i="2"/>
  <c r="I5777" i="2"/>
  <c r="G5777" i="2"/>
  <c r="T5776" i="2"/>
  <c r="S5776" i="2"/>
  <c r="R5776" i="2"/>
  <c r="Q5776" i="2"/>
  <c r="P5776" i="2"/>
  <c r="O5776" i="2"/>
  <c r="N5776" i="2"/>
  <c r="J5776" i="2"/>
  <c r="I5776" i="2"/>
  <c r="G5776" i="2"/>
  <c r="T5775" i="2"/>
  <c r="S5775" i="2"/>
  <c r="R5775" i="2"/>
  <c r="Q5775" i="2"/>
  <c r="P5775" i="2"/>
  <c r="O5775" i="2"/>
  <c r="N5775" i="2"/>
  <c r="J5775" i="2"/>
  <c r="I5775" i="2"/>
  <c r="G5775" i="2"/>
  <c r="T5774" i="2"/>
  <c r="S5774" i="2"/>
  <c r="R5774" i="2"/>
  <c r="Q5774" i="2"/>
  <c r="P5774" i="2"/>
  <c r="O5774" i="2"/>
  <c r="N5774" i="2"/>
  <c r="J5774" i="2"/>
  <c r="I5774" i="2"/>
  <c r="G5774" i="2"/>
  <c r="T5773" i="2"/>
  <c r="S5773" i="2"/>
  <c r="R5773" i="2"/>
  <c r="Q5773" i="2"/>
  <c r="P5773" i="2"/>
  <c r="O5773" i="2"/>
  <c r="N5773" i="2"/>
  <c r="J5773" i="2"/>
  <c r="I5773" i="2"/>
  <c r="G5773" i="2"/>
  <c r="T5772" i="2"/>
  <c r="S5772" i="2"/>
  <c r="R5772" i="2"/>
  <c r="Q5772" i="2"/>
  <c r="P5772" i="2"/>
  <c r="O5772" i="2"/>
  <c r="N5772" i="2"/>
  <c r="J5772" i="2"/>
  <c r="I5772" i="2"/>
  <c r="G5772" i="2"/>
  <c r="T5771" i="2"/>
  <c r="S5771" i="2"/>
  <c r="R5771" i="2"/>
  <c r="Q5771" i="2"/>
  <c r="P5771" i="2"/>
  <c r="O5771" i="2"/>
  <c r="N5771" i="2"/>
  <c r="J5771" i="2"/>
  <c r="I5771" i="2"/>
  <c r="G5771" i="2"/>
  <c r="T5770" i="2"/>
  <c r="S5770" i="2"/>
  <c r="R5770" i="2"/>
  <c r="Q5770" i="2"/>
  <c r="P5770" i="2"/>
  <c r="O5770" i="2"/>
  <c r="N5770" i="2"/>
  <c r="J5770" i="2"/>
  <c r="I5770" i="2"/>
  <c r="G5770" i="2"/>
  <c r="T5769" i="2"/>
  <c r="S5769" i="2"/>
  <c r="R5769" i="2"/>
  <c r="Q5769" i="2"/>
  <c r="P5769" i="2"/>
  <c r="O5769" i="2"/>
  <c r="N5769" i="2"/>
  <c r="J5769" i="2"/>
  <c r="I5769" i="2"/>
  <c r="G5769" i="2"/>
  <c r="T5768" i="2"/>
  <c r="S5768" i="2"/>
  <c r="R5768" i="2"/>
  <c r="Q5768" i="2"/>
  <c r="P5768" i="2"/>
  <c r="O5768" i="2"/>
  <c r="N5768" i="2"/>
  <c r="J5768" i="2"/>
  <c r="I5768" i="2"/>
  <c r="G5768" i="2"/>
  <c r="T5767" i="2"/>
  <c r="S5767" i="2"/>
  <c r="R5767" i="2"/>
  <c r="Q5767" i="2"/>
  <c r="P5767" i="2"/>
  <c r="O5767" i="2"/>
  <c r="N5767" i="2"/>
  <c r="J5767" i="2"/>
  <c r="I5767" i="2"/>
  <c r="G5767" i="2"/>
  <c r="T5766" i="2"/>
  <c r="S5766" i="2"/>
  <c r="R5766" i="2"/>
  <c r="Q5766" i="2"/>
  <c r="P5766" i="2"/>
  <c r="O5766" i="2"/>
  <c r="N5766" i="2"/>
  <c r="J5766" i="2"/>
  <c r="I5766" i="2"/>
  <c r="G5766" i="2"/>
  <c r="T5765" i="2"/>
  <c r="S5765" i="2"/>
  <c r="R5765" i="2"/>
  <c r="Q5765" i="2"/>
  <c r="P5765" i="2"/>
  <c r="O5765" i="2"/>
  <c r="N5765" i="2"/>
  <c r="J5765" i="2"/>
  <c r="I5765" i="2"/>
  <c r="G5765" i="2"/>
  <c r="T5764" i="2"/>
  <c r="S5764" i="2"/>
  <c r="R5764" i="2"/>
  <c r="Q5764" i="2"/>
  <c r="P5764" i="2"/>
  <c r="O5764" i="2"/>
  <c r="N5764" i="2"/>
  <c r="J5764" i="2"/>
  <c r="I5764" i="2"/>
  <c r="G5764" i="2"/>
  <c r="T5763" i="2"/>
  <c r="S5763" i="2"/>
  <c r="R5763" i="2"/>
  <c r="Q5763" i="2"/>
  <c r="P5763" i="2"/>
  <c r="O5763" i="2"/>
  <c r="N5763" i="2"/>
  <c r="J5763" i="2"/>
  <c r="I5763" i="2"/>
  <c r="G5763" i="2"/>
  <c r="T5762" i="2"/>
  <c r="S5762" i="2"/>
  <c r="R5762" i="2"/>
  <c r="Q5762" i="2"/>
  <c r="P5762" i="2"/>
  <c r="O5762" i="2"/>
  <c r="N5762" i="2"/>
  <c r="J5762" i="2"/>
  <c r="K4374" i="2" s="1"/>
  <c r="I5762" i="2"/>
  <c r="G5762" i="2"/>
  <c r="T5761" i="2"/>
  <c r="S5761" i="2"/>
  <c r="R5761" i="2"/>
  <c r="Q5761" i="2"/>
  <c r="P5761" i="2"/>
  <c r="O5761" i="2"/>
  <c r="N5761" i="2"/>
  <c r="J5761" i="2"/>
  <c r="I5761" i="2"/>
  <c r="G5761" i="2"/>
  <c r="T5760" i="2"/>
  <c r="S5760" i="2"/>
  <c r="R5760" i="2"/>
  <c r="Q5760" i="2"/>
  <c r="P5760" i="2"/>
  <c r="O5760" i="2"/>
  <c r="N5760" i="2"/>
  <c r="J5760" i="2"/>
  <c r="I5760" i="2"/>
  <c r="G5760" i="2"/>
  <c r="T5759" i="2"/>
  <c r="S5759" i="2"/>
  <c r="R5759" i="2"/>
  <c r="Q5759" i="2"/>
  <c r="P5759" i="2"/>
  <c r="O5759" i="2"/>
  <c r="N5759" i="2"/>
  <c r="J5759" i="2"/>
  <c r="I5759" i="2"/>
  <c r="L2505" i="2" s="1"/>
  <c r="G5759" i="2"/>
  <c r="T5758" i="2"/>
  <c r="S5758" i="2"/>
  <c r="R5758" i="2"/>
  <c r="Q5758" i="2"/>
  <c r="P5758" i="2"/>
  <c r="O5758" i="2"/>
  <c r="N5758" i="2"/>
  <c r="J5758" i="2"/>
  <c r="I5758" i="2"/>
  <c r="G5758" i="2"/>
  <c r="T5757" i="2"/>
  <c r="S5757" i="2"/>
  <c r="R5757" i="2"/>
  <c r="Q5757" i="2"/>
  <c r="P5757" i="2"/>
  <c r="O5757" i="2"/>
  <c r="N5757" i="2"/>
  <c r="J5757" i="2"/>
  <c r="I5757" i="2"/>
  <c r="G5757" i="2"/>
  <c r="T5756" i="2"/>
  <c r="S5756" i="2"/>
  <c r="R5756" i="2"/>
  <c r="Q5756" i="2"/>
  <c r="P5756" i="2"/>
  <c r="O5756" i="2"/>
  <c r="N5756" i="2"/>
  <c r="J5756" i="2"/>
  <c r="I5756" i="2"/>
  <c r="G5756" i="2"/>
  <c r="T5755" i="2"/>
  <c r="S5755" i="2"/>
  <c r="R5755" i="2"/>
  <c r="Q5755" i="2"/>
  <c r="P5755" i="2"/>
  <c r="O5755" i="2"/>
  <c r="N5755" i="2"/>
  <c r="J5755" i="2"/>
  <c r="I5755" i="2"/>
  <c r="L2600" i="2" s="1"/>
  <c r="G5755" i="2"/>
  <c r="T5754" i="2"/>
  <c r="S5754" i="2"/>
  <c r="R5754" i="2"/>
  <c r="Q5754" i="2"/>
  <c r="P5754" i="2"/>
  <c r="O5754" i="2"/>
  <c r="N5754" i="2"/>
  <c r="J5754" i="2"/>
  <c r="K4933" i="2" s="1"/>
  <c r="I5754" i="2"/>
  <c r="G5754" i="2"/>
  <c r="T5753" i="2"/>
  <c r="S5753" i="2"/>
  <c r="R5753" i="2"/>
  <c r="Q5753" i="2"/>
  <c r="P5753" i="2"/>
  <c r="O5753" i="2"/>
  <c r="N5753" i="2"/>
  <c r="J5753" i="2"/>
  <c r="I5753" i="2"/>
  <c r="G5753" i="2"/>
  <c r="T5752" i="2"/>
  <c r="S5752" i="2"/>
  <c r="R5752" i="2"/>
  <c r="Q5752" i="2"/>
  <c r="P5752" i="2"/>
  <c r="O5752" i="2"/>
  <c r="N5752" i="2"/>
  <c r="J5752" i="2"/>
  <c r="I5752" i="2"/>
  <c r="G5752" i="2"/>
  <c r="T5751" i="2"/>
  <c r="S5751" i="2"/>
  <c r="R5751" i="2"/>
  <c r="Q5751" i="2"/>
  <c r="P5751" i="2"/>
  <c r="O5751" i="2"/>
  <c r="N5751" i="2"/>
  <c r="J5751" i="2"/>
  <c r="I5751" i="2"/>
  <c r="G5751" i="2"/>
  <c r="T5750" i="2"/>
  <c r="S5750" i="2"/>
  <c r="R5750" i="2"/>
  <c r="Q5750" i="2"/>
  <c r="P5750" i="2"/>
  <c r="O5750" i="2"/>
  <c r="N5750" i="2"/>
  <c r="J5750" i="2"/>
  <c r="I5750" i="2"/>
  <c r="G5750" i="2"/>
  <c r="T5749" i="2"/>
  <c r="S5749" i="2"/>
  <c r="R5749" i="2"/>
  <c r="Q5749" i="2"/>
  <c r="P5749" i="2"/>
  <c r="O5749" i="2"/>
  <c r="N5749" i="2"/>
  <c r="J5749" i="2"/>
  <c r="I5749" i="2"/>
  <c r="G5749" i="2"/>
  <c r="T5748" i="2"/>
  <c r="S5748" i="2"/>
  <c r="R5748" i="2"/>
  <c r="Q5748" i="2"/>
  <c r="P5748" i="2"/>
  <c r="O5748" i="2"/>
  <c r="N5748" i="2"/>
  <c r="J5748" i="2"/>
  <c r="I5748" i="2"/>
  <c r="G5748" i="2"/>
  <c r="T5747" i="2"/>
  <c r="S5747" i="2"/>
  <c r="R5747" i="2"/>
  <c r="Q5747" i="2"/>
  <c r="P5747" i="2"/>
  <c r="O5747" i="2"/>
  <c r="N5747" i="2"/>
  <c r="J5747" i="2"/>
  <c r="I5747" i="2"/>
  <c r="L4114" i="2" s="1"/>
  <c r="G5747" i="2"/>
  <c r="T5746" i="2"/>
  <c r="S5746" i="2"/>
  <c r="R5746" i="2"/>
  <c r="Q5746" i="2"/>
  <c r="P5746" i="2"/>
  <c r="O5746" i="2"/>
  <c r="N5746" i="2"/>
  <c r="J5746" i="2"/>
  <c r="I5746" i="2"/>
  <c r="G5746" i="2"/>
  <c r="T5745" i="2"/>
  <c r="S5745" i="2"/>
  <c r="R5745" i="2"/>
  <c r="Q5745" i="2"/>
  <c r="P5745" i="2"/>
  <c r="O5745" i="2"/>
  <c r="N5745" i="2"/>
  <c r="J5745" i="2"/>
  <c r="K4684" i="2" s="1"/>
  <c r="I5745" i="2"/>
  <c r="G5745" i="2"/>
  <c r="T5744" i="2"/>
  <c r="S5744" i="2"/>
  <c r="R5744" i="2"/>
  <c r="Q5744" i="2"/>
  <c r="P5744" i="2"/>
  <c r="O5744" i="2"/>
  <c r="N5744" i="2"/>
  <c r="J5744" i="2"/>
  <c r="K4786" i="2" s="1"/>
  <c r="I5744" i="2"/>
  <c r="G5744" i="2"/>
  <c r="T5743" i="2"/>
  <c r="S5743" i="2"/>
  <c r="R5743" i="2"/>
  <c r="Q5743" i="2"/>
  <c r="P5743" i="2"/>
  <c r="O5743" i="2"/>
  <c r="N5743" i="2"/>
  <c r="J5743" i="2"/>
  <c r="I5743" i="2"/>
  <c r="G5743" i="2"/>
  <c r="T5742" i="2"/>
  <c r="S5742" i="2"/>
  <c r="R5742" i="2"/>
  <c r="Q5742" i="2"/>
  <c r="P5742" i="2"/>
  <c r="O5742" i="2"/>
  <c r="N5742" i="2"/>
  <c r="J5742" i="2"/>
  <c r="I5742" i="2"/>
  <c r="G5742" i="2"/>
  <c r="T5741" i="2"/>
  <c r="S5741" i="2"/>
  <c r="R5741" i="2"/>
  <c r="Q5741" i="2"/>
  <c r="P5741" i="2"/>
  <c r="O5741" i="2"/>
  <c r="N5741" i="2"/>
  <c r="J5741" i="2"/>
  <c r="I5741" i="2"/>
  <c r="G5741" i="2"/>
  <c r="T5740" i="2"/>
  <c r="S5740" i="2"/>
  <c r="R5740" i="2"/>
  <c r="Q5740" i="2"/>
  <c r="P5740" i="2"/>
  <c r="O5740" i="2"/>
  <c r="N5740" i="2"/>
  <c r="J5740" i="2"/>
  <c r="I5740" i="2"/>
  <c r="G5740" i="2"/>
  <c r="T5739" i="2"/>
  <c r="S5739" i="2"/>
  <c r="R5739" i="2"/>
  <c r="Q5739" i="2"/>
  <c r="P5739" i="2"/>
  <c r="O5739" i="2"/>
  <c r="N5739" i="2"/>
  <c r="J5739" i="2"/>
  <c r="I5739" i="2"/>
  <c r="L4391" i="2" s="1"/>
  <c r="G5739" i="2"/>
  <c r="T5738" i="2"/>
  <c r="S5738" i="2"/>
  <c r="R5738" i="2"/>
  <c r="Q5738" i="2"/>
  <c r="P5738" i="2"/>
  <c r="O5738" i="2"/>
  <c r="N5738" i="2"/>
  <c r="J5738" i="2"/>
  <c r="I5738" i="2"/>
  <c r="G5738" i="2"/>
  <c r="T5737" i="2"/>
  <c r="S5737" i="2"/>
  <c r="R5737" i="2"/>
  <c r="Q5737" i="2"/>
  <c r="P5737" i="2"/>
  <c r="O5737" i="2"/>
  <c r="N5737" i="2"/>
  <c r="J5737" i="2"/>
  <c r="I5737" i="2"/>
  <c r="G5737" i="2"/>
  <c r="T5736" i="2"/>
  <c r="S5736" i="2"/>
  <c r="R5736" i="2"/>
  <c r="Q5736" i="2"/>
  <c r="P5736" i="2"/>
  <c r="O5736" i="2"/>
  <c r="N5736" i="2"/>
  <c r="J5736" i="2"/>
  <c r="K4919" i="2" s="1"/>
  <c r="I5736" i="2"/>
  <c r="G5736" i="2"/>
  <c r="T5735" i="2"/>
  <c r="S5735" i="2"/>
  <c r="R5735" i="2"/>
  <c r="Q5735" i="2"/>
  <c r="P5735" i="2"/>
  <c r="O5735" i="2"/>
  <c r="N5735" i="2"/>
  <c r="J5735" i="2"/>
  <c r="K4918" i="2" s="1"/>
  <c r="I5735" i="2"/>
  <c r="L4918" i="2" s="1"/>
  <c r="G5735" i="2"/>
  <c r="T5734" i="2"/>
  <c r="S5734" i="2"/>
  <c r="R5734" i="2"/>
  <c r="Q5734" i="2"/>
  <c r="P5734" i="2"/>
  <c r="O5734" i="2"/>
  <c r="N5734" i="2"/>
  <c r="J5734" i="2"/>
  <c r="I5734" i="2"/>
  <c r="G5734" i="2"/>
  <c r="T5733" i="2"/>
  <c r="S5733" i="2"/>
  <c r="R5733" i="2"/>
  <c r="Q5733" i="2"/>
  <c r="P5733" i="2"/>
  <c r="O5733" i="2"/>
  <c r="N5733" i="2"/>
  <c r="J5733" i="2"/>
  <c r="I5733" i="2"/>
  <c r="G5733" i="2"/>
  <c r="T5732" i="2"/>
  <c r="S5732" i="2"/>
  <c r="R5732" i="2"/>
  <c r="Q5732" i="2"/>
  <c r="P5732" i="2"/>
  <c r="O5732" i="2"/>
  <c r="N5732" i="2"/>
  <c r="J5732" i="2"/>
  <c r="K4463" i="2" s="1"/>
  <c r="I5732" i="2"/>
  <c r="G5732" i="2"/>
  <c r="T5731" i="2"/>
  <c r="S5731" i="2"/>
  <c r="R5731" i="2"/>
  <c r="Q5731" i="2"/>
  <c r="P5731" i="2"/>
  <c r="O5731" i="2"/>
  <c r="N5731" i="2"/>
  <c r="J5731" i="2"/>
  <c r="I5731" i="2"/>
  <c r="G5731" i="2"/>
  <c r="T5730" i="2"/>
  <c r="S5730" i="2"/>
  <c r="R5730" i="2"/>
  <c r="Q5730" i="2"/>
  <c r="P5730" i="2"/>
  <c r="O5730" i="2"/>
  <c r="N5730" i="2"/>
  <c r="J5730" i="2"/>
  <c r="I5730" i="2"/>
  <c r="G5730" i="2"/>
  <c r="T5729" i="2"/>
  <c r="S5729" i="2"/>
  <c r="R5729" i="2"/>
  <c r="Q5729" i="2"/>
  <c r="P5729" i="2"/>
  <c r="O5729" i="2"/>
  <c r="N5729" i="2"/>
  <c r="J5729" i="2"/>
  <c r="I5729" i="2"/>
  <c r="G5729" i="2"/>
  <c r="T5728" i="2"/>
  <c r="S5728" i="2"/>
  <c r="R5728" i="2"/>
  <c r="Q5728" i="2"/>
  <c r="P5728" i="2"/>
  <c r="O5728" i="2"/>
  <c r="N5728" i="2"/>
  <c r="J5728" i="2"/>
  <c r="I5728" i="2"/>
  <c r="G5728" i="2"/>
  <c r="T5727" i="2"/>
  <c r="S5727" i="2"/>
  <c r="R5727" i="2"/>
  <c r="Q5727" i="2"/>
  <c r="P5727" i="2"/>
  <c r="O5727" i="2"/>
  <c r="N5727" i="2"/>
  <c r="J5727" i="2"/>
  <c r="I5727" i="2"/>
  <c r="L2568" i="2" s="1"/>
  <c r="G5727" i="2"/>
  <c r="T5726" i="2"/>
  <c r="S5726" i="2"/>
  <c r="R5726" i="2"/>
  <c r="Q5726" i="2"/>
  <c r="P5726" i="2"/>
  <c r="O5726" i="2"/>
  <c r="N5726" i="2"/>
  <c r="J5726" i="2"/>
  <c r="I5726" i="2"/>
  <c r="G5726" i="2"/>
  <c r="T5725" i="2"/>
  <c r="S5725" i="2"/>
  <c r="R5725" i="2"/>
  <c r="Q5725" i="2"/>
  <c r="P5725" i="2"/>
  <c r="O5725" i="2"/>
  <c r="N5725" i="2"/>
  <c r="J5725" i="2"/>
  <c r="I5725" i="2"/>
  <c r="G5725" i="2"/>
  <c r="T5724" i="2"/>
  <c r="S5724" i="2"/>
  <c r="R5724" i="2"/>
  <c r="Q5724" i="2"/>
  <c r="P5724" i="2"/>
  <c r="O5724" i="2"/>
  <c r="N5724" i="2"/>
  <c r="J5724" i="2"/>
  <c r="I5724" i="2"/>
  <c r="G5724" i="2"/>
  <c r="T5723" i="2"/>
  <c r="S5723" i="2"/>
  <c r="R5723" i="2"/>
  <c r="Q5723" i="2"/>
  <c r="P5723" i="2"/>
  <c r="O5723" i="2"/>
  <c r="N5723" i="2"/>
  <c r="J5723" i="2"/>
  <c r="K4632" i="2" s="1"/>
  <c r="I5723" i="2"/>
  <c r="L4632" i="2" s="1"/>
  <c r="M5529" i="2" s="1"/>
  <c r="G5723" i="2"/>
  <c r="T5722" i="2"/>
  <c r="S5722" i="2"/>
  <c r="R5722" i="2"/>
  <c r="Q5722" i="2"/>
  <c r="P5722" i="2"/>
  <c r="O5722" i="2"/>
  <c r="N5722" i="2"/>
  <c r="J5722" i="2"/>
  <c r="K4668" i="2" s="1"/>
  <c r="I5722" i="2"/>
  <c r="G5722" i="2"/>
  <c r="T5721" i="2"/>
  <c r="S5721" i="2"/>
  <c r="R5721" i="2"/>
  <c r="Q5721" i="2"/>
  <c r="P5721" i="2"/>
  <c r="O5721" i="2"/>
  <c r="N5721" i="2"/>
  <c r="J5721" i="2"/>
  <c r="I5721" i="2"/>
  <c r="G5721" i="2"/>
  <c r="T5720" i="2"/>
  <c r="S5720" i="2"/>
  <c r="R5720" i="2"/>
  <c r="Q5720" i="2"/>
  <c r="P5720" i="2"/>
  <c r="O5720" i="2"/>
  <c r="N5720" i="2"/>
  <c r="J5720" i="2"/>
  <c r="I5720" i="2"/>
  <c r="G5720" i="2"/>
  <c r="T5719" i="2"/>
  <c r="S5719" i="2"/>
  <c r="R5719" i="2"/>
  <c r="Q5719" i="2"/>
  <c r="P5719" i="2"/>
  <c r="O5719" i="2"/>
  <c r="N5719" i="2"/>
  <c r="J5719" i="2"/>
  <c r="K4591" i="2" s="1"/>
  <c r="I5719" i="2"/>
  <c r="L4591" i="2" s="1"/>
  <c r="M5264" i="2" s="1"/>
  <c r="G5719" i="2"/>
  <c r="T5718" i="2"/>
  <c r="S5718" i="2"/>
  <c r="R5718" i="2"/>
  <c r="Q5718" i="2"/>
  <c r="P5718" i="2"/>
  <c r="O5718" i="2"/>
  <c r="N5718" i="2"/>
  <c r="J5718" i="2"/>
  <c r="I5718" i="2"/>
  <c r="G5718" i="2"/>
  <c r="T5717" i="2"/>
  <c r="S5717" i="2"/>
  <c r="R5717" i="2"/>
  <c r="Q5717" i="2"/>
  <c r="P5717" i="2"/>
  <c r="O5717" i="2"/>
  <c r="N5717" i="2"/>
  <c r="J5717" i="2"/>
  <c r="I5717" i="2"/>
  <c r="G5717" i="2"/>
  <c r="T5716" i="2"/>
  <c r="S5716" i="2"/>
  <c r="R5716" i="2"/>
  <c r="Q5716" i="2"/>
  <c r="P5716" i="2"/>
  <c r="O5716" i="2"/>
  <c r="N5716" i="2"/>
  <c r="J5716" i="2"/>
  <c r="I5716" i="2"/>
  <c r="G5716" i="2"/>
  <c r="T5715" i="2"/>
  <c r="S5715" i="2"/>
  <c r="R5715" i="2"/>
  <c r="Q5715" i="2"/>
  <c r="P5715" i="2"/>
  <c r="O5715" i="2"/>
  <c r="N5715" i="2"/>
  <c r="J5715" i="2"/>
  <c r="K4304" i="2" s="1"/>
  <c r="I5715" i="2"/>
  <c r="L4304" i="2" s="1"/>
  <c r="G5715" i="2"/>
  <c r="T5714" i="2"/>
  <c r="S5714" i="2"/>
  <c r="R5714" i="2"/>
  <c r="Q5714" i="2"/>
  <c r="P5714" i="2"/>
  <c r="O5714" i="2"/>
  <c r="N5714" i="2"/>
  <c r="J5714" i="2"/>
  <c r="I5714" i="2"/>
  <c r="G5714" i="2"/>
  <c r="T5713" i="2"/>
  <c r="S5713" i="2"/>
  <c r="R5713" i="2"/>
  <c r="Q5713" i="2"/>
  <c r="P5713" i="2"/>
  <c r="O5713" i="2"/>
  <c r="N5713" i="2"/>
  <c r="J5713" i="2"/>
  <c r="K4908" i="2" s="1"/>
  <c r="I5713" i="2"/>
  <c r="G5713" i="2"/>
  <c r="T5712" i="2"/>
  <c r="S5712" i="2"/>
  <c r="R5712" i="2"/>
  <c r="Q5712" i="2"/>
  <c r="P5712" i="2"/>
  <c r="O5712" i="2"/>
  <c r="N5712" i="2"/>
  <c r="J5712" i="2"/>
  <c r="I5712" i="2"/>
  <c r="G5712" i="2"/>
  <c r="T5711" i="2"/>
  <c r="S5711" i="2"/>
  <c r="R5711" i="2"/>
  <c r="Q5711" i="2"/>
  <c r="P5711" i="2"/>
  <c r="O5711" i="2"/>
  <c r="N5711" i="2"/>
  <c r="J5711" i="2"/>
  <c r="I5711" i="2"/>
  <c r="G5711" i="2"/>
  <c r="T5710" i="2"/>
  <c r="S5710" i="2"/>
  <c r="R5710" i="2"/>
  <c r="Q5710" i="2"/>
  <c r="P5710" i="2"/>
  <c r="O5710" i="2"/>
  <c r="N5710" i="2"/>
  <c r="J5710" i="2"/>
  <c r="I5710" i="2"/>
  <c r="G5710" i="2"/>
  <c r="T5709" i="2"/>
  <c r="S5709" i="2"/>
  <c r="R5709" i="2"/>
  <c r="Q5709" i="2"/>
  <c r="P5709" i="2"/>
  <c r="O5709" i="2"/>
  <c r="N5709" i="2"/>
  <c r="J5709" i="2"/>
  <c r="I5709" i="2"/>
  <c r="G5709" i="2"/>
  <c r="T5708" i="2"/>
  <c r="S5708" i="2"/>
  <c r="R5708" i="2"/>
  <c r="Q5708" i="2"/>
  <c r="P5708" i="2"/>
  <c r="O5708" i="2"/>
  <c r="N5708" i="2"/>
  <c r="J5708" i="2"/>
  <c r="I5708" i="2"/>
  <c r="G5708" i="2"/>
  <c r="T5707" i="2"/>
  <c r="S5707" i="2"/>
  <c r="R5707" i="2"/>
  <c r="Q5707" i="2"/>
  <c r="P5707" i="2"/>
  <c r="O5707" i="2"/>
  <c r="N5707" i="2"/>
  <c r="J5707" i="2"/>
  <c r="I5707" i="2"/>
  <c r="G5707" i="2"/>
  <c r="T5706" i="2"/>
  <c r="S5706" i="2"/>
  <c r="R5706" i="2"/>
  <c r="Q5706" i="2"/>
  <c r="P5706" i="2"/>
  <c r="O5706" i="2"/>
  <c r="N5706" i="2"/>
  <c r="J5706" i="2"/>
  <c r="I5706" i="2"/>
  <c r="G5706" i="2"/>
  <c r="T5705" i="2"/>
  <c r="S5705" i="2"/>
  <c r="R5705" i="2"/>
  <c r="Q5705" i="2"/>
  <c r="P5705" i="2"/>
  <c r="O5705" i="2"/>
  <c r="N5705" i="2"/>
  <c r="J5705" i="2"/>
  <c r="K4683" i="2" s="1"/>
  <c r="I5705" i="2"/>
  <c r="G5705" i="2"/>
  <c r="T5704" i="2"/>
  <c r="S5704" i="2"/>
  <c r="R5704" i="2"/>
  <c r="Q5704" i="2"/>
  <c r="P5704" i="2"/>
  <c r="O5704" i="2"/>
  <c r="N5704" i="2"/>
  <c r="J5704" i="2"/>
  <c r="I5704" i="2"/>
  <c r="G5704" i="2"/>
  <c r="T5703" i="2"/>
  <c r="S5703" i="2"/>
  <c r="R5703" i="2"/>
  <c r="Q5703" i="2"/>
  <c r="P5703" i="2"/>
  <c r="O5703" i="2"/>
  <c r="N5703" i="2"/>
  <c r="J5703" i="2"/>
  <c r="I5703" i="2"/>
  <c r="L2895" i="2" s="1"/>
  <c r="M8113" i="2" s="1"/>
  <c r="G5703" i="2"/>
  <c r="T5702" i="2"/>
  <c r="S5702" i="2"/>
  <c r="R5702" i="2"/>
  <c r="Q5702" i="2"/>
  <c r="P5702" i="2"/>
  <c r="O5702" i="2"/>
  <c r="N5702" i="2"/>
  <c r="J5702" i="2"/>
  <c r="I5702" i="2"/>
  <c r="G5702" i="2"/>
  <c r="T5701" i="2"/>
  <c r="S5701" i="2"/>
  <c r="R5701" i="2"/>
  <c r="Q5701" i="2"/>
  <c r="P5701" i="2"/>
  <c r="O5701" i="2"/>
  <c r="N5701" i="2"/>
  <c r="J5701" i="2"/>
  <c r="I5701" i="2"/>
  <c r="G5701" i="2"/>
  <c r="T5700" i="2"/>
  <c r="S5700" i="2"/>
  <c r="R5700" i="2"/>
  <c r="Q5700" i="2"/>
  <c r="P5700" i="2"/>
  <c r="O5700" i="2"/>
  <c r="N5700" i="2"/>
  <c r="J5700" i="2"/>
  <c r="I5700" i="2"/>
  <c r="G5700" i="2"/>
  <c r="T5699" i="2"/>
  <c r="S5699" i="2"/>
  <c r="R5699" i="2"/>
  <c r="Q5699" i="2"/>
  <c r="P5699" i="2"/>
  <c r="O5699" i="2"/>
  <c r="N5699" i="2"/>
  <c r="J5699" i="2"/>
  <c r="I5699" i="2"/>
  <c r="L3349" i="2" s="1"/>
  <c r="G5699" i="2"/>
  <c r="T5698" i="2"/>
  <c r="S5698" i="2"/>
  <c r="R5698" i="2"/>
  <c r="Q5698" i="2"/>
  <c r="P5698" i="2"/>
  <c r="O5698" i="2"/>
  <c r="N5698" i="2"/>
  <c r="J5698" i="2"/>
  <c r="I5698" i="2"/>
  <c r="G5698" i="2"/>
  <c r="T5697" i="2"/>
  <c r="S5697" i="2"/>
  <c r="R5697" i="2"/>
  <c r="Q5697" i="2"/>
  <c r="P5697" i="2"/>
  <c r="O5697" i="2"/>
  <c r="N5697" i="2"/>
  <c r="J5697" i="2"/>
  <c r="K4893" i="2" s="1"/>
  <c r="I5697" i="2"/>
  <c r="G5697" i="2"/>
  <c r="T5696" i="2"/>
  <c r="S5696" i="2"/>
  <c r="R5696" i="2"/>
  <c r="Q5696" i="2"/>
  <c r="P5696" i="2"/>
  <c r="O5696" i="2"/>
  <c r="N5696" i="2"/>
  <c r="J5696" i="2"/>
  <c r="I5696" i="2"/>
  <c r="G5696" i="2"/>
  <c r="T5695" i="2"/>
  <c r="S5695" i="2"/>
  <c r="R5695" i="2"/>
  <c r="Q5695" i="2"/>
  <c r="P5695" i="2"/>
  <c r="O5695" i="2"/>
  <c r="N5695" i="2"/>
  <c r="J5695" i="2"/>
  <c r="I5695" i="2"/>
  <c r="G5695" i="2"/>
  <c r="T5694" i="2"/>
  <c r="S5694" i="2"/>
  <c r="R5694" i="2"/>
  <c r="Q5694" i="2"/>
  <c r="P5694" i="2"/>
  <c r="O5694" i="2"/>
  <c r="N5694" i="2"/>
  <c r="J5694" i="2"/>
  <c r="K4750" i="2" s="1"/>
  <c r="I5694" i="2"/>
  <c r="G5694" i="2"/>
  <c r="T5693" i="2"/>
  <c r="S5693" i="2"/>
  <c r="R5693" i="2"/>
  <c r="Q5693" i="2"/>
  <c r="P5693" i="2"/>
  <c r="O5693" i="2"/>
  <c r="N5693" i="2"/>
  <c r="J5693" i="2"/>
  <c r="I5693" i="2"/>
  <c r="G5693" i="2"/>
  <c r="T5692" i="2"/>
  <c r="S5692" i="2"/>
  <c r="R5692" i="2"/>
  <c r="Q5692" i="2"/>
  <c r="P5692" i="2"/>
  <c r="O5692" i="2"/>
  <c r="N5692" i="2"/>
  <c r="J5692" i="2"/>
  <c r="I5692" i="2"/>
  <c r="G5692" i="2"/>
  <c r="T5691" i="2"/>
  <c r="S5691" i="2"/>
  <c r="R5691" i="2"/>
  <c r="Q5691" i="2"/>
  <c r="P5691" i="2"/>
  <c r="O5691" i="2"/>
  <c r="N5691" i="2"/>
  <c r="J5691" i="2"/>
  <c r="I5691" i="2"/>
  <c r="G5691" i="2"/>
  <c r="T5690" i="2"/>
  <c r="S5690" i="2"/>
  <c r="R5690" i="2"/>
  <c r="Q5690" i="2"/>
  <c r="P5690" i="2"/>
  <c r="O5690" i="2"/>
  <c r="N5690" i="2"/>
  <c r="J5690" i="2"/>
  <c r="I5690" i="2"/>
  <c r="G5690" i="2"/>
  <c r="T5689" i="2"/>
  <c r="S5689" i="2"/>
  <c r="R5689" i="2"/>
  <c r="Q5689" i="2"/>
  <c r="P5689" i="2"/>
  <c r="O5689" i="2"/>
  <c r="N5689" i="2"/>
  <c r="J5689" i="2"/>
  <c r="I5689" i="2"/>
  <c r="G5689" i="2"/>
  <c r="T5688" i="2"/>
  <c r="S5688" i="2"/>
  <c r="R5688" i="2"/>
  <c r="Q5688" i="2"/>
  <c r="P5688" i="2"/>
  <c r="O5688" i="2"/>
  <c r="N5688" i="2"/>
  <c r="J5688" i="2"/>
  <c r="I5688" i="2"/>
  <c r="G5688" i="2"/>
  <c r="T5687" i="2"/>
  <c r="S5687" i="2"/>
  <c r="R5687" i="2"/>
  <c r="Q5687" i="2"/>
  <c r="P5687" i="2"/>
  <c r="O5687" i="2"/>
  <c r="N5687" i="2"/>
  <c r="J5687" i="2"/>
  <c r="I5687" i="2"/>
  <c r="L4008" i="2" s="1"/>
  <c r="G5687" i="2"/>
  <c r="T5686" i="2"/>
  <c r="S5686" i="2"/>
  <c r="R5686" i="2"/>
  <c r="Q5686" i="2"/>
  <c r="P5686" i="2"/>
  <c r="O5686" i="2"/>
  <c r="N5686" i="2"/>
  <c r="J5686" i="2"/>
  <c r="I5686" i="2"/>
  <c r="G5686" i="2"/>
  <c r="T5685" i="2"/>
  <c r="S5685" i="2"/>
  <c r="R5685" i="2"/>
  <c r="Q5685" i="2"/>
  <c r="P5685" i="2"/>
  <c r="O5685" i="2"/>
  <c r="N5685" i="2"/>
  <c r="J5685" i="2"/>
  <c r="I5685" i="2"/>
  <c r="G5685" i="2"/>
  <c r="T5684" i="2"/>
  <c r="S5684" i="2"/>
  <c r="R5684" i="2"/>
  <c r="Q5684" i="2"/>
  <c r="P5684" i="2"/>
  <c r="O5684" i="2"/>
  <c r="N5684" i="2"/>
  <c r="J5684" i="2"/>
  <c r="I5684" i="2"/>
  <c r="G5684" i="2"/>
  <c r="T5683" i="2"/>
  <c r="S5683" i="2"/>
  <c r="R5683" i="2"/>
  <c r="Q5683" i="2"/>
  <c r="P5683" i="2"/>
  <c r="O5683" i="2"/>
  <c r="N5683" i="2"/>
  <c r="J5683" i="2"/>
  <c r="I5683" i="2"/>
  <c r="L2991" i="2" s="1"/>
  <c r="G5683" i="2"/>
  <c r="T5682" i="2"/>
  <c r="S5682" i="2"/>
  <c r="R5682" i="2"/>
  <c r="Q5682" i="2"/>
  <c r="P5682" i="2"/>
  <c r="O5682" i="2"/>
  <c r="N5682" i="2"/>
  <c r="J5682" i="2"/>
  <c r="I5682" i="2"/>
  <c r="G5682" i="2"/>
  <c r="T5681" i="2"/>
  <c r="S5681" i="2"/>
  <c r="R5681" i="2"/>
  <c r="Q5681" i="2"/>
  <c r="P5681" i="2"/>
  <c r="O5681" i="2"/>
  <c r="N5681" i="2"/>
  <c r="J5681" i="2"/>
  <c r="I5681" i="2"/>
  <c r="G5681" i="2"/>
  <c r="T5680" i="2"/>
  <c r="S5680" i="2"/>
  <c r="R5680" i="2"/>
  <c r="Q5680" i="2"/>
  <c r="P5680" i="2"/>
  <c r="O5680" i="2"/>
  <c r="N5680" i="2"/>
  <c r="J5680" i="2"/>
  <c r="I5680" i="2"/>
  <c r="G5680" i="2"/>
  <c r="T5679" i="2"/>
  <c r="S5679" i="2"/>
  <c r="R5679" i="2"/>
  <c r="Q5679" i="2"/>
  <c r="P5679" i="2"/>
  <c r="O5679" i="2"/>
  <c r="N5679" i="2"/>
  <c r="J5679" i="2"/>
  <c r="I5679" i="2"/>
  <c r="G5679" i="2"/>
  <c r="T5678" i="2"/>
  <c r="S5678" i="2"/>
  <c r="R5678" i="2"/>
  <c r="Q5678" i="2"/>
  <c r="P5678" i="2"/>
  <c r="O5678" i="2"/>
  <c r="N5678" i="2"/>
  <c r="J5678" i="2"/>
  <c r="I5678" i="2"/>
  <c r="G5678" i="2"/>
  <c r="T5677" i="2"/>
  <c r="S5677" i="2"/>
  <c r="R5677" i="2"/>
  <c r="Q5677" i="2"/>
  <c r="P5677" i="2"/>
  <c r="O5677" i="2"/>
  <c r="N5677" i="2"/>
  <c r="J5677" i="2"/>
  <c r="K4820" i="2" s="1"/>
  <c r="M4554" i="2" s="1"/>
  <c r="I5677" i="2"/>
  <c r="G5677" i="2"/>
  <c r="T5676" i="2"/>
  <c r="S5676" i="2"/>
  <c r="R5676" i="2"/>
  <c r="Q5676" i="2"/>
  <c r="P5676" i="2"/>
  <c r="O5676" i="2"/>
  <c r="N5676" i="2"/>
  <c r="J5676" i="2"/>
  <c r="I5676" i="2"/>
  <c r="G5676" i="2"/>
  <c r="T5675" i="2"/>
  <c r="S5675" i="2"/>
  <c r="R5675" i="2"/>
  <c r="Q5675" i="2"/>
  <c r="P5675" i="2"/>
  <c r="O5675" i="2"/>
  <c r="N5675" i="2"/>
  <c r="J5675" i="2"/>
  <c r="I5675" i="2"/>
  <c r="L4462" i="2" s="1"/>
  <c r="G5675" i="2"/>
  <c r="T5674" i="2"/>
  <c r="S5674" i="2"/>
  <c r="R5674" i="2"/>
  <c r="Q5674" i="2"/>
  <c r="P5674" i="2"/>
  <c r="O5674" i="2"/>
  <c r="N5674" i="2"/>
  <c r="J5674" i="2"/>
  <c r="I5674" i="2"/>
  <c r="G5674" i="2"/>
  <c r="T5673" i="2"/>
  <c r="S5673" i="2"/>
  <c r="R5673" i="2"/>
  <c r="Q5673" i="2"/>
  <c r="P5673" i="2"/>
  <c r="O5673" i="2"/>
  <c r="N5673" i="2"/>
  <c r="J5673" i="2"/>
  <c r="I5673" i="2"/>
  <c r="G5673" i="2"/>
  <c r="T5672" i="2"/>
  <c r="S5672" i="2"/>
  <c r="R5672" i="2"/>
  <c r="Q5672" i="2"/>
  <c r="P5672" i="2"/>
  <c r="O5672" i="2"/>
  <c r="N5672" i="2"/>
  <c r="J5672" i="2"/>
  <c r="I5672" i="2"/>
  <c r="G5672" i="2"/>
  <c r="T5671" i="2"/>
  <c r="S5671" i="2"/>
  <c r="R5671" i="2"/>
  <c r="Q5671" i="2"/>
  <c r="P5671" i="2"/>
  <c r="O5671" i="2"/>
  <c r="N5671" i="2"/>
  <c r="J5671" i="2"/>
  <c r="I5671" i="2"/>
  <c r="L3789" i="2" s="1"/>
  <c r="G5671" i="2"/>
  <c r="T5670" i="2"/>
  <c r="S5670" i="2"/>
  <c r="R5670" i="2"/>
  <c r="Q5670" i="2"/>
  <c r="P5670" i="2"/>
  <c r="O5670" i="2"/>
  <c r="N5670" i="2"/>
  <c r="J5670" i="2"/>
  <c r="I5670" i="2"/>
  <c r="G5670" i="2"/>
  <c r="T5669" i="2"/>
  <c r="S5669" i="2"/>
  <c r="R5669" i="2"/>
  <c r="Q5669" i="2"/>
  <c r="P5669" i="2"/>
  <c r="O5669" i="2"/>
  <c r="N5669" i="2"/>
  <c r="J5669" i="2"/>
  <c r="K4842" i="2" s="1"/>
  <c r="I5669" i="2"/>
  <c r="G5669" i="2"/>
  <c r="T5668" i="2"/>
  <c r="S5668" i="2"/>
  <c r="R5668" i="2"/>
  <c r="Q5668" i="2"/>
  <c r="P5668" i="2"/>
  <c r="O5668" i="2"/>
  <c r="N5668" i="2"/>
  <c r="J5668" i="2"/>
  <c r="I5668" i="2"/>
  <c r="G5668" i="2"/>
  <c r="T5667" i="2"/>
  <c r="S5667" i="2"/>
  <c r="R5667" i="2"/>
  <c r="Q5667" i="2"/>
  <c r="P5667" i="2"/>
  <c r="O5667" i="2"/>
  <c r="N5667" i="2"/>
  <c r="J5667" i="2"/>
  <c r="I5667" i="2"/>
  <c r="L3950" i="2" s="1"/>
  <c r="G5667" i="2"/>
  <c r="T5666" i="2"/>
  <c r="S5666" i="2"/>
  <c r="R5666" i="2"/>
  <c r="Q5666" i="2"/>
  <c r="P5666" i="2"/>
  <c r="O5666" i="2"/>
  <c r="N5666" i="2"/>
  <c r="J5666" i="2"/>
  <c r="I5666" i="2"/>
  <c r="G5666" i="2"/>
  <c r="T5665" i="2"/>
  <c r="S5665" i="2"/>
  <c r="R5665" i="2"/>
  <c r="Q5665" i="2"/>
  <c r="P5665" i="2"/>
  <c r="O5665" i="2"/>
  <c r="N5665" i="2"/>
  <c r="J5665" i="2"/>
  <c r="K4917" i="2" s="1"/>
  <c r="I5665" i="2"/>
  <c r="G5665" i="2"/>
  <c r="T5664" i="2"/>
  <c r="S5664" i="2"/>
  <c r="R5664" i="2"/>
  <c r="Q5664" i="2"/>
  <c r="P5664" i="2"/>
  <c r="O5664" i="2"/>
  <c r="N5664" i="2"/>
  <c r="J5664" i="2"/>
  <c r="K4599" i="2" s="1"/>
  <c r="I5664" i="2"/>
  <c r="G5664" i="2"/>
  <c r="T5663" i="2"/>
  <c r="S5663" i="2"/>
  <c r="R5663" i="2"/>
  <c r="Q5663" i="2"/>
  <c r="P5663" i="2"/>
  <c r="O5663" i="2"/>
  <c r="N5663" i="2"/>
  <c r="J5663" i="2"/>
  <c r="K4722" i="2" s="1"/>
  <c r="I5663" i="2"/>
  <c r="L4722" i="2" s="1"/>
  <c r="G5663" i="2"/>
  <c r="T5662" i="2"/>
  <c r="S5662" i="2"/>
  <c r="R5662" i="2"/>
  <c r="Q5662" i="2"/>
  <c r="P5662" i="2"/>
  <c r="O5662" i="2"/>
  <c r="N5662" i="2"/>
  <c r="J5662" i="2"/>
  <c r="I5662" i="2"/>
  <c r="G5662" i="2"/>
  <c r="T5661" i="2"/>
  <c r="S5661" i="2"/>
  <c r="R5661" i="2"/>
  <c r="Q5661" i="2"/>
  <c r="P5661" i="2"/>
  <c r="O5661" i="2"/>
  <c r="N5661" i="2"/>
  <c r="J5661" i="2"/>
  <c r="I5661" i="2"/>
  <c r="G5661" i="2"/>
  <c r="T5660" i="2"/>
  <c r="S5660" i="2"/>
  <c r="R5660" i="2"/>
  <c r="Q5660" i="2"/>
  <c r="P5660" i="2"/>
  <c r="O5660" i="2"/>
  <c r="N5660" i="2"/>
  <c r="J5660" i="2"/>
  <c r="I5660" i="2"/>
  <c r="G5660" i="2"/>
  <c r="T5659" i="2"/>
  <c r="S5659" i="2"/>
  <c r="R5659" i="2"/>
  <c r="Q5659" i="2"/>
  <c r="P5659" i="2"/>
  <c r="O5659" i="2"/>
  <c r="N5659" i="2"/>
  <c r="J5659" i="2"/>
  <c r="I5659" i="2"/>
  <c r="G5659" i="2"/>
  <c r="T5658" i="2"/>
  <c r="S5658" i="2"/>
  <c r="R5658" i="2"/>
  <c r="Q5658" i="2"/>
  <c r="P5658" i="2"/>
  <c r="O5658" i="2"/>
  <c r="N5658" i="2"/>
  <c r="J5658" i="2"/>
  <c r="I5658" i="2"/>
  <c r="G5658" i="2"/>
  <c r="T5657" i="2"/>
  <c r="S5657" i="2"/>
  <c r="R5657" i="2"/>
  <c r="Q5657" i="2"/>
  <c r="P5657" i="2"/>
  <c r="O5657" i="2"/>
  <c r="N5657" i="2"/>
  <c r="J5657" i="2"/>
  <c r="I5657" i="2"/>
  <c r="G5657" i="2"/>
  <c r="T5656" i="2"/>
  <c r="S5656" i="2"/>
  <c r="R5656" i="2"/>
  <c r="Q5656" i="2"/>
  <c r="P5656" i="2"/>
  <c r="O5656" i="2"/>
  <c r="N5656" i="2"/>
  <c r="J5656" i="2"/>
  <c r="I5656" i="2"/>
  <c r="G5656" i="2"/>
  <c r="T5655" i="2"/>
  <c r="S5655" i="2"/>
  <c r="R5655" i="2"/>
  <c r="Q5655" i="2"/>
  <c r="P5655" i="2"/>
  <c r="O5655" i="2"/>
  <c r="N5655" i="2"/>
  <c r="J5655" i="2"/>
  <c r="I5655" i="2"/>
  <c r="L2805" i="2" s="1"/>
  <c r="G5655" i="2"/>
  <c r="T5654" i="2"/>
  <c r="S5654" i="2"/>
  <c r="R5654" i="2"/>
  <c r="Q5654" i="2"/>
  <c r="P5654" i="2"/>
  <c r="O5654" i="2"/>
  <c r="N5654" i="2"/>
  <c r="J5654" i="2"/>
  <c r="I5654" i="2"/>
  <c r="G5654" i="2"/>
  <c r="T5653" i="2"/>
  <c r="S5653" i="2"/>
  <c r="R5653" i="2"/>
  <c r="Q5653" i="2"/>
  <c r="P5653" i="2"/>
  <c r="O5653" i="2"/>
  <c r="N5653" i="2"/>
  <c r="J5653" i="2"/>
  <c r="I5653" i="2"/>
  <c r="G5653" i="2"/>
  <c r="T5652" i="2"/>
  <c r="S5652" i="2"/>
  <c r="R5652" i="2"/>
  <c r="Q5652" i="2"/>
  <c r="P5652" i="2"/>
  <c r="O5652" i="2"/>
  <c r="N5652" i="2"/>
  <c r="J5652" i="2"/>
  <c r="I5652" i="2"/>
  <c r="G5652" i="2"/>
  <c r="T5651" i="2"/>
  <c r="S5651" i="2"/>
  <c r="R5651" i="2"/>
  <c r="Q5651" i="2"/>
  <c r="P5651" i="2"/>
  <c r="O5651" i="2"/>
  <c r="N5651" i="2"/>
  <c r="J5651" i="2"/>
  <c r="I5651" i="2"/>
  <c r="G5651" i="2"/>
  <c r="T5650" i="2"/>
  <c r="S5650" i="2"/>
  <c r="R5650" i="2"/>
  <c r="Q5650" i="2"/>
  <c r="P5650" i="2"/>
  <c r="O5650" i="2"/>
  <c r="N5650" i="2"/>
  <c r="J5650" i="2"/>
  <c r="I5650" i="2"/>
  <c r="G5650" i="2"/>
  <c r="T5649" i="2"/>
  <c r="S5649" i="2"/>
  <c r="R5649" i="2"/>
  <c r="Q5649" i="2"/>
  <c r="P5649" i="2"/>
  <c r="O5649" i="2"/>
  <c r="N5649" i="2"/>
  <c r="J5649" i="2"/>
  <c r="K4539" i="2" s="1"/>
  <c r="I5649" i="2"/>
  <c r="G5649" i="2"/>
  <c r="T5648" i="2"/>
  <c r="S5648" i="2"/>
  <c r="R5648" i="2"/>
  <c r="Q5648" i="2"/>
  <c r="P5648" i="2"/>
  <c r="O5648" i="2"/>
  <c r="N5648" i="2"/>
  <c r="J5648" i="2"/>
  <c r="I5648" i="2"/>
  <c r="G5648" i="2"/>
  <c r="T5647" i="2"/>
  <c r="S5647" i="2"/>
  <c r="R5647" i="2"/>
  <c r="Q5647" i="2"/>
  <c r="P5647" i="2"/>
  <c r="O5647" i="2"/>
  <c r="N5647" i="2"/>
  <c r="J5647" i="2"/>
  <c r="I5647" i="2"/>
  <c r="G5647" i="2"/>
  <c r="T5646" i="2"/>
  <c r="S5646" i="2"/>
  <c r="R5646" i="2"/>
  <c r="Q5646" i="2"/>
  <c r="P5646" i="2"/>
  <c r="O5646" i="2"/>
  <c r="N5646" i="2"/>
  <c r="J5646" i="2"/>
  <c r="I5646" i="2"/>
  <c r="G5646" i="2"/>
  <c r="T5645" i="2"/>
  <c r="S5645" i="2"/>
  <c r="R5645" i="2"/>
  <c r="Q5645" i="2"/>
  <c r="P5645" i="2"/>
  <c r="O5645" i="2"/>
  <c r="N5645" i="2"/>
  <c r="J5645" i="2"/>
  <c r="I5645" i="2"/>
  <c r="G5645" i="2"/>
  <c r="T5644" i="2"/>
  <c r="S5644" i="2"/>
  <c r="R5644" i="2"/>
  <c r="Q5644" i="2"/>
  <c r="P5644" i="2"/>
  <c r="O5644" i="2"/>
  <c r="N5644" i="2"/>
  <c r="J5644" i="2"/>
  <c r="I5644" i="2"/>
  <c r="G5644" i="2"/>
  <c r="T5643" i="2"/>
  <c r="S5643" i="2"/>
  <c r="R5643" i="2"/>
  <c r="Q5643" i="2"/>
  <c r="P5643" i="2"/>
  <c r="O5643" i="2"/>
  <c r="N5643" i="2"/>
  <c r="J5643" i="2"/>
  <c r="K4916" i="2" s="1"/>
  <c r="I5643" i="2"/>
  <c r="L4916" i="2" s="1"/>
  <c r="G5643" i="2"/>
  <c r="T5642" i="2"/>
  <c r="S5642" i="2"/>
  <c r="R5642" i="2"/>
  <c r="Q5642" i="2"/>
  <c r="P5642" i="2"/>
  <c r="O5642" i="2"/>
  <c r="N5642" i="2"/>
  <c r="J5642" i="2"/>
  <c r="I5642" i="2"/>
  <c r="G5642" i="2"/>
  <c r="T5641" i="2"/>
  <c r="S5641" i="2"/>
  <c r="R5641" i="2"/>
  <c r="Q5641" i="2"/>
  <c r="P5641" i="2"/>
  <c r="O5641" i="2"/>
  <c r="N5641" i="2"/>
  <c r="J5641" i="2"/>
  <c r="I5641" i="2"/>
  <c r="G5641" i="2"/>
  <c r="T5640" i="2"/>
  <c r="S5640" i="2"/>
  <c r="R5640" i="2"/>
  <c r="Q5640" i="2"/>
  <c r="P5640" i="2"/>
  <c r="O5640" i="2"/>
  <c r="N5640" i="2"/>
  <c r="J5640" i="2"/>
  <c r="I5640" i="2"/>
  <c r="G5640" i="2"/>
  <c r="T5639" i="2"/>
  <c r="S5639" i="2"/>
  <c r="R5639" i="2"/>
  <c r="Q5639" i="2"/>
  <c r="P5639" i="2"/>
  <c r="O5639" i="2"/>
  <c r="N5639" i="2"/>
  <c r="J5639" i="2"/>
  <c r="I5639" i="2"/>
  <c r="G5639" i="2"/>
  <c r="T5638" i="2"/>
  <c r="S5638" i="2"/>
  <c r="R5638" i="2"/>
  <c r="Q5638" i="2"/>
  <c r="P5638" i="2"/>
  <c r="O5638" i="2"/>
  <c r="N5638" i="2"/>
  <c r="J5638" i="2"/>
  <c r="I5638" i="2"/>
  <c r="G5638" i="2"/>
  <c r="T5637" i="2"/>
  <c r="S5637" i="2"/>
  <c r="R5637" i="2"/>
  <c r="Q5637" i="2"/>
  <c r="P5637" i="2"/>
  <c r="O5637" i="2"/>
  <c r="N5637" i="2"/>
  <c r="J5637" i="2"/>
  <c r="K4313" i="2" s="1"/>
  <c r="I5637" i="2"/>
  <c r="G5637" i="2"/>
  <c r="T5636" i="2"/>
  <c r="S5636" i="2"/>
  <c r="R5636" i="2"/>
  <c r="Q5636" i="2"/>
  <c r="P5636" i="2"/>
  <c r="O5636" i="2"/>
  <c r="N5636" i="2"/>
  <c r="J5636" i="2"/>
  <c r="I5636" i="2"/>
  <c r="G5636" i="2"/>
  <c r="T5635" i="2"/>
  <c r="S5635" i="2"/>
  <c r="R5635" i="2"/>
  <c r="Q5635" i="2"/>
  <c r="P5635" i="2"/>
  <c r="O5635" i="2"/>
  <c r="N5635" i="2"/>
  <c r="J5635" i="2"/>
  <c r="I5635" i="2"/>
  <c r="G5635" i="2"/>
  <c r="T5634" i="2"/>
  <c r="S5634" i="2"/>
  <c r="R5634" i="2"/>
  <c r="Q5634" i="2"/>
  <c r="P5634" i="2"/>
  <c r="O5634" i="2"/>
  <c r="N5634" i="2"/>
  <c r="J5634" i="2"/>
  <c r="I5634" i="2"/>
  <c r="G5634" i="2"/>
  <c r="T5633" i="2"/>
  <c r="S5633" i="2"/>
  <c r="R5633" i="2"/>
  <c r="Q5633" i="2"/>
  <c r="P5633" i="2"/>
  <c r="O5633" i="2"/>
  <c r="N5633" i="2"/>
  <c r="J5633" i="2"/>
  <c r="I5633" i="2"/>
  <c r="G5633" i="2"/>
  <c r="T5632" i="2"/>
  <c r="S5632" i="2"/>
  <c r="R5632" i="2"/>
  <c r="Q5632" i="2"/>
  <c r="P5632" i="2"/>
  <c r="O5632" i="2"/>
  <c r="N5632" i="2"/>
  <c r="J5632" i="2"/>
  <c r="I5632" i="2"/>
  <c r="G5632" i="2"/>
  <c r="T5631" i="2"/>
  <c r="S5631" i="2"/>
  <c r="R5631" i="2"/>
  <c r="Q5631" i="2"/>
  <c r="P5631" i="2"/>
  <c r="O5631" i="2"/>
  <c r="N5631" i="2"/>
  <c r="J5631" i="2"/>
  <c r="I5631" i="2"/>
  <c r="G5631" i="2"/>
  <c r="T5630" i="2"/>
  <c r="S5630" i="2"/>
  <c r="R5630" i="2"/>
  <c r="Q5630" i="2"/>
  <c r="P5630" i="2"/>
  <c r="O5630" i="2"/>
  <c r="N5630" i="2"/>
  <c r="J5630" i="2"/>
  <c r="I5630" i="2"/>
  <c r="G5630" i="2"/>
  <c r="T5629" i="2"/>
  <c r="S5629" i="2"/>
  <c r="R5629" i="2"/>
  <c r="Q5629" i="2"/>
  <c r="P5629" i="2"/>
  <c r="O5629" i="2"/>
  <c r="N5629" i="2"/>
  <c r="J5629" i="2"/>
  <c r="K4880" i="2" s="1"/>
  <c r="I5629" i="2"/>
  <c r="G5629" i="2"/>
  <c r="T5628" i="2"/>
  <c r="S5628" i="2"/>
  <c r="R5628" i="2"/>
  <c r="Q5628" i="2"/>
  <c r="P5628" i="2"/>
  <c r="O5628" i="2"/>
  <c r="N5628" i="2"/>
  <c r="J5628" i="2"/>
  <c r="I5628" i="2"/>
  <c r="G5628" i="2"/>
  <c r="T5627" i="2"/>
  <c r="S5627" i="2"/>
  <c r="R5627" i="2"/>
  <c r="Q5627" i="2"/>
  <c r="P5627" i="2"/>
  <c r="O5627" i="2"/>
  <c r="N5627" i="2"/>
  <c r="J5627" i="2"/>
  <c r="I5627" i="2"/>
  <c r="G5627" i="2"/>
  <c r="T5626" i="2"/>
  <c r="S5626" i="2"/>
  <c r="R5626" i="2"/>
  <c r="Q5626" i="2"/>
  <c r="P5626" i="2"/>
  <c r="O5626" i="2"/>
  <c r="N5626" i="2"/>
  <c r="J5626" i="2"/>
  <c r="I5626" i="2"/>
  <c r="G5626" i="2"/>
  <c r="T5625" i="2"/>
  <c r="S5625" i="2"/>
  <c r="R5625" i="2"/>
  <c r="Q5625" i="2"/>
  <c r="P5625" i="2"/>
  <c r="O5625" i="2"/>
  <c r="N5625" i="2"/>
  <c r="J5625" i="2"/>
  <c r="I5625" i="2"/>
  <c r="G5625" i="2"/>
  <c r="T5624" i="2"/>
  <c r="S5624" i="2"/>
  <c r="R5624" i="2"/>
  <c r="Q5624" i="2"/>
  <c r="P5624" i="2"/>
  <c r="O5624" i="2"/>
  <c r="N5624" i="2"/>
  <c r="J5624" i="2"/>
  <c r="I5624" i="2"/>
  <c r="G5624" i="2"/>
  <c r="T5623" i="2"/>
  <c r="S5623" i="2"/>
  <c r="R5623" i="2"/>
  <c r="Q5623" i="2"/>
  <c r="P5623" i="2"/>
  <c r="O5623" i="2"/>
  <c r="N5623" i="2"/>
  <c r="J5623" i="2"/>
  <c r="I5623" i="2"/>
  <c r="L3337" i="2" s="1"/>
  <c r="G5623" i="2"/>
  <c r="T5622" i="2"/>
  <c r="S5622" i="2"/>
  <c r="R5622" i="2"/>
  <c r="Q5622" i="2"/>
  <c r="P5622" i="2"/>
  <c r="O5622" i="2"/>
  <c r="N5622" i="2"/>
  <c r="J5622" i="2"/>
  <c r="I5622" i="2"/>
  <c r="G5622" i="2"/>
  <c r="T5621" i="2"/>
  <c r="S5621" i="2"/>
  <c r="R5621" i="2"/>
  <c r="Q5621" i="2"/>
  <c r="P5621" i="2"/>
  <c r="O5621" i="2"/>
  <c r="N5621" i="2"/>
  <c r="J5621" i="2"/>
  <c r="I5621" i="2"/>
  <c r="G5621" i="2"/>
  <c r="T5620" i="2"/>
  <c r="S5620" i="2"/>
  <c r="R5620" i="2"/>
  <c r="Q5620" i="2"/>
  <c r="P5620" i="2"/>
  <c r="O5620" i="2"/>
  <c r="N5620" i="2"/>
  <c r="J5620" i="2"/>
  <c r="K4263" i="2" s="1"/>
  <c r="I5620" i="2"/>
  <c r="G5620" i="2"/>
  <c r="T5619" i="2"/>
  <c r="S5619" i="2"/>
  <c r="R5619" i="2"/>
  <c r="Q5619" i="2"/>
  <c r="P5619" i="2"/>
  <c r="O5619" i="2"/>
  <c r="N5619" i="2"/>
  <c r="J5619" i="2"/>
  <c r="I5619" i="2"/>
  <c r="G5619" i="2"/>
  <c r="T5618" i="2"/>
  <c r="S5618" i="2"/>
  <c r="R5618" i="2"/>
  <c r="Q5618" i="2"/>
  <c r="P5618" i="2"/>
  <c r="O5618" i="2"/>
  <c r="N5618" i="2"/>
  <c r="J5618" i="2"/>
  <c r="I5618" i="2"/>
  <c r="G5618" i="2"/>
  <c r="T5617" i="2"/>
  <c r="S5617" i="2"/>
  <c r="R5617" i="2"/>
  <c r="Q5617" i="2"/>
  <c r="P5617" i="2"/>
  <c r="O5617" i="2"/>
  <c r="N5617" i="2"/>
  <c r="J5617" i="2"/>
  <c r="I5617" i="2"/>
  <c r="G5617" i="2"/>
  <c r="T5616" i="2"/>
  <c r="S5616" i="2"/>
  <c r="R5616" i="2"/>
  <c r="Q5616" i="2"/>
  <c r="P5616" i="2"/>
  <c r="O5616" i="2"/>
  <c r="N5616" i="2"/>
  <c r="J5616" i="2"/>
  <c r="I5616" i="2"/>
  <c r="G5616" i="2"/>
  <c r="T5615" i="2"/>
  <c r="S5615" i="2"/>
  <c r="R5615" i="2"/>
  <c r="Q5615" i="2"/>
  <c r="P5615" i="2"/>
  <c r="O5615" i="2"/>
  <c r="N5615" i="2"/>
  <c r="J5615" i="2"/>
  <c r="I5615" i="2"/>
  <c r="G5615" i="2"/>
  <c r="T5614" i="2"/>
  <c r="S5614" i="2"/>
  <c r="R5614" i="2"/>
  <c r="Q5614" i="2"/>
  <c r="P5614" i="2"/>
  <c r="O5614" i="2"/>
  <c r="N5614" i="2"/>
  <c r="J5614" i="2"/>
  <c r="I5614" i="2"/>
  <c r="G5614" i="2"/>
  <c r="T5613" i="2"/>
  <c r="S5613" i="2"/>
  <c r="R5613" i="2"/>
  <c r="Q5613" i="2"/>
  <c r="P5613" i="2"/>
  <c r="O5613" i="2"/>
  <c r="N5613" i="2"/>
  <c r="J5613" i="2"/>
  <c r="I5613" i="2"/>
  <c r="G5613" i="2"/>
  <c r="T5612" i="2"/>
  <c r="S5612" i="2"/>
  <c r="R5612" i="2"/>
  <c r="Q5612" i="2"/>
  <c r="P5612" i="2"/>
  <c r="O5612" i="2"/>
  <c r="N5612" i="2"/>
  <c r="J5612" i="2"/>
  <c r="I5612" i="2"/>
  <c r="G5612" i="2"/>
  <c r="T5611" i="2"/>
  <c r="S5611" i="2"/>
  <c r="R5611" i="2"/>
  <c r="Q5611" i="2"/>
  <c r="P5611" i="2"/>
  <c r="O5611" i="2"/>
  <c r="N5611" i="2"/>
  <c r="J5611" i="2"/>
  <c r="I5611" i="2"/>
  <c r="G5611" i="2"/>
  <c r="T5610" i="2"/>
  <c r="S5610" i="2"/>
  <c r="R5610" i="2"/>
  <c r="Q5610" i="2"/>
  <c r="P5610" i="2"/>
  <c r="O5610" i="2"/>
  <c r="N5610" i="2"/>
  <c r="J5610" i="2"/>
  <c r="K4474" i="2" s="1"/>
  <c r="I5610" i="2"/>
  <c r="G5610" i="2"/>
  <c r="T5609" i="2"/>
  <c r="S5609" i="2"/>
  <c r="R5609" i="2"/>
  <c r="Q5609" i="2"/>
  <c r="P5609" i="2"/>
  <c r="O5609" i="2"/>
  <c r="N5609" i="2"/>
  <c r="J5609" i="2"/>
  <c r="I5609" i="2"/>
  <c r="G5609" i="2"/>
  <c r="T5608" i="2"/>
  <c r="S5608" i="2"/>
  <c r="R5608" i="2"/>
  <c r="Q5608" i="2"/>
  <c r="P5608" i="2"/>
  <c r="O5608" i="2"/>
  <c r="N5608" i="2"/>
  <c r="J5608" i="2"/>
  <c r="I5608" i="2"/>
  <c r="G5608" i="2"/>
  <c r="T5607" i="2"/>
  <c r="S5607" i="2"/>
  <c r="R5607" i="2"/>
  <c r="Q5607" i="2"/>
  <c r="P5607" i="2"/>
  <c r="O5607" i="2"/>
  <c r="N5607" i="2"/>
  <c r="J5607" i="2"/>
  <c r="I5607" i="2"/>
  <c r="L2747" i="2" s="1"/>
  <c r="G5607" i="2"/>
  <c r="T5606" i="2"/>
  <c r="S5606" i="2"/>
  <c r="R5606" i="2"/>
  <c r="Q5606" i="2"/>
  <c r="P5606" i="2"/>
  <c r="O5606" i="2"/>
  <c r="N5606" i="2"/>
  <c r="J5606" i="2"/>
  <c r="I5606" i="2"/>
  <c r="G5606" i="2"/>
  <c r="T5605" i="2"/>
  <c r="S5605" i="2"/>
  <c r="R5605" i="2"/>
  <c r="Q5605" i="2"/>
  <c r="P5605" i="2"/>
  <c r="O5605" i="2"/>
  <c r="N5605" i="2"/>
  <c r="J5605" i="2"/>
  <c r="K4461" i="2" s="1"/>
  <c r="I5605" i="2"/>
  <c r="G5605" i="2"/>
  <c r="T5604" i="2"/>
  <c r="S5604" i="2"/>
  <c r="R5604" i="2"/>
  <c r="Q5604" i="2"/>
  <c r="P5604" i="2"/>
  <c r="O5604" i="2"/>
  <c r="N5604" i="2"/>
  <c r="J5604" i="2"/>
  <c r="I5604" i="2"/>
  <c r="G5604" i="2"/>
  <c r="T5603" i="2"/>
  <c r="S5603" i="2"/>
  <c r="R5603" i="2"/>
  <c r="Q5603" i="2"/>
  <c r="P5603" i="2"/>
  <c r="O5603" i="2"/>
  <c r="N5603" i="2"/>
  <c r="J5603" i="2"/>
  <c r="I5603" i="2"/>
  <c r="L3677" i="2" s="1"/>
  <c r="M9338" i="2" s="1"/>
  <c r="G5603" i="2"/>
  <c r="T5602" i="2"/>
  <c r="S5602" i="2"/>
  <c r="R5602" i="2"/>
  <c r="Q5602" i="2"/>
  <c r="P5602" i="2"/>
  <c r="O5602" i="2"/>
  <c r="N5602" i="2"/>
  <c r="J5602" i="2"/>
  <c r="I5602" i="2"/>
  <c r="G5602" i="2"/>
  <c r="T5601" i="2"/>
  <c r="S5601" i="2"/>
  <c r="R5601" i="2"/>
  <c r="Q5601" i="2"/>
  <c r="P5601" i="2"/>
  <c r="O5601" i="2"/>
  <c r="N5601" i="2"/>
  <c r="J5601" i="2"/>
  <c r="K4538" i="2" s="1"/>
  <c r="I5601" i="2"/>
  <c r="G5601" i="2"/>
  <c r="T5600" i="2"/>
  <c r="S5600" i="2"/>
  <c r="R5600" i="2"/>
  <c r="Q5600" i="2"/>
  <c r="P5600" i="2"/>
  <c r="O5600" i="2"/>
  <c r="N5600" i="2"/>
  <c r="J5600" i="2"/>
  <c r="K4976" i="2" s="1"/>
  <c r="I5600" i="2"/>
  <c r="G5600" i="2"/>
  <c r="T5599" i="2"/>
  <c r="S5599" i="2"/>
  <c r="R5599" i="2"/>
  <c r="Q5599" i="2"/>
  <c r="P5599" i="2"/>
  <c r="O5599" i="2"/>
  <c r="N5599" i="2"/>
  <c r="J5599" i="2"/>
  <c r="I5599" i="2"/>
  <c r="G5599" i="2"/>
  <c r="T5598" i="2"/>
  <c r="S5598" i="2"/>
  <c r="R5598" i="2"/>
  <c r="Q5598" i="2"/>
  <c r="P5598" i="2"/>
  <c r="O5598" i="2"/>
  <c r="N5598" i="2"/>
  <c r="J5598" i="2"/>
  <c r="I5598" i="2"/>
  <c r="G5598" i="2"/>
  <c r="T5597" i="2"/>
  <c r="S5597" i="2"/>
  <c r="R5597" i="2"/>
  <c r="Q5597" i="2"/>
  <c r="P5597" i="2"/>
  <c r="O5597" i="2"/>
  <c r="N5597" i="2"/>
  <c r="J5597" i="2"/>
  <c r="I5597" i="2"/>
  <c r="G5597" i="2"/>
  <c r="T5596" i="2"/>
  <c r="S5596" i="2"/>
  <c r="R5596" i="2"/>
  <c r="Q5596" i="2"/>
  <c r="P5596" i="2"/>
  <c r="O5596" i="2"/>
  <c r="N5596" i="2"/>
  <c r="J5596" i="2"/>
  <c r="I5596" i="2"/>
  <c r="G5596" i="2"/>
  <c r="T5595" i="2"/>
  <c r="S5595" i="2"/>
  <c r="R5595" i="2"/>
  <c r="Q5595" i="2"/>
  <c r="P5595" i="2"/>
  <c r="O5595" i="2"/>
  <c r="N5595" i="2"/>
  <c r="J5595" i="2"/>
  <c r="I5595" i="2"/>
  <c r="L3499" i="2" s="1"/>
  <c r="G5595" i="2"/>
  <c r="T5594" i="2"/>
  <c r="S5594" i="2"/>
  <c r="R5594" i="2"/>
  <c r="Q5594" i="2"/>
  <c r="P5594" i="2"/>
  <c r="O5594" i="2"/>
  <c r="N5594" i="2"/>
  <c r="J5594" i="2"/>
  <c r="I5594" i="2"/>
  <c r="G5594" i="2"/>
  <c r="T5593" i="2"/>
  <c r="S5593" i="2"/>
  <c r="R5593" i="2"/>
  <c r="Q5593" i="2"/>
  <c r="P5593" i="2"/>
  <c r="O5593" i="2"/>
  <c r="N5593" i="2"/>
  <c r="J5593" i="2"/>
  <c r="I5593" i="2"/>
  <c r="G5593" i="2"/>
  <c r="T5592" i="2"/>
  <c r="S5592" i="2"/>
  <c r="R5592" i="2"/>
  <c r="Q5592" i="2"/>
  <c r="P5592" i="2"/>
  <c r="O5592" i="2"/>
  <c r="N5592" i="2"/>
  <c r="J5592" i="2"/>
  <c r="I5592" i="2"/>
  <c r="G5592" i="2"/>
  <c r="T5591" i="2"/>
  <c r="S5591" i="2"/>
  <c r="R5591" i="2"/>
  <c r="Q5591" i="2"/>
  <c r="P5591" i="2"/>
  <c r="O5591" i="2"/>
  <c r="N5591" i="2"/>
  <c r="J5591" i="2"/>
  <c r="I5591" i="2"/>
  <c r="L3968" i="2" s="1"/>
  <c r="G5591" i="2"/>
  <c r="T5590" i="2"/>
  <c r="S5590" i="2"/>
  <c r="R5590" i="2"/>
  <c r="Q5590" i="2"/>
  <c r="P5590" i="2"/>
  <c r="O5590" i="2"/>
  <c r="N5590" i="2"/>
  <c r="J5590" i="2"/>
  <c r="K4736" i="2" s="1"/>
  <c r="I5590" i="2"/>
  <c r="G5590" i="2"/>
  <c r="T5589" i="2"/>
  <c r="S5589" i="2"/>
  <c r="R5589" i="2"/>
  <c r="Q5589" i="2"/>
  <c r="P5589" i="2"/>
  <c r="O5589" i="2"/>
  <c r="N5589" i="2"/>
  <c r="J5589" i="2"/>
  <c r="I5589" i="2"/>
  <c r="G5589" i="2"/>
  <c r="T5588" i="2"/>
  <c r="S5588" i="2"/>
  <c r="R5588" i="2"/>
  <c r="Q5588" i="2"/>
  <c r="P5588" i="2"/>
  <c r="O5588" i="2"/>
  <c r="N5588" i="2"/>
  <c r="J5588" i="2"/>
  <c r="I5588" i="2"/>
  <c r="G5588" i="2"/>
  <c r="T5587" i="2"/>
  <c r="S5587" i="2"/>
  <c r="R5587" i="2"/>
  <c r="Q5587" i="2"/>
  <c r="P5587" i="2"/>
  <c r="O5587" i="2"/>
  <c r="N5587" i="2"/>
  <c r="J5587" i="2"/>
  <c r="I5587" i="2"/>
  <c r="G5587" i="2"/>
  <c r="T5586" i="2"/>
  <c r="S5586" i="2"/>
  <c r="R5586" i="2"/>
  <c r="Q5586" i="2"/>
  <c r="P5586" i="2"/>
  <c r="O5586" i="2"/>
  <c r="N5586" i="2"/>
  <c r="J5586" i="2"/>
  <c r="I5586" i="2"/>
  <c r="G5586" i="2"/>
  <c r="T5585" i="2"/>
  <c r="S5585" i="2"/>
  <c r="R5585" i="2"/>
  <c r="Q5585" i="2"/>
  <c r="P5585" i="2"/>
  <c r="O5585" i="2"/>
  <c r="N5585" i="2"/>
  <c r="J5585" i="2"/>
  <c r="K4975" i="2" s="1"/>
  <c r="I5585" i="2"/>
  <c r="G5585" i="2"/>
  <c r="T5584" i="2"/>
  <c r="S5584" i="2"/>
  <c r="R5584" i="2"/>
  <c r="Q5584" i="2"/>
  <c r="P5584" i="2"/>
  <c r="O5584" i="2"/>
  <c r="N5584" i="2"/>
  <c r="J5584" i="2"/>
  <c r="I5584" i="2"/>
  <c r="G5584" i="2"/>
  <c r="T5583" i="2"/>
  <c r="S5583" i="2"/>
  <c r="R5583" i="2"/>
  <c r="Q5583" i="2"/>
  <c r="P5583" i="2"/>
  <c r="O5583" i="2"/>
  <c r="N5583" i="2"/>
  <c r="J5583" i="2"/>
  <c r="I5583" i="2"/>
  <c r="G5583" i="2"/>
  <c r="T5582" i="2"/>
  <c r="S5582" i="2"/>
  <c r="R5582" i="2"/>
  <c r="Q5582" i="2"/>
  <c r="P5582" i="2"/>
  <c r="O5582" i="2"/>
  <c r="N5582" i="2"/>
  <c r="J5582" i="2"/>
  <c r="I5582" i="2"/>
  <c r="G5582" i="2"/>
  <c r="T5581" i="2"/>
  <c r="S5581" i="2"/>
  <c r="R5581" i="2"/>
  <c r="Q5581" i="2"/>
  <c r="P5581" i="2"/>
  <c r="O5581" i="2"/>
  <c r="N5581" i="2"/>
  <c r="J5581" i="2"/>
  <c r="I5581" i="2"/>
  <c r="G5581" i="2"/>
  <c r="T5580" i="2"/>
  <c r="S5580" i="2"/>
  <c r="R5580" i="2"/>
  <c r="Q5580" i="2"/>
  <c r="P5580" i="2"/>
  <c r="O5580" i="2"/>
  <c r="N5580" i="2"/>
  <c r="J5580" i="2"/>
  <c r="I5580" i="2"/>
  <c r="G5580" i="2"/>
  <c r="T5579" i="2"/>
  <c r="S5579" i="2"/>
  <c r="R5579" i="2"/>
  <c r="Q5579" i="2"/>
  <c r="P5579" i="2"/>
  <c r="O5579" i="2"/>
  <c r="N5579" i="2"/>
  <c r="J5579" i="2"/>
  <c r="I5579" i="2"/>
  <c r="L4239" i="2" s="1"/>
  <c r="G5579" i="2"/>
  <c r="T5578" i="2"/>
  <c r="S5578" i="2"/>
  <c r="R5578" i="2"/>
  <c r="Q5578" i="2"/>
  <c r="P5578" i="2"/>
  <c r="O5578" i="2"/>
  <c r="N5578" i="2"/>
  <c r="J5578" i="2"/>
  <c r="I5578" i="2"/>
  <c r="G5578" i="2"/>
  <c r="T5577" i="2"/>
  <c r="S5577" i="2"/>
  <c r="R5577" i="2"/>
  <c r="Q5577" i="2"/>
  <c r="P5577" i="2"/>
  <c r="O5577" i="2"/>
  <c r="N5577" i="2"/>
  <c r="J5577" i="2"/>
  <c r="I5577" i="2"/>
  <c r="G5577" i="2"/>
  <c r="T5576" i="2"/>
  <c r="S5576" i="2"/>
  <c r="R5576" i="2"/>
  <c r="Q5576" i="2"/>
  <c r="P5576" i="2"/>
  <c r="O5576" i="2"/>
  <c r="N5576" i="2"/>
  <c r="J5576" i="2"/>
  <c r="I5576" i="2"/>
  <c r="G5576" i="2"/>
  <c r="T5575" i="2"/>
  <c r="S5575" i="2"/>
  <c r="R5575" i="2"/>
  <c r="Q5575" i="2"/>
  <c r="P5575" i="2"/>
  <c r="O5575" i="2"/>
  <c r="N5575" i="2"/>
  <c r="J5575" i="2"/>
  <c r="I5575" i="2"/>
  <c r="L4181" i="2" s="1"/>
  <c r="G5575" i="2"/>
  <c r="T5574" i="2"/>
  <c r="S5574" i="2"/>
  <c r="R5574" i="2"/>
  <c r="Q5574" i="2"/>
  <c r="P5574" i="2"/>
  <c r="O5574" i="2"/>
  <c r="N5574" i="2"/>
  <c r="J5574" i="2"/>
  <c r="I5574" i="2"/>
  <c r="G5574" i="2"/>
  <c r="T5573" i="2"/>
  <c r="S5573" i="2"/>
  <c r="R5573" i="2"/>
  <c r="Q5573" i="2"/>
  <c r="P5573" i="2"/>
  <c r="O5573" i="2"/>
  <c r="N5573" i="2"/>
  <c r="J5573" i="2"/>
  <c r="I5573" i="2"/>
  <c r="G5573" i="2"/>
  <c r="T5572" i="2"/>
  <c r="S5572" i="2"/>
  <c r="R5572" i="2"/>
  <c r="Q5572" i="2"/>
  <c r="P5572" i="2"/>
  <c r="O5572" i="2"/>
  <c r="N5572" i="2"/>
  <c r="J5572" i="2"/>
  <c r="K4581" i="2" s="1"/>
  <c r="I5572" i="2"/>
  <c r="G5572" i="2"/>
  <c r="T5571" i="2"/>
  <c r="S5571" i="2"/>
  <c r="R5571" i="2"/>
  <c r="Q5571" i="2"/>
  <c r="P5571" i="2"/>
  <c r="O5571" i="2"/>
  <c r="N5571" i="2"/>
  <c r="J5571" i="2"/>
  <c r="I5571" i="2"/>
  <c r="L3429" i="2" s="1"/>
  <c r="G5571" i="2"/>
  <c r="T5570" i="2"/>
  <c r="S5570" i="2"/>
  <c r="R5570" i="2"/>
  <c r="Q5570" i="2"/>
  <c r="P5570" i="2"/>
  <c r="O5570" i="2"/>
  <c r="N5570" i="2"/>
  <c r="J5570" i="2"/>
  <c r="I5570" i="2"/>
  <c r="G5570" i="2"/>
  <c r="T5569" i="2"/>
  <c r="S5569" i="2"/>
  <c r="R5569" i="2"/>
  <c r="Q5569" i="2"/>
  <c r="P5569" i="2"/>
  <c r="O5569" i="2"/>
  <c r="N5569" i="2"/>
  <c r="J5569" i="2"/>
  <c r="I5569" i="2"/>
  <c r="G5569" i="2"/>
  <c r="T5568" i="2"/>
  <c r="S5568" i="2"/>
  <c r="R5568" i="2"/>
  <c r="Q5568" i="2"/>
  <c r="P5568" i="2"/>
  <c r="O5568" i="2"/>
  <c r="N5568" i="2"/>
  <c r="J5568" i="2"/>
  <c r="I5568" i="2"/>
  <c r="G5568" i="2"/>
  <c r="T5567" i="2"/>
  <c r="S5567" i="2"/>
  <c r="R5567" i="2"/>
  <c r="Q5567" i="2"/>
  <c r="P5567" i="2"/>
  <c r="O5567" i="2"/>
  <c r="N5567" i="2"/>
  <c r="J5567" i="2"/>
  <c r="I5567" i="2"/>
  <c r="L4081" i="2" s="1"/>
  <c r="G5567" i="2"/>
  <c r="T5566" i="2"/>
  <c r="S5566" i="2"/>
  <c r="R5566" i="2"/>
  <c r="Q5566" i="2"/>
  <c r="P5566" i="2"/>
  <c r="O5566" i="2"/>
  <c r="N5566" i="2"/>
  <c r="J5566" i="2"/>
  <c r="K4974" i="2" s="1"/>
  <c r="I5566" i="2"/>
  <c r="G5566" i="2"/>
  <c r="T5565" i="2"/>
  <c r="S5565" i="2"/>
  <c r="R5565" i="2"/>
  <c r="Q5565" i="2"/>
  <c r="P5565" i="2"/>
  <c r="O5565" i="2"/>
  <c r="N5565" i="2"/>
  <c r="J5565" i="2"/>
  <c r="I5565" i="2"/>
  <c r="G5565" i="2"/>
  <c r="T5564" i="2"/>
  <c r="S5564" i="2"/>
  <c r="R5564" i="2"/>
  <c r="Q5564" i="2"/>
  <c r="P5564" i="2"/>
  <c r="O5564" i="2"/>
  <c r="N5564" i="2"/>
  <c r="J5564" i="2"/>
  <c r="I5564" i="2"/>
  <c r="G5564" i="2"/>
  <c r="T5563" i="2"/>
  <c r="S5563" i="2"/>
  <c r="R5563" i="2"/>
  <c r="Q5563" i="2"/>
  <c r="P5563" i="2"/>
  <c r="O5563" i="2"/>
  <c r="N5563" i="2"/>
  <c r="J5563" i="2"/>
  <c r="K4834" i="2" s="1"/>
  <c r="I5563" i="2"/>
  <c r="L4834" i="2" s="1"/>
  <c r="G5563" i="2"/>
  <c r="T5562" i="2"/>
  <c r="S5562" i="2"/>
  <c r="R5562" i="2"/>
  <c r="Q5562" i="2"/>
  <c r="P5562" i="2"/>
  <c r="O5562" i="2"/>
  <c r="N5562" i="2"/>
  <c r="J5562" i="2"/>
  <c r="I5562" i="2"/>
  <c r="G5562" i="2"/>
  <c r="T5561" i="2"/>
  <c r="S5561" i="2"/>
  <c r="R5561" i="2"/>
  <c r="Q5561" i="2"/>
  <c r="P5561" i="2"/>
  <c r="O5561" i="2"/>
  <c r="N5561" i="2"/>
  <c r="J5561" i="2"/>
  <c r="K4907" i="2" s="1"/>
  <c r="I5561" i="2"/>
  <c r="G5561" i="2"/>
  <c r="T5560" i="2"/>
  <c r="S5560" i="2"/>
  <c r="R5560" i="2"/>
  <c r="Q5560" i="2"/>
  <c r="P5560" i="2"/>
  <c r="O5560" i="2"/>
  <c r="N5560" i="2"/>
  <c r="J5560" i="2"/>
  <c r="I5560" i="2"/>
  <c r="G5560" i="2"/>
  <c r="T5559" i="2"/>
  <c r="S5559" i="2"/>
  <c r="R5559" i="2"/>
  <c r="Q5559" i="2"/>
  <c r="P5559" i="2"/>
  <c r="O5559" i="2"/>
  <c r="N5559" i="2"/>
  <c r="J5559" i="2"/>
  <c r="I5559" i="2"/>
  <c r="L4054" i="2" s="1"/>
  <c r="G5559" i="2"/>
  <c r="T5558" i="2"/>
  <c r="S5558" i="2"/>
  <c r="R5558" i="2"/>
  <c r="Q5558" i="2"/>
  <c r="P5558" i="2"/>
  <c r="O5558" i="2"/>
  <c r="N5558" i="2"/>
  <c r="J5558" i="2"/>
  <c r="I5558" i="2"/>
  <c r="G5558" i="2"/>
  <c r="T5557" i="2"/>
  <c r="S5557" i="2"/>
  <c r="R5557" i="2"/>
  <c r="Q5557" i="2"/>
  <c r="P5557" i="2"/>
  <c r="O5557" i="2"/>
  <c r="N5557" i="2"/>
  <c r="J5557" i="2"/>
  <c r="I5557" i="2"/>
  <c r="G5557" i="2"/>
  <c r="T5556" i="2"/>
  <c r="S5556" i="2"/>
  <c r="R5556" i="2"/>
  <c r="Q5556" i="2"/>
  <c r="P5556" i="2"/>
  <c r="O5556" i="2"/>
  <c r="N5556" i="2"/>
  <c r="J5556" i="2"/>
  <c r="I5556" i="2"/>
  <c r="G5556" i="2"/>
  <c r="T5555" i="2"/>
  <c r="S5555" i="2"/>
  <c r="R5555" i="2"/>
  <c r="Q5555" i="2"/>
  <c r="P5555" i="2"/>
  <c r="O5555" i="2"/>
  <c r="N5555" i="2"/>
  <c r="J5555" i="2"/>
  <c r="I5555" i="2"/>
  <c r="G5555" i="2"/>
  <c r="T5554" i="2"/>
  <c r="S5554" i="2"/>
  <c r="R5554" i="2"/>
  <c r="Q5554" i="2"/>
  <c r="P5554" i="2"/>
  <c r="O5554" i="2"/>
  <c r="N5554" i="2"/>
  <c r="J5554" i="2"/>
  <c r="I5554" i="2"/>
  <c r="G5554" i="2"/>
  <c r="T5553" i="2"/>
  <c r="S5553" i="2"/>
  <c r="R5553" i="2"/>
  <c r="Q5553" i="2"/>
  <c r="P5553" i="2"/>
  <c r="O5553" i="2"/>
  <c r="N5553" i="2"/>
  <c r="J5553" i="2"/>
  <c r="I5553" i="2"/>
  <c r="G5553" i="2"/>
  <c r="T5552" i="2"/>
  <c r="S5552" i="2"/>
  <c r="R5552" i="2"/>
  <c r="Q5552" i="2"/>
  <c r="P5552" i="2"/>
  <c r="O5552" i="2"/>
  <c r="N5552" i="2"/>
  <c r="J5552" i="2"/>
  <c r="I5552" i="2"/>
  <c r="G5552" i="2"/>
  <c r="T5551" i="2"/>
  <c r="S5551" i="2"/>
  <c r="R5551" i="2"/>
  <c r="Q5551" i="2"/>
  <c r="P5551" i="2"/>
  <c r="O5551" i="2"/>
  <c r="N5551" i="2"/>
  <c r="J5551" i="2"/>
  <c r="K4598" i="2" s="1"/>
  <c r="I5551" i="2"/>
  <c r="L4598" i="2" s="1"/>
  <c r="G5551" i="2"/>
  <c r="T5550" i="2"/>
  <c r="S5550" i="2"/>
  <c r="R5550" i="2"/>
  <c r="Q5550" i="2"/>
  <c r="P5550" i="2"/>
  <c r="O5550" i="2"/>
  <c r="N5550" i="2"/>
  <c r="J5550" i="2"/>
  <c r="I5550" i="2"/>
  <c r="G5550" i="2"/>
  <c r="T5549" i="2"/>
  <c r="S5549" i="2"/>
  <c r="R5549" i="2"/>
  <c r="Q5549" i="2"/>
  <c r="P5549" i="2"/>
  <c r="O5549" i="2"/>
  <c r="N5549" i="2"/>
  <c r="J5549" i="2"/>
  <c r="I5549" i="2"/>
  <c r="G5549" i="2"/>
  <c r="T5548" i="2"/>
  <c r="S5548" i="2"/>
  <c r="R5548" i="2"/>
  <c r="Q5548" i="2"/>
  <c r="P5548" i="2"/>
  <c r="O5548" i="2"/>
  <c r="N5548" i="2"/>
  <c r="J5548" i="2"/>
  <c r="I5548" i="2"/>
  <c r="G5548" i="2"/>
  <c r="T5547" i="2"/>
  <c r="S5547" i="2"/>
  <c r="R5547" i="2"/>
  <c r="Q5547" i="2"/>
  <c r="P5547" i="2"/>
  <c r="O5547" i="2"/>
  <c r="N5547" i="2"/>
  <c r="J5547" i="2"/>
  <c r="I5547" i="2"/>
  <c r="L2951" i="2" s="1"/>
  <c r="G5547" i="2"/>
  <c r="T5546" i="2"/>
  <c r="S5546" i="2"/>
  <c r="R5546" i="2"/>
  <c r="Q5546" i="2"/>
  <c r="P5546" i="2"/>
  <c r="O5546" i="2"/>
  <c r="N5546" i="2"/>
  <c r="J5546" i="2"/>
  <c r="I5546" i="2"/>
  <c r="G5546" i="2"/>
  <c r="T5545" i="2"/>
  <c r="S5545" i="2"/>
  <c r="R5545" i="2"/>
  <c r="Q5545" i="2"/>
  <c r="P5545" i="2"/>
  <c r="O5545" i="2"/>
  <c r="N5545" i="2"/>
  <c r="J5545" i="2"/>
  <c r="I5545" i="2"/>
  <c r="G5545" i="2"/>
  <c r="T5544" i="2"/>
  <c r="S5544" i="2"/>
  <c r="R5544" i="2"/>
  <c r="Q5544" i="2"/>
  <c r="P5544" i="2"/>
  <c r="O5544" i="2"/>
  <c r="N5544" i="2"/>
  <c r="J5544" i="2"/>
  <c r="I5544" i="2"/>
  <c r="G5544" i="2"/>
  <c r="T5543" i="2"/>
  <c r="S5543" i="2"/>
  <c r="R5543" i="2"/>
  <c r="Q5543" i="2"/>
  <c r="P5543" i="2"/>
  <c r="O5543" i="2"/>
  <c r="N5543" i="2"/>
  <c r="J5543" i="2"/>
  <c r="I5543" i="2"/>
  <c r="G5543" i="2"/>
  <c r="T5542" i="2"/>
  <c r="S5542" i="2"/>
  <c r="R5542" i="2"/>
  <c r="Q5542" i="2"/>
  <c r="P5542" i="2"/>
  <c r="O5542" i="2"/>
  <c r="N5542" i="2"/>
  <c r="J5542" i="2"/>
  <c r="I5542" i="2"/>
  <c r="G5542" i="2"/>
  <c r="T5541" i="2"/>
  <c r="S5541" i="2"/>
  <c r="R5541" i="2"/>
  <c r="Q5541" i="2"/>
  <c r="P5541" i="2"/>
  <c r="O5541" i="2"/>
  <c r="N5541" i="2"/>
  <c r="J5541" i="2"/>
  <c r="I5541" i="2"/>
  <c r="G5541" i="2"/>
  <c r="T5540" i="2"/>
  <c r="S5540" i="2"/>
  <c r="R5540" i="2"/>
  <c r="Q5540" i="2"/>
  <c r="P5540" i="2"/>
  <c r="O5540" i="2"/>
  <c r="N5540" i="2"/>
  <c r="J5540" i="2"/>
  <c r="K4906" i="2" s="1"/>
  <c r="I5540" i="2"/>
  <c r="G5540" i="2"/>
  <c r="T5539" i="2"/>
  <c r="S5539" i="2"/>
  <c r="R5539" i="2"/>
  <c r="Q5539" i="2"/>
  <c r="P5539" i="2"/>
  <c r="O5539" i="2"/>
  <c r="N5539" i="2"/>
  <c r="J5539" i="2"/>
  <c r="I5539" i="2"/>
  <c r="G5539" i="2"/>
  <c r="T5538" i="2"/>
  <c r="S5538" i="2"/>
  <c r="R5538" i="2"/>
  <c r="Q5538" i="2"/>
  <c r="P5538" i="2"/>
  <c r="O5538" i="2"/>
  <c r="N5538" i="2"/>
  <c r="J5538" i="2"/>
  <c r="I5538" i="2"/>
  <c r="G5538" i="2"/>
  <c r="T5537" i="2"/>
  <c r="S5537" i="2"/>
  <c r="R5537" i="2"/>
  <c r="Q5537" i="2"/>
  <c r="P5537" i="2"/>
  <c r="O5537" i="2"/>
  <c r="N5537" i="2"/>
  <c r="J5537" i="2"/>
  <c r="I5537" i="2"/>
  <c r="G5537" i="2"/>
  <c r="T5536" i="2"/>
  <c r="S5536" i="2"/>
  <c r="R5536" i="2"/>
  <c r="Q5536" i="2"/>
  <c r="P5536" i="2"/>
  <c r="O5536" i="2"/>
  <c r="N5536" i="2"/>
  <c r="J5536" i="2"/>
  <c r="I5536" i="2"/>
  <c r="G5536" i="2"/>
  <c r="T5535" i="2"/>
  <c r="S5535" i="2"/>
  <c r="R5535" i="2"/>
  <c r="Q5535" i="2"/>
  <c r="P5535" i="2"/>
  <c r="O5535" i="2"/>
  <c r="N5535" i="2"/>
  <c r="J5535" i="2"/>
  <c r="I5535" i="2"/>
  <c r="G5535" i="2"/>
  <c r="T5534" i="2"/>
  <c r="S5534" i="2"/>
  <c r="R5534" i="2"/>
  <c r="Q5534" i="2"/>
  <c r="P5534" i="2"/>
  <c r="O5534" i="2"/>
  <c r="N5534" i="2"/>
  <c r="J5534" i="2"/>
  <c r="I5534" i="2"/>
  <c r="G5534" i="2"/>
  <c r="T5533" i="2"/>
  <c r="S5533" i="2"/>
  <c r="R5533" i="2"/>
  <c r="Q5533" i="2"/>
  <c r="P5533" i="2"/>
  <c r="O5533" i="2"/>
  <c r="N5533" i="2"/>
  <c r="J5533" i="2"/>
  <c r="I5533" i="2"/>
  <c r="G5533" i="2"/>
  <c r="T5532" i="2"/>
  <c r="S5532" i="2"/>
  <c r="R5532" i="2"/>
  <c r="Q5532" i="2"/>
  <c r="P5532" i="2"/>
  <c r="O5532" i="2"/>
  <c r="N5532" i="2"/>
  <c r="J5532" i="2"/>
  <c r="I5532" i="2"/>
  <c r="G5532" i="2"/>
  <c r="T5531" i="2"/>
  <c r="S5531" i="2"/>
  <c r="R5531" i="2"/>
  <c r="Q5531" i="2"/>
  <c r="P5531" i="2"/>
  <c r="O5531" i="2"/>
  <c r="N5531" i="2"/>
  <c r="J5531" i="2"/>
  <c r="I5531" i="2"/>
  <c r="L3163" i="2" s="1"/>
  <c r="G5531" i="2"/>
  <c r="T5530" i="2"/>
  <c r="S5530" i="2"/>
  <c r="R5530" i="2"/>
  <c r="Q5530" i="2"/>
  <c r="P5530" i="2"/>
  <c r="O5530" i="2"/>
  <c r="N5530" i="2"/>
  <c r="J5530" i="2"/>
  <c r="I5530" i="2"/>
  <c r="G5530" i="2"/>
  <c r="T5529" i="2"/>
  <c r="S5529" i="2"/>
  <c r="R5529" i="2"/>
  <c r="Q5529" i="2"/>
  <c r="P5529" i="2"/>
  <c r="O5529" i="2"/>
  <c r="N5529" i="2"/>
  <c r="J5529" i="2"/>
  <c r="I5529" i="2"/>
  <c r="G5529" i="2"/>
  <c r="T5528" i="2"/>
  <c r="S5528" i="2"/>
  <c r="R5528" i="2"/>
  <c r="Q5528" i="2"/>
  <c r="P5528" i="2"/>
  <c r="O5528" i="2"/>
  <c r="N5528" i="2"/>
  <c r="J5528" i="2"/>
  <c r="I5528" i="2"/>
  <c r="G5528" i="2"/>
  <c r="T5527" i="2"/>
  <c r="S5527" i="2"/>
  <c r="R5527" i="2"/>
  <c r="Q5527" i="2"/>
  <c r="P5527" i="2"/>
  <c r="O5527" i="2"/>
  <c r="N5527" i="2"/>
  <c r="J5527" i="2"/>
  <c r="I5527" i="2"/>
  <c r="G5527" i="2"/>
  <c r="T5526" i="2"/>
  <c r="S5526" i="2"/>
  <c r="R5526" i="2"/>
  <c r="Q5526" i="2"/>
  <c r="P5526" i="2"/>
  <c r="O5526" i="2"/>
  <c r="N5526" i="2"/>
  <c r="J5526" i="2"/>
  <c r="I5526" i="2"/>
  <c r="G5526" i="2"/>
  <c r="T5525" i="2"/>
  <c r="S5525" i="2"/>
  <c r="R5525" i="2"/>
  <c r="Q5525" i="2"/>
  <c r="P5525" i="2"/>
  <c r="O5525" i="2"/>
  <c r="N5525" i="2"/>
  <c r="J5525" i="2"/>
  <c r="K4711" i="2" s="1"/>
  <c r="I5525" i="2"/>
  <c r="G5525" i="2"/>
  <c r="T5524" i="2"/>
  <c r="S5524" i="2"/>
  <c r="R5524" i="2"/>
  <c r="Q5524" i="2"/>
  <c r="P5524" i="2"/>
  <c r="O5524" i="2"/>
  <c r="N5524" i="2"/>
  <c r="J5524" i="2"/>
  <c r="I5524" i="2"/>
  <c r="G5524" i="2"/>
  <c r="T5523" i="2"/>
  <c r="S5523" i="2"/>
  <c r="R5523" i="2"/>
  <c r="Q5523" i="2"/>
  <c r="P5523" i="2"/>
  <c r="O5523" i="2"/>
  <c r="N5523" i="2"/>
  <c r="J5523" i="2"/>
  <c r="I5523" i="2"/>
  <c r="L3676" i="2" s="1"/>
  <c r="G5523" i="2"/>
  <c r="T5522" i="2"/>
  <c r="S5522" i="2"/>
  <c r="R5522" i="2"/>
  <c r="Q5522" i="2"/>
  <c r="P5522" i="2"/>
  <c r="O5522" i="2"/>
  <c r="N5522" i="2"/>
  <c r="J5522" i="2"/>
  <c r="K4721" i="2" s="1"/>
  <c r="I5522" i="2"/>
  <c r="G5522" i="2"/>
  <c r="T5521" i="2"/>
  <c r="S5521" i="2"/>
  <c r="R5521" i="2"/>
  <c r="Q5521" i="2"/>
  <c r="P5521" i="2"/>
  <c r="O5521" i="2"/>
  <c r="N5521" i="2"/>
  <c r="J5521" i="2"/>
  <c r="K3876" i="2" s="1"/>
  <c r="I5521" i="2"/>
  <c r="G5521" i="2"/>
  <c r="T5520" i="2"/>
  <c r="S5520" i="2"/>
  <c r="R5520" i="2"/>
  <c r="Q5520" i="2"/>
  <c r="P5520" i="2"/>
  <c r="O5520" i="2"/>
  <c r="N5520" i="2"/>
  <c r="J5520" i="2"/>
  <c r="I5520" i="2"/>
  <c r="G5520" i="2"/>
  <c r="T5519" i="2"/>
  <c r="S5519" i="2"/>
  <c r="R5519" i="2"/>
  <c r="Q5519" i="2"/>
  <c r="P5519" i="2"/>
  <c r="O5519" i="2"/>
  <c r="N5519" i="2"/>
  <c r="J5519" i="2"/>
  <c r="I5519" i="2"/>
  <c r="L2468" i="2" s="1"/>
  <c r="G5519" i="2"/>
  <c r="T5518" i="2"/>
  <c r="S5518" i="2"/>
  <c r="R5518" i="2"/>
  <c r="Q5518" i="2"/>
  <c r="P5518" i="2"/>
  <c r="O5518" i="2"/>
  <c r="N5518" i="2"/>
  <c r="J5518" i="2"/>
  <c r="I5518" i="2"/>
  <c r="G5518" i="2"/>
  <c r="T5517" i="2"/>
  <c r="S5517" i="2"/>
  <c r="R5517" i="2"/>
  <c r="Q5517" i="2"/>
  <c r="P5517" i="2"/>
  <c r="O5517" i="2"/>
  <c r="N5517" i="2"/>
  <c r="J5517" i="2"/>
  <c r="I5517" i="2"/>
  <c r="G5517" i="2"/>
  <c r="T5516" i="2"/>
  <c r="S5516" i="2"/>
  <c r="R5516" i="2"/>
  <c r="Q5516" i="2"/>
  <c r="P5516" i="2"/>
  <c r="O5516" i="2"/>
  <c r="N5516" i="2"/>
  <c r="J5516" i="2"/>
  <c r="I5516" i="2"/>
  <c r="G5516" i="2"/>
  <c r="T5515" i="2"/>
  <c r="S5515" i="2"/>
  <c r="R5515" i="2"/>
  <c r="Q5515" i="2"/>
  <c r="P5515" i="2"/>
  <c r="O5515" i="2"/>
  <c r="N5515" i="2"/>
  <c r="J5515" i="2"/>
  <c r="K4932" i="2" s="1"/>
  <c r="I5515" i="2"/>
  <c r="L4932" i="2" s="1"/>
  <c r="M3593" i="2" s="1"/>
  <c r="G5515" i="2"/>
  <c r="T5514" i="2"/>
  <c r="S5514" i="2"/>
  <c r="R5514" i="2"/>
  <c r="Q5514" i="2"/>
  <c r="P5514" i="2"/>
  <c r="O5514" i="2"/>
  <c r="N5514" i="2"/>
  <c r="J5514" i="2"/>
  <c r="I5514" i="2"/>
  <c r="G5514" i="2"/>
  <c r="T5513" i="2"/>
  <c r="S5513" i="2"/>
  <c r="R5513" i="2"/>
  <c r="Q5513" i="2"/>
  <c r="P5513" i="2"/>
  <c r="O5513" i="2"/>
  <c r="N5513" i="2"/>
  <c r="J5513" i="2"/>
  <c r="I5513" i="2"/>
  <c r="G5513" i="2"/>
  <c r="T5512" i="2"/>
  <c r="S5512" i="2"/>
  <c r="R5512" i="2"/>
  <c r="Q5512" i="2"/>
  <c r="P5512" i="2"/>
  <c r="O5512" i="2"/>
  <c r="N5512" i="2"/>
  <c r="J5512" i="2"/>
  <c r="I5512" i="2"/>
  <c r="G5512" i="2"/>
  <c r="T5511" i="2"/>
  <c r="S5511" i="2"/>
  <c r="R5511" i="2"/>
  <c r="Q5511" i="2"/>
  <c r="P5511" i="2"/>
  <c r="O5511" i="2"/>
  <c r="N5511" i="2"/>
  <c r="J5511" i="2"/>
  <c r="I5511" i="2"/>
  <c r="L2405" i="2" s="1"/>
  <c r="M7800" i="2" s="1"/>
  <c r="G5511" i="2"/>
  <c r="T5510" i="2"/>
  <c r="S5510" i="2"/>
  <c r="R5510" i="2"/>
  <c r="Q5510" i="2"/>
  <c r="P5510" i="2"/>
  <c r="O5510" i="2"/>
  <c r="N5510" i="2"/>
  <c r="J5510" i="2"/>
  <c r="I5510" i="2"/>
  <c r="G5510" i="2"/>
  <c r="T5509" i="2"/>
  <c r="S5509" i="2"/>
  <c r="R5509" i="2"/>
  <c r="Q5509" i="2"/>
  <c r="P5509" i="2"/>
  <c r="O5509" i="2"/>
  <c r="N5509" i="2"/>
  <c r="J5509" i="2"/>
  <c r="I5509" i="2"/>
  <c r="G5509" i="2"/>
  <c r="T5508" i="2"/>
  <c r="S5508" i="2"/>
  <c r="R5508" i="2"/>
  <c r="Q5508" i="2"/>
  <c r="P5508" i="2"/>
  <c r="O5508" i="2"/>
  <c r="N5508" i="2"/>
  <c r="J5508" i="2"/>
  <c r="I5508" i="2"/>
  <c r="G5508" i="2"/>
  <c r="T5507" i="2"/>
  <c r="S5507" i="2"/>
  <c r="R5507" i="2"/>
  <c r="Q5507" i="2"/>
  <c r="P5507" i="2"/>
  <c r="O5507" i="2"/>
  <c r="N5507" i="2"/>
  <c r="J5507" i="2"/>
  <c r="I5507" i="2"/>
  <c r="G5507" i="2"/>
  <c r="T5506" i="2"/>
  <c r="S5506" i="2"/>
  <c r="R5506" i="2"/>
  <c r="Q5506" i="2"/>
  <c r="P5506" i="2"/>
  <c r="O5506" i="2"/>
  <c r="N5506" i="2"/>
  <c r="J5506" i="2"/>
  <c r="I5506" i="2"/>
  <c r="G5506" i="2"/>
  <c r="T5505" i="2"/>
  <c r="S5505" i="2"/>
  <c r="R5505" i="2"/>
  <c r="Q5505" i="2"/>
  <c r="P5505" i="2"/>
  <c r="O5505" i="2"/>
  <c r="N5505" i="2"/>
  <c r="J5505" i="2"/>
  <c r="I5505" i="2"/>
  <c r="G5505" i="2"/>
  <c r="T5504" i="2"/>
  <c r="S5504" i="2"/>
  <c r="R5504" i="2"/>
  <c r="Q5504" i="2"/>
  <c r="P5504" i="2"/>
  <c r="O5504" i="2"/>
  <c r="N5504" i="2"/>
  <c r="J5504" i="2"/>
  <c r="I5504" i="2"/>
  <c r="G5504" i="2"/>
  <c r="T5503" i="2"/>
  <c r="S5503" i="2"/>
  <c r="R5503" i="2"/>
  <c r="Q5503" i="2"/>
  <c r="P5503" i="2"/>
  <c r="O5503" i="2"/>
  <c r="N5503" i="2"/>
  <c r="J5503" i="2"/>
  <c r="I5503" i="2"/>
  <c r="L3101" i="2" s="1"/>
  <c r="M6399" i="2" s="1"/>
  <c r="G5503" i="2"/>
  <c r="T5502" i="2"/>
  <c r="S5502" i="2"/>
  <c r="R5502" i="2"/>
  <c r="Q5502" i="2"/>
  <c r="P5502" i="2"/>
  <c r="O5502" i="2"/>
  <c r="N5502" i="2"/>
  <c r="J5502" i="2"/>
  <c r="I5502" i="2"/>
  <c r="G5502" i="2"/>
  <c r="T5501" i="2"/>
  <c r="S5501" i="2"/>
  <c r="R5501" i="2"/>
  <c r="Q5501" i="2"/>
  <c r="P5501" i="2"/>
  <c r="O5501" i="2"/>
  <c r="N5501" i="2"/>
  <c r="J5501" i="2"/>
  <c r="I5501" i="2"/>
  <c r="G5501" i="2"/>
  <c r="T5500" i="2"/>
  <c r="S5500" i="2"/>
  <c r="R5500" i="2"/>
  <c r="Q5500" i="2"/>
  <c r="P5500" i="2"/>
  <c r="O5500" i="2"/>
  <c r="N5500" i="2"/>
  <c r="J5500" i="2"/>
  <c r="K4371" i="2" s="1"/>
  <c r="I5500" i="2"/>
  <c r="G5500" i="2"/>
  <c r="T5499" i="2"/>
  <c r="S5499" i="2"/>
  <c r="R5499" i="2"/>
  <c r="Q5499" i="2"/>
  <c r="P5499" i="2"/>
  <c r="O5499" i="2"/>
  <c r="N5499" i="2"/>
  <c r="J5499" i="2"/>
  <c r="I5499" i="2"/>
  <c r="L3190" i="2" s="1"/>
  <c r="G5499" i="2"/>
  <c r="T5498" i="2"/>
  <c r="S5498" i="2"/>
  <c r="R5498" i="2"/>
  <c r="Q5498" i="2"/>
  <c r="P5498" i="2"/>
  <c r="O5498" i="2"/>
  <c r="N5498" i="2"/>
  <c r="J5498" i="2"/>
  <c r="I5498" i="2"/>
  <c r="G5498" i="2"/>
  <c r="T5497" i="2"/>
  <c r="S5497" i="2"/>
  <c r="R5497" i="2"/>
  <c r="Q5497" i="2"/>
  <c r="P5497" i="2"/>
  <c r="O5497" i="2"/>
  <c r="N5497" i="2"/>
  <c r="J5497" i="2"/>
  <c r="I5497" i="2"/>
  <c r="G5497" i="2"/>
  <c r="T5496" i="2"/>
  <c r="S5496" i="2"/>
  <c r="R5496" i="2"/>
  <c r="Q5496" i="2"/>
  <c r="P5496" i="2"/>
  <c r="O5496" i="2"/>
  <c r="N5496" i="2"/>
  <c r="J5496" i="2"/>
  <c r="K4973" i="2" s="1"/>
  <c r="I5496" i="2"/>
  <c r="G5496" i="2"/>
  <c r="T5495" i="2"/>
  <c r="S5495" i="2"/>
  <c r="R5495" i="2"/>
  <c r="Q5495" i="2"/>
  <c r="P5495" i="2"/>
  <c r="O5495" i="2"/>
  <c r="N5495" i="2"/>
  <c r="J5495" i="2"/>
  <c r="K4556" i="2" s="1"/>
  <c r="I5495" i="2"/>
  <c r="L4556" i="2" s="1"/>
  <c r="G5495" i="2"/>
  <c r="T5494" i="2"/>
  <c r="S5494" i="2"/>
  <c r="R5494" i="2"/>
  <c r="Q5494" i="2"/>
  <c r="P5494" i="2"/>
  <c r="O5494" i="2"/>
  <c r="N5494" i="2"/>
  <c r="J5494" i="2"/>
  <c r="I5494" i="2"/>
  <c r="G5494" i="2"/>
  <c r="T5493" i="2"/>
  <c r="S5493" i="2"/>
  <c r="R5493" i="2"/>
  <c r="Q5493" i="2"/>
  <c r="P5493" i="2"/>
  <c r="O5493" i="2"/>
  <c r="N5493" i="2"/>
  <c r="J5493" i="2"/>
  <c r="K4230" i="2" s="1"/>
  <c r="I5493" i="2"/>
  <c r="G5493" i="2"/>
  <c r="T5492" i="2"/>
  <c r="S5492" i="2"/>
  <c r="R5492" i="2"/>
  <c r="Q5492" i="2"/>
  <c r="P5492" i="2"/>
  <c r="O5492" i="2"/>
  <c r="N5492" i="2"/>
  <c r="J5492" i="2"/>
  <c r="I5492" i="2"/>
  <c r="G5492" i="2"/>
  <c r="T5491" i="2"/>
  <c r="S5491" i="2"/>
  <c r="R5491" i="2"/>
  <c r="Q5491" i="2"/>
  <c r="P5491" i="2"/>
  <c r="O5491" i="2"/>
  <c r="N5491" i="2"/>
  <c r="J5491" i="2"/>
  <c r="I5491" i="2"/>
  <c r="G5491" i="2"/>
  <c r="T5490" i="2"/>
  <c r="S5490" i="2"/>
  <c r="R5490" i="2"/>
  <c r="Q5490" i="2"/>
  <c r="P5490" i="2"/>
  <c r="O5490" i="2"/>
  <c r="N5490" i="2"/>
  <c r="J5490" i="2"/>
  <c r="I5490" i="2"/>
  <c r="G5490" i="2"/>
  <c r="T5489" i="2"/>
  <c r="S5489" i="2"/>
  <c r="R5489" i="2"/>
  <c r="Q5489" i="2"/>
  <c r="P5489" i="2"/>
  <c r="O5489" i="2"/>
  <c r="N5489" i="2"/>
  <c r="J5489" i="2"/>
  <c r="I5489" i="2"/>
  <c r="G5489" i="2"/>
  <c r="T5488" i="2"/>
  <c r="S5488" i="2"/>
  <c r="R5488" i="2"/>
  <c r="Q5488" i="2"/>
  <c r="P5488" i="2"/>
  <c r="O5488" i="2"/>
  <c r="N5488" i="2"/>
  <c r="J5488" i="2"/>
  <c r="I5488" i="2"/>
  <c r="G5488" i="2"/>
  <c r="T5487" i="2"/>
  <c r="S5487" i="2"/>
  <c r="R5487" i="2"/>
  <c r="Q5487" i="2"/>
  <c r="P5487" i="2"/>
  <c r="O5487" i="2"/>
  <c r="N5487" i="2"/>
  <c r="J5487" i="2"/>
  <c r="K4953" i="2" s="1"/>
  <c r="I5487" i="2"/>
  <c r="L4953" i="2" s="1"/>
  <c r="M2989" i="2" s="1"/>
  <c r="G5487" i="2"/>
  <c r="T5486" i="2"/>
  <c r="S5486" i="2"/>
  <c r="R5486" i="2"/>
  <c r="Q5486" i="2"/>
  <c r="P5486" i="2"/>
  <c r="O5486" i="2"/>
  <c r="N5486" i="2"/>
  <c r="J5486" i="2"/>
  <c r="I5486" i="2"/>
  <c r="G5486" i="2"/>
  <c r="T5485" i="2"/>
  <c r="S5485" i="2"/>
  <c r="R5485" i="2"/>
  <c r="Q5485" i="2"/>
  <c r="P5485" i="2"/>
  <c r="O5485" i="2"/>
  <c r="N5485" i="2"/>
  <c r="J5485" i="2"/>
  <c r="K4370" i="2" s="1"/>
  <c r="I5485" i="2"/>
  <c r="G5485" i="2"/>
  <c r="T5484" i="2"/>
  <c r="S5484" i="2"/>
  <c r="R5484" i="2"/>
  <c r="Q5484" i="2"/>
  <c r="P5484" i="2"/>
  <c r="O5484" i="2"/>
  <c r="N5484" i="2"/>
  <c r="J5484" i="2"/>
  <c r="I5484" i="2"/>
  <c r="G5484" i="2"/>
  <c r="T5483" i="2"/>
  <c r="S5483" i="2"/>
  <c r="R5483" i="2"/>
  <c r="Q5483" i="2"/>
  <c r="P5483" i="2"/>
  <c r="O5483" i="2"/>
  <c r="N5483" i="2"/>
  <c r="J5483" i="2"/>
  <c r="I5483" i="2"/>
  <c r="G5483" i="2"/>
  <c r="T5482" i="2"/>
  <c r="S5482" i="2"/>
  <c r="R5482" i="2"/>
  <c r="Q5482" i="2"/>
  <c r="P5482" i="2"/>
  <c r="O5482" i="2"/>
  <c r="N5482" i="2"/>
  <c r="J5482" i="2"/>
  <c r="I5482" i="2"/>
  <c r="G5482" i="2"/>
  <c r="T5481" i="2"/>
  <c r="S5481" i="2"/>
  <c r="R5481" i="2"/>
  <c r="Q5481" i="2"/>
  <c r="P5481" i="2"/>
  <c r="O5481" i="2"/>
  <c r="N5481" i="2"/>
  <c r="J5481" i="2"/>
  <c r="I5481" i="2"/>
  <c r="G5481" i="2"/>
  <c r="T5480" i="2"/>
  <c r="S5480" i="2"/>
  <c r="R5480" i="2"/>
  <c r="Q5480" i="2"/>
  <c r="P5480" i="2"/>
  <c r="O5480" i="2"/>
  <c r="N5480" i="2"/>
  <c r="J5480" i="2"/>
  <c r="I5480" i="2"/>
  <c r="G5480" i="2"/>
  <c r="T5479" i="2"/>
  <c r="S5479" i="2"/>
  <c r="R5479" i="2"/>
  <c r="Q5479" i="2"/>
  <c r="P5479" i="2"/>
  <c r="O5479" i="2"/>
  <c r="N5479" i="2"/>
  <c r="J5479" i="2"/>
  <c r="I5479" i="2"/>
  <c r="G5479" i="2"/>
  <c r="T5478" i="2"/>
  <c r="S5478" i="2"/>
  <c r="R5478" i="2"/>
  <c r="Q5478" i="2"/>
  <c r="P5478" i="2"/>
  <c r="O5478" i="2"/>
  <c r="N5478" i="2"/>
  <c r="J5478" i="2"/>
  <c r="I5478" i="2"/>
  <c r="G5478" i="2"/>
  <c r="T5477" i="2"/>
  <c r="S5477" i="2"/>
  <c r="R5477" i="2"/>
  <c r="Q5477" i="2"/>
  <c r="P5477" i="2"/>
  <c r="O5477" i="2"/>
  <c r="N5477" i="2"/>
  <c r="J5477" i="2"/>
  <c r="I5477" i="2"/>
  <c r="G5477" i="2"/>
  <c r="T5476" i="2"/>
  <c r="S5476" i="2"/>
  <c r="R5476" i="2"/>
  <c r="Q5476" i="2"/>
  <c r="P5476" i="2"/>
  <c r="O5476" i="2"/>
  <c r="N5476" i="2"/>
  <c r="J5476" i="2"/>
  <c r="I5476" i="2"/>
  <c r="G5476" i="2"/>
  <c r="T5475" i="2"/>
  <c r="S5475" i="2"/>
  <c r="R5475" i="2"/>
  <c r="Q5475" i="2"/>
  <c r="P5475" i="2"/>
  <c r="O5475" i="2"/>
  <c r="N5475" i="2"/>
  <c r="J5475" i="2"/>
  <c r="I5475" i="2"/>
  <c r="G5475" i="2"/>
  <c r="T5474" i="2"/>
  <c r="S5474" i="2"/>
  <c r="R5474" i="2"/>
  <c r="Q5474" i="2"/>
  <c r="P5474" i="2"/>
  <c r="O5474" i="2"/>
  <c r="N5474" i="2"/>
  <c r="J5474" i="2"/>
  <c r="I5474" i="2"/>
  <c r="G5474" i="2"/>
  <c r="T5473" i="2"/>
  <c r="S5473" i="2"/>
  <c r="R5473" i="2"/>
  <c r="Q5473" i="2"/>
  <c r="P5473" i="2"/>
  <c r="O5473" i="2"/>
  <c r="N5473" i="2"/>
  <c r="J5473" i="2"/>
  <c r="I5473" i="2"/>
  <c r="G5473" i="2"/>
  <c r="T5472" i="2"/>
  <c r="S5472" i="2"/>
  <c r="R5472" i="2"/>
  <c r="Q5472" i="2"/>
  <c r="P5472" i="2"/>
  <c r="O5472" i="2"/>
  <c r="N5472" i="2"/>
  <c r="J5472" i="2"/>
  <c r="I5472" i="2"/>
  <c r="G5472" i="2"/>
  <c r="T5471" i="2"/>
  <c r="S5471" i="2"/>
  <c r="R5471" i="2"/>
  <c r="Q5471" i="2"/>
  <c r="P5471" i="2"/>
  <c r="O5471" i="2"/>
  <c r="N5471" i="2"/>
  <c r="J5471" i="2"/>
  <c r="I5471" i="2"/>
  <c r="G5471" i="2"/>
  <c r="T5470" i="2"/>
  <c r="S5470" i="2"/>
  <c r="R5470" i="2"/>
  <c r="Q5470" i="2"/>
  <c r="P5470" i="2"/>
  <c r="O5470" i="2"/>
  <c r="N5470" i="2"/>
  <c r="J5470" i="2"/>
  <c r="I5470" i="2"/>
  <c r="G5470" i="2"/>
  <c r="T5469" i="2"/>
  <c r="S5469" i="2"/>
  <c r="R5469" i="2"/>
  <c r="Q5469" i="2"/>
  <c r="P5469" i="2"/>
  <c r="O5469" i="2"/>
  <c r="N5469" i="2"/>
  <c r="J5469" i="2"/>
  <c r="I5469" i="2"/>
  <c r="G5469" i="2"/>
  <c r="T5468" i="2"/>
  <c r="S5468" i="2"/>
  <c r="R5468" i="2"/>
  <c r="Q5468" i="2"/>
  <c r="P5468" i="2"/>
  <c r="O5468" i="2"/>
  <c r="N5468" i="2"/>
  <c r="J5468" i="2"/>
  <c r="I5468" i="2"/>
  <c r="G5468" i="2"/>
  <c r="T5467" i="2"/>
  <c r="S5467" i="2"/>
  <c r="R5467" i="2"/>
  <c r="Q5467" i="2"/>
  <c r="P5467" i="2"/>
  <c r="O5467" i="2"/>
  <c r="N5467" i="2"/>
  <c r="J5467" i="2"/>
  <c r="I5467" i="2"/>
  <c r="G5467" i="2"/>
  <c r="T5466" i="2"/>
  <c r="S5466" i="2"/>
  <c r="R5466" i="2"/>
  <c r="Q5466" i="2"/>
  <c r="P5466" i="2"/>
  <c r="O5466" i="2"/>
  <c r="N5466" i="2"/>
  <c r="J5466" i="2"/>
  <c r="I5466" i="2"/>
  <c r="G5466" i="2"/>
  <c r="T5465" i="2"/>
  <c r="S5465" i="2"/>
  <c r="R5465" i="2"/>
  <c r="Q5465" i="2"/>
  <c r="P5465" i="2"/>
  <c r="O5465" i="2"/>
  <c r="N5465" i="2"/>
  <c r="J5465" i="2"/>
  <c r="I5465" i="2"/>
  <c r="G5465" i="2"/>
  <c r="T5464" i="2"/>
  <c r="S5464" i="2"/>
  <c r="R5464" i="2"/>
  <c r="Q5464" i="2"/>
  <c r="P5464" i="2"/>
  <c r="O5464" i="2"/>
  <c r="N5464" i="2"/>
  <c r="J5464" i="2"/>
  <c r="I5464" i="2"/>
  <c r="G5464" i="2"/>
  <c r="T5463" i="2"/>
  <c r="S5463" i="2"/>
  <c r="R5463" i="2"/>
  <c r="Q5463" i="2"/>
  <c r="P5463" i="2"/>
  <c r="O5463" i="2"/>
  <c r="N5463" i="2"/>
  <c r="J5463" i="2"/>
  <c r="I5463" i="2"/>
  <c r="G5463" i="2"/>
  <c r="T5462" i="2"/>
  <c r="S5462" i="2"/>
  <c r="R5462" i="2"/>
  <c r="Q5462" i="2"/>
  <c r="P5462" i="2"/>
  <c r="O5462" i="2"/>
  <c r="N5462" i="2"/>
  <c r="J5462" i="2"/>
  <c r="I5462" i="2"/>
  <c r="G5462" i="2"/>
  <c r="T5461" i="2"/>
  <c r="S5461" i="2"/>
  <c r="R5461" i="2"/>
  <c r="Q5461" i="2"/>
  <c r="P5461" i="2"/>
  <c r="O5461" i="2"/>
  <c r="N5461" i="2"/>
  <c r="J5461" i="2"/>
  <c r="I5461" i="2"/>
  <c r="G5461" i="2"/>
  <c r="T5460" i="2"/>
  <c r="S5460" i="2"/>
  <c r="R5460" i="2"/>
  <c r="Q5460" i="2"/>
  <c r="P5460" i="2"/>
  <c r="O5460" i="2"/>
  <c r="N5460" i="2"/>
  <c r="J5460" i="2"/>
  <c r="I5460" i="2"/>
  <c r="G5460" i="2"/>
  <c r="T5459" i="2"/>
  <c r="S5459" i="2"/>
  <c r="R5459" i="2"/>
  <c r="Q5459" i="2"/>
  <c r="P5459" i="2"/>
  <c r="O5459" i="2"/>
  <c r="N5459" i="2"/>
  <c r="J5459" i="2"/>
  <c r="I5459" i="2"/>
  <c r="G5459" i="2"/>
  <c r="T5458" i="2"/>
  <c r="S5458" i="2"/>
  <c r="R5458" i="2"/>
  <c r="Q5458" i="2"/>
  <c r="P5458" i="2"/>
  <c r="O5458" i="2"/>
  <c r="N5458" i="2"/>
  <c r="J5458" i="2"/>
  <c r="I5458" i="2"/>
  <c r="G5458" i="2"/>
  <c r="T5457" i="2"/>
  <c r="S5457" i="2"/>
  <c r="R5457" i="2"/>
  <c r="Q5457" i="2"/>
  <c r="P5457" i="2"/>
  <c r="O5457" i="2"/>
  <c r="N5457" i="2"/>
  <c r="J5457" i="2"/>
  <c r="I5457" i="2"/>
  <c r="G5457" i="2"/>
  <c r="T5456" i="2"/>
  <c r="S5456" i="2"/>
  <c r="R5456" i="2"/>
  <c r="Q5456" i="2"/>
  <c r="P5456" i="2"/>
  <c r="O5456" i="2"/>
  <c r="N5456" i="2"/>
  <c r="J5456" i="2"/>
  <c r="I5456" i="2"/>
  <c r="G5456" i="2"/>
  <c r="T5455" i="2"/>
  <c r="S5455" i="2"/>
  <c r="R5455" i="2"/>
  <c r="Q5455" i="2"/>
  <c r="P5455" i="2"/>
  <c r="O5455" i="2"/>
  <c r="N5455" i="2"/>
  <c r="J5455" i="2"/>
  <c r="I5455" i="2"/>
  <c r="G5455" i="2"/>
  <c r="T5454" i="2"/>
  <c r="S5454" i="2"/>
  <c r="R5454" i="2"/>
  <c r="Q5454" i="2"/>
  <c r="P5454" i="2"/>
  <c r="O5454" i="2"/>
  <c r="N5454" i="2"/>
  <c r="J5454" i="2"/>
  <c r="I5454" i="2"/>
  <c r="G5454" i="2"/>
  <c r="T5453" i="2"/>
  <c r="S5453" i="2"/>
  <c r="R5453" i="2"/>
  <c r="Q5453" i="2"/>
  <c r="P5453" i="2"/>
  <c r="O5453" i="2"/>
  <c r="N5453" i="2"/>
  <c r="J5453" i="2"/>
  <c r="K3788" i="2" s="1"/>
  <c r="I5453" i="2"/>
  <c r="G5453" i="2"/>
  <c r="T5452" i="2"/>
  <c r="S5452" i="2"/>
  <c r="R5452" i="2"/>
  <c r="Q5452" i="2"/>
  <c r="P5452" i="2"/>
  <c r="O5452" i="2"/>
  <c r="N5452" i="2"/>
  <c r="J5452" i="2"/>
  <c r="I5452" i="2"/>
  <c r="G5452" i="2"/>
  <c r="T5451" i="2"/>
  <c r="S5451" i="2"/>
  <c r="R5451" i="2"/>
  <c r="Q5451" i="2"/>
  <c r="P5451" i="2"/>
  <c r="O5451" i="2"/>
  <c r="N5451" i="2"/>
  <c r="J5451" i="2"/>
  <c r="I5451" i="2"/>
  <c r="G5451" i="2"/>
  <c r="T5450" i="2"/>
  <c r="S5450" i="2"/>
  <c r="R5450" i="2"/>
  <c r="Q5450" i="2"/>
  <c r="P5450" i="2"/>
  <c r="O5450" i="2"/>
  <c r="N5450" i="2"/>
  <c r="J5450" i="2"/>
  <c r="K4699" i="2" s="1"/>
  <c r="I5450" i="2"/>
  <c r="G5450" i="2"/>
  <c r="T5449" i="2"/>
  <c r="S5449" i="2"/>
  <c r="R5449" i="2"/>
  <c r="Q5449" i="2"/>
  <c r="P5449" i="2"/>
  <c r="O5449" i="2"/>
  <c r="N5449" i="2"/>
  <c r="J5449" i="2"/>
  <c r="I5449" i="2"/>
  <c r="G5449" i="2"/>
  <c r="T5448" i="2"/>
  <c r="S5448" i="2"/>
  <c r="R5448" i="2"/>
  <c r="Q5448" i="2"/>
  <c r="P5448" i="2"/>
  <c r="O5448" i="2"/>
  <c r="N5448" i="2"/>
  <c r="J5448" i="2"/>
  <c r="I5448" i="2"/>
  <c r="G5448" i="2"/>
  <c r="T5447" i="2"/>
  <c r="S5447" i="2"/>
  <c r="R5447" i="2"/>
  <c r="Q5447" i="2"/>
  <c r="P5447" i="2"/>
  <c r="O5447" i="2"/>
  <c r="N5447" i="2"/>
  <c r="J5447" i="2"/>
  <c r="I5447" i="2"/>
  <c r="G5447" i="2"/>
  <c r="T5446" i="2"/>
  <c r="S5446" i="2"/>
  <c r="R5446" i="2"/>
  <c r="Q5446" i="2"/>
  <c r="P5446" i="2"/>
  <c r="O5446" i="2"/>
  <c r="N5446" i="2"/>
  <c r="J5446" i="2"/>
  <c r="I5446" i="2"/>
  <c r="G5446" i="2"/>
  <c r="T5445" i="2"/>
  <c r="S5445" i="2"/>
  <c r="R5445" i="2"/>
  <c r="Q5445" i="2"/>
  <c r="P5445" i="2"/>
  <c r="O5445" i="2"/>
  <c r="N5445" i="2"/>
  <c r="J5445" i="2"/>
  <c r="I5445" i="2"/>
  <c r="G5445" i="2"/>
  <c r="T5444" i="2"/>
  <c r="S5444" i="2"/>
  <c r="R5444" i="2"/>
  <c r="Q5444" i="2"/>
  <c r="P5444" i="2"/>
  <c r="O5444" i="2"/>
  <c r="N5444" i="2"/>
  <c r="J5444" i="2"/>
  <c r="I5444" i="2"/>
  <c r="G5444" i="2"/>
  <c r="T5443" i="2"/>
  <c r="S5443" i="2"/>
  <c r="R5443" i="2"/>
  <c r="Q5443" i="2"/>
  <c r="P5443" i="2"/>
  <c r="O5443" i="2"/>
  <c r="N5443" i="2"/>
  <c r="J5443" i="2"/>
  <c r="I5443" i="2"/>
  <c r="G5443" i="2"/>
  <c r="T5442" i="2"/>
  <c r="S5442" i="2"/>
  <c r="R5442" i="2"/>
  <c r="Q5442" i="2"/>
  <c r="P5442" i="2"/>
  <c r="O5442" i="2"/>
  <c r="N5442" i="2"/>
  <c r="J5442" i="2"/>
  <c r="I5442" i="2"/>
  <c r="G5442" i="2"/>
  <c r="T5441" i="2"/>
  <c r="S5441" i="2"/>
  <c r="R5441" i="2"/>
  <c r="Q5441" i="2"/>
  <c r="P5441" i="2"/>
  <c r="O5441" i="2"/>
  <c r="N5441" i="2"/>
  <c r="J5441" i="2"/>
  <c r="I5441" i="2"/>
  <c r="G5441" i="2"/>
  <c r="T5440" i="2"/>
  <c r="S5440" i="2"/>
  <c r="R5440" i="2"/>
  <c r="Q5440" i="2"/>
  <c r="P5440" i="2"/>
  <c r="O5440" i="2"/>
  <c r="N5440" i="2"/>
  <c r="J5440" i="2"/>
  <c r="I5440" i="2"/>
  <c r="G5440" i="2"/>
  <c r="T5439" i="2"/>
  <c r="S5439" i="2"/>
  <c r="R5439" i="2"/>
  <c r="Q5439" i="2"/>
  <c r="P5439" i="2"/>
  <c r="O5439" i="2"/>
  <c r="N5439" i="2"/>
  <c r="J5439" i="2"/>
  <c r="I5439" i="2"/>
  <c r="L3513" i="2" s="1"/>
  <c r="G5439" i="2"/>
  <c r="T5438" i="2"/>
  <c r="S5438" i="2"/>
  <c r="R5438" i="2"/>
  <c r="Q5438" i="2"/>
  <c r="P5438" i="2"/>
  <c r="O5438" i="2"/>
  <c r="N5438" i="2"/>
  <c r="J5438" i="2"/>
  <c r="I5438" i="2"/>
  <c r="G5438" i="2"/>
  <c r="T5437" i="2"/>
  <c r="S5437" i="2"/>
  <c r="R5437" i="2"/>
  <c r="Q5437" i="2"/>
  <c r="P5437" i="2"/>
  <c r="O5437" i="2"/>
  <c r="N5437" i="2"/>
  <c r="J5437" i="2"/>
  <c r="I5437" i="2"/>
  <c r="G5437" i="2"/>
  <c r="T5436" i="2"/>
  <c r="S5436" i="2"/>
  <c r="R5436" i="2"/>
  <c r="Q5436" i="2"/>
  <c r="P5436" i="2"/>
  <c r="O5436" i="2"/>
  <c r="N5436" i="2"/>
  <c r="J5436" i="2"/>
  <c r="I5436" i="2"/>
  <c r="G5436" i="2"/>
  <c r="T5435" i="2"/>
  <c r="S5435" i="2"/>
  <c r="R5435" i="2"/>
  <c r="Q5435" i="2"/>
  <c r="P5435" i="2"/>
  <c r="O5435" i="2"/>
  <c r="N5435" i="2"/>
  <c r="J5435" i="2"/>
  <c r="I5435" i="2"/>
  <c r="L4503" i="2" s="1"/>
  <c r="G5435" i="2"/>
  <c r="T5434" i="2"/>
  <c r="S5434" i="2"/>
  <c r="R5434" i="2"/>
  <c r="Q5434" i="2"/>
  <c r="P5434" i="2"/>
  <c r="O5434" i="2"/>
  <c r="N5434" i="2"/>
  <c r="J5434" i="2"/>
  <c r="I5434" i="2"/>
  <c r="G5434" i="2"/>
  <c r="T5433" i="2"/>
  <c r="S5433" i="2"/>
  <c r="R5433" i="2"/>
  <c r="Q5433" i="2"/>
  <c r="P5433" i="2"/>
  <c r="O5433" i="2"/>
  <c r="N5433" i="2"/>
  <c r="J5433" i="2"/>
  <c r="I5433" i="2"/>
  <c r="G5433" i="2"/>
  <c r="T5432" i="2"/>
  <c r="S5432" i="2"/>
  <c r="R5432" i="2"/>
  <c r="Q5432" i="2"/>
  <c r="P5432" i="2"/>
  <c r="O5432" i="2"/>
  <c r="N5432" i="2"/>
  <c r="J5432" i="2"/>
  <c r="I5432" i="2"/>
  <c r="G5432" i="2"/>
  <c r="T5431" i="2"/>
  <c r="S5431" i="2"/>
  <c r="R5431" i="2"/>
  <c r="Q5431" i="2"/>
  <c r="P5431" i="2"/>
  <c r="O5431" i="2"/>
  <c r="N5431" i="2"/>
  <c r="J5431" i="2"/>
  <c r="I5431" i="2"/>
  <c r="G5431" i="2"/>
  <c r="T5430" i="2"/>
  <c r="S5430" i="2"/>
  <c r="R5430" i="2"/>
  <c r="Q5430" i="2"/>
  <c r="P5430" i="2"/>
  <c r="O5430" i="2"/>
  <c r="N5430" i="2"/>
  <c r="J5430" i="2"/>
  <c r="I5430" i="2"/>
  <c r="G5430" i="2"/>
  <c r="T5429" i="2"/>
  <c r="S5429" i="2"/>
  <c r="R5429" i="2"/>
  <c r="Q5429" i="2"/>
  <c r="P5429" i="2"/>
  <c r="O5429" i="2"/>
  <c r="N5429" i="2"/>
  <c r="J5429" i="2"/>
  <c r="I5429" i="2"/>
  <c r="G5429" i="2"/>
  <c r="T5428" i="2"/>
  <c r="S5428" i="2"/>
  <c r="R5428" i="2"/>
  <c r="Q5428" i="2"/>
  <c r="P5428" i="2"/>
  <c r="O5428" i="2"/>
  <c r="N5428" i="2"/>
  <c r="J5428" i="2"/>
  <c r="I5428" i="2"/>
  <c r="G5428" i="2"/>
  <c r="T5427" i="2"/>
  <c r="S5427" i="2"/>
  <c r="R5427" i="2"/>
  <c r="Q5427" i="2"/>
  <c r="P5427" i="2"/>
  <c r="O5427" i="2"/>
  <c r="N5427" i="2"/>
  <c r="J5427" i="2"/>
  <c r="I5427" i="2"/>
  <c r="G5427" i="2"/>
  <c r="T5426" i="2"/>
  <c r="S5426" i="2"/>
  <c r="R5426" i="2"/>
  <c r="Q5426" i="2"/>
  <c r="P5426" i="2"/>
  <c r="O5426" i="2"/>
  <c r="N5426" i="2"/>
  <c r="J5426" i="2"/>
  <c r="I5426" i="2"/>
  <c r="G5426" i="2"/>
  <c r="T5425" i="2"/>
  <c r="S5425" i="2"/>
  <c r="R5425" i="2"/>
  <c r="Q5425" i="2"/>
  <c r="P5425" i="2"/>
  <c r="O5425" i="2"/>
  <c r="N5425" i="2"/>
  <c r="J5425" i="2"/>
  <c r="I5425" i="2"/>
  <c r="G5425" i="2"/>
  <c r="T5424" i="2"/>
  <c r="S5424" i="2"/>
  <c r="R5424" i="2"/>
  <c r="Q5424" i="2"/>
  <c r="P5424" i="2"/>
  <c r="O5424" i="2"/>
  <c r="N5424" i="2"/>
  <c r="J5424" i="2"/>
  <c r="I5424" i="2"/>
  <c r="G5424" i="2"/>
  <c r="T5423" i="2"/>
  <c r="S5423" i="2"/>
  <c r="R5423" i="2"/>
  <c r="Q5423" i="2"/>
  <c r="P5423" i="2"/>
  <c r="O5423" i="2"/>
  <c r="N5423" i="2"/>
  <c r="J5423" i="2"/>
  <c r="I5423" i="2"/>
  <c r="L3000" i="2" s="1"/>
  <c r="G5423" i="2"/>
  <c r="T5422" i="2"/>
  <c r="S5422" i="2"/>
  <c r="R5422" i="2"/>
  <c r="Q5422" i="2"/>
  <c r="P5422" i="2"/>
  <c r="O5422" i="2"/>
  <c r="N5422" i="2"/>
  <c r="J5422" i="2"/>
  <c r="I5422" i="2"/>
  <c r="G5422" i="2"/>
  <c r="T5421" i="2"/>
  <c r="S5421" i="2"/>
  <c r="R5421" i="2"/>
  <c r="Q5421" i="2"/>
  <c r="P5421" i="2"/>
  <c r="O5421" i="2"/>
  <c r="N5421" i="2"/>
  <c r="J5421" i="2"/>
  <c r="I5421" i="2"/>
  <c r="G5421" i="2"/>
  <c r="T5420" i="2"/>
  <c r="S5420" i="2"/>
  <c r="R5420" i="2"/>
  <c r="Q5420" i="2"/>
  <c r="P5420" i="2"/>
  <c r="O5420" i="2"/>
  <c r="N5420" i="2"/>
  <c r="J5420" i="2"/>
  <c r="I5420" i="2"/>
  <c r="G5420" i="2"/>
  <c r="T5419" i="2"/>
  <c r="S5419" i="2"/>
  <c r="R5419" i="2"/>
  <c r="Q5419" i="2"/>
  <c r="P5419" i="2"/>
  <c r="O5419" i="2"/>
  <c r="N5419" i="2"/>
  <c r="J5419" i="2"/>
  <c r="I5419" i="2"/>
  <c r="L3967" i="2" s="1"/>
  <c r="G5419" i="2"/>
  <c r="T5418" i="2"/>
  <c r="S5418" i="2"/>
  <c r="R5418" i="2"/>
  <c r="Q5418" i="2"/>
  <c r="P5418" i="2"/>
  <c r="O5418" i="2"/>
  <c r="N5418" i="2"/>
  <c r="J5418" i="2"/>
  <c r="K4749" i="2" s="1"/>
  <c r="I5418" i="2"/>
  <c r="G5418" i="2"/>
  <c r="T5417" i="2"/>
  <c r="S5417" i="2"/>
  <c r="R5417" i="2"/>
  <c r="Q5417" i="2"/>
  <c r="P5417" i="2"/>
  <c r="O5417" i="2"/>
  <c r="N5417" i="2"/>
  <c r="J5417" i="2"/>
  <c r="I5417" i="2"/>
  <c r="G5417" i="2"/>
  <c r="T5416" i="2"/>
  <c r="S5416" i="2"/>
  <c r="R5416" i="2"/>
  <c r="Q5416" i="2"/>
  <c r="P5416" i="2"/>
  <c r="O5416" i="2"/>
  <c r="N5416" i="2"/>
  <c r="J5416" i="2"/>
  <c r="K4165" i="2" s="1"/>
  <c r="I5416" i="2"/>
  <c r="G5416" i="2"/>
  <c r="T5415" i="2"/>
  <c r="S5415" i="2"/>
  <c r="R5415" i="2"/>
  <c r="Q5415" i="2"/>
  <c r="P5415" i="2"/>
  <c r="O5415" i="2"/>
  <c r="N5415" i="2"/>
  <c r="J5415" i="2"/>
  <c r="I5415" i="2"/>
  <c r="L2630" i="2" s="1"/>
  <c r="G5415" i="2"/>
  <c r="T5414" i="2"/>
  <c r="S5414" i="2"/>
  <c r="R5414" i="2"/>
  <c r="Q5414" i="2"/>
  <c r="P5414" i="2"/>
  <c r="O5414" i="2"/>
  <c r="N5414" i="2"/>
  <c r="J5414" i="2"/>
  <c r="I5414" i="2"/>
  <c r="G5414" i="2"/>
  <c r="T5413" i="2"/>
  <c r="S5413" i="2"/>
  <c r="R5413" i="2"/>
  <c r="Q5413" i="2"/>
  <c r="P5413" i="2"/>
  <c r="O5413" i="2"/>
  <c r="N5413" i="2"/>
  <c r="J5413" i="2"/>
  <c r="I5413" i="2"/>
  <c r="G5413" i="2"/>
  <c r="T5412" i="2"/>
  <c r="S5412" i="2"/>
  <c r="R5412" i="2"/>
  <c r="Q5412" i="2"/>
  <c r="P5412" i="2"/>
  <c r="O5412" i="2"/>
  <c r="N5412" i="2"/>
  <c r="J5412" i="2"/>
  <c r="I5412" i="2"/>
  <c r="G5412" i="2"/>
  <c r="T5411" i="2"/>
  <c r="S5411" i="2"/>
  <c r="R5411" i="2"/>
  <c r="Q5411" i="2"/>
  <c r="P5411" i="2"/>
  <c r="O5411" i="2"/>
  <c r="N5411" i="2"/>
  <c r="J5411" i="2"/>
  <c r="I5411" i="2"/>
  <c r="L2283" i="2" s="1"/>
  <c r="G5411" i="2"/>
  <c r="T5410" i="2"/>
  <c r="S5410" i="2"/>
  <c r="R5410" i="2"/>
  <c r="Q5410" i="2"/>
  <c r="P5410" i="2"/>
  <c r="O5410" i="2"/>
  <c r="N5410" i="2"/>
  <c r="J5410" i="2"/>
  <c r="I5410" i="2"/>
  <c r="G5410" i="2"/>
  <c r="T5409" i="2"/>
  <c r="S5409" i="2"/>
  <c r="R5409" i="2"/>
  <c r="Q5409" i="2"/>
  <c r="P5409" i="2"/>
  <c r="O5409" i="2"/>
  <c r="N5409" i="2"/>
  <c r="J5409" i="2"/>
  <c r="I5409" i="2"/>
  <c r="G5409" i="2"/>
  <c r="T5408" i="2"/>
  <c r="S5408" i="2"/>
  <c r="R5408" i="2"/>
  <c r="Q5408" i="2"/>
  <c r="P5408" i="2"/>
  <c r="O5408" i="2"/>
  <c r="N5408" i="2"/>
  <c r="J5408" i="2"/>
  <c r="I5408" i="2"/>
  <c r="G5408" i="2"/>
  <c r="T5407" i="2"/>
  <c r="S5407" i="2"/>
  <c r="R5407" i="2"/>
  <c r="Q5407" i="2"/>
  <c r="P5407" i="2"/>
  <c r="O5407" i="2"/>
  <c r="N5407" i="2"/>
  <c r="J5407" i="2"/>
  <c r="I5407" i="2"/>
  <c r="L3548" i="2" s="1"/>
  <c r="G5407" i="2"/>
  <c r="T5406" i="2"/>
  <c r="S5406" i="2"/>
  <c r="R5406" i="2"/>
  <c r="Q5406" i="2"/>
  <c r="P5406" i="2"/>
  <c r="O5406" i="2"/>
  <c r="N5406" i="2"/>
  <c r="J5406" i="2"/>
  <c r="I5406" i="2"/>
  <c r="G5406" i="2"/>
  <c r="T5405" i="2"/>
  <c r="S5405" i="2"/>
  <c r="R5405" i="2"/>
  <c r="Q5405" i="2"/>
  <c r="P5405" i="2"/>
  <c r="O5405" i="2"/>
  <c r="N5405" i="2"/>
  <c r="J5405" i="2"/>
  <c r="I5405" i="2"/>
  <c r="G5405" i="2"/>
  <c r="T5404" i="2"/>
  <c r="S5404" i="2"/>
  <c r="R5404" i="2"/>
  <c r="Q5404" i="2"/>
  <c r="P5404" i="2"/>
  <c r="O5404" i="2"/>
  <c r="N5404" i="2"/>
  <c r="J5404" i="2"/>
  <c r="I5404" i="2"/>
  <c r="G5404" i="2"/>
  <c r="T5403" i="2"/>
  <c r="S5403" i="2"/>
  <c r="R5403" i="2"/>
  <c r="Q5403" i="2"/>
  <c r="P5403" i="2"/>
  <c r="O5403" i="2"/>
  <c r="N5403" i="2"/>
  <c r="J5403" i="2"/>
  <c r="I5403" i="2"/>
  <c r="G5403" i="2"/>
  <c r="T5402" i="2"/>
  <c r="S5402" i="2"/>
  <c r="R5402" i="2"/>
  <c r="Q5402" i="2"/>
  <c r="P5402" i="2"/>
  <c r="O5402" i="2"/>
  <c r="N5402" i="2"/>
  <c r="J5402" i="2"/>
  <c r="I5402" i="2"/>
  <c r="G5402" i="2"/>
  <c r="T5401" i="2"/>
  <c r="S5401" i="2"/>
  <c r="R5401" i="2"/>
  <c r="Q5401" i="2"/>
  <c r="P5401" i="2"/>
  <c r="O5401" i="2"/>
  <c r="N5401" i="2"/>
  <c r="J5401" i="2"/>
  <c r="I5401" i="2"/>
  <c r="G5401" i="2"/>
  <c r="T5400" i="2"/>
  <c r="S5400" i="2"/>
  <c r="R5400" i="2"/>
  <c r="Q5400" i="2"/>
  <c r="P5400" i="2"/>
  <c r="O5400" i="2"/>
  <c r="N5400" i="2"/>
  <c r="J5400" i="2"/>
  <c r="I5400" i="2"/>
  <c r="G5400" i="2"/>
  <c r="T5399" i="2"/>
  <c r="S5399" i="2"/>
  <c r="R5399" i="2"/>
  <c r="Q5399" i="2"/>
  <c r="P5399" i="2"/>
  <c r="O5399" i="2"/>
  <c r="N5399" i="2"/>
  <c r="J5399" i="2"/>
  <c r="I5399" i="2"/>
  <c r="L4042" i="2" s="1"/>
  <c r="G5399" i="2"/>
  <c r="T5398" i="2"/>
  <c r="S5398" i="2"/>
  <c r="R5398" i="2"/>
  <c r="Q5398" i="2"/>
  <c r="P5398" i="2"/>
  <c r="O5398" i="2"/>
  <c r="N5398" i="2"/>
  <c r="J5398" i="2"/>
  <c r="I5398" i="2"/>
  <c r="G5398" i="2"/>
  <c r="T5397" i="2"/>
  <c r="S5397" i="2"/>
  <c r="R5397" i="2"/>
  <c r="Q5397" i="2"/>
  <c r="P5397" i="2"/>
  <c r="O5397" i="2"/>
  <c r="N5397" i="2"/>
  <c r="J5397" i="2"/>
  <c r="I5397" i="2"/>
  <c r="G5397" i="2"/>
  <c r="T5396" i="2"/>
  <c r="S5396" i="2"/>
  <c r="R5396" i="2"/>
  <c r="Q5396" i="2"/>
  <c r="P5396" i="2"/>
  <c r="O5396" i="2"/>
  <c r="N5396" i="2"/>
  <c r="J5396" i="2"/>
  <c r="I5396" i="2"/>
  <c r="G5396" i="2"/>
  <c r="T5395" i="2"/>
  <c r="S5395" i="2"/>
  <c r="R5395" i="2"/>
  <c r="Q5395" i="2"/>
  <c r="P5395" i="2"/>
  <c r="O5395" i="2"/>
  <c r="N5395" i="2"/>
  <c r="J5395" i="2"/>
  <c r="I5395" i="2"/>
  <c r="G5395" i="2"/>
  <c r="T5394" i="2"/>
  <c r="S5394" i="2"/>
  <c r="R5394" i="2"/>
  <c r="Q5394" i="2"/>
  <c r="P5394" i="2"/>
  <c r="O5394" i="2"/>
  <c r="N5394" i="2"/>
  <c r="J5394" i="2"/>
  <c r="I5394" i="2"/>
  <c r="G5394" i="2"/>
  <c r="T5393" i="2"/>
  <c r="S5393" i="2"/>
  <c r="R5393" i="2"/>
  <c r="Q5393" i="2"/>
  <c r="P5393" i="2"/>
  <c r="O5393" i="2"/>
  <c r="N5393" i="2"/>
  <c r="J5393" i="2"/>
  <c r="K4615" i="2" s="1"/>
  <c r="I5393" i="2"/>
  <c r="G5393" i="2"/>
  <c r="T5392" i="2"/>
  <c r="S5392" i="2"/>
  <c r="R5392" i="2"/>
  <c r="Q5392" i="2"/>
  <c r="P5392" i="2"/>
  <c r="O5392" i="2"/>
  <c r="N5392" i="2"/>
  <c r="J5392" i="2"/>
  <c r="I5392" i="2"/>
  <c r="G5392" i="2"/>
  <c r="T5391" i="2"/>
  <c r="S5391" i="2"/>
  <c r="R5391" i="2"/>
  <c r="Q5391" i="2"/>
  <c r="P5391" i="2"/>
  <c r="O5391" i="2"/>
  <c r="N5391" i="2"/>
  <c r="J5391" i="2"/>
  <c r="I5391" i="2"/>
  <c r="G5391" i="2"/>
  <c r="T5390" i="2"/>
  <c r="S5390" i="2"/>
  <c r="R5390" i="2"/>
  <c r="Q5390" i="2"/>
  <c r="P5390" i="2"/>
  <c r="O5390" i="2"/>
  <c r="N5390" i="2"/>
  <c r="J5390" i="2"/>
  <c r="I5390" i="2"/>
  <c r="G5390" i="2"/>
  <c r="T5389" i="2"/>
  <c r="S5389" i="2"/>
  <c r="R5389" i="2"/>
  <c r="Q5389" i="2"/>
  <c r="P5389" i="2"/>
  <c r="O5389" i="2"/>
  <c r="N5389" i="2"/>
  <c r="J5389" i="2"/>
  <c r="I5389" i="2"/>
  <c r="G5389" i="2"/>
  <c r="T5388" i="2"/>
  <c r="S5388" i="2"/>
  <c r="R5388" i="2"/>
  <c r="Q5388" i="2"/>
  <c r="P5388" i="2"/>
  <c r="O5388" i="2"/>
  <c r="N5388" i="2"/>
  <c r="J5388" i="2"/>
  <c r="I5388" i="2"/>
  <c r="G5388" i="2"/>
  <c r="T5387" i="2"/>
  <c r="S5387" i="2"/>
  <c r="R5387" i="2"/>
  <c r="Q5387" i="2"/>
  <c r="P5387" i="2"/>
  <c r="O5387" i="2"/>
  <c r="N5387" i="2"/>
  <c r="J5387" i="2"/>
  <c r="I5387" i="2"/>
  <c r="G5387" i="2"/>
  <c r="T5386" i="2"/>
  <c r="S5386" i="2"/>
  <c r="R5386" i="2"/>
  <c r="Q5386" i="2"/>
  <c r="P5386" i="2"/>
  <c r="O5386" i="2"/>
  <c r="N5386" i="2"/>
  <c r="J5386" i="2"/>
  <c r="I5386" i="2"/>
  <c r="G5386" i="2"/>
  <c r="T5385" i="2"/>
  <c r="S5385" i="2"/>
  <c r="R5385" i="2"/>
  <c r="Q5385" i="2"/>
  <c r="P5385" i="2"/>
  <c r="O5385" i="2"/>
  <c r="N5385" i="2"/>
  <c r="J5385" i="2"/>
  <c r="I5385" i="2"/>
  <c r="G5385" i="2"/>
  <c r="T5384" i="2"/>
  <c r="S5384" i="2"/>
  <c r="R5384" i="2"/>
  <c r="Q5384" i="2"/>
  <c r="P5384" i="2"/>
  <c r="O5384" i="2"/>
  <c r="N5384" i="2"/>
  <c r="J5384" i="2"/>
  <c r="I5384" i="2"/>
  <c r="G5384" i="2"/>
  <c r="T5383" i="2"/>
  <c r="S5383" i="2"/>
  <c r="R5383" i="2"/>
  <c r="Q5383" i="2"/>
  <c r="P5383" i="2"/>
  <c r="O5383" i="2"/>
  <c r="N5383" i="2"/>
  <c r="J5383" i="2"/>
  <c r="I5383" i="2"/>
  <c r="L3277" i="2" s="1"/>
  <c r="G5383" i="2"/>
  <c r="T5382" i="2"/>
  <c r="S5382" i="2"/>
  <c r="R5382" i="2"/>
  <c r="Q5382" i="2"/>
  <c r="P5382" i="2"/>
  <c r="O5382" i="2"/>
  <c r="N5382" i="2"/>
  <c r="J5382" i="2"/>
  <c r="I5382" i="2"/>
  <c r="G5382" i="2"/>
  <c r="T5381" i="2"/>
  <c r="S5381" i="2"/>
  <c r="R5381" i="2"/>
  <c r="Q5381" i="2"/>
  <c r="P5381" i="2"/>
  <c r="O5381" i="2"/>
  <c r="N5381" i="2"/>
  <c r="J5381" i="2"/>
  <c r="I5381" i="2"/>
  <c r="G5381" i="2"/>
  <c r="T5380" i="2"/>
  <c r="S5380" i="2"/>
  <c r="R5380" i="2"/>
  <c r="Q5380" i="2"/>
  <c r="P5380" i="2"/>
  <c r="O5380" i="2"/>
  <c r="N5380" i="2"/>
  <c r="J5380" i="2"/>
  <c r="I5380" i="2"/>
  <c r="G5380" i="2"/>
  <c r="T5379" i="2"/>
  <c r="S5379" i="2"/>
  <c r="R5379" i="2"/>
  <c r="Q5379" i="2"/>
  <c r="P5379" i="2"/>
  <c r="O5379" i="2"/>
  <c r="N5379" i="2"/>
  <c r="J5379" i="2"/>
  <c r="I5379" i="2"/>
  <c r="G5379" i="2"/>
  <c r="T5378" i="2"/>
  <c r="S5378" i="2"/>
  <c r="R5378" i="2"/>
  <c r="Q5378" i="2"/>
  <c r="P5378" i="2"/>
  <c r="O5378" i="2"/>
  <c r="N5378" i="2"/>
  <c r="J5378" i="2"/>
  <c r="I5378" i="2"/>
  <c r="G5378" i="2"/>
  <c r="T5377" i="2"/>
  <c r="S5377" i="2"/>
  <c r="R5377" i="2"/>
  <c r="Q5377" i="2"/>
  <c r="P5377" i="2"/>
  <c r="O5377" i="2"/>
  <c r="N5377" i="2"/>
  <c r="J5377" i="2"/>
  <c r="I5377" i="2"/>
  <c r="G5377" i="2"/>
  <c r="T5376" i="2"/>
  <c r="S5376" i="2"/>
  <c r="R5376" i="2"/>
  <c r="Q5376" i="2"/>
  <c r="P5376" i="2"/>
  <c r="O5376" i="2"/>
  <c r="N5376" i="2"/>
  <c r="J5376" i="2"/>
  <c r="K4107" i="2" s="1"/>
  <c r="I5376" i="2"/>
  <c r="G5376" i="2"/>
  <c r="T5375" i="2"/>
  <c r="S5375" i="2"/>
  <c r="R5375" i="2"/>
  <c r="Q5375" i="2"/>
  <c r="P5375" i="2"/>
  <c r="O5375" i="2"/>
  <c r="N5375" i="2"/>
  <c r="J5375" i="2"/>
  <c r="K4351" i="2" s="1"/>
  <c r="I5375" i="2"/>
  <c r="L4351" i="2" s="1"/>
  <c r="G5375" i="2"/>
  <c r="T5374" i="2"/>
  <c r="S5374" i="2"/>
  <c r="R5374" i="2"/>
  <c r="Q5374" i="2"/>
  <c r="P5374" i="2"/>
  <c r="O5374" i="2"/>
  <c r="N5374" i="2"/>
  <c r="J5374" i="2"/>
  <c r="I5374" i="2"/>
  <c r="G5374" i="2"/>
  <c r="T5373" i="2"/>
  <c r="S5373" i="2"/>
  <c r="R5373" i="2"/>
  <c r="Q5373" i="2"/>
  <c r="P5373" i="2"/>
  <c r="O5373" i="2"/>
  <c r="N5373" i="2"/>
  <c r="J5373" i="2"/>
  <c r="I5373" i="2"/>
  <c r="G5373" i="2"/>
  <c r="T5372" i="2"/>
  <c r="S5372" i="2"/>
  <c r="R5372" i="2"/>
  <c r="Q5372" i="2"/>
  <c r="P5372" i="2"/>
  <c r="O5372" i="2"/>
  <c r="N5372" i="2"/>
  <c r="J5372" i="2"/>
  <c r="I5372" i="2"/>
  <c r="G5372" i="2"/>
  <c r="T5371" i="2"/>
  <c r="S5371" i="2"/>
  <c r="R5371" i="2"/>
  <c r="Q5371" i="2"/>
  <c r="P5371" i="2"/>
  <c r="O5371" i="2"/>
  <c r="N5371" i="2"/>
  <c r="J5371" i="2"/>
  <c r="I5371" i="2"/>
  <c r="L3547" i="2" s="1"/>
  <c r="G5371" i="2"/>
  <c r="T5370" i="2"/>
  <c r="S5370" i="2"/>
  <c r="R5370" i="2"/>
  <c r="Q5370" i="2"/>
  <c r="P5370" i="2"/>
  <c r="O5370" i="2"/>
  <c r="N5370" i="2"/>
  <c r="J5370" i="2"/>
  <c r="I5370" i="2"/>
  <c r="G5370" i="2"/>
  <c r="T5369" i="2"/>
  <c r="S5369" i="2"/>
  <c r="R5369" i="2"/>
  <c r="Q5369" i="2"/>
  <c r="P5369" i="2"/>
  <c r="O5369" i="2"/>
  <c r="N5369" i="2"/>
  <c r="J5369" i="2"/>
  <c r="I5369" i="2"/>
  <c r="G5369" i="2"/>
  <c r="T5368" i="2"/>
  <c r="S5368" i="2"/>
  <c r="R5368" i="2"/>
  <c r="Q5368" i="2"/>
  <c r="P5368" i="2"/>
  <c r="O5368" i="2"/>
  <c r="N5368" i="2"/>
  <c r="J5368" i="2"/>
  <c r="I5368" i="2"/>
  <c r="G5368" i="2"/>
  <c r="T5367" i="2"/>
  <c r="S5367" i="2"/>
  <c r="R5367" i="2"/>
  <c r="Q5367" i="2"/>
  <c r="P5367" i="2"/>
  <c r="O5367" i="2"/>
  <c r="N5367" i="2"/>
  <c r="J5367" i="2"/>
  <c r="I5367" i="2"/>
  <c r="G5367" i="2"/>
  <c r="T5366" i="2"/>
  <c r="S5366" i="2"/>
  <c r="R5366" i="2"/>
  <c r="Q5366" i="2"/>
  <c r="P5366" i="2"/>
  <c r="O5366" i="2"/>
  <c r="N5366" i="2"/>
  <c r="J5366" i="2"/>
  <c r="I5366" i="2"/>
  <c r="G5366" i="2"/>
  <c r="T5365" i="2"/>
  <c r="S5365" i="2"/>
  <c r="R5365" i="2"/>
  <c r="Q5365" i="2"/>
  <c r="P5365" i="2"/>
  <c r="O5365" i="2"/>
  <c r="N5365" i="2"/>
  <c r="J5365" i="2"/>
  <c r="K3710" i="2" s="1"/>
  <c r="I5365" i="2"/>
  <c r="G5365" i="2"/>
  <c r="T5364" i="2"/>
  <c r="S5364" i="2"/>
  <c r="R5364" i="2"/>
  <c r="Q5364" i="2"/>
  <c r="P5364" i="2"/>
  <c r="O5364" i="2"/>
  <c r="N5364" i="2"/>
  <c r="J5364" i="2"/>
  <c r="I5364" i="2"/>
  <c r="G5364" i="2"/>
  <c r="T5363" i="2"/>
  <c r="S5363" i="2"/>
  <c r="R5363" i="2"/>
  <c r="Q5363" i="2"/>
  <c r="P5363" i="2"/>
  <c r="O5363" i="2"/>
  <c r="N5363" i="2"/>
  <c r="J5363" i="2"/>
  <c r="I5363" i="2"/>
  <c r="G5363" i="2"/>
  <c r="T5362" i="2"/>
  <c r="S5362" i="2"/>
  <c r="R5362" i="2"/>
  <c r="Q5362" i="2"/>
  <c r="P5362" i="2"/>
  <c r="O5362" i="2"/>
  <c r="N5362" i="2"/>
  <c r="J5362" i="2"/>
  <c r="I5362" i="2"/>
  <c r="G5362" i="2"/>
  <c r="T5361" i="2"/>
  <c r="S5361" i="2"/>
  <c r="R5361" i="2"/>
  <c r="Q5361" i="2"/>
  <c r="P5361" i="2"/>
  <c r="O5361" i="2"/>
  <c r="N5361" i="2"/>
  <c r="J5361" i="2"/>
  <c r="I5361" i="2"/>
  <c r="G5361" i="2"/>
  <c r="T5360" i="2"/>
  <c r="S5360" i="2"/>
  <c r="R5360" i="2"/>
  <c r="Q5360" i="2"/>
  <c r="P5360" i="2"/>
  <c r="O5360" i="2"/>
  <c r="N5360" i="2"/>
  <c r="J5360" i="2"/>
  <c r="I5360" i="2"/>
  <c r="G5360" i="2"/>
  <c r="T5359" i="2"/>
  <c r="S5359" i="2"/>
  <c r="R5359" i="2"/>
  <c r="Q5359" i="2"/>
  <c r="P5359" i="2"/>
  <c r="O5359" i="2"/>
  <c r="N5359" i="2"/>
  <c r="J5359" i="2"/>
  <c r="I5359" i="2"/>
  <c r="L3140" i="2" s="1"/>
  <c r="G5359" i="2"/>
  <c r="T5358" i="2"/>
  <c r="S5358" i="2"/>
  <c r="R5358" i="2"/>
  <c r="Q5358" i="2"/>
  <c r="P5358" i="2"/>
  <c r="O5358" i="2"/>
  <c r="N5358" i="2"/>
  <c r="J5358" i="2"/>
  <c r="I5358" i="2"/>
  <c r="G5358" i="2"/>
  <c r="T5357" i="2"/>
  <c r="S5357" i="2"/>
  <c r="R5357" i="2"/>
  <c r="Q5357" i="2"/>
  <c r="P5357" i="2"/>
  <c r="O5357" i="2"/>
  <c r="N5357" i="2"/>
  <c r="J5357" i="2"/>
  <c r="I5357" i="2"/>
  <c r="G5357" i="2"/>
  <c r="T5356" i="2"/>
  <c r="S5356" i="2"/>
  <c r="R5356" i="2"/>
  <c r="Q5356" i="2"/>
  <c r="P5356" i="2"/>
  <c r="O5356" i="2"/>
  <c r="N5356" i="2"/>
  <c r="J5356" i="2"/>
  <c r="I5356" i="2"/>
  <c r="G5356" i="2"/>
  <c r="T5355" i="2"/>
  <c r="S5355" i="2"/>
  <c r="R5355" i="2"/>
  <c r="Q5355" i="2"/>
  <c r="P5355" i="2"/>
  <c r="O5355" i="2"/>
  <c r="N5355" i="2"/>
  <c r="J5355" i="2"/>
  <c r="I5355" i="2"/>
  <c r="L2612" i="2" s="1"/>
  <c r="G5355" i="2"/>
  <c r="T5354" i="2"/>
  <c r="S5354" i="2"/>
  <c r="R5354" i="2"/>
  <c r="Q5354" i="2"/>
  <c r="P5354" i="2"/>
  <c r="O5354" i="2"/>
  <c r="N5354" i="2"/>
  <c r="J5354" i="2"/>
  <c r="I5354" i="2"/>
  <c r="G5354" i="2"/>
  <c r="T5353" i="2"/>
  <c r="S5353" i="2"/>
  <c r="R5353" i="2"/>
  <c r="Q5353" i="2"/>
  <c r="P5353" i="2"/>
  <c r="O5353" i="2"/>
  <c r="N5353" i="2"/>
  <c r="J5353" i="2"/>
  <c r="I5353" i="2"/>
  <c r="G5353" i="2"/>
  <c r="T5352" i="2"/>
  <c r="S5352" i="2"/>
  <c r="R5352" i="2"/>
  <c r="Q5352" i="2"/>
  <c r="P5352" i="2"/>
  <c r="O5352" i="2"/>
  <c r="N5352" i="2"/>
  <c r="J5352" i="2"/>
  <c r="I5352" i="2"/>
  <c r="G5352" i="2"/>
  <c r="T5351" i="2"/>
  <c r="S5351" i="2"/>
  <c r="R5351" i="2"/>
  <c r="Q5351" i="2"/>
  <c r="P5351" i="2"/>
  <c r="O5351" i="2"/>
  <c r="N5351" i="2"/>
  <c r="J5351" i="2"/>
  <c r="I5351" i="2"/>
  <c r="L2669" i="2" s="1"/>
  <c r="G5351" i="2"/>
  <c r="T5350" i="2"/>
  <c r="S5350" i="2"/>
  <c r="R5350" i="2"/>
  <c r="Q5350" i="2"/>
  <c r="P5350" i="2"/>
  <c r="O5350" i="2"/>
  <c r="N5350" i="2"/>
  <c r="J5350" i="2"/>
  <c r="I5350" i="2"/>
  <c r="G5350" i="2"/>
  <c r="T5349" i="2"/>
  <c r="S5349" i="2"/>
  <c r="R5349" i="2"/>
  <c r="Q5349" i="2"/>
  <c r="P5349" i="2"/>
  <c r="O5349" i="2"/>
  <c r="N5349" i="2"/>
  <c r="J5349" i="2"/>
  <c r="I5349" i="2"/>
  <c r="G5349" i="2"/>
  <c r="T5348" i="2"/>
  <c r="S5348" i="2"/>
  <c r="R5348" i="2"/>
  <c r="Q5348" i="2"/>
  <c r="P5348" i="2"/>
  <c r="O5348" i="2"/>
  <c r="N5348" i="2"/>
  <c r="J5348" i="2"/>
  <c r="I5348" i="2"/>
  <c r="G5348" i="2"/>
  <c r="T5347" i="2"/>
  <c r="S5347" i="2"/>
  <c r="R5347" i="2"/>
  <c r="Q5347" i="2"/>
  <c r="P5347" i="2"/>
  <c r="O5347" i="2"/>
  <c r="N5347" i="2"/>
  <c r="J5347" i="2"/>
  <c r="I5347" i="2"/>
  <c r="G5347" i="2"/>
  <c r="T5346" i="2"/>
  <c r="S5346" i="2"/>
  <c r="R5346" i="2"/>
  <c r="Q5346" i="2"/>
  <c r="P5346" i="2"/>
  <c r="O5346" i="2"/>
  <c r="N5346" i="2"/>
  <c r="J5346" i="2"/>
  <c r="I5346" i="2"/>
  <c r="G5346" i="2"/>
  <c r="T5345" i="2"/>
  <c r="S5345" i="2"/>
  <c r="R5345" i="2"/>
  <c r="Q5345" i="2"/>
  <c r="P5345" i="2"/>
  <c r="O5345" i="2"/>
  <c r="N5345" i="2"/>
  <c r="J5345" i="2"/>
  <c r="K4144" i="2" s="1"/>
  <c r="I5345" i="2"/>
  <c r="G5345" i="2"/>
  <c r="T5344" i="2"/>
  <c r="S5344" i="2"/>
  <c r="R5344" i="2"/>
  <c r="Q5344" i="2"/>
  <c r="P5344" i="2"/>
  <c r="O5344" i="2"/>
  <c r="N5344" i="2"/>
  <c r="J5344" i="2"/>
  <c r="I5344" i="2"/>
  <c r="G5344" i="2"/>
  <c r="T5343" i="2"/>
  <c r="S5343" i="2"/>
  <c r="R5343" i="2"/>
  <c r="Q5343" i="2"/>
  <c r="P5343" i="2"/>
  <c r="O5343" i="2"/>
  <c r="N5343" i="2"/>
  <c r="J5343" i="2"/>
  <c r="I5343" i="2"/>
  <c r="G5343" i="2"/>
  <c r="T5342" i="2"/>
  <c r="S5342" i="2"/>
  <c r="R5342" i="2"/>
  <c r="Q5342" i="2"/>
  <c r="P5342" i="2"/>
  <c r="O5342" i="2"/>
  <c r="N5342" i="2"/>
  <c r="J5342" i="2"/>
  <c r="I5342" i="2"/>
  <c r="G5342" i="2"/>
  <c r="T5341" i="2"/>
  <c r="S5341" i="2"/>
  <c r="R5341" i="2"/>
  <c r="Q5341" i="2"/>
  <c r="P5341" i="2"/>
  <c r="O5341" i="2"/>
  <c r="N5341" i="2"/>
  <c r="J5341" i="2"/>
  <c r="I5341" i="2"/>
  <c r="G5341" i="2"/>
  <c r="T5340" i="2"/>
  <c r="S5340" i="2"/>
  <c r="R5340" i="2"/>
  <c r="Q5340" i="2"/>
  <c r="P5340" i="2"/>
  <c r="O5340" i="2"/>
  <c r="N5340" i="2"/>
  <c r="J5340" i="2"/>
  <c r="I5340" i="2"/>
  <c r="G5340" i="2"/>
  <c r="T5339" i="2"/>
  <c r="S5339" i="2"/>
  <c r="R5339" i="2"/>
  <c r="Q5339" i="2"/>
  <c r="P5339" i="2"/>
  <c r="O5339" i="2"/>
  <c r="N5339" i="2"/>
  <c r="J5339" i="2"/>
  <c r="K4698" i="2" s="1"/>
  <c r="I5339" i="2"/>
  <c r="L4698" i="2" s="1"/>
  <c r="G5339" i="2"/>
  <c r="T5338" i="2"/>
  <c r="S5338" i="2"/>
  <c r="R5338" i="2"/>
  <c r="Q5338" i="2"/>
  <c r="P5338" i="2"/>
  <c r="O5338" i="2"/>
  <c r="N5338" i="2"/>
  <c r="J5338" i="2"/>
  <c r="K4238" i="2" s="1"/>
  <c r="I5338" i="2"/>
  <c r="G5338" i="2"/>
  <c r="T5337" i="2"/>
  <c r="S5337" i="2"/>
  <c r="R5337" i="2"/>
  <c r="Q5337" i="2"/>
  <c r="P5337" i="2"/>
  <c r="O5337" i="2"/>
  <c r="N5337" i="2"/>
  <c r="J5337" i="2"/>
  <c r="I5337" i="2"/>
  <c r="G5337" i="2"/>
  <c r="T5336" i="2"/>
  <c r="S5336" i="2"/>
  <c r="R5336" i="2"/>
  <c r="Q5336" i="2"/>
  <c r="P5336" i="2"/>
  <c r="O5336" i="2"/>
  <c r="N5336" i="2"/>
  <c r="J5336" i="2"/>
  <c r="K4931" i="2" s="1"/>
  <c r="I5336" i="2"/>
  <c r="L4931" i="2" s="1"/>
  <c r="G5336" i="2"/>
  <c r="T5335" i="2"/>
  <c r="S5335" i="2"/>
  <c r="R5335" i="2"/>
  <c r="Q5335" i="2"/>
  <c r="P5335" i="2"/>
  <c r="O5335" i="2"/>
  <c r="N5335" i="2"/>
  <c r="J5335" i="2"/>
  <c r="I5335" i="2"/>
  <c r="L3348" i="2" s="1"/>
  <c r="G5335" i="2"/>
  <c r="T5334" i="2"/>
  <c r="S5334" i="2"/>
  <c r="R5334" i="2"/>
  <c r="Q5334" i="2"/>
  <c r="P5334" i="2"/>
  <c r="O5334" i="2"/>
  <c r="N5334" i="2"/>
  <c r="J5334" i="2"/>
  <c r="I5334" i="2"/>
  <c r="G5334" i="2"/>
  <c r="T5333" i="2"/>
  <c r="S5333" i="2"/>
  <c r="R5333" i="2"/>
  <c r="Q5333" i="2"/>
  <c r="P5333" i="2"/>
  <c r="O5333" i="2"/>
  <c r="N5333" i="2"/>
  <c r="J5333" i="2"/>
  <c r="I5333" i="2"/>
  <c r="G5333" i="2"/>
  <c r="T5332" i="2"/>
  <c r="S5332" i="2"/>
  <c r="R5332" i="2"/>
  <c r="Q5332" i="2"/>
  <c r="P5332" i="2"/>
  <c r="O5332" i="2"/>
  <c r="N5332" i="2"/>
  <c r="J5332" i="2"/>
  <c r="I5332" i="2"/>
  <c r="G5332" i="2"/>
  <c r="T5331" i="2"/>
  <c r="S5331" i="2"/>
  <c r="R5331" i="2"/>
  <c r="Q5331" i="2"/>
  <c r="P5331" i="2"/>
  <c r="O5331" i="2"/>
  <c r="N5331" i="2"/>
  <c r="J5331" i="2"/>
  <c r="I5331" i="2"/>
  <c r="G5331" i="2"/>
  <c r="T5330" i="2"/>
  <c r="S5330" i="2"/>
  <c r="R5330" i="2"/>
  <c r="Q5330" i="2"/>
  <c r="P5330" i="2"/>
  <c r="O5330" i="2"/>
  <c r="N5330" i="2"/>
  <c r="J5330" i="2"/>
  <c r="I5330" i="2"/>
  <c r="G5330" i="2"/>
  <c r="T5329" i="2"/>
  <c r="S5329" i="2"/>
  <c r="R5329" i="2"/>
  <c r="Q5329" i="2"/>
  <c r="P5329" i="2"/>
  <c r="O5329" i="2"/>
  <c r="N5329" i="2"/>
  <c r="J5329" i="2"/>
  <c r="I5329" i="2"/>
  <c r="G5329" i="2"/>
  <c r="T5328" i="2"/>
  <c r="S5328" i="2"/>
  <c r="R5328" i="2"/>
  <c r="Q5328" i="2"/>
  <c r="P5328" i="2"/>
  <c r="O5328" i="2"/>
  <c r="N5328" i="2"/>
  <c r="J5328" i="2"/>
  <c r="I5328" i="2"/>
  <c r="G5328" i="2"/>
  <c r="T5327" i="2"/>
  <c r="S5327" i="2"/>
  <c r="R5327" i="2"/>
  <c r="Q5327" i="2"/>
  <c r="P5327" i="2"/>
  <c r="O5327" i="2"/>
  <c r="N5327" i="2"/>
  <c r="J5327" i="2"/>
  <c r="I5327" i="2"/>
  <c r="G5327" i="2"/>
  <c r="T5326" i="2"/>
  <c r="S5326" i="2"/>
  <c r="R5326" i="2"/>
  <c r="Q5326" i="2"/>
  <c r="P5326" i="2"/>
  <c r="O5326" i="2"/>
  <c r="N5326" i="2"/>
  <c r="J5326" i="2"/>
  <c r="I5326" i="2"/>
  <c r="G5326" i="2"/>
  <c r="T5325" i="2"/>
  <c r="S5325" i="2"/>
  <c r="R5325" i="2"/>
  <c r="Q5325" i="2"/>
  <c r="P5325" i="2"/>
  <c r="O5325" i="2"/>
  <c r="N5325" i="2"/>
  <c r="J5325" i="2"/>
  <c r="K4640" i="2" s="1"/>
  <c r="I5325" i="2"/>
  <c r="G5325" i="2"/>
  <c r="T5324" i="2"/>
  <c r="S5324" i="2"/>
  <c r="R5324" i="2"/>
  <c r="Q5324" i="2"/>
  <c r="P5324" i="2"/>
  <c r="O5324" i="2"/>
  <c r="N5324" i="2"/>
  <c r="J5324" i="2"/>
  <c r="I5324" i="2"/>
  <c r="G5324" i="2"/>
  <c r="T5323" i="2"/>
  <c r="S5323" i="2"/>
  <c r="R5323" i="2"/>
  <c r="Q5323" i="2"/>
  <c r="P5323" i="2"/>
  <c r="O5323" i="2"/>
  <c r="N5323" i="2"/>
  <c r="J5323" i="2"/>
  <c r="I5323" i="2"/>
  <c r="G5323" i="2"/>
  <c r="T5322" i="2"/>
  <c r="S5322" i="2"/>
  <c r="R5322" i="2"/>
  <c r="Q5322" i="2"/>
  <c r="P5322" i="2"/>
  <c r="O5322" i="2"/>
  <c r="N5322" i="2"/>
  <c r="J5322" i="2"/>
  <c r="I5322" i="2"/>
  <c r="G5322" i="2"/>
  <c r="T5321" i="2"/>
  <c r="S5321" i="2"/>
  <c r="R5321" i="2"/>
  <c r="Q5321" i="2"/>
  <c r="P5321" i="2"/>
  <c r="O5321" i="2"/>
  <c r="N5321" i="2"/>
  <c r="J5321" i="2"/>
  <c r="I5321" i="2"/>
  <c r="G5321" i="2"/>
  <c r="T5320" i="2"/>
  <c r="S5320" i="2"/>
  <c r="R5320" i="2"/>
  <c r="Q5320" i="2"/>
  <c r="P5320" i="2"/>
  <c r="O5320" i="2"/>
  <c r="N5320" i="2"/>
  <c r="J5320" i="2"/>
  <c r="I5320" i="2"/>
  <c r="G5320" i="2"/>
  <c r="T5319" i="2"/>
  <c r="S5319" i="2"/>
  <c r="R5319" i="2"/>
  <c r="Q5319" i="2"/>
  <c r="P5319" i="2"/>
  <c r="O5319" i="2"/>
  <c r="N5319" i="2"/>
  <c r="J5319" i="2"/>
  <c r="I5319" i="2"/>
  <c r="G5319" i="2"/>
  <c r="T5318" i="2"/>
  <c r="S5318" i="2"/>
  <c r="R5318" i="2"/>
  <c r="Q5318" i="2"/>
  <c r="P5318" i="2"/>
  <c r="O5318" i="2"/>
  <c r="N5318" i="2"/>
  <c r="J5318" i="2"/>
  <c r="I5318" i="2"/>
  <c r="G5318" i="2"/>
  <c r="T5317" i="2"/>
  <c r="S5317" i="2"/>
  <c r="R5317" i="2"/>
  <c r="Q5317" i="2"/>
  <c r="P5317" i="2"/>
  <c r="O5317" i="2"/>
  <c r="N5317" i="2"/>
  <c r="J5317" i="2"/>
  <c r="I5317" i="2"/>
  <c r="G5317" i="2"/>
  <c r="T5316" i="2"/>
  <c r="S5316" i="2"/>
  <c r="R5316" i="2"/>
  <c r="Q5316" i="2"/>
  <c r="P5316" i="2"/>
  <c r="O5316" i="2"/>
  <c r="N5316" i="2"/>
  <c r="J5316" i="2"/>
  <c r="K4262" i="2" s="1"/>
  <c r="I5316" i="2"/>
  <c r="G5316" i="2"/>
  <c r="T5315" i="2"/>
  <c r="S5315" i="2"/>
  <c r="R5315" i="2"/>
  <c r="Q5315" i="2"/>
  <c r="P5315" i="2"/>
  <c r="O5315" i="2"/>
  <c r="N5315" i="2"/>
  <c r="J5315" i="2"/>
  <c r="I5315" i="2"/>
  <c r="G5315" i="2"/>
  <c r="T5314" i="2"/>
  <c r="S5314" i="2"/>
  <c r="R5314" i="2"/>
  <c r="Q5314" i="2"/>
  <c r="P5314" i="2"/>
  <c r="O5314" i="2"/>
  <c r="N5314" i="2"/>
  <c r="J5314" i="2"/>
  <c r="I5314" i="2"/>
  <c r="G5314" i="2"/>
  <c r="T5313" i="2"/>
  <c r="S5313" i="2"/>
  <c r="R5313" i="2"/>
  <c r="Q5313" i="2"/>
  <c r="P5313" i="2"/>
  <c r="O5313" i="2"/>
  <c r="N5313" i="2"/>
  <c r="J5313" i="2"/>
  <c r="K4053" i="2" s="1"/>
  <c r="I5313" i="2"/>
  <c r="G5313" i="2"/>
  <c r="T5312" i="2"/>
  <c r="S5312" i="2"/>
  <c r="R5312" i="2"/>
  <c r="Q5312" i="2"/>
  <c r="P5312" i="2"/>
  <c r="O5312" i="2"/>
  <c r="N5312" i="2"/>
  <c r="J5312" i="2"/>
  <c r="K4229" i="2" s="1"/>
  <c r="I5312" i="2"/>
  <c r="G5312" i="2"/>
  <c r="T5311" i="2"/>
  <c r="S5311" i="2"/>
  <c r="R5311" i="2"/>
  <c r="Q5311" i="2"/>
  <c r="P5311" i="2"/>
  <c r="O5311" i="2"/>
  <c r="N5311" i="2"/>
  <c r="J5311" i="2"/>
  <c r="I5311" i="2"/>
  <c r="G5311" i="2"/>
  <c r="T5310" i="2"/>
  <c r="S5310" i="2"/>
  <c r="R5310" i="2"/>
  <c r="Q5310" i="2"/>
  <c r="P5310" i="2"/>
  <c r="O5310" i="2"/>
  <c r="N5310" i="2"/>
  <c r="J5310" i="2"/>
  <c r="I5310" i="2"/>
  <c r="G5310" i="2"/>
  <c r="T5309" i="2"/>
  <c r="S5309" i="2"/>
  <c r="R5309" i="2"/>
  <c r="Q5309" i="2"/>
  <c r="P5309" i="2"/>
  <c r="O5309" i="2"/>
  <c r="N5309" i="2"/>
  <c r="J5309" i="2"/>
  <c r="K4179" i="2" s="1"/>
  <c r="I5309" i="2"/>
  <c r="G5309" i="2"/>
  <c r="T5308" i="2"/>
  <c r="S5308" i="2"/>
  <c r="R5308" i="2"/>
  <c r="Q5308" i="2"/>
  <c r="P5308" i="2"/>
  <c r="O5308" i="2"/>
  <c r="N5308" i="2"/>
  <c r="J5308" i="2"/>
  <c r="I5308" i="2"/>
  <c r="G5308" i="2"/>
  <c r="T5307" i="2"/>
  <c r="S5307" i="2"/>
  <c r="R5307" i="2"/>
  <c r="Q5307" i="2"/>
  <c r="P5307" i="2"/>
  <c r="O5307" i="2"/>
  <c r="N5307" i="2"/>
  <c r="J5307" i="2"/>
  <c r="I5307" i="2"/>
  <c r="G5307" i="2"/>
  <c r="T5306" i="2"/>
  <c r="S5306" i="2"/>
  <c r="R5306" i="2"/>
  <c r="Q5306" i="2"/>
  <c r="P5306" i="2"/>
  <c r="O5306" i="2"/>
  <c r="N5306" i="2"/>
  <c r="J5306" i="2"/>
  <c r="I5306" i="2"/>
  <c r="G5306" i="2"/>
  <c r="T5305" i="2"/>
  <c r="S5305" i="2"/>
  <c r="R5305" i="2"/>
  <c r="Q5305" i="2"/>
  <c r="P5305" i="2"/>
  <c r="O5305" i="2"/>
  <c r="N5305" i="2"/>
  <c r="J5305" i="2"/>
  <c r="I5305" i="2"/>
  <c r="G5305" i="2"/>
  <c r="T5304" i="2"/>
  <c r="S5304" i="2"/>
  <c r="R5304" i="2"/>
  <c r="Q5304" i="2"/>
  <c r="P5304" i="2"/>
  <c r="O5304" i="2"/>
  <c r="N5304" i="2"/>
  <c r="J5304" i="2"/>
  <c r="I5304" i="2"/>
  <c r="G5304" i="2"/>
  <c r="T5303" i="2"/>
  <c r="S5303" i="2"/>
  <c r="R5303" i="2"/>
  <c r="Q5303" i="2"/>
  <c r="P5303" i="2"/>
  <c r="O5303" i="2"/>
  <c r="N5303" i="2"/>
  <c r="J5303" i="2"/>
  <c r="I5303" i="2"/>
  <c r="L2829" i="2" s="1"/>
  <c r="G5303" i="2"/>
  <c r="T5302" i="2"/>
  <c r="S5302" i="2"/>
  <c r="R5302" i="2"/>
  <c r="Q5302" i="2"/>
  <c r="P5302" i="2"/>
  <c r="O5302" i="2"/>
  <c r="N5302" i="2"/>
  <c r="J5302" i="2"/>
  <c r="I5302" i="2"/>
  <c r="G5302" i="2"/>
  <c r="T5301" i="2"/>
  <c r="S5301" i="2"/>
  <c r="R5301" i="2"/>
  <c r="Q5301" i="2"/>
  <c r="P5301" i="2"/>
  <c r="O5301" i="2"/>
  <c r="N5301" i="2"/>
  <c r="J5301" i="2"/>
  <c r="I5301" i="2"/>
  <c r="G5301" i="2"/>
  <c r="T5300" i="2"/>
  <c r="S5300" i="2"/>
  <c r="R5300" i="2"/>
  <c r="Q5300" i="2"/>
  <c r="P5300" i="2"/>
  <c r="O5300" i="2"/>
  <c r="N5300" i="2"/>
  <c r="J5300" i="2"/>
  <c r="I5300" i="2"/>
  <c r="G5300" i="2"/>
  <c r="T5299" i="2"/>
  <c r="S5299" i="2"/>
  <c r="R5299" i="2"/>
  <c r="Q5299" i="2"/>
  <c r="P5299" i="2"/>
  <c r="O5299" i="2"/>
  <c r="N5299" i="2"/>
  <c r="J5299" i="2"/>
  <c r="I5299" i="2"/>
  <c r="G5299" i="2"/>
  <c r="T5298" i="2"/>
  <c r="S5298" i="2"/>
  <c r="R5298" i="2"/>
  <c r="Q5298" i="2"/>
  <c r="P5298" i="2"/>
  <c r="O5298" i="2"/>
  <c r="N5298" i="2"/>
  <c r="J5298" i="2"/>
  <c r="I5298" i="2"/>
  <c r="G5298" i="2"/>
  <c r="T5297" i="2"/>
  <c r="S5297" i="2"/>
  <c r="R5297" i="2"/>
  <c r="Q5297" i="2"/>
  <c r="P5297" i="2"/>
  <c r="O5297" i="2"/>
  <c r="N5297" i="2"/>
  <c r="J5297" i="2"/>
  <c r="I5297" i="2"/>
  <c r="G5297" i="2"/>
  <c r="T5296" i="2"/>
  <c r="S5296" i="2"/>
  <c r="R5296" i="2"/>
  <c r="Q5296" i="2"/>
  <c r="P5296" i="2"/>
  <c r="O5296" i="2"/>
  <c r="N5296" i="2"/>
  <c r="J5296" i="2"/>
  <c r="K4631" i="2" s="1"/>
  <c r="I5296" i="2"/>
  <c r="G5296" i="2"/>
  <c r="T5295" i="2"/>
  <c r="S5295" i="2"/>
  <c r="R5295" i="2"/>
  <c r="Q5295" i="2"/>
  <c r="P5295" i="2"/>
  <c r="O5295" i="2"/>
  <c r="N5295" i="2"/>
  <c r="J5295" i="2"/>
  <c r="I5295" i="2"/>
  <c r="G5295" i="2"/>
  <c r="T5294" i="2"/>
  <c r="S5294" i="2"/>
  <c r="R5294" i="2"/>
  <c r="Q5294" i="2"/>
  <c r="P5294" i="2"/>
  <c r="O5294" i="2"/>
  <c r="N5294" i="2"/>
  <c r="J5294" i="2"/>
  <c r="I5294" i="2"/>
  <c r="G5294" i="2"/>
  <c r="T5293" i="2"/>
  <c r="S5293" i="2"/>
  <c r="R5293" i="2"/>
  <c r="Q5293" i="2"/>
  <c r="P5293" i="2"/>
  <c r="O5293" i="2"/>
  <c r="N5293" i="2"/>
  <c r="J5293" i="2"/>
  <c r="I5293" i="2"/>
  <c r="G5293" i="2"/>
  <c r="T5292" i="2"/>
  <c r="S5292" i="2"/>
  <c r="R5292" i="2"/>
  <c r="Q5292" i="2"/>
  <c r="P5292" i="2"/>
  <c r="O5292" i="2"/>
  <c r="N5292" i="2"/>
  <c r="J5292" i="2"/>
  <c r="I5292" i="2"/>
  <c r="G5292" i="2"/>
  <c r="T5291" i="2"/>
  <c r="S5291" i="2"/>
  <c r="R5291" i="2"/>
  <c r="Q5291" i="2"/>
  <c r="P5291" i="2"/>
  <c r="O5291" i="2"/>
  <c r="N5291" i="2"/>
  <c r="J5291" i="2"/>
  <c r="I5291" i="2"/>
  <c r="L4095" i="2" s="1"/>
  <c r="G5291" i="2"/>
  <c r="T5290" i="2"/>
  <c r="S5290" i="2"/>
  <c r="R5290" i="2"/>
  <c r="Q5290" i="2"/>
  <c r="P5290" i="2"/>
  <c r="O5290" i="2"/>
  <c r="N5290" i="2"/>
  <c r="J5290" i="2"/>
  <c r="I5290" i="2"/>
  <c r="G5290" i="2"/>
  <c r="T5289" i="2"/>
  <c r="S5289" i="2"/>
  <c r="R5289" i="2"/>
  <c r="Q5289" i="2"/>
  <c r="P5289" i="2"/>
  <c r="O5289" i="2"/>
  <c r="N5289" i="2"/>
  <c r="J5289" i="2"/>
  <c r="I5289" i="2"/>
  <c r="G5289" i="2"/>
  <c r="T5288" i="2"/>
  <c r="S5288" i="2"/>
  <c r="R5288" i="2"/>
  <c r="Q5288" i="2"/>
  <c r="P5288" i="2"/>
  <c r="O5288" i="2"/>
  <c r="N5288" i="2"/>
  <c r="J5288" i="2"/>
  <c r="I5288" i="2"/>
  <c r="G5288" i="2"/>
  <c r="T5287" i="2"/>
  <c r="S5287" i="2"/>
  <c r="R5287" i="2"/>
  <c r="Q5287" i="2"/>
  <c r="P5287" i="2"/>
  <c r="O5287" i="2"/>
  <c r="N5287" i="2"/>
  <c r="J5287" i="2"/>
  <c r="K4428" i="2" s="1"/>
  <c r="I5287" i="2"/>
  <c r="L4428" i="2" s="1"/>
  <c r="G5287" i="2"/>
  <c r="T5286" i="2"/>
  <c r="S5286" i="2"/>
  <c r="R5286" i="2"/>
  <c r="Q5286" i="2"/>
  <c r="P5286" i="2"/>
  <c r="O5286" i="2"/>
  <c r="N5286" i="2"/>
  <c r="J5286" i="2"/>
  <c r="I5286" i="2"/>
  <c r="G5286" i="2"/>
  <c r="T5285" i="2"/>
  <c r="S5285" i="2"/>
  <c r="R5285" i="2"/>
  <c r="Q5285" i="2"/>
  <c r="P5285" i="2"/>
  <c r="O5285" i="2"/>
  <c r="N5285" i="2"/>
  <c r="J5285" i="2"/>
  <c r="I5285" i="2"/>
  <c r="G5285" i="2"/>
  <c r="T5284" i="2"/>
  <c r="S5284" i="2"/>
  <c r="R5284" i="2"/>
  <c r="Q5284" i="2"/>
  <c r="P5284" i="2"/>
  <c r="O5284" i="2"/>
  <c r="N5284" i="2"/>
  <c r="J5284" i="2"/>
  <c r="I5284" i="2"/>
  <c r="G5284" i="2"/>
  <c r="T5283" i="2"/>
  <c r="S5283" i="2"/>
  <c r="R5283" i="2"/>
  <c r="Q5283" i="2"/>
  <c r="P5283" i="2"/>
  <c r="O5283" i="2"/>
  <c r="N5283" i="2"/>
  <c r="J5283" i="2"/>
  <c r="I5283" i="2"/>
  <c r="G5283" i="2"/>
  <c r="T5282" i="2"/>
  <c r="S5282" i="2"/>
  <c r="R5282" i="2"/>
  <c r="Q5282" i="2"/>
  <c r="P5282" i="2"/>
  <c r="O5282" i="2"/>
  <c r="N5282" i="2"/>
  <c r="J5282" i="2"/>
  <c r="I5282" i="2"/>
  <c r="G5282" i="2"/>
  <c r="T5281" i="2"/>
  <c r="S5281" i="2"/>
  <c r="R5281" i="2"/>
  <c r="Q5281" i="2"/>
  <c r="P5281" i="2"/>
  <c r="O5281" i="2"/>
  <c r="N5281" i="2"/>
  <c r="J5281" i="2"/>
  <c r="I5281" i="2"/>
  <c r="G5281" i="2"/>
  <c r="T5280" i="2"/>
  <c r="S5280" i="2"/>
  <c r="R5280" i="2"/>
  <c r="Q5280" i="2"/>
  <c r="P5280" i="2"/>
  <c r="O5280" i="2"/>
  <c r="N5280" i="2"/>
  <c r="J5280" i="2"/>
  <c r="I5280" i="2"/>
  <c r="G5280" i="2"/>
  <c r="T5279" i="2"/>
  <c r="S5279" i="2"/>
  <c r="R5279" i="2"/>
  <c r="Q5279" i="2"/>
  <c r="P5279" i="2"/>
  <c r="O5279" i="2"/>
  <c r="N5279" i="2"/>
  <c r="J5279" i="2"/>
  <c r="I5279" i="2"/>
  <c r="L3595" i="2" s="1"/>
  <c r="G5279" i="2"/>
  <c r="T5278" i="2"/>
  <c r="S5278" i="2"/>
  <c r="R5278" i="2"/>
  <c r="Q5278" i="2"/>
  <c r="P5278" i="2"/>
  <c r="O5278" i="2"/>
  <c r="N5278" i="2"/>
  <c r="J5278" i="2"/>
  <c r="I5278" i="2"/>
  <c r="G5278" i="2"/>
  <c r="T5277" i="2"/>
  <c r="S5277" i="2"/>
  <c r="R5277" i="2"/>
  <c r="Q5277" i="2"/>
  <c r="P5277" i="2"/>
  <c r="O5277" i="2"/>
  <c r="N5277" i="2"/>
  <c r="J5277" i="2"/>
  <c r="I5277" i="2"/>
  <c r="G5277" i="2"/>
  <c r="T5276" i="2"/>
  <c r="S5276" i="2"/>
  <c r="R5276" i="2"/>
  <c r="Q5276" i="2"/>
  <c r="P5276" i="2"/>
  <c r="O5276" i="2"/>
  <c r="N5276" i="2"/>
  <c r="J5276" i="2"/>
  <c r="I5276" i="2"/>
  <c r="G5276" i="2"/>
  <c r="T5275" i="2"/>
  <c r="S5275" i="2"/>
  <c r="R5275" i="2"/>
  <c r="Q5275" i="2"/>
  <c r="P5275" i="2"/>
  <c r="O5275" i="2"/>
  <c r="N5275" i="2"/>
  <c r="J5275" i="2"/>
  <c r="I5275" i="2"/>
  <c r="L2502" i="2" s="1"/>
  <c r="G5275" i="2"/>
  <c r="T5274" i="2"/>
  <c r="S5274" i="2"/>
  <c r="R5274" i="2"/>
  <c r="Q5274" i="2"/>
  <c r="P5274" i="2"/>
  <c r="O5274" i="2"/>
  <c r="N5274" i="2"/>
  <c r="J5274" i="2"/>
  <c r="I5274" i="2"/>
  <c r="G5274" i="2"/>
  <c r="T5273" i="2"/>
  <c r="S5273" i="2"/>
  <c r="R5273" i="2"/>
  <c r="Q5273" i="2"/>
  <c r="P5273" i="2"/>
  <c r="O5273" i="2"/>
  <c r="N5273" i="2"/>
  <c r="J5273" i="2"/>
  <c r="I5273" i="2"/>
  <c r="G5273" i="2"/>
  <c r="T5272" i="2"/>
  <c r="S5272" i="2"/>
  <c r="R5272" i="2"/>
  <c r="Q5272" i="2"/>
  <c r="P5272" i="2"/>
  <c r="O5272" i="2"/>
  <c r="N5272" i="2"/>
  <c r="J5272" i="2"/>
  <c r="K3997" i="2" s="1"/>
  <c r="I5272" i="2"/>
  <c r="G5272" i="2"/>
  <c r="T5271" i="2"/>
  <c r="S5271" i="2"/>
  <c r="R5271" i="2"/>
  <c r="Q5271" i="2"/>
  <c r="P5271" i="2"/>
  <c r="O5271" i="2"/>
  <c r="N5271" i="2"/>
  <c r="J5271" i="2"/>
  <c r="K3949" i="2" s="1"/>
  <c r="I5271" i="2"/>
  <c r="L3949" i="2" s="1"/>
  <c r="G5271" i="2"/>
  <c r="T5270" i="2"/>
  <c r="S5270" i="2"/>
  <c r="R5270" i="2"/>
  <c r="Q5270" i="2"/>
  <c r="P5270" i="2"/>
  <c r="O5270" i="2"/>
  <c r="N5270" i="2"/>
  <c r="J5270" i="2"/>
  <c r="I5270" i="2"/>
  <c r="G5270" i="2"/>
  <c r="T5269" i="2"/>
  <c r="S5269" i="2"/>
  <c r="R5269" i="2"/>
  <c r="Q5269" i="2"/>
  <c r="P5269" i="2"/>
  <c r="O5269" i="2"/>
  <c r="N5269" i="2"/>
  <c r="J5269" i="2"/>
  <c r="I5269" i="2"/>
  <c r="G5269" i="2"/>
  <c r="T5268" i="2"/>
  <c r="S5268" i="2"/>
  <c r="R5268" i="2"/>
  <c r="Q5268" i="2"/>
  <c r="P5268" i="2"/>
  <c r="O5268" i="2"/>
  <c r="N5268" i="2"/>
  <c r="J5268" i="2"/>
  <c r="K4369" i="2" s="1"/>
  <c r="I5268" i="2"/>
  <c r="G5268" i="2"/>
  <c r="T5267" i="2"/>
  <c r="S5267" i="2"/>
  <c r="R5267" i="2"/>
  <c r="Q5267" i="2"/>
  <c r="P5267" i="2"/>
  <c r="O5267" i="2"/>
  <c r="N5267" i="2"/>
  <c r="J5267" i="2"/>
  <c r="I5267" i="2"/>
  <c r="G5267" i="2"/>
  <c r="T5266" i="2"/>
  <c r="S5266" i="2"/>
  <c r="R5266" i="2"/>
  <c r="Q5266" i="2"/>
  <c r="P5266" i="2"/>
  <c r="O5266" i="2"/>
  <c r="N5266" i="2"/>
  <c r="J5266" i="2"/>
  <c r="I5266" i="2"/>
  <c r="G5266" i="2"/>
  <c r="T5265" i="2"/>
  <c r="S5265" i="2"/>
  <c r="R5265" i="2"/>
  <c r="Q5265" i="2"/>
  <c r="P5265" i="2"/>
  <c r="O5265" i="2"/>
  <c r="N5265" i="2"/>
  <c r="J5265" i="2"/>
  <c r="K4720" i="2" s="1"/>
  <c r="I5265" i="2"/>
  <c r="G5265" i="2"/>
  <c r="T5264" i="2"/>
  <c r="S5264" i="2"/>
  <c r="R5264" i="2"/>
  <c r="Q5264" i="2"/>
  <c r="P5264" i="2"/>
  <c r="O5264" i="2"/>
  <c r="N5264" i="2"/>
  <c r="J5264" i="2"/>
  <c r="I5264" i="2"/>
  <c r="G5264" i="2"/>
  <c r="T5263" i="2"/>
  <c r="S5263" i="2"/>
  <c r="R5263" i="2"/>
  <c r="Q5263" i="2"/>
  <c r="P5263" i="2"/>
  <c r="O5263" i="2"/>
  <c r="N5263" i="2"/>
  <c r="J5263" i="2"/>
  <c r="K4879" i="2" s="1"/>
  <c r="I5263" i="2"/>
  <c r="L4879" i="2" s="1"/>
  <c r="G5263" i="2"/>
  <c r="T5262" i="2"/>
  <c r="S5262" i="2"/>
  <c r="R5262" i="2"/>
  <c r="Q5262" i="2"/>
  <c r="P5262" i="2"/>
  <c r="O5262" i="2"/>
  <c r="N5262" i="2"/>
  <c r="J5262" i="2"/>
  <c r="K4697" i="2" s="1"/>
  <c r="I5262" i="2"/>
  <c r="G5262" i="2"/>
  <c r="T5261" i="2"/>
  <c r="S5261" i="2"/>
  <c r="R5261" i="2"/>
  <c r="Q5261" i="2"/>
  <c r="P5261" i="2"/>
  <c r="O5261" i="2"/>
  <c r="N5261" i="2"/>
  <c r="J5261" i="2"/>
  <c r="K4113" i="2" s="1"/>
  <c r="I5261" i="2"/>
  <c r="G5261" i="2"/>
  <c r="T5260" i="2"/>
  <c r="S5260" i="2"/>
  <c r="R5260" i="2"/>
  <c r="Q5260" i="2"/>
  <c r="P5260" i="2"/>
  <c r="O5260" i="2"/>
  <c r="N5260" i="2"/>
  <c r="J5260" i="2"/>
  <c r="I5260" i="2"/>
  <c r="G5260" i="2"/>
  <c r="T5259" i="2"/>
  <c r="S5259" i="2"/>
  <c r="R5259" i="2"/>
  <c r="Q5259" i="2"/>
  <c r="P5259" i="2"/>
  <c r="O5259" i="2"/>
  <c r="N5259" i="2"/>
  <c r="J5259" i="2"/>
  <c r="I5259" i="2"/>
  <c r="L2109" i="2" s="1"/>
  <c r="G5259" i="2"/>
  <c r="T5258" i="2"/>
  <c r="S5258" i="2"/>
  <c r="R5258" i="2"/>
  <c r="Q5258" i="2"/>
  <c r="P5258" i="2"/>
  <c r="O5258" i="2"/>
  <c r="N5258" i="2"/>
  <c r="J5258" i="2"/>
  <c r="K4488" i="2" s="1"/>
  <c r="I5258" i="2"/>
  <c r="G5258" i="2"/>
  <c r="T5257" i="2"/>
  <c r="S5257" i="2"/>
  <c r="R5257" i="2"/>
  <c r="Q5257" i="2"/>
  <c r="P5257" i="2"/>
  <c r="O5257" i="2"/>
  <c r="N5257" i="2"/>
  <c r="J5257" i="2"/>
  <c r="I5257" i="2"/>
  <c r="G5257" i="2"/>
  <c r="T5256" i="2"/>
  <c r="S5256" i="2"/>
  <c r="R5256" i="2"/>
  <c r="Q5256" i="2"/>
  <c r="P5256" i="2"/>
  <c r="O5256" i="2"/>
  <c r="N5256" i="2"/>
  <c r="J5256" i="2"/>
  <c r="I5256" i="2"/>
  <c r="G5256" i="2"/>
  <c r="T5255" i="2"/>
  <c r="S5255" i="2"/>
  <c r="R5255" i="2"/>
  <c r="Q5255" i="2"/>
  <c r="P5255" i="2"/>
  <c r="O5255" i="2"/>
  <c r="N5255" i="2"/>
  <c r="J5255" i="2"/>
  <c r="I5255" i="2"/>
  <c r="L3572" i="2" s="1"/>
  <c r="G5255" i="2"/>
  <c r="T5254" i="2"/>
  <c r="S5254" i="2"/>
  <c r="R5254" i="2"/>
  <c r="Q5254" i="2"/>
  <c r="P5254" i="2"/>
  <c r="O5254" i="2"/>
  <c r="N5254" i="2"/>
  <c r="J5254" i="2"/>
  <c r="I5254" i="2"/>
  <c r="G5254" i="2"/>
  <c r="T5253" i="2"/>
  <c r="S5253" i="2"/>
  <c r="R5253" i="2"/>
  <c r="Q5253" i="2"/>
  <c r="P5253" i="2"/>
  <c r="O5253" i="2"/>
  <c r="N5253" i="2"/>
  <c r="J5253" i="2"/>
  <c r="I5253" i="2"/>
  <c r="G5253" i="2"/>
  <c r="T5252" i="2"/>
  <c r="S5252" i="2"/>
  <c r="R5252" i="2"/>
  <c r="Q5252" i="2"/>
  <c r="P5252" i="2"/>
  <c r="O5252" i="2"/>
  <c r="N5252" i="2"/>
  <c r="J5252" i="2"/>
  <c r="I5252" i="2"/>
  <c r="G5252" i="2"/>
  <c r="T5251" i="2"/>
  <c r="S5251" i="2"/>
  <c r="R5251" i="2"/>
  <c r="Q5251" i="2"/>
  <c r="P5251" i="2"/>
  <c r="O5251" i="2"/>
  <c r="N5251" i="2"/>
  <c r="J5251" i="2"/>
  <c r="I5251" i="2"/>
  <c r="L3886" i="2" s="1"/>
  <c r="G5251" i="2"/>
  <c r="T5250" i="2"/>
  <c r="S5250" i="2"/>
  <c r="R5250" i="2"/>
  <c r="Q5250" i="2"/>
  <c r="P5250" i="2"/>
  <c r="O5250" i="2"/>
  <c r="N5250" i="2"/>
  <c r="J5250" i="2"/>
  <c r="I5250" i="2"/>
  <c r="G5250" i="2"/>
  <c r="T5249" i="2"/>
  <c r="S5249" i="2"/>
  <c r="R5249" i="2"/>
  <c r="Q5249" i="2"/>
  <c r="P5249" i="2"/>
  <c r="O5249" i="2"/>
  <c r="N5249" i="2"/>
  <c r="J5249" i="2"/>
  <c r="I5249" i="2"/>
  <c r="G5249" i="2"/>
  <c r="T5248" i="2"/>
  <c r="S5248" i="2"/>
  <c r="R5248" i="2"/>
  <c r="Q5248" i="2"/>
  <c r="P5248" i="2"/>
  <c r="O5248" i="2"/>
  <c r="N5248" i="2"/>
  <c r="J5248" i="2"/>
  <c r="I5248" i="2"/>
  <c r="G5248" i="2"/>
  <c r="T5247" i="2"/>
  <c r="S5247" i="2"/>
  <c r="R5247" i="2"/>
  <c r="Q5247" i="2"/>
  <c r="P5247" i="2"/>
  <c r="O5247" i="2"/>
  <c r="N5247" i="2"/>
  <c r="J5247" i="2"/>
  <c r="I5247" i="2"/>
  <c r="L3217" i="2" s="1"/>
  <c r="G5247" i="2"/>
  <c r="T5246" i="2"/>
  <c r="S5246" i="2"/>
  <c r="R5246" i="2"/>
  <c r="Q5246" i="2"/>
  <c r="P5246" i="2"/>
  <c r="O5246" i="2"/>
  <c r="N5246" i="2"/>
  <c r="J5246" i="2"/>
  <c r="I5246" i="2"/>
  <c r="G5246" i="2"/>
  <c r="T5245" i="2"/>
  <c r="S5245" i="2"/>
  <c r="R5245" i="2"/>
  <c r="Q5245" i="2"/>
  <c r="P5245" i="2"/>
  <c r="O5245" i="2"/>
  <c r="N5245" i="2"/>
  <c r="J5245" i="2"/>
  <c r="I5245" i="2"/>
  <c r="G5245" i="2"/>
  <c r="T5244" i="2"/>
  <c r="S5244" i="2"/>
  <c r="R5244" i="2"/>
  <c r="Q5244" i="2"/>
  <c r="P5244" i="2"/>
  <c r="O5244" i="2"/>
  <c r="N5244" i="2"/>
  <c r="J5244" i="2"/>
  <c r="I5244" i="2"/>
  <c r="G5244" i="2"/>
  <c r="T5243" i="2"/>
  <c r="S5243" i="2"/>
  <c r="R5243" i="2"/>
  <c r="Q5243" i="2"/>
  <c r="P5243" i="2"/>
  <c r="O5243" i="2"/>
  <c r="N5243" i="2"/>
  <c r="J5243" i="2"/>
  <c r="I5243" i="2"/>
  <c r="L2303" i="2" s="1"/>
  <c r="G5243" i="2"/>
  <c r="T5242" i="2"/>
  <c r="S5242" i="2"/>
  <c r="R5242" i="2"/>
  <c r="Q5242" i="2"/>
  <c r="P5242" i="2"/>
  <c r="O5242" i="2"/>
  <c r="N5242" i="2"/>
  <c r="J5242" i="2"/>
  <c r="I5242" i="2"/>
  <c r="G5242" i="2"/>
  <c r="T5241" i="2"/>
  <c r="S5241" i="2"/>
  <c r="R5241" i="2"/>
  <c r="Q5241" i="2"/>
  <c r="P5241" i="2"/>
  <c r="O5241" i="2"/>
  <c r="N5241" i="2"/>
  <c r="J5241" i="2"/>
  <c r="I5241" i="2"/>
  <c r="G5241" i="2"/>
  <c r="T5240" i="2"/>
  <c r="S5240" i="2"/>
  <c r="R5240" i="2"/>
  <c r="Q5240" i="2"/>
  <c r="P5240" i="2"/>
  <c r="O5240" i="2"/>
  <c r="N5240" i="2"/>
  <c r="J5240" i="2"/>
  <c r="I5240" i="2"/>
  <c r="G5240" i="2"/>
  <c r="T5239" i="2"/>
  <c r="S5239" i="2"/>
  <c r="R5239" i="2"/>
  <c r="Q5239" i="2"/>
  <c r="P5239" i="2"/>
  <c r="O5239" i="2"/>
  <c r="N5239" i="2"/>
  <c r="J5239" i="2"/>
  <c r="I5239" i="2"/>
  <c r="L2423" i="2" s="1"/>
  <c r="G5239" i="2"/>
  <c r="T5238" i="2"/>
  <c r="S5238" i="2"/>
  <c r="R5238" i="2"/>
  <c r="Q5238" i="2"/>
  <c r="P5238" i="2"/>
  <c r="O5238" i="2"/>
  <c r="N5238" i="2"/>
  <c r="J5238" i="2"/>
  <c r="I5238" i="2"/>
  <c r="G5238" i="2"/>
  <c r="T5237" i="2"/>
  <c r="S5237" i="2"/>
  <c r="R5237" i="2"/>
  <c r="Q5237" i="2"/>
  <c r="P5237" i="2"/>
  <c r="O5237" i="2"/>
  <c r="N5237" i="2"/>
  <c r="J5237" i="2"/>
  <c r="I5237" i="2"/>
  <c r="G5237" i="2"/>
  <c r="T5236" i="2"/>
  <c r="S5236" i="2"/>
  <c r="R5236" i="2"/>
  <c r="Q5236" i="2"/>
  <c r="P5236" i="2"/>
  <c r="O5236" i="2"/>
  <c r="N5236" i="2"/>
  <c r="J5236" i="2"/>
  <c r="I5236" i="2"/>
  <c r="G5236" i="2"/>
  <c r="T5235" i="2"/>
  <c r="S5235" i="2"/>
  <c r="R5235" i="2"/>
  <c r="Q5235" i="2"/>
  <c r="P5235" i="2"/>
  <c r="O5235" i="2"/>
  <c r="N5235" i="2"/>
  <c r="J5235" i="2"/>
  <c r="K4339" i="2" s="1"/>
  <c r="I5235" i="2"/>
  <c r="L4339" i="2" s="1"/>
  <c r="G5235" i="2"/>
  <c r="T5234" i="2"/>
  <c r="S5234" i="2"/>
  <c r="R5234" i="2"/>
  <c r="Q5234" i="2"/>
  <c r="P5234" i="2"/>
  <c r="O5234" i="2"/>
  <c r="N5234" i="2"/>
  <c r="J5234" i="2"/>
  <c r="I5234" i="2"/>
  <c r="G5234" i="2"/>
  <c r="T5233" i="2"/>
  <c r="S5233" i="2"/>
  <c r="R5233" i="2"/>
  <c r="Q5233" i="2"/>
  <c r="P5233" i="2"/>
  <c r="O5233" i="2"/>
  <c r="N5233" i="2"/>
  <c r="J5233" i="2"/>
  <c r="I5233" i="2"/>
  <c r="G5233" i="2"/>
  <c r="T5232" i="2"/>
  <c r="S5232" i="2"/>
  <c r="R5232" i="2"/>
  <c r="Q5232" i="2"/>
  <c r="P5232" i="2"/>
  <c r="O5232" i="2"/>
  <c r="N5232" i="2"/>
  <c r="J5232" i="2"/>
  <c r="I5232" i="2"/>
  <c r="G5232" i="2"/>
  <c r="T5231" i="2"/>
  <c r="S5231" i="2"/>
  <c r="R5231" i="2"/>
  <c r="Q5231" i="2"/>
  <c r="P5231" i="2"/>
  <c r="O5231" i="2"/>
  <c r="N5231" i="2"/>
  <c r="J5231" i="2"/>
  <c r="I5231" i="2"/>
  <c r="G5231" i="2"/>
  <c r="T5230" i="2"/>
  <c r="S5230" i="2"/>
  <c r="R5230" i="2"/>
  <c r="Q5230" i="2"/>
  <c r="P5230" i="2"/>
  <c r="O5230" i="2"/>
  <c r="N5230" i="2"/>
  <c r="J5230" i="2"/>
  <c r="K4249" i="2" s="1"/>
  <c r="I5230" i="2"/>
  <c r="G5230" i="2"/>
  <c r="T5229" i="2"/>
  <c r="S5229" i="2"/>
  <c r="R5229" i="2"/>
  <c r="Q5229" i="2"/>
  <c r="P5229" i="2"/>
  <c r="O5229" i="2"/>
  <c r="N5229" i="2"/>
  <c r="J5229" i="2"/>
  <c r="I5229" i="2"/>
  <c r="G5229" i="2"/>
  <c r="T5228" i="2"/>
  <c r="S5228" i="2"/>
  <c r="R5228" i="2"/>
  <c r="Q5228" i="2"/>
  <c r="P5228" i="2"/>
  <c r="O5228" i="2"/>
  <c r="N5228" i="2"/>
  <c r="J5228" i="2"/>
  <c r="I5228" i="2"/>
  <c r="G5228" i="2"/>
  <c r="T5227" i="2"/>
  <c r="S5227" i="2"/>
  <c r="R5227" i="2"/>
  <c r="Q5227" i="2"/>
  <c r="P5227" i="2"/>
  <c r="O5227" i="2"/>
  <c r="N5227" i="2"/>
  <c r="J5227" i="2"/>
  <c r="I5227" i="2"/>
  <c r="G5227" i="2"/>
  <c r="T5226" i="2"/>
  <c r="S5226" i="2"/>
  <c r="R5226" i="2"/>
  <c r="Q5226" i="2"/>
  <c r="P5226" i="2"/>
  <c r="O5226" i="2"/>
  <c r="N5226" i="2"/>
  <c r="J5226" i="2"/>
  <c r="K4143" i="2" s="1"/>
  <c r="I5226" i="2"/>
  <c r="G5226" i="2"/>
  <c r="T5225" i="2"/>
  <c r="S5225" i="2"/>
  <c r="R5225" i="2"/>
  <c r="Q5225" i="2"/>
  <c r="P5225" i="2"/>
  <c r="O5225" i="2"/>
  <c r="N5225" i="2"/>
  <c r="J5225" i="2"/>
  <c r="I5225" i="2"/>
  <c r="G5225" i="2"/>
  <c r="T5224" i="2"/>
  <c r="S5224" i="2"/>
  <c r="R5224" i="2"/>
  <c r="Q5224" i="2"/>
  <c r="P5224" i="2"/>
  <c r="O5224" i="2"/>
  <c r="N5224" i="2"/>
  <c r="J5224" i="2"/>
  <c r="I5224" i="2"/>
  <c r="G5224" i="2"/>
  <c r="T5223" i="2"/>
  <c r="S5223" i="2"/>
  <c r="R5223" i="2"/>
  <c r="Q5223" i="2"/>
  <c r="P5223" i="2"/>
  <c r="O5223" i="2"/>
  <c r="N5223" i="2"/>
  <c r="J5223" i="2"/>
  <c r="I5223" i="2"/>
  <c r="L3545" i="2" s="1"/>
  <c r="G5223" i="2"/>
  <c r="T5222" i="2"/>
  <c r="S5222" i="2"/>
  <c r="R5222" i="2"/>
  <c r="Q5222" i="2"/>
  <c r="P5222" i="2"/>
  <c r="O5222" i="2"/>
  <c r="N5222" i="2"/>
  <c r="J5222" i="2"/>
  <c r="I5222" i="2"/>
  <c r="G5222" i="2"/>
  <c r="T5221" i="2"/>
  <c r="S5221" i="2"/>
  <c r="R5221" i="2"/>
  <c r="Q5221" i="2"/>
  <c r="P5221" i="2"/>
  <c r="O5221" i="2"/>
  <c r="N5221" i="2"/>
  <c r="J5221" i="2"/>
  <c r="I5221" i="2"/>
  <c r="G5221" i="2"/>
  <c r="T5220" i="2"/>
  <c r="S5220" i="2"/>
  <c r="R5220" i="2"/>
  <c r="Q5220" i="2"/>
  <c r="P5220" i="2"/>
  <c r="O5220" i="2"/>
  <c r="N5220" i="2"/>
  <c r="J5220" i="2"/>
  <c r="K4630" i="2" s="1"/>
  <c r="I5220" i="2"/>
  <c r="G5220" i="2"/>
  <c r="T5219" i="2"/>
  <c r="S5219" i="2"/>
  <c r="R5219" i="2"/>
  <c r="Q5219" i="2"/>
  <c r="P5219" i="2"/>
  <c r="O5219" i="2"/>
  <c r="N5219" i="2"/>
  <c r="J5219" i="2"/>
  <c r="K4555" i="2" s="1"/>
  <c r="I5219" i="2"/>
  <c r="L4555" i="2" s="1"/>
  <c r="M4998" i="2" s="1"/>
  <c r="G5219" i="2"/>
  <c r="T5218" i="2"/>
  <c r="S5218" i="2"/>
  <c r="R5218" i="2"/>
  <c r="Q5218" i="2"/>
  <c r="P5218" i="2"/>
  <c r="O5218" i="2"/>
  <c r="N5218" i="2"/>
  <c r="J5218" i="2"/>
  <c r="I5218" i="2"/>
  <c r="G5218" i="2"/>
  <c r="T5217" i="2"/>
  <c r="S5217" i="2"/>
  <c r="R5217" i="2"/>
  <c r="Q5217" i="2"/>
  <c r="P5217" i="2"/>
  <c r="O5217" i="2"/>
  <c r="N5217" i="2"/>
  <c r="J5217" i="2"/>
  <c r="K4614" i="2" s="1"/>
  <c r="I5217" i="2"/>
  <c r="G5217" i="2"/>
  <c r="T5216" i="2"/>
  <c r="S5216" i="2"/>
  <c r="R5216" i="2"/>
  <c r="Q5216" i="2"/>
  <c r="P5216" i="2"/>
  <c r="O5216" i="2"/>
  <c r="N5216" i="2"/>
  <c r="J5216" i="2"/>
  <c r="I5216" i="2"/>
  <c r="G5216" i="2"/>
  <c r="T5215" i="2"/>
  <c r="S5215" i="2"/>
  <c r="R5215" i="2"/>
  <c r="Q5215" i="2"/>
  <c r="P5215" i="2"/>
  <c r="O5215" i="2"/>
  <c r="N5215" i="2"/>
  <c r="J5215" i="2"/>
  <c r="I5215" i="2"/>
  <c r="G5215" i="2"/>
  <c r="T5214" i="2"/>
  <c r="S5214" i="2"/>
  <c r="R5214" i="2"/>
  <c r="Q5214" i="2"/>
  <c r="P5214" i="2"/>
  <c r="O5214" i="2"/>
  <c r="N5214" i="2"/>
  <c r="J5214" i="2"/>
  <c r="I5214" i="2"/>
  <c r="G5214" i="2"/>
  <c r="T5213" i="2"/>
  <c r="S5213" i="2"/>
  <c r="R5213" i="2"/>
  <c r="Q5213" i="2"/>
  <c r="P5213" i="2"/>
  <c r="O5213" i="2"/>
  <c r="N5213" i="2"/>
  <c r="J5213" i="2"/>
  <c r="I5213" i="2"/>
  <c r="G5213" i="2"/>
  <c r="T5212" i="2"/>
  <c r="S5212" i="2"/>
  <c r="R5212" i="2"/>
  <c r="Q5212" i="2"/>
  <c r="P5212" i="2"/>
  <c r="O5212" i="2"/>
  <c r="N5212" i="2"/>
  <c r="J5212" i="2"/>
  <c r="I5212" i="2"/>
  <c r="G5212" i="2"/>
  <c r="T5211" i="2"/>
  <c r="S5211" i="2"/>
  <c r="R5211" i="2"/>
  <c r="Q5211" i="2"/>
  <c r="P5211" i="2"/>
  <c r="O5211" i="2"/>
  <c r="N5211" i="2"/>
  <c r="J5211" i="2"/>
  <c r="I5211" i="2"/>
  <c r="L2160" i="2" s="1"/>
  <c r="G5211" i="2"/>
  <c r="T5210" i="2"/>
  <c r="S5210" i="2"/>
  <c r="R5210" i="2"/>
  <c r="Q5210" i="2"/>
  <c r="P5210" i="2"/>
  <c r="O5210" i="2"/>
  <c r="N5210" i="2"/>
  <c r="J5210" i="2"/>
  <c r="I5210" i="2"/>
  <c r="G5210" i="2"/>
  <c r="T5209" i="2"/>
  <c r="S5209" i="2"/>
  <c r="R5209" i="2"/>
  <c r="Q5209" i="2"/>
  <c r="P5209" i="2"/>
  <c r="O5209" i="2"/>
  <c r="N5209" i="2"/>
  <c r="J5209" i="2"/>
  <c r="I5209" i="2"/>
  <c r="G5209" i="2"/>
  <c r="T5208" i="2"/>
  <c r="S5208" i="2"/>
  <c r="R5208" i="2"/>
  <c r="Q5208" i="2"/>
  <c r="P5208" i="2"/>
  <c r="O5208" i="2"/>
  <c r="N5208" i="2"/>
  <c r="J5208" i="2"/>
  <c r="I5208" i="2"/>
  <c r="G5208" i="2"/>
  <c r="T5207" i="2"/>
  <c r="S5207" i="2"/>
  <c r="R5207" i="2"/>
  <c r="Q5207" i="2"/>
  <c r="P5207" i="2"/>
  <c r="O5207" i="2"/>
  <c r="N5207" i="2"/>
  <c r="J5207" i="2"/>
  <c r="I5207" i="2"/>
  <c r="G5207" i="2"/>
  <c r="T5206" i="2"/>
  <c r="S5206" i="2"/>
  <c r="R5206" i="2"/>
  <c r="Q5206" i="2"/>
  <c r="P5206" i="2"/>
  <c r="O5206" i="2"/>
  <c r="N5206" i="2"/>
  <c r="J5206" i="2"/>
  <c r="I5206" i="2"/>
  <c r="G5206" i="2"/>
  <c r="T5205" i="2"/>
  <c r="S5205" i="2"/>
  <c r="R5205" i="2"/>
  <c r="Q5205" i="2"/>
  <c r="P5205" i="2"/>
  <c r="O5205" i="2"/>
  <c r="N5205" i="2"/>
  <c r="J5205" i="2"/>
  <c r="I5205" i="2"/>
  <c r="G5205" i="2"/>
  <c r="T5204" i="2"/>
  <c r="S5204" i="2"/>
  <c r="R5204" i="2"/>
  <c r="Q5204" i="2"/>
  <c r="P5204" i="2"/>
  <c r="O5204" i="2"/>
  <c r="N5204" i="2"/>
  <c r="J5204" i="2"/>
  <c r="I5204" i="2"/>
  <c r="G5204" i="2"/>
  <c r="T5203" i="2"/>
  <c r="S5203" i="2"/>
  <c r="R5203" i="2"/>
  <c r="Q5203" i="2"/>
  <c r="P5203" i="2"/>
  <c r="O5203" i="2"/>
  <c r="N5203" i="2"/>
  <c r="J5203" i="2"/>
  <c r="I5203" i="2"/>
  <c r="G5203" i="2"/>
  <c r="T5202" i="2"/>
  <c r="S5202" i="2"/>
  <c r="R5202" i="2"/>
  <c r="Q5202" i="2"/>
  <c r="P5202" i="2"/>
  <c r="O5202" i="2"/>
  <c r="N5202" i="2"/>
  <c r="J5202" i="2"/>
  <c r="K4905" i="2" s="1"/>
  <c r="I5202" i="2"/>
  <c r="G5202" i="2"/>
  <c r="T5201" i="2"/>
  <c r="S5201" i="2"/>
  <c r="R5201" i="2"/>
  <c r="Q5201" i="2"/>
  <c r="P5201" i="2"/>
  <c r="O5201" i="2"/>
  <c r="N5201" i="2"/>
  <c r="J5201" i="2"/>
  <c r="I5201" i="2"/>
  <c r="G5201" i="2"/>
  <c r="T5200" i="2"/>
  <c r="S5200" i="2"/>
  <c r="R5200" i="2"/>
  <c r="Q5200" i="2"/>
  <c r="P5200" i="2"/>
  <c r="O5200" i="2"/>
  <c r="N5200" i="2"/>
  <c r="J5200" i="2"/>
  <c r="I5200" i="2"/>
  <c r="G5200" i="2"/>
  <c r="T5199" i="2"/>
  <c r="S5199" i="2"/>
  <c r="R5199" i="2"/>
  <c r="Q5199" i="2"/>
  <c r="P5199" i="2"/>
  <c r="O5199" i="2"/>
  <c r="N5199" i="2"/>
  <c r="J5199" i="2"/>
  <c r="I5199" i="2"/>
  <c r="G5199" i="2"/>
  <c r="T5198" i="2"/>
  <c r="S5198" i="2"/>
  <c r="R5198" i="2"/>
  <c r="Q5198" i="2"/>
  <c r="P5198" i="2"/>
  <c r="O5198" i="2"/>
  <c r="N5198" i="2"/>
  <c r="J5198" i="2"/>
  <c r="I5198" i="2"/>
  <c r="G5198" i="2"/>
  <c r="T5197" i="2"/>
  <c r="S5197" i="2"/>
  <c r="R5197" i="2"/>
  <c r="Q5197" i="2"/>
  <c r="P5197" i="2"/>
  <c r="O5197" i="2"/>
  <c r="N5197" i="2"/>
  <c r="J5197" i="2"/>
  <c r="I5197" i="2"/>
  <c r="G5197" i="2"/>
  <c r="T5196" i="2"/>
  <c r="S5196" i="2"/>
  <c r="R5196" i="2"/>
  <c r="Q5196" i="2"/>
  <c r="P5196" i="2"/>
  <c r="O5196" i="2"/>
  <c r="N5196" i="2"/>
  <c r="J5196" i="2"/>
  <c r="I5196" i="2"/>
  <c r="G5196" i="2"/>
  <c r="T5195" i="2"/>
  <c r="S5195" i="2"/>
  <c r="R5195" i="2"/>
  <c r="Q5195" i="2"/>
  <c r="P5195" i="2"/>
  <c r="O5195" i="2"/>
  <c r="N5195" i="2"/>
  <c r="J5195" i="2"/>
  <c r="I5195" i="2"/>
  <c r="G5195" i="2"/>
  <c r="T5194" i="2"/>
  <c r="S5194" i="2"/>
  <c r="R5194" i="2"/>
  <c r="Q5194" i="2"/>
  <c r="P5194" i="2"/>
  <c r="O5194" i="2"/>
  <c r="N5194" i="2"/>
  <c r="J5194" i="2"/>
  <c r="I5194" i="2"/>
  <c r="G5194" i="2"/>
  <c r="T5193" i="2"/>
  <c r="S5193" i="2"/>
  <c r="R5193" i="2"/>
  <c r="Q5193" i="2"/>
  <c r="P5193" i="2"/>
  <c r="O5193" i="2"/>
  <c r="N5193" i="2"/>
  <c r="J5193" i="2"/>
  <c r="I5193" i="2"/>
  <c r="G5193" i="2"/>
  <c r="T5192" i="2"/>
  <c r="S5192" i="2"/>
  <c r="R5192" i="2"/>
  <c r="Q5192" i="2"/>
  <c r="P5192" i="2"/>
  <c r="O5192" i="2"/>
  <c r="N5192" i="2"/>
  <c r="J5192" i="2"/>
  <c r="K4142" i="2" s="1"/>
  <c r="I5192" i="2"/>
  <c r="G5192" i="2"/>
  <c r="T5191" i="2"/>
  <c r="S5191" i="2"/>
  <c r="R5191" i="2"/>
  <c r="Q5191" i="2"/>
  <c r="P5191" i="2"/>
  <c r="O5191" i="2"/>
  <c r="N5191" i="2"/>
  <c r="J5191" i="2"/>
  <c r="I5191" i="2"/>
  <c r="G5191" i="2"/>
  <c r="T5190" i="2"/>
  <c r="S5190" i="2"/>
  <c r="R5190" i="2"/>
  <c r="Q5190" i="2"/>
  <c r="P5190" i="2"/>
  <c r="O5190" i="2"/>
  <c r="N5190" i="2"/>
  <c r="J5190" i="2"/>
  <c r="I5190" i="2"/>
  <c r="G5190" i="2"/>
  <c r="T5189" i="2"/>
  <c r="S5189" i="2"/>
  <c r="R5189" i="2"/>
  <c r="Q5189" i="2"/>
  <c r="P5189" i="2"/>
  <c r="O5189" i="2"/>
  <c r="N5189" i="2"/>
  <c r="J5189" i="2"/>
  <c r="I5189" i="2"/>
  <c r="G5189" i="2"/>
  <c r="T5188" i="2"/>
  <c r="S5188" i="2"/>
  <c r="R5188" i="2"/>
  <c r="Q5188" i="2"/>
  <c r="P5188" i="2"/>
  <c r="O5188" i="2"/>
  <c r="N5188" i="2"/>
  <c r="J5188" i="2"/>
  <c r="K3556" i="2" s="1"/>
  <c r="I5188" i="2"/>
  <c r="G5188" i="2"/>
  <c r="T5187" i="2"/>
  <c r="S5187" i="2"/>
  <c r="R5187" i="2"/>
  <c r="Q5187" i="2"/>
  <c r="P5187" i="2"/>
  <c r="O5187" i="2"/>
  <c r="N5187" i="2"/>
  <c r="J5187" i="2"/>
  <c r="I5187" i="2"/>
  <c r="G5187" i="2"/>
  <c r="T5186" i="2"/>
  <c r="S5186" i="2"/>
  <c r="R5186" i="2"/>
  <c r="Q5186" i="2"/>
  <c r="P5186" i="2"/>
  <c r="O5186" i="2"/>
  <c r="N5186" i="2"/>
  <c r="J5186" i="2"/>
  <c r="K4878" i="2" s="1"/>
  <c r="I5186" i="2"/>
  <c r="G5186" i="2"/>
  <c r="T5185" i="2"/>
  <c r="S5185" i="2"/>
  <c r="R5185" i="2"/>
  <c r="Q5185" i="2"/>
  <c r="P5185" i="2"/>
  <c r="O5185" i="2"/>
  <c r="N5185" i="2"/>
  <c r="J5185" i="2"/>
  <c r="I5185" i="2"/>
  <c r="G5185" i="2"/>
  <c r="T5184" i="2"/>
  <c r="S5184" i="2"/>
  <c r="R5184" i="2"/>
  <c r="Q5184" i="2"/>
  <c r="P5184" i="2"/>
  <c r="O5184" i="2"/>
  <c r="N5184" i="2"/>
  <c r="J5184" i="2"/>
  <c r="K4735" i="2" s="1"/>
  <c r="I5184" i="2"/>
  <c r="G5184" i="2"/>
  <c r="T5183" i="2"/>
  <c r="S5183" i="2"/>
  <c r="R5183" i="2"/>
  <c r="Q5183" i="2"/>
  <c r="P5183" i="2"/>
  <c r="O5183" i="2"/>
  <c r="N5183" i="2"/>
  <c r="J5183" i="2"/>
  <c r="I5183" i="2"/>
  <c r="L2337" i="2" s="1"/>
  <c r="G5183" i="2"/>
  <c r="T5182" i="2"/>
  <c r="S5182" i="2"/>
  <c r="R5182" i="2"/>
  <c r="Q5182" i="2"/>
  <c r="P5182" i="2"/>
  <c r="O5182" i="2"/>
  <c r="N5182" i="2"/>
  <c r="J5182" i="2"/>
  <c r="K4390" i="2" s="1"/>
  <c r="I5182" i="2"/>
  <c r="G5182" i="2"/>
  <c r="T5181" i="2"/>
  <c r="S5181" i="2"/>
  <c r="R5181" i="2"/>
  <c r="Q5181" i="2"/>
  <c r="P5181" i="2"/>
  <c r="O5181" i="2"/>
  <c r="N5181" i="2"/>
  <c r="J5181" i="2"/>
  <c r="K4904" i="2" s="1"/>
  <c r="I5181" i="2"/>
  <c r="G5181" i="2"/>
  <c r="T5180" i="2"/>
  <c r="S5180" i="2"/>
  <c r="R5180" i="2"/>
  <c r="Q5180" i="2"/>
  <c r="P5180" i="2"/>
  <c r="O5180" i="2"/>
  <c r="N5180" i="2"/>
  <c r="J5180" i="2"/>
  <c r="K4487" i="2" s="1"/>
  <c r="I5180" i="2"/>
  <c r="G5180" i="2"/>
  <c r="T5179" i="2"/>
  <c r="S5179" i="2"/>
  <c r="R5179" i="2"/>
  <c r="Q5179" i="2"/>
  <c r="P5179" i="2"/>
  <c r="O5179" i="2"/>
  <c r="N5179" i="2"/>
  <c r="J5179" i="2"/>
  <c r="K4191" i="2" s="1"/>
  <c r="I5179" i="2"/>
  <c r="L4191" i="2" s="1"/>
  <c r="M5722" i="2" s="1"/>
  <c r="G5179" i="2"/>
  <c r="T5178" i="2"/>
  <c r="S5178" i="2"/>
  <c r="R5178" i="2"/>
  <c r="Q5178" i="2"/>
  <c r="P5178" i="2"/>
  <c r="O5178" i="2"/>
  <c r="N5178" i="2"/>
  <c r="J5178" i="2"/>
  <c r="I5178" i="2"/>
  <c r="G5178" i="2"/>
  <c r="T5177" i="2"/>
  <c r="S5177" i="2"/>
  <c r="R5177" i="2"/>
  <c r="Q5177" i="2"/>
  <c r="P5177" i="2"/>
  <c r="O5177" i="2"/>
  <c r="N5177" i="2"/>
  <c r="J5177" i="2"/>
  <c r="I5177" i="2"/>
  <c r="G5177" i="2"/>
  <c r="T5176" i="2"/>
  <c r="S5176" i="2"/>
  <c r="R5176" i="2"/>
  <c r="Q5176" i="2"/>
  <c r="P5176" i="2"/>
  <c r="O5176" i="2"/>
  <c r="N5176" i="2"/>
  <c r="J5176" i="2"/>
  <c r="I5176" i="2"/>
  <c r="G5176" i="2"/>
  <c r="T5175" i="2"/>
  <c r="S5175" i="2"/>
  <c r="R5175" i="2"/>
  <c r="Q5175" i="2"/>
  <c r="P5175" i="2"/>
  <c r="O5175" i="2"/>
  <c r="N5175" i="2"/>
  <c r="J5175" i="2"/>
  <c r="K4784" i="2" s="1"/>
  <c r="I5175" i="2"/>
  <c r="L4784" i="2" s="1"/>
  <c r="M239" i="2" s="1"/>
  <c r="G5175" i="2"/>
  <c r="T5174" i="2"/>
  <c r="S5174" i="2"/>
  <c r="R5174" i="2"/>
  <c r="Q5174" i="2"/>
  <c r="P5174" i="2"/>
  <c r="O5174" i="2"/>
  <c r="N5174" i="2"/>
  <c r="J5174" i="2"/>
  <c r="K4389" i="2" s="1"/>
  <c r="I5174" i="2"/>
  <c r="G5174" i="2"/>
  <c r="T5173" i="2"/>
  <c r="S5173" i="2"/>
  <c r="R5173" i="2"/>
  <c r="Q5173" i="2"/>
  <c r="P5173" i="2"/>
  <c r="O5173" i="2"/>
  <c r="N5173" i="2"/>
  <c r="J5173" i="2"/>
  <c r="K4579" i="2" s="1"/>
  <c r="I5173" i="2"/>
  <c r="G5173" i="2"/>
  <c r="T5172" i="2"/>
  <c r="S5172" i="2"/>
  <c r="R5172" i="2"/>
  <c r="Q5172" i="2"/>
  <c r="P5172" i="2"/>
  <c r="O5172" i="2"/>
  <c r="N5172" i="2"/>
  <c r="J5172" i="2"/>
  <c r="K3806" i="2" s="1"/>
  <c r="I5172" i="2"/>
  <c r="G5172" i="2"/>
  <c r="T5171" i="2"/>
  <c r="S5171" i="2"/>
  <c r="R5171" i="2"/>
  <c r="Q5171" i="2"/>
  <c r="P5171" i="2"/>
  <c r="O5171" i="2"/>
  <c r="N5171" i="2"/>
  <c r="J5171" i="2"/>
  <c r="I5171" i="2"/>
  <c r="L3983" i="2" s="1"/>
  <c r="G5171" i="2"/>
  <c r="T5170" i="2"/>
  <c r="S5170" i="2"/>
  <c r="R5170" i="2"/>
  <c r="Q5170" i="2"/>
  <c r="P5170" i="2"/>
  <c r="O5170" i="2"/>
  <c r="N5170" i="2"/>
  <c r="J5170" i="2"/>
  <c r="I5170" i="2"/>
  <c r="G5170" i="2"/>
  <c r="T5169" i="2"/>
  <c r="S5169" i="2"/>
  <c r="R5169" i="2"/>
  <c r="Q5169" i="2"/>
  <c r="P5169" i="2"/>
  <c r="O5169" i="2"/>
  <c r="N5169" i="2"/>
  <c r="J5169" i="2"/>
  <c r="K4696" i="2" s="1"/>
  <c r="I5169" i="2"/>
  <c r="G5169" i="2"/>
  <c r="T5168" i="2"/>
  <c r="S5168" i="2"/>
  <c r="R5168" i="2"/>
  <c r="Q5168" i="2"/>
  <c r="P5168" i="2"/>
  <c r="O5168" i="2"/>
  <c r="N5168" i="2"/>
  <c r="J5168" i="2"/>
  <c r="I5168" i="2"/>
  <c r="G5168" i="2"/>
  <c r="T5167" i="2"/>
  <c r="S5167" i="2"/>
  <c r="R5167" i="2"/>
  <c r="Q5167" i="2"/>
  <c r="P5167" i="2"/>
  <c r="O5167" i="2"/>
  <c r="N5167" i="2"/>
  <c r="J5167" i="2"/>
  <c r="I5167" i="2"/>
  <c r="L3426" i="2" s="1"/>
  <c r="G5167" i="2"/>
  <c r="T5166" i="2"/>
  <c r="S5166" i="2"/>
  <c r="R5166" i="2"/>
  <c r="Q5166" i="2"/>
  <c r="P5166" i="2"/>
  <c r="O5166" i="2"/>
  <c r="N5166" i="2"/>
  <c r="J5166" i="2"/>
  <c r="I5166" i="2"/>
  <c r="G5166" i="2"/>
  <c r="T5165" i="2"/>
  <c r="S5165" i="2"/>
  <c r="R5165" i="2"/>
  <c r="Q5165" i="2"/>
  <c r="P5165" i="2"/>
  <c r="O5165" i="2"/>
  <c r="N5165" i="2"/>
  <c r="J5165" i="2"/>
  <c r="K4022" i="2" s="1"/>
  <c r="I5165" i="2"/>
  <c r="G5165" i="2"/>
  <c r="T5164" i="2"/>
  <c r="S5164" i="2"/>
  <c r="R5164" i="2"/>
  <c r="Q5164" i="2"/>
  <c r="P5164" i="2"/>
  <c r="O5164" i="2"/>
  <c r="N5164" i="2"/>
  <c r="J5164" i="2"/>
  <c r="I5164" i="2"/>
  <c r="G5164" i="2"/>
  <c r="T5163" i="2"/>
  <c r="S5163" i="2"/>
  <c r="R5163" i="2"/>
  <c r="Q5163" i="2"/>
  <c r="P5163" i="2"/>
  <c r="O5163" i="2"/>
  <c r="N5163" i="2"/>
  <c r="J5163" i="2"/>
  <c r="K4734" i="2" s="1"/>
  <c r="I5163" i="2"/>
  <c r="L4734" i="2" s="1"/>
  <c r="G5163" i="2"/>
  <c r="T5162" i="2"/>
  <c r="S5162" i="2"/>
  <c r="R5162" i="2"/>
  <c r="Q5162" i="2"/>
  <c r="P5162" i="2"/>
  <c r="O5162" i="2"/>
  <c r="N5162" i="2"/>
  <c r="J5162" i="2"/>
  <c r="I5162" i="2"/>
  <c r="G5162" i="2"/>
  <c r="T5161" i="2"/>
  <c r="S5161" i="2"/>
  <c r="R5161" i="2"/>
  <c r="Q5161" i="2"/>
  <c r="P5161" i="2"/>
  <c r="O5161" i="2"/>
  <c r="N5161" i="2"/>
  <c r="J5161" i="2"/>
  <c r="K4473" i="2" s="1"/>
  <c r="I5161" i="2"/>
  <c r="G5161" i="2"/>
  <c r="T5160" i="2"/>
  <c r="S5160" i="2"/>
  <c r="R5160" i="2"/>
  <c r="Q5160" i="2"/>
  <c r="P5160" i="2"/>
  <c r="O5160" i="2"/>
  <c r="N5160" i="2"/>
  <c r="J5160" i="2"/>
  <c r="I5160" i="2"/>
  <c r="G5160" i="2"/>
  <c r="T5159" i="2"/>
  <c r="S5159" i="2"/>
  <c r="R5159" i="2"/>
  <c r="Q5159" i="2"/>
  <c r="P5159" i="2"/>
  <c r="O5159" i="2"/>
  <c r="N5159" i="2"/>
  <c r="J5159" i="2"/>
  <c r="I5159" i="2"/>
  <c r="L3844" i="2" s="1"/>
  <c r="G5159" i="2"/>
  <c r="T5158" i="2"/>
  <c r="S5158" i="2"/>
  <c r="R5158" i="2"/>
  <c r="Q5158" i="2"/>
  <c r="P5158" i="2"/>
  <c r="O5158" i="2"/>
  <c r="N5158" i="2"/>
  <c r="J5158" i="2"/>
  <c r="I5158" i="2"/>
  <c r="G5158" i="2"/>
  <c r="T5157" i="2"/>
  <c r="S5157" i="2"/>
  <c r="R5157" i="2"/>
  <c r="Q5157" i="2"/>
  <c r="P5157" i="2"/>
  <c r="O5157" i="2"/>
  <c r="N5157" i="2"/>
  <c r="J5157" i="2"/>
  <c r="I5157" i="2"/>
  <c r="G5157" i="2"/>
  <c r="T5156" i="2"/>
  <c r="S5156" i="2"/>
  <c r="R5156" i="2"/>
  <c r="Q5156" i="2"/>
  <c r="P5156" i="2"/>
  <c r="O5156" i="2"/>
  <c r="N5156" i="2"/>
  <c r="J5156" i="2"/>
  <c r="K4072" i="2" s="1"/>
  <c r="I5156" i="2"/>
  <c r="G5156" i="2"/>
  <c r="T5155" i="2"/>
  <c r="S5155" i="2"/>
  <c r="R5155" i="2"/>
  <c r="Q5155" i="2"/>
  <c r="P5155" i="2"/>
  <c r="O5155" i="2"/>
  <c r="N5155" i="2"/>
  <c r="J5155" i="2"/>
  <c r="I5155" i="2"/>
  <c r="L3733" i="2" s="1"/>
  <c r="G5155" i="2"/>
  <c r="T5154" i="2"/>
  <c r="S5154" i="2"/>
  <c r="R5154" i="2"/>
  <c r="Q5154" i="2"/>
  <c r="P5154" i="2"/>
  <c r="O5154" i="2"/>
  <c r="N5154" i="2"/>
  <c r="J5154" i="2"/>
  <c r="I5154" i="2"/>
  <c r="G5154" i="2"/>
  <c r="T5153" i="2"/>
  <c r="S5153" i="2"/>
  <c r="R5153" i="2"/>
  <c r="Q5153" i="2"/>
  <c r="P5153" i="2"/>
  <c r="O5153" i="2"/>
  <c r="N5153" i="2"/>
  <c r="J5153" i="2"/>
  <c r="I5153" i="2"/>
  <c r="G5153" i="2"/>
  <c r="T5152" i="2"/>
  <c r="S5152" i="2"/>
  <c r="R5152" i="2"/>
  <c r="Q5152" i="2"/>
  <c r="P5152" i="2"/>
  <c r="O5152" i="2"/>
  <c r="N5152" i="2"/>
  <c r="J5152" i="2"/>
  <c r="I5152" i="2"/>
  <c r="G5152" i="2"/>
  <c r="T5151" i="2"/>
  <c r="S5151" i="2"/>
  <c r="R5151" i="2"/>
  <c r="Q5151" i="2"/>
  <c r="P5151" i="2"/>
  <c r="O5151" i="2"/>
  <c r="N5151" i="2"/>
  <c r="J5151" i="2"/>
  <c r="I5151" i="2"/>
  <c r="L3865" i="2" s="1"/>
  <c r="G5151" i="2"/>
  <c r="T5150" i="2"/>
  <c r="S5150" i="2"/>
  <c r="R5150" i="2"/>
  <c r="Q5150" i="2"/>
  <c r="P5150" i="2"/>
  <c r="O5150" i="2"/>
  <c r="N5150" i="2"/>
  <c r="J5150" i="2"/>
  <c r="K4198" i="2" s="1"/>
  <c r="I5150" i="2"/>
  <c r="G5150" i="2"/>
  <c r="T5149" i="2"/>
  <c r="S5149" i="2"/>
  <c r="R5149" i="2"/>
  <c r="Q5149" i="2"/>
  <c r="P5149" i="2"/>
  <c r="O5149" i="2"/>
  <c r="N5149" i="2"/>
  <c r="J5149" i="2"/>
  <c r="I5149" i="2"/>
  <c r="G5149" i="2"/>
  <c r="T5148" i="2"/>
  <c r="S5148" i="2"/>
  <c r="R5148" i="2"/>
  <c r="Q5148" i="2"/>
  <c r="P5148" i="2"/>
  <c r="O5148" i="2"/>
  <c r="N5148" i="2"/>
  <c r="J5148" i="2"/>
  <c r="I5148" i="2"/>
  <c r="G5148" i="2"/>
  <c r="T5147" i="2"/>
  <c r="S5147" i="2"/>
  <c r="R5147" i="2"/>
  <c r="Q5147" i="2"/>
  <c r="P5147" i="2"/>
  <c r="O5147" i="2"/>
  <c r="N5147" i="2"/>
  <c r="J5147" i="2"/>
  <c r="I5147" i="2"/>
  <c r="L3173" i="2" s="1"/>
  <c r="M8668" i="2" s="1"/>
  <c r="G5147" i="2"/>
  <c r="T5146" i="2"/>
  <c r="S5146" i="2"/>
  <c r="R5146" i="2"/>
  <c r="Q5146" i="2"/>
  <c r="P5146" i="2"/>
  <c r="O5146" i="2"/>
  <c r="N5146" i="2"/>
  <c r="J5146" i="2"/>
  <c r="I5146" i="2"/>
  <c r="G5146" i="2"/>
  <c r="T5145" i="2"/>
  <c r="S5145" i="2"/>
  <c r="R5145" i="2"/>
  <c r="Q5145" i="2"/>
  <c r="P5145" i="2"/>
  <c r="O5145" i="2"/>
  <c r="N5145" i="2"/>
  <c r="J5145" i="2"/>
  <c r="I5145" i="2"/>
  <c r="G5145" i="2"/>
  <c r="T5144" i="2"/>
  <c r="S5144" i="2"/>
  <c r="R5144" i="2"/>
  <c r="Q5144" i="2"/>
  <c r="P5144" i="2"/>
  <c r="O5144" i="2"/>
  <c r="N5144" i="2"/>
  <c r="J5144" i="2"/>
  <c r="I5144" i="2"/>
  <c r="G5144" i="2"/>
  <c r="T5143" i="2"/>
  <c r="S5143" i="2"/>
  <c r="R5143" i="2"/>
  <c r="Q5143" i="2"/>
  <c r="P5143" i="2"/>
  <c r="O5143" i="2"/>
  <c r="N5143" i="2"/>
  <c r="J5143" i="2"/>
  <c r="I5143" i="2"/>
  <c r="L3484" i="2" s="1"/>
  <c r="G5143" i="2"/>
  <c r="T5142" i="2"/>
  <c r="S5142" i="2"/>
  <c r="R5142" i="2"/>
  <c r="Q5142" i="2"/>
  <c r="P5142" i="2"/>
  <c r="O5142" i="2"/>
  <c r="N5142" i="2"/>
  <c r="J5142" i="2"/>
  <c r="I5142" i="2"/>
  <c r="G5142" i="2"/>
  <c r="T5141" i="2"/>
  <c r="S5141" i="2"/>
  <c r="R5141" i="2"/>
  <c r="Q5141" i="2"/>
  <c r="P5141" i="2"/>
  <c r="O5141" i="2"/>
  <c r="N5141" i="2"/>
  <c r="J5141" i="2"/>
  <c r="I5141" i="2"/>
  <c r="G5141" i="2"/>
  <c r="T5140" i="2"/>
  <c r="S5140" i="2"/>
  <c r="R5140" i="2"/>
  <c r="Q5140" i="2"/>
  <c r="P5140" i="2"/>
  <c r="O5140" i="2"/>
  <c r="N5140" i="2"/>
  <c r="J5140" i="2"/>
  <c r="I5140" i="2"/>
  <c r="G5140" i="2"/>
  <c r="T5139" i="2"/>
  <c r="S5139" i="2"/>
  <c r="R5139" i="2"/>
  <c r="Q5139" i="2"/>
  <c r="P5139" i="2"/>
  <c r="O5139" i="2"/>
  <c r="N5139" i="2"/>
  <c r="J5139" i="2"/>
  <c r="I5139" i="2"/>
  <c r="G5139" i="2"/>
  <c r="T5138" i="2"/>
  <c r="S5138" i="2"/>
  <c r="R5138" i="2"/>
  <c r="Q5138" i="2"/>
  <c r="P5138" i="2"/>
  <c r="O5138" i="2"/>
  <c r="N5138" i="2"/>
  <c r="J5138" i="2"/>
  <c r="I5138" i="2"/>
  <c r="G5138" i="2"/>
  <c r="T5137" i="2"/>
  <c r="S5137" i="2"/>
  <c r="R5137" i="2"/>
  <c r="Q5137" i="2"/>
  <c r="P5137" i="2"/>
  <c r="O5137" i="2"/>
  <c r="N5137" i="2"/>
  <c r="J5137" i="2"/>
  <c r="K4021" i="2" s="1"/>
  <c r="I5137" i="2"/>
  <c r="G5137" i="2"/>
  <c r="T5136" i="2"/>
  <c r="S5136" i="2"/>
  <c r="R5136" i="2"/>
  <c r="Q5136" i="2"/>
  <c r="P5136" i="2"/>
  <c r="O5136" i="2"/>
  <c r="N5136" i="2"/>
  <c r="J5136" i="2"/>
  <c r="K4915" i="2" s="1"/>
  <c r="I5136" i="2"/>
  <c r="L4915" i="2" s="1"/>
  <c r="G5136" i="2"/>
  <c r="T5135" i="2"/>
  <c r="S5135" i="2"/>
  <c r="R5135" i="2"/>
  <c r="Q5135" i="2"/>
  <c r="P5135" i="2"/>
  <c r="O5135" i="2"/>
  <c r="N5135" i="2"/>
  <c r="J5135" i="2"/>
  <c r="I5135" i="2"/>
  <c r="L3091" i="2" s="1"/>
  <c r="G5135" i="2"/>
  <c r="T5134" i="2"/>
  <c r="S5134" i="2"/>
  <c r="R5134" i="2"/>
  <c r="Q5134" i="2"/>
  <c r="P5134" i="2"/>
  <c r="O5134" i="2"/>
  <c r="N5134" i="2"/>
  <c r="J5134" i="2"/>
  <c r="K4486" i="2" s="1"/>
  <c r="I5134" i="2"/>
  <c r="G5134" i="2"/>
  <c r="T5133" i="2"/>
  <c r="S5133" i="2"/>
  <c r="R5133" i="2"/>
  <c r="Q5133" i="2"/>
  <c r="P5133" i="2"/>
  <c r="O5133" i="2"/>
  <c r="N5133" i="2"/>
  <c r="J5133" i="2"/>
  <c r="I5133" i="2"/>
  <c r="G5133" i="2"/>
  <c r="T5132" i="2"/>
  <c r="S5132" i="2"/>
  <c r="R5132" i="2"/>
  <c r="Q5132" i="2"/>
  <c r="P5132" i="2"/>
  <c r="O5132" i="2"/>
  <c r="N5132" i="2"/>
  <c r="J5132" i="2"/>
  <c r="I5132" i="2"/>
  <c r="G5132" i="2"/>
  <c r="T5131" i="2"/>
  <c r="S5131" i="2"/>
  <c r="R5131" i="2"/>
  <c r="Q5131" i="2"/>
  <c r="P5131" i="2"/>
  <c r="O5131" i="2"/>
  <c r="N5131" i="2"/>
  <c r="J5131" i="2"/>
  <c r="I5131" i="2"/>
  <c r="G5131" i="2"/>
  <c r="T5130" i="2"/>
  <c r="S5130" i="2"/>
  <c r="R5130" i="2"/>
  <c r="Q5130" i="2"/>
  <c r="P5130" i="2"/>
  <c r="O5130" i="2"/>
  <c r="N5130" i="2"/>
  <c r="J5130" i="2"/>
  <c r="I5130" i="2"/>
  <c r="G5130" i="2"/>
  <c r="T5129" i="2"/>
  <c r="S5129" i="2"/>
  <c r="R5129" i="2"/>
  <c r="Q5129" i="2"/>
  <c r="P5129" i="2"/>
  <c r="O5129" i="2"/>
  <c r="N5129" i="2"/>
  <c r="J5129" i="2"/>
  <c r="I5129" i="2"/>
  <c r="G5129" i="2"/>
  <c r="T5128" i="2"/>
  <c r="S5128" i="2"/>
  <c r="R5128" i="2"/>
  <c r="Q5128" i="2"/>
  <c r="P5128" i="2"/>
  <c r="O5128" i="2"/>
  <c r="N5128" i="2"/>
  <c r="J5128" i="2"/>
  <c r="K4441" i="2" s="1"/>
  <c r="I5128" i="2"/>
  <c r="G5128" i="2"/>
  <c r="T5127" i="2"/>
  <c r="S5127" i="2"/>
  <c r="R5127" i="2"/>
  <c r="Q5127" i="2"/>
  <c r="P5127" i="2"/>
  <c r="O5127" i="2"/>
  <c r="N5127" i="2"/>
  <c r="J5127" i="2"/>
  <c r="I5127" i="2"/>
  <c r="G5127" i="2"/>
  <c r="T5126" i="2"/>
  <c r="S5126" i="2"/>
  <c r="R5126" i="2"/>
  <c r="Q5126" i="2"/>
  <c r="P5126" i="2"/>
  <c r="O5126" i="2"/>
  <c r="N5126" i="2"/>
  <c r="J5126" i="2"/>
  <c r="I5126" i="2"/>
  <c r="G5126" i="2"/>
  <c r="T5125" i="2"/>
  <c r="S5125" i="2"/>
  <c r="R5125" i="2"/>
  <c r="Q5125" i="2"/>
  <c r="P5125" i="2"/>
  <c r="O5125" i="2"/>
  <c r="N5125" i="2"/>
  <c r="J5125" i="2"/>
  <c r="I5125" i="2"/>
  <c r="G5125" i="2"/>
  <c r="T5124" i="2"/>
  <c r="S5124" i="2"/>
  <c r="R5124" i="2"/>
  <c r="Q5124" i="2"/>
  <c r="P5124" i="2"/>
  <c r="O5124" i="2"/>
  <c r="N5124" i="2"/>
  <c r="J5124" i="2"/>
  <c r="K3655" i="2" s="1"/>
  <c r="I5124" i="2"/>
  <c r="G5124" i="2"/>
  <c r="T5123" i="2"/>
  <c r="S5123" i="2"/>
  <c r="R5123" i="2"/>
  <c r="Q5123" i="2"/>
  <c r="P5123" i="2"/>
  <c r="O5123" i="2"/>
  <c r="N5123" i="2"/>
  <c r="J5123" i="2"/>
  <c r="I5123" i="2"/>
  <c r="G5123" i="2"/>
  <c r="T5122" i="2"/>
  <c r="S5122" i="2"/>
  <c r="R5122" i="2"/>
  <c r="Q5122" i="2"/>
  <c r="P5122" i="2"/>
  <c r="O5122" i="2"/>
  <c r="N5122" i="2"/>
  <c r="J5122" i="2"/>
  <c r="K4810" i="2" s="1"/>
  <c r="I5122" i="2"/>
  <c r="G5122" i="2"/>
  <c r="T5121" i="2"/>
  <c r="S5121" i="2"/>
  <c r="R5121" i="2"/>
  <c r="Q5121" i="2"/>
  <c r="P5121" i="2"/>
  <c r="O5121" i="2"/>
  <c r="N5121" i="2"/>
  <c r="J5121" i="2"/>
  <c r="I5121" i="2"/>
  <c r="G5121" i="2"/>
  <c r="T5120" i="2"/>
  <c r="S5120" i="2"/>
  <c r="R5120" i="2"/>
  <c r="Q5120" i="2"/>
  <c r="P5120" i="2"/>
  <c r="O5120" i="2"/>
  <c r="N5120" i="2"/>
  <c r="J5120" i="2"/>
  <c r="I5120" i="2"/>
  <c r="G5120" i="2"/>
  <c r="T5119" i="2"/>
  <c r="S5119" i="2"/>
  <c r="R5119" i="2"/>
  <c r="Q5119" i="2"/>
  <c r="P5119" i="2"/>
  <c r="O5119" i="2"/>
  <c r="N5119" i="2"/>
  <c r="J5119" i="2"/>
  <c r="I5119" i="2"/>
  <c r="G5119" i="2"/>
  <c r="T5118" i="2"/>
  <c r="S5118" i="2"/>
  <c r="R5118" i="2"/>
  <c r="Q5118" i="2"/>
  <c r="P5118" i="2"/>
  <c r="O5118" i="2"/>
  <c r="N5118" i="2"/>
  <c r="J5118" i="2"/>
  <c r="I5118" i="2"/>
  <c r="G5118" i="2"/>
  <c r="T5117" i="2"/>
  <c r="S5117" i="2"/>
  <c r="R5117" i="2"/>
  <c r="Q5117" i="2"/>
  <c r="P5117" i="2"/>
  <c r="O5117" i="2"/>
  <c r="N5117" i="2"/>
  <c r="J5117" i="2"/>
  <c r="I5117" i="2"/>
  <c r="G5117" i="2"/>
  <c r="T5116" i="2"/>
  <c r="S5116" i="2"/>
  <c r="R5116" i="2"/>
  <c r="Q5116" i="2"/>
  <c r="P5116" i="2"/>
  <c r="O5116" i="2"/>
  <c r="N5116" i="2"/>
  <c r="J5116" i="2"/>
  <c r="I5116" i="2"/>
  <c r="G5116" i="2"/>
  <c r="T5115" i="2"/>
  <c r="S5115" i="2"/>
  <c r="R5115" i="2"/>
  <c r="Q5115" i="2"/>
  <c r="P5115" i="2"/>
  <c r="O5115" i="2"/>
  <c r="N5115" i="2"/>
  <c r="J5115" i="2"/>
  <c r="I5115" i="2"/>
  <c r="L2200" i="2" s="1"/>
  <c r="G5115" i="2"/>
  <c r="T5114" i="2"/>
  <c r="S5114" i="2"/>
  <c r="R5114" i="2"/>
  <c r="Q5114" i="2"/>
  <c r="P5114" i="2"/>
  <c r="O5114" i="2"/>
  <c r="N5114" i="2"/>
  <c r="J5114" i="2"/>
  <c r="K4854" i="2" s="1"/>
  <c r="I5114" i="2"/>
  <c r="G5114" i="2"/>
  <c r="T5113" i="2"/>
  <c r="S5113" i="2"/>
  <c r="R5113" i="2"/>
  <c r="Q5113" i="2"/>
  <c r="P5113" i="2"/>
  <c r="O5113" i="2"/>
  <c r="N5113" i="2"/>
  <c r="J5113" i="2"/>
  <c r="I5113" i="2"/>
  <c r="G5113" i="2"/>
  <c r="T5112" i="2"/>
  <c r="S5112" i="2"/>
  <c r="R5112" i="2"/>
  <c r="Q5112" i="2"/>
  <c r="P5112" i="2"/>
  <c r="O5112" i="2"/>
  <c r="N5112" i="2"/>
  <c r="J5112" i="2"/>
  <c r="I5112" i="2"/>
  <c r="G5112" i="2"/>
  <c r="T5111" i="2"/>
  <c r="S5111" i="2"/>
  <c r="R5111" i="2"/>
  <c r="Q5111" i="2"/>
  <c r="P5111" i="2"/>
  <c r="O5111" i="2"/>
  <c r="N5111" i="2"/>
  <c r="J5111" i="2"/>
  <c r="I5111" i="2"/>
  <c r="G5111" i="2"/>
  <c r="T5110" i="2"/>
  <c r="S5110" i="2"/>
  <c r="R5110" i="2"/>
  <c r="Q5110" i="2"/>
  <c r="P5110" i="2"/>
  <c r="O5110" i="2"/>
  <c r="N5110" i="2"/>
  <c r="J5110" i="2"/>
  <c r="K4280" i="2" s="1"/>
  <c r="I5110" i="2"/>
  <c r="G5110" i="2"/>
  <c r="T5109" i="2"/>
  <c r="S5109" i="2"/>
  <c r="R5109" i="2"/>
  <c r="Q5109" i="2"/>
  <c r="P5109" i="2"/>
  <c r="O5109" i="2"/>
  <c r="N5109" i="2"/>
  <c r="J5109" i="2"/>
  <c r="K3874" i="2" s="1"/>
  <c r="I5109" i="2"/>
  <c r="G5109" i="2"/>
  <c r="T5108" i="2"/>
  <c r="S5108" i="2"/>
  <c r="R5108" i="2"/>
  <c r="Q5108" i="2"/>
  <c r="P5108" i="2"/>
  <c r="O5108" i="2"/>
  <c r="N5108" i="2"/>
  <c r="J5108" i="2"/>
  <c r="K4338" i="2" s="1"/>
  <c r="I5108" i="2"/>
  <c r="G5108" i="2"/>
  <c r="T5107" i="2"/>
  <c r="S5107" i="2"/>
  <c r="R5107" i="2"/>
  <c r="Q5107" i="2"/>
  <c r="P5107" i="2"/>
  <c r="O5107" i="2"/>
  <c r="N5107" i="2"/>
  <c r="J5107" i="2"/>
  <c r="I5107" i="2"/>
  <c r="L3594" i="2" s="1"/>
  <c r="G5107" i="2"/>
  <c r="T5106" i="2"/>
  <c r="S5106" i="2"/>
  <c r="R5106" i="2"/>
  <c r="Q5106" i="2"/>
  <c r="P5106" i="2"/>
  <c r="O5106" i="2"/>
  <c r="N5106" i="2"/>
  <c r="J5106" i="2"/>
  <c r="I5106" i="2"/>
  <c r="G5106" i="2"/>
  <c r="T5105" i="2"/>
  <c r="S5105" i="2"/>
  <c r="R5105" i="2"/>
  <c r="Q5105" i="2"/>
  <c r="P5105" i="2"/>
  <c r="O5105" i="2"/>
  <c r="N5105" i="2"/>
  <c r="J5105" i="2"/>
  <c r="I5105" i="2"/>
  <c r="G5105" i="2"/>
  <c r="T5104" i="2"/>
  <c r="S5104" i="2"/>
  <c r="R5104" i="2"/>
  <c r="Q5104" i="2"/>
  <c r="P5104" i="2"/>
  <c r="O5104" i="2"/>
  <c r="N5104" i="2"/>
  <c r="J5104" i="2"/>
  <c r="I5104" i="2"/>
  <c r="G5104" i="2"/>
  <c r="T5103" i="2"/>
  <c r="S5103" i="2"/>
  <c r="R5103" i="2"/>
  <c r="Q5103" i="2"/>
  <c r="P5103" i="2"/>
  <c r="O5103" i="2"/>
  <c r="N5103" i="2"/>
  <c r="J5103" i="2"/>
  <c r="I5103" i="2"/>
  <c r="L3042" i="2" s="1"/>
  <c r="M7871" i="2" s="1"/>
  <c r="G5103" i="2"/>
  <c r="T5102" i="2"/>
  <c r="S5102" i="2"/>
  <c r="R5102" i="2"/>
  <c r="Q5102" i="2"/>
  <c r="P5102" i="2"/>
  <c r="O5102" i="2"/>
  <c r="N5102" i="2"/>
  <c r="J5102" i="2"/>
  <c r="I5102" i="2"/>
  <c r="G5102" i="2"/>
  <c r="T5101" i="2"/>
  <c r="S5101" i="2"/>
  <c r="R5101" i="2"/>
  <c r="Q5101" i="2"/>
  <c r="P5101" i="2"/>
  <c r="O5101" i="2"/>
  <c r="N5101" i="2"/>
  <c r="J5101" i="2"/>
  <c r="I5101" i="2"/>
  <c r="G5101" i="2"/>
  <c r="T5100" i="2"/>
  <c r="S5100" i="2"/>
  <c r="R5100" i="2"/>
  <c r="Q5100" i="2"/>
  <c r="P5100" i="2"/>
  <c r="O5100" i="2"/>
  <c r="N5100" i="2"/>
  <c r="J5100" i="2"/>
  <c r="I5100" i="2"/>
  <c r="G5100" i="2"/>
  <c r="T5099" i="2"/>
  <c r="S5099" i="2"/>
  <c r="R5099" i="2"/>
  <c r="Q5099" i="2"/>
  <c r="P5099" i="2"/>
  <c r="O5099" i="2"/>
  <c r="N5099" i="2"/>
  <c r="J5099" i="2"/>
  <c r="K4248" i="2" s="1"/>
  <c r="I5099" i="2"/>
  <c r="L4248" i="2" s="1"/>
  <c r="G5099" i="2"/>
  <c r="T5098" i="2"/>
  <c r="S5098" i="2"/>
  <c r="R5098" i="2"/>
  <c r="Q5098" i="2"/>
  <c r="P5098" i="2"/>
  <c r="O5098" i="2"/>
  <c r="N5098" i="2"/>
  <c r="J5098" i="2"/>
  <c r="I5098" i="2"/>
  <c r="G5098" i="2"/>
  <c r="T5097" i="2"/>
  <c r="S5097" i="2"/>
  <c r="R5097" i="2"/>
  <c r="Q5097" i="2"/>
  <c r="P5097" i="2"/>
  <c r="O5097" i="2"/>
  <c r="N5097" i="2"/>
  <c r="J5097" i="2"/>
  <c r="I5097" i="2"/>
  <c r="G5097" i="2"/>
  <c r="T5096" i="2"/>
  <c r="S5096" i="2"/>
  <c r="R5096" i="2"/>
  <c r="Q5096" i="2"/>
  <c r="P5096" i="2"/>
  <c r="O5096" i="2"/>
  <c r="N5096" i="2"/>
  <c r="J5096" i="2"/>
  <c r="I5096" i="2"/>
  <c r="G5096" i="2"/>
  <c r="T5095" i="2"/>
  <c r="S5095" i="2"/>
  <c r="R5095" i="2"/>
  <c r="Q5095" i="2"/>
  <c r="P5095" i="2"/>
  <c r="O5095" i="2"/>
  <c r="N5095" i="2"/>
  <c r="J5095" i="2"/>
  <c r="I5095" i="2"/>
  <c r="G5095" i="2"/>
  <c r="T5094" i="2"/>
  <c r="S5094" i="2"/>
  <c r="R5094" i="2"/>
  <c r="Q5094" i="2"/>
  <c r="P5094" i="2"/>
  <c r="O5094" i="2"/>
  <c r="N5094" i="2"/>
  <c r="J5094" i="2"/>
  <c r="I5094" i="2"/>
  <c r="G5094" i="2"/>
  <c r="T5093" i="2"/>
  <c r="S5093" i="2"/>
  <c r="R5093" i="2"/>
  <c r="Q5093" i="2"/>
  <c r="P5093" i="2"/>
  <c r="O5093" i="2"/>
  <c r="N5093" i="2"/>
  <c r="J5093" i="2"/>
  <c r="I5093" i="2"/>
  <c r="G5093" i="2"/>
  <c r="T5092" i="2"/>
  <c r="S5092" i="2"/>
  <c r="R5092" i="2"/>
  <c r="Q5092" i="2"/>
  <c r="P5092" i="2"/>
  <c r="O5092" i="2"/>
  <c r="N5092" i="2"/>
  <c r="J5092" i="2"/>
  <c r="I5092" i="2"/>
  <c r="G5092" i="2"/>
  <c r="T5091" i="2"/>
  <c r="S5091" i="2"/>
  <c r="R5091" i="2"/>
  <c r="Q5091" i="2"/>
  <c r="P5091" i="2"/>
  <c r="O5091" i="2"/>
  <c r="N5091" i="2"/>
  <c r="J5091" i="2"/>
  <c r="I5091" i="2"/>
  <c r="G5091" i="2"/>
  <c r="T5090" i="2"/>
  <c r="S5090" i="2"/>
  <c r="R5090" i="2"/>
  <c r="Q5090" i="2"/>
  <c r="P5090" i="2"/>
  <c r="O5090" i="2"/>
  <c r="N5090" i="2"/>
  <c r="J5090" i="2"/>
  <c r="I5090" i="2"/>
  <c r="G5090" i="2"/>
  <c r="T5089" i="2"/>
  <c r="S5089" i="2"/>
  <c r="R5089" i="2"/>
  <c r="Q5089" i="2"/>
  <c r="P5089" i="2"/>
  <c r="O5089" i="2"/>
  <c r="N5089" i="2"/>
  <c r="J5089" i="2"/>
  <c r="K4903" i="2" s="1"/>
  <c r="I5089" i="2"/>
  <c r="G5089" i="2"/>
  <c r="T5088" i="2"/>
  <c r="S5088" i="2"/>
  <c r="R5088" i="2"/>
  <c r="Q5088" i="2"/>
  <c r="P5088" i="2"/>
  <c r="O5088" i="2"/>
  <c r="N5088" i="2"/>
  <c r="J5088" i="2"/>
  <c r="I5088" i="2"/>
  <c r="G5088" i="2"/>
  <c r="T5087" i="2"/>
  <c r="S5087" i="2"/>
  <c r="R5087" i="2"/>
  <c r="Q5087" i="2"/>
  <c r="P5087" i="2"/>
  <c r="O5087" i="2"/>
  <c r="N5087" i="2"/>
  <c r="J5087" i="2"/>
  <c r="I5087" i="2"/>
  <c r="L2185" i="2" s="1"/>
  <c r="G5087" i="2"/>
  <c r="T5086" i="2"/>
  <c r="S5086" i="2"/>
  <c r="R5086" i="2"/>
  <c r="Q5086" i="2"/>
  <c r="P5086" i="2"/>
  <c r="O5086" i="2"/>
  <c r="N5086" i="2"/>
  <c r="J5086" i="2"/>
  <c r="K4460" i="2" s="1"/>
  <c r="I5086" i="2"/>
  <c r="G5086" i="2"/>
  <c r="T5085" i="2"/>
  <c r="S5085" i="2"/>
  <c r="R5085" i="2"/>
  <c r="Q5085" i="2"/>
  <c r="P5085" i="2"/>
  <c r="O5085" i="2"/>
  <c r="N5085" i="2"/>
  <c r="J5085" i="2"/>
  <c r="I5085" i="2"/>
  <c r="G5085" i="2"/>
  <c r="T5084" i="2"/>
  <c r="S5084" i="2"/>
  <c r="R5084" i="2"/>
  <c r="Q5084" i="2"/>
  <c r="P5084" i="2"/>
  <c r="O5084" i="2"/>
  <c r="N5084" i="2"/>
  <c r="J5084" i="2"/>
  <c r="I5084" i="2"/>
  <c r="G5084" i="2"/>
  <c r="T5083" i="2"/>
  <c r="S5083" i="2"/>
  <c r="R5083" i="2"/>
  <c r="Q5083" i="2"/>
  <c r="P5083" i="2"/>
  <c r="O5083" i="2"/>
  <c r="N5083" i="2"/>
  <c r="J5083" i="2"/>
  <c r="I5083" i="2"/>
  <c r="G5083" i="2"/>
  <c r="T5082" i="2"/>
  <c r="S5082" i="2"/>
  <c r="R5082" i="2"/>
  <c r="Q5082" i="2"/>
  <c r="P5082" i="2"/>
  <c r="O5082" i="2"/>
  <c r="N5082" i="2"/>
  <c r="J5082" i="2"/>
  <c r="I5082" i="2"/>
  <c r="G5082" i="2"/>
  <c r="T5081" i="2"/>
  <c r="S5081" i="2"/>
  <c r="R5081" i="2"/>
  <c r="Q5081" i="2"/>
  <c r="P5081" i="2"/>
  <c r="O5081" i="2"/>
  <c r="N5081" i="2"/>
  <c r="J5081" i="2"/>
  <c r="I5081" i="2"/>
  <c r="G5081" i="2"/>
  <c r="T5080" i="2"/>
  <c r="S5080" i="2"/>
  <c r="R5080" i="2"/>
  <c r="Q5080" i="2"/>
  <c r="P5080" i="2"/>
  <c r="O5080" i="2"/>
  <c r="N5080" i="2"/>
  <c r="J5080" i="2"/>
  <c r="K4459" i="2" s="1"/>
  <c r="I5080" i="2"/>
  <c r="G5080" i="2"/>
  <c r="T5079" i="2"/>
  <c r="S5079" i="2"/>
  <c r="R5079" i="2"/>
  <c r="Q5079" i="2"/>
  <c r="P5079" i="2"/>
  <c r="O5079" i="2"/>
  <c r="N5079" i="2"/>
  <c r="J5079" i="2"/>
  <c r="K4190" i="2" s="1"/>
  <c r="I5079" i="2"/>
  <c r="L4190" i="2" s="1"/>
  <c r="G5079" i="2"/>
  <c r="T5078" i="2"/>
  <c r="S5078" i="2"/>
  <c r="R5078" i="2"/>
  <c r="Q5078" i="2"/>
  <c r="P5078" i="2"/>
  <c r="O5078" i="2"/>
  <c r="N5078" i="2"/>
  <c r="J5078" i="2"/>
  <c r="I5078" i="2"/>
  <c r="G5078" i="2"/>
  <c r="T5077" i="2"/>
  <c r="S5077" i="2"/>
  <c r="R5077" i="2"/>
  <c r="Q5077" i="2"/>
  <c r="P5077" i="2"/>
  <c r="O5077" i="2"/>
  <c r="N5077" i="2"/>
  <c r="J5077" i="2"/>
  <c r="I5077" i="2"/>
  <c r="G5077" i="2"/>
  <c r="T5076" i="2"/>
  <c r="S5076" i="2"/>
  <c r="R5076" i="2"/>
  <c r="Q5076" i="2"/>
  <c r="P5076" i="2"/>
  <c r="O5076" i="2"/>
  <c r="N5076" i="2"/>
  <c r="J5076" i="2"/>
  <c r="I5076" i="2"/>
  <c r="G5076" i="2"/>
  <c r="T5075" i="2"/>
  <c r="S5075" i="2"/>
  <c r="R5075" i="2"/>
  <c r="Q5075" i="2"/>
  <c r="P5075" i="2"/>
  <c r="O5075" i="2"/>
  <c r="N5075" i="2"/>
  <c r="J5075" i="2"/>
  <c r="I5075" i="2"/>
  <c r="L4261" i="2" s="1"/>
  <c r="G5075" i="2"/>
  <c r="T5074" i="2"/>
  <c r="S5074" i="2"/>
  <c r="R5074" i="2"/>
  <c r="Q5074" i="2"/>
  <c r="P5074" i="2"/>
  <c r="O5074" i="2"/>
  <c r="N5074" i="2"/>
  <c r="J5074" i="2"/>
  <c r="K4590" i="2" s="1"/>
  <c r="I5074" i="2"/>
  <c r="G5074" i="2"/>
  <c r="T5073" i="2"/>
  <c r="S5073" i="2"/>
  <c r="R5073" i="2"/>
  <c r="Q5073" i="2"/>
  <c r="P5073" i="2"/>
  <c r="O5073" i="2"/>
  <c r="N5073" i="2"/>
  <c r="J5073" i="2"/>
  <c r="I5073" i="2"/>
  <c r="G5073" i="2"/>
  <c r="T5072" i="2"/>
  <c r="S5072" i="2"/>
  <c r="R5072" i="2"/>
  <c r="Q5072" i="2"/>
  <c r="P5072" i="2"/>
  <c r="O5072" i="2"/>
  <c r="N5072" i="2"/>
  <c r="J5072" i="2"/>
  <c r="I5072" i="2"/>
  <c r="G5072" i="2"/>
  <c r="T5071" i="2"/>
  <c r="S5071" i="2"/>
  <c r="R5071" i="2"/>
  <c r="Q5071" i="2"/>
  <c r="P5071" i="2"/>
  <c r="O5071" i="2"/>
  <c r="N5071" i="2"/>
  <c r="J5071" i="2"/>
  <c r="I5071" i="2"/>
  <c r="G5071" i="2"/>
  <c r="T5070" i="2"/>
  <c r="S5070" i="2"/>
  <c r="R5070" i="2"/>
  <c r="Q5070" i="2"/>
  <c r="P5070" i="2"/>
  <c r="O5070" i="2"/>
  <c r="N5070" i="2"/>
  <c r="J5070" i="2"/>
  <c r="I5070" i="2"/>
  <c r="G5070" i="2"/>
  <c r="T5069" i="2"/>
  <c r="S5069" i="2"/>
  <c r="R5069" i="2"/>
  <c r="Q5069" i="2"/>
  <c r="P5069" i="2"/>
  <c r="O5069" i="2"/>
  <c r="N5069" i="2"/>
  <c r="J5069" i="2"/>
  <c r="I5069" i="2"/>
  <c r="G5069" i="2"/>
  <c r="T5068" i="2"/>
  <c r="S5068" i="2"/>
  <c r="R5068" i="2"/>
  <c r="Q5068" i="2"/>
  <c r="P5068" i="2"/>
  <c r="O5068" i="2"/>
  <c r="N5068" i="2"/>
  <c r="J5068" i="2"/>
  <c r="I5068" i="2"/>
  <c r="G5068" i="2"/>
  <c r="T5067" i="2"/>
  <c r="S5067" i="2"/>
  <c r="R5067" i="2"/>
  <c r="Q5067" i="2"/>
  <c r="P5067" i="2"/>
  <c r="O5067" i="2"/>
  <c r="N5067" i="2"/>
  <c r="J5067" i="2"/>
  <c r="I5067" i="2"/>
  <c r="L3619" i="2" s="1"/>
  <c r="G5067" i="2"/>
  <c r="T5066" i="2"/>
  <c r="S5066" i="2"/>
  <c r="R5066" i="2"/>
  <c r="Q5066" i="2"/>
  <c r="P5066" i="2"/>
  <c r="O5066" i="2"/>
  <c r="N5066" i="2"/>
  <c r="J5066" i="2"/>
  <c r="I5066" i="2"/>
  <c r="G5066" i="2"/>
  <c r="T5065" i="2"/>
  <c r="S5065" i="2"/>
  <c r="R5065" i="2"/>
  <c r="Q5065" i="2"/>
  <c r="P5065" i="2"/>
  <c r="O5065" i="2"/>
  <c r="N5065" i="2"/>
  <c r="J5065" i="2"/>
  <c r="I5065" i="2"/>
  <c r="G5065" i="2"/>
  <c r="T5064" i="2"/>
  <c r="S5064" i="2"/>
  <c r="R5064" i="2"/>
  <c r="Q5064" i="2"/>
  <c r="P5064" i="2"/>
  <c r="O5064" i="2"/>
  <c r="N5064" i="2"/>
  <c r="J5064" i="2"/>
  <c r="I5064" i="2"/>
  <c r="G5064" i="2"/>
  <c r="T5063" i="2"/>
  <c r="S5063" i="2"/>
  <c r="R5063" i="2"/>
  <c r="Q5063" i="2"/>
  <c r="P5063" i="2"/>
  <c r="O5063" i="2"/>
  <c r="N5063" i="2"/>
  <c r="J5063" i="2"/>
  <c r="I5063" i="2"/>
  <c r="L3709" i="2" s="1"/>
  <c r="G5063" i="2"/>
  <c r="T5062" i="2"/>
  <c r="S5062" i="2"/>
  <c r="R5062" i="2"/>
  <c r="Q5062" i="2"/>
  <c r="P5062" i="2"/>
  <c r="O5062" i="2"/>
  <c r="N5062" i="2"/>
  <c r="J5062" i="2"/>
  <c r="I5062" i="2"/>
  <c r="G5062" i="2"/>
  <c r="T5061" i="2"/>
  <c r="S5061" i="2"/>
  <c r="R5061" i="2"/>
  <c r="Q5061" i="2"/>
  <c r="P5061" i="2"/>
  <c r="O5061" i="2"/>
  <c r="N5061" i="2"/>
  <c r="J5061" i="2"/>
  <c r="K3747" i="2" s="1"/>
  <c r="I5061" i="2"/>
  <c r="G5061" i="2"/>
  <c r="T5060" i="2"/>
  <c r="S5060" i="2"/>
  <c r="R5060" i="2"/>
  <c r="Q5060" i="2"/>
  <c r="P5060" i="2"/>
  <c r="O5060" i="2"/>
  <c r="N5060" i="2"/>
  <c r="J5060" i="2"/>
  <c r="I5060" i="2"/>
  <c r="G5060" i="2"/>
  <c r="T5059" i="2"/>
  <c r="S5059" i="2"/>
  <c r="R5059" i="2"/>
  <c r="Q5059" i="2"/>
  <c r="P5059" i="2"/>
  <c r="O5059" i="2"/>
  <c r="N5059" i="2"/>
  <c r="J5059" i="2"/>
  <c r="I5059" i="2"/>
  <c r="L4502" i="2" s="1"/>
  <c r="G5059" i="2"/>
  <c r="T5058" i="2"/>
  <c r="S5058" i="2"/>
  <c r="R5058" i="2"/>
  <c r="Q5058" i="2"/>
  <c r="P5058" i="2"/>
  <c r="O5058" i="2"/>
  <c r="N5058" i="2"/>
  <c r="J5058" i="2"/>
  <c r="I5058" i="2"/>
  <c r="G5058" i="2"/>
  <c r="T5057" i="2"/>
  <c r="S5057" i="2"/>
  <c r="R5057" i="2"/>
  <c r="Q5057" i="2"/>
  <c r="P5057" i="2"/>
  <c r="O5057" i="2"/>
  <c r="N5057" i="2"/>
  <c r="J5057" i="2"/>
  <c r="K4210" i="2" s="1"/>
  <c r="I5057" i="2"/>
  <c r="G5057" i="2"/>
  <c r="T5056" i="2"/>
  <c r="S5056" i="2"/>
  <c r="R5056" i="2"/>
  <c r="Q5056" i="2"/>
  <c r="P5056" i="2"/>
  <c r="O5056" i="2"/>
  <c r="N5056" i="2"/>
  <c r="J5056" i="2"/>
  <c r="I5056" i="2"/>
  <c r="G5056" i="2"/>
  <c r="T5055" i="2"/>
  <c r="S5055" i="2"/>
  <c r="R5055" i="2"/>
  <c r="Q5055" i="2"/>
  <c r="P5055" i="2"/>
  <c r="O5055" i="2"/>
  <c r="N5055" i="2"/>
  <c r="J5055" i="2"/>
  <c r="I5055" i="2"/>
  <c r="L1969" i="2" s="1"/>
  <c r="G5055" i="2"/>
  <c r="T5054" i="2"/>
  <c r="S5054" i="2"/>
  <c r="R5054" i="2"/>
  <c r="Q5054" i="2"/>
  <c r="P5054" i="2"/>
  <c r="O5054" i="2"/>
  <c r="N5054" i="2"/>
  <c r="J5054" i="2"/>
  <c r="I5054" i="2"/>
  <c r="G5054" i="2"/>
  <c r="T5053" i="2"/>
  <c r="S5053" i="2"/>
  <c r="R5053" i="2"/>
  <c r="Q5053" i="2"/>
  <c r="P5053" i="2"/>
  <c r="O5053" i="2"/>
  <c r="N5053" i="2"/>
  <c r="J5053" i="2"/>
  <c r="K3718" i="2" s="1"/>
  <c r="I5053" i="2"/>
  <c r="G5053" i="2"/>
  <c r="T5052" i="2"/>
  <c r="S5052" i="2"/>
  <c r="R5052" i="2"/>
  <c r="Q5052" i="2"/>
  <c r="P5052" i="2"/>
  <c r="O5052" i="2"/>
  <c r="N5052" i="2"/>
  <c r="J5052" i="2"/>
  <c r="I5052" i="2"/>
  <c r="G5052" i="2"/>
  <c r="T5051" i="2"/>
  <c r="S5051" i="2"/>
  <c r="R5051" i="2"/>
  <c r="Q5051" i="2"/>
  <c r="P5051" i="2"/>
  <c r="O5051" i="2"/>
  <c r="N5051" i="2"/>
  <c r="J5051" i="2"/>
  <c r="K4228" i="2" s="1"/>
  <c r="I5051" i="2"/>
  <c r="L4228" i="2" s="1"/>
  <c r="G5051" i="2"/>
  <c r="T5050" i="2"/>
  <c r="S5050" i="2"/>
  <c r="R5050" i="2"/>
  <c r="Q5050" i="2"/>
  <c r="P5050" i="2"/>
  <c r="O5050" i="2"/>
  <c r="N5050" i="2"/>
  <c r="J5050" i="2"/>
  <c r="I5050" i="2"/>
  <c r="G5050" i="2"/>
  <c r="T5049" i="2"/>
  <c r="S5049" i="2"/>
  <c r="R5049" i="2"/>
  <c r="Q5049" i="2"/>
  <c r="P5049" i="2"/>
  <c r="O5049" i="2"/>
  <c r="N5049" i="2"/>
  <c r="J5049" i="2"/>
  <c r="I5049" i="2"/>
  <c r="G5049" i="2"/>
  <c r="T5048" i="2"/>
  <c r="S5048" i="2"/>
  <c r="R5048" i="2"/>
  <c r="Q5048" i="2"/>
  <c r="P5048" i="2"/>
  <c r="O5048" i="2"/>
  <c r="N5048" i="2"/>
  <c r="J5048" i="2"/>
  <c r="I5048" i="2"/>
  <c r="G5048" i="2"/>
  <c r="T5047" i="2"/>
  <c r="S5047" i="2"/>
  <c r="R5047" i="2"/>
  <c r="Q5047" i="2"/>
  <c r="P5047" i="2"/>
  <c r="O5047" i="2"/>
  <c r="N5047" i="2"/>
  <c r="J5047" i="2"/>
  <c r="I5047" i="2"/>
  <c r="G5047" i="2"/>
  <c r="T5046" i="2"/>
  <c r="S5046" i="2"/>
  <c r="R5046" i="2"/>
  <c r="Q5046" i="2"/>
  <c r="P5046" i="2"/>
  <c r="O5046" i="2"/>
  <c r="N5046" i="2"/>
  <c r="J5046" i="2"/>
  <c r="I5046" i="2"/>
  <c r="G5046" i="2"/>
  <c r="T5045" i="2"/>
  <c r="S5045" i="2"/>
  <c r="R5045" i="2"/>
  <c r="Q5045" i="2"/>
  <c r="P5045" i="2"/>
  <c r="O5045" i="2"/>
  <c r="N5045" i="2"/>
  <c r="J5045" i="2"/>
  <c r="I5045" i="2"/>
  <c r="G5045" i="2"/>
  <c r="T5044" i="2"/>
  <c r="S5044" i="2"/>
  <c r="R5044" i="2"/>
  <c r="Q5044" i="2"/>
  <c r="P5044" i="2"/>
  <c r="O5044" i="2"/>
  <c r="N5044" i="2"/>
  <c r="J5044" i="2"/>
  <c r="I5044" i="2"/>
  <c r="G5044" i="2"/>
  <c r="T5043" i="2"/>
  <c r="S5043" i="2"/>
  <c r="R5043" i="2"/>
  <c r="Q5043" i="2"/>
  <c r="P5043" i="2"/>
  <c r="O5043" i="2"/>
  <c r="N5043" i="2"/>
  <c r="J5043" i="2"/>
  <c r="I5043" i="2"/>
  <c r="G5043" i="2"/>
  <c r="T5042" i="2"/>
  <c r="S5042" i="2"/>
  <c r="R5042" i="2"/>
  <c r="Q5042" i="2"/>
  <c r="P5042" i="2"/>
  <c r="O5042" i="2"/>
  <c r="N5042" i="2"/>
  <c r="J5042" i="2"/>
  <c r="I5042" i="2"/>
  <c r="G5042" i="2"/>
  <c r="T5041" i="2"/>
  <c r="S5041" i="2"/>
  <c r="R5041" i="2"/>
  <c r="Q5041" i="2"/>
  <c r="P5041" i="2"/>
  <c r="O5041" i="2"/>
  <c r="N5041" i="2"/>
  <c r="J5041" i="2"/>
  <c r="I5041" i="2"/>
  <c r="G5041" i="2"/>
  <c r="T5040" i="2"/>
  <c r="S5040" i="2"/>
  <c r="R5040" i="2"/>
  <c r="Q5040" i="2"/>
  <c r="P5040" i="2"/>
  <c r="O5040" i="2"/>
  <c r="N5040" i="2"/>
  <c r="J5040" i="2"/>
  <c r="K4809" i="2" s="1"/>
  <c r="I5040" i="2"/>
  <c r="L4809" i="2" s="1"/>
  <c r="G5040" i="2"/>
  <c r="T5039" i="2"/>
  <c r="S5039" i="2"/>
  <c r="R5039" i="2"/>
  <c r="Q5039" i="2"/>
  <c r="P5039" i="2"/>
  <c r="O5039" i="2"/>
  <c r="N5039" i="2"/>
  <c r="J5039" i="2"/>
  <c r="I5039" i="2"/>
  <c r="L1881" i="2" s="1"/>
  <c r="G5039" i="2"/>
  <c r="T5038" i="2"/>
  <c r="S5038" i="2"/>
  <c r="R5038" i="2"/>
  <c r="Q5038" i="2"/>
  <c r="P5038" i="2"/>
  <c r="O5038" i="2"/>
  <c r="N5038" i="2"/>
  <c r="J5038" i="2"/>
  <c r="I5038" i="2"/>
  <c r="L4791" i="2" s="1"/>
  <c r="G5038" i="2"/>
  <c r="T5037" i="2"/>
  <c r="S5037" i="2"/>
  <c r="R5037" i="2"/>
  <c r="Q5037" i="2"/>
  <c r="P5037" i="2"/>
  <c r="O5037" i="2"/>
  <c r="N5037" i="2"/>
  <c r="J5037" i="2"/>
  <c r="I5037" i="2"/>
  <c r="G5037" i="2"/>
  <c r="T5036" i="2"/>
  <c r="S5036" i="2"/>
  <c r="R5036" i="2"/>
  <c r="Q5036" i="2"/>
  <c r="P5036" i="2"/>
  <c r="O5036" i="2"/>
  <c r="N5036" i="2"/>
  <c r="J5036" i="2"/>
  <c r="I5036" i="2"/>
  <c r="G5036" i="2"/>
  <c r="T5035" i="2"/>
  <c r="S5035" i="2"/>
  <c r="R5035" i="2"/>
  <c r="Q5035" i="2"/>
  <c r="P5035" i="2"/>
  <c r="O5035" i="2"/>
  <c r="N5035" i="2"/>
  <c r="J5035" i="2"/>
  <c r="K4141" i="2" s="1"/>
  <c r="I5035" i="2"/>
  <c r="L4141" i="2" s="1"/>
  <c r="G5035" i="2"/>
  <c r="T5034" i="2"/>
  <c r="S5034" i="2"/>
  <c r="R5034" i="2"/>
  <c r="Q5034" i="2"/>
  <c r="P5034" i="2"/>
  <c r="O5034" i="2"/>
  <c r="N5034" i="2"/>
  <c r="J5034" i="2"/>
  <c r="K4427" i="2" s="1"/>
  <c r="I5034" i="2"/>
  <c r="G5034" i="2"/>
  <c r="T5033" i="2"/>
  <c r="S5033" i="2"/>
  <c r="R5033" i="2"/>
  <c r="Q5033" i="2"/>
  <c r="P5033" i="2"/>
  <c r="O5033" i="2"/>
  <c r="N5033" i="2"/>
  <c r="J5033" i="2"/>
  <c r="I5033" i="2"/>
  <c r="G5033" i="2"/>
  <c r="T5032" i="2"/>
  <c r="S5032" i="2"/>
  <c r="R5032" i="2"/>
  <c r="Q5032" i="2"/>
  <c r="P5032" i="2"/>
  <c r="O5032" i="2"/>
  <c r="N5032" i="2"/>
  <c r="J5032" i="2"/>
  <c r="K4322" i="2" s="1"/>
  <c r="I5032" i="2"/>
  <c r="G5032" i="2"/>
  <c r="T5031" i="2"/>
  <c r="S5031" i="2"/>
  <c r="R5031" i="2"/>
  <c r="Q5031" i="2"/>
  <c r="P5031" i="2"/>
  <c r="O5031" i="2"/>
  <c r="N5031" i="2"/>
  <c r="J5031" i="2"/>
  <c r="I5031" i="2"/>
  <c r="G5031" i="2"/>
  <c r="T5030" i="2"/>
  <c r="S5030" i="2"/>
  <c r="R5030" i="2"/>
  <c r="Q5030" i="2"/>
  <c r="P5030" i="2"/>
  <c r="O5030" i="2"/>
  <c r="N5030" i="2"/>
  <c r="J5030" i="2"/>
  <c r="I5030" i="2"/>
  <c r="G5030" i="2"/>
  <c r="T5029" i="2"/>
  <c r="S5029" i="2"/>
  <c r="R5029" i="2"/>
  <c r="Q5029" i="2"/>
  <c r="P5029" i="2"/>
  <c r="O5029" i="2"/>
  <c r="N5029" i="2"/>
  <c r="J5029" i="2"/>
  <c r="I5029" i="2"/>
  <c r="G5029" i="2"/>
  <c r="T5028" i="2"/>
  <c r="S5028" i="2"/>
  <c r="R5028" i="2"/>
  <c r="Q5028" i="2"/>
  <c r="P5028" i="2"/>
  <c r="O5028" i="2"/>
  <c r="N5028" i="2"/>
  <c r="J5028" i="2"/>
  <c r="I5028" i="2"/>
  <c r="G5028" i="2"/>
  <c r="T5027" i="2"/>
  <c r="S5027" i="2"/>
  <c r="R5027" i="2"/>
  <c r="Q5027" i="2"/>
  <c r="P5027" i="2"/>
  <c r="O5027" i="2"/>
  <c r="N5027" i="2"/>
  <c r="J5027" i="2"/>
  <c r="I5027" i="2"/>
  <c r="G5027" i="2"/>
  <c r="T5026" i="2"/>
  <c r="S5026" i="2"/>
  <c r="R5026" i="2"/>
  <c r="Q5026" i="2"/>
  <c r="P5026" i="2"/>
  <c r="O5026" i="2"/>
  <c r="N5026" i="2"/>
  <c r="J5026" i="2"/>
  <c r="K4667" i="2" s="1"/>
  <c r="I5026" i="2"/>
  <c r="G5026" i="2"/>
  <c r="T5025" i="2"/>
  <c r="S5025" i="2"/>
  <c r="R5025" i="2"/>
  <c r="Q5025" i="2"/>
  <c r="P5025" i="2"/>
  <c r="O5025" i="2"/>
  <c r="N5025" i="2"/>
  <c r="J5025" i="2"/>
  <c r="K4140" i="2" s="1"/>
  <c r="I5025" i="2"/>
  <c r="G5025" i="2"/>
  <c r="T5024" i="2"/>
  <c r="S5024" i="2"/>
  <c r="R5024" i="2"/>
  <c r="Q5024" i="2"/>
  <c r="P5024" i="2"/>
  <c r="O5024" i="2"/>
  <c r="N5024" i="2"/>
  <c r="J5024" i="2"/>
  <c r="I5024" i="2"/>
  <c r="G5024" i="2"/>
  <c r="T5023" i="2"/>
  <c r="S5023" i="2"/>
  <c r="R5023" i="2"/>
  <c r="Q5023" i="2"/>
  <c r="P5023" i="2"/>
  <c r="O5023" i="2"/>
  <c r="N5023" i="2"/>
  <c r="J5023" i="2"/>
  <c r="I5023" i="2"/>
  <c r="G5023" i="2"/>
  <c r="T5022" i="2"/>
  <c r="S5022" i="2"/>
  <c r="R5022" i="2"/>
  <c r="Q5022" i="2"/>
  <c r="P5022" i="2"/>
  <c r="O5022" i="2"/>
  <c r="N5022" i="2"/>
  <c r="J5022" i="2"/>
  <c r="I5022" i="2"/>
  <c r="G5022" i="2"/>
  <c r="T5021" i="2"/>
  <c r="S5021" i="2"/>
  <c r="R5021" i="2"/>
  <c r="Q5021" i="2"/>
  <c r="P5021" i="2"/>
  <c r="O5021" i="2"/>
  <c r="N5021" i="2"/>
  <c r="J5021" i="2"/>
  <c r="K4748" i="2" s="1"/>
  <c r="I5021" i="2"/>
  <c r="G5021" i="2"/>
  <c r="T5020" i="2"/>
  <c r="S5020" i="2"/>
  <c r="R5020" i="2"/>
  <c r="Q5020" i="2"/>
  <c r="P5020" i="2"/>
  <c r="O5020" i="2"/>
  <c r="N5020" i="2"/>
  <c r="J5020" i="2"/>
  <c r="I5020" i="2"/>
  <c r="G5020" i="2"/>
  <c r="T5019" i="2"/>
  <c r="S5019" i="2"/>
  <c r="R5019" i="2"/>
  <c r="Q5019" i="2"/>
  <c r="P5019" i="2"/>
  <c r="O5019" i="2"/>
  <c r="N5019" i="2"/>
  <c r="J5019" i="2"/>
  <c r="I5019" i="2"/>
  <c r="G5019" i="2"/>
  <c r="T5018" i="2"/>
  <c r="S5018" i="2"/>
  <c r="R5018" i="2"/>
  <c r="Q5018" i="2"/>
  <c r="P5018" i="2"/>
  <c r="O5018" i="2"/>
  <c r="N5018" i="2"/>
  <c r="J5018" i="2"/>
  <c r="I5018" i="2"/>
  <c r="G5018" i="2"/>
  <c r="T5017" i="2"/>
  <c r="S5017" i="2"/>
  <c r="R5017" i="2"/>
  <c r="Q5017" i="2"/>
  <c r="P5017" i="2"/>
  <c r="O5017" i="2"/>
  <c r="N5017" i="2"/>
  <c r="J5017" i="2"/>
  <c r="I5017" i="2"/>
  <c r="G5017" i="2"/>
  <c r="T5016" i="2"/>
  <c r="S5016" i="2"/>
  <c r="R5016" i="2"/>
  <c r="Q5016" i="2"/>
  <c r="P5016" i="2"/>
  <c r="O5016" i="2"/>
  <c r="N5016" i="2"/>
  <c r="J5016" i="2"/>
  <c r="K3608" i="2" s="1"/>
  <c r="I5016" i="2"/>
  <c r="G5016" i="2"/>
  <c r="T5015" i="2"/>
  <c r="S5015" i="2"/>
  <c r="R5015" i="2"/>
  <c r="Q5015" i="2"/>
  <c r="P5015" i="2"/>
  <c r="O5015" i="2"/>
  <c r="N5015" i="2"/>
  <c r="J5015" i="2"/>
  <c r="I5015" i="2"/>
  <c r="G5015" i="2"/>
  <c r="T5014" i="2"/>
  <c r="S5014" i="2"/>
  <c r="R5014" i="2"/>
  <c r="Q5014" i="2"/>
  <c r="P5014" i="2"/>
  <c r="O5014" i="2"/>
  <c r="N5014" i="2"/>
  <c r="J5014" i="2"/>
  <c r="K4197" i="2" s="1"/>
  <c r="I5014" i="2"/>
  <c r="G5014" i="2"/>
  <c r="T5013" i="2"/>
  <c r="S5013" i="2"/>
  <c r="R5013" i="2"/>
  <c r="Q5013" i="2"/>
  <c r="P5013" i="2"/>
  <c r="O5013" i="2"/>
  <c r="N5013" i="2"/>
  <c r="J5013" i="2"/>
  <c r="I5013" i="2"/>
  <c r="G5013" i="2"/>
  <c r="T5012" i="2"/>
  <c r="S5012" i="2"/>
  <c r="R5012" i="2"/>
  <c r="Q5012" i="2"/>
  <c r="P5012" i="2"/>
  <c r="O5012" i="2"/>
  <c r="N5012" i="2"/>
  <c r="J5012" i="2"/>
  <c r="I5012" i="2"/>
  <c r="G5012" i="2"/>
  <c r="T5011" i="2"/>
  <c r="S5011" i="2"/>
  <c r="R5011" i="2"/>
  <c r="Q5011" i="2"/>
  <c r="P5011" i="2"/>
  <c r="O5011" i="2"/>
  <c r="N5011" i="2"/>
  <c r="J5011" i="2"/>
  <c r="I5011" i="2"/>
  <c r="L3544" i="2" s="1"/>
  <c r="G5011" i="2"/>
  <c r="T5010" i="2"/>
  <c r="S5010" i="2"/>
  <c r="R5010" i="2"/>
  <c r="Q5010" i="2"/>
  <c r="P5010" i="2"/>
  <c r="O5010" i="2"/>
  <c r="N5010" i="2"/>
  <c r="J5010" i="2"/>
  <c r="I5010" i="2"/>
  <c r="G5010" i="2"/>
  <c r="T5009" i="2"/>
  <c r="S5009" i="2"/>
  <c r="R5009" i="2"/>
  <c r="Q5009" i="2"/>
  <c r="P5009" i="2"/>
  <c r="O5009" i="2"/>
  <c r="N5009" i="2"/>
  <c r="J5009" i="2"/>
  <c r="I5009" i="2"/>
  <c r="G5009" i="2"/>
  <c r="T5008" i="2"/>
  <c r="S5008" i="2"/>
  <c r="R5008" i="2"/>
  <c r="Q5008" i="2"/>
  <c r="P5008" i="2"/>
  <c r="O5008" i="2"/>
  <c r="N5008" i="2"/>
  <c r="J5008" i="2"/>
  <c r="K4063" i="2" s="1"/>
  <c r="I5008" i="2"/>
  <c r="G5008" i="2"/>
  <c r="T5007" i="2"/>
  <c r="S5007" i="2"/>
  <c r="R5007" i="2"/>
  <c r="Q5007" i="2"/>
  <c r="P5007" i="2"/>
  <c r="O5007" i="2"/>
  <c r="N5007" i="2"/>
  <c r="J5007" i="2"/>
  <c r="I5007" i="2"/>
  <c r="L1944" i="2" s="1"/>
  <c r="G5007" i="2"/>
  <c r="T5006" i="2"/>
  <c r="S5006" i="2"/>
  <c r="R5006" i="2"/>
  <c r="Q5006" i="2"/>
  <c r="P5006" i="2"/>
  <c r="O5006" i="2"/>
  <c r="N5006" i="2"/>
  <c r="J5006" i="2"/>
  <c r="K3819" i="2" s="1"/>
  <c r="I5006" i="2"/>
  <c r="G5006" i="2"/>
  <c r="T5005" i="2"/>
  <c r="S5005" i="2"/>
  <c r="R5005" i="2"/>
  <c r="Q5005" i="2"/>
  <c r="P5005" i="2"/>
  <c r="O5005" i="2"/>
  <c r="N5005" i="2"/>
  <c r="J5005" i="2"/>
  <c r="I5005" i="2"/>
  <c r="G5005" i="2"/>
  <c r="T5004" i="2"/>
  <c r="S5004" i="2"/>
  <c r="R5004" i="2"/>
  <c r="Q5004" i="2"/>
  <c r="P5004" i="2"/>
  <c r="O5004" i="2"/>
  <c r="N5004" i="2"/>
  <c r="J5004" i="2"/>
  <c r="I5004" i="2"/>
  <c r="G5004" i="2"/>
  <c r="T5003" i="2"/>
  <c r="S5003" i="2"/>
  <c r="R5003" i="2"/>
  <c r="Q5003" i="2"/>
  <c r="P5003" i="2"/>
  <c r="O5003" i="2"/>
  <c r="N5003" i="2"/>
  <c r="J5003" i="2"/>
  <c r="I5003" i="2"/>
  <c r="L3215" i="2" s="1"/>
  <c r="G5003" i="2"/>
  <c r="T5002" i="2"/>
  <c r="S5002" i="2"/>
  <c r="R5002" i="2"/>
  <c r="Q5002" i="2"/>
  <c r="P5002" i="2"/>
  <c r="O5002" i="2"/>
  <c r="N5002" i="2"/>
  <c r="J5002" i="2"/>
  <c r="I5002" i="2"/>
  <c r="G5002" i="2"/>
  <c r="T5001" i="2"/>
  <c r="S5001" i="2"/>
  <c r="R5001" i="2"/>
  <c r="Q5001" i="2"/>
  <c r="P5001" i="2"/>
  <c r="O5001" i="2"/>
  <c r="N5001" i="2"/>
  <c r="J5001" i="2"/>
  <c r="I5001" i="2"/>
  <c r="G5001" i="2"/>
  <c r="T5000" i="2"/>
  <c r="S5000" i="2"/>
  <c r="R5000" i="2"/>
  <c r="Q5000" i="2"/>
  <c r="P5000" i="2"/>
  <c r="O5000" i="2"/>
  <c r="N5000" i="2"/>
  <c r="J5000" i="2"/>
  <c r="I5000" i="2"/>
  <c r="G5000" i="2"/>
  <c r="T4999" i="2"/>
  <c r="S4999" i="2"/>
  <c r="R4999" i="2"/>
  <c r="Q4999" i="2"/>
  <c r="P4999" i="2"/>
  <c r="O4999" i="2"/>
  <c r="N4999" i="2"/>
  <c r="J4999" i="2"/>
  <c r="I4999" i="2"/>
  <c r="L1855" i="2" s="1"/>
  <c r="G4999" i="2"/>
  <c r="T4998" i="2"/>
  <c r="S4998" i="2"/>
  <c r="R4998" i="2"/>
  <c r="Q4998" i="2"/>
  <c r="P4998" i="2"/>
  <c r="O4998" i="2"/>
  <c r="N4998" i="2"/>
  <c r="J4998" i="2"/>
  <c r="I4998" i="2"/>
  <c r="G4998" i="2"/>
  <c r="T4997" i="2"/>
  <c r="S4997" i="2"/>
  <c r="R4997" i="2"/>
  <c r="Q4997" i="2"/>
  <c r="P4997" i="2"/>
  <c r="O4997" i="2"/>
  <c r="N4997" i="2"/>
  <c r="J4997" i="2"/>
  <c r="K4536" i="2" s="1"/>
  <c r="I4997" i="2"/>
  <c r="G4997" i="2"/>
  <c r="T4996" i="2"/>
  <c r="S4996" i="2"/>
  <c r="R4996" i="2"/>
  <c r="Q4996" i="2"/>
  <c r="P4996" i="2"/>
  <c r="O4996" i="2"/>
  <c r="N4996" i="2"/>
  <c r="J4996" i="2"/>
  <c r="I4996" i="2"/>
  <c r="G4996" i="2"/>
  <c r="T4995" i="2"/>
  <c r="S4995" i="2"/>
  <c r="R4995" i="2"/>
  <c r="Q4995" i="2"/>
  <c r="P4995" i="2"/>
  <c r="O4995" i="2"/>
  <c r="N4995" i="2"/>
  <c r="J4995" i="2"/>
  <c r="K4819" i="2" s="1"/>
  <c r="I4995" i="2"/>
  <c r="L4819" i="2" s="1"/>
  <c r="M49" i="2" s="1"/>
  <c r="G4995" i="2"/>
  <c r="T4994" i="2"/>
  <c r="S4994" i="2"/>
  <c r="R4994" i="2"/>
  <c r="Q4994" i="2"/>
  <c r="P4994" i="2"/>
  <c r="O4994" i="2"/>
  <c r="N4994" i="2"/>
  <c r="J4994" i="2"/>
  <c r="I4994" i="2"/>
  <c r="G4994" i="2"/>
  <c r="T4993" i="2"/>
  <c r="S4993" i="2"/>
  <c r="R4993" i="2"/>
  <c r="Q4993" i="2"/>
  <c r="P4993" i="2"/>
  <c r="O4993" i="2"/>
  <c r="N4993" i="2"/>
  <c r="J4993" i="2"/>
  <c r="I4993" i="2"/>
  <c r="G4993" i="2"/>
  <c r="T4992" i="2"/>
  <c r="S4992" i="2"/>
  <c r="R4992" i="2"/>
  <c r="Q4992" i="2"/>
  <c r="P4992" i="2"/>
  <c r="O4992" i="2"/>
  <c r="N4992" i="2"/>
  <c r="J4992" i="2"/>
  <c r="I4992" i="2"/>
  <c r="G4992" i="2"/>
  <c r="T4991" i="2"/>
  <c r="S4991" i="2"/>
  <c r="R4991" i="2"/>
  <c r="Q4991" i="2"/>
  <c r="P4991" i="2"/>
  <c r="O4991" i="2"/>
  <c r="N4991" i="2"/>
  <c r="J4991" i="2"/>
  <c r="K4655" i="2" s="1"/>
  <c r="I4991" i="2"/>
  <c r="L4655" i="2" s="1"/>
  <c r="G4991" i="2"/>
  <c r="T4990" i="2"/>
  <c r="S4990" i="2"/>
  <c r="R4990" i="2"/>
  <c r="Q4990" i="2"/>
  <c r="P4990" i="2"/>
  <c r="O4990" i="2"/>
  <c r="N4990" i="2"/>
  <c r="J4990" i="2"/>
  <c r="I4990" i="2"/>
  <c r="G4990" i="2"/>
  <c r="T4989" i="2"/>
  <c r="S4989" i="2"/>
  <c r="R4989" i="2"/>
  <c r="Q4989" i="2"/>
  <c r="P4989" i="2"/>
  <c r="O4989" i="2"/>
  <c r="N4989" i="2"/>
  <c r="J4989" i="2"/>
  <c r="I4989" i="2"/>
  <c r="G4989" i="2"/>
  <c r="T4988" i="2"/>
  <c r="S4988" i="2"/>
  <c r="R4988" i="2"/>
  <c r="Q4988" i="2"/>
  <c r="P4988" i="2"/>
  <c r="O4988" i="2"/>
  <c r="N4988" i="2"/>
  <c r="J4988" i="2"/>
  <c r="I4988" i="2"/>
  <c r="G4988" i="2"/>
  <c r="T4987" i="2"/>
  <c r="S4987" i="2"/>
  <c r="R4987" i="2"/>
  <c r="Q4987" i="2"/>
  <c r="P4987" i="2"/>
  <c r="O4987" i="2"/>
  <c r="N4987" i="2"/>
  <c r="J4987" i="2"/>
  <c r="I4987" i="2"/>
  <c r="L2144" i="2" s="1"/>
  <c r="G4987" i="2"/>
  <c r="T4986" i="2"/>
  <c r="S4986" i="2"/>
  <c r="R4986" i="2"/>
  <c r="Q4986" i="2"/>
  <c r="P4986" i="2"/>
  <c r="O4986" i="2"/>
  <c r="N4986" i="2"/>
  <c r="J4986" i="2"/>
  <c r="I4986" i="2"/>
  <c r="G4986" i="2"/>
  <c r="T4985" i="2"/>
  <c r="S4985" i="2"/>
  <c r="R4985" i="2"/>
  <c r="Q4985" i="2"/>
  <c r="P4985" i="2"/>
  <c r="O4985" i="2"/>
  <c r="N4985" i="2"/>
  <c r="J4985" i="2"/>
  <c r="K3786" i="2" s="1"/>
  <c r="I4985" i="2"/>
  <c r="G4985" i="2"/>
  <c r="T4984" i="2"/>
  <c r="S4984" i="2"/>
  <c r="R4984" i="2"/>
  <c r="Q4984" i="2"/>
  <c r="P4984" i="2"/>
  <c r="O4984" i="2"/>
  <c r="N4984" i="2"/>
  <c r="J4984" i="2"/>
  <c r="I4984" i="2"/>
  <c r="G4984" i="2"/>
  <c r="T4983" i="2"/>
  <c r="S4983" i="2"/>
  <c r="R4983" i="2"/>
  <c r="Q4983" i="2"/>
  <c r="P4983" i="2"/>
  <c r="O4983" i="2"/>
  <c r="N4983" i="2"/>
  <c r="J4983" i="2"/>
  <c r="I4983" i="2"/>
  <c r="G4983" i="2"/>
  <c r="T4982" i="2"/>
  <c r="S4982" i="2"/>
  <c r="R4982" i="2"/>
  <c r="Q4982" i="2"/>
  <c r="P4982" i="2"/>
  <c r="O4982" i="2"/>
  <c r="N4982" i="2"/>
  <c r="J4982" i="2"/>
  <c r="I4982" i="2"/>
  <c r="G4982" i="2"/>
  <c r="T4981" i="2"/>
  <c r="S4981" i="2"/>
  <c r="R4981" i="2"/>
  <c r="Q4981" i="2"/>
  <c r="P4981" i="2"/>
  <c r="O4981" i="2"/>
  <c r="N4981" i="2"/>
  <c r="L4981" i="2"/>
  <c r="K4981" i="2"/>
  <c r="J4981" i="2"/>
  <c r="I4981" i="2"/>
  <c r="G4981" i="2"/>
  <c r="T4980" i="2"/>
  <c r="S4980" i="2"/>
  <c r="R4980" i="2"/>
  <c r="Q4980" i="2"/>
  <c r="P4980" i="2"/>
  <c r="O4980" i="2"/>
  <c r="N4980" i="2"/>
  <c r="L4980" i="2"/>
  <c r="K4980" i="2"/>
  <c r="J4980" i="2"/>
  <c r="I4980" i="2"/>
  <c r="G4980" i="2"/>
  <c r="T4979" i="2"/>
  <c r="S4979" i="2"/>
  <c r="R4979" i="2"/>
  <c r="Q4979" i="2"/>
  <c r="P4979" i="2"/>
  <c r="O4979" i="2"/>
  <c r="N4979" i="2"/>
  <c r="L4979" i="2"/>
  <c r="M4518" i="2" s="1"/>
  <c r="K4979" i="2"/>
  <c r="J4979" i="2"/>
  <c r="K4518" i="2" s="1"/>
  <c r="I4979" i="2"/>
  <c r="G4979" i="2"/>
  <c r="T4978" i="2"/>
  <c r="S4978" i="2"/>
  <c r="R4978" i="2"/>
  <c r="Q4978" i="2"/>
  <c r="P4978" i="2"/>
  <c r="O4978" i="2"/>
  <c r="N4978" i="2"/>
  <c r="L4978" i="2"/>
  <c r="K4978" i="2"/>
  <c r="M3771" i="2" s="1"/>
  <c r="J4978" i="2"/>
  <c r="K3771" i="2" s="1"/>
  <c r="I4978" i="2"/>
  <c r="G4978" i="2"/>
  <c r="T4977" i="2"/>
  <c r="S4977" i="2"/>
  <c r="R4977" i="2"/>
  <c r="Q4977" i="2"/>
  <c r="P4977" i="2"/>
  <c r="O4977" i="2"/>
  <c r="N4977" i="2"/>
  <c r="L4977" i="2"/>
  <c r="K4977" i="2"/>
  <c r="J4977" i="2"/>
  <c r="I4977" i="2"/>
  <c r="G4977" i="2"/>
  <c r="T4976" i="2"/>
  <c r="S4976" i="2"/>
  <c r="R4976" i="2"/>
  <c r="Q4976" i="2"/>
  <c r="P4976" i="2"/>
  <c r="O4976" i="2"/>
  <c r="N4976" i="2"/>
  <c r="L4976" i="2"/>
  <c r="M4629" i="2" s="1"/>
  <c r="J4976" i="2"/>
  <c r="K4629" i="2" s="1"/>
  <c r="I4976" i="2"/>
  <c r="G4976" i="2"/>
  <c r="T4975" i="2"/>
  <c r="S4975" i="2"/>
  <c r="R4975" i="2"/>
  <c r="Q4975" i="2"/>
  <c r="P4975" i="2"/>
  <c r="O4975" i="2"/>
  <c r="N4975" i="2"/>
  <c r="L4975" i="2"/>
  <c r="J4975" i="2"/>
  <c r="I4975" i="2"/>
  <c r="G4975" i="2"/>
  <c r="T4974" i="2"/>
  <c r="S4974" i="2"/>
  <c r="R4974" i="2"/>
  <c r="Q4974" i="2"/>
  <c r="P4974" i="2"/>
  <c r="O4974" i="2"/>
  <c r="N4974" i="2"/>
  <c r="L4974" i="2"/>
  <c r="J4974" i="2"/>
  <c r="I4974" i="2"/>
  <c r="G4974" i="2"/>
  <c r="T4973" i="2"/>
  <c r="S4973" i="2"/>
  <c r="R4973" i="2"/>
  <c r="Q4973" i="2"/>
  <c r="P4973" i="2"/>
  <c r="O4973" i="2"/>
  <c r="N4973" i="2"/>
  <c r="L4973" i="2"/>
  <c r="M2361" i="2" s="1"/>
  <c r="J4973" i="2"/>
  <c r="I4973" i="2"/>
  <c r="G4973" i="2"/>
  <c r="T4972" i="2"/>
  <c r="S4972" i="2"/>
  <c r="R4972" i="2"/>
  <c r="Q4972" i="2"/>
  <c r="P4972" i="2"/>
  <c r="O4972" i="2"/>
  <c r="N4972" i="2"/>
  <c r="J4972" i="2"/>
  <c r="I4972" i="2"/>
  <c r="G4972" i="2"/>
  <c r="T4971" i="2"/>
  <c r="S4971" i="2"/>
  <c r="R4971" i="2"/>
  <c r="Q4971" i="2"/>
  <c r="P4971" i="2"/>
  <c r="O4971" i="2"/>
  <c r="N4971" i="2"/>
  <c r="J4971" i="2"/>
  <c r="I4971" i="2"/>
  <c r="G4971" i="2"/>
  <c r="T4970" i="2"/>
  <c r="S4970" i="2"/>
  <c r="R4970" i="2"/>
  <c r="Q4970" i="2"/>
  <c r="P4970" i="2"/>
  <c r="O4970" i="2"/>
  <c r="N4970" i="2"/>
  <c r="L4970" i="2"/>
  <c r="K4970" i="2"/>
  <c r="J4970" i="2"/>
  <c r="K4654" i="2" s="1"/>
  <c r="I4970" i="2"/>
  <c r="G4970" i="2"/>
  <c r="T4969" i="2"/>
  <c r="S4969" i="2"/>
  <c r="R4969" i="2"/>
  <c r="Q4969" i="2"/>
  <c r="P4969" i="2"/>
  <c r="O4969" i="2"/>
  <c r="N4969" i="2"/>
  <c r="L4969" i="2"/>
  <c r="K4969" i="2"/>
  <c r="J4969" i="2"/>
  <c r="I4969" i="2"/>
  <c r="G4969" i="2"/>
  <c r="T4968" i="2"/>
  <c r="S4968" i="2"/>
  <c r="R4968" i="2"/>
  <c r="Q4968" i="2"/>
  <c r="P4968" i="2"/>
  <c r="O4968" i="2"/>
  <c r="N4968" i="2"/>
  <c r="L4968" i="2"/>
  <c r="K4968" i="2"/>
  <c r="J4968" i="2"/>
  <c r="I4968" i="2"/>
  <c r="G4968" i="2"/>
  <c r="T4967" i="2"/>
  <c r="S4967" i="2"/>
  <c r="R4967" i="2"/>
  <c r="Q4967" i="2"/>
  <c r="P4967" i="2"/>
  <c r="O4967" i="2"/>
  <c r="N4967" i="2"/>
  <c r="L4967" i="2"/>
  <c r="K4967" i="2"/>
  <c r="J4967" i="2"/>
  <c r="I4967" i="2"/>
  <c r="G4967" i="2"/>
  <c r="T4966" i="2"/>
  <c r="S4966" i="2"/>
  <c r="R4966" i="2"/>
  <c r="Q4966" i="2"/>
  <c r="P4966" i="2"/>
  <c r="O4966" i="2"/>
  <c r="N4966" i="2"/>
  <c r="L4966" i="2"/>
  <c r="K4966" i="2"/>
  <c r="J4966" i="2"/>
  <c r="K4877" i="2" s="1"/>
  <c r="I4966" i="2"/>
  <c r="G4966" i="2"/>
  <c r="T4965" i="2"/>
  <c r="S4965" i="2"/>
  <c r="R4965" i="2"/>
  <c r="Q4965" i="2"/>
  <c r="P4965" i="2"/>
  <c r="O4965" i="2"/>
  <c r="N4965" i="2"/>
  <c r="L4965" i="2"/>
  <c r="K4965" i="2"/>
  <c r="J4965" i="2"/>
  <c r="I4965" i="2"/>
  <c r="G4965" i="2"/>
  <c r="T4964" i="2"/>
  <c r="S4964" i="2"/>
  <c r="R4964" i="2"/>
  <c r="Q4964" i="2"/>
  <c r="P4964" i="2"/>
  <c r="O4964" i="2"/>
  <c r="N4964" i="2"/>
  <c r="K4964" i="2"/>
  <c r="J4964" i="2"/>
  <c r="I4964" i="2"/>
  <c r="G4964" i="2"/>
  <c r="T4963" i="2"/>
  <c r="S4963" i="2"/>
  <c r="R4963" i="2"/>
  <c r="Q4963" i="2"/>
  <c r="P4963" i="2"/>
  <c r="O4963" i="2"/>
  <c r="N4963" i="2"/>
  <c r="L4963" i="2"/>
  <c r="K4963" i="2"/>
  <c r="J4963" i="2"/>
  <c r="I4963" i="2"/>
  <c r="G4963" i="2"/>
  <c r="T4962" i="2"/>
  <c r="S4962" i="2"/>
  <c r="R4962" i="2"/>
  <c r="Q4962" i="2"/>
  <c r="P4962" i="2"/>
  <c r="O4962" i="2"/>
  <c r="N4962" i="2"/>
  <c r="L4962" i="2"/>
  <c r="K4962" i="2"/>
  <c r="M4350" i="2" s="1"/>
  <c r="J4962" i="2"/>
  <c r="I4962" i="2"/>
  <c r="G4962" i="2"/>
  <c r="T4961" i="2"/>
  <c r="S4961" i="2"/>
  <c r="R4961" i="2"/>
  <c r="Q4961" i="2"/>
  <c r="P4961" i="2"/>
  <c r="O4961" i="2"/>
  <c r="N4961" i="2"/>
  <c r="K4961" i="2"/>
  <c r="J4961" i="2"/>
  <c r="I4961" i="2"/>
  <c r="G4961" i="2"/>
  <c r="T4960" i="2"/>
  <c r="S4960" i="2"/>
  <c r="R4960" i="2"/>
  <c r="Q4960" i="2"/>
  <c r="P4960" i="2"/>
  <c r="O4960" i="2"/>
  <c r="N4960" i="2"/>
  <c r="K4960" i="2"/>
  <c r="J4960" i="2"/>
  <c r="I4960" i="2"/>
  <c r="G4960" i="2"/>
  <c r="T4959" i="2"/>
  <c r="S4959" i="2"/>
  <c r="R4959" i="2"/>
  <c r="Q4959" i="2"/>
  <c r="P4959" i="2"/>
  <c r="O4959" i="2"/>
  <c r="N4959" i="2"/>
  <c r="L4959" i="2"/>
  <c r="K4959" i="2"/>
  <c r="J4959" i="2"/>
  <c r="I4959" i="2"/>
  <c r="G4959" i="2"/>
  <c r="T4958" i="2"/>
  <c r="S4958" i="2"/>
  <c r="R4958" i="2"/>
  <c r="Q4958" i="2"/>
  <c r="P4958" i="2"/>
  <c r="O4958" i="2"/>
  <c r="N4958" i="2"/>
  <c r="L4958" i="2"/>
  <c r="K4958" i="2"/>
  <c r="J4958" i="2"/>
  <c r="I4958" i="2"/>
  <c r="G4958" i="2"/>
  <c r="T4957" i="2"/>
  <c r="S4957" i="2"/>
  <c r="R4957" i="2"/>
  <c r="Q4957" i="2"/>
  <c r="P4957" i="2"/>
  <c r="O4957" i="2"/>
  <c r="N4957" i="2"/>
  <c r="L4957" i="2"/>
  <c r="M4260" i="2" s="1"/>
  <c r="J4957" i="2"/>
  <c r="I4957" i="2"/>
  <c r="L4260" i="2" s="1"/>
  <c r="G4957" i="2"/>
  <c r="T4956" i="2"/>
  <c r="S4956" i="2"/>
  <c r="R4956" i="2"/>
  <c r="Q4956" i="2"/>
  <c r="P4956" i="2"/>
  <c r="O4956" i="2"/>
  <c r="N4956" i="2"/>
  <c r="L4956" i="2"/>
  <c r="J4956" i="2"/>
  <c r="I4956" i="2"/>
  <c r="G4956" i="2"/>
  <c r="T4955" i="2"/>
  <c r="S4955" i="2"/>
  <c r="R4955" i="2"/>
  <c r="Q4955" i="2"/>
  <c r="P4955" i="2"/>
  <c r="O4955" i="2"/>
  <c r="N4955" i="2"/>
  <c r="L4955" i="2"/>
  <c r="J4955" i="2"/>
  <c r="I4955" i="2"/>
  <c r="L4209" i="2" s="1"/>
  <c r="G4955" i="2"/>
  <c r="T4954" i="2"/>
  <c r="S4954" i="2"/>
  <c r="R4954" i="2"/>
  <c r="Q4954" i="2"/>
  <c r="P4954" i="2"/>
  <c r="O4954" i="2"/>
  <c r="N4954" i="2"/>
  <c r="L4954" i="2"/>
  <c r="J4954" i="2"/>
  <c r="I4954" i="2"/>
  <c r="G4954" i="2"/>
  <c r="T4953" i="2"/>
  <c r="S4953" i="2"/>
  <c r="R4953" i="2"/>
  <c r="Q4953" i="2"/>
  <c r="P4953" i="2"/>
  <c r="O4953" i="2"/>
  <c r="N4953" i="2"/>
  <c r="J4953" i="2"/>
  <c r="I4953" i="2"/>
  <c r="G4953" i="2"/>
  <c r="T4952" i="2"/>
  <c r="S4952" i="2"/>
  <c r="R4952" i="2"/>
  <c r="Q4952" i="2"/>
  <c r="P4952" i="2"/>
  <c r="O4952" i="2"/>
  <c r="N4952" i="2"/>
  <c r="J4952" i="2"/>
  <c r="I4952" i="2"/>
  <c r="G4952" i="2"/>
  <c r="T4951" i="2"/>
  <c r="S4951" i="2"/>
  <c r="R4951" i="2"/>
  <c r="Q4951" i="2"/>
  <c r="P4951" i="2"/>
  <c r="O4951" i="2"/>
  <c r="N4951" i="2"/>
  <c r="L4951" i="2"/>
  <c r="K4951" i="2"/>
  <c r="J4951" i="2"/>
  <c r="I4951" i="2"/>
  <c r="G4951" i="2"/>
  <c r="T4950" i="2"/>
  <c r="S4950" i="2"/>
  <c r="R4950" i="2"/>
  <c r="Q4950" i="2"/>
  <c r="P4950" i="2"/>
  <c r="O4950" i="2"/>
  <c r="N4950" i="2"/>
  <c r="L4950" i="2"/>
  <c r="M3931" i="2" s="1"/>
  <c r="K4950" i="2"/>
  <c r="J4950" i="2"/>
  <c r="I4950" i="2"/>
  <c r="L3931" i="2" s="1"/>
  <c r="G4950" i="2"/>
  <c r="T4949" i="2"/>
  <c r="S4949" i="2"/>
  <c r="R4949" i="2"/>
  <c r="Q4949" i="2"/>
  <c r="P4949" i="2"/>
  <c r="O4949" i="2"/>
  <c r="N4949" i="2"/>
  <c r="L4949" i="2"/>
  <c r="K4949" i="2"/>
  <c r="J4949" i="2"/>
  <c r="I4949" i="2"/>
  <c r="G4949" i="2"/>
  <c r="T4948" i="2"/>
  <c r="S4948" i="2"/>
  <c r="R4948" i="2"/>
  <c r="Q4948" i="2"/>
  <c r="P4948" i="2"/>
  <c r="O4948" i="2"/>
  <c r="N4948" i="2"/>
  <c r="L4948" i="2"/>
  <c r="K4948" i="2"/>
  <c r="J4948" i="2"/>
  <c r="I4948" i="2"/>
  <c r="G4948" i="2"/>
  <c r="T4947" i="2"/>
  <c r="S4947" i="2"/>
  <c r="R4947" i="2"/>
  <c r="Q4947" i="2"/>
  <c r="P4947" i="2"/>
  <c r="O4947" i="2"/>
  <c r="N4947" i="2"/>
  <c r="K4947" i="2"/>
  <c r="J4947" i="2"/>
  <c r="I4947" i="2"/>
  <c r="G4947" i="2"/>
  <c r="T4946" i="2"/>
  <c r="S4946" i="2"/>
  <c r="R4946" i="2"/>
  <c r="Q4946" i="2"/>
  <c r="P4946" i="2"/>
  <c r="O4946" i="2"/>
  <c r="N4946" i="2"/>
  <c r="L4946" i="2"/>
  <c r="K4946" i="2"/>
  <c r="J4946" i="2"/>
  <c r="I4946" i="2"/>
  <c r="G4946" i="2"/>
  <c r="T4945" i="2"/>
  <c r="S4945" i="2"/>
  <c r="R4945" i="2"/>
  <c r="Q4945" i="2"/>
  <c r="P4945" i="2"/>
  <c r="O4945" i="2"/>
  <c r="N4945" i="2"/>
  <c r="L4945" i="2"/>
  <c r="K4945" i="2"/>
  <c r="J4945" i="2"/>
  <c r="I4945" i="2"/>
  <c r="G4945" i="2"/>
  <c r="T4944" i="2"/>
  <c r="S4944" i="2"/>
  <c r="R4944" i="2"/>
  <c r="Q4944" i="2"/>
  <c r="P4944" i="2"/>
  <c r="O4944" i="2"/>
  <c r="N4944" i="2"/>
  <c r="L4944" i="2"/>
  <c r="K4944" i="2"/>
  <c r="J4944" i="2"/>
  <c r="I4944" i="2"/>
  <c r="G4944" i="2"/>
  <c r="T4943" i="2"/>
  <c r="S4943" i="2"/>
  <c r="R4943" i="2"/>
  <c r="Q4943" i="2"/>
  <c r="P4943" i="2"/>
  <c r="O4943" i="2"/>
  <c r="N4943" i="2"/>
  <c r="L4943" i="2"/>
  <c r="K4943" i="2"/>
  <c r="J4943" i="2"/>
  <c r="I4943" i="2"/>
  <c r="G4943" i="2"/>
  <c r="T4942" i="2"/>
  <c r="S4942" i="2"/>
  <c r="R4942" i="2"/>
  <c r="Q4942" i="2"/>
  <c r="P4942" i="2"/>
  <c r="O4942" i="2"/>
  <c r="N4942" i="2"/>
  <c r="K4942" i="2"/>
  <c r="J4942" i="2"/>
  <c r="I4942" i="2"/>
  <c r="G4942" i="2"/>
  <c r="T4941" i="2"/>
  <c r="S4941" i="2"/>
  <c r="R4941" i="2"/>
  <c r="Q4941" i="2"/>
  <c r="P4941" i="2"/>
  <c r="O4941" i="2"/>
  <c r="N4941" i="2"/>
  <c r="K4941" i="2"/>
  <c r="J4941" i="2"/>
  <c r="I4941" i="2"/>
  <c r="G4941" i="2"/>
  <c r="T4940" i="2"/>
  <c r="S4940" i="2"/>
  <c r="R4940" i="2"/>
  <c r="Q4940" i="2"/>
  <c r="P4940" i="2"/>
  <c r="O4940" i="2"/>
  <c r="N4940" i="2"/>
  <c r="L4940" i="2"/>
  <c r="K4940" i="2"/>
  <c r="J4940" i="2"/>
  <c r="I4940" i="2"/>
  <c r="G4940" i="2"/>
  <c r="T4939" i="2"/>
  <c r="S4939" i="2"/>
  <c r="R4939" i="2"/>
  <c r="Q4939" i="2"/>
  <c r="P4939" i="2"/>
  <c r="O4939" i="2"/>
  <c r="N4939" i="2"/>
  <c r="K4939" i="2"/>
  <c r="J4939" i="2"/>
  <c r="I4939" i="2"/>
  <c r="L4695" i="2" s="1"/>
  <c r="G4939" i="2"/>
  <c r="T4938" i="2"/>
  <c r="S4938" i="2"/>
  <c r="R4938" i="2"/>
  <c r="Q4938" i="2"/>
  <c r="P4938" i="2"/>
  <c r="O4938" i="2"/>
  <c r="N4938" i="2"/>
  <c r="L4938" i="2"/>
  <c r="M4426" i="2" s="1"/>
  <c r="K4938" i="2"/>
  <c r="J4938" i="2"/>
  <c r="I4938" i="2"/>
  <c r="L4426" i="2" s="1"/>
  <c r="G4938" i="2"/>
  <c r="T4937" i="2"/>
  <c r="S4937" i="2"/>
  <c r="R4937" i="2"/>
  <c r="Q4937" i="2"/>
  <c r="P4937" i="2"/>
  <c r="O4937" i="2"/>
  <c r="N4937" i="2"/>
  <c r="K4937" i="2"/>
  <c r="J4937" i="2"/>
  <c r="I4937" i="2"/>
  <c r="G4937" i="2"/>
  <c r="T4936" i="2"/>
  <c r="S4936" i="2"/>
  <c r="R4936" i="2"/>
  <c r="Q4936" i="2"/>
  <c r="P4936" i="2"/>
  <c r="O4936" i="2"/>
  <c r="N4936" i="2"/>
  <c r="K4936" i="2"/>
  <c r="J4936" i="2"/>
  <c r="I4936" i="2"/>
  <c r="G4936" i="2"/>
  <c r="T4935" i="2"/>
  <c r="S4935" i="2"/>
  <c r="R4935" i="2"/>
  <c r="Q4935" i="2"/>
  <c r="P4935" i="2"/>
  <c r="O4935" i="2"/>
  <c r="N4935" i="2"/>
  <c r="K4935" i="2"/>
  <c r="J4935" i="2"/>
  <c r="I4935" i="2"/>
  <c r="G4935" i="2"/>
  <c r="T4934" i="2"/>
  <c r="S4934" i="2"/>
  <c r="R4934" i="2"/>
  <c r="Q4934" i="2"/>
  <c r="P4934" i="2"/>
  <c r="O4934" i="2"/>
  <c r="N4934" i="2"/>
  <c r="L4934" i="2"/>
  <c r="J4934" i="2"/>
  <c r="I4934" i="2"/>
  <c r="G4934" i="2"/>
  <c r="T4933" i="2"/>
  <c r="S4933" i="2"/>
  <c r="R4933" i="2"/>
  <c r="Q4933" i="2"/>
  <c r="P4933" i="2"/>
  <c r="O4933" i="2"/>
  <c r="N4933" i="2"/>
  <c r="L4933" i="2"/>
  <c r="J4933" i="2"/>
  <c r="I4933" i="2"/>
  <c r="G4933" i="2"/>
  <c r="T4932" i="2"/>
  <c r="S4932" i="2"/>
  <c r="R4932" i="2"/>
  <c r="Q4932" i="2"/>
  <c r="P4932" i="2"/>
  <c r="O4932" i="2"/>
  <c r="N4932" i="2"/>
  <c r="J4932" i="2"/>
  <c r="I4932" i="2"/>
  <c r="G4932" i="2"/>
  <c r="T4931" i="2"/>
  <c r="S4931" i="2"/>
  <c r="R4931" i="2"/>
  <c r="Q4931" i="2"/>
  <c r="P4931" i="2"/>
  <c r="O4931" i="2"/>
  <c r="N4931" i="2"/>
  <c r="J4931" i="2"/>
  <c r="I4931" i="2"/>
  <c r="G4931" i="2"/>
  <c r="T4930" i="2"/>
  <c r="S4930" i="2"/>
  <c r="R4930" i="2"/>
  <c r="Q4930" i="2"/>
  <c r="P4930" i="2"/>
  <c r="O4930" i="2"/>
  <c r="N4930" i="2"/>
  <c r="J4930" i="2"/>
  <c r="I4930" i="2"/>
  <c r="L4007" i="2" s="1"/>
  <c r="G4930" i="2"/>
  <c r="T4929" i="2"/>
  <c r="S4929" i="2"/>
  <c r="R4929" i="2"/>
  <c r="Q4929" i="2"/>
  <c r="P4929" i="2"/>
  <c r="O4929" i="2"/>
  <c r="N4929" i="2"/>
  <c r="J4929" i="2"/>
  <c r="I4929" i="2"/>
  <c r="G4929" i="2"/>
  <c r="T4928" i="2"/>
  <c r="S4928" i="2"/>
  <c r="R4928" i="2"/>
  <c r="Q4928" i="2"/>
  <c r="P4928" i="2"/>
  <c r="O4928" i="2"/>
  <c r="N4928" i="2"/>
  <c r="L4928" i="2"/>
  <c r="K4928" i="2"/>
  <c r="J4928" i="2"/>
  <c r="I4928" i="2"/>
  <c r="G4928" i="2"/>
  <c r="T4927" i="2"/>
  <c r="S4927" i="2"/>
  <c r="R4927" i="2"/>
  <c r="Q4927" i="2"/>
  <c r="P4927" i="2"/>
  <c r="O4927" i="2"/>
  <c r="N4927" i="2"/>
  <c r="L4927" i="2"/>
  <c r="K4927" i="2"/>
  <c r="J4927" i="2"/>
  <c r="I4927" i="2"/>
  <c r="G4927" i="2"/>
  <c r="T4926" i="2"/>
  <c r="S4926" i="2"/>
  <c r="R4926" i="2"/>
  <c r="Q4926" i="2"/>
  <c r="P4926" i="2"/>
  <c r="O4926" i="2"/>
  <c r="N4926" i="2"/>
  <c r="L4926" i="2"/>
  <c r="K4926" i="2"/>
  <c r="J4926" i="2"/>
  <c r="I4926" i="2"/>
  <c r="G4926" i="2"/>
  <c r="T4925" i="2"/>
  <c r="S4925" i="2"/>
  <c r="R4925" i="2"/>
  <c r="Q4925" i="2"/>
  <c r="P4925" i="2"/>
  <c r="O4925" i="2"/>
  <c r="N4925" i="2"/>
  <c r="L4925" i="2"/>
  <c r="K4925" i="2"/>
  <c r="J4925" i="2"/>
  <c r="I4925" i="2"/>
  <c r="G4925" i="2"/>
  <c r="T4924" i="2"/>
  <c r="S4924" i="2"/>
  <c r="R4924" i="2"/>
  <c r="Q4924" i="2"/>
  <c r="P4924" i="2"/>
  <c r="O4924" i="2"/>
  <c r="N4924" i="2"/>
  <c r="L4924" i="2"/>
  <c r="K4924" i="2"/>
  <c r="J4924" i="2"/>
  <c r="I4924" i="2"/>
  <c r="G4924" i="2"/>
  <c r="T4923" i="2"/>
  <c r="S4923" i="2"/>
  <c r="R4923" i="2"/>
  <c r="Q4923" i="2"/>
  <c r="P4923" i="2"/>
  <c r="O4923" i="2"/>
  <c r="N4923" i="2"/>
  <c r="K4923" i="2"/>
  <c r="J4923" i="2"/>
  <c r="I4923" i="2"/>
  <c r="G4923" i="2"/>
  <c r="T4922" i="2"/>
  <c r="S4922" i="2"/>
  <c r="R4922" i="2"/>
  <c r="Q4922" i="2"/>
  <c r="P4922" i="2"/>
  <c r="O4922" i="2"/>
  <c r="N4922" i="2"/>
  <c r="L4922" i="2"/>
  <c r="K4922" i="2"/>
  <c r="J4922" i="2"/>
  <c r="I4922" i="2"/>
  <c r="G4922" i="2"/>
  <c r="T4921" i="2"/>
  <c r="S4921" i="2"/>
  <c r="R4921" i="2"/>
  <c r="Q4921" i="2"/>
  <c r="P4921" i="2"/>
  <c r="O4921" i="2"/>
  <c r="N4921" i="2"/>
  <c r="K4921" i="2"/>
  <c r="J4921" i="2"/>
  <c r="I4921" i="2"/>
  <c r="G4921" i="2"/>
  <c r="T4920" i="2"/>
  <c r="S4920" i="2"/>
  <c r="R4920" i="2"/>
  <c r="Q4920" i="2"/>
  <c r="P4920" i="2"/>
  <c r="O4920" i="2"/>
  <c r="N4920" i="2"/>
  <c r="L4920" i="2"/>
  <c r="K4920" i="2"/>
  <c r="J4920" i="2"/>
  <c r="I4920" i="2"/>
  <c r="G4920" i="2"/>
  <c r="T4919" i="2"/>
  <c r="S4919" i="2"/>
  <c r="R4919" i="2"/>
  <c r="Q4919" i="2"/>
  <c r="P4919" i="2"/>
  <c r="O4919" i="2"/>
  <c r="N4919" i="2"/>
  <c r="L4919" i="2"/>
  <c r="J4919" i="2"/>
  <c r="I4919" i="2"/>
  <c r="G4919" i="2"/>
  <c r="T4918" i="2"/>
  <c r="S4918" i="2"/>
  <c r="R4918" i="2"/>
  <c r="Q4918" i="2"/>
  <c r="P4918" i="2"/>
  <c r="O4918" i="2"/>
  <c r="N4918" i="2"/>
  <c r="J4918" i="2"/>
  <c r="K2891" i="2" s="1"/>
  <c r="I4918" i="2"/>
  <c r="G4918" i="2"/>
  <c r="T4917" i="2"/>
  <c r="S4917" i="2"/>
  <c r="R4917" i="2"/>
  <c r="Q4917" i="2"/>
  <c r="P4917" i="2"/>
  <c r="O4917" i="2"/>
  <c r="N4917" i="2"/>
  <c r="L4917" i="2"/>
  <c r="J4917" i="2"/>
  <c r="K4208" i="2" s="1"/>
  <c r="I4917" i="2"/>
  <c r="L4208" i="2" s="1"/>
  <c r="G4917" i="2"/>
  <c r="T4916" i="2"/>
  <c r="S4916" i="2"/>
  <c r="R4916" i="2"/>
  <c r="Q4916" i="2"/>
  <c r="P4916" i="2"/>
  <c r="O4916" i="2"/>
  <c r="N4916" i="2"/>
  <c r="J4916" i="2"/>
  <c r="I4916" i="2"/>
  <c r="G4916" i="2"/>
  <c r="T4915" i="2"/>
  <c r="S4915" i="2"/>
  <c r="R4915" i="2"/>
  <c r="Q4915" i="2"/>
  <c r="P4915" i="2"/>
  <c r="O4915" i="2"/>
  <c r="N4915" i="2"/>
  <c r="J4915" i="2"/>
  <c r="K4767" i="2" s="1"/>
  <c r="I4915" i="2"/>
  <c r="L4767" i="2" s="1"/>
  <c r="G4915" i="2"/>
  <c r="T4914" i="2"/>
  <c r="S4914" i="2"/>
  <c r="R4914" i="2"/>
  <c r="Q4914" i="2"/>
  <c r="P4914" i="2"/>
  <c r="O4914" i="2"/>
  <c r="N4914" i="2"/>
  <c r="L4914" i="2"/>
  <c r="K4914" i="2"/>
  <c r="J4914" i="2"/>
  <c r="I4914" i="2"/>
  <c r="G4914" i="2"/>
  <c r="T4913" i="2"/>
  <c r="S4913" i="2"/>
  <c r="R4913" i="2"/>
  <c r="Q4913" i="2"/>
  <c r="P4913" i="2"/>
  <c r="O4913" i="2"/>
  <c r="N4913" i="2"/>
  <c r="L4913" i="2"/>
  <c r="K4913" i="2"/>
  <c r="J4913" i="2"/>
  <c r="I4913" i="2"/>
  <c r="L3365" i="2" s="1"/>
  <c r="G4913" i="2"/>
  <c r="T4912" i="2"/>
  <c r="S4912" i="2"/>
  <c r="R4912" i="2"/>
  <c r="Q4912" i="2"/>
  <c r="P4912" i="2"/>
  <c r="O4912" i="2"/>
  <c r="N4912" i="2"/>
  <c r="L4912" i="2"/>
  <c r="M4409" i="2" s="1"/>
  <c r="K4912" i="2"/>
  <c r="J4912" i="2"/>
  <c r="K4409" i="2" s="1"/>
  <c r="I4912" i="2"/>
  <c r="G4912" i="2"/>
  <c r="T4911" i="2"/>
  <c r="S4911" i="2"/>
  <c r="R4911" i="2"/>
  <c r="Q4911" i="2"/>
  <c r="P4911" i="2"/>
  <c r="O4911" i="2"/>
  <c r="N4911" i="2"/>
  <c r="L4911" i="2"/>
  <c r="M4006" i="2" s="1"/>
  <c r="K4911" i="2"/>
  <c r="J4911" i="2"/>
  <c r="I4911" i="2"/>
  <c r="L4006" i="2" s="1"/>
  <c r="G4911" i="2"/>
  <c r="T4910" i="2"/>
  <c r="S4910" i="2"/>
  <c r="R4910" i="2"/>
  <c r="Q4910" i="2"/>
  <c r="P4910" i="2"/>
  <c r="O4910" i="2"/>
  <c r="N4910" i="2"/>
  <c r="L4910" i="2"/>
  <c r="K4910" i="2"/>
  <c r="J4910" i="2"/>
  <c r="I4910" i="2"/>
  <c r="G4910" i="2"/>
  <c r="T4909" i="2"/>
  <c r="S4909" i="2"/>
  <c r="R4909" i="2"/>
  <c r="Q4909" i="2"/>
  <c r="P4909" i="2"/>
  <c r="O4909" i="2"/>
  <c r="N4909" i="2"/>
  <c r="L4909" i="2"/>
  <c r="K4909" i="2"/>
  <c r="J4909" i="2"/>
  <c r="I4909" i="2"/>
  <c r="L2184" i="2" s="1"/>
  <c r="M8279" i="2" s="1"/>
  <c r="G4909" i="2"/>
  <c r="T4908" i="2"/>
  <c r="S4908" i="2"/>
  <c r="R4908" i="2"/>
  <c r="Q4908" i="2"/>
  <c r="P4908" i="2"/>
  <c r="O4908" i="2"/>
  <c r="N4908" i="2"/>
  <c r="L4908" i="2"/>
  <c r="J4908" i="2"/>
  <c r="I4908" i="2"/>
  <c r="G4908" i="2"/>
  <c r="T4907" i="2"/>
  <c r="S4907" i="2"/>
  <c r="R4907" i="2"/>
  <c r="Q4907" i="2"/>
  <c r="P4907" i="2"/>
  <c r="O4907" i="2"/>
  <c r="N4907" i="2"/>
  <c r="L4907" i="2"/>
  <c r="J4907" i="2"/>
  <c r="I4907" i="2"/>
  <c r="G4907" i="2"/>
  <c r="T4906" i="2"/>
  <c r="S4906" i="2"/>
  <c r="R4906" i="2"/>
  <c r="Q4906" i="2"/>
  <c r="P4906" i="2"/>
  <c r="O4906" i="2"/>
  <c r="N4906" i="2"/>
  <c r="L4906" i="2"/>
  <c r="J4906" i="2"/>
  <c r="I4906" i="2"/>
  <c r="G4906" i="2"/>
  <c r="T4905" i="2"/>
  <c r="S4905" i="2"/>
  <c r="R4905" i="2"/>
  <c r="Q4905" i="2"/>
  <c r="P4905" i="2"/>
  <c r="O4905" i="2"/>
  <c r="N4905" i="2"/>
  <c r="L4905" i="2"/>
  <c r="J4905" i="2"/>
  <c r="K4733" i="2" s="1"/>
  <c r="I4905" i="2"/>
  <c r="G4905" i="2"/>
  <c r="T4904" i="2"/>
  <c r="S4904" i="2"/>
  <c r="R4904" i="2"/>
  <c r="Q4904" i="2"/>
  <c r="P4904" i="2"/>
  <c r="O4904" i="2"/>
  <c r="N4904" i="2"/>
  <c r="L4904" i="2"/>
  <c r="J4904" i="2"/>
  <c r="I4904" i="2"/>
  <c r="G4904" i="2"/>
  <c r="T4903" i="2"/>
  <c r="S4903" i="2"/>
  <c r="R4903" i="2"/>
  <c r="Q4903" i="2"/>
  <c r="P4903" i="2"/>
  <c r="O4903" i="2"/>
  <c r="N4903" i="2"/>
  <c r="L4903" i="2"/>
  <c r="J4903" i="2"/>
  <c r="K4005" i="2" s="1"/>
  <c r="I4903" i="2"/>
  <c r="G4903" i="2"/>
  <c r="T4902" i="2"/>
  <c r="S4902" i="2"/>
  <c r="R4902" i="2"/>
  <c r="Q4902" i="2"/>
  <c r="P4902" i="2"/>
  <c r="O4902" i="2"/>
  <c r="N4902" i="2"/>
  <c r="J4902" i="2"/>
  <c r="I4902" i="2"/>
  <c r="G4902" i="2"/>
  <c r="T4901" i="2"/>
  <c r="S4901" i="2"/>
  <c r="R4901" i="2"/>
  <c r="Q4901" i="2"/>
  <c r="P4901" i="2"/>
  <c r="O4901" i="2"/>
  <c r="N4901" i="2"/>
  <c r="J4901" i="2"/>
  <c r="I4901" i="2"/>
  <c r="G4901" i="2"/>
  <c r="T4900" i="2"/>
  <c r="S4900" i="2"/>
  <c r="R4900" i="2"/>
  <c r="Q4900" i="2"/>
  <c r="P4900" i="2"/>
  <c r="O4900" i="2"/>
  <c r="N4900" i="2"/>
  <c r="L4900" i="2"/>
  <c r="K4900" i="2"/>
  <c r="M1983" i="2" s="1"/>
  <c r="J4900" i="2"/>
  <c r="I4900" i="2"/>
  <c r="G4900" i="2"/>
  <c r="T4899" i="2"/>
  <c r="S4899" i="2"/>
  <c r="R4899" i="2"/>
  <c r="Q4899" i="2"/>
  <c r="P4899" i="2"/>
  <c r="O4899" i="2"/>
  <c r="N4899" i="2"/>
  <c r="K4899" i="2"/>
  <c r="J4899" i="2"/>
  <c r="I4899" i="2"/>
  <c r="G4899" i="2"/>
  <c r="T4898" i="2"/>
  <c r="S4898" i="2"/>
  <c r="R4898" i="2"/>
  <c r="Q4898" i="2"/>
  <c r="P4898" i="2"/>
  <c r="O4898" i="2"/>
  <c r="N4898" i="2"/>
  <c r="L4898" i="2"/>
  <c r="K4898" i="2"/>
  <c r="J4898" i="2"/>
  <c r="K4732" i="2" s="1"/>
  <c r="I4898" i="2"/>
  <c r="G4898" i="2"/>
  <c r="T4897" i="2"/>
  <c r="S4897" i="2"/>
  <c r="R4897" i="2"/>
  <c r="Q4897" i="2"/>
  <c r="P4897" i="2"/>
  <c r="O4897" i="2"/>
  <c r="N4897" i="2"/>
  <c r="L4897" i="2"/>
  <c r="K4897" i="2"/>
  <c r="J4897" i="2"/>
  <c r="K3785" i="2" s="1"/>
  <c r="I4897" i="2"/>
  <c r="G4897" i="2"/>
  <c r="T4896" i="2"/>
  <c r="S4896" i="2"/>
  <c r="R4896" i="2"/>
  <c r="Q4896" i="2"/>
  <c r="P4896" i="2"/>
  <c r="O4896" i="2"/>
  <c r="N4896" i="2"/>
  <c r="L4896" i="2"/>
  <c r="K4896" i="2"/>
  <c r="J4896" i="2"/>
  <c r="I4896" i="2"/>
  <c r="G4896" i="2"/>
  <c r="T4895" i="2"/>
  <c r="S4895" i="2"/>
  <c r="R4895" i="2"/>
  <c r="Q4895" i="2"/>
  <c r="P4895" i="2"/>
  <c r="O4895" i="2"/>
  <c r="N4895" i="2"/>
  <c r="L4895" i="2"/>
  <c r="M4303" i="2" s="1"/>
  <c r="J4895" i="2"/>
  <c r="I4895" i="2"/>
  <c r="L4303" i="2" s="1"/>
  <c r="G4895" i="2"/>
  <c r="T4894" i="2"/>
  <c r="S4894" i="2"/>
  <c r="R4894" i="2"/>
  <c r="Q4894" i="2"/>
  <c r="P4894" i="2"/>
  <c r="O4894" i="2"/>
  <c r="N4894" i="2"/>
  <c r="L4894" i="2"/>
  <c r="K4894" i="2"/>
  <c r="M3696" i="2" s="1"/>
  <c r="J4894" i="2"/>
  <c r="K3696" i="2" s="1"/>
  <c r="I4894" i="2"/>
  <c r="G4894" i="2"/>
  <c r="T4893" i="2"/>
  <c r="S4893" i="2"/>
  <c r="R4893" i="2"/>
  <c r="Q4893" i="2"/>
  <c r="P4893" i="2"/>
  <c r="O4893" i="2"/>
  <c r="N4893" i="2"/>
  <c r="L4893" i="2"/>
  <c r="J4893" i="2"/>
  <c r="I4893" i="2"/>
  <c r="G4893" i="2"/>
  <c r="T4892" i="2"/>
  <c r="S4892" i="2"/>
  <c r="R4892" i="2"/>
  <c r="Q4892" i="2"/>
  <c r="P4892" i="2"/>
  <c r="O4892" i="2"/>
  <c r="N4892" i="2"/>
  <c r="L4892" i="2"/>
  <c r="M3818" i="2" s="1"/>
  <c r="K4892" i="2"/>
  <c r="J4892" i="2"/>
  <c r="K3818" i="2" s="1"/>
  <c r="I4892" i="2"/>
  <c r="L3818" i="2" s="1"/>
  <c r="G4892" i="2"/>
  <c r="T4891" i="2"/>
  <c r="S4891" i="2"/>
  <c r="R4891" i="2"/>
  <c r="Q4891" i="2"/>
  <c r="P4891" i="2"/>
  <c r="O4891" i="2"/>
  <c r="N4891" i="2"/>
  <c r="L4891" i="2"/>
  <c r="K4891" i="2"/>
  <c r="J4891" i="2"/>
  <c r="I4891" i="2"/>
  <c r="G4891" i="2"/>
  <c r="T4890" i="2"/>
  <c r="S4890" i="2"/>
  <c r="R4890" i="2"/>
  <c r="Q4890" i="2"/>
  <c r="P4890" i="2"/>
  <c r="O4890" i="2"/>
  <c r="N4890" i="2"/>
  <c r="L4890" i="2"/>
  <c r="K4890" i="2"/>
  <c r="J4890" i="2"/>
  <c r="I4890" i="2"/>
  <c r="G4890" i="2"/>
  <c r="T4889" i="2"/>
  <c r="S4889" i="2"/>
  <c r="R4889" i="2"/>
  <c r="Q4889" i="2"/>
  <c r="P4889" i="2"/>
  <c r="O4889" i="2"/>
  <c r="N4889" i="2"/>
  <c r="L4889" i="2"/>
  <c r="K4889" i="2"/>
  <c r="J4889" i="2"/>
  <c r="I4889" i="2"/>
  <c r="G4889" i="2"/>
  <c r="T4888" i="2"/>
  <c r="S4888" i="2"/>
  <c r="R4888" i="2"/>
  <c r="Q4888" i="2"/>
  <c r="P4888" i="2"/>
  <c r="O4888" i="2"/>
  <c r="N4888" i="2"/>
  <c r="L4888" i="2"/>
  <c r="K4888" i="2"/>
  <c r="J4888" i="2"/>
  <c r="I4888" i="2"/>
  <c r="G4888" i="2"/>
  <c r="T4887" i="2"/>
  <c r="S4887" i="2"/>
  <c r="R4887" i="2"/>
  <c r="Q4887" i="2"/>
  <c r="P4887" i="2"/>
  <c r="O4887" i="2"/>
  <c r="N4887" i="2"/>
  <c r="K4887" i="2"/>
  <c r="J4887" i="2"/>
  <c r="I4887" i="2"/>
  <c r="G4887" i="2"/>
  <c r="T4886" i="2"/>
  <c r="S4886" i="2"/>
  <c r="R4886" i="2"/>
  <c r="Q4886" i="2"/>
  <c r="P4886" i="2"/>
  <c r="O4886" i="2"/>
  <c r="N4886" i="2"/>
  <c r="L4886" i="2"/>
  <c r="M4808" i="2" s="1"/>
  <c r="K4886" i="2"/>
  <c r="J4886" i="2"/>
  <c r="I4886" i="2"/>
  <c r="L4808" i="2" s="1"/>
  <c r="G4886" i="2"/>
  <c r="T4885" i="2"/>
  <c r="S4885" i="2"/>
  <c r="R4885" i="2"/>
  <c r="Q4885" i="2"/>
  <c r="P4885" i="2"/>
  <c r="O4885" i="2"/>
  <c r="N4885" i="2"/>
  <c r="L4885" i="2"/>
  <c r="M4368" i="2" s="1"/>
  <c r="K4885" i="2"/>
  <c r="J4885" i="2"/>
  <c r="K4368" i="2" s="1"/>
  <c r="I4885" i="2"/>
  <c r="G4885" i="2"/>
  <c r="T4884" i="2"/>
  <c r="S4884" i="2"/>
  <c r="R4884" i="2"/>
  <c r="Q4884" i="2"/>
  <c r="P4884" i="2"/>
  <c r="O4884" i="2"/>
  <c r="N4884" i="2"/>
  <c r="L4884" i="2"/>
  <c r="K4884" i="2"/>
  <c r="J4884" i="2"/>
  <c r="I4884" i="2"/>
  <c r="G4884" i="2"/>
  <c r="T4883" i="2"/>
  <c r="S4883" i="2"/>
  <c r="R4883" i="2"/>
  <c r="Q4883" i="2"/>
  <c r="P4883" i="2"/>
  <c r="O4883" i="2"/>
  <c r="N4883" i="2"/>
  <c r="L4883" i="2"/>
  <c r="K4883" i="2"/>
  <c r="J4883" i="2"/>
  <c r="I4883" i="2"/>
  <c r="G4883" i="2"/>
  <c r="T4882" i="2"/>
  <c r="S4882" i="2"/>
  <c r="R4882" i="2"/>
  <c r="Q4882" i="2"/>
  <c r="P4882" i="2"/>
  <c r="O4882" i="2"/>
  <c r="N4882" i="2"/>
  <c r="L4882" i="2"/>
  <c r="J4882" i="2"/>
  <c r="I4882" i="2"/>
  <c r="G4882" i="2"/>
  <c r="T4881" i="2"/>
  <c r="S4881" i="2"/>
  <c r="R4881" i="2"/>
  <c r="Q4881" i="2"/>
  <c r="P4881" i="2"/>
  <c r="O4881" i="2"/>
  <c r="N4881" i="2"/>
  <c r="L4881" i="2"/>
  <c r="M3885" i="2" s="1"/>
  <c r="J4881" i="2"/>
  <c r="I4881" i="2"/>
  <c r="G4881" i="2"/>
  <c r="T4880" i="2"/>
  <c r="S4880" i="2"/>
  <c r="R4880" i="2"/>
  <c r="Q4880" i="2"/>
  <c r="P4880" i="2"/>
  <c r="O4880" i="2"/>
  <c r="N4880" i="2"/>
  <c r="L4880" i="2"/>
  <c r="M3716" i="2" s="1"/>
  <c r="J4880" i="2"/>
  <c r="I4880" i="2"/>
  <c r="L3716" i="2" s="1"/>
  <c r="G4880" i="2"/>
  <c r="T4879" i="2"/>
  <c r="S4879" i="2"/>
  <c r="R4879" i="2"/>
  <c r="Q4879" i="2"/>
  <c r="P4879" i="2"/>
  <c r="O4879" i="2"/>
  <c r="N4879" i="2"/>
  <c r="J4879" i="2"/>
  <c r="I4879" i="2"/>
  <c r="G4879" i="2"/>
  <c r="T4878" i="2"/>
  <c r="S4878" i="2"/>
  <c r="R4878" i="2"/>
  <c r="Q4878" i="2"/>
  <c r="P4878" i="2"/>
  <c r="O4878" i="2"/>
  <c r="N4878" i="2"/>
  <c r="L4878" i="2"/>
  <c r="J4878" i="2"/>
  <c r="I4878" i="2"/>
  <c r="G4878" i="2"/>
  <c r="T4877" i="2"/>
  <c r="S4877" i="2"/>
  <c r="R4877" i="2"/>
  <c r="Q4877" i="2"/>
  <c r="P4877" i="2"/>
  <c r="O4877" i="2"/>
  <c r="N4877" i="2"/>
  <c r="L4877" i="2"/>
  <c r="J4877" i="2"/>
  <c r="I4877" i="2"/>
  <c r="G4877" i="2"/>
  <c r="T4876" i="2"/>
  <c r="S4876" i="2"/>
  <c r="R4876" i="2"/>
  <c r="Q4876" i="2"/>
  <c r="P4876" i="2"/>
  <c r="O4876" i="2"/>
  <c r="N4876" i="2"/>
  <c r="J4876" i="2"/>
  <c r="I4876" i="2"/>
  <c r="G4876" i="2"/>
  <c r="T4875" i="2"/>
  <c r="S4875" i="2"/>
  <c r="R4875" i="2"/>
  <c r="Q4875" i="2"/>
  <c r="P4875" i="2"/>
  <c r="O4875" i="2"/>
  <c r="N4875" i="2"/>
  <c r="L4875" i="2"/>
  <c r="K4875" i="2"/>
  <c r="J4875" i="2"/>
  <c r="I4875" i="2"/>
  <c r="G4875" i="2"/>
  <c r="T4874" i="2"/>
  <c r="S4874" i="2"/>
  <c r="R4874" i="2"/>
  <c r="Q4874" i="2"/>
  <c r="P4874" i="2"/>
  <c r="O4874" i="2"/>
  <c r="N4874" i="2"/>
  <c r="L4874" i="2"/>
  <c r="K4874" i="2"/>
  <c r="J4874" i="2"/>
  <c r="I4874" i="2"/>
  <c r="L4388" i="2" s="1"/>
  <c r="G4874" i="2"/>
  <c r="T4873" i="2"/>
  <c r="S4873" i="2"/>
  <c r="R4873" i="2"/>
  <c r="Q4873" i="2"/>
  <c r="P4873" i="2"/>
  <c r="O4873" i="2"/>
  <c r="N4873" i="2"/>
  <c r="L4873" i="2"/>
  <c r="K4873" i="2"/>
  <c r="J4873" i="2"/>
  <c r="I4873" i="2"/>
  <c r="G4873" i="2"/>
  <c r="T4872" i="2"/>
  <c r="S4872" i="2"/>
  <c r="R4872" i="2"/>
  <c r="Q4872" i="2"/>
  <c r="P4872" i="2"/>
  <c r="O4872" i="2"/>
  <c r="N4872" i="2"/>
  <c r="L4872" i="2"/>
  <c r="M3708" i="2" s="1"/>
  <c r="K4872" i="2"/>
  <c r="J4872" i="2"/>
  <c r="K3708" i="2" s="1"/>
  <c r="I4872" i="2"/>
  <c r="G4872" i="2"/>
  <c r="T4871" i="2"/>
  <c r="S4871" i="2"/>
  <c r="R4871" i="2"/>
  <c r="Q4871" i="2"/>
  <c r="P4871" i="2"/>
  <c r="O4871" i="2"/>
  <c r="N4871" i="2"/>
  <c r="L4871" i="2"/>
  <c r="K4871" i="2"/>
  <c r="J4871" i="2"/>
  <c r="I4871" i="2"/>
  <c r="G4871" i="2"/>
  <c r="T4870" i="2"/>
  <c r="S4870" i="2"/>
  <c r="R4870" i="2"/>
  <c r="Q4870" i="2"/>
  <c r="P4870" i="2"/>
  <c r="O4870" i="2"/>
  <c r="N4870" i="2"/>
  <c r="L4870" i="2"/>
  <c r="K4870" i="2"/>
  <c r="J4870" i="2"/>
  <c r="I4870" i="2"/>
  <c r="G4870" i="2"/>
  <c r="T4869" i="2"/>
  <c r="S4869" i="2"/>
  <c r="R4869" i="2"/>
  <c r="Q4869" i="2"/>
  <c r="P4869" i="2"/>
  <c r="O4869" i="2"/>
  <c r="N4869" i="2"/>
  <c r="L4869" i="2"/>
  <c r="K4869" i="2"/>
  <c r="J4869" i="2"/>
  <c r="I4869" i="2"/>
  <c r="G4869" i="2"/>
  <c r="T4868" i="2"/>
  <c r="S4868" i="2"/>
  <c r="R4868" i="2"/>
  <c r="Q4868" i="2"/>
  <c r="P4868" i="2"/>
  <c r="O4868" i="2"/>
  <c r="N4868" i="2"/>
  <c r="L4868" i="2"/>
  <c r="K4868" i="2"/>
  <c r="J4868" i="2"/>
  <c r="I4868" i="2"/>
  <c r="G4868" i="2"/>
  <c r="T4867" i="2"/>
  <c r="S4867" i="2"/>
  <c r="R4867" i="2"/>
  <c r="Q4867" i="2"/>
  <c r="P4867" i="2"/>
  <c r="O4867" i="2"/>
  <c r="N4867" i="2"/>
  <c r="K4867" i="2"/>
  <c r="J4867" i="2"/>
  <c r="K3715" i="2" s="1"/>
  <c r="I4867" i="2"/>
  <c r="G4867" i="2"/>
  <c r="T4866" i="2"/>
  <c r="S4866" i="2"/>
  <c r="R4866" i="2"/>
  <c r="Q4866" i="2"/>
  <c r="P4866" i="2"/>
  <c r="O4866" i="2"/>
  <c r="N4866" i="2"/>
  <c r="K4866" i="2"/>
  <c r="J4866" i="2"/>
  <c r="I4866" i="2"/>
  <c r="G4866" i="2"/>
  <c r="T4865" i="2"/>
  <c r="S4865" i="2"/>
  <c r="R4865" i="2"/>
  <c r="Q4865" i="2"/>
  <c r="P4865" i="2"/>
  <c r="O4865" i="2"/>
  <c r="N4865" i="2"/>
  <c r="L4865" i="2"/>
  <c r="J4865" i="2"/>
  <c r="K3571" i="2" s="1"/>
  <c r="I4865" i="2"/>
  <c r="G4865" i="2"/>
  <c r="T4864" i="2"/>
  <c r="S4864" i="2"/>
  <c r="R4864" i="2"/>
  <c r="Q4864" i="2"/>
  <c r="P4864" i="2"/>
  <c r="O4864" i="2"/>
  <c r="N4864" i="2"/>
  <c r="L4864" i="2"/>
  <c r="J4864" i="2"/>
  <c r="K4818" i="2" s="1"/>
  <c r="I4864" i="2"/>
  <c r="L4818" i="2" s="1"/>
  <c r="G4864" i="2"/>
  <c r="T4863" i="2"/>
  <c r="S4863" i="2"/>
  <c r="R4863" i="2"/>
  <c r="Q4863" i="2"/>
  <c r="P4863" i="2"/>
  <c r="O4863" i="2"/>
  <c r="N4863" i="2"/>
  <c r="L4863" i="2"/>
  <c r="J4863" i="2"/>
  <c r="I4863" i="2"/>
  <c r="G4863" i="2"/>
  <c r="T4862" i="2"/>
  <c r="S4862" i="2"/>
  <c r="R4862" i="2"/>
  <c r="Q4862" i="2"/>
  <c r="P4862" i="2"/>
  <c r="O4862" i="2"/>
  <c r="N4862" i="2"/>
  <c r="L4862" i="2"/>
  <c r="K4862" i="2"/>
  <c r="J4862" i="2"/>
  <c r="I4862" i="2"/>
  <c r="G4862" i="2"/>
  <c r="T4861" i="2"/>
  <c r="S4861" i="2"/>
  <c r="R4861" i="2"/>
  <c r="Q4861" i="2"/>
  <c r="P4861" i="2"/>
  <c r="O4861" i="2"/>
  <c r="N4861" i="2"/>
  <c r="L4861" i="2"/>
  <c r="K4861" i="2"/>
  <c r="J4861" i="2"/>
  <c r="I4861" i="2"/>
  <c r="G4861" i="2"/>
  <c r="T4860" i="2"/>
  <c r="S4860" i="2"/>
  <c r="R4860" i="2"/>
  <c r="Q4860" i="2"/>
  <c r="P4860" i="2"/>
  <c r="O4860" i="2"/>
  <c r="N4860" i="2"/>
  <c r="L4860" i="2"/>
  <c r="K4860" i="2"/>
  <c r="J4860" i="2"/>
  <c r="I4860" i="2"/>
  <c r="G4860" i="2"/>
  <c r="T4859" i="2"/>
  <c r="S4859" i="2"/>
  <c r="R4859" i="2"/>
  <c r="Q4859" i="2"/>
  <c r="P4859" i="2"/>
  <c r="O4859" i="2"/>
  <c r="N4859" i="2"/>
  <c r="K4859" i="2"/>
  <c r="J4859" i="2"/>
  <c r="I4859" i="2"/>
  <c r="L3842" i="2" s="1"/>
  <c r="G4859" i="2"/>
  <c r="T4858" i="2"/>
  <c r="S4858" i="2"/>
  <c r="R4858" i="2"/>
  <c r="Q4858" i="2"/>
  <c r="P4858" i="2"/>
  <c r="O4858" i="2"/>
  <c r="N4858" i="2"/>
  <c r="L4858" i="2"/>
  <c r="K4858" i="2"/>
  <c r="J4858" i="2"/>
  <c r="I4858" i="2"/>
  <c r="G4858" i="2"/>
  <c r="T4857" i="2"/>
  <c r="S4857" i="2"/>
  <c r="R4857" i="2"/>
  <c r="Q4857" i="2"/>
  <c r="P4857" i="2"/>
  <c r="O4857" i="2"/>
  <c r="N4857" i="2"/>
  <c r="L4857" i="2"/>
  <c r="K4857" i="2"/>
  <c r="J4857" i="2"/>
  <c r="I4857" i="2"/>
  <c r="G4857" i="2"/>
  <c r="T4856" i="2"/>
  <c r="S4856" i="2"/>
  <c r="R4856" i="2"/>
  <c r="Q4856" i="2"/>
  <c r="P4856" i="2"/>
  <c r="O4856" i="2"/>
  <c r="N4856" i="2"/>
  <c r="L4856" i="2"/>
  <c r="K4856" i="2"/>
  <c r="M3966" i="2" s="1"/>
  <c r="J4856" i="2"/>
  <c r="I4856" i="2"/>
  <c r="G4856" i="2"/>
  <c r="T4855" i="2"/>
  <c r="S4855" i="2"/>
  <c r="R4855" i="2"/>
  <c r="Q4855" i="2"/>
  <c r="P4855" i="2"/>
  <c r="O4855" i="2"/>
  <c r="N4855" i="2"/>
  <c r="L4855" i="2"/>
  <c r="K4855" i="2"/>
  <c r="J4855" i="2"/>
  <c r="I4855" i="2"/>
  <c r="L3897" i="2" s="1"/>
  <c r="G4855" i="2"/>
  <c r="T4854" i="2"/>
  <c r="S4854" i="2"/>
  <c r="R4854" i="2"/>
  <c r="Q4854" i="2"/>
  <c r="P4854" i="2"/>
  <c r="O4854" i="2"/>
  <c r="N4854" i="2"/>
  <c r="L4854" i="2"/>
  <c r="J4854" i="2"/>
  <c r="I4854" i="2"/>
  <c r="G4854" i="2"/>
  <c r="T4853" i="2"/>
  <c r="S4853" i="2"/>
  <c r="R4853" i="2"/>
  <c r="Q4853" i="2"/>
  <c r="P4853" i="2"/>
  <c r="O4853" i="2"/>
  <c r="N4853" i="2"/>
  <c r="J4853" i="2"/>
  <c r="I4853" i="2"/>
  <c r="G4853" i="2"/>
  <c r="T4852" i="2"/>
  <c r="S4852" i="2"/>
  <c r="R4852" i="2"/>
  <c r="Q4852" i="2"/>
  <c r="P4852" i="2"/>
  <c r="O4852" i="2"/>
  <c r="N4852" i="2"/>
  <c r="L4852" i="2"/>
  <c r="K4852" i="2"/>
  <c r="J4852" i="2"/>
  <c r="K4902" i="2" s="1"/>
  <c r="I4852" i="2"/>
  <c r="L4902" i="2" s="1"/>
  <c r="G4852" i="2"/>
  <c r="T4851" i="2"/>
  <c r="S4851" i="2"/>
  <c r="R4851" i="2"/>
  <c r="Q4851" i="2"/>
  <c r="P4851" i="2"/>
  <c r="O4851" i="2"/>
  <c r="N4851" i="2"/>
  <c r="L4851" i="2"/>
  <c r="K4851" i="2"/>
  <c r="J4851" i="2"/>
  <c r="I4851" i="2"/>
  <c r="L3784" i="2" s="1"/>
  <c r="G4851" i="2"/>
  <c r="T4850" i="2"/>
  <c r="S4850" i="2"/>
  <c r="R4850" i="2"/>
  <c r="Q4850" i="2"/>
  <c r="P4850" i="2"/>
  <c r="O4850" i="2"/>
  <c r="N4850" i="2"/>
  <c r="K4850" i="2"/>
  <c r="J4850" i="2"/>
  <c r="K4972" i="2" s="1"/>
  <c r="I4850" i="2"/>
  <c r="L4972" i="2" s="1"/>
  <c r="G4850" i="2"/>
  <c r="T4849" i="2"/>
  <c r="S4849" i="2"/>
  <c r="R4849" i="2"/>
  <c r="Q4849" i="2"/>
  <c r="P4849" i="2"/>
  <c r="O4849" i="2"/>
  <c r="N4849" i="2"/>
  <c r="L4849" i="2"/>
  <c r="M3528" i="2" s="1"/>
  <c r="K4849" i="2"/>
  <c r="J4849" i="2"/>
  <c r="I4849" i="2"/>
  <c r="G4849" i="2"/>
  <c r="T4848" i="2"/>
  <c r="S4848" i="2"/>
  <c r="R4848" i="2"/>
  <c r="Q4848" i="2"/>
  <c r="P4848" i="2"/>
  <c r="O4848" i="2"/>
  <c r="N4848" i="2"/>
  <c r="K4848" i="2"/>
  <c r="J4848" i="2"/>
  <c r="I4848" i="2"/>
  <c r="G4848" i="2"/>
  <c r="T4847" i="2"/>
  <c r="S4847" i="2"/>
  <c r="R4847" i="2"/>
  <c r="Q4847" i="2"/>
  <c r="P4847" i="2"/>
  <c r="O4847" i="2"/>
  <c r="N4847" i="2"/>
  <c r="K4847" i="2"/>
  <c r="J4847" i="2"/>
  <c r="I4847" i="2"/>
  <c r="G4847" i="2"/>
  <c r="T4846" i="2"/>
  <c r="S4846" i="2"/>
  <c r="R4846" i="2"/>
  <c r="Q4846" i="2"/>
  <c r="P4846" i="2"/>
  <c r="O4846" i="2"/>
  <c r="N4846" i="2"/>
  <c r="L4846" i="2"/>
  <c r="M4150" i="2" s="1"/>
  <c r="J4846" i="2"/>
  <c r="K4150" i="2" s="1"/>
  <c r="I4846" i="2"/>
  <c r="G4846" i="2"/>
  <c r="T4845" i="2"/>
  <c r="S4845" i="2"/>
  <c r="R4845" i="2"/>
  <c r="Q4845" i="2"/>
  <c r="P4845" i="2"/>
  <c r="O4845" i="2"/>
  <c r="N4845" i="2"/>
  <c r="L4845" i="2"/>
  <c r="J4845" i="2"/>
  <c r="I4845" i="2"/>
  <c r="G4845" i="2"/>
  <c r="T4844" i="2"/>
  <c r="S4844" i="2"/>
  <c r="R4844" i="2"/>
  <c r="Q4844" i="2"/>
  <c r="P4844" i="2"/>
  <c r="O4844" i="2"/>
  <c r="N4844" i="2"/>
  <c r="L4844" i="2"/>
  <c r="J4844" i="2"/>
  <c r="I4844" i="2"/>
  <c r="G4844" i="2"/>
  <c r="T4843" i="2"/>
  <c r="S4843" i="2"/>
  <c r="R4843" i="2"/>
  <c r="Q4843" i="2"/>
  <c r="P4843" i="2"/>
  <c r="O4843" i="2"/>
  <c r="N4843" i="2"/>
  <c r="L4843" i="2"/>
  <c r="K4843" i="2"/>
  <c r="J4843" i="2"/>
  <c r="I4843" i="2"/>
  <c r="L3139" i="2" s="1"/>
  <c r="G4843" i="2"/>
  <c r="T4842" i="2"/>
  <c r="S4842" i="2"/>
  <c r="R4842" i="2"/>
  <c r="Q4842" i="2"/>
  <c r="P4842" i="2"/>
  <c r="O4842" i="2"/>
  <c r="N4842" i="2"/>
  <c r="L4842" i="2"/>
  <c r="J4842" i="2"/>
  <c r="I4842" i="2"/>
  <c r="G4842" i="2"/>
  <c r="T4841" i="2"/>
  <c r="S4841" i="2"/>
  <c r="R4841" i="2"/>
  <c r="Q4841" i="2"/>
  <c r="P4841" i="2"/>
  <c r="O4841" i="2"/>
  <c r="N4841" i="2"/>
  <c r="L4841" i="2"/>
  <c r="K4841" i="2"/>
  <c r="J4841" i="2"/>
  <c r="I4841" i="2"/>
  <c r="G4841" i="2"/>
  <c r="T4840" i="2"/>
  <c r="S4840" i="2"/>
  <c r="R4840" i="2"/>
  <c r="Q4840" i="2"/>
  <c r="P4840" i="2"/>
  <c r="O4840" i="2"/>
  <c r="N4840" i="2"/>
  <c r="L4840" i="2"/>
  <c r="M3674" i="2" s="1"/>
  <c r="K4840" i="2"/>
  <c r="J4840" i="2"/>
  <c r="I4840" i="2"/>
  <c r="L3674" i="2" s="1"/>
  <c r="G4840" i="2"/>
  <c r="T4839" i="2"/>
  <c r="S4839" i="2"/>
  <c r="R4839" i="2"/>
  <c r="Q4839" i="2"/>
  <c r="P4839" i="2"/>
  <c r="O4839" i="2"/>
  <c r="N4839" i="2"/>
  <c r="L4839" i="2"/>
  <c r="K4839" i="2"/>
  <c r="J4839" i="2"/>
  <c r="I4839" i="2"/>
  <c r="G4839" i="2"/>
  <c r="T4838" i="2"/>
  <c r="S4838" i="2"/>
  <c r="R4838" i="2"/>
  <c r="Q4838" i="2"/>
  <c r="P4838" i="2"/>
  <c r="O4838" i="2"/>
  <c r="N4838" i="2"/>
  <c r="L4838" i="2"/>
  <c r="K4838" i="2"/>
  <c r="J4838" i="2"/>
  <c r="I4838" i="2"/>
  <c r="G4838" i="2"/>
  <c r="T4837" i="2"/>
  <c r="S4837" i="2"/>
  <c r="R4837" i="2"/>
  <c r="Q4837" i="2"/>
  <c r="P4837" i="2"/>
  <c r="O4837" i="2"/>
  <c r="N4837" i="2"/>
  <c r="K4837" i="2"/>
  <c r="J4837" i="2"/>
  <c r="I4837" i="2"/>
  <c r="G4837" i="2"/>
  <c r="T4836" i="2"/>
  <c r="S4836" i="2"/>
  <c r="R4836" i="2"/>
  <c r="Q4836" i="2"/>
  <c r="P4836" i="2"/>
  <c r="O4836" i="2"/>
  <c r="N4836" i="2"/>
  <c r="L4836" i="2"/>
  <c r="K4836" i="2"/>
  <c r="J4836" i="2"/>
  <c r="I4836" i="2"/>
  <c r="G4836" i="2"/>
  <c r="T4835" i="2"/>
  <c r="S4835" i="2"/>
  <c r="R4835" i="2"/>
  <c r="Q4835" i="2"/>
  <c r="P4835" i="2"/>
  <c r="O4835" i="2"/>
  <c r="N4835" i="2"/>
  <c r="L4835" i="2"/>
  <c r="K4835" i="2"/>
  <c r="M3761" i="2" s="1"/>
  <c r="J4835" i="2"/>
  <c r="I4835" i="2"/>
  <c r="G4835" i="2"/>
  <c r="T4834" i="2"/>
  <c r="S4834" i="2"/>
  <c r="R4834" i="2"/>
  <c r="Q4834" i="2"/>
  <c r="P4834" i="2"/>
  <c r="O4834" i="2"/>
  <c r="N4834" i="2"/>
  <c r="J4834" i="2"/>
  <c r="I4834" i="2"/>
  <c r="G4834" i="2"/>
  <c r="T4833" i="2"/>
  <c r="S4833" i="2"/>
  <c r="R4833" i="2"/>
  <c r="Q4833" i="2"/>
  <c r="P4833" i="2"/>
  <c r="O4833" i="2"/>
  <c r="N4833" i="2"/>
  <c r="L4833" i="2"/>
  <c r="K4833" i="2"/>
  <c r="J4833" i="2"/>
  <c r="I4833" i="2"/>
  <c r="G4833" i="2"/>
  <c r="T4832" i="2"/>
  <c r="S4832" i="2"/>
  <c r="R4832" i="2"/>
  <c r="Q4832" i="2"/>
  <c r="P4832" i="2"/>
  <c r="O4832" i="2"/>
  <c r="N4832" i="2"/>
  <c r="L4832" i="2"/>
  <c r="K4832" i="2"/>
  <c r="J4832" i="2"/>
  <c r="I4832" i="2"/>
  <c r="G4832" i="2"/>
  <c r="T4831" i="2"/>
  <c r="S4831" i="2"/>
  <c r="R4831" i="2"/>
  <c r="Q4831" i="2"/>
  <c r="P4831" i="2"/>
  <c r="O4831" i="2"/>
  <c r="N4831" i="2"/>
  <c r="L4831" i="2"/>
  <c r="K4831" i="2"/>
  <c r="J4831" i="2"/>
  <c r="I4831" i="2"/>
  <c r="G4831" i="2"/>
  <c r="T4830" i="2"/>
  <c r="S4830" i="2"/>
  <c r="R4830" i="2"/>
  <c r="Q4830" i="2"/>
  <c r="P4830" i="2"/>
  <c r="O4830" i="2"/>
  <c r="N4830" i="2"/>
  <c r="L4830" i="2"/>
  <c r="K4830" i="2"/>
  <c r="J4830" i="2"/>
  <c r="I4830" i="2"/>
  <c r="G4830" i="2"/>
  <c r="T4829" i="2"/>
  <c r="S4829" i="2"/>
  <c r="R4829" i="2"/>
  <c r="Q4829" i="2"/>
  <c r="P4829" i="2"/>
  <c r="O4829" i="2"/>
  <c r="N4829" i="2"/>
  <c r="L4829" i="2"/>
  <c r="M3982" i="2" s="1"/>
  <c r="K4829" i="2"/>
  <c r="J4829" i="2"/>
  <c r="K3982" i="2" s="1"/>
  <c r="I4829" i="2"/>
  <c r="G4829" i="2"/>
  <c r="T4828" i="2"/>
  <c r="S4828" i="2"/>
  <c r="R4828" i="2"/>
  <c r="Q4828" i="2"/>
  <c r="P4828" i="2"/>
  <c r="O4828" i="2"/>
  <c r="N4828" i="2"/>
  <c r="L4828" i="2"/>
  <c r="K4828" i="2"/>
  <c r="J4828" i="2"/>
  <c r="K3783" i="2" s="1"/>
  <c r="I4828" i="2"/>
  <c r="G4828" i="2"/>
  <c r="T4827" i="2"/>
  <c r="S4827" i="2"/>
  <c r="R4827" i="2"/>
  <c r="Q4827" i="2"/>
  <c r="P4827" i="2"/>
  <c r="O4827" i="2"/>
  <c r="N4827" i="2"/>
  <c r="L4827" i="2"/>
  <c r="K4827" i="2"/>
  <c r="J4827" i="2"/>
  <c r="I4827" i="2"/>
  <c r="G4827" i="2"/>
  <c r="T4826" i="2"/>
  <c r="S4826" i="2"/>
  <c r="R4826" i="2"/>
  <c r="Q4826" i="2"/>
  <c r="P4826" i="2"/>
  <c r="O4826" i="2"/>
  <c r="N4826" i="2"/>
  <c r="K4826" i="2"/>
  <c r="J4826" i="2"/>
  <c r="K4408" i="2" s="1"/>
  <c r="I4826" i="2"/>
  <c r="L4408" i="2" s="1"/>
  <c r="G4826" i="2"/>
  <c r="T4825" i="2"/>
  <c r="S4825" i="2"/>
  <c r="R4825" i="2"/>
  <c r="Q4825" i="2"/>
  <c r="P4825" i="2"/>
  <c r="O4825" i="2"/>
  <c r="N4825" i="2"/>
  <c r="L4825" i="2"/>
  <c r="K4825" i="2"/>
  <c r="J4825" i="2"/>
  <c r="I4825" i="2"/>
  <c r="G4825" i="2"/>
  <c r="T4824" i="2"/>
  <c r="S4824" i="2"/>
  <c r="R4824" i="2"/>
  <c r="Q4824" i="2"/>
  <c r="P4824" i="2"/>
  <c r="O4824" i="2"/>
  <c r="N4824" i="2"/>
  <c r="L4824" i="2"/>
  <c r="K4824" i="2"/>
  <c r="M4302" i="2" s="1"/>
  <c r="J4824" i="2"/>
  <c r="K4302" i="2" s="1"/>
  <c r="I4824" i="2"/>
  <c r="G4824" i="2"/>
  <c r="T4823" i="2"/>
  <c r="S4823" i="2"/>
  <c r="R4823" i="2"/>
  <c r="Q4823" i="2"/>
  <c r="P4823" i="2"/>
  <c r="O4823" i="2"/>
  <c r="N4823" i="2"/>
  <c r="L4823" i="2"/>
  <c r="K4823" i="2"/>
  <c r="J4823" i="2"/>
  <c r="I4823" i="2"/>
  <c r="G4823" i="2"/>
  <c r="T4822" i="2"/>
  <c r="S4822" i="2"/>
  <c r="R4822" i="2"/>
  <c r="Q4822" i="2"/>
  <c r="P4822" i="2"/>
  <c r="O4822" i="2"/>
  <c r="N4822" i="2"/>
  <c r="L4822" i="2"/>
  <c r="K4822" i="2"/>
  <c r="J4822" i="2"/>
  <c r="I4822" i="2"/>
  <c r="G4822" i="2"/>
  <c r="T4821" i="2"/>
  <c r="S4821" i="2"/>
  <c r="R4821" i="2"/>
  <c r="Q4821" i="2"/>
  <c r="P4821" i="2"/>
  <c r="O4821" i="2"/>
  <c r="N4821" i="2"/>
  <c r="L4821" i="2"/>
  <c r="J4821" i="2"/>
  <c r="K4853" i="2" s="1"/>
  <c r="I4821" i="2"/>
  <c r="L4853" i="2" s="1"/>
  <c r="G4821" i="2"/>
  <c r="T4820" i="2"/>
  <c r="S4820" i="2"/>
  <c r="R4820" i="2"/>
  <c r="Q4820" i="2"/>
  <c r="P4820" i="2"/>
  <c r="O4820" i="2"/>
  <c r="N4820" i="2"/>
  <c r="L4820" i="2"/>
  <c r="J4820" i="2"/>
  <c r="I4820" i="2"/>
  <c r="L4554" i="2" s="1"/>
  <c r="G4820" i="2"/>
  <c r="T4819" i="2"/>
  <c r="S4819" i="2"/>
  <c r="R4819" i="2"/>
  <c r="Q4819" i="2"/>
  <c r="P4819" i="2"/>
  <c r="O4819" i="2"/>
  <c r="N4819" i="2"/>
  <c r="J4819" i="2"/>
  <c r="I4819" i="2"/>
  <c r="G4819" i="2"/>
  <c r="T4818" i="2"/>
  <c r="S4818" i="2"/>
  <c r="R4818" i="2"/>
  <c r="Q4818" i="2"/>
  <c r="P4818" i="2"/>
  <c r="O4818" i="2"/>
  <c r="N4818" i="2"/>
  <c r="J4818" i="2"/>
  <c r="I4818" i="2"/>
  <c r="G4818" i="2"/>
  <c r="T4817" i="2"/>
  <c r="S4817" i="2"/>
  <c r="R4817" i="2"/>
  <c r="Q4817" i="2"/>
  <c r="P4817" i="2"/>
  <c r="O4817" i="2"/>
  <c r="N4817" i="2"/>
  <c r="L4817" i="2"/>
  <c r="K4817" i="2"/>
  <c r="J4817" i="2"/>
  <c r="I4817" i="2"/>
  <c r="G4817" i="2"/>
  <c r="T4816" i="2"/>
  <c r="S4816" i="2"/>
  <c r="R4816" i="2"/>
  <c r="Q4816" i="2"/>
  <c r="P4816" i="2"/>
  <c r="O4816" i="2"/>
  <c r="N4816" i="2"/>
  <c r="L4816" i="2"/>
  <c r="K4816" i="2"/>
  <c r="J4816" i="2"/>
  <c r="I4816" i="2"/>
  <c r="G4816" i="2"/>
  <c r="T4815" i="2"/>
  <c r="S4815" i="2"/>
  <c r="R4815" i="2"/>
  <c r="Q4815" i="2"/>
  <c r="P4815" i="2"/>
  <c r="O4815" i="2"/>
  <c r="N4815" i="2"/>
  <c r="L4815" i="2"/>
  <c r="K4815" i="2"/>
  <c r="J4815" i="2"/>
  <c r="K4094" i="2" s="1"/>
  <c r="I4815" i="2"/>
  <c r="G4815" i="2"/>
  <c r="T4814" i="2"/>
  <c r="S4814" i="2"/>
  <c r="R4814" i="2"/>
  <c r="Q4814" i="2"/>
  <c r="P4814" i="2"/>
  <c r="O4814" i="2"/>
  <c r="N4814" i="2"/>
  <c r="L4814" i="2"/>
  <c r="K4814" i="2"/>
  <c r="J4814" i="2"/>
  <c r="I4814" i="2"/>
  <c r="G4814" i="2"/>
  <c r="T4813" i="2"/>
  <c r="S4813" i="2"/>
  <c r="R4813" i="2"/>
  <c r="Q4813" i="2"/>
  <c r="P4813" i="2"/>
  <c r="O4813" i="2"/>
  <c r="N4813" i="2"/>
  <c r="K4813" i="2"/>
  <c r="J4813" i="2"/>
  <c r="I4813" i="2"/>
  <c r="G4813" i="2"/>
  <c r="T4812" i="2"/>
  <c r="S4812" i="2"/>
  <c r="R4812" i="2"/>
  <c r="Q4812" i="2"/>
  <c r="P4812" i="2"/>
  <c r="O4812" i="2"/>
  <c r="N4812" i="2"/>
  <c r="L4812" i="2"/>
  <c r="K4812" i="2"/>
  <c r="J4812" i="2"/>
  <c r="I4812" i="2"/>
  <c r="G4812" i="2"/>
  <c r="T4811" i="2"/>
  <c r="S4811" i="2"/>
  <c r="R4811" i="2"/>
  <c r="Q4811" i="2"/>
  <c r="P4811" i="2"/>
  <c r="O4811" i="2"/>
  <c r="N4811" i="2"/>
  <c r="L4811" i="2"/>
  <c r="K4811" i="2"/>
  <c r="J4811" i="2"/>
  <c r="I4811" i="2"/>
  <c r="G4811" i="2"/>
  <c r="T4810" i="2"/>
  <c r="S4810" i="2"/>
  <c r="R4810" i="2"/>
  <c r="Q4810" i="2"/>
  <c r="P4810" i="2"/>
  <c r="O4810" i="2"/>
  <c r="N4810" i="2"/>
  <c r="L4810" i="2"/>
  <c r="J4810" i="2"/>
  <c r="I4810" i="2"/>
  <c r="G4810" i="2"/>
  <c r="T4809" i="2"/>
  <c r="S4809" i="2"/>
  <c r="R4809" i="2"/>
  <c r="Q4809" i="2"/>
  <c r="P4809" i="2"/>
  <c r="O4809" i="2"/>
  <c r="N4809" i="2"/>
  <c r="J4809" i="2"/>
  <c r="I4809" i="2"/>
  <c r="G4809" i="2"/>
  <c r="T4808" i="2"/>
  <c r="S4808" i="2"/>
  <c r="R4808" i="2"/>
  <c r="Q4808" i="2"/>
  <c r="P4808" i="2"/>
  <c r="O4808" i="2"/>
  <c r="N4808" i="2"/>
  <c r="K4808" i="2"/>
  <c r="J4808" i="2"/>
  <c r="I4808" i="2"/>
  <c r="G4808" i="2"/>
  <c r="T4807" i="2"/>
  <c r="S4807" i="2"/>
  <c r="R4807" i="2"/>
  <c r="Q4807" i="2"/>
  <c r="P4807" i="2"/>
  <c r="O4807" i="2"/>
  <c r="N4807" i="2"/>
  <c r="J4807" i="2"/>
  <c r="I4807" i="2"/>
  <c r="G4807" i="2"/>
  <c r="T4806" i="2"/>
  <c r="S4806" i="2"/>
  <c r="R4806" i="2"/>
  <c r="Q4806" i="2"/>
  <c r="P4806" i="2"/>
  <c r="O4806" i="2"/>
  <c r="N4806" i="2"/>
  <c r="L4806" i="2"/>
  <c r="K4806" i="2"/>
  <c r="J4806" i="2"/>
  <c r="I4806" i="2"/>
  <c r="G4806" i="2"/>
  <c r="T4805" i="2"/>
  <c r="S4805" i="2"/>
  <c r="R4805" i="2"/>
  <c r="Q4805" i="2"/>
  <c r="P4805" i="2"/>
  <c r="O4805" i="2"/>
  <c r="N4805" i="2"/>
  <c r="L4805" i="2"/>
  <c r="K4805" i="2"/>
  <c r="J4805" i="2"/>
  <c r="I4805" i="2"/>
  <c r="G4805" i="2"/>
  <c r="T4804" i="2"/>
  <c r="S4804" i="2"/>
  <c r="R4804" i="2"/>
  <c r="Q4804" i="2"/>
  <c r="P4804" i="2"/>
  <c r="O4804" i="2"/>
  <c r="N4804" i="2"/>
  <c r="L4804" i="2"/>
  <c r="K4804" i="2"/>
  <c r="J4804" i="2"/>
  <c r="I4804" i="2"/>
  <c r="G4804" i="2"/>
  <c r="T4803" i="2"/>
  <c r="S4803" i="2"/>
  <c r="R4803" i="2"/>
  <c r="Q4803" i="2"/>
  <c r="P4803" i="2"/>
  <c r="O4803" i="2"/>
  <c r="N4803" i="2"/>
  <c r="L4803" i="2"/>
  <c r="K4803" i="2"/>
  <c r="J4803" i="2"/>
  <c r="I4803" i="2"/>
  <c r="G4803" i="2"/>
  <c r="T4802" i="2"/>
  <c r="S4802" i="2"/>
  <c r="R4802" i="2"/>
  <c r="Q4802" i="2"/>
  <c r="P4802" i="2"/>
  <c r="O4802" i="2"/>
  <c r="N4802" i="2"/>
  <c r="L4802" i="2"/>
  <c r="K4802" i="2"/>
  <c r="J4802" i="2"/>
  <c r="K4501" i="2" s="1"/>
  <c r="I4802" i="2"/>
  <c r="L4501" i="2" s="1"/>
  <c r="G4802" i="2"/>
  <c r="T4801" i="2"/>
  <c r="S4801" i="2"/>
  <c r="R4801" i="2"/>
  <c r="Q4801" i="2"/>
  <c r="P4801" i="2"/>
  <c r="O4801" i="2"/>
  <c r="N4801" i="2"/>
  <c r="L4801" i="2"/>
  <c r="K4801" i="2"/>
  <c r="J4801" i="2"/>
  <c r="I4801" i="2"/>
  <c r="G4801" i="2"/>
  <c r="T4800" i="2"/>
  <c r="S4800" i="2"/>
  <c r="R4800" i="2"/>
  <c r="Q4800" i="2"/>
  <c r="P4800" i="2"/>
  <c r="O4800" i="2"/>
  <c r="N4800" i="2"/>
  <c r="L4800" i="2"/>
  <c r="K4800" i="2"/>
  <c r="J4800" i="2"/>
  <c r="K4901" i="2" s="1"/>
  <c r="I4800" i="2"/>
  <c r="L4901" i="2" s="1"/>
  <c r="G4800" i="2"/>
  <c r="T4799" i="2"/>
  <c r="S4799" i="2"/>
  <c r="R4799" i="2"/>
  <c r="Q4799" i="2"/>
  <c r="P4799" i="2"/>
  <c r="O4799" i="2"/>
  <c r="N4799" i="2"/>
  <c r="L4799" i="2"/>
  <c r="K4799" i="2"/>
  <c r="J4799" i="2"/>
  <c r="I4799" i="2"/>
  <c r="L3707" i="2" s="1"/>
  <c r="G4799" i="2"/>
  <c r="T4798" i="2"/>
  <c r="S4798" i="2"/>
  <c r="R4798" i="2"/>
  <c r="Q4798" i="2"/>
  <c r="P4798" i="2"/>
  <c r="O4798" i="2"/>
  <c r="N4798" i="2"/>
  <c r="K4798" i="2"/>
  <c r="J4798" i="2"/>
  <c r="I4798" i="2"/>
  <c r="G4798" i="2"/>
  <c r="T4797" i="2"/>
  <c r="S4797" i="2"/>
  <c r="R4797" i="2"/>
  <c r="Q4797" i="2"/>
  <c r="P4797" i="2"/>
  <c r="O4797" i="2"/>
  <c r="N4797" i="2"/>
  <c r="L4797" i="2"/>
  <c r="K4797" i="2"/>
  <c r="J4797" i="2"/>
  <c r="I4797" i="2"/>
  <c r="L4071" i="2" s="1"/>
  <c r="G4797" i="2"/>
  <c r="T4796" i="2"/>
  <c r="S4796" i="2"/>
  <c r="R4796" i="2"/>
  <c r="Q4796" i="2"/>
  <c r="P4796" i="2"/>
  <c r="O4796" i="2"/>
  <c r="N4796" i="2"/>
  <c r="K4796" i="2"/>
  <c r="J4796" i="2"/>
  <c r="I4796" i="2"/>
  <c r="L4189" i="2" s="1"/>
  <c r="G4796" i="2"/>
  <c r="T4795" i="2"/>
  <c r="S4795" i="2"/>
  <c r="R4795" i="2"/>
  <c r="Q4795" i="2"/>
  <c r="P4795" i="2"/>
  <c r="O4795" i="2"/>
  <c r="N4795" i="2"/>
  <c r="L4795" i="2"/>
  <c r="K4795" i="2"/>
  <c r="J4795" i="2"/>
  <c r="I4795" i="2"/>
  <c r="G4795" i="2"/>
  <c r="T4794" i="2"/>
  <c r="S4794" i="2"/>
  <c r="R4794" i="2"/>
  <c r="Q4794" i="2"/>
  <c r="P4794" i="2"/>
  <c r="O4794" i="2"/>
  <c r="N4794" i="2"/>
  <c r="L4794" i="2"/>
  <c r="K4794" i="2"/>
  <c r="J4794" i="2"/>
  <c r="I4794" i="2"/>
  <c r="G4794" i="2"/>
  <c r="T4793" i="2"/>
  <c r="S4793" i="2"/>
  <c r="R4793" i="2"/>
  <c r="Q4793" i="2"/>
  <c r="P4793" i="2"/>
  <c r="O4793" i="2"/>
  <c r="N4793" i="2"/>
  <c r="K4793" i="2"/>
  <c r="J4793" i="2"/>
  <c r="K4930" i="2" s="1"/>
  <c r="I4793" i="2"/>
  <c r="L4930" i="2" s="1"/>
  <c r="G4793" i="2"/>
  <c r="T4792" i="2"/>
  <c r="S4792" i="2"/>
  <c r="R4792" i="2"/>
  <c r="Q4792" i="2"/>
  <c r="P4792" i="2"/>
  <c r="O4792" i="2"/>
  <c r="N4792" i="2"/>
  <c r="L4792" i="2"/>
  <c r="K4792" i="2"/>
  <c r="J4792" i="2"/>
  <c r="K4929" i="2" s="1"/>
  <c r="I4792" i="2"/>
  <c r="L4929" i="2" s="1"/>
  <c r="G4792" i="2"/>
  <c r="T4791" i="2"/>
  <c r="S4791" i="2"/>
  <c r="R4791" i="2"/>
  <c r="Q4791" i="2"/>
  <c r="P4791" i="2"/>
  <c r="O4791" i="2"/>
  <c r="N4791" i="2"/>
  <c r="K4791" i="2"/>
  <c r="J4791" i="2"/>
  <c r="I4791" i="2"/>
  <c r="L3760" i="2" s="1"/>
  <c r="G4791" i="2"/>
  <c r="T4790" i="2"/>
  <c r="S4790" i="2"/>
  <c r="R4790" i="2"/>
  <c r="Q4790" i="2"/>
  <c r="P4790" i="2"/>
  <c r="O4790" i="2"/>
  <c r="N4790" i="2"/>
  <c r="L4790" i="2"/>
  <c r="K4790" i="2"/>
  <c r="J4790" i="2"/>
  <c r="I4790" i="2"/>
  <c r="G4790" i="2"/>
  <c r="T4789" i="2"/>
  <c r="S4789" i="2"/>
  <c r="R4789" i="2"/>
  <c r="Q4789" i="2"/>
  <c r="P4789" i="2"/>
  <c r="O4789" i="2"/>
  <c r="N4789" i="2"/>
  <c r="L4789" i="2"/>
  <c r="K4789" i="2"/>
  <c r="J4789" i="2"/>
  <c r="K4971" i="2" s="1"/>
  <c r="I4789" i="2"/>
  <c r="L4971" i="2" s="1"/>
  <c r="G4789" i="2"/>
  <c r="T4788" i="2"/>
  <c r="S4788" i="2"/>
  <c r="R4788" i="2"/>
  <c r="Q4788" i="2"/>
  <c r="P4788" i="2"/>
  <c r="O4788" i="2"/>
  <c r="N4788" i="2"/>
  <c r="K4788" i="2"/>
  <c r="J4788" i="2"/>
  <c r="I4788" i="2"/>
  <c r="G4788" i="2"/>
  <c r="T4787" i="2"/>
  <c r="S4787" i="2"/>
  <c r="R4787" i="2"/>
  <c r="Q4787" i="2"/>
  <c r="P4787" i="2"/>
  <c r="O4787" i="2"/>
  <c r="N4787" i="2"/>
  <c r="K4787" i="2"/>
  <c r="J4787" i="2"/>
  <c r="K4876" i="2" s="1"/>
  <c r="I4787" i="2"/>
  <c r="L4876" i="2" s="1"/>
  <c r="G4787" i="2"/>
  <c r="T4786" i="2"/>
  <c r="S4786" i="2"/>
  <c r="R4786" i="2"/>
  <c r="Q4786" i="2"/>
  <c r="P4786" i="2"/>
  <c r="O4786" i="2"/>
  <c r="N4786" i="2"/>
  <c r="L4786" i="2"/>
  <c r="J4786" i="2"/>
  <c r="I4786" i="2"/>
  <c r="G4786" i="2"/>
  <c r="T4785" i="2"/>
  <c r="S4785" i="2"/>
  <c r="R4785" i="2"/>
  <c r="Q4785" i="2"/>
  <c r="P4785" i="2"/>
  <c r="O4785" i="2"/>
  <c r="N4785" i="2"/>
  <c r="L4785" i="2"/>
  <c r="K4785" i="2"/>
  <c r="J4785" i="2"/>
  <c r="I4785" i="2"/>
  <c r="G4785" i="2"/>
  <c r="T4784" i="2"/>
  <c r="S4784" i="2"/>
  <c r="R4784" i="2"/>
  <c r="Q4784" i="2"/>
  <c r="P4784" i="2"/>
  <c r="O4784" i="2"/>
  <c r="N4784" i="2"/>
  <c r="J4784" i="2"/>
  <c r="I4784" i="2"/>
  <c r="G4784" i="2"/>
  <c r="T4783" i="2"/>
  <c r="S4783" i="2"/>
  <c r="R4783" i="2"/>
  <c r="Q4783" i="2"/>
  <c r="P4783" i="2"/>
  <c r="O4783" i="2"/>
  <c r="N4783" i="2"/>
  <c r="J4783" i="2"/>
  <c r="I4783" i="2"/>
  <c r="G4783" i="2"/>
  <c r="T4782" i="2"/>
  <c r="S4782" i="2"/>
  <c r="R4782" i="2"/>
  <c r="Q4782" i="2"/>
  <c r="P4782" i="2"/>
  <c r="O4782" i="2"/>
  <c r="N4782" i="2"/>
  <c r="L4782" i="2"/>
  <c r="K4782" i="2"/>
  <c r="J4782" i="2"/>
  <c r="I4782" i="2"/>
  <c r="L3172" i="2" s="1"/>
  <c r="G4782" i="2"/>
  <c r="T4781" i="2"/>
  <c r="S4781" i="2"/>
  <c r="R4781" i="2"/>
  <c r="Q4781" i="2"/>
  <c r="P4781" i="2"/>
  <c r="O4781" i="2"/>
  <c r="N4781" i="2"/>
  <c r="L4781" i="2"/>
  <c r="K4781" i="2"/>
  <c r="J4781" i="2"/>
  <c r="I4781" i="2"/>
  <c r="G4781" i="2"/>
  <c r="T4780" i="2"/>
  <c r="S4780" i="2"/>
  <c r="R4780" i="2"/>
  <c r="Q4780" i="2"/>
  <c r="P4780" i="2"/>
  <c r="O4780" i="2"/>
  <c r="N4780" i="2"/>
  <c r="L4780" i="2"/>
  <c r="K4780" i="2"/>
  <c r="J4780" i="2"/>
  <c r="I4780" i="2"/>
  <c r="L3673" i="2" s="1"/>
  <c r="G4780" i="2"/>
  <c r="T4779" i="2"/>
  <c r="S4779" i="2"/>
  <c r="R4779" i="2"/>
  <c r="Q4779" i="2"/>
  <c r="P4779" i="2"/>
  <c r="O4779" i="2"/>
  <c r="N4779" i="2"/>
  <c r="K4779" i="2"/>
  <c r="J4779" i="2"/>
  <c r="I4779" i="2"/>
  <c r="G4779" i="2"/>
  <c r="T4778" i="2"/>
  <c r="S4778" i="2"/>
  <c r="R4778" i="2"/>
  <c r="Q4778" i="2"/>
  <c r="P4778" i="2"/>
  <c r="O4778" i="2"/>
  <c r="N4778" i="2"/>
  <c r="L4778" i="2"/>
  <c r="K4778" i="2"/>
  <c r="J4778" i="2"/>
  <c r="I4778" i="2"/>
  <c r="G4778" i="2"/>
  <c r="T4777" i="2"/>
  <c r="S4777" i="2"/>
  <c r="R4777" i="2"/>
  <c r="Q4777" i="2"/>
  <c r="P4777" i="2"/>
  <c r="O4777" i="2"/>
  <c r="N4777" i="2"/>
  <c r="K4777" i="2"/>
  <c r="J4777" i="2"/>
  <c r="I4777" i="2"/>
  <c r="G4777" i="2"/>
  <c r="T4776" i="2"/>
  <c r="S4776" i="2"/>
  <c r="R4776" i="2"/>
  <c r="Q4776" i="2"/>
  <c r="P4776" i="2"/>
  <c r="O4776" i="2"/>
  <c r="N4776" i="2"/>
  <c r="K4776" i="2"/>
  <c r="J4776" i="2"/>
  <c r="I4776" i="2"/>
  <c r="G4776" i="2"/>
  <c r="T4775" i="2"/>
  <c r="S4775" i="2"/>
  <c r="R4775" i="2"/>
  <c r="Q4775" i="2"/>
  <c r="P4775" i="2"/>
  <c r="O4775" i="2"/>
  <c r="N4775" i="2"/>
  <c r="K4775" i="2"/>
  <c r="J4775" i="2"/>
  <c r="I4775" i="2"/>
  <c r="L4367" i="2" s="1"/>
  <c r="G4775" i="2"/>
  <c r="T4774" i="2"/>
  <c r="S4774" i="2"/>
  <c r="R4774" i="2"/>
  <c r="Q4774" i="2"/>
  <c r="P4774" i="2"/>
  <c r="O4774" i="2"/>
  <c r="N4774" i="2"/>
  <c r="L4774" i="2"/>
  <c r="K4774" i="2"/>
  <c r="J4774" i="2"/>
  <c r="I4774" i="2"/>
  <c r="G4774" i="2"/>
  <c r="T4773" i="2"/>
  <c r="S4773" i="2"/>
  <c r="R4773" i="2"/>
  <c r="Q4773" i="2"/>
  <c r="P4773" i="2"/>
  <c r="O4773" i="2"/>
  <c r="N4773" i="2"/>
  <c r="L4773" i="2"/>
  <c r="K4773" i="2"/>
  <c r="J4773" i="2"/>
  <c r="I4773" i="2"/>
  <c r="G4773" i="2"/>
  <c r="T4772" i="2"/>
  <c r="S4772" i="2"/>
  <c r="R4772" i="2"/>
  <c r="Q4772" i="2"/>
  <c r="P4772" i="2"/>
  <c r="O4772" i="2"/>
  <c r="N4772" i="2"/>
  <c r="L4772" i="2"/>
  <c r="K4772" i="2"/>
  <c r="M4694" i="2" s="1"/>
  <c r="J4772" i="2"/>
  <c r="K4694" i="2" s="1"/>
  <c r="I4772" i="2"/>
  <c r="L4694" i="2" s="1"/>
  <c r="G4772" i="2"/>
  <c r="T4771" i="2"/>
  <c r="S4771" i="2"/>
  <c r="R4771" i="2"/>
  <c r="Q4771" i="2"/>
  <c r="P4771" i="2"/>
  <c r="O4771" i="2"/>
  <c r="N4771" i="2"/>
  <c r="L4771" i="2"/>
  <c r="K4771" i="2"/>
  <c r="J4771" i="2"/>
  <c r="I4771" i="2"/>
  <c r="G4771" i="2"/>
  <c r="T4770" i="2"/>
  <c r="S4770" i="2"/>
  <c r="R4770" i="2"/>
  <c r="Q4770" i="2"/>
  <c r="P4770" i="2"/>
  <c r="O4770" i="2"/>
  <c r="N4770" i="2"/>
  <c r="K4770" i="2"/>
  <c r="J4770" i="2"/>
  <c r="I4770" i="2"/>
  <c r="G4770" i="2"/>
  <c r="T4769" i="2"/>
  <c r="S4769" i="2"/>
  <c r="R4769" i="2"/>
  <c r="Q4769" i="2"/>
  <c r="P4769" i="2"/>
  <c r="O4769" i="2"/>
  <c r="N4769" i="2"/>
  <c r="L4769" i="2"/>
  <c r="K4769" i="2"/>
  <c r="M3607" i="2" s="1"/>
  <c r="J4769" i="2"/>
  <c r="I4769" i="2"/>
  <c r="L3607" i="2" s="1"/>
  <c r="G4769" i="2"/>
  <c r="T4768" i="2"/>
  <c r="S4768" i="2"/>
  <c r="R4768" i="2"/>
  <c r="Q4768" i="2"/>
  <c r="P4768" i="2"/>
  <c r="O4768" i="2"/>
  <c r="N4768" i="2"/>
  <c r="L4768" i="2"/>
  <c r="K4768" i="2"/>
  <c r="M3884" i="2" s="1"/>
  <c r="J4768" i="2"/>
  <c r="I4768" i="2"/>
  <c r="G4768" i="2"/>
  <c r="T4767" i="2"/>
  <c r="S4767" i="2"/>
  <c r="R4767" i="2"/>
  <c r="Q4767" i="2"/>
  <c r="P4767" i="2"/>
  <c r="O4767" i="2"/>
  <c r="N4767" i="2"/>
  <c r="J4767" i="2"/>
  <c r="I4767" i="2"/>
  <c r="G4767" i="2"/>
  <c r="T4766" i="2"/>
  <c r="S4766" i="2"/>
  <c r="R4766" i="2"/>
  <c r="Q4766" i="2"/>
  <c r="P4766" i="2"/>
  <c r="O4766" i="2"/>
  <c r="N4766" i="2"/>
  <c r="L4766" i="2"/>
  <c r="M3672" i="2" s="1"/>
  <c r="K4766" i="2"/>
  <c r="J4766" i="2"/>
  <c r="I4766" i="2"/>
  <c r="G4766" i="2"/>
  <c r="T4765" i="2"/>
  <c r="S4765" i="2"/>
  <c r="R4765" i="2"/>
  <c r="Q4765" i="2"/>
  <c r="P4765" i="2"/>
  <c r="O4765" i="2"/>
  <c r="N4765" i="2"/>
  <c r="L4765" i="2"/>
  <c r="K4765" i="2"/>
  <c r="J4765" i="2"/>
  <c r="I4765" i="2"/>
  <c r="G4765" i="2"/>
  <c r="T4764" i="2"/>
  <c r="S4764" i="2"/>
  <c r="R4764" i="2"/>
  <c r="Q4764" i="2"/>
  <c r="P4764" i="2"/>
  <c r="O4764" i="2"/>
  <c r="N4764" i="2"/>
  <c r="L4764" i="2"/>
  <c r="K4764" i="2"/>
  <c r="J4764" i="2"/>
  <c r="I4764" i="2"/>
  <c r="G4764" i="2"/>
  <c r="T4763" i="2"/>
  <c r="S4763" i="2"/>
  <c r="R4763" i="2"/>
  <c r="Q4763" i="2"/>
  <c r="P4763" i="2"/>
  <c r="O4763" i="2"/>
  <c r="N4763" i="2"/>
  <c r="L4763" i="2"/>
  <c r="K4763" i="2"/>
  <c r="J4763" i="2"/>
  <c r="K4662" i="2" s="1"/>
  <c r="I4763" i="2"/>
  <c r="L4662" i="2" s="1"/>
  <c r="G4763" i="2"/>
  <c r="T4762" i="2"/>
  <c r="S4762" i="2"/>
  <c r="R4762" i="2"/>
  <c r="Q4762" i="2"/>
  <c r="P4762" i="2"/>
  <c r="O4762" i="2"/>
  <c r="N4762" i="2"/>
  <c r="L4762" i="2"/>
  <c r="M4301" i="2" s="1"/>
  <c r="K4762" i="2"/>
  <c r="J4762" i="2"/>
  <c r="K4301" i="2" s="1"/>
  <c r="I4762" i="2"/>
  <c r="G4762" i="2"/>
  <c r="T4761" i="2"/>
  <c r="S4761" i="2"/>
  <c r="R4761" i="2"/>
  <c r="Q4761" i="2"/>
  <c r="P4761" i="2"/>
  <c r="O4761" i="2"/>
  <c r="N4761" i="2"/>
  <c r="L4761" i="2"/>
  <c r="K4761" i="2"/>
  <c r="J4761" i="2"/>
  <c r="I4761" i="2"/>
  <c r="G4761" i="2"/>
  <c r="T4760" i="2"/>
  <c r="S4760" i="2"/>
  <c r="R4760" i="2"/>
  <c r="Q4760" i="2"/>
  <c r="P4760" i="2"/>
  <c r="O4760" i="2"/>
  <c r="N4760" i="2"/>
  <c r="L4760" i="2"/>
  <c r="K4760" i="2"/>
  <c r="J4760" i="2"/>
  <c r="I4760" i="2"/>
  <c r="G4760" i="2"/>
  <c r="T4759" i="2"/>
  <c r="S4759" i="2"/>
  <c r="R4759" i="2"/>
  <c r="Q4759" i="2"/>
  <c r="P4759" i="2"/>
  <c r="O4759" i="2"/>
  <c r="N4759" i="2"/>
  <c r="L4759" i="2"/>
  <c r="K4759" i="2"/>
  <c r="J4759" i="2"/>
  <c r="K4279" i="2" s="1"/>
  <c r="I4759" i="2"/>
  <c r="G4759" i="2"/>
  <c r="T4758" i="2"/>
  <c r="S4758" i="2"/>
  <c r="R4758" i="2"/>
  <c r="Q4758" i="2"/>
  <c r="P4758" i="2"/>
  <c r="O4758" i="2"/>
  <c r="N4758" i="2"/>
  <c r="L4758" i="2"/>
  <c r="K4758" i="2"/>
  <c r="J4758" i="2"/>
  <c r="I4758" i="2"/>
  <c r="G4758" i="2"/>
  <c r="T4757" i="2"/>
  <c r="S4757" i="2"/>
  <c r="R4757" i="2"/>
  <c r="Q4757" i="2"/>
  <c r="P4757" i="2"/>
  <c r="O4757" i="2"/>
  <c r="N4757" i="2"/>
  <c r="K4757" i="2"/>
  <c r="J4757" i="2"/>
  <c r="I4757" i="2"/>
  <c r="G4757" i="2"/>
  <c r="T4756" i="2"/>
  <c r="S4756" i="2"/>
  <c r="R4756" i="2"/>
  <c r="Q4756" i="2"/>
  <c r="P4756" i="2"/>
  <c r="O4756" i="2"/>
  <c r="N4756" i="2"/>
  <c r="L4756" i="2"/>
  <c r="M4337" i="2" s="1"/>
  <c r="K4756" i="2"/>
  <c r="J4756" i="2"/>
  <c r="K4337" i="2" s="1"/>
  <c r="I4756" i="2"/>
  <c r="G4756" i="2"/>
  <c r="T4755" i="2"/>
  <c r="S4755" i="2"/>
  <c r="R4755" i="2"/>
  <c r="Q4755" i="2"/>
  <c r="P4755" i="2"/>
  <c r="O4755" i="2"/>
  <c r="N4755" i="2"/>
  <c r="K4755" i="2"/>
  <c r="J4755" i="2"/>
  <c r="K3695" i="2" s="1"/>
  <c r="I4755" i="2"/>
  <c r="G4755" i="2"/>
  <c r="T4754" i="2"/>
  <c r="S4754" i="2"/>
  <c r="R4754" i="2"/>
  <c r="Q4754" i="2"/>
  <c r="P4754" i="2"/>
  <c r="O4754" i="2"/>
  <c r="N4754" i="2"/>
  <c r="L4754" i="2"/>
  <c r="M3769" i="2" s="1"/>
  <c r="K4754" i="2"/>
  <c r="J4754" i="2"/>
  <c r="K3769" i="2" s="1"/>
  <c r="I4754" i="2"/>
  <c r="G4754" i="2"/>
  <c r="T4753" i="2"/>
  <c r="S4753" i="2"/>
  <c r="R4753" i="2"/>
  <c r="Q4753" i="2"/>
  <c r="P4753" i="2"/>
  <c r="O4753" i="2"/>
  <c r="N4753" i="2"/>
  <c r="K4753" i="2"/>
  <c r="J4753" i="2"/>
  <c r="K4093" i="2" s="1"/>
  <c r="I4753" i="2"/>
  <c r="G4753" i="2"/>
  <c r="T4752" i="2"/>
  <c r="S4752" i="2"/>
  <c r="R4752" i="2"/>
  <c r="Q4752" i="2"/>
  <c r="P4752" i="2"/>
  <c r="O4752" i="2"/>
  <c r="N4752" i="2"/>
  <c r="L4752" i="2"/>
  <c r="M4783" i="2" s="1"/>
  <c r="J4752" i="2"/>
  <c r="K4783" i="2" s="1"/>
  <c r="I4752" i="2"/>
  <c r="L4783" i="2" s="1"/>
  <c r="G4752" i="2"/>
  <c r="T4751" i="2"/>
  <c r="S4751" i="2"/>
  <c r="R4751" i="2"/>
  <c r="Q4751" i="2"/>
  <c r="P4751" i="2"/>
  <c r="O4751" i="2"/>
  <c r="N4751" i="2"/>
  <c r="L4751" i="2"/>
  <c r="M4952" i="2" s="1"/>
  <c r="J4751" i="2"/>
  <c r="K4952" i="2" s="1"/>
  <c r="I4751" i="2"/>
  <c r="L4952" i="2" s="1"/>
  <c r="G4751" i="2"/>
  <c r="T4750" i="2"/>
  <c r="S4750" i="2"/>
  <c r="R4750" i="2"/>
  <c r="Q4750" i="2"/>
  <c r="P4750" i="2"/>
  <c r="O4750" i="2"/>
  <c r="N4750" i="2"/>
  <c r="L4750" i="2"/>
  <c r="J4750" i="2"/>
  <c r="I4750" i="2"/>
  <c r="G4750" i="2"/>
  <c r="T4749" i="2"/>
  <c r="S4749" i="2"/>
  <c r="R4749" i="2"/>
  <c r="Q4749" i="2"/>
  <c r="P4749" i="2"/>
  <c r="O4749" i="2"/>
  <c r="N4749" i="2"/>
  <c r="L4749" i="2"/>
  <c r="J4749" i="2"/>
  <c r="I4749" i="2"/>
  <c r="G4749" i="2"/>
  <c r="T4748" i="2"/>
  <c r="S4748" i="2"/>
  <c r="R4748" i="2"/>
  <c r="Q4748" i="2"/>
  <c r="P4748" i="2"/>
  <c r="O4748" i="2"/>
  <c r="N4748" i="2"/>
  <c r="L4748" i="2"/>
  <c r="J4748" i="2"/>
  <c r="I4748" i="2"/>
  <c r="G4748" i="2"/>
  <c r="T4747" i="2"/>
  <c r="S4747" i="2"/>
  <c r="R4747" i="2"/>
  <c r="Q4747" i="2"/>
  <c r="P4747" i="2"/>
  <c r="O4747" i="2"/>
  <c r="N4747" i="2"/>
  <c r="J4747" i="2"/>
  <c r="I4747" i="2"/>
  <c r="G4747" i="2"/>
  <c r="T4746" i="2"/>
  <c r="S4746" i="2"/>
  <c r="R4746" i="2"/>
  <c r="Q4746" i="2"/>
  <c r="P4746" i="2"/>
  <c r="O4746" i="2"/>
  <c r="N4746" i="2"/>
  <c r="L4746" i="2"/>
  <c r="K4746" i="2"/>
  <c r="J4746" i="2"/>
  <c r="I4746" i="2"/>
  <c r="G4746" i="2"/>
  <c r="T4745" i="2"/>
  <c r="S4745" i="2"/>
  <c r="R4745" i="2"/>
  <c r="Q4745" i="2"/>
  <c r="P4745" i="2"/>
  <c r="O4745" i="2"/>
  <c r="N4745" i="2"/>
  <c r="L4745" i="2"/>
  <c r="K4745" i="2"/>
  <c r="J4745" i="2"/>
  <c r="I4745" i="2"/>
  <c r="L3509" i="2" s="1"/>
  <c r="G4745" i="2"/>
  <c r="T4744" i="2"/>
  <c r="S4744" i="2"/>
  <c r="R4744" i="2"/>
  <c r="Q4744" i="2"/>
  <c r="P4744" i="2"/>
  <c r="O4744" i="2"/>
  <c r="N4744" i="2"/>
  <c r="L4744" i="2"/>
  <c r="K4744" i="2"/>
  <c r="J4744" i="2"/>
  <c r="K4747" i="2" s="1"/>
  <c r="I4744" i="2"/>
  <c r="L4747" i="2" s="1"/>
  <c r="G4744" i="2"/>
  <c r="T4743" i="2"/>
  <c r="S4743" i="2"/>
  <c r="R4743" i="2"/>
  <c r="Q4743" i="2"/>
  <c r="P4743" i="2"/>
  <c r="O4743" i="2"/>
  <c r="N4743" i="2"/>
  <c r="K4743" i="2"/>
  <c r="J4743" i="2"/>
  <c r="I4743" i="2"/>
  <c r="G4743" i="2"/>
  <c r="T4742" i="2"/>
  <c r="S4742" i="2"/>
  <c r="R4742" i="2"/>
  <c r="Q4742" i="2"/>
  <c r="P4742" i="2"/>
  <c r="O4742" i="2"/>
  <c r="N4742" i="2"/>
  <c r="L4742" i="2"/>
  <c r="M2988" i="2" s="1"/>
  <c r="K4742" i="2"/>
  <c r="J4742" i="2"/>
  <c r="I4742" i="2"/>
  <c r="G4742" i="2"/>
  <c r="T4741" i="2"/>
  <c r="S4741" i="2"/>
  <c r="R4741" i="2"/>
  <c r="Q4741" i="2"/>
  <c r="P4741" i="2"/>
  <c r="O4741" i="2"/>
  <c r="N4741" i="2"/>
  <c r="L4741" i="2"/>
  <c r="K4741" i="2"/>
  <c r="J4741" i="2"/>
  <c r="I4741" i="2"/>
  <c r="G4741" i="2"/>
  <c r="T4740" i="2"/>
  <c r="S4740" i="2"/>
  <c r="R4740" i="2"/>
  <c r="Q4740" i="2"/>
  <c r="P4740" i="2"/>
  <c r="O4740" i="2"/>
  <c r="N4740" i="2"/>
  <c r="L4740" i="2"/>
  <c r="K4740" i="2"/>
  <c r="J4740" i="2"/>
  <c r="I4740" i="2"/>
  <c r="G4740" i="2"/>
  <c r="T4739" i="2"/>
  <c r="S4739" i="2"/>
  <c r="R4739" i="2"/>
  <c r="Q4739" i="2"/>
  <c r="P4739" i="2"/>
  <c r="O4739" i="2"/>
  <c r="N4739" i="2"/>
  <c r="K4739" i="2"/>
  <c r="J4739" i="2"/>
  <c r="I4739" i="2"/>
  <c r="G4739" i="2"/>
  <c r="T4738" i="2"/>
  <c r="S4738" i="2"/>
  <c r="R4738" i="2"/>
  <c r="Q4738" i="2"/>
  <c r="P4738" i="2"/>
  <c r="O4738" i="2"/>
  <c r="N4738" i="2"/>
  <c r="L4738" i="2"/>
  <c r="J4738" i="2"/>
  <c r="I4738" i="2"/>
  <c r="G4738" i="2"/>
  <c r="T4737" i="2"/>
  <c r="S4737" i="2"/>
  <c r="R4737" i="2"/>
  <c r="Q4737" i="2"/>
  <c r="P4737" i="2"/>
  <c r="O4737" i="2"/>
  <c r="N4737" i="2"/>
  <c r="J4737" i="2"/>
  <c r="K4535" i="2" s="1"/>
  <c r="I4737" i="2"/>
  <c r="L4535" i="2" s="1"/>
  <c r="G4737" i="2"/>
  <c r="T4736" i="2"/>
  <c r="S4736" i="2"/>
  <c r="R4736" i="2"/>
  <c r="Q4736" i="2"/>
  <c r="P4736" i="2"/>
  <c r="O4736" i="2"/>
  <c r="N4736" i="2"/>
  <c r="L4736" i="2"/>
  <c r="J4736" i="2"/>
  <c r="I4736" i="2"/>
  <c r="G4736" i="2"/>
  <c r="T4735" i="2"/>
  <c r="S4735" i="2"/>
  <c r="R4735" i="2"/>
  <c r="Q4735" i="2"/>
  <c r="P4735" i="2"/>
  <c r="O4735" i="2"/>
  <c r="N4735" i="2"/>
  <c r="L4735" i="2"/>
  <c r="J4735" i="2"/>
  <c r="I4735" i="2"/>
  <c r="G4735" i="2"/>
  <c r="T4734" i="2"/>
  <c r="S4734" i="2"/>
  <c r="R4734" i="2"/>
  <c r="Q4734" i="2"/>
  <c r="P4734" i="2"/>
  <c r="O4734" i="2"/>
  <c r="N4734" i="2"/>
  <c r="J4734" i="2"/>
  <c r="I4734" i="2"/>
  <c r="G4734" i="2"/>
  <c r="T4733" i="2"/>
  <c r="S4733" i="2"/>
  <c r="R4733" i="2"/>
  <c r="Q4733" i="2"/>
  <c r="P4733" i="2"/>
  <c r="O4733" i="2"/>
  <c r="N4733" i="2"/>
  <c r="M4733" i="2"/>
  <c r="L4733" i="2"/>
  <c r="J4733" i="2"/>
  <c r="I4733" i="2"/>
  <c r="G4733" i="2"/>
  <c r="T4732" i="2"/>
  <c r="S4732" i="2"/>
  <c r="R4732" i="2"/>
  <c r="Q4732" i="2"/>
  <c r="P4732" i="2"/>
  <c r="O4732" i="2"/>
  <c r="N4732" i="2"/>
  <c r="L4732" i="2"/>
  <c r="J4732" i="2"/>
  <c r="I4732" i="2"/>
  <c r="G4732" i="2"/>
  <c r="T4731" i="2"/>
  <c r="S4731" i="2"/>
  <c r="R4731" i="2"/>
  <c r="Q4731" i="2"/>
  <c r="P4731" i="2"/>
  <c r="O4731" i="2"/>
  <c r="N4731" i="2"/>
  <c r="L4731" i="2"/>
  <c r="K4731" i="2"/>
  <c r="J4731" i="2"/>
  <c r="I4731" i="2"/>
  <c r="G4731" i="2"/>
  <c r="T4730" i="2"/>
  <c r="S4730" i="2"/>
  <c r="R4730" i="2"/>
  <c r="Q4730" i="2"/>
  <c r="P4730" i="2"/>
  <c r="O4730" i="2"/>
  <c r="N4730" i="2"/>
  <c r="L4730" i="2"/>
  <c r="K4730" i="2"/>
  <c r="M4589" i="2" s="1"/>
  <c r="J4730" i="2"/>
  <c r="K4589" i="2" s="1"/>
  <c r="I4730" i="2"/>
  <c r="L4589" i="2" s="1"/>
  <c r="G4730" i="2"/>
  <c r="T4729" i="2"/>
  <c r="S4729" i="2"/>
  <c r="R4729" i="2"/>
  <c r="Q4729" i="2"/>
  <c r="P4729" i="2"/>
  <c r="O4729" i="2"/>
  <c r="N4729" i="2"/>
  <c r="L4729" i="2"/>
  <c r="K4729" i="2"/>
  <c r="J4729" i="2"/>
  <c r="I4729" i="2"/>
  <c r="G4729" i="2"/>
  <c r="T4728" i="2"/>
  <c r="S4728" i="2"/>
  <c r="R4728" i="2"/>
  <c r="Q4728" i="2"/>
  <c r="P4728" i="2"/>
  <c r="O4728" i="2"/>
  <c r="N4728" i="2"/>
  <c r="L4728" i="2"/>
  <c r="K4728" i="2"/>
  <c r="J4728" i="2"/>
  <c r="I4728" i="2"/>
  <c r="G4728" i="2"/>
  <c r="T4727" i="2"/>
  <c r="S4727" i="2"/>
  <c r="R4727" i="2"/>
  <c r="Q4727" i="2"/>
  <c r="P4727" i="2"/>
  <c r="O4727" i="2"/>
  <c r="N4727" i="2"/>
  <c r="L4727" i="2"/>
  <c r="K4727" i="2"/>
  <c r="M3466" i="2" s="1"/>
  <c r="J4727" i="2"/>
  <c r="I4727" i="2"/>
  <c r="G4727" i="2"/>
  <c r="T4726" i="2"/>
  <c r="S4726" i="2"/>
  <c r="R4726" i="2"/>
  <c r="Q4726" i="2"/>
  <c r="P4726" i="2"/>
  <c r="O4726" i="2"/>
  <c r="N4726" i="2"/>
  <c r="L4726" i="2"/>
  <c r="K4726" i="2"/>
  <c r="J4726" i="2"/>
  <c r="K3926" i="2" s="1"/>
  <c r="I4726" i="2"/>
  <c r="G4726" i="2"/>
  <c r="T4725" i="2"/>
  <c r="S4725" i="2"/>
  <c r="R4725" i="2"/>
  <c r="Q4725" i="2"/>
  <c r="P4725" i="2"/>
  <c r="O4725" i="2"/>
  <c r="N4725" i="2"/>
  <c r="L4725" i="2"/>
  <c r="K4725" i="2"/>
  <c r="J4725" i="2"/>
  <c r="I4725" i="2"/>
  <c r="G4725" i="2"/>
  <c r="T4724" i="2"/>
  <c r="S4724" i="2"/>
  <c r="R4724" i="2"/>
  <c r="Q4724" i="2"/>
  <c r="P4724" i="2"/>
  <c r="O4724" i="2"/>
  <c r="N4724" i="2"/>
  <c r="L4724" i="2"/>
  <c r="K4724" i="2"/>
  <c r="J4724" i="2"/>
  <c r="K4041" i="2" s="1"/>
  <c r="I4724" i="2"/>
  <c r="G4724" i="2"/>
  <c r="T4723" i="2"/>
  <c r="S4723" i="2"/>
  <c r="R4723" i="2"/>
  <c r="Q4723" i="2"/>
  <c r="P4723" i="2"/>
  <c r="O4723" i="2"/>
  <c r="N4723" i="2"/>
  <c r="L4723" i="2"/>
  <c r="J4723" i="2"/>
  <c r="I4723" i="2"/>
  <c r="G4723" i="2"/>
  <c r="T4722" i="2"/>
  <c r="S4722" i="2"/>
  <c r="R4722" i="2"/>
  <c r="Q4722" i="2"/>
  <c r="P4722" i="2"/>
  <c r="O4722" i="2"/>
  <c r="N4722" i="2"/>
  <c r="J4722" i="2"/>
  <c r="I4722" i="2"/>
  <c r="G4722" i="2"/>
  <c r="T4721" i="2"/>
  <c r="S4721" i="2"/>
  <c r="R4721" i="2"/>
  <c r="Q4721" i="2"/>
  <c r="P4721" i="2"/>
  <c r="O4721" i="2"/>
  <c r="N4721" i="2"/>
  <c r="L4721" i="2"/>
  <c r="J4721" i="2"/>
  <c r="I4721" i="2"/>
  <c r="G4721" i="2"/>
  <c r="T4720" i="2"/>
  <c r="S4720" i="2"/>
  <c r="R4720" i="2"/>
  <c r="Q4720" i="2"/>
  <c r="P4720" i="2"/>
  <c r="O4720" i="2"/>
  <c r="N4720" i="2"/>
  <c r="L4720" i="2"/>
  <c r="J4720" i="2"/>
  <c r="I4720" i="2"/>
  <c r="G4720" i="2"/>
  <c r="T4719" i="2"/>
  <c r="S4719" i="2"/>
  <c r="R4719" i="2"/>
  <c r="Q4719" i="2"/>
  <c r="P4719" i="2"/>
  <c r="O4719" i="2"/>
  <c r="N4719" i="2"/>
  <c r="L4719" i="2"/>
  <c r="K4719" i="2"/>
  <c r="J4719" i="2"/>
  <c r="I4719" i="2"/>
  <c r="G4719" i="2"/>
  <c r="T4718" i="2"/>
  <c r="S4718" i="2"/>
  <c r="R4718" i="2"/>
  <c r="Q4718" i="2"/>
  <c r="P4718" i="2"/>
  <c r="O4718" i="2"/>
  <c r="N4718" i="2"/>
  <c r="L4718" i="2"/>
  <c r="K4718" i="2"/>
  <c r="J4718" i="2"/>
  <c r="K4613" i="2" s="1"/>
  <c r="I4718" i="2"/>
  <c r="L4613" i="2" s="1"/>
  <c r="M5173" i="2" s="1"/>
  <c r="G4718" i="2"/>
  <c r="T4717" i="2"/>
  <c r="S4717" i="2"/>
  <c r="R4717" i="2"/>
  <c r="Q4717" i="2"/>
  <c r="P4717" i="2"/>
  <c r="O4717" i="2"/>
  <c r="N4717" i="2"/>
  <c r="K4717" i="2"/>
  <c r="J4717" i="2"/>
  <c r="K4571" i="2" s="1"/>
  <c r="I4717" i="2"/>
  <c r="L4571" i="2" s="1"/>
  <c r="G4717" i="2"/>
  <c r="T4716" i="2"/>
  <c r="S4716" i="2"/>
  <c r="R4716" i="2"/>
  <c r="Q4716" i="2"/>
  <c r="P4716" i="2"/>
  <c r="O4716" i="2"/>
  <c r="N4716" i="2"/>
  <c r="L4716" i="2"/>
  <c r="K4716" i="2"/>
  <c r="J4716" i="2"/>
  <c r="K4807" i="2" s="1"/>
  <c r="I4716" i="2"/>
  <c r="L4807" i="2" s="1"/>
  <c r="G4716" i="2"/>
  <c r="T4715" i="2"/>
  <c r="S4715" i="2"/>
  <c r="R4715" i="2"/>
  <c r="Q4715" i="2"/>
  <c r="P4715" i="2"/>
  <c r="O4715" i="2"/>
  <c r="N4715" i="2"/>
  <c r="K4715" i="2"/>
  <c r="J4715" i="2"/>
  <c r="I4715" i="2"/>
  <c r="G4715" i="2"/>
  <c r="T4714" i="2"/>
  <c r="S4714" i="2"/>
  <c r="R4714" i="2"/>
  <c r="Q4714" i="2"/>
  <c r="P4714" i="2"/>
  <c r="O4714" i="2"/>
  <c r="N4714" i="2"/>
  <c r="L4714" i="2"/>
  <c r="K4714" i="2"/>
  <c r="M3065" i="2" s="1"/>
  <c r="J4714" i="2"/>
  <c r="I4714" i="2"/>
  <c r="G4714" i="2"/>
  <c r="T4713" i="2"/>
  <c r="S4713" i="2"/>
  <c r="R4713" i="2"/>
  <c r="Q4713" i="2"/>
  <c r="P4713" i="2"/>
  <c r="O4713" i="2"/>
  <c r="N4713" i="2"/>
  <c r="J4713" i="2"/>
  <c r="I4713" i="2"/>
  <c r="G4713" i="2"/>
  <c r="T4712" i="2"/>
  <c r="S4712" i="2"/>
  <c r="R4712" i="2"/>
  <c r="Q4712" i="2"/>
  <c r="P4712" i="2"/>
  <c r="O4712" i="2"/>
  <c r="N4712" i="2"/>
  <c r="L4712" i="2"/>
  <c r="M3543" i="2" s="1"/>
  <c r="J4712" i="2"/>
  <c r="I4712" i="2"/>
  <c r="G4712" i="2"/>
  <c r="T4711" i="2"/>
  <c r="S4711" i="2"/>
  <c r="R4711" i="2"/>
  <c r="Q4711" i="2"/>
  <c r="P4711" i="2"/>
  <c r="O4711" i="2"/>
  <c r="N4711" i="2"/>
  <c r="L4711" i="2"/>
  <c r="J4711" i="2"/>
  <c r="K4653" i="2" s="1"/>
  <c r="I4711" i="2"/>
  <c r="G4711" i="2"/>
  <c r="T4710" i="2"/>
  <c r="S4710" i="2"/>
  <c r="R4710" i="2"/>
  <c r="Q4710" i="2"/>
  <c r="P4710" i="2"/>
  <c r="O4710" i="2"/>
  <c r="N4710" i="2"/>
  <c r="L4710" i="2"/>
  <c r="K4710" i="2"/>
  <c r="J4710" i="2"/>
  <c r="I4710" i="2"/>
  <c r="G4710" i="2"/>
  <c r="T4709" i="2"/>
  <c r="S4709" i="2"/>
  <c r="R4709" i="2"/>
  <c r="Q4709" i="2"/>
  <c r="P4709" i="2"/>
  <c r="O4709" i="2"/>
  <c r="N4709" i="2"/>
  <c r="L4709" i="2"/>
  <c r="K4709" i="2"/>
  <c r="J4709" i="2"/>
  <c r="I4709" i="2"/>
  <c r="G4709" i="2"/>
  <c r="T4708" i="2"/>
  <c r="S4708" i="2"/>
  <c r="R4708" i="2"/>
  <c r="Q4708" i="2"/>
  <c r="P4708" i="2"/>
  <c r="O4708" i="2"/>
  <c r="N4708" i="2"/>
  <c r="L4708" i="2"/>
  <c r="K4708" i="2"/>
  <c r="J4708" i="2"/>
  <c r="I4708" i="2"/>
  <c r="G4708" i="2"/>
  <c r="T4707" i="2"/>
  <c r="S4707" i="2"/>
  <c r="R4707" i="2"/>
  <c r="Q4707" i="2"/>
  <c r="P4707" i="2"/>
  <c r="O4707" i="2"/>
  <c r="N4707" i="2"/>
  <c r="L4707" i="2"/>
  <c r="K4707" i="2"/>
  <c r="J4707" i="2"/>
  <c r="K3592" i="2" s="1"/>
  <c r="I4707" i="2"/>
  <c r="G4707" i="2"/>
  <c r="T4706" i="2"/>
  <c r="S4706" i="2"/>
  <c r="R4706" i="2"/>
  <c r="Q4706" i="2"/>
  <c r="P4706" i="2"/>
  <c r="O4706" i="2"/>
  <c r="N4706" i="2"/>
  <c r="K4706" i="2"/>
  <c r="J4706" i="2"/>
  <c r="I4706" i="2"/>
  <c r="G4706" i="2"/>
  <c r="T4705" i="2"/>
  <c r="S4705" i="2"/>
  <c r="R4705" i="2"/>
  <c r="Q4705" i="2"/>
  <c r="P4705" i="2"/>
  <c r="O4705" i="2"/>
  <c r="N4705" i="2"/>
  <c r="K4705" i="2"/>
  <c r="J4705" i="2"/>
  <c r="I4705" i="2"/>
  <c r="G4705" i="2"/>
  <c r="T4704" i="2"/>
  <c r="S4704" i="2"/>
  <c r="R4704" i="2"/>
  <c r="Q4704" i="2"/>
  <c r="P4704" i="2"/>
  <c r="O4704" i="2"/>
  <c r="N4704" i="2"/>
  <c r="L4704" i="2"/>
  <c r="K4704" i="2"/>
  <c r="J4704" i="2"/>
  <c r="I4704" i="2"/>
  <c r="G4704" i="2"/>
  <c r="T4703" i="2"/>
  <c r="S4703" i="2"/>
  <c r="R4703" i="2"/>
  <c r="Q4703" i="2"/>
  <c r="P4703" i="2"/>
  <c r="O4703" i="2"/>
  <c r="N4703" i="2"/>
  <c r="L4703" i="2"/>
  <c r="K4703" i="2"/>
  <c r="J4703" i="2"/>
  <c r="I4703" i="2"/>
  <c r="G4703" i="2"/>
  <c r="T4702" i="2"/>
  <c r="S4702" i="2"/>
  <c r="R4702" i="2"/>
  <c r="Q4702" i="2"/>
  <c r="P4702" i="2"/>
  <c r="O4702" i="2"/>
  <c r="N4702" i="2"/>
  <c r="L4702" i="2"/>
  <c r="K4702" i="2"/>
  <c r="J4702" i="2"/>
  <c r="K3362" i="2" s="1"/>
  <c r="I4702" i="2"/>
  <c r="G4702" i="2"/>
  <c r="T4701" i="2"/>
  <c r="S4701" i="2"/>
  <c r="R4701" i="2"/>
  <c r="Q4701" i="2"/>
  <c r="P4701" i="2"/>
  <c r="O4701" i="2"/>
  <c r="N4701" i="2"/>
  <c r="L4701" i="2"/>
  <c r="K4701" i="2"/>
  <c r="J4701" i="2"/>
  <c r="I4701" i="2"/>
  <c r="G4701" i="2"/>
  <c r="T4700" i="2"/>
  <c r="S4700" i="2"/>
  <c r="R4700" i="2"/>
  <c r="Q4700" i="2"/>
  <c r="P4700" i="2"/>
  <c r="O4700" i="2"/>
  <c r="N4700" i="2"/>
  <c r="L4700" i="2"/>
  <c r="J4700" i="2"/>
  <c r="I4700" i="2"/>
  <c r="G4700" i="2"/>
  <c r="T4699" i="2"/>
  <c r="S4699" i="2"/>
  <c r="R4699" i="2"/>
  <c r="Q4699" i="2"/>
  <c r="P4699" i="2"/>
  <c r="O4699" i="2"/>
  <c r="N4699" i="2"/>
  <c r="L4699" i="2"/>
  <c r="J4699" i="2"/>
  <c r="K3335" i="2" s="1"/>
  <c r="I4699" i="2"/>
  <c r="G4699" i="2"/>
  <c r="T4698" i="2"/>
  <c r="S4698" i="2"/>
  <c r="R4698" i="2"/>
  <c r="Q4698" i="2"/>
  <c r="P4698" i="2"/>
  <c r="O4698" i="2"/>
  <c r="N4698" i="2"/>
  <c r="J4698" i="2"/>
  <c r="K4661" i="2" s="1"/>
  <c r="I4698" i="2"/>
  <c r="G4698" i="2"/>
  <c r="T4697" i="2"/>
  <c r="S4697" i="2"/>
  <c r="R4697" i="2"/>
  <c r="Q4697" i="2"/>
  <c r="P4697" i="2"/>
  <c r="O4697" i="2"/>
  <c r="N4697" i="2"/>
  <c r="L4697" i="2"/>
  <c r="J4697" i="2"/>
  <c r="I4697" i="2"/>
  <c r="G4697" i="2"/>
  <c r="T4696" i="2"/>
  <c r="S4696" i="2"/>
  <c r="R4696" i="2"/>
  <c r="Q4696" i="2"/>
  <c r="P4696" i="2"/>
  <c r="O4696" i="2"/>
  <c r="N4696" i="2"/>
  <c r="L4696" i="2"/>
  <c r="J4696" i="2"/>
  <c r="I4696" i="2"/>
  <c r="G4696" i="2"/>
  <c r="T4695" i="2"/>
  <c r="S4695" i="2"/>
  <c r="R4695" i="2"/>
  <c r="Q4695" i="2"/>
  <c r="P4695" i="2"/>
  <c r="O4695" i="2"/>
  <c r="N4695" i="2"/>
  <c r="K4695" i="2"/>
  <c r="J4695" i="2"/>
  <c r="I4695" i="2"/>
  <c r="G4695" i="2"/>
  <c r="T4694" i="2"/>
  <c r="S4694" i="2"/>
  <c r="R4694" i="2"/>
  <c r="Q4694" i="2"/>
  <c r="P4694" i="2"/>
  <c r="O4694" i="2"/>
  <c r="N4694" i="2"/>
  <c r="J4694" i="2"/>
  <c r="I4694" i="2"/>
  <c r="G4694" i="2"/>
  <c r="T4693" i="2"/>
  <c r="S4693" i="2"/>
  <c r="R4693" i="2"/>
  <c r="Q4693" i="2"/>
  <c r="P4693" i="2"/>
  <c r="O4693" i="2"/>
  <c r="N4693" i="2"/>
  <c r="L4693" i="2"/>
  <c r="K4693" i="2"/>
  <c r="J4693" i="2"/>
  <c r="I4693" i="2"/>
  <c r="G4693" i="2"/>
  <c r="T4692" i="2"/>
  <c r="S4692" i="2"/>
  <c r="R4692" i="2"/>
  <c r="Q4692" i="2"/>
  <c r="P4692" i="2"/>
  <c r="O4692" i="2"/>
  <c r="N4692" i="2"/>
  <c r="L4692" i="2"/>
  <c r="M3630" i="2" s="1"/>
  <c r="K4692" i="2"/>
  <c r="J4692" i="2"/>
  <c r="K3630" i="2" s="1"/>
  <c r="I4692" i="2"/>
  <c r="G4692" i="2"/>
  <c r="T4691" i="2"/>
  <c r="S4691" i="2"/>
  <c r="R4691" i="2"/>
  <c r="Q4691" i="2"/>
  <c r="P4691" i="2"/>
  <c r="O4691" i="2"/>
  <c r="N4691" i="2"/>
  <c r="L4691" i="2"/>
  <c r="K4691" i="2"/>
  <c r="J4691" i="2"/>
  <c r="K5327" i="2" s="1"/>
  <c r="I4691" i="2"/>
  <c r="L5327" i="2" s="1"/>
  <c r="G4691" i="2"/>
  <c r="T4690" i="2"/>
  <c r="S4690" i="2"/>
  <c r="R4690" i="2"/>
  <c r="Q4690" i="2"/>
  <c r="P4690" i="2"/>
  <c r="O4690" i="2"/>
  <c r="N4690" i="2"/>
  <c r="L4690" i="2"/>
  <c r="K4690" i="2"/>
  <c r="J4690" i="2"/>
  <c r="K5878" i="2" s="1"/>
  <c r="M4685" i="2" s="1"/>
  <c r="I4690" i="2"/>
  <c r="L5878" i="2" s="1"/>
  <c r="G4690" i="2"/>
  <c r="T4689" i="2"/>
  <c r="S4689" i="2"/>
  <c r="R4689" i="2"/>
  <c r="Q4689" i="2"/>
  <c r="P4689" i="2"/>
  <c r="O4689" i="2"/>
  <c r="N4689" i="2"/>
  <c r="L4689" i="2"/>
  <c r="K4689" i="2"/>
  <c r="J4689" i="2"/>
  <c r="K5565" i="2" s="1"/>
  <c r="I4689" i="2"/>
  <c r="L5565" i="2" s="1"/>
  <c r="G4689" i="2"/>
  <c r="T4688" i="2"/>
  <c r="S4688" i="2"/>
  <c r="R4688" i="2"/>
  <c r="Q4688" i="2"/>
  <c r="P4688" i="2"/>
  <c r="O4688" i="2"/>
  <c r="N4688" i="2"/>
  <c r="L4688" i="2"/>
  <c r="M5930" i="2" s="1"/>
  <c r="K4688" i="2"/>
  <c r="J4688" i="2"/>
  <c r="K5930" i="2" s="1"/>
  <c r="M3057" i="2" s="1"/>
  <c r="I4688" i="2"/>
  <c r="L5930" i="2" s="1"/>
  <c r="G4688" i="2"/>
  <c r="T4687" i="2"/>
  <c r="S4687" i="2"/>
  <c r="R4687" i="2"/>
  <c r="Q4687" i="2"/>
  <c r="P4687" i="2"/>
  <c r="O4687" i="2"/>
  <c r="N4687" i="2"/>
  <c r="K4687" i="2"/>
  <c r="J4687" i="2"/>
  <c r="K5446" i="2" s="1"/>
  <c r="I4687" i="2"/>
  <c r="L5446" i="2" s="1"/>
  <c r="G4687" i="2"/>
  <c r="T4686" i="2"/>
  <c r="S4686" i="2"/>
  <c r="R4686" i="2"/>
  <c r="Q4686" i="2"/>
  <c r="P4686" i="2"/>
  <c r="O4686" i="2"/>
  <c r="N4686" i="2"/>
  <c r="L4686" i="2"/>
  <c r="M5912" i="2" s="1"/>
  <c r="J4686" i="2"/>
  <c r="K5912" i="2" s="1"/>
  <c r="I4686" i="2"/>
  <c r="L5912" i="2" s="1"/>
  <c r="G4686" i="2"/>
  <c r="T4685" i="2"/>
  <c r="S4685" i="2"/>
  <c r="R4685" i="2"/>
  <c r="Q4685" i="2"/>
  <c r="P4685" i="2"/>
  <c r="O4685" i="2"/>
  <c r="N4685" i="2"/>
  <c r="L4685" i="2"/>
  <c r="M5564" i="2" s="1"/>
  <c r="J4685" i="2"/>
  <c r="K5564" i="2" s="1"/>
  <c r="I4685" i="2"/>
  <c r="L5564" i="2" s="1"/>
  <c r="G4685" i="2"/>
  <c r="T4684" i="2"/>
  <c r="S4684" i="2"/>
  <c r="R4684" i="2"/>
  <c r="Q4684" i="2"/>
  <c r="P4684" i="2"/>
  <c r="O4684" i="2"/>
  <c r="N4684" i="2"/>
  <c r="L4684" i="2"/>
  <c r="J4684" i="2"/>
  <c r="K5233" i="2" s="1"/>
  <c r="I4684" i="2"/>
  <c r="L5233" i="2" s="1"/>
  <c r="G4684" i="2"/>
  <c r="T4683" i="2"/>
  <c r="S4683" i="2"/>
  <c r="R4683" i="2"/>
  <c r="Q4683" i="2"/>
  <c r="P4683" i="2"/>
  <c r="O4683" i="2"/>
  <c r="N4683" i="2"/>
  <c r="L4683" i="2"/>
  <c r="J4683" i="2"/>
  <c r="K5211" i="2" s="1"/>
  <c r="I4683" i="2"/>
  <c r="L5211" i="2" s="1"/>
  <c r="G4683" i="2"/>
  <c r="T4682" i="2"/>
  <c r="S4682" i="2"/>
  <c r="R4682" i="2"/>
  <c r="Q4682" i="2"/>
  <c r="P4682" i="2"/>
  <c r="O4682" i="2"/>
  <c r="N4682" i="2"/>
  <c r="L4682" i="2"/>
  <c r="K4682" i="2"/>
  <c r="J4682" i="2"/>
  <c r="K5463" i="2" s="1"/>
  <c r="I4682" i="2"/>
  <c r="L5463" i="2" s="1"/>
  <c r="G4682" i="2"/>
  <c r="T4681" i="2"/>
  <c r="S4681" i="2"/>
  <c r="R4681" i="2"/>
  <c r="Q4681" i="2"/>
  <c r="P4681" i="2"/>
  <c r="O4681" i="2"/>
  <c r="N4681" i="2"/>
  <c r="L4681" i="2"/>
  <c r="M5981" i="2" s="1"/>
  <c r="K4681" i="2"/>
  <c r="J4681" i="2"/>
  <c r="K5981" i="2" s="1"/>
  <c r="I4681" i="2"/>
  <c r="L5981" i="2" s="1"/>
  <c r="G4681" i="2"/>
  <c r="T4680" i="2"/>
  <c r="S4680" i="2"/>
  <c r="R4680" i="2"/>
  <c r="Q4680" i="2"/>
  <c r="P4680" i="2"/>
  <c r="O4680" i="2"/>
  <c r="N4680" i="2"/>
  <c r="L4680" i="2"/>
  <c r="K4680" i="2"/>
  <c r="J4680" i="2"/>
  <c r="K5877" i="2" s="1"/>
  <c r="I4680" i="2"/>
  <c r="L5877" i="2" s="1"/>
  <c r="G4680" i="2"/>
  <c r="T4679" i="2"/>
  <c r="S4679" i="2"/>
  <c r="R4679" i="2"/>
  <c r="Q4679" i="2"/>
  <c r="P4679" i="2"/>
  <c r="O4679" i="2"/>
  <c r="N4679" i="2"/>
  <c r="L4679" i="2"/>
  <c r="M5232" i="2" s="1"/>
  <c r="K4679" i="2"/>
  <c r="J4679" i="2"/>
  <c r="K5232" i="2" s="1"/>
  <c r="I4679" i="2"/>
  <c r="L5232" i="2" s="1"/>
  <c r="G4679" i="2"/>
  <c r="T4678" i="2"/>
  <c r="S4678" i="2"/>
  <c r="R4678" i="2"/>
  <c r="Q4678" i="2"/>
  <c r="P4678" i="2"/>
  <c r="O4678" i="2"/>
  <c r="N4678" i="2"/>
  <c r="L4678" i="2"/>
  <c r="K4678" i="2"/>
  <c r="J4678" i="2"/>
  <c r="K5542" i="2" s="1"/>
  <c r="I4678" i="2"/>
  <c r="L5542" i="2" s="1"/>
  <c r="G4678" i="2"/>
  <c r="T4677" i="2"/>
  <c r="S4677" i="2"/>
  <c r="R4677" i="2"/>
  <c r="Q4677" i="2"/>
  <c r="P4677" i="2"/>
  <c r="O4677" i="2"/>
  <c r="N4677" i="2"/>
  <c r="L4677" i="2"/>
  <c r="M5950" i="2" s="1"/>
  <c r="K4677" i="2"/>
  <c r="J4677" i="2"/>
  <c r="K5950" i="2" s="1"/>
  <c r="M4376" i="2" s="1"/>
  <c r="I4677" i="2"/>
  <c r="L5950" i="2" s="1"/>
  <c r="G4677" i="2"/>
  <c r="T4676" i="2"/>
  <c r="S4676" i="2"/>
  <c r="R4676" i="2"/>
  <c r="Q4676" i="2"/>
  <c r="P4676" i="2"/>
  <c r="O4676" i="2"/>
  <c r="N4676" i="2"/>
  <c r="L4676" i="2"/>
  <c r="K4676" i="2"/>
  <c r="J4676" i="2"/>
  <c r="K5130" i="2" s="1"/>
  <c r="I4676" i="2"/>
  <c r="L5130" i="2" s="1"/>
  <c r="G4676" i="2"/>
  <c r="T4675" i="2"/>
  <c r="S4675" i="2"/>
  <c r="R4675" i="2"/>
  <c r="Q4675" i="2"/>
  <c r="P4675" i="2"/>
  <c r="O4675" i="2"/>
  <c r="N4675" i="2"/>
  <c r="L4675" i="2"/>
  <c r="K4675" i="2"/>
  <c r="J4675" i="2"/>
  <c r="K5593" i="2" s="1"/>
  <c r="M3078" i="2" s="1"/>
  <c r="I4675" i="2"/>
  <c r="L5593" i="2" s="1"/>
  <c r="G4675" i="2"/>
  <c r="T4674" i="2"/>
  <c r="S4674" i="2"/>
  <c r="R4674" i="2"/>
  <c r="Q4674" i="2"/>
  <c r="P4674" i="2"/>
  <c r="O4674" i="2"/>
  <c r="N4674" i="2"/>
  <c r="L4674" i="2"/>
  <c r="K4674" i="2"/>
  <c r="J4674" i="2"/>
  <c r="K5347" i="2" s="1"/>
  <c r="I4674" i="2"/>
  <c r="L5347" i="2" s="1"/>
  <c r="G4674" i="2"/>
  <c r="T4673" i="2"/>
  <c r="S4673" i="2"/>
  <c r="R4673" i="2"/>
  <c r="Q4673" i="2"/>
  <c r="P4673" i="2"/>
  <c r="O4673" i="2"/>
  <c r="N4673" i="2"/>
  <c r="L4673" i="2"/>
  <c r="M5326" i="2" s="1"/>
  <c r="K4673" i="2"/>
  <c r="J4673" i="2"/>
  <c r="K5326" i="2" s="1"/>
  <c r="M3468" i="2" s="1"/>
  <c r="I4673" i="2"/>
  <c r="L5326" i="2" s="1"/>
  <c r="G4673" i="2"/>
  <c r="T4672" i="2"/>
  <c r="S4672" i="2"/>
  <c r="R4672" i="2"/>
  <c r="Q4672" i="2"/>
  <c r="P4672" i="2"/>
  <c r="O4672" i="2"/>
  <c r="N4672" i="2"/>
  <c r="K4672" i="2"/>
  <c r="J4672" i="2"/>
  <c r="K5045" i="2" s="1"/>
  <c r="I4672" i="2"/>
  <c r="L5045" i="2" s="1"/>
  <c r="G4672" i="2"/>
  <c r="T4671" i="2"/>
  <c r="S4671" i="2"/>
  <c r="R4671" i="2"/>
  <c r="Q4671" i="2"/>
  <c r="P4671" i="2"/>
  <c r="O4671" i="2"/>
  <c r="N4671" i="2"/>
  <c r="L4671" i="2"/>
  <c r="J4671" i="2"/>
  <c r="K5518" i="2" s="1"/>
  <c r="I4671" i="2"/>
  <c r="L5518" i="2" s="1"/>
  <c r="M2269" i="2" s="1"/>
  <c r="G4671" i="2"/>
  <c r="T4670" i="2"/>
  <c r="S4670" i="2"/>
  <c r="R4670" i="2"/>
  <c r="Q4670" i="2"/>
  <c r="P4670" i="2"/>
  <c r="O4670" i="2"/>
  <c r="N4670" i="2"/>
  <c r="J4670" i="2"/>
  <c r="K5744" i="2" s="1"/>
  <c r="I4670" i="2"/>
  <c r="L5744" i="2" s="1"/>
  <c r="G4670" i="2"/>
  <c r="T4669" i="2"/>
  <c r="S4669" i="2"/>
  <c r="R4669" i="2"/>
  <c r="Q4669" i="2"/>
  <c r="P4669" i="2"/>
  <c r="O4669" i="2"/>
  <c r="N4669" i="2"/>
  <c r="L4669" i="2"/>
  <c r="M4989" i="2" s="1"/>
  <c r="J4669" i="2"/>
  <c r="K4989" i="2" s="1"/>
  <c r="I4669" i="2"/>
  <c r="L4989" i="2" s="1"/>
  <c r="G4669" i="2"/>
  <c r="T4668" i="2"/>
  <c r="S4668" i="2"/>
  <c r="R4668" i="2"/>
  <c r="Q4668" i="2"/>
  <c r="P4668" i="2"/>
  <c r="O4668" i="2"/>
  <c r="N4668" i="2"/>
  <c r="L4668" i="2"/>
  <c r="J4668" i="2"/>
  <c r="K5743" i="2" s="1"/>
  <c r="I4668" i="2"/>
  <c r="L5743" i="2" s="1"/>
  <c r="G4668" i="2"/>
  <c r="T4667" i="2"/>
  <c r="S4667" i="2"/>
  <c r="R4667" i="2"/>
  <c r="Q4667" i="2"/>
  <c r="P4667" i="2"/>
  <c r="O4667" i="2"/>
  <c r="N4667" i="2"/>
  <c r="L4667" i="2"/>
  <c r="J4667" i="2"/>
  <c r="K5865" i="2" s="1"/>
  <c r="I4667" i="2"/>
  <c r="L5865" i="2" s="1"/>
  <c r="G4667" i="2"/>
  <c r="T4666" i="2"/>
  <c r="S4666" i="2"/>
  <c r="R4666" i="2"/>
  <c r="Q4666" i="2"/>
  <c r="P4666" i="2"/>
  <c r="O4666" i="2"/>
  <c r="N4666" i="2"/>
  <c r="L4666" i="2"/>
  <c r="K4666" i="2"/>
  <c r="J4666" i="2"/>
  <c r="K5864" i="2" s="1"/>
  <c r="I4666" i="2"/>
  <c r="L5864" i="2" s="1"/>
  <c r="G4666" i="2"/>
  <c r="T4665" i="2"/>
  <c r="S4665" i="2"/>
  <c r="R4665" i="2"/>
  <c r="Q4665" i="2"/>
  <c r="P4665" i="2"/>
  <c r="O4665" i="2"/>
  <c r="N4665" i="2"/>
  <c r="L4665" i="2"/>
  <c r="K4665" i="2"/>
  <c r="J4665" i="2"/>
  <c r="K5762" i="2" s="1"/>
  <c r="I4665" i="2"/>
  <c r="L5762" i="2" s="1"/>
  <c r="G4665" i="2"/>
  <c r="T4664" i="2"/>
  <c r="S4664" i="2"/>
  <c r="R4664" i="2"/>
  <c r="Q4664" i="2"/>
  <c r="P4664" i="2"/>
  <c r="O4664" i="2"/>
  <c r="N4664" i="2"/>
  <c r="L4664" i="2"/>
  <c r="K4664" i="2"/>
  <c r="J4664" i="2"/>
  <c r="K5980" i="2" s="1"/>
  <c r="I4664" i="2"/>
  <c r="L5980" i="2" s="1"/>
  <c r="M4166" i="2" s="1"/>
  <c r="G4664" i="2"/>
  <c r="T4663" i="2"/>
  <c r="S4663" i="2"/>
  <c r="R4663" i="2"/>
  <c r="Q4663" i="2"/>
  <c r="P4663" i="2"/>
  <c r="O4663" i="2"/>
  <c r="N4663" i="2"/>
  <c r="L4663" i="2"/>
  <c r="J4663" i="2"/>
  <c r="K5729" i="2" s="1"/>
  <c r="I4663" i="2"/>
  <c r="L5729" i="2" s="1"/>
  <c r="G4663" i="2"/>
  <c r="T4662" i="2"/>
  <c r="S4662" i="2"/>
  <c r="R4662" i="2"/>
  <c r="Q4662" i="2"/>
  <c r="P4662" i="2"/>
  <c r="O4662" i="2"/>
  <c r="N4662" i="2"/>
  <c r="J4662" i="2"/>
  <c r="K5777" i="2" s="1"/>
  <c r="I4662" i="2"/>
  <c r="L5777" i="2" s="1"/>
  <c r="G4662" i="2"/>
  <c r="T4661" i="2"/>
  <c r="S4661" i="2"/>
  <c r="R4661" i="2"/>
  <c r="Q4661" i="2"/>
  <c r="P4661" i="2"/>
  <c r="O4661" i="2"/>
  <c r="N4661" i="2"/>
  <c r="L4661" i="2"/>
  <c r="J4661" i="2"/>
  <c r="K5210" i="2" s="1"/>
  <c r="I4661" i="2"/>
  <c r="L5210" i="2" s="1"/>
  <c r="G4661" i="2"/>
  <c r="T4660" i="2"/>
  <c r="S4660" i="2"/>
  <c r="R4660" i="2"/>
  <c r="Q4660" i="2"/>
  <c r="P4660" i="2"/>
  <c r="O4660" i="2"/>
  <c r="N4660" i="2"/>
  <c r="L4660" i="2"/>
  <c r="K4660" i="2"/>
  <c r="J4660" i="2"/>
  <c r="K5541" i="2" s="1"/>
  <c r="I4660" i="2"/>
  <c r="L5541" i="2" s="1"/>
  <c r="G4660" i="2"/>
  <c r="T4659" i="2"/>
  <c r="S4659" i="2"/>
  <c r="R4659" i="2"/>
  <c r="Q4659" i="2"/>
  <c r="P4659" i="2"/>
  <c r="O4659" i="2"/>
  <c r="N4659" i="2"/>
  <c r="L4659" i="2"/>
  <c r="K4659" i="2"/>
  <c r="J4659" i="2"/>
  <c r="K5929" i="2" s="1"/>
  <c r="I4659" i="2"/>
  <c r="L5929" i="2" s="1"/>
  <c r="G4659" i="2"/>
  <c r="T4658" i="2"/>
  <c r="S4658" i="2"/>
  <c r="R4658" i="2"/>
  <c r="Q4658" i="2"/>
  <c r="P4658" i="2"/>
  <c r="O4658" i="2"/>
  <c r="N4658" i="2"/>
  <c r="L4658" i="2"/>
  <c r="K4658" i="2"/>
  <c r="J4658" i="2"/>
  <c r="K5380" i="2" s="1"/>
  <c r="I4658" i="2"/>
  <c r="L5380" i="2" s="1"/>
  <c r="G4658" i="2"/>
  <c r="T4657" i="2"/>
  <c r="S4657" i="2"/>
  <c r="R4657" i="2"/>
  <c r="Q4657" i="2"/>
  <c r="P4657" i="2"/>
  <c r="O4657" i="2"/>
  <c r="N4657" i="2"/>
  <c r="L4657" i="2"/>
  <c r="K4657" i="2"/>
  <c r="J4657" i="2"/>
  <c r="K5379" i="2" s="1"/>
  <c r="I4657" i="2"/>
  <c r="L5379" i="2" s="1"/>
  <c r="G4657" i="2"/>
  <c r="T4656" i="2"/>
  <c r="S4656" i="2"/>
  <c r="R4656" i="2"/>
  <c r="Q4656" i="2"/>
  <c r="P4656" i="2"/>
  <c r="O4656" i="2"/>
  <c r="N4656" i="2"/>
  <c r="L4656" i="2"/>
  <c r="J4656" i="2"/>
  <c r="K5060" i="2" s="1"/>
  <c r="I4656" i="2"/>
  <c r="L5060" i="2" s="1"/>
  <c r="G4656" i="2"/>
  <c r="T4655" i="2"/>
  <c r="S4655" i="2"/>
  <c r="R4655" i="2"/>
  <c r="Q4655" i="2"/>
  <c r="P4655" i="2"/>
  <c r="O4655" i="2"/>
  <c r="N4655" i="2"/>
  <c r="J4655" i="2"/>
  <c r="K5968" i="2" s="1"/>
  <c r="I4655" i="2"/>
  <c r="L5968" i="2" s="1"/>
  <c r="G4655" i="2"/>
  <c r="T4654" i="2"/>
  <c r="S4654" i="2"/>
  <c r="R4654" i="2"/>
  <c r="Q4654" i="2"/>
  <c r="P4654" i="2"/>
  <c r="O4654" i="2"/>
  <c r="N4654" i="2"/>
  <c r="L4654" i="2"/>
  <c r="J4654" i="2"/>
  <c r="K5793" i="2" s="1"/>
  <c r="I4654" i="2"/>
  <c r="L5793" i="2" s="1"/>
  <c r="G4654" i="2"/>
  <c r="T4653" i="2"/>
  <c r="S4653" i="2"/>
  <c r="R4653" i="2"/>
  <c r="Q4653" i="2"/>
  <c r="P4653" i="2"/>
  <c r="O4653" i="2"/>
  <c r="N4653" i="2"/>
  <c r="L4653" i="2"/>
  <c r="J4653" i="2"/>
  <c r="K5312" i="2" s="1"/>
  <c r="I4653" i="2"/>
  <c r="L5312" i="2" s="1"/>
  <c r="M4229" i="2" s="1"/>
  <c r="G4653" i="2"/>
  <c r="T4652" i="2"/>
  <c r="S4652" i="2"/>
  <c r="R4652" i="2"/>
  <c r="Q4652" i="2"/>
  <c r="P4652" i="2"/>
  <c r="O4652" i="2"/>
  <c r="N4652" i="2"/>
  <c r="L4652" i="2"/>
  <c r="K4652" i="2"/>
  <c r="J4652" i="2"/>
  <c r="K5145" i="2" s="1"/>
  <c r="I4652" i="2"/>
  <c r="L5145" i="2" s="1"/>
  <c r="G4652" i="2"/>
  <c r="T4651" i="2"/>
  <c r="S4651" i="2"/>
  <c r="R4651" i="2"/>
  <c r="Q4651" i="2"/>
  <c r="P4651" i="2"/>
  <c r="O4651" i="2"/>
  <c r="N4651" i="2"/>
  <c r="L4651" i="2"/>
  <c r="K4651" i="2"/>
  <c r="J4651" i="2"/>
  <c r="K5540" i="2" s="1"/>
  <c r="I4651" i="2"/>
  <c r="L5540" i="2" s="1"/>
  <c r="M4906" i="2" s="1"/>
  <c r="G4651" i="2"/>
  <c r="T4650" i="2"/>
  <c r="S4650" i="2"/>
  <c r="R4650" i="2"/>
  <c r="Q4650" i="2"/>
  <c r="P4650" i="2"/>
  <c r="O4650" i="2"/>
  <c r="N4650" i="2"/>
  <c r="L4650" i="2"/>
  <c r="K4650" i="2"/>
  <c r="J4650" i="2"/>
  <c r="K5245" i="2" s="1"/>
  <c r="I4650" i="2"/>
  <c r="L5245" i="2" s="1"/>
  <c r="G4650" i="2"/>
  <c r="T4649" i="2"/>
  <c r="S4649" i="2"/>
  <c r="R4649" i="2"/>
  <c r="Q4649" i="2"/>
  <c r="P4649" i="2"/>
  <c r="O4649" i="2"/>
  <c r="N4649" i="2"/>
  <c r="K4649" i="2"/>
  <c r="J4649" i="2"/>
  <c r="K5646" i="2" s="1"/>
  <c r="I4649" i="2"/>
  <c r="L5646" i="2" s="1"/>
  <c r="G4649" i="2"/>
  <c r="T4648" i="2"/>
  <c r="S4648" i="2"/>
  <c r="R4648" i="2"/>
  <c r="Q4648" i="2"/>
  <c r="P4648" i="2"/>
  <c r="O4648" i="2"/>
  <c r="N4648" i="2"/>
  <c r="L4648" i="2"/>
  <c r="K4648" i="2"/>
  <c r="J4648" i="2"/>
  <c r="K5433" i="2" s="1"/>
  <c r="I4648" i="2"/>
  <c r="L5433" i="2" s="1"/>
  <c r="G4648" i="2"/>
  <c r="T4647" i="2"/>
  <c r="S4647" i="2"/>
  <c r="R4647" i="2"/>
  <c r="Q4647" i="2"/>
  <c r="P4647" i="2"/>
  <c r="O4647" i="2"/>
  <c r="N4647" i="2"/>
  <c r="L4647" i="2"/>
  <c r="K4647" i="2"/>
  <c r="J4647" i="2"/>
  <c r="K5059" i="2" s="1"/>
  <c r="I4647" i="2"/>
  <c r="L5059" i="2" s="1"/>
  <c r="G4647" i="2"/>
  <c r="T4646" i="2"/>
  <c r="S4646" i="2"/>
  <c r="R4646" i="2"/>
  <c r="Q4646" i="2"/>
  <c r="P4646" i="2"/>
  <c r="O4646" i="2"/>
  <c r="N4646" i="2"/>
  <c r="L4646" i="2"/>
  <c r="K4646" i="2"/>
  <c r="J4646" i="2"/>
  <c r="K5325" i="2" s="1"/>
  <c r="I4646" i="2"/>
  <c r="L5325" i="2" s="1"/>
  <c r="M4640" i="2" s="1"/>
  <c r="G4646" i="2"/>
  <c r="T4645" i="2"/>
  <c r="S4645" i="2"/>
  <c r="R4645" i="2"/>
  <c r="Q4645" i="2"/>
  <c r="P4645" i="2"/>
  <c r="O4645" i="2"/>
  <c r="N4645" i="2"/>
  <c r="L4645" i="2"/>
  <c r="K4645" i="2"/>
  <c r="J4645" i="2"/>
  <c r="K5078" i="2" s="1"/>
  <c r="I4645" i="2"/>
  <c r="L5078" i="2" s="1"/>
  <c r="G4645" i="2"/>
  <c r="T4644" i="2"/>
  <c r="S4644" i="2"/>
  <c r="R4644" i="2"/>
  <c r="Q4644" i="2"/>
  <c r="P4644" i="2"/>
  <c r="O4644" i="2"/>
  <c r="N4644" i="2"/>
  <c r="L4644" i="2"/>
  <c r="K4644" i="2"/>
  <c r="J4644" i="2"/>
  <c r="K5863" i="2" s="1"/>
  <c r="I4644" i="2"/>
  <c r="L5863" i="2" s="1"/>
  <c r="G4644" i="2"/>
  <c r="T4643" i="2"/>
  <c r="S4643" i="2"/>
  <c r="R4643" i="2"/>
  <c r="Q4643" i="2"/>
  <c r="P4643" i="2"/>
  <c r="O4643" i="2"/>
  <c r="N4643" i="2"/>
  <c r="L4643" i="2"/>
  <c r="K4643" i="2"/>
  <c r="J4643" i="2"/>
  <c r="K5633" i="2" s="1"/>
  <c r="I4643" i="2"/>
  <c r="L5633" i="2" s="1"/>
  <c r="G4643" i="2"/>
  <c r="T4642" i="2"/>
  <c r="S4642" i="2"/>
  <c r="R4642" i="2"/>
  <c r="Q4642" i="2"/>
  <c r="P4642" i="2"/>
  <c r="O4642" i="2"/>
  <c r="N4642" i="2"/>
  <c r="L4642" i="2"/>
  <c r="K4642" i="2"/>
  <c r="J4642" i="2"/>
  <c r="K5728" i="2" s="1"/>
  <c r="I4642" i="2"/>
  <c r="L5728" i="2" s="1"/>
  <c r="G4642" i="2"/>
  <c r="T4641" i="2"/>
  <c r="S4641" i="2"/>
  <c r="R4641" i="2"/>
  <c r="Q4641" i="2"/>
  <c r="P4641" i="2"/>
  <c r="O4641" i="2"/>
  <c r="N4641" i="2"/>
  <c r="K4641" i="2"/>
  <c r="J4641" i="2"/>
  <c r="K5911" i="2" s="1"/>
  <c r="I4641" i="2"/>
  <c r="L5911" i="2" s="1"/>
  <c r="G4641" i="2"/>
  <c r="T4640" i="2"/>
  <c r="S4640" i="2"/>
  <c r="R4640" i="2"/>
  <c r="Q4640" i="2"/>
  <c r="P4640" i="2"/>
  <c r="O4640" i="2"/>
  <c r="N4640" i="2"/>
  <c r="L4640" i="2"/>
  <c r="J4640" i="2"/>
  <c r="K5174" i="2" s="1"/>
  <c r="M4389" i="2" s="1"/>
  <c r="I4640" i="2"/>
  <c r="L5174" i="2" s="1"/>
  <c r="G4640" i="2"/>
  <c r="T4639" i="2"/>
  <c r="S4639" i="2"/>
  <c r="R4639" i="2"/>
  <c r="Q4639" i="2"/>
  <c r="P4639" i="2"/>
  <c r="O4639" i="2"/>
  <c r="N4639" i="2"/>
  <c r="L4639" i="2"/>
  <c r="K4639" i="2"/>
  <c r="J4639" i="2"/>
  <c r="K5499" i="2" s="1"/>
  <c r="I4639" i="2"/>
  <c r="L5499" i="2" s="1"/>
  <c r="G4639" i="2"/>
  <c r="T4638" i="2"/>
  <c r="S4638" i="2"/>
  <c r="R4638" i="2"/>
  <c r="Q4638" i="2"/>
  <c r="P4638" i="2"/>
  <c r="O4638" i="2"/>
  <c r="N4638" i="2"/>
  <c r="L4638" i="2"/>
  <c r="M5395" i="2" s="1"/>
  <c r="K4638" i="2"/>
  <c r="J4638" i="2"/>
  <c r="K5395" i="2" s="1"/>
  <c r="I4638" i="2"/>
  <c r="L5395" i="2" s="1"/>
  <c r="G4638" i="2"/>
  <c r="T4637" i="2"/>
  <c r="S4637" i="2"/>
  <c r="R4637" i="2"/>
  <c r="Q4637" i="2"/>
  <c r="P4637" i="2"/>
  <c r="O4637" i="2"/>
  <c r="N4637" i="2"/>
  <c r="L4637" i="2"/>
  <c r="M5876" i="2" s="1"/>
  <c r="K4637" i="2"/>
  <c r="J4637" i="2"/>
  <c r="K5876" i="2" s="1"/>
  <c r="I4637" i="2"/>
  <c r="L5876" i="2" s="1"/>
  <c r="M3657" i="2" s="1"/>
  <c r="G4637" i="2"/>
  <c r="T4636" i="2"/>
  <c r="S4636" i="2"/>
  <c r="R4636" i="2"/>
  <c r="Q4636" i="2"/>
  <c r="P4636" i="2"/>
  <c r="O4636" i="2"/>
  <c r="N4636" i="2"/>
  <c r="L4636" i="2"/>
  <c r="M5806" i="2" s="1"/>
  <c r="K4636" i="2"/>
  <c r="J4636" i="2"/>
  <c r="K5806" i="2" s="1"/>
  <c r="I4636" i="2"/>
  <c r="L5806" i="2" s="1"/>
  <c r="G4636" i="2"/>
  <c r="T4635" i="2"/>
  <c r="S4635" i="2"/>
  <c r="R4635" i="2"/>
  <c r="Q4635" i="2"/>
  <c r="P4635" i="2"/>
  <c r="O4635" i="2"/>
  <c r="N4635" i="2"/>
  <c r="L4635" i="2"/>
  <c r="K4635" i="2"/>
  <c r="J4635" i="2"/>
  <c r="K5432" i="2" s="1"/>
  <c r="I4635" i="2"/>
  <c r="L5432" i="2" s="1"/>
  <c r="G4635" i="2"/>
  <c r="T4634" i="2"/>
  <c r="S4634" i="2"/>
  <c r="R4634" i="2"/>
  <c r="Q4634" i="2"/>
  <c r="P4634" i="2"/>
  <c r="O4634" i="2"/>
  <c r="N4634" i="2"/>
  <c r="L4634" i="2"/>
  <c r="K4634" i="2"/>
  <c r="J4634" i="2"/>
  <c r="K5704" i="2" s="1"/>
  <c r="I4634" i="2"/>
  <c r="L5704" i="2" s="1"/>
  <c r="G4634" i="2"/>
  <c r="T4633" i="2"/>
  <c r="S4633" i="2"/>
  <c r="R4633" i="2"/>
  <c r="Q4633" i="2"/>
  <c r="P4633" i="2"/>
  <c r="O4633" i="2"/>
  <c r="N4633" i="2"/>
  <c r="L4633" i="2"/>
  <c r="M5311" i="2" s="1"/>
  <c r="J4633" i="2"/>
  <c r="K5311" i="2" s="1"/>
  <c r="I4633" i="2"/>
  <c r="L5311" i="2" s="1"/>
  <c r="G4633" i="2"/>
  <c r="T4632" i="2"/>
  <c r="S4632" i="2"/>
  <c r="R4632" i="2"/>
  <c r="Q4632" i="2"/>
  <c r="P4632" i="2"/>
  <c r="O4632" i="2"/>
  <c r="N4632" i="2"/>
  <c r="J4632" i="2"/>
  <c r="K5529" i="2" s="1"/>
  <c r="I4632" i="2"/>
  <c r="L5529" i="2" s="1"/>
  <c r="G4632" i="2"/>
  <c r="T4631" i="2"/>
  <c r="S4631" i="2"/>
  <c r="R4631" i="2"/>
  <c r="Q4631" i="2"/>
  <c r="P4631" i="2"/>
  <c r="O4631" i="2"/>
  <c r="N4631" i="2"/>
  <c r="L4631" i="2"/>
  <c r="J4631" i="2"/>
  <c r="K5846" i="2" s="1"/>
  <c r="I4631" i="2"/>
  <c r="L5846" i="2" s="1"/>
  <c r="G4631" i="2"/>
  <c r="T4630" i="2"/>
  <c r="S4630" i="2"/>
  <c r="R4630" i="2"/>
  <c r="Q4630" i="2"/>
  <c r="P4630" i="2"/>
  <c r="O4630" i="2"/>
  <c r="N4630" i="2"/>
  <c r="L4630" i="2"/>
  <c r="J4630" i="2"/>
  <c r="K5013" i="2" s="1"/>
  <c r="I4630" i="2"/>
  <c r="L5013" i="2" s="1"/>
  <c r="G4630" i="2"/>
  <c r="T4629" i="2"/>
  <c r="S4629" i="2"/>
  <c r="R4629" i="2"/>
  <c r="Q4629" i="2"/>
  <c r="P4629" i="2"/>
  <c r="O4629" i="2"/>
  <c r="N4629" i="2"/>
  <c r="L4629" i="2"/>
  <c r="J4629" i="2"/>
  <c r="K5394" i="2" s="1"/>
  <c r="I4629" i="2"/>
  <c r="L5394" i="2" s="1"/>
  <c r="G4629" i="2"/>
  <c r="T4628" i="2"/>
  <c r="S4628" i="2"/>
  <c r="R4628" i="2"/>
  <c r="Q4628" i="2"/>
  <c r="P4628" i="2"/>
  <c r="O4628" i="2"/>
  <c r="N4628" i="2"/>
  <c r="L4628" i="2"/>
  <c r="K4628" i="2"/>
  <c r="J4628" i="2"/>
  <c r="K5967" i="2" s="1"/>
  <c r="I4628" i="2"/>
  <c r="L5967" i="2" s="1"/>
  <c r="G4628" i="2"/>
  <c r="T4627" i="2"/>
  <c r="S4627" i="2"/>
  <c r="R4627" i="2"/>
  <c r="Q4627" i="2"/>
  <c r="P4627" i="2"/>
  <c r="O4627" i="2"/>
  <c r="N4627" i="2"/>
  <c r="L4627" i="2"/>
  <c r="K4627" i="2"/>
  <c r="J4627" i="2"/>
  <c r="K5582" i="2" s="1"/>
  <c r="M3830" i="2" s="1"/>
  <c r="I4627" i="2"/>
  <c r="L5582" i="2" s="1"/>
  <c r="G4627" i="2"/>
  <c r="T4626" i="2"/>
  <c r="S4626" i="2"/>
  <c r="R4626" i="2"/>
  <c r="Q4626" i="2"/>
  <c r="P4626" i="2"/>
  <c r="O4626" i="2"/>
  <c r="N4626" i="2"/>
  <c r="L4626" i="2"/>
  <c r="K4626" i="2"/>
  <c r="J4626" i="2"/>
  <c r="K5694" i="2" s="1"/>
  <c r="I4626" i="2"/>
  <c r="L5694" i="2" s="1"/>
  <c r="M4750" i="2" s="1"/>
  <c r="G4626" i="2"/>
  <c r="T4625" i="2"/>
  <c r="S4625" i="2"/>
  <c r="R4625" i="2"/>
  <c r="Q4625" i="2"/>
  <c r="P4625" i="2"/>
  <c r="O4625" i="2"/>
  <c r="N4625" i="2"/>
  <c r="L4625" i="2"/>
  <c r="K4625" i="2"/>
  <c r="J4625" i="2"/>
  <c r="K5310" i="2" s="1"/>
  <c r="I4625" i="2"/>
  <c r="L5310" i="2" s="1"/>
  <c r="G4625" i="2"/>
  <c r="T4624" i="2"/>
  <c r="S4624" i="2"/>
  <c r="R4624" i="2"/>
  <c r="Q4624" i="2"/>
  <c r="P4624" i="2"/>
  <c r="O4624" i="2"/>
  <c r="N4624" i="2"/>
  <c r="L4624" i="2"/>
  <c r="K4624" i="2"/>
  <c r="J4624" i="2"/>
  <c r="K5922" i="2" s="1"/>
  <c r="I4624" i="2"/>
  <c r="L5922" i="2" s="1"/>
  <c r="G4624" i="2"/>
  <c r="T4623" i="2"/>
  <c r="S4623" i="2"/>
  <c r="R4623" i="2"/>
  <c r="Q4623" i="2"/>
  <c r="P4623" i="2"/>
  <c r="O4623" i="2"/>
  <c r="N4623" i="2"/>
  <c r="L4623" i="2"/>
  <c r="K4623" i="2"/>
  <c r="J4623" i="2"/>
  <c r="K5618" i="2" s="1"/>
  <c r="M3385" i="2" s="1"/>
  <c r="I4623" i="2"/>
  <c r="L5618" i="2" s="1"/>
  <c r="G4623" i="2"/>
  <c r="T4622" i="2"/>
  <c r="S4622" i="2"/>
  <c r="R4622" i="2"/>
  <c r="Q4622" i="2"/>
  <c r="P4622" i="2"/>
  <c r="O4622" i="2"/>
  <c r="N4622" i="2"/>
  <c r="L4622" i="2"/>
  <c r="K4622" i="2"/>
  <c r="J4622" i="2"/>
  <c r="K5144" i="2" s="1"/>
  <c r="I4622" i="2"/>
  <c r="L5144" i="2" s="1"/>
  <c r="G4622" i="2"/>
  <c r="T4621" i="2"/>
  <c r="S4621" i="2"/>
  <c r="R4621" i="2"/>
  <c r="Q4621" i="2"/>
  <c r="P4621" i="2"/>
  <c r="O4621" i="2"/>
  <c r="N4621" i="2"/>
  <c r="L4621" i="2"/>
  <c r="K4621" i="2"/>
  <c r="J4621" i="2"/>
  <c r="K5833" i="2" s="1"/>
  <c r="I4621" i="2"/>
  <c r="L5833" i="2" s="1"/>
  <c r="G4621" i="2"/>
  <c r="T4620" i="2"/>
  <c r="S4620" i="2"/>
  <c r="R4620" i="2"/>
  <c r="Q4620" i="2"/>
  <c r="P4620" i="2"/>
  <c r="O4620" i="2"/>
  <c r="N4620" i="2"/>
  <c r="L4620" i="2"/>
  <c r="K4620" i="2"/>
  <c r="J4620" i="2"/>
  <c r="K5805" i="2" s="1"/>
  <c r="I4620" i="2"/>
  <c r="L5805" i="2" s="1"/>
  <c r="G4620" i="2"/>
  <c r="T4619" i="2"/>
  <c r="S4619" i="2"/>
  <c r="R4619" i="2"/>
  <c r="Q4619" i="2"/>
  <c r="P4619" i="2"/>
  <c r="O4619" i="2"/>
  <c r="N4619" i="2"/>
  <c r="L4619" i="2"/>
  <c r="K4619" i="2"/>
  <c r="J4619" i="2"/>
  <c r="K5832" i="2" s="1"/>
  <c r="I4619" i="2"/>
  <c r="L5832" i="2" s="1"/>
  <c r="G4619" i="2"/>
  <c r="T4618" i="2"/>
  <c r="S4618" i="2"/>
  <c r="R4618" i="2"/>
  <c r="Q4618" i="2"/>
  <c r="P4618" i="2"/>
  <c r="O4618" i="2"/>
  <c r="N4618" i="2"/>
  <c r="L4618" i="2"/>
  <c r="K4618" i="2"/>
  <c r="J4618" i="2"/>
  <c r="K5363" i="2" s="1"/>
  <c r="I4618" i="2"/>
  <c r="L5363" i="2" s="1"/>
  <c r="G4618" i="2"/>
  <c r="T4617" i="2"/>
  <c r="S4617" i="2"/>
  <c r="R4617" i="2"/>
  <c r="Q4617" i="2"/>
  <c r="P4617" i="2"/>
  <c r="O4617" i="2"/>
  <c r="N4617" i="2"/>
  <c r="L4617" i="2"/>
  <c r="K4617" i="2"/>
  <c r="J4617" i="2"/>
  <c r="K5804" i="2" s="1"/>
  <c r="I4617" i="2"/>
  <c r="L5804" i="2" s="1"/>
  <c r="G4617" i="2"/>
  <c r="T4616" i="2"/>
  <c r="S4616" i="2"/>
  <c r="R4616" i="2"/>
  <c r="Q4616" i="2"/>
  <c r="P4616" i="2"/>
  <c r="O4616" i="2"/>
  <c r="N4616" i="2"/>
  <c r="L4616" i="2"/>
  <c r="J4616" i="2"/>
  <c r="K5088" i="2" s="1"/>
  <c r="I4616" i="2"/>
  <c r="L5088" i="2" s="1"/>
  <c r="G4616" i="2"/>
  <c r="T4615" i="2"/>
  <c r="S4615" i="2"/>
  <c r="R4615" i="2"/>
  <c r="Q4615" i="2"/>
  <c r="P4615" i="2"/>
  <c r="O4615" i="2"/>
  <c r="N4615" i="2"/>
  <c r="L4615" i="2"/>
  <c r="J4615" i="2"/>
  <c r="K5462" i="2" s="1"/>
  <c r="I4615" i="2"/>
  <c r="L5462" i="2" s="1"/>
  <c r="G4615" i="2"/>
  <c r="T4614" i="2"/>
  <c r="S4614" i="2"/>
  <c r="R4614" i="2"/>
  <c r="Q4614" i="2"/>
  <c r="P4614" i="2"/>
  <c r="O4614" i="2"/>
  <c r="N4614" i="2"/>
  <c r="L4614" i="2"/>
  <c r="J4614" i="2"/>
  <c r="K5275" i="2" s="1"/>
  <c r="I4614" i="2"/>
  <c r="L5275" i="2" s="1"/>
  <c r="G4614" i="2"/>
  <c r="T4613" i="2"/>
  <c r="S4613" i="2"/>
  <c r="R4613" i="2"/>
  <c r="Q4613" i="2"/>
  <c r="P4613" i="2"/>
  <c r="O4613" i="2"/>
  <c r="N4613" i="2"/>
  <c r="J4613" i="2"/>
  <c r="K5173" i="2" s="1"/>
  <c r="I4613" i="2"/>
  <c r="L5173" i="2" s="1"/>
  <c r="G4613" i="2"/>
  <c r="T4612" i="2"/>
  <c r="S4612" i="2"/>
  <c r="R4612" i="2"/>
  <c r="Q4612" i="2"/>
  <c r="P4612" i="2"/>
  <c r="O4612" i="2"/>
  <c r="N4612" i="2"/>
  <c r="L4612" i="2"/>
  <c r="K4612" i="2"/>
  <c r="J4612" i="2"/>
  <c r="K5703" i="2" s="1"/>
  <c r="I4612" i="2"/>
  <c r="L5703" i="2" s="1"/>
  <c r="G4612" i="2"/>
  <c r="T4611" i="2"/>
  <c r="S4611" i="2"/>
  <c r="R4611" i="2"/>
  <c r="Q4611" i="2"/>
  <c r="P4611" i="2"/>
  <c r="O4611" i="2"/>
  <c r="N4611" i="2"/>
  <c r="L4611" i="2"/>
  <c r="K4611" i="2"/>
  <c r="J4611" i="2"/>
  <c r="K5479" i="2" s="1"/>
  <c r="I4611" i="2"/>
  <c r="L5479" i="2" s="1"/>
  <c r="G4611" i="2"/>
  <c r="T4610" i="2"/>
  <c r="S4610" i="2"/>
  <c r="R4610" i="2"/>
  <c r="Q4610" i="2"/>
  <c r="P4610" i="2"/>
  <c r="O4610" i="2"/>
  <c r="N4610" i="2"/>
  <c r="L4610" i="2"/>
  <c r="K4610" i="2"/>
  <c r="J4610" i="2"/>
  <c r="K5029" i="2" s="1"/>
  <c r="I4610" i="2"/>
  <c r="L5029" i="2" s="1"/>
  <c r="G4610" i="2"/>
  <c r="T4609" i="2"/>
  <c r="S4609" i="2"/>
  <c r="R4609" i="2"/>
  <c r="Q4609" i="2"/>
  <c r="P4609" i="2"/>
  <c r="O4609" i="2"/>
  <c r="N4609" i="2"/>
  <c r="L4609" i="2"/>
  <c r="K4609" i="2"/>
  <c r="J4609" i="2"/>
  <c r="K5274" i="2" s="1"/>
  <c r="I4609" i="2"/>
  <c r="L5274" i="2" s="1"/>
  <c r="G4609" i="2"/>
  <c r="T4608" i="2"/>
  <c r="S4608" i="2"/>
  <c r="R4608" i="2"/>
  <c r="Q4608" i="2"/>
  <c r="P4608" i="2"/>
  <c r="O4608" i="2"/>
  <c r="N4608" i="2"/>
  <c r="L4608" i="2"/>
  <c r="K4608" i="2"/>
  <c r="J4608" i="2"/>
  <c r="K5693" i="2" s="1"/>
  <c r="I4608" i="2"/>
  <c r="L5693" i="2" s="1"/>
  <c r="G4608" i="2"/>
  <c r="T4607" i="2"/>
  <c r="S4607" i="2"/>
  <c r="R4607" i="2"/>
  <c r="Q4607" i="2"/>
  <c r="P4607" i="2"/>
  <c r="O4607" i="2"/>
  <c r="N4607" i="2"/>
  <c r="L4607" i="2"/>
  <c r="K4607" i="2"/>
  <c r="J4607" i="2"/>
  <c r="K5966" i="2" s="1"/>
  <c r="I4607" i="2"/>
  <c r="L5966" i="2" s="1"/>
  <c r="G4607" i="2"/>
  <c r="T4606" i="2"/>
  <c r="S4606" i="2"/>
  <c r="R4606" i="2"/>
  <c r="Q4606" i="2"/>
  <c r="P4606" i="2"/>
  <c r="O4606" i="2"/>
  <c r="N4606" i="2"/>
  <c r="L4606" i="2"/>
  <c r="K4606" i="2"/>
  <c r="J4606" i="2"/>
  <c r="K5012" i="2" s="1"/>
  <c r="I4606" i="2"/>
  <c r="L5012" i="2" s="1"/>
  <c r="G4606" i="2"/>
  <c r="T4605" i="2"/>
  <c r="S4605" i="2"/>
  <c r="R4605" i="2"/>
  <c r="Q4605" i="2"/>
  <c r="P4605" i="2"/>
  <c r="O4605" i="2"/>
  <c r="N4605" i="2"/>
  <c r="L4605" i="2"/>
  <c r="K4605" i="2"/>
  <c r="J4605" i="2"/>
  <c r="K5299" i="2" s="1"/>
  <c r="I4605" i="2"/>
  <c r="L5299" i="2" s="1"/>
  <c r="G4605" i="2"/>
  <c r="T4604" i="2"/>
  <c r="S4604" i="2"/>
  <c r="R4604" i="2"/>
  <c r="Q4604" i="2"/>
  <c r="P4604" i="2"/>
  <c r="O4604" i="2"/>
  <c r="N4604" i="2"/>
  <c r="L4604" i="2"/>
  <c r="K4604" i="2"/>
  <c r="J4604" i="2"/>
  <c r="K5231" i="2" s="1"/>
  <c r="I4604" i="2"/>
  <c r="L5231" i="2" s="1"/>
  <c r="G4604" i="2"/>
  <c r="T4603" i="2"/>
  <c r="S4603" i="2"/>
  <c r="R4603" i="2"/>
  <c r="Q4603" i="2"/>
  <c r="P4603" i="2"/>
  <c r="O4603" i="2"/>
  <c r="N4603" i="2"/>
  <c r="L4603" i="2"/>
  <c r="K4603" i="2"/>
  <c r="J4603" i="2"/>
  <c r="K5581" i="2" s="1"/>
  <c r="I4603" i="2"/>
  <c r="L5581" i="2" s="1"/>
  <c r="G4603" i="2"/>
  <c r="T4602" i="2"/>
  <c r="S4602" i="2"/>
  <c r="R4602" i="2"/>
  <c r="Q4602" i="2"/>
  <c r="P4602" i="2"/>
  <c r="O4602" i="2"/>
  <c r="N4602" i="2"/>
  <c r="K4602" i="2"/>
  <c r="J4602" i="2"/>
  <c r="K5341" i="2" s="1"/>
  <c r="I4602" i="2"/>
  <c r="L5341" i="2" s="1"/>
  <c r="G4602" i="2"/>
  <c r="T4601" i="2"/>
  <c r="S4601" i="2"/>
  <c r="R4601" i="2"/>
  <c r="Q4601" i="2"/>
  <c r="P4601" i="2"/>
  <c r="O4601" i="2"/>
  <c r="N4601" i="2"/>
  <c r="L4601" i="2"/>
  <c r="M5604" i="2" s="1"/>
  <c r="J4601" i="2"/>
  <c r="K5604" i="2" s="1"/>
  <c r="I4601" i="2"/>
  <c r="L5604" i="2" s="1"/>
  <c r="G4601" i="2"/>
  <c r="T4600" i="2"/>
  <c r="S4600" i="2"/>
  <c r="R4600" i="2"/>
  <c r="Q4600" i="2"/>
  <c r="P4600" i="2"/>
  <c r="O4600" i="2"/>
  <c r="N4600" i="2"/>
  <c r="L4600" i="2"/>
  <c r="M5077" i="2" s="1"/>
  <c r="J4600" i="2"/>
  <c r="K5077" i="2" s="1"/>
  <c r="I4600" i="2"/>
  <c r="L5077" i="2" s="1"/>
  <c r="G4600" i="2"/>
  <c r="T4599" i="2"/>
  <c r="S4599" i="2"/>
  <c r="R4599" i="2"/>
  <c r="Q4599" i="2"/>
  <c r="P4599" i="2"/>
  <c r="O4599" i="2"/>
  <c r="N4599" i="2"/>
  <c r="L4599" i="2"/>
  <c r="J4599" i="2"/>
  <c r="K5742" i="2" s="1"/>
  <c r="I4599" i="2"/>
  <c r="L5742" i="2" s="1"/>
  <c r="G4599" i="2"/>
  <c r="T4598" i="2"/>
  <c r="S4598" i="2"/>
  <c r="R4598" i="2"/>
  <c r="Q4598" i="2"/>
  <c r="P4598" i="2"/>
  <c r="O4598" i="2"/>
  <c r="N4598" i="2"/>
  <c r="J4598" i="2"/>
  <c r="K5517" i="2" s="1"/>
  <c r="I4598" i="2"/>
  <c r="L5517" i="2" s="1"/>
  <c r="G4598" i="2"/>
  <c r="T4597" i="2"/>
  <c r="S4597" i="2"/>
  <c r="R4597" i="2"/>
  <c r="Q4597" i="2"/>
  <c r="P4597" i="2"/>
  <c r="O4597" i="2"/>
  <c r="N4597" i="2"/>
  <c r="L4597" i="2"/>
  <c r="K4597" i="2"/>
  <c r="J4597" i="2"/>
  <c r="K5420" i="2" s="1"/>
  <c r="I4597" i="2"/>
  <c r="L5420" i="2" s="1"/>
  <c r="G4597" i="2"/>
  <c r="T4596" i="2"/>
  <c r="S4596" i="2"/>
  <c r="R4596" i="2"/>
  <c r="Q4596" i="2"/>
  <c r="P4596" i="2"/>
  <c r="O4596" i="2"/>
  <c r="N4596" i="2"/>
  <c r="L4596" i="2"/>
  <c r="K4596" i="2"/>
  <c r="J4596" i="2"/>
  <c r="K5244" i="2" s="1"/>
  <c r="I4596" i="2"/>
  <c r="L5244" i="2" s="1"/>
  <c r="G4596" i="2"/>
  <c r="T4595" i="2"/>
  <c r="S4595" i="2"/>
  <c r="R4595" i="2"/>
  <c r="Q4595" i="2"/>
  <c r="P4595" i="2"/>
  <c r="O4595" i="2"/>
  <c r="N4595" i="2"/>
  <c r="L4595" i="2"/>
  <c r="K4595" i="2"/>
  <c r="J4595" i="2"/>
  <c r="K5949" i="2" s="1"/>
  <c r="I4595" i="2"/>
  <c r="L5949" i="2" s="1"/>
  <c r="G4595" i="2"/>
  <c r="T4594" i="2"/>
  <c r="S4594" i="2"/>
  <c r="R4594" i="2"/>
  <c r="Q4594" i="2"/>
  <c r="P4594" i="2"/>
  <c r="O4594" i="2"/>
  <c r="N4594" i="2"/>
  <c r="L4594" i="2"/>
  <c r="K4594" i="2"/>
  <c r="J4594" i="2"/>
  <c r="K5121" i="2" s="1"/>
  <c r="I4594" i="2"/>
  <c r="L5121" i="2" s="1"/>
  <c r="G4594" i="2"/>
  <c r="T4593" i="2"/>
  <c r="S4593" i="2"/>
  <c r="R4593" i="2"/>
  <c r="Q4593" i="2"/>
  <c r="P4593" i="2"/>
  <c r="O4593" i="2"/>
  <c r="N4593" i="2"/>
  <c r="L4593" i="2"/>
  <c r="K4593" i="2"/>
  <c r="J4593" i="2"/>
  <c r="K5230" i="2" s="1"/>
  <c r="I4593" i="2"/>
  <c r="L5230" i="2" s="1"/>
  <c r="G4593" i="2"/>
  <c r="T4592" i="2"/>
  <c r="S4592" i="2"/>
  <c r="R4592" i="2"/>
  <c r="Q4592" i="2"/>
  <c r="P4592" i="2"/>
  <c r="O4592" i="2"/>
  <c r="N4592" i="2"/>
  <c r="L4592" i="2"/>
  <c r="J4592" i="2"/>
  <c r="K5592" i="2" s="1"/>
  <c r="I4592" i="2"/>
  <c r="L5592" i="2" s="1"/>
  <c r="G4592" i="2"/>
  <c r="T4591" i="2"/>
  <c r="S4591" i="2"/>
  <c r="R4591" i="2"/>
  <c r="Q4591" i="2"/>
  <c r="P4591" i="2"/>
  <c r="O4591" i="2"/>
  <c r="N4591" i="2"/>
  <c r="J4591" i="2"/>
  <c r="K5264" i="2" s="1"/>
  <c r="I4591" i="2"/>
  <c r="L5264" i="2" s="1"/>
  <c r="G4591" i="2"/>
  <c r="T4590" i="2"/>
  <c r="S4590" i="2"/>
  <c r="R4590" i="2"/>
  <c r="Q4590" i="2"/>
  <c r="P4590" i="2"/>
  <c r="O4590" i="2"/>
  <c r="N4590" i="2"/>
  <c r="L4590" i="2"/>
  <c r="J4590" i="2"/>
  <c r="K5862" i="2" s="1"/>
  <c r="I4590" i="2"/>
  <c r="L5862" i="2" s="1"/>
  <c r="G4590" i="2"/>
  <c r="T4589" i="2"/>
  <c r="S4589" i="2"/>
  <c r="R4589" i="2"/>
  <c r="Q4589" i="2"/>
  <c r="P4589" i="2"/>
  <c r="O4589" i="2"/>
  <c r="N4589" i="2"/>
  <c r="J4589" i="2"/>
  <c r="K5362" i="2" s="1"/>
  <c r="I4589" i="2"/>
  <c r="L5362" i="2" s="1"/>
  <c r="G4589" i="2"/>
  <c r="T4588" i="2"/>
  <c r="S4588" i="2"/>
  <c r="R4588" i="2"/>
  <c r="Q4588" i="2"/>
  <c r="P4588" i="2"/>
  <c r="O4588" i="2"/>
  <c r="N4588" i="2"/>
  <c r="L4588" i="2"/>
  <c r="K4588" i="2"/>
  <c r="J4588" i="2"/>
  <c r="K5243" i="2" s="1"/>
  <c r="I4588" i="2"/>
  <c r="L5243" i="2" s="1"/>
  <c r="G4588" i="2"/>
  <c r="T4587" i="2"/>
  <c r="S4587" i="2"/>
  <c r="R4587" i="2"/>
  <c r="Q4587" i="2"/>
  <c r="P4587" i="2"/>
  <c r="O4587" i="2"/>
  <c r="N4587" i="2"/>
  <c r="K4587" i="2"/>
  <c r="J4587" i="2"/>
  <c r="K5727" i="2" s="1"/>
  <c r="I4587" i="2"/>
  <c r="L5727" i="2" s="1"/>
  <c r="G4587" i="2"/>
  <c r="T4586" i="2"/>
  <c r="S4586" i="2"/>
  <c r="R4586" i="2"/>
  <c r="Q4586" i="2"/>
  <c r="P4586" i="2"/>
  <c r="O4586" i="2"/>
  <c r="N4586" i="2"/>
  <c r="L4586" i="2"/>
  <c r="K4586" i="2"/>
  <c r="J4586" i="2"/>
  <c r="K5346" i="2" s="1"/>
  <c r="I4586" i="2"/>
  <c r="L5346" i="2" s="1"/>
  <c r="G4586" i="2"/>
  <c r="T4585" i="2"/>
  <c r="S4585" i="2"/>
  <c r="R4585" i="2"/>
  <c r="Q4585" i="2"/>
  <c r="P4585" i="2"/>
  <c r="O4585" i="2"/>
  <c r="N4585" i="2"/>
  <c r="L4585" i="2"/>
  <c r="K4585" i="2"/>
  <c r="J4585" i="2"/>
  <c r="K5632" i="2" s="1"/>
  <c r="I4585" i="2"/>
  <c r="L5632" i="2" s="1"/>
  <c r="G4585" i="2"/>
  <c r="T4584" i="2"/>
  <c r="S4584" i="2"/>
  <c r="R4584" i="2"/>
  <c r="Q4584" i="2"/>
  <c r="P4584" i="2"/>
  <c r="O4584" i="2"/>
  <c r="N4584" i="2"/>
  <c r="L4584" i="2"/>
  <c r="K4584" i="2"/>
  <c r="J4584" i="2"/>
  <c r="K5516" i="2" s="1"/>
  <c r="I4584" i="2"/>
  <c r="L5516" i="2" s="1"/>
  <c r="G4584" i="2"/>
  <c r="T4583" i="2"/>
  <c r="S4583" i="2"/>
  <c r="R4583" i="2"/>
  <c r="Q4583" i="2"/>
  <c r="P4583" i="2"/>
  <c r="O4583" i="2"/>
  <c r="N4583" i="2"/>
  <c r="L4583" i="2"/>
  <c r="K4583" i="2"/>
  <c r="J4583" i="2"/>
  <c r="K5515" i="2" s="1"/>
  <c r="I4583" i="2"/>
  <c r="L5515" i="2" s="1"/>
  <c r="M4932" i="2" s="1"/>
  <c r="G4583" i="2"/>
  <c r="T4582" i="2"/>
  <c r="S4582" i="2"/>
  <c r="R4582" i="2"/>
  <c r="Q4582" i="2"/>
  <c r="P4582" i="2"/>
  <c r="O4582" i="2"/>
  <c r="N4582" i="2"/>
  <c r="L4582" i="2"/>
  <c r="K4582" i="2"/>
  <c r="J4582" i="2"/>
  <c r="K5741" i="2" s="1"/>
  <c r="I4582" i="2"/>
  <c r="L5741" i="2" s="1"/>
  <c r="G4582" i="2"/>
  <c r="T4581" i="2"/>
  <c r="S4581" i="2"/>
  <c r="R4581" i="2"/>
  <c r="Q4581" i="2"/>
  <c r="P4581" i="2"/>
  <c r="O4581" i="2"/>
  <c r="N4581" i="2"/>
  <c r="L4581" i="2"/>
  <c r="J4581" i="2"/>
  <c r="K5740" i="2" s="1"/>
  <c r="I4581" i="2"/>
  <c r="L5740" i="2" s="1"/>
  <c r="G4581" i="2"/>
  <c r="T4580" i="2"/>
  <c r="S4580" i="2"/>
  <c r="R4580" i="2"/>
  <c r="Q4580" i="2"/>
  <c r="P4580" i="2"/>
  <c r="O4580" i="2"/>
  <c r="N4580" i="2"/>
  <c r="L4580" i="2"/>
  <c r="K4580" i="2"/>
  <c r="J4580" i="2"/>
  <c r="K5554" i="2" s="1"/>
  <c r="I4580" i="2"/>
  <c r="L5554" i="2" s="1"/>
  <c r="G4580" i="2"/>
  <c r="T4579" i="2"/>
  <c r="S4579" i="2"/>
  <c r="R4579" i="2"/>
  <c r="Q4579" i="2"/>
  <c r="P4579" i="2"/>
  <c r="O4579" i="2"/>
  <c r="N4579" i="2"/>
  <c r="L4579" i="2"/>
  <c r="J4579" i="2"/>
  <c r="K5309" i="2" s="1"/>
  <c r="I4579" i="2"/>
  <c r="L5309" i="2" s="1"/>
  <c r="M4179" i="2" s="1"/>
  <c r="G4579" i="2"/>
  <c r="T4578" i="2"/>
  <c r="S4578" i="2"/>
  <c r="R4578" i="2"/>
  <c r="Q4578" i="2"/>
  <c r="P4578" i="2"/>
  <c r="O4578" i="2"/>
  <c r="N4578" i="2"/>
  <c r="L4578" i="2"/>
  <c r="K4578" i="2"/>
  <c r="J4578" i="2"/>
  <c r="K5514" i="2" s="1"/>
  <c r="I4578" i="2"/>
  <c r="L5514" i="2" s="1"/>
  <c r="G4578" i="2"/>
  <c r="T4577" i="2"/>
  <c r="S4577" i="2"/>
  <c r="R4577" i="2"/>
  <c r="Q4577" i="2"/>
  <c r="P4577" i="2"/>
  <c r="O4577" i="2"/>
  <c r="N4577" i="2"/>
  <c r="L4577" i="2"/>
  <c r="K4577" i="2"/>
  <c r="J4577" i="2"/>
  <c r="K5603" i="2" s="1"/>
  <c r="I4577" i="2"/>
  <c r="L5603" i="2" s="1"/>
  <c r="M3677" i="2" s="1"/>
  <c r="G4577" i="2"/>
  <c r="T4576" i="2"/>
  <c r="S4576" i="2"/>
  <c r="R4576" i="2"/>
  <c r="Q4576" i="2"/>
  <c r="P4576" i="2"/>
  <c r="O4576" i="2"/>
  <c r="N4576" i="2"/>
  <c r="L4576" i="2"/>
  <c r="K4576" i="2"/>
  <c r="J4576" i="2"/>
  <c r="K5979" i="2" s="1"/>
  <c r="I4576" i="2"/>
  <c r="L5979" i="2" s="1"/>
  <c r="G4576" i="2"/>
  <c r="T4575" i="2"/>
  <c r="S4575" i="2"/>
  <c r="R4575" i="2"/>
  <c r="Q4575" i="2"/>
  <c r="P4575" i="2"/>
  <c r="O4575" i="2"/>
  <c r="N4575" i="2"/>
  <c r="L4575" i="2"/>
  <c r="K4575" i="2"/>
  <c r="J4575" i="2"/>
  <c r="K5209" i="2" s="1"/>
  <c r="I4575" i="2"/>
  <c r="L5209" i="2" s="1"/>
  <c r="G4575" i="2"/>
  <c r="T4574" i="2"/>
  <c r="S4574" i="2"/>
  <c r="R4574" i="2"/>
  <c r="Q4574" i="2"/>
  <c r="P4574" i="2"/>
  <c r="O4574" i="2"/>
  <c r="N4574" i="2"/>
  <c r="K4574" i="2"/>
  <c r="J4574" i="2"/>
  <c r="K5792" i="2" s="1"/>
  <c r="I4574" i="2"/>
  <c r="L5792" i="2" s="1"/>
  <c r="G4574" i="2"/>
  <c r="T4573" i="2"/>
  <c r="S4573" i="2"/>
  <c r="R4573" i="2"/>
  <c r="Q4573" i="2"/>
  <c r="P4573" i="2"/>
  <c r="O4573" i="2"/>
  <c r="N4573" i="2"/>
  <c r="K4573" i="2"/>
  <c r="J4573" i="2"/>
  <c r="K5058" i="2" s="1"/>
  <c r="I4573" i="2"/>
  <c r="L5058" i="2" s="1"/>
  <c r="M3555" i="2" s="1"/>
  <c r="G4573" i="2"/>
  <c r="T4572" i="2"/>
  <c r="S4572" i="2"/>
  <c r="R4572" i="2"/>
  <c r="Q4572" i="2"/>
  <c r="P4572" i="2"/>
  <c r="O4572" i="2"/>
  <c r="N4572" i="2"/>
  <c r="K4572" i="2"/>
  <c r="J4572" i="2"/>
  <c r="K5172" i="2" s="1"/>
  <c r="I4572" i="2"/>
  <c r="L5172" i="2" s="1"/>
  <c r="G4572" i="2"/>
  <c r="T4571" i="2"/>
  <c r="S4571" i="2"/>
  <c r="R4571" i="2"/>
  <c r="Q4571" i="2"/>
  <c r="P4571" i="2"/>
  <c r="O4571" i="2"/>
  <c r="N4571" i="2"/>
  <c r="J4571" i="2"/>
  <c r="K5739" i="2" s="1"/>
  <c r="I4571" i="2"/>
  <c r="L5739" i="2" s="1"/>
  <c r="G4571" i="2"/>
  <c r="T4570" i="2"/>
  <c r="S4570" i="2"/>
  <c r="R4570" i="2"/>
  <c r="Q4570" i="2"/>
  <c r="P4570" i="2"/>
  <c r="O4570" i="2"/>
  <c r="N4570" i="2"/>
  <c r="L4570" i="2"/>
  <c r="K4570" i="2"/>
  <c r="J4570" i="2"/>
  <c r="K5162" i="2" s="1"/>
  <c r="I4570" i="2"/>
  <c r="L5162" i="2" s="1"/>
  <c r="G4570" i="2"/>
  <c r="T4569" i="2"/>
  <c r="S4569" i="2"/>
  <c r="R4569" i="2"/>
  <c r="Q4569" i="2"/>
  <c r="P4569" i="2"/>
  <c r="O4569" i="2"/>
  <c r="N4569" i="2"/>
  <c r="L4569" i="2"/>
  <c r="M5044" i="2" s="1"/>
  <c r="K4569" i="2"/>
  <c r="J4569" i="2"/>
  <c r="K5044" i="2" s="1"/>
  <c r="I4569" i="2"/>
  <c r="L5044" i="2" s="1"/>
  <c r="M3772" i="2" s="1"/>
  <c r="G4569" i="2"/>
  <c r="T4568" i="2"/>
  <c r="S4568" i="2"/>
  <c r="R4568" i="2"/>
  <c r="Q4568" i="2"/>
  <c r="P4568" i="2"/>
  <c r="O4568" i="2"/>
  <c r="N4568" i="2"/>
  <c r="L4568" i="2"/>
  <c r="K4568" i="2"/>
  <c r="J4568" i="2"/>
  <c r="K5194" i="2" s="1"/>
  <c r="I4568" i="2"/>
  <c r="L5194" i="2" s="1"/>
  <c r="G4568" i="2"/>
  <c r="T4567" i="2"/>
  <c r="S4567" i="2"/>
  <c r="R4567" i="2"/>
  <c r="Q4567" i="2"/>
  <c r="P4567" i="2"/>
  <c r="O4567" i="2"/>
  <c r="N4567" i="2"/>
  <c r="L4567" i="2"/>
  <c r="M5076" i="2" s="1"/>
  <c r="K4567" i="2"/>
  <c r="J4567" i="2"/>
  <c r="K5076" i="2" s="1"/>
  <c r="I4567" i="2"/>
  <c r="L5076" i="2" s="1"/>
  <c r="G4567" i="2"/>
  <c r="T4566" i="2"/>
  <c r="S4566" i="2"/>
  <c r="R4566" i="2"/>
  <c r="Q4566" i="2"/>
  <c r="P4566" i="2"/>
  <c r="O4566" i="2"/>
  <c r="N4566" i="2"/>
  <c r="L4566" i="2"/>
  <c r="K4566" i="2"/>
  <c r="J4566" i="2"/>
  <c r="K5161" i="2" s="1"/>
  <c r="I4566" i="2"/>
  <c r="L5161" i="2" s="1"/>
  <c r="G4566" i="2"/>
  <c r="T4565" i="2"/>
  <c r="S4565" i="2"/>
  <c r="R4565" i="2"/>
  <c r="Q4565" i="2"/>
  <c r="P4565" i="2"/>
  <c r="O4565" i="2"/>
  <c r="N4565" i="2"/>
  <c r="L4565" i="2"/>
  <c r="M5845" i="2" s="1"/>
  <c r="K4565" i="2"/>
  <c r="J4565" i="2"/>
  <c r="K5845" i="2" s="1"/>
  <c r="I4565" i="2"/>
  <c r="L5845" i="2" s="1"/>
  <c r="G4565" i="2"/>
  <c r="T4564" i="2"/>
  <c r="S4564" i="2"/>
  <c r="R4564" i="2"/>
  <c r="Q4564" i="2"/>
  <c r="P4564" i="2"/>
  <c r="O4564" i="2"/>
  <c r="N4564" i="2"/>
  <c r="L4564" i="2"/>
  <c r="K4564" i="2"/>
  <c r="J4564" i="2"/>
  <c r="K5715" i="2" s="1"/>
  <c r="I4564" i="2"/>
  <c r="L5715" i="2" s="1"/>
  <c r="G4564" i="2"/>
  <c r="T4563" i="2"/>
  <c r="S4563" i="2"/>
  <c r="R4563" i="2"/>
  <c r="Q4563" i="2"/>
  <c r="P4563" i="2"/>
  <c r="O4563" i="2"/>
  <c r="N4563" i="2"/>
  <c r="L4563" i="2"/>
  <c r="K4563" i="2"/>
  <c r="J4563" i="2"/>
  <c r="K5478" i="2" s="1"/>
  <c r="I4563" i="2"/>
  <c r="L5478" i="2" s="1"/>
  <c r="G4563" i="2"/>
  <c r="T4562" i="2"/>
  <c r="S4562" i="2"/>
  <c r="R4562" i="2"/>
  <c r="Q4562" i="2"/>
  <c r="P4562" i="2"/>
  <c r="O4562" i="2"/>
  <c r="N4562" i="2"/>
  <c r="L4562" i="2"/>
  <c r="K4562" i="2"/>
  <c r="J4562" i="2"/>
  <c r="K5844" i="2" s="1"/>
  <c r="I4562" i="2"/>
  <c r="L5844" i="2" s="1"/>
  <c r="G4562" i="2"/>
  <c r="T4561" i="2"/>
  <c r="S4561" i="2"/>
  <c r="R4561" i="2"/>
  <c r="Q4561" i="2"/>
  <c r="P4561" i="2"/>
  <c r="O4561" i="2"/>
  <c r="N4561" i="2"/>
  <c r="K4561" i="2"/>
  <c r="J4561" i="2"/>
  <c r="K5602" i="2" s="1"/>
  <c r="I4561" i="2"/>
  <c r="L5602" i="2" s="1"/>
  <c r="G4561" i="2"/>
  <c r="T4560" i="2"/>
  <c r="S4560" i="2"/>
  <c r="R4560" i="2"/>
  <c r="Q4560" i="2"/>
  <c r="P4560" i="2"/>
  <c r="O4560" i="2"/>
  <c r="N4560" i="2"/>
  <c r="L4560" i="2"/>
  <c r="K4560" i="2"/>
  <c r="J4560" i="2"/>
  <c r="K5714" i="2" s="1"/>
  <c r="I4560" i="2"/>
  <c r="L5714" i="2" s="1"/>
  <c r="G4560" i="2"/>
  <c r="T4559" i="2"/>
  <c r="S4559" i="2"/>
  <c r="R4559" i="2"/>
  <c r="Q4559" i="2"/>
  <c r="P4559" i="2"/>
  <c r="O4559" i="2"/>
  <c r="N4559" i="2"/>
  <c r="K4559" i="2"/>
  <c r="J4559" i="2"/>
  <c r="K5645" i="2" s="1"/>
  <c r="I4559" i="2"/>
  <c r="L5645" i="2" s="1"/>
  <c r="G4559" i="2"/>
  <c r="T4558" i="2"/>
  <c r="S4558" i="2"/>
  <c r="R4558" i="2"/>
  <c r="Q4558" i="2"/>
  <c r="P4558" i="2"/>
  <c r="O4558" i="2"/>
  <c r="N4558" i="2"/>
  <c r="L4558" i="2"/>
  <c r="K4558" i="2"/>
  <c r="J4558" i="2"/>
  <c r="K5861" i="2" s="1"/>
  <c r="I4558" i="2"/>
  <c r="L5861" i="2" s="1"/>
  <c r="G4558" i="2"/>
  <c r="T4557" i="2"/>
  <c r="S4557" i="2"/>
  <c r="R4557" i="2"/>
  <c r="Q4557" i="2"/>
  <c r="P4557" i="2"/>
  <c r="O4557" i="2"/>
  <c r="N4557" i="2"/>
  <c r="J4557" i="2"/>
  <c r="K5860" i="2" s="1"/>
  <c r="I4557" i="2"/>
  <c r="L5860" i="2" s="1"/>
  <c r="G4557" i="2"/>
  <c r="T4556" i="2"/>
  <c r="S4556" i="2"/>
  <c r="R4556" i="2"/>
  <c r="Q4556" i="2"/>
  <c r="P4556" i="2"/>
  <c r="O4556" i="2"/>
  <c r="N4556" i="2"/>
  <c r="J4556" i="2"/>
  <c r="K5948" i="2" s="1"/>
  <c r="I4556" i="2"/>
  <c r="L5948" i="2" s="1"/>
  <c r="G4556" i="2"/>
  <c r="T4555" i="2"/>
  <c r="S4555" i="2"/>
  <c r="R4555" i="2"/>
  <c r="Q4555" i="2"/>
  <c r="P4555" i="2"/>
  <c r="O4555" i="2"/>
  <c r="N4555" i="2"/>
  <c r="J4555" i="2"/>
  <c r="K4998" i="2" s="1"/>
  <c r="I4555" i="2"/>
  <c r="L4998" i="2" s="1"/>
  <c r="G4555" i="2"/>
  <c r="T4554" i="2"/>
  <c r="S4554" i="2"/>
  <c r="R4554" i="2"/>
  <c r="Q4554" i="2"/>
  <c r="P4554" i="2"/>
  <c r="O4554" i="2"/>
  <c r="N4554" i="2"/>
  <c r="K4554" i="2"/>
  <c r="J4554" i="2"/>
  <c r="K5875" i="2" s="1"/>
  <c r="I4554" i="2"/>
  <c r="L5875" i="2" s="1"/>
  <c r="G4554" i="2"/>
  <c r="T4553" i="2"/>
  <c r="S4553" i="2"/>
  <c r="R4553" i="2"/>
  <c r="Q4553" i="2"/>
  <c r="P4553" i="2"/>
  <c r="O4553" i="2"/>
  <c r="N4553" i="2"/>
  <c r="L4553" i="2"/>
  <c r="K4553" i="2"/>
  <c r="J4553" i="2"/>
  <c r="K5477" i="2" s="1"/>
  <c r="I4553" i="2"/>
  <c r="L5477" i="2" s="1"/>
  <c r="G4553" i="2"/>
  <c r="T4552" i="2"/>
  <c r="S4552" i="2"/>
  <c r="R4552" i="2"/>
  <c r="Q4552" i="2"/>
  <c r="P4552" i="2"/>
  <c r="O4552" i="2"/>
  <c r="N4552" i="2"/>
  <c r="L4552" i="2"/>
  <c r="K4552" i="2"/>
  <c r="J4552" i="2"/>
  <c r="K5631" i="2" s="1"/>
  <c r="I4552" i="2"/>
  <c r="L5631" i="2" s="1"/>
  <c r="G4552" i="2"/>
  <c r="T4551" i="2"/>
  <c r="S4551" i="2"/>
  <c r="R4551" i="2"/>
  <c r="Q4551" i="2"/>
  <c r="P4551" i="2"/>
  <c r="O4551" i="2"/>
  <c r="N4551" i="2"/>
  <c r="L4551" i="2"/>
  <c r="K4551" i="2"/>
  <c r="J4551" i="2"/>
  <c r="K5028" i="2" s="1"/>
  <c r="I4551" i="2"/>
  <c r="L5028" i="2" s="1"/>
  <c r="G4551" i="2"/>
  <c r="T4550" i="2"/>
  <c r="S4550" i="2"/>
  <c r="R4550" i="2"/>
  <c r="Q4550" i="2"/>
  <c r="P4550" i="2"/>
  <c r="O4550" i="2"/>
  <c r="N4550" i="2"/>
  <c r="L4550" i="2"/>
  <c r="K4550" i="2"/>
  <c r="J4550" i="2"/>
  <c r="K5298" i="2" s="1"/>
  <c r="I4550" i="2"/>
  <c r="L5298" i="2" s="1"/>
  <c r="G4550" i="2"/>
  <c r="T4549" i="2"/>
  <c r="S4549" i="2"/>
  <c r="R4549" i="2"/>
  <c r="Q4549" i="2"/>
  <c r="P4549" i="2"/>
  <c r="O4549" i="2"/>
  <c r="N4549" i="2"/>
  <c r="L4549" i="2"/>
  <c r="K4549" i="2"/>
  <c r="J4549" i="2"/>
  <c r="K5528" i="2" s="1"/>
  <c r="I4549" i="2"/>
  <c r="L5528" i="2" s="1"/>
  <c r="G4549" i="2"/>
  <c r="T4548" i="2"/>
  <c r="S4548" i="2"/>
  <c r="R4548" i="2"/>
  <c r="Q4548" i="2"/>
  <c r="P4548" i="2"/>
  <c r="O4548" i="2"/>
  <c r="N4548" i="2"/>
  <c r="L4548" i="2"/>
  <c r="K4548" i="2"/>
  <c r="J4548" i="2"/>
  <c r="K5407" i="2" s="1"/>
  <c r="I4548" i="2"/>
  <c r="L5407" i="2" s="1"/>
  <c r="M3548" i="2" s="1"/>
  <c r="G4548" i="2"/>
  <c r="T4547" i="2"/>
  <c r="S4547" i="2"/>
  <c r="R4547" i="2"/>
  <c r="Q4547" i="2"/>
  <c r="P4547" i="2"/>
  <c r="O4547" i="2"/>
  <c r="N4547" i="2"/>
  <c r="L4547" i="2"/>
  <c r="K4547" i="2"/>
  <c r="J4547" i="2"/>
  <c r="K5513" i="2" s="1"/>
  <c r="I4547" i="2"/>
  <c r="L5513" i="2" s="1"/>
  <c r="G4547" i="2"/>
  <c r="T4546" i="2"/>
  <c r="S4546" i="2"/>
  <c r="R4546" i="2"/>
  <c r="Q4546" i="2"/>
  <c r="P4546" i="2"/>
  <c r="O4546" i="2"/>
  <c r="N4546" i="2"/>
  <c r="L4546" i="2"/>
  <c r="K4546" i="2"/>
  <c r="J4546" i="2"/>
  <c r="K5617" i="2" s="1"/>
  <c r="I4546" i="2"/>
  <c r="L5617" i="2" s="1"/>
  <c r="G4546" i="2"/>
  <c r="T4545" i="2"/>
  <c r="S4545" i="2"/>
  <c r="R4545" i="2"/>
  <c r="Q4545" i="2"/>
  <c r="P4545" i="2"/>
  <c r="O4545" i="2"/>
  <c r="N4545" i="2"/>
  <c r="L4545" i="2"/>
  <c r="K4545" i="2"/>
  <c r="J4545" i="2"/>
  <c r="K5160" i="2" s="1"/>
  <c r="I4545" i="2"/>
  <c r="L5160" i="2" s="1"/>
  <c r="G4545" i="2"/>
  <c r="T4544" i="2"/>
  <c r="S4544" i="2"/>
  <c r="R4544" i="2"/>
  <c r="Q4544" i="2"/>
  <c r="P4544" i="2"/>
  <c r="O4544" i="2"/>
  <c r="N4544" i="2"/>
  <c r="L4544" i="2"/>
  <c r="K4544" i="2"/>
  <c r="J4544" i="2"/>
  <c r="K5702" i="2" s="1"/>
  <c r="I4544" i="2"/>
  <c r="L5702" i="2" s="1"/>
  <c r="G4544" i="2"/>
  <c r="T4543" i="2"/>
  <c r="S4543" i="2"/>
  <c r="R4543" i="2"/>
  <c r="Q4543" i="2"/>
  <c r="P4543" i="2"/>
  <c r="O4543" i="2"/>
  <c r="N4543" i="2"/>
  <c r="L4543" i="2"/>
  <c r="K4543" i="2"/>
  <c r="J4543" i="2"/>
  <c r="K5692" i="2" s="1"/>
  <c r="I4543" i="2"/>
  <c r="L5692" i="2" s="1"/>
  <c r="G4543" i="2"/>
  <c r="T4542" i="2"/>
  <c r="S4542" i="2"/>
  <c r="R4542" i="2"/>
  <c r="Q4542" i="2"/>
  <c r="P4542" i="2"/>
  <c r="O4542" i="2"/>
  <c r="N4542" i="2"/>
  <c r="L4542" i="2"/>
  <c r="K4542" i="2"/>
  <c r="J4542" i="2"/>
  <c r="K5512" i="2" s="1"/>
  <c r="I4542" i="2"/>
  <c r="L5512" i="2" s="1"/>
  <c r="G4542" i="2"/>
  <c r="T4541" i="2"/>
  <c r="S4541" i="2"/>
  <c r="R4541" i="2"/>
  <c r="Q4541" i="2"/>
  <c r="P4541" i="2"/>
  <c r="O4541" i="2"/>
  <c r="N4541" i="2"/>
  <c r="K4541" i="2"/>
  <c r="J4541" i="2"/>
  <c r="K5171" i="2" s="1"/>
  <c r="I4541" i="2"/>
  <c r="L5171" i="2" s="1"/>
  <c r="M3983" i="2" s="1"/>
  <c r="G4541" i="2"/>
  <c r="T4540" i="2"/>
  <c r="S4540" i="2"/>
  <c r="R4540" i="2"/>
  <c r="Q4540" i="2"/>
  <c r="P4540" i="2"/>
  <c r="O4540" i="2"/>
  <c r="N4540" i="2"/>
  <c r="L4540" i="2"/>
  <c r="K4540" i="2"/>
  <c r="J4540" i="2"/>
  <c r="K5263" i="2" s="1"/>
  <c r="I4540" i="2"/>
  <c r="L5263" i="2" s="1"/>
  <c r="G4540" i="2"/>
  <c r="T4539" i="2"/>
  <c r="S4539" i="2"/>
  <c r="R4539" i="2"/>
  <c r="Q4539" i="2"/>
  <c r="P4539" i="2"/>
  <c r="O4539" i="2"/>
  <c r="N4539" i="2"/>
  <c r="L4539" i="2"/>
  <c r="J4539" i="2"/>
  <c r="K5947" i="2" s="1"/>
  <c r="I4539" i="2"/>
  <c r="L5947" i="2" s="1"/>
  <c r="G4539" i="2"/>
  <c r="T4538" i="2"/>
  <c r="S4538" i="2"/>
  <c r="R4538" i="2"/>
  <c r="Q4538" i="2"/>
  <c r="P4538" i="2"/>
  <c r="O4538" i="2"/>
  <c r="N4538" i="2"/>
  <c r="L4538" i="2"/>
  <c r="J4538" i="2"/>
  <c r="K5445" i="2" s="1"/>
  <c r="I4538" i="2"/>
  <c r="L5445" i="2" s="1"/>
  <c r="G4538" i="2"/>
  <c r="T4537" i="2"/>
  <c r="S4537" i="2"/>
  <c r="R4537" i="2"/>
  <c r="Q4537" i="2"/>
  <c r="P4537" i="2"/>
  <c r="O4537" i="2"/>
  <c r="N4537" i="2"/>
  <c r="L4537" i="2"/>
  <c r="K4537" i="2"/>
  <c r="J4537" i="2"/>
  <c r="K5580" i="2" s="1"/>
  <c r="I4537" i="2"/>
  <c r="L5580" i="2" s="1"/>
  <c r="G4537" i="2"/>
  <c r="T4536" i="2"/>
  <c r="S4536" i="2"/>
  <c r="R4536" i="2"/>
  <c r="Q4536" i="2"/>
  <c r="P4536" i="2"/>
  <c r="O4536" i="2"/>
  <c r="N4536" i="2"/>
  <c r="L4536" i="2"/>
  <c r="J4536" i="2"/>
  <c r="K5043" i="2" s="1"/>
  <c r="I4536" i="2"/>
  <c r="L5043" i="2" s="1"/>
  <c r="G4536" i="2"/>
  <c r="T4535" i="2"/>
  <c r="S4535" i="2"/>
  <c r="R4535" i="2"/>
  <c r="Q4535" i="2"/>
  <c r="P4535" i="2"/>
  <c r="O4535" i="2"/>
  <c r="N4535" i="2"/>
  <c r="J4535" i="2"/>
  <c r="K5511" i="2" s="1"/>
  <c r="I4535" i="2"/>
  <c r="L5511" i="2" s="1"/>
  <c r="G4535" i="2"/>
  <c r="T4534" i="2"/>
  <c r="S4534" i="2"/>
  <c r="R4534" i="2"/>
  <c r="Q4534" i="2"/>
  <c r="P4534" i="2"/>
  <c r="O4534" i="2"/>
  <c r="N4534" i="2"/>
  <c r="L4534" i="2"/>
  <c r="K4534" i="2"/>
  <c r="J4534" i="2"/>
  <c r="K5691" i="2" s="1"/>
  <c r="I4534" i="2"/>
  <c r="L5691" i="2" s="1"/>
  <c r="G4534" i="2"/>
  <c r="T4533" i="2"/>
  <c r="S4533" i="2"/>
  <c r="R4533" i="2"/>
  <c r="Q4533" i="2"/>
  <c r="P4533" i="2"/>
  <c r="O4533" i="2"/>
  <c r="N4533" i="2"/>
  <c r="L4533" i="2"/>
  <c r="K4533" i="2"/>
  <c r="J4533" i="2"/>
  <c r="K5630" i="2" s="1"/>
  <c r="I4533" i="2"/>
  <c r="L5630" i="2" s="1"/>
  <c r="G4533" i="2"/>
  <c r="T4532" i="2"/>
  <c r="S4532" i="2"/>
  <c r="R4532" i="2"/>
  <c r="Q4532" i="2"/>
  <c r="P4532" i="2"/>
  <c r="O4532" i="2"/>
  <c r="N4532" i="2"/>
  <c r="L4532" i="2"/>
  <c r="K4532" i="2"/>
  <c r="J4532" i="2"/>
  <c r="K5193" i="2" s="1"/>
  <c r="I4532" i="2"/>
  <c r="L5193" i="2" s="1"/>
  <c r="G4532" i="2"/>
  <c r="T4531" i="2"/>
  <c r="S4531" i="2"/>
  <c r="R4531" i="2"/>
  <c r="Q4531" i="2"/>
  <c r="P4531" i="2"/>
  <c r="O4531" i="2"/>
  <c r="N4531" i="2"/>
  <c r="L4531" i="2"/>
  <c r="K4531" i="2"/>
  <c r="J4531" i="2"/>
  <c r="K5573" i="2" s="1"/>
  <c r="I4531" i="2"/>
  <c r="L5573" i="2" s="1"/>
  <c r="G4531" i="2"/>
  <c r="T4530" i="2"/>
  <c r="S4530" i="2"/>
  <c r="R4530" i="2"/>
  <c r="Q4530" i="2"/>
  <c r="P4530" i="2"/>
  <c r="O4530" i="2"/>
  <c r="N4530" i="2"/>
  <c r="L4530" i="2"/>
  <c r="K4530" i="2"/>
  <c r="J4530" i="2"/>
  <c r="K5572" i="2" s="1"/>
  <c r="I4530" i="2"/>
  <c r="L5572" i="2" s="1"/>
  <c r="G4530" i="2"/>
  <c r="T4529" i="2"/>
  <c r="S4529" i="2"/>
  <c r="R4529" i="2"/>
  <c r="Q4529" i="2"/>
  <c r="P4529" i="2"/>
  <c r="O4529" i="2"/>
  <c r="N4529" i="2"/>
  <c r="L4529" i="2"/>
  <c r="K4529" i="2"/>
  <c r="J4529" i="2"/>
  <c r="K5946" i="2" s="1"/>
  <c r="I4529" i="2"/>
  <c r="L5946" i="2" s="1"/>
  <c r="G4529" i="2"/>
  <c r="T4528" i="2"/>
  <c r="S4528" i="2"/>
  <c r="R4528" i="2"/>
  <c r="Q4528" i="2"/>
  <c r="P4528" i="2"/>
  <c r="O4528" i="2"/>
  <c r="N4528" i="2"/>
  <c r="L4528" i="2"/>
  <c r="K4528" i="2"/>
  <c r="J4528" i="2"/>
  <c r="K5324" i="2" s="1"/>
  <c r="I4528" i="2"/>
  <c r="L5324" i="2" s="1"/>
  <c r="G4528" i="2"/>
  <c r="T4527" i="2"/>
  <c r="S4527" i="2"/>
  <c r="R4527" i="2"/>
  <c r="Q4527" i="2"/>
  <c r="P4527" i="2"/>
  <c r="O4527" i="2"/>
  <c r="N4527" i="2"/>
  <c r="L4527" i="2"/>
  <c r="K4527" i="2"/>
  <c r="J4527" i="2"/>
  <c r="K5027" i="2" s="1"/>
  <c r="I4527" i="2"/>
  <c r="L5027" i="2" s="1"/>
  <c r="G4527" i="2"/>
  <c r="T4526" i="2"/>
  <c r="S4526" i="2"/>
  <c r="R4526" i="2"/>
  <c r="Q4526" i="2"/>
  <c r="P4526" i="2"/>
  <c r="O4526" i="2"/>
  <c r="N4526" i="2"/>
  <c r="L4526" i="2"/>
  <c r="K4526" i="2"/>
  <c r="J4526" i="2"/>
  <c r="K5895" i="2" s="1"/>
  <c r="I4526" i="2"/>
  <c r="L5895" i="2" s="1"/>
  <c r="G4526" i="2"/>
  <c r="T4525" i="2"/>
  <c r="S4525" i="2"/>
  <c r="R4525" i="2"/>
  <c r="Q4525" i="2"/>
  <c r="P4525" i="2"/>
  <c r="O4525" i="2"/>
  <c r="N4525" i="2"/>
  <c r="L4525" i="2"/>
  <c r="K4525" i="2"/>
  <c r="J4525" i="2"/>
  <c r="K5629" i="2" s="1"/>
  <c r="I4525" i="2"/>
  <c r="L5629" i="2" s="1"/>
  <c r="G4525" i="2"/>
  <c r="T4524" i="2"/>
  <c r="S4524" i="2"/>
  <c r="R4524" i="2"/>
  <c r="Q4524" i="2"/>
  <c r="P4524" i="2"/>
  <c r="O4524" i="2"/>
  <c r="N4524" i="2"/>
  <c r="L4524" i="2"/>
  <c r="K4524" i="2"/>
  <c r="J4524" i="2"/>
  <c r="K5831" i="2" s="1"/>
  <c r="I4524" i="2"/>
  <c r="L5831" i="2" s="1"/>
  <c r="G4524" i="2"/>
  <c r="T4523" i="2"/>
  <c r="S4523" i="2"/>
  <c r="R4523" i="2"/>
  <c r="Q4523" i="2"/>
  <c r="P4523" i="2"/>
  <c r="O4523" i="2"/>
  <c r="N4523" i="2"/>
  <c r="L4523" i="2"/>
  <c r="K4523" i="2"/>
  <c r="J4523" i="2"/>
  <c r="K5170" i="2" s="1"/>
  <c r="I4523" i="2"/>
  <c r="L5170" i="2" s="1"/>
  <c r="G4523" i="2"/>
  <c r="T4522" i="2"/>
  <c r="S4522" i="2"/>
  <c r="R4522" i="2"/>
  <c r="Q4522" i="2"/>
  <c r="P4522" i="2"/>
  <c r="O4522" i="2"/>
  <c r="N4522" i="2"/>
  <c r="L4522" i="2"/>
  <c r="K4522" i="2"/>
  <c r="J4522" i="2"/>
  <c r="K5776" i="2" s="1"/>
  <c r="I4522" i="2"/>
  <c r="L5776" i="2" s="1"/>
  <c r="G4522" i="2"/>
  <c r="T4521" i="2"/>
  <c r="S4521" i="2"/>
  <c r="R4521" i="2"/>
  <c r="Q4521" i="2"/>
  <c r="P4521" i="2"/>
  <c r="O4521" i="2"/>
  <c r="N4521" i="2"/>
  <c r="K4521" i="2"/>
  <c r="J4521" i="2"/>
  <c r="K5843" i="2" s="1"/>
  <c r="I4521" i="2"/>
  <c r="L5843" i="2" s="1"/>
  <c r="G4521" i="2"/>
  <c r="T4520" i="2"/>
  <c r="S4520" i="2"/>
  <c r="R4520" i="2"/>
  <c r="Q4520" i="2"/>
  <c r="P4520" i="2"/>
  <c r="O4520" i="2"/>
  <c r="N4520" i="2"/>
  <c r="K4520" i="2"/>
  <c r="J4520" i="2"/>
  <c r="K5308" i="2" s="1"/>
  <c r="I4520" i="2"/>
  <c r="L5308" i="2" s="1"/>
  <c r="G4520" i="2"/>
  <c r="T4519" i="2"/>
  <c r="S4519" i="2"/>
  <c r="R4519" i="2"/>
  <c r="Q4519" i="2"/>
  <c r="P4519" i="2"/>
  <c r="O4519" i="2"/>
  <c r="N4519" i="2"/>
  <c r="K4519" i="2"/>
  <c r="J4519" i="2"/>
  <c r="K5340" i="2" s="1"/>
  <c r="I4519" i="2"/>
  <c r="L5340" i="2" s="1"/>
  <c r="G4519" i="2"/>
  <c r="T4518" i="2"/>
  <c r="S4518" i="2"/>
  <c r="R4518" i="2"/>
  <c r="Q4518" i="2"/>
  <c r="P4518" i="2"/>
  <c r="O4518" i="2"/>
  <c r="N4518" i="2"/>
  <c r="L4518" i="2"/>
  <c r="J4518" i="2"/>
  <c r="K5208" i="2" s="1"/>
  <c r="I4518" i="2"/>
  <c r="L5208" i="2" s="1"/>
  <c r="G4518" i="2"/>
  <c r="T4517" i="2"/>
  <c r="S4517" i="2"/>
  <c r="R4517" i="2"/>
  <c r="Q4517" i="2"/>
  <c r="P4517" i="2"/>
  <c r="O4517" i="2"/>
  <c r="N4517" i="2"/>
  <c r="L4517" i="2"/>
  <c r="K4517" i="2"/>
  <c r="J4517" i="2"/>
  <c r="K5339" i="2" s="1"/>
  <c r="I4517" i="2"/>
  <c r="L5339" i="2" s="1"/>
  <c r="G4517" i="2"/>
  <c r="T4516" i="2"/>
  <c r="S4516" i="2"/>
  <c r="R4516" i="2"/>
  <c r="Q4516" i="2"/>
  <c r="P4516" i="2"/>
  <c r="O4516" i="2"/>
  <c r="N4516" i="2"/>
  <c r="L4516" i="2"/>
  <c r="K4516" i="2"/>
  <c r="J4516" i="2"/>
  <c r="K5842" i="2" s="1"/>
  <c r="I4516" i="2"/>
  <c r="L5842" i="2" s="1"/>
  <c r="G4516" i="2"/>
  <c r="T4515" i="2"/>
  <c r="S4515" i="2"/>
  <c r="R4515" i="2"/>
  <c r="Q4515" i="2"/>
  <c r="P4515" i="2"/>
  <c r="O4515" i="2"/>
  <c r="N4515" i="2"/>
  <c r="L4515" i="2"/>
  <c r="K4515" i="2"/>
  <c r="J4515" i="2"/>
  <c r="K5273" i="2" s="1"/>
  <c r="I4515" i="2"/>
  <c r="L5273" i="2" s="1"/>
  <c r="G4515" i="2"/>
  <c r="T4514" i="2"/>
  <c r="S4514" i="2"/>
  <c r="R4514" i="2"/>
  <c r="Q4514" i="2"/>
  <c r="P4514" i="2"/>
  <c r="O4514" i="2"/>
  <c r="N4514" i="2"/>
  <c r="L4514" i="2"/>
  <c r="K4514" i="2"/>
  <c r="J4514" i="2"/>
  <c r="K5553" i="2" s="1"/>
  <c r="I4514" i="2"/>
  <c r="L5553" i="2" s="1"/>
  <c r="G4514" i="2"/>
  <c r="T4513" i="2"/>
  <c r="S4513" i="2"/>
  <c r="R4513" i="2"/>
  <c r="Q4513" i="2"/>
  <c r="P4513" i="2"/>
  <c r="O4513" i="2"/>
  <c r="N4513" i="2"/>
  <c r="L4513" i="2"/>
  <c r="K4513" i="2"/>
  <c r="J4513" i="2"/>
  <c r="K5775" i="2" s="1"/>
  <c r="I4513" i="2"/>
  <c r="L5775" i="2" s="1"/>
  <c r="G4513" i="2"/>
  <c r="T4512" i="2"/>
  <c r="S4512" i="2"/>
  <c r="R4512" i="2"/>
  <c r="Q4512" i="2"/>
  <c r="P4512" i="2"/>
  <c r="O4512" i="2"/>
  <c r="N4512" i="2"/>
  <c r="L4512" i="2"/>
  <c r="K4512" i="2"/>
  <c r="J4512" i="2"/>
  <c r="K5129" i="2" s="1"/>
  <c r="I4512" i="2"/>
  <c r="L5129" i="2" s="1"/>
  <c r="G4512" i="2"/>
  <c r="T4511" i="2"/>
  <c r="S4511" i="2"/>
  <c r="R4511" i="2"/>
  <c r="Q4511" i="2"/>
  <c r="P4511" i="2"/>
  <c r="O4511" i="2"/>
  <c r="N4511" i="2"/>
  <c r="K4511" i="2"/>
  <c r="J4511" i="2"/>
  <c r="K5690" i="2" s="1"/>
  <c r="M3177" i="2" s="1"/>
  <c r="I4511" i="2"/>
  <c r="L5690" i="2" s="1"/>
  <c r="G4511" i="2"/>
  <c r="T4510" i="2"/>
  <c r="S4510" i="2"/>
  <c r="R4510" i="2"/>
  <c r="Q4510" i="2"/>
  <c r="P4510" i="2"/>
  <c r="O4510" i="2"/>
  <c r="N4510" i="2"/>
  <c r="L4510" i="2"/>
  <c r="K4510" i="2"/>
  <c r="J4510" i="2"/>
  <c r="K5112" i="2" s="1"/>
  <c r="I4510" i="2"/>
  <c r="L5112" i="2" s="1"/>
  <c r="G4510" i="2"/>
  <c r="T4509" i="2"/>
  <c r="S4509" i="2"/>
  <c r="R4509" i="2"/>
  <c r="Q4509" i="2"/>
  <c r="P4509" i="2"/>
  <c r="O4509" i="2"/>
  <c r="N4509" i="2"/>
  <c r="L4509" i="2"/>
  <c r="K4509" i="2"/>
  <c r="J4509" i="2"/>
  <c r="K5242" i="2" s="1"/>
  <c r="I4509" i="2"/>
  <c r="L5242" i="2" s="1"/>
  <c r="G4509" i="2"/>
  <c r="T4508" i="2"/>
  <c r="S4508" i="2"/>
  <c r="R4508" i="2"/>
  <c r="Q4508" i="2"/>
  <c r="P4508" i="2"/>
  <c r="O4508" i="2"/>
  <c r="N4508" i="2"/>
  <c r="L4508" i="2"/>
  <c r="K4508" i="2"/>
  <c r="J4508" i="2"/>
  <c r="K5490" i="2" s="1"/>
  <c r="I4508" i="2"/>
  <c r="L5490" i="2" s="1"/>
  <c r="G4508" i="2"/>
  <c r="T4507" i="2"/>
  <c r="S4507" i="2"/>
  <c r="R4507" i="2"/>
  <c r="Q4507" i="2"/>
  <c r="P4507" i="2"/>
  <c r="O4507" i="2"/>
  <c r="N4507" i="2"/>
  <c r="L4507" i="2"/>
  <c r="K4507" i="2"/>
  <c r="J4507" i="2"/>
  <c r="K5978" i="2" s="1"/>
  <c r="I4507" i="2"/>
  <c r="L5978" i="2" s="1"/>
  <c r="G4507" i="2"/>
  <c r="T4506" i="2"/>
  <c r="S4506" i="2"/>
  <c r="R4506" i="2"/>
  <c r="Q4506" i="2"/>
  <c r="P4506" i="2"/>
  <c r="O4506" i="2"/>
  <c r="N4506" i="2"/>
  <c r="K4506" i="2"/>
  <c r="J4506" i="2"/>
  <c r="K5945" i="2" s="1"/>
  <c r="I4506" i="2"/>
  <c r="L5945" i="2" s="1"/>
  <c r="M4342" i="2" s="1"/>
  <c r="G4506" i="2"/>
  <c r="T4505" i="2"/>
  <c r="S4505" i="2"/>
  <c r="R4505" i="2"/>
  <c r="Q4505" i="2"/>
  <c r="P4505" i="2"/>
  <c r="O4505" i="2"/>
  <c r="N4505" i="2"/>
  <c r="L4505" i="2"/>
  <c r="K4505" i="2"/>
  <c r="J4505" i="2"/>
  <c r="K5075" i="2" s="1"/>
  <c r="I4505" i="2"/>
  <c r="L5075" i="2" s="1"/>
  <c r="M4261" i="2" s="1"/>
  <c r="G4505" i="2"/>
  <c r="T4504" i="2"/>
  <c r="S4504" i="2"/>
  <c r="R4504" i="2"/>
  <c r="Q4504" i="2"/>
  <c r="P4504" i="2"/>
  <c r="O4504" i="2"/>
  <c r="N4504" i="2"/>
  <c r="L4504" i="2"/>
  <c r="K4504" i="2"/>
  <c r="J4504" i="2"/>
  <c r="K5011" i="2" s="1"/>
  <c r="I4504" i="2"/>
  <c r="L5011" i="2" s="1"/>
  <c r="M3544" i="2" s="1"/>
  <c r="G4504" i="2"/>
  <c r="T4503" i="2"/>
  <c r="S4503" i="2"/>
  <c r="R4503" i="2"/>
  <c r="Q4503" i="2"/>
  <c r="P4503" i="2"/>
  <c r="O4503" i="2"/>
  <c r="N4503" i="2"/>
  <c r="K4503" i="2"/>
  <c r="J4503" i="2"/>
  <c r="K5461" i="2" s="1"/>
  <c r="I4503" i="2"/>
  <c r="L5461" i="2" s="1"/>
  <c r="G4503" i="2"/>
  <c r="T4502" i="2"/>
  <c r="S4502" i="2"/>
  <c r="R4502" i="2"/>
  <c r="Q4502" i="2"/>
  <c r="P4502" i="2"/>
  <c r="O4502" i="2"/>
  <c r="N4502" i="2"/>
  <c r="K4502" i="2"/>
  <c r="J4502" i="2"/>
  <c r="K5378" i="2" s="1"/>
  <c r="I4502" i="2"/>
  <c r="L5378" i="2" s="1"/>
  <c r="G4502" i="2"/>
  <c r="T4501" i="2"/>
  <c r="S4501" i="2"/>
  <c r="R4501" i="2"/>
  <c r="Q4501" i="2"/>
  <c r="P4501" i="2"/>
  <c r="O4501" i="2"/>
  <c r="N4501" i="2"/>
  <c r="J4501" i="2"/>
  <c r="K5874" i="2" s="1"/>
  <c r="I4501" i="2"/>
  <c r="L5874" i="2" s="1"/>
  <c r="G4501" i="2"/>
  <c r="T4500" i="2"/>
  <c r="S4500" i="2"/>
  <c r="R4500" i="2"/>
  <c r="Q4500" i="2"/>
  <c r="P4500" i="2"/>
  <c r="O4500" i="2"/>
  <c r="N4500" i="2"/>
  <c r="L4500" i="2"/>
  <c r="M5338" i="2" s="1"/>
  <c r="K4500" i="2"/>
  <c r="J4500" i="2"/>
  <c r="K5338" i="2" s="1"/>
  <c r="M4238" i="2" s="1"/>
  <c r="I4500" i="2"/>
  <c r="L5338" i="2" s="1"/>
  <c r="G4500" i="2"/>
  <c r="T4499" i="2"/>
  <c r="S4499" i="2"/>
  <c r="R4499" i="2"/>
  <c r="Q4499" i="2"/>
  <c r="P4499" i="2"/>
  <c r="O4499" i="2"/>
  <c r="N4499" i="2"/>
  <c r="L4499" i="2"/>
  <c r="K4499" i="2"/>
  <c r="J4499" i="2"/>
  <c r="K5571" i="2" s="1"/>
  <c r="I4499" i="2"/>
  <c r="L5571" i="2" s="1"/>
  <c r="G4499" i="2"/>
  <c r="T4498" i="2"/>
  <c r="S4498" i="2"/>
  <c r="R4498" i="2"/>
  <c r="Q4498" i="2"/>
  <c r="P4498" i="2"/>
  <c r="O4498" i="2"/>
  <c r="N4498" i="2"/>
  <c r="L4498" i="2"/>
  <c r="K4498" i="2"/>
  <c r="J4498" i="2"/>
  <c r="K5539" i="2" s="1"/>
  <c r="I4498" i="2"/>
  <c r="L5539" i="2" s="1"/>
  <c r="G4498" i="2"/>
  <c r="T4497" i="2"/>
  <c r="S4497" i="2"/>
  <c r="R4497" i="2"/>
  <c r="Q4497" i="2"/>
  <c r="P4497" i="2"/>
  <c r="O4497" i="2"/>
  <c r="N4497" i="2"/>
  <c r="L4497" i="2"/>
  <c r="K4497" i="2"/>
  <c r="J4497" i="2"/>
  <c r="K5761" i="2" s="1"/>
  <c r="I4497" i="2"/>
  <c r="L5761" i="2" s="1"/>
  <c r="G4497" i="2"/>
  <c r="T4496" i="2"/>
  <c r="S4496" i="2"/>
  <c r="R4496" i="2"/>
  <c r="Q4496" i="2"/>
  <c r="P4496" i="2"/>
  <c r="O4496" i="2"/>
  <c r="N4496" i="2"/>
  <c r="L4496" i="2"/>
  <c r="M5087" i="2" s="1"/>
  <c r="K4496" i="2"/>
  <c r="J4496" i="2"/>
  <c r="K5087" i="2" s="1"/>
  <c r="I4496" i="2"/>
  <c r="L5087" i="2" s="1"/>
  <c r="G4496" i="2"/>
  <c r="T4495" i="2"/>
  <c r="S4495" i="2"/>
  <c r="R4495" i="2"/>
  <c r="Q4495" i="2"/>
  <c r="P4495" i="2"/>
  <c r="O4495" i="2"/>
  <c r="N4495" i="2"/>
  <c r="K4495" i="2"/>
  <c r="J4495" i="2"/>
  <c r="K5026" i="2" s="1"/>
  <c r="I4495" i="2"/>
  <c r="L5026" i="2" s="1"/>
  <c r="G4495" i="2"/>
  <c r="T4494" i="2"/>
  <c r="S4494" i="2"/>
  <c r="R4494" i="2"/>
  <c r="Q4494" i="2"/>
  <c r="P4494" i="2"/>
  <c r="O4494" i="2"/>
  <c r="N4494" i="2"/>
  <c r="K4494" i="2"/>
  <c r="J4494" i="2"/>
  <c r="K5377" i="2" s="1"/>
  <c r="I4494" i="2"/>
  <c r="L5377" i="2" s="1"/>
  <c r="G4494" i="2"/>
  <c r="T4493" i="2"/>
  <c r="S4493" i="2"/>
  <c r="R4493" i="2"/>
  <c r="Q4493" i="2"/>
  <c r="P4493" i="2"/>
  <c r="O4493" i="2"/>
  <c r="N4493" i="2"/>
  <c r="L4493" i="2"/>
  <c r="K4493" i="2"/>
  <c r="J4493" i="2"/>
  <c r="K5288" i="2" s="1"/>
  <c r="I4493" i="2"/>
  <c r="L5288" i="2" s="1"/>
  <c r="G4493" i="2"/>
  <c r="T4492" i="2"/>
  <c r="S4492" i="2"/>
  <c r="R4492" i="2"/>
  <c r="Q4492" i="2"/>
  <c r="P4492" i="2"/>
  <c r="O4492" i="2"/>
  <c r="N4492" i="2"/>
  <c r="K4492" i="2"/>
  <c r="J4492" i="2"/>
  <c r="K5419" i="2" s="1"/>
  <c r="M3967" i="2" s="1"/>
  <c r="I4492" i="2"/>
  <c r="L5419" i="2" s="1"/>
  <c r="G4492" i="2"/>
  <c r="T4491" i="2"/>
  <c r="S4491" i="2"/>
  <c r="R4491" i="2"/>
  <c r="Q4491" i="2"/>
  <c r="P4491" i="2"/>
  <c r="O4491" i="2"/>
  <c r="N4491" i="2"/>
  <c r="L4491" i="2"/>
  <c r="K4491" i="2"/>
  <c r="J4491" i="2"/>
  <c r="K5616" i="2" s="1"/>
  <c r="I4491" i="2"/>
  <c r="L5616" i="2" s="1"/>
  <c r="G4491" i="2"/>
  <c r="T4490" i="2"/>
  <c r="S4490" i="2"/>
  <c r="R4490" i="2"/>
  <c r="Q4490" i="2"/>
  <c r="P4490" i="2"/>
  <c r="O4490" i="2"/>
  <c r="N4490" i="2"/>
  <c r="K4490" i="2"/>
  <c r="J4490" i="2"/>
  <c r="K5791" i="2" s="1"/>
  <c r="I4490" i="2"/>
  <c r="L5791" i="2" s="1"/>
  <c r="G4490" i="2"/>
  <c r="T4489" i="2"/>
  <c r="S4489" i="2"/>
  <c r="R4489" i="2"/>
  <c r="Q4489" i="2"/>
  <c r="P4489" i="2"/>
  <c r="O4489" i="2"/>
  <c r="N4489" i="2"/>
  <c r="J4489" i="2"/>
  <c r="K5431" i="2" s="1"/>
  <c r="I4489" i="2"/>
  <c r="L5431" i="2" s="1"/>
  <c r="G4489" i="2"/>
  <c r="T4488" i="2"/>
  <c r="S4488" i="2"/>
  <c r="R4488" i="2"/>
  <c r="Q4488" i="2"/>
  <c r="P4488" i="2"/>
  <c r="O4488" i="2"/>
  <c r="N4488" i="2"/>
  <c r="L4488" i="2"/>
  <c r="M5057" i="2" s="1"/>
  <c r="J4488" i="2"/>
  <c r="K5057" i="2" s="1"/>
  <c r="I4488" i="2"/>
  <c r="L5057" i="2" s="1"/>
  <c r="G4488" i="2"/>
  <c r="T4487" i="2"/>
  <c r="S4487" i="2"/>
  <c r="R4487" i="2"/>
  <c r="Q4487" i="2"/>
  <c r="P4487" i="2"/>
  <c r="O4487" i="2"/>
  <c r="N4487" i="2"/>
  <c r="L4487" i="2"/>
  <c r="J4487" i="2"/>
  <c r="K5689" i="2" s="1"/>
  <c r="I4487" i="2"/>
  <c r="L5689" i="2" s="1"/>
  <c r="G4487" i="2"/>
  <c r="T4486" i="2"/>
  <c r="S4486" i="2"/>
  <c r="R4486" i="2"/>
  <c r="Q4486" i="2"/>
  <c r="P4486" i="2"/>
  <c r="O4486" i="2"/>
  <c r="N4486" i="2"/>
  <c r="L4486" i="2"/>
  <c r="J4486" i="2"/>
  <c r="K5323" i="2" s="1"/>
  <c r="I4486" i="2"/>
  <c r="L5323" i="2" s="1"/>
  <c r="G4486" i="2"/>
  <c r="T4485" i="2"/>
  <c r="S4485" i="2"/>
  <c r="R4485" i="2"/>
  <c r="Q4485" i="2"/>
  <c r="P4485" i="2"/>
  <c r="O4485" i="2"/>
  <c r="N4485" i="2"/>
  <c r="L4485" i="2"/>
  <c r="M5738" i="2" s="1"/>
  <c r="K4485" i="2"/>
  <c r="J4485" i="2"/>
  <c r="K5738" i="2" s="1"/>
  <c r="I4485" i="2"/>
  <c r="L5738" i="2" s="1"/>
  <c r="G4485" i="2"/>
  <c r="T4484" i="2"/>
  <c r="S4484" i="2"/>
  <c r="R4484" i="2"/>
  <c r="Q4484" i="2"/>
  <c r="P4484" i="2"/>
  <c r="O4484" i="2"/>
  <c r="N4484" i="2"/>
  <c r="L4484" i="2"/>
  <c r="K4484" i="2"/>
  <c r="J4484" i="2"/>
  <c r="K5406" i="2" s="1"/>
  <c r="I4484" i="2"/>
  <c r="L5406" i="2" s="1"/>
  <c r="G4484" i="2"/>
  <c r="T4483" i="2"/>
  <c r="S4483" i="2"/>
  <c r="R4483" i="2"/>
  <c r="Q4483" i="2"/>
  <c r="P4483" i="2"/>
  <c r="O4483" i="2"/>
  <c r="N4483" i="2"/>
  <c r="L4483" i="2"/>
  <c r="K4483" i="2"/>
  <c r="J4483" i="2"/>
  <c r="K5726" i="2" s="1"/>
  <c r="I4483" i="2"/>
  <c r="L5726" i="2" s="1"/>
  <c r="G4483" i="2"/>
  <c r="T4482" i="2"/>
  <c r="S4482" i="2"/>
  <c r="R4482" i="2"/>
  <c r="Q4482" i="2"/>
  <c r="P4482" i="2"/>
  <c r="O4482" i="2"/>
  <c r="N4482" i="2"/>
  <c r="K4482" i="2"/>
  <c r="J4482" i="2"/>
  <c r="K5790" i="2" s="1"/>
  <c r="I4482" i="2"/>
  <c r="L5790" i="2" s="1"/>
  <c r="G4482" i="2"/>
  <c r="T4481" i="2"/>
  <c r="S4481" i="2"/>
  <c r="R4481" i="2"/>
  <c r="Q4481" i="2"/>
  <c r="P4481" i="2"/>
  <c r="O4481" i="2"/>
  <c r="N4481" i="2"/>
  <c r="L4481" i="2"/>
  <c r="M5102" i="2" s="1"/>
  <c r="K4481" i="2"/>
  <c r="J4481" i="2"/>
  <c r="K5102" i="2" s="1"/>
  <c r="I4481" i="2"/>
  <c r="L5102" i="2" s="1"/>
  <c r="G4481" i="2"/>
  <c r="T4480" i="2"/>
  <c r="S4480" i="2"/>
  <c r="R4480" i="2"/>
  <c r="Q4480" i="2"/>
  <c r="P4480" i="2"/>
  <c r="O4480" i="2"/>
  <c r="N4480" i="2"/>
  <c r="L4480" i="2"/>
  <c r="K4480" i="2"/>
  <c r="J4480" i="2"/>
  <c r="K5010" i="2" s="1"/>
  <c r="I4480" i="2"/>
  <c r="L5010" i="2" s="1"/>
  <c r="G4480" i="2"/>
  <c r="T4479" i="2"/>
  <c r="S4479" i="2"/>
  <c r="R4479" i="2"/>
  <c r="Q4479" i="2"/>
  <c r="P4479" i="2"/>
  <c r="O4479" i="2"/>
  <c r="N4479" i="2"/>
  <c r="K4479" i="2"/>
  <c r="J4479" i="2"/>
  <c r="K5430" i="2" s="1"/>
  <c r="M3735" i="2" s="1"/>
  <c r="I4479" i="2"/>
  <c r="L5430" i="2" s="1"/>
  <c r="G4479" i="2"/>
  <c r="T4478" i="2"/>
  <c r="S4478" i="2"/>
  <c r="R4478" i="2"/>
  <c r="Q4478" i="2"/>
  <c r="P4478" i="2"/>
  <c r="O4478" i="2"/>
  <c r="N4478" i="2"/>
  <c r="L4478" i="2"/>
  <c r="M5774" i="2" s="1"/>
  <c r="J4478" i="2"/>
  <c r="K5774" i="2" s="1"/>
  <c r="I4478" i="2"/>
  <c r="L5774" i="2" s="1"/>
  <c r="G4478" i="2"/>
  <c r="T4477" i="2"/>
  <c r="S4477" i="2"/>
  <c r="R4477" i="2"/>
  <c r="Q4477" i="2"/>
  <c r="P4477" i="2"/>
  <c r="O4477" i="2"/>
  <c r="N4477" i="2"/>
  <c r="L4477" i="2"/>
  <c r="K4477" i="2"/>
  <c r="J4477" i="2"/>
  <c r="K5701" i="2" s="1"/>
  <c r="I4477" i="2"/>
  <c r="L5701" i="2" s="1"/>
  <c r="G4477" i="2"/>
  <c r="T4476" i="2"/>
  <c r="S4476" i="2"/>
  <c r="R4476" i="2"/>
  <c r="Q4476" i="2"/>
  <c r="P4476" i="2"/>
  <c r="O4476" i="2"/>
  <c r="N4476" i="2"/>
  <c r="L4476" i="2"/>
  <c r="M5789" i="2" s="1"/>
  <c r="J4476" i="2"/>
  <c r="K5789" i="2" s="1"/>
  <c r="I4476" i="2"/>
  <c r="L5789" i="2" s="1"/>
  <c r="G4476" i="2"/>
  <c r="T4475" i="2"/>
  <c r="S4475" i="2"/>
  <c r="R4475" i="2"/>
  <c r="Q4475" i="2"/>
  <c r="P4475" i="2"/>
  <c r="O4475" i="2"/>
  <c r="N4475" i="2"/>
  <c r="L4475" i="2"/>
  <c r="J4475" i="2"/>
  <c r="K5192" i="2" s="1"/>
  <c r="I4475" i="2"/>
  <c r="L5192" i="2" s="1"/>
  <c r="M4142" i="2" s="1"/>
  <c r="G4475" i="2"/>
  <c r="T4474" i="2"/>
  <c r="S4474" i="2"/>
  <c r="R4474" i="2"/>
  <c r="Q4474" i="2"/>
  <c r="P4474" i="2"/>
  <c r="O4474" i="2"/>
  <c r="N4474" i="2"/>
  <c r="L4474" i="2"/>
  <c r="J4474" i="2"/>
  <c r="K5773" i="2" s="1"/>
  <c r="I4474" i="2"/>
  <c r="L5773" i="2" s="1"/>
  <c r="G4474" i="2"/>
  <c r="T4473" i="2"/>
  <c r="S4473" i="2"/>
  <c r="R4473" i="2"/>
  <c r="Q4473" i="2"/>
  <c r="P4473" i="2"/>
  <c r="O4473" i="2"/>
  <c r="N4473" i="2"/>
  <c r="L4473" i="2"/>
  <c r="J4473" i="2"/>
  <c r="K5788" i="2" s="1"/>
  <c r="I4473" i="2"/>
  <c r="L5788" i="2" s="1"/>
  <c r="G4473" i="2"/>
  <c r="T4472" i="2"/>
  <c r="S4472" i="2"/>
  <c r="R4472" i="2"/>
  <c r="Q4472" i="2"/>
  <c r="P4472" i="2"/>
  <c r="O4472" i="2"/>
  <c r="N4472" i="2"/>
  <c r="L4472" i="2"/>
  <c r="K4472" i="2"/>
  <c r="J4472" i="2"/>
  <c r="K5393" i="2" s="1"/>
  <c r="I4472" i="2"/>
  <c r="L5393" i="2" s="1"/>
  <c r="M4615" i="2" s="1"/>
  <c r="G4472" i="2"/>
  <c r="T4471" i="2"/>
  <c r="S4471" i="2"/>
  <c r="R4471" i="2"/>
  <c r="Q4471" i="2"/>
  <c r="P4471" i="2"/>
  <c r="O4471" i="2"/>
  <c r="N4471" i="2"/>
  <c r="L4471" i="2"/>
  <c r="K4471" i="2"/>
  <c r="J4471" i="2"/>
  <c r="K5873" i="2" s="1"/>
  <c r="I4471" i="2"/>
  <c r="L5873" i="2" s="1"/>
  <c r="G4471" i="2"/>
  <c r="T4470" i="2"/>
  <c r="S4470" i="2"/>
  <c r="R4470" i="2"/>
  <c r="Q4470" i="2"/>
  <c r="P4470" i="2"/>
  <c r="O4470" i="2"/>
  <c r="N4470" i="2"/>
  <c r="L4470" i="2"/>
  <c r="K4470" i="2"/>
  <c r="J4470" i="2"/>
  <c r="K5287" i="2" s="1"/>
  <c r="I4470" i="2"/>
  <c r="L5287" i="2" s="1"/>
  <c r="M4428" i="2" s="1"/>
  <c r="G4470" i="2"/>
  <c r="T4469" i="2"/>
  <c r="S4469" i="2"/>
  <c r="R4469" i="2"/>
  <c r="Q4469" i="2"/>
  <c r="P4469" i="2"/>
  <c r="O4469" i="2"/>
  <c r="N4469" i="2"/>
  <c r="L4469" i="2"/>
  <c r="K4469" i="2"/>
  <c r="J4469" i="2"/>
  <c r="K5579" i="2" s="1"/>
  <c r="I4469" i="2"/>
  <c r="L5579" i="2" s="1"/>
  <c r="M4239" i="2" s="1"/>
  <c r="G4469" i="2"/>
  <c r="T4468" i="2"/>
  <c r="S4468" i="2"/>
  <c r="R4468" i="2"/>
  <c r="Q4468" i="2"/>
  <c r="P4468" i="2"/>
  <c r="O4468" i="2"/>
  <c r="N4468" i="2"/>
  <c r="K4468" i="2"/>
  <c r="J4468" i="2"/>
  <c r="K5337" i="2" s="1"/>
  <c r="I4468" i="2"/>
  <c r="L5337" i="2" s="1"/>
  <c r="G4468" i="2"/>
  <c r="T4467" i="2"/>
  <c r="S4467" i="2"/>
  <c r="R4467" i="2"/>
  <c r="Q4467" i="2"/>
  <c r="P4467" i="2"/>
  <c r="O4467" i="2"/>
  <c r="N4467" i="2"/>
  <c r="L4467" i="2"/>
  <c r="K4467" i="2"/>
  <c r="J4467" i="2"/>
  <c r="K5760" i="2" s="1"/>
  <c r="I4467" i="2"/>
  <c r="L5760" i="2" s="1"/>
  <c r="G4467" i="2"/>
  <c r="T4466" i="2"/>
  <c r="S4466" i="2"/>
  <c r="R4466" i="2"/>
  <c r="Q4466" i="2"/>
  <c r="P4466" i="2"/>
  <c r="O4466" i="2"/>
  <c r="N4466" i="2"/>
  <c r="L4466" i="2"/>
  <c r="K4466" i="2"/>
  <c r="J4466" i="2"/>
  <c r="K5830" i="2" s="1"/>
  <c r="I4466" i="2"/>
  <c r="L5830" i="2" s="1"/>
  <c r="G4466" i="2"/>
  <c r="T4465" i="2"/>
  <c r="S4465" i="2"/>
  <c r="R4465" i="2"/>
  <c r="Q4465" i="2"/>
  <c r="P4465" i="2"/>
  <c r="O4465" i="2"/>
  <c r="N4465" i="2"/>
  <c r="L4465" i="2"/>
  <c r="K4465" i="2"/>
  <c r="J4465" i="2"/>
  <c r="K5143" i="2" s="1"/>
  <c r="I4465" i="2"/>
  <c r="L5143" i="2" s="1"/>
  <c r="M3484" i="2" s="1"/>
  <c r="G4465" i="2"/>
  <c r="T4464" i="2"/>
  <c r="S4464" i="2"/>
  <c r="R4464" i="2"/>
  <c r="Q4464" i="2"/>
  <c r="P4464" i="2"/>
  <c r="O4464" i="2"/>
  <c r="N4464" i="2"/>
  <c r="L4464" i="2"/>
  <c r="K4464" i="2"/>
  <c r="J4464" i="2"/>
  <c r="K5688" i="2" s="1"/>
  <c r="I4464" i="2"/>
  <c r="L5688" i="2" s="1"/>
  <c r="G4464" i="2"/>
  <c r="T4463" i="2"/>
  <c r="S4463" i="2"/>
  <c r="R4463" i="2"/>
  <c r="Q4463" i="2"/>
  <c r="P4463" i="2"/>
  <c r="O4463" i="2"/>
  <c r="N4463" i="2"/>
  <c r="L4463" i="2"/>
  <c r="J4463" i="2"/>
  <c r="K5563" i="2" s="1"/>
  <c r="I4463" i="2"/>
  <c r="L5563" i="2" s="1"/>
  <c r="G4463" i="2"/>
  <c r="T4462" i="2"/>
  <c r="S4462" i="2"/>
  <c r="R4462" i="2"/>
  <c r="Q4462" i="2"/>
  <c r="P4462" i="2"/>
  <c r="O4462" i="2"/>
  <c r="N4462" i="2"/>
  <c r="K4462" i="2"/>
  <c r="J4462" i="2"/>
  <c r="K5444" i="2" s="1"/>
  <c r="I4462" i="2"/>
  <c r="L5444" i="2" s="1"/>
  <c r="G4462" i="2"/>
  <c r="T4461" i="2"/>
  <c r="S4461" i="2"/>
  <c r="R4461" i="2"/>
  <c r="Q4461" i="2"/>
  <c r="P4461" i="2"/>
  <c r="O4461" i="2"/>
  <c r="N4461" i="2"/>
  <c r="L4461" i="2"/>
  <c r="J4461" i="2"/>
  <c r="K5700" i="2" s="1"/>
  <c r="I4461" i="2"/>
  <c r="L5700" i="2" s="1"/>
  <c r="G4461" i="2"/>
  <c r="T4460" i="2"/>
  <c r="S4460" i="2"/>
  <c r="R4460" i="2"/>
  <c r="Q4460" i="2"/>
  <c r="P4460" i="2"/>
  <c r="O4460" i="2"/>
  <c r="N4460" i="2"/>
  <c r="L4460" i="2"/>
  <c r="J4460" i="2"/>
  <c r="K5841" i="2" s="1"/>
  <c r="I4460" i="2"/>
  <c r="L5841" i="2" s="1"/>
  <c r="G4460" i="2"/>
  <c r="T4459" i="2"/>
  <c r="S4459" i="2"/>
  <c r="R4459" i="2"/>
  <c r="Q4459" i="2"/>
  <c r="P4459" i="2"/>
  <c r="O4459" i="2"/>
  <c r="N4459" i="2"/>
  <c r="L4459" i="2"/>
  <c r="J4459" i="2"/>
  <c r="K5229" i="2" s="1"/>
  <c r="I4459" i="2"/>
  <c r="L5229" i="2" s="1"/>
  <c r="G4459" i="2"/>
  <c r="T4458" i="2"/>
  <c r="S4458" i="2"/>
  <c r="R4458" i="2"/>
  <c r="Q4458" i="2"/>
  <c r="P4458" i="2"/>
  <c r="O4458" i="2"/>
  <c r="N4458" i="2"/>
  <c r="L4458" i="2"/>
  <c r="K4458" i="2"/>
  <c r="J4458" i="2"/>
  <c r="K5910" i="2" s="1"/>
  <c r="I4458" i="2"/>
  <c r="L5910" i="2" s="1"/>
  <c r="G4458" i="2"/>
  <c r="T4457" i="2"/>
  <c r="S4457" i="2"/>
  <c r="R4457" i="2"/>
  <c r="Q4457" i="2"/>
  <c r="P4457" i="2"/>
  <c r="O4457" i="2"/>
  <c r="N4457" i="2"/>
  <c r="L4457" i="2"/>
  <c r="K4457" i="2"/>
  <c r="J4457" i="2"/>
  <c r="K5859" i="2" s="1"/>
  <c r="I4457" i="2"/>
  <c r="L5859" i="2" s="1"/>
  <c r="G4457" i="2"/>
  <c r="T4456" i="2"/>
  <c r="S4456" i="2"/>
  <c r="R4456" i="2"/>
  <c r="Q4456" i="2"/>
  <c r="P4456" i="2"/>
  <c r="O4456" i="2"/>
  <c r="N4456" i="2"/>
  <c r="L4456" i="2"/>
  <c r="K4456" i="2"/>
  <c r="J4456" i="2"/>
  <c r="K5669" i="2" s="1"/>
  <c r="I4456" i="2"/>
  <c r="L5669" i="2" s="1"/>
  <c r="G4456" i="2"/>
  <c r="T4455" i="2"/>
  <c r="S4455" i="2"/>
  <c r="R4455" i="2"/>
  <c r="Q4455" i="2"/>
  <c r="P4455" i="2"/>
  <c r="O4455" i="2"/>
  <c r="N4455" i="2"/>
  <c r="L4455" i="2"/>
  <c r="K4455" i="2"/>
  <c r="J4455" i="2"/>
  <c r="K5009" i="2" s="1"/>
  <c r="I4455" i="2"/>
  <c r="L5009" i="2" s="1"/>
  <c r="G4455" i="2"/>
  <c r="T4454" i="2"/>
  <c r="S4454" i="2"/>
  <c r="R4454" i="2"/>
  <c r="Q4454" i="2"/>
  <c r="P4454" i="2"/>
  <c r="O4454" i="2"/>
  <c r="N4454" i="2"/>
  <c r="L4454" i="2"/>
  <c r="K4454" i="2"/>
  <c r="J4454" i="2"/>
  <c r="K4997" i="2" s="1"/>
  <c r="I4454" i="2"/>
  <c r="L4997" i="2" s="1"/>
  <c r="G4454" i="2"/>
  <c r="T4453" i="2"/>
  <c r="S4453" i="2"/>
  <c r="R4453" i="2"/>
  <c r="Q4453" i="2"/>
  <c r="P4453" i="2"/>
  <c r="O4453" i="2"/>
  <c r="N4453" i="2"/>
  <c r="L4453" i="2"/>
  <c r="K4453" i="2"/>
  <c r="J4453" i="2"/>
  <c r="K5601" i="2" s="1"/>
  <c r="I4453" i="2"/>
  <c r="L5601" i="2" s="1"/>
  <c r="G4453" i="2"/>
  <c r="T4452" i="2"/>
  <c r="S4452" i="2"/>
  <c r="R4452" i="2"/>
  <c r="Q4452" i="2"/>
  <c r="P4452" i="2"/>
  <c r="O4452" i="2"/>
  <c r="N4452" i="2"/>
  <c r="L4452" i="2"/>
  <c r="K4452" i="2"/>
  <c r="J4452" i="2"/>
  <c r="K5376" i="2" s="1"/>
  <c r="I4452" i="2"/>
  <c r="L5376" i="2" s="1"/>
  <c r="G4452" i="2"/>
  <c r="T4451" i="2"/>
  <c r="S4451" i="2"/>
  <c r="R4451" i="2"/>
  <c r="Q4451" i="2"/>
  <c r="P4451" i="2"/>
  <c r="O4451" i="2"/>
  <c r="N4451" i="2"/>
  <c r="L4451" i="2"/>
  <c r="K4451" i="2"/>
  <c r="J4451" i="2"/>
  <c r="K5977" i="2" s="1"/>
  <c r="I4451" i="2"/>
  <c r="L5977" i="2" s="1"/>
  <c r="G4451" i="2"/>
  <c r="T4450" i="2"/>
  <c r="S4450" i="2"/>
  <c r="R4450" i="2"/>
  <c r="Q4450" i="2"/>
  <c r="P4450" i="2"/>
  <c r="O4450" i="2"/>
  <c r="N4450" i="2"/>
  <c r="L4450" i="2"/>
  <c r="K4450" i="2"/>
  <c r="J4450" i="2"/>
  <c r="K5725" i="2" s="1"/>
  <c r="I4450" i="2"/>
  <c r="L5725" i="2" s="1"/>
  <c r="G4450" i="2"/>
  <c r="T4449" i="2"/>
  <c r="S4449" i="2"/>
  <c r="R4449" i="2"/>
  <c r="Q4449" i="2"/>
  <c r="P4449" i="2"/>
  <c r="O4449" i="2"/>
  <c r="N4449" i="2"/>
  <c r="L4449" i="2"/>
  <c r="K4449" i="2"/>
  <c r="J4449" i="2"/>
  <c r="K5668" i="2" s="1"/>
  <c r="I4449" i="2"/>
  <c r="L5668" i="2" s="1"/>
  <c r="G4449" i="2"/>
  <c r="T4448" i="2"/>
  <c r="S4448" i="2"/>
  <c r="R4448" i="2"/>
  <c r="Q4448" i="2"/>
  <c r="P4448" i="2"/>
  <c r="O4448" i="2"/>
  <c r="N4448" i="2"/>
  <c r="L4448" i="2"/>
  <c r="K4448" i="2"/>
  <c r="J4448" i="2"/>
  <c r="K5476" i="2" s="1"/>
  <c r="I4448" i="2"/>
  <c r="L5476" i="2" s="1"/>
  <c r="G4448" i="2"/>
  <c r="T4447" i="2"/>
  <c r="S4447" i="2"/>
  <c r="R4447" i="2"/>
  <c r="Q4447" i="2"/>
  <c r="P4447" i="2"/>
  <c r="O4447" i="2"/>
  <c r="N4447" i="2"/>
  <c r="L4447" i="2"/>
  <c r="K4447" i="2"/>
  <c r="J4447" i="2"/>
  <c r="K5600" i="2" s="1"/>
  <c r="I4447" i="2"/>
  <c r="L5600" i="2" s="1"/>
  <c r="G4447" i="2"/>
  <c r="T4446" i="2"/>
  <c r="S4446" i="2"/>
  <c r="R4446" i="2"/>
  <c r="Q4446" i="2"/>
  <c r="P4446" i="2"/>
  <c r="O4446" i="2"/>
  <c r="N4446" i="2"/>
  <c r="L4446" i="2"/>
  <c r="K4446" i="2"/>
  <c r="J4446" i="2"/>
  <c r="K5965" i="2" s="1"/>
  <c r="I4446" i="2"/>
  <c r="L5965" i="2" s="1"/>
  <c r="G4446" i="2"/>
  <c r="T4445" i="2"/>
  <c r="S4445" i="2"/>
  <c r="R4445" i="2"/>
  <c r="Q4445" i="2"/>
  <c r="P4445" i="2"/>
  <c r="O4445" i="2"/>
  <c r="N4445" i="2"/>
  <c r="K4445" i="2"/>
  <c r="J4445" i="2"/>
  <c r="K5570" i="2" s="1"/>
  <c r="I4445" i="2"/>
  <c r="L5570" i="2" s="1"/>
  <c r="G4445" i="2"/>
  <c r="T4444" i="2"/>
  <c r="S4444" i="2"/>
  <c r="R4444" i="2"/>
  <c r="Q4444" i="2"/>
  <c r="P4444" i="2"/>
  <c r="O4444" i="2"/>
  <c r="N4444" i="2"/>
  <c r="K4444" i="2"/>
  <c r="J4444" i="2"/>
  <c r="K5297" i="2" s="1"/>
  <c r="I4444" i="2"/>
  <c r="L5297" i="2" s="1"/>
  <c r="G4444" i="2"/>
  <c r="T4443" i="2"/>
  <c r="S4443" i="2"/>
  <c r="R4443" i="2"/>
  <c r="Q4443" i="2"/>
  <c r="P4443" i="2"/>
  <c r="O4443" i="2"/>
  <c r="N4443" i="2"/>
  <c r="K4443" i="2"/>
  <c r="J4443" i="2"/>
  <c r="K5228" i="2" s="1"/>
  <c r="I4443" i="2"/>
  <c r="L5228" i="2" s="1"/>
  <c r="G4443" i="2"/>
  <c r="T4442" i="2"/>
  <c r="S4442" i="2"/>
  <c r="R4442" i="2"/>
  <c r="Q4442" i="2"/>
  <c r="P4442" i="2"/>
  <c r="O4442" i="2"/>
  <c r="N4442" i="2"/>
  <c r="L4442" i="2"/>
  <c r="K4442" i="2"/>
  <c r="J4442" i="2"/>
  <c r="K5392" i="2" s="1"/>
  <c r="I4442" i="2"/>
  <c r="L5392" i="2" s="1"/>
  <c r="G4442" i="2"/>
  <c r="T4441" i="2"/>
  <c r="S4441" i="2"/>
  <c r="R4441" i="2"/>
  <c r="Q4441" i="2"/>
  <c r="P4441" i="2"/>
  <c r="O4441" i="2"/>
  <c r="N4441" i="2"/>
  <c r="L4441" i="2"/>
  <c r="J4441" i="2"/>
  <c r="K5644" i="2" s="1"/>
  <c r="I4441" i="2"/>
  <c r="L5644" i="2" s="1"/>
  <c r="G4441" i="2"/>
  <c r="T4440" i="2"/>
  <c r="S4440" i="2"/>
  <c r="R4440" i="2"/>
  <c r="Q4440" i="2"/>
  <c r="P4440" i="2"/>
  <c r="O4440" i="2"/>
  <c r="N4440" i="2"/>
  <c r="L4440" i="2"/>
  <c r="K4440" i="2"/>
  <c r="J4440" i="2"/>
  <c r="K5803" i="2" s="1"/>
  <c r="I4440" i="2"/>
  <c r="L5803" i="2" s="1"/>
  <c r="G4440" i="2"/>
  <c r="T4439" i="2"/>
  <c r="S4439" i="2"/>
  <c r="R4439" i="2"/>
  <c r="Q4439" i="2"/>
  <c r="P4439" i="2"/>
  <c r="O4439" i="2"/>
  <c r="N4439" i="2"/>
  <c r="L4439" i="2"/>
  <c r="K4439" i="2"/>
  <c r="J4439" i="2"/>
  <c r="K5307" i="2" s="1"/>
  <c r="I4439" i="2"/>
  <c r="L5307" i="2" s="1"/>
  <c r="G4439" i="2"/>
  <c r="T4438" i="2"/>
  <c r="S4438" i="2"/>
  <c r="R4438" i="2"/>
  <c r="Q4438" i="2"/>
  <c r="P4438" i="2"/>
  <c r="O4438" i="2"/>
  <c r="N4438" i="2"/>
  <c r="L4438" i="2"/>
  <c r="K4438" i="2"/>
  <c r="J4438" i="2"/>
  <c r="K5375" i="2" s="1"/>
  <c r="I4438" i="2"/>
  <c r="L5375" i="2" s="1"/>
  <c r="M4351" i="2" s="1"/>
  <c r="G4438" i="2"/>
  <c r="T4437" i="2"/>
  <c r="S4437" i="2"/>
  <c r="R4437" i="2"/>
  <c r="Q4437" i="2"/>
  <c r="P4437" i="2"/>
  <c r="O4437" i="2"/>
  <c r="N4437" i="2"/>
  <c r="L4437" i="2"/>
  <c r="K4437" i="2"/>
  <c r="J4437" i="2"/>
  <c r="K5667" i="2" s="1"/>
  <c r="I4437" i="2"/>
  <c r="L5667" i="2" s="1"/>
  <c r="M3950" i="2" s="1"/>
  <c r="G4437" i="2"/>
  <c r="T4436" i="2"/>
  <c r="S4436" i="2"/>
  <c r="R4436" i="2"/>
  <c r="Q4436" i="2"/>
  <c r="P4436" i="2"/>
  <c r="O4436" i="2"/>
  <c r="N4436" i="2"/>
  <c r="L4436" i="2"/>
  <c r="K4436" i="2"/>
  <c r="J4436" i="2"/>
  <c r="K5101" i="2" s="1"/>
  <c r="I4436" i="2"/>
  <c r="L5101" i="2" s="1"/>
  <c r="G4436" i="2"/>
  <c r="T4435" i="2"/>
  <c r="S4435" i="2"/>
  <c r="R4435" i="2"/>
  <c r="Q4435" i="2"/>
  <c r="P4435" i="2"/>
  <c r="O4435" i="2"/>
  <c r="N4435" i="2"/>
  <c r="L4435" i="2"/>
  <c r="K4435" i="2"/>
  <c r="J4435" i="2"/>
  <c r="K5443" i="2" s="1"/>
  <c r="I4435" i="2"/>
  <c r="L5443" i="2" s="1"/>
  <c r="G4435" i="2"/>
  <c r="T4434" i="2"/>
  <c r="S4434" i="2"/>
  <c r="R4434" i="2"/>
  <c r="Q4434" i="2"/>
  <c r="P4434" i="2"/>
  <c r="O4434" i="2"/>
  <c r="N4434" i="2"/>
  <c r="L4434" i="2"/>
  <c r="K4434" i="2"/>
  <c r="J4434" i="2"/>
  <c r="K5872" i="2" s="1"/>
  <c r="I4434" i="2"/>
  <c r="L5872" i="2" s="1"/>
  <c r="G4434" i="2"/>
  <c r="T4433" i="2"/>
  <c r="S4433" i="2"/>
  <c r="R4433" i="2"/>
  <c r="Q4433" i="2"/>
  <c r="P4433" i="2"/>
  <c r="O4433" i="2"/>
  <c r="N4433" i="2"/>
  <c r="L4433" i="2"/>
  <c r="K4433" i="2"/>
  <c r="J4433" i="2"/>
  <c r="K5858" i="2" s="1"/>
  <c r="I4433" i="2"/>
  <c r="L5858" i="2" s="1"/>
  <c r="G4433" i="2"/>
  <c r="T4432" i="2"/>
  <c r="S4432" i="2"/>
  <c r="R4432" i="2"/>
  <c r="Q4432" i="2"/>
  <c r="P4432" i="2"/>
  <c r="O4432" i="2"/>
  <c r="N4432" i="2"/>
  <c r="L4432" i="2"/>
  <c r="K4432" i="2"/>
  <c r="J4432" i="2"/>
  <c r="K5086" i="2" s="1"/>
  <c r="I4432" i="2"/>
  <c r="L5086" i="2" s="1"/>
  <c r="M4460" i="2" s="1"/>
  <c r="G4432" i="2"/>
  <c r="T4431" i="2"/>
  <c r="S4431" i="2"/>
  <c r="R4431" i="2"/>
  <c r="Q4431" i="2"/>
  <c r="P4431" i="2"/>
  <c r="O4431" i="2"/>
  <c r="N4431" i="2"/>
  <c r="L4431" i="2"/>
  <c r="K4431" i="2"/>
  <c r="J4431" i="2"/>
  <c r="K5666" i="2" s="1"/>
  <c r="I4431" i="2"/>
  <c r="L5666" i="2" s="1"/>
  <c r="M3831" i="2" s="1"/>
  <c r="G4431" i="2"/>
  <c r="T4430" i="2"/>
  <c r="S4430" i="2"/>
  <c r="R4430" i="2"/>
  <c r="Q4430" i="2"/>
  <c r="P4430" i="2"/>
  <c r="O4430" i="2"/>
  <c r="N4430" i="2"/>
  <c r="K4430" i="2"/>
  <c r="J4430" i="2"/>
  <c r="K5336" i="2" s="1"/>
  <c r="I4430" i="2"/>
  <c r="L5336" i="2" s="1"/>
  <c r="M4931" i="2" s="1"/>
  <c r="G4430" i="2"/>
  <c r="T4429" i="2"/>
  <c r="S4429" i="2"/>
  <c r="R4429" i="2"/>
  <c r="Q4429" i="2"/>
  <c r="P4429" i="2"/>
  <c r="O4429" i="2"/>
  <c r="N4429" i="2"/>
  <c r="L4429" i="2"/>
  <c r="K4429" i="2"/>
  <c r="J4429" i="2"/>
  <c r="K5335" i="2" s="1"/>
  <c r="I4429" i="2"/>
  <c r="L5335" i="2" s="1"/>
  <c r="G4429" i="2"/>
  <c r="T4428" i="2"/>
  <c r="S4428" i="2"/>
  <c r="R4428" i="2"/>
  <c r="Q4428" i="2"/>
  <c r="P4428" i="2"/>
  <c r="O4428" i="2"/>
  <c r="N4428" i="2"/>
  <c r="J4428" i="2"/>
  <c r="K5322" i="2" s="1"/>
  <c r="I4428" i="2"/>
  <c r="L5322" i="2" s="1"/>
  <c r="G4428" i="2"/>
  <c r="T4427" i="2"/>
  <c r="S4427" i="2"/>
  <c r="R4427" i="2"/>
  <c r="Q4427" i="2"/>
  <c r="P4427" i="2"/>
  <c r="O4427" i="2"/>
  <c r="N4427" i="2"/>
  <c r="L4427" i="2"/>
  <c r="J4427" i="2"/>
  <c r="K5944" i="2" s="1"/>
  <c r="I4427" i="2"/>
  <c r="L5944" i="2" s="1"/>
  <c r="G4427" i="2"/>
  <c r="T4426" i="2"/>
  <c r="S4426" i="2"/>
  <c r="R4426" i="2"/>
  <c r="Q4426" i="2"/>
  <c r="P4426" i="2"/>
  <c r="O4426" i="2"/>
  <c r="N4426" i="2"/>
  <c r="K4426" i="2"/>
  <c r="J4426" i="2"/>
  <c r="K5802" i="2" s="1"/>
  <c r="I4426" i="2"/>
  <c r="L5802" i="2" s="1"/>
  <c r="G4426" i="2"/>
  <c r="T4425" i="2"/>
  <c r="S4425" i="2"/>
  <c r="R4425" i="2"/>
  <c r="Q4425" i="2"/>
  <c r="P4425" i="2"/>
  <c r="O4425" i="2"/>
  <c r="N4425" i="2"/>
  <c r="L4425" i="2"/>
  <c r="K4425" i="2"/>
  <c r="J4425" i="2"/>
  <c r="K5578" i="2" s="1"/>
  <c r="I4425" i="2"/>
  <c r="L5578" i="2" s="1"/>
  <c r="G4425" i="2"/>
  <c r="T4424" i="2"/>
  <c r="S4424" i="2"/>
  <c r="R4424" i="2"/>
  <c r="Q4424" i="2"/>
  <c r="P4424" i="2"/>
  <c r="O4424" i="2"/>
  <c r="N4424" i="2"/>
  <c r="L4424" i="2"/>
  <c r="K4424" i="2"/>
  <c r="J4424" i="2"/>
  <c r="K5699" i="2" s="1"/>
  <c r="I4424" i="2"/>
  <c r="L5699" i="2" s="1"/>
  <c r="G4424" i="2"/>
  <c r="T4423" i="2"/>
  <c r="S4423" i="2"/>
  <c r="R4423" i="2"/>
  <c r="Q4423" i="2"/>
  <c r="P4423" i="2"/>
  <c r="O4423" i="2"/>
  <c r="N4423" i="2"/>
  <c r="L4423" i="2"/>
  <c r="K4423" i="2"/>
  <c r="J4423" i="2"/>
  <c r="K5871" i="2" s="1"/>
  <c r="I4423" i="2"/>
  <c r="L5871" i="2" s="1"/>
  <c r="G4423" i="2"/>
  <c r="T4422" i="2"/>
  <c r="S4422" i="2"/>
  <c r="R4422" i="2"/>
  <c r="Q4422" i="2"/>
  <c r="P4422" i="2"/>
  <c r="O4422" i="2"/>
  <c r="N4422" i="2"/>
  <c r="L4422" i="2"/>
  <c r="K4422" i="2"/>
  <c r="J4422" i="2"/>
  <c r="K5665" i="2" s="1"/>
  <c r="I4422" i="2"/>
  <c r="L5665" i="2" s="1"/>
  <c r="G4422" i="2"/>
  <c r="T4421" i="2"/>
  <c r="S4421" i="2"/>
  <c r="R4421" i="2"/>
  <c r="Q4421" i="2"/>
  <c r="P4421" i="2"/>
  <c r="O4421" i="2"/>
  <c r="N4421" i="2"/>
  <c r="L4421" i="2"/>
  <c r="K4421" i="2"/>
  <c r="J4421" i="2"/>
  <c r="K5169" i="2" s="1"/>
  <c r="I4421" i="2"/>
  <c r="L5169" i="2" s="1"/>
  <c r="G4421" i="2"/>
  <c r="T4420" i="2"/>
  <c r="S4420" i="2"/>
  <c r="R4420" i="2"/>
  <c r="Q4420" i="2"/>
  <c r="P4420" i="2"/>
  <c r="O4420" i="2"/>
  <c r="N4420" i="2"/>
  <c r="L4420" i="2"/>
  <c r="K4420" i="2"/>
  <c r="J4420" i="2"/>
  <c r="K5218" i="2" s="1"/>
  <c r="I4420" i="2"/>
  <c r="L5218" i="2" s="1"/>
  <c r="G4420" i="2"/>
  <c r="T4419" i="2"/>
  <c r="S4419" i="2"/>
  <c r="R4419" i="2"/>
  <c r="Q4419" i="2"/>
  <c r="P4419" i="2"/>
  <c r="O4419" i="2"/>
  <c r="N4419" i="2"/>
  <c r="L4419" i="2"/>
  <c r="K4419" i="2"/>
  <c r="J4419" i="2"/>
  <c r="K5250" i="2" s="1"/>
  <c r="I4419" i="2"/>
  <c r="L5250" i="2" s="1"/>
  <c r="G4419" i="2"/>
  <c r="T4418" i="2"/>
  <c r="S4418" i="2"/>
  <c r="R4418" i="2"/>
  <c r="Q4418" i="2"/>
  <c r="P4418" i="2"/>
  <c r="O4418" i="2"/>
  <c r="N4418" i="2"/>
  <c r="L4418" i="2"/>
  <c r="K4418" i="2"/>
  <c r="J4418" i="2"/>
  <c r="K5345" i="2" s="1"/>
  <c r="I4418" i="2"/>
  <c r="L5345" i="2" s="1"/>
  <c r="G4418" i="2"/>
  <c r="T4417" i="2"/>
  <c r="S4417" i="2"/>
  <c r="R4417" i="2"/>
  <c r="Q4417" i="2"/>
  <c r="P4417" i="2"/>
  <c r="O4417" i="2"/>
  <c r="N4417" i="2"/>
  <c r="L4417" i="2"/>
  <c r="K4417" i="2"/>
  <c r="J4417" i="2"/>
  <c r="K5128" i="2" s="1"/>
  <c r="I4417" i="2"/>
  <c r="L5128" i="2" s="1"/>
  <c r="G4417" i="2"/>
  <c r="T4416" i="2"/>
  <c r="S4416" i="2"/>
  <c r="R4416" i="2"/>
  <c r="Q4416" i="2"/>
  <c r="P4416" i="2"/>
  <c r="O4416" i="2"/>
  <c r="N4416" i="2"/>
  <c r="L4416" i="2"/>
  <c r="K4416" i="2"/>
  <c r="J4416" i="2"/>
  <c r="K5241" i="2" s="1"/>
  <c r="I4416" i="2"/>
  <c r="L5241" i="2" s="1"/>
  <c r="G4416" i="2"/>
  <c r="T4415" i="2"/>
  <c r="S4415" i="2"/>
  <c r="R4415" i="2"/>
  <c r="Q4415" i="2"/>
  <c r="P4415" i="2"/>
  <c r="O4415" i="2"/>
  <c r="N4415" i="2"/>
  <c r="L4415" i="2"/>
  <c r="K4415" i="2"/>
  <c r="J4415" i="2"/>
  <c r="K5510" i="2" s="1"/>
  <c r="M3829" i="2" s="1"/>
  <c r="I4415" i="2"/>
  <c r="L5510" i="2" s="1"/>
  <c r="G4415" i="2"/>
  <c r="T4414" i="2"/>
  <c r="S4414" i="2"/>
  <c r="R4414" i="2"/>
  <c r="Q4414" i="2"/>
  <c r="P4414" i="2"/>
  <c r="O4414" i="2"/>
  <c r="N4414" i="2"/>
  <c r="L4414" i="2"/>
  <c r="K4414" i="2"/>
  <c r="J4414" i="2"/>
  <c r="K5418" i="2" s="1"/>
  <c r="I4414" i="2"/>
  <c r="L5418" i="2" s="1"/>
  <c r="G4414" i="2"/>
  <c r="T4413" i="2"/>
  <c r="S4413" i="2"/>
  <c r="R4413" i="2"/>
  <c r="Q4413" i="2"/>
  <c r="P4413" i="2"/>
  <c r="O4413" i="2"/>
  <c r="N4413" i="2"/>
  <c r="L4413" i="2"/>
  <c r="K4413" i="2"/>
  <c r="J4413" i="2"/>
  <c r="K5334" i="2" s="1"/>
  <c r="I4413" i="2"/>
  <c r="L5334" i="2" s="1"/>
  <c r="G4413" i="2"/>
  <c r="T4412" i="2"/>
  <c r="S4412" i="2"/>
  <c r="R4412" i="2"/>
  <c r="Q4412" i="2"/>
  <c r="P4412" i="2"/>
  <c r="O4412" i="2"/>
  <c r="N4412" i="2"/>
  <c r="L4412" i="2"/>
  <c r="K4412" i="2"/>
  <c r="J4412" i="2"/>
  <c r="K5191" i="2" s="1"/>
  <c r="I4412" i="2"/>
  <c r="L5191" i="2" s="1"/>
  <c r="G4412" i="2"/>
  <c r="T4411" i="2"/>
  <c r="S4411" i="2"/>
  <c r="R4411" i="2"/>
  <c r="Q4411" i="2"/>
  <c r="P4411" i="2"/>
  <c r="O4411" i="2"/>
  <c r="N4411" i="2"/>
  <c r="L4411" i="2"/>
  <c r="K4411" i="2"/>
  <c r="J4411" i="2"/>
  <c r="K5100" i="2" s="1"/>
  <c r="I4411" i="2"/>
  <c r="L5100" i="2" s="1"/>
  <c r="G4411" i="2"/>
  <c r="T4410" i="2"/>
  <c r="S4410" i="2"/>
  <c r="R4410" i="2"/>
  <c r="Q4410" i="2"/>
  <c r="P4410" i="2"/>
  <c r="O4410" i="2"/>
  <c r="N4410" i="2"/>
  <c r="L4410" i="2"/>
  <c r="K4410" i="2"/>
  <c r="J4410" i="2"/>
  <c r="K5772" i="2" s="1"/>
  <c r="I4410" i="2"/>
  <c r="L5772" i="2" s="1"/>
  <c r="G4410" i="2"/>
  <c r="T4409" i="2"/>
  <c r="S4409" i="2"/>
  <c r="R4409" i="2"/>
  <c r="Q4409" i="2"/>
  <c r="P4409" i="2"/>
  <c r="O4409" i="2"/>
  <c r="N4409" i="2"/>
  <c r="L4409" i="2"/>
  <c r="J4409" i="2"/>
  <c r="K5168" i="2" s="1"/>
  <c r="M2880" i="2" s="1"/>
  <c r="I4409" i="2"/>
  <c r="L5168" i="2" s="1"/>
  <c r="G4409" i="2"/>
  <c r="T4408" i="2"/>
  <c r="S4408" i="2"/>
  <c r="R4408" i="2"/>
  <c r="Q4408" i="2"/>
  <c r="P4408" i="2"/>
  <c r="O4408" i="2"/>
  <c r="N4408" i="2"/>
  <c r="J4408" i="2"/>
  <c r="K5615" i="2" s="1"/>
  <c r="I4408" i="2"/>
  <c r="L5615" i="2" s="1"/>
  <c r="G4408" i="2"/>
  <c r="T4407" i="2"/>
  <c r="S4407" i="2"/>
  <c r="R4407" i="2"/>
  <c r="Q4407" i="2"/>
  <c r="P4407" i="2"/>
  <c r="O4407" i="2"/>
  <c r="N4407" i="2"/>
  <c r="L4407" i="2"/>
  <c r="K4407" i="2"/>
  <c r="J4407" i="2"/>
  <c r="K5599" i="2" s="1"/>
  <c r="I4407" i="2"/>
  <c r="L5599" i="2" s="1"/>
  <c r="G4407" i="2"/>
  <c r="T4406" i="2"/>
  <c r="S4406" i="2"/>
  <c r="R4406" i="2"/>
  <c r="Q4406" i="2"/>
  <c r="P4406" i="2"/>
  <c r="O4406" i="2"/>
  <c r="N4406" i="2"/>
  <c r="L4406" i="2"/>
  <c r="K4406" i="2"/>
  <c r="J4406" i="2"/>
  <c r="K5909" i="2" s="1"/>
  <c r="I4406" i="2"/>
  <c r="L5909" i="2" s="1"/>
  <c r="M3658" i="2" s="1"/>
  <c r="G4406" i="2"/>
  <c r="T4405" i="2"/>
  <c r="S4405" i="2"/>
  <c r="R4405" i="2"/>
  <c r="Q4405" i="2"/>
  <c r="P4405" i="2"/>
  <c r="O4405" i="2"/>
  <c r="N4405" i="2"/>
  <c r="L4405" i="2"/>
  <c r="K4405" i="2"/>
  <c r="J4405" i="2"/>
  <c r="K5628" i="2" s="1"/>
  <c r="I4405" i="2"/>
  <c r="L5628" i="2" s="1"/>
  <c r="G4405" i="2"/>
  <c r="T4404" i="2"/>
  <c r="S4404" i="2"/>
  <c r="R4404" i="2"/>
  <c r="Q4404" i="2"/>
  <c r="P4404" i="2"/>
  <c r="O4404" i="2"/>
  <c r="N4404" i="2"/>
  <c r="K4404" i="2"/>
  <c r="J4404" i="2"/>
  <c r="K5306" i="2" s="1"/>
  <c r="I4404" i="2"/>
  <c r="L5306" i="2" s="1"/>
  <c r="G4404" i="2"/>
  <c r="T4403" i="2"/>
  <c r="S4403" i="2"/>
  <c r="R4403" i="2"/>
  <c r="Q4403" i="2"/>
  <c r="P4403" i="2"/>
  <c r="O4403" i="2"/>
  <c r="N4403" i="2"/>
  <c r="L4403" i="2"/>
  <c r="K4403" i="2"/>
  <c r="J4403" i="2"/>
  <c r="K5008" i="2" s="1"/>
  <c r="I4403" i="2"/>
  <c r="L5008" i="2" s="1"/>
  <c r="M4063" i="2" s="1"/>
  <c r="G4403" i="2"/>
  <c r="T4402" i="2"/>
  <c r="S4402" i="2"/>
  <c r="R4402" i="2"/>
  <c r="Q4402" i="2"/>
  <c r="P4402" i="2"/>
  <c r="O4402" i="2"/>
  <c r="N4402" i="2"/>
  <c r="K4402" i="2"/>
  <c r="J4402" i="2"/>
  <c r="K5787" i="2" s="1"/>
  <c r="I4402" i="2"/>
  <c r="L5787" i="2" s="1"/>
  <c r="G4402" i="2"/>
  <c r="T4401" i="2"/>
  <c r="S4401" i="2"/>
  <c r="R4401" i="2"/>
  <c r="Q4401" i="2"/>
  <c r="P4401" i="2"/>
  <c r="O4401" i="2"/>
  <c r="N4401" i="2"/>
  <c r="L4401" i="2"/>
  <c r="K4401" i="2"/>
  <c r="J4401" i="2"/>
  <c r="K5801" i="2" s="1"/>
  <c r="I4401" i="2"/>
  <c r="L5801" i="2" s="1"/>
  <c r="G4401" i="2"/>
  <c r="T4400" i="2"/>
  <c r="S4400" i="2"/>
  <c r="R4400" i="2"/>
  <c r="Q4400" i="2"/>
  <c r="P4400" i="2"/>
  <c r="O4400" i="2"/>
  <c r="N4400" i="2"/>
  <c r="L4400" i="2"/>
  <c r="K4400" i="2"/>
  <c r="J4400" i="2"/>
  <c r="K5099" i="2" s="1"/>
  <c r="I4400" i="2"/>
  <c r="L5099" i="2" s="1"/>
  <c r="G4400" i="2"/>
  <c r="T4399" i="2"/>
  <c r="S4399" i="2"/>
  <c r="R4399" i="2"/>
  <c r="Q4399" i="2"/>
  <c r="P4399" i="2"/>
  <c r="O4399" i="2"/>
  <c r="N4399" i="2"/>
  <c r="K4399" i="2"/>
  <c r="J4399" i="2"/>
  <c r="K5698" i="2" s="1"/>
  <c r="I4399" i="2"/>
  <c r="L5698" i="2" s="1"/>
  <c r="G4399" i="2"/>
  <c r="T4398" i="2"/>
  <c r="S4398" i="2"/>
  <c r="R4398" i="2"/>
  <c r="Q4398" i="2"/>
  <c r="P4398" i="2"/>
  <c r="O4398" i="2"/>
  <c r="N4398" i="2"/>
  <c r="L4398" i="2"/>
  <c r="K4398" i="2"/>
  <c r="J4398" i="2"/>
  <c r="K5489" i="2" s="1"/>
  <c r="I4398" i="2"/>
  <c r="L5489" i="2" s="1"/>
  <c r="G4398" i="2"/>
  <c r="T4397" i="2"/>
  <c r="S4397" i="2"/>
  <c r="R4397" i="2"/>
  <c r="Q4397" i="2"/>
  <c r="P4397" i="2"/>
  <c r="O4397" i="2"/>
  <c r="N4397" i="2"/>
  <c r="L4397" i="2"/>
  <c r="K4397" i="2"/>
  <c r="J4397" i="2"/>
  <c r="K5569" i="2" s="1"/>
  <c r="I4397" i="2"/>
  <c r="L5569" i="2" s="1"/>
  <c r="G4397" i="2"/>
  <c r="T4396" i="2"/>
  <c r="S4396" i="2"/>
  <c r="R4396" i="2"/>
  <c r="Q4396" i="2"/>
  <c r="P4396" i="2"/>
  <c r="O4396" i="2"/>
  <c r="N4396" i="2"/>
  <c r="L4396" i="2"/>
  <c r="K4396" i="2"/>
  <c r="J4396" i="2"/>
  <c r="K5538" i="2" s="1"/>
  <c r="I4396" i="2"/>
  <c r="L5538" i="2" s="1"/>
  <c r="G4396" i="2"/>
  <c r="T4395" i="2"/>
  <c r="S4395" i="2"/>
  <c r="R4395" i="2"/>
  <c r="Q4395" i="2"/>
  <c r="P4395" i="2"/>
  <c r="O4395" i="2"/>
  <c r="N4395" i="2"/>
  <c r="L4395" i="2"/>
  <c r="K4395" i="2"/>
  <c r="J4395" i="2"/>
  <c r="K5786" i="2" s="1"/>
  <c r="I4395" i="2"/>
  <c r="L5786" i="2" s="1"/>
  <c r="G4395" i="2"/>
  <c r="T4394" i="2"/>
  <c r="S4394" i="2"/>
  <c r="R4394" i="2"/>
  <c r="Q4394" i="2"/>
  <c r="P4394" i="2"/>
  <c r="O4394" i="2"/>
  <c r="N4394" i="2"/>
  <c r="L4394" i="2"/>
  <c r="K4394" i="2"/>
  <c r="J4394" i="2"/>
  <c r="K5227" i="2" s="1"/>
  <c r="I4394" i="2"/>
  <c r="L5227" i="2" s="1"/>
  <c r="G4394" i="2"/>
  <c r="T4393" i="2"/>
  <c r="S4393" i="2"/>
  <c r="R4393" i="2"/>
  <c r="Q4393" i="2"/>
  <c r="P4393" i="2"/>
  <c r="O4393" i="2"/>
  <c r="N4393" i="2"/>
  <c r="L4393" i="2"/>
  <c r="K4393" i="2"/>
  <c r="J4393" i="2"/>
  <c r="K5591" i="2" s="1"/>
  <c r="I4393" i="2"/>
  <c r="L5591" i="2" s="1"/>
  <c r="M3968" i="2" s="1"/>
  <c r="G4393" i="2"/>
  <c r="T4392" i="2"/>
  <c r="S4392" i="2"/>
  <c r="R4392" i="2"/>
  <c r="Q4392" i="2"/>
  <c r="P4392" i="2"/>
  <c r="O4392" i="2"/>
  <c r="N4392" i="2"/>
  <c r="L4392" i="2"/>
  <c r="J4392" i="2"/>
  <c r="K5142" i="2" s="1"/>
  <c r="I4392" i="2"/>
  <c r="L5142" i="2" s="1"/>
  <c r="G4392" i="2"/>
  <c r="T4391" i="2"/>
  <c r="S4391" i="2"/>
  <c r="R4391" i="2"/>
  <c r="Q4391" i="2"/>
  <c r="P4391" i="2"/>
  <c r="O4391" i="2"/>
  <c r="N4391" i="2"/>
  <c r="K4391" i="2"/>
  <c r="J4391" i="2"/>
  <c r="K5286" i="2" s="1"/>
  <c r="M4080" i="2" s="1"/>
  <c r="I4391" i="2"/>
  <c r="L5286" i="2" s="1"/>
  <c r="G4391" i="2"/>
  <c r="T4390" i="2"/>
  <c r="S4390" i="2"/>
  <c r="R4390" i="2"/>
  <c r="Q4390" i="2"/>
  <c r="P4390" i="2"/>
  <c r="O4390" i="2"/>
  <c r="N4390" i="2"/>
  <c r="L4390" i="2"/>
  <c r="J4390" i="2"/>
  <c r="K5771" i="2" s="1"/>
  <c r="I4390" i="2"/>
  <c r="L5771" i="2" s="1"/>
  <c r="G4390" i="2"/>
  <c r="T4389" i="2"/>
  <c r="S4389" i="2"/>
  <c r="R4389" i="2"/>
  <c r="Q4389" i="2"/>
  <c r="P4389" i="2"/>
  <c r="O4389" i="2"/>
  <c r="N4389" i="2"/>
  <c r="L4389" i="2"/>
  <c r="J4389" i="2"/>
  <c r="K5488" i="2" s="1"/>
  <c r="I4389" i="2"/>
  <c r="L5488" i="2" s="1"/>
  <c r="G4389" i="2"/>
  <c r="T4388" i="2"/>
  <c r="S4388" i="2"/>
  <c r="R4388" i="2"/>
  <c r="Q4388" i="2"/>
  <c r="P4388" i="2"/>
  <c r="O4388" i="2"/>
  <c r="N4388" i="2"/>
  <c r="M4388" i="2"/>
  <c r="K4388" i="2"/>
  <c r="J4388" i="2"/>
  <c r="K5074" i="2" s="1"/>
  <c r="I4388" i="2"/>
  <c r="L5074" i="2" s="1"/>
  <c r="G4388" i="2"/>
  <c r="T4387" i="2"/>
  <c r="S4387" i="2"/>
  <c r="R4387" i="2"/>
  <c r="Q4387" i="2"/>
  <c r="P4387" i="2"/>
  <c r="O4387" i="2"/>
  <c r="N4387" i="2"/>
  <c r="L4387" i="2"/>
  <c r="K4387" i="2"/>
  <c r="J4387" i="2"/>
  <c r="K5724" i="2" s="1"/>
  <c r="I4387" i="2"/>
  <c r="L5724" i="2" s="1"/>
  <c r="G4387" i="2"/>
  <c r="T4386" i="2"/>
  <c r="S4386" i="2"/>
  <c r="R4386" i="2"/>
  <c r="Q4386" i="2"/>
  <c r="P4386" i="2"/>
  <c r="O4386" i="2"/>
  <c r="N4386" i="2"/>
  <c r="L4386" i="2"/>
  <c r="K4386" i="2"/>
  <c r="J4386" i="2"/>
  <c r="K5056" i="2" s="1"/>
  <c r="I4386" i="2"/>
  <c r="L5056" i="2" s="1"/>
  <c r="G4386" i="2"/>
  <c r="T4385" i="2"/>
  <c r="S4385" i="2"/>
  <c r="R4385" i="2"/>
  <c r="Q4385" i="2"/>
  <c r="P4385" i="2"/>
  <c r="O4385" i="2"/>
  <c r="N4385" i="2"/>
  <c r="L4385" i="2"/>
  <c r="K4385" i="2"/>
  <c r="J4385" i="2"/>
  <c r="K5055" i="2" s="1"/>
  <c r="I4385" i="2"/>
  <c r="L5055" i="2" s="1"/>
  <c r="G4385" i="2"/>
  <c r="T4384" i="2"/>
  <c r="S4384" i="2"/>
  <c r="R4384" i="2"/>
  <c r="Q4384" i="2"/>
  <c r="P4384" i="2"/>
  <c r="O4384" i="2"/>
  <c r="N4384" i="2"/>
  <c r="L4384" i="2"/>
  <c r="K4384" i="2"/>
  <c r="J4384" i="2"/>
  <c r="K5614" i="2" s="1"/>
  <c r="I4384" i="2"/>
  <c r="L5614" i="2" s="1"/>
  <c r="G4384" i="2"/>
  <c r="T4383" i="2"/>
  <c r="S4383" i="2"/>
  <c r="R4383" i="2"/>
  <c r="Q4383" i="2"/>
  <c r="P4383" i="2"/>
  <c r="O4383" i="2"/>
  <c r="N4383" i="2"/>
  <c r="L4383" i="2"/>
  <c r="K4383" i="2"/>
  <c r="J4383" i="2"/>
  <c r="K5190" i="2" s="1"/>
  <c r="I4383" i="2"/>
  <c r="L5190" i="2" s="1"/>
  <c r="G4383" i="2"/>
  <c r="T4382" i="2"/>
  <c r="S4382" i="2"/>
  <c r="R4382" i="2"/>
  <c r="Q4382" i="2"/>
  <c r="P4382" i="2"/>
  <c r="O4382" i="2"/>
  <c r="N4382" i="2"/>
  <c r="L4382" i="2"/>
  <c r="K4382" i="2"/>
  <c r="J4382" i="2"/>
  <c r="K5189" i="2" s="1"/>
  <c r="I4382" i="2"/>
  <c r="L5189" i="2" s="1"/>
  <c r="G4382" i="2"/>
  <c r="T4381" i="2"/>
  <c r="S4381" i="2"/>
  <c r="R4381" i="2"/>
  <c r="Q4381" i="2"/>
  <c r="P4381" i="2"/>
  <c r="O4381" i="2"/>
  <c r="N4381" i="2"/>
  <c r="K4381" i="2"/>
  <c r="J4381" i="2"/>
  <c r="K5829" i="2" s="1"/>
  <c r="I4381" i="2"/>
  <c r="L5829" i="2" s="1"/>
  <c r="G4381" i="2"/>
  <c r="T4380" i="2"/>
  <c r="S4380" i="2"/>
  <c r="R4380" i="2"/>
  <c r="Q4380" i="2"/>
  <c r="P4380" i="2"/>
  <c r="O4380" i="2"/>
  <c r="N4380" i="2"/>
  <c r="K4380" i="2"/>
  <c r="J4380" i="2"/>
  <c r="K5391" i="2" s="1"/>
  <c r="I4380" i="2"/>
  <c r="L5391" i="2" s="1"/>
  <c r="G4380" i="2"/>
  <c r="T4379" i="2"/>
  <c r="S4379" i="2"/>
  <c r="R4379" i="2"/>
  <c r="Q4379" i="2"/>
  <c r="P4379" i="2"/>
  <c r="O4379" i="2"/>
  <c r="N4379" i="2"/>
  <c r="L4379" i="2"/>
  <c r="K4379" i="2"/>
  <c r="J4379" i="2"/>
  <c r="K5713" i="2" s="1"/>
  <c r="I4379" i="2"/>
  <c r="L5713" i="2" s="1"/>
  <c r="G4379" i="2"/>
  <c r="T4378" i="2"/>
  <c r="S4378" i="2"/>
  <c r="R4378" i="2"/>
  <c r="Q4378" i="2"/>
  <c r="P4378" i="2"/>
  <c r="O4378" i="2"/>
  <c r="N4378" i="2"/>
  <c r="K4378" i="2"/>
  <c r="J4378" i="2"/>
  <c r="K5159" i="2" s="1"/>
  <c r="I4378" i="2"/>
  <c r="L5159" i="2" s="1"/>
  <c r="G4378" i="2"/>
  <c r="T4377" i="2"/>
  <c r="S4377" i="2"/>
  <c r="R4377" i="2"/>
  <c r="Q4377" i="2"/>
  <c r="P4377" i="2"/>
  <c r="O4377" i="2"/>
  <c r="N4377" i="2"/>
  <c r="L4377" i="2"/>
  <c r="K4377" i="2"/>
  <c r="J4377" i="2"/>
  <c r="K5943" i="2" s="1"/>
  <c r="I4377" i="2"/>
  <c r="L5943" i="2" s="1"/>
  <c r="G4377" i="2"/>
  <c r="T4376" i="2"/>
  <c r="S4376" i="2"/>
  <c r="R4376" i="2"/>
  <c r="Q4376" i="2"/>
  <c r="P4376" i="2"/>
  <c r="O4376" i="2"/>
  <c r="N4376" i="2"/>
  <c r="L4376" i="2"/>
  <c r="K4376" i="2"/>
  <c r="J4376" i="2"/>
  <c r="K5627" i="2" s="1"/>
  <c r="I4376" i="2"/>
  <c r="L5627" i="2" s="1"/>
  <c r="G4376" i="2"/>
  <c r="T4375" i="2"/>
  <c r="S4375" i="2"/>
  <c r="R4375" i="2"/>
  <c r="Q4375" i="2"/>
  <c r="P4375" i="2"/>
  <c r="O4375" i="2"/>
  <c r="N4375" i="2"/>
  <c r="L4375" i="2"/>
  <c r="K4375" i="2"/>
  <c r="J4375" i="2"/>
  <c r="K5509" i="2" s="1"/>
  <c r="I4375" i="2"/>
  <c r="L5509" i="2" s="1"/>
  <c r="G4375" i="2"/>
  <c r="T4374" i="2"/>
  <c r="S4374" i="2"/>
  <c r="R4374" i="2"/>
  <c r="Q4374" i="2"/>
  <c r="P4374" i="2"/>
  <c r="O4374" i="2"/>
  <c r="N4374" i="2"/>
  <c r="L4374" i="2"/>
  <c r="M5964" i="2" s="1"/>
  <c r="J4374" i="2"/>
  <c r="K5964" i="2" s="1"/>
  <c r="I4374" i="2"/>
  <c r="L5964" i="2" s="1"/>
  <c r="G4374" i="2"/>
  <c r="T4373" i="2"/>
  <c r="S4373" i="2"/>
  <c r="R4373" i="2"/>
  <c r="Q4373" i="2"/>
  <c r="P4373" i="2"/>
  <c r="O4373" i="2"/>
  <c r="N4373" i="2"/>
  <c r="L4373" i="2"/>
  <c r="K4373" i="2"/>
  <c r="J4373" i="2"/>
  <c r="K5141" i="2" s="1"/>
  <c r="I4373" i="2"/>
  <c r="L5141" i="2" s="1"/>
  <c r="G4373" i="2"/>
  <c r="T4372" i="2"/>
  <c r="S4372" i="2"/>
  <c r="R4372" i="2"/>
  <c r="Q4372" i="2"/>
  <c r="P4372" i="2"/>
  <c r="O4372" i="2"/>
  <c r="N4372" i="2"/>
  <c r="L4372" i="2"/>
  <c r="K4372" i="2"/>
  <c r="J4372" i="2"/>
  <c r="K5390" i="2" s="1"/>
  <c r="I4372" i="2"/>
  <c r="L5390" i="2" s="1"/>
  <c r="G4372" i="2"/>
  <c r="T4371" i="2"/>
  <c r="S4371" i="2"/>
  <c r="R4371" i="2"/>
  <c r="Q4371" i="2"/>
  <c r="P4371" i="2"/>
  <c r="O4371" i="2"/>
  <c r="N4371" i="2"/>
  <c r="L4371" i="2"/>
  <c r="J4371" i="2"/>
  <c r="K5405" i="2" s="1"/>
  <c r="I4371" i="2"/>
  <c r="L5405" i="2" s="1"/>
  <c r="G4371" i="2"/>
  <c r="T4370" i="2"/>
  <c r="S4370" i="2"/>
  <c r="R4370" i="2"/>
  <c r="Q4370" i="2"/>
  <c r="P4370" i="2"/>
  <c r="O4370" i="2"/>
  <c r="N4370" i="2"/>
  <c r="L4370" i="2"/>
  <c r="J4370" i="2"/>
  <c r="K5025" i="2" s="1"/>
  <c r="I4370" i="2"/>
  <c r="L5025" i="2" s="1"/>
  <c r="G4370" i="2"/>
  <c r="T4369" i="2"/>
  <c r="S4369" i="2"/>
  <c r="R4369" i="2"/>
  <c r="Q4369" i="2"/>
  <c r="P4369" i="2"/>
  <c r="O4369" i="2"/>
  <c r="N4369" i="2"/>
  <c r="L4369" i="2"/>
  <c r="J4369" i="2"/>
  <c r="K5207" i="2" s="1"/>
  <c r="I4369" i="2"/>
  <c r="L5207" i="2" s="1"/>
  <c r="G4369" i="2"/>
  <c r="T4368" i="2"/>
  <c r="S4368" i="2"/>
  <c r="R4368" i="2"/>
  <c r="Q4368" i="2"/>
  <c r="P4368" i="2"/>
  <c r="O4368" i="2"/>
  <c r="N4368" i="2"/>
  <c r="L4368" i="2"/>
  <c r="J4368" i="2"/>
  <c r="K5417" i="2" s="1"/>
  <c r="M2964" i="2" s="1"/>
  <c r="I4368" i="2"/>
  <c r="L5417" i="2" s="1"/>
  <c r="G4368" i="2"/>
  <c r="T4367" i="2"/>
  <c r="S4367" i="2"/>
  <c r="R4367" i="2"/>
  <c r="Q4367" i="2"/>
  <c r="P4367" i="2"/>
  <c r="O4367" i="2"/>
  <c r="N4367" i="2"/>
  <c r="K4367" i="2"/>
  <c r="J4367" i="2"/>
  <c r="K5894" i="2" s="1"/>
  <c r="I4367" i="2"/>
  <c r="L5894" i="2" s="1"/>
  <c r="G4367" i="2"/>
  <c r="T4366" i="2"/>
  <c r="S4366" i="2"/>
  <c r="R4366" i="2"/>
  <c r="Q4366" i="2"/>
  <c r="P4366" i="2"/>
  <c r="O4366" i="2"/>
  <c r="N4366" i="2"/>
  <c r="L4366" i="2"/>
  <c r="K4366" i="2"/>
  <c r="J4366" i="2"/>
  <c r="K5908" i="2" s="1"/>
  <c r="I4366" i="2"/>
  <c r="L5908" i="2" s="1"/>
  <c r="G4366" i="2"/>
  <c r="T4365" i="2"/>
  <c r="S4365" i="2"/>
  <c r="R4365" i="2"/>
  <c r="Q4365" i="2"/>
  <c r="P4365" i="2"/>
  <c r="O4365" i="2"/>
  <c r="N4365" i="2"/>
  <c r="L4365" i="2"/>
  <c r="K4365" i="2"/>
  <c r="J4365" i="2"/>
  <c r="K5508" i="2" s="1"/>
  <c r="I4365" i="2"/>
  <c r="L5508" i="2" s="1"/>
  <c r="G4365" i="2"/>
  <c r="T4364" i="2"/>
  <c r="S4364" i="2"/>
  <c r="R4364" i="2"/>
  <c r="Q4364" i="2"/>
  <c r="P4364" i="2"/>
  <c r="O4364" i="2"/>
  <c r="N4364" i="2"/>
  <c r="L4364" i="2"/>
  <c r="K4364" i="2"/>
  <c r="J4364" i="2"/>
  <c r="K5963" i="2" s="1"/>
  <c r="I4364" i="2"/>
  <c r="L5963" i="2" s="1"/>
  <c r="G4364" i="2"/>
  <c r="T4363" i="2"/>
  <c r="S4363" i="2"/>
  <c r="R4363" i="2"/>
  <c r="Q4363" i="2"/>
  <c r="P4363" i="2"/>
  <c r="O4363" i="2"/>
  <c r="N4363" i="2"/>
  <c r="K4363" i="2"/>
  <c r="J4363" i="2"/>
  <c r="K5598" i="2" s="1"/>
  <c r="I4363" i="2"/>
  <c r="L5598" i="2" s="1"/>
  <c r="M4023" i="2" s="1"/>
  <c r="G4363" i="2"/>
  <c r="T4362" i="2"/>
  <c r="S4362" i="2"/>
  <c r="R4362" i="2"/>
  <c r="Q4362" i="2"/>
  <c r="P4362" i="2"/>
  <c r="O4362" i="2"/>
  <c r="N4362" i="2"/>
  <c r="L4362" i="2"/>
  <c r="K4362" i="2"/>
  <c r="J4362" i="2"/>
  <c r="K5073" i="2" s="1"/>
  <c r="I4362" i="2"/>
  <c r="L5073" i="2" s="1"/>
  <c r="G4362" i="2"/>
  <c r="T4361" i="2"/>
  <c r="S4361" i="2"/>
  <c r="R4361" i="2"/>
  <c r="Q4361" i="2"/>
  <c r="P4361" i="2"/>
  <c r="O4361" i="2"/>
  <c r="N4361" i="2"/>
  <c r="K4361" i="2"/>
  <c r="J4361" i="2"/>
  <c r="K5737" i="2" s="1"/>
  <c r="I4361" i="2"/>
  <c r="L5737" i="2" s="1"/>
  <c r="G4361" i="2"/>
  <c r="T4360" i="2"/>
  <c r="S4360" i="2"/>
  <c r="R4360" i="2"/>
  <c r="Q4360" i="2"/>
  <c r="P4360" i="2"/>
  <c r="O4360" i="2"/>
  <c r="N4360" i="2"/>
  <c r="L4360" i="2"/>
  <c r="K4360" i="2"/>
  <c r="J4360" i="2"/>
  <c r="K5404" i="2" s="1"/>
  <c r="I4360" i="2"/>
  <c r="L5404" i="2" s="1"/>
  <c r="G4360" i="2"/>
  <c r="T4359" i="2"/>
  <c r="S4359" i="2"/>
  <c r="R4359" i="2"/>
  <c r="Q4359" i="2"/>
  <c r="P4359" i="2"/>
  <c r="O4359" i="2"/>
  <c r="N4359" i="2"/>
  <c r="L4359" i="2"/>
  <c r="K4359" i="2"/>
  <c r="J4359" i="2"/>
  <c r="K5460" i="2" s="1"/>
  <c r="I4359" i="2"/>
  <c r="L5460" i="2" s="1"/>
  <c r="G4359" i="2"/>
  <c r="T4358" i="2"/>
  <c r="S4358" i="2"/>
  <c r="R4358" i="2"/>
  <c r="Q4358" i="2"/>
  <c r="P4358" i="2"/>
  <c r="O4358" i="2"/>
  <c r="N4358" i="2"/>
  <c r="L4358" i="2"/>
  <c r="K4358" i="2"/>
  <c r="J4358" i="2"/>
  <c r="K5759" i="2" s="1"/>
  <c r="I4358" i="2"/>
  <c r="L5759" i="2" s="1"/>
  <c r="G4358" i="2"/>
  <c r="T4357" i="2"/>
  <c r="S4357" i="2"/>
  <c r="R4357" i="2"/>
  <c r="Q4357" i="2"/>
  <c r="P4357" i="2"/>
  <c r="O4357" i="2"/>
  <c r="N4357" i="2"/>
  <c r="L4357" i="2"/>
  <c r="K4357" i="2"/>
  <c r="J4357" i="2"/>
  <c r="K5085" i="2" s="1"/>
  <c r="I4357" i="2"/>
  <c r="L5085" i="2" s="1"/>
  <c r="G4357" i="2"/>
  <c r="T4356" i="2"/>
  <c r="S4356" i="2"/>
  <c r="R4356" i="2"/>
  <c r="Q4356" i="2"/>
  <c r="P4356" i="2"/>
  <c r="O4356" i="2"/>
  <c r="N4356" i="2"/>
  <c r="L4356" i="2"/>
  <c r="K4356" i="2"/>
  <c r="J4356" i="2"/>
  <c r="K5429" i="2" s="1"/>
  <c r="I4356" i="2"/>
  <c r="L5429" i="2" s="1"/>
  <c r="G4356" i="2"/>
  <c r="T4355" i="2"/>
  <c r="S4355" i="2"/>
  <c r="R4355" i="2"/>
  <c r="Q4355" i="2"/>
  <c r="P4355" i="2"/>
  <c r="O4355" i="2"/>
  <c r="N4355" i="2"/>
  <c r="L4355" i="2"/>
  <c r="K4355" i="2"/>
  <c r="J4355" i="2"/>
  <c r="K5928" i="2" s="1"/>
  <c r="I4355" i="2"/>
  <c r="L5928" i="2" s="1"/>
  <c r="G4355" i="2"/>
  <c r="T4354" i="2"/>
  <c r="S4354" i="2"/>
  <c r="R4354" i="2"/>
  <c r="Q4354" i="2"/>
  <c r="P4354" i="2"/>
  <c r="O4354" i="2"/>
  <c r="N4354" i="2"/>
  <c r="L4354" i="2"/>
  <c r="K4354" i="2"/>
  <c r="J4354" i="2"/>
  <c r="K5568" i="2" s="1"/>
  <c r="I4354" i="2"/>
  <c r="L5568" i="2" s="1"/>
  <c r="G4354" i="2"/>
  <c r="T4353" i="2"/>
  <c r="S4353" i="2"/>
  <c r="R4353" i="2"/>
  <c r="Q4353" i="2"/>
  <c r="P4353" i="2"/>
  <c r="O4353" i="2"/>
  <c r="N4353" i="2"/>
  <c r="L4353" i="2"/>
  <c r="K4353" i="2"/>
  <c r="J4353" i="2"/>
  <c r="K5167" i="2" s="1"/>
  <c r="I4353" i="2"/>
  <c r="L5167" i="2" s="1"/>
  <c r="G4353" i="2"/>
  <c r="T4352" i="2"/>
  <c r="S4352" i="2"/>
  <c r="R4352" i="2"/>
  <c r="Q4352" i="2"/>
  <c r="P4352" i="2"/>
  <c r="O4352" i="2"/>
  <c r="N4352" i="2"/>
  <c r="L4352" i="2"/>
  <c r="K4352" i="2"/>
  <c r="J4352" i="2"/>
  <c r="K5828" i="2" s="1"/>
  <c r="I4352" i="2"/>
  <c r="L5828" i="2" s="1"/>
  <c r="G4352" i="2"/>
  <c r="T4351" i="2"/>
  <c r="S4351" i="2"/>
  <c r="R4351" i="2"/>
  <c r="Q4351" i="2"/>
  <c r="P4351" i="2"/>
  <c r="O4351" i="2"/>
  <c r="N4351" i="2"/>
  <c r="J4351" i="2"/>
  <c r="K5893" i="2" s="1"/>
  <c r="I4351" i="2"/>
  <c r="L5893" i="2" s="1"/>
  <c r="M3408" i="2" s="1"/>
  <c r="G4351" i="2"/>
  <c r="T4350" i="2"/>
  <c r="S4350" i="2"/>
  <c r="R4350" i="2"/>
  <c r="Q4350" i="2"/>
  <c r="P4350" i="2"/>
  <c r="O4350" i="2"/>
  <c r="N4350" i="2"/>
  <c r="L4350" i="2"/>
  <c r="K4350" i="2"/>
  <c r="J4350" i="2"/>
  <c r="K5361" i="2" s="1"/>
  <c r="I4350" i="2"/>
  <c r="L5361" i="2" s="1"/>
  <c r="G4350" i="2"/>
  <c r="T4349" i="2"/>
  <c r="S4349" i="2"/>
  <c r="R4349" i="2"/>
  <c r="Q4349" i="2"/>
  <c r="P4349" i="2"/>
  <c r="O4349" i="2"/>
  <c r="N4349" i="2"/>
  <c r="L4349" i="2"/>
  <c r="K4349" i="2"/>
  <c r="J4349" i="2"/>
  <c r="K5577" i="2" s="1"/>
  <c r="I4349" i="2"/>
  <c r="L5577" i="2" s="1"/>
  <c r="G4349" i="2"/>
  <c r="T4348" i="2"/>
  <c r="S4348" i="2"/>
  <c r="R4348" i="2"/>
  <c r="Q4348" i="2"/>
  <c r="P4348" i="2"/>
  <c r="O4348" i="2"/>
  <c r="N4348" i="2"/>
  <c r="L4348" i="2"/>
  <c r="K4348" i="2"/>
  <c r="J4348" i="2"/>
  <c r="K5158" i="2" s="1"/>
  <c r="I4348" i="2"/>
  <c r="L5158" i="2" s="1"/>
  <c r="G4348" i="2"/>
  <c r="T4347" i="2"/>
  <c r="S4347" i="2"/>
  <c r="R4347" i="2"/>
  <c r="Q4347" i="2"/>
  <c r="P4347" i="2"/>
  <c r="O4347" i="2"/>
  <c r="N4347" i="2"/>
  <c r="L4347" i="2"/>
  <c r="K4347" i="2"/>
  <c r="J4347" i="2"/>
  <c r="K5687" i="2" s="1"/>
  <c r="I4347" i="2"/>
  <c r="L5687" i="2" s="1"/>
  <c r="G4347" i="2"/>
  <c r="T4346" i="2"/>
  <c r="S4346" i="2"/>
  <c r="R4346" i="2"/>
  <c r="Q4346" i="2"/>
  <c r="P4346" i="2"/>
  <c r="O4346" i="2"/>
  <c r="N4346" i="2"/>
  <c r="L4346" i="2"/>
  <c r="K4346" i="2"/>
  <c r="J4346" i="2"/>
  <c r="K5416" i="2" s="1"/>
  <c r="I4346" i="2"/>
  <c r="L5416" i="2" s="1"/>
  <c r="M4165" i="2" s="1"/>
  <c r="G4346" i="2"/>
  <c r="T4345" i="2"/>
  <c r="S4345" i="2"/>
  <c r="R4345" i="2"/>
  <c r="Q4345" i="2"/>
  <c r="P4345" i="2"/>
  <c r="O4345" i="2"/>
  <c r="N4345" i="2"/>
  <c r="L4345" i="2"/>
  <c r="K4345" i="2"/>
  <c r="J4345" i="2"/>
  <c r="K5360" i="2" s="1"/>
  <c r="I4345" i="2"/>
  <c r="L5360" i="2" s="1"/>
  <c r="G4345" i="2"/>
  <c r="T4344" i="2"/>
  <c r="S4344" i="2"/>
  <c r="R4344" i="2"/>
  <c r="Q4344" i="2"/>
  <c r="P4344" i="2"/>
  <c r="O4344" i="2"/>
  <c r="N4344" i="2"/>
  <c r="L4344" i="2"/>
  <c r="K4344" i="2"/>
  <c r="J4344" i="2"/>
  <c r="K5758" i="2" s="1"/>
  <c r="I4344" i="2"/>
  <c r="L5758" i="2" s="1"/>
  <c r="M4074" i="2" s="1"/>
  <c r="G4344" i="2"/>
  <c r="T4343" i="2"/>
  <c r="S4343" i="2"/>
  <c r="R4343" i="2"/>
  <c r="Q4343" i="2"/>
  <c r="P4343" i="2"/>
  <c r="O4343" i="2"/>
  <c r="N4343" i="2"/>
  <c r="L4343" i="2"/>
  <c r="K4343" i="2"/>
  <c r="J4343" i="2"/>
  <c r="K5285" i="2" s="1"/>
  <c r="I4343" i="2"/>
  <c r="L5285" i="2" s="1"/>
  <c r="G4343" i="2"/>
  <c r="T4342" i="2"/>
  <c r="S4342" i="2"/>
  <c r="R4342" i="2"/>
  <c r="Q4342" i="2"/>
  <c r="P4342" i="2"/>
  <c r="O4342" i="2"/>
  <c r="N4342" i="2"/>
  <c r="L4342" i="2"/>
  <c r="K4342" i="2"/>
  <c r="J4342" i="2"/>
  <c r="K5120" i="2" s="1"/>
  <c r="I4342" i="2"/>
  <c r="L5120" i="2" s="1"/>
  <c r="G4342" i="2"/>
  <c r="T4341" i="2"/>
  <c r="S4341" i="2"/>
  <c r="R4341" i="2"/>
  <c r="Q4341" i="2"/>
  <c r="P4341" i="2"/>
  <c r="O4341" i="2"/>
  <c r="N4341" i="2"/>
  <c r="L4341" i="2"/>
  <c r="K4341" i="2"/>
  <c r="J4341" i="2"/>
  <c r="K5217" i="2" s="1"/>
  <c r="I4341" i="2"/>
  <c r="L5217" i="2" s="1"/>
  <c r="G4341" i="2"/>
  <c r="T4340" i="2"/>
  <c r="S4340" i="2"/>
  <c r="R4340" i="2"/>
  <c r="Q4340" i="2"/>
  <c r="P4340" i="2"/>
  <c r="O4340" i="2"/>
  <c r="N4340" i="2"/>
  <c r="L4340" i="2"/>
  <c r="J4340" i="2"/>
  <c r="K5442" i="2" s="1"/>
  <c r="I4340" i="2"/>
  <c r="L5442" i="2" s="1"/>
  <c r="G4340" i="2"/>
  <c r="T4339" i="2"/>
  <c r="S4339" i="2"/>
  <c r="R4339" i="2"/>
  <c r="Q4339" i="2"/>
  <c r="P4339" i="2"/>
  <c r="O4339" i="2"/>
  <c r="N4339" i="2"/>
  <c r="J4339" i="2"/>
  <c r="K5857" i="2" s="1"/>
  <c r="I4339" i="2"/>
  <c r="L5857" i="2" s="1"/>
  <c r="M3847" i="2" s="1"/>
  <c r="G4339" i="2"/>
  <c r="T4338" i="2"/>
  <c r="S4338" i="2"/>
  <c r="R4338" i="2"/>
  <c r="Q4338" i="2"/>
  <c r="P4338" i="2"/>
  <c r="O4338" i="2"/>
  <c r="N4338" i="2"/>
  <c r="L4338" i="2"/>
  <c r="J4338" i="2"/>
  <c r="K5597" i="2" s="1"/>
  <c r="I4338" i="2"/>
  <c r="L5597" i="2" s="1"/>
  <c r="G4338" i="2"/>
  <c r="T4337" i="2"/>
  <c r="S4337" i="2"/>
  <c r="R4337" i="2"/>
  <c r="Q4337" i="2"/>
  <c r="P4337" i="2"/>
  <c r="O4337" i="2"/>
  <c r="N4337" i="2"/>
  <c r="L4337" i="2"/>
  <c r="J4337" i="2"/>
  <c r="K5567" i="2" s="1"/>
  <c r="I4337" i="2"/>
  <c r="L5567" i="2" s="1"/>
  <c r="M4081" i="2" s="1"/>
  <c r="G4337" i="2"/>
  <c r="T4336" i="2"/>
  <c r="S4336" i="2"/>
  <c r="R4336" i="2"/>
  <c r="Q4336" i="2"/>
  <c r="P4336" i="2"/>
  <c r="O4336" i="2"/>
  <c r="N4336" i="2"/>
  <c r="L4336" i="2"/>
  <c r="K4336" i="2"/>
  <c r="J4336" i="2"/>
  <c r="K5552" i="2" s="1"/>
  <c r="M3321" i="2" s="1"/>
  <c r="I4336" i="2"/>
  <c r="L5552" i="2" s="1"/>
  <c r="G4336" i="2"/>
  <c r="T4335" i="2"/>
  <c r="S4335" i="2"/>
  <c r="R4335" i="2"/>
  <c r="Q4335" i="2"/>
  <c r="P4335" i="2"/>
  <c r="O4335" i="2"/>
  <c r="N4335" i="2"/>
  <c r="L4335" i="2"/>
  <c r="K4335" i="2"/>
  <c r="J4335" i="2"/>
  <c r="K5389" i="2" s="1"/>
  <c r="I4335" i="2"/>
  <c r="L5389" i="2" s="1"/>
  <c r="G4335" i="2"/>
  <c r="T4334" i="2"/>
  <c r="S4334" i="2"/>
  <c r="R4334" i="2"/>
  <c r="Q4334" i="2"/>
  <c r="P4334" i="2"/>
  <c r="O4334" i="2"/>
  <c r="N4334" i="2"/>
  <c r="L4334" i="2"/>
  <c r="K4334" i="2"/>
  <c r="J4334" i="2"/>
  <c r="K5757" i="2" s="1"/>
  <c r="I4334" i="2"/>
  <c r="L5757" i="2" s="1"/>
  <c r="G4334" i="2"/>
  <c r="T4333" i="2"/>
  <c r="S4333" i="2"/>
  <c r="R4333" i="2"/>
  <c r="Q4333" i="2"/>
  <c r="P4333" i="2"/>
  <c r="O4333" i="2"/>
  <c r="N4333" i="2"/>
  <c r="L4333" i="2"/>
  <c r="K4333" i="2"/>
  <c r="J4333" i="2"/>
  <c r="K5856" i="2" s="1"/>
  <c r="I4333" i="2"/>
  <c r="L5856" i="2" s="1"/>
  <c r="G4333" i="2"/>
  <c r="T4332" i="2"/>
  <c r="S4332" i="2"/>
  <c r="R4332" i="2"/>
  <c r="Q4332" i="2"/>
  <c r="P4332" i="2"/>
  <c r="O4332" i="2"/>
  <c r="N4332" i="2"/>
  <c r="L4332" i="2"/>
  <c r="K4332" i="2"/>
  <c r="J4332" i="2"/>
  <c r="K4988" i="2" s="1"/>
  <c r="I4332" i="2"/>
  <c r="L4988" i="2" s="1"/>
  <c r="G4332" i="2"/>
  <c r="T4331" i="2"/>
  <c r="S4331" i="2"/>
  <c r="R4331" i="2"/>
  <c r="Q4331" i="2"/>
  <c r="P4331" i="2"/>
  <c r="O4331" i="2"/>
  <c r="N4331" i="2"/>
  <c r="L4331" i="2"/>
  <c r="K4331" i="2"/>
  <c r="J4331" i="2"/>
  <c r="K5459" i="2" s="1"/>
  <c r="I4331" i="2"/>
  <c r="L5459" i="2" s="1"/>
  <c r="G4331" i="2"/>
  <c r="T4330" i="2"/>
  <c r="S4330" i="2"/>
  <c r="R4330" i="2"/>
  <c r="Q4330" i="2"/>
  <c r="P4330" i="2"/>
  <c r="O4330" i="2"/>
  <c r="N4330" i="2"/>
  <c r="L4330" i="2"/>
  <c r="K4330" i="2"/>
  <c r="J4330" i="2"/>
  <c r="K5976" i="2" s="1"/>
  <c r="I4330" i="2"/>
  <c r="L5976" i="2" s="1"/>
  <c r="G4330" i="2"/>
  <c r="T4329" i="2"/>
  <c r="S4329" i="2"/>
  <c r="R4329" i="2"/>
  <c r="Q4329" i="2"/>
  <c r="P4329" i="2"/>
  <c r="O4329" i="2"/>
  <c r="N4329" i="2"/>
  <c r="L4329" i="2"/>
  <c r="K4329" i="2"/>
  <c r="J4329" i="2"/>
  <c r="K5855" i="2" s="1"/>
  <c r="I4329" i="2"/>
  <c r="L5855" i="2" s="1"/>
  <c r="G4329" i="2"/>
  <c r="T4328" i="2"/>
  <c r="S4328" i="2"/>
  <c r="R4328" i="2"/>
  <c r="Q4328" i="2"/>
  <c r="P4328" i="2"/>
  <c r="O4328" i="2"/>
  <c r="N4328" i="2"/>
  <c r="L4328" i="2"/>
  <c r="K4328" i="2"/>
  <c r="J4328" i="2"/>
  <c r="K5042" i="2" s="1"/>
  <c r="I4328" i="2"/>
  <c r="L5042" i="2" s="1"/>
  <c r="G4328" i="2"/>
  <c r="T4327" i="2"/>
  <c r="S4327" i="2"/>
  <c r="R4327" i="2"/>
  <c r="Q4327" i="2"/>
  <c r="P4327" i="2"/>
  <c r="O4327" i="2"/>
  <c r="N4327" i="2"/>
  <c r="L4327" i="2"/>
  <c r="K4327" i="2"/>
  <c r="J4327" i="2"/>
  <c r="K5296" i="2" s="1"/>
  <c r="I4327" i="2"/>
  <c r="L5296" i="2" s="1"/>
  <c r="G4327" i="2"/>
  <c r="T4326" i="2"/>
  <c r="S4326" i="2"/>
  <c r="R4326" i="2"/>
  <c r="Q4326" i="2"/>
  <c r="P4326" i="2"/>
  <c r="O4326" i="2"/>
  <c r="N4326" i="2"/>
  <c r="K4326" i="2"/>
  <c r="J4326" i="2"/>
  <c r="K5756" i="2" s="1"/>
  <c r="I4326" i="2"/>
  <c r="L5756" i="2" s="1"/>
  <c r="G4326" i="2"/>
  <c r="T4325" i="2"/>
  <c r="S4325" i="2"/>
  <c r="R4325" i="2"/>
  <c r="Q4325" i="2"/>
  <c r="P4325" i="2"/>
  <c r="O4325" i="2"/>
  <c r="N4325" i="2"/>
  <c r="L4325" i="2"/>
  <c r="K4325" i="2"/>
  <c r="J4325" i="2"/>
  <c r="K5157" i="2" s="1"/>
  <c r="I4325" i="2"/>
  <c r="L5157" i="2" s="1"/>
  <c r="G4325" i="2"/>
  <c r="T4324" i="2"/>
  <c r="S4324" i="2"/>
  <c r="R4324" i="2"/>
  <c r="Q4324" i="2"/>
  <c r="P4324" i="2"/>
  <c r="O4324" i="2"/>
  <c r="N4324" i="2"/>
  <c r="L4324" i="2"/>
  <c r="K4324" i="2"/>
  <c r="J4324" i="2"/>
  <c r="K5537" i="2" s="1"/>
  <c r="I4324" i="2"/>
  <c r="L5537" i="2" s="1"/>
  <c r="G4324" i="2"/>
  <c r="T4323" i="2"/>
  <c r="S4323" i="2"/>
  <c r="R4323" i="2"/>
  <c r="Q4323" i="2"/>
  <c r="P4323" i="2"/>
  <c r="O4323" i="2"/>
  <c r="N4323" i="2"/>
  <c r="L4323" i="2"/>
  <c r="K4323" i="2"/>
  <c r="J4323" i="2"/>
  <c r="K5507" i="2" s="1"/>
  <c r="I4323" i="2"/>
  <c r="L5507" i="2" s="1"/>
  <c r="G4323" i="2"/>
  <c r="T4322" i="2"/>
  <c r="S4322" i="2"/>
  <c r="R4322" i="2"/>
  <c r="Q4322" i="2"/>
  <c r="P4322" i="2"/>
  <c r="O4322" i="2"/>
  <c r="N4322" i="2"/>
  <c r="L4322" i="2"/>
  <c r="J4322" i="2"/>
  <c r="K5295" i="2" s="1"/>
  <c r="I4322" i="2"/>
  <c r="L5295" i="2" s="1"/>
  <c r="G4322" i="2"/>
  <c r="T4321" i="2"/>
  <c r="S4321" i="2"/>
  <c r="R4321" i="2"/>
  <c r="Q4321" i="2"/>
  <c r="P4321" i="2"/>
  <c r="O4321" i="2"/>
  <c r="N4321" i="2"/>
  <c r="L4321" i="2"/>
  <c r="K4321" i="2"/>
  <c r="J4321" i="2"/>
  <c r="K5403" i="2" s="1"/>
  <c r="I4321" i="2"/>
  <c r="L5403" i="2" s="1"/>
  <c r="G4321" i="2"/>
  <c r="T4320" i="2"/>
  <c r="S4320" i="2"/>
  <c r="R4320" i="2"/>
  <c r="Q4320" i="2"/>
  <c r="P4320" i="2"/>
  <c r="O4320" i="2"/>
  <c r="N4320" i="2"/>
  <c r="L4320" i="2"/>
  <c r="K4320" i="2"/>
  <c r="J4320" i="2"/>
  <c r="K5736" i="2" s="1"/>
  <c r="I4320" i="2"/>
  <c r="L5736" i="2" s="1"/>
  <c r="G4320" i="2"/>
  <c r="T4319" i="2"/>
  <c r="S4319" i="2"/>
  <c r="R4319" i="2"/>
  <c r="Q4319" i="2"/>
  <c r="P4319" i="2"/>
  <c r="O4319" i="2"/>
  <c r="N4319" i="2"/>
  <c r="L4319" i="2"/>
  <c r="M5458" i="2" s="1"/>
  <c r="K4319" i="2"/>
  <c r="J4319" i="2"/>
  <c r="K5458" i="2" s="1"/>
  <c r="I4319" i="2"/>
  <c r="L5458" i="2" s="1"/>
  <c r="G4319" i="2"/>
  <c r="T4318" i="2"/>
  <c r="S4318" i="2"/>
  <c r="R4318" i="2"/>
  <c r="Q4318" i="2"/>
  <c r="P4318" i="2"/>
  <c r="O4318" i="2"/>
  <c r="N4318" i="2"/>
  <c r="L4318" i="2"/>
  <c r="K4318" i="2"/>
  <c r="J4318" i="2"/>
  <c r="K5975" i="2" s="1"/>
  <c r="I4318" i="2"/>
  <c r="L5975" i="2" s="1"/>
  <c r="G4318" i="2"/>
  <c r="T4317" i="2"/>
  <c r="S4317" i="2"/>
  <c r="R4317" i="2"/>
  <c r="Q4317" i="2"/>
  <c r="P4317" i="2"/>
  <c r="O4317" i="2"/>
  <c r="N4317" i="2"/>
  <c r="L4317" i="2"/>
  <c r="M5613" i="2" s="1"/>
  <c r="K4317" i="2"/>
  <c r="J4317" i="2"/>
  <c r="K5613" i="2" s="1"/>
  <c r="I4317" i="2"/>
  <c r="L5613" i="2" s="1"/>
  <c r="G4317" i="2"/>
  <c r="T4316" i="2"/>
  <c r="S4316" i="2"/>
  <c r="R4316" i="2"/>
  <c r="Q4316" i="2"/>
  <c r="P4316" i="2"/>
  <c r="O4316" i="2"/>
  <c r="N4316" i="2"/>
  <c r="L4316" i="2"/>
  <c r="K4316" i="2"/>
  <c r="J4316" i="2"/>
  <c r="K5226" i="2" s="1"/>
  <c r="I4316" i="2"/>
  <c r="L5226" i="2" s="1"/>
  <c r="G4316" i="2"/>
  <c r="T4315" i="2"/>
  <c r="S4315" i="2"/>
  <c r="R4315" i="2"/>
  <c r="Q4315" i="2"/>
  <c r="P4315" i="2"/>
  <c r="O4315" i="2"/>
  <c r="N4315" i="2"/>
  <c r="L4315" i="2"/>
  <c r="K4315" i="2"/>
  <c r="J4315" i="2"/>
  <c r="K5262" i="2" s="1"/>
  <c r="I4315" i="2"/>
  <c r="L5262" i="2" s="1"/>
  <c r="G4315" i="2"/>
  <c r="T4314" i="2"/>
  <c r="S4314" i="2"/>
  <c r="R4314" i="2"/>
  <c r="Q4314" i="2"/>
  <c r="P4314" i="2"/>
  <c r="O4314" i="2"/>
  <c r="N4314" i="2"/>
  <c r="L4314" i="2"/>
  <c r="K4314" i="2"/>
  <c r="J4314" i="2"/>
  <c r="K5686" i="2" s="1"/>
  <c r="I4314" i="2"/>
  <c r="L5686" i="2" s="1"/>
  <c r="G4314" i="2"/>
  <c r="T4313" i="2"/>
  <c r="S4313" i="2"/>
  <c r="R4313" i="2"/>
  <c r="Q4313" i="2"/>
  <c r="P4313" i="2"/>
  <c r="O4313" i="2"/>
  <c r="N4313" i="2"/>
  <c r="L4313" i="2"/>
  <c r="J4313" i="2"/>
  <c r="K5475" i="2" s="1"/>
  <c r="I4313" i="2"/>
  <c r="L5475" i="2" s="1"/>
  <c r="G4313" i="2"/>
  <c r="T4312" i="2"/>
  <c r="S4312" i="2"/>
  <c r="R4312" i="2"/>
  <c r="Q4312" i="2"/>
  <c r="P4312" i="2"/>
  <c r="O4312" i="2"/>
  <c r="N4312" i="2"/>
  <c r="L4312" i="2"/>
  <c r="K4312" i="2"/>
  <c r="J4312" i="2"/>
  <c r="K5854" i="2" s="1"/>
  <c r="I4312" i="2"/>
  <c r="L5854" i="2" s="1"/>
  <c r="G4312" i="2"/>
  <c r="T4311" i="2"/>
  <c r="S4311" i="2"/>
  <c r="R4311" i="2"/>
  <c r="Q4311" i="2"/>
  <c r="P4311" i="2"/>
  <c r="O4311" i="2"/>
  <c r="N4311" i="2"/>
  <c r="L4311" i="2"/>
  <c r="M5140" i="2" s="1"/>
  <c r="K4311" i="2"/>
  <c r="J4311" i="2"/>
  <c r="K5140" i="2" s="1"/>
  <c r="I4311" i="2"/>
  <c r="L5140" i="2" s="1"/>
  <c r="G4311" i="2"/>
  <c r="T4310" i="2"/>
  <c r="S4310" i="2"/>
  <c r="R4310" i="2"/>
  <c r="Q4310" i="2"/>
  <c r="P4310" i="2"/>
  <c r="O4310" i="2"/>
  <c r="N4310" i="2"/>
  <c r="L4310" i="2"/>
  <c r="K4310" i="2"/>
  <c r="J4310" i="2"/>
  <c r="K5072" i="2" s="1"/>
  <c r="I4310" i="2"/>
  <c r="L5072" i="2" s="1"/>
  <c r="G4310" i="2"/>
  <c r="T4309" i="2"/>
  <c r="S4309" i="2"/>
  <c r="R4309" i="2"/>
  <c r="Q4309" i="2"/>
  <c r="P4309" i="2"/>
  <c r="O4309" i="2"/>
  <c r="N4309" i="2"/>
  <c r="L4309" i="2"/>
  <c r="M5827" i="2" s="1"/>
  <c r="K4309" i="2"/>
  <c r="J4309" i="2"/>
  <c r="K5827" i="2" s="1"/>
  <c r="I4309" i="2"/>
  <c r="L5827" i="2" s="1"/>
  <c r="G4309" i="2"/>
  <c r="T4308" i="2"/>
  <c r="S4308" i="2"/>
  <c r="R4308" i="2"/>
  <c r="Q4308" i="2"/>
  <c r="P4308" i="2"/>
  <c r="O4308" i="2"/>
  <c r="N4308" i="2"/>
  <c r="L4308" i="2"/>
  <c r="K4308" i="2"/>
  <c r="J4308" i="2"/>
  <c r="K5643" i="2" s="1"/>
  <c r="I4308" i="2"/>
  <c r="L5643" i="2" s="1"/>
  <c r="G4308" i="2"/>
  <c r="T4307" i="2"/>
  <c r="S4307" i="2"/>
  <c r="R4307" i="2"/>
  <c r="Q4307" i="2"/>
  <c r="P4307" i="2"/>
  <c r="O4307" i="2"/>
  <c r="N4307" i="2"/>
  <c r="L4307" i="2"/>
  <c r="K4307" i="2"/>
  <c r="J4307" i="2"/>
  <c r="K5374" i="2" s="1"/>
  <c r="I4307" i="2"/>
  <c r="L5374" i="2" s="1"/>
  <c r="G4307" i="2"/>
  <c r="T4306" i="2"/>
  <c r="S4306" i="2"/>
  <c r="R4306" i="2"/>
  <c r="Q4306" i="2"/>
  <c r="P4306" i="2"/>
  <c r="O4306" i="2"/>
  <c r="N4306" i="2"/>
  <c r="L4306" i="2"/>
  <c r="K4306" i="2"/>
  <c r="J4306" i="2"/>
  <c r="K5785" i="2" s="1"/>
  <c r="I4306" i="2"/>
  <c r="L5785" i="2" s="1"/>
  <c r="G4306" i="2"/>
  <c r="T4305" i="2"/>
  <c r="S4305" i="2"/>
  <c r="R4305" i="2"/>
  <c r="Q4305" i="2"/>
  <c r="P4305" i="2"/>
  <c r="O4305" i="2"/>
  <c r="N4305" i="2"/>
  <c r="L4305" i="2"/>
  <c r="J4305" i="2"/>
  <c r="K5119" i="2" s="1"/>
  <c r="I4305" i="2"/>
  <c r="L5119" i="2" s="1"/>
  <c r="G4305" i="2"/>
  <c r="T4304" i="2"/>
  <c r="S4304" i="2"/>
  <c r="R4304" i="2"/>
  <c r="Q4304" i="2"/>
  <c r="P4304" i="2"/>
  <c r="O4304" i="2"/>
  <c r="N4304" i="2"/>
  <c r="J4304" i="2"/>
  <c r="K5626" i="2" s="1"/>
  <c r="I4304" i="2"/>
  <c r="L5626" i="2" s="1"/>
  <c r="G4304" i="2"/>
  <c r="T4303" i="2"/>
  <c r="S4303" i="2"/>
  <c r="R4303" i="2"/>
  <c r="Q4303" i="2"/>
  <c r="P4303" i="2"/>
  <c r="O4303" i="2"/>
  <c r="N4303" i="2"/>
  <c r="K4303" i="2"/>
  <c r="J4303" i="2"/>
  <c r="K5942" i="2" s="1"/>
  <c r="I4303" i="2"/>
  <c r="L5942" i="2" s="1"/>
  <c r="G4303" i="2"/>
  <c r="T4302" i="2"/>
  <c r="S4302" i="2"/>
  <c r="R4302" i="2"/>
  <c r="Q4302" i="2"/>
  <c r="P4302" i="2"/>
  <c r="O4302" i="2"/>
  <c r="N4302" i="2"/>
  <c r="L4302" i="2"/>
  <c r="J4302" i="2"/>
  <c r="K5474" i="2" s="1"/>
  <c r="I4302" i="2"/>
  <c r="L5474" i="2" s="1"/>
  <c r="G4302" i="2"/>
  <c r="T4301" i="2"/>
  <c r="S4301" i="2"/>
  <c r="R4301" i="2"/>
  <c r="Q4301" i="2"/>
  <c r="P4301" i="2"/>
  <c r="O4301" i="2"/>
  <c r="N4301" i="2"/>
  <c r="L4301" i="2"/>
  <c r="J4301" i="2"/>
  <c r="K5506" i="2" s="1"/>
  <c r="I4301" i="2"/>
  <c r="L5506" i="2" s="1"/>
  <c r="G4301" i="2"/>
  <c r="T4300" i="2"/>
  <c r="S4300" i="2"/>
  <c r="R4300" i="2"/>
  <c r="Q4300" i="2"/>
  <c r="P4300" i="2"/>
  <c r="O4300" i="2"/>
  <c r="N4300" i="2"/>
  <c r="L4300" i="2"/>
  <c r="K4300" i="2"/>
  <c r="J4300" i="2"/>
  <c r="K5359" i="2" s="1"/>
  <c r="I4300" i="2"/>
  <c r="L5359" i="2" s="1"/>
  <c r="G4300" i="2"/>
  <c r="T4299" i="2"/>
  <c r="S4299" i="2"/>
  <c r="R4299" i="2"/>
  <c r="Q4299" i="2"/>
  <c r="P4299" i="2"/>
  <c r="O4299" i="2"/>
  <c r="N4299" i="2"/>
  <c r="L4299" i="2"/>
  <c r="K4299" i="2"/>
  <c r="J4299" i="2"/>
  <c r="K5853" i="2" s="1"/>
  <c r="I4299" i="2"/>
  <c r="L5853" i="2" s="1"/>
  <c r="G4299" i="2"/>
  <c r="T4298" i="2"/>
  <c r="S4298" i="2"/>
  <c r="R4298" i="2"/>
  <c r="Q4298" i="2"/>
  <c r="P4298" i="2"/>
  <c r="O4298" i="2"/>
  <c r="N4298" i="2"/>
  <c r="L4298" i="2"/>
  <c r="K4298" i="2"/>
  <c r="J4298" i="2"/>
  <c r="K5318" i="2" s="1"/>
  <c r="I4298" i="2"/>
  <c r="L5318" i="2" s="1"/>
  <c r="G4298" i="2"/>
  <c r="T4297" i="2"/>
  <c r="S4297" i="2"/>
  <c r="R4297" i="2"/>
  <c r="Q4297" i="2"/>
  <c r="P4297" i="2"/>
  <c r="O4297" i="2"/>
  <c r="N4297" i="2"/>
  <c r="L4297" i="2"/>
  <c r="K4297" i="2"/>
  <c r="J4297" i="2"/>
  <c r="K5041" i="2" s="1"/>
  <c r="I4297" i="2"/>
  <c r="L5041" i="2" s="1"/>
  <c r="G4297" i="2"/>
  <c r="T4296" i="2"/>
  <c r="S4296" i="2"/>
  <c r="R4296" i="2"/>
  <c r="Q4296" i="2"/>
  <c r="P4296" i="2"/>
  <c r="O4296" i="2"/>
  <c r="N4296" i="2"/>
  <c r="L4296" i="2"/>
  <c r="K4296" i="2"/>
  <c r="J4296" i="2"/>
  <c r="K5590" i="2" s="1"/>
  <c r="I4296" i="2"/>
  <c r="L5590" i="2" s="1"/>
  <c r="G4296" i="2"/>
  <c r="T4295" i="2"/>
  <c r="S4295" i="2"/>
  <c r="R4295" i="2"/>
  <c r="Q4295" i="2"/>
  <c r="P4295" i="2"/>
  <c r="O4295" i="2"/>
  <c r="N4295" i="2"/>
  <c r="L4295" i="2"/>
  <c r="K4295" i="2"/>
  <c r="J4295" i="2"/>
  <c r="K5284" i="2" s="1"/>
  <c r="I4295" i="2"/>
  <c r="L5284" i="2" s="1"/>
  <c r="G4295" i="2"/>
  <c r="T4294" i="2"/>
  <c r="S4294" i="2"/>
  <c r="R4294" i="2"/>
  <c r="Q4294" i="2"/>
  <c r="P4294" i="2"/>
  <c r="O4294" i="2"/>
  <c r="N4294" i="2"/>
  <c r="K4294" i="2"/>
  <c r="J4294" i="2"/>
  <c r="K5664" i="2" s="1"/>
  <c r="I4294" i="2"/>
  <c r="L5664" i="2" s="1"/>
  <c r="G4294" i="2"/>
  <c r="T4293" i="2"/>
  <c r="S4293" i="2"/>
  <c r="R4293" i="2"/>
  <c r="Q4293" i="2"/>
  <c r="P4293" i="2"/>
  <c r="O4293" i="2"/>
  <c r="N4293" i="2"/>
  <c r="L4293" i="2"/>
  <c r="K4293" i="2"/>
  <c r="J4293" i="2"/>
  <c r="K5784" i="2" s="1"/>
  <c r="I4293" i="2"/>
  <c r="L5784" i="2" s="1"/>
  <c r="G4293" i="2"/>
  <c r="T4292" i="2"/>
  <c r="S4292" i="2"/>
  <c r="R4292" i="2"/>
  <c r="Q4292" i="2"/>
  <c r="P4292" i="2"/>
  <c r="O4292" i="2"/>
  <c r="N4292" i="2"/>
  <c r="L4292" i="2"/>
  <c r="K4292" i="2"/>
  <c r="J4292" i="2"/>
  <c r="K5261" i="2" s="1"/>
  <c r="I4292" i="2"/>
  <c r="L5261" i="2" s="1"/>
  <c r="G4292" i="2"/>
  <c r="T4291" i="2"/>
  <c r="S4291" i="2"/>
  <c r="R4291" i="2"/>
  <c r="Q4291" i="2"/>
  <c r="P4291" i="2"/>
  <c r="O4291" i="2"/>
  <c r="N4291" i="2"/>
  <c r="L4291" i="2"/>
  <c r="K4291" i="2"/>
  <c r="J4291" i="2"/>
  <c r="K5892" i="2" s="1"/>
  <c r="I4291" i="2"/>
  <c r="L5892" i="2" s="1"/>
  <c r="G4291" i="2"/>
  <c r="T4290" i="2"/>
  <c r="S4290" i="2"/>
  <c r="R4290" i="2"/>
  <c r="Q4290" i="2"/>
  <c r="P4290" i="2"/>
  <c r="O4290" i="2"/>
  <c r="N4290" i="2"/>
  <c r="L4290" i="2"/>
  <c r="K4290" i="2"/>
  <c r="J4290" i="2"/>
  <c r="K5941" i="2" s="1"/>
  <c r="I4290" i="2"/>
  <c r="L5941" i="2" s="1"/>
  <c r="G4290" i="2"/>
  <c r="T4289" i="2"/>
  <c r="S4289" i="2"/>
  <c r="R4289" i="2"/>
  <c r="Q4289" i="2"/>
  <c r="P4289" i="2"/>
  <c r="O4289" i="2"/>
  <c r="N4289" i="2"/>
  <c r="L4289" i="2"/>
  <c r="K4289" i="2"/>
  <c r="J4289" i="2"/>
  <c r="K5071" i="2" s="1"/>
  <c r="I4289" i="2"/>
  <c r="L5071" i="2" s="1"/>
  <c r="G4289" i="2"/>
  <c r="T4288" i="2"/>
  <c r="S4288" i="2"/>
  <c r="R4288" i="2"/>
  <c r="Q4288" i="2"/>
  <c r="P4288" i="2"/>
  <c r="O4288" i="2"/>
  <c r="N4288" i="2"/>
  <c r="L4288" i="2"/>
  <c r="K4288" i="2"/>
  <c r="J4288" i="2"/>
  <c r="K5826" i="2" s="1"/>
  <c r="I4288" i="2"/>
  <c r="L5826" i="2" s="1"/>
  <c r="G4288" i="2"/>
  <c r="T4287" i="2"/>
  <c r="S4287" i="2"/>
  <c r="R4287" i="2"/>
  <c r="Q4287" i="2"/>
  <c r="P4287" i="2"/>
  <c r="O4287" i="2"/>
  <c r="N4287" i="2"/>
  <c r="L4287" i="2"/>
  <c r="K4287" i="2"/>
  <c r="J4287" i="2"/>
  <c r="K5723" i="2" s="1"/>
  <c r="I4287" i="2"/>
  <c r="L5723" i="2" s="1"/>
  <c r="G4287" i="2"/>
  <c r="T4286" i="2"/>
  <c r="S4286" i="2"/>
  <c r="R4286" i="2"/>
  <c r="Q4286" i="2"/>
  <c r="P4286" i="2"/>
  <c r="O4286" i="2"/>
  <c r="N4286" i="2"/>
  <c r="L4286" i="2"/>
  <c r="K4286" i="2"/>
  <c r="J4286" i="2"/>
  <c r="K5870" i="2" s="1"/>
  <c r="I4286" i="2"/>
  <c r="L5870" i="2" s="1"/>
  <c r="G4286" i="2"/>
  <c r="T4285" i="2"/>
  <c r="S4285" i="2"/>
  <c r="R4285" i="2"/>
  <c r="Q4285" i="2"/>
  <c r="P4285" i="2"/>
  <c r="O4285" i="2"/>
  <c r="N4285" i="2"/>
  <c r="L4285" i="2"/>
  <c r="K4285" i="2"/>
  <c r="J4285" i="2"/>
  <c r="K5735" i="2" s="1"/>
  <c r="I4285" i="2"/>
  <c r="L5735" i="2" s="1"/>
  <c r="G4285" i="2"/>
  <c r="T4284" i="2"/>
  <c r="S4284" i="2"/>
  <c r="R4284" i="2"/>
  <c r="Q4284" i="2"/>
  <c r="P4284" i="2"/>
  <c r="O4284" i="2"/>
  <c r="N4284" i="2"/>
  <c r="L4284" i="2"/>
  <c r="K4284" i="2"/>
  <c r="J4284" i="2"/>
  <c r="K5260" i="2" s="1"/>
  <c r="I4284" i="2"/>
  <c r="L5260" i="2" s="1"/>
  <c r="G4284" i="2"/>
  <c r="T4283" i="2"/>
  <c r="S4283" i="2"/>
  <c r="R4283" i="2"/>
  <c r="Q4283" i="2"/>
  <c r="P4283" i="2"/>
  <c r="O4283" i="2"/>
  <c r="N4283" i="2"/>
  <c r="K4283" i="2"/>
  <c r="J4283" i="2"/>
  <c r="K5800" i="2" s="1"/>
  <c r="I4283" i="2"/>
  <c r="L5800" i="2" s="1"/>
  <c r="G4283" i="2"/>
  <c r="T4282" i="2"/>
  <c r="S4282" i="2"/>
  <c r="R4282" i="2"/>
  <c r="Q4282" i="2"/>
  <c r="P4282" i="2"/>
  <c r="O4282" i="2"/>
  <c r="N4282" i="2"/>
  <c r="K4282" i="2"/>
  <c r="J4282" i="2"/>
  <c r="K5921" i="2" s="1"/>
  <c r="M4115" i="2" s="1"/>
  <c r="I4282" i="2"/>
  <c r="L5921" i="2" s="1"/>
  <c r="G4282" i="2"/>
  <c r="T4281" i="2"/>
  <c r="S4281" i="2"/>
  <c r="R4281" i="2"/>
  <c r="Q4281" i="2"/>
  <c r="P4281" i="2"/>
  <c r="O4281" i="2"/>
  <c r="N4281" i="2"/>
  <c r="L4281" i="2"/>
  <c r="J4281" i="2"/>
  <c r="K5024" i="2" s="1"/>
  <c r="I4281" i="2"/>
  <c r="L5024" i="2" s="1"/>
  <c r="G4281" i="2"/>
  <c r="T4280" i="2"/>
  <c r="S4280" i="2"/>
  <c r="R4280" i="2"/>
  <c r="Q4280" i="2"/>
  <c r="P4280" i="2"/>
  <c r="O4280" i="2"/>
  <c r="N4280" i="2"/>
  <c r="L4280" i="2"/>
  <c r="J4280" i="2"/>
  <c r="K5007" i="2" s="1"/>
  <c r="I4280" i="2"/>
  <c r="L5007" i="2" s="1"/>
  <c r="G4280" i="2"/>
  <c r="T4279" i="2"/>
  <c r="S4279" i="2"/>
  <c r="R4279" i="2"/>
  <c r="Q4279" i="2"/>
  <c r="P4279" i="2"/>
  <c r="O4279" i="2"/>
  <c r="N4279" i="2"/>
  <c r="M4279" i="2"/>
  <c r="L4279" i="2"/>
  <c r="J4279" i="2"/>
  <c r="K5642" i="2" s="1"/>
  <c r="I4279" i="2"/>
  <c r="L5642" i="2" s="1"/>
  <c r="G4279" i="2"/>
  <c r="T4278" i="2"/>
  <c r="S4278" i="2"/>
  <c r="R4278" i="2"/>
  <c r="Q4278" i="2"/>
  <c r="P4278" i="2"/>
  <c r="O4278" i="2"/>
  <c r="N4278" i="2"/>
  <c r="L4278" i="2"/>
  <c r="K4278" i="2"/>
  <c r="J4278" i="2"/>
  <c r="K5487" i="2" s="1"/>
  <c r="I4278" i="2"/>
  <c r="L5487" i="2" s="1"/>
  <c r="G4278" i="2"/>
  <c r="T4277" i="2"/>
  <c r="S4277" i="2"/>
  <c r="R4277" i="2"/>
  <c r="Q4277" i="2"/>
  <c r="P4277" i="2"/>
  <c r="O4277" i="2"/>
  <c r="N4277" i="2"/>
  <c r="L4277" i="2"/>
  <c r="K4277" i="2"/>
  <c r="J4277" i="2"/>
  <c r="K5259" i="2" s="1"/>
  <c r="I4277" i="2"/>
  <c r="L5259" i="2" s="1"/>
  <c r="G4277" i="2"/>
  <c r="T4276" i="2"/>
  <c r="S4276" i="2"/>
  <c r="R4276" i="2"/>
  <c r="Q4276" i="2"/>
  <c r="P4276" i="2"/>
  <c r="O4276" i="2"/>
  <c r="N4276" i="2"/>
  <c r="L4276" i="2"/>
  <c r="K4276" i="2"/>
  <c r="J4276" i="2"/>
  <c r="K5156" i="2" s="1"/>
  <c r="I4276" i="2"/>
  <c r="L5156" i="2" s="1"/>
  <c r="G4276" i="2"/>
  <c r="T4275" i="2"/>
  <c r="S4275" i="2"/>
  <c r="R4275" i="2"/>
  <c r="Q4275" i="2"/>
  <c r="P4275" i="2"/>
  <c r="O4275" i="2"/>
  <c r="N4275" i="2"/>
  <c r="L4275" i="2"/>
  <c r="K4275" i="2"/>
  <c r="J4275" i="2"/>
  <c r="K5783" i="2" s="1"/>
  <c r="I4275" i="2"/>
  <c r="L5783" i="2" s="1"/>
  <c r="G4275" i="2"/>
  <c r="T4274" i="2"/>
  <c r="S4274" i="2"/>
  <c r="R4274" i="2"/>
  <c r="Q4274" i="2"/>
  <c r="P4274" i="2"/>
  <c r="O4274" i="2"/>
  <c r="N4274" i="2"/>
  <c r="L4274" i="2"/>
  <c r="K4274" i="2"/>
  <c r="J4274" i="2"/>
  <c r="K5155" i="2" s="1"/>
  <c r="I4274" i="2"/>
  <c r="L5155" i="2" s="1"/>
  <c r="G4274" i="2"/>
  <c r="T4273" i="2"/>
  <c r="S4273" i="2"/>
  <c r="R4273" i="2"/>
  <c r="Q4273" i="2"/>
  <c r="P4273" i="2"/>
  <c r="O4273" i="2"/>
  <c r="N4273" i="2"/>
  <c r="L4273" i="2"/>
  <c r="K4273" i="2"/>
  <c r="J4273" i="2"/>
  <c r="K5040" i="2" s="1"/>
  <c r="I4273" i="2"/>
  <c r="L5040" i="2" s="1"/>
  <c r="G4273" i="2"/>
  <c r="T4272" i="2"/>
  <c r="S4272" i="2"/>
  <c r="R4272" i="2"/>
  <c r="Q4272" i="2"/>
  <c r="P4272" i="2"/>
  <c r="O4272" i="2"/>
  <c r="N4272" i="2"/>
  <c r="L4272" i="2"/>
  <c r="K4272" i="2"/>
  <c r="J4272" i="2"/>
  <c r="K5825" i="2" s="1"/>
  <c r="I4272" i="2"/>
  <c r="L5825" i="2" s="1"/>
  <c r="G4272" i="2"/>
  <c r="T4271" i="2"/>
  <c r="S4271" i="2"/>
  <c r="R4271" i="2"/>
  <c r="Q4271" i="2"/>
  <c r="P4271" i="2"/>
  <c r="O4271" i="2"/>
  <c r="N4271" i="2"/>
  <c r="L4271" i="2"/>
  <c r="K4271" i="2"/>
  <c r="J4271" i="2"/>
  <c r="K5098" i="2" s="1"/>
  <c r="I4271" i="2"/>
  <c r="L5098" i="2" s="1"/>
  <c r="G4271" i="2"/>
  <c r="T4270" i="2"/>
  <c r="S4270" i="2"/>
  <c r="R4270" i="2"/>
  <c r="Q4270" i="2"/>
  <c r="P4270" i="2"/>
  <c r="O4270" i="2"/>
  <c r="N4270" i="2"/>
  <c r="L4270" i="2"/>
  <c r="K4270" i="2"/>
  <c r="J4270" i="2"/>
  <c r="K5188" i="2" s="1"/>
  <c r="I4270" i="2"/>
  <c r="L5188" i="2" s="1"/>
  <c r="G4270" i="2"/>
  <c r="T4269" i="2"/>
  <c r="S4269" i="2"/>
  <c r="R4269" i="2"/>
  <c r="Q4269" i="2"/>
  <c r="P4269" i="2"/>
  <c r="O4269" i="2"/>
  <c r="N4269" i="2"/>
  <c r="L4269" i="2"/>
  <c r="K4269" i="2"/>
  <c r="J4269" i="2"/>
  <c r="K5974" i="2" s="1"/>
  <c r="I4269" i="2"/>
  <c r="L5974" i="2" s="1"/>
  <c r="G4269" i="2"/>
  <c r="T4268" i="2"/>
  <c r="S4268" i="2"/>
  <c r="R4268" i="2"/>
  <c r="Q4268" i="2"/>
  <c r="P4268" i="2"/>
  <c r="O4268" i="2"/>
  <c r="N4268" i="2"/>
  <c r="L4268" i="2"/>
  <c r="K4268" i="2"/>
  <c r="J4268" i="2"/>
  <c r="K5154" i="2" s="1"/>
  <c r="I4268" i="2"/>
  <c r="L5154" i="2" s="1"/>
  <c r="G4268" i="2"/>
  <c r="T4267" i="2"/>
  <c r="S4267" i="2"/>
  <c r="R4267" i="2"/>
  <c r="Q4267" i="2"/>
  <c r="P4267" i="2"/>
  <c r="O4267" i="2"/>
  <c r="N4267" i="2"/>
  <c r="L4267" i="2"/>
  <c r="K4267" i="2"/>
  <c r="J4267" i="2"/>
  <c r="K5139" i="2" s="1"/>
  <c r="I4267" i="2"/>
  <c r="L5139" i="2" s="1"/>
  <c r="G4267" i="2"/>
  <c r="T4266" i="2"/>
  <c r="S4266" i="2"/>
  <c r="R4266" i="2"/>
  <c r="Q4266" i="2"/>
  <c r="P4266" i="2"/>
  <c r="O4266" i="2"/>
  <c r="N4266" i="2"/>
  <c r="L4266" i="2"/>
  <c r="K4266" i="2"/>
  <c r="J4266" i="2"/>
  <c r="K5283" i="2" s="1"/>
  <c r="I4266" i="2"/>
  <c r="L5283" i="2" s="1"/>
  <c r="G4266" i="2"/>
  <c r="T4265" i="2"/>
  <c r="S4265" i="2"/>
  <c r="R4265" i="2"/>
  <c r="Q4265" i="2"/>
  <c r="P4265" i="2"/>
  <c r="O4265" i="2"/>
  <c r="N4265" i="2"/>
  <c r="L4265" i="2"/>
  <c r="K4265" i="2"/>
  <c r="J4265" i="2"/>
  <c r="K5358" i="2" s="1"/>
  <c r="I4265" i="2"/>
  <c r="L5358" i="2" s="1"/>
  <c r="G4265" i="2"/>
  <c r="T4264" i="2"/>
  <c r="S4264" i="2"/>
  <c r="R4264" i="2"/>
  <c r="Q4264" i="2"/>
  <c r="P4264" i="2"/>
  <c r="O4264" i="2"/>
  <c r="N4264" i="2"/>
  <c r="K4264" i="2"/>
  <c r="J4264" i="2"/>
  <c r="K5685" i="2" s="1"/>
  <c r="I4264" i="2"/>
  <c r="L5685" i="2" s="1"/>
  <c r="G4264" i="2"/>
  <c r="T4263" i="2"/>
  <c r="S4263" i="2"/>
  <c r="R4263" i="2"/>
  <c r="Q4263" i="2"/>
  <c r="P4263" i="2"/>
  <c r="O4263" i="2"/>
  <c r="N4263" i="2"/>
  <c r="L4263" i="2"/>
  <c r="J4263" i="2"/>
  <c r="K5023" i="2" s="1"/>
  <c r="I4263" i="2"/>
  <c r="L5023" i="2" s="1"/>
  <c r="G4263" i="2"/>
  <c r="T4262" i="2"/>
  <c r="S4262" i="2"/>
  <c r="R4262" i="2"/>
  <c r="Q4262" i="2"/>
  <c r="P4262" i="2"/>
  <c r="O4262" i="2"/>
  <c r="N4262" i="2"/>
  <c r="L4262" i="2"/>
  <c r="J4262" i="2"/>
  <c r="K5907" i="2" s="1"/>
  <c r="I4262" i="2"/>
  <c r="L5907" i="2" s="1"/>
  <c r="M3430" i="2" s="1"/>
  <c r="G4262" i="2"/>
  <c r="T4261" i="2"/>
  <c r="S4261" i="2"/>
  <c r="R4261" i="2"/>
  <c r="Q4261" i="2"/>
  <c r="P4261" i="2"/>
  <c r="O4261" i="2"/>
  <c r="N4261" i="2"/>
  <c r="K4261" i="2"/>
  <c r="J4261" i="2"/>
  <c r="K5824" i="2" s="1"/>
  <c r="I4261" i="2"/>
  <c r="L5824" i="2" s="1"/>
  <c r="M4700" i="2" s="1"/>
  <c r="G4261" i="2"/>
  <c r="T4260" i="2"/>
  <c r="S4260" i="2"/>
  <c r="R4260" i="2"/>
  <c r="Q4260" i="2"/>
  <c r="P4260" i="2"/>
  <c r="O4260" i="2"/>
  <c r="N4260" i="2"/>
  <c r="K4260" i="2"/>
  <c r="J4260" i="2"/>
  <c r="K5249" i="2" s="1"/>
  <c r="I4260" i="2"/>
  <c r="L5249" i="2" s="1"/>
  <c r="G4260" i="2"/>
  <c r="T4259" i="2"/>
  <c r="S4259" i="2"/>
  <c r="R4259" i="2"/>
  <c r="Q4259" i="2"/>
  <c r="P4259" i="2"/>
  <c r="O4259" i="2"/>
  <c r="N4259" i="2"/>
  <c r="L4259" i="2"/>
  <c r="K4259" i="2"/>
  <c r="J4259" i="2"/>
  <c r="K5612" i="2" s="1"/>
  <c r="I4259" i="2"/>
  <c r="L5612" i="2" s="1"/>
  <c r="G4259" i="2"/>
  <c r="T4258" i="2"/>
  <c r="S4258" i="2"/>
  <c r="R4258" i="2"/>
  <c r="Q4258" i="2"/>
  <c r="P4258" i="2"/>
  <c r="O4258" i="2"/>
  <c r="N4258" i="2"/>
  <c r="L4258" i="2"/>
  <c r="K4258" i="2"/>
  <c r="J4258" i="2"/>
  <c r="K5906" i="2" s="1"/>
  <c r="I4258" i="2"/>
  <c r="L5906" i="2" s="1"/>
  <c r="G4258" i="2"/>
  <c r="T4257" i="2"/>
  <c r="S4257" i="2"/>
  <c r="R4257" i="2"/>
  <c r="Q4257" i="2"/>
  <c r="P4257" i="2"/>
  <c r="O4257" i="2"/>
  <c r="N4257" i="2"/>
  <c r="L4257" i="2"/>
  <c r="K4257" i="2"/>
  <c r="J4257" i="2"/>
  <c r="K5712" i="2" s="1"/>
  <c r="I4257" i="2"/>
  <c r="L5712" i="2" s="1"/>
  <c r="G4257" i="2"/>
  <c r="T4256" i="2"/>
  <c r="S4256" i="2"/>
  <c r="R4256" i="2"/>
  <c r="Q4256" i="2"/>
  <c r="P4256" i="2"/>
  <c r="O4256" i="2"/>
  <c r="N4256" i="2"/>
  <c r="L4256" i="2"/>
  <c r="K4256" i="2"/>
  <c r="J4256" i="2"/>
  <c r="K5022" i="2" s="1"/>
  <c r="I4256" i="2"/>
  <c r="L5022" i="2" s="1"/>
  <c r="M3467" i="2" s="1"/>
  <c r="G4256" i="2"/>
  <c r="T4255" i="2"/>
  <c r="S4255" i="2"/>
  <c r="R4255" i="2"/>
  <c r="Q4255" i="2"/>
  <c r="P4255" i="2"/>
  <c r="O4255" i="2"/>
  <c r="N4255" i="2"/>
  <c r="L4255" i="2"/>
  <c r="K4255" i="2"/>
  <c r="J4255" i="2"/>
  <c r="K5415" i="2" s="1"/>
  <c r="I4255" i="2"/>
  <c r="L5415" i="2" s="1"/>
  <c r="G4255" i="2"/>
  <c r="T4254" i="2"/>
  <c r="S4254" i="2"/>
  <c r="R4254" i="2"/>
  <c r="Q4254" i="2"/>
  <c r="P4254" i="2"/>
  <c r="O4254" i="2"/>
  <c r="N4254" i="2"/>
  <c r="L4254" i="2"/>
  <c r="K4254" i="2"/>
  <c r="J4254" i="2"/>
  <c r="K5373" i="2" s="1"/>
  <c r="I4254" i="2"/>
  <c r="L5373" i="2" s="1"/>
  <c r="G4254" i="2"/>
  <c r="T4253" i="2"/>
  <c r="S4253" i="2"/>
  <c r="R4253" i="2"/>
  <c r="Q4253" i="2"/>
  <c r="P4253" i="2"/>
  <c r="O4253" i="2"/>
  <c r="N4253" i="2"/>
  <c r="L4253" i="2"/>
  <c r="K4253" i="2"/>
  <c r="J4253" i="2"/>
  <c r="K5663" i="2" s="1"/>
  <c r="I4253" i="2"/>
  <c r="L5663" i="2" s="1"/>
  <c r="G4253" i="2"/>
  <c r="T4252" i="2"/>
  <c r="S4252" i="2"/>
  <c r="R4252" i="2"/>
  <c r="Q4252" i="2"/>
  <c r="P4252" i="2"/>
  <c r="O4252" i="2"/>
  <c r="N4252" i="2"/>
  <c r="L4252" i="2"/>
  <c r="K4252" i="2"/>
  <c r="J4252" i="2"/>
  <c r="K5641" i="2" s="1"/>
  <c r="I4252" i="2"/>
  <c r="L5641" i="2" s="1"/>
  <c r="M4125" i="2" s="1"/>
  <c r="G4252" i="2"/>
  <c r="T4251" i="2"/>
  <c r="S4251" i="2"/>
  <c r="R4251" i="2"/>
  <c r="Q4251" i="2"/>
  <c r="P4251" i="2"/>
  <c r="O4251" i="2"/>
  <c r="N4251" i="2"/>
  <c r="K4251" i="2"/>
  <c r="J4251" i="2"/>
  <c r="K5258" i="2" s="1"/>
  <c r="I4251" i="2"/>
  <c r="L5258" i="2" s="1"/>
  <c r="G4251" i="2"/>
  <c r="T4250" i="2"/>
  <c r="S4250" i="2"/>
  <c r="R4250" i="2"/>
  <c r="Q4250" i="2"/>
  <c r="P4250" i="2"/>
  <c r="O4250" i="2"/>
  <c r="N4250" i="2"/>
  <c r="L4250" i="2"/>
  <c r="K4250" i="2"/>
  <c r="J4250" i="2"/>
  <c r="K5920" i="2" s="1"/>
  <c r="I4250" i="2"/>
  <c r="L5920" i="2" s="1"/>
  <c r="G4250" i="2"/>
  <c r="T4249" i="2"/>
  <c r="S4249" i="2"/>
  <c r="R4249" i="2"/>
  <c r="Q4249" i="2"/>
  <c r="P4249" i="2"/>
  <c r="O4249" i="2"/>
  <c r="N4249" i="2"/>
  <c r="L4249" i="2"/>
  <c r="J4249" i="2"/>
  <c r="K5589" i="2" s="1"/>
  <c r="I4249" i="2"/>
  <c r="L5589" i="2" s="1"/>
  <c r="G4249" i="2"/>
  <c r="T4248" i="2"/>
  <c r="S4248" i="2"/>
  <c r="R4248" i="2"/>
  <c r="Q4248" i="2"/>
  <c r="P4248" i="2"/>
  <c r="O4248" i="2"/>
  <c r="N4248" i="2"/>
  <c r="M4248" i="2"/>
  <c r="J4248" i="2"/>
  <c r="K5457" i="2" s="1"/>
  <c r="I4248" i="2"/>
  <c r="L5457" i="2" s="1"/>
  <c r="G4248" i="2"/>
  <c r="T4247" i="2"/>
  <c r="S4247" i="2"/>
  <c r="R4247" i="2"/>
  <c r="Q4247" i="2"/>
  <c r="P4247" i="2"/>
  <c r="O4247" i="2"/>
  <c r="N4247" i="2"/>
  <c r="L4247" i="2"/>
  <c r="M5084" i="2" s="1"/>
  <c r="K4247" i="2"/>
  <c r="J4247" i="2"/>
  <c r="K5084" i="2" s="1"/>
  <c r="I4247" i="2"/>
  <c r="L5084" i="2" s="1"/>
  <c r="G4247" i="2"/>
  <c r="T4246" i="2"/>
  <c r="S4246" i="2"/>
  <c r="R4246" i="2"/>
  <c r="Q4246" i="2"/>
  <c r="P4246" i="2"/>
  <c r="O4246" i="2"/>
  <c r="N4246" i="2"/>
  <c r="L4246" i="2"/>
  <c r="K4246" i="2"/>
  <c r="J4246" i="2"/>
  <c r="K5225" i="2" s="1"/>
  <c r="I4246" i="2"/>
  <c r="L5225" i="2" s="1"/>
  <c r="G4246" i="2"/>
  <c r="T4245" i="2"/>
  <c r="S4245" i="2"/>
  <c r="R4245" i="2"/>
  <c r="Q4245" i="2"/>
  <c r="P4245" i="2"/>
  <c r="O4245" i="2"/>
  <c r="N4245" i="2"/>
  <c r="L4245" i="2"/>
  <c r="M5388" i="2" s="1"/>
  <c r="K4245" i="2"/>
  <c r="J4245" i="2"/>
  <c r="K5388" i="2" s="1"/>
  <c r="M3370" i="2" s="1"/>
  <c r="I4245" i="2"/>
  <c r="L5388" i="2" s="1"/>
  <c r="G4245" i="2"/>
  <c r="T4244" i="2"/>
  <c r="S4244" i="2"/>
  <c r="R4244" i="2"/>
  <c r="Q4244" i="2"/>
  <c r="P4244" i="2"/>
  <c r="O4244" i="2"/>
  <c r="N4244" i="2"/>
  <c r="L4244" i="2"/>
  <c r="K4244" i="2"/>
  <c r="J4244" i="2"/>
  <c r="K5684" i="2" s="1"/>
  <c r="M3470" i="2" s="1"/>
  <c r="I4244" i="2"/>
  <c r="L5684" i="2" s="1"/>
  <c r="G4244" i="2"/>
  <c r="T4243" i="2"/>
  <c r="S4243" i="2"/>
  <c r="R4243" i="2"/>
  <c r="Q4243" i="2"/>
  <c r="P4243" i="2"/>
  <c r="O4243" i="2"/>
  <c r="N4243" i="2"/>
  <c r="L4243" i="2"/>
  <c r="K4243" i="2"/>
  <c r="J4243" i="2"/>
  <c r="K5039" i="2" s="1"/>
  <c r="I4243" i="2"/>
  <c r="L5039" i="2" s="1"/>
  <c r="G4243" i="2"/>
  <c r="T4242" i="2"/>
  <c r="S4242" i="2"/>
  <c r="R4242" i="2"/>
  <c r="Q4242" i="2"/>
  <c r="P4242" i="2"/>
  <c r="O4242" i="2"/>
  <c r="N4242" i="2"/>
  <c r="K4242" i="2"/>
  <c r="J4242" i="2"/>
  <c r="K5097" i="2" s="1"/>
  <c r="I4242" i="2"/>
  <c r="L5097" i="2" s="1"/>
  <c r="G4242" i="2"/>
  <c r="T4241" i="2"/>
  <c r="S4241" i="2"/>
  <c r="R4241" i="2"/>
  <c r="Q4241" i="2"/>
  <c r="P4241" i="2"/>
  <c r="O4241" i="2"/>
  <c r="N4241" i="2"/>
  <c r="K4241" i="2"/>
  <c r="J4241" i="2"/>
  <c r="K5166" i="2" s="1"/>
  <c r="I4241" i="2"/>
  <c r="L5166" i="2" s="1"/>
  <c r="G4241" i="2"/>
  <c r="T4240" i="2"/>
  <c r="S4240" i="2"/>
  <c r="R4240" i="2"/>
  <c r="Q4240" i="2"/>
  <c r="P4240" i="2"/>
  <c r="O4240" i="2"/>
  <c r="N4240" i="2"/>
  <c r="L4240" i="2"/>
  <c r="K4240" i="2"/>
  <c r="J4240" i="2"/>
  <c r="K5697" i="2" s="1"/>
  <c r="I4240" i="2"/>
  <c r="L5697" i="2" s="1"/>
  <c r="G4240" i="2"/>
  <c r="T4239" i="2"/>
  <c r="S4239" i="2"/>
  <c r="R4239" i="2"/>
  <c r="Q4239" i="2"/>
  <c r="P4239" i="2"/>
  <c r="O4239" i="2"/>
  <c r="N4239" i="2"/>
  <c r="K4239" i="2"/>
  <c r="J4239" i="2"/>
  <c r="K5940" i="2" s="1"/>
  <c r="I4239" i="2"/>
  <c r="L5940" i="2" s="1"/>
  <c r="G4239" i="2"/>
  <c r="T4238" i="2"/>
  <c r="S4238" i="2"/>
  <c r="R4238" i="2"/>
  <c r="Q4238" i="2"/>
  <c r="P4238" i="2"/>
  <c r="O4238" i="2"/>
  <c r="N4238" i="2"/>
  <c r="L4238" i="2"/>
  <c r="M5165" i="2" s="1"/>
  <c r="J4238" i="2"/>
  <c r="K5165" i="2" s="1"/>
  <c r="I4238" i="2"/>
  <c r="L5165" i="2" s="1"/>
  <c r="G4238" i="2"/>
  <c r="T4237" i="2"/>
  <c r="S4237" i="2"/>
  <c r="R4237" i="2"/>
  <c r="Q4237" i="2"/>
  <c r="P4237" i="2"/>
  <c r="O4237" i="2"/>
  <c r="N4237" i="2"/>
  <c r="L4237" i="2"/>
  <c r="K4237" i="2"/>
  <c r="J4237" i="2"/>
  <c r="K5973" i="2" s="1"/>
  <c r="I4237" i="2"/>
  <c r="L5973" i="2" s="1"/>
  <c r="G4237" i="2"/>
  <c r="T4236" i="2"/>
  <c r="S4236" i="2"/>
  <c r="R4236" i="2"/>
  <c r="Q4236" i="2"/>
  <c r="P4236" i="2"/>
  <c r="O4236" i="2"/>
  <c r="N4236" i="2"/>
  <c r="L4236" i="2"/>
  <c r="K4236" i="2"/>
  <c r="J4236" i="2"/>
  <c r="K5038" i="2" s="1"/>
  <c r="I4236" i="2"/>
  <c r="L5038" i="2" s="1"/>
  <c r="G4236" i="2"/>
  <c r="T4235" i="2"/>
  <c r="S4235" i="2"/>
  <c r="R4235" i="2"/>
  <c r="Q4235" i="2"/>
  <c r="P4235" i="2"/>
  <c r="O4235" i="2"/>
  <c r="N4235" i="2"/>
  <c r="L4235" i="2"/>
  <c r="K4235" i="2"/>
  <c r="J4235" i="2"/>
  <c r="K5473" i="2" s="1"/>
  <c r="I4235" i="2"/>
  <c r="L5473" i="2" s="1"/>
  <c r="G4235" i="2"/>
  <c r="T4234" i="2"/>
  <c r="S4234" i="2"/>
  <c r="R4234" i="2"/>
  <c r="Q4234" i="2"/>
  <c r="P4234" i="2"/>
  <c r="O4234" i="2"/>
  <c r="N4234" i="2"/>
  <c r="L4234" i="2"/>
  <c r="K4234" i="2"/>
  <c r="J4234" i="2"/>
  <c r="K5527" i="2" s="1"/>
  <c r="I4234" i="2"/>
  <c r="L5527" i="2" s="1"/>
  <c r="G4234" i="2"/>
  <c r="T4233" i="2"/>
  <c r="S4233" i="2"/>
  <c r="R4233" i="2"/>
  <c r="Q4233" i="2"/>
  <c r="P4233" i="2"/>
  <c r="O4233" i="2"/>
  <c r="N4233" i="2"/>
  <c r="K4233" i="2"/>
  <c r="J4233" i="2"/>
  <c r="K5852" i="2" s="1"/>
  <c r="I4233" i="2"/>
  <c r="L5852" i="2" s="1"/>
  <c r="G4233" i="2"/>
  <c r="T4232" i="2"/>
  <c r="S4232" i="2"/>
  <c r="R4232" i="2"/>
  <c r="Q4232" i="2"/>
  <c r="P4232" i="2"/>
  <c r="O4232" i="2"/>
  <c r="N4232" i="2"/>
  <c r="L4232" i="2"/>
  <c r="K4232" i="2"/>
  <c r="J4232" i="2"/>
  <c r="K5562" i="2" s="1"/>
  <c r="I4232" i="2"/>
  <c r="L5562" i="2" s="1"/>
  <c r="G4232" i="2"/>
  <c r="T4231" i="2"/>
  <c r="S4231" i="2"/>
  <c r="R4231" i="2"/>
  <c r="Q4231" i="2"/>
  <c r="P4231" i="2"/>
  <c r="O4231" i="2"/>
  <c r="N4231" i="2"/>
  <c r="K4231" i="2"/>
  <c r="J4231" i="2"/>
  <c r="K5905" i="2" s="1"/>
  <c r="I4231" i="2"/>
  <c r="L5905" i="2" s="1"/>
  <c r="G4231" i="2"/>
  <c r="T4230" i="2"/>
  <c r="S4230" i="2"/>
  <c r="R4230" i="2"/>
  <c r="Q4230" i="2"/>
  <c r="P4230" i="2"/>
  <c r="O4230" i="2"/>
  <c r="N4230" i="2"/>
  <c r="L4230" i="2"/>
  <c r="J4230" i="2"/>
  <c r="K5536" i="2" s="1"/>
  <c r="I4230" i="2"/>
  <c r="L5536" i="2" s="1"/>
  <c r="G4230" i="2"/>
  <c r="T4229" i="2"/>
  <c r="S4229" i="2"/>
  <c r="R4229" i="2"/>
  <c r="Q4229" i="2"/>
  <c r="P4229" i="2"/>
  <c r="O4229" i="2"/>
  <c r="N4229" i="2"/>
  <c r="L4229" i="2"/>
  <c r="J4229" i="2"/>
  <c r="K5551" i="2" s="1"/>
  <c r="I4229" i="2"/>
  <c r="L5551" i="2" s="1"/>
  <c r="M4598" i="2" s="1"/>
  <c r="G4229" i="2"/>
  <c r="T4228" i="2"/>
  <c r="S4228" i="2"/>
  <c r="R4228" i="2"/>
  <c r="Q4228" i="2"/>
  <c r="P4228" i="2"/>
  <c r="O4228" i="2"/>
  <c r="N4228" i="2"/>
  <c r="J4228" i="2"/>
  <c r="K5683" i="2" s="1"/>
  <c r="I4228" i="2"/>
  <c r="L5683" i="2" s="1"/>
  <c r="G4228" i="2"/>
  <c r="T4227" i="2"/>
  <c r="S4227" i="2"/>
  <c r="R4227" i="2"/>
  <c r="Q4227" i="2"/>
  <c r="P4227" i="2"/>
  <c r="O4227" i="2"/>
  <c r="N4227" i="2"/>
  <c r="L4227" i="2"/>
  <c r="K4227" i="2"/>
  <c r="J4227" i="2"/>
  <c r="K5611" i="2" s="1"/>
  <c r="I4227" i="2"/>
  <c r="L5611" i="2" s="1"/>
  <c r="G4227" i="2"/>
  <c r="T4226" i="2"/>
  <c r="S4226" i="2"/>
  <c r="R4226" i="2"/>
  <c r="Q4226" i="2"/>
  <c r="P4226" i="2"/>
  <c r="O4226" i="2"/>
  <c r="N4226" i="2"/>
  <c r="L4226" i="2"/>
  <c r="K4226" i="2"/>
  <c r="J4226" i="2"/>
  <c r="K5486" i="2" s="1"/>
  <c r="I4226" i="2"/>
  <c r="L5486" i="2" s="1"/>
  <c r="G4226" i="2"/>
  <c r="T4225" i="2"/>
  <c r="S4225" i="2"/>
  <c r="R4225" i="2"/>
  <c r="Q4225" i="2"/>
  <c r="P4225" i="2"/>
  <c r="O4225" i="2"/>
  <c r="N4225" i="2"/>
  <c r="L4225" i="2"/>
  <c r="K4225" i="2"/>
  <c r="J4225" i="2"/>
  <c r="K5070" i="2" s="1"/>
  <c r="I4225" i="2"/>
  <c r="L5070" i="2" s="1"/>
  <c r="G4225" i="2"/>
  <c r="T4224" i="2"/>
  <c r="S4224" i="2"/>
  <c r="R4224" i="2"/>
  <c r="Q4224" i="2"/>
  <c r="P4224" i="2"/>
  <c r="O4224" i="2"/>
  <c r="N4224" i="2"/>
  <c r="L4224" i="2"/>
  <c r="K4224" i="2"/>
  <c r="J4224" i="2"/>
  <c r="K5069" i="2" s="1"/>
  <c r="I4224" i="2"/>
  <c r="L5069" i="2" s="1"/>
  <c r="G4224" i="2"/>
  <c r="T4223" i="2"/>
  <c r="S4223" i="2"/>
  <c r="R4223" i="2"/>
  <c r="Q4223" i="2"/>
  <c r="P4223" i="2"/>
  <c r="O4223" i="2"/>
  <c r="N4223" i="2"/>
  <c r="L4223" i="2"/>
  <c r="K4223" i="2"/>
  <c r="J4223" i="2"/>
  <c r="K5869" i="2" s="1"/>
  <c r="I4223" i="2"/>
  <c r="L5869" i="2" s="1"/>
  <c r="G4223" i="2"/>
  <c r="T4222" i="2"/>
  <c r="S4222" i="2"/>
  <c r="R4222" i="2"/>
  <c r="Q4222" i="2"/>
  <c r="P4222" i="2"/>
  <c r="O4222" i="2"/>
  <c r="N4222" i="2"/>
  <c r="L4222" i="2"/>
  <c r="K4222" i="2"/>
  <c r="J4222" i="2"/>
  <c r="K5138" i="2" s="1"/>
  <c r="I4222" i="2"/>
  <c r="L5138" i="2" s="1"/>
  <c r="G4222" i="2"/>
  <c r="T4221" i="2"/>
  <c r="S4221" i="2"/>
  <c r="R4221" i="2"/>
  <c r="Q4221" i="2"/>
  <c r="P4221" i="2"/>
  <c r="O4221" i="2"/>
  <c r="N4221" i="2"/>
  <c r="L4221" i="2"/>
  <c r="K4221" i="2"/>
  <c r="J4221" i="2"/>
  <c r="K5387" i="2" s="1"/>
  <c r="I4221" i="2"/>
  <c r="L5387" i="2" s="1"/>
  <c r="G4221" i="2"/>
  <c r="T4220" i="2"/>
  <c r="S4220" i="2"/>
  <c r="R4220" i="2"/>
  <c r="Q4220" i="2"/>
  <c r="P4220" i="2"/>
  <c r="O4220" i="2"/>
  <c r="N4220" i="2"/>
  <c r="L4220" i="2"/>
  <c r="K4220" i="2"/>
  <c r="J4220" i="2"/>
  <c r="K5891" i="2" s="1"/>
  <c r="I4220" i="2"/>
  <c r="L5891" i="2" s="1"/>
  <c r="G4220" i="2"/>
  <c r="T4219" i="2"/>
  <c r="S4219" i="2"/>
  <c r="R4219" i="2"/>
  <c r="Q4219" i="2"/>
  <c r="P4219" i="2"/>
  <c r="O4219" i="2"/>
  <c r="N4219" i="2"/>
  <c r="L4219" i="2"/>
  <c r="K4219" i="2"/>
  <c r="J4219" i="2"/>
  <c r="K4996" i="2" s="1"/>
  <c r="I4219" i="2"/>
  <c r="L4996" i="2" s="1"/>
  <c r="G4219" i="2"/>
  <c r="T4218" i="2"/>
  <c r="S4218" i="2"/>
  <c r="R4218" i="2"/>
  <c r="Q4218" i="2"/>
  <c r="P4218" i="2"/>
  <c r="O4218" i="2"/>
  <c r="N4218" i="2"/>
  <c r="L4218" i="2"/>
  <c r="K4218" i="2"/>
  <c r="J4218" i="2"/>
  <c r="K5428" i="2" s="1"/>
  <c r="I4218" i="2"/>
  <c r="L5428" i="2" s="1"/>
  <c r="G4218" i="2"/>
  <c r="T4217" i="2"/>
  <c r="S4217" i="2"/>
  <c r="R4217" i="2"/>
  <c r="Q4217" i="2"/>
  <c r="P4217" i="2"/>
  <c r="O4217" i="2"/>
  <c r="N4217" i="2"/>
  <c r="L4217" i="2"/>
  <c r="K4217" i="2"/>
  <c r="J4217" i="2"/>
  <c r="K5257" i="2" s="1"/>
  <c r="I4217" i="2"/>
  <c r="L5257" i="2" s="1"/>
  <c r="G4217" i="2"/>
  <c r="T4216" i="2"/>
  <c r="S4216" i="2"/>
  <c r="R4216" i="2"/>
  <c r="Q4216" i="2"/>
  <c r="P4216" i="2"/>
  <c r="O4216" i="2"/>
  <c r="N4216" i="2"/>
  <c r="L4216" i="2"/>
  <c r="K4216" i="2"/>
  <c r="J4216" i="2"/>
  <c r="K5610" i="2" s="1"/>
  <c r="I4216" i="2"/>
  <c r="L5610" i="2" s="1"/>
  <c r="G4216" i="2"/>
  <c r="T4215" i="2"/>
  <c r="S4215" i="2"/>
  <c r="R4215" i="2"/>
  <c r="Q4215" i="2"/>
  <c r="P4215" i="2"/>
  <c r="O4215" i="2"/>
  <c r="N4215" i="2"/>
  <c r="L4215" i="2"/>
  <c r="K4215" i="2"/>
  <c r="J4215" i="2"/>
  <c r="K4995" i="2" s="1"/>
  <c r="I4215" i="2"/>
  <c r="L4995" i="2" s="1"/>
  <c r="G4215" i="2"/>
  <c r="T4214" i="2"/>
  <c r="S4214" i="2"/>
  <c r="R4214" i="2"/>
  <c r="Q4214" i="2"/>
  <c r="P4214" i="2"/>
  <c r="O4214" i="2"/>
  <c r="N4214" i="2"/>
  <c r="L4214" i="2"/>
  <c r="K4214" i="2"/>
  <c r="J4214" i="2"/>
  <c r="K5187" i="2" s="1"/>
  <c r="I4214" i="2"/>
  <c r="L5187" i="2" s="1"/>
  <c r="G4214" i="2"/>
  <c r="T4213" i="2"/>
  <c r="S4213" i="2"/>
  <c r="R4213" i="2"/>
  <c r="Q4213" i="2"/>
  <c r="P4213" i="2"/>
  <c r="O4213" i="2"/>
  <c r="N4213" i="2"/>
  <c r="K4213" i="2"/>
  <c r="J4213" i="2"/>
  <c r="K5535" i="2" s="1"/>
  <c r="I4213" i="2"/>
  <c r="L5535" i="2" s="1"/>
  <c r="G4213" i="2"/>
  <c r="T4212" i="2"/>
  <c r="S4212" i="2"/>
  <c r="R4212" i="2"/>
  <c r="Q4212" i="2"/>
  <c r="P4212" i="2"/>
  <c r="O4212" i="2"/>
  <c r="N4212" i="2"/>
  <c r="L4212" i="2"/>
  <c r="J4212" i="2"/>
  <c r="K5240" i="2" s="1"/>
  <c r="I4212" i="2"/>
  <c r="L5240" i="2" s="1"/>
  <c r="G4212" i="2"/>
  <c r="T4211" i="2"/>
  <c r="S4211" i="2"/>
  <c r="R4211" i="2"/>
  <c r="Q4211" i="2"/>
  <c r="P4211" i="2"/>
  <c r="O4211" i="2"/>
  <c r="N4211" i="2"/>
  <c r="L4211" i="2"/>
  <c r="K4211" i="2"/>
  <c r="J4211" i="2"/>
  <c r="K5962" i="2" s="1"/>
  <c r="I4211" i="2"/>
  <c r="L5962" i="2" s="1"/>
  <c r="G4211" i="2"/>
  <c r="T4210" i="2"/>
  <c r="S4210" i="2"/>
  <c r="R4210" i="2"/>
  <c r="Q4210" i="2"/>
  <c r="P4210" i="2"/>
  <c r="O4210" i="2"/>
  <c r="N4210" i="2"/>
  <c r="M4210" i="2"/>
  <c r="L4210" i="2"/>
  <c r="J4210" i="2"/>
  <c r="K5823" i="2" s="1"/>
  <c r="M3774" i="2" s="1"/>
  <c r="I4210" i="2"/>
  <c r="L5823" i="2" s="1"/>
  <c r="G4210" i="2"/>
  <c r="T4209" i="2"/>
  <c r="S4209" i="2"/>
  <c r="R4209" i="2"/>
  <c r="Q4209" i="2"/>
  <c r="P4209" i="2"/>
  <c r="O4209" i="2"/>
  <c r="N4209" i="2"/>
  <c r="M4209" i="2"/>
  <c r="K4209" i="2"/>
  <c r="J4209" i="2"/>
  <c r="K5357" i="2" s="1"/>
  <c r="I4209" i="2"/>
  <c r="L5357" i="2" s="1"/>
  <c r="G4209" i="2"/>
  <c r="T4208" i="2"/>
  <c r="S4208" i="2"/>
  <c r="R4208" i="2"/>
  <c r="Q4208" i="2"/>
  <c r="P4208" i="2"/>
  <c r="O4208" i="2"/>
  <c r="N4208" i="2"/>
  <c r="M4208" i="2"/>
  <c r="J4208" i="2"/>
  <c r="K5333" i="2" s="1"/>
  <c r="I4208" i="2"/>
  <c r="L5333" i="2" s="1"/>
  <c r="G4208" i="2"/>
  <c r="T4207" i="2"/>
  <c r="S4207" i="2"/>
  <c r="R4207" i="2"/>
  <c r="Q4207" i="2"/>
  <c r="P4207" i="2"/>
  <c r="O4207" i="2"/>
  <c r="N4207" i="2"/>
  <c r="L4207" i="2"/>
  <c r="K4207" i="2"/>
  <c r="J4207" i="2"/>
  <c r="K5961" i="2" s="1"/>
  <c r="I4207" i="2"/>
  <c r="L5961" i="2" s="1"/>
  <c r="G4207" i="2"/>
  <c r="T4206" i="2"/>
  <c r="S4206" i="2"/>
  <c r="R4206" i="2"/>
  <c r="Q4206" i="2"/>
  <c r="P4206" i="2"/>
  <c r="O4206" i="2"/>
  <c r="N4206" i="2"/>
  <c r="L4206" i="2"/>
  <c r="K4206" i="2"/>
  <c r="J4206" i="2"/>
  <c r="K5625" i="2" s="1"/>
  <c r="I4206" i="2"/>
  <c r="L5625" i="2" s="1"/>
  <c r="G4206" i="2"/>
  <c r="T4205" i="2"/>
  <c r="S4205" i="2"/>
  <c r="R4205" i="2"/>
  <c r="Q4205" i="2"/>
  <c r="P4205" i="2"/>
  <c r="O4205" i="2"/>
  <c r="N4205" i="2"/>
  <c r="L4205" i="2"/>
  <c r="K4205" i="2"/>
  <c r="J4205" i="2"/>
  <c r="K5890" i="2" s="1"/>
  <c r="I4205" i="2"/>
  <c r="L5890" i="2" s="1"/>
  <c r="G4205" i="2"/>
  <c r="T4204" i="2"/>
  <c r="S4204" i="2"/>
  <c r="R4204" i="2"/>
  <c r="Q4204" i="2"/>
  <c r="P4204" i="2"/>
  <c r="O4204" i="2"/>
  <c r="N4204" i="2"/>
  <c r="K4204" i="2"/>
  <c r="J4204" i="2"/>
  <c r="K5588" i="2" s="1"/>
  <c r="I4204" i="2"/>
  <c r="L5588" i="2" s="1"/>
  <c r="G4204" i="2"/>
  <c r="T4203" i="2"/>
  <c r="S4203" i="2"/>
  <c r="R4203" i="2"/>
  <c r="Q4203" i="2"/>
  <c r="P4203" i="2"/>
  <c r="O4203" i="2"/>
  <c r="N4203" i="2"/>
  <c r="L4203" i="2"/>
  <c r="K4203" i="2"/>
  <c r="J4203" i="2"/>
  <c r="K5021" i="2" s="1"/>
  <c r="I4203" i="2"/>
  <c r="L5021" i="2" s="1"/>
  <c r="G4203" i="2"/>
  <c r="T4202" i="2"/>
  <c r="S4202" i="2"/>
  <c r="R4202" i="2"/>
  <c r="Q4202" i="2"/>
  <c r="P4202" i="2"/>
  <c r="O4202" i="2"/>
  <c r="N4202" i="2"/>
  <c r="L4202" i="2"/>
  <c r="K4202" i="2"/>
  <c r="J4202" i="2"/>
  <c r="K5239" i="2" s="1"/>
  <c r="I4202" i="2"/>
  <c r="L5239" i="2" s="1"/>
  <c r="G4202" i="2"/>
  <c r="T4201" i="2"/>
  <c r="S4201" i="2"/>
  <c r="R4201" i="2"/>
  <c r="Q4201" i="2"/>
  <c r="P4201" i="2"/>
  <c r="O4201" i="2"/>
  <c r="N4201" i="2"/>
  <c r="L4201" i="2"/>
  <c r="K4201" i="2"/>
  <c r="J4201" i="2"/>
  <c r="K5111" i="2" s="1"/>
  <c r="I4201" i="2"/>
  <c r="L5111" i="2" s="1"/>
  <c r="G4201" i="2"/>
  <c r="T4200" i="2"/>
  <c r="S4200" i="2"/>
  <c r="R4200" i="2"/>
  <c r="Q4200" i="2"/>
  <c r="P4200" i="2"/>
  <c r="O4200" i="2"/>
  <c r="N4200" i="2"/>
  <c r="L4200" i="2"/>
  <c r="K4200" i="2"/>
  <c r="J4200" i="2"/>
  <c r="K5840" i="2" s="1"/>
  <c r="I4200" i="2"/>
  <c r="L5840" i="2" s="1"/>
  <c r="G4200" i="2"/>
  <c r="T4199" i="2"/>
  <c r="S4199" i="2"/>
  <c r="R4199" i="2"/>
  <c r="Q4199" i="2"/>
  <c r="P4199" i="2"/>
  <c r="O4199" i="2"/>
  <c r="N4199" i="2"/>
  <c r="L4199" i="2"/>
  <c r="K4199" i="2"/>
  <c r="J4199" i="2"/>
  <c r="K5472" i="2" s="1"/>
  <c r="I4199" i="2"/>
  <c r="L5472" i="2" s="1"/>
  <c r="G4199" i="2"/>
  <c r="T4198" i="2"/>
  <c r="S4198" i="2"/>
  <c r="R4198" i="2"/>
  <c r="Q4198" i="2"/>
  <c r="P4198" i="2"/>
  <c r="O4198" i="2"/>
  <c r="N4198" i="2"/>
  <c r="L4198" i="2"/>
  <c r="J4198" i="2"/>
  <c r="K5889" i="2" s="1"/>
  <c r="I4198" i="2"/>
  <c r="L5889" i="2" s="1"/>
  <c r="G4198" i="2"/>
  <c r="T4197" i="2"/>
  <c r="S4197" i="2"/>
  <c r="R4197" i="2"/>
  <c r="Q4197" i="2"/>
  <c r="P4197" i="2"/>
  <c r="O4197" i="2"/>
  <c r="N4197" i="2"/>
  <c r="L4197" i="2"/>
  <c r="J4197" i="2"/>
  <c r="K5526" i="2" s="1"/>
  <c r="I4197" i="2"/>
  <c r="L5526" i="2" s="1"/>
  <c r="G4197" i="2"/>
  <c r="T4196" i="2"/>
  <c r="S4196" i="2"/>
  <c r="R4196" i="2"/>
  <c r="Q4196" i="2"/>
  <c r="P4196" i="2"/>
  <c r="O4196" i="2"/>
  <c r="N4196" i="2"/>
  <c r="L4196" i="2"/>
  <c r="K4196" i="2"/>
  <c r="J4196" i="2"/>
  <c r="K5561" i="2" s="1"/>
  <c r="I4196" i="2"/>
  <c r="L5561" i="2" s="1"/>
  <c r="G4196" i="2"/>
  <c r="T4195" i="2"/>
  <c r="S4195" i="2"/>
  <c r="R4195" i="2"/>
  <c r="Q4195" i="2"/>
  <c r="P4195" i="2"/>
  <c r="O4195" i="2"/>
  <c r="N4195" i="2"/>
  <c r="L4195" i="2"/>
  <c r="K4195" i="2"/>
  <c r="J4195" i="2"/>
  <c r="K5456" i="2" s="1"/>
  <c r="I4195" i="2"/>
  <c r="L5456" i="2" s="1"/>
  <c r="G4195" i="2"/>
  <c r="T4194" i="2"/>
  <c r="S4194" i="2"/>
  <c r="R4194" i="2"/>
  <c r="Q4194" i="2"/>
  <c r="P4194" i="2"/>
  <c r="O4194" i="2"/>
  <c r="N4194" i="2"/>
  <c r="L4194" i="2"/>
  <c r="K4194" i="2"/>
  <c r="J4194" i="2"/>
  <c r="K5770" i="2" s="1"/>
  <c r="I4194" i="2"/>
  <c r="L5770" i="2" s="1"/>
  <c r="G4194" i="2"/>
  <c r="T4193" i="2"/>
  <c r="S4193" i="2"/>
  <c r="R4193" i="2"/>
  <c r="Q4193" i="2"/>
  <c r="P4193" i="2"/>
  <c r="O4193" i="2"/>
  <c r="N4193" i="2"/>
  <c r="K4193" i="2"/>
  <c r="J4193" i="2"/>
  <c r="K5498" i="2" s="1"/>
  <c r="I4193" i="2"/>
  <c r="L5498" i="2" s="1"/>
  <c r="G4193" i="2"/>
  <c r="T4192" i="2"/>
  <c r="S4192" i="2"/>
  <c r="R4192" i="2"/>
  <c r="Q4192" i="2"/>
  <c r="P4192" i="2"/>
  <c r="O4192" i="2"/>
  <c r="N4192" i="2"/>
  <c r="K4192" i="2"/>
  <c r="J4192" i="2"/>
  <c r="K5037" i="2" s="1"/>
  <c r="I4192" i="2"/>
  <c r="L5037" i="2" s="1"/>
  <c r="G4192" i="2"/>
  <c r="T4191" i="2"/>
  <c r="S4191" i="2"/>
  <c r="R4191" i="2"/>
  <c r="Q4191" i="2"/>
  <c r="P4191" i="2"/>
  <c r="O4191" i="2"/>
  <c r="N4191" i="2"/>
  <c r="J4191" i="2"/>
  <c r="K5722" i="2" s="1"/>
  <c r="I4191" i="2"/>
  <c r="L5722" i="2" s="1"/>
  <c r="G4191" i="2"/>
  <c r="T4190" i="2"/>
  <c r="S4190" i="2"/>
  <c r="R4190" i="2"/>
  <c r="Q4190" i="2"/>
  <c r="P4190" i="2"/>
  <c r="O4190" i="2"/>
  <c r="N4190" i="2"/>
  <c r="J4190" i="2"/>
  <c r="K5919" i="2" s="1"/>
  <c r="I4190" i="2"/>
  <c r="L5919" i="2" s="1"/>
  <c r="G4190" i="2"/>
  <c r="T4189" i="2"/>
  <c r="S4189" i="2"/>
  <c r="R4189" i="2"/>
  <c r="Q4189" i="2"/>
  <c r="P4189" i="2"/>
  <c r="O4189" i="2"/>
  <c r="N4189" i="2"/>
  <c r="K4189" i="2"/>
  <c r="J4189" i="2"/>
  <c r="K5682" i="2" s="1"/>
  <c r="I4189" i="2"/>
  <c r="L5682" i="2" s="1"/>
  <c r="G4189" i="2"/>
  <c r="T4188" i="2"/>
  <c r="S4188" i="2"/>
  <c r="R4188" i="2"/>
  <c r="Q4188" i="2"/>
  <c r="P4188" i="2"/>
  <c r="O4188" i="2"/>
  <c r="N4188" i="2"/>
  <c r="L4188" i="2"/>
  <c r="K4188" i="2"/>
  <c r="J4188" i="2"/>
  <c r="K5662" i="2" s="1"/>
  <c r="I4188" i="2"/>
  <c r="L5662" i="2" s="1"/>
  <c r="G4188" i="2"/>
  <c r="T4187" i="2"/>
  <c r="S4187" i="2"/>
  <c r="R4187" i="2"/>
  <c r="Q4187" i="2"/>
  <c r="P4187" i="2"/>
  <c r="O4187" i="2"/>
  <c r="N4187" i="2"/>
  <c r="L4187" i="2"/>
  <c r="K4187" i="2"/>
  <c r="J4187" i="2"/>
  <c r="K5068" i="2" s="1"/>
  <c r="I4187" i="2"/>
  <c r="L5068" i="2" s="1"/>
  <c r="G4187" i="2"/>
  <c r="T4186" i="2"/>
  <c r="S4186" i="2"/>
  <c r="R4186" i="2"/>
  <c r="Q4186" i="2"/>
  <c r="P4186" i="2"/>
  <c r="O4186" i="2"/>
  <c r="N4186" i="2"/>
  <c r="L4186" i="2"/>
  <c r="K4186" i="2"/>
  <c r="J4186" i="2"/>
  <c r="K5153" i="2" s="1"/>
  <c r="I4186" i="2"/>
  <c r="L5153" i="2" s="1"/>
  <c r="G4186" i="2"/>
  <c r="T4185" i="2"/>
  <c r="S4185" i="2"/>
  <c r="R4185" i="2"/>
  <c r="Q4185" i="2"/>
  <c r="P4185" i="2"/>
  <c r="O4185" i="2"/>
  <c r="N4185" i="2"/>
  <c r="L4185" i="2"/>
  <c r="K4185" i="2"/>
  <c r="J4185" i="2"/>
  <c r="K5640" i="2" s="1"/>
  <c r="I4185" i="2"/>
  <c r="L5640" i="2" s="1"/>
  <c r="G4185" i="2"/>
  <c r="T4184" i="2"/>
  <c r="S4184" i="2"/>
  <c r="R4184" i="2"/>
  <c r="Q4184" i="2"/>
  <c r="P4184" i="2"/>
  <c r="O4184" i="2"/>
  <c r="N4184" i="2"/>
  <c r="L4184" i="2"/>
  <c r="K4184" i="2"/>
  <c r="J4184" i="2"/>
  <c r="K5939" i="2" s="1"/>
  <c r="I4184" i="2"/>
  <c r="L5939" i="2" s="1"/>
  <c r="G4184" i="2"/>
  <c r="T4183" i="2"/>
  <c r="S4183" i="2"/>
  <c r="R4183" i="2"/>
  <c r="Q4183" i="2"/>
  <c r="P4183" i="2"/>
  <c r="O4183" i="2"/>
  <c r="N4183" i="2"/>
  <c r="L4183" i="2"/>
  <c r="K4183" i="2"/>
  <c r="J4183" i="2"/>
  <c r="K5471" i="2" s="1"/>
  <c r="I4183" i="2"/>
  <c r="L5471" i="2" s="1"/>
  <c r="G4183" i="2"/>
  <c r="T4182" i="2"/>
  <c r="S4182" i="2"/>
  <c r="R4182" i="2"/>
  <c r="Q4182" i="2"/>
  <c r="P4182" i="2"/>
  <c r="O4182" i="2"/>
  <c r="N4182" i="2"/>
  <c r="L4182" i="2"/>
  <c r="K4182" i="2"/>
  <c r="J4182" i="2"/>
  <c r="K5414" i="2" s="1"/>
  <c r="I4182" i="2"/>
  <c r="L5414" i="2" s="1"/>
  <c r="G4182" i="2"/>
  <c r="T4181" i="2"/>
  <c r="S4181" i="2"/>
  <c r="R4181" i="2"/>
  <c r="Q4181" i="2"/>
  <c r="P4181" i="2"/>
  <c r="O4181" i="2"/>
  <c r="N4181" i="2"/>
  <c r="K4181" i="2"/>
  <c r="J4181" i="2"/>
  <c r="K5960" i="2" s="1"/>
  <c r="I4181" i="2"/>
  <c r="L5960" i="2" s="1"/>
  <c r="G4181" i="2"/>
  <c r="T4180" i="2"/>
  <c r="S4180" i="2"/>
  <c r="R4180" i="2"/>
  <c r="Q4180" i="2"/>
  <c r="P4180" i="2"/>
  <c r="O4180" i="2"/>
  <c r="N4180" i="2"/>
  <c r="L4180" i="2"/>
  <c r="K4180" i="2"/>
  <c r="J4180" i="2"/>
  <c r="K5272" i="2" s="1"/>
  <c r="I4180" i="2"/>
  <c r="L5272" i="2" s="1"/>
  <c r="G4180" i="2"/>
  <c r="T4179" i="2"/>
  <c r="S4179" i="2"/>
  <c r="R4179" i="2"/>
  <c r="Q4179" i="2"/>
  <c r="P4179" i="2"/>
  <c r="O4179" i="2"/>
  <c r="N4179" i="2"/>
  <c r="L4179" i="2"/>
  <c r="J4179" i="2"/>
  <c r="K5110" i="2" s="1"/>
  <c r="I4179" i="2"/>
  <c r="L5110" i="2" s="1"/>
  <c r="M4280" i="2" s="1"/>
  <c r="G4179" i="2"/>
  <c r="T4178" i="2"/>
  <c r="S4178" i="2"/>
  <c r="R4178" i="2"/>
  <c r="Q4178" i="2"/>
  <c r="P4178" i="2"/>
  <c r="O4178" i="2"/>
  <c r="N4178" i="2"/>
  <c r="L4178" i="2"/>
  <c r="K4178" i="2"/>
  <c r="J4178" i="2"/>
  <c r="K5186" i="2" s="1"/>
  <c r="I4178" i="2"/>
  <c r="L5186" i="2" s="1"/>
  <c r="G4178" i="2"/>
  <c r="T4177" i="2"/>
  <c r="S4177" i="2"/>
  <c r="R4177" i="2"/>
  <c r="Q4177" i="2"/>
  <c r="P4177" i="2"/>
  <c r="O4177" i="2"/>
  <c r="N4177" i="2"/>
  <c r="L4177" i="2"/>
  <c r="K4177" i="2"/>
  <c r="J4177" i="2"/>
  <c r="K5681" i="2" s="1"/>
  <c r="I4177" i="2"/>
  <c r="L5681" i="2" s="1"/>
  <c r="G4177" i="2"/>
  <c r="T4176" i="2"/>
  <c r="S4176" i="2"/>
  <c r="R4176" i="2"/>
  <c r="Q4176" i="2"/>
  <c r="P4176" i="2"/>
  <c r="O4176" i="2"/>
  <c r="N4176" i="2"/>
  <c r="L4176" i="2"/>
  <c r="K4176" i="2"/>
  <c r="J4176" i="2"/>
  <c r="K5822" i="2" s="1"/>
  <c r="I4176" i="2"/>
  <c r="L5822" i="2" s="1"/>
  <c r="G4176" i="2"/>
  <c r="T4175" i="2"/>
  <c r="S4175" i="2"/>
  <c r="R4175" i="2"/>
  <c r="Q4175" i="2"/>
  <c r="P4175" i="2"/>
  <c r="O4175" i="2"/>
  <c r="N4175" i="2"/>
  <c r="L4175" i="2"/>
  <c r="K4175" i="2"/>
  <c r="J4175" i="2"/>
  <c r="K5332" i="2" s="1"/>
  <c r="I4175" i="2"/>
  <c r="L5332" i="2" s="1"/>
  <c r="G4175" i="2"/>
  <c r="T4174" i="2"/>
  <c r="S4174" i="2"/>
  <c r="R4174" i="2"/>
  <c r="Q4174" i="2"/>
  <c r="P4174" i="2"/>
  <c r="O4174" i="2"/>
  <c r="N4174" i="2"/>
  <c r="L4174" i="2"/>
  <c r="K4174" i="2"/>
  <c r="J4174" i="2"/>
  <c r="K5755" i="2" s="1"/>
  <c r="I4174" i="2"/>
  <c r="L5755" i="2" s="1"/>
  <c r="G4174" i="2"/>
  <c r="T4173" i="2"/>
  <c r="S4173" i="2"/>
  <c r="R4173" i="2"/>
  <c r="Q4173" i="2"/>
  <c r="P4173" i="2"/>
  <c r="O4173" i="2"/>
  <c r="N4173" i="2"/>
  <c r="L4173" i="2"/>
  <c r="K4173" i="2"/>
  <c r="J4173" i="2"/>
  <c r="K5918" i="2" s="1"/>
  <c r="I4173" i="2"/>
  <c r="L5918" i="2" s="1"/>
  <c r="M4352" i="2" s="1"/>
  <c r="G4173" i="2"/>
  <c r="T4172" i="2"/>
  <c r="S4172" i="2"/>
  <c r="R4172" i="2"/>
  <c r="Q4172" i="2"/>
  <c r="P4172" i="2"/>
  <c r="O4172" i="2"/>
  <c r="N4172" i="2"/>
  <c r="L4172" i="2"/>
  <c r="K4172" i="2"/>
  <c r="J4172" i="2"/>
  <c r="K5839" i="2" s="1"/>
  <c r="I4172" i="2"/>
  <c r="L5839" i="2" s="1"/>
  <c r="G4172" i="2"/>
  <c r="T4171" i="2"/>
  <c r="S4171" i="2"/>
  <c r="R4171" i="2"/>
  <c r="Q4171" i="2"/>
  <c r="P4171" i="2"/>
  <c r="O4171" i="2"/>
  <c r="N4171" i="2"/>
  <c r="L4171" i="2"/>
  <c r="K4171" i="2"/>
  <c r="J4171" i="2"/>
  <c r="K5206" i="2" s="1"/>
  <c r="I4171" i="2"/>
  <c r="L5206" i="2" s="1"/>
  <c r="M3531" i="2" s="1"/>
  <c r="G4171" i="2"/>
  <c r="T4170" i="2"/>
  <c r="S4170" i="2"/>
  <c r="R4170" i="2"/>
  <c r="Q4170" i="2"/>
  <c r="P4170" i="2"/>
  <c r="O4170" i="2"/>
  <c r="N4170" i="2"/>
  <c r="L4170" i="2"/>
  <c r="K4170" i="2"/>
  <c r="J4170" i="2"/>
  <c r="K5020" i="2" s="1"/>
  <c r="I4170" i="2"/>
  <c r="L5020" i="2" s="1"/>
  <c r="G4170" i="2"/>
  <c r="T4169" i="2"/>
  <c r="S4169" i="2"/>
  <c r="R4169" i="2"/>
  <c r="Q4169" i="2"/>
  <c r="P4169" i="2"/>
  <c r="O4169" i="2"/>
  <c r="N4169" i="2"/>
  <c r="K4169" i="2"/>
  <c r="J4169" i="2"/>
  <c r="K5938" i="2" s="1"/>
  <c r="I4169" i="2"/>
  <c r="L5938" i="2" s="1"/>
  <c r="M4341" i="2" s="1"/>
  <c r="G4169" i="2"/>
  <c r="T4168" i="2"/>
  <c r="S4168" i="2"/>
  <c r="R4168" i="2"/>
  <c r="Q4168" i="2"/>
  <c r="P4168" i="2"/>
  <c r="O4168" i="2"/>
  <c r="N4168" i="2"/>
  <c r="L4168" i="2"/>
  <c r="K4168" i="2"/>
  <c r="J4168" i="2"/>
  <c r="K5455" i="2" s="1"/>
  <c r="I4168" i="2"/>
  <c r="L5455" i="2" s="1"/>
  <c r="G4168" i="2"/>
  <c r="T4167" i="2"/>
  <c r="S4167" i="2"/>
  <c r="R4167" i="2"/>
  <c r="Q4167" i="2"/>
  <c r="P4167" i="2"/>
  <c r="O4167" i="2"/>
  <c r="N4167" i="2"/>
  <c r="K4167" i="2"/>
  <c r="J4167" i="2"/>
  <c r="K5711" i="2" s="1"/>
  <c r="I4167" i="2"/>
  <c r="L5711" i="2" s="1"/>
  <c r="G4167" i="2"/>
  <c r="T4166" i="2"/>
  <c r="S4166" i="2"/>
  <c r="R4166" i="2"/>
  <c r="Q4166" i="2"/>
  <c r="P4166" i="2"/>
  <c r="O4166" i="2"/>
  <c r="N4166" i="2"/>
  <c r="L4166" i="2"/>
  <c r="K4166" i="2"/>
  <c r="J4166" i="2"/>
  <c r="K5454" i="2" s="1"/>
  <c r="I4166" i="2"/>
  <c r="L5454" i="2" s="1"/>
  <c r="G4166" i="2"/>
  <c r="T4165" i="2"/>
  <c r="S4165" i="2"/>
  <c r="R4165" i="2"/>
  <c r="Q4165" i="2"/>
  <c r="P4165" i="2"/>
  <c r="O4165" i="2"/>
  <c r="N4165" i="2"/>
  <c r="L4165" i="2"/>
  <c r="J4165" i="2"/>
  <c r="K5054" i="2" s="1"/>
  <c r="I4165" i="2"/>
  <c r="L5054" i="2" s="1"/>
  <c r="G4165" i="2"/>
  <c r="T4164" i="2"/>
  <c r="S4164" i="2"/>
  <c r="R4164" i="2"/>
  <c r="Q4164" i="2"/>
  <c r="P4164" i="2"/>
  <c r="O4164" i="2"/>
  <c r="N4164" i="2"/>
  <c r="L4164" i="2"/>
  <c r="K4164" i="2"/>
  <c r="J4164" i="2"/>
  <c r="K5937" i="2" s="1"/>
  <c r="I4164" i="2"/>
  <c r="L5937" i="2" s="1"/>
  <c r="G4164" i="2"/>
  <c r="T4163" i="2"/>
  <c r="S4163" i="2"/>
  <c r="R4163" i="2"/>
  <c r="Q4163" i="2"/>
  <c r="P4163" i="2"/>
  <c r="O4163" i="2"/>
  <c r="N4163" i="2"/>
  <c r="L4163" i="2"/>
  <c r="K4163" i="2"/>
  <c r="J4163" i="2"/>
  <c r="K5525" i="2" s="1"/>
  <c r="I4163" i="2"/>
  <c r="L5525" i="2" s="1"/>
  <c r="G4163" i="2"/>
  <c r="T4162" i="2"/>
  <c r="S4162" i="2"/>
  <c r="R4162" i="2"/>
  <c r="Q4162" i="2"/>
  <c r="P4162" i="2"/>
  <c r="O4162" i="2"/>
  <c r="N4162" i="2"/>
  <c r="L4162" i="2"/>
  <c r="K4162" i="2"/>
  <c r="J4162" i="2"/>
  <c r="K5888" i="2" s="1"/>
  <c r="I4162" i="2"/>
  <c r="L5888" i="2" s="1"/>
  <c r="G4162" i="2"/>
  <c r="T4161" i="2"/>
  <c r="S4161" i="2"/>
  <c r="R4161" i="2"/>
  <c r="Q4161" i="2"/>
  <c r="P4161" i="2"/>
  <c r="O4161" i="2"/>
  <c r="N4161" i="2"/>
  <c r="L4161" i="2"/>
  <c r="K4161" i="2"/>
  <c r="J4161" i="2"/>
  <c r="K5271" i="2" s="1"/>
  <c r="M3949" i="2" s="1"/>
  <c r="I4161" i="2"/>
  <c r="L5271" i="2" s="1"/>
  <c r="G4161" i="2"/>
  <c r="T4160" i="2"/>
  <c r="S4160" i="2"/>
  <c r="R4160" i="2"/>
  <c r="Q4160" i="2"/>
  <c r="P4160" i="2"/>
  <c r="O4160" i="2"/>
  <c r="N4160" i="2"/>
  <c r="L4160" i="2"/>
  <c r="K4160" i="2"/>
  <c r="J4160" i="2"/>
  <c r="K5006" i="2" s="1"/>
  <c r="I4160" i="2"/>
  <c r="L5006" i="2" s="1"/>
  <c r="G4160" i="2"/>
  <c r="T4159" i="2"/>
  <c r="S4159" i="2"/>
  <c r="R4159" i="2"/>
  <c r="Q4159" i="2"/>
  <c r="P4159" i="2"/>
  <c r="O4159" i="2"/>
  <c r="N4159" i="2"/>
  <c r="L4159" i="2"/>
  <c r="K4159" i="2"/>
  <c r="J4159" i="2"/>
  <c r="K5019" i="2" s="1"/>
  <c r="I4159" i="2"/>
  <c r="L5019" i="2" s="1"/>
  <c r="G4159" i="2"/>
  <c r="T4158" i="2"/>
  <c r="S4158" i="2"/>
  <c r="R4158" i="2"/>
  <c r="Q4158" i="2"/>
  <c r="P4158" i="2"/>
  <c r="O4158" i="2"/>
  <c r="N4158" i="2"/>
  <c r="L4158" i="2"/>
  <c r="K4158" i="2"/>
  <c r="J4158" i="2"/>
  <c r="K5109" i="2" s="1"/>
  <c r="I4158" i="2"/>
  <c r="L5109" i="2" s="1"/>
  <c r="M3874" i="2" s="1"/>
  <c r="G4158" i="2"/>
  <c r="T4157" i="2"/>
  <c r="S4157" i="2"/>
  <c r="R4157" i="2"/>
  <c r="Q4157" i="2"/>
  <c r="P4157" i="2"/>
  <c r="O4157" i="2"/>
  <c r="N4157" i="2"/>
  <c r="L4157" i="2"/>
  <c r="K4157" i="2"/>
  <c r="J4157" i="2"/>
  <c r="K5224" i="2" s="1"/>
  <c r="I4157" i="2"/>
  <c r="L5224" i="2" s="1"/>
  <c r="G4157" i="2"/>
  <c r="T4156" i="2"/>
  <c r="S4156" i="2"/>
  <c r="R4156" i="2"/>
  <c r="Q4156" i="2"/>
  <c r="P4156" i="2"/>
  <c r="O4156" i="2"/>
  <c r="N4156" i="2"/>
  <c r="K4156" i="2"/>
  <c r="J4156" i="2"/>
  <c r="K5053" i="2" s="1"/>
  <c r="I4156" i="2"/>
  <c r="L5053" i="2" s="1"/>
  <c r="G4156" i="2"/>
  <c r="T4155" i="2"/>
  <c r="S4155" i="2"/>
  <c r="R4155" i="2"/>
  <c r="Q4155" i="2"/>
  <c r="P4155" i="2"/>
  <c r="O4155" i="2"/>
  <c r="N4155" i="2"/>
  <c r="L4155" i="2"/>
  <c r="K4155" i="2"/>
  <c r="J4155" i="2"/>
  <c r="K5453" i="2" s="1"/>
  <c r="I4155" i="2"/>
  <c r="L5453" i="2" s="1"/>
  <c r="G4155" i="2"/>
  <c r="T4154" i="2"/>
  <c r="S4154" i="2"/>
  <c r="R4154" i="2"/>
  <c r="Q4154" i="2"/>
  <c r="P4154" i="2"/>
  <c r="O4154" i="2"/>
  <c r="N4154" i="2"/>
  <c r="K4154" i="2"/>
  <c r="J4154" i="2"/>
  <c r="K5372" i="2" s="1"/>
  <c r="I4154" i="2"/>
  <c r="L5372" i="2" s="1"/>
  <c r="M2404" i="2" s="1"/>
  <c r="G4154" i="2"/>
  <c r="T4153" i="2"/>
  <c r="S4153" i="2"/>
  <c r="R4153" i="2"/>
  <c r="Q4153" i="2"/>
  <c r="P4153" i="2"/>
  <c r="O4153" i="2"/>
  <c r="N4153" i="2"/>
  <c r="L4153" i="2"/>
  <c r="K4153" i="2"/>
  <c r="J4153" i="2"/>
  <c r="K5838" i="2" s="1"/>
  <c r="I4153" i="2"/>
  <c r="L5838" i="2" s="1"/>
  <c r="G4153" i="2"/>
  <c r="T4152" i="2"/>
  <c r="S4152" i="2"/>
  <c r="R4152" i="2"/>
  <c r="Q4152" i="2"/>
  <c r="P4152" i="2"/>
  <c r="O4152" i="2"/>
  <c r="N4152" i="2"/>
  <c r="L4152" i="2"/>
  <c r="K4152" i="2"/>
  <c r="J4152" i="2"/>
  <c r="K5576" i="2" s="1"/>
  <c r="I4152" i="2"/>
  <c r="L5576" i="2" s="1"/>
  <c r="M2581" i="2" s="1"/>
  <c r="G4152" i="2"/>
  <c r="T4151" i="2"/>
  <c r="S4151" i="2"/>
  <c r="R4151" i="2"/>
  <c r="Q4151" i="2"/>
  <c r="P4151" i="2"/>
  <c r="O4151" i="2"/>
  <c r="N4151" i="2"/>
  <c r="L4151" i="2"/>
  <c r="K4151" i="2"/>
  <c r="J4151" i="2"/>
  <c r="K5497" i="2" s="1"/>
  <c r="I4151" i="2"/>
  <c r="L5497" i="2" s="1"/>
  <c r="G4151" i="2"/>
  <c r="T4150" i="2"/>
  <c r="S4150" i="2"/>
  <c r="R4150" i="2"/>
  <c r="Q4150" i="2"/>
  <c r="P4150" i="2"/>
  <c r="O4150" i="2"/>
  <c r="N4150" i="2"/>
  <c r="L4150" i="2"/>
  <c r="J4150" i="2"/>
  <c r="K5127" i="2" s="1"/>
  <c r="I4150" i="2"/>
  <c r="L5127" i="2" s="1"/>
  <c r="G4150" i="2"/>
  <c r="T4149" i="2"/>
  <c r="S4149" i="2"/>
  <c r="R4149" i="2"/>
  <c r="Q4149" i="2"/>
  <c r="P4149" i="2"/>
  <c r="O4149" i="2"/>
  <c r="N4149" i="2"/>
  <c r="L4149" i="2"/>
  <c r="K4149" i="2"/>
  <c r="J4149" i="2"/>
  <c r="K5317" i="2" s="1"/>
  <c r="I4149" i="2"/>
  <c r="L5317" i="2" s="1"/>
  <c r="G4149" i="2"/>
  <c r="T4148" i="2"/>
  <c r="S4148" i="2"/>
  <c r="R4148" i="2"/>
  <c r="Q4148" i="2"/>
  <c r="P4148" i="2"/>
  <c r="O4148" i="2"/>
  <c r="N4148" i="2"/>
  <c r="L4148" i="2"/>
  <c r="K4148" i="2"/>
  <c r="J4148" i="2"/>
  <c r="K5386" i="2" s="1"/>
  <c r="I4148" i="2"/>
  <c r="L5386" i="2" s="1"/>
  <c r="G4148" i="2"/>
  <c r="T4147" i="2"/>
  <c r="S4147" i="2"/>
  <c r="R4147" i="2"/>
  <c r="Q4147" i="2"/>
  <c r="P4147" i="2"/>
  <c r="O4147" i="2"/>
  <c r="N4147" i="2"/>
  <c r="L4147" i="2"/>
  <c r="K4147" i="2"/>
  <c r="J4147" i="2"/>
  <c r="K5052" i="2" s="1"/>
  <c r="I4147" i="2"/>
  <c r="L5052" i="2" s="1"/>
  <c r="G4147" i="2"/>
  <c r="T4146" i="2"/>
  <c r="S4146" i="2"/>
  <c r="R4146" i="2"/>
  <c r="Q4146" i="2"/>
  <c r="P4146" i="2"/>
  <c r="O4146" i="2"/>
  <c r="N4146" i="2"/>
  <c r="K4146" i="2"/>
  <c r="J4146" i="2"/>
  <c r="K5710" i="2" s="1"/>
  <c r="I4146" i="2"/>
  <c r="L5710" i="2" s="1"/>
  <c r="G4146" i="2"/>
  <c r="T4145" i="2"/>
  <c r="S4145" i="2"/>
  <c r="R4145" i="2"/>
  <c r="Q4145" i="2"/>
  <c r="P4145" i="2"/>
  <c r="O4145" i="2"/>
  <c r="N4145" i="2"/>
  <c r="K4145" i="2"/>
  <c r="J4145" i="2"/>
  <c r="K5754" i="2" s="1"/>
  <c r="I4145" i="2"/>
  <c r="L5754" i="2" s="1"/>
  <c r="G4145" i="2"/>
  <c r="T4144" i="2"/>
  <c r="S4144" i="2"/>
  <c r="R4144" i="2"/>
  <c r="Q4144" i="2"/>
  <c r="P4144" i="2"/>
  <c r="O4144" i="2"/>
  <c r="N4144" i="2"/>
  <c r="L4144" i="2"/>
  <c r="J4144" i="2"/>
  <c r="K5769" i="2" s="1"/>
  <c r="I4144" i="2"/>
  <c r="L5769" i="2" s="1"/>
  <c r="G4144" i="2"/>
  <c r="T4143" i="2"/>
  <c r="S4143" i="2"/>
  <c r="R4143" i="2"/>
  <c r="Q4143" i="2"/>
  <c r="P4143" i="2"/>
  <c r="O4143" i="2"/>
  <c r="N4143" i="2"/>
  <c r="L4143" i="2"/>
  <c r="M5782" i="2" s="1"/>
  <c r="J4143" i="2"/>
  <c r="K5782" i="2" s="1"/>
  <c r="I4143" i="2"/>
  <c r="L5782" i="2" s="1"/>
  <c r="G4143" i="2"/>
  <c r="T4142" i="2"/>
  <c r="S4142" i="2"/>
  <c r="R4142" i="2"/>
  <c r="Q4142" i="2"/>
  <c r="P4142" i="2"/>
  <c r="O4142" i="2"/>
  <c r="N4142" i="2"/>
  <c r="L4142" i="2"/>
  <c r="J4142" i="2"/>
  <c r="K5185" i="2" s="1"/>
  <c r="I4142" i="2"/>
  <c r="L5185" i="2" s="1"/>
  <c r="G4142" i="2"/>
  <c r="T4141" i="2"/>
  <c r="S4141" i="2"/>
  <c r="R4141" i="2"/>
  <c r="Q4141" i="2"/>
  <c r="P4141" i="2"/>
  <c r="O4141" i="2"/>
  <c r="N4141" i="2"/>
  <c r="J4141" i="2"/>
  <c r="K5799" i="2" s="1"/>
  <c r="I4141" i="2"/>
  <c r="L5799" i="2" s="1"/>
  <c r="G4141" i="2"/>
  <c r="T4140" i="2"/>
  <c r="S4140" i="2"/>
  <c r="R4140" i="2"/>
  <c r="Q4140" i="2"/>
  <c r="P4140" i="2"/>
  <c r="O4140" i="2"/>
  <c r="N4140" i="2"/>
  <c r="L4140" i="2"/>
  <c r="J4140" i="2"/>
  <c r="K5018" i="2" s="1"/>
  <c r="M3717" i="2" s="1"/>
  <c r="I4140" i="2"/>
  <c r="L5018" i="2" s="1"/>
  <c r="G4140" i="2"/>
  <c r="T4139" i="2"/>
  <c r="S4139" i="2"/>
  <c r="R4139" i="2"/>
  <c r="Q4139" i="2"/>
  <c r="P4139" i="2"/>
  <c r="O4139" i="2"/>
  <c r="N4139" i="2"/>
  <c r="L4139" i="2"/>
  <c r="K4139" i="2"/>
  <c r="J4139" i="2"/>
  <c r="K5837" i="2" s="1"/>
  <c r="I4139" i="2"/>
  <c r="L5837" i="2" s="1"/>
  <c r="G4139" i="2"/>
  <c r="T4138" i="2"/>
  <c r="S4138" i="2"/>
  <c r="R4138" i="2"/>
  <c r="Q4138" i="2"/>
  <c r="P4138" i="2"/>
  <c r="O4138" i="2"/>
  <c r="N4138" i="2"/>
  <c r="L4138" i="2"/>
  <c r="K4138" i="2"/>
  <c r="J4138" i="2"/>
  <c r="K5560" i="2" s="1"/>
  <c r="M3486" i="2" s="1"/>
  <c r="I4138" i="2"/>
  <c r="L5560" i="2" s="1"/>
  <c r="G4138" i="2"/>
  <c r="T4137" i="2"/>
  <c r="S4137" i="2"/>
  <c r="R4137" i="2"/>
  <c r="Q4137" i="2"/>
  <c r="P4137" i="2"/>
  <c r="O4137" i="2"/>
  <c r="N4137" i="2"/>
  <c r="L4137" i="2"/>
  <c r="K4137" i="2"/>
  <c r="J4137" i="2"/>
  <c r="K5972" i="2" s="1"/>
  <c r="M2954" i="2" s="1"/>
  <c r="I4137" i="2"/>
  <c r="L5972" i="2" s="1"/>
  <c r="G4137" i="2"/>
  <c r="T4136" i="2"/>
  <c r="S4136" i="2"/>
  <c r="R4136" i="2"/>
  <c r="Q4136" i="2"/>
  <c r="P4136" i="2"/>
  <c r="O4136" i="2"/>
  <c r="N4136" i="2"/>
  <c r="L4136" i="2"/>
  <c r="K4136" i="2"/>
  <c r="J4136" i="2"/>
  <c r="K5356" i="2" s="1"/>
  <c r="I4136" i="2"/>
  <c r="L5356" i="2" s="1"/>
  <c r="G4136" i="2"/>
  <c r="T4135" i="2"/>
  <c r="S4135" i="2"/>
  <c r="R4135" i="2"/>
  <c r="Q4135" i="2"/>
  <c r="P4135" i="2"/>
  <c r="O4135" i="2"/>
  <c r="N4135" i="2"/>
  <c r="L4135" i="2"/>
  <c r="M5248" i="2" s="1"/>
  <c r="K4135" i="2"/>
  <c r="J4135" i="2"/>
  <c r="K5248" i="2" s="1"/>
  <c r="I4135" i="2"/>
  <c r="L5248" i="2" s="1"/>
  <c r="G4135" i="2"/>
  <c r="T4134" i="2"/>
  <c r="S4134" i="2"/>
  <c r="R4134" i="2"/>
  <c r="Q4134" i="2"/>
  <c r="P4134" i="2"/>
  <c r="O4134" i="2"/>
  <c r="N4134" i="2"/>
  <c r="L4134" i="2"/>
  <c r="K4134" i="2"/>
  <c r="J4134" i="2"/>
  <c r="K5305" i="2" s="1"/>
  <c r="M3368" i="2" s="1"/>
  <c r="I4134" i="2"/>
  <c r="L5305" i="2" s="1"/>
  <c r="G4134" i="2"/>
  <c r="T4133" i="2"/>
  <c r="S4133" i="2"/>
  <c r="R4133" i="2"/>
  <c r="Q4133" i="2"/>
  <c r="P4133" i="2"/>
  <c r="O4133" i="2"/>
  <c r="N4133" i="2"/>
  <c r="L4133" i="2"/>
  <c r="M5096" i="2" s="1"/>
  <c r="K4133" i="2"/>
  <c r="J4133" i="2"/>
  <c r="K5096" i="2" s="1"/>
  <c r="I4133" i="2"/>
  <c r="L5096" i="2" s="1"/>
  <c r="G4133" i="2"/>
  <c r="T4132" i="2"/>
  <c r="S4132" i="2"/>
  <c r="R4132" i="2"/>
  <c r="Q4132" i="2"/>
  <c r="P4132" i="2"/>
  <c r="O4132" i="2"/>
  <c r="N4132" i="2"/>
  <c r="L4132" i="2"/>
  <c r="K4132" i="2"/>
  <c r="J4132" i="2"/>
  <c r="K5067" i="2" s="1"/>
  <c r="M3619" i="2" s="1"/>
  <c r="I4132" i="2"/>
  <c r="L5067" i="2" s="1"/>
  <c r="G4132" i="2"/>
  <c r="T4131" i="2"/>
  <c r="S4131" i="2"/>
  <c r="R4131" i="2"/>
  <c r="Q4131" i="2"/>
  <c r="P4131" i="2"/>
  <c r="O4131" i="2"/>
  <c r="N4131" i="2"/>
  <c r="L4131" i="2"/>
  <c r="K4131" i="2"/>
  <c r="J4131" i="2"/>
  <c r="K5904" i="2" s="1"/>
  <c r="I4131" i="2"/>
  <c r="L5904" i="2" s="1"/>
  <c r="G4131" i="2"/>
  <c r="T4130" i="2"/>
  <c r="S4130" i="2"/>
  <c r="R4130" i="2"/>
  <c r="Q4130" i="2"/>
  <c r="P4130" i="2"/>
  <c r="O4130" i="2"/>
  <c r="N4130" i="2"/>
  <c r="L4130" i="2"/>
  <c r="K4130" i="2"/>
  <c r="J4130" i="2"/>
  <c r="K5821" i="2" s="1"/>
  <c r="M3557" i="2" s="1"/>
  <c r="I4130" i="2"/>
  <c r="L5821" i="2" s="1"/>
  <c r="G4130" i="2"/>
  <c r="T4129" i="2"/>
  <c r="S4129" i="2"/>
  <c r="R4129" i="2"/>
  <c r="Q4129" i="2"/>
  <c r="P4129" i="2"/>
  <c r="O4129" i="2"/>
  <c r="N4129" i="2"/>
  <c r="L4129" i="2"/>
  <c r="K4129" i="2"/>
  <c r="J4129" i="2"/>
  <c r="K5661" i="2" s="1"/>
  <c r="I4129" i="2"/>
  <c r="L5661" i="2" s="1"/>
  <c r="G4129" i="2"/>
  <c r="T4128" i="2"/>
  <c r="S4128" i="2"/>
  <c r="R4128" i="2"/>
  <c r="Q4128" i="2"/>
  <c r="P4128" i="2"/>
  <c r="O4128" i="2"/>
  <c r="N4128" i="2"/>
  <c r="L4128" i="2"/>
  <c r="K4128" i="2"/>
  <c r="J4128" i="2"/>
  <c r="K5152" i="2" s="1"/>
  <c r="I4128" i="2"/>
  <c r="L5152" i="2" s="1"/>
  <c r="G4128" i="2"/>
  <c r="T4127" i="2"/>
  <c r="S4127" i="2"/>
  <c r="R4127" i="2"/>
  <c r="Q4127" i="2"/>
  <c r="P4127" i="2"/>
  <c r="O4127" i="2"/>
  <c r="N4127" i="2"/>
  <c r="L4127" i="2"/>
  <c r="M5903" i="2" s="1"/>
  <c r="K4127" i="2"/>
  <c r="J4127" i="2"/>
  <c r="K5903" i="2" s="1"/>
  <c r="I4127" i="2"/>
  <c r="L5903" i="2" s="1"/>
  <c r="G4127" i="2"/>
  <c r="T4126" i="2"/>
  <c r="S4126" i="2"/>
  <c r="R4126" i="2"/>
  <c r="Q4126" i="2"/>
  <c r="P4126" i="2"/>
  <c r="O4126" i="2"/>
  <c r="N4126" i="2"/>
  <c r="L4126" i="2"/>
  <c r="K4126" i="2"/>
  <c r="J4126" i="2"/>
  <c r="K5051" i="2" s="1"/>
  <c r="I4126" i="2"/>
  <c r="L5051" i="2" s="1"/>
  <c r="G4126" i="2"/>
  <c r="T4125" i="2"/>
  <c r="S4125" i="2"/>
  <c r="R4125" i="2"/>
  <c r="Q4125" i="2"/>
  <c r="P4125" i="2"/>
  <c r="O4125" i="2"/>
  <c r="N4125" i="2"/>
  <c r="L4125" i="2"/>
  <c r="K4125" i="2"/>
  <c r="J4125" i="2"/>
  <c r="K5485" i="2" s="1"/>
  <c r="I4125" i="2"/>
  <c r="L5485" i="2" s="1"/>
  <c r="G4125" i="2"/>
  <c r="T4124" i="2"/>
  <c r="S4124" i="2"/>
  <c r="R4124" i="2"/>
  <c r="Q4124" i="2"/>
  <c r="P4124" i="2"/>
  <c r="O4124" i="2"/>
  <c r="N4124" i="2"/>
  <c r="L4124" i="2"/>
  <c r="K4124" i="2"/>
  <c r="J4124" i="2"/>
  <c r="K5371" i="2" s="1"/>
  <c r="I4124" i="2"/>
  <c r="L5371" i="2" s="1"/>
  <c r="M3547" i="2" s="1"/>
  <c r="G4124" i="2"/>
  <c r="T4123" i="2"/>
  <c r="S4123" i="2"/>
  <c r="R4123" i="2"/>
  <c r="Q4123" i="2"/>
  <c r="P4123" i="2"/>
  <c r="O4123" i="2"/>
  <c r="N4123" i="2"/>
  <c r="L4123" i="2"/>
  <c r="K4123" i="2"/>
  <c r="J4123" i="2"/>
  <c r="K5036" i="2" s="1"/>
  <c r="I4123" i="2"/>
  <c r="L5036" i="2" s="1"/>
  <c r="G4123" i="2"/>
  <c r="T4122" i="2"/>
  <c r="S4122" i="2"/>
  <c r="R4122" i="2"/>
  <c r="Q4122" i="2"/>
  <c r="P4122" i="2"/>
  <c r="O4122" i="2"/>
  <c r="N4122" i="2"/>
  <c r="L4122" i="2"/>
  <c r="K4122" i="2"/>
  <c r="J4122" i="2"/>
  <c r="K5427" i="2" s="1"/>
  <c r="I4122" i="2"/>
  <c r="L5427" i="2" s="1"/>
  <c r="G4122" i="2"/>
  <c r="T4121" i="2"/>
  <c r="S4121" i="2"/>
  <c r="R4121" i="2"/>
  <c r="Q4121" i="2"/>
  <c r="P4121" i="2"/>
  <c r="O4121" i="2"/>
  <c r="N4121" i="2"/>
  <c r="L4121" i="2"/>
  <c r="K4121" i="2"/>
  <c r="J4121" i="2"/>
  <c r="K5370" i="2" s="1"/>
  <c r="I4121" i="2"/>
  <c r="L5370" i="2" s="1"/>
  <c r="G4121" i="2"/>
  <c r="T4120" i="2"/>
  <c r="S4120" i="2"/>
  <c r="R4120" i="2"/>
  <c r="Q4120" i="2"/>
  <c r="P4120" i="2"/>
  <c r="O4120" i="2"/>
  <c r="N4120" i="2"/>
  <c r="L4120" i="2"/>
  <c r="K4120" i="2"/>
  <c r="J4120" i="2"/>
  <c r="K5851" i="2" s="1"/>
  <c r="I4120" i="2"/>
  <c r="L5851" i="2" s="1"/>
  <c r="G4120" i="2"/>
  <c r="T4119" i="2"/>
  <c r="S4119" i="2"/>
  <c r="R4119" i="2"/>
  <c r="Q4119" i="2"/>
  <c r="P4119" i="2"/>
  <c r="O4119" i="2"/>
  <c r="N4119" i="2"/>
  <c r="L4119" i="2"/>
  <c r="K4119" i="2"/>
  <c r="J4119" i="2"/>
  <c r="K5887" i="2" s="1"/>
  <c r="I4119" i="2"/>
  <c r="L5887" i="2" s="1"/>
  <c r="G4119" i="2"/>
  <c r="T4118" i="2"/>
  <c r="S4118" i="2"/>
  <c r="R4118" i="2"/>
  <c r="Q4118" i="2"/>
  <c r="P4118" i="2"/>
  <c r="O4118" i="2"/>
  <c r="N4118" i="2"/>
  <c r="K4118" i="2"/>
  <c r="J4118" i="2"/>
  <c r="K5385" i="2" s="1"/>
  <c r="I4118" i="2"/>
  <c r="L5385" i="2" s="1"/>
  <c r="M4073" i="2" s="1"/>
  <c r="G4118" i="2"/>
  <c r="T4117" i="2"/>
  <c r="S4117" i="2"/>
  <c r="R4117" i="2"/>
  <c r="Q4117" i="2"/>
  <c r="P4117" i="2"/>
  <c r="O4117" i="2"/>
  <c r="N4117" i="2"/>
  <c r="L4117" i="2"/>
  <c r="K4117" i="2"/>
  <c r="J4117" i="2"/>
  <c r="K5270" i="2" s="1"/>
  <c r="I4117" i="2"/>
  <c r="L5270" i="2" s="1"/>
  <c r="G4117" i="2"/>
  <c r="T4116" i="2"/>
  <c r="S4116" i="2"/>
  <c r="R4116" i="2"/>
  <c r="Q4116" i="2"/>
  <c r="P4116" i="2"/>
  <c r="O4116" i="2"/>
  <c r="N4116" i="2"/>
  <c r="L4116" i="2"/>
  <c r="K4116" i="2"/>
  <c r="J4116" i="2"/>
  <c r="K5524" i="2" s="1"/>
  <c r="I4116" i="2"/>
  <c r="L5524" i="2" s="1"/>
  <c r="G4116" i="2"/>
  <c r="T4115" i="2"/>
  <c r="S4115" i="2"/>
  <c r="R4115" i="2"/>
  <c r="Q4115" i="2"/>
  <c r="P4115" i="2"/>
  <c r="O4115" i="2"/>
  <c r="N4115" i="2"/>
  <c r="L4115" i="2"/>
  <c r="K4115" i="2"/>
  <c r="J4115" i="2"/>
  <c r="K5721" i="2" s="1"/>
  <c r="I4115" i="2"/>
  <c r="L5721" i="2" s="1"/>
  <c r="G4115" i="2"/>
  <c r="T4114" i="2"/>
  <c r="S4114" i="2"/>
  <c r="R4114" i="2"/>
  <c r="Q4114" i="2"/>
  <c r="P4114" i="2"/>
  <c r="O4114" i="2"/>
  <c r="N4114" i="2"/>
  <c r="K4114" i="2"/>
  <c r="J4114" i="2"/>
  <c r="K5680" i="2" s="1"/>
  <c r="I4114" i="2"/>
  <c r="L5680" i="2" s="1"/>
  <c r="G4114" i="2"/>
  <c r="T4113" i="2"/>
  <c r="S4113" i="2"/>
  <c r="R4113" i="2"/>
  <c r="Q4113" i="2"/>
  <c r="P4113" i="2"/>
  <c r="O4113" i="2"/>
  <c r="N4113" i="2"/>
  <c r="L4113" i="2"/>
  <c r="J4113" i="2"/>
  <c r="K5238" i="2" s="1"/>
  <c r="I4113" i="2"/>
  <c r="L5238" i="2" s="1"/>
  <c r="G4113" i="2"/>
  <c r="T4112" i="2"/>
  <c r="S4112" i="2"/>
  <c r="R4112" i="2"/>
  <c r="Q4112" i="2"/>
  <c r="P4112" i="2"/>
  <c r="O4112" i="2"/>
  <c r="N4112" i="2"/>
  <c r="M4112" i="2"/>
  <c r="L4112" i="2"/>
  <c r="K4112" i="2"/>
  <c r="J4112" i="2"/>
  <c r="K5917" i="2" s="1"/>
  <c r="I4112" i="2"/>
  <c r="L5917" i="2" s="1"/>
  <c r="G4112" i="2"/>
  <c r="T4111" i="2"/>
  <c r="S4111" i="2"/>
  <c r="R4111" i="2"/>
  <c r="Q4111" i="2"/>
  <c r="P4111" i="2"/>
  <c r="O4111" i="2"/>
  <c r="N4111" i="2"/>
  <c r="L4111" i="2"/>
  <c r="K4111" i="2"/>
  <c r="J4111" i="2"/>
  <c r="K5137" i="2" s="1"/>
  <c r="I4111" i="2"/>
  <c r="L5137" i="2" s="1"/>
  <c r="M4021" i="2" s="1"/>
  <c r="G4111" i="2"/>
  <c r="T4110" i="2"/>
  <c r="S4110" i="2"/>
  <c r="R4110" i="2"/>
  <c r="Q4110" i="2"/>
  <c r="P4110" i="2"/>
  <c r="O4110" i="2"/>
  <c r="N4110" i="2"/>
  <c r="L4110" i="2"/>
  <c r="K4110" i="2"/>
  <c r="J4110" i="2"/>
  <c r="K5734" i="2" s="1"/>
  <c r="I4110" i="2"/>
  <c r="L5734" i="2" s="1"/>
  <c r="G4110" i="2"/>
  <c r="T4109" i="2"/>
  <c r="S4109" i="2"/>
  <c r="R4109" i="2"/>
  <c r="Q4109" i="2"/>
  <c r="P4109" i="2"/>
  <c r="O4109" i="2"/>
  <c r="N4109" i="2"/>
  <c r="L4109" i="2"/>
  <c r="K4109" i="2"/>
  <c r="J4109" i="2"/>
  <c r="K5639" i="2" s="1"/>
  <c r="I4109" i="2"/>
  <c r="L5639" i="2" s="1"/>
  <c r="G4109" i="2"/>
  <c r="T4108" i="2"/>
  <c r="S4108" i="2"/>
  <c r="R4108" i="2"/>
  <c r="Q4108" i="2"/>
  <c r="P4108" i="2"/>
  <c r="O4108" i="2"/>
  <c r="N4108" i="2"/>
  <c r="L4108" i="2"/>
  <c r="K4108" i="2"/>
  <c r="J4108" i="2"/>
  <c r="K5709" i="2" s="1"/>
  <c r="I4108" i="2"/>
  <c r="L5709" i="2" s="1"/>
  <c r="G4108" i="2"/>
  <c r="T4107" i="2"/>
  <c r="S4107" i="2"/>
  <c r="R4107" i="2"/>
  <c r="Q4107" i="2"/>
  <c r="P4107" i="2"/>
  <c r="O4107" i="2"/>
  <c r="N4107" i="2"/>
  <c r="L4107" i="2"/>
  <c r="J4107" i="2"/>
  <c r="K5441" i="2" s="1"/>
  <c r="I4107" i="2"/>
  <c r="L5441" i="2" s="1"/>
  <c r="G4107" i="2"/>
  <c r="T4106" i="2"/>
  <c r="S4106" i="2"/>
  <c r="R4106" i="2"/>
  <c r="Q4106" i="2"/>
  <c r="P4106" i="2"/>
  <c r="O4106" i="2"/>
  <c r="N4106" i="2"/>
  <c r="L4106" i="2"/>
  <c r="K4106" i="2"/>
  <c r="J4106" i="2"/>
  <c r="K5205" i="2" s="1"/>
  <c r="I4106" i="2"/>
  <c r="L5205" i="2" s="1"/>
  <c r="G4106" i="2"/>
  <c r="T4105" i="2"/>
  <c r="S4105" i="2"/>
  <c r="R4105" i="2"/>
  <c r="Q4105" i="2"/>
  <c r="P4105" i="2"/>
  <c r="O4105" i="2"/>
  <c r="N4105" i="2"/>
  <c r="L4105" i="2"/>
  <c r="K4105" i="2"/>
  <c r="J4105" i="2"/>
  <c r="K5496" i="2" s="1"/>
  <c r="I4105" i="2"/>
  <c r="L5496" i="2" s="1"/>
  <c r="G4105" i="2"/>
  <c r="T4104" i="2"/>
  <c r="S4104" i="2"/>
  <c r="R4104" i="2"/>
  <c r="Q4104" i="2"/>
  <c r="P4104" i="2"/>
  <c r="O4104" i="2"/>
  <c r="N4104" i="2"/>
  <c r="L4104" i="2"/>
  <c r="K4104" i="2"/>
  <c r="J4104" i="2"/>
  <c r="K5066" i="2" s="1"/>
  <c r="I4104" i="2"/>
  <c r="L5066" i="2" s="1"/>
  <c r="G4104" i="2"/>
  <c r="T4103" i="2"/>
  <c r="S4103" i="2"/>
  <c r="R4103" i="2"/>
  <c r="Q4103" i="2"/>
  <c r="P4103" i="2"/>
  <c r="O4103" i="2"/>
  <c r="N4103" i="2"/>
  <c r="L4103" i="2"/>
  <c r="K4103" i="2"/>
  <c r="J4103" i="2"/>
  <c r="K5256" i="2" s="1"/>
  <c r="I4103" i="2"/>
  <c r="L5256" i="2" s="1"/>
  <c r="G4103" i="2"/>
  <c r="T4102" i="2"/>
  <c r="S4102" i="2"/>
  <c r="R4102" i="2"/>
  <c r="Q4102" i="2"/>
  <c r="P4102" i="2"/>
  <c r="O4102" i="2"/>
  <c r="N4102" i="2"/>
  <c r="L4102" i="2"/>
  <c r="K4102" i="2"/>
  <c r="J4102" i="2"/>
  <c r="K5587" i="2" s="1"/>
  <c r="I4102" i="2"/>
  <c r="L5587" i="2" s="1"/>
  <c r="G4102" i="2"/>
  <c r="T4101" i="2"/>
  <c r="S4101" i="2"/>
  <c r="R4101" i="2"/>
  <c r="Q4101" i="2"/>
  <c r="P4101" i="2"/>
  <c r="O4101" i="2"/>
  <c r="N4101" i="2"/>
  <c r="L4101" i="2"/>
  <c r="K4101" i="2"/>
  <c r="J4101" i="2"/>
  <c r="K5679" i="2" s="1"/>
  <c r="I4101" i="2"/>
  <c r="L5679" i="2" s="1"/>
  <c r="G4101" i="2"/>
  <c r="T4100" i="2"/>
  <c r="S4100" i="2"/>
  <c r="R4100" i="2"/>
  <c r="Q4100" i="2"/>
  <c r="P4100" i="2"/>
  <c r="O4100" i="2"/>
  <c r="N4100" i="2"/>
  <c r="L4100" i="2"/>
  <c r="K4100" i="2"/>
  <c r="J4100" i="2"/>
  <c r="K5534" i="2" s="1"/>
  <c r="I4100" i="2"/>
  <c r="L5534" i="2" s="1"/>
  <c r="G4100" i="2"/>
  <c r="T4099" i="2"/>
  <c r="S4099" i="2"/>
  <c r="R4099" i="2"/>
  <c r="Q4099" i="2"/>
  <c r="P4099" i="2"/>
  <c r="O4099" i="2"/>
  <c r="N4099" i="2"/>
  <c r="L4099" i="2"/>
  <c r="K4099" i="2"/>
  <c r="J4099" i="2"/>
  <c r="K4987" i="2" s="1"/>
  <c r="I4099" i="2"/>
  <c r="L4987" i="2" s="1"/>
  <c r="G4099" i="2"/>
  <c r="T4098" i="2"/>
  <c r="S4098" i="2"/>
  <c r="R4098" i="2"/>
  <c r="Q4098" i="2"/>
  <c r="P4098" i="2"/>
  <c r="O4098" i="2"/>
  <c r="N4098" i="2"/>
  <c r="L4098" i="2"/>
  <c r="K4098" i="2"/>
  <c r="J4098" i="2"/>
  <c r="K5533" i="2" s="1"/>
  <c r="I4098" i="2"/>
  <c r="L5533" i="2" s="1"/>
  <c r="G4098" i="2"/>
  <c r="T4097" i="2"/>
  <c r="S4097" i="2"/>
  <c r="R4097" i="2"/>
  <c r="Q4097" i="2"/>
  <c r="P4097" i="2"/>
  <c r="O4097" i="2"/>
  <c r="N4097" i="2"/>
  <c r="L4097" i="2"/>
  <c r="K4097" i="2"/>
  <c r="J4097" i="2"/>
  <c r="K5836" i="2" s="1"/>
  <c r="I4097" i="2"/>
  <c r="L5836" i="2" s="1"/>
  <c r="G4097" i="2"/>
  <c r="T4096" i="2"/>
  <c r="S4096" i="2"/>
  <c r="R4096" i="2"/>
  <c r="Q4096" i="2"/>
  <c r="P4096" i="2"/>
  <c r="O4096" i="2"/>
  <c r="N4096" i="2"/>
  <c r="L4096" i="2"/>
  <c r="K4096" i="2"/>
  <c r="J4096" i="2"/>
  <c r="K5835" i="2" s="1"/>
  <c r="I4096" i="2"/>
  <c r="L5835" i="2" s="1"/>
  <c r="G4096" i="2"/>
  <c r="T4095" i="2"/>
  <c r="S4095" i="2"/>
  <c r="R4095" i="2"/>
  <c r="Q4095" i="2"/>
  <c r="P4095" i="2"/>
  <c r="O4095" i="2"/>
  <c r="N4095" i="2"/>
  <c r="K4095" i="2"/>
  <c r="J4095" i="2"/>
  <c r="K5753" i="2" s="1"/>
  <c r="I4095" i="2"/>
  <c r="L5753" i="2" s="1"/>
  <c r="G4095" i="2"/>
  <c r="T4094" i="2"/>
  <c r="S4094" i="2"/>
  <c r="R4094" i="2"/>
  <c r="Q4094" i="2"/>
  <c r="P4094" i="2"/>
  <c r="O4094" i="2"/>
  <c r="N4094" i="2"/>
  <c r="M4094" i="2"/>
  <c r="L4094" i="2"/>
  <c r="M5118" i="2" s="1"/>
  <c r="J4094" i="2"/>
  <c r="K5118" i="2" s="1"/>
  <c r="I4094" i="2"/>
  <c r="L5118" i="2" s="1"/>
  <c r="G4094" i="2"/>
  <c r="T4093" i="2"/>
  <c r="S4093" i="2"/>
  <c r="R4093" i="2"/>
  <c r="Q4093" i="2"/>
  <c r="P4093" i="2"/>
  <c r="O4093" i="2"/>
  <c r="N4093" i="2"/>
  <c r="L4093" i="2"/>
  <c r="J4093" i="2"/>
  <c r="K5678" i="2" s="1"/>
  <c r="I4093" i="2"/>
  <c r="L5678" i="2" s="1"/>
  <c r="G4093" i="2"/>
  <c r="T4092" i="2"/>
  <c r="S4092" i="2"/>
  <c r="R4092" i="2"/>
  <c r="Q4092" i="2"/>
  <c r="P4092" i="2"/>
  <c r="O4092" i="2"/>
  <c r="N4092" i="2"/>
  <c r="L4092" i="2"/>
  <c r="K4092" i="2"/>
  <c r="J4092" i="2"/>
  <c r="K5452" i="2" s="1"/>
  <c r="I4092" i="2"/>
  <c r="L5452" i="2" s="1"/>
  <c r="M3014" i="2" s="1"/>
  <c r="G4092" i="2"/>
  <c r="T4091" i="2"/>
  <c r="S4091" i="2"/>
  <c r="R4091" i="2"/>
  <c r="Q4091" i="2"/>
  <c r="P4091" i="2"/>
  <c r="O4091" i="2"/>
  <c r="N4091" i="2"/>
  <c r="L4091" i="2"/>
  <c r="K4091" i="2"/>
  <c r="J4091" i="2"/>
  <c r="K5247" i="2" s="1"/>
  <c r="I4091" i="2"/>
  <c r="L5247" i="2" s="1"/>
  <c r="G4091" i="2"/>
  <c r="T4090" i="2"/>
  <c r="S4090" i="2"/>
  <c r="R4090" i="2"/>
  <c r="Q4090" i="2"/>
  <c r="P4090" i="2"/>
  <c r="O4090" i="2"/>
  <c r="N4090" i="2"/>
  <c r="L4090" i="2"/>
  <c r="K4090" i="2"/>
  <c r="J4090" i="2"/>
  <c r="K5708" i="2" s="1"/>
  <c r="I4090" i="2"/>
  <c r="L5708" i="2" s="1"/>
  <c r="G4090" i="2"/>
  <c r="T4089" i="2"/>
  <c r="S4089" i="2"/>
  <c r="R4089" i="2"/>
  <c r="Q4089" i="2"/>
  <c r="P4089" i="2"/>
  <c r="O4089" i="2"/>
  <c r="N4089" i="2"/>
  <c r="L4089" i="2"/>
  <c r="K4089" i="2"/>
  <c r="J4089" i="2"/>
  <c r="K5108" i="2" s="1"/>
  <c r="I4089" i="2"/>
  <c r="L5108" i="2" s="1"/>
  <c r="M4338" i="2" s="1"/>
  <c r="G4089" i="2"/>
  <c r="T4088" i="2"/>
  <c r="S4088" i="2"/>
  <c r="R4088" i="2"/>
  <c r="Q4088" i="2"/>
  <c r="P4088" i="2"/>
  <c r="O4088" i="2"/>
  <c r="N4088" i="2"/>
  <c r="L4088" i="2"/>
  <c r="K4088" i="2"/>
  <c r="J4088" i="2"/>
  <c r="K5902" i="2" s="1"/>
  <c r="I4088" i="2"/>
  <c r="L5902" i="2" s="1"/>
  <c r="G4088" i="2"/>
  <c r="T4087" i="2"/>
  <c r="S4087" i="2"/>
  <c r="R4087" i="2"/>
  <c r="Q4087" i="2"/>
  <c r="P4087" i="2"/>
  <c r="O4087" i="2"/>
  <c r="N4087" i="2"/>
  <c r="K4087" i="2"/>
  <c r="J4087" i="2"/>
  <c r="K5369" i="2" s="1"/>
  <c r="I4087" i="2"/>
  <c r="L5369" i="2" s="1"/>
  <c r="G4087" i="2"/>
  <c r="T4086" i="2"/>
  <c r="S4086" i="2"/>
  <c r="R4086" i="2"/>
  <c r="Q4086" i="2"/>
  <c r="P4086" i="2"/>
  <c r="O4086" i="2"/>
  <c r="N4086" i="2"/>
  <c r="K4086" i="2"/>
  <c r="J4086" i="2"/>
  <c r="K5901" i="2" s="1"/>
  <c r="I4086" i="2"/>
  <c r="L5901" i="2" s="1"/>
  <c r="G4086" i="2"/>
  <c r="T4085" i="2"/>
  <c r="S4085" i="2"/>
  <c r="R4085" i="2"/>
  <c r="Q4085" i="2"/>
  <c r="P4085" i="2"/>
  <c r="O4085" i="2"/>
  <c r="N4085" i="2"/>
  <c r="K4085" i="2"/>
  <c r="J4085" i="2"/>
  <c r="K5959" i="2" s="1"/>
  <c r="I4085" i="2"/>
  <c r="L5959" i="2" s="1"/>
  <c r="G4085" i="2"/>
  <c r="T4084" i="2"/>
  <c r="S4084" i="2"/>
  <c r="R4084" i="2"/>
  <c r="Q4084" i="2"/>
  <c r="P4084" i="2"/>
  <c r="O4084" i="2"/>
  <c r="N4084" i="2"/>
  <c r="K4084" i="2"/>
  <c r="J4084" i="2"/>
  <c r="K5005" i="2" s="1"/>
  <c r="I4084" i="2"/>
  <c r="L5005" i="2" s="1"/>
  <c r="G4084" i="2"/>
  <c r="T4083" i="2"/>
  <c r="S4083" i="2"/>
  <c r="R4083" i="2"/>
  <c r="Q4083" i="2"/>
  <c r="P4083" i="2"/>
  <c r="O4083" i="2"/>
  <c r="N4083" i="2"/>
  <c r="K4083" i="2"/>
  <c r="J4083" i="2"/>
  <c r="K5204" i="2" s="1"/>
  <c r="I4083" i="2"/>
  <c r="L5204" i="2" s="1"/>
  <c r="G4083" i="2"/>
  <c r="T4082" i="2"/>
  <c r="S4082" i="2"/>
  <c r="R4082" i="2"/>
  <c r="Q4082" i="2"/>
  <c r="P4082" i="2"/>
  <c r="O4082" i="2"/>
  <c r="N4082" i="2"/>
  <c r="L4082" i="2"/>
  <c r="K4082" i="2"/>
  <c r="J4082" i="2"/>
  <c r="K5768" i="2" s="1"/>
  <c r="I4082" i="2"/>
  <c r="L5768" i="2" s="1"/>
  <c r="G4082" i="2"/>
  <c r="T4081" i="2"/>
  <c r="S4081" i="2"/>
  <c r="R4081" i="2"/>
  <c r="Q4081" i="2"/>
  <c r="P4081" i="2"/>
  <c r="O4081" i="2"/>
  <c r="N4081" i="2"/>
  <c r="K4081" i="2"/>
  <c r="J4081" i="2"/>
  <c r="K5282" i="2" s="1"/>
  <c r="I4081" i="2"/>
  <c r="L5282" i="2" s="1"/>
  <c r="G4081" i="2"/>
  <c r="T4080" i="2"/>
  <c r="S4080" i="2"/>
  <c r="R4080" i="2"/>
  <c r="Q4080" i="2"/>
  <c r="P4080" i="2"/>
  <c r="O4080" i="2"/>
  <c r="N4080" i="2"/>
  <c r="L4080" i="2"/>
  <c r="K4080" i="2"/>
  <c r="J4080" i="2"/>
  <c r="K5660" i="2" s="1"/>
  <c r="I4080" i="2"/>
  <c r="L5660" i="2" s="1"/>
  <c r="G4080" i="2"/>
  <c r="T4079" i="2"/>
  <c r="S4079" i="2"/>
  <c r="R4079" i="2"/>
  <c r="Q4079" i="2"/>
  <c r="P4079" i="2"/>
  <c r="O4079" i="2"/>
  <c r="N4079" i="2"/>
  <c r="L4079" i="2"/>
  <c r="K4079" i="2"/>
  <c r="J4079" i="2"/>
  <c r="K5820" i="2" s="1"/>
  <c r="I4079" i="2"/>
  <c r="L5820" i="2" s="1"/>
  <c r="G4079" i="2"/>
  <c r="T4078" i="2"/>
  <c r="S4078" i="2"/>
  <c r="R4078" i="2"/>
  <c r="Q4078" i="2"/>
  <c r="P4078" i="2"/>
  <c r="O4078" i="2"/>
  <c r="N4078" i="2"/>
  <c r="L4078" i="2"/>
  <c r="K4078" i="2"/>
  <c r="J4078" i="2"/>
  <c r="K5927" i="2" s="1"/>
  <c r="I4078" i="2"/>
  <c r="L5927" i="2" s="1"/>
  <c r="G4078" i="2"/>
  <c r="T4077" i="2"/>
  <c r="S4077" i="2"/>
  <c r="R4077" i="2"/>
  <c r="Q4077" i="2"/>
  <c r="P4077" i="2"/>
  <c r="O4077" i="2"/>
  <c r="N4077" i="2"/>
  <c r="L4077" i="2"/>
  <c r="K4077" i="2"/>
  <c r="J4077" i="2"/>
  <c r="K5384" i="2" s="1"/>
  <c r="I4077" i="2"/>
  <c r="L5384" i="2" s="1"/>
  <c r="G4077" i="2"/>
  <c r="T4076" i="2"/>
  <c r="S4076" i="2"/>
  <c r="R4076" i="2"/>
  <c r="Q4076" i="2"/>
  <c r="P4076" i="2"/>
  <c r="O4076" i="2"/>
  <c r="N4076" i="2"/>
  <c r="L4076" i="2"/>
  <c r="K4076" i="2"/>
  <c r="J4076" i="2"/>
  <c r="K5819" i="2" s="1"/>
  <c r="I4076" i="2"/>
  <c r="L5819" i="2" s="1"/>
  <c r="G4076" i="2"/>
  <c r="T4075" i="2"/>
  <c r="S4075" i="2"/>
  <c r="R4075" i="2"/>
  <c r="Q4075" i="2"/>
  <c r="P4075" i="2"/>
  <c r="O4075" i="2"/>
  <c r="N4075" i="2"/>
  <c r="L4075" i="2"/>
  <c r="K4075" i="2"/>
  <c r="J4075" i="2"/>
  <c r="K5659" i="2" s="1"/>
  <c r="I4075" i="2"/>
  <c r="L5659" i="2" s="1"/>
  <c r="G4075" i="2"/>
  <c r="T4074" i="2"/>
  <c r="S4074" i="2"/>
  <c r="R4074" i="2"/>
  <c r="Q4074" i="2"/>
  <c r="P4074" i="2"/>
  <c r="O4074" i="2"/>
  <c r="N4074" i="2"/>
  <c r="L4074" i="2"/>
  <c r="K4074" i="2"/>
  <c r="J4074" i="2"/>
  <c r="K5818" i="2" s="1"/>
  <c r="I4074" i="2"/>
  <c r="L5818" i="2" s="1"/>
  <c r="G4074" i="2"/>
  <c r="T4073" i="2"/>
  <c r="S4073" i="2"/>
  <c r="R4073" i="2"/>
  <c r="Q4073" i="2"/>
  <c r="P4073" i="2"/>
  <c r="O4073" i="2"/>
  <c r="N4073" i="2"/>
  <c r="L4073" i="2"/>
  <c r="K4073" i="2"/>
  <c r="J4073" i="2"/>
  <c r="K5916" i="2" s="1"/>
  <c r="I4073" i="2"/>
  <c r="L5916" i="2" s="1"/>
  <c r="G4073" i="2"/>
  <c r="T4072" i="2"/>
  <c r="S4072" i="2"/>
  <c r="R4072" i="2"/>
  <c r="Q4072" i="2"/>
  <c r="P4072" i="2"/>
  <c r="O4072" i="2"/>
  <c r="N4072" i="2"/>
  <c r="L4072" i="2"/>
  <c r="J4072" i="2"/>
  <c r="K5184" i="2" s="1"/>
  <c r="I4072" i="2"/>
  <c r="L5184" i="2" s="1"/>
  <c r="G4072" i="2"/>
  <c r="T4071" i="2"/>
  <c r="S4071" i="2"/>
  <c r="R4071" i="2"/>
  <c r="Q4071" i="2"/>
  <c r="P4071" i="2"/>
  <c r="O4071" i="2"/>
  <c r="N4071" i="2"/>
  <c r="K4071" i="2"/>
  <c r="J4071" i="2"/>
  <c r="K5470" i="2" s="1"/>
  <c r="I4071" i="2"/>
  <c r="L5470" i="2" s="1"/>
  <c r="G4071" i="2"/>
  <c r="T4070" i="2"/>
  <c r="S4070" i="2"/>
  <c r="R4070" i="2"/>
  <c r="Q4070" i="2"/>
  <c r="P4070" i="2"/>
  <c r="O4070" i="2"/>
  <c r="N4070" i="2"/>
  <c r="L4070" i="2"/>
  <c r="K4070" i="2"/>
  <c r="J4070" i="2"/>
  <c r="K5677" i="2" s="1"/>
  <c r="I4070" i="2"/>
  <c r="L5677" i="2" s="1"/>
  <c r="M4820" i="2" s="1"/>
  <c r="G4070" i="2"/>
  <c r="T4069" i="2"/>
  <c r="S4069" i="2"/>
  <c r="R4069" i="2"/>
  <c r="Q4069" i="2"/>
  <c r="P4069" i="2"/>
  <c r="O4069" i="2"/>
  <c r="N4069" i="2"/>
  <c r="L4069" i="2"/>
  <c r="K4069" i="2"/>
  <c r="J4069" i="2"/>
  <c r="K5035" i="2" s="1"/>
  <c r="I4069" i="2"/>
  <c r="L5035" i="2" s="1"/>
  <c r="M4141" i="2" s="1"/>
  <c r="G4069" i="2"/>
  <c r="T4068" i="2"/>
  <c r="S4068" i="2"/>
  <c r="R4068" i="2"/>
  <c r="Q4068" i="2"/>
  <c r="P4068" i="2"/>
  <c r="O4068" i="2"/>
  <c r="N4068" i="2"/>
  <c r="L4068" i="2"/>
  <c r="K4068" i="2"/>
  <c r="J4068" i="2"/>
  <c r="K5203" i="2" s="1"/>
  <c r="I4068" i="2"/>
  <c r="L5203" i="2" s="1"/>
  <c r="G4068" i="2"/>
  <c r="T4067" i="2"/>
  <c r="S4067" i="2"/>
  <c r="R4067" i="2"/>
  <c r="Q4067" i="2"/>
  <c r="P4067" i="2"/>
  <c r="O4067" i="2"/>
  <c r="N4067" i="2"/>
  <c r="L4067" i="2"/>
  <c r="K4067" i="2"/>
  <c r="J4067" i="2"/>
  <c r="K5752" i="2" s="1"/>
  <c r="I4067" i="2"/>
  <c r="L5752" i="2" s="1"/>
  <c r="G4067" i="2"/>
  <c r="T4066" i="2"/>
  <c r="S4066" i="2"/>
  <c r="R4066" i="2"/>
  <c r="Q4066" i="2"/>
  <c r="P4066" i="2"/>
  <c r="O4066" i="2"/>
  <c r="N4066" i="2"/>
  <c r="L4066" i="2"/>
  <c r="K4066" i="2"/>
  <c r="J4066" i="2"/>
  <c r="K5658" i="2" s="1"/>
  <c r="I4066" i="2"/>
  <c r="L5658" i="2" s="1"/>
  <c r="G4066" i="2"/>
  <c r="T4065" i="2"/>
  <c r="S4065" i="2"/>
  <c r="R4065" i="2"/>
  <c r="Q4065" i="2"/>
  <c r="P4065" i="2"/>
  <c r="O4065" i="2"/>
  <c r="N4065" i="2"/>
  <c r="L4065" i="2"/>
  <c r="K4065" i="2"/>
  <c r="J4065" i="2"/>
  <c r="K5294" i="2" s="1"/>
  <c r="I4065" i="2"/>
  <c r="L5294" i="2" s="1"/>
  <c r="G4065" i="2"/>
  <c r="T4064" i="2"/>
  <c r="S4064" i="2"/>
  <c r="R4064" i="2"/>
  <c r="Q4064" i="2"/>
  <c r="P4064" i="2"/>
  <c r="O4064" i="2"/>
  <c r="N4064" i="2"/>
  <c r="L4064" i="2"/>
  <c r="K4064" i="2"/>
  <c r="J4064" i="2"/>
  <c r="K5281" i="2" s="1"/>
  <c r="I4064" i="2"/>
  <c r="L5281" i="2" s="1"/>
  <c r="G4064" i="2"/>
  <c r="T4063" i="2"/>
  <c r="S4063" i="2"/>
  <c r="R4063" i="2"/>
  <c r="Q4063" i="2"/>
  <c r="P4063" i="2"/>
  <c r="O4063" i="2"/>
  <c r="N4063" i="2"/>
  <c r="L4063" i="2"/>
  <c r="J4063" i="2"/>
  <c r="K5293" i="2" s="1"/>
  <c r="I4063" i="2"/>
  <c r="L5293" i="2" s="1"/>
  <c r="G4063" i="2"/>
  <c r="T4062" i="2"/>
  <c r="S4062" i="2"/>
  <c r="R4062" i="2"/>
  <c r="Q4062" i="2"/>
  <c r="P4062" i="2"/>
  <c r="O4062" i="2"/>
  <c r="N4062" i="2"/>
  <c r="L4062" i="2"/>
  <c r="M5657" i="2" s="1"/>
  <c r="K4062" i="2"/>
  <c r="J4062" i="2"/>
  <c r="K5657" i="2" s="1"/>
  <c r="I4062" i="2"/>
  <c r="L5657" i="2" s="1"/>
  <c r="G4062" i="2"/>
  <c r="T4061" i="2"/>
  <c r="S4061" i="2"/>
  <c r="R4061" i="2"/>
  <c r="Q4061" i="2"/>
  <c r="P4061" i="2"/>
  <c r="O4061" i="2"/>
  <c r="N4061" i="2"/>
  <c r="L4061" i="2"/>
  <c r="K4061" i="2"/>
  <c r="J4061" i="2"/>
  <c r="K5331" i="2" s="1"/>
  <c r="I4061" i="2"/>
  <c r="L5331" i="2" s="1"/>
  <c r="G4061" i="2"/>
  <c r="T4060" i="2"/>
  <c r="S4060" i="2"/>
  <c r="R4060" i="2"/>
  <c r="Q4060" i="2"/>
  <c r="P4060" i="2"/>
  <c r="O4060" i="2"/>
  <c r="N4060" i="2"/>
  <c r="L4060" i="2"/>
  <c r="K4060" i="2"/>
  <c r="J4060" i="2"/>
  <c r="K5707" i="2" s="1"/>
  <c r="I4060" i="2"/>
  <c r="L5707" i="2" s="1"/>
  <c r="G4060" i="2"/>
  <c r="T4059" i="2"/>
  <c r="S4059" i="2"/>
  <c r="R4059" i="2"/>
  <c r="Q4059" i="2"/>
  <c r="P4059" i="2"/>
  <c r="O4059" i="2"/>
  <c r="N4059" i="2"/>
  <c r="L4059" i="2"/>
  <c r="K4059" i="2"/>
  <c r="J4059" i="2"/>
  <c r="K5720" i="2" s="1"/>
  <c r="I4059" i="2"/>
  <c r="L5720" i="2" s="1"/>
  <c r="G4059" i="2"/>
  <c r="T4058" i="2"/>
  <c r="S4058" i="2"/>
  <c r="R4058" i="2"/>
  <c r="Q4058" i="2"/>
  <c r="P4058" i="2"/>
  <c r="O4058" i="2"/>
  <c r="N4058" i="2"/>
  <c r="L4058" i="2"/>
  <c r="K4058" i="2"/>
  <c r="J4058" i="2"/>
  <c r="K5107" i="2" s="1"/>
  <c r="M3594" i="2" s="1"/>
  <c r="I4058" i="2"/>
  <c r="L5107" i="2" s="1"/>
  <c r="G4058" i="2"/>
  <c r="T4057" i="2"/>
  <c r="S4057" i="2"/>
  <c r="R4057" i="2"/>
  <c r="Q4057" i="2"/>
  <c r="P4057" i="2"/>
  <c r="O4057" i="2"/>
  <c r="N4057" i="2"/>
  <c r="L4057" i="2"/>
  <c r="K4057" i="2"/>
  <c r="J4057" i="2"/>
  <c r="K5402" i="2" s="1"/>
  <c r="I4057" i="2"/>
  <c r="L5402" i="2" s="1"/>
  <c r="G4057" i="2"/>
  <c r="T4056" i="2"/>
  <c r="S4056" i="2"/>
  <c r="R4056" i="2"/>
  <c r="Q4056" i="2"/>
  <c r="P4056" i="2"/>
  <c r="O4056" i="2"/>
  <c r="N4056" i="2"/>
  <c r="L4056" i="2"/>
  <c r="K4056" i="2"/>
  <c r="J4056" i="2"/>
  <c r="K5316" i="2" s="1"/>
  <c r="I4056" i="2"/>
  <c r="L5316" i="2" s="1"/>
  <c r="G4056" i="2"/>
  <c r="T4055" i="2"/>
  <c r="S4055" i="2"/>
  <c r="R4055" i="2"/>
  <c r="Q4055" i="2"/>
  <c r="P4055" i="2"/>
  <c r="O4055" i="2"/>
  <c r="N4055" i="2"/>
  <c r="L4055" i="2"/>
  <c r="K4055" i="2"/>
  <c r="J4055" i="2"/>
  <c r="K5900" i="2" s="1"/>
  <c r="M3901" i="2" s="1"/>
  <c r="I4055" i="2"/>
  <c r="L5900" i="2" s="1"/>
  <c r="G4055" i="2"/>
  <c r="T4054" i="2"/>
  <c r="S4054" i="2"/>
  <c r="R4054" i="2"/>
  <c r="Q4054" i="2"/>
  <c r="P4054" i="2"/>
  <c r="O4054" i="2"/>
  <c r="N4054" i="2"/>
  <c r="K4054" i="2"/>
  <c r="J4054" i="2"/>
  <c r="K5223" i="2" s="1"/>
  <c r="M3545" i="2" s="1"/>
  <c r="I4054" i="2"/>
  <c r="L5223" i="2" s="1"/>
  <c r="G4054" i="2"/>
  <c r="T4053" i="2"/>
  <c r="S4053" i="2"/>
  <c r="R4053" i="2"/>
  <c r="Q4053" i="2"/>
  <c r="P4053" i="2"/>
  <c r="O4053" i="2"/>
  <c r="N4053" i="2"/>
  <c r="L4053" i="2"/>
  <c r="J4053" i="2"/>
  <c r="K5495" i="2" s="1"/>
  <c r="I4053" i="2"/>
  <c r="L5495" i="2" s="1"/>
  <c r="G4053" i="2"/>
  <c r="T4052" i="2"/>
  <c r="S4052" i="2"/>
  <c r="R4052" i="2"/>
  <c r="Q4052" i="2"/>
  <c r="P4052" i="2"/>
  <c r="O4052" i="2"/>
  <c r="N4052" i="2"/>
  <c r="L4052" i="2"/>
  <c r="K4052" i="2"/>
  <c r="J4052" i="2"/>
  <c r="K5936" i="2" s="1"/>
  <c r="I4052" i="2"/>
  <c r="L5936" i="2" s="1"/>
  <c r="G4052" i="2"/>
  <c r="T4051" i="2"/>
  <c r="S4051" i="2"/>
  <c r="R4051" i="2"/>
  <c r="Q4051" i="2"/>
  <c r="P4051" i="2"/>
  <c r="O4051" i="2"/>
  <c r="N4051" i="2"/>
  <c r="L4051" i="2"/>
  <c r="K4051" i="2"/>
  <c r="J4051" i="2"/>
  <c r="K5523" i="2" s="1"/>
  <c r="M3676" i="2" s="1"/>
  <c r="I4051" i="2"/>
  <c r="L5523" i="2" s="1"/>
  <c r="G4051" i="2"/>
  <c r="T4050" i="2"/>
  <c r="S4050" i="2"/>
  <c r="R4050" i="2"/>
  <c r="Q4050" i="2"/>
  <c r="P4050" i="2"/>
  <c r="O4050" i="2"/>
  <c r="N4050" i="2"/>
  <c r="L4050" i="2"/>
  <c r="K4050" i="2"/>
  <c r="J4050" i="2"/>
  <c r="K5237" i="2" s="1"/>
  <c r="I4050" i="2"/>
  <c r="L5237" i="2" s="1"/>
  <c r="G4050" i="2"/>
  <c r="T4049" i="2"/>
  <c r="S4049" i="2"/>
  <c r="R4049" i="2"/>
  <c r="Q4049" i="2"/>
  <c r="P4049" i="2"/>
  <c r="O4049" i="2"/>
  <c r="N4049" i="2"/>
  <c r="L4049" i="2"/>
  <c r="K4049" i="2"/>
  <c r="J4049" i="2"/>
  <c r="K5733" i="2" s="1"/>
  <c r="I4049" i="2"/>
  <c r="L5733" i="2" s="1"/>
  <c r="G4049" i="2"/>
  <c r="T4048" i="2"/>
  <c r="S4048" i="2"/>
  <c r="R4048" i="2"/>
  <c r="Q4048" i="2"/>
  <c r="P4048" i="2"/>
  <c r="O4048" i="2"/>
  <c r="N4048" i="2"/>
  <c r="K4048" i="2"/>
  <c r="J4048" i="2"/>
  <c r="K5751" i="2" s="1"/>
  <c r="I4048" i="2"/>
  <c r="L5751" i="2" s="1"/>
  <c r="G4048" i="2"/>
  <c r="T4047" i="2"/>
  <c r="S4047" i="2"/>
  <c r="R4047" i="2"/>
  <c r="Q4047" i="2"/>
  <c r="P4047" i="2"/>
  <c r="O4047" i="2"/>
  <c r="N4047" i="2"/>
  <c r="L4047" i="2"/>
  <c r="K4047" i="2"/>
  <c r="J4047" i="2"/>
  <c r="K4994" i="2" s="1"/>
  <c r="I4047" i="2"/>
  <c r="L4994" i="2" s="1"/>
  <c r="G4047" i="2"/>
  <c r="T4046" i="2"/>
  <c r="S4046" i="2"/>
  <c r="R4046" i="2"/>
  <c r="Q4046" i="2"/>
  <c r="P4046" i="2"/>
  <c r="O4046" i="2"/>
  <c r="N4046" i="2"/>
  <c r="L4046" i="2"/>
  <c r="K4046" i="2"/>
  <c r="J4046" i="2"/>
  <c r="K5451" i="2" s="1"/>
  <c r="I4046" i="2"/>
  <c r="L5451" i="2" s="1"/>
  <c r="G4046" i="2"/>
  <c r="T4045" i="2"/>
  <c r="S4045" i="2"/>
  <c r="R4045" i="2"/>
  <c r="Q4045" i="2"/>
  <c r="P4045" i="2"/>
  <c r="O4045" i="2"/>
  <c r="N4045" i="2"/>
  <c r="L4045" i="2"/>
  <c r="K4045" i="2"/>
  <c r="J4045" i="2"/>
  <c r="K5706" i="2" s="1"/>
  <c r="I4045" i="2"/>
  <c r="L5706" i="2" s="1"/>
  <c r="G4045" i="2"/>
  <c r="T4044" i="2"/>
  <c r="S4044" i="2"/>
  <c r="R4044" i="2"/>
  <c r="Q4044" i="2"/>
  <c r="P4044" i="2"/>
  <c r="O4044" i="2"/>
  <c r="N4044" i="2"/>
  <c r="L4044" i="2"/>
  <c r="K4044" i="2"/>
  <c r="J4044" i="2"/>
  <c r="K5255" i="2" s="1"/>
  <c r="M3572" i="2" s="1"/>
  <c r="I4044" i="2"/>
  <c r="L5255" i="2" s="1"/>
  <c r="G4044" i="2"/>
  <c r="T4043" i="2"/>
  <c r="S4043" i="2"/>
  <c r="R4043" i="2"/>
  <c r="Q4043" i="2"/>
  <c r="P4043" i="2"/>
  <c r="O4043" i="2"/>
  <c r="N4043" i="2"/>
  <c r="L4043" i="2"/>
  <c r="K4043" i="2"/>
  <c r="J4043" i="2"/>
  <c r="K5586" i="2" s="1"/>
  <c r="I4043" i="2"/>
  <c r="L5586" i="2" s="1"/>
  <c r="G4043" i="2"/>
  <c r="T4042" i="2"/>
  <c r="S4042" i="2"/>
  <c r="R4042" i="2"/>
  <c r="Q4042" i="2"/>
  <c r="P4042" i="2"/>
  <c r="O4042" i="2"/>
  <c r="N4042" i="2"/>
  <c r="K4042" i="2"/>
  <c r="J4042" i="2"/>
  <c r="K5330" i="2" s="1"/>
  <c r="I4042" i="2"/>
  <c r="L5330" i="2" s="1"/>
  <c r="G4042" i="2"/>
  <c r="T4041" i="2"/>
  <c r="S4041" i="2"/>
  <c r="R4041" i="2"/>
  <c r="Q4041" i="2"/>
  <c r="P4041" i="2"/>
  <c r="O4041" i="2"/>
  <c r="N4041" i="2"/>
  <c r="L4041" i="2"/>
  <c r="J4041" i="2"/>
  <c r="K5676" i="2" s="1"/>
  <c r="I4041" i="2"/>
  <c r="L5676" i="2" s="1"/>
  <c r="G4041" i="2"/>
  <c r="T4040" i="2"/>
  <c r="S4040" i="2"/>
  <c r="R4040" i="2"/>
  <c r="Q4040" i="2"/>
  <c r="P4040" i="2"/>
  <c r="O4040" i="2"/>
  <c r="N4040" i="2"/>
  <c r="L4040" i="2"/>
  <c r="K4040" i="2"/>
  <c r="J4040" i="2"/>
  <c r="K5798" i="2" s="1"/>
  <c r="I4040" i="2"/>
  <c r="L5798" i="2" s="1"/>
  <c r="G4040" i="2"/>
  <c r="T4039" i="2"/>
  <c r="S4039" i="2"/>
  <c r="R4039" i="2"/>
  <c r="Q4039" i="2"/>
  <c r="P4039" i="2"/>
  <c r="O4039" i="2"/>
  <c r="N4039" i="2"/>
  <c r="L4039" i="2"/>
  <c r="K4039" i="2"/>
  <c r="J4039" i="2"/>
  <c r="K5254" i="2" s="1"/>
  <c r="I4039" i="2"/>
  <c r="L5254" i="2" s="1"/>
  <c r="G4039" i="2"/>
  <c r="T4038" i="2"/>
  <c r="S4038" i="2"/>
  <c r="R4038" i="2"/>
  <c r="Q4038" i="2"/>
  <c r="P4038" i="2"/>
  <c r="O4038" i="2"/>
  <c r="N4038" i="2"/>
  <c r="L4038" i="2"/>
  <c r="K4038" i="2"/>
  <c r="J4038" i="2"/>
  <c r="K5065" i="2" s="1"/>
  <c r="I4038" i="2"/>
  <c r="L5065" i="2" s="1"/>
  <c r="G4038" i="2"/>
  <c r="T4037" i="2"/>
  <c r="S4037" i="2"/>
  <c r="R4037" i="2"/>
  <c r="Q4037" i="2"/>
  <c r="P4037" i="2"/>
  <c r="O4037" i="2"/>
  <c r="N4037" i="2"/>
  <c r="L4037" i="2"/>
  <c r="K4037" i="2"/>
  <c r="J4037" i="2"/>
  <c r="K5344" i="2" s="1"/>
  <c r="I4037" i="2"/>
  <c r="L5344" i="2" s="1"/>
  <c r="G4037" i="2"/>
  <c r="T4036" i="2"/>
  <c r="S4036" i="2"/>
  <c r="R4036" i="2"/>
  <c r="Q4036" i="2"/>
  <c r="P4036" i="2"/>
  <c r="O4036" i="2"/>
  <c r="N4036" i="2"/>
  <c r="L4036" i="2"/>
  <c r="K4036" i="2"/>
  <c r="J4036" i="2"/>
  <c r="K5136" i="2" s="1"/>
  <c r="I4036" i="2"/>
  <c r="L5136" i="2" s="1"/>
  <c r="G4036" i="2"/>
  <c r="T4035" i="2"/>
  <c r="S4035" i="2"/>
  <c r="R4035" i="2"/>
  <c r="Q4035" i="2"/>
  <c r="P4035" i="2"/>
  <c r="O4035" i="2"/>
  <c r="N4035" i="2"/>
  <c r="L4035" i="2"/>
  <c r="K4035" i="2"/>
  <c r="J4035" i="2"/>
  <c r="K5935" i="2" s="1"/>
  <c r="I4035" i="2"/>
  <c r="L5935" i="2" s="1"/>
  <c r="G4035" i="2"/>
  <c r="T4034" i="2"/>
  <c r="S4034" i="2"/>
  <c r="R4034" i="2"/>
  <c r="Q4034" i="2"/>
  <c r="P4034" i="2"/>
  <c r="O4034" i="2"/>
  <c r="N4034" i="2"/>
  <c r="K4034" i="2"/>
  <c r="J4034" i="2"/>
  <c r="K5106" i="2" s="1"/>
  <c r="I4034" i="2"/>
  <c r="L5106" i="2" s="1"/>
  <c r="G4034" i="2"/>
  <c r="T4033" i="2"/>
  <c r="S4033" i="2"/>
  <c r="R4033" i="2"/>
  <c r="Q4033" i="2"/>
  <c r="P4033" i="2"/>
  <c r="O4033" i="2"/>
  <c r="N4033" i="2"/>
  <c r="L4033" i="2"/>
  <c r="K4033" i="2"/>
  <c r="J4033" i="2"/>
  <c r="K5135" i="2" s="1"/>
  <c r="I4033" i="2"/>
  <c r="L5135" i="2" s="1"/>
  <c r="G4033" i="2"/>
  <c r="T4032" i="2"/>
  <c r="S4032" i="2"/>
  <c r="R4032" i="2"/>
  <c r="Q4032" i="2"/>
  <c r="P4032" i="2"/>
  <c r="O4032" i="2"/>
  <c r="N4032" i="2"/>
  <c r="L4032" i="2"/>
  <c r="K4032" i="2"/>
  <c r="J4032" i="2"/>
  <c r="K5817" i="2" s="1"/>
  <c r="I4032" i="2"/>
  <c r="L5817" i="2" s="1"/>
  <c r="G4032" i="2"/>
  <c r="T4031" i="2"/>
  <c r="S4031" i="2"/>
  <c r="R4031" i="2"/>
  <c r="Q4031" i="2"/>
  <c r="P4031" i="2"/>
  <c r="O4031" i="2"/>
  <c r="N4031" i="2"/>
  <c r="L4031" i="2"/>
  <c r="K4031" i="2"/>
  <c r="J4031" i="2"/>
  <c r="K5355" i="2" s="1"/>
  <c r="I4031" i="2"/>
  <c r="L5355" i="2" s="1"/>
  <c r="G4031" i="2"/>
  <c r="T4030" i="2"/>
  <c r="S4030" i="2"/>
  <c r="R4030" i="2"/>
  <c r="Q4030" i="2"/>
  <c r="P4030" i="2"/>
  <c r="O4030" i="2"/>
  <c r="N4030" i="2"/>
  <c r="L4030" i="2"/>
  <c r="K4030" i="2"/>
  <c r="J4030" i="2"/>
  <c r="K5134" i="2" s="1"/>
  <c r="I4030" i="2"/>
  <c r="L5134" i="2" s="1"/>
  <c r="G4030" i="2"/>
  <c r="T4029" i="2"/>
  <c r="S4029" i="2"/>
  <c r="R4029" i="2"/>
  <c r="Q4029" i="2"/>
  <c r="P4029" i="2"/>
  <c r="O4029" i="2"/>
  <c r="N4029" i="2"/>
  <c r="L4029" i="2"/>
  <c r="K4029" i="2"/>
  <c r="J4029" i="2"/>
  <c r="K5719" i="2" s="1"/>
  <c r="I4029" i="2"/>
  <c r="L5719" i="2" s="1"/>
  <c r="G4029" i="2"/>
  <c r="T4028" i="2"/>
  <c r="S4028" i="2"/>
  <c r="R4028" i="2"/>
  <c r="Q4028" i="2"/>
  <c r="P4028" i="2"/>
  <c r="O4028" i="2"/>
  <c r="N4028" i="2"/>
  <c r="L4028" i="2"/>
  <c r="K4028" i="2"/>
  <c r="J4028" i="2"/>
  <c r="K5750" i="2" s="1"/>
  <c r="I4028" i="2"/>
  <c r="L5750" i="2" s="1"/>
  <c r="G4028" i="2"/>
  <c r="T4027" i="2"/>
  <c r="S4027" i="2"/>
  <c r="R4027" i="2"/>
  <c r="Q4027" i="2"/>
  <c r="P4027" i="2"/>
  <c r="O4027" i="2"/>
  <c r="N4027" i="2"/>
  <c r="L4027" i="2"/>
  <c r="K4027" i="2"/>
  <c r="J4027" i="2"/>
  <c r="K5868" i="2" s="1"/>
  <c r="I4027" i="2"/>
  <c r="L5868" i="2" s="1"/>
  <c r="G4027" i="2"/>
  <c r="T4026" i="2"/>
  <c r="S4026" i="2"/>
  <c r="R4026" i="2"/>
  <c r="Q4026" i="2"/>
  <c r="P4026" i="2"/>
  <c r="O4026" i="2"/>
  <c r="N4026" i="2"/>
  <c r="L4026" i="2"/>
  <c r="K4026" i="2"/>
  <c r="J4026" i="2"/>
  <c r="K5202" i="2" s="1"/>
  <c r="I4026" i="2"/>
  <c r="L5202" i="2" s="1"/>
  <c r="G4026" i="2"/>
  <c r="T4025" i="2"/>
  <c r="S4025" i="2"/>
  <c r="R4025" i="2"/>
  <c r="Q4025" i="2"/>
  <c r="P4025" i="2"/>
  <c r="O4025" i="2"/>
  <c r="N4025" i="2"/>
  <c r="L4025" i="2"/>
  <c r="K4025" i="2"/>
  <c r="J4025" i="2"/>
  <c r="K5971" i="2" s="1"/>
  <c r="I4025" i="2"/>
  <c r="L5971" i="2" s="1"/>
  <c r="G4025" i="2"/>
  <c r="T4024" i="2"/>
  <c r="S4024" i="2"/>
  <c r="R4024" i="2"/>
  <c r="Q4024" i="2"/>
  <c r="P4024" i="2"/>
  <c r="O4024" i="2"/>
  <c r="N4024" i="2"/>
  <c r="L4024" i="2"/>
  <c r="K4024" i="2"/>
  <c r="J4024" i="2"/>
  <c r="K5926" i="2" s="1"/>
  <c r="I4024" i="2"/>
  <c r="L5926" i="2" s="1"/>
  <c r="G4024" i="2"/>
  <c r="T4023" i="2"/>
  <c r="S4023" i="2"/>
  <c r="R4023" i="2"/>
  <c r="Q4023" i="2"/>
  <c r="P4023" i="2"/>
  <c r="O4023" i="2"/>
  <c r="N4023" i="2"/>
  <c r="L4023" i="2"/>
  <c r="K4023" i="2"/>
  <c r="J4023" i="2"/>
  <c r="K4986" i="2" s="1"/>
  <c r="I4023" i="2"/>
  <c r="L4986" i="2" s="1"/>
  <c r="G4023" i="2"/>
  <c r="T4022" i="2"/>
  <c r="S4022" i="2"/>
  <c r="R4022" i="2"/>
  <c r="Q4022" i="2"/>
  <c r="P4022" i="2"/>
  <c r="O4022" i="2"/>
  <c r="N4022" i="2"/>
  <c r="L4022" i="2"/>
  <c r="J4022" i="2"/>
  <c r="K5749" i="2" s="1"/>
  <c r="I4022" i="2"/>
  <c r="L5749" i="2" s="1"/>
  <c r="G4022" i="2"/>
  <c r="T4021" i="2"/>
  <c r="S4021" i="2"/>
  <c r="R4021" i="2"/>
  <c r="Q4021" i="2"/>
  <c r="P4021" i="2"/>
  <c r="O4021" i="2"/>
  <c r="N4021" i="2"/>
  <c r="L4021" i="2"/>
  <c r="J4021" i="2"/>
  <c r="K5915" i="2" s="1"/>
  <c r="I4021" i="2"/>
  <c r="L5915" i="2" s="1"/>
  <c r="G4021" i="2"/>
  <c r="T4020" i="2"/>
  <c r="S4020" i="2"/>
  <c r="R4020" i="2"/>
  <c r="Q4020" i="2"/>
  <c r="P4020" i="2"/>
  <c r="O4020" i="2"/>
  <c r="N4020" i="2"/>
  <c r="L4020" i="2"/>
  <c r="K4020" i="2"/>
  <c r="J4020" i="2"/>
  <c r="K5321" i="2" s="1"/>
  <c r="I4020" i="2"/>
  <c r="L5321" i="2" s="1"/>
  <c r="G4020" i="2"/>
  <c r="T4019" i="2"/>
  <c r="S4019" i="2"/>
  <c r="R4019" i="2"/>
  <c r="Q4019" i="2"/>
  <c r="P4019" i="2"/>
  <c r="O4019" i="2"/>
  <c r="N4019" i="2"/>
  <c r="L4019" i="2"/>
  <c r="K4019" i="2"/>
  <c r="J4019" i="2"/>
  <c r="K5236" i="2" s="1"/>
  <c r="I4019" i="2"/>
  <c r="L5236" i="2" s="1"/>
  <c r="G4019" i="2"/>
  <c r="T4018" i="2"/>
  <c r="S4018" i="2"/>
  <c r="R4018" i="2"/>
  <c r="Q4018" i="2"/>
  <c r="P4018" i="2"/>
  <c r="O4018" i="2"/>
  <c r="N4018" i="2"/>
  <c r="L4018" i="2"/>
  <c r="K4018" i="2"/>
  <c r="J4018" i="2"/>
  <c r="K5292" i="2" s="1"/>
  <c r="I4018" i="2"/>
  <c r="L5292" i="2" s="1"/>
  <c r="G4018" i="2"/>
  <c r="T4017" i="2"/>
  <c r="S4017" i="2"/>
  <c r="R4017" i="2"/>
  <c r="Q4017" i="2"/>
  <c r="P4017" i="2"/>
  <c r="O4017" i="2"/>
  <c r="N4017" i="2"/>
  <c r="L4017" i="2"/>
  <c r="K4017" i="2"/>
  <c r="J4017" i="2"/>
  <c r="K5816" i="2" s="1"/>
  <c r="I4017" i="2"/>
  <c r="L5816" i="2" s="1"/>
  <c r="G4017" i="2"/>
  <c r="T4016" i="2"/>
  <c r="S4016" i="2"/>
  <c r="R4016" i="2"/>
  <c r="Q4016" i="2"/>
  <c r="P4016" i="2"/>
  <c r="O4016" i="2"/>
  <c r="N4016" i="2"/>
  <c r="L4016" i="2"/>
  <c r="K4016" i="2"/>
  <c r="J4016" i="2"/>
  <c r="K5522" i="2" s="1"/>
  <c r="I4016" i="2"/>
  <c r="L5522" i="2" s="1"/>
  <c r="G4016" i="2"/>
  <c r="T4015" i="2"/>
  <c r="S4015" i="2"/>
  <c r="R4015" i="2"/>
  <c r="Q4015" i="2"/>
  <c r="P4015" i="2"/>
  <c r="O4015" i="2"/>
  <c r="N4015" i="2"/>
  <c r="K4015" i="2"/>
  <c r="J4015" i="2"/>
  <c r="K5183" i="2" s="1"/>
  <c r="I4015" i="2"/>
  <c r="L5183" i="2" s="1"/>
  <c r="G4015" i="2"/>
  <c r="T4014" i="2"/>
  <c r="S4014" i="2"/>
  <c r="R4014" i="2"/>
  <c r="Q4014" i="2"/>
  <c r="P4014" i="2"/>
  <c r="O4014" i="2"/>
  <c r="N4014" i="2"/>
  <c r="L4014" i="2"/>
  <c r="K4014" i="2"/>
  <c r="J4014" i="2"/>
  <c r="K5280" i="2" s="1"/>
  <c r="I4014" i="2"/>
  <c r="L5280" i="2" s="1"/>
  <c r="G4014" i="2"/>
  <c r="T4013" i="2"/>
  <c r="S4013" i="2"/>
  <c r="R4013" i="2"/>
  <c r="Q4013" i="2"/>
  <c r="P4013" i="2"/>
  <c r="O4013" i="2"/>
  <c r="N4013" i="2"/>
  <c r="L4013" i="2"/>
  <c r="K4013" i="2"/>
  <c r="J4013" i="2"/>
  <c r="K5368" i="2" s="1"/>
  <c r="I4013" i="2"/>
  <c r="L5368" i="2" s="1"/>
  <c r="G4013" i="2"/>
  <c r="T4012" i="2"/>
  <c r="S4012" i="2"/>
  <c r="R4012" i="2"/>
  <c r="Q4012" i="2"/>
  <c r="P4012" i="2"/>
  <c r="O4012" i="2"/>
  <c r="N4012" i="2"/>
  <c r="L4012" i="2"/>
  <c r="K4012" i="2"/>
  <c r="J4012" i="2"/>
  <c r="K5797" i="2" s="1"/>
  <c r="I4012" i="2"/>
  <c r="L5797" i="2" s="1"/>
  <c r="G4012" i="2"/>
  <c r="T4011" i="2"/>
  <c r="S4011" i="2"/>
  <c r="R4011" i="2"/>
  <c r="Q4011" i="2"/>
  <c r="P4011" i="2"/>
  <c r="O4011" i="2"/>
  <c r="N4011" i="2"/>
  <c r="K4011" i="2"/>
  <c r="J4011" i="2"/>
  <c r="K5083" i="2" s="1"/>
  <c r="I4011" i="2"/>
  <c r="L5083" i="2" s="1"/>
  <c r="G4011" i="2"/>
  <c r="T4010" i="2"/>
  <c r="S4010" i="2"/>
  <c r="R4010" i="2"/>
  <c r="Q4010" i="2"/>
  <c r="P4010" i="2"/>
  <c r="O4010" i="2"/>
  <c r="N4010" i="2"/>
  <c r="L4010" i="2"/>
  <c r="K4010" i="2"/>
  <c r="J4010" i="2"/>
  <c r="K5958" i="2" s="1"/>
  <c r="I4010" i="2"/>
  <c r="L5958" i="2" s="1"/>
  <c r="G4010" i="2"/>
  <c r="T4009" i="2"/>
  <c r="S4009" i="2"/>
  <c r="R4009" i="2"/>
  <c r="Q4009" i="2"/>
  <c r="P4009" i="2"/>
  <c r="O4009" i="2"/>
  <c r="N4009" i="2"/>
  <c r="L4009" i="2"/>
  <c r="K4009" i="2"/>
  <c r="J4009" i="2"/>
  <c r="K5269" i="2" s="1"/>
  <c r="I4009" i="2"/>
  <c r="L5269" i="2" s="1"/>
  <c r="G4009" i="2"/>
  <c r="T4008" i="2"/>
  <c r="S4008" i="2"/>
  <c r="R4008" i="2"/>
  <c r="Q4008" i="2"/>
  <c r="P4008" i="2"/>
  <c r="O4008" i="2"/>
  <c r="N4008" i="2"/>
  <c r="K4008" i="2"/>
  <c r="J4008" i="2"/>
  <c r="K5413" i="2" s="1"/>
  <c r="I4008" i="2"/>
  <c r="L5413" i="2" s="1"/>
  <c r="G4008" i="2"/>
  <c r="T4007" i="2"/>
  <c r="S4007" i="2"/>
  <c r="R4007" i="2"/>
  <c r="Q4007" i="2"/>
  <c r="P4007" i="2"/>
  <c r="O4007" i="2"/>
  <c r="N4007" i="2"/>
  <c r="K4007" i="2"/>
  <c r="J4007" i="2"/>
  <c r="K5767" i="2" s="1"/>
  <c r="I4007" i="2"/>
  <c r="L5767" i="2" s="1"/>
  <c r="G4007" i="2"/>
  <c r="T4006" i="2"/>
  <c r="S4006" i="2"/>
  <c r="R4006" i="2"/>
  <c r="Q4006" i="2"/>
  <c r="P4006" i="2"/>
  <c r="O4006" i="2"/>
  <c r="N4006" i="2"/>
  <c r="K4006" i="2"/>
  <c r="J4006" i="2"/>
  <c r="K5914" i="2" s="1"/>
  <c r="I4006" i="2"/>
  <c r="L5914" i="2" s="1"/>
  <c r="G4006" i="2"/>
  <c r="T4005" i="2"/>
  <c r="S4005" i="2"/>
  <c r="R4005" i="2"/>
  <c r="Q4005" i="2"/>
  <c r="P4005" i="2"/>
  <c r="O4005" i="2"/>
  <c r="N4005" i="2"/>
  <c r="L4005" i="2"/>
  <c r="M5886" i="2" s="1"/>
  <c r="J4005" i="2"/>
  <c r="K5886" i="2" s="1"/>
  <c r="I4005" i="2"/>
  <c r="L5886" i="2" s="1"/>
  <c r="G4005" i="2"/>
  <c r="T4004" i="2"/>
  <c r="S4004" i="2"/>
  <c r="R4004" i="2"/>
  <c r="Q4004" i="2"/>
  <c r="P4004" i="2"/>
  <c r="O4004" i="2"/>
  <c r="N4004" i="2"/>
  <c r="L4004" i="2"/>
  <c r="K4004" i="2"/>
  <c r="J4004" i="2"/>
  <c r="K5885" i="2" s="1"/>
  <c r="I4004" i="2"/>
  <c r="L5885" i="2" s="1"/>
  <c r="G4004" i="2"/>
  <c r="T4003" i="2"/>
  <c r="S4003" i="2"/>
  <c r="R4003" i="2"/>
  <c r="Q4003" i="2"/>
  <c r="P4003" i="2"/>
  <c r="O4003" i="2"/>
  <c r="N4003" i="2"/>
  <c r="L4003" i="2"/>
  <c r="K4003" i="2"/>
  <c r="J4003" i="2"/>
  <c r="K5957" i="2" s="1"/>
  <c r="M3917" i="2" s="1"/>
  <c r="I4003" i="2"/>
  <c r="L5957" i="2" s="1"/>
  <c r="G4003" i="2"/>
  <c r="T4002" i="2"/>
  <c r="S4002" i="2"/>
  <c r="R4002" i="2"/>
  <c r="Q4002" i="2"/>
  <c r="P4002" i="2"/>
  <c r="O4002" i="2"/>
  <c r="N4002" i="2"/>
  <c r="L4002" i="2"/>
  <c r="K4002" i="2"/>
  <c r="J4002" i="2"/>
  <c r="K5201" i="2" s="1"/>
  <c r="I4002" i="2"/>
  <c r="L5201" i="2" s="1"/>
  <c r="G4002" i="2"/>
  <c r="T4001" i="2"/>
  <c r="S4001" i="2"/>
  <c r="R4001" i="2"/>
  <c r="Q4001" i="2"/>
  <c r="P4001" i="2"/>
  <c r="O4001" i="2"/>
  <c r="N4001" i="2"/>
  <c r="L4001" i="2"/>
  <c r="K4001" i="2"/>
  <c r="J4001" i="2"/>
  <c r="K5279" i="2" s="1"/>
  <c r="M3595" i="2" s="1"/>
  <c r="I4001" i="2"/>
  <c r="L5279" i="2" s="1"/>
  <c r="G4001" i="2"/>
  <c r="T4000" i="2"/>
  <c r="S4000" i="2"/>
  <c r="R4000" i="2"/>
  <c r="Q4000" i="2"/>
  <c r="P4000" i="2"/>
  <c r="O4000" i="2"/>
  <c r="N4000" i="2"/>
  <c r="L4000" i="2"/>
  <c r="K4000" i="2"/>
  <c r="J4000" i="2"/>
  <c r="K5585" i="2" s="1"/>
  <c r="I4000" i="2"/>
  <c r="L5585" i="2" s="1"/>
  <c r="G4000" i="2"/>
  <c r="T3999" i="2"/>
  <c r="S3999" i="2"/>
  <c r="R3999" i="2"/>
  <c r="Q3999" i="2"/>
  <c r="P3999" i="2"/>
  <c r="O3999" i="2"/>
  <c r="N3999" i="2"/>
  <c r="L3999" i="2"/>
  <c r="K3999" i="2"/>
  <c r="J3999" i="2"/>
  <c r="K5401" i="2" s="1"/>
  <c r="I3999" i="2"/>
  <c r="L5401" i="2" s="1"/>
  <c r="G3999" i="2"/>
  <c r="T3998" i="2"/>
  <c r="S3998" i="2"/>
  <c r="R3998" i="2"/>
  <c r="Q3998" i="2"/>
  <c r="P3998" i="2"/>
  <c r="O3998" i="2"/>
  <c r="N3998" i="2"/>
  <c r="L3998" i="2"/>
  <c r="K3998" i="2"/>
  <c r="J3998" i="2"/>
  <c r="K5050" i="2" s="1"/>
  <c r="I3998" i="2"/>
  <c r="L5050" i="2" s="1"/>
  <c r="G3998" i="2"/>
  <c r="T3997" i="2"/>
  <c r="S3997" i="2"/>
  <c r="R3997" i="2"/>
  <c r="Q3997" i="2"/>
  <c r="P3997" i="2"/>
  <c r="O3997" i="2"/>
  <c r="N3997" i="2"/>
  <c r="L3997" i="2"/>
  <c r="M5884" i="2" s="1"/>
  <c r="J3997" i="2"/>
  <c r="K5884" i="2" s="1"/>
  <c r="I3997" i="2"/>
  <c r="L5884" i="2" s="1"/>
  <c r="G3997" i="2"/>
  <c r="T3996" i="2"/>
  <c r="S3996" i="2"/>
  <c r="R3996" i="2"/>
  <c r="Q3996" i="2"/>
  <c r="P3996" i="2"/>
  <c r="O3996" i="2"/>
  <c r="N3996" i="2"/>
  <c r="L3996" i="2"/>
  <c r="K3996" i="2"/>
  <c r="J3996" i="2"/>
  <c r="K5440" i="2" s="1"/>
  <c r="I3996" i="2"/>
  <c r="L5440" i="2" s="1"/>
  <c r="G3996" i="2"/>
  <c r="T3995" i="2"/>
  <c r="S3995" i="2"/>
  <c r="R3995" i="2"/>
  <c r="Q3995" i="2"/>
  <c r="P3995" i="2"/>
  <c r="O3995" i="2"/>
  <c r="N3995" i="2"/>
  <c r="L3995" i="2"/>
  <c r="K3995" i="2"/>
  <c r="J3995" i="2"/>
  <c r="K5426" i="2" s="1"/>
  <c r="I3995" i="2"/>
  <c r="L5426" i="2" s="1"/>
  <c r="G3995" i="2"/>
  <c r="T3994" i="2"/>
  <c r="S3994" i="2"/>
  <c r="R3994" i="2"/>
  <c r="Q3994" i="2"/>
  <c r="P3994" i="2"/>
  <c r="O3994" i="2"/>
  <c r="N3994" i="2"/>
  <c r="L3994" i="2"/>
  <c r="K3994" i="2"/>
  <c r="J3994" i="2"/>
  <c r="K5095" i="2" s="1"/>
  <c r="I3994" i="2"/>
  <c r="L5095" i="2" s="1"/>
  <c r="G3994" i="2"/>
  <c r="T3993" i="2"/>
  <c r="S3993" i="2"/>
  <c r="R3993" i="2"/>
  <c r="Q3993" i="2"/>
  <c r="P3993" i="2"/>
  <c r="O3993" i="2"/>
  <c r="N3993" i="2"/>
  <c r="L3993" i="2"/>
  <c r="K3993" i="2"/>
  <c r="J3993" i="2"/>
  <c r="K5034" i="2" s="1"/>
  <c r="I3993" i="2"/>
  <c r="L5034" i="2" s="1"/>
  <c r="G3993" i="2"/>
  <c r="T3992" i="2"/>
  <c r="S3992" i="2"/>
  <c r="R3992" i="2"/>
  <c r="Q3992" i="2"/>
  <c r="P3992" i="2"/>
  <c r="O3992" i="2"/>
  <c r="N3992" i="2"/>
  <c r="L3992" i="2"/>
  <c r="K3992" i="2"/>
  <c r="J3992" i="2"/>
  <c r="K5559" i="2" s="1"/>
  <c r="I3992" i="2"/>
  <c r="L5559" i="2" s="1"/>
  <c r="G3992" i="2"/>
  <c r="T3991" i="2"/>
  <c r="S3991" i="2"/>
  <c r="R3991" i="2"/>
  <c r="Q3991" i="2"/>
  <c r="P3991" i="2"/>
  <c r="O3991" i="2"/>
  <c r="N3991" i="2"/>
  <c r="L3991" i="2"/>
  <c r="K3991" i="2"/>
  <c r="J3991" i="2"/>
  <c r="K4993" i="2" s="1"/>
  <c r="I3991" i="2"/>
  <c r="L4993" i="2" s="1"/>
  <c r="G3991" i="2"/>
  <c r="T3990" i="2"/>
  <c r="S3990" i="2"/>
  <c r="R3990" i="2"/>
  <c r="Q3990" i="2"/>
  <c r="P3990" i="2"/>
  <c r="O3990" i="2"/>
  <c r="N3990" i="2"/>
  <c r="L3990" i="2"/>
  <c r="K3990" i="2"/>
  <c r="J3990" i="2"/>
  <c r="K5049" i="2" s="1"/>
  <c r="I3990" i="2"/>
  <c r="L5049" i="2" s="1"/>
  <c r="G3990" i="2"/>
  <c r="T3989" i="2"/>
  <c r="S3989" i="2"/>
  <c r="R3989" i="2"/>
  <c r="Q3989" i="2"/>
  <c r="P3989" i="2"/>
  <c r="O3989" i="2"/>
  <c r="N3989" i="2"/>
  <c r="L3989" i="2"/>
  <c r="K3989" i="2"/>
  <c r="J3989" i="2"/>
  <c r="K5850" i="2" s="1"/>
  <c r="I3989" i="2"/>
  <c r="L5850" i="2" s="1"/>
  <c r="G3989" i="2"/>
  <c r="T3988" i="2"/>
  <c r="S3988" i="2"/>
  <c r="R3988" i="2"/>
  <c r="Q3988" i="2"/>
  <c r="P3988" i="2"/>
  <c r="O3988" i="2"/>
  <c r="N3988" i="2"/>
  <c r="L3988" i="2"/>
  <c r="K3988" i="2"/>
  <c r="J3988" i="2"/>
  <c r="K5638" i="2" s="1"/>
  <c r="I3988" i="2"/>
  <c r="L5638" i="2" s="1"/>
  <c r="G3988" i="2"/>
  <c r="T3987" i="2"/>
  <c r="S3987" i="2"/>
  <c r="R3987" i="2"/>
  <c r="Q3987" i="2"/>
  <c r="P3987" i="2"/>
  <c r="O3987" i="2"/>
  <c r="N3987" i="2"/>
  <c r="L3987" i="2"/>
  <c r="K3987" i="2"/>
  <c r="J3987" i="2"/>
  <c r="K5200" i="2" s="1"/>
  <c r="I3987" i="2"/>
  <c r="L5200" i="2" s="1"/>
  <c r="G3987" i="2"/>
  <c r="T3986" i="2"/>
  <c r="S3986" i="2"/>
  <c r="R3986" i="2"/>
  <c r="Q3986" i="2"/>
  <c r="P3986" i="2"/>
  <c r="O3986" i="2"/>
  <c r="N3986" i="2"/>
  <c r="K3986" i="2"/>
  <c r="J3986" i="2"/>
  <c r="K5766" i="2" s="1"/>
  <c r="I3986" i="2"/>
  <c r="L5766" i="2" s="1"/>
  <c r="G3986" i="2"/>
  <c r="T3985" i="2"/>
  <c r="S3985" i="2"/>
  <c r="R3985" i="2"/>
  <c r="Q3985" i="2"/>
  <c r="P3985" i="2"/>
  <c r="O3985" i="2"/>
  <c r="N3985" i="2"/>
  <c r="L3985" i="2"/>
  <c r="K3985" i="2"/>
  <c r="J3985" i="2"/>
  <c r="K5532" i="2" s="1"/>
  <c r="I3985" i="2"/>
  <c r="L5532" i="2" s="1"/>
  <c r="G3985" i="2"/>
  <c r="T3984" i="2"/>
  <c r="S3984" i="2"/>
  <c r="R3984" i="2"/>
  <c r="Q3984" i="2"/>
  <c r="P3984" i="2"/>
  <c r="O3984" i="2"/>
  <c r="N3984" i="2"/>
  <c r="L3984" i="2"/>
  <c r="K3984" i="2"/>
  <c r="J3984" i="2"/>
  <c r="K5899" i="2" s="1"/>
  <c r="I3984" i="2"/>
  <c r="L5899" i="2" s="1"/>
  <c r="G3984" i="2"/>
  <c r="T3983" i="2"/>
  <c r="S3983" i="2"/>
  <c r="R3983" i="2"/>
  <c r="Q3983" i="2"/>
  <c r="P3983" i="2"/>
  <c r="O3983" i="2"/>
  <c r="N3983" i="2"/>
  <c r="K3983" i="2"/>
  <c r="J3983" i="2"/>
  <c r="K5656" i="2" s="1"/>
  <c r="I3983" i="2"/>
  <c r="L5656" i="2" s="1"/>
  <c r="G3983" i="2"/>
  <c r="T3982" i="2"/>
  <c r="S3982" i="2"/>
  <c r="R3982" i="2"/>
  <c r="Q3982" i="2"/>
  <c r="P3982" i="2"/>
  <c r="O3982" i="2"/>
  <c r="N3982" i="2"/>
  <c r="L3982" i="2"/>
  <c r="M5469" i="2" s="1"/>
  <c r="J3982" i="2"/>
  <c r="K5469" i="2" s="1"/>
  <c r="I3982" i="2"/>
  <c r="L5469" i="2" s="1"/>
  <c r="G3982" i="2"/>
  <c r="T3981" i="2"/>
  <c r="S3981" i="2"/>
  <c r="R3981" i="2"/>
  <c r="Q3981" i="2"/>
  <c r="P3981" i="2"/>
  <c r="O3981" i="2"/>
  <c r="N3981" i="2"/>
  <c r="L3981" i="2"/>
  <c r="K3981" i="2"/>
  <c r="J3981" i="2"/>
  <c r="K5849" i="2" s="1"/>
  <c r="I3981" i="2"/>
  <c r="L5849" i="2" s="1"/>
  <c r="G3981" i="2"/>
  <c r="T3980" i="2"/>
  <c r="S3980" i="2"/>
  <c r="R3980" i="2"/>
  <c r="Q3980" i="2"/>
  <c r="P3980" i="2"/>
  <c r="O3980" i="2"/>
  <c r="N3980" i="2"/>
  <c r="L3980" i="2"/>
  <c r="K3980" i="2"/>
  <c r="J3980" i="2"/>
  <c r="K5383" i="2" s="1"/>
  <c r="I3980" i="2"/>
  <c r="L5383" i="2" s="1"/>
  <c r="M3277" i="2" s="1"/>
  <c r="G3980" i="2"/>
  <c r="T3979" i="2"/>
  <c r="S3979" i="2"/>
  <c r="R3979" i="2"/>
  <c r="Q3979" i="2"/>
  <c r="P3979" i="2"/>
  <c r="O3979" i="2"/>
  <c r="N3979" i="2"/>
  <c r="L3979" i="2"/>
  <c r="K3979" i="2"/>
  <c r="J3979" i="2"/>
  <c r="K5815" i="2" s="1"/>
  <c r="I3979" i="2"/>
  <c r="L5815" i="2" s="1"/>
  <c r="G3979" i="2"/>
  <c r="T3978" i="2"/>
  <c r="S3978" i="2"/>
  <c r="R3978" i="2"/>
  <c r="Q3978" i="2"/>
  <c r="P3978" i="2"/>
  <c r="O3978" i="2"/>
  <c r="N3978" i="2"/>
  <c r="L3978" i="2"/>
  <c r="K3978" i="2"/>
  <c r="J3978" i="2"/>
  <c r="K5343" i="2" s="1"/>
  <c r="I3978" i="2"/>
  <c r="L5343" i="2" s="1"/>
  <c r="M1717" i="2" s="1"/>
  <c r="G3978" i="2"/>
  <c r="T3977" i="2"/>
  <c r="S3977" i="2"/>
  <c r="R3977" i="2"/>
  <c r="Q3977" i="2"/>
  <c r="P3977" i="2"/>
  <c r="O3977" i="2"/>
  <c r="N3977" i="2"/>
  <c r="L3977" i="2"/>
  <c r="K3977" i="2"/>
  <c r="J3977" i="2"/>
  <c r="K5609" i="2" s="1"/>
  <c r="I3977" i="2"/>
  <c r="L5609" i="2" s="1"/>
  <c r="G3977" i="2"/>
  <c r="T3976" i="2"/>
  <c r="S3976" i="2"/>
  <c r="R3976" i="2"/>
  <c r="Q3976" i="2"/>
  <c r="P3976" i="2"/>
  <c r="O3976" i="2"/>
  <c r="N3976" i="2"/>
  <c r="L3976" i="2"/>
  <c r="K3976" i="2"/>
  <c r="J3976" i="2"/>
  <c r="K5064" i="2" s="1"/>
  <c r="I3976" i="2"/>
  <c r="L5064" i="2" s="1"/>
  <c r="G3976" i="2"/>
  <c r="T3975" i="2"/>
  <c r="S3975" i="2"/>
  <c r="R3975" i="2"/>
  <c r="Q3975" i="2"/>
  <c r="P3975" i="2"/>
  <c r="O3975" i="2"/>
  <c r="N3975" i="2"/>
  <c r="L3975" i="2"/>
  <c r="K3975" i="2"/>
  <c r="J3975" i="2"/>
  <c r="K5216" i="2" s="1"/>
  <c r="I3975" i="2"/>
  <c r="L5216" i="2" s="1"/>
  <c r="G3975" i="2"/>
  <c r="T3974" i="2"/>
  <c r="S3974" i="2"/>
  <c r="R3974" i="2"/>
  <c r="Q3974" i="2"/>
  <c r="P3974" i="2"/>
  <c r="O3974" i="2"/>
  <c r="N3974" i="2"/>
  <c r="L3974" i="2"/>
  <c r="K3974" i="2"/>
  <c r="J3974" i="2"/>
  <c r="K5291" i="2" s="1"/>
  <c r="I3974" i="2"/>
  <c r="L5291" i="2" s="1"/>
  <c r="G3974" i="2"/>
  <c r="T3973" i="2"/>
  <c r="S3973" i="2"/>
  <c r="R3973" i="2"/>
  <c r="Q3973" i="2"/>
  <c r="P3973" i="2"/>
  <c r="O3973" i="2"/>
  <c r="N3973" i="2"/>
  <c r="L3973" i="2"/>
  <c r="K3973" i="2"/>
  <c r="J3973" i="2"/>
  <c r="K5182" i="2" s="1"/>
  <c r="I3973" i="2"/>
  <c r="L5182" i="2" s="1"/>
  <c r="G3973" i="2"/>
  <c r="T3972" i="2"/>
  <c r="S3972" i="2"/>
  <c r="R3972" i="2"/>
  <c r="Q3972" i="2"/>
  <c r="P3972" i="2"/>
  <c r="O3972" i="2"/>
  <c r="N3972" i="2"/>
  <c r="K3972" i="2"/>
  <c r="J3972" i="2"/>
  <c r="K5278" i="2" s="1"/>
  <c r="I3972" i="2"/>
  <c r="L5278" i="2" s="1"/>
  <c r="G3972" i="2"/>
  <c r="T3971" i="2"/>
  <c r="S3971" i="2"/>
  <c r="R3971" i="2"/>
  <c r="Q3971" i="2"/>
  <c r="P3971" i="2"/>
  <c r="O3971" i="2"/>
  <c r="N3971" i="2"/>
  <c r="L3971" i="2"/>
  <c r="K3971" i="2"/>
  <c r="J3971" i="2"/>
  <c r="K5320" i="2" s="1"/>
  <c r="I3971" i="2"/>
  <c r="L5320" i="2" s="1"/>
  <c r="G3971" i="2"/>
  <c r="T3970" i="2"/>
  <c r="S3970" i="2"/>
  <c r="R3970" i="2"/>
  <c r="Q3970" i="2"/>
  <c r="P3970" i="2"/>
  <c r="O3970" i="2"/>
  <c r="N3970" i="2"/>
  <c r="K3970" i="2"/>
  <c r="J3970" i="2"/>
  <c r="K5151" i="2" s="1"/>
  <c r="I3970" i="2"/>
  <c r="L5151" i="2" s="1"/>
  <c r="G3970" i="2"/>
  <c r="T3969" i="2"/>
  <c r="S3969" i="2"/>
  <c r="R3969" i="2"/>
  <c r="Q3969" i="2"/>
  <c r="P3969" i="2"/>
  <c r="O3969" i="2"/>
  <c r="N3969" i="2"/>
  <c r="L3969" i="2"/>
  <c r="K3969" i="2"/>
  <c r="J3969" i="2"/>
  <c r="K5181" i="2" s="1"/>
  <c r="I3969" i="2"/>
  <c r="L5181" i="2" s="1"/>
  <c r="G3969" i="2"/>
  <c r="T3968" i="2"/>
  <c r="S3968" i="2"/>
  <c r="R3968" i="2"/>
  <c r="Q3968" i="2"/>
  <c r="P3968" i="2"/>
  <c r="O3968" i="2"/>
  <c r="N3968" i="2"/>
  <c r="K3968" i="2"/>
  <c r="J3968" i="2"/>
  <c r="K5468" i="2" s="1"/>
  <c r="I3968" i="2"/>
  <c r="L5468" i="2" s="1"/>
  <c r="G3968" i="2"/>
  <c r="T3967" i="2"/>
  <c r="S3967" i="2"/>
  <c r="R3967" i="2"/>
  <c r="Q3967" i="2"/>
  <c r="P3967" i="2"/>
  <c r="O3967" i="2"/>
  <c r="N3967" i="2"/>
  <c r="K3967" i="2"/>
  <c r="J3967" i="2"/>
  <c r="K5304" i="2" s="1"/>
  <c r="I3967" i="2"/>
  <c r="L5304" i="2" s="1"/>
  <c r="G3967" i="2"/>
  <c r="T3966" i="2"/>
  <c r="S3966" i="2"/>
  <c r="R3966" i="2"/>
  <c r="Q3966" i="2"/>
  <c r="P3966" i="2"/>
  <c r="O3966" i="2"/>
  <c r="N3966" i="2"/>
  <c r="L3966" i="2"/>
  <c r="M5637" i="2" s="1"/>
  <c r="K3966" i="2"/>
  <c r="J3966" i="2"/>
  <c r="K5637" i="2" s="1"/>
  <c r="I3966" i="2"/>
  <c r="L5637" i="2" s="1"/>
  <c r="G3966" i="2"/>
  <c r="T3965" i="2"/>
  <c r="S3965" i="2"/>
  <c r="R3965" i="2"/>
  <c r="Q3965" i="2"/>
  <c r="P3965" i="2"/>
  <c r="O3965" i="2"/>
  <c r="N3965" i="2"/>
  <c r="L3965" i="2"/>
  <c r="K3965" i="2"/>
  <c r="J3965" i="2"/>
  <c r="K5636" i="2" s="1"/>
  <c r="M3763" i="2" s="1"/>
  <c r="I3965" i="2"/>
  <c r="L5636" i="2" s="1"/>
  <c r="G3965" i="2"/>
  <c r="T3964" i="2"/>
  <c r="S3964" i="2"/>
  <c r="R3964" i="2"/>
  <c r="Q3964" i="2"/>
  <c r="P3964" i="2"/>
  <c r="O3964" i="2"/>
  <c r="N3964" i="2"/>
  <c r="L3964" i="2"/>
  <c r="K3964" i="2"/>
  <c r="J3964" i="2"/>
  <c r="K5315" i="2" s="1"/>
  <c r="I3964" i="2"/>
  <c r="L5315" i="2" s="1"/>
  <c r="G3964" i="2"/>
  <c r="T3963" i="2"/>
  <c r="S3963" i="2"/>
  <c r="R3963" i="2"/>
  <c r="Q3963" i="2"/>
  <c r="P3963" i="2"/>
  <c r="O3963" i="2"/>
  <c r="N3963" i="2"/>
  <c r="L3963" i="2"/>
  <c r="K3963" i="2"/>
  <c r="J3963" i="2"/>
  <c r="K5117" i="2" s="1"/>
  <c r="I3963" i="2"/>
  <c r="L5117" i="2" s="1"/>
  <c r="G3963" i="2"/>
  <c r="T3962" i="2"/>
  <c r="S3962" i="2"/>
  <c r="R3962" i="2"/>
  <c r="Q3962" i="2"/>
  <c r="P3962" i="2"/>
  <c r="O3962" i="2"/>
  <c r="N3962" i="2"/>
  <c r="L3962" i="2"/>
  <c r="K3962" i="2"/>
  <c r="J3962" i="2"/>
  <c r="K5450" i="2" s="1"/>
  <c r="I3962" i="2"/>
  <c r="L5450" i="2" s="1"/>
  <c r="G3962" i="2"/>
  <c r="T3961" i="2"/>
  <c r="S3961" i="2"/>
  <c r="R3961" i="2"/>
  <c r="Q3961" i="2"/>
  <c r="P3961" i="2"/>
  <c r="O3961" i="2"/>
  <c r="N3961" i="2"/>
  <c r="L3961" i="2"/>
  <c r="K3961" i="2"/>
  <c r="J3961" i="2"/>
  <c r="K5970" i="2" s="1"/>
  <c r="I3961" i="2"/>
  <c r="L5970" i="2" s="1"/>
  <c r="G3961" i="2"/>
  <c r="T3960" i="2"/>
  <c r="S3960" i="2"/>
  <c r="R3960" i="2"/>
  <c r="Q3960" i="2"/>
  <c r="P3960" i="2"/>
  <c r="O3960" i="2"/>
  <c r="N3960" i="2"/>
  <c r="L3960" i="2"/>
  <c r="K3960" i="2"/>
  <c r="J3960" i="2"/>
  <c r="K5732" i="2" s="1"/>
  <c r="I3960" i="2"/>
  <c r="L5732" i="2" s="1"/>
  <c r="G3960" i="2"/>
  <c r="T3959" i="2"/>
  <c r="S3959" i="2"/>
  <c r="R3959" i="2"/>
  <c r="Q3959" i="2"/>
  <c r="P3959" i="2"/>
  <c r="O3959" i="2"/>
  <c r="N3959" i="2"/>
  <c r="L3959" i="2"/>
  <c r="K3959" i="2"/>
  <c r="J3959" i="2"/>
  <c r="K5956" i="2" s="1"/>
  <c r="I3959" i="2"/>
  <c r="L5956" i="2" s="1"/>
  <c r="G3959" i="2"/>
  <c r="T3958" i="2"/>
  <c r="S3958" i="2"/>
  <c r="R3958" i="2"/>
  <c r="Q3958" i="2"/>
  <c r="P3958" i="2"/>
  <c r="O3958" i="2"/>
  <c r="N3958" i="2"/>
  <c r="L3958" i="2"/>
  <c r="M5425" i="2" s="1"/>
  <c r="K3958" i="2"/>
  <c r="J3958" i="2"/>
  <c r="K5425" i="2" s="1"/>
  <c r="I3958" i="2"/>
  <c r="L5425" i="2" s="1"/>
  <c r="G3958" i="2"/>
  <c r="T3957" i="2"/>
  <c r="S3957" i="2"/>
  <c r="R3957" i="2"/>
  <c r="Q3957" i="2"/>
  <c r="P3957" i="2"/>
  <c r="O3957" i="2"/>
  <c r="N3957" i="2"/>
  <c r="L3957" i="2"/>
  <c r="K3957" i="2"/>
  <c r="J3957" i="2"/>
  <c r="K5235" i="2" s="1"/>
  <c r="I3957" i="2"/>
  <c r="L5235" i="2" s="1"/>
  <c r="G3957" i="2"/>
  <c r="T3956" i="2"/>
  <c r="S3956" i="2"/>
  <c r="R3956" i="2"/>
  <c r="Q3956" i="2"/>
  <c r="P3956" i="2"/>
  <c r="O3956" i="2"/>
  <c r="N3956" i="2"/>
  <c r="L3956" i="2"/>
  <c r="K3956" i="2"/>
  <c r="J3956" i="2"/>
  <c r="K5796" i="2" s="1"/>
  <c r="I3956" i="2"/>
  <c r="L5796" i="2" s="1"/>
  <c r="G3956" i="2"/>
  <c r="T3955" i="2"/>
  <c r="S3955" i="2"/>
  <c r="R3955" i="2"/>
  <c r="Q3955" i="2"/>
  <c r="P3955" i="2"/>
  <c r="O3955" i="2"/>
  <c r="N3955" i="2"/>
  <c r="L3955" i="2"/>
  <c r="K3955" i="2"/>
  <c r="J3955" i="2"/>
  <c r="K5925" i="2" s="1"/>
  <c r="I3955" i="2"/>
  <c r="L5925" i="2" s="1"/>
  <c r="G3955" i="2"/>
  <c r="T3954" i="2"/>
  <c r="S3954" i="2"/>
  <c r="R3954" i="2"/>
  <c r="Q3954" i="2"/>
  <c r="P3954" i="2"/>
  <c r="O3954" i="2"/>
  <c r="N3954" i="2"/>
  <c r="L3954" i="2"/>
  <c r="K3954" i="2"/>
  <c r="J3954" i="2"/>
  <c r="K5180" i="2" s="1"/>
  <c r="I3954" i="2"/>
  <c r="L5180" i="2" s="1"/>
  <c r="G3954" i="2"/>
  <c r="T3953" i="2"/>
  <c r="S3953" i="2"/>
  <c r="R3953" i="2"/>
  <c r="Q3953" i="2"/>
  <c r="P3953" i="2"/>
  <c r="O3953" i="2"/>
  <c r="N3953" i="2"/>
  <c r="L3953" i="2"/>
  <c r="K3953" i="2"/>
  <c r="J3953" i="2"/>
  <c r="K5082" i="2" s="1"/>
  <c r="I3953" i="2"/>
  <c r="L5082" i="2" s="1"/>
  <c r="G3953" i="2"/>
  <c r="T3952" i="2"/>
  <c r="S3952" i="2"/>
  <c r="R3952" i="2"/>
  <c r="Q3952" i="2"/>
  <c r="P3952" i="2"/>
  <c r="O3952" i="2"/>
  <c r="N3952" i="2"/>
  <c r="L3952" i="2"/>
  <c r="K3952" i="2"/>
  <c r="J3952" i="2"/>
  <c r="K5199" i="2" s="1"/>
  <c r="I3952" i="2"/>
  <c r="L5199" i="2" s="1"/>
  <c r="G3952" i="2"/>
  <c r="T3951" i="2"/>
  <c r="S3951" i="2"/>
  <c r="R3951" i="2"/>
  <c r="Q3951" i="2"/>
  <c r="P3951" i="2"/>
  <c r="O3951" i="2"/>
  <c r="N3951" i="2"/>
  <c r="M3951" i="2"/>
  <c r="K3951" i="2"/>
  <c r="J3951" i="2"/>
  <c r="K5354" i="2" s="1"/>
  <c r="I3951" i="2"/>
  <c r="L5354" i="2" s="1"/>
  <c r="M3427" i="2" s="1"/>
  <c r="G3951" i="2"/>
  <c r="T3950" i="2"/>
  <c r="S3950" i="2"/>
  <c r="R3950" i="2"/>
  <c r="Q3950" i="2"/>
  <c r="P3950" i="2"/>
  <c r="O3950" i="2"/>
  <c r="N3950" i="2"/>
  <c r="K3950" i="2"/>
  <c r="J3950" i="2"/>
  <c r="K5566" i="2" s="1"/>
  <c r="I3950" i="2"/>
  <c r="L5566" i="2" s="1"/>
  <c r="G3950" i="2"/>
  <c r="T3949" i="2"/>
  <c r="S3949" i="2"/>
  <c r="R3949" i="2"/>
  <c r="Q3949" i="2"/>
  <c r="P3949" i="2"/>
  <c r="O3949" i="2"/>
  <c r="N3949" i="2"/>
  <c r="J3949" i="2"/>
  <c r="K5883" i="2" s="1"/>
  <c r="I3949" i="2"/>
  <c r="L5883" i="2" s="1"/>
  <c r="G3949" i="2"/>
  <c r="T3948" i="2"/>
  <c r="S3948" i="2"/>
  <c r="R3948" i="2"/>
  <c r="Q3948" i="2"/>
  <c r="P3948" i="2"/>
  <c r="O3948" i="2"/>
  <c r="N3948" i="2"/>
  <c r="L3948" i="2"/>
  <c r="K3948" i="2"/>
  <c r="J3948" i="2"/>
  <c r="K5081" i="2" s="1"/>
  <c r="I3948" i="2"/>
  <c r="L5081" i="2" s="1"/>
  <c r="G3948" i="2"/>
  <c r="T3947" i="2"/>
  <c r="S3947" i="2"/>
  <c r="R3947" i="2"/>
  <c r="Q3947" i="2"/>
  <c r="P3947" i="2"/>
  <c r="O3947" i="2"/>
  <c r="N3947" i="2"/>
  <c r="L3947" i="2"/>
  <c r="K3947" i="2"/>
  <c r="J3947" i="2"/>
  <c r="K5382" i="2" s="1"/>
  <c r="M3640" i="2" s="1"/>
  <c r="I3947" i="2"/>
  <c r="L5382" i="2" s="1"/>
  <c r="G3947" i="2"/>
  <c r="T3946" i="2"/>
  <c r="S3946" i="2"/>
  <c r="R3946" i="2"/>
  <c r="Q3946" i="2"/>
  <c r="P3946" i="2"/>
  <c r="O3946" i="2"/>
  <c r="N3946" i="2"/>
  <c r="L3946" i="2"/>
  <c r="K3946" i="2"/>
  <c r="J3946" i="2"/>
  <c r="K5814" i="2" s="1"/>
  <c r="I3946" i="2"/>
  <c r="L5814" i="2" s="1"/>
  <c r="G3946" i="2"/>
  <c r="T3945" i="2"/>
  <c r="S3945" i="2"/>
  <c r="R3945" i="2"/>
  <c r="Q3945" i="2"/>
  <c r="P3945" i="2"/>
  <c r="O3945" i="2"/>
  <c r="N3945" i="2"/>
  <c r="L3945" i="2"/>
  <c r="K3945" i="2"/>
  <c r="J3945" i="2"/>
  <c r="K5765" i="2" s="1"/>
  <c r="I3945" i="2"/>
  <c r="L5765" i="2" s="1"/>
  <c r="G3945" i="2"/>
  <c r="T3944" i="2"/>
  <c r="S3944" i="2"/>
  <c r="R3944" i="2"/>
  <c r="Q3944" i="2"/>
  <c r="P3944" i="2"/>
  <c r="O3944" i="2"/>
  <c r="N3944" i="2"/>
  <c r="L3944" i="2"/>
  <c r="K3944" i="2"/>
  <c r="J3944" i="2"/>
  <c r="K5133" i="2" s="1"/>
  <c r="I3944" i="2"/>
  <c r="L5133" i="2" s="1"/>
  <c r="G3944" i="2"/>
  <c r="T3943" i="2"/>
  <c r="S3943" i="2"/>
  <c r="R3943" i="2"/>
  <c r="Q3943" i="2"/>
  <c r="P3943" i="2"/>
  <c r="O3943" i="2"/>
  <c r="N3943" i="2"/>
  <c r="L3943" i="2"/>
  <c r="K3943" i="2"/>
  <c r="J3943" i="2"/>
  <c r="K5439" i="2" s="1"/>
  <c r="I3943" i="2"/>
  <c r="L5439" i="2" s="1"/>
  <c r="G3943" i="2"/>
  <c r="T3942" i="2"/>
  <c r="S3942" i="2"/>
  <c r="R3942" i="2"/>
  <c r="Q3942" i="2"/>
  <c r="P3942" i="2"/>
  <c r="O3942" i="2"/>
  <c r="N3942" i="2"/>
  <c r="L3942" i="2"/>
  <c r="K3942" i="2"/>
  <c r="J3942" i="2"/>
  <c r="K5748" i="2" s="1"/>
  <c r="I3942" i="2"/>
  <c r="L5748" i="2" s="1"/>
  <c r="G3942" i="2"/>
  <c r="T3941" i="2"/>
  <c r="S3941" i="2"/>
  <c r="R3941" i="2"/>
  <c r="Q3941" i="2"/>
  <c r="P3941" i="2"/>
  <c r="O3941" i="2"/>
  <c r="N3941" i="2"/>
  <c r="L3941" i="2"/>
  <c r="K3941" i="2"/>
  <c r="J3941" i="2"/>
  <c r="K5882" i="2" s="1"/>
  <c r="M3927" i="2" s="1"/>
  <c r="I3941" i="2"/>
  <c r="L5882" i="2" s="1"/>
  <c r="G3941" i="2"/>
  <c r="T3940" i="2"/>
  <c r="S3940" i="2"/>
  <c r="R3940" i="2"/>
  <c r="Q3940" i="2"/>
  <c r="P3940" i="2"/>
  <c r="O3940" i="2"/>
  <c r="N3940" i="2"/>
  <c r="L3940" i="2"/>
  <c r="K3940" i="2"/>
  <c r="J3940" i="2"/>
  <c r="K5898" i="2" s="1"/>
  <c r="I3940" i="2"/>
  <c r="L5898" i="2" s="1"/>
  <c r="G3940" i="2"/>
  <c r="T3939" i="2"/>
  <c r="S3939" i="2"/>
  <c r="R3939" i="2"/>
  <c r="Q3939" i="2"/>
  <c r="P3939" i="2"/>
  <c r="O3939" i="2"/>
  <c r="N3939" i="2"/>
  <c r="L3939" i="2"/>
  <c r="K3939" i="2"/>
  <c r="J3939" i="2"/>
  <c r="K5781" i="2" s="1"/>
  <c r="I3939" i="2"/>
  <c r="L5781" i="2" s="1"/>
  <c r="G3939" i="2"/>
  <c r="T3938" i="2"/>
  <c r="S3938" i="2"/>
  <c r="R3938" i="2"/>
  <c r="Q3938" i="2"/>
  <c r="P3938" i="2"/>
  <c r="O3938" i="2"/>
  <c r="N3938" i="2"/>
  <c r="L3938" i="2"/>
  <c r="K3938" i="2"/>
  <c r="J3938" i="2"/>
  <c r="K5080" i="2" s="1"/>
  <c r="I3938" i="2"/>
  <c r="L5080" i="2" s="1"/>
  <c r="G3938" i="2"/>
  <c r="T3937" i="2"/>
  <c r="S3937" i="2"/>
  <c r="R3937" i="2"/>
  <c r="Q3937" i="2"/>
  <c r="P3937" i="2"/>
  <c r="O3937" i="2"/>
  <c r="N3937" i="2"/>
  <c r="L3937" i="2"/>
  <c r="K3937" i="2"/>
  <c r="J3937" i="2"/>
  <c r="K5400" i="2" s="1"/>
  <c r="I3937" i="2"/>
  <c r="L5400" i="2" s="1"/>
  <c r="G3937" i="2"/>
  <c r="T3936" i="2"/>
  <c r="S3936" i="2"/>
  <c r="R3936" i="2"/>
  <c r="Q3936" i="2"/>
  <c r="P3936" i="2"/>
  <c r="O3936" i="2"/>
  <c r="N3936" i="2"/>
  <c r="L3936" i="2"/>
  <c r="K3936" i="2"/>
  <c r="J3936" i="2"/>
  <c r="K5813" i="2" s="1"/>
  <c r="I3936" i="2"/>
  <c r="L5813" i="2" s="1"/>
  <c r="G3936" i="2"/>
  <c r="T3935" i="2"/>
  <c r="S3935" i="2"/>
  <c r="R3935" i="2"/>
  <c r="Q3935" i="2"/>
  <c r="P3935" i="2"/>
  <c r="O3935" i="2"/>
  <c r="N3935" i="2"/>
  <c r="K3935" i="2"/>
  <c r="J3935" i="2"/>
  <c r="K5253" i="2" s="1"/>
  <c r="I3935" i="2"/>
  <c r="L5253" i="2" s="1"/>
  <c r="G3935" i="2"/>
  <c r="T3934" i="2"/>
  <c r="S3934" i="2"/>
  <c r="R3934" i="2"/>
  <c r="Q3934" i="2"/>
  <c r="P3934" i="2"/>
  <c r="O3934" i="2"/>
  <c r="N3934" i="2"/>
  <c r="K3934" i="2"/>
  <c r="J3934" i="2"/>
  <c r="K5105" i="2" s="1"/>
  <c r="I3934" i="2"/>
  <c r="L5105" i="2" s="1"/>
  <c r="G3934" i="2"/>
  <c r="T3933" i="2"/>
  <c r="S3933" i="2"/>
  <c r="R3933" i="2"/>
  <c r="Q3933" i="2"/>
  <c r="P3933" i="2"/>
  <c r="O3933" i="2"/>
  <c r="N3933" i="2"/>
  <c r="L3933" i="2"/>
  <c r="K3933" i="2"/>
  <c r="J3933" i="2"/>
  <c r="K5955" i="2" s="1"/>
  <c r="I3933" i="2"/>
  <c r="L5955" i="2" s="1"/>
  <c r="G3933" i="2"/>
  <c r="T3932" i="2"/>
  <c r="S3932" i="2"/>
  <c r="R3932" i="2"/>
  <c r="Q3932" i="2"/>
  <c r="P3932" i="2"/>
  <c r="O3932" i="2"/>
  <c r="N3932" i="2"/>
  <c r="M3932" i="2"/>
  <c r="L3932" i="2"/>
  <c r="K3932" i="2"/>
  <c r="J3932" i="2"/>
  <c r="K5004" i="2" s="1"/>
  <c r="I3932" i="2"/>
  <c r="L5004" i="2" s="1"/>
  <c r="M3843" i="2" s="1"/>
  <c r="G3932" i="2"/>
  <c r="T3931" i="2"/>
  <c r="S3931" i="2"/>
  <c r="R3931" i="2"/>
  <c r="Q3931" i="2"/>
  <c r="P3931" i="2"/>
  <c r="O3931" i="2"/>
  <c r="N3931" i="2"/>
  <c r="K3931" i="2"/>
  <c r="J3931" i="2"/>
  <c r="K5367" i="2" s="1"/>
  <c r="I3931" i="2"/>
  <c r="L5367" i="2" s="1"/>
  <c r="G3931" i="2"/>
  <c r="T3930" i="2"/>
  <c r="S3930" i="2"/>
  <c r="R3930" i="2"/>
  <c r="Q3930" i="2"/>
  <c r="P3930" i="2"/>
  <c r="O3930" i="2"/>
  <c r="N3930" i="2"/>
  <c r="L3930" i="2"/>
  <c r="K3930" i="2"/>
  <c r="J3930" i="2"/>
  <c r="K5954" i="2" s="1"/>
  <c r="I3930" i="2"/>
  <c r="L5954" i="2" s="1"/>
  <c r="G3930" i="2"/>
  <c r="T3929" i="2"/>
  <c r="S3929" i="2"/>
  <c r="R3929" i="2"/>
  <c r="Q3929" i="2"/>
  <c r="P3929" i="2"/>
  <c r="O3929" i="2"/>
  <c r="N3929" i="2"/>
  <c r="L3929" i="2"/>
  <c r="K3929" i="2"/>
  <c r="J3929" i="2"/>
  <c r="K5780" i="2" s="1"/>
  <c r="I3929" i="2"/>
  <c r="L5780" i="2" s="1"/>
  <c r="G3929" i="2"/>
  <c r="T3928" i="2"/>
  <c r="S3928" i="2"/>
  <c r="R3928" i="2"/>
  <c r="Q3928" i="2"/>
  <c r="P3928" i="2"/>
  <c r="O3928" i="2"/>
  <c r="N3928" i="2"/>
  <c r="L3928" i="2"/>
  <c r="K3928" i="2"/>
  <c r="J3928" i="2"/>
  <c r="K5731" i="2" s="1"/>
  <c r="I3928" i="2"/>
  <c r="L5731" i="2" s="1"/>
  <c r="G3928" i="2"/>
  <c r="T3927" i="2"/>
  <c r="S3927" i="2"/>
  <c r="R3927" i="2"/>
  <c r="Q3927" i="2"/>
  <c r="P3927" i="2"/>
  <c r="O3927" i="2"/>
  <c r="N3927" i="2"/>
  <c r="L3927" i="2"/>
  <c r="K3927" i="2"/>
  <c r="J3927" i="2"/>
  <c r="K5812" i="2" s="1"/>
  <c r="I3927" i="2"/>
  <c r="L5812" i="2" s="1"/>
  <c r="G3927" i="2"/>
  <c r="T3926" i="2"/>
  <c r="S3926" i="2"/>
  <c r="R3926" i="2"/>
  <c r="Q3926" i="2"/>
  <c r="P3926" i="2"/>
  <c r="O3926" i="2"/>
  <c r="N3926" i="2"/>
  <c r="L3926" i="2"/>
  <c r="M5079" i="2" s="1"/>
  <c r="J3926" i="2"/>
  <c r="K5079" i="2" s="1"/>
  <c r="I3926" i="2"/>
  <c r="L5079" i="2" s="1"/>
  <c r="G3926" i="2"/>
  <c r="T3925" i="2"/>
  <c r="S3925" i="2"/>
  <c r="R3925" i="2"/>
  <c r="Q3925" i="2"/>
  <c r="P3925" i="2"/>
  <c r="O3925" i="2"/>
  <c r="N3925" i="2"/>
  <c r="L3925" i="2"/>
  <c r="K3925" i="2"/>
  <c r="J3925" i="2"/>
  <c r="K5550" i="2" s="1"/>
  <c r="I3925" i="2"/>
  <c r="L5550" i="2" s="1"/>
  <c r="G3925" i="2"/>
  <c r="T3924" i="2"/>
  <c r="S3924" i="2"/>
  <c r="R3924" i="2"/>
  <c r="Q3924" i="2"/>
  <c r="P3924" i="2"/>
  <c r="O3924" i="2"/>
  <c r="N3924" i="2"/>
  <c r="L3924" i="2"/>
  <c r="K3924" i="2"/>
  <c r="J3924" i="2"/>
  <c r="K5290" i="2" s="1"/>
  <c r="I3924" i="2"/>
  <c r="L5290" i="2" s="1"/>
  <c r="G3924" i="2"/>
  <c r="T3923" i="2"/>
  <c r="S3923" i="2"/>
  <c r="R3923" i="2"/>
  <c r="Q3923" i="2"/>
  <c r="P3923" i="2"/>
  <c r="O3923" i="2"/>
  <c r="N3923" i="2"/>
  <c r="L3923" i="2"/>
  <c r="K3923" i="2"/>
  <c r="J3923" i="2"/>
  <c r="K5017" i="2" s="1"/>
  <c r="I3923" i="2"/>
  <c r="L5017" i="2" s="1"/>
  <c r="G3923" i="2"/>
  <c r="T3922" i="2"/>
  <c r="S3922" i="2"/>
  <c r="R3922" i="2"/>
  <c r="Q3922" i="2"/>
  <c r="P3922" i="2"/>
  <c r="O3922" i="2"/>
  <c r="N3922" i="2"/>
  <c r="L3922" i="2"/>
  <c r="K3922" i="2"/>
  <c r="J3922" i="2"/>
  <c r="K5222" i="2" s="1"/>
  <c r="I3922" i="2"/>
  <c r="L5222" i="2" s="1"/>
  <c r="G3922" i="2"/>
  <c r="T3921" i="2"/>
  <c r="S3921" i="2"/>
  <c r="R3921" i="2"/>
  <c r="Q3921" i="2"/>
  <c r="P3921" i="2"/>
  <c r="O3921" i="2"/>
  <c r="N3921" i="2"/>
  <c r="L3921" i="2"/>
  <c r="K3921" i="2"/>
  <c r="J3921" i="2"/>
  <c r="K5198" i="2" s="1"/>
  <c r="I3921" i="2"/>
  <c r="L5198" i="2" s="1"/>
  <c r="G3921" i="2"/>
  <c r="T3920" i="2"/>
  <c r="S3920" i="2"/>
  <c r="R3920" i="2"/>
  <c r="Q3920" i="2"/>
  <c r="P3920" i="2"/>
  <c r="O3920" i="2"/>
  <c r="N3920" i="2"/>
  <c r="L3920" i="2"/>
  <c r="K3920" i="2"/>
  <c r="J3920" i="2"/>
  <c r="K5494" i="2" s="1"/>
  <c r="I3920" i="2"/>
  <c r="L5494" i="2" s="1"/>
  <c r="G3920" i="2"/>
  <c r="T3919" i="2"/>
  <c r="S3919" i="2"/>
  <c r="R3919" i="2"/>
  <c r="Q3919" i="2"/>
  <c r="P3919" i="2"/>
  <c r="O3919" i="2"/>
  <c r="N3919" i="2"/>
  <c r="L3919" i="2"/>
  <c r="K3919" i="2"/>
  <c r="J3919" i="2"/>
  <c r="K5747" i="2" s="1"/>
  <c r="I3919" i="2"/>
  <c r="L5747" i="2" s="1"/>
  <c r="G3919" i="2"/>
  <c r="T3918" i="2"/>
  <c r="S3918" i="2"/>
  <c r="R3918" i="2"/>
  <c r="Q3918" i="2"/>
  <c r="P3918" i="2"/>
  <c r="O3918" i="2"/>
  <c r="N3918" i="2"/>
  <c r="L3918" i="2"/>
  <c r="K3918" i="2"/>
  <c r="J3918" i="2"/>
  <c r="K5221" i="2" s="1"/>
  <c r="I3918" i="2"/>
  <c r="L5221" i="2" s="1"/>
  <c r="G3918" i="2"/>
  <c r="T3917" i="2"/>
  <c r="S3917" i="2"/>
  <c r="R3917" i="2"/>
  <c r="Q3917" i="2"/>
  <c r="P3917" i="2"/>
  <c r="O3917" i="2"/>
  <c r="N3917" i="2"/>
  <c r="L3917" i="2"/>
  <c r="K3917" i="2"/>
  <c r="J3917" i="2"/>
  <c r="K5150" i="2" s="1"/>
  <c r="I3917" i="2"/>
  <c r="L5150" i="2" s="1"/>
  <c r="G3917" i="2"/>
  <c r="T3916" i="2"/>
  <c r="S3916" i="2"/>
  <c r="R3916" i="2"/>
  <c r="Q3916" i="2"/>
  <c r="P3916" i="2"/>
  <c r="O3916" i="2"/>
  <c r="N3916" i="2"/>
  <c r="M3916" i="2"/>
  <c r="L3916" i="2"/>
  <c r="K3916" i="2"/>
  <c r="J3916" i="2"/>
  <c r="K5596" i="2" s="1"/>
  <c r="I3916" i="2"/>
  <c r="L5596" i="2" s="1"/>
  <c r="G3916" i="2"/>
  <c r="T3915" i="2"/>
  <c r="S3915" i="2"/>
  <c r="R3915" i="2"/>
  <c r="Q3915" i="2"/>
  <c r="P3915" i="2"/>
  <c r="O3915" i="2"/>
  <c r="N3915" i="2"/>
  <c r="L3915" i="2"/>
  <c r="K3915" i="2"/>
  <c r="J3915" i="2"/>
  <c r="K5549" i="2" s="1"/>
  <c r="I3915" i="2"/>
  <c r="L5549" i="2" s="1"/>
  <c r="G3915" i="2"/>
  <c r="T3914" i="2"/>
  <c r="S3914" i="2"/>
  <c r="R3914" i="2"/>
  <c r="Q3914" i="2"/>
  <c r="P3914" i="2"/>
  <c r="O3914" i="2"/>
  <c r="N3914" i="2"/>
  <c r="L3914" i="2"/>
  <c r="K3914" i="2"/>
  <c r="J3914" i="2"/>
  <c r="K5595" i="2" s="1"/>
  <c r="I3914" i="2"/>
  <c r="L5595" i="2" s="1"/>
  <c r="G3914" i="2"/>
  <c r="T3913" i="2"/>
  <c r="S3913" i="2"/>
  <c r="R3913" i="2"/>
  <c r="Q3913" i="2"/>
  <c r="P3913" i="2"/>
  <c r="O3913" i="2"/>
  <c r="N3913" i="2"/>
  <c r="L3913" i="2"/>
  <c r="K3913" i="2"/>
  <c r="J3913" i="2"/>
  <c r="K5484" i="2" s="1"/>
  <c r="I3913" i="2"/>
  <c r="L5484" i="2" s="1"/>
  <c r="G3913" i="2"/>
  <c r="T3912" i="2"/>
  <c r="S3912" i="2"/>
  <c r="R3912" i="2"/>
  <c r="Q3912" i="2"/>
  <c r="P3912" i="2"/>
  <c r="O3912" i="2"/>
  <c r="N3912" i="2"/>
  <c r="L3912" i="2"/>
  <c r="K3912" i="2"/>
  <c r="J3912" i="2"/>
  <c r="K5126" i="2" s="1"/>
  <c r="I3912" i="2"/>
  <c r="L5126" i="2" s="1"/>
  <c r="G3912" i="2"/>
  <c r="T3911" i="2"/>
  <c r="S3911" i="2"/>
  <c r="R3911" i="2"/>
  <c r="Q3911" i="2"/>
  <c r="P3911" i="2"/>
  <c r="O3911" i="2"/>
  <c r="N3911" i="2"/>
  <c r="L3911" i="2"/>
  <c r="K3911" i="2"/>
  <c r="J3911" i="2"/>
  <c r="K4985" i="2" s="1"/>
  <c r="I3911" i="2"/>
  <c r="L4985" i="2" s="1"/>
  <c r="G3911" i="2"/>
  <c r="T3910" i="2"/>
  <c r="S3910" i="2"/>
  <c r="R3910" i="2"/>
  <c r="Q3910" i="2"/>
  <c r="P3910" i="2"/>
  <c r="O3910" i="2"/>
  <c r="N3910" i="2"/>
  <c r="L3910" i="2"/>
  <c r="K3910" i="2"/>
  <c r="J3910" i="2"/>
  <c r="K5353" i="2" s="1"/>
  <c r="I3910" i="2"/>
  <c r="L5353" i="2" s="1"/>
  <c r="G3910" i="2"/>
  <c r="T3909" i="2"/>
  <c r="S3909" i="2"/>
  <c r="R3909" i="2"/>
  <c r="Q3909" i="2"/>
  <c r="P3909" i="2"/>
  <c r="O3909" i="2"/>
  <c r="N3909" i="2"/>
  <c r="K3909" i="2"/>
  <c r="J3909" i="2"/>
  <c r="K5016" i="2" s="1"/>
  <c r="I3909" i="2"/>
  <c r="L5016" i="2" s="1"/>
  <c r="M3608" i="2" s="1"/>
  <c r="G3909" i="2"/>
  <c r="T3908" i="2"/>
  <c r="S3908" i="2"/>
  <c r="R3908" i="2"/>
  <c r="Q3908" i="2"/>
  <c r="P3908" i="2"/>
  <c r="O3908" i="2"/>
  <c r="N3908" i="2"/>
  <c r="L3908" i="2"/>
  <c r="K3908" i="2"/>
  <c r="J3908" i="2"/>
  <c r="K5505" i="2" s="1"/>
  <c r="I3908" i="2"/>
  <c r="L5505" i="2" s="1"/>
  <c r="G3908" i="2"/>
  <c r="T3907" i="2"/>
  <c r="S3907" i="2"/>
  <c r="R3907" i="2"/>
  <c r="Q3907" i="2"/>
  <c r="P3907" i="2"/>
  <c r="O3907" i="2"/>
  <c r="N3907" i="2"/>
  <c r="K3907" i="2"/>
  <c r="J3907" i="2"/>
  <c r="K5412" i="2" s="1"/>
  <c r="I3907" i="2"/>
  <c r="L5412" i="2" s="1"/>
  <c r="G3907" i="2"/>
  <c r="T3906" i="2"/>
  <c r="S3906" i="2"/>
  <c r="R3906" i="2"/>
  <c r="Q3906" i="2"/>
  <c r="P3906" i="2"/>
  <c r="O3906" i="2"/>
  <c r="N3906" i="2"/>
  <c r="L3906" i="2"/>
  <c r="K3906" i="2"/>
  <c r="J3906" i="2"/>
  <c r="K5655" i="2" s="1"/>
  <c r="I3906" i="2"/>
  <c r="L5655" i="2" s="1"/>
  <c r="G3906" i="2"/>
  <c r="T3905" i="2"/>
  <c r="S3905" i="2"/>
  <c r="R3905" i="2"/>
  <c r="Q3905" i="2"/>
  <c r="P3905" i="2"/>
  <c r="O3905" i="2"/>
  <c r="N3905" i="2"/>
  <c r="L3905" i="2"/>
  <c r="K3905" i="2"/>
  <c r="J3905" i="2"/>
  <c r="K5411" i="2" s="1"/>
  <c r="I3905" i="2"/>
  <c r="L5411" i="2" s="1"/>
  <c r="G3905" i="2"/>
  <c r="T3904" i="2"/>
  <c r="S3904" i="2"/>
  <c r="R3904" i="2"/>
  <c r="Q3904" i="2"/>
  <c r="P3904" i="2"/>
  <c r="O3904" i="2"/>
  <c r="N3904" i="2"/>
  <c r="L3904" i="2"/>
  <c r="K3904" i="2"/>
  <c r="J3904" i="2"/>
  <c r="K5897" i="2" s="1"/>
  <c r="I3904" i="2"/>
  <c r="L5897" i="2" s="1"/>
  <c r="G3904" i="2"/>
  <c r="T3903" i="2"/>
  <c r="S3903" i="2"/>
  <c r="R3903" i="2"/>
  <c r="Q3903" i="2"/>
  <c r="P3903" i="2"/>
  <c r="O3903" i="2"/>
  <c r="N3903" i="2"/>
  <c r="L3903" i="2"/>
  <c r="K3903" i="2"/>
  <c r="J3903" i="2"/>
  <c r="K5881" i="2" s="1"/>
  <c r="I3903" i="2"/>
  <c r="L5881" i="2" s="1"/>
  <c r="G3903" i="2"/>
  <c r="T3902" i="2"/>
  <c r="S3902" i="2"/>
  <c r="R3902" i="2"/>
  <c r="Q3902" i="2"/>
  <c r="P3902" i="2"/>
  <c r="O3902" i="2"/>
  <c r="N3902" i="2"/>
  <c r="L3902" i="2"/>
  <c r="K3902" i="2"/>
  <c r="J3902" i="2"/>
  <c r="K5504" i="2" s="1"/>
  <c r="I3902" i="2"/>
  <c r="L5504" i="2" s="1"/>
  <c r="G3902" i="2"/>
  <c r="T3901" i="2"/>
  <c r="S3901" i="2"/>
  <c r="R3901" i="2"/>
  <c r="Q3901" i="2"/>
  <c r="P3901" i="2"/>
  <c r="O3901" i="2"/>
  <c r="N3901" i="2"/>
  <c r="L3901" i="2"/>
  <c r="K3901" i="2"/>
  <c r="J3901" i="2"/>
  <c r="K5675" i="2" s="1"/>
  <c r="I3901" i="2"/>
  <c r="L5675" i="2" s="1"/>
  <c r="G3901" i="2"/>
  <c r="T3900" i="2"/>
  <c r="S3900" i="2"/>
  <c r="R3900" i="2"/>
  <c r="Q3900" i="2"/>
  <c r="P3900" i="2"/>
  <c r="O3900" i="2"/>
  <c r="N3900" i="2"/>
  <c r="L3900" i="2"/>
  <c r="K3900" i="2"/>
  <c r="J3900" i="2"/>
  <c r="K5674" i="2" s="1"/>
  <c r="I3900" i="2"/>
  <c r="L5674" i="2" s="1"/>
  <c r="G3900" i="2"/>
  <c r="T3899" i="2"/>
  <c r="S3899" i="2"/>
  <c r="R3899" i="2"/>
  <c r="Q3899" i="2"/>
  <c r="P3899" i="2"/>
  <c r="O3899" i="2"/>
  <c r="N3899" i="2"/>
  <c r="L3899" i="2"/>
  <c r="K3899" i="2"/>
  <c r="J3899" i="2"/>
  <c r="K5268" i="2" s="1"/>
  <c r="I3899" i="2"/>
  <c r="L5268" i="2" s="1"/>
  <c r="G3899" i="2"/>
  <c r="T3898" i="2"/>
  <c r="S3898" i="2"/>
  <c r="R3898" i="2"/>
  <c r="Q3898" i="2"/>
  <c r="P3898" i="2"/>
  <c r="O3898" i="2"/>
  <c r="N3898" i="2"/>
  <c r="M3898" i="2"/>
  <c r="L3898" i="2"/>
  <c r="K3898" i="2"/>
  <c r="J3898" i="2"/>
  <c r="K5624" i="2" s="1"/>
  <c r="I3898" i="2"/>
  <c r="L5624" i="2" s="1"/>
  <c r="G3898" i="2"/>
  <c r="T3897" i="2"/>
  <c r="S3897" i="2"/>
  <c r="R3897" i="2"/>
  <c r="Q3897" i="2"/>
  <c r="P3897" i="2"/>
  <c r="O3897" i="2"/>
  <c r="N3897" i="2"/>
  <c r="K3897" i="2"/>
  <c r="J3897" i="2"/>
  <c r="K5329" i="2" s="1"/>
  <c r="I3897" i="2"/>
  <c r="L5329" i="2" s="1"/>
  <c r="G3897" i="2"/>
  <c r="T3896" i="2"/>
  <c r="S3896" i="2"/>
  <c r="R3896" i="2"/>
  <c r="Q3896" i="2"/>
  <c r="P3896" i="2"/>
  <c r="O3896" i="2"/>
  <c r="N3896" i="2"/>
  <c r="L3896" i="2"/>
  <c r="K3896" i="2"/>
  <c r="J3896" i="2"/>
  <c r="K5267" i="2" s="1"/>
  <c r="I3896" i="2"/>
  <c r="L5267" i="2" s="1"/>
  <c r="G3896" i="2"/>
  <c r="T3895" i="2"/>
  <c r="S3895" i="2"/>
  <c r="R3895" i="2"/>
  <c r="Q3895" i="2"/>
  <c r="P3895" i="2"/>
  <c r="O3895" i="2"/>
  <c r="N3895" i="2"/>
  <c r="L3895" i="2"/>
  <c r="K3895" i="2"/>
  <c r="J3895" i="2"/>
  <c r="K5654" i="2" s="1"/>
  <c r="I3895" i="2"/>
  <c r="L5654" i="2" s="1"/>
  <c r="G3895" i="2"/>
  <c r="T3894" i="2"/>
  <c r="S3894" i="2"/>
  <c r="R3894" i="2"/>
  <c r="Q3894" i="2"/>
  <c r="P3894" i="2"/>
  <c r="O3894" i="2"/>
  <c r="N3894" i="2"/>
  <c r="L3894" i="2"/>
  <c r="K3894" i="2"/>
  <c r="J3894" i="2"/>
  <c r="K5220" i="2" s="1"/>
  <c r="I3894" i="2"/>
  <c r="L5220" i="2" s="1"/>
  <c r="G3894" i="2"/>
  <c r="T3893" i="2"/>
  <c r="S3893" i="2"/>
  <c r="R3893" i="2"/>
  <c r="Q3893" i="2"/>
  <c r="P3893" i="2"/>
  <c r="O3893" i="2"/>
  <c r="N3893" i="2"/>
  <c r="L3893" i="2"/>
  <c r="K3893" i="2"/>
  <c r="J3893" i="2"/>
  <c r="K5314" i="2" s="1"/>
  <c r="I3893" i="2"/>
  <c r="L5314" i="2" s="1"/>
  <c r="G3893" i="2"/>
  <c r="T3892" i="2"/>
  <c r="S3892" i="2"/>
  <c r="R3892" i="2"/>
  <c r="Q3892" i="2"/>
  <c r="P3892" i="2"/>
  <c r="O3892" i="2"/>
  <c r="N3892" i="2"/>
  <c r="L3892" i="2"/>
  <c r="K3892" i="2"/>
  <c r="J3892" i="2"/>
  <c r="K5438" i="2" s="1"/>
  <c r="I3892" i="2"/>
  <c r="L5438" i="2" s="1"/>
  <c r="G3892" i="2"/>
  <c r="T3891" i="2"/>
  <c r="S3891" i="2"/>
  <c r="R3891" i="2"/>
  <c r="Q3891" i="2"/>
  <c r="P3891" i="2"/>
  <c r="O3891" i="2"/>
  <c r="N3891" i="2"/>
  <c r="L3891" i="2"/>
  <c r="K3891" i="2"/>
  <c r="J3891" i="2"/>
  <c r="K5880" i="2" s="1"/>
  <c r="I3891" i="2"/>
  <c r="L5880" i="2" s="1"/>
  <c r="G3891" i="2"/>
  <c r="T3890" i="2"/>
  <c r="S3890" i="2"/>
  <c r="R3890" i="2"/>
  <c r="Q3890" i="2"/>
  <c r="P3890" i="2"/>
  <c r="O3890" i="2"/>
  <c r="N3890" i="2"/>
  <c r="L3890" i="2"/>
  <c r="K3890" i="2"/>
  <c r="J3890" i="2"/>
  <c r="K5924" i="2" s="1"/>
  <c r="I3890" i="2"/>
  <c r="L5924" i="2" s="1"/>
  <c r="G3890" i="2"/>
  <c r="T3889" i="2"/>
  <c r="S3889" i="2"/>
  <c r="R3889" i="2"/>
  <c r="Q3889" i="2"/>
  <c r="P3889" i="2"/>
  <c r="O3889" i="2"/>
  <c r="N3889" i="2"/>
  <c r="L3889" i="2"/>
  <c r="K3889" i="2"/>
  <c r="J3889" i="2"/>
  <c r="K5746" i="2" s="1"/>
  <c r="I3889" i="2"/>
  <c r="L5746" i="2" s="1"/>
  <c r="G3889" i="2"/>
  <c r="T3888" i="2"/>
  <c r="S3888" i="2"/>
  <c r="R3888" i="2"/>
  <c r="Q3888" i="2"/>
  <c r="P3888" i="2"/>
  <c r="O3888" i="2"/>
  <c r="N3888" i="2"/>
  <c r="L3888" i="2"/>
  <c r="K3888" i="2"/>
  <c r="J3888" i="2"/>
  <c r="K5437" i="2" s="1"/>
  <c r="I3888" i="2"/>
  <c r="L5437" i="2" s="1"/>
  <c r="G3888" i="2"/>
  <c r="T3887" i="2"/>
  <c r="S3887" i="2"/>
  <c r="R3887" i="2"/>
  <c r="Q3887" i="2"/>
  <c r="P3887" i="2"/>
  <c r="O3887" i="2"/>
  <c r="N3887" i="2"/>
  <c r="K3887" i="2"/>
  <c r="J3887" i="2"/>
  <c r="K5164" i="2" s="1"/>
  <c r="I3887" i="2"/>
  <c r="L5164" i="2" s="1"/>
  <c r="M3719" i="2" s="1"/>
  <c r="G3887" i="2"/>
  <c r="T3886" i="2"/>
  <c r="S3886" i="2"/>
  <c r="R3886" i="2"/>
  <c r="Q3886" i="2"/>
  <c r="P3886" i="2"/>
  <c r="O3886" i="2"/>
  <c r="N3886" i="2"/>
  <c r="K3886" i="2"/>
  <c r="J3886" i="2"/>
  <c r="K5277" i="2" s="1"/>
  <c r="I3886" i="2"/>
  <c r="L5277" i="2" s="1"/>
  <c r="G3886" i="2"/>
  <c r="T3885" i="2"/>
  <c r="S3885" i="2"/>
  <c r="R3885" i="2"/>
  <c r="Q3885" i="2"/>
  <c r="P3885" i="2"/>
  <c r="O3885" i="2"/>
  <c r="N3885" i="2"/>
  <c r="L3885" i="2"/>
  <c r="K3885" i="2"/>
  <c r="J3885" i="2"/>
  <c r="K5094" i="2" s="1"/>
  <c r="I3885" i="2"/>
  <c r="L5094" i="2" s="1"/>
  <c r="G3885" i="2"/>
  <c r="T3884" i="2"/>
  <c r="S3884" i="2"/>
  <c r="R3884" i="2"/>
  <c r="Q3884" i="2"/>
  <c r="P3884" i="2"/>
  <c r="O3884" i="2"/>
  <c r="N3884" i="2"/>
  <c r="L3884" i="2"/>
  <c r="K3884" i="2"/>
  <c r="J3884" i="2"/>
  <c r="K5352" i="2" s="1"/>
  <c r="I3884" i="2"/>
  <c r="L5352" i="2" s="1"/>
  <c r="G3884" i="2"/>
  <c r="T3883" i="2"/>
  <c r="S3883" i="2"/>
  <c r="R3883" i="2"/>
  <c r="Q3883" i="2"/>
  <c r="P3883" i="2"/>
  <c r="O3883" i="2"/>
  <c r="N3883" i="2"/>
  <c r="L3883" i="2"/>
  <c r="K3883" i="2"/>
  <c r="J3883" i="2"/>
  <c r="K5104" i="2" s="1"/>
  <c r="I3883" i="2"/>
  <c r="L5104" i="2" s="1"/>
  <c r="G3883" i="2"/>
  <c r="T3882" i="2"/>
  <c r="S3882" i="2"/>
  <c r="R3882" i="2"/>
  <c r="Q3882" i="2"/>
  <c r="P3882" i="2"/>
  <c r="O3882" i="2"/>
  <c r="N3882" i="2"/>
  <c r="L3882" i="2"/>
  <c r="K3882" i="2"/>
  <c r="J3882" i="2"/>
  <c r="K5436" i="2" s="1"/>
  <c r="I3882" i="2"/>
  <c r="L5436" i="2" s="1"/>
  <c r="G3882" i="2"/>
  <c r="T3881" i="2"/>
  <c r="S3881" i="2"/>
  <c r="R3881" i="2"/>
  <c r="Q3881" i="2"/>
  <c r="P3881" i="2"/>
  <c r="O3881" i="2"/>
  <c r="N3881" i="2"/>
  <c r="L3881" i="2"/>
  <c r="K3881" i="2"/>
  <c r="J3881" i="2"/>
  <c r="K5252" i="2" s="1"/>
  <c r="I3881" i="2"/>
  <c r="L5252" i="2" s="1"/>
  <c r="G3881" i="2"/>
  <c r="T3880" i="2"/>
  <c r="S3880" i="2"/>
  <c r="R3880" i="2"/>
  <c r="Q3880" i="2"/>
  <c r="P3880" i="2"/>
  <c r="O3880" i="2"/>
  <c r="N3880" i="2"/>
  <c r="L3880" i="2"/>
  <c r="K3880" i="2"/>
  <c r="J3880" i="2"/>
  <c r="K5366" i="2" s="1"/>
  <c r="I3880" i="2"/>
  <c r="L5366" i="2" s="1"/>
  <c r="G3880" i="2"/>
  <c r="T3879" i="2"/>
  <c r="S3879" i="2"/>
  <c r="R3879" i="2"/>
  <c r="Q3879" i="2"/>
  <c r="P3879" i="2"/>
  <c r="O3879" i="2"/>
  <c r="N3879" i="2"/>
  <c r="L3879" i="2"/>
  <c r="K3879" i="2"/>
  <c r="J3879" i="2"/>
  <c r="K5923" i="2" s="1"/>
  <c r="I3879" i="2"/>
  <c r="L5923" i="2" s="1"/>
  <c r="G3879" i="2"/>
  <c r="T3878" i="2"/>
  <c r="S3878" i="2"/>
  <c r="R3878" i="2"/>
  <c r="Q3878" i="2"/>
  <c r="P3878" i="2"/>
  <c r="O3878" i="2"/>
  <c r="N3878" i="2"/>
  <c r="L3878" i="2"/>
  <c r="K3878" i="2"/>
  <c r="J3878" i="2"/>
  <c r="K4992" i="2" s="1"/>
  <c r="I3878" i="2"/>
  <c r="L4992" i="2" s="1"/>
  <c r="G3878" i="2"/>
  <c r="T3877" i="2"/>
  <c r="S3877" i="2"/>
  <c r="R3877" i="2"/>
  <c r="Q3877" i="2"/>
  <c r="P3877" i="2"/>
  <c r="O3877" i="2"/>
  <c r="N3877" i="2"/>
  <c r="K3877" i="2"/>
  <c r="J3877" i="2"/>
  <c r="K5410" i="2" s="1"/>
  <c r="I3877" i="2"/>
  <c r="L5410" i="2" s="1"/>
  <c r="G3877" i="2"/>
  <c r="T3876" i="2"/>
  <c r="S3876" i="2"/>
  <c r="R3876" i="2"/>
  <c r="Q3876" i="2"/>
  <c r="P3876" i="2"/>
  <c r="O3876" i="2"/>
  <c r="N3876" i="2"/>
  <c r="L3876" i="2"/>
  <c r="J3876" i="2"/>
  <c r="K4991" i="2" s="1"/>
  <c r="I3876" i="2"/>
  <c r="L4991" i="2" s="1"/>
  <c r="G3876" i="2"/>
  <c r="T3875" i="2"/>
  <c r="S3875" i="2"/>
  <c r="R3875" i="2"/>
  <c r="Q3875" i="2"/>
  <c r="P3875" i="2"/>
  <c r="O3875" i="2"/>
  <c r="N3875" i="2"/>
  <c r="L3875" i="2"/>
  <c r="K3875" i="2"/>
  <c r="J3875" i="2"/>
  <c r="K5179" i="2" s="1"/>
  <c r="I3875" i="2"/>
  <c r="L5179" i="2" s="1"/>
  <c r="G3875" i="2"/>
  <c r="T3874" i="2"/>
  <c r="S3874" i="2"/>
  <c r="R3874" i="2"/>
  <c r="Q3874" i="2"/>
  <c r="P3874" i="2"/>
  <c r="O3874" i="2"/>
  <c r="N3874" i="2"/>
  <c r="L3874" i="2"/>
  <c r="J3874" i="2"/>
  <c r="K5449" i="2" s="1"/>
  <c r="I3874" i="2"/>
  <c r="L5449" i="2" s="1"/>
  <c r="G3874" i="2"/>
  <c r="T3873" i="2"/>
  <c r="S3873" i="2"/>
  <c r="R3873" i="2"/>
  <c r="Q3873" i="2"/>
  <c r="P3873" i="2"/>
  <c r="O3873" i="2"/>
  <c r="N3873" i="2"/>
  <c r="L3873" i="2"/>
  <c r="K3873" i="2"/>
  <c r="J3873" i="2"/>
  <c r="K5448" i="2" s="1"/>
  <c r="I3873" i="2"/>
  <c r="L5448" i="2" s="1"/>
  <c r="G3873" i="2"/>
  <c r="T3872" i="2"/>
  <c r="S3872" i="2"/>
  <c r="R3872" i="2"/>
  <c r="Q3872" i="2"/>
  <c r="P3872" i="2"/>
  <c r="O3872" i="2"/>
  <c r="N3872" i="2"/>
  <c r="L3872" i="2"/>
  <c r="K3872" i="2"/>
  <c r="J3872" i="2"/>
  <c r="K5409" i="2" s="1"/>
  <c r="M3512" i="2" s="1"/>
  <c r="I3872" i="2"/>
  <c r="L5409" i="2" s="1"/>
  <c r="G3872" i="2"/>
  <c r="T3871" i="2"/>
  <c r="S3871" i="2"/>
  <c r="R3871" i="2"/>
  <c r="Q3871" i="2"/>
  <c r="P3871" i="2"/>
  <c r="O3871" i="2"/>
  <c r="N3871" i="2"/>
  <c r="L3871" i="2"/>
  <c r="K3871" i="2"/>
  <c r="J3871" i="2"/>
  <c r="K5493" i="2" s="1"/>
  <c r="I3871" i="2"/>
  <c r="L5493" i="2" s="1"/>
  <c r="M4230" i="2" s="1"/>
  <c r="G3871" i="2"/>
  <c r="T3870" i="2"/>
  <c r="S3870" i="2"/>
  <c r="R3870" i="2"/>
  <c r="Q3870" i="2"/>
  <c r="P3870" i="2"/>
  <c r="O3870" i="2"/>
  <c r="N3870" i="2"/>
  <c r="L3870" i="2"/>
  <c r="K3870" i="2"/>
  <c r="J3870" i="2"/>
  <c r="K5492" i="2" s="1"/>
  <c r="I3870" i="2"/>
  <c r="L5492" i="2" s="1"/>
  <c r="G3870" i="2"/>
  <c r="T3869" i="2"/>
  <c r="S3869" i="2"/>
  <c r="R3869" i="2"/>
  <c r="Q3869" i="2"/>
  <c r="P3869" i="2"/>
  <c r="O3869" i="2"/>
  <c r="N3869" i="2"/>
  <c r="L3869" i="2"/>
  <c r="K3869" i="2"/>
  <c r="J3869" i="2"/>
  <c r="K5328" i="2" s="1"/>
  <c r="I3869" i="2"/>
  <c r="L5328" i="2" s="1"/>
  <c r="G3869" i="2"/>
  <c r="T3868" i="2"/>
  <c r="S3868" i="2"/>
  <c r="R3868" i="2"/>
  <c r="Q3868" i="2"/>
  <c r="P3868" i="2"/>
  <c r="O3868" i="2"/>
  <c r="N3868" i="2"/>
  <c r="L3868" i="2"/>
  <c r="K3868" i="2"/>
  <c r="J3868" i="2"/>
  <c r="K5503" i="2" s="1"/>
  <c r="I3868" i="2"/>
  <c r="L5503" i="2" s="1"/>
  <c r="G3868" i="2"/>
  <c r="T3867" i="2"/>
  <c r="S3867" i="2"/>
  <c r="R3867" i="2"/>
  <c r="Q3867" i="2"/>
  <c r="P3867" i="2"/>
  <c r="O3867" i="2"/>
  <c r="N3867" i="2"/>
  <c r="K3867" i="2"/>
  <c r="J3867" i="2"/>
  <c r="K5558" i="2" s="1"/>
  <c r="I3867" i="2"/>
  <c r="L5558" i="2" s="1"/>
  <c r="G3867" i="2"/>
  <c r="T3866" i="2"/>
  <c r="S3866" i="2"/>
  <c r="R3866" i="2"/>
  <c r="Q3866" i="2"/>
  <c r="P3866" i="2"/>
  <c r="O3866" i="2"/>
  <c r="N3866" i="2"/>
  <c r="K3866" i="2"/>
  <c r="J3866" i="2"/>
  <c r="K5764" i="2" s="1"/>
  <c r="I3866" i="2"/>
  <c r="L5764" i="2" s="1"/>
  <c r="G3866" i="2"/>
  <c r="T3865" i="2"/>
  <c r="S3865" i="2"/>
  <c r="R3865" i="2"/>
  <c r="Q3865" i="2"/>
  <c r="P3865" i="2"/>
  <c r="O3865" i="2"/>
  <c r="N3865" i="2"/>
  <c r="K3865" i="2"/>
  <c r="J3865" i="2"/>
  <c r="K5003" i="2" s="1"/>
  <c r="I3865" i="2"/>
  <c r="L5003" i="2" s="1"/>
  <c r="G3865" i="2"/>
  <c r="T3864" i="2"/>
  <c r="S3864" i="2"/>
  <c r="R3864" i="2"/>
  <c r="Q3864" i="2"/>
  <c r="P3864" i="2"/>
  <c r="O3864" i="2"/>
  <c r="N3864" i="2"/>
  <c r="L3864" i="2"/>
  <c r="K3864" i="2"/>
  <c r="J3864" i="2"/>
  <c r="K5934" i="2" s="1"/>
  <c r="I3864" i="2"/>
  <c r="L5934" i="2" s="1"/>
  <c r="G3864" i="2"/>
  <c r="T3863" i="2"/>
  <c r="S3863" i="2"/>
  <c r="R3863" i="2"/>
  <c r="Q3863" i="2"/>
  <c r="P3863" i="2"/>
  <c r="O3863" i="2"/>
  <c r="N3863" i="2"/>
  <c r="L3863" i="2"/>
  <c r="K3863" i="2"/>
  <c r="J3863" i="2"/>
  <c r="K5521" i="2" s="1"/>
  <c r="I3863" i="2"/>
  <c r="L5521" i="2" s="1"/>
  <c r="G3863" i="2"/>
  <c r="T3862" i="2"/>
  <c r="S3862" i="2"/>
  <c r="R3862" i="2"/>
  <c r="Q3862" i="2"/>
  <c r="P3862" i="2"/>
  <c r="O3862" i="2"/>
  <c r="N3862" i="2"/>
  <c r="L3862" i="2"/>
  <c r="M5116" i="2" s="1"/>
  <c r="K3862" i="2"/>
  <c r="J3862" i="2"/>
  <c r="K5116" i="2" s="1"/>
  <c r="I3862" i="2"/>
  <c r="L5116" i="2" s="1"/>
  <c r="G3862" i="2"/>
  <c r="T3861" i="2"/>
  <c r="S3861" i="2"/>
  <c r="R3861" i="2"/>
  <c r="Q3861" i="2"/>
  <c r="P3861" i="2"/>
  <c r="O3861" i="2"/>
  <c r="N3861" i="2"/>
  <c r="L3861" i="2"/>
  <c r="K3861" i="2"/>
  <c r="J3861" i="2"/>
  <c r="K5435" i="2" s="1"/>
  <c r="I3861" i="2"/>
  <c r="L5435" i="2" s="1"/>
  <c r="G3861" i="2"/>
  <c r="T3860" i="2"/>
  <c r="S3860" i="2"/>
  <c r="R3860" i="2"/>
  <c r="Q3860" i="2"/>
  <c r="P3860" i="2"/>
  <c r="O3860" i="2"/>
  <c r="N3860" i="2"/>
  <c r="L3860" i="2"/>
  <c r="K3860" i="2"/>
  <c r="J3860" i="2"/>
  <c r="K5303" i="2" s="1"/>
  <c r="I3860" i="2"/>
  <c r="L5303" i="2" s="1"/>
  <c r="G3860" i="2"/>
  <c r="T3859" i="2"/>
  <c r="S3859" i="2"/>
  <c r="R3859" i="2"/>
  <c r="Q3859" i="2"/>
  <c r="P3859" i="2"/>
  <c r="O3859" i="2"/>
  <c r="N3859" i="2"/>
  <c r="L3859" i="2"/>
  <c r="K3859" i="2"/>
  <c r="J3859" i="2"/>
  <c r="K5608" i="2" s="1"/>
  <c r="I3859" i="2"/>
  <c r="L5608" i="2" s="1"/>
  <c r="G3859" i="2"/>
  <c r="T3858" i="2"/>
  <c r="S3858" i="2"/>
  <c r="R3858" i="2"/>
  <c r="Q3858" i="2"/>
  <c r="P3858" i="2"/>
  <c r="O3858" i="2"/>
  <c r="N3858" i="2"/>
  <c r="L3858" i="2"/>
  <c r="M5811" i="2" s="1"/>
  <c r="K3858" i="2"/>
  <c r="J3858" i="2"/>
  <c r="K5811" i="2" s="1"/>
  <c r="M3621" i="2" s="1"/>
  <c r="I3858" i="2"/>
  <c r="L5811" i="2" s="1"/>
  <c r="G3858" i="2"/>
  <c r="T3857" i="2"/>
  <c r="S3857" i="2"/>
  <c r="R3857" i="2"/>
  <c r="Q3857" i="2"/>
  <c r="P3857" i="2"/>
  <c r="O3857" i="2"/>
  <c r="N3857" i="2"/>
  <c r="L3857" i="2"/>
  <c r="K3857" i="2"/>
  <c r="J3857" i="2"/>
  <c r="K5531" i="2" s="1"/>
  <c r="I3857" i="2"/>
  <c r="L5531" i="2" s="1"/>
  <c r="G3857" i="2"/>
  <c r="T3856" i="2"/>
  <c r="S3856" i="2"/>
  <c r="R3856" i="2"/>
  <c r="Q3856" i="2"/>
  <c r="P3856" i="2"/>
  <c r="O3856" i="2"/>
  <c r="N3856" i="2"/>
  <c r="L3856" i="2"/>
  <c r="K3856" i="2"/>
  <c r="J3856" i="2"/>
  <c r="K5810" i="2" s="1"/>
  <c r="I3856" i="2"/>
  <c r="L5810" i="2" s="1"/>
  <c r="G3856" i="2"/>
  <c r="T3855" i="2"/>
  <c r="S3855" i="2"/>
  <c r="R3855" i="2"/>
  <c r="Q3855" i="2"/>
  <c r="P3855" i="2"/>
  <c r="O3855" i="2"/>
  <c r="N3855" i="2"/>
  <c r="L3855" i="2"/>
  <c r="K3855" i="2"/>
  <c r="J3855" i="2"/>
  <c r="K5557" i="2" s="1"/>
  <c r="I3855" i="2"/>
  <c r="L5557" i="2" s="1"/>
  <c r="G3855" i="2"/>
  <c r="T3854" i="2"/>
  <c r="S3854" i="2"/>
  <c r="R3854" i="2"/>
  <c r="Q3854" i="2"/>
  <c r="P3854" i="2"/>
  <c r="O3854" i="2"/>
  <c r="N3854" i="2"/>
  <c r="L3854" i="2"/>
  <c r="M5215" i="2" s="1"/>
  <c r="K3854" i="2"/>
  <c r="J3854" i="2"/>
  <c r="K5215" i="2" s="1"/>
  <c r="M3216" i="2" s="1"/>
  <c r="I3854" i="2"/>
  <c r="L5215" i="2" s="1"/>
  <c r="G3854" i="2"/>
  <c r="T3853" i="2"/>
  <c r="S3853" i="2"/>
  <c r="R3853" i="2"/>
  <c r="Q3853" i="2"/>
  <c r="P3853" i="2"/>
  <c r="O3853" i="2"/>
  <c r="N3853" i="2"/>
  <c r="K3853" i="2"/>
  <c r="J3853" i="2"/>
  <c r="K5530" i="2" s="1"/>
  <c r="I3853" i="2"/>
  <c r="L5530" i="2" s="1"/>
  <c r="G3853" i="2"/>
  <c r="T3852" i="2"/>
  <c r="S3852" i="2"/>
  <c r="R3852" i="2"/>
  <c r="Q3852" i="2"/>
  <c r="P3852" i="2"/>
  <c r="O3852" i="2"/>
  <c r="N3852" i="2"/>
  <c r="L3852" i="2"/>
  <c r="K3852" i="2"/>
  <c r="J3852" i="2"/>
  <c r="K5424" i="2" s="1"/>
  <c r="M3675" i="2" s="1"/>
  <c r="I3852" i="2"/>
  <c r="L5424" i="2" s="1"/>
  <c r="G3852" i="2"/>
  <c r="T3851" i="2"/>
  <c r="S3851" i="2"/>
  <c r="R3851" i="2"/>
  <c r="Q3851" i="2"/>
  <c r="P3851" i="2"/>
  <c r="O3851" i="2"/>
  <c r="N3851" i="2"/>
  <c r="L3851" i="2"/>
  <c r="K3851" i="2"/>
  <c r="J3851" i="2"/>
  <c r="K5423" i="2" s="1"/>
  <c r="I3851" i="2"/>
  <c r="L5423" i="2" s="1"/>
  <c r="G3851" i="2"/>
  <c r="T3850" i="2"/>
  <c r="S3850" i="2"/>
  <c r="R3850" i="2"/>
  <c r="Q3850" i="2"/>
  <c r="P3850" i="2"/>
  <c r="O3850" i="2"/>
  <c r="N3850" i="2"/>
  <c r="L3850" i="2"/>
  <c r="M5178" i="2" s="1"/>
  <c r="K3850" i="2"/>
  <c r="J3850" i="2"/>
  <c r="K5178" i="2" s="1"/>
  <c r="I3850" i="2"/>
  <c r="L5178" i="2" s="1"/>
  <c r="G3850" i="2"/>
  <c r="T3849" i="2"/>
  <c r="S3849" i="2"/>
  <c r="R3849" i="2"/>
  <c r="Q3849" i="2"/>
  <c r="P3849" i="2"/>
  <c r="O3849" i="2"/>
  <c r="N3849" i="2"/>
  <c r="L3849" i="2"/>
  <c r="K3849" i="2"/>
  <c r="J3849" i="2"/>
  <c r="K5653" i="2" s="1"/>
  <c r="I3849" i="2"/>
  <c r="L5653" i="2" s="1"/>
  <c r="G3849" i="2"/>
  <c r="T3848" i="2"/>
  <c r="S3848" i="2"/>
  <c r="R3848" i="2"/>
  <c r="Q3848" i="2"/>
  <c r="P3848" i="2"/>
  <c r="O3848" i="2"/>
  <c r="N3848" i="2"/>
  <c r="L3848" i="2"/>
  <c r="K3848" i="2"/>
  <c r="J3848" i="2"/>
  <c r="K5607" i="2" s="1"/>
  <c r="I3848" i="2"/>
  <c r="L5607" i="2" s="1"/>
  <c r="G3848" i="2"/>
  <c r="T3847" i="2"/>
  <c r="S3847" i="2"/>
  <c r="R3847" i="2"/>
  <c r="Q3847" i="2"/>
  <c r="P3847" i="2"/>
  <c r="O3847" i="2"/>
  <c r="N3847" i="2"/>
  <c r="L3847" i="2"/>
  <c r="K3847" i="2"/>
  <c r="J3847" i="2"/>
  <c r="K5319" i="2" s="1"/>
  <c r="I3847" i="2"/>
  <c r="L5319" i="2" s="1"/>
  <c r="G3847" i="2"/>
  <c r="T3846" i="2"/>
  <c r="S3846" i="2"/>
  <c r="R3846" i="2"/>
  <c r="Q3846" i="2"/>
  <c r="P3846" i="2"/>
  <c r="O3846" i="2"/>
  <c r="N3846" i="2"/>
  <c r="L3846" i="2"/>
  <c r="K3846" i="2"/>
  <c r="J3846" i="2"/>
  <c r="K5132" i="2" s="1"/>
  <c r="I3846" i="2"/>
  <c r="L5132" i="2" s="1"/>
  <c r="G3846" i="2"/>
  <c r="T3845" i="2"/>
  <c r="S3845" i="2"/>
  <c r="R3845" i="2"/>
  <c r="Q3845" i="2"/>
  <c r="P3845" i="2"/>
  <c r="O3845" i="2"/>
  <c r="N3845" i="2"/>
  <c r="L3845" i="2"/>
  <c r="K3845" i="2"/>
  <c r="J3845" i="2"/>
  <c r="K5502" i="2" s="1"/>
  <c r="I3845" i="2"/>
  <c r="L5502" i="2" s="1"/>
  <c r="G3845" i="2"/>
  <c r="T3844" i="2"/>
  <c r="S3844" i="2"/>
  <c r="R3844" i="2"/>
  <c r="Q3844" i="2"/>
  <c r="P3844" i="2"/>
  <c r="O3844" i="2"/>
  <c r="N3844" i="2"/>
  <c r="K3844" i="2"/>
  <c r="J3844" i="2"/>
  <c r="K5125" i="2" s="1"/>
  <c r="I3844" i="2"/>
  <c r="L5125" i="2" s="1"/>
  <c r="G3844" i="2"/>
  <c r="T3843" i="2"/>
  <c r="S3843" i="2"/>
  <c r="R3843" i="2"/>
  <c r="Q3843" i="2"/>
  <c r="P3843" i="2"/>
  <c r="O3843" i="2"/>
  <c r="N3843" i="2"/>
  <c r="L3843" i="2"/>
  <c r="K3843" i="2"/>
  <c r="J3843" i="2"/>
  <c r="K5214" i="2" s="1"/>
  <c r="I3843" i="2"/>
  <c r="L5214" i="2" s="1"/>
  <c r="M3720" i="2" s="1"/>
  <c r="G3843" i="2"/>
  <c r="T3842" i="2"/>
  <c r="S3842" i="2"/>
  <c r="R3842" i="2"/>
  <c r="Q3842" i="2"/>
  <c r="P3842" i="2"/>
  <c r="O3842" i="2"/>
  <c r="N3842" i="2"/>
  <c r="K3842" i="2"/>
  <c r="J3842" i="2"/>
  <c r="K5048" i="2" s="1"/>
  <c r="I3842" i="2"/>
  <c r="L5048" i="2" s="1"/>
  <c r="G3842" i="2"/>
  <c r="T3841" i="2"/>
  <c r="S3841" i="2"/>
  <c r="R3841" i="2"/>
  <c r="Q3841" i="2"/>
  <c r="P3841" i="2"/>
  <c r="O3841" i="2"/>
  <c r="N3841" i="2"/>
  <c r="L3841" i="2"/>
  <c r="K3841" i="2"/>
  <c r="J3841" i="2"/>
  <c r="K5705" i="2" s="1"/>
  <c r="I3841" i="2"/>
  <c r="L5705" i="2" s="1"/>
  <c r="G3841" i="2"/>
  <c r="T3840" i="2"/>
  <c r="S3840" i="2"/>
  <c r="R3840" i="2"/>
  <c r="Q3840" i="2"/>
  <c r="P3840" i="2"/>
  <c r="O3840" i="2"/>
  <c r="N3840" i="2"/>
  <c r="L3840" i="2"/>
  <c r="K3840" i="2"/>
  <c r="J3840" i="2"/>
  <c r="K5033" i="2" s="1"/>
  <c r="I3840" i="2"/>
  <c r="L5033" i="2" s="1"/>
  <c r="M3262" i="2" s="1"/>
  <c r="G3840" i="2"/>
  <c r="T3839" i="2"/>
  <c r="S3839" i="2"/>
  <c r="R3839" i="2"/>
  <c r="Q3839" i="2"/>
  <c r="P3839" i="2"/>
  <c r="O3839" i="2"/>
  <c r="N3839" i="2"/>
  <c r="L3839" i="2"/>
  <c r="K3839" i="2"/>
  <c r="J3839" i="2"/>
  <c r="K5197" i="2" s="1"/>
  <c r="I3839" i="2"/>
  <c r="L5197" i="2" s="1"/>
  <c r="G3839" i="2"/>
  <c r="T3838" i="2"/>
  <c r="S3838" i="2"/>
  <c r="R3838" i="2"/>
  <c r="Q3838" i="2"/>
  <c r="P3838" i="2"/>
  <c r="O3838" i="2"/>
  <c r="N3838" i="2"/>
  <c r="L3838" i="2"/>
  <c r="K3838" i="2"/>
  <c r="J3838" i="2"/>
  <c r="K5896" i="2" s="1"/>
  <c r="I3838" i="2"/>
  <c r="L5896" i="2" s="1"/>
  <c r="G3838" i="2"/>
  <c r="T3837" i="2"/>
  <c r="S3837" i="2"/>
  <c r="R3837" i="2"/>
  <c r="Q3837" i="2"/>
  <c r="P3837" i="2"/>
  <c r="O3837" i="2"/>
  <c r="N3837" i="2"/>
  <c r="L3837" i="2"/>
  <c r="M5093" i="2" s="1"/>
  <c r="K3837" i="2"/>
  <c r="J3837" i="2"/>
  <c r="K5093" i="2" s="1"/>
  <c r="I3837" i="2"/>
  <c r="L5093" i="2" s="1"/>
  <c r="G3837" i="2"/>
  <c r="T3836" i="2"/>
  <c r="S3836" i="2"/>
  <c r="R3836" i="2"/>
  <c r="Q3836" i="2"/>
  <c r="P3836" i="2"/>
  <c r="O3836" i="2"/>
  <c r="N3836" i="2"/>
  <c r="K3836" i="2"/>
  <c r="J3836" i="2"/>
  <c r="K5556" i="2" s="1"/>
  <c r="I3836" i="2"/>
  <c r="L5556" i="2" s="1"/>
  <c r="G3836" i="2"/>
  <c r="T3835" i="2"/>
  <c r="S3835" i="2"/>
  <c r="R3835" i="2"/>
  <c r="Q3835" i="2"/>
  <c r="P3835" i="2"/>
  <c r="O3835" i="2"/>
  <c r="N3835" i="2"/>
  <c r="L3835" i="2"/>
  <c r="K3835" i="2"/>
  <c r="J3835" i="2"/>
  <c r="K5032" i="2" s="1"/>
  <c r="I3835" i="2"/>
  <c r="L5032" i="2" s="1"/>
  <c r="G3835" i="2"/>
  <c r="T3834" i="2"/>
  <c r="S3834" i="2"/>
  <c r="R3834" i="2"/>
  <c r="Q3834" i="2"/>
  <c r="P3834" i="2"/>
  <c r="O3834" i="2"/>
  <c r="N3834" i="2"/>
  <c r="L3834" i="2"/>
  <c r="K3834" i="2"/>
  <c r="J3834" i="2"/>
  <c r="K5718" i="2" s="1"/>
  <c r="I3834" i="2"/>
  <c r="L5718" i="2" s="1"/>
  <c r="G3834" i="2"/>
  <c r="T3833" i="2"/>
  <c r="S3833" i="2"/>
  <c r="R3833" i="2"/>
  <c r="Q3833" i="2"/>
  <c r="P3833" i="2"/>
  <c r="O3833" i="2"/>
  <c r="N3833" i="2"/>
  <c r="M3833" i="2"/>
  <c r="K3833" i="2"/>
  <c r="J3833" i="2"/>
  <c r="K5673" i="2" s="1"/>
  <c r="I3833" i="2"/>
  <c r="L5673" i="2" s="1"/>
  <c r="G3833" i="2"/>
  <c r="T3832" i="2"/>
  <c r="S3832" i="2"/>
  <c r="R3832" i="2"/>
  <c r="Q3832" i="2"/>
  <c r="P3832" i="2"/>
  <c r="O3832" i="2"/>
  <c r="N3832" i="2"/>
  <c r="L3832" i="2"/>
  <c r="K3832" i="2"/>
  <c r="J3832" i="2"/>
  <c r="K5092" i="2" s="1"/>
  <c r="I3832" i="2"/>
  <c r="L5092" i="2" s="1"/>
  <c r="G3832" i="2"/>
  <c r="T3831" i="2"/>
  <c r="S3831" i="2"/>
  <c r="R3831" i="2"/>
  <c r="Q3831" i="2"/>
  <c r="P3831" i="2"/>
  <c r="O3831" i="2"/>
  <c r="N3831" i="2"/>
  <c r="L3831" i="2"/>
  <c r="K3831" i="2"/>
  <c r="J3831" i="2"/>
  <c r="K5623" i="2" s="1"/>
  <c r="M3337" i="2" s="1"/>
  <c r="I3831" i="2"/>
  <c r="L5623" i="2" s="1"/>
  <c r="G3831" i="2"/>
  <c r="T3830" i="2"/>
  <c r="S3830" i="2"/>
  <c r="R3830" i="2"/>
  <c r="Q3830" i="2"/>
  <c r="P3830" i="2"/>
  <c r="O3830" i="2"/>
  <c r="N3830" i="2"/>
  <c r="L3830" i="2"/>
  <c r="K3830" i="2"/>
  <c r="J3830" i="2"/>
  <c r="K5124" i="2" s="1"/>
  <c r="I3830" i="2"/>
  <c r="L5124" i="2" s="1"/>
  <c r="M3655" i="2" s="1"/>
  <c r="G3830" i="2"/>
  <c r="T3829" i="2"/>
  <c r="S3829" i="2"/>
  <c r="R3829" i="2"/>
  <c r="Q3829" i="2"/>
  <c r="P3829" i="2"/>
  <c r="O3829" i="2"/>
  <c r="N3829" i="2"/>
  <c r="L3829" i="2"/>
  <c r="K3829" i="2"/>
  <c r="J3829" i="2"/>
  <c r="K5606" i="2" s="1"/>
  <c r="M3254" i="2" s="1"/>
  <c r="I3829" i="2"/>
  <c r="L5606" i="2" s="1"/>
  <c r="G3829" i="2"/>
  <c r="T3828" i="2"/>
  <c r="S3828" i="2"/>
  <c r="R3828" i="2"/>
  <c r="Q3828" i="2"/>
  <c r="P3828" i="2"/>
  <c r="O3828" i="2"/>
  <c r="N3828" i="2"/>
  <c r="L3828" i="2"/>
  <c r="K3828" i="2"/>
  <c r="J3828" i="2"/>
  <c r="K5848" i="2" s="1"/>
  <c r="I3828" i="2"/>
  <c r="L5848" i="2" s="1"/>
  <c r="G3828" i="2"/>
  <c r="T3827" i="2"/>
  <c r="S3827" i="2"/>
  <c r="R3827" i="2"/>
  <c r="Q3827" i="2"/>
  <c r="P3827" i="2"/>
  <c r="O3827" i="2"/>
  <c r="N3827" i="2"/>
  <c r="L3827" i="2"/>
  <c r="K3827" i="2"/>
  <c r="J3827" i="2"/>
  <c r="K4984" i="2" s="1"/>
  <c r="I3827" i="2"/>
  <c r="L4984" i="2" s="1"/>
  <c r="G3827" i="2"/>
  <c r="T3826" i="2"/>
  <c r="S3826" i="2"/>
  <c r="R3826" i="2"/>
  <c r="Q3826" i="2"/>
  <c r="P3826" i="2"/>
  <c r="O3826" i="2"/>
  <c r="N3826" i="2"/>
  <c r="L3826" i="2"/>
  <c r="M5548" i="2" s="1"/>
  <c r="K3826" i="2"/>
  <c r="J3826" i="2"/>
  <c r="K5548" i="2" s="1"/>
  <c r="I3826" i="2"/>
  <c r="L5548" i="2" s="1"/>
  <c r="G3826" i="2"/>
  <c r="T3825" i="2"/>
  <c r="S3825" i="2"/>
  <c r="R3825" i="2"/>
  <c r="Q3825" i="2"/>
  <c r="P3825" i="2"/>
  <c r="O3825" i="2"/>
  <c r="N3825" i="2"/>
  <c r="L3825" i="2"/>
  <c r="K3825" i="2"/>
  <c r="J3825" i="2"/>
  <c r="K5795" i="2" s="1"/>
  <c r="I3825" i="2"/>
  <c r="L5795" i="2" s="1"/>
  <c r="G3825" i="2"/>
  <c r="T3824" i="2"/>
  <c r="S3824" i="2"/>
  <c r="R3824" i="2"/>
  <c r="Q3824" i="2"/>
  <c r="P3824" i="2"/>
  <c r="O3824" i="2"/>
  <c r="N3824" i="2"/>
  <c r="L3824" i="2"/>
  <c r="K3824" i="2"/>
  <c r="J3824" i="2"/>
  <c r="K5447" i="2" s="1"/>
  <c r="I3824" i="2"/>
  <c r="L5447" i="2" s="1"/>
  <c r="G3824" i="2"/>
  <c r="T3823" i="2"/>
  <c r="S3823" i="2"/>
  <c r="R3823" i="2"/>
  <c r="Q3823" i="2"/>
  <c r="P3823" i="2"/>
  <c r="O3823" i="2"/>
  <c r="N3823" i="2"/>
  <c r="L3823" i="2"/>
  <c r="K3823" i="2"/>
  <c r="J3823" i="2"/>
  <c r="K5584" i="2" s="1"/>
  <c r="I3823" i="2"/>
  <c r="L5584" i="2" s="1"/>
  <c r="G3823" i="2"/>
  <c r="T3822" i="2"/>
  <c r="S3822" i="2"/>
  <c r="R3822" i="2"/>
  <c r="Q3822" i="2"/>
  <c r="P3822" i="2"/>
  <c r="O3822" i="2"/>
  <c r="N3822" i="2"/>
  <c r="L3822" i="2"/>
  <c r="M5501" i="2" s="1"/>
  <c r="K3822" i="2"/>
  <c r="J3822" i="2"/>
  <c r="K5501" i="2" s="1"/>
  <c r="I3822" i="2"/>
  <c r="L5501" i="2" s="1"/>
  <c r="G3822" i="2"/>
  <c r="T3821" i="2"/>
  <c r="S3821" i="2"/>
  <c r="R3821" i="2"/>
  <c r="Q3821" i="2"/>
  <c r="P3821" i="2"/>
  <c r="O3821" i="2"/>
  <c r="N3821" i="2"/>
  <c r="L3821" i="2"/>
  <c r="M5091" i="2" s="1"/>
  <c r="K3821" i="2"/>
  <c r="J3821" i="2"/>
  <c r="K5091" i="2" s="1"/>
  <c r="I3821" i="2"/>
  <c r="L5091" i="2" s="1"/>
  <c r="G3821" i="2"/>
  <c r="T3820" i="2"/>
  <c r="S3820" i="2"/>
  <c r="R3820" i="2"/>
  <c r="Q3820" i="2"/>
  <c r="P3820" i="2"/>
  <c r="O3820" i="2"/>
  <c r="N3820" i="2"/>
  <c r="L3820" i="2"/>
  <c r="K3820" i="2"/>
  <c r="J3820" i="2"/>
  <c r="K5131" i="2" s="1"/>
  <c r="I3820" i="2"/>
  <c r="L5131" i="2" s="1"/>
  <c r="G3820" i="2"/>
  <c r="T3819" i="2"/>
  <c r="S3819" i="2"/>
  <c r="R3819" i="2"/>
  <c r="Q3819" i="2"/>
  <c r="P3819" i="2"/>
  <c r="O3819" i="2"/>
  <c r="N3819" i="2"/>
  <c r="L3819" i="2"/>
  <c r="J3819" i="2"/>
  <c r="K5879" i="2" s="1"/>
  <c r="I3819" i="2"/>
  <c r="L5879" i="2" s="1"/>
  <c r="G3819" i="2"/>
  <c r="T3818" i="2"/>
  <c r="S3818" i="2"/>
  <c r="R3818" i="2"/>
  <c r="Q3818" i="2"/>
  <c r="P3818" i="2"/>
  <c r="O3818" i="2"/>
  <c r="N3818" i="2"/>
  <c r="J3818" i="2"/>
  <c r="K5289" i="2" s="1"/>
  <c r="I3818" i="2"/>
  <c r="L5289" i="2" s="1"/>
  <c r="G3818" i="2"/>
  <c r="T3817" i="2"/>
  <c r="S3817" i="2"/>
  <c r="R3817" i="2"/>
  <c r="Q3817" i="2"/>
  <c r="P3817" i="2"/>
  <c r="O3817" i="2"/>
  <c r="N3817" i="2"/>
  <c r="L3817" i="2"/>
  <c r="K3817" i="2"/>
  <c r="J3817" i="2"/>
  <c r="K5002" i="2" s="1"/>
  <c r="I3817" i="2"/>
  <c r="L5002" i="2" s="1"/>
  <c r="G3817" i="2"/>
  <c r="T3816" i="2"/>
  <c r="S3816" i="2"/>
  <c r="R3816" i="2"/>
  <c r="Q3816" i="2"/>
  <c r="P3816" i="2"/>
  <c r="O3816" i="2"/>
  <c r="N3816" i="2"/>
  <c r="L3816" i="2"/>
  <c r="K3816" i="2"/>
  <c r="J3816" i="2"/>
  <c r="K5635" i="2" s="1"/>
  <c r="I3816" i="2"/>
  <c r="L5635" i="2" s="1"/>
  <c r="G3816" i="2"/>
  <c r="T3815" i="2"/>
  <c r="S3815" i="2"/>
  <c r="R3815" i="2"/>
  <c r="Q3815" i="2"/>
  <c r="P3815" i="2"/>
  <c r="O3815" i="2"/>
  <c r="N3815" i="2"/>
  <c r="L3815" i="2"/>
  <c r="K3815" i="2"/>
  <c r="J3815" i="2"/>
  <c r="K5103" i="2" s="1"/>
  <c r="I3815" i="2"/>
  <c r="L5103" i="2" s="1"/>
  <c r="G3815" i="2"/>
  <c r="T3814" i="2"/>
  <c r="S3814" i="2"/>
  <c r="R3814" i="2"/>
  <c r="Q3814" i="2"/>
  <c r="P3814" i="2"/>
  <c r="O3814" i="2"/>
  <c r="N3814" i="2"/>
  <c r="L3814" i="2"/>
  <c r="K3814" i="2"/>
  <c r="J3814" i="2"/>
  <c r="K5467" i="2" s="1"/>
  <c r="I3814" i="2"/>
  <c r="L5467" i="2" s="1"/>
  <c r="G3814" i="2"/>
  <c r="T3813" i="2"/>
  <c r="S3813" i="2"/>
  <c r="R3813" i="2"/>
  <c r="Q3813" i="2"/>
  <c r="P3813" i="2"/>
  <c r="O3813" i="2"/>
  <c r="N3813" i="2"/>
  <c r="L3813" i="2"/>
  <c r="K3813" i="2"/>
  <c r="J3813" i="2"/>
  <c r="K5063" i="2" s="1"/>
  <c r="I3813" i="2"/>
  <c r="L5063" i="2" s="1"/>
  <c r="G3813" i="2"/>
  <c r="T3812" i="2"/>
  <c r="S3812" i="2"/>
  <c r="R3812" i="2"/>
  <c r="Q3812" i="2"/>
  <c r="P3812" i="2"/>
  <c r="O3812" i="2"/>
  <c r="N3812" i="2"/>
  <c r="L3812" i="2"/>
  <c r="K3812" i="2"/>
  <c r="J3812" i="2"/>
  <c r="K5652" i="2" s="1"/>
  <c r="I3812" i="2"/>
  <c r="L5652" i="2" s="1"/>
  <c r="G3812" i="2"/>
  <c r="T3811" i="2"/>
  <c r="S3811" i="2"/>
  <c r="R3811" i="2"/>
  <c r="Q3811" i="2"/>
  <c r="P3811" i="2"/>
  <c r="O3811" i="2"/>
  <c r="N3811" i="2"/>
  <c r="L3811" i="2"/>
  <c r="K3811" i="2"/>
  <c r="J3811" i="2"/>
  <c r="K5196" i="2" s="1"/>
  <c r="I3811" i="2"/>
  <c r="L5196" i="2" s="1"/>
  <c r="G3811" i="2"/>
  <c r="T3810" i="2"/>
  <c r="S3810" i="2"/>
  <c r="R3810" i="2"/>
  <c r="Q3810" i="2"/>
  <c r="P3810" i="2"/>
  <c r="O3810" i="2"/>
  <c r="N3810" i="2"/>
  <c r="K3810" i="2"/>
  <c r="J3810" i="2"/>
  <c r="K5115" i="2" s="1"/>
  <c r="I3810" i="2"/>
  <c r="L5115" i="2" s="1"/>
  <c r="G3810" i="2"/>
  <c r="T3809" i="2"/>
  <c r="S3809" i="2"/>
  <c r="R3809" i="2"/>
  <c r="Q3809" i="2"/>
  <c r="P3809" i="2"/>
  <c r="O3809" i="2"/>
  <c r="N3809" i="2"/>
  <c r="L3809" i="2"/>
  <c r="K3809" i="2"/>
  <c r="J3809" i="2"/>
  <c r="K5015" i="2" s="1"/>
  <c r="I3809" i="2"/>
  <c r="L5015" i="2" s="1"/>
  <c r="G3809" i="2"/>
  <c r="T3808" i="2"/>
  <c r="S3808" i="2"/>
  <c r="R3808" i="2"/>
  <c r="Q3808" i="2"/>
  <c r="P3808" i="2"/>
  <c r="O3808" i="2"/>
  <c r="N3808" i="2"/>
  <c r="L3808" i="2"/>
  <c r="K3808" i="2"/>
  <c r="J3808" i="2"/>
  <c r="K5520" i="2" s="1"/>
  <c r="I3808" i="2"/>
  <c r="L5520" i="2" s="1"/>
  <c r="G3808" i="2"/>
  <c r="T3807" i="2"/>
  <c r="S3807" i="2"/>
  <c r="R3807" i="2"/>
  <c r="Q3807" i="2"/>
  <c r="P3807" i="2"/>
  <c r="O3807" i="2"/>
  <c r="N3807" i="2"/>
  <c r="L3807" i="2"/>
  <c r="K3807" i="2"/>
  <c r="J3807" i="2"/>
  <c r="K5351" i="2" s="1"/>
  <c r="I3807" i="2"/>
  <c r="L5351" i="2" s="1"/>
  <c r="G3807" i="2"/>
  <c r="T3806" i="2"/>
  <c r="S3806" i="2"/>
  <c r="R3806" i="2"/>
  <c r="Q3806" i="2"/>
  <c r="P3806" i="2"/>
  <c r="O3806" i="2"/>
  <c r="N3806" i="2"/>
  <c r="L3806" i="2"/>
  <c r="J3806" i="2"/>
  <c r="K5672" i="2" s="1"/>
  <c r="I3806" i="2"/>
  <c r="L5672" i="2" s="1"/>
  <c r="G3806" i="2"/>
  <c r="T3805" i="2"/>
  <c r="S3805" i="2"/>
  <c r="R3805" i="2"/>
  <c r="Q3805" i="2"/>
  <c r="P3805" i="2"/>
  <c r="O3805" i="2"/>
  <c r="N3805" i="2"/>
  <c r="L3805" i="2"/>
  <c r="K3805" i="2"/>
  <c r="J3805" i="2"/>
  <c r="K5622" i="2" s="1"/>
  <c r="M3218" i="2" s="1"/>
  <c r="I3805" i="2"/>
  <c r="L5622" i="2" s="1"/>
  <c r="G3805" i="2"/>
  <c r="T3804" i="2"/>
  <c r="S3804" i="2"/>
  <c r="R3804" i="2"/>
  <c r="Q3804" i="2"/>
  <c r="P3804" i="2"/>
  <c r="O3804" i="2"/>
  <c r="N3804" i="2"/>
  <c r="L3804" i="2"/>
  <c r="K3804" i="2"/>
  <c r="J3804" i="2"/>
  <c r="K5266" i="2" s="1"/>
  <c r="I3804" i="2"/>
  <c r="L5266" i="2" s="1"/>
  <c r="G3804" i="2"/>
  <c r="T3803" i="2"/>
  <c r="S3803" i="2"/>
  <c r="R3803" i="2"/>
  <c r="Q3803" i="2"/>
  <c r="P3803" i="2"/>
  <c r="O3803" i="2"/>
  <c r="N3803" i="2"/>
  <c r="L3803" i="2"/>
  <c r="K3803" i="2"/>
  <c r="J3803" i="2"/>
  <c r="K5500" i="2" s="1"/>
  <c r="I3803" i="2"/>
  <c r="L5500" i="2" s="1"/>
  <c r="G3803" i="2"/>
  <c r="T3802" i="2"/>
  <c r="S3802" i="2"/>
  <c r="R3802" i="2"/>
  <c r="Q3802" i="2"/>
  <c r="P3802" i="2"/>
  <c r="O3802" i="2"/>
  <c r="N3802" i="2"/>
  <c r="L3802" i="2"/>
  <c r="K3802" i="2"/>
  <c r="J3802" i="2"/>
  <c r="K5302" i="2" s="1"/>
  <c r="I3802" i="2"/>
  <c r="L5302" i="2" s="1"/>
  <c r="G3802" i="2"/>
  <c r="T3801" i="2"/>
  <c r="S3801" i="2"/>
  <c r="R3801" i="2"/>
  <c r="Q3801" i="2"/>
  <c r="P3801" i="2"/>
  <c r="O3801" i="2"/>
  <c r="N3801" i="2"/>
  <c r="L3801" i="2"/>
  <c r="K3801" i="2"/>
  <c r="J3801" i="2"/>
  <c r="K5555" i="2" s="1"/>
  <c r="I3801" i="2"/>
  <c r="L5555" i="2" s="1"/>
  <c r="G3801" i="2"/>
  <c r="T3800" i="2"/>
  <c r="S3800" i="2"/>
  <c r="R3800" i="2"/>
  <c r="Q3800" i="2"/>
  <c r="P3800" i="2"/>
  <c r="O3800" i="2"/>
  <c r="N3800" i="2"/>
  <c r="L3800" i="2"/>
  <c r="K3800" i="2"/>
  <c r="J3800" i="2"/>
  <c r="K5350" i="2" s="1"/>
  <c r="I3800" i="2"/>
  <c r="L5350" i="2" s="1"/>
  <c r="G3800" i="2"/>
  <c r="T3799" i="2"/>
  <c r="S3799" i="2"/>
  <c r="R3799" i="2"/>
  <c r="Q3799" i="2"/>
  <c r="P3799" i="2"/>
  <c r="O3799" i="2"/>
  <c r="N3799" i="2"/>
  <c r="L3799" i="2"/>
  <c r="K3799" i="2"/>
  <c r="J3799" i="2"/>
  <c r="K5809" i="2" s="1"/>
  <c r="I3799" i="2"/>
  <c r="L5809" i="2" s="1"/>
  <c r="G3799" i="2"/>
  <c r="T3798" i="2"/>
  <c r="S3798" i="2"/>
  <c r="R3798" i="2"/>
  <c r="Q3798" i="2"/>
  <c r="P3798" i="2"/>
  <c r="O3798" i="2"/>
  <c r="N3798" i="2"/>
  <c r="L3798" i="2"/>
  <c r="K3798" i="2"/>
  <c r="J3798" i="2"/>
  <c r="K5123" i="2" s="1"/>
  <c r="I3798" i="2"/>
  <c r="L5123" i="2" s="1"/>
  <c r="G3798" i="2"/>
  <c r="T3797" i="2"/>
  <c r="S3797" i="2"/>
  <c r="R3797" i="2"/>
  <c r="Q3797" i="2"/>
  <c r="P3797" i="2"/>
  <c r="O3797" i="2"/>
  <c r="N3797" i="2"/>
  <c r="L3797" i="2"/>
  <c r="K3797" i="2"/>
  <c r="J3797" i="2"/>
  <c r="K5365" i="2" s="1"/>
  <c r="I3797" i="2"/>
  <c r="L5365" i="2" s="1"/>
  <c r="G3797" i="2"/>
  <c r="T3796" i="2"/>
  <c r="S3796" i="2"/>
  <c r="R3796" i="2"/>
  <c r="Q3796" i="2"/>
  <c r="P3796" i="2"/>
  <c r="O3796" i="2"/>
  <c r="N3796" i="2"/>
  <c r="L3796" i="2"/>
  <c r="K3796" i="2"/>
  <c r="J3796" i="2"/>
  <c r="K5483" i="2" s="1"/>
  <c r="I3796" i="2"/>
  <c r="L5483" i="2" s="1"/>
  <c r="G3796" i="2"/>
  <c r="T3795" i="2"/>
  <c r="S3795" i="2"/>
  <c r="R3795" i="2"/>
  <c r="Q3795" i="2"/>
  <c r="P3795" i="2"/>
  <c r="O3795" i="2"/>
  <c r="N3795" i="2"/>
  <c r="K3795" i="2"/>
  <c r="J3795" i="2"/>
  <c r="K5399" i="2" s="1"/>
  <c r="I3795" i="2"/>
  <c r="L5399" i="2" s="1"/>
  <c r="G3795" i="2"/>
  <c r="T3794" i="2"/>
  <c r="S3794" i="2"/>
  <c r="R3794" i="2"/>
  <c r="Q3794" i="2"/>
  <c r="P3794" i="2"/>
  <c r="O3794" i="2"/>
  <c r="N3794" i="2"/>
  <c r="L3794" i="2"/>
  <c r="K3794" i="2"/>
  <c r="J3794" i="2"/>
  <c r="K5122" i="2" s="1"/>
  <c r="I3794" i="2"/>
  <c r="L5122" i="2" s="1"/>
  <c r="G3794" i="2"/>
  <c r="T3793" i="2"/>
  <c r="S3793" i="2"/>
  <c r="R3793" i="2"/>
  <c r="Q3793" i="2"/>
  <c r="P3793" i="2"/>
  <c r="O3793" i="2"/>
  <c r="N3793" i="2"/>
  <c r="K3793" i="2"/>
  <c r="J3793" i="2"/>
  <c r="K5547" i="2" s="1"/>
  <c r="M2951" i="2" s="1"/>
  <c r="I3793" i="2"/>
  <c r="L5547" i="2" s="1"/>
  <c r="G3793" i="2"/>
  <c r="T3792" i="2"/>
  <c r="S3792" i="2"/>
  <c r="R3792" i="2"/>
  <c r="Q3792" i="2"/>
  <c r="P3792" i="2"/>
  <c r="O3792" i="2"/>
  <c r="N3792" i="2"/>
  <c r="K3792" i="2"/>
  <c r="J3792" i="2"/>
  <c r="K5621" i="2" s="1"/>
  <c r="I3792" i="2"/>
  <c r="L5621" i="2" s="1"/>
  <c r="G3792" i="2"/>
  <c r="T3791" i="2"/>
  <c r="S3791" i="2"/>
  <c r="R3791" i="2"/>
  <c r="Q3791" i="2"/>
  <c r="P3791" i="2"/>
  <c r="O3791" i="2"/>
  <c r="N3791" i="2"/>
  <c r="L3791" i="2"/>
  <c r="K3791" i="2"/>
  <c r="J3791" i="2"/>
  <c r="K5466" i="2" s="1"/>
  <c r="M3162" i="2" s="1"/>
  <c r="I3791" i="2"/>
  <c r="L5466" i="2" s="1"/>
  <c r="G3791" i="2"/>
  <c r="T3790" i="2"/>
  <c r="S3790" i="2"/>
  <c r="R3790" i="2"/>
  <c r="Q3790" i="2"/>
  <c r="P3790" i="2"/>
  <c r="O3790" i="2"/>
  <c r="N3790" i="2"/>
  <c r="K3790" i="2"/>
  <c r="J3790" i="2"/>
  <c r="K5651" i="2" s="1"/>
  <c r="I3790" i="2"/>
  <c r="L5651" i="2" s="1"/>
  <c r="G3790" i="2"/>
  <c r="T3789" i="2"/>
  <c r="S3789" i="2"/>
  <c r="R3789" i="2"/>
  <c r="Q3789" i="2"/>
  <c r="P3789" i="2"/>
  <c r="O3789" i="2"/>
  <c r="N3789" i="2"/>
  <c r="K3789" i="2"/>
  <c r="J3789" i="2"/>
  <c r="K4983" i="2" s="1"/>
  <c r="I3789" i="2"/>
  <c r="L4983" i="2" s="1"/>
  <c r="G3789" i="2"/>
  <c r="T3788" i="2"/>
  <c r="S3788" i="2"/>
  <c r="R3788" i="2"/>
  <c r="Q3788" i="2"/>
  <c r="P3788" i="2"/>
  <c r="O3788" i="2"/>
  <c r="N3788" i="2"/>
  <c r="L3788" i="2"/>
  <c r="J3788" i="2"/>
  <c r="K5090" i="2" s="1"/>
  <c r="I3788" i="2"/>
  <c r="L5090" i="2" s="1"/>
  <c r="G3788" i="2"/>
  <c r="T3787" i="2"/>
  <c r="S3787" i="2"/>
  <c r="R3787" i="2"/>
  <c r="Q3787" i="2"/>
  <c r="P3787" i="2"/>
  <c r="O3787" i="2"/>
  <c r="N3787" i="2"/>
  <c r="L3787" i="2"/>
  <c r="K3787" i="2"/>
  <c r="J3787" i="2"/>
  <c r="K5177" i="2" s="1"/>
  <c r="I3787" i="2"/>
  <c r="L5177" i="2" s="1"/>
  <c r="G3787" i="2"/>
  <c r="T3786" i="2"/>
  <c r="S3786" i="2"/>
  <c r="R3786" i="2"/>
  <c r="Q3786" i="2"/>
  <c r="P3786" i="2"/>
  <c r="O3786" i="2"/>
  <c r="N3786" i="2"/>
  <c r="L3786" i="2"/>
  <c r="J3786" i="2"/>
  <c r="K5491" i="2" s="1"/>
  <c r="I3786" i="2"/>
  <c r="L5491" i="2" s="1"/>
  <c r="G3786" i="2"/>
  <c r="T3785" i="2"/>
  <c r="S3785" i="2"/>
  <c r="R3785" i="2"/>
  <c r="Q3785" i="2"/>
  <c r="P3785" i="2"/>
  <c r="O3785" i="2"/>
  <c r="N3785" i="2"/>
  <c r="M3785" i="2"/>
  <c r="L3785" i="2"/>
  <c r="J3785" i="2"/>
  <c r="K5546" i="2" s="1"/>
  <c r="I3785" i="2"/>
  <c r="L5546" i="2" s="1"/>
  <c r="G3785" i="2"/>
  <c r="T3784" i="2"/>
  <c r="S3784" i="2"/>
  <c r="R3784" i="2"/>
  <c r="Q3784" i="2"/>
  <c r="P3784" i="2"/>
  <c r="O3784" i="2"/>
  <c r="N3784" i="2"/>
  <c r="M3784" i="2"/>
  <c r="K3784" i="2"/>
  <c r="J3784" i="2"/>
  <c r="K5794" i="2" s="1"/>
  <c r="I3784" i="2"/>
  <c r="L5794" i="2" s="1"/>
  <c r="G3784" i="2"/>
  <c r="T3783" i="2"/>
  <c r="S3783" i="2"/>
  <c r="R3783" i="2"/>
  <c r="Q3783" i="2"/>
  <c r="P3783" i="2"/>
  <c r="O3783" i="2"/>
  <c r="N3783" i="2"/>
  <c r="M3783" i="2"/>
  <c r="L3783" i="2"/>
  <c r="J3783" i="2"/>
  <c r="K5717" i="2" s="1"/>
  <c r="I3783" i="2"/>
  <c r="L5717" i="2" s="1"/>
  <c r="G3783" i="2"/>
  <c r="T3782" i="2"/>
  <c r="S3782" i="2"/>
  <c r="R3782" i="2"/>
  <c r="Q3782" i="2"/>
  <c r="P3782" i="2"/>
  <c r="O3782" i="2"/>
  <c r="N3782" i="2"/>
  <c r="L3782" i="2"/>
  <c r="K3782" i="2"/>
  <c r="J3782" i="2"/>
  <c r="K4990" i="2" s="1"/>
  <c r="I3782" i="2"/>
  <c r="L4990" i="2" s="1"/>
  <c r="G3782" i="2"/>
  <c r="T3781" i="2"/>
  <c r="S3781" i="2"/>
  <c r="R3781" i="2"/>
  <c r="Q3781" i="2"/>
  <c r="P3781" i="2"/>
  <c r="O3781" i="2"/>
  <c r="N3781" i="2"/>
  <c r="L3781" i="2"/>
  <c r="K3781" i="2"/>
  <c r="J3781" i="2"/>
  <c r="K5913" i="2" s="1"/>
  <c r="I3781" i="2"/>
  <c r="L5913" i="2" s="1"/>
  <c r="G3781" i="2"/>
  <c r="T3780" i="2"/>
  <c r="S3780" i="2"/>
  <c r="R3780" i="2"/>
  <c r="Q3780" i="2"/>
  <c r="P3780" i="2"/>
  <c r="O3780" i="2"/>
  <c r="N3780" i="2"/>
  <c r="L3780" i="2"/>
  <c r="K3780" i="2"/>
  <c r="J3780" i="2"/>
  <c r="K5634" i="2" s="1"/>
  <c r="I3780" i="2"/>
  <c r="L5634" i="2" s="1"/>
  <c r="G3780" i="2"/>
  <c r="T3779" i="2"/>
  <c r="S3779" i="2"/>
  <c r="R3779" i="2"/>
  <c r="Q3779" i="2"/>
  <c r="P3779" i="2"/>
  <c r="O3779" i="2"/>
  <c r="N3779" i="2"/>
  <c r="L3779" i="2"/>
  <c r="K3779" i="2"/>
  <c r="J3779" i="2"/>
  <c r="K5265" i="2" s="1"/>
  <c r="I3779" i="2"/>
  <c r="L5265" i="2" s="1"/>
  <c r="G3779" i="2"/>
  <c r="T3778" i="2"/>
  <c r="S3778" i="2"/>
  <c r="R3778" i="2"/>
  <c r="Q3778" i="2"/>
  <c r="P3778" i="2"/>
  <c r="O3778" i="2"/>
  <c r="N3778" i="2"/>
  <c r="K3778" i="2"/>
  <c r="J3778" i="2"/>
  <c r="K5219" i="2" s="1"/>
  <c r="I3778" i="2"/>
  <c r="L5219" i="2" s="1"/>
  <c r="G3778" i="2"/>
  <c r="T3777" i="2"/>
  <c r="S3777" i="2"/>
  <c r="R3777" i="2"/>
  <c r="Q3777" i="2"/>
  <c r="P3777" i="2"/>
  <c r="O3777" i="2"/>
  <c r="N3777" i="2"/>
  <c r="L3777" i="2"/>
  <c r="K3777" i="2"/>
  <c r="J3777" i="2"/>
  <c r="K5047" i="2" s="1"/>
  <c r="I3777" i="2"/>
  <c r="L5047" i="2" s="1"/>
  <c r="G3777" i="2"/>
  <c r="T3776" i="2"/>
  <c r="S3776" i="2"/>
  <c r="R3776" i="2"/>
  <c r="Q3776" i="2"/>
  <c r="P3776" i="2"/>
  <c r="O3776" i="2"/>
  <c r="N3776" i="2"/>
  <c r="L3776" i="2"/>
  <c r="K3776" i="2"/>
  <c r="J3776" i="2"/>
  <c r="K5031" i="2" s="1"/>
  <c r="I3776" i="2"/>
  <c r="L5031" i="2" s="1"/>
  <c r="G3776" i="2"/>
  <c r="T3775" i="2"/>
  <c r="S3775" i="2"/>
  <c r="R3775" i="2"/>
  <c r="Q3775" i="2"/>
  <c r="P3775" i="2"/>
  <c r="O3775" i="2"/>
  <c r="N3775" i="2"/>
  <c r="L3775" i="2"/>
  <c r="K3775" i="2"/>
  <c r="J3775" i="2"/>
  <c r="K5763" i="2" s="1"/>
  <c r="I3775" i="2"/>
  <c r="L5763" i="2" s="1"/>
  <c r="G3775" i="2"/>
  <c r="T3774" i="2"/>
  <c r="S3774" i="2"/>
  <c r="R3774" i="2"/>
  <c r="Q3774" i="2"/>
  <c r="P3774" i="2"/>
  <c r="O3774" i="2"/>
  <c r="N3774" i="2"/>
  <c r="K3774" i="2"/>
  <c r="J3774" i="2"/>
  <c r="K5808" i="2" s="1"/>
  <c r="I3774" i="2"/>
  <c r="L5808" i="2" s="1"/>
  <c r="G3774" i="2"/>
  <c r="T3773" i="2"/>
  <c r="S3773" i="2"/>
  <c r="R3773" i="2"/>
  <c r="Q3773" i="2"/>
  <c r="P3773" i="2"/>
  <c r="O3773" i="2"/>
  <c r="N3773" i="2"/>
  <c r="L3773" i="2"/>
  <c r="K3773" i="2"/>
  <c r="J3773" i="2"/>
  <c r="K5149" i="2" s="1"/>
  <c r="I3773" i="2"/>
  <c r="L5149" i="2" s="1"/>
  <c r="G3773" i="2"/>
  <c r="T3772" i="2"/>
  <c r="S3772" i="2"/>
  <c r="R3772" i="2"/>
  <c r="Q3772" i="2"/>
  <c r="P3772" i="2"/>
  <c r="O3772" i="2"/>
  <c r="N3772" i="2"/>
  <c r="L3772" i="2"/>
  <c r="K3772" i="2"/>
  <c r="J3772" i="2"/>
  <c r="K5381" i="2" s="1"/>
  <c r="I3772" i="2"/>
  <c r="L5381" i="2" s="1"/>
  <c r="G3772" i="2"/>
  <c r="T3771" i="2"/>
  <c r="S3771" i="2"/>
  <c r="R3771" i="2"/>
  <c r="Q3771" i="2"/>
  <c r="P3771" i="2"/>
  <c r="O3771" i="2"/>
  <c r="N3771" i="2"/>
  <c r="L3771" i="2"/>
  <c r="J3771" i="2"/>
  <c r="K5519" i="2" s="1"/>
  <c r="I3771" i="2"/>
  <c r="L5519" i="2" s="1"/>
  <c r="G3771" i="2"/>
  <c r="T3770" i="2"/>
  <c r="S3770" i="2"/>
  <c r="R3770" i="2"/>
  <c r="Q3770" i="2"/>
  <c r="P3770" i="2"/>
  <c r="O3770" i="2"/>
  <c r="N3770" i="2"/>
  <c r="M3770" i="2"/>
  <c r="L3770" i="2"/>
  <c r="K3770" i="2"/>
  <c r="J3770" i="2"/>
  <c r="K5745" i="2" s="1"/>
  <c r="I3770" i="2"/>
  <c r="L5745" i="2" s="1"/>
  <c r="G3770" i="2"/>
  <c r="T3769" i="2"/>
  <c r="S3769" i="2"/>
  <c r="R3769" i="2"/>
  <c r="Q3769" i="2"/>
  <c r="P3769" i="2"/>
  <c r="O3769" i="2"/>
  <c r="N3769" i="2"/>
  <c r="L3769" i="2"/>
  <c r="J3769" i="2"/>
  <c r="K5620" i="2" s="1"/>
  <c r="I3769" i="2"/>
  <c r="L5620" i="2" s="1"/>
  <c r="G3769" i="2"/>
  <c r="T3768" i="2"/>
  <c r="S3768" i="2"/>
  <c r="R3768" i="2"/>
  <c r="Q3768" i="2"/>
  <c r="P3768" i="2"/>
  <c r="O3768" i="2"/>
  <c r="N3768" i="2"/>
  <c r="L3768" i="2"/>
  <c r="K3768" i="2"/>
  <c r="J3768" i="2"/>
  <c r="K5301" i="2" s="1"/>
  <c r="I3768" i="2"/>
  <c r="L5301" i="2" s="1"/>
  <c r="G3768" i="2"/>
  <c r="T3767" i="2"/>
  <c r="S3767" i="2"/>
  <c r="R3767" i="2"/>
  <c r="Q3767" i="2"/>
  <c r="P3767" i="2"/>
  <c r="O3767" i="2"/>
  <c r="N3767" i="2"/>
  <c r="L3767" i="2"/>
  <c r="M5422" i="2" s="1"/>
  <c r="K3767" i="2"/>
  <c r="J3767" i="2"/>
  <c r="K5422" i="2" s="1"/>
  <c r="I3767" i="2"/>
  <c r="L5422" i="2" s="1"/>
  <c r="G3767" i="2"/>
  <c r="T3766" i="2"/>
  <c r="S3766" i="2"/>
  <c r="R3766" i="2"/>
  <c r="Q3766" i="2"/>
  <c r="P3766" i="2"/>
  <c r="O3766" i="2"/>
  <c r="N3766" i="2"/>
  <c r="L3766" i="2"/>
  <c r="K3766" i="2"/>
  <c r="J3766" i="2"/>
  <c r="K5696" i="2" s="1"/>
  <c r="I3766" i="2"/>
  <c r="L5696" i="2" s="1"/>
  <c r="G3766" i="2"/>
  <c r="T3765" i="2"/>
  <c r="S3765" i="2"/>
  <c r="R3765" i="2"/>
  <c r="Q3765" i="2"/>
  <c r="P3765" i="2"/>
  <c r="O3765" i="2"/>
  <c r="N3765" i="2"/>
  <c r="L3765" i="2"/>
  <c r="M5148" i="2" s="1"/>
  <c r="K3765" i="2"/>
  <c r="J3765" i="2"/>
  <c r="K5148" i="2" s="1"/>
  <c r="I3765" i="2"/>
  <c r="L5148" i="2" s="1"/>
  <c r="G3765" i="2"/>
  <c r="T3764" i="2"/>
  <c r="S3764" i="2"/>
  <c r="R3764" i="2"/>
  <c r="Q3764" i="2"/>
  <c r="P3764" i="2"/>
  <c r="O3764" i="2"/>
  <c r="N3764" i="2"/>
  <c r="M3764" i="2"/>
  <c r="L3764" i="2"/>
  <c r="K3764" i="2"/>
  <c r="J3764" i="2"/>
  <c r="K5147" i="2" s="1"/>
  <c r="M3173" i="2" s="1"/>
  <c r="I3764" i="2"/>
  <c r="L5147" i="2" s="1"/>
  <c r="G3764" i="2"/>
  <c r="T3763" i="2"/>
  <c r="S3763" i="2"/>
  <c r="R3763" i="2"/>
  <c r="Q3763" i="2"/>
  <c r="P3763" i="2"/>
  <c r="O3763" i="2"/>
  <c r="N3763" i="2"/>
  <c r="L3763" i="2"/>
  <c r="K3763" i="2"/>
  <c r="J3763" i="2"/>
  <c r="K5421" i="2" s="1"/>
  <c r="I3763" i="2"/>
  <c r="L5421" i="2" s="1"/>
  <c r="G3763" i="2"/>
  <c r="T3762" i="2"/>
  <c r="S3762" i="2"/>
  <c r="R3762" i="2"/>
  <c r="Q3762" i="2"/>
  <c r="P3762" i="2"/>
  <c r="O3762" i="2"/>
  <c r="N3762" i="2"/>
  <c r="M3762" i="2"/>
  <c r="L3762" i="2"/>
  <c r="K3762" i="2"/>
  <c r="J3762" i="2"/>
  <c r="K4982" i="2" s="1"/>
  <c r="I3762" i="2"/>
  <c r="L4982" i="2" s="1"/>
  <c r="G3762" i="2"/>
  <c r="T3761" i="2"/>
  <c r="S3761" i="2"/>
  <c r="R3761" i="2"/>
  <c r="Q3761" i="2"/>
  <c r="P3761" i="2"/>
  <c r="O3761" i="2"/>
  <c r="N3761" i="2"/>
  <c r="L3761" i="2"/>
  <c r="K3761" i="2"/>
  <c r="J3761" i="2"/>
  <c r="K5807" i="2" s="1"/>
  <c r="I3761" i="2"/>
  <c r="L5807" i="2" s="1"/>
  <c r="G3761" i="2"/>
  <c r="T3760" i="2"/>
  <c r="S3760" i="2"/>
  <c r="R3760" i="2"/>
  <c r="Q3760" i="2"/>
  <c r="P3760" i="2"/>
  <c r="O3760" i="2"/>
  <c r="N3760" i="2"/>
  <c r="M3760" i="2"/>
  <c r="K3760" i="2"/>
  <c r="J3760" i="2"/>
  <c r="K5671" i="2" s="1"/>
  <c r="I3760" i="2"/>
  <c r="L5671" i="2" s="1"/>
  <c r="G3760" i="2"/>
  <c r="T3759" i="2"/>
  <c r="S3759" i="2"/>
  <c r="R3759" i="2"/>
  <c r="Q3759" i="2"/>
  <c r="P3759" i="2"/>
  <c r="O3759" i="2"/>
  <c r="N3759" i="2"/>
  <c r="L3759" i="2"/>
  <c r="K3759" i="2"/>
  <c r="J3759" i="2"/>
  <c r="K5089" i="2" s="1"/>
  <c r="I3759" i="2"/>
  <c r="L5089" i="2" s="1"/>
  <c r="G3759" i="2"/>
  <c r="T3758" i="2"/>
  <c r="S3758" i="2"/>
  <c r="R3758" i="2"/>
  <c r="Q3758" i="2"/>
  <c r="P3758" i="2"/>
  <c r="O3758" i="2"/>
  <c r="N3758" i="2"/>
  <c r="L3758" i="2"/>
  <c r="K3758" i="2"/>
  <c r="J3758" i="2"/>
  <c r="K5933" i="2" s="1"/>
  <c r="I3758" i="2"/>
  <c r="L5933" i="2" s="1"/>
  <c r="G3758" i="2"/>
  <c r="T3757" i="2"/>
  <c r="S3757" i="2"/>
  <c r="R3757" i="2"/>
  <c r="Q3757" i="2"/>
  <c r="P3757" i="2"/>
  <c r="O3757" i="2"/>
  <c r="N3757" i="2"/>
  <c r="L3757" i="2"/>
  <c r="K3757" i="2"/>
  <c r="J3757" i="2"/>
  <c r="K5234" i="2" s="1"/>
  <c r="I3757" i="2"/>
  <c r="L5234" i="2" s="1"/>
  <c r="G3757" i="2"/>
  <c r="T3756" i="2"/>
  <c r="S3756" i="2"/>
  <c r="R3756" i="2"/>
  <c r="Q3756" i="2"/>
  <c r="P3756" i="2"/>
  <c r="O3756" i="2"/>
  <c r="N3756" i="2"/>
  <c r="L3756" i="2"/>
  <c r="K3756" i="2"/>
  <c r="J3756" i="2"/>
  <c r="K5545" i="2" s="1"/>
  <c r="I3756" i="2"/>
  <c r="L5545" i="2" s="1"/>
  <c r="G3756" i="2"/>
  <c r="T3755" i="2"/>
  <c r="S3755" i="2"/>
  <c r="R3755" i="2"/>
  <c r="Q3755" i="2"/>
  <c r="P3755" i="2"/>
  <c r="O3755" i="2"/>
  <c r="N3755" i="2"/>
  <c r="L3755" i="2"/>
  <c r="K3755" i="2"/>
  <c r="J3755" i="2"/>
  <c r="K5342" i="2" s="1"/>
  <c r="I3755" i="2"/>
  <c r="L5342" i="2" s="1"/>
  <c r="G3755" i="2"/>
  <c r="T3754" i="2"/>
  <c r="S3754" i="2"/>
  <c r="R3754" i="2"/>
  <c r="Q3754" i="2"/>
  <c r="P3754" i="2"/>
  <c r="O3754" i="2"/>
  <c r="N3754" i="2"/>
  <c r="L3754" i="2"/>
  <c r="K3754" i="2"/>
  <c r="J3754" i="2"/>
  <c r="K5062" i="2" s="1"/>
  <c r="I3754" i="2"/>
  <c r="L5062" i="2" s="1"/>
  <c r="G3754" i="2"/>
  <c r="T3753" i="2"/>
  <c r="S3753" i="2"/>
  <c r="R3753" i="2"/>
  <c r="Q3753" i="2"/>
  <c r="P3753" i="2"/>
  <c r="O3753" i="2"/>
  <c r="N3753" i="2"/>
  <c r="L3753" i="2"/>
  <c r="K3753" i="2"/>
  <c r="J3753" i="2"/>
  <c r="K5061" i="2" s="1"/>
  <c r="I3753" i="2"/>
  <c r="L5061" i="2" s="1"/>
  <c r="G3753" i="2"/>
  <c r="T3752" i="2"/>
  <c r="S3752" i="2"/>
  <c r="R3752" i="2"/>
  <c r="Q3752" i="2"/>
  <c r="P3752" i="2"/>
  <c r="O3752" i="2"/>
  <c r="N3752" i="2"/>
  <c r="L3752" i="2"/>
  <c r="K3752" i="2"/>
  <c r="J3752" i="2"/>
  <c r="K5482" i="2" s="1"/>
  <c r="I3752" i="2"/>
  <c r="L5482" i="2" s="1"/>
  <c r="G3752" i="2"/>
  <c r="T3751" i="2"/>
  <c r="S3751" i="2"/>
  <c r="R3751" i="2"/>
  <c r="Q3751" i="2"/>
  <c r="P3751" i="2"/>
  <c r="O3751" i="2"/>
  <c r="N3751" i="2"/>
  <c r="L3751" i="2"/>
  <c r="K3751" i="2"/>
  <c r="J3751" i="2"/>
  <c r="K5176" i="2" s="1"/>
  <c r="I3751" i="2"/>
  <c r="L5176" i="2" s="1"/>
  <c r="M3639" i="2" s="1"/>
  <c r="G3751" i="2"/>
  <c r="T3750" i="2"/>
  <c r="S3750" i="2"/>
  <c r="R3750" i="2"/>
  <c r="Q3750" i="2"/>
  <c r="P3750" i="2"/>
  <c r="O3750" i="2"/>
  <c r="N3750" i="2"/>
  <c r="L3750" i="2"/>
  <c r="K3750" i="2"/>
  <c r="J3750" i="2"/>
  <c r="K5175" i="2" s="1"/>
  <c r="I3750" i="2"/>
  <c r="L5175" i="2" s="1"/>
  <c r="G3750" i="2"/>
  <c r="T3749" i="2"/>
  <c r="S3749" i="2"/>
  <c r="R3749" i="2"/>
  <c r="Q3749" i="2"/>
  <c r="P3749" i="2"/>
  <c r="O3749" i="2"/>
  <c r="N3749" i="2"/>
  <c r="L3749" i="2"/>
  <c r="K3749" i="2"/>
  <c r="J3749" i="2"/>
  <c r="K5619" i="2" s="1"/>
  <c r="I3749" i="2"/>
  <c r="L5619" i="2" s="1"/>
  <c r="G3749" i="2"/>
  <c r="T3748" i="2"/>
  <c r="S3748" i="2"/>
  <c r="R3748" i="2"/>
  <c r="Q3748" i="2"/>
  <c r="P3748" i="2"/>
  <c r="O3748" i="2"/>
  <c r="N3748" i="2"/>
  <c r="L3748" i="2"/>
  <c r="K3748" i="2"/>
  <c r="J3748" i="2"/>
  <c r="K5575" i="2" s="1"/>
  <c r="I3748" i="2"/>
  <c r="L5575" i="2" s="1"/>
  <c r="G3748" i="2"/>
  <c r="T3747" i="2"/>
  <c r="S3747" i="2"/>
  <c r="R3747" i="2"/>
  <c r="Q3747" i="2"/>
  <c r="P3747" i="2"/>
  <c r="O3747" i="2"/>
  <c r="N3747" i="2"/>
  <c r="L3747" i="2"/>
  <c r="J3747" i="2"/>
  <c r="K5001" i="2" s="1"/>
  <c r="I3747" i="2"/>
  <c r="L5001" i="2" s="1"/>
  <c r="G3747" i="2"/>
  <c r="T3746" i="2"/>
  <c r="S3746" i="2"/>
  <c r="R3746" i="2"/>
  <c r="Q3746" i="2"/>
  <c r="P3746" i="2"/>
  <c r="O3746" i="2"/>
  <c r="N3746" i="2"/>
  <c r="L3746" i="2"/>
  <c r="K3746" i="2"/>
  <c r="J3746" i="2"/>
  <c r="K5544" i="2" s="1"/>
  <c r="I3746" i="2"/>
  <c r="L5544" i="2" s="1"/>
  <c r="G3746" i="2"/>
  <c r="T3745" i="2"/>
  <c r="S3745" i="2"/>
  <c r="R3745" i="2"/>
  <c r="Q3745" i="2"/>
  <c r="P3745" i="2"/>
  <c r="O3745" i="2"/>
  <c r="N3745" i="2"/>
  <c r="L3745" i="2"/>
  <c r="K3745" i="2"/>
  <c r="J3745" i="2"/>
  <c r="K5408" i="2" s="1"/>
  <c r="I3745" i="2"/>
  <c r="L5408" i="2" s="1"/>
  <c r="G3745" i="2"/>
  <c r="T3744" i="2"/>
  <c r="S3744" i="2"/>
  <c r="R3744" i="2"/>
  <c r="Q3744" i="2"/>
  <c r="P3744" i="2"/>
  <c r="O3744" i="2"/>
  <c r="N3744" i="2"/>
  <c r="L3744" i="2"/>
  <c r="K3744" i="2"/>
  <c r="J3744" i="2"/>
  <c r="K5313" i="2" s="1"/>
  <c r="I3744" i="2"/>
  <c r="L5313" i="2" s="1"/>
  <c r="G3744" i="2"/>
  <c r="T3743" i="2"/>
  <c r="S3743" i="2"/>
  <c r="R3743" i="2"/>
  <c r="Q3743" i="2"/>
  <c r="P3743" i="2"/>
  <c r="O3743" i="2"/>
  <c r="N3743" i="2"/>
  <c r="L3743" i="2"/>
  <c r="K3743" i="2"/>
  <c r="J3743" i="2"/>
  <c r="K5574" i="2" s="1"/>
  <c r="I3743" i="2"/>
  <c r="L5574" i="2" s="1"/>
  <c r="G3743" i="2"/>
  <c r="T3742" i="2"/>
  <c r="S3742" i="2"/>
  <c r="R3742" i="2"/>
  <c r="Q3742" i="2"/>
  <c r="P3742" i="2"/>
  <c r="O3742" i="2"/>
  <c r="N3742" i="2"/>
  <c r="L3742" i="2"/>
  <c r="K3742" i="2"/>
  <c r="J3742" i="2"/>
  <c r="K5650" i="2" s="1"/>
  <c r="I3742" i="2"/>
  <c r="L5650" i="2" s="1"/>
  <c r="G3742" i="2"/>
  <c r="T3741" i="2"/>
  <c r="S3741" i="2"/>
  <c r="R3741" i="2"/>
  <c r="Q3741" i="2"/>
  <c r="P3741" i="2"/>
  <c r="O3741" i="2"/>
  <c r="N3741" i="2"/>
  <c r="L3741" i="2"/>
  <c r="K3741" i="2"/>
  <c r="J3741" i="2"/>
  <c r="K5398" i="2" s="1"/>
  <c r="I3741" i="2"/>
  <c r="L5398" i="2" s="1"/>
  <c r="G3741" i="2"/>
  <c r="T3740" i="2"/>
  <c r="S3740" i="2"/>
  <c r="R3740" i="2"/>
  <c r="Q3740" i="2"/>
  <c r="P3740" i="2"/>
  <c r="O3740" i="2"/>
  <c r="N3740" i="2"/>
  <c r="L3740" i="2"/>
  <c r="K3740" i="2"/>
  <c r="J3740" i="2"/>
  <c r="K5364" i="2" s="1"/>
  <c r="I3740" i="2"/>
  <c r="L5364" i="2" s="1"/>
  <c r="G3740" i="2"/>
  <c r="T3739" i="2"/>
  <c r="S3739" i="2"/>
  <c r="R3739" i="2"/>
  <c r="Q3739" i="2"/>
  <c r="P3739" i="2"/>
  <c r="O3739" i="2"/>
  <c r="N3739" i="2"/>
  <c r="L3739" i="2"/>
  <c r="K3739" i="2"/>
  <c r="J3739" i="2"/>
  <c r="K5465" i="2" s="1"/>
  <c r="I3739" i="2"/>
  <c r="L5465" i="2" s="1"/>
  <c r="G3739" i="2"/>
  <c r="T3738" i="2"/>
  <c r="S3738" i="2"/>
  <c r="R3738" i="2"/>
  <c r="Q3738" i="2"/>
  <c r="P3738" i="2"/>
  <c r="O3738" i="2"/>
  <c r="N3738" i="2"/>
  <c r="K3738" i="2"/>
  <c r="J3738" i="2"/>
  <c r="K5397" i="2" s="1"/>
  <c r="I3738" i="2"/>
  <c r="L5397" i="2" s="1"/>
  <c r="G3738" i="2"/>
  <c r="T3737" i="2"/>
  <c r="S3737" i="2"/>
  <c r="R3737" i="2"/>
  <c r="Q3737" i="2"/>
  <c r="P3737" i="2"/>
  <c r="O3737" i="2"/>
  <c r="N3737" i="2"/>
  <c r="K3737" i="2"/>
  <c r="J3737" i="2"/>
  <c r="K5163" i="2" s="1"/>
  <c r="I3737" i="2"/>
  <c r="L5163" i="2" s="1"/>
  <c r="G3737" i="2"/>
  <c r="T3736" i="2"/>
  <c r="S3736" i="2"/>
  <c r="R3736" i="2"/>
  <c r="Q3736" i="2"/>
  <c r="P3736" i="2"/>
  <c r="O3736" i="2"/>
  <c r="N3736" i="2"/>
  <c r="L3736" i="2"/>
  <c r="K3736" i="2"/>
  <c r="J3736" i="2"/>
  <c r="K5246" i="2" s="1"/>
  <c r="I3736" i="2"/>
  <c r="L5246" i="2" s="1"/>
  <c r="G3736" i="2"/>
  <c r="T3735" i="2"/>
  <c r="S3735" i="2"/>
  <c r="R3735" i="2"/>
  <c r="Q3735" i="2"/>
  <c r="P3735" i="2"/>
  <c r="O3735" i="2"/>
  <c r="N3735" i="2"/>
  <c r="L3735" i="2"/>
  <c r="K3735" i="2"/>
  <c r="J3735" i="2"/>
  <c r="K5730" i="2" s="1"/>
  <c r="I3735" i="2"/>
  <c r="L5730" i="2" s="1"/>
  <c r="G3735" i="2"/>
  <c r="T3734" i="2"/>
  <c r="S3734" i="2"/>
  <c r="R3734" i="2"/>
  <c r="Q3734" i="2"/>
  <c r="P3734" i="2"/>
  <c r="O3734" i="2"/>
  <c r="N3734" i="2"/>
  <c r="L3734" i="2"/>
  <c r="K3734" i="2"/>
  <c r="J3734" i="2"/>
  <c r="K5716" i="2" s="1"/>
  <c r="M3678" i="2" s="1"/>
  <c r="I3734" i="2"/>
  <c r="L5716" i="2" s="1"/>
  <c r="G3734" i="2"/>
  <c r="T3733" i="2"/>
  <c r="S3733" i="2"/>
  <c r="R3733" i="2"/>
  <c r="Q3733" i="2"/>
  <c r="P3733" i="2"/>
  <c r="O3733" i="2"/>
  <c r="N3733" i="2"/>
  <c r="M3733" i="2"/>
  <c r="K3733" i="2"/>
  <c r="J3733" i="2"/>
  <c r="K5434" i="2" s="1"/>
  <c r="I3733" i="2"/>
  <c r="L5434" i="2" s="1"/>
  <c r="G3733" i="2"/>
  <c r="T3732" i="2"/>
  <c r="S3732" i="2"/>
  <c r="R3732" i="2"/>
  <c r="Q3732" i="2"/>
  <c r="P3732" i="2"/>
  <c r="O3732" i="2"/>
  <c r="N3732" i="2"/>
  <c r="L3732" i="2"/>
  <c r="K3732" i="2"/>
  <c r="J3732" i="2"/>
  <c r="K5251" i="2" s="1"/>
  <c r="I3732" i="2"/>
  <c r="L5251" i="2" s="1"/>
  <c r="M3886" i="2" s="1"/>
  <c r="G3732" i="2"/>
  <c r="T3731" i="2"/>
  <c r="S3731" i="2"/>
  <c r="R3731" i="2"/>
  <c r="Q3731" i="2"/>
  <c r="P3731" i="2"/>
  <c r="O3731" i="2"/>
  <c r="N3731" i="2"/>
  <c r="L3731" i="2"/>
  <c r="K3731" i="2"/>
  <c r="J3731" i="2"/>
  <c r="K5779" i="2" s="1"/>
  <c r="I3731" i="2"/>
  <c r="L5779" i="2" s="1"/>
  <c r="G3731" i="2"/>
  <c r="T3730" i="2"/>
  <c r="S3730" i="2"/>
  <c r="R3730" i="2"/>
  <c r="Q3730" i="2"/>
  <c r="P3730" i="2"/>
  <c r="O3730" i="2"/>
  <c r="N3730" i="2"/>
  <c r="L3730" i="2"/>
  <c r="K3730" i="2"/>
  <c r="J3730" i="2"/>
  <c r="K5649" i="2" s="1"/>
  <c r="I3730" i="2"/>
  <c r="L5649" i="2" s="1"/>
  <c r="M4539" i="2" s="1"/>
  <c r="G3730" i="2"/>
  <c r="T3729" i="2"/>
  <c r="S3729" i="2"/>
  <c r="R3729" i="2"/>
  <c r="Q3729" i="2"/>
  <c r="P3729" i="2"/>
  <c r="O3729" i="2"/>
  <c r="N3729" i="2"/>
  <c r="L3729" i="2"/>
  <c r="K3729" i="2"/>
  <c r="J3729" i="2"/>
  <c r="K5953" i="2" s="1"/>
  <c r="M3488" i="2" s="1"/>
  <c r="I3729" i="2"/>
  <c r="L5953" i="2" s="1"/>
  <c r="G3729" i="2"/>
  <c r="T3728" i="2"/>
  <c r="S3728" i="2"/>
  <c r="R3728" i="2"/>
  <c r="Q3728" i="2"/>
  <c r="P3728" i="2"/>
  <c r="O3728" i="2"/>
  <c r="N3728" i="2"/>
  <c r="L3728" i="2"/>
  <c r="K3728" i="2"/>
  <c r="J3728" i="2"/>
  <c r="K5594" i="2" s="1"/>
  <c r="I3728" i="2"/>
  <c r="L5594" i="2" s="1"/>
  <c r="G3728" i="2"/>
  <c r="T3727" i="2"/>
  <c r="S3727" i="2"/>
  <c r="R3727" i="2"/>
  <c r="Q3727" i="2"/>
  <c r="P3727" i="2"/>
  <c r="O3727" i="2"/>
  <c r="N3727" i="2"/>
  <c r="L3727" i="2"/>
  <c r="K3727" i="2"/>
  <c r="J3727" i="2"/>
  <c r="K5847" i="2" s="1"/>
  <c r="I3727" i="2"/>
  <c r="L5847" i="2" s="1"/>
  <c r="G3727" i="2"/>
  <c r="T3726" i="2"/>
  <c r="S3726" i="2"/>
  <c r="R3726" i="2"/>
  <c r="Q3726" i="2"/>
  <c r="P3726" i="2"/>
  <c r="O3726" i="2"/>
  <c r="N3726" i="2"/>
  <c r="L3726" i="2"/>
  <c r="K3726" i="2"/>
  <c r="J3726" i="2"/>
  <c r="K5114" i="2" s="1"/>
  <c r="I3726" i="2"/>
  <c r="L5114" i="2" s="1"/>
  <c r="M4854" i="2" s="1"/>
  <c r="G3726" i="2"/>
  <c r="T3725" i="2"/>
  <c r="S3725" i="2"/>
  <c r="R3725" i="2"/>
  <c r="Q3725" i="2"/>
  <c r="P3725" i="2"/>
  <c r="O3725" i="2"/>
  <c r="N3725" i="2"/>
  <c r="L3725" i="2"/>
  <c r="K3725" i="2"/>
  <c r="J3725" i="2"/>
  <c r="K5349" i="2" s="1"/>
  <c r="M3497" i="2" s="1"/>
  <c r="I3725" i="2"/>
  <c r="L5349" i="2" s="1"/>
  <c r="G3725" i="2"/>
  <c r="T3724" i="2"/>
  <c r="S3724" i="2"/>
  <c r="R3724" i="2"/>
  <c r="Q3724" i="2"/>
  <c r="P3724" i="2"/>
  <c r="O3724" i="2"/>
  <c r="N3724" i="2"/>
  <c r="L3724" i="2"/>
  <c r="K3724" i="2"/>
  <c r="J3724" i="2"/>
  <c r="K5543" i="2" s="1"/>
  <c r="I3724" i="2"/>
  <c r="L5543" i="2" s="1"/>
  <c r="G3724" i="2"/>
  <c r="T3723" i="2"/>
  <c r="S3723" i="2"/>
  <c r="R3723" i="2"/>
  <c r="Q3723" i="2"/>
  <c r="P3723" i="2"/>
  <c r="O3723" i="2"/>
  <c r="N3723" i="2"/>
  <c r="L3723" i="2"/>
  <c r="K3723" i="2"/>
  <c r="J3723" i="2"/>
  <c r="K5605" i="2" s="1"/>
  <c r="I3723" i="2"/>
  <c r="L5605" i="2" s="1"/>
  <c r="G3723" i="2"/>
  <c r="T3722" i="2"/>
  <c r="S3722" i="2"/>
  <c r="R3722" i="2"/>
  <c r="Q3722" i="2"/>
  <c r="P3722" i="2"/>
  <c r="O3722" i="2"/>
  <c r="N3722" i="2"/>
  <c r="L3722" i="2"/>
  <c r="K3722" i="2"/>
  <c r="J3722" i="2"/>
  <c r="K5213" i="2" s="1"/>
  <c r="I3722" i="2"/>
  <c r="L5213" i="2" s="1"/>
  <c r="G3722" i="2"/>
  <c r="T3721" i="2"/>
  <c r="S3721" i="2"/>
  <c r="R3721" i="2"/>
  <c r="Q3721" i="2"/>
  <c r="P3721" i="2"/>
  <c r="O3721" i="2"/>
  <c r="N3721" i="2"/>
  <c r="L3721" i="2"/>
  <c r="K3721" i="2"/>
  <c r="J3721" i="2"/>
  <c r="K5952" i="2" s="1"/>
  <c r="I3721" i="2"/>
  <c r="L5952" i="2" s="1"/>
  <c r="G3721" i="2"/>
  <c r="T3720" i="2"/>
  <c r="S3720" i="2"/>
  <c r="R3720" i="2"/>
  <c r="Q3720" i="2"/>
  <c r="P3720" i="2"/>
  <c r="O3720" i="2"/>
  <c r="N3720" i="2"/>
  <c r="L3720" i="2"/>
  <c r="K3720" i="2"/>
  <c r="J3720" i="2"/>
  <c r="K5778" i="2" s="1"/>
  <c r="I3720" i="2"/>
  <c r="L5778" i="2" s="1"/>
  <c r="G3720" i="2"/>
  <c r="T3719" i="2"/>
  <c r="S3719" i="2"/>
  <c r="R3719" i="2"/>
  <c r="Q3719" i="2"/>
  <c r="P3719" i="2"/>
  <c r="O3719" i="2"/>
  <c r="N3719" i="2"/>
  <c r="L3719" i="2"/>
  <c r="K3719" i="2"/>
  <c r="J3719" i="2"/>
  <c r="K5834" i="2" s="1"/>
  <c r="I3719" i="2"/>
  <c r="L5834" i="2" s="1"/>
  <c r="G3719" i="2"/>
  <c r="T3718" i="2"/>
  <c r="S3718" i="2"/>
  <c r="R3718" i="2"/>
  <c r="Q3718" i="2"/>
  <c r="P3718" i="2"/>
  <c r="O3718" i="2"/>
  <c r="N3718" i="2"/>
  <c r="L3718" i="2"/>
  <c r="M5969" i="2" s="1"/>
  <c r="J3718" i="2"/>
  <c r="K5969" i="2" s="1"/>
  <c r="I3718" i="2"/>
  <c r="L5969" i="2" s="1"/>
  <c r="G3718" i="2"/>
  <c r="T3717" i="2"/>
  <c r="S3717" i="2"/>
  <c r="R3717" i="2"/>
  <c r="Q3717" i="2"/>
  <c r="P3717" i="2"/>
  <c r="O3717" i="2"/>
  <c r="N3717" i="2"/>
  <c r="L3717" i="2"/>
  <c r="K3717" i="2"/>
  <c r="J3717" i="2"/>
  <c r="K5348" i="2" s="1"/>
  <c r="I3717" i="2"/>
  <c r="L5348" i="2" s="1"/>
  <c r="G3717" i="2"/>
  <c r="T3716" i="2"/>
  <c r="S3716" i="2"/>
  <c r="R3716" i="2"/>
  <c r="Q3716" i="2"/>
  <c r="P3716" i="2"/>
  <c r="O3716" i="2"/>
  <c r="N3716" i="2"/>
  <c r="K3716" i="2"/>
  <c r="J3716" i="2"/>
  <c r="K5481" i="2" s="1"/>
  <c r="I3716" i="2"/>
  <c r="L5481" i="2" s="1"/>
  <c r="G3716" i="2"/>
  <c r="T3715" i="2"/>
  <c r="S3715" i="2"/>
  <c r="R3715" i="2"/>
  <c r="Q3715" i="2"/>
  <c r="P3715" i="2"/>
  <c r="O3715" i="2"/>
  <c r="N3715" i="2"/>
  <c r="L3715" i="2"/>
  <c r="J3715" i="2"/>
  <c r="K5648" i="2" s="1"/>
  <c r="I3715" i="2"/>
  <c r="L5648" i="2" s="1"/>
  <c r="G3715" i="2"/>
  <c r="T3714" i="2"/>
  <c r="S3714" i="2"/>
  <c r="R3714" i="2"/>
  <c r="Q3714" i="2"/>
  <c r="P3714" i="2"/>
  <c r="O3714" i="2"/>
  <c r="N3714" i="2"/>
  <c r="L3714" i="2"/>
  <c r="K3714" i="2"/>
  <c r="J3714" i="2"/>
  <c r="K5014" i="2" s="1"/>
  <c r="I3714" i="2"/>
  <c r="L5014" i="2" s="1"/>
  <c r="G3714" i="2"/>
  <c r="T3713" i="2"/>
  <c r="S3713" i="2"/>
  <c r="R3713" i="2"/>
  <c r="Q3713" i="2"/>
  <c r="P3713" i="2"/>
  <c r="O3713" i="2"/>
  <c r="N3713" i="2"/>
  <c r="L3713" i="2"/>
  <c r="K3713" i="2"/>
  <c r="J3713" i="2"/>
  <c r="K5113" i="2" s="1"/>
  <c r="I3713" i="2"/>
  <c r="L5113" i="2" s="1"/>
  <c r="G3713" i="2"/>
  <c r="T3712" i="2"/>
  <c r="S3712" i="2"/>
  <c r="R3712" i="2"/>
  <c r="Q3712" i="2"/>
  <c r="P3712" i="2"/>
  <c r="O3712" i="2"/>
  <c r="N3712" i="2"/>
  <c r="L3712" i="2"/>
  <c r="K3712" i="2"/>
  <c r="J3712" i="2"/>
  <c r="K5867" i="2" s="1"/>
  <c r="I3712" i="2"/>
  <c r="L5867" i="2" s="1"/>
  <c r="G3712" i="2"/>
  <c r="T3711" i="2"/>
  <c r="S3711" i="2"/>
  <c r="R3711" i="2"/>
  <c r="Q3711" i="2"/>
  <c r="P3711" i="2"/>
  <c r="O3711" i="2"/>
  <c r="N3711" i="2"/>
  <c r="L3711" i="2"/>
  <c r="K3711" i="2"/>
  <c r="J3711" i="2"/>
  <c r="K5951" i="2" s="1"/>
  <c r="M2832" i="2" s="1"/>
  <c r="I3711" i="2"/>
  <c r="L5951" i="2" s="1"/>
  <c r="G3711" i="2"/>
  <c r="T3710" i="2"/>
  <c r="S3710" i="2"/>
  <c r="R3710" i="2"/>
  <c r="Q3710" i="2"/>
  <c r="P3710" i="2"/>
  <c r="O3710" i="2"/>
  <c r="N3710" i="2"/>
  <c r="L3710" i="2"/>
  <c r="M5932" i="2" s="1"/>
  <c r="J3710" i="2"/>
  <c r="K5932" i="2" s="1"/>
  <c r="I3710" i="2"/>
  <c r="L5932" i="2" s="1"/>
  <c r="G3710" i="2"/>
  <c r="T3709" i="2"/>
  <c r="S3709" i="2"/>
  <c r="R3709" i="2"/>
  <c r="Q3709" i="2"/>
  <c r="P3709" i="2"/>
  <c r="O3709" i="2"/>
  <c r="N3709" i="2"/>
  <c r="M3709" i="2"/>
  <c r="K3709" i="2"/>
  <c r="J3709" i="2"/>
  <c r="K5300" i="2" s="1"/>
  <c r="I3709" i="2"/>
  <c r="L5300" i="2" s="1"/>
  <c r="G3709" i="2"/>
  <c r="T3708" i="2"/>
  <c r="S3708" i="2"/>
  <c r="R3708" i="2"/>
  <c r="Q3708" i="2"/>
  <c r="P3708" i="2"/>
  <c r="O3708" i="2"/>
  <c r="N3708" i="2"/>
  <c r="L3708" i="2"/>
  <c r="J3708" i="2"/>
  <c r="K5212" i="2" s="1"/>
  <c r="I3708" i="2"/>
  <c r="L5212" i="2" s="1"/>
  <c r="G3708" i="2"/>
  <c r="T3707" i="2"/>
  <c r="S3707" i="2"/>
  <c r="R3707" i="2"/>
  <c r="Q3707" i="2"/>
  <c r="P3707" i="2"/>
  <c r="O3707" i="2"/>
  <c r="N3707" i="2"/>
  <c r="K3707" i="2"/>
  <c r="J3707" i="2"/>
  <c r="K5480" i="2" s="1"/>
  <c r="I3707" i="2"/>
  <c r="L5480" i="2" s="1"/>
  <c r="G3707" i="2"/>
  <c r="T3706" i="2"/>
  <c r="S3706" i="2"/>
  <c r="R3706" i="2"/>
  <c r="Q3706" i="2"/>
  <c r="P3706" i="2"/>
  <c r="O3706" i="2"/>
  <c r="N3706" i="2"/>
  <c r="L3706" i="2"/>
  <c r="K3706" i="2"/>
  <c r="J3706" i="2"/>
  <c r="K5030" i="2" s="1"/>
  <c r="I3706" i="2"/>
  <c r="L5030" i="2" s="1"/>
  <c r="G3706" i="2"/>
  <c r="T3705" i="2"/>
  <c r="S3705" i="2"/>
  <c r="R3705" i="2"/>
  <c r="Q3705" i="2"/>
  <c r="P3705" i="2"/>
  <c r="O3705" i="2"/>
  <c r="N3705" i="2"/>
  <c r="L3705" i="2"/>
  <c r="K3705" i="2"/>
  <c r="J3705" i="2"/>
  <c r="K5396" i="2" s="1"/>
  <c r="I3705" i="2"/>
  <c r="L5396" i="2" s="1"/>
  <c r="G3705" i="2"/>
  <c r="T3704" i="2"/>
  <c r="S3704" i="2"/>
  <c r="R3704" i="2"/>
  <c r="Q3704" i="2"/>
  <c r="P3704" i="2"/>
  <c r="O3704" i="2"/>
  <c r="N3704" i="2"/>
  <c r="L3704" i="2"/>
  <c r="K3704" i="2"/>
  <c r="J3704" i="2"/>
  <c r="K5276" i="2" s="1"/>
  <c r="I3704" i="2"/>
  <c r="L5276" i="2" s="1"/>
  <c r="G3704" i="2"/>
  <c r="T3703" i="2"/>
  <c r="S3703" i="2"/>
  <c r="R3703" i="2"/>
  <c r="Q3703" i="2"/>
  <c r="P3703" i="2"/>
  <c r="O3703" i="2"/>
  <c r="N3703" i="2"/>
  <c r="L3703" i="2"/>
  <c r="K3703" i="2"/>
  <c r="J3703" i="2"/>
  <c r="K5866" i="2" s="1"/>
  <c r="I3703" i="2"/>
  <c r="L5866" i="2" s="1"/>
  <c r="G3703" i="2"/>
  <c r="T3702" i="2"/>
  <c r="S3702" i="2"/>
  <c r="R3702" i="2"/>
  <c r="Q3702" i="2"/>
  <c r="P3702" i="2"/>
  <c r="O3702" i="2"/>
  <c r="N3702" i="2"/>
  <c r="L3702" i="2"/>
  <c r="K3702" i="2"/>
  <c r="J3702" i="2"/>
  <c r="K5464" i="2" s="1"/>
  <c r="I3702" i="2"/>
  <c r="L5464" i="2" s="1"/>
  <c r="G3702" i="2"/>
  <c r="T3701" i="2"/>
  <c r="S3701" i="2"/>
  <c r="R3701" i="2"/>
  <c r="Q3701" i="2"/>
  <c r="P3701" i="2"/>
  <c r="O3701" i="2"/>
  <c r="N3701" i="2"/>
  <c r="L3701" i="2"/>
  <c r="K3701" i="2"/>
  <c r="J3701" i="2"/>
  <c r="K5146" i="2" s="1"/>
  <c r="I3701" i="2"/>
  <c r="L5146" i="2" s="1"/>
  <c r="G3701" i="2"/>
  <c r="T3700" i="2"/>
  <c r="S3700" i="2"/>
  <c r="R3700" i="2"/>
  <c r="Q3700" i="2"/>
  <c r="P3700" i="2"/>
  <c r="O3700" i="2"/>
  <c r="N3700" i="2"/>
  <c r="L3700" i="2"/>
  <c r="K3700" i="2"/>
  <c r="J3700" i="2"/>
  <c r="K5695" i="2" s="1"/>
  <c r="I3700" i="2"/>
  <c r="L5695" i="2" s="1"/>
  <c r="G3700" i="2"/>
  <c r="T3699" i="2"/>
  <c r="S3699" i="2"/>
  <c r="R3699" i="2"/>
  <c r="Q3699" i="2"/>
  <c r="P3699" i="2"/>
  <c r="O3699" i="2"/>
  <c r="N3699" i="2"/>
  <c r="L3699" i="2"/>
  <c r="K3699" i="2"/>
  <c r="J3699" i="2"/>
  <c r="K5046" i="2" s="1"/>
  <c r="I3699" i="2"/>
  <c r="L5046" i="2" s="1"/>
  <c r="G3699" i="2"/>
  <c r="T3698" i="2"/>
  <c r="S3698" i="2"/>
  <c r="R3698" i="2"/>
  <c r="Q3698" i="2"/>
  <c r="P3698" i="2"/>
  <c r="O3698" i="2"/>
  <c r="N3698" i="2"/>
  <c r="L3698" i="2"/>
  <c r="K3698" i="2"/>
  <c r="J3698" i="2"/>
  <c r="K5000" i="2" s="1"/>
  <c r="I3698" i="2"/>
  <c r="L5000" i="2" s="1"/>
  <c r="G3698" i="2"/>
  <c r="T3697" i="2"/>
  <c r="S3697" i="2"/>
  <c r="R3697" i="2"/>
  <c r="Q3697" i="2"/>
  <c r="P3697" i="2"/>
  <c r="O3697" i="2"/>
  <c r="N3697" i="2"/>
  <c r="L3697" i="2"/>
  <c r="K3697" i="2"/>
  <c r="J3697" i="2"/>
  <c r="K5583" i="2" s="1"/>
  <c r="I3697" i="2"/>
  <c r="L5583" i="2" s="1"/>
  <c r="G3697" i="2"/>
  <c r="T3696" i="2"/>
  <c r="S3696" i="2"/>
  <c r="R3696" i="2"/>
  <c r="Q3696" i="2"/>
  <c r="P3696" i="2"/>
  <c r="O3696" i="2"/>
  <c r="N3696" i="2"/>
  <c r="L3696" i="2"/>
  <c r="J3696" i="2"/>
  <c r="K4999" i="2" s="1"/>
  <c r="I3696" i="2"/>
  <c r="L4999" i="2" s="1"/>
  <c r="G3696" i="2"/>
  <c r="T3695" i="2"/>
  <c r="S3695" i="2"/>
  <c r="R3695" i="2"/>
  <c r="Q3695" i="2"/>
  <c r="P3695" i="2"/>
  <c r="O3695" i="2"/>
  <c r="N3695" i="2"/>
  <c r="L3695" i="2"/>
  <c r="J3695" i="2"/>
  <c r="K5195" i="2" s="1"/>
  <c r="I3695" i="2"/>
  <c r="L5195" i="2" s="1"/>
  <c r="G3695" i="2"/>
  <c r="T3694" i="2"/>
  <c r="S3694" i="2"/>
  <c r="R3694" i="2"/>
  <c r="Q3694" i="2"/>
  <c r="P3694" i="2"/>
  <c r="O3694" i="2"/>
  <c r="N3694" i="2"/>
  <c r="L3694" i="2"/>
  <c r="K3694" i="2"/>
  <c r="J3694" i="2"/>
  <c r="K5931" i="2" s="1"/>
  <c r="I3694" i="2"/>
  <c r="L5931" i="2" s="1"/>
  <c r="G3694" i="2"/>
  <c r="T3693" i="2"/>
  <c r="S3693" i="2"/>
  <c r="R3693" i="2"/>
  <c r="Q3693" i="2"/>
  <c r="P3693" i="2"/>
  <c r="O3693" i="2"/>
  <c r="N3693" i="2"/>
  <c r="L3693" i="2"/>
  <c r="K3693" i="2"/>
  <c r="J3693" i="2"/>
  <c r="K5670" i="2" s="1"/>
  <c r="I3693" i="2"/>
  <c r="L5670" i="2" s="1"/>
  <c r="G3693" i="2"/>
  <c r="T3692" i="2"/>
  <c r="S3692" i="2"/>
  <c r="R3692" i="2"/>
  <c r="Q3692" i="2"/>
  <c r="P3692" i="2"/>
  <c r="O3692" i="2"/>
  <c r="N3692" i="2"/>
  <c r="L3692" i="2"/>
  <c r="K3692" i="2"/>
  <c r="J3692" i="2"/>
  <c r="K5647" i="2" s="1"/>
  <c r="I3692" i="2"/>
  <c r="L5647" i="2" s="1"/>
  <c r="G3692" i="2"/>
  <c r="T3691" i="2"/>
  <c r="S3691" i="2"/>
  <c r="R3691" i="2"/>
  <c r="Q3691" i="2"/>
  <c r="P3691" i="2"/>
  <c r="O3691" i="2"/>
  <c r="N3691" i="2"/>
  <c r="L3691" i="2"/>
  <c r="K3691" i="2"/>
  <c r="J3691" i="2"/>
  <c r="K6305" i="2" s="1"/>
  <c r="I3691" i="2"/>
  <c r="L6305" i="2" s="1"/>
  <c r="G3691" i="2"/>
  <c r="T3690" i="2"/>
  <c r="S3690" i="2"/>
  <c r="R3690" i="2"/>
  <c r="Q3690" i="2"/>
  <c r="P3690" i="2"/>
  <c r="O3690" i="2"/>
  <c r="N3690" i="2"/>
  <c r="L3690" i="2"/>
  <c r="K3690" i="2"/>
  <c r="J3690" i="2"/>
  <c r="K6899" i="2" s="1"/>
  <c r="I3690" i="2"/>
  <c r="L6899" i="2" s="1"/>
  <c r="G3690" i="2"/>
  <c r="T3689" i="2"/>
  <c r="S3689" i="2"/>
  <c r="R3689" i="2"/>
  <c r="Q3689" i="2"/>
  <c r="P3689" i="2"/>
  <c r="O3689" i="2"/>
  <c r="N3689" i="2"/>
  <c r="L3689" i="2"/>
  <c r="K3689" i="2"/>
  <c r="J3689" i="2"/>
  <c r="K6193" i="2" s="1"/>
  <c r="I3689" i="2"/>
  <c r="L6193" i="2" s="1"/>
  <c r="G3689" i="2"/>
  <c r="T3688" i="2"/>
  <c r="S3688" i="2"/>
  <c r="R3688" i="2"/>
  <c r="Q3688" i="2"/>
  <c r="P3688" i="2"/>
  <c r="O3688" i="2"/>
  <c r="N3688" i="2"/>
  <c r="L3688" i="2"/>
  <c r="K3688" i="2"/>
  <c r="J3688" i="2"/>
  <c r="K8250" i="2" s="1"/>
  <c r="I3688" i="2"/>
  <c r="L8250" i="2" s="1"/>
  <c r="G3688" i="2"/>
  <c r="T3687" i="2"/>
  <c r="S3687" i="2"/>
  <c r="R3687" i="2"/>
  <c r="Q3687" i="2"/>
  <c r="P3687" i="2"/>
  <c r="O3687" i="2"/>
  <c r="N3687" i="2"/>
  <c r="L3687" i="2"/>
  <c r="K3687" i="2"/>
  <c r="J3687" i="2"/>
  <c r="K6192" i="2" s="1"/>
  <c r="I3687" i="2"/>
  <c r="L6192" i="2" s="1"/>
  <c r="G3687" i="2"/>
  <c r="T3686" i="2"/>
  <c r="S3686" i="2"/>
  <c r="R3686" i="2"/>
  <c r="Q3686" i="2"/>
  <c r="P3686" i="2"/>
  <c r="O3686" i="2"/>
  <c r="N3686" i="2"/>
  <c r="L3686" i="2"/>
  <c r="K3686" i="2"/>
  <c r="J3686" i="2"/>
  <c r="K6330" i="2" s="1"/>
  <c r="I3686" i="2"/>
  <c r="L6330" i="2" s="1"/>
  <c r="G3686" i="2"/>
  <c r="T3685" i="2"/>
  <c r="S3685" i="2"/>
  <c r="R3685" i="2"/>
  <c r="Q3685" i="2"/>
  <c r="P3685" i="2"/>
  <c r="O3685" i="2"/>
  <c r="N3685" i="2"/>
  <c r="K3685" i="2"/>
  <c r="J3685" i="2"/>
  <c r="K6811" i="2" s="1"/>
  <c r="I3685" i="2"/>
  <c r="L6811" i="2" s="1"/>
  <c r="G3685" i="2"/>
  <c r="T3684" i="2"/>
  <c r="S3684" i="2"/>
  <c r="R3684" i="2"/>
  <c r="Q3684" i="2"/>
  <c r="P3684" i="2"/>
  <c r="O3684" i="2"/>
  <c r="N3684" i="2"/>
  <c r="L3684" i="2"/>
  <c r="K3684" i="2"/>
  <c r="J3684" i="2"/>
  <c r="K6628" i="2" s="1"/>
  <c r="I3684" i="2"/>
  <c r="L6628" i="2" s="1"/>
  <c r="G3684" i="2"/>
  <c r="T3683" i="2"/>
  <c r="S3683" i="2"/>
  <c r="R3683" i="2"/>
  <c r="Q3683" i="2"/>
  <c r="P3683" i="2"/>
  <c r="O3683" i="2"/>
  <c r="N3683" i="2"/>
  <c r="K3683" i="2"/>
  <c r="J3683" i="2"/>
  <c r="K8412" i="2" s="1"/>
  <c r="I3683" i="2"/>
  <c r="L8412" i="2" s="1"/>
  <c r="G3683" i="2"/>
  <c r="T3682" i="2"/>
  <c r="S3682" i="2"/>
  <c r="R3682" i="2"/>
  <c r="Q3682" i="2"/>
  <c r="P3682" i="2"/>
  <c r="O3682" i="2"/>
  <c r="N3682" i="2"/>
  <c r="L3682" i="2"/>
  <c r="K3682" i="2"/>
  <c r="J3682" i="2"/>
  <c r="K8941" i="2" s="1"/>
  <c r="I3682" i="2"/>
  <c r="L8941" i="2" s="1"/>
  <c r="G3682" i="2"/>
  <c r="T3681" i="2"/>
  <c r="S3681" i="2"/>
  <c r="R3681" i="2"/>
  <c r="Q3681" i="2"/>
  <c r="P3681" i="2"/>
  <c r="O3681" i="2"/>
  <c r="N3681" i="2"/>
  <c r="L3681" i="2"/>
  <c r="K3681" i="2"/>
  <c r="J3681" i="2"/>
  <c r="K7458" i="2" s="1"/>
  <c r="I3681" i="2"/>
  <c r="L7458" i="2" s="1"/>
  <c r="G3681" i="2"/>
  <c r="T3680" i="2"/>
  <c r="S3680" i="2"/>
  <c r="R3680" i="2"/>
  <c r="Q3680" i="2"/>
  <c r="P3680" i="2"/>
  <c r="O3680" i="2"/>
  <c r="N3680" i="2"/>
  <c r="L3680" i="2"/>
  <c r="K3680" i="2"/>
  <c r="J3680" i="2"/>
  <c r="K9219" i="2" s="1"/>
  <c r="I3680" i="2"/>
  <c r="L9219" i="2" s="1"/>
  <c r="G3680" i="2"/>
  <c r="T3679" i="2"/>
  <c r="S3679" i="2"/>
  <c r="R3679" i="2"/>
  <c r="Q3679" i="2"/>
  <c r="P3679" i="2"/>
  <c r="O3679" i="2"/>
  <c r="N3679" i="2"/>
  <c r="L3679" i="2"/>
  <c r="K3679" i="2"/>
  <c r="J3679" i="2"/>
  <c r="K7550" i="2" s="1"/>
  <c r="I3679" i="2"/>
  <c r="L7550" i="2" s="1"/>
  <c r="G3679" i="2"/>
  <c r="T3678" i="2"/>
  <c r="S3678" i="2"/>
  <c r="R3678" i="2"/>
  <c r="Q3678" i="2"/>
  <c r="P3678" i="2"/>
  <c r="O3678" i="2"/>
  <c r="N3678" i="2"/>
  <c r="L3678" i="2"/>
  <c r="K3678" i="2"/>
  <c r="J3678" i="2"/>
  <c r="K8315" i="2" s="1"/>
  <c r="I3678" i="2"/>
  <c r="L8315" i="2" s="1"/>
  <c r="G3678" i="2"/>
  <c r="T3677" i="2"/>
  <c r="S3677" i="2"/>
  <c r="R3677" i="2"/>
  <c r="Q3677" i="2"/>
  <c r="P3677" i="2"/>
  <c r="O3677" i="2"/>
  <c r="N3677" i="2"/>
  <c r="K3677" i="2"/>
  <c r="J3677" i="2"/>
  <c r="K9338" i="2" s="1"/>
  <c r="I3677" i="2"/>
  <c r="L9338" i="2" s="1"/>
  <c r="G3677" i="2"/>
  <c r="T3676" i="2"/>
  <c r="S3676" i="2"/>
  <c r="R3676" i="2"/>
  <c r="Q3676" i="2"/>
  <c r="P3676" i="2"/>
  <c r="O3676" i="2"/>
  <c r="N3676" i="2"/>
  <c r="K3676" i="2"/>
  <c r="J3676" i="2"/>
  <c r="K8965" i="2" s="1"/>
  <c r="I3676" i="2"/>
  <c r="L8965" i="2" s="1"/>
  <c r="M3344" i="2" s="1"/>
  <c r="G3676" i="2"/>
  <c r="T3675" i="2"/>
  <c r="S3675" i="2"/>
  <c r="R3675" i="2"/>
  <c r="Q3675" i="2"/>
  <c r="P3675" i="2"/>
  <c r="O3675" i="2"/>
  <c r="N3675" i="2"/>
  <c r="L3675" i="2"/>
  <c r="K3675" i="2"/>
  <c r="J3675" i="2"/>
  <c r="K7563" i="2" s="1"/>
  <c r="I3675" i="2"/>
  <c r="L7563" i="2" s="1"/>
  <c r="G3675" i="2"/>
  <c r="T3674" i="2"/>
  <c r="S3674" i="2"/>
  <c r="R3674" i="2"/>
  <c r="Q3674" i="2"/>
  <c r="P3674" i="2"/>
  <c r="O3674" i="2"/>
  <c r="N3674" i="2"/>
  <c r="K3674" i="2"/>
  <c r="J3674" i="2"/>
  <c r="K6223" i="2" s="1"/>
  <c r="I3674" i="2"/>
  <c r="L6223" i="2" s="1"/>
  <c r="G3674" i="2"/>
  <c r="T3673" i="2"/>
  <c r="S3673" i="2"/>
  <c r="R3673" i="2"/>
  <c r="Q3673" i="2"/>
  <c r="P3673" i="2"/>
  <c r="O3673" i="2"/>
  <c r="N3673" i="2"/>
  <c r="K3673" i="2"/>
  <c r="J3673" i="2"/>
  <c r="K6824" i="2" s="1"/>
  <c r="I3673" i="2"/>
  <c r="L6824" i="2" s="1"/>
  <c r="G3673" i="2"/>
  <c r="T3672" i="2"/>
  <c r="S3672" i="2"/>
  <c r="R3672" i="2"/>
  <c r="Q3672" i="2"/>
  <c r="P3672" i="2"/>
  <c r="O3672" i="2"/>
  <c r="N3672" i="2"/>
  <c r="L3672" i="2"/>
  <c r="K3672" i="2"/>
  <c r="J3672" i="2"/>
  <c r="K6506" i="2" s="1"/>
  <c r="I3672" i="2"/>
  <c r="L6506" i="2" s="1"/>
  <c r="G3672" i="2"/>
  <c r="T3671" i="2"/>
  <c r="S3671" i="2"/>
  <c r="R3671" i="2"/>
  <c r="Q3671" i="2"/>
  <c r="P3671" i="2"/>
  <c r="O3671" i="2"/>
  <c r="N3671" i="2"/>
  <c r="L3671" i="2"/>
  <c r="K3671" i="2"/>
  <c r="J3671" i="2"/>
  <c r="K6709" i="2" s="1"/>
  <c r="I3671" i="2"/>
  <c r="L6709" i="2" s="1"/>
  <c r="G3671" i="2"/>
  <c r="T3670" i="2"/>
  <c r="S3670" i="2"/>
  <c r="R3670" i="2"/>
  <c r="Q3670" i="2"/>
  <c r="P3670" i="2"/>
  <c r="O3670" i="2"/>
  <c r="N3670" i="2"/>
  <c r="L3670" i="2"/>
  <c r="K3670" i="2"/>
  <c r="J3670" i="2"/>
  <c r="K8264" i="2" s="1"/>
  <c r="I3670" i="2"/>
  <c r="L8264" i="2" s="1"/>
  <c r="G3670" i="2"/>
  <c r="T3669" i="2"/>
  <c r="S3669" i="2"/>
  <c r="R3669" i="2"/>
  <c r="Q3669" i="2"/>
  <c r="P3669" i="2"/>
  <c r="O3669" i="2"/>
  <c r="N3669" i="2"/>
  <c r="L3669" i="2"/>
  <c r="K3669" i="2"/>
  <c r="J3669" i="2"/>
  <c r="K8344" i="2" s="1"/>
  <c r="I3669" i="2"/>
  <c r="L8344" i="2" s="1"/>
  <c r="G3669" i="2"/>
  <c r="T3668" i="2"/>
  <c r="S3668" i="2"/>
  <c r="R3668" i="2"/>
  <c r="Q3668" i="2"/>
  <c r="P3668" i="2"/>
  <c r="O3668" i="2"/>
  <c r="N3668" i="2"/>
  <c r="L3668" i="2"/>
  <c r="K3668" i="2"/>
  <c r="J3668" i="2"/>
  <c r="K6580" i="2" s="1"/>
  <c r="I3668" i="2"/>
  <c r="L6580" i="2" s="1"/>
  <c r="G3668" i="2"/>
  <c r="T3667" i="2"/>
  <c r="S3667" i="2"/>
  <c r="R3667" i="2"/>
  <c r="Q3667" i="2"/>
  <c r="P3667" i="2"/>
  <c r="O3667" i="2"/>
  <c r="N3667" i="2"/>
  <c r="L3667" i="2"/>
  <c r="K3667" i="2"/>
  <c r="J3667" i="2"/>
  <c r="K6013" i="2" s="1"/>
  <c r="I3667" i="2"/>
  <c r="L6013" i="2" s="1"/>
  <c r="G3667" i="2"/>
  <c r="T3666" i="2"/>
  <c r="S3666" i="2"/>
  <c r="R3666" i="2"/>
  <c r="Q3666" i="2"/>
  <c r="P3666" i="2"/>
  <c r="O3666" i="2"/>
  <c r="N3666" i="2"/>
  <c r="L3666" i="2"/>
  <c r="K3666" i="2"/>
  <c r="J3666" i="2"/>
  <c r="K8009" i="2" s="1"/>
  <c r="I3666" i="2"/>
  <c r="L8009" i="2" s="1"/>
  <c r="G3666" i="2"/>
  <c r="T3665" i="2"/>
  <c r="S3665" i="2"/>
  <c r="R3665" i="2"/>
  <c r="Q3665" i="2"/>
  <c r="P3665" i="2"/>
  <c r="O3665" i="2"/>
  <c r="N3665" i="2"/>
  <c r="L3665" i="2"/>
  <c r="K3665" i="2"/>
  <c r="J3665" i="2"/>
  <c r="K7826" i="2" s="1"/>
  <c r="I3665" i="2"/>
  <c r="L7826" i="2" s="1"/>
  <c r="M3168" i="2" s="1"/>
  <c r="G3665" i="2"/>
  <c r="T3664" i="2"/>
  <c r="S3664" i="2"/>
  <c r="R3664" i="2"/>
  <c r="Q3664" i="2"/>
  <c r="P3664" i="2"/>
  <c r="O3664" i="2"/>
  <c r="N3664" i="2"/>
  <c r="L3664" i="2"/>
  <c r="K3664" i="2"/>
  <c r="J3664" i="2"/>
  <c r="K8088" i="2" s="1"/>
  <c r="I3664" i="2"/>
  <c r="L8088" i="2" s="1"/>
  <c r="G3664" i="2"/>
  <c r="T3663" i="2"/>
  <c r="S3663" i="2"/>
  <c r="R3663" i="2"/>
  <c r="Q3663" i="2"/>
  <c r="P3663" i="2"/>
  <c r="O3663" i="2"/>
  <c r="N3663" i="2"/>
  <c r="L3663" i="2"/>
  <c r="K3663" i="2"/>
  <c r="J3663" i="2"/>
  <c r="K9412" i="2" s="1"/>
  <c r="I3663" i="2"/>
  <c r="L9412" i="2" s="1"/>
  <c r="G3663" i="2"/>
  <c r="T3662" i="2"/>
  <c r="S3662" i="2"/>
  <c r="R3662" i="2"/>
  <c r="Q3662" i="2"/>
  <c r="P3662" i="2"/>
  <c r="O3662" i="2"/>
  <c r="N3662" i="2"/>
  <c r="K3662" i="2"/>
  <c r="J3662" i="2"/>
  <c r="K6289" i="2" s="1"/>
  <c r="I3662" i="2"/>
  <c r="L6289" i="2" s="1"/>
  <c r="G3662" i="2"/>
  <c r="T3661" i="2"/>
  <c r="S3661" i="2"/>
  <c r="R3661" i="2"/>
  <c r="Q3661" i="2"/>
  <c r="P3661" i="2"/>
  <c r="O3661" i="2"/>
  <c r="N3661" i="2"/>
  <c r="K3661" i="2"/>
  <c r="J3661" i="2"/>
  <c r="K9128" i="2" s="1"/>
  <c r="I3661" i="2"/>
  <c r="L9128" i="2" s="1"/>
  <c r="G3661" i="2"/>
  <c r="T3660" i="2"/>
  <c r="S3660" i="2"/>
  <c r="R3660" i="2"/>
  <c r="Q3660" i="2"/>
  <c r="P3660" i="2"/>
  <c r="O3660" i="2"/>
  <c r="N3660" i="2"/>
  <c r="K3660" i="2"/>
  <c r="J3660" i="2"/>
  <c r="K7764" i="2" s="1"/>
  <c r="I3660" i="2"/>
  <c r="L7764" i="2" s="1"/>
  <c r="G3660" i="2"/>
  <c r="T3659" i="2"/>
  <c r="S3659" i="2"/>
  <c r="R3659" i="2"/>
  <c r="Q3659" i="2"/>
  <c r="P3659" i="2"/>
  <c r="O3659" i="2"/>
  <c r="N3659" i="2"/>
  <c r="L3659" i="2"/>
  <c r="K3659" i="2"/>
  <c r="J3659" i="2"/>
  <c r="K9355" i="2" s="1"/>
  <c r="I3659" i="2"/>
  <c r="L9355" i="2" s="1"/>
  <c r="G3659" i="2"/>
  <c r="T3658" i="2"/>
  <c r="S3658" i="2"/>
  <c r="R3658" i="2"/>
  <c r="Q3658" i="2"/>
  <c r="P3658" i="2"/>
  <c r="O3658" i="2"/>
  <c r="N3658" i="2"/>
  <c r="L3658" i="2"/>
  <c r="K3658" i="2"/>
  <c r="J3658" i="2"/>
  <c r="K8314" i="2" s="1"/>
  <c r="I3658" i="2"/>
  <c r="L8314" i="2" s="1"/>
  <c r="G3658" i="2"/>
  <c r="T3657" i="2"/>
  <c r="S3657" i="2"/>
  <c r="R3657" i="2"/>
  <c r="Q3657" i="2"/>
  <c r="P3657" i="2"/>
  <c r="O3657" i="2"/>
  <c r="N3657" i="2"/>
  <c r="L3657" i="2"/>
  <c r="K3657" i="2"/>
  <c r="J3657" i="2"/>
  <c r="K8180" i="2" s="1"/>
  <c r="I3657" i="2"/>
  <c r="L8180" i="2" s="1"/>
  <c r="M3420" i="2" s="1"/>
  <c r="G3657" i="2"/>
  <c r="T3656" i="2"/>
  <c r="S3656" i="2"/>
  <c r="R3656" i="2"/>
  <c r="Q3656" i="2"/>
  <c r="P3656" i="2"/>
  <c r="O3656" i="2"/>
  <c r="N3656" i="2"/>
  <c r="L3656" i="2"/>
  <c r="K3656" i="2"/>
  <c r="J3656" i="2"/>
  <c r="K6736" i="2" s="1"/>
  <c r="I3656" i="2"/>
  <c r="L6736" i="2" s="1"/>
  <c r="G3656" i="2"/>
  <c r="T3655" i="2"/>
  <c r="S3655" i="2"/>
  <c r="R3655" i="2"/>
  <c r="Q3655" i="2"/>
  <c r="P3655" i="2"/>
  <c r="O3655" i="2"/>
  <c r="N3655" i="2"/>
  <c r="L3655" i="2"/>
  <c r="J3655" i="2"/>
  <c r="K8829" i="2" s="1"/>
  <c r="I3655" i="2"/>
  <c r="L8829" i="2" s="1"/>
  <c r="G3655" i="2"/>
  <c r="T3654" i="2"/>
  <c r="S3654" i="2"/>
  <c r="R3654" i="2"/>
  <c r="Q3654" i="2"/>
  <c r="P3654" i="2"/>
  <c r="O3654" i="2"/>
  <c r="N3654" i="2"/>
  <c r="L3654" i="2"/>
  <c r="K3654" i="2"/>
  <c r="J3654" i="2"/>
  <c r="K9218" i="2" s="1"/>
  <c r="I3654" i="2"/>
  <c r="L9218" i="2" s="1"/>
  <c r="G3654" i="2"/>
  <c r="T3653" i="2"/>
  <c r="S3653" i="2"/>
  <c r="R3653" i="2"/>
  <c r="Q3653" i="2"/>
  <c r="P3653" i="2"/>
  <c r="O3653" i="2"/>
  <c r="N3653" i="2"/>
  <c r="L3653" i="2"/>
  <c r="K3653" i="2"/>
  <c r="J3653" i="2"/>
  <c r="K9481" i="2" s="1"/>
  <c r="I3653" i="2"/>
  <c r="L9481" i="2" s="1"/>
  <c r="G3653" i="2"/>
  <c r="T3652" i="2"/>
  <c r="S3652" i="2"/>
  <c r="R3652" i="2"/>
  <c r="Q3652" i="2"/>
  <c r="P3652" i="2"/>
  <c r="O3652" i="2"/>
  <c r="N3652" i="2"/>
  <c r="L3652" i="2"/>
  <c r="K3652" i="2"/>
  <c r="J3652" i="2"/>
  <c r="K8436" i="2" s="1"/>
  <c r="I3652" i="2"/>
  <c r="L8436" i="2" s="1"/>
  <c r="G3652" i="2"/>
  <c r="T3651" i="2"/>
  <c r="S3651" i="2"/>
  <c r="R3651" i="2"/>
  <c r="Q3651" i="2"/>
  <c r="P3651" i="2"/>
  <c r="O3651" i="2"/>
  <c r="N3651" i="2"/>
  <c r="L3651" i="2"/>
  <c r="K3651" i="2"/>
  <c r="J3651" i="2"/>
  <c r="K8226" i="2" s="1"/>
  <c r="I3651" i="2"/>
  <c r="L8226" i="2" s="1"/>
  <c r="G3651" i="2"/>
  <c r="T3650" i="2"/>
  <c r="S3650" i="2"/>
  <c r="R3650" i="2"/>
  <c r="Q3650" i="2"/>
  <c r="P3650" i="2"/>
  <c r="O3650" i="2"/>
  <c r="N3650" i="2"/>
  <c r="L3650" i="2"/>
  <c r="K3650" i="2"/>
  <c r="J3650" i="2"/>
  <c r="K9530" i="2" s="1"/>
  <c r="I3650" i="2"/>
  <c r="L9530" i="2" s="1"/>
  <c r="G3650" i="2"/>
  <c r="T3649" i="2"/>
  <c r="S3649" i="2"/>
  <c r="R3649" i="2"/>
  <c r="Q3649" i="2"/>
  <c r="P3649" i="2"/>
  <c r="O3649" i="2"/>
  <c r="N3649" i="2"/>
  <c r="L3649" i="2"/>
  <c r="K3649" i="2"/>
  <c r="J3649" i="2"/>
  <c r="K8299" i="2" s="1"/>
  <c r="I3649" i="2"/>
  <c r="L8299" i="2" s="1"/>
  <c r="G3649" i="2"/>
  <c r="T3648" i="2"/>
  <c r="S3648" i="2"/>
  <c r="R3648" i="2"/>
  <c r="Q3648" i="2"/>
  <c r="P3648" i="2"/>
  <c r="O3648" i="2"/>
  <c r="N3648" i="2"/>
  <c r="L3648" i="2"/>
  <c r="K3648" i="2"/>
  <c r="J3648" i="2"/>
  <c r="K6329" i="2" s="1"/>
  <c r="I3648" i="2"/>
  <c r="L6329" i="2" s="1"/>
  <c r="G3648" i="2"/>
  <c r="T3647" i="2"/>
  <c r="S3647" i="2"/>
  <c r="R3647" i="2"/>
  <c r="Q3647" i="2"/>
  <c r="P3647" i="2"/>
  <c r="O3647" i="2"/>
  <c r="N3647" i="2"/>
  <c r="L3647" i="2"/>
  <c r="K3647" i="2"/>
  <c r="J3647" i="2"/>
  <c r="K7648" i="2" s="1"/>
  <c r="I3647" i="2"/>
  <c r="L7648" i="2" s="1"/>
  <c r="G3647" i="2"/>
  <c r="T3646" i="2"/>
  <c r="S3646" i="2"/>
  <c r="R3646" i="2"/>
  <c r="Q3646" i="2"/>
  <c r="P3646" i="2"/>
  <c r="O3646" i="2"/>
  <c r="N3646" i="2"/>
  <c r="L3646" i="2"/>
  <c r="K3646" i="2"/>
  <c r="J3646" i="2"/>
  <c r="K8276" i="2" s="1"/>
  <c r="I3646" i="2"/>
  <c r="L8276" i="2" s="1"/>
  <c r="G3646" i="2"/>
  <c r="T3645" i="2"/>
  <c r="S3645" i="2"/>
  <c r="R3645" i="2"/>
  <c r="Q3645" i="2"/>
  <c r="P3645" i="2"/>
  <c r="O3645" i="2"/>
  <c r="N3645" i="2"/>
  <c r="L3645" i="2"/>
  <c r="K3645" i="2"/>
  <c r="J3645" i="2"/>
  <c r="K9143" i="2" s="1"/>
  <c r="I3645" i="2"/>
  <c r="L9143" i="2" s="1"/>
  <c r="G3645" i="2"/>
  <c r="T3644" i="2"/>
  <c r="S3644" i="2"/>
  <c r="R3644" i="2"/>
  <c r="Q3644" i="2"/>
  <c r="P3644" i="2"/>
  <c r="O3644" i="2"/>
  <c r="N3644" i="2"/>
  <c r="L3644" i="2"/>
  <c r="K3644" i="2"/>
  <c r="J3644" i="2"/>
  <c r="K6531" i="2" s="1"/>
  <c r="I3644" i="2"/>
  <c r="L6531" i="2" s="1"/>
  <c r="G3644" i="2"/>
  <c r="T3643" i="2"/>
  <c r="S3643" i="2"/>
  <c r="R3643" i="2"/>
  <c r="Q3643" i="2"/>
  <c r="P3643" i="2"/>
  <c r="O3643" i="2"/>
  <c r="N3643" i="2"/>
  <c r="L3643" i="2"/>
  <c r="K3643" i="2"/>
  <c r="J3643" i="2"/>
  <c r="K8717" i="2" s="1"/>
  <c r="I3643" i="2"/>
  <c r="L8717" i="2" s="1"/>
  <c r="G3643" i="2"/>
  <c r="T3642" i="2"/>
  <c r="S3642" i="2"/>
  <c r="R3642" i="2"/>
  <c r="Q3642" i="2"/>
  <c r="P3642" i="2"/>
  <c r="O3642" i="2"/>
  <c r="N3642" i="2"/>
  <c r="M3642" i="2"/>
  <c r="L3642" i="2"/>
  <c r="M8684" i="2" s="1"/>
  <c r="K3642" i="2"/>
  <c r="J3642" i="2"/>
  <c r="K8684" i="2" s="1"/>
  <c r="I3642" i="2"/>
  <c r="L8684" i="2" s="1"/>
  <c r="G3642" i="2"/>
  <c r="T3641" i="2"/>
  <c r="S3641" i="2"/>
  <c r="R3641" i="2"/>
  <c r="Q3641" i="2"/>
  <c r="P3641" i="2"/>
  <c r="O3641" i="2"/>
  <c r="N3641" i="2"/>
  <c r="L3641" i="2"/>
  <c r="K3641" i="2"/>
  <c r="J3641" i="2"/>
  <c r="K7497" i="2" s="1"/>
  <c r="I3641" i="2"/>
  <c r="L7497" i="2" s="1"/>
  <c r="G3641" i="2"/>
  <c r="T3640" i="2"/>
  <c r="S3640" i="2"/>
  <c r="R3640" i="2"/>
  <c r="Q3640" i="2"/>
  <c r="P3640" i="2"/>
  <c r="O3640" i="2"/>
  <c r="N3640" i="2"/>
  <c r="L3640" i="2"/>
  <c r="K3640" i="2"/>
  <c r="J3640" i="2"/>
  <c r="K9239" i="2" s="1"/>
  <c r="I3640" i="2"/>
  <c r="L9239" i="2" s="1"/>
  <c r="G3640" i="2"/>
  <c r="T3639" i="2"/>
  <c r="S3639" i="2"/>
  <c r="R3639" i="2"/>
  <c r="Q3639" i="2"/>
  <c r="P3639" i="2"/>
  <c r="O3639" i="2"/>
  <c r="N3639" i="2"/>
  <c r="L3639" i="2"/>
  <c r="K3639" i="2"/>
  <c r="J3639" i="2"/>
  <c r="K7111" i="2" s="1"/>
  <c r="I3639" i="2"/>
  <c r="L7111" i="2" s="1"/>
  <c r="G3639" i="2"/>
  <c r="T3638" i="2"/>
  <c r="S3638" i="2"/>
  <c r="R3638" i="2"/>
  <c r="Q3638" i="2"/>
  <c r="P3638" i="2"/>
  <c r="O3638" i="2"/>
  <c r="N3638" i="2"/>
  <c r="L3638" i="2"/>
  <c r="K3638" i="2"/>
  <c r="J3638" i="2"/>
  <c r="K8873" i="2" s="1"/>
  <c r="I3638" i="2"/>
  <c r="L8873" i="2" s="1"/>
  <c r="G3638" i="2"/>
  <c r="T3637" i="2"/>
  <c r="S3637" i="2"/>
  <c r="R3637" i="2"/>
  <c r="Q3637" i="2"/>
  <c r="P3637" i="2"/>
  <c r="O3637" i="2"/>
  <c r="N3637" i="2"/>
  <c r="L3637" i="2"/>
  <c r="K3637" i="2"/>
  <c r="J3637" i="2"/>
  <c r="K7576" i="2" s="1"/>
  <c r="I3637" i="2"/>
  <c r="L7576" i="2" s="1"/>
  <c r="G3637" i="2"/>
  <c r="T3636" i="2"/>
  <c r="S3636" i="2"/>
  <c r="R3636" i="2"/>
  <c r="Q3636" i="2"/>
  <c r="P3636" i="2"/>
  <c r="O3636" i="2"/>
  <c r="N3636" i="2"/>
  <c r="L3636" i="2"/>
  <c r="K3636" i="2"/>
  <c r="J3636" i="2"/>
  <c r="K6128" i="2" s="1"/>
  <c r="I3636" i="2"/>
  <c r="L6128" i="2" s="1"/>
  <c r="G3636" i="2"/>
  <c r="T3635" i="2"/>
  <c r="S3635" i="2"/>
  <c r="R3635" i="2"/>
  <c r="Q3635" i="2"/>
  <c r="P3635" i="2"/>
  <c r="O3635" i="2"/>
  <c r="N3635" i="2"/>
  <c r="L3635" i="2"/>
  <c r="K3635" i="2"/>
  <c r="J3635" i="2"/>
  <c r="K8566" i="2" s="1"/>
  <c r="I3635" i="2"/>
  <c r="L8566" i="2" s="1"/>
  <c r="G3635" i="2"/>
  <c r="T3634" i="2"/>
  <c r="S3634" i="2"/>
  <c r="R3634" i="2"/>
  <c r="Q3634" i="2"/>
  <c r="P3634" i="2"/>
  <c r="O3634" i="2"/>
  <c r="N3634" i="2"/>
  <c r="L3634" i="2"/>
  <c r="K3634" i="2"/>
  <c r="J3634" i="2"/>
  <c r="K6847" i="2" s="1"/>
  <c r="I3634" i="2"/>
  <c r="L6847" i="2" s="1"/>
  <c r="G3634" i="2"/>
  <c r="T3633" i="2"/>
  <c r="S3633" i="2"/>
  <c r="R3633" i="2"/>
  <c r="Q3633" i="2"/>
  <c r="P3633" i="2"/>
  <c r="O3633" i="2"/>
  <c r="N3633" i="2"/>
  <c r="L3633" i="2"/>
  <c r="K3633" i="2"/>
  <c r="J3633" i="2"/>
  <c r="K7477" i="2" s="1"/>
  <c r="I3633" i="2"/>
  <c r="L7477" i="2" s="1"/>
  <c r="G3633" i="2"/>
  <c r="T3632" i="2"/>
  <c r="S3632" i="2"/>
  <c r="R3632" i="2"/>
  <c r="Q3632" i="2"/>
  <c r="P3632" i="2"/>
  <c r="O3632" i="2"/>
  <c r="N3632" i="2"/>
  <c r="L3632" i="2"/>
  <c r="K3632" i="2"/>
  <c r="J3632" i="2"/>
  <c r="K6886" i="2" s="1"/>
  <c r="I3632" i="2"/>
  <c r="L6886" i="2" s="1"/>
  <c r="G3632" i="2"/>
  <c r="T3631" i="2"/>
  <c r="S3631" i="2"/>
  <c r="R3631" i="2"/>
  <c r="Q3631" i="2"/>
  <c r="P3631" i="2"/>
  <c r="O3631" i="2"/>
  <c r="N3631" i="2"/>
  <c r="M3631" i="2"/>
  <c r="L3631" i="2"/>
  <c r="K3631" i="2"/>
  <c r="J3631" i="2"/>
  <c r="K7806" i="2" s="1"/>
  <c r="I3631" i="2"/>
  <c r="L7806" i="2" s="1"/>
  <c r="G3631" i="2"/>
  <c r="T3630" i="2"/>
  <c r="S3630" i="2"/>
  <c r="R3630" i="2"/>
  <c r="Q3630" i="2"/>
  <c r="P3630" i="2"/>
  <c r="O3630" i="2"/>
  <c r="N3630" i="2"/>
  <c r="L3630" i="2"/>
  <c r="J3630" i="2"/>
  <c r="K9606" i="2" s="1"/>
  <c r="I3630" i="2"/>
  <c r="L9606" i="2" s="1"/>
  <c r="G3630" i="2"/>
  <c r="T3629" i="2"/>
  <c r="S3629" i="2"/>
  <c r="R3629" i="2"/>
  <c r="Q3629" i="2"/>
  <c r="P3629" i="2"/>
  <c r="O3629" i="2"/>
  <c r="N3629" i="2"/>
  <c r="L3629" i="2"/>
  <c r="K3629" i="2"/>
  <c r="J3629" i="2"/>
  <c r="K8075" i="2" s="1"/>
  <c r="I3629" i="2"/>
  <c r="L8075" i="2" s="1"/>
  <c r="G3629" i="2"/>
  <c r="T3628" i="2"/>
  <c r="S3628" i="2"/>
  <c r="R3628" i="2"/>
  <c r="Q3628" i="2"/>
  <c r="P3628" i="2"/>
  <c r="O3628" i="2"/>
  <c r="N3628" i="2"/>
  <c r="L3628" i="2"/>
  <c r="K3628" i="2"/>
  <c r="J3628" i="2"/>
  <c r="K9426" i="2" s="1"/>
  <c r="I3628" i="2"/>
  <c r="L9426" i="2" s="1"/>
  <c r="G3628" i="2"/>
  <c r="T3627" i="2"/>
  <c r="S3627" i="2"/>
  <c r="R3627" i="2"/>
  <c r="Q3627" i="2"/>
  <c r="P3627" i="2"/>
  <c r="O3627" i="2"/>
  <c r="N3627" i="2"/>
  <c r="L3627" i="2"/>
  <c r="K3627" i="2"/>
  <c r="J3627" i="2"/>
  <c r="K7859" i="2" s="1"/>
  <c r="I3627" i="2"/>
  <c r="L7859" i="2" s="1"/>
  <c r="G3627" i="2"/>
  <c r="T3626" i="2"/>
  <c r="S3626" i="2"/>
  <c r="R3626" i="2"/>
  <c r="Q3626" i="2"/>
  <c r="P3626" i="2"/>
  <c r="O3626" i="2"/>
  <c r="N3626" i="2"/>
  <c r="L3626" i="2"/>
  <c r="K3626" i="2"/>
  <c r="J3626" i="2"/>
  <c r="K7664" i="2" s="1"/>
  <c r="I3626" i="2"/>
  <c r="L7664" i="2" s="1"/>
  <c r="G3626" i="2"/>
  <c r="T3625" i="2"/>
  <c r="S3625" i="2"/>
  <c r="R3625" i="2"/>
  <c r="Q3625" i="2"/>
  <c r="P3625" i="2"/>
  <c r="O3625" i="2"/>
  <c r="N3625" i="2"/>
  <c r="L3625" i="2"/>
  <c r="K3625" i="2"/>
  <c r="J3625" i="2"/>
  <c r="K7412" i="2" s="1"/>
  <c r="I3625" i="2"/>
  <c r="L7412" i="2" s="1"/>
  <c r="G3625" i="2"/>
  <c r="T3624" i="2"/>
  <c r="S3624" i="2"/>
  <c r="R3624" i="2"/>
  <c r="Q3624" i="2"/>
  <c r="P3624" i="2"/>
  <c r="O3624" i="2"/>
  <c r="N3624" i="2"/>
  <c r="K3624" i="2"/>
  <c r="J3624" i="2"/>
  <c r="K9304" i="2" s="1"/>
  <c r="I3624" i="2"/>
  <c r="L9304" i="2" s="1"/>
  <c r="G3624" i="2"/>
  <c r="T3623" i="2"/>
  <c r="S3623" i="2"/>
  <c r="R3623" i="2"/>
  <c r="Q3623" i="2"/>
  <c r="P3623" i="2"/>
  <c r="O3623" i="2"/>
  <c r="N3623" i="2"/>
  <c r="L3623" i="2"/>
  <c r="K3623" i="2"/>
  <c r="J3623" i="2"/>
  <c r="K8828" i="2" s="1"/>
  <c r="I3623" i="2"/>
  <c r="L8828" i="2" s="1"/>
  <c r="G3623" i="2"/>
  <c r="T3622" i="2"/>
  <c r="S3622" i="2"/>
  <c r="R3622" i="2"/>
  <c r="Q3622" i="2"/>
  <c r="P3622" i="2"/>
  <c r="O3622" i="2"/>
  <c r="N3622" i="2"/>
  <c r="L3622" i="2"/>
  <c r="K3622" i="2"/>
  <c r="J3622" i="2"/>
  <c r="K8827" i="2" s="1"/>
  <c r="I3622" i="2"/>
  <c r="L8827" i="2" s="1"/>
  <c r="G3622" i="2"/>
  <c r="T3621" i="2"/>
  <c r="S3621" i="2"/>
  <c r="R3621" i="2"/>
  <c r="Q3621" i="2"/>
  <c r="P3621" i="2"/>
  <c r="O3621" i="2"/>
  <c r="N3621" i="2"/>
  <c r="K3621" i="2"/>
  <c r="J3621" i="2"/>
  <c r="K8048" i="2" s="1"/>
  <c r="I3621" i="2"/>
  <c r="L8048" i="2" s="1"/>
  <c r="G3621" i="2"/>
  <c r="T3620" i="2"/>
  <c r="S3620" i="2"/>
  <c r="R3620" i="2"/>
  <c r="Q3620" i="2"/>
  <c r="P3620" i="2"/>
  <c r="O3620" i="2"/>
  <c r="N3620" i="2"/>
  <c r="L3620" i="2"/>
  <c r="K3620" i="2"/>
  <c r="J3620" i="2"/>
  <c r="K8565" i="2" s="1"/>
  <c r="I3620" i="2"/>
  <c r="L8565" i="2" s="1"/>
  <c r="G3620" i="2"/>
  <c r="T3619" i="2"/>
  <c r="S3619" i="2"/>
  <c r="R3619" i="2"/>
  <c r="Q3619" i="2"/>
  <c r="P3619" i="2"/>
  <c r="O3619" i="2"/>
  <c r="N3619" i="2"/>
  <c r="K3619" i="2"/>
  <c r="J3619" i="2"/>
  <c r="K6548" i="2" s="1"/>
  <c r="I3619" i="2"/>
  <c r="L6548" i="2" s="1"/>
  <c r="G3619" i="2"/>
  <c r="T3618" i="2"/>
  <c r="S3618" i="2"/>
  <c r="R3618" i="2"/>
  <c r="Q3618" i="2"/>
  <c r="P3618" i="2"/>
  <c r="O3618" i="2"/>
  <c r="N3618" i="2"/>
  <c r="L3618" i="2"/>
  <c r="K3618" i="2"/>
  <c r="J3618" i="2"/>
  <c r="K7429" i="2" s="1"/>
  <c r="I3618" i="2"/>
  <c r="L7429" i="2" s="1"/>
  <c r="G3618" i="2"/>
  <c r="T3617" i="2"/>
  <c r="S3617" i="2"/>
  <c r="R3617" i="2"/>
  <c r="Q3617" i="2"/>
  <c r="P3617" i="2"/>
  <c r="O3617" i="2"/>
  <c r="N3617" i="2"/>
  <c r="L3617" i="2"/>
  <c r="K3617" i="2"/>
  <c r="J3617" i="2"/>
  <c r="K9099" i="2" s="1"/>
  <c r="I3617" i="2"/>
  <c r="L9099" i="2" s="1"/>
  <c r="G3617" i="2"/>
  <c r="T3616" i="2"/>
  <c r="S3616" i="2"/>
  <c r="R3616" i="2"/>
  <c r="Q3616" i="2"/>
  <c r="P3616" i="2"/>
  <c r="O3616" i="2"/>
  <c r="N3616" i="2"/>
  <c r="L3616" i="2"/>
  <c r="K3616" i="2"/>
  <c r="J3616" i="2"/>
  <c r="K7476" i="2" s="1"/>
  <c r="I3616" i="2"/>
  <c r="L7476" i="2" s="1"/>
  <c r="G3616" i="2"/>
  <c r="T3615" i="2"/>
  <c r="S3615" i="2"/>
  <c r="R3615" i="2"/>
  <c r="Q3615" i="2"/>
  <c r="P3615" i="2"/>
  <c r="O3615" i="2"/>
  <c r="N3615" i="2"/>
  <c r="L3615" i="2"/>
  <c r="K3615" i="2"/>
  <c r="J3615" i="2"/>
  <c r="K7081" i="2" s="1"/>
  <c r="I3615" i="2"/>
  <c r="L7081" i="2" s="1"/>
  <c r="G3615" i="2"/>
  <c r="T3614" i="2"/>
  <c r="S3614" i="2"/>
  <c r="R3614" i="2"/>
  <c r="Q3614" i="2"/>
  <c r="P3614" i="2"/>
  <c r="O3614" i="2"/>
  <c r="N3614" i="2"/>
  <c r="L3614" i="2"/>
  <c r="K3614" i="2"/>
  <c r="J3614" i="2"/>
  <c r="K7677" i="2" s="1"/>
  <c r="I3614" i="2"/>
  <c r="L7677" i="2" s="1"/>
  <c r="G3614" i="2"/>
  <c r="T3613" i="2"/>
  <c r="S3613" i="2"/>
  <c r="R3613" i="2"/>
  <c r="Q3613" i="2"/>
  <c r="P3613" i="2"/>
  <c r="O3613" i="2"/>
  <c r="N3613" i="2"/>
  <c r="L3613" i="2"/>
  <c r="K3613" i="2"/>
  <c r="J3613" i="2"/>
  <c r="K8798" i="2" s="1"/>
  <c r="I3613" i="2"/>
  <c r="L8798" i="2" s="1"/>
  <c r="G3613" i="2"/>
  <c r="T3612" i="2"/>
  <c r="S3612" i="2"/>
  <c r="R3612" i="2"/>
  <c r="Q3612" i="2"/>
  <c r="P3612" i="2"/>
  <c r="O3612" i="2"/>
  <c r="N3612" i="2"/>
  <c r="L3612" i="2"/>
  <c r="K3612" i="2"/>
  <c r="J3612" i="2"/>
  <c r="K8198" i="2" s="1"/>
  <c r="I3612" i="2"/>
  <c r="L8198" i="2" s="1"/>
  <c r="G3612" i="2"/>
  <c r="T3611" i="2"/>
  <c r="S3611" i="2"/>
  <c r="R3611" i="2"/>
  <c r="Q3611" i="2"/>
  <c r="P3611" i="2"/>
  <c r="O3611" i="2"/>
  <c r="N3611" i="2"/>
  <c r="K3611" i="2"/>
  <c r="J3611" i="2"/>
  <c r="K9238" i="2" s="1"/>
  <c r="I3611" i="2"/>
  <c r="L9238" i="2" s="1"/>
  <c r="G3611" i="2"/>
  <c r="T3610" i="2"/>
  <c r="S3610" i="2"/>
  <c r="R3610" i="2"/>
  <c r="Q3610" i="2"/>
  <c r="P3610" i="2"/>
  <c r="O3610" i="2"/>
  <c r="N3610" i="2"/>
  <c r="L3610" i="2"/>
  <c r="K3610" i="2"/>
  <c r="J3610" i="2"/>
  <c r="K6188" i="2" s="1"/>
  <c r="I3610" i="2"/>
  <c r="L6188" i="2" s="1"/>
  <c r="G3610" i="2"/>
  <c r="T3609" i="2"/>
  <c r="S3609" i="2"/>
  <c r="R3609" i="2"/>
  <c r="Q3609" i="2"/>
  <c r="P3609" i="2"/>
  <c r="O3609" i="2"/>
  <c r="N3609" i="2"/>
  <c r="L3609" i="2"/>
  <c r="K3609" i="2"/>
  <c r="J3609" i="2"/>
  <c r="K6505" i="2" s="1"/>
  <c r="I3609" i="2"/>
  <c r="L6505" i="2" s="1"/>
  <c r="G3609" i="2"/>
  <c r="T3608" i="2"/>
  <c r="S3608" i="2"/>
  <c r="R3608" i="2"/>
  <c r="Q3608" i="2"/>
  <c r="P3608" i="2"/>
  <c r="O3608" i="2"/>
  <c r="N3608" i="2"/>
  <c r="L3608" i="2"/>
  <c r="J3608" i="2"/>
  <c r="K6207" i="2" s="1"/>
  <c r="I3608" i="2"/>
  <c r="L6207" i="2" s="1"/>
  <c r="G3608" i="2"/>
  <c r="T3607" i="2"/>
  <c r="S3607" i="2"/>
  <c r="R3607" i="2"/>
  <c r="Q3607" i="2"/>
  <c r="P3607" i="2"/>
  <c r="O3607" i="2"/>
  <c r="N3607" i="2"/>
  <c r="K3607" i="2"/>
  <c r="J3607" i="2"/>
  <c r="K6491" i="2" s="1"/>
  <c r="I3607" i="2"/>
  <c r="L6491" i="2" s="1"/>
  <c r="G3607" i="2"/>
  <c r="T3606" i="2"/>
  <c r="S3606" i="2"/>
  <c r="R3606" i="2"/>
  <c r="Q3606" i="2"/>
  <c r="P3606" i="2"/>
  <c r="O3606" i="2"/>
  <c r="N3606" i="2"/>
  <c r="L3606" i="2"/>
  <c r="K3606" i="2"/>
  <c r="J3606" i="2"/>
  <c r="K8754" i="2" s="1"/>
  <c r="I3606" i="2"/>
  <c r="L8754" i="2" s="1"/>
  <c r="G3606" i="2"/>
  <c r="T3605" i="2"/>
  <c r="S3605" i="2"/>
  <c r="R3605" i="2"/>
  <c r="Q3605" i="2"/>
  <c r="P3605" i="2"/>
  <c r="O3605" i="2"/>
  <c r="N3605" i="2"/>
  <c r="L3605" i="2"/>
  <c r="M8047" i="2" s="1"/>
  <c r="K3605" i="2"/>
  <c r="J3605" i="2"/>
  <c r="K8047" i="2" s="1"/>
  <c r="I3605" i="2"/>
  <c r="L8047" i="2" s="1"/>
  <c r="G3605" i="2"/>
  <c r="T3604" i="2"/>
  <c r="S3604" i="2"/>
  <c r="R3604" i="2"/>
  <c r="Q3604" i="2"/>
  <c r="P3604" i="2"/>
  <c r="O3604" i="2"/>
  <c r="N3604" i="2"/>
  <c r="L3604" i="2"/>
  <c r="K3604" i="2"/>
  <c r="J3604" i="2"/>
  <c r="K9619" i="2" s="1"/>
  <c r="I3604" i="2"/>
  <c r="L9619" i="2" s="1"/>
  <c r="G3604" i="2"/>
  <c r="T3603" i="2"/>
  <c r="S3603" i="2"/>
  <c r="R3603" i="2"/>
  <c r="Q3603" i="2"/>
  <c r="P3603" i="2"/>
  <c r="O3603" i="2"/>
  <c r="N3603" i="2"/>
  <c r="L3603" i="2"/>
  <c r="K3603" i="2"/>
  <c r="J3603" i="2"/>
  <c r="K9605" i="2" s="1"/>
  <c r="I3603" i="2"/>
  <c r="L9605" i="2" s="1"/>
  <c r="G3603" i="2"/>
  <c r="T3602" i="2"/>
  <c r="S3602" i="2"/>
  <c r="R3602" i="2"/>
  <c r="Q3602" i="2"/>
  <c r="P3602" i="2"/>
  <c r="O3602" i="2"/>
  <c r="N3602" i="2"/>
  <c r="K3602" i="2"/>
  <c r="J3602" i="2"/>
  <c r="K7326" i="2" s="1"/>
  <c r="I3602" i="2"/>
  <c r="L7326" i="2" s="1"/>
  <c r="M3096" i="2" s="1"/>
  <c r="G3602" i="2"/>
  <c r="T3601" i="2"/>
  <c r="S3601" i="2"/>
  <c r="R3601" i="2"/>
  <c r="Q3601" i="2"/>
  <c r="P3601" i="2"/>
  <c r="O3601" i="2"/>
  <c r="N3601" i="2"/>
  <c r="L3601" i="2"/>
  <c r="K3601" i="2"/>
  <c r="J3601" i="2"/>
  <c r="K7496" i="2" s="1"/>
  <c r="I3601" i="2"/>
  <c r="L7496" i="2" s="1"/>
  <c r="G3601" i="2"/>
  <c r="T3600" i="2"/>
  <c r="S3600" i="2"/>
  <c r="R3600" i="2"/>
  <c r="Q3600" i="2"/>
  <c r="P3600" i="2"/>
  <c r="O3600" i="2"/>
  <c r="N3600" i="2"/>
  <c r="L3600" i="2"/>
  <c r="K3600" i="2"/>
  <c r="J3600" i="2"/>
  <c r="K7160" i="2" s="1"/>
  <c r="I3600" i="2"/>
  <c r="L7160" i="2" s="1"/>
  <c r="G3600" i="2"/>
  <c r="T3599" i="2"/>
  <c r="S3599" i="2"/>
  <c r="R3599" i="2"/>
  <c r="Q3599" i="2"/>
  <c r="P3599" i="2"/>
  <c r="O3599" i="2"/>
  <c r="N3599" i="2"/>
  <c r="K3599" i="2"/>
  <c r="J3599" i="2"/>
  <c r="K7365" i="2" s="1"/>
  <c r="I3599" i="2"/>
  <c r="L7365" i="2" s="1"/>
  <c r="G3599" i="2"/>
  <c r="T3598" i="2"/>
  <c r="S3598" i="2"/>
  <c r="R3598" i="2"/>
  <c r="Q3598" i="2"/>
  <c r="P3598" i="2"/>
  <c r="O3598" i="2"/>
  <c r="N3598" i="2"/>
  <c r="L3598" i="2"/>
  <c r="K3598" i="2"/>
  <c r="J3598" i="2"/>
  <c r="K6187" i="2" s="1"/>
  <c r="I3598" i="2"/>
  <c r="L6187" i="2" s="1"/>
  <c r="G3598" i="2"/>
  <c r="T3597" i="2"/>
  <c r="S3597" i="2"/>
  <c r="R3597" i="2"/>
  <c r="Q3597" i="2"/>
  <c r="P3597" i="2"/>
  <c r="O3597" i="2"/>
  <c r="N3597" i="2"/>
  <c r="L3597" i="2"/>
  <c r="K3597" i="2"/>
  <c r="J3597" i="2"/>
  <c r="K7345" i="2" s="1"/>
  <c r="I3597" i="2"/>
  <c r="L7345" i="2" s="1"/>
  <c r="G3597" i="2"/>
  <c r="T3596" i="2"/>
  <c r="S3596" i="2"/>
  <c r="R3596" i="2"/>
  <c r="Q3596" i="2"/>
  <c r="P3596" i="2"/>
  <c r="O3596" i="2"/>
  <c r="N3596" i="2"/>
  <c r="L3596" i="2"/>
  <c r="K3596" i="2"/>
  <c r="J3596" i="2"/>
  <c r="K7282" i="2" s="1"/>
  <c r="I3596" i="2"/>
  <c r="L7282" i="2" s="1"/>
  <c r="G3596" i="2"/>
  <c r="T3595" i="2"/>
  <c r="S3595" i="2"/>
  <c r="R3595" i="2"/>
  <c r="Q3595" i="2"/>
  <c r="P3595" i="2"/>
  <c r="O3595" i="2"/>
  <c r="N3595" i="2"/>
  <c r="K3595" i="2"/>
  <c r="J3595" i="2"/>
  <c r="K8298" i="2" s="1"/>
  <c r="I3595" i="2"/>
  <c r="L8298" i="2" s="1"/>
  <c r="G3595" i="2"/>
  <c r="T3594" i="2"/>
  <c r="S3594" i="2"/>
  <c r="R3594" i="2"/>
  <c r="Q3594" i="2"/>
  <c r="P3594" i="2"/>
  <c r="O3594" i="2"/>
  <c r="N3594" i="2"/>
  <c r="K3594" i="2"/>
  <c r="J3594" i="2"/>
  <c r="K6754" i="2" s="1"/>
  <c r="M3117" i="2" s="1"/>
  <c r="I3594" i="2"/>
  <c r="L6754" i="2" s="1"/>
  <c r="G3594" i="2"/>
  <c r="T3593" i="2"/>
  <c r="S3593" i="2"/>
  <c r="R3593" i="2"/>
  <c r="Q3593" i="2"/>
  <c r="P3593" i="2"/>
  <c r="O3593" i="2"/>
  <c r="N3593" i="2"/>
  <c r="L3593" i="2"/>
  <c r="K3593" i="2"/>
  <c r="J3593" i="2"/>
  <c r="K6547" i="2" s="1"/>
  <c r="I3593" i="2"/>
  <c r="L6547" i="2" s="1"/>
  <c r="G3593" i="2"/>
  <c r="T3592" i="2"/>
  <c r="S3592" i="2"/>
  <c r="R3592" i="2"/>
  <c r="Q3592" i="2"/>
  <c r="P3592" i="2"/>
  <c r="O3592" i="2"/>
  <c r="N3592" i="2"/>
  <c r="L3592" i="2"/>
  <c r="J3592" i="2"/>
  <c r="K6341" i="2" s="1"/>
  <c r="I3592" i="2"/>
  <c r="L6341" i="2" s="1"/>
  <c r="G3592" i="2"/>
  <c r="T3591" i="2"/>
  <c r="S3591" i="2"/>
  <c r="R3591" i="2"/>
  <c r="Q3591" i="2"/>
  <c r="P3591" i="2"/>
  <c r="O3591" i="2"/>
  <c r="N3591" i="2"/>
  <c r="L3591" i="2"/>
  <c r="K3591" i="2"/>
  <c r="J3591" i="2"/>
  <c r="K9089" i="2" s="1"/>
  <c r="I3591" i="2"/>
  <c r="L9089" i="2" s="1"/>
  <c r="G3591" i="2"/>
  <c r="T3590" i="2"/>
  <c r="S3590" i="2"/>
  <c r="R3590" i="2"/>
  <c r="Q3590" i="2"/>
  <c r="P3590" i="2"/>
  <c r="O3590" i="2"/>
  <c r="N3590" i="2"/>
  <c r="L3590" i="2"/>
  <c r="K3590" i="2"/>
  <c r="J3590" i="2"/>
  <c r="K9059" i="2" s="1"/>
  <c r="M3073" i="2" s="1"/>
  <c r="I3590" i="2"/>
  <c r="L9059" i="2" s="1"/>
  <c r="G3590" i="2"/>
  <c r="T3589" i="2"/>
  <c r="S3589" i="2"/>
  <c r="R3589" i="2"/>
  <c r="Q3589" i="2"/>
  <c r="P3589" i="2"/>
  <c r="O3589" i="2"/>
  <c r="N3589" i="2"/>
  <c r="L3589" i="2"/>
  <c r="K3589" i="2"/>
  <c r="J3589" i="2"/>
  <c r="K8753" i="2" s="1"/>
  <c r="I3589" i="2"/>
  <c r="L8753" i="2" s="1"/>
  <c r="G3589" i="2"/>
  <c r="T3588" i="2"/>
  <c r="S3588" i="2"/>
  <c r="R3588" i="2"/>
  <c r="Q3588" i="2"/>
  <c r="P3588" i="2"/>
  <c r="O3588" i="2"/>
  <c r="N3588" i="2"/>
  <c r="L3588" i="2"/>
  <c r="K3588" i="2"/>
  <c r="J3588" i="2"/>
  <c r="K8931" i="2" s="1"/>
  <c r="I3588" i="2"/>
  <c r="L8931" i="2" s="1"/>
  <c r="G3588" i="2"/>
  <c r="T3587" i="2"/>
  <c r="S3587" i="2"/>
  <c r="R3587" i="2"/>
  <c r="Q3587" i="2"/>
  <c r="P3587" i="2"/>
  <c r="O3587" i="2"/>
  <c r="N3587" i="2"/>
  <c r="K3587" i="2"/>
  <c r="J3587" i="2"/>
  <c r="K7981" i="2" s="1"/>
  <c r="I3587" i="2"/>
  <c r="L7981" i="2" s="1"/>
  <c r="G3587" i="2"/>
  <c r="T3586" i="2"/>
  <c r="S3586" i="2"/>
  <c r="R3586" i="2"/>
  <c r="Q3586" i="2"/>
  <c r="P3586" i="2"/>
  <c r="O3586" i="2"/>
  <c r="N3586" i="2"/>
  <c r="K3586" i="2"/>
  <c r="J3586" i="2"/>
  <c r="K8327" i="2" s="1"/>
  <c r="I3586" i="2"/>
  <c r="L8327" i="2" s="1"/>
  <c r="G3586" i="2"/>
  <c r="T3585" i="2"/>
  <c r="S3585" i="2"/>
  <c r="R3585" i="2"/>
  <c r="Q3585" i="2"/>
  <c r="P3585" i="2"/>
  <c r="O3585" i="2"/>
  <c r="N3585" i="2"/>
  <c r="L3585" i="2"/>
  <c r="K3585" i="2"/>
  <c r="J3585" i="2"/>
  <c r="K7037" i="2" s="1"/>
  <c r="I3585" i="2"/>
  <c r="L7037" i="2" s="1"/>
  <c r="G3585" i="2"/>
  <c r="T3584" i="2"/>
  <c r="S3584" i="2"/>
  <c r="R3584" i="2"/>
  <c r="Q3584" i="2"/>
  <c r="P3584" i="2"/>
  <c r="O3584" i="2"/>
  <c r="N3584" i="2"/>
  <c r="L3584" i="2"/>
  <c r="K3584" i="2"/>
  <c r="J3584" i="2"/>
  <c r="K7457" i="2" s="1"/>
  <c r="I3584" i="2"/>
  <c r="L7457" i="2" s="1"/>
  <c r="G3584" i="2"/>
  <c r="T3583" i="2"/>
  <c r="S3583" i="2"/>
  <c r="R3583" i="2"/>
  <c r="Q3583" i="2"/>
  <c r="P3583" i="2"/>
  <c r="O3583" i="2"/>
  <c r="N3583" i="2"/>
  <c r="L3583" i="2"/>
  <c r="K3583" i="2"/>
  <c r="J3583" i="2"/>
  <c r="K5993" i="2" s="1"/>
  <c r="I3583" i="2"/>
  <c r="L5993" i="2" s="1"/>
  <c r="G3583" i="2"/>
  <c r="T3582" i="2"/>
  <c r="S3582" i="2"/>
  <c r="R3582" i="2"/>
  <c r="Q3582" i="2"/>
  <c r="P3582" i="2"/>
  <c r="O3582" i="2"/>
  <c r="N3582" i="2"/>
  <c r="L3582" i="2"/>
  <c r="M8233" i="2" s="1"/>
  <c r="K3582" i="2"/>
  <c r="J3582" i="2"/>
  <c r="K8233" i="2" s="1"/>
  <c r="I3582" i="2"/>
  <c r="L8233" i="2" s="1"/>
  <c r="G3582" i="2"/>
  <c r="T3581" i="2"/>
  <c r="S3581" i="2"/>
  <c r="R3581" i="2"/>
  <c r="Q3581" i="2"/>
  <c r="P3581" i="2"/>
  <c r="O3581" i="2"/>
  <c r="N3581" i="2"/>
  <c r="L3581" i="2"/>
  <c r="K3581" i="2"/>
  <c r="J3581" i="2"/>
  <c r="K7036" i="2" s="1"/>
  <c r="I3581" i="2"/>
  <c r="L7036" i="2" s="1"/>
  <c r="G3581" i="2"/>
  <c r="T3580" i="2"/>
  <c r="S3580" i="2"/>
  <c r="R3580" i="2"/>
  <c r="Q3580" i="2"/>
  <c r="P3580" i="2"/>
  <c r="O3580" i="2"/>
  <c r="N3580" i="2"/>
  <c r="L3580" i="2"/>
  <c r="K3580" i="2"/>
  <c r="J3580" i="2"/>
  <c r="K6564" i="2" s="1"/>
  <c r="I3580" i="2"/>
  <c r="L6564" i="2" s="1"/>
  <c r="G3580" i="2"/>
  <c r="T3579" i="2"/>
  <c r="S3579" i="2"/>
  <c r="R3579" i="2"/>
  <c r="Q3579" i="2"/>
  <c r="P3579" i="2"/>
  <c r="O3579" i="2"/>
  <c r="N3579" i="2"/>
  <c r="L3579" i="2"/>
  <c r="K3579" i="2"/>
  <c r="J3579" i="2"/>
  <c r="K8008" i="2" s="1"/>
  <c r="I3579" i="2"/>
  <c r="L8008" i="2" s="1"/>
  <c r="G3579" i="2"/>
  <c r="T3578" i="2"/>
  <c r="S3578" i="2"/>
  <c r="R3578" i="2"/>
  <c r="Q3578" i="2"/>
  <c r="P3578" i="2"/>
  <c r="O3578" i="2"/>
  <c r="N3578" i="2"/>
  <c r="L3578" i="2"/>
  <c r="M7676" i="2" s="1"/>
  <c r="K3578" i="2"/>
  <c r="J3578" i="2"/>
  <c r="K7676" i="2" s="1"/>
  <c r="I3578" i="2"/>
  <c r="L7676" i="2" s="1"/>
  <c r="G3578" i="2"/>
  <c r="T3577" i="2"/>
  <c r="S3577" i="2"/>
  <c r="R3577" i="2"/>
  <c r="Q3577" i="2"/>
  <c r="P3577" i="2"/>
  <c r="O3577" i="2"/>
  <c r="N3577" i="2"/>
  <c r="K3577" i="2"/>
  <c r="J3577" i="2"/>
  <c r="K8509" i="2" s="1"/>
  <c r="I3577" i="2"/>
  <c r="L8509" i="2" s="1"/>
  <c r="G3577" i="2"/>
  <c r="T3576" i="2"/>
  <c r="S3576" i="2"/>
  <c r="R3576" i="2"/>
  <c r="Q3576" i="2"/>
  <c r="P3576" i="2"/>
  <c r="O3576" i="2"/>
  <c r="N3576" i="2"/>
  <c r="L3576" i="2"/>
  <c r="K3576" i="2"/>
  <c r="J3576" i="2"/>
  <c r="K8297" i="2" s="1"/>
  <c r="I3576" i="2"/>
  <c r="L8297" i="2" s="1"/>
  <c r="G3576" i="2"/>
  <c r="T3575" i="2"/>
  <c r="S3575" i="2"/>
  <c r="R3575" i="2"/>
  <c r="Q3575" i="2"/>
  <c r="P3575" i="2"/>
  <c r="O3575" i="2"/>
  <c r="N3575" i="2"/>
  <c r="L3575" i="2"/>
  <c r="K3575" i="2"/>
  <c r="J3575" i="2"/>
  <c r="K7110" i="2" s="1"/>
  <c r="I3575" i="2"/>
  <c r="L7110" i="2" s="1"/>
  <c r="G3575" i="2"/>
  <c r="T3574" i="2"/>
  <c r="S3574" i="2"/>
  <c r="R3574" i="2"/>
  <c r="Q3574" i="2"/>
  <c r="P3574" i="2"/>
  <c r="O3574" i="2"/>
  <c r="N3574" i="2"/>
  <c r="L3574" i="2"/>
  <c r="K3574" i="2"/>
  <c r="J3574" i="2"/>
  <c r="K8930" i="2" s="1"/>
  <c r="M2973" i="2" s="1"/>
  <c r="I3574" i="2"/>
  <c r="L8930" i="2" s="1"/>
  <c r="G3574" i="2"/>
  <c r="T3573" i="2"/>
  <c r="S3573" i="2"/>
  <c r="R3573" i="2"/>
  <c r="Q3573" i="2"/>
  <c r="P3573" i="2"/>
  <c r="O3573" i="2"/>
  <c r="N3573" i="2"/>
  <c r="M3573" i="2"/>
  <c r="L3573" i="2"/>
  <c r="M7688" i="2" s="1"/>
  <c r="K3573" i="2"/>
  <c r="J3573" i="2"/>
  <c r="K7688" i="2" s="1"/>
  <c r="I3573" i="2"/>
  <c r="L7688" i="2" s="1"/>
  <c r="G3573" i="2"/>
  <c r="T3572" i="2"/>
  <c r="S3572" i="2"/>
  <c r="R3572" i="2"/>
  <c r="Q3572" i="2"/>
  <c r="P3572" i="2"/>
  <c r="O3572" i="2"/>
  <c r="N3572" i="2"/>
  <c r="K3572" i="2"/>
  <c r="J3572" i="2"/>
  <c r="K9446" i="2" s="1"/>
  <c r="I3572" i="2"/>
  <c r="L9446" i="2" s="1"/>
  <c r="G3572" i="2"/>
  <c r="T3571" i="2"/>
  <c r="S3571" i="2"/>
  <c r="R3571" i="2"/>
  <c r="Q3571" i="2"/>
  <c r="P3571" i="2"/>
  <c r="O3571" i="2"/>
  <c r="N3571" i="2"/>
  <c r="M3571" i="2"/>
  <c r="L3571" i="2"/>
  <c r="J3571" i="2"/>
  <c r="K8435" i="2" s="1"/>
  <c r="I3571" i="2"/>
  <c r="L8435" i="2" s="1"/>
  <c r="G3571" i="2"/>
  <c r="T3570" i="2"/>
  <c r="S3570" i="2"/>
  <c r="R3570" i="2"/>
  <c r="Q3570" i="2"/>
  <c r="P3570" i="2"/>
  <c r="O3570" i="2"/>
  <c r="N3570" i="2"/>
  <c r="L3570" i="2"/>
  <c r="K3570" i="2"/>
  <c r="J3570" i="2"/>
  <c r="K9035" i="2" s="1"/>
  <c r="I3570" i="2"/>
  <c r="L9035" i="2" s="1"/>
  <c r="G3570" i="2"/>
  <c r="T3569" i="2"/>
  <c r="S3569" i="2"/>
  <c r="R3569" i="2"/>
  <c r="Q3569" i="2"/>
  <c r="P3569" i="2"/>
  <c r="O3569" i="2"/>
  <c r="N3569" i="2"/>
  <c r="L3569" i="2"/>
  <c r="K3569" i="2"/>
  <c r="J3569" i="2"/>
  <c r="K7990" i="2" s="1"/>
  <c r="I3569" i="2"/>
  <c r="L7990" i="2" s="1"/>
  <c r="G3569" i="2"/>
  <c r="T3568" i="2"/>
  <c r="S3568" i="2"/>
  <c r="R3568" i="2"/>
  <c r="Q3568" i="2"/>
  <c r="P3568" i="2"/>
  <c r="O3568" i="2"/>
  <c r="N3568" i="2"/>
  <c r="L3568" i="2"/>
  <c r="K3568" i="2"/>
  <c r="J3568" i="2"/>
  <c r="K6140" i="2" s="1"/>
  <c r="I3568" i="2"/>
  <c r="L6140" i="2" s="1"/>
  <c r="G3568" i="2"/>
  <c r="T3567" i="2"/>
  <c r="S3567" i="2"/>
  <c r="R3567" i="2"/>
  <c r="Q3567" i="2"/>
  <c r="P3567" i="2"/>
  <c r="O3567" i="2"/>
  <c r="N3567" i="2"/>
  <c r="L3567" i="2"/>
  <c r="M9572" i="2" s="1"/>
  <c r="K3567" i="2"/>
  <c r="J3567" i="2"/>
  <c r="K9572" i="2" s="1"/>
  <c r="I3567" i="2"/>
  <c r="L9572" i="2" s="1"/>
  <c r="G3567" i="2"/>
  <c r="T3566" i="2"/>
  <c r="S3566" i="2"/>
  <c r="R3566" i="2"/>
  <c r="Q3566" i="2"/>
  <c r="P3566" i="2"/>
  <c r="O3566" i="2"/>
  <c r="N3566" i="2"/>
  <c r="L3566" i="2"/>
  <c r="K3566" i="2"/>
  <c r="J3566" i="2"/>
  <c r="K6127" i="2" s="1"/>
  <c r="I3566" i="2"/>
  <c r="L6127" i="2" s="1"/>
  <c r="G3566" i="2"/>
  <c r="T3565" i="2"/>
  <c r="S3565" i="2"/>
  <c r="R3565" i="2"/>
  <c r="Q3565" i="2"/>
  <c r="P3565" i="2"/>
  <c r="O3565" i="2"/>
  <c r="N3565" i="2"/>
  <c r="L3565" i="2"/>
  <c r="M7953" i="2" s="1"/>
  <c r="K3565" i="2"/>
  <c r="J3565" i="2"/>
  <c r="K7953" i="2" s="1"/>
  <c r="I3565" i="2"/>
  <c r="L7953" i="2" s="1"/>
  <c r="G3565" i="2"/>
  <c r="T3564" i="2"/>
  <c r="S3564" i="2"/>
  <c r="R3564" i="2"/>
  <c r="Q3564" i="2"/>
  <c r="P3564" i="2"/>
  <c r="O3564" i="2"/>
  <c r="N3564" i="2"/>
  <c r="L3564" i="2"/>
  <c r="K3564" i="2"/>
  <c r="J3564" i="2"/>
  <c r="K6419" i="2" s="1"/>
  <c r="I3564" i="2"/>
  <c r="L6419" i="2" s="1"/>
  <c r="G3564" i="2"/>
  <c r="T3563" i="2"/>
  <c r="S3563" i="2"/>
  <c r="R3563" i="2"/>
  <c r="Q3563" i="2"/>
  <c r="P3563" i="2"/>
  <c r="O3563" i="2"/>
  <c r="N3563" i="2"/>
  <c r="L3563" i="2"/>
  <c r="K3563" i="2"/>
  <c r="J3563" i="2"/>
  <c r="K6462" i="2" s="1"/>
  <c r="I3563" i="2"/>
  <c r="L6462" i="2" s="1"/>
  <c r="G3563" i="2"/>
  <c r="T3562" i="2"/>
  <c r="S3562" i="2"/>
  <c r="R3562" i="2"/>
  <c r="Q3562" i="2"/>
  <c r="P3562" i="2"/>
  <c r="O3562" i="2"/>
  <c r="N3562" i="2"/>
  <c r="L3562" i="2"/>
  <c r="K3562" i="2"/>
  <c r="J3562" i="2"/>
  <c r="K6724" i="2" s="1"/>
  <c r="I3562" i="2"/>
  <c r="L6724" i="2" s="1"/>
  <c r="G3562" i="2"/>
  <c r="T3561" i="2"/>
  <c r="S3561" i="2"/>
  <c r="R3561" i="2"/>
  <c r="Q3561" i="2"/>
  <c r="P3561" i="2"/>
  <c r="O3561" i="2"/>
  <c r="N3561" i="2"/>
  <c r="L3561" i="2"/>
  <c r="K3561" i="2"/>
  <c r="J3561" i="2"/>
  <c r="K7447" i="2" s="1"/>
  <c r="I3561" i="2"/>
  <c r="L7447" i="2" s="1"/>
  <c r="G3561" i="2"/>
  <c r="T3560" i="2"/>
  <c r="S3560" i="2"/>
  <c r="R3560" i="2"/>
  <c r="Q3560" i="2"/>
  <c r="P3560" i="2"/>
  <c r="O3560" i="2"/>
  <c r="N3560" i="2"/>
  <c r="L3560" i="2"/>
  <c r="K3560" i="2"/>
  <c r="J3560" i="2"/>
  <c r="K6973" i="2" s="1"/>
  <c r="I3560" i="2"/>
  <c r="L6973" i="2" s="1"/>
  <c r="G3560" i="2"/>
  <c r="T3559" i="2"/>
  <c r="S3559" i="2"/>
  <c r="R3559" i="2"/>
  <c r="Q3559" i="2"/>
  <c r="P3559" i="2"/>
  <c r="O3559" i="2"/>
  <c r="N3559" i="2"/>
  <c r="L3559" i="2"/>
  <c r="M6650" i="2" s="1"/>
  <c r="K3559" i="2"/>
  <c r="J3559" i="2"/>
  <c r="K6650" i="2" s="1"/>
  <c r="I3559" i="2"/>
  <c r="L6650" i="2" s="1"/>
  <c r="G3559" i="2"/>
  <c r="T3558" i="2"/>
  <c r="S3558" i="2"/>
  <c r="R3558" i="2"/>
  <c r="Q3558" i="2"/>
  <c r="P3558" i="2"/>
  <c r="O3558" i="2"/>
  <c r="N3558" i="2"/>
  <c r="L3558" i="2"/>
  <c r="K3558" i="2"/>
  <c r="J3558" i="2"/>
  <c r="K9337" i="2" s="1"/>
  <c r="I3558" i="2"/>
  <c r="L9337" i="2" s="1"/>
  <c r="G3558" i="2"/>
  <c r="T3557" i="2"/>
  <c r="S3557" i="2"/>
  <c r="R3557" i="2"/>
  <c r="Q3557" i="2"/>
  <c r="P3557" i="2"/>
  <c r="O3557" i="2"/>
  <c r="N3557" i="2"/>
  <c r="L3557" i="2"/>
  <c r="K3557" i="2"/>
  <c r="J3557" i="2"/>
  <c r="K6791" i="2" s="1"/>
  <c r="I3557" i="2"/>
  <c r="L6791" i="2" s="1"/>
  <c r="G3557" i="2"/>
  <c r="T3556" i="2"/>
  <c r="S3556" i="2"/>
  <c r="R3556" i="2"/>
  <c r="Q3556" i="2"/>
  <c r="P3556" i="2"/>
  <c r="O3556" i="2"/>
  <c r="N3556" i="2"/>
  <c r="M3556" i="2"/>
  <c r="L3556" i="2"/>
  <c r="J3556" i="2"/>
  <c r="K6386" i="2" s="1"/>
  <c r="I3556" i="2"/>
  <c r="L6386" i="2" s="1"/>
  <c r="G3556" i="2"/>
  <c r="T3555" i="2"/>
  <c r="S3555" i="2"/>
  <c r="R3555" i="2"/>
  <c r="Q3555" i="2"/>
  <c r="P3555" i="2"/>
  <c r="O3555" i="2"/>
  <c r="N3555" i="2"/>
  <c r="L3555" i="2"/>
  <c r="K3555" i="2"/>
  <c r="J3555" i="2"/>
  <c r="K7647" i="2" s="1"/>
  <c r="I3555" i="2"/>
  <c r="L7647" i="2" s="1"/>
  <c r="G3555" i="2"/>
  <c r="T3554" i="2"/>
  <c r="S3554" i="2"/>
  <c r="R3554" i="2"/>
  <c r="Q3554" i="2"/>
  <c r="P3554" i="2"/>
  <c r="O3554" i="2"/>
  <c r="N3554" i="2"/>
  <c r="L3554" i="2"/>
  <c r="K3554" i="2"/>
  <c r="J3554" i="2"/>
  <c r="K7549" i="2" s="1"/>
  <c r="I3554" i="2"/>
  <c r="L7549" i="2" s="1"/>
  <c r="G3554" i="2"/>
  <c r="T3553" i="2"/>
  <c r="S3553" i="2"/>
  <c r="R3553" i="2"/>
  <c r="Q3553" i="2"/>
  <c r="P3553" i="2"/>
  <c r="O3553" i="2"/>
  <c r="N3553" i="2"/>
  <c r="L3553" i="2"/>
  <c r="K3553" i="2"/>
  <c r="J3553" i="2"/>
  <c r="K9073" i="2" s="1"/>
  <c r="I3553" i="2"/>
  <c r="L9073" i="2" s="1"/>
  <c r="G3553" i="2"/>
  <c r="T3552" i="2"/>
  <c r="S3552" i="2"/>
  <c r="R3552" i="2"/>
  <c r="Q3552" i="2"/>
  <c r="P3552" i="2"/>
  <c r="O3552" i="2"/>
  <c r="N3552" i="2"/>
  <c r="L3552" i="2"/>
  <c r="K3552" i="2"/>
  <c r="J3552" i="2"/>
  <c r="K8087" i="2" s="1"/>
  <c r="I3552" i="2"/>
  <c r="L8087" i="2" s="1"/>
  <c r="G3552" i="2"/>
  <c r="T3551" i="2"/>
  <c r="S3551" i="2"/>
  <c r="R3551" i="2"/>
  <c r="Q3551" i="2"/>
  <c r="P3551" i="2"/>
  <c r="O3551" i="2"/>
  <c r="N3551" i="2"/>
  <c r="L3551" i="2"/>
  <c r="K3551" i="2"/>
  <c r="J3551" i="2"/>
  <c r="K8115" i="2" s="1"/>
  <c r="I3551" i="2"/>
  <c r="L8115" i="2" s="1"/>
  <c r="G3551" i="2"/>
  <c r="T3550" i="2"/>
  <c r="S3550" i="2"/>
  <c r="R3550" i="2"/>
  <c r="Q3550" i="2"/>
  <c r="P3550" i="2"/>
  <c r="O3550" i="2"/>
  <c r="N3550" i="2"/>
  <c r="L3550" i="2"/>
  <c r="K3550" i="2"/>
  <c r="J3550" i="2"/>
  <c r="K7130" i="2" s="1"/>
  <c r="I3550" i="2"/>
  <c r="L7130" i="2" s="1"/>
  <c r="G3550" i="2"/>
  <c r="T3549" i="2"/>
  <c r="S3549" i="2"/>
  <c r="R3549" i="2"/>
  <c r="Q3549" i="2"/>
  <c r="P3549" i="2"/>
  <c r="O3549" i="2"/>
  <c r="N3549" i="2"/>
  <c r="L3549" i="2"/>
  <c r="K3549" i="2"/>
  <c r="J3549" i="2"/>
  <c r="K7141" i="2" s="1"/>
  <c r="I3549" i="2"/>
  <c r="L7141" i="2" s="1"/>
  <c r="G3549" i="2"/>
  <c r="T3548" i="2"/>
  <c r="S3548" i="2"/>
  <c r="R3548" i="2"/>
  <c r="Q3548" i="2"/>
  <c r="P3548" i="2"/>
  <c r="O3548" i="2"/>
  <c r="N3548" i="2"/>
  <c r="K3548" i="2"/>
  <c r="J3548" i="2"/>
  <c r="K8420" i="2" s="1"/>
  <c r="I3548" i="2"/>
  <c r="L8420" i="2" s="1"/>
  <c r="G3548" i="2"/>
  <c r="T3547" i="2"/>
  <c r="S3547" i="2"/>
  <c r="R3547" i="2"/>
  <c r="Q3547" i="2"/>
  <c r="P3547" i="2"/>
  <c r="O3547" i="2"/>
  <c r="N3547" i="2"/>
  <c r="K3547" i="2"/>
  <c r="J3547" i="2"/>
  <c r="K6288" i="2" s="1"/>
  <c r="I3547" i="2"/>
  <c r="L6288" i="2" s="1"/>
  <c r="G3547" i="2"/>
  <c r="T3546" i="2"/>
  <c r="S3546" i="2"/>
  <c r="R3546" i="2"/>
  <c r="Q3546" i="2"/>
  <c r="P3546" i="2"/>
  <c r="O3546" i="2"/>
  <c r="N3546" i="2"/>
  <c r="M3546" i="2"/>
  <c r="L3546" i="2"/>
  <c r="M9058" i="2" s="1"/>
  <c r="K3546" i="2"/>
  <c r="J3546" i="2"/>
  <c r="K9058" i="2" s="1"/>
  <c r="I3546" i="2"/>
  <c r="L9058" i="2" s="1"/>
  <c r="M2975" i="2" s="1"/>
  <c r="G3546" i="2"/>
  <c r="T3545" i="2"/>
  <c r="S3545" i="2"/>
  <c r="R3545" i="2"/>
  <c r="Q3545" i="2"/>
  <c r="P3545" i="2"/>
  <c r="O3545" i="2"/>
  <c r="N3545" i="2"/>
  <c r="K3545" i="2"/>
  <c r="J3545" i="2"/>
  <c r="K9593" i="2" s="1"/>
  <c r="I3545" i="2"/>
  <c r="L9593" i="2" s="1"/>
  <c r="G3545" i="2"/>
  <c r="T3544" i="2"/>
  <c r="S3544" i="2"/>
  <c r="R3544" i="2"/>
  <c r="Q3544" i="2"/>
  <c r="P3544" i="2"/>
  <c r="O3544" i="2"/>
  <c r="N3544" i="2"/>
  <c r="K3544" i="2"/>
  <c r="J3544" i="2"/>
  <c r="K8964" i="2" s="1"/>
  <c r="I3544" i="2"/>
  <c r="L8964" i="2" s="1"/>
  <c r="G3544" i="2"/>
  <c r="T3543" i="2"/>
  <c r="S3543" i="2"/>
  <c r="R3543" i="2"/>
  <c r="Q3543" i="2"/>
  <c r="P3543" i="2"/>
  <c r="O3543" i="2"/>
  <c r="N3543" i="2"/>
  <c r="L3543" i="2"/>
  <c r="K3543" i="2"/>
  <c r="J3543" i="2"/>
  <c r="K8520" i="2" s="1"/>
  <c r="I3543" i="2"/>
  <c r="L8520" i="2" s="1"/>
  <c r="M3287" i="2" s="1"/>
  <c r="G3543" i="2"/>
  <c r="T3542" i="2"/>
  <c r="S3542" i="2"/>
  <c r="R3542" i="2"/>
  <c r="Q3542" i="2"/>
  <c r="P3542" i="2"/>
  <c r="O3542" i="2"/>
  <c r="N3542" i="2"/>
  <c r="L3542" i="2"/>
  <c r="M9541" i="2" s="1"/>
  <c r="K3542" i="2"/>
  <c r="J3542" i="2"/>
  <c r="K9541" i="2" s="1"/>
  <c r="I3542" i="2"/>
  <c r="L9541" i="2" s="1"/>
  <c r="M3316" i="2" s="1"/>
  <c r="G3542" i="2"/>
  <c r="T3541" i="2"/>
  <c r="S3541" i="2"/>
  <c r="R3541" i="2"/>
  <c r="Q3541" i="2"/>
  <c r="P3541" i="2"/>
  <c r="O3541" i="2"/>
  <c r="N3541" i="2"/>
  <c r="L3541" i="2"/>
  <c r="K3541" i="2"/>
  <c r="J3541" i="2"/>
  <c r="K7446" i="2" s="1"/>
  <c r="I3541" i="2"/>
  <c r="L7446" i="2" s="1"/>
  <c r="G3541" i="2"/>
  <c r="T3540" i="2"/>
  <c r="S3540" i="2"/>
  <c r="R3540" i="2"/>
  <c r="Q3540" i="2"/>
  <c r="P3540" i="2"/>
  <c r="O3540" i="2"/>
  <c r="N3540" i="2"/>
  <c r="L3540" i="2"/>
  <c r="K3540" i="2"/>
  <c r="J3540" i="2"/>
  <c r="K8909" i="2" s="1"/>
  <c r="I3540" i="2"/>
  <c r="L8909" i="2" s="1"/>
  <c r="G3540" i="2"/>
  <c r="T3539" i="2"/>
  <c r="S3539" i="2"/>
  <c r="R3539" i="2"/>
  <c r="Q3539" i="2"/>
  <c r="P3539" i="2"/>
  <c r="O3539" i="2"/>
  <c r="N3539" i="2"/>
  <c r="L3539" i="2"/>
  <c r="K3539" i="2"/>
  <c r="J3539" i="2"/>
  <c r="K6914" i="2" s="1"/>
  <c r="I3539" i="2"/>
  <c r="L6914" i="2" s="1"/>
  <c r="G3539" i="2"/>
  <c r="T3538" i="2"/>
  <c r="S3538" i="2"/>
  <c r="R3538" i="2"/>
  <c r="Q3538" i="2"/>
  <c r="P3538" i="2"/>
  <c r="O3538" i="2"/>
  <c r="N3538" i="2"/>
  <c r="L3538" i="2"/>
  <c r="M7309" i="2" s="1"/>
  <c r="K3538" i="2"/>
  <c r="J3538" i="2"/>
  <c r="K7309" i="2" s="1"/>
  <c r="I3538" i="2"/>
  <c r="L7309" i="2" s="1"/>
  <c r="G3538" i="2"/>
  <c r="T3537" i="2"/>
  <c r="S3537" i="2"/>
  <c r="R3537" i="2"/>
  <c r="Q3537" i="2"/>
  <c r="P3537" i="2"/>
  <c r="O3537" i="2"/>
  <c r="N3537" i="2"/>
  <c r="L3537" i="2"/>
  <c r="K3537" i="2"/>
  <c r="J3537" i="2"/>
  <c r="K8536" i="2" s="1"/>
  <c r="I3537" i="2"/>
  <c r="L8536" i="2" s="1"/>
  <c r="G3537" i="2"/>
  <c r="T3536" i="2"/>
  <c r="S3536" i="2"/>
  <c r="R3536" i="2"/>
  <c r="Q3536" i="2"/>
  <c r="P3536" i="2"/>
  <c r="O3536" i="2"/>
  <c r="N3536" i="2"/>
  <c r="L3536" i="2"/>
  <c r="K3536" i="2"/>
  <c r="J3536" i="2"/>
  <c r="K7080" i="2" s="1"/>
  <c r="I3536" i="2"/>
  <c r="L7080" i="2" s="1"/>
  <c r="G3536" i="2"/>
  <c r="T3535" i="2"/>
  <c r="S3535" i="2"/>
  <c r="R3535" i="2"/>
  <c r="Q3535" i="2"/>
  <c r="P3535" i="2"/>
  <c r="O3535" i="2"/>
  <c r="N3535" i="2"/>
  <c r="K3535" i="2"/>
  <c r="J3535" i="2"/>
  <c r="K9411" i="2" s="1"/>
  <c r="I3535" i="2"/>
  <c r="L9411" i="2" s="1"/>
  <c r="G3535" i="2"/>
  <c r="T3534" i="2"/>
  <c r="S3534" i="2"/>
  <c r="R3534" i="2"/>
  <c r="Q3534" i="2"/>
  <c r="P3534" i="2"/>
  <c r="O3534" i="2"/>
  <c r="N3534" i="2"/>
  <c r="L3534" i="2"/>
  <c r="M8359" i="2" s="1"/>
  <c r="K3534" i="2"/>
  <c r="J3534" i="2"/>
  <c r="K8359" i="2" s="1"/>
  <c r="I3534" i="2"/>
  <c r="L8359" i="2" s="1"/>
  <c r="G3534" i="2"/>
  <c r="T3533" i="2"/>
  <c r="S3533" i="2"/>
  <c r="R3533" i="2"/>
  <c r="Q3533" i="2"/>
  <c r="P3533" i="2"/>
  <c r="O3533" i="2"/>
  <c r="N3533" i="2"/>
  <c r="L3533" i="2"/>
  <c r="K3533" i="2"/>
  <c r="J3533" i="2"/>
  <c r="K8457" i="2" s="1"/>
  <c r="I3533" i="2"/>
  <c r="L8457" i="2" s="1"/>
  <c r="G3533" i="2"/>
  <c r="T3532" i="2"/>
  <c r="S3532" i="2"/>
  <c r="R3532" i="2"/>
  <c r="Q3532" i="2"/>
  <c r="P3532" i="2"/>
  <c r="O3532" i="2"/>
  <c r="N3532" i="2"/>
  <c r="M3532" i="2"/>
  <c r="L3532" i="2"/>
  <c r="K3532" i="2"/>
  <c r="J3532" i="2"/>
  <c r="K6941" i="2" s="1"/>
  <c r="I3532" i="2"/>
  <c r="L6941" i="2" s="1"/>
  <c r="G3532" i="2"/>
  <c r="T3531" i="2"/>
  <c r="S3531" i="2"/>
  <c r="R3531" i="2"/>
  <c r="Q3531" i="2"/>
  <c r="P3531" i="2"/>
  <c r="O3531" i="2"/>
  <c r="N3531" i="2"/>
  <c r="L3531" i="2"/>
  <c r="K3531" i="2"/>
  <c r="J3531" i="2"/>
  <c r="K8285" i="2" s="1"/>
  <c r="I3531" i="2"/>
  <c r="L8285" i="2" s="1"/>
  <c r="G3531" i="2"/>
  <c r="T3530" i="2"/>
  <c r="S3530" i="2"/>
  <c r="R3530" i="2"/>
  <c r="Q3530" i="2"/>
  <c r="P3530" i="2"/>
  <c r="O3530" i="2"/>
  <c r="N3530" i="2"/>
  <c r="L3530" i="2"/>
  <c r="K3530" i="2"/>
  <c r="J3530" i="2"/>
  <c r="K9057" i="2" s="1"/>
  <c r="I3530" i="2"/>
  <c r="L9057" i="2" s="1"/>
  <c r="G3530" i="2"/>
  <c r="T3529" i="2"/>
  <c r="S3529" i="2"/>
  <c r="R3529" i="2"/>
  <c r="Q3529" i="2"/>
  <c r="P3529" i="2"/>
  <c r="O3529" i="2"/>
  <c r="N3529" i="2"/>
  <c r="M3529" i="2"/>
  <c r="L3529" i="2"/>
  <c r="K3529" i="2"/>
  <c r="J3529" i="2"/>
  <c r="K8216" i="2" s="1"/>
  <c r="I3529" i="2"/>
  <c r="L8216" i="2" s="1"/>
  <c r="G3529" i="2"/>
  <c r="T3528" i="2"/>
  <c r="S3528" i="2"/>
  <c r="R3528" i="2"/>
  <c r="Q3528" i="2"/>
  <c r="P3528" i="2"/>
  <c r="O3528" i="2"/>
  <c r="N3528" i="2"/>
  <c r="L3528" i="2"/>
  <c r="K3528" i="2"/>
  <c r="J3528" i="2"/>
  <c r="K7816" i="2" s="1"/>
  <c r="I3528" i="2"/>
  <c r="L7816" i="2" s="1"/>
  <c r="G3528" i="2"/>
  <c r="T3527" i="2"/>
  <c r="S3527" i="2"/>
  <c r="R3527" i="2"/>
  <c r="Q3527" i="2"/>
  <c r="P3527" i="2"/>
  <c r="O3527" i="2"/>
  <c r="N3527" i="2"/>
  <c r="L3527" i="2"/>
  <c r="K3527" i="2"/>
  <c r="J3527" i="2"/>
  <c r="K7548" i="2" s="1"/>
  <c r="I3527" i="2"/>
  <c r="L7548" i="2" s="1"/>
  <c r="G3527" i="2"/>
  <c r="T3526" i="2"/>
  <c r="S3526" i="2"/>
  <c r="R3526" i="2"/>
  <c r="Q3526" i="2"/>
  <c r="P3526" i="2"/>
  <c r="O3526" i="2"/>
  <c r="N3526" i="2"/>
  <c r="L3526" i="2"/>
  <c r="M6172" i="2" s="1"/>
  <c r="K3526" i="2"/>
  <c r="J3526" i="2"/>
  <c r="K6172" i="2" s="1"/>
  <c r="I3526" i="2"/>
  <c r="L6172" i="2" s="1"/>
  <c r="G3526" i="2"/>
  <c r="T3525" i="2"/>
  <c r="S3525" i="2"/>
  <c r="R3525" i="2"/>
  <c r="Q3525" i="2"/>
  <c r="P3525" i="2"/>
  <c r="O3525" i="2"/>
  <c r="N3525" i="2"/>
  <c r="L3525" i="2"/>
  <c r="K3525" i="2"/>
  <c r="J3525" i="2"/>
  <c r="K7614" i="2" s="1"/>
  <c r="I3525" i="2"/>
  <c r="L7614" i="2" s="1"/>
  <c r="G3525" i="2"/>
  <c r="T3524" i="2"/>
  <c r="S3524" i="2"/>
  <c r="R3524" i="2"/>
  <c r="Q3524" i="2"/>
  <c r="P3524" i="2"/>
  <c r="O3524" i="2"/>
  <c r="N3524" i="2"/>
  <c r="L3524" i="2"/>
  <c r="K3524" i="2"/>
  <c r="J3524" i="2"/>
  <c r="K7344" i="2" s="1"/>
  <c r="M3107" i="2" s="1"/>
  <c r="I3524" i="2"/>
  <c r="L7344" i="2" s="1"/>
  <c r="G3524" i="2"/>
  <c r="T3523" i="2"/>
  <c r="S3523" i="2"/>
  <c r="R3523" i="2"/>
  <c r="Q3523" i="2"/>
  <c r="P3523" i="2"/>
  <c r="O3523" i="2"/>
  <c r="N3523" i="2"/>
  <c r="L3523" i="2"/>
  <c r="K3523" i="2"/>
  <c r="J3523" i="2"/>
  <c r="K8284" i="2" s="1"/>
  <c r="I3523" i="2"/>
  <c r="L8284" i="2" s="1"/>
  <c r="G3523" i="2"/>
  <c r="T3522" i="2"/>
  <c r="S3522" i="2"/>
  <c r="R3522" i="2"/>
  <c r="Q3522" i="2"/>
  <c r="P3522" i="2"/>
  <c r="O3522" i="2"/>
  <c r="N3522" i="2"/>
  <c r="L3522" i="2"/>
  <c r="M6340" i="2" s="1"/>
  <c r="K3522" i="2"/>
  <c r="J3522" i="2"/>
  <c r="K6340" i="2" s="1"/>
  <c r="I3522" i="2"/>
  <c r="L6340" i="2" s="1"/>
  <c r="G3522" i="2"/>
  <c r="T3521" i="2"/>
  <c r="S3521" i="2"/>
  <c r="R3521" i="2"/>
  <c r="Q3521" i="2"/>
  <c r="P3521" i="2"/>
  <c r="O3521" i="2"/>
  <c r="N3521" i="2"/>
  <c r="L3521" i="2"/>
  <c r="K3521" i="2"/>
  <c r="J3521" i="2"/>
  <c r="K8283" i="2" s="1"/>
  <c r="I3521" i="2"/>
  <c r="L8283" i="2" s="1"/>
  <c r="G3521" i="2"/>
  <c r="T3520" i="2"/>
  <c r="S3520" i="2"/>
  <c r="R3520" i="2"/>
  <c r="Q3520" i="2"/>
  <c r="P3520" i="2"/>
  <c r="O3520" i="2"/>
  <c r="N3520" i="2"/>
  <c r="L3520" i="2"/>
  <c r="K3520" i="2"/>
  <c r="J3520" i="2"/>
  <c r="K6478" i="2" s="1"/>
  <c r="I3520" i="2"/>
  <c r="L6478" i="2" s="1"/>
  <c r="G3520" i="2"/>
  <c r="T3519" i="2"/>
  <c r="S3519" i="2"/>
  <c r="R3519" i="2"/>
  <c r="Q3519" i="2"/>
  <c r="P3519" i="2"/>
  <c r="O3519" i="2"/>
  <c r="N3519" i="2"/>
  <c r="L3519" i="2"/>
  <c r="K3519" i="2"/>
  <c r="J3519" i="2"/>
  <c r="K6236" i="2" s="1"/>
  <c r="I3519" i="2"/>
  <c r="L6236" i="2" s="1"/>
  <c r="G3519" i="2"/>
  <c r="T3518" i="2"/>
  <c r="S3518" i="2"/>
  <c r="R3518" i="2"/>
  <c r="Q3518" i="2"/>
  <c r="P3518" i="2"/>
  <c r="O3518" i="2"/>
  <c r="N3518" i="2"/>
  <c r="L3518" i="2"/>
  <c r="K3518" i="2"/>
  <c r="J3518" i="2"/>
  <c r="K9529" i="2" s="1"/>
  <c r="I3518" i="2"/>
  <c r="L9529" i="2" s="1"/>
  <c r="G3518" i="2"/>
  <c r="T3517" i="2"/>
  <c r="S3517" i="2"/>
  <c r="R3517" i="2"/>
  <c r="Q3517" i="2"/>
  <c r="P3517" i="2"/>
  <c r="O3517" i="2"/>
  <c r="N3517" i="2"/>
  <c r="L3517" i="2"/>
  <c r="K3517" i="2"/>
  <c r="J3517" i="2"/>
  <c r="K8872" i="2" s="1"/>
  <c r="I3517" i="2"/>
  <c r="L8872" i="2" s="1"/>
  <c r="G3517" i="2"/>
  <c r="T3516" i="2"/>
  <c r="S3516" i="2"/>
  <c r="R3516" i="2"/>
  <c r="Q3516" i="2"/>
  <c r="P3516" i="2"/>
  <c r="O3516" i="2"/>
  <c r="N3516" i="2"/>
  <c r="L3516" i="2"/>
  <c r="K3516" i="2"/>
  <c r="J3516" i="2"/>
  <c r="K7489" i="2" s="1"/>
  <c r="M3268" i="2" s="1"/>
  <c r="I3516" i="2"/>
  <c r="L7489" i="2" s="1"/>
  <c r="G3516" i="2"/>
  <c r="T3515" i="2"/>
  <c r="S3515" i="2"/>
  <c r="R3515" i="2"/>
  <c r="Q3515" i="2"/>
  <c r="P3515" i="2"/>
  <c r="O3515" i="2"/>
  <c r="N3515" i="2"/>
  <c r="L3515" i="2"/>
  <c r="K3515" i="2"/>
  <c r="J3515" i="2"/>
  <c r="K6913" i="2" s="1"/>
  <c r="I3515" i="2"/>
  <c r="L6913" i="2" s="1"/>
  <c r="G3515" i="2"/>
  <c r="T3514" i="2"/>
  <c r="S3514" i="2"/>
  <c r="R3514" i="2"/>
  <c r="Q3514" i="2"/>
  <c r="P3514" i="2"/>
  <c r="O3514" i="2"/>
  <c r="N3514" i="2"/>
  <c r="M3514" i="2"/>
  <c r="L3514" i="2"/>
  <c r="K3514" i="2"/>
  <c r="J3514" i="2"/>
  <c r="K9208" i="2" s="1"/>
  <c r="I3514" i="2"/>
  <c r="L9208" i="2" s="1"/>
  <c r="M3401" i="2" s="1"/>
  <c r="G3514" i="2"/>
  <c r="T3513" i="2"/>
  <c r="S3513" i="2"/>
  <c r="R3513" i="2"/>
  <c r="Q3513" i="2"/>
  <c r="P3513" i="2"/>
  <c r="O3513" i="2"/>
  <c r="N3513" i="2"/>
  <c r="M3513" i="2"/>
  <c r="K3513" i="2"/>
  <c r="J3513" i="2"/>
  <c r="K7079" i="2" s="1"/>
  <c r="I3513" i="2"/>
  <c r="L7079" i="2" s="1"/>
  <c r="G3513" i="2"/>
  <c r="T3512" i="2"/>
  <c r="S3512" i="2"/>
  <c r="R3512" i="2"/>
  <c r="Q3512" i="2"/>
  <c r="P3512" i="2"/>
  <c r="O3512" i="2"/>
  <c r="N3512" i="2"/>
  <c r="L3512" i="2"/>
  <c r="K3512" i="2"/>
  <c r="J3512" i="2"/>
  <c r="K6898" i="2" s="1"/>
  <c r="I3512" i="2"/>
  <c r="L6898" i="2" s="1"/>
  <c r="G3512" i="2"/>
  <c r="T3511" i="2"/>
  <c r="S3511" i="2"/>
  <c r="R3511" i="2"/>
  <c r="Q3511" i="2"/>
  <c r="P3511" i="2"/>
  <c r="O3511" i="2"/>
  <c r="N3511" i="2"/>
  <c r="L3511" i="2"/>
  <c r="K3511" i="2"/>
  <c r="J3511" i="2"/>
  <c r="K7181" i="2" s="1"/>
  <c r="I3511" i="2"/>
  <c r="L7181" i="2" s="1"/>
  <c r="G3511" i="2"/>
  <c r="T3510" i="2"/>
  <c r="S3510" i="2"/>
  <c r="R3510" i="2"/>
  <c r="Q3510" i="2"/>
  <c r="P3510" i="2"/>
  <c r="O3510" i="2"/>
  <c r="N3510" i="2"/>
  <c r="M3510" i="2"/>
  <c r="L3510" i="2"/>
  <c r="K3510" i="2"/>
  <c r="J3510" i="2"/>
  <c r="K9098" i="2" s="1"/>
  <c r="I3510" i="2"/>
  <c r="L9098" i="2" s="1"/>
  <c r="G3510" i="2"/>
  <c r="T3509" i="2"/>
  <c r="S3509" i="2"/>
  <c r="R3509" i="2"/>
  <c r="Q3509" i="2"/>
  <c r="P3509" i="2"/>
  <c r="O3509" i="2"/>
  <c r="N3509" i="2"/>
  <c r="M3509" i="2"/>
  <c r="K3509" i="2"/>
  <c r="J3509" i="2"/>
  <c r="K9316" i="2" s="1"/>
  <c r="I3509" i="2"/>
  <c r="L9316" i="2" s="1"/>
  <c r="G3509" i="2"/>
  <c r="T3508" i="2"/>
  <c r="S3508" i="2"/>
  <c r="R3508" i="2"/>
  <c r="Q3508" i="2"/>
  <c r="P3508" i="2"/>
  <c r="O3508" i="2"/>
  <c r="N3508" i="2"/>
  <c r="L3508" i="2"/>
  <c r="K3508" i="2"/>
  <c r="J3508" i="2"/>
  <c r="K7109" i="2" s="1"/>
  <c r="I3508" i="2"/>
  <c r="L7109" i="2" s="1"/>
  <c r="G3508" i="2"/>
  <c r="T3507" i="2"/>
  <c r="S3507" i="2"/>
  <c r="R3507" i="2"/>
  <c r="Q3507" i="2"/>
  <c r="P3507" i="2"/>
  <c r="O3507" i="2"/>
  <c r="N3507" i="2"/>
  <c r="L3507" i="2"/>
  <c r="K3507" i="2"/>
  <c r="J3507" i="2"/>
  <c r="K7078" i="2" s="1"/>
  <c r="I3507" i="2"/>
  <c r="L7078" i="2" s="1"/>
  <c r="G3507" i="2"/>
  <c r="T3506" i="2"/>
  <c r="S3506" i="2"/>
  <c r="R3506" i="2"/>
  <c r="Q3506" i="2"/>
  <c r="P3506" i="2"/>
  <c r="O3506" i="2"/>
  <c r="N3506" i="2"/>
  <c r="L3506" i="2"/>
  <c r="K3506" i="2"/>
  <c r="J3506" i="2"/>
  <c r="K6222" i="2" s="1"/>
  <c r="M3151" i="2" s="1"/>
  <c r="I3506" i="2"/>
  <c r="L6222" i="2" s="1"/>
  <c r="G3506" i="2"/>
  <c r="T3505" i="2"/>
  <c r="S3505" i="2"/>
  <c r="R3505" i="2"/>
  <c r="Q3505" i="2"/>
  <c r="P3505" i="2"/>
  <c r="O3505" i="2"/>
  <c r="N3505" i="2"/>
  <c r="L3505" i="2"/>
  <c r="K3505" i="2"/>
  <c r="J3505" i="2"/>
  <c r="K9604" i="2" s="1"/>
  <c r="I3505" i="2"/>
  <c r="L9604" i="2" s="1"/>
  <c r="G3505" i="2"/>
  <c r="T3504" i="2"/>
  <c r="S3504" i="2"/>
  <c r="R3504" i="2"/>
  <c r="Q3504" i="2"/>
  <c r="P3504" i="2"/>
  <c r="O3504" i="2"/>
  <c r="N3504" i="2"/>
  <c r="L3504" i="2"/>
  <c r="K3504" i="2"/>
  <c r="J3504" i="2"/>
  <c r="K6790" i="2" s="1"/>
  <c r="I3504" i="2"/>
  <c r="L6790" i="2" s="1"/>
  <c r="G3504" i="2"/>
  <c r="T3503" i="2"/>
  <c r="S3503" i="2"/>
  <c r="R3503" i="2"/>
  <c r="Q3503" i="2"/>
  <c r="P3503" i="2"/>
  <c r="O3503" i="2"/>
  <c r="N3503" i="2"/>
  <c r="L3503" i="2"/>
  <c r="K3503" i="2"/>
  <c r="J3503" i="2"/>
  <c r="K7022" i="2" s="1"/>
  <c r="I3503" i="2"/>
  <c r="L7022" i="2" s="1"/>
  <c r="G3503" i="2"/>
  <c r="T3502" i="2"/>
  <c r="S3502" i="2"/>
  <c r="R3502" i="2"/>
  <c r="Q3502" i="2"/>
  <c r="P3502" i="2"/>
  <c r="O3502" i="2"/>
  <c r="N3502" i="2"/>
  <c r="L3502" i="2"/>
  <c r="K3502" i="2"/>
  <c r="J3502" i="2"/>
  <c r="K7735" i="2" s="1"/>
  <c r="I3502" i="2"/>
  <c r="L7735" i="2" s="1"/>
  <c r="G3502" i="2"/>
  <c r="T3501" i="2"/>
  <c r="S3501" i="2"/>
  <c r="R3501" i="2"/>
  <c r="Q3501" i="2"/>
  <c r="P3501" i="2"/>
  <c r="O3501" i="2"/>
  <c r="N3501" i="2"/>
  <c r="M3501" i="2"/>
  <c r="L3501" i="2"/>
  <c r="K3501" i="2"/>
  <c r="J3501" i="2"/>
  <c r="K8983" i="2" s="1"/>
  <c r="I3501" i="2"/>
  <c r="L8983" i="2" s="1"/>
  <c r="G3501" i="2"/>
  <c r="T3500" i="2"/>
  <c r="S3500" i="2"/>
  <c r="R3500" i="2"/>
  <c r="Q3500" i="2"/>
  <c r="P3500" i="2"/>
  <c r="O3500" i="2"/>
  <c r="N3500" i="2"/>
  <c r="M3500" i="2"/>
  <c r="L3500" i="2"/>
  <c r="K3500" i="2"/>
  <c r="J3500" i="2"/>
  <c r="K9390" i="2" s="1"/>
  <c r="M3203" i="2" s="1"/>
  <c r="I3500" i="2"/>
  <c r="L9390" i="2" s="1"/>
  <c r="G3500" i="2"/>
  <c r="T3499" i="2"/>
  <c r="S3499" i="2"/>
  <c r="R3499" i="2"/>
  <c r="Q3499" i="2"/>
  <c r="P3499" i="2"/>
  <c r="O3499" i="2"/>
  <c r="N3499" i="2"/>
  <c r="K3499" i="2"/>
  <c r="J3499" i="2"/>
  <c r="K9603" i="2" s="1"/>
  <c r="I3499" i="2"/>
  <c r="L9603" i="2" s="1"/>
  <c r="G3499" i="2"/>
  <c r="T3498" i="2"/>
  <c r="S3498" i="2"/>
  <c r="R3498" i="2"/>
  <c r="Q3498" i="2"/>
  <c r="P3498" i="2"/>
  <c r="O3498" i="2"/>
  <c r="N3498" i="2"/>
  <c r="M3498" i="2"/>
  <c r="L3498" i="2"/>
  <c r="K3498" i="2"/>
  <c r="J3498" i="2"/>
  <c r="K7011" i="2" s="1"/>
  <c r="I3498" i="2"/>
  <c r="L7011" i="2" s="1"/>
  <c r="G3498" i="2"/>
  <c r="T3497" i="2"/>
  <c r="S3497" i="2"/>
  <c r="R3497" i="2"/>
  <c r="Q3497" i="2"/>
  <c r="P3497" i="2"/>
  <c r="O3497" i="2"/>
  <c r="N3497" i="2"/>
  <c r="L3497" i="2"/>
  <c r="K3497" i="2"/>
  <c r="J3497" i="2"/>
  <c r="K8136" i="2" s="1"/>
  <c r="I3497" i="2"/>
  <c r="L8136" i="2" s="1"/>
  <c r="G3497" i="2"/>
  <c r="T3496" i="2"/>
  <c r="S3496" i="2"/>
  <c r="R3496" i="2"/>
  <c r="Q3496" i="2"/>
  <c r="P3496" i="2"/>
  <c r="O3496" i="2"/>
  <c r="N3496" i="2"/>
  <c r="L3496" i="2"/>
  <c r="K3496" i="2"/>
  <c r="J3496" i="2"/>
  <c r="K7271" i="2" s="1"/>
  <c r="I3496" i="2"/>
  <c r="L7271" i="2" s="1"/>
  <c r="G3496" i="2"/>
  <c r="T3495" i="2"/>
  <c r="S3495" i="2"/>
  <c r="R3495" i="2"/>
  <c r="Q3495" i="2"/>
  <c r="P3495" i="2"/>
  <c r="O3495" i="2"/>
  <c r="N3495" i="2"/>
  <c r="L3495" i="2"/>
  <c r="K3495" i="2"/>
  <c r="J3495" i="2"/>
  <c r="K6563" i="2" s="1"/>
  <c r="I3495" i="2"/>
  <c r="L6563" i="2" s="1"/>
  <c r="G3495" i="2"/>
  <c r="T3494" i="2"/>
  <c r="S3494" i="2"/>
  <c r="R3494" i="2"/>
  <c r="Q3494" i="2"/>
  <c r="P3494" i="2"/>
  <c r="O3494" i="2"/>
  <c r="N3494" i="2"/>
  <c r="L3494" i="2"/>
  <c r="K3494" i="2"/>
  <c r="J3494" i="2"/>
  <c r="K8814" i="2" s="1"/>
  <c r="I3494" i="2"/>
  <c r="L8814" i="2" s="1"/>
  <c r="G3494" i="2"/>
  <c r="T3493" i="2"/>
  <c r="S3493" i="2"/>
  <c r="R3493" i="2"/>
  <c r="Q3493" i="2"/>
  <c r="P3493" i="2"/>
  <c r="O3493" i="2"/>
  <c r="N3493" i="2"/>
  <c r="L3493" i="2"/>
  <c r="K3493" i="2"/>
  <c r="J3493" i="2"/>
  <c r="K8706" i="2" s="1"/>
  <c r="I3493" i="2"/>
  <c r="L8706" i="2" s="1"/>
  <c r="G3493" i="2"/>
  <c r="T3492" i="2"/>
  <c r="S3492" i="2"/>
  <c r="R3492" i="2"/>
  <c r="Q3492" i="2"/>
  <c r="P3492" i="2"/>
  <c r="O3492" i="2"/>
  <c r="N3492" i="2"/>
  <c r="L3492" i="2"/>
  <c r="K3492" i="2"/>
  <c r="J3492" i="2"/>
  <c r="K6517" i="2" s="1"/>
  <c r="I3492" i="2"/>
  <c r="L6517" i="2" s="1"/>
  <c r="G3492" i="2"/>
  <c r="T3491" i="2"/>
  <c r="S3491" i="2"/>
  <c r="R3491" i="2"/>
  <c r="Q3491" i="2"/>
  <c r="P3491" i="2"/>
  <c r="O3491" i="2"/>
  <c r="N3491" i="2"/>
  <c r="L3491" i="2"/>
  <c r="K3491" i="2"/>
  <c r="J3491" i="2"/>
  <c r="K6267" i="2" s="1"/>
  <c r="I3491" i="2"/>
  <c r="L6267" i="2" s="1"/>
  <c r="G3491" i="2"/>
  <c r="T3490" i="2"/>
  <c r="S3490" i="2"/>
  <c r="R3490" i="2"/>
  <c r="Q3490" i="2"/>
  <c r="P3490" i="2"/>
  <c r="O3490" i="2"/>
  <c r="N3490" i="2"/>
  <c r="L3490" i="2"/>
  <c r="K3490" i="2"/>
  <c r="J3490" i="2"/>
  <c r="K9237" i="2" s="1"/>
  <c r="I3490" i="2"/>
  <c r="L9237" i="2" s="1"/>
  <c r="G3490" i="2"/>
  <c r="T3489" i="2"/>
  <c r="S3489" i="2"/>
  <c r="R3489" i="2"/>
  <c r="Q3489" i="2"/>
  <c r="P3489" i="2"/>
  <c r="O3489" i="2"/>
  <c r="N3489" i="2"/>
  <c r="L3489" i="2"/>
  <c r="K3489" i="2"/>
  <c r="J3489" i="2"/>
  <c r="K8627" i="2" s="1"/>
  <c r="I3489" i="2"/>
  <c r="L8627" i="2" s="1"/>
  <c r="G3489" i="2"/>
  <c r="T3488" i="2"/>
  <c r="S3488" i="2"/>
  <c r="R3488" i="2"/>
  <c r="Q3488" i="2"/>
  <c r="P3488" i="2"/>
  <c r="O3488" i="2"/>
  <c r="N3488" i="2"/>
  <c r="L3488" i="2"/>
  <c r="K3488" i="2"/>
  <c r="J3488" i="2"/>
  <c r="K7129" i="2" s="1"/>
  <c r="I3488" i="2"/>
  <c r="L7129" i="2" s="1"/>
  <c r="G3488" i="2"/>
  <c r="T3487" i="2"/>
  <c r="S3487" i="2"/>
  <c r="R3487" i="2"/>
  <c r="Q3487" i="2"/>
  <c r="P3487" i="2"/>
  <c r="O3487" i="2"/>
  <c r="N3487" i="2"/>
  <c r="M3487" i="2"/>
  <c r="L3487" i="2"/>
  <c r="M6605" i="2" s="1"/>
  <c r="K3487" i="2"/>
  <c r="J3487" i="2"/>
  <c r="K6605" i="2" s="1"/>
  <c r="I3487" i="2"/>
  <c r="L6605" i="2" s="1"/>
  <c r="G3487" i="2"/>
  <c r="T3486" i="2"/>
  <c r="S3486" i="2"/>
  <c r="R3486" i="2"/>
  <c r="Q3486" i="2"/>
  <c r="P3486" i="2"/>
  <c r="O3486" i="2"/>
  <c r="N3486" i="2"/>
  <c r="L3486" i="2"/>
  <c r="K3486" i="2"/>
  <c r="J3486" i="2"/>
  <c r="K6221" i="2" s="1"/>
  <c r="I3486" i="2"/>
  <c r="L6221" i="2" s="1"/>
  <c r="G3486" i="2"/>
  <c r="T3485" i="2"/>
  <c r="S3485" i="2"/>
  <c r="R3485" i="2"/>
  <c r="Q3485" i="2"/>
  <c r="P3485" i="2"/>
  <c r="O3485" i="2"/>
  <c r="N3485" i="2"/>
  <c r="L3485" i="2"/>
  <c r="K3485" i="2"/>
  <c r="J3485" i="2"/>
  <c r="K7217" i="2" s="1"/>
  <c r="I3485" i="2"/>
  <c r="L7217" i="2" s="1"/>
  <c r="G3485" i="2"/>
  <c r="T3484" i="2"/>
  <c r="S3484" i="2"/>
  <c r="R3484" i="2"/>
  <c r="Q3484" i="2"/>
  <c r="P3484" i="2"/>
  <c r="O3484" i="2"/>
  <c r="N3484" i="2"/>
  <c r="K3484" i="2"/>
  <c r="J3484" i="2"/>
  <c r="K8999" i="2" s="1"/>
  <c r="I3484" i="2"/>
  <c r="L8999" i="2" s="1"/>
  <c r="G3484" i="2"/>
  <c r="T3483" i="2"/>
  <c r="S3483" i="2"/>
  <c r="R3483" i="2"/>
  <c r="Q3483" i="2"/>
  <c r="P3483" i="2"/>
  <c r="O3483" i="2"/>
  <c r="N3483" i="2"/>
  <c r="M3483" i="2"/>
  <c r="L3483" i="2"/>
  <c r="K3483" i="2"/>
  <c r="J3483" i="2"/>
  <c r="K8419" i="2" s="1"/>
  <c r="I3483" i="2"/>
  <c r="L8419" i="2" s="1"/>
  <c r="G3483" i="2"/>
  <c r="T3482" i="2"/>
  <c r="S3482" i="2"/>
  <c r="R3482" i="2"/>
  <c r="Q3482" i="2"/>
  <c r="P3482" i="2"/>
  <c r="O3482" i="2"/>
  <c r="N3482" i="2"/>
  <c r="L3482" i="2"/>
  <c r="K3482" i="2"/>
  <c r="J3482" i="2"/>
  <c r="K9047" i="2" s="1"/>
  <c r="I3482" i="2"/>
  <c r="L9047" i="2" s="1"/>
  <c r="G3482" i="2"/>
  <c r="T3481" i="2"/>
  <c r="S3481" i="2"/>
  <c r="R3481" i="2"/>
  <c r="Q3481" i="2"/>
  <c r="P3481" i="2"/>
  <c r="O3481" i="2"/>
  <c r="N3481" i="2"/>
  <c r="L3481" i="2"/>
  <c r="K3481" i="2"/>
  <c r="J3481" i="2"/>
  <c r="K7159" i="2" s="1"/>
  <c r="I3481" i="2"/>
  <c r="L7159" i="2" s="1"/>
  <c r="G3481" i="2"/>
  <c r="T3480" i="2"/>
  <c r="S3480" i="2"/>
  <c r="R3480" i="2"/>
  <c r="Q3480" i="2"/>
  <c r="P3480" i="2"/>
  <c r="O3480" i="2"/>
  <c r="N3480" i="2"/>
  <c r="L3480" i="2"/>
  <c r="K3480" i="2"/>
  <c r="J3480" i="2"/>
  <c r="K9469" i="2" s="1"/>
  <c r="I3480" i="2"/>
  <c r="L9469" i="2" s="1"/>
  <c r="G3480" i="2"/>
  <c r="T3479" i="2"/>
  <c r="S3479" i="2"/>
  <c r="R3479" i="2"/>
  <c r="Q3479" i="2"/>
  <c r="P3479" i="2"/>
  <c r="O3479" i="2"/>
  <c r="N3479" i="2"/>
  <c r="L3479" i="2"/>
  <c r="K3479" i="2"/>
  <c r="J3479" i="2"/>
  <c r="K6768" i="2" s="1"/>
  <c r="I3479" i="2"/>
  <c r="L6768" i="2" s="1"/>
  <c r="G3479" i="2"/>
  <c r="T3478" i="2"/>
  <c r="S3478" i="2"/>
  <c r="R3478" i="2"/>
  <c r="Q3478" i="2"/>
  <c r="P3478" i="2"/>
  <c r="O3478" i="2"/>
  <c r="N3478" i="2"/>
  <c r="L3478" i="2"/>
  <c r="K3478" i="2"/>
  <c r="J3478" i="2"/>
  <c r="K8564" i="2" s="1"/>
  <c r="I3478" i="2"/>
  <c r="L8564" i="2" s="1"/>
  <c r="G3478" i="2"/>
  <c r="T3477" i="2"/>
  <c r="S3477" i="2"/>
  <c r="R3477" i="2"/>
  <c r="Q3477" i="2"/>
  <c r="P3477" i="2"/>
  <c r="O3477" i="2"/>
  <c r="N3477" i="2"/>
  <c r="L3477" i="2"/>
  <c r="K3477" i="2"/>
  <c r="J3477" i="2"/>
  <c r="K7391" i="2" s="1"/>
  <c r="I3477" i="2"/>
  <c r="L7391" i="2" s="1"/>
  <c r="G3477" i="2"/>
  <c r="T3476" i="2"/>
  <c r="S3476" i="2"/>
  <c r="R3476" i="2"/>
  <c r="Q3476" i="2"/>
  <c r="P3476" i="2"/>
  <c r="O3476" i="2"/>
  <c r="N3476" i="2"/>
  <c r="L3476" i="2"/>
  <c r="K3476" i="2"/>
  <c r="J3476" i="2"/>
  <c r="K7562" i="2" s="1"/>
  <c r="I3476" i="2"/>
  <c r="L7562" i="2" s="1"/>
  <c r="G3476" i="2"/>
  <c r="T3475" i="2"/>
  <c r="S3475" i="2"/>
  <c r="R3475" i="2"/>
  <c r="Q3475" i="2"/>
  <c r="P3475" i="2"/>
  <c r="O3475" i="2"/>
  <c r="N3475" i="2"/>
  <c r="L3475" i="2"/>
  <c r="K3475" i="2"/>
  <c r="J3475" i="2"/>
  <c r="K6082" i="2" s="1"/>
  <c r="I3475" i="2"/>
  <c r="L6082" i="2" s="1"/>
  <c r="G3475" i="2"/>
  <c r="T3474" i="2"/>
  <c r="S3474" i="2"/>
  <c r="R3474" i="2"/>
  <c r="Q3474" i="2"/>
  <c r="P3474" i="2"/>
  <c r="O3474" i="2"/>
  <c r="N3474" i="2"/>
  <c r="L3474" i="2"/>
  <c r="K3474" i="2"/>
  <c r="J3474" i="2"/>
  <c r="K7763" i="2" s="1"/>
  <c r="I3474" i="2"/>
  <c r="L7763" i="2" s="1"/>
  <c r="G3474" i="2"/>
  <c r="T3473" i="2"/>
  <c r="S3473" i="2"/>
  <c r="R3473" i="2"/>
  <c r="Q3473" i="2"/>
  <c r="P3473" i="2"/>
  <c r="O3473" i="2"/>
  <c r="N3473" i="2"/>
  <c r="L3473" i="2"/>
  <c r="K3473" i="2"/>
  <c r="J3473" i="2"/>
  <c r="K6698" i="2" s="1"/>
  <c r="I3473" i="2"/>
  <c r="L6698" i="2" s="1"/>
  <c r="G3473" i="2"/>
  <c r="T3472" i="2"/>
  <c r="S3472" i="2"/>
  <c r="R3472" i="2"/>
  <c r="Q3472" i="2"/>
  <c r="P3472" i="2"/>
  <c r="O3472" i="2"/>
  <c r="N3472" i="2"/>
  <c r="L3472" i="2"/>
  <c r="K3472" i="2"/>
  <c r="J3472" i="2"/>
  <c r="K8249" i="2" s="1"/>
  <c r="I3472" i="2"/>
  <c r="L8249" i="2" s="1"/>
  <c r="G3472" i="2"/>
  <c r="T3471" i="2"/>
  <c r="S3471" i="2"/>
  <c r="R3471" i="2"/>
  <c r="Q3471" i="2"/>
  <c r="P3471" i="2"/>
  <c r="O3471" i="2"/>
  <c r="N3471" i="2"/>
  <c r="L3471" i="2"/>
  <c r="K3471" i="2"/>
  <c r="J3471" i="2"/>
  <c r="K6068" i="2" s="1"/>
  <c r="I3471" i="2"/>
  <c r="L6068" i="2" s="1"/>
  <c r="G3471" i="2"/>
  <c r="T3470" i="2"/>
  <c r="S3470" i="2"/>
  <c r="R3470" i="2"/>
  <c r="Q3470" i="2"/>
  <c r="P3470" i="2"/>
  <c r="O3470" i="2"/>
  <c r="N3470" i="2"/>
  <c r="L3470" i="2"/>
  <c r="K3470" i="2"/>
  <c r="J3470" i="2"/>
  <c r="K6640" i="2" s="1"/>
  <c r="I3470" i="2"/>
  <c r="L6640" i="2" s="1"/>
  <c r="G3470" i="2"/>
  <c r="T3469" i="2"/>
  <c r="S3469" i="2"/>
  <c r="R3469" i="2"/>
  <c r="Q3469" i="2"/>
  <c r="P3469" i="2"/>
  <c r="O3469" i="2"/>
  <c r="N3469" i="2"/>
  <c r="M3469" i="2"/>
  <c r="L3469" i="2"/>
  <c r="K3469" i="2"/>
  <c r="J3469" i="2"/>
  <c r="K7255" i="2" s="1"/>
  <c r="I3469" i="2"/>
  <c r="L7255" i="2" s="1"/>
  <c r="G3469" i="2"/>
  <c r="T3468" i="2"/>
  <c r="S3468" i="2"/>
  <c r="R3468" i="2"/>
  <c r="Q3468" i="2"/>
  <c r="P3468" i="2"/>
  <c r="O3468" i="2"/>
  <c r="N3468" i="2"/>
  <c r="L3468" i="2"/>
  <c r="K3468" i="2"/>
  <c r="J3468" i="2"/>
  <c r="K6364" i="2" s="1"/>
  <c r="I3468" i="2"/>
  <c r="L6364" i="2" s="1"/>
  <c r="M4064" i="2" s="1"/>
  <c r="G3468" i="2"/>
  <c r="T3467" i="2"/>
  <c r="S3467" i="2"/>
  <c r="R3467" i="2"/>
  <c r="Q3467" i="2"/>
  <c r="P3467" i="2"/>
  <c r="O3467" i="2"/>
  <c r="N3467" i="2"/>
  <c r="L3467" i="2"/>
  <c r="K3467" i="2"/>
  <c r="J3467" i="2"/>
  <c r="K6972" i="2" s="1"/>
  <c r="I3467" i="2"/>
  <c r="L6972" i="2" s="1"/>
  <c r="G3467" i="2"/>
  <c r="T3466" i="2"/>
  <c r="S3466" i="2"/>
  <c r="R3466" i="2"/>
  <c r="Q3466" i="2"/>
  <c r="P3466" i="2"/>
  <c r="O3466" i="2"/>
  <c r="N3466" i="2"/>
  <c r="L3466" i="2"/>
  <c r="K3466" i="2"/>
  <c r="J3466" i="2"/>
  <c r="K6220" i="2" s="1"/>
  <c r="I3466" i="2"/>
  <c r="L6220" i="2" s="1"/>
  <c r="G3466" i="2"/>
  <c r="T3465" i="2"/>
  <c r="S3465" i="2"/>
  <c r="R3465" i="2"/>
  <c r="Q3465" i="2"/>
  <c r="P3465" i="2"/>
  <c r="O3465" i="2"/>
  <c r="N3465" i="2"/>
  <c r="L3465" i="2"/>
  <c r="K3465" i="2"/>
  <c r="J3465" i="2"/>
  <c r="K8545" i="2" s="1"/>
  <c r="I3465" i="2"/>
  <c r="L8545" i="2" s="1"/>
  <c r="G3465" i="2"/>
  <c r="T3464" i="2"/>
  <c r="S3464" i="2"/>
  <c r="R3464" i="2"/>
  <c r="Q3464" i="2"/>
  <c r="P3464" i="2"/>
  <c r="O3464" i="2"/>
  <c r="N3464" i="2"/>
  <c r="L3464" i="2"/>
  <c r="K3464" i="2"/>
  <c r="J3464" i="2"/>
  <c r="K9113" i="2" s="1"/>
  <c r="I3464" i="2"/>
  <c r="L9113" i="2" s="1"/>
  <c r="G3464" i="2"/>
  <c r="T3463" i="2"/>
  <c r="S3463" i="2"/>
  <c r="R3463" i="2"/>
  <c r="Q3463" i="2"/>
  <c r="P3463" i="2"/>
  <c r="O3463" i="2"/>
  <c r="N3463" i="2"/>
  <c r="L3463" i="2"/>
  <c r="K3463" i="2"/>
  <c r="J3463" i="2"/>
  <c r="K6627" i="2" s="1"/>
  <c r="I3463" i="2"/>
  <c r="L6627" i="2" s="1"/>
  <c r="G3463" i="2"/>
  <c r="T3462" i="2"/>
  <c r="S3462" i="2"/>
  <c r="R3462" i="2"/>
  <c r="Q3462" i="2"/>
  <c r="P3462" i="2"/>
  <c r="O3462" i="2"/>
  <c r="N3462" i="2"/>
  <c r="L3462" i="2"/>
  <c r="K3462" i="2"/>
  <c r="J3462" i="2"/>
  <c r="K9557" i="2" s="1"/>
  <c r="I3462" i="2"/>
  <c r="L9557" i="2" s="1"/>
  <c r="G3462" i="2"/>
  <c r="T3461" i="2"/>
  <c r="S3461" i="2"/>
  <c r="R3461" i="2"/>
  <c r="Q3461" i="2"/>
  <c r="P3461" i="2"/>
  <c r="O3461" i="2"/>
  <c r="N3461" i="2"/>
  <c r="L3461" i="2"/>
  <c r="K3461" i="2"/>
  <c r="J3461" i="2"/>
  <c r="K7687" i="2" s="1"/>
  <c r="I3461" i="2"/>
  <c r="L7687" i="2" s="1"/>
  <c r="G3461" i="2"/>
  <c r="T3460" i="2"/>
  <c r="S3460" i="2"/>
  <c r="R3460" i="2"/>
  <c r="Q3460" i="2"/>
  <c r="P3460" i="2"/>
  <c r="O3460" i="2"/>
  <c r="N3460" i="2"/>
  <c r="L3460" i="2"/>
  <c r="K3460" i="2"/>
  <c r="J3460" i="2"/>
  <c r="K8135" i="2" s="1"/>
  <c r="I3460" i="2"/>
  <c r="L8135" i="2" s="1"/>
  <c r="G3460" i="2"/>
  <c r="T3459" i="2"/>
  <c r="S3459" i="2"/>
  <c r="R3459" i="2"/>
  <c r="Q3459" i="2"/>
  <c r="P3459" i="2"/>
  <c r="O3459" i="2"/>
  <c r="N3459" i="2"/>
  <c r="L3459" i="2"/>
  <c r="K3459" i="2"/>
  <c r="J3459" i="2"/>
  <c r="K8007" i="2" s="1"/>
  <c r="I3459" i="2"/>
  <c r="L8007" i="2" s="1"/>
  <c r="G3459" i="2"/>
  <c r="T3458" i="2"/>
  <c r="S3458" i="2"/>
  <c r="R3458" i="2"/>
  <c r="Q3458" i="2"/>
  <c r="P3458" i="2"/>
  <c r="O3458" i="2"/>
  <c r="N3458" i="2"/>
  <c r="K3458" i="2"/>
  <c r="J3458" i="2"/>
  <c r="K7298" i="2" s="1"/>
  <c r="I3458" i="2"/>
  <c r="L7298" i="2" s="1"/>
  <c r="G3458" i="2"/>
  <c r="T3457" i="2"/>
  <c r="S3457" i="2"/>
  <c r="R3457" i="2"/>
  <c r="Q3457" i="2"/>
  <c r="P3457" i="2"/>
  <c r="O3457" i="2"/>
  <c r="N3457" i="2"/>
  <c r="L3457" i="2"/>
  <c r="K3457" i="2"/>
  <c r="J3457" i="2"/>
  <c r="K8467" i="2" s="1"/>
  <c r="I3457" i="2"/>
  <c r="L8467" i="2" s="1"/>
  <c r="G3457" i="2"/>
  <c r="T3456" i="2"/>
  <c r="S3456" i="2"/>
  <c r="R3456" i="2"/>
  <c r="Q3456" i="2"/>
  <c r="P3456" i="2"/>
  <c r="O3456" i="2"/>
  <c r="N3456" i="2"/>
  <c r="M3456" i="2"/>
  <c r="L3456" i="2"/>
  <c r="K3456" i="2"/>
  <c r="J3456" i="2"/>
  <c r="K7035" i="2" s="1"/>
  <c r="I3456" i="2"/>
  <c r="L7035" i="2" s="1"/>
  <c r="G3456" i="2"/>
  <c r="T3455" i="2"/>
  <c r="S3455" i="2"/>
  <c r="R3455" i="2"/>
  <c r="Q3455" i="2"/>
  <c r="P3455" i="2"/>
  <c r="O3455" i="2"/>
  <c r="N3455" i="2"/>
  <c r="L3455" i="2"/>
  <c r="K3455" i="2"/>
  <c r="J3455" i="2"/>
  <c r="K6314" i="2" s="1"/>
  <c r="I3455" i="2"/>
  <c r="L6314" i="2" s="1"/>
  <c r="G3455" i="2"/>
  <c r="T3454" i="2"/>
  <c r="S3454" i="2"/>
  <c r="R3454" i="2"/>
  <c r="Q3454" i="2"/>
  <c r="P3454" i="2"/>
  <c r="O3454" i="2"/>
  <c r="N3454" i="2"/>
  <c r="L3454" i="2"/>
  <c r="K3454" i="2"/>
  <c r="J3454" i="2"/>
  <c r="K8871" i="2" s="1"/>
  <c r="I3454" i="2"/>
  <c r="L8871" i="2" s="1"/>
  <c r="G3454" i="2"/>
  <c r="T3453" i="2"/>
  <c r="S3453" i="2"/>
  <c r="R3453" i="2"/>
  <c r="Q3453" i="2"/>
  <c r="P3453" i="2"/>
  <c r="O3453" i="2"/>
  <c r="N3453" i="2"/>
  <c r="L3453" i="2"/>
  <c r="K3453" i="2"/>
  <c r="J3453" i="2"/>
  <c r="K7884" i="2" s="1"/>
  <c r="I3453" i="2"/>
  <c r="L7884" i="2" s="1"/>
  <c r="G3453" i="2"/>
  <c r="T3452" i="2"/>
  <c r="S3452" i="2"/>
  <c r="R3452" i="2"/>
  <c r="Q3452" i="2"/>
  <c r="P3452" i="2"/>
  <c r="O3452" i="2"/>
  <c r="N3452" i="2"/>
  <c r="L3452" i="2"/>
  <c r="K3452" i="2"/>
  <c r="J3452" i="2"/>
  <c r="K8894" i="2" s="1"/>
  <c r="I3452" i="2"/>
  <c r="L8894" i="2" s="1"/>
  <c r="G3452" i="2"/>
  <c r="T3451" i="2"/>
  <c r="S3451" i="2"/>
  <c r="R3451" i="2"/>
  <c r="Q3451" i="2"/>
  <c r="P3451" i="2"/>
  <c r="O3451" i="2"/>
  <c r="N3451" i="2"/>
  <c r="L3451" i="2"/>
  <c r="K3451" i="2"/>
  <c r="J3451" i="2"/>
  <c r="K9155" i="2" s="1"/>
  <c r="I3451" i="2"/>
  <c r="L9155" i="2" s="1"/>
  <c r="G3451" i="2"/>
  <c r="T3450" i="2"/>
  <c r="S3450" i="2"/>
  <c r="R3450" i="2"/>
  <c r="Q3450" i="2"/>
  <c r="P3450" i="2"/>
  <c r="O3450" i="2"/>
  <c r="N3450" i="2"/>
  <c r="L3450" i="2"/>
  <c r="K3450" i="2"/>
  <c r="J3450" i="2"/>
  <c r="K7891" i="2" s="1"/>
  <c r="I3450" i="2"/>
  <c r="L7891" i="2" s="1"/>
  <c r="G3450" i="2"/>
  <c r="T3449" i="2"/>
  <c r="S3449" i="2"/>
  <c r="R3449" i="2"/>
  <c r="Q3449" i="2"/>
  <c r="P3449" i="2"/>
  <c r="O3449" i="2"/>
  <c r="N3449" i="2"/>
  <c r="L3449" i="2"/>
  <c r="K3449" i="2"/>
  <c r="J3449" i="2"/>
  <c r="K8843" i="2" s="1"/>
  <c r="I3449" i="2"/>
  <c r="L8843" i="2" s="1"/>
  <c r="G3449" i="2"/>
  <c r="T3448" i="2"/>
  <c r="S3448" i="2"/>
  <c r="R3448" i="2"/>
  <c r="Q3448" i="2"/>
  <c r="P3448" i="2"/>
  <c r="O3448" i="2"/>
  <c r="N3448" i="2"/>
  <c r="L3448" i="2"/>
  <c r="K3448" i="2"/>
  <c r="J3448" i="2"/>
  <c r="K8148" i="2" s="1"/>
  <c r="I3448" i="2"/>
  <c r="L8148" i="2" s="1"/>
  <c r="G3448" i="2"/>
  <c r="T3447" i="2"/>
  <c r="S3447" i="2"/>
  <c r="R3447" i="2"/>
  <c r="Q3447" i="2"/>
  <c r="P3447" i="2"/>
  <c r="O3447" i="2"/>
  <c r="N3447" i="2"/>
  <c r="L3447" i="2"/>
  <c r="K3447" i="2"/>
  <c r="J3447" i="2"/>
  <c r="K6723" i="2" s="1"/>
  <c r="I3447" i="2"/>
  <c r="L6723" i="2" s="1"/>
  <c r="G3447" i="2"/>
  <c r="T3446" i="2"/>
  <c r="S3446" i="2"/>
  <c r="R3446" i="2"/>
  <c r="Q3446" i="2"/>
  <c r="P3446" i="2"/>
  <c r="O3446" i="2"/>
  <c r="N3446" i="2"/>
  <c r="L3446" i="2"/>
  <c r="K3446" i="2"/>
  <c r="J3446" i="2"/>
  <c r="K6067" i="2" s="1"/>
  <c r="I3446" i="2"/>
  <c r="L6067" i="2" s="1"/>
  <c r="G3446" i="2"/>
  <c r="T3445" i="2"/>
  <c r="S3445" i="2"/>
  <c r="R3445" i="2"/>
  <c r="Q3445" i="2"/>
  <c r="P3445" i="2"/>
  <c r="O3445" i="2"/>
  <c r="N3445" i="2"/>
  <c r="L3445" i="2"/>
  <c r="K3445" i="2"/>
  <c r="J3445" i="2"/>
  <c r="K9072" i="2" s="1"/>
  <c r="I3445" i="2"/>
  <c r="L9072" i="2" s="1"/>
  <c r="G3445" i="2"/>
  <c r="T3444" i="2"/>
  <c r="S3444" i="2"/>
  <c r="R3444" i="2"/>
  <c r="Q3444" i="2"/>
  <c r="P3444" i="2"/>
  <c r="O3444" i="2"/>
  <c r="N3444" i="2"/>
  <c r="K3444" i="2"/>
  <c r="J3444" i="2"/>
  <c r="K8591" i="2" s="1"/>
  <c r="I3444" i="2"/>
  <c r="L8591" i="2" s="1"/>
  <c r="G3444" i="2"/>
  <c r="T3443" i="2"/>
  <c r="S3443" i="2"/>
  <c r="R3443" i="2"/>
  <c r="Q3443" i="2"/>
  <c r="P3443" i="2"/>
  <c r="O3443" i="2"/>
  <c r="N3443" i="2"/>
  <c r="L3443" i="2"/>
  <c r="K3443" i="2"/>
  <c r="J3443" i="2"/>
  <c r="K8576" i="2" s="1"/>
  <c r="I3443" i="2"/>
  <c r="L8576" i="2" s="1"/>
  <c r="G3443" i="2"/>
  <c r="T3442" i="2"/>
  <c r="S3442" i="2"/>
  <c r="R3442" i="2"/>
  <c r="Q3442" i="2"/>
  <c r="P3442" i="2"/>
  <c r="O3442" i="2"/>
  <c r="N3442" i="2"/>
  <c r="M3442" i="2"/>
  <c r="L3442" i="2"/>
  <c r="K3442" i="2"/>
  <c r="J3442" i="2"/>
  <c r="K8963" i="2" s="1"/>
  <c r="I3442" i="2"/>
  <c r="L8963" i="2" s="1"/>
  <c r="G3442" i="2"/>
  <c r="T3441" i="2"/>
  <c r="S3441" i="2"/>
  <c r="R3441" i="2"/>
  <c r="Q3441" i="2"/>
  <c r="P3441" i="2"/>
  <c r="O3441" i="2"/>
  <c r="N3441" i="2"/>
  <c r="L3441" i="2"/>
  <c r="K3441" i="2"/>
  <c r="J3441" i="2"/>
  <c r="K6469" i="2" s="1"/>
  <c r="I3441" i="2"/>
  <c r="L6469" i="2" s="1"/>
  <c r="G3441" i="2"/>
  <c r="T3440" i="2"/>
  <c r="S3440" i="2"/>
  <c r="R3440" i="2"/>
  <c r="Q3440" i="2"/>
  <c r="P3440" i="2"/>
  <c r="O3440" i="2"/>
  <c r="N3440" i="2"/>
  <c r="L3440" i="2"/>
  <c r="K3440" i="2"/>
  <c r="J3440" i="2"/>
  <c r="K7805" i="2" s="1"/>
  <c r="I3440" i="2"/>
  <c r="L7805" i="2" s="1"/>
  <c r="G3440" i="2"/>
  <c r="T3439" i="2"/>
  <c r="S3439" i="2"/>
  <c r="R3439" i="2"/>
  <c r="Q3439" i="2"/>
  <c r="P3439" i="2"/>
  <c r="O3439" i="2"/>
  <c r="N3439" i="2"/>
  <c r="L3439" i="2"/>
  <c r="K3439" i="2"/>
  <c r="J3439" i="2"/>
  <c r="K7600" i="2" s="1"/>
  <c r="I3439" i="2"/>
  <c r="L7600" i="2" s="1"/>
  <c r="G3439" i="2"/>
  <c r="T3438" i="2"/>
  <c r="S3438" i="2"/>
  <c r="R3438" i="2"/>
  <c r="Q3438" i="2"/>
  <c r="P3438" i="2"/>
  <c r="O3438" i="2"/>
  <c r="N3438" i="2"/>
  <c r="L3438" i="2"/>
  <c r="K3438" i="2"/>
  <c r="J3438" i="2"/>
  <c r="K8386" i="2" s="1"/>
  <c r="I3438" i="2"/>
  <c r="L8386" i="2" s="1"/>
  <c r="G3438" i="2"/>
  <c r="T3437" i="2"/>
  <c r="S3437" i="2"/>
  <c r="R3437" i="2"/>
  <c r="Q3437" i="2"/>
  <c r="P3437" i="2"/>
  <c r="O3437" i="2"/>
  <c r="N3437" i="2"/>
  <c r="L3437" i="2"/>
  <c r="K3437" i="2"/>
  <c r="J3437" i="2"/>
  <c r="K8782" i="2" s="1"/>
  <c r="I3437" i="2"/>
  <c r="L8782" i="2" s="1"/>
  <c r="G3437" i="2"/>
  <c r="T3436" i="2"/>
  <c r="S3436" i="2"/>
  <c r="R3436" i="2"/>
  <c r="Q3436" i="2"/>
  <c r="P3436" i="2"/>
  <c r="O3436" i="2"/>
  <c r="N3436" i="2"/>
  <c r="L3436" i="2"/>
  <c r="K3436" i="2"/>
  <c r="J3436" i="2"/>
  <c r="K8046" i="2" s="1"/>
  <c r="I3436" i="2"/>
  <c r="L8046" i="2" s="1"/>
  <c r="G3436" i="2"/>
  <c r="T3435" i="2"/>
  <c r="S3435" i="2"/>
  <c r="R3435" i="2"/>
  <c r="Q3435" i="2"/>
  <c r="P3435" i="2"/>
  <c r="O3435" i="2"/>
  <c r="N3435" i="2"/>
  <c r="L3435" i="2"/>
  <c r="K3435" i="2"/>
  <c r="J3435" i="2"/>
  <c r="K6722" i="2" s="1"/>
  <c r="I3435" i="2"/>
  <c r="L6722" i="2" s="1"/>
  <c r="G3435" i="2"/>
  <c r="T3434" i="2"/>
  <c r="S3434" i="2"/>
  <c r="R3434" i="2"/>
  <c r="Q3434" i="2"/>
  <c r="P3434" i="2"/>
  <c r="O3434" i="2"/>
  <c r="N3434" i="2"/>
  <c r="L3434" i="2"/>
  <c r="K3434" i="2"/>
  <c r="J3434" i="2"/>
  <c r="K6885" i="2" s="1"/>
  <c r="I3434" i="2"/>
  <c r="L6885" i="2" s="1"/>
  <c r="G3434" i="2"/>
  <c r="T3433" i="2"/>
  <c r="S3433" i="2"/>
  <c r="R3433" i="2"/>
  <c r="Q3433" i="2"/>
  <c r="P3433" i="2"/>
  <c r="O3433" i="2"/>
  <c r="N3433" i="2"/>
  <c r="L3433" i="2"/>
  <c r="K3433" i="2"/>
  <c r="J3433" i="2"/>
  <c r="K7575" i="2" s="1"/>
  <c r="I3433" i="2"/>
  <c r="L7575" i="2" s="1"/>
  <c r="G3433" i="2"/>
  <c r="T3432" i="2"/>
  <c r="S3432" i="2"/>
  <c r="R3432" i="2"/>
  <c r="Q3432" i="2"/>
  <c r="P3432" i="2"/>
  <c r="O3432" i="2"/>
  <c r="N3432" i="2"/>
  <c r="L3432" i="2"/>
  <c r="K3432" i="2"/>
  <c r="J3432" i="2"/>
  <c r="K6735" i="2" s="1"/>
  <c r="I3432" i="2"/>
  <c r="L6735" i="2" s="1"/>
  <c r="G3432" i="2"/>
  <c r="T3431" i="2"/>
  <c r="S3431" i="2"/>
  <c r="R3431" i="2"/>
  <c r="Q3431" i="2"/>
  <c r="P3431" i="2"/>
  <c r="O3431" i="2"/>
  <c r="N3431" i="2"/>
  <c r="L3431" i="2"/>
  <c r="K3431" i="2"/>
  <c r="J3431" i="2"/>
  <c r="K6352" i="2" s="1"/>
  <c r="I3431" i="2"/>
  <c r="L6352" i="2" s="1"/>
  <c r="G3431" i="2"/>
  <c r="T3430" i="2"/>
  <c r="S3430" i="2"/>
  <c r="R3430" i="2"/>
  <c r="Q3430" i="2"/>
  <c r="P3430" i="2"/>
  <c r="O3430" i="2"/>
  <c r="N3430" i="2"/>
  <c r="L3430" i="2"/>
  <c r="K3430" i="2"/>
  <c r="J3430" i="2"/>
  <c r="K7297" i="2" s="1"/>
  <c r="I3430" i="2"/>
  <c r="L7297" i="2" s="1"/>
  <c r="G3430" i="2"/>
  <c r="T3429" i="2"/>
  <c r="S3429" i="2"/>
  <c r="R3429" i="2"/>
  <c r="Q3429" i="2"/>
  <c r="P3429" i="2"/>
  <c r="O3429" i="2"/>
  <c r="N3429" i="2"/>
  <c r="M3429" i="2"/>
  <c r="K3429" i="2"/>
  <c r="J3429" i="2"/>
  <c r="K6114" i="2" s="1"/>
  <c r="I3429" i="2"/>
  <c r="L6114" i="2" s="1"/>
  <c r="G3429" i="2"/>
  <c r="T3428" i="2"/>
  <c r="S3428" i="2"/>
  <c r="R3428" i="2"/>
  <c r="Q3428" i="2"/>
  <c r="P3428" i="2"/>
  <c r="O3428" i="2"/>
  <c r="N3428" i="2"/>
  <c r="L3428" i="2"/>
  <c r="K3428" i="2"/>
  <c r="J3428" i="2"/>
  <c r="K9127" i="2" s="1"/>
  <c r="I3428" i="2"/>
  <c r="L9127" i="2" s="1"/>
  <c r="G3428" i="2"/>
  <c r="T3427" i="2"/>
  <c r="S3427" i="2"/>
  <c r="R3427" i="2"/>
  <c r="Q3427" i="2"/>
  <c r="P3427" i="2"/>
  <c r="O3427" i="2"/>
  <c r="N3427" i="2"/>
  <c r="L3427" i="2"/>
  <c r="K3427" i="2"/>
  <c r="J3427" i="2"/>
  <c r="K8263" i="2" s="1"/>
  <c r="I3427" i="2"/>
  <c r="L8263" i="2" s="1"/>
  <c r="G3427" i="2"/>
  <c r="T3426" i="2"/>
  <c r="S3426" i="2"/>
  <c r="R3426" i="2"/>
  <c r="Q3426" i="2"/>
  <c r="P3426" i="2"/>
  <c r="O3426" i="2"/>
  <c r="N3426" i="2"/>
  <c r="M3426" i="2"/>
  <c r="K3426" i="2"/>
  <c r="J3426" i="2"/>
  <c r="K7428" i="2" s="1"/>
  <c r="I3426" i="2"/>
  <c r="L7428" i="2" s="1"/>
  <c r="G3426" i="2"/>
  <c r="T3425" i="2"/>
  <c r="S3425" i="2"/>
  <c r="R3425" i="2"/>
  <c r="Q3425" i="2"/>
  <c r="P3425" i="2"/>
  <c r="O3425" i="2"/>
  <c r="N3425" i="2"/>
  <c r="L3425" i="2"/>
  <c r="K3425" i="2"/>
  <c r="J3425" i="2"/>
  <c r="K5999" i="2" s="1"/>
  <c r="M2896" i="2" s="1"/>
  <c r="I3425" i="2"/>
  <c r="L5999" i="2" s="1"/>
  <c r="G3425" i="2"/>
  <c r="T3424" i="2"/>
  <c r="S3424" i="2"/>
  <c r="R3424" i="2"/>
  <c r="Q3424" i="2"/>
  <c r="P3424" i="2"/>
  <c r="O3424" i="2"/>
  <c r="N3424" i="2"/>
  <c r="L3424" i="2"/>
  <c r="K3424" i="2"/>
  <c r="J3424" i="2"/>
  <c r="K7140" i="2" s="1"/>
  <c r="I3424" i="2"/>
  <c r="L7140" i="2" s="1"/>
  <c r="G3424" i="2"/>
  <c r="T3423" i="2"/>
  <c r="S3423" i="2"/>
  <c r="R3423" i="2"/>
  <c r="Q3423" i="2"/>
  <c r="P3423" i="2"/>
  <c r="O3423" i="2"/>
  <c r="N3423" i="2"/>
  <c r="M3423" i="2"/>
  <c r="L3423" i="2"/>
  <c r="K3423" i="2"/>
  <c r="J3423" i="2"/>
  <c r="K7355" i="2" s="1"/>
  <c r="I3423" i="2"/>
  <c r="L7355" i="2" s="1"/>
  <c r="G3423" i="2"/>
  <c r="T3422" i="2"/>
  <c r="S3422" i="2"/>
  <c r="R3422" i="2"/>
  <c r="Q3422" i="2"/>
  <c r="P3422" i="2"/>
  <c r="O3422" i="2"/>
  <c r="N3422" i="2"/>
  <c r="L3422" i="2"/>
  <c r="K3422" i="2"/>
  <c r="J3422" i="2"/>
  <c r="K8998" i="2" s="1"/>
  <c r="I3422" i="2"/>
  <c r="L8998" i="2" s="1"/>
  <c r="G3422" i="2"/>
  <c r="T3421" i="2"/>
  <c r="S3421" i="2"/>
  <c r="R3421" i="2"/>
  <c r="Q3421" i="2"/>
  <c r="P3421" i="2"/>
  <c r="O3421" i="2"/>
  <c r="N3421" i="2"/>
  <c r="L3421" i="2"/>
  <c r="K3421" i="2"/>
  <c r="J3421" i="2"/>
  <c r="K8638" i="2" s="1"/>
  <c r="I3421" i="2"/>
  <c r="L8638" i="2" s="1"/>
  <c r="G3421" i="2"/>
  <c r="T3420" i="2"/>
  <c r="S3420" i="2"/>
  <c r="R3420" i="2"/>
  <c r="Q3420" i="2"/>
  <c r="P3420" i="2"/>
  <c r="O3420" i="2"/>
  <c r="N3420" i="2"/>
  <c r="L3420" i="2"/>
  <c r="K3420" i="2"/>
  <c r="J3420" i="2"/>
  <c r="K8485" i="2" s="1"/>
  <c r="I3420" i="2"/>
  <c r="L8485" i="2" s="1"/>
  <c r="G3420" i="2"/>
  <c r="T3419" i="2"/>
  <c r="S3419" i="2"/>
  <c r="R3419" i="2"/>
  <c r="Q3419" i="2"/>
  <c r="P3419" i="2"/>
  <c r="O3419" i="2"/>
  <c r="N3419" i="2"/>
  <c r="L3419" i="2"/>
  <c r="K3419" i="2"/>
  <c r="J3419" i="2"/>
  <c r="K8929" i="2" s="1"/>
  <c r="I3419" i="2"/>
  <c r="L8929" i="2" s="1"/>
  <c r="G3419" i="2"/>
  <c r="T3418" i="2"/>
  <c r="S3418" i="2"/>
  <c r="R3418" i="2"/>
  <c r="Q3418" i="2"/>
  <c r="P3418" i="2"/>
  <c r="O3418" i="2"/>
  <c r="N3418" i="2"/>
  <c r="L3418" i="2"/>
  <c r="K3418" i="2"/>
  <c r="J3418" i="2"/>
  <c r="K6445" i="2" s="1"/>
  <c r="I3418" i="2"/>
  <c r="L6445" i="2" s="1"/>
  <c r="G3418" i="2"/>
  <c r="T3417" i="2"/>
  <c r="S3417" i="2"/>
  <c r="R3417" i="2"/>
  <c r="Q3417" i="2"/>
  <c r="P3417" i="2"/>
  <c r="O3417" i="2"/>
  <c r="N3417" i="2"/>
  <c r="L3417" i="2"/>
  <c r="K3417" i="2"/>
  <c r="J3417" i="2"/>
  <c r="K9291" i="2" s="1"/>
  <c r="I3417" i="2"/>
  <c r="L9291" i="2" s="1"/>
  <c r="G3417" i="2"/>
  <c r="T3416" i="2"/>
  <c r="S3416" i="2"/>
  <c r="R3416" i="2"/>
  <c r="Q3416" i="2"/>
  <c r="P3416" i="2"/>
  <c r="O3416" i="2"/>
  <c r="N3416" i="2"/>
  <c r="L3416" i="2"/>
  <c r="K3416" i="2"/>
  <c r="J3416" i="2"/>
  <c r="K8262" i="2" s="1"/>
  <c r="I3416" i="2"/>
  <c r="L8262" i="2" s="1"/>
  <c r="G3416" i="2"/>
  <c r="T3415" i="2"/>
  <c r="S3415" i="2"/>
  <c r="R3415" i="2"/>
  <c r="Q3415" i="2"/>
  <c r="P3415" i="2"/>
  <c r="O3415" i="2"/>
  <c r="N3415" i="2"/>
  <c r="L3415" i="2"/>
  <c r="K3415" i="2"/>
  <c r="J3415" i="2"/>
  <c r="K9046" i="2" s="1"/>
  <c r="I3415" i="2"/>
  <c r="L9046" i="2" s="1"/>
  <c r="G3415" i="2"/>
  <c r="T3414" i="2"/>
  <c r="S3414" i="2"/>
  <c r="R3414" i="2"/>
  <c r="Q3414" i="2"/>
  <c r="P3414" i="2"/>
  <c r="O3414" i="2"/>
  <c r="N3414" i="2"/>
  <c r="L3414" i="2"/>
  <c r="K3414" i="2"/>
  <c r="J3414" i="2"/>
  <c r="K8248" i="2" s="1"/>
  <c r="I3414" i="2"/>
  <c r="L8248" i="2" s="1"/>
  <c r="G3414" i="2"/>
  <c r="T3413" i="2"/>
  <c r="S3413" i="2"/>
  <c r="R3413" i="2"/>
  <c r="Q3413" i="2"/>
  <c r="P3413" i="2"/>
  <c r="O3413" i="2"/>
  <c r="N3413" i="2"/>
  <c r="K3413" i="2"/>
  <c r="J3413" i="2"/>
  <c r="K7734" i="2" s="1"/>
  <c r="I3413" i="2"/>
  <c r="L7734" i="2" s="1"/>
  <c r="G3413" i="2"/>
  <c r="T3412" i="2"/>
  <c r="S3412" i="2"/>
  <c r="R3412" i="2"/>
  <c r="Q3412" i="2"/>
  <c r="P3412" i="2"/>
  <c r="O3412" i="2"/>
  <c r="N3412" i="2"/>
  <c r="L3412" i="2"/>
  <c r="K3412" i="2"/>
  <c r="J3412" i="2"/>
  <c r="K7427" i="2" s="1"/>
  <c r="I3412" i="2"/>
  <c r="L7427" i="2" s="1"/>
  <c r="G3412" i="2"/>
  <c r="T3411" i="2"/>
  <c r="S3411" i="2"/>
  <c r="R3411" i="2"/>
  <c r="Q3411" i="2"/>
  <c r="P3411" i="2"/>
  <c r="O3411" i="2"/>
  <c r="N3411" i="2"/>
  <c r="K3411" i="2"/>
  <c r="J3411" i="2"/>
  <c r="K7158" i="2" s="1"/>
  <c r="I3411" i="2"/>
  <c r="L7158" i="2" s="1"/>
  <c r="G3411" i="2"/>
  <c r="T3410" i="2"/>
  <c r="S3410" i="2"/>
  <c r="R3410" i="2"/>
  <c r="Q3410" i="2"/>
  <c r="P3410" i="2"/>
  <c r="O3410" i="2"/>
  <c r="N3410" i="2"/>
  <c r="K3410" i="2"/>
  <c r="J3410" i="2"/>
  <c r="K9097" i="2" s="1"/>
  <c r="I3410" i="2"/>
  <c r="L9097" i="2" s="1"/>
  <c r="G3410" i="2"/>
  <c r="T3409" i="2"/>
  <c r="S3409" i="2"/>
  <c r="R3409" i="2"/>
  <c r="Q3409" i="2"/>
  <c r="P3409" i="2"/>
  <c r="O3409" i="2"/>
  <c r="N3409" i="2"/>
  <c r="L3409" i="2"/>
  <c r="K3409" i="2"/>
  <c r="J3409" i="2"/>
  <c r="K9480" i="2" s="1"/>
  <c r="I3409" i="2"/>
  <c r="L9480" i="2" s="1"/>
  <c r="G3409" i="2"/>
  <c r="T3408" i="2"/>
  <c r="S3408" i="2"/>
  <c r="R3408" i="2"/>
  <c r="Q3408" i="2"/>
  <c r="P3408" i="2"/>
  <c r="O3408" i="2"/>
  <c r="N3408" i="2"/>
  <c r="L3408" i="2"/>
  <c r="K3408" i="2"/>
  <c r="J3408" i="2"/>
  <c r="K6789" i="2" s="1"/>
  <c r="I3408" i="2"/>
  <c r="L6789" i="2" s="1"/>
  <c r="G3408" i="2"/>
  <c r="T3407" i="2"/>
  <c r="S3407" i="2"/>
  <c r="R3407" i="2"/>
  <c r="Q3407" i="2"/>
  <c r="P3407" i="2"/>
  <c r="O3407" i="2"/>
  <c r="N3407" i="2"/>
  <c r="M3407" i="2"/>
  <c r="L3407" i="2"/>
  <c r="K3407" i="2"/>
  <c r="J3407" i="2"/>
  <c r="K6219" i="2" s="1"/>
  <c r="I3407" i="2"/>
  <c r="L6219" i="2" s="1"/>
  <c r="G3407" i="2"/>
  <c r="T3406" i="2"/>
  <c r="S3406" i="2"/>
  <c r="R3406" i="2"/>
  <c r="Q3406" i="2"/>
  <c r="P3406" i="2"/>
  <c r="O3406" i="2"/>
  <c r="N3406" i="2"/>
  <c r="M3406" i="2"/>
  <c r="L3406" i="2"/>
  <c r="K3406" i="2"/>
  <c r="J3406" i="2"/>
  <c r="K7296" i="2" s="1"/>
  <c r="I3406" i="2"/>
  <c r="L7296" i="2" s="1"/>
  <c r="G3406" i="2"/>
  <c r="T3405" i="2"/>
  <c r="S3405" i="2"/>
  <c r="R3405" i="2"/>
  <c r="Q3405" i="2"/>
  <c r="P3405" i="2"/>
  <c r="O3405" i="2"/>
  <c r="N3405" i="2"/>
  <c r="M3405" i="2"/>
  <c r="L3405" i="2"/>
  <c r="K3405" i="2"/>
  <c r="J3405" i="2"/>
  <c r="K7942" i="2" s="1"/>
  <c r="I3405" i="2"/>
  <c r="L7942" i="2" s="1"/>
  <c r="G3405" i="2"/>
  <c r="T3404" i="2"/>
  <c r="S3404" i="2"/>
  <c r="R3404" i="2"/>
  <c r="Q3404" i="2"/>
  <c r="P3404" i="2"/>
  <c r="O3404" i="2"/>
  <c r="N3404" i="2"/>
  <c r="L3404" i="2"/>
  <c r="K3404" i="2"/>
  <c r="J3404" i="2"/>
  <c r="K7077" i="2" s="1"/>
  <c r="I3404" i="2"/>
  <c r="L7077" i="2" s="1"/>
  <c r="G3404" i="2"/>
  <c r="T3403" i="2"/>
  <c r="S3403" i="2"/>
  <c r="R3403" i="2"/>
  <c r="Q3403" i="2"/>
  <c r="P3403" i="2"/>
  <c r="O3403" i="2"/>
  <c r="N3403" i="2"/>
  <c r="L3403" i="2"/>
  <c r="K3403" i="2"/>
  <c r="J3403" i="2"/>
  <c r="K8313" i="2" s="1"/>
  <c r="I3403" i="2"/>
  <c r="L8313" i="2" s="1"/>
  <c r="G3403" i="2"/>
  <c r="T3402" i="2"/>
  <c r="S3402" i="2"/>
  <c r="R3402" i="2"/>
  <c r="Q3402" i="2"/>
  <c r="P3402" i="2"/>
  <c r="O3402" i="2"/>
  <c r="N3402" i="2"/>
  <c r="L3402" i="2"/>
  <c r="K3402" i="2"/>
  <c r="J3402" i="2"/>
  <c r="K9266" i="2" s="1"/>
  <c r="I3402" i="2"/>
  <c r="L9266" i="2" s="1"/>
  <c r="G3402" i="2"/>
  <c r="T3401" i="2"/>
  <c r="S3401" i="2"/>
  <c r="R3401" i="2"/>
  <c r="Q3401" i="2"/>
  <c r="P3401" i="2"/>
  <c r="O3401" i="2"/>
  <c r="N3401" i="2"/>
  <c r="L3401" i="2"/>
  <c r="K3401" i="2"/>
  <c r="J3401" i="2"/>
  <c r="K9468" i="2" s="1"/>
  <c r="I3401" i="2"/>
  <c r="L9468" i="2" s="1"/>
  <c r="G3401" i="2"/>
  <c r="T3400" i="2"/>
  <c r="S3400" i="2"/>
  <c r="R3400" i="2"/>
  <c r="Q3400" i="2"/>
  <c r="P3400" i="2"/>
  <c r="O3400" i="2"/>
  <c r="N3400" i="2"/>
  <c r="L3400" i="2"/>
  <c r="K3400" i="2"/>
  <c r="J3400" i="2"/>
  <c r="K7204" i="2" s="1"/>
  <c r="I3400" i="2"/>
  <c r="L7204" i="2" s="1"/>
  <c r="G3400" i="2"/>
  <c r="T3399" i="2"/>
  <c r="S3399" i="2"/>
  <c r="R3399" i="2"/>
  <c r="Q3399" i="2"/>
  <c r="P3399" i="2"/>
  <c r="O3399" i="2"/>
  <c r="N3399" i="2"/>
  <c r="L3399" i="2"/>
  <c r="K3399" i="2"/>
  <c r="J3399" i="2"/>
  <c r="K6626" i="2" s="1"/>
  <c r="I3399" i="2"/>
  <c r="L6626" i="2" s="1"/>
  <c r="G3399" i="2"/>
  <c r="T3398" i="2"/>
  <c r="S3398" i="2"/>
  <c r="R3398" i="2"/>
  <c r="Q3398" i="2"/>
  <c r="P3398" i="2"/>
  <c r="O3398" i="2"/>
  <c r="N3398" i="2"/>
  <c r="L3398" i="2"/>
  <c r="K3398" i="2"/>
  <c r="J3398" i="2"/>
  <c r="K6042" i="2" s="1"/>
  <c r="I3398" i="2"/>
  <c r="L6042" i="2" s="1"/>
  <c r="G3398" i="2"/>
  <c r="T3397" i="2"/>
  <c r="S3397" i="2"/>
  <c r="R3397" i="2"/>
  <c r="Q3397" i="2"/>
  <c r="P3397" i="2"/>
  <c r="O3397" i="2"/>
  <c r="N3397" i="2"/>
  <c r="L3397" i="2"/>
  <c r="K3397" i="2"/>
  <c r="J3397" i="2"/>
  <c r="K7254" i="2" s="1"/>
  <c r="I3397" i="2"/>
  <c r="L7254" i="2" s="1"/>
  <c r="G3397" i="2"/>
  <c r="T3396" i="2"/>
  <c r="S3396" i="2"/>
  <c r="R3396" i="2"/>
  <c r="Q3396" i="2"/>
  <c r="P3396" i="2"/>
  <c r="O3396" i="2"/>
  <c r="N3396" i="2"/>
  <c r="L3396" i="2"/>
  <c r="K3396" i="2"/>
  <c r="J3396" i="2"/>
  <c r="K8282" i="2" s="1"/>
  <c r="I3396" i="2"/>
  <c r="L8282" i="2" s="1"/>
  <c r="G3396" i="2"/>
  <c r="T3395" i="2"/>
  <c r="S3395" i="2"/>
  <c r="R3395" i="2"/>
  <c r="Q3395" i="2"/>
  <c r="P3395" i="2"/>
  <c r="O3395" i="2"/>
  <c r="N3395" i="2"/>
  <c r="K3395" i="2"/>
  <c r="J3395" i="2"/>
  <c r="K8842" i="2" s="1"/>
  <c r="I3395" i="2"/>
  <c r="L8842" i="2" s="1"/>
  <c r="G3395" i="2"/>
  <c r="T3394" i="2"/>
  <c r="S3394" i="2"/>
  <c r="R3394" i="2"/>
  <c r="Q3394" i="2"/>
  <c r="P3394" i="2"/>
  <c r="O3394" i="2"/>
  <c r="N3394" i="2"/>
  <c r="L3394" i="2"/>
  <c r="K3394" i="2"/>
  <c r="J3394" i="2"/>
  <c r="K6504" i="2" s="1"/>
  <c r="I3394" i="2"/>
  <c r="L6504" i="2" s="1"/>
  <c r="G3394" i="2"/>
  <c r="T3393" i="2"/>
  <c r="S3393" i="2"/>
  <c r="R3393" i="2"/>
  <c r="Q3393" i="2"/>
  <c r="P3393" i="2"/>
  <c r="O3393" i="2"/>
  <c r="N3393" i="2"/>
  <c r="K3393" i="2"/>
  <c r="J3393" i="2"/>
  <c r="K9175" i="2" s="1"/>
  <c r="I3393" i="2"/>
  <c r="L9175" i="2" s="1"/>
  <c r="G3393" i="2"/>
  <c r="T3392" i="2"/>
  <c r="S3392" i="2"/>
  <c r="R3392" i="2"/>
  <c r="Q3392" i="2"/>
  <c r="P3392" i="2"/>
  <c r="O3392" i="2"/>
  <c r="N3392" i="2"/>
  <c r="L3392" i="2"/>
  <c r="K3392" i="2"/>
  <c r="J3392" i="2"/>
  <c r="K7238" i="2" s="1"/>
  <c r="I3392" i="2"/>
  <c r="L7238" i="2" s="1"/>
  <c r="G3392" i="2"/>
  <c r="T3391" i="2"/>
  <c r="S3391" i="2"/>
  <c r="R3391" i="2"/>
  <c r="Q3391" i="2"/>
  <c r="P3391" i="2"/>
  <c r="O3391" i="2"/>
  <c r="N3391" i="2"/>
  <c r="L3391" i="2"/>
  <c r="K3391" i="2"/>
  <c r="J3391" i="2"/>
  <c r="K9434" i="2" s="1"/>
  <c r="I3391" i="2"/>
  <c r="L9434" i="2" s="1"/>
  <c r="G3391" i="2"/>
  <c r="T3390" i="2"/>
  <c r="S3390" i="2"/>
  <c r="R3390" i="2"/>
  <c r="Q3390" i="2"/>
  <c r="P3390" i="2"/>
  <c r="O3390" i="2"/>
  <c r="N3390" i="2"/>
  <c r="L3390" i="2"/>
  <c r="K3390" i="2"/>
  <c r="J3390" i="2"/>
  <c r="K8247" i="2" s="1"/>
  <c r="I3390" i="2"/>
  <c r="L8247" i="2" s="1"/>
  <c r="G3390" i="2"/>
  <c r="T3389" i="2"/>
  <c r="S3389" i="2"/>
  <c r="R3389" i="2"/>
  <c r="Q3389" i="2"/>
  <c r="P3389" i="2"/>
  <c r="O3389" i="2"/>
  <c r="N3389" i="2"/>
  <c r="L3389" i="2"/>
  <c r="K3389" i="2"/>
  <c r="J3389" i="2"/>
  <c r="K9315" i="2" s="1"/>
  <c r="I3389" i="2"/>
  <c r="L9315" i="2" s="1"/>
  <c r="G3389" i="2"/>
  <c r="T3388" i="2"/>
  <c r="S3388" i="2"/>
  <c r="R3388" i="2"/>
  <c r="Q3388" i="2"/>
  <c r="P3388" i="2"/>
  <c r="O3388" i="2"/>
  <c r="N3388" i="2"/>
  <c r="L3388" i="2"/>
  <c r="K3388" i="2"/>
  <c r="J3388" i="2"/>
  <c r="K6126" i="2" s="1"/>
  <c r="I3388" i="2"/>
  <c r="L6126" i="2" s="1"/>
  <c r="G3388" i="2"/>
  <c r="T3387" i="2"/>
  <c r="S3387" i="2"/>
  <c r="R3387" i="2"/>
  <c r="Q3387" i="2"/>
  <c r="P3387" i="2"/>
  <c r="O3387" i="2"/>
  <c r="N3387" i="2"/>
  <c r="L3387" i="2"/>
  <c r="K3387" i="2"/>
  <c r="J3387" i="2"/>
  <c r="K8411" i="2" s="1"/>
  <c r="I3387" i="2"/>
  <c r="L8411" i="2" s="1"/>
  <c r="G3387" i="2"/>
  <c r="T3386" i="2"/>
  <c r="S3386" i="2"/>
  <c r="R3386" i="2"/>
  <c r="Q3386" i="2"/>
  <c r="P3386" i="2"/>
  <c r="O3386" i="2"/>
  <c r="N3386" i="2"/>
  <c r="L3386" i="2"/>
  <c r="K3386" i="2"/>
  <c r="J3386" i="2"/>
  <c r="K8519" i="2" s="1"/>
  <c r="I3386" i="2"/>
  <c r="L8519" i="2" s="1"/>
  <c r="G3386" i="2"/>
  <c r="T3385" i="2"/>
  <c r="S3385" i="2"/>
  <c r="R3385" i="2"/>
  <c r="Q3385" i="2"/>
  <c r="P3385" i="2"/>
  <c r="O3385" i="2"/>
  <c r="N3385" i="2"/>
  <c r="L3385" i="2"/>
  <c r="K3385" i="2"/>
  <c r="J3385" i="2"/>
  <c r="K8870" i="2" s="1"/>
  <c r="I3385" i="2"/>
  <c r="L8870" i="2" s="1"/>
  <c r="G3385" i="2"/>
  <c r="T3384" i="2"/>
  <c r="S3384" i="2"/>
  <c r="R3384" i="2"/>
  <c r="Q3384" i="2"/>
  <c r="P3384" i="2"/>
  <c r="O3384" i="2"/>
  <c r="N3384" i="2"/>
  <c r="M3384" i="2"/>
  <c r="L3384" i="2"/>
  <c r="K3384" i="2"/>
  <c r="J3384" i="2"/>
  <c r="K9571" i="2" s="1"/>
  <c r="I3384" i="2"/>
  <c r="L9571" i="2" s="1"/>
  <c r="G3384" i="2"/>
  <c r="T3383" i="2"/>
  <c r="S3383" i="2"/>
  <c r="R3383" i="2"/>
  <c r="Q3383" i="2"/>
  <c r="P3383" i="2"/>
  <c r="O3383" i="2"/>
  <c r="N3383" i="2"/>
  <c r="M3383" i="2"/>
  <c r="L3383" i="2"/>
  <c r="K3383" i="2"/>
  <c r="J3383" i="2"/>
  <c r="K8246" i="2" s="1"/>
  <c r="M3131" i="2" s="1"/>
  <c r="I3383" i="2"/>
  <c r="L8246" i="2" s="1"/>
  <c r="G3383" i="2"/>
  <c r="T3382" i="2"/>
  <c r="S3382" i="2"/>
  <c r="R3382" i="2"/>
  <c r="Q3382" i="2"/>
  <c r="P3382" i="2"/>
  <c r="O3382" i="2"/>
  <c r="N3382" i="2"/>
  <c r="L3382" i="2"/>
  <c r="K3382" i="2"/>
  <c r="J3382" i="2"/>
  <c r="K7364" i="2" s="1"/>
  <c r="I3382" i="2"/>
  <c r="L7364" i="2" s="1"/>
  <c r="G3382" i="2"/>
  <c r="T3381" i="2"/>
  <c r="S3381" i="2"/>
  <c r="R3381" i="2"/>
  <c r="Q3381" i="2"/>
  <c r="P3381" i="2"/>
  <c r="O3381" i="2"/>
  <c r="N3381" i="2"/>
  <c r="L3381" i="2"/>
  <c r="K3381" i="2"/>
  <c r="J3381" i="2"/>
  <c r="K6546" i="2" s="1"/>
  <c r="I3381" i="2"/>
  <c r="L6546" i="2" s="1"/>
  <c r="G3381" i="2"/>
  <c r="T3380" i="2"/>
  <c r="S3380" i="2"/>
  <c r="R3380" i="2"/>
  <c r="Q3380" i="2"/>
  <c r="P3380" i="2"/>
  <c r="O3380" i="2"/>
  <c r="N3380" i="2"/>
  <c r="L3380" i="2"/>
  <c r="K3380" i="2"/>
  <c r="J3380" i="2"/>
  <c r="K7426" i="2" s="1"/>
  <c r="I3380" i="2"/>
  <c r="L7426" i="2" s="1"/>
  <c r="G3380" i="2"/>
  <c r="T3379" i="2"/>
  <c r="S3379" i="2"/>
  <c r="R3379" i="2"/>
  <c r="Q3379" i="2"/>
  <c r="P3379" i="2"/>
  <c r="O3379" i="2"/>
  <c r="N3379" i="2"/>
  <c r="L3379" i="2"/>
  <c r="K3379" i="2"/>
  <c r="J3379" i="2"/>
  <c r="K8385" i="2" s="1"/>
  <c r="M2208" i="2" s="1"/>
  <c r="I3379" i="2"/>
  <c r="L8385" i="2" s="1"/>
  <c r="G3379" i="2"/>
  <c r="T3378" i="2"/>
  <c r="S3378" i="2"/>
  <c r="R3378" i="2"/>
  <c r="Q3378" i="2"/>
  <c r="P3378" i="2"/>
  <c r="O3378" i="2"/>
  <c r="N3378" i="2"/>
  <c r="L3378" i="2"/>
  <c r="K3378" i="2"/>
  <c r="J3378" i="2"/>
  <c r="K9142" i="2" s="1"/>
  <c r="I3378" i="2"/>
  <c r="L9142" i="2" s="1"/>
  <c r="G3378" i="2"/>
  <c r="T3377" i="2"/>
  <c r="S3377" i="2"/>
  <c r="R3377" i="2"/>
  <c r="Q3377" i="2"/>
  <c r="P3377" i="2"/>
  <c r="O3377" i="2"/>
  <c r="N3377" i="2"/>
  <c r="L3377" i="2"/>
  <c r="K3377" i="2"/>
  <c r="J3377" i="2"/>
  <c r="K7354" i="2" s="1"/>
  <c r="M1702" i="2" s="1"/>
  <c r="I3377" i="2"/>
  <c r="L7354" i="2" s="1"/>
  <c r="G3377" i="2"/>
  <c r="T3376" i="2"/>
  <c r="S3376" i="2"/>
  <c r="R3376" i="2"/>
  <c r="Q3376" i="2"/>
  <c r="P3376" i="2"/>
  <c r="O3376" i="2"/>
  <c r="N3376" i="2"/>
  <c r="L3376" i="2"/>
  <c r="K3376" i="2"/>
  <c r="J3376" i="2"/>
  <c r="K6477" i="2" s="1"/>
  <c r="I3376" i="2"/>
  <c r="L6477" i="2" s="1"/>
  <c r="G3376" i="2"/>
  <c r="T3375" i="2"/>
  <c r="S3375" i="2"/>
  <c r="R3375" i="2"/>
  <c r="Q3375" i="2"/>
  <c r="P3375" i="2"/>
  <c r="O3375" i="2"/>
  <c r="N3375" i="2"/>
  <c r="L3375" i="2"/>
  <c r="K3375" i="2"/>
  <c r="J3375" i="2"/>
  <c r="K7353" i="2" s="1"/>
  <c r="M1989" i="2" s="1"/>
  <c r="I3375" i="2"/>
  <c r="L7353" i="2" s="1"/>
  <c r="G3375" i="2"/>
  <c r="T3374" i="2"/>
  <c r="S3374" i="2"/>
  <c r="R3374" i="2"/>
  <c r="Q3374" i="2"/>
  <c r="P3374" i="2"/>
  <c r="O3374" i="2"/>
  <c r="N3374" i="2"/>
  <c r="L3374" i="2"/>
  <c r="K3374" i="2"/>
  <c r="J3374" i="2"/>
  <c r="K6351" i="2" s="1"/>
  <c r="I3374" i="2"/>
  <c r="L6351" i="2" s="1"/>
  <c r="G3374" i="2"/>
  <c r="T3373" i="2"/>
  <c r="S3373" i="2"/>
  <c r="R3373" i="2"/>
  <c r="Q3373" i="2"/>
  <c r="P3373" i="2"/>
  <c r="O3373" i="2"/>
  <c r="N3373" i="2"/>
  <c r="L3373" i="2"/>
  <c r="K3373" i="2"/>
  <c r="J3373" i="2"/>
  <c r="K8343" i="2" s="1"/>
  <c r="M2027" i="2" s="1"/>
  <c r="I3373" i="2"/>
  <c r="L8343" i="2" s="1"/>
  <c r="G3373" i="2"/>
  <c r="T3372" i="2"/>
  <c r="S3372" i="2"/>
  <c r="R3372" i="2"/>
  <c r="Q3372" i="2"/>
  <c r="P3372" i="2"/>
  <c r="O3372" i="2"/>
  <c r="N3372" i="2"/>
  <c r="L3372" i="2"/>
  <c r="K3372" i="2"/>
  <c r="J3372" i="2"/>
  <c r="K8893" i="2" s="1"/>
  <c r="I3372" i="2"/>
  <c r="L8893" i="2" s="1"/>
  <c r="G3372" i="2"/>
  <c r="T3371" i="2"/>
  <c r="S3371" i="2"/>
  <c r="R3371" i="2"/>
  <c r="Q3371" i="2"/>
  <c r="P3371" i="2"/>
  <c r="O3371" i="2"/>
  <c r="N3371" i="2"/>
  <c r="M3371" i="2"/>
  <c r="L3371" i="2"/>
  <c r="K3371" i="2"/>
  <c r="J3371" i="2"/>
  <c r="K7574" i="2" s="1"/>
  <c r="I3371" i="2"/>
  <c r="L7574" i="2" s="1"/>
  <c r="M2970" i="2" s="1"/>
  <c r="G3371" i="2"/>
  <c r="T3370" i="2"/>
  <c r="S3370" i="2"/>
  <c r="R3370" i="2"/>
  <c r="Q3370" i="2"/>
  <c r="P3370" i="2"/>
  <c r="O3370" i="2"/>
  <c r="N3370" i="2"/>
  <c r="L3370" i="2"/>
  <c r="K3370" i="2"/>
  <c r="J3370" i="2"/>
  <c r="K6235" i="2" s="1"/>
  <c r="I3370" i="2"/>
  <c r="L6235" i="2" s="1"/>
  <c r="G3370" i="2"/>
  <c r="T3369" i="2"/>
  <c r="S3369" i="2"/>
  <c r="R3369" i="2"/>
  <c r="Q3369" i="2"/>
  <c r="P3369" i="2"/>
  <c r="O3369" i="2"/>
  <c r="N3369" i="2"/>
  <c r="M3369" i="2"/>
  <c r="L3369" i="2"/>
  <c r="K3369" i="2"/>
  <c r="J3369" i="2"/>
  <c r="K7588" i="2" s="1"/>
  <c r="I3369" i="2"/>
  <c r="L7588" i="2" s="1"/>
  <c r="G3369" i="2"/>
  <c r="T3368" i="2"/>
  <c r="S3368" i="2"/>
  <c r="R3368" i="2"/>
  <c r="Q3368" i="2"/>
  <c r="P3368" i="2"/>
  <c r="O3368" i="2"/>
  <c r="N3368" i="2"/>
  <c r="L3368" i="2"/>
  <c r="K3368" i="2"/>
  <c r="J3368" i="2"/>
  <c r="K9659" i="2" s="1"/>
  <c r="I3368" i="2"/>
  <c r="L9659" i="2" s="1"/>
  <c r="G3368" i="2"/>
  <c r="T3367" i="2"/>
  <c r="S3367" i="2"/>
  <c r="R3367" i="2"/>
  <c r="Q3367" i="2"/>
  <c r="P3367" i="2"/>
  <c r="O3367" i="2"/>
  <c r="N3367" i="2"/>
  <c r="M3367" i="2"/>
  <c r="L3367" i="2"/>
  <c r="K3367" i="2"/>
  <c r="J3367" i="2"/>
  <c r="K9236" i="2" s="1"/>
  <c r="I3367" i="2"/>
  <c r="L9236" i="2" s="1"/>
  <c r="G3367" i="2"/>
  <c r="T3366" i="2"/>
  <c r="S3366" i="2"/>
  <c r="R3366" i="2"/>
  <c r="Q3366" i="2"/>
  <c r="P3366" i="2"/>
  <c r="O3366" i="2"/>
  <c r="N3366" i="2"/>
  <c r="M3366" i="2"/>
  <c r="L3366" i="2"/>
  <c r="K3366" i="2"/>
  <c r="J3366" i="2"/>
  <c r="K9071" i="2" s="1"/>
  <c r="I3366" i="2"/>
  <c r="L9071" i="2" s="1"/>
  <c r="G3366" i="2"/>
  <c r="T3365" i="2"/>
  <c r="S3365" i="2"/>
  <c r="R3365" i="2"/>
  <c r="Q3365" i="2"/>
  <c r="P3365" i="2"/>
  <c r="O3365" i="2"/>
  <c r="N3365" i="2"/>
  <c r="M3365" i="2"/>
  <c r="K3365" i="2"/>
  <c r="J3365" i="2"/>
  <c r="K7989" i="2" s="1"/>
  <c r="I3365" i="2"/>
  <c r="L7989" i="2" s="1"/>
  <c r="G3365" i="2"/>
  <c r="T3364" i="2"/>
  <c r="S3364" i="2"/>
  <c r="R3364" i="2"/>
  <c r="Q3364" i="2"/>
  <c r="P3364" i="2"/>
  <c r="O3364" i="2"/>
  <c r="N3364" i="2"/>
  <c r="M3364" i="2"/>
  <c r="L3364" i="2"/>
  <c r="K3364" i="2"/>
  <c r="J3364" i="2"/>
  <c r="K8197" i="2" s="1"/>
  <c r="I3364" i="2"/>
  <c r="L8197" i="2" s="1"/>
  <c r="G3364" i="2"/>
  <c r="T3363" i="2"/>
  <c r="S3363" i="2"/>
  <c r="R3363" i="2"/>
  <c r="Q3363" i="2"/>
  <c r="P3363" i="2"/>
  <c r="O3363" i="2"/>
  <c r="N3363" i="2"/>
  <c r="M3363" i="2"/>
  <c r="L3363" i="2"/>
  <c r="K3363" i="2"/>
  <c r="J3363" i="2"/>
  <c r="K6928" i="2" s="1"/>
  <c r="I3363" i="2"/>
  <c r="L6928" i="2" s="1"/>
  <c r="G3363" i="2"/>
  <c r="T3362" i="2"/>
  <c r="S3362" i="2"/>
  <c r="R3362" i="2"/>
  <c r="Q3362" i="2"/>
  <c r="P3362" i="2"/>
  <c r="O3362" i="2"/>
  <c r="N3362" i="2"/>
  <c r="M3362" i="2"/>
  <c r="L3362" i="2"/>
  <c r="J3362" i="2"/>
  <c r="K8418" i="2" s="1"/>
  <c r="I3362" i="2"/>
  <c r="L8418" i="2" s="1"/>
  <c r="G3362" i="2"/>
  <c r="T3361" i="2"/>
  <c r="S3361" i="2"/>
  <c r="R3361" i="2"/>
  <c r="Q3361" i="2"/>
  <c r="P3361" i="2"/>
  <c r="O3361" i="2"/>
  <c r="N3361" i="2"/>
  <c r="L3361" i="2"/>
  <c r="K3361" i="2"/>
  <c r="J3361" i="2"/>
  <c r="K7841" i="2" s="1"/>
  <c r="I3361" i="2"/>
  <c r="L7841" i="2" s="1"/>
  <c r="G3361" i="2"/>
  <c r="T3360" i="2"/>
  <c r="S3360" i="2"/>
  <c r="R3360" i="2"/>
  <c r="Q3360" i="2"/>
  <c r="P3360" i="2"/>
  <c r="O3360" i="2"/>
  <c r="N3360" i="2"/>
  <c r="L3360" i="2"/>
  <c r="K3360" i="2"/>
  <c r="J3360" i="2"/>
  <c r="K8590" i="2" s="1"/>
  <c r="I3360" i="2"/>
  <c r="L8590" i="2" s="1"/>
  <c r="G3360" i="2"/>
  <c r="T3359" i="2"/>
  <c r="S3359" i="2"/>
  <c r="R3359" i="2"/>
  <c r="Q3359" i="2"/>
  <c r="P3359" i="2"/>
  <c r="O3359" i="2"/>
  <c r="N3359" i="2"/>
  <c r="L3359" i="2"/>
  <c r="K3359" i="2"/>
  <c r="J3359" i="2"/>
  <c r="K9056" i="2" s="1"/>
  <c r="I3359" i="2"/>
  <c r="L9056" i="2" s="1"/>
  <c r="G3359" i="2"/>
  <c r="T3358" i="2"/>
  <c r="S3358" i="2"/>
  <c r="R3358" i="2"/>
  <c r="Q3358" i="2"/>
  <c r="P3358" i="2"/>
  <c r="O3358" i="2"/>
  <c r="N3358" i="2"/>
  <c r="L3358" i="2"/>
  <c r="K3358" i="2"/>
  <c r="J3358" i="2"/>
  <c r="K7733" i="2" s="1"/>
  <c r="I3358" i="2"/>
  <c r="L7733" i="2" s="1"/>
  <c r="G3358" i="2"/>
  <c r="T3357" i="2"/>
  <c r="S3357" i="2"/>
  <c r="R3357" i="2"/>
  <c r="Q3357" i="2"/>
  <c r="P3357" i="2"/>
  <c r="O3357" i="2"/>
  <c r="N3357" i="2"/>
  <c r="L3357" i="2"/>
  <c r="K3357" i="2"/>
  <c r="J3357" i="2"/>
  <c r="K7108" i="2" s="1"/>
  <c r="I3357" i="2"/>
  <c r="L7108" i="2" s="1"/>
  <c r="G3357" i="2"/>
  <c r="T3356" i="2"/>
  <c r="S3356" i="2"/>
  <c r="R3356" i="2"/>
  <c r="Q3356" i="2"/>
  <c r="P3356" i="2"/>
  <c r="O3356" i="2"/>
  <c r="N3356" i="2"/>
  <c r="L3356" i="2"/>
  <c r="K3356" i="2"/>
  <c r="J3356" i="2"/>
  <c r="K6985" i="2" s="1"/>
  <c r="I3356" i="2"/>
  <c r="L6985" i="2" s="1"/>
  <c r="G3356" i="2"/>
  <c r="T3355" i="2"/>
  <c r="S3355" i="2"/>
  <c r="R3355" i="2"/>
  <c r="Q3355" i="2"/>
  <c r="P3355" i="2"/>
  <c r="O3355" i="2"/>
  <c r="N3355" i="2"/>
  <c r="L3355" i="2"/>
  <c r="K3355" i="2"/>
  <c r="J3355" i="2"/>
  <c r="K8033" i="2" s="1"/>
  <c r="I3355" i="2"/>
  <c r="L8033" i="2" s="1"/>
  <c r="G3355" i="2"/>
  <c r="T3354" i="2"/>
  <c r="S3354" i="2"/>
  <c r="R3354" i="2"/>
  <c r="Q3354" i="2"/>
  <c r="P3354" i="2"/>
  <c r="O3354" i="2"/>
  <c r="N3354" i="2"/>
  <c r="L3354" i="2"/>
  <c r="K3354" i="2"/>
  <c r="J3354" i="2"/>
  <c r="K6530" i="2" s="1"/>
  <c r="I3354" i="2"/>
  <c r="L6530" i="2" s="1"/>
  <c r="G3354" i="2"/>
  <c r="T3353" i="2"/>
  <c r="S3353" i="2"/>
  <c r="R3353" i="2"/>
  <c r="Q3353" i="2"/>
  <c r="P3353" i="2"/>
  <c r="O3353" i="2"/>
  <c r="N3353" i="2"/>
  <c r="L3353" i="2"/>
  <c r="K3353" i="2"/>
  <c r="J3353" i="2"/>
  <c r="K6788" i="2" s="1"/>
  <c r="I3353" i="2"/>
  <c r="L6788" i="2" s="1"/>
  <c r="G3353" i="2"/>
  <c r="T3352" i="2"/>
  <c r="S3352" i="2"/>
  <c r="R3352" i="2"/>
  <c r="Q3352" i="2"/>
  <c r="P3352" i="2"/>
  <c r="O3352" i="2"/>
  <c r="N3352" i="2"/>
  <c r="L3352" i="2"/>
  <c r="K3352" i="2"/>
  <c r="J3352" i="2"/>
  <c r="K8232" i="2" s="1"/>
  <c r="I3352" i="2"/>
  <c r="L8232" i="2" s="1"/>
  <c r="G3352" i="2"/>
  <c r="T3351" i="2"/>
  <c r="S3351" i="2"/>
  <c r="R3351" i="2"/>
  <c r="Q3351" i="2"/>
  <c r="P3351" i="2"/>
  <c r="O3351" i="2"/>
  <c r="N3351" i="2"/>
  <c r="K3351" i="2"/>
  <c r="J3351" i="2"/>
  <c r="K8563" i="2" s="1"/>
  <c r="I3351" i="2"/>
  <c r="L8563" i="2" s="1"/>
  <c r="G3351" i="2"/>
  <c r="T3350" i="2"/>
  <c r="S3350" i="2"/>
  <c r="R3350" i="2"/>
  <c r="Q3350" i="2"/>
  <c r="P3350" i="2"/>
  <c r="O3350" i="2"/>
  <c r="N3350" i="2"/>
  <c r="L3350" i="2"/>
  <c r="K3350" i="2"/>
  <c r="J3350" i="2"/>
  <c r="K6503" i="2" s="1"/>
  <c r="I3350" i="2"/>
  <c r="L6503" i="2" s="1"/>
  <c r="G3350" i="2"/>
  <c r="T3349" i="2"/>
  <c r="S3349" i="2"/>
  <c r="R3349" i="2"/>
  <c r="Q3349" i="2"/>
  <c r="P3349" i="2"/>
  <c r="O3349" i="2"/>
  <c r="N3349" i="2"/>
  <c r="M3349" i="2"/>
  <c r="K3349" i="2"/>
  <c r="J3349" i="2"/>
  <c r="K7456" i="2" s="1"/>
  <c r="I3349" i="2"/>
  <c r="L7456" i="2" s="1"/>
  <c r="G3349" i="2"/>
  <c r="T3348" i="2"/>
  <c r="S3348" i="2"/>
  <c r="R3348" i="2"/>
  <c r="Q3348" i="2"/>
  <c r="P3348" i="2"/>
  <c r="O3348" i="2"/>
  <c r="N3348" i="2"/>
  <c r="M3348" i="2"/>
  <c r="K3348" i="2"/>
  <c r="J3348" i="2"/>
  <c r="K8225" i="2" s="1"/>
  <c r="I3348" i="2"/>
  <c r="L8225" i="2" s="1"/>
  <c r="G3348" i="2"/>
  <c r="T3347" i="2"/>
  <c r="S3347" i="2"/>
  <c r="R3347" i="2"/>
  <c r="Q3347" i="2"/>
  <c r="P3347" i="2"/>
  <c r="O3347" i="2"/>
  <c r="N3347" i="2"/>
  <c r="M3347" i="2"/>
  <c r="L3347" i="2"/>
  <c r="K3347" i="2"/>
  <c r="J3347" i="2"/>
  <c r="K6012" i="2" s="1"/>
  <c r="I3347" i="2"/>
  <c r="L6012" i="2" s="1"/>
  <c r="G3347" i="2"/>
  <c r="T3346" i="2"/>
  <c r="S3346" i="2"/>
  <c r="R3346" i="2"/>
  <c r="Q3346" i="2"/>
  <c r="P3346" i="2"/>
  <c r="O3346" i="2"/>
  <c r="N3346" i="2"/>
  <c r="M3346" i="2"/>
  <c r="L3346" i="2"/>
  <c r="K3346" i="2"/>
  <c r="J3346" i="2"/>
  <c r="K6011" i="2" s="1"/>
  <c r="I3346" i="2"/>
  <c r="L6011" i="2" s="1"/>
  <c r="G3346" i="2"/>
  <c r="T3345" i="2"/>
  <c r="S3345" i="2"/>
  <c r="R3345" i="2"/>
  <c r="Q3345" i="2"/>
  <c r="P3345" i="2"/>
  <c r="O3345" i="2"/>
  <c r="N3345" i="2"/>
  <c r="L3345" i="2"/>
  <c r="K3345" i="2"/>
  <c r="J3345" i="2"/>
  <c r="K9671" i="2" s="1"/>
  <c r="I3345" i="2"/>
  <c r="L9671" i="2" s="1"/>
  <c r="G3345" i="2"/>
  <c r="T3344" i="2"/>
  <c r="S3344" i="2"/>
  <c r="R3344" i="2"/>
  <c r="Q3344" i="2"/>
  <c r="P3344" i="2"/>
  <c r="O3344" i="2"/>
  <c r="N3344" i="2"/>
  <c r="L3344" i="2"/>
  <c r="K3344" i="2"/>
  <c r="J3344" i="2"/>
  <c r="K7139" i="2" s="1"/>
  <c r="I3344" i="2"/>
  <c r="L7139" i="2" s="1"/>
  <c r="G3344" i="2"/>
  <c r="T3343" i="2"/>
  <c r="S3343" i="2"/>
  <c r="R3343" i="2"/>
  <c r="Q3343" i="2"/>
  <c r="P3343" i="2"/>
  <c r="O3343" i="2"/>
  <c r="N3343" i="2"/>
  <c r="L3343" i="2"/>
  <c r="K3343" i="2"/>
  <c r="J3343" i="2"/>
  <c r="K8410" i="2" s="1"/>
  <c r="I3343" i="2"/>
  <c r="L8410" i="2" s="1"/>
  <c r="G3343" i="2"/>
  <c r="T3342" i="2"/>
  <c r="S3342" i="2"/>
  <c r="R3342" i="2"/>
  <c r="Q3342" i="2"/>
  <c r="P3342" i="2"/>
  <c r="O3342" i="2"/>
  <c r="N3342" i="2"/>
  <c r="L3342" i="2"/>
  <c r="K3342" i="2"/>
  <c r="J3342" i="2"/>
  <c r="K6927" i="2" s="1"/>
  <c r="I3342" i="2"/>
  <c r="L6927" i="2" s="1"/>
  <c r="G3342" i="2"/>
  <c r="T3341" i="2"/>
  <c r="S3341" i="2"/>
  <c r="R3341" i="2"/>
  <c r="Q3341" i="2"/>
  <c r="P3341" i="2"/>
  <c r="O3341" i="2"/>
  <c r="N3341" i="2"/>
  <c r="L3341" i="2"/>
  <c r="K3341" i="2"/>
  <c r="J3341" i="2"/>
  <c r="K9112" i="2" s="1"/>
  <c r="I3341" i="2"/>
  <c r="L9112" i="2" s="1"/>
  <c r="G3341" i="2"/>
  <c r="T3340" i="2"/>
  <c r="S3340" i="2"/>
  <c r="R3340" i="2"/>
  <c r="Q3340" i="2"/>
  <c r="P3340" i="2"/>
  <c r="O3340" i="2"/>
  <c r="N3340" i="2"/>
  <c r="L3340" i="2"/>
  <c r="K3340" i="2"/>
  <c r="J3340" i="2"/>
  <c r="K6057" i="2" s="1"/>
  <c r="I3340" i="2"/>
  <c r="L6057" i="2" s="1"/>
  <c r="G3340" i="2"/>
  <c r="T3339" i="2"/>
  <c r="S3339" i="2"/>
  <c r="R3339" i="2"/>
  <c r="Q3339" i="2"/>
  <c r="P3339" i="2"/>
  <c r="O3339" i="2"/>
  <c r="N3339" i="2"/>
  <c r="L3339" i="2"/>
  <c r="K3339" i="2"/>
  <c r="J3339" i="2"/>
  <c r="K9207" i="2" s="1"/>
  <c r="I3339" i="2"/>
  <c r="L9207" i="2" s="1"/>
  <c r="G3339" i="2"/>
  <c r="T3338" i="2"/>
  <c r="S3338" i="2"/>
  <c r="R3338" i="2"/>
  <c r="Q3338" i="2"/>
  <c r="P3338" i="2"/>
  <c r="O3338" i="2"/>
  <c r="N3338" i="2"/>
  <c r="L3338" i="2"/>
  <c r="K3338" i="2"/>
  <c r="J3338" i="2"/>
  <c r="K7495" i="2" s="1"/>
  <c r="I3338" i="2"/>
  <c r="L7495" i="2" s="1"/>
  <c r="G3338" i="2"/>
  <c r="T3337" i="2"/>
  <c r="S3337" i="2"/>
  <c r="R3337" i="2"/>
  <c r="Q3337" i="2"/>
  <c r="P3337" i="2"/>
  <c r="O3337" i="2"/>
  <c r="N3337" i="2"/>
  <c r="K3337" i="2"/>
  <c r="J3337" i="2"/>
  <c r="K7786" i="2" s="1"/>
  <c r="M3270" i="2" s="1"/>
  <c r="I3337" i="2"/>
  <c r="L7786" i="2" s="1"/>
  <c r="G3337" i="2"/>
  <c r="T3336" i="2"/>
  <c r="S3336" i="2"/>
  <c r="R3336" i="2"/>
  <c r="Q3336" i="2"/>
  <c r="P3336" i="2"/>
  <c r="O3336" i="2"/>
  <c r="N3336" i="2"/>
  <c r="M3336" i="2"/>
  <c r="L3336" i="2"/>
  <c r="K3336" i="2"/>
  <c r="J3336" i="2"/>
  <c r="K8215" i="2" s="1"/>
  <c r="I3336" i="2"/>
  <c r="L8215" i="2" s="1"/>
  <c r="G3336" i="2"/>
  <c r="T3335" i="2"/>
  <c r="S3335" i="2"/>
  <c r="R3335" i="2"/>
  <c r="Q3335" i="2"/>
  <c r="P3335" i="2"/>
  <c r="O3335" i="2"/>
  <c r="N3335" i="2"/>
  <c r="M3335" i="2"/>
  <c r="L3335" i="2"/>
  <c r="J3335" i="2"/>
  <c r="K7913" i="2" s="1"/>
  <c r="I3335" i="2"/>
  <c r="L7913" i="2" s="1"/>
  <c r="G3335" i="2"/>
  <c r="T3334" i="2"/>
  <c r="S3334" i="2"/>
  <c r="R3334" i="2"/>
  <c r="Q3334" i="2"/>
  <c r="P3334" i="2"/>
  <c r="O3334" i="2"/>
  <c r="N3334" i="2"/>
  <c r="L3334" i="2"/>
  <c r="K3334" i="2"/>
  <c r="J3334" i="2"/>
  <c r="K8312" i="2" s="1"/>
  <c r="I3334" i="2"/>
  <c r="L8312" i="2" s="1"/>
  <c r="G3334" i="2"/>
  <c r="T3333" i="2"/>
  <c r="S3333" i="2"/>
  <c r="R3333" i="2"/>
  <c r="Q3333" i="2"/>
  <c r="P3333" i="2"/>
  <c r="O3333" i="2"/>
  <c r="N3333" i="2"/>
  <c r="L3333" i="2"/>
  <c r="K3333" i="2"/>
  <c r="J3333" i="2"/>
  <c r="K6926" i="2" s="1"/>
  <c r="I3333" i="2"/>
  <c r="L6926" i="2" s="1"/>
  <c r="G3333" i="2"/>
  <c r="T3332" i="2"/>
  <c r="S3332" i="2"/>
  <c r="R3332" i="2"/>
  <c r="Q3332" i="2"/>
  <c r="P3332" i="2"/>
  <c r="O3332" i="2"/>
  <c r="N3332" i="2"/>
  <c r="L3332" i="2"/>
  <c r="K3332" i="2"/>
  <c r="J3332" i="2"/>
  <c r="K6753" i="2" s="1"/>
  <c r="I3332" i="2"/>
  <c r="L6753" i="2" s="1"/>
  <c r="G3332" i="2"/>
  <c r="T3331" i="2"/>
  <c r="S3331" i="2"/>
  <c r="R3331" i="2"/>
  <c r="Q3331" i="2"/>
  <c r="P3331" i="2"/>
  <c r="O3331" i="2"/>
  <c r="N3331" i="2"/>
  <c r="L3331" i="2"/>
  <c r="K3331" i="2"/>
  <c r="J3331" i="2"/>
  <c r="K9281" i="2" s="1"/>
  <c r="I3331" i="2"/>
  <c r="L9281" i="2" s="1"/>
  <c r="G3331" i="2"/>
  <c r="T3330" i="2"/>
  <c r="S3330" i="2"/>
  <c r="R3330" i="2"/>
  <c r="Q3330" i="2"/>
  <c r="P3330" i="2"/>
  <c r="O3330" i="2"/>
  <c r="N3330" i="2"/>
  <c r="L3330" i="2"/>
  <c r="K3330" i="2"/>
  <c r="J3330" i="2"/>
  <c r="K8768" i="2" s="1"/>
  <c r="I3330" i="2"/>
  <c r="L8768" i="2" s="1"/>
  <c r="G3330" i="2"/>
  <c r="T3329" i="2"/>
  <c r="S3329" i="2"/>
  <c r="R3329" i="2"/>
  <c r="Q3329" i="2"/>
  <c r="P3329" i="2"/>
  <c r="O3329" i="2"/>
  <c r="N3329" i="2"/>
  <c r="L3329" i="2"/>
  <c r="K3329" i="2"/>
  <c r="J3329" i="2"/>
  <c r="K6777" i="2" s="1"/>
  <c r="I3329" i="2"/>
  <c r="L6777" i="2" s="1"/>
  <c r="G3329" i="2"/>
  <c r="T3328" i="2"/>
  <c r="S3328" i="2"/>
  <c r="R3328" i="2"/>
  <c r="Q3328" i="2"/>
  <c r="P3328" i="2"/>
  <c r="O3328" i="2"/>
  <c r="N3328" i="2"/>
  <c r="L3328" i="2"/>
  <c r="K3328" i="2"/>
  <c r="J3328" i="2"/>
  <c r="K8637" i="2" s="1"/>
  <c r="I3328" i="2"/>
  <c r="L8637" i="2" s="1"/>
  <c r="G3328" i="2"/>
  <c r="T3327" i="2"/>
  <c r="S3327" i="2"/>
  <c r="R3327" i="2"/>
  <c r="Q3327" i="2"/>
  <c r="P3327" i="2"/>
  <c r="O3327" i="2"/>
  <c r="N3327" i="2"/>
  <c r="L3327" i="2"/>
  <c r="K3327" i="2"/>
  <c r="J3327" i="2"/>
  <c r="K7180" i="2" s="1"/>
  <c r="I3327" i="2"/>
  <c r="L7180" i="2" s="1"/>
  <c r="G3327" i="2"/>
  <c r="T3326" i="2"/>
  <c r="S3326" i="2"/>
  <c r="R3326" i="2"/>
  <c r="Q3326" i="2"/>
  <c r="P3326" i="2"/>
  <c r="O3326" i="2"/>
  <c r="N3326" i="2"/>
  <c r="L3326" i="2"/>
  <c r="K3326" i="2"/>
  <c r="J3326" i="2"/>
  <c r="K6871" i="2" s="1"/>
  <c r="I3326" i="2"/>
  <c r="L6871" i="2" s="1"/>
  <c r="G3326" i="2"/>
  <c r="T3325" i="2"/>
  <c r="S3325" i="2"/>
  <c r="R3325" i="2"/>
  <c r="Q3325" i="2"/>
  <c r="P3325" i="2"/>
  <c r="O3325" i="2"/>
  <c r="N3325" i="2"/>
  <c r="L3325" i="2"/>
  <c r="K3325" i="2"/>
  <c r="J3325" i="2"/>
  <c r="K8683" i="2" s="1"/>
  <c r="I3325" i="2"/>
  <c r="L8683" i="2" s="1"/>
  <c r="G3325" i="2"/>
  <c r="T3324" i="2"/>
  <c r="S3324" i="2"/>
  <c r="R3324" i="2"/>
  <c r="Q3324" i="2"/>
  <c r="P3324" i="2"/>
  <c r="O3324" i="2"/>
  <c r="N3324" i="2"/>
  <c r="L3324" i="2"/>
  <c r="K3324" i="2"/>
  <c r="J3324" i="2"/>
  <c r="K7804" i="2" s="1"/>
  <c r="I3324" i="2"/>
  <c r="L7804" i="2" s="1"/>
  <c r="G3324" i="2"/>
  <c r="T3323" i="2"/>
  <c r="S3323" i="2"/>
  <c r="R3323" i="2"/>
  <c r="Q3323" i="2"/>
  <c r="P3323" i="2"/>
  <c r="O3323" i="2"/>
  <c r="N3323" i="2"/>
  <c r="M3323" i="2"/>
  <c r="L3323" i="2"/>
  <c r="K3323" i="2"/>
  <c r="J3323" i="2"/>
  <c r="K7052" i="2" s="1"/>
  <c r="I3323" i="2"/>
  <c r="L7052" i="2" s="1"/>
  <c r="G3323" i="2"/>
  <c r="T3322" i="2"/>
  <c r="S3322" i="2"/>
  <c r="R3322" i="2"/>
  <c r="Q3322" i="2"/>
  <c r="P3322" i="2"/>
  <c r="O3322" i="2"/>
  <c r="N3322" i="2"/>
  <c r="M3322" i="2"/>
  <c r="L3322" i="2"/>
  <c r="K3322" i="2"/>
  <c r="J3322" i="2"/>
  <c r="K6153" i="2" s="1"/>
  <c r="I3322" i="2"/>
  <c r="L6153" i="2" s="1"/>
  <c r="M1856" i="2" s="1"/>
  <c r="G3322" i="2"/>
  <c r="T3321" i="2"/>
  <c r="S3321" i="2"/>
  <c r="R3321" i="2"/>
  <c r="Q3321" i="2"/>
  <c r="P3321" i="2"/>
  <c r="O3321" i="2"/>
  <c r="N3321" i="2"/>
  <c r="L3321" i="2"/>
  <c r="K3321" i="2"/>
  <c r="J3321" i="2"/>
  <c r="K7021" i="2" s="1"/>
  <c r="I3321" i="2"/>
  <c r="L7021" i="2" s="1"/>
  <c r="G3321" i="2"/>
  <c r="T3320" i="2"/>
  <c r="S3320" i="2"/>
  <c r="R3320" i="2"/>
  <c r="Q3320" i="2"/>
  <c r="P3320" i="2"/>
  <c r="O3320" i="2"/>
  <c r="N3320" i="2"/>
  <c r="M3320" i="2"/>
  <c r="L3320" i="2"/>
  <c r="K3320" i="2"/>
  <c r="J3320" i="2"/>
  <c r="K8311" i="2" s="1"/>
  <c r="I3320" i="2"/>
  <c r="L8311" i="2" s="1"/>
  <c r="G3320" i="2"/>
  <c r="T3319" i="2"/>
  <c r="S3319" i="2"/>
  <c r="R3319" i="2"/>
  <c r="Q3319" i="2"/>
  <c r="P3319" i="2"/>
  <c r="O3319" i="2"/>
  <c r="N3319" i="2"/>
  <c r="M3319" i="2"/>
  <c r="L3319" i="2"/>
  <c r="K3319" i="2"/>
  <c r="J3319" i="2"/>
  <c r="K9457" i="2" s="1"/>
  <c r="I3319" i="2"/>
  <c r="L9457" i="2" s="1"/>
  <c r="M3981" i="2" s="1"/>
  <c r="G3319" i="2"/>
  <c r="T3318" i="2"/>
  <c r="S3318" i="2"/>
  <c r="R3318" i="2"/>
  <c r="Q3318" i="2"/>
  <c r="P3318" i="2"/>
  <c r="O3318" i="2"/>
  <c r="N3318" i="2"/>
  <c r="M3318" i="2"/>
  <c r="L3318" i="2"/>
  <c r="K3318" i="2"/>
  <c r="J3318" i="2"/>
  <c r="K7343" i="2" s="1"/>
  <c r="I3318" i="2"/>
  <c r="L7343" i="2" s="1"/>
  <c r="G3318" i="2"/>
  <c r="T3317" i="2"/>
  <c r="S3317" i="2"/>
  <c r="R3317" i="2"/>
  <c r="Q3317" i="2"/>
  <c r="P3317" i="2"/>
  <c r="O3317" i="2"/>
  <c r="N3317" i="2"/>
  <c r="L3317" i="2"/>
  <c r="K3317" i="2"/>
  <c r="J3317" i="2"/>
  <c r="K8508" i="2" s="1"/>
  <c r="I3317" i="2"/>
  <c r="L8508" i="2" s="1"/>
  <c r="G3317" i="2"/>
  <c r="T3316" i="2"/>
  <c r="S3316" i="2"/>
  <c r="R3316" i="2"/>
  <c r="Q3316" i="2"/>
  <c r="P3316" i="2"/>
  <c r="O3316" i="2"/>
  <c r="N3316" i="2"/>
  <c r="L3316" i="2"/>
  <c r="K3316" i="2"/>
  <c r="J3316" i="2"/>
  <c r="K9265" i="2" s="1"/>
  <c r="I3316" i="2"/>
  <c r="L9265" i="2" s="1"/>
  <c r="G3316" i="2"/>
  <c r="T3315" i="2"/>
  <c r="S3315" i="2"/>
  <c r="R3315" i="2"/>
  <c r="Q3315" i="2"/>
  <c r="P3315" i="2"/>
  <c r="O3315" i="2"/>
  <c r="N3315" i="2"/>
  <c r="L3315" i="2"/>
  <c r="K3315" i="2"/>
  <c r="J3315" i="2"/>
  <c r="K7051" i="2" s="1"/>
  <c r="I3315" i="2"/>
  <c r="L7051" i="2" s="1"/>
  <c r="G3315" i="2"/>
  <c r="T3314" i="2"/>
  <c r="S3314" i="2"/>
  <c r="R3314" i="2"/>
  <c r="Q3314" i="2"/>
  <c r="P3314" i="2"/>
  <c r="O3314" i="2"/>
  <c r="N3314" i="2"/>
  <c r="L3314" i="2"/>
  <c r="K3314" i="2"/>
  <c r="J3314" i="2"/>
  <c r="K8214" i="2" s="1"/>
  <c r="I3314" i="2"/>
  <c r="L8214" i="2" s="1"/>
  <c r="G3314" i="2"/>
  <c r="T3313" i="2"/>
  <c r="S3313" i="2"/>
  <c r="R3313" i="2"/>
  <c r="Q3313" i="2"/>
  <c r="P3313" i="2"/>
  <c r="O3313" i="2"/>
  <c r="N3313" i="2"/>
  <c r="L3313" i="2"/>
  <c r="K3313" i="2"/>
  <c r="J3313" i="2"/>
  <c r="K8813" i="2" s="1"/>
  <c r="I3313" i="2"/>
  <c r="L8813" i="2" s="1"/>
  <c r="G3313" i="2"/>
  <c r="T3312" i="2"/>
  <c r="S3312" i="2"/>
  <c r="R3312" i="2"/>
  <c r="Q3312" i="2"/>
  <c r="P3312" i="2"/>
  <c r="O3312" i="2"/>
  <c r="N3312" i="2"/>
  <c r="L3312" i="2"/>
  <c r="K3312" i="2"/>
  <c r="J3312" i="2"/>
  <c r="K9192" i="2" s="1"/>
  <c r="I3312" i="2"/>
  <c r="L9192" i="2" s="1"/>
  <c r="G3312" i="2"/>
  <c r="T3311" i="2"/>
  <c r="S3311" i="2"/>
  <c r="R3311" i="2"/>
  <c r="Q3311" i="2"/>
  <c r="P3311" i="2"/>
  <c r="O3311" i="2"/>
  <c r="N3311" i="2"/>
  <c r="L3311" i="2"/>
  <c r="K3311" i="2"/>
  <c r="J3311" i="2"/>
  <c r="K9592" i="2" s="1"/>
  <c r="I3311" i="2"/>
  <c r="L9592" i="2" s="1"/>
  <c r="G3311" i="2"/>
  <c r="T3310" i="2"/>
  <c r="S3310" i="2"/>
  <c r="R3310" i="2"/>
  <c r="Q3310" i="2"/>
  <c r="P3310" i="2"/>
  <c r="O3310" i="2"/>
  <c r="N3310" i="2"/>
  <c r="L3310" i="2"/>
  <c r="K3310" i="2"/>
  <c r="J3310" i="2"/>
  <c r="K8535" i="2" s="1"/>
  <c r="I3310" i="2"/>
  <c r="L8535" i="2" s="1"/>
  <c r="G3310" i="2"/>
  <c r="T3309" i="2"/>
  <c r="S3309" i="2"/>
  <c r="R3309" i="2"/>
  <c r="Q3309" i="2"/>
  <c r="P3309" i="2"/>
  <c r="O3309" i="2"/>
  <c r="N3309" i="2"/>
  <c r="L3309" i="2"/>
  <c r="K3309" i="2"/>
  <c r="J3309" i="2"/>
  <c r="K8384" i="2" s="1"/>
  <c r="I3309" i="2"/>
  <c r="L8384" i="2" s="1"/>
  <c r="G3309" i="2"/>
  <c r="T3308" i="2"/>
  <c r="S3308" i="2"/>
  <c r="R3308" i="2"/>
  <c r="Q3308" i="2"/>
  <c r="P3308" i="2"/>
  <c r="O3308" i="2"/>
  <c r="N3308" i="2"/>
  <c r="M3308" i="2"/>
  <c r="L3308" i="2"/>
  <c r="K3308" i="2"/>
  <c r="J3308" i="2"/>
  <c r="K7237" i="2" s="1"/>
  <c r="I3308" i="2"/>
  <c r="L7237" i="2" s="1"/>
  <c r="G3308" i="2"/>
  <c r="T3307" i="2"/>
  <c r="S3307" i="2"/>
  <c r="R3307" i="2"/>
  <c r="Q3307" i="2"/>
  <c r="P3307" i="2"/>
  <c r="O3307" i="2"/>
  <c r="N3307" i="2"/>
  <c r="L3307" i="2"/>
  <c r="K3307" i="2"/>
  <c r="J3307" i="2"/>
  <c r="K6870" i="2" s="1"/>
  <c r="I3307" i="2"/>
  <c r="L6870" i="2" s="1"/>
  <c r="G3307" i="2"/>
  <c r="T3306" i="2"/>
  <c r="S3306" i="2"/>
  <c r="R3306" i="2"/>
  <c r="Q3306" i="2"/>
  <c r="P3306" i="2"/>
  <c r="O3306" i="2"/>
  <c r="N3306" i="2"/>
  <c r="L3306" i="2"/>
  <c r="K3306" i="2"/>
  <c r="J3306" i="2"/>
  <c r="K6708" i="2" s="1"/>
  <c r="I3306" i="2"/>
  <c r="L6708" i="2" s="1"/>
  <c r="G3306" i="2"/>
  <c r="T3305" i="2"/>
  <c r="S3305" i="2"/>
  <c r="R3305" i="2"/>
  <c r="Q3305" i="2"/>
  <c r="P3305" i="2"/>
  <c r="O3305" i="2"/>
  <c r="N3305" i="2"/>
  <c r="L3305" i="2"/>
  <c r="K3305" i="2"/>
  <c r="J3305" i="2"/>
  <c r="K6591" i="2" s="1"/>
  <c r="I3305" i="2"/>
  <c r="L6591" i="2" s="1"/>
  <c r="G3305" i="2"/>
  <c r="T3304" i="2"/>
  <c r="S3304" i="2"/>
  <c r="R3304" i="2"/>
  <c r="Q3304" i="2"/>
  <c r="P3304" i="2"/>
  <c r="O3304" i="2"/>
  <c r="N3304" i="2"/>
  <c r="M3304" i="2"/>
  <c r="L3304" i="2"/>
  <c r="K3304" i="2"/>
  <c r="J3304" i="2"/>
  <c r="K8231" i="2" s="1"/>
  <c r="I3304" i="2"/>
  <c r="L8231" i="2" s="1"/>
  <c r="G3304" i="2"/>
  <c r="T3303" i="2"/>
  <c r="S3303" i="2"/>
  <c r="R3303" i="2"/>
  <c r="Q3303" i="2"/>
  <c r="P3303" i="2"/>
  <c r="O3303" i="2"/>
  <c r="N3303" i="2"/>
  <c r="L3303" i="2"/>
  <c r="K3303" i="2"/>
  <c r="J3303" i="2"/>
  <c r="K9602" i="2" s="1"/>
  <c r="I3303" i="2"/>
  <c r="L9602" i="2" s="1"/>
  <c r="G3303" i="2"/>
  <c r="T3302" i="2"/>
  <c r="S3302" i="2"/>
  <c r="R3302" i="2"/>
  <c r="Q3302" i="2"/>
  <c r="P3302" i="2"/>
  <c r="O3302" i="2"/>
  <c r="N3302" i="2"/>
  <c r="L3302" i="2"/>
  <c r="K3302" i="2"/>
  <c r="J3302" i="2"/>
  <c r="K6113" i="2" s="1"/>
  <c r="I3302" i="2"/>
  <c r="L6113" i="2" s="1"/>
  <c r="G3302" i="2"/>
  <c r="T3301" i="2"/>
  <c r="S3301" i="2"/>
  <c r="R3301" i="2"/>
  <c r="Q3301" i="2"/>
  <c r="P3301" i="2"/>
  <c r="O3301" i="2"/>
  <c r="N3301" i="2"/>
  <c r="L3301" i="2"/>
  <c r="K3301" i="2"/>
  <c r="J3301" i="2"/>
  <c r="K6461" i="2" s="1"/>
  <c r="I3301" i="2"/>
  <c r="L6461" i="2" s="1"/>
  <c r="G3301" i="2"/>
  <c r="T3300" i="2"/>
  <c r="S3300" i="2"/>
  <c r="R3300" i="2"/>
  <c r="Q3300" i="2"/>
  <c r="P3300" i="2"/>
  <c r="O3300" i="2"/>
  <c r="N3300" i="2"/>
  <c r="L3300" i="2"/>
  <c r="K3300" i="2"/>
  <c r="J3300" i="2"/>
  <c r="K8456" i="2" s="1"/>
  <c r="I3300" i="2"/>
  <c r="L8456" i="2" s="1"/>
  <c r="M3800" i="2" s="1"/>
  <c r="G3300" i="2"/>
  <c r="T3299" i="2"/>
  <c r="S3299" i="2"/>
  <c r="R3299" i="2"/>
  <c r="Q3299" i="2"/>
  <c r="P3299" i="2"/>
  <c r="O3299" i="2"/>
  <c r="N3299" i="2"/>
  <c r="L3299" i="2"/>
  <c r="K3299" i="2"/>
  <c r="J3299" i="2"/>
  <c r="K8652" i="2" s="1"/>
  <c r="I3299" i="2"/>
  <c r="L8652" i="2" s="1"/>
  <c r="G3299" i="2"/>
  <c r="T3298" i="2"/>
  <c r="S3298" i="2"/>
  <c r="R3298" i="2"/>
  <c r="Q3298" i="2"/>
  <c r="P3298" i="2"/>
  <c r="O3298" i="2"/>
  <c r="N3298" i="2"/>
  <c r="L3298" i="2"/>
  <c r="K3298" i="2"/>
  <c r="J3298" i="2"/>
  <c r="K6697" i="2" s="1"/>
  <c r="I3298" i="2"/>
  <c r="L6697" i="2" s="1"/>
  <c r="M2939" i="2" s="1"/>
  <c r="G3298" i="2"/>
  <c r="T3297" i="2"/>
  <c r="S3297" i="2"/>
  <c r="R3297" i="2"/>
  <c r="Q3297" i="2"/>
  <c r="P3297" i="2"/>
  <c r="O3297" i="2"/>
  <c r="N3297" i="2"/>
  <c r="L3297" i="2"/>
  <c r="K3297" i="2"/>
  <c r="J3297" i="2"/>
  <c r="K9410" i="2" s="1"/>
  <c r="I3297" i="2"/>
  <c r="L9410" i="2" s="1"/>
  <c r="G3297" i="2"/>
  <c r="T3296" i="2"/>
  <c r="S3296" i="2"/>
  <c r="R3296" i="2"/>
  <c r="Q3296" i="2"/>
  <c r="P3296" i="2"/>
  <c r="O3296" i="2"/>
  <c r="N3296" i="2"/>
  <c r="L3296" i="2"/>
  <c r="K3296" i="2"/>
  <c r="J3296" i="2"/>
  <c r="K7754" i="2" s="1"/>
  <c r="I3296" i="2"/>
  <c r="L7754" i="2" s="1"/>
  <c r="G3296" i="2"/>
  <c r="T3295" i="2"/>
  <c r="S3295" i="2"/>
  <c r="R3295" i="2"/>
  <c r="Q3295" i="2"/>
  <c r="P3295" i="2"/>
  <c r="O3295" i="2"/>
  <c r="N3295" i="2"/>
  <c r="L3295" i="2"/>
  <c r="K3295" i="2"/>
  <c r="J3295" i="2"/>
  <c r="K6776" i="2" s="1"/>
  <c r="I3295" i="2"/>
  <c r="L6776" i="2" s="1"/>
  <c r="G3295" i="2"/>
  <c r="T3294" i="2"/>
  <c r="S3294" i="2"/>
  <c r="R3294" i="2"/>
  <c r="Q3294" i="2"/>
  <c r="P3294" i="2"/>
  <c r="O3294" i="2"/>
  <c r="N3294" i="2"/>
  <c r="L3294" i="2"/>
  <c r="K3294" i="2"/>
  <c r="J3294" i="2"/>
  <c r="K6426" i="2" s="1"/>
  <c r="I3294" i="2"/>
  <c r="L6426" i="2" s="1"/>
  <c r="G3294" i="2"/>
  <c r="T3293" i="2"/>
  <c r="S3293" i="2"/>
  <c r="R3293" i="2"/>
  <c r="Q3293" i="2"/>
  <c r="P3293" i="2"/>
  <c r="O3293" i="2"/>
  <c r="N3293" i="2"/>
  <c r="M3293" i="2"/>
  <c r="L3293" i="2"/>
  <c r="K3293" i="2"/>
  <c r="J3293" i="2"/>
  <c r="K9467" i="2" s="1"/>
  <c r="I3293" i="2"/>
  <c r="L9467" i="2" s="1"/>
  <c r="G3293" i="2"/>
  <c r="T3292" i="2"/>
  <c r="S3292" i="2"/>
  <c r="R3292" i="2"/>
  <c r="Q3292" i="2"/>
  <c r="P3292" i="2"/>
  <c r="O3292" i="2"/>
  <c r="N3292" i="2"/>
  <c r="M3292" i="2"/>
  <c r="L3292" i="2"/>
  <c r="K3292" i="2"/>
  <c r="J3292" i="2"/>
  <c r="K7352" i="2" s="1"/>
  <c r="I3292" i="2"/>
  <c r="L7352" i="2" s="1"/>
  <c r="G3292" i="2"/>
  <c r="T3291" i="2"/>
  <c r="S3291" i="2"/>
  <c r="R3291" i="2"/>
  <c r="Q3291" i="2"/>
  <c r="P3291" i="2"/>
  <c r="O3291" i="2"/>
  <c r="N3291" i="2"/>
  <c r="M3291" i="2"/>
  <c r="L3291" i="2"/>
  <c r="K3291" i="2"/>
  <c r="J3291" i="2"/>
  <c r="K6834" i="2" s="1"/>
  <c r="I3291" i="2"/>
  <c r="L6834" i="2" s="1"/>
  <c r="G3291" i="2"/>
  <c r="T3290" i="2"/>
  <c r="S3290" i="2"/>
  <c r="R3290" i="2"/>
  <c r="Q3290" i="2"/>
  <c r="P3290" i="2"/>
  <c r="O3290" i="2"/>
  <c r="N3290" i="2"/>
  <c r="M3290" i="2"/>
  <c r="L3290" i="2"/>
  <c r="K3290" i="2"/>
  <c r="J3290" i="2"/>
  <c r="K6545" i="2" s="1"/>
  <c r="I3290" i="2"/>
  <c r="L6545" i="2" s="1"/>
  <c r="G3290" i="2"/>
  <c r="T3289" i="2"/>
  <c r="S3289" i="2"/>
  <c r="R3289" i="2"/>
  <c r="Q3289" i="2"/>
  <c r="P3289" i="2"/>
  <c r="O3289" i="2"/>
  <c r="N3289" i="2"/>
  <c r="L3289" i="2"/>
  <c r="K3289" i="2"/>
  <c r="J3289" i="2"/>
  <c r="K6490" i="2" s="1"/>
  <c r="I3289" i="2"/>
  <c r="L6490" i="2" s="1"/>
  <c r="G3289" i="2"/>
  <c r="T3288" i="2"/>
  <c r="S3288" i="2"/>
  <c r="R3288" i="2"/>
  <c r="Q3288" i="2"/>
  <c r="P3288" i="2"/>
  <c r="O3288" i="2"/>
  <c r="N3288" i="2"/>
  <c r="M3288" i="2"/>
  <c r="L3288" i="2"/>
  <c r="K3288" i="2"/>
  <c r="J3288" i="2"/>
  <c r="K6707" i="2" s="1"/>
  <c r="I3288" i="2"/>
  <c r="L6707" i="2" s="1"/>
  <c r="G3288" i="2"/>
  <c r="T3287" i="2"/>
  <c r="S3287" i="2"/>
  <c r="R3287" i="2"/>
  <c r="Q3287" i="2"/>
  <c r="P3287" i="2"/>
  <c r="O3287" i="2"/>
  <c r="N3287" i="2"/>
  <c r="L3287" i="2"/>
  <c r="K3287" i="2"/>
  <c r="J3287" i="2"/>
  <c r="K8196" i="2" s="1"/>
  <c r="I3287" i="2"/>
  <c r="L8196" i="2" s="1"/>
  <c r="G3287" i="2"/>
  <c r="T3286" i="2"/>
  <c r="S3286" i="2"/>
  <c r="R3286" i="2"/>
  <c r="Q3286" i="2"/>
  <c r="P3286" i="2"/>
  <c r="O3286" i="2"/>
  <c r="N3286" i="2"/>
  <c r="L3286" i="2"/>
  <c r="K3286" i="2"/>
  <c r="J3286" i="2"/>
  <c r="K8735" i="2" s="1"/>
  <c r="M3072" i="2" s="1"/>
  <c r="I3286" i="2"/>
  <c r="L8735" i="2" s="1"/>
  <c r="G3286" i="2"/>
  <c r="T3285" i="2"/>
  <c r="S3285" i="2"/>
  <c r="R3285" i="2"/>
  <c r="Q3285" i="2"/>
  <c r="P3285" i="2"/>
  <c r="O3285" i="2"/>
  <c r="N3285" i="2"/>
  <c r="L3285" i="2"/>
  <c r="K3285" i="2"/>
  <c r="J3285" i="2"/>
  <c r="K8213" i="2" s="1"/>
  <c r="I3285" i="2"/>
  <c r="L8213" i="2" s="1"/>
  <c r="G3285" i="2"/>
  <c r="T3284" i="2"/>
  <c r="S3284" i="2"/>
  <c r="R3284" i="2"/>
  <c r="Q3284" i="2"/>
  <c r="P3284" i="2"/>
  <c r="O3284" i="2"/>
  <c r="N3284" i="2"/>
  <c r="L3284" i="2"/>
  <c r="K3284" i="2"/>
  <c r="J3284" i="2"/>
  <c r="K9034" i="2" s="1"/>
  <c r="I3284" i="2"/>
  <c r="L9034" i="2" s="1"/>
  <c r="G3284" i="2"/>
  <c r="T3283" i="2"/>
  <c r="S3283" i="2"/>
  <c r="R3283" i="2"/>
  <c r="Q3283" i="2"/>
  <c r="P3283" i="2"/>
  <c r="O3283" i="2"/>
  <c r="N3283" i="2"/>
  <c r="L3283" i="2"/>
  <c r="K3283" i="2"/>
  <c r="J3283" i="2"/>
  <c r="K9556" i="2" s="1"/>
  <c r="I3283" i="2"/>
  <c r="L9556" i="2" s="1"/>
  <c r="G3283" i="2"/>
  <c r="T3282" i="2"/>
  <c r="S3282" i="2"/>
  <c r="R3282" i="2"/>
  <c r="Q3282" i="2"/>
  <c r="P3282" i="2"/>
  <c r="O3282" i="2"/>
  <c r="N3282" i="2"/>
  <c r="L3282" i="2"/>
  <c r="K3282" i="2"/>
  <c r="J3282" i="2"/>
  <c r="K8626" i="2" s="1"/>
  <c r="I3282" i="2"/>
  <c r="L8626" i="2" s="1"/>
  <c r="G3282" i="2"/>
  <c r="T3281" i="2"/>
  <c r="S3281" i="2"/>
  <c r="R3281" i="2"/>
  <c r="Q3281" i="2"/>
  <c r="P3281" i="2"/>
  <c r="O3281" i="2"/>
  <c r="N3281" i="2"/>
  <c r="M3281" i="2"/>
  <c r="L3281" i="2"/>
  <c r="K3281" i="2"/>
  <c r="J3281" i="2"/>
  <c r="K6418" i="2" s="1"/>
  <c r="I3281" i="2"/>
  <c r="L6418" i="2" s="1"/>
  <c r="G3281" i="2"/>
  <c r="T3280" i="2"/>
  <c r="S3280" i="2"/>
  <c r="R3280" i="2"/>
  <c r="Q3280" i="2"/>
  <c r="P3280" i="2"/>
  <c r="O3280" i="2"/>
  <c r="N3280" i="2"/>
  <c r="L3280" i="2"/>
  <c r="K3280" i="2"/>
  <c r="J3280" i="2"/>
  <c r="K8651" i="2" s="1"/>
  <c r="I3280" i="2"/>
  <c r="L8651" i="2" s="1"/>
  <c r="G3280" i="2"/>
  <c r="T3279" i="2"/>
  <c r="S3279" i="2"/>
  <c r="R3279" i="2"/>
  <c r="Q3279" i="2"/>
  <c r="P3279" i="2"/>
  <c r="O3279" i="2"/>
  <c r="N3279" i="2"/>
  <c r="L3279" i="2"/>
  <c r="K3279" i="2"/>
  <c r="J3279" i="2"/>
  <c r="K9336" i="2" s="1"/>
  <c r="I3279" i="2"/>
  <c r="L9336" i="2" s="1"/>
  <c r="G3279" i="2"/>
  <c r="T3278" i="2"/>
  <c r="S3278" i="2"/>
  <c r="R3278" i="2"/>
  <c r="Q3278" i="2"/>
  <c r="P3278" i="2"/>
  <c r="O3278" i="2"/>
  <c r="N3278" i="2"/>
  <c r="M3278" i="2"/>
  <c r="L3278" i="2"/>
  <c r="K3278" i="2"/>
  <c r="J3278" i="2"/>
  <c r="K6956" i="2" s="1"/>
  <c r="I3278" i="2"/>
  <c r="L6956" i="2" s="1"/>
  <c r="G3278" i="2"/>
  <c r="T3277" i="2"/>
  <c r="S3277" i="2"/>
  <c r="R3277" i="2"/>
  <c r="Q3277" i="2"/>
  <c r="P3277" i="2"/>
  <c r="O3277" i="2"/>
  <c r="N3277" i="2"/>
  <c r="K3277" i="2"/>
  <c r="J3277" i="2"/>
  <c r="K7455" i="2" s="1"/>
  <c r="I3277" i="2"/>
  <c r="L7455" i="2" s="1"/>
  <c r="G3277" i="2"/>
  <c r="T3276" i="2"/>
  <c r="S3276" i="2"/>
  <c r="R3276" i="2"/>
  <c r="Q3276" i="2"/>
  <c r="P3276" i="2"/>
  <c r="O3276" i="2"/>
  <c r="N3276" i="2"/>
  <c r="M3276" i="2"/>
  <c r="L3276" i="2"/>
  <c r="K3276" i="2"/>
  <c r="J3276" i="2"/>
  <c r="K6706" i="2" s="1"/>
  <c r="I3276" i="2"/>
  <c r="L6706" i="2" s="1"/>
  <c r="G3276" i="2"/>
  <c r="T3275" i="2"/>
  <c r="S3275" i="2"/>
  <c r="R3275" i="2"/>
  <c r="Q3275" i="2"/>
  <c r="P3275" i="2"/>
  <c r="O3275" i="2"/>
  <c r="N3275" i="2"/>
  <c r="M3275" i="2"/>
  <c r="L3275" i="2"/>
  <c r="K3275" i="2"/>
  <c r="J3275" i="2"/>
  <c r="K8669" i="2" s="1"/>
  <c r="I3275" i="2"/>
  <c r="L8669" i="2" s="1"/>
  <c r="G3275" i="2"/>
  <c r="T3274" i="2"/>
  <c r="S3274" i="2"/>
  <c r="R3274" i="2"/>
  <c r="Q3274" i="2"/>
  <c r="P3274" i="2"/>
  <c r="O3274" i="2"/>
  <c r="N3274" i="2"/>
  <c r="L3274" i="2"/>
  <c r="K3274" i="2"/>
  <c r="J3274" i="2"/>
  <c r="K7034" i="2" s="1"/>
  <c r="I3274" i="2"/>
  <c r="L7034" i="2" s="1"/>
  <c r="G3274" i="2"/>
  <c r="T3273" i="2"/>
  <c r="S3273" i="2"/>
  <c r="R3273" i="2"/>
  <c r="Q3273" i="2"/>
  <c r="P3273" i="2"/>
  <c r="O3273" i="2"/>
  <c r="N3273" i="2"/>
  <c r="L3273" i="2"/>
  <c r="K3273" i="2"/>
  <c r="J3273" i="2"/>
  <c r="K7228" i="2" s="1"/>
  <c r="I3273" i="2"/>
  <c r="L7228" i="2" s="1"/>
  <c r="G3273" i="2"/>
  <c r="T3272" i="2"/>
  <c r="S3272" i="2"/>
  <c r="R3272" i="2"/>
  <c r="Q3272" i="2"/>
  <c r="P3272" i="2"/>
  <c r="O3272" i="2"/>
  <c r="N3272" i="2"/>
  <c r="M3272" i="2"/>
  <c r="L3272" i="2"/>
  <c r="K3272" i="2"/>
  <c r="J3272" i="2"/>
  <c r="K7883" i="2" s="1"/>
  <c r="I3272" i="2"/>
  <c r="L7883" i="2" s="1"/>
  <c r="G3272" i="2"/>
  <c r="T3271" i="2"/>
  <c r="S3271" i="2"/>
  <c r="R3271" i="2"/>
  <c r="Q3271" i="2"/>
  <c r="P3271" i="2"/>
  <c r="O3271" i="2"/>
  <c r="N3271" i="2"/>
  <c r="L3271" i="2"/>
  <c r="K3271" i="2"/>
  <c r="J3271" i="2"/>
  <c r="K7203" i="2" s="1"/>
  <c r="I3271" i="2"/>
  <c r="L7203" i="2" s="1"/>
  <c r="M2737" i="2" s="1"/>
  <c r="G3271" i="2"/>
  <c r="T3270" i="2"/>
  <c r="S3270" i="2"/>
  <c r="R3270" i="2"/>
  <c r="Q3270" i="2"/>
  <c r="P3270" i="2"/>
  <c r="O3270" i="2"/>
  <c r="N3270" i="2"/>
  <c r="L3270" i="2"/>
  <c r="K3270" i="2"/>
  <c r="J3270" i="2"/>
  <c r="K6400" i="2" s="1"/>
  <c r="I3270" i="2"/>
  <c r="L6400" i="2" s="1"/>
  <c r="G3270" i="2"/>
  <c r="T3269" i="2"/>
  <c r="S3269" i="2"/>
  <c r="R3269" i="2"/>
  <c r="Q3269" i="2"/>
  <c r="P3269" i="2"/>
  <c r="O3269" i="2"/>
  <c r="N3269" i="2"/>
  <c r="L3269" i="2"/>
  <c r="K3269" i="2"/>
  <c r="J3269" i="2"/>
  <c r="K6971" i="2" s="1"/>
  <c r="I3269" i="2"/>
  <c r="L6971" i="2" s="1"/>
  <c r="G3269" i="2"/>
  <c r="T3268" i="2"/>
  <c r="S3268" i="2"/>
  <c r="R3268" i="2"/>
  <c r="Q3268" i="2"/>
  <c r="P3268" i="2"/>
  <c r="O3268" i="2"/>
  <c r="N3268" i="2"/>
  <c r="L3268" i="2"/>
  <c r="K3268" i="2"/>
  <c r="J3268" i="2"/>
  <c r="K8006" i="2" s="1"/>
  <c r="I3268" i="2"/>
  <c r="L8006" i="2" s="1"/>
  <c r="G3268" i="2"/>
  <c r="T3267" i="2"/>
  <c r="S3267" i="2"/>
  <c r="R3267" i="2"/>
  <c r="Q3267" i="2"/>
  <c r="P3267" i="2"/>
  <c r="O3267" i="2"/>
  <c r="N3267" i="2"/>
  <c r="L3267" i="2"/>
  <c r="K3267" i="2"/>
  <c r="J3267" i="2"/>
  <c r="K7988" i="2" s="1"/>
  <c r="I3267" i="2"/>
  <c r="L7988" i="2" s="1"/>
  <c r="G3267" i="2"/>
  <c r="T3266" i="2"/>
  <c r="S3266" i="2"/>
  <c r="R3266" i="2"/>
  <c r="Q3266" i="2"/>
  <c r="P3266" i="2"/>
  <c r="O3266" i="2"/>
  <c r="N3266" i="2"/>
  <c r="L3266" i="2"/>
  <c r="K3266" i="2"/>
  <c r="J3266" i="2"/>
  <c r="K7128" i="2" s="1"/>
  <c r="I3266" i="2"/>
  <c r="L7128" i="2" s="1"/>
  <c r="G3266" i="2"/>
  <c r="T3265" i="2"/>
  <c r="S3265" i="2"/>
  <c r="R3265" i="2"/>
  <c r="Q3265" i="2"/>
  <c r="P3265" i="2"/>
  <c r="O3265" i="2"/>
  <c r="N3265" i="2"/>
  <c r="M3265" i="2"/>
  <c r="L3265" i="2"/>
  <c r="K3265" i="2"/>
  <c r="J3265" i="2"/>
  <c r="K8908" i="2" s="1"/>
  <c r="I3265" i="2"/>
  <c r="L8908" i="2" s="1"/>
  <c r="M2959" i="2" s="1"/>
  <c r="G3265" i="2"/>
  <c r="T3264" i="2"/>
  <c r="S3264" i="2"/>
  <c r="R3264" i="2"/>
  <c r="Q3264" i="2"/>
  <c r="P3264" i="2"/>
  <c r="O3264" i="2"/>
  <c r="N3264" i="2"/>
  <c r="M3264" i="2"/>
  <c r="L3264" i="2"/>
  <c r="K3264" i="2"/>
  <c r="J3264" i="2"/>
  <c r="K6897" i="2" s="1"/>
  <c r="I3264" i="2"/>
  <c r="L6897" i="2" s="1"/>
  <c r="G3264" i="2"/>
  <c r="T3263" i="2"/>
  <c r="S3263" i="2"/>
  <c r="R3263" i="2"/>
  <c r="Q3263" i="2"/>
  <c r="P3263" i="2"/>
  <c r="O3263" i="2"/>
  <c r="N3263" i="2"/>
  <c r="M3263" i="2"/>
  <c r="L3263" i="2"/>
  <c r="K3263" i="2"/>
  <c r="J3263" i="2"/>
  <c r="K6823" i="2" s="1"/>
  <c r="I3263" i="2"/>
  <c r="L6823" i="2" s="1"/>
  <c r="G3263" i="2"/>
  <c r="T3262" i="2"/>
  <c r="S3262" i="2"/>
  <c r="R3262" i="2"/>
  <c r="Q3262" i="2"/>
  <c r="P3262" i="2"/>
  <c r="O3262" i="2"/>
  <c r="N3262" i="2"/>
  <c r="L3262" i="2"/>
  <c r="K3262" i="2"/>
  <c r="J3262" i="2"/>
  <c r="K9174" i="2" s="1"/>
  <c r="I3262" i="2"/>
  <c r="L9174" i="2" s="1"/>
  <c r="G3262" i="2"/>
  <c r="T3261" i="2"/>
  <c r="S3261" i="2"/>
  <c r="R3261" i="2"/>
  <c r="Q3261" i="2"/>
  <c r="P3261" i="2"/>
  <c r="O3261" i="2"/>
  <c r="N3261" i="2"/>
  <c r="L3261" i="2"/>
  <c r="K3261" i="2"/>
  <c r="J3261" i="2"/>
  <c r="K9033" i="2" s="1"/>
  <c r="I3261" i="2"/>
  <c r="L9033" i="2" s="1"/>
  <c r="G3261" i="2"/>
  <c r="T3260" i="2"/>
  <c r="S3260" i="2"/>
  <c r="R3260" i="2"/>
  <c r="Q3260" i="2"/>
  <c r="P3260" i="2"/>
  <c r="O3260" i="2"/>
  <c r="N3260" i="2"/>
  <c r="L3260" i="2"/>
  <c r="K3260" i="2"/>
  <c r="J3260" i="2"/>
  <c r="K8693" i="2" s="1"/>
  <c r="I3260" i="2"/>
  <c r="L8693" i="2" s="1"/>
  <c r="G3260" i="2"/>
  <c r="T3259" i="2"/>
  <c r="S3259" i="2"/>
  <c r="R3259" i="2"/>
  <c r="Q3259" i="2"/>
  <c r="P3259" i="2"/>
  <c r="O3259" i="2"/>
  <c r="N3259" i="2"/>
  <c r="L3259" i="2"/>
  <c r="K3259" i="2"/>
  <c r="J3259" i="2"/>
  <c r="K6858" i="2" s="1"/>
  <c r="I3259" i="2"/>
  <c r="L6858" i="2" s="1"/>
  <c r="G3259" i="2"/>
  <c r="T3258" i="2"/>
  <c r="S3258" i="2"/>
  <c r="R3258" i="2"/>
  <c r="Q3258" i="2"/>
  <c r="P3258" i="2"/>
  <c r="O3258" i="2"/>
  <c r="N3258" i="2"/>
  <c r="L3258" i="2"/>
  <c r="K3258" i="2"/>
  <c r="J3258" i="2"/>
  <c r="K6752" i="2" s="1"/>
  <c r="I3258" i="2"/>
  <c r="L6752" i="2" s="1"/>
  <c r="G3258" i="2"/>
  <c r="T3257" i="2"/>
  <c r="S3257" i="2"/>
  <c r="R3257" i="2"/>
  <c r="Q3257" i="2"/>
  <c r="P3257" i="2"/>
  <c r="O3257" i="2"/>
  <c r="N3257" i="2"/>
  <c r="L3257" i="2"/>
  <c r="K3257" i="2"/>
  <c r="J3257" i="2"/>
  <c r="K8161" i="2" s="1"/>
  <c r="I3257" i="2"/>
  <c r="L8161" i="2" s="1"/>
  <c r="G3257" i="2"/>
  <c r="T3256" i="2"/>
  <c r="S3256" i="2"/>
  <c r="R3256" i="2"/>
  <c r="Q3256" i="2"/>
  <c r="P3256" i="2"/>
  <c r="O3256" i="2"/>
  <c r="N3256" i="2"/>
  <c r="L3256" i="2"/>
  <c r="K3256" i="2"/>
  <c r="J3256" i="2"/>
  <c r="K8682" i="2" s="1"/>
  <c r="I3256" i="2"/>
  <c r="L8682" i="2" s="1"/>
  <c r="G3256" i="2"/>
  <c r="T3255" i="2"/>
  <c r="S3255" i="2"/>
  <c r="R3255" i="2"/>
  <c r="Q3255" i="2"/>
  <c r="P3255" i="2"/>
  <c r="O3255" i="2"/>
  <c r="N3255" i="2"/>
  <c r="L3255" i="2"/>
  <c r="K3255" i="2"/>
  <c r="J3255" i="2"/>
  <c r="K7127" i="2" s="1"/>
  <c r="I3255" i="2"/>
  <c r="L7127" i="2" s="1"/>
  <c r="G3255" i="2"/>
  <c r="T3254" i="2"/>
  <c r="S3254" i="2"/>
  <c r="R3254" i="2"/>
  <c r="Q3254" i="2"/>
  <c r="P3254" i="2"/>
  <c r="O3254" i="2"/>
  <c r="N3254" i="2"/>
  <c r="L3254" i="2"/>
  <c r="K3254" i="2"/>
  <c r="J3254" i="2"/>
  <c r="K7629" i="2" s="1"/>
  <c r="I3254" i="2"/>
  <c r="L7629" i="2" s="1"/>
  <c r="G3254" i="2"/>
  <c r="T3253" i="2"/>
  <c r="S3253" i="2"/>
  <c r="R3253" i="2"/>
  <c r="Q3253" i="2"/>
  <c r="P3253" i="2"/>
  <c r="O3253" i="2"/>
  <c r="N3253" i="2"/>
  <c r="M3253" i="2"/>
  <c r="L3253" i="2"/>
  <c r="K3253" i="2"/>
  <c r="J3253" i="2"/>
  <c r="K8195" i="2" s="1"/>
  <c r="I3253" i="2"/>
  <c r="L8195" i="2" s="1"/>
  <c r="G3253" i="2"/>
  <c r="T3252" i="2"/>
  <c r="S3252" i="2"/>
  <c r="R3252" i="2"/>
  <c r="Q3252" i="2"/>
  <c r="P3252" i="2"/>
  <c r="O3252" i="2"/>
  <c r="N3252" i="2"/>
  <c r="M3252" i="2"/>
  <c r="L3252" i="2"/>
  <c r="K3252" i="2"/>
  <c r="J3252" i="2"/>
  <c r="K8261" i="2" s="1"/>
  <c r="I3252" i="2"/>
  <c r="L8261" i="2" s="1"/>
  <c r="G3252" i="2"/>
  <c r="T3251" i="2"/>
  <c r="S3251" i="2"/>
  <c r="R3251" i="2"/>
  <c r="Q3251" i="2"/>
  <c r="P3251" i="2"/>
  <c r="O3251" i="2"/>
  <c r="N3251" i="2"/>
  <c r="L3251" i="2"/>
  <c r="K3251" i="2"/>
  <c r="J3251" i="2"/>
  <c r="K6604" i="2" s="1"/>
  <c r="I3251" i="2"/>
  <c r="L6604" i="2" s="1"/>
  <c r="G3251" i="2"/>
  <c r="T3250" i="2"/>
  <c r="S3250" i="2"/>
  <c r="R3250" i="2"/>
  <c r="Q3250" i="2"/>
  <c r="P3250" i="2"/>
  <c r="O3250" i="2"/>
  <c r="N3250" i="2"/>
  <c r="L3250" i="2"/>
  <c r="K3250" i="2"/>
  <c r="J3250" i="2"/>
  <c r="K7050" i="2" s="1"/>
  <c r="I3250" i="2"/>
  <c r="L7050" i="2" s="1"/>
  <c r="G3250" i="2"/>
  <c r="T3249" i="2"/>
  <c r="S3249" i="2"/>
  <c r="R3249" i="2"/>
  <c r="Q3249" i="2"/>
  <c r="P3249" i="2"/>
  <c r="O3249" i="2"/>
  <c r="N3249" i="2"/>
  <c r="L3249" i="2"/>
  <c r="K3249" i="2"/>
  <c r="J3249" i="2"/>
  <c r="K6139" i="2" s="1"/>
  <c r="I3249" i="2"/>
  <c r="L6139" i="2" s="1"/>
  <c r="G3249" i="2"/>
  <c r="T3248" i="2"/>
  <c r="S3248" i="2"/>
  <c r="R3248" i="2"/>
  <c r="Q3248" i="2"/>
  <c r="P3248" i="2"/>
  <c r="O3248" i="2"/>
  <c r="N3248" i="2"/>
  <c r="L3248" i="2"/>
  <c r="K3248" i="2"/>
  <c r="J3248" i="2"/>
  <c r="K7746" i="2" s="1"/>
  <c r="I3248" i="2"/>
  <c r="L7746" i="2" s="1"/>
  <c r="G3248" i="2"/>
  <c r="T3247" i="2"/>
  <c r="S3247" i="2"/>
  <c r="R3247" i="2"/>
  <c r="Q3247" i="2"/>
  <c r="P3247" i="2"/>
  <c r="O3247" i="2"/>
  <c r="N3247" i="2"/>
  <c r="L3247" i="2"/>
  <c r="K3247" i="2"/>
  <c r="J3247" i="2"/>
  <c r="K6099" i="2" s="1"/>
  <c r="I3247" i="2"/>
  <c r="L6099" i="2" s="1"/>
  <c r="G3247" i="2"/>
  <c r="T3246" i="2"/>
  <c r="S3246" i="2"/>
  <c r="R3246" i="2"/>
  <c r="Q3246" i="2"/>
  <c r="P3246" i="2"/>
  <c r="O3246" i="2"/>
  <c r="N3246" i="2"/>
  <c r="L3246" i="2"/>
  <c r="K3246" i="2"/>
  <c r="J3246" i="2"/>
  <c r="K8544" i="2" s="1"/>
  <c r="I3246" i="2"/>
  <c r="L8544" i="2" s="1"/>
  <c r="G3246" i="2"/>
  <c r="T3245" i="2"/>
  <c r="S3245" i="2"/>
  <c r="R3245" i="2"/>
  <c r="Q3245" i="2"/>
  <c r="P3245" i="2"/>
  <c r="O3245" i="2"/>
  <c r="N3245" i="2"/>
  <c r="L3245" i="2"/>
  <c r="K3245" i="2"/>
  <c r="J3245" i="2"/>
  <c r="K8650" i="2" s="1"/>
  <c r="I3245" i="2"/>
  <c r="L8650" i="2" s="1"/>
  <c r="G3245" i="2"/>
  <c r="T3244" i="2"/>
  <c r="S3244" i="2"/>
  <c r="R3244" i="2"/>
  <c r="Q3244" i="2"/>
  <c r="P3244" i="2"/>
  <c r="O3244" i="2"/>
  <c r="N3244" i="2"/>
  <c r="L3244" i="2"/>
  <c r="K3244" i="2"/>
  <c r="J3244" i="2"/>
  <c r="K9591" i="2" s="1"/>
  <c r="I3244" i="2"/>
  <c r="L9591" i="2" s="1"/>
  <c r="G3244" i="2"/>
  <c r="T3243" i="2"/>
  <c r="S3243" i="2"/>
  <c r="R3243" i="2"/>
  <c r="Q3243" i="2"/>
  <c r="P3243" i="2"/>
  <c r="O3243" i="2"/>
  <c r="N3243" i="2"/>
  <c r="M3243" i="2"/>
  <c r="L3243" i="2"/>
  <c r="K3243" i="2"/>
  <c r="J3243" i="2"/>
  <c r="K6544" i="2" s="1"/>
  <c r="I3243" i="2"/>
  <c r="L6544" i="2" s="1"/>
  <c r="G3243" i="2"/>
  <c r="T3242" i="2"/>
  <c r="S3242" i="2"/>
  <c r="R3242" i="2"/>
  <c r="Q3242" i="2"/>
  <c r="P3242" i="2"/>
  <c r="O3242" i="2"/>
  <c r="N3242" i="2"/>
  <c r="M3242" i="2"/>
  <c r="L3242" i="2"/>
  <c r="K3242" i="2"/>
  <c r="J3242" i="2"/>
  <c r="K9016" i="2" s="1"/>
  <c r="I3242" i="2"/>
  <c r="L9016" i="2" s="1"/>
  <c r="G3242" i="2"/>
  <c r="T3241" i="2"/>
  <c r="S3241" i="2"/>
  <c r="R3241" i="2"/>
  <c r="Q3241" i="2"/>
  <c r="P3241" i="2"/>
  <c r="O3241" i="2"/>
  <c r="N3241" i="2"/>
  <c r="L3241" i="2"/>
  <c r="K3241" i="2"/>
  <c r="J3241" i="2"/>
  <c r="K9217" i="2" s="1"/>
  <c r="I3241" i="2"/>
  <c r="L9217" i="2" s="1"/>
  <c r="G3241" i="2"/>
  <c r="T3240" i="2"/>
  <c r="S3240" i="2"/>
  <c r="R3240" i="2"/>
  <c r="Q3240" i="2"/>
  <c r="P3240" i="2"/>
  <c r="O3240" i="2"/>
  <c r="N3240" i="2"/>
  <c r="L3240" i="2"/>
  <c r="K3240" i="2"/>
  <c r="J3240" i="2"/>
  <c r="K6328" i="2" s="1"/>
  <c r="I3240" i="2"/>
  <c r="L6328" i="2" s="1"/>
  <c r="M3791" i="2" s="1"/>
  <c r="G3240" i="2"/>
  <c r="T3239" i="2"/>
  <c r="S3239" i="2"/>
  <c r="R3239" i="2"/>
  <c r="Q3239" i="2"/>
  <c r="P3239" i="2"/>
  <c r="O3239" i="2"/>
  <c r="N3239" i="2"/>
  <c r="L3239" i="2"/>
  <c r="K3239" i="2"/>
  <c r="J3239" i="2"/>
  <c r="K6489" i="2" s="1"/>
  <c r="I3239" i="2"/>
  <c r="L6489" i="2" s="1"/>
  <c r="G3239" i="2"/>
  <c r="T3238" i="2"/>
  <c r="S3238" i="2"/>
  <c r="R3238" i="2"/>
  <c r="Q3238" i="2"/>
  <c r="P3238" i="2"/>
  <c r="O3238" i="2"/>
  <c r="N3238" i="2"/>
  <c r="L3238" i="2"/>
  <c r="K3238" i="2"/>
  <c r="J3238" i="2"/>
  <c r="K7216" i="2" s="1"/>
  <c r="I3238" i="2"/>
  <c r="L7216" i="2" s="1"/>
  <c r="G3238" i="2"/>
  <c r="T3237" i="2"/>
  <c r="S3237" i="2"/>
  <c r="R3237" i="2"/>
  <c r="Q3237" i="2"/>
  <c r="P3237" i="2"/>
  <c r="O3237" i="2"/>
  <c r="N3237" i="2"/>
  <c r="M3237" i="2"/>
  <c r="L3237" i="2"/>
  <c r="K3237" i="2"/>
  <c r="J3237" i="2"/>
  <c r="K8589" i="2" s="1"/>
  <c r="I3237" i="2"/>
  <c r="L8589" i="2" s="1"/>
  <c r="G3237" i="2"/>
  <c r="T3236" i="2"/>
  <c r="S3236" i="2"/>
  <c r="R3236" i="2"/>
  <c r="Q3236" i="2"/>
  <c r="P3236" i="2"/>
  <c r="O3236" i="2"/>
  <c r="N3236" i="2"/>
  <c r="M3236" i="2"/>
  <c r="L3236" i="2"/>
  <c r="K3236" i="2"/>
  <c r="J3236" i="2"/>
  <c r="K7900" i="2" s="1"/>
  <c r="I3236" i="2"/>
  <c r="L7900" i="2" s="1"/>
  <c r="G3236" i="2"/>
  <c r="T3235" i="2"/>
  <c r="S3235" i="2"/>
  <c r="R3235" i="2"/>
  <c r="Q3235" i="2"/>
  <c r="P3235" i="2"/>
  <c r="O3235" i="2"/>
  <c r="N3235" i="2"/>
  <c r="M3235" i="2"/>
  <c r="L3235" i="2"/>
  <c r="K3235" i="2"/>
  <c r="J3235" i="2"/>
  <c r="K8518" i="2" s="1"/>
  <c r="I3235" i="2"/>
  <c r="L8518" i="2" s="1"/>
  <c r="G3235" i="2"/>
  <c r="T3234" i="2"/>
  <c r="S3234" i="2"/>
  <c r="R3234" i="2"/>
  <c r="Q3234" i="2"/>
  <c r="P3234" i="2"/>
  <c r="O3234" i="2"/>
  <c r="N3234" i="2"/>
  <c r="L3234" i="2"/>
  <c r="K3234" i="2"/>
  <c r="J3234" i="2"/>
  <c r="K7404" i="2" s="1"/>
  <c r="I3234" i="2"/>
  <c r="L7404" i="2" s="1"/>
  <c r="G3234" i="2"/>
  <c r="T3233" i="2"/>
  <c r="S3233" i="2"/>
  <c r="R3233" i="2"/>
  <c r="Q3233" i="2"/>
  <c r="P3233" i="2"/>
  <c r="O3233" i="2"/>
  <c r="N3233" i="2"/>
  <c r="L3233" i="2"/>
  <c r="K3233" i="2"/>
  <c r="J3233" i="2"/>
  <c r="K9173" i="2" s="1"/>
  <c r="I3233" i="2"/>
  <c r="L9173" i="2" s="1"/>
  <c r="G3233" i="2"/>
  <c r="T3232" i="2"/>
  <c r="S3232" i="2"/>
  <c r="R3232" i="2"/>
  <c r="Q3232" i="2"/>
  <c r="P3232" i="2"/>
  <c r="O3232" i="2"/>
  <c r="N3232" i="2"/>
  <c r="L3232" i="2"/>
  <c r="K3232" i="2"/>
  <c r="J3232" i="2"/>
  <c r="K9378" i="2" s="1"/>
  <c r="I3232" i="2"/>
  <c r="L9378" i="2" s="1"/>
  <c r="G3232" i="2"/>
  <c r="T3231" i="2"/>
  <c r="S3231" i="2"/>
  <c r="R3231" i="2"/>
  <c r="Q3231" i="2"/>
  <c r="P3231" i="2"/>
  <c r="O3231" i="2"/>
  <c r="N3231" i="2"/>
  <c r="L3231" i="2"/>
  <c r="K3231" i="2"/>
  <c r="J3231" i="2"/>
  <c r="K7061" i="2" s="1"/>
  <c r="I3231" i="2"/>
  <c r="L7061" i="2" s="1"/>
  <c r="G3231" i="2"/>
  <c r="T3230" i="2"/>
  <c r="S3230" i="2"/>
  <c r="R3230" i="2"/>
  <c r="Q3230" i="2"/>
  <c r="P3230" i="2"/>
  <c r="O3230" i="2"/>
  <c r="N3230" i="2"/>
  <c r="L3230" i="2"/>
  <c r="K3230" i="2"/>
  <c r="J3230" i="2"/>
  <c r="K7179" i="2" s="1"/>
  <c r="I3230" i="2"/>
  <c r="L7179" i="2" s="1"/>
  <c r="G3230" i="2"/>
  <c r="T3229" i="2"/>
  <c r="S3229" i="2"/>
  <c r="R3229" i="2"/>
  <c r="Q3229" i="2"/>
  <c r="P3229" i="2"/>
  <c r="O3229" i="2"/>
  <c r="N3229" i="2"/>
  <c r="L3229" i="2"/>
  <c r="K3229" i="2"/>
  <c r="J3229" i="2"/>
  <c r="K6970" i="2" s="1"/>
  <c r="I3229" i="2"/>
  <c r="L6970" i="2" s="1"/>
  <c r="G3229" i="2"/>
  <c r="T3228" i="2"/>
  <c r="S3228" i="2"/>
  <c r="R3228" i="2"/>
  <c r="Q3228" i="2"/>
  <c r="P3228" i="2"/>
  <c r="O3228" i="2"/>
  <c r="N3228" i="2"/>
  <c r="L3228" i="2"/>
  <c r="K3228" i="2"/>
  <c r="J3228" i="2"/>
  <c r="K7342" i="2" s="1"/>
  <c r="I3228" i="2"/>
  <c r="L7342" i="2" s="1"/>
  <c r="G3228" i="2"/>
  <c r="T3227" i="2"/>
  <c r="S3227" i="2"/>
  <c r="R3227" i="2"/>
  <c r="Q3227" i="2"/>
  <c r="P3227" i="2"/>
  <c r="O3227" i="2"/>
  <c r="N3227" i="2"/>
  <c r="L3227" i="2"/>
  <c r="K3227" i="2"/>
  <c r="J3227" i="2"/>
  <c r="K6304" i="2" s="1"/>
  <c r="I3227" i="2"/>
  <c r="L6304" i="2" s="1"/>
  <c r="G3227" i="2"/>
  <c r="T3226" i="2"/>
  <c r="S3226" i="2"/>
  <c r="R3226" i="2"/>
  <c r="Q3226" i="2"/>
  <c r="P3226" i="2"/>
  <c r="O3226" i="2"/>
  <c r="N3226" i="2"/>
  <c r="L3226" i="2"/>
  <c r="K3226" i="2"/>
  <c r="J3226" i="2"/>
  <c r="K6171" i="2" s="1"/>
  <c r="I3226" i="2"/>
  <c r="L6171" i="2" s="1"/>
  <c r="G3226" i="2"/>
  <c r="T3225" i="2"/>
  <c r="S3225" i="2"/>
  <c r="R3225" i="2"/>
  <c r="Q3225" i="2"/>
  <c r="P3225" i="2"/>
  <c r="O3225" i="2"/>
  <c r="N3225" i="2"/>
  <c r="L3225" i="2"/>
  <c r="K3225" i="2"/>
  <c r="J3225" i="2"/>
  <c r="K6468" i="2" s="1"/>
  <c r="M2823" i="2" s="1"/>
  <c r="I3225" i="2"/>
  <c r="L6468" i="2" s="1"/>
  <c r="G3225" i="2"/>
  <c r="T3224" i="2"/>
  <c r="S3224" i="2"/>
  <c r="R3224" i="2"/>
  <c r="Q3224" i="2"/>
  <c r="P3224" i="2"/>
  <c r="O3224" i="2"/>
  <c r="N3224" i="2"/>
  <c r="L3224" i="2"/>
  <c r="K3224" i="2"/>
  <c r="J3224" i="2"/>
  <c r="K6896" i="2" s="1"/>
  <c r="I3224" i="2"/>
  <c r="L6896" i="2" s="1"/>
  <c r="G3224" i="2"/>
  <c r="T3223" i="2"/>
  <c r="S3223" i="2"/>
  <c r="R3223" i="2"/>
  <c r="Q3223" i="2"/>
  <c r="P3223" i="2"/>
  <c r="O3223" i="2"/>
  <c r="N3223" i="2"/>
  <c r="L3223" i="2"/>
  <c r="K3223" i="2"/>
  <c r="J3223" i="2"/>
  <c r="K7281" i="2" s="1"/>
  <c r="I3223" i="2"/>
  <c r="L7281" i="2" s="1"/>
  <c r="G3223" i="2"/>
  <c r="T3222" i="2"/>
  <c r="S3222" i="2"/>
  <c r="R3222" i="2"/>
  <c r="Q3222" i="2"/>
  <c r="P3222" i="2"/>
  <c r="O3222" i="2"/>
  <c r="N3222" i="2"/>
  <c r="K3222" i="2"/>
  <c r="J3222" i="2"/>
  <c r="K8434" i="2" s="1"/>
  <c r="I3222" i="2"/>
  <c r="L8434" i="2" s="1"/>
  <c r="G3222" i="2"/>
  <c r="T3221" i="2"/>
  <c r="S3221" i="2"/>
  <c r="R3221" i="2"/>
  <c r="Q3221" i="2"/>
  <c r="P3221" i="2"/>
  <c r="O3221" i="2"/>
  <c r="N3221" i="2"/>
  <c r="M3221" i="2"/>
  <c r="L3221" i="2"/>
  <c r="K3221" i="2"/>
  <c r="J3221" i="2"/>
  <c r="K8575" i="2" s="1"/>
  <c r="I3221" i="2"/>
  <c r="L8575" i="2" s="1"/>
  <c r="G3221" i="2"/>
  <c r="T3220" i="2"/>
  <c r="S3220" i="2"/>
  <c r="R3220" i="2"/>
  <c r="Q3220" i="2"/>
  <c r="P3220" i="2"/>
  <c r="O3220" i="2"/>
  <c r="N3220" i="2"/>
  <c r="M3220" i="2"/>
  <c r="L3220" i="2"/>
  <c r="K3220" i="2"/>
  <c r="J3220" i="2"/>
  <c r="K7403" i="2" s="1"/>
  <c r="I3220" i="2"/>
  <c r="L7403" i="2" s="1"/>
  <c r="G3220" i="2"/>
  <c r="T3219" i="2"/>
  <c r="S3219" i="2"/>
  <c r="R3219" i="2"/>
  <c r="Q3219" i="2"/>
  <c r="P3219" i="2"/>
  <c r="O3219" i="2"/>
  <c r="N3219" i="2"/>
  <c r="M3219" i="2"/>
  <c r="L3219" i="2"/>
  <c r="K3219" i="2"/>
  <c r="J3219" i="2"/>
  <c r="K8892" i="2" s="1"/>
  <c r="I3219" i="2"/>
  <c r="L8892" i="2" s="1"/>
  <c r="G3219" i="2"/>
  <c r="T3218" i="2"/>
  <c r="S3218" i="2"/>
  <c r="R3218" i="2"/>
  <c r="Q3218" i="2"/>
  <c r="P3218" i="2"/>
  <c r="O3218" i="2"/>
  <c r="N3218" i="2"/>
  <c r="L3218" i="2"/>
  <c r="K3218" i="2"/>
  <c r="J3218" i="2"/>
  <c r="K7815" i="2" s="1"/>
  <c r="I3218" i="2"/>
  <c r="L7815" i="2" s="1"/>
  <c r="G3218" i="2"/>
  <c r="T3217" i="2"/>
  <c r="S3217" i="2"/>
  <c r="R3217" i="2"/>
  <c r="Q3217" i="2"/>
  <c r="P3217" i="2"/>
  <c r="O3217" i="2"/>
  <c r="N3217" i="2"/>
  <c r="M3217" i="2"/>
  <c r="K3217" i="2"/>
  <c r="J3217" i="2"/>
  <c r="K6170" i="2" s="1"/>
  <c r="I3217" i="2"/>
  <c r="L6170" i="2" s="1"/>
  <c r="G3217" i="2"/>
  <c r="T3216" i="2"/>
  <c r="S3216" i="2"/>
  <c r="R3216" i="2"/>
  <c r="Q3216" i="2"/>
  <c r="P3216" i="2"/>
  <c r="O3216" i="2"/>
  <c r="N3216" i="2"/>
  <c r="L3216" i="2"/>
  <c r="K3216" i="2"/>
  <c r="J3216" i="2"/>
  <c r="K6186" i="2" s="1"/>
  <c r="I3216" i="2"/>
  <c r="L6186" i="2" s="1"/>
  <c r="G3216" i="2"/>
  <c r="T3215" i="2"/>
  <c r="S3215" i="2"/>
  <c r="R3215" i="2"/>
  <c r="Q3215" i="2"/>
  <c r="P3215" i="2"/>
  <c r="O3215" i="2"/>
  <c r="N3215" i="2"/>
  <c r="M3215" i="2"/>
  <c r="K3215" i="2"/>
  <c r="J3215" i="2"/>
  <c r="K7178" i="2" s="1"/>
  <c r="I3215" i="2"/>
  <c r="L7178" i="2" s="1"/>
  <c r="G3215" i="2"/>
  <c r="T3214" i="2"/>
  <c r="S3214" i="2"/>
  <c r="R3214" i="2"/>
  <c r="Q3214" i="2"/>
  <c r="P3214" i="2"/>
  <c r="O3214" i="2"/>
  <c r="N3214" i="2"/>
  <c r="L3214" i="2"/>
  <c r="K3214" i="2"/>
  <c r="J3214" i="2"/>
  <c r="K9335" i="2" s="1"/>
  <c r="I3214" i="2"/>
  <c r="L9335" i="2" s="1"/>
  <c r="G3214" i="2"/>
  <c r="T3213" i="2"/>
  <c r="S3213" i="2"/>
  <c r="R3213" i="2"/>
  <c r="Q3213" i="2"/>
  <c r="P3213" i="2"/>
  <c r="O3213" i="2"/>
  <c r="N3213" i="2"/>
  <c r="L3213" i="2"/>
  <c r="K3213" i="2"/>
  <c r="J3213" i="2"/>
  <c r="K8024" i="2" s="1"/>
  <c r="I3213" i="2"/>
  <c r="L8024" i="2" s="1"/>
  <c r="G3213" i="2"/>
  <c r="T3212" i="2"/>
  <c r="S3212" i="2"/>
  <c r="R3212" i="2"/>
  <c r="Q3212" i="2"/>
  <c r="P3212" i="2"/>
  <c r="O3212" i="2"/>
  <c r="N3212" i="2"/>
  <c r="L3212" i="2"/>
  <c r="K3212" i="2"/>
  <c r="J3212" i="2"/>
  <c r="K6846" i="2" s="1"/>
  <c r="I3212" i="2"/>
  <c r="L6846" i="2" s="1"/>
  <c r="G3212" i="2"/>
  <c r="T3211" i="2"/>
  <c r="S3211" i="2"/>
  <c r="R3211" i="2"/>
  <c r="Q3211" i="2"/>
  <c r="P3211" i="2"/>
  <c r="O3211" i="2"/>
  <c r="N3211" i="2"/>
  <c r="L3211" i="2"/>
  <c r="K3211" i="2"/>
  <c r="J3211" i="2"/>
  <c r="K7952" i="2" s="1"/>
  <c r="I3211" i="2"/>
  <c r="L7952" i="2" s="1"/>
  <c r="G3211" i="2"/>
  <c r="T3210" i="2"/>
  <c r="S3210" i="2"/>
  <c r="R3210" i="2"/>
  <c r="Q3210" i="2"/>
  <c r="P3210" i="2"/>
  <c r="O3210" i="2"/>
  <c r="N3210" i="2"/>
  <c r="L3210" i="2"/>
  <c r="K3210" i="2"/>
  <c r="J3210" i="2"/>
  <c r="K8797" i="2" s="1"/>
  <c r="I3210" i="2"/>
  <c r="L8797" i="2" s="1"/>
  <c r="G3210" i="2"/>
  <c r="T3209" i="2"/>
  <c r="S3209" i="2"/>
  <c r="R3209" i="2"/>
  <c r="Q3209" i="2"/>
  <c r="P3209" i="2"/>
  <c r="O3209" i="2"/>
  <c r="N3209" i="2"/>
  <c r="L3209" i="2"/>
  <c r="K3209" i="2"/>
  <c r="J3209" i="2"/>
  <c r="K8997" i="2" s="1"/>
  <c r="I3209" i="2"/>
  <c r="L8997" i="2" s="1"/>
  <c r="G3209" i="2"/>
  <c r="T3208" i="2"/>
  <c r="S3208" i="2"/>
  <c r="R3208" i="2"/>
  <c r="Q3208" i="2"/>
  <c r="P3208" i="2"/>
  <c r="O3208" i="2"/>
  <c r="N3208" i="2"/>
  <c r="L3208" i="2"/>
  <c r="K3208" i="2"/>
  <c r="J3208" i="2"/>
  <c r="K8342" i="2" s="1"/>
  <c r="I3208" i="2"/>
  <c r="L8342" i="2" s="1"/>
  <c r="G3208" i="2"/>
  <c r="T3207" i="2"/>
  <c r="S3207" i="2"/>
  <c r="R3207" i="2"/>
  <c r="Q3207" i="2"/>
  <c r="P3207" i="2"/>
  <c r="O3207" i="2"/>
  <c r="N3207" i="2"/>
  <c r="L3207" i="2"/>
  <c r="K3207" i="2"/>
  <c r="J3207" i="2"/>
  <c r="K6787" i="2" s="1"/>
  <c r="I3207" i="2"/>
  <c r="L6787" i="2" s="1"/>
  <c r="G3207" i="2"/>
  <c r="T3206" i="2"/>
  <c r="S3206" i="2"/>
  <c r="R3206" i="2"/>
  <c r="Q3206" i="2"/>
  <c r="P3206" i="2"/>
  <c r="O3206" i="2"/>
  <c r="N3206" i="2"/>
  <c r="K3206" i="2"/>
  <c r="J3206" i="2"/>
  <c r="K7535" i="2" s="1"/>
  <c r="I3206" i="2"/>
  <c r="L7535" i="2" s="1"/>
  <c r="G3206" i="2"/>
  <c r="T3205" i="2"/>
  <c r="S3205" i="2"/>
  <c r="R3205" i="2"/>
  <c r="Q3205" i="2"/>
  <c r="P3205" i="2"/>
  <c r="O3205" i="2"/>
  <c r="N3205" i="2"/>
  <c r="L3205" i="2"/>
  <c r="K3205" i="2"/>
  <c r="J3205" i="2"/>
  <c r="K7613" i="2" s="1"/>
  <c r="I3205" i="2"/>
  <c r="L7613" i="2" s="1"/>
  <c r="G3205" i="2"/>
  <c r="T3204" i="2"/>
  <c r="S3204" i="2"/>
  <c r="R3204" i="2"/>
  <c r="Q3204" i="2"/>
  <c r="P3204" i="2"/>
  <c r="O3204" i="2"/>
  <c r="N3204" i="2"/>
  <c r="L3204" i="2"/>
  <c r="K3204" i="2"/>
  <c r="J3204" i="2"/>
  <c r="K7646" i="2" s="1"/>
  <c r="I3204" i="2"/>
  <c r="L7646" i="2" s="1"/>
  <c r="G3204" i="2"/>
  <c r="T3203" i="2"/>
  <c r="S3203" i="2"/>
  <c r="R3203" i="2"/>
  <c r="Q3203" i="2"/>
  <c r="P3203" i="2"/>
  <c r="O3203" i="2"/>
  <c r="N3203" i="2"/>
  <c r="L3203" i="2"/>
  <c r="K3203" i="2"/>
  <c r="J3203" i="2"/>
  <c r="K8996" i="2" s="1"/>
  <c r="I3203" i="2"/>
  <c r="L8996" i="2" s="1"/>
  <c r="G3203" i="2"/>
  <c r="T3202" i="2"/>
  <c r="S3202" i="2"/>
  <c r="R3202" i="2"/>
  <c r="Q3202" i="2"/>
  <c r="P3202" i="2"/>
  <c r="O3202" i="2"/>
  <c r="N3202" i="2"/>
  <c r="M3202" i="2"/>
  <c r="L3202" i="2"/>
  <c r="K3202" i="2"/>
  <c r="J3202" i="2"/>
  <c r="K8032" i="2" s="1"/>
  <c r="I3202" i="2"/>
  <c r="L8032" i="2" s="1"/>
  <c r="G3202" i="2"/>
  <c r="T3201" i="2"/>
  <c r="S3201" i="2"/>
  <c r="R3201" i="2"/>
  <c r="Q3201" i="2"/>
  <c r="P3201" i="2"/>
  <c r="O3201" i="2"/>
  <c r="N3201" i="2"/>
  <c r="L3201" i="2"/>
  <c r="K3201" i="2"/>
  <c r="J3201" i="2"/>
  <c r="K7858" i="2" s="1"/>
  <c r="I3201" i="2"/>
  <c r="L7858" i="2" s="1"/>
  <c r="G3201" i="2"/>
  <c r="T3200" i="2"/>
  <c r="S3200" i="2"/>
  <c r="R3200" i="2"/>
  <c r="Q3200" i="2"/>
  <c r="P3200" i="2"/>
  <c r="O3200" i="2"/>
  <c r="N3200" i="2"/>
  <c r="L3200" i="2"/>
  <c r="K3200" i="2"/>
  <c r="J3200" i="2"/>
  <c r="K5992" i="2" s="1"/>
  <c r="I3200" i="2"/>
  <c r="L5992" i="2" s="1"/>
  <c r="M4214" i="2" s="1"/>
  <c r="G3200" i="2"/>
  <c r="T3199" i="2"/>
  <c r="S3199" i="2"/>
  <c r="R3199" i="2"/>
  <c r="Q3199" i="2"/>
  <c r="P3199" i="2"/>
  <c r="O3199" i="2"/>
  <c r="N3199" i="2"/>
  <c r="L3199" i="2"/>
  <c r="K3199" i="2"/>
  <c r="J3199" i="2"/>
  <c r="K7425" i="2" s="1"/>
  <c r="I3199" i="2"/>
  <c r="L7425" i="2" s="1"/>
  <c r="G3199" i="2"/>
  <c r="T3198" i="2"/>
  <c r="S3198" i="2"/>
  <c r="R3198" i="2"/>
  <c r="Q3198" i="2"/>
  <c r="P3198" i="2"/>
  <c r="O3198" i="2"/>
  <c r="N3198" i="2"/>
  <c r="L3198" i="2"/>
  <c r="M6845" i="2" s="1"/>
  <c r="K3198" i="2"/>
  <c r="J3198" i="2"/>
  <c r="K6845" i="2" s="1"/>
  <c r="I3198" i="2"/>
  <c r="L6845" i="2" s="1"/>
  <c r="G3198" i="2"/>
  <c r="T3197" i="2"/>
  <c r="S3197" i="2"/>
  <c r="R3197" i="2"/>
  <c r="Q3197" i="2"/>
  <c r="P3197" i="2"/>
  <c r="O3197" i="2"/>
  <c r="N3197" i="2"/>
  <c r="L3197" i="2"/>
  <c r="K3197" i="2"/>
  <c r="J3197" i="2"/>
  <c r="K8928" i="2" s="1"/>
  <c r="I3197" i="2"/>
  <c r="L8928" i="2" s="1"/>
  <c r="G3197" i="2"/>
  <c r="T3196" i="2"/>
  <c r="S3196" i="2"/>
  <c r="R3196" i="2"/>
  <c r="Q3196" i="2"/>
  <c r="P3196" i="2"/>
  <c r="O3196" i="2"/>
  <c r="N3196" i="2"/>
  <c r="L3196" i="2"/>
  <c r="K3196" i="2"/>
  <c r="J3196" i="2"/>
  <c r="K8160" i="2" s="1"/>
  <c r="I3196" i="2"/>
  <c r="L8160" i="2" s="1"/>
  <c r="G3196" i="2"/>
  <c r="T3195" i="2"/>
  <c r="S3195" i="2"/>
  <c r="R3195" i="2"/>
  <c r="Q3195" i="2"/>
  <c r="P3195" i="2"/>
  <c r="O3195" i="2"/>
  <c r="N3195" i="2"/>
  <c r="M3195" i="2"/>
  <c r="L3195" i="2"/>
  <c r="K3195" i="2"/>
  <c r="J3195" i="2"/>
  <c r="K8752" i="2" s="1"/>
  <c r="I3195" i="2"/>
  <c r="L8752" i="2" s="1"/>
  <c r="G3195" i="2"/>
  <c r="T3194" i="2"/>
  <c r="S3194" i="2"/>
  <c r="R3194" i="2"/>
  <c r="Q3194" i="2"/>
  <c r="P3194" i="2"/>
  <c r="O3194" i="2"/>
  <c r="N3194" i="2"/>
  <c r="K3194" i="2"/>
  <c r="J3194" i="2"/>
  <c r="K7402" i="2" s="1"/>
  <c r="M3126" i="2" s="1"/>
  <c r="I3194" i="2"/>
  <c r="L7402" i="2" s="1"/>
  <c r="G3194" i="2"/>
  <c r="T3193" i="2"/>
  <c r="S3193" i="2"/>
  <c r="R3193" i="2"/>
  <c r="Q3193" i="2"/>
  <c r="P3193" i="2"/>
  <c r="O3193" i="2"/>
  <c r="N3193" i="2"/>
  <c r="K3193" i="2"/>
  <c r="J3193" i="2"/>
  <c r="K8588" i="2" s="1"/>
  <c r="I3193" i="2"/>
  <c r="L8588" i="2" s="1"/>
  <c r="G3193" i="2"/>
  <c r="T3192" i="2"/>
  <c r="S3192" i="2"/>
  <c r="R3192" i="2"/>
  <c r="Q3192" i="2"/>
  <c r="P3192" i="2"/>
  <c r="O3192" i="2"/>
  <c r="N3192" i="2"/>
  <c r="M3192" i="2"/>
  <c r="L3192" i="2"/>
  <c r="K3192" i="2"/>
  <c r="J3192" i="2"/>
  <c r="K7701" i="2" s="1"/>
  <c r="I3192" i="2"/>
  <c r="L7701" i="2" s="1"/>
  <c r="G3192" i="2"/>
  <c r="T3191" i="2"/>
  <c r="S3191" i="2"/>
  <c r="R3191" i="2"/>
  <c r="Q3191" i="2"/>
  <c r="P3191" i="2"/>
  <c r="O3191" i="2"/>
  <c r="N3191" i="2"/>
  <c r="M3191" i="2"/>
  <c r="L3191" i="2"/>
  <c r="K3191" i="2"/>
  <c r="J3191" i="2"/>
  <c r="K7411" i="2" s="1"/>
  <c r="I3191" i="2"/>
  <c r="L7411" i="2" s="1"/>
  <c r="G3191" i="2"/>
  <c r="T3190" i="2"/>
  <c r="S3190" i="2"/>
  <c r="R3190" i="2"/>
  <c r="Q3190" i="2"/>
  <c r="P3190" i="2"/>
  <c r="O3190" i="2"/>
  <c r="N3190" i="2"/>
  <c r="M3190" i="2"/>
  <c r="K3190" i="2"/>
  <c r="J3190" i="2"/>
  <c r="K7138" i="2" s="1"/>
  <c r="I3190" i="2"/>
  <c r="L7138" i="2" s="1"/>
  <c r="G3190" i="2"/>
  <c r="T3189" i="2"/>
  <c r="S3189" i="2"/>
  <c r="R3189" i="2"/>
  <c r="Q3189" i="2"/>
  <c r="P3189" i="2"/>
  <c r="O3189" i="2"/>
  <c r="N3189" i="2"/>
  <c r="M3189" i="2"/>
  <c r="L3189" i="2"/>
  <c r="K3189" i="2"/>
  <c r="J3189" i="2"/>
  <c r="K6895" i="2" s="1"/>
  <c r="I3189" i="2"/>
  <c r="L6895" i="2" s="1"/>
  <c r="G3189" i="2"/>
  <c r="T3188" i="2"/>
  <c r="S3188" i="2"/>
  <c r="R3188" i="2"/>
  <c r="Q3188" i="2"/>
  <c r="P3188" i="2"/>
  <c r="O3188" i="2"/>
  <c r="N3188" i="2"/>
  <c r="L3188" i="2"/>
  <c r="K3188" i="2"/>
  <c r="J3188" i="2"/>
  <c r="K7547" i="2" s="1"/>
  <c r="I3188" i="2"/>
  <c r="L7547" i="2" s="1"/>
  <c r="G3188" i="2"/>
  <c r="T3187" i="2"/>
  <c r="S3187" i="2"/>
  <c r="R3187" i="2"/>
  <c r="Q3187" i="2"/>
  <c r="P3187" i="2"/>
  <c r="O3187" i="2"/>
  <c r="N3187" i="2"/>
  <c r="L3187" i="2"/>
  <c r="K3187" i="2"/>
  <c r="J3187" i="2"/>
  <c r="K6287" i="2" s="1"/>
  <c r="I3187" i="2"/>
  <c r="L6287" i="2" s="1"/>
  <c r="G3187" i="2"/>
  <c r="T3186" i="2"/>
  <c r="S3186" i="2"/>
  <c r="R3186" i="2"/>
  <c r="Q3186" i="2"/>
  <c r="P3186" i="2"/>
  <c r="O3186" i="2"/>
  <c r="N3186" i="2"/>
  <c r="L3186" i="2"/>
  <c r="M7270" i="2" s="1"/>
  <c r="K3186" i="2"/>
  <c r="J3186" i="2"/>
  <c r="K7270" i="2" s="1"/>
  <c r="I3186" i="2"/>
  <c r="L7270" i="2" s="1"/>
  <c r="G3186" i="2"/>
  <c r="T3185" i="2"/>
  <c r="S3185" i="2"/>
  <c r="R3185" i="2"/>
  <c r="Q3185" i="2"/>
  <c r="P3185" i="2"/>
  <c r="O3185" i="2"/>
  <c r="N3185" i="2"/>
  <c r="L3185" i="2"/>
  <c r="K3185" i="2"/>
  <c r="J3185" i="2"/>
  <c r="K9191" i="2" s="1"/>
  <c r="I3185" i="2"/>
  <c r="L9191" i="2" s="1"/>
  <c r="G3185" i="2"/>
  <c r="T3184" i="2"/>
  <c r="S3184" i="2"/>
  <c r="R3184" i="2"/>
  <c r="Q3184" i="2"/>
  <c r="P3184" i="2"/>
  <c r="O3184" i="2"/>
  <c r="N3184" i="2"/>
  <c r="L3184" i="2"/>
  <c r="K3184" i="2"/>
  <c r="J3184" i="2"/>
  <c r="K9334" i="2" s="1"/>
  <c r="I3184" i="2"/>
  <c r="L9334" i="2" s="1"/>
  <c r="G3184" i="2"/>
  <c r="T3183" i="2"/>
  <c r="S3183" i="2"/>
  <c r="R3183" i="2"/>
  <c r="Q3183" i="2"/>
  <c r="P3183" i="2"/>
  <c r="O3183" i="2"/>
  <c r="N3183" i="2"/>
  <c r="L3183" i="2"/>
  <c r="K3183" i="2"/>
  <c r="J3183" i="2"/>
  <c r="K6488" i="2" s="1"/>
  <c r="I3183" i="2"/>
  <c r="L6488" i="2" s="1"/>
  <c r="G3183" i="2"/>
  <c r="T3182" i="2"/>
  <c r="S3182" i="2"/>
  <c r="R3182" i="2"/>
  <c r="Q3182" i="2"/>
  <c r="P3182" i="2"/>
  <c r="O3182" i="2"/>
  <c r="N3182" i="2"/>
  <c r="L3182" i="2"/>
  <c r="M6682" i="2" s="1"/>
  <c r="K3182" i="2"/>
  <c r="J3182" i="2"/>
  <c r="K6682" i="2" s="1"/>
  <c r="I3182" i="2"/>
  <c r="L6682" i="2" s="1"/>
  <c r="G3182" i="2"/>
  <c r="T3181" i="2"/>
  <c r="S3181" i="2"/>
  <c r="R3181" i="2"/>
  <c r="Q3181" i="2"/>
  <c r="P3181" i="2"/>
  <c r="O3181" i="2"/>
  <c r="N3181" i="2"/>
  <c r="K3181" i="2"/>
  <c r="J3181" i="2"/>
  <c r="K8543" i="2" s="1"/>
  <c r="M2103" i="2" s="1"/>
  <c r="I3181" i="2"/>
  <c r="L8543" i="2" s="1"/>
  <c r="G3181" i="2"/>
  <c r="T3180" i="2"/>
  <c r="S3180" i="2"/>
  <c r="R3180" i="2"/>
  <c r="Q3180" i="2"/>
  <c r="P3180" i="2"/>
  <c r="O3180" i="2"/>
  <c r="N3180" i="2"/>
  <c r="L3180" i="2"/>
  <c r="K3180" i="2"/>
  <c r="J3180" i="2"/>
  <c r="K6562" i="2" s="1"/>
  <c r="I3180" i="2"/>
  <c r="L6562" i="2" s="1"/>
  <c r="G3180" i="2"/>
  <c r="T3179" i="2"/>
  <c r="S3179" i="2"/>
  <c r="R3179" i="2"/>
  <c r="Q3179" i="2"/>
  <c r="P3179" i="2"/>
  <c r="O3179" i="2"/>
  <c r="N3179" i="2"/>
  <c r="L3179" i="2"/>
  <c r="K3179" i="2"/>
  <c r="J3179" i="2"/>
  <c r="K6955" i="2" s="1"/>
  <c r="I3179" i="2"/>
  <c r="L6955" i="2" s="1"/>
  <c r="G3179" i="2"/>
  <c r="T3178" i="2"/>
  <c r="S3178" i="2"/>
  <c r="R3178" i="2"/>
  <c r="Q3178" i="2"/>
  <c r="P3178" i="2"/>
  <c r="O3178" i="2"/>
  <c r="N3178" i="2"/>
  <c r="M3178" i="2"/>
  <c r="L3178" i="2"/>
  <c r="K3178" i="2"/>
  <c r="J3178" i="2"/>
  <c r="K7269" i="2" s="1"/>
  <c r="I3178" i="2"/>
  <c r="L7269" i="2" s="1"/>
  <c r="G3178" i="2"/>
  <c r="T3177" i="2"/>
  <c r="S3177" i="2"/>
  <c r="R3177" i="2"/>
  <c r="Q3177" i="2"/>
  <c r="P3177" i="2"/>
  <c r="O3177" i="2"/>
  <c r="N3177" i="2"/>
  <c r="L3177" i="2"/>
  <c r="K3177" i="2"/>
  <c r="J3177" i="2"/>
  <c r="K7488" i="2" s="1"/>
  <c r="I3177" i="2"/>
  <c r="L7488" i="2" s="1"/>
  <c r="G3177" i="2"/>
  <c r="T3176" i="2"/>
  <c r="S3176" i="2"/>
  <c r="R3176" i="2"/>
  <c r="Q3176" i="2"/>
  <c r="P3176" i="2"/>
  <c r="O3176" i="2"/>
  <c r="N3176" i="2"/>
  <c r="M3176" i="2"/>
  <c r="L3176" i="2"/>
  <c r="K3176" i="2"/>
  <c r="J3176" i="2"/>
  <c r="K9055" i="2" s="1"/>
  <c r="I3176" i="2"/>
  <c r="L9055" i="2" s="1"/>
  <c r="G3176" i="2"/>
  <c r="T3175" i="2"/>
  <c r="S3175" i="2"/>
  <c r="R3175" i="2"/>
  <c r="Q3175" i="2"/>
  <c r="P3175" i="2"/>
  <c r="O3175" i="2"/>
  <c r="N3175" i="2"/>
  <c r="L3175" i="2"/>
  <c r="K3175" i="2"/>
  <c r="J3175" i="2"/>
  <c r="K6460" i="2" s="1"/>
  <c r="I3175" i="2"/>
  <c r="L6460" i="2" s="1"/>
  <c r="G3175" i="2"/>
  <c r="T3174" i="2"/>
  <c r="S3174" i="2"/>
  <c r="R3174" i="2"/>
  <c r="Q3174" i="2"/>
  <c r="P3174" i="2"/>
  <c r="O3174" i="2"/>
  <c r="N3174" i="2"/>
  <c r="M3174" i="2"/>
  <c r="L3174" i="2"/>
  <c r="M8310" i="2" s="1"/>
  <c r="K3174" i="2"/>
  <c r="J3174" i="2"/>
  <c r="K8310" i="2" s="1"/>
  <c r="I3174" i="2"/>
  <c r="L8310" i="2" s="1"/>
  <c r="G3174" i="2"/>
  <c r="T3173" i="2"/>
  <c r="S3173" i="2"/>
  <c r="R3173" i="2"/>
  <c r="Q3173" i="2"/>
  <c r="P3173" i="2"/>
  <c r="O3173" i="2"/>
  <c r="N3173" i="2"/>
  <c r="K3173" i="2"/>
  <c r="J3173" i="2"/>
  <c r="K8668" i="2" s="1"/>
  <c r="I3173" i="2"/>
  <c r="L8668" i="2" s="1"/>
  <c r="G3173" i="2"/>
  <c r="T3172" i="2"/>
  <c r="S3172" i="2"/>
  <c r="R3172" i="2"/>
  <c r="Q3172" i="2"/>
  <c r="P3172" i="2"/>
  <c r="O3172" i="2"/>
  <c r="N3172" i="2"/>
  <c r="M3172" i="2"/>
  <c r="K3172" i="2"/>
  <c r="J3172" i="2"/>
  <c r="K7912" i="2" s="1"/>
  <c r="I3172" i="2"/>
  <c r="L7912" i="2" s="1"/>
  <c r="G3172" i="2"/>
  <c r="T3171" i="2"/>
  <c r="S3171" i="2"/>
  <c r="R3171" i="2"/>
  <c r="Q3171" i="2"/>
  <c r="P3171" i="2"/>
  <c r="O3171" i="2"/>
  <c r="N3171" i="2"/>
  <c r="L3171" i="2"/>
  <c r="K3171" i="2"/>
  <c r="J3171" i="2"/>
  <c r="K6027" i="2" s="1"/>
  <c r="I3171" i="2"/>
  <c r="L6027" i="2" s="1"/>
  <c r="G3171" i="2"/>
  <c r="T3170" i="2"/>
  <c r="S3170" i="2"/>
  <c r="R3170" i="2"/>
  <c r="Q3170" i="2"/>
  <c r="P3170" i="2"/>
  <c r="O3170" i="2"/>
  <c r="N3170" i="2"/>
  <c r="L3170" i="2"/>
  <c r="K3170" i="2"/>
  <c r="J3170" i="2"/>
  <c r="K7236" i="2" s="1"/>
  <c r="I3170" i="2"/>
  <c r="L7236" i="2" s="1"/>
  <c r="G3170" i="2"/>
  <c r="T3169" i="2"/>
  <c r="S3169" i="2"/>
  <c r="R3169" i="2"/>
  <c r="Q3169" i="2"/>
  <c r="P3169" i="2"/>
  <c r="O3169" i="2"/>
  <c r="N3169" i="2"/>
  <c r="L3169" i="2"/>
  <c r="K3169" i="2"/>
  <c r="J3169" i="2"/>
  <c r="K6775" i="2" s="1"/>
  <c r="I3169" i="2"/>
  <c r="L6775" i="2" s="1"/>
  <c r="G3169" i="2"/>
  <c r="T3168" i="2"/>
  <c r="S3168" i="2"/>
  <c r="R3168" i="2"/>
  <c r="Q3168" i="2"/>
  <c r="P3168" i="2"/>
  <c r="O3168" i="2"/>
  <c r="N3168" i="2"/>
  <c r="L3168" i="2"/>
  <c r="K3168" i="2"/>
  <c r="J3168" i="2"/>
  <c r="K6705" i="2" s="1"/>
  <c r="I3168" i="2"/>
  <c r="L6705" i="2" s="1"/>
  <c r="G3168" i="2"/>
  <c r="T3167" i="2"/>
  <c r="S3167" i="2"/>
  <c r="R3167" i="2"/>
  <c r="Q3167" i="2"/>
  <c r="P3167" i="2"/>
  <c r="O3167" i="2"/>
  <c r="N3167" i="2"/>
  <c r="L3167" i="2"/>
  <c r="K3167" i="2"/>
  <c r="J3167" i="2"/>
  <c r="K8940" i="2" s="1"/>
  <c r="I3167" i="2"/>
  <c r="L8940" i="2" s="1"/>
  <c r="G3167" i="2"/>
  <c r="T3166" i="2"/>
  <c r="S3166" i="2"/>
  <c r="R3166" i="2"/>
  <c r="Q3166" i="2"/>
  <c r="P3166" i="2"/>
  <c r="O3166" i="2"/>
  <c r="N3166" i="2"/>
  <c r="L3166" i="2"/>
  <c r="K3166" i="2"/>
  <c r="J3166" i="2"/>
  <c r="K8134" i="2" s="1"/>
  <c r="I3166" i="2"/>
  <c r="L8134" i="2" s="1"/>
  <c r="G3166" i="2"/>
  <c r="T3165" i="2"/>
  <c r="S3165" i="2"/>
  <c r="R3165" i="2"/>
  <c r="Q3165" i="2"/>
  <c r="P3165" i="2"/>
  <c r="O3165" i="2"/>
  <c r="N3165" i="2"/>
  <c r="L3165" i="2"/>
  <c r="K3165" i="2"/>
  <c r="J3165" i="2"/>
  <c r="K7599" i="2" s="1"/>
  <c r="I3165" i="2"/>
  <c r="L7599" i="2" s="1"/>
  <c r="G3165" i="2"/>
  <c r="T3164" i="2"/>
  <c r="S3164" i="2"/>
  <c r="R3164" i="2"/>
  <c r="Q3164" i="2"/>
  <c r="P3164" i="2"/>
  <c r="O3164" i="2"/>
  <c r="N3164" i="2"/>
  <c r="L3164" i="2"/>
  <c r="K3164" i="2"/>
  <c r="J3164" i="2"/>
  <c r="K7341" i="2" s="1"/>
  <c r="I3164" i="2"/>
  <c r="L7341" i="2" s="1"/>
  <c r="G3164" i="2"/>
  <c r="T3163" i="2"/>
  <c r="S3163" i="2"/>
  <c r="R3163" i="2"/>
  <c r="Q3163" i="2"/>
  <c r="P3163" i="2"/>
  <c r="O3163" i="2"/>
  <c r="N3163" i="2"/>
  <c r="M3163" i="2"/>
  <c r="K3163" i="2"/>
  <c r="J3163" i="2"/>
  <c r="K8417" i="2" s="1"/>
  <c r="I3163" i="2"/>
  <c r="L8417" i="2" s="1"/>
  <c r="G3163" i="2"/>
  <c r="T3162" i="2"/>
  <c r="S3162" i="2"/>
  <c r="R3162" i="2"/>
  <c r="Q3162" i="2"/>
  <c r="P3162" i="2"/>
  <c r="O3162" i="2"/>
  <c r="N3162" i="2"/>
  <c r="L3162" i="2"/>
  <c r="K3162" i="2"/>
  <c r="J3162" i="2"/>
  <c r="K8455" i="2" s="1"/>
  <c r="I3162" i="2"/>
  <c r="L8455" i="2" s="1"/>
  <c r="G3162" i="2"/>
  <c r="T3161" i="2"/>
  <c r="S3161" i="2"/>
  <c r="R3161" i="2"/>
  <c r="Q3161" i="2"/>
  <c r="P3161" i="2"/>
  <c r="O3161" i="2"/>
  <c r="N3161" i="2"/>
  <c r="M3161" i="2"/>
  <c r="L3161" i="2"/>
  <c r="K3161" i="2"/>
  <c r="J3161" i="2"/>
  <c r="K7645" i="2" s="1"/>
  <c r="I3161" i="2"/>
  <c r="L7645" i="2" s="1"/>
  <c r="G3161" i="2"/>
  <c r="T3160" i="2"/>
  <c r="S3160" i="2"/>
  <c r="R3160" i="2"/>
  <c r="Q3160" i="2"/>
  <c r="P3160" i="2"/>
  <c r="O3160" i="2"/>
  <c r="N3160" i="2"/>
  <c r="M3160" i="2"/>
  <c r="L3160" i="2"/>
  <c r="K3160" i="2"/>
  <c r="J3160" i="2"/>
  <c r="K7137" i="2" s="1"/>
  <c r="I3160" i="2"/>
  <c r="L7137" i="2" s="1"/>
  <c r="G3160" i="2"/>
  <c r="T3159" i="2"/>
  <c r="S3159" i="2"/>
  <c r="R3159" i="2"/>
  <c r="Q3159" i="2"/>
  <c r="P3159" i="2"/>
  <c r="O3159" i="2"/>
  <c r="N3159" i="2"/>
  <c r="M3159" i="2"/>
  <c r="L3159" i="2"/>
  <c r="K3159" i="2"/>
  <c r="J3159" i="2"/>
  <c r="K8147" i="2" s="1"/>
  <c r="I3159" i="2"/>
  <c r="L8147" i="2" s="1"/>
  <c r="G3159" i="2"/>
  <c r="T3158" i="2"/>
  <c r="S3158" i="2"/>
  <c r="R3158" i="2"/>
  <c r="Q3158" i="2"/>
  <c r="P3158" i="2"/>
  <c r="O3158" i="2"/>
  <c r="N3158" i="2"/>
  <c r="L3158" i="2"/>
  <c r="K3158" i="2"/>
  <c r="J3158" i="2"/>
  <c r="K8454" i="2" s="1"/>
  <c r="I3158" i="2"/>
  <c r="L8454" i="2" s="1"/>
  <c r="G3158" i="2"/>
  <c r="T3157" i="2"/>
  <c r="S3157" i="2"/>
  <c r="R3157" i="2"/>
  <c r="Q3157" i="2"/>
  <c r="P3157" i="2"/>
  <c r="O3157" i="2"/>
  <c r="N3157" i="2"/>
  <c r="L3157" i="2"/>
  <c r="K3157" i="2"/>
  <c r="J3157" i="2"/>
  <c r="K7518" i="2" s="1"/>
  <c r="I3157" i="2"/>
  <c r="L7518" i="2" s="1"/>
  <c r="G3157" i="2"/>
  <c r="T3156" i="2"/>
  <c r="S3156" i="2"/>
  <c r="R3156" i="2"/>
  <c r="Q3156" i="2"/>
  <c r="P3156" i="2"/>
  <c r="O3156" i="2"/>
  <c r="N3156" i="2"/>
  <c r="L3156" i="2"/>
  <c r="K3156" i="2"/>
  <c r="J3156" i="2"/>
  <c r="K6266" i="2" s="1"/>
  <c r="I3156" i="2"/>
  <c r="L6266" i="2" s="1"/>
  <c r="G3156" i="2"/>
  <c r="T3155" i="2"/>
  <c r="S3155" i="2"/>
  <c r="R3155" i="2"/>
  <c r="Q3155" i="2"/>
  <c r="P3155" i="2"/>
  <c r="O3155" i="2"/>
  <c r="N3155" i="2"/>
  <c r="L3155" i="2"/>
  <c r="K3155" i="2"/>
  <c r="J3155" i="2"/>
  <c r="K9333" i="2" s="1"/>
  <c r="I3155" i="2"/>
  <c r="L9333" i="2" s="1"/>
  <c r="G3155" i="2"/>
  <c r="T3154" i="2"/>
  <c r="S3154" i="2"/>
  <c r="R3154" i="2"/>
  <c r="Q3154" i="2"/>
  <c r="P3154" i="2"/>
  <c r="O3154" i="2"/>
  <c r="N3154" i="2"/>
  <c r="L3154" i="2"/>
  <c r="K3154" i="2"/>
  <c r="J3154" i="2"/>
  <c r="K9332" i="2" s="1"/>
  <c r="I3154" i="2"/>
  <c r="L9332" i="2" s="1"/>
  <c r="G3154" i="2"/>
  <c r="T3153" i="2"/>
  <c r="S3153" i="2"/>
  <c r="R3153" i="2"/>
  <c r="Q3153" i="2"/>
  <c r="P3153" i="2"/>
  <c r="O3153" i="2"/>
  <c r="N3153" i="2"/>
  <c r="L3153" i="2"/>
  <c r="K3153" i="2"/>
  <c r="J3153" i="2"/>
  <c r="K9190" i="2" s="1"/>
  <c r="I3153" i="2"/>
  <c r="L9190" i="2" s="1"/>
  <c r="G3153" i="2"/>
  <c r="T3152" i="2"/>
  <c r="S3152" i="2"/>
  <c r="R3152" i="2"/>
  <c r="Q3152" i="2"/>
  <c r="P3152" i="2"/>
  <c r="O3152" i="2"/>
  <c r="N3152" i="2"/>
  <c r="L3152" i="2"/>
  <c r="K3152" i="2"/>
  <c r="J3152" i="2"/>
  <c r="K7020" i="2" s="1"/>
  <c r="I3152" i="2"/>
  <c r="L7020" i="2" s="1"/>
  <c r="G3152" i="2"/>
  <c r="T3151" i="2"/>
  <c r="S3151" i="2"/>
  <c r="R3151" i="2"/>
  <c r="Q3151" i="2"/>
  <c r="P3151" i="2"/>
  <c r="O3151" i="2"/>
  <c r="N3151" i="2"/>
  <c r="L3151" i="2"/>
  <c r="K3151" i="2"/>
  <c r="J3151" i="2"/>
  <c r="K9088" i="2" s="1"/>
  <c r="I3151" i="2"/>
  <c r="L9088" i="2" s="1"/>
  <c r="G3151" i="2"/>
  <c r="T3150" i="2"/>
  <c r="S3150" i="2"/>
  <c r="R3150" i="2"/>
  <c r="Q3150" i="2"/>
  <c r="P3150" i="2"/>
  <c r="O3150" i="2"/>
  <c r="N3150" i="2"/>
  <c r="M3150" i="2"/>
  <c r="K3150" i="2"/>
  <c r="J3150" i="2"/>
  <c r="K7534" i="2" s="1"/>
  <c r="I3150" i="2"/>
  <c r="L7534" i="2" s="1"/>
  <c r="G3150" i="2"/>
  <c r="T3149" i="2"/>
  <c r="S3149" i="2"/>
  <c r="R3149" i="2"/>
  <c r="Q3149" i="2"/>
  <c r="P3149" i="2"/>
  <c r="O3149" i="2"/>
  <c r="N3149" i="2"/>
  <c r="M3149" i="2"/>
  <c r="L3149" i="2"/>
  <c r="K3149" i="2"/>
  <c r="J3149" i="2"/>
  <c r="K6649" i="2" s="1"/>
  <c r="M2257" i="2" s="1"/>
  <c r="I3149" i="2"/>
  <c r="L6649" i="2" s="1"/>
  <c r="G3149" i="2"/>
  <c r="T3148" i="2"/>
  <c r="S3148" i="2"/>
  <c r="R3148" i="2"/>
  <c r="Q3148" i="2"/>
  <c r="P3148" i="2"/>
  <c r="O3148" i="2"/>
  <c r="N3148" i="2"/>
  <c r="M3148" i="2"/>
  <c r="L3148" i="2"/>
  <c r="K3148" i="2"/>
  <c r="J3148" i="2"/>
  <c r="K8023" i="2" s="1"/>
  <c r="I3148" i="2"/>
  <c r="L8023" i="2" s="1"/>
  <c r="G3148" i="2"/>
  <c r="T3147" i="2"/>
  <c r="S3147" i="2"/>
  <c r="R3147" i="2"/>
  <c r="Q3147" i="2"/>
  <c r="P3147" i="2"/>
  <c r="O3147" i="2"/>
  <c r="N3147" i="2"/>
  <c r="L3147" i="2"/>
  <c r="K3147" i="2"/>
  <c r="J3147" i="2"/>
  <c r="K6579" i="2" s="1"/>
  <c r="I3147" i="2"/>
  <c r="L6579" i="2" s="1"/>
  <c r="G3147" i="2"/>
  <c r="T3146" i="2"/>
  <c r="S3146" i="2"/>
  <c r="R3146" i="2"/>
  <c r="Q3146" i="2"/>
  <c r="P3146" i="2"/>
  <c r="O3146" i="2"/>
  <c r="N3146" i="2"/>
  <c r="L3146" i="2"/>
  <c r="K3146" i="2"/>
  <c r="J3146" i="2"/>
  <c r="K6894" i="2" s="1"/>
  <c r="I3146" i="2"/>
  <c r="L6894" i="2" s="1"/>
  <c r="G3146" i="2"/>
  <c r="T3145" i="2"/>
  <c r="S3145" i="2"/>
  <c r="R3145" i="2"/>
  <c r="Q3145" i="2"/>
  <c r="P3145" i="2"/>
  <c r="O3145" i="2"/>
  <c r="N3145" i="2"/>
  <c r="L3145" i="2"/>
  <c r="K3145" i="2"/>
  <c r="J3145" i="2"/>
  <c r="K6138" i="2" s="1"/>
  <c r="I3145" i="2"/>
  <c r="L6138" i="2" s="1"/>
  <c r="G3145" i="2"/>
  <c r="T3144" i="2"/>
  <c r="S3144" i="2"/>
  <c r="R3144" i="2"/>
  <c r="Q3144" i="2"/>
  <c r="P3144" i="2"/>
  <c r="O3144" i="2"/>
  <c r="N3144" i="2"/>
  <c r="L3144" i="2"/>
  <c r="K3144" i="2"/>
  <c r="J3144" i="2"/>
  <c r="K9540" i="2" s="1"/>
  <c r="I3144" i="2"/>
  <c r="L9540" i="2" s="1"/>
  <c r="G3144" i="2"/>
  <c r="T3143" i="2"/>
  <c r="S3143" i="2"/>
  <c r="R3143" i="2"/>
  <c r="Q3143" i="2"/>
  <c r="P3143" i="2"/>
  <c r="O3143" i="2"/>
  <c r="N3143" i="2"/>
  <c r="L3143" i="2"/>
  <c r="K3143" i="2"/>
  <c r="J3143" i="2"/>
  <c r="K8212" i="2" s="1"/>
  <c r="I3143" i="2"/>
  <c r="L8212" i="2" s="1"/>
  <c r="G3143" i="2"/>
  <c r="T3142" i="2"/>
  <c r="S3142" i="2"/>
  <c r="R3142" i="2"/>
  <c r="Q3142" i="2"/>
  <c r="P3142" i="2"/>
  <c r="O3142" i="2"/>
  <c r="N3142" i="2"/>
  <c r="L3142" i="2"/>
  <c r="K3142" i="2"/>
  <c r="J3142" i="2"/>
  <c r="K6954" i="2" s="1"/>
  <c r="M2824" i="2" s="1"/>
  <c r="I3142" i="2"/>
  <c r="L6954" i="2" s="1"/>
  <c r="G3142" i="2"/>
  <c r="T3141" i="2"/>
  <c r="S3141" i="2"/>
  <c r="R3141" i="2"/>
  <c r="Q3141" i="2"/>
  <c r="P3141" i="2"/>
  <c r="O3141" i="2"/>
  <c r="N3141" i="2"/>
  <c r="L3141" i="2"/>
  <c r="K3141" i="2"/>
  <c r="J3141" i="2"/>
  <c r="K7445" i="2" s="1"/>
  <c r="I3141" i="2"/>
  <c r="L7445" i="2" s="1"/>
  <c r="G3141" i="2"/>
  <c r="T3140" i="2"/>
  <c r="S3140" i="2"/>
  <c r="R3140" i="2"/>
  <c r="Q3140" i="2"/>
  <c r="P3140" i="2"/>
  <c r="O3140" i="2"/>
  <c r="N3140" i="2"/>
  <c r="M3140" i="2"/>
  <c r="K3140" i="2"/>
  <c r="J3140" i="2"/>
  <c r="K8625" i="2" s="1"/>
  <c r="I3140" i="2"/>
  <c r="L8625" i="2" s="1"/>
  <c r="G3140" i="2"/>
  <c r="T3139" i="2"/>
  <c r="S3139" i="2"/>
  <c r="R3139" i="2"/>
  <c r="Q3139" i="2"/>
  <c r="P3139" i="2"/>
  <c r="O3139" i="2"/>
  <c r="N3139" i="2"/>
  <c r="M3139" i="2"/>
  <c r="K3139" i="2"/>
  <c r="J3139" i="2"/>
  <c r="K7987" i="2" s="1"/>
  <c r="I3139" i="2"/>
  <c r="L7987" i="2" s="1"/>
  <c r="G3139" i="2"/>
  <c r="T3138" i="2"/>
  <c r="S3138" i="2"/>
  <c r="R3138" i="2"/>
  <c r="Q3138" i="2"/>
  <c r="P3138" i="2"/>
  <c r="O3138" i="2"/>
  <c r="N3138" i="2"/>
  <c r="M3138" i="2"/>
  <c r="L3138" i="2"/>
  <c r="K3138" i="2"/>
  <c r="J3138" i="2"/>
  <c r="K9618" i="2" s="1"/>
  <c r="I3138" i="2"/>
  <c r="L9618" i="2" s="1"/>
  <c r="G3138" i="2"/>
  <c r="T3137" i="2"/>
  <c r="S3137" i="2"/>
  <c r="R3137" i="2"/>
  <c r="Q3137" i="2"/>
  <c r="P3137" i="2"/>
  <c r="O3137" i="2"/>
  <c r="N3137" i="2"/>
  <c r="L3137" i="2"/>
  <c r="K3137" i="2"/>
  <c r="J3137" i="2"/>
  <c r="K7215" i="2" s="1"/>
  <c r="I3137" i="2"/>
  <c r="L7215" i="2" s="1"/>
  <c r="G3137" i="2"/>
  <c r="T3136" i="2"/>
  <c r="S3136" i="2"/>
  <c r="R3136" i="2"/>
  <c r="Q3136" i="2"/>
  <c r="P3136" i="2"/>
  <c r="O3136" i="2"/>
  <c r="N3136" i="2"/>
  <c r="L3136" i="2"/>
  <c r="K3136" i="2"/>
  <c r="J3136" i="2"/>
  <c r="K9290" i="2" s="1"/>
  <c r="I3136" i="2"/>
  <c r="L9290" i="2" s="1"/>
  <c r="G3136" i="2"/>
  <c r="T3135" i="2"/>
  <c r="S3135" i="2"/>
  <c r="R3135" i="2"/>
  <c r="Q3135" i="2"/>
  <c r="P3135" i="2"/>
  <c r="O3135" i="2"/>
  <c r="N3135" i="2"/>
  <c r="L3135" i="2"/>
  <c r="K3135" i="2"/>
  <c r="J3135" i="2"/>
  <c r="K6218" i="2" s="1"/>
  <c r="I3135" i="2"/>
  <c r="L6218" i="2" s="1"/>
  <c r="G3135" i="2"/>
  <c r="T3134" i="2"/>
  <c r="S3134" i="2"/>
  <c r="R3134" i="2"/>
  <c r="Q3134" i="2"/>
  <c r="P3134" i="2"/>
  <c r="O3134" i="2"/>
  <c r="N3134" i="2"/>
  <c r="L3134" i="2"/>
  <c r="K3134" i="2"/>
  <c r="J3134" i="2"/>
  <c r="K7587" i="2" s="1"/>
  <c r="I3134" i="2"/>
  <c r="L7587" i="2" s="1"/>
  <c r="G3134" i="2"/>
  <c r="T3133" i="2"/>
  <c r="S3133" i="2"/>
  <c r="R3133" i="2"/>
  <c r="Q3133" i="2"/>
  <c r="P3133" i="2"/>
  <c r="O3133" i="2"/>
  <c r="N3133" i="2"/>
  <c r="L3133" i="2"/>
  <c r="K3133" i="2"/>
  <c r="J3133" i="2"/>
  <c r="K9517" i="2" s="1"/>
  <c r="I3133" i="2"/>
  <c r="L9517" i="2" s="1"/>
  <c r="G3133" i="2"/>
  <c r="T3132" i="2"/>
  <c r="S3132" i="2"/>
  <c r="R3132" i="2"/>
  <c r="Q3132" i="2"/>
  <c r="P3132" i="2"/>
  <c r="O3132" i="2"/>
  <c r="N3132" i="2"/>
  <c r="L3132" i="2"/>
  <c r="K3132" i="2"/>
  <c r="J3132" i="2"/>
  <c r="K8982" i="2" s="1"/>
  <c r="I3132" i="2"/>
  <c r="L8982" i="2" s="1"/>
  <c r="G3132" i="2"/>
  <c r="T3131" i="2"/>
  <c r="S3131" i="2"/>
  <c r="R3131" i="2"/>
  <c r="Q3131" i="2"/>
  <c r="P3131" i="2"/>
  <c r="O3131" i="2"/>
  <c r="N3131" i="2"/>
  <c r="L3131" i="2"/>
  <c r="K3131" i="2"/>
  <c r="J3131" i="2"/>
  <c r="K6822" i="2" s="1"/>
  <c r="I3131" i="2"/>
  <c r="L6822" i="2" s="1"/>
  <c r="G3131" i="2"/>
  <c r="T3130" i="2"/>
  <c r="S3130" i="2"/>
  <c r="R3130" i="2"/>
  <c r="Q3130" i="2"/>
  <c r="P3130" i="2"/>
  <c r="O3130" i="2"/>
  <c r="N3130" i="2"/>
  <c r="L3130" i="2"/>
  <c r="K3130" i="2"/>
  <c r="J3130" i="2"/>
  <c r="K7340" i="2" s="1"/>
  <c r="I3130" i="2"/>
  <c r="L7340" i="2" s="1"/>
  <c r="G3130" i="2"/>
  <c r="T3129" i="2"/>
  <c r="S3129" i="2"/>
  <c r="R3129" i="2"/>
  <c r="Q3129" i="2"/>
  <c r="P3129" i="2"/>
  <c r="O3129" i="2"/>
  <c r="N3129" i="2"/>
  <c r="L3129" i="2"/>
  <c r="K3129" i="2"/>
  <c r="J3129" i="2"/>
  <c r="K7857" i="2" s="1"/>
  <c r="I3129" i="2"/>
  <c r="L7857" i="2" s="1"/>
  <c r="G3129" i="2"/>
  <c r="T3128" i="2"/>
  <c r="S3128" i="2"/>
  <c r="R3128" i="2"/>
  <c r="Q3128" i="2"/>
  <c r="P3128" i="2"/>
  <c r="O3128" i="2"/>
  <c r="N3128" i="2"/>
  <c r="L3128" i="2"/>
  <c r="K3128" i="2"/>
  <c r="J3128" i="2"/>
  <c r="K7060" i="2" s="1"/>
  <c r="I3128" i="2"/>
  <c r="L7060" i="2" s="1"/>
  <c r="G3128" i="2"/>
  <c r="T3127" i="2"/>
  <c r="S3127" i="2"/>
  <c r="R3127" i="2"/>
  <c r="Q3127" i="2"/>
  <c r="P3127" i="2"/>
  <c r="O3127" i="2"/>
  <c r="N3127" i="2"/>
  <c r="L3127" i="2"/>
  <c r="K3127" i="2"/>
  <c r="J3127" i="2"/>
  <c r="K8781" i="2" s="1"/>
  <c r="I3127" i="2"/>
  <c r="L8781" i="2" s="1"/>
  <c r="G3127" i="2"/>
  <c r="T3126" i="2"/>
  <c r="S3126" i="2"/>
  <c r="R3126" i="2"/>
  <c r="Q3126" i="2"/>
  <c r="P3126" i="2"/>
  <c r="O3126" i="2"/>
  <c r="N3126" i="2"/>
  <c r="L3126" i="2"/>
  <c r="K3126" i="2"/>
  <c r="J3126" i="2"/>
  <c r="K8114" i="2" s="1"/>
  <c r="I3126" i="2"/>
  <c r="L8114" i="2" s="1"/>
  <c r="G3126" i="2"/>
  <c r="T3125" i="2"/>
  <c r="S3125" i="2"/>
  <c r="R3125" i="2"/>
  <c r="Q3125" i="2"/>
  <c r="P3125" i="2"/>
  <c r="O3125" i="2"/>
  <c r="N3125" i="2"/>
  <c r="L3125" i="2"/>
  <c r="K3125" i="2"/>
  <c r="J3125" i="2"/>
  <c r="K9354" i="2" s="1"/>
  <c r="I3125" i="2"/>
  <c r="L9354" i="2" s="1"/>
  <c r="G3125" i="2"/>
  <c r="T3124" i="2"/>
  <c r="S3124" i="2"/>
  <c r="R3124" i="2"/>
  <c r="Q3124" i="2"/>
  <c r="P3124" i="2"/>
  <c r="O3124" i="2"/>
  <c r="N3124" i="2"/>
  <c r="L3124" i="2"/>
  <c r="K3124" i="2"/>
  <c r="J3124" i="2"/>
  <c r="K6734" i="2" s="1"/>
  <c r="I3124" i="2"/>
  <c r="L6734" i="2" s="1"/>
  <c r="G3124" i="2"/>
  <c r="T3123" i="2"/>
  <c r="S3123" i="2"/>
  <c r="R3123" i="2"/>
  <c r="Q3123" i="2"/>
  <c r="P3123" i="2"/>
  <c r="O3123" i="2"/>
  <c r="N3123" i="2"/>
  <c r="L3123" i="2"/>
  <c r="K3123" i="2"/>
  <c r="J3123" i="2"/>
  <c r="K7840" i="2" s="1"/>
  <c r="I3123" i="2"/>
  <c r="L7840" i="2" s="1"/>
  <c r="G3123" i="2"/>
  <c r="T3122" i="2"/>
  <c r="S3122" i="2"/>
  <c r="R3122" i="2"/>
  <c r="Q3122" i="2"/>
  <c r="P3122" i="2"/>
  <c r="O3122" i="2"/>
  <c r="N3122" i="2"/>
  <c r="L3122" i="2"/>
  <c r="K3122" i="2"/>
  <c r="J3122" i="2"/>
  <c r="K5998" i="2" s="1"/>
  <c r="M3122" i="2" s="1"/>
  <c r="I3122" i="2"/>
  <c r="L5998" i="2" s="1"/>
  <c r="G3122" i="2"/>
  <c r="T3121" i="2"/>
  <c r="S3121" i="2"/>
  <c r="R3121" i="2"/>
  <c r="Q3121" i="2"/>
  <c r="P3121" i="2"/>
  <c r="O3121" i="2"/>
  <c r="N3121" i="2"/>
  <c r="M3121" i="2"/>
  <c r="L3121" i="2"/>
  <c r="K3121" i="2"/>
  <c r="J3121" i="2"/>
  <c r="K9479" i="2" s="1"/>
  <c r="I3121" i="2"/>
  <c r="L9479" i="2" s="1"/>
  <c r="G3121" i="2"/>
  <c r="T3120" i="2"/>
  <c r="S3120" i="2"/>
  <c r="R3120" i="2"/>
  <c r="Q3120" i="2"/>
  <c r="P3120" i="2"/>
  <c r="O3120" i="2"/>
  <c r="N3120" i="2"/>
  <c r="M3120" i="2"/>
  <c r="L3120" i="2"/>
  <c r="K3120" i="2"/>
  <c r="J3120" i="2"/>
  <c r="K8907" i="2" s="1"/>
  <c r="I3120" i="2"/>
  <c r="L8907" i="2" s="1"/>
  <c r="G3120" i="2"/>
  <c r="T3119" i="2"/>
  <c r="S3119" i="2"/>
  <c r="R3119" i="2"/>
  <c r="Q3119" i="2"/>
  <c r="P3119" i="2"/>
  <c r="O3119" i="2"/>
  <c r="N3119" i="2"/>
  <c r="L3119" i="2"/>
  <c r="K3119" i="2"/>
  <c r="J3119" i="2"/>
  <c r="K7049" i="2" s="1"/>
  <c r="I3119" i="2"/>
  <c r="L7049" i="2" s="1"/>
  <c r="G3119" i="2"/>
  <c r="T3118" i="2"/>
  <c r="S3118" i="2"/>
  <c r="R3118" i="2"/>
  <c r="Q3118" i="2"/>
  <c r="P3118" i="2"/>
  <c r="O3118" i="2"/>
  <c r="N3118" i="2"/>
  <c r="L3118" i="2"/>
  <c r="K3118" i="2"/>
  <c r="J3118" i="2"/>
  <c r="K7856" i="2" s="1"/>
  <c r="M1892" i="2" s="1"/>
  <c r="I3118" i="2"/>
  <c r="L7856" i="2" s="1"/>
  <c r="G3118" i="2"/>
  <c r="T3117" i="2"/>
  <c r="S3117" i="2"/>
  <c r="R3117" i="2"/>
  <c r="Q3117" i="2"/>
  <c r="P3117" i="2"/>
  <c r="O3117" i="2"/>
  <c r="N3117" i="2"/>
  <c r="L3117" i="2"/>
  <c r="K3117" i="2"/>
  <c r="J3117" i="2"/>
  <c r="K9141" i="2" s="1"/>
  <c r="I3117" i="2"/>
  <c r="L9141" i="2" s="1"/>
  <c r="G3117" i="2"/>
  <c r="T3116" i="2"/>
  <c r="S3116" i="2"/>
  <c r="R3116" i="2"/>
  <c r="Q3116" i="2"/>
  <c r="P3116" i="2"/>
  <c r="O3116" i="2"/>
  <c r="N3116" i="2"/>
  <c r="M3116" i="2"/>
  <c r="L3116" i="2"/>
  <c r="K3116" i="2"/>
  <c r="J3116" i="2"/>
  <c r="K7732" i="2" s="1"/>
  <c r="I3116" i="2"/>
  <c r="L7732" i="2" s="1"/>
  <c r="G3116" i="2"/>
  <c r="T3115" i="2"/>
  <c r="S3115" i="2"/>
  <c r="R3115" i="2"/>
  <c r="Q3115" i="2"/>
  <c r="P3115" i="2"/>
  <c r="O3115" i="2"/>
  <c r="N3115" i="2"/>
  <c r="L3115" i="2"/>
  <c r="K3115" i="2"/>
  <c r="J3115" i="2"/>
  <c r="K7444" i="2" s="1"/>
  <c r="I3115" i="2"/>
  <c r="L7444" i="2" s="1"/>
  <c r="G3115" i="2"/>
  <c r="T3114" i="2"/>
  <c r="S3114" i="2"/>
  <c r="R3114" i="2"/>
  <c r="Q3114" i="2"/>
  <c r="P3114" i="2"/>
  <c r="O3114" i="2"/>
  <c r="N3114" i="2"/>
  <c r="M3114" i="2"/>
  <c r="L3114" i="2"/>
  <c r="K3114" i="2"/>
  <c r="J3114" i="2"/>
  <c r="K6884" i="2" s="1"/>
  <c r="I3114" i="2"/>
  <c r="L6884" i="2" s="1"/>
  <c r="G3114" i="2"/>
  <c r="T3113" i="2"/>
  <c r="S3113" i="2"/>
  <c r="R3113" i="2"/>
  <c r="Q3113" i="2"/>
  <c r="P3113" i="2"/>
  <c r="O3113" i="2"/>
  <c r="N3113" i="2"/>
  <c r="M3113" i="2"/>
  <c r="L3113" i="2"/>
  <c r="K3113" i="2"/>
  <c r="J3113" i="2"/>
  <c r="K7598" i="2" s="1"/>
  <c r="M2080" i="2" s="1"/>
  <c r="I3113" i="2"/>
  <c r="L7598" i="2" s="1"/>
  <c r="G3113" i="2"/>
  <c r="T3112" i="2"/>
  <c r="S3112" i="2"/>
  <c r="R3112" i="2"/>
  <c r="Q3112" i="2"/>
  <c r="P3112" i="2"/>
  <c r="O3112" i="2"/>
  <c r="N3112" i="2"/>
  <c r="M3112" i="2"/>
  <c r="L3112" i="2"/>
  <c r="K3112" i="2"/>
  <c r="J3112" i="2"/>
  <c r="K8103" i="2" s="1"/>
  <c r="I3112" i="2"/>
  <c r="L8103" i="2" s="1"/>
  <c r="G3112" i="2"/>
  <c r="T3111" i="2"/>
  <c r="S3111" i="2"/>
  <c r="R3111" i="2"/>
  <c r="Q3111" i="2"/>
  <c r="P3111" i="2"/>
  <c r="O3111" i="2"/>
  <c r="N3111" i="2"/>
  <c r="L3111" i="2"/>
  <c r="K3111" i="2"/>
  <c r="J3111" i="2"/>
  <c r="K6625" i="2" s="1"/>
  <c r="I3111" i="2"/>
  <c r="L6625" i="2" s="1"/>
  <c r="G3111" i="2"/>
  <c r="T3110" i="2"/>
  <c r="S3110" i="2"/>
  <c r="R3110" i="2"/>
  <c r="Q3110" i="2"/>
  <c r="P3110" i="2"/>
  <c r="O3110" i="2"/>
  <c r="N3110" i="2"/>
  <c r="L3110" i="2"/>
  <c r="K3110" i="2"/>
  <c r="J3110" i="2"/>
  <c r="K7663" i="2" s="1"/>
  <c r="I3110" i="2"/>
  <c r="L7663" i="2" s="1"/>
  <c r="G3110" i="2"/>
  <c r="T3109" i="2"/>
  <c r="S3109" i="2"/>
  <c r="R3109" i="2"/>
  <c r="Q3109" i="2"/>
  <c r="P3109" i="2"/>
  <c r="O3109" i="2"/>
  <c r="N3109" i="2"/>
  <c r="L3109" i="2"/>
  <c r="K3109" i="2"/>
  <c r="J3109" i="2"/>
  <c r="K8453" i="2" s="1"/>
  <c r="I3109" i="2"/>
  <c r="L8453" i="2" s="1"/>
  <c r="G3109" i="2"/>
  <c r="T3108" i="2"/>
  <c r="S3108" i="2"/>
  <c r="R3108" i="2"/>
  <c r="Q3108" i="2"/>
  <c r="P3108" i="2"/>
  <c r="O3108" i="2"/>
  <c r="N3108" i="2"/>
  <c r="L3108" i="2"/>
  <c r="K3108" i="2"/>
  <c r="J3108" i="2"/>
  <c r="K6590" i="2" s="1"/>
  <c r="I3108" i="2"/>
  <c r="L6590" i="2" s="1"/>
  <c r="G3108" i="2"/>
  <c r="T3107" i="2"/>
  <c r="S3107" i="2"/>
  <c r="R3107" i="2"/>
  <c r="Q3107" i="2"/>
  <c r="P3107" i="2"/>
  <c r="O3107" i="2"/>
  <c r="N3107" i="2"/>
  <c r="L3107" i="2"/>
  <c r="K3107" i="2"/>
  <c r="J3107" i="2"/>
  <c r="K7202" i="2" s="1"/>
  <c r="I3107" i="2"/>
  <c r="L7202" i="2" s="1"/>
  <c r="G3107" i="2"/>
  <c r="T3106" i="2"/>
  <c r="S3106" i="2"/>
  <c r="R3106" i="2"/>
  <c r="Q3106" i="2"/>
  <c r="P3106" i="2"/>
  <c r="O3106" i="2"/>
  <c r="N3106" i="2"/>
  <c r="L3106" i="2"/>
  <c r="K3106" i="2"/>
  <c r="J3106" i="2"/>
  <c r="K8812" i="2" s="1"/>
  <c r="I3106" i="2"/>
  <c r="L8812" i="2" s="1"/>
  <c r="G3106" i="2"/>
  <c r="T3105" i="2"/>
  <c r="S3105" i="2"/>
  <c r="R3105" i="2"/>
  <c r="Q3105" i="2"/>
  <c r="P3105" i="2"/>
  <c r="O3105" i="2"/>
  <c r="N3105" i="2"/>
  <c r="L3105" i="2"/>
  <c r="K3105" i="2"/>
  <c r="J3105" i="2"/>
  <c r="K9280" i="2" s="1"/>
  <c r="I3105" i="2"/>
  <c r="L9280" i="2" s="1"/>
  <c r="G3105" i="2"/>
  <c r="T3104" i="2"/>
  <c r="S3104" i="2"/>
  <c r="R3104" i="2"/>
  <c r="Q3104" i="2"/>
  <c r="P3104" i="2"/>
  <c r="O3104" i="2"/>
  <c r="N3104" i="2"/>
  <c r="L3104" i="2"/>
  <c r="K3104" i="2"/>
  <c r="J3104" i="2"/>
  <c r="K6286" i="2" s="1"/>
  <c r="I3104" i="2"/>
  <c r="L6286" i="2" s="1"/>
  <c r="G3104" i="2"/>
  <c r="T3103" i="2"/>
  <c r="S3103" i="2"/>
  <c r="R3103" i="2"/>
  <c r="Q3103" i="2"/>
  <c r="P3103" i="2"/>
  <c r="O3103" i="2"/>
  <c r="N3103" i="2"/>
  <c r="M3103" i="2"/>
  <c r="L3103" i="2"/>
  <c r="K3103" i="2"/>
  <c r="J3103" i="2"/>
  <c r="K7381" i="2" s="1"/>
  <c r="I3103" i="2"/>
  <c r="L7381" i="2" s="1"/>
  <c r="G3103" i="2"/>
  <c r="T3102" i="2"/>
  <c r="S3102" i="2"/>
  <c r="R3102" i="2"/>
  <c r="Q3102" i="2"/>
  <c r="P3102" i="2"/>
  <c r="O3102" i="2"/>
  <c r="N3102" i="2"/>
  <c r="M3102" i="2"/>
  <c r="L3102" i="2"/>
  <c r="K3102" i="2"/>
  <c r="J3102" i="2"/>
  <c r="K8341" i="2" s="1"/>
  <c r="M3040" i="2" s="1"/>
  <c r="I3102" i="2"/>
  <c r="L8341" i="2" s="1"/>
  <c r="G3102" i="2"/>
  <c r="T3101" i="2"/>
  <c r="S3101" i="2"/>
  <c r="R3101" i="2"/>
  <c r="Q3101" i="2"/>
  <c r="P3101" i="2"/>
  <c r="O3101" i="2"/>
  <c r="N3101" i="2"/>
  <c r="M3101" i="2"/>
  <c r="K3101" i="2"/>
  <c r="J3101" i="2"/>
  <c r="K6399" i="2" s="1"/>
  <c r="I3101" i="2"/>
  <c r="L6399" i="2" s="1"/>
  <c r="G3101" i="2"/>
  <c r="T3100" i="2"/>
  <c r="S3100" i="2"/>
  <c r="R3100" i="2"/>
  <c r="Q3100" i="2"/>
  <c r="P3100" i="2"/>
  <c r="O3100" i="2"/>
  <c r="N3100" i="2"/>
  <c r="M3100" i="2"/>
  <c r="L3100" i="2"/>
  <c r="K3100" i="2"/>
  <c r="J3100" i="2"/>
  <c r="K6169" i="2" s="1"/>
  <c r="M2531" i="2" s="1"/>
  <c r="I3100" i="2"/>
  <c r="L6169" i="2" s="1"/>
  <c r="G3100" i="2"/>
  <c r="T3099" i="2"/>
  <c r="S3099" i="2"/>
  <c r="R3099" i="2"/>
  <c r="Q3099" i="2"/>
  <c r="P3099" i="2"/>
  <c r="O3099" i="2"/>
  <c r="N3099" i="2"/>
  <c r="L3099" i="2"/>
  <c r="K3099" i="2"/>
  <c r="J3099" i="2"/>
  <c r="K7533" i="2" s="1"/>
  <c r="I3099" i="2"/>
  <c r="L7533" i="2" s="1"/>
  <c r="G3099" i="2"/>
  <c r="T3098" i="2"/>
  <c r="S3098" i="2"/>
  <c r="R3098" i="2"/>
  <c r="Q3098" i="2"/>
  <c r="P3098" i="2"/>
  <c r="O3098" i="2"/>
  <c r="N3098" i="2"/>
  <c r="L3098" i="2"/>
  <c r="K3098" i="2"/>
  <c r="J3098" i="2"/>
  <c r="K7325" i="2" s="1"/>
  <c r="M2206" i="2" s="1"/>
  <c r="I3098" i="2"/>
  <c r="L7325" i="2" s="1"/>
  <c r="G3098" i="2"/>
  <c r="T3097" i="2"/>
  <c r="S3097" i="2"/>
  <c r="R3097" i="2"/>
  <c r="Q3097" i="2"/>
  <c r="P3097" i="2"/>
  <c r="O3097" i="2"/>
  <c r="N3097" i="2"/>
  <c r="L3097" i="2"/>
  <c r="K3097" i="2"/>
  <c r="J3097" i="2"/>
  <c r="K7475" i="2" s="1"/>
  <c r="I3097" i="2"/>
  <c r="L7475" i="2" s="1"/>
  <c r="G3097" i="2"/>
  <c r="T3096" i="2"/>
  <c r="S3096" i="2"/>
  <c r="R3096" i="2"/>
  <c r="Q3096" i="2"/>
  <c r="P3096" i="2"/>
  <c r="O3096" i="2"/>
  <c r="N3096" i="2"/>
  <c r="L3096" i="2"/>
  <c r="K3096" i="2"/>
  <c r="J3096" i="2"/>
  <c r="K7941" i="2" s="1"/>
  <c r="I3096" i="2"/>
  <c r="L7941" i="2" s="1"/>
  <c r="G3096" i="2"/>
  <c r="T3095" i="2"/>
  <c r="S3095" i="2"/>
  <c r="R3095" i="2"/>
  <c r="Q3095" i="2"/>
  <c r="P3095" i="2"/>
  <c r="O3095" i="2"/>
  <c r="N3095" i="2"/>
  <c r="L3095" i="2"/>
  <c r="K3095" i="2"/>
  <c r="J3095" i="2"/>
  <c r="K9054" i="2" s="1"/>
  <c r="I3095" i="2"/>
  <c r="L9054" i="2" s="1"/>
  <c r="G3095" i="2"/>
  <c r="T3094" i="2"/>
  <c r="S3094" i="2"/>
  <c r="R3094" i="2"/>
  <c r="Q3094" i="2"/>
  <c r="P3094" i="2"/>
  <c r="O3094" i="2"/>
  <c r="N3094" i="2"/>
  <c r="M3094" i="2"/>
  <c r="L3094" i="2"/>
  <c r="K3094" i="2"/>
  <c r="J3094" i="2"/>
  <c r="K7546" i="2" s="1"/>
  <c r="I3094" i="2"/>
  <c r="L7546" i="2" s="1"/>
  <c r="G3094" i="2"/>
  <c r="T3093" i="2"/>
  <c r="S3093" i="2"/>
  <c r="R3093" i="2"/>
  <c r="Q3093" i="2"/>
  <c r="P3093" i="2"/>
  <c r="O3093" i="2"/>
  <c r="N3093" i="2"/>
  <c r="M3093" i="2"/>
  <c r="L3093" i="2"/>
  <c r="K3093" i="2"/>
  <c r="J3093" i="2"/>
  <c r="K7517" i="2" s="1"/>
  <c r="I3093" i="2"/>
  <c r="L7517" i="2" s="1"/>
  <c r="G3093" i="2"/>
  <c r="T3092" i="2"/>
  <c r="S3092" i="2"/>
  <c r="R3092" i="2"/>
  <c r="Q3092" i="2"/>
  <c r="P3092" i="2"/>
  <c r="O3092" i="2"/>
  <c r="N3092" i="2"/>
  <c r="M3092" i="2"/>
  <c r="L3092" i="2"/>
  <c r="K3092" i="2"/>
  <c r="J3092" i="2"/>
  <c r="K9289" i="2" s="1"/>
  <c r="I3092" i="2"/>
  <c r="L9289" i="2" s="1"/>
  <c r="G3092" i="2"/>
  <c r="T3091" i="2"/>
  <c r="S3091" i="2"/>
  <c r="R3091" i="2"/>
  <c r="Q3091" i="2"/>
  <c r="P3091" i="2"/>
  <c r="O3091" i="2"/>
  <c r="N3091" i="2"/>
  <c r="M3091" i="2"/>
  <c r="K3091" i="2"/>
  <c r="J3091" i="2"/>
  <c r="K8692" i="2" s="1"/>
  <c r="M1895" i="2" s="1"/>
  <c r="I3091" i="2"/>
  <c r="L8692" i="2" s="1"/>
  <c r="G3091" i="2"/>
  <c r="T3090" i="2"/>
  <c r="S3090" i="2"/>
  <c r="R3090" i="2"/>
  <c r="Q3090" i="2"/>
  <c r="P3090" i="2"/>
  <c r="O3090" i="2"/>
  <c r="N3090" i="2"/>
  <c r="L3090" i="2"/>
  <c r="K3090" i="2"/>
  <c r="J3090" i="2"/>
  <c r="K9617" i="2" s="1"/>
  <c r="I3090" i="2"/>
  <c r="L9617" i="2" s="1"/>
  <c r="G3090" i="2"/>
  <c r="T3089" i="2"/>
  <c r="S3089" i="2"/>
  <c r="R3089" i="2"/>
  <c r="Q3089" i="2"/>
  <c r="P3089" i="2"/>
  <c r="O3089" i="2"/>
  <c r="N3089" i="2"/>
  <c r="L3089" i="2"/>
  <c r="K3089" i="2"/>
  <c r="J3089" i="2"/>
  <c r="K9264" i="2" s="1"/>
  <c r="I3089" i="2"/>
  <c r="L9264" i="2" s="1"/>
  <c r="G3089" i="2"/>
  <c r="T3088" i="2"/>
  <c r="S3088" i="2"/>
  <c r="R3088" i="2"/>
  <c r="Q3088" i="2"/>
  <c r="P3088" i="2"/>
  <c r="O3088" i="2"/>
  <c r="N3088" i="2"/>
  <c r="M3088" i="2"/>
  <c r="L3088" i="2"/>
  <c r="K3088" i="2"/>
  <c r="J3088" i="2"/>
  <c r="K6265" i="2" s="1"/>
  <c r="I3088" i="2"/>
  <c r="L6265" i="2" s="1"/>
  <c r="G3088" i="2"/>
  <c r="T3087" i="2"/>
  <c r="S3087" i="2"/>
  <c r="R3087" i="2"/>
  <c r="Q3087" i="2"/>
  <c r="P3087" i="2"/>
  <c r="O3087" i="2"/>
  <c r="N3087" i="2"/>
  <c r="L3087" i="2"/>
  <c r="K3087" i="2"/>
  <c r="J3087" i="2"/>
  <c r="K8102" i="2" s="1"/>
  <c r="I3087" i="2"/>
  <c r="L8102" i="2" s="1"/>
  <c r="G3087" i="2"/>
  <c r="T3086" i="2"/>
  <c r="S3086" i="2"/>
  <c r="R3086" i="2"/>
  <c r="Q3086" i="2"/>
  <c r="P3086" i="2"/>
  <c r="O3086" i="2"/>
  <c r="N3086" i="2"/>
  <c r="L3086" i="2"/>
  <c r="K3086" i="2"/>
  <c r="J3086" i="2"/>
  <c r="K8211" i="2" s="1"/>
  <c r="I3086" i="2"/>
  <c r="L8211" i="2" s="1"/>
  <c r="G3086" i="2"/>
  <c r="T3085" i="2"/>
  <c r="S3085" i="2"/>
  <c r="R3085" i="2"/>
  <c r="Q3085" i="2"/>
  <c r="P3085" i="2"/>
  <c r="O3085" i="2"/>
  <c r="N3085" i="2"/>
  <c r="L3085" i="2"/>
  <c r="K3085" i="2"/>
  <c r="J3085" i="2"/>
  <c r="K8340" i="2" s="1"/>
  <c r="I3085" i="2"/>
  <c r="L8340" i="2" s="1"/>
  <c r="M4596" i="2" s="1"/>
  <c r="G3085" i="2"/>
  <c r="T3084" i="2"/>
  <c r="S3084" i="2"/>
  <c r="R3084" i="2"/>
  <c r="Q3084" i="2"/>
  <c r="P3084" i="2"/>
  <c r="O3084" i="2"/>
  <c r="N3084" i="2"/>
  <c r="M3084" i="2"/>
  <c r="L3084" i="2"/>
  <c r="K3084" i="2"/>
  <c r="J3084" i="2"/>
  <c r="K8194" i="2" s="1"/>
  <c r="I3084" i="2"/>
  <c r="L8194" i="2" s="1"/>
  <c r="G3084" i="2"/>
  <c r="T3083" i="2"/>
  <c r="S3083" i="2"/>
  <c r="R3083" i="2"/>
  <c r="Q3083" i="2"/>
  <c r="P3083" i="2"/>
  <c r="O3083" i="2"/>
  <c r="N3083" i="2"/>
  <c r="L3083" i="2"/>
  <c r="K3083" i="2"/>
  <c r="J3083" i="2"/>
  <c r="K8780" i="2" s="1"/>
  <c r="I3083" i="2"/>
  <c r="L8780" i="2" s="1"/>
  <c r="G3083" i="2"/>
  <c r="T3082" i="2"/>
  <c r="S3082" i="2"/>
  <c r="R3082" i="2"/>
  <c r="Q3082" i="2"/>
  <c r="P3082" i="2"/>
  <c r="O3082" i="2"/>
  <c r="N3082" i="2"/>
  <c r="L3082" i="2"/>
  <c r="K3082" i="2"/>
  <c r="J3082" i="2"/>
  <c r="K7324" i="2" s="1"/>
  <c r="I3082" i="2"/>
  <c r="L7324" i="2" s="1"/>
  <c r="G3082" i="2"/>
  <c r="T3081" i="2"/>
  <c r="S3081" i="2"/>
  <c r="R3081" i="2"/>
  <c r="Q3081" i="2"/>
  <c r="P3081" i="2"/>
  <c r="O3081" i="2"/>
  <c r="N3081" i="2"/>
  <c r="L3081" i="2"/>
  <c r="K3081" i="2"/>
  <c r="J3081" i="2"/>
  <c r="K7201" i="2" s="1"/>
  <c r="I3081" i="2"/>
  <c r="L7201" i="2" s="1"/>
  <c r="G3081" i="2"/>
  <c r="T3080" i="2"/>
  <c r="S3080" i="2"/>
  <c r="R3080" i="2"/>
  <c r="Q3080" i="2"/>
  <c r="P3080" i="2"/>
  <c r="O3080" i="2"/>
  <c r="N3080" i="2"/>
  <c r="K3080" i="2"/>
  <c r="J3080" i="2"/>
  <c r="K8597" i="2" s="1"/>
  <c r="I3080" i="2"/>
  <c r="L8597" i="2" s="1"/>
  <c r="G3080" i="2"/>
  <c r="T3079" i="2"/>
  <c r="S3079" i="2"/>
  <c r="R3079" i="2"/>
  <c r="Q3079" i="2"/>
  <c r="P3079" i="2"/>
  <c r="O3079" i="2"/>
  <c r="N3079" i="2"/>
  <c r="M3079" i="2"/>
  <c r="L3079" i="2"/>
  <c r="K3079" i="2"/>
  <c r="J3079" i="2"/>
  <c r="K8086" i="2" s="1"/>
  <c r="I3079" i="2"/>
  <c r="L8086" i="2" s="1"/>
  <c r="G3079" i="2"/>
  <c r="T3078" i="2"/>
  <c r="S3078" i="2"/>
  <c r="R3078" i="2"/>
  <c r="Q3078" i="2"/>
  <c r="P3078" i="2"/>
  <c r="O3078" i="2"/>
  <c r="N3078" i="2"/>
  <c r="L3078" i="2"/>
  <c r="K3078" i="2"/>
  <c r="J3078" i="2"/>
  <c r="K7940" i="2" s="1"/>
  <c r="I3078" i="2"/>
  <c r="L7940" i="2" s="1"/>
  <c r="G3078" i="2"/>
  <c r="T3077" i="2"/>
  <c r="S3077" i="2"/>
  <c r="R3077" i="2"/>
  <c r="Q3077" i="2"/>
  <c r="P3077" i="2"/>
  <c r="O3077" i="2"/>
  <c r="N3077" i="2"/>
  <c r="M3077" i="2"/>
  <c r="L3077" i="2"/>
  <c r="K3077" i="2"/>
  <c r="J3077" i="2"/>
  <c r="K6398" i="2" s="1"/>
  <c r="I3077" i="2"/>
  <c r="L6398" i="2" s="1"/>
  <c r="G3077" i="2"/>
  <c r="T3076" i="2"/>
  <c r="S3076" i="2"/>
  <c r="R3076" i="2"/>
  <c r="Q3076" i="2"/>
  <c r="P3076" i="2"/>
  <c r="O3076" i="2"/>
  <c r="N3076" i="2"/>
  <c r="M3076" i="2"/>
  <c r="L3076" i="2"/>
  <c r="K3076" i="2"/>
  <c r="J3076" i="2"/>
  <c r="K9248" i="2" s="1"/>
  <c r="I3076" i="2"/>
  <c r="L9248" i="2" s="1"/>
  <c r="G3076" i="2"/>
  <c r="T3075" i="2"/>
  <c r="S3075" i="2"/>
  <c r="R3075" i="2"/>
  <c r="Q3075" i="2"/>
  <c r="P3075" i="2"/>
  <c r="O3075" i="2"/>
  <c r="N3075" i="2"/>
  <c r="L3075" i="2"/>
  <c r="K3075" i="2"/>
  <c r="J3075" i="2"/>
  <c r="K9377" i="2" s="1"/>
  <c r="I3075" i="2"/>
  <c r="L9377" i="2" s="1"/>
  <c r="G3075" i="2"/>
  <c r="T3074" i="2"/>
  <c r="S3074" i="2"/>
  <c r="R3074" i="2"/>
  <c r="Q3074" i="2"/>
  <c r="P3074" i="2"/>
  <c r="O3074" i="2"/>
  <c r="N3074" i="2"/>
  <c r="L3074" i="2"/>
  <c r="K3074" i="2"/>
  <c r="J3074" i="2"/>
  <c r="K8171" i="2" s="1"/>
  <c r="M2482" i="2" s="1"/>
  <c r="I3074" i="2"/>
  <c r="L8171" i="2" s="1"/>
  <c r="G3074" i="2"/>
  <c r="T3073" i="2"/>
  <c r="S3073" i="2"/>
  <c r="R3073" i="2"/>
  <c r="Q3073" i="2"/>
  <c r="P3073" i="2"/>
  <c r="O3073" i="2"/>
  <c r="N3073" i="2"/>
  <c r="L3073" i="2"/>
  <c r="K3073" i="2"/>
  <c r="J3073" i="2"/>
  <c r="K9053" i="2" s="1"/>
  <c r="I3073" i="2"/>
  <c r="L9053" i="2" s="1"/>
  <c r="G3073" i="2"/>
  <c r="T3072" i="2"/>
  <c r="S3072" i="2"/>
  <c r="R3072" i="2"/>
  <c r="Q3072" i="2"/>
  <c r="P3072" i="2"/>
  <c r="O3072" i="2"/>
  <c r="N3072" i="2"/>
  <c r="L3072" i="2"/>
  <c r="K3072" i="2"/>
  <c r="J3072" i="2"/>
  <c r="K8383" i="2" s="1"/>
  <c r="I3072" i="2"/>
  <c r="L8383" i="2" s="1"/>
  <c r="G3072" i="2"/>
  <c r="T3071" i="2"/>
  <c r="S3071" i="2"/>
  <c r="R3071" i="2"/>
  <c r="Q3071" i="2"/>
  <c r="P3071" i="2"/>
  <c r="O3071" i="2"/>
  <c r="N3071" i="2"/>
  <c r="L3071" i="2"/>
  <c r="K3071" i="2"/>
  <c r="J3071" i="2"/>
  <c r="K9164" i="2" s="1"/>
  <c r="I3071" i="2"/>
  <c r="L9164" i="2" s="1"/>
  <c r="G3071" i="2"/>
  <c r="T3070" i="2"/>
  <c r="S3070" i="2"/>
  <c r="R3070" i="2"/>
  <c r="Q3070" i="2"/>
  <c r="P3070" i="2"/>
  <c r="O3070" i="2"/>
  <c r="N3070" i="2"/>
  <c r="L3070" i="2"/>
  <c r="M6056" i="2" s="1"/>
  <c r="K3070" i="2"/>
  <c r="J3070" i="2"/>
  <c r="K6056" i="2" s="1"/>
  <c r="I3070" i="2"/>
  <c r="L6056" i="2" s="1"/>
  <c r="G3070" i="2"/>
  <c r="T3069" i="2"/>
  <c r="S3069" i="2"/>
  <c r="R3069" i="2"/>
  <c r="Q3069" i="2"/>
  <c r="P3069" i="2"/>
  <c r="O3069" i="2"/>
  <c r="N3069" i="2"/>
  <c r="L3069" i="2"/>
  <c r="K3069" i="2"/>
  <c r="J3069" i="2"/>
  <c r="K6639" i="2" s="1"/>
  <c r="I3069" i="2"/>
  <c r="L6639" i="2" s="1"/>
  <c r="G3069" i="2"/>
  <c r="T3068" i="2"/>
  <c r="S3068" i="2"/>
  <c r="R3068" i="2"/>
  <c r="Q3068" i="2"/>
  <c r="P3068" i="2"/>
  <c r="O3068" i="2"/>
  <c r="N3068" i="2"/>
  <c r="M3068" i="2"/>
  <c r="K3068" i="2"/>
  <c r="J3068" i="2"/>
  <c r="K6098" i="2" s="1"/>
  <c r="I3068" i="2"/>
  <c r="L6098" i="2" s="1"/>
  <c r="G3068" i="2"/>
  <c r="T3067" i="2"/>
  <c r="S3067" i="2"/>
  <c r="R3067" i="2"/>
  <c r="Q3067" i="2"/>
  <c r="P3067" i="2"/>
  <c r="O3067" i="2"/>
  <c r="N3067" i="2"/>
  <c r="M3067" i="2"/>
  <c r="L3067" i="2"/>
  <c r="K3067" i="2"/>
  <c r="J3067" i="2"/>
  <c r="K7951" i="2" s="1"/>
  <c r="I3067" i="2"/>
  <c r="L7951" i="2" s="1"/>
  <c r="G3067" i="2"/>
  <c r="T3066" i="2"/>
  <c r="S3066" i="2"/>
  <c r="R3066" i="2"/>
  <c r="Q3066" i="2"/>
  <c r="P3066" i="2"/>
  <c r="O3066" i="2"/>
  <c r="N3066" i="2"/>
  <c r="M3066" i="2"/>
  <c r="L3066" i="2"/>
  <c r="K3066" i="2"/>
  <c r="J3066" i="2"/>
  <c r="K8210" i="2" s="1"/>
  <c r="I3066" i="2"/>
  <c r="L8210" i="2" s="1"/>
  <c r="G3066" i="2"/>
  <c r="T3065" i="2"/>
  <c r="S3065" i="2"/>
  <c r="R3065" i="2"/>
  <c r="Q3065" i="2"/>
  <c r="P3065" i="2"/>
  <c r="O3065" i="2"/>
  <c r="N3065" i="2"/>
  <c r="L3065" i="2"/>
  <c r="K3065" i="2"/>
  <c r="J3065" i="2"/>
  <c r="K7424" i="2" s="1"/>
  <c r="I3065" i="2"/>
  <c r="L7424" i="2" s="1"/>
  <c r="G3065" i="2"/>
  <c r="T3064" i="2"/>
  <c r="S3064" i="2"/>
  <c r="R3064" i="2"/>
  <c r="Q3064" i="2"/>
  <c r="P3064" i="2"/>
  <c r="O3064" i="2"/>
  <c r="N3064" i="2"/>
  <c r="L3064" i="2"/>
  <c r="K3064" i="2"/>
  <c r="J3064" i="2"/>
  <c r="K9616" i="2" s="1"/>
  <c r="I3064" i="2"/>
  <c r="L9616" i="2" s="1"/>
  <c r="G3064" i="2"/>
  <c r="T3063" i="2"/>
  <c r="S3063" i="2"/>
  <c r="R3063" i="2"/>
  <c r="Q3063" i="2"/>
  <c r="P3063" i="2"/>
  <c r="O3063" i="2"/>
  <c r="N3063" i="2"/>
  <c r="L3063" i="2"/>
  <c r="K3063" i="2"/>
  <c r="J3063" i="2"/>
  <c r="K7505" i="2" s="1"/>
  <c r="I3063" i="2"/>
  <c r="L7505" i="2" s="1"/>
  <c r="G3063" i="2"/>
  <c r="T3062" i="2"/>
  <c r="S3062" i="2"/>
  <c r="R3062" i="2"/>
  <c r="Q3062" i="2"/>
  <c r="P3062" i="2"/>
  <c r="O3062" i="2"/>
  <c r="N3062" i="2"/>
  <c r="L3062" i="2"/>
  <c r="K3062" i="2"/>
  <c r="J3062" i="2"/>
  <c r="K6717" i="2" s="1"/>
  <c r="I3062" i="2"/>
  <c r="L6717" i="2" s="1"/>
  <c r="G3062" i="2"/>
  <c r="T3061" i="2"/>
  <c r="S3061" i="2"/>
  <c r="R3061" i="2"/>
  <c r="Q3061" i="2"/>
  <c r="P3061" i="2"/>
  <c r="O3061" i="2"/>
  <c r="N3061" i="2"/>
  <c r="L3061" i="2"/>
  <c r="K3061" i="2"/>
  <c r="J3061" i="2"/>
  <c r="K8499" i="2" s="1"/>
  <c r="I3061" i="2"/>
  <c r="L8499" i="2" s="1"/>
  <c r="G3061" i="2"/>
  <c r="T3060" i="2"/>
  <c r="S3060" i="2"/>
  <c r="R3060" i="2"/>
  <c r="Q3060" i="2"/>
  <c r="P3060" i="2"/>
  <c r="O3060" i="2"/>
  <c r="N3060" i="2"/>
  <c r="L3060" i="2"/>
  <c r="K3060" i="2"/>
  <c r="J3060" i="2"/>
  <c r="K7980" i="2" s="1"/>
  <c r="I3060" i="2"/>
  <c r="L7980" i="2" s="1"/>
  <c r="G3060" i="2"/>
  <c r="T3059" i="2"/>
  <c r="S3059" i="2"/>
  <c r="R3059" i="2"/>
  <c r="Q3059" i="2"/>
  <c r="P3059" i="2"/>
  <c r="O3059" i="2"/>
  <c r="N3059" i="2"/>
  <c r="L3059" i="2"/>
  <c r="K3059" i="2"/>
  <c r="J3059" i="2"/>
  <c r="K6168" i="2" s="1"/>
  <c r="I3059" i="2"/>
  <c r="L6168" i="2" s="1"/>
  <c r="G3059" i="2"/>
  <c r="T3058" i="2"/>
  <c r="S3058" i="2"/>
  <c r="R3058" i="2"/>
  <c r="Q3058" i="2"/>
  <c r="P3058" i="2"/>
  <c r="O3058" i="2"/>
  <c r="N3058" i="2"/>
  <c r="L3058" i="2"/>
  <c r="K3058" i="2"/>
  <c r="J3058" i="2"/>
  <c r="K7423" i="2" s="1"/>
  <c r="I3058" i="2"/>
  <c r="L7423" i="2" s="1"/>
  <c r="G3058" i="2"/>
  <c r="T3057" i="2"/>
  <c r="S3057" i="2"/>
  <c r="R3057" i="2"/>
  <c r="Q3057" i="2"/>
  <c r="P3057" i="2"/>
  <c r="O3057" i="2"/>
  <c r="N3057" i="2"/>
  <c r="L3057" i="2"/>
  <c r="K3057" i="2"/>
  <c r="J3057" i="2"/>
  <c r="K7662" i="2" s="1"/>
  <c r="I3057" i="2"/>
  <c r="L7662" i="2" s="1"/>
  <c r="G3057" i="2"/>
  <c r="T3056" i="2"/>
  <c r="S3056" i="2"/>
  <c r="R3056" i="2"/>
  <c r="Q3056" i="2"/>
  <c r="P3056" i="2"/>
  <c r="O3056" i="2"/>
  <c r="N3056" i="2"/>
  <c r="M3056" i="2"/>
  <c r="L3056" i="2"/>
  <c r="K3056" i="2"/>
  <c r="J3056" i="2"/>
  <c r="K7628" i="2" s="1"/>
  <c r="I3056" i="2"/>
  <c r="L7628" i="2" s="1"/>
  <c r="G3056" i="2"/>
  <c r="T3055" i="2"/>
  <c r="S3055" i="2"/>
  <c r="R3055" i="2"/>
  <c r="Q3055" i="2"/>
  <c r="P3055" i="2"/>
  <c r="O3055" i="2"/>
  <c r="N3055" i="2"/>
  <c r="M3055" i="2"/>
  <c r="L3055" i="2"/>
  <c r="M9425" i="2" s="1"/>
  <c r="K3055" i="2"/>
  <c r="J3055" i="2"/>
  <c r="K9425" i="2" s="1"/>
  <c r="I3055" i="2"/>
  <c r="L9425" i="2" s="1"/>
  <c r="G3055" i="2"/>
  <c r="T3054" i="2"/>
  <c r="S3054" i="2"/>
  <c r="R3054" i="2"/>
  <c r="Q3054" i="2"/>
  <c r="P3054" i="2"/>
  <c r="O3054" i="2"/>
  <c r="N3054" i="2"/>
  <c r="M3054" i="2"/>
  <c r="L3054" i="2"/>
  <c r="K3054" i="2"/>
  <c r="J3054" i="2"/>
  <c r="K6185" i="2" s="1"/>
  <c r="I3054" i="2"/>
  <c r="L6185" i="2" s="1"/>
  <c r="G3054" i="2"/>
  <c r="T3053" i="2"/>
  <c r="S3053" i="2"/>
  <c r="R3053" i="2"/>
  <c r="Q3053" i="2"/>
  <c r="P3053" i="2"/>
  <c r="O3053" i="2"/>
  <c r="N3053" i="2"/>
  <c r="L3053" i="2"/>
  <c r="K3053" i="2"/>
  <c r="J3053" i="2"/>
  <c r="K6578" i="2" s="1"/>
  <c r="I3053" i="2"/>
  <c r="L6578" i="2" s="1"/>
  <c r="G3053" i="2"/>
  <c r="T3052" i="2"/>
  <c r="S3052" i="2"/>
  <c r="R3052" i="2"/>
  <c r="Q3052" i="2"/>
  <c r="P3052" i="2"/>
  <c r="O3052" i="2"/>
  <c r="N3052" i="2"/>
  <c r="L3052" i="2"/>
  <c r="K3052" i="2"/>
  <c r="J3052" i="2"/>
  <c r="K6112" i="2" s="1"/>
  <c r="I3052" i="2"/>
  <c r="L6112" i="2" s="1"/>
  <c r="G3052" i="2"/>
  <c r="T3051" i="2"/>
  <c r="S3051" i="2"/>
  <c r="R3051" i="2"/>
  <c r="Q3051" i="2"/>
  <c r="P3051" i="2"/>
  <c r="O3051" i="2"/>
  <c r="N3051" i="2"/>
  <c r="M3051" i="2"/>
  <c r="L3051" i="2"/>
  <c r="K3051" i="2"/>
  <c r="J3051" i="2"/>
  <c r="K7010" i="2" s="1"/>
  <c r="I3051" i="2"/>
  <c r="L7010" i="2" s="1"/>
  <c r="G3051" i="2"/>
  <c r="T3050" i="2"/>
  <c r="S3050" i="2"/>
  <c r="R3050" i="2"/>
  <c r="Q3050" i="2"/>
  <c r="P3050" i="2"/>
  <c r="O3050" i="2"/>
  <c r="N3050" i="2"/>
  <c r="M3050" i="2"/>
  <c r="L3050" i="2"/>
  <c r="K3050" i="2"/>
  <c r="J3050" i="2"/>
  <c r="K6751" i="2" s="1"/>
  <c r="I3050" i="2"/>
  <c r="L6751" i="2" s="1"/>
  <c r="G3050" i="2"/>
  <c r="T3049" i="2"/>
  <c r="S3049" i="2"/>
  <c r="R3049" i="2"/>
  <c r="Q3049" i="2"/>
  <c r="P3049" i="2"/>
  <c r="O3049" i="2"/>
  <c r="N3049" i="2"/>
  <c r="L3049" i="2"/>
  <c r="K3049" i="2"/>
  <c r="J3049" i="2"/>
  <c r="K9466" i="2" s="1"/>
  <c r="I3049" i="2"/>
  <c r="L9466" i="2" s="1"/>
  <c r="G3049" i="2"/>
  <c r="T3048" i="2"/>
  <c r="S3048" i="2"/>
  <c r="R3048" i="2"/>
  <c r="Q3048" i="2"/>
  <c r="P3048" i="2"/>
  <c r="O3048" i="2"/>
  <c r="N3048" i="2"/>
  <c r="L3048" i="2"/>
  <c r="K3048" i="2"/>
  <c r="J3048" i="2"/>
  <c r="K9087" i="2" s="1"/>
  <c r="I3048" i="2"/>
  <c r="L9087" i="2" s="1"/>
  <c r="M3804" i="2" s="1"/>
  <c r="G3048" i="2"/>
  <c r="T3047" i="2"/>
  <c r="S3047" i="2"/>
  <c r="R3047" i="2"/>
  <c r="Q3047" i="2"/>
  <c r="P3047" i="2"/>
  <c r="O3047" i="2"/>
  <c r="N3047" i="2"/>
  <c r="M3047" i="2"/>
  <c r="L3047" i="2"/>
  <c r="K3047" i="2"/>
  <c r="J3047" i="2"/>
  <c r="K6577" i="2" s="1"/>
  <c r="I3047" i="2"/>
  <c r="L6577" i="2" s="1"/>
  <c r="G3047" i="2"/>
  <c r="T3046" i="2"/>
  <c r="S3046" i="2"/>
  <c r="R3046" i="2"/>
  <c r="Q3046" i="2"/>
  <c r="P3046" i="2"/>
  <c r="O3046" i="2"/>
  <c r="N3046" i="2"/>
  <c r="M3046" i="2"/>
  <c r="L3046" i="2"/>
  <c r="K3046" i="2"/>
  <c r="J3046" i="2"/>
  <c r="K7227" i="2" s="1"/>
  <c r="I3046" i="2"/>
  <c r="L7227" i="2" s="1"/>
  <c r="G3046" i="2"/>
  <c r="T3045" i="2"/>
  <c r="S3045" i="2"/>
  <c r="R3045" i="2"/>
  <c r="Q3045" i="2"/>
  <c r="P3045" i="2"/>
  <c r="O3045" i="2"/>
  <c r="N3045" i="2"/>
  <c r="M3045" i="2"/>
  <c r="L3045" i="2"/>
  <c r="K3045" i="2"/>
  <c r="J3045" i="2"/>
  <c r="K8260" i="2" s="1"/>
  <c r="I3045" i="2"/>
  <c r="L8260" i="2" s="1"/>
  <c r="G3045" i="2"/>
  <c r="T3044" i="2"/>
  <c r="S3044" i="2"/>
  <c r="R3044" i="2"/>
  <c r="Q3044" i="2"/>
  <c r="P3044" i="2"/>
  <c r="O3044" i="2"/>
  <c r="N3044" i="2"/>
  <c r="M3044" i="2"/>
  <c r="L3044" i="2"/>
  <c r="K3044" i="2"/>
  <c r="J3044" i="2"/>
  <c r="K9353" i="2" s="1"/>
  <c r="I3044" i="2"/>
  <c r="L9353" i="2" s="1"/>
  <c r="G3044" i="2"/>
  <c r="T3043" i="2"/>
  <c r="S3043" i="2"/>
  <c r="R3043" i="2"/>
  <c r="Q3043" i="2"/>
  <c r="P3043" i="2"/>
  <c r="O3043" i="2"/>
  <c r="N3043" i="2"/>
  <c r="M3043" i="2"/>
  <c r="L3043" i="2"/>
  <c r="K3043" i="2"/>
  <c r="J3043" i="2"/>
  <c r="K8596" i="2" s="1"/>
  <c r="I3043" i="2"/>
  <c r="L8596" i="2" s="1"/>
  <c r="G3043" i="2"/>
  <c r="T3042" i="2"/>
  <c r="S3042" i="2"/>
  <c r="R3042" i="2"/>
  <c r="Q3042" i="2"/>
  <c r="P3042" i="2"/>
  <c r="O3042" i="2"/>
  <c r="N3042" i="2"/>
  <c r="M3042" i="2"/>
  <c r="K3042" i="2"/>
  <c r="J3042" i="2"/>
  <c r="K7871" i="2" s="1"/>
  <c r="I3042" i="2"/>
  <c r="L7871" i="2" s="1"/>
  <c r="G3042" i="2"/>
  <c r="T3041" i="2"/>
  <c r="S3041" i="2"/>
  <c r="R3041" i="2"/>
  <c r="Q3041" i="2"/>
  <c r="P3041" i="2"/>
  <c r="O3041" i="2"/>
  <c r="N3041" i="2"/>
  <c r="L3041" i="2"/>
  <c r="K3041" i="2"/>
  <c r="J3041" i="2"/>
  <c r="K9478" i="2" s="1"/>
  <c r="I3041" i="2"/>
  <c r="L9478" i="2" s="1"/>
  <c r="G3041" i="2"/>
  <c r="T3040" i="2"/>
  <c r="S3040" i="2"/>
  <c r="R3040" i="2"/>
  <c r="Q3040" i="2"/>
  <c r="P3040" i="2"/>
  <c r="O3040" i="2"/>
  <c r="N3040" i="2"/>
  <c r="L3040" i="2"/>
  <c r="K3040" i="2"/>
  <c r="J3040" i="2"/>
  <c r="K6167" i="2" s="1"/>
  <c r="I3040" i="2"/>
  <c r="L6167" i="2" s="1"/>
  <c r="G3040" i="2"/>
  <c r="T3039" i="2"/>
  <c r="S3039" i="2"/>
  <c r="R3039" i="2"/>
  <c r="Q3039" i="2"/>
  <c r="P3039" i="2"/>
  <c r="O3039" i="2"/>
  <c r="N3039" i="2"/>
  <c r="L3039" i="2"/>
  <c r="K3039" i="2"/>
  <c r="J3039" i="2"/>
  <c r="K6313" i="2" s="1"/>
  <c r="I3039" i="2"/>
  <c r="L6313" i="2" s="1"/>
  <c r="G3039" i="2"/>
  <c r="T3038" i="2"/>
  <c r="S3038" i="2"/>
  <c r="R3038" i="2"/>
  <c r="Q3038" i="2"/>
  <c r="P3038" i="2"/>
  <c r="O3038" i="2"/>
  <c r="N3038" i="2"/>
  <c r="L3038" i="2"/>
  <c r="K3038" i="2"/>
  <c r="J3038" i="2"/>
  <c r="K8796" i="2" s="1"/>
  <c r="I3038" i="2"/>
  <c r="L8796" i="2" s="1"/>
  <c r="G3038" i="2"/>
  <c r="T3037" i="2"/>
  <c r="S3037" i="2"/>
  <c r="R3037" i="2"/>
  <c r="Q3037" i="2"/>
  <c r="P3037" i="2"/>
  <c r="O3037" i="2"/>
  <c r="N3037" i="2"/>
  <c r="L3037" i="2"/>
  <c r="K3037" i="2"/>
  <c r="J3037" i="2"/>
  <c r="K7033" i="2" s="1"/>
  <c r="I3037" i="2"/>
  <c r="L7033" i="2" s="1"/>
  <c r="G3037" i="2"/>
  <c r="T3036" i="2"/>
  <c r="S3036" i="2"/>
  <c r="R3036" i="2"/>
  <c r="Q3036" i="2"/>
  <c r="P3036" i="2"/>
  <c r="O3036" i="2"/>
  <c r="N3036" i="2"/>
  <c r="L3036" i="2"/>
  <c r="K3036" i="2"/>
  <c r="J3036" i="2"/>
  <c r="K8767" i="2" s="1"/>
  <c r="I3036" i="2"/>
  <c r="L8767" i="2" s="1"/>
  <c r="G3036" i="2"/>
  <c r="T3035" i="2"/>
  <c r="S3035" i="2"/>
  <c r="R3035" i="2"/>
  <c r="Q3035" i="2"/>
  <c r="P3035" i="2"/>
  <c r="O3035" i="2"/>
  <c r="N3035" i="2"/>
  <c r="L3035" i="2"/>
  <c r="K3035" i="2"/>
  <c r="J3035" i="2"/>
  <c r="K5997" i="2" s="1"/>
  <c r="I3035" i="2"/>
  <c r="L5997" i="2" s="1"/>
  <c r="G3035" i="2"/>
  <c r="T3034" i="2"/>
  <c r="S3034" i="2"/>
  <c r="R3034" i="2"/>
  <c r="Q3034" i="2"/>
  <c r="P3034" i="2"/>
  <c r="O3034" i="2"/>
  <c r="N3034" i="2"/>
  <c r="M3034" i="2"/>
  <c r="L3034" i="2"/>
  <c r="K3034" i="2"/>
  <c r="J3034" i="2"/>
  <c r="K9126" i="2" s="1"/>
  <c r="I3034" i="2"/>
  <c r="L9126" i="2" s="1"/>
  <c r="M2863" i="2" s="1"/>
  <c r="G3034" i="2"/>
  <c r="T3033" i="2"/>
  <c r="S3033" i="2"/>
  <c r="R3033" i="2"/>
  <c r="Q3033" i="2"/>
  <c r="P3033" i="2"/>
  <c r="O3033" i="2"/>
  <c r="N3033" i="2"/>
  <c r="M3033" i="2"/>
  <c r="L3033" i="2"/>
  <c r="K3033" i="2"/>
  <c r="J3033" i="2"/>
  <c r="K9125" i="2" s="1"/>
  <c r="I3033" i="2"/>
  <c r="L9125" i="2" s="1"/>
  <c r="G3033" i="2"/>
  <c r="T3032" i="2"/>
  <c r="S3032" i="2"/>
  <c r="R3032" i="2"/>
  <c r="Q3032" i="2"/>
  <c r="P3032" i="2"/>
  <c r="O3032" i="2"/>
  <c r="N3032" i="2"/>
  <c r="M3032" i="2"/>
  <c r="L3032" i="2"/>
  <c r="K3032" i="2"/>
  <c r="J3032" i="2"/>
  <c r="K6869" i="2" s="1"/>
  <c r="I3032" i="2"/>
  <c r="L6869" i="2" s="1"/>
  <c r="G3032" i="2"/>
  <c r="T3031" i="2"/>
  <c r="S3031" i="2"/>
  <c r="R3031" i="2"/>
  <c r="Q3031" i="2"/>
  <c r="P3031" i="2"/>
  <c r="O3031" i="2"/>
  <c r="N3031" i="2"/>
  <c r="L3031" i="2"/>
  <c r="K3031" i="2"/>
  <c r="J3031" i="2"/>
  <c r="K8587" i="2" s="1"/>
  <c r="I3031" i="2"/>
  <c r="L8587" i="2" s="1"/>
  <c r="G3031" i="2"/>
  <c r="T3030" i="2"/>
  <c r="S3030" i="2"/>
  <c r="R3030" i="2"/>
  <c r="Q3030" i="2"/>
  <c r="P3030" i="2"/>
  <c r="O3030" i="2"/>
  <c r="N3030" i="2"/>
  <c r="L3030" i="2"/>
  <c r="K3030" i="2"/>
  <c r="J3030" i="2"/>
  <c r="K8856" i="2" s="1"/>
  <c r="I3030" i="2"/>
  <c r="L8856" i="2" s="1"/>
  <c r="G3030" i="2"/>
  <c r="T3029" i="2"/>
  <c r="S3029" i="2"/>
  <c r="R3029" i="2"/>
  <c r="Q3029" i="2"/>
  <c r="P3029" i="2"/>
  <c r="O3029" i="2"/>
  <c r="N3029" i="2"/>
  <c r="L3029" i="2"/>
  <c r="K3029" i="2"/>
  <c r="J3029" i="2"/>
  <c r="K6026" i="2" s="1"/>
  <c r="M2897" i="2" s="1"/>
  <c r="I3029" i="2"/>
  <c r="L6026" i="2" s="1"/>
  <c r="G3029" i="2"/>
  <c r="T3028" i="2"/>
  <c r="S3028" i="2"/>
  <c r="R3028" i="2"/>
  <c r="Q3028" i="2"/>
  <c r="P3028" i="2"/>
  <c r="O3028" i="2"/>
  <c r="N3028" i="2"/>
  <c r="L3028" i="2"/>
  <c r="K3028" i="2"/>
  <c r="J3028" i="2"/>
  <c r="K6529" i="2" s="1"/>
  <c r="I3028" i="2"/>
  <c r="L6529" i="2" s="1"/>
  <c r="G3028" i="2"/>
  <c r="T3027" i="2"/>
  <c r="S3027" i="2"/>
  <c r="R3027" i="2"/>
  <c r="Q3027" i="2"/>
  <c r="P3027" i="2"/>
  <c r="O3027" i="2"/>
  <c r="N3027" i="2"/>
  <c r="L3027" i="2"/>
  <c r="K3027" i="2"/>
  <c r="J3027" i="2"/>
  <c r="K9263" i="2" s="1"/>
  <c r="I3027" i="2"/>
  <c r="L9263" i="2" s="1"/>
  <c r="G3027" i="2"/>
  <c r="T3026" i="2"/>
  <c r="S3026" i="2"/>
  <c r="R3026" i="2"/>
  <c r="Q3026" i="2"/>
  <c r="P3026" i="2"/>
  <c r="O3026" i="2"/>
  <c r="N3026" i="2"/>
  <c r="L3026" i="2"/>
  <c r="K3026" i="2"/>
  <c r="J3026" i="2"/>
  <c r="K7200" i="2" s="1"/>
  <c r="I3026" i="2"/>
  <c r="L7200" i="2" s="1"/>
  <c r="M4827" i="2" s="1"/>
  <c r="G3026" i="2"/>
  <c r="T3025" i="2"/>
  <c r="S3025" i="2"/>
  <c r="R3025" i="2"/>
  <c r="Q3025" i="2"/>
  <c r="P3025" i="2"/>
  <c r="O3025" i="2"/>
  <c r="N3025" i="2"/>
  <c r="L3025" i="2"/>
  <c r="K3025" i="2"/>
  <c r="J3025" i="2"/>
  <c r="K9086" i="2" s="1"/>
  <c r="I3025" i="2"/>
  <c r="L9086" i="2" s="1"/>
  <c r="G3025" i="2"/>
  <c r="T3024" i="2"/>
  <c r="S3024" i="2"/>
  <c r="R3024" i="2"/>
  <c r="Q3024" i="2"/>
  <c r="P3024" i="2"/>
  <c r="O3024" i="2"/>
  <c r="N3024" i="2"/>
  <c r="L3024" i="2"/>
  <c r="K3024" i="2"/>
  <c r="J3024" i="2"/>
  <c r="K8995" i="2" s="1"/>
  <c r="I3024" i="2"/>
  <c r="L8995" i="2" s="1"/>
  <c r="G3024" i="2"/>
  <c r="T3023" i="2"/>
  <c r="S3023" i="2"/>
  <c r="R3023" i="2"/>
  <c r="Q3023" i="2"/>
  <c r="P3023" i="2"/>
  <c r="O3023" i="2"/>
  <c r="N3023" i="2"/>
  <c r="L3023" i="2"/>
  <c r="K3023" i="2"/>
  <c r="J3023" i="2"/>
  <c r="K7803" i="2" s="1"/>
  <c r="I3023" i="2"/>
  <c r="L7803" i="2" s="1"/>
  <c r="G3023" i="2"/>
  <c r="T3022" i="2"/>
  <c r="S3022" i="2"/>
  <c r="R3022" i="2"/>
  <c r="Q3022" i="2"/>
  <c r="P3022" i="2"/>
  <c r="O3022" i="2"/>
  <c r="N3022" i="2"/>
  <c r="L3022" i="2"/>
  <c r="K3022" i="2"/>
  <c r="J3022" i="2"/>
  <c r="K9189" i="2" s="1"/>
  <c r="I3022" i="2"/>
  <c r="L9189" i="2" s="1"/>
  <c r="G3022" i="2"/>
  <c r="T3021" i="2"/>
  <c r="S3021" i="2"/>
  <c r="R3021" i="2"/>
  <c r="Q3021" i="2"/>
  <c r="P3021" i="2"/>
  <c r="O3021" i="2"/>
  <c r="N3021" i="2"/>
  <c r="L3021" i="2"/>
  <c r="K3021" i="2"/>
  <c r="J3021" i="2"/>
  <c r="K8981" i="2" s="1"/>
  <c r="I3021" i="2"/>
  <c r="L8981" i="2" s="1"/>
  <c r="G3021" i="2"/>
  <c r="T3020" i="2"/>
  <c r="S3020" i="2"/>
  <c r="R3020" i="2"/>
  <c r="Q3020" i="2"/>
  <c r="P3020" i="2"/>
  <c r="O3020" i="2"/>
  <c r="N3020" i="2"/>
  <c r="L3020" i="2"/>
  <c r="K3020" i="2"/>
  <c r="J3020" i="2"/>
  <c r="K6234" i="2" s="1"/>
  <c r="I3020" i="2"/>
  <c r="L6234" i="2" s="1"/>
  <c r="G3020" i="2"/>
  <c r="T3019" i="2"/>
  <c r="S3019" i="2"/>
  <c r="R3019" i="2"/>
  <c r="Q3019" i="2"/>
  <c r="P3019" i="2"/>
  <c r="O3019" i="2"/>
  <c r="N3019" i="2"/>
  <c r="L3019" i="2"/>
  <c r="K3019" i="2"/>
  <c r="J3019" i="2"/>
  <c r="K6716" i="2" s="1"/>
  <c r="I3019" i="2"/>
  <c r="L6716" i="2" s="1"/>
  <c r="G3019" i="2"/>
  <c r="T3018" i="2"/>
  <c r="S3018" i="2"/>
  <c r="R3018" i="2"/>
  <c r="Q3018" i="2"/>
  <c r="P3018" i="2"/>
  <c r="O3018" i="2"/>
  <c r="N3018" i="2"/>
  <c r="L3018" i="2"/>
  <c r="K3018" i="2"/>
  <c r="J3018" i="2"/>
  <c r="K7979" i="2" s="1"/>
  <c r="I3018" i="2"/>
  <c r="L7979" i="2" s="1"/>
  <c r="G3018" i="2"/>
  <c r="T3017" i="2"/>
  <c r="S3017" i="2"/>
  <c r="R3017" i="2"/>
  <c r="Q3017" i="2"/>
  <c r="P3017" i="2"/>
  <c r="O3017" i="2"/>
  <c r="N3017" i="2"/>
  <c r="L3017" i="2"/>
  <c r="K3017" i="2"/>
  <c r="J3017" i="2"/>
  <c r="K6191" i="2" s="1"/>
  <c r="I3017" i="2"/>
  <c r="L6191" i="2" s="1"/>
  <c r="G3017" i="2"/>
  <c r="T3016" i="2"/>
  <c r="S3016" i="2"/>
  <c r="R3016" i="2"/>
  <c r="Q3016" i="2"/>
  <c r="P3016" i="2"/>
  <c r="O3016" i="2"/>
  <c r="N3016" i="2"/>
  <c r="L3016" i="2"/>
  <c r="K3016" i="2"/>
  <c r="J3016" i="2"/>
  <c r="K7773" i="2" s="1"/>
  <c r="I3016" i="2"/>
  <c r="L7773" i="2" s="1"/>
  <c r="G3016" i="2"/>
  <c r="T3015" i="2"/>
  <c r="S3015" i="2"/>
  <c r="R3015" i="2"/>
  <c r="Q3015" i="2"/>
  <c r="P3015" i="2"/>
  <c r="O3015" i="2"/>
  <c r="N3015" i="2"/>
  <c r="L3015" i="2"/>
  <c r="K3015" i="2"/>
  <c r="J3015" i="2"/>
  <c r="K7059" i="2" s="1"/>
  <c r="I3015" i="2"/>
  <c r="L7059" i="2" s="1"/>
  <c r="G3015" i="2"/>
  <c r="T3014" i="2"/>
  <c r="S3014" i="2"/>
  <c r="R3014" i="2"/>
  <c r="Q3014" i="2"/>
  <c r="P3014" i="2"/>
  <c r="O3014" i="2"/>
  <c r="N3014" i="2"/>
  <c r="L3014" i="2"/>
  <c r="K3014" i="2"/>
  <c r="J3014" i="2"/>
  <c r="K7516" i="2" s="1"/>
  <c r="I3014" i="2"/>
  <c r="L7516" i="2" s="1"/>
  <c r="G3014" i="2"/>
  <c r="T3013" i="2"/>
  <c r="S3013" i="2"/>
  <c r="R3013" i="2"/>
  <c r="Q3013" i="2"/>
  <c r="P3013" i="2"/>
  <c r="O3013" i="2"/>
  <c r="N3013" i="2"/>
  <c r="L3013" i="2"/>
  <c r="K3013" i="2"/>
  <c r="J3013" i="2"/>
  <c r="K8022" i="2" s="1"/>
  <c r="I3013" i="2"/>
  <c r="L8022" i="2" s="1"/>
  <c r="G3013" i="2"/>
  <c r="T3012" i="2"/>
  <c r="S3012" i="2"/>
  <c r="R3012" i="2"/>
  <c r="Q3012" i="2"/>
  <c r="P3012" i="2"/>
  <c r="O3012" i="2"/>
  <c r="N3012" i="2"/>
  <c r="L3012" i="2"/>
  <c r="K3012" i="2"/>
  <c r="J3012" i="2"/>
  <c r="K7532" i="2" s="1"/>
  <c r="I3012" i="2"/>
  <c r="L7532" i="2" s="1"/>
  <c r="G3012" i="2"/>
  <c r="T3011" i="2"/>
  <c r="S3011" i="2"/>
  <c r="R3011" i="2"/>
  <c r="Q3011" i="2"/>
  <c r="P3011" i="2"/>
  <c r="O3011" i="2"/>
  <c r="N3011" i="2"/>
  <c r="L3011" i="2"/>
  <c r="K3011" i="2"/>
  <c r="J3011" i="2"/>
  <c r="K6081" i="2" s="1"/>
  <c r="I3011" i="2"/>
  <c r="L6081" i="2" s="1"/>
  <c r="G3011" i="2"/>
  <c r="T3010" i="2"/>
  <c r="S3010" i="2"/>
  <c r="R3010" i="2"/>
  <c r="Q3010" i="2"/>
  <c r="P3010" i="2"/>
  <c r="O3010" i="2"/>
  <c r="N3010" i="2"/>
  <c r="L3010" i="2"/>
  <c r="K3010" i="2"/>
  <c r="J3010" i="2"/>
  <c r="K8296" i="2" s="1"/>
  <c r="M2277" i="2" s="1"/>
  <c r="I3010" i="2"/>
  <c r="L8296" i="2" s="1"/>
  <c r="G3010" i="2"/>
  <c r="T3009" i="2"/>
  <c r="S3009" i="2"/>
  <c r="R3009" i="2"/>
  <c r="Q3009" i="2"/>
  <c r="P3009" i="2"/>
  <c r="O3009" i="2"/>
  <c r="N3009" i="2"/>
  <c r="L3009" i="2"/>
  <c r="K3009" i="2"/>
  <c r="J3009" i="2"/>
  <c r="K7839" i="2" s="1"/>
  <c r="I3009" i="2"/>
  <c r="L7839" i="2" s="1"/>
  <c r="G3009" i="2"/>
  <c r="T3008" i="2"/>
  <c r="S3008" i="2"/>
  <c r="R3008" i="2"/>
  <c r="Q3008" i="2"/>
  <c r="P3008" i="2"/>
  <c r="O3008" i="2"/>
  <c r="N3008" i="2"/>
  <c r="L3008" i="2"/>
  <c r="K3008" i="2"/>
  <c r="J3008" i="2"/>
  <c r="K8562" i="2" s="1"/>
  <c r="I3008" i="2"/>
  <c r="L8562" i="2" s="1"/>
  <c r="G3008" i="2"/>
  <c r="T3007" i="2"/>
  <c r="S3007" i="2"/>
  <c r="R3007" i="2"/>
  <c r="Q3007" i="2"/>
  <c r="P3007" i="2"/>
  <c r="O3007" i="2"/>
  <c r="N3007" i="2"/>
  <c r="L3007" i="2"/>
  <c r="K3007" i="2"/>
  <c r="J3007" i="2"/>
  <c r="K6721" i="2" s="1"/>
  <c r="M2752" i="2" s="1"/>
  <c r="I3007" i="2"/>
  <c r="L6721" i="2" s="1"/>
  <c r="G3007" i="2"/>
  <c r="T3006" i="2"/>
  <c r="S3006" i="2"/>
  <c r="R3006" i="2"/>
  <c r="Q3006" i="2"/>
  <c r="P3006" i="2"/>
  <c r="O3006" i="2"/>
  <c r="N3006" i="2"/>
  <c r="L3006" i="2"/>
  <c r="K3006" i="2"/>
  <c r="J3006" i="2"/>
  <c r="K7095" i="2" s="1"/>
  <c r="I3006" i="2"/>
  <c r="L7095" i="2" s="1"/>
  <c r="G3006" i="2"/>
  <c r="T3005" i="2"/>
  <c r="S3005" i="2"/>
  <c r="R3005" i="2"/>
  <c r="Q3005" i="2"/>
  <c r="P3005" i="2"/>
  <c r="O3005" i="2"/>
  <c r="N3005" i="2"/>
  <c r="L3005" i="2"/>
  <c r="K3005" i="2"/>
  <c r="J3005" i="2"/>
  <c r="K6303" i="2" s="1"/>
  <c r="I3005" i="2"/>
  <c r="L6303" i="2" s="1"/>
  <c r="G3005" i="2"/>
  <c r="T3004" i="2"/>
  <c r="S3004" i="2"/>
  <c r="R3004" i="2"/>
  <c r="Q3004" i="2"/>
  <c r="P3004" i="2"/>
  <c r="O3004" i="2"/>
  <c r="N3004" i="2"/>
  <c r="L3004" i="2"/>
  <c r="K3004" i="2"/>
  <c r="J3004" i="2"/>
  <c r="K6264" i="2" s="1"/>
  <c r="I3004" i="2"/>
  <c r="L6264" i="2" s="1"/>
  <c r="G3004" i="2"/>
  <c r="T3003" i="2"/>
  <c r="S3003" i="2"/>
  <c r="R3003" i="2"/>
  <c r="Q3003" i="2"/>
  <c r="P3003" i="2"/>
  <c r="O3003" i="2"/>
  <c r="N3003" i="2"/>
  <c r="M3003" i="2"/>
  <c r="K3003" i="2"/>
  <c r="J3003" i="2"/>
  <c r="K8406" i="2" s="1"/>
  <c r="I3003" i="2"/>
  <c r="L8406" i="2" s="1"/>
  <c r="M4205" i="2" s="1"/>
  <c r="G3003" i="2"/>
  <c r="T3002" i="2"/>
  <c r="S3002" i="2"/>
  <c r="R3002" i="2"/>
  <c r="Q3002" i="2"/>
  <c r="P3002" i="2"/>
  <c r="O3002" i="2"/>
  <c r="N3002" i="2"/>
  <c r="M3002" i="2"/>
  <c r="L3002" i="2"/>
  <c r="K3002" i="2"/>
  <c r="J3002" i="2"/>
  <c r="K7126" i="2" s="1"/>
  <c r="I3002" i="2"/>
  <c r="L7126" i="2" s="1"/>
  <c r="G3002" i="2"/>
  <c r="T3001" i="2"/>
  <c r="S3001" i="2"/>
  <c r="R3001" i="2"/>
  <c r="Q3001" i="2"/>
  <c r="P3001" i="2"/>
  <c r="O3001" i="2"/>
  <c r="N3001" i="2"/>
  <c r="M3001" i="2"/>
  <c r="L3001" i="2"/>
  <c r="K3001" i="2"/>
  <c r="J3001" i="2"/>
  <c r="K6733" i="2" s="1"/>
  <c r="I3001" i="2"/>
  <c r="L6733" i="2" s="1"/>
  <c r="M1842" i="2" s="1"/>
  <c r="G3001" i="2"/>
  <c r="T3000" i="2"/>
  <c r="S3000" i="2"/>
  <c r="R3000" i="2"/>
  <c r="Q3000" i="2"/>
  <c r="P3000" i="2"/>
  <c r="O3000" i="2"/>
  <c r="N3000" i="2"/>
  <c r="M3000" i="2"/>
  <c r="K3000" i="2"/>
  <c r="J3000" i="2"/>
  <c r="K6696" i="2" s="1"/>
  <c r="I3000" i="2"/>
  <c r="L6696" i="2" s="1"/>
  <c r="G3000" i="2"/>
  <c r="T2999" i="2"/>
  <c r="S2999" i="2"/>
  <c r="R2999" i="2"/>
  <c r="Q2999" i="2"/>
  <c r="P2999" i="2"/>
  <c r="O2999" i="2"/>
  <c r="N2999" i="2"/>
  <c r="M2999" i="2"/>
  <c r="L2999" i="2"/>
  <c r="K2999" i="2"/>
  <c r="J2999" i="2"/>
  <c r="K7838" i="2" s="1"/>
  <c r="I2999" i="2"/>
  <c r="L7838" i="2" s="1"/>
  <c r="M4317" i="2" s="1"/>
  <c r="G2999" i="2"/>
  <c r="T2998" i="2"/>
  <c r="S2998" i="2"/>
  <c r="R2998" i="2"/>
  <c r="Q2998" i="2"/>
  <c r="P2998" i="2"/>
  <c r="O2998" i="2"/>
  <c r="N2998" i="2"/>
  <c r="M2998" i="2"/>
  <c r="L2998" i="2"/>
  <c r="K2998" i="2"/>
  <c r="J2998" i="2"/>
  <c r="K8716" i="2" s="1"/>
  <c r="I2998" i="2"/>
  <c r="L8716" i="2" s="1"/>
  <c r="G2998" i="2"/>
  <c r="T2997" i="2"/>
  <c r="S2997" i="2"/>
  <c r="R2997" i="2"/>
  <c r="Q2997" i="2"/>
  <c r="P2997" i="2"/>
  <c r="O2997" i="2"/>
  <c r="N2997" i="2"/>
  <c r="L2997" i="2"/>
  <c r="K2997" i="2"/>
  <c r="J2997" i="2"/>
  <c r="K6055" i="2" s="1"/>
  <c r="I2997" i="2"/>
  <c r="L6055" i="2" s="1"/>
  <c r="G2997" i="2"/>
  <c r="T2996" i="2"/>
  <c r="S2996" i="2"/>
  <c r="R2996" i="2"/>
  <c r="Q2996" i="2"/>
  <c r="P2996" i="2"/>
  <c r="O2996" i="2"/>
  <c r="N2996" i="2"/>
  <c r="L2996" i="2"/>
  <c r="K2996" i="2"/>
  <c r="J2996" i="2"/>
  <c r="K7745" i="2" s="1"/>
  <c r="I2996" i="2"/>
  <c r="L7745" i="2" s="1"/>
  <c r="G2996" i="2"/>
  <c r="T2995" i="2"/>
  <c r="S2995" i="2"/>
  <c r="R2995" i="2"/>
  <c r="Q2995" i="2"/>
  <c r="P2995" i="2"/>
  <c r="O2995" i="2"/>
  <c r="N2995" i="2"/>
  <c r="L2995" i="2"/>
  <c r="K2995" i="2"/>
  <c r="J2995" i="2"/>
  <c r="K6444" i="2" s="1"/>
  <c r="I2995" i="2"/>
  <c r="L6444" i="2" s="1"/>
  <c r="G2995" i="2"/>
  <c r="T2994" i="2"/>
  <c r="S2994" i="2"/>
  <c r="R2994" i="2"/>
  <c r="Q2994" i="2"/>
  <c r="P2994" i="2"/>
  <c r="O2994" i="2"/>
  <c r="N2994" i="2"/>
  <c r="L2994" i="2"/>
  <c r="K2994" i="2"/>
  <c r="J2994" i="2"/>
  <c r="K9235" i="2" s="1"/>
  <c r="I2994" i="2"/>
  <c r="L9235" i="2" s="1"/>
  <c r="G2994" i="2"/>
  <c r="T2993" i="2"/>
  <c r="S2993" i="2"/>
  <c r="R2993" i="2"/>
  <c r="Q2993" i="2"/>
  <c r="P2993" i="2"/>
  <c r="O2993" i="2"/>
  <c r="N2993" i="2"/>
  <c r="M2993" i="2"/>
  <c r="L2993" i="2"/>
  <c r="K2993" i="2"/>
  <c r="J2993" i="2"/>
  <c r="K9409" i="2" s="1"/>
  <c r="I2993" i="2"/>
  <c r="L9409" i="2" s="1"/>
  <c r="G2993" i="2"/>
  <c r="T2992" i="2"/>
  <c r="S2992" i="2"/>
  <c r="R2992" i="2"/>
  <c r="Q2992" i="2"/>
  <c r="P2992" i="2"/>
  <c r="O2992" i="2"/>
  <c r="N2992" i="2"/>
  <c r="M2992" i="2"/>
  <c r="L2992" i="2"/>
  <c r="K2992" i="2"/>
  <c r="J2992" i="2"/>
  <c r="K7996" i="2" s="1"/>
  <c r="I2992" i="2"/>
  <c r="L7996" i="2" s="1"/>
  <c r="G2992" i="2"/>
  <c r="T2991" i="2"/>
  <c r="S2991" i="2"/>
  <c r="R2991" i="2"/>
  <c r="Q2991" i="2"/>
  <c r="P2991" i="2"/>
  <c r="O2991" i="2"/>
  <c r="N2991" i="2"/>
  <c r="M2991" i="2"/>
  <c r="K2991" i="2"/>
  <c r="J2991" i="2"/>
  <c r="K6010" i="2" s="1"/>
  <c r="I2991" i="2"/>
  <c r="L6010" i="2" s="1"/>
  <c r="M4284" i="2" s="1"/>
  <c r="G2991" i="2"/>
  <c r="T2990" i="2"/>
  <c r="S2990" i="2"/>
  <c r="R2990" i="2"/>
  <c r="Q2990" i="2"/>
  <c r="P2990" i="2"/>
  <c r="O2990" i="2"/>
  <c r="N2990" i="2"/>
  <c r="M2990" i="2"/>
  <c r="L2990" i="2"/>
  <c r="K2990" i="2"/>
  <c r="J2990" i="2"/>
  <c r="K9590" i="2" s="1"/>
  <c r="I2990" i="2"/>
  <c r="L9590" i="2" s="1"/>
  <c r="G2990" i="2"/>
  <c r="T2989" i="2"/>
  <c r="S2989" i="2"/>
  <c r="R2989" i="2"/>
  <c r="Q2989" i="2"/>
  <c r="P2989" i="2"/>
  <c r="O2989" i="2"/>
  <c r="N2989" i="2"/>
  <c r="L2989" i="2"/>
  <c r="K2989" i="2"/>
  <c r="J2989" i="2"/>
  <c r="K9424" i="2" s="1"/>
  <c r="I2989" i="2"/>
  <c r="L9424" i="2" s="1"/>
  <c r="G2989" i="2"/>
  <c r="T2988" i="2"/>
  <c r="S2988" i="2"/>
  <c r="R2988" i="2"/>
  <c r="Q2988" i="2"/>
  <c r="P2988" i="2"/>
  <c r="O2988" i="2"/>
  <c r="N2988" i="2"/>
  <c r="L2988" i="2"/>
  <c r="K2988" i="2"/>
  <c r="J2988" i="2"/>
  <c r="K8980" i="2" s="1"/>
  <c r="I2988" i="2"/>
  <c r="L8980" i="2" s="1"/>
  <c r="G2988" i="2"/>
  <c r="T2987" i="2"/>
  <c r="S2987" i="2"/>
  <c r="R2987" i="2"/>
  <c r="Q2987" i="2"/>
  <c r="P2987" i="2"/>
  <c r="O2987" i="2"/>
  <c r="N2987" i="2"/>
  <c r="L2987" i="2"/>
  <c r="K2987" i="2"/>
  <c r="J2987" i="2"/>
  <c r="K9507" i="2" s="1"/>
  <c r="I2987" i="2"/>
  <c r="L9507" i="2" s="1"/>
  <c r="G2987" i="2"/>
  <c r="T2986" i="2"/>
  <c r="S2986" i="2"/>
  <c r="R2986" i="2"/>
  <c r="Q2986" i="2"/>
  <c r="P2986" i="2"/>
  <c r="O2986" i="2"/>
  <c r="N2986" i="2"/>
  <c r="L2986" i="2"/>
  <c r="K2986" i="2"/>
  <c r="J2986" i="2"/>
  <c r="K6695" i="2" s="1"/>
  <c r="I2986" i="2"/>
  <c r="L6695" i="2" s="1"/>
  <c r="G2986" i="2"/>
  <c r="T2985" i="2"/>
  <c r="S2985" i="2"/>
  <c r="R2985" i="2"/>
  <c r="Q2985" i="2"/>
  <c r="P2985" i="2"/>
  <c r="O2985" i="2"/>
  <c r="N2985" i="2"/>
  <c r="L2985" i="2"/>
  <c r="K2985" i="2"/>
  <c r="J2985" i="2"/>
  <c r="K8811" i="2" s="1"/>
  <c r="I2985" i="2"/>
  <c r="L8811" i="2" s="1"/>
  <c r="G2985" i="2"/>
  <c r="T2984" i="2"/>
  <c r="S2984" i="2"/>
  <c r="R2984" i="2"/>
  <c r="Q2984" i="2"/>
  <c r="P2984" i="2"/>
  <c r="O2984" i="2"/>
  <c r="N2984" i="2"/>
  <c r="M2984" i="2"/>
  <c r="L2984" i="2"/>
  <c r="K2984" i="2"/>
  <c r="J2984" i="2"/>
  <c r="K7762" i="2" s="1"/>
  <c r="I2984" i="2"/>
  <c r="L7762" i="2" s="1"/>
  <c r="G2984" i="2"/>
  <c r="T2983" i="2"/>
  <c r="S2983" i="2"/>
  <c r="R2983" i="2"/>
  <c r="Q2983" i="2"/>
  <c r="P2983" i="2"/>
  <c r="O2983" i="2"/>
  <c r="N2983" i="2"/>
  <c r="L2983" i="2"/>
  <c r="K2983" i="2"/>
  <c r="J2983" i="2"/>
  <c r="K6054" i="2" s="1"/>
  <c r="I2983" i="2"/>
  <c r="L6054" i="2" s="1"/>
  <c r="G2983" i="2"/>
  <c r="T2982" i="2"/>
  <c r="S2982" i="2"/>
  <c r="R2982" i="2"/>
  <c r="Q2982" i="2"/>
  <c r="P2982" i="2"/>
  <c r="O2982" i="2"/>
  <c r="N2982" i="2"/>
  <c r="L2982" i="2"/>
  <c r="K2982" i="2"/>
  <c r="J2982" i="2"/>
  <c r="K7253" i="2" s="1"/>
  <c r="I2982" i="2"/>
  <c r="L7253" i="2" s="1"/>
  <c r="M4219" i="2" s="1"/>
  <c r="G2982" i="2"/>
  <c r="T2981" i="2"/>
  <c r="S2981" i="2"/>
  <c r="R2981" i="2"/>
  <c r="Q2981" i="2"/>
  <c r="P2981" i="2"/>
  <c r="O2981" i="2"/>
  <c r="N2981" i="2"/>
  <c r="L2981" i="2"/>
  <c r="K2981" i="2"/>
  <c r="J2981" i="2"/>
  <c r="K8281" i="2" s="1"/>
  <c r="I2981" i="2"/>
  <c r="L8281" i="2" s="1"/>
  <c r="M3302" i="2" s="1"/>
  <c r="G2981" i="2"/>
  <c r="T2980" i="2"/>
  <c r="S2980" i="2"/>
  <c r="R2980" i="2"/>
  <c r="Q2980" i="2"/>
  <c r="P2980" i="2"/>
  <c r="O2980" i="2"/>
  <c r="N2980" i="2"/>
  <c r="L2980" i="2"/>
  <c r="K2980" i="2"/>
  <c r="J2980" i="2"/>
  <c r="K8962" i="2" s="1"/>
  <c r="I2980" i="2"/>
  <c r="L8962" i="2" s="1"/>
  <c r="G2980" i="2"/>
  <c r="T2979" i="2"/>
  <c r="S2979" i="2"/>
  <c r="R2979" i="2"/>
  <c r="Q2979" i="2"/>
  <c r="P2979" i="2"/>
  <c r="O2979" i="2"/>
  <c r="N2979" i="2"/>
  <c r="M2979" i="2"/>
  <c r="L2979" i="2"/>
  <c r="K2979" i="2"/>
  <c r="J2979" i="2"/>
  <c r="K6111" i="2" s="1"/>
  <c r="I2979" i="2"/>
  <c r="L6111" i="2" s="1"/>
  <c r="G2979" i="2"/>
  <c r="T2978" i="2"/>
  <c r="S2978" i="2"/>
  <c r="R2978" i="2"/>
  <c r="Q2978" i="2"/>
  <c r="P2978" i="2"/>
  <c r="O2978" i="2"/>
  <c r="N2978" i="2"/>
  <c r="M2978" i="2"/>
  <c r="L2978" i="2"/>
  <c r="K2978" i="2"/>
  <c r="J2978" i="2"/>
  <c r="K6543" i="2" s="1"/>
  <c r="I2978" i="2"/>
  <c r="L6543" i="2" s="1"/>
  <c r="G2978" i="2"/>
  <c r="T2977" i="2"/>
  <c r="S2977" i="2"/>
  <c r="R2977" i="2"/>
  <c r="Q2977" i="2"/>
  <c r="P2977" i="2"/>
  <c r="O2977" i="2"/>
  <c r="N2977" i="2"/>
  <c r="L2977" i="2"/>
  <c r="K2977" i="2"/>
  <c r="J2977" i="2"/>
  <c r="K9303" i="2" s="1"/>
  <c r="I2977" i="2"/>
  <c r="L9303" i="2" s="1"/>
  <c r="G2977" i="2"/>
  <c r="T2976" i="2"/>
  <c r="S2976" i="2"/>
  <c r="R2976" i="2"/>
  <c r="Q2976" i="2"/>
  <c r="P2976" i="2"/>
  <c r="O2976" i="2"/>
  <c r="N2976" i="2"/>
  <c r="L2976" i="2"/>
  <c r="K2976" i="2"/>
  <c r="J2976" i="2"/>
  <c r="K6715" i="2" s="1"/>
  <c r="I2976" i="2"/>
  <c r="L6715" i="2" s="1"/>
  <c r="G2976" i="2"/>
  <c r="T2975" i="2"/>
  <c r="S2975" i="2"/>
  <c r="R2975" i="2"/>
  <c r="Q2975" i="2"/>
  <c r="P2975" i="2"/>
  <c r="O2975" i="2"/>
  <c r="N2975" i="2"/>
  <c r="L2975" i="2"/>
  <c r="K2975" i="2"/>
  <c r="J2975" i="2"/>
  <c r="K9601" i="2" s="1"/>
  <c r="I2975" i="2"/>
  <c r="L9601" i="2" s="1"/>
  <c r="G2975" i="2"/>
  <c r="T2974" i="2"/>
  <c r="S2974" i="2"/>
  <c r="R2974" i="2"/>
  <c r="Q2974" i="2"/>
  <c r="P2974" i="2"/>
  <c r="O2974" i="2"/>
  <c r="N2974" i="2"/>
  <c r="L2974" i="2"/>
  <c r="K2974" i="2"/>
  <c r="J2974" i="2"/>
  <c r="K9670" i="2" s="1"/>
  <c r="I2974" i="2"/>
  <c r="L9670" i="2" s="1"/>
  <c r="G2974" i="2"/>
  <c r="T2973" i="2"/>
  <c r="S2973" i="2"/>
  <c r="R2973" i="2"/>
  <c r="Q2973" i="2"/>
  <c r="P2973" i="2"/>
  <c r="O2973" i="2"/>
  <c r="N2973" i="2"/>
  <c r="L2973" i="2"/>
  <c r="K2973" i="2"/>
  <c r="J2973" i="2"/>
  <c r="K6810" i="2" s="1"/>
  <c r="I2973" i="2"/>
  <c r="L6810" i="2" s="1"/>
  <c r="G2973" i="2"/>
  <c r="T2972" i="2"/>
  <c r="S2972" i="2"/>
  <c r="R2972" i="2"/>
  <c r="Q2972" i="2"/>
  <c r="P2972" i="2"/>
  <c r="O2972" i="2"/>
  <c r="N2972" i="2"/>
  <c r="L2972" i="2"/>
  <c r="K2972" i="2"/>
  <c r="J2972" i="2"/>
  <c r="K8891" i="2" s="1"/>
  <c r="I2972" i="2"/>
  <c r="L8891" i="2" s="1"/>
  <c r="G2972" i="2"/>
  <c r="T2971" i="2"/>
  <c r="S2971" i="2"/>
  <c r="R2971" i="2"/>
  <c r="Q2971" i="2"/>
  <c r="P2971" i="2"/>
  <c r="O2971" i="2"/>
  <c r="N2971" i="2"/>
  <c r="L2971" i="2"/>
  <c r="K2971" i="2"/>
  <c r="J2971" i="2"/>
  <c r="K6681" i="2" s="1"/>
  <c r="I2971" i="2"/>
  <c r="L6681" i="2" s="1"/>
  <c r="G2971" i="2"/>
  <c r="T2970" i="2"/>
  <c r="S2970" i="2"/>
  <c r="R2970" i="2"/>
  <c r="Q2970" i="2"/>
  <c r="P2970" i="2"/>
  <c r="O2970" i="2"/>
  <c r="N2970" i="2"/>
  <c r="L2970" i="2"/>
  <c r="K2970" i="2"/>
  <c r="J2970" i="2"/>
  <c r="K8542" i="2" s="1"/>
  <c r="I2970" i="2"/>
  <c r="L8542" i="2" s="1"/>
  <c r="G2970" i="2"/>
  <c r="T2969" i="2"/>
  <c r="S2969" i="2"/>
  <c r="R2969" i="2"/>
  <c r="Q2969" i="2"/>
  <c r="P2969" i="2"/>
  <c r="O2969" i="2"/>
  <c r="N2969" i="2"/>
  <c r="L2969" i="2"/>
  <c r="K2969" i="2"/>
  <c r="J2969" i="2"/>
  <c r="K6233" i="2" s="1"/>
  <c r="I2969" i="2"/>
  <c r="L6233" i="2" s="1"/>
  <c r="G2969" i="2"/>
  <c r="T2968" i="2"/>
  <c r="S2968" i="2"/>
  <c r="R2968" i="2"/>
  <c r="Q2968" i="2"/>
  <c r="P2968" i="2"/>
  <c r="O2968" i="2"/>
  <c r="N2968" i="2"/>
  <c r="L2968" i="2"/>
  <c r="K2968" i="2"/>
  <c r="J2968" i="2"/>
  <c r="K9516" i="2" s="1"/>
  <c r="I2968" i="2"/>
  <c r="L9516" i="2" s="1"/>
  <c r="G2968" i="2"/>
  <c r="T2967" i="2"/>
  <c r="S2967" i="2"/>
  <c r="R2967" i="2"/>
  <c r="Q2967" i="2"/>
  <c r="P2967" i="2"/>
  <c r="O2967" i="2"/>
  <c r="N2967" i="2"/>
  <c r="M2967" i="2"/>
  <c r="L2967" i="2"/>
  <c r="K2967" i="2"/>
  <c r="J2967" i="2"/>
  <c r="K6984" i="2" s="1"/>
  <c r="I2967" i="2"/>
  <c r="L6984" i="2" s="1"/>
  <c r="G2967" i="2"/>
  <c r="T2966" i="2"/>
  <c r="S2966" i="2"/>
  <c r="R2966" i="2"/>
  <c r="Q2966" i="2"/>
  <c r="P2966" i="2"/>
  <c r="O2966" i="2"/>
  <c r="N2966" i="2"/>
  <c r="M2966" i="2"/>
  <c r="L2966" i="2"/>
  <c r="K2966" i="2"/>
  <c r="J2966" i="2"/>
  <c r="K6624" i="2" s="1"/>
  <c r="I2966" i="2"/>
  <c r="L6624" i="2" s="1"/>
  <c r="G2966" i="2"/>
  <c r="T2965" i="2"/>
  <c r="S2965" i="2"/>
  <c r="R2965" i="2"/>
  <c r="Q2965" i="2"/>
  <c r="P2965" i="2"/>
  <c r="O2965" i="2"/>
  <c r="N2965" i="2"/>
  <c r="M2965" i="2"/>
  <c r="L2965" i="2"/>
  <c r="K2965" i="2"/>
  <c r="J2965" i="2"/>
  <c r="K6542" i="2" s="1"/>
  <c r="I2965" i="2"/>
  <c r="L6542" i="2" s="1"/>
  <c r="G2965" i="2"/>
  <c r="T2964" i="2"/>
  <c r="S2964" i="2"/>
  <c r="R2964" i="2"/>
  <c r="Q2964" i="2"/>
  <c r="P2964" i="2"/>
  <c r="O2964" i="2"/>
  <c r="N2964" i="2"/>
  <c r="L2964" i="2"/>
  <c r="K2964" i="2"/>
  <c r="J2964" i="2"/>
  <c r="K6053" i="2" s="1"/>
  <c r="I2964" i="2"/>
  <c r="L6053" i="2" s="1"/>
  <c r="G2964" i="2"/>
  <c r="T2963" i="2"/>
  <c r="S2963" i="2"/>
  <c r="R2963" i="2"/>
  <c r="Q2963" i="2"/>
  <c r="P2963" i="2"/>
  <c r="O2963" i="2"/>
  <c r="N2963" i="2"/>
  <c r="M2963" i="2"/>
  <c r="L2963" i="2"/>
  <c r="K2963" i="2"/>
  <c r="J2963" i="2"/>
  <c r="K7125" i="2" s="1"/>
  <c r="I2963" i="2"/>
  <c r="L7125" i="2" s="1"/>
  <c r="G2963" i="2"/>
  <c r="T2962" i="2"/>
  <c r="S2962" i="2"/>
  <c r="R2962" i="2"/>
  <c r="Q2962" i="2"/>
  <c r="P2962" i="2"/>
  <c r="O2962" i="2"/>
  <c r="N2962" i="2"/>
  <c r="L2962" i="2"/>
  <c r="K2962" i="2"/>
  <c r="J2962" i="2"/>
  <c r="K8574" i="2" s="1"/>
  <c r="I2962" i="2"/>
  <c r="L8574" i="2" s="1"/>
  <c r="G2962" i="2"/>
  <c r="T2961" i="2"/>
  <c r="S2961" i="2"/>
  <c r="R2961" i="2"/>
  <c r="Q2961" i="2"/>
  <c r="P2961" i="2"/>
  <c r="O2961" i="2"/>
  <c r="N2961" i="2"/>
  <c r="L2961" i="2"/>
  <c r="K2961" i="2"/>
  <c r="J2961" i="2"/>
  <c r="K9423" i="2" s="1"/>
  <c r="I2961" i="2"/>
  <c r="L9423" i="2" s="1"/>
  <c r="G2961" i="2"/>
  <c r="T2960" i="2"/>
  <c r="S2960" i="2"/>
  <c r="R2960" i="2"/>
  <c r="Q2960" i="2"/>
  <c r="P2960" i="2"/>
  <c r="O2960" i="2"/>
  <c r="N2960" i="2"/>
  <c r="L2960" i="2"/>
  <c r="K2960" i="2"/>
  <c r="J2960" i="2"/>
  <c r="K6750" i="2" s="1"/>
  <c r="I2960" i="2"/>
  <c r="L6750" i="2" s="1"/>
  <c r="G2960" i="2"/>
  <c r="T2959" i="2"/>
  <c r="S2959" i="2"/>
  <c r="R2959" i="2"/>
  <c r="Q2959" i="2"/>
  <c r="P2959" i="2"/>
  <c r="O2959" i="2"/>
  <c r="N2959" i="2"/>
  <c r="L2959" i="2"/>
  <c r="K2959" i="2"/>
  <c r="J2959" i="2"/>
  <c r="K9331" i="2" s="1"/>
  <c r="I2959" i="2"/>
  <c r="L9331" i="2" s="1"/>
  <c r="G2959" i="2"/>
  <c r="T2958" i="2"/>
  <c r="S2958" i="2"/>
  <c r="R2958" i="2"/>
  <c r="Q2958" i="2"/>
  <c r="P2958" i="2"/>
  <c r="O2958" i="2"/>
  <c r="N2958" i="2"/>
  <c r="L2958" i="2"/>
  <c r="K2958" i="2"/>
  <c r="J2958" i="2"/>
  <c r="K6166" i="2" s="1"/>
  <c r="I2958" i="2"/>
  <c r="L6166" i="2" s="1"/>
  <c r="G2958" i="2"/>
  <c r="T2957" i="2"/>
  <c r="S2957" i="2"/>
  <c r="R2957" i="2"/>
  <c r="Q2957" i="2"/>
  <c r="P2957" i="2"/>
  <c r="O2957" i="2"/>
  <c r="N2957" i="2"/>
  <c r="L2957" i="2"/>
  <c r="K2957" i="2"/>
  <c r="J2957" i="2"/>
  <c r="K8358" i="2" s="1"/>
  <c r="I2957" i="2"/>
  <c r="L8358" i="2" s="1"/>
  <c r="G2957" i="2"/>
  <c r="T2956" i="2"/>
  <c r="S2956" i="2"/>
  <c r="R2956" i="2"/>
  <c r="Q2956" i="2"/>
  <c r="P2956" i="2"/>
  <c r="O2956" i="2"/>
  <c r="N2956" i="2"/>
  <c r="L2956" i="2"/>
  <c r="K2956" i="2"/>
  <c r="J2956" i="2"/>
  <c r="K6969" i="2" s="1"/>
  <c r="I2956" i="2"/>
  <c r="L6969" i="2" s="1"/>
  <c r="G2956" i="2"/>
  <c r="T2955" i="2"/>
  <c r="S2955" i="2"/>
  <c r="R2955" i="2"/>
  <c r="Q2955" i="2"/>
  <c r="P2955" i="2"/>
  <c r="O2955" i="2"/>
  <c r="N2955" i="2"/>
  <c r="L2955" i="2"/>
  <c r="K2955" i="2"/>
  <c r="J2955" i="2"/>
  <c r="K8705" i="2" s="1"/>
  <c r="I2955" i="2"/>
  <c r="L8705" i="2" s="1"/>
  <c r="G2955" i="2"/>
  <c r="T2954" i="2"/>
  <c r="S2954" i="2"/>
  <c r="R2954" i="2"/>
  <c r="Q2954" i="2"/>
  <c r="P2954" i="2"/>
  <c r="O2954" i="2"/>
  <c r="N2954" i="2"/>
  <c r="L2954" i="2"/>
  <c r="K2954" i="2"/>
  <c r="J2954" i="2"/>
  <c r="K7177" i="2" s="1"/>
  <c r="I2954" i="2"/>
  <c r="L7177" i="2" s="1"/>
  <c r="G2954" i="2"/>
  <c r="T2953" i="2"/>
  <c r="S2953" i="2"/>
  <c r="R2953" i="2"/>
  <c r="Q2953" i="2"/>
  <c r="P2953" i="2"/>
  <c r="O2953" i="2"/>
  <c r="N2953" i="2"/>
  <c r="M2953" i="2"/>
  <c r="L2953" i="2"/>
  <c r="K2953" i="2"/>
  <c r="J2953" i="2"/>
  <c r="K8245" i="2" s="1"/>
  <c r="I2953" i="2"/>
  <c r="L8245" i="2" s="1"/>
  <c r="G2953" i="2"/>
  <c r="T2952" i="2"/>
  <c r="S2952" i="2"/>
  <c r="R2952" i="2"/>
  <c r="Q2952" i="2"/>
  <c r="P2952" i="2"/>
  <c r="O2952" i="2"/>
  <c r="N2952" i="2"/>
  <c r="M2952" i="2"/>
  <c r="L2952" i="2"/>
  <c r="K2952" i="2"/>
  <c r="J2952" i="2"/>
  <c r="K7076" i="2" s="1"/>
  <c r="I2952" i="2"/>
  <c r="L7076" i="2" s="1"/>
  <c r="G2952" i="2"/>
  <c r="T2951" i="2"/>
  <c r="S2951" i="2"/>
  <c r="R2951" i="2"/>
  <c r="Q2951" i="2"/>
  <c r="P2951" i="2"/>
  <c r="O2951" i="2"/>
  <c r="N2951" i="2"/>
  <c r="K2951" i="2"/>
  <c r="J2951" i="2"/>
  <c r="K6618" i="2" s="1"/>
  <c r="I2951" i="2"/>
  <c r="L6618" i="2" s="1"/>
  <c r="G2951" i="2"/>
  <c r="T2950" i="2"/>
  <c r="S2950" i="2"/>
  <c r="R2950" i="2"/>
  <c r="Q2950" i="2"/>
  <c r="P2950" i="2"/>
  <c r="O2950" i="2"/>
  <c r="N2950" i="2"/>
  <c r="M2950" i="2"/>
  <c r="L2950" i="2"/>
  <c r="K2950" i="2"/>
  <c r="J2950" i="2"/>
  <c r="K9140" i="2" s="1"/>
  <c r="I2950" i="2"/>
  <c r="L9140" i="2" s="1"/>
  <c r="G2950" i="2"/>
  <c r="T2949" i="2"/>
  <c r="S2949" i="2"/>
  <c r="R2949" i="2"/>
  <c r="Q2949" i="2"/>
  <c r="P2949" i="2"/>
  <c r="O2949" i="2"/>
  <c r="N2949" i="2"/>
  <c r="M2949" i="2"/>
  <c r="L2949" i="2"/>
  <c r="K2949" i="2"/>
  <c r="J2949" i="2"/>
  <c r="K9052" i="2" s="1"/>
  <c r="I2949" i="2"/>
  <c r="L9052" i="2" s="1"/>
  <c r="G2949" i="2"/>
  <c r="T2948" i="2"/>
  <c r="S2948" i="2"/>
  <c r="R2948" i="2"/>
  <c r="Q2948" i="2"/>
  <c r="P2948" i="2"/>
  <c r="O2948" i="2"/>
  <c r="N2948" i="2"/>
  <c r="M2948" i="2"/>
  <c r="L2948" i="2"/>
  <c r="K2948" i="2"/>
  <c r="J2948" i="2"/>
  <c r="K8890" i="2" s="1"/>
  <c r="I2948" i="2"/>
  <c r="L8890" i="2" s="1"/>
  <c r="G2948" i="2"/>
  <c r="T2947" i="2"/>
  <c r="S2947" i="2"/>
  <c r="R2947" i="2"/>
  <c r="Q2947" i="2"/>
  <c r="P2947" i="2"/>
  <c r="O2947" i="2"/>
  <c r="N2947" i="2"/>
  <c r="L2947" i="2"/>
  <c r="K2947" i="2"/>
  <c r="J2947" i="2"/>
  <c r="K7058" i="2" s="1"/>
  <c r="I2947" i="2"/>
  <c r="L7058" i="2" s="1"/>
  <c r="G2947" i="2"/>
  <c r="T2946" i="2"/>
  <c r="S2946" i="2"/>
  <c r="R2946" i="2"/>
  <c r="Q2946" i="2"/>
  <c r="P2946" i="2"/>
  <c r="O2946" i="2"/>
  <c r="N2946" i="2"/>
  <c r="L2946" i="2"/>
  <c r="K2946" i="2"/>
  <c r="J2946" i="2"/>
  <c r="K6302" i="2" s="1"/>
  <c r="I2946" i="2"/>
  <c r="L6302" i="2" s="1"/>
  <c r="G2946" i="2"/>
  <c r="T2945" i="2"/>
  <c r="S2945" i="2"/>
  <c r="R2945" i="2"/>
  <c r="Q2945" i="2"/>
  <c r="P2945" i="2"/>
  <c r="O2945" i="2"/>
  <c r="N2945" i="2"/>
  <c r="L2945" i="2"/>
  <c r="K2945" i="2"/>
  <c r="J2945" i="2"/>
  <c r="K6041" i="2" s="1"/>
  <c r="I2945" i="2"/>
  <c r="L6041" i="2" s="1"/>
  <c r="G2945" i="2"/>
  <c r="T2944" i="2"/>
  <c r="S2944" i="2"/>
  <c r="R2944" i="2"/>
  <c r="Q2944" i="2"/>
  <c r="P2944" i="2"/>
  <c r="O2944" i="2"/>
  <c r="N2944" i="2"/>
  <c r="L2944" i="2"/>
  <c r="K2944" i="2"/>
  <c r="J2944" i="2"/>
  <c r="K6821" i="2" s="1"/>
  <c r="I2944" i="2"/>
  <c r="L6821" i="2" s="1"/>
  <c r="G2944" i="2"/>
  <c r="T2943" i="2"/>
  <c r="S2943" i="2"/>
  <c r="R2943" i="2"/>
  <c r="Q2943" i="2"/>
  <c r="P2943" i="2"/>
  <c r="O2943" i="2"/>
  <c r="N2943" i="2"/>
  <c r="L2943" i="2"/>
  <c r="K2943" i="2"/>
  <c r="J2943" i="2"/>
  <c r="K8382" i="2" s="1"/>
  <c r="I2943" i="2"/>
  <c r="L8382" i="2" s="1"/>
  <c r="G2943" i="2"/>
  <c r="T2942" i="2"/>
  <c r="S2942" i="2"/>
  <c r="R2942" i="2"/>
  <c r="Q2942" i="2"/>
  <c r="P2942" i="2"/>
  <c r="O2942" i="2"/>
  <c r="N2942" i="2"/>
  <c r="L2942" i="2"/>
  <c r="K2942" i="2"/>
  <c r="J2942" i="2"/>
  <c r="K7032" i="2" s="1"/>
  <c r="I2942" i="2"/>
  <c r="L7032" i="2" s="1"/>
  <c r="G2942" i="2"/>
  <c r="T2941" i="2"/>
  <c r="S2941" i="2"/>
  <c r="R2941" i="2"/>
  <c r="Q2941" i="2"/>
  <c r="P2941" i="2"/>
  <c r="O2941" i="2"/>
  <c r="N2941" i="2"/>
  <c r="L2941" i="2"/>
  <c r="K2941" i="2"/>
  <c r="J2941" i="2"/>
  <c r="K7048" i="2" s="1"/>
  <c r="I2941" i="2"/>
  <c r="L7048" i="2" s="1"/>
  <c r="G2941" i="2"/>
  <c r="T2940" i="2"/>
  <c r="S2940" i="2"/>
  <c r="R2940" i="2"/>
  <c r="Q2940" i="2"/>
  <c r="P2940" i="2"/>
  <c r="O2940" i="2"/>
  <c r="N2940" i="2"/>
  <c r="L2940" i="2"/>
  <c r="K2940" i="2"/>
  <c r="J2940" i="2"/>
  <c r="K8507" i="2" s="1"/>
  <c r="I2940" i="2"/>
  <c r="L8507" i="2" s="1"/>
  <c r="G2940" i="2"/>
  <c r="T2939" i="2"/>
  <c r="S2939" i="2"/>
  <c r="R2939" i="2"/>
  <c r="Q2939" i="2"/>
  <c r="P2939" i="2"/>
  <c r="O2939" i="2"/>
  <c r="N2939" i="2"/>
  <c r="L2939" i="2"/>
  <c r="K2939" i="2"/>
  <c r="J2939" i="2"/>
  <c r="K9302" i="2" s="1"/>
  <c r="I2939" i="2"/>
  <c r="L9302" i="2" s="1"/>
  <c r="G2939" i="2"/>
  <c r="T2938" i="2"/>
  <c r="S2938" i="2"/>
  <c r="R2938" i="2"/>
  <c r="Q2938" i="2"/>
  <c r="P2938" i="2"/>
  <c r="O2938" i="2"/>
  <c r="N2938" i="2"/>
  <c r="L2938" i="2"/>
  <c r="K2938" i="2"/>
  <c r="J2938" i="2"/>
  <c r="K9669" i="2" s="1"/>
  <c r="M1492" i="2" s="1"/>
  <c r="I2938" i="2"/>
  <c r="L9669" i="2" s="1"/>
  <c r="G2938" i="2"/>
  <c r="T2937" i="2"/>
  <c r="S2937" i="2"/>
  <c r="R2937" i="2"/>
  <c r="Q2937" i="2"/>
  <c r="P2937" i="2"/>
  <c r="O2937" i="2"/>
  <c r="N2937" i="2"/>
  <c r="L2937" i="2"/>
  <c r="K2937" i="2"/>
  <c r="J2937" i="2"/>
  <c r="K8074" i="2" s="1"/>
  <c r="I2937" i="2"/>
  <c r="L8074" i="2" s="1"/>
  <c r="G2937" i="2"/>
  <c r="T2936" i="2"/>
  <c r="S2936" i="2"/>
  <c r="R2936" i="2"/>
  <c r="Q2936" i="2"/>
  <c r="P2936" i="2"/>
  <c r="O2936" i="2"/>
  <c r="N2936" i="2"/>
  <c r="L2936" i="2"/>
  <c r="K2936" i="2"/>
  <c r="J2936" i="2"/>
  <c r="K7363" i="2" s="1"/>
  <c r="I2936" i="2"/>
  <c r="L7363" i="2" s="1"/>
  <c r="G2936" i="2"/>
  <c r="T2935" i="2"/>
  <c r="S2935" i="2"/>
  <c r="R2935" i="2"/>
  <c r="Q2935" i="2"/>
  <c r="P2935" i="2"/>
  <c r="O2935" i="2"/>
  <c r="N2935" i="2"/>
  <c r="L2935" i="2"/>
  <c r="K2935" i="2"/>
  <c r="J2935" i="2"/>
  <c r="K8751" i="2" s="1"/>
  <c r="I2935" i="2"/>
  <c r="L8751" i="2" s="1"/>
  <c r="G2935" i="2"/>
  <c r="T2934" i="2"/>
  <c r="S2934" i="2"/>
  <c r="R2934" i="2"/>
  <c r="Q2934" i="2"/>
  <c r="P2934" i="2"/>
  <c r="O2934" i="2"/>
  <c r="N2934" i="2"/>
  <c r="M2934" i="2"/>
  <c r="L2934" i="2"/>
  <c r="K2934" i="2"/>
  <c r="J2934" i="2"/>
  <c r="K6997" i="2" s="1"/>
  <c r="I2934" i="2"/>
  <c r="L6997" i="2" s="1"/>
  <c r="G2934" i="2"/>
  <c r="T2933" i="2"/>
  <c r="S2933" i="2"/>
  <c r="R2933" i="2"/>
  <c r="Q2933" i="2"/>
  <c r="P2933" i="2"/>
  <c r="O2933" i="2"/>
  <c r="N2933" i="2"/>
  <c r="M2933" i="2"/>
  <c r="L2933" i="2"/>
  <c r="K2933" i="2"/>
  <c r="J2933" i="2"/>
  <c r="K7466" i="2" s="1"/>
  <c r="I2933" i="2"/>
  <c r="L7466" i="2" s="1"/>
  <c r="G2933" i="2"/>
  <c r="T2932" i="2"/>
  <c r="S2932" i="2"/>
  <c r="R2932" i="2"/>
  <c r="Q2932" i="2"/>
  <c r="P2932" i="2"/>
  <c r="O2932" i="2"/>
  <c r="N2932" i="2"/>
  <c r="M2932" i="2"/>
  <c r="L2932" i="2"/>
  <c r="K2932" i="2"/>
  <c r="J2932" i="2"/>
  <c r="K7561" i="2" s="1"/>
  <c r="I2932" i="2"/>
  <c r="L7561" i="2" s="1"/>
  <c r="G2932" i="2"/>
  <c r="T2931" i="2"/>
  <c r="S2931" i="2"/>
  <c r="R2931" i="2"/>
  <c r="Q2931" i="2"/>
  <c r="P2931" i="2"/>
  <c r="O2931" i="2"/>
  <c r="N2931" i="2"/>
  <c r="L2931" i="2"/>
  <c r="K2931" i="2"/>
  <c r="J2931" i="2"/>
  <c r="K6339" i="2" s="1"/>
  <c r="I2931" i="2"/>
  <c r="L6339" i="2" s="1"/>
  <c r="M2189" i="2" s="1"/>
  <c r="G2931" i="2"/>
  <c r="T2930" i="2"/>
  <c r="S2930" i="2"/>
  <c r="R2930" i="2"/>
  <c r="Q2930" i="2"/>
  <c r="P2930" i="2"/>
  <c r="O2930" i="2"/>
  <c r="N2930" i="2"/>
  <c r="L2930" i="2"/>
  <c r="K2930" i="2"/>
  <c r="J2930" i="2"/>
  <c r="K6669" i="2" s="1"/>
  <c r="I2930" i="2"/>
  <c r="L6669" i="2" s="1"/>
  <c r="G2930" i="2"/>
  <c r="T2929" i="2"/>
  <c r="S2929" i="2"/>
  <c r="R2929" i="2"/>
  <c r="Q2929" i="2"/>
  <c r="P2929" i="2"/>
  <c r="O2929" i="2"/>
  <c r="N2929" i="2"/>
  <c r="L2929" i="2"/>
  <c r="K2929" i="2"/>
  <c r="J2929" i="2"/>
  <c r="K8734" i="2" s="1"/>
  <c r="I2929" i="2"/>
  <c r="L8734" i="2" s="1"/>
  <c r="G2929" i="2"/>
  <c r="T2928" i="2"/>
  <c r="S2928" i="2"/>
  <c r="R2928" i="2"/>
  <c r="Q2928" i="2"/>
  <c r="P2928" i="2"/>
  <c r="O2928" i="2"/>
  <c r="N2928" i="2"/>
  <c r="L2928" i="2"/>
  <c r="K2928" i="2"/>
  <c r="J2928" i="2"/>
  <c r="K7814" i="2" s="1"/>
  <c r="I2928" i="2"/>
  <c r="L7814" i="2" s="1"/>
  <c r="G2928" i="2"/>
  <c r="T2927" i="2"/>
  <c r="S2927" i="2"/>
  <c r="R2927" i="2"/>
  <c r="Q2927" i="2"/>
  <c r="P2927" i="2"/>
  <c r="O2927" i="2"/>
  <c r="N2927" i="2"/>
  <c r="L2927" i="2"/>
  <c r="K2927" i="2"/>
  <c r="J2927" i="2"/>
  <c r="K7597" i="2" s="1"/>
  <c r="I2927" i="2"/>
  <c r="L7597" i="2" s="1"/>
  <c r="M1891" i="2" s="1"/>
  <c r="G2927" i="2"/>
  <c r="T2926" i="2"/>
  <c r="S2926" i="2"/>
  <c r="R2926" i="2"/>
  <c r="Q2926" i="2"/>
  <c r="P2926" i="2"/>
  <c r="O2926" i="2"/>
  <c r="N2926" i="2"/>
  <c r="L2926" i="2"/>
  <c r="K2926" i="2"/>
  <c r="J2926" i="2"/>
  <c r="K6009" i="2" s="1"/>
  <c r="I2926" i="2"/>
  <c r="L6009" i="2" s="1"/>
  <c r="G2926" i="2"/>
  <c r="T2925" i="2"/>
  <c r="S2925" i="2"/>
  <c r="R2925" i="2"/>
  <c r="Q2925" i="2"/>
  <c r="P2925" i="2"/>
  <c r="O2925" i="2"/>
  <c r="N2925" i="2"/>
  <c r="L2925" i="2"/>
  <c r="K2925" i="2"/>
  <c r="J2925" i="2"/>
  <c r="K8498" i="2" s="1"/>
  <c r="I2925" i="2"/>
  <c r="L8498" i="2" s="1"/>
  <c r="G2925" i="2"/>
  <c r="T2924" i="2"/>
  <c r="S2924" i="2"/>
  <c r="R2924" i="2"/>
  <c r="Q2924" i="2"/>
  <c r="P2924" i="2"/>
  <c r="O2924" i="2"/>
  <c r="N2924" i="2"/>
  <c r="L2924" i="2"/>
  <c r="K2924" i="2"/>
  <c r="J2924" i="2"/>
  <c r="K8244" i="2" s="1"/>
  <c r="I2924" i="2"/>
  <c r="L8244" i="2" s="1"/>
  <c r="G2924" i="2"/>
  <c r="T2923" i="2"/>
  <c r="S2923" i="2"/>
  <c r="R2923" i="2"/>
  <c r="Q2923" i="2"/>
  <c r="P2923" i="2"/>
  <c r="O2923" i="2"/>
  <c r="N2923" i="2"/>
  <c r="M2923" i="2"/>
  <c r="L2923" i="2"/>
  <c r="K2923" i="2"/>
  <c r="J2923" i="2"/>
  <c r="K6953" i="2" s="1"/>
  <c r="I2923" i="2"/>
  <c r="L6953" i="2" s="1"/>
  <c r="G2923" i="2"/>
  <c r="T2922" i="2"/>
  <c r="S2922" i="2"/>
  <c r="R2922" i="2"/>
  <c r="Q2922" i="2"/>
  <c r="P2922" i="2"/>
  <c r="O2922" i="2"/>
  <c r="N2922" i="2"/>
  <c r="M2922" i="2"/>
  <c r="L2922" i="2"/>
  <c r="K2922" i="2"/>
  <c r="J2922" i="2"/>
  <c r="K9589" i="2" s="1"/>
  <c r="I2922" i="2"/>
  <c r="L9589" i="2" s="1"/>
  <c r="G2922" i="2"/>
  <c r="T2921" i="2"/>
  <c r="S2921" i="2"/>
  <c r="R2921" i="2"/>
  <c r="Q2921" i="2"/>
  <c r="P2921" i="2"/>
  <c r="O2921" i="2"/>
  <c r="N2921" i="2"/>
  <c r="L2921" i="2"/>
  <c r="K2921" i="2"/>
  <c r="J2921" i="2"/>
  <c r="K7515" i="2" s="1"/>
  <c r="I2921" i="2"/>
  <c r="L7515" i="2" s="1"/>
  <c r="G2921" i="2"/>
  <c r="T2920" i="2"/>
  <c r="S2920" i="2"/>
  <c r="R2920" i="2"/>
  <c r="Q2920" i="2"/>
  <c r="P2920" i="2"/>
  <c r="O2920" i="2"/>
  <c r="N2920" i="2"/>
  <c r="L2920" i="2"/>
  <c r="K2920" i="2"/>
  <c r="J2920" i="2"/>
  <c r="K6137" i="2" s="1"/>
  <c r="I2920" i="2"/>
  <c r="L6137" i="2" s="1"/>
  <c r="G2920" i="2"/>
  <c r="T2919" i="2"/>
  <c r="S2919" i="2"/>
  <c r="R2919" i="2"/>
  <c r="Q2919" i="2"/>
  <c r="P2919" i="2"/>
  <c r="O2919" i="2"/>
  <c r="N2919" i="2"/>
  <c r="L2919" i="2"/>
  <c r="K2919" i="2"/>
  <c r="J2919" i="2"/>
  <c r="K8405" i="2" s="1"/>
  <c r="I2919" i="2"/>
  <c r="L8405" i="2" s="1"/>
  <c r="G2919" i="2"/>
  <c r="T2918" i="2"/>
  <c r="S2918" i="2"/>
  <c r="R2918" i="2"/>
  <c r="Q2918" i="2"/>
  <c r="P2918" i="2"/>
  <c r="O2918" i="2"/>
  <c r="N2918" i="2"/>
  <c r="L2918" i="2"/>
  <c r="K2918" i="2"/>
  <c r="J2918" i="2"/>
  <c r="K8295" i="2" s="1"/>
  <c r="I2918" i="2"/>
  <c r="L8295" i="2" s="1"/>
  <c r="M3740" i="2" s="1"/>
  <c r="G2918" i="2"/>
  <c r="T2917" i="2"/>
  <c r="S2917" i="2"/>
  <c r="R2917" i="2"/>
  <c r="Q2917" i="2"/>
  <c r="P2917" i="2"/>
  <c r="O2917" i="2"/>
  <c r="N2917" i="2"/>
  <c r="M2917" i="2"/>
  <c r="L2917" i="2"/>
  <c r="K2917" i="2"/>
  <c r="J2917" i="2"/>
  <c r="K7152" i="2" s="1"/>
  <c r="I2917" i="2"/>
  <c r="L7152" i="2" s="1"/>
  <c r="G2917" i="2"/>
  <c r="T2916" i="2"/>
  <c r="S2916" i="2"/>
  <c r="R2916" i="2"/>
  <c r="Q2916" i="2"/>
  <c r="P2916" i="2"/>
  <c r="O2916" i="2"/>
  <c r="N2916" i="2"/>
  <c r="L2916" i="2"/>
  <c r="K2916" i="2"/>
  <c r="J2916" i="2"/>
  <c r="K9632" i="2" s="1"/>
  <c r="I2916" i="2"/>
  <c r="L9632" i="2" s="1"/>
  <c r="G2916" i="2"/>
  <c r="T2915" i="2"/>
  <c r="S2915" i="2"/>
  <c r="R2915" i="2"/>
  <c r="Q2915" i="2"/>
  <c r="P2915" i="2"/>
  <c r="O2915" i="2"/>
  <c r="N2915" i="2"/>
  <c r="M2915" i="2"/>
  <c r="L2915" i="2"/>
  <c r="K2915" i="2"/>
  <c r="J2915" i="2"/>
  <c r="K6893" i="2" s="1"/>
  <c r="I2915" i="2"/>
  <c r="L6893" i="2" s="1"/>
  <c r="G2915" i="2"/>
  <c r="T2914" i="2"/>
  <c r="S2914" i="2"/>
  <c r="R2914" i="2"/>
  <c r="Q2914" i="2"/>
  <c r="P2914" i="2"/>
  <c r="O2914" i="2"/>
  <c r="N2914" i="2"/>
  <c r="M2914" i="2"/>
  <c r="L2914" i="2"/>
  <c r="K2914" i="2"/>
  <c r="J2914" i="2"/>
  <c r="K8624" i="2" s="1"/>
  <c r="I2914" i="2"/>
  <c r="L8624" i="2" s="1"/>
  <c r="G2914" i="2"/>
  <c r="T2913" i="2"/>
  <c r="S2913" i="2"/>
  <c r="R2913" i="2"/>
  <c r="Q2913" i="2"/>
  <c r="P2913" i="2"/>
  <c r="O2913" i="2"/>
  <c r="N2913" i="2"/>
  <c r="L2913" i="2"/>
  <c r="K2913" i="2"/>
  <c r="J2913" i="2"/>
  <c r="K7855" i="2" s="1"/>
  <c r="I2913" i="2"/>
  <c r="L7855" i="2" s="1"/>
  <c r="G2913" i="2"/>
  <c r="T2912" i="2"/>
  <c r="S2912" i="2"/>
  <c r="R2912" i="2"/>
  <c r="Q2912" i="2"/>
  <c r="P2912" i="2"/>
  <c r="O2912" i="2"/>
  <c r="N2912" i="2"/>
  <c r="L2912" i="2"/>
  <c r="K2912" i="2"/>
  <c r="J2912" i="2"/>
  <c r="K7899" i="2" s="1"/>
  <c r="I2912" i="2"/>
  <c r="L7899" i="2" s="1"/>
  <c r="G2912" i="2"/>
  <c r="T2911" i="2"/>
  <c r="S2911" i="2"/>
  <c r="R2911" i="2"/>
  <c r="Q2911" i="2"/>
  <c r="P2911" i="2"/>
  <c r="O2911" i="2"/>
  <c r="N2911" i="2"/>
  <c r="L2911" i="2"/>
  <c r="K2911" i="2"/>
  <c r="J2911" i="2"/>
  <c r="K7514" i="2" s="1"/>
  <c r="I2911" i="2"/>
  <c r="L7514" i="2" s="1"/>
  <c r="M3565" i="2" s="1"/>
  <c r="G2911" i="2"/>
  <c r="T2910" i="2"/>
  <c r="S2910" i="2"/>
  <c r="R2910" i="2"/>
  <c r="Q2910" i="2"/>
  <c r="P2910" i="2"/>
  <c r="O2910" i="2"/>
  <c r="N2910" i="2"/>
  <c r="L2910" i="2"/>
  <c r="K2910" i="2"/>
  <c r="J2910" i="2"/>
  <c r="K8085" i="2" s="1"/>
  <c r="I2910" i="2"/>
  <c r="L8085" i="2" s="1"/>
  <c r="G2910" i="2"/>
  <c r="T2909" i="2"/>
  <c r="S2909" i="2"/>
  <c r="R2909" i="2"/>
  <c r="Q2909" i="2"/>
  <c r="P2909" i="2"/>
  <c r="O2909" i="2"/>
  <c r="N2909" i="2"/>
  <c r="L2909" i="2"/>
  <c r="K2909" i="2"/>
  <c r="J2909" i="2"/>
  <c r="K9352" i="2" s="1"/>
  <c r="I2909" i="2"/>
  <c r="L9352" i="2" s="1"/>
  <c r="G2909" i="2"/>
  <c r="T2908" i="2"/>
  <c r="S2908" i="2"/>
  <c r="R2908" i="2"/>
  <c r="Q2908" i="2"/>
  <c r="P2908" i="2"/>
  <c r="O2908" i="2"/>
  <c r="N2908" i="2"/>
  <c r="L2908" i="2"/>
  <c r="K2908" i="2"/>
  <c r="J2908" i="2"/>
  <c r="K8869" i="2" s="1"/>
  <c r="I2908" i="2"/>
  <c r="L8869" i="2" s="1"/>
  <c r="G2908" i="2"/>
  <c r="T2907" i="2"/>
  <c r="S2907" i="2"/>
  <c r="R2907" i="2"/>
  <c r="Q2907" i="2"/>
  <c r="P2907" i="2"/>
  <c r="O2907" i="2"/>
  <c r="N2907" i="2"/>
  <c r="L2907" i="2"/>
  <c r="K2907" i="2"/>
  <c r="J2907" i="2"/>
  <c r="K7487" i="2" s="1"/>
  <c r="I2907" i="2"/>
  <c r="L7487" i="2" s="1"/>
  <c r="G2907" i="2"/>
  <c r="T2906" i="2"/>
  <c r="S2906" i="2"/>
  <c r="R2906" i="2"/>
  <c r="Q2906" i="2"/>
  <c r="P2906" i="2"/>
  <c r="O2906" i="2"/>
  <c r="N2906" i="2"/>
  <c r="L2906" i="2"/>
  <c r="K2906" i="2"/>
  <c r="J2906" i="2"/>
  <c r="K7644" i="2" s="1"/>
  <c r="I2906" i="2"/>
  <c r="L7644" i="2" s="1"/>
  <c r="G2906" i="2"/>
  <c r="T2905" i="2"/>
  <c r="S2905" i="2"/>
  <c r="R2905" i="2"/>
  <c r="Q2905" i="2"/>
  <c r="P2905" i="2"/>
  <c r="O2905" i="2"/>
  <c r="N2905" i="2"/>
  <c r="L2905" i="2"/>
  <c r="K2905" i="2"/>
  <c r="J2905" i="2"/>
  <c r="K7837" i="2" s="1"/>
  <c r="I2905" i="2"/>
  <c r="L7837" i="2" s="1"/>
  <c r="G2905" i="2"/>
  <c r="T2904" i="2"/>
  <c r="S2904" i="2"/>
  <c r="R2904" i="2"/>
  <c r="Q2904" i="2"/>
  <c r="P2904" i="2"/>
  <c r="O2904" i="2"/>
  <c r="N2904" i="2"/>
  <c r="L2904" i="2"/>
  <c r="K2904" i="2"/>
  <c r="J2904" i="2"/>
  <c r="K9588" i="2" s="1"/>
  <c r="I2904" i="2"/>
  <c r="L9588" i="2" s="1"/>
  <c r="G2904" i="2"/>
  <c r="T2903" i="2"/>
  <c r="S2903" i="2"/>
  <c r="R2903" i="2"/>
  <c r="Q2903" i="2"/>
  <c r="P2903" i="2"/>
  <c r="O2903" i="2"/>
  <c r="N2903" i="2"/>
  <c r="L2903" i="2"/>
  <c r="K2903" i="2"/>
  <c r="J2903" i="2"/>
  <c r="K8623" i="2" s="1"/>
  <c r="I2903" i="2"/>
  <c r="L8623" i="2" s="1"/>
  <c r="G2903" i="2"/>
  <c r="T2902" i="2"/>
  <c r="S2902" i="2"/>
  <c r="R2902" i="2"/>
  <c r="Q2902" i="2"/>
  <c r="P2902" i="2"/>
  <c r="O2902" i="2"/>
  <c r="N2902" i="2"/>
  <c r="M2902" i="2"/>
  <c r="L2902" i="2"/>
  <c r="K2902" i="2"/>
  <c r="J2902" i="2"/>
  <c r="K8409" i="2" s="1"/>
  <c r="I2902" i="2"/>
  <c r="L8409" i="2" s="1"/>
  <c r="G2902" i="2"/>
  <c r="T2901" i="2"/>
  <c r="S2901" i="2"/>
  <c r="R2901" i="2"/>
  <c r="Q2901" i="2"/>
  <c r="P2901" i="2"/>
  <c r="O2901" i="2"/>
  <c r="N2901" i="2"/>
  <c r="L2901" i="2"/>
  <c r="K2901" i="2"/>
  <c r="J2901" i="2"/>
  <c r="K7124" i="2" s="1"/>
  <c r="I2901" i="2"/>
  <c r="L7124" i="2" s="1"/>
  <c r="G2901" i="2"/>
  <c r="T2900" i="2"/>
  <c r="S2900" i="2"/>
  <c r="R2900" i="2"/>
  <c r="Q2900" i="2"/>
  <c r="P2900" i="2"/>
  <c r="O2900" i="2"/>
  <c r="N2900" i="2"/>
  <c r="L2900" i="2"/>
  <c r="K2900" i="2"/>
  <c r="J2900" i="2"/>
  <c r="K8243" i="2" s="1"/>
  <c r="I2900" i="2"/>
  <c r="L8243" i="2" s="1"/>
  <c r="G2900" i="2"/>
  <c r="T2899" i="2"/>
  <c r="S2899" i="2"/>
  <c r="R2899" i="2"/>
  <c r="Q2899" i="2"/>
  <c r="P2899" i="2"/>
  <c r="O2899" i="2"/>
  <c r="N2899" i="2"/>
  <c r="M2899" i="2"/>
  <c r="L2899" i="2"/>
  <c r="K2899" i="2"/>
  <c r="J2899" i="2"/>
  <c r="K9234" i="2" s="1"/>
  <c r="I2899" i="2"/>
  <c r="L9234" i="2" s="1"/>
  <c r="G2899" i="2"/>
  <c r="T2898" i="2"/>
  <c r="S2898" i="2"/>
  <c r="R2898" i="2"/>
  <c r="Q2898" i="2"/>
  <c r="P2898" i="2"/>
  <c r="O2898" i="2"/>
  <c r="N2898" i="2"/>
  <c r="K2898" i="2"/>
  <c r="J2898" i="2"/>
  <c r="K8209" i="2" s="1"/>
  <c r="I2898" i="2"/>
  <c r="L8209" i="2" s="1"/>
  <c r="G2898" i="2"/>
  <c r="T2897" i="2"/>
  <c r="S2897" i="2"/>
  <c r="R2897" i="2"/>
  <c r="Q2897" i="2"/>
  <c r="P2897" i="2"/>
  <c r="O2897" i="2"/>
  <c r="N2897" i="2"/>
  <c r="L2897" i="2"/>
  <c r="K2897" i="2"/>
  <c r="J2897" i="2"/>
  <c r="K7939" i="2" s="1"/>
  <c r="I2897" i="2"/>
  <c r="L7939" i="2" s="1"/>
  <c r="G2897" i="2"/>
  <c r="T2896" i="2"/>
  <c r="S2896" i="2"/>
  <c r="R2896" i="2"/>
  <c r="Q2896" i="2"/>
  <c r="P2896" i="2"/>
  <c r="O2896" i="2"/>
  <c r="N2896" i="2"/>
  <c r="L2896" i="2"/>
  <c r="K2896" i="2"/>
  <c r="J2896" i="2"/>
  <c r="K6263" i="2" s="1"/>
  <c r="I2896" i="2"/>
  <c r="L6263" i="2" s="1"/>
  <c r="G2896" i="2"/>
  <c r="T2895" i="2"/>
  <c r="S2895" i="2"/>
  <c r="R2895" i="2"/>
  <c r="Q2895" i="2"/>
  <c r="P2895" i="2"/>
  <c r="O2895" i="2"/>
  <c r="N2895" i="2"/>
  <c r="M2895" i="2"/>
  <c r="K2895" i="2"/>
  <c r="J2895" i="2"/>
  <c r="K8113" i="2" s="1"/>
  <c r="I2895" i="2"/>
  <c r="L8113" i="2" s="1"/>
  <c r="G2895" i="2"/>
  <c r="T2894" i="2"/>
  <c r="S2894" i="2"/>
  <c r="R2894" i="2"/>
  <c r="Q2894" i="2"/>
  <c r="P2894" i="2"/>
  <c r="O2894" i="2"/>
  <c r="N2894" i="2"/>
  <c r="M2894" i="2"/>
  <c r="L2894" i="2"/>
  <c r="K2894" i="2"/>
  <c r="J2894" i="2"/>
  <c r="K7802" i="2" s="1"/>
  <c r="I2894" i="2"/>
  <c r="L7802" i="2" s="1"/>
  <c r="G2894" i="2"/>
  <c r="T2893" i="2"/>
  <c r="S2893" i="2"/>
  <c r="R2893" i="2"/>
  <c r="Q2893" i="2"/>
  <c r="P2893" i="2"/>
  <c r="O2893" i="2"/>
  <c r="N2893" i="2"/>
  <c r="M2893" i="2"/>
  <c r="L2893" i="2"/>
  <c r="K2893" i="2"/>
  <c r="J2893" i="2"/>
  <c r="K8889" i="2" s="1"/>
  <c r="I2893" i="2"/>
  <c r="L8889" i="2" s="1"/>
  <c r="G2893" i="2"/>
  <c r="T2892" i="2"/>
  <c r="S2892" i="2"/>
  <c r="R2892" i="2"/>
  <c r="Q2892" i="2"/>
  <c r="P2892" i="2"/>
  <c r="O2892" i="2"/>
  <c r="N2892" i="2"/>
  <c r="M2892" i="2"/>
  <c r="L2892" i="2"/>
  <c r="K2892" i="2"/>
  <c r="J2892" i="2"/>
  <c r="K9445" i="2" s="1"/>
  <c r="I2892" i="2"/>
  <c r="L9445" i="2" s="1"/>
  <c r="G2892" i="2"/>
  <c r="T2891" i="2"/>
  <c r="S2891" i="2"/>
  <c r="R2891" i="2"/>
  <c r="Q2891" i="2"/>
  <c r="P2891" i="2"/>
  <c r="O2891" i="2"/>
  <c r="N2891" i="2"/>
  <c r="M2891" i="2"/>
  <c r="L2891" i="2"/>
  <c r="J2891" i="2"/>
  <c r="K7596" i="2" s="1"/>
  <c r="I2891" i="2"/>
  <c r="L7596" i="2" s="1"/>
  <c r="G2891" i="2"/>
  <c r="T2890" i="2"/>
  <c r="S2890" i="2"/>
  <c r="R2890" i="2"/>
  <c r="Q2890" i="2"/>
  <c r="P2890" i="2"/>
  <c r="O2890" i="2"/>
  <c r="N2890" i="2"/>
  <c r="L2890" i="2"/>
  <c r="K2890" i="2"/>
  <c r="J2890" i="2"/>
  <c r="K6892" i="2" s="1"/>
  <c r="I2890" i="2"/>
  <c r="L6892" i="2" s="1"/>
  <c r="G2890" i="2"/>
  <c r="T2889" i="2"/>
  <c r="S2889" i="2"/>
  <c r="R2889" i="2"/>
  <c r="Q2889" i="2"/>
  <c r="P2889" i="2"/>
  <c r="O2889" i="2"/>
  <c r="N2889" i="2"/>
  <c r="L2889" i="2"/>
  <c r="K2889" i="2"/>
  <c r="J2889" i="2"/>
  <c r="K6891" i="2" s="1"/>
  <c r="I2889" i="2"/>
  <c r="L6891" i="2" s="1"/>
  <c r="G2889" i="2"/>
  <c r="T2888" i="2"/>
  <c r="S2888" i="2"/>
  <c r="R2888" i="2"/>
  <c r="Q2888" i="2"/>
  <c r="P2888" i="2"/>
  <c r="O2888" i="2"/>
  <c r="N2888" i="2"/>
  <c r="L2888" i="2"/>
  <c r="K2888" i="2"/>
  <c r="J2888" i="2"/>
  <c r="K9368" i="2" s="1"/>
  <c r="I2888" i="2"/>
  <c r="L9368" i="2" s="1"/>
  <c r="G2888" i="2"/>
  <c r="T2887" i="2"/>
  <c r="S2887" i="2"/>
  <c r="R2887" i="2"/>
  <c r="Q2887" i="2"/>
  <c r="P2887" i="2"/>
  <c r="O2887" i="2"/>
  <c r="N2887" i="2"/>
  <c r="L2887" i="2"/>
  <c r="K2887" i="2"/>
  <c r="J2887" i="2"/>
  <c r="K8373" i="2" s="1"/>
  <c r="I2887" i="2"/>
  <c r="L8373" i="2" s="1"/>
  <c r="G2887" i="2"/>
  <c r="T2886" i="2"/>
  <c r="S2886" i="2"/>
  <c r="R2886" i="2"/>
  <c r="Q2886" i="2"/>
  <c r="P2886" i="2"/>
  <c r="O2886" i="2"/>
  <c r="N2886" i="2"/>
  <c r="L2886" i="2"/>
  <c r="K2886" i="2"/>
  <c r="J2886" i="2"/>
  <c r="K8927" i="2" s="1"/>
  <c r="I2886" i="2"/>
  <c r="L8927" i="2" s="1"/>
  <c r="G2886" i="2"/>
  <c r="T2885" i="2"/>
  <c r="S2885" i="2"/>
  <c r="R2885" i="2"/>
  <c r="Q2885" i="2"/>
  <c r="P2885" i="2"/>
  <c r="O2885" i="2"/>
  <c r="N2885" i="2"/>
  <c r="L2885" i="2"/>
  <c r="K2885" i="2"/>
  <c r="J2885" i="2"/>
  <c r="K7753" i="2" s="1"/>
  <c r="I2885" i="2"/>
  <c r="L7753" i="2" s="1"/>
  <c r="G2885" i="2"/>
  <c r="T2884" i="2"/>
  <c r="S2884" i="2"/>
  <c r="R2884" i="2"/>
  <c r="Q2884" i="2"/>
  <c r="P2884" i="2"/>
  <c r="O2884" i="2"/>
  <c r="N2884" i="2"/>
  <c r="L2884" i="2"/>
  <c r="K2884" i="2"/>
  <c r="J2884" i="2"/>
  <c r="K6516" i="2" s="1"/>
  <c r="I2884" i="2"/>
  <c r="L6516" i="2" s="1"/>
  <c r="G2884" i="2"/>
  <c r="T2883" i="2"/>
  <c r="S2883" i="2"/>
  <c r="R2883" i="2"/>
  <c r="Q2883" i="2"/>
  <c r="P2883" i="2"/>
  <c r="O2883" i="2"/>
  <c r="N2883" i="2"/>
  <c r="K2883" i="2"/>
  <c r="J2883" i="2"/>
  <c r="K9188" i="2" s="1"/>
  <c r="I2883" i="2"/>
  <c r="L9188" i="2" s="1"/>
  <c r="G2883" i="2"/>
  <c r="T2882" i="2"/>
  <c r="S2882" i="2"/>
  <c r="R2882" i="2"/>
  <c r="Q2882" i="2"/>
  <c r="P2882" i="2"/>
  <c r="O2882" i="2"/>
  <c r="N2882" i="2"/>
  <c r="M2882" i="2"/>
  <c r="L2882" i="2"/>
  <c r="K2882" i="2"/>
  <c r="J2882" i="2"/>
  <c r="K9124" i="2" s="1"/>
  <c r="I2882" i="2"/>
  <c r="L9124" i="2" s="1"/>
  <c r="G2882" i="2"/>
  <c r="T2881" i="2"/>
  <c r="S2881" i="2"/>
  <c r="R2881" i="2"/>
  <c r="Q2881" i="2"/>
  <c r="P2881" i="2"/>
  <c r="O2881" i="2"/>
  <c r="N2881" i="2"/>
  <c r="M2881" i="2"/>
  <c r="L2881" i="2"/>
  <c r="K2881" i="2"/>
  <c r="J2881" i="2"/>
  <c r="K9456" i="2" s="1"/>
  <c r="I2881" i="2"/>
  <c r="L9456" i="2" s="1"/>
  <c r="G2881" i="2"/>
  <c r="T2880" i="2"/>
  <c r="S2880" i="2"/>
  <c r="R2880" i="2"/>
  <c r="Q2880" i="2"/>
  <c r="P2880" i="2"/>
  <c r="O2880" i="2"/>
  <c r="N2880" i="2"/>
  <c r="L2880" i="2"/>
  <c r="K2880" i="2"/>
  <c r="J2880" i="2"/>
  <c r="K6968" i="2" s="1"/>
  <c r="I2880" i="2"/>
  <c r="L6968" i="2" s="1"/>
  <c r="G2880" i="2"/>
  <c r="T2879" i="2"/>
  <c r="S2879" i="2"/>
  <c r="R2879" i="2"/>
  <c r="Q2879" i="2"/>
  <c r="P2879" i="2"/>
  <c r="O2879" i="2"/>
  <c r="N2879" i="2"/>
  <c r="M2879" i="2"/>
  <c r="L2879" i="2"/>
  <c r="M9301" i="2" s="1"/>
  <c r="K2879" i="2"/>
  <c r="J2879" i="2"/>
  <c r="K9301" i="2" s="1"/>
  <c r="I2879" i="2"/>
  <c r="L9301" i="2" s="1"/>
  <c r="G2879" i="2"/>
  <c r="T2878" i="2"/>
  <c r="S2878" i="2"/>
  <c r="R2878" i="2"/>
  <c r="Q2878" i="2"/>
  <c r="P2878" i="2"/>
  <c r="O2878" i="2"/>
  <c r="N2878" i="2"/>
  <c r="M2878" i="2"/>
  <c r="L2878" i="2"/>
  <c r="K2878" i="2"/>
  <c r="J2878" i="2"/>
  <c r="K6338" i="2" s="1"/>
  <c r="I2878" i="2"/>
  <c r="L6338" i="2" s="1"/>
  <c r="G2878" i="2"/>
  <c r="T2877" i="2"/>
  <c r="S2877" i="2"/>
  <c r="R2877" i="2"/>
  <c r="Q2877" i="2"/>
  <c r="P2877" i="2"/>
  <c r="O2877" i="2"/>
  <c r="N2877" i="2"/>
  <c r="M2877" i="2"/>
  <c r="L2877" i="2"/>
  <c r="K2877" i="2"/>
  <c r="J2877" i="2"/>
  <c r="K7938" i="2" s="1"/>
  <c r="I2877" i="2"/>
  <c r="L7938" i="2" s="1"/>
  <c r="G2877" i="2"/>
  <c r="T2876" i="2"/>
  <c r="S2876" i="2"/>
  <c r="R2876" i="2"/>
  <c r="Q2876" i="2"/>
  <c r="P2876" i="2"/>
  <c r="O2876" i="2"/>
  <c r="N2876" i="2"/>
  <c r="L2876" i="2"/>
  <c r="K2876" i="2"/>
  <c r="J2876" i="2"/>
  <c r="K6110" i="2" s="1"/>
  <c r="I2876" i="2"/>
  <c r="L6110" i="2" s="1"/>
  <c r="G2876" i="2"/>
  <c r="T2875" i="2"/>
  <c r="S2875" i="2"/>
  <c r="R2875" i="2"/>
  <c r="Q2875" i="2"/>
  <c r="P2875" i="2"/>
  <c r="O2875" i="2"/>
  <c r="N2875" i="2"/>
  <c r="L2875" i="2"/>
  <c r="K2875" i="2"/>
  <c r="J2875" i="2"/>
  <c r="K7825" i="2" s="1"/>
  <c r="I2875" i="2"/>
  <c r="L7825" i="2" s="1"/>
  <c r="G2875" i="2"/>
  <c r="T2874" i="2"/>
  <c r="S2874" i="2"/>
  <c r="R2874" i="2"/>
  <c r="Q2874" i="2"/>
  <c r="P2874" i="2"/>
  <c r="O2874" i="2"/>
  <c r="N2874" i="2"/>
  <c r="L2874" i="2"/>
  <c r="K2874" i="2"/>
  <c r="J2874" i="2"/>
  <c r="K6857" i="2" s="1"/>
  <c r="I2874" i="2"/>
  <c r="L6857" i="2" s="1"/>
  <c r="G2874" i="2"/>
  <c r="T2873" i="2"/>
  <c r="S2873" i="2"/>
  <c r="R2873" i="2"/>
  <c r="Q2873" i="2"/>
  <c r="P2873" i="2"/>
  <c r="O2873" i="2"/>
  <c r="N2873" i="2"/>
  <c r="L2873" i="2"/>
  <c r="K2873" i="2"/>
  <c r="J2873" i="2"/>
  <c r="K8170" i="2" s="1"/>
  <c r="I2873" i="2"/>
  <c r="L8170" i="2" s="1"/>
  <c r="G2873" i="2"/>
  <c r="T2872" i="2"/>
  <c r="S2872" i="2"/>
  <c r="R2872" i="2"/>
  <c r="Q2872" i="2"/>
  <c r="P2872" i="2"/>
  <c r="O2872" i="2"/>
  <c r="N2872" i="2"/>
  <c r="L2872" i="2"/>
  <c r="K2872" i="2"/>
  <c r="J2872" i="2"/>
  <c r="K9351" i="2" s="1"/>
  <c r="I2872" i="2"/>
  <c r="L9351" i="2" s="1"/>
  <c r="G2872" i="2"/>
  <c r="T2871" i="2"/>
  <c r="S2871" i="2"/>
  <c r="R2871" i="2"/>
  <c r="Q2871" i="2"/>
  <c r="P2871" i="2"/>
  <c r="O2871" i="2"/>
  <c r="N2871" i="2"/>
  <c r="L2871" i="2"/>
  <c r="K2871" i="2"/>
  <c r="J2871" i="2"/>
  <c r="K8404" i="2" s="1"/>
  <c r="I2871" i="2"/>
  <c r="L8404" i="2" s="1"/>
  <c r="G2871" i="2"/>
  <c r="T2870" i="2"/>
  <c r="S2870" i="2"/>
  <c r="R2870" i="2"/>
  <c r="Q2870" i="2"/>
  <c r="P2870" i="2"/>
  <c r="O2870" i="2"/>
  <c r="N2870" i="2"/>
  <c r="L2870" i="2"/>
  <c r="K2870" i="2"/>
  <c r="J2870" i="2"/>
  <c r="K8561" i="2" s="1"/>
  <c r="I2870" i="2"/>
  <c r="L8561" i="2" s="1"/>
  <c r="G2870" i="2"/>
  <c r="T2869" i="2"/>
  <c r="S2869" i="2"/>
  <c r="R2869" i="2"/>
  <c r="Q2869" i="2"/>
  <c r="P2869" i="2"/>
  <c r="O2869" i="2"/>
  <c r="N2869" i="2"/>
  <c r="K2869" i="2"/>
  <c r="J2869" i="2"/>
  <c r="K6570" i="2" s="1"/>
  <c r="I2869" i="2"/>
  <c r="L6570" i="2" s="1"/>
  <c r="G2869" i="2"/>
  <c r="T2868" i="2"/>
  <c r="S2868" i="2"/>
  <c r="R2868" i="2"/>
  <c r="Q2868" i="2"/>
  <c r="P2868" i="2"/>
  <c r="O2868" i="2"/>
  <c r="N2868" i="2"/>
  <c r="M2868" i="2"/>
  <c r="L2868" i="2"/>
  <c r="K2868" i="2"/>
  <c r="J2868" i="2"/>
  <c r="K9350" i="2" s="1"/>
  <c r="I2868" i="2"/>
  <c r="L9350" i="2" s="1"/>
  <c r="G2868" i="2"/>
  <c r="T2867" i="2"/>
  <c r="S2867" i="2"/>
  <c r="R2867" i="2"/>
  <c r="Q2867" i="2"/>
  <c r="P2867" i="2"/>
  <c r="O2867" i="2"/>
  <c r="N2867" i="2"/>
  <c r="M2867" i="2"/>
  <c r="L2867" i="2"/>
  <c r="K2867" i="2"/>
  <c r="J2867" i="2"/>
  <c r="K7151" i="2" s="1"/>
  <c r="I2867" i="2"/>
  <c r="L7151" i="2" s="1"/>
  <c r="G2867" i="2"/>
  <c r="T2866" i="2"/>
  <c r="S2866" i="2"/>
  <c r="R2866" i="2"/>
  <c r="Q2866" i="2"/>
  <c r="P2866" i="2"/>
  <c r="O2866" i="2"/>
  <c r="N2866" i="2"/>
  <c r="M2866" i="2"/>
  <c r="L2866" i="2"/>
  <c r="K2866" i="2"/>
  <c r="J2866" i="2"/>
  <c r="K6704" i="2" s="1"/>
  <c r="I2866" i="2"/>
  <c r="L6704" i="2" s="1"/>
  <c r="G2866" i="2"/>
  <c r="T2865" i="2"/>
  <c r="S2865" i="2"/>
  <c r="R2865" i="2"/>
  <c r="Q2865" i="2"/>
  <c r="P2865" i="2"/>
  <c r="O2865" i="2"/>
  <c r="N2865" i="2"/>
  <c r="M2865" i="2"/>
  <c r="L2865" i="2"/>
  <c r="K2865" i="2"/>
  <c r="J2865" i="2"/>
  <c r="K6561" i="2" s="1"/>
  <c r="I2865" i="2"/>
  <c r="L6561" i="2" s="1"/>
  <c r="G2865" i="2"/>
  <c r="T2864" i="2"/>
  <c r="S2864" i="2"/>
  <c r="R2864" i="2"/>
  <c r="Q2864" i="2"/>
  <c r="P2864" i="2"/>
  <c r="O2864" i="2"/>
  <c r="N2864" i="2"/>
  <c r="L2864" i="2"/>
  <c r="K2864" i="2"/>
  <c r="J2864" i="2"/>
  <c r="K9528" i="2" s="1"/>
  <c r="I2864" i="2"/>
  <c r="L9528" i="2" s="1"/>
  <c r="G2864" i="2"/>
  <c r="T2863" i="2"/>
  <c r="S2863" i="2"/>
  <c r="R2863" i="2"/>
  <c r="Q2863" i="2"/>
  <c r="P2863" i="2"/>
  <c r="O2863" i="2"/>
  <c r="N2863" i="2"/>
  <c r="L2863" i="2"/>
  <c r="K2863" i="2"/>
  <c r="J2863" i="2"/>
  <c r="K7785" i="2" s="1"/>
  <c r="I2863" i="2"/>
  <c r="L7785" i="2" s="1"/>
  <c r="G2863" i="2"/>
  <c r="T2862" i="2"/>
  <c r="S2862" i="2"/>
  <c r="R2862" i="2"/>
  <c r="Q2862" i="2"/>
  <c r="P2862" i="2"/>
  <c r="O2862" i="2"/>
  <c r="N2862" i="2"/>
  <c r="L2862" i="2"/>
  <c r="K2862" i="2"/>
  <c r="J2862" i="2"/>
  <c r="K6285" i="2" s="1"/>
  <c r="I2862" i="2"/>
  <c r="L6285" i="2" s="1"/>
  <c r="G2862" i="2"/>
  <c r="T2861" i="2"/>
  <c r="S2861" i="2"/>
  <c r="R2861" i="2"/>
  <c r="Q2861" i="2"/>
  <c r="P2861" i="2"/>
  <c r="O2861" i="2"/>
  <c r="N2861" i="2"/>
  <c r="M2861" i="2"/>
  <c r="L2861" i="2"/>
  <c r="K2861" i="2"/>
  <c r="J2861" i="2"/>
  <c r="K7513" i="2" s="1"/>
  <c r="I2861" i="2"/>
  <c r="L7513" i="2" s="1"/>
  <c r="G2861" i="2"/>
  <c r="T2860" i="2"/>
  <c r="S2860" i="2"/>
  <c r="R2860" i="2"/>
  <c r="Q2860" i="2"/>
  <c r="P2860" i="2"/>
  <c r="O2860" i="2"/>
  <c r="N2860" i="2"/>
  <c r="M2860" i="2"/>
  <c r="L2860" i="2"/>
  <c r="K2860" i="2"/>
  <c r="J2860" i="2"/>
  <c r="K8810" i="2" s="1"/>
  <c r="I2860" i="2"/>
  <c r="L8810" i="2" s="1"/>
  <c r="G2860" i="2"/>
  <c r="T2859" i="2"/>
  <c r="S2859" i="2"/>
  <c r="R2859" i="2"/>
  <c r="Q2859" i="2"/>
  <c r="P2859" i="2"/>
  <c r="O2859" i="2"/>
  <c r="N2859" i="2"/>
  <c r="L2859" i="2"/>
  <c r="K2859" i="2"/>
  <c r="J2859" i="2"/>
  <c r="K6206" i="2" s="1"/>
  <c r="I2859" i="2"/>
  <c r="L6206" i="2" s="1"/>
  <c r="G2859" i="2"/>
  <c r="T2858" i="2"/>
  <c r="S2858" i="2"/>
  <c r="R2858" i="2"/>
  <c r="Q2858" i="2"/>
  <c r="P2858" i="2"/>
  <c r="O2858" i="2"/>
  <c r="N2858" i="2"/>
  <c r="L2858" i="2"/>
  <c r="K2858" i="2"/>
  <c r="J2858" i="2"/>
  <c r="K8733" i="2" s="1"/>
  <c r="I2858" i="2"/>
  <c r="L8733" i="2" s="1"/>
  <c r="G2858" i="2"/>
  <c r="T2857" i="2"/>
  <c r="S2857" i="2"/>
  <c r="R2857" i="2"/>
  <c r="Q2857" i="2"/>
  <c r="P2857" i="2"/>
  <c r="O2857" i="2"/>
  <c r="N2857" i="2"/>
  <c r="L2857" i="2"/>
  <c r="K2857" i="2"/>
  <c r="J2857" i="2"/>
  <c r="K7752" i="2" s="1"/>
  <c r="I2857" i="2"/>
  <c r="L7752" i="2" s="1"/>
  <c r="G2857" i="2"/>
  <c r="T2856" i="2"/>
  <c r="S2856" i="2"/>
  <c r="R2856" i="2"/>
  <c r="Q2856" i="2"/>
  <c r="P2856" i="2"/>
  <c r="O2856" i="2"/>
  <c r="N2856" i="2"/>
  <c r="L2856" i="2"/>
  <c r="K2856" i="2"/>
  <c r="J2856" i="2"/>
  <c r="K7870" i="2" s="1"/>
  <c r="I2856" i="2"/>
  <c r="L7870" i="2" s="1"/>
  <c r="G2856" i="2"/>
  <c r="T2855" i="2"/>
  <c r="S2855" i="2"/>
  <c r="R2855" i="2"/>
  <c r="Q2855" i="2"/>
  <c r="P2855" i="2"/>
  <c r="O2855" i="2"/>
  <c r="N2855" i="2"/>
  <c r="L2855" i="2"/>
  <c r="M9216" i="2" s="1"/>
  <c r="K2855" i="2"/>
  <c r="J2855" i="2"/>
  <c r="K9216" i="2" s="1"/>
  <c r="I2855" i="2"/>
  <c r="L9216" i="2" s="1"/>
  <c r="G2855" i="2"/>
  <c r="T2854" i="2"/>
  <c r="S2854" i="2"/>
  <c r="R2854" i="2"/>
  <c r="Q2854" i="2"/>
  <c r="P2854" i="2"/>
  <c r="O2854" i="2"/>
  <c r="N2854" i="2"/>
  <c r="L2854" i="2"/>
  <c r="K2854" i="2"/>
  <c r="J2854" i="2"/>
  <c r="K7612" i="2" s="1"/>
  <c r="I2854" i="2"/>
  <c r="L7612" i="2" s="1"/>
  <c r="G2854" i="2"/>
  <c r="T2853" i="2"/>
  <c r="S2853" i="2"/>
  <c r="R2853" i="2"/>
  <c r="Q2853" i="2"/>
  <c r="P2853" i="2"/>
  <c r="O2853" i="2"/>
  <c r="N2853" i="2"/>
  <c r="L2853" i="2"/>
  <c r="K2853" i="2"/>
  <c r="J2853" i="2"/>
  <c r="K9465" i="2" s="1"/>
  <c r="I2853" i="2"/>
  <c r="L9465" i="2" s="1"/>
  <c r="G2853" i="2"/>
  <c r="T2852" i="2"/>
  <c r="S2852" i="2"/>
  <c r="R2852" i="2"/>
  <c r="Q2852" i="2"/>
  <c r="P2852" i="2"/>
  <c r="O2852" i="2"/>
  <c r="N2852" i="2"/>
  <c r="L2852" i="2"/>
  <c r="K2852" i="2"/>
  <c r="J2852" i="2"/>
  <c r="K9506" i="2" s="1"/>
  <c r="I2852" i="2"/>
  <c r="L9506" i="2" s="1"/>
  <c r="G2852" i="2"/>
  <c r="T2851" i="2"/>
  <c r="S2851" i="2"/>
  <c r="R2851" i="2"/>
  <c r="Q2851" i="2"/>
  <c r="P2851" i="2"/>
  <c r="O2851" i="2"/>
  <c r="N2851" i="2"/>
  <c r="L2851" i="2"/>
  <c r="K2851" i="2"/>
  <c r="J2851" i="2"/>
  <c r="K7380" i="2" s="1"/>
  <c r="I2851" i="2"/>
  <c r="L7380" i="2" s="1"/>
  <c r="G2851" i="2"/>
  <c r="T2850" i="2"/>
  <c r="S2850" i="2"/>
  <c r="R2850" i="2"/>
  <c r="Q2850" i="2"/>
  <c r="P2850" i="2"/>
  <c r="O2850" i="2"/>
  <c r="N2850" i="2"/>
  <c r="L2850" i="2"/>
  <c r="K2850" i="2"/>
  <c r="J2850" i="2"/>
  <c r="K7123" i="2" s="1"/>
  <c r="I2850" i="2"/>
  <c r="L7123" i="2" s="1"/>
  <c r="G2850" i="2"/>
  <c r="T2849" i="2"/>
  <c r="S2849" i="2"/>
  <c r="R2849" i="2"/>
  <c r="Q2849" i="2"/>
  <c r="P2849" i="2"/>
  <c r="O2849" i="2"/>
  <c r="N2849" i="2"/>
  <c r="L2849" i="2"/>
  <c r="K2849" i="2"/>
  <c r="J2849" i="2"/>
  <c r="K6284" i="2" s="1"/>
  <c r="I2849" i="2"/>
  <c r="L6284" i="2" s="1"/>
  <c r="G2849" i="2"/>
  <c r="T2848" i="2"/>
  <c r="S2848" i="2"/>
  <c r="R2848" i="2"/>
  <c r="Q2848" i="2"/>
  <c r="P2848" i="2"/>
  <c r="O2848" i="2"/>
  <c r="N2848" i="2"/>
  <c r="M2848" i="2"/>
  <c r="L2848" i="2"/>
  <c r="K2848" i="2"/>
  <c r="J2848" i="2"/>
  <c r="K8309" i="2" s="1"/>
  <c r="I2848" i="2"/>
  <c r="L8309" i="2" s="1"/>
  <c r="G2848" i="2"/>
  <c r="T2847" i="2"/>
  <c r="S2847" i="2"/>
  <c r="R2847" i="2"/>
  <c r="Q2847" i="2"/>
  <c r="P2847" i="2"/>
  <c r="O2847" i="2"/>
  <c r="N2847" i="2"/>
  <c r="K2847" i="2"/>
  <c r="J2847" i="2"/>
  <c r="K8779" i="2" s="1"/>
  <c r="I2847" i="2"/>
  <c r="L8779" i="2" s="1"/>
  <c r="G2847" i="2"/>
  <c r="T2846" i="2"/>
  <c r="S2846" i="2"/>
  <c r="R2846" i="2"/>
  <c r="Q2846" i="2"/>
  <c r="P2846" i="2"/>
  <c r="O2846" i="2"/>
  <c r="N2846" i="2"/>
  <c r="M2846" i="2"/>
  <c r="L2846" i="2"/>
  <c r="K2846" i="2"/>
  <c r="J2846" i="2"/>
  <c r="K9505" i="2" s="1"/>
  <c r="I2846" i="2"/>
  <c r="L9505" i="2" s="1"/>
  <c r="G2846" i="2"/>
  <c r="T2845" i="2"/>
  <c r="S2845" i="2"/>
  <c r="R2845" i="2"/>
  <c r="Q2845" i="2"/>
  <c r="P2845" i="2"/>
  <c r="O2845" i="2"/>
  <c r="N2845" i="2"/>
  <c r="M2845" i="2"/>
  <c r="L2845" i="2"/>
  <c r="K2845" i="2"/>
  <c r="J2845" i="2"/>
  <c r="K7122" i="2" s="1"/>
  <c r="I2845" i="2"/>
  <c r="L7122" i="2" s="1"/>
  <c r="G2845" i="2"/>
  <c r="T2844" i="2"/>
  <c r="S2844" i="2"/>
  <c r="R2844" i="2"/>
  <c r="Q2844" i="2"/>
  <c r="P2844" i="2"/>
  <c r="O2844" i="2"/>
  <c r="N2844" i="2"/>
  <c r="M2844" i="2"/>
  <c r="L2844" i="2"/>
  <c r="K2844" i="2"/>
  <c r="J2844" i="2"/>
  <c r="K8795" i="2" s="1"/>
  <c r="I2844" i="2"/>
  <c r="L8795" i="2" s="1"/>
  <c r="G2844" i="2"/>
  <c r="T2843" i="2"/>
  <c r="S2843" i="2"/>
  <c r="R2843" i="2"/>
  <c r="Q2843" i="2"/>
  <c r="P2843" i="2"/>
  <c r="O2843" i="2"/>
  <c r="N2843" i="2"/>
  <c r="M2843" i="2"/>
  <c r="L2843" i="2"/>
  <c r="K2843" i="2"/>
  <c r="J2843" i="2"/>
  <c r="K8433" i="2" s="1"/>
  <c r="I2843" i="2"/>
  <c r="L8433" i="2" s="1"/>
  <c r="G2843" i="2"/>
  <c r="T2842" i="2"/>
  <c r="S2842" i="2"/>
  <c r="R2842" i="2"/>
  <c r="Q2842" i="2"/>
  <c r="P2842" i="2"/>
  <c r="O2842" i="2"/>
  <c r="N2842" i="2"/>
  <c r="L2842" i="2"/>
  <c r="K2842" i="2"/>
  <c r="J2842" i="2"/>
  <c r="K7323" i="2" s="1"/>
  <c r="I2842" i="2"/>
  <c r="L7323" i="2" s="1"/>
  <c r="G2842" i="2"/>
  <c r="T2841" i="2"/>
  <c r="S2841" i="2"/>
  <c r="R2841" i="2"/>
  <c r="Q2841" i="2"/>
  <c r="P2841" i="2"/>
  <c r="O2841" i="2"/>
  <c r="N2841" i="2"/>
  <c r="L2841" i="2"/>
  <c r="K2841" i="2"/>
  <c r="J2841" i="2"/>
  <c r="K8259" i="2" s="1"/>
  <c r="I2841" i="2"/>
  <c r="L8259" i="2" s="1"/>
  <c r="G2841" i="2"/>
  <c r="T2840" i="2"/>
  <c r="S2840" i="2"/>
  <c r="R2840" i="2"/>
  <c r="Q2840" i="2"/>
  <c r="P2840" i="2"/>
  <c r="O2840" i="2"/>
  <c r="N2840" i="2"/>
  <c r="L2840" i="2"/>
  <c r="K2840" i="2"/>
  <c r="J2840" i="2"/>
  <c r="K9389" i="2" s="1"/>
  <c r="I2840" i="2"/>
  <c r="L9389" i="2" s="1"/>
  <c r="G2840" i="2"/>
  <c r="T2839" i="2"/>
  <c r="S2839" i="2"/>
  <c r="R2839" i="2"/>
  <c r="Q2839" i="2"/>
  <c r="P2839" i="2"/>
  <c r="O2839" i="2"/>
  <c r="N2839" i="2"/>
  <c r="L2839" i="2"/>
  <c r="K2839" i="2"/>
  <c r="J2839" i="2"/>
  <c r="K6217" i="2" s="1"/>
  <c r="I2839" i="2"/>
  <c r="L6217" i="2" s="1"/>
  <c r="G2839" i="2"/>
  <c r="T2838" i="2"/>
  <c r="S2838" i="2"/>
  <c r="R2838" i="2"/>
  <c r="Q2838" i="2"/>
  <c r="P2838" i="2"/>
  <c r="O2838" i="2"/>
  <c r="N2838" i="2"/>
  <c r="L2838" i="2"/>
  <c r="K2838" i="2"/>
  <c r="J2838" i="2"/>
  <c r="K7836" i="2" s="1"/>
  <c r="I2838" i="2"/>
  <c r="L7836" i="2" s="1"/>
  <c r="G2838" i="2"/>
  <c r="T2837" i="2"/>
  <c r="S2837" i="2"/>
  <c r="R2837" i="2"/>
  <c r="Q2837" i="2"/>
  <c r="P2837" i="2"/>
  <c r="O2837" i="2"/>
  <c r="N2837" i="2"/>
  <c r="L2837" i="2"/>
  <c r="K2837" i="2"/>
  <c r="J2837" i="2"/>
  <c r="K8403" i="2" s="1"/>
  <c r="I2837" i="2"/>
  <c r="L8403" i="2" s="1"/>
  <c r="G2837" i="2"/>
  <c r="T2836" i="2"/>
  <c r="S2836" i="2"/>
  <c r="R2836" i="2"/>
  <c r="Q2836" i="2"/>
  <c r="P2836" i="2"/>
  <c r="O2836" i="2"/>
  <c r="N2836" i="2"/>
  <c r="L2836" i="2"/>
  <c r="K2836" i="2"/>
  <c r="J2836" i="2"/>
  <c r="K6786" i="2" s="1"/>
  <c r="I2836" i="2"/>
  <c r="L6786" i="2" s="1"/>
  <c r="G2836" i="2"/>
  <c r="T2835" i="2"/>
  <c r="S2835" i="2"/>
  <c r="R2835" i="2"/>
  <c r="Q2835" i="2"/>
  <c r="P2835" i="2"/>
  <c r="O2835" i="2"/>
  <c r="N2835" i="2"/>
  <c r="L2835" i="2"/>
  <c r="K2835" i="2"/>
  <c r="J2835" i="2"/>
  <c r="K8888" i="2" s="1"/>
  <c r="I2835" i="2"/>
  <c r="L8888" i="2" s="1"/>
  <c r="G2835" i="2"/>
  <c r="T2834" i="2"/>
  <c r="S2834" i="2"/>
  <c r="R2834" i="2"/>
  <c r="Q2834" i="2"/>
  <c r="P2834" i="2"/>
  <c r="O2834" i="2"/>
  <c r="N2834" i="2"/>
  <c r="M2834" i="2"/>
  <c r="L2834" i="2"/>
  <c r="K2834" i="2"/>
  <c r="J2834" i="2"/>
  <c r="K7720" i="2" s="1"/>
  <c r="I2834" i="2"/>
  <c r="L7720" i="2" s="1"/>
  <c r="G2834" i="2"/>
  <c r="T2833" i="2"/>
  <c r="S2833" i="2"/>
  <c r="R2833" i="2"/>
  <c r="Q2833" i="2"/>
  <c r="P2833" i="2"/>
  <c r="O2833" i="2"/>
  <c r="N2833" i="2"/>
  <c r="L2833" i="2"/>
  <c r="K2833" i="2"/>
  <c r="J2833" i="2"/>
  <c r="K7339" i="2" s="1"/>
  <c r="I2833" i="2"/>
  <c r="L7339" i="2" s="1"/>
  <c r="G2833" i="2"/>
  <c r="T2832" i="2"/>
  <c r="S2832" i="2"/>
  <c r="R2832" i="2"/>
  <c r="Q2832" i="2"/>
  <c r="P2832" i="2"/>
  <c r="O2832" i="2"/>
  <c r="N2832" i="2"/>
  <c r="K2832" i="2"/>
  <c r="J2832" i="2"/>
  <c r="K6350" i="2" s="1"/>
  <c r="I2832" i="2"/>
  <c r="L6350" i="2" s="1"/>
  <c r="G2832" i="2"/>
  <c r="T2831" i="2"/>
  <c r="S2831" i="2"/>
  <c r="R2831" i="2"/>
  <c r="Q2831" i="2"/>
  <c r="P2831" i="2"/>
  <c r="O2831" i="2"/>
  <c r="N2831" i="2"/>
  <c r="M2831" i="2"/>
  <c r="L2831" i="2"/>
  <c r="K2831" i="2"/>
  <c r="J2831" i="2"/>
  <c r="K9279" i="2" s="1"/>
  <c r="I2831" i="2"/>
  <c r="L9279" i="2" s="1"/>
  <c r="G2831" i="2"/>
  <c r="T2830" i="2"/>
  <c r="S2830" i="2"/>
  <c r="R2830" i="2"/>
  <c r="Q2830" i="2"/>
  <c r="P2830" i="2"/>
  <c r="O2830" i="2"/>
  <c r="N2830" i="2"/>
  <c r="M2830" i="2"/>
  <c r="L2830" i="2"/>
  <c r="K2830" i="2"/>
  <c r="J2830" i="2"/>
  <c r="K8133" i="2" s="1"/>
  <c r="M2119" i="2" s="1"/>
  <c r="I2830" i="2"/>
  <c r="L8133" i="2" s="1"/>
  <c r="G2830" i="2"/>
  <c r="T2829" i="2"/>
  <c r="S2829" i="2"/>
  <c r="R2829" i="2"/>
  <c r="Q2829" i="2"/>
  <c r="P2829" i="2"/>
  <c r="O2829" i="2"/>
  <c r="N2829" i="2"/>
  <c r="M2829" i="2"/>
  <c r="K2829" i="2"/>
  <c r="J2829" i="2"/>
  <c r="K9247" i="2" s="1"/>
  <c r="I2829" i="2"/>
  <c r="L9247" i="2" s="1"/>
  <c r="G2829" i="2"/>
  <c r="T2828" i="2"/>
  <c r="S2828" i="2"/>
  <c r="R2828" i="2"/>
  <c r="Q2828" i="2"/>
  <c r="P2828" i="2"/>
  <c r="O2828" i="2"/>
  <c r="N2828" i="2"/>
  <c r="M2828" i="2"/>
  <c r="L2828" i="2"/>
  <c r="K2828" i="2"/>
  <c r="J2828" i="2"/>
  <c r="K8132" i="2" s="1"/>
  <c r="I2828" i="2"/>
  <c r="L8132" i="2" s="1"/>
  <c r="G2828" i="2"/>
  <c r="T2827" i="2"/>
  <c r="S2827" i="2"/>
  <c r="R2827" i="2"/>
  <c r="Q2827" i="2"/>
  <c r="P2827" i="2"/>
  <c r="O2827" i="2"/>
  <c r="N2827" i="2"/>
  <c r="M2827" i="2"/>
  <c r="L2827" i="2"/>
  <c r="K2827" i="2"/>
  <c r="J2827" i="2"/>
  <c r="K8906" i="2" s="1"/>
  <c r="I2827" i="2"/>
  <c r="L8906" i="2" s="1"/>
  <c r="G2827" i="2"/>
  <c r="T2826" i="2"/>
  <c r="S2826" i="2"/>
  <c r="R2826" i="2"/>
  <c r="Q2826" i="2"/>
  <c r="P2826" i="2"/>
  <c r="O2826" i="2"/>
  <c r="N2826" i="2"/>
  <c r="L2826" i="2"/>
  <c r="K2826" i="2"/>
  <c r="J2826" i="2"/>
  <c r="K6301" i="2" s="1"/>
  <c r="I2826" i="2"/>
  <c r="L6301" i="2" s="1"/>
  <c r="G2826" i="2"/>
  <c r="T2825" i="2"/>
  <c r="S2825" i="2"/>
  <c r="R2825" i="2"/>
  <c r="Q2825" i="2"/>
  <c r="P2825" i="2"/>
  <c r="O2825" i="2"/>
  <c r="N2825" i="2"/>
  <c r="L2825" i="2"/>
  <c r="K2825" i="2"/>
  <c r="J2825" i="2"/>
  <c r="K7379" i="2" s="1"/>
  <c r="I2825" i="2"/>
  <c r="L7379" i="2" s="1"/>
  <c r="G2825" i="2"/>
  <c r="T2824" i="2"/>
  <c r="S2824" i="2"/>
  <c r="R2824" i="2"/>
  <c r="Q2824" i="2"/>
  <c r="P2824" i="2"/>
  <c r="O2824" i="2"/>
  <c r="N2824" i="2"/>
  <c r="L2824" i="2"/>
  <c r="K2824" i="2"/>
  <c r="J2824" i="2"/>
  <c r="K7214" i="2" s="1"/>
  <c r="I2824" i="2"/>
  <c r="L7214" i="2" s="1"/>
  <c r="G2824" i="2"/>
  <c r="T2823" i="2"/>
  <c r="S2823" i="2"/>
  <c r="R2823" i="2"/>
  <c r="Q2823" i="2"/>
  <c r="P2823" i="2"/>
  <c r="O2823" i="2"/>
  <c r="N2823" i="2"/>
  <c r="L2823" i="2"/>
  <c r="K2823" i="2"/>
  <c r="J2823" i="2"/>
  <c r="K7075" i="2" s="1"/>
  <c r="I2823" i="2"/>
  <c r="L7075" i="2" s="1"/>
  <c r="M3738" i="2" s="1"/>
  <c r="G2823" i="2"/>
  <c r="T2822" i="2"/>
  <c r="S2822" i="2"/>
  <c r="R2822" i="2"/>
  <c r="Q2822" i="2"/>
  <c r="P2822" i="2"/>
  <c r="O2822" i="2"/>
  <c r="N2822" i="2"/>
  <c r="L2822" i="2"/>
  <c r="K2822" i="2"/>
  <c r="J2822" i="2"/>
  <c r="K8242" i="2" s="1"/>
  <c r="I2822" i="2"/>
  <c r="L8242" i="2" s="1"/>
  <c r="G2822" i="2"/>
  <c r="T2821" i="2"/>
  <c r="S2821" i="2"/>
  <c r="R2821" i="2"/>
  <c r="Q2821" i="2"/>
  <c r="P2821" i="2"/>
  <c r="O2821" i="2"/>
  <c r="N2821" i="2"/>
  <c r="L2821" i="2"/>
  <c r="K2821" i="2"/>
  <c r="J2821" i="2"/>
  <c r="K8750" i="2" s="1"/>
  <c r="I2821" i="2"/>
  <c r="L8750" i="2" s="1"/>
  <c r="M3959" i="2" s="1"/>
  <c r="G2821" i="2"/>
  <c r="T2820" i="2"/>
  <c r="S2820" i="2"/>
  <c r="R2820" i="2"/>
  <c r="Q2820" i="2"/>
  <c r="P2820" i="2"/>
  <c r="O2820" i="2"/>
  <c r="N2820" i="2"/>
  <c r="L2820" i="2"/>
  <c r="K2820" i="2"/>
  <c r="J2820" i="2"/>
  <c r="K8905" i="2" s="1"/>
  <c r="I2820" i="2"/>
  <c r="L8905" i="2" s="1"/>
  <c r="G2820" i="2"/>
  <c r="T2819" i="2"/>
  <c r="S2819" i="2"/>
  <c r="R2819" i="2"/>
  <c r="Q2819" i="2"/>
  <c r="P2819" i="2"/>
  <c r="O2819" i="2"/>
  <c r="N2819" i="2"/>
  <c r="L2819" i="2"/>
  <c r="K2819" i="2"/>
  <c r="J2819" i="2"/>
  <c r="K7378" i="2" s="1"/>
  <c r="I2819" i="2"/>
  <c r="L7378" i="2" s="1"/>
  <c r="G2819" i="2"/>
  <c r="T2818" i="2"/>
  <c r="S2818" i="2"/>
  <c r="R2818" i="2"/>
  <c r="Q2818" i="2"/>
  <c r="P2818" i="2"/>
  <c r="O2818" i="2"/>
  <c r="N2818" i="2"/>
  <c r="M2818" i="2"/>
  <c r="L2818" i="2"/>
  <c r="K2818" i="2"/>
  <c r="J2818" i="2"/>
  <c r="K7107" i="2" s="1"/>
  <c r="I2818" i="2"/>
  <c r="L7107" i="2" s="1"/>
  <c r="G2818" i="2"/>
  <c r="T2817" i="2"/>
  <c r="S2817" i="2"/>
  <c r="R2817" i="2"/>
  <c r="Q2817" i="2"/>
  <c r="P2817" i="2"/>
  <c r="O2817" i="2"/>
  <c r="N2817" i="2"/>
  <c r="M2817" i="2"/>
  <c r="L2817" i="2"/>
  <c r="K2817" i="2"/>
  <c r="J2817" i="2"/>
  <c r="K7950" i="2" s="1"/>
  <c r="I2817" i="2"/>
  <c r="L7950" i="2" s="1"/>
  <c r="G2817" i="2"/>
  <c r="T2816" i="2"/>
  <c r="S2816" i="2"/>
  <c r="R2816" i="2"/>
  <c r="Q2816" i="2"/>
  <c r="P2816" i="2"/>
  <c r="O2816" i="2"/>
  <c r="N2816" i="2"/>
  <c r="L2816" i="2"/>
  <c r="K2816" i="2"/>
  <c r="J2816" i="2"/>
  <c r="K7731" i="2" s="1"/>
  <c r="I2816" i="2"/>
  <c r="L7731" i="2" s="1"/>
  <c r="G2816" i="2"/>
  <c r="T2815" i="2"/>
  <c r="S2815" i="2"/>
  <c r="R2815" i="2"/>
  <c r="Q2815" i="2"/>
  <c r="P2815" i="2"/>
  <c r="O2815" i="2"/>
  <c r="N2815" i="2"/>
  <c r="L2815" i="2"/>
  <c r="K2815" i="2"/>
  <c r="J2815" i="2"/>
  <c r="K7730" i="2" s="1"/>
  <c r="I2815" i="2"/>
  <c r="L7730" i="2" s="1"/>
  <c r="G2815" i="2"/>
  <c r="T2814" i="2"/>
  <c r="S2814" i="2"/>
  <c r="R2814" i="2"/>
  <c r="Q2814" i="2"/>
  <c r="P2814" i="2"/>
  <c r="O2814" i="2"/>
  <c r="N2814" i="2"/>
  <c r="L2814" i="2"/>
  <c r="M8794" i="2" s="1"/>
  <c r="K2814" i="2"/>
  <c r="J2814" i="2"/>
  <c r="K8794" i="2" s="1"/>
  <c r="I2814" i="2"/>
  <c r="L8794" i="2" s="1"/>
  <c r="G2814" i="2"/>
  <c r="T2813" i="2"/>
  <c r="S2813" i="2"/>
  <c r="R2813" i="2"/>
  <c r="Q2813" i="2"/>
  <c r="P2813" i="2"/>
  <c r="O2813" i="2"/>
  <c r="N2813" i="2"/>
  <c r="L2813" i="2"/>
  <c r="K2813" i="2"/>
  <c r="J2813" i="2"/>
  <c r="K9139" i="2" s="1"/>
  <c r="I2813" i="2"/>
  <c r="L9139" i="2" s="1"/>
  <c r="G2813" i="2"/>
  <c r="T2812" i="2"/>
  <c r="S2812" i="2"/>
  <c r="R2812" i="2"/>
  <c r="Q2812" i="2"/>
  <c r="P2812" i="2"/>
  <c r="O2812" i="2"/>
  <c r="N2812" i="2"/>
  <c r="M2812" i="2"/>
  <c r="L2812" i="2"/>
  <c r="K2812" i="2"/>
  <c r="J2812" i="2"/>
  <c r="K9527" i="2" s="1"/>
  <c r="I2812" i="2"/>
  <c r="L9527" i="2" s="1"/>
  <c r="G2812" i="2"/>
  <c r="T2811" i="2"/>
  <c r="S2811" i="2"/>
  <c r="R2811" i="2"/>
  <c r="Q2811" i="2"/>
  <c r="P2811" i="2"/>
  <c r="O2811" i="2"/>
  <c r="N2811" i="2"/>
  <c r="L2811" i="2"/>
  <c r="K2811" i="2"/>
  <c r="J2811" i="2"/>
  <c r="K8452" i="2" s="1"/>
  <c r="I2811" i="2"/>
  <c r="L8452" i="2" s="1"/>
  <c r="G2811" i="2"/>
  <c r="T2810" i="2"/>
  <c r="S2810" i="2"/>
  <c r="R2810" i="2"/>
  <c r="Q2810" i="2"/>
  <c r="P2810" i="2"/>
  <c r="O2810" i="2"/>
  <c r="N2810" i="2"/>
  <c r="L2810" i="2"/>
  <c r="K2810" i="2"/>
  <c r="J2810" i="2"/>
  <c r="K8517" i="2" s="1"/>
  <c r="I2810" i="2"/>
  <c r="L8517" i="2" s="1"/>
  <c r="G2810" i="2"/>
  <c r="T2809" i="2"/>
  <c r="S2809" i="2"/>
  <c r="R2809" i="2"/>
  <c r="Q2809" i="2"/>
  <c r="P2809" i="2"/>
  <c r="O2809" i="2"/>
  <c r="N2809" i="2"/>
  <c r="L2809" i="2"/>
  <c r="K2809" i="2"/>
  <c r="J2809" i="2"/>
  <c r="K8766" i="2" s="1"/>
  <c r="I2809" i="2"/>
  <c r="L8766" i="2" s="1"/>
  <c r="G2809" i="2"/>
  <c r="T2808" i="2"/>
  <c r="S2808" i="2"/>
  <c r="R2808" i="2"/>
  <c r="Q2808" i="2"/>
  <c r="P2808" i="2"/>
  <c r="O2808" i="2"/>
  <c r="N2808" i="2"/>
  <c r="L2808" i="2"/>
  <c r="K2808" i="2"/>
  <c r="J2808" i="2"/>
  <c r="K8749" i="2" s="1"/>
  <c r="I2808" i="2"/>
  <c r="L8749" i="2" s="1"/>
  <c r="G2808" i="2"/>
  <c r="T2807" i="2"/>
  <c r="S2807" i="2"/>
  <c r="R2807" i="2"/>
  <c r="Q2807" i="2"/>
  <c r="P2807" i="2"/>
  <c r="O2807" i="2"/>
  <c r="N2807" i="2"/>
  <c r="L2807" i="2"/>
  <c r="K2807" i="2"/>
  <c r="J2807" i="2"/>
  <c r="K9455" i="2" s="1"/>
  <c r="I2807" i="2"/>
  <c r="L9455" i="2" s="1"/>
  <c r="G2807" i="2"/>
  <c r="T2806" i="2"/>
  <c r="S2806" i="2"/>
  <c r="R2806" i="2"/>
  <c r="Q2806" i="2"/>
  <c r="P2806" i="2"/>
  <c r="O2806" i="2"/>
  <c r="N2806" i="2"/>
  <c r="M2806" i="2"/>
  <c r="K2806" i="2"/>
  <c r="J2806" i="2"/>
  <c r="K6809" i="2" s="1"/>
  <c r="I2806" i="2"/>
  <c r="L6809" i="2" s="1"/>
  <c r="G2806" i="2"/>
  <c r="T2805" i="2"/>
  <c r="S2805" i="2"/>
  <c r="R2805" i="2"/>
  <c r="Q2805" i="2"/>
  <c r="P2805" i="2"/>
  <c r="O2805" i="2"/>
  <c r="N2805" i="2"/>
  <c r="M2805" i="2"/>
  <c r="K2805" i="2"/>
  <c r="J2805" i="2"/>
  <c r="K6541" i="2" s="1"/>
  <c r="I2805" i="2"/>
  <c r="L6541" i="2" s="1"/>
  <c r="G2805" i="2"/>
  <c r="T2804" i="2"/>
  <c r="S2804" i="2"/>
  <c r="R2804" i="2"/>
  <c r="Q2804" i="2"/>
  <c r="P2804" i="2"/>
  <c r="O2804" i="2"/>
  <c r="N2804" i="2"/>
  <c r="L2804" i="2"/>
  <c r="K2804" i="2"/>
  <c r="J2804" i="2"/>
  <c r="K6856" i="2" s="1"/>
  <c r="I2804" i="2"/>
  <c r="L6856" i="2" s="1"/>
  <c r="G2804" i="2"/>
  <c r="T2803" i="2"/>
  <c r="S2803" i="2"/>
  <c r="R2803" i="2"/>
  <c r="Q2803" i="2"/>
  <c r="P2803" i="2"/>
  <c r="O2803" i="2"/>
  <c r="N2803" i="2"/>
  <c r="L2803" i="2"/>
  <c r="K2803" i="2"/>
  <c r="J2803" i="2"/>
  <c r="K9215" i="2" s="1"/>
  <c r="I2803" i="2"/>
  <c r="L9215" i="2" s="1"/>
  <c r="M4385" i="2" s="1"/>
  <c r="G2803" i="2"/>
  <c r="T2802" i="2"/>
  <c r="S2802" i="2"/>
  <c r="R2802" i="2"/>
  <c r="Q2802" i="2"/>
  <c r="P2802" i="2"/>
  <c r="O2802" i="2"/>
  <c r="N2802" i="2"/>
  <c r="L2802" i="2"/>
  <c r="K2802" i="2"/>
  <c r="J2802" i="2"/>
  <c r="K9015" i="2" s="1"/>
  <c r="I2802" i="2"/>
  <c r="L9015" i="2" s="1"/>
  <c r="G2802" i="2"/>
  <c r="T2801" i="2"/>
  <c r="S2801" i="2"/>
  <c r="R2801" i="2"/>
  <c r="Q2801" i="2"/>
  <c r="P2801" i="2"/>
  <c r="O2801" i="2"/>
  <c r="N2801" i="2"/>
  <c r="K2801" i="2"/>
  <c r="J2801" i="2"/>
  <c r="K6376" i="2" s="1"/>
  <c r="I2801" i="2"/>
  <c r="L6376" i="2" s="1"/>
  <c r="G2801" i="2"/>
  <c r="T2800" i="2"/>
  <c r="S2800" i="2"/>
  <c r="R2800" i="2"/>
  <c r="Q2800" i="2"/>
  <c r="P2800" i="2"/>
  <c r="O2800" i="2"/>
  <c r="N2800" i="2"/>
  <c r="M2800" i="2"/>
  <c r="L2800" i="2"/>
  <c r="K2800" i="2"/>
  <c r="J2800" i="2"/>
  <c r="K8586" i="2" s="1"/>
  <c r="I2800" i="2"/>
  <c r="L8586" i="2" s="1"/>
  <c r="G2800" i="2"/>
  <c r="T2799" i="2"/>
  <c r="S2799" i="2"/>
  <c r="R2799" i="2"/>
  <c r="Q2799" i="2"/>
  <c r="P2799" i="2"/>
  <c r="O2799" i="2"/>
  <c r="N2799" i="2"/>
  <c r="M2799" i="2"/>
  <c r="L2799" i="2"/>
  <c r="K2799" i="2"/>
  <c r="J2799" i="2"/>
  <c r="K8904" i="2" s="1"/>
  <c r="I2799" i="2"/>
  <c r="L8904" i="2" s="1"/>
  <c r="G2799" i="2"/>
  <c r="T2798" i="2"/>
  <c r="S2798" i="2"/>
  <c r="R2798" i="2"/>
  <c r="Q2798" i="2"/>
  <c r="P2798" i="2"/>
  <c r="O2798" i="2"/>
  <c r="N2798" i="2"/>
  <c r="M2798" i="2"/>
  <c r="L2798" i="2"/>
  <c r="K2798" i="2"/>
  <c r="J2798" i="2"/>
  <c r="K8101" i="2" s="1"/>
  <c r="I2798" i="2"/>
  <c r="L8101" i="2" s="1"/>
  <c r="G2798" i="2"/>
  <c r="T2797" i="2"/>
  <c r="S2797" i="2"/>
  <c r="R2797" i="2"/>
  <c r="Q2797" i="2"/>
  <c r="P2797" i="2"/>
  <c r="O2797" i="2"/>
  <c r="N2797" i="2"/>
  <c r="M2797" i="2"/>
  <c r="L2797" i="2"/>
  <c r="K2797" i="2"/>
  <c r="J2797" i="2"/>
  <c r="K8031" i="2" s="1"/>
  <c r="I2797" i="2"/>
  <c r="L8031" i="2" s="1"/>
  <c r="G2797" i="2"/>
  <c r="T2796" i="2"/>
  <c r="S2796" i="2"/>
  <c r="R2796" i="2"/>
  <c r="Q2796" i="2"/>
  <c r="P2796" i="2"/>
  <c r="O2796" i="2"/>
  <c r="N2796" i="2"/>
  <c r="L2796" i="2"/>
  <c r="K2796" i="2"/>
  <c r="J2796" i="2"/>
  <c r="K8372" i="2" s="1"/>
  <c r="I2796" i="2"/>
  <c r="L8372" i="2" s="1"/>
  <c r="G2796" i="2"/>
  <c r="T2795" i="2"/>
  <c r="S2795" i="2"/>
  <c r="R2795" i="2"/>
  <c r="Q2795" i="2"/>
  <c r="P2795" i="2"/>
  <c r="O2795" i="2"/>
  <c r="N2795" i="2"/>
  <c r="L2795" i="2"/>
  <c r="K2795" i="2"/>
  <c r="J2795" i="2"/>
  <c r="K9314" i="2" s="1"/>
  <c r="I2795" i="2"/>
  <c r="L9314" i="2" s="1"/>
  <c r="G2795" i="2"/>
  <c r="T2794" i="2"/>
  <c r="S2794" i="2"/>
  <c r="R2794" i="2"/>
  <c r="Q2794" i="2"/>
  <c r="P2794" i="2"/>
  <c r="O2794" i="2"/>
  <c r="N2794" i="2"/>
  <c r="L2794" i="2"/>
  <c r="K2794" i="2"/>
  <c r="J2794" i="2"/>
  <c r="K8060" i="2" s="1"/>
  <c r="I2794" i="2"/>
  <c r="L8060" i="2" s="1"/>
  <c r="G2794" i="2"/>
  <c r="T2793" i="2"/>
  <c r="S2793" i="2"/>
  <c r="R2793" i="2"/>
  <c r="Q2793" i="2"/>
  <c r="P2793" i="2"/>
  <c r="O2793" i="2"/>
  <c r="N2793" i="2"/>
  <c r="L2793" i="2"/>
  <c r="K2793" i="2"/>
  <c r="J2793" i="2"/>
  <c r="K8131" i="2" s="1"/>
  <c r="I2793" i="2"/>
  <c r="L8131" i="2" s="1"/>
  <c r="G2793" i="2"/>
  <c r="T2792" i="2"/>
  <c r="S2792" i="2"/>
  <c r="R2792" i="2"/>
  <c r="Q2792" i="2"/>
  <c r="P2792" i="2"/>
  <c r="O2792" i="2"/>
  <c r="N2792" i="2"/>
  <c r="L2792" i="2"/>
  <c r="K2792" i="2"/>
  <c r="J2792" i="2"/>
  <c r="K6459" i="2" s="1"/>
  <c r="I2792" i="2"/>
  <c r="L6459" i="2" s="1"/>
  <c r="G2792" i="2"/>
  <c r="T2791" i="2"/>
  <c r="S2791" i="2"/>
  <c r="R2791" i="2"/>
  <c r="Q2791" i="2"/>
  <c r="P2791" i="2"/>
  <c r="O2791" i="2"/>
  <c r="N2791" i="2"/>
  <c r="L2791" i="2"/>
  <c r="K2791" i="2"/>
  <c r="J2791" i="2"/>
  <c r="K9631" i="2" s="1"/>
  <c r="I2791" i="2"/>
  <c r="L9631" i="2" s="1"/>
  <c r="G2791" i="2"/>
  <c r="T2790" i="2"/>
  <c r="S2790" i="2"/>
  <c r="R2790" i="2"/>
  <c r="Q2790" i="2"/>
  <c r="P2790" i="2"/>
  <c r="O2790" i="2"/>
  <c r="N2790" i="2"/>
  <c r="L2790" i="2"/>
  <c r="K2790" i="2"/>
  <c r="J2790" i="2"/>
  <c r="K9422" i="2" s="1"/>
  <c r="I2790" i="2"/>
  <c r="L9422" i="2" s="1"/>
  <c r="M3031" i="2" s="1"/>
  <c r="G2790" i="2"/>
  <c r="T2789" i="2"/>
  <c r="S2789" i="2"/>
  <c r="R2789" i="2"/>
  <c r="Q2789" i="2"/>
  <c r="P2789" i="2"/>
  <c r="O2789" i="2"/>
  <c r="N2789" i="2"/>
  <c r="M2789" i="2"/>
  <c r="L2789" i="2"/>
  <c r="K2789" i="2"/>
  <c r="J2789" i="2"/>
  <c r="K7074" i="2" s="1"/>
  <c r="I2789" i="2"/>
  <c r="L7074" i="2" s="1"/>
  <c r="G2789" i="2"/>
  <c r="T2788" i="2"/>
  <c r="S2788" i="2"/>
  <c r="R2788" i="2"/>
  <c r="Q2788" i="2"/>
  <c r="P2788" i="2"/>
  <c r="O2788" i="2"/>
  <c r="N2788" i="2"/>
  <c r="M2788" i="2"/>
  <c r="L2788" i="2"/>
  <c r="K2788" i="2"/>
  <c r="J2788" i="2"/>
  <c r="K8130" i="2" s="1"/>
  <c r="I2788" i="2"/>
  <c r="L8130" i="2" s="1"/>
  <c r="G2788" i="2"/>
  <c r="T2787" i="2"/>
  <c r="S2787" i="2"/>
  <c r="R2787" i="2"/>
  <c r="Q2787" i="2"/>
  <c r="P2787" i="2"/>
  <c r="O2787" i="2"/>
  <c r="N2787" i="2"/>
  <c r="M2787" i="2"/>
  <c r="L2787" i="2"/>
  <c r="K2787" i="2"/>
  <c r="J2787" i="2"/>
  <c r="K6883" i="2" s="1"/>
  <c r="I2787" i="2"/>
  <c r="L6883" i="2" s="1"/>
  <c r="G2787" i="2"/>
  <c r="T2786" i="2"/>
  <c r="S2786" i="2"/>
  <c r="R2786" i="2"/>
  <c r="Q2786" i="2"/>
  <c r="P2786" i="2"/>
  <c r="O2786" i="2"/>
  <c r="N2786" i="2"/>
  <c r="M2786" i="2"/>
  <c r="L2786" i="2"/>
  <c r="K2786" i="2"/>
  <c r="J2786" i="2"/>
  <c r="K9367" i="2" s="1"/>
  <c r="I2786" i="2"/>
  <c r="L9367" i="2" s="1"/>
  <c r="G2786" i="2"/>
  <c r="T2785" i="2"/>
  <c r="S2785" i="2"/>
  <c r="R2785" i="2"/>
  <c r="Q2785" i="2"/>
  <c r="P2785" i="2"/>
  <c r="O2785" i="2"/>
  <c r="N2785" i="2"/>
  <c r="M2785" i="2"/>
  <c r="L2785" i="2"/>
  <c r="K2785" i="2"/>
  <c r="J2785" i="2"/>
  <c r="K7882" i="2" s="1"/>
  <c r="I2785" i="2"/>
  <c r="L7882" i="2" s="1"/>
  <c r="G2785" i="2"/>
  <c r="T2784" i="2"/>
  <c r="S2784" i="2"/>
  <c r="R2784" i="2"/>
  <c r="Q2784" i="2"/>
  <c r="P2784" i="2"/>
  <c r="O2784" i="2"/>
  <c r="N2784" i="2"/>
  <c r="M2784" i="2"/>
  <c r="L2784" i="2"/>
  <c r="K2784" i="2"/>
  <c r="J2784" i="2"/>
  <c r="K9526" i="2" s="1"/>
  <c r="I2784" i="2"/>
  <c r="L9526" i="2" s="1"/>
  <c r="G2784" i="2"/>
  <c r="T2783" i="2"/>
  <c r="S2783" i="2"/>
  <c r="R2783" i="2"/>
  <c r="Q2783" i="2"/>
  <c r="P2783" i="2"/>
  <c r="O2783" i="2"/>
  <c r="N2783" i="2"/>
  <c r="L2783" i="2"/>
  <c r="K2783" i="2"/>
  <c r="J2783" i="2"/>
  <c r="K6833" i="2" s="1"/>
  <c r="I2783" i="2"/>
  <c r="L6833" i="2" s="1"/>
  <c r="G2783" i="2"/>
  <c r="T2782" i="2"/>
  <c r="S2782" i="2"/>
  <c r="R2782" i="2"/>
  <c r="Q2782" i="2"/>
  <c r="P2782" i="2"/>
  <c r="O2782" i="2"/>
  <c r="N2782" i="2"/>
  <c r="L2782" i="2"/>
  <c r="K2782" i="2"/>
  <c r="J2782" i="2"/>
  <c r="K6283" i="2" s="1"/>
  <c r="I2782" i="2"/>
  <c r="L6283" i="2" s="1"/>
  <c r="G2782" i="2"/>
  <c r="T2781" i="2"/>
  <c r="S2781" i="2"/>
  <c r="R2781" i="2"/>
  <c r="Q2781" i="2"/>
  <c r="P2781" i="2"/>
  <c r="O2781" i="2"/>
  <c r="N2781" i="2"/>
  <c r="L2781" i="2"/>
  <c r="K2781" i="2"/>
  <c r="J2781" i="2"/>
  <c r="K6844" i="2" s="1"/>
  <c r="I2781" i="2"/>
  <c r="L6844" i="2" s="1"/>
  <c r="G2781" i="2"/>
  <c r="T2780" i="2"/>
  <c r="S2780" i="2"/>
  <c r="R2780" i="2"/>
  <c r="Q2780" i="2"/>
  <c r="P2780" i="2"/>
  <c r="O2780" i="2"/>
  <c r="N2780" i="2"/>
  <c r="L2780" i="2"/>
  <c r="K2780" i="2"/>
  <c r="J2780" i="2"/>
  <c r="K7410" i="2" s="1"/>
  <c r="I2780" i="2"/>
  <c r="L7410" i="2" s="1"/>
  <c r="G2780" i="2"/>
  <c r="T2779" i="2"/>
  <c r="S2779" i="2"/>
  <c r="R2779" i="2"/>
  <c r="Q2779" i="2"/>
  <c r="P2779" i="2"/>
  <c r="O2779" i="2"/>
  <c r="N2779" i="2"/>
  <c r="L2779" i="2"/>
  <c r="K2779" i="2"/>
  <c r="J2779" i="2"/>
  <c r="K7586" i="2" s="1"/>
  <c r="I2779" i="2"/>
  <c r="L7586" i="2" s="1"/>
  <c r="G2779" i="2"/>
  <c r="T2778" i="2"/>
  <c r="S2778" i="2"/>
  <c r="R2778" i="2"/>
  <c r="Q2778" i="2"/>
  <c r="P2778" i="2"/>
  <c r="O2778" i="2"/>
  <c r="N2778" i="2"/>
  <c r="L2778" i="2"/>
  <c r="K2778" i="2"/>
  <c r="J2778" i="2"/>
  <c r="K8939" i="2" s="1"/>
  <c r="I2778" i="2"/>
  <c r="L8939" i="2" s="1"/>
  <c r="G2778" i="2"/>
  <c r="T2777" i="2"/>
  <c r="S2777" i="2"/>
  <c r="R2777" i="2"/>
  <c r="Q2777" i="2"/>
  <c r="P2777" i="2"/>
  <c r="O2777" i="2"/>
  <c r="N2777" i="2"/>
  <c r="L2777" i="2"/>
  <c r="K2777" i="2"/>
  <c r="J2777" i="2"/>
  <c r="K6052" i="2" s="1"/>
  <c r="I2777" i="2"/>
  <c r="L6052" i="2" s="1"/>
  <c r="G2777" i="2"/>
  <c r="T2776" i="2"/>
  <c r="S2776" i="2"/>
  <c r="R2776" i="2"/>
  <c r="Q2776" i="2"/>
  <c r="P2776" i="2"/>
  <c r="O2776" i="2"/>
  <c r="N2776" i="2"/>
  <c r="L2776" i="2"/>
  <c r="K2776" i="2"/>
  <c r="J2776" i="2"/>
  <c r="K8112" i="2" s="1"/>
  <c r="I2776" i="2"/>
  <c r="L8112" i="2" s="1"/>
  <c r="G2776" i="2"/>
  <c r="T2775" i="2"/>
  <c r="S2775" i="2"/>
  <c r="R2775" i="2"/>
  <c r="Q2775" i="2"/>
  <c r="P2775" i="2"/>
  <c r="O2775" i="2"/>
  <c r="N2775" i="2"/>
  <c r="M2775" i="2"/>
  <c r="L2775" i="2"/>
  <c r="K2775" i="2"/>
  <c r="J2775" i="2"/>
  <c r="K6996" i="2" s="1"/>
  <c r="I2775" i="2"/>
  <c r="L6996" i="2" s="1"/>
  <c r="G2775" i="2"/>
  <c r="T2774" i="2"/>
  <c r="S2774" i="2"/>
  <c r="R2774" i="2"/>
  <c r="Q2774" i="2"/>
  <c r="P2774" i="2"/>
  <c r="O2774" i="2"/>
  <c r="N2774" i="2"/>
  <c r="L2774" i="2"/>
  <c r="K2774" i="2"/>
  <c r="J2774" i="2"/>
  <c r="K6385" i="2" s="1"/>
  <c r="I2774" i="2"/>
  <c r="L6385" i="2" s="1"/>
  <c r="G2774" i="2"/>
  <c r="T2773" i="2"/>
  <c r="S2773" i="2"/>
  <c r="R2773" i="2"/>
  <c r="Q2773" i="2"/>
  <c r="P2773" i="2"/>
  <c r="O2773" i="2"/>
  <c r="N2773" i="2"/>
  <c r="M2773" i="2"/>
  <c r="L2773" i="2"/>
  <c r="K2773" i="2"/>
  <c r="J2773" i="2"/>
  <c r="K8402" i="2" s="1"/>
  <c r="I2773" i="2"/>
  <c r="L8402" i="2" s="1"/>
  <c r="G2773" i="2"/>
  <c r="T2772" i="2"/>
  <c r="S2772" i="2"/>
  <c r="R2772" i="2"/>
  <c r="Q2772" i="2"/>
  <c r="P2772" i="2"/>
  <c r="O2772" i="2"/>
  <c r="N2772" i="2"/>
  <c r="M2772" i="2"/>
  <c r="L2772" i="2"/>
  <c r="K2772" i="2"/>
  <c r="J2772" i="2"/>
  <c r="K8704" i="2" s="1"/>
  <c r="I2772" i="2"/>
  <c r="L8704" i="2" s="1"/>
  <c r="G2772" i="2"/>
  <c r="T2771" i="2"/>
  <c r="S2771" i="2"/>
  <c r="R2771" i="2"/>
  <c r="Q2771" i="2"/>
  <c r="P2771" i="2"/>
  <c r="O2771" i="2"/>
  <c r="N2771" i="2"/>
  <c r="M2771" i="2"/>
  <c r="L2771" i="2"/>
  <c r="K2771" i="2"/>
  <c r="J2771" i="2"/>
  <c r="K8193" i="2" s="1"/>
  <c r="I2771" i="2"/>
  <c r="L8193" i="2" s="1"/>
  <c r="G2771" i="2"/>
  <c r="T2770" i="2"/>
  <c r="S2770" i="2"/>
  <c r="R2770" i="2"/>
  <c r="Q2770" i="2"/>
  <c r="P2770" i="2"/>
  <c r="O2770" i="2"/>
  <c r="N2770" i="2"/>
  <c r="M2770" i="2"/>
  <c r="L2770" i="2"/>
  <c r="K2770" i="2"/>
  <c r="J2770" i="2"/>
  <c r="K8497" i="2" s="1"/>
  <c r="I2770" i="2"/>
  <c r="L8497" i="2" s="1"/>
  <c r="G2770" i="2"/>
  <c r="T2769" i="2"/>
  <c r="S2769" i="2"/>
  <c r="R2769" i="2"/>
  <c r="Q2769" i="2"/>
  <c r="P2769" i="2"/>
  <c r="O2769" i="2"/>
  <c r="N2769" i="2"/>
  <c r="M2769" i="2"/>
  <c r="L2769" i="2"/>
  <c r="K2769" i="2"/>
  <c r="J2769" i="2"/>
  <c r="K8111" i="2" s="1"/>
  <c r="I2769" i="2"/>
  <c r="L8111" i="2" s="1"/>
  <c r="G2769" i="2"/>
  <c r="T2768" i="2"/>
  <c r="S2768" i="2"/>
  <c r="R2768" i="2"/>
  <c r="Q2768" i="2"/>
  <c r="P2768" i="2"/>
  <c r="O2768" i="2"/>
  <c r="N2768" i="2"/>
  <c r="L2768" i="2"/>
  <c r="K2768" i="2"/>
  <c r="J2768" i="2"/>
  <c r="K6502" i="2" s="1"/>
  <c r="I2768" i="2"/>
  <c r="L6502" i="2" s="1"/>
  <c r="G2768" i="2"/>
  <c r="T2767" i="2"/>
  <c r="S2767" i="2"/>
  <c r="R2767" i="2"/>
  <c r="Q2767" i="2"/>
  <c r="P2767" i="2"/>
  <c r="O2767" i="2"/>
  <c r="N2767" i="2"/>
  <c r="L2767" i="2"/>
  <c r="K2767" i="2"/>
  <c r="J2767" i="2"/>
  <c r="K8732" i="2" s="1"/>
  <c r="I2767" i="2"/>
  <c r="L8732" i="2" s="1"/>
  <c r="G2767" i="2"/>
  <c r="T2766" i="2"/>
  <c r="S2766" i="2"/>
  <c r="R2766" i="2"/>
  <c r="Q2766" i="2"/>
  <c r="P2766" i="2"/>
  <c r="O2766" i="2"/>
  <c r="N2766" i="2"/>
  <c r="L2766" i="2"/>
  <c r="K2766" i="2"/>
  <c r="J2766" i="2"/>
  <c r="K6363" i="2" s="1"/>
  <c r="I2766" i="2"/>
  <c r="L6363" i="2" s="1"/>
  <c r="G2766" i="2"/>
  <c r="T2765" i="2"/>
  <c r="S2765" i="2"/>
  <c r="R2765" i="2"/>
  <c r="Q2765" i="2"/>
  <c r="P2765" i="2"/>
  <c r="O2765" i="2"/>
  <c r="N2765" i="2"/>
  <c r="L2765" i="2"/>
  <c r="K2765" i="2"/>
  <c r="J2765" i="2"/>
  <c r="K7675" i="2" s="1"/>
  <c r="I2765" i="2"/>
  <c r="L7675" i="2" s="1"/>
  <c r="G2765" i="2"/>
  <c r="T2764" i="2"/>
  <c r="S2764" i="2"/>
  <c r="R2764" i="2"/>
  <c r="Q2764" i="2"/>
  <c r="P2764" i="2"/>
  <c r="O2764" i="2"/>
  <c r="N2764" i="2"/>
  <c r="L2764" i="2"/>
  <c r="K2764" i="2"/>
  <c r="J2764" i="2"/>
  <c r="K7995" i="2" s="1"/>
  <c r="I2764" i="2"/>
  <c r="L7995" i="2" s="1"/>
  <c r="G2764" i="2"/>
  <c r="T2763" i="2"/>
  <c r="S2763" i="2"/>
  <c r="R2763" i="2"/>
  <c r="Q2763" i="2"/>
  <c r="P2763" i="2"/>
  <c r="O2763" i="2"/>
  <c r="N2763" i="2"/>
  <c r="M2763" i="2"/>
  <c r="L2763" i="2"/>
  <c r="K2763" i="2"/>
  <c r="J2763" i="2"/>
  <c r="K9376" i="2" s="1"/>
  <c r="I2763" i="2"/>
  <c r="L9376" i="2" s="1"/>
  <c r="G2763" i="2"/>
  <c r="T2762" i="2"/>
  <c r="S2762" i="2"/>
  <c r="R2762" i="2"/>
  <c r="Q2762" i="2"/>
  <c r="P2762" i="2"/>
  <c r="O2762" i="2"/>
  <c r="N2762" i="2"/>
  <c r="M2762" i="2"/>
  <c r="L2762" i="2"/>
  <c r="K2762" i="2"/>
  <c r="J2762" i="2"/>
  <c r="K8169" i="2" s="1"/>
  <c r="I2762" i="2"/>
  <c r="L8169" i="2" s="1"/>
  <c r="G2762" i="2"/>
  <c r="T2761" i="2"/>
  <c r="S2761" i="2"/>
  <c r="R2761" i="2"/>
  <c r="Q2761" i="2"/>
  <c r="P2761" i="2"/>
  <c r="O2761" i="2"/>
  <c r="N2761" i="2"/>
  <c r="M2761" i="2"/>
  <c r="L2761" i="2"/>
  <c r="K2761" i="2"/>
  <c r="J2761" i="2"/>
  <c r="K8401" i="2" s="1"/>
  <c r="I2761" i="2"/>
  <c r="L8401" i="2" s="1"/>
  <c r="G2761" i="2"/>
  <c r="T2760" i="2"/>
  <c r="S2760" i="2"/>
  <c r="R2760" i="2"/>
  <c r="Q2760" i="2"/>
  <c r="P2760" i="2"/>
  <c r="O2760" i="2"/>
  <c r="N2760" i="2"/>
  <c r="L2760" i="2"/>
  <c r="K2760" i="2"/>
  <c r="J2760" i="2"/>
  <c r="K6995" i="2" s="1"/>
  <c r="M1439" i="2" s="1"/>
  <c r="I2760" i="2"/>
  <c r="L6995" i="2" s="1"/>
  <c r="G2760" i="2"/>
  <c r="T2759" i="2"/>
  <c r="S2759" i="2"/>
  <c r="R2759" i="2"/>
  <c r="Q2759" i="2"/>
  <c r="P2759" i="2"/>
  <c r="O2759" i="2"/>
  <c r="N2759" i="2"/>
  <c r="L2759" i="2"/>
  <c r="K2759" i="2"/>
  <c r="J2759" i="2"/>
  <c r="K6843" i="2" s="1"/>
  <c r="I2759" i="2"/>
  <c r="L6843" i="2" s="1"/>
  <c r="G2759" i="2"/>
  <c r="T2758" i="2"/>
  <c r="S2758" i="2"/>
  <c r="R2758" i="2"/>
  <c r="Q2758" i="2"/>
  <c r="P2758" i="2"/>
  <c r="O2758" i="2"/>
  <c r="N2758" i="2"/>
  <c r="L2758" i="2"/>
  <c r="K2758" i="2"/>
  <c r="J2758" i="2"/>
  <c r="K7390" i="2" s="1"/>
  <c r="I2758" i="2"/>
  <c r="L7390" i="2" s="1"/>
  <c r="G2758" i="2"/>
  <c r="T2757" i="2"/>
  <c r="S2757" i="2"/>
  <c r="R2757" i="2"/>
  <c r="Q2757" i="2"/>
  <c r="P2757" i="2"/>
  <c r="O2757" i="2"/>
  <c r="N2757" i="2"/>
  <c r="L2757" i="2"/>
  <c r="K2757" i="2"/>
  <c r="J2757" i="2"/>
  <c r="K8926" i="2" s="1"/>
  <c r="I2757" i="2"/>
  <c r="L8926" i="2" s="1"/>
  <c r="G2757" i="2"/>
  <c r="T2756" i="2"/>
  <c r="S2756" i="2"/>
  <c r="R2756" i="2"/>
  <c r="Q2756" i="2"/>
  <c r="P2756" i="2"/>
  <c r="O2756" i="2"/>
  <c r="N2756" i="2"/>
  <c r="L2756" i="2"/>
  <c r="K2756" i="2"/>
  <c r="J2756" i="2"/>
  <c r="K7199" i="2" s="1"/>
  <c r="I2756" i="2"/>
  <c r="L7199" i="2" s="1"/>
  <c r="G2756" i="2"/>
  <c r="T2755" i="2"/>
  <c r="S2755" i="2"/>
  <c r="R2755" i="2"/>
  <c r="Q2755" i="2"/>
  <c r="P2755" i="2"/>
  <c r="O2755" i="2"/>
  <c r="N2755" i="2"/>
  <c r="M2755" i="2"/>
  <c r="L2755" i="2"/>
  <c r="K2755" i="2"/>
  <c r="J2755" i="2"/>
  <c r="K6855" i="2" s="1"/>
  <c r="I2755" i="2"/>
  <c r="L6855" i="2" s="1"/>
  <c r="G2755" i="2"/>
  <c r="T2754" i="2"/>
  <c r="S2754" i="2"/>
  <c r="R2754" i="2"/>
  <c r="Q2754" i="2"/>
  <c r="P2754" i="2"/>
  <c r="O2754" i="2"/>
  <c r="N2754" i="2"/>
  <c r="L2754" i="2"/>
  <c r="K2754" i="2"/>
  <c r="J2754" i="2"/>
  <c r="K7150" i="2" s="1"/>
  <c r="I2754" i="2"/>
  <c r="L7150" i="2" s="1"/>
  <c r="G2754" i="2"/>
  <c r="T2753" i="2"/>
  <c r="S2753" i="2"/>
  <c r="R2753" i="2"/>
  <c r="Q2753" i="2"/>
  <c r="P2753" i="2"/>
  <c r="O2753" i="2"/>
  <c r="N2753" i="2"/>
  <c r="L2753" i="2"/>
  <c r="K2753" i="2"/>
  <c r="J2753" i="2"/>
  <c r="K6125" i="2" s="1"/>
  <c r="I2753" i="2"/>
  <c r="L6125" i="2" s="1"/>
  <c r="G2753" i="2"/>
  <c r="T2752" i="2"/>
  <c r="S2752" i="2"/>
  <c r="R2752" i="2"/>
  <c r="Q2752" i="2"/>
  <c r="P2752" i="2"/>
  <c r="O2752" i="2"/>
  <c r="N2752" i="2"/>
  <c r="L2752" i="2"/>
  <c r="K2752" i="2"/>
  <c r="J2752" i="2"/>
  <c r="K8649" i="2" s="1"/>
  <c r="I2752" i="2"/>
  <c r="L8649" i="2" s="1"/>
  <c r="G2752" i="2"/>
  <c r="T2751" i="2"/>
  <c r="S2751" i="2"/>
  <c r="R2751" i="2"/>
  <c r="Q2751" i="2"/>
  <c r="P2751" i="2"/>
  <c r="O2751" i="2"/>
  <c r="N2751" i="2"/>
  <c r="M2751" i="2"/>
  <c r="L2751" i="2"/>
  <c r="K2751" i="2"/>
  <c r="J2751" i="2"/>
  <c r="K6262" i="2" s="1"/>
  <c r="I2751" i="2"/>
  <c r="L6262" i="2" s="1"/>
  <c r="G2751" i="2"/>
  <c r="T2750" i="2"/>
  <c r="S2750" i="2"/>
  <c r="R2750" i="2"/>
  <c r="Q2750" i="2"/>
  <c r="P2750" i="2"/>
  <c r="O2750" i="2"/>
  <c r="N2750" i="2"/>
  <c r="L2750" i="2"/>
  <c r="K2750" i="2"/>
  <c r="J2750" i="2"/>
  <c r="K6136" i="2" s="1"/>
  <c r="I2750" i="2"/>
  <c r="L6136" i="2" s="1"/>
  <c r="G2750" i="2"/>
  <c r="T2749" i="2"/>
  <c r="S2749" i="2"/>
  <c r="R2749" i="2"/>
  <c r="Q2749" i="2"/>
  <c r="P2749" i="2"/>
  <c r="O2749" i="2"/>
  <c r="N2749" i="2"/>
  <c r="L2749" i="2"/>
  <c r="K2749" i="2"/>
  <c r="J2749" i="2"/>
  <c r="K9630" i="2" s="1"/>
  <c r="I2749" i="2"/>
  <c r="L9630" i="2" s="1"/>
  <c r="G2749" i="2"/>
  <c r="T2748" i="2"/>
  <c r="S2748" i="2"/>
  <c r="R2748" i="2"/>
  <c r="Q2748" i="2"/>
  <c r="P2748" i="2"/>
  <c r="O2748" i="2"/>
  <c r="N2748" i="2"/>
  <c r="M2748" i="2"/>
  <c r="K2748" i="2"/>
  <c r="J2748" i="2"/>
  <c r="K8748" i="2" s="1"/>
  <c r="I2748" i="2"/>
  <c r="L8748" i="2" s="1"/>
  <c r="G2748" i="2"/>
  <c r="T2747" i="2"/>
  <c r="S2747" i="2"/>
  <c r="R2747" i="2"/>
  <c r="Q2747" i="2"/>
  <c r="P2747" i="2"/>
  <c r="O2747" i="2"/>
  <c r="N2747" i="2"/>
  <c r="M2747" i="2"/>
  <c r="K2747" i="2"/>
  <c r="J2747" i="2"/>
  <c r="K8100" i="2" s="1"/>
  <c r="I2747" i="2"/>
  <c r="L8100" i="2" s="1"/>
  <c r="G2747" i="2"/>
  <c r="T2746" i="2"/>
  <c r="S2746" i="2"/>
  <c r="R2746" i="2"/>
  <c r="Q2746" i="2"/>
  <c r="P2746" i="2"/>
  <c r="O2746" i="2"/>
  <c r="N2746" i="2"/>
  <c r="M2746" i="2"/>
  <c r="L2746" i="2"/>
  <c r="K2746" i="2"/>
  <c r="J2746" i="2"/>
  <c r="K9163" i="2" s="1"/>
  <c r="I2746" i="2"/>
  <c r="L9163" i="2" s="1"/>
  <c r="G2746" i="2"/>
  <c r="T2745" i="2"/>
  <c r="S2745" i="2"/>
  <c r="R2745" i="2"/>
  <c r="Q2745" i="2"/>
  <c r="P2745" i="2"/>
  <c r="O2745" i="2"/>
  <c r="N2745" i="2"/>
  <c r="M2745" i="2"/>
  <c r="L2745" i="2"/>
  <c r="K2745" i="2"/>
  <c r="J2745" i="2"/>
  <c r="K7686" i="2" s="1"/>
  <c r="I2745" i="2"/>
  <c r="L7686" i="2" s="1"/>
  <c r="G2745" i="2"/>
  <c r="T2744" i="2"/>
  <c r="S2744" i="2"/>
  <c r="R2744" i="2"/>
  <c r="Q2744" i="2"/>
  <c r="P2744" i="2"/>
  <c r="O2744" i="2"/>
  <c r="N2744" i="2"/>
  <c r="L2744" i="2"/>
  <c r="K2744" i="2"/>
  <c r="J2744" i="2"/>
  <c r="K6066" i="2" s="1"/>
  <c r="I2744" i="2"/>
  <c r="L6066" i="2" s="1"/>
  <c r="G2744" i="2"/>
  <c r="T2743" i="2"/>
  <c r="S2743" i="2"/>
  <c r="R2743" i="2"/>
  <c r="Q2743" i="2"/>
  <c r="P2743" i="2"/>
  <c r="O2743" i="2"/>
  <c r="N2743" i="2"/>
  <c r="L2743" i="2"/>
  <c r="K2743" i="2"/>
  <c r="J2743" i="2"/>
  <c r="K7338" i="2" s="1"/>
  <c r="I2743" i="2"/>
  <c r="L7338" i="2" s="1"/>
  <c r="G2743" i="2"/>
  <c r="T2742" i="2"/>
  <c r="S2742" i="2"/>
  <c r="R2742" i="2"/>
  <c r="Q2742" i="2"/>
  <c r="P2742" i="2"/>
  <c r="O2742" i="2"/>
  <c r="N2742" i="2"/>
  <c r="L2742" i="2"/>
  <c r="K2742" i="2"/>
  <c r="J2742" i="2"/>
  <c r="K6714" i="2" s="1"/>
  <c r="I2742" i="2"/>
  <c r="L6714" i="2" s="1"/>
  <c r="G2742" i="2"/>
  <c r="T2741" i="2"/>
  <c r="S2741" i="2"/>
  <c r="R2741" i="2"/>
  <c r="Q2741" i="2"/>
  <c r="P2741" i="2"/>
  <c r="O2741" i="2"/>
  <c r="N2741" i="2"/>
  <c r="L2741" i="2"/>
  <c r="K2741" i="2"/>
  <c r="J2741" i="2"/>
  <c r="K9014" i="2" s="1"/>
  <c r="I2741" i="2"/>
  <c r="L9014" i="2" s="1"/>
  <c r="G2741" i="2"/>
  <c r="T2740" i="2"/>
  <c r="S2740" i="2"/>
  <c r="R2740" i="2"/>
  <c r="Q2740" i="2"/>
  <c r="P2740" i="2"/>
  <c r="O2740" i="2"/>
  <c r="N2740" i="2"/>
  <c r="L2740" i="2"/>
  <c r="K2740" i="2"/>
  <c r="J2740" i="2"/>
  <c r="K9032" i="2" s="1"/>
  <c r="I2740" i="2"/>
  <c r="L9032" i="2" s="1"/>
  <c r="G2740" i="2"/>
  <c r="T2739" i="2"/>
  <c r="S2739" i="2"/>
  <c r="R2739" i="2"/>
  <c r="Q2739" i="2"/>
  <c r="P2739" i="2"/>
  <c r="O2739" i="2"/>
  <c r="N2739" i="2"/>
  <c r="L2739" i="2"/>
  <c r="K2739" i="2"/>
  <c r="J2739" i="2"/>
  <c r="K6384" i="2" s="1"/>
  <c r="I2739" i="2"/>
  <c r="L6384" i="2" s="1"/>
  <c r="G2739" i="2"/>
  <c r="T2738" i="2"/>
  <c r="S2738" i="2"/>
  <c r="R2738" i="2"/>
  <c r="Q2738" i="2"/>
  <c r="P2738" i="2"/>
  <c r="O2738" i="2"/>
  <c r="N2738" i="2"/>
  <c r="L2738" i="2"/>
  <c r="K2738" i="2"/>
  <c r="J2738" i="2"/>
  <c r="K6638" i="2" s="1"/>
  <c r="I2738" i="2"/>
  <c r="L6638" i="2" s="1"/>
  <c r="G2738" i="2"/>
  <c r="T2737" i="2"/>
  <c r="S2737" i="2"/>
  <c r="R2737" i="2"/>
  <c r="Q2737" i="2"/>
  <c r="P2737" i="2"/>
  <c r="O2737" i="2"/>
  <c r="N2737" i="2"/>
  <c r="L2737" i="2"/>
  <c r="K2737" i="2"/>
  <c r="J2737" i="2"/>
  <c r="K9433" i="2" s="1"/>
  <c r="I2737" i="2"/>
  <c r="L9433" i="2" s="1"/>
  <c r="G2737" i="2"/>
  <c r="T2736" i="2"/>
  <c r="S2736" i="2"/>
  <c r="R2736" i="2"/>
  <c r="Q2736" i="2"/>
  <c r="P2736" i="2"/>
  <c r="O2736" i="2"/>
  <c r="N2736" i="2"/>
  <c r="L2736" i="2"/>
  <c r="K2736" i="2"/>
  <c r="J2736" i="2"/>
  <c r="K7252" i="2" s="1"/>
  <c r="I2736" i="2"/>
  <c r="L7252" i="2" s="1"/>
  <c r="G2736" i="2"/>
  <c r="T2735" i="2"/>
  <c r="S2735" i="2"/>
  <c r="R2735" i="2"/>
  <c r="Q2735" i="2"/>
  <c r="P2735" i="2"/>
  <c r="O2735" i="2"/>
  <c r="N2735" i="2"/>
  <c r="L2735" i="2"/>
  <c r="K2735" i="2"/>
  <c r="J2735" i="2"/>
  <c r="K9330" i="2" s="1"/>
  <c r="I2735" i="2"/>
  <c r="L9330" i="2" s="1"/>
  <c r="G2735" i="2"/>
  <c r="T2734" i="2"/>
  <c r="S2734" i="2"/>
  <c r="R2734" i="2"/>
  <c r="Q2734" i="2"/>
  <c r="P2734" i="2"/>
  <c r="O2734" i="2"/>
  <c r="N2734" i="2"/>
  <c r="M2734" i="2"/>
  <c r="K2734" i="2"/>
  <c r="J2734" i="2"/>
  <c r="K6890" i="2" s="1"/>
  <c r="I2734" i="2"/>
  <c r="L6890" i="2" s="1"/>
  <c r="G2734" i="2"/>
  <c r="T2733" i="2"/>
  <c r="S2733" i="2"/>
  <c r="R2733" i="2"/>
  <c r="Q2733" i="2"/>
  <c r="P2733" i="2"/>
  <c r="O2733" i="2"/>
  <c r="N2733" i="2"/>
  <c r="M2733" i="2"/>
  <c r="L2733" i="2"/>
  <c r="K2733" i="2"/>
  <c r="J2733" i="2"/>
  <c r="K7094" i="2" s="1"/>
  <c r="I2733" i="2"/>
  <c r="L7094" i="2" s="1"/>
  <c r="G2733" i="2"/>
  <c r="T2732" i="2"/>
  <c r="S2732" i="2"/>
  <c r="R2732" i="2"/>
  <c r="Q2732" i="2"/>
  <c r="P2732" i="2"/>
  <c r="O2732" i="2"/>
  <c r="N2732" i="2"/>
  <c r="M2732" i="2"/>
  <c r="L2732" i="2"/>
  <c r="K2732" i="2"/>
  <c r="J2732" i="2"/>
  <c r="K6375" i="2" s="1"/>
  <c r="I2732" i="2"/>
  <c r="L6375" i="2" s="1"/>
  <c r="G2732" i="2"/>
  <c r="T2731" i="2"/>
  <c r="S2731" i="2"/>
  <c r="R2731" i="2"/>
  <c r="Q2731" i="2"/>
  <c r="P2731" i="2"/>
  <c r="O2731" i="2"/>
  <c r="N2731" i="2"/>
  <c r="L2731" i="2"/>
  <c r="K2731" i="2"/>
  <c r="J2731" i="2"/>
  <c r="K8129" i="2" s="1"/>
  <c r="I2731" i="2"/>
  <c r="L8129" i="2" s="1"/>
  <c r="G2731" i="2"/>
  <c r="T2730" i="2"/>
  <c r="S2730" i="2"/>
  <c r="R2730" i="2"/>
  <c r="Q2730" i="2"/>
  <c r="P2730" i="2"/>
  <c r="O2730" i="2"/>
  <c r="N2730" i="2"/>
  <c r="M2730" i="2"/>
  <c r="L2730" i="2"/>
  <c r="K2730" i="2"/>
  <c r="J2730" i="2"/>
  <c r="K7966" i="2" s="1"/>
  <c r="I2730" i="2"/>
  <c r="L7966" i="2" s="1"/>
  <c r="G2730" i="2"/>
  <c r="T2729" i="2"/>
  <c r="S2729" i="2"/>
  <c r="R2729" i="2"/>
  <c r="Q2729" i="2"/>
  <c r="P2729" i="2"/>
  <c r="O2729" i="2"/>
  <c r="N2729" i="2"/>
  <c r="L2729" i="2"/>
  <c r="K2729" i="2"/>
  <c r="J2729" i="2"/>
  <c r="K8636" i="2" s="1"/>
  <c r="I2729" i="2"/>
  <c r="L8636" i="2" s="1"/>
  <c r="G2729" i="2"/>
  <c r="T2728" i="2"/>
  <c r="S2728" i="2"/>
  <c r="R2728" i="2"/>
  <c r="Q2728" i="2"/>
  <c r="P2728" i="2"/>
  <c r="O2728" i="2"/>
  <c r="N2728" i="2"/>
  <c r="L2728" i="2"/>
  <c r="K2728" i="2"/>
  <c r="J2728" i="2"/>
  <c r="K9045" i="2" s="1"/>
  <c r="I2728" i="2"/>
  <c r="L9045" i="2" s="1"/>
  <c r="G2728" i="2"/>
  <c r="T2727" i="2"/>
  <c r="S2727" i="2"/>
  <c r="R2727" i="2"/>
  <c r="Q2727" i="2"/>
  <c r="P2727" i="2"/>
  <c r="O2727" i="2"/>
  <c r="N2727" i="2"/>
  <c r="L2727" i="2"/>
  <c r="K2727" i="2"/>
  <c r="J2727" i="2"/>
  <c r="K8073" i="2" s="1"/>
  <c r="I2727" i="2"/>
  <c r="L8073" i="2" s="1"/>
  <c r="G2727" i="2"/>
  <c r="T2726" i="2"/>
  <c r="S2726" i="2"/>
  <c r="R2726" i="2"/>
  <c r="Q2726" i="2"/>
  <c r="P2726" i="2"/>
  <c r="O2726" i="2"/>
  <c r="N2726" i="2"/>
  <c r="L2726" i="2"/>
  <c r="K2726" i="2"/>
  <c r="J2726" i="2"/>
  <c r="K7611" i="2" s="1"/>
  <c r="I2726" i="2"/>
  <c r="L7611" i="2" s="1"/>
  <c r="G2726" i="2"/>
  <c r="T2725" i="2"/>
  <c r="S2725" i="2"/>
  <c r="R2725" i="2"/>
  <c r="Q2725" i="2"/>
  <c r="P2725" i="2"/>
  <c r="O2725" i="2"/>
  <c r="N2725" i="2"/>
  <c r="M2725" i="2"/>
  <c r="L2725" i="2"/>
  <c r="K2725" i="2"/>
  <c r="J2725" i="2"/>
  <c r="K7610" i="2" s="1"/>
  <c r="I2725" i="2"/>
  <c r="L7610" i="2" s="1"/>
  <c r="G2725" i="2"/>
  <c r="T2724" i="2"/>
  <c r="S2724" i="2"/>
  <c r="R2724" i="2"/>
  <c r="Q2724" i="2"/>
  <c r="P2724" i="2"/>
  <c r="O2724" i="2"/>
  <c r="N2724" i="2"/>
  <c r="L2724" i="2"/>
  <c r="K2724" i="2"/>
  <c r="J2724" i="2"/>
  <c r="K8466" i="2" s="1"/>
  <c r="I2724" i="2"/>
  <c r="L8466" i="2" s="1"/>
  <c r="G2724" i="2"/>
  <c r="T2723" i="2"/>
  <c r="S2723" i="2"/>
  <c r="R2723" i="2"/>
  <c r="Q2723" i="2"/>
  <c r="P2723" i="2"/>
  <c r="O2723" i="2"/>
  <c r="N2723" i="2"/>
  <c r="L2723" i="2"/>
  <c r="K2723" i="2"/>
  <c r="J2723" i="2"/>
  <c r="K8622" i="2" s="1"/>
  <c r="I2723" i="2"/>
  <c r="L8622" i="2" s="1"/>
  <c r="G2723" i="2"/>
  <c r="T2722" i="2"/>
  <c r="S2722" i="2"/>
  <c r="R2722" i="2"/>
  <c r="Q2722" i="2"/>
  <c r="P2722" i="2"/>
  <c r="O2722" i="2"/>
  <c r="N2722" i="2"/>
  <c r="M2722" i="2"/>
  <c r="L2722" i="2"/>
  <c r="K2722" i="2"/>
  <c r="J2722" i="2"/>
  <c r="K8961" i="2" s="1"/>
  <c r="I2722" i="2"/>
  <c r="L8961" i="2" s="1"/>
  <c r="G2722" i="2"/>
  <c r="T2721" i="2"/>
  <c r="S2721" i="2"/>
  <c r="R2721" i="2"/>
  <c r="Q2721" i="2"/>
  <c r="P2721" i="2"/>
  <c r="O2721" i="2"/>
  <c r="N2721" i="2"/>
  <c r="L2721" i="2"/>
  <c r="K2721" i="2"/>
  <c r="J2721" i="2"/>
  <c r="K7149" i="2" s="1"/>
  <c r="M1744" i="2" s="1"/>
  <c r="I2721" i="2"/>
  <c r="L7149" i="2" s="1"/>
  <c r="G2721" i="2"/>
  <c r="T2720" i="2"/>
  <c r="S2720" i="2"/>
  <c r="R2720" i="2"/>
  <c r="Q2720" i="2"/>
  <c r="P2720" i="2"/>
  <c r="O2720" i="2"/>
  <c r="N2720" i="2"/>
  <c r="L2720" i="2"/>
  <c r="K2720" i="2"/>
  <c r="J2720" i="2"/>
  <c r="K7198" i="2" s="1"/>
  <c r="I2720" i="2"/>
  <c r="L7198" i="2" s="1"/>
  <c r="G2720" i="2"/>
  <c r="T2719" i="2"/>
  <c r="S2719" i="2"/>
  <c r="R2719" i="2"/>
  <c r="Q2719" i="2"/>
  <c r="P2719" i="2"/>
  <c r="O2719" i="2"/>
  <c r="N2719" i="2"/>
  <c r="L2719" i="2"/>
  <c r="K2719" i="2"/>
  <c r="J2719" i="2"/>
  <c r="K9615" i="2" s="1"/>
  <c r="M1968" i="2" s="1"/>
  <c r="I2719" i="2"/>
  <c r="L9615" i="2" s="1"/>
  <c r="G2719" i="2"/>
  <c r="T2718" i="2"/>
  <c r="S2718" i="2"/>
  <c r="R2718" i="2"/>
  <c r="Q2718" i="2"/>
  <c r="P2718" i="2"/>
  <c r="O2718" i="2"/>
  <c r="N2718" i="2"/>
  <c r="L2718" i="2"/>
  <c r="K2718" i="2"/>
  <c r="J2718" i="2"/>
  <c r="K7674" i="2" s="1"/>
  <c r="I2718" i="2"/>
  <c r="L7674" i="2" s="1"/>
  <c r="G2718" i="2"/>
  <c r="T2717" i="2"/>
  <c r="S2717" i="2"/>
  <c r="R2717" i="2"/>
  <c r="Q2717" i="2"/>
  <c r="P2717" i="2"/>
  <c r="O2717" i="2"/>
  <c r="N2717" i="2"/>
  <c r="M2717" i="2"/>
  <c r="L2717" i="2"/>
  <c r="K2717" i="2"/>
  <c r="J2717" i="2"/>
  <c r="K8484" i="2" s="1"/>
  <c r="I2717" i="2"/>
  <c r="L8484" i="2" s="1"/>
  <c r="G2717" i="2"/>
  <c r="T2716" i="2"/>
  <c r="S2716" i="2"/>
  <c r="R2716" i="2"/>
  <c r="Q2716" i="2"/>
  <c r="P2716" i="2"/>
  <c r="O2716" i="2"/>
  <c r="N2716" i="2"/>
  <c r="L2716" i="2"/>
  <c r="K2716" i="2"/>
  <c r="J2716" i="2"/>
  <c r="K6868" i="2" s="1"/>
  <c r="I2716" i="2"/>
  <c r="L6868" i="2" s="1"/>
  <c r="G2716" i="2"/>
  <c r="T2715" i="2"/>
  <c r="S2715" i="2"/>
  <c r="R2715" i="2"/>
  <c r="Q2715" i="2"/>
  <c r="P2715" i="2"/>
  <c r="O2715" i="2"/>
  <c r="N2715" i="2"/>
  <c r="L2715" i="2"/>
  <c r="K2715" i="2"/>
  <c r="J2715" i="2"/>
  <c r="K9044" i="2" s="1"/>
  <c r="I2715" i="2"/>
  <c r="L9044" i="2" s="1"/>
  <c r="G2715" i="2"/>
  <c r="T2714" i="2"/>
  <c r="S2714" i="2"/>
  <c r="R2714" i="2"/>
  <c r="Q2714" i="2"/>
  <c r="P2714" i="2"/>
  <c r="O2714" i="2"/>
  <c r="N2714" i="2"/>
  <c r="K2714" i="2"/>
  <c r="J2714" i="2"/>
  <c r="K8451" i="2" s="1"/>
  <c r="I2714" i="2"/>
  <c r="L8451" i="2" s="1"/>
  <c r="G2714" i="2"/>
  <c r="T2713" i="2"/>
  <c r="S2713" i="2"/>
  <c r="R2713" i="2"/>
  <c r="Q2713" i="2"/>
  <c r="P2713" i="2"/>
  <c r="O2713" i="2"/>
  <c r="N2713" i="2"/>
  <c r="M2713" i="2"/>
  <c r="L2713" i="2"/>
  <c r="K2713" i="2"/>
  <c r="J2713" i="2"/>
  <c r="K7573" i="2" s="1"/>
  <c r="I2713" i="2"/>
  <c r="L7573" i="2" s="1"/>
  <c r="G2713" i="2"/>
  <c r="T2712" i="2"/>
  <c r="S2712" i="2"/>
  <c r="R2712" i="2"/>
  <c r="Q2712" i="2"/>
  <c r="P2712" i="2"/>
  <c r="O2712" i="2"/>
  <c r="N2712" i="2"/>
  <c r="M2712" i="2"/>
  <c r="L2712" i="2"/>
  <c r="K2712" i="2"/>
  <c r="J2712" i="2"/>
  <c r="K6680" i="2" s="1"/>
  <c r="I2712" i="2"/>
  <c r="L6680" i="2" s="1"/>
  <c r="G2712" i="2"/>
  <c r="T2711" i="2"/>
  <c r="S2711" i="2"/>
  <c r="R2711" i="2"/>
  <c r="Q2711" i="2"/>
  <c r="P2711" i="2"/>
  <c r="O2711" i="2"/>
  <c r="N2711" i="2"/>
  <c r="M2711" i="2"/>
  <c r="L2711" i="2"/>
  <c r="K2711" i="2"/>
  <c r="J2711" i="2"/>
  <c r="K7280" i="2" s="1"/>
  <c r="I2711" i="2"/>
  <c r="L7280" i="2" s="1"/>
  <c r="G2711" i="2"/>
  <c r="T2710" i="2"/>
  <c r="S2710" i="2"/>
  <c r="R2710" i="2"/>
  <c r="Q2710" i="2"/>
  <c r="P2710" i="2"/>
  <c r="O2710" i="2"/>
  <c r="N2710" i="2"/>
  <c r="M2710" i="2"/>
  <c r="L2710" i="2"/>
  <c r="K2710" i="2"/>
  <c r="J2710" i="2"/>
  <c r="K7854" i="2" s="1"/>
  <c r="I2710" i="2"/>
  <c r="L7854" i="2" s="1"/>
  <c r="G2710" i="2"/>
  <c r="T2709" i="2"/>
  <c r="S2709" i="2"/>
  <c r="R2709" i="2"/>
  <c r="Q2709" i="2"/>
  <c r="P2709" i="2"/>
  <c r="O2709" i="2"/>
  <c r="N2709" i="2"/>
  <c r="L2709" i="2"/>
  <c r="K2709" i="2"/>
  <c r="J2709" i="2"/>
  <c r="K8450" i="2" s="1"/>
  <c r="I2709" i="2"/>
  <c r="L8450" i="2" s="1"/>
  <c r="G2709" i="2"/>
  <c r="T2708" i="2"/>
  <c r="S2708" i="2"/>
  <c r="R2708" i="2"/>
  <c r="Q2708" i="2"/>
  <c r="P2708" i="2"/>
  <c r="O2708" i="2"/>
  <c r="N2708" i="2"/>
  <c r="L2708" i="2"/>
  <c r="K2708" i="2"/>
  <c r="J2708" i="2"/>
  <c r="K6925" i="2" s="1"/>
  <c r="I2708" i="2"/>
  <c r="L6925" i="2" s="1"/>
  <c r="G2708" i="2"/>
  <c r="T2707" i="2"/>
  <c r="S2707" i="2"/>
  <c r="R2707" i="2"/>
  <c r="Q2707" i="2"/>
  <c r="P2707" i="2"/>
  <c r="O2707" i="2"/>
  <c r="N2707" i="2"/>
  <c r="L2707" i="2"/>
  <c r="K2707" i="2"/>
  <c r="J2707" i="2"/>
  <c r="K8621" i="2" s="1"/>
  <c r="I2707" i="2"/>
  <c r="L8621" i="2" s="1"/>
  <c r="G2707" i="2"/>
  <c r="T2706" i="2"/>
  <c r="S2706" i="2"/>
  <c r="R2706" i="2"/>
  <c r="Q2706" i="2"/>
  <c r="P2706" i="2"/>
  <c r="O2706" i="2"/>
  <c r="N2706" i="2"/>
  <c r="M2706" i="2"/>
  <c r="L2706" i="2"/>
  <c r="K2706" i="2"/>
  <c r="J2706" i="2"/>
  <c r="K7719" i="2" s="1"/>
  <c r="I2706" i="2"/>
  <c r="L7719" i="2" s="1"/>
  <c r="G2706" i="2"/>
  <c r="T2705" i="2"/>
  <c r="S2705" i="2"/>
  <c r="R2705" i="2"/>
  <c r="Q2705" i="2"/>
  <c r="P2705" i="2"/>
  <c r="O2705" i="2"/>
  <c r="N2705" i="2"/>
  <c r="L2705" i="2"/>
  <c r="K2705" i="2"/>
  <c r="J2705" i="2"/>
  <c r="K9477" i="2" s="1"/>
  <c r="I2705" i="2"/>
  <c r="L9477" i="2" s="1"/>
  <c r="G2705" i="2"/>
  <c r="T2704" i="2"/>
  <c r="S2704" i="2"/>
  <c r="R2704" i="2"/>
  <c r="Q2704" i="2"/>
  <c r="P2704" i="2"/>
  <c r="O2704" i="2"/>
  <c r="N2704" i="2"/>
  <c r="M2704" i="2"/>
  <c r="L2704" i="2"/>
  <c r="K2704" i="2"/>
  <c r="J2704" i="2"/>
  <c r="K6589" i="2" s="1"/>
  <c r="I2704" i="2"/>
  <c r="L6589" i="2" s="1"/>
  <c r="G2704" i="2"/>
  <c r="T2703" i="2"/>
  <c r="S2703" i="2"/>
  <c r="R2703" i="2"/>
  <c r="Q2703" i="2"/>
  <c r="P2703" i="2"/>
  <c r="O2703" i="2"/>
  <c r="N2703" i="2"/>
  <c r="L2703" i="2"/>
  <c r="K2703" i="2"/>
  <c r="J2703" i="2"/>
  <c r="K8560" i="2" s="1"/>
  <c r="I2703" i="2"/>
  <c r="L8560" i="2" s="1"/>
  <c r="G2703" i="2"/>
  <c r="T2702" i="2"/>
  <c r="S2702" i="2"/>
  <c r="R2702" i="2"/>
  <c r="Q2702" i="2"/>
  <c r="P2702" i="2"/>
  <c r="O2702" i="2"/>
  <c r="N2702" i="2"/>
  <c r="L2702" i="2"/>
  <c r="K2702" i="2"/>
  <c r="J2702" i="2"/>
  <c r="K9051" i="2" s="1"/>
  <c r="I2702" i="2"/>
  <c r="L9051" i="2" s="1"/>
  <c r="G2702" i="2"/>
  <c r="T2701" i="2"/>
  <c r="S2701" i="2"/>
  <c r="R2701" i="2"/>
  <c r="Q2701" i="2"/>
  <c r="P2701" i="2"/>
  <c r="O2701" i="2"/>
  <c r="N2701" i="2"/>
  <c r="L2701" i="2"/>
  <c r="K2701" i="2"/>
  <c r="J2701" i="2"/>
  <c r="K8258" i="2" s="1"/>
  <c r="I2701" i="2"/>
  <c r="L8258" i="2" s="1"/>
  <c r="G2701" i="2"/>
  <c r="T2700" i="2"/>
  <c r="S2700" i="2"/>
  <c r="R2700" i="2"/>
  <c r="Q2700" i="2"/>
  <c r="P2700" i="2"/>
  <c r="O2700" i="2"/>
  <c r="N2700" i="2"/>
  <c r="L2700" i="2"/>
  <c r="K2700" i="2"/>
  <c r="J2700" i="2"/>
  <c r="K9123" i="2" s="1"/>
  <c r="I2700" i="2"/>
  <c r="L9123" i="2" s="1"/>
  <c r="G2700" i="2"/>
  <c r="T2699" i="2"/>
  <c r="S2699" i="2"/>
  <c r="R2699" i="2"/>
  <c r="Q2699" i="2"/>
  <c r="P2699" i="2"/>
  <c r="O2699" i="2"/>
  <c r="N2699" i="2"/>
  <c r="M2699" i="2"/>
  <c r="L2699" i="2"/>
  <c r="K2699" i="2"/>
  <c r="J2699" i="2"/>
  <c r="K7295" i="2" s="1"/>
  <c r="M2493" i="2" s="1"/>
  <c r="I2699" i="2"/>
  <c r="L7295" i="2" s="1"/>
  <c r="G2699" i="2"/>
  <c r="T2698" i="2"/>
  <c r="S2698" i="2"/>
  <c r="R2698" i="2"/>
  <c r="Q2698" i="2"/>
  <c r="P2698" i="2"/>
  <c r="O2698" i="2"/>
  <c r="N2698" i="2"/>
  <c r="L2698" i="2"/>
  <c r="K2698" i="2"/>
  <c r="J2698" i="2"/>
  <c r="K7911" i="2" s="1"/>
  <c r="I2698" i="2"/>
  <c r="L7911" i="2" s="1"/>
  <c r="G2698" i="2"/>
  <c r="T2697" i="2"/>
  <c r="S2697" i="2"/>
  <c r="R2697" i="2"/>
  <c r="Q2697" i="2"/>
  <c r="P2697" i="2"/>
  <c r="O2697" i="2"/>
  <c r="N2697" i="2"/>
  <c r="M2697" i="2"/>
  <c r="L2697" i="2"/>
  <c r="K2697" i="2"/>
  <c r="J2697" i="2"/>
  <c r="K7925" i="2" s="1"/>
  <c r="I2697" i="2"/>
  <c r="L7925" i="2" s="1"/>
  <c r="G2697" i="2"/>
  <c r="T2696" i="2"/>
  <c r="S2696" i="2"/>
  <c r="R2696" i="2"/>
  <c r="Q2696" i="2"/>
  <c r="P2696" i="2"/>
  <c r="O2696" i="2"/>
  <c r="N2696" i="2"/>
  <c r="L2696" i="2"/>
  <c r="K2696" i="2"/>
  <c r="J2696" i="2"/>
  <c r="K9278" i="2" s="1"/>
  <c r="I2696" i="2"/>
  <c r="L9278" i="2" s="1"/>
  <c r="G2696" i="2"/>
  <c r="T2695" i="2"/>
  <c r="S2695" i="2"/>
  <c r="R2695" i="2"/>
  <c r="Q2695" i="2"/>
  <c r="P2695" i="2"/>
  <c r="O2695" i="2"/>
  <c r="N2695" i="2"/>
  <c r="M2695" i="2"/>
  <c r="L2695" i="2"/>
  <c r="K2695" i="2"/>
  <c r="J2695" i="2"/>
  <c r="K6261" i="2" s="1"/>
  <c r="I2695" i="2"/>
  <c r="L6261" i="2" s="1"/>
  <c r="G2695" i="2"/>
  <c r="T2694" i="2"/>
  <c r="S2694" i="2"/>
  <c r="R2694" i="2"/>
  <c r="Q2694" i="2"/>
  <c r="P2694" i="2"/>
  <c r="O2694" i="2"/>
  <c r="N2694" i="2"/>
  <c r="L2694" i="2"/>
  <c r="K2694" i="2"/>
  <c r="J2694" i="2"/>
  <c r="K7890" i="2" s="1"/>
  <c r="I2694" i="2"/>
  <c r="L7890" i="2" s="1"/>
  <c r="G2694" i="2"/>
  <c r="T2693" i="2"/>
  <c r="S2693" i="2"/>
  <c r="R2693" i="2"/>
  <c r="Q2693" i="2"/>
  <c r="P2693" i="2"/>
  <c r="O2693" i="2"/>
  <c r="N2693" i="2"/>
  <c r="M2693" i="2"/>
  <c r="L2693" i="2"/>
  <c r="K2693" i="2"/>
  <c r="J2693" i="2"/>
  <c r="K9504" i="2" s="1"/>
  <c r="I2693" i="2"/>
  <c r="L9504" i="2" s="1"/>
  <c r="G2693" i="2"/>
  <c r="T2692" i="2"/>
  <c r="S2692" i="2"/>
  <c r="R2692" i="2"/>
  <c r="Q2692" i="2"/>
  <c r="P2692" i="2"/>
  <c r="O2692" i="2"/>
  <c r="N2692" i="2"/>
  <c r="M2692" i="2"/>
  <c r="L2692" i="2"/>
  <c r="K2692" i="2"/>
  <c r="J2692" i="2"/>
  <c r="K7700" i="2" s="1"/>
  <c r="M2054" i="2" s="1"/>
  <c r="I2692" i="2"/>
  <c r="L7700" i="2" s="1"/>
  <c r="G2692" i="2"/>
  <c r="T2691" i="2"/>
  <c r="S2691" i="2"/>
  <c r="R2691" i="2"/>
  <c r="Q2691" i="2"/>
  <c r="P2691" i="2"/>
  <c r="O2691" i="2"/>
  <c r="N2691" i="2"/>
  <c r="M2691" i="2"/>
  <c r="L2691" i="2"/>
  <c r="K2691" i="2"/>
  <c r="J2691" i="2"/>
  <c r="K6867" i="2" s="1"/>
  <c r="I2691" i="2"/>
  <c r="L6867" i="2" s="1"/>
  <c r="G2691" i="2"/>
  <c r="T2690" i="2"/>
  <c r="S2690" i="2"/>
  <c r="R2690" i="2"/>
  <c r="Q2690" i="2"/>
  <c r="P2690" i="2"/>
  <c r="O2690" i="2"/>
  <c r="N2690" i="2"/>
  <c r="L2690" i="2"/>
  <c r="K2690" i="2"/>
  <c r="J2690" i="2"/>
  <c r="K7197" i="2" s="1"/>
  <c r="I2690" i="2"/>
  <c r="L7197" i="2" s="1"/>
  <c r="G2690" i="2"/>
  <c r="T2689" i="2"/>
  <c r="S2689" i="2"/>
  <c r="R2689" i="2"/>
  <c r="Q2689" i="2"/>
  <c r="P2689" i="2"/>
  <c r="O2689" i="2"/>
  <c r="N2689" i="2"/>
  <c r="L2689" i="2"/>
  <c r="K2689" i="2"/>
  <c r="J2689" i="2"/>
  <c r="K7545" i="2" s="1"/>
  <c r="I2689" i="2"/>
  <c r="L7545" i="2" s="1"/>
  <c r="G2689" i="2"/>
  <c r="T2688" i="2"/>
  <c r="S2688" i="2"/>
  <c r="R2688" i="2"/>
  <c r="Q2688" i="2"/>
  <c r="P2688" i="2"/>
  <c r="O2688" i="2"/>
  <c r="N2688" i="2"/>
  <c r="L2688" i="2"/>
  <c r="K2688" i="2"/>
  <c r="J2688" i="2"/>
  <c r="K9525" i="2" s="1"/>
  <c r="I2688" i="2"/>
  <c r="L9525" i="2" s="1"/>
  <c r="G2688" i="2"/>
  <c r="T2687" i="2"/>
  <c r="S2687" i="2"/>
  <c r="R2687" i="2"/>
  <c r="Q2687" i="2"/>
  <c r="P2687" i="2"/>
  <c r="O2687" i="2"/>
  <c r="N2687" i="2"/>
  <c r="L2687" i="2"/>
  <c r="K2687" i="2"/>
  <c r="J2687" i="2"/>
  <c r="K6124" i="2" s="1"/>
  <c r="I2687" i="2"/>
  <c r="L6124" i="2" s="1"/>
  <c r="G2687" i="2"/>
  <c r="T2686" i="2"/>
  <c r="S2686" i="2"/>
  <c r="R2686" i="2"/>
  <c r="Q2686" i="2"/>
  <c r="P2686" i="2"/>
  <c r="O2686" i="2"/>
  <c r="N2686" i="2"/>
  <c r="L2686" i="2"/>
  <c r="K2686" i="2"/>
  <c r="J2686" i="2"/>
  <c r="K8868" i="2" s="1"/>
  <c r="I2686" i="2"/>
  <c r="L8868" i="2" s="1"/>
  <c r="G2686" i="2"/>
  <c r="T2685" i="2"/>
  <c r="S2685" i="2"/>
  <c r="R2685" i="2"/>
  <c r="Q2685" i="2"/>
  <c r="P2685" i="2"/>
  <c r="O2685" i="2"/>
  <c r="N2685" i="2"/>
  <c r="M2685" i="2"/>
  <c r="L2685" i="2"/>
  <c r="K2685" i="2"/>
  <c r="J2685" i="2"/>
  <c r="K8903" i="2" s="1"/>
  <c r="I2685" i="2"/>
  <c r="L8903" i="2" s="1"/>
  <c r="G2685" i="2"/>
  <c r="T2684" i="2"/>
  <c r="S2684" i="2"/>
  <c r="R2684" i="2"/>
  <c r="Q2684" i="2"/>
  <c r="P2684" i="2"/>
  <c r="O2684" i="2"/>
  <c r="N2684" i="2"/>
  <c r="L2684" i="2"/>
  <c r="K2684" i="2"/>
  <c r="J2684" i="2"/>
  <c r="K6767" i="2" s="1"/>
  <c r="I2684" i="2"/>
  <c r="L6767" i="2" s="1"/>
  <c r="G2684" i="2"/>
  <c r="T2683" i="2"/>
  <c r="S2683" i="2"/>
  <c r="R2683" i="2"/>
  <c r="Q2683" i="2"/>
  <c r="P2683" i="2"/>
  <c r="O2683" i="2"/>
  <c r="N2683" i="2"/>
  <c r="M2683" i="2"/>
  <c r="L2683" i="2"/>
  <c r="K2683" i="2"/>
  <c r="J2683" i="2"/>
  <c r="K7294" i="2" s="1"/>
  <c r="I2683" i="2"/>
  <c r="L7294" i="2" s="1"/>
  <c r="G2683" i="2"/>
  <c r="T2682" i="2"/>
  <c r="S2682" i="2"/>
  <c r="R2682" i="2"/>
  <c r="Q2682" i="2"/>
  <c r="P2682" i="2"/>
  <c r="O2682" i="2"/>
  <c r="N2682" i="2"/>
  <c r="M2682" i="2"/>
  <c r="L2682" i="2"/>
  <c r="K2682" i="2"/>
  <c r="J2682" i="2"/>
  <c r="K8925" i="2" s="1"/>
  <c r="I2682" i="2"/>
  <c r="L8925" i="2" s="1"/>
  <c r="G2682" i="2"/>
  <c r="T2681" i="2"/>
  <c r="S2681" i="2"/>
  <c r="R2681" i="2"/>
  <c r="Q2681" i="2"/>
  <c r="P2681" i="2"/>
  <c r="O2681" i="2"/>
  <c r="N2681" i="2"/>
  <c r="M2681" i="2"/>
  <c r="L2681" i="2"/>
  <c r="K2681" i="2"/>
  <c r="J2681" i="2"/>
  <c r="K7213" i="2" s="1"/>
  <c r="I2681" i="2"/>
  <c r="L7213" i="2" s="1"/>
  <c r="G2681" i="2"/>
  <c r="T2680" i="2"/>
  <c r="S2680" i="2"/>
  <c r="R2680" i="2"/>
  <c r="Q2680" i="2"/>
  <c r="P2680" i="2"/>
  <c r="O2680" i="2"/>
  <c r="N2680" i="2"/>
  <c r="M2680" i="2"/>
  <c r="L2680" i="2"/>
  <c r="K2680" i="2"/>
  <c r="J2680" i="2"/>
  <c r="K6232" i="2" s="1"/>
  <c r="I2680" i="2"/>
  <c r="L6232" i="2" s="1"/>
  <c r="G2680" i="2"/>
  <c r="T2679" i="2"/>
  <c r="S2679" i="2"/>
  <c r="R2679" i="2"/>
  <c r="Q2679" i="2"/>
  <c r="P2679" i="2"/>
  <c r="O2679" i="2"/>
  <c r="N2679" i="2"/>
  <c r="M2679" i="2"/>
  <c r="L2679" i="2"/>
  <c r="K2679" i="2"/>
  <c r="J2679" i="2"/>
  <c r="K8960" i="2" s="1"/>
  <c r="I2679" i="2"/>
  <c r="L8960" i="2" s="1"/>
  <c r="G2679" i="2"/>
  <c r="T2678" i="2"/>
  <c r="S2678" i="2"/>
  <c r="R2678" i="2"/>
  <c r="Q2678" i="2"/>
  <c r="P2678" i="2"/>
  <c r="O2678" i="2"/>
  <c r="N2678" i="2"/>
  <c r="L2678" i="2"/>
  <c r="K2678" i="2"/>
  <c r="J2678" i="2"/>
  <c r="K9187" i="2" s="1"/>
  <c r="I2678" i="2"/>
  <c r="L9187" i="2" s="1"/>
  <c r="M1876" i="2" s="1"/>
  <c r="G2678" i="2"/>
  <c r="T2677" i="2"/>
  <c r="S2677" i="2"/>
  <c r="R2677" i="2"/>
  <c r="Q2677" i="2"/>
  <c r="P2677" i="2"/>
  <c r="O2677" i="2"/>
  <c r="N2677" i="2"/>
  <c r="L2677" i="2"/>
  <c r="K2677" i="2"/>
  <c r="J2677" i="2"/>
  <c r="K8585" i="2" s="1"/>
  <c r="I2677" i="2"/>
  <c r="L8585" i="2" s="1"/>
  <c r="G2677" i="2"/>
  <c r="T2676" i="2"/>
  <c r="S2676" i="2"/>
  <c r="R2676" i="2"/>
  <c r="Q2676" i="2"/>
  <c r="P2676" i="2"/>
  <c r="O2676" i="2"/>
  <c r="N2676" i="2"/>
  <c r="L2676" i="2"/>
  <c r="K2676" i="2"/>
  <c r="J2676" i="2"/>
  <c r="K6912" i="2" s="1"/>
  <c r="I2676" i="2"/>
  <c r="L6912" i="2" s="1"/>
  <c r="G2676" i="2"/>
  <c r="T2675" i="2"/>
  <c r="S2675" i="2"/>
  <c r="R2675" i="2"/>
  <c r="Q2675" i="2"/>
  <c r="P2675" i="2"/>
  <c r="O2675" i="2"/>
  <c r="N2675" i="2"/>
  <c r="M2675" i="2"/>
  <c r="L2675" i="2"/>
  <c r="K2675" i="2"/>
  <c r="J2675" i="2"/>
  <c r="K6648" i="2" s="1"/>
  <c r="I2675" i="2"/>
  <c r="L6648" i="2" s="1"/>
  <c r="G2675" i="2"/>
  <c r="T2674" i="2"/>
  <c r="S2674" i="2"/>
  <c r="R2674" i="2"/>
  <c r="Q2674" i="2"/>
  <c r="P2674" i="2"/>
  <c r="O2674" i="2"/>
  <c r="N2674" i="2"/>
  <c r="L2674" i="2"/>
  <c r="K2674" i="2"/>
  <c r="J2674" i="2"/>
  <c r="K6668" i="2" s="1"/>
  <c r="I2674" i="2"/>
  <c r="L6668" i="2" s="1"/>
  <c r="G2674" i="2"/>
  <c r="T2673" i="2"/>
  <c r="S2673" i="2"/>
  <c r="R2673" i="2"/>
  <c r="Q2673" i="2"/>
  <c r="P2673" i="2"/>
  <c r="O2673" i="2"/>
  <c r="N2673" i="2"/>
  <c r="L2673" i="2"/>
  <c r="K2673" i="2"/>
  <c r="J2673" i="2"/>
  <c r="K7073" i="2" s="1"/>
  <c r="I2673" i="2"/>
  <c r="L7073" i="2" s="1"/>
  <c r="G2673" i="2"/>
  <c r="T2672" i="2"/>
  <c r="S2672" i="2"/>
  <c r="R2672" i="2"/>
  <c r="Q2672" i="2"/>
  <c r="P2672" i="2"/>
  <c r="O2672" i="2"/>
  <c r="N2672" i="2"/>
  <c r="L2672" i="2"/>
  <c r="K2672" i="2"/>
  <c r="J2672" i="2"/>
  <c r="K8715" i="2" s="1"/>
  <c r="M1454" i="2" s="1"/>
  <c r="I2672" i="2"/>
  <c r="L8715" i="2" s="1"/>
  <c r="G2672" i="2"/>
  <c r="T2671" i="2"/>
  <c r="S2671" i="2"/>
  <c r="R2671" i="2"/>
  <c r="Q2671" i="2"/>
  <c r="P2671" i="2"/>
  <c r="O2671" i="2"/>
  <c r="N2671" i="2"/>
  <c r="M2671" i="2"/>
  <c r="L2671" i="2"/>
  <c r="K2671" i="2"/>
  <c r="J2671" i="2"/>
  <c r="K7986" i="2" s="1"/>
  <c r="I2671" i="2"/>
  <c r="L7986" i="2" s="1"/>
  <c r="G2671" i="2"/>
  <c r="T2670" i="2"/>
  <c r="S2670" i="2"/>
  <c r="R2670" i="2"/>
  <c r="Q2670" i="2"/>
  <c r="P2670" i="2"/>
  <c r="O2670" i="2"/>
  <c r="N2670" i="2"/>
  <c r="M2670" i="2"/>
  <c r="L2670" i="2"/>
  <c r="K2670" i="2"/>
  <c r="J2670" i="2"/>
  <c r="K6040" i="2" s="1"/>
  <c r="I2670" i="2"/>
  <c r="L6040" i="2" s="1"/>
  <c r="G2670" i="2"/>
  <c r="T2669" i="2"/>
  <c r="S2669" i="2"/>
  <c r="R2669" i="2"/>
  <c r="Q2669" i="2"/>
  <c r="P2669" i="2"/>
  <c r="O2669" i="2"/>
  <c r="N2669" i="2"/>
  <c r="M2669" i="2"/>
  <c r="K2669" i="2"/>
  <c r="J2669" i="2"/>
  <c r="K7761" i="2" s="1"/>
  <c r="I2669" i="2"/>
  <c r="L7761" i="2" s="1"/>
  <c r="M2536" i="2" s="1"/>
  <c r="G2669" i="2"/>
  <c r="T2668" i="2"/>
  <c r="S2668" i="2"/>
  <c r="R2668" i="2"/>
  <c r="Q2668" i="2"/>
  <c r="P2668" i="2"/>
  <c r="O2668" i="2"/>
  <c r="N2668" i="2"/>
  <c r="M2668" i="2"/>
  <c r="L2668" i="2"/>
  <c r="K2668" i="2"/>
  <c r="J2668" i="2"/>
  <c r="K8887" i="2" s="1"/>
  <c r="I2668" i="2"/>
  <c r="L8887" i="2" s="1"/>
  <c r="G2668" i="2"/>
  <c r="T2667" i="2"/>
  <c r="S2667" i="2"/>
  <c r="R2667" i="2"/>
  <c r="Q2667" i="2"/>
  <c r="P2667" i="2"/>
  <c r="O2667" i="2"/>
  <c r="N2667" i="2"/>
  <c r="M2667" i="2"/>
  <c r="L2667" i="2"/>
  <c r="K2667" i="2"/>
  <c r="J2667" i="2"/>
  <c r="K8608" i="2" s="1"/>
  <c r="I2667" i="2"/>
  <c r="L8608" i="2" s="1"/>
  <c r="G2667" i="2"/>
  <c r="T2666" i="2"/>
  <c r="S2666" i="2"/>
  <c r="R2666" i="2"/>
  <c r="Q2666" i="2"/>
  <c r="P2666" i="2"/>
  <c r="O2666" i="2"/>
  <c r="N2666" i="2"/>
  <c r="L2666" i="2"/>
  <c r="K2666" i="2"/>
  <c r="J2666" i="2"/>
  <c r="K7009" i="2" s="1"/>
  <c r="I2666" i="2"/>
  <c r="L7009" i="2" s="1"/>
  <c r="G2666" i="2"/>
  <c r="T2665" i="2"/>
  <c r="S2665" i="2"/>
  <c r="R2665" i="2"/>
  <c r="Q2665" i="2"/>
  <c r="P2665" i="2"/>
  <c r="O2665" i="2"/>
  <c r="N2665" i="2"/>
  <c r="L2665" i="2"/>
  <c r="K2665" i="2"/>
  <c r="J2665" i="2"/>
  <c r="K9329" i="2" s="1"/>
  <c r="I2665" i="2"/>
  <c r="L9329" i="2" s="1"/>
  <c r="G2665" i="2"/>
  <c r="T2664" i="2"/>
  <c r="S2664" i="2"/>
  <c r="R2664" i="2"/>
  <c r="Q2664" i="2"/>
  <c r="P2664" i="2"/>
  <c r="O2664" i="2"/>
  <c r="N2664" i="2"/>
  <c r="M2664" i="2"/>
  <c r="L2664" i="2"/>
  <c r="K2664" i="2"/>
  <c r="J2664" i="2"/>
  <c r="K9503" i="2" s="1"/>
  <c r="I2664" i="2"/>
  <c r="L9503" i="2" s="1"/>
  <c r="G2664" i="2"/>
  <c r="T2663" i="2"/>
  <c r="S2663" i="2"/>
  <c r="R2663" i="2"/>
  <c r="Q2663" i="2"/>
  <c r="P2663" i="2"/>
  <c r="O2663" i="2"/>
  <c r="N2663" i="2"/>
  <c r="L2663" i="2"/>
  <c r="K2663" i="2"/>
  <c r="J2663" i="2"/>
  <c r="K7718" i="2" s="1"/>
  <c r="I2663" i="2"/>
  <c r="L7718" i="2" s="1"/>
  <c r="G2663" i="2"/>
  <c r="T2662" i="2"/>
  <c r="S2662" i="2"/>
  <c r="R2662" i="2"/>
  <c r="Q2662" i="2"/>
  <c r="P2662" i="2"/>
  <c r="O2662" i="2"/>
  <c r="N2662" i="2"/>
  <c r="L2662" i="2"/>
  <c r="K2662" i="2"/>
  <c r="J2662" i="2"/>
  <c r="K7008" i="2" s="1"/>
  <c r="I2662" i="2"/>
  <c r="L7008" i="2" s="1"/>
  <c r="G2662" i="2"/>
  <c r="T2661" i="2"/>
  <c r="S2661" i="2"/>
  <c r="R2661" i="2"/>
  <c r="Q2661" i="2"/>
  <c r="P2661" i="2"/>
  <c r="O2661" i="2"/>
  <c r="N2661" i="2"/>
  <c r="L2661" i="2"/>
  <c r="K2661" i="2"/>
  <c r="J2661" i="2"/>
  <c r="K8731" i="2" s="1"/>
  <c r="I2661" i="2"/>
  <c r="L8731" i="2" s="1"/>
  <c r="G2661" i="2"/>
  <c r="T2660" i="2"/>
  <c r="S2660" i="2"/>
  <c r="R2660" i="2"/>
  <c r="Q2660" i="2"/>
  <c r="P2660" i="2"/>
  <c r="O2660" i="2"/>
  <c r="N2660" i="2"/>
  <c r="L2660" i="2"/>
  <c r="K2660" i="2"/>
  <c r="J2660" i="2"/>
  <c r="K9408" i="2" s="1"/>
  <c r="I2660" i="2"/>
  <c r="L9408" i="2" s="1"/>
  <c r="G2660" i="2"/>
  <c r="T2659" i="2"/>
  <c r="S2659" i="2"/>
  <c r="R2659" i="2"/>
  <c r="Q2659" i="2"/>
  <c r="P2659" i="2"/>
  <c r="O2659" i="2"/>
  <c r="N2659" i="2"/>
  <c r="L2659" i="2"/>
  <c r="K2659" i="2"/>
  <c r="J2659" i="2"/>
  <c r="K8308" i="2" s="1"/>
  <c r="I2659" i="2"/>
  <c r="L8308" i="2" s="1"/>
  <c r="G2659" i="2"/>
  <c r="T2658" i="2"/>
  <c r="S2658" i="2"/>
  <c r="R2658" i="2"/>
  <c r="Q2658" i="2"/>
  <c r="P2658" i="2"/>
  <c r="O2658" i="2"/>
  <c r="N2658" i="2"/>
  <c r="L2658" i="2"/>
  <c r="K2658" i="2"/>
  <c r="J2658" i="2"/>
  <c r="K9154" i="2" s="1"/>
  <c r="I2658" i="2"/>
  <c r="L9154" i="2" s="1"/>
  <c r="G2658" i="2"/>
  <c r="T2657" i="2"/>
  <c r="S2657" i="2"/>
  <c r="R2657" i="2"/>
  <c r="Q2657" i="2"/>
  <c r="P2657" i="2"/>
  <c r="O2657" i="2"/>
  <c r="N2657" i="2"/>
  <c r="L2657" i="2"/>
  <c r="K2657" i="2"/>
  <c r="J2657" i="2"/>
  <c r="K8496" i="2" s="1"/>
  <c r="I2657" i="2"/>
  <c r="L8496" i="2" s="1"/>
  <c r="G2657" i="2"/>
  <c r="T2656" i="2"/>
  <c r="S2656" i="2"/>
  <c r="R2656" i="2"/>
  <c r="Q2656" i="2"/>
  <c r="P2656" i="2"/>
  <c r="O2656" i="2"/>
  <c r="N2656" i="2"/>
  <c r="L2656" i="2"/>
  <c r="K2656" i="2"/>
  <c r="J2656" i="2"/>
  <c r="K7196" i="2" s="1"/>
  <c r="I2656" i="2"/>
  <c r="L7196" i="2" s="1"/>
  <c r="G2656" i="2"/>
  <c r="T2655" i="2"/>
  <c r="S2655" i="2"/>
  <c r="R2655" i="2"/>
  <c r="Q2655" i="2"/>
  <c r="P2655" i="2"/>
  <c r="O2655" i="2"/>
  <c r="N2655" i="2"/>
  <c r="M2655" i="2"/>
  <c r="K2655" i="2"/>
  <c r="J2655" i="2"/>
  <c r="K6135" i="2" s="1"/>
  <c r="I2655" i="2"/>
  <c r="L6135" i="2" s="1"/>
  <c r="G2655" i="2"/>
  <c r="T2654" i="2"/>
  <c r="S2654" i="2"/>
  <c r="R2654" i="2"/>
  <c r="Q2654" i="2"/>
  <c r="P2654" i="2"/>
  <c r="O2654" i="2"/>
  <c r="N2654" i="2"/>
  <c r="M2654" i="2"/>
  <c r="L2654" i="2"/>
  <c r="M7226" i="2" s="1"/>
  <c r="K2654" i="2"/>
  <c r="J2654" i="2"/>
  <c r="K7226" i="2" s="1"/>
  <c r="M2445" i="2" s="1"/>
  <c r="I2654" i="2"/>
  <c r="L7226" i="2" s="1"/>
  <c r="G2654" i="2"/>
  <c r="T2653" i="2"/>
  <c r="S2653" i="2"/>
  <c r="R2653" i="2"/>
  <c r="Q2653" i="2"/>
  <c r="P2653" i="2"/>
  <c r="O2653" i="2"/>
  <c r="N2653" i="2"/>
  <c r="M2653" i="2"/>
  <c r="L2653" i="2"/>
  <c r="K2653" i="2"/>
  <c r="J2653" i="2"/>
  <c r="K7729" i="2" s="1"/>
  <c r="I2653" i="2"/>
  <c r="L7729" i="2" s="1"/>
  <c r="G2653" i="2"/>
  <c r="T2652" i="2"/>
  <c r="S2652" i="2"/>
  <c r="R2652" i="2"/>
  <c r="Q2652" i="2"/>
  <c r="P2652" i="2"/>
  <c r="O2652" i="2"/>
  <c r="N2652" i="2"/>
  <c r="L2652" i="2"/>
  <c r="K2652" i="2"/>
  <c r="J2652" i="2"/>
  <c r="K6184" i="2" s="1"/>
  <c r="I2652" i="2"/>
  <c r="L6184" i="2" s="1"/>
  <c r="G2652" i="2"/>
  <c r="T2651" i="2"/>
  <c r="S2651" i="2"/>
  <c r="R2651" i="2"/>
  <c r="Q2651" i="2"/>
  <c r="P2651" i="2"/>
  <c r="O2651" i="2"/>
  <c r="N2651" i="2"/>
  <c r="L2651" i="2"/>
  <c r="K2651" i="2"/>
  <c r="J2651" i="2"/>
  <c r="K9050" i="2" s="1"/>
  <c r="I2651" i="2"/>
  <c r="L9050" i="2" s="1"/>
  <c r="G2651" i="2"/>
  <c r="T2650" i="2"/>
  <c r="S2650" i="2"/>
  <c r="R2650" i="2"/>
  <c r="Q2650" i="2"/>
  <c r="P2650" i="2"/>
  <c r="O2650" i="2"/>
  <c r="N2650" i="2"/>
  <c r="M2650" i="2"/>
  <c r="L2650" i="2"/>
  <c r="K2650" i="2"/>
  <c r="J2650" i="2"/>
  <c r="K6152" i="2" s="1"/>
  <c r="I2650" i="2"/>
  <c r="L6152" i="2" s="1"/>
  <c r="G2650" i="2"/>
  <c r="T2649" i="2"/>
  <c r="S2649" i="2"/>
  <c r="R2649" i="2"/>
  <c r="Q2649" i="2"/>
  <c r="P2649" i="2"/>
  <c r="O2649" i="2"/>
  <c r="N2649" i="2"/>
  <c r="M2649" i="2"/>
  <c r="L2649" i="2"/>
  <c r="K2649" i="2"/>
  <c r="J2649" i="2"/>
  <c r="K7176" i="2" s="1"/>
  <c r="I2649" i="2"/>
  <c r="L7176" i="2" s="1"/>
  <c r="G2649" i="2"/>
  <c r="T2648" i="2"/>
  <c r="S2648" i="2"/>
  <c r="R2648" i="2"/>
  <c r="Q2648" i="2"/>
  <c r="P2648" i="2"/>
  <c r="O2648" i="2"/>
  <c r="N2648" i="2"/>
  <c r="L2648" i="2"/>
  <c r="K2648" i="2"/>
  <c r="J2648" i="2"/>
  <c r="K6109" i="2" s="1"/>
  <c r="I2648" i="2"/>
  <c r="L6109" i="2" s="1"/>
  <c r="G2648" i="2"/>
  <c r="T2647" i="2"/>
  <c r="S2647" i="2"/>
  <c r="R2647" i="2"/>
  <c r="Q2647" i="2"/>
  <c r="P2647" i="2"/>
  <c r="O2647" i="2"/>
  <c r="N2647" i="2"/>
  <c r="M2647" i="2"/>
  <c r="L2647" i="2"/>
  <c r="M6528" i="2" s="1"/>
  <c r="K2647" i="2"/>
  <c r="J2647" i="2"/>
  <c r="K6528" i="2" s="1"/>
  <c r="M2631" i="2" s="1"/>
  <c r="I2647" i="2"/>
  <c r="L6528" i="2" s="1"/>
  <c r="G2647" i="2"/>
  <c r="T2646" i="2"/>
  <c r="S2646" i="2"/>
  <c r="R2646" i="2"/>
  <c r="Q2646" i="2"/>
  <c r="P2646" i="2"/>
  <c r="O2646" i="2"/>
  <c r="N2646" i="2"/>
  <c r="M2646" i="2"/>
  <c r="L2646" i="2"/>
  <c r="K2646" i="2"/>
  <c r="J2646" i="2"/>
  <c r="K7175" i="2" s="1"/>
  <c r="I2646" i="2"/>
  <c r="L7175" i="2" s="1"/>
  <c r="G2646" i="2"/>
  <c r="T2645" i="2"/>
  <c r="S2645" i="2"/>
  <c r="R2645" i="2"/>
  <c r="Q2645" i="2"/>
  <c r="P2645" i="2"/>
  <c r="O2645" i="2"/>
  <c r="N2645" i="2"/>
  <c r="L2645" i="2"/>
  <c r="K2645" i="2"/>
  <c r="J2645" i="2"/>
  <c r="K9476" i="2" s="1"/>
  <c r="I2645" i="2"/>
  <c r="L9476" i="2" s="1"/>
  <c r="G2645" i="2"/>
  <c r="T2644" i="2"/>
  <c r="S2644" i="2"/>
  <c r="R2644" i="2"/>
  <c r="Q2644" i="2"/>
  <c r="P2644" i="2"/>
  <c r="O2644" i="2"/>
  <c r="N2644" i="2"/>
  <c r="L2644" i="2"/>
  <c r="K2644" i="2"/>
  <c r="J2644" i="2"/>
  <c r="K8381" i="2" s="1"/>
  <c r="I2644" i="2"/>
  <c r="L8381" i="2" s="1"/>
  <c r="G2644" i="2"/>
  <c r="T2643" i="2"/>
  <c r="S2643" i="2"/>
  <c r="R2643" i="2"/>
  <c r="Q2643" i="2"/>
  <c r="P2643" i="2"/>
  <c r="O2643" i="2"/>
  <c r="N2643" i="2"/>
  <c r="L2643" i="2"/>
  <c r="K2643" i="2"/>
  <c r="J2643" i="2"/>
  <c r="K6623" i="2" s="1"/>
  <c r="I2643" i="2"/>
  <c r="L6623" i="2" s="1"/>
  <c r="G2643" i="2"/>
  <c r="T2642" i="2"/>
  <c r="S2642" i="2"/>
  <c r="R2642" i="2"/>
  <c r="Q2642" i="2"/>
  <c r="P2642" i="2"/>
  <c r="O2642" i="2"/>
  <c r="N2642" i="2"/>
  <c r="L2642" i="2"/>
  <c r="K2642" i="2"/>
  <c r="J2642" i="2"/>
  <c r="K6397" i="2" s="1"/>
  <c r="I2642" i="2"/>
  <c r="L6397" i="2" s="1"/>
  <c r="G2642" i="2"/>
  <c r="T2641" i="2"/>
  <c r="S2641" i="2"/>
  <c r="R2641" i="2"/>
  <c r="Q2641" i="2"/>
  <c r="P2641" i="2"/>
  <c r="O2641" i="2"/>
  <c r="N2641" i="2"/>
  <c r="M2641" i="2"/>
  <c r="L2641" i="2"/>
  <c r="K2641" i="2"/>
  <c r="J2641" i="2"/>
  <c r="K8886" i="2" s="1"/>
  <c r="I2641" i="2"/>
  <c r="L8886" i="2" s="1"/>
  <c r="G2641" i="2"/>
  <c r="T2640" i="2"/>
  <c r="S2640" i="2"/>
  <c r="R2640" i="2"/>
  <c r="Q2640" i="2"/>
  <c r="P2640" i="2"/>
  <c r="O2640" i="2"/>
  <c r="N2640" i="2"/>
  <c r="L2640" i="2"/>
  <c r="K2640" i="2"/>
  <c r="J2640" i="2"/>
  <c r="K6362" i="2" s="1"/>
  <c r="I2640" i="2"/>
  <c r="L6362" i="2" s="1"/>
  <c r="G2640" i="2"/>
  <c r="T2639" i="2"/>
  <c r="S2639" i="2"/>
  <c r="R2639" i="2"/>
  <c r="Q2639" i="2"/>
  <c r="P2639" i="2"/>
  <c r="O2639" i="2"/>
  <c r="N2639" i="2"/>
  <c r="L2639" i="2"/>
  <c r="M6108" i="2" s="1"/>
  <c r="K2639" i="2"/>
  <c r="J2639" i="2"/>
  <c r="K6108" i="2" s="1"/>
  <c r="I2639" i="2"/>
  <c r="L6108" i="2" s="1"/>
  <c r="G2639" i="2"/>
  <c r="T2638" i="2"/>
  <c r="S2638" i="2"/>
  <c r="R2638" i="2"/>
  <c r="Q2638" i="2"/>
  <c r="P2638" i="2"/>
  <c r="O2638" i="2"/>
  <c r="N2638" i="2"/>
  <c r="L2638" i="2"/>
  <c r="K2638" i="2"/>
  <c r="J2638" i="2"/>
  <c r="K7121" i="2" s="1"/>
  <c r="I2638" i="2"/>
  <c r="L7121" i="2" s="1"/>
  <c r="G2638" i="2"/>
  <c r="T2637" i="2"/>
  <c r="S2637" i="2"/>
  <c r="R2637" i="2"/>
  <c r="Q2637" i="2"/>
  <c r="P2637" i="2"/>
  <c r="O2637" i="2"/>
  <c r="N2637" i="2"/>
  <c r="M2637" i="2"/>
  <c r="L2637" i="2"/>
  <c r="K2637" i="2"/>
  <c r="J2637" i="2"/>
  <c r="K7585" i="2" s="1"/>
  <c r="I2637" i="2"/>
  <c r="L7585" i="2" s="1"/>
  <c r="G2637" i="2"/>
  <c r="T2636" i="2"/>
  <c r="S2636" i="2"/>
  <c r="R2636" i="2"/>
  <c r="Q2636" i="2"/>
  <c r="P2636" i="2"/>
  <c r="O2636" i="2"/>
  <c r="N2636" i="2"/>
  <c r="L2636" i="2"/>
  <c r="K2636" i="2"/>
  <c r="J2636" i="2"/>
  <c r="K6603" i="2" s="1"/>
  <c r="I2636" i="2"/>
  <c r="L6603" i="2" s="1"/>
  <c r="M3206" i="2" s="1"/>
  <c r="G2636" i="2"/>
  <c r="T2635" i="2"/>
  <c r="S2635" i="2"/>
  <c r="R2635" i="2"/>
  <c r="Q2635" i="2"/>
  <c r="P2635" i="2"/>
  <c r="O2635" i="2"/>
  <c r="N2635" i="2"/>
  <c r="L2635" i="2"/>
  <c r="K2635" i="2"/>
  <c r="J2635" i="2"/>
  <c r="K8667" i="2" s="1"/>
  <c r="I2635" i="2"/>
  <c r="L8667" i="2" s="1"/>
  <c r="G2635" i="2"/>
  <c r="T2634" i="2"/>
  <c r="S2634" i="2"/>
  <c r="R2634" i="2"/>
  <c r="Q2634" i="2"/>
  <c r="P2634" i="2"/>
  <c r="O2634" i="2"/>
  <c r="N2634" i="2"/>
  <c r="L2634" i="2"/>
  <c r="K2634" i="2"/>
  <c r="J2634" i="2"/>
  <c r="K8541" i="2" s="1"/>
  <c r="I2634" i="2"/>
  <c r="L8541" i="2" s="1"/>
  <c r="G2634" i="2"/>
  <c r="T2633" i="2"/>
  <c r="S2633" i="2"/>
  <c r="R2633" i="2"/>
  <c r="Q2633" i="2"/>
  <c r="P2633" i="2"/>
  <c r="O2633" i="2"/>
  <c r="N2633" i="2"/>
  <c r="M2633" i="2"/>
  <c r="L2633" i="2"/>
  <c r="K2633" i="2"/>
  <c r="J2633" i="2"/>
  <c r="K6952" i="2" s="1"/>
  <c r="I2633" i="2"/>
  <c r="L6952" i="2" s="1"/>
  <c r="G2633" i="2"/>
  <c r="T2632" i="2"/>
  <c r="S2632" i="2"/>
  <c r="R2632" i="2"/>
  <c r="Q2632" i="2"/>
  <c r="P2632" i="2"/>
  <c r="O2632" i="2"/>
  <c r="N2632" i="2"/>
  <c r="L2632" i="2"/>
  <c r="M7949" i="2" s="1"/>
  <c r="K2632" i="2"/>
  <c r="J2632" i="2"/>
  <c r="K7949" i="2" s="1"/>
  <c r="I2632" i="2"/>
  <c r="L7949" i="2" s="1"/>
  <c r="G2632" i="2"/>
  <c r="T2631" i="2"/>
  <c r="S2631" i="2"/>
  <c r="R2631" i="2"/>
  <c r="Q2631" i="2"/>
  <c r="P2631" i="2"/>
  <c r="O2631" i="2"/>
  <c r="N2631" i="2"/>
  <c r="L2631" i="2"/>
  <c r="K2631" i="2"/>
  <c r="J2631" i="2"/>
  <c r="K6515" i="2" s="1"/>
  <c r="I2631" i="2"/>
  <c r="L6515" i="2" s="1"/>
  <c r="G2631" i="2"/>
  <c r="T2630" i="2"/>
  <c r="S2630" i="2"/>
  <c r="R2630" i="2"/>
  <c r="Q2630" i="2"/>
  <c r="P2630" i="2"/>
  <c r="O2630" i="2"/>
  <c r="N2630" i="2"/>
  <c r="M2630" i="2"/>
  <c r="K2630" i="2"/>
  <c r="J2630" i="2"/>
  <c r="K6951" i="2" s="1"/>
  <c r="I2630" i="2"/>
  <c r="L6951" i="2" s="1"/>
  <c r="G2630" i="2"/>
  <c r="T2629" i="2"/>
  <c r="S2629" i="2"/>
  <c r="R2629" i="2"/>
  <c r="Q2629" i="2"/>
  <c r="P2629" i="2"/>
  <c r="O2629" i="2"/>
  <c r="N2629" i="2"/>
  <c r="M2629" i="2"/>
  <c r="L2629" i="2"/>
  <c r="K2629" i="2"/>
  <c r="J2629" i="2"/>
  <c r="K7643" i="2" s="1"/>
  <c r="I2629" i="2"/>
  <c r="L7643" i="2" s="1"/>
  <c r="G2629" i="2"/>
  <c r="T2628" i="2"/>
  <c r="S2628" i="2"/>
  <c r="R2628" i="2"/>
  <c r="Q2628" i="2"/>
  <c r="P2628" i="2"/>
  <c r="O2628" i="2"/>
  <c r="N2628" i="2"/>
  <c r="M2628" i="2"/>
  <c r="L2628" i="2"/>
  <c r="K2628" i="2"/>
  <c r="J2628" i="2"/>
  <c r="K9539" i="2" s="1"/>
  <c r="I2628" i="2"/>
  <c r="L9539" i="2" s="1"/>
  <c r="G2628" i="2"/>
  <c r="T2627" i="2"/>
  <c r="S2627" i="2"/>
  <c r="R2627" i="2"/>
  <c r="Q2627" i="2"/>
  <c r="P2627" i="2"/>
  <c r="O2627" i="2"/>
  <c r="N2627" i="2"/>
  <c r="L2627" i="2"/>
  <c r="K2627" i="2"/>
  <c r="J2627" i="2"/>
  <c r="K7889" i="2" s="1"/>
  <c r="I2627" i="2"/>
  <c r="L7889" i="2" s="1"/>
  <c r="G2627" i="2"/>
  <c r="T2626" i="2"/>
  <c r="S2626" i="2"/>
  <c r="R2626" i="2"/>
  <c r="Q2626" i="2"/>
  <c r="P2626" i="2"/>
  <c r="O2626" i="2"/>
  <c r="N2626" i="2"/>
  <c r="M2626" i="2"/>
  <c r="L2626" i="2"/>
  <c r="K2626" i="2"/>
  <c r="J2626" i="2"/>
  <c r="K8793" i="2" s="1"/>
  <c r="I2626" i="2"/>
  <c r="L8793" i="2" s="1"/>
  <c r="G2626" i="2"/>
  <c r="T2625" i="2"/>
  <c r="S2625" i="2"/>
  <c r="R2625" i="2"/>
  <c r="Q2625" i="2"/>
  <c r="P2625" i="2"/>
  <c r="O2625" i="2"/>
  <c r="N2625" i="2"/>
  <c r="L2625" i="2"/>
  <c r="K2625" i="2"/>
  <c r="J2625" i="2"/>
  <c r="K9366" i="2" s="1"/>
  <c r="I2625" i="2"/>
  <c r="L9366" i="2" s="1"/>
  <c r="G2625" i="2"/>
  <c r="T2624" i="2"/>
  <c r="S2624" i="2"/>
  <c r="R2624" i="2"/>
  <c r="Q2624" i="2"/>
  <c r="P2624" i="2"/>
  <c r="O2624" i="2"/>
  <c r="N2624" i="2"/>
  <c r="L2624" i="2"/>
  <c r="K2624" i="2"/>
  <c r="J2624" i="2"/>
  <c r="K6080" i="2" s="1"/>
  <c r="I2624" i="2"/>
  <c r="L6080" i="2" s="1"/>
  <c r="G2624" i="2"/>
  <c r="T2623" i="2"/>
  <c r="S2623" i="2"/>
  <c r="R2623" i="2"/>
  <c r="Q2623" i="2"/>
  <c r="P2623" i="2"/>
  <c r="O2623" i="2"/>
  <c r="N2623" i="2"/>
  <c r="L2623" i="2"/>
  <c r="M6216" i="2" s="1"/>
  <c r="K2623" i="2"/>
  <c r="J2623" i="2"/>
  <c r="K6216" i="2" s="1"/>
  <c r="I2623" i="2"/>
  <c r="L6216" i="2" s="1"/>
  <c r="G2623" i="2"/>
  <c r="T2622" i="2"/>
  <c r="S2622" i="2"/>
  <c r="R2622" i="2"/>
  <c r="Q2622" i="2"/>
  <c r="P2622" i="2"/>
  <c r="O2622" i="2"/>
  <c r="N2622" i="2"/>
  <c r="L2622" i="2"/>
  <c r="K2622" i="2"/>
  <c r="J2622" i="2"/>
  <c r="K9277" i="2" s="1"/>
  <c r="I2622" i="2"/>
  <c r="L9277" i="2" s="1"/>
  <c r="G2622" i="2"/>
  <c r="T2621" i="2"/>
  <c r="S2621" i="2"/>
  <c r="R2621" i="2"/>
  <c r="Q2621" i="2"/>
  <c r="P2621" i="2"/>
  <c r="O2621" i="2"/>
  <c r="N2621" i="2"/>
  <c r="L2621" i="2"/>
  <c r="M7195" i="2" s="1"/>
  <c r="K2621" i="2"/>
  <c r="J2621" i="2"/>
  <c r="K7195" i="2" s="1"/>
  <c r="I2621" i="2"/>
  <c r="L7195" i="2" s="1"/>
  <c r="G2621" i="2"/>
  <c r="T2620" i="2"/>
  <c r="S2620" i="2"/>
  <c r="R2620" i="2"/>
  <c r="Q2620" i="2"/>
  <c r="P2620" i="2"/>
  <c r="O2620" i="2"/>
  <c r="N2620" i="2"/>
  <c r="M2620" i="2"/>
  <c r="L2620" i="2"/>
  <c r="K2620" i="2"/>
  <c r="J2620" i="2"/>
  <c r="K6950" i="2" s="1"/>
  <c r="I2620" i="2"/>
  <c r="L6950" i="2" s="1"/>
  <c r="G2620" i="2"/>
  <c r="T2619" i="2"/>
  <c r="S2619" i="2"/>
  <c r="R2619" i="2"/>
  <c r="Q2619" i="2"/>
  <c r="P2619" i="2"/>
  <c r="O2619" i="2"/>
  <c r="N2619" i="2"/>
  <c r="L2619" i="2"/>
  <c r="K2619" i="2"/>
  <c r="J2619" i="2"/>
  <c r="K6866" i="2" s="1"/>
  <c r="I2619" i="2"/>
  <c r="L6866" i="2" s="1"/>
  <c r="G2619" i="2"/>
  <c r="T2618" i="2"/>
  <c r="S2618" i="2"/>
  <c r="R2618" i="2"/>
  <c r="Q2618" i="2"/>
  <c r="P2618" i="2"/>
  <c r="O2618" i="2"/>
  <c r="N2618" i="2"/>
  <c r="M2618" i="2"/>
  <c r="L2618" i="2"/>
  <c r="K2618" i="2"/>
  <c r="J2618" i="2"/>
  <c r="K7609" i="2" s="1"/>
  <c r="I2618" i="2"/>
  <c r="L7609" i="2" s="1"/>
  <c r="G2618" i="2"/>
  <c r="T2617" i="2"/>
  <c r="S2617" i="2"/>
  <c r="R2617" i="2"/>
  <c r="Q2617" i="2"/>
  <c r="P2617" i="2"/>
  <c r="O2617" i="2"/>
  <c r="N2617" i="2"/>
  <c r="L2617" i="2"/>
  <c r="K2617" i="2"/>
  <c r="J2617" i="2"/>
  <c r="K9570" i="2" s="1"/>
  <c r="I2617" i="2"/>
  <c r="L9570" i="2" s="1"/>
  <c r="G2617" i="2"/>
  <c r="T2616" i="2"/>
  <c r="S2616" i="2"/>
  <c r="R2616" i="2"/>
  <c r="Q2616" i="2"/>
  <c r="P2616" i="2"/>
  <c r="O2616" i="2"/>
  <c r="N2616" i="2"/>
  <c r="L2616" i="2"/>
  <c r="K2616" i="2"/>
  <c r="J2616" i="2"/>
  <c r="K6808" i="2" s="1"/>
  <c r="I2616" i="2"/>
  <c r="L6808" i="2" s="1"/>
  <c r="G2616" i="2"/>
  <c r="T2615" i="2"/>
  <c r="S2615" i="2"/>
  <c r="R2615" i="2"/>
  <c r="Q2615" i="2"/>
  <c r="P2615" i="2"/>
  <c r="O2615" i="2"/>
  <c r="N2615" i="2"/>
  <c r="M2615" i="2"/>
  <c r="L2615" i="2"/>
  <c r="K2615" i="2"/>
  <c r="J2615" i="2"/>
  <c r="K8357" i="2" s="1"/>
  <c r="I2615" i="2"/>
  <c r="L8357" i="2" s="1"/>
  <c r="G2615" i="2"/>
  <c r="T2614" i="2"/>
  <c r="S2614" i="2"/>
  <c r="R2614" i="2"/>
  <c r="Q2614" i="2"/>
  <c r="P2614" i="2"/>
  <c r="O2614" i="2"/>
  <c r="N2614" i="2"/>
  <c r="L2614" i="2"/>
  <c r="K2614" i="2"/>
  <c r="J2614" i="2"/>
  <c r="K8959" i="2" s="1"/>
  <c r="I2614" i="2"/>
  <c r="L8959" i="2" s="1"/>
  <c r="G2614" i="2"/>
  <c r="T2613" i="2"/>
  <c r="S2613" i="2"/>
  <c r="R2613" i="2"/>
  <c r="Q2613" i="2"/>
  <c r="P2613" i="2"/>
  <c r="O2613" i="2"/>
  <c r="N2613" i="2"/>
  <c r="L2613" i="2"/>
  <c r="K2613" i="2"/>
  <c r="J2613" i="2"/>
  <c r="K8595" i="2" s="1"/>
  <c r="I2613" i="2"/>
  <c r="L8595" i="2" s="1"/>
  <c r="G2613" i="2"/>
  <c r="T2612" i="2"/>
  <c r="S2612" i="2"/>
  <c r="R2612" i="2"/>
  <c r="Q2612" i="2"/>
  <c r="P2612" i="2"/>
  <c r="O2612" i="2"/>
  <c r="N2612" i="2"/>
  <c r="M2612" i="2"/>
  <c r="K2612" i="2"/>
  <c r="J2612" i="2"/>
  <c r="K8506" i="2" s="1"/>
  <c r="I2612" i="2"/>
  <c r="L8506" i="2" s="1"/>
  <c r="G2612" i="2"/>
  <c r="T2611" i="2"/>
  <c r="S2611" i="2"/>
  <c r="R2611" i="2"/>
  <c r="Q2611" i="2"/>
  <c r="P2611" i="2"/>
  <c r="O2611" i="2"/>
  <c r="N2611" i="2"/>
  <c r="M2611" i="2"/>
  <c r="L2611" i="2"/>
  <c r="K2611" i="2"/>
  <c r="J2611" i="2"/>
  <c r="K7072" i="2" s="1"/>
  <c r="I2611" i="2"/>
  <c r="L7072" i="2" s="1"/>
  <c r="G2611" i="2"/>
  <c r="T2610" i="2"/>
  <c r="S2610" i="2"/>
  <c r="R2610" i="2"/>
  <c r="Q2610" i="2"/>
  <c r="P2610" i="2"/>
  <c r="O2610" i="2"/>
  <c r="N2610" i="2"/>
  <c r="M2610" i="2"/>
  <c r="L2610" i="2"/>
  <c r="K2610" i="2"/>
  <c r="J2610" i="2"/>
  <c r="K9464" i="2" s="1"/>
  <c r="I2610" i="2"/>
  <c r="L9464" i="2" s="1"/>
  <c r="G2610" i="2"/>
  <c r="T2609" i="2"/>
  <c r="S2609" i="2"/>
  <c r="R2609" i="2"/>
  <c r="Q2609" i="2"/>
  <c r="P2609" i="2"/>
  <c r="O2609" i="2"/>
  <c r="N2609" i="2"/>
  <c r="L2609" i="2"/>
  <c r="K2609" i="2"/>
  <c r="J2609" i="2"/>
  <c r="K9049" i="2" s="1"/>
  <c r="I2609" i="2"/>
  <c r="L9049" i="2" s="1"/>
  <c r="G2609" i="2"/>
  <c r="T2608" i="2"/>
  <c r="S2608" i="2"/>
  <c r="R2608" i="2"/>
  <c r="Q2608" i="2"/>
  <c r="P2608" i="2"/>
  <c r="O2608" i="2"/>
  <c r="N2608" i="2"/>
  <c r="L2608" i="2"/>
  <c r="M9365" i="2" s="1"/>
  <c r="K2608" i="2"/>
  <c r="J2608" i="2"/>
  <c r="K9365" i="2" s="1"/>
  <c r="I2608" i="2"/>
  <c r="L9365" i="2" s="1"/>
  <c r="G2608" i="2"/>
  <c r="T2607" i="2"/>
  <c r="S2607" i="2"/>
  <c r="R2607" i="2"/>
  <c r="Q2607" i="2"/>
  <c r="P2607" i="2"/>
  <c r="O2607" i="2"/>
  <c r="N2607" i="2"/>
  <c r="L2607" i="2"/>
  <c r="K2607" i="2"/>
  <c r="J2607" i="2"/>
  <c r="K9364" i="2" s="1"/>
  <c r="I2607" i="2"/>
  <c r="L9364" i="2" s="1"/>
  <c r="G2607" i="2"/>
  <c r="T2606" i="2"/>
  <c r="S2606" i="2"/>
  <c r="R2606" i="2"/>
  <c r="Q2606" i="2"/>
  <c r="P2606" i="2"/>
  <c r="O2606" i="2"/>
  <c r="N2606" i="2"/>
  <c r="L2606" i="2"/>
  <c r="M7293" i="2" s="1"/>
  <c r="K2606" i="2"/>
  <c r="J2606" i="2"/>
  <c r="K7293" i="2" s="1"/>
  <c r="I2606" i="2"/>
  <c r="L7293" i="2" s="1"/>
  <c r="G2606" i="2"/>
  <c r="T2605" i="2"/>
  <c r="S2605" i="2"/>
  <c r="R2605" i="2"/>
  <c r="Q2605" i="2"/>
  <c r="P2605" i="2"/>
  <c r="O2605" i="2"/>
  <c r="N2605" i="2"/>
  <c r="L2605" i="2"/>
  <c r="K2605" i="2"/>
  <c r="J2605" i="2"/>
  <c r="K6282" i="2" s="1"/>
  <c r="I2605" i="2"/>
  <c r="L6282" i="2" s="1"/>
  <c r="G2605" i="2"/>
  <c r="T2604" i="2"/>
  <c r="S2604" i="2"/>
  <c r="R2604" i="2"/>
  <c r="Q2604" i="2"/>
  <c r="P2604" i="2"/>
  <c r="O2604" i="2"/>
  <c r="N2604" i="2"/>
  <c r="M2604" i="2"/>
  <c r="L2604" i="2"/>
  <c r="K2604" i="2"/>
  <c r="J2604" i="2"/>
  <c r="K6807" i="2" s="1"/>
  <c r="I2604" i="2"/>
  <c r="L6807" i="2" s="1"/>
  <c r="G2604" i="2"/>
  <c r="T2603" i="2"/>
  <c r="S2603" i="2"/>
  <c r="R2603" i="2"/>
  <c r="Q2603" i="2"/>
  <c r="P2603" i="2"/>
  <c r="O2603" i="2"/>
  <c r="N2603" i="2"/>
  <c r="L2603" i="2"/>
  <c r="K2603" i="2"/>
  <c r="J2603" i="2"/>
  <c r="K6300" i="2" s="1"/>
  <c r="I2603" i="2"/>
  <c r="L6300" i="2" s="1"/>
  <c r="G2603" i="2"/>
  <c r="T2602" i="2"/>
  <c r="S2602" i="2"/>
  <c r="R2602" i="2"/>
  <c r="Q2602" i="2"/>
  <c r="P2602" i="2"/>
  <c r="O2602" i="2"/>
  <c r="N2602" i="2"/>
  <c r="M2602" i="2"/>
  <c r="K2602" i="2"/>
  <c r="J2602" i="2"/>
  <c r="K6617" i="2" s="1"/>
  <c r="I2602" i="2"/>
  <c r="L6617" i="2" s="1"/>
  <c r="G2602" i="2"/>
  <c r="T2601" i="2"/>
  <c r="S2601" i="2"/>
  <c r="R2601" i="2"/>
  <c r="Q2601" i="2"/>
  <c r="P2601" i="2"/>
  <c r="O2601" i="2"/>
  <c r="N2601" i="2"/>
  <c r="M2601" i="2"/>
  <c r="L2601" i="2"/>
  <c r="K2601" i="2"/>
  <c r="J2601" i="2"/>
  <c r="K7268" i="2" s="1"/>
  <c r="I2601" i="2"/>
  <c r="L7268" i="2" s="1"/>
  <c r="G2601" i="2"/>
  <c r="T2600" i="2"/>
  <c r="S2600" i="2"/>
  <c r="R2600" i="2"/>
  <c r="Q2600" i="2"/>
  <c r="P2600" i="2"/>
  <c r="O2600" i="2"/>
  <c r="N2600" i="2"/>
  <c r="M2600" i="2"/>
  <c r="K2600" i="2"/>
  <c r="J2600" i="2"/>
  <c r="K7443" i="2" s="1"/>
  <c r="I2600" i="2"/>
  <c r="L7443" i="2" s="1"/>
  <c r="G2600" i="2"/>
  <c r="T2599" i="2"/>
  <c r="S2599" i="2"/>
  <c r="R2599" i="2"/>
  <c r="Q2599" i="2"/>
  <c r="P2599" i="2"/>
  <c r="O2599" i="2"/>
  <c r="N2599" i="2"/>
  <c r="M2599" i="2"/>
  <c r="L2599" i="2"/>
  <c r="K2599" i="2"/>
  <c r="J2599" i="2"/>
  <c r="K8691" i="2" s="1"/>
  <c r="I2599" i="2"/>
  <c r="L8691" i="2" s="1"/>
  <c r="G2599" i="2"/>
  <c r="T2598" i="2"/>
  <c r="S2598" i="2"/>
  <c r="R2598" i="2"/>
  <c r="Q2598" i="2"/>
  <c r="P2598" i="2"/>
  <c r="O2598" i="2"/>
  <c r="N2598" i="2"/>
  <c r="M2598" i="2"/>
  <c r="L2598" i="2"/>
  <c r="M6766" i="2" s="1"/>
  <c r="K2598" i="2"/>
  <c r="J2598" i="2"/>
  <c r="K6766" i="2" s="1"/>
  <c r="I2598" i="2"/>
  <c r="L6766" i="2" s="1"/>
  <c r="G2598" i="2"/>
  <c r="T2597" i="2"/>
  <c r="S2597" i="2"/>
  <c r="R2597" i="2"/>
  <c r="Q2597" i="2"/>
  <c r="P2597" i="2"/>
  <c r="O2597" i="2"/>
  <c r="N2597" i="2"/>
  <c r="M2597" i="2"/>
  <c r="L2597" i="2"/>
  <c r="K2597" i="2"/>
  <c r="J2597" i="2"/>
  <c r="K7661" i="2" s="1"/>
  <c r="I2597" i="2"/>
  <c r="L7661" i="2" s="1"/>
  <c r="G2597" i="2"/>
  <c r="T2596" i="2"/>
  <c r="S2596" i="2"/>
  <c r="R2596" i="2"/>
  <c r="Q2596" i="2"/>
  <c r="P2596" i="2"/>
  <c r="O2596" i="2"/>
  <c r="N2596" i="2"/>
  <c r="M2596" i="2"/>
  <c r="L2596" i="2"/>
  <c r="K2596" i="2"/>
  <c r="J2596" i="2"/>
  <c r="K8356" i="2" s="1"/>
  <c r="I2596" i="2"/>
  <c r="L8356" i="2" s="1"/>
  <c r="G2596" i="2"/>
  <c r="T2595" i="2"/>
  <c r="S2595" i="2"/>
  <c r="R2595" i="2"/>
  <c r="Q2595" i="2"/>
  <c r="P2595" i="2"/>
  <c r="O2595" i="2"/>
  <c r="N2595" i="2"/>
  <c r="M2595" i="2"/>
  <c r="L2595" i="2"/>
  <c r="K2595" i="2"/>
  <c r="J2595" i="2"/>
  <c r="K8792" i="2" s="1"/>
  <c r="I2595" i="2"/>
  <c r="L8792" i="2" s="1"/>
  <c r="M4360" i="2" s="1"/>
  <c r="G2595" i="2"/>
  <c r="T2594" i="2"/>
  <c r="S2594" i="2"/>
  <c r="R2594" i="2"/>
  <c r="Q2594" i="2"/>
  <c r="P2594" i="2"/>
  <c r="O2594" i="2"/>
  <c r="N2594" i="2"/>
  <c r="M2594" i="2"/>
  <c r="L2594" i="2"/>
  <c r="K2594" i="2"/>
  <c r="J2594" i="2"/>
  <c r="K8690" i="2" s="1"/>
  <c r="I2594" i="2"/>
  <c r="L8690" i="2" s="1"/>
  <c r="G2594" i="2"/>
  <c r="T2593" i="2"/>
  <c r="S2593" i="2"/>
  <c r="R2593" i="2"/>
  <c r="Q2593" i="2"/>
  <c r="P2593" i="2"/>
  <c r="O2593" i="2"/>
  <c r="N2593" i="2"/>
  <c r="M2593" i="2"/>
  <c r="L2593" i="2"/>
  <c r="K2593" i="2"/>
  <c r="J2593" i="2"/>
  <c r="K8400" i="2" s="1"/>
  <c r="I2593" i="2"/>
  <c r="L8400" i="2" s="1"/>
  <c r="G2593" i="2"/>
  <c r="T2592" i="2"/>
  <c r="S2592" i="2"/>
  <c r="R2592" i="2"/>
  <c r="Q2592" i="2"/>
  <c r="P2592" i="2"/>
  <c r="O2592" i="2"/>
  <c r="N2592" i="2"/>
  <c r="L2592" i="2"/>
  <c r="K2592" i="2"/>
  <c r="J2592" i="2"/>
  <c r="K7744" i="2" s="1"/>
  <c r="I2592" i="2"/>
  <c r="L7744" i="2" s="1"/>
  <c r="G2592" i="2"/>
  <c r="T2591" i="2"/>
  <c r="S2591" i="2"/>
  <c r="R2591" i="2"/>
  <c r="Q2591" i="2"/>
  <c r="P2591" i="2"/>
  <c r="O2591" i="2"/>
  <c r="N2591" i="2"/>
  <c r="L2591" i="2"/>
  <c r="K2591" i="2"/>
  <c r="J2591" i="2"/>
  <c r="K8938" i="2" s="1"/>
  <c r="I2591" i="2"/>
  <c r="L8938" i="2" s="1"/>
  <c r="G2591" i="2"/>
  <c r="T2590" i="2"/>
  <c r="S2590" i="2"/>
  <c r="R2590" i="2"/>
  <c r="Q2590" i="2"/>
  <c r="P2590" i="2"/>
  <c r="O2590" i="2"/>
  <c r="N2590" i="2"/>
  <c r="M2590" i="2"/>
  <c r="L2590" i="2"/>
  <c r="K2590" i="2"/>
  <c r="J2590" i="2"/>
  <c r="K8954" i="2" s="1"/>
  <c r="I2590" i="2"/>
  <c r="L8954" i="2" s="1"/>
  <c r="G2590" i="2"/>
  <c r="T2589" i="2"/>
  <c r="S2589" i="2"/>
  <c r="R2589" i="2"/>
  <c r="Q2589" i="2"/>
  <c r="P2589" i="2"/>
  <c r="O2589" i="2"/>
  <c r="N2589" i="2"/>
  <c r="M2589" i="2"/>
  <c r="L2589" i="2"/>
  <c r="K2589" i="2"/>
  <c r="J2589" i="2"/>
  <c r="K9233" i="2" s="1"/>
  <c r="I2589" i="2"/>
  <c r="L9233" i="2" s="1"/>
  <c r="G2589" i="2"/>
  <c r="T2588" i="2"/>
  <c r="S2588" i="2"/>
  <c r="R2588" i="2"/>
  <c r="Q2588" i="2"/>
  <c r="P2588" i="2"/>
  <c r="O2588" i="2"/>
  <c r="N2588" i="2"/>
  <c r="L2588" i="2"/>
  <c r="K2588" i="2"/>
  <c r="J2588" i="2"/>
  <c r="K8005" i="2" s="1"/>
  <c r="I2588" i="2"/>
  <c r="L8005" i="2" s="1"/>
  <c r="M3797" i="2" s="1"/>
  <c r="G2588" i="2"/>
  <c r="T2587" i="2"/>
  <c r="S2587" i="2"/>
  <c r="R2587" i="2"/>
  <c r="Q2587" i="2"/>
  <c r="P2587" i="2"/>
  <c r="O2587" i="2"/>
  <c r="N2587" i="2"/>
  <c r="M2587" i="2"/>
  <c r="L2587" i="2"/>
  <c r="K2587" i="2"/>
  <c r="J2587" i="2"/>
  <c r="K7225" i="2" s="1"/>
  <c r="I2587" i="2"/>
  <c r="L7225" i="2" s="1"/>
  <c r="G2587" i="2"/>
  <c r="T2586" i="2"/>
  <c r="S2586" i="2"/>
  <c r="R2586" i="2"/>
  <c r="Q2586" i="2"/>
  <c r="P2586" i="2"/>
  <c r="O2586" i="2"/>
  <c r="N2586" i="2"/>
  <c r="M2586" i="2"/>
  <c r="L2586" i="2"/>
  <c r="K2586" i="2"/>
  <c r="J2586" i="2"/>
  <c r="K9313" i="2" s="1"/>
  <c r="I2586" i="2"/>
  <c r="L9313" i="2" s="1"/>
  <c r="G2586" i="2"/>
  <c r="T2585" i="2"/>
  <c r="S2585" i="2"/>
  <c r="R2585" i="2"/>
  <c r="Q2585" i="2"/>
  <c r="P2585" i="2"/>
  <c r="O2585" i="2"/>
  <c r="N2585" i="2"/>
  <c r="L2585" i="2"/>
  <c r="K2585" i="2"/>
  <c r="J2585" i="2"/>
  <c r="K5991" i="2" s="1"/>
  <c r="I2585" i="2"/>
  <c r="L5991" i="2" s="1"/>
  <c r="G2585" i="2"/>
  <c r="T2584" i="2"/>
  <c r="S2584" i="2"/>
  <c r="R2584" i="2"/>
  <c r="Q2584" i="2"/>
  <c r="P2584" i="2"/>
  <c r="O2584" i="2"/>
  <c r="N2584" i="2"/>
  <c r="L2584" i="2"/>
  <c r="K2584" i="2"/>
  <c r="J2584" i="2"/>
  <c r="K8432" i="2" s="1"/>
  <c r="I2584" i="2"/>
  <c r="L8432" i="2" s="1"/>
  <c r="G2584" i="2"/>
  <c r="T2583" i="2"/>
  <c r="S2583" i="2"/>
  <c r="R2583" i="2"/>
  <c r="Q2583" i="2"/>
  <c r="P2583" i="2"/>
  <c r="O2583" i="2"/>
  <c r="N2583" i="2"/>
  <c r="L2583" i="2"/>
  <c r="K2583" i="2"/>
  <c r="J2583" i="2"/>
  <c r="K6433" i="2" s="1"/>
  <c r="I2583" i="2"/>
  <c r="L6433" i="2" s="1"/>
  <c r="G2583" i="2"/>
  <c r="T2582" i="2"/>
  <c r="S2582" i="2"/>
  <c r="R2582" i="2"/>
  <c r="Q2582" i="2"/>
  <c r="P2582" i="2"/>
  <c r="O2582" i="2"/>
  <c r="N2582" i="2"/>
  <c r="M2582" i="2"/>
  <c r="L2582" i="2"/>
  <c r="M9363" i="2" s="1"/>
  <c r="K2582" i="2"/>
  <c r="J2582" i="2"/>
  <c r="K9363" i="2" s="1"/>
  <c r="I2582" i="2"/>
  <c r="L9363" i="2" s="1"/>
  <c r="G2582" i="2"/>
  <c r="T2581" i="2"/>
  <c r="S2581" i="2"/>
  <c r="R2581" i="2"/>
  <c r="Q2581" i="2"/>
  <c r="P2581" i="2"/>
  <c r="O2581" i="2"/>
  <c r="N2581" i="2"/>
  <c r="L2581" i="2"/>
  <c r="K2581" i="2"/>
  <c r="J2581" i="2"/>
  <c r="K8534" i="2" s="1"/>
  <c r="I2581" i="2"/>
  <c r="L8534" i="2" s="1"/>
  <c r="M1123" i="2" s="1"/>
  <c r="G2581" i="2"/>
  <c r="T2580" i="2"/>
  <c r="S2580" i="2"/>
  <c r="R2580" i="2"/>
  <c r="Q2580" i="2"/>
  <c r="P2580" i="2"/>
  <c r="O2580" i="2"/>
  <c r="N2580" i="2"/>
  <c r="L2580" i="2"/>
  <c r="K2580" i="2"/>
  <c r="J2580" i="2"/>
  <c r="K8620" i="2" s="1"/>
  <c r="I2580" i="2"/>
  <c r="L8620" i="2" s="1"/>
  <c r="G2580" i="2"/>
  <c r="T2579" i="2"/>
  <c r="S2579" i="2"/>
  <c r="R2579" i="2"/>
  <c r="Q2579" i="2"/>
  <c r="P2579" i="2"/>
  <c r="O2579" i="2"/>
  <c r="N2579" i="2"/>
  <c r="L2579" i="2"/>
  <c r="K2579" i="2"/>
  <c r="J2579" i="2"/>
  <c r="K8809" i="2" s="1"/>
  <c r="I2579" i="2"/>
  <c r="L8809" i="2" s="1"/>
  <c r="G2579" i="2"/>
  <c r="T2578" i="2"/>
  <c r="S2578" i="2"/>
  <c r="R2578" i="2"/>
  <c r="Q2578" i="2"/>
  <c r="P2578" i="2"/>
  <c r="O2578" i="2"/>
  <c r="N2578" i="2"/>
  <c r="L2578" i="2"/>
  <c r="K2578" i="2"/>
  <c r="J2578" i="2"/>
  <c r="K7853" i="2" s="1"/>
  <c r="I2578" i="2"/>
  <c r="L7853" i="2" s="1"/>
  <c r="G2578" i="2"/>
  <c r="T2577" i="2"/>
  <c r="S2577" i="2"/>
  <c r="R2577" i="2"/>
  <c r="Q2577" i="2"/>
  <c r="P2577" i="2"/>
  <c r="O2577" i="2"/>
  <c r="N2577" i="2"/>
  <c r="L2577" i="2"/>
  <c r="K2577" i="2"/>
  <c r="J2577" i="2"/>
  <c r="K8275" i="2" s="1"/>
  <c r="I2577" i="2"/>
  <c r="L8275" i="2" s="1"/>
  <c r="M2415" i="2" s="1"/>
  <c r="G2577" i="2"/>
  <c r="T2576" i="2"/>
  <c r="S2576" i="2"/>
  <c r="R2576" i="2"/>
  <c r="Q2576" i="2"/>
  <c r="P2576" i="2"/>
  <c r="O2576" i="2"/>
  <c r="N2576" i="2"/>
  <c r="L2576" i="2"/>
  <c r="K2576" i="2"/>
  <c r="J2576" i="2"/>
  <c r="K9111" i="2" s="1"/>
  <c r="I2576" i="2"/>
  <c r="L9111" i="2" s="1"/>
  <c r="G2576" i="2"/>
  <c r="T2575" i="2"/>
  <c r="S2575" i="2"/>
  <c r="R2575" i="2"/>
  <c r="Q2575" i="2"/>
  <c r="P2575" i="2"/>
  <c r="O2575" i="2"/>
  <c r="N2575" i="2"/>
  <c r="L2575" i="2"/>
  <c r="K2575" i="2"/>
  <c r="J2575" i="2"/>
  <c r="K8084" i="2" s="1"/>
  <c r="I2575" i="2"/>
  <c r="L8084" i="2" s="1"/>
  <c r="M1727" i="2" s="1"/>
  <c r="G2575" i="2"/>
  <c r="T2574" i="2"/>
  <c r="S2574" i="2"/>
  <c r="R2574" i="2"/>
  <c r="Q2574" i="2"/>
  <c r="P2574" i="2"/>
  <c r="O2574" i="2"/>
  <c r="N2574" i="2"/>
  <c r="L2574" i="2"/>
  <c r="K2574" i="2"/>
  <c r="J2574" i="2"/>
  <c r="K8465" i="2" s="1"/>
  <c r="I2574" i="2"/>
  <c r="L8465" i="2" s="1"/>
  <c r="G2574" i="2"/>
  <c r="T2573" i="2"/>
  <c r="S2573" i="2"/>
  <c r="R2573" i="2"/>
  <c r="Q2573" i="2"/>
  <c r="P2573" i="2"/>
  <c r="O2573" i="2"/>
  <c r="N2573" i="2"/>
  <c r="L2573" i="2"/>
  <c r="K2573" i="2"/>
  <c r="J2573" i="2"/>
  <c r="K8230" i="2" s="1"/>
  <c r="I2573" i="2"/>
  <c r="L8230" i="2" s="1"/>
  <c r="G2573" i="2"/>
  <c r="T2572" i="2"/>
  <c r="S2572" i="2"/>
  <c r="R2572" i="2"/>
  <c r="Q2572" i="2"/>
  <c r="P2572" i="2"/>
  <c r="O2572" i="2"/>
  <c r="N2572" i="2"/>
  <c r="L2572" i="2"/>
  <c r="K2572" i="2"/>
  <c r="J2572" i="2"/>
  <c r="K7019" i="2" s="1"/>
  <c r="I2572" i="2"/>
  <c r="L7019" i="2" s="1"/>
  <c r="G2572" i="2"/>
  <c r="T2571" i="2"/>
  <c r="S2571" i="2"/>
  <c r="R2571" i="2"/>
  <c r="Q2571" i="2"/>
  <c r="P2571" i="2"/>
  <c r="O2571" i="2"/>
  <c r="N2571" i="2"/>
  <c r="L2571" i="2"/>
  <c r="K2571" i="2"/>
  <c r="J2571" i="2"/>
  <c r="K9288" i="2" s="1"/>
  <c r="I2571" i="2"/>
  <c r="L9288" i="2" s="1"/>
  <c r="G2571" i="2"/>
  <c r="T2570" i="2"/>
  <c r="S2570" i="2"/>
  <c r="R2570" i="2"/>
  <c r="Q2570" i="2"/>
  <c r="P2570" i="2"/>
  <c r="O2570" i="2"/>
  <c r="N2570" i="2"/>
  <c r="M2570" i="2"/>
  <c r="L2570" i="2"/>
  <c r="K2570" i="2"/>
  <c r="J2570" i="2"/>
  <c r="K7212" i="2" s="1"/>
  <c r="I2570" i="2"/>
  <c r="L7212" i="2" s="1"/>
  <c r="G2570" i="2"/>
  <c r="T2569" i="2"/>
  <c r="S2569" i="2"/>
  <c r="R2569" i="2"/>
  <c r="Q2569" i="2"/>
  <c r="P2569" i="2"/>
  <c r="O2569" i="2"/>
  <c r="N2569" i="2"/>
  <c r="L2569" i="2"/>
  <c r="K2569" i="2"/>
  <c r="J2569" i="2"/>
  <c r="K8689" i="2" s="1"/>
  <c r="I2569" i="2"/>
  <c r="L8689" i="2" s="1"/>
  <c r="G2569" i="2"/>
  <c r="T2568" i="2"/>
  <c r="S2568" i="2"/>
  <c r="R2568" i="2"/>
  <c r="Q2568" i="2"/>
  <c r="P2568" i="2"/>
  <c r="O2568" i="2"/>
  <c r="N2568" i="2"/>
  <c r="M2568" i="2"/>
  <c r="K2568" i="2"/>
  <c r="J2568" i="2"/>
  <c r="K8703" i="2" s="1"/>
  <c r="I2568" i="2"/>
  <c r="L8703" i="2" s="1"/>
  <c r="G2568" i="2"/>
  <c r="T2567" i="2"/>
  <c r="S2567" i="2"/>
  <c r="R2567" i="2"/>
  <c r="Q2567" i="2"/>
  <c r="P2567" i="2"/>
  <c r="O2567" i="2"/>
  <c r="N2567" i="2"/>
  <c r="M2567" i="2"/>
  <c r="L2567" i="2"/>
  <c r="M6832" i="2" s="1"/>
  <c r="K2567" i="2"/>
  <c r="J2567" i="2"/>
  <c r="K6832" i="2" s="1"/>
  <c r="I2567" i="2"/>
  <c r="L6832" i="2" s="1"/>
  <c r="G2567" i="2"/>
  <c r="T2566" i="2"/>
  <c r="S2566" i="2"/>
  <c r="R2566" i="2"/>
  <c r="Q2566" i="2"/>
  <c r="P2566" i="2"/>
  <c r="O2566" i="2"/>
  <c r="N2566" i="2"/>
  <c r="M2566" i="2"/>
  <c r="L2566" i="2"/>
  <c r="K2566" i="2"/>
  <c r="J2566" i="2"/>
  <c r="K7351" i="2" s="1"/>
  <c r="I2566" i="2"/>
  <c r="L7351" i="2" s="1"/>
  <c r="G2566" i="2"/>
  <c r="T2565" i="2"/>
  <c r="S2565" i="2"/>
  <c r="R2565" i="2"/>
  <c r="Q2565" i="2"/>
  <c r="P2565" i="2"/>
  <c r="O2565" i="2"/>
  <c r="N2565" i="2"/>
  <c r="L2565" i="2"/>
  <c r="K2565" i="2"/>
  <c r="J2565" i="2"/>
  <c r="K8635" i="2" s="1"/>
  <c r="I2565" i="2"/>
  <c r="L8635" i="2" s="1"/>
  <c r="G2565" i="2"/>
  <c r="T2564" i="2"/>
  <c r="S2564" i="2"/>
  <c r="R2564" i="2"/>
  <c r="Q2564" i="2"/>
  <c r="P2564" i="2"/>
  <c r="O2564" i="2"/>
  <c r="N2564" i="2"/>
  <c r="L2564" i="2"/>
  <c r="K2564" i="2"/>
  <c r="J2564" i="2"/>
  <c r="K7174" i="2" s="1"/>
  <c r="I2564" i="2"/>
  <c r="L7174" i="2" s="1"/>
  <c r="G2564" i="2"/>
  <c r="T2563" i="2"/>
  <c r="S2563" i="2"/>
  <c r="R2563" i="2"/>
  <c r="Q2563" i="2"/>
  <c r="P2563" i="2"/>
  <c r="O2563" i="2"/>
  <c r="N2563" i="2"/>
  <c r="M2563" i="2"/>
  <c r="L2563" i="2"/>
  <c r="K2563" i="2"/>
  <c r="J2563" i="2"/>
  <c r="K8083" i="2" s="1"/>
  <c r="I2563" i="2"/>
  <c r="L8083" i="2" s="1"/>
  <c r="G2563" i="2"/>
  <c r="T2562" i="2"/>
  <c r="S2562" i="2"/>
  <c r="R2562" i="2"/>
  <c r="Q2562" i="2"/>
  <c r="P2562" i="2"/>
  <c r="O2562" i="2"/>
  <c r="N2562" i="2"/>
  <c r="L2562" i="2"/>
  <c r="K2562" i="2"/>
  <c r="J2562" i="2"/>
  <c r="K7835" i="2" s="1"/>
  <c r="I2562" i="2"/>
  <c r="L7835" i="2" s="1"/>
  <c r="G2562" i="2"/>
  <c r="T2561" i="2"/>
  <c r="S2561" i="2"/>
  <c r="R2561" i="2"/>
  <c r="Q2561" i="2"/>
  <c r="P2561" i="2"/>
  <c r="O2561" i="2"/>
  <c r="N2561" i="2"/>
  <c r="L2561" i="2"/>
  <c r="K2561" i="2"/>
  <c r="J2561" i="2"/>
  <c r="K8778" i="2" s="1"/>
  <c r="I2561" i="2"/>
  <c r="L8778" i="2" s="1"/>
  <c r="G2561" i="2"/>
  <c r="T2560" i="2"/>
  <c r="S2560" i="2"/>
  <c r="R2560" i="2"/>
  <c r="Q2560" i="2"/>
  <c r="P2560" i="2"/>
  <c r="O2560" i="2"/>
  <c r="N2560" i="2"/>
  <c r="L2560" i="2"/>
  <c r="K2560" i="2"/>
  <c r="J2560" i="2"/>
  <c r="K7608" i="2" s="1"/>
  <c r="I2560" i="2"/>
  <c r="L7608" i="2" s="1"/>
  <c r="G2560" i="2"/>
  <c r="T2559" i="2"/>
  <c r="S2559" i="2"/>
  <c r="R2559" i="2"/>
  <c r="Q2559" i="2"/>
  <c r="P2559" i="2"/>
  <c r="O2559" i="2"/>
  <c r="N2559" i="2"/>
  <c r="L2559" i="2"/>
  <c r="K2559" i="2"/>
  <c r="J2559" i="2"/>
  <c r="K6703" i="2" s="1"/>
  <c r="I2559" i="2"/>
  <c r="L6703" i="2" s="1"/>
  <c r="G2559" i="2"/>
  <c r="T2558" i="2"/>
  <c r="S2558" i="2"/>
  <c r="R2558" i="2"/>
  <c r="Q2558" i="2"/>
  <c r="P2558" i="2"/>
  <c r="O2558" i="2"/>
  <c r="N2558" i="2"/>
  <c r="L2558" i="2"/>
  <c r="K2558" i="2"/>
  <c r="J2558" i="2"/>
  <c r="K6983" i="2" s="1"/>
  <c r="M1177" i="2" s="1"/>
  <c r="I2558" i="2"/>
  <c r="L6983" i="2" s="1"/>
  <c r="G2558" i="2"/>
  <c r="T2557" i="2"/>
  <c r="S2557" i="2"/>
  <c r="R2557" i="2"/>
  <c r="Q2557" i="2"/>
  <c r="P2557" i="2"/>
  <c r="O2557" i="2"/>
  <c r="N2557" i="2"/>
  <c r="L2557" i="2"/>
  <c r="K2557" i="2"/>
  <c r="J2557" i="2"/>
  <c r="K8408" i="2" s="1"/>
  <c r="I2557" i="2"/>
  <c r="L8408" i="2" s="1"/>
  <c r="G2557" i="2"/>
  <c r="T2556" i="2"/>
  <c r="S2556" i="2"/>
  <c r="R2556" i="2"/>
  <c r="Q2556" i="2"/>
  <c r="P2556" i="2"/>
  <c r="O2556" i="2"/>
  <c r="N2556" i="2"/>
  <c r="M2556" i="2"/>
  <c r="L2556" i="2"/>
  <c r="K2556" i="2"/>
  <c r="J2556" i="2"/>
  <c r="K7544" i="2" s="1"/>
  <c r="I2556" i="2"/>
  <c r="L7544" i="2" s="1"/>
  <c r="M4467" i="2" s="1"/>
  <c r="G2556" i="2"/>
  <c r="T2555" i="2"/>
  <c r="S2555" i="2"/>
  <c r="R2555" i="2"/>
  <c r="Q2555" i="2"/>
  <c r="P2555" i="2"/>
  <c r="O2555" i="2"/>
  <c r="N2555" i="2"/>
  <c r="M2555" i="2"/>
  <c r="L2555" i="2"/>
  <c r="K2555" i="2"/>
  <c r="J2555" i="2"/>
  <c r="K8339" i="2" s="1"/>
  <c r="I2555" i="2"/>
  <c r="L8339" i="2" s="1"/>
  <c r="G2555" i="2"/>
  <c r="T2554" i="2"/>
  <c r="S2554" i="2"/>
  <c r="R2554" i="2"/>
  <c r="Q2554" i="2"/>
  <c r="P2554" i="2"/>
  <c r="O2554" i="2"/>
  <c r="N2554" i="2"/>
  <c r="L2554" i="2"/>
  <c r="K2554" i="2"/>
  <c r="J2554" i="2"/>
  <c r="K6327" i="2" s="1"/>
  <c r="I2554" i="2"/>
  <c r="L6327" i="2" s="1"/>
  <c r="G2554" i="2"/>
  <c r="T2553" i="2"/>
  <c r="S2553" i="2"/>
  <c r="R2553" i="2"/>
  <c r="Q2553" i="2"/>
  <c r="P2553" i="2"/>
  <c r="O2553" i="2"/>
  <c r="N2553" i="2"/>
  <c r="L2553" i="2"/>
  <c r="K2553" i="2"/>
  <c r="J2553" i="2"/>
  <c r="K6540" i="2" s="1"/>
  <c r="I2553" i="2"/>
  <c r="L6540" i="2" s="1"/>
  <c r="G2553" i="2"/>
  <c r="T2552" i="2"/>
  <c r="S2552" i="2"/>
  <c r="R2552" i="2"/>
  <c r="Q2552" i="2"/>
  <c r="P2552" i="2"/>
  <c r="O2552" i="2"/>
  <c r="N2552" i="2"/>
  <c r="L2552" i="2"/>
  <c r="M8714" i="2" s="1"/>
  <c r="K2552" i="2"/>
  <c r="J2552" i="2"/>
  <c r="K8714" i="2" s="1"/>
  <c r="I2552" i="2"/>
  <c r="L8714" i="2" s="1"/>
  <c r="G2552" i="2"/>
  <c r="T2551" i="2"/>
  <c r="S2551" i="2"/>
  <c r="R2551" i="2"/>
  <c r="Q2551" i="2"/>
  <c r="P2551" i="2"/>
  <c r="O2551" i="2"/>
  <c r="N2551" i="2"/>
  <c r="L2551" i="2"/>
  <c r="M8208" i="2" s="1"/>
  <c r="K2551" i="2"/>
  <c r="J2551" i="2"/>
  <c r="K8208" i="2" s="1"/>
  <c r="I2551" i="2"/>
  <c r="L8208" i="2" s="1"/>
  <c r="G2551" i="2"/>
  <c r="T2550" i="2"/>
  <c r="S2550" i="2"/>
  <c r="R2550" i="2"/>
  <c r="Q2550" i="2"/>
  <c r="P2550" i="2"/>
  <c r="O2550" i="2"/>
  <c r="N2550" i="2"/>
  <c r="M2550" i="2"/>
  <c r="L2550" i="2"/>
  <c r="K2550" i="2"/>
  <c r="J2550" i="2"/>
  <c r="K8666" i="2" s="1"/>
  <c r="I2550" i="2"/>
  <c r="L8666" i="2" s="1"/>
  <c r="G2550" i="2"/>
  <c r="T2549" i="2"/>
  <c r="S2549" i="2"/>
  <c r="R2549" i="2"/>
  <c r="Q2549" i="2"/>
  <c r="P2549" i="2"/>
  <c r="O2549" i="2"/>
  <c r="N2549" i="2"/>
  <c r="L2549" i="2"/>
  <c r="K2549" i="2"/>
  <c r="J2549" i="2"/>
  <c r="K8099" i="2" s="1"/>
  <c r="I2549" i="2"/>
  <c r="L8099" i="2" s="1"/>
  <c r="M1978" i="2" s="1"/>
  <c r="G2549" i="2"/>
  <c r="T2548" i="2"/>
  <c r="S2548" i="2"/>
  <c r="R2548" i="2"/>
  <c r="Q2548" i="2"/>
  <c r="P2548" i="2"/>
  <c r="O2548" i="2"/>
  <c r="N2548" i="2"/>
  <c r="M2548" i="2"/>
  <c r="L2548" i="2"/>
  <c r="K2548" i="2"/>
  <c r="J2548" i="2"/>
  <c r="K6647" i="2" s="1"/>
  <c r="I2548" i="2"/>
  <c r="L6647" i="2" s="1"/>
  <c r="G2548" i="2"/>
  <c r="T2547" i="2"/>
  <c r="S2547" i="2"/>
  <c r="R2547" i="2"/>
  <c r="Q2547" i="2"/>
  <c r="P2547" i="2"/>
  <c r="O2547" i="2"/>
  <c r="N2547" i="2"/>
  <c r="L2547" i="2"/>
  <c r="K2547" i="2"/>
  <c r="J2547" i="2"/>
  <c r="K9555" i="2" s="1"/>
  <c r="I2547" i="2"/>
  <c r="L9555" i="2" s="1"/>
  <c r="G2547" i="2"/>
  <c r="T2546" i="2"/>
  <c r="S2546" i="2"/>
  <c r="R2546" i="2"/>
  <c r="Q2546" i="2"/>
  <c r="P2546" i="2"/>
  <c r="O2546" i="2"/>
  <c r="N2546" i="2"/>
  <c r="L2546" i="2"/>
  <c r="K2546" i="2"/>
  <c r="J2546" i="2"/>
  <c r="K7322" i="2" s="1"/>
  <c r="I2546" i="2"/>
  <c r="L7322" i="2" s="1"/>
  <c r="G2546" i="2"/>
  <c r="T2545" i="2"/>
  <c r="S2545" i="2"/>
  <c r="R2545" i="2"/>
  <c r="Q2545" i="2"/>
  <c r="P2545" i="2"/>
  <c r="O2545" i="2"/>
  <c r="N2545" i="2"/>
  <c r="L2545" i="2"/>
  <c r="K2545" i="2"/>
  <c r="J2545" i="2"/>
  <c r="K6765" i="2" s="1"/>
  <c r="I2545" i="2"/>
  <c r="L6765" i="2" s="1"/>
  <c r="G2545" i="2"/>
  <c r="T2544" i="2"/>
  <c r="S2544" i="2"/>
  <c r="R2544" i="2"/>
  <c r="Q2544" i="2"/>
  <c r="P2544" i="2"/>
  <c r="O2544" i="2"/>
  <c r="N2544" i="2"/>
  <c r="L2544" i="2"/>
  <c r="K2544" i="2"/>
  <c r="J2544" i="2"/>
  <c r="K9031" i="2" s="1"/>
  <c r="I2544" i="2"/>
  <c r="L9031" i="2" s="1"/>
  <c r="G2544" i="2"/>
  <c r="T2543" i="2"/>
  <c r="S2543" i="2"/>
  <c r="R2543" i="2"/>
  <c r="Q2543" i="2"/>
  <c r="P2543" i="2"/>
  <c r="O2543" i="2"/>
  <c r="N2543" i="2"/>
  <c r="M2543" i="2"/>
  <c r="L2543" i="2"/>
  <c r="K2543" i="2"/>
  <c r="J2543" i="2"/>
  <c r="K9206" i="2" s="1"/>
  <c r="I2543" i="2"/>
  <c r="L9206" i="2" s="1"/>
  <c r="G2543" i="2"/>
  <c r="T2542" i="2"/>
  <c r="S2542" i="2"/>
  <c r="R2542" i="2"/>
  <c r="Q2542" i="2"/>
  <c r="P2542" i="2"/>
  <c r="O2542" i="2"/>
  <c r="N2542" i="2"/>
  <c r="L2542" i="2"/>
  <c r="K2542" i="2"/>
  <c r="J2542" i="2"/>
  <c r="K6383" i="2" s="1"/>
  <c r="I2542" i="2"/>
  <c r="L6383" i="2" s="1"/>
  <c r="G2542" i="2"/>
  <c r="T2541" i="2"/>
  <c r="S2541" i="2"/>
  <c r="R2541" i="2"/>
  <c r="Q2541" i="2"/>
  <c r="P2541" i="2"/>
  <c r="O2541" i="2"/>
  <c r="N2541" i="2"/>
  <c r="L2541" i="2"/>
  <c r="K2541" i="2"/>
  <c r="J2541" i="2"/>
  <c r="K8449" i="2" s="1"/>
  <c r="I2541" i="2"/>
  <c r="L8449" i="2" s="1"/>
  <c r="G2541" i="2"/>
  <c r="T2540" i="2"/>
  <c r="S2540" i="2"/>
  <c r="R2540" i="2"/>
  <c r="Q2540" i="2"/>
  <c r="P2540" i="2"/>
  <c r="O2540" i="2"/>
  <c r="N2540" i="2"/>
  <c r="M2540" i="2"/>
  <c r="K2540" i="2"/>
  <c r="J2540" i="2"/>
  <c r="K7486" i="2" s="1"/>
  <c r="I2540" i="2"/>
  <c r="L7486" i="2" s="1"/>
  <c r="G2540" i="2"/>
  <c r="T2539" i="2"/>
  <c r="S2539" i="2"/>
  <c r="R2539" i="2"/>
  <c r="Q2539" i="2"/>
  <c r="P2539" i="2"/>
  <c r="O2539" i="2"/>
  <c r="N2539" i="2"/>
  <c r="M2539" i="2"/>
  <c r="L2539" i="2"/>
  <c r="K2539" i="2"/>
  <c r="J2539" i="2"/>
  <c r="K7279" i="2" s="1"/>
  <c r="I2539" i="2"/>
  <c r="L7279" i="2" s="1"/>
  <c r="G2539" i="2"/>
  <c r="T2538" i="2"/>
  <c r="S2538" i="2"/>
  <c r="R2538" i="2"/>
  <c r="Q2538" i="2"/>
  <c r="P2538" i="2"/>
  <c r="O2538" i="2"/>
  <c r="N2538" i="2"/>
  <c r="M2538" i="2"/>
  <c r="L2538" i="2"/>
  <c r="K2538" i="2"/>
  <c r="J2538" i="2"/>
  <c r="K6539" i="2" s="1"/>
  <c r="I2538" i="2"/>
  <c r="L6539" i="2" s="1"/>
  <c r="G2538" i="2"/>
  <c r="T2537" i="2"/>
  <c r="S2537" i="2"/>
  <c r="R2537" i="2"/>
  <c r="Q2537" i="2"/>
  <c r="P2537" i="2"/>
  <c r="O2537" i="2"/>
  <c r="N2537" i="2"/>
  <c r="L2537" i="2"/>
  <c r="K2537" i="2"/>
  <c r="J2537" i="2"/>
  <c r="K6107" i="2" s="1"/>
  <c r="I2537" i="2"/>
  <c r="L6107" i="2" s="1"/>
  <c r="G2537" i="2"/>
  <c r="T2536" i="2"/>
  <c r="S2536" i="2"/>
  <c r="R2536" i="2"/>
  <c r="Q2536" i="2"/>
  <c r="P2536" i="2"/>
  <c r="O2536" i="2"/>
  <c r="N2536" i="2"/>
  <c r="L2536" i="2"/>
  <c r="K2536" i="2"/>
  <c r="J2536" i="2"/>
  <c r="K8464" i="2" s="1"/>
  <c r="I2536" i="2"/>
  <c r="L8464" i="2" s="1"/>
  <c r="M2841" i="2" s="1"/>
  <c r="G2536" i="2"/>
  <c r="T2535" i="2"/>
  <c r="S2535" i="2"/>
  <c r="R2535" i="2"/>
  <c r="Q2535" i="2"/>
  <c r="P2535" i="2"/>
  <c r="O2535" i="2"/>
  <c r="N2535" i="2"/>
  <c r="M2535" i="2"/>
  <c r="L2535" i="2"/>
  <c r="M6183" i="2" s="1"/>
  <c r="K2535" i="2"/>
  <c r="J2535" i="2"/>
  <c r="K6183" i="2" s="1"/>
  <c r="I2535" i="2"/>
  <c r="L6183" i="2" s="1"/>
  <c r="G2535" i="2"/>
  <c r="T2534" i="2"/>
  <c r="S2534" i="2"/>
  <c r="R2534" i="2"/>
  <c r="Q2534" i="2"/>
  <c r="P2534" i="2"/>
  <c r="O2534" i="2"/>
  <c r="N2534" i="2"/>
  <c r="M2534" i="2"/>
  <c r="L2534" i="2"/>
  <c r="K2534" i="2"/>
  <c r="J2534" i="2"/>
  <c r="K6924" i="2" s="1"/>
  <c r="I2534" i="2"/>
  <c r="L6924" i="2" s="1"/>
  <c r="G2534" i="2"/>
  <c r="T2533" i="2"/>
  <c r="S2533" i="2"/>
  <c r="R2533" i="2"/>
  <c r="Q2533" i="2"/>
  <c r="P2533" i="2"/>
  <c r="O2533" i="2"/>
  <c r="N2533" i="2"/>
  <c r="L2533" i="2"/>
  <c r="K2533" i="2"/>
  <c r="J2533" i="2"/>
  <c r="K8979" i="2" s="1"/>
  <c r="I2533" i="2"/>
  <c r="L8979" i="2" s="1"/>
  <c r="G2533" i="2"/>
  <c r="T2532" i="2"/>
  <c r="S2532" i="2"/>
  <c r="R2532" i="2"/>
  <c r="Q2532" i="2"/>
  <c r="P2532" i="2"/>
  <c r="O2532" i="2"/>
  <c r="N2532" i="2"/>
  <c r="L2532" i="2"/>
  <c r="K2532" i="2"/>
  <c r="J2532" i="2"/>
  <c r="K8307" i="2" s="1"/>
  <c r="I2532" i="2"/>
  <c r="L8307" i="2" s="1"/>
  <c r="G2532" i="2"/>
  <c r="T2531" i="2"/>
  <c r="S2531" i="2"/>
  <c r="R2531" i="2"/>
  <c r="Q2531" i="2"/>
  <c r="P2531" i="2"/>
  <c r="O2531" i="2"/>
  <c r="N2531" i="2"/>
  <c r="L2531" i="2"/>
  <c r="K2531" i="2"/>
  <c r="J2531" i="2"/>
  <c r="K9454" i="2" s="1"/>
  <c r="M2227" i="2" s="1"/>
  <c r="I2531" i="2"/>
  <c r="L9454" i="2" s="1"/>
  <c r="G2531" i="2"/>
  <c r="T2530" i="2"/>
  <c r="S2530" i="2"/>
  <c r="R2530" i="2"/>
  <c r="Q2530" i="2"/>
  <c r="P2530" i="2"/>
  <c r="O2530" i="2"/>
  <c r="N2530" i="2"/>
  <c r="M2530" i="2"/>
  <c r="K2530" i="2"/>
  <c r="J2530" i="2"/>
  <c r="K6882" i="2" s="1"/>
  <c r="I2530" i="2"/>
  <c r="L6882" i="2" s="1"/>
  <c r="G2530" i="2"/>
  <c r="T2529" i="2"/>
  <c r="S2529" i="2"/>
  <c r="R2529" i="2"/>
  <c r="Q2529" i="2"/>
  <c r="P2529" i="2"/>
  <c r="O2529" i="2"/>
  <c r="N2529" i="2"/>
  <c r="M2529" i="2"/>
  <c r="L2529" i="2"/>
  <c r="K2529" i="2"/>
  <c r="J2529" i="2"/>
  <c r="K7699" i="2" s="1"/>
  <c r="I2529" i="2"/>
  <c r="L7699" i="2" s="1"/>
  <c r="G2529" i="2"/>
  <c r="T2528" i="2"/>
  <c r="S2528" i="2"/>
  <c r="R2528" i="2"/>
  <c r="Q2528" i="2"/>
  <c r="P2528" i="2"/>
  <c r="O2528" i="2"/>
  <c r="N2528" i="2"/>
  <c r="M2528" i="2"/>
  <c r="L2528" i="2"/>
  <c r="K2528" i="2"/>
  <c r="J2528" i="2"/>
  <c r="K8371" i="2" s="1"/>
  <c r="I2528" i="2"/>
  <c r="L8371" i="2" s="1"/>
  <c r="M2330" i="2" s="1"/>
  <c r="G2528" i="2"/>
  <c r="T2527" i="2"/>
  <c r="S2527" i="2"/>
  <c r="R2527" i="2"/>
  <c r="Q2527" i="2"/>
  <c r="P2527" i="2"/>
  <c r="O2527" i="2"/>
  <c r="N2527" i="2"/>
  <c r="L2527" i="2"/>
  <c r="K2527" i="2"/>
  <c r="J2527" i="2"/>
  <c r="K9122" i="2" s="1"/>
  <c r="I2527" i="2"/>
  <c r="L9122" i="2" s="1"/>
  <c r="G2527" i="2"/>
  <c r="T2526" i="2"/>
  <c r="S2526" i="2"/>
  <c r="R2526" i="2"/>
  <c r="Q2526" i="2"/>
  <c r="P2526" i="2"/>
  <c r="O2526" i="2"/>
  <c r="N2526" i="2"/>
  <c r="L2526" i="2"/>
  <c r="K2526" i="2"/>
  <c r="J2526" i="2"/>
  <c r="K6458" i="2" s="1"/>
  <c r="I2526" i="2"/>
  <c r="L6458" i="2" s="1"/>
  <c r="G2526" i="2"/>
  <c r="T2525" i="2"/>
  <c r="S2525" i="2"/>
  <c r="R2525" i="2"/>
  <c r="Q2525" i="2"/>
  <c r="P2525" i="2"/>
  <c r="O2525" i="2"/>
  <c r="N2525" i="2"/>
  <c r="L2525" i="2"/>
  <c r="K2525" i="2"/>
  <c r="J2525" i="2"/>
  <c r="K9205" i="2" s="1"/>
  <c r="I2525" i="2"/>
  <c r="L9205" i="2" s="1"/>
  <c r="G2525" i="2"/>
  <c r="T2524" i="2"/>
  <c r="S2524" i="2"/>
  <c r="R2524" i="2"/>
  <c r="Q2524" i="2"/>
  <c r="P2524" i="2"/>
  <c r="O2524" i="2"/>
  <c r="N2524" i="2"/>
  <c r="M2524" i="2"/>
  <c r="L2524" i="2"/>
  <c r="K2524" i="2"/>
  <c r="J2524" i="2"/>
  <c r="K7937" i="2" s="1"/>
  <c r="I2524" i="2"/>
  <c r="L7937" i="2" s="1"/>
  <c r="G2524" i="2"/>
  <c r="T2523" i="2"/>
  <c r="S2523" i="2"/>
  <c r="R2523" i="2"/>
  <c r="Q2523" i="2"/>
  <c r="P2523" i="2"/>
  <c r="O2523" i="2"/>
  <c r="N2523" i="2"/>
  <c r="L2523" i="2"/>
  <c r="K2523" i="2"/>
  <c r="J2523" i="2"/>
  <c r="K6396" i="2" s="1"/>
  <c r="I2523" i="2"/>
  <c r="L6396" i="2" s="1"/>
  <c r="G2523" i="2"/>
  <c r="T2522" i="2"/>
  <c r="S2522" i="2"/>
  <c r="R2522" i="2"/>
  <c r="Q2522" i="2"/>
  <c r="P2522" i="2"/>
  <c r="O2522" i="2"/>
  <c r="N2522" i="2"/>
  <c r="M2522" i="2"/>
  <c r="L2522" i="2"/>
  <c r="K2522" i="2"/>
  <c r="J2522" i="2"/>
  <c r="K8924" i="2" s="1"/>
  <c r="I2522" i="2"/>
  <c r="L8924" i="2" s="1"/>
  <c r="G2522" i="2"/>
  <c r="T2521" i="2"/>
  <c r="S2521" i="2"/>
  <c r="R2521" i="2"/>
  <c r="Q2521" i="2"/>
  <c r="P2521" i="2"/>
  <c r="O2521" i="2"/>
  <c r="N2521" i="2"/>
  <c r="L2521" i="2"/>
  <c r="K2521" i="2"/>
  <c r="J2521" i="2"/>
  <c r="K8885" i="2" s="1"/>
  <c r="I2521" i="2"/>
  <c r="L8885" i="2" s="1"/>
  <c r="G2521" i="2"/>
  <c r="T2520" i="2"/>
  <c r="S2520" i="2"/>
  <c r="R2520" i="2"/>
  <c r="Q2520" i="2"/>
  <c r="P2520" i="2"/>
  <c r="O2520" i="2"/>
  <c r="N2520" i="2"/>
  <c r="L2520" i="2"/>
  <c r="K2520" i="2"/>
  <c r="J2520" i="2"/>
  <c r="K7924" i="2" s="1"/>
  <c r="I2520" i="2"/>
  <c r="L7924" i="2" s="1"/>
  <c r="G2520" i="2"/>
  <c r="T2519" i="2"/>
  <c r="S2519" i="2"/>
  <c r="R2519" i="2"/>
  <c r="Q2519" i="2"/>
  <c r="P2519" i="2"/>
  <c r="O2519" i="2"/>
  <c r="N2519" i="2"/>
  <c r="M2519" i="2"/>
  <c r="L2519" i="2"/>
  <c r="M7985" i="2" s="1"/>
  <c r="K2519" i="2"/>
  <c r="J2519" i="2"/>
  <c r="K7985" i="2" s="1"/>
  <c r="I2519" i="2"/>
  <c r="L7985" i="2" s="1"/>
  <c r="G2519" i="2"/>
  <c r="T2518" i="2"/>
  <c r="S2518" i="2"/>
  <c r="R2518" i="2"/>
  <c r="Q2518" i="2"/>
  <c r="P2518" i="2"/>
  <c r="O2518" i="2"/>
  <c r="N2518" i="2"/>
  <c r="M2518" i="2"/>
  <c r="L2518" i="2"/>
  <c r="K2518" i="2"/>
  <c r="J2518" i="2"/>
  <c r="K7442" i="2" s="1"/>
  <c r="I2518" i="2"/>
  <c r="L7442" i="2" s="1"/>
  <c r="G2518" i="2"/>
  <c r="T2517" i="2"/>
  <c r="S2517" i="2"/>
  <c r="R2517" i="2"/>
  <c r="Q2517" i="2"/>
  <c r="P2517" i="2"/>
  <c r="O2517" i="2"/>
  <c r="N2517" i="2"/>
  <c r="L2517" i="2"/>
  <c r="K2517" i="2"/>
  <c r="J2517" i="2"/>
  <c r="K6501" i="2" s="1"/>
  <c r="I2517" i="2"/>
  <c r="L6501" i="2" s="1"/>
  <c r="M2050" i="2" s="1"/>
  <c r="G2517" i="2"/>
  <c r="T2516" i="2"/>
  <c r="S2516" i="2"/>
  <c r="R2516" i="2"/>
  <c r="Q2516" i="2"/>
  <c r="P2516" i="2"/>
  <c r="O2516" i="2"/>
  <c r="N2516" i="2"/>
  <c r="L2516" i="2"/>
  <c r="K2516" i="2"/>
  <c r="J2516" i="2"/>
  <c r="K9162" i="2" s="1"/>
  <c r="I2516" i="2"/>
  <c r="L9162" i="2" s="1"/>
  <c r="G2516" i="2"/>
  <c r="T2515" i="2"/>
  <c r="S2515" i="2"/>
  <c r="R2515" i="2"/>
  <c r="Q2515" i="2"/>
  <c r="P2515" i="2"/>
  <c r="O2515" i="2"/>
  <c r="N2515" i="2"/>
  <c r="M2515" i="2"/>
  <c r="L2515" i="2"/>
  <c r="K2515" i="2"/>
  <c r="J2515" i="2"/>
  <c r="K7881" i="2" s="1"/>
  <c r="I2515" i="2"/>
  <c r="L7881" i="2" s="1"/>
  <c r="G2515" i="2"/>
  <c r="T2514" i="2"/>
  <c r="S2514" i="2"/>
  <c r="R2514" i="2"/>
  <c r="Q2514" i="2"/>
  <c r="P2514" i="2"/>
  <c r="O2514" i="2"/>
  <c r="N2514" i="2"/>
  <c r="M2514" i="2"/>
  <c r="L2514" i="2"/>
  <c r="K2514" i="2"/>
  <c r="J2514" i="2"/>
  <c r="K9658" i="2" s="1"/>
  <c r="I2514" i="2"/>
  <c r="L9658" i="2" s="1"/>
  <c r="G2514" i="2"/>
  <c r="T2513" i="2"/>
  <c r="S2513" i="2"/>
  <c r="R2513" i="2"/>
  <c r="Q2513" i="2"/>
  <c r="P2513" i="2"/>
  <c r="O2513" i="2"/>
  <c r="N2513" i="2"/>
  <c r="M2513" i="2"/>
  <c r="L2513" i="2"/>
  <c r="K2513" i="2"/>
  <c r="J2513" i="2"/>
  <c r="K8841" i="2" s="1"/>
  <c r="I2513" i="2"/>
  <c r="L8841" i="2" s="1"/>
  <c r="G2513" i="2"/>
  <c r="T2512" i="2"/>
  <c r="S2512" i="2"/>
  <c r="R2512" i="2"/>
  <c r="Q2512" i="2"/>
  <c r="P2512" i="2"/>
  <c r="O2512" i="2"/>
  <c r="N2512" i="2"/>
  <c r="L2512" i="2"/>
  <c r="M8004" i="2" s="1"/>
  <c r="K2512" i="2"/>
  <c r="J2512" i="2"/>
  <c r="K8004" i="2" s="1"/>
  <c r="I2512" i="2"/>
  <c r="L8004" i="2" s="1"/>
  <c r="G2512" i="2"/>
  <c r="T2511" i="2"/>
  <c r="S2511" i="2"/>
  <c r="R2511" i="2"/>
  <c r="Q2511" i="2"/>
  <c r="P2511" i="2"/>
  <c r="O2511" i="2"/>
  <c r="N2511" i="2"/>
  <c r="L2511" i="2"/>
  <c r="M7936" i="2" s="1"/>
  <c r="K2511" i="2"/>
  <c r="J2511" i="2"/>
  <c r="K7936" i="2" s="1"/>
  <c r="I2511" i="2"/>
  <c r="L7936" i="2" s="1"/>
  <c r="G2511" i="2"/>
  <c r="T2510" i="2"/>
  <c r="S2510" i="2"/>
  <c r="R2510" i="2"/>
  <c r="Q2510" i="2"/>
  <c r="P2510" i="2"/>
  <c r="O2510" i="2"/>
  <c r="N2510" i="2"/>
  <c r="L2510" i="2"/>
  <c r="M7717" i="2" s="1"/>
  <c r="K2510" i="2"/>
  <c r="J2510" i="2"/>
  <c r="K7717" i="2" s="1"/>
  <c r="I2510" i="2"/>
  <c r="L7717" i="2" s="1"/>
  <c r="G2510" i="2"/>
  <c r="T2509" i="2"/>
  <c r="S2509" i="2"/>
  <c r="R2509" i="2"/>
  <c r="Q2509" i="2"/>
  <c r="P2509" i="2"/>
  <c r="O2509" i="2"/>
  <c r="N2509" i="2"/>
  <c r="L2509" i="2"/>
  <c r="M6982" i="2" s="1"/>
  <c r="K2509" i="2"/>
  <c r="J2509" i="2"/>
  <c r="K6982" i="2" s="1"/>
  <c r="I2509" i="2"/>
  <c r="L6982" i="2" s="1"/>
  <c r="G2509" i="2"/>
  <c r="T2508" i="2"/>
  <c r="S2508" i="2"/>
  <c r="R2508" i="2"/>
  <c r="Q2508" i="2"/>
  <c r="P2508" i="2"/>
  <c r="O2508" i="2"/>
  <c r="N2508" i="2"/>
  <c r="L2508" i="2"/>
  <c r="K2508" i="2"/>
  <c r="J2508" i="2"/>
  <c r="K7485" i="2" s="1"/>
  <c r="I2508" i="2"/>
  <c r="L7485" i="2" s="1"/>
  <c r="G2508" i="2"/>
  <c r="T2507" i="2"/>
  <c r="S2507" i="2"/>
  <c r="R2507" i="2"/>
  <c r="Q2507" i="2"/>
  <c r="P2507" i="2"/>
  <c r="O2507" i="2"/>
  <c r="N2507" i="2"/>
  <c r="M2507" i="2"/>
  <c r="L2507" i="2"/>
  <c r="K2507" i="2"/>
  <c r="J2507" i="2"/>
  <c r="K8229" i="2" s="1"/>
  <c r="I2507" i="2"/>
  <c r="L8229" i="2" s="1"/>
  <c r="G2507" i="2"/>
  <c r="T2506" i="2"/>
  <c r="S2506" i="2"/>
  <c r="R2506" i="2"/>
  <c r="Q2506" i="2"/>
  <c r="P2506" i="2"/>
  <c r="O2506" i="2"/>
  <c r="N2506" i="2"/>
  <c r="L2506" i="2"/>
  <c r="K2506" i="2"/>
  <c r="J2506" i="2"/>
  <c r="K7923" i="2" s="1"/>
  <c r="I2506" i="2"/>
  <c r="L7923" i="2" s="1"/>
  <c r="M1486" i="2" s="1"/>
  <c r="G2506" i="2"/>
  <c r="T2505" i="2"/>
  <c r="S2505" i="2"/>
  <c r="R2505" i="2"/>
  <c r="Q2505" i="2"/>
  <c r="P2505" i="2"/>
  <c r="O2505" i="2"/>
  <c r="N2505" i="2"/>
  <c r="M2505" i="2"/>
  <c r="K2505" i="2"/>
  <c r="J2505" i="2"/>
  <c r="K8168" i="2" s="1"/>
  <c r="I2505" i="2"/>
  <c r="L8168" i="2" s="1"/>
  <c r="G2505" i="2"/>
  <c r="T2504" i="2"/>
  <c r="S2504" i="2"/>
  <c r="R2504" i="2"/>
  <c r="Q2504" i="2"/>
  <c r="P2504" i="2"/>
  <c r="O2504" i="2"/>
  <c r="N2504" i="2"/>
  <c r="M2504" i="2"/>
  <c r="L2504" i="2"/>
  <c r="K2504" i="2"/>
  <c r="J2504" i="2"/>
  <c r="K6679" i="2" s="1"/>
  <c r="I2504" i="2"/>
  <c r="L6679" i="2" s="1"/>
  <c r="G2504" i="2"/>
  <c r="T2503" i="2"/>
  <c r="S2503" i="2"/>
  <c r="R2503" i="2"/>
  <c r="Q2503" i="2"/>
  <c r="P2503" i="2"/>
  <c r="O2503" i="2"/>
  <c r="N2503" i="2"/>
  <c r="M2503" i="2"/>
  <c r="L2503" i="2"/>
  <c r="M8355" i="2" s="1"/>
  <c r="K2503" i="2"/>
  <c r="J2503" i="2"/>
  <c r="K8355" i="2" s="1"/>
  <c r="I2503" i="2"/>
  <c r="L8355" i="2" s="1"/>
  <c r="G2503" i="2"/>
  <c r="T2502" i="2"/>
  <c r="S2502" i="2"/>
  <c r="R2502" i="2"/>
  <c r="Q2502" i="2"/>
  <c r="P2502" i="2"/>
  <c r="O2502" i="2"/>
  <c r="N2502" i="2"/>
  <c r="M2502" i="2"/>
  <c r="K2502" i="2"/>
  <c r="J2502" i="2"/>
  <c r="K6831" i="2" s="1"/>
  <c r="I2502" i="2"/>
  <c r="L6831" i="2" s="1"/>
  <c r="G2502" i="2"/>
  <c r="T2501" i="2"/>
  <c r="S2501" i="2"/>
  <c r="R2501" i="2"/>
  <c r="Q2501" i="2"/>
  <c r="P2501" i="2"/>
  <c r="O2501" i="2"/>
  <c r="N2501" i="2"/>
  <c r="L2501" i="2"/>
  <c r="K2501" i="2"/>
  <c r="J2501" i="2"/>
  <c r="K7278" i="2" s="1"/>
  <c r="I2501" i="2"/>
  <c r="L7278" i="2" s="1"/>
  <c r="G2501" i="2"/>
  <c r="T2500" i="2"/>
  <c r="S2500" i="2"/>
  <c r="R2500" i="2"/>
  <c r="Q2500" i="2"/>
  <c r="P2500" i="2"/>
  <c r="O2500" i="2"/>
  <c r="N2500" i="2"/>
  <c r="M2500" i="2"/>
  <c r="L2500" i="2"/>
  <c r="K2500" i="2"/>
  <c r="J2500" i="2"/>
  <c r="K6039" i="2" s="1"/>
  <c r="I2500" i="2"/>
  <c r="L6039" i="2" s="1"/>
  <c r="G2500" i="2"/>
  <c r="T2499" i="2"/>
  <c r="S2499" i="2"/>
  <c r="R2499" i="2"/>
  <c r="Q2499" i="2"/>
  <c r="P2499" i="2"/>
  <c r="O2499" i="2"/>
  <c r="N2499" i="2"/>
  <c r="L2499" i="2"/>
  <c r="K2499" i="2"/>
  <c r="J2499" i="2"/>
  <c r="K6923" i="2" s="1"/>
  <c r="I2499" i="2"/>
  <c r="L6923" i="2" s="1"/>
  <c r="G2499" i="2"/>
  <c r="T2498" i="2"/>
  <c r="S2498" i="2"/>
  <c r="R2498" i="2"/>
  <c r="Q2498" i="2"/>
  <c r="P2498" i="2"/>
  <c r="O2498" i="2"/>
  <c r="N2498" i="2"/>
  <c r="L2498" i="2"/>
  <c r="K2498" i="2"/>
  <c r="J2498" i="2"/>
  <c r="K7852" i="2" s="1"/>
  <c r="M2432" i="2" s="1"/>
  <c r="I2498" i="2"/>
  <c r="L7852" i="2" s="1"/>
  <c r="G2498" i="2"/>
  <c r="T2497" i="2"/>
  <c r="S2497" i="2"/>
  <c r="R2497" i="2"/>
  <c r="Q2497" i="2"/>
  <c r="P2497" i="2"/>
  <c r="O2497" i="2"/>
  <c r="N2497" i="2"/>
  <c r="L2497" i="2"/>
  <c r="K2497" i="2"/>
  <c r="J2497" i="2"/>
  <c r="K6051" i="2" s="1"/>
  <c r="I2497" i="2"/>
  <c r="L6051" i="2" s="1"/>
  <c r="G2497" i="2"/>
  <c r="T2496" i="2"/>
  <c r="S2496" i="2"/>
  <c r="R2496" i="2"/>
  <c r="Q2496" i="2"/>
  <c r="P2496" i="2"/>
  <c r="O2496" i="2"/>
  <c r="N2496" i="2"/>
  <c r="L2496" i="2"/>
  <c r="K2496" i="2"/>
  <c r="J2496" i="2"/>
  <c r="K6806" i="2" s="1"/>
  <c r="I2496" i="2"/>
  <c r="L6806" i="2" s="1"/>
  <c r="G2496" i="2"/>
  <c r="T2495" i="2"/>
  <c r="S2495" i="2"/>
  <c r="R2495" i="2"/>
  <c r="Q2495" i="2"/>
  <c r="P2495" i="2"/>
  <c r="O2495" i="2"/>
  <c r="N2495" i="2"/>
  <c r="L2495" i="2"/>
  <c r="K2495" i="2"/>
  <c r="J2495" i="2"/>
  <c r="K6151" i="2" s="1"/>
  <c r="I2495" i="2"/>
  <c r="L6151" i="2" s="1"/>
  <c r="G2495" i="2"/>
  <c r="T2494" i="2"/>
  <c r="S2494" i="2"/>
  <c r="R2494" i="2"/>
  <c r="Q2494" i="2"/>
  <c r="P2494" i="2"/>
  <c r="O2494" i="2"/>
  <c r="N2494" i="2"/>
  <c r="L2494" i="2"/>
  <c r="K2494" i="2"/>
  <c r="J2494" i="2"/>
  <c r="K7441" i="2" s="1"/>
  <c r="I2494" i="2"/>
  <c r="L7441" i="2" s="1"/>
  <c r="G2494" i="2"/>
  <c r="T2493" i="2"/>
  <c r="S2493" i="2"/>
  <c r="R2493" i="2"/>
  <c r="Q2493" i="2"/>
  <c r="P2493" i="2"/>
  <c r="O2493" i="2"/>
  <c r="N2493" i="2"/>
  <c r="L2493" i="2"/>
  <c r="K2493" i="2"/>
  <c r="J2493" i="2"/>
  <c r="K6476" i="2" s="1"/>
  <c r="I2493" i="2"/>
  <c r="L6476" i="2" s="1"/>
  <c r="G2493" i="2"/>
  <c r="T2492" i="2"/>
  <c r="S2492" i="2"/>
  <c r="R2492" i="2"/>
  <c r="Q2492" i="2"/>
  <c r="P2492" i="2"/>
  <c r="O2492" i="2"/>
  <c r="N2492" i="2"/>
  <c r="L2492" i="2"/>
  <c r="K2492" i="2"/>
  <c r="J2492" i="2"/>
  <c r="K9121" i="2" s="1"/>
  <c r="I2492" i="2"/>
  <c r="L9121" i="2" s="1"/>
  <c r="G2492" i="2"/>
  <c r="T2491" i="2"/>
  <c r="S2491" i="2"/>
  <c r="R2491" i="2"/>
  <c r="Q2491" i="2"/>
  <c r="P2491" i="2"/>
  <c r="O2491" i="2"/>
  <c r="N2491" i="2"/>
  <c r="M2491" i="2"/>
  <c r="L2491" i="2"/>
  <c r="K2491" i="2"/>
  <c r="J2491" i="2"/>
  <c r="K6830" i="2" s="1"/>
  <c r="I2491" i="2"/>
  <c r="L6830" i="2" s="1"/>
  <c r="G2491" i="2"/>
  <c r="T2490" i="2"/>
  <c r="S2490" i="2"/>
  <c r="R2490" i="2"/>
  <c r="Q2490" i="2"/>
  <c r="P2490" i="2"/>
  <c r="O2490" i="2"/>
  <c r="N2490" i="2"/>
  <c r="M2490" i="2"/>
  <c r="L2490" i="2"/>
  <c r="K2490" i="2"/>
  <c r="J2490" i="2"/>
  <c r="K9110" i="2" s="1"/>
  <c r="I2490" i="2"/>
  <c r="L9110" i="2" s="1"/>
  <c r="G2490" i="2"/>
  <c r="T2489" i="2"/>
  <c r="S2489" i="2"/>
  <c r="R2489" i="2"/>
  <c r="Q2489" i="2"/>
  <c r="P2489" i="2"/>
  <c r="O2489" i="2"/>
  <c r="N2489" i="2"/>
  <c r="M2489" i="2"/>
  <c r="L2489" i="2"/>
  <c r="K2489" i="2"/>
  <c r="J2489" i="2"/>
  <c r="K8573" i="2" s="1"/>
  <c r="I2489" i="2"/>
  <c r="L8573" i="2" s="1"/>
  <c r="G2489" i="2"/>
  <c r="T2488" i="2"/>
  <c r="S2488" i="2"/>
  <c r="R2488" i="2"/>
  <c r="Q2488" i="2"/>
  <c r="P2488" i="2"/>
  <c r="O2488" i="2"/>
  <c r="N2488" i="2"/>
  <c r="L2488" i="2"/>
  <c r="K2488" i="2"/>
  <c r="J2488" i="2"/>
  <c r="K7292" i="2" s="1"/>
  <c r="I2488" i="2"/>
  <c r="L7292" i="2" s="1"/>
  <c r="G2488" i="2"/>
  <c r="T2487" i="2"/>
  <c r="S2487" i="2"/>
  <c r="R2487" i="2"/>
  <c r="Q2487" i="2"/>
  <c r="P2487" i="2"/>
  <c r="O2487" i="2"/>
  <c r="N2487" i="2"/>
  <c r="L2487" i="2"/>
  <c r="K2487" i="2"/>
  <c r="J2487" i="2"/>
  <c r="K7401" i="2" s="1"/>
  <c r="I2487" i="2"/>
  <c r="L7401" i="2" s="1"/>
  <c r="G2487" i="2"/>
  <c r="T2486" i="2"/>
  <c r="S2486" i="2"/>
  <c r="R2486" i="2"/>
  <c r="Q2486" i="2"/>
  <c r="P2486" i="2"/>
  <c r="O2486" i="2"/>
  <c r="N2486" i="2"/>
  <c r="M2486" i="2"/>
  <c r="L2486" i="2"/>
  <c r="K2486" i="2"/>
  <c r="J2486" i="2"/>
  <c r="K8128" i="2" s="1"/>
  <c r="I2486" i="2"/>
  <c r="L8128" i="2" s="1"/>
  <c r="M4236" i="2" s="1"/>
  <c r="G2486" i="2"/>
  <c r="T2485" i="2"/>
  <c r="S2485" i="2"/>
  <c r="R2485" i="2"/>
  <c r="Q2485" i="2"/>
  <c r="P2485" i="2"/>
  <c r="O2485" i="2"/>
  <c r="N2485" i="2"/>
  <c r="L2485" i="2"/>
  <c r="K2485" i="2"/>
  <c r="J2485" i="2"/>
  <c r="K5990" i="2" s="1"/>
  <c r="I2485" i="2"/>
  <c r="L5990" i="2" s="1"/>
  <c r="G2485" i="2"/>
  <c r="T2484" i="2"/>
  <c r="S2484" i="2"/>
  <c r="R2484" i="2"/>
  <c r="Q2484" i="2"/>
  <c r="P2484" i="2"/>
  <c r="O2484" i="2"/>
  <c r="N2484" i="2"/>
  <c r="L2484" i="2"/>
  <c r="K2484" i="2"/>
  <c r="J2484" i="2"/>
  <c r="K6382" i="2" s="1"/>
  <c r="I2484" i="2"/>
  <c r="L6382" i="2" s="1"/>
  <c r="M3834" i="2" s="1"/>
  <c r="G2484" i="2"/>
  <c r="T2483" i="2"/>
  <c r="S2483" i="2"/>
  <c r="R2483" i="2"/>
  <c r="Q2483" i="2"/>
  <c r="P2483" i="2"/>
  <c r="O2483" i="2"/>
  <c r="N2483" i="2"/>
  <c r="L2483" i="2"/>
  <c r="K2483" i="2"/>
  <c r="J2483" i="2"/>
  <c r="K6134" i="2" s="1"/>
  <c r="I2483" i="2"/>
  <c r="L6134" i="2" s="1"/>
  <c r="G2483" i="2"/>
  <c r="T2482" i="2"/>
  <c r="S2482" i="2"/>
  <c r="R2482" i="2"/>
  <c r="Q2482" i="2"/>
  <c r="P2482" i="2"/>
  <c r="O2482" i="2"/>
  <c r="N2482" i="2"/>
  <c r="L2482" i="2"/>
  <c r="K2482" i="2"/>
  <c r="J2482" i="2"/>
  <c r="K6829" i="2" s="1"/>
  <c r="I2482" i="2"/>
  <c r="L6829" i="2" s="1"/>
  <c r="G2482" i="2"/>
  <c r="T2481" i="2"/>
  <c r="S2481" i="2"/>
  <c r="R2481" i="2"/>
  <c r="Q2481" i="2"/>
  <c r="P2481" i="2"/>
  <c r="O2481" i="2"/>
  <c r="N2481" i="2"/>
  <c r="L2481" i="2"/>
  <c r="M7400" i="2" s="1"/>
  <c r="K2481" i="2"/>
  <c r="J2481" i="2"/>
  <c r="K7400" i="2" s="1"/>
  <c r="I2481" i="2"/>
  <c r="L7400" i="2" s="1"/>
  <c r="G2481" i="2"/>
  <c r="T2480" i="2"/>
  <c r="S2480" i="2"/>
  <c r="R2480" i="2"/>
  <c r="Q2480" i="2"/>
  <c r="P2480" i="2"/>
  <c r="O2480" i="2"/>
  <c r="N2480" i="2"/>
  <c r="L2480" i="2"/>
  <c r="M9668" i="2" s="1"/>
  <c r="K2480" i="2"/>
  <c r="J2480" i="2"/>
  <c r="K9668" i="2" s="1"/>
  <c r="I2480" i="2"/>
  <c r="L9668" i="2" s="1"/>
  <c r="G2480" i="2"/>
  <c r="T2479" i="2"/>
  <c r="S2479" i="2"/>
  <c r="R2479" i="2"/>
  <c r="Q2479" i="2"/>
  <c r="P2479" i="2"/>
  <c r="O2479" i="2"/>
  <c r="N2479" i="2"/>
  <c r="L2479" i="2"/>
  <c r="K2479" i="2"/>
  <c r="J2479" i="2"/>
  <c r="K8777" i="2" s="1"/>
  <c r="I2479" i="2"/>
  <c r="L8777" i="2" s="1"/>
  <c r="G2479" i="2"/>
  <c r="T2478" i="2"/>
  <c r="S2478" i="2"/>
  <c r="R2478" i="2"/>
  <c r="Q2478" i="2"/>
  <c r="P2478" i="2"/>
  <c r="O2478" i="2"/>
  <c r="N2478" i="2"/>
  <c r="M2478" i="2"/>
  <c r="L2478" i="2"/>
  <c r="K2478" i="2"/>
  <c r="J2478" i="2"/>
  <c r="K9362" i="2" s="1"/>
  <c r="I2478" i="2"/>
  <c r="L9362" i="2" s="1"/>
  <c r="G2478" i="2"/>
  <c r="T2477" i="2"/>
  <c r="S2477" i="2"/>
  <c r="R2477" i="2"/>
  <c r="Q2477" i="2"/>
  <c r="P2477" i="2"/>
  <c r="O2477" i="2"/>
  <c r="N2477" i="2"/>
  <c r="M2477" i="2"/>
  <c r="L2477" i="2"/>
  <c r="K2477" i="2"/>
  <c r="J2477" i="2"/>
  <c r="K6774" i="2" s="1"/>
  <c r="I2477" i="2"/>
  <c r="L6774" i="2" s="1"/>
  <c r="G2477" i="2"/>
  <c r="T2476" i="2"/>
  <c r="S2476" i="2"/>
  <c r="R2476" i="2"/>
  <c r="Q2476" i="2"/>
  <c r="P2476" i="2"/>
  <c r="O2476" i="2"/>
  <c r="N2476" i="2"/>
  <c r="L2476" i="2"/>
  <c r="K2476" i="2"/>
  <c r="J2476" i="2"/>
  <c r="K7454" i="2" s="1"/>
  <c r="I2476" i="2"/>
  <c r="L7454" i="2" s="1"/>
  <c r="G2476" i="2"/>
  <c r="T2475" i="2"/>
  <c r="S2475" i="2"/>
  <c r="R2475" i="2"/>
  <c r="Q2475" i="2"/>
  <c r="P2475" i="2"/>
  <c r="O2475" i="2"/>
  <c r="N2475" i="2"/>
  <c r="L2475" i="2"/>
  <c r="K2475" i="2"/>
  <c r="J2475" i="2"/>
  <c r="K6646" i="2" s="1"/>
  <c r="M1115" i="2" s="1"/>
  <c r="I2475" i="2"/>
  <c r="L6646" i="2" s="1"/>
  <c r="G2475" i="2"/>
  <c r="T2474" i="2"/>
  <c r="S2474" i="2"/>
  <c r="R2474" i="2"/>
  <c r="Q2474" i="2"/>
  <c r="P2474" i="2"/>
  <c r="O2474" i="2"/>
  <c r="N2474" i="2"/>
  <c r="M2474" i="2"/>
  <c r="L2474" i="2"/>
  <c r="K2474" i="2"/>
  <c r="J2474" i="2"/>
  <c r="K8978" i="2" s="1"/>
  <c r="I2474" i="2"/>
  <c r="L8978" i="2" s="1"/>
  <c r="G2474" i="2"/>
  <c r="T2473" i="2"/>
  <c r="S2473" i="2"/>
  <c r="R2473" i="2"/>
  <c r="Q2473" i="2"/>
  <c r="P2473" i="2"/>
  <c r="O2473" i="2"/>
  <c r="N2473" i="2"/>
  <c r="M2473" i="2"/>
  <c r="L2473" i="2"/>
  <c r="M6487" i="2" s="1"/>
  <c r="K2473" i="2"/>
  <c r="J2473" i="2"/>
  <c r="K6487" i="2" s="1"/>
  <c r="I2473" i="2"/>
  <c r="L6487" i="2" s="1"/>
  <c r="G2473" i="2"/>
  <c r="T2472" i="2"/>
  <c r="S2472" i="2"/>
  <c r="R2472" i="2"/>
  <c r="Q2472" i="2"/>
  <c r="P2472" i="2"/>
  <c r="O2472" i="2"/>
  <c r="N2472" i="2"/>
  <c r="M2472" i="2"/>
  <c r="L2472" i="2"/>
  <c r="K2472" i="2"/>
  <c r="J2472" i="2"/>
  <c r="K7106" i="2" s="1"/>
  <c r="I2472" i="2"/>
  <c r="L7106" i="2" s="1"/>
  <c r="G2472" i="2"/>
  <c r="T2471" i="2"/>
  <c r="S2471" i="2"/>
  <c r="R2471" i="2"/>
  <c r="Q2471" i="2"/>
  <c r="P2471" i="2"/>
  <c r="O2471" i="2"/>
  <c r="N2471" i="2"/>
  <c r="M2471" i="2"/>
  <c r="L2471" i="2"/>
  <c r="K2471" i="2"/>
  <c r="J2471" i="2"/>
  <c r="K6820" i="2" s="1"/>
  <c r="M2381" i="2" s="1"/>
  <c r="I2471" i="2"/>
  <c r="L6820" i="2" s="1"/>
  <c r="G2471" i="2"/>
  <c r="T2470" i="2"/>
  <c r="S2470" i="2"/>
  <c r="R2470" i="2"/>
  <c r="Q2470" i="2"/>
  <c r="P2470" i="2"/>
  <c r="O2470" i="2"/>
  <c r="N2470" i="2"/>
  <c r="M2470" i="2"/>
  <c r="L2470" i="2"/>
  <c r="K2470" i="2"/>
  <c r="J2470" i="2"/>
  <c r="K7362" i="2" s="1"/>
  <c r="I2470" i="2"/>
  <c r="L7362" i="2" s="1"/>
  <c r="M4962" i="2" s="1"/>
  <c r="G2470" i="2"/>
  <c r="T2469" i="2"/>
  <c r="S2469" i="2"/>
  <c r="R2469" i="2"/>
  <c r="Q2469" i="2"/>
  <c r="P2469" i="2"/>
  <c r="O2469" i="2"/>
  <c r="N2469" i="2"/>
  <c r="M2469" i="2"/>
  <c r="L2469" i="2"/>
  <c r="M7984" i="2" s="1"/>
  <c r="K2469" i="2"/>
  <c r="J2469" i="2"/>
  <c r="K7984" i="2" s="1"/>
  <c r="I2469" i="2"/>
  <c r="L7984" i="2" s="1"/>
  <c r="G2469" i="2"/>
  <c r="T2468" i="2"/>
  <c r="S2468" i="2"/>
  <c r="R2468" i="2"/>
  <c r="Q2468" i="2"/>
  <c r="P2468" i="2"/>
  <c r="O2468" i="2"/>
  <c r="N2468" i="2"/>
  <c r="M2468" i="2"/>
  <c r="K2468" i="2"/>
  <c r="J2468" i="2"/>
  <c r="K7071" i="2" s="1"/>
  <c r="I2468" i="2"/>
  <c r="L7071" i="2" s="1"/>
  <c r="G2468" i="2"/>
  <c r="T2467" i="2"/>
  <c r="S2467" i="2"/>
  <c r="R2467" i="2"/>
  <c r="Q2467" i="2"/>
  <c r="P2467" i="2"/>
  <c r="O2467" i="2"/>
  <c r="N2467" i="2"/>
  <c r="L2467" i="2"/>
  <c r="K2467" i="2"/>
  <c r="J2467" i="2"/>
  <c r="K6773" i="2" s="1"/>
  <c r="I2467" i="2"/>
  <c r="L6773" i="2" s="1"/>
  <c r="M2003" i="2" s="1"/>
  <c r="G2467" i="2"/>
  <c r="T2466" i="2"/>
  <c r="S2466" i="2"/>
  <c r="R2466" i="2"/>
  <c r="Q2466" i="2"/>
  <c r="P2466" i="2"/>
  <c r="O2466" i="2"/>
  <c r="N2466" i="2"/>
  <c r="L2466" i="2"/>
  <c r="K2466" i="2"/>
  <c r="J2466" i="2"/>
  <c r="K7698" i="2" s="1"/>
  <c r="I2466" i="2"/>
  <c r="L7698" i="2" s="1"/>
  <c r="G2466" i="2"/>
  <c r="T2465" i="2"/>
  <c r="S2465" i="2"/>
  <c r="R2465" i="2"/>
  <c r="Q2465" i="2"/>
  <c r="P2465" i="2"/>
  <c r="O2465" i="2"/>
  <c r="N2465" i="2"/>
  <c r="M2465" i="2"/>
  <c r="L2465" i="2"/>
  <c r="K2465" i="2"/>
  <c r="J2465" i="2"/>
  <c r="K7007" i="2" s="1"/>
  <c r="I2465" i="2"/>
  <c r="L7007" i="2" s="1"/>
  <c r="G2465" i="2"/>
  <c r="T2464" i="2"/>
  <c r="S2464" i="2"/>
  <c r="R2464" i="2"/>
  <c r="Q2464" i="2"/>
  <c r="P2464" i="2"/>
  <c r="O2464" i="2"/>
  <c r="N2464" i="2"/>
  <c r="L2464" i="2"/>
  <c r="K2464" i="2"/>
  <c r="J2464" i="2"/>
  <c r="K8448" i="2" s="1"/>
  <c r="I2464" i="2"/>
  <c r="L8448" i="2" s="1"/>
  <c r="G2464" i="2"/>
  <c r="T2463" i="2"/>
  <c r="S2463" i="2"/>
  <c r="R2463" i="2"/>
  <c r="Q2463" i="2"/>
  <c r="P2463" i="2"/>
  <c r="O2463" i="2"/>
  <c r="N2463" i="2"/>
  <c r="M2463" i="2"/>
  <c r="L2463" i="2"/>
  <c r="K2463" i="2"/>
  <c r="J2463" i="2"/>
  <c r="K6374" i="2" s="1"/>
  <c r="I2463" i="2"/>
  <c r="L6374" i="2" s="1"/>
  <c r="G2463" i="2"/>
  <c r="T2462" i="2"/>
  <c r="S2462" i="2"/>
  <c r="R2462" i="2"/>
  <c r="Q2462" i="2"/>
  <c r="P2462" i="2"/>
  <c r="O2462" i="2"/>
  <c r="N2462" i="2"/>
  <c r="M2462" i="2"/>
  <c r="L2462" i="2"/>
  <c r="M8483" i="2" s="1"/>
  <c r="K2462" i="2"/>
  <c r="J2462" i="2"/>
  <c r="K8483" i="2" s="1"/>
  <c r="I2462" i="2"/>
  <c r="L8483" i="2" s="1"/>
  <c r="G2462" i="2"/>
  <c r="T2461" i="2"/>
  <c r="S2461" i="2"/>
  <c r="R2461" i="2"/>
  <c r="Q2461" i="2"/>
  <c r="P2461" i="2"/>
  <c r="O2461" i="2"/>
  <c r="N2461" i="2"/>
  <c r="M2461" i="2"/>
  <c r="L2461" i="2"/>
  <c r="K2461" i="2"/>
  <c r="J2461" i="2"/>
  <c r="K8648" i="2" s="1"/>
  <c r="I2461" i="2"/>
  <c r="L8648" i="2" s="1"/>
  <c r="G2461" i="2"/>
  <c r="T2460" i="2"/>
  <c r="S2460" i="2"/>
  <c r="R2460" i="2"/>
  <c r="Q2460" i="2"/>
  <c r="P2460" i="2"/>
  <c r="O2460" i="2"/>
  <c r="N2460" i="2"/>
  <c r="M2460" i="2"/>
  <c r="L2460" i="2"/>
  <c r="K2460" i="2"/>
  <c r="J2460" i="2"/>
  <c r="K8713" i="2" s="1"/>
  <c r="I2460" i="2"/>
  <c r="L8713" i="2" s="1"/>
  <c r="G2460" i="2"/>
  <c r="T2459" i="2"/>
  <c r="S2459" i="2"/>
  <c r="R2459" i="2"/>
  <c r="Q2459" i="2"/>
  <c r="P2459" i="2"/>
  <c r="O2459" i="2"/>
  <c r="N2459" i="2"/>
  <c r="M2459" i="2"/>
  <c r="L2459" i="2"/>
  <c r="K2459" i="2"/>
  <c r="J2459" i="2"/>
  <c r="K7399" i="2" s="1"/>
  <c r="I2459" i="2"/>
  <c r="L7399" i="2" s="1"/>
  <c r="G2459" i="2"/>
  <c r="T2458" i="2"/>
  <c r="S2458" i="2"/>
  <c r="R2458" i="2"/>
  <c r="Q2458" i="2"/>
  <c r="P2458" i="2"/>
  <c r="O2458" i="2"/>
  <c r="N2458" i="2"/>
  <c r="M2458" i="2"/>
  <c r="L2458" i="2"/>
  <c r="K2458" i="2"/>
  <c r="J2458" i="2"/>
  <c r="K8730" i="2" s="1"/>
  <c r="I2458" i="2"/>
  <c r="L8730" i="2" s="1"/>
  <c r="G2458" i="2"/>
  <c r="T2457" i="2"/>
  <c r="S2457" i="2"/>
  <c r="R2457" i="2"/>
  <c r="Q2457" i="2"/>
  <c r="P2457" i="2"/>
  <c r="O2457" i="2"/>
  <c r="N2457" i="2"/>
  <c r="M2457" i="2"/>
  <c r="L2457" i="2"/>
  <c r="K2457" i="2"/>
  <c r="J2457" i="2"/>
  <c r="K8619" i="2" s="1"/>
  <c r="I2457" i="2"/>
  <c r="L8619" i="2" s="1"/>
  <c r="G2457" i="2"/>
  <c r="T2456" i="2"/>
  <c r="S2456" i="2"/>
  <c r="R2456" i="2"/>
  <c r="Q2456" i="2"/>
  <c r="P2456" i="2"/>
  <c r="O2456" i="2"/>
  <c r="N2456" i="2"/>
  <c r="L2456" i="2"/>
  <c r="K2456" i="2"/>
  <c r="J2456" i="2"/>
  <c r="K6911" i="2" s="1"/>
  <c r="I2456" i="2"/>
  <c r="L6911" i="2" s="1"/>
  <c r="G2456" i="2"/>
  <c r="T2455" i="2"/>
  <c r="S2455" i="2"/>
  <c r="R2455" i="2"/>
  <c r="Q2455" i="2"/>
  <c r="P2455" i="2"/>
  <c r="O2455" i="2"/>
  <c r="N2455" i="2"/>
  <c r="M2455" i="2"/>
  <c r="L2455" i="2"/>
  <c r="K2455" i="2"/>
  <c r="J2455" i="2"/>
  <c r="K9262" i="2" s="1"/>
  <c r="I2455" i="2"/>
  <c r="L9262" i="2" s="1"/>
  <c r="G2455" i="2"/>
  <c r="T2454" i="2"/>
  <c r="S2454" i="2"/>
  <c r="R2454" i="2"/>
  <c r="Q2454" i="2"/>
  <c r="P2454" i="2"/>
  <c r="O2454" i="2"/>
  <c r="N2454" i="2"/>
  <c r="L2454" i="2"/>
  <c r="K2454" i="2"/>
  <c r="J2454" i="2"/>
  <c r="K6281" i="2" s="1"/>
  <c r="I2454" i="2"/>
  <c r="L6281" i="2" s="1"/>
  <c r="G2454" i="2"/>
  <c r="T2453" i="2"/>
  <c r="S2453" i="2"/>
  <c r="R2453" i="2"/>
  <c r="Q2453" i="2"/>
  <c r="P2453" i="2"/>
  <c r="O2453" i="2"/>
  <c r="N2453" i="2"/>
  <c r="M2453" i="2"/>
  <c r="L2453" i="2"/>
  <c r="K2453" i="2"/>
  <c r="J2453" i="2"/>
  <c r="K8280" i="2" s="1"/>
  <c r="I2453" i="2"/>
  <c r="L8280" i="2" s="1"/>
  <c r="M3731" i="2" s="1"/>
  <c r="G2453" i="2"/>
  <c r="T2452" i="2"/>
  <c r="S2452" i="2"/>
  <c r="R2452" i="2"/>
  <c r="Q2452" i="2"/>
  <c r="P2452" i="2"/>
  <c r="O2452" i="2"/>
  <c r="N2452" i="2"/>
  <c r="L2452" i="2"/>
  <c r="K2452" i="2"/>
  <c r="J2452" i="2"/>
  <c r="K9375" i="2" s="1"/>
  <c r="I2452" i="2"/>
  <c r="L9375" i="2" s="1"/>
  <c r="G2452" i="2"/>
  <c r="T2451" i="2"/>
  <c r="S2451" i="2"/>
  <c r="R2451" i="2"/>
  <c r="Q2451" i="2"/>
  <c r="P2451" i="2"/>
  <c r="O2451" i="2"/>
  <c r="N2451" i="2"/>
  <c r="M2451" i="2"/>
  <c r="L2451" i="2"/>
  <c r="K2451" i="2"/>
  <c r="J2451" i="2"/>
  <c r="K6764" i="2" s="1"/>
  <c r="I2451" i="2"/>
  <c r="L6764" i="2" s="1"/>
  <c r="G2451" i="2"/>
  <c r="T2450" i="2"/>
  <c r="S2450" i="2"/>
  <c r="R2450" i="2"/>
  <c r="Q2450" i="2"/>
  <c r="P2450" i="2"/>
  <c r="O2450" i="2"/>
  <c r="N2450" i="2"/>
  <c r="L2450" i="2"/>
  <c r="K2450" i="2"/>
  <c r="J2450" i="2"/>
  <c r="K9502" i="2" s="1"/>
  <c r="I2450" i="2"/>
  <c r="L9502" i="2" s="1"/>
  <c r="G2450" i="2"/>
  <c r="T2449" i="2"/>
  <c r="S2449" i="2"/>
  <c r="R2449" i="2"/>
  <c r="Q2449" i="2"/>
  <c r="P2449" i="2"/>
  <c r="O2449" i="2"/>
  <c r="N2449" i="2"/>
  <c r="M2449" i="2"/>
  <c r="L2449" i="2"/>
  <c r="K2449" i="2"/>
  <c r="J2449" i="2"/>
  <c r="K7978" i="2" s="1"/>
  <c r="I2449" i="2"/>
  <c r="L7978" i="2" s="1"/>
  <c r="G2449" i="2"/>
  <c r="T2448" i="2"/>
  <c r="S2448" i="2"/>
  <c r="R2448" i="2"/>
  <c r="Q2448" i="2"/>
  <c r="P2448" i="2"/>
  <c r="O2448" i="2"/>
  <c r="N2448" i="2"/>
  <c r="L2448" i="2"/>
  <c r="K2448" i="2"/>
  <c r="J2448" i="2"/>
  <c r="K8840" i="2" s="1"/>
  <c r="I2448" i="2"/>
  <c r="L8840" i="2" s="1"/>
  <c r="G2448" i="2"/>
  <c r="T2447" i="2"/>
  <c r="S2447" i="2"/>
  <c r="R2447" i="2"/>
  <c r="Q2447" i="2"/>
  <c r="P2447" i="2"/>
  <c r="O2447" i="2"/>
  <c r="N2447" i="2"/>
  <c r="L2447" i="2"/>
  <c r="K2447" i="2"/>
  <c r="J2447" i="2"/>
  <c r="K7337" i="2" s="1"/>
  <c r="I2447" i="2"/>
  <c r="L7337" i="2" s="1"/>
  <c r="G2447" i="2"/>
  <c r="T2446" i="2"/>
  <c r="S2446" i="2"/>
  <c r="R2446" i="2"/>
  <c r="Q2446" i="2"/>
  <c r="P2446" i="2"/>
  <c r="O2446" i="2"/>
  <c r="N2446" i="2"/>
  <c r="M2446" i="2"/>
  <c r="L2446" i="2"/>
  <c r="K2446" i="2"/>
  <c r="J2446" i="2"/>
  <c r="K7801" i="2" s="1"/>
  <c r="I2446" i="2"/>
  <c r="L7801" i="2" s="1"/>
  <c r="G2446" i="2"/>
  <c r="T2445" i="2"/>
  <c r="S2445" i="2"/>
  <c r="R2445" i="2"/>
  <c r="Q2445" i="2"/>
  <c r="P2445" i="2"/>
  <c r="O2445" i="2"/>
  <c r="N2445" i="2"/>
  <c r="L2445" i="2"/>
  <c r="K2445" i="2"/>
  <c r="J2445" i="2"/>
  <c r="K8482" i="2" s="1"/>
  <c r="I2445" i="2"/>
  <c r="L8482" i="2" s="1"/>
  <c r="G2445" i="2"/>
  <c r="T2444" i="2"/>
  <c r="S2444" i="2"/>
  <c r="R2444" i="2"/>
  <c r="Q2444" i="2"/>
  <c r="P2444" i="2"/>
  <c r="O2444" i="2"/>
  <c r="N2444" i="2"/>
  <c r="L2444" i="2"/>
  <c r="K2444" i="2"/>
  <c r="J2444" i="2"/>
  <c r="K6588" i="2" s="1"/>
  <c r="I2444" i="2"/>
  <c r="L6588" i="2" s="1"/>
  <c r="M3576" i="2" s="1"/>
  <c r="G2444" i="2"/>
  <c r="T2443" i="2"/>
  <c r="S2443" i="2"/>
  <c r="R2443" i="2"/>
  <c r="Q2443" i="2"/>
  <c r="P2443" i="2"/>
  <c r="O2443" i="2"/>
  <c r="N2443" i="2"/>
  <c r="M2443" i="2"/>
  <c r="L2443" i="2"/>
  <c r="K2443" i="2"/>
  <c r="J2443" i="2"/>
  <c r="K6538" i="2" s="1"/>
  <c r="I2443" i="2"/>
  <c r="L6538" i="2" s="1"/>
  <c r="G2443" i="2"/>
  <c r="T2442" i="2"/>
  <c r="S2442" i="2"/>
  <c r="R2442" i="2"/>
  <c r="Q2442" i="2"/>
  <c r="P2442" i="2"/>
  <c r="O2442" i="2"/>
  <c r="N2442" i="2"/>
  <c r="L2442" i="2"/>
  <c r="K2442" i="2"/>
  <c r="J2442" i="2"/>
  <c r="K9153" i="2" s="1"/>
  <c r="I2442" i="2"/>
  <c r="L9153" i="2" s="1"/>
  <c r="G2442" i="2"/>
  <c r="T2441" i="2"/>
  <c r="S2441" i="2"/>
  <c r="R2441" i="2"/>
  <c r="Q2441" i="2"/>
  <c r="P2441" i="2"/>
  <c r="O2441" i="2"/>
  <c r="N2441" i="2"/>
  <c r="M2441" i="2"/>
  <c r="L2441" i="2"/>
  <c r="K2441" i="2"/>
  <c r="J2441" i="2"/>
  <c r="K8431" i="2" s="1"/>
  <c r="I2441" i="2"/>
  <c r="L8431" i="2" s="1"/>
  <c r="G2441" i="2"/>
  <c r="T2440" i="2"/>
  <c r="S2440" i="2"/>
  <c r="R2440" i="2"/>
  <c r="Q2440" i="2"/>
  <c r="P2440" i="2"/>
  <c r="O2440" i="2"/>
  <c r="N2440" i="2"/>
  <c r="L2440" i="2"/>
  <c r="K2440" i="2"/>
  <c r="J2440" i="2"/>
  <c r="K6749" i="2" s="1"/>
  <c r="I2440" i="2"/>
  <c r="L6749" i="2" s="1"/>
  <c r="G2440" i="2"/>
  <c r="T2439" i="2"/>
  <c r="S2439" i="2"/>
  <c r="R2439" i="2"/>
  <c r="Q2439" i="2"/>
  <c r="P2439" i="2"/>
  <c r="O2439" i="2"/>
  <c r="N2439" i="2"/>
  <c r="M2439" i="2"/>
  <c r="L2439" i="2"/>
  <c r="K2439" i="2"/>
  <c r="J2439" i="2"/>
  <c r="K6940" i="2" s="1"/>
  <c r="I2439" i="2"/>
  <c r="L6940" i="2" s="1"/>
  <c r="G2439" i="2"/>
  <c r="T2438" i="2"/>
  <c r="S2438" i="2"/>
  <c r="R2438" i="2"/>
  <c r="Q2438" i="2"/>
  <c r="P2438" i="2"/>
  <c r="O2438" i="2"/>
  <c r="N2438" i="2"/>
  <c r="M2438" i="2"/>
  <c r="L2438" i="2"/>
  <c r="K2438" i="2"/>
  <c r="J2438" i="2"/>
  <c r="K6694" i="2" s="1"/>
  <c r="I2438" i="2"/>
  <c r="L6694" i="2" s="1"/>
  <c r="G2438" i="2"/>
  <c r="T2437" i="2"/>
  <c r="S2437" i="2"/>
  <c r="R2437" i="2"/>
  <c r="Q2437" i="2"/>
  <c r="P2437" i="2"/>
  <c r="O2437" i="2"/>
  <c r="N2437" i="2"/>
  <c r="M2437" i="2"/>
  <c r="L2437" i="2"/>
  <c r="M7194" i="2" s="1"/>
  <c r="K2437" i="2"/>
  <c r="J2437" i="2"/>
  <c r="K7194" i="2" s="1"/>
  <c r="I2437" i="2"/>
  <c r="L7194" i="2" s="1"/>
  <c r="G2437" i="2"/>
  <c r="T2436" i="2"/>
  <c r="S2436" i="2"/>
  <c r="R2436" i="2"/>
  <c r="Q2436" i="2"/>
  <c r="P2436" i="2"/>
  <c r="O2436" i="2"/>
  <c r="N2436" i="2"/>
  <c r="M2436" i="2"/>
  <c r="L2436" i="2"/>
  <c r="K2436" i="2"/>
  <c r="J2436" i="2"/>
  <c r="K7935" i="2" s="1"/>
  <c r="I2436" i="2"/>
  <c r="L7935" i="2" s="1"/>
  <c r="M2238" i="2" s="1"/>
  <c r="G2436" i="2"/>
  <c r="T2435" i="2"/>
  <c r="S2435" i="2"/>
  <c r="R2435" i="2"/>
  <c r="Q2435" i="2"/>
  <c r="P2435" i="2"/>
  <c r="O2435" i="2"/>
  <c r="N2435" i="2"/>
  <c r="L2435" i="2"/>
  <c r="K2435" i="2"/>
  <c r="J2435" i="2"/>
  <c r="K6678" i="2" s="1"/>
  <c r="I2435" i="2"/>
  <c r="L6678" i="2" s="1"/>
  <c r="G2435" i="2"/>
  <c r="T2434" i="2"/>
  <c r="S2434" i="2"/>
  <c r="R2434" i="2"/>
  <c r="Q2434" i="2"/>
  <c r="P2434" i="2"/>
  <c r="O2434" i="2"/>
  <c r="N2434" i="2"/>
  <c r="L2434" i="2"/>
  <c r="K2434" i="2"/>
  <c r="J2434" i="2"/>
  <c r="K9667" i="2" s="1"/>
  <c r="I2434" i="2"/>
  <c r="L9667" i="2" s="1"/>
  <c r="G2434" i="2"/>
  <c r="T2433" i="2"/>
  <c r="S2433" i="2"/>
  <c r="R2433" i="2"/>
  <c r="Q2433" i="2"/>
  <c r="P2433" i="2"/>
  <c r="O2433" i="2"/>
  <c r="N2433" i="2"/>
  <c r="L2433" i="2"/>
  <c r="K2433" i="2"/>
  <c r="J2433" i="2"/>
  <c r="K9569" i="2" s="1"/>
  <c r="I2433" i="2"/>
  <c r="L9569" i="2" s="1"/>
  <c r="G2433" i="2"/>
  <c r="T2432" i="2"/>
  <c r="S2432" i="2"/>
  <c r="R2432" i="2"/>
  <c r="Q2432" i="2"/>
  <c r="P2432" i="2"/>
  <c r="O2432" i="2"/>
  <c r="N2432" i="2"/>
  <c r="L2432" i="2"/>
  <c r="K2432" i="2"/>
  <c r="J2432" i="2"/>
  <c r="K9666" i="2" s="1"/>
  <c r="I2432" i="2"/>
  <c r="L9666" i="2" s="1"/>
  <c r="G2432" i="2"/>
  <c r="T2431" i="2"/>
  <c r="S2431" i="2"/>
  <c r="R2431" i="2"/>
  <c r="Q2431" i="2"/>
  <c r="P2431" i="2"/>
  <c r="O2431" i="2"/>
  <c r="N2431" i="2"/>
  <c r="L2431" i="2"/>
  <c r="K2431" i="2"/>
  <c r="J2431" i="2"/>
  <c r="K6215" i="2" s="1"/>
  <c r="I2431" i="2"/>
  <c r="L6215" i="2" s="1"/>
  <c r="G2431" i="2"/>
  <c r="T2430" i="2"/>
  <c r="S2430" i="2"/>
  <c r="R2430" i="2"/>
  <c r="Q2430" i="2"/>
  <c r="P2430" i="2"/>
  <c r="O2430" i="2"/>
  <c r="N2430" i="2"/>
  <c r="L2430" i="2"/>
  <c r="K2430" i="2"/>
  <c r="J2430" i="2"/>
  <c r="K8179" i="2" s="1"/>
  <c r="I2430" i="2"/>
  <c r="L8179" i="2" s="1"/>
  <c r="G2430" i="2"/>
  <c r="T2429" i="2"/>
  <c r="S2429" i="2"/>
  <c r="R2429" i="2"/>
  <c r="Q2429" i="2"/>
  <c r="P2429" i="2"/>
  <c r="O2429" i="2"/>
  <c r="N2429" i="2"/>
  <c r="L2429" i="2"/>
  <c r="K2429" i="2"/>
  <c r="J2429" i="2"/>
  <c r="K6361" i="2" s="1"/>
  <c r="I2429" i="2"/>
  <c r="L6361" i="2" s="1"/>
  <c r="G2429" i="2"/>
  <c r="T2428" i="2"/>
  <c r="S2428" i="2"/>
  <c r="R2428" i="2"/>
  <c r="Q2428" i="2"/>
  <c r="P2428" i="2"/>
  <c r="O2428" i="2"/>
  <c r="N2428" i="2"/>
  <c r="L2428" i="2"/>
  <c r="K2428" i="2"/>
  <c r="J2428" i="2"/>
  <c r="K7627" i="2" s="1"/>
  <c r="I2428" i="2"/>
  <c r="L7627" i="2" s="1"/>
  <c r="G2428" i="2"/>
  <c r="T2427" i="2"/>
  <c r="S2427" i="2"/>
  <c r="R2427" i="2"/>
  <c r="Q2427" i="2"/>
  <c r="P2427" i="2"/>
  <c r="O2427" i="2"/>
  <c r="N2427" i="2"/>
  <c r="L2427" i="2"/>
  <c r="K2427" i="2"/>
  <c r="J2427" i="2"/>
  <c r="K7880" i="2" s="1"/>
  <c r="I2427" i="2"/>
  <c r="L7880" i="2" s="1"/>
  <c r="G2427" i="2"/>
  <c r="T2426" i="2"/>
  <c r="S2426" i="2"/>
  <c r="R2426" i="2"/>
  <c r="Q2426" i="2"/>
  <c r="P2426" i="2"/>
  <c r="O2426" i="2"/>
  <c r="N2426" i="2"/>
  <c r="L2426" i="2"/>
  <c r="K2426" i="2"/>
  <c r="J2426" i="2"/>
  <c r="K6165" i="2" s="1"/>
  <c r="I2426" i="2"/>
  <c r="L6165" i="2" s="1"/>
  <c r="G2426" i="2"/>
  <c r="T2425" i="2"/>
  <c r="S2425" i="2"/>
  <c r="R2425" i="2"/>
  <c r="Q2425" i="2"/>
  <c r="P2425" i="2"/>
  <c r="O2425" i="2"/>
  <c r="N2425" i="2"/>
  <c r="M2425" i="2"/>
  <c r="L2425" i="2"/>
  <c r="K2425" i="2"/>
  <c r="J2425" i="2"/>
  <c r="K6164" i="2" s="1"/>
  <c r="I2425" i="2"/>
  <c r="L6164" i="2" s="1"/>
  <c r="G2425" i="2"/>
  <c r="T2424" i="2"/>
  <c r="S2424" i="2"/>
  <c r="R2424" i="2"/>
  <c r="Q2424" i="2"/>
  <c r="P2424" i="2"/>
  <c r="O2424" i="2"/>
  <c r="N2424" i="2"/>
  <c r="M2424" i="2"/>
  <c r="L2424" i="2"/>
  <c r="K2424" i="2"/>
  <c r="J2424" i="2"/>
  <c r="K9629" i="2" s="1"/>
  <c r="I2424" i="2"/>
  <c r="L9629" i="2" s="1"/>
  <c r="G2424" i="2"/>
  <c r="T2423" i="2"/>
  <c r="S2423" i="2"/>
  <c r="R2423" i="2"/>
  <c r="Q2423" i="2"/>
  <c r="P2423" i="2"/>
  <c r="O2423" i="2"/>
  <c r="N2423" i="2"/>
  <c r="M2423" i="2"/>
  <c r="K2423" i="2"/>
  <c r="J2423" i="2"/>
  <c r="K9657" i="2" s="1"/>
  <c r="I2423" i="2"/>
  <c r="L9657" i="2" s="1"/>
  <c r="G2423" i="2"/>
  <c r="T2422" i="2"/>
  <c r="S2422" i="2"/>
  <c r="R2422" i="2"/>
  <c r="Q2422" i="2"/>
  <c r="P2422" i="2"/>
  <c r="O2422" i="2"/>
  <c r="N2422" i="2"/>
  <c r="M2422" i="2"/>
  <c r="L2422" i="2"/>
  <c r="K2422" i="2"/>
  <c r="J2422" i="2"/>
  <c r="K9204" i="2" s="1"/>
  <c r="I2422" i="2"/>
  <c r="L9204" i="2" s="1"/>
  <c r="G2422" i="2"/>
  <c r="T2421" i="2"/>
  <c r="S2421" i="2"/>
  <c r="R2421" i="2"/>
  <c r="Q2421" i="2"/>
  <c r="P2421" i="2"/>
  <c r="O2421" i="2"/>
  <c r="N2421" i="2"/>
  <c r="M2421" i="2"/>
  <c r="L2421" i="2"/>
  <c r="K2421" i="2"/>
  <c r="J2421" i="2"/>
  <c r="K6949" i="2" s="1"/>
  <c r="M1094" i="2" s="1"/>
  <c r="I2421" i="2"/>
  <c r="L6949" i="2" s="1"/>
  <c r="G2421" i="2"/>
  <c r="T2420" i="2"/>
  <c r="S2420" i="2"/>
  <c r="R2420" i="2"/>
  <c r="Q2420" i="2"/>
  <c r="P2420" i="2"/>
  <c r="O2420" i="2"/>
  <c r="N2420" i="2"/>
  <c r="M2420" i="2"/>
  <c r="L2420" i="2"/>
  <c r="K2420" i="2"/>
  <c r="J2420" i="2"/>
  <c r="K7834" i="2" s="1"/>
  <c r="I2420" i="2"/>
  <c r="L7834" i="2" s="1"/>
  <c r="G2420" i="2"/>
  <c r="T2419" i="2"/>
  <c r="S2419" i="2"/>
  <c r="R2419" i="2"/>
  <c r="Q2419" i="2"/>
  <c r="P2419" i="2"/>
  <c r="O2419" i="2"/>
  <c r="N2419" i="2"/>
  <c r="L2419" i="2"/>
  <c r="K2419" i="2"/>
  <c r="J2419" i="2"/>
  <c r="K7743" i="2" s="1"/>
  <c r="I2419" i="2"/>
  <c r="L7743" i="2" s="1"/>
  <c r="G2419" i="2"/>
  <c r="T2418" i="2"/>
  <c r="S2418" i="2"/>
  <c r="R2418" i="2"/>
  <c r="Q2418" i="2"/>
  <c r="P2418" i="2"/>
  <c r="O2418" i="2"/>
  <c r="N2418" i="2"/>
  <c r="M2418" i="2"/>
  <c r="L2418" i="2"/>
  <c r="K2418" i="2"/>
  <c r="J2418" i="2"/>
  <c r="K9203" i="2" s="1"/>
  <c r="I2418" i="2"/>
  <c r="L9203" i="2" s="1"/>
  <c r="G2418" i="2"/>
  <c r="T2417" i="2"/>
  <c r="S2417" i="2"/>
  <c r="R2417" i="2"/>
  <c r="Q2417" i="2"/>
  <c r="P2417" i="2"/>
  <c r="O2417" i="2"/>
  <c r="N2417" i="2"/>
  <c r="L2417" i="2"/>
  <c r="K2417" i="2"/>
  <c r="J2417" i="2"/>
  <c r="K8192" i="2" s="1"/>
  <c r="I2417" i="2"/>
  <c r="L8192" i="2" s="1"/>
  <c r="G2417" i="2"/>
  <c r="T2416" i="2"/>
  <c r="S2416" i="2"/>
  <c r="R2416" i="2"/>
  <c r="Q2416" i="2"/>
  <c r="P2416" i="2"/>
  <c r="O2416" i="2"/>
  <c r="N2416" i="2"/>
  <c r="M2416" i="2"/>
  <c r="L2416" i="2"/>
  <c r="K2416" i="2"/>
  <c r="J2416" i="2"/>
  <c r="K7716" i="2" s="1"/>
  <c r="I2416" i="2"/>
  <c r="L7716" i="2" s="1"/>
  <c r="G2416" i="2"/>
  <c r="T2415" i="2"/>
  <c r="S2415" i="2"/>
  <c r="R2415" i="2"/>
  <c r="Q2415" i="2"/>
  <c r="P2415" i="2"/>
  <c r="O2415" i="2"/>
  <c r="N2415" i="2"/>
  <c r="L2415" i="2"/>
  <c r="K2415" i="2"/>
  <c r="J2415" i="2"/>
  <c r="K7715" i="2" s="1"/>
  <c r="I2415" i="2"/>
  <c r="L7715" i="2" s="1"/>
  <c r="G2415" i="2"/>
  <c r="T2414" i="2"/>
  <c r="S2414" i="2"/>
  <c r="R2414" i="2"/>
  <c r="Q2414" i="2"/>
  <c r="P2414" i="2"/>
  <c r="O2414" i="2"/>
  <c r="N2414" i="2"/>
  <c r="L2414" i="2"/>
  <c r="K2414" i="2"/>
  <c r="J2414" i="2"/>
  <c r="K6395" i="2" s="1"/>
  <c r="M1165" i="2" s="1"/>
  <c r="I2414" i="2"/>
  <c r="L6395" i="2" s="1"/>
  <c r="G2414" i="2"/>
  <c r="T2413" i="2"/>
  <c r="S2413" i="2"/>
  <c r="R2413" i="2"/>
  <c r="Q2413" i="2"/>
  <c r="P2413" i="2"/>
  <c r="O2413" i="2"/>
  <c r="N2413" i="2"/>
  <c r="M2413" i="2"/>
  <c r="L2413" i="2"/>
  <c r="M9388" i="2" s="1"/>
  <c r="K2413" i="2"/>
  <c r="J2413" i="2"/>
  <c r="K9388" i="2" s="1"/>
  <c r="I2413" i="2"/>
  <c r="L9388" i="2" s="1"/>
  <c r="G2413" i="2"/>
  <c r="T2412" i="2"/>
  <c r="S2412" i="2"/>
  <c r="R2412" i="2"/>
  <c r="Q2412" i="2"/>
  <c r="P2412" i="2"/>
  <c r="O2412" i="2"/>
  <c r="N2412" i="2"/>
  <c r="M2412" i="2"/>
  <c r="L2412" i="2"/>
  <c r="K2412" i="2"/>
  <c r="J2412" i="2"/>
  <c r="K6967" i="2" s="1"/>
  <c r="I2412" i="2"/>
  <c r="L6967" i="2" s="1"/>
  <c r="G2412" i="2"/>
  <c r="T2411" i="2"/>
  <c r="S2411" i="2"/>
  <c r="R2411" i="2"/>
  <c r="Q2411" i="2"/>
  <c r="P2411" i="2"/>
  <c r="O2411" i="2"/>
  <c r="N2411" i="2"/>
  <c r="L2411" i="2"/>
  <c r="K2411" i="2"/>
  <c r="J2411" i="2"/>
  <c r="K6182" i="2" s="1"/>
  <c r="I2411" i="2"/>
  <c r="L6182" i="2" s="1"/>
  <c r="G2411" i="2"/>
  <c r="T2410" i="2"/>
  <c r="S2410" i="2"/>
  <c r="R2410" i="2"/>
  <c r="Q2410" i="2"/>
  <c r="P2410" i="2"/>
  <c r="O2410" i="2"/>
  <c r="N2410" i="2"/>
  <c r="L2410" i="2"/>
  <c r="K2410" i="2"/>
  <c r="J2410" i="2"/>
  <c r="K7965" i="2" s="1"/>
  <c r="I2410" i="2"/>
  <c r="L7965" i="2" s="1"/>
  <c r="G2410" i="2"/>
  <c r="T2409" i="2"/>
  <c r="S2409" i="2"/>
  <c r="R2409" i="2"/>
  <c r="Q2409" i="2"/>
  <c r="P2409" i="2"/>
  <c r="O2409" i="2"/>
  <c r="N2409" i="2"/>
  <c r="M2409" i="2"/>
  <c r="L2409" i="2"/>
  <c r="K2409" i="2"/>
  <c r="J2409" i="2"/>
  <c r="K8765" i="2" s="1"/>
  <c r="I2409" i="2"/>
  <c r="L8765" i="2" s="1"/>
  <c r="G2409" i="2"/>
  <c r="T2408" i="2"/>
  <c r="S2408" i="2"/>
  <c r="R2408" i="2"/>
  <c r="Q2408" i="2"/>
  <c r="P2408" i="2"/>
  <c r="O2408" i="2"/>
  <c r="N2408" i="2"/>
  <c r="L2408" i="2"/>
  <c r="K2408" i="2"/>
  <c r="J2408" i="2"/>
  <c r="K6008" i="2" s="1"/>
  <c r="I2408" i="2"/>
  <c r="L6008" i="2" s="1"/>
  <c r="G2408" i="2"/>
  <c r="T2407" i="2"/>
  <c r="S2407" i="2"/>
  <c r="R2407" i="2"/>
  <c r="Q2407" i="2"/>
  <c r="P2407" i="2"/>
  <c r="O2407" i="2"/>
  <c r="N2407" i="2"/>
  <c r="M2407" i="2"/>
  <c r="L2407" i="2"/>
  <c r="K2407" i="2"/>
  <c r="J2407" i="2"/>
  <c r="K7560" i="2" s="1"/>
  <c r="I2407" i="2"/>
  <c r="L7560" i="2" s="1"/>
  <c r="G2407" i="2"/>
  <c r="T2406" i="2"/>
  <c r="S2406" i="2"/>
  <c r="R2406" i="2"/>
  <c r="Q2406" i="2"/>
  <c r="P2406" i="2"/>
  <c r="O2406" i="2"/>
  <c r="N2406" i="2"/>
  <c r="L2406" i="2"/>
  <c r="K2406" i="2"/>
  <c r="J2406" i="2"/>
  <c r="K6231" i="2" s="1"/>
  <c r="I2406" i="2"/>
  <c r="L6231" i="2" s="1"/>
  <c r="G2406" i="2"/>
  <c r="T2405" i="2"/>
  <c r="S2405" i="2"/>
  <c r="R2405" i="2"/>
  <c r="Q2405" i="2"/>
  <c r="P2405" i="2"/>
  <c r="O2405" i="2"/>
  <c r="N2405" i="2"/>
  <c r="M2405" i="2"/>
  <c r="K2405" i="2"/>
  <c r="J2405" i="2"/>
  <c r="K7800" i="2" s="1"/>
  <c r="I2405" i="2"/>
  <c r="L7800" i="2" s="1"/>
  <c r="G2405" i="2"/>
  <c r="T2404" i="2"/>
  <c r="S2404" i="2"/>
  <c r="R2404" i="2"/>
  <c r="Q2404" i="2"/>
  <c r="P2404" i="2"/>
  <c r="O2404" i="2"/>
  <c r="N2404" i="2"/>
  <c r="L2404" i="2"/>
  <c r="K2404" i="2"/>
  <c r="J2404" i="2"/>
  <c r="K6417" i="2" s="1"/>
  <c r="I2404" i="2"/>
  <c r="L6417" i="2" s="1"/>
  <c r="G2404" i="2"/>
  <c r="T2403" i="2"/>
  <c r="S2403" i="2"/>
  <c r="R2403" i="2"/>
  <c r="Q2403" i="2"/>
  <c r="P2403" i="2"/>
  <c r="O2403" i="2"/>
  <c r="N2403" i="2"/>
  <c r="M2403" i="2"/>
  <c r="L2403" i="2"/>
  <c r="K2403" i="2"/>
  <c r="J2403" i="2"/>
  <c r="K6260" i="2" s="1"/>
  <c r="I2403" i="2"/>
  <c r="L6260" i="2" s="1"/>
  <c r="G2403" i="2"/>
  <c r="T2402" i="2"/>
  <c r="S2402" i="2"/>
  <c r="R2402" i="2"/>
  <c r="Q2402" i="2"/>
  <c r="P2402" i="2"/>
  <c r="O2402" i="2"/>
  <c r="N2402" i="2"/>
  <c r="M2402" i="2"/>
  <c r="L2402" i="2"/>
  <c r="K2402" i="2"/>
  <c r="J2402" i="2"/>
  <c r="K6637" i="2" s="1"/>
  <c r="I2402" i="2"/>
  <c r="L6637" i="2" s="1"/>
  <c r="G2402" i="2"/>
  <c r="T2401" i="2"/>
  <c r="S2401" i="2"/>
  <c r="R2401" i="2"/>
  <c r="Q2401" i="2"/>
  <c r="P2401" i="2"/>
  <c r="O2401" i="2"/>
  <c r="N2401" i="2"/>
  <c r="L2401" i="2"/>
  <c r="K2401" i="2"/>
  <c r="J2401" i="2"/>
  <c r="K6025" i="2" s="1"/>
  <c r="I2401" i="2"/>
  <c r="L6025" i="2" s="1"/>
  <c r="G2401" i="2"/>
  <c r="T2400" i="2"/>
  <c r="S2400" i="2"/>
  <c r="R2400" i="2"/>
  <c r="Q2400" i="2"/>
  <c r="P2400" i="2"/>
  <c r="O2400" i="2"/>
  <c r="N2400" i="2"/>
  <c r="M2400" i="2"/>
  <c r="L2400" i="2"/>
  <c r="K2400" i="2"/>
  <c r="J2400" i="2"/>
  <c r="K5996" i="2" s="1"/>
  <c r="I2400" i="2"/>
  <c r="L5996" i="2" s="1"/>
  <c r="G2400" i="2"/>
  <c r="T2399" i="2"/>
  <c r="S2399" i="2"/>
  <c r="R2399" i="2"/>
  <c r="Q2399" i="2"/>
  <c r="P2399" i="2"/>
  <c r="O2399" i="2"/>
  <c r="N2399" i="2"/>
  <c r="M2399" i="2"/>
  <c r="L2399" i="2"/>
  <c r="K2399" i="2"/>
  <c r="J2399" i="2"/>
  <c r="K6602" i="2" s="1"/>
  <c r="I2399" i="2"/>
  <c r="L6602" i="2" s="1"/>
  <c r="G2399" i="2"/>
  <c r="T2398" i="2"/>
  <c r="S2398" i="2"/>
  <c r="R2398" i="2"/>
  <c r="Q2398" i="2"/>
  <c r="P2398" i="2"/>
  <c r="O2398" i="2"/>
  <c r="N2398" i="2"/>
  <c r="L2398" i="2"/>
  <c r="K2398" i="2"/>
  <c r="J2398" i="2"/>
  <c r="K8159" i="2" s="1"/>
  <c r="I2398" i="2"/>
  <c r="L8159" i="2" s="1"/>
  <c r="G2398" i="2"/>
  <c r="T2397" i="2"/>
  <c r="S2397" i="2"/>
  <c r="R2397" i="2"/>
  <c r="Q2397" i="2"/>
  <c r="P2397" i="2"/>
  <c r="O2397" i="2"/>
  <c r="N2397" i="2"/>
  <c r="L2397" i="2"/>
  <c r="K2397" i="2"/>
  <c r="J2397" i="2"/>
  <c r="K8416" i="2" s="1"/>
  <c r="I2397" i="2"/>
  <c r="L8416" i="2" s="1"/>
  <c r="G2397" i="2"/>
  <c r="T2396" i="2"/>
  <c r="S2396" i="2"/>
  <c r="R2396" i="2"/>
  <c r="Q2396" i="2"/>
  <c r="P2396" i="2"/>
  <c r="O2396" i="2"/>
  <c r="N2396" i="2"/>
  <c r="L2396" i="2"/>
  <c r="K2396" i="2"/>
  <c r="J2396" i="2"/>
  <c r="K7799" i="2" s="1"/>
  <c r="I2396" i="2"/>
  <c r="L7799" i="2" s="1"/>
  <c r="G2396" i="2"/>
  <c r="T2395" i="2"/>
  <c r="S2395" i="2"/>
  <c r="R2395" i="2"/>
  <c r="Q2395" i="2"/>
  <c r="P2395" i="2"/>
  <c r="O2395" i="2"/>
  <c r="N2395" i="2"/>
  <c r="L2395" i="2"/>
  <c r="K2395" i="2"/>
  <c r="J2395" i="2"/>
  <c r="K8463" i="2" s="1"/>
  <c r="I2395" i="2"/>
  <c r="L8463" i="2" s="1"/>
  <c r="G2395" i="2"/>
  <c r="T2394" i="2"/>
  <c r="S2394" i="2"/>
  <c r="R2394" i="2"/>
  <c r="Q2394" i="2"/>
  <c r="P2394" i="2"/>
  <c r="O2394" i="2"/>
  <c r="N2394" i="2"/>
  <c r="M2394" i="2"/>
  <c r="L2394" i="2"/>
  <c r="K2394" i="2"/>
  <c r="J2394" i="2"/>
  <c r="K9554" i="2" s="1"/>
  <c r="I2394" i="2"/>
  <c r="L9554" i="2" s="1"/>
  <c r="G2394" i="2"/>
  <c r="T2393" i="2"/>
  <c r="S2393" i="2"/>
  <c r="R2393" i="2"/>
  <c r="Q2393" i="2"/>
  <c r="P2393" i="2"/>
  <c r="O2393" i="2"/>
  <c r="N2393" i="2"/>
  <c r="M2393" i="2"/>
  <c r="L2393" i="2"/>
  <c r="K2393" i="2"/>
  <c r="J2393" i="2"/>
  <c r="K8953" i="2" s="1"/>
  <c r="M2249" i="2" s="1"/>
  <c r="I2393" i="2"/>
  <c r="L8953" i="2" s="1"/>
  <c r="G2393" i="2"/>
  <c r="T2392" i="2"/>
  <c r="S2392" i="2"/>
  <c r="R2392" i="2"/>
  <c r="Q2392" i="2"/>
  <c r="P2392" i="2"/>
  <c r="O2392" i="2"/>
  <c r="N2392" i="2"/>
  <c r="M2392" i="2"/>
  <c r="L2392" i="2"/>
  <c r="M6259" i="2" s="1"/>
  <c r="K2392" i="2"/>
  <c r="J2392" i="2"/>
  <c r="K6259" i="2" s="1"/>
  <c r="I2392" i="2"/>
  <c r="L6259" i="2" s="1"/>
  <c r="G2392" i="2"/>
  <c r="T2391" i="2"/>
  <c r="S2391" i="2"/>
  <c r="R2391" i="2"/>
  <c r="Q2391" i="2"/>
  <c r="P2391" i="2"/>
  <c r="O2391" i="2"/>
  <c r="N2391" i="2"/>
  <c r="L2391" i="2"/>
  <c r="K2391" i="2"/>
  <c r="J2391" i="2"/>
  <c r="K7607" i="2" s="1"/>
  <c r="I2391" i="2"/>
  <c r="L7607" i="2" s="1"/>
  <c r="G2391" i="2"/>
  <c r="T2390" i="2"/>
  <c r="S2390" i="2"/>
  <c r="R2390" i="2"/>
  <c r="Q2390" i="2"/>
  <c r="P2390" i="2"/>
  <c r="O2390" i="2"/>
  <c r="N2390" i="2"/>
  <c r="M2390" i="2"/>
  <c r="L2390" i="2"/>
  <c r="K2390" i="2"/>
  <c r="J2390" i="2"/>
  <c r="K6133" i="2" s="1"/>
  <c r="I2390" i="2"/>
  <c r="L6133" i="2" s="1"/>
  <c r="G2390" i="2"/>
  <c r="T2389" i="2"/>
  <c r="S2389" i="2"/>
  <c r="R2389" i="2"/>
  <c r="Q2389" i="2"/>
  <c r="P2389" i="2"/>
  <c r="O2389" i="2"/>
  <c r="N2389" i="2"/>
  <c r="L2389" i="2"/>
  <c r="K2389" i="2"/>
  <c r="J2389" i="2"/>
  <c r="K8274" i="2" s="1"/>
  <c r="I2389" i="2"/>
  <c r="L8274" i="2" s="1"/>
  <c r="G2389" i="2"/>
  <c r="T2388" i="2"/>
  <c r="S2388" i="2"/>
  <c r="R2388" i="2"/>
  <c r="Q2388" i="2"/>
  <c r="P2388" i="2"/>
  <c r="O2388" i="2"/>
  <c r="N2388" i="2"/>
  <c r="L2388" i="2"/>
  <c r="K2388" i="2"/>
  <c r="J2388" i="2"/>
  <c r="K9312" i="2" s="1"/>
  <c r="I2388" i="2"/>
  <c r="L9312" i="2" s="1"/>
  <c r="G2388" i="2"/>
  <c r="T2387" i="2"/>
  <c r="S2387" i="2"/>
  <c r="R2387" i="2"/>
  <c r="Q2387" i="2"/>
  <c r="P2387" i="2"/>
  <c r="O2387" i="2"/>
  <c r="N2387" i="2"/>
  <c r="L2387" i="2"/>
  <c r="K2387" i="2"/>
  <c r="J2387" i="2"/>
  <c r="K7869" i="2" s="1"/>
  <c r="I2387" i="2"/>
  <c r="L7869" i="2" s="1"/>
  <c r="G2387" i="2"/>
  <c r="T2386" i="2"/>
  <c r="S2386" i="2"/>
  <c r="R2386" i="2"/>
  <c r="Q2386" i="2"/>
  <c r="P2386" i="2"/>
  <c r="O2386" i="2"/>
  <c r="N2386" i="2"/>
  <c r="M2386" i="2"/>
  <c r="L2386" i="2"/>
  <c r="K2386" i="2"/>
  <c r="J2386" i="2"/>
  <c r="K8665" i="2" s="1"/>
  <c r="I2386" i="2"/>
  <c r="L8665" i="2" s="1"/>
  <c r="M1048" i="2" s="1"/>
  <c r="G2386" i="2"/>
  <c r="T2385" i="2"/>
  <c r="S2385" i="2"/>
  <c r="R2385" i="2"/>
  <c r="Q2385" i="2"/>
  <c r="P2385" i="2"/>
  <c r="O2385" i="2"/>
  <c r="N2385" i="2"/>
  <c r="L2385" i="2"/>
  <c r="K2385" i="2"/>
  <c r="J2385" i="2"/>
  <c r="K7308" i="2" s="1"/>
  <c r="I2385" i="2"/>
  <c r="L7308" i="2" s="1"/>
  <c r="G2385" i="2"/>
  <c r="T2384" i="2"/>
  <c r="S2384" i="2"/>
  <c r="R2384" i="2"/>
  <c r="Q2384" i="2"/>
  <c r="P2384" i="2"/>
  <c r="O2384" i="2"/>
  <c r="N2384" i="2"/>
  <c r="L2384" i="2"/>
  <c r="K2384" i="2"/>
  <c r="J2384" i="2"/>
  <c r="K8447" i="2" s="1"/>
  <c r="I2384" i="2"/>
  <c r="L8447" i="2" s="1"/>
  <c r="G2384" i="2"/>
  <c r="T2383" i="2"/>
  <c r="S2383" i="2"/>
  <c r="R2383" i="2"/>
  <c r="Q2383" i="2"/>
  <c r="P2383" i="2"/>
  <c r="O2383" i="2"/>
  <c r="N2383" i="2"/>
  <c r="L2383" i="2"/>
  <c r="K2383" i="2"/>
  <c r="J2383" i="2"/>
  <c r="K9387" i="2" s="1"/>
  <c r="I2383" i="2"/>
  <c r="L9387" i="2" s="1"/>
  <c r="G2383" i="2"/>
  <c r="T2382" i="2"/>
  <c r="S2382" i="2"/>
  <c r="R2382" i="2"/>
  <c r="Q2382" i="2"/>
  <c r="P2382" i="2"/>
  <c r="O2382" i="2"/>
  <c r="N2382" i="2"/>
  <c r="M2382" i="2"/>
  <c r="L2382" i="2"/>
  <c r="K2382" i="2"/>
  <c r="J2382" i="2"/>
  <c r="K9444" i="2" s="1"/>
  <c r="I2382" i="2"/>
  <c r="L9444" i="2" s="1"/>
  <c r="G2382" i="2"/>
  <c r="T2381" i="2"/>
  <c r="S2381" i="2"/>
  <c r="R2381" i="2"/>
  <c r="Q2381" i="2"/>
  <c r="P2381" i="2"/>
  <c r="O2381" i="2"/>
  <c r="N2381" i="2"/>
  <c r="L2381" i="2"/>
  <c r="M6966" i="2" s="1"/>
  <c r="K2381" i="2"/>
  <c r="J2381" i="2"/>
  <c r="K6966" i="2" s="1"/>
  <c r="I2381" i="2"/>
  <c r="L6966" i="2" s="1"/>
  <c r="G2381" i="2"/>
  <c r="T2380" i="2"/>
  <c r="S2380" i="2"/>
  <c r="R2380" i="2"/>
  <c r="Q2380" i="2"/>
  <c r="P2380" i="2"/>
  <c r="O2380" i="2"/>
  <c r="N2380" i="2"/>
  <c r="L2380" i="2"/>
  <c r="K2380" i="2"/>
  <c r="J2380" i="2"/>
  <c r="K8326" i="2" s="1"/>
  <c r="I2380" i="2"/>
  <c r="L8326" i="2" s="1"/>
  <c r="G2380" i="2"/>
  <c r="T2379" i="2"/>
  <c r="S2379" i="2"/>
  <c r="R2379" i="2"/>
  <c r="Q2379" i="2"/>
  <c r="P2379" i="2"/>
  <c r="O2379" i="2"/>
  <c r="N2379" i="2"/>
  <c r="L2379" i="2"/>
  <c r="K2379" i="2"/>
  <c r="J2379" i="2"/>
  <c r="K7307" i="2" s="1"/>
  <c r="I2379" i="2"/>
  <c r="L7307" i="2" s="1"/>
  <c r="G2379" i="2"/>
  <c r="T2378" i="2"/>
  <c r="S2378" i="2"/>
  <c r="R2378" i="2"/>
  <c r="Q2378" i="2"/>
  <c r="P2378" i="2"/>
  <c r="O2378" i="2"/>
  <c r="N2378" i="2"/>
  <c r="L2378" i="2"/>
  <c r="K2378" i="2"/>
  <c r="J2378" i="2"/>
  <c r="K6732" i="2" s="1"/>
  <c r="I2378" i="2"/>
  <c r="L6732" i="2" s="1"/>
  <c r="G2378" i="2"/>
  <c r="T2377" i="2"/>
  <c r="S2377" i="2"/>
  <c r="R2377" i="2"/>
  <c r="Q2377" i="2"/>
  <c r="P2377" i="2"/>
  <c r="O2377" i="2"/>
  <c r="N2377" i="2"/>
  <c r="M2377" i="2"/>
  <c r="L2377" i="2"/>
  <c r="K2377" i="2"/>
  <c r="J2377" i="2"/>
  <c r="K9287" i="2" s="1"/>
  <c r="I2377" i="2"/>
  <c r="L9287" i="2" s="1"/>
  <c r="G2377" i="2"/>
  <c r="T2376" i="2"/>
  <c r="S2376" i="2"/>
  <c r="R2376" i="2"/>
  <c r="Q2376" i="2"/>
  <c r="P2376" i="2"/>
  <c r="O2376" i="2"/>
  <c r="N2376" i="2"/>
  <c r="M2376" i="2"/>
  <c r="L2376" i="2"/>
  <c r="K2376" i="2"/>
  <c r="J2376" i="2"/>
  <c r="K8059" i="2" s="1"/>
  <c r="I2376" i="2"/>
  <c r="L8059" i="2" s="1"/>
  <c r="G2376" i="2"/>
  <c r="T2375" i="2"/>
  <c r="S2375" i="2"/>
  <c r="R2375" i="2"/>
  <c r="Q2375" i="2"/>
  <c r="P2375" i="2"/>
  <c r="O2375" i="2"/>
  <c r="N2375" i="2"/>
  <c r="M2375" i="2"/>
  <c r="L2375" i="2"/>
  <c r="K2375" i="2"/>
  <c r="J2375" i="2"/>
  <c r="K9172" i="2" s="1"/>
  <c r="I2375" i="2"/>
  <c r="L9172" i="2" s="1"/>
  <c r="G2375" i="2"/>
  <c r="T2374" i="2"/>
  <c r="S2374" i="2"/>
  <c r="R2374" i="2"/>
  <c r="Q2374" i="2"/>
  <c r="P2374" i="2"/>
  <c r="O2374" i="2"/>
  <c r="N2374" i="2"/>
  <c r="M2374" i="2"/>
  <c r="L2374" i="2"/>
  <c r="M8158" i="2" s="1"/>
  <c r="K2374" i="2"/>
  <c r="J2374" i="2"/>
  <c r="K8158" i="2" s="1"/>
  <c r="I2374" i="2"/>
  <c r="L8158" i="2" s="1"/>
  <c r="G2374" i="2"/>
  <c r="T2373" i="2"/>
  <c r="S2373" i="2"/>
  <c r="R2373" i="2"/>
  <c r="Q2373" i="2"/>
  <c r="P2373" i="2"/>
  <c r="O2373" i="2"/>
  <c r="N2373" i="2"/>
  <c r="M2373" i="2"/>
  <c r="L2373" i="2"/>
  <c r="K2373" i="2"/>
  <c r="J2373" i="2"/>
  <c r="K9453" i="2" s="1"/>
  <c r="I2373" i="2"/>
  <c r="L9453" i="2" s="1"/>
  <c r="M4457" i="2" s="1"/>
  <c r="G2373" i="2"/>
  <c r="T2372" i="2"/>
  <c r="S2372" i="2"/>
  <c r="R2372" i="2"/>
  <c r="Q2372" i="2"/>
  <c r="P2372" i="2"/>
  <c r="O2372" i="2"/>
  <c r="N2372" i="2"/>
  <c r="M2372" i="2"/>
  <c r="L2372" i="2"/>
  <c r="K2372" i="2"/>
  <c r="J2372" i="2"/>
  <c r="K7760" i="2" s="1"/>
  <c r="I2372" i="2"/>
  <c r="L7760" i="2" s="1"/>
  <c r="G2372" i="2"/>
  <c r="T2371" i="2"/>
  <c r="S2371" i="2"/>
  <c r="R2371" i="2"/>
  <c r="Q2371" i="2"/>
  <c r="P2371" i="2"/>
  <c r="O2371" i="2"/>
  <c r="N2371" i="2"/>
  <c r="L2371" i="2"/>
  <c r="K2371" i="2"/>
  <c r="J2371" i="2"/>
  <c r="K9138" i="2" s="1"/>
  <c r="I2371" i="2"/>
  <c r="L9138" i="2" s="1"/>
  <c r="G2371" i="2"/>
  <c r="T2370" i="2"/>
  <c r="S2370" i="2"/>
  <c r="R2370" i="2"/>
  <c r="Q2370" i="2"/>
  <c r="P2370" i="2"/>
  <c r="O2370" i="2"/>
  <c r="N2370" i="2"/>
  <c r="M2370" i="2"/>
  <c r="L2370" i="2"/>
  <c r="K2370" i="2"/>
  <c r="J2370" i="2"/>
  <c r="K8702" i="2" s="1"/>
  <c r="I2370" i="2"/>
  <c r="L8702" i="2" s="1"/>
  <c r="M1342" i="2" s="1"/>
  <c r="G2370" i="2"/>
  <c r="T2369" i="2"/>
  <c r="S2369" i="2"/>
  <c r="R2369" i="2"/>
  <c r="Q2369" i="2"/>
  <c r="P2369" i="2"/>
  <c r="O2369" i="2"/>
  <c r="N2369" i="2"/>
  <c r="L2369" i="2"/>
  <c r="K2369" i="2"/>
  <c r="J2369" i="2"/>
  <c r="K6731" i="2" s="1"/>
  <c r="I2369" i="2"/>
  <c r="L6731" i="2" s="1"/>
  <c r="G2369" i="2"/>
  <c r="T2368" i="2"/>
  <c r="S2368" i="2"/>
  <c r="R2368" i="2"/>
  <c r="Q2368" i="2"/>
  <c r="P2368" i="2"/>
  <c r="O2368" i="2"/>
  <c r="N2368" i="2"/>
  <c r="L2368" i="2"/>
  <c r="K2368" i="2"/>
  <c r="J2368" i="2"/>
  <c r="K6205" i="2" s="1"/>
  <c r="I2368" i="2"/>
  <c r="L6205" i="2" s="1"/>
  <c r="M1553" i="2" s="1"/>
  <c r="G2368" i="2"/>
  <c r="T2367" i="2"/>
  <c r="S2367" i="2"/>
  <c r="R2367" i="2"/>
  <c r="Q2367" i="2"/>
  <c r="P2367" i="2"/>
  <c r="O2367" i="2"/>
  <c r="N2367" i="2"/>
  <c r="L2367" i="2"/>
  <c r="K2367" i="2"/>
  <c r="J2367" i="2"/>
  <c r="K8021" i="2" s="1"/>
  <c r="I2367" i="2"/>
  <c r="L8021" i="2" s="1"/>
  <c r="G2367" i="2"/>
  <c r="T2366" i="2"/>
  <c r="S2366" i="2"/>
  <c r="R2366" i="2"/>
  <c r="Q2366" i="2"/>
  <c r="P2366" i="2"/>
  <c r="O2366" i="2"/>
  <c r="N2366" i="2"/>
  <c r="M2366" i="2"/>
  <c r="L2366" i="2"/>
  <c r="K2366" i="2"/>
  <c r="J2366" i="2"/>
  <c r="K7868" i="2" s="1"/>
  <c r="I2366" i="2"/>
  <c r="L7868" i="2" s="1"/>
  <c r="G2366" i="2"/>
  <c r="T2365" i="2"/>
  <c r="S2365" i="2"/>
  <c r="R2365" i="2"/>
  <c r="Q2365" i="2"/>
  <c r="P2365" i="2"/>
  <c r="O2365" i="2"/>
  <c r="N2365" i="2"/>
  <c r="M2365" i="2"/>
  <c r="L2365" i="2"/>
  <c r="K2365" i="2"/>
  <c r="J2365" i="2"/>
  <c r="K6939" i="2" s="1"/>
  <c r="I2365" i="2"/>
  <c r="L6939" i="2" s="1"/>
  <c r="G2365" i="2"/>
  <c r="T2364" i="2"/>
  <c r="S2364" i="2"/>
  <c r="R2364" i="2"/>
  <c r="Q2364" i="2"/>
  <c r="P2364" i="2"/>
  <c r="O2364" i="2"/>
  <c r="N2364" i="2"/>
  <c r="M2364" i="2"/>
  <c r="L2364" i="2"/>
  <c r="K2364" i="2"/>
  <c r="J2364" i="2"/>
  <c r="K8559" i="2" s="1"/>
  <c r="I2364" i="2"/>
  <c r="L8559" i="2" s="1"/>
  <c r="G2364" i="2"/>
  <c r="T2363" i="2"/>
  <c r="S2363" i="2"/>
  <c r="R2363" i="2"/>
  <c r="Q2363" i="2"/>
  <c r="P2363" i="2"/>
  <c r="O2363" i="2"/>
  <c r="N2363" i="2"/>
  <c r="M2363" i="2"/>
  <c r="L2363" i="2"/>
  <c r="K2363" i="2"/>
  <c r="J2363" i="2"/>
  <c r="K6299" i="2" s="1"/>
  <c r="I2363" i="2"/>
  <c r="L6299" i="2" s="1"/>
  <c r="M966" i="2" s="1"/>
  <c r="G2363" i="2"/>
  <c r="T2362" i="2"/>
  <c r="S2362" i="2"/>
  <c r="R2362" i="2"/>
  <c r="Q2362" i="2"/>
  <c r="P2362" i="2"/>
  <c r="O2362" i="2"/>
  <c r="N2362" i="2"/>
  <c r="M2362" i="2"/>
  <c r="L2362" i="2"/>
  <c r="K2362" i="2"/>
  <c r="J2362" i="2"/>
  <c r="K7093" i="2" s="1"/>
  <c r="I2362" i="2"/>
  <c r="L7093" i="2" s="1"/>
  <c r="G2362" i="2"/>
  <c r="T2361" i="2"/>
  <c r="S2361" i="2"/>
  <c r="R2361" i="2"/>
  <c r="Q2361" i="2"/>
  <c r="P2361" i="2"/>
  <c r="O2361" i="2"/>
  <c r="N2361" i="2"/>
  <c r="L2361" i="2"/>
  <c r="K2361" i="2"/>
  <c r="J2361" i="2"/>
  <c r="K9202" i="2" s="1"/>
  <c r="I2361" i="2"/>
  <c r="L9202" i="2" s="1"/>
  <c r="G2361" i="2"/>
  <c r="T2360" i="2"/>
  <c r="S2360" i="2"/>
  <c r="R2360" i="2"/>
  <c r="Q2360" i="2"/>
  <c r="P2360" i="2"/>
  <c r="O2360" i="2"/>
  <c r="N2360" i="2"/>
  <c r="L2360" i="2"/>
  <c r="K2360" i="2"/>
  <c r="J2360" i="2"/>
  <c r="K9463" i="2" s="1"/>
  <c r="I2360" i="2"/>
  <c r="L9463" i="2" s="1"/>
  <c r="G2360" i="2"/>
  <c r="T2359" i="2"/>
  <c r="S2359" i="2"/>
  <c r="R2359" i="2"/>
  <c r="Q2359" i="2"/>
  <c r="P2359" i="2"/>
  <c r="O2359" i="2"/>
  <c r="N2359" i="2"/>
  <c r="L2359" i="2"/>
  <c r="K2359" i="2"/>
  <c r="J2359" i="2"/>
  <c r="K7377" i="2" s="1"/>
  <c r="I2359" i="2"/>
  <c r="L7377" i="2" s="1"/>
  <c r="M2852" i="2" s="1"/>
  <c r="G2359" i="2"/>
  <c r="T2358" i="2"/>
  <c r="S2358" i="2"/>
  <c r="R2358" i="2"/>
  <c r="Q2358" i="2"/>
  <c r="P2358" i="2"/>
  <c r="O2358" i="2"/>
  <c r="N2358" i="2"/>
  <c r="L2358" i="2"/>
  <c r="K2358" i="2"/>
  <c r="J2358" i="2"/>
  <c r="K8505" i="2" s="1"/>
  <c r="I2358" i="2"/>
  <c r="L8505" i="2" s="1"/>
  <c r="G2358" i="2"/>
  <c r="T2357" i="2"/>
  <c r="S2357" i="2"/>
  <c r="R2357" i="2"/>
  <c r="Q2357" i="2"/>
  <c r="P2357" i="2"/>
  <c r="O2357" i="2"/>
  <c r="N2357" i="2"/>
  <c r="L2357" i="2"/>
  <c r="K2357" i="2"/>
  <c r="J2357" i="2"/>
  <c r="K9493" i="2" s="1"/>
  <c r="I2357" i="2"/>
  <c r="L9493" i="2" s="1"/>
  <c r="M3053" i="2" s="1"/>
  <c r="G2357" i="2"/>
  <c r="T2356" i="2"/>
  <c r="S2356" i="2"/>
  <c r="R2356" i="2"/>
  <c r="Q2356" i="2"/>
  <c r="P2356" i="2"/>
  <c r="O2356" i="2"/>
  <c r="N2356" i="2"/>
  <c r="L2356" i="2"/>
  <c r="K2356" i="2"/>
  <c r="J2356" i="2"/>
  <c r="K7031" i="2" s="1"/>
  <c r="I2356" i="2"/>
  <c r="L7031" i="2" s="1"/>
  <c r="G2356" i="2"/>
  <c r="T2355" i="2"/>
  <c r="S2355" i="2"/>
  <c r="R2355" i="2"/>
  <c r="Q2355" i="2"/>
  <c r="P2355" i="2"/>
  <c r="O2355" i="2"/>
  <c r="N2355" i="2"/>
  <c r="L2355" i="2"/>
  <c r="K2355" i="2"/>
  <c r="J2355" i="2"/>
  <c r="K8855" i="2" s="1"/>
  <c r="I2355" i="2"/>
  <c r="L8855" i="2" s="1"/>
  <c r="G2355" i="2"/>
  <c r="T2354" i="2"/>
  <c r="S2354" i="2"/>
  <c r="R2354" i="2"/>
  <c r="Q2354" i="2"/>
  <c r="P2354" i="2"/>
  <c r="O2354" i="2"/>
  <c r="N2354" i="2"/>
  <c r="L2354" i="2"/>
  <c r="K2354" i="2"/>
  <c r="J2354" i="2"/>
  <c r="K8747" i="2" s="1"/>
  <c r="I2354" i="2"/>
  <c r="L8747" i="2" s="1"/>
  <c r="G2354" i="2"/>
  <c r="T2353" i="2"/>
  <c r="S2353" i="2"/>
  <c r="R2353" i="2"/>
  <c r="Q2353" i="2"/>
  <c r="P2353" i="2"/>
  <c r="O2353" i="2"/>
  <c r="N2353" i="2"/>
  <c r="L2353" i="2"/>
  <c r="K2353" i="2"/>
  <c r="J2353" i="2"/>
  <c r="K7813" i="2" s="1"/>
  <c r="I2353" i="2"/>
  <c r="L7813" i="2" s="1"/>
  <c r="G2353" i="2"/>
  <c r="T2352" i="2"/>
  <c r="S2352" i="2"/>
  <c r="R2352" i="2"/>
  <c r="Q2352" i="2"/>
  <c r="P2352" i="2"/>
  <c r="O2352" i="2"/>
  <c r="N2352" i="2"/>
  <c r="L2352" i="2"/>
  <c r="K2352" i="2"/>
  <c r="J2352" i="2"/>
  <c r="K7784" i="2" s="1"/>
  <c r="I2352" i="2"/>
  <c r="L7784" i="2" s="1"/>
  <c r="G2352" i="2"/>
  <c r="T2351" i="2"/>
  <c r="S2351" i="2"/>
  <c r="R2351" i="2"/>
  <c r="Q2351" i="2"/>
  <c r="P2351" i="2"/>
  <c r="O2351" i="2"/>
  <c r="N2351" i="2"/>
  <c r="L2351" i="2"/>
  <c r="K2351" i="2"/>
  <c r="J2351" i="2"/>
  <c r="K6457" i="2" s="1"/>
  <c r="I2351" i="2"/>
  <c r="L6457" i="2" s="1"/>
  <c r="G2351" i="2"/>
  <c r="T2350" i="2"/>
  <c r="S2350" i="2"/>
  <c r="R2350" i="2"/>
  <c r="Q2350" i="2"/>
  <c r="P2350" i="2"/>
  <c r="O2350" i="2"/>
  <c r="N2350" i="2"/>
  <c r="M2350" i="2"/>
  <c r="L2350" i="2"/>
  <c r="K2350" i="2"/>
  <c r="J2350" i="2"/>
  <c r="K9553" i="2" s="1"/>
  <c r="I2350" i="2"/>
  <c r="L9553" i="2" s="1"/>
  <c r="G2350" i="2"/>
  <c r="T2349" i="2"/>
  <c r="S2349" i="2"/>
  <c r="R2349" i="2"/>
  <c r="Q2349" i="2"/>
  <c r="P2349" i="2"/>
  <c r="O2349" i="2"/>
  <c r="N2349" i="2"/>
  <c r="L2349" i="2"/>
  <c r="K2349" i="2"/>
  <c r="J2349" i="2"/>
  <c r="K6560" i="2" s="1"/>
  <c r="I2349" i="2"/>
  <c r="L6560" i="2" s="1"/>
  <c r="G2349" i="2"/>
  <c r="T2348" i="2"/>
  <c r="S2348" i="2"/>
  <c r="R2348" i="2"/>
  <c r="Q2348" i="2"/>
  <c r="P2348" i="2"/>
  <c r="O2348" i="2"/>
  <c r="N2348" i="2"/>
  <c r="L2348" i="2"/>
  <c r="K2348" i="2"/>
  <c r="J2348" i="2"/>
  <c r="K6527" i="2" s="1"/>
  <c r="I2348" i="2"/>
  <c r="L6527" i="2" s="1"/>
  <c r="G2348" i="2"/>
  <c r="T2347" i="2"/>
  <c r="S2347" i="2"/>
  <c r="R2347" i="2"/>
  <c r="Q2347" i="2"/>
  <c r="P2347" i="2"/>
  <c r="O2347" i="2"/>
  <c r="N2347" i="2"/>
  <c r="L2347" i="2"/>
  <c r="K2347" i="2"/>
  <c r="J2347" i="2"/>
  <c r="K7267" i="2" s="1"/>
  <c r="I2347" i="2"/>
  <c r="L7267" i="2" s="1"/>
  <c r="G2347" i="2"/>
  <c r="T2346" i="2"/>
  <c r="S2346" i="2"/>
  <c r="R2346" i="2"/>
  <c r="Q2346" i="2"/>
  <c r="P2346" i="2"/>
  <c r="O2346" i="2"/>
  <c r="N2346" i="2"/>
  <c r="L2346" i="2"/>
  <c r="K2346" i="2"/>
  <c r="J2346" i="2"/>
  <c r="K6326" i="2" s="1"/>
  <c r="I2346" i="2"/>
  <c r="L6326" i="2" s="1"/>
  <c r="G2346" i="2"/>
  <c r="T2345" i="2"/>
  <c r="S2345" i="2"/>
  <c r="R2345" i="2"/>
  <c r="Q2345" i="2"/>
  <c r="P2345" i="2"/>
  <c r="O2345" i="2"/>
  <c r="N2345" i="2"/>
  <c r="L2345" i="2"/>
  <c r="K2345" i="2"/>
  <c r="J2345" i="2"/>
  <c r="K6854" i="2" s="1"/>
  <c r="I2345" i="2"/>
  <c r="L6854" i="2" s="1"/>
  <c r="G2345" i="2"/>
  <c r="T2344" i="2"/>
  <c r="S2344" i="2"/>
  <c r="R2344" i="2"/>
  <c r="Q2344" i="2"/>
  <c r="P2344" i="2"/>
  <c r="O2344" i="2"/>
  <c r="N2344" i="2"/>
  <c r="L2344" i="2"/>
  <c r="K2344" i="2"/>
  <c r="J2344" i="2"/>
  <c r="K9614" i="2" s="1"/>
  <c r="I2344" i="2"/>
  <c r="L9614" i="2" s="1"/>
  <c r="G2344" i="2"/>
  <c r="T2343" i="2"/>
  <c r="S2343" i="2"/>
  <c r="R2343" i="2"/>
  <c r="Q2343" i="2"/>
  <c r="P2343" i="2"/>
  <c r="O2343" i="2"/>
  <c r="N2343" i="2"/>
  <c r="L2343" i="2"/>
  <c r="K2343" i="2"/>
  <c r="J2343" i="2"/>
  <c r="K6948" i="2" s="1"/>
  <c r="I2343" i="2"/>
  <c r="L6948" i="2" s="1"/>
  <c r="G2343" i="2"/>
  <c r="T2342" i="2"/>
  <c r="S2342" i="2"/>
  <c r="R2342" i="2"/>
  <c r="Q2342" i="2"/>
  <c r="P2342" i="2"/>
  <c r="O2342" i="2"/>
  <c r="N2342" i="2"/>
  <c r="M2342" i="2"/>
  <c r="L2342" i="2"/>
  <c r="K2342" i="2"/>
  <c r="J2342" i="2"/>
  <c r="K6416" i="2" s="1"/>
  <c r="I2342" i="2"/>
  <c r="L6416" i="2" s="1"/>
  <c r="G2342" i="2"/>
  <c r="T2341" i="2"/>
  <c r="S2341" i="2"/>
  <c r="R2341" i="2"/>
  <c r="Q2341" i="2"/>
  <c r="P2341" i="2"/>
  <c r="O2341" i="2"/>
  <c r="N2341" i="2"/>
  <c r="L2341" i="2"/>
  <c r="K2341" i="2"/>
  <c r="J2341" i="2"/>
  <c r="K7018" i="2" s="1"/>
  <c r="I2341" i="2"/>
  <c r="L7018" i="2" s="1"/>
  <c r="G2341" i="2"/>
  <c r="T2340" i="2"/>
  <c r="S2340" i="2"/>
  <c r="R2340" i="2"/>
  <c r="Q2340" i="2"/>
  <c r="P2340" i="2"/>
  <c r="O2340" i="2"/>
  <c r="N2340" i="2"/>
  <c r="L2340" i="2"/>
  <c r="K2340" i="2"/>
  <c r="J2340" i="2"/>
  <c r="K7350" i="2" s="1"/>
  <c r="I2340" i="2"/>
  <c r="L7350" i="2" s="1"/>
  <c r="G2340" i="2"/>
  <c r="T2339" i="2"/>
  <c r="S2339" i="2"/>
  <c r="R2339" i="2"/>
  <c r="Q2339" i="2"/>
  <c r="P2339" i="2"/>
  <c r="O2339" i="2"/>
  <c r="N2339" i="2"/>
  <c r="M2339" i="2"/>
  <c r="L2339" i="2"/>
  <c r="K2339" i="2"/>
  <c r="J2339" i="2"/>
  <c r="K8178" i="2" s="1"/>
  <c r="I2339" i="2"/>
  <c r="L8178" i="2" s="1"/>
  <c r="G2339" i="2"/>
  <c r="T2338" i="2"/>
  <c r="S2338" i="2"/>
  <c r="R2338" i="2"/>
  <c r="Q2338" i="2"/>
  <c r="P2338" i="2"/>
  <c r="O2338" i="2"/>
  <c r="N2338" i="2"/>
  <c r="M2338" i="2"/>
  <c r="L2338" i="2"/>
  <c r="K2338" i="2"/>
  <c r="J2338" i="2"/>
  <c r="K9201" i="2" s="1"/>
  <c r="I2338" i="2"/>
  <c r="L9201" i="2" s="1"/>
  <c r="G2338" i="2"/>
  <c r="T2337" i="2"/>
  <c r="S2337" i="2"/>
  <c r="R2337" i="2"/>
  <c r="Q2337" i="2"/>
  <c r="P2337" i="2"/>
  <c r="O2337" i="2"/>
  <c r="N2337" i="2"/>
  <c r="M2337" i="2"/>
  <c r="K2337" i="2"/>
  <c r="J2337" i="2"/>
  <c r="K8177" i="2" s="1"/>
  <c r="M2312" i="2" s="1"/>
  <c r="I2337" i="2"/>
  <c r="L8177" i="2" s="1"/>
  <c r="G2337" i="2"/>
  <c r="T2336" i="2"/>
  <c r="S2336" i="2"/>
  <c r="R2336" i="2"/>
  <c r="Q2336" i="2"/>
  <c r="P2336" i="2"/>
  <c r="O2336" i="2"/>
  <c r="N2336" i="2"/>
  <c r="M2336" i="2"/>
  <c r="L2336" i="2"/>
  <c r="K2336" i="2"/>
  <c r="J2336" i="2"/>
  <c r="K9152" i="2" s="1"/>
  <c r="I2336" i="2"/>
  <c r="L9152" i="2" s="1"/>
  <c r="G2336" i="2"/>
  <c r="T2335" i="2"/>
  <c r="S2335" i="2"/>
  <c r="R2335" i="2"/>
  <c r="Q2335" i="2"/>
  <c r="P2335" i="2"/>
  <c r="O2335" i="2"/>
  <c r="N2335" i="2"/>
  <c r="L2335" i="2"/>
  <c r="K2335" i="2"/>
  <c r="J2335" i="2"/>
  <c r="K6123" i="2" s="1"/>
  <c r="I2335" i="2"/>
  <c r="L6123" i="2" s="1"/>
  <c r="G2335" i="2"/>
  <c r="T2334" i="2"/>
  <c r="S2334" i="2"/>
  <c r="R2334" i="2"/>
  <c r="Q2334" i="2"/>
  <c r="P2334" i="2"/>
  <c r="O2334" i="2"/>
  <c r="N2334" i="2"/>
  <c r="L2334" i="2"/>
  <c r="K2334" i="2"/>
  <c r="J2334" i="2"/>
  <c r="K6965" i="2" s="1"/>
  <c r="I2334" i="2"/>
  <c r="L6965" i="2" s="1"/>
  <c r="G2334" i="2"/>
  <c r="T2333" i="2"/>
  <c r="S2333" i="2"/>
  <c r="R2333" i="2"/>
  <c r="Q2333" i="2"/>
  <c r="P2333" i="2"/>
  <c r="O2333" i="2"/>
  <c r="N2333" i="2"/>
  <c r="M2333" i="2"/>
  <c r="L2333" i="2"/>
  <c r="M7398" i="2" s="1"/>
  <c r="K2333" i="2"/>
  <c r="J2333" i="2"/>
  <c r="K7398" i="2" s="1"/>
  <c r="I2333" i="2"/>
  <c r="L7398" i="2" s="1"/>
  <c r="G2333" i="2"/>
  <c r="T2332" i="2"/>
  <c r="S2332" i="2"/>
  <c r="R2332" i="2"/>
  <c r="Q2332" i="2"/>
  <c r="P2332" i="2"/>
  <c r="O2332" i="2"/>
  <c r="N2332" i="2"/>
  <c r="L2332" i="2"/>
  <c r="K2332" i="2"/>
  <c r="J2332" i="2"/>
  <c r="K7964" i="2" s="1"/>
  <c r="I2332" i="2"/>
  <c r="L7964" i="2" s="1"/>
  <c r="G2332" i="2"/>
  <c r="T2331" i="2"/>
  <c r="S2331" i="2"/>
  <c r="R2331" i="2"/>
  <c r="Q2331" i="2"/>
  <c r="P2331" i="2"/>
  <c r="O2331" i="2"/>
  <c r="N2331" i="2"/>
  <c r="L2331" i="2"/>
  <c r="K2331" i="2"/>
  <c r="J2331" i="2"/>
  <c r="K8923" i="2" s="1"/>
  <c r="I2331" i="2"/>
  <c r="L8923" i="2" s="1"/>
  <c r="G2331" i="2"/>
  <c r="T2330" i="2"/>
  <c r="S2330" i="2"/>
  <c r="R2330" i="2"/>
  <c r="Q2330" i="2"/>
  <c r="P2330" i="2"/>
  <c r="O2330" i="2"/>
  <c r="N2330" i="2"/>
  <c r="L2330" i="2"/>
  <c r="K2330" i="2"/>
  <c r="J2330" i="2"/>
  <c r="K8146" i="2" s="1"/>
  <c r="I2330" i="2"/>
  <c r="L8146" i="2" s="1"/>
  <c r="G2330" i="2"/>
  <c r="T2329" i="2"/>
  <c r="S2329" i="2"/>
  <c r="R2329" i="2"/>
  <c r="Q2329" i="2"/>
  <c r="P2329" i="2"/>
  <c r="O2329" i="2"/>
  <c r="N2329" i="2"/>
  <c r="M2329" i="2"/>
  <c r="L2329" i="2"/>
  <c r="K2329" i="2"/>
  <c r="J2329" i="2"/>
  <c r="K9640" i="2" s="1"/>
  <c r="I2329" i="2"/>
  <c r="L9640" i="2" s="1"/>
  <c r="G2329" i="2"/>
  <c r="T2328" i="2"/>
  <c r="S2328" i="2"/>
  <c r="R2328" i="2"/>
  <c r="Q2328" i="2"/>
  <c r="P2328" i="2"/>
  <c r="O2328" i="2"/>
  <c r="N2328" i="2"/>
  <c r="L2328" i="2"/>
  <c r="K2328" i="2"/>
  <c r="J2328" i="2"/>
  <c r="K6097" i="2" s="1"/>
  <c r="I2328" i="2"/>
  <c r="L6097" i="2" s="1"/>
  <c r="G2328" i="2"/>
  <c r="T2327" i="2"/>
  <c r="S2327" i="2"/>
  <c r="R2327" i="2"/>
  <c r="Q2327" i="2"/>
  <c r="P2327" i="2"/>
  <c r="O2327" i="2"/>
  <c r="N2327" i="2"/>
  <c r="L2327" i="2"/>
  <c r="K2327" i="2"/>
  <c r="J2327" i="2"/>
  <c r="K8338" i="2" s="1"/>
  <c r="I2327" i="2"/>
  <c r="L8338" i="2" s="1"/>
  <c r="G2327" i="2"/>
  <c r="T2326" i="2"/>
  <c r="S2326" i="2"/>
  <c r="R2326" i="2"/>
  <c r="Q2326" i="2"/>
  <c r="P2326" i="2"/>
  <c r="O2326" i="2"/>
  <c r="N2326" i="2"/>
  <c r="M2326" i="2"/>
  <c r="L2326" i="2"/>
  <c r="K2326" i="2"/>
  <c r="J2326" i="2"/>
  <c r="K9137" i="2" s="1"/>
  <c r="I2326" i="2"/>
  <c r="L9137" i="2" s="1"/>
  <c r="M1143" i="2" s="1"/>
  <c r="G2326" i="2"/>
  <c r="T2325" i="2"/>
  <c r="S2325" i="2"/>
  <c r="R2325" i="2"/>
  <c r="Q2325" i="2"/>
  <c r="P2325" i="2"/>
  <c r="O2325" i="2"/>
  <c r="N2325" i="2"/>
  <c r="L2325" i="2"/>
  <c r="K2325" i="2"/>
  <c r="J2325" i="2"/>
  <c r="K9515" i="2" s="1"/>
  <c r="I2325" i="2"/>
  <c r="L9515" i="2" s="1"/>
  <c r="G2325" i="2"/>
  <c r="T2324" i="2"/>
  <c r="S2324" i="2"/>
  <c r="R2324" i="2"/>
  <c r="Q2324" i="2"/>
  <c r="P2324" i="2"/>
  <c r="O2324" i="2"/>
  <c r="N2324" i="2"/>
  <c r="M2324" i="2"/>
  <c r="L2324" i="2"/>
  <c r="K2324" i="2"/>
  <c r="J2324" i="2"/>
  <c r="K9328" i="2" s="1"/>
  <c r="M2183" i="2" s="1"/>
  <c r="I2324" i="2"/>
  <c r="L9328" i="2" s="1"/>
  <c r="G2324" i="2"/>
  <c r="T2323" i="2"/>
  <c r="S2323" i="2"/>
  <c r="R2323" i="2"/>
  <c r="Q2323" i="2"/>
  <c r="P2323" i="2"/>
  <c r="O2323" i="2"/>
  <c r="N2323" i="2"/>
  <c r="L2323" i="2"/>
  <c r="K2323" i="2"/>
  <c r="J2323" i="2"/>
  <c r="K7994" i="2" s="1"/>
  <c r="I2323" i="2"/>
  <c r="L7994" i="2" s="1"/>
  <c r="G2323" i="2"/>
  <c r="T2322" i="2"/>
  <c r="S2322" i="2"/>
  <c r="R2322" i="2"/>
  <c r="Q2322" i="2"/>
  <c r="P2322" i="2"/>
  <c r="O2322" i="2"/>
  <c r="N2322" i="2"/>
  <c r="M2322" i="2"/>
  <c r="L2322" i="2"/>
  <c r="K2322" i="2"/>
  <c r="J2322" i="2"/>
  <c r="K7440" i="2" s="1"/>
  <c r="I2322" i="2"/>
  <c r="L7440" i="2" s="1"/>
  <c r="G2322" i="2"/>
  <c r="T2321" i="2"/>
  <c r="S2321" i="2"/>
  <c r="R2321" i="2"/>
  <c r="Q2321" i="2"/>
  <c r="P2321" i="2"/>
  <c r="O2321" i="2"/>
  <c r="N2321" i="2"/>
  <c r="L2321" i="2"/>
  <c r="K2321" i="2"/>
  <c r="J2321" i="2"/>
  <c r="K7306" i="2" s="1"/>
  <c r="I2321" i="2"/>
  <c r="L7306" i="2" s="1"/>
  <c r="G2321" i="2"/>
  <c r="T2320" i="2"/>
  <c r="S2320" i="2"/>
  <c r="R2320" i="2"/>
  <c r="Q2320" i="2"/>
  <c r="P2320" i="2"/>
  <c r="O2320" i="2"/>
  <c r="N2320" i="2"/>
  <c r="L2320" i="2"/>
  <c r="K2320" i="2"/>
  <c r="J2320" i="2"/>
  <c r="K9232" i="2" s="1"/>
  <c r="I2320" i="2"/>
  <c r="L9232" i="2" s="1"/>
  <c r="G2320" i="2"/>
  <c r="T2319" i="2"/>
  <c r="S2319" i="2"/>
  <c r="R2319" i="2"/>
  <c r="Q2319" i="2"/>
  <c r="P2319" i="2"/>
  <c r="O2319" i="2"/>
  <c r="N2319" i="2"/>
  <c r="L2319" i="2"/>
  <c r="K2319" i="2"/>
  <c r="J2319" i="2"/>
  <c r="K8354" i="2" s="1"/>
  <c r="I2319" i="2"/>
  <c r="L8354" i="2" s="1"/>
  <c r="G2319" i="2"/>
  <c r="T2318" i="2"/>
  <c r="S2318" i="2"/>
  <c r="R2318" i="2"/>
  <c r="Q2318" i="2"/>
  <c r="P2318" i="2"/>
  <c r="O2318" i="2"/>
  <c r="N2318" i="2"/>
  <c r="L2318" i="2"/>
  <c r="K2318" i="2"/>
  <c r="J2318" i="2"/>
  <c r="K7888" i="2" s="1"/>
  <c r="I2318" i="2"/>
  <c r="L7888" i="2" s="1"/>
  <c r="M2311" i="2" s="1"/>
  <c r="G2318" i="2"/>
  <c r="T2317" i="2"/>
  <c r="S2317" i="2"/>
  <c r="R2317" i="2"/>
  <c r="Q2317" i="2"/>
  <c r="P2317" i="2"/>
  <c r="O2317" i="2"/>
  <c r="N2317" i="2"/>
  <c r="M2317" i="2"/>
  <c r="L2317" i="2"/>
  <c r="K2317" i="2"/>
  <c r="J2317" i="2"/>
  <c r="K6298" i="2" s="1"/>
  <c r="I2317" i="2"/>
  <c r="L6298" i="2" s="1"/>
  <c r="G2317" i="2"/>
  <c r="T2316" i="2"/>
  <c r="S2316" i="2"/>
  <c r="R2316" i="2"/>
  <c r="Q2316" i="2"/>
  <c r="P2316" i="2"/>
  <c r="O2316" i="2"/>
  <c r="N2316" i="2"/>
  <c r="M2316" i="2"/>
  <c r="L2316" i="2"/>
  <c r="K2316" i="2"/>
  <c r="J2316" i="2"/>
  <c r="K9407" i="2" s="1"/>
  <c r="I2316" i="2"/>
  <c r="L9407" i="2" s="1"/>
  <c r="G2316" i="2"/>
  <c r="T2315" i="2"/>
  <c r="S2315" i="2"/>
  <c r="R2315" i="2"/>
  <c r="Q2315" i="2"/>
  <c r="P2315" i="2"/>
  <c r="O2315" i="2"/>
  <c r="N2315" i="2"/>
  <c r="M2315" i="2"/>
  <c r="L2315" i="2"/>
  <c r="K2315" i="2"/>
  <c r="J2315" i="2"/>
  <c r="K7963" i="2" s="1"/>
  <c r="I2315" i="2"/>
  <c r="L7963" i="2" s="1"/>
  <c r="G2315" i="2"/>
  <c r="T2314" i="2"/>
  <c r="S2314" i="2"/>
  <c r="R2314" i="2"/>
  <c r="Q2314" i="2"/>
  <c r="P2314" i="2"/>
  <c r="O2314" i="2"/>
  <c r="N2314" i="2"/>
  <c r="M2314" i="2"/>
  <c r="L2314" i="2"/>
  <c r="K2314" i="2"/>
  <c r="J2314" i="2"/>
  <c r="K7898" i="2" s="1"/>
  <c r="I2314" i="2"/>
  <c r="L7898" i="2" s="1"/>
  <c r="G2314" i="2"/>
  <c r="T2313" i="2"/>
  <c r="S2313" i="2"/>
  <c r="R2313" i="2"/>
  <c r="Q2313" i="2"/>
  <c r="P2313" i="2"/>
  <c r="O2313" i="2"/>
  <c r="N2313" i="2"/>
  <c r="L2313" i="2"/>
  <c r="K2313" i="2"/>
  <c r="J2313" i="2"/>
  <c r="K7235" i="2" s="1"/>
  <c r="I2313" i="2"/>
  <c r="L7235" i="2" s="1"/>
  <c r="G2313" i="2"/>
  <c r="T2312" i="2"/>
  <c r="S2312" i="2"/>
  <c r="R2312" i="2"/>
  <c r="Q2312" i="2"/>
  <c r="P2312" i="2"/>
  <c r="O2312" i="2"/>
  <c r="N2312" i="2"/>
  <c r="L2312" i="2"/>
  <c r="M7673" i="2" s="1"/>
  <c r="K2312" i="2"/>
  <c r="J2312" i="2"/>
  <c r="K7673" i="2" s="1"/>
  <c r="I2312" i="2"/>
  <c r="L7673" i="2" s="1"/>
  <c r="G2312" i="2"/>
  <c r="T2311" i="2"/>
  <c r="S2311" i="2"/>
  <c r="R2311" i="2"/>
  <c r="Q2311" i="2"/>
  <c r="P2311" i="2"/>
  <c r="O2311" i="2"/>
  <c r="N2311" i="2"/>
  <c r="L2311" i="2"/>
  <c r="K2311" i="2"/>
  <c r="J2311" i="2"/>
  <c r="K7728" i="2" s="1"/>
  <c r="I2311" i="2"/>
  <c r="L7728" i="2" s="1"/>
  <c r="G2311" i="2"/>
  <c r="T2310" i="2"/>
  <c r="S2310" i="2"/>
  <c r="R2310" i="2"/>
  <c r="Q2310" i="2"/>
  <c r="P2310" i="2"/>
  <c r="O2310" i="2"/>
  <c r="N2310" i="2"/>
  <c r="L2310" i="2"/>
  <c r="M8584" i="2" s="1"/>
  <c r="K2310" i="2"/>
  <c r="J2310" i="2"/>
  <c r="K8584" i="2" s="1"/>
  <c r="I2310" i="2"/>
  <c r="L8584" i="2" s="1"/>
  <c r="G2310" i="2"/>
  <c r="T2309" i="2"/>
  <c r="S2309" i="2"/>
  <c r="R2309" i="2"/>
  <c r="Q2309" i="2"/>
  <c r="P2309" i="2"/>
  <c r="O2309" i="2"/>
  <c r="N2309" i="2"/>
  <c r="L2309" i="2"/>
  <c r="K2309" i="2"/>
  <c r="J2309" i="2"/>
  <c r="K6702" i="2" s="1"/>
  <c r="I2309" i="2"/>
  <c r="L6702" i="2" s="1"/>
  <c r="G2309" i="2"/>
  <c r="T2308" i="2"/>
  <c r="S2308" i="2"/>
  <c r="R2308" i="2"/>
  <c r="Q2308" i="2"/>
  <c r="P2308" i="2"/>
  <c r="O2308" i="2"/>
  <c r="N2308" i="2"/>
  <c r="M2308" i="2"/>
  <c r="L2308" i="2"/>
  <c r="K2308" i="2"/>
  <c r="J2308" i="2"/>
  <c r="K9231" i="2" s="1"/>
  <c r="I2308" i="2"/>
  <c r="L9231" i="2" s="1"/>
  <c r="G2308" i="2"/>
  <c r="T2307" i="2"/>
  <c r="S2307" i="2"/>
  <c r="R2307" i="2"/>
  <c r="Q2307" i="2"/>
  <c r="P2307" i="2"/>
  <c r="O2307" i="2"/>
  <c r="N2307" i="2"/>
  <c r="L2307" i="2"/>
  <c r="K2307" i="2"/>
  <c r="J2307" i="2"/>
  <c r="K7572" i="2" s="1"/>
  <c r="I2307" i="2"/>
  <c r="L7572" i="2" s="1"/>
  <c r="G2307" i="2"/>
  <c r="T2306" i="2"/>
  <c r="S2306" i="2"/>
  <c r="R2306" i="2"/>
  <c r="Q2306" i="2"/>
  <c r="P2306" i="2"/>
  <c r="O2306" i="2"/>
  <c r="N2306" i="2"/>
  <c r="L2306" i="2"/>
  <c r="K2306" i="2"/>
  <c r="J2306" i="2"/>
  <c r="K9568" i="2" s="1"/>
  <c r="I2306" i="2"/>
  <c r="L9568" i="2" s="1"/>
  <c r="G2306" i="2"/>
  <c r="T2305" i="2"/>
  <c r="S2305" i="2"/>
  <c r="R2305" i="2"/>
  <c r="Q2305" i="2"/>
  <c r="P2305" i="2"/>
  <c r="O2305" i="2"/>
  <c r="N2305" i="2"/>
  <c r="M2305" i="2"/>
  <c r="L2305" i="2"/>
  <c r="K2305" i="2"/>
  <c r="J2305" i="2"/>
  <c r="K7224" i="2" s="1"/>
  <c r="I2305" i="2"/>
  <c r="L7224" i="2" s="1"/>
  <c r="G2305" i="2"/>
  <c r="T2304" i="2"/>
  <c r="S2304" i="2"/>
  <c r="R2304" i="2"/>
  <c r="Q2304" i="2"/>
  <c r="P2304" i="2"/>
  <c r="O2304" i="2"/>
  <c r="N2304" i="2"/>
  <c r="M2304" i="2"/>
  <c r="L2304" i="2"/>
  <c r="K2304" i="2"/>
  <c r="J2304" i="2"/>
  <c r="K9261" i="2" s="1"/>
  <c r="M1370" i="2" s="1"/>
  <c r="I2304" i="2"/>
  <c r="L9261" i="2" s="1"/>
  <c r="G2304" i="2"/>
  <c r="T2303" i="2"/>
  <c r="S2303" i="2"/>
  <c r="R2303" i="2"/>
  <c r="Q2303" i="2"/>
  <c r="P2303" i="2"/>
  <c r="O2303" i="2"/>
  <c r="N2303" i="2"/>
  <c r="M2303" i="2"/>
  <c r="K2303" i="2"/>
  <c r="J2303" i="2"/>
  <c r="K7047" i="2" s="1"/>
  <c r="I2303" i="2"/>
  <c r="L7047" i="2" s="1"/>
  <c r="G2303" i="2"/>
  <c r="T2302" i="2"/>
  <c r="S2302" i="2"/>
  <c r="R2302" i="2"/>
  <c r="Q2302" i="2"/>
  <c r="P2302" i="2"/>
  <c r="O2302" i="2"/>
  <c r="N2302" i="2"/>
  <c r="L2302" i="2"/>
  <c r="K2302" i="2"/>
  <c r="J2302" i="2"/>
  <c r="K8583" i="2" s="1"/>
  <c r="I2302" i="2"/>
  <c r="L8583" i="2" s="1"/>
  <c r="G2302" i="2"/>
  <c r="T2301" i="2"/>
  <c r="S2301" i="2"/>
  <c r="R2301" i="2"/>
  <c r="Q2301" i="2"/>
  <c r="P2301" i="2"/>
  <c r="O2301" i="2"/>
  <c r="N2301" i="2"/>
  <c r="L2301" i="2"/>
  <c r="M8157" i="2" s="1"/>
  <c r="K2301" i="2"/>
  <c r="J2301" i="2"/>
  <c r="K8157" i="2" s="1"/>
  <c r="I2301" i="2"/>
  <c r="L8157" i="2" s="1"/>
  <c r="G2301" i="2"/>
  <c r="T2300" i="2"/>
  <c r="S2300" i="2"/>
  <c r="R2300" i="2"/>
  <c r="Q2300" i="2"/>
  <c r="P2300" i="2"/>
  <c r="O2300" i="2"/>
  <c r="N2300" i="2"/>
  <c r="M2300" i="2"/>
  <c r="L2300" i="2"/>
  <c r="K2300" i="2"/>
  <c r="J2300" i="2"/>
  <c r="K6204" i="2" s="1"/>
  <c r="I2300" i="2"/>
  <c r="L6204" i="2" s="1"/>
  <c r="G2300" i="2"/>
  <c r="T2299" i="2"/>
  <c r="S2299" i="2"/>
  <c r="R2299" i="2"/>
  <c r="Q2299" i="2"/>
  <c r="P2299" i="2"/>
  <c r="O2299" i="2"/>
  <c r="N2299" i="2"/>
  <c r="M2299" i="2"/>
  <c r="L2299" i="2"/>
  <c r="K2299" i="2"/>
  <c r="J2299" i="2"/>
  <c r="K6050" i="2" s="1"/>
  <c r="I2299" i="2"/>
  <c r="L6050" i="2" s="1"/>
  <c r="G2299" i="2"/>
  <c r="T2298" i="2"/>
  <c r="S2298" i="2"/>
  <c r="R2298" i="2"/>
  <c r="Q2298" i="2"/>
  <c r="P2298" i="2"/>
  <c r="O2298" i="2"/>
  <c r="N2298" i="2"/>
  <c r="L2298" i="2"/>
  <c r="K2298" i="2"/>
  <c r="J2298" i="2"/>
  <c r="K6337" i="2" s="1"/>
  <c r="I2298" i="2"/>
  <c r="L6337" i="2" s="1"/>
  <c r="G2298" i="2"/>
  <c r="T2297" i="2"/>
  <c r="S2297" i="2"/>
  <c r="R2297" i="2"/>
  <c r="Q2297" i="2"/>
  <c r="P2297" i="2"/>
  <c r="O2297" i="2"/>
  <c r="N2297" i="2"/>
  <c r="L2297" i="2"/>
  <c r="K2297" i="2"/>
  <c r="J2297" i="2"/>
  <c r="K8257" i="2" s="1"/>
  <c r="I2297" i="2"/>
  <c r="L8257" i="2" s="1"/>
  <c r="M1045" i="2" s="1"/>
  <c r="G2297" i="2"/>
  <c r="T2296" i="2"/>
  <c r="S2296" i="2"/>
  <c r="R2296" i="2"/>
  <c r="Q2296" i="2"/>
  <c r="P2296" i="2"/>
  <c r="O2296" i="2"/>
  <c r="N2296" i="2"/>
  <c r="L2296" i="2"/>
  <c r="K2296" i="2"/>
  <c r="J2296" i="2"/>
  <c r="K6432" i="2" s="1"/>
  <c r="I2296" i="2"/>
  <c r="L6432" i="2" s="1"/>
  <c r="G2296" i="2"/>
  <c r="T2295" i="2"/>
  <c r="S2295" i="2"/>
  <c r="R2295" i="2"/>
  <c r="Q2295" i="2"/>
  <c r="P2295" i="2"/>
  <c r="O2295" i="2"/>
  <c r="N2295" i="2"/>
  <c r="L2295" i="2"/>
  <c r="K2295" i="2"/>
  <c r="J2295" i="2"/>
  <c r="K6842" i="2" s="1"/>
  <c r="I2295" i="2"/>
  <c r="L6842" i="2" s="1"/>
  <c r="M1106" i="2" s="1"/>
  <c r="G2295" i="2"/>
  <c r="T2294" i="2"/>
  <c r="S2294" i="2"/>
  <c r="R2294" i="2"/>
  <c r="Q2294" i="2"/>
  <c r="P2294" i="2"/>
  <c r="O2294" i="2"/>
  <c r="N2294" i="2"/>
  <c r="L2294" i="2"/>
  <c r="K2294" i="2"/>
  <c r="J2294" i="2"/>
  <c r="K8337" i="2" s="1"/>
  <c r="I2294" i="2"/>
  <c r="L8337" i="2" s="1"/>
  <c r="G2294" i="2"/>
  <c r="T2293" i="2"/>
  <c r="S2293" i="2"/>
  <c r="R2293" i="2"/>
  <c r="Q2293" i="2"/>
  <c r="P2293" i="2"/>
  <c r="O2293" i="2"/>
  <c r="N2293" i="2"/>
  <c r="L2293" i="2"/>
  <c r="K2293" i="2"/>
  <c r="J2293" i="2"/>
  <c r="K8110" i="2" s="1"/>
  <c r="I2293" i="2"/>
  <c r="L8110" i="2" s="1"/>
  <c r="G2293" i="2"/>
  <c r="T2292" i="2"/>
  <c r="S2292" i="2"/>
  <c r="R2292" i="2"/>
  <c r="Q2292" i="2"/>
  <c r="P2292" i="2"/>
  <c r="O2292" i="2"/>
  <c r="N2292" i="2"/>
  <c r="L2292" i="2"/>
  <c r="K2292" i="2"/>
  <c r="J2292" i="2"/>
  <c r="K6024" i="2" s="1"/>
  <c r="I2292" i="2"/>
  <c r="L6024" i="2" s="1"/>
  <c r="G2292" i="2"/>
  <c r="T2291" i="2"/>
  <c r="S2291" i="2"/>
  <c r="R2291" i="2"/>
  <c r="Q2291" i="2"/>
  <c r="P2291" i="2"/>
  <c r="O2291" i="2"/>
  <c r="N2291" i="2"/>
  <c r="L2291" i="2"/>
  <c r="K2291" i="2"/>
  <c r="J2291" i="2"/>
  <c r="K6443" i="2" s="1"/>
  <c r="I2291" i="2"/>
  <c r="L6443" i="2" s="1"/>
  <c r="G2291" i="2"/>
  <c r="T2290" i="2"/>
  <c r="S2290" i="2"/>
  <c r="R2290" i="2"/>
  <c r="Q2290" i="2"/>
  <c r="P2290" i="2"/>
  <c r="O2290" i="2"/>
  <c r="N2290" i="2"/>
  <c r="M2290" i="2"/>
  <c r="L2290" i="2"/>
  <c r="K2290" i="2"/>
  <c r="J2290" i="2"/>
  <c r="K9286" i="2" s="1"/>
  <c r="I2290" i="2"/>
  <c r="L9286" i="2" s="1"/>
  <c r="G2290" i="2"/>
  <c r="T2289" i="2"/>
  <c r="S2289" i="2"/>
  <c r="R2289" i="2"/>
  <c r="Q2289" i="2"/>
  <c r="P2289" i="2"/>
  <c r="O2289" i="2"/>
  <c r="N2289" i="2"/>
  <c r="M2289" i="2"/>
  <c r="L2289" i="2"/>
  <c r="K2289" i="2"/>
  <c r="J2289" i="2"/>
  <c r="K9492" i="2" s="1"/>
  <c r="I2289" i="2"/>
  <c r="L9492" i="2" s="1"/>
  <c r="G2289" i="2"/>
  <c r="T2288" i="2"/>
  <c r="S2288" i="2"/>
  <c r="R2288" i="2"/>
  <c r="Q2288" i="2"/>
  <c r="P2288" i="2"/>
  <c r="O2288" i="2"/>
  <c r="N2288" i="2"/>
  <c r="L2288" i="2"/>
  <c r="M6360" i="2" s="1"/>
  <c r="K2288" i="2"/>
  <c r="J2288" i="2"/>
  <c r="K6360" i="2" s="1"/>
  <c r="I2288" i="2"/>
  <c r="L6360" i="2" s="1"/>
  <c r="G2288" i="2"/>
  <c r="T2287" i="2"/>
  <c r="S2287" i="2"/>
  <c r="R2287" i="2"/>
  <c r="Q2287" i="2"/>
  <c r="P2287" i="2"/>
  <c r="O2287" i="2"/>
  <c r="N2287" i="2"/>
  <c r="M2287" i="2"/>
  <c r="L2287" i="2"/>
  <c r="K2287" i="2"/>
  <c r="J2287" i="2"/>
  <c r="K7465" i="2" s="1"/>
  <c r="I2287" i="2"/>
  <c r="L7465" i="2" s="1"/>
  <c r="G2287" i="2"/>
  <c r="T2286" i="2"/>
  <c r="S2286" i="2"/>
  <c r="R2286" i="2"/>
  <c r="Q2286" i="2"/>
  <c r="P2286" i="2"/>
  <c r="O2286" i="2"/>
  <c r="N2286" i="2"/>
  <c r="L2286" i="2"/>
  <c r="K2286" i="2"/>
  <c r="J2286" i="2"/>
  <c r="K7922" i="2" s="1"/>
  <c r="I2286" i="2"/>
  <c r="L7922" i="2" s="1"/>
  <c r="G2286" i="2"/>
  <c r="T2285" i="2"/>
  <c r="S2285" i="2"/>
  <c r="R2285" i="2"/>
  <c r="Q2285" i="2"/>
  <c r="P2285" i="2"/>
  <c r="O2285" i="2"/>
  <c r="N2285" i="2"/>
  <c r="L2285" i="2"/>
  <c r="K2285" i="2"/>
  <c r="J2285" i="2"/>
  <c r="K9246" i="2" s="1"/>
  <c r="I2285" i="2"/>
  <c r="L9246" i="2" s="1"/>
  <c r="G2285" i="2"/>
  <c r="T2284" i="2"/>
  <c r="S2284" i="2"/>
  <c r="R2284" i="2"/>
  <c r="Q2284" i="2"/>
  <c r="P2284" i="2"/>
  <c r="O2284" i="2"/>
  <c r="N2284" i="2"/>
  <c r="M2284" i="2"/>
  <c r="L2284" i="2"/>
  <c r="K2284" i="2"/>
  <c r="J2284" i="2"/>
  <c r="K7193" i="2" s="1"/>
  <c r="I2284" i="2"/>
  <c r="L7193" i="2" s="1"/>
  <c r="G2284" i="2"/>
  <c r="T2283" i="2"/>
  <c r="S2283" i="2"/>
  <c r="R2283" i="2"/>
  <c r="Q2283" i="2"/>
  <c r="P2283" i="2"/>
  <c r="O2283" i="2"/>
  <c r="N2283" i="2"/>
  <c r="M2283" i="2"/>
  <c r="K2283" i="2"/>
  <c r="J2283" i="2"/>
  <c r="K7697" i="2" s="1"/>
  <c r="I2283" i="2"/>
  <c r="L7697" i="2" s="1"/>
  <c r="G2283" i="2"/>
  <c r="T2282" i="2"/>
  <c r="S2282" i="2"/>
  <c r="R2282" i="2"/>
  <c r="Q2282" i="2"/>
  <c r="P2282" i="2"/>
  <c r="O2282" i="2"/>
  <c r="N2282" i="2"/>
  <c r="M2282" i="2"/>
  <c r="L2282" i="2"/>
  <c r="K2282" i="2"/>
  <c r="J2282" i="2"/>
  <c r="K6514" i="2" s="1"/>
  <c r="I2282" i="2"/>
  <c r="L6514" i="2" s="1"/>
  <c r="G2282" i="2"/>
  <c r="T2281" i="2"/>
  <c r="S2281" i="2"/>
  <c r="R2281" i="2"/>
  <c r="Q2281" i="2"/>
  <c r="P2281" i="2"/>
  <c r="O2281" i="2"/>
  <c r="N2281" i="2"/>
  <c r="M2281" i="2"/>
  <c r="L2281" i="2"/>
  <c r="K2281" i="2"/>
  <c r="J2281" i="2"/>
  <c r="K9070" i="2" s="1"/>
  <c r="I2281" i="2"/>
  <c r="L9070" i="2" s="1"/>
  <c r="G2281" i="2"/>
  <c r="T2280" i="2"/>
  <c r="S2280" i="2"/>
  <c r="R2280" i="2"/>
  <c r="Q2280" i="2"/>
  <c r="P2280" i="2"/>
  <c r="O2280" i="2"/>
  <c r="N2280" i="2"/>
  <c r="L2280" i="2"/>
  <c r="K2280" i="2"/>
  <c r="J2280" i="2"/>
  <c r="K7070" i="2" s="1"/>
  <c r="I2280" i="2"/>
  <c r="L7070" i="2" s="1"/>
  <c r="G2280" i="2"/>
  <c r="T2279" i="2"/>
  <c r="S2279" i="2"/>
  <c r="R2279" i="2"/>
  <c r="Q2279" i="2"/>
  <c r="P2279" i="2"/>
  <c r="O2279" i="2"/>
  <c r="N2279" i="2"/>
  <c r="L2279" i="2"/>
  <c r="K2279" i="2"/>
  <c r="J2279" i="2"/>
  <c r="K8764" i="2" s="1"/>
  <c r="I2279" i="2"/>
  <c r="L8764" i="2" s="1"/>
  <c r="G2279" i="2"/>
  <c r="T2278" i="2"/>
  <c r="S2278" i="2"/>
  <c r="R2278" i="2"/>
  <c r="Q2278" i="2"/>
  <c r="P2278" i="2"/>
  <c r="O2278" i="2"/>
  <c r="N2278" i="2"/>
  <c r="L2278" i="2"/>
  <c r="K2278" i="2"/>
  <c r="J2278" i="2"/>
  <c r="K6096" i="2" s="1"/>
  <c r="I2278" i="2"/>
  <c r="L6096" i="2" s="1"/>
  <c r="G2278" i="2"/>
  <c r="T2277" i="2"/>
  <c r="S2277" i="2"/>
  <c r="R2277" i="2"/>
  <c r="Q2277" i="2"/>
  <c r="P2277" i="2"/>
  <c r="O2277" i="2"/>
  <c r="N2277" i="2"/>
  <c r="L2277" i="2"/>
  <c r="K2277" i="2"/>
  <c r="J2277" i="2"/>
  <c r="K9109" i="2" s="1"/>
  <c r="I2277" i="2"/>
  <c r="L9109" i="2" s="1"/>
  <c r="G2277" i="2"/>
  <c r="T2276" i="2"/>
  <c r="S2276" i="2"/>
  <c r="R2276" i="2"/>
  <c r="Q2276" i="2"/>
  <c r="P2276" i="2"/>
  <c r="O2276" i="2"/>
  <c r="N2276" i="2"/>
  <c r="L2276" i="2"/>
  <c r="K2276" i="2"/>
  <c r="J2276" i="2"/>
  <c r="K7291" i="2" s="1"/>
  <c r="I2276" i="2"/>
  <c r="L7291" i="2" s="1"/>
  <c r="G2276" i="2"/>
  <c r="T2275" i="2"/>
  <c r="S2275" i="2"/>
  <c r="R2275" i="2"/>
  <c r="Q2275" i="2"/>
  <c r="P2275" i="2"/>
  <c r="O2275" i="2"/>
  <c r="N2275" i="2"/>
  <c r="M2275" i="2"/>
  <c r="L2275" i="2"/>
  <c r="K2275" i="2"/>
  <c r="J2275" i="2"/>
  <c r="K8594" i="2" s="1"/>
  <c r="I2275" i="2"/>
  <c r="L8594" i="2" s="1"/>
  <c r="G2275" i="2"/>
  <c r="T2274" i="2"/>
  <c r="S2274" i="2"/>
  <c r="R2274" i="2"/>
  <c r="Q2274" i="2"/>
  <c r="P2274" i="2"/>
  <c r="O2274" i="2"/>
  <c r="N2274" i="2"/>
  <c r="L2274" i="2"/>
  <c r="K2274" i="2"/>
  <c r="J2274" i="2"/>
  <c r="K6537" i="2" s="1"/>
  <c r="I2274" i="2"/>
  <c r="L6537" i="2" s="1"/>
  <c r="G2274" i="2"/>
  <c r="T2273" i="2"/>
  <c r="S2273" i="2"/>
  <c r="R2273" i="2"/>
  <c r="Q2273" i="2"/>
  <c r="P2273" i="2"/>
  <c r="O2273" i="2"/>
  <c r="N2273" i="2"/>
  <c r="L2273" i="2"/>
  <c r="K2273" i="2"/>
  <c r="J2273" i="2"/>
  <c r="K9514" i="2" s="1"/>
  <c r="I2273" i="2"/>
  <c r="L9514" i="2" s="1"/>
  <c r="G2273" i="2"/>
  <c r="T2272" i="2"/>
  <c r="S2272" i="2"/>
  <c r="R2272" i="2"/>
  <c r="Q2272" i="2"/>
  <c r="P2272" i="2"/>
  <c r="O2272" i="2"/>
  <c r="N2272" i="2"/>
  <c r="L2272" i="2"/>
  <c r="K2272" i="2"/>
  <c r="J2272" i="2"/>
  <c r="K8109" i="2" s="1"/>
  <c r="I2272" i="2"/>
  <c r="L8109" i="2" s="1"/>
  <c r="G2272" i="2"/>
  <c r="T2271" i="2"/>
  <c r="S2271" i="2"/>
  <c r="R2271" i="2"/>
  <c r="Q2271" i="2"/>
  <c r="P2271" i="2"/>
  <c r="O2271" i="2"/>
  <c r="N2271" i="2"/>
  <c r="L2271" i="2"/>
  <c r="K2271" i="2"/>
  <c r="J2271" i="2"/>
  <c r="K7606" i="2" s="1"/>
  <c r="I2271" i="2"/>
  <c r="L7606" i="2" s="1"/>
  <c r="G2271" i="2"/>
  <c r="T2270" i="2"/>
  <c r="S2270" i="2"/>
  <c r="R2270" i="2"/>
  <c r="Q2270" i="2"/>
  <c r="P2270" i="2"/>
  <c r="O2270" i="2"/>
  <c r="N2270" i="2"/>
  <c r="L2270" i="2"/>
  <c r="K2270" i="2"/>
  <c r="J2270" i="2"/>
  <c r="K9151" i="2" s="1"/>
  <c r="I2270" i="2"/>
  <c r="L9151" i="2" s="1"/>
  <c r="G2270" i="2"/>
  <c r="T2269" i="2"/>
  <c r="S2269" i="2"/>
  <c r="R2269" i="2"/>
  <c r="Q2269" i="2"/>
  <c r="P2269" i="2"/>
  <c r="O2269" i="2"/>
  <c r="N2269" i="2"/>
  <c r="L2269" i="2"/>
  <c r="K2269" i="2"/>
  <c r="J2269" i="2"/>
  <c r="K7484" i="2" s="1"/>
  <c r="I2269" i="2"/>
  <c r="L7484" i="2" s="1"/>
  <c r="G2269" i="2"/>
  <c r="T2268" i="2"/>
  <c r="S2268" i="2"/>
  <c r="R2268" i="2"/>
  <c r="Q2268" i="2"/>
  <c r="P2268" i="2"/>
  <c r="O2268" i="2"/>
  <c r="N2268" i="2"/>
  <c r="L2268" i="2"/>
  <c r="K2268" i="2"/>
  <c r="J2268" i="2"/>
  <c r="K7742" i="2" s="1"/>
  <c r="I2268" i="2"/>
  <c r="L7742" i="2" s="1"/>
  <c r="G2268" i="2"/>
  <c r="T2267" i="2"/>
  <c r="S2267" i="2"/>
  <c r="R2267" i="2"/>
  <c r="Q2267" i="2"/>
  <c r="P2267" i="2"/>
  <c r="O2267" i="2"/>
  <c r="N2267" i="2"/>
  <c r="L2267" i="2"/>
  <c r="K2267" i="2"/>
  <c r="J2267" i="2"/>
  <c r="K6150" i="2" s="1"/>
  <c r="I2267" i="2"/>
  <c r="L6150" i="2" s="1"/>
  <c r="G2267" i="2"/>
  <c r="T2266" i="2"/>
  <c r="S2266" i="2"/>
  <c r="R2266" i="2"/>
  <c r="Q2266" i="2"/>
  <c r="P2266" i="2"/>
  <c r="O2266" i="2"/>
  <c r="N2266" i="2"/>
  <c r="M2266" i="2"/>
  <c r="L2266" i="2"/>
  <c r="K2266" i="2"/>
  <c r="J2266" i="2"/>
  <c r="K9171" i="2" s="1"/>
  <c r="I2266" i="2"/>
  <c r="L9171" i="2" s="1"/>
  <c r="G2266" i="2"/>
  <c r="T2265" i="2"/>
  <c r="S2265" i="2"/>
  <c r="R2265" i="2"/>
  <c r="Q2265" i="2"/>
  <c r="P2265" i="2"/>
  <c r="O2265" i="2"/>
  <c r="N2265" i="2"/>
  <c r="L2265" i="2"/>
  <c r="K2265" i="2"/>
  <c r="J2265" i="2"/>
  <c r="K7290" i="2" s="1"/>
  <c r="I2265" i="2"/>
  <c r="L7290" i="2" s="1"/>
  <c r="G2265" i="2"/>
  <c r="T2264" i="2"/>
  <c r="S2264" i="2"/>
  <c r="R2264" i="2"/>
  <c r="Q2264" i="2"/>
  <c r="P2264" i="2"/>
  <c r="O2264" i="2"/>
  <c r="N2264" i="2"/>
  <c r="L2264" i="2"/>
  <c r="K2264" i="2"/>
  <c r="J2264" i="2"/>
  <c r="K7887" i="2" s="1"/>
  <c r="I2264" i="2"/>
  <c r="L7887" i="2" s="1"/>
  <c r="G2264" i="2"/>
  <c r="T2263" i="2"/>
  <c r="S2263" i="2"/>
  <c r="R2263" i="2"/>
  <c r="Q2263" i="2"/>
  <c r="P2263" i="2"/>
  <c r="O2263" i="2"/>
  <c r="N2263" i="2"/>
  <c r="L2263" i="2"/>
  <c r="K2263" i="2"/>
  <c r="J2263" i="2"/>
  <c r="K6181" i="2" s="1"/>
  <c r="I2263" i="2"/>
  <c r="L6181" i="2" s="1"/>
  <c r="G2263" i="2"/>
  <c r="T2262" i="2"/>
  <c r="S2262" i="2"/>
  <c r="R2262" i="2"/>
  <c r="Q2262" i="2"/>
  <c r="P2262" i="2"/>
  <c r="O2262" i="2"/>
  <c r="N2262" i="2"/>
  <c r="L2262" i="2"/>
  <c r="K2262" i="2"/>
  <c r="J2262" i="2"/>
  <c r="K6622" i="2" s="1"/>
  <c r="I2262" i="2"/>
  <c r="L6622" i="2" s="1"/>
  <c r="G2262" i="2"/>
  <c r="T2261" i="2"/>
  <c r="S2261" i="2"/>
  <c r="R2261" i="2"/>
  <c r="Q2261" i="2"/>
  <c r="P2261" i="2"/>
  <c r="O2261" i="2"/>
  <c r="N2261" i="2"/>
  <c r="M2261" i="2"/>
  <c r="L2261" i="2"/>
  <c r="K2261" i="2"/>
  <c r="J2261" i="2"/>
  <c r="K7660" i="2" s="1"/>
  <c r="I2261" i="2"/>
  <c r="L7660" i="2" s="1"/>
  <c r="G2261" i="2"/>
  <c r="T2260" i="2"/>
  <c r="S2260" i="2"/>
  <c r="R2260" i="2"/>
  <c r="Q2260" i="2"/>
  <c r="P2260" i="2"/>
  <c r="O2260" i="2"/>
  <c r="N2260" i="2"/>
  <c r="M2260" i="2"/>
  <c r="L2260" i="2"/>
  <c r="K2260" i="2"/>
  <c r="J2260" i="2"/>
  <c r="K6079" i="2" s="1"/>
  <c r="I2260" i="2"/>
  <c r="L6079" i="2" s="1"/>
  <c r="G2260" i="2"/>
  <c r="T2259" i="2"/>
  <c r="S2259" i="2"/>
  <c r="R2259" i="2"/>
  <c r="Q2259" i="2"/>
  <c r="P2259" i="2"/>
  <c r="O2259" i="2"/>
  <c r="N2259" i="2"/>
  <c r="L2259" i="2"/>
  <c r="K2259" i="2"/>
  <c r="J2259" i="2"/>
  <c r="K6536" i="2" s="1"/>
  <c r="I2259" i="2"/>
  <c r="L6536" i="2" s="1"/>
  <c r="G2259" i="2"/>
  <c r="T2258" i="2"/>
  <c r="S2258" i="2"/>
  <c r="R2258" i="2"/>
  <c r="Q2258" i="2"/>
  <c r="P2258" i="2"/>
  <c r="O2258" i="2"/>
  <c r="N2258" i="2"/>
  <c r="L2258" i="2"/>
  <c r="K2258" i="2"/>
  <c r="J2258" i="2"/>
  <c r="K6258" i="2" s="1"/>
  <c r="I2258" i="2"/>
  <c r="L6258" i="2" s="1"/>
  <c r="G2258" i="2"/>
  <c r="T2257" i="2"/>
  <c r="S2257" i="2"/>
  <c r="R2257" i="2"/>
  <c r="Q2257" i="2"/>
  <c r="P2257" i="2"/>
  <c r="O2257" i="2"/>
  <c r="N2257" i="2"/>
  <c r="L2257" i="2"/>
  <c r="M9656" i="2" s="1"/>
  <c r="K2257" i="2"/>
  <c r="J2257" i="2"/>
  <c r="K9656" i="2" s="1"/>
  <c r="I2257" i="2"/>
  <c r="L9656" i="2" s="1"/>
  <c r="G2257" i="2"/>
  <c r="T2256" i="2"/>
  <c r="S2256" i="2"/>
  <c r="R2256" i="2"/>
  <c r="Q2256" i="2"/>
  <c r="P2256" i="2"/>
  <c r="O2256" i="2"/>
  <c r="N2256" i="2"/>
  <c r="M2256" i="2"/>
  <c r="L2256" i="2"/>
  <c r="K2256" i="2"/>
  <c r="J2256" i="2"/>
  <c r="K7211" i="2" s="1"/>
  <c r="I2256" i="2"/>
  <c r="L7211" i="2" s="1"/>
  <c r="G2256" i="2"/>
  <c r="T2255" i="2"/>
  <c r="S2255" i="2"/>
  <c r="R2255" i="2"/>
  <c r="Q2255" i="2"/>
  <c r="P2255" i="2"/>
  <c r="O2255" i="2"/>
  <c r="N2255" i="2"/>
  <c r="L2255" i="2"/>
  <c r="K2255" i="2"/>
  <c r="J2255" i="2"/>
  <c r="K8072" i="2" s="1"/>
  <c r="I2255" i="2"/>
  <c r="L8072" i="2" s="1"/>
  <c r="G2255" i="2"/>
  <c r="T2254" i="2"/>
  <c r="S2254" i="2"/>
  <c r="R2254" i="2"/>
  <c r="Q2254" i="2"/>
  <c r="P2254" i="2"/>
  <c r="O2254" i="2"/>
  <c r="N2254" i="2"/>
  <c r="M2254" i="2"/>
  <c r="L2254" i="2"/>
  <c r="K2254" i="2"/>
  <c r="J2254" i="2"/>
  <c r="K6785" i="2" s="1"/>
  <c r="I2254" i="2"/>
  <c r="L6785" i="2" s="1"/>
  <c r="G2254" i="2"/>
  <c r="T2253" i="2"/>
  <c r="S2253" i="2"/>
  <c r="R2253" i="2"/>
  <c r="Q2253" i="2"/>
  <c r="P2253" i="2"/>
  <c r="O2253" i="2"/>
  <c r="N2253" i="2"/>
  <c r="M2253" i="2"/>
  <c r="L2253" i="2"/>
  <c r="K2253" i="2"/>
  <c r="J2253" i="2"/>
  <c r="K8746" i="2" s="1"/>
  <c r="I2253" i="2"/>
  <c r="L8746" i="2" s="1"/>
  <c r="G2253" i="2"/>
  <c r="T2252" i="2"/>
  <c r="S2252" i="2"/>
  <c r="R2252" i="2"/>
  <c r="Q2252" i="2"/>
  <c r="P2252" i="2"/>
  <c r="O2252" i="2"/>
  <c r="N2252" i="2"/>
  <c r="L2252" i="2"/>
  <c r="K2252" i="2"/>
  <c r="J2252" i="2"/>
  <c r="K6312" i="2" s="1"/>
  <c r="I2252" i="2"/>
  <c r="L6312" i="2" s="1"/>
  <c r="G2252" i="2"/>
  <c r="T2251" i="2"/>
  <c r="S2251" i="2"/>
  <c r="R2251" i="2"/>
  <c r="Q2251" i="2"/>
  <c r="P2251" i="2"/>
  <c r="O2251" i="2"/>
  <c r="N2251" i="2"/>
  <c r="M2251" i="2"/>
  <c r="L2251" i="2"/>
  <c r="K2251" i="2"/>
  <c r="J2251" i="2"/>
  <c r="K5989" i="2" s="1"/>
  <c r="I2251" i="2"/>
  <c r="L5989" i="2" s="1"/>
  <c r="G2251" i="2"/>
  <c r="T2250" i="2"/>
  <c r="S2250" i="2"/>
  <c r="R2250" i="2"/>
  <c r="Q2250" i="2"/>
  <c r="P2250" i="2"/>
  <c r="O2250" i="2"/>
  <c r="N2250" i="2"/>
  <c r="L2250" i="2"/>
  <c r="K2250" i="2"/>
  <c r="J2250" i="2"/>
  <c r="K8071" i="2" s="1"/>
  <c r="I2250" i="2"/>
  <c r="L8071" i="2" s="1"/>
  <c r="M2729" i="2" s="1"/>
  <c r="G2250" i="2"/>
  <c r="T2249" i="2"/>
  <c r="S2249" i="2"/>
  <c r="R2249" i="2"/>
  <c r="Q2249" i="2"/>
  <c r="P2249" i="2"/>
  <c r="O2249" i="2"/>
  <c r="N2249" i="2"/>
  <c r="L2249" i="2"/>
  <c r="K2249" i="2"/>
  <c r="J2249" i="2"/>
  <c r="K6819" i="2" s="1"/>
  <c r="I2249" i="2"/>
  <c r="L6819" i="2" s="1"/>
  <c r="G2249" i="2"/>
  <c r="T2248" i="2"/>
  <c r="S2248" i="2"/>
  <c r="R2248" i="2"/>
  <c r="Q2248" i="2"/>
  <c r="P2248" i="2"/>
  <c r="O2248" i="2"/>
  <c r="N2248" i="2"/>
  <c r="L2248" i="2"/>
  <c r="K2248" i="2"/>
  <c r="J2248" i="2"/>
  <c r="K6730" i="2" s="1"/>
  <c r="I2248" i="2"/>
  <c r="L6730" i="2" s="1"/>
  <c r="G2248" i="2"/>
  <c r="T2247" i="2"/>
  <c r="S2247" i="2"/>
  <c r="R2247" i="2"/>
  <c r="Q2247" i="2"/>
  <c r="P2247" i="2"/>
  <c r="O2247" i="2"/>
  <c r="N2247" i="2"/>
  <c r="L2247" i="2"/>
  <c r="K2247" i="2"/>
  <c r="J2247" i="2"/>
  <c r="K5995" i="2" s="1"/>
  <c r="I2247" i="2"/>
  <c r="L5995" i="2" s="1"/>
  <c r="G2247" i="2"/>
  <c r="T2246" i="2"/>
  <c r="S2246" i="2"/>
  <c r="R2246" i="2"/>
  <c r="Q2246" i="2"/>
  <c r="P2246" i="2"/>
  <c r="O2246" i="2"/>
  <c r="N2246" i="2"/>
  <c r="L2246" i="2"/>
  <c r="K2246" i="2"/>
  <c r="J2246" i="2"/>
  <c r="K7173" i="2" s="1"/>
  <c r="I2246" i="2"/>
  <c r="L7173" i="2" s="1"/>
  <c r="G2246" i="2"/>
  <c r="T2245" i="2"/>
  <c r="S2245" i="2"/>
  <c r="R2245" i="2"/>
  <c r="Q2245" i="2"/>
  <c r="P2245" i="2"/>
  <c r="O2245" i="2"/>
  <c r="N2245" i="2"/>
  <c r="M2245" i="2"/>
  <c r="L2245" i="2"/>
  <c r="K2245" i="2"/>
  <c r="J2245" i="2"/>
  <c r="K7934" i="2" s="1"/>
  <c r="I2245" i="2"/>
  <c r="L7934" i="2" s="1"/>
  <c r="G2245" i="2"/>
  <c r="T2244" i="2"/>
  <c r="S2244" i="2"/>
  <c r="R2244" i="2"/>
  <c r="Q2244" i="2"/>
  <c r="P2244" i="2"/>
  <c r="O2244" i="2"/>
  <c r="N2244" i="2"/>
  <c r="L2244" i="2"/>
  <c r="K2244" i="2"/>
  <c r="J2244" i="2"/>
  <c r="K6748" i="2" s="1"/>
  <c r="I2244" i="2"/>
  <c r="L6748" i="2" s="1"/>
  <c r="G2244" i="2"/>
  <c r="T2243" i="2"/>
  <c r="S2243" i="2"/>
  <c r="R2243" i="2"/>
  <c r="Q2243" i="2"/>
  <c r="P2243" i="2"/>
  <c r="O2243" i="2"/>
  <c r="N2243" i="2"/>
  <c r="M2243" i="2"/>
  <c r="L2243" i="2"/>
  <c r="K2243" i="2"/>
  <c r="J2243" i="2"/>
  <c r="K7092" i="2" s="1"/>
  <c r="I2243" i="2"/>
  <c r="L7092" i="2" s="1"/>
  <c r="G2243" i="2"/>
  <c r="T2242" i="2"/>
  <c r="S2242" i="2"/>
  <c r="R2242" i="2"/>
  <c r="Q2242" i="2"/>
  <c r="P2242" i="2"/>
  <c r="O2242" i="2"/>
  <c r="N2242" i="2"/>
  <c r="M2242" i="2"/>
  <c r="L2242" i="2"/>
  <c r="K2242" i="2"/>
  <c r="J2242" i="2"/>
  <c r="K8058" i="2" s="1"/>
  <c r="I2242" i="2"/>
  <c r="L8058" i="2" s="1"/>
  <c r="G2242" i="2"/>
  <c r="T2241" i="2"/>
  <c r="S2241" i="2"/>
  <c r="R2241" i="2"/>
  <c r="Q2241" i="2"/>
  <c r="P2241" i="2"/>
  <c r="O2241" i="2"/>
  <c r="N2241" i="2"/>
  <c r="M2241" i="2"/>
  <c r="L2241" i="2"/>
  <c r="K2241" i="2"/>
  <c r="J2241" i="2"/>
  <c r="K9300" i="2" s="1"/>
  <c r="I2241" i="2"/>
  <c r="L9300" i="2" s="1"/>
  <c r="G2241" i="2"/>
  <c r="T2240" i="2"/>
  <c r="S2240" i="2"/>
  <c r="R2240" i="2"/>
  <c r="Q2240" i="2"/>
  <c r="P2240" i="2"/>
  <c r="O2240" i="2"/>
  <c r="N2240" i="2"/>
  <c r="M2240" i="2"/>
  <c r="L2240" i="2"/>
  <c r="K2240" i="2"/>
  <c r="J2240" i="2"/>
  <c r="K8399" i="2" s="1"/>
  <c r="I2240" i="2"/>
  <c r="L8399" i="2" s="1"/>
  <c r="G2240" i="2"/>
  <c r="T2239" i="2"/>
  <c r="S2239" i="2"/>
  <c r="R2239" i="2"/>
  <c r="Q2239" i="2"/>
  <c r="P2239" i="2"/>
  <c r="O2239" i="2"/>
  <c r="N2239" i="2"/>
  <c r="M2239" i="2"/>
  <c r="L2239" i="2"/>
  <c r="K2239" i="2"/>
  <c r="J2239" i="2"/>
  <c r="K5988" i="2" s="1"/>
  <c r="M1921" i="2" s="1"/>
  <c r="I2239" i="2"/>
  <c r="L5988" i="2" s="1"/>
  <c r="G2239" i="2"/>
  <c r="T2238" i="2"/>
  <c r="S2238" i="2"/>
  <c r="R2238" i="2"/>
  <c r="Q2238" i="2"/>
  <c r="P2238" i="2"/>
  <c r="O2238" i="2"/>
  <c r="N2238" i="2"/>
  <c r="L2238" i="2"/>
  <c r="K2238" i="2"/>
  <c r="J2238" i="2"/>
  <c r="K6442" i="2" s="1"/>
  <c r="I2238" i="2"/>
  <c r="L6442" i="2" s="1"/>
  <c r="M4397" i="2" s="1"/>
  <c r="G2238" i="2"/>
  <c r="T2237" i="2"/>
  <c r="S2237" i="2"/>
  <c r="R2237" i="2"/>
  <c r="Q2237" i="2"/>
  <c r="P2237" i="2"/>
  <c r="O2237" i="2"/>
  <c r="N2237" i="2"/>
  <c r="L2237" i="2"/>
  <c r="K2237" i="2"/>
  <c r="J2237" i="2"/>
  <c r="K7409" i="2" s="1"/>
  <c r="I2237" i="2"/>
  <c r="L7409" i="2" s="1"/>
  <c r="G2237" i="2"/>
  <c r="T2236" i="2"/>
  <c r="S2236" i="2"/>
  <c r="R2236" i="2"/>
  <c r="Q2236" i="2"/>
  <c r="P2236" i="2"/>
  <c r="O2236" i="2"/>
  <c r="N2236" i="2"/>
  <c r="L2236" i="2"/>
  <c r="K2236" i="2"/>
  <c r="J2236" i="2"/>
  <c r="K6214" i="2" s="1"/>
  <c r="I2236" i="2"/>
  <c r="L6214" i="2" s="1"/>
  <c r="M2496" i="2" s="1"/>
  <c r="G2236" i="2"/>
  <c r="T2235" i="2"/>
  <c r="S2235" i="2"/>
  <c r="R2235" i="2"/>
  <c r="Q2235" i="2"/>
  <c r="P2235" i="2"/>
  <c r="O2235" i="2"/>
  <c r="N2235" i="2"/>
  <c r="L2235" i="2"/>
  <c r="K2235" i="2"/>
  <c r="J2235" i="2"/>
  <c r="K8325" i="2" s="1"/>
  <c r="I2235" i="2"/>
  <c r="L8325" i="2" s="1"/>
  <c r="G2235" i="2"/>
  <c r="T2234" i="2"/>
  <c r="S2234" i="2"/>
  <c r="R2234" i="2"/>
  <c r="Q2234" i="2"/>
  <c r="P2234" i="2"/>
  <c r="O2234" i="2"/>
  <c r="N2234" i="2"/>
  <c r="L2234" i="2"/>
  <c r="K2234" i="2"/>
  <c r="J2234" i="2"/>
  <c r="K7223" i="2" s="1"/>
  <c r="I2234" i="2"/>
  <c r="L7223" i="2" s="1"/>
  <c r="G2234" i="2"/>
  <c r="T2233" i="2"/>
  <c r="S2233" i="2"/>
  <c r="R2233" i="2"/>
  <c r="Q2233" i="2"/>
  <c r="P2233" i="2"/>
  <c r="O2233" i="2"/>
  <c r="N2233" i="2"/>
  <c r="L2233" i="2"/>
  <c r="K2233" i="2"/>
  <c r="J2233" i="2"/>
  <c r="K6922" i="2" s="1"/>
  <c r="I2233" i="2"/>
  <c r="L6922" i="2" s="1"/>
  <c r="G2233" i="2"/>
  <c r="T2232" i="2"/>
  <c r="S2232" i="2"/>
  <c r="R2232" i="2"/>
  <c r="Q2232" i="2"/>
  <c r="P2232" i="2"/>
  <c r="O2232" i="2"/>
  <c r="N2232" i="2"/>
  <c r="M2232" i="2"/>
  <c r="L2232" i="2"/>
  <c r="K2232" i="2"/>
  <c r="J2232" i="2"/>
  <c r="K8763" i="2" s="1"/>
  <c r="I2232" i="2"/>
  <c r="L8763" i="2" s="1"/>
  <c r="G2232" i="2"/>
  <c r="T2231" i="2"/>
  <c r="S2231" i="2"/>
  <c r="R2231" i="2"/>
  <c r="Q2231" i="2"/>
  <c r="P2231" i="2"/>
  <c r="O2231" i="2"/>
  <c r="N2231" i="2"/>
  <c r="M2231" i="2"/>
  <c r="L2231" i="2"/>
  <c r="K2231" i="2"/>
  <c r="J2231" i="2"/>
  <c r="K8020" i="2" s="1"/>
  <c r="I2231" i="2"/>
  <c r="L8020" i="2" s="1"/>
  <c r="G2231" i="2"/>
  <c r="T2230" i="2"/>
  <c r="S2230" i="2"/>
  <c r="R2230" i="2"/>
  <c r="Q2230" i="2"/>
  <c r="P2230" i="2"/>
  <c r="O2230" i="2"/>
  <c r="N2230" i="2"/>
  <c r="M2230" i="2"/>
  <c r="L2230" i="2"/>
  <c r="M8867" i="2" s="1"/>
  <c r="K2230" i="2"/>
  <c r="J2230" i="2"/>
  <c r="K8867" i="2" s="1"/>
  <c r="I2230" i="2"/>
  <c r="L8867" i="2" s="1"/>
  <c r="G2230" i="2"/>
  <c r="T2229" i="2"/>
  <c r="S2229" i="2"/>
  <c r="R2229" i="2"/>
  <c r="Q2229" i="2"/>
  <c r="P2229" i="2"/>
  <c r="O2229" i="2"/>
  <c r="N2229" i="2"/>
  <c r="L2229" i="2"/>
  <c r="M8003" i="2" s="1"/>
  <c r="K2229" i="2"/>
  <c r="J2229" i="2"/>
  <c r="K8003" i="2" s="1"/>
  <c r="I2229" i="2"/>
  <c r="L8003" i="2" s="1"/>
  <c r="G2229" i="2"/>
  <c r="T2228" i="2"/>
  <c r="S2228" i="2"/>
  <c r="R2228" i="2"/>
  <c r="Q2228" i="2"/>
  <c r="P2228" i="2"/>
  <c r="O2228" i="2"/>
  <c r="N2228" i="2"/>
  <c r="L2228" i="2"/>
  <c r="K2228" i="2"/>
  <c r="J2228" i="2"/>
  <c r="K9567" i="2" s="1"/>
  <c r="I2228" i="2"/>
  <c r="L9567" i="2" s="1"/>
  <c r="G2228" i="2"/>
  <c r="T2227" i="2"/>
  <c r="S2227" i="2"/>
  <c r="R2227" i="2"/>
  <c r="Q2227" i="2"/>
  <c r="P2227" i="2"/>
  <c r="O2227" i="2"/>
  <c r="N2227" i="2"/>
  <c r="L2227" i="2"/>
  <c r="K2227" i="2"/>
  <c r="J2227" i="2"/>
  <c r="K7192" i="2" s="1"/>
  <c r="I2227" i="2"/>
  <c r="L7192" i="2" s="1"/>
  <c r="G2227" i="2"/>
  <c r="T2226" i="2"/>
  <c r="S2226" i="2"/>
  <c r="R2226" i="2"/>
  <c r="Q2226" i="2"/>
  <c r="P2226" i="2"/>
  <c r="O2226" i="2"/>
  <c r="N2226" i="2"/>
  <c r="L2226" i="2"/>
  <c r="K2226" i="2"/>
  <c r="J2226" i="2"/>
  <c r="K6616" i="2" s="1"/>
  <c r="I2226" i="2"/>
  <c r="L6616" i="2" s="1"/>
  <c r="G2226" i="2"/>
  <c r="T2225" i="2"/>
  <c r="S2225" i="2"/>
  <c r="R2225" i="2"/>
  <c r="Q2225" i="2"/>
  <c r="P2225" i="2"/>
  <c r="O2225" i="2"/>
  <c r="N2225" i="2"/>
  <c r="L2225" i="2"/>
  <c r="K2225" i="2"/>
  <c r="J2225" i="2"/>
  <c r="K9214" i="2" s="1"/>
  <c r="I2225" i="2"/>
  <c r="L9214" i="2" s="1"/>
  <c r="G2225" i="2"/>
  <c r="T2224" i="2"/>
  <c r="S2224" i="2"/>
  <c r="R2224" i="2"/>
  <c r="Q2224" i="2"/>
  <c r="P2224" i="2"/>
  <c r="O2224" i="2"/>
  <c r="N2224" i="2"/>
  <c r="L2224" i="2"/>
  <c r="K2224" i="2"/>
  <c r="J2224" i="2"/>
  <c r="K6257" i="2" s="1"/>
  <c r="I2224" i="2"/>
  <c r="L6257" i="2" s="1"/>
  <c r="G2224" i="2"/>
  <c r="T2223" i="2"/>
  <c r="S2223" i="2"/>
  <c r="R2223" i="2"/>
  <c r="Q2223" i="2"/>
  <c r="P2223" i="2"/>
  <c r="O2223" i="2"/>
  <c r="N2223" i="2"/>
  <c r="L2223" i="2"/>
  <c r="K2223" i="2"/>
  <c r="J2223" i="2"/>
  <c r="K8380" i="2" s="1"/>
  <c r="I2223" i="2"/>
  <c r="L8380" i="2" s="1"/>
  <c r="G2223" i="2"/>
  <c r="T2222" i="2"/>
  <c r="S2222" i="2"/>
  <c r="R2222" i="2"/>
  <c r="Q2222" i="2"/>
  <c r="P2222" i="2"/>
  <c r="O2222" i="2"/>
  <c r="N2222" i="2"/>
  <c r="L2222" i="2"/>
  <c r="K2222" i="2"/>
  <c r="J2222" i="2"/>
  <c r="K7408" i="2" s="1"/>
  <c r="I2222" i="2"/>
  <c r="L7408" i="2" s="1"/>
  <c r="G2222" i="2"/>
  <c r="T2221" i="2"/>
  <c r="S2221" i="2"/>
  <c r="R2221" i="2"/>
  <c r="Q2221" i="2"/>
  <c r="P2221" i="2"/>
  <c r="O2221" i="2"/>
  <c r="N2221" i="2"/>
  <c r="M2221" i="2"/>
  <c r="L2221" i="2"/>
  <c r="K2221" i="2"/>
  <c r="J2221" i="2"/>
  <c r="K9213" i="2" s="1"/>
  <c r="I2221" i="2"/>
  <c r="L9213" i="2" s="1"/>
  <c r="G2221" i="2"/>
  <c r="T2220" i="2"/>
  <c r="S2220" i="2"/>
  <c r="R2220" i="2"/>
  <c r="Q2220" i="2"/>
  <c r="P2220" i="2"/>
  <c r="O2220" i="2"/>
  <c r="N2220" i="2"/>
  <c r="M2220" i="2"/>
  <c r="L2220" i="2"/>
  <c r="K2220" i="2"/>
  <c r="J2220" i="2"/>
  <c r="K8370" i="2" s="1"/>
  <c r="I2220" i="2"/>
  <c r="L8370" i="2" s="1"/>
  <c r="G2220" i="2"/>
  <c r="T2219" i="2"/>
  <c r="S2219" i="2"/>
  <c r="R2219" i="2"/>
  <c r="Q2219" i="2"/>
  <c r="P2219" i="2"/>
  <c r="O2219" i="2"/>
  <c r="N2219" i="2"/>
  <c r="L2219" i="2"/>
  <c r="K2219" i="2"/>
  <c r="J2219" i="2"/>
  <c r="K7921" i="2" s="1"/>
  <c r="I2219" i="2"/>
  <c r="L7921" i="2" s="1"/>
  <c r="G2219" i="2"/>
  <c r="T2218" i="2"/>
  <c r="S2218" i="2"/>
  <c r="R2218" i="2"/>
  <c r="Q2218" i="2"/>
  <c r="P2218" i="2"/>
  <c r="O2218" i="2"/>
  <c r="N2218" i="2"/>
  <c r="M2218" i="2"/>
  <c r="L2218" i="2"/>
  <c r="K2218" i="2"/>
  <c r="J2218" i="2"/>
  <c r="K7091" i="2" s="1"/>
  <c r="I2218" i="2"/>
  <c r="L7091" i="2" s="1"/>
  <c r="G2218" i="2"/>
  <c r="T2217" i="2"/>
  <c r="S2217" i="2"/>
  <c r="R2217" i="2"/>
  <c r="Q2217" i="2"/>
  <c r="P2217" i="2"/>
  <c r="O2217" i="2"/>
  <c r="N2217" i="2"/>
  <c r="M2217" i="2"/>
  <c r="L2217" i="2"/>
  <c r="K2217" i="2"/>
  <c r="J2217" i="2"/>
  <c r="K7783" i="2" s="1"/>
  <c r="I2217" i="2"/>
  <c r="L7783" i="2" s="1"/>
  <c r="G2217" i="2"/>
  <c r="T2216" i="2"/>
  <c r="S2216" i="2"/>
  <c r="R2216" i="2"/>
  <c r="Q2216" i="2"/>
  <c r="P2216" i="2"/>
  <c r="O2216" i="2"/>
  <c r="N2216" i="2"/>
  <c r="L2216" i="2"/>
  <c r="K2216" i="2"/>
  <c r="J2216" i="2"/>
  <c r="K9030" i="2" s="1"/>
  <c r="I2216" i="2"/>
  <c r="L9030" i="2" s="1"/>
  <c r="G2216" i="2"/>
  <c r="T2215" i="2"/>
  <c r="S2215" i="2"/>
  <c r="R2215" i="2"/>
  <c r="Q2215" i="2"/>
  <c r="P2215" i="2"/>
  <c r="O2215" i="2"/>
  <c r="N2215" i="2"/>
  <c r="M2215" i="2"/>
  <c r="L2215" i="2"/>
  <c r="K2215" i="2"/>
  <c r="J2215" i="2"/>
  <c r="K8854" i="2" s="1"/>
  <c r="I2215" i="2"/>
  <c r="L8854" i="2" s="1"/>
  <c r="G2215" i="2"/>
  <c r="T2214" i="2"/>
  <c r="S2214" i="2"/>
  <c r="R2214" i="2"/>
  <c r="Q2214" i="2"/>
  <c r="P2214" i="2"/>
  <c r="O2214" i="2"/>
  <c r="N2214" i="2"/>
  <c r="L2214" i="2"/>
  <c r="K2214" i="2"/>
  <c r="J2214" i="2"/>
  <c r="K6415" i="2" s="1"/>
  <c r="I2214" i="2"/>
  <c r="L6415" i="2" s="1"/>
  <c r="G2214" i="2"/>
  <c r="T2213" i="2"/>
  <c r="S2213" i="2"/>
  <c r="R2213" i="2"/>
  <c r="Q2213" i="2"/>
  <c r="P2213" i="2"/>
  <c r="O2213" i="2"/>
  <c r="N2213" i="2"/>
  <c r="L2213" i="2"/>
  <c r="K2213" i="2"/>
  <c r="J2213" i="2"/>
  <c r="K9665" i="2" s="1"/>
  <c r="I2213" i="2"/>
  <c r="L9665" i="2" s="1"/>
  <c r="G2213" i="2"/>
  <c r="T2212" i="2"/>
  <c r="S2212" i="2"/>
  <c r="R2212" i="2"/>
  <c r="Q2212" i="2"/>
  <c r="P2212" i="2"/>
  <c r="O2212" i="2"/>
  <c r="N2212" i="2"/>
  <c r="M2212" i="2"/>
  <c r="L2212" i="2"/>
  <c r="K2212" i="2"/>
  <c r="J2212" i="2"/>
  <c r="K8558" i="2" s="1"/>
  <c r="I2212" i="2"/>
  <c r="L8558" i="2" s="1"/>
  <c r="M1471" i="2" s="1"/>
  <c r="G2212" i="2"/>
  <c r="T2211" i="2"/>
  <c r="S2211" i="2"/>
  <c r="R2211" i="2"/>
  <c r="Q2211" i="2"/>
  <c r="P2211" i="2"/>
  <c r="O2211" i="2"/>
  <c r="N2211" i="2"/>
  <c r="L2211" i="2"/>
  <c r="K2211" i="2"/>
  <c r="J2211" i="2"/>
  <c r="K9299" i="2" s="1"/>
  <c r="I2211" i="2"/>
  <c r="L9299" i="2" s="1"/>
  <c r="G2211" i="2"/>
  <c r="T2210" i="2"/>
  <c r="S2210" i="2"/>
  <c r="R2210" i="2"/>
  <c r="Q2210" i="2"/>
  <c r="P2210" i="2"/>
  <c r="O2210" i="2"/>
  <c r="N2210" i="2"/>
  <c r="M2210" i="2"/>
  <c r="L2210" i="2"/>
  <c r="K2210" i="2"/>
  <c r="J2210" i="2"/>
  <c r="K6587" i="2" s="1"/>
  <c r="I2210" i="2"/>
  <c r="L6587" i="2" s="1"/>
  <c r="G2210" i="2"/>
  <c r="T2209" i="2"/>
  <c r="S2209" i="2"/>
  <c r="R2209" i="2"/>
  <c r="Q2209" i="2"/>
  <c r="P2209" i="2"/>
  <c r="O2209" i="2"/>
  <c r="N2209" i="2"/>
  <c r="L2209" i="2"/>
  <c r="M6311" i="2" s="1"/>
  <c r="K2209" i="2"/>
  <c r="J2209" i="2"/>
  <c r="K6311" i="2" s="1"/>
  <c r="I2209" i="2"/>
  <c r="L6311" i="2" s="1"/>
  <c r="G2209" i="2"/>
  <c r="T2208" i="2"/>
  <c r="S2208" i="2"/>
  <c r="R2208" i="2"/>
  <c r="Q2208" i="2"/>
  <c r="P2208" i="2"/>
  <c r="O2208" i="2"/>
  <c r="N2208" i="2"/>
  <c r="L2208" i="2"/>
  <c r="K2208" i="2"/>
  <c r="J2208" i="2"/>
  <c r="K7105" i="2" s="1"/>
  <c r="I2208" i="2"/>
  <c r="L7105" i="2" s="1"/>
  <c r="G2208" i="2"/>
  <c r="T2207" i="2"/>
  <c r="S2207" i="2"/>
  <c r="R2207" i="2"/>
  <c r="Q2207" i="2"/>
  <c r="P2207" i="2"/>
  <c r="O2207" i="2"/>
  <c r="N2207" i="2"/>
  <c r="L2207" i="2"/>
  <c r="K2207" i="2"/>
  <c r="J2207" i="2"/>
  <c r="K7305" i="2" s="1"/>
  <c r="I2207" i="2"/>
  <c r="L7305" i="2" s="1"/>
  <c r="G2207" i="2"/>
  <c r="T2206" i="2"/>
  <c r="S2206" i="2"/>
  <c r="R2206" i="2"/>
  <c r="Q2206" i="2"/>
  <c r="P2206" i="2"/>
  <c r="O2206" i="2"/>
  <c r="N2206" i="2"/>
  <c r="L2206" i="2"/>
  <c r="K2206" i="2"/>
  <c r="J2206" i="2"/>
  <c r="K7696" i="2" s="1"/>
  <c r="I2206" i="2"/>
  <c r="L7696" i="2" s="1"/>
  <c r="G2206" i="2"/>
  <c r="T2205" i="2"/>
  <c r="S2205" i="2"/>
  <c r="R2205" i="2"/>
  <c r="Q2205" i="2"/>
  <c r="P2205" i="2"/>
  <c r="O2205" i="2"/>
  <c r="N2205" i="2"/>
  <c r="L2205" i="2"/>
  <c r="K2205" i="2"/>
  <c r="J2205" i="2"/>
  <c r="K8729" i="2" s="1"/>
  <c r="I2205" i="2"/>
  <c r="L8729" i="2" s="1"/>
  <c r="G2205" i="2"/>
  <c r="T2204" i="2"/>
  <c r="S2204" i="2"/>
  <c r="R2204" i="2"/>
  <c r="Q2204" i="2"/>
  <c r="P2204" i="2"/>
  <c r="O2204" i="2"/>
  <c r="N2204" i="2"/>
  <c r="M2204" i="2"/>
  <c r="L2204" i="2"/>
  <c r="K2204" i="2"/>
  <c r="J2204" i="2"/>
  <c r="K9043" i="2" s="1"/>
  <c r="I2204" i="2"/>
  <c r="L9043" i="2" s="1"/>
  <c r="G2204" i="2"/>
  <c r="T2203" i="2"/>
  <c r="S2203" i="2"/>
  <c r="R2203" i="2"/>
  <c r="Q2203" i="2"/>
  <c r="P2203" i="2"/>
  <c r="O2203" i="2"/>
  <c r="N2203" i="2"/>
  <c r="M2203" i="2"/>
  <c r="L2203" i="2"/>
  <c r="K2203" i="2"/>
  <c r="J2203" i="2"/>
  <c r="K6586" i="2" s="1"/>
  <c r="M1923" i="2" s="1"/>
  <c r="I2203" i="2"/>
  <c r="L6586" i="2" s="1"/>
  <c r="G2203" i="2"/>
  <c r="T2202" i="2"/>
  <c r="S2202" i="2"/>
  <c r="R2202" i="2"/>
  <c r="Q2202" i="2"/>
  <c r="P2202" i="2"/>
  <c r="O2202" i="2"/>
  <c r="N2202" i="2"/>
  <c r="L2202" i="2"/>
  <c r="K2202" i="2"/>
  <c r="J2202" i="2"/>
  <c r="K9524" i="2" s="1"/>
  <c r="I2202" i="2"/>
  <c r="L9524" i="2" s="1"/>
  <c r="G2202" i="2"/>
  <c r="T2201" i="2"/>
  <c r="S2201" i="2"/>
  <c r="R2201" i="2"/>
  <c r="Q2201" i="2"/>
  <c r="P2201" i="2"/>
  <c r="O2201" i="2"/>
  <c r="N2201" i="2"/>
  <c r="M2201" i="2"/>
  <c r="L2201" i="2"/>
  <c r="K2201" i="2"/>
  <c r="J2201" i="2"/>
  <c r="K7910" i="2" s="1"/>
  <c r="I2201" i="2"/>
  <c r="L7910" i="2" s="1"/>
  <c r="G2201" i="2"/>
  <c r="T2200" i="2"/>
  <c r="S2200" i="2"/>
  <c r="R2200" i="2"/>
  <c r="Q2200" i="2"/>
  <c r="P2200" i="2"/>
  <c r="O2200" i="2"/>
  <c r="N2200" i="2"/>
  <c r="M2200" i="2"/>
  <c r="K2200" i="2"/>
  <c r="J2200" i="2"/>
  <c r="K6256" i="2" s="1"/>
  <c r="I2200" i="2"/>
  <c r="L6256" i="2" s="1"/>
  <c r="G2200" i="2"/>
  <c r="T2199" i="2"/>
  <c r="S2199" i="2"/>
  <c r="R2199" i="2"/>
  <c r="Q2199" i="2"/>
  <c r="P2199" i="2"/>
  <c r="O2199" i="2"/>
  <c r="N2199" i="2"/>
  <c r="M2199" i="2"/>
  <c r="L2199" i="2"/>
  <c r="K2199" i="2"/>
  <c r="J2199" i="2"/>
  <c r="K6190" i="2" s="1"/>
  <c r="I2199" i="2"/>
  <c r="L6190" i="2" s="1"/>
  <c r="G2199" i="2"/>
  <c r="T2198" i="2"/>
  <c r="S2198" i="2"/>
  <c r="R2198" i="2"/>
  <c r="Q2198" i="2"/>
  <c r="P2198" i="2"/>
  <c r="O2198" i="2"/>
  <c r="N2198" i="2"/>
  <c r="L2198" i="2"/>
  <c r="K2198" i="2"/>
  <c r="J2198" i="2"/>
  <c r="K8884" i="2" s="1"/>
  <c r="I2198" i="2"/>
  <c r="L8884" i="2" s="1"/>
  <c r="M2353" i="2" s="1"/>
  <c r="G2198" i="2"/>
  <c r="T2197" i="2"/>
  <c r="S2197" i="2"/>
  <c r="R2197" i="2"/>
  <c r="Q2197" i="2"/>
  <c r="P2197" i="2"/>
  <c r="O2197" i="2"/>
  <c r="N2197" i="2"/>
  <c r="L2197" i="2"/>
  <c r="K2197" i="2"/>
  <c r="J2197" i="2"/>
  <c r="K8839" i="2" s="1"/>
  <c r="I2197" i="2"/>
  <c r="L8839" i="2" s="1"/>
  <c r="G2197" i="2"/>
  <c r="T2196" i="2"/>
  <c r="S2196" i="2"/>
  <c r="R2196" i="2"/>
  <c r="Q2196" i="2"/>
  <c r="P2196" i="2"/>
  <c r="O2196" i="2"/>
  <c r="N2196" i="2"/>
  <c r="L2196" i="2"/>
  <c r="K2196" i="2"/>
  <c r="J2196" i="2"/>
  <c r="K8664" i="2" s="1"/>
  <c r="I2196" i="2"/>
  <c r="L8664" i="2" s="1"/>
  <c r="G2196" i="2"/>
  <c r="T2195" i="2"/>
  <c r="S2195" i="2"/>
  <c r="R2195" i="2"/>
  <c r="Q2195" i="2"/>
  <c r="P2195" i="2"/>
  <c r="O2195" i="2"/>
  <c r="N2195" i="2"/>
  <c r="L2195" i="2"/>
  <c r="K2195" i="2"/>
  <c r="J2195" i="2"/>
  <c r="K7504" i="2" s="1"/>
  <c r="I2195" i="2"/>
  <c r="L7504" i="2" s="1"/>
  <c r="G2195" i="2"/>
  <c r="T2194" i="2"/>
  <c r="S2194" i="2"/>
  <c r="R2194" i="2"/>
  <c r="Q2194" i="2"/>
  <c r="P2194" i="2"/>
  <c r="O2194" i="2"/>
  <c r="N2194" i="2"/>
  <c r="L2194" i="2"/>
  <c r="K2194" i="2"/>
  <c r="J2194" i="2"/>
  <c r="K8618" i="2" s="1"/>
  <c r="I2194" i="2"/>
  <c r="L8618" i="2" s="1"/>
  <c r="G2194" i="2"/>
  <c r="T2193" i="2"/>
  <c r="S2193" i="2"/>
  <c r="R2193" i="2"/>
  <c r="Q2193" i="2"/>
  <c r="P2193" i="2"/>
  <c r="O2193" i="2"/>
  <c r="N2193" i="2"/>
  <c r="M2193" i="2"/>
  <c r="L2193" i="2"/>
  <c r="M6255" i="2" s="1"/>
  <c r="K2193" i="2"/>
  <c r="J2193" i="2"/>
  <c r="K6255" i="2" s="1"/>
  <c r="I2193" i="2"/>
  <c r="L6255" i="2" s="1"/>
  <c r="G2193" i="2"/>
  <c r="T2192" i="2"/>
  <c r="S2192" i="2"/>
  <c r="R2192" i="2"/>
  <c r="Q2192" i="2"/>
  <c r="P2192" i="2"/>
  <c r="O2192" i="2"/>
  <c r="N2192" i="2"/>
  <c r="M2192" i="2"/>
  <c r="L2192" i="2"/>
  <c r="K2192" i="2"/>
  <c r="J2192" i="2"/>
  <c r="K7251" i="2" s="1"/>
  <c r="I2192" i="2"/>
  <c r="L7251" i="2" s="1"/>
  <c r="G2192" i="2"/>
  <c r="T2191" i="2"/>
  <c r="S2191" i="2"/>
  <c r="R2191" i="2"/>
  <c r="Q2191" i="2"/>
  <c r="P2191" i="2"/>
  <c r="O2191" i="2"/>
  <c r="N2191" i="2"/>
  <c r="L2191" i="2"/>
  <c r="K2191" i="2"/>
  <c r="J2191" i="2"/>
  <c r="K6230" i="2" s="1"/>
  <c r="I2191" i="2"/>
  <c r="L6230" i="2" s="1"/>
  <c r="G2191" i="2"/>
  <c r="T2190" i="2"/>
  <c r="S2190" i="2"/>
  <c r="R2190" i="2"/>
  <c r="Q2190" i="2"/>
  <c r="P2190" i="2"/>
  <c r="O2190" i="2"/>
  <c r="N2190" i="2"/>
  <c r="M2190" i="2"/>
  <c r="L2190" i="2"/>
  <c r="M7962" i="2" s="1"/>
  <c r="K2190" i="2"/>
  <c r="J2190" i="2"/>
  <c r="K7962" i="2" s="1"/>
  <c r="I2190" i="2"/>
  <c r="L7962" i="2" s="1"/>
  <c r="G2190" i="2"/>
  <c r="T2189" i="2"/>
  <c r="S2189" i="2"/>
  <c r="R2189" i="2"/>
  <c r="Q2189" i="2"/>
  <c r="P2189" i="2"/>
  <c r="O2189" i="2"/>
  <c r="N2189" i="2"/>
  <c r="L2189" i="2"/>
  <c r="K2189" i="2"/>
  <c r="J2189" i="2"/>
  <c r="K8937" i="2" s="1"/>
  <c r="I2189" i="2"/>
  <c r="L8937" i="2" s="1"/>
  <c r="G2189" i="2"/>
  <c r="T2188" i="2"/>
  <c r="S2188" i="2"/>
  <c r="R2188" i="2"/>
  <c r="Q2188" i="2"/>
  <c r="P2188" i="2"/>
  <c r="O2188" i="2"/>
  <c r="N2188" i="2"/>
  <c r="M2188" i="2"/>
  <c r="L2188" i="2"/>
  <c r="K2188" i="2"/>
  <c r="J2188" i="2"/>
  <c r="K9655" i="2" s="1"/>
  <c r="I2188" i="2"/>
  <c r="L9655" i="2" s="1"/>
  <c r="G2188" i="2"/>
  <c r="T2187" i="2"/>
  <c r="S2187" i="2"/>
  <c r="R2187" i="2"/>
  <c r="Q2187" i="2"/>
  <c r="P2187" i="2"/>
  <c r="O2187" i="2"/>
  <c r="N2187" i="2"/>
  <c r="M2187" i="2"/>
  <c r="L2187" i="2"/>
  <c r="K2187" i="2"/>
  <c r="J2187" i="2"/>
  <c r="K8108" i="2" s="1"/>
  <c r="I2187" i="2"/>
  <c r="L8108" i="2" s="1"/>
  <c r="G2187" i="2"/>
  <c r="T2186" i="2"/>
  <c r="S2186" i="2"/>
  <c r="R2186" i="2"/>
  <c r="Q2186" i="2"/>
  <c r="P2186" i="2"/>
  <c r="O2186" i="2"/>
  <c r="N2186" i="2"/>
  <c r="M2186" i="2"/>
  <c r="L2186" i="2"/>
  <c r="K2186" i="2"/>
  <c r="J2186" i="2"/>
  <c r="K6425" i="2" s="1"/>
  <c r="I2186" i="2"/>
  <c r="L6425" i="2" s="1"/>
  <c r="G2186" i="2"/>
  <c r="T2185" i="2"/>
  <c r="S2185" i="2"/>
  <c r="R2185" i="2"/>
  <c r="Q2185" i="2"/>
  <c r="P2185" i="2"/>
  <c r="O2185" i="2"/>
  <c r="N2185" i="2"/>
  <c r="M2185" i="2"/>
  <c r="K2185" i="2"/>
  <c r="J2185" i="2"/>
  <c r="K7422" i="2" s="1"/>
  <c r="I2185" i="2"/>
  <c r="L7422" i="2" s="1"/>
  <c r="G2185" i="2"/>
  <c r="T2184" i="2"/>
  <c r="S2184" i="2"/>
  <c r="R2184" i="2"/>
  <c r="Q2184" i="2"/>
  <c r="P2184" i="2"/>
  <c r="O2184" i="2"/>
  <c r="N2184" i="2"/>
  <c r="M2184" i="2"/>
  <c r="K2184" i="2"/>
  <c r="J2184" i="2"/>
  <c r="K8279" i="2" s="1"/>
  <c r="I2184" i="2"/>
  <c r="L8279" i="2" s="1"/>
  <c r="G2184" i="2"/>
  <c r="T2183" i="2"/>
  <c r="S2183" i="2"/>
  <c r="R2183" i="2"/>
  <c r="Q2183" i="2"/>
  <c r="P2183" i="2"/>
  <c r="O2183" i="2"/>
  <c r="N2183" i="2"/>
  <c r="L2183" i="2"/>
  <c r="K2183" i="2"/>
  <c r="J2183" i="2"/>
  <c r="K8688" i="2" s="1"/>
  <c r="I2183" i="2"/>
  <c r="L8688" i="2" s="1"/>
  <c r="G2183" i="2"/>
  <c r="T2182" i="2"/>
  <c r="S2182" i="2"/>
  <c r="R2182" i="2"/>
  <c r="Q2182" i="2"/>
  <c r="P2182" i="2"/>
  <c r="O2182" i="2"/>
  <c r="N2182" i="2"/>
  <c r="M2182" i="2"/>
  <c r="L2182" i="2"/>
  <c r="M9161" i="2" s="1"/>
  <c r="K2182" i="2"/>
  <c r="J2182" i="2"/>
  <c r="K9161" i="2" s="1"/>
  <c r="I2182" i="2"/>
  <c r="L9161" i="2" s="1"/>
  <c r="G2182" i="2"/>
  <c r="T2181" i="2"/>
  <c r="S2181" i="2"/>
  <c r="R2181" i="2"/>
  <c r="Q2181" i="2"/>
  <c r="P2181" i="2"/>
  <c r="O2181" i="2"/>
  <c r="N2181" i="2"/>
  <c r="L2181" i="2"/>
  <c r="K2181" i="2"/>
  <c r="J2181" i="2"/>
  <c r="K9245" i="2" s="1"/>
  <c r="I2181" i="2"/>
  <c r="L9245" i="2" s="1"/>
  <c r="G2181" i="2"/>
  <c r="T2180" i="2"/>
  <c r="S2180" i="2"/>
  <c r="R2180" i="2"/>
  <c r="Q2180" i="2"/>
  <c r="P2180" i="2"/>
  <c r="O2180" i="2"/>
  <c r="N2180" i="2"/>
  <c r="L2180" i="2"/>
  <c r="K2180" i="2"/>
  <c r="J2180" i="2"/>
  <c r="K7157" i="2" s="1"/>
  <c r="I2180" i="2"/>
  <c r="L7157" i="2" s="1"/>
  <c r="G2180" i="2"/>
  <c r="T2179" i="2"/>
  <c r="S2179" i="2"/>
  <c r="R2179" i="2"/>
  <c r="Q2179" i="2"/>
  <c r="P2179" i="2"/>
  <c r="O2179" i="2"/>
  <c r="N2179" i="2"/>
  <c r="M2179" i="2"/>
  <c r="L2179" i="2"/>
  <c r="K2179" i="2"/>
  <c r="J2179" i="2"/>
  <c r="K8369" i="2" s="1"/>
  <c r="I2179" i="2"/>
  <c r="L8369" i="2" s="1"/>
  <c r="G2179" i="2"/>
  <c r="T2178" i="2"/>
  <c r="S2178" i="2"/>
  <c r="R2178" i="2"/>
  <c r="Q2178" i="2"/>
  <c r="P2178" i="2"/>
  <c r="O2178" i="2"/>
  <c r="N2178" i="2"/>
  <c r="M2178" i="2"/>
  <c r="L2178" i="2"/>
  <c r="K2178" i="2"/>
  <c r="J2178" i="2"/>
  <c r="K8853" i="2" s="1"/>
  <c r="I2178" i="2"/>
  <c r="L8853" i="2" s="1"/>
  <c r="G2178" i="2"/>
  <c r="T2177" i="2"/>
  <c r="S2177" i="2"/>
  <c r="R2177" i="2"/>
  <c r="Q2177" i="2"/>
  <c r="P2177" i="2"/>
  <c r="O2177" i="2"/>
  <c r="N2177" i="2"/>
  <c r="M2177" i="2"/>
  <c r="L2177" i="2"/>
  <c r="K2177" i="2"/>
  <c r="J2177" i="2"/>
  <c r="K9613" i="2" s="1"/>
  <c r="I2177" i="2"/>
  <c r="L9613" i="2" s="1"/>
  <c r="G2177" i="2"/>
  <c r="T2176" i="2"/>
  <c r="S2176" i="2"/>
  <c r="R2176" i="2"/>
  <c r="Q2176" i="2"/>
  <c r="P2176" i="2"/>
  <c r="O2176" i="2"/>
  <c r="N2176" i="2"/>
  <c r="M2176" i="2"/>
  <c r="L2176" i="2"/>
  <c r="K2176" i="2"/>
  <c r="J2176" i="2"/>
  <c r="K6325" i="2" s="1"/>
  <c r="I2176" i="2"/>
  <c r="L6325" i="2" s="1"/>
  <c r="G2176" i="2"/>
  <c r="T2175" i="2"/>
  <c r="S2175" i="2"/>
  <c r="R2175" i="2"/>
  <c r="Q2175" i="2"/>
  <c r="P2175" i="2"/>
  <c r="O2175" i="2"/>
  <c r="N2175" i="2"/>
  <c r="M2175" i="2"/>
  <c r="L2175" i="2"/>
  <c r="K2175" i="2"/>
  <c r="J2175" i="2"/>
  <c r="K9566" i="2" s="1"/>
  <c r="I2175" i="2"/>
  <c r="L9566" i="2" s="1"/>
  <c r="G2175" i="2"/>
  <c r="T2174" i="2"/>
  <c r="S2174" i="2"/>
  <c r="R2174" i="2"/>
  <c r="Q2174" i="2"/>
  <c r="P2174" i="2"/>
  <c r="O2174" i="2"/>
  <c r="N2174" i="2"/>
  <c r="M2174" i="2"/>
  <c r="L2174" i="2"/>
  <c r="K2174" i="2"/>
  <c r="J2174" i="2"/>
  <c r="K7376" i="2" s="1"/>
  <c r="I2174" i="2"/>
  <c r="L7376" i="2" s="1"/>
  <c r="G2174" i="2"/>
  <c r="T2173" i="2"/>
  <c r="S2173" i="2"/>
  <c r="R2173" i="2"/>
  <c r="Q2173" i="2"/>
  <c r="P2173" i="2"/>
  <c r="O2173" i="2"/>
  <c r="N2173" i="2"/>
  <c r="M2173" i="2"/>
  <c r="L2173" i="2"/>
  <c r="K2173" i="2"/>
  <c r="J2173" i="2"/>
  <c r="K6180" i="2" s="1"/>
  <c r="I2173" i="2"/>
  <c r="L6180" i="2" s="1"/>
  <c r="G2173" i="2"/>
  <c r="T2172" i="2"/>
  <c r="S2172" i="2"/>
  <c r="R2172" i="2"/>
  <c r="Q2172" i="2"/>
  <c r="P2172" i="2"/>
  <c r="O2172" i="2"/>
  <c r="N2172" i="2"/>
  <c r="M2172" i="2"/>
  <c r="L2172" i="2"/>
  <c r="K2172" i="2"/>
  <c r="J2172" i="2"/>
  <c r="K8446" i="2" s="1"/>
  <c r="I2172" i="2"/>
  <c r="L8446" i="2" s="1"/>
  <c r="G2172" i="2"/>
  <c r="T2171" i="2"/>
  <c r="S2171" i="2"/>
  <c r="R2171" i="2"/>
  <c r="Q2171" i="2"/>
  <c r="P2171" i="2"/>
  <c r="O2171" i="2"/>
  <c r="N2171" i="2"/>
  <c r="M2171" i="2"/>
  <c r="L2171" i="2"/>
  <c r="K2171" i="2"/>
  <c r="J2171" i="2"/>
  <c r="K6964" i="2" s="1"/>
  <c r="I2171" i="2"/>
  <c r="L6964" i="2" s="1"/>
  <c r="G2171" i="2"/>
  <c r="T2170" i="2"/>
  <c r="S2170" i="2"/>
  <c r="R2170" i="2"/>
  <c r="Q2170" i="2"/>
  <c r="P2170" i="2"/>
  <c r="O2170" i="2"/>
  <c r="N2170" i="2"/>
  <c r="L2170" i="2"/>
  <c r="K2170" i="2"/>
  <c r="J2170" i="2"/>
  <c r="K9029" i="2" s="1"/>
  <c r="I2170" i="2"/>
  <c r="L9029" i="2" s="1"/>
  <c r="G2170" i="2"/>
  <c r="T2169" i="2"/>
  <c r="S2169" i="2"/>
  <c r="R2169" i="2"/>
  <c r="Q2169" i="2"/>
  <c r="P2169" i="2"/>
  <c r="O2169" i="2"/>
  <c r="N2169" i="2"/>
  <c r="L2169" i="2"/>
  <c r="K2169" i="2"/>
  <c r="J2169" i="2"/>
  <c r="K7389" i="2" s="1"/>
  <c r="I2169" i="2"/>
  <c r="L7389" i="2" s="1"/>
  <c r="M3125" i="2" s="1"/>
  <c r="G2169" i="2"/>
  <c r="T2168" i="2"/>
  <c r="S2168" i="2"/>
  <c r="R2168" i="2"/>
  <c r="Q2168" i="2"/>
  <c r="P2168" i="2"/>
  <c r="O2168" i="2"/>
  <c r="N2168" i="2"/>
  <c r="M2168" i="2"/>
  <c r="L2168" i="2"/>
  <c r="M9452" i="2" s="1"/>
  <c r="K2168" i="2"/>
  <c r="J2168" i="2"/>
  <c r="K9452" i="2" s="1"/>
  <c r="I2168" i="2"/>
  <c r="L9452" i="2" s="1"/>
  <c r="G2168" i="2"/>
  <c r="T2167" i="2"/>
  <c r="S2167" i="2"/>
  <c r="R2167" i="2"/>
  <c r="Q2167" i="2"/>
  <c r="P2167" i="2"/>
  <c r="O2167" i="2"/>
  <c r="N2167" i="2"/>
  <c r="M2167" i="2"/>
  <c r="L2167" i="2"/>
  <c r="K2167" i="2"/>
  <c r="J2167" i="2"/>
  <c r="K6853" i="2" s="1"/>
  <c r="I2167" i="2"/>
  <c r="L6853" i="2" s="1"/>
  <c r="G2167" i="2"/>
  <c r="T2166" i="2"/>
  <c r="S2166" i="2"/>
  <c r="R2166" i="2"/>
  <c r="Q2166" i="2"/>
  <c r="P2166" i="2"/>
  <c r="O2166" i="2"/>
  <c r="N2166" i="2"/>
  <c r="L2166" i="2"/>
  <c r="K2166" i="2"/>
  <c r="J2166" i="2"/>
  <c r="K8368" i="2" s="1"/>
  <c r="I2166" i="2"/>
  <c r="L8368" i="2" s="1"/>
  <c r="G2166" i="2"/>
  <c r="T2165" i="2"/>
  <c r="S2165" i="2"/>
  <c r="R2165" i="2"/>
  <c r="Q2165" i="2"/>
  <c r="P2165" i="2"/>
  <c r="O2165" i="2"/>
  <c r="N2165" i="2"/>
  <c r="L2165" i="2"/>
  <c r="K2165" i="2"/>
  <c r="J2165" i="2"/>
  <c r="K8045" i="2" s="1"/>
  <c r="I2165" i="2"/>
  <c r="L8045" i="2" s="1"/>
  <c r="G2165" i="2"/>
  <c r="T2164" i="2"/>
  <c r="S2164" i="2"/>
  <c r="R2164" i="2"/>
  <c r="Q2164" i="2"/>
  <c r="P2164" i="2"/>
  <c r="O2164" i="2"/>
  <c r="N2164" i="2"/>
  <c r="L2164" i="2"/>
  <c r="K2164" i="2"/>
  <c r="J2164" i="2"/>
  <c r="K8379" i="2" s="1"/>
  <c r="I2164" i="2"/>
  <c r="L8379" i="2" s="1"/>
  <c r="G2164" i="2"/>
  <c r="T2163" i="2"/>
  <c r="S2163" i="2"/>
  <c r="R2163" i="2"/>
  <c r="Q2163" i="2"/>
  <c r="P2163" i="2"/>
  <c r="O2163" i="2"/>
  <c r="N2163" i="2"/>
  <c r="L2163" i="2"/>
  <c r="K2163" i="2"/>
  <c r="J2163" i="2"/>
  <c r="K6280" i="2" s="1"/>
  <c r="I2163" i="2"/>
  <c r="L6280" i="2" s="1"/>
  <c r="G2163" i="2"/>
  <c r="T2162" i="2"/>
  <c r="S2162" i="2"/>
  <c r="R2162" i="2"/>
  <c r="Q2162" i="2"/>
  <c r="P2162" i="2"/>
  <c r="O2162" i="2"/>
  <c r="N2162" i="2"/>
  <c r="M2162" i="2"/>
  <c r="L2162" i="2"/>
  <c r="K2162" i="2"/>
  <c r="J2162" i="2"/>
  <c r="K9186" i="2" s="1"/>
  <c r="I2162" i="2"/>
  <c r="L9186" i="2" s="1"/>
  <c r="G2162" i="2"/>
  <c r="T2161" i="2"/>
  <c r="S2161" i="2"/>
  <c r="R2161" i="2"/>
  <c r="Q2161" i="2"/>
  <c r="P2161" i="2"/>
  <c r="O2161" i="2"/>
  <c r="N2161" i="2"/>
  <c r="L2161" i="2"/>
  <c r="M6336" i="2" s="1"/>
  <c r="K2161" i="2"/>
  <c r="J2161" i="2"/>
  <c r="K6336" i="2" s="1"/>
  <c r="I2161" i="2"/>
  <c r="L6336" i="2" s="1"/>
  <c r="G2161" i="2"/>
  <c r="T2160" i="2"/>
  <c r="S2160" i="2"/>
  <c r="R2160" i="2"/>
  <c r="Q2160" i="2"/>
  <c r="P2160" i="2"/>
  <c r="O2160" i="2"/>
  <c r="N2160" i="2"/>
  <c r="M2160" i="2"/>
  <c r="K2160" i="2"/>
  <c r="J2160" i="2"/>
  <c r="K7659" i="2" s="1"/>
  <c r="I2160" i="2"/>
  <c r="L7659" i="2" s="1"/>
  <c r="G2160" i="2"/>
  <c r="T2159" i="2"/>
  <c r="S2159" i="2"/>
  <c r="R2159" i="2"/>
  <c r="Q2159" i="2"/>
  <c r="P2159" i="2"/>
  <c r="O2159" i="2"/>
  <c r="N2159" i="2"/>
  <c r="M2159" i="2"/>
  <c r="L2159" i="2"/>
  <c r="K2159" i="2"/>
  <c r="J2159" i="2"/>
  <c r="K7759" i="2" s="1"/>
  <c r="I2159" i="2"/>
  <c r="L7759" i="2" s="1"/>
  <c r="G2159" i="2"/>
  <c r="T2158" i="2"/>
  <c r="S2158" i="2"/>
  <c r="R2158" i="2"/>
  <c r="Q2158" i="2"/>
  <c r="P2158" i="2"/>
  <c r="O2158" i="2"/>
  <c r="N2158" i="2"/>
  <c r="L2158" i="2"/>
  <c r="K2158" i="2"/>
  <c r="J2158" i="2"/>
  <c r="K7057" i="2" s="1"/>
  <c r="I2158" i="2"/>
  <c r="L7057" i="2" s="1"/>
  <c r="G2158" i="2"/>
  <c r="T2157" i="2"/>
  <c r="S2157" i="2"/>
  <c r="R2157" i="2"/>
  <c r="Q2157" i="2"/>
  <c r="P2157" i="2"/>
  <c r="O2157" i="2"/>
  <c r="N2157" i="2"/>
  <c r="L2157" i="2"/>
  <c r="M7642" i="2" s="1"/>
  <c r="K2157" i="2"/>
  <c r="J2157" i="2"/>
  <c r="K7642" i="2" s="1"/>
  <c r="I2157" i="2"/>
  <c r="L7642" i="2" s="1"/>
  <c r="G2157" i="2"/>
  <c r="T2156" i="2"/>
  <c r="S2156" i="2"/>
  <c r="R2156" i="2"/>
  <c r="Q2156" i="2"/>
  <c r="P2156" i="2"/>
  <c r="O2156" i="2"/>
  <c r="N2156" i="2"/>
  <c r="M2156" i="2"/>
  <c r="L2156" i="2"/>
  <c r="K2156" i="2"/>
  <c r="J2156" i="2"/>
  <c r="K6163" i="2" s="1"/>
  <c r="I2156" i="2"/>
  <c r="L6163" i="2" s="1"/>
  <c r="G2156" i="2"/>
  <c r="T2155" i="2"/>
  <c r="S2155" i="2"/>
  <c r="R2155" i="2"/>
  <c r="Q2155" i="2"/>
  <c r="P2155" i="2"/>
  <c r="O2155" i="2"/>
  <c r="N2155" i="2"/>
  <c r="M2155" i="2"/>
  <c r="L2155" i="2"/>
  <c r="K2155" i="2"/>
  <c r="J2155" i="2"/>
  <c r="K7375" i="2" s="1"/>
  <c r="I2155" i="2"/>
  <c r="L7375" i="2" s="1"/>
  <c r="G2155" i="2"/>
  <c r="T2154" i="2"/>
  <c r="S2154" i="2"/>
  <c r="R2154" i="2"/>
  <c r="Q2154" i="2"/>
  <c r="P2154" i="2"/>
  <c r="O2154" i="2"/>
  <c r="N2154" i="2"/>
  <c r="M2154" i="2"/>
  <c r="L2154" i="2"/>
  <c r="K2154" i="2"/>
  <c r="J2154" i="2"/>
  <c r="K7250" i="2" s="1"/>
  <c r="I2154" i="2"/>
  <c r="L7250" i="2" s="1"/>
  <c r="G2154" i="2"/>
  <c r="T2153" i="2"/>
  <c r="S2153" i="2"/>
  <c r="R2153" i="2"/>
  <c r="Q2153" i="2"/>
  <c r="P2153" i="2"/>
  <c r="O2153" i="2"/>
  <c r="N2153" i="2"/>
  <c r="L2153" i="2"/>
  <c r="K2153" i="2"/>
  <c r="J2153" i="2"/>
  <c r="K7277" i="2" s="1"/>
  <c r="I2153" i="2"/>
  <c r="L7277" i="2" s="1"/>
  <c r="M2738" i="2" s="1"/>
  <c r="G2153" i="2"/>
  <c r="T2152" i="2"/>
  <c r="S2152" i="2"/>
  <c r="R2152" i="2"/>
  <c r="Q2152" i="2"/>
  <c r="P2152" i="2"/>
  <c r="O2152" i="2"/>
  <c r="N2152" i="2"/>
  <c r="L2152" i="2"/>
  <c r="K2152" i="2"/>
  <c r="J2152" i="2"/>
  <c r="K8952" i="2" s="1"/>
  <c r="I2152" i="2"/>
  <c r="L8952" i="2" s="1"/>
  <c r="G2152" i="2"/>
  <c r="T2151" i="2"/>
  <c r="S2151" i="2"/>
  <c r="R2151" i="2"/>
  <c r="Q2151" i="2"/>
  <c r="P2151" i="2"/>
  <c r="O2151" i="2"/>
  <c r="N2151" i="2"/>
  <c r="L2151" i="2"/>
  <c r="K2151" i="2"/>
  <c r="J2151" i="2"/>
  <c r="K6007" i="2" s="1"/>
  <c r="I2151" i="2"/>
  <c r="L6007" i="2" s="1"/>
  <c r="M775" i="2" s="1"/>
  <c r="G2151" i="2"/>
  <c r="T2150" i="2"/>
  <c r="S2150" i="2"/>
  <c r="R2150" i="2"/>
  <c r="Q2150" i="2"/>
  <c r="P2150" i="2"/>
  <c r="O2150" i="2"/>
  <c r="N2150" i="2"/>
  <c r="L2150" i="2"/>
  <c r="K2150" i="2"/>
  <c r="J2150" i="2"/>
  <c r="K8273" i="2" s="1"/>
  <c r="I2150" i="2"/>
  <c r="L8273" i="2" s="1"/>
  <c r="G2150" i="2"/>
  <c r="T2149" i="2"/>
  <c r="S2149" i="2"/>
  <c r="R2149" i="2"/>
  <c r="Q2149" i="2"/>
  <c r="P2149" i="2"/>
  <c r="O2149" i="2"/>
  <c r="N2149" i="2"/>
  <c r="L2149" i="2"/>
  <c r="K2149" i="2"/>
  <c r="J2149" i="2"/>
  <c r="K7626" i="2" s="1"/>
  <c r="I2149" i="2"/>
  <c r="L7626" i="2" s="1"/>
  <c r="M3549" i="2" s="1"/>
  <c r="G2149" i="2"/>
  <c r="T2148" i="2"/>
  <c r="S2148" i="2"/>
  <c r="R2148" i="2"/>
  <c r="Q2148" i="2"/>
  <c r="P2148" i="2"/>
  <c r="O2148" i="2"/>
  <c r="N2148" i="2"/>
  <c r="M2148" i="2"/>
  <c r="L2148" i="2"/>
  <c r="K2148" i="2"/>
  <c r="J2148" i="2"/>
  <c r="K8224" i="2" s="1"/>
  <c r="I2148" i="2"/>
  <c r="L8224" i="2" s="1"/>
  <c r="G2148" i="2"/>
  <c r="T2147" i="2"/>
  <c r="S2147" i="2"/>
  <c r="R2147" i="2"/>
  <c r="Q2147" i="2"/>
  <c r="P2147" i="2"/>
  <c r="O2147" i="2"/>
  <c r="N2147" i="2"/>
  <c r="M2147" i="2"/>
  <c r="L2147" i="2"/>
  <c r="K2147" i="2"/>
  <c r="J2147" i="2"/>
  <c r="K6381" i="2" s="1"/>
  <c r="I2147" i="2"/>
  <c r="L6381" i="2" s="1"/>
  <c r="G2147" i="2"/>
  <c r="T2146" i="2"/>
  <c r="S2146" i="2"/>
  <c r="R2146" i="2"/>
  <c r="Q2146" i="2"/>
  <c r="P2146" i="2"/>
  <c r="O2146" i="2"/>
  <c r="N2146" i="2"/>
  <c r="M2146" i="2"/>
  <c r="L2146" i="2"/>
  <c r="K2146" i="2"/>
  <c r="J2146" i="2"/>
  <c r="K9587" i="2" s="1"/>
  <c r="I2146" i="2"/>
  <c r="L9587" i="2" s="1"/>
  <c r="G2146" i="2"/>
  <c r="T2145" i="2"/>
  <c r="S2145" i="2"/>
  <c r="R2145" i="2"/>
  <c r="Q2145" i="2"/>
  <c r="P2145" i="2"/>
  <c r="O2145" i="2"/>
  <c r="N2145" i="2"/>
  <c r="M2145" i="2"/>
  <c r="L2145" i="2"/>
  <c r="K2145" i="2"/>
  <c r="J2145" i="2"/>
  <c r="K8951" i="2" s="1"/>
  <c r="I2145" i="2"/>
  <c r="L8951" i="2" s="1"/>
  <c r="G2145" i="2"/>
  <c r="T2144" i="2"/>
  <c r="S2144" i="2"/>
  <c r="R2144" i="2"/>
  <c r="Q2144" i="2"/>
  <c r="P2144" i="2"/>
  <c r="O2144" i="2"/>
  <c r="N2144" i="2"/>
  <c r="M2144" i="2"/>
  <c r="K2144" i="2"/>
  <c r="J2144" i="2"/>
  <c r="K7191" i="2" s="1"/>
  <c r="I2144" i="2"/>
  <c r="L7191" i="2" s="1"/>
  <c r="G2144" i="2"/>
  <c r="T2143" i="2"/>
  <c r="S2143" i="2"/>
  <c r="R2143" i="2"/>
  <c r="Q2143" i="2"/>
  <c r="P2143" i="2"/>
  <c r="O2143" i="2"/>
  <c r="N2143" i="2"/>
  <c r="L2143" i="2"/>
  <c r="K2143" i="2"/>
  <c r="J2143" i="2"/>
  <c r="K6078" i="2" s="1"/>
  <c r="I2143" i="2"/>
  <c r="L6078" i="2" s="1"/>
  <c r="G2143" i="2"/>
  <c r="T2142" i="2"/>
  <c r="S2142" i="2"/>
  <c r="R2142" i="2"/>
  <c r="Q2142" i="2"/>
  <c r="P2142" i="2"/>
  <c r="O2142" i="2"/>
  <c r="N2142" i="2"/>
  <c r="L2142" i="2"/>
  <c r="K2142" i="2"/>
  <c r="J2142" i="2"/>
  <c r="K7046" i="2" s="1"/>
  <c r="M1802" i="2" s="1"/>
  <c r="I2142" i="2"/>
  <c r="L7046" i="2" s="1"/>
  <c r="G2142" i="2"/>
  <c r="T2141" i="2"/>
  <c r="S2141" i="2"/>
  <c r="R2141" i="2"/>
  <c r="Q2141" i="2"/>
  <c r="P2141" i="2"/>
  <c r="O2141" i="2"/>
  <c r="N2141" i="2"/>
  <c r="L2141" i="2"/>
  <c r="M7798" i="2" s="1"/>
  <c r="K2141" i="2"/>
  <c r="J2141" i="2"/>
  <c r="K7798" i="2" s="1"/>
  <c r="I2141" i="2"/>
  <c r="L7798" i="2" s="1"/>
  <c r="G2141" i="2"/>
  <c r="T2140" i="2"/>
  <c r="S2140" i="2"/>
  <c r="R2140" i="2"/>
  <c r="Q2140" i="2"/>
  <c r="P2140" i="2"/>
  <c r="O2140" i="2"/>
  <c r="N2140" i="2"/>
  <c r="L2140" i="2"/>
  <c r="K2140" i="2"/>
  <c r="J2140" i="2"/>
  <c r="K9491" i="2" s="1"/>
  <c r="I2140" i="2"/>
  <c r="L9491" i="2" s="1"/>
  <c r="G2140" i="2"/>
  <c r="T2139" i="2"/>
  <c r="S2139" i="2"/>
  <c r="R2139" i="2"/>
  <c r="Q2139" i="2"/>
  <c r="P2139" i="2"/>
  <c r="O2139" i="2"/>
  <c r="N2139" i="2"/>
  <c r="L2139" i="2"/>
  <c r="K2139" i="2"/>
  <c r="J2139" i="2"/>
  <c r="K8607" i="2" s="1"/>
  <c r="I2139" i="2"/>
  <c r="L8607" i="2" s="1"/>
  <c r="G2139" i="2"/>
  <c r="T2138" i="2"/>
  <c r="S2138" i="2"/>
  <c r="R2138" i="2"/>
  <c r="Q2138" i="2"/>
  <c r="P2138" i="2"/>
  <c r="O2138" i="2"/>
  <c r="N2138" i="2"/>
  <c r="L2138" i="2"/>
  <c r="K2138" i="2"/>
  <c r="J2138" i="2"/>
  <c r="K7249" i="2" s="1"/>
  <c r="I2138" i="2"/>
  <c r="L7249" i="2" s="1"/>
  <c r="G2138" i="2"/>
  <c r="T2137" i="2"/>
  <c r="S2137" i="2"/>
  <c r="R2137" i="2"/>
  <c r="Q2137" i="2"/>
  <c r="P2137" i="2"/>
  <c r="O2137" i="2"/>
  <c r="N2137" i="2"/>
  <c r="M2137" i="2"/>
  <c r="L2137" i="2"/>
  <c r="K2137" i="2"/>
  <c r="J2137" i="2"/>
  <c r="K7933" i="2" s="1"/>
  <c r="I2137" i="2"/>
  <c r="L7933" i="2" s="1"/>
  <c r="G2137" i="2"/>
  <c r="T2136" i="2"/>
  <c r="S2136" i="2"/>
  <c r="R2136" i="2"/>
  <c r="Q2136" i="2"/>
  <c r="P2136" i="2"/>
  <c r="O2136" i="2"/>
  <c r="N2136" i="2"/>
  <c r="L2136" i="2"/>
  <c r="K2136" i="2"/>
  <c r="J2136" i="2"/>
  <c r="K7512" i="2" s="1"/>
  <c r="I2136" i="2"/>
  <c r="L7512" i="2" s="1"/>
  <c r="G2136" i="2"/>
  <c r="T2135" i="2"/>
  <c r="S2135" i="2"/>
  <c r="R2135" i="2"/>
  <c r="Q2135" i="2"/>
  <c r="P2135" i="2"/>
  <c r="O2135" i="2"/>
  <c r="N2135" i="2"/>
  <c r="L2135" i="2"/>
  <c r="K2135" i="2"/>
  <c r="J2135" i="2"/>
  <c r="K6203" i="2" s="1"/>
  <c r="I2135" i="2"/>
  <c r="L6203" i="2" s="1"/>
  <c r="G2135" i="2"/>
  <c r="T2134" i="2"/>
  <c r="S2134" i="2"/>
  <c r="R2134" i="2"/>
  <c r="Q2134" i="2"/>
  <c r="P2134" i="2"/>
  <c r="O2134" i="2"/>
  <c r="N2134" i="2"/>
  <c r="L2134" i="2"/>
  <c r="K2134" i="2"/>
  <c r="J2134" i="2"/>
  <c r="K7812" i="2" s="1"/>
  <c r="I2134" i="2"/>
  <c r="L7812" i="2" s="1"/>
  <c r="G2134" i="2"/>
  <c r="T2133" i="2"/>
  <c r="S2133" i="2"/>
  <c r="R2133" i="2"/>
  <c r="Q2133" i="2"/>
  <c r="P2133" i="2"/>
  <c r="O2133" i="2"/>
  <c r="N2133" i="2"/>
  <c r="M2133" i="2"/>
  <c r="L2133" i="2"/>
  <c r="K2133" i="2"/>
  <c r="J2133" i="2"/>
  <c r="K6615" i="2" s="1"/>
  <c r="I2133" i="2"/>
  <c r="L6615" i="2" s="1"/>
  <c r="G2133" i="2"/>
  <c r="T2132" i="2"/>
  <c r="S2132" i="2"/>
  <c r="R2132" i="2"/>
  <c r="Q2132" i="2"/>
  <c r="P2132" i="2"/>
  <c r="O2132" i="2"/>
  <c r="N2132" i="2"/>
  <c r="M2132" i="2"/>
  <c r="L2132" i="2"/>
  <c r="K2132" i="2"/>
  <c r="J2132" i="2"/>
  <c r="K7483" i="2" s="1"/>
  <c r="I2132" i="2"/>
  <c r="L7483" i="2" s="1"/>
  <c r="G2132" i="2"/>
  <c r="T2131" i="2"/>
  <c r="S2131" i="2"/>
  <c r="R2131" i="2"/>
  <c r="Q2131" i="2"/>
  <c r="P2131" i="2"/>
  <c r="O2131" i="2"/>
  <c r="N2131" i="2"/>
  <c r="M2131" i="2"/>
  <c r="L2131" i="2"/>
  <c r="K2131" i="2"/>
  <c r="J2131" i="2"/>
  <c r="K8826" i="2" s="1"/>
  <c r="I2131" i="2"/>
  <c r="L8826" i="2" s="1"/>
  <c r="G2131" i="2"/>
  <c r="T2130" i="2"/>
  <c r="S2130" i="2"/>
  <c r="R2130" i="2"/>
  <c r="Q2130" i="2"/>
  <c r="P2130" i="2"/>
  <c r="O2130" i="2"/>
  <c r="N2130" i="2"/>
  <c r="L2130" i="2"/>
  <c r="K2130" i="2"/>
  <c r="J2130" i="2"/>
  <c r="K7909" i="2" s="1"/>
  <c r="I2130" i="2"/>
  <c r="L7909" i="2" s="1"/>
  <c r="G2130" i="2"/>
  <c r="T2129" i="2"/>
  <c r="S2129" i="2"/>
  <c r="R2129" i="2"/>
  <c r="Q2129" i="2"/>
  <c r="P2129" i="2"/>
  <c r="O2129" i="2"/>
  <c r="N2129" i="2"/>
  <c r="M2129" i="2"/>
  <c r="L2129" i="2"/>
  <c r="K2129" i="2"/>
  <c r="J2129" i="2"/>
  <c r="K6023" i="2" s="1"/>
  <c r="I2129" i="2"/>
  <c r="L6023" i="2" s="1"/>
  <c r="G2129" i="2"/>
  <c r="T2128" i="2"/>
  <c r="S2128" i="2"/>
  <c r="R2128" i="2"/>
  <c r="Q2128" i="2"/>
  <c r="P2128" i="2"/>
  <c r="O2128" i="2"/>
  <c r="N2128" i="2"/>
  <c r="M2128" i="2"/>
  <c r="L2128" i="2"/>
  <c r="K2128" i="2"/>
  <c r="J2128" i="2"/>
  <c r="K8808" i="2" s="1"/>
  <c r="I2128" i="2"/>
  <c r="L8808" i="2" s="1"/>
  <c r="G2128" i="2"/>
  <c r="T2127" i="2"/>
  <c r="S2127" i="2"/>
  <c r="R2127" i="2"/>
  <c r="Q2127" i="2"/>
  <c r="P2127" i="2"/>
  <c r="O2127" i="2"/>
  <c r="N2127" i="2"/>
  <c r="M2127" i="2"/>
  <c r="L2127" i="2"/>
  <c r="K2127" i="2"/>
  <c r="J2127" i="2"/>
  <c r="K9185" i="2" s="1"/>
  <c r="I2127" i="2"/>
  <c r="L9185" i="2" s="1"/>
  <c r="G2127" i="2"/>
  <c r="T2126" i="2"/>
  <c r="S2126" i="2"/>
  <c r="R2126" i="2"/>
  <c r="Q2126" i="2"/>
  <c r="P2126" i="2"/>
  <c r="O2126" i="2"/>
  <c r="N2126" i="2"/>
  <c r="M2126" i="2"/>
  <c r="L2126" i="2"/>
  <c r="K2126" i="2"/>
  <c r="J2126" i="2"/>
  <c r="K9200" i="2" s="1"/>
  <c r="I2126" i="2"/>
  <c r="L9200" i="2" s="1"/>
  <c r="G2126" i="2"/>
  <c r="T2125" i="2"/>
  <c r="S2125" i="2"/>
  <c r="R2125" i="2"/>
  <c r="Q2125" i="2"/>
  <c r="P2125" i="2"/>
  <c r="O2125" i="2"/>
  <c r="N2125" i="2"/>
  <c r="L2125" i="2"/>
  <c r="M7006" i="2" s="1"/>
  <c r="K2125" i="2"/>
  <c r="J2125" i="2"/>
  <c r="K7006" i="2" s="1"/>
  <c r="I2125" i="2"/>
  <c r="L7006" i="2" s="1"/>
  <c r="G2125" i="2"/>
  <c r="T2124" i="2"/>
  <c r="S2124" i="2"/>
  <c r="R2124" i="2"/>
  <c r="Q2124" i="2"/>
  <c r="P2124" i="2"/>
  <c r="O2124" i="2"/>
  <c r="N2124" i="2"/>
  <c r="L2124" i="2"/>
  <c r="K2124" i="2"/>
  <c r="J2124" i="2"/>
  <c r="K6828" i="2" s="1"/>
  <c r="M1812" i="2" s="1"/>
  <c r="I2124" i="2"/>
  <c r="L6828" i="2" s="1"/>
  <c r="G2124" i="2"/>
  <c r="T2123" i="2"/>
  <c r="S2123" i="2"/>
  <c r="R2123" i="2"/>
  <c r="Q2123" i="2"/>
  <c r="P2123" i="2"/>
  <c r="O2123" i="2"/>
  <c r="N2123" i="2"/>
  <c r="L2123" i="2"/>
  <c r="K2123" i="2"/>
  <c r="J2123" i="2"/>
  <c r="K6394" i="2" s="1"/>
  <c r="I2123" i="2"/>
  <c r="L6394" i="2" s="1"/>
  <c r="G2123" i="2"/>
  <c r="T2122" i="2"/>
  <c r="S2122" i="2"/>
  <c r="R2122" i="2"/>
  <c r="Q2122" i="2"/>
  <c r="P2122" i="2"/>
  <c r="O2122" i="2"/>
  <c r="N2122" i="2"/>
  <c r="L2122" i="2"/>
  <c r="K2122" i="2"/>
  <c r="J2122" i="2"/>
  <c r="K9199" i="2" s="1"/>
  <c r="I2122" i="2"/>
  <c r="L9199" i="2" s="1"/>
  <c r="G2122" i="2"/>
  <c r="T2121" i="2"/>
  <c r="S2121" i="2"/>
  <c r="R2121" i="2"/>
  <c r="Q2121" i="2"/>
  <c r="P2121" i="2"/>
  <c r="O2121" i="2"/>
  <c r="N2121" i="2"/>
  <c r="L2121" i="2"/>
  <c r="K2121" i="2"/>
  <c r="J2121" i="2"/>
  <c r="K7641" i="2" s="1"/>
  <c r="I2121" i="2"/>
  <c r="L7641" i="2" s="1"/>
  <c r="G2121" i="2"/>
  <c r="T2120" i="2"/>
  <c r="S2120" i="2"/>
  <c r="R2120" i="2"/>
  <c r="Q2120" i="2"/>
  <c r="P2120" i="2"/>
  <c r="O2120" i="2"/>
  <c r="N2120" i="2"/>
  <c r="M2120" i="2"/>
  <c r="L2120" i="2"/>
  <c r="K2120" i="2"/>
  <c r="J2120" i="2"/>
  <c r="K8207" i="2" s="1"/>
  <c r="I2120" i="2"/>
  <c r="L8207" i="2" s="1"/>
  <c r="G2120" i="2"/>
  <c r="T2119" i="2"/>
  <c r="S2119" i="2"/>
  <c r="R2119" i="2"/>
  <c r="Q2119" i="2"/>
  <c r="P2119" i="2"/>
  <c r="O2119" i="2"/>
  <c r="N2119" i="2"/>
  <c r="L2119" i="2"/>
  <c r="K2119" i="2"/>
  <c r="J2119" i="2"/>
  <c r="K8593" i="2" s="1"/>
  <c r="I2119" i="2"/>
  <c r="L8593" i="2" s="1"/>
  <c r="G2119" i="2"/>
  <c r="T2118" i="2"/>
  <c r="S2118" i="2"/>
  <c r="R2118" i="2"/>
  <c r="Q2118" i="2"/>
  <c r="P2118" i="2"/>
  <c r="O2118" i="2"/>
  <c r="N2118" i="2"/>
  <c r="M2118" i="2"/>
  <c r="L2118" i="2"/>
  <c r="K2118" i="2"/>
  <c r="J2118" i="2"/>
  <c r="K8728" i="2" s="1"/>
  <c r="I2118" i="2"/>
  <c r="L8728" i="2" s="1"/>
  <c r="G2118" i="2"/>
  <c r="T2117" i="2"/>
  <c r="S2117" i="2"/>
  <c r="R2117" i="2"/>
  <c r="Q2117" i="2"/>
  <c r="P2117" i="2"/>
  <c r="O2117" i="2"/>
  <c r="N2117" i="2"/>
  <c r="M2117" i="2"/>
  <c r="L2117" i="2"/>
  <c r="K2117" i="2"/>
  <c r="J2117" i="2"/>
  <c r="K6805" i="2" s="1"/>
  <c r="M1888" i="2" s="1"/>
  <c r="I2117" i="2"/>
  <c r="L6805" i="2" s="1"/>
  <c r="G2117" i="2"/>
  <c r="T2116" i="2"/>
  <c r="S2116" i="2"/>
  <c r="R2116" i="2"/>
  <c r="Q2116" i="2"/>
  <c r="P2116" i="2"/>
  <c r="O2116" i="2"/>
  <c r="N2116" i="2"/>
  <c r="M2116" i="2"/>
  <c r="L2116" i="2"/>
  <c r="K2116" i="2"/>
  <c r="J2116" i="2"/>
  <c r="K8336" i="2" s="1"/>
  <c r="I2116" i="2"/>
  <c r="L8336" i="2" s="1"/>
  <c r="G2116" i="2"/>
  <c r="T2115" i="2"/>
  <c r="S2115" i="2"/>
  <c r="R2115" i="2"/>
  <c r="Q2115" i="2"/>
  <c r="P2115" i="2"/>
  <c r="O2115" i="2"/>
  <c r="N2115" i="2"/>
  <c r="L2115" i="2"/>
  <c r="K2115" i="2"/>
  <c r="J2115" i="2"/>
  <c r="K8167" i="2" s="1"/>
  <c r="I2115" i="2"/>
  <c r="L8167" i="2" s="1"/>
  <c r="G2115" i="2"/>
  <c r="T2114" i="2"/>
  <c r="S2114" i="2"/>
  <c r="R2114" i="2"/>
  <c r="Q2114" i="2"/>
  <c r="P2114" i="2"/>
  <c r="O2114" i="2"/>
  <c r="N2114" i="2"/>
  <c r="L2114" i="2"/>
  <c r="K2114" i="2"/>
  <c r="J2114" i="2"/>
  <c r="K9490" i="2" s="1"/>
  <c r="I2114" i="2"/>
  <c r="L9490" i="2" s="1"/>
  <c r="G2114" i="2"/>
  <c r="T2113" i="2"/>
  <c r="S2113" i="2"/>
  <c r="R2113" i="2"/>
  <c r="Q2113" i="2"/>
  <c r="P2113" i="2"/>
  <c r="O2113" i="2"/>
  <c r="N2113" i="2"/>
  <c r="L2113" i="2"/>
  <c r="K2113" i="2"/>
  <c r="J2113" i="2"/>
  <c r="K9565" i="2" s="1"/>
  <c r="I2113" i="2"/>
  <c r="L9565" i="2" s="1"/>
  <c r="G2113" i="2"/>
  <c r="T2112" i="2"/>
  <c r="S2112" i="2"/>
  <c r="R2112" i="2"/>
  <c r="Q2112" i="2"/>
  <c r="P2112" i="2"/>
  <c r="O2112" i="2"/>
  <c r="N2112" i="2"/>
  <c r="M2112" i="2"/>
  <c r="L2112" i="2"/>
  <c r="K2112" i="2"/>
  <c r="J2112" i="2"/>
  <c r="K9230" i="2" s="1"/>
  <c r="I2112" i="2"/>
  <c r="L9230" i="2" s="1"/>
  <c r="G2112" i="2"/>
  <c r="T2111" i="2"/>
  <c r="S2111" i="2"/>
  <c r="R2111" i="2"/>
  <c r="Q2111" i="2"/>
  <c r="P2111" i="2"/>
  <c r="O2111" i="2"/>
  <c r="N2111" i="2"/>
  <c r="M2111" i="2"/>
  <c r="L2111" i="2"/>
  <c r="K2111" i="2"/>
  <c r="J2111" i="2"/>
  <c r="K6297" i="2" s="1"/>
  <c r="I2111" i="2"/>
  <c r="L6297" i="2" s="1"/>
  <c r="G2111" i="2"/>
  <c r="T2110" i="2"/>
  <c r="S2110" i="2"/>
  <c r="R2110" i="2"/>
  <c r="Q2110" i="2"/>
  <c r="P2110" i="2"/>
  <c r="O2110" i="2"/>
  <c r="N2110" i="2"/>
  <c r="M2110" i="2"/>
  <c r="L2110" i="2"/>
  <c r="K2110" i="2"/>
  <c r="J2110" i="2"/>
  <c r="K8495" i="2" s="1"/>
  <c r="I2110" i="2"/>
  <c r="L8495" i="2" s="1"/>
  <c r="G2110" i="2"/>
  <c r="T2109" i="2"/>
  <c r="S2109" i="2"/>
  <c r="R2109" i="2"/>
  <c r="Q2109" i="2"/>
  <c r="P2109" i="2"/>
  <c r="O2109" i="2"/>
  <c r="N2109" i="2"/>
  <c r="M2109" i="2"/>
  <c r="K2109" i="2"/>
  <c r="J2109" i="2"/>
  <c r="K8825" i="2" s="1"/>
  <c r="I2109" i="2"/>
  <c r="L8825" i="2" s="1"/>
  <c r="G2109" i="2"/>
  <c r="T2108" i="2"/>
  <c r="S2108" i="2"/>
  <c r="R2108" i="2"/>
  <c r="Q2108" i="2"/>
  <c r="P2108" i="2"/>
  <c r="O2108" i="2"/>
  <c r="N2108" i="2"/>
  <c r="M2108" i="2"/>
  <c r="L2108" i="2"/>
  <c r="K2108" i="2"/>
  <c r="J2108" i="2"/>
  <c r="K8883" i="2" s="1"/>
  <c r="I2108" i="2"/>
  <c r="L8883" i="2" s="1"/>
  <c r="G2108" i="2"/>
  <c r="T2107" i="2"/>
  <c r="S2107" i="2"/>
  <c r="R2107" i="2"/>
  <c r="Q2107" i="2"/>
  <c r="P2107" i="2"/>
  <c r="O2107" i="2"/>
  <c r="N2107" i="2"/>
  <c r="M2107" i="2"/>
  <c r="L2107" i="2"/>
  <c r="K2107" i="2"/>
  <c r="J2107" i="2"/>
  <c r="K8936" i="2" s="1"/>
  <c r="I2107" i="2"/>
  <c r="L8936" i="2" s="1"/>
  <c r="M1530" i="2" s="1"/>
  <c r="G2107" i="2"/>
  <c r="T2106" i="2"/>
  <c r="S2106" i="2"/>
  <c r="R2106" i="2"/>
  <c r="Q2106" i="2"/>
  <c r="P2106" i="2"/>
  <c r="O2106" i="2"/>
  <c r="N2106" i="2"/>
  <c r="M2106" i="2"/>
  <c r="L2106" i="2"/>
  <c r="K2106" i="2"/>
  <c r="J2106" i="2"/>
  <c r="K7658" i="2" s="1"/>
  <c r="I2106" i="2"/>
  <c r="L7658" i="2" s="1"/>
  <c r="G2106" i="2"/>
  <c r="T2105" i="2"/>
  <c r="S2105" i="2"/>
  <c r="R2105" i="2"/>
  <c r="Q2105" i="2"/>
  <c r="P2105" i="2"/>
  <c r="O2105" i="2"/>
  <c r="N2105" i="2"/>
  <c r="L2105" i="2"/>
  <c r="K2105" i="2"/>
  <c r="J2105" i="2"/>
  <c r="K7772" i="2" s="1"/>
  <c r="M1661" i="2" s="1"/>
  <c r="I2105" i="2"/>
  <c r="L7772" i="2" s="1"/>
  <c r="G2105" i="2"/>
  <c r="T2104" i="2"/>
  <c r="S2104" i="2"/>
  <c r="R2104" i="2"/>
  <c r="Q2104" i="2"/>
  <c r="P2104" i="2"/>
  <c r="O2104" i="2"/>
  <c r="N2104" i="2"/>
  <c r="M2104" i="2"/>
  <c r="L2104" i="2"/>
  <c r="K2104" i="2"/>
  <c r="J2104" i="2"/>
  <c r="K8176" i="2" s="1"/>
  <c r="I2104" i="2"/>
  <c r="L8176" i="2" s="1"/>
  <c r="G2104" i="2"/>
  <c r="T2103" i="2"/>
  <c r="S2103" i="2"/>
  <c r="R2103" i="2"/>
  <c r="Q2103" i="2"/>
  <c r="P2103" i="2"/>
  <c r="O2103" i="2"/>
  <c r="N2103" i="2"/>
  <c r="L2103" i="2"/>
  <c r="K2103" i="2"/>
  <c r="J2103" i="2"/>
  <c r="K9489" i="2" s="1"/>
  <c r="I2103" i="2"/>
  <c r="L9489" i="2" s="1"/>
  <c r="G2103" i="2"/>
  <c r="T2102" i="2"/>
  <c r="S2102" i="2"/>
  <c r="R2102" i="2"/>
  <c r="Q2102" i="2"/>
  <c r="P2102" i="2"/>
  <c r="O2102" i="2"/>
  <c r="N2102" i="2"/>
  <c r="M2102" i="2"/>
  <c r="L2102" i="2"/>
  <c r="K2102" i="2"/>
  <c r="J2102" i="2"/>
  <c r="K8762" i="2" s="1"/>
  <c r="I2102" i="2"/>
  <c r="L8762" i="2" s="1"/>
  <c r="M2906" i="2" s="1"/>
  <c r="G2102" i="2"/>
  <c r="T2101" i="2"/>
  <c r="S2101" i="2"/>
  <c r="R2101" i="2"/>
  <c r="Q2101" i="2"/>
  <c r="P2101" i="2"/>
  <c r="O2101" i="2"/>
  <c r="N2101" i="2"/>
  <c r="L2101" i="2"/>
  <c r="K2101" i="2"/>
  <c r="J2101" i="2"/>
  <c r="K7439" i="2" s="1"/>
  <c r="I2101" i="2"/>
  <c r="L7439" i="2" s="1"/>
  <c r="G2101" i="2"/>
  <c r="T2100" i="2"/>
  <c r="S2100" i="2"/>
  <c r="R2100" i="2"/>
  <c r="Q2100" i="2"/>
  <c r="P2100" i="2"/>
  <c r="O2100" i="2"/>
  <c r="N2100" i="2"/>
  <c r="M2100" i="2"/>
  <c r="L2100" i="2"/>
  <c r="K2100" i="2"/>
  <c r="J2100" i="2"/>
  <c r="K6279" i="2" s="1"/>
  <c r="I2100" i="2"/>
  <c r="L6279" i="2" s="1"/>
  <c r="G2100" i="2"/>
  <c r="T2099" i="2"/>
  <c r="S2099" i="2"/>
  <c r="R2099" i="2"/>
  <c r="Q2099" i="2"/>
  <c r="P2099" i="2"/>
  <c r="O2099" i="2"/>
  <c r="N2099" i="2"/>
  <c r="M2099" i="2"/>
  <c r="L2099" i="2"/>
  <c r="K2099" i="2"/>
  <c r="J2099" i="2"/>
  <c r="K6456" i="2" s="1"/>
  <c r="I2099" i="2"/>
  <c r="L6456" i="2" s="1"/>
  <c r="G2099" i="2"/>
  <c r="T2098" i="2"/>
  <c r="S2098" i="2"/>
  <c r="R2098" i="2"/>
  <c r="Q2098" i="2"/>
  <c r="P2098" i="2"/>
  <c r="O2098" i="2"/>
  <c r="N2098" i="2"/>
  <c r="L2098" i="2"/>
  <c r="K2098" i="2"/>
  <c r="J2098" i="2"/>
  <c r="K7672" i="2" s="1"/>
  <c r="I2098" i="2"/>
  <c r="L7672" i="2" s="1"/>
  <c r="G2098" i="2"/>
  <c r="T2097" i="2"/>
  <c r="S2097" i="2"/>
  <c r="R2097" i="2"/>
  <c r="Q2097" i="2"/>
  <c r="P2097" i="2"/>
  <c r="O2097" i="2"/>
  <c r="N2097" i="2"/>
  <c r="M2097" i="2"/>
  <c r="L2097" i="2"/>
  <c r="K2097" i="2"/>
  <c r="J2097" i="2"/>
  <c r="K7276" i="2" s="1"/>
  <c r="I2097" i="2"/>
  <c r="L7276" i="2" s="1"/>
  <c r="G2097" i="2"/>
  <c r="T2096" i="2"/>
  <c r="S2096" i="2"/>
  <c r="R2096" i="2"/>
  <c r="Q2096" i="2"/>
  <c r="P2096" i="2"/>
  <c r="O2096" i="2"/>
  <c r="N2096" i="2"/>
  <c r="M2096" i="2"/>
  <c r="L2096" i="2"/>
  <c r="K2096" i="2"/>
  <c r="J2096" i="2"/>
  <c r="K6667" i="2" s="1"/>
  <c r="I2096" i="2"/>
  <c r="L6667" i="2" s="1"/>
  <c r="G2096" i="2"/>
  <c r="T2095" i="2"/>
  <c r="S2095" i="2"/>
  <c r="R2095" i="2"/>
  <c r="Q2095" i="2"/>
  <c r="P2095" i="2"/>
  <c r="O2095" i="2"/>
  <c r="N2095" i="2"/>
  <c r="L2095" i="2"/>
  <c r="K2095" i="2"/>
  <c r="J2095" i="2"/>
  <c r="K7595" i="2" s="1"/>
  <c r="I2095" i="2"/>
  <c r="L7595" i="2" s="1"/>
  <c r="G2095" i="2"/>
  <c r="T2094" i="2"/>
  <c r="S2094" i="2"/>
  <c r="R2094" i="2"/>
  <c r="Q2094" i="2"/>
  <c r="P2094" i="2"/>
  <c r="O2094" i="2"/>
  <c r="N2094" i="2"/>
  <c r="L2094" i="2"/>
  <c r="K2094" i="2"/>
  <c r="J2094" i="2"/>
  <c r="K6122" i="2" s="1"/>
  <c r="I2094" i="2"/>
  <c r="L6122" i="2" s="1"/>
  <c r="G2094" i="2"/>
  <c r="T2093" i="2"/>
  <c r="S2093" i="2"/>
  <c r="R2093" i="2"/>
  <c r="Q2093" i="2"/>
  <c r="P2093" i="2"/>
  <c r="O2093" i="2"/>
  <c r="N2093" i="2"/>
  <c r="L2093" i="2"/>
  <c r="K2093" i="2"/>
  <c r="J2093" i="2"/>
  <c r="K7234" i="2" s="1"/>
  <c r="I2093" i="2"/>
  <c r="L7234" i="2" s="1"/>
  <c r="M3372" i="2" s="1"/>
  <c r="G2093" i="2"/>
  <c r="T2092" i="2"/>
  <c r="S2092" i="2"/>
  <c r="R2092" i="2"/>
  <c r="Q2092" i="2"/>
  <c r="P2092" i="2"/>
  <c r="O2092" i="2"/>
  <c r="N2092" i="2"/>
  <c r="L2092" i="2"/>
  <c r="K2092" i="2"/>
  <c r="J2092" i="2"/>
  <c r="K7045" i="2" s="1"/>
  <c r="I2092" i="2"/>
  <c r="L7045" i="2" s="1"/>
  <c r="G2092" i="2"/>
  <c r="T2091" i="2"/>
  <c r="S2091" i="2"/>
  <c r="R2091" i="2"/>
  <c r="Q2091" i="2"/>
  <c r="P2091" i="2"/>
  <c r="O2091" i="2"/>
  <c r="N2091" i="2"/>
  <c r="M2091" i="2"/>
  <c r="L2091" i="2"/>
  <c r="K2091" i="2"/>
  <c r="J2091" i="2"/>
  <c r="K6666" i="2" s="1"/>
  <c r="I2091" i="2"/>
  <c r="L6666" i="2" s="1"/>
  <c r="G2091" i="2"/>
  <c r="T2090" i="2"/>
  <c r="S2090" i="2"/>
  <c r="R2090" i="2"/>
  <c r="Q2090" i="2"/>
  <c r="P2090" i="2"/>
  <c r="O2090" i="2"/>
  <c r="N2090" i="2"/>
  <c r="L2090" i="2"/>
  <c r="K2090" i="2"/>
  <c r="J2090" i="2"/>
  <c r="K6229" i="2" s="1"/>
  <c r="I2090" i="2"/>
  <c r="L6229" i="2" s="1"/>
  <c r="G2090" i="2"/>
  <c r="T2089" i="2"/>
  <c r="S2089" i="2"/>
  <c r="R2089" i="2"/>
  <c r="Q2089" i="2"/>
  <c r="P2089" i="2"/>
  <c r="O2089" i="2"/>
  <c r="N2089" i="2"/>
  <c r="M2089" i="2"/>
  <c r="L2089" i="2"/>
  <c r="K2089" i="2"/>
  <c r="J2089" i="2"/>
  <c r="K7421" i="2" s="1"/>
  <c r="I2089" i="2"/>
  <c r="L7421" i="2" s="1"/>
  <c r="G2089" i="2"/>
  <c r="T2088" i="2"/>
  <c r="S2088" i="2"/>
  <c r="R2088" i="2"/>
  <c r="Q2088" i="2"/>
  <c r="P2088" i="2"/>
  <c r="O2088" i="2"/>
  <c r="N2088" i="2"/>
  <c r="L2088" i="2"/>
  <c r="K2088" i="2"/>
  <c r="J2088" i="2"/>
  <c r="K9552" i="2" s="1"/>
  <c r="I2088" i="2"/>
  <c r="L9552" i="2" s="1"/>
  <c r="G2088" i="2"/>
  <c r="T2087" i="2"/>
  <c r="S2087" i="2"/>
  <c r="R2087" i="2"/>
  <c r="Q2087" i="2"/>
  <c r="P2087" i="2"/>
  <c r="O2087" i="2"/>
  <c r="N2087" i="2"/>
  <c r="M2087" i="2"/>
  <c r="L2087" i="2"/>
  <c r="K2087" i="2"/>
  <c r="J2087" i="2"/>
  <c r="K7030" i="2" s="1"/>
  <c r="I2087" i="2"/>
  <c r="L7030" i="2" s="1"/>
  <c r="G2087" i="2"/>
  <c r="T2086" i="2"/>
  <c r="S2086" i="2"/>
  <c r="R2086" i="2"/>
  <c r="Q2086" i="2"/>
  <c r="P2086" i="2"/>
  <c r="O2086" i="2"/>
  <c r="N2086" i="2"/>
  <c r="M2086" i="2"/>
  <c r="L2086" i="2"/>
  <c r="K2086" i="2"/>
  <c r="J2086" i="2"/>
  <c r="K8098" i="2" s="1"/>
  <c r="I2086" i="2"/>
  <c r="L8098" i="2" s="1"/>
  <c r="G2086" i="2"/>
  <c r="T2085" i="2"/>
  <c r="S2085" i="2"/>
  <c r="R2085" i="2"/>
  <c r="Q2085" i="2"/>
  <c r="P2085" i="2"/>
  <c r="O2085" i="2"/>
  <c r="N2085" i="2"/>
  <c r="L2085" i="2"/>
  <c r="K2085" i="2"/>
  <c r="J2085" i="2"/>
  <c r="K6763" i="2" s="1"/>
  <c r="I2085" i="2"/>
  <c r="L6763" i="2" s="1"/>
  <c r="G2085" i="2"/>
  <c r="T2084" i="2"/>
  <c r="S2084" i="2"/>
  <c r="R2084" i="2"/>
  <c r="Q2084" i="2"/>
  <c r="P2084" i="2"/>
  <c r="O2084" i="2"/>
  <c r="N2084" i="2"/>
  <c r="M2084" i="2"/>
  <c r="L2084" i="2"/>
  <c r="K2084" i="2"/>
  <c r="J2084" i="2"/>
  <c r="K6095" i="2" s="1"/>
  <c r="I2084" i="2"/>
  <c r="L6095" i="2" s="1"/>
  <c r="G2084" i="2"/>
  <c r="T2083" i="2"/>
  <c r="S2083" i="2"/>
  <c r="R2083" i="2"/>
  <c r="Q2083" i="2"/>
  <c r="P2083" i="2"/>
  <c r="O2083" i="2"/>
  <c r="N2083" i="2"/>
  <c r="L2083" i="2"/>
  <c r="K2083" i="2"/>
  <c r="J2083" i="2"/>
  <c r="K7625" i="2" s="1"/>
  <c r="I2083" i="2"/>
  <c r="L7625" i="2" s="1"/>
  <c r="G2083" i="2"/>
  <c r="T2082" i="2"/>
  <c r="S2082" i="2"/>
  <c r="R2082" i="2"/>
  <c r="Q2082" i="2"/>
  <c r="P2082" i="2"/>
  <c r="O2082" i="2"/>
  <c r="N2082" i="2"/>
  <c r="M2082" i="2"/>
  <c r="L2082" i="2"/>
  <c r="K2082" i="2"/>
  <c r="J2082" i="2"/>
  <c r="K7771" i="2" s="1"/>
  <c r="I2082" i="2"/>
  <c r="L7771" i="2" s="1"/>
  <c r="G2082" i="2"/>
  <c r="T2081" i="2"/>
  <c r="S2081" i="2"/>
  <c r="R2081" i="2"/>
  <c r="Q2081" i="2"/>
  <c r="P2081" i="2"/>
  <c r="O2081" i="2"/>
  <c r="N2081" i="2"/>
  <c r="L2081" i="2"/>
  <c r="K2081" i="2"/>
  <c r="J2081" i="2"/>
  <c r="K9198" i="2" s="1"/>
  <c r="I2081" i="2"/>
  <c r="L9198" i="2" s="1"/>
  <c r="G2081" i="2"/>
  <c r="T2080" i="2"/>
  <c r="S2080" i="2"/>
  <c r="R2080" i="2"/>
  <c r="Q2080" i="2"/>
  <c r="P2080" i="2"/>
  <c r="O2080" i="2"/>
  <c r="N2080" i="2"/>
  <c r="L2080" i="2"/>
  <c r="M6994" i="2" s="1"/>
  <c r="K2080" i="2"/>
  <c r="J2080" i="2"/>
  <c r="K6994" i="2" s="1"/>
  <c r="I2080" i="2"/>
  <c r="L6994" i="2" s="1"/>
  <c r="G2080" i="2"/>
  <c r="T2079" i="2"/>
  <c r="S2079" i="2"/>
  <c r="R2079" i="2"/>
  <c r="Q2079" i="2"/>
  <c r="P2079" i="2"/>
  <c r="O2079" i="2"/>
  <c r="N2079" i="2"/>
  <c r="L2079" i="2"/>
  <c r="K2079" i="2"/>
  <c r="J2079" i="2"/>
  <c r="K6665" i="2" s="1"/>
  <c r="I2079" i="2"/>
  <c r="L6665" i="2" s="1"/>
  <c r="G2079" i="2"/>
  <c r="T2078" i="2"/>
  <c r="S2078" i="2"/>
  <c r="R2078" i="2"/>
  <c r="Q2078" i="2"/>
  <c r="P2078" i="2"/>
  <c r="O2078" i="2"/>
  <c r="N2078" i="2"/>
  <c r="L2078" i="2"/>
  <c r="K2078" i="2"/>
  <c r="J2078" i="2"/>
  <c r="K7336" i="2" s="1"/>
  <c r="I2078" i="2"/>
  <c r="L7336" i="2" s="1"/>
  <c r="G2078" i="2"/>
  <c r="T2077" i="2"/>
  <c r="S2077" i="2"/>
  <c r="R2077" i="2"/>
  <c r="Q2077" i="2"/>
  <c r="P2077" i="2"/>
  <c r="O2077" i="2"/>
  <c r="N2077" i="2"/>
  <c r="M2077" i="2"/>
  <c r="L2077" i="2"/>
  <c r="K2077" i="2"/>
  <c r="J2077" i="2"/>
  <c r="K7321" i="2" s="1"/>
  <c r="I2077" i="2"/>
  <c r="L7321" i="2" s="1"/>
  <c r="M3260" i="2" s="1"/>
  <c r="G2077" i="2"/>
  <c r="T2076" i="2"/>
  <c r="S2076" i="2"/>
  <c r="R2076" i="2"/>
  <c r="Q2076" i="2"/>
  <c r="P2076" i="2"/>
  <c r="O2076" i="2"/>
  <c r="N2076" i="2"/>
  <c r="M2076" i="2"/>
  <c r="L2076" i="2"/>
  <c r="M7420" i="2" s="1"/>
  <c r="K2076" i="2"/>
  <c r="J2076" i="2"/>
  <c r="K7420" i="2" s="1"/>
  <c r="I2076" i="2"/>
  <c r="L7420" i="2" s="1"/>
  <c r="G2076" i="2"/>
  <c r="T2075" i="2"/>
  <c r="S2075" i="2"/>
  <c r="R2075" i="2"/>
  <c r="Q2075" i="2"/>
  <c r="P2075" i="2"/>
  <c r="O2075" i="2"/>
  <c r="N2075" i="2"/>
  <c r="M2075" i="2"/>
  <c r="L2075" i="2"/>
  <c r="K2075" i="2"/>
  <c r="J2075" i="2"/>
  <c r="K8866" i="2" s="1"/>
  <c r="I2075" i="2"/>
  <c r="L8866" i="2" s="1"/>
  <c r="G2075" i="2"/>
  <c r="T2074" i="2"/>
  <c r="S2074" i="2"/>
  <c r="R2074" i="2"/>
  <c r="Q2074" i="2"/>
  <c r="P2074" i="2"/>
  <c r="O2074" i="2"/>
  <c r="N2074" i="2"/>
  <c r="M2074" i="2"/>
  <c r="L2074" i="2"/>
  <c r="K2074" i="2"/>
  <c r="J2074" i="2"/>
  <c r="K6149" i="2" s="1"/>
  <c r="I2074" i="2"/>
  <c r="L6149" i="2" s="1"/>
  <c r="G2074" i="2"/>
  <c r="T2073" i="2"/>
  <c r="S2073" i="2"/>
  <c r="R2073" i="2"/>
  <c r="Q2073" i="2"/>
  <c r="P2073" i="2"/>
  <c r="O2073" i="2"/>
  <c r="N2073" i="2"/>
  <c r="M2073" i="2"/>
  <c r="L2073" i="2"/>
  <c r="K2073" i="2"/>
  <c r="J2073" i="2"/>
  <c r="K8516" i="2" s="1"/>
  <c r="I2073" i="2"/>
  <c r="L8516" i="2" s="1"/>
  <c r="G2073" i="2"/>
  <c r="T2072" i="2"/>
  <c r="S2072" i="2"/>
  <c r="R2072" i="2"/>
  <c r="Q2072" i="2"/>
  <c r="P2072" i="2"/>
  <c r="O2072" i="2"/>
  <c r="N2072" i="2"/>
  <c r="M2072" i="2"/>
  <c r="L2072" i="2"/>
  <c r="K2072" i="2"/>
  <c r="J2072" i="2"/>
  <c r="K7172" i="2" s="1"/>
  <c r="I2072" i="2"/>
  <c r="L7172" i="2" s="1"/>
  <c r="G2072" i="2"/>
  <c r="T2071" i="2"/>
  <c r="S2071" i="2"/>
  <c r="R2071" i="2"/>
  <c r="Q2071" i="2"/>
  <c r="P2071" i="2"/>
  <c r="O2071" i="2"/>
  <c r="N2071" i="2"/>
  <c r="L2071" i="2"/>
  <c r="K2071" i="2"/>
  <c r="J2071" i="2"/>
  <c r="K7908" i="2" s="1"/>
  <c r="I2071" i="2"/>
  <c r="L7908" i="2" s="1"/>
  <c r="G2071" i="2"/>
  <c r="T2070" i="2"/>
  <c r="S2070" i="2"/>
  <c r="R2070" i="2"/>
  <c r="Q2070" i="2"/>
  <c r="P2070" i="2"/>
  <c r="O2070" i="2"/>
  <c r="N2070" i="2"/>
  <c r="L2070" i="2"/>
  <c r="K2070" i="2"/>
  <c r="J2070" i="2"/>
  <c r="K9406" i="2" s="1"/>
  <c r="I2070" i="2"/>
  <c r="L9406" i="2" s="1"/>
  <c r="G2070" i="2"/>
  <c r="T2069" i="2"/>
  <c r="S2069" i="2"/>
  <c r="R2069" i="2"/>
  <c r="Q2069" i="2"/>
  <c r="P2069" i="2"/>
  <c r="O2069" i="2"/>
  <c r="N2069" i="2"/>
  <c r="L2069" i="2"/>
  <c r="M8241" i="2" s="1"/>
  <c r="K2069" i="2"/>
  <c r="J2069" i="2"/>
  <c r="K8241" i="2" s="1"/>
  <c r="I2069" i="2"/>
  <c r="L8241" i="2" s="1"/>
  <c r="G2069" i="2"/>
  <c r="T2068" i="2"/>
  <c r="S2068" i="2"/>
  <c r="R2068" i="2"/>
  <c r="Q2068" i="2"/>
  <c r="P2068" i="2"/>
  <c r="O2068" i="2"/>
  <c r="N2068" i="2"/>
  <c r="M2068" i="2"/>
  <c r="L2068" i="2"/>
  <c r="K2068" i="2"/>
  <c r="J2068" i="2"/>
  <c r="K6500" i="2" s="1"/>
  <c r="I2068" i="2"/>
  <c r="L6500" i="2" s="1"/>
  <c r="G2068" i="2"/>
  <c r="T2067" i="2"/>
  <c r="S2067" i="2"/>
  <c r="R2067" i="2"/>
  <c r="Q2067" i="2"/>
  <c r="P2067" i="2"/>
  <c r="O2067" i="2"/>
  <c r="N2067" i="2"/>
  <c r="M2067" i="2"/>
  <c r="L2067" i="2"/>
  <c r="K2067" i="2"/>
  <c r="J2067" i="2"/>
  <c r="K8166" i="2" s="1"/>
  <c r="I2067" i="2"/>
  <c r="L8166" i="2" s="1"/>
  <c r="G2067" i="2"/>
  <c r="T2066" i="2"/>
  <c r="S2066" i="2"/>
  <c r="R2066" i="2"/>
  <c r="Q2066" i="2"/>
  <c r="P2066" i="2"/>
  <c r="O2066" i="2"/>
  <c r="N2066" i="2"/>
  <c r="M2066" i="2"/>
  <c r="L2066" i="2"/>
  <c r="K2066" i="2"/>
  <c r="J2066" i="2"/>
  <c r="K8415" i="2" s="1"/>
  <c r="I2066" i="2"/>
  <c r="L8415" i="2" s="1"/>
  <c r="G2066" i="2"/>
  <c r="T2065" i="2"/>
  <c r="S2065" i="2"/>
  <c r="R2065" i="2"/>
  <c r="Q2065" i="2"/>
  <c r="P2065" i="2"/>
  <c r="O2065" i="2"/>
  <c r="N2065" i="2"/>
  <c r="M2065" i="2"/>
  <c r="L2065" i="2"/>
  <c r="K2065" i="2"/>
  <c r="J2065" i="2"/>
  <c r="K8044" i="2" s="1"/>
  <c r="I2065" i="2"/>
  <c r="L8044" i="2" s="1"/>
  <c r="G2065" i="2"/>
  <c r="T2064" i="2"/>
  <c r="S2064" i="2"/>
  <c r="R2064" i="2"/>
  <c r="Q2064" i="2"/>
  <c r="P2064" i="2"/>
  <c r="O2064" i="2"/>
  <c r="N2064" i="2"/>
  <c r="M2064" i="2"/>
  <c r="L2064" i="2"/>
  <c r="K2064" i="2"/>
  <c r="J2064" i="2"/>
  <c r="K6827" i="2" s="1"/>
  <c r="I2064" i="2"/>
  <c r="L6827" i="2" s="1"/>
  <c r="G2064" i="2"/>
  <c r="T2063" i="2"/>
  <c r="S2063" i="2"/>
  <c r="R2063" i="2"/>
  <c r="Q2063" i="2"/>
  <c r="P2063" i="2"/>
  <c r="O2063" i="2"/>
  <c r="N2063" i="2"/>
  <c r="M2063" i="2"/>
  <c r="L2063" i="2"/>
  <c r="M6162" i="2" s="1"/>
  <c r="K2063" i="2"/>
  <c r="J2063" i="2"/>
  <c r="K6162" i="2" s="1"/>
  <c r="I2063" i="2"/>
  <c r="L6162" i="2" s="1"/>
  <c r="G2063" i="2"/>
  <c r="T2062" i="2"/>
  <c r="S2062" i="2"/>
  <c r="R2062" i="2"/>
  <c r="Q2062" i="2"/>
  <c r="P2062" i="2"/>
  <c r="O2062" i="2"/>
  <c r="N2062" i="2"/>
  <c r="L2062" i="2"/>
  <c r="K2062" i="2"/>
  <c r="J2062" i="2"/>
  <c r="K6526" i="2" s="1"/>
  <c r="I2062" i="2"/>
  <c r="L6526" i="2" s="1"/>
  <c r="G2062" i="2"/>
  <c r="T2061" i="2"/>
  <c r="S2061" i="2"/>
  <c r="R2061" i="2"/>
  <c r="Q2061" i="2"/>
  <c r="P2061" i="2"/>
  <c r="O2061" i="2"/>
  <c r="N2061" i="2"/>
  <c r="L2061" i="2"/>
  <c r="M7594" i="2" s="1"/>
  <c r="K2061" i="2"/>
  <c r="J2061" i="2"/>
  <c r="K7594" i="2" s="1"/>
  <c r="I2061" i="2"/>
  <c r="L7594" i="2" s="1"/>
  <c r="G2061" i="2"/>
  <c r="T2060" i="2"/>
  <c r="S2060" i="2"/>
  <c r="R2060" i="2"/>
  <c r="Q2060" i="2"/>
  <c r="P2060" i="2"/>
  <c r="O2060" i="2"/>
  <c r="N2060" i="2"/>
  <c r="M2060" i="2"/>
  <c r="L2060" i="2"/>
  <c r="K2060" i="2"/>
  <c r="J2060" i="2"/>
  <c r="K7584" i="2" s="1"/>
  <c r="I2060" i="2"/>
  <c r="L7584" i="2" s="1"/>
  <c r="M4316" i="2" s="1"/>
  <c r="G2060" i="2"/>
  <c r="T2059" i="2"/>
  <c r="S2059" i="2"/>
  <c r="R2059" i="2"/>
  <c r="Q2059" i="2"/>
  <c r="P2059" i="2"/>
  <c r="O2059" i="2"/>
  <c r="N2059" i="2"/>
  <c r="L2059" i="2"/>
  <c r="K2059" i="2"/>
  <c r="J2059" i="2"/>
  <c r="K7797" i="2" s="1"/>
  <c r="I2059" i="2"/>
  <c r="L7797" i="2" s="1"/>
  <c r="G2059" i="2"/>
  <c r="T2058" i="2"/>
  <c r="S2058" i="2"/>
  <c r="R2058" i="2"/>
  <c r="Q2058" i="2"/>
  <c r="P2058" i="2"/>
  <c r="O2058" i="2"/>
  <c r="N2058" i="2"/>
  <c r="L2058" i="2"/>
  <c r="K2058" i="2"/>
  <c r="J2058" i="2"/>
  <c r="K9628" i="2" s="1"/>
  <c r="I2058" i="2"/>
  <c r="L9628" i="2" s="1"/>
  <c r="G2058" i="2"/>
  <c r="T2057" i="2"/>
  <c r="S2057" i="2"/>
  <c r="R2057" i="2"/>
  <c r="Q2057" i="2"/>
  <c r="P2057" i="2"/>
  <c r="O2057" i="2"/>
  <c r="N2057" i="2"/>
  <c r="L2057" i="2"/>
  <c r="K2057" i="2"/>
  <c r="J2057" i="2"/>
  <c r="K8994" i="2" s="1"/>
  <c r="I2057" i="2"/>
  <c r="L8994" i="2" s="1"/>
  <c r="G2057" i="2"/>
  <c r="T2056" i="2"/>
  <c r="S2056" i="2"/>
  <c r="R2056" i="2"/>
  <c r="Q2056" i="2"/>
  <c r="P2056" i="2"/>
  <c r="O2056" i="2"/>
  <c r="N2056" i="2"/>
  <c r="M2056" i="2"/>
  <c r="L2056" i="2"/>
  <c r="K2056" i="2"/>
  <c r="J2056" i="2"/>
  <c r="K8127" i="2" s="1"/>
  <c r="I2056" i="2"/>
  <c r="L8127" i="2" s="1"/>
  <c r="G2056" i="2"/>
  <c r="T2055" i="2"/>
  <c r="S2055" i="2"/>
  <c r="R2055" i="2"/>
  <c r="Q2055" i="2"/>
  <c r="P2055" i="2"/>
  <c r="O2055" i="2"/>
  <c r="N2055" i="2"/>
  <c r="L2055" i="2"/>
  <c r="K2055" i="2"/>
  <c r="J2055" i="2"/>
  <c r="K9150" i="2" s="1"/>
  <c r="I2055" i="2"/>
  <c r="L9150" i="2" s="1"/>
  <c r="G2055" i="2"/>
  <c r="T2054" i="2"/>
  <c r="S2054" i="2"/>
  <c r="R2054" i="2"/>
  <c r="Q2054" i="2"/>
  <c r="P2054" i="2"/>
  <c r="O2054" i="2"/>
  <c r="N2054" i="2"/>
  <c r="L2054" i="2"/>
  <c r="K2054" i="2"/>
  <c r="J2054" i="2"/>
  <c r="K7407" i="2" s="1"/>
  <c r="I2054" i="2"/>
  <c r="L7407" i="2" s="1"/>
  <c r="G2054" i="2"/>
  <c r="T2053" i="2"/>
  <c r="S2053" i="2"/>
  <c r="R2053" i="2"/>
  <c r="Q2053" i="2"/>
  <c r="P2053" i="2"/>
  <c r="O2053" i="2"/>
  <c r="N2053" i="2"/>
  <c r="L2053" i="2"/>
  <c r="K2053" i="2"/>
  <c r="J2053" i="2"/>
  <c r="K6424" i="2" s="1"/>
  <c r="I2053" i="2"/>
  <c r="L6424" i="2" s="1"/>
  <c r="G2053" i="2"/>
  <c r="T2052" i="2"/>
  <c r="S2052" i="2"/>
  <c r="R2052" i="2"/>
  <c r="Q2052" i="2"/>
  <c r="P2052" i="2"/>
  <c r="O2052" i="2"/>
  <c r="N2052" i="2"/>
  <c r="M2052" i="2"/>
  <c r="L2052" i="2"/>
  <c r="M9013" i="2" s="1"/>
  <c r="K2052" i="2"/>
  <c r="J2052" i="2"/>
  <c r="K9013" i="2" s="1"/>
  <c r="I2052" i="2"/>
  <c r="L9013" i="2" s="1"/>
  <c r="G2052" i="2"/>
  <c r="T2051" i="2"/>
  <c r="S2051" i="2"/>
  <c r="R2051" i="2"/>
  <c r="Q2051" i="2"/>
  <c r="P2051" i="2"/>
  <c r="O2051" i="2"/>
  <c r="N2051" i="2"/>
  <c r="M2051" i="2"/>
  <c r="L2051" i="2"/>
  <c r="K2051" i="2"/>
  <c r="J2051" i="2"/>
  <c r="K9451" i="2" s="1"/>
  <c r="I2051" i="2"/>
  <c r="L9451" i="2" s="1"/>
  <c r="G2051" i="2"/>
  <c r="T2050" i="2"/>
  <c r="S2050" i="2"/>
  <c r="R2050" i="2"/>
  <c r="Q2050" i="2"/>
  <c r="P2050" i="2"/>
  <c r="O2050" i="2"/>
  <c r="N2050" i="2"/>
  <c r="L2050" i="2"/>
  <c r="K2050" i="2"/>
  <c r="J2050" i="2"/>
  <c r="K7361" i="2" s="1"/>
  <c r="I2050" i="2"/>
  <c r="L7361" i="2" s="1"/>
  <c r="G2050" i="2"/>
  <c r="T2049" i="2"/>
  <c r="S2049" i="2"/>
  <c r="R2049" i="2"/>
  <c r="Q2049" i="2"/>
  <c r="P2049" i="2"/>
  <c r="O2049" i="2"/>
  <c r="N2049" i="2"/>
  <c r="L2049" i="2"/>
  <c r="K2049" i="2"/>
  <c r="J2049" i="2"/>
  <c r="K7886" i="2" s="1"/>
  <c r="M1191" i="2" s="1"/>
  <c r="I2049" i="2"/>
  <c r="L7886" i="2" s="1"/>
  <c r="G2049" i="2"/>
  <c r="T2048" i="2"/>
  <c r="S2048" i="2"/>
  <c r="R2048" i="2"/>
  <c r="Q2048" i="2"/>
  <c r="P2048" i="2"/>
  <c r="O2048" i="2"/>
  <c r="N2048" i="2"/>
  <c r="L2048" i="2"/>
  <c r="M8922" i="2" s="1"/>
  <c r="K2048" i="2"/>
  <c r="J2048" i="2"/>
  <c r="K8922" i="2" s="1"/>
  <c r="I2048" i="2"/>
  <c r="L8922" i="2" s="1"/>
  <c r="G2048" i="2"/>
  <c r="T2047" i="2"/>
  <c r="S2047" i="2"/>
  <c r="R2047" i="2"/>
  <c r="Q2047" i="2"/>
  <c r="P2047" i="2"/>
  <c r="O2047" i="2"/>
  <c r="N2047" i="2"/>
  <c r="M2047" i="2"/>
  <c r="L2047" i="2"/>
  <c r="K2047" i="2"/>
  <c r="J2047" i="2"/>
  <c r="K7983" i="2" s="1"/>
  <c r="I2047" i="2"/>
  <c r="L7983" i="2" s="1"/>
  <c r="G2047" i="2"/>
  <c r="T2046" i="2"/>
  <c r="S2046" i="2"/>
  <c r="R2046" i="2"/>
  <c r="Q2046" i="2"/>
  <c r="P2046" i="2"/>
  <c r="O2046" i="2"/>
  <c r="N2046" i="2"/>
  <c r="M2046" i="2"/>
  <c r="L2046" i="2"/>
  <c r="K2046" i="2"/>
  <c r="J2046" i="2"/>
  <c r="K6161" i="2" s="1"/>
  <c r="I2046" i="2"/>
  <c r="L6161" i="2" s="1"/>
  <c r="G2046" i="2"/>
  <c r="T2045" i="2"/>
  <c r="S2045" i="2"/>
  <c r="R2045" i="2"/>
  <c r="Q2045" i="2"/>
  <c r="P2045" i="2"/>
  <c r="O2045" i="2"/>
  <c r="N2045" i="2"/>
  <c r="M2045" i="2"/>
  <c r="L2045" i="2"/>
  <c r="K2045" i="2"/>
  <c r="J2045" i="2"/>
  <c r="K9654" i="2" s="1"/>
  <c r="I2045" i="2"/>
  <c r="L9654" i="2" s="1"/>
  <c r="G2045" i="2"/>
  <c r="T2044" i="2"/>
  <c r="S2044" i="2"/>
  <c r="R2044" i="2"/>
  <c r="Q2044" i="2"/>
  <c r="P2044" i="2"/>
  <c r="O2044" i="2"/>
  <c r="N2044" i="2"/>
  <c r="L2044" i="2"/>
  <c r="K2044" i="2"/>
  <c r="J2044" i="2"/>
  <c r="K6804" i="2" s="1"/>
  <c r="I2044" i="2"/>
  <c r="L6804" i="2" s="1"/>
  <c r="G2044" i="2"/>
  <c r="T2043" i="2"/>
  <c r="S2043" i="2"/>
  <c r="R2043" i="2"/>
  <c r="Q2043" i="2"/>
  <c r="P2043" i="2"/>
  <c r="O2043" i="2"/>
  <c r="N2043" i="2"/>
  <c r="L2043" i="2"/>
  <c r="K2043" i="2"/>
  <c r="J2043" i="2"/>
  <c r="K8228" i="2" s="1"/>
  <c r="I2043" i="2"/>
  <c r="L8228" i="2" s="1"/>
  <c r="G2043" i="2"/>
  <c r="T2042" i="2"/>
  <c r="S2042" i="2"/>
  <c r="R2042" i="2"/>
  <c r="Q2042" i="2"/>
  <c r="P2042" i="2"/>
  <c r="O2042" i="2"/>
  <c r="N2042" i="2"/>
  <c r="M2042" i="2"/>
  <c r="L2042" i="2"/>
  <c r="K2042" i="2"/>
  <c r="J2042" i="2"/>
  <c r="K6296" i="2" s="1"/>
  <c r="I2042" i="2"/>
  <c r="L6296" i="2" s="1"/>
  <c r="G2042" i="2"/>
  <c r="T2041" i="2"/>
  <c r="S2041" i="2"/>
  <c r="R2041" i="2"/>
  <c r="Q2041" i="2"/>
  <c r="P2041" i="2"/>
  <c r="O2041" i="2"/>
  <c r="N2041" i="2"/>
  <c r="M2041" i="2"/>
  <c r="L2041" i="2"/>
  <c r="K2041" i="2"/>
  <c r="J2041" i="2"/>
  <c r="K6077" i="2" s="1"/>
  <c r="I2041" i="2"/>
  <c r="L6077" i="2" s="1"/>
  <c r="G2041" i="2"/>
  <c r="T2040" i="2"/>
  <c r="S2040" i="2"/>
  <c r="R2040" i="2"/>
  <c r="Q2040" i="2"/>
  <c r="P2040" i="2"/>
  <c r="O2040" i="2"/>
  <c r="N2040" i="2"/>
  <c r="L2040" i="2"/>
  <c r="K2040" i="2"/>
  <c r="J2040" i="2"/>
  <c r="K7751" i="2" s="1"/>
  <c r="I2040" i="2"/>
  <c r="L7751" i="2" s="1"/>
  <c r="G2040" i="2"/>
  <c r="T2039" i="2"/>
  <c r="S2039" i="2"/>
  <c r="R2039" i="2"/>
  <c r="Q2039" i="2"/>
  <c r="P2039" i="2"/>
  <c r="O2039" i="2"/>
  <c r="N2039" i="2"/>
  <c r="L2039" i="2"/>
  <c r="K2039" i="2"/>
  <c r="J2039" i="2"/>
  <c r="K7685" i="2" s="1"/>
  <c r="I2039" i="2"/>
  <c r="L7685" i="2" s="1"/>
  <c r="G2039" i="2"/>
  <c r="T2038" i="2"/>
  <c r="S2038" i="2"/>
  <c r="R2038" i="2"/>
  <c r="Q2038" i="2"/>
  <c r="P2038" i="2"/>
  <c r="O2038" i="2"/>
  <c r="N2038" i="2"/>
  <c r="M2038" i="2"/>
  <c r="L2038" i="2"/>
  <c r="K2038" i="2"/>
  <c r="J2038" i="2"/>
  <c r="K8294" i="2" s="1"/>
  <c r="I2038" i="2"/>
  <c r="L8294" i="2" s="1"/>
  <c r="G2038" i="2"/>
  <c r="T2037" i="2"/>
  <c r="S2037" i="2"/>
  <c r="R2037" i="2"/>
  <c r="Q2037" i="2"/>
  <c r="P2037" i="2"/>
  <c r="O2037" i="2"/>
  <c r="N2037" i="2"/>
  <c r="M2037" i="2"/>
  <c r="L2037" i="2"/>
  <c r="M6349" i="2" s="1"/>
  <c r="K2037" i="2"/>
  <c r="J2037" i="2"/>
  <c r="K6349" i="2" s="1"/>
  <c r="I2037" i="2"/>
  <c r="L6349" i="2" s="1"/>
  <c r="M4026" i="2" s="1"/>
  <c r="G2037" i="2"/>
  <c r="T2036" i="2"/>
  <c r="S2036" i="2"/>
  <c r="R2036" i="2"/>
  <c r="Q2036" i="2"/>
  <c r="P2036" i="2"/>
  <c r="O2036" i="2"/>
  <c r="N2036" i="2"/>
  <c r="M2036" i="2"/>
  <c r="L2036" i="2"/>
  <c r="K2036" i="2"/>
  <c r="J2036" i="2"/>
  <c r="K8921" i="2" s="1"/>
  <c r="I2036" i="2"/>
  <c r="L8921" i="2" s="1"/>
  <c r="G2036" i="2"/>
  <c r="T2035" i="2"/>
  <c r="S2035" i="2"/>
  <c r="R2035" i="2"/>
  <c r="Q2035" i="2"/>
  <c r="P2035" i="2"/>
  <c r="O2035" i="2"/>
  <c r="N2035" i="2"/>
  <c r="M2035" i="2"/>
  <c r="L2035" i="2"/>
  <c r="K2035" i="2"/>
  <c r="J2035" i="2"/>
  <c r="K7511" i="2" s="1"/>
  <c r="I2035" i="2"/>
  <c r="L7511" i="2" s="1"/>
  <c r="G2035" i="2"/>
  <c r="T2034" i="2"/>
  <c r="S2034" i="2"/>
  <c r="R2034" i="2"/>
  <c r="Q2034" i="2"/>
  <c r="P2034" i="2"/>
  <c r="O2034" i="2"/>
  <c r="N2034" i="2"/>
  <c r="M2034" i="2"/>
  <c r="L2034" i="2"/>
  <c r="K2034" i="2"/>
  <c r="J2034" i="2"/>
  <c r="K8727" i="2" s="1"/>
  <c r="I2034" i="2"/>
  <c r="L8727" i="2" s="1"/>
  <c r="G2034" i="2"/>
  <c r="T2033" i="2"/>
  <c r="S2033" i="2"/>
  <c r="R2033" i="2"/>
  <c r="Q2033" i="2"/>
  <c r="P2033" i="2"/>
  <c r="O2033" i="2"/>
  <c r="N2033" i="2"/>
  <c r="L2033" i="2"/>
  <c r="M6636" i="2" s="1"/>
  <c r="K2033" i="2"/>
  <c r="J2033" i="2"/>
  <c r="K6636" i="2" s="1"/>
  <c r="I2033" i="2"/>
  <c r="L6636" i="2" s="1"/>
  <c r="G2033" i="2"/>
  <c r="T2032" i="2"/>
  <c r="S2032" i="2"/>
  <c r="R2032" i="2"/>
  <c r="Q2032" i="2"/>
  <c r="P2032" i="2"/>
  <c r="O2032" i="2"/>
  <c r="N2032" i="2"/>
  <c r="L2032" i="2"/>
  <c r="K2032" i="2"/>
  <c r="J2032" i="2"/>
  <c r="K7406" i="2" s="1"/>
  <c r="I2032" i="2"/>
  <c r="L7406" i="2" s="1"/>
  <c r="G2032" i="2"/>
  <c r="T2031" i="2"/>
  <c r="S2031" i="2"/>
  <c r="R2031" i="2"/>
  <c r="Q2031" i="2"/>
  <c r="P2031" i="2"/>
  <c r="O2031" i="2"/>
  <c r="N2031" i="2"/>
  <c r="L2031" i="2"/>
  <c r="K2031" i="2"/>
  <c r="J2031" i="2"/>
  <c r="K6335" i="2" s="1"/>
  <c r="I2031" i="2"/>
  <c r="L6335" i="2" s="1"/>
  <c r="G2031" i="2"/>
  <c r="T2030" i="2"/>
  <c r="S2030" i="2"/>
  <c r="R2030" i="2"/>
  <c r="Q2030" i="2"/>
  <c r="P2030" i="2"/>
  <c r="O2030" i="2"/>
  <c r="N2030" i="2"/>
  <c r="L2030" i="2"/>
  <c r="K2030" i="2"/>
  <c r="J2030" i="2"/>
  <c r="K9149" i="2" s="1"/>
  <c r="I2030" i="2"/>
  <c r="L9149" i="2" s="1"/>
  <c r="G2030" i="2"/>
  <c r="T2029" i="2"/>
  <c r="S2029" i="2"/>
  <c r="R2029" i="2"/>
  <c r="Q2029" i="2"/>
  <c r="P2029" i="2"/>
  <c r="O2029" i="2"/>
  <c r="N2029" i="2"/>
  <c r="M2029" i="2"/>
  <c r="L2029" i="2"/>
  <c r="K2029" i="2"/>
  <c r="J2029" i="2"/>
  <c r="K7948" i="2" s="1"/>
  <c r="I2029" i="2"/>
  <c r="L7948" i="2" s="1"/>
  <c r="G2029" i="2"/>
  <c r="T2028" i="2"/>
  <c r="S2028" i="2"/>
  <c r="R2028" i="2"/>
  <c r="Q2028" i="2"/>
  <c r="P2028" i="2"/>
  <c r="O2028" i="2"/>
  <c r="N2028" i="2"/>
  <c r="L2028" i="2"/>
  <c r="K2028" i="2"/>
  <c r="J2028" i="2"/>
  <c r="K6022" i="2" s="1"/>
  <c r="I2028" i="2"/>
  <c r="L6022" i="2" s="1"/>
  <c r="M1836" i="2" s="1"/>
  <c r="G2028" i="2"/>
  <c r="T2027" i="2"/>
  <c r="S2027" i="2"/>
  <c r="R2027" i="2"/>
  <c r="Q2027" i="2"/>
  <c r="P2027" i="2"/>
  <c r="O2027" i="2"/>
  <c r="N2027" i="2"/>
  <c r="L2027" i="2"/>
  <c r="K2027" i="2"/>
  <c r="J2027" i="2"/>
  <c r="K7531" i="2" s="1"/>
  <c r="I2027" i="2"/>
  <c r="L7531" i="2" s="1"/>
  <c r="G2027" i="2"/>
  <c r="T2026" i="2"/>
  <c r="S2026" i="2"/>
  <c r="R2026" i="2"/>
  <c r="Q2026" i="2"/>
  <c r="P2026" i="2"/>
  <c r="O2026" i="2"/>
  <c r="N2026" i="2"/>
  <c r="L2026" i="2"/>
  <c r="K2026" i="2"/>
  <c r="J2026" i="2"/>
  <c r="K7879" i="2" s="1"/>
  <c r="I2026" i="2"/>
  <c r="L7879" i="2" s="1"/>
  <c r="G2026" i="2"/>
  <c r="T2025" i="2"/>
  <c r="S2025" i="2"/>
  <c r="R2025" i="2"/>
  <c r="Q2025" i="2"/>
  <c r="P2025" i="2"/>
  <c r="O2025" i="2"/>
  <c r="N2025" i="2"/>
  <c r="M2025" i="2"/>
  <c r="L2025" i="2"/>
  <c r="K2025" i="2"/>
  <c r="J2025" i="2"/>
  <c r="K6049" i="2" s="1"/>
  <c r="I2025" i="2"/>
  <c r="L6049" i="2" s="1"/>
  <c r="G2025" i="2"/>
  <c r="T2024" i="2"/>
  <c r="S2024" i="2"/>
  <c r="R2024" i="2"/>
  <c r="Q2024" i="2"/>
  <c r="P2024" i="2"/>
  <c r="O2024" i="2"/>
  <c r="N2024" i="2"/>
  <c r="M2024" i="2"/>
  <c r="L2024" i="2"/>
  <c r="M6106" i="2" s="1"/>
  <c r="K2024" i="2"/>
  <c r="J2024" i="2"/>
  <c r="K6106" i="2" s="1"/>
  <c r="I2024" i="2"/>
  <c r="L6106" i="2" s="1"/>
  <c r="G2024" i="2"/>
  <c r="T2023" i="2"/>
  <c r="S2023" i="2"/>
  <c r="R2023" i="2"/>
  <c r="Q2023" i="2"/>
  <c r="P2023" i="2"/>
  <c r="O2023" i="2"/>
  <c r="N2023" i="2"/>
  <c r="M2023" i="2"/>
  <c r="L2023" i="2"/>
  <c r="K2023" i="2"/>
  <c r="J2023" i="2"/>
  <c r="K8240" i="2" s="1"/>
  <c r="I2023" i="2"/>
  <c r="L8240" i="2" s="1"/>
  <c r="G2023" i="2"/>
  <c r="T2022" i="2"/>
  <c r="S2022" i="2"/>
  <c r="R2022" i="2"/>
  <c r="Q2022" i="2"/>
  <c r="P2022" i="2"/>
  <c r="O2022" i="2"/>
  <c r="N2022" i="2"/>
  <c r="M2022" i="2"/>
  <c r="L2022" i="2"/>
  <c r="K2022" i="2"/>
  <c r="J2022" i="2"/>
  <c r="K9523" i="2" s="1"/>
  <c r="I2022" i="2"/>
  <c r="L9523" i="2" s="1"/>
  <c r="G2022" i="2"/>
  <c r="T2021" i="2"/>
  <c r="S2021" i="2"/>
  <c r="R2021" i="2"/>
  <c r="Q2021" i="2"/>
  <c r="P2021" i="2"/>
  <c r="O2021" i="2"/>
  <c r="N2021" i="2"/>
  <c r="M2021" i="2"/>
  <c r="L2021" i="2"/>
  <c r="K2021" i="2"/>
  <c r="J2021" i="2"/>
  <c r="K8156" i="2" s="1"/>
  <c r="I2021" i="2"/>
  <c r="L8156" i="2" s="1"/>
  <c r="G2021" i="2"/>
  <c r="T2020" i="2"/>
  <c r="S2020" i="2"/>
  <c r="R2020" i="2"/>
  <c r="Q2020" i="2"/>
  <c r="P2020" i="2"/>
  <c r="O2020" i="2"/>
  <c r="N2020" i="2"/>
  <c r="M2020" i="2"/>
  <c r="L2020" i="2"/>
  <c r="K2020" i="2"/>
  <c r="J2020" i="2"/>
  <c r="K8206" i="2" s="1"/>
  <c r="I2020" i="2"/>
  <c r="L8206" i="2" s="1"/>
  <c r="G2020" i="2"/>
  <c r="T2019" i="2"/>
  <c r="S2019" i="2"/>
  <c r="R2019" i="2"/>
  <c r="Q2019" i="2"/>
  <c r="P2019" i="2"/>
  <c r="O2019" i="2"/>
  <c r="N2019" i="2"/>
  <c r="L2019" i="2"/>
  <c r="K2019" i="2"/>
  <c r="J2019" i="2"/>
  <c r="K7750" i="2" s="1"/>
  <c r="I2019" i="2"/>
  <c r="L7750" i="2" s="1"/>
  <c r="G2019" i="2"/>
  <c r="T2018" i="2"/>
  <c r="S2018" i="2"/>
  <c r="R2018" i="2"/>
  <c r="Q2018" i="2"/>
  <c r="P2018" i="2"/>
  <c r="O2018" i="2"/>
  <c r="N2018" i="2"/>
  <c r="L2018" i="2"/>
  <c r="K2018" i="2"/>
  <c r="J2018" i="2"/>
  <c r="K7360" i="2" s="1"/>
  <c r="I2018" i="2"/>
  <c r="L7360" i="2" s="1"/>
  <c r="G2018" i="2"/>
  <c r="T2017" i="2"/>
  <c r="S2017" i="2"/>
  <c r="R2017" i="2"/>
  <c r="Q2017" i="2"/>
  <c r="P2017" i="2"/>
  <c r="O2017" i="2"/>
  <c r="N2017" i="2"/>
  <c r="M2017" i="2"/>
  <c r="L2017" i="2"/>
  <c r="K2017" i="2"/>
  <c r="J2017" i="2"/>
  <c r="K8838" i="2" s="1"/>
  <c r="I2017" i="2"/>
  <c r="L8838" i="2" s="1"/>
  <c r="G2017" i="2"/>
  <c r="T2016" i="2"/>
  <c r="S2016" i="2"/>
  <c r="R2016" i="2"/>
  <c r="Q2016" i="2"/>
  <c r="P2016" i="2"/>
  <c r="O2016" i="2"/>
  <c r="N2016" i="2"/>
  <c r="M2016" i="2"/>
  <c r="L2016" i="2"/>
  <c r="K2016" i="2"/>
  <c r="J2016" i="2"/>
  <c r="K9012" i="2" s="1"/>
  <c r="M1488" i="2" s="1"/>
  <c r="I2016" i="2"/>
  <c r="L9012" i="2" s="1"/>
  <c r="G2016" i="2"/>
  <c r="T2015" i="2"/>
  <c r="S2015" i="2"/>
  <c r="R2015" i="2"/>
  <c r="Q2015" i="2"/>
  <c r="P2015" i="2"/>
  <c r="O2015" i="2"/>
  <c r="N2015" i="2"/>
  <c r="M2015" i="2"/>
  <c r="L2015" i="2"/>
  <c r="K2015" i="2"/>
  <c r="J2015" i="2"/>
  <c r="K8865" i="2" s="1"/>
  <c r="I2015" i="2"/>
  <c r="L8865" i="2" s="1"/>
  <c r="G2015" i="2"/>
  <c r="T2014" i="2"/>
  <c r="S2014" i="2"/>
  <c r="R2014" i="2"/>
  <c r="Q2014" i="2"/>
  <c r="P2014" i="2"/>
  <c r="O2014" i="2"/>
  <c r="N2014" i="2"/>
  <c r="M2014" i="2"/>
  <c r="L2014" i="2"/>
  <c r="K2014" i="2"/>
  <c r="J2014" i="2"/>
  <c r="K8430" i="2" s="1"/>
  <c r="I2014" i="2"/>
  <c r="L8430" i="2" s="1"/>
  <c r="G2014" i="2"/>
  <c r="T2013" i="2"/>
  <c r="S2013" i="2"/>
  <c r="R2013" i="2"/>
  <c r="Q2013" i="2"/>
  <c r="P2013" i="2"/>
  <c r="O2013" i="2"/>
  <c r="N2013" i="2"/>
  <c r="M2013" i="2"/>
  <c r="L2013" i="2"/>
  <c r="K2013" i="2"/>
  <c r="J2013" i="2"/>
  <c r="K8367" i="2" s="1"/>
  <c r="I2013" i="2"/>
  <c r="L8367" i="2" s="1"/>
  <c r="M1790" i="2" s="1"/>
  <c r="G2013" i="2"/>
  <c r="T2012" i="2"/>
  <c r="S2012" i="2"/>
  <c r="R2012" i="2"/>
  <c r="Q2012" i="2"/>
  <c r="P2012" i="2"/>
  <c r="O2012" i="2"/>
  <c r="N2012" i="2"/>
  <c r="M2012" i="2"/>
  <c r="L2012" i="2"/>
  <c r="K2012" i="2"/>
  <c r="J2012" i="2"/>
  <c r="K8533" i="2" s="1"/>
  <c r="I2012" i="2"/>
  <c r="L8533" i="2" s="1"/>
  <c r="G2012" i="2"/>
  <c r="T2011" i="2"/>
  <c r="S2011" i="2"/>
  <c r="R2011" i="2"/>
  <c r="Q2011" i="2"/>
  <c r="P2011" i="2"/>
  <c r="O2011" i="2"/>
  <c r="N2011" i="2"/>
  <c r="M2011" i="2"/>
  <c r="L2011" i="2"/>
  <c r="K2011" i="2"/>
  <c r="J2011" i="2"/>
  <c r="K8791" i="2" s="1"/>
  <c r="I2011" i="2"/>
  <c r="L8791" i="2" s="1"/>
  <c r="G2011" i="2"/>
  <c r="T2010" i="2"/>
  <c r="S2010" i="2"/>
  <c r="R2010" i="2"/>
  <c r="Q2010" i="2"/>
  <c r="P2010" i="2"/>
  <c r="O2010" i="2"/>
  <c r="N2010" i="2"/>
  <c r="M2010" i="2"/>
  <c r="L2010" i="2"/>
  <c r="K2010" i="2"/>
  <c r="J2010" i="2"/>
  <c r="K9538" i="2" s="1"/>
  <c r="I2010" i="2"/>
  <c r="L9538" i="2" s="1"/>
  <c r="G2010" i="2"/>
  <c r="T2009" i="2"/>
  <c r="S2009" i="2"/>
  <c r="R2009" i="2"/>
  <c r="Q2009" i="2"/>
  <c r="P2009" i="2"/>
  <c r="O2009" i="2"/>
  <c r="N2009" i="2"/>
  <c r="M2009" i="2"/>
  <c r="L2009" i="2"/>
  <c r="K2009" i="2"/>
  <c r="J2009" i="2"/>
  <c r="K8532" i="2" s="1"/>
  <c r="I2009" i="2"/>
  <c r="L8532" i="2" s="1"/>
  <c r="G2009" i="2"/>
  <c r="T2008" i="2"/>
  <c r="S2008" i="2"/>
  <c r="R2008" i="2"/>
  <c r="Q2008" i="2"/>
  <c r="P2008" i="2"/>
  <c r="O2008" i="2"/>
  <c r="N2008" i="2"/>
  <c r="M2008" i="2"/>
  <c r="L2008" i="2"/>
  <c r="K2008" i="2"/>
  <c r="J2008" i="2"/>
  <c r="K6414" i="2" s="1"/>
  <c r="I2008" i="2"/>
  <c r="L6414" i="2" s="1"/>
  <c r="G2008" i="2"/>
  <c r="T2007" i="2"/>
  <c r="S2007" i="2"/>
  <c r="R2007" i="2"/>
  <c r="Q2007" i="2"/>
  <c r="P2007" i="2"/>
  <c r="O2007" i="2"/>
  <c r="N2007" i="2"/>
  <c r="M2007" i="2"/>
  <c r="L2007" i="2"/>
  <c r="K2007" i="2"/>
  <c r="J2007" i="2"/>
  <c r="K6105" i="2" s="1"/>
  <c r="I2007" i="2"/>
  <c r="L6105" i="2" s="1"/>
  <c r="G2007" i="2"/>
  <c r="T2006" i="2"/>
  <c r="S2006" i="2"/>
  <c r="R2006" i="2"/>
  <c r="Q2006" i="2"/>
  <c r="P2006" i="2"/>
  <c r="O2006" i="2"/>
  <c r="N2006" i="2"/>
  <c r="M2006" i="2"/>
  <c r="L2006" i="2"/>
  <c r="K2006" i="2"/>
  <c r="J2006" i="2"/>
  <c r="K7148" i="2" s="1"/>
  <c r="I2006" i="2"/>
  <c r="L7148" i="2" s="1"/>
  <c r="M1988" i="2" s="1"/>
  <c r="G2006" i="2"/>
  <c r="T2005" i="2"/>
  <c r="S2005" i="2"/>
  <c r="R2005" i="2"/>
  <c r="Q2005" i="2"/>
  <c r="P2005" i="2"/>
  <c r="O2005" i="2"/>
  <c r="N2005" i="2"/>
  <c r="M2005" i="2"/>
  <c r="L2005" i="2"/>
  <c r="K2005" i="2"/>
  <c r="J2005" i="2"/>
  <c r="K8445" i="2" s="1"/>
  <c r="I2005" i="2"/>
  <c r="L8445" i="2" s="1"/>
  <c r="M3421" i="2" s="1"/>
  <c r="G2005" i="2"/>
  <c r="T2004" i="2"/>
  <c r="S2004" i="2"/>
  <c r="R2004" i="2"/>
  <c r="Q2004" i="2"/>
  <c r="P2004" i="2"/>
  <c r="O2004" i="2"/>
  <c r="N2004" i="2"/>
  <c r="L2004" i="2"/>
  <c r="K2004" i="2"/>
  <c r="J2004" i="2"/>
  <c r="K7453" i="2" s="1"/>
  <c r="I2004" i="2"/>
  <c r="L7453" i="2" s="1"/>
  <c r="G2004" i="2"/>
  <c r="T2003" i="2"/>
  <c r="S2003" i="2"/>
  <c r="R2003" i="2"/>
  <c r="Q2003" i="2"/>
  <c r="P2003" i="2"/>
  <c r="O2003" i="2"/>
  <c r="N2003" i="2"/>
  <c r="L2003" i="2"/>
  <c r="K2003" i="2"/>
  <c r="J2003" i="2"/>
  <c r="K7474" i="2" s="1"/>
  <c r="I2003" i="2"/>
  <c r="L7474" i="2" s="1"/>
  <c r="G2003" i="2"/>
  <c r="T2002" i="2"/>
  <c r="S2002" i="2"/>
  <c r="R2002" i="2"/>
  <c r="Q2002" i="2"/>
  <c r="P2002" i="2"/>
  <c r="O2002" i="2"/>
  <c r="N2002" i="2"/>
  <c r="M2002" i="2"/>
  <c r="L2002" i="2"/>
  <c r="K2002" i="2"/>
  <c r="J2002" i="2"/>
  <c r="K9327" i="2" s="1"/>
  <c r="I2002" i="2"/>
  <c r="L9327" i="2" s="1"/>
  <c r="G2002" i="2"/>
  <c r="T2001" i="2"/>
  <c r="S2001" i="2"/>
  <c r="R2001" i="2"/>
  <c r="Q2001" i="2"/>
  <c r="P2001" i="2"/>
  <c r="O2001" i="2"/>
  <c r="N2001" i="2"/>
  <c r="M2001" i="2"/>
  <c r="L2001" i="2"/>
  <c r="M9488" i="2" s="1"/>
  <c r="K2001" i="2"/>
  <c r="J2001" i="2"/>
  <c r="K9488" i="2" s="1"/>
  <c r="I2001" i="2"/>
  <c r="L9488" i="2" s="1"/>
  <c r="G2001" i="2"/>
  <c r="T2000" i="2"/>
  <c r="S2000" i="2"/>
  <c r="R2000" i="2"/>
  <c r="Q2000" i="2"/>
  <c r="P2000" i="2"/>
  <c r="O2000" i="2"/>
  <c r="N2000" i="2"/>
  <c r="M2000" i="2"/>
  <c r="L2000" i="2"/>
  <c r="K2000" i="2"/>
  <c r="J2000" i="2"/>
  <c r="K8790" i="2" s="1"/>
  <c r="I2000" i="2"/>
  <c r="L8790" i="2" s="1"/>
  <c r="M1184" i="2" s="1"/>
  <c r="G2000" i="2"/>
  <c r="T1999" i="2"/>
  <c r="S1999" i="2"/>
  <c r="R1999" i="2"/>
  <c r="Q1999" i="2"/>
  <c r="P1999" i="2"/>
  <c r="O1999" i="2"/>
  <c r="N1999" i="2"/>
  <c r="M1999" i="2"/>
  <c r="L1999" i="2"/>
  <c r="K1999" i="2"/>
  <c r="J1999" i="2"/>
  <c r="K7811" i="2" s="1"/>
  <c r="I1999" i="2"/>
  <c r="L7811" i="2" s="1"/>
  <c r="G1999" i="2"/>
  <c r="T1998" i="2"/>
  <c r="S1998" i="2"/>
  <c r="R1998" i="2"/>
  <c r="Q1998" i="2"/>
  <c r="P1998" i="2"/>
  <c r="O1998" i="2"/>
  <c r="N1998" i="2"/>
  <c r="M1998" i="2"/>
  <c r="L1998" i="2"/>
  <c r="K1998" i="2"/>
  <c r="J1998" i="2"/>
  <c r="K7559" i="2" s="1"/>
  <c r="I1998" i="2"/>
  <c r="L7559" i="2" s="1"/>
  <c r="G1998" i="2"/>
  <c r="T1997" i="2"/>
  <c r="S1997" i="2"/>
  <c r="R1997" i="2"/>
  <c r="Q1997" i="2"/>
  <c r="P1997" i="2"/>
  <c r="O1997" i="2"/>
  <c r="N1997" i="2"/>
  <c r="M1997" i="2"/>
  <c r="L1997" i="2"/>
  <c r="K1997" i="2"/>
  <c r="J1997" i="2"/>
  <c r="K6881" i="2" s="1"/>
  <c r="I1997" i="2"/>
  <c r="L6881" i="2" s="1"/>
  <c r="G1997" i="2"/>
  <c r="T1996" i="2"/>
  <c r="S1996" i="2"/>
  <c r="R1996" i="2"/>
  <c r="Q1996" i="2"/>
  <c r="P1996" i="2"/>
  <c r="O1996" i="2"/>
  <c r="N1996" i="2"/>
  <c r="M1996" i="2"/>
  <c r="L1996" i="2"/>
  <c r="K1996" i="2"/>
  <c r="J1996" i="2"/>
  <c r="K8107" i="2" s="1"/>
  <c r="I1996" i="2"/>
  <c r="L8107" i="2" s="1"/>
  <c r="G1996" i="2"/>
  <c r="T1995" i="2"/>
  <c r="S1995" i="2"/>
  <c r="R1995" i="2"/>
  <c r="Q1995" i="2"/>
  <c r="P1995" i="2"/>
  <c r="O1995" i="2"/>
  <c r="N1995" i="2"/>
  <c r="M1995" i="2"/>
  <c r="L1995" i="2"/>
  <c r="K1995" i="2"/>
  <c r="J1995" i="2"/>
  <c r="K8019" i="2" s="1"/>
  <c r="I1995" i="2"/>
  <c r="L8019" i="2" s="1"/>
  <c r="G1995" i="2"/>
  <c r="T1994" i="2"/>
  <c r="S1994" i="2"/>
  <c r="R1994" i="2"/>
  <c r="Q1994" i="2"/>
  <c r="P1994" i="2"/>
  <c r="O1994" i="2"/>
  <c r="N1994" i="2"/>
  <c r="L1994" i="2"/>
  <c r="K1994" i="2"/>
  <c r="J1994" i="2"/>
  <c r="K6021" i="2" s="1"/>
  <c r="I1994" i="2"/>
  <c r="L6021" i="2" s="1"/>
  <c r="G1994" i="2"/>
  <c r="T1993" i="2"/>
  <c r="S1993" i="2"/>
  <c r="R1993" i="2"/>
  <c r="Q1993" i="2"/>
  <c r="P1993" i="2"/>
  <c r="O1993" i="2"/>
  <c r="N1993" i="2"/>
  <c r="L1993" i="2"/>
  <c r="K1993" i="2"/>
  <c r="J1993" i="2"/>
  <c r="K8950" i="2" s="1"/>
  <c r="I1993" i="2"/>
  <c r="L8950" i="2" s="1"/>
  <c r="G1993" i="2"/>
  <c r="T1992" i="2"/>
  <c r="S1992" i="2"/>
  <c r="R1992" i="2"/>
  <c r="Q1992" i="2"/>
  <c r="P1992" i="2"/>
  <c r="O1992" i="2"/>
  <c r="N1992" i="2"/>
  <c r="M1992" i="2"/>
  <c r="L1992" i="2"/>
  <c r="K1992" i="2"/>
  <c r="J1992" i="2"/>
  <c r="K6295" i="2" s="1"/>
  <c r="I1992" i="2"/>
  <c r="L6295" i="2" s="1"/>
  <c r="G1992" i="2"/>
  <c r="T1991" i="2"/>
  <c r="S1991" i="2"/>
  <c r="R1991" i="2"/>
  <c r="Q1991" i="2"/>
  <c r="P1991" i="2"/>
  <c r="O1991" i="2"/>
  <c r="N1991" i="2"/>
  <c r="L1991" i="2"/>
  <c r="K1991" i="2"/>
  <c r="J1991" i="2"/>
  <c r="K8155" i="2" s="1"/>
  <c r="I1991" i="2"/>
  <c r="L8155" i="2" s="1"/>
  <c r="G1991" i="2"/>
  <c r="T1990" i="2"/>
  <c r="S1990" i="2"/>
  <c r="R1990" i="2"/>
  <c r="Q1990" i="2"/>
  <c r="P1990" i="2"/>
  <c r="O1990" i="2"/>
  <c r="N1990" i="2"/>
  <c r="L1990" i="2"/>
  <c r="K1990" i="2"/>
  <c r="J1990" i="2"/>
  <c r="K8429" i="2" s="1"/>
  <c r="I1990" i="2"/>
  <c r="L8429" i="2" s="1"/>
  <c r="G1990" i="2"/>
  <c r="T1989" i="2"/>
  <c r="S1989" i="2"/>
  <c r="R1989" i="2"/>
  <c r="Q1989" i="2"/>
  <c r="P1989" i="2"/>
  <c r="O1989" i="2"/>
  <c r="N1989" i="2"/>
  <c r="L1989" i="2"/>
  <c r="K1989" i="2"/>
  <c r="J1989" i="2"/>
  <c r="K6278" i="2" s="1"/>
  <c r="I1989" i="2"/>
  <c r="L6278" i="2" s="1"/>
  <c r="G1989" i="2"/>
  <c r="T1988" i="2"/>
  <c r="S1988" i="2"/>
  <c r="R1988" i="2"/>
  <c r="Q1988" i="2"/>
  <c r="P1988" i="2"/>
  <c r="O1988" i="2"/>
  <c r="N1988" i="2"/>
  <c r="L1988" i="2"/>
  <c r="K1988" i="2"/>
  <c r="J1988" i="2"/>
  <c r="K8175" i="2" s="1"/>
  <c r="I1988" i="2"/>
  <c r="L8175" i="2" s="1"/>
  <c r="G1988" i="2"/>
  <c r="T1987" i="2"/>
  <c r="S1987" i="2"/>
  <c r="R1987" i="2"/>
  <c r="Q1987" i="2"/>
  <c r="P1987" i="2"/>
  <c r="O1987" i="2"/>
  <c r="N1987" i="2"/>
  <c r="M1987" i="2"/>
  <c r="L1987" i="2"/>
  <c r="K1987" i="2"/>
  <c r="J1987" i="2"/>
  <c r="K6348" i="2" s="1"/>
  <c r="I1987" i="2"/>
  <c r="L6348" i="2" s="1"/>
  <c r="G1987" i="2"/>
  <c r="T1986" i="2"/>
  <c r="S1986" i="2"/>
  <c r="R1986" i="2"/>
  <c r="Q1986" i="2"/>
  <c r="P1986" i="2"/>
  <c r="O1986" i="2"/>
  <c r="N1986" i="2"/>
  <c r="L1986" i="2"/>
  <c r="K1986" i="2"/>
  <c r="J1986" i="2"/>
  <c r="K9042" i="2" s="1"/>
  <c r="I1986" i="2"/>
  <c r="L9042" i="2" s="1"/>
  <c r="G1986" i="2"/>
  <c r="T1985" i="2"/>
  <c r="S1985" i="2"/>
  <c r="R1985" i="2"/>
  <c r="Q1985" i="2"/>
  <c r="P1985" i="2"/>
  <c r="O1985" i="2"/>
  <c r="N1985" i="2"/>
  <c r="M1985" i="2"/>
  <c r="L1985" i="2"/>
  <c r="K1985" i="2"/>
  <c r="J1985" i="2"/>
  <c r="K8324" i="2" s="1"/>
  <c r="I1985" i="2"/>
  <c r="L8324" i="2" s="1"/>
  <c r="G1985" i="2"/>
  <c r="T1984" i="2"/>
  <c r="S1984" i="2"/>
  <c r="R1984" i="2"/>
  <c r="Q1984" i="2"/>
  <c r="P1984" i="2"/>
  <c r="O1984" i="2"/>
  <c r="N1984" i="2"/>
  <c r="M1984" i="2"/>
  <c r="L1984" i="2"/>
  <c r="M9260" i="2" s="1"/>
  <c r="K1984" i="2"/>
  <c r="J1984" i="2"/>
  <c r="K9260" i="2" s="1"/>
  <c r="I1984" i="2"/>
  <c r="L9260" i="2" s="1"/>
  <c r="G1984" i="2"/>
  <c r="T1983" i="2"/>
  <c r="S1983" i="2"/>
  <c r="R1983" i="2"/>
  <c r="Q1983" i="2"/>
  <c r="P1983" i="2"/>
  <c r="O1983" i="2"/>
  <c r="N1983" i="2"/>
  <c r="L1983" i="2"/>
  <c r="K1983" i="2"/>
  <c r="J1983" i="2"/>
  <c r="K6938" i="2" s="1"/>
  <c r="I1983" i="2"/>
  <c r="L6938" i="2" s="1"/>
  <c r="M4562" i="2" s="1"/>
  <c r="G1983" i="2"/>
  <c r="T1982" i="2"/>
  <c r="S1982" i="2"/>
  <c r="R1982" i="2"/>
  <c r="Q1982" i="2"/>
  <c r="P1982" i="2"/>
  <c r="O1982" i="2"/>
  <c r="N1982" i="2"/>
  <c r="M1982" i="2"/>
  <c r="L1982" i="2"/>
  <c r="K1982" i="2"/>
  <c r="J1982" i="2"/>
  <c r="K6228" i="2" s="1"/>
  <c r="I1982" i="2"/>
  <c r="L6228" i="2" s="1"/>
  <c r="G1982" i="2"/>
  <c r="T1981" i="2"/>
  <c r="S1981" i="2"/>
  <c r="R1981" i="2"/>
  <c r="Q1981" i="2"/>
  <c r="P1981" i="2"/>
  <c r="O1981" i="2"/>
  <c r="N1981" i="2"/>
  <c r="L1981" i="2"/>
  <c r="K1981" i="2"/>
  <c r="J1981" i="2"/>
  <c r="K6937" i="2" s="1"/>
  <c r="I1981" i="2"/>
  <c r="L6937" i="2" s="1"/>
  <c r="G1981" i="2"/>
  <c r="T1980" i="2"/>
  <c r="S1980" i="2"/>
  <c r="R1980" i="2"/>
  <c r="Q1980" i="2"/>
  <c r="P1980" i="2"/>
  <c r="O1980" i="2"/>
  <c r="N1980" i="2"/>
  <c r="M1980" i="2"/>
  <c r="L1980" i="2"/>
  <c r="K1980" i="2"/>
  <c r="J1980" i="2"/>
  <c r="K9160" i="2" s="1"/>
  <c r="I1980" i="2"/>
  <c r="L9160" i="2" s="1"/>
  <c r="G1980" i="2"/>
  <c r="T1979" i="2"/>
  <c r="S1979" i="2"/>
  <c r="R1979" i="2"/>
  <c r="Q1979" i="2"/>
  <c r="P1979" i="2"/>
  <c r="O1979" i="2"/>
  <c r="N1979" i="2"/>
  <c r="L1979" i="2"/>
  <c r="K1979" i="2"/>
  <c r="J1979" i="2"/>
  <c r="K9298" i="2" s="1"/>
  <c r="I1979" i="2"/>
  <c r="L9298" i="2" s="1"/>
  <c r="G1979" i="2"/>
  <c r="T1978" i="2"/>
  <c r="S1978" i="2"/>
  <c r="R1978" i="2"/>
  <c r="Q1978" i="2"/>
  <c r="P1978" i="2"/>
  <c r="O1978" i="2"/>
  <c r="N1978" i="2"/>
  <c r="L1978" i="2"/>
  <c r="K1978" i="2"/>
  <c r="J1978" i="2"/>
  <c r="K6373" i="2" s="1"/>
  <c r="I1978" i="2"/>
  <c r="L6373" i="2" s="1"/>
  <c r="G1978" i="2"/>
  <c r="T1977" i="2"/>
  <c r="S1977" i="2"/>
  <c r="R1977" i="2"/>
  <c r="Q1977" i="2"/>
  <c r="P1977" i="2"/>
  <c r="O1977" i="2"/>
  <c r="N1977" i="2"/>
  <c r="L1977" i="2"/>
  <c r="M9405" i="2" s="1"/>
  <c r="K1977" i="2"/>
  <c r="J1977" i="2"/>
  <c r="K9405" i="2" s="1"/>
  <c r="I1977" i="2"/>
  <c r="L9405" i="2" s="1"/>
  <c r="G1977" i="2"/>
  <c r="T1976" i="2"/>
  <c r="S1976" i="2"/>
  <c r="R1976" i="2"/>
  <c r="Q1976" i="2"/>
  <c r="P1976" i="2"/>
  <c r="O1976" i="2"/>
  <c r="N1976" i="2"/>
  <c r="L1976" i="2"/>
  <c r="K1976" i="2"/>
  <c r="J1976" i="2"/>
  <c r="K8949" i="2" s="1"/>
  <c r="I1976" i="2"/>
  <c r="L8949" i="2" s="1"/>
  <c r="G1976" i="2"/>
  <c r="T1975" i="2"/>
  <c r="S1975" i="2"/>
  <c r="R1975" i="2"/>
  <c r="Q1975" i="2"/>
  <c r="P1975" i="2"/>
  <c r="O1975" i="2"/>
  <c r="N1975" i="2"/>
  <c r="M1975" i="2"/>
  <c r="L1975" i="2"/>
  <c r="K1975" i="2"/>
  <c r="J1975" i="2"/>
  <c r="K6784" i="2" s="1"/>
  <c r="I1975" i="2"/>
  <c r="L6784" i="2" s="1"/>
  <c r="G1975" i="2"/>
  <c r="T1974" i="2"/>
  <c r="S1974" i="2"/>
  <c r="R1974" i="2"/>
  <c r="Q1974" i="2"/>
  <c r="P1974" i="2"/>
  <c r="O1974" i="2"/>
  <c r="N1974" i="2"/>
  <c r="L1974" i="2"/>
  <c r="K1974" i="2"/>
  <c r="J1974" i="2"/>
  <c r="K6803" i="2" s="1"/>
  <c r="I1974" i="2"/>
  <c r="L6803" i="2" s="1"/>
  <c r="M3793" i="2" s="1"/>
  <c r="G1974" i="2"/>
  <c r="T1973" i="2"/>
  <c r="S1973" i="2"/>
  <c r="R1973" i="2"/>
  <c r="Q1973" i="2"/>
  <c r="P1973" i="2"/>
  <c r="O1973" i="2"/>
  <c r="N1973" i="2"/>
  <c r="M1973" i="2"/>
  <c r="L1973" i="2"/>
  <c r="K1973" i="2"/>
  <c r="J1973" i="2"/>
  <c r="K9639" i="2" s="1"/>
  <c r="I1973" i="2"/>
  <c r="L9639" i="2" s="1"/>
  <c r="G1973" i="2"/>
  <c r="T1972" i="2"/>
  <c r="S1972" i="2"/>
  <c r="R1972" i="2"/>
  <c r="Q1972" i="2"/>
  <c r="P1972" i="2"/>
  <c r="O1972" i="2"/>
  <c r="N1972" i="2"/>
  <c r="M1972" i="2"/>
  <c r="L1972" i="2"/>
  <c r="K1972" i="2"/>
  <c r="J1972" i="2"/>
  <c r="K6455" i="2" s="1"/>
  <c r="I1972" i="2"/>
  <c r="L6455" i="2" s="1"/>
  <c r="G1972" i="2"/>
  <c r="T1971" i="2"/>
  <c r="S1971" i="2"/>
  <c r="R1971" i="2"/>
  <c r="Q1971" i="2"/>
  <c r="P1971" i="2"/>
  <c r="O1971" i="2"/>
  <c r="N1971" i="2"/>
  <c r="M1971" i="2"/>
  <c r="L1971" i="2"/>
  <c r="K1971" i="2"/>
  <c r="J1971" i="2"/>
  <c r="K7897" i="2" s="1"/>
  <c r="I1971" i="2"/>
  <c r="L7897" i="2" s="1"/>
  <c r="G1971" i="2"/>
  <c r="T1970" i="2"/>
  <c r="S1970" i="2"/>
  <c r="R1970" i="2"/>
  <c r="Q1970" i="2"/>
  <c r="P1970" i="2"/>
  <c r="O1970" i="2"/>
  <c r="N1970" i="2"/>
  <c r="M1970" i="2"/>
  <c r="L1970" i="2"/>
  <c r="K1970" i="2"/>
  <c r="J1970" i="2"/>
  <c r="K8353" i="2" s="1"/>
  <c r="I1970" i="2"/>
  <c r="L8353" i="2" s="1"/>
  <c r="G1970" i="2"/>
  <c r="T1969" i="2"/>
  <c r="S1969" i="2"/>
  <c r="R1969" i="2"/>
  <c r="Q1969" i="2"/>
  <c r="P1969" i="2"/>
  <c r="O1969" i="2"/>
  <c r="N1969" i="2"/>
  <c r="M1969" i="2"/>
  <c r="K1969" i="2"/>
  <c r="J1969" i="2"/>
  <c r="K8531" i="2" s="1"/>
  <c r="I1969" i="2"/>
  <c r="L8531" i="2" s="1"/>
  <c r="G1969" i="2"/>
  <c r="T1968" i="2"/>
  <c r="S1968" i="2"/>
  <c r="R1968" i="2"/>
  <c r="Q1968" i="2"/>
  <c r="P1968" i="2"/>
  <c r="O1968" i="2"/>
  <c r="N1968" i="2"/>
  <c r="L1968" i="2"/>
  <c r="K1968" i="2"/>
  <c r="J1968" i="2"/>
  <c r="K7494" i="2" s="1"/>
  <c r="I1968" i="2"/>
  <c r="L7494" i="2" s="1"/>
  <c r="G1968" i="2"/>
  <c r="T1967" i="2"/>
  <c r="S1967" i="2"/>
  <c r="R1967" i="2"/>
  <c r="Q1967" i="2"/>
  <c r="P1967" i="2"/>
  <c r="O1967" i="2"/>
  <c r="N1967" i="2"/>
  <c r="L1967" i="2"/>
  <c r="K1967" i="2"/>
  <c r="J1967" i="2"/>
  <c r="K9487" i="2" s="1"/>
  <c r="I1967" i="2"/>
  <c r="L9487" i="2" s="1"/>
  <c r="G1967" i="2"/>
  <c r="T1966" i="2"/>
  <c r="S1966" i="2"/>
  <c r="R1966" i="2"/>
  <c r="Q1966" i="2"/>
  <c r="P1966" i="2"/>
  <c r="O1966" i="2"/>
  <c r="N1966" i="2"/>
  <c r="L1966" i="2"/>
  <c r="K1966" i="2"/>
  <c r="J1966" i="2"/>
  <c r="K6148" i="2" s="1"/>
  <c r="I1966" i="2"/>
  <c r="L6148" i="2" s="1"/>
  <c r="G1966" i="2"/>
  <c r="T1965" i="2"/>
  <c r="S1965" i="2"/>
  <c r="R1965" i="2"/>
  <c r="Q1965" i="2"/>
  <c r="P1965" i="2"/>
  <c r="O1965" i="2"/>
  <c r="N1965" i="2"/>
  <c r="L1965" i="2"/>
  <c r="K1965" i="2"/>
  <c r="J1965" i="2"/>
  <c r="K8920" i="2" s="1"/>
  <c r="I1965" i="2"/>
  <c r="L8920" i="2" s="1"/>
  <c r="G1965" i="2"/>
  <c r="T1964" i="2"/>
  <c r="S1964" i="2"/>
  <c r="R1964" i="2"/>
  <c r="Q1964" i="2"/>
  <c r="P1964" i="2"/>
  <c r="O1964" i="2"/>
  <c r="N1964" i="2"/>
  <c r="M1964" i="2"/>
  <c r="L1964" i="2"/>
  <c r="K1964" i="2"/>
  <c r="J1964" i="2"/>
  <c r="K6254" i="2" s="1"/>
  <c r="I1964" i="2"/>
  <c r="L6254" i="2" s="1"/>
  <c r="G1964" i="2"/>
  <c r="T1963" i="2"/>
  <c r="S1963" i="2"/>
  <c r="R1963" i="2"/>
  <c r="Q1963" i="2"/>
  <c r="P1963" i="2"/>
  <c r="O1963" i="2"/>
  <c r="N1963" i="2"/>
  <c r="M1963" i="2"/>
  <c r="L1963" i="2"/>
  <c r="K1963" i="2"/>
  <c r="J1963" i="2"/>
  <c r="K8018" i="2" s="1"/>
  <c r="I1963" i="2"/>
  <c r="L8018" i="2" s="1"/>
  <c r="G1963" i="2"/>
  <c r="T1962" i="2"/>
  <c r="S1962" i="2"/>
  <c r="R1962" i="2"/>
  <c r="Q1962" i="2"/>
  <c r="P1962" i="2"/>
  <c r="O1962" i="2"/>
  <c r="N1962" i="2"/>
  <c r="M1962" i="2"/>
  <c r="L1962" i="2"/>
  <c r="K1962" i="2"/>
  <c r="J1962" i="2"/>
  <c r="K6160" i="2" s="1"/>
  <c r="I1962" i="2"/>
  <c r="L6160" i="2" s="1"/>
  <c r="G1962" i="2"/>
  <c r="T1961" i="2"/>
  <c r="S1961" i="2"/>
  <c r="R1961" i="2"/>
  <c r="Q1961" i="2"/>
  <c r="P1961" i="2"/>
  <c r="O1961" i="2"/>
  <c r="N1961" i="2"/>
  <c r="M1961" i="2"/>
  <c r="L1961" i="2"/>
  <c r="K1961" i="2"/>
  <c r="J1961" i="2"/>
  <c r="K9276" i="2" s="1"/>
  <c r="I1961" i="2"/>
  <c r="L9276" i="2" s="1"/>
  <c r="G1961" i="2"/>
  <c r="T1960" i="2"/>
  <c r="S1960" i="2"/>
  <c r="R1960" i="2"/>
  <c r="Q1960" i="2"/>
  <c r="P1960" i="2"/>
  <c r="O1960" i="2"/>
  <c r="N1960" i="2"/>
  <c r="M1960" i="2"/>
  <c r="L1960" i="2"/>
  <c r="K1960" i="2"/>
  <c r="J1960" i="2"/>
  <c r="K8824" i="2" s="1"/>
  <c r="I1960" i="2"/>
  <c r="L8824" i="2" s="1"/>
  <c r="G1960" i="2"/>
  <c r="T1959" i="2"/>
  <c r="S1959" i="2"/>
  <c r="R1959" i="2"/>
  <c r="Q1959" i="2"/>
  <c r="P1959" i="2"/>
  <c r="O1959" i="2"/>
  <c r="N1959" i="2"/>
  <c r="M1959" i="2"/>
  <c r="L1959" i="2"/>
  <c r="K1959" i="2"/>
  <c r="J1959" i="2"/>
  <c r="K7977" i="2" s="1"/>
  <c r="I1959" i="2"/>
  <c r="L7977" i="2" s="1"/>
  <c r="M4527" i="2" s="1"/>
  <c r="G1959" i="2"/>
  <c r="T1958" i="2"/>
  <c r="S1958" i="2"/>
  <c r="R1958" i="2"/>
  <c r="Q1958" i="2"/>
  <c r="P1958" i="2"/>
  <c r="O1958" i="2"/>
  <c r="N1958" i="2"/>
  <c r="M1958" i="2"/>
  <c r="L1958" i="2"/>
  <c r="K1958" i="2"/>
  <c r="J1958" i="2"/>
  <c r="K7120" i="2" s="1"/>
  <c r="I1958" i="2"/>
  <c r="L7120" i="2" s="1"/>
  <c r="G1958" i="2"/>
  <c r="T1957" i="2"/>
  <c r="S1957" i="2"/>
  <c r="R1957" i="2"/>
  <c r="Q1957" i="2"/>
  <c r="P1957" i="2"/>
  <c r="O1957" i="2"/>
  <c r="N1957" i="2"/>
  <c r="M1957" i="2"/>
  <c r="L1957" i="2"/>
  <c r="K1957" i="2"/>
  <c r="J1957" i="2"/>
  <c r="K8726" i="2" s="1"/>
  <c r="I1957" i="2"/>
  <c r="L8726" i="2" s="1"/>
  <c r="G1957" i="2"/>
  <c r="T1956" i="2"/>
  <c r="S1956" i="2"/>
  <c r="R1956" i="2"/>
  <c r="Q1956" i="2"/>
  <c r="P1956" i="2"/>
  <c r="O1956" i="2"/>
  <c r="N1956" i="2"/>
  <c r="M1956" i="2"/>
  <c r="L1956" i="2"/>
  <c r="K1956" i="2"/>
  <c r="J1956" i="2"/>
  <c r="K7640" i="2" s="1"/>
  <c r="I1956" i="2"/>
  <c r="L7640" i="2" s="1"/>
  <c r="G1956" i="2"/>
  <c r="T1955" i="2"/>
  <c r="S1955" i="2"/>
  <c r="R1955" i="2"/>
  <c r="Q1955" i="2"/>
  <c r="P1955" i="2"/>
  <c r="O1955" i="2"/>
  <c r="N1955" i="2"/>
  <c r="M1955" i="2"/>
  <c r="L1955" i="2"/>
  <c r="K1955" i="2"/>
  <c r="J1955" i="2"/>
  <c r="K6094" i="2" s="1"/>
  <c r="I1955" i="2"/>
  <c r="L6094" i="2" s="1"/>
  <c r="G1955" i="2"/>
  <c r="T1954" i="2"/>
  <c r="S1954" i="2"/>
  <c r="R1954" i="2"/>
  <c r="Q1954" i="2"/>
  <c r="P1954" i="2"/>
  <c r="O1954" i="2"/>
  <c r="N1954" i="2"/>
  <c r="M1954" i="2"/>
  <c r="L1954" i="2"/>
  <c r="K1954" i="2"/>
  <c r="J1954" i="2"/>
  <c r="K7029" i="2" s="1"/>
  <c r="I1954" i="2"/>
  <c r="L7029" i="2" s="1"/>
  <c r="G1954" i="2"/>
  <c r="T1953" i="2"/>
  <c r="S1953" i="2"/>
  <c r="R1953" i="2"/>
  <c r="Q1953" i="2"/>
  <c r="P1953" i="2"/>
  <c r="O1953" i="2"/>
  <c r="N1953" i="2"/>
  <c r="L1953" i="2"/>
  <c r="M8126" i="2" s="1"/>
  <c r="K1953" i="2"/>
  <c r="J1953" i="2"/>
  <c r="K8126" i="2" s="1"/>
  <c r="I1953" i="2"/>
  <c r="L8126" i="2" s="1"/>
  <c r="G1953" i="2"/>
  <c r="T1952" i="2"/>
  <c r="S1952" i="2"/>
  <c r="R1952" i="2"/>
  <c r="Q1952" i="2"/>
  <c r="P1952" i="2"/>
  <c r="O1952" i="2"/>
  <c r="N1952" i="2"/>
  <c r="M1952" i="2"/>
  <c r="L1952" i="2"/>
  <c r="K1952" i="2"/>
  <c r="J1952" i="2"/>
  <c r="K8504" i="2" s="1"/>
  <c r="I1952" i="2"/>
  <c r="L8504" i="2" s="1"/>
  <c r="G1952" i="2"/>
  <c r="T1951" i="2"/>
  <c r="S1951" i="2"/>
  <c r="R1951" i="2"/>
  <c r="Q1951" i="2"/>
  <c r="P1951" i="2"/>
  <c r="O1951" i="2"/>
  <c r="N1951" i="2"/>
  <c r="L1951" i="2"/>
  <c r="K1951" i="2"/>
  <c r="J1951" i="2"/>
  <c r="K9285" i="2" s="1"/>
  <c r="I1951" i="2"/>
  <c r="L9285" i="2" s="1"/>
  <c r="G1951" i="2"/>
  <c r="T1950" i="2"/>
  <c r="S1950" i="2"/>
  <c r="R1950" i="2"/>
  <c r="Q1950" i="2"/>
  <c r="P1950" i="2"/>
  <c r="O1950" i="2"/>
  <c r="N1950" i="2"/>
  <c r="M1950" i="2"/>
  <c r="L1950" i="2"/>
  <c r="K1950" i="2"/>
  <c r="J1950" i="2"/>
  <c r="K9085" i="2" s="1"/>
  <c r="I1950" i="2"/>
  <c r="L9085" i="2" s="1"/>
  <c r="G1950" i="2"/>
  <c r="T1949" i="2"/>
  <c r="S1949" i="2"/>
  <c r="R1949" i="2"/>
  <c r="Q1949" i="2"/>
  <c r="P1949" i="2"/>
  <c r="O1949" i="2"/>
  <c r="N1949" i="2"/>
  <c r="M1949" i="2"/>
  <c r="L1949" i="2"/>
  <c r="K1949" i="2"/>
  <c r="J1949" i="2"/>
  <c r="K6227" i="2" s="1"/>
  <c r="I1949" i="2"/>
  <c r="L6227" i="2" s="1"/>
  <c r="G1949" i="2"/>
  <c r="T1948" i="2"/>
  <c r="S1948" i="2"/>
  <c r="R1948" i="2"/>
  <c r="Q1948" i="2"/>
  <c r="P1948" i="2"/>
  <c r="O1948" i="2"/>
  <c r="N1948" i="2"/>
  <c r="L1948" i="2"/>
  <c r="K1948" i="2"/>
  <c r="J1948" i="2"/>
  <c r="K6993" i="2" s="1"/>
  <c r="I1948" i="2"/>
  <c r="L6993" i="2" s="1"/>
  <c r="G1948" i="2"/>
  <c r="T1947" i="2"/>
  <c r="S1947" i="2"/>
  <c r="R1947" i="2"/>
  <c r="Q1947" i="2"/>
  <c r="P1947" i="2"/>
  <c r="O1947" i="2"/>
  <c r="N1947" i="2"/>
  <c r="M1947" i="2"/>
  <c r="L1947" i="2"/>
  <c r="K1947" i="2"/>
  <c r="J1947" i="2"/>
  <c r="K7335" i="2" s="1"/>
  <c r="I1947" i="2"/>
  <c r="L7335" i="2" s="1"/>
  <c r="G1947" i="2"/>
  <c r="T1946" i="2"/>
  <c r="S1946" i="2"/>
  <c r="R1946" i="2"/>
  <c r="Q1946" i="2"/>
  <c r="P1946" i="2"/>
  <c r="O1946" i="2"/>
  <c r="N1946" i="2"/>
  <c r="M1946" i="2"/>
  <c r="L1946" i="2"/>
  <c r="K1946" i="2"/>
  <c r="J1946" i="2"/>
  <c r="K8106" i="2" s="1"/>
  <c r="I1946" i="2"/>
  <c r="L8106" i="2" s="1"/>
  <c r="G1946" i="2"/>
  <c r="T1945" i="2"/>
  <c r="S1945" i="2"/>
  <c r="R1945" i="2"/>
  <c r="Q1945" i="2"/>
  <c r="P1945" i="2"/>
  <c r="O1945" i="2"/>
  <c r="N1945" i="2"/>
  <c r="M1945" i="2"/>
  <c r="L1945" i="2"/>
  <c r="M8935" i="2" s="1"/>
  <c r="K1945" i="2"/>
  <c r="J1945" i="2"/>
  <c r="K8935" i="2" s="1"/>
  <c r="I1945" i="2"/>
  <c r="L8935" i="2" s="1"/>
  <c r="G1945" i="2"/>
  <c r="T1944" i="2"/>
  <c r="S1944" i="2"/>
  <c r="R1944" i="2"/>
  <c r="Q1944" i="2"/>
  <c r="P1944" i="2"/>
  <c r="O1944" i="2"/>
  <c r="N1944" i="2"/>
  <c r="M1944" i="2"/>
  <c r="K1944" i="2"/>
  <c r="J1944" i="2"/>
  <c r="K7190" i="2" s="1"/>
  <c r="I1944" i="2"/>
  <c r="L7190" i="2" s="1"/>
  <c r="M3517" i="2" s="1"/>
  <c r="G1944" i="2"/>
  <c r="T1943" i="2"/>
  <c r="S1943" i="2"/>
  <c r="R1943" i="2"/>
  <c r="Q1943" i="2"/>
  <c r="P1943" i="2"/>
  <c r="O1943" i="2"/>
  <c r="N1943" i="2"/>
  <c r="L1943" i="2"/>
  <c r="K1943" i="2"/>
  <c r="J1943" i="2"/>
  <c r="K6513" i="2" s="1"/>
  <c r="I1943" i="2"/>
  <c r="L6513" i="2" s="1"/>
  <c r="G1943" i="2"/>
  <c r="T1942" i="2"/>
  <c r="S1942" i="2"/>
  <c r="R1942" i="2"/>
  <c r="Q1942" i="2"/>
  <c r="P1942" i="2"/>
  <c r="O1942" i="2"/>
  <c r="N1942" i="2"/>
  <c r="L1942" i="2"/>
  <c r="K1942" i="2"/>
  <c r="J1942" i="2"/>
  <c r="K8398" i="2" s="1"/>
  <c r="I1942" i="2"/>
  <c r="L8398" i="2" s="1"/>
  <c r="G1942" i="2"/>
  <c r="T1941" i="2"/>
  <c r="S1941" i="2"/>
  <c r="R1941" i="2"/>
  <c r="Q1941" i="2"/>
  <c r="P1941" i="2"/>
  <c r="O1941" i="2"/>
  <c r="N1941" i="2"/>
  <c r="L1941" i="2"/>
  <c r="K1941" i="2"/>
  <c r="J1941" i="2"/>
  <c r="K7867" i="2" s="1"/>
  <c r="I1941" i="2"/>
  <c r="L7867" i="2" s="1"/>
  <c r="G1941" i="2"/>
  <c r="T1940" i="2"/>
  <c r="S1940" i="2"/>
  <c r="R1940" i="2"/>
  <c r="Q1940" i="2"/>
  <c r="P1940" i="2"/>
  <c r="O1940" i="2"/>
  <c r="N1940" i="2"/>
  <c r="M1940" i="2"/>
  <c r="L1940" i="2"/>
  <c r="K1940" i="2"/>
  <c r="J1940" i="2"/>
  <c r="K8515" i="2" s="1"/>
  <c r="M1591" i="2" s="1"/>
  <c r="I1940" i="2"/>
  <c r="L8515" i="2" s="1"/>
  <c r="G1940" i="2"/>
  <c r="T1939" i="2"/>
  <c r="S1939" i="2"/>
  <c r="R1939" i="2"/>
  <c r="Q1939" i="2"/>
  <c r="P1939" i="2"/>
  <c r="O1939" i="2"/>
  <c r="N1939" i="2"/>
  <c r="L1939" i="2"/>
  <c r="M7388" i="2" s="1"/>
  <c r="K1939" i="2"/>
  <c r="J1939" i="2"/>
  <c r="K7388" i="2" s="1"/>
  <c r="I1939" i="2"/>
  <c r="L7388" i="2" s="1"/>
  <c r="G1939" i="2"/>
  <c r="T1938" i="2"/>
  <c r="S1938" i="2"/>
  <c r="R1938" i="2"/>
  <c r="Q1938" i="2"/>
  <c r="P1938" i="2"/>
  <c r="O1938" i="2"/>
  <c r="N1938" i="2"/>
  <c r="M1938" i="2"/>
  <c r="L1938" i="2"/>
  <c r="K1938" i="2"/>
  <c r="J1938" i="2"/>
  <c r="K8125" i="2" s="1"/>
  <c r="I1938" i="2"/>
  <c r="L8125" i="2" s="1"/>
  <c r="G1938" i="2"/>
  <c r="T1937" i="2"/>
  <c r="S1937" i="2"/>
  <c r="R1937" i="2"/>
  <c r="Q1937" i="2"/>
  <c r="P1937" i="2"/>
  <c r="O1937" i="2"/>
  <c r="N1937" i="2"/>
  <c r="M1937" i="2"/>
  <c r="L1937" i="2"/>
  <c r="K1937" i="2"/>
  <c r="J1937" i="2"/>
  <c r="K6020" i="2" s="1"/>
  <c r="I1937" i="2"/>
  <c r="L6020" i="2" s="1"/>
  <c r="G1937" i="2"/>
  <c r="T1936" i="2"/>
  <c r="S1936" i="2"/>
  <c r="R1936" i="2"/>
  <c r="Q1936" i="2"/>
  <c r="P1936" i="2"/>
  <c r="O1936" i="2"/>
  <c r="N1936" i="2"/>
  <c r="M1936" i="2"/>
  <c r="L1936" i="2"/>
  <c r="K1936" i="2"/>
  <c r="J1936" i="2"/>
  <c r="K8030" i="2" s="1"/>
  <c r="I1936" i="2"/>
  <c r="L8030" i="2" s="1"/>
  <c r="G1936" i="2"/>
  <c r="T1935" i="2"/>
  <c r="S1935" i="2"/>
  <c r="R1935" i="2"/>
  <c r="Q1935" i="2"/>
  <c r="P1935" i="2"/>
  <c r="O1935" i="2"/>
  <c r="N1935" i="2"/>
  <c r="L1935" i="2"/>
  <c r="K1935" i="2"/>
  <c r="J1935" i="2"/>
  <c r="K8444" i="2" s="1"/>
  <c r="I1935" i="2"/>
  <c r="L8444" i="2" s="1"/>
  <c r="M4359" i="2" s="1"/>
  <c r="G1935" i="2"/>
  <c r="T1934" i="2"/>
  <c r="S1934" i="2"/>
  <c r="R1934" i="2"/>
  <c r="Q1934" i="2"/>
  <c r="P1934" i="2"/>
  <c r="O1934" i="2"/>
  <c r="N1934" i="2"/>
  <c r="M1934" i="2"/>
  <c r="L1934" i="2"/>
  <c r="K1934" i="2"/>
  <c r="J1934" i="2"/>
  <c r="K8676" i="2" s="1"/>
  <c r="I1934" i="2"/>
  <c r="L8676" i="2" s="1"/>
  <c r="G1934" i="2"/>
  <c r="T1933" i="2"/>
  <c r="S1933" i="2"/>
  <c r="R1933" i="2"/>
  <c r="Q1933" i="2"/>
  <c r="P1933" i="2"/>
  <c r="O1933" i="2"/>
  <c r="N1933" i="2"/>
  <c r="L1933" i="2"/>
  <c r="K1933" i="2"/>
  <c r="J1933" i="2"/>
  <c r="K8503" i="2" s="1"/>
  <c r="I1933" i="2"/>
  <c r="L8503" i="2" s="1"/>
  <c r="G1933" i="2"/>
  <c r="T1932" i="2"/>
  <c r="S1932" i="2"/>
  <c r="R1932" i="2"/>
  <c r="Q1932" i="2"/>
  <c r="P1932" i="2"/>
  <c r="O1932" i="2"/>
  <c r="N1932" i="2"/>
  <c r="L1932" i="2"/>
  <c r="K1932" i="2"/>
  <c r="J1932" i="2"/>
  <c r="K9501" i="2" s="1"/>
  <c r="I1932" i="2"/>
  <c r="L9501" i="2" s="1"/>
  <c r="G1932" i="2"/>
  <c r="T1931" i="2"/>
  <c r="S1931" i="2"/>
  <c r="R1931" i="2"/>
  <c r="Q1931" i="2"/>
  <c r="P1931" i="2"/>
  <c r="O1931" i="2"/>
  <c r="N1931" i="2"/>
  <c r="M1931" i="2"/>
  <c r="L1931" i="2"/>
  <c r="K1931" i="2"/>
  <c r="J1931" i="2"/>
  <c r="K7349" i="2" s="1"/>
  <c r="I1931" i="2"/>
  <c r="L7349" i="2" s="1"/>
  <c r="G1931" i="2"/>
  <c r="T1930" i="2"/>
  <c r="S1930" i="2"/>
  <c r="R1930" i="2"/>
  <c r="Q1930" i="2"/>
  <c r="P1930" i="2"/>
  <c r="O1930" i="2"/>
  <c r="N1930" i="2"/>
  <c r="M1930" i="2"/>
  <c r="L1930" i="2"/>
  <c r="K1930" i="2"/>
  <c r="J1930" i="2"/>
  <c r="K9627" i="2" s="1"/>
  <c r="I1930" i="2"/>
  <c r="L9627" i="2" s="1"/>
  <c r="G1930" i="2"/>
  <c r="T1929" i="2"/>
  <c r="S1929" i="2"/>
  <c r="R1929" i="2"/>
  <c r="Q1929" i="2"/>
  <c r="P1929" i="2"/>
  <c r="O1929" i="2"/>
  <c r="N1929" i="2"/>
  <c r="M1929" i="2"/>
  <c r="L1929" i="2"/>
  <c r="K1929" i="2"/>
  <c r="J1929" i="2"/>
  <c r="K7657" i="2" s="1"/>
  <c r="I1929" i="2"/>
  <c r="L7657" i="2" s="1"/>
  <c r="G1929" i="2"/>
  <c r="T1928" i="2"/>
  <c r="S1928" i="2"/>
  <c r="R1928" i="2"/>
  <c r="Q1928" i="2"/>
  <c r="P1928" i="2"/>
  <c r="O1928" i="2"/>
  <c r="N1928" i="2"/>
  <c r="L1928" i="2"/>
  <c r="K1928" i="2"/>
  <c r="J1928" i="2"/>
  <c r="K7438" i="2" s="1"/>
  <c r="I1928" i="2"/>
  <c r="L7438" i="2" s="1"/>
  <c r="M2410" i="2" s="1"/>
  <c r="G1928" i="2"/>
  <c r="T1927" i="2"/>
  <c r="S1927" i="2"/>
  <c r="R1927" i="2"/>
  <c r="Q1927" i="2"/>
  <c r="P1927" i="2"/>
  <c r="O1927" i="2"/>
  <c r="N1927" i="2"/>
  <c r="L1927" i="2"/>
  <c r="K1927" i="2"/>
  <c r="J1927" i="2"/>
  <c r="K8776" i="2" s="1"/>
  <c r="I1927" i="2"/>
  <c r="L8776" i="2" s="1"/>
  <c r="G1927" i="2"/>
  <c r="T1926" i="2"/>
  <c r="S1926" i="2"/>
  <c r="R1926" i="2"/>
  <c r="Q1926" i="2"/>
  <c r="P1926" i="2"/>
  <c r="O1926" i="2"/>
  <c r="N1926" i="2"/>
  <c r="L1926" i="2"/>
  <c r="K1926" i="2"/>
  <c r="J1926" i="2"/>
  <c r="K7136" i="2" s="1"/>
  <c r="I1926" i="2"/>
  <c r="L7136" i="2" s="1"/>
  <c r="M3417" i="2" s="1"/>
  <c r="G1926" i="2"/>
  <c r="T1925" i="2"/>
  <c r="S1925" i="2"/>
  <c r="R1925" i="2"/>
  <c r="Q1925" i="2"/>
  <c r="P1925" i="2"/>
  <c r="O1925" i="2"/>
  <c r="N1925" i="2"/>
  <c r="M1925" i="2"/>
  <c r="L1925" i="2"/>
  <c r="K1925" i="2"/>
  <c r="J1925" i="2"/>
  <c r="K9096" i="2" s="1"/>
  <c r="I1925" i="2"/>
  <c r="L9096" i="2" s="1"/>
  <c r="G1925" i="2"/>
  <c r="T1924" i="2"/>
  <c r="S1924" i="2"/>
  <c r="R1924" i="2"/>
  <c r="Q1924" i="2"/>
  <c r="P1924" i="2"/>
  <c r="O1924" i="2"/>
  <c r="N1924" i="2"/>
  <c r="L1924" i="2"/>
  <c r="K1924" i="2"/>
  <c r="J1924" i="2"/>
  <c r="K6499" i="2" s="1"/>
  <c r="M1464" i="2" s="1"/>
  <c r="I1924" i="2"/>
  <c r="L6499" i="2" s="1"/>
  <c r="G1924" i="2"/>
  <c r="T1923" i="2"/>
  <c r="S1923" i="2"/>
  <c r="R1923" i="2"/>
  <c r="Q1923" i="2"/>
  <c r="P1923" i="2"/>
  <c r="O1923" i="2"/>
  <c r="N1923" i="2"/>
  <c r="L1923" i="2"/>
  <c r="K1923" i="2"/>
  <c r="J1923" i="2"/>
  <c r="K9069" i="2" s="1"/>
  <c r="I1923" i="2"/>
  <c r="L9069" i="2" s="1"/>
  <c r="G1923" i="2"/>
  <c r="T1922" i="2"/>
  <c r="S1922" i="2"/>
  <c r="R1922" i="2"/>
  <c r="Q1922" i="2"/>
  <c r="P1922" i="2"/>
  <c r="O1922" i="2"/>
  <c r="N1922" i="2"/>
  <c r="M1922" i="2"/>
  <c r="L1922" i="2"/>
  <c r="M7714" i="2" s="1"/>
  <c r="K1922" i="2"/>
  <c r="J1922" i="2"/>
  <c r="K7714" i="2" s="1"/>
  <c r="I1922" i="2"/>
  <c r="L7714" i="2" s="1"/>
  <c r="G1922" i="2"/>
  <c r="T1921" i="2"/>
  <c r="S1921" i="2"/>
  <c r="R1921" i="2"/>
  <c r="Q1921" i="2"/>
  <c r="P1921" i="2"/>
  <c r="O1921" i="2"/>
  <c r="N1921" i="2"/>
  <c r="L1921" i="2"/>
  <c r="M7530" i="2" s="1"/>
  <c r="K1921" i="2"/>
  <c r="J1921" i="2"/>
  <c r="K7530" i="2" s="1"/>
  <c r="I1921" i="2"/>
  <c r="L7530" i="2" s="1"/>
  <c r="M1166" i="2" s="1"/>
  <c r="G1921" i="2"/>
  <c r="T1920" i="2"/>
  <c r="S1920" i="2"/>
  <c r="R1920" i="2"/>
  <c r="Q1920" i="2"/>
  <c r="P1920" i="2"/>
  <c r="O1920" i="2"/>
  <c r="N1920" i="2"/>
  <c r="M1920" i="2"/>
  <c r="L1920" i="2"/>
  <c r="K1920" i="2"/>
  <c r="J1920" i="2"/>
  <c r="K7907" i="2" s="1"/>
  <c r="I1920" i="2"/>
  <c r="L7907" i="2" s="1"/>
  <c r="G1920" i="2"/>
  <c r="T1919" i="2"/>
  <c r="S1919" i="2"/>
  <c r="R1919" i="2"/>
  <c r="Q1919" i="2"/>
  <c r="P1919" i="2"/>
  <c r="O1919" i="2"/>
  <c r="N1919" i="2"/>
  <c r="M1919" i="2"/>
  <c r="L1919" i="2"/>
  <c r="K1919" i="2"/>
  <c r="J1919" i="2"/>
  <c r="K6121" i="2" s="1"/>
  <c r="I1919" i="2"/>
  <c r="L6121" i="2" s="1"/>
  <c r="G1919" i="2"/>
  <c r="T1918" i="2"/>
  <c r="S1918" i="2"/>
  <c r="R1918" i="2"/>
  <c r="Q1918" i="2"/>
  <c r="P1918" i="2"/>
  <c r="O1918" i="2"/>
  <c r="N1918" i="2"/>
  <c r="M1918" i="2"/>
  <c r="L1918" i="2"/>
  <c r="K1918" i="2"/>
  <c r="J1918" i="2"/>
  <c r="K7171" i="2" s="1"/>
  <c r="I1918" i="2"/>
  <c r="L7171" i="2" s="1"/>
  <c r="G1918" i="2"/>
  <c r="T1917" i="2"/>
  <c r="S1917" i="2"/>
  <c r="R1917" i="2"/>
  <c r="Q1917" i="2"/>
  <c r="P1917" i="2"/>
  <c r="O1917" i="2"/>
  <c r="N1917" i="2"/>
  <c r="L1917" i="2"/>
  <c r="K1917" i="2"/>
  <c r="J1917" i="2"/>
  <c r="K7976" i="2" s="1"/>
  <c r="I1917" i="2"/>
  <c r="L7976" i="2" s="1"/>
  <c r="G1917" i="2"/>
  <c r="T1916" i="2"/>
  <c r="S1916" i="2"/>
  <c r="R1916" i="2"/>
  <c r="Q1916" i="2"/>
  <c r="P1916" i="2"/>
  <c r="O1916" i="2"/>
  <c r="N1916" i="2"/>
  <c r="M1916" i="2"/>
  <c r="L1916" i="2"/>
  <c r="K1916" i="2"/>
  <c r="J1916" i="2"/>
  <c r="K8097" i="2" s="1"/>
  <c r="I1916" i="2"/>
  <c r="L8097" i="2" s="1"/>
  <c r="M1410" i="2" s="1"/>
  <c r="G1916" i="2"/>
  <c r="T1915" i="2"/>
  <c r="S1915" i="2"/>
  <c r="R1915" i="2"/>
  <c r="Q1915" i="2"/>
  <c r="P1915" i="2"/>
  <c r="O1915" i="2"/>
  <c r="N1915" i="2"/>
  <c r="M1915" i="2"/>
  <c r="L1915" i="2"/>
  <c r="K1915" i="2"/>
  <c r="J1915" i="2"/>
  <c r="K7920" i="2" s="1"/>
  <c r="I1915" i="2"/>
  <c r="L7920" i="2" s="1"/>
  <c r="G1915" i="2"/>
  <c r="T1914" i="2"/>
  <c r="S1914" i="2"/>
  <c r="R1914" i="2"/>
  <c r="Q1914" i="2"/>
  <c r="P1914" i="2"/>
  <c r="O1914" i="2"/>
  <c r="N1914" i="2"/>
  <c r="L1914" i="2"/>
  <c r="K1914" i="2"/>
  <c r="J1914" i="2"/>
  <c r="K5987" i="2" s="1"/>
  <c r="I1914" i="2"/>
  <c r="L5987" i="2" s="1"/>
  <c r="G1914" i="2"/>
  <c r="T1913" i="2"/>
  <c r="S1913" i="2"/>
  <c r="R1913" i="2"/>
  <c r="Q1913" i="2"/>
  <c r="P1913" i="2"/>
  <c r="O1913" i="2"/>
  <c r="N1913" i="2"/>
  <c r="L1913" i="2"/>
  <c r="K1913" i="2"/>
  <c r="J1913" i="2"/>
  <c r="K9349" i="2" s="1"/>
  <c r="I1913" i="2"/>
  <c r="L9349" i="2" s="1"/>
  <c r="G1913" i="2"/>
  <c r="T1912" i="2"/>
  <c r="S1912" i="2"/>
  <c r="R1912" i="2"/>
  <c r="Q1912" i="2"/>
  <c r="P1912" i="2"/>
  <c r="O1912" i="2"/>
  <c r="N1912" i="2"/>
  <c r="M1912" i="2"/>
  <c r="L1912" i="2"/>
  <c r="K1912" i="2"/>
  <c r="J1912" i="2"/>
  <c r="K9653" i="2" s="1"/>
  <c r="I1912" i="2"/>
  <c r="L9653" i="2" s="1"/>
  <c r="G1912" i="2"/>
  <c r="T1911" i="2"/>
  <c r="S1911" i="2"/>
  <c r="R1911" i="2"/>
  <c r="Q1911" i="2"/>
  <c r="P1911" i="2"/>
  <c r="O1911" i="2"/>
  <c r="N1911" i="2"/>
  <c r="L1911" i="2"/>
  <c r="K1911" i="2"/>
  <c r="J1911" i="2"/>
  <c r="K8070" i="2" s="1"/>
  <c r="I1911" i="2"/>
  <c r="L8070" i="2" s="1"/>
  <c r="G1911" i="2"/>
  <c r="T1910" i="2"/>
  <c r="S1910" i="2"/>
  <c r="R1910" i="2"/>
  <c r="Q1910" i="2"/>
  <c r="P1910" i="2"/>
  <c r="O1910" i="2"/>
  <c r="N1910" i="2"/>
  <c r="M1910" i="2"/>
  <c r="L1910" i="2"/>
  <c r="K1910" i="2"/>
  <c r="J1910" i="2"/>
  <c r="K7147" i="2" s="1"/>
  <c r="I1910" i="2"/>
  <c r="L7147" i="2" s="1"/>
  <c r="G1910" i="2"/>
  <c r="T1909" i="2"/>
  <c r="S1909" i="2"/>
  <c r="R1909" i="2"/>
  <c r="Q1909" i="2"/>
  <c r="P1909" i="2"/>
  <c r="O1909" i="2"/>
  <c r="N1909" i="2"/>
  <c r="M1909" i="2"/>
  <c r="L1909" i="2"/>
  <c r="K1909" i="2"/>
  <c r="J1909" i="2"/>
  <c r="K8582" i="2" s="1"/>
  <c r="I1909" i="2"/>
  <c r="L8582" i="2" s="1"/>
  <c r="G1909" i="2"/>
  <c r="T1908" i="2"/>
  <c r="S1908" i="2"/>
  <c r="R1908" i="2"/>
  <c r="Q1908" i="2"/>
  <c r="P1908" i="2"/>
  <c r="O1908" i="2"/>
  <c r="N1908" i="2"/>
  <c r="M1908" i="2"/>
  <c r="L1908" i="2"/>
  <c r="K1908" i="2"/>
  <c r="J1908" i="2"/>
  <c r="K8606" i="2" s="1"/>
  <c r="I1908" i="2"/>
  <c r="L8606" i="2" s="1"/>
  <c r="G1908" i="2"/>
  <c r="T1907" i="2"/>
  <c r="S1907" i="2"/>
  <c r="R1907" i="2"/>
  <c r="Q1907" i="2"/>
  <c r="P1907" i="2"/>
  <c r="O1907" i="2"/>
  <c r="N1907" i="2"/>
  <c r="M1907" i="2"/>
  <c r="L1907" i="2"/>
  <c r="K1907" i="2"/>
  <c r="J1907" i="2"/>
  <c r="K6159" i="2" s="1"/>
  <c r="I1907" i="2"/>
  <c r="L6159" i="2" s="1"/>
  <c r="G1907" i="2"/>
  <c r="T1906" i="2"/>
  <c r="S1906" i="2"/>
  <c r="R1906" i="2"/>
  <c r="Q1906" i="2"/>
  <c r="P1906" i="2"/>
  <c r="O1906" i="2"/>
  <c r="N1906" i="2"/>
  <c r="L1906" i="2"/>
  <c r="K1906" i="2"/>
  <c r="J1906" i="2"/>
  <c r="K9275" i="2" s="1"/>
  <c r="I1906" i="2"/>
  <c r="L9275" i="2" s="1"/>
  <c r="G1906" i="2"/>
  <c r="T1905" i="2"/>
  <c r="S1905" i="2"/>
  <c r="R1905" i="2"/>
  <c r="Q1905" i="2"/>
  <c r="P1905" i="2"/>
  <c r="O1905" i="2"/>
  <c r="N1905" i="2"/>
  <c r="M1905" i="2"/>
  <c r="L1905" i="2"/>
  <c r="M7770" i="2" s="1"/>
  <c r="K1905" i="2"/>
  <c r="J1905" i="2"/>
  <c r="K7770" i="2" s="1"/>
  <c r="I1905" i="2"/>
  <c r="L7770" i="2" s="1"/>
  <c r="G1905" i="2"/>
  <c r="T1904" i="2"/>
  <c r="S1904" i="2"/>
  <c r="R1904" i="2"/>
  <c r="Q1904" i="2"/>
  <c r="P1904" i="2"/>
  <c r="O1904" i="2"/>
  <c r="N1904" i="2"/>
  <c r="L1904" i="2"/>
  <c r="K1904" i="2"/>
  <c r="J1904" i="2"/>
  <c r="K6783" i="2" s="1"/>
  <c r="I1904" i="2"/>
  <c r="L6783" i="2" s="1"/>
  <c r="G1904" i="2"/>
  <c r="T1903" i="2"/>
  <c r="S1903" i="2"/>
  <c r="R1903" i="2"/>
  <c r="Q1903" i="2"/>
  <c r="P1903" i="2"/>
  <c r="O1903" i="2"/>
  <c r="N1903" i="2"/>
  <c r="L1903" i="2"/>
  <c r="K1903" i="2"/>
  <c r="J1903" i="2"/>
  <c r="K7583" i="2" s="1"/>
  <c r="I1903" i="2"/>
  <c r="L7583" i="2" s="1"/>
  <c r="G1903" i="2"/>
  <c r="T1902" i="2"/>
  <c r="S1902" i="2"/>
  <c r="R1902" i="2"/>
  <c r="Q1902" i="2"/>
  <c r="P1902" i="2"/>
  <c r="O1902" i="2"/>
  <c r="N1902" i="2"/>
  <c r="M1902" i="2"/>
  <c r="L1902" i="2"/>
  <c r="K1902" i="2"/>
  <c r="J1902" i="2"/>
  <c r="K7044" i="2" s="1"/>
  <c r="I1902" i="2"/>
  <c r="L7044" i="2" s="1"/>
  <c r="G1902" i="2"/>
  <c r="T1901" i="2"/>
  <c r="S1901" i="2"/>
  <c r="R1901" i="2"/>
  <c r="Q1901" i="2"/>
  <c r="P1901" i="2"/>
  <c r="O1901" i="2"/>
  <c r="N1901" i="2"/>
  <c r="M1901" i="2"/>
  <c r="L1901" i="2"/>
  <c r="K1901" i="2"/>
  <c r="J1901" i="2"/>
  <c r="K6525" i="2" s="1"/>
  <c r="I1901" i="2"/>
  <c r="L6525" i="2" s="1"/>
  <c r="G1901" i="2"/>
  <c r="T1900" i="2"/>
  <c r="S1900" i="2"/>
  <c r="R1900" i="2"/>
  <c r="Q1900" i="2"/>
  <c r="P1900" i="2"/>
  <c r="O1900" i="2"/>
  <c r="N1900" i="2"/>
  <c r="M1900" i="2"/>
  <c r="L1900" i="2"/>
  <c r="K1900" i="2"/>
  <c r="J1900" i="2"/>
  <c r="K9432" i="2" s="1"/>
  <c r="I1900" i="2"/>
  <c r="L9432" i="2" s="1"/>
  <c r="G1900" i="2"/>
  <c r="T1899" i="2"/>
  <c r="S1899" i="2"/>
  <c r="R1899" i="2"/>
  <c r="Q1899" i="2"/>
  <c r="P1899" i="2"/>
  <c r="O1899" i="2"/>
  <c r="N1899" i="2"/>
  <c r="M1899" i="2"/>
  <c r="L1899" i="2"/>
  <c r="K1899" i="2"/>
  <c r="J1899" i="2"/>
  <c r="K7233" i="2" s="1"/>
  <c r="I1899" i="2"/>
  <c r="L7233" i="2" s="1"/>
  <c r="G1899" i="2"/>
  <c r="T1898" i="2"/>
  <c r="S1898" i="2"/>
  <c r="R1898" i="2"/>
  <c r="Q1898" i="2"/>
  <c r="P1898" i="2"/>
  <c r="O1898" i="2"/>
  <c r="N1898" i="2"/>
  <c r="L1898" i="2"/>
  <c r="M6664" i="2" s="1"/>
  <c r="K1898" i="2"/>
  <c r="J1898" i="2"/>
  <c r="K6664" i="2" s="1"/>
  <c r="I1898" i="2"/>
  <c r="L6664" i="2" s="1"/>
  <c r="G1898" i="2"/>
  <c r="T1897" i="2"/>
  <c r="S1897" i="2"/>
  <c r="R1897" i="2"/>
  <c r="Q1897" i="2"/>
  <c r="P1897" i="2"/>
  <c r="O1897" i="2"/>
  <c r="N1897" i="2"/>
  <c r="L1897" i="2"/>
  <c r="K1897" i="2"/>
  <c r="J1897" i="2"/>
  <c r="K8712" i="2" s="1"/>
  <c r="I1897" i="2"/>
  <c r="L8712" i="2" s="1"/>
  <c r="G1897" i="2"/>
  <c r="T1896" i="2"/>
  <c r="S1896" i="2"/>
  <c r="R1896" i="2"/>
  <c r="Q1896" i="2"/>
  <c r="P1896" i="2"/>
  <c r="O1896" i="2"/>
  <c r="N1896" i="2"/>
  <c r="M1896" i="2"/>
  <c r="L1896" i="2"/>
  <c r="K1896" i="2"/>
  <c r="J1896" i="2"/>
  <c r="K8481" i="2" s="1"/>
  <c r="I1896" i="2"/>
  <c r="L8481" i="2" s="1"/>
  <c r="G1896" i="2"/>
  <c r="T1895" i="2"/>
  <c r="S1895" i="2"/>
  <c r="R1895" i="2"/>
  <c r="Q1895" i="2"/>
  <c r="P1895" i="2"/>
  <c r="O1895" i="2"/>
  <c r="N1895" i="2"/>
  <c r="L1895" i="2"/>
  <c r="K1895" i="2"/>
  <c r="J1895" i="2"/>
  <c r="K9184" i="2" s="1"/>
  <c r="M474" i="2" s="1"/>
  <c r="I1895" i="2"/>
  <c r="L9184" i="2" s="1"/>
  <c r="G1895" i="2"/>
  <c r="T1894" i="2"/>
  <c r="S1894" i="2"/>
  <c r="R1894" i="2"/>
  <c r="Q1894" i="2"/>
  <c r="P1894" i="2"/>
  <c r="O1894" i="2"/>
  <c r="N1894" i="2"/>
  <c r="L1894" i="2"/>
  <c r="K1894" i="2"/>
  <c r="J1894" i="2"/>
  <c r="K9652" i="2" s="1"/>
  <c r="I1894" i="2"/>
  <c r="L9652" i="2" s="1"/>
  <c r="G1894" i="2"/>
  <c r="T1893" i="2"/>
  <c r="S1893" i="2"/>
  <c r="R1893" i="2"/>
  <c r="Q1893" i="2"/>
  <c r="P1893" i="2"/>
  <c r="O1893" i="2"/>
  <c r="N1893" i="2"/>
  <c r="L1893" i="2"/>
  <c r="K1893" i="2"/>
  <c r="J1893" i="2"/>
  <c r="K6782" i="2" s="1"/>
  <c r="I1893" i="2"/>
  <c r="L6782" i="2" s="1"/>
  <c r="G1893" i="2"/>
  <c r="T1892" i="2"/>
  <c r="S1892" i="2"/>
  <c r="R1892" i="2"/>
  <c r="Q1892" i="2"/>
  <c r="P1892" i="2"/>
  <c r="O1892" i="2"/>
  <c r="N1892" i="2"/>
  <c r="L1892" i="2"/>
  <c r="K1892" i="2"/>
  <c r="J1892" i="2"/>
  <c r="K7624" i="2" s="1"/>
  <c r="I1892" i="2"/>
  <c r="L7624" i="2" s="1"/>
  <c r="G1892" i="2"/>
  <c r="T1891" i="2"/>
  <c r="S1891" i="2"/>
  <c r="R1891" i="2"/>
  <c r="Q1891" i="2"/>
  <c r="P1891" i="2"/>
  <c r="O1891" i="2"/>
  <c r="N1891" i="2"/>
  <c r="L1891" i="2"/>
  <c r="M9120" i="2" s="1"/>
  <c r="K1891" i="2"/>
  <c r="J1891" i="2"/>
  <c r="K9120" i="2" s="1"/>
  <c r="I1891" i="2"/>
  <c r="L9120" i="2" s="1"/>
  <c r="G1891" i="2"/>
  <c r="T1890" i="2"/>
  <c r="S1890" i="2"/>
  <c r="R1890" i="2"/>
  <c r="Q1890" i="2"/>
  <c r="P1890" i="2"/>
  <c r="O1890" i="2"/>
  <c r="N1890" i="2"/>
  <c r="L1890" i="2"/>
  <c r="K1890" i="2"/>
  <c r="J1890" i="2"/>
  <c r="K9421" i="2" s="1"/>
  <c r="I1890" i="2"/>
  <c r="L9421" i="2" s="1"/>
  <c r="G1890" i="2"/>
  <c r="T1889" i="2"/>
  <c r="S1889" i="2"/>
  <c r="R1889" i="2"/>
  <c r="Q1889" i="2"/>
  <c r="P1889" i="2"/>
  <c r="O1889" i="2"/>
  <c r="N1889" i="2"/>
  <c r="M1889" i="2"/>
  <c r="L1889" i="2"/>
  <c r="K1889" i="2"/>
  <c r="J1889" i="2"/>
  <c r="K9183" i="2" s="1"/>
  <c r="I1889" i="2"/>
  <c r="L9183" i="2" s="1"/>
  <c r="G1889" i="2"/>
  <c r="T1888" i="2"/>
  <c r="S1888" i="2"/>
  <c r="R1888" i="2"/>
  <c r="Q1888" i="2"/>
  <c r="P1888" i="2"/>
  <c r="O1888" i="2"/>
  <c r="N1888" i="2"/>
  <c r="L1888" i="2"/>
  <c r="K1888" i="2"/>
  <c r="J1888" i="2"/>
  <c r="K7671" i="2" s="1"/>
  <c r="I1888" i="2"/>
  <c r="L7671" i="2" s="1"/>
  <c r="G1888" i="2"/>
  <c r="T1887" i="2"/>
  <c r="S1887" i="2"/>
  <c r="R1887" i="2"/>
  <c r="Q1887" i="2"/>
  <c r="P1887" i="2"/>
  <c r="O1887" i="2"/>
  <c r="N1887" i="2"/>
  <c r="L1887" i="2"/>
  <c r="K1887" i="2"/>
  <c r="J1887" i="2"/>
  <c r="K8096" i="2" s="1"/>
  <c r="I1887" i="2"/>
  <c r="L8096" i="2" s="1"/>
  <c r="G1887" i="2"/>
  <c r="T1886" i="2"/>
  <c r="S1886" i="2"/>
  <c r="R1886" i="2"/>
  <c r="Q1886" i="2"/>
  <c r="P1886" i="2"/>
  <c r="O1886" i="2"/>
  <c r="N1886" i="2"/>
  <c r="L1886" i="2"/>
  <c r="K1886" i="2"/>
  <c r="J1886" i="2"/>
  <c r="K6635" i="2" s="1"/>
  <c r="I1886" i="2"/>
  <c r="L6635" i="2" s="1"/>
  <c r="G1886" i="2"/>
  <c r="T1885" i="2"/>
  <c r="S1885" i="2"/>
  <c r="R1885" i="2"/>
  <c r="Q1885" i="2"/>
  <c r="P1885" i="2"/>
  <c r="O1885" i="2"/>
  <c r="N1885" i="2"/>
  <c r="M1885" i="2"/>
  <c r="L1885" i="2"/>
  <c r="K1885" i="2"/>
  <c r="J1885" i="2"/>
  <c r="K7397" i="2" s="1"/>
  <c r="I1885" i="2"/>
  <c r="L7397" i="2" s="1"/>
  <c r="G1885" i="2"/>
  <c r="T1884" i="2"/>
  <c r="S1884" i="2"/>
  <c r="R1884" i="2"/>
  <c r="Q1884" i="2"/>
  <c r="P1884" i="2"/>
  <c r="O1884" i="2"/>
  <c r="N1884" i="2"/>
  <c r="M1884" i="2"/>
  <c r="L1884" i="2"/>
  <c r="K1884" i="2"/>
  <c r="J1884" i="2"/>
  <c r="K6202" i="2" s="1"/>
  <c r="I1884" i="2"/>
  <c r="L6202" i="2" s="1"/>
  <c r="G1884" i="2"/>
  <c r="T1883" i="2"/>
  <c r="S1883" i="2"/>
  <c r="R1883" i="2"/>
  <c r="Q1883" i="2"/>
  <c r="P1883" i="2"/>
  <c r="O1883" i="2"/>
  <c r="N1883" i="2"/>
  <c r="M1883" i="2"/>
  <c r="L1883" i="2"/>
  <c r="K1883" i="2"/>
  <c r="J1883" i="2"/>
  <c r="K7464" i="2" s="1"/>
  <c r="I1883" i="2"/>
  <c r="L7464" i="2" s="1"/>
  <c r="G1883" i="2"/>
  <c r="T1882" i="2"/>
  <c r="S1882" i="2"/>
  <c r="R1882" i="2"/>
  <c r="Q1882" i="2"/>
  <c r="P1882" i="2"/>
  <c r="O1882" i="2"/>
  <c r="N1882" i="2"/>
  <c r="M1882" i="2"/>
  <c r="L1882" i="2"/>
  <c r="K1882" i="2"/>
  <c r="J1882" i="2"/>
  <c r="K7558" i="2" s="1"/>
  <c r="I1882" i="2"/>
  <c r="L7558" i="2" s="1"/>
  <c r="G1882" i="2"/>
  <c r="T1881" i="2"/>
  <c r="S1881" i="2"/>
  <c r="R1881" i="2"/>
  <c r="Q1881" i="2"/>
  <c r="P1881" i="2"/>
  <c r="O1881" i="2"/>
  <c r="N1881" i="2"/>
  <c r="M1881" i="2"/>
  <c r="K1881" i="2"/>
  <c r="J1881" i="2"/>
  <c r="K6992" i="2" s="1"/>
  <c r="I1881" i="2"/>
  <c r="L6992" i="2" s="1"/>
  <c r="M2619" i="2" s="1"/>
  <c r="G1881" i="2"/>
  <c r="T1880" i="2"/>
  <c r="S1880" i="2"/>
  <c r="R1880" i="2"/>
  <c r="Q1880" i="2"/>
  <c r="P1880" i="2"/>
  <c r="O1880" i="2"/>
  <c r="N1880" i="2"/>
  <c r="L1880" i="2"/>
  <c r="K1880" i="2"/>
  <c r="J1880" i="2"/>
  <c r="K8977" i="2" s="1"/>
  <c r="I1880" i="2"/>
  <c r="L8977" i="2" s="1"/>
  <c r="G1880" i="2"/>
  <c r="T1879" i="2"/>
  <c r="S1879" i="2"/>
  <c r="R1879" i="2"/>
  <c r="Q1879" i="2"/>
  <c r="P1879" i="2"/>
  <c r="O1879" i="2"/>
  <c r="N1879" i="2"/>
  <c r="M1879" i="2"/>
  <c r="L1879" i="2"/>
  <c r="K1879" i="2"/>
  <c r="J1879" i="2"/>
  <c r="K6693" i="2" s="1"/>
  <c r="I1879" i="2"/>
  <c r="L6693" i="2" s="1"/>
  <c r="G1879" i="2"/>
  <c r="T1878" i="2"/>
  <c r="S1878" i="2"/>
  <c r="R1878" i="2"/>
  <c r="Q1878" i="2"/>
  <c r="P1878" i="2"/>
  <c r="O1878" i="2"/>
  <c r="N1878" i="2"/>
  <c r="M1878" i="2"/>
  <c r="L1878" i="2"/>
  <c r="K1878" i="2"/>
  <c r="J1878" i="2"/>
  <c r="K8480" i="2" s="1"/>
  <c r="I1878" i="2"/>
  <c r="L8480" i="2" s="1"/>
  <c r="G1878" i="2"/>
  <c r="T1877" i="2"/>
  <c r="S1877" i="2"/>
  <c r="R1877" i="2"/>
  <c r="Q1877" i="2"/>
  <c r="P1877" i="2"/>
  <c r="O1877" i="2"/>
  <c r="N1877" i="2"/>
  <c r="M1877" i="2"/>
  <c r="L1877" i="2"/>
  <c r="K1877" i="2"/>
  <c r="J1877" i="2"/>
  <c r="K9326" i="2" s="1"/>
  <c r="I1877" i="2"/>
  <c r="L9326" i="2" s="1"/>
  <c r="G1877" i="2"/>
  <c r="T1876" i="2"/>
  <c r="S1876" i="2"/>
  <c r="R1876" i="2"/>
  <c r="Q1876" i="2"/>
  <c r="P1876" i="2"/>
  <c r="O1876" i="2"/>
  <c r="N1876" i="2"/>
  <c r="L1876" i="2"/>
  <c r="K1876" i="2"/>
  <c r="J1876" i="2"/>
  <c r="K6614" i="2" s="1"/>
  <c r="I1876" i="2"/>
  <c r="L6614" i="2" s="1"/>
  <c r="G1876" i="2"/>
  <c r="T1875" i="2"/>
  <c r="S1875" i="2"/>
  <c r="R1875" i="2"/>
  <c r="Q1875" i="2"/>
  <c r="P1875" i="2"/>
  <c r="O1875" i="2"/>
  <c r="N1875" i="2"/>
  <c r="M1875" i="2"/>
  <c r="L1875" i="2"/>
  <c r="K1875" i="2"/>
  <c r="J1875" i="2"/>
  <c r="K9170" i="2" s="1"/>
  <c r="I1875" i="2"/>
  <c r="L9170" i="2" s="1"/>
  <c r="G1875" i="2"/>
  <c r="T1874" i="2"/>
  <c r="S1874" i="2"/>
  <c r="R1874" i="2"/>
  <c r="Q1874" i="2"/>
  <c r="P1874" i="2"/>
  <c r="O1874" i="2"/>
  <c r="N1874" i="2"/>
  <c r="L1874" i="2"/>
  <c r="M8378" i="2" s="1"/>
  <c r="K1874" i="2"/>
  <c r="J1874" i="2"/>
  <c r="K8378" i="2" s="1"/>
  <c r="I1874" i="2"/>
  <c r="L8378" i="2" s="1"/>
  <c r="G1874" i="2"/>
  <c r="T1873" i="2"/>
  <c r="S1873" i="2"/>
  <c r="R1873" i="2"/>
  <c r="Q1873" i="2"/>
  <c r="P1873" i="2"/>
  <c r="O1873" i="2"/>
  <c r="N1873" i="2"/>
  <c r="L1873" i="2"/>
  <c r="K1873" i="2"/>
  <c r="J1873" i="2"/>
  <c r="K8530" i="2" s="1"/>
  <c r="I1873" i="2"/>
  <c r="L8530" i="2" s="1"/>
  <c r="G1873" i="2"/>
  <c r="T1872" i="2"/>
  <c r="S1872" i="2"/>
  <c r="R1872" i="2"/>
  <c r="Q1872" i="2"/>
  <c r="P1872" i="2"/>
  <c r="O1872" i="2"/>
  <c r="N1872" i="2"/>
  <c r="L1872" i="2"/>
  <c r="K1872" i="2"/>
  <c r="J1872" i="2"/>
  <c r="K6253" i="2" s="1"/>
  <c r="I1872" i="2"/>
  <c r="L6253" i="2" s="1"/>
  <c r="G1872" i="2"/>
  <c r="T1871" i="2"/>
  <c r="S1871" i="2"/>
  <c r="R1871" i="2"/>
  <c r="Q1871" i="2"/>
  <c r="P1871" i="2"/>
  <c r="O1871" i="2"/>
  <c r="N1871" i="2"/>
  <c r="M1871" i="2"/>
  <c r="L1871" i="2"/>
  <c r="K1871" i="2"/>
  <c r="J1871" i="2"/>
  <c r="K8306" i="2" s="1"/>
  <c r="I1871" i="2"/>
  <c r="L8306" i="2" s="1"/>
  <c r="M721" i="2" s="1"/>
  <c r="G1871" i="2"/>
  <c r="T1870" i="2"/>
  <c r="S1870" i="2"/>
  <c r="R1870" i="2"/>
  <c r="Q1870" i="2"/>
  <c r="P1870" i="2"/>
  <c r="O1870" i="2"/>
  <c r="N1870" i="2"/>
  <c r="L1870" i="2"/>
  <c r="K1870" i="2"/>
  <c r="J1870" i="2"/>
  <c r="K7543" i="2" s="1"/>
  <c r="I1870" i="2"/>
  <c r="L7543" i="2" s="1"/>
  <c r="G1870" i="2"/>
  <c r="T1869" i="2"/>
  <c r="S1869" i="2"/>
  <c r="R1869" i="2"/>
  <c r="Q1869" i="2"/>
  <c r="P1869" i="2"/>
  <c r="O1869" i="2"/>
  <c r="N1869" i="2"/>
  <c r="L1869" i="2"/>
  <c r="K1869" i="2"/>
  <c r="J1869" i="2"/>
  <c r="K6359" i="2" s="1"/>
  <c r="I1869" i="2"/>
  <c r="L6359" i="2" s="1"/>
  <c r="G1869" i="2"/>
  <c r="T1868" i="2"/>
  <c r="S1868" i="2"/>
  <c r="R1868" i="2"/>
  <c r="Q1868" i="2"/>
  <c r="P1868" i="2"/>
  <c r="O1868" i="2"/>
  <c r="N1868" i="2"/>
  <c r="L1868" i="2"/>
  <c r="K1868" i="2"/>
  <c r="J1868" i="2"/>
  <c r="K6093" i="2" s="1"/>
  <c r="I1868" i="2"/>
  <c r="L6093" i="2" s="1"/>
  <c r="G1868" i="2"/>
  <c r="T1867" i="2"/>
  <c r="S1867" i="2"/>
  <c r="R1867" i="2"/>
  <c r="Q1867" i="2"/>
  <c r="P1867" i="2"/>
  <c r="O1867" i="2"/>
  <c r="N1867" i="2"/>
  <c r="L1867" i="2"/>
  <c r="K1867" i="2"/>
  <c r="J1867" i="2"/>
  <c r="K9551" i="2" s="1"/>
  <c r="I1867" i="2"/>
  <c r="L9551" i="2" s="1"/>
  <c r="G1867" i="2"/>
  <c r="T1866" i="2"/>
  <c r="S1866" i="2"/>
  <c r="R1866" i="2"/>
  <c r="Q1866" i="2"/>
  <c r="P1866" i="2"/>
  <c r="O1866" i="2"/>
  <c r="N1866" i="2"/>
  <c r="L1866" i="2"/>
  <c r="K1866" i="2"/>
  <c r="J1866" i="2"/>
  <c r="K7119" i="2" s="1"/>
  <c r="I1866" i="2"/>
  <c r="L7119" i="2" s="1"/>
  <c r="G1866" i="2"/>
  <c r="T1865" i="2"/>
  <c r="S1865" i="2"/>
  <c r="R1865" i="2"/>
  <c r="Q1865" i="2"/>
  <c r="P1865" i="2"/>
  <c r="O1865" i="2"/>
  <c r="N1865" i="2"/>
  <c r="M1865" i="2"/>
  <c r="L1865" i="2"/>
  <c r="M6747" i="2" s="1"/>
  <c r="K1865" i="2"/>
  <c r="J1865" i="2"/>
  <c r="K6747" i="2" s="1"/>
  <c r="I1865" i="2"/>
  <c r="L6747" i="2" s="1"/>
  <c r="G1865" i="2"/>
  <c r="T1864" i="2"/>
  <c r="S1864" i="2"/>
  <c r="R1864" i="2"/>
  <c r="Q1864" i="2"/>
  <c r="P1864" i="2"/>
  <c r="O1864" i="2"/>
  <c r="N1864" i="2"/>
  <c r="M1864" i="2"/>
  <c r="L1864" i="2"/>
  <c r="K1864" i="2"/>
  <c r="J1864" i="2"/>
  <c r="K6991" i="2" s="1"/>
  <c r="I1864" i="2"/>
  <c r="L6991" i="2" s="1"/>
  <c r="G1864" i="2"/>
  <c r="T1863" i="2"/>
  <c r="S1863" i="2"/>
  <c r="R1863" i="2"/>
  <c r="Q1863" i="2"/>
  <c r="P1863" i="2"/>
  <c r="O1863" i="2"/>
  <c r="N1863" i="2"/>
  <c r="M1863" i="2"/>
  <c r="L1863" i="2"/>
  <c r="K1863" i="2"/>
  <c r="J1863" i="2"/>
  <c r="K9513" i="2" s="1"/>
  <c r="I1863" i="2"/>
  <c r="L9513" i="2" s="1"/>
  <c r="G1863" i="2"/>
  <c r="T1862" i="2"/>
  <c r="S1862" i="2"/>
  <c r="R1862" i="2"/>
  <c r="Q1862" i="2"/>
  <c r="P1862" i="2"/>
  <c r="O1862" i="2"/>
  <c r="N1862" i="2"/>
  <c r="L1862" i="2"/>
  <c r="K1862" i="2"/>
  <c r="J1862" i="2"/>
  <c r="K6746" i="2" s="1"/>
  <c r="I1862" i="2"/>
  <c r="L6746" i="2" s="1"/>
  <c r="G1862" i="2"/>
  <c r="T1861" i="2"/>
  <c r="S1861" i="2"/>
  <c r="R1861" i="2"/>
  <c r="Q1861" i="2"/>
  <c r="P1861" i="2"/>
  <c r="O1861" i="2"/>
  <c r="N1861" i="2"/>
  <c r="L1861" i="2"/>
  <c r="K1861" i="2"/>
  <c r="J1861" i="2"/>
  <c r="K8165" i="2" s="1"/>
  <c r="I1861" i="2"/>
  <c r="L8165" i="2" s="1"/>
  <c r="G1861" i="2"/>
  <c r="T1860" i="2"/>
  <c r="S1860" i="2"/>
  <c r="R1860" i="2"/>
  <c r="Q1860" i="2"/>
  <c r="P1860" i="2"/>
  <c r="O1860" i="2"/>
  <c r="N1860" i="2"/>
  <c r="M1860" i="2"/>
  <c r="L1860" i="2"/>
  <c r="K1860" i="2"/>
  <c r="J1860" i="2"/>
  <c r="K6104" i="2" s="1"/>
  <c r="I1860" i="2"/>
  <c r="L6104" i="2" s="1"/>
  <c r="G1860" i="2"/>
  <c r="T1859" i="2"/>
  <c r="S1859" i="2"/>
  <c r="R1859" i="2"/>
  <c r="Q1859" i="2"/>
  <c r="P1859" i="2"/>
  <c r="O1859" i="2"/>
  <c r="N1859" i="2"/>
  <c r="M1859" i="2"/>
  <c r="L1859" i="2"/>
  <c r="K1859" i="2"/>
  <c r="J1859" i="2"/>
  <c r="K6745" i="2" s="1"/>
  <c r="I1859" i="2"/>
  <c r="L6745" i="2" s="1"/>
  <c r="G1859" i="2"/>
  <c r="T1858" i="2"/>
  <c r="S1858" i="2"/>
  <c r="R1858" i="2"/>
  <c r="Q1858" i="2"/>
  <c r="P1858" i="2"/>
  <c r="O1858" i="2"/>
  <c r="N1858" i="2"/>
  <c r="L1858" i="2"/>
  <c r="M7906" i="2" s="1"/>
  <c r="K1858" i="2"/>
  <c r="J1858" i="2"/>
  <c r="K7906" i="2" s="1"/>
  <c r="M525" i="2" s="1"/>
  <c r="I1858" i="2"/>
  <c r="L7906" i="2" s="1"/>
  <c r="G1858" i="2"/>
  <c r="T1857" i="2"/>
  <c r="S1857" i="2"/>
  <c r="R1857" i="2"/>
  <c r="Q1857" i="2"/>
  <c r="P1857" i="2"/>
  <c r="O1857" i="2"/>
  <c r="N1857" i="2"/>
  <c r="M1857" i="2"/>
  <c r="L1857" i="2"/>
  <c r="K1857" i="2"/>
  <c r="J1857" i="2"/>
  <c r="K7090" i="2" s="1"/>
  <c r="I1857" i="2"/>
  <c r="L7090" i="2" s="1"/>
  <c r="M3447" i="2" s="1"/>
  <c r="G1857" i="2"/>
  <c r="T1856" i="2"/>
  <c r="S1856" i="2"/>
  <c r="R1856" i="2"/>
  <c r="Q1856" i="2"/>
  <c r="P1856" i="2"/>
  <c r="O1856" i="2"/>
  <c r="N1856" i="2"/>
  <c r="L1856" i="2"/>
  <c r="K1856" i="2"/>
  <c r="J1856" i="2"/>
  <c r="K8352" i="2" s="1"/>
  <c r="I1856" i="2"/>
  <c r="L8352" i="2" s="1"/>
  <c r="G1856" i="2"/>
  <c r="T1855" i="2"/>
  <c r="S1855" i="2"/>
  <c r="R1855" i="2"/>
  <c r="Q1855" i="2"/>
  <c r="P1855" i="2"/>
  <c r="O1855" i="2"/>
  <c r="N1855" i="2"/>
  <c r="M1855" i="2"/>
  <c r="K1855" i="2"/>
  <c r="J1855" i="2"/>
  <c r="K8557" i="2" s="1"/>
  <c r="I1855" i="2"/>
  <c r="L8557" i="2" s="1"/>
  <c r="G1855" i="2"/>
  <c r="T1854" i="2"/>
  <c r="S1854" i="2"/>
  <c r="R1854" i="2"/>
  <c r="Q1854" i="2"/>
  <c r="P1854" i="2"/>
  <c r="O1854" i="2"/>
  <c r="N1854" i="2"/>
  <c r="M1854" i="2"/>
  <c r="L1854" i="2"/>
  <c r="K1854" i="2"/>
  <c r="J1854" i="2"/>
  <c r="K8993" i="2" s="1"/>
  <c r="I1854" i="2"/>
  <c r="L8993" i="2" s="1"/>
  <c r="G1854" i="2"/>
  <c r="T1853" i="2"/>
  <c r="S1853" i="2"/>
  <c r="R1853" i="2"/>
  <c r="Q1853" i="2"/>
  <c r="P1853" i="2"/>
  <c r="O1853" i="2"/>
  <c r="N1853" i="2"/>
  <c r="M1853" i="2"/>
  <c r="L1853" i="2"/>
  <c r="K1853" i="2"/>
  <c r="J1853" i="2"/>
  <c r="K6324" i="2" s="1"/>
  <c r="I1853" i="2"/>
  <c r="L6324" i="2" s="1"/>
  <c r="G1853" i="2"/>
  <c r="T1852" i="2"/>
  <c r="S1852" i="2"/>
  <c r="R1852" i="2"/>
  <c r="Q1852" i="2"/>
  <c r="P1852" i="2"/>
  <c r="O1852" i="2"/>
  <c r="N1852" i="2"/>
  <c r="L1852" i="2"/>
  <c r="K1852" i="2"/>
  <c r="J1852" i="2"/>
  <c r="K7437" i="2" s="1"/>
  <c r="I1852" i="2"/>
  <c r="L7437" i="2" s="1"/>
  <c r="G1852" i="2"/>
  <c r="T1851" i="2"/>
  <c r="S1851" i="2"/>
  <c r="R1851" i="2"/>
  <c r="Q1851" i="2"/>
  <c r="P1851" i="2"/>
  <c r="O1851" i="2"/>
  <c r="N1851" i="2"/>
  <c r="M1851" i="2"/>
  <c r="L1851" i="2"/>
  <c r="K1851" i="2"/>
  <c r="J1851" i="2"/>
  <c r="K8191" i="2" s="1"/>
  <c r="I1851" i="2"/>
  <c r="L8191" i="2" s="1"/>
  <c r="G1851" i="2"/>
  <c r="T1850" i="2"/>
  <c r="S1850" i="2"/>
  <c r="R1850" i="2"/>
  <c r="Q1850" i="2"/>
  <c r="P1850" i="2"/>
  <c r="O1850" i="2"/>
  <c r="N1850" i="2"/>
  <c r="L1850" i="2"/>
  <c r="K1850" i="2"/>
  <c r="J1850" i="2"/>
  <c r="K8992" i="2" s="1"/>
  <c r="I1850" i="2"/>
  <c r="L8992" i="2" s="1"/>
  <c r="G1850" i="2"/>
  <c r="T1849" i="2"/>
  <c r="S1849" i="2"/>
  <c r="R1849" i="2"/>
  <c r="Q1849" i="2"/>
  <c r="P1849" i="2"/>
  <c r="O1849" i="2"/>
  <c r="N1849" i="2"/>
  <c r="M1849" i="2"/>
  <c r="L1849" i="2"/>
  <c r="K1849" i="2"/>
  <c r="J1849" i="2"/>
  <c r="K8082" i="2" s="1"/>
  <c r="I1849" i="2"/>
  <c r="L8082" i="2" s="1"/>
  <c r="G1849" i="2"/>
  <c r="T1848" i="2"/>
  <c r="S1848" i="2"/>
  <c r="R1848" i="2"/>
  <c r="Q1848" i="2"/>
  <c r="P1848" i="2"/>
  <c r="O1848" i="2"/>
  <c r="N1848" i="2"/>
  <c r="L1848" i="2"/>
  <c r="K1848" i="2"/>
  <c r="J1848" i="2"/>
  <c r="K7571" i="2" s="1"/>
  <c r="I1848" i="2"/>
  <c r="L7571" i="2" s="1"/>
  <c r="G1848" i="2"/>
  <c r="T1847" i="2"/>
  <c r="S1847" i="2"/>
  <c r="R1847" i="2"/>
  <c r="Q1847" i="2"/>
  <c r="P1847" i="2"/>
  <c r="O1847" i="2"/>
  <c r="N1847" i="2"/>
  <c r="L1847" i="2"/>
  <c r="K1847" i="2"/>
  <c r="J1847" i="2"/>
  <c r="K6454" i="2" s="1"/>
  <c r="I1847" i="2"/>
  <c r="L6454" i="2" s="1"/>
  <c r="G1847" i="2"/>
  <c r="T1846" i="2"/>
  <c r="S1846" i="2"/>
  <c r="R1846" i="2"/>
  <c r="Q1846" i="2"/>
  <c r="P1846" i="2"/>
  <c r="O1846" i="2"/>
  <c r="N1846" i="2"/>
  <c r="M1846" i="2"/>
  <c r="L1846" i="2"/>
  <c r="K1846" i="2"/>
  <c r="J1846" i="2"/>
  <c r="K9550" i="2" s="1"/>
  <c r="I1846" i="2"/>
  <c r="L9550" i="2" s="1"/>
  <c r="G1846" i="2"/>
  <c r="T1845" i="2"/>
  <c r="S1845" i="2"/>
  <c r="R1845" i="2"/>
  <c r="Q1845" i="2"/>
  <c r="P1845" i="2"/>
  <c r="O1845" i="2"/>
  <c r="N1845" i="2"/>
  <c r="L1845" i="2"/>
  <c r="K1845" i="2"/>
  <c r="J1845" i="2"/>
  <c r="K9297" i="2" s="1"/>
  <c r="I1845" i="2"/>
  <c r="L9297" i="2" s="1"/>
  <c r="G1845" i="2"/>
  <c r="T1844" i="2"/>
  <c r="S1844" i="2"/>
  <c r="R1844" i="2"/>
  <c r="Q1844" i="2"/>
  <c r="P1844" i="2"/>
  <c r="O1844" i="2"/>
  <c r="N1844" i="2"/>
  <c r="L1844" i="2"/>
  <c r="K1844" i="2"/>
  <c r="J1844" i="2"/>
  <c r="K8958" i="2" s="1"/>
  <c r="I1844" i="2"/>
  <c r="L8958" i="2" s="1"/>
  <c r="G1844" i="2"/>
  <c r="T1843" i="2"/>
  <c r="S1843" i="2"/>
  <c r="R1843" i="2"/>
  <c r="Q1843" i="2"/>
  <c r="P1843" i="2"/>
  <c r="O1843" i="2"/>
  <c r="N1843" i="2"/>
  <c r="L1843" i="2"/>
  <c r="K1843" i="2"/>
  <c r="J1843" i="2"/>
  <c r="K6772" i="2" s="1"/>
  <c r="I1843" i="2"/>
  <c r="L6772" i="2" s="1"/>
  <c r="G1843" i="2"/>
  <c r="T1842" i="2"/>
  <c r="S1842" i="2"/>
  <c r="R1842" i="2"/>
  <c r="Q1842" i="2"/>
  <c r="P1842" i="2"/>
  <c r="O1842" i="2"/>
  <c r="N1842" i="2"/>
  <c r="L1842" i="2"/>
  <c r="K1842" i="2"/>
  <c r="J1842" i="2"/>
  <c r="K6645" i="2" s="1"/>
  <c r="I1842" i="2"/>
  <c r="L6645" i="2" s="1"/>
  <c r="G1842" i="2"/>
  <c r="T1841" i="2"/>
  <c r="S1841" i="2"/>
  <c r="R1841" i="2"/>
  <c r="Q1841" i="2"/>
  <c r="P1841" i="2"/>
  <c r="O1841" i="2"/>
  <c r="N1841" i="2"/>
  <c r="M1841" i="2"/>
  <c r="L1841" i="2"/>
  <c r="K1841" i="2"/>
  <c r="J1841" i="2"/>
  <c r="K7896" i="2" s="1"/>
  <c r="I1841" i="2"/>
  <c r="L7896" i="2" s="1"/>
  <c r="G1841" i="2"/>
  <c r="T1840" i="2"/>
  <c r="S1840" i="2"/>
  <c r="R1840" i="2"/>
  <c r="Q1840" i="2"/>
  <c r="P1840" i="2"/>
  <c r="O1840" i="2"/>
  <c r="N1840" i="2"/>
  <c r="M1840" i="2"/>
  <c r="L1840" i="2"/>
  <c r="K1840" i="2"/>
  <c r="J1840" i="2"/>
  <c r="K9169" i="2" s="1"/>
  <c r="I1840" i="2"/>
  <c r="L9169" i="2" s="1"/>
  <c r="G1840" i="2"/>
  <c r="T1839" i="2"/>
  <c r="S1839" i="2"/>
  <c r="R1839" i="2"/>
  <c r="Q1839" i="2"/>
  <c r="P1839" i="2"/>
  <c r="O1839" i="2"/>
  <c r="N1839" i="2"/>
  <c r="M1839" i="2"/>
  <c r="L1839" i="2"/>
  <c r="K1839" i="2"/>
  <c r="J1839" i="2"/>
  <c r="K8882" i="2" s="1"/>
  <c r="I1839" i="2"/>
  <c r="L8882" i="2" s="1"/>
  <c r="G1839" i="2"/>
  <c r="T1838" i="2"/>
  <c r="S1838" i="2"/>
  <c r="R1838" i="2"/>
  <c r="Q1838" i="2"/>
  <c r="P1838" i="2"/>
  <c r="O1838" i="2"/>
  <c r="N1838" i="2"/>
  <c r="L1838" i="2"/>
  <c r="K1838" i="2"/>
  <c r="J1838" i="2"/>
  <c r="K6132" i="2" s="1"/>
  <c r="I1838" i="2"/>
  <c r="L6132" i="2" s="1"/>
  <c r="G1838" i="2"/>
  <c r="T1837" i="2"/>
  <c r="S1837" i="2"/>
  <c r="R1837" i="2"/>
  <c r="Q1837" i="2"/>
  <c r="P1837" i="2"/>
  <c r="O1837" i="2"/>
  <c r="N1837" i="2"/>
  <c r="M1837" i="2"/>
  <c r="L1837" i="2"/>
  <c r="K1837" i="2"/>
  <c r="J1837" i="2"/>
  <c r="K6692" i="2" s="1"/>
  <c r="I1837" i="2"/>
  <c r="L6692" i="2" s="1"/>
  <c r="G1837" i="2"/>
  <c r="T1836" i="2"/>
  <c r="S1836" i="2"/>
  <c r="R1836" i="2"/>
  <c r="Q1836" i="2"/>
  <c r="P1836" i="2"/>
  <c r="O1836" i="2"/>
  <c r="N1836" i="2"/>
  <c r="L1836" i="2"/>
  <c r="K1836" i="2"/>
  <c r="J1836" i="2"/>
  <c r="K6213" i="2" s="1"/>
  <c r="I1836" i="2"/>
  <c r="L6213" i="2" s="1"/>
  <c r="G1836" i="2"/>
  <c r="T1835" i="2"/>
  <c r="S1835" i="2"/>
  <c r="R1835" i="2"/>
  <c r="Q1835" i="2"/>
  <c r="P1835" i="2"/>
  <c r="O1835" i="2"/>
  <c r="N1835" i="2"/>
  <c r="M1835" i="2"/>
  <c r="L1835" i="2"/>
  <c r="K1835" i="2"/>
  <c r="J1835" i="2"/>
  <c r="K9244" i="2" s="1"/>
  <c r="I1835" i="2"/>
  <c r="L9244" i="2" s="1"/>
  <c r="G1835" i="2"/>
  <c r="T1834" i="2"/>
  <c r="S1834" i="2"/>
  <c r="R1834" i="2"/>
  <c r="Q1834" i="2"/>
  <c r="P1834" i="2"/>
  <c r="O1834" i="2"/>
  <c r="N1834" i="2"/>
  <c r="M1834" i="2"/>
  <c r="L1834" i="2"/>
  <c r="M9259" i="2" s="1"/>
  <c r="K1834" i="2"/>
  <c r="J1834" i="2"/>
  <c r="K9259" i="2" s="1"/>
  <c r="I1834" i="2"/>
  <c r="L9259" i="2" s="1"/>
  <c r="G1834" i="2"/>
  <c r="T1833" i="2"/>
  <c r="S1833" i="2"/>
  <c r="R1833" i="2"/>
  <c r="Q1833" i="2"/>
  <c r="P1833" i="2"/>
  <c r="O1833" i="2"/>
  <c r="N1833" i="2"/>
  <c r="M1833" i="2"/>
  <c r="L1833" i="2"/>
  <c r="K1833" i="2"/>
  <c r="J1833" i="2"/>
  <c r="K7089" i="2" s="1"/>
  <c r="I1833" i="2"/>
  <c r="L7089" i="2" s="1"/>
  <c r="G1833" i="2"/>
  <c r="T1832" i="2"/>
  <c r="S1832" i="2"/>
  <c r="R1832" i="2"/>
  <c r="Q1832" i="2"/>
  <c r="P1832" i="2"/>
  <c r="O1832" i="2"/>
  <c r="N1832" i="2"/>
  <c r="M1832" i="2"/>
  <c r="L1832" i="2"/>
  <c r="K1832" i="2"/>
  <c r="J1832" i="2"/>
  <c r="K6981" i="2" s="1"/>
  <c r="I1832" i="2"/>
  <c r="L6981" i="2" s="1"/>
  <c r="G1832" i="2"/>
  <c r="T1831" i="2"/>
  <c r="S1831" i="2"/>
  <c r="R1831" i="2"/>
  <c r="Q1831" i="2"/>
  <c r="P1831" i="2"/>
  <c r="O1831" i="2"/>
  <c r="N1831" i="2"/>
  <c r="M1831" i="2"/>
  <c r="L1831" i="2"/>
  <c r="K1831" i="2"/>
  <c r="J1831" i="2"/>
  <c r="K8479" i="2" s="1"/>
  <c r="I1831" i="2"/>
  <c r="L8479" i="2" s="1"/>
  <c r="G1831" i="2"/>
  <c r="T1830" i="2"/>
  <c r="S1830" i="2"/>
  <c r="R1830" i="2"/>
  <c r="Q1830" i="2"/>
  <c r="P1830" i="2"/>
  <c r="O1830" i="2"/>
  <c r="N1830" i="2"/>
  <c r="M1830" i="2"/>
  <c r="L1830" i="2"/>
  <c r="K1830" i="2"/>
  <c r="J1830" i="2"/>
  <c r="K6512" i="2" s="1"/>
  <c r="I1830" i="2"/>
  <c r="L6512" i="2" s="1"/>
  <c r="G1830" i="2"/>
  <c r="T1829" i="2"/>
  <c r="S1829" i="2"/>
  <c r="R1829" i="2"/>
  <c r="Q1829" i="2"/>
  <c r="P1829" i="2"/>
  <c r="O1829" i="2"/>
  <c r="N1829" i="2"/>
  <c r="L1829" i="2"/>
  <c r="K1829" i="2"/>
  <c r="J1829" i="2"/>
  <c r="K6423" i="2" s="1"/>
  <c r="M765" i="2" s="1"/>
  <c r="I1829" i="2"/>
  <c r="L6423" i="2" s="1"/>
  <c r="G1829" i="2"/>
  <c r="T1828" i="2"/>
  <c r="S1828" i="2"/>
  <c r="R1828" i="2"/>
  <c r="Q1828" i="2"/>
  <c r="P1828" i="2"/>
  <c r="O1828" i="2"/>
  <c r="N1828" i="2"/>
  <c r="L1828" i="2"/>
  <c r="K1828" i="2"/>
  <c r="J1828" i="2"/>
  <c r="K8323" i="2" s="1"/>
  <c r="I1828" i="2"/>
  <c r="L8323" i="2" s="1"/>
  <c r="G1828" i="2"/>
  <c r="T1827" i="2"/>
  <c r="S1827" i="2"/>
  <c r="R1827" i="2"/>
  <c r="Q1827" i="2"/>
  <c r="P1827" i="2"/>
  <c r="O1827" i="2"/>
  <c r="N1827" i="2"/>
  <c r="L1827" i="2"/>
  <c r="M6691" i="2" s="1"/>
  <c r="K1827" i="2"/>
  <c r="J1827" i="2"/>
  <c r="K6691" i="2" s="1"/>
  <c r="I1827" i="2"/>
  <c r="L6691" i="2" s="1"/>
  <c r="G1827" i="2"/>
  <c r="T1826" i="2"/>
  <c r="S1826" i="2"/>
  <c r="R1826" i="2"/>
  <c r="Q1826" i="2"/>
  <c r="P1826" i="2"/>
  <c r="O1826" i="2"/>
  <c r="N1826" i="2"/>
  <c r="L1826" i="2"/>
  <c r="K1826" i="2"/>
  <c r="J1826" i="2"/>
  <c r="K6826" i="2" s="1"/>
  <c r="I1826" i="2"/>
  <c r="L6826" i="2" s="1"/>
  <c r="G1826" i="2"/>
  <c r="T1825" i="2"/>
  <c r="S1825" i="2"/>
  <c r="R1825" i="2"/>
  <c r="Q1825" i="2"/>
  <c r="P1825" i="2"/>
  <c r="O1825" i="2"/>
  <c r="N1825" i="2"/>
  <c r="M1825" i="2"/>
  <c r="L1825" i="2"/>
  <c r="K1825" i="2"/>
  <c r="J1825" i="2"/>
  <c r="K6201" i="2" s="1"/>
  <c r="I1825" i="2"/>
  <c r="L6201" i="2" s="1"/>
  <c r="M2149" i="2" s="1"/>
  <c r="G1825" i="2"/>
  <c r="T1824" i="2"/>
  <c r="S1824" i="2"/>
  <c r="R1824" i="2"/>
  <c r="Q1824" i="2"/>
  <c r="P1824" i="2"/>
  <c r="O1824" i="2"/>
  <c r="N1824" i="2"/>
  <c r="M1824" i="2"/>
  <c r="L1824" i="2"/>
  <c r="K1824" i="2"/>
  <c r="J1824" i="2"/>
  <c r="K9361" i="2" s="1"/>
  <c r="I1824" i="2"/>
  <c r="L9361" i="2" s="1"/>
  <c r="G1824" i="2"/>
  <c r="T1823" i="2"/>
  <c r="S1823" i="2"/>
  <c r="R1823" i="2"/>
  <c r="Q1823" i="2"/>
  <c r="P1823" i="2"/>
  <c r="O1823" i="2"/>
  <c r="N1823" i="2"/>
  <c r="M1823" i="2"/>
  <c r="L1823" i="2"/>
  <c r="K1823" i="2"/>
  <c r="J1823" i="2"/>
  <c r="K7118" i="2" s="1"/>
  <c r="I1823" i="2"/>
  <c r="L7118" i="2" s="1"/>
  <c r="G1823" i="2"/>
  <c r="T1822" i="2"/>
  <c r="S1822" i="2"/>
  <c r="R1822" i="2"/>
  <c r="Q1822" i="2"/>
  <c r="P1822" i="2"/>
  <c r="O1822" i="2"/>
  <c r="N1822" i="2"/>
  <c r="M1822" i="2"/>
  <c r="L1822" i="2"/>
  <c r="K1822" i="2"/>
  <c r="J1822" i="2"/>
  <c r="K6980" i="2" s="1"/>
  <c r="I1822" i="2"/>
  <c r="L6980" i="2" s="1"/>
  <c r="G1822" i="2"/>
  <c r="T1821" i="2"/>
  <c r="S1821" i="2"/>
  <c r="R1821" i="2"/>
  <c r="Q1821" i="2"/>
  <c r="P1821" i="2"/>
  <c r="O1821" i="2"/>
  <c r="N1821" i="2"/>
  <c r="M1821" i="2"/>
  <c r="L1821" i="2"/>
  <c r="K1821" i="2"/>
  <c r="J1821" i="2"/>
  <c r="K6601" i="2" s="1"/>
  <c r="I1821" i="2"/>
  <c r="L6601" i="2" s="1"/>
  <c r="G1821" i="2"/>
  <c r="T1820" i="2"/>
  <c r="S1820" i="2"/>
  <c r="R1820" i="2"/>
  <c r="Q1820" i="2"/>
  <c r="P1820" i="2"/>
  <c r="O1820" i="2"/>
  <c r="N1820" i="2"/>
  <c r="L1820" i="2"/>
  <c r="K1820" i="2"/>
  <c r="J1820" i="2"/>
  <c r="K7473" i="2" s="1"/>
  <c r="I1820" i="2"/>
  <c r="L7473" i="2" s="1"/>
  <c r="G1820" i="2"/>
  <c r="T1819" i="2"/>
  <c r="S1819" i="2"/>
  <c r="R1819" i="2"/>
  <c r="Q1819" i="2"/>
  <c r="P1819" i="2"/>
  <c r="O1819" i="2"/>
  <c r="N1819" i="2"/>
  <c r="M1819" i="2"/>
  <c r="L1819" i="2"/>
  <c r="K1819" i="2"/>
  <c r="J1819" i="2"/>
  <c r="K8443" i="2" s="1"/>
  <c r="I1819" i="2"/>
  <c r="L8443" i="2" s="1"/>
  <c r="G1819" i="2"/>
  <c r="T1818" i="2"/>
  <c r="S1818" i="2"/>
  <c r="R1818" i="2"/>
  <c r="Q1818" i="2"/>
  <c r="P1818" i="2"/>
  <c r="O1818" i="2"/>
  <c r="N1818" i="2"/>
  <c r="M1818" i="2"/>
  <c r="L1818" i="2"/>
  <c r="K1818" i="2"/>
  <c r="J1818" i="2"/>
  <c r="K6511" i="2" s="1"/>
  <c r="I1818" i="2"/>
  <c r="L6511" i="2" s="1"/>
  <c r="G1818" i="2"/>
  <c r="T1817" i="2"/>
  <c r="S1817" i="2"/>
  <c r="R1817" i="2"/>
  <c r="Q1817" i="2"/>
  <c r="P1817" i="2"/>
  <c r="O1817" i="2"/>
  <c r="N1817" i="2"/>
  <c r="M1817" i="2"/>
  <c r="L1817" i="2"/>
  <c r="M9651" i="2" s="1"/>
  <c r="K1817" i="2"/>
  <c r="J1817" i="2"/>
  <c r="K9651" i="2" s="1"/>
  <c r="I1817" i="2"/>
  <c r="L9651" i="2" s="1"/>
  <c r="G1817" i="2"/>
  <c r="T1816" i="2"/>
  <c r="S1816" i="2"/>
  <c r="R1816" i="2"/>
  <c r="Q1816" i="2"/>
  <c r="P1816" i="2"/>
  <c r="O1816" i="2"/>
  <c r="N1816" i="2"/>
  <c r="L1816" i="2"/>
  <c r="K1816" i="2"/>
  <c r="J1816" i="2"/>
  <c r="K7623" i="2" s="1"/>
  <c r="I1816" i="2"/>
  <c r="L7623" i="2" s="1"/>
  <c r="G1816" i="2"/>
  <c r="T1815" i="2"/>
  <c r="S1815" i="2"/>
  <c r="R1815" i="2"/>
  <c r="Q1815" i="2"/>
  <c r="P1815" i="2"/>
  <c r="O1815" i="2"/>
  <c r="N1815" i="2"/>
  <c r="M1815" i="2"/>
  <c r="L1815" i="2"/>
  <c r="K1815" i="2"/>
  <c r="J1815" i="2"/>
  <c r="K6690" i="2" s="1"/>
  <c r="I1815" i="2"/>
  <c r="L6690" i="2" s="1"/>
  <c r="M3503" i="2" s="1"/>
  <c r="G1815" i="2"/>
  <c r="T1814" i="2"/>
  <c r="S1814" i="2"/>
  <c r="R1814" i="2"/>
  <c r="Q1814" i="2"/>
  <c r="P1814" i="2"/>
  <c r="O1814" i="2"/>
  <c r="N1814" i="2"/>
  <c r="L1814" i="2"/>
  <c r="K1814" i="2"/>
  <c r="J1814" i="2"/>
  <c r="K7866" i="2" s="1"/>
  <c r="I1814" i="2"/>
  <c r="L7866" i="2" s="1"/>
  <c r="G1814" i="2"/>
  <c r="T1813" i="2"/>
  <c r="S1813" i="2"/>
  <c r="R1813" i="2"/>
  <c r="Q1813" i="2"/>
  <c r="P1813" i="2"/>
  <c r="O1813" i="2"/>
  <c r="N1813" i="2"/>
  <c r="M1813" i="2"/>
  <c r="L1813" i="2"/>
  <c r="K1813" i="2"/>
  <c r="J1813" i="2"/>
  <c r="K6600" i="2" s="1"/>
  <c r="I1813" i="2"/>
  <c r="L6600" i="2" s="1"/>
  <c r="G1813" i="2"/>
  <c r="T1812" i="2"/>
  <c r="S1812" i="2"/>
  <c r="R1812" i="2"/>
  <c r="Q1812" i="2"/>
  <c r="P1812" i="2"/>
  <c r="O1812" i="2"/>
  <c r="N1812" i="2"/>
  <c r="L1812" i="2"/>
  <c r="K1812" i="2"/>
  <c r="J1812" i="2"/>
  <c r="K7741" i="2" s="1"/>
  <c r="I1812" i="2"/>
  <c r="L7741" i="2" s="1"/>
  <c r="G1812" i="2"/>
  <c r="T1811" i="2"/>
  <c r="S1811" i="2"/>
  <c r="R1811" i="2"/>
  <c r="Q1811" i="2"/>
  <c r="P1811" i="2"/>
  <c r="O1811" i="2"/>
  <c r="N1811" i="2"/>
  <c r="L1811" i="2"/>
  <c r="K1811" i="2"/>
  <c r="J1811" i="2"/>
  <c r="K8529" i="2" s="1"/>
  <c r="I1811" i="2"/>
  <c r="L8529" i="2" s="1"/>
  <c r="G1811" i="2"/>
  <c r="T1810" i="2"/>
  <c r="S1810" i="2"/>
  <c r="R1810" i="2"/>
  <c r="Q1810" i="2"/>
  <c r="P1810" i="2"/>
  <c r="O1810" i="2"/>
  <c r="N1810" i="2"/>
  <c r="M1810" i="2"/>
  <c r="L1810" i="2"/>
  <c r="M6559" i="2" s="1"/>
  <c r="K1810" i="2"/>
  <c r="J1810" i="2"/>
  <c r="K6559" i="2" s="1"/>
  <c r="I1810" i="2"/>
  <c r="L6559" i="2" s="1"/>
  <c r="G1810" i="2"/>
  <c r="T1809" i="2"/>
  <c r="S1809" i="2"/>
  <c r="R1809" i="2"/>
  <c r="Q1809" i="2"/>
  <c r="P1809" i="2"/>
  <c r="O1809" i="2"/>
  <c r="N1809" i="2"/>
  <c r="M1809" i="2"/>
  <c r="L1809" i="2"/>
  <c r="K1809" i="2"/>
  <c r="J1809" i="2"/>
  <c r="K7170" i="2" s="1"/>
  <c r="I1809" i="2"/>
  <c r="L7170" i="2" s="1"/>
  <c r="G1809" i="2"/>
  <c r="T1808" i="2"/>
  <c r="S1808" i="2"/>
  <c r="R1808" i="2"/>
  <c r="Q1808" i="2"/>
  <c r="P1808" i="2"/>
  <c r="O1808" i="2"/>
  <c r="N1808" i="2"/>
  <c r="M1808" i="2"/>
  <c r="L1808" i="2"/>
  <c r="K1808" i="2"/>
  <c r="J1808" i="2"/>
  <c r="K6038" i="2" s="1"/>
  <c r="I1808" i="2"/>
  <c r="L6038" i="2" s="1"/>
  <c r="G1808" i="2"/>
  <c r="T1807" i="2"/>
  <c r="S1807" i="2"/>
  <c r="R1807" i="2"/>
  <c r="Q1807" i="2"/>
  <c r="P1807" i="2"/>
  <c r="O1807" i="2"/>
  <c r="N1807" i="2"/>
  <c r="M1807" i="2"/>
  <c r="L1807" i="2"/>
  <c r="K1807" i="2"/>
  <c r="J1807" i="2"/>
  <c r="K9068" i="2" s="1"/>
  <c r="I1807" i="2"/>
  <c r="L9068" i="2" s="1"/>
  <c r="G1807" i="2"/>
  <c r="T1806" i="2"/>
  <c r="S1806" i="2"/>
  <c r="R1806" i="2"/>
  <c r="Q1806" i="2"/>
  <c r="P1806" i="2"/>
  <c r="O1806" i="2"/>
  <c r="N1806" i="2"/>
  <c r="L1806" i="2"/>
  <c r="K1806" i="2"/>
  <c r="J1806" i="2"/>
  <c r="K8775" i="2" s="1"/>
  <c r="I1806" i="2"/>
  <c r="L8775" i="2" s="1"/>
  <c r="G1806" i="2"/>
  <c r="T1805" i="2"/>
  <c r="S1805" i="2"/>
  <c r="R1805" i="2"/>
  <c r="Q1805" i="2"/>
  <c r="P1805" i="2"/>
  <c r="O1805" i="2"/>
  <c r="N1805" i="2"/>
  <c r="L1805" i="2"/>
  <c r="K1805" i="2"/>
  <c r="J1805" i="2"/>
  <c r="K6865" i="2" s="1"/>
  <c r="I1805" i="2"/>
  <c r="L6865" i="2" s="1"/>
  <c r="G1805" i="2"/>
  <c r="T1804" i="2"/>
  <c r="S1804" i="2"/>
  <c r="R1804" i="2"/>
  <c r="Q1804" i="2"/>
  <c r="P1804" i="2"/>
  <c r="O1804" i="2"/>
  <c r="N1804" i="2"/>
  <c r="M1804" i="2"/>
  <c r="L1804" i="2"/>
  <c r="K1804" i="2"/>
  <c r="J1804" i="2"/>
  <c r="K7713" i="2" s="1"/>
  <c r="I1804" i="2"/>
  <c r="L7713" i="2" s="1"/>
  <c r="G1804" i="2"/>
  <c r="T1803" i="2"/>
  <c r="S1803" i="2"/>
  <c r="R1803" i="2"/>
  <c r="Q1803" i="2"/>
  <c r="P1803" i="2"/>
  <c r="O1803" i="2"/>
  <c r="N1803" i="2"/>
  <c r="M1803" i="2"/>
  <c r="L1803" i="2"/>
  <c r="K1803" i="2"/>
  <c r="J1803" i="2"/>
  <c r="K8293" i="2" s="1"/>
  <c r="I1803" i="2"/>
  <c r="L8293" i="2" s="1"/>
  <c r="G1803" i="2"/>
  <c r="T1802" i="2"/>
  <c r="S1802" i="2"/>
  <c r="R1802" i="2"/>
  <c r="Q1802" i="2"/>
  <c r="P1802" i="2"/>
  <c r="O1802" i="2"/>
  <c r="N1802" i="2"/>
  <c r="L1802" i="2"/>
  <c r="K1802" i="2"/>
  <c r="J1802" i="2"/>
  <c r="K6158" i="2" s="1"/>
  <c r="I1802" i="2"/>
  <c r="L6158" i="2" s="1"/>
  <c r="G1802" i="2"/>
  <c r="T1801" i="2"/>
  <c r="S1801" i="2"/>
  <c r="R1801" i="2"/>
  <c r="Q1801" i="2"/>
  <c r="P1801" i="2"/>
  <c r="O1801" i="2"/>
  <c r="N1801" i="2"/>
  <c r="L1801" i="2"/>
  <c r="M9420" i="2" s="1"/>
  <c r="K1801" i="2"/>
  <c r="J1801" i="2"/>
  <c r="K9420" i="2" s="1"/>
  <c r="I1801" i="2"/>
  <c r="L9420" i="2" s="1"/>
  <c r="G1801" i="2"/>
  <c r="T1800" i="2"/>
  <c r="S1800" i="2"/>
  <c r="R1800" i="2"/>
  <c r="Q1800" i="2"/>
  <c r="P1800" i="2"/>
  <c r="O1800" i="2"/>
  <c r="N1800" i="2"/>
  <c r="M1800" i="2"/>
  <c r="L1800" i="2"/>
  <c r="K1800" i="2"/>
  <c r="J1800" i="2"/>
  <c r="K9325" i="2" s="1"/>
  <c r="I1800" i="2"/>
  <c r="L9325" i="2" s="1"/>
  <c r="G1800" i="2"/>
  <c r="T1799" i="2"/>
  <c r="S1799" i="2"/>
  <c r="R1799" i="2"/>
  <c r="Q1799" i="2"/>
  <c r="P1799" i="2"/>
  <c r="O1799" i="2"/>
  <c r="N1799" i="2"/>
  <c r="M1799" i="2"/>
  <c r="L1799" i="2"/>
  <c r="K1799" i="2"/>
  <c r="J1799" i="2"/>
  <c r="K8322" i="2" s="1"/>
  <c r="I1799" i="2"/>
  <c r="L8322" i="2" s="1"/>
  <c r="G1799" i="2"/>
  <c r="T1798" i="2"/>
  <c r="S1798" i="2"/>
  <c r="R1798" i="2"/>
  <c r="Q1798" i="2"/>
  <c r="P1798" i="2"/>
  <c r="O1798" i="2"/>
  <c r="N1798" i="2"/>
  <c r="M1798" i="2"/>
  <c r="L1798" i="2"/>
  <c r="K1798" i="2"/>
  <c r="J1798" i="2"/>
  <c r="K6599" i="2" s="1"/>
  <c r="I1798" i="2"/>
  <c r="L6599" i="2" s="1"/>
  <c r="M2749" i="2" s="1"/>
  <c r="G1798" i="2"/>
  <c r="T1797" i="2"/>
  <c r="S1797" i="2"/>
  <c r="R1797" i="2"/>
  <c r="Q1797" i="2"/>
  <c r="P1797" i="2"/>
  <c r="O1797" i="2"/>
  <c r="N1797" i="2"/>
  <c r="M1797" i="2"/>
  <c r="L1797" i="2"/>
  <c r="K1797" i="2"/>
  <c r="J1797" i="2"/>
  <c r="K7117" i="2" s="1"/>
  <c r="I1797" i="2"/>
  <c r="L7117" i="2" s="1"/>
  <c r="G1797" i="2"/>
  <c r="T1796" i="2"/>
  <c r="S1796" i="2"/>
  <c r="R1796" i="2"/>
  <c r="Q1796" i="2"/>
  <c r="P1796" i="2"/>
  <c r="O1796" i="2"/>
  <c r="N1796" i="2"/>
  <c r="M1796" i="2"/>
  <c r="L1796" i="2"/>
  <c r="K1796" i="2"/>
  <c r="J1796" i="2"/>
  <c r="K6889" i="2" s="1"/>
  <c r="I1796" i="2"/>
  <c r="L6889" i="2" s="1"/>
  <c r="G1796" i="2"/>
  <c r="T1795" i="2"/>
  <c r="S1795" i="2"/>
  <c r="R1795" i="2"/>
  <c r="Q1795" i="2"/>
  <c r="P1795" i="2"/>
  <c r="O1795" i="2"/>
  <c r="N1795" i="2"/>
  <c r="L1795" i="2"/>
  <c r="K1795" i="2"/>
  <c r="J1795" i="2"/>
  <c r="K7232" i="2" s="1"/>
  <c r="I1795" i="2"/>
  <c r="L7232" i="2" s="1"/>
  <c r="G1795" i="2"/>
  <c r="T1794" i="2"/>
  <c r="S1794" i="2"/>
  <c r="R1794" i="2"/>
  <c r="Q1794" i="2"/>
  <c r="P1794" i="2"/>
  <c r="O1794" i="2"/>
  <c r="N1794" i="2"/>
  <c r="M1794" i="2"/>
  <c r="L1794" i="2"/>
  <c r="K1794" i="2"/>
  <c r="J1794" i="2"/>
  <c r="K9324" i="2" s="1"/>
  <c r="I1794" i="2"/>
  <c r="L9324" i="2" s="1"/>
  <c r="G1794" i="2"/>
  <c r="T1793" i="2"/>
  <c r="S1793" i="2"/>
  <c r="R1793" i="2"/>
  <c r="Q1793" i="2"/>
  <c r="P1793" i="2"/>
  <c r="O1793" i="2"/>
  <c r="N1793" i="2"/>
  <c r="M1793" i="2"/>
  <c r="L1793" i="2"/>
  <c r="K1793" i="2"/>
  <c r="J1793" i="2"/>
  <c r="K7740" i="2" s="1"/>
  <c r="I1793" i="2"/>
  <c r="L7740" i="2" s="1"/>
  <c r="M4186" i="2" s="1"/>
  <c r="G1793" i="2"/>
  <c r="T1792" i="2"/>
  <c r="S1792" i="2"/>
  <c r="R1792" i="2"/>
  <c r="Q1792" i="2"/>
  <c r="P1792" i="2"/>
  <c r="O1792" i="2"/>
  <c r="N1792" i="2"/>
  <c r="L1792" i="2"/>
  <c r="K1792" i="2"/>
  <c r="J1792" i="2"/>
  <c r="K6762" i="2" s="1"/>
  <c r="I1792" i="2"/>
  <c r="L6762" i="2" s="1"/>
  <c r="G1792" i="2"/>
  <c r="T1791" i="2"/>
  <c r="S1791" i="2"/>
  <c r="R1791" i="2"/>
  <c r="Q1791" i="2"/>
  <c r="P1791" i="2"/>
  <c r="O1791" i="2"/>
  <c r="N1791" i="2"/>
  <c r="L1791" i="2"/>
  <c r="K1791" i="2"/>
  <c r="J1791" i="2"/>
  <c r="K6413" i="2" s="1"/>
  <c r="I1791" i="2"/>
  <c r="L6413" i="2" s="1"/>
  <c r="M2161" i="2" s="1"/>
  <c r="G1791" i="2"/>
  <c r="T1790" i="2"/>
  <c r="S1790" i="2"/>
  <c r="R1790" i="2"/>
  <c r="Q1790" i="2"/>
  <c r="P1790" i="2"/>
  <c r="O1790" i="2"/>
  <c r="N1790" i="2"/>
  <c r="L1790" i="2"/>
  <c r="K1790" i="2"/>
  <c r="J1790" i="2"/>
  <c r="K7905" i="2" s="1"/>
  <c r="I1790" i="2"/>
  <c r="L7905" i="2" s="1"/>
  <c r="G1790" i="2"/>
  <c r="T1789" i="2"/>
  <c r="S1789" i="2"/>
  <c r="R1789" i="2"/>
  <c r="Q1789" i="2"/>
  <c r="P1789" i="2"/>
  <c r="O1789" i="2"/>
  <c r="N1789" i="2"/>
  <c r="M1789" i="2"/>
  <c r="L1789" i="2"/>
  <c r="K1789" i="2"/>
  <c r="J1789" i="2"/>
  <c r="K8807" i="2" s="1"/>
  <c r="I1789" i="2"/>
  <c r="L8807" i="2" s="1"/>
  <c r="G1789" i="2"/>
  <c r="T1788" i="2"/>
  <c r="S1788" i="2"/>
  <c r="R1788" i="2"/>
  <c r="Q1788" i="2"/>
  <c r="P1788" i="2"/>
  <c r="O1788" i="2"/>
  <c r="N1788" i="2"/>
  <c r="L1788" i="2"/>
  <c r="K1788" i="2"/>
  <c r="J1788" i="2"/>
  <c r="K6634" i="2" s="1"/>
  <c r="I1788" i="2"/>
  <c r="L6634" i="2" s="1"/>
  <c r="M1069" i="2" s="1"/>
  <c r="G1788" i="2"/>
  <c r="T1787" i="2"/>
  <c r="S1787" i="2"/>
  <c r="R1787" i="2"/>
  <c r="Q1787" i="2"/>
  <c r="P1787" i="2"/>
  <c r="O1787" i="2"/>
  <c r="N1787" i="2"/>
  <c r="L1787" i="2"/>
  <c r="K1787" i="2"/>
  <c r="J1787" i="2"/>
  <c r="K7878" i="2" s="1"/>
  <c r="I1787" i="2"/>
  <c r="L7878" i="2" s="1"/>
  <c r="G1787" i="2"/>
  <c r="T1786" i="2"/>
  <c r="S1786" i="2"/>
  <c r="R1786" i="2"/>
  <c r="Q1786" i="2"/>
  <c r="P1786" i="2"/>
  <c r="O1786" i="2"/>
  <c r="N1786" i="2"/>
  <c r="L1786" i="2"/>
  <c r="K1786" i="2"/>
  <c r="J1786" i="2"/>
  <c r="K7146" i="2" s="1"/>
  <c r="I1786" i="2"/>
  <c r="L7146" i="2" s="1"/>
  <c r="G1786" i="2"/>
  <c r="T1785" i="2"/>
  <c r="S1785" i="2"/>
  <c r="R1785" i="2"/>
  <c r="Q1785" i="2"/>
  <c r="P1785" i="2"/>
  <c r="O1785" i="2"/>
  <c r="N1785" i="2"/>
  <c r="L1785" i="2"/>
  <c r="K1785" i="2"/>
  <c r="J1785" i="2"/>
  <c r="K8991" i="2" s="1"/>
  <c r="I1785" i="2"/>
  <c r="L8991" i="2" s="1"/>
  <c r="G1785" i="2"/>
  <c r="T1784" i="2"/>
  <c r="S1784" i="2"/>
  <c r="R1784" i="2"/>
  <c r="Q1784" i="2"/>
  <c r="P1784" i="2"/>
  <c r="O1784" i="2"/>
  <c r="N1784" i="2"/>
  <c r="L1784" i="2"/>
  <c r="K1784" i="2"/>
  <c r="J1784" i="2"/>
  <c r="K7135" i="2" s="1"/>
  <c r="I1784" i="2"/>
  <c r="L7135" i="2" s="1"/>
  <c r="G1784" i="2"/>
  <c r="T1783" i="2"/>
  <c r="S1783" i="2"/>
  <c r="R1783" i="2"/>
  <c r="Q1783" i="2"/>
  <c r="P1783" i="2"/>
  <c r="O1783" i="2"/>
  <c r="N1783" i="2"/>
  <c r="M1783" i="2"/>
  <c r="L1783" i="2"/>
  <c r="K1783" i="2"/>
  <c r="J1783" i="2"/>
  <c r="K7851" i="2" s="1"/>
  <c r="I1783" i="2"/>
  <c r="L7851" i="2" s="1"/>
  <c r="G1783" i="2"/>
  <c r="T1782" i="2"/>
  <c r="S1782" i="2"/>
  <c r="R1782" i="2"/>
  <c r="Q1782" i="2"/>
  <c r="P1782" i="2"/>
  <c r="O1782" i="2"/>
  <c r="N1782" i="2"/>
  <c r="L1782" i="2"/>
  <c r="K1782" i="2"/>
  <c r="J1782" i="2"/>
  <c r="K7134" i="2" s="1"/>
  <c r="M1600" i="2" s="1"/>
  <c r="I1782" i="2"/>
  <c r="L7134" i="2" s="1"/>
  <c r="G1782" i="2"/>
  <c r="T1781" i="2"/>
  <c r="S1781" i="2"/>
  <c r="R1781" i="2"/>
  <c r="Q1781" i="2"/>
  <c r="P1781" i="2"/>
  <c r="O1781" i="2"/>
  <c r="N1781" i="2"/>
  <c r="L1781" i="2"/>
  <c r="K1781" i="2"/>
  <c r="J1781" i="2"/>
  <c r="K8154" i="2" s="1"/>
  <c r="I1781" i="2"/>
  <c r="L8154" i="2" s="1"/>
  <c r="G1781" i="2"/>
  <c r="T1780" i="2"/>
  <c r="S1780" i="2"/>
  <c r="R1780" i="2"/>
  <c r="Q1780" i="2"/>
  <c r="P1780" i="2"/>
  <c r="O1780" i="2"/>
  <c r="N1780" i="2"/>
  <c r="L1780" i="2"/>
  <c r="K1780" i="2"/>
  <c r="J1780" i="2"/>
  <c r="K7043" i="2" s="1"/>
  <c r="M387" i="2" s="1"/>
  <c r="I1780" i="2"/>
  <c r="L7043" i="2" s="1"/>
  <c r="G1780" i="2"/>
  <c r="T1779" i="2"/>
  <c r="S1779" i="2"/>
  <c r="R1779" i="2"/>
  <c r="Q1779" i="2"/>
  <c r="P1779" i="2"/>
  <c r="O1779" i="2"/>
  <c r="N1779" i="2"/>
  <c r="M1779" i="2"/>
  <c r="L1779" i="2"/>
  <c r="K1779" i="2"/>
  <c r="J1779" i="2"/>
  <c r="K8852" i="2" s="1"/>
  <c r="I1779" i="2"/>
  <c r="L8852" i="2" s="1"/>
  <c r="G1779" i="2"/>
  <c r="T1778" i="2"/>
  <c r="S1778" i="2"/>
  <c r="R1778" i="2"/>
  <c r="Q1778" i="2"/>
  <c r="P1778" i="2"/>
  <c r="O1778" i="2"/>
  <c r="N1778" i="2"/>
  <c r="M1778" i="2"/>
  <c r="L1778" i="2"/>
  <c r="K1778" i="2"/>
  <c r="J1778" i="2"/>
  <c r="K6486" i="2" s="1"/>
  <c r="I1778" i="2"/>
  <c r="L6486" i="2" s="1"/>
  <c r="G1778" i="2"/>
  <c r="T1777" i="2"/>
  <c r="S1777" i="2"/>
  <c r="R1777" i="2"/>
  <c r="Q1777" i="2"/>
  <c r="P1777" i="2"/>
  <c r="O1777" i="2"/>
  <c r="N1777" i="2"/>
  <c r="M1777" i="2"/>
  <c r="L1777" i="2"/>
  <c r="K1777" i="2"/>
  <c r="J1777" i="2"/>
  <c r="K6323" i="2" s="1"/>
  <c r="I1777" i="2"/>
  <c r="L6323" i="2" s="1"/>
  <c r="M1610" i="2" s="1"/>
  <c r="G1777" i="2"/>
  <c r="T1776" i="2"/>
  <c r="S1776" i="2"/>
  <c r="R1776" i="2"/>
  <c r="Q1776" i="2"/>
  <c r="P1776" i="2"/>
  <c r="O1776" i="2"/>
  <c r="N1776" i="2"/>
  <c r="M1776" i="2"/>
  <c r="L1776" i="2"/>
  <c r="K1776" i="2"/>
  <c r="J1776" i="2"/>
  <c r="K7622" i="2" s="1"/>
  <c r="I1776" i="2"/>
  <c r="L7622" i="2" s="1"/>
  <c r="G1776" i="2"/>
  <c r="T1775" i="2"/>
  <c r="S1775" i="2"/>
  <c r="R1775" i="2"/>
  <c r="Q1775" i="2"/>
  <c r="P1775" i="2"/>
  <c r="O1775" i="2"/>
  <c r="N1775" i="2"/>
  <c r="M1775" i="2"/>
  <c r="L1775" i="2"/>
  <c r="K1775" i="2"/>
  <c r="J1775" i="2"/>
  <c r="K8806" i="2" s="1"/>
  <c r="I1775" i="2"/>
  <c r="L8806" i="2" s="1"/>
  <c r="M3961" i="2" s="1"/>
  <c r="G1775" i="2"/>
  <c r="T1774" i="2"/>
  <c r="S1774" i="2"/>
  <c r="R1774" i="2"/>
  <c r="Q1774" i="2"/>
  <c r="P1774" i="2"/>
  <c r="O1774" i="2"/>
  <c r="N1774" i="2"/>
  <c r="L1774" i="2"/>
  <c r="K1774" i="2"/>
  <c r="J1774" i="2"/>
  <c r="K7169" i="2" s="1"/>
  <c r="I1774" i="2"/>
  <c r="L7169" i="2" s="1"/>
  <c r="G1774" i="2"/>
  <c r="T1773" i="2"/>
  <c r="S1773" i="2"/>
  <c r="R1773" i="2"/>
  <c r="Q1773" i="2"/>
  <c r="P1773" i="2"/>
  <c r="O1773" i="2"/>
  <c r="N1773" i="2"/>
  <c r="L1773" i="2"/>
  <c r="K1773" i="2"/>
  <c r="J1773" i="2"/>
  <c r="K7639" i="2" s="1"/>
  <c r="I1773" i="2"/>
  <c r="L7639" i="2" s="1"/>
  <c r="G1773" i="2"/>
  <c r="T1772" i="2"/>
  <c r="S1772" i="2"/>
  <c r="R1772" i="2"/>
  <c r="Q1772" i="2"/>
  <c r="P1772" i="2"/>
  <c r="O1772" i="2"/>
  <c r="N1772" i="2"/>
  <c r="L1772" i="2"/>
  <c r="K1772" i="2"/>
  <c r="J1772" i="2"/>
  <c r="K8605" i="2" s="1"/>
  <c r="I1772" i="2"/>
  <c r="L8605" i="2" s="1"/>
  <c r="G1772" i="2"/>
  <c r="T1771" i="2"/>
  <c r="S1771" i="2"/>
  <c r="R1771" i="2"/>
  <c r="Q1771" i="2"/>
  <c r="P1771" i="2"/>
  <c r="O1771" i="2"/>
  <c r="N1771" i="2"/>
  <c r="L1771" i="2"/>
  <c r="K1771" i="2"/>
  <c r="J1771" i="2"/>
  <c r="K8124" i="2" s="1"/>
  <c r="I1771" i="2"/>
  <c r="L8124" i="2" s="1"/>
  <c r="G1771" i="2"/>
  <c r="T1770" i="2"/>
  <c r="S1770" i="2"/>
  <c r="R1770" i="2"/>
  <c r="Q1770" i="2"/>
  <c r="P1770" i="2"/>
  <c r="O1770" i="2"/>
  <c r="N1770" i="2"/>
  <c r="M1770" i="2"/>
  <c r="L1770" i="2"/>
  <c r="K1770" i="2"/>
  <c r="J1770" i="2"/>
  <c r="K9108" i="2" s="1"/>
  <c r="I1770" i="2"/>
  <c r="L9108" i="2" s="1"/>
  <c r="G1770" i="2"/>
  <c r="T1769" i="2"/>
  <c r="S1769" i="2"/>
  <c r="R1769" i="2"/>
  <c r="Q1769" i="2"/>
  <c r="P1769" i="2"/>
  <c r="O1769" i="2"/>
  <c r="N1769" i="2"/>
  <c r="M1769" i="2"/>
  <c r="L1769" i="2"/>
  <c r="K1769" i="2"/>
  <c r="J1769" i="2"/>
  <c r="K8934" i="2" s="1"/>
  <c r="I1769" i="2"/>
  <c r="L8934" i="2" s="1"/>
  <c r="G1769" i="2"/>
  <c r="T1768" i="2"/>
  <c r="S1768" i="2"/>
  <c r="R1768" i="2"/>
  <c r="Q1768" i="2"/>
  <c r="P1768" i="2"/>
  <c r="O1768" i="2"/>
  <c r="N1768" i="2"/>
  <c r="M1768" i="2"/>
  <c r="L1768" i="2"/>
  <c r="K1768" i="2"/>
  <c r="J1768" i="2"/>
  <c r="K8305" i="2" s="1"/>
  <c r="I1768" i="2"/>
  <c r="L8305" i="2" s="1"/>
  <c r="G1768" i="2"/>
  <c r="T1767" i="2"/>
  <c r="S1767" i="2"/>
  <c r="R1767" i="2"/>
  <c r="Q1767" i="2"/>
  <c r="P1767" i="2"/>
  <c r="O1767" i="2"/>
  <c r="N1767" i="2"/>
  <c r="M1767" i="2"/>
  <c r="L1767" i="2"/>
  <c r="K1767" i="2"/>
  <c r="J1767" i="2"/>
  <c r="K7005" i="2" s="1"/>
  <c r="I1767" i="2"/>
  <c r="L7005" i="2" s="1"/>
  <c r="G1767" i="2"/>
  <c r="T1766" i="2"/>
  <c r="S1766" i="2"/>
  <c r="R1766" i="2"/>
  <c r="Q1766" i="2"/>
  <c r="P1766" i="2"/>
  <c r="O1766" i="2"/>
  <c r="N1766" i="2"/>
  <c r="L1766" i="2"/>
  <c r="K1766" i="2"/>
  <c r="J1766" i="2"/>
  <c r="K6910" i="2" s="1"/>
  <c r="I1766" i="2"/>
  <c r="L6910" i="2" s="1"/>
  <c r="G1766" i="2"/>
  <c r="T1765" i="2"/>
  <c r="S1765" i="2"/>
  <c r="R1765" i="2"/>
  <c r="Q1765" i="2"/>
  <c r="P1765" i="2"/>
  <c r="O1765" i="2"/>
  <c r="N1765" i="2"/>
  <c r="L1765" i="2"/>
  <c r="K1765" i="2"/>
  <c r="J1765" i="2"/>
  <c r="K8153" i="2" s="1"/>
  <c r="I1765" i="2"/>
  <c r="L8153" i="2" s="1"/>
  <c r="G1765" i="2"/>
  <c r="T1764" i="2"/>
  <c r="S1764" i="2"/>
  <c r="R1764" i="2"/>
  <c r="Q1764" i="2"/>
  <c r="P1764" i="2"/>
  <c r="O1764" i="2"/>
  <c r="N1764" i="2"/>
  <c r="M1764" i="2"/>
  <c r="L1764" i="2"/>
  <c r="K1764" i="2"/>
  <c r="J1764" i="2"/>
  <c r="K8366" i="2" s="1"/>
  <c r="I1764" i="2"/>
  <c r="L8366" i="2" s="1"/>
  <c r="G1764" i="2"/>
  <c r="T1763" i="2"/>
  <c r="S1763" i="2"/>
  <c r="R1763" i="2"/>
  <c r="Q1763" i="2"/>
  <c r="P1763" i="2"/>
  <c r="O1763" i="2"/>
  <c r="N1763" i="2"/>
  <c r="L1763" i="2"/>
  <c r="K1763" i="2"/>
  <c r="J1763" i="2"/>
  <c r="K7638" i="2" s="1"/>
  <c r="I1763" i="2"/>
  <c r="L7638" i="2" s="1"/>
  <c r="G1763" i="2"/>
  <c r="T1762" i="2"/>
  <c r="S1762" i="2"/>
  <c r="R1762" i="2"/>
  <c r="Q1762" i="2"/>
  <c r="P1762" i="2"/>
  <c r="O1762" i="2"/>
  <c r="N1762" i="2"/>
  <c r="L1762" i="2"/>
  <c r="K1762" i="2"/>
  <c r="J1762" i="2"/>
  <c r="K6510" i="2" s="1"/>
  <c r="I1762" i="2"/>
  <c r="L6510" i="2" s="1"/>
  <c r="G1762" i="2"/>
  <c r="T1761" i="2"/>
  <c r="S1761" i="2"/>
  <c r="R1761" i="2"/>
  <c r="Q1761" i="2"/>
  <c r="P1761" i="2"/>
  <c r="O1761" i="2"/>
  <c r="N1761" i="2"/>
  <c r="M1761" i="2"/>
  <c r="L1761" i="2"/>
  <c r="K1761" i="2"/>
  <c r="J1761" i="2"/>
  <c r="K8725" i="2" s="1"/>
  <c r="I1761" i="2"/>
  <c r="L8725" i="2" s="1"/>
  <c r="M1237" i="2" s="1"/>
  <c r="G1761" i="2"/>
  <c r="T1760" i="2"/>
  <c r="S1760" i="2"/>
  <c r="R1760" i="2"/>
  <c r="Q1760" i="2"/>
  <c r="P1760" i="2"/>
  <c r="O1760" i="2"/>
  <c r="N1760" i="2"/>
  <c r="L1760" i="2"/>
  <c r="K1760" i="2"/>
  <c r="J1760" i="2"/>
  <c r="K8976" i="2" s="1"/>
  <c r="I1760" i="2"/>
  <c r="L8976" i="2" s="1"/>
  <c r="G1760" i="2"/>
  <c r="T1759" i="2"/>
  <c r="S1759" i="2"/>
  <c r="R1759" i="2"/>
  <c r="Q1759" i="2"/>
  <c r="P1759" i="2"/>
  <c r="O1759" i="2"/>
  <c r="N1759" i="2"/>
  <c r="L1759" i="2"/>
  <c r="K1759" i="2"/>
  <c r="J1759" i="2"/>
  <c r="K7749" i="2" s="1"/>
  <c r="I1759" i="2"/>
  <c r="L7749" i="2" s="1"/>
  <c r="M1704" i="2" s="1"/>
  <c r="G1759" i="2"/>
  <c r="T1758" i="2"/>
  <c r="S1758" i="2"/>
  <c r="R1758" i="2"/>
  <c r="Q1758" i="2"/>
  <c r="P1758" i="2"/>
  <c r="O1758" i="2"/>
  <c r="N1758" i="2"/>
  <c r="M1758" i="2"/>
  <c r="L1758" i="2"/>
  <c r="K1758" i="2"/>
  <c r="J1758" i="2"/>
  <c r="K6909" i="2" s="1"/>
  <c r="I1758" i="2"/>
  <c r="L6909" i="2" s="1"/>
  <c r="G1758" i="2"/>
  <c r="T1757" i="2"/>
  <c r="S1757" i="2"/>
  <c r="R1757" i="2"/>
  <c r="Q1757" i="2"/>
  <c r="P1757" i="2"/>
  <c r="O1757" i="2"/>
  <c r="N1757" i="2"/>
  <c r="M1757" i="2"/>
  <c r="L1757" i="2"/>
  <c r="K1757" i="2"/>
  <c r="J1757" i="2"/>
  <c r="K7850" i="2" s="1"/>
  <c r="I1757" i="2"/>
  <c r="L7850" i="2" s="1"/>
  <c r="G1757" i="2"/>
  <c r="T1756" i="2"/>
  <c r="S1756" i="2"/>
  <c r="R1756" i="2"/>
  <c r="Q1756" i="2"/>
  <c r="P1756" i="2"/>
  <c r="O1756" i="2"/>
  <c r="N1756" i="2"/>
  <c r="L1756" i="2"/>
  <c r="K1756" i="2"/>
  <c r="J1756" i="2"/>
  <c r="K9626" i="2" s="1"/>
  <c r="I1756" i="2"/>
  <c r="L9626" i="2" s="1"/>
  <c r="G1756" i="2"/>
  <c r="T1755" i="2"/>
  <c r="S1755" i="2"/>
  <c r="R1755" i="2"/>
  <c r="Q1755" i="2"/>
  <c r="P1755" i="2"/>
  <c r="O1755" i="2"/>
  <c r="N1755" i="2"/>
  <c r="L1755" i="2"/>
  <c r="K1755" i="2"/>
  <c r="J1755" i="2"/>
  <c r="K8789" i="2" s="1"/>
  <c r="I1755" i="2"/>
  <c r="L8789" i="2" s="1"/>
  <c r="G1755" i="2"/>
  <c r="T1754" i="2"/>
  <c r="S1754" i="2"/>
  <c r="R1754" i="2"/>
  <c r="Q1754" i="2"/>
  <c r="P1754" i="2"/>
  <c r="O1754" i="2"/>
  <c r="N1754" i="2"/>
  <c r="M1754" i="2"/>
  <c r="L1754" i="2"/>
  <c r="K1754" i="2"/>
  <c r="J1754" i="2"/>
  <c r="K8351" i="2" s="1"/>
  <c r="I1754" i="2"/>
  <c r="L8351" i="2" s="1"/>
  <c r="G1754" i="2"/>
  <c r="T1753" i="2"/>
  <c r="S1753" i="2"/>
  <c r="R1753" i="2"/>
  <c r="Q1753" i="2"/>
  <c r="P1753" i="2"/>
  <c r="O1753" i="2"/>
  <c r="N1753" i="2"/>
  <c r="M1753" i="2"/>
  <c r="L1753" i="2"/>
  <c r="K1753" i="2"/>
  <c r="J1753" i="2"/>
  <c r="K8805" i="2" s="1"/>
  <c r="I1753" i="2"/>
  <c r="L8805" i="2" s="1"/>
  <c r="G1753" i="2"/>
  <c r="T1752" i="2"/>
  <c r="S1752" i="2"/>
  <c r="R1752" i="2"/>
  <c r="Q1752" i="2"/>
  <c r="P1752" i="2"/>
  <c r="O1752" i="2"/>
  <c r="N1752" i="2"/>
  <c r="M1752" i="2"/>
  <c r="L1752" i="2"/>
  <c r="K1752" i="2"/>
  <c r="J1752" i="2"/>
  <c r="K5986" i="2" s="1"/>
  <c r="I1752" i="2"/>
  <c r="L5986" i="2" s="1"/>
  <c r="G1752" i="2"/>
  <c r="T1751" i="2"/>
  <c r="S1751" i="2"/>
  <c r="R1751" i="2"/>
  <c r="Q1751" i="2"/>
  <c r="P1751" i="2"/>
  <c r="O1751" i="2"/>
  <c r="N1751" i="2"/>
  <c r="M1751" i="2"/>
  <c r="L1751" i="2"/>
  <c r="K1751" i="2"/>
  <c r="J1751" i="2"/>
  <c r="K7782" i="2" s="1"/>
  <c r="I1751" i="2"/>
  <c r="L7782" i="2" s="1"/>
  <c r="G1751" i="2"/>
  <c r="T1750" i="2"/>
  <c r="S1750" i="2"/>
  <c r="R1750" i="2"/>
  <c r="Q1750" i="2"/>
  <c r="P1750" i="2"/>
  <c r="O1750" i="2"/>
  <c r="N1750" i="2"/>
  <c r="L1750" i="2"/>
  <c r="K1750" i="2"/>
  <c r="J1750" i="2"/>
  <c r="K7472" i="2" s="1"/>
  <c r="I1750" i="2"/>
  <c r="L7472" i="2" s="1"/>
  <c r="G1750" i="2"/>
  <c r="T1749" i="2"/>
  <c r="S1749" i="2"/>
  <c r="R1749" i="2"/>
  <c r="Q1749" i="2"/>
  <c r="P1749" i="2"/>
  <c r="O1749" i="2"/>
  <c r="N1749" i="2"/>
  <c r="L1749" i="2"/>
  <c r="K1749" i="2"/>
  <c r="J1749" i="2"/>
  <c r="K8663" i="2" s="1"/>
  <c r="I1749" i="2"/>
  <c r="L8663" i="2" s="1"/>
  <c r="G1749" i="2"/>
  <c r="T1748" i="2"/>
  <c r="S1748" i="2"/>
  <c r="R1748" i="2"/>
  <c r="Q1748" i="2"/>
  <c r="P1748" i="2"/>
  <c r="O1748" i="2"/>
  <c r="N1748" i="2"/>
  <c r="L1748" i="2"/>
  <c r="K1748" i="2"/>
  <c r="J1748" i="2"/>
  <c r="K9500" i="2" s="1"/>
  <c r="I1748" i="2"/>
  <c r="L9500" i="2" s="1"/>
  <c r="G1748" i="2"/>
  <c r="T1747" i="2"/>
  <c r="S1747" i="2"/>
  <c r="R1747" i="2"/>
  <c r="Q1747" i="2"/>
  <c r="P1747" i="2"/>
  <c r="O1747" i="2"/>
  <c r="N1747" i="2"/>
  <c r="L1747" i="2"/>
  <c r="M9274" i="2" s="1"/>
  <c r="K1747" i="2"/>
  <c r="J1747" i="2"/>
  <c r="K9274" i="2" s="1"/>
  <c r="I1747" i="2"/>
  <c r="L9274" i="2" s="1"/>
  <c r="G1747" i="2"/>
  <c r="T1746" i="2"/>
  <c r="S1746" i="2"/>
  <c r="R1746" i="2"/>
  <c r="Q1746" i="2"/>
  <c r="P1746" i="2"/>
  <c r="O1746" i="2"/>
  <c r="N1746" i="2"/>
  <c r="L1746" i="2"/>
  <c r="K1746" i="2"/>
  <c r="J1746" i="2"/>
  <c r="K8647" i="2" s="1"/>
  <c r="I1746" i="2"/>
  <c r="L8647" i="2" s="1"/>
  <c r="G1746" i="2"/>
  <c r="T1745" i="2"/>
  <c r="S1745" i="2"/>
  <c r="R1745" i="2"/>
  <c r="Q1745" i="2"/>
  <c r="P1745" i="2"/>
  <c r="O1745" i="2"/>
  <c r="N1745" i="2"/>
  <c r="L1745" i="2"/>
  <c r="M7947" i="2" s="1"/>
  <c r="K1745" i="2"/>
  <c r="J1745" i="2"/>
  <c r="K7947" i="2" s="1"/>
  <c r="I1745" i="2"/>
  <c r="L7947" i="2" s="1"/>
  <c r="G1745" i="2"/>
  <c r="T1744" i="2"/>
  <c r="S1744" i="2"/>
  <c r="R1744" i="2"/>
  <c r="Q1744" i="2"/>
  <c r="P1744" i="2"/>
  <c r="O1744" i="2"/>
  <c r="N1744" i="2"/>
  <c r="L1744" i="2"/>
  <c r="K1744" i="2"/>
  <c r="J1744" i="2"/>
  <c r="K7570" i="2" s="1"/>
  <c r="I1744" i="2"/>
  <c r="L7570" i="2" s="1"/>
  <c r="G1744" i="2"/>
  <c r="T1743" i="2"/>
  <c r="S1743" i="2"/>
  <c r="R1743" i="2"/>
  <c r="Q1743" i="2"/>
  <c r="P1743" i="2"/>
  <c r="O1743" i="2"/>
  <c r="N1743" i="2"/>
  <c r="M1743" i="2"/>
  <c r="L1743" i="2"/>
  <c r="K1743" i="2"/>
  <c r="J1743" i="2"/>
  <c r="K9229" i="2" s="1"/>
  <c r="I1743" i="2"/>
  <c r="L9229" i="2" s="1"/>
  <c r="G1743" i="2"/>
  <c r="T1742" i="2"/>
  <c r="S1742" i="2"/>
  <c r="R1742" i="2"/>
  <c r="Q1742" i="2"/>
  <c r="P1742" i="2"/>
  <c r="O1742" i="2"/>
  <c r="N1742" i="2"/>
  <c r="M1742" i="2"/>
  <c r="L1742" i="2"/>
  <c r="K1742" i="2"/>
  <c r="J1742" i="2"/>
  <c r="K7758" i="2" s="1"/>
  <c r="I1742" i="2"/>
  <c r="L7758" i="2" s="1"/>
  <c r="M2310" i="2" s="1"/>
  <c r="G1742" i="2"/>
  <c r="T1741" i="2"/>
  <c r="S1741" i="2"/>
  <c r="R1741" i="2"/>
  <c r="Q1741" i="2"/>
  <c r="P1741" i="2"/>
  <c r="O1741" i="2"/>
  <c r="N1741" i="2"/>
  <c r="M1741" i="2"/>
  <c r="L1741" i="2"/>
  <c r="K1741" i="2"/>
  <c r="J1741" i="2"/>
  <c r="K8675" i="2" s="1"/>
  <c r="I1741" i="2"/>
  <c r="L8675" i="2" s="1"/>
  <c r="G1741" i="2"/>
  <c r="T1740" i="2"/>
  <c r="S1740" i="2"/>
  <c r="R1740" i="2"/>
  <c r="Q1740" i="2"/>
  <c r="P1740" i="2"/>
  <c r="O1740" i="2"/>
  <c r="N1740" i="2"/>
  <c r="L1740" i="2"/>
  <c r="K1740" i="2"/>
  <c r="J1740" i="2"/>
  <c r="K7210" i="2" s="1"/>
  <c r="I1740" i="2"/>
  <c r="L7210" i="2" s="1"/>
  <c r="G1740" i="2"/>
  <c r="T1739" i="2"/>
  <c r="S1739" i="2"/>
  <c r="R1739" i="2"/>
  <c r="Q1739" i="2"/>
  <c r="P1739" i="2"/>
  <c r="O1739" i="2"/>
  <c r="N1739" i="2"/>
  <c r="M1739" i="2"/>
  <c r="L1739" i="2"/>
  <c r="K1739" i="2"/>
  <c r="J1739" i="2"/>
  <c r="K6294" i="2" s="1"/>
  <c r="I1739" i="2"/>
  <c r="L6294" i="2" s="1"/>
  <c r="G1739" i="2"/>
  <c r="T1738" i="2"/>
  <c r="S1738" i="2"/>
  <c r="R1738" i="2"/>
  <c r="Q1738" i="2"/>
  <c r="P1738" i="2"/>
  <c r="O1738" i="2"/>
  <c r="N1738" i="2"/>
  <c r="M1738" i="2"/>
  <c r="L1738" i="2"/>
  <c r="M8724" i="2" s="1"/>
  <c r="K1738" i="2"/>
  <c r="J1738" i="2"/>
  <c r="K8724" i="2" s="1"/>
  <c r="I1738" i="2"/>
  <c r="L8724" i="2" s="1"/>
  <c r="G1738" i="2"/>
  <c r="T1737" i="2"/>
  <c r="S1737" i="2"/>
  <c r="R1737" i="2"/>
  <c r="Q1737" i="2"/>
  <c r="P1737" i="2"/>
  <c r="O1737" i="2"/>
  <c r="N1737" i="2"/>
  <c r="M1737" i="2"/>
  <c r="L1737" i="2"/>
  <c r="K1737" i="2"/>
  <c r="J1737" i="2"/>
  <c r="K6065" i="2" s="1"/>
  <c r="I1737" i="2"/>
  <c r="L6065" i="2" s="1"/>
  <c r="G1737" i="2"/>
  <c r="T1736" i="2"/>
  <c r="S1736" i="2"/>
  <c r="R1736" i="2"/>
  <c r="Q1736" i="2"/>
  <c r="P1736" i="2"/>
  <c r="O1736" i="2"/>
  <c r="N1736" i="2"/>
  <c r="M1736" i="2"/>
  <c r="L1736" i="2"/>
  <c r="K1736" i="2"/>
  <c r="J1736" i="2"/>
  <c r="K8017" i="2" s="1"/>
  <c r="I1736" i="2"/>
  <c r="L8017" i="2" s="1"/>
  <c r="G1736" i="2"/>
  <c r="T1735" i="2"/>
  <c r="S1735" i="2"/>
  <c r="R1735" i="2"/>
  <c r="Q1735" i="2"/>
  <c r="P1735" i="2"/>
  <c r="O1735" i="2"/>
  <c r="N1735" i="2"/>
  <c r="M1735" i="2"/>
  <c r="L1735" i="2"/>
  <c r="K1735" i="2"/>
  <c r="J1735" i="2"/>
  <c r="K7419" i="2" s="1"/>
  <c r="I1735" i="2"/>
  <c r="L7419" i="2" s="1"/>
  <c r="G1735" i="2"/>
  <c r="T1734" i="2"/>
  <c r="S1734" i="2"/>
  <c r="R1734" i="2"/>
  <c r="Q1734" i="2"/>
  <c r="P1734" i="2"/>
  <c r="O1734" i="2"/>
  <c r="N1734" i="2"/>
  <c r="M1734" i="2"/>
  <c r="L1734" i="2"/>
  <c r="K1734" i="2"/>
  <c r="J1734" i="2"/>
  <c r="K9095" i="2" s="1"/>
  <c r="I1734" i="2"/>
  <c r="L9095" i="2" s="1"/>
  <c r="G1734" i="2"/>
  <c r="T1733" i="2"/>
  <c r="S1733" i="2"/>
  <c r="R1733" i="2"/>
  <c r="Q1733" i="2"/>
  <c r="P1733" i="2"/>
  <c r="O1733" i="2"/>
  <c r="N1733" i="2"/>
  <c r="M1733" i="2"/>
  <c r="L1733" i="2"/>
  <c r="K1733" i="2"/>
  <c r="J1733" i="2"/>
  <c r="K8350" i="2" s="1"/>
  <c r="I1733" i="2"/>
  <c r="L8350" i="2" s="1"/>
  <c r="G1733" i="2"/>
  <c r="T1732" i="2"/>
  <c r="S1732" i="2"/>
  <c r="R1732" i="2"/>
  <c r="Q1732" i="2"/>
  <c r="P1732" i="2"/>
  <c r="O1732" i="2"/>
  <c r="N1732" i="2"/>
  <c r="M1732" i="2"/>
  <c r="L1732" i="2"/>
  <c r="K1732" i="2"/>
  <c r="J1732" i="2"/>
  <c r="K6880" i="2" s="1"/>
  <c r="I1732" i="2"/>
  <c r="L6880" i="2" s="1"/>
  <c r="G1732" i="2"/>
  <c r="T1731" i="2"/>
  <c r="S1731" i="2"/>
  <c r="R1731" i="2"/>
  <c r="Q1731" i="2"/>
  <c r="P1731" i="2"/>
  <c r="O1731" i="2"/>
  <c r="N1731" i="2"/>
  <c r="M1731" i="2"/>
  <c r="L1731" i="2"/>
  <c r="K1731" i="2"/>
  <c r="J1731" i="2"/>
  <c r="K6781" i="2" s="1"/>
  <c r="I1731" i="2"/>
  <c r="L6781" i="2" s="1"/>
  <c r="G1731" i="2"/>
  <c r="T1730" i="2"/>
  <c r="S1730" i="2"/>
  <c r="R1730" i="2"/>
  <c r="Q1730" i="2"/>
  <c r="P1730" i="2"/>
  <c r="O1730" i="2"/>
  <c r="N1730" i="2"/>
  <c r="M1730" i="2"/>
  <c r="L1730" i="2"/>
  <c r="M7387" i="2" s="1"/>
  <c r="K1730" i="2"/>
  <c r="J1730" i="2"/>
  <c r="K7387" i="2" s="1"/>
  <c r="I1730" i="2"/>
  <c r="L7387" i="2" s="1"/>
  <c r="M298" i="2" s="1"/>
  <c r="G1730" i="2"/>
  <c r="T1729" i="2"/>
  <c r="S1729" i="2"/>
  <c r="R1729" i="2"/>
  <c r="Q1729" i="2"/>
  <c r="P1729" i="2"/>
  <c r="O1729" i="2"/>
  <c r="N1729" i="2"/>
  <c r="M1729" i="2"/>
  <c r="L1729" i="2"/>
  <c r="K1729" i="2"/>
  <c r="J1729" i="2"/>
  <c r="K7695" i="2" s="1"/>
  <c r="I1729" i="2"/>
  <c r="L7695" i="2" s="1"/>
  <c r="M2958" i="2" s="1"/>
  <c r="G1729" i="2"/>
  <c r="T1728" i="2"/>
  <c r="S1728" i="2"/>
  <c r="R1728" i="2"/>
  <c r="Q1728" i="2"/>
  <c r="P1728" i="2"/>
  <c r="O1728" i="2"/>
  <c r="N1728" i="2"/>
  <c r="M1728" i="2"/>
  <c r="L1728" i="2"/>
  <c r="K1728" i="2"/>
  <c r="J1728" i="2"/>
  <c r="K6761" i="2" s="1"/>
  <c r="I1728" i="2"/>
  <c r="L6761" i="2" s="1"/>
  <c r="G1728" i="2"/>
  <c r="T1727" i="2"/>
  <c r="S1727" i="2"/>
  <c r="R1727" i="2"/>
  <c r="Q1727" i="2"/>
  <c r="P1727" i="2"/>
  <c r="O1727" i="2"/>
  <c r="N1727" i="2"/>
  <c r="L1727" i="2"/>
  <c r="K1727" i="2"/>
  <c r="J1727" i="2"/>
  <c r="K7471" i="2" s="1"/>
  <c r="I1727" i="2"/>
  <c r="L7471" i="2" s="1"/>
  <c r="G1727" i="2"/>
  <c r="T1726" i="2"/>
  <c r="S1726" i="2"/>
  <c r="R1726" i="2"/>
  <c r="Q1726" i="2"/>
  <c r="P1726" i="2"/>
  <c r="O1726" i="2"/>
  <c r="N1726" i="2"/>
  <c r="M1726" i="2"/>
  <c r="L1726" i="2"/>
  <c r="K1726" i="2"/>
  <c r="J1726" i="2"/>
  <c r="K8948" i="2" s="1"/>
  <c r="I1726" i="2"/>
  <c r="L8948" i="2" s="1"/>
  <c r="G1726" i="2"/>
  <c r="T1725" i="2"/>
  <c r="S1725" i="2"/>
  <c r="R1725" i="2"/>
  <c r="Q1725" i="2"/>
  <c r="P1725" i="2"/>
  <c r="O1725" i="2"/>
  <c r="N1725" i="2"/>
  <c r="M1725" i="2"/>
  <c r="L1725" i="2"/>
  <c r="K1725" i="2"/>
  <c r="J1725" i="2"/>
  <c r="K6064" i="2" s="1"/>
  <c r="I1725" i="2"/>
  <c r="L6064" i="2" s="1"/>
  <c r="G1725" i="2"/>
  <c r="T1724" i="2"/>
  <c r="S1724" i="2"/>
  <c r="R1724" i="2"/>
  <c r="Q1724" i="2"/>
  <c r="P1724" i="2"/>
  <c r="O1724" i="2"/>
  <c r="N1724" i="2"/>
  <c r="M1724" i="2"/>
  <c r="L1724" i="2"/>
  <c r="K1724" i="2"/>
  <c r="J1724" i="2"/>
  <c r="K8975" i="2" s="1"/>
  <c r="I1724" i="2"/>
  <c r="L8975" i="2" s="1"/>
  <c r="G1724" i="2"/>
  <c r="T1723" i="2"/>
  <c r="S1723" i="2"/>
  <c r="R1723" i="2"/>
  <c r="Q1723" i="2"/>
  <c r="P1723" i="2"/>
  <c r="O1723" i="2"/>
  <c r="N1723" i="2"/>
  <c r="M1723" i="2"/>
  <c r="L1723" i="2"/>
  <c r="K1723" i="2"/>
  <c r="J1723" i="2"/>
  <c r="K8069" i="2" s="1"/>
  <c r="I1723" i="2"/>
  <c r="L8069" i="2" s="1"/>
  <c r="G1723" i="2"/>
  <c r="T1722" i="2"/>
  <c r="S1722" i="2"/>
  <c r="R1722" i="2"/>
  <c r="Q1722" i="2"/>
  <c r="P1722" i="2"/>
  <c r="O1722" i="2"/>
  <c r="N1722" i="2"/>
  <c r="M1722" i="2"/>
  <c r="L1722" i="2"/>
  <c r="M9386" i="2" s="1"/>
  <c r="K1722" i="2"/>
  <c r="J1722" i="2"/>
  <c r="K9386" i="2" s="1"/>
  <c r="I1722" i="2"/>
  <c r="L9386" i="2" s="1"/>
  <c r="G1722" i="2"/>
  <c r="T1721" i="2"/>
  <c r="S1721" i="2"/>
  <c r="R1721" i="2"/>
  <c r="Q1721" i="2"/>
  <c r="P1721" i="2"/>
  <c r="O1721" i="2"/>
  <c r="N1721" i="2"/>
  <c r="M1721" i="2"/>
  <c r="L1721" i="2"/>
  <c r="K1721" i="2"/>
  <c r="J1721" i="2"/>
  <c r="K8190" i="2" s="1"/>
  <c r="I1721" i="2"/>
  <c r="L8190" i="2" s="1"/>
  <c r="G1721" i="2"/>
  <c r="T1720" i="2"/>
  <c r="S1720" i="2"/>
  <c r="R1720" i="2"/>
  <c r="Q1720" i="2"/>
  <c r="P1720" i="2"/>
  <c r="O1720" i="2"/>
  <c r="N1720" i="2"/>
  <c r="M1720" i="2"/>
  <c r="L1720" i="2"/>
  <c r="K1720" i="2"/>
  <c r="J1720" i="2"/>
  <c r="K9625" i="2" s="1"/>
  <c r="I1720" i="2"/>
  <c r="L9625" i="2" s="1"/>
  <c r="G1720" i="2"/>
  <c r="T1719" i="2"/>
  <c r="S1719" i="2"/>
  <c r="R1719" i="2"/>
  <c r="Q1719" i="2"/>
  <c r="P1719" i="2"/>
  <c r="O1719" i="2"/>
  <c r="N1719" i="2"/>
  <c r="M1719" i="2"/>
  <c r="L1719" i="2"/>
  <c r="K1719" i="2"/>
  <c r="J1719" i="2"/>
  <c r="K6802" i="2" s="1"/>
  <c r="I1719" i="2"/>
  <c r="L6802" i="2" s="1"/>
  <c r="G1719" i="2"/>
  <c r="T1718" i="2"/>
  <c r="S1718" i="2"/>
  <c r="R1718" i="2"/>
  <c r="Q1718" i="2"/>
  <c r="P1718" i="2"/>
  <c r="O1718" i="2"/>
  <c r="N1718" i="2"/>
  <c r="M1718" i="2"/>
  <c r="L1718" i="2"/>
  <c r="K1718" i="2"/>
  <c r="J1718" i="2"/>
  <c r="K7359" i="2" s="1"/>
  <c r="I1718" i="2"/>
  <c r="L7359" i="2" s="1"/>
  <c r="G1718" i="2"/>
  <c r="T1717" i="2"/>
  <c r="S1717" i="2"/>
  <c r="R1717" i="2"/>
  <c r="Q1717" i="2"/>
  <c r="P1717" i="2"/>
  <c r="O1717" i="2"/>
  <c r="N1717" i="2"/>
  <c r="L1717" i="2"/>
  <c r="K1717" i="2"/>
  <c r="J1717" i="2"/>
  <c r="K7885" i="2" s="1"/>
  <c r="I1717" i="2"/>
  <c r="L7885" i="2" s="1"/>
  <c r="G1717" i="2"/>
  <c r="T1716" i="2"/>
  <c r="S1716" i="2"/>
  <c r="R1716" i="2"/>
  <c r="Q1716" i="2"/>
  <c r="P1716" i="2"/>
  <c r="O1716" i="2"/>
  <c r="N1716" i="2"/>
  <c r="M1716" i="2"/>
  <c r="L1716" i="2"/>
  <c r="K1716" i="2"/>
  <c r="J1716" i="2"/>
  <c r="K8152" i="2" s="1"/>
  <c r="I1716" i="2"/>
  <c r="L8152" i="2" s="1"/>
  <c r="G1716" i="2"/>
  <c r="T1715" i="2"/>
  <c r="S1715" i="2"/>
  <c r="R1715" i="2"/>
  <c r="Q1715" i="2"/>
  <c r="P1715" i="2"/>
  <c r="O1715" i="2"/>
  <c r="N1715" i="2"/>
  <c r="M1715" i="2"/>
  <c r="L1715" i="2"/>
  <c r="K1715" i="2"/>
  <c r="J1715" i="2"/>
  <c r="K7781" i="2" s="1"/>
  <c r="I1715" i="2"/>
  <c r="L7781" i="2" s="1"/>
  <c r="G1715" i="2"/>
  <c r="T1714" i="2"/>
  <c r="S1714" i="2"/>
  <c r="R1714" i="2"/>
  <c r="Q1714" i="2"/>
  <c r="P1714" i="2"/>
  <c r="O1714" i="2"/>
  <c r="N1714" i="2"/>
  <c r="L1714" i="2"/>
  <c r="K1714" i="2"/>
  <c r="J1714" i="2"/>
  <c r="K6475" i="2" s="1"/>
  <c r="I1714" i="2"/>
  <c r="L6475" i="2" s="1"/>
  <c r="G1714" i="2"/>
  <c r="T1713" i="2"/>
  <c r="S1713" i="2"/>
  <c r="R1713" i="2"/>
  <c r="Q1713" i="2"/>
  <c r="P1713" i="2"/>
  <c r="O1713" i="2"/>
  <c r="N1713" i="2"/>
  <c r="L1713" i="2"/>
  <c r="K1713" i="2"/>
  <c r="J1713" i="2"/>
  <c r="K6277" i="2" s="1"/>
  <c r="I1713" i="2"/>
  <c r="L6277" i="2" s="1"/>
  <c r="G1713" i="2"/>
  <c r="T1712" i="2"/>
  <c r="S1712" i="2"/>
  <c r="R1712" i="2"/>
  <c r="Q1712" i="2"/>
  <c r="P1712" i="2"/>
  <c r="O1712" i="2"/>
  <c r="N1712" i="2"/>
  <c r="L1712" i="2"/>
  <c r="K1712" i="2"/>
  <c r="J1712" i="2"/>
  <c r="K8745" i="2" s="1"/>
  <c r="I1712" i="2"/>
  <c r="L8745" i="2" s="1"/>
  <c r="G1712" i="2"/>
  <c r="T1711" i="2"/>
  <c r="S1711" i="2"/>
  <c r="R1711" i="2"/>
  <c r="Q1711" i="2"/>
  <c r="P1711" i="2"/>
  <c r="O1711" i="2"/>
  <c r="N1711" i="2"/>
  <c r="M1711" i="2"/>
  <c r="L1711" i="2"/>
  <c r="K1711" i="2"/>
  <c r="J1711" i="2"/>
  <c r="K9323" i="2" s="1"/>
  <c r="I1711" i="2"/>
  <c r="L9323" i="2" s="1"/>
  <c r="G1711" i="2"/>
  <c r="T1710" i="2"/>
  <c r="S1710" i="2"/>
  <c r="R1710" i="2"/>
  <c r="Q1710" i="2"/>
  <c r="P1710" i="2"/>
  <c r="O1710" i="2"/>
  <c r="N1710" i="2"/>
  <c r="M1710" i="2"/>
  <c r="L1710" i="2"/>
  <c r="K1710" i="2"/>
  <c r="J1710" i="2"/>
  <c r="K8335" i="2" s="1"/>
  <c r="M1325" i="2" s="1"/>
  <c r="I1710" i="2"/>
  <c r="L8335" i="2" s="1"/>
  <c r="G1710" i="2"/>
  <c r="T1709" i="2"/>
  <c r="S1709" i="2"/>
  <c r="R1709" i="2"/>
  <c r="Q1709" i="2"/>
  <c r="P1709" i="2"/>
  <c r="O1709" i="2"/>
  <c r="N1709" i="2"/>
  <c r="M1709" i="2"/>
  <c r="L1709" i="2"/>
  <c r="K1709" i="2"/>
  <c r="J1709" i="2"/>
  <c r="K8947" i="2" s="1"/>
  <c r="I1709" i="2"/>
  <c r="L8947" i="2" s="1"/>
  <c r="G1709" i="2"/>
  <c r="T1708" i="2"/>
  <c r="S1708" i="2"/>
  <c r="R1708" i="2"/>
  <c r="Q1708" i="2"/>
  <c r="P1708" i="2"/>
  <c r="O1708" i="2"/>
  <c r="N1708" i="2"/>
  <c r="M1708" i="2"/>
  <c r="L1708" i="2"/>
  <c r="K1708" i="2"/>
  <c r="J1708" i="2"/>
  <c r="K8057" i="2" s="1"/>
  <c r="I1708" i="2"/>
  <c r="L8057" i="2" s="1"/>
  <c r="G1708" i="2"/>
  <c r="T1707" i="2"/>
  <c r="S1707" i="2"/>
  <c r="R1707" i="2"/>
  <c r="Q1707" i="2"/>
  <c r="P1707" i="2"/>
  <c r="O1707" i="2"/>
  <c r="N1707" i="2"/>
  <c r="L1707" i="2"/>
  <c r="K1707" i="2"/>
  <c r="J1707" i="2"/>
  <c r="K8478" i="2" s="1"/>
  <c r="I1707" i="2"/>
  <c r="L8478" i="2" s="1"/>
  <c r="G1707" i="2"/>
  <c r="T1706" i="2"/>
  <c r="S1706" i="2"/>
  <c r="R1706" i="2"/>
  <c r="Q1706" i="2"/>
  <c r="P1706" i="2"/>
  <c r="O1706" i="2"/>
  <c r="N1706" i="2"/>
  <c r="M1706" i="2"/>
  <c r="L1706" i="2"/>
  <c r="K1706" i="2"/>
  <c r="J1706" i="2"/>
  <c r="K7510" i="2" s="1"/>
  <c r="I1706" i="2"/>
  <c r="L7510" i="2" s="1"/>
  <c r="G1706" i="2"/>
  <c r="T1705" i="2"/>
  <c r="S1705" i="2"/>
  <c r="R1705" i="2"/>
  <c r="Q1705" i="2"/>
  <c r="P1705" i="2"/>
  <c r="O1705" i="2"/>
  <c r="N1705" i="2"/>
  <c r="L1705" i="2"/>
  <c r="M9443" i="2" s="1"/>
  <c r="K1705" i="2"/>
  <c r="J1705" i="2"/>
  <c r="K9443" i="2" s="1"/>
  <c r="I1705" i="2"/>
  <c r="L9443" i="2" s="1"/>
  <c r="G1705" i="2"/>
  <c r="T1704" i="2"/>
  <c r="S1704" i="2"/>
  <c r="R1704" i="2"/>
  <c r="Q1704" i="2"/>
  <c r="P1704" i="2"/>
  <c r="O1704" i="2"/>
  <c r="N1704" i="2"/>
  <c r="L1704" i="2"/>
  <c r="K1704" i="2"/>
  <c r="J1704" i="2"/>
  <c r="K9499" i="2" s="1"/>
  <c r="I1704" i="2"/>
  <c r="L9499" i="2" s="1"/>
  <c r="G1704" i="2"/>
  <c r="T1703" i="2"/>
  <c r="S1703" i="2"/>
  <c r="R1703" i="2"/>
  <c r="Q1703" i="2"/>
  <c r="P1703" i="2"/>
  <c r="O1703" i="2"/>
  <c r="N1703" i="2"/>
  <c r="L1703" i="2"/>
  <c r="K1703" i="2"/>
  <c r="J1703" i="2"/>
  <c r="K6720" i="2" s="1"/>
  <c r="I1703" i="2"/>
  <c r="L6720" i="2" s="1"/>
  <c r="M1176" i="2" s="1"/>
  <c r="G1703" i="2"/>
  <c r="T1702" i="2"/>
  <c r="S1702" i="2"/>
  <c r="R1702" i="2"/>
  <c r="Q1702" i="2"/>
  <c r="P1702" i="2"/>
  <c r="O1702" i="2"/>
  <c r="N1702" i="2"/>
  <c r="L1702" i="2"/>
  <c r="K1702" i="2"/>
  <c r="J1702" i="2"/>
  <c r="K7470" i="2" s="1"/>
  <c r="I1702" i="2"/>
  <c r="L7470" i="2" s="1"/>
  <c r="G1702" i="2"/>
  <c r="T1701" i="2"/>
  <c r="S1701" i="2"/>
  <c r="R1701" i="2"/>
  <c r="Q1701" i="2"/>
  <c r="P1701" i="2"/>
  <c r="O1701" i="2"/>
  <c r="N1701" i="2"/>
  <c r="M1701" i="2"/>
  <c r="L1701" i="2"/>
  <c r="K1701" i="2"/>
  <c r="J1701" i="2"/>
  <c r="K9182" i="2" s="1"/>
  <c r="I1701" i="2"/>
  <c r="L9182" i="2" s="1"/>
  <c r="G1701" i="2"/>
  <c r="T1700" i="2"/>
  <c r="S1700" i="2"/>
  <c r="R1700" i="2"/>
  <c r="Q1700" i="2"/>
  <c r="P1700" i="2"/>
  <c r="O1700" i="2"/>
  <c r="N1700" i="2"/>
  <c r="M1700" i="2"/>
  <c r="L1700" i="2"/>
  <c r="K1700" i="2"/>
  <c r="J1700" i="2"/>
  <c r="K6936" i="2" s="1"/>
  <c r="I1700" i="2"/>
  <c r="L6936" i="2" s="1"/>
  <c r="G1700" i="2"/>
  <c r="T1699" i="2"/>
  <c r="S1699" i="2"/>
  <c r="R1699" i="2"/>
  <c r="Q1699" i="2"/>
  <c r="P1699" i="2"/>
  <c r="O1699" i="2"/>
  <c r="N1699" i="2"/>
  <c r="M1699" i="2"/>
  <c r="L1699" i="2"/>
  <c r="K1699" i="2"/>
  <c r="J1699" i="2"/>
  <c r="K7320" i="2" s="1"/>
  <c r="I1699" i="2"/>
  <c r="L7320" i="2" s="1"/>
  <c r="G1699" i="2"/>
  <c r="T1698" i="2"/>
  <c r="S1698" i="2"/>
  <c r="R1698" i="2"/>
  <c r="Q1698" i="2"/>
  <c r="P1698" i="2"/>
  <c r="O1698" i="2"/>
  <c r="N1698" i="2"/>
  <c r="M1698" i="2"/>
  <c r="L1698" i="2"/>
  <c r="M8164" i="2" s="1"/>
  <c r="K1698" i="2"/>
  <c r="J1698" i="2"/>
  <c r="K8164" i="2" s="1"/>
  <c r="I1698" i="2"/>
  <c r="L8164" i="2" s="1"/>
  <c r="G1698" i="2"/>
  <c r="T1697" i="2"/>
  <c r="S1697" i="2"/>
  <c r="R1697" i="2"/>
  <c r="Q1697" i="2"/>
  <c r="P1697" i="2"/>
  <c r="O1697" i="2"/>
  <c r="N1697" i="2"/>
  <c r="L1697" i="2"/>
  <c r="M8946" i="2" s="1"/>
  <c r="K1697" i="2"/>
  <c r="J1697" i="2"/>
  <c r="K8946" i="2" s="1"/>
  <c r="I1697" i="2"/>
  <c r="L8946" i="2" s="1"/>
  <c r="G1697" i="2"/>
  <c r="T1696" i="2"/>
  <c r="S1696" i="2"/>
  <c r="R1696" i="2"/>
  <c r="Q1696" i="2"/>
  <c r="P1696" i="2"/>
  <c r="O1696" i="2"/>
  <c r="N1696" i="2"/>
  <c r="L1696" i="2"/>
  <c r="K1696" i="2"/>
  <c r="J1696" i="2"/>
  <c r="K8056" i="2" s="1"/>
  <c r="I1696" i="2"/>
  <c r="L8056" i="2" s="1"/>
  <c r="G1696" i="2"/>
  <c r="T1695" i="2"/>
  <c r="S1695" i="2"/>
  <c r="R1695" i="2"/>
  <c r="Q1695" i="2"/>
  <c r="P1695" i="2"/>
  <c r="O1695" i="2"/>
  <c r="N1695" i="2"/>
  <c r="L1695" i="2"/>
  <c r="K1695" i="2"/>
  <c r="J1695" i="2"/>
  <c r="K7582" i="2" s="1"/>
  <c r="I1695" i="2"/>
  <c r="L7582" i="2" s="1"/>
  <c r="G1695" i="2"/>
  <c r="T1694" i="2"/>
  <c r="S1694" i="2"/>
  <c r="R1694" i="2"/>
  <c r="Q1694" i="2"/>
  <c r="P1694" i="2"/>
  <c r="O1694" i="2"/>
  <c r="N1694" i="2"/>
  <c r="M1694" i="2"/>
  <c r="L1694" i="2"/>
  <c r="K1694" i="2"/>
  <c r="J1694" i="2"/>
  <c r="K8321" i="2" s="1"/>
  <c r="I1694" i="2"/>
  <c r="L8321" i="2" s="1"/>
  <c r="G1694" i="2"/>
  <c r="T1693" i="2"/>
  <c r="S1693" i="2"/>
  <c r="R1693" i="2"/>
  <c r="Q1693" i="2"/>
  <c r="P1693" i="2"/>
  <c r="O1693" i="2"/>
  <c r="N1693" i="2"/>
  <c r="L1693" i="2"/>
  <c r="K1693" i="2"/>
  <c r="J1693" i="2"/>
  <c r="K6990" i="2" s="1"/>
  <c r="I1693" i="2"/>
  <c r="L6990" i="2" s="1"/>
  <c r="G1693" i="2"/>
  <c r="T1692" i="2"/>
  <c r="S1692" i="2"/>
  <c r="R1692" i="2"/>
  <c r="Q1692" i="2"/>
  <c r="P1692" i="2"/>
  <c r="O1692" i="2"/>
  <c r="N1692" i="2"/>
  <c r="M1692" i="2"/>
  <c r="L1692" i="2"/>
  <c r="K1692" i="2"/>
  <c r="J1692" i="2"/>
  <c r="K9475" i="2" s="1"/>
  <c r="I1692" i="2"/>
  <c r="L9475" i="2" s="1"/>
  <c r="G1692" i="2"/>
  <c r="T1691" i="2"/>
  <c r="S1691" i="2"/>
  <c r="R1691" i="2"/>
  <c r="Q1691" i="2"/>
  <c r="P1691" i="2"/>
  <c r="O1691" i="2"/>
  <c r="N1691" i="2"/>
  <c r="M1691" i="2"/>
  <c r="L1691" i="2"/>
  <c r="K1691" i="2"/>
  <c r="J1691" i="2"/>
  <c r="K9296" i="2" s="1"/>
  <c r="I1691" i="2"/>
  <c r="L9296" i="2" s="1"/>
  <c r="M684" i="2" s="1"/>
  <c r="G1691" i="2"/>
  <c r="T1690" i="2"/>
  <c r="S1690" i="2"/>
  <c r="R1690" i="2"/>
  <c r="Q1690" i="2"/>
  <c r="P1690" i="2"/>
  <c r="O1690" i="2"/>
  <c r="N1690" i="2"/>
  <c r="M1690" i="2"/>
  <c r="L1690" i="2"/>
  <c r="M8681" i="2" s="1"/>
  <c r="K1690" i="2"/>
  <c r="J1690" i="2"/>
  <c r="K8681" i="2" s="1"/>
  <c r="I1690" i="2"/>
  <c r="L8681" i="2" s="1"/>
  <c r="G1690" i="2"/>
  <c r="T1689" i="2"/>
  <c r="S1689" i="2"/>
  <c r="R1689" i="2"/>
  <c r="Q1689" i="2"/>
  <c r="P1689" i="2"/>
  <c r="O1689" i="2"/>
  <c r="N1689" i="2"/>
  <c r="M1689" i="2"/>
  <c r="L1689" i="2"/>
  <c r="K1689" i="2"/>
  <c r="J1689" i="2"/>
  <c r="K7104" i="2" s="1"/>
  <c r="I1689" i="2"/>
  <c r="L7104" i="2" s="1"/>
  <c r="G1689" i="2"/>
  <c r="T1688" i="2"/>
  <c r="S1688" i="2"/>
  <c r="R1688" i="2"/>
  <c r="Q1688" i="2"/>
  <c r="P1688" i="2"/>
  <c r="O1688" i="2"/>
  <c r="N1688" i="2"/>
  <c r="M1688" i="2"/>
  <c r="L1688" i="2"/>
  <c r="K1688" i="2"/>
  <c r="J1688" i="2"/>
  <c r="K6063" i="2" s="1"/>
  <c r="I1688" i="2"/>
  <c r="L6063" i="2" s="1"/>
  <c r="G1688" i="2"/>
  <c r="T1687" i="2"/>
  <c r="S1687" i="2"/>
  <c r="R1687" i="2"/>
  <c r="Q1687" i="2"/>
  <c r="P1687" i="2"/>
  <c r="O1687" i="2"/>
  <c r="N1687" i="2"/>
  <c r="M1687" i="2"/>
  <c r="L1687" i="2"/>
  <c r="K1687" i="2"/>
  <c r="J1687" i="2"/>
  <c r="K6729" i="2" s="1"/>
  <c r="I1687" i="2"/>
  <c r="L6729" i="2" s="1"/>
  <c r="G1687" i="2"/>
  <c r="T1686" i="2"/>
  <c r="S1686" i="2"/>
  <c r="R1686" i="2"/>
  <c r="Q1686" i="2"/>
  <c r="P1686" i="2"/>
  <c r="O1686" i="2"/>
  <c r="N1686" i="2"/>
  <c r="M1686" i="2"/>
  <c r="L1686" i="2"/>
  <c r="K1686" i="2"/>
  <c r="J1686" i="2"/>
  <c r="K7289" i="2" s="1"/>
  <c r="I1686" i="2"/>
  <c r="L7289" i="2" s="1"/>
  <c r="G1686" i="2"/>
  <c r="T1685" i="2"/>
  <c r="S1685" i="2"/>
  <c r="R1685" i="2"/>
  <c r="Q1685" i="2"/>
  <c r="P1685" i="2"/>
  <c r="O1685" i="2"/>
  <c r="N1685" i="2"/>
  <c r="L1685" i="2"/>
  <c r="K1685" i="2"/>
  <c r="J1685" i="2"/>
  <c r="K7418" i="2" s="1"/>
  <c r="I1685" i="2"/>
  <c r="L7418" i="2" s="1"/>
  <c r="G1685" i="2"/>
  <c r="T1684" i="2"/>
  <c r="S1684" i="2"/>
  <c r="R1684" i="2"/>
  <c r="Q1684" i="2"/>
  <c r="P1684" i="2"/>
  <c r="O1684" i="2"/>
  <c r="N1684" i="2"/>
  <c r="M1684" i="2"/>
  <c r="L1684" i="2"/>
  <c r="K1684" i="2"/>
  <c r="J1684" i="2"/>
  <c r="K7248" i="2" s="1"/>
  <c r="I1684" i="2"/>
  <c r="L7248" i="2" s="1"/>
  <c r="G1684" i="2"/>
  <c r="T1683" i="2"/>
  <c r="S1683" i="2"/>
  <c r="R1683" i="2"/>
  <c r="Q1683" i="2"/>
  <c r="P1683" i="2"/>
  <c r="O1683" i="2"/>
  <c r="N1683" i="2"/>
  <c r="M1683" i="2"/>
  <c r="L1683" i="2"/>
  <c r="K1683" i="2"/>
  <c r="J1683" i="2"/>
  <c r="K6393" i="2" s="1"/>
  <c r="I1683" i="2"/>
  <c r="L6393" i="2" s="1"/>
  <c r="G1683" i="2"/>
  <c r="T1682" i="2"/>
  <c r="S1682" i="2"/>
  <c r="R1682" i="2"/>
  <c r="Q1682" i="2"/>
  <c r="P1682" i="2"/>
  <c r="O1682" i="2"/>
  <c r="N1682" i="2"/>
  <c r="M1682" i="2"/>
  <c r="L1682" i="2"/>
  <c r="K1682" i="2"/>
  <c r="J1682" i="2"/>
  <c r="K8514" i="2" s="1"/>
  <c r="I1682" i="2"/>
  <c r="L8514" i="2" s="1"/>
  <c r="G1682" i="2"/>
  <c r="T1681" i="2"/>
  <c r="S1681" i="2"/>
  <c r="R1681" i="2"/>
  <c r="Q1681" i="2"/>
  <c r="P1681" i="2"/>
  <c r="O1681" i="2"/>
  <c r="N1681" i="2"/>
  <c r="L1681" i="2"/>
  <c r="K1681" i="2"/>
  <c r="J1681" i="2"/>
  <c r="K7849" i="2" s="1"/>
  <c r="I1681" i="2"/>
  <c r="L7849" i="2" s="1"/>
  <c r="M3813" i="2" s="1"/>
  <c r="G1681" i="2"/>
  <c r="T1680" i="2"/>
  <c r="S1680" i="2"/>
  <c r="R1680" i="2"/>
  <c r="Q1680" i="2"/>
  <c r="P1680" i="2"/>
  <c r="O1680" i="2"/>
  <c r="N1680" i="2"/>
  <c r="M1680" i="2"/>
  <c r="L1680" i="2"/>
  <c r="K1680" i="2"/>
  <c r="J1680" i="2"/>
  <c r="K8016" i="2" s="1"/>
  <c r="I1680" i="2"/>
  <c r="L8016" i="2" s="1"/>
  <c r="G1680" i="2"/>
  <c r="T1679" i="2"/>
  <c r="S1679" i="2"/>
  <c r="R1679" i="2"/>
  <c r="Q1679" i="2"/>
  <c r="P1679" i="2"/>
  <c r="O1679" i="2"/>
  <c r="N1679" i="2"/>
  <c r="M1679" i="2"/>
  <c r="L1679" i="2"/>
  <c r="K1679" i="2"/>
  <c r="J1679" i="2"/>
  <c r="K6252" i="2" s="1"/>
  <c r="I1679" i="2"/>
  <c r="L6252" i="2" s="1"/>
  <c r="G1679" i="2"/>
  <c r="T1678" i="2"/>
  <c r="S1678" i="2"/>
  <c r="R1678" i="2"/>
  <c r="Q1678" i="2"/>
  <c r="P1678" i="2"/>
  <c r="O1678" i="2"/>
  <c r="N1678" i="2"/>
  <c r="L1678" i="2"/>
  <c r="K1678" i="2"/>
  <c r="J1678" i="2"/>
  <c r="K6663" i="2" s="1"/>
  <c r="I1678" i="2"/>
  <c r="L6663" i="2" s="1"/>
  <c r="G1678" i="2"/>
  <c r="T1677" i="2"/>
  <c r="S1677" i="2"/>
  <c r="R1677" i="2"/>
  <c r="Q1677" i="2"/>
  <c r="P1677" i="2"/>
  <c r="O1677" i="2"/>
  <c r="N1677" i="2"/>
  <c r="L1677" i="2"/>
  <c r="K1677" i="2"/>
  <c r="J1677" i="2"/>
  <c r="K8864" i="2" s="1"/>
  <c r="I1677" i="2"/>
  <c r="L8864" i="2" s="1"/>
  <c r="G1677" i="2"/>
  <c r="T1676" i="2"/>
  <c r="S1676" i="2"/>
  <c r="R1676" i="2"/>
  <c r="Q1676" i="2"/>
  <c r="P1676" i="2"/>
  <c r="O1676" i="2"/>
  <c r="N1676" i="2"/>
  <c r="M1676" i="2"/>
  <c r="L1676" i="2"/>
  <c r="K1676" i="2"/>
  <c r="J1676" i="2"/>
  <c r="K6498" i="2" s="1"/>
  <c r="I1676" i="2"/>
  <c r="L6498" i="2" s="1"/>
  <c r="G1676" i="2"/>
  <c r="T1675" i="2"/>
  <c r="S1675" i="2"/>
  <c r="R1675" i="2"/>
  <c r="Q1675" i="2"/>
  <c r="P1675" i="2"/>
  <c r="O1675" i="2"/>
  <c r="N1675" i="2"/>
  <c r="M1675" i="2"/>
  <c r="L1675" i="2"/>
  <c r="K1675" i="2"/>
  <c r="J1675" i="2"/>
  <c r="K7848" i="2" s="1"/>
  <c r="I1675" i="2"/>
  <c r="L7848" i="2" s="1"/>
  <c r="G1675" i="2"/>
  <c r="T1674" i="2"/>
  <c r="S1674" i="2"/>
  <c r="R1674" i="2"/>
  <c r="Q1674" i="2"/>
  <c r="P1674" i="2"/>
  <c r="O1674" i="2"/>
  <c r="N1674" i="2"/>
  <c r="M1674" i="2"/>
  <c r="L1674" i="2"/>
  <c r="M9295" i="2" s="1"/>
  <c r="K1674" i="2"/>
  <c r="J1674" i="2"/>
  <c r="K9295" i="2" s="1"/>
  <c r="I1674" i="2"/>
  <c r="L9295" i="2" s="1"/>
  <c r="G1674" i="2"/>
  <c r="T1673" i="2"/>
  <c r="S1673" i="2"/>
  <c r="R1673" i="2"/>
  <c r="Q1673" i="2"/>
  <c r="P1673" i="2"/>
  <c r="O1673" i="2"/>
  <c r="N1673" i="2"/>
  <c r="M1673" i="2"/>
  <c r="L1673" i="2"/>
  <c r="K1673" i="2"/>
  <c r="J1673" i="2"/>
  <c r="K9294" i="2" s="1"/>
  <c r="I1673" i="2"/>
  <c r="L9294" i="2" s="1"/>
  <c r="G1673" i="2"/>
  <c r="T1672" i="2"/>
  <c r="S1672" i="2"/>
  <c r="R1672" i="2"/>
  <c r="Q1672" i="2"/>
  <c r="P1672" i="2"/>
  <c r="O1672" i="2"/>
  <c r="N1672" i="2"/>
  <c r="L1672" i="2"/>
  <c r="K1672" i="2"/>
  <c r="J1672" i="2"/>
  <c r="K9028" i="2" s="1"/>
  <c r="I1672" i="2"/>
  <c r="L9028" i="2" s="1"/>
  <c r="G1672" i="2"/>
  <c r="T1671" i="2"/>
  <c r="S1671" i="2"/>
  <c r="R1671" i="2"/>
  <c r="Q1671" i="2"/>
  <c r="P1671" i="2"/>
  <c r="O1671" i="2"/>
  <c r="N1671" i="2"/>
  <c r="L1671" i="2"/>
  <c r="K1671" i="2"/>
  <c r="J1671" i="2"/>
  <c r="K6422" i="2" s="1"/>
  <c r="I1671" i="2"/>
  <c r="L6422" i="2" s="1"/>
  <c r="G1671" i="2"/>
  <c r="T1670" i="2"/>
  <c r="S1670" i="2"/>
  <c r="R1670" i="2"/>
  <c r="Q1670" i="2"/>
  <c r="P1670" i="2"/>
  <c r="O1670" i="2"/>
  <c r="N1670" i="2"/>
  <c r="M1670" i="2"/>
  <c r="L1670" i="2"/>
  <c r="K1670" i="2"/>
  <c r="J1670" i="2"/>
  <c r="K7621" i="2" s="1"/>
  <c r="I1670" i="2"/>
  <c r="L7621" i="2" s="1"/>
  <c r="G1670" i="2"/>
  <c r="T1669" i="2"/>
  <c r="S1669" i="2"/>
  <c r="R1669" i="2"/>
  <c r="Q1669" i="2"/>
  <c r="P1669" i="2"/>
  <c r="O1669" i="2"/>
  <c r="N1669" i="2"/>
  <c r="M1669" i="2"/>
  <c r="L1669" i="2"/>
  <c r="K1669" i="2"/>
  <c r="J1669" i="2"/>
  <c r="K7103" i="2" s="1"/>
  <c r="I1669" i="2"/>
  <c r="L7103" i="2" s="1"/>
  <c r="G1669" i="2"/>
  <c r="T1668" i="2"/>
  <c r="S1668" i="2"/>
  <c r="R1668" i="2"/>
  <c r="Q1668" i="2"/>
  <c r="P1668" i="2"/>
  <c r="O1668" i="2"/>
  <c r="N1668" i="2"/>
  <c r="L1668" i="2"/>
  <c r="K1668" i="2"/>
  <c r="J1668" i="2"/>
  <c r="K6613" i="2" s="1"/>
  <c r="I1668" i="2"/>
  <c r="L6613" i="2" s="1"/>
  <c r="G1668" i="2"/>
  <c r="T1667" i="2"/>
  <c r="S1667" i="2"/>
  <c r="R1667" i="2"/>
  <c r="Q1667" i="2"/>
  <c r="P1667" i="2"/>
  <c r="O1667" i="2"/>
  <c r="N1667" i="2"/>
  <c r="L1667" i="2"/>
  <c r="K1667" i="2"/>
  <c r="J1667" i="2"/>
  <c r="K8540" i="2" s="1"/>
  <c r="I1667" i="2"/>
  <c r="L8540" i="2" s="1"/>
  <c r="M1771" i="2" s="1"/>
  <c r="G1667" i="2"/>
  <c r="T1666" i="2"/>
  <c r="S1666" i="2"/>
  <c r="R1666" i="2"/>
  <c r="Q1666" i="2"/>
  <c r="P1666" i="2"/>
  <c r="O1666" i="2"/>
  <c r="N1666" i="2"/>
  <c r="M1666" i="2"/>
  <c r="L1666" i="2"/>
  <c r="M9419" i="2" s="1"/>
  <c r="K1666" i="2"/>
  <c r="J1666" i="2"/>
  <c r="K9419" i="2" s="1"/>
  <c r="I1666" i="2"/>
  <c r="L9419" i="2" s="1"/>
  <c r="G1666" i="2"/>
  <c r="T1665" i="2"/>
  <c r="S1665" i="2"/>
  <c r="R1665" i="2"/>
  <c r="Q1665" i="2"/>
  <c r="P1665" i="2"/>
  <c r="O1665" i="2"/>
  <c r="N1665" i="2"/>
  <c r="L1665" i="2"/>
  <c r="M8513" i="2" s="1"/>
  <c r="K1665" i="2"/>
  <c r="J1665" i="2"/>
  <c r="K8513" i="2" s="1"/>
  <c r="I1665" i="2"/>
  <c r="L8513" i="2" s="1"/>
  <c r="G1665" i="2"/>
  <c r="T1664" i="2"/>
  <c r="S1664" i="2"/>
  <c r="R1664" i="2"/>
  <c r="Q1664" i="2"/>
  <c r="P1664" i="2"/>
  <c r="O1664" i="2"/>
  <c r="N1664" i="2"/>
  <c r="L1664" i="2"/>
  <c r="K1664" i="2"/>
  <c r="J1664" i="2"/>
  <c r="K6908" i="2" s="1"/>
  <c r="I1664" i="2"/>
  <c r="L6908" i="2" s="1"/>
  <c r="G1664" i="2"/>
  <c r="T1663" i="2"/>
  <c r="S1663" i="2"/>
  <c r="R1663" i="2"/>
  <c r="Q1663" i="2"/>
  <c r="P1663" i="2"/>
  <c r="O1663" i="2"/>
  <c r="N1663" i="2"/>
  <c r="L1663" i="2"/>
  <c r="K1663" i="2"/>
  <c r="J1663" i="2"/>
  <c r="K9600" i="2" s="1"/>
  <c r="I1663" i="2"/>
  <c r="L9600" i="2" s="1"/>
  <c r="G1663" i="2"/>
  <c r="T1662" i="2"/>
  <c r="S1662" i="2"/>
  <c r="R1662" i="2"/>
  <c r="Q1662" i="2"/>
  <c r="P1662" i="2"/>
  <c r="O1662" i="2"/>
  <c r="N1662" i="2"/>
  <c r="L1662" i="2"/>
  <c r="K1662" i="2"/>
  <c r="J1662" i="2"/>
  <c r="K7529" i="2" s="1"/>
  <c r="I1662" i="2"/>
  <c r="L7529" i="2" s="1"/>
  <c r="G1662" i="2"/>
  <c r="T1661" i="2"/>
  <c r="S1661" i="2"/>
  <c r="R1661" i="2"/>
  <c r="Q1661" i="2"/>
  <c r="P1661" i="2"/>
  <c r="O1661" i="2"/>
  <c r="N1661" i="2"/>
  <c r="L1661" i="2"/>
  <c r="K1661" i="2"/>
  <c r="J1661" i="2"/>
  <c r="K8823" i="2" s="1"/>
  <c r="I1661" i="2"/>
  <c r="L8823" i="2" s="1"/>
  <c r="M1547" i="2" s="1"/>
  <c r="G1661" i="2"/>
  <c r="T1660" i="2"/>
  <c r="S1660" i="2"/>
  <c r="R1660" i="2"/>
  <c r="Q1660" i="2"/>
  <c r="P1660" i="2"/>
  <c r="O1660" i="2"/>
  <c r="N1660" i="2"/>
  <c r="L1660" i="2"/>
  <c r="K1660" i="2"/>
  <c r="J1660" i="2"/>
  <c r="K6276" i="2" s="1"/>
  <c r="I1660" i="2"/>
  <c r="L6276" i="2" s="1"/>
  <c r="G1660" i="2"/>
  <c r="T1659" i="2"/>
  <c r="S1659" i="2"/>
  <c r="R1659" i="2"/>
  <c r="Q1659" i="2"/>
  <c r="P1659" i="2"/>
  <c r="O1659" i="2"/>
  <c r="N1659" i="2"/>
  <c r="L1659" i="2"/>
  <c r="K1659" i="2"/>
  <c r="J1659" i="2"/>
  <c r="K6293" i="2" s="1"/>
  <c r="I1659" i="2"/>
  <c r="L6293" i="2" s="1"/>
  <c r="G1659" i="2"/>
  <c r="T1658" i="2"/>
  <c r="S1658" i="2"/>
  <c r="R1658" i="2"/>
  <c r="Q1658" i="2"/>
  <c r="P1658" i="2"/>
  <c r="O1658" i="2"/>
  <c r="N1658" i="2"/>
  <c r="M1658" i="2"/>
  <c r="L1658" i="2"/>
  <c r="K1658" i="2"/>
  <c r="J1658" i="2"/>
  <c r="K8043" i="2" s="1"/>
  <c r="I1658" i="2"/>
  <c r="L8043" i="2" s="1"/>
  <c r="G1658" i="2"/>
  <c r="T1657" i="2"/>
  <c r="S1657" i="2"/>
  <c r="R1657" i="2"/>
  <c r="Q1657" i="2"/>
  <c r="P1657" i="2"/>
  <c r="O1657" i="2"/>
  <c r="N1657" i="2"/>
  <c r="M1657" i="2"/>
  <c r="L1657" i="2"/>
  <c r="K1657" i="2"/>
  <c r="J1657" i="2"/>
  <c r="K9462" i="2" s="1"/>
  <c r="I1657" i="2"/>
  <c r="L9462" i="2" s="1"/>
  <c r="G1657" i="2"/>
  <c r="T1656" i="2"/>
  <c r="S1656" i="2"/>
  <c r="R1656" i="2"/>
  <c r="Q1656" i="2"/>
  <c r="P1656" i="2"/>
  <c r="O1656" i="2"/>
  <c r="N1656" i="2"/>
  <c r="M1656" i="2"/>
  <c r="L1656" i="2"/>
  <c r="K1656" i="2"/>
  <c r="J1656" i="2"/>
  <c r="K8680" i="2" s="1"/>
  <c r="I1656" i="2"/>
  <c r="L8680" i="2" s="1"/>
  <c r="G1656" i="2"/>
  <c r="T1655" i="2"/>
  <c r="S1655" i="2"/>
  <c r="R1655" i="2"/>
  <c r="Q1655" i="2"/>
  <c r="P1655" i="2"/>
  <c r="O1655" i="2"/>
  <c r="N1655" i="2"/>
  <c r="M1655" i="2"/>
  <c r="L1655" i="2"/>
  <c r="K1655" i="2"/>
  <c r="J1655" i="2"/>
  <c r="K7028" i="2" s="1"/>
  <c r="I1655" i="2"/>
  <c r="L7028" i="2" s="1"/>
  <c r="G1655" i="2"/>
  <c r="T1654" i="2"/>
  <c r="S1654" i="2"/>
  <c r="R1654" i="2"/>
  <c r="Q1654" i="2"/>
  <c r="P1654" i="2"/>
  <c r="O1654" i="2"/>
  <c r="N1654" i="2"/>
  <c r="M1654" i="2"/>
  <c r="L1654" i="2"/>
  <c r="K1654" i="2"/>
  <c r="J1654" i="2"/>
  <c r="K8304" i="2" s="1"/>
  <c r="I1654" i="2"/>
  <c r="L8304" i="2" s="1"/>
  <c r="G1654" i="2"/>
  <c r="T1653" i="2"/>
  <c r="S1653" i="2"/>
  <c r="R1653" i="2"/>
  <c r="Q1653" i="2"/>
  <c r="P1653" i="2"/>
  <c r="O1653" i="2"/>
  <c r="N1653" i="2"/>
  <c r="M1653" i="2"/>
  <c r="L1653" i="2"/>
  <c r="K1653" i="2"/>
  <c r="J1653" i="2"/>
  <c r="K5985" i="2" s="1"/>
  <c r="I1653" i="2"/>
  <c r="L5985" i="2" s="1"/>
  <c r="G1653" i="2"/>
  <c r="T1652" i="2"/>
  <c r="S1652" i="2"/>
  <c r="R1652" i="2"/>
  <c r="Q1652" i="2"/>
  <c r="P1652" i="2"/>
  <c r="O1652" i="2"/>
  <c r="N1652" i="2"/>
  <c r="M1652" i="2"/>
  <c r="L1652" i="2"/>
  <c r="K1652" i="2"/>
  <c r="J1652" i="2"/>
  <c r="K6852" i="2" s="1"/>
  <c r="I1652" i="2"/>
  <c r="L6852" i="2" s="1"/>
  <c r="G1652" i="2"/>
  <c r="T1651" i="2"/>
  <c r="S1651" i="2"/>
  <c r="R1651" i="2"/>
  <c r="Q1651" i="2"/>
  <c r="P1651" i="2"/>
  <c r="O1651" i="2"/>
  <c r="N1651" i="2"/>
  <c r="M1651" i="2"/>
  <c r="L1651" i="2"/>
  <c r="K1651" i="2"/>
  <c r="J1651" i="2"/>
  <c r="K9011" i="2" s="1"/>
  <c r="I1651" i="2"/>
  <c r="L9011" i="2" s="1"/>
  <c r="G1651" i="2"/>
  <c r="T1650" i="2"/>
  <c r="S1650" i="2"/>
  <c r="R1650" i="2"/>
  <c r="Q1650" i="2"/>
  <c r="P1650" i="2"/>
  <c r="O1650" i="2"/>
  <c r="N1650" i="2"/>
  <c r="M1650" i="2"/>
  <c r="L1650" i="2"/>
  <c r="K1650" i="2"/>
  <c r="J1650" i="2"/>
  <c r="K6226" i="2" s="1"/>
  <c r="I1650" i="2"/>
  <c r="L6226" i="2" s="1"/>
  <c r="G1650" i="2"/>
  <c r="T1649" i="2"/>
  <c r="S1649" i="2"/>
  <c r="R1649" i="2"/>
  <c r="Q1649" i="2"/>
  <c r="P1649" i="2"/>
  <c r="O1649" i="2"/>
  <c r="N1649" i="2"/>
  <c r="M1649" i="2"/>
  <c r="L1649" i="2"/>
  <c r="K1649" i="2"/>
  <c r="J1649" i="2"/>
  <c r="K6412" i="2" s="1"/>
  <c r="I1649" i="2"/>
  <c r="L6412" i="2" s="1"/>
  <c r="G1649" i="2"/>
  <c r="T1648" i="2"/>
  <c r="S1648" i="2"/>
  <c r="R1648" i="2"/>
  <c r="Q1648" i="2"/>
  <c r="P1648" i="2"/>
  <c r="O1648" i="2"/>
  <c r="N1648" i="2"/>
  <c r="M1648" i="2"/>
  <c r="L1648" i="2"/>
  <c r="K1648" i="2"/>
  <c r="J1648" i="2"/>
  <c r="K8428" i="2" s="1"/>
  <c r="I1648" i="2"/>
  <c r="L8428" i="2" s="1"/>
  <c r="G1648" i="2"/>
  <c r="T1647" i="2"/>
  <c r="S1647" i="2"/>
  <c r="R1647" i="2"/>
  <c r="Q1647" i="2"/>
  <c r="P1647" i="2"/>
  <c r="O1647" i="2"/>
  <c r="N1647" i="2"/>
  <c r="M1647" i="2"/>
  <c r="L1647" i="2"/>
  <c r="K1647" i="2"/>
  <c r="J1647" i="2"/>
  <c r="K9010" i="2" s="1"/>
  <c r="I1647" i="2"/>
  <c r="L9010" i="2" s="1"/>
  <c r="G1647" i="2"/>
  <c r="T1646" i="2"/>
  <c r="S1646" i="2"/>
  <c r="R1646" i="2"/>
  <c r="Q1646" i="2"/>
  <c r="P1646" i="2"/>
  <c r="O1646" i="2"/>
  <c r="N1646" i="2"/>
  <c r="L1646" i="2"/>
  <c r="K1646" i="2"/>
  <c r="J1646" i="2"/>
  <c r="K7266" i="2" s="1"/>
  <c r="I1646" i="2"/>
  <c r="L7266" i="2" s="1"/>
  <c r="G1646" i="2"/>
  <c r="T1645" i="2"/>
  <c r="S1645" i="2"/>
  <c r="R1645" i="2"/>
  <c r="Q1645" i="2"/>
  <c r="P1645" i="2"/>
  <c r="O1645" i="2"/>
  <c r="N1645" i="2"/>
  <c r="L1645" i="2"/>
  <c r="K1645" i="2"/>
  <c r="J1645" i="2"/>
  <c r="K8701" i="2" s="1"/>
  <c r="I1645" i="2"/>
  <c r="L8701" i="2" s="1"/>
  <c r="G1645" i="2"/>
  <c r="T1644" i="2"/>
  <c r="S1644" i="2"/>
  <c r="R1644" i="2"/>
  <c r="Q1644" i="2"/>
  <c r="P1644" i="2"/>
  <c r="O1644" i="2"/>
  <c r="N1644" i="2"/>
  <c r="M1644" i="2"/>
  <c r="L1644" i="2"/>
  <c r="K1644" i="2"/>
  <c r="J1644" i="2"/>
  <c r="K7503" i="2" s="1"/>
  <c r="I1644" i="2"/>
  <c r="L7503" i="2" s="1"/>
  <c r="G1644" i="2"/>
  <c r="T1643" i="2"/>
  <c r="S1643" i="2"/>
  <c r="R1643" i="2"/>
  <c r="Q1643" i="2"/>
  <c r="P1643" i="2"/>
  <c r="O1643" i="2"/>
  <c r="N1643" i="2"/>
  <c r="M1643" i="2"/>
  <c r="L1643" i="2"/>
  <c r="M7637" i="2" s="1"/>
  <c r="K1643" i="2"/>
  <c r="J1643" i="2"/>
  <c r="K7637" i="2" s="1"/>
  <c r="I1643" i="2"/>
  <c r="L7637" i="2" s="1"/>
  <c r="G1643" i="2"/>
  <c r="T1642" i="2"/>
  <c r="S1642" i="2"/>
  <c r="R1642" i="2"/>
  <c r="Q1642" i="2"/>
  <c r="P1642" i="2"/>
  <c r="O1642" i="2"/>
  <c r="N1642" i="2"/>
  <c r="M1642" i="2"/>
  <c r="L1642" i="2"/>
  <c r="K1642" i="2"/>
  <c r="J1642" i="2"/>
  <c r="K6524" i="2" s="1"/>
  <c r="I1642" i="2"/>
  <c r="L6524" i="2" s="1"/>
  <c r="G1642" i="2"/>
  <c r="T1641" i="2"/>
  <c r="S1641" i="2"/>
  <c r="R1641" i="2"/>
  <c r="Q1641" i="2"/>
  <c r="P1641" i="2"/>
  <c r="O1641" i="2"/>
  <c r="N1641" i="2"/>
  <c r="L1641" i="2"/>
  <c r="K1641" i="2"/>
  <c r="J1641" i="2"/>
  <c r="K9181" i="2" s="1"/>
  <c r="I1641" i="2"/>
  <c r="L9181" i="2" s="1"/>
  <c r="G1641" i="2"/>
  <c r="T1640" i="2"/>
  <c r="S1640" i="2"/>
  <c r="R1640" i="2"/>
  <c r="Q1640" i="2"/>
  <c r="P1640" i="2"/>
  <c r="O1640" i="2"/>
  <c r="N1640" i="2"/>
  <c r="M1640" i="2"/>
  <c r="L1640" i="2"/>
  <c r="K1640" i="2"/>
  <c r="J1640" i="2"/>
  <c r="K9537" i="2" s="1"/>
  <c r="I1640" i="2"/>
  <c r="L9537" i="2" s="1"/>
  <c r="G1640" i="2"/>
  <c r="T1639" i="2"/>
  <c r="S1639" i="2"/>
  <c r="R1639" i="2"/>
  <c r="Q1639" i="2"/>
  <c r="P1639" i="2"/>
  <c r="O1639" i="2"/>
  <c r="N1639" i="2"/>
  <c r="M1639" i="2"/>
  <c r="L1639" i="2"/>
  <c r="K1639" i="2"/>
  <c r="J1639" i="2"/>
  <c r="K8256" i="2" s="1"/>
  <c r="I1639" i="2"/>
  <c r="L8256" i="2" s="1"/>
  <c r="G1639" i="2"/>
  <c r="T1638" i="2"/>
  <c r="S1638" i="2"/>
  <c r="R1638" i="2"/>
  <c r="Q1638" i="2"/>
  <c r="P1638" i="2"/>
  <c r="O1638" i="2"/>
  <c r="N1638" i="2"/>
  <c r="L1638" i="2"/>
  <c r="K1638" i="2"/>
  <c r="J1638" i="2"/>
  <c r="K6467" i="2" s="1"/>
  <c r="I1638" i="2"/>
  <c r="L6467" i="2" s="1"/>
  <c r="G1638" i="2"/>
  <c r="T1637" i="2"/>
  <c r="S1637" i="2"/>
  <c r="R1637" i="2"/>
  <c r="Q1637" i="2"/>
  <c r="P1637" i="2"/>
  <c r="O1637" i="2"/>
  <c r="N1637" i="2"/>
  <c r="L1637" i="2"/>
  <c r="K1637" i="2"/>
  <c r="J1637" i="2"/>
  <c r="K7145" i="2" s="1"/>
  <c r="I1637" i="2"/>
  <c r="L7145" i="2" s="1"/>
  <c r="G1637" i="2"/>
  <c r="T1636" i="2"/>
  <c r="S1636" i="2"/>
  <c r="R1636" i="2"/>
  <c r="Q1636" i="2"/>
  <c r="P1636" i="2"/>
  <c r="O1636" i="2"/>
  <c r="N1636" i="2"/>
  <c r="L1636" i="2"/>
  <c r="K1636" i="2"/>
  <c r="J1636" i="2"/>
  <c r="K7358" i="2" s="1"/>
  <c r="I1636" i="2"/>
  <c r="L7358" i="2" s="1"/>
  <c r="G1636" i="2"/>
  <c r="T1635" i="2"/>
  <c r="S1635" i="2"/>
  <c r="R1635" i="2"/>
  <c r="Q1635" i="2"/>
  <c r="P1635" i="2"/>
  <c r="O1635" i="2"/>
  <c r="N1635" i="2"/>
  <c r="L1635" i="2"/>
  <c r="K1635" i="2"/>
  <c r="J1635" i="2"/>
  <c r="K7895" i="2" s="1"/>
  <c r="I1635" i="2"/>
  <c r="L7895" i="2" s="1"/>
  <c r="G1635" i="2"/>
  <c r="T1634" i="2"/>
  <c r="S1634" i="2"/>
  <c r="R1634" i="2"/>
  <c r="Q1634" i="2"/>
  <c r="P1634" i="2"/>
  <c r="O1634" i="2"/>
  <c r="N1634" i="2"/>
  <c r="M1634" i="2"/>
  <c r="L1634" i="2"/>
  <c r="K1634" i="2"/>
  <c r="J1634" i="2"/>
  <c r="K7528" i="2" s="1"/>
  <c r="I1634" i="2"/>
  <c r="L7528" i="2" s="1"/>
  <c r="G1634" i="2"/>
  <c r="T1633" i="2"/>
  <c r="S1633" i="2"/>
  <c r="R1633" i="2"/>
  <c r="Q1633" i="2"/>
  <c r="P1633" i="2"/>
  <c r="O1633" i="2"/>
  <c r="N1633" i="2"/>
  <c r="M1633" i="2"/>
  <c r="L1633" i="2"/>
  <c r="K1633" i="2"/>
  <c r="J1633" i="2"/>
  <c r="K6612" i="2" s="1"/>
  <c r="I1633" i="2"/>
  <c r="L6612" i="2" s="1"/>
  <c r="G1633" i="2"/>
  <c r="T1632" i="2"/>
  <c r="S1632" i="2"/>
  <c r="R1632" i="2"/>
  <c r="Q1632" i="2"/>
  <c r="P1632" i="2"/>
  <c r="O1632" i="2"/>
  <c r="N1632" i="2"/>
  <c r="L1632" i="2"/>
  <c r="K1632" i="2"/>
  <c r="J1632" i="2"/>
  <c r="K8674" i="2" s="1"/>
  <c r="I1632" i="2"/>
  <c r="L8674" i="2" s="1"/>
  <c r="G1632" i="2"/>
  <c r="T1631" i="2"/>
  <c r="S1631" i="2"/>
  <c r="R1631" i="2"/>
  <c r="Q1631" i="2"/>
  <c r="P1631" i="2"/>
  <c r="O1631" i="2"/>
  <c r="N1631" i="2"/>
  <c r="M1631" i="2"/>
  <c r="L1631" i="2"/>
  <c r="K1631" i="2"/>
  <c r="J1631" i="2"/>
  <c r="K6744" i="2" s="1"/>
  <c r="I1631" i="2"/>
  <c r="L6744" i="2" s="1"/>
  <c r="G1631" i="2"/>
  <c r="T1630" i="2"/>
  <c r="S1630" i="2"/>
  <c r="R1630" i="2"/>
  <c r="Q1630" i="2"/>
  <c r="P1630" i="2"/>
  <c r="O1630" i="2"/>
  <c r="N1630" i="2"/>
  <c r="M1630" i="2"/>
  <c r="L1630" i="2"/>
  <c r="K1630" i="2"/>
  <c r="J1630" i="2"/>
  <c r="K6372" i="2" s="1"/>
  <c r="I1630" i="2"/>
  <c r="L6372" i="2" s="1"/>
  <c r="G1630" i="2"/>
  <c r="T1629" i="2"/>
  <c r="S1629" i="2"/>
  <c r="R1629" i="2"/>
  <c r="Q1629" i="2"/>
  <c r="P1629" i="2"/>
  <c r="O1629" i="2"/>
  <c r="N1629" i="2"/>
  <c r="M1629" i="2"/>
  <c r="L1629" i="2"/>
  <c r="K1629" i="2"/>
  <c r="J1629" i="2"/>
  <c r="K9107" i="2" s="1"/>
  <c r="I1629" i="2"/>
  <c r="L9107" i="2" s="1"/>
  <c r="G1629" i="2"/>
  <c r="T1628" i="2"/>
  <c r="S1628" i="2"/>
  <c r="R1628" i="2"/>
  <c r="Q1628" i="2"/>
  <c r="P1628" i="2"/>
  <c r="O1628" i="2"/>
  <c r="N1628" i="2"/>
  <c r="M1628" i="2"/>
  <c r="L1628" i="2"/>
  <c r="K1628" i="2"/>
  <c r="J1628" i="2"/>
  <c r="K8427" i="2" s="1"/>
  <c r="I1628" i="2"/>
  <c r="L8427" i="2" s="1"/>
  <c r="G1628" i="2"/>
  <c r="T1627" i="2"/>
  <c r="S1627" i="2"/>
  <c r="R1627" i="2"/>
  <c r="Q1627" i="2"/>
  <c r="P1627" i="2"/>
  <c r="O1627" i="2"/>
  <c r="N1627" i="2"/>
  <c r="M1627" i="2"/>
  <c r="L1627" i="2"/>
  <c r="K1627" i="2"/>
  <c r="J1627" i="2"/>
  <c r="K8556" i="2" s="1"/>
  <c r="I1627" i="2"/>
  <c r="L8556" i="2" s="1"/>
  <c r="G1627" i="2"/>
  <c r="T1626" i="2"/>
  <c r="S1626" i="2"/>
  <c r="R1626" i="2"/>
  <c r="Q1626" i="2"/>
  <c r="P1626" i="2"/>
  <c r="O1626" i="2"/>
  <c r="N1626" i="2"/>
  <c r="L1626" i="2"/>
  <c r="M8494" i="2" s="1"/>
  <c r="K1626" i="2"/>
  <c r="J1626" i="2"/>
  <c r="K8494" i="2" s="1"/>
  <c r="I1626" i="2"/>
  <c r="L8494" i="2" s="1"/>
  <c r="G1626" i="2"/>
  <c r="T1625" i="2"/>
  <c r="S1625" i="2"/>
  <c r="R1625" i="2"/>
  <c r="Q1625" i="2"/>
  <c r="P1625" i="2"/>
  <c r="O1625" i="2"/>
  <c r="N1625" i="2"/>
  <c r="M1625" i="2"/>
  <c r="L1625" i="2"/>
  <c r="K1625" i="2"/>
  <c r="J1625" i="2"/>
  <c r="K9638" i="2" s="1"/>
  <c r="I1625" i="2"/>
  <c r="L9638" i="2" s="1"/>
  <c r="G1625" i="2"/>
  <c r="T1624" i="2"/>
  <c r="S1624" i="2"/>
  <c r="R1624" i="2"/>
  <c r="Q1624" i="2"/>
  <c r="P1624" i="2"/>
  <c r="O1624" i="2"/>
  <c r="N1624" i="2"/>
  <c r="L1624" i="2"/>
  <c r="K1624" i="2"/>
  <c r="J1624" i="2"/>
  <c r="K9549" i="2" s="1"/>
  <c r="I1624" i="2"/>
  <c r="L9549" i="2" s="1"/>
  <c r="G1624" i="2"/>
  <c r="T1623" i="2"/>
  <c r="S1623" i="2"/>
  <c r="R1623" i="2"/>
  <c r="Q1623" i="2"/>
  <c r="P1623" i="2"/>
  <c r="O1623" i="2"/>
  <c r="N1623" i="2"/>
  <c r="M1623" i="2"/>
  <c r="L1623" i="2"/>
  <c r="K1623" i="2"/>
  <c r="J1623" i="2"/>
  <c r="K6453" i="2" s="1"/>
  <c r="I1623" i="2"/>
  <c r="L6453" i="2" s="1"/>
  <c r="G1623" i="2"/>
  <c r="T1622" i="2"/>
  <c r="S1622" i="2"/>
  <c r="R1622" i="2"/>
  <c r="Q1622" i="2"/>
  <c r="P1622" i="2"/>
  <c r="O1622" i="2"/>
  <c r="N1622" i="2"/>
  <c r="M1622" i="2"/>
  <c r="L1622" i="2"/>
  <c r="K1622" i="2"/>
  <c r="J1622" i="2"/>
  <c r="K7694" i="2" s="1"/>
  <c r="M244" i="2" s="1"/>
  <c r="I1622" i="2"/>
  <c r="L7694" i="2" s="1"/>
  <c r="G1622" i="2"/>
  <c r="T1621" i="2"/>
  <c r="S1621" i="2"/>
  <c r="R1621" i="2"/>
  <c r="Q1621" i="2"/>
  <c r="P1621" i="2"/>
  <c r="O1621" i="2"/>
  <c r="N1621" i="2"/>
  <c r="L1621" i="2"/>
  <c r="K1621" i="2"/>
  <c r="J1621" i="2"/>
  <c r="K6662" i="2" s="1"/>
  <c r="I1621" i="2"/>
  <c r="L6662" i="2" s="1"/>
  <c r="G1621" i="2"/>
  <c r="T1620" i="2"/>
  <c r="S1620" i="2"/>
  <c r="R1620" i="2"/>
  <c r="Q1620" i="2"/>
  <c r="P1620" i="2"/>
  <c r="O1620" i="2"/>
  <c r="N1620" i="2"/>
  <c r="L1620" i="2"/>
  <c r="K1620" i="2"/>
  <c r="J1620" i="2"/>
  <c r="K8320" i="2" s="1"/>
  <c r="I1620" i="2"/>
  <c r="L8320" i="2" s="1"/>
  <c r="G1620" i="2"/>
  <c r="T1619" i="2"/>
  <c r="S1619" i="2"/>
  <c r="R1619" i="2"/>
  <c r="Q1619" i="2"/>
  <c r="P1619" i="2"/>
  <c r="O1619" i="2"/>
  <c r="N1619" i="2"/>
  <c r="L1619" i="2"/>
  <c r="M6569" i="2" s="1"/>
  <c r="K1619" i="2"/>
  <c r="J1619" i="2"/>
  <c r="K6569" i="2" s="1"/>
  <c r="I1619" i="2"/>
  <c r="L6569" i="2" s="1"/>
  <c r="G1619" i="2"/>
  <c r="T1618" i="2"/>
  <c r="S1618" i="2"/>
  <c r="R1618" i="2"/>
  <c r="Q1618" i="2"/>
  <c r="P1618" i="2"/>
  <c r="O1618" i="2"/>
  <c r="N1618" i="2"/>
  <c r="M1618" i="2"/>
  <c r="L1618" i="2"/>
  <c r="K1618" i="2"/>
  <c r="J1618" i="2"/>
  <c r="K9374" i="2" s="1"/>
  <c r="I1618" i="2"/>
  <c r="L9374" i="2" s="1"/>
  <c r="G1618" i="2"/>
  <c r="T1617" i="2"/>
  <c r="S1617" i="2"/>
  <c r="R1617" i="2"/>
  <c r="Q1617" i="2"/>
  <c r="P1617" i="2"/>
  <c r="O1617" i="2"/>
  <c r="N1617" i="2"/>
  <c r="M1617" i="2"/>
  <c r="L1617" i="2"/>
  <c r="K1617" i="2"/>
  <c r="J1617" i="2"/>
  <c r="K9450" i="2" s="1"/>
  <c r="I1617" i="2"/>
  <c r="L9450" i="2" s="1"/>
  <c r="G1617" i="2"/>
  <c r="T1616" i="2"/>
  <c r="S1616" i="2"/>
  <c r="R1616" i="2"/>
  <c r="Q1616" i="2"/>
  <c r="P1616" i="2"/>
  <c r="O1616" i="2"/>
  <c r="N1616" i="2"/>
  <c r="M1616" i="2"/>
  <c r="L1616" i="2"/>
  <c r="K1616" i="2"/>
  <c r="J1616" i="2"/>
  <c r="K7386" i="2" s="1"/>
  <c r="I1616" i="2"/>
  <c r="L7386" i="2" s="1"/>
  <c r="G1616" i="2"/>
  <c r="T1615" i="2"/>
  <c r="S1615" i="2"/>
  <c r="R1615" i="2"/>
  <c r="Q1615" i="2"/>
  <c r="P1615" i="2"/>
  <c r="O1615" i="2"/>
  <c r="N1615" i="2"/>
  <c r="M1615" i="2"/>
  <c r="L1615" i="2"/>
  <c r="K1615" i="2"/>
  <c r="J1615" i="2"/>
  <c r="K9431" i="2" s="1"/>
  <c r="I1615" i="2"/>
  <c r="L9431" i="2" s="1"/>
  <c r="G1615" i="2"/>
  <c r="T1614" i="2"/>
  <c r="S1614" i="2"/>
  <c r="R1614" i="2"/>
  <c r="Q1614" i="2"/>
  <c r="P1614" i="2"/>
  <c r="O1614" i="2"/>
  <c r="N1614" i="2"/>
  <c r="M1614" i="2"/>
  <c r="L1614" i="2"/>
  <c r="K1614" i="2"/>
  <c r="J1614" i="2"/>
  <c r="K8174" i="2" s="1"/>
  <c r="I1614" i="2"/>
  <c r="L8174" i="2" s="1"/>
  <c r="G1614" i="2"/>
  <c r="T1613" i="2"/>
  <c r="S1613" i="2"/>
  <c r="R1613" i="2"/>
  <c r="Q1613" i="2"/>
  <c r="P1613" i="2"/>
  <c r="O1613" i="2"/>
  <c r="N1613" i="2"/>
  <c r="M1613" i="2"/>
  <c r="L1613" i="2"/>
  <c r="K1613" i="2"/>
  <c r="J1613" i="2"/>
  <c r="K6275" i="2" s="1"/>
  <c r="I1613" i="2"/>
  <c r="L6275" i="2" s="1"/>
  <c r="G1613" i="2"/>
  <c r="T1612" i="2"/>
  <c r="S1612" i="2"/>
  <c r="R1612" i="2"/>
  <c r="Q1612" i="2"/>
  <c r="P1612" i="2"/>
  <c r="O1612" i="2"/>
  <c r="N1612" i="2"/>
  <c r="L1612" i="2"/>
  <c r="K1612" i="2"/>
  <c r="J1612" i="2"/>
  <c r="K9067" i="2" s="1"/>
  <c r="I1612" i="2"/>
  <c r="L9067" i="2" s="1"/>
  <c r="G1612" i="2"/>
  <c r="T1611" i="2"/>
  <c r="S1611" i="2"/>
  <c r="R1611" i="2"/>
  <c r="Q1611" i="2"/>
  <c r="P1611" i="2"/>
  <c r="O1611" i="2"/>
  <c r="N1611" i="2"/>
  <c r="M1611" i="2"/>
  <c r="L1611" i="2"/>
  <c r="K1611" i="2"/>
  <c r="J1611" i="2"/>
  <c r="K7247" i="2" s="1"/>
  <c r="I1611" i="2"/>
  <c r="L7247" i="2" s="1"/>
  <c r="G1611" i="2"/>
  <c r="T1610" i="2"/>
  <c r="S1610" i="2"/>
  <c r="R1610" i="2"/>
  <c r="Q1610" i="2"/>
  <c r="P1610" i="2"/>
  <c r="O1610" i="2"/>
  <c r="N1610" i="2"/>
  <c r="L1610" i="2"/>
  <c r="K1610" i="2"/>
  <c r="J1610" i="2"/>
  <c r="K6864" i="2" s="1"/>
  <c r="I1610" i="2"/>
  <c r="L6864" i="2" s="1"/>
  <c r="G1610" i="2"/>
  <c r="T1609" i="2"/>
  <c r="S1609" i="2"/>
  <c r="R1609" i="2"/>
  <c r="Q1609" i="2"/>
  <c r="P1609" i="2"/>
  <c r="O1609" i="2"/>
  <c r="N1609" i="2"/>
  <c r="M1609" i="2"/>
  <c r="L1609" i="2"/>
  <c r="K1609" i="2"/>
  <c r="J1609" i="2"/>
  <c r="K9084" i="2" s="1"/>
  <c r="I1609" i="2"/>
  <c r="L9084" i="2" s="1"/>
  <c r="M2526" i="2" s="1"/>
  <c r="G1609" i="2"/>
  <c r="T1608" i="2"/>
  <c r="S1608" i="2"/>
  <c r="R1608" i="2"/>
  <c r="Q1608" i="2"/>
  <c r="P1608" i="2"/>
  <c r="O1608" i="2"/>
  <c r="N1608" i="2"/>
  <c r="L1608" i="2"/>
  <c r="K1608" i="2"/>
  <c r="J1608" i="2"/>
  <c r="K8837" i="2" s="1"/>
  <c r="I1608" i="2"/>
  <c r="L8837" i="2" s="1"/>
  <c r="G1608" i="2"/>
  <c r="T1607" i="2"/>
  <c r="S1607" i="2"/>
  <c r="R1607" i="2"/>
  <c r="Q1607" i="2"/>
  <c r="P1607" i="2"/>
  <c r="O1607" i="2"/>
  <c r="N1607" i="2"/>
  <c r="M1607" i="2"/>
  <c r="L1607" i="2"/>
  <c r="K1607" i="2"/>
  <c r="J1607" i="2"/>
  <c r="K7877" i="2" s="1"/>
  <c r="I1607" i="2"/>
  <c r="L7877" i="2" s="1"/>
  <c r="G1607" i="2"/>
  <c r="T1606" i="2"/>
  <c r="S1606" i="2"/>
  <c r="R1606" i="2"/>
  <c r="Q1606" i="2"/>
  <c r="P1606" i="2"/>
  <c r="O1606" i="2"/>
  <c r="N1606" i="2"/>
  <c r="M1606" i="2"/>
  <c r="L1606" i="2"/>
  <c r="K1606" i="2"/>
  <c r="J1606" i="2"/>
  <c r="K8974" i="2" s="1"/>
  <c r="I1606" i="2"/>
  <c r="L8974" i="2" s="1"/>
  <c r="G1606" i="2"/>
  <c r="T1605" i="2"/>
  <c r="S1605" i="2"/>
  <c r="R1605" i="2"/>
  <c r="Q1605" i="2"/>
  <c r="P1605" i="2"/>
  <c r="O1605" i="2"/>
  <c r="N1605" i="2"/>
  <c r="L1605" i="2"/>
  <c r="K1605" i="2"/>
  <c r="J1605" i="2"/>
  <c r="K7557" i="2" s="1"/>
  <c r="I1605" i="2"/>
  <c r="L7557" i="2" s="1"/>
  <c r="G1605" i="2"/>
  <c r="T1604" i="2"/>
  <c r="S1604" i="2"/>
  <c r="R1604" i="2"/>
  <c r="Q1604" i="2"/>
  <c r="P1604" i="2"/>
  <c r="O1604" i="2"/>
  <c r="N1604" i="2"/>
  <c r="M1604" i="2"/>
  <c r="L1604" i="2"/>
  <c r="K1604" i="2"/>
  <c r="J1604" i="2"/>
  <c r="K9106" i="2" s="1"/>
  <c r="I1604" i="2"/>
  <c r="L9106" i="2" s="1"/>
  <c r="G1604" i="2"/>
  <c r="T1603" i="2"/>
  <c r="S1603" i="2"/>
  <c r="R1603" i="2"/>
  <c r="Q1603" i="2"/>
  <c r="P1603" i="2"/>
  <c r="O1603" i="2"/>
  <c r="N1603" i="2"/>
  <c r="L1603" i="2"/>
  <c r="K1603" i="2"/>
  <c r="J1603" i="2"/>
  <c r="K8836" i="2" s="1"/>
  <c r="I1603" i="2"/>
  <c r="L8836" i="2" s="1"/>
  <c r="G1603" i="2"/>
  <c r="T1602" i="2"/>
  <c r="S1602" i="2"/>
  <c r="R1602" i="2"/>
  <c r="Q1602" i="2"/>
  <c r="P1602" i="2"/>
  <c r="O1602" i="2"/>
  <c r="N1602" i="2"/>
  <c r="L1602" i="2"/>
  <c r="K1602" i="2"/>
  <c r="J1602" i="2"/>
  <c r="K9311" i="2" s="1"/>
  <c r="I1602" i="2"/>
  <c r="L9311" i="2" s="1"/>
  <c r="G1602" i="2"/>
  <c r="T1601" i="2"/>
  <c r="S1601" i="2"/>
  <c r="R1601" i="2"/>
  <c r="Q1601" i="2"/>
  <c r="P1601" i="2"/>
  <c r="O1601" i="2"/>
  <c r="N1601" i="2"/>
  <c r="L1601" i="2"/>
  <c r="K1601" i="2"/>
  <c r="J1601" i="2"/>
  <c r="K8822" i="2" s="1"/>
  <c r="I1601" i="2"/>
  <c r="L8822" i="2" s="1"/>
  <c r="M784" i="2" s="1"/>
  <c r="G1601" i="2"/>
  <c r="T1600" i="2"/>
  <c r="S1600" i="2"/>
  <c r="R1600" i="2"/>
  <c r="Q1600" i="2"/>
  <c r="P1600" i="2"/>
  <c r="O1600" i="2"/>
  <c r="N1600" i="2"/>
  <c r="L1600" i="2"/>
  <c r="K1600" i="2"/>
  <c r="J1600" i="2"/>
  <c r="K7796" i="2" s="1"/>
  <c r="I1600" i="2"/>
  <c r="L7796" i="2" s="1"/>
  <c r="M3713" i="2" s="1"/>
  <c r="G1600" i="2"/>
  <c r="T1599" i="2"/>
  <c r="S1599" i="2"/>
  <c r="R1599" i="2"/>
  <c r="Q1599" i="2"/>
  <c r="P1599" i="2"/>
  <c r="O1599" i="2"/>
  <c r="N1599" i="2"/>
  <c r="M1599" i="2"/>
  <c r="L1599" i="2"/>
  <c r="K1599" i="2"/>
  <c r="J1599" i="2"/>
  <c r="K6358" i="2" s="1"/>
  <c r="I1599" i="2"/>
  <c r="L6358" i="2" s="1"/>
  <c r="G1599" i="2"/>
  <c r="T1598" i="2"/>
  <c r="S1598" i="2"/>
  <c r="R1598" i="2"/>
  <c r="Q1598" i="2"/>
  <c r="P1598" i="2"/>
  <c r="O1598" i="2"/>
  <c r="N1598" i="2"/>
  <c r="M1598" i="2"/>
  <c r="L1598" i="2"/>
  <c r="K1598" i="2"/>
  <c r="J1598" i="2"/>
  <c r="K6888" i="2" s="1"/>
  <c r="I1598" i="2"/>
  <c r="L6888" i="2" s="1"/>
  <c r="G1598" i="2"/>
  <c r="T1597" i="2"/>
  <c r="S1597" i="2"/>
  <c r="R1597" i="2"/>
  <c r="Q1597" i="2"/>
  <c r="P1597" i="2"/>
  <c r="O1597" i="2"/>
  <c r="N1597" i="2"/>
  <c r="M1597" i="2"/>
  <c r="L1597" i="2"/>
  <c r="K1597" i="2"/>
  <c r="J1597" i="2"/>
  <c r="K9348" i="2" s="1"/>
  <c r="I1597" i="2"/>
  <c r="L9348" i="2" s="1"/>
  <c r="G1597" i="2"/>
  <c r="T1596" i="2"/>
  <c r="S1596" i="2"/>
  <c r="R1596" i="2"/>
  <c r="Q1596" i="2"/>
  <c r="P1596" i="2"/>
  <c r="O1596" i="2"/>
  <c r="N1596" i="2"/>
  <c r="M1596" i="2"/>
  <c r="L1596" i="2"/>
  <c r="K1596" i="2"/>
  <c r="J1596" i="2"/>
  <c r="K7493" i="2" s="1"/>
  <c r="I1596" i="2"/>
  <c r="L7493" i="2" s="1"/>
  <c r="G1596" i="2"/>
  <c r="T1595" i="2"/>
  <c r="S1595" i="2"/>
  <c r="R1595" i="2"/>
  <c r="Q1595" i="2"/>
  <c r="P1595" i="2"/>
  <c r="O1595" i="2"/>
  <c r="N1595" i="2"/>
  <c r="M1595" i="2"/>
  <c r="L1595" i="2"/>
  <c r="K1595" i="2"/>
  <c r="J1595" i="2"/>
  <c r="K6274" i="2" s="1"/>
  <c r="I1595" i="2"/>
  <c r="L6274" i="2" s="1"/>
  <c r="G1595" i="2"/>
  <c r="T1594" i="2"/>
  <c r="S1594" i="2"/>
  <c r="R1594" i="2"/>
  <c r="Q1594" i="2"/>
  <c r="P1594" i="2"/>
  <c r="O1594" i="2"/>
  <c r="N1594" i="2"/>
  <c r="M1594" i="2"/>
  <c r="L1594" i="2"/>
  <c r="K1594" i="2"/>
  <c r="J1594" i="2"/>
  <c r="K6076" i="2" s="1"/>
  <c r="I1594" i="2"/>
  <c r="L6076" i="2" s="1"/>
  <c r="G1594" i="2"/>
  <c r="T1593" i="2"/>
  <c r="S1593" i="2"/>
  <c r="R1593" i="2"/>
  <c r="Q1593" i="2"/>
  <c r="P1593" i="2"/>
  <c r="O1593" i="2"/>
  <c r="N1593" i="2"/>
  <c r="M1593" i="2"/>
  <c r="L1593" i="2"/>
  <c r="K1593" i="2"/>
  <c r="J1593" i="2"/>
  <c r="K6441" i="2" s="1"/>
  <c r="I1593" i="2"/>
  <c r="L6441" i="2" s="1"/>
  <c r="G1593" i="2"/>
  <c r="T1592" i="2"/>
  <c r="S1592" i="2"/>
  <c r="R1592" i="2"/>
  <c r="Q1592" i="2"/>
  <c r="P1592" i="2"/>
  <c r="O1592" i="2"/>
  <c r="N1592" i="2"/>
  <c r="L1592" i="2"/>
  <c r="K1592" i="2"/>
  <c r="J1592" i="2"/>
  <c r="K8123" i="2" s="1"/>
  <c r="I1592" i="2"/>
  <c r="L8123" i="2" s="1"/>
  <c r="G1592" i="2"/>
  <c r="T1591" i="2"/>
  <c r="S1591" i="2"/>
  <c r="R1591" i="2"/>
  <c r="Q1591" i="2"/>
  <c r="P1591" i="2"/>
  <c r="O1591" i="2"/>
  <c r="N1591" i="2"/>
  <c r="L1591" i="2"/>
  <c r="K1591" i="2"/>
  <c r="J1591" i="2"/>
  <c r="K8919" i="2" s="1"/>
  <c r="M1185" i="2" s="1"/>
  <c r="I1591" i="2"/>
  <c r="L8919" i="2" s="1"/>
  <c r="G1591" i="2"/>
  <c r="T1590" i="2"/>
  <c r="S1590" i="2"/>
  <c r="R1590" i="2"/>
  <c r="Q1590" i="2"/>
  <c r="P1590" i="2"/>
  <c r="O1590" i="2"/>
  <c r="N1590" i="2"/>
  <c r="M1590" i="2"/>
  <c r="L1590" i="2"/>
  <c r="K1590" i="2"/>
  <c r="J1590" i="2"/>
  <c r="K9442" i="2" s="1"/>
  <c r="I1590" i="2"/>
  <c r="L9442" i="2" s="1"/>
  <c r="G1590" i="2"/>
  <c r="T1589" i="2"/>
  <c r="S1589" i="2"/>
  <c r="R1589" i="2"/>
  <c r="Q1589" i="2"/>
  <c r="P1589" i="2"/>
  <c r="O1589" i="2"/>
  <c r="N1589" i="2"/>
  <c r="M1589" i="2"/>
  <c r="L1589" i="2"/>
  <c r="K1589" i="2"/>
  <c r="J1589" i="2"/>
  <c r="K6801" i="2" s="1"/>
  <c r="I1589" i="2"/>
  <c r="L6801" i="2" s="1"/>
  <c r="G1589" i="2"/>
  <c r="T1588" i="2"/>
  <c r="S1588" i="2"/>
  <c r="R1588" i="2"/>
  <c r="Q1588" i="2"/>
  <c r="P1588" i="2"/>
  <c r="O1588" i="2"/>
  <c r="N1588" i="2"/>
  <c r="L1588" i="2"/>
  <c r="K1588" i="2"/>
  <c r="J1588" i="2"/>
  <c r="K7795" i="2" s="1"/>
  <c r="I1588" i="2"/>
  <c r="L7795" i="2" s="1"/>
  <c r="G1588" i="2"/>
  <c r="T1587" i="2"/>
  <c r="S1587" i="2"/>
  <c r="R1587" i="2"/>
  <c r="Q1587" i="2"/>
  <c r="P1587" i="2"/>
  <c r="O1587" i="2"/>
  <c r="N1587" i="2"/>
  <c r="L1587" i="2"/>
  <c r="K1587" i="2"/>
  <c r="J1587" i="2"/>
  <c r="K8673" i="2" s="1"/>
  <c r="I1587" i="2"/>
  <c r="L8673" i="2" s="1"/>
  <c r="G1587" i="2"/>
  <c r="T1586" i="2"/>
  <c r="S1586" i="2"/>
  <c r="R1586" i="2"/>
  <c r="Q1586" i="2"/>
  <c r="P1586" i="2"/>
  <c r="O1586" i="2"/>
  <c r="N1586" i="2"/>
  <c r="M1586" i="2"/>
  <c r="L1586" i="2"/>
  <c r="K1586" i="2"/>
  <c r="J1586" i="2"/>
  <c r="K8744" i="2" s="1"/>
  <c r="I1586" i="2"/>
  <c r="L8744" i="2" s="1"/>
  <c r="G1586" i="2"/>
  <c r="T1585" i="2"/>
  <c r="S1585" i="2"/>
  <c r="R1585" i="2"/>
  <c r="Q1585" i="2"/>
  <c r="P1585" i="2"/>
  <c r="O1585" i="2"/>
  <c r="N1585" i="2"/>
  <c r="M1585" i="2"/>
  <c r="L1585" i="2"/>
  <c r="K1585" i="2"/>
  <c r="J1585" i="2"/>
  <c r="K6485" i="2" s="1"/>
  <c r="I1585" i="2"/>
  <c r="L6485" i="2" s="1"/>
  <c r="G1585" i="2"/>
  <c r="T1584" i="2"/>
  <c r="S1584" i="2"/>
  <c r="R1584" i="2"/>
  <c r="Q1584" i="2"/>
  <c r="P1584" i="2"/>
  <c r="O1584" i="2"/>
  <c r="N1584" i="2"/>
  <c r="M1584" i="2"/>
  <c r="L1584" i="2"/>
  <c r="K1584" i="2"/>
  <c r="J1584" i="2"/>
  <c r="K6863" i="2" s="1"/>
  <c r="I1584" i="2"/>
  <c r="L6863" i="2" s="1"/>
  <c r="G1584" i="2"/>
  <c r="T1583" i="2"/>
  <c r="S1583" i="2"/>
  <c r="R1583" i="2"/>
  <c r="Q1583" i="2"/>
  <c r="P1583" i="2"/>
  <c r="O1583" i="2"/>
  <c r="N1583" i="2"/>
  <c r="L1583" i="2"/>
  <c r="K1583" i="2"/>
  <c r="J1583" i="2"/>
  <c r="K6411" i="2" s="1"/>
  <c r="I1583" i="2"/>
  <c r="L6411" i="2" s="1"/>
  <c r="G1583" i="2"/>
  <c r="T1582" i="2"/>
  <c r="S1582" i="2"/>
  <c r="R1582" i="2"/>
  <c r="Q1582" i="2"/>
  <c r="P1582" i="2"/>
  <c r="O1582" i="2"/>
  <c r="N1582" i="2"/>
  <c r="M1582" i="2"/>
  <c r="L1582" i="2"/>
  <c r="K1582" i="2"/>
  <c r="J1582" i="2"/>
  <c r="K6728" i="2" s="1"/>
  <c r="I1582" i="2"/>
  <c r="L6728" i="2" s="1"/>
  <c r="G1582" i="2"/>
  <c r="T1581" i="2"/>
  <c r="S1581" i="2"/>
  <c r="R1581" i="2"/>
  <c r="Q1581" i="2"/>
  <c r="P1581" i="2"/>
  <c r="O1581" i="2"/>
  <c r="N1581" i="2"/>
  <c r="M1581" i="2"/>
  <c r="L1581" i="2"/>
  <c r="K1581" i="2"/>
  <c r="J1581" i="2"/>
  <c r="K9586" i="2" s="1"/>
  <c r="I1581" i="2"/>
  <c r="L9586" i="2" s="1"/>
  <c r="G1581" i="2"/>
  <c r="T1580" i="2"/>
  <c r="S1580" i="2"/>
  <c r="R1580" i="2"/>
  <c r="Q1580" i="2"/>
  <c r="P1580" i="2"/>
  <c r="O1580" i="2"/>
  <c r="N1580" i="2"/>
  <c r="M1580" i="2"/>
  <c r="L1580" i="2"/>
  <c r="K1580" i="2"/>
  <c r="J1580" i="2"/>
  <c r="K9136" i="2" s="1"/>
  <c r="I1580" i="2"/>
  <c r="L9136" i="2" s="1"/>
  <c r="G1580" i="2"/>
  <c r="T1579" i="2"/>
  <c r="S1579" i="2"/>
  <c r="R1579" i="2"/>
  <c r="Q1579" i="2"/>
  <c r="P1579" i="2"/>
  <c r="O1579" i="2"/>
  <c r="N1579" i="2"/>
  <c r="M1579" i="2"/>
  <c r="L1579" i="2"/>
  <c r="K1579" i="2"/>
  <c r="J1579" i="2"/>
  <c r="K9474" i="2" s="1"/>
  <c r="I1579" i="2"/>
  <c r="L9474" i="2" s="1"/>
  <c r="G1579" i="2"/>
  <c r="T1578" i="2"/>
  <c r="S1578" i="2"/>
  <c r="R1578" i="2"/>
  <c r="Q1578" i="2"/>
  <c r="P1578" i="2"/>
  <c r="O1578" i="2"/>
  <c r="N1578" i="2"/>
  <c r="M1578" i="2"/>
  <c r="L1578" i="2"/>
  <c r="K1578" i="2"/>
  <c r="J1578" i="2"/>
  <c r="K9512" i="2" s="1"/>
  <c r="I1578" i="2"/>
  <c r="L9512" i="2" s="1"/>
  <c r="G1578" i="2"/>
  <c r="T1577" i="2"/>
  <c r="S1577" i="2"/>
  <c r="R1577" i="2"/>
  <c r="Q1577" i="2"/>
  <c r="P1577" i="2"/>
  <c r="O1577" i="2"/>
  <c r="N1577" i="2"/>
  <c r="M1577" i="2"/>
  <c r="L1577" i="2"/>
  <c r="K1577" i="2"/>
  <c r="J1577" i="2"/>
  <c r="K7042" i="2" s="1"/>
  <c r="M1441" i="2" s="1"/>
  <c r="I1577" i="2"/>
  <c r="L7042" i="2" s="1"/>
  <c r="G1577" i="2"/>
  <c r="T1576" i="2"/>
  <c r="S1576" i="2"/>
  <c r="R1576" i="2"/>
  <c r="Q1576" i="2"/>
  <c r="P1576" i="2"/>
  <c r="O1576" i="2"/>
  <c r="N1576" i="2"/>
  <c r="M1576" i="2"/>
  <c r="L1576" i="2"/>
  <c r="K1576" i="2"/>
  <c r="J1576" i="2"/>
  <c r="K6292" i="2" s="1"/>
  <c r="I1576" i="2"/>
  <c r="L6292" i="2" s="1"/>
  <c r="G1576" i="2"/>
  <c r="T1575" i="2"/>
  <c r="S1575" i="2"/>
  <c r="R1575" i="2"/>
  <c r="Q1575" i="2"/>
  <c r="P1575" i="2"/>
  <c r="O1575" i="2"/>
  <c r="N1575" i="2"/>
  <c r="L1575" i="2"/>
  <c r="K1575" i="2"/>
  <c r="J1575" i="2"/>
  <c r="K6818" i="2" s="1"/>
  <c r="I1575" i="2"/>
  <c r="L6818" i="2" s="1"/>
  <c r="G1575" i="2"/>
  <c r="T1574" i="2"/>
  <c r="S1574" i="2"/>
  <c r="R1574" i="2"/>
  <c r="Q1574" i="2"/>
  <c r="P1574" i="2"/>
  <c r="O1574" i="2"/>
  <c r="N1574" i="2"/>
  <c r="L1574" i="2"/>
  <c r="K1574" i="2"/>
  <c r="J1574" i="2"/>
  <c r="K8015" i="2" s="1"/>
  <c r="I1574" i="2"/>
  <c r="L8015" i="2" s="1"/>
  <c r="G1574" i="2"/>
  <c r="T1573" i="2"/>
  <c r="S1573" i="2"/>
  <c r="R1573" i="2"/>
  <c r="Q1573" i="2"/>
  <c r="P1573" i="2"/>
  <c r="O1573" i="2"/>
  <c r="N1573" i="2"/>
  <c r="L1573" i="2"/>
  <c r="K1573" i="2"/>
  <c r="J1573" i="2"/>
  <c r="K9048" i="2" s="1"/>
  <c r="I1573" i="2"/>
  <c r="L9048" i="2" s="1"/>
  <c r="G1573" i="2"/>
  <c r="T1572" i="2"/>
  <c r="S1572" i="2"/>
  <c r="R1572" i="2"/>
  <c r="Q1572" i="2"/>
  <c r="P1572" i="2"/>
  <c r="O1572" i="2"/>
  <c r="N1572" i="2"/>
  <c r="L1572" i="2"/>
  <c r="K1572" i="2"/>
  <c r="J1572" i="2"/>
  <c r="K8278" i="2" s="1"/>
  <c r="I1572" i="2"/>
  <c r="L8278" i="2" s="1"/>
  <c r="G1572" i="2"/>
  <c r="T1571" i="2"/>
  <c r="S1571" i="2"/>
  <c r="R1571" i="2"/>
  <c r="Q1571" i="2"/>
  <c r="P1571" i="2"/>
  <c r="O1571" i="2"/>
  <c r="N1571" i="2"/>
  <c r="L1571" i="2"/>
  <c r="K1571" i="2"/>
  <c r="J1571" i="2"/>
  <c r="K6661" i="2" s="1"/>
  <c r="I1571" i="2"/>
  <c r="L6661" i="2" s="1"/>
  <c r="G1571" i="2"/>
  <c r="T1570" i="2"/>
  <c r="S1570" i="2"/>
  <c r="R1570" i="2"/>
  <c r="Q1570" i="2"/>
  <c r="P1570" i="2"/>
  <c r="O1570" i="2"/>
  <c r="N1570" i="2"/>
  <c r="M1570" i="2"/>
  <c r="L1570" i="2"/>
  <c r="K1570" i="2"/>
  <c r="J1570" i="2"/>
  <c r="K8646" i="2" s="1"/>
  <c r="I1570" i="2"/>
  <c r="L8646" i="2" s="1"/>
  <c r="G1570" i="2"/>
  <c r="T1569" i="2"/>
  <c r="S1569" i="2"/>
  <c r="R1569" i="2"/>
  <c r="Q1569" i="2"/>
  <c r="P1569" i="2"/>
  <c r="O1569" i="2"/>
  <c r="N1569" i="2"/>
  <c r="M1569" i="2"/>
  <c r="L1569" i="2"/>
  <c r="K1569" i="2"/>
  <c r="J1569" i="2"/>
  <c r="K8397" i="2" s="1"/>
  <c r="I1569" i="2"/>
  <c r="L8397" i="2" s="1"/>
  <c r="G1569" i="2"/>
  <c r="T1568" i="2"/>
  <c r="S1568" i="2"/>
  <c r="R1568" i="2"/>
  <c r="Q1568" i="2"/>
  <c r="P1568" i="2"/>
  <c r="O1568" i="2"/>
  <c r="N1568" i="2"/>
  <c r="L1568" i="2"/>
  <c r="K1568" i="2"/>
  <c r="J1568" i="2"/>
  <c r="K8163" i="2" s="1"/>
  <c r="I1568" i="2"/>
  <c r="L8163" i="2" s="1"/>
  <c r="G1568" i="2"/>
  <c r="T1567" i="2"/>
  <c r="S1567" i="2"/>
  <c r="R1567" i="2"/>
  <c r="Q1567" i="2"/>
  <c r="P1567" i="2"/>
  <c r="O1567" i="2"/>
  <c r="N1567" i="2"/>
  <c r="M1567" i="2"/>
  <c r="L1567" i="2"/>
  <c r="K1567" i="2"/>
  <c r="J1567" i="2"/>
  <c r="K6879" i="2" s="1"/>
  <c r="I1567" i="2"/>
  <c r="L6879" i="2" s="1"/>
  <c r="G1567" i="2"/>
  <c r="T1566" i="2"/>
  <c r="S1566" i="2"/>
  <c r="R1566" i="2"/>
  <c r="Q1566" i="2"/>
  <c r="P1566" i="2"/>
  <c r="O1566" i="2"/>
  <c r="N1566" i="2"/>
  <c r="L1566" i="2"/>
  <c r="K1566" i="2"/>
  <c r="J1566" i="2"/>
  <c r="K6497" i="2" s="1"/>
  <c r="I1566" i="2"/>
  <c r="L6497" i="2" s="1"/>
  <c r="G1566" i="2"/>
  <c r="T1565" i="2"/>
  <c r="S1565" i="2"/>
  <c r="R1565" i="2"/>
  <c r="Q1565" i="2"/>
  <c r="P1565" i="2"/>
  <c r="O1565" i="2"/>
  <c r="N1565" i="2"/>
  <c r="L1565" i="2"/>
  <c r="K1565" i="2"/>
  <c r="J1565" i="2"/>
  <c r="K6103" i="2" s="1"/>
  <c r="I1565" i="2"/>
  <c r="L6103" i="2" s="1"/>
  <c r="G1565" i="2"/>
  <c r="T1564" i="2"/>
  <c r="S1564" i="2"/>
  <c r="R1564" i="2"/>
  <c r="Q1564" i="2"/>
  <c r="P1564" i="2"/>
  <c r="O1564" i="2"/>
  <c r="N1564" i="2"/>
  <c r="M1564" i="2"/>
  <c r="L1564" i="2"/>
  <c r="K1564" i="2"/>
  <c r="J1564" i="2"/>
  <c r="K8477" i="2" s="1"/>
  <c r="I1564" i="2"/>
  <c r="L8477" i="2" s="1"/>
  <c r="G1564" i="2"/>
  <c r="T1563" i="2"/>
  <c r="S1563" i="2"/>
  <c r="R1563" i="2"/>
  <c r="Q1563" i="2"/>
  <c r="P1563" i="2"/>
  <c r="O1563" i="2"/>
  <c r="N1563" i="2"/>
  <c r="L1563" i="2"/>
  <c r="K1563" i="2"/>
  <c r="J1563" i="2"/>
  <c r="K7693" i="2" s="1"/>
  <c r="M390" i="2" s="1"/>
  <c r="I1563" i="2"/>
  <c r="L7693" i="2" s="1"/>
  <c r="G1563" i="2"/>
  <c r="T1562" i="2"/>
  <c r="S1562" i="2"/>
  <c r="R1562" i="2"/>
  <c r="Q1562" i="2"/>
  <c r="P1562" i="2"/>
  <c r="O1562" i="2"/>
  <c r="N1562" i="2"/>
  <c r="M1562" i="2"/>
  <c r="L1562" i="2"/>
  <c r="K1562" i="2"/>
  <c r="J1562" i="2"/>
  <c r="K9293" i="2" s="1"/>
  <c r="I1562" i="2"/>
  <c r="L9293" i="2" s="1"/>
  <c r="G1562" i="2"/>
  <c r="T1561" i="2"/>
  <c r="S1561" i="2"/>
  <c r="R1561" i="2"/>
  <c r="Q1561" i="2"/>
  <c r="P1561" i="2"/>
  <c r="O1561" i="2"/>
  <c r="N1561" i="2"/>
  <c r="L1561" i="2"/>
  <c r="K1561" i="2"/>
  <c r="J1561" i="2"/>
  <c r="K8081" i="2" s="1"/>
  <c r="I1561" i="2"/>
  <c r="L8081" i="2" s="1"/>
  <c r="G1561" i="2"/>
  <c r="T1560" i="2"/>
  <c r="S1560" i="2"/>
  <c r="R1560" i="2"/>
  <c r="Q1560" i="2"/>
  <c r="P1560" i="2"/>
  <c r="O1560" i="2"/>
  <c r="N1560" i="2"/>
  <c r="L1560" i="2"/>
  <c r="K1560" i="2"/>
  <c r="J1560" i="2"/>
  <c r="K7824" i="2" s="1"/>
  <c r="I1560" i="2"/>
  <c r="L7824" i="2" s="1"/>
  <c r="G1560" i="2"/>
  <c r="T1559" i="2"/>
  <c r="S1559" i="2"/>
  <c r="R1559" i="2"/>
  <c r="Q1559" i="2"/>
  <c r="P1559" i="2"/>
  <c r="O1559" i="2"/>
  <c r="N1559" i="2"/>
  <c r="M1559" i="2"/>
  <c r="L1559" i="2"/>
  <c r="K1559" i="2"/>
  <c r="J1559" i="2"/>
  <c r="K8068" i="2" s="1"/>
  <c r="I1559" i="2"/>
  <c r="L8068" i="2" s="1"/>
  <c r="G1559" i="2"/>
  <c r="T1558" i="2"/>
  <c r="S1558" i="2"/>
  <c r="R1558" i="2"/>
  <c r="Q1558" i="2"/>
  <c r="P1558" i="2"/>
  <c r="O1558" i="2"/>
  <c r="N1558" i="2"/>
  <c r="L1558" i="2"/>
  <c r="K1558" i="2"/>
  <c r="J1558" i="2"/>
  <c r="K8502" i="2" s="1"/>
  <c r="I1558" i="2"/>
  <c r="L8502" i="2" s="1"/>
  <c r="G1558" i="2"/>
  <c r="T1557" i="2"/>
  <c r="S1557" i="2"/>
  <c r="R1557" i="2"/>
  <c r="Q1557" i="2"/>
  <c r="P1557" i="2"/>
  <c r="O1557" i="2"/>
  <c r="N1557" i="2"/>
  <c r="L1557" i="2"/>
  <c r="K1557" i="2"/>
  <c r="J1557" i="2"/>
  <c r="K6535" i="2" s="1"/>
  <c r="I1557" i="2"/>
  <c r="L6535" i="2" s="1"/>
  <c r="G1557" i="2"/>
  <c r="T1556" i="2"/>
  <c r="S1556" i="2"/>
  <c r="R1556" i="2"/>
  <c r="Q1556" i="2"/>
  <c r="P1556" i="2"/>
  <c r="O1556" i="2"/>
  <c r="N1556" i="2"/>
  <c r="L1556" i="2"/>
  <c r="K1556" i="2"/>
  <c r="J1556" i="2"/>
  <c r="K7041" i="2" s="1"/>
  <c r="I1556" i="2"/>
  <c r="L7041" i="2" s="1"/>
  <c r="G1556" i="2"/>
  <c r="T1555" i="2"/>
  <c r="S1555" i="2"/>
  <c r="R1555" i="2"/>
  <c r="Q1555" i="2"/>
  <c r="P1555" i="2"/>
  <c r="O1555" i="2"/>
  <c r="N1555" i="2"/>
  <c r="M1555" i="2"/>
  <c r="L1555" i="2"/>
  <c r="K1555" i="2"/>
  <c r="J1555" i="2"/>
  <c r="K8645" i="2" s="1"/>
  <c r="I1555" i="2"/>
  <c r="L8645" i="2" s="1"/>
  <c r="G1555" i="2"/>
  <c r="T1554" i="2"/>
  <c r="S1554" i="2"/>
  <c r="R1554" i="2"/>
  <c r="Q1554" i="2"/>
  <c r="P1554" i="2"/>
  <c r="O1554" i="2"/>
  <c r="N1554" i="2"/>
  <c r="M1554" i="2"/>
  <c r="L1554" i="2"/>
  <c r="K1554" i="2"/>
  <c r="J1554" i="2"/>
  <c r="K5994" i="2" s="1"/>
  <c r="I1554" i="2"/>
  <c r="L5994" i="2" s="1"/>
  <c r="G1554" i="2"/>
  <c r="T1553" i="2"/>
  <c r="S1553" i="2"/>
  <c r="R1553" i="2"/>
  <c r="Q1553" i="2"/>
  <c r="P1553" i="2"/>
  <c r="O1553" i="2"/>
  <c r="N1553" i="2"/>
  <c r="L1553" i="2"/>
  <c r="K1553" i="2"/>
  <c r="J1553" i="2"/>
  <c r="K8835" i="2" s="1"/>
  <c r="I1553" i="2"/>
  <c r="L8835" i="2" s="1"/>
  <c r="G1553" i="2"/>
  <c r="T1552" i="2"/>
  <c r="S1552" i="2"/>
  <c r="R1552" i="2"/>
  <c r="Q1552" i="2"/>
  <c r="P1552" i="2"/>
  <c r="O1552" i="2"/>
  <c r="N1552" i="2"/>
  <c r="L1552" i="2"/>
  <c r="K1552" i="2"/>
  <c r="J1552" i="2"/>
  <c r="K7780" i="2" s="1"/>
  <c r="I1552" i="2"/>
  <c r="L7780" i="2" s="1"/>
  <c r="G1552" i="2"/>
  <c r="T1551" i="2"/>
  <c r="S1551" i="2"/>
  <c r="R1551" i="2"/>
  <c r="Q1551" i="2"/>
  <c r="P1551" i="2"/>
  <c r="O1551" i="2"/>
  <c r="N1551" i="2"/>
  <c r="M1551" i="2"/>
  <c r="L1551" i="2"/>
  <c r="K1551" i="2"/>
  <c r="J1551" i="2"/>
  <c r="K6878" i="2" s="1"/>
  <c r="I1551" i="2"/>
  <c r="L6878" i="2" s="1"/>
  <c r="G1551" i="2"/>
  <c r="T1550" i="2"/>
  <c r="S1550" i="2"/>
  <c r="R1550" i="2"/>
  <c r="Q1550" i="2"/>
  <c r="P1550" i="2"/>
  <c r="O1550" i="2"/>
  <c r="N1550" i="2"/>
  <c r="M1550" i="2"/>
  <c r="L1550" i="2"/>
  <c r="K1550" i="2"/>
  <c r="J1550" i="2"/>
  <c r="K7017" i="2" s="1"/>
  <c r="I1550" i="2"/>
  <c r="L7017" i="2" s="1"/>
  <c r="G1550" i="2"/>
  <c r="T1549" i="2"/>
  <c r="S1549" i="2"/>
  <c r="R1549" i="2"/>
  <c r="Q1549" i="2"/>
  <c r="P1549" i="2"/>
  <c r="O1549" i="2"/>
  <c r="N1549" i="2"/>
  <c r="M1549" i="2"/>
  <c r="L1549" i="2"/>
  <c r="K1549" i="2"/>
  <c r="J1549" i="2"/>
  <c r="K7209" i="2" s="1"/>
  <c r="M879" i="2" s="1"/>
  <c r="I1549" i="2"/>
  <c r="L7209" i="2" s="1"/>
  <c r="G1549" i="2"/>
  <c r="T1548" i="2"/>
  <c r="S1548" i="2"/>
  <c r="R1548" i="2"/>
  <c r="Q1548" i="2"/>
  <c r="P1548" i="2"/>
  <c r="O1548" i="2"/>
  <c r="N1548" i="2"/>
  <c r="L1548" i="2"/>
  <c r="K1548" i="2"/>
  <c r="J1548" i="2"/>
  <c r="K8788" i="2" s="1"/>
  <c r="I1548" i="2"/>
  <c r="L8788" i="2" s="1"/>
  <c r="G1548" i="2"/>
  <c r="T1547" i="2"/>
  <c r="S1547" i="2"/>
  <c r="R1547" i="2"/>
  <c r="Q1547" i="2"/>
  <c r="P1547" i="2"/>
  <c r="O1547" i="2"/>
  <c r="N1547" i="2"/>
  <c r="L1547" i="2"/>
  <c r="M8902" i="2" s="1"/>
  <c r="K1547" i="2"/>
  <c r="J1547" i="2"/>
  <c r="K8902" i="2" s="1"/>
  <c r="I1547" i="2"/>
  <c r="L8902" i="2" s="1"/>
  <c r="G1547" i="2"/>
  <c r="T1546" i="2"/>
  <c r="S1546" i="2"/>
  <c r="R1546" i="2"/>
  <c r="Q1546" i="2"/>
  <c r="P1546" i="2"/>
  <c r="O1546" i="2"/>
  <c r="N1546" i="2"/>
  <c r="M1546" i="2"/>
  <c r="L1546" i="2"/>
  <c r="K1546" i="2"/>
  <c r="J1546" i="2"/>
  <c r="K6851" i="2" s="1"/>
  <c r="I1546" i="2"/>
  <c r="L6851" i="2" s="1"/>
  <c r="G1546" i="2"/>
  <c r="T1545" i="2"/>
  <c r="S1545" i="2"/>
  <c r="R1545" i="2"/>
  <c r="Q1545" i="2"/>
  <c r="P1545" i="2"/>
  <c r="O1545" i="2"/>
  <c r="N1545" i="2"/>
  <c r="L1545" i="2"/>
  <c r="K1545" i="2"/>
  <c r="J1545" i="2"/>
  <c r="K7727" i="2" s="1"/>
  <c r="I1545" i="2"/>
  <c r="L7727" i="2" s="1"/>
  <c r="G1545" i="2"/>
  <c r="T1544" i="2"/>
  <c r="S1544" i="2"/>
  <c r="R1544" i="2"/>
  <c r="Q1544" i="2"/>
  <c r="P1544" i="2"/>
  <c r="O1544" i="2"/>
  <c r="N1544" i="2"/>
  <c r="L1544" i="2"/>
  <c r="K1544" i="2"/>
  <c r="J1544" i="2"/>
  <c r="K8272" i="2" s="1"/>
  <c r="I1544" i="2"/>
  <c r="L8272" i="2" s="1"/>
  <c r="G1544" i="2"/>
  <c r="T1543" i="2"/>
  <c r="S1543" i="2"/>
  <c r="R1543" i="2"/>
  <c r="Q1543" i="2"/>
  <c r="P1543" i="2"/>
  <c r="O1543" i="2"/>
  <c r="N1543" i="2"/>
  <c r="L1543" i="2"/>
  <c r="K1543" i="2"/>
  <c r="J1543" i="2"/>
  <c r="K8662" i="2" s="1"/>
  <c r="I1543" i="2"/>
  <c r="L8662" i="2" s="1"/>
  <c r="G1543" i="2"/>
  <c r="T1542" i="2"/>
  <c r="S1542" i="2"/>
  <c r="R1542" i="2"/>
  <c r="Q1542" i="2"/>
  <c r="P1542" i="2"/>
  <c r="O1542" i="2"/>
  <c r="N1542" i="2"/>
  <c r="M1542" i="2"/>
  <c r="L1542" i="2"/>
  <c r="K1542" i="2"/>
  <c r="J1542" i="2"/>
  <c r="K7133" i="2" s="1"/>
  <c r="I1542" i="2"/>
  <c r="L7133" i="2" s="1"/>
  <c r="G1542" i="2"/>
  <c r="T1541" i="2"/>
  <c r="S1541" i="2"/>
  <c r="R1541" i="2"/>
  <c r="Q1541" i="2"/>
  <c r="P1541" i="2"/>
  <c r="O1541" i="2"/>
  <c r="N1541" i="2"/>
  <c r="L1541" i="2"/>
  <c r="K1541" i="2"/>
  <c r="J1541" i="2"/>
  <c r="K7246" i="2" s="1"/>
  <c r="I1541" i="2"/>
  <c r="L7246" i="2" s="1"/>
  <c r="G1541" i="2"/>
  <c r="T1540" i="2"/>
  <c r="S1540" i="2"/>
  <c r="R1540" i="2"/>
  <c r="Q1540" i="2"/>
  <c r="P1540" i="2"/>
  <c r="O1540" i="2"/>
  <c r="N1540" i="2"/>
  <c r="M1540" i="2"/>
  <c r="L1540" i="2"/>
  <c r="K1540" i="2"/>
  <c r="J1540" i="2"/>
  <c r="K6800" i="2" s="1"/>
  <c r="I1540" i="2"/>
  <c r="L6800" i="2" s="1"/>
  <c r="G1540" i="2"/>
  <c r="T1539" i="2"/>
  <c r="S1539" i="2"/>
  <c r="R1539" i="2"/>
  <c r="Q1539" i="2"/>
  <c r="P1539" i="2"/>
  <c r="O1539" i="2"/>
  <c r="N1539" i="2"/>
  <c r="L1539" i="2"/>
  <c r="K1539" i="2"/>
  <c r="J1539" i="2"/>
  <c r="K6701" i="2" s="1"/>
  <c r="I1539" i="2"/>
  <c r="L6701" i="2" s="1"/>
  <c r="G1539" i="2"/>
  <c r="T1538" i="2"/>
  <c r="S1538" i="2"/>
  <c r="R1538" i="2"/>
  <c r="Q1538" i="2"/>
  <c r="P1538" i="2"/>
  <c r="O1538" i="2"/>
  <c r="N1538" i="2"/>
  <c r="M1538" i="2"/>
  <c r="L1538" i="2"/>
  <c r="M9273" i="2" s="1"/>
  <c r="K1538" i="2"/>
  <c r="J1538" i="2"/>
  <c r="K9273" i="2" s="1"/>
  <c r="I1538" i="2"/>
  <c r="L9273" i="2" s="1"/>
  <c r="G1538" i="2"/>
  <c r="T1537" i="2"/>
  <c r="S1537" i="2"/>
  <c r="R1537" i="2"/>
  <c r="Q1537" i="2"/>
  <c r="P1537" i="2"/>
  <c r="O1537" i="2"/>
  <c r="N1537" i="2"/>
  <c r="M1537" i="2"/>
  <c r="L1537" i="2"/>
  <c r="K1537" i="2"/>
  <c r="J1537" i="2"/>
  <c r="K7975" i="2" s="1"/>
  <c r="I1537" i="2"/>
  <c r="L7975" i="2" s="1"/>
  <c r="G1537" i="2"/>
  <c r="T1536" i="2"/>
  <c r="S1536" i="2"/>
  <c r="R1536" i="2"/>
  <c r="Q1536" i="2"/>
  <c r="P1536" i="2"/>
  <c r="O1536" i="2"/>
  <c r="N1536" i="2"/>
  <c r="M1536" i="2"/>
  <c r="L1536" i="2"/>
  <c r="K1536" i="2"/>
  <c r="J1536" i="2"/>
  <c r="K7569" i="2" s="1"/>
  <c r="I1536" i="2"/>
  <c r="L7569" i="2" s="1"/>
  <c r="G1536" i="2"/>
  <c r="T1535" i="2"/>
  <c r="S1535" i="2"/>
  <c r="R1535" i="2"/>
  <c r="Q1535" i="2"/>
  <c r="P1535" i="2"/>
  <c r="O1535" i="2"/>
  <c r="N1535" i="2"/>
  <c r="M1535" i="2"/>
  <c r="L1535" i="2"/>
  <c r="K1535" i="2"/>
  <c r="J1535" i="2"/>
  <c r="K8604" i="2" s="1"/>
  <c r="I1535" i="2"/>
  <c r="L8604" i="2" s="1"/>
  <c r="M70" i="2" s="1"/>
  <c r="G1535" i="2"/>
  <c r="T1534" i="2"/>
  <c r="S1534" i="2"/>
  <c r="R1534" i="2"/>
  <c r="Q1534" i="2"/>
  <c r="P1534" i="2"/>
  <c r="O1534" i="2"/>
  <c r="N1534" i="2"/>
  <c r="M1534" i="2"/>
  <c r="L1534" i="2"/>
  <c r="K1534" i="2"/>
  <c r="J1534" i="2"/>
  <c r="K7779" i="2" s="1"/>
  <c r="I1534" i="2"/>
  <c r="L7779" i="2" s="1"/>
  <c r="G1534" i="2"/>
  <c r="T1533" i="2"/>
  <c r="S1533" i="2"/>
  <c r="R1533" i="2"/>
  <c r="Q1533" i="2"/>
  <c r="P1533" i="2"/>
  <c r="O1533" i="2"/>
  <c r="N1533" i="2"/>
  <c r="M1533" i="2"/>
  <c r="L1533" i="2"/>
  <c r="K1533" i="2"/>
  <c r="J1533" i="2"/>
  <c r="K8042" i="2" s="1"/>
  <c r="I1533" i="2"/>
  <c r="L8042" i="2" s="1"/>
  <c r="G1533" i="2"/>
  <c r="T1532" i="2"/>
  <c r="S1532" i="2"/>
  <c r="R1532" i="2"/>
  <c r="Q1532" i="2"/>
  <c r="P1532" i="2"/>
  <c r="O1532" i="2"/>
  <c r="N1532" i="2"/>
  <c r="M1532" i="2"/>
  <c r="L1532" i="2"/>
  <c r="K1532" i="2"/>
  <c r="J1532" i="2"/>
  <c r="K9486" i="2" s="1"/>
  <c r="I1532" i="2"/>
  <c r="L9486" i="2" s="1"/>
  <c r="G1532" i="2"/>
  <c r="T1531" i="2"/>
  <c r="S1531" i="2"/>
  <c r="R1531" i="2"/>
  <c r="Q1531" i="2"/>
  <c r="P1531" i="2"/>
  <c r="O1531" i="2"/>
  <c r="N1531" i="2"/>
  <c r="M1531" i="2"/>
  <c r="L1531" i="2"/>
  <c r="K1531" i="2"/>
  <c r="J1531" i="2"/>
  <c r="K6334" i="2" s="1"/>
  <c r="I1531" i="2"/>
  <c r="L6334" i="2" s="1"/>
  <c r="G1531" i="2"/>
  <c r="T1530" i="2"/>
  <c r="S1530" i="2"/>
  <c r="R1530" i="2"/>
  <c r="Q1530" i="2"/>
  <c r="P1530" i="2"/>
  <c r="O1530" i="2"/>
  <c r="N1530" i="2"/>
  <c r="L1530" i="2"/>
  <c r="M6568" i="2" s="1"/>
  <c r="K1530" i="2"/>
  <c r="J1530" i="2"/>
  <c r="K6568" i="2" s="1"/>
  <c r="M1056" i="2" s="1"/>
  <c r="I1530" i="2"/>
  <c r="L6568" i="2" s="1"/>
  <c r="G1530" i="2"/>
  <c r="T1529" i="2"/>
  <c r="S1529" i="2"/>
  <c r="R1529" i="2"/>
  <c r="Q1529" i="2"/>
  <c r="P1529" i="2"/>
  <c r="O1529" i="2"/>
  <c r="N1529" i="2"/>
  <c r="M1529" i="2"/>
  <c r="L1529" i="2"/>
  <c r="K1529" i="2"/>
  <c r="J1529" i="2"/>
  <c r="K8041" i="2" s="1"/>
  <c r="I1529" i="2"/>
  <c r="L8041" i="2" s="1"/>
  <c r="G1529" i="2"/>
  <c r="T1528" i="2"/>
  <c r="S1528" i="2"/>
  <c r="R1528" i="2"/>
  <c r="Q1528" i="2"/>
  <c r="P1528" i="2"/>
  <c r="O1528" i="2"/>
  <c r="N1528" i="2"/>
  <c r="M1528" i="2"/>
  <c r="L1528" i="2"/>
  <c r="K1528" i="2"/>
  <c r="J1528" i="2"/>
  <c r="K8462" i="2" s="1"/>
  <c r="I1528" i="2"/>
  <c r="L8462" i="2" s="1"/>
  <c r="G1528" i="2"/>
  <c r="T1527" i="2"/>
  <c r="S1527" i="2"/>
  <c r="R1527" i="2"/>
  <c r="Q1527" i="2"/>
  <c r="P1527" i="2"/>
  <c r="O1527" i="2"/>
  <c r="N1527" i="2"/>
  <c r="M1527" i="2"/>
  <c r="L1527" i="2"/>
  <c r="K1527" i="2"/>
  <c r="J1527" i="2"/>
  <c r="K9322" i="2" s="1"/>
  <c r="I1527" i="2"/>
  <c r="L9322" i="2" s="1"/>
  <c r="M1161" i="2" s="1"/>
  <c r="G1527" i="2"/>
  <c r="T1526" i="2"/>
  <c r="S1526" i="2"/>
  <c r="R1526" i="2"/>
  <c r="Q1526" i="2"/>
  <c r="P1526" i="2"/>
  <c r="O1526" i="2"/>
  <c r="N1526" i="2"/>
  <c r="L1526" i="2"/>
  <c r="K1526" i="2"/>
  <c r="J1526" i="2"/>
  <c r="K6935" i="2" s="1"/>
  <c r="I1526" i="2"/>
  <c r="L6935" i="2" s="1"/>
  <c r="G1526" i="2"/>
  <c r="T1525" i="2"/>
  <c r="S1525" i="2"/>
  <c r="R1525" i="2"/>
  <c r="Q1525" i="2"/>
  <c r="P1525" i="2"/>
  <c r="O1525" i="2"/>
  <c r="N1525" i="2"/>
  <c r="M1525" i="2"/>
  <c r="L1525" i="2"/>
  <c r="K1525" i="2"/>
  <c r="J1525" i="2"/>
  <c r="K8634" i="2" s="1"/>
  <c r="I1525" i="2"/>
  <c r="L8634" i="2" s="1"/>
  <c r="G1525" i="2"/>
  <c r="T1524" i="2"/>
  <c r="S1524" i="2"/>
  <c r="R1524" i="2"/>
  <c r="Q1524" i="2"/>
  <c r="P1524" i="2"/>
  <c r="O1524" i="2"/>
  <c r="N1524" i="2"/>
  <c r="M1524" i="2"/>
  <c r="L1524" i="2"/>
  <c r="K1524" i="2"/>
  <c r="J1524" i="2"/>
  <c r="K6558" i="2" s="1"/>
  <c r="I1524" i="2"/>
  <c r="L6558" i="2" s="1"/>
  <c r="G1524" i="2"/>
  <c r="T1523" i="2"/>
  <c r="S1523" i="2"/>
  <c r="R1523" i="2"/>
  <c r="Q1523" i="2"/>
  <c r="P1523" i="2"/>
  <c r="O1523" i="2"/>
  <c r="N1523" i="2"/>
  <c r="L1523" i="2"/>
  <c r="K1523" i="2"/>
  <c r="J1523" i="2"/>
  <c r="K7265" i="2" s="1"/>
  <c r="I1523" i="2"/>
  <c r="L7265" i="2" s="1"/>
  <c r="G1523" i="2"/>
  <c r="T1522" i="2"/>
  <c r="S1522" i="2"/>
  <c r="R1522" i="2"/>
  <c r="Q1522" i="2"/>
  <c r="P1522" i="2"/>
  <c r="O1522" i="2"/>
  <c r="N1522" i="2"/>
  <c r="M1522" i="2"/>
  <c r="L1522" i="2"/>
  <c r="K1522" i="2"/>
  <c r="J1522" i="2"/>
  <c r="K9258" i="2" s="1"/>
  <c r="I1522" i="2"/>
  <c r="L9258" i="2" s="1"/>
  <c r="G1522" i="2"/>
  <c r="T1521" i="2"/>
  <c r="S1521" i="2"/>
  <c r="R1521" i="2"/>
  <c r="Q1521" i="2"/>
  <c r="P1521" i="2"/>
  <c r="O1521" i="2"/>
  <c r="N1521" i="2"/>
  <c r="M1521" i="2"/>
  <c r="L1521" i="2"/>
  <c r="K1521" i="2"/>
  <c r="J1521" i="2"/>
  <c r="K9009" i="2" s="1"/>
  <c r="I1521" i="2"/>
  <c r="L9009" i="2" s="1"/>
  <c r="G1521" i="2"/>
  <c r="T1520" i="2"/>
  <c r="S1520" i="2"/>
  <c r="R1520" i="2"/>
  <c r="Q1520" i="2"/>
  <c r="P1520" i="2"/>
  <c r="O1520" i="2"/>
  <c r="N1520" i="2"/>
  <c r="M1520" i="2"/>
  <c r="L1520" i="2"/>
  <c r="K1520" i="2"/>
  <c r="J1520" i="2"/>
  <c r="K8396" i="2" s="1"/>
  <c r="I1520" i="2"/>
  <c r="L8396" i="2" s="1"/>
  <c r="G1520" i="2"/>
  <c r="T1519" i="2"/>
  <c r="S1519" i="2"/>
  <c r="R1519" i="2"/>
  <c r="Q1519" i="2"/>
  <c r="P1519" i="2"/>
  <c r="O1519" i="2"/>
  <c r="N1519" i="2"/>
  <c r="L1519" i="2"/>
  <c r="K1519" i="2"/>
  <c r="J1519" i="2"/>
  <c r="K8055" i="2" s="1"/>
  <c r="I1519" i="2"/>
  <c r="L8055" i="2" s="1"/>
  <c r="G1519" i="2"/>
  <c r="T1518" i="2"/>
  <c r="S1518" i="2"/>
  <c r="R1518" i="2"/>
  <c r="Q1518" i="2"/>
  <c r="P1518" i="2"/>
  <c r="O1518" i="2"/>
  <c r="N1518" i="2"/>
  <c r="M1518" i="2"/>
  <c r="L1518" i="2"/>
  <c r="K1518" i="2"/>
  <c r="J1518" i="2"/>
  <c r="K6102" i="2" s="1"/>
  <c r="I1518" i="2"/>
  <c r="L6102" i="2" s="1"/>
  <c r="G1518" i="2"/>
  <c r="T1517" i="2"/>
  <c r="S1517" i="2"/>
  <c r="R1517" i="2"/>
  <c r="Q1517" i="2"/>
  <c r="P1517" i="2"/>
  <c r="O1517" i="2"/>
  <c r="N1517" i="2"/>
  <c r="L1517" i="2"/>
  <c r="K1517" i="2"/>
  <c r="J1517" i="2"/>
  <c r="K8901" i="2" s="1"/>
  <c r="I1517" i="2"/>
  <c r="L8901" i="2" s="1"/>
  <c r="G1517" i="2"/>
  <c r="T1516" i="2"/>
  <c r="S1516" i="2"/>
  <c r="R1516" i="2"/>
  <c r="Q1516" i="2"/>
  <c r="P1516" i="2"/>
  <c r="O1516" i="2"/>
  <c r="N1516" i="2"/>
  <c r="M1516" i="2"/>
  <c r="L1516" i="2"/>
  <c r="K1516" i="2"/>
  <c r="J1516" i="2"/>
  <c r="K9041" i="2" s="1"/>
  <c r="I1516" i="2"/>
  <c r="L9041" i="2" s="1"/>
  <c r="G1516" i="2"/>
  <c r="T1515" i="2"/>
  <c r="S1515" i="2"/>
  <c r="R1515" i="2"/>
  <c r="Q1515" i="2"/>
  <c r="P1515" i="2"/>
  <c r="O1515" i="2"/>
  <c r="N1515" i="2"/>
  <c r="M1515" i="2"/>
  <c r="L1515" i="2"/>
  <c r="K1515" i="2"/>
  <c r="J1515" i="2"/>
  <c r="K8271" i="2" s="1"/>
  <c r="I1515" i="2"/>
  <c r="L8271" i="2" s="1"/>
  <c r="G1515" i="2"/>
  <c r="T1514" i="2"/>
  <c r="S1514" i="2"/>
  <c r="R1514" i="2"/>
  <c r="Q1514" i="2"/>
  <c r="P1514" i="2"/>
  <c r="O1514" i="2"/>
  <c r="N1514" i="2"/>
  <c r="M1514" i="2"/>
  <c r="L1514" i="2"/>
  <c r="K1514" i="2"/>
  <c r="J1514" i="2"/>
  <c r="K6660" i="2" s="1"/>
  <c r="I1514" i="2"/>
  <c r="L6660" i="2" s="1"/>
  <c r="G1514" i="2"/>
  <c r="T1513" i="2"/>
  <c r="S1513" i="2"/>
  <c r="R1513" i="2"/>
  <c r="Q1513" i="2"/>
  <c r="P1513" i="2"/>
  <c r="O1513" i="2"/>
  <c r="N1513" i="2"/>
  <c r="L1513" i="2"/>
  <c r="M7385" i="2" s="1"/>
  <c r="K1513" i="2"/>
  <c r="J1513" i="2"/>
  <c r="K7385" i="2" s="1"/>
  <c r="I1513" i="2"/>
  <c r="L7385" i="2" s="1"/>
  <c r="G1513" i="2"/>
  <c r="T1512" i="2"/>
  <c r="S1512" i="2"/>
  <c r="R1512" i="2"/>
  <c r="Q1512" i="2"/>
  <c r="P1512" i="2"/>
  <c r="O1512" i="2"/>
  <c r="N1512" i="2"/>
  <c r="L1512" i="2"/>
  <c r="K1512" i="2"/>
  <c r="J1512" i="2"/>
  <c r="K6743" i="2" s="1"/>
  <c r="I1512" i="2"/>
  <c r="L6743" i="2" s="1"/>
  <c r="G1512" i="2"/>
  <c r="T1511" i="2"/>
  <c r="S1511" i="2"/>
  <c r="R1511" i="2"/>
  <c r="Q1511" i="2"/>
  <c r="P1511" i="2"/>
  <c r="O1511" i="2"/>
  <c r="N1511" i="2"/>
  <c r="L1511" i="2"/>
  <c r="K1511" i="2"/>
  <c r="J1511" i="2"/>
  <c r="K8633" i="2" s="1"/>
  <c r="I1511" i="2"/>
  <c r="L8633" i="2" s="1"/>
  <c r="G1511" i="2"/>
  <c r="T1510" i="2"/>
  <c r="S1510" i="2"/>
  <c r="R1510" i="2"/>
  <c r="Q1510" i="2"/>
  <c r="P1510" i="2"/>
  <c r="O1510" i="2"/>
  <c r="N1510" i="2"/>
  <c r="M1510" i="2"/>
  <c r="L1510" i="2"/>
  <c r="K1510" i="2"/>
  <c r="J1510" i="2"/>
  <c r="K7568" i="2" s="1"/>
  <c r="I1510" i="2"/>
  <c r="L7568" i="2" s="1"/>
  <c r="G1510" i="2"/>
  <c r="T1509" i="2"/>
  <c r="S1509" i="2"/>
  <c r="R1509" i="2"/>
  <c r="Q1509" i="2"/>
  <c r="P1509" i="2"/>
  <c r="O1509" i="2"/>
  <c r="N1509" i="2"/>
  <c r="L1509" i="2"/>
  <c r="K1509" i="2"/>
  <c r="J1509" i="2"/>
  <c r="K9257" i="2" s="1"/>
  <c r="I1509" i="2"/>
  <c r="L9257" i="2" s="1"/>
  <c r="G1509" i="2"/>
  <c r="T1508" i="2"/>
  <c r="S1508" i="2"/>
  <c r="R1508" i="2"/>
  <c r="Q1508" i="2"/>
  <c r="P1508" i="2"/>
  <c r="O1508" i="2"/>
  <c r="N1508" i="2"/>
  <c r="M1508" i="2"/>
  <c r="L1508" i="2"/>
  <c r="K1508" i="2"/>
  <c r="J1508" i="2"/>
  <c r="K8711" i="2" s="1"/>
  <c r="I1508" i="2"/>
  <c r="L8711" i="2" s="1"/>
  <c r="G1508" i="2"/>
  <c r="T1507" i="2"/>
  <c r="S1507" i="2"/>
  <c r="R1507" i="2"/>
  <c r="Q1507" i="2"/>
  <c r="P1507" i="2"/>
  <c r="O1507" i="2"/>
  <c r="N1507" i="2"/>
  <c r="M1507" i="2"/>
  <c r="L1507" i="2"/>
  <c r="K1507" i="2"/>
  <c r="J1507" i="2"/>
  <c r="K9135" i="2" s="1"/>
  <c r="I1507" i="2"/>
  <c r="L9135" i="2" s="1"/>
  <c r="G1507" i="2"/>
  <c r="T1506" i="2"/>
  <c r="S1506" i="2"/>
  <c r="R1506" i="2"/>
  <c r="Q1506" i="2"/>
  <c r="P1506" i="2"/>
  <c r="O1506" i="2"/>
  <c r="N1506" i="2"/>
  <c r="M1506" i="2"/>
  <c r="L1506" i="2"/>
  <c r="M6452" i="2" s="1"/>
  <c r="K1506" i="2"/>
  <c r="J1506" i="2"/>
  <c r="K6452" i="2" s="1"/>
  <c r="I1506" i="2"/>
  <c r="L6452" i="2" s="1"/>
  <c r="G1506" i="2"/>
  <c r="T1505" i="2"/>
  <c r="S1505" i="2"/>
  <c r="R1505" i="2"/>
  <c r="Q1505" i="2"/>
  <c r="P1505" i="2"/>
  <c r="O1505" i="2"/>
  <c r="N1505" i="2"/>
  <c r="M1505" i="2"/>
  <c r="L1505" i="2"/>
  <c r="K1505" i="2"/>
  <c r="J1505" i="2"/>
  <c r="K7726" i="2" s="1"/>
  <c r="I1505" i="2"/>
  <c r="L7726" i="2" s="1"/>
  <c r="G1505" i="2"/>
  <c r="T1504" i="2"/>
  <c r="S1504" i="2"/>
  <c r="R1504" i="2"/>
  <c r="Q1504" i="2"/>
  <c r="P1504" i="2"/>
  <c r="O1504" i="2"/>
  <c r="N1504" i="2"/>
  <c r="M1504" i="2"/>
  <c r="L1504" i="2"/>
  <c r="K1504" i="2"/>
  <c r="J1504" i="2"/>
  <c r="K9404" i="2" s="1"/>
  <c r="I1504" i="2"/>
  <c r="L9404" i="2" s="1"/>
  <c r="G1504" i="2"/>
  <c r="T1503" i="2"/>
  <c r="S1503" i="2"/>
  <c r="R1503" i="2"/>
  <c r="Q1503" i="2"/>
  <c r="P1503" i="2"/>
  <c r="O1503" i="2"/>
  <c r="N1503" i="2"/>
  <c r="L1503" i="2"/>
  <c r="K1503" i="2"/>
  <c r="J1503" i="2"/>
  <c r="K7833" i="2" s="1"/>
  <c r="I1503" i="2"/>
  <c r="L7833" i="2" s="1"/>
  <c r="G1503" i="2"/>
  <c r="T1502" i="2"/>
  <c r="S1502" i="2"/>
  <c r="R1502" i="2"/>
  <c r="Q1502" i="2"/>
  <c r="P1502" i="2"/>
  <c r="O1502" i="2"/>
  <c r="N1502" i="2"/>
  <c r="L1502" i="2"/>
  <c r="K1502" i="2"/>
  <c r="J1502" i="2"/>
  <c r="K9105" i="2" s="1"/>
  <c r="I1502" i="2"/>
  <c r="L9105" i="2" s="1"/>
  <c r="G1502" i="2"/>
  <c r="T1501" i="2"/>
  <c r="S1501" i="2"/>
  <c r="R1501" i="2"/>
  <c r="Q1501" i="2"/>
  <c r="P1501" i="2"/>
  <c r="O1501" i="2"/>
  <c r="N1501" i="2"/>
  <c r="L1501" i="2"/>
  <c r="K1501" i="2"/>
  <c r="J1501" i="2"/>
  <c r="K6410" i="2" s="1"/>
  <c r="I1501" i="2"/>
  <c r="L6410" i="2" s="1"/>
  <c r="G1501" i="2"/>
  <c r="T1500" i="2"/>
  <c r="S1500" i="2"/>
  <c r="R1500" i="2"/>
  <c r="Q1500" i="2"/>
  <c r="P1500" i="2"/>
  <c r="O1500" i="2"/>
  <c r="N1500" i="2"/>
  <c r="M1500" i="2"/>
  <c r="L1500" i="2"/>
  <c r="K1500" i="2"/>
  <c r="J1500" i="2"/>
  <c r="K9180" i="2" s="1"/>
  <c r="I1500" i="2"/>
  <c r="L9180" i="2" s="1"/>
  <c r="G1500" i="2"/>
  <c r="T1499" i="2"/>
  <c r="S1499" i="2"/>
  <c r="R1499" i="2"/>
  <c r="Q1499" i="2"/>
  <c r="P1499" i="2"/>
  <c r="O1499" i="2"/>
  <c r="N1499" i="2"/>
  <c r="M1499" i="2"/>
  <c r="L1499" i="2"/>
  <c r="M9159" i="2" s="1"/>
  <c r="K1499" i="2"/>
  <c r="J1499" i="2"/>
  <c r="K9159" i="2" s="1"/>
  <c r="I1499" i="2"/>
  <c r="L9159" i="2" s="1"/>
  <c r="G1499" i="2"/>
  <c r="T1498" i="2"/>
  <c r="S1498" i="2"/>
  <c r="R1498" i="2"/>
  <c r="Q1498" i="2"/>
  <c r="P1498" i="2"/>
  <c r="O1498" i="2"/>
  <c r="N1498" i="2"/>
  <c r="M1498" i="2"/>
  <c r="L1498" i="2"/>
  <c r="K1498" i="2"/>
  <c r="J1498" i="2"/>
  <c r="K8334" i="2" s="1"/>
  <c r="I1498" i="2"/>
  <c r="L8334" i="2" s="1"/>
  <c r="G1498" i="2"/>
  <c r="T1497" i="2"/>
  <c r="S1497" i="2"/>
  <c r="R1497" i="2"/>
  <c r="Q1497" i="2"/>
  <c r="P1497" i="2"/>
  <c r="O1497" i="2"/>
  <c r="N1497" i="2"/>
  <c r="L1497" i="2"/>
  <c r="K1497" i="2"/>
  <c r="J1497" i="2"/>
  <c r="K9228" i="2" s="1"/>
  <c r="I1497" i="2"/>
  <c r="L9228" i="2" s="1"/>
  <c r="G1497" i="2"/>
  <c r="T1496" i="2"/>
  <c r="S1496" i="2"/>
  <c r="R1496" i="2"/>
  <c r="Q1496" i="2"/>
  <c r="P1496" i="2"/>
  <c r="O1496" i="2"/>
  <c r="N1496" i="2"/>
  <c r="L1496" i="2"/>
  <c r="K1496" i="2"/>
  <c r="J1496" i="2"/>
  <c r="K6484" i="2" s="1"/>
  <c r="I1496" i="2"/>
  <c r="L6484" i="2" s="1"/>
  <c r="G1496" i="2"/>
  <c r="T1495" i="2"/>
  <c r="S1495" i="2"/>
  <c r="R1495" i="2"/>
  <c r="Q1495" i="2"/>
  <c r="P1495" i="2"/>
  <c r="O1495" i="2"/>
  <c r="N1495" i="2"/>
  <c r="M1495" i="2"/>
  <c r="L1495" i="2"/>
  <c r="K1495" i="2"/>
  <c r="J1495" i="2"/>
  <c r="K6713" i="2" s="1"/>
  <c r="I1495" i="2"/>
  <c r="L6713" i="2" s="1"/>
  <c r="G1495" i="2"/>
  <c r="T1494" i="2"/>
  <c r="S1494" i="2"/>
  <c r="R1494" i="2"/>
  <c r="Q1494" i="2"/>
  <c r="P1494" i="2"/>
  <c r="O1494" i="2"/>
  <c r="N1494" i="2"/>
  <c r="M1494" i="2"/>
  <c r="L1494" i="2"/>
  <c r="K1494" i="2"/>
  <c r="J1494" i="2"/>
  <c r="K8761" i="2" s="1"/>
  <c r="I1494" i="2"/>
  <c r="L8761" i="2" s="1"/>
  <c r="G1494" i="2"/>
  <c r="T1493" i="2"/>
  <c r="S1493" i="2"/>
  <c r="R1493" i="2"/>
  <c r="Q1493" i="2"/>
  <c r="P1493" i="2"/>
  <c r="O1493" i="2"/>
  <c r="N1493" i="2"/>
  <c r="M1493" i="2"/>
  <c r="L1493" i="2"/>
  <c r="K1493" i="2"/>
  <c r="J1493" i="2"/>
  <c r="K9066" i="2" s="1"/>
  <c r="I1493" i="2"/>
  <c r="L9066" i="2" s="1"/>
  <c r="G1493" i="2"/>
  <c r="T1492" i="2"/>
  <c r="S1492" i="2"/>
  <c r="R1492" i="2"/>
  <c r="Q1492" i="2"/>
  <c r="P1492" i="2"/>
  <c r="O1492" i="2"/>
  <c r="N1492" i="2"/>
  <c r="L1492" i="2"/>
  <c r="K1492" i="2"/>
  <c r="J1492" i="2"/>
  <c r="K8821" i="2" s="1"/>
  <c r="I1492" i="2"/>
  <c r="L8821" i="2" s="1"/>
  <c r="G1492" i="2"/>
  <c r="T1491" i="2"/>
  <c r="S1491" i="2"/>
  <c r="R1491" i="2"/>
  <c r="Q1491" i="2"/>
  <c r="P1491" i="2"/>
  <c r="O1491" i="2"/>
  <c r="N1491" i="2"/>
  <c r="L1491" i="2"/>
  <c r="K1491" i="2"/>
  <c r="J1491" i="2"/>
  <c r="K8414" i="2" s="1"/>
  <c r="I1491" i="2"/>
  <c r="L8414" i="2" s="1"/>
  <c r="G1491" i="2"/>
  <c r="T1490" i="2"/>
  <c r="S1490" i="2"/>
  <c r="R1490" i="2"/>
  <c r="Q1490" i="2"/>
  <c r="P1490" i="2"/>
  <c r="O1490" i="2"/>
  <c r="N1490" i="2"/>
  <c r="M1490" i="2"/>
  <c r="L1490" i="2"/>
  <c r="K1490" i="2"/>
  <c r="J1490" i="2"/>
  <c r="K7189" i="2" s="1"/>
  <c r="I1490" i="2"/>
  <c r="L7189" i="2" s="1"/>
  <c r="G1490" i="2"/>
  <c r="T1489" i="2"/>
  <c r="S1489" i="2"/>
  <c r="R1489" i="2"/>
  <c r="Q1489" i="2"/>
  <c r="P1489" i="2"/>
  <c r="O1489" i="2"/>
  <c r="N1489" i="2"/>
  <c r="M1489" i="2"/>
  <c r="L1489" i="2"/>
  <c r="K1489" i="2"/>
  <c r="J1489" i="2"/>
  <c r="K8426" i="2" s="1"/>
  <c r="I1489" i="2"/>
  <c r="L8426" i="2" s="1"/>
  <c r="G1489" i="2"/>
  <c r="T1488" i="2"/>
  <c r="S1488" i="2"/>
  <c r="R1488" i="2"/>
  <c r="Q1488" i="2"/>
  <c r="P1488" i="2"/>
  <c r="O1488" i="2"/>
  <c r="N1488" i="2"/>
  <c r="L1488" i="2"/>
  <c r="K1488" i="2"/>
  <c r="J1488" i="2"/>
  <c r="K8333" i="2" s="1"/>
  <c r="I1488" i="2"/>
  <c r="L8333" i="2" s="1"/>
  <c r="G1488" i="2"/>
  <c r="T1487" i="2"/>
  <c r="S1487" i="2"/>
  <c r="R1487" i="2"/>
  <c r="Q1487" i="2"/>
  <c r="P1487" i="2"/>
  <c r="O1487" i="2"/>
  <c r="N1487" i="2"/>
  <c r="M1487" i="2"/>
  <c r="L1487" i="2"/>
  <c r="K1487" i="2"/>
  <c r="J1487" i="2"/>
  <c r="K7264" i="2" s="1"/>
  <c r="I1487" i="2"/>
  <c r="L7264" i="2" s="1"/>
  <c r="G1487" i="2"/>
  <c r="T1486" i="2"/>
  <c r="S1486" i="2"/>
  <c r="R1486" i="2"/>
  <c r="Q1486" i="2"/>
  <c r="P1486" i="2"/>
  <c r="O1486" i="2"/>
  <c r="N1486" i="2"/>
  <c r="L1486" i="2"/>
  <c r="K1486" i="2"/>
  <c r="J1486" i="2"/>
  <c r="K9599" i="2" s="1"/>
  <c r="I1486" i="2"/>
  <c r="L9599" i="2" s="1"/>
  <c r="G1486" i="2"/>
  <c r="T1485" i="2"/>
  <c r="S1485" i="2"/>
  <c r="R1485" i="2"/>
  <c r="Q1485" i="2"/>
  <c r="P1485" i="2"/>
  <c r="O1485" i="2"/>
  <c r="N1485" i="2"/>
  <c r="L1485" i="2"/>
  <c r="K1485" i="2"/>
  <c r="J1485" i="2"/>
  <c r="K6979" i="2" s="1"/>
  <c r="I1485" i="2"/>
  <c r="L6979" i="2" s="1"/>
  <c r="G1485" i="2"/>
  <c r="T1484" i="2"/>
  <c r="S1484" i="2"/>
  <c r="R1484" i="2"/>
  <c r="Q1484" i="2"/>
  <c r="P1484" i="2"/>
  <c r="O1484" i="2"/>
  <c r="N1484" i="2"/>
  <c r="M1484" i="2"/>
  <c r="L1484" i="2"/>
  <c r="K1484" i="2"/>
  <c r="J1484" i="2"/>
  <c r="K8223" i="2" s="1"/>
  <c r="I1484" i="2"/>
  <c r="L8223" i="2" s="1"/>
  <c r="G1484" i="2"/>
  <c r="T1483" i="2"/>
  <c r="S1483" i="2"/>
  <c r="R1483" i="2"/>
  <c r="Q1483" i="2"/>
  <c r="P1483" i="2"/>
  <c r="O1483" i="2"/>
  <c r="N1483" i="2"/>
  <c r="L1483" i="2"/>
  <c r="K1483" i="2"/>
  <c r="J1483" i="2"/>
  <c r="K8900" i="2" s="1"/>
  <c r="I1483" i="2"/>
  <c r="L8900" i="2" s="1"/>
  <c r="G1483" i="2"/>
  <c r="T1482" i="2"/>
  <c r="S1482" i="2"/>
  <c r="R1482" i="2"/>
  <c r="Q1482" i="2"/>
  <c r="P1482" i="2"/>
  <c r="O1482" i="2"/>
  <c r="N1482" i="2"/>
  <c r="M1482" i="2"/>
  <c r="L1482" i="2"/>
  <c r="M8881" i="2" s="1"/>
  <c r="K1482" i="2"/>
  <c r="J1482" i="2"/>
  <c r="K8881" i="2" s="1"/>
  <c r="I1482" i="2"/>
  <c r="L8881" i="2" s="1"/>
  <c r="G1482" i="2"/>
  <c r="T1481" i="2"/>
  <c r="S1481" i="2"/>
  <c r="R1481" i="2"/>
  <c r="Q1481" i="2"/>
  <c r="P1481" i="2"/>
  <c r="O1481" i="2"/>
  <c r="N1481" i="2"/>
  <c r="M1481" i="2"/>
  <c r="L1481" i="2"/>
  <c r="K1481" i="2"/>
  <c r="J1481" i="2"/>
  <c r="K6075" i="2" s="1"/>
  <c r="I1481" i="2"/>
  <c r="L6075" i="2" s="1"/>
  <c r="G1481" i="2"/>
  <c r="T1480" i="2"/>
  <c r="S1480" i="2"/>
  <c r="R1480" i="2"/>
  <c r="Q1480" i="2"/>
  <c r="P1480" i="2"/>
  <c r="O1480" i="2"/>
  <c r="N1480" i="2"/>
  <c r="M1480" i="2"/>
  <c r="L1480" i="2"/>
  <c r="K1480" i="2"/>
  <c r="J1480" i="2"/>
  <c r="K7581" i="2" s="1"/>
  <c r="I1480" i="2"/>
  <c r="L7581" i="2" s="1"/>
  <c r="G1480" i="2"/>
  <c r="T1479" i="2"/>
  <c r="S1479" i="2"/>
  <c r="R1479" i="2"/>
  <c r="Q1479" i="2"/>
  <c r="P1479" i="2"/>
  <c r="O1479" i="2"/>
  <c r="N1479" i="2"/>
  <c r="M1479" i="2"/>
  <c r="L1479" i="2"/>
  <c r="K1479" i="2"/>
  <c r="J1479" i="2"/>
  <c r="K9272" i="2" s="1"/>
  <c r="I1479" i="2"/>
  <c r="L9272" i="2" s="1"/>
  <c r="G1479" i="2"/>
  <c r="T1478" i="2"/>
  <c r="S1478" i="2"/>
  <c r="R1478" i="2"/>
  <c r="Q1478" i="2"/>
  <c r="P1478" i="2"/>
  <c r="O1478" i="2"/>
  <c r="N1478" i="2"/>
  <c r="M1478" i="2"/>
  <c r="L1478" i="2"/>
  <c r="K1478" i="2"/>
  <c r="J1478" i="2"/>
  <c r="K6719" i="2" s="1"/>
  <c r="I1478" i="2"/>
  <c r="L6719" i="2" s="1"/>
  <c r="G1478" i="2"/>
  <c r="T1477" i="2"/>
  <c r="S1477" i="2"/>
  <c r="R1477" i="2"/>
  <c r="Q1477" i="2"/>
  <c r="P1477" i="2"/>
  <c r="O1477" i="2"/>
  <c r="N1477" i="2"/>
  <c r="M1477" i="2"/>
  <c r="L1477" i="2"/>
  <c r="K1477" i="2"/>
  <c r="J1477" i="2"/>
  <c r="K6409" i="2" s="1"/>
  <c r="I1477" i="2"/>
  <c r="L6409" i="2" s="1"/>
  <c r="G1477" i="2"/>
  <c r="T1476" i="2"/>
  <c r="S1476" i="2"/>
  <c r="R1476" i="2"/>
  <c r="Q1476" i="2"/>
  <c r="P1476" i="2"/>
  <c r="O1476" i="2"/>
  <c r="N1476" i="2"/>
  <c r="M1476" i="2"/>
  <c r="L1476" i="2"/>
  <c r="K1476" i="2"/>
  <c r="J1476" i="2"/>
  <c r="K7620" i="2" s="1"/>
  <c r="I1476" i="2"/>
  <c r="L7620" i="2" s="1"/>
  <c r="G1476" i="2"/>
  <c r="T1475" i="2"/>
  <c r="S1475" i="2"/>
  <c r="R1475" i="2"/>
  <c r="Q1475" i="2"/>
  <c r="P1475" i="2"/>
  <c r="O1475" i="2"/>
  <c r="N1475" i="2"/>
  <c r="L1475" i="2"/>
  <c r="K1475" i="2"/>
  <c r="J1475" i="2"/>
  <c r="K9624" i="2" s="1"/>
  <c r="I1475" i="2"/>
  <c r="L9624" i="2" s="1"/>
  <c r="G1475" i="2"/>
  <c r="T1474" i="2"/>
  <c r="S1474" i="2"/>
  <c r="R1474" i="2"/>
  <c r="Q1474" i="2"/>
  <c r="P1474" i="2"/>
  <c r="O1474" i="2"/>
  <c r="N1474" i="2"/>
  <c r="L1474" i="2"/>
  <c r="K1474" i="2"/>
  <c r="J1474" i="2"/>
  <c r="K7304" i="2" s="1"/>
  <c r="I1474" i="2"/>
  <c r="L7304" i="2" s="1"/>
  <c r="G1474" i="2"/>
  <c r="T1473" i="2"/>
  <c r="S1473" i="2"/>
  <c r="R1473" i="2"/>
  <c r="Q1473" i="2"/>
  <c r="P1473" i="2"/>
  <c r="O1473" i="2"/>
  <c r="N1473" i="2"/>
  <c r="M1473" i="2"/>
  <c r="L1473" i="2"/>
  <c r="K1473" i="2"/>
  <c r="J1473" i="2"/>
  <c r="K9418" i="2" s="1"/>
  <c r="I1473" i="2"/>
  <c r="L9418" i="2" s="1"/>
  <c r="G1473" i="2"/>
  <c r="T1472" i="2"/>
  <c r="S1472" i="2"/>
  <c r="R1472" i="2"/>
  <c r="Q1472" i="2"/>
  <c r="P1472" i="2"/>
  <c r="O1472" i="2"/>
  <c r="N1472" i="2"/>
  <c r="L1472" i="2"/>
  <c r="K1472" i="2"/>
  <c r="J1472" i="2"/>
  <c r="K9373" i="2" s="1"/>
  <c r="I1472" i="2"/>
  <c r="L9373" i="2" s="1"/>
  <c r="G1472" i="2"/>
  <c r="T1471" i="2"/>
  <c r="S1471" i="2"/>
  <c r="R1471" i="2"/>
  <c r="Q1471" i="2"/>
  <c r="P1471" i="2"/>
  <c r="O1471" i="2"/>
  <c r="N1471" i="2"/>
  <c r="L1471" i="2"/>
  <c r="K1471" i="2"/>
  <c r="J1471" i="2"/>
  <c r="K6712" i="2" s="1"/>
  <c r="I1471" i="2"/>
  <c r="L6712" i="2" s="1"/>
  <c r="G1471" i="2"/>
  <c r="T1470" i="2"/>
  <c r="S1470" i="2"/>
  <c r="R1470" i="2"/>
  <c r="Q1470" i="2"/>
  <c r="P1470" i="2"/>
  <c r="O1470" i="2"/>
  <c r="N1470" i="2"/>
  <c r="L1470" i="2"/>
  <c r="M7636" i="2" s="1"/>
  <c r="K1470" i="2"/>
  <c r="J1470" i="2"/>
  <c r="K7636" i="2" s="1"/>
  <c r="M329" i="2" s="1"/>
  <c r="I1470" i="2"/>
  <c r="L7636" i="2" s="1"/>
  <c r="G1470" i="2"/>
  <c r="T1469" i="2"/>
  <c r="S1469" i="2"/>
  <c r="R1469" i="2"/>
  <c r="Q1469" i="2"/>
  <c r="P1469" i="2"/>
  <c r="O1469" i="2"/>
  <c r="N1469" i="2"/>
  <c r="L1469" i="2"/>
  <c r="K1469" i="2"/>
  <c r="J1469" i="2"/>
  <c r="K6451" i="2" s="1"/>
  <c r="I1469" i="2"/>
  <c r="L6451" i="2" s="1"/>
  <c r="G1469" i="2"/>
  <c r="T1468" i="2"/>
  <c r="S1468" i="2"/>
  <c r="R1468" i="2"/>
  <c r="Q1468" i="2"/>
  <c r="P1468" i="2"/>
  <c r="O1468" i="2"/>
  <c r="N1468" i="2"/>
  <c r="M1468" i="2"/>
  <c r="L1468" i="2"/>
  <c r="K1468" i="2"/>
  <c r="J1468" i="2"/>
  <c r="K8834" i="2" s="1"/>
  <c r="I1468" i="2"/>
  <c r="L8834" i="2" s="1"/>
  <c r="G1468" i="2"/>
  <c r="T1467" i="2"/>
  <c r="S1467" i="2"/>
  <c r="R1467" i="2"/>
  <c r="Q1467" i="2"/>
  <c r="P1467" i="2"/>
  <c r="O1467" i="2"/>
  <c r="N1467" i="2"/>
  <c r="L1467" i="2"/>
  <c r="K1467" i="2"/>
  <c r="J1467" i="2"/>
  <c r="K9094" i="2" s="1"/>
  <c r="I1467" i="2"/>
  <c r="L9094" i="2" s="1"/>
  <c r="G1467" i="2"/>
  <c r="T1466" i="2"/>
  <c r="S1466" i="2"/>
  <c r="R1466" i="2"/>
  <c r="Q1466" i="2"/>
  <c r="P1466" i="2"/>
  <c r="O1466" i="2"/>
  <c r="N1466" i="2"/>
  <c r="L1466" i="2"/>
  <c r="K1466" i="2"/>
  <c r="J1466" i="2"/>
  <c r="K8632" i="2" s="1"/>
  <c r="I1466" i="2"/>
  <c r="L8632" i="2" s="1"/>
  <c r="G1466" i="2"/>
  <c r="T1465" i="2"/>
  <c r="S1465" i="2"/>
  <c r="R1465" i="2"/>
  <c r="Q1465" i="2"/>
  <c r="P1465" i="2"/>
  <c r="O1465" i="2"/>
  <c r="N1465" i="2"/>
  <c r="L1465" i="2"/>
  <c r="K1465" i="2"/>
  <c r="J1465" i="2"/>
  <c r="K9321" i="2" s="1"/>
  <c r="I1465" i="2"/>
  <c r="L9321" i="2" s="1"/>
  <c r="G1465" i="2"/>
  <c r="T1464" i="2"/>
  <c r="S1464" i="2"/>
  <c r="R1464" i="2"/>
  <c r="Q1464" i="2"/>
  <c r="P1464" i="2"/>
  <c r="O1464" i="2"/>
  <c r="N1464" i="2"/>
  <c r="L1464" i="2"/>
  <c r="K1464" i="2"/>
  <c r="J1464" i="2"/>
  <c r="K7088" i="2" s="1"/>
  <c r="I1464" i="2"/>
  <c r="L7088" i="2" s="1"/>
  <c r="G1464" i="2"/>
  <c r="T1463" i="2"/>
  <c r="S1463" i="2"/>
  <c r="R1463" i="2"/>
  <c r="Q1463" i="2"/>
  <c r="P1463" i="2"/>
  <c r="O1463" i="2"/>
  <c r="N1463" i="2"/>
  <c r="M1463" i="2"/>
  <c r="L1463" i="2"/>
  <c r="K1463" i="2"/>
  <c r="J1463" i="2"/>
  <c r="K8292" i="2" s="1"/>
  <c r="I1463" i="2"/>
  <c r="L8292" i="2" s="1"/>
  <c r="G1463" i="2"/>
  <c r="T1462" i="2"/>
  <c r="S1462" i="2"/>
  <c r="R1462" i="2"/>
  <c r="Q1462" i="2"/>
  <c r="P1462" i="2"/>
  <c r="O1462" i="2"/>
  <c r="N1462" i="2"/>
  <c r="M1462" i="2"/>
  <c r="L1462" i="2"/>
  <c r="K1462" i="2"/>
  <c r="J1462" i="2"/>
  <c r="K8095" i="2" s="1"/>
  <c r="I1462" i="2"/>
  <c r="L8095" i="2" s="1"/>
  <c r="G1462" i="2"/>
  <c r="T1461" i="2"/>
  <c r="S1461" i="2"/>
  <c r="R1461" i="2"/>
  <c r="Q1461" i="2"/>
  <c r="P1461" i="2"/>
  <c r="O1461" i="2"/>
  <c r="N1461" i="2"/>
  <c r="M1461" i="2"/>
  <c r="L1461" i="2"/>
  <c r="K1461" i="2"/>
  <c r="J1461" i="2"/>
  <c r="K6273" i="2" s="1"/>
  <c r="I1461" i="2"/>
  <c r="L6273" i="2" s="1"/>
  <c r="G1461" i="2"/>
  <c r="T1460" i="2"/>
  <c r="S1460" i="2"/>
  <c r="R1460" i="2"/>
  <c r="Q1460" i="2"/>
  <c r="P1460" i="2"/>
  <c r="O1460" i="2"/>
  <c r="N1460" i="2"/>
  <c r="M1460" i="2"/>
  <c r="L1460" i="2"/>
  <c r="K1460" i="2"/>
  <c r="J1460" i="2"/>
  <c r="K6200" i="2" s="1"/>
  <c r="M1315" i="2" s="1"/>
  <c r="I1460" i="2"/>
  <c r="L6200" i="2" s="1"/>
  <c r="G1460" i="2"/>
  <c r="T1459" i="2"/>
  <c r="S1459" i="2"/>
  <c r="R1459" i="2"/>
  <c r="Q1459" i="2"/>
  <c r="P1459" i="2"/>
  <c r="O1459" i="2"/>
  <c r="N1459" i="2"/>
  <c r="M1459" i="2"/>
  <c r="L1459" i="2"/>
  <c r="K1459" i="2"/>
  <c r="J1459" i="2"/>
  <c r="K6189" i="2" s="1"/>
  <c r="I1459" i="2"/>
  <c r="L6189" i="2" s="1"/>
  <c r="G1459" i="2"/>
  <c r="T1458" i="2"/>
  <c r="S1458" i="2"/>
  <c r="R1458" i="2"/>
  <c r="Q1458" i="2"/>
  <c r="P1458" i="2"/>
  <c r="O1458" i="2"/>
  <c r="N1458" i="2"/>
  <c r="M1458" i="2"/>
  <c r="L1458" i="2"/>
  <c r="M9511" i="2" s="1"/>
  <c r="K1458" i="2"/>
  <c r="J1458" i="2"/>
  <c r="K9511" i="2" s="1"/>
  <c r="I1458" i="2"/>
  <c r="L9511" i="2" s="1"/>
  <c r="G1458" i="2"/>
  <c r="T1457" i="2"/>
  <c r="S1457" i="2"/>
  <c r="R1457" i="2"/>
  <c r="Q1457" i="2"/>
  <c r="P1457" i="2"/>
  <c r="O1457" i="2"/>
  <c r="N1457" i="2"/>
  <c r="L1457" i="2"/>
  <c r="K1457" i="2"/>
  <c r="J1457" i="2"/>
  <c r="K6408" i="2" s="1"/>
  <c r="I1457" i="2"/>
  <c r="L6408" i="2" s="1"/>
  <c r="G1457" i="2"/>
  <c r="T1456" i="2"/>
  <c r="S1456" i="2"/>
  <c r="R1456" i="2"/>
  <c r="Q1456" i="2"/>
  <c r="P1456" i="2"/>
  <c r="O1456" i="2"/>
  <c r="N1456" i="2"/>
  <c r="L1456" i="2"/>
  <c r="K1456" i="2"/>
  <c r="J1456" i="2"/>
  <c r="K7593" i="2" s="1"/>
  <c r="I1456" i="2"/>
  <c r="L7593" i="2" s="1"/>
  <c r="G1456" i="2"/>
  <c r="T1455" i="2"/>
  <c r="S1455" i="2"/>
  <c r="R1455" i="2"/>
  <c r="Q1455" i="2"/>
  <c r="P1455" i="2"/>
  <c r="O1455" i="2"/>
  <c r="N1455" i="2"/>
  <c r="L1455" i="2"/>
  <c r="K1455" i="2"/>
  <c r="J1455" i="2"/>
  <c r="K7288" i="2" s="1"/>
  <c r="I1455" i="2"/>
  <c r="L7288" i="2" s="1"/>
  <c r="G1455" i="2"/>
  <c r="T1454" i="2"/>
  <c r="S1454" i="2"/>
  <c r="R1454" i="2"/>
  <c r="Q1454" i="2"/>
  <c r="P1454" i="2"/>
  <c r="O1454" i="2"/>
  <c r="N1454" i="2"/>
  <c r="L1454" i="2"/>
  <c r="K1454" i="2"/>
  <c r="J1454" i="2"/>
  <c r="K8644" i="2" s="1"/>
  <c r="I1454" i="2"/>
  <c r="L8644" i="2" s="1"/>
  <c r="G1454" i="2"/>
  <c r="T1453" i="2"/>
  <c r="S1453" i="2"/>
  <c r="R1453" i="2"/>
  <c r="Q1453" i="2"/>
  <c r="P1453" i="2"/>
  <c r="O1453" i="2"/>
  <c r="N1453" i="2"/>
  <c r="M1453" i="2"/>
  <c r="L1453" i="2"/>
  <c r="K1453" i="2"/>
  <c r="J1453" i="2"/>
  <c r="K7810" i="2" s="1"/>
  <c r="I1453" i="2"/>
  <c r="L7810" i="2" s="1"/>
  <c r="G1453" i="2"/>
  <c r="T1452" i="2"/>
  <c r="S1452" i="2"/>
  <c r="R1452" i="2"/>
  <c r="Q1452" i="2"/>
  <c r="P1452" i="2"/>
  <c r="O1452" i="2"/>
  <c r="N1452" i="2"/>
  <c r="L1452" i="2"/>
  <c r="K1452" i="2"/>
  <c r="J1452" i="2"/>
  <c r="K7056" i="2" s="1"/>
  <c r="M1395" i="2" s="1"/>
  <c r="I1452" i="2"/>
  <c r="L7056" i="2" s="1"/>
  <c r="G1452" i="2"/>
  <c r="T1451" i="2"/>
  <c r="S1451" i="2"/>
  <c r="R1451" i="2"/>
  <c r="Q1451" i="2"/>
  <c r="P1451" i="2"/>
  <c r="O1451" i="2"/>
  <c r="N1451" i="2"/>
  <c r="L1451" i="2"/>
  <c r="K1451" i="2"/>
  <c r="J1451" i="2"/>
  <c r="K8512" i="2" s="1"/>
  <c r="I1451" i="2"/>
  <c r="L8512" i="2" s="1"/>
  <c r="G1451" i="2"/>
  <c r="T1450" i="2"/>
  <c r="S1450" i="2"/>
  <c r="R1450" i="2"/>
  <c r="Q1450" i="2"/>
  <c r="P1450" i="2"/>
  <c r="O1450" i="2"/>
  <c r="N1450" i="2"/>
  <c r="L1450" i="2"/>
  <c r="K1450" i="2"/>
  <c r="J1450" i="2"/>
  <c r="K9360" i="2" s="1"/>
  <c r="I1450" i="2"/>
  <c r="L9360" i="2" s="1"/>
  <c r="G1450" i="2"/>
  <c r="T1449" i="2"/>
  <c r="S1449" i="2"/>
  <c r="R1449" i="2"/>
  <c r="Q1449" i="2"/>
  <c r="P1449" i="2"/>
  <c r="O1449" i="2"/>
  <c r="N1449" i="2"/>
  <c r="L1449" i="2"/>
  <c r="K1449" i="2"/>
  <c r="J1449" i="2"/>
  <c r="K7188" i="2" s="1"/>
  <c r="I1449" i="2"/>
  <c r="L7188" i="2" s="1"/>
  <c r="G1449" i="2"/>
  <c r="T1448" i="2"/>
  <c r="S1448" i="2"/>
  <c r="R1448" i="2"/>
  <c r="Q1448" i="2"/>
  <c r="P1448" i="2"/>
  <c r="O1448" i="2"/>
  <c r="N1448" i="2"/>
  <c r="M1448" i="2"/>
  <c r="L1448" i="2"/>
  <c r="K1448" i="2"/>
  <c r="J1448" i="2"/>
  <c r="K7993" i="2" s="1"/>
  <c r="I1448" i="2"/>
  <c r="L7993" i="2" s="1"/>
  <c r="G1448" i="2"/>
  <c r="T1447" i="2"/>
  <c r="S1447" i="2"/>
  <c r="R1447" i="2"/>
  <c r="Q1447" i="2"/>
  <c r="P1447" i="2"/>
  <c r="O1447" i="2"/>
  <c r="N1447" i="2"/>
  <c r="L1447" i="2"/>
  <c r="K1447" i="2"/>
  <c r="J1447" i="2"/>
  <c r="K6199" i="2" s="1"/>
  <c r="I1447" i="2"/>
  <c r="L6199" i="2" s="1"/>
  <c r="G1447" i="2"/>
  <c r="T1446" i="2"/>
  <c r="S1446" i="2"/>
  <c r="R1446" i="2"/>
  <c r="Q1446" i="2"/>
  <c r="P1446" i="2"/>
  <c r="O1446" i="2"/>
  <c r="N1446" i="2"/>
  <c r="M1446" i="2"/>
  <c r="L1446" i="2"/>
  <c r="K1446" i="2"/>
  <c r="J1446" i="2"/>
  <c r="K9498" i="2" s="1"/>
  <c r="I1446" i="2"/>
  <c r="L9498" i="2" s="1"/>
  <c r="G1446" i="2"/>
  <c r="T1445" i="2"/>
  <c r="S1445" i="2"/>
  <c r="R1445" i="2"/>
  <c r="Q1445" i="2"/>
  <c r="P1445" i="2"/>
  <c r="O1445" i="2"/>
  <c r="N1445" i="2"/>
  <c r="M1445" i="2"/>
  <c r="L1445" i="2"/>
  <c r="K1445" i="2"/>
  <c r="J1445" i="2"/>
  <c r="K9372" i="2" s="1"/>
  <c r="I1445" i="2"/>
  <c r="L9372" i="2" s="1"/>
  <c r="G1445" i="2"/>
  <c r="T1444" i="2"/>
  <c r="S1444" i="2"/>
  <c r="R1444" i="2"/>
  <c r="Q1444" i="2"/>
  <c r="P1444" i="2"/>
  <c r="O1444" i="2"/>
  <c r="N1444" i="2"/>
  <c r="M1444" i="2"/>
  <c r="L1444" i="2"/>
  <c r="K1444" i="2"/>
  <c r="J1444" i="2"/>
  <c r="K7040" i="2" s="1"/>
  <c r="I1444" i="2"/>
  <c r="L7040" i="2" s="1"/>
  <c r="G1444" i="2"/>
  <c r="T1443" i="2"/>
  <c r="S1443" i="2"/>
  <c r="R1443" i="2"/>
  <c r="Q1443" i="2"/>
  <c r="P1443" i="2"/>
  <c r="O1443" i="2"/>
  <c r="N1443" i="2"/>
  <c r="M1443" i="2"/>
  <c r="L1443" i="2"/>
  <c r="K1443" i="2"/>
  <c r="J1443" i="2"/>
  <c r="K8094" i="2" s="1"/>
  <c r="I1443" i="2"/>
  <c r="L8094" i="2" s="1"/>
  <c r="G1443" i="2"/>
  <c r="T1442" i="2"/>
  <c r="S1442" i="2"/>
  <c r="R1442" i="2"/>
  <c r="Q1442" i="2"/>
  <c r="P1442" i="2"/>
  <c r="O1442" i="2"/>
  <c r="N1442" i="2"/>
  <c r="L1442" i="2"/>
  <c r="K1442" i="2"/>
  <c r="J1442" i="2"/>
  <c r="K9284" i="2" s="1"/>
  <c r="I1442" i="2"/>
  <c r="L9284" i="2" s="1"/>
  <c r="G1442" i="2"/>
  <c r="T1441" i="2"/>
  <c r="S1441" i="2"/>
  <c r="R1441" i="2"/>
  <c r="Q1441" i="2"/>
  <c r="P1441" i="2"/>
  <c r="O1441" i="2"/>
  <c r="N1441" i="2"/>
  <c r="L1441" i="2"/>
  <c r="K1441" i="2"/>
  <c r="J1441" i="2"/>
  <c r="K9650" i="2" s="1"/>
  <c r="I1441" i="2"/>
  <c r="L9650" i="2" s="1"/>
  <c r="G1441" i="2"/>
  <c r="T1440" i="2"/>
  <c r="S1440" i="2"/>
  <c r="R1440" i="2"/>
  <c r="Q1440" i="2"/>
  <c r="P1440" i="2"/>
  <c r="O1440" i="2"/>
  <c r="N1440" i="2"/>
  <c r="M1440" i="2"/>
  <c r="L1440" i="2"/>
  <c r="K1440" i="2"/>
  <c r="J1440" i="2"/>
  <c r="K9008" i="2" s="1"/>
  <c r="M1344" i="2" s="1"/>
  <c r="I1440" i="2"/>
  <c r="L9008" i="2" s="1"/>
  <c r="G1440" i="2"/>
  <c r="T1439" i="2"/>
  <c r="S1439" i="2"/>
  <c r="R1439" i="2"/>
  <c r="Q1439" i="2"/>
  <c r="P1439" i="2"/>
  <c r="O1439" i="2"/>
  <c r="N1439" i="2"/>
  <c r="L1439" i="2"/>
  <c r="K1439" i="2"/>
  <c r="J1439" i="2"/>
  <c r="K7904" i="2" s="1"/>
  <c r="I1439" i="2"/>
  <c r="L7904" i="2" s="1"/>
  <c r="G1439" i="2"/>
  <c r="T1438" i="2"/>
  <c r="S1438" i="2"/>
  <c r="R1438" i="2"/>
  <c r="Q1438" i="2"/>
  <c r="P1438" i="2"/>
  <c r="O1438" i="2"/>
  <c r="N1438" i="2"/>
  <c r="M1438" i="2"/>
  <c r="L1438" i="2"/>
  <c r="K1438" i="2"/>
  <c r="J1438" i="2"/>
  <c r="K9158" i="2" s="1"/>
  <c r="I1438" i="2"/>
  <c r="L9158" i="2" s="1"/>
  <c r="G1438" i="2"/>
  <c r="T1437" i="2"/>
  <c r="S1437" i="2"/>
  <c r="R1437" i="2"/>
  <c r="Q1437" i="2"/>
  <c r="P1437" i="2"/>
  <c r="O1437" i="2"/>
  <c r="N1437" i="2"/>
  <c r="M1437" i="2"/>
  <c r="L1437" i="2"/>
  <c r="M8029" i="2" s="1"/>
  <c r="K1437" i="2"/>
  <c r="J1437" i="2"/>
  <c r="K8029" i="2" s="1"/>
  <c r="I1437" i="2"/>
  <c r="L8029" i="2" s="1"/>
  <c r="G1437" i="2"/>
  <c r="T1436" i="2"/>
  <c r="S1436" i="2"/>
  <c r="R1436" i="2"/>
  <c r="Q1436" i="2"/>
  <c r="P1436" i="2"/>
  <c r="O1436" i="2"/>
  <c r="N1436" i="2"/>
  <c r="M1436" i="2"/>
  <c r="L1436" i="2"/>
  <c r="K1436" i="2"/>
  <c r="J1436" i="2"/>
  <c r="K6407" i="2" s="1"/>
  <c r="I1436" i="2"/>
  <c r="L6407" i="2" s="1"/>
  <c r="G1436" i="2"/>
  <c r="T1435" i="2"/>
  <c r="S1435" i="2"/>
  <c r="R1435" i="2"/>
  <c r="Q1435" i="2"/>
  <c r="P1435" i="2"/>
  <c r="O1435" i="2"/>
  <c r="N1435" i="2"/>
  <c r="M1435" i="2"/>
  <c r="L1435" i="2"/>
  <c r="K1435" i="2"/>
  <c r="J1435" i="2"/>
  <c r="K9065" i="2" s="1"/>
  <c r="I1435" i="2"/>
  <c r="L9065" i="2" s="1"/>
  <c r="G1435" i="2"/>
  <c r="T1434" i="2"/>
  <c r="S1434" i="2"/>
  <c r="R1434" i="2"/>
  <c r="Q1434" i="2"/>
  <c r="P1434" i="2"/>
  <c r="O1434" i="2"/>
  <c r="N1434" i="2"/>
  <c r="M1434" i="2"/>
  <c r="L1434" i="2"/>
  <c r="K1434" i="2"/>
  <c r="J1434" i="2"/>
  <c r="K6978" i="2" s="1"/>
  <c r="I1434" i="2"/>
  <c r="L6978" i="2" s="1"/>
  <c r="G1434" i="2"/>
  <c r="T1433" i="2"/>
  <c r="S1433" i="2"/>
  <c r="R1433" i="2"/>
  <c r="Q1433" i="2"/>
  <c r="P1433" i="2"/>
  <c r="O1433" i="2"/>
  <c r="N1433" i="2"/>
  <c r="M1433" i="2"/>
  <c r="L1433" i="2"/>
  <c r="K1433" i="2"/>
  <c r="J1433" i="2"/>
  <c r="K6496" i="2" s="1"/>
  <c r="I1433" i="2"/>
  <c r="L6496" i="2" s="1"/>
  <c r="G1433" i="2"/>
  <c r="T1432" i="2"/>
  <c r="S1432" i="2"/>
  <c r="R1432" i="2"/>
  <c r="Q1432" i="2"/>
  <c r="P1432" i="2"/>
  <c r="O1432" i="2"/>
  <c r="N1432" i="2"/>
  <c r="M1432" i="2"/>
  <c r="L1432" i="2"/>
  <c r="K1432" i="2"/>
  <c r="J1432" i="2"/>
  <c r="K7263" i="2" s="1"/>
  <c r="M1229" i="2" s="1"/>
  <c r="I1432" i="2"/>
  <c r="L7263" i="2" s="1"/>
  <c r="G1432" i="2"/>
  <c r="T1431" i="2"/>
  <c r="S1431" i="2"/>
  <c r="R1431" i="2"/>
  <c r="Q1431" i="2"/>
  <c r="P1431" i="2"/>
  <c r="O1431" i="2"/>
  <c r="N1431" i="2"/>
  <c r="M1431" i="2"/>
  <c r="L1431" i="2"/>
  <c r="K1431" i="2"/>
  <c r="J1431" i="2"/>
  <c r="K7384" i="2" s="1"/>
  <c r="I1431" i="2"/>
  <c r="L7384" i="2" s="1"/>
  <c r="G1431" i="2"/>
  <c r="T1430" i="2"/>
  <c r="S1430" i="2"/>
  <c r="R1430" i="2"/>
  <c r="Q1430" i="2"/>
  <c r="P1430" i="2"/>
  <c r="O1430" i="2"/>
  <c r="N1430" i="2"/>
  <c r="L1430" i="2"/>
  <c r="K1430" i="2"/>
  <c r="J1430" i="2"/>
  <c r="K7383" i="2" s="1"/>
  <c r="I1430" i="2"/>
  <c r="L7383" i="2" s="1"/>
  <c r="G1430" i="2"/>
  <c r="T1429" i="2"/>
  <c r="S1429" i="2"/>
  <c r="R1429" i="2"/>
  <c r="Q1429" i="2"/>
  <c r="P1429" i="2"/>
  <c r="O1429" i="2"/>
  <c r="N1429" i="2"/>
  <c r="M1429" i="2"/>
  <c r="L1429" i="2"/>
  <c r="K1429" i="2"/>
  <c r="J1429" i="2"/>
  <c r="K9027" i="2" s="1"/>
  <c r="I1429" i="2"/>
  <c r="L9027" i="2" s="1"/>
  <c r="G1429" i="2"/>
  <c r="T1428" i="2"/>
  <c r="S1428" i="2"/>
  <c r="R1428" i="2"/>
  <c r="Q1428" i="2"/>
  <c r="P1428" i="2"/>
  <c r="O1428" i="2"/>
  <c r="N1428" i="2"/>
  <c r="M1428" i="2"/>
  <c r="L1428" i="2"/>
  <c r="K1428" i="2"/>
  <c r="J1428" i="2"/>
  <c r="K7769" i="2" s="1"/>
  <c r="I1428" i="2"/>
  <c r="L7769" i="2" s="1"/>
  <c r="G1428" i="2"/>
  <c r="T1427" i="2"/>
  <c r="S1427" i="2"/>
  <c r="R1427" i="2"/>
  <c r="Q1427" i="2"/>
  <c r="P1427" i="2"/>
  <c r="O1427" i="2"/>
  <c r="N1427" i="2"/>
  <c r="L1427" i="2"/>
  <c r="M8973" i="2" s="1"/>
  <c r="K1427" i="2"/>
  <c r="J1427" i="2"/>
  <c r="K8973" i="2" s="1"/>
  <c r="I1427" i="2"/>
  <c r="L8973" i="2" s="1"/>
  <c r="G1427" i="2"/>
  <c r="T1426" i="2"/>
  <c r="S1426" i="2"/>
  <c r="R1426" i="2"/>
  <c r="Q1426" i="2"/>
  <c r="P1426" i="2"/>
  <c r="O1426" i="2"/>
  <c r="N1426" i="2"/>
  <c r="L1426" i="2"/>
  <c r="K1426" i="2"/>
  <c r="J1426" i="2"/>
  <c r="K7556" i="2" s="1"/>
  <c r="I1426" i="2"/>
  <c r="L7556" i="2" s="1"/>
  <c r="G1426" i="2"/>
  <c r="T1425" i="2"/>
  <c r="S1425" i="2"/>
  <c r="R1425" i="2"/>
  <c r="Q1425" i="2"/>
  <c r="P1425" i="2"/>
  <c r="O1425" i="2"/>
  <c r="N1425" i="2"/>
  <c r="L1425" i="2"/>
  <c r="M6251" i="2" s="1"/>
  <c r="K1425" i="2"/>
  <c r="J1425" i="2"/>
  <c r="K6251" i="2" s="1"/>
  <c r="I1425" i="2"/>
  <c r="L6251" i="2" s="1"/>
  <c r="G1425" i="2"/>
  <c r="T1424" i="2"/>
  <c r="S1424" i="2"/>
  <c r="R1424" i="2"/>
  <c r="Q1424" i="2"/>
  <c r="P1424" i="2"/>
  <c r="O1424" i="2"/>
  <c r="N1424" i="2"/>
  <c r="M1424" i="2"/>
  <c r="L1424" i="2"/>
  <c r="K1424" i="2"/>
  <c r="J1424" i="2"/>
  <c r="K7262" i="2" s="1"/>
  <c r="I1424" i="2"/>
  <c r="L7262" i="2" s="1"/>
  <c r="G1424" i="2"/>
  <c r="T1423" i="2"/>
  <c r="S1423" i="2"/>
  <c r="R1423" i="2"/>
  <c r="Q1423" i="2"/>
  <c r="P1423" i="2"/>
  <c r="O1423" i="2"/>
  <c r="N1423" i="2"/>
  <c r="M1423" i="2"/>
  <c r="L1423" i="2"/>
  <c r="K1423" i="2"/>
  <c r="J1423" i="2"/>
  <c r="K6557" i="2" s="1"/>
  <c r="I1423" i="2"/>
  <c r="L6557" i="2" s="1"/>
  <c r="G1423" i="2"/>
  <c r="T1422" i="2"/>
  <c r="S1422" i="2"/>
  <c r="R1422" i="2"/>
  <c r="Q1422" i="2"/>
  <c r="P1422" i="2"/>
  <c r="O1422" i="2"/>
  <c r="N1422" i="2"/>
  <c r="M1422" i="2"/>
  <c r="L1422" i="2"/>
  <c r="K1422" i="2"/>
  <c r="J1422" i="2"/>
  <c r="K9403" i="2" s="1"/>
  <c r="I1422" i="2"/>
  <c r="L9403" i="2" s="1"/>
  <c r="G1422" i="2"/>
  <c r="T1421" i="2"/>
  <c r="S1421" i="2"/>
  <c r="R1421" i="2"/>
  <c r="Q1421" i="2"/>
  <c r="P1421" i="2"/>
  <c r="O1421" i="2"/>
  <c r="N1421" i="2"/>
  <c r="M1421" i="2"/>
  <c r="L1421" i="2"/>
  <c r="K1421" i="2"/>
  <c r="J1421" i="2"/>
  <c r="K8700" i="2" s="1"/>
  <c r="I1421" i="2"/>
  <c r="L8700" i="2" s="1"/>
  <c r="G1421" i="2"/>
  <c r="T1420" i="2"/>
  <c r="S1420" i="2"/>
  <c r="R1420" i="2"/>
  <c r="Q1420" i="2"/>
  <c r="P1420" i="2"/>
  <c r="O1420" i="2"/>
  <c r="N1420" i="2"/>
  <c r="M1420" i="2"/>
  <c r="L1420" i="2"/>
  <c r="K1420" i="2"/>
  <c r="J1420" i="2"/>
  <c r="K7374" i="2" s="1"/>
  <c r="I1420" i="2"/>
  <c r="L7374" i="2" s="1"/>
  <c r="G1420" i="2"/>
  <c r="T1419" i="2"/>
  <c r="S1419" i="2"/>
  <c r="R1419" i="2"/>
  <c r="Q1419" i="2"/>
  <c r="P1419" i="2"/>
  <c r="O1419" i="2"/>
  <c r="N1419" i="2"/>
  <c r="M1419" i="2"/>
  <c r="L1419" i="2"/>
  <c r="K1419" i="2"/>
  <c r="J1419" i="2"/>
  <c r="K6440" i="2" s="1"/>
  <c r="I1419" i="2"/>
  <c r="L6440" i="2" s="1"/>
  <c r="G1419" i="2"/>
  <c r="T1418" i="2"/>
  <c r="S1418" i="2"/>
  <c r="R1418" i="2"/>
  <c r="Q1418" i="2"/>
  <c r="P1418" i="2"/>
  <c r="O1418" i="2"/>
  <c r="N1418" i="2"/>
  <c r="M1418" i="2"/>
  <c r="L1418" i="2"/>
  <c r="K1418" i="2"/>
  <c r="J1418" i="2"/>
  <c r="K8833" i="2" s="1"/>
  <c r="I1418" i="2"/>
  <c r="L8833" i="2" s="1"/>
  <c r="G1418" i="2"/>
  <c r="T1417" i="2"/>
  <c r="S1417" i="2"/>
  <c r="R1417" i="2"/>
  <c r="Q1417" i="2"/>
  <c r="P1417" i="2"/>
  <c r="O1417" i="2"/>
  <c r="N1417" i="2"/>
  <c r="M1417" i="2"/>
  <c r="L1417" i="2"/>
  <c r="M7373" i="2" s="1"/>
  <c r="K1417" i="2"/>
  <c r="J1417" i="2"/>
  <c r="K7373" i="2" s="1"/>
  <c r="I1417" i="2"/>
  <c r="L7373" i="2" s="1"/>
  <c r="G1417" i="2"/>
  <c r="T1416" i="2"/>
  <c r="S1416" i="2"/>
  <c r="R1416" i="2"/>
  <c r="Q1416" i="2"/>
  <c r="P1416" i="2"/>
  <c r="O1416" i="2"/>
  <c r="N1416" i="2"/>
  <c r="M1416" i="2"/>
  <c r="L1416" i="2"/>
  <c r="K1416" i="2"/>
  <c r="J1416" i="2"/>
  <c r="K9536" i="2" s="1"/>
  <c r="I1416" i="2"/>
  <c r="L9536" i="2" s="1"/>
  <c r="G1416" i="2"/>
  <c r="T1415" i="2"/>
  <c r="S1415" i="2"/>
  <c r="R1415" i="2"/>
  <c r="Q1415" i="2"/>
  <c r="P1415" i="2"/>
  <c r="O1415" i="2"/>
  <c r="N1415" i="2"/>
  <c r="L1415" i="2"/>
  <c r="K1415" i="2"/>
  <c r="J1415" i="2"/>
  <c r="K6037" i="2" s="1"/>
  <c r="I1415" i="2"/>
  <c r="L6037" i="2" s="1"/>
  <c r="G1415" i="2"/>
  <c r="T1414" i="2"/>
  <c r="S1414" i="2"/>
  <c r="R1414" i="2"/>
  <c r="Q1414" i="2"/>
  <c r="P1414" i="2"/>
  <c r="O1414" i="2"/>
  <c r="N1414" i="2"/>
  <c r="M1414" i="2"/>
  <c r="L1414" i="2"/>
  <c r="K1414" i="2"/>
  <c r="J1414" i="2"/>
  <c r="K6092" i="2" s="1"/>
  <c r="I1414" i="2"/>
  <c r="L6092" i="2" s="1"/>
  <c r="G1414" i="2"/>
  <c r="T1413" i="2"/>
  <c r="S1413" i="2"/>
  <c r="R1413" i="2"/>
  <c r="Q1413" i="2"/>
  <c r="P1413" i="2"/>
  <c r="O1413" i="2"/>
  <c r="N1413" i="2"/>
  <c r="M1413" i="2"/>
  <c r="L1413" i="2"/>
  <c r="K1413" i="2"/>
  <c r="J1413" i="2"/>
  <c r="K7919" i="2" s="1"/>
  <c r="I1413" i="2"/>
  <c r="L7919" i="2" s="1"/>
  <c r="G1413" i="2"/>
  <c r="T1412" i="2"/>
  <c r="S1412" i="2"/>
  <c r="R1412" i="2"/>
  <c r="Q1412" i="2"/>
  <c r="P1412" i="2"/>
  <c r="O1412" i="2"/>
  <c r="N1412" i="2"/>
  <c r="M1412" i="2"/>
  <c r="L1412" i="2"/>
  <c r="K1412" i="2"/>
  <c r="J1412" i="2"/>
  <c r="K7635" i="2" s="1"/>
  <c r="I1412" i="2"/>
  <c r="L7635" i="2" s="1"/>
  <c r="M1291" i="2" s="1"/>
  <c r="G1412" i="2"/>
  <c r="T1411" i="2"/>
  <c r="S1411" i="2"/>
  <c r="R1411" i="2"/>
  <c r="Q1411" i="2"/>
  <c r="P1411" i="2"/>
  <c r="O1411" i="2"/>
  <c r="N1411" i="2"/>
  <c r="M1411" i="2"/>
  <c r="L1411" i="2"/>
  <c r="K1411" i="2"/>
  <c r="J1411" i="2"/>
  <c r="K8080" i="2" s="1"/>
  <c r="I1411" i="2"/>
  <c r="L8080" i="2" s="1"/>
  <c r="G1411" i="2"/>
  <c r="T1410" i="2"/>
  <c r="S1410" i="2"/>
  <c r="R1410" i="2"/>
  <c r="Q1410" i="2"/>
  <c r="P1410" i="2"/>
  <c r="O1410" i="2"/>
  <c r="N1410" i="2"/>
  <c r="L1410" i="2"/>
  <c r="K1410" i="2"/>
  <c r="J1410" i="2"/>
  <c r="K7004" i="2" s="1"/>
  <c r="I1410" i="2"/>
  <c r="L7004" i="2" s="1"/>
  <c r="G1410" i="2"/>
  <c r="T1409" i="2"/>
  <c r="S1409" i="2"/>
  <c r="R1409" i="2"/>
  <c r="Q1409" i="2"/>
  <c r="P1409" i="2"/>
  <c r="O1409" i="2"/>
  <c r="N1409" i="2"/>
  <c r="M1409" i="2"/>
  <c r="L1409" i="2"/>
  <c r="K1409" i="2"/>
  <c r="J1409" i="2"/>
  <c r="K7527" i="2" s="1"/>
  <c r="I1409" i="2"/>
  <c r="L7527" i="2" s="1"/>
  <c r="G1409" i="2"/>
  <c r="T1408" i="2"/>
  <c r="S1408" i="2"/>
  <c r="R1408" i="2"/>
  <c r="Q1408" i="2"/>
  <c r="P1408" i="2"/>
  <c r="O1408" i="2"/>
  <c r="N1408" i="2"/>
  <c r="M1408" i="2"/>
  <c r="L1408" i="2"/>
  <c r="K1408" i="2"/>
  <c r="J1408" i="2"/>
  <c r="K8291" i="2" s="1"/>
  <c r="I1408" i="2"/>
  <c r="L8291" i="2" s="1"/>
  <c r="G1408" i="2"/>
  <c r="T1407" i="2"/>
  <c r="S1407" i="2"/>
  <c r="R1407" i="2"/>
  <c r="Q1407" i="2"/>
  <c r="P1407" i="2"/>
  <c r="O1407" i="2"/>
  <c r="N1407" i="2"/>
  <c r="L1407" i="2"/>
  <c r="K1407" i="2"/>
  <c r="J1407" i="2"/>
  <c r="K8205" i="2" s="1"/>
  <c r="I1407" i="2"/>
  <c r="L8205" i="2" s="1"/>
  <c r="G1407" i="2"/>
  <c r="T1406" i="2"/>
  <c r="S1406" i="2"/>
  <c r="R1406" i="2"/>
  <c r="Q1406" i="2"/>
  <c r="P1406" i="2"/>
  <c r="O1406" i="2"/>
  <c r="N1406" i="2"/>
  <c r="M1406" i="2"/>
  <c r="L1406" i="2"/>
  <c r="K1406" i="2"/>
  <c r="J1406" i="2"/>
  <c r="K8661" i="2" s="1"/>
  <c r="I1406" i="2"/>
  <c r="L8661" i="2" s="1"/>
  <c r="G1406" i="2"/>
  <c r="T1405" i="2"/>
  <c r="S1405" i="2"/>
  <c r="R1405" i="2"/>
  <c r="Q1405" i="2"/>
  <c r="P1405" i="2"/>
  <c r="O1405" i="2"/>
  <c r="N1405" i="2"/>
  <c r="M1405" i="2"/>
  <c r="L1405" i="2"/>
  <c r="K1405" i="2"/>
  <c r="J1405" i="2"/>
  <c r="K7208" i="2" s="1"/>
  <c r="I1405" i="2"/>
  <c r="L7208" i="2" s="1"/>
  <c r="G1405" i="2"/>
  <c r="T1404" i="2"/>
  <c r="S1404" i="2"/>
  <c r="R1404" i="2"/>
  <c r="Q1404" i="2"/>
  <c r="P1404" i="2"/>
  <c r="O1404" i="2"/>
  <c r="N1404" i="2"/>
  <c r="L1404" i="2"/>
  <c r="K1404" i="2"/>
  <c r="J1404" i="2"/>
  <c r="K6644" i="2" s="1"/>
  <c r="I1404" i="2"/>
  <c r="L6644" i="2" s="1"/>
  <c r="G1404" i="2"/>
  <c r="T1403" i="2"/>
  <c r="S1403" i="2"/>
  <c r="R1403" i="2"/>
  <c r="Q1403" i="2"/>
  <c r="P1403" i="2"/>
  <c r="O1403" i="2"/>
  <c r="N1403" i="2"/>
  <c r="M1403" i="2"/>
  <c r="L1403" i="2"/>
  <c r="K1403" i="2"/>
  <c r="J1403" i="2"/>
  <c r="K6357" i="2" s="1"/>
  <c r="I1403" i="2"/>
  <c r="L6357" i="2" s="1"/>
  <c r="G1403" i="2"/>
  <c r="T1402" i="2"/>
  <c r="S1402" i="2"/>
  <c r="R1402" i="2"/>
  <c r="Q1402" i="2"/>
  <c r="P1402" i="2"/>
  <c r="O1402" i="2"/>
  <c r="N1402" i="2"/>
  <c r="M1402" i="2"/>
  <c r="L1402" i="2"/>
  <c r="K1402" i="2"/>
  <c r="J1402" i="2"/>
  <c r="K9430" i="2" s="1"/>
  <c r="I1402" i="2"/>
  <c r="L9430" i="2" s="1"/>
  <c r="G1402" i="2"/>
  <c r="T1401" i="2"/>
  <c r="S1401" i="2"/>
  <c r="R1401" i="2"/>
  <c r="Q1401" i="2"/>
  <c r="P1401" i="2"/>
  <c r="O1401" i="2"/>
  <c r="N1401" i="2"/>
  <c r="M1401" i="2"/>
  <c r="L1401" i="2"/>
  <c r="K1401" i="2"/>
  <c r="J1401" i="2"/>
  <c r="K8040" i="2" s="1"/>
  <c r="I1401" i="2"/>
  <c r="L8040" i="2" s="1"/>
  <c r="G1401" i="2"/>
  <c r="T1400" i="2"/>
  <c r="S1400" i="2"/>
  <c r="R1400" i="2"/>
  <c r="Q1400" i="2"/>
  <c r="P1400" i="2"/>
  <c r="O1400" i="2"/>
  <c r="N1400" i="2"/>
  <c r="L1400" i="2"/>
  <c r="K1400" i="2"/>
  <c r="J1400" i="2"/>
  <c r="K7463" i="2" s="1"/>
  <c r="I1400" i="2"/>
  <c r="L7463" i="2" s="1"/>
  <c r="G1400" i="2"/>
  <c r="T1399" i="2"/>
  <c r="S1399" i="2"/>
  <c r="R1399" i="2"/>
  <c r="Q1399" i="2"/>
  <c r="P1399" i="2"/>
  <c r="O1399" i="2"/>
  <c r="N1399" i="2"/>
  <c r="M1399" i="2"/>
  <c r="L1399" i="2"/>
  <c r="K1399" i="2"/>
  <c r="J1399" i="2"/>
  <c r="K8151" i="2" s="1"/>
  <c r="I1399" i="2"/>
  <c r="L8151" i="2" s="1"/>
  <c r="G1399" i="2"/>
  <c r="T1398" i="2"/>
  <c r="S1398" i="2"/>
  <c r="R1398" i="2"/>
  <c r="Q1398" i="2"/>
  <c r="P1398" i="2"/>
  <c r="O1398" i="2"/>
  <c r="N1398" i="2"/>
  <c r="M1398" i="2"/>
  <c r="L1398" i="2"/>
  <c r="K1398" i="2"/>
  <c r="J1398" i="2"/>
  <c r="K8972" i="2" s="1"/>
  <c r="I1398" i="2"/>
  <c r="L8972" i="2" s="1"/>
  <c r="G1398" i="2"/>
  <c r="T1397" i="2"/>
  <c r="S1397" i="2"/>
  <c r="R1397" i="2"/>
  <c r="Q1397" i="2"/>
  <c r="P1397" i="2"/>
  <c r="O1397" i="2"/>
  <c r="N1397" i="2"/>
  <c r="M1397" i="2"/>
  <c r="L1397" i="2"/>
  <c r="K1397" i="2"/>
  <c r="J1397" i="2"/>
  <c r="K8863" i="2" s="1"/>
  <c r="I1397" i="2"/>
  <c r="L8863" i="2" s="1"/>
  <c r="G1397" i="2"/>
  <c r="T1396" i="2"/>
  <c r="S1396" i="2"/>
  <c r="R1396" i="2"/>
  <c r="Q1396" i="2"/>
  <c r="P1396" i="2"/>
  <c r="O1396" i="2"/>
  <c r="N1396" i="2"/>
  <c r="L1396" i="2"/>
  <c r="K1396" i="2"/>
  <c r="J1396" i="2"/>
  <c r="K6977" i="2" s="1"/>
  <c r="I1396" i="2"/>
  <c r="L6977" i="2" s="1"/>
  <c r="G1396" i="2"/>
  <c r="T1395" i="2"/>
  <c r="S1395" i="2"/>
  <c r="R1395" i="2"/>
  <c r="Q1395" i="2"/>
  <c r="P1395" i="2"/>
  <c r="O1395" i="2"/>
  <c r="N1395" i="2"/>
  <c r="L1395" i="2"/>
  <c r="K1395" i="2"/>
  <c r="J1395" i="2"/>
  <c r="K9598" i="2" s="1"/>
  <c r="I1395" i="2"/>
  <c r="L9598" i="2" s="1"/>
  <c r="G1395" i="2"/>
  <c r="T1394" i="2"/>
  <c r="S1394" i="2"/>
  <c r="R1394" i="2"/>
  <c r="Q1394" i="2"/>
  <c r="P1394" i="2"/>
  <c r="O1394" i="2"/>
  <c r="N1394" i="2"/>
  <c r="M1394" i="2"/>
  <c r="L1394" i="2"/>
  <c r="K1394" i="2"/>
  <c r="J1394" i="2"/>
  <c r="K6633" i="2" s="1"/>
  <c r="I1394" i="2"/>
  <c r="L6633" i="2" s="1"/>
  <c r="G1394" i="2"/>
  <c r="T1393" i="2"/>
  <c r="S1393" i="2"/>
  <c r="R1393" i="2"/>
  <c r="Q1393" i="2"/>
  <c r="P1393" i="2"/>
  <c r="O1393" i="2"/>
  <c r="N1393" i="2"/>
  <c r="M1393" i="2"/>
  <c r="L1393" i="2"/>
  <c r="K1393" i="2"/>
  <c r="J1393" i="2"/>
  <c r="K8743" i="2" s="1"/>
  <c r="I1393" i="2"/>
  <c r="L8743" i="2" s="1"/>
  <c r="G1393" i="2"/>
  <c r="T1392" i="2"/>
  <c r="S1392" i="2"/>
  <c r="R1392" i="2"/>
  <c r="Q1392" i="2"/>
  <c r="P1392" i="2"/>
  <c r="O1392" i="2"/>
  <c r="N1392" i="2"/>
  <c r="L1392" i="2"/>
  <c r="K1392" i="2"/>
  <c r="J1392" i="2"/>
  <c r="K8365" i="2" s="1"/>
  <c r="I1392" i="2"/>
  <c r="L8365" i="2" s="1"/>
  <c r="G1392" i="2"/>
  <c r="T1391" i="2"/>
  <c r="S1391" i="2"/>
  <c r="R1391" i="2"/>
  <c r="Q1391" i="2"/>
  <c r="P1391" i="2"/>
  <c r="O1391" i="2"/>
  <c r="N1391" i="2"/>
  <c r="M1391" i="2"/>
  <c r="L1391" i="2"/>
  <c r="K1391" i="2"/>
  <c r="J1391" i="2"/>
  <c r="K6371" i="2" s="1"/>
  <c r="I1391" i="2"/>
  <c r="L6371" i="2" s="1"/>
  <c r="G1391" i="2"/>
  <c r="T1390" i="2"/>
  <c r="S1390" i="2"/>
  <c r="R1390" i="2"/>
  <c r="Q1390" i="2"/>
  <c r="P1390" i="2"/>
  <c r="O1390" i="2"/>
  <c r="N1390" i="2"/>
  <c r="M1390" i="2"/>
  <c r="L1390" i="2"/>
  <c r="K1390" i="2"/>
  <c r="J1390" i="2"/>
  <c r="K8395" i="2" s="1"/>
  <c r="I1390" i="2"/>
  <c r="L8395" i="2" s="1"/>
  <c r="M404" i="2" s="1"/>
  <c r="G1390" i="2"/>
  <c r="T1389" i="2"/>
  <c r="S1389" i="2"/>
  <c r="R1389" i="2"/>
  <c r="Q1389" i="2"/>
  <c r="P1389" i="2"/>
  <c r="O1389" i="2"/>
  <c r="N1389" i="2"/>
  <c r="M1389" i="2"/>
  <c r="L1389" i="2"/>
  <c r="K1389" i="2"/>
  <c r="J1389" i="2"/>
  <c r="K6062" i="2" s="1"/>
  <c r="I1389" i="2"/>
  <c r="L6062" i="2" s="1"/>
  <c r="G1389" i="2"/>
  <c r="T1388" i="2"/>
  <c r="S1388" i="2"/>
  <c r="R1388" i="2"/>
  <c r="Q1388" i="2"/>
  <c r="P1388" i="2"/>
  <c r="O1388" i="2"/>
  <c r="N1388" i="2"/>
  <c r="M1388" i="2"/>
  <c r="L1388" i="2"/>
  <c r="K1388" i="2"/>
  <c r="J1388" i="2"/>
  <c r="K9585" i="2" s="1"/>
  <c r="I1388" i="2"/>
  <c r="L9585" i="2" s="1"/>
  <c r="G1388" i="2"/>
  <c r="T1387" i="2"/>
  <c r="S1387" i="2"/>
  <c r="R1387" i="2"/>
  <c r="Q1387" i="2"/>
  <c r="P1387" i="2"/>
  <c r="O1387" i="2"/>
  <c r="N1387" i="2"/>
  <c r="M1387" i="2"/>
  <c r="L1387" i="2"/>
  <c r="K1387" i="2"/>
  <c r="J1387" i="2"/>
  <c r="K8617" i="2" s="1"/>
  <c r="I1387" i="2"/>
  <c r="L8617" i="2" s="1"/>
  <c r="G1387" i="2"/>
  <c r="T1386" i="2"/>
  <c r="S1386" i="2"/>
  <c r="R1386" i="2"/>
  <c r="Q1386" i="2"/>
  <c r="P1386" i="2"/>
  <c r="O1386" i="2"/>
  <c r="N1386" i="2"/>
  <c r="M1386" i="2"/>
  <c r="L1386" i="2"/>
  <c r="K1386" i="2"/>
  <c r="J1386" i="2"/>
  <c r="K8990" i="2" s="1"/>
  <c r="I1386" i="2"/>
  <c r="L8990" i="2" s="1"/>
  <c r="G1386" i="2"/>
  <c r="T1385" i="2"/>
  <c r="S1385" i="2"/>
  <c r="R1385" i="2"/>
  <c r="Q1385" i="2"/>
  <c r="P1385" i="2"/>
  <c r="O1385" i="2"/>
  <c r="N1385" i="2"/>
  <c r="M1385" i="2"/>
  <c r="L1385" i="2"/>
  <c r="M7222" i="2" s="1"/>
  <c r="K1385" i="2"/>
  <c r="J1385" i="2"/>
  <c r="K7222" i="2" s="1"/>
  <c r="I1385" i="2"/>
  <c r="L7222" i="2" s="1"/>
  <c r="G1385" i="2"/>
  <c r="T1384" i="2"/>
  <c r="S1384" i="2"/>
  <c r="R1384" i="2"/>
  <c r="Q1384" i="2"/>
  <c r="P1384" i="2"/>
  <c r="O1384" i="2"/>
  <c r="N1384" i="2"/>
  <c r="M1384" i="2"/>
  <c r="L1384" i="2"/>
  <c r="K1384" i="2"/>
  <c r="J1384" i="2"/>
  <c r="K6576" i="2" s="1"/>
  <c r="I1384" i="2"/>
  <c r="L6576" i="2" s="1"/>
  <c r="G1384" i="2"/>
  <c r="T1383" i="2"/>
  <c r="S1383" i="2"/>
  <c r="R1383" i="2"/>
  <c r="Q1383" i="2"/>
  <c r="P1383" i="2"/>
  <c r="O1383" i="2"/>
  <c r="N1383" i="2"/>
  <c r="M1383" i="2"/>
  <c r="L1383" i="2"/>
  <c r="K1383" i="2"/>
  <c r="J1383" i="2"/>
  <c r="K8933" i="2" s="1"/>
  <c r="I1383" i="2"/>
  <c r="L8933" i="2" s="1"/>
  <c r="G1383" i="2"/>
  <c r="T1382" i="2"/>
  <c r="S1382" i="2"/>
  <c r="R1382" i="2"/>
  <c r="Q1382" i="2"/>
  <c r="P1382" i="2"/>
  <c r="O1382" i="2"/>
  <c r="N1382" i="2"/>
  <c r="M1382" i="2"/>
  <c r="L1382" i="2"/>
  <c r="K1382" i="2"/>
  <c r="J1382" i="2"/>
  <c r="K7932" i="2" s="1"/>
  <c r="I1382" i="2"/>
  <c r="L7932" i="2" s="1"/>
  <c r="G1382" i="2"/>
  <c r="T1381" i="2"/>
  <c r="S1381" i="2"/>
  <c r="R1381" i="2"/>
  <c r="Q1381" i="2"/>
  <c r="P1381" i="2"/>
  <c r="O1381" i="2"/>
  <c r="N1381" i="2"/>
  <c r="M1381" i="2"/>
  <c r="L1381" i="2"/>
  <c r="K1381" i="2"/>
  <c r="J1381" i="2"/>
  <c r="K5984" i="2" s="1"/>
  <c r="I1381" i="2"/>
  <c r="L5984" i="2" s="1"/>
  <c r="G1381" i="2"/>
  <c r="T1380" i="2"/>
  <c r="S1380" i="2"/>
  <c r="R1380" i="2"/>
  <c r="Q1380" i="2"/>
  <c r="P1380" i="2"/>
  <c r="O1380" i="2"/>
  <c r="N1380" i="2"/>
  <c r="L1380" i="2"/>
  <c r="K1380" i="2"/>
  <c r="J1380" i="2"/>
  <c r="K6677" i="2" s="1"/>
  <c r="I1380" i="2"/>
  <c r="L6677" i="2" s="1"/>
  <c r="G1380" i="2"/>
  <c r="T1379" i="2"/>
  <c r="S1379" i="2"/>
  <c r="R1379" i="2"/>
  <c r="Q1379" i="2"/>
  <c r="P1379" i="2"/>
  <c r="O1379" i="2"/>
  <c r="N1379" i="2"/>
  <c r="L1379" i="2"/>
  <c r="K1379" i="2"/>
  <c r="J1379" i="2"/>
  <c r="K6934" i="2" s="1"/>
  <c r="I1379" i="2"/>
  <c r="L6934" i="2" s="1"/>
  <c r="G1379" i="2"/>
  <c r="T1378" i="2"/>
  <c r="S1378" i="2"/>
  <c r="R1378" i="2"/>
  <c r="Q1378" i="2"/>
  <c r="P1378" i="2"/>
  <c r="O1378" i="2"/>
  <c r="N1378" i="2"/>
  <c r="L1378" i="2"/>
  <c r="M7482" i="2" s="1"/>
  <c r="K1378" i="2"/>
  <c r="J1378" i="2"/>
  <c r="K7482" i="2" s="1"/>
  <c r="I1378" i="2"/>
  <c r="L7482" i="2" s="1"/>
  <c r="G1378" i="2"/>
  <c r="T1377" i="2"/>
  <c r="S1377" i="2"/>
  <c r="R1377" i="2"/>
  <c r="Q1377" i="2"/>
  <c r="P1377" i="2"/>
  <c r="O1377" i="2"/>
  <c r="N1377" i="2"/>
  <c r="L1377" i="2"/>
  <c r="K1377" i="2"/>
  <c r="J1377" i="2"/>
  <c r="K7462" i="2" s="1"/>
  <c r="I1377" i="2"/>
  <c r="L7462" i="2" s="1"/>
  <c r="G1377" i="2"/>
  <c r="T1376" i="2"/>
  <c r="S1376" i="2"/>
  <c r="R1376" i="2"/>
  <c r="Q1376" i="2"/>
  <c r="P1376" i="2"/>
  <c r="O1376" i="2"/>
  <c r="N1376" i="2"/>
  <c r="M1376" i="2"/>
  <c r="L1376" i="2"/>
  <c r="K1376" i="2"/>
  <c r="J1376" i="2"/>
  <c r="K9347" i="2" s="1"/>
  <c r="I1376" i="2"/>
  <c r="L9347" i="2" s="1"/>
  <c r="M1624" i="2" s="1"/>
  <c r="G1376" i="2"/>
  <c r="T1375" i="2"/>
  <c r="S1375" i="2"/>
  <c r="R1375" i="2"/>
  <c r="Q1375" i="2"/>
  <c r="P1375" i="2"/>
  <c r="O1375" i="2"/>
  <c r="N1375" i="2"/>
  <c r="M1375" i="2"/>
  <c r="L1375" i="2"/>
  <c r="K1375" i="2"/>
  <c r="J1375" i="2"/>
  <c r="K9535" i="2" s="1"/>
  <c r="I1375" i="2"/>
  <c r="L9535" i="2" s="1"/>
  <c r="G1375" i="2"/>
  <c r="T1374" i="2"/>
  <c r="S1374" i="2"/>
  <c r="R1374" i="2"/>
  <c r="Q1374" i="2"/>
  <c r="P1374" i="2"/>
  <c r="O1374" i="2"/>
  <c r="N1374" i="2"/>
  <c r="M1374" i="2"/>
  <c r="L1374" i="2"/>
  <c r="K1374" i="2"/>
  <c r="J1374" i="2"/>
  <c r="K6333" i="2" s="1"/>
  <c r="I1374" i="2"/>
  <c r="L6333" i="2" s="1"/>
  <c r="G1374" i="2"/>
  <c r="T1373" i="2"/>
  <c r="S1373" i="2"/>
  <c r="R1373" i="2"/>
  <c r="Q1373" i="2"/>
  <c r="P1373" i="2"/>
  <c r="O1373" i="2"/>
  <c r="N1373" i="2"/>
  <c r="M1373" i="2"/>
  <c r="L1373" i="2"/>
  <c r="K1373" i="2"/>
  <c r="J1373" i="2"/>
  <c r="K8742" i="2" s="1"/>
  <c r="I1373" i="2"/>
  <c r="L8742" i="2" s="1"/>
  <c r="G1373" i="2"/>
  <c r="T1372" i="2"/>
  <c r="S1372" i="2"/>
  <c r="R1372" i="2"/>
  <c r="Q1372" i="2"/>
  <c r="P1372" i="2"/>
  <c r="O1372" i="2"/>
  <c r="N1372" i="2"/>
  <c r="M1372" i="2"/>
  <c r="L1372" i="2"/>
  <c r="K1372" i="2"/>
  <c r="J1372" i="2"/>
  <c r="K9064" i="2" s="1"/>
  <c r="I1372" i="2"/>
  <c r="L9064" i="2" s="1"/>
  <c r="G1372" i="2"/>
  <c r="T1371" i="2"/>
  <c r="S1371" i="2"/>
  <c r="R1371" i="2"/>
  <c r="Q1371" i="2"/>
  <c r="P1371" i="2"/>
  <c r="O1371" i="2"/>
  <c r="N1371" i="2"/>
  <c r="M1371" i="2"/>
  <c r="L1371" i="2"/>
  <c r="K1371" i="2"/>
  <c r="J1371" i="2"/>
  <c r="K6523" i="2" s="1"/>
  <c r="I1371" i="2"/>
  <c r="L6523" i="2" s="1"/>
  <c r="G1371" i="2"/>
  <c r="T1370" i="2"/>
  <c r="S1370" i="2"/>
  <c r="R1370" i="2"/>
  <c r="Q1370" i="2"/>
  <c r="P1370" i="2"/>
  <c r="O1370" i="2"/>
  <c r="N1370" i="2"/>
  <c r="L1370" i="2"/>
  <c r="K1370" i="2"/>
  <c r="J1370" i="2"/>
  <c r="K9485" i="2" s="1"/>
  <c r="I1370" i="2"/>
  <c r="L9485" i="2" s="1"/>
  <c r="G1370" i="2"/>
  <c r="T1369" i="2"/>
  <c r="S1369" i="2"/>
  <c r="R1369" i="2"/>
  <c r="Q1369" i="2"/>
  <c r="P1369" i="2"/>
  <c r="O1369" i="2"/>
  <c r="N1369" i="2"/>
  <c r="L1369" i="2"/>
  <c r="K1369" i="2"/>
  <c r="J1369" i="2"/>
  <c r="K7823" i="2" s="1"/>
  <c r="I1369" i="2"/>
  <c r="L7823" i="2" s="1"/>
  <c r="G1369" i="2"/>
  <c r="T1368" i="2"/>
  <c r="S1368" i="2"/>
  <c r="R1368" i="2"/>
  <c r="Q1368" i="2"/>
  <c r="P1368" i="2"/>
  <c r="O1368" i="2"/>
  <c r="N1368" i="2"/>
  <c r="M1368" i="2"/>
  <c r="L1368" i="2"/>
  <c r="K1368" i="2"/>
  <c r="J1368" i="2"/>
  <c r="K8425" i="2" s="1"/>
  <c r="I1368" i="2"/>
  <c r="L8425" i="2" s="1"/>
  <c r="G1368" i="2"/>
  <c r="T1367" i="2"/>
  <c r="S1367" i="2"/>
  <c r="R1367" i="2"/>
  <c r="Q1367" i="2"/>
  <c r="P1367" i="2"/>
  <c r="O1367" i="2"/>
  <c r="N1367" i="2"/>
  <c r="M1367" i="2"/>
  <c r="L1367" i="2"/>
  <c r="K1367" i="2"/>
  <c r="J1367" i="2"/>
  <c r="K6322" i="2" s="1"/>
  <c r="I1367" i="2"/>
  <c r="L6322" i="2" s="1"/>
  <c r="G1367" i="2"/>
  <c r="T1366" i="2"/>
  <c r="S1366" i="2"/>
  <c r="R1366" i="2"/>
  <c r="Q1366" i="2"/>
  <c r="P1366" i="2"/>
  <c r="O1366" i="2"/>
  <c r="N1366" i="2"/>
  <c r="L1366" i="2"/>
  <c r="K1366" i="2"/>
  <c r="J1366" i="2"/>
  <c r="K6727" i="2" s="1"/>
  <c r="I1366" i="2"/>
  <c r="L6727" i="2" s="1"/>
  <c r="G1366" i="2"/>
  <c r="T1365" i="2"/>
  <c r="S1365" i="2"/>
  <c r="R1365" i="2"/>
  <c r="Q1365" i="2"/>
  <c r="P1365" i="2"/>
  <c r="O1365" i="2"/>
  <c r="N1365" i="2"/>
  <c r="L1365" i="2"/>
  <c r="K1365" i="2"/>
  <c r="J1365" i="2"/>
  <c r="K8699" i="2" s="1"/>
  <c r="I1365" i="2"/>
  <c r="L8699" i="2" s="1"/>
  <c r="G1365" i="2"/>
  <c r="T1364" i="2"/>
  <c r="S1364" i="2"/>
  <c r="R1364" i="2"/>
  <c r="Q1364" i="2"/>
  <c r="P1364" i="2"/>
  <c r="O1364" i="2"/>
  <c r="N1364" i="2"/>
  <c r="M1364" i="2"/>
  <c r="L1364" i="2"/>
  <c r="K1364" i="2"/>
  <c r="J1364" i="2"/>
  <c r="K8122" i="2" s="1"/>
  <c r="I1364" i="2"/>
  <c r="L8122" i="2" s="1"/>
  <c r="G1364" i="2"/>
  <c r="T1363" i="2"/>
  <c r="S1363" i="2"/>
  <c r="R1363" i="2"/>
  <c r="Q1363" i="2"/>
  <c r="P1363" i="2"/>
  <c r="O1363" i="2"/>
  <c r="N1363" i="2"/>
  <c r="L1363" i="2"/>
  <c r="K1363" i="2"/>
  <c r="J1363" i="2"/>
  <c r="K7016" i="2" s="1"/>
  <c r="I1363" i="2"/>
  <c r="L7016" i="2" s="1"/>
  <c r="G1363" i="2"/>
  <c r="T1362" i="2"/>
  <c r="S1362" i="2"/>
  <c r="R1362" i="2"/>
  <c r="Q1362" i="2"/>
  <c r="P1362" i="2"/>
  <c r="O1362" i="2"/>
  <c r="N1362" i="2"/>
  <c r="L1362" i="2"/>
  <c r="K1362" i="2"/>
  <c r="J1362" i="2"/>
  <c r="K7712" i="2" s="1"/>
  <c r="I1362" i="2"/>
  <c r="L7712" i="2" s="1"/>
  <c r="G1362" i="2"/>
  <c r="T1361" i="2"/>
  <c r="S1361" i="2"/>
  <c r="R1361" i="2"/>
  <c r="Q1361" i="2"/>
  <c r="P1361" i="2"/>
  <c r="O1361" i="2"/>
  <c r="N1361" i="2"/>
  <c r="M1361" i="2"/>
  <c r="L1361" i="2"/>
  <c r="K1361" i="2"/>
  <c r="J1361" i="2"/>
  <c r="K9584" i="2" s="1"/>
  <c r="I1361" i="2"/>
  <c r="L9584" i="2" s="1"/>
  <c r="G1361" i="2"/>
  <c r="T1360" i="2"/>
  <c r="S1360" i="2"/>
  <c r="R1360" i="2"/>
  <c r="Q1360" i="2"/>
  <c r="P1360" i="2"/>
  <c r="O1360" i="2"/>
  <c r="N1360" i="2"/>
  <c r="M1360" i="2"/>
  <c r="L1360" i="2"/>
  <c r="K1360" i="2"/>
  <c r="J1360" i="2"/>
  <c r="K5983" i="2" s="1"/>
  <c r="I1360" i="2"/>
  <c r="L5983" i="2" s="1"/>
  <c r="G1360" i="2"/>
  <c r="T1359" i="2"/>
  <c r="S1359" i="2"/>
  <c r="R1359" i="2"/>
  <c r="Q1359" i="2"/>
  <c r="P1359" i="2"/>
  <c r="O1359" i="2"/>
  <c r="N1359" i="2"/>
  <c r="M1359" i="2"/>
  <c r="L1359" i="2"/>
  <c r="K1359" i="2"/>
  <c r="J1359" i="2"/>
  <c r="K8528" i="2" s="1"/>
  <c r="I1359" i="2"/>
  <c r="L8528" i="2" s="1"/>
  <c r="M3758" i="2" s="1"/>
  <c r="G1359" i="2"/>
  <c r="T1358" i="2"/>
  <c r="S1358" i="2"/>
  <c r="R1358" i="2"/>
  <c r="Q1358" i="2"/>
  <c r="P1358" i="2"/>
  <c r="O1358" i="2"/>
  <c r="N1358" i="2"/>
  <c r="L1358" i="2"/>
  <c r="K1358" i="2"/>
  <c r="J1358" i="2"/>
  <c r="K9623" i="2" s="1"/>
  <c r="I1358" i="2"/>
  <c r="L9623" i="2" s="1"/>
  <c r="G1358" i="2"/>
  <c r="T1357" i="2"/>
  <c r="S1357" i="2"/>
  <c r="R1357" i="2"/>
  <c r="Q1357" i="2"/>
  <c r="P1357" i="2"/>
  <c r="O1357" i="2"/>
  <c r="N1357" i="2"/>
  <c r="M1357" i="2"/>
  <c r="L1357" i="2"/>
  <c r="K1357" i="2"/>
  <c r="J1357" i="2"/>
  <c r="K7567" i="2" s="1"/>
  <c r="I1357" i="2"/>
  <c r="L7567" i="2" s="1"/>
  <c r="G1357" i="2"/>
  <c r="T1356" i="2"/>
  <c r="S1356" i="2"/>
  <c r="R1356" i="2"/>
  <c r="Q1356" i="2"/>
  <c r="P1356" i="2"/>
  <c r="O1356" i="2"/>
  <c r="N1356" i="2"/>
  <c r="L1356" i="2"/>
  <c r="K1356" i="2"/>
  <c r="J1356" i="2"/>
  <c r="K9346" i="2" s="1"/>
  <c r="I1356" i="2"/>
  <c r="L9346" i="2" s="1"/>
  <c r="G1356" i="2"/>
  <c r="T1355" i="2"/>
  <c r="S1355" i="2"/>
  <c r="R1355" i="2"/>
  <c r="Q1355" i="2"/>
  <c r="P1355" i="2"/>
  <c r="O1355" i="2"/>
  <c r="N1355" i="2"/>
  <c r="M1355" i="2"/>
  <c r="L1355" i="2"/>
  <c r="K1355" i="2"/>
  <c r="J1355" i="2"/>
  <c r="K8862" i="2" s="1"/>
  <c r="I1355" i="2"/>
  <c r="L8862" i="2" s="1"/>
  <c r="G1355" i="2"/>
  <c r="T1354" i="2"/>
  <c r="S1354" i="2"/>
  <c r="R1354" i="2"/>
  <c r="Q1354" i="2"/>
  <c r="P1354" i="2"/>
  <c r="O1354" i="2"/>
  <c r="N1354" i="2"/>
  <c r="M1354" i="2"/>
  <c r="L1354" i="2"/>
  <c r="M7334" i="2" s="1"/>
  <c r="K1354" i="2"/>
  <c r="J1354" i="2"/>
  <c r="K7334" i="2" s="1"/>
  <c r="I1354" i="2"/>
  <c r="L7334" i="2" s="1"/>
  <c r="G1354" i="2"/>
  <c r="T1353" i="2"/>
  <c r="S1353" i="2"/>
  <c r="R1353" i="2"/>
  <c r="Q1353" i="2"/>
  <c r="P1353" i="2"/>
  <c r="O1353" i="2"/>
  <c r="N1353" i="2"/>
  <c r="M1353" i="2"/>
  <c r="L1353" i="2"/>
  <c r="M9083" i="2" s="1"/>
  <c r="K1353" i="2"/>
  <c r="J1353" i="2"/>
  <c r="K9083" i="2" s="1"/>
  <c r="I1353" i="2"/>
  <c r="L9083" i="2" s="1"/>
  <c r="G1353" i="2"/>
  <c r="T1352" i="2"/>
  <c r="S1352" i="2"/>
  <c r="R1352" i="2"/>
  <c r="Q1352" i="2"/>
  <c r="P1352" i="2"/>
  <c r="O1352" i="2"/>
  <c r="N1352" i="2"/>
  <c r="M1352" i="2"/>
  <c r="L1352" i="2"/>
  <c r="K1352" i="2"/>
  <c r="J1352" i="2"/>
  <c r="K7711" i="2" s="1"/>
  <c r="I1352" i="2"/>
  <c r="L7711" i="2" s="1"/>
  <c r="G1352" i="2"/>
  <c r="T1351" i="2"/>
  <c r="S1351" i="2"/>
  <c r="R1351" i="2"/>
  <c r="Q1351" i="2"/>
  <c r="P1351" i="2"/>
  <c r="O1351" i="2"/>
  <c r="N1351" i="2"/>
  <c r="L1351" i="2"/>
  <c r="K1351" i="2"/>
  <c r="J1351" i="2"/>
  <c r="K6321" i="2" s="1"/>
  <c r="I1351" i="2"/>
  <c r="L6321" i="2" s="1"/>
  <c r="G1351" i="2"/>
  <c r="T1350" i="2"/>
  <c r="S1350" i="2"/>
  <c r="R1350" i="2"/>
  <c r="Q1350" i="2"/>
  <c r="P1350" i="2"/>
  <c r="O1350" i="2"/>
  <c r="N1350" i="2"/>
  <c r="L1350" i="2"/>
  <c r="K1350" i="2"/>
  <c r="J1350" i="2"/>
  <c r="K7656" i="2" s="1"/>
  <c r="I1350" i="2"/>
  <c r="L7656" i="2" s="1"/>
  <c r="G1350" i="2"/>
  <c r="T1349" i="2"/>
  <c r="S1349" i="2"/>
  <c r="R1349" i="2"/>
  <c r="Q1349" i="2"/>
  <c r="P1349" i="2"/>
  <c r="O1349" i="2"/>
  <c r="N1349" i="2"/>
  <c r="M1349" i="2"/>
  <c r="L1349" i="2"/>
  <c r="K1349" i="2"/>
  <c r="J1349" i="2"/>
  <c r="K9168" i="2" s="1"/>
  <c r="I1349" i="2"/>
  <c r="L9168" i="2" s="1"/>
  <c r="M599" i="2" s="1"/>
  <c r="G1349" i="2"/>
  <c r="T1348" i="2"/>
  <c r="S1348" i="2"/>
  <c r="R1348" i="2"/>
  <c r="Q1348" i="2"/>
  <c r="P1348" i="2"/>
  <c r="O1348" i="2"/>
  <c r="N1348" i="2"/>
  <c r="M1348" i="2"/>
  <c r="L1348" i="2"/>
  <c r="K1348" i="2"/>
  <c r="J1348" i="2"/>
  <c r="K7876" i="2" s="1"/>
  <c r="I1348" i="2"/>
  <c r="L7876" i="2" s="1"/>
  <c r="G1348" i="2"/>
  <c r="T1347" i="2"/>
  <c r="S1347" i="2"/>
  <c r="R1347" i="2"/>
  <c r="Q1347" i="2"/>
  <c r="P1347" i="2"/>
  <c r="O1347" i="2"/>
  <c r="N1347" i="2"/>
  <c r="M1347" i="2"/>
  <c r="L1347" i="2"/>
  <c r="K1347" i="2"/>
  <c r="J1347" i="2"/>
  <c r="K8603" i="2" s="1"/>
  <c r="I1347" i="2"/>
  <c r="L8603" i="2" s="1"/>
  <c r="G1347" i="2"/>
  <c r="T1346" i="2"/>
  <c r="S1346" i="2"/>
  <c r="R1346" i="2"/>
  <c r="Q1346" i="2"/>
  <c r="P1346" i="2"/>
  <c r="O1346" i="2"/>
  <c r="N1346" i="2"/>
  <c r="M1346" i="2"/>
  <c r="L1346" i="2"/>
  <c r="K1346" i="2"/>
  <c r="J1346" i="2"/>
  <c r="K6921" i="2" s="1"/>
  <c r="I1346" i="2"/>
  <c r="L6921" i="2" s="1"/>
  <c r="G1346" i="2"/>
  <c r="T1345" i="2"/>
  <c r="S1345" i="2"/>
  <c r="R1345" i="2"/>
  <c r="Q1345" i="2"/>
  <c r="P1345" i="2"/>
  <c r="O1345" i="2"/>
  <c r="N1345" i="2"/>
  <c r="M1345" i="2"/>
  <c r="L1345" i="2"/>
  <c r="K1345" i="2"/>
  <c r="J1345" i="2"/>
  <c r="K9256" i="2" s="1"/>
  <c r="I1345" i="2"/>
  <c r="L9256" i="2" s="1"/>
  <c r="G1345" i="2"/>
  <c r="T1344" i="2"/>
  <c r="S1344" i="2"/>
  <c r="R1344" i="2"/>
  <c r="Q1344" i="2"/>
  <c r="P1344" i="2"/>
  <c r="O1344" i="2"/>
  <c r="N1344" i="2"/>
  <c r="L1344" i="2"/>
  <c r="K1344" i="2"/>
  <c r="J1344" i="2"/>
  <c r="K7903" i="2" s="1"/>
  <c r="I1344" i="2"/>
  <c r="L7903" i="2" s="1"/>
  <c r="G1344" i="2"/>
  <c r="T1343" i="2"/>
  <c r="S1343" i="2"/>
  <c r="R1343" i="2"/>
  <c r="Q1343" i="2"/>
  <c r="P1343" i="2"/>
  <c r="O1343" i="2"/>
  <c r="N1343" i="2"/>
  <c r="M1343" i="2"/>
  <c r="L1343" i="2"/>
  <c r="K1343" i="2"/>
  <c r="J1343" i="2"/>
  <c r="K6179" i="2" s="1"/>
  <c r="I1343" i="2"/>
  <c r="L6179" i="2" s="1"/>
  <c r="G1343" i="2"/>
  <c r="T1342" i="2"/>
  <c r="S1342" i="2"/>
  <c r="R1342" i="2"/>
  <c r="Q1342" i="2"/>
  <c r="P1342" i="2"/>
  <c r="O1342" i="2"/>
  <c r="N1342" i="2"/>
  <c r="L1342" i="2"/>
  <c r="K1342" i="2"/>
  <c r="J1342" i="2"/>
  <c r="K8527" i="2" s="1"/>
  <c r="I1342" i="2"/>
  <c r="L8527" i="2" s="1"/>
  <c r="G1342" i="2"/>
  <c r="T1341" i="2"/>
  <c r="S1341" i="2"/>
  <c r="R1341" i="2"/>
  <c r="Q1341" i="2"/>
  <c r="P1341" i="2"/>
  <c r="O1341" i="2"/>
  <c r="N1341" i="2"/>
  <c r="M1341" i="2"/>
  <c r="L1341" i="2"/>
  <c r="K1341" i="2"/>
  <c r="J1341" i="2"/>
  <c r="K6320" i="2" s="1"/>
  <c r="I1341" i="2"/>
  <c r="L6320" i="2" s="1"/>
  <c r="G1341" i="2"/>
  <c r="T1340" i="2"/>
  <c r="S1340" i="2"/>
  <c r="R1340" i="2"/>
  <c r="Q1340" i="2"/>
  <c r="P1340" i="2"/>
  <c r="O1340" i="2"/>
  <c r="N1340" i="2"/>
  <c r="M1340" i="2"/>
  <c r="L1340" i="2"/>
  <c r="K1340" i="2"/>
  <c r="J1340" i="2"/>
  <c r="K7003" i="2" s="1"/>
  <c r="I1340" i="2"/>
  <c r="L7003" i="2" s="1"/>
  <c r="G1340" i="2"/>
  <c r="T1339" i="2"/>
  <c r="S1339" i="2"/>
  <c r="R1339" i="2"/>
  <c r="Q1339" i="2"/>
  <c r="P1339" i="2"/>
  <c r="O1339" i="2"/>
  <c r="N1339" i="2"/>
  <c r="L1339" i="2"/>
  <c r="M6598" i="2" s="1"/>
  <c r="K1339" i="2"/>
  <c r="J1339" i="2"/>
  <c r="K6598" i="2" s="1"/>
  <c r="I1339" i="2"/>
  <c r="L6598" i="2" s="1"/>
  <c r="G1339" i="2"/>
  <c r="T1338" i="2"/>
  <c r="S1338" i="2"/>
  <c r="R1338" i="2"/>
  <c r="Q1338" i="2"/>
  <c r="P1338" i="2"/>
  <c r="O1338" i="2"/>
  <c r="N1338" i="2"/>
  <c r="L1338" i="2"/>
  <c r="K1338" i="2"/>
  <c r="J1338" i="2"/>
  <c r="K6310" i="2" s="1"/>
  <c r="I1338" i="2"/>
  <c r="L6310" i="2" s="1"/>
  <c r="G1338" i="2"/>
  <c r="T1337" i="2"/>
  <c r="S1337" i="2"/>
  <c r="R1337" i="2"/>
  <c r="Q1337" i="2"/>
  <c r="P1337" i="2"/>
  <c r="O1337" i="2"/>
  <c r="N1337" i="2"/>
  <c r="L1337" i="2"/>
  <c r="M7684" i="2" s="1"/>
  <c r="K1337" i="2"/>
  <c r="J1337" i="2"/>
  <c r="K7684" i="2" s="1"/>
  <c r="I1337" i="2"/>
  <c r="L7684" i="2" s="1"/>
  <c r="G1337" i="2"/>
  <c r="T1336" i="2"/>
  <c r="S1336" i="2"/>
  <c r="R1336" i="2"/>
  <c r="Q1336" i="2"/>
  <c r="P1336" i="2"/>
  <c r="O1336" i="2"/>
  <c r="N1336" i="2"/>
  <c r="M1336" i="2"/>
  <c r="L1336" i="2"/>
  <c r="K1336" i="2"/>
  <c r="J1336" i="2"/>
  <c r="K8555" i="2" s="1"/>
  <c r="I1336" i="2"/>
  <c r="L8555" i="2" s="1"/>
  <c r="G1336" i="2"/>
  <c r="T1335" i="2"/>
  <c r="S1335" i="2"/>
  <c r="R1335" i="2"/>
  <c r="Q1335" i="2"/>
  <c r="P1335" i="2"/>
  <c r="O1335" i="2"/>
  <c r="N1335" i="2"/>
  <c r="M1335" i="2"/>
  <c r="L1335" i="2"/>
  <c r="K1335" i="2"/>
  <c r="J1335" i="2"/>
  <c r="K7333" i="2" s="1"/>
  <c r="I1335" i="2"/>
  <c r="L7333" i="2" s="1"/>
  <c r="G1335" i="2"/>
  <c r="T1334" i="2"/>
  <c r="S1334" i="2"/>
  <c r="R1334" i="2"/>
  <c r="Q1334" i="2"/>
  <c r="P1334" i="2"/>
  <c r="O1334" i="2"/>
  <c r="N1334" i="2"/>
  <c r="L1334" i="2"/>
  <c r="K1334" i="2"/>
  <c r="J1334" i="2"/>
  <c r="K6431" i="2" s="1"/>
  <c r="I1334" i="2"/>
  <c r="L6431" i="2" s="1"/>
  <c r="G1334" i="2"/>
  <c r="T1333" i="2"/>
  <c r="S1333" i="2"/>
  <c r="R1333" i="2"/>
  <c r="Q1333" i="2"/>
  <c r="P1333" i="2"/>
  <c r="O1333" i="2"/>
  <c r="N1333" i="2"/>
  <c r="M1333" i="2"/>
  <c r="L1333" i="2"/>
  <c r="K1333" i="2"/>
  <c r="J1333" i="2"/>
  <c r="K9664" i="2" s="1"/>
  <c r="I1333" i="2"/>
  <c r="L9664" i="2" s="1"/>
  <c r="G1333" i="2"/>
  <c r="T1332" i="2"/>
  <c r="S1332" i="2"/>
  <c r="R1332" i="2"/>
  <c r="Q1332" i="2"/>
  <c r="P1332" i="2"/>
  <c r="O1332" i="2"/>
  <c r="N1332" i="2"/>
  <c r="L1332" i="2"/>
  <c r="K1332" i="2"/>
  <c r="J1332" i="2"/>
  <c r="K6474" i="2" s="1"/>
  <c r="I1332" i="2"/>
  <c r="L6474" i="2" s="1"/>
  <c r="G1332" i="2"/>
  <c r="T1331" i="2"/>
  <c r="S1331" i="2"/>
  <c r="R1331" i="2"/>
  <c r="Q1331" i="2"/>
  <c r="P1331" i="2"/>
  <c r="O1331" i="2"/>
  <c r="N1331" i="2"/>
  <c r="M1331" i="2"/>
  <c r="L1331" i="2"/>
  <c r="K1331" i="2"/>
  <c r="J1331" i="2"/>
  <c r="K8290" i="2" s="1"/>
  <c r="I1331" i="2"/>
  <c r="L8290" i="2" s="1"/>
  <c r="G1331" i="2"/>
  <c r="T1330" i="2"/>
  <c r="S1330" i="2"/>
  <c r="R1330" i="2"/>
  <c r="Q1330" i="2"/>
  <c r="P1330" i="2"/>
  <c r="O1330" i="2"/>
  <c r="N1330" i="2"/>
  <c r="M1330" i="2"/>
  <c r="L1330" i="2"/>
  <c r="K1330" i="2"/>
  <c r="J1330" i="2"/>
  <c r="K9473" i="2" s="1"/>
  <c r="I1330" i="2"/>
  <c r="L9473" i="2" s="1"/>
  <c r="G1330" i="2"/>
  <c r="T1329" i="2"/>
  <c r="S1329" i="2"/>
  <c r="R1329" i="2"/>
  <c r="Q1329" i="2"/>
  <c r="P1329" i="2"/>
  <c r="O1329" i="2"/>
  <c r="N1329" i="2"/>
  <c r="M1329" i="2"/>
  <c r="L1329" i="2"/>
  <c r="K1329" i="2"/>
  <c r="J1329" i="2"/>
  <c r="K8820" i="2" s="1"/>
  <c r="I1329" i="2"/>
  <c r="L8820" i="2" s="1"/>
  <c r="G1329" i="2"/>
  <c r="T1328" i="2"/>
  <c r="S1328" i="2"/>
  <c r="R1328" i="2"/>
  <c r="Q1328" i="2"/>
  <c r="P1328" i="2"/>
  <c r="O1328" i="2"/>
  <c r="N1328" i="2"/>
  <c r="M1328" i="2"/>
  <c r="L1328" i="2"/>
  <c r="K1328" i="2"/>
  <c r="J1328" i="2"/>
  <c r="K7245" i="2" s="1"/>
  <c r="I1328" i="2"/>
  <c r="L7245" i="2" s="1"/>
  <c r="G1328" i="2"/>
  <c r="T1327" i="2"/>
  <c r="S1327" i="2"/>
  <c r="R1327" i="2"/>
  <c r="Q1327" i="2"/>
  <c r="P1327" i="2"/>
  <c r="O1327" i="2"/>
  <c r="N1327" i="2"/>
  <c r="L1327" i="2"/>
  <c r="K1327" i="2"/>
  <c r="J1327" i="2"/>
  <c r="K9612" i="2" s="1"/>
  <c r="I1327" i="2"/>
  <c r="L9612" i="2" s="1"/>
  <c r="G1327" i="2"/>
  <c r="T1326" i="2"/>
  <c r="S1326" i="2"/>
  <c r="R1326" i="2"/>
  <c r="Q1326" i="2"/>
  <c r="P1326" i="2"/>
  <c r="O1326" i="2"/>
  <c r="N1326" i="2"/>
  <c r="M1326" i="2"/>
  <c r="L1326" i="2"/>
  <c r="K1326" i="2"/>
  <c r="J1326" i="2"/>
  <c r="K7566" i="2" s="1"/>
  <c r="I1326" i="2"/>
  <c r="L7566" i="2" s="1"/>
  <c r="G1326" i="2"/>
  <c r="T1325" i="2"/>
  <c r="S1325" i="2"/>
  <c r="R1325" i="2"/>
  <c r="Q1325" i="2"/>
  <c r="P1325" i="2"/>
  <c r="O1325" i="2"/>
  <c r="N1325" i="2"/>
  <c r="L1325" i="2"/>
  <c r="K1325" i="2"/>
  <c r="J1325" i="2"/>
  <c r="K9522" i="2" s="1"/>
  <c r="I1325" i="2"/>
  <c r="L9522" i="2" s="1"/>
  <c r="G1325" i="2"/>
  <c r="T1324" i="2"/>
  <c r="S1324" i="2"/>
  <c r="R1324" i="2"/>
  <c r="Q1324" i="2"/>
  <c r="P1324" i="2"/>
  <c r="O1324" i="2"/>
  <c r="N1324" i="2"/>
  <c r="M1324" i="2"/>
  <c r="L1324" i="2"/>
  <c r="K1324" i="2"/>
  <c r="J1324" i="2"/>
  <c r="K8710" i="2" s="1"/>
  <c r="I1324" i="2"/>
  <c r="L8710" i="2" s="1"/>
  <c r="G1324" i="2"/>
  <c r="T1323" i="2"/>
  <c r="S1323" i="2"/>
  <c r="R1323" i="2"/>
  <c r="Q1323" i="2"/>
  <c r="P1323" i="2"/>
  <c r="O1323" i="2"/>
  <c r="N1323" i="2"/>
  <c r="L1323" i="2"/>
  <c r="K1323" i="2"/>
  <c r="J1323" i="2"/>
  <c r="K6421" i="2" s="1"/>
  <c r="I1323" i="2"/>
  <c r="L6421" i="2" s="1"/>
  <c r="G1323" i="2"/>
  <c r="T1322" i="2"/>
  <c r="S1322" i="2"/>
  <c r="R1322" i="2"/>
  <c r="Q1322" i="2"/>
  <c r="P1322" i="2"/>
  <c r="O1322" i="2"/>
  <c r="N1322" i="2"/>
  <c r="M1322" i="2"/>
  <c r="L1322" i="2"/>
  <c r="K1322" i="2"/>
  <c r="J1322" i="2"/>
  <c r="K7452" i="2" s="1"/>
  <c r="I1322" i="2"/>
  <c r="L7452" i="2" s="1"/>
  <c r="G1322" i="2"/>
  <c r="T1321" i="2"/>
  <c r="S1321" i="2"/>
  <c r="R1321" i="2"/>
  <c r="Q1321" i="2"/>
  <c r="P1321" i="2"/>
  <c r="O1321" i="2"/>
  <c r="N1321" i="2"/>
  <c r="M1321" i="2"/>
  <c r="L1321" i="2"/>
  <c r="K1321" i="2"/>
  <c r="J1321" i="2"/>
  <c r="K7992" i="2" s="1"/>
  <c r="I1321" i="2"/>
  <c r="L7992" i="2" s="1"/>
  <c r="G1321" i="2"/>
  <c r="T1320" i="2"/>
  <c r="S1320" i="2"/>
  <c r="R1320" i="2"/>
  <c r="Q1320" i="2"/>
  <c r="P1320" i="2"/>
  <c r="O1320" i="2"/>
  <c r="N1320" i="2"/>
  <c r="M1320" i="2"/>
  <c r="L1320" i="2"/>
  <c r="K1320" i="2"/>
  <c r="J1320" i="2"/>
  <c r="K6817" i="2" s="1"/>
  <c r="I1320" i="2"/>
  <c r="L6817" i="2" s="1"/>
  <c r="G1320" i="2"/>
  <c r="T1319" i="2"/>
  <c r="S1319" i="2"/>
  <c r="R1319" i="2"/>
  <c r="Q1319" i="2"/>
  <c r="P1319" i="2"/>
  <c r="O1319" i="2"/>
  <c r="N1319" i="2"/>
  <c r="M1319" i="2"/>
  <c r="L1319" i="2"/>
  <c r="K1319" i="2"/>
  <c r="J1319" i="2"/>
  <c r="K7725" i="2" s="1"/>
  <c r="I1319" i="2"/>
  <c r="L7725" i="2" s="1"/>
  <c r="G1319" i="2"/>
  <c r="T1318" i="2"/>
  <c r="S1318" i="2"/>
  <c r="R1318" i="2"/>
  <c r="Q1318" i="2"/>
  <c r="P1318" i="2"/>
  <c r="O1318" i="2"/>
  <c r="N1318" i="2"/>
  <c r="M1318" i="2"/>
  <c r="L1318" i="2"/>
  <c r="K1318" i="2"/>
  <c r="J1318" i="2"/>
  <c r="K7542" i="2" s="1"/>
  <c r="I1318" i="2"/>
  <c r="L7542" i="2" s="1"/>
  <c r="G1318" i="2"/>
  <c r="T1317" i="2"/>
  <c r="S1317" i="2"/>
  <c r="R1317" i="2"/>
  <c r="Q1317" i="2"/>
  <c r="P1317" i="2"/>
  <c r="O1317" i="2"/>
  <c r="N1317" i="2"/>
  <c r="M1317" i="2"/>
  <c r="L1317" i="2"/>
  <c r="K1317" i="2"/>
  <c r="J1317" i="2"/>
  <c r="K6920" i="2" s="1"/>
  <c r="I1317" i="2"/>
  <c r="L6920" i="2" s="1"/>
  <c r="G1317" i="2"/>
  <c r="T1316" i="2"/>
  <c r="S1316" i="2"/>
  <c r="R1316" i="2"/>
  <c r="Q1316" i="2"/>
  <c r="P1316" i="2"/>
  <c r="O1316" i="2"/>
  <c r="N1316" i="2"/>
  <c r="M1316" i="2"/>
  <c r="L1316" i="2"/>
  <c r="K1316" i="2"/>
  <c r="J1316" i="2"/>
  <c r="K6091" i="2" s="1"/>
  <c r="I1316" i="2"/>
  <c r="L6091" i="2" s="1"/>
  <c r="G1316" i="2"/>
  <c r="T1315" i="2"/>
  <c r="S1315" i="2"/>
  <c r="R1315" i="2"/>
  <c r="Q1315" i="2"/>
  <c r="P1315" i="2"/>
  <c r="O1315" i="2"/>
  <c r="N1315" i="2"/>
  <c r="L1315" i="2"/>
  <c r="K1315" i="2"/>
  <c r="J1315" i="2"/>
  <c r="K6760" i="2" s="1"/>
  <c r="I1315" i="2"/>
  <c r="L6760" i="2" s="1"/>
  <c r="G1315" i="2"/>
  <c r="T1314" i="2"/>
  <c r="S1314" i="2"/>
  <c r="R1314" i="2"/>
  <c r="Q1314" i="2"/>
  <c r="P1314" i="2"/>
  <c r="O1314" i="2"/>
  <c r="N1314" i="2"/>
  <c r="M1314" i="2"/>
  <c r="L1314" i="2"/>
  <c r="K1314" i="2"/>
  <c r="J1314" i="2"/>
  <c r="K6919" i="2" s="1"/>
  <c r="I1314" i="2"/>
  <c r="L6919" i="2" s="1"/>
  <c r="G1314" i="2"/>
  <c r="T1313" i="2"/>
  <c r="S1313" i="2"/>
  <c r="R1313" i="2"/>
  <c r="Q1313" i="2"/>
  <c r="P1313" i="2"/>
  <c r="O1313" i="2"/>
  <c r="N1313" i="2"/>
  <c r="M1313" i="2"/>
  <c r="L1313" i="2"/>
  <c r="K1313" i="2"/>
  <c r="J1313" i="2"/>
  <c r="K9521" i="2" s="1"/>
  <c r="I1313" i="2"/>
  <c r="L9521" i="2" s="1"/>
  <c r="G1313" i="2"/>
  <c r="T1312" i="2"/>
  <c r="S1312" i="2"/>
  <c r="R1312" i="2"/>
  <c r="Q1312" i="2"/>
  <c r="P1312" i="2"/>
  <c r="O1312" i="2"/>
  <c r="N1312" i="2"/>
  <c r="M1312" i="2"/>
  <c r="L1312" i="2"/>
  <c r="K1312" i="2"/>
  <c r="J1312" i="2"/>
  <c r="K7319" i="2" s="1"/>
  <c r="I1312" i="2"/>
  <c r="L7319" i="2" s="1"/>
  <c r="G1312" i="2"/>
  <c r="T1311" i="2"/>
  <c r="S1311" i="2"/>
  <c r="R1311" i="2"/>
  <c r="Q1311" i="2"/>
  <c r="P1311" i="2"/>
  <c r="O1311" i="2"/>
  <c r="N1311" i="2"/>
  <c r="M1311" i="2"/>
  <c r="L1311" i="2"/>
  <c r="K1311" i="2"/>
  <c r="J1311" i="2"/>
  <c r="K7039" i="2" s="1"/>
  <c r="I1311" i="2"/>
  <c r="L7039" i="2" s="1"/>
  <c r="G1311" i="2"/>
  <c r="T1310" i="2"/>
  <c r="S1310" i="2"/>
  <c r="R1310" i="2"/>
  <c r="Q1310" i="2"/>
  <c r="P1310" i="2"/>
  <c r="O1310" i="2"/>
  <c r="N1310" i="2"/>
  <c r="M1310" i="2"/>
  <c r="L1310" i="2"/>
  <c r="K1310" i="2"/>
  <c r="J1310" i="2"/>
  <c r="K6147" i="2" s="1"/>
  <c r="I1310" i="2"/>
  <c r="L6147" i="2" s="1"/>
  <c r="G1310" i="2"/>
  <c r="T1309" i="2"/>
  <c r="S1309" i="2"/>
  <c r="R1309" i="2"/>
  <c r="Q1309" i="2"/>
  <c r="P1309" i="2"/>
  <c r="O1309" i="2"/>
  <c r="N1309" i="2"/>
  <c r="M1309" i="2"/>
  <c r="L1309" i="2"/>
  <c r="K1309" i="2"/>
  <c r="J1309" i="2"/>
  <c r="K6918" i="2" s="1"/>
  <c r="I1309" i="2"/>
  <c r="L6918" i="2" s="1"/>
  <c r="G1309" i="2"/>
  <c r="T1308" i="2"/>
  <c r="S1308" i="2"/>
  <c r="R1308" i="2"/>
  <c r="Q1308" i="2"/>
  <c r="P1308" i="2"/>
  <c r="O1308" i="2"/>
  <c r="N1308" i="2"/>
  <c r="M1308" i="2"/>
  <c r="L1308" i="2"/>
  <c r="K1308" i="2"/>
  <c r="J1308" i="2"/>
  <c r="K9564" i="2" s="1"/>
  <c r="I1308" i="2"/>
  <c r="L9564" i="2" s="1"/>
  <c r="G1308" i="2"/>
  <c r="T1307" i="2"/>
  <c r="S1307" i="2"/>
  <c r="R1307" i="2"/>
  <c r="Q1307" i="2"/>
  <c r="P1307" i="2"/>
  <c r="O1307" i="2"/>
  <c r="N1307" i="2"/>
  <c r="L1307" i="2"/>
  <c r="K1307" i="2"/>
  <c r="J1307" i="2"/>
  <c r="K8602" i="2" s="1"/>
  <c r="I1307" i="2"/>
  <c r="L8602" i="2" s="1"/>
  <c r="G1307" i="2"/>
  <c r="T1306" i="2"/>
  <c r="S1306" i="2"/>
  <c r="R1306" i="2"/>
  <c r="Q1306" i="2"/>
  <c r="P1306" i="2"/>
  <c r="O1306" i="2"/>
  <c r="N1306" i="2"/>
  <c r="M1306" i="2"/>
  <c r="L1306" i="2"/>
  <c r="K1306" i="2"/>
  <c r="J1306" i="2"/>
  <c r="K8581" i="2" s="1"/>
  <c r="I1306" i="2"/>
  <c r="L8581" i="2" s="1"/>
  <c r="G1306" i="2"/>
  <c r="T1305" i="2"/>
  <c r="S1305" i="2"/>
  <c r="R1305" i="2"/>
  <c r="Q1305" i="2"/>
  <c r="P1305" i="2"/>
  <c r="O1305" i="2"/>
  <c r="N1305" i="2"/>
  <c r="L1305" i="2"/>
  <c r="K1305" i="2"/>
  <c r="J1305" i="2"/>
  <c r="K6509" i="2" s="1"/>
  <c r="I1305" i="2"/>
  <c r="L6509" i="2" s="1"/>
  <c r="M4432" i="2" s="1"/>
  <c r="G1305" i="2"/>
  <c r="T1304" i="2"/>
  <c r="S1304" i="2"/>
  <c r="R1304" i="2"/>
  <c r="Q1304" i="2"/>
  <c r="P1304" i="2"/>
  <c r="O1304" i="2"/>
  <c r="N1304" i="2"/>
  <c r="L1304" i="2"/>
  <c r="K1304" i="2"/>
  <c r="J1304" i="2"/>
  <c r="K9548" i="2" s="1"/>
  <c r="I1304" i="2"/>
  <c r="L9548" i="2" s="1"/>
  <c r="G1304" i="2"/>
  <c r="T1303" i="2"/>
  <c r="S1303" i="2"/>
  <c r="R1303" i="2"/>
  <c r="Q1303" i="2"/>
  <c r="P1303" i="2"/>
  <c r="O1303" i="2"/>
  <c r="N1303" i="2"/>
  <c r="M1303" i="2"/>
  <c r="L1303" i="2"/>
  <c r="K1303" i="2"/>
  <c r="J1303" i="2"/>
  <c r="K8989" i="2" s="1"/>
  <c r="I1303" i="2"/>
  <c r="L8989" i="2" s="1"/>
  <c r="G1303" i="2"/>
  <c r="T1302" i="2"/>
  <c r="S1302" i="2"/>
  <c r="R1302" i="2"/>
  <c r="Q1302" i="2"/>
  <c r="P1302" i="2"/>
  <c r="O1302" i="2"/>
  <c r="N1302" i="2"/>
  <c r="M1302" i="2"/>
  <c r="L1302" i="2"/>
  <c r="K1302" i="2"/>
  <c r="J1302" i="2"/>
  <c r="K7555" i="2" s="1"/>
  <c r="I1302" i="2"/>
  <c r="L7555" i="2" s="1"/>
  <c r="M1071" i="2" s="1"/>
  <c r="G1302" i="2"/>
  <c r="T1301" i="2"/>
  <c r="S1301" i="2"/>
  <c r="R1301" i="2"/>
  <c r="Q1301" i="2"/>
  <c r="P1301" i="2"/>
  <c r="O1301" i="2"/>
  <c r="N1301" i="2"/>
  <c r="L1301" i="2"/>
  <c r="K1301" i="2"/>
  <c r="J1301" i="2"/>
  <c r="K7683" i="2" s="1"/>
  <c r="I1301" i="2"/>
  <c r="L7683" i="2" s="1"/>
  <c r="G1301" i="2"/>
  <c r="T1300" i="2"/>
  <c r="S1300" i="2"/>
  <c r="R1300" i="2"/>
  <c r="Q1300" i="2"/>
  <c r="P1300" i="2"/>
  <c r="O1300" i="2"/>
  <c r="N1300" i="2"/>
  <c r="L1300" i="2"/>
  <c r="K1300" i="2"/>
  <c r="J1300" i="2"/>
  <c r="K7710" i="2" s="1"/>
  <c r="I1300" i="2"/>
  <c r="L7710" i="2" s="1"/>
  <c r="G1300" i="2"/>
  <c r="T1299" i="2"/>
  <c r="S1299" i="2"/>
  <c r="R1299" i="2"/>
  <c r="Q1299" i="2"/>
  <c r="P1299" i="2"/>
  <c r="O1299" i="2"/>
  <c r="N1299" i="2"/>
  <c r="M1299" i="2"/>
  <c r="L1299" i="2"/>
  <c r="M8774" i="2" s="1"/>
  <c r="K1299" i="2"/>
  <c r="J1299" i="2"/>
  <c r="K8774" i="2" s="1"/>
  <c r="I1299" i="2"/>
  <c r="L8774" i="2" s="1"/>
  <c r="G1299" i="2"/>
  <c r="T1298" i="2"/>
  <c r="S1298" i="2"/>
  <c r="R1298" i="2"/>
  <c r="Q1298" i="2"/>
  <c r="P1298" i="2"/>
  <c r="O1298" i="2"/>
  <c r="N1298" i="2"/>
  <c r="M1298" i="2"/>
  <c r="L1298" i="2"/>
  <c r="K1298" i="2"/>
  <c r="J1298" i="2"/>
  <c r="K7682" i="2" s="1"/>
  <c r="I1298" i="2"/>
  <c r="L7682" i="2" s="1"/>
  <c r="G1298" i="2"/>
  <c r="T1297" i="2"/>
  <c r="S1297" i="2"/>
  <c r="R1297" i="2"/>
  <c r="Q1297" i="2"/>
  <c r="P1297" i="2"/>
  <c r="O1297" i="2"/>
  <c r="N1297" i="2"/>
  <c r="L1297" i="2"/>
  <c r="K1297" i="2"/>
  <c r="J1297" i="2"/>
  <c r="K8723" i="2" s="1"/>
  <c r="I1297" i="2"/>
  <c r="L8723" i="2" s="1"/>
  <c r="G1297" i="2"/>
  <c r="T1296" i="2"/>
  <c r="S1296" i="2"/>
  <c r="R1296" i="2"/>
  <c r="Q1296" i="2"/>
  <c r="P1296" i="2"/>
  <c r="O1296" i="2"/>
  <c r="N1296" i="2"/>
  <c r="L1296" i="2"/>
  <c r="K1296" i="2"/>
  <c r="J1296" i="2"/>
  <c r="K6907" i="2" s="1"/>
  <c r="I1296" i="2"/>
  <c r="L6907" i="2" s="1"/>
  <c r="M3267" i="2" s="1"/>
  <c r="G1296" i="2"/>
  <c r="T1295" i="2"/>
  <c r="S1295" i="2"/>
  <c r="R1295" i="2"/>
  <c r="Q1295" i="2"/>
  <c r="P1295" i="2"/>
  <c r="O1295" i="2"/>
  <c r="N1295" i="2"/>
  <c r="M1295" i="2"/>
  <c r="L1295" i="2"/>
  <c r="K1295" i="2"/>
  <c r="J1295" i="2"/>
  <c r="K8332" i="2" s="1"/>
  <c r="I1295" i="2"/>
  <c r="L8332" i="2" s="1"/>
  <c r="G1295" i="2"/>
  <c r="T1294" i="2"/>
  <c r="S1294" i="2"/>
  <c r="R1294" i="2"/>
  <c r="Q1294" i="2"/>
  <c r="P1294" i="2"/>
  <c r="O1294" i="2"/>
  <c r="N1294" i="2"/>
  <c r="M1294" i="2"/>
  <c r="L1294" i="2"/>
  <c r="K1294" i="2"/>
  <c r="J1294" i="2"/>
  <c r="K9134" i="2" s="1"/>
  <c r="I1294" i="2"/>
  <c r="L9134" i="2" s="1"/>
  <c r="G1294" i="2"/>
  <c r="T1293" i="2"/>
  <c r="S1293" i="2"/>
  <c r="R1293" i="2"/>
  <c r="Q1293" i="2"/>
  <c r="P1293" i="2"/>
  <c r="O1293" i="2"/>
  <c r="N1293" i="2"/>
  <c r="M1293" i="2"/>
  <c r="L1293" i="2"/>
  <c r="K1293" i="2"/>
  <c r="J1293" i="2"/>
  <c r="K9082" i="2" s="1"/>
  <c r="I1293" i="2"/>
  <c r="L9082" i="2" s="1"/>
  <c r="G1293" i="2"/>
  <c r="T1292" i="2"/>
  <c r="S1292" i="2"/>
  <c r="R1292" i="2"/>
  <c r="Q1292" i="2"/>
  <c r="P1292" i="2"/>
  <c r="O1292" i="2"/>
  <c r="N1292" i="2"/>
  <c r="L1292" i="2"/>
  <c r="K1292" i="2"/>
  <c r="J1292" i="2"/>
  <c r="K9104" i="2" s="1"/>
  <c r="I1292" i="2"/>
  <c r="L9104" i="2" s="1"/>
  <c r="G1292" i="2"/>
  <c r="T1291" i="2"/>
  <c r="S1291" i="2"/>
  <c r="R1291" i="2"/>
  <c r="Q1291" i="2"/>
  <c r="P1291" i="2"/>
  <c r="O1291" i="2"/>
  <c r="N1291" i="2"/>
  <c r="L1291" i="2"/>
  <c r="K1291" i="2"/>
  <c r="J1291" i="2"/>
  <c r="K8679" i="2" s="1"/>
  <c r="I1291" i="2"/>
  <c r="L8679" i="2" s="1"/>
  <c r="G1291" i="2"/>
  <c r="T1290" i="2"/>
  <c r="S1290" i="2"/>
  <c r="R1290" i="2"/>
  <c r="Q1290" i="2"/>
  <c r="P1290" i="2"/>
  <c r="O1290" i="2"/>
  <c r="N1290" i="2"/>
  <c r="L1290" i="2"/>
  <c r="K1290" i="2"/>
  <c r="J1290" i="2"/>
  <c r="K9402" i="2" s="1"/>
  <c r="I1290" i="2"/>
  <c r="L9402" i="2" s="1"/>
  <c r="G1290" i="2"/>
  <c r="T1289" i="2"/>
  <c r="S1289" i="2"/>
  <c r="R1289" i="2"/>
  <c r="Q1289" i="2"/>
  <c r="P1289" i="2"/>
  <c r="O1289" i="2"/>
  <c r="N1289" i="2"/>
  <c r="M1289" i="2"/>
  <c r="L1289" i="2"/>
  <c r="K1289" i="2"/>
  <c r="J1289" i="2"/>
  <c r="K6816" i="2" s="1"/>
  <c r="I1289" i="2"/>
  <c r="L6816" i="2" s="1"/>
  <c r="G1289" i="2"/>
  <c r="T1288" i="2"/>
  <c r="S1288" i="2"/>
  <c r="R1288" i="2"/>
  <c r="Q1288" i="2"/>
  <c r="P1288" i="2"/>
  <c r="O1288" i="2"/>
  <c r="N1288" i="2"/>
  <c r="M1288" i="2"/>
  <c r="L1288" i="2"/>
  <c r="K1288" i="2"/>
  <c r="J1288" i="2"/>
  <c r="K6048" i="2" s="1"/>
  <c r="I1288" i="2"/>
  <c r="L6048" i="2" s="1"/>
  <c r="G1288" i="2"/>
  <c r="T1287" i="2"/>
  <c r="S1287" i="2"/>
  <c r="R1287" i="2"/>
  <c r="Q1287" i="2"/>
  <c r="P1287" i="2"/>
  <c r="O1287" i="2"/>
  <c r="N1287" i="2"/>
  <c r="M1287" i="2"/>
  <c r="L1287" i="2"/>
  <c r="K1287" i="2"/>
  <c r="J1287" i="2"/>
  <c r="K9119" i="2" s="1"/>
  <c r="I1287" i="2"/>
  <c r="L9119" i="2" s="1"/>
  <c r="G1287" i="2"/>
  <c r="T1286" i="2"/>
  <c r="S1286" i="2"/>
  <c r="R1286" i="2"/>
  <c r="Q1286" i="2"/>
  <c r="P1286" i="2"/>
  <c r="O1286" i="2"/>
  <c r="N1286" i="2"/>
  <c r="L1286" i="2"/>
  <c r="K1286" i="2"/>
  <c r="J1286" i="2"/>
  <c r="K8698" i="2" s="1"/>
  <c r="I1286" i="2"/>
  <c r="L8698" i="2" s="1"/>
  <c r="G1286" i="2"/>
  <c r="T1285" i="2"/>
  <c r="S1285" i="2"/>
  <c r="R1285" i="2"/>
  <c r="Q1285" i="2"/>
  <c r="P1285" i="2"/>
  <c r="O1285" i="2"/>
  <c r="N1285" i="2"/>
  <c r="M1285" i="2"/>
  <c r="L1285" i="2"/>
  <c r="K1285" i="2"/>
  <c r="J1285" i="2"/>
  <c r="K9583" i="2" s="1"/>
  <c r="I1285" i="2"/>
  <c r="L9583" i="2" s="1"/>
  <c r="G1285" i="2"/>
  <c r="T1284" i="2"/>
  <c r="S1284" i="2"/>
  <c r="R1284" i="2"/>
  <c r="Q1284" i="2"/>
  <c r="P1284" i="2"/>
  <c r="O1284" i="2"/>
  <c r="N1284" i="2"/>
  <c r="M1284" i="2"/>
  <c r="L1284" i="2"/>
  <c r="K1284" i="2"/>
  <c r="J1284" i="2"/>
  <c r="K6146" i="2" s="1"/>
  <c r="I1284" i="2"/>
  <c r="L6146" i="2" s="1"/>
  <c r="G1284" i="2"/>
  <c r="T1283" i="2"/>
  <c r="S1283" i="2"/>
  <c r="R1283" i="2"/>
  <c r="Q1283" i="2"/>
  <c r="P1283" i="2"/>
  <c r="O1283" i="2"/>
  <c r="N1283" i="2"/>
  <c r="M1283" i="2"/>
  <c r="L1283" i="2"/>
  <c r="M8121" i="2" s="1"/>
  <c r="K1283" i="2"/>
  <c r="J1283" i="2"/>
  <c r="K8121" i="2" s="1"/>
  <c r="I1283" i="2"/>
  <c r="L8121" i="2" s="1"/>
  <c r="G1283" i="2"/>
  <c r="T1282" i="2"/>
  <c r="S1282" i="2"/>
  <c r="R1282" i="2"/>
  <c r="Q1282" i="2"/>
  <c r="P1282" i="2"/>
  <c r="O1282" i="2"/>
  <c r="N1282" i="2"/>
  <c r="L1282" i="2"/>
  <c r="K1282" i="2"/>
  <c r="J1282" i="2"/>
  <c r="K7619" i="2" s="1"/>
  <c r="I1282" i="2"/>
  <c r="L7619" i="2" s="1"/>
  <c r="G1282" i="2"/>
  <c r="T1281" i="2"/>
  <c r="S1281" i="2"/>
  <c r="R1281" i="2"/>
  <c r="Q1281" i="2"/>
  <c r="P1281" i="2"/>
  <c r="O1281" i="2"/>
  <c r="N1281" i="2"/>
  <c r="M1281" i="2"/>
  <c r="L1281" i="2"/>
  <c r="K1281" i="2"/>
  <c r="J1281" i="2"/>
  <c r="K7554" i="2" s="1"/>
  <c r="I1281" i="2"/>
  <c r="L7554" i="2" s="1"/>
  <c r="G1281" i="2"/>
  <c r="T1280" i="2"/>
  <c r="S1280" i="2"/>
  <c r="R1280" i="2"/>
  <c r="Q1280" i="2"/>
  <c r="P1280" i="2"/>
  <c r="O1280" i="2"/>
  <c r="N1280" i="2"/>
  <c r="L1280" i="2"/>
  <c r="K1280" i="2"/>
  <c r="J1280" i="2"/>
  <c r="K9007" i="2" s="1"/>
  <c r="I1280" i="2"/>
  <c r="L9007" i="2" s="1"/>
  <c r="G1280" i="2"/>
  <c r="T1279" i="2"/>
  <c r="S1279" i="2"/>
  <c r="R1279" i="2"/>
  <c r="Q1279" i="2"/>
  <c r="P1279" i="2"/>
  <c r="O1279" i="2"/>
  <c r="N1279" i="2"/>
  <c r="M1279" i="2"/>
  <c r="L1279" i="2"/>
  <c r="K1279" i="2"/>
  <c r="J1279" i="2"/>
  <c r="K6036" i="2" s="1"/>
  <c r="I1279" i="2"/>
  <c r="L6036" i="2" s="1"/>
  <c r="M4956" i="2" s="1"/>
  <c r="G1279" i="2"/>
  <c r="T1278" i="2"/>
  <c r="S1278" i="2"/>
  <c r="R1278" i="2"/>
  <c r="Q1278" i="2"/>
  <c r="P1278" i="2"/>
  <c r="O1278" i="2"/>
  <c r="N1278" i="2"/>
  <c r="L1278" i="2"/>
  <c r="K1278" i="2"/>
  <c r="J1278" i="2"/>
  <c r="K9006" i="2" s="1"/>
  <c r="I1278" i="2"/>
  <c r="L9006" i="2" s="1"/>
  <c r="G1278" i="2"/>
  <c r="T1277" i="2"/>
  <c r="S1277" i="2"/>
  <c r="R1277" i="2"/>
  <c r="Q1277" i="2"/>
  <c r="P1277" i="2"/>
  <c r="O1277" i="2"/>
  <c r="N1277" i="2"/>
  <c r="L1277" i="2"/>
  <c r="K1277" i="2"/>
  <c r="J1277" i="2"/>
  <c r="K9649" i="2" s="1"/>
  <c r="I1277" i="2"/>
  <c r="L9649" i="2" s="1"/>
  <c r="G1277" i="2"/>
  <c r="T1276" i="2"/>
  <c r="S1276" i="2"/>
  <c r="R1276" i="2"/>
  <c r="Q1276" i="2"/>
  <c r="P1276" i="2"/>
  <c r="O1276" i="2"/>
  <c r="N1276" i="2"/>
  <c r="L1276" i="2"/>
  <c r="K1276" i="2"/>
  <c r="J1276" i="2"/>
  <c r="K6862" i="2" s="1"/>
  <c r="I1276" i="2"/>
  <c r="L6862" i="2" s="1"/>
  <c r="G1276" i="2"/>
  <c r="T1275" i="2"/>
  <c r="S1275" i="2"/>
  <c r="R1275" i="2"/>
  <c r="Q1275" i="2"/>
  <c r="P1275" i="2"/>
  <c r="O1275" i="2"/>
  <c r="N1275" i="2"/>
  <c r="L1275" i="2"/>
  <c r="K1275" i="2"/>
  <c r="J1275" i="2"/>
  <c r="K7794" i="2" s="1"/>
  <c r="I1275" i="2"/>
  <c r="L7794" i="2" s="1"/>
  <c r="G1275" i="2"/>
  <c r="T1274" i="2"/>
  <c r="S1274" i="2"/>
  <c r="R1274" i="2"/>
  <c r="Q1274" i="2"/>
  <c r="P1274" i="2"/>
  <c r="O1274" i="2"/>
  <c r="N1274" i="2"/>
  <c r="M1274" i="2"/>
  <c r="L1274" i="2"/>
  <c r="K1274" i="2"/>
  <c r="J1274" i="2"/>
  <c r="K6319" i="2" s="1"/>
  <c r="I1274" i="2"/>
  <c r="L6319" i="2" s="1"/>
  <c r="G1274" i="2"/>
  <c r="T1273" i="2"/>
  <c r="S1273" i="2"/>
  <c r="R1273" i="2"/>
  <c r="Q1273" i="2"/>
  <c r="P1273" i="2"/>
  <c r="O1273" i="2"/>
  <c r="N1273" i="2"/>
  <c r="M1273" i="2"/>
  <c r="L1273" i="2"/>
  <c r="K1273" i="2"/>
  <c r="J1273" i="2"/>
  <c r="K7069" i="2" s="1"/>
  <c r="I1273" i="2"/>
  <c r="L7069" i="2" s="1"/>
  <c r="G1273" i="2"/>
  <c r="T1272" i="2"/>
  <c r="S1272" i="2"/>
  <c r="R1272" i="2"/>
  <c r="Q1272" i="2"/>
  <c r="P1272" i="2"/>
  <c r="O1272" i="2"/>
  <c r="N1272" i="2"/>
  <c r="M1272" i="2"/>
  <c r="L1272" i="2"/>
  <c r="K1272" i="2"/>
  <c r="J1272" i="2"/>
  <c r="K6643" i="2" s="1"/>
  <c r="I1272" i="2"/>
  <c r="L6643" i="2" s="1"/>
  <c r="G1272" i="2"/>
  <c r="T1271" i="2"/>
  <c r="S1271" i="2"/>
  <c r="R1271" i="2"/>
  <c r="Q1271" i="2"/>
  <c r="P1271" i="2"/>
  <c r="O1271" i="2"/>
  <c r="N1271" i="2"/>
  <c r="L1271" i="2"/>
  <c r="K1271" i="2"/>
  <c r="J1271" i="2"/>
  <c r="K6689" i="2" s="1"/>
  <c r="I1271" i="2"/>
  <c r="L6689" i="2" s="1"/>
  <c r="G1271" i="2"/>
  <c r="T1270" i="2"/>
  <c r="S1270" i="2"/>
  <c r="R1270" i="2"/>
  <c r="Q1270" i="2"/>
  <c r="P1270" i="2"/>
  <c r="O1270" i="2"/>
  <c r="N1270" i="2"/>
  <c r="M1270" i="2"/>
  <c r="L1270" i="2"/>
  <c r="K1270" i="2"/>
  <c r="J1270" i="2"/>
  <c r="K7187" i="2" s="1"/>
  <c r="I1270" i="2"/>
  <c r="L7187" i="2" s="1"/>
  <c r="M4233" i="2" s="1"/>
  <c r="G1270" i="2"/>
  <c r="T1269" i="2"/>
  <c r="S1269" i="2"/>
  <c r="R1269" i="2"/>
  <c r="Q1269" i="2"/>
  <c r="P1269" i="2"/>
  <c r="O1269" i="2"/>
  <c r="N1269" i="2"/>
  <c r="L1269" i="2"/>
  <c r="K1269" i="2"/>
  <c r="J1269" i="2"/>
  <c r="K9637" i="2" s="1"/>
  <c r="I1269" i="2"/>
  <c r="L9637" i="2" s="1"/>
  <c r="G1269" i="2"/>
  <c r="T1268" i="2"/>
  <c r="S1268" i="2"/>
  <c r="R1268" i="2"/>
  <c r="Q1268" i="2"/>
  <c r="P1268" i="2"/>
  <c r="O1268" i="2"/>
  <c r="N1268" i="2"/>
  <c r="M1268" i="2"/>
  <c r="L1268" i="2"/>
  <c r="K1268" i="2"/>
  <c r="J1268" i="2"/>
  <c r="K9212" i="2" s="1"/>
  <c r="I1268" i="2"/>
  <c r="L9212" i="2" s="1"/>
  <c r="G1268" i="2"/>
  <c r="T1267" i="2"/>
  <c r="S1267" i="2"/>
  <c r="R1267" i="2"/>
  <c r="Q1267" i="2"/>
  <c r="P1267" i="2"/>
  <c r="O1267" i="2"/>
  <c r="N1267" i="2"/>
  <c r="M1267" i="2"/>
  <c r="L1267" i="2"/>
  <c r="M6392" i="2" s="1"/>
  <c r="K1267" i="2"/>
  <c r="J1267" i="2"/>
  <c r="K6392" i="2" s="1"/>
  <c r="I1267" i="2"/>
  <c r="L6392" i="2" s="1"/>
  <c r="G1267" i="2"/>
  <c r="T1266" i="2"/>
  <c r="S1266" i="2"/>
  <c r="R1266" i="2"/>
  <c r="Q1266" i="2"/>
  <c r="P1266" i="2"/>
  <c r="O1266" i="2"/>
  <c r="N1266" i="2"/>
  <c r="M1266" i="2"/>
  <c r="L1266" i="2"/>
  <c r="M7357" i="2" s="1"/>
  <c r="K1266" i="2"/>
  <c r="J1266" i="2"/>
  <c r="K7357" i="2" s="1"/>
  <c r="I1266" i="2"/>
  <c r="L7357" i="2" s="1"/>
  <c r="G1266" i="2"/>
  <c r="T1265" i="2"/>
  <c r="S1265" i="2"/>
  <c r="R1265" i="2"/>
  <c r="Q1265" i="2"/>
  <c r="P1265" i="2"/>
  <c r="O1265" i="2"/>
  <c r="N1265" i="2"/>
  <c r="M1265" i="2"/>
  <c r="L1265" i="2"/>
  <c r="K1265" i="2"/>
  <c r="J1265" i="2"/>
  <c r="K6906" i="2" s="1"/>
  <c r="I1265" i="2"/>
  <c r="L6906" i="2" s="1"/>
  <c r="M4959" i="2" s="1"/>
  <c r="G1265" i="2"/>
  <c r="T1264" i="2"/>
  <c r="S1264" i="2"/>
  <c r="R1264" i="2"/>
  <c r="Q1264" i="2"/>
  <c r="P1264" i="2"/>
  <c r="O1264" i="2"/>
  <c r="N1264" i="2"/>
  <c r="M1264" i="2"/>
  <c r="L1264" i="2"/>
  <c r="K1264" i="2"/>
  <c r="J1264" i="2"/>
  <c r="K8442" i="2" s="1"/>
  <c r="I1264" i="2"/>
  <c r="L8442" i="2" s="1"/>
  <c r="G1264" i="2"/>
  <c r="T1263" i="2"/>
  <c r="S1263" i="2"/>
  <c r="R1263" i="2"/>
  <c r="Q1263" i="2"/>
  <c r="P1263" i="2"/>
  <c r="O1263" i="2"/>
  <c r="N1263" i="2"/>
  <c r="M1263" i="2"/>
  <c r="L1263" i="2"/>
  <c r="K1263" i="2"/>
  <c r="J1263" i="2"/>
  <c r="K6933" i="2" s="1"/>
  <c r="I1263" i="2"/>
  <c r="L6933" i="2" s="1"/>
  <c r="G1263" i="2"/>
  <c r="T1262" i="2"/>
  <c r="S1262" i="2"/>
  <c r="R1262" i="2"/>
  <c r="Q1262" i="2"/>
  <c r="P1262" i="2"/>
  <c r="O1262" i="2"/>
  <c r="N1262" i="2"/>
  <c r="M1262" i="2"/>
  <c r="L1262" i="2"/>
  <c r="K1262" i="2"/>
  <c r="J1262" i="2"/>
  <c r="K6212" i="2" s="1"/>
  <c r="I1262" i="2"/>
  <c r="L6212" i="2" s="1"/>
  <c r="G1262" i="2"/>
  <c r="T1261" i="2"/>
  <c r="S1261" i="2"/>
  <c r="R1261" i="2"/>
  <c r="Q1261" i="2"/>
  <c r="P1261" i="2"/>
  <c r="O1261" i="2"/>
  <c r="N1261" i="2"/>
  <c r="L1261" i="2"/>
  <c r="K1261" i="2"/>
  <c r="J1261" i="2"/>
  <c r="K9179" i="2" s="1"/>
  <c r="I1261" i="2"/>
  <c r="L9179" i="2" s="1"/>
  <c r="G1261" i="2"/>
  <c r="T1260" i="2"/>
  <c r="S1260" i="2"/>
  <c r="R1260" i="2"/>
  <c r="Q1260" i="2"/>
  <c r="P1260" i="2"/>
  <c r="O1260" i="2"/>
  <c r="N1260" i="2"/>
  <c r="L1260" i="2"/>
  <c r="K1260" i="2"/>
  <c r="J1260" i="2"/>
  <c r="K7865" i="2" s="1"/>
  <c r="I1260" i="2"/>
  <c r="L7865" i="2" s="1"/>
  <c r="G1260" i="2"/>
  <c r="T1259" i="2"/>
  <c r="S1259" i="2"/>
  <c r="R1259" i="2"/>
  <c r="Q1259" i="2"/>
  <c r="P1259" i="2"/>
  <c r="O1259" i="2"/>
  <c r="N1259" i="2"/>
  <c r="M1259" i="2"/>
  <c r="L1259" i="2"/>
  <c r="K1259" i="2"/>
  <c r="J1259" i="2"/>
  <c r="K9283" i="2" s="1"/>
  <c r="I1259" i="2"/>
  <c r="L9283" i="2" s="1"/>
  <c r="G1259" i="2"/>
  <c r="T1258" i="2"/>
  <c r="S1258" i="2"/>
  <c r="R1258" i="2"/>
  <c r="Q1258" i="2"/>
  <c r="P1258" i="2"/>
  <c r="O1258" i="2"/>
  <c r="N1258" i="2"/>
  <c r="M1258" i="2"/>
  <c r="L1258" i="2"/>
  <c r="K1258" i="2"/>
  <c r="J1258" i="2"/>
  <c r="K8239" i="2" s="1"/>
  <c r="I1258" i="2"/>
  <c r="L8239" i="2" s="1"/>
  <c r="G1258" i="2"/>
  <c r="T1257" i="2"/>
  <c r="S1257" i="2"/>
  <c r="R1257" i="2"/>
  <c r="Q1257" i="2"/>
  <c r="P1257" i="2"/>
  <c r="O1257" i="2"/>
  <c r="N1257" i="2"/>
  <c r="M1257" i="2"/>
  <c r="L1257" i="2"/>
  <c r="M6676" i="2" s="1"/>
  <c r="K1257" i="2"/>
  <c r="J1257" i="2"/>
  <c r="K6676" i="2" s="1"/>
  <c r="I1257" i="2"/>
  <c r="L6676" i="2" s="1"/>
  <c r="M1868" i="2" s="1"/>
  <c r="G1257" i="2"/>
  <c r="T1256" i="2"/>
  <c r="S1256" i="2"/>
  <c r="R1256" i="2"/>
  <c r="Q1256" i="2"/>
  <c r="P1256" i="2"/>
  <c r="O1256" i="2"/>
  <c r="N1256" i="2"/>
  <c r="M1256" i="2"/>
  <c r="L1256" i="2"/>
  <c r="K1256" i="2"/>
  <c r="J1256" i="2"/>
  <c r="K9197" i="2" s="1"/>
  <c r="I1256" i="2"/>
  <c r="L9197" i="2" s="1"/>
  <c r="G1256" i="2"/>
  <c r="T1255" i="2"/>
  <c r="S1255" i="2"/>
  <c r="R1255" i="2"/>
  <c r="Q1255" i="2"/>
  <c r="P1255" i="2"/>
  <c r="O1255" i="2"/>
  <c r="N1255" i="2"/>
  <c r="L1255" i="2"/>
  <c r="K1255" i="2"/>
  <c r="J1255" i="2"/>
  <c r="K6575" i="2" s="1"/>
  <c r="I1255" i="2"/>
  <c r="L6575" i="2" s="1"/>
  <c r="G1255" i="2"/>
  <c r="T1254" i="2"/>
  <c r="S1254" i="2"/>
  <c r="R1254" i="2"/>
  <c r="Q1254" i="2"/>
  <c r="P1254" i="2"/>
  <c r="O1254" i="2"/>
  <c r="N1254" i="2"/>
  <c r="L1254" i="2"/>
  <c r="K1254" i="2"/>
  <c r="J1254" i="2"/>
  <c r="K6370" i="2" s="1"/>
  <c r="I1254" i="2"/>
  <c r="L6370" i="2" s="1"/>
  <c r="G1254" i="2"/>
  <c r="T1253" i="2"/>
  <c r="S1253" i="2"/>
  <c r="R1253" i="2"/>
  <c r="Q1253" i="2"/>
  <c r="P1253" i="2"/>
  <c r="O1253" i="2"/>
  <c r="N1253" i="2"/>
  <c r="M1253" i="2"/>
  <c r="L1253" i="2"/>
  <c r="K1253" i="2"/>
  <c r="J1253" i="2"/>
  <c r="K8028" i="2" s="1"/>
  <c r="I1253" i="2"/>
  <c r="L8028" i="2" s="1"/>
  <c r="G1253" i="2"/>
  <c r="T1252" i="2"/>
  <c r="S1252" i="2"/>
  <c r="R1252" i="2"/>
  <c r="Q1252" i="2"/>
  <c r="P1252" i="2"/>
  <c r="O1252" i="2"/>
  <c r="N1252" i="2"/>
  <c r="L1252" i="2"/>
  <c r="K1252" i="2"/>
  <c r="J1252" i="2"/>
  <c r="K9133" i="2" s="1"/>
  <c r="I1252" i="2"/>
  <c r="L9133" i="2" s="1"/>
  <c r="G1252" i="2"/>
  <c r="T1251" i="2"/>
  <c r="S1251" i="2"/>
  <c r="R1251" i="2"/>
  <c r="Q1251" i="2"/>
  <c r="P1251" i="2"/>
  <c r="O1251" i="2"/>
  <c r="N1251" i="2"/>
  <c r="M1251" i="2"/>
  <c r="L1251" i="2"/>
  <c r="K1251" i="2"/>
  <c r="J1251" i="2"/>
  <c r="K8687" i="2" s="1"/>
  <c r="I1251" i="2"/>
  <c r="L8687" i="2" s="1"/>
  <c r="G1251" i="2"/>
  <c r="T1250" i="2"/>
  <c r="S1250" i="2"/>
  <c r="R1250" i="2"/>
  <c r="Q1250" i="2"/>
  <c r="P1250" i="2"/>
  <c r="O1250" i="2"/>
  <c r="N1250" i="2"/>
  <c r="M1250" i="2"/>
  <c r="L1250" i="2"/>
  <c r="M8918" i="2" s="1"/>
  <c r="K1250" i="2"/>
  <c r="J1250" i="2"/>
  <c r="K8918" i="2" s="1"/>
  <c r="I1250" i="2"/>
  <c r="L8918" i="2" s="1"/>
  <c r="M2181" i="2" s="1"/>
  <c r="G1250" i="2"/>
  <c r="T1249" i="2"/>
  <c r="S1249" i="2"/>
  <c r="R1249" i="2"/>
  <c r="Q1249" i="2"/>
  <c r="P1249" i="2"/>
  <c r="O1249" i="2"/>
  <c r="N1249" i="2"/>
  <c r="M1249" i="2"/>
  <c r="L1249" i="2"/>
  <c r="M9461" i="2" s="1"/>
  <c r="K1249" i="2"/>
  <c r="J1249" i="2"/>
  <c r="K9461" i="2" s="1"/>
  <c r="I1249" i="2"/>
  <c r="L9461" i="2" s="1"/>
  <c r="G1249" i="2"/>
  <c r="T1248" i="2"/>
  <c r="S1248" i="2"/>
  <c r="R1248" i="2"/>
  <c r="Q1248" i="2"/>
  <c r="P1248" i="2"/>
  <c r="O1248" i="2"/>
  <c r="N1248" i="2"/>
  <c r="M1248" i="2"/>
  <c r="L1248" i="2"/>
  <c r="K1248" i="2"/>
  <c r="J1248" i="2"/>
  <c r="K6742" i="2" s="1"/>
  <c r="I1248" i="2"/>
  <c r="L6742" i="2" s="1"/>
  <c r="M2114" i="2" s="1"/>
  <c r="G1248" i="2"/>
  <c r="T1247" i="2"/>
  <c r="S1247" i="2"/>
  <c r="R1247" i="2"/>
  <c r="Q1247" i="2"/>
  <c r="P1247" i="2"/>
  <c r="O1247" i="2"/>
  <c r="N1247" i="2"/>
  <c r="M1247" i="2"/>
  <c r="L1247" i="2"/>
  <c r="K1247" i="2"/>
  <c r="J1247" i="2"/>
  <c r="K8002" i="2" s="1"/>
  <c r="I1247" i="2"/>
  <c r="L8002" i="2" s="1"/>
  <c r="G1247" i="2"/>
  <c r="T1246" i="2"/>
  <c r="S1246" i="2"/>
  <c r="R1246" i="2"/>
  <c r="Q1246" i="2"/>
  <c r="P1246" i="2"/>
  <c r="O1246" i="2"/>
  <c r="N1246" i="2"/>
  <c r="L1246" i="2"/>
  <c r="K1246" i="2"/>
  <c r="J1246" i="2"/>
  <c r="K8093" i="2" s="1"/>
  <c r="I1246" i="2"/>
  <c r="L8093" i="2" s="1"/>
  <c r="G1246" i="2"/>
  <c r="T1245" i="2"/>
  <c r="S1245" i="2"/>
  <c r="R1245" i="2"/>
  <c r="Q1245" i="2"/>
  <c r="P1245" i="2"/>
  <c r="O1245" i="2"/>
  <c r="N1245" i="2"/>
  <c r="M1245" i="2"/>
  <c r="L1245" i="2"/>
  <c r="K1245" i="2"/>
  <c r="J1245" i="2"/>
  <c r="K9563" i="2" s="1"/>
  <c r="I1245" i="2"/>
  <c r="L9563" i="2" s="1"/>
  <c r="G1245" i="2"/>
  <c r="T1244" i="2"/>
  <c r="S1244" i="2"/>
  <c r="R1244" i="2"/>
  <c r="Q1244" i="2"/>
  <c r="P1244" i="2"/>
  <c r="O1244" i="2"/>
  <c r="N1244" i="2"/>
  <c r="L1244" i="2"/>
  <c r="K1244" i="2"/>
  <c r="J1244" i="2"/>
  <c r="K8238" i="2" s="1"/>
  <c r="I1244" i="2"/>
  <c r="L8238" i="2" s="1"/>
  <c r="G1244" i="2"/>
  <c r="T1243" i="2"/>
  <c r="S1243" i="2"/>
  <c r="R1243" i="2"/>
  <c r="Q1243" i="2"/>
  <c r="P1243" i="2"/>
  <c r="O1243" i="2"/>
  <c r="N1243" i="2"/>
  <c r="M1243" i="2"/>
  <c r="L1243" i="2"/>
  <c r="K1243" i="2"/>
  <c r="J1243" i="2"/>
  <c r="K8722" i="2" s="1"/>
  <c r="I1243" i="2"/>
  <c r="L8722" i="2" s="1"/>
  <c r="G1243" i="2"/>
  <c r="T1242" i="2"/>
  <c r="S1242" i="2"/>
  <c r="R1242" i="2"/>
  <c r="Q1242" i="2"/>
  <c r="P1242" i="2"/>
  <c r="O1242" i="2"/>
  <c r="N1242" i="2"/>
  <c r="M1242" i="2"/>
  <c r="L1242" i="2"/>
  <c r="K1242" i="2"/>
  <c r="J1242" i="2"/>
  <c r="K7372" i="2" s="1"/>
  <c r="I1242" i="2"/>
  <c r="L7372" i="2" s="1"/>
  <c r="G1242" i="2"/>
  <c r="T1241" i="2"/>
  <c r="S1241" i="2"/>
  <c r="R1241" i="2"/>
  <c r="Q1241" i="2"/>
  <c r="P1241" i="2"/>
  <c r="O1241" i="2"/>
  <c r="N1241" i="2"/>
  <c r="L1241" i="2"/>
  <c r="K1241" i="2"/>
  <c r="J1241" i="2"/>
  <c r="K7186" i="2" s="1"/>
  <c r="I1241" i="2"/>
  <c r="L7186" i="2" s="1"/>
  <c r="G1241" i="2"/>
  <c r="T1240" i="2"/>
  <c r="S1240" i="2"/>
  <c r="R1240" i="2"/>
  <c r="Q1240" i="2"/>
  <c r="P1240" i="2"/>
  <c r="O1240" i="2"/>
  <c r="N1240" i="2"/>
  <c r="M1240" i="2"/>
  <c r="L1240" i="2"/>
  <c r="K1240" i="2"/>
  <c r="J1240" i="2"/>
  <c r="K8851" i="2" s="1"/>
  <c r="I1240" i="2"/>
  <c r="L8851" i="2" s="1"/>
  <c r="G1240" i="2"/>
  <c r="T1239" i="2"/>
  <c r="S1239" i="2"/>
  <c r="R1239" i="2"/>
  <c r="Q1239" i="2"/>
  <c r="P1239" i="2"/>
  <c r="O1239" i="2"/>
  <c r="N1239" i="2"/>
  <c r="M1239" i="2"/>
  <c r="L1239" i="2"/>
  <c r="K1239" i="2"/>
  <c r="J1239" i="2"/>
  <c r="K6675" i="2" s="1"/>
  <c r="I1239" i="2"/>
  <c r="L6675" i="2" s="1"/>
  <c r="G1239" i="2"/>
  <c r="T1238" i="2"/>
  <c r="S1238" i="2"/>
  <c r="R1238" i="2"/>
  <c r="Q1238" i="2"/>
  <c r="P1238" i="2"/>
  <c r="O1238" i="2"/>
  <c r="N1238" i="2"/>
  <c r="M1238" i="2"/>
  <c r="L1238" i="2"/>
  <c r="K1238" i="2"/>
  <c r="J1238" i="2"/>
  <c r="K6963" i="2" s="1"/>
  <c r="I1238" i="2"/>
  <c r="L6963" i="2" s="1"/>
  <c r="G1238" i="2"/>
  <c r="T1237" i="2"/>
  <c r="S1237" i="2"/>
  <c r="R1237" i="2"/>
  <c r="Q1237" i="2"/>
  <c r="P1237" i="2"/>
  <c r="O1237" i="2"/>
  <c r="N1237" i="2"/>
  <c r="L1237" i="2"/>
  <c r="K1237" i="2"/>
  <c r="J1237" i="2"/>
  <c r="K6932" i="2" s="1"/>
  <c r="I1237" i="2"/>
  <c r="L6932" i="2" s="1"/>
  <c r="G1237" i="2"/>
  <c r="T1236" i="2"/>
  <c r="S1236" i="2"/>
  <c r="R1236" i="2"/>
  <c r="Q1236" i="2"/>
  <c r="P1236" i="2"/>
  <c r="O1236" i="2"/>
  <c r="N1236" i="2"/>
  <c r="L1236" i="2"/>
  <c r="K1236" i="2"/>
  <c r="J1236" i="2"/>
  <c r="K8092" i="2" s="1"/>
  <c r="I1236" i="2"/>
  <c r="L8092" i="2" s="1"/>
  <c r="G1236" i="2"/>
  <c r="T1235" i="2"/>
  <c r="S1235" i="2"/>
  <c r="R1235" i="2"/>
  <c r="Q1235" i="2"/>
  <c r="P1235" i="2"/>
  <c r="O1235" i="2"/>
  <c r="N1235" i="2"/>
  <c r="M1235" i="2"/>
  <c r="L1235" i="2"/>
  <c r="K1235" i="2"/>
  <c r="J1235" i="2"/>
  <c r="K6780" i="2" s="1"/>
  <c r="I1235" i="2"/>
  <c r="L6780" i="2" s="1"/>
  <c r="G1235" i="2"/>
  <c r="T1234" i="2"/>
  <c r="S1234" i="2"/>
  <c r="R1234" i="2"/>
  <c r="Q1234" i="2"/>
  <c r="P1234" i="2"/>
  <c r="O1234" i="2"/>
  <c r="N1234" i="2"/>
  <c r="L1234" i="2"/>
  <c r="K1234" i="2"/>
  <c r="J1234" i="2"/>
  <c r="K8270" i="2" s="1"/>
  <c r="I1234" i="2"/>
  <c r="L8270" i="2" s="1"/>
  <c r="G1234" i="2"/>
  <c r="T1233" i="2"/>
  <c r="S1233" i="2"/>
  <c r="R1233" i="2"/>
  <c r="Q1233" i="2"/>
  <c r="P1233" i="2"/>
  <c r="O1233" i="2"/>
  <c r="N1233" i="2"/>
  <c r="M1233" i="2"/>
  <c r="L1233" i="2"/>
  <c r="M6332" i="2" s="1"/>
  <c r="K1233" i="2"/>
  <c r="J1233" i="2"/>
  <c r="K6332" i="2" s="1"/>
  <c r="I1233" i="2"/>
  <c r="L6332" i="2" s="1"/>
  <c r="M4601" i="2" s="1"/>
  <c r="G1233" i="2"/>
  <c r="T1232" i="2"/>
  <c r="S1232" i="2"/>
  <c r="R1232" i="2"/>
  <c r="Q1232" i="2"/>
  <c r="P1232" i="2"/>
  <c r="O1232" i="2"/>
  <c r="N1232" i="2"/>
  <c r="M1232" i="2"/>
  <c r="L1232" i="2"/>
  <c r="K1232" i="2"/>
  <c r="J1232" i="2"/>
  <c r="K8917" i="2" s="1"/>
  <c r="I1232" i="2"/>
  <c r="L8917" i="2" s="1"/>
  <c r="G1232" i="2"/>
  <c r="T1231" i="2"/>
  <c r="S1231" i="2"/>
  <c r="R1231" i="2"/>
  <c r="Q1231" i="2"/>
  <c r="P1231" i="2"/>
  <c r="O1231" i="2"/>
  <c r="N1231" i="2"/>
  <c r="L1231" i="2"/>
  <c r="K1231" i="2"/>
  <c r="J1231" i="2"/>
  <c r="K8039" i="2" s="1"/>
  <c r="I1231" i="2"/>
  <c r="L8039" i="2" s="1"/>
  <c r="G1231" i="2"/>
  <c r="T1230" i="2"/>
  <c r="S1230" i="2"/>
  <c r="R1230" i="2"/>
  <c r="Q1230" i="2"/>
  <c r="P1230" i="2"/>
  <c r="O1230" i="2"/>
  <c r="N1230" i="2"/>
  <c r="M1230" i="2"/>
  <c r="L1230" i="2"/>
  <c r="K1230" i="2"/>
  <c r="J1230" i="2"/>
  <c r="K7261" i="2" s="1"/>
  <c r="I1230" i="2"/>
  <c r="L7261" i="2" s="1"/>
  <c r="G1230" i="2"/>
  <c r="T1229" i="2"/>
  <c r="S1229" i="2"/>
  <c r="R1229" i="2"/>
  <c r="Q1229" i="2"/>
  <c r="P1229" i="2"/>
  <c r="O1229" i="2"/>
  <c r="N1229" i="2"/>
  <c r="L1229" i="2"/>
  <c r="K1229" i="2"/>
  <c r="J1229" i="2"/>
  <c r="K6450" i="2" s="1"/>
  <c r="I1229" i="2"/>
  <c r="L6450" i="2" s="1"/>
  <c r="G1229" i="2"/>
  <c r="T1228" i="2"/>
  <c r="S1228" i="2"/>
  <c r="R1228" i="2"/>
  <c r="Q1228" i="2"/>
  <c r="P1228" i="2"/>
  <c r="O1228" i="2"/>
  <c r="N1228" i="2"/>
  <c r="M1228" i="2"/>
  <c r="L1228" i="2"/>
  <c r="K1228" i="2"/>
  <c r="J1228" i="2"/>
  <c r="K7961" i="2" s="1"/>
  <c r="I1228" i="2"/>
  <c r="L7961" i="2" s="1"/>
  <c r="G1228" i="2"/>
  <c r="T1227" i="2"/>
  <c r="S1227" i="2"/>
  <c r="R1227" i="2"/>
  <c r="Q1227" i="2"/>
  <c r="P1227" i="2"/>
  <c r="O1227" i="2"/>
  <c r="N1227" i="2"/>
  <c r="M1227" i="2"/>
  <c r="L1227" i="2"/>
  <c r="M7481" i="2" s="1"/>
  <c r="K1227" i="2"/>
  <c r="J1227" i="2"/>
  <c r="K7481" i="2" s="1"/>
  <c r="I1227" i="2"/>
  <c r="L7481" i="2" s="1"/>
  <c r="G1227" i="2"/>
  <c r="T1226" i="2"/>
  <c r="S1226" i="2"/>
  <c r="R1226" i="2"/>
  <c r="Q1226" i="2"/>
  <c r="P1226" i="2"/>
  <c r="O1226" i="2"/>
  <c r="N1226" i="2"/>
  <c r="M1226" i="2"/>
  <c r="L1226" i="2"/>
  <c r="K1226" i="2"/>
  <c r="J1226" i="2"/>
  <c r="K8289" i="2" s="1"/>
  <c r="I1226" i="2"/>
  <c r="L8289" i="2" s="1"/>
  <c r="M2918" i="2" s="1"/>
  <c r="G1226" i="2"/>
  <c r="T1225" i="2"/>
  <c r="S1225" i="2"/>
  <c r="R1225" i="2"/>
  <c r="Q1225" i="2"/>
  <c r="P1225" i="2"/>
  <c r="O1225" i="2"/>
  <c r="N1225" i="2"/>
  <c r="M1225" i="2"/>
  <c r="L1225" i="2"/>
  <c r="K1225" i="2"/>
  <c r="J1225" i="2"/>
  <c r="K9460" i="2" s="1"/>
  <c r="I1225" i="2"/>
  <c r="L9460" i="2" s="1"/>
  <c r="G1225" i="2"/>
  <c r="T1224" i="2"/>
  <c r="S1224" i="2"/>
  <c r="R1224" i="2"/>
  <c r="Q1224" i="2"/>
  <c r="P1224" i="2"/>
  <c r="O1224" i="2"/>
  <c r="N1224" i="2"/>
  <c r="M1224" i="2"/>
  <c r="L1224" i="2"/>
  <c r="K1224" i="2"/>
  <c r="J1224" i="2"/>
  <c r="K6178" i="2" s="1"/>
  <c r="I1224" i="2"/>
  <c r="L6178" i="2" s="1"/>
  <c r="G1224" i="2"/>
  <c r="T1223" i="2"/>
  <c r="S1223" i="2"/>
  <c r="R1223" i="2"/>
  <c r="Q1223" i="2"/>
  <c r="P1223" i="2"/>
  <c r="O1223" i="2"/>
  <c r="N1223" i="2"/>
  <c r="M1223" i="2"/>
  <c r="L1223" i="2"/>
  <c r="K1223" i="2"/>
  <c r="J1223" i="2"/>
  <c r="K6611" i="2" s="1"/>
  <c r="I1223" i="2"/>
  <c r="L6611" i="2" s="1"/>
  <c r="G1223" i="2"/>
  <c r="T1222" i="2"/>
  <c r="S1222" i="2"/>
  <c r="R1222" i="2"/>
  <c r="Q1222" i="2"/>
  <c r="P1222" i="2"/>
  <c r="O1222" i="2"/>
  <c r="N1222" i="2"/>
  <c r="M1222" i="2"/>
  <c r="L1222" i="2"/>
  <c r="K1222" i="2"/>
  <c r="J1222" i="2"/>
  <c r="K9167" i="2" s="1"/>
  <c r="I1222" i="2"/>
  <c r="L9167" i="2" s="1"/>
  <c r="G1222" i="2"/>
  <c r="T1221" i="2"/>
  <c r="S1221" i="2"/>
  <c r="R1221" i="2"/>
  <c r="Q1221" i="2"/>
  <c r="P1221" i="2"/>
  <c r="O1221" i="2"/>
  <c r="N1221" i="2"/>
  <c r="M1221" i="2"/>
  <c r="L1221" i="2"/>
  <c r="K1221" i="2"/>
  <c r="J1221" i="2"/>
  <c r="K7348" i="2" s="1"/>
  <c r="I1221" i="2"/>
  <c r="L7348" i="2" s="1"/>
  <c r="G1221" i="2"/>
  <c r="T1220" i="2"/>
  <c r="S1220" i="2"/>
  <c r="R1220" i="2"/>
  <c r="Q1220" i="2"/>
  <c r="P1220" i="2"/>
  <c r="O1220" i="2"/>
  <c r="N1220" i="2"/>
  <c r="M1220" i="2"/>
  <c r="L1220" i="2"/>
  <c r="K1220" i="2"/>
  <c r="J1220" i="2"/>
  <c r="K9547" i="2" s="1"/>
  <c r="I1220" i="2"/>
  <c r="L9547" i="2" s="1"/>
  <c r="M350" i="2" s="1"/>
  <c r="G1220" i="2"/>
  <c r="T1219" i="2"/>
  <c r="S1219" i="2"/>
  <c r="R1219" i="2"/>
  <c r="Q1219" i="2"/>
  <c r="P1219" i="2"/>
  <c r="O1219" i="2"/>
  <c r="N1219" i="2"/>
  <c r="M1219" i="2"/>
  <c r="L1219" i="2"/>
  <c r="M6759" i="2" s="1"/>
  <c r="K1219" i="2"/>
  <c r="J1219" i="2"/>
  <c r="K6759" i="2" s="1"/>
  <c r="I1219" i="2"/>
  <c r="L6759" i="2" s="1"/>
  <c r="G1219" i="2"/>
  <c r="T1218" i="2"/>
  <c r="S1218" i="2"/>
  <c r="R1218" i="2"/>
  <c r="Q1218" i="2"/>
  <c r="P1218" i="2"/>
  <c r="O1218" i="2"/>
  <c r="N1218" i="2"/>
  <c r="M1218" i="2"/>
  <c r="L1218" i="2"/>
  <c r="K1218" i="2"/>
  <c r="J1218" i="2"/>
  <c r="K7231" i="2" s="1"/>
  <c r="I1218" i="2"/>
  <c r="L7231" i="2" s="1"/>
  <c r="M4942" i="2" s="1"/>
  <c r="G1218" i="2"/>
  <c r="T1217" i="2"/>
  <c r="S1217" i="2"/>
  <c r="R1217" i="2"/>
  <c r="Q1217" i="2"/>
  <c r="P1217" i="2"/>
  <c r="O1217" i="2"/>
  <c r="N1217" i="2"/>
  <c r="M1217" i="2"/>
  <c r="L1217" i="2"/>
  <c r="K1217" i="2"/>
  <c r="J1217" i="2"/>
  <c r="K9401" i="2" s="1"/>
  <c r="I1217" i="2"/>
  <c r="L9401" i="2" s="1"/>
  <c r="G1217" i="2"/>
  <c r="T1216" i="2"/>
  <c r="S1216" i="2"/>
  <c r="R1216" i="2"/>
  <c r="Q1216" i="2"/>
  <c r="P1216" i="2"/>
  <c r="O1216" i="2"/>
  <c r="N1216" i="2"/>
  <c r="M1216" i="2"/>
  <c r="L1216" i="2"/>
  <c r="K1216" i="2"/>
  <c r="J1216" i="2"/>
  <c r="K6799" i="2" s="1"/>
  <c r="I1216" i="2"/>
  <c r="L6799" i="2" s="1"/>
  <c r="G1216" i="2"/>
  <c r="T1215" i="2"/>
  <c r="S1215" i="2"/>
  <c r="R1215" i="2"/>
  <c r="Q1215" i="2"/>
  <c r="P1215" i="2"/>
  <c r="O1215" i="2"/>
  <c r="N1215" i="2"/>
  <c r="L1215" i="2"/>
  <c r="K1215" i="2"/>
  <c r="J1215" i="2"/>
  <c r="K6250" i="2" s="1"/>
  <c r="I1215" i="2"/>
  <c r="L6250" i="2" s="1"/>
  <c r="M76" i="2" s="1"/>
  <c r="G1215" i="2"/>
  <c r="T1214" i="2"/>
  <c r="S1214" i="2"/>
  <c r="R1214" i="2"/>
  <c r="Q1214" i="2"/>
  <c r="P1214" i="2"/>
  <c r="O1214" i="2"/>
  <c r="N1214" i="2"/>
  <c r="L1214" i="2"/>
  <c r="K1214" i="2"/>
  <c r="J1214" i="2"/>
  <c r="K8988" i="2" s="1"/>
  <c r="I1214" i="2"/>
  <c r="L8988" i="2" s="1"/>
  <c r="G1214" i="2"/>
  <c r="T1213" i="2"/>
  <c r="S1213" i="2"/>
  <c r="R1213" i="2"/>
  <c r="Q1213" i="2"/>
  <c r="P1213" i="2"/>
  <c r="O1213" i="2"/>
  <c r="N1213" i="2"/>
  <c r="M1213" i="2"/>
  <c r="L1213" i="2"/>
  <c r="K1213" i="2"/>
  <c r="J1213" i="2"/>
  <c r="K8145" i="2" s="1"/>
  <c r="M80" i="2" s="1"/>
  <c r="I1213" i="2"/>
  <c r="L8145" i="2" s="1"/>
  <c r="G1213" i="2"/>
  <c r="T1212" i="2"/>
  <c r="S1212" i="2"/>
  <c r="R1212" i="2"/>
  <c r="Q1212" i="2"/>
  <c r="P1212" i="2"/>
  <c r="O1212" i="2"/>
  <c r="N1212" i="2"/>
  <c r="M1212" i="2"/>
  <c r="L1212" i="2"/>
  <c r="K1212" i="2"/>
  <c r="J1212" i="2"/>
  <c r="K8189" i="2" s="1"/>
  <c r="I1212" i="2"/>
  <c r="L8189" i="2" s="1"/>
  <c r="G1212" i="2"/>
  <c r="T1211" i="2"/>
  <c r="S1211" i="2"/>
  <c r="R1211" i="2"/>
  <c r="Q1211" i="2"/>
  <c r="P1211" i="2"/>
  <c r="O1211" i="2"/>
  <c r="N1211" i="2"/>
  <c r="M1211" i="2"/>
  <c r="L1211" i="2"/>
  <c r="K1211" i="2"/>
  <c r="J1211" i="2"/>
  <c r="K9310" i="2" s="1"/>
  <c r="I1211" i="2"/>
  <c r="L9310" i="2" s="1"/>
  <c r="G1211" i="2"/>
  <c r="T1210" i="2"/>
  <c r="S1210" i="2"/>
  <c r="R1210" i="2"/>
  <c r="Q1210" i="2"/>
  <c r="P1210" i="2"/>
  <c r="O1210" i="2"/>
  <c r="N1210" i="2"/>
  <c r="M1210" i="2"/>
  <c r="L1210" i="2"/>
  <c r="K1210" i="2"/>
  <c r="J1210" i="2"/>
  <c r="K7655" i="2" s="1"/>
  <c r="I1210" i="2"/>
  <c r="L7655" i="2" s="1"/>
  <c r="G1210" i="2"/>
  <c r="T1209" i="2"/>
  <c r="S1209" i="2"/>
  <c r="R1209" i="2"/>
  <c r="Q1209" i="2"/>
  <c r="P1209" i="2"/>
  <c r="O1209" i="2"/>
  <c r="N1209" i="2"/>
  <c r="M1209" i="2"/>
  <c r="L1209" i="2"/>
  <c r="M9400" i="2" s="1"/>
  <c r="K1209" i="2"/>
  <c r="J1209" i="2"/>
  <c r="K9400" i="2" s="1"/>
  <c r="I1209" i="2"/>
  <c r="L9400" i="2" s="1"/>
  <c r="G1209" i="2"/>
  <c r="T1208" i="2"/>
  <c r="S1208" i="2"/>
  <c r="R1208" i="2"/>
  <c r="Q1208" i="2"/>
  <c r="P1208" i="2"/>
  <c r="O1208" i="2"/>
  <c r="N1208" i="2"/>
  <c r="M1208" i="2"/>
  <c r="L1208" i="2"/>
  <c r="K1208" i="2"/>
  <c r="J1208" i="2"/>
  <c r="K8054" i="2" s="1"/>
  <c r="I1208" i="2"/>
  <c r="L8054" i="2" s="1"/>
  <c r="G1208" i="2"/>
  <c r="T1207" i="2"/>
  <c r="S1207" i="2"/>
  <c r="R1207" i="2"/>
  <c r="Q1207" i="2"/>
  <c r="P1207" i="2"/>
  <c r="O1207" i="2"/>
  <c r="N1207" i="2"/>
  <c r="M1207" i="2"/>
  <c r="L1207" i="2"/>
  <c r="K1207" i="2"/>
  <c r="J1207" i="2"/>
  <c r="K8819" i="2" s="1"/>
  <c r="I1207" i="2"/>
  <c r="L8819" i="2" s="1"/>
  <c r="G1207" i="2"/>
  <c r="T1206" i="2"/>
  <c r="S1206" i="2"/>
  <c r="R1206" i="2"/>
  <c r="Q1206" i="2"/>
  <c r="P1206" i="2"/>
  <c r="O1206" i="2"/>
  <c r="N1206" i="2"/>
  <c r="L1206" i="2"/>
  <c r="K1206" i="2"/>
  <c r="J1206" i="2"/>
  <c r="K6556" i="2" s="1"/>
  <c r="I1206" i="2"/>
  <c r="L6556" i="2" s="1"/>
  <c r="G1206" i="2"/>
  <c r="T1205" i="2"/>
  <c r="S1205" i="2"/>
  <c r="R1205" i="2"/>
  <c r="Q1205" i="2"/>
  <c r="P1205" i="2"/>
  <c r="O1205" i="2"/>
  <c r="N1205" i="2"/>
  <c r="L1205" i="2"/>
  <c r="K1205" i="2"/>
  <c r="J1205" i="2"/>
  <c r="K7027" i="2" s="1"/>
  <c r="I1205" i="2"/>
  <c r="L7027" i="2" s="1"/>
  <c r="G1205" i="2"/>
  <c r="T1204" i="2"/>
  <c r="S1204" i="2"/>
  <c r="R1204" i="2"/>
  <c r="Q1204" i="2"/>
  <c r="P1204" i="2"/>
  <c r="O1204" i="2"/>
  <c r="N1204" i="2"/>
  <c r="M1204" i="2"/>
  <c r="L1204" i="2"/>
  <c r="K1204" i="2"/>
  <c r="J1204" i="2"/>
  <c r="K9441" i="2" s="1"/>
  <c r="I1204" i="2"/>
  <c r="L9441" i="2" s="1"/>
  <c r="G1204" i="2"/>
  <c r="T1203" i="2"/>
  <c r="S1203" i="2"/>
  <c r="R1203" i="2"/>
  <c r="Q1203" i="2"/>
  <c r="P1203" i="2"/>
  <c r="O1203" i="2"/>
  <c r="N1203" i="2"/>
  <c r="M1203" i="2"/>
  <c r="L1203" i="2"/>
  <c r="K1203" i="2"/>
  <c r="J1203" i="2"/>
  <c r="K8424" i="2" s="1"/>
  <c r="I1203" i="2"/>
  <c r="L8424" i="2" s="1"/>
  <c r="G1203" i="2"/>
  <c r="T1202" i="2"/>
  <c r="S1202" i="2"/>
  <c r="R1202" i="2"/>
  <c r="Q1202" i="2"/>
  <c r="P1202" i="2"/>
  <c r="O1202" i="2"/>
  <c r="N1202" i="2"/>
  <c r="L1202" i="2"/>
  <c r="M8461" i="2" s="1"/>
  <c r="K1202" i="2"/>
  <c r="J1202" i="2"/>
  <c r="K8461" i="2" s="1"/>
  <c r="I1202" i="2"/>
  <c r="L8461" i="2" s="1"/>
  <c r="G1202" i="2"/>
  <c r="T1201" i="2"/>
  <c r="S1201" i="2"/>
  <c r="R1201" i="2"/>
  <c r="Q1201" i="2"/>
  <c r="P1201" i="2"/>
  <c r="O1201" i="2"/>
  <c r="N1201" i="2"/>
  <c r="M1201" i="2"/>
  <c r="L1201" i="2"/>
  <c r="K1201" i="2"/>
  <c r="J1201" i="2"/>
  <c r="K6741" i="2" s="1"/>
  <c r="I1201" i="2"/>
  <c r="L6741" i="2" s="1"/>
  <c r="M4505" i="2" s="1"/>
  <c r="G1201" i="2"/>
  <c r="T1200" i="2"/>
  <c r="S1200" i="2"/>
  <c r="R1200" i="2"/>
  <c r="Q1200" i="2"/>
  <c r="P1200" i="2"/>
  <c r="O1200" i="2"/>
  <c r="N1200" i="2"/>
  <c r="M1200" i="2"/>
  <c r="L1200" i="2"/>
  <c r="K1200" i="2"/>
  <c r="J1200" i="2"/>
  <c r="K9040" i="2" s="1"/>
  <c r="I1200" i="2"/>
  <c r="L9040" i="2" s="1"/>
  <c r="G1200" i="2"/>
  <c r="T1199" i="2"/>
  <c r="S1199" i="2"/>
  <c r="R1199" i="2"/>
  <c r="Q1199" i="2"/>
  <c r="P1199" i="2"/>
  <c r="O1199" i="2"/>
  <c r="N1199" i="2"/>
  <c r="M1199" i="2"/>
  <c r="L1199" i="2"/>
  <c r="K1199" i="2"/>
  <c r="J1199" i="2"/>
  <c r="K8441" i="2" s="1"/>
  <c r="I1199" i="2"/>
  <c r="L8441" i="2" s="1"/>
  <c r="G1199" i="2"/>
  <c r="T1198" i="2"/>
  <c r="S1198" i="2"/>
  <c r="R1198" i="2"/>
  <c r="Q1198" i="2"/>
  <c r="P1198" i="2"/>
  <c r="O1198" i="2"/>
  <c r="N1198" i="2"/>
  <c r="M1198" i="2"/>
  <c r="L1198" i="2"/>
  <c r="K1198" i="2"/>
  <c r="J1198" i="2"/>
  <c r="K8038" i="2" s="1"/>
  <c r="I1198" i="2"/>
  <c r="L8038" i="2" s="1"/>
  <c r="G1198" i="2"/>
  <c r="T1197" i="2"/>
  <c r="S1197" i="2"/>
  <c r="R1197" i="2"/>
  <c r="Q1197" i="2"/>
  <c r="P1197" i="2"/>
  <c r="O1197" i="2"/>
  <c r="N1197" i="2"/>
  <c r="M1197" i="2"/>
  <c r="L1197" i="2"/>
  <c r="K1197" i="2"/>
  <c r="J1197" i="2"/>
  <c r="K9449" i="2" s="1"/>
  <c r="I1197" i="2"/>
  <c r="L9449" i="2" s="1"/>
  <c r="G1197" i="2"/>
  <c r="T1196" i="2"/>
  <c r="S1196" i="2"/>
  <c r="R1196" i="2"/>
  <c r="Q1196" i="2"/>
  <c r="P1196" i="2"/>
  <c r="O1196" i="2"/>
  <c r="N1196" i="2"/>
  <c r="L1196" i="2"/>
  <c r="K1196" i="2"/>
  <c r="J1196" i="2"/>
  <c r="K8144" i="2" s="1"/>
  <c r="I1196" i="2"/>
  <c r="L8144" i="2" s="1"/>
  <c r="G1196" i="2"/>
  <c r="T1195" i="2"/>
  <c r="S1195" i="2"/>
  <c r="R1195" i="2"/>
  <c r="Q1195" i="2"/>
  <c r="P1195" i="2"/>
  <c r="O1195" i="2"/>
  <c r="N1195" i="2"/>
  <c r="M1195" i="2"/>
  <c r="L1195" i="2"/>
  <c r="K1195" i="2"/>
  <c r="J1195" i="2"/>
  <c r="K8511" i="2" s="1"/>
  <c r="I1195" i="2"/>
  <c r="L8511" i="2" s="1"/>
  <c r="G1195" i="2"/>
  <c r="T1194" i="2"/>
  <c r="S1194" i="2"/>
  <c r="R1194" i="2"/>
  <c r="Q1194" i="2"/>
  <c r="P1194" i="2"/>
  <c r="O1194" i="2"/>
  <c r="N1194" i="2"/>
  <c r="M1194" i="2"/>
  <c r="L1194" i="2"/>
  <c r="K1194" i="2"/>
  <c r="J1194" i="2"/>
  <c r="K8721" i="2" s="1"/>
  <c r="I1194" i="2"/>
  <c r="L8721" i="2" s="1"/>
  <c r="G1194" i="2"/>
  <c r="T1193" i="2"/>
  <c r="S1193" i="2"/>
  <c r="R1193" i="2"/>
  <c r="Q1193" i="2"/>
  <c r="P1193" i="2"/>
  <c r="O1193" i="2"/>
  <c r="N1193" i="2"/>
  <c r="M1193" i="2"/>
  <c r="L1193" i="2"/>
  <c r="K1193" i="2"/>
  <c r="J1193" i="2"/>
  <c r="K8001" i="2" s="1"/>
  <c r="I1193" i="2"/>
  <c r="L8001" i="2" s="1"/>
  <c r="G1193" i="2"/>
  <c r="T1192" i="2"/>
  <c r="S1192" i="2"/>
  <c r="R1192" i="2"/>
  <c r="Q1192" i="2"/>
  <c r="P1192" i="2"/>
  <c r="O1192" i="2"/>
  <c r="N1192" i="2"/>
  <c r="L1192" i="2"/>
  <c r="K1192" i="2"/>
  <c r="J1192" i="2"/>
  <c r="K9429" i="2" s="1"/>
  <c r="I1192" i="2"/>
  <c r="L9429" i="2" s="1"/>
  <c r="G1192" i="2"/>
  <c r="T1191" i="2"/>
  <c r="S1191" i="2"/>
  <c r="R1191" i="2"/>
  <c r="Q1191" i="2"/>
  <c r="P1191" i="2"/>
  <c r="O1191" i="2"/>
  <c r="N1191" i="2"/>
  <c r="L1191" i="2"/>
  <c r="K1191" i="2"/>
  <c r="J1191" i="2"/>
  <c r="K7055" i="2" s="1"/>
  <c r="I1191" i="2"/>
  <c r="L7055" i="2" s="1"/>
  <c r="M1485" i="2" s="1"/>
  <c r="G1191" i="2"/>
  <c r="T1190" i="2"/>
  <c r="S1190" i="2"/>
  <c r="R1190" i="2"/>
  <c r="Q1190" i="2"/>
  <c r="P1190" i="2"/>
  <c r="O1190" i="2"/>
  <c r="N1190" i="2"/>
  <c r="L1190" i="2"/>
  <c r="K1190" i="2"/>
  <c r="J1190" i="2"/>
  <c r="K6309" i="2" s="1"/>
  <c r="I1190" i="2"/>
  <c r="L6309" i="2" s="1"/>
  <c r="G1190" i="2"/>
  <c r="T1189" i="2"/>
  <c r="S1189" i="2"/>
  <c r="R1189" i="2"/>
  <c r="Q1189" i="2"/>
  <c r="P1189" i="2"/>
  <c r="O1189" i="2"/>
  <c r="N1189" i="2"/>
  <c r="L1189" i="2"/>
  <c r="K1189" i="2"/>
  <c r="J1189" i="2"/>
  <c r="K6567" i="2" s="1"/>
  <c r="I1189" i="2"/>
  <c r="L6567" i="2" s="1"/>
  <c r="G1189" i="2"/>
  <c r="T1188" i="2"/>
  <c r="S1188" i="2"/>
  <c r="R1188" i="2"/>
  <c r="Q1188" i="2"/>
  <c r="P1188" i="2"/>
  <c r="O1188" i="2"/>
  <c r="N1188" i="2"/>
  <c r="L1188" i="2"/>
  <c r="K1188" i="2"/>
  <c r="J1188" i="2"/>
  <c r="K8255" i="2" s="1"/>
  <c r="I1188" i="2"/>
  <c r="L8255" i="2" s="1"/>
  <c r="G1188" i="2"/>
  <c r="T1187" i="2"/>
  <c r="S1187" i="2"/>
  <c r="R1187" i="2"/>
  <c r="Q1187" i="2"/>
  <c r="P1187" i="2"/>
  <c r="O1187" i="2"/>
  <c r="N1187" i="2"/>
  <c r="M1187" i="2"/>
  <c r="L1187" i="2"/>
  <c r="K1187" i="2"/>
  <c r="J1187" i="2"/>
  <c r="K6006" i="2" s="1"/>
  <c r="I1187" i="2"/>
  <c r="L6006" i="2" s="1"/>
  <c r="G1187" i="2"/>
  <c r="T1186" i="2"/>
  <c r="S1186" i="2"/>
  <c r="R1186" i="2"/>
  <c r="Q1186" i="2"/>
  <c r="P1186" i="2"/>
  <c r="O1186" i="2"/>
  <c r="N1186" i="2"/>
  <c r="M1186" i="2"/>
  <c r="L1186" i="2"/>
  <c r="M9597" i="2" s="1"/>
  <c r="K1186" i="2"/>
  <c r="J1186" i="2"/>
  <c r="K9597" i="2" s="1"/>
  <c r="I1186" i="2"/>
  <c r="L9597" i="2" s="1"/>
  <c r="M1491" i="2" s="1"/>
  <c r="G1186" i="2"/>
  <c r="T1185" i="2"/>
  <c r="S1185" i="2"/>
  <c r="R1185" i="2"/>
  <c r="Q1185" i="2"/>
  <c r="P1185" i="2"/>
  <c r="O1185" i="2"/>
  <c r="N1185" i="2"/>
  <c r="L1185" i="2"/>
  <c r="M8027" i="2" s="1"/>
  <c r="K1185" i="2"/>
  <c r="J1185" i="2"/>
  <c r="K8027" i="2" s="1"/>
  <c r="I1185" i="2"/>
  <c r="L8027" i="2" s="1"/>
  <c r="G1185" i="2"/>
  <c r="T1184" i="2"/>
  <c r="S1184" i="2"/>
  <c r="R1184" i="2"/>
  <c r="Q1184" i="2"/>
  <c r="P1184" i="2"/>
  <c r="O1184" i="2"/>
  <c r="N1184" i="2"/>
  <c r="L1184" i="2"/>
  <c r="K1184" i="2"/>
  <c r="J1184" i="2"/>
  <c r="K6555" i="2" s="1"/>
  <c r="I1184" i="2"/>
  <c r="L6555" i="2" s="1"/>
  <c r="M4561" i="2" s="1"/>
  <c r="G1184" i="2"/>
  <c r="T1183" i="2"/>
  <c r="S1183" i="2"/>
  <c r="R1183" i="2"/>
  <c r="Q1183" i="2"/>
  <c r="P1183" i="2"/>
  <c r="O1183" i="2"/>
  <c r="N1183" i="2"/>
  <c r="L1183" i="2"/>
  <c r="K1183" i="2"/>
  <c r="J1183" i="2"/>
  <c r="K8832" i="2" s="1"/>
  <c r="I1183" i="2"/>
  <c r="L8832" i="2" s="1"/>
  <c r="G1183" i="2"/>
  <c r="T1182" i="2"/>
  <c r="S1182" i="2"/>
  <c r="R1182" i="2"/>
  <c r="Q1182" i="2"/>
  <c r="P1182" i="2"/>
  <c r="O1182" i="2"/>
  <c r="N1182" i="2"/>
  <c r="M1182" i="2"/>
  <c r="L1182" i="2"/>
  <c r="K1182" i="2"/>
  <c r="J1182" i="2"/>
  <c r="K7946" i="2" s="1"/>
  <c r="I1182" i="2"/>
  <c r="L7946" i="2" s="1"/>
  <c r="G1182" i="2"/>
  <c r="T1181" i="2"/>
  <c r="S1181" i="2"/>
  <c r="R1181" i="2"/>
  <c r="Q1181" i="2"/>
  <c r="P1181" i="2"/>
  <c r="O1181" i="2"/>
  <c r="N1181" i="2"/>
  <c r="L1181" i="2"/>
  <c r="K1181" i="2"/>
  <c r="J1181" i="2"/>
  <c r="K8150" i="2" s="1"/>
  <c r="I1181" i="2"/>
  <c r="L8150" i="2" s="1"/>
  <c r="G1181" i="2"/>
  <c r="T1180" i="2"/>
  <c r="S1180" i="2"/>
  <c r="R1180" i="2"/>
  <c r="Q1180" i="2"/>
  <c r="P1180" i="2"/>
  <c r="O1180" i="2"/>
  <c r="N1180" i="2"/>
  <c r="M1180" i="2"/>
  <c r="L1180" i="2"/>
  <c r="K1180" i="2"/>
  <c r="J1180" i="2"/>
  <c r="K8460" i="2" s="1"/>
  <c r="I1180" i="2"/>
  <c r="L8460" i="2" s="1"/>
  <c r="G1180" i="2"/>
  <c r="T1179" i="2"/>
  <c r="S1179" i="2"/>
  <c r="R1179" i="2"/>
  <c r="Q1179" i="2"/>
  <c r="P1179" i="2"/>
  <c r="O1179" i="2"/>
  <c r="N1179" i="2"/>
  <c r="L1179" i="2"/>
  <c r="M6406" i="2" s="1"/>
  <c r="K1179" i="2"/>
  <c r="J1179" i="2"/>
  <c r="K6406" i="2" s="1"/>
  <c r="I1179" i="2"/>
  <c r="L6406" i="2" s="1"/>
  <c r="G1179" i="2"/>
  <c r="T1178" i="2"/>
  <c r="S1178" i="2"/>
  <c r="R1178" i="2"/>
  <c r="Q1178" i="2"/>
  <c r="P1178" i="2"/>
  <c r="O1178" i="2"/>
  <c r="N1178" i="2"/>
  <c r="M1178" i="2"/>
  <c r="L1178" i="2"/>
  <c r="M6391" i="2" s="1"/>
  <c r="K1178" i="2"/>
  <c r="J1178" i="2"/>
  <c r="K6391" i="2" s="1"/>
  <c r="I1178" i="2"/>
  <c r="L6391" i="2" s="1"/>
  <c r="G1178" i="2"/>
  <c r="T1177" i="2"/>
  <c r="S1177" i="2"/>
  <c r="R1177" i="2"/>
  <c r="Q1177" i="2"/>
  <c r="P1177" i="2"/>
  <c r="O1177" i="2"/>
  <c r="N1177" i="2"/>
  <c r="L1177" i="2"/>
  <c r="K1177" i="2"/>
  <c r="J1177" i="2"/>
  <c r="K8760" i="2" s="1"/>
  <c r="I1177" i="2"/>
  <c r="L8760" i="2" s="1"/>
  <c r="G1177" i="2"/>
  <c r="T1176" i="2"/>
  <c r="S1176" i="2"/>
  <c r="R1176" i="2"/>
  <c r="Q1176" i="2"/>
  <c r="P1176" i="2"/>
  <c r="O1176" i="2"/>
  <c r="N1176" i="2"/>
  <c r="L1176" i="2"/>
  <c r="K1176" i="2"/>
  <c r="J1176" i="2"/>
  <c r="K9472" i="2" s="1"/>
  <c r="I1176" i="2"/>
  <c r="L9472" i="2" s="1"/>
  <c r="G1176" i="2"/>
  <c r="T1175" i="2"/>
  <c r="S1175" i="2"/>
  <c r="R1175" i="2"/>
  <c r="Q1175" i="2"/>
  <c r="P1175" i="2"/>
  <c r="O1175" i="2"/>
  <c r="N1175" i="2"/>
  <c r="M1175" i="2"/>
  <c r="L1175" i="2"/>
  <c r="K1175" i="2"/>
  <c r="J1175" i="2"/>
  <c r="K9562" i="2" s="1"/>
  <c r="I1175" i="2"/>
  <c r="L9562" i="2" s="1"/>
  <c r="M3064" i="2" s="1"/>
  <c r="G1175" i="2"/>
  <c r="T1174" i="2"/>
  <c r="S1174" i="2"/>
  <c r="R1174" i="2"/>
  <c r="Q1174" i="2"/>
  <c r="P1174" i="2"/>
  <c r="O1174" i="2"/>
  <c r="N1174" i="2"/>
  <c r="M1174" i="2"/>
  <c r="L1174" i="2"/>
  <c r="K1174" i="2"/>
  <c r="J1174" i="2"/>
  <c r="K8254" i="2" s="1"/>
  <c r="I1174" i="2"/>
  <c r="L8254" i="2" s="1"/>
  <c r="G1174" i="2"/>
  <c r="T1173" i="2"/>
  <c r="S1173" i="2"/>
  <c r="R1173" i="2"/>
  <c r="Q1173" i="2"/>
  <c r="P1173" i="2"/>
  <c r="O1173" i="2"/>
  <c r="N1173" i="2"/>
  <c r="M1173" i="2"/>
  <c r="L1173" i="2"/>
  <c r="K1173" i="2"/>
  <c r="J1173" i="2"/>
  <c r="K9103" i="2" s="1"/>
  <c r="I1173" i="2"/>
  <c r="L9103" i="2" s="1"/>
  <c r="G1173" i="2"/>
  <c r="T1172" i="2"/>
  <c r="S1172" i="2"/>
  <c r="R1172" i="2"/>
  <c r="Q1172" i="2"/>
  <c r="P1172" i="2"/>
  <c r="O1172" i="2"/>
  <c r="N1172" i="2"/>
  <c r="M1172" i="2"/>
  <c r="L1172" i="2"/>
  <c r="K1172" i="2"/>
  <c r="J1172" i="2"/>
  <c r="K8672" i="2" s="1"/>
  <c r="I1172" i="2"/>
  <c r="L8672" i="2" s="1"/>
  <c r="G1172" i="2"/>
  <c r="T1171" i="2"/>
  <c r="S1171" i="2"/>
  <c r="R1171" i="2"/>
  <c r="Q1171" i="2"/>
  <c r="P1171" i="2"/>
  <c r="O1171" i="2"/>
  <c r="N1171" i="2"/>
  <c r="M1171" i="2"/>
  <c r="L1171" i="2"/>
  <c r="M7102" i="2" s="1"/>
  <c r="K1171" i="2"/>
  <c r="J1171" i="2"/>
  <c r="K7102" i="2" s="1"/>
  <c r="I1171" i="2"/>
  <c r="L7102" i="2" s="1"/>
  <c r="G1171" i="2"/>
  <c r="T1170" i="2"/>
  <c r="S1170" i="2"/>
  <c r="R1170" i="2"/>
  <c r="Q1170" i="2"/>
  <c r="P1170" i="2"/>
  <c r="O1170" i="2"/>
  <c r="N1170" i="2"/>
  <c r="M1170" i="2"/>
  <c r="L1170" i="2"/>
  <c r="M7101" i="2" s="1"/>
  <c r="K1170" i="2"/>
  <c r="J1170" i="2"/>
  <c r="K7101" i="2" s="1"/>
  <c r="I1170" i="2"/>
  <c r="L7101" i="2" s="1"/>
  <c r="G1170" i="2"/>
  <c r="T1169" i="2"/>
  <c r="S1169" i="2"/>
  <c r="R1169" i="2"/>
  <c r="Q1169" i="2"/>
  <c r="P1169" i="2"/>
  <c r="O1169" i="2"/>
  <c r="N1169" i="2"/>
  <c r="M1169" i="2"/>
  <c r="L1169" i="2"/>
  <c r="K1169" i="2"/>
  <c r="J1169" i="2"/>
  <c r="K8105" i="2" s="1"/>
  <c r="I1169" i="2"/>
  <c r="L8105" i="2" s="1"/>
  <c r="M1894" i="2" s="1"/>
  <c r="G1169" i="2"/>
  <c r="T1168" i="2"/>
  <c r="S1168" i="2"/>
  <c r="R1168" i="2"/>
  <c r="Q1168" i="2"/>
  <c r="P1168" i="2"/>
  <c r="O1168" i="2"/>
  <c r="N1168" i="2"/>
  <c r="L1168" i="2"/>
  <c r="K1168" i="2"/>
  <c r="J1168" i="2"/>
  <c r="K7931" i="2" s="1"/>
  <c r="I1168" i="2"/>
  <c r="L7931" i="2" s="1"/>
  <c r="G1168" i="2"/>
  <c r="T1167" i="2"/>
  <c r="S1167" i="2"/>
  <c r="R1167" i="2"/>
  <c r="Q1167" i="2"/>
  <c r="P1167" i="2"/>
  <c r="O1167" i="2"/>
  <c r="N1167" i="2"/>
  <c r="M1167" i="2"/>
  <c r="L1167" i="2"/>
  <c r="K1167" i="2"/>
  <c r="J1167" i="2"/>
  <c r="K6815" i="2" s="1"/>
  <c r="I1167" i="2"/>
  <c r="L6815" i="2" s="1"/>
  <c r="G1167" i="2"/>
  <c r="T1166" i="2"/>
  <c r="S1166" i="2"/>
  <c r="R1166" i="2"/>
  <c r="Q1166" i="2"/>
  <c r="P1166" i="2"/>
  <c r="O1166" i="2"/>
  <c r="N1166" i="2"/>
  <c r="L1166" i="2"/>
  <c r="K1166" i="2"/>
  <c r="J1166" i="2"/>
  <c r="K9211" i="2" s="1"/>
  <c r="I1166" i="2"/>
  <c r="L9211" i="2" s="1"/>
  <c r="G1166" i="2"/>
  <c r="T1165" i="2"/>
  <c r="S1165" i="2"/>
  <c r="R1165" i="2"/>
  <c r="Q1165" i="2"/>
  <c r="P1165" i="2"/>
  <c r="O1165" i="2"/>
  <c r="N1165" i="2"/>
  <c r="L1165" i="2"/>
  <c r="K1165" i="2"/>
  <c r="J1165" i="2"/>
  <c r="K7894" i="2" s="1"/>
  <c r="I1165" i="2"/>
  <c r="L7894" i="2" s="1"/>
  <c r="G1165" i="2"/>
  <c r="T1164" i="2"/>
  <c r="S1164" i="2"/>
  <c r="R1164" i="2"/>
  <c r="Q1164" i="2"/>
  <c r="P1164" i="2"/>
  <c r="O1164" i="2"/>
  <c r="N1164" i="2"/>
  <c r="M1164" i="2"/>
  <c r="L1164" i="2"/>
  <c r="K1164" i="2"/>
  <c r="J1164" i="2"/>
  <c r="K7918" i="2" s="1"/>
  <c r="I1164" i="2"/>
  <c r="L7918" i="2" s="1"/>
  <c r="G1164" i="2"/>
  <c r="T1163" i="2"/>
  <c r="S1163" i="2"/>
  <c r="R1163" i="2"/>
  <c r="Q1163" i="2"/>
  <c r="P1163" i="2"/>
  <c r="O1163" i="2"/>
  <c r="N1163" i="2"/>
  <c r="M1163" i="2"/>
  <c r="L1163" i="2"/>
  <c r="K1163" i="2"/>
  <c r="J1163" i="2"/>
  <c r="K9596" i="2" s="1"/>
  <c r="I1163" i="2"/>
  <c r="L9596" i="2" s="1"/>
  <c r="G1163" i="2"/>
  <c r="T1162" i="2"/>
  <c r="S1162" i="2"/>
  <c r="R1162" i="2"/>
  <c r="Q1162" i="2"/>
  <c r="P1162" i="2"/>
  <c r="O1162" i="2"/>
  <c r="N1162" i="2"/>
  <c r="M1162" i="2"/>
  <c r="L1162" i="2"/>
  <c r="K1162" i="2"/>
  <c r="J1162" i="2"/>
  <c r="K7864" i="2" s="1"/>
  <c r="I1162" i="2"/>
  <c r="L7864" i="2" s="1"/>
  <c r="M3929" i="2" s="1"/>
  <c r="G1162" i="2"/>
  <c r="T1161" i="2"/>
  <c r="S1161" i="2"/>
  <c r="R1161" i="2"/>
  <c r="Q1161" i="2"/>
  <c r="P1161" i="2"/>
  <c r="O1161" i="2"/>
  <c r="N1161" i="2"/>
  <c r="L1161" i="2"/>
  <c r="K1161" i="2"/>
  <c r="J1161" i="2"/>
  <c r="K8423" i="2" s="1"/>
  <c r="I1161" i="2"/>
  <c r="L8423" i="2" s="1"/>
  <c r="G1161" i="2"/>
  <c r="T1160" i="2"/>
  <c r="S1160" i="2"/>
  <c r="R1160" i="2"/>
  <c r="Q1160" i="2"/>
  <c r="P1160" i="2"/>
  <c r="O1160" i="2"/>
  <c r="N1160" i="2"/>
  <c r="M1160" i="2"/>
  <c r="L1160" i="2"/>
  <c r="K1160" i="2"/>
  <c r="J1160" i="2"/>
  <c r="K9148" i="2" s="1"/>
  <c r="I1160" i="2"/>
  <c r="L9148" i="2" s="1"/>
  <c r="G1160" i="2"/>
  <c r="T1159" i="2"/>
  <c r="S1159" i="2"/>
  <c r="R1159" i="2"/>
  <c r="Q1159" i="2"/>
  <c r="P1159" i="2"/>
  <c r="O1159" i="2"/>
  <c r="N1159" i="2"/>
  <c r="M1159" i="2"/>
  <c r="L1159" i="2"/>
  <c r="K1159" i="2"/>
  <c r="J1159" i="2"/>
  <c r="K8850" i="2" s="1"/>
  <c r="I1159" i="2"/>
  <c r="L8850" i="2" s="1"/>
  <c r="G1159" i="2"/>
  <c r="T1158" i="2"/>
  <c r="S1158" i="2"/>
  <c r="R1158" i="2"/>
  <c r="Q1158" i="2"/>
  <c r="P1158" i="2"/>
  <c r="O1158" i="2"/>
  <c r="N1158" i="2"/>
  <c r="L1158" i="2"/>
  <c r="K1158" i="2"/>
  <c r="J1158" i="2"/>
  <c r="K7396" i="2" s="1"/>
  <c r="I1158" i="2"/>
  <c r="L7396" i="2" s="1"/>
  <c r="G1158" i="2"/>
  <c r="T1157" i="2"/>
  <c r="S1157" i="2"/>
  <c r="R1157" i="2"/>
  <c r="Q1157" i="2"/>
  <c r="P1157" i="2"/>
  <c r="O1157" i="2"/>
  <c r="N1157" i="2"/>
  <c r="M1157" i="2"/>
  <c r="L1157" i="2"/>
  <c r="K1157" i="2"/>
  <c r="J1157" i="2"/>
  <c r="K6841" i="2" s="1"/>
  <c r="I1157" i="2"/>
  <c r="L6841" i="2" s="1"/>
  <c r="G1157" i="2"/>
  <c r="T1156" i="2"/>
  <c r="S1156" i="2"/>
  <c r="R1156" i="2"/>
  <c r="Q1156" i="2"/>
  <c r="P1156" i="2"/>
  <c r="O1156" i="2"/>
  <c r="N1156" i="2"/>
  <c r="M1156" i="2"/>
  <c r="L1156" i="2"/>
  <c r="K1156" i="2"/>
  <c r="J1156" i="2"/>
  <c r="K7605" i="2" s="1"/>
  <c r="I1156" i="2"/>
  <c r="L7605" i="2" s="1"/>
  <c r="G1156" i="2"/>
  <c r="T1155" i="2"/>
  <c r="S1155" i="2"/>
  <c r="R1155" i="2"/>
  <c r="Q1155" i="2"/>
  <c r="P1155" i="2"/>
  <c r="O1155" i="2"/>
  <c r="N1155" i="2"/>
  <c r="L1155" i="2"/>
  <c r="M9026" i="2" s="1"/>
  <c r="K1155" i="2"/>
  <c r="J1155" i="2"/>
  <c r="K9026" i="2" s="1"/>
  <c r="I1155" i="2"/>
  <c r="L9026" i="2" s="1"/>
  <c r="G1155" i="2"/>
  <c r="T1154" i="2"/>
  <c r="S1154" i="2"/>
  <c r="R1154" i="2"/>
  <c r="Q1154" i="2"/>
  <c r="P1154" i="2"/>
  <c r="O1154" i="2"/>
  <c r="N1154" i="2"/>
  <c r="M1154" i="2"/>
  <c r="L1154" i="2"/>
  <c r="K1154" i="2"/>
  <c r="J1154" i="2"/>
  <c r="K8319" i="2" s="1"/>
  <c r="I1154" i="2"/>
  <c r="L8319" i="2" s="1"/>
  <c r="G1154" i="2"/>
  <c r="T1153" i="2"/>
  <c r="S1153" i="2"/>
  <c r="R1153" i="2"/>
  <c r="Q1153" i="2"/>
  <c r="P1153" i="2"/>
  <c r="O1153" i="2"/>
  <c r="N1153" i="2"/>
  <c r="M1153" i="2"/>
  <c r="L1153" i="2"/>
  <c r="K1153" i="2"/>
  <c r="J1153" i="2"/>
  <c r="K8204" i="2" s="1"/>
  <c r="I1153" i="2"/>
  <c r="L8204" i="2" s="1"/>
  <c r="G1153" i="2"/>
  <c r="T1152" i="2"/>
  <c r="S1152" i="2"/>
  <c r="R1152" i="2"/>
  <c r="Q1152" i="2"/>
  <c r="P1152" i="2"/>
  <c r="O1152" i="2"/>
  <c r="N1152" i="2"/>
  <c r="M1152" i="2"/>
  <c r="L1152" i="2"/>
  <c r="K1152" i="2"/>
  <c r="J1152" i="2"/>
  <c r="K8572" i="2" s="1"/>
  <c r="I1152" i="2"/>
  <c r="L8572" i="2" s="1"/>
  <c r="G1152" i="2"/>
  <c r="T1151" i="2"/>
  <c r="S1151" i="2"/>
  <c r="R1151" i="2"/>
  <c r="Q1151" i="2"/>
  <c r="P1151" i="2"/>
  <c r="O1151" i="2"/>
  <c r="N1151" i="2"/>
  <c r="M1151" i="2"/>
  <c r="L1151" i="2"/>
  <c r="K1151" i="2"/>
  <c r="J1151" i="2"/>
  <c r="K6035" i="2" s="1"/>
  <c r="I1151" i="2"/>
  <c r="L6035" i="2" s="1"/>
  <c r="G1151" i="2"/>
  <c r="T1150" i="2"/>
  <c r="S1150" i="2"/>
  <c r="R1150" i="2"/>
  <c r="Q1150" i="2"/>
  <c r="P1150" i="2"/>
  <c r="O1150" i="2"/>
  <c r="N1150" i="2"/>
  <c r="L1150" i="2"/>
  <c r="K1150" i="2"/>
  <c r="J1150" i="2"/>
  <c r="K7116" i="2" s="1"/>
  <c r="I1150" i="2"/>
  <c r="L7116" i="2" s="1"/>
  <c r="G1150" i="2"/>
  <c r="T1149" i="2"/>
  <c r="S1149" i="2"/>
  <c r="R1149" i="2"/>
  <c r="Q1149" i="2"/>
  <c r="P1149" i="2"/>
  <c r="O1149" i="2"/>
  <c r="N1149" i="2"/>
  <c r="M1149" i="2"/>
  <c r="L1149" i="2"/>
  <c r="K1149" i="2"/>
  <c r="J1149" i="2"/>
  <c r="K7185" i="2" s="1"/>
  <c r="I1149" i="2"/>
  <c r="L7185" i="2" s="1"/>
  <c r="M2078" i="2" s="1"/>
  <c r="G1149" i="2"/>
  <c r="T1148" i="2"/>
  <c r="S1148" i="2"/>
  <c r="R1148" i="2"/>
  <c r="Q1148" i="2"/>
  <c r="P1148" i="2"/>
  <c r="O1148" i="2"/>
  <c r="N1148" i="2"/>
  <c r="M1148" i="2"/>
  <c r="L1148" i="2"/>
  <c r="K1148" i="2"/>
  <c r="J1148" i="2"/>
  <c r="K7371" i="2" s="1"/>
  <c r="I1148" i="2"/>
  <c r="L7371" i="2" s="1"/>
  <c r="G1148" i="2"/>
  <c r="T1147" i="2"/>
  <c r="S1147" i="2"/>
  <c r="R1147" i="2"/>
  <c r="Q1147" i="2"/>
  <c r="P1147" i="2"/>
  <c r="O1147" i="2"/>
  <c r="N1147" i="2"/>
  <c r="M1147" i="2"/>
  <c r="L1147" i="2"/>
  <c r="K1147" i="2"/>
  <c r="J1147" i="2"/>
  <c r="K8720" i="2" s="1"/>
  <c r="I1147" i="2"/>
  <c r="L8720" i="2" s="1"/>
  <c r="G1147" i="2"/>
  <c r="T1146" i="2"/>
  <c r="S1146" i="2"/>
  <c r="R1146" i="2"/>
  <c r="Q1146" i="2"/>
  <c r="P1146" i="2"/>
  <c r="O1146" i="2"/>
  <c r="N1146" i="2"/>
  <c r="M1146" i="2"/>
  <c r="L1146" i="2"/>
  <c r="K1146" i="2"/>
  <c r="J1146" i="2"/>
  <c r="K8143" i="2" s="1"/>
  <c r="I1146" i="2"/>
  <c r="L8143" i="2" s="1"/>
  <c r="G1146" i="2"/>
  <c r="T1145" i="2"/>
  <c r="S1145" i="2"/>
  <c r="R1145" i="2"/>
  <c r="Q1145" i="2"/>
  <c r="P1145" i="2"/>
  <c r="O1145" i="2"/>
  <c r="N1145" i="2"/>
  <c r="M1145" i="2"/>
  <c r="L1145" i="2"/>
  <c r="K1145" i="2"/>
  <c r="J1145" i="2"/>
  <c r="K6249" i="2" s="1"/>
  <c r="I1145" i="2"/>
  <c r="L6249" i="2" s="1"/>
  <c r="G1145" i="2"/>
  <c r="T1144" i="2"/>
  <c r="S1144" i="2"/>
  <c r="R1144" i="2"/>
  <c r="Q1144" i="2"/>
  <c r="P1144" i="2"/>
  <c r="O1144" i="2"/>
  <c r="N1144" i="2"/>
  <c r="M1144" i="2"/>
  <c r="L1144" i="2"/>
  <c r="K1144" i="2"/>
  <c r="J1144" i="2"/>
  <c r="K6005" i="2" s="1"/>
  <c r="I1144" i="2"/>
  <c r="L6005" i="2" s="1"/>
  <c r="G1144" i="2"/>
  <c r="T1143" i="2"/>
  <c r="S1143" i="2"/>
  <c r="R1143" i="2"/>
  <c r="Q1143" i="2"/>
  <c r="P1143" i="2"/>
  <c r="O1143" i="2"/>
  <c r="N1143" i="2"/>
  <c r="L1143" i="2"/>
  <c r="K1143" i="2"/>
  <c r="J1143" i="2"/>
  <c r="K6779" i="2" s="1"/>
  <c r="I1143" i="2"/>
  <c r="L6779" i="2" s="1"/>
  <c r="M951" i="2" s="1"/>
  <c r="G1143" i="2"/>
  <c r="T1142" i="2"/>
  <c r="S1142" i="2"/>
  <c r="R1142" i="2"/>
  <c r="Q1142" i="2"/>
  <c r="P1142" i="2"/>
  <c r="O1142" i="2"/>
  <c r="N1142" i="2"/>
  <c r="L1142" i="2"/>
  <c r="K1142" i="2"/>
  <c r="J1142" i="2"/>
  <c r="K8831" i="2" s="1"/>
  <c r="I1142" i="2"/>
  <c r="L8831" i="2" s="1"/>
  <c r="M4789" i="2" s="1"/>
  <c r="G1142" i="2"/>
  <c r="T1141" i="2"/>
  <c r="S1141" i="2"/>
  <c r="R1141" i="2"/>
  <c r="Q1141" i="2"/>
  <c r="P1141" i="2"/>
  <c r="O1141" i="2"/>
  <c r="N1141" i="2"/>
  <c r="M1141" i="2"/>
  <c r="L1141" i="2"/>
  <c r="K1141" i="2"/>
  <c r="J1141" i="2"/>
  <c r="K7930" i="2" s="1"/>
  <c r="I1141" i="2"/>
  <c r="L7930" i="2" s="1"/>
  <c r="G1141" i="2"/>
  <c r="T1140" i="2"/>
  <c r="S1140" i="2"/>
  <c r="R1140" i="2"/>
  <c r="Q1140" i="2"/>
  <c r="P1140" i="2"/>
  <c r="O1140" i="2"/>
  <c r="N1140" i="2"/>
  <c r="M1140" i="2"/>
  <c r="L1140" i="2"/>
  <c r="K1140" i="2"/>
  <c r="J1140" i="2"/>
  <c r="K7847" i="2" s="1"/>
  <c r="I1140" i="2"/>
  <c r="L7847" i="2" s="1"/>
  <c r="G1140" i="2"/>
  <c r="T1139" i="2"/>
  <c r="S1139" i="2"/>
  <c r="R1139" i="2"/>
  <c r="Q1139" i="2"/>
  <c r="P1139" i="2"/>
  <c r="O1139" i="2"/>
  <c r="N1139" i="2"/>
  <c r="L1139" i="2"/>
  <c r="K1139" i="2"/>
  <c r="J1139" i="2"/>
  <c r="K8377" i="2" s="1"/>
  <c r="I1139" i="2"/>
  <c r="L8377" i="2" s="1"/>
  <c r="G1139" i="2"/>
  <c r="T1138" i="2"/>
  <c r="S1138" i="2"/>
  <c r="R1138" i="2"/>
  <c r="Q1138" i="2"/>
  <c r="P1138" i="2"/>
  <c r="O1138" i="2"/>
  <c r="N1138" i="2"/>
  <c r="M1138" i="2"/>
  <c r="L1138" i="2"/>
  <c r="K1138" i="2"/>
  <c r="J1138" i="2"/>
  <c r="K9118" i="2" s="1"/>
  <c r="I1138" i="2"/>
  <c r="L9118" i="2" s="1"/>
  <c r="G1138" i="2"/>
  <c r="T1137" i="2"/>
  <c r="S1137" i="2"/>
  <c r="R1137" i="2"/>
  <c r="Q1137" i="2"/>
  <c r="P1137" i="2"/>
  <c r="O1137" i="2"/>
  <c r="N1137" i="2"/>
  <c r="L1137" i="2"/>
  <c r="K1137" i="2"/>
  <c r="J1137" i="2"/>
  <c r="K6989" i="2" s="1"/>
  <c r="I1137" i="2"/>
  <c r="L6989" i="2" s="1"/>
  <c r="G1137" i="2"/>
  <c r="T1136" i="2"/>
  <c r="S1136" i="2"/>
  <c r="R1136" i="2"/>
  <c r="Q1136" i="2"/>
  <c r="P1136" i="2"/>
  <c r="O1136" i="2"/>
  <c r="N1136" i="2"/>
  <c r="M1136" i="2"/>
  <c r="L1136" i="2"/>
  <c r="K1136" i="2"/>
  <c r="J1136" i="2"/>
  <c r="K9648" i="2" s="1"/>
  <c r="I1136" i="2"/>
  <c r="L9648" i="2" s="1"/>
  <c r="M668" i="2" s="1"/>
  <c r="G1136" i="2"/>
  <c r="T1135" i="2"/>
  <c r="S1135" i="2"/>
  <c r="R1135" i="2"/>
  <c r="Q1135" i="2"/>
  <c r="P1135" i="2"/>
  <c r="O1135" i="2"/>
  <c r="N1135" i="2"/>
  <c r="M1135" i="2"/>
  <c r="L1135" i="2"/>
  <c r="K1135" i="2"/>
  <c r="J1135" i="2"/>
  <c r="K7832" i="2" s="1"/>
  <c r="I1135" i="2"/>
  <c r="L7832" i="2" s="1"/>
  <c r="G1135" i="2"/>
  <c r="T1134" i="2"/>
  <c r="S1134" i="2"/>
  <c r="R1134" i="2"/>
  <c r="Q1134" i="2"/>
  <c r="P1134" i="2"/>
  <c r="O1134" i="2"/>
  <c r="N1134" i="2"/>
  <c r="M1134" i="2"/>
  <c r="L1134" i="2"/>
  <c r="K1134" i="2"/>
  <c r="J1134" i="2"/>
  <c r="K6405" i="2" s="1"/>
  <c r="I1134" i="2"/>
  <c r="L6405" i="2" s="1"/>
  <c r="M1781" i="2" s="1"/>
  <c r="G1134" i="2"/>
  <c r="T1133" i="2"/>
  <c r="S1133" i="2"/>
  <c r="R1133" i="2"/>
  <c r="Q1133" i="2"/>
  <c r="P1133" i="2"/>
  <c r="O1133" i="2"/>
  <c r="N1133" i="2"/>
  <c r="M1133" i="2"/>
  <c r="L1133" i="2"/>
  <c r="K1133" i="2"/>
  <c r="J1133" i="2"/>
  <c r="K8861" i="2" s="1"/>
  <c r="I1133" i="2"/>
  <c r="L8861" i="2" s="1"/>
  <c r="G1133" i="2"/>
  <c r="T1132" i="2"/>
  <c r="S1132" i="2"/>
  <c r="R1132" i="2"/>
  <c r="Q1132" i="2"/>
  <c r="P1132" i="2"/>
  <c r="O1132" i="2"/>
  <c r="N1132" i="2"/>
  <c r="M1132" i="2"/>
  <c r="L1132" i="2"/>
  <c r="K1132" i="2"/>
  <c r="J1132" i="2"/>
  <c r="K6198" i="2" s="1"/>
  <c r="I1132" i="2"/>
  <c r="L6198" i="2" s="1"/>
  <c r="M1566" i="2" s="1"/>
  <c r="G1132" i="2"/>
  <c r="T1131" i="2"/>
  <c r="S1131" i="2"/>
  <c r="R1131" i="2"/>
  <c r="Q1131" i="2"/>
  <c r="P1131" i="2"/>
  <c r="O1131" i="2"/>
  <c r="N1131" i="2"/>
  <c r="M1131" i="2"/>
  <c r="L1131" i="2"/>
  <c r="K1131" i="2"/>
  <c r="J1131" i="2"/>
  <c r="K7100" i="2" s="1"/>
  <c r="I1131" i="2"/>
  <c r="L7100" i="2" s="1"/>
  <c r="G1131" i="2"/>
  <c r="T1130" i="2"/>
  <c r="S1130" i="2"/>
  <c r="R1130" i="2"/>
  <c r="Q1130" i="2"/>
  <c r="P1130" i="2"/>
  <c r="O1130" i="2"/>
  <c r="N1130" i="2"/>
  <c r="M1130" i="2"/>
  <c r="L1130" i="2"/>
  <c r="K1130" i="2"/>
  <c r="J1130" i="2"/>
  <c r="K8493" i="2" s="1"/>
  <c r="I1130" i="2"/>
  <c r="L8493" i="2" s="1"/>
  <c r="G1130" i="2"/>
  <c r="T1129" i="2"/>
  <c r="S1129" i="2"/>
  <c r="R1129" i="2"/>
  <c r="Q1129" i="2"/>
  <c r="P1129" i="2"/>
  <c r="O1129" i="2"/>
  <c r="N1129" i="2"/>
  <c r="M1129" i="2"/>
  <c r="L1129" i="2"/>
  <c r="K1129" i="2"/>
  <c r="J1129" i="2"/>
  <c r="K7026" i="2" s="1"/>
  <c r="I1129" i="2"/>
  <c r="L7026" i="2" s="1"/>
  <c r="G1129" i="2"/>
  <c r="T1128" i="2"/>
  <c r="S1128" i="2"/>
  <c r="R1128" i="2"/>
  <c r="Q1128" i="2"/>
  <c r="P1128" i="2"/>
  <c r="O1128" i="2"/>
  <c r="N1128" i="2"/>
  <c r="M1128" i="2"/>
  <c r="L1128" i="2"/>
  <c r="K1128" i="2"/>
  <c r="J1128" i="2"/>
  <c r="K7068" i="2" s="1"/>
  <c r="I1128" i="2"/>
  <c r="L7068" i="2" s="1"/>
  <c r="M176" i="2" s="1"/>
  <c r="G1128" i="2"/>
  <c r="T1127" i="2"/>
  <c r="S1127" i="2"/>
  <c r="R1127" i="2"/>
  <c r="Q1127" i="2"/>
  <c r="P1127" i="2"/>
  <c r="O1127" i="2"/>
  <c r="N1127" i="2"/>
  <c r="M1127" i="2"/>
  <c r="L1127" i="2"/>
  <c r="K1127" i="2"/>
  <c r="J1127" i="2"/>
  <c r="K8719" i="2" s="1"/>
  <c r="I1127" i="2"/>
  <c r="L8719" i="2" s="1"/>
  <c r="G1127" i="2"/>
  <c r="T1126" i="2"/>
  <c r="S1126" i="2"/>
  <c r="R1126" i="2"/>
  <c r="Q1126" i="2"/>
  <c r="P1126" i="2"/>
  <c r="O1126" i="2"/>
  <c r="N1126" i="2"/>
  <c r="L1126" i="2"/>
  <c r="K1126" i="2"/>
  <c r="J1126" i="2"/>
  <c r="K9132" i="2" s="1"/>
  <c r="I1126" i="2"/>
  <c r="L9132" i="2" s="1"/>
  <c r="G1126" i="2"/>
  <c r="T1125" i="2"/>
  <c r="S1125" i="2"/>
  <c r="R1125" i="2"/>
  <c r="Q1125" i="2"/>
  <c r="P1125" i="2"/>
  <c r="O1125" i="2"/>
  <c r="N1125" i="2"/>
  <c r="L1125" i="2"/>
  <c r="K1125" i="2"/>
  <c r="J1125" i="2"/>
  <c r="K6211" i="2" s="1"/>
  <c r="I1125" i="2"/>
  <c r="L6211" i="2" s="1"/>
  <c r="G1125" i="2"/>
  <c r="T1124" i="2"/>
  <c r="S1124" i="2"/>
  <c r="R1124" i="2"/>
  <c r="Q1124" i="2"/>
  <c r="P1124" i="2"/>
  <c r="O1124" i="2"/>
  <c r="N1124" i="2"/>
  <c r="M1124" i="2"/>
  <c r="L1124" i="2"/>
  <c r="K1124" i="2"/>
  <c r="J1124" i="2"/>
  <c r="K8580" i="2" s="1"/>
  <c r="I1124" i="2"/>
  <c r="L8580" i="2" s="1"/>
  <c r="G1124" i="2"/>
  <c r="T1123" i="2"/>
  <c r="S1123" i="2"/>
  <c r="R1123" i="2"/>
  <c r="Q1123" i="2"/>
  <c r="P1123" i="2"/>
  <c r="O1123" i="2"/>
  <c r="N1123" i="2"/>
  <c r="L1123" i="2"/>
  <c r="K1123" i="2"/>
  <c r="J1123" i="2"/>
  <c r="K6798" i="2" s="1"/>
  <c r="I1123" i="2"/>
  <c r="L6798" i="2" s="1"/>
  <c r="G1123" i="2"/>
  <c r="T1122" i="2"/>
  <c r="S1122" i="2"/>
  <c r="R1122" i="2"/>
  <c r="Q1122" i="2"/>
  <c r="P1122" i="2"/>
  <c r="O1122" i="2"/>
  <c r="N1122" i="2"/>
  <c r="M1122" i="2"/>
  <c r="L1122" i="2"/>
  <c r="K1122" i="2"/>
  <c r="J1122" i="2"/>
  <c r="K7793" i="2" s="1"/>
  <c r="I1122" i="2"/>
  <c r="L7793" i="2" s="1"/>
  <c r="M3665" i="2" s="1"/>
  <c r="G1122" i="2"/>
  <c r="T1121" i="2"/>
  <c r="S1121" i="2"/>
  <c r="R1121" i="2"/>
  <c r="Q1121" i="2"/>
  <c r="P1121" i="2"/>
  <c r="O1121" i="2"/>
  <c r="N1121" i="2"/>
  <c r="M1121" i="2"/>
  <c r="L1121" i="2"/>
  <c r="K1121" i="2"/>
  <c r="J1121" i="2"/>
  <c r="K8554" i="2" s="1"/>
  <c r="I1121" i="2"/>
  <c r="L8554" i="2" s="1"/>
  <c r="G1121" i="2"/>
  <c r="T1120" i="2"/>
  <c r="S1120" i="2"/>
  <c r="R1120" i="2"/>
  <c r="Q1120" i="2"/>
  <c r="P1120" i="2"/>
  <c r="O1120" i="2"/>
  <c r="N1120" i="2"/>
  <c r="L1120" i="2"/>
  <c r="K1120" i="2"/>
  <c r="J1120" i="2"/>
  <c r="K8253" i="2" s="1"/>
  <c r="I1120" i="2"/>
  <c r="L8253" i="2" s="1"/>
  <c r="G1120" i="2"/>
  <c r="T1119" i="2"/>
  <c r="S1119" i="2"/>
  <c r="R1119" i="2"/>
  <c r="Q1119" i="2"/>
  <c r="P1119" i="2"/>
  <c r="O1119" i="2"/>
  <c r="N1119" i="2"/>
  <c r="M1119" i="2"/>
  <c r="L1119" i="2"/>
  <c r="K1119" i="2"/>
  <c r="J1119" i="2"/>
  <c r="K9647" i="2" s="1"/>
  <c r="I1119" i="2"/>
  <c r="L9647" i="2" s="1"/>
  <c r="M1297" i="2" s="1"/>
  <c r="G1119" i="2"/>
  <c r="T1118" i="2"/>
  <c r="S1118" i="2"/>
  <c r="R1118" i="2"/>
  <c r="Q1118" i="2"/>
  <c r="P1118" i="2"/>
  <c r="O1118" i="2"/>
  <c r="N1118" i="2"/>
  <c r="M1118" i="2"/>
  <c r="L1118" i="2"/>
  <c r="K1118" i="2"/>
  <c r="J1118" i="2"/>
  <c r="K6439" i="2" s="1"/>
  <c r="I1118" i="2"/>
  <c r="L6439" i="2" s="1"/>
  <c r="G1118" i="2"/>
  <c r="T1117" i="2"/>
  <c r="S1117" i="2"/>
  <c r="R1117" i="2"/>
  <c r="Q1117" i="2"/>
  <c r="P1117" i="2"/>
  <c r="O1117" i="2"/>
  <c r="N1117" i="2"/>
  <c r="M1117" i="2"/>
  <c r="L1117" i="2"/>
  <c r="K1117" i="2"/>
  <c r="J1117" i="2"/>
  <c r="K6962" i="2" s="1"/>
  <c r="I1117" i="2"/>
  <c r="L6962" i="2" s="1"/>
  <c r="G1117" i="2"/>
  <c r="T1116" i="2"/>
  <c r="S1116" i="2"/>
  <c r="R1116" i="2"/>
  <c r="Q1116" i="2"/>
  <c r="P1116" i="2"/>
  <c r="O1116" i="2"/>
  <c r="N1116" i="2"/>
  <c r="M1116" i="2"/>
  <c r="L1116" i="2"/>
  <c r="K1116" i="2"/>
  <c r="J1116" i="2"/>
  <c r="K7370" i="2" s="1"/>
  <c r="I1116" i="2"/>
  <c r="L7370" i="2" s="1"/>
  <c r="G1116" i="2"/>
  <c r="T1115" i="2"/>
  <c r="S1115" i="2"/>
  <c r="R1115" i="2"/>
  <c r="Q1115" i="2"/>
  <c r="P1115" i="2"/>
  <c r="O1115" i="2"/>
  <c r="N1115" i="2"/>
  <c r="L1115" i="2"/>
  <c r="K1115" i="2"/>
  <c r="J1115" i="2"/>
  <c r="K6947" i="2" s="1"/>
  <c r="I1115" i="2"/>
  <c r="L6947" i="2" s="1"/>
  <c r="G1115" i="2"/>
  <c r="T1114" i="2"/>
  <c r="S1114" i="2"/>
  <c r="R1114" i="2"/>
  <c r="Q1114" i="2"/>
  <c r="P1114" i="2"/>
  <c r="O1114" i="2"/>
  <c r="N1114" i="2"/>
  <c r="L1114" i="2"/>
  <c r="K1114" i="2"/>
  <c r="J1114" i="2"/>
  <c r="K6597" i="2" s="1"/>
  <c r="I1114" i="2"/>
  <c r="L6597" i="2" s="1"/>
  <c r="M4883" i="2" s="1"/>
  <c r="G1114" i="2"/>
  <c r="T1113" i="2"/>
  <c r="S1113" i="2"/>
  <c r="R1113" i="2"/>
  <c r="Q1113" i="2"/>
  <c r="P1113" i="2"/>
  <c r="O1113" i="2"/>
  <c r="N1113" i="2"/>
  <c r="M1113" i="2"/>
  <c r="L1113" i="2"/>
  <c r="K1113" i="2"/>
  <c r="J1113" i="2"/>
  <c r="K8526" i="2" s="1"/>
  <c r="I1113" i="2"/>
  <c r="L8526" i="2" s="1"/>
  <c r="G1113" i="2"/>
  <c r="T1112" i="2"/>
  <c r="S1112" i="2"/>
  <c r="R1112" i="2"/>
  <c r="Q1112" i="2"/>
  <c r="P1112" i="2"/>
  <c r="O1112" i="2"/>
  <c r="N1112" i="2"/>
  <c r="M1112" i="2"/>
  <c r="L1112" i="2"/>
  <c r="K1112" i="2"/>
  <c r="J1112" i="2"/>
  <c r="K8492" i="2" s="1"/>
  <c r="I1112" i="2"/>
  <c r="L8492" i="2" s="1"/>
  <c r="G1112" i="2"/>
  <c r="T1111" i="2"/>
  <c r="S1111" i="2"/>
  <c r="R1111" i="2"/>
  <c r="Q1111" i="2"/>
  <c r="P1111" i="2"/>
  <c r="O1111" i="2"/>
  <c r="N1111" i="2"/>
  <c r="M1111" i="2"/>
  <c r="L1111" i="2"/>
  <c r="K1111" i="2"/>
  <c r="J1111" i="2"/>
  <c r="K7168" i="2" s="1"/>
  <c r="I1111" i="2"/>
  <c r="L7168" i="2" s="1"/>
  <c r="G1111" i="2"/>
  <c r="T1110" i="2"/>
  <c r="S1110" i="2"/>
  <c r="R1110" i="2"/>
  <c r="Q1110" i="2"/>
  <c r="P1110" i="2"/>
  <c r="O1110" i="2"/>
  <c r="N1110" i="2"/>
  <c r="M1110" i="2"/>
  <c r="L1110" i="2"/>
  <c r="K1110" i="2"/>
  <c r="J1110" i="2"/>
  <c r="K7099" i="2" s="1"/>
  <c r="I1110" i="2"/>
  <c r="L7099" i="2" s="1"/>
  <c r="G1110" i="2"/>
  <c r="T1109" i="2"/>
  <c r="S1109" i="2"/>
  <c r="R1109" i="2"/>
  <c r="Q1109" i="2"/>
  <c r="P1109" i="2"/>
  <c r="O1109" i="2"/>
  <c r="N1109" i="2"/>
  <c r="M1109" i="2"/>
  <c r="L1109" i="2"/>
  <c r="K1109" i="2"/>
  <c r="J1109" i="2"/>
  <c r="K6019" i="2" s="1"/>
  <c r="I1109" i="2"/>
  <c r="L6019" i="2" s="1"/>
  <c r="G1109" i="2"/>
  <c r="T1108" i="2"/>
  <c r="S1108" i="2"/>
  <c r="R1108" i="2"/>
  <c r="Q1108" i="2"/>
  <c r="P1108" i="2"/>
  <c r="O1108" i="2"/>
  <c r="N1108" i="2"/>
  <c r="M1108" i="2"/>
  <c r="L1108" i="2"/>
  <c r="K1108" i="2"/>
  <c r="J1108" i="2"/>
  <c r="K6659" i="2" s="1"/>
  <c r="I1108" i="2"/>
  <c r="L6659" i="2" s="1"/>
  <c r="G1108" i="2"/>
  <c r="T1107" i="2"/>
  <c r="S1107" i="2"/>
  <c r="R1107" i="2"/>
  <c r="Q1107" i="2"/>
  <c r="P1107" i="2"/>
  <c r="O1107" i="2"/>
  <c r="N1107" i="2"/>
  <c r="L1107" i="2"/>
  <c r="K1107" i="2"/>
  <c r="J1107" i="2"/>
  <c r="K8237" i="2" s="1"/>
  <c r="I1107" i="2"/>
  <c r="L8237" i="2" s="1"/>
  <c r="G1107" i="2"/>
  <c r="T1106" i="2"/>
  <c r="S1106" i="2"/>
  <c r="R1106" i="2"/>
  <c r="Q1106" i="2"/>
  <c r="P1106" i="2"/>
  <c r="O1106" i="2"/>
  <c r="N1106" i="2"/>
  <c r="L1106" i="2"/>
  <c r="K1106" i="2"/>
  <c r="J1106" i="2"/>
  <c r="K8349" i="2" s="1"/>
  <c r="I1106" i="2"/>
  <c r="L8349" i="2" s="1"/>
  <c r="G1106" i="2"/>
  <c r="T1105" i="2"/>
  <c r="S1105" i="2"/>
  <c r="R1105" i="2"/>
  <c r="Q1105" i="2"/>
  <c r="P1105" i="2"/>
  <c r="O1105" i="2"/>
  <c r="N1105" i="2"/>
  <c r="L1105" i="2"/>
  <c r="M9227" i="2" s="1"/>
  <c r="K1105" i="2"/>
  <c r="J1105" i="2"/>
  <c r="K9227" i="2" s="1"/>
  <c r="I1105" i="2"/>
  <c r="L9227" i="2" s="1"/>
  <c r="G1105" i="2"/>
  <c r="T1104" i="2"/>
  <c r="S1104" i="2"/>
  <c r="R1104" i="2"/>
  <c r="Q1104" i="2"/>
  <c r="P1104" i="2"/>
  <c r="O1104" i="2"/>
  <c r="N1104" i="2"/>
  <c r="M1104" i="2"/>
  <c r="L1104" i="2"/>
  <c r="K1104" i="2"/>
  <c r="J1104" i="2"/>
  <c r="K8697" i="2" s="1"/>
  <c r="I1104" i="2"/>
  <c r="L8697" i="2" s="1"/>
  <c r="G1104" i="2"/>
  <c r="T1103" i="2"/>
  <c r="S1103" i="2"/>
  <c r="R1103" i="2"/>
  <c r="Q1103" i="2"/>
  <c r="P1103" i="2"/>
  <c r="O1103" i="2"/>
  <c r="N1103" i="2"/>
  <c r="M1103" i="2"/>
  <c r="L1103" i="2"/>
  <c r="K1103" i="2"/>
  <c r="J1103" i="2"/>
  <c r="K7709" i="2" s="1"/>
  <c r="I1103" i="2"/>
  <c r="L7709" i="2" s="1"/>
  <c r="G1103" i="2"/>
  <c r="T1102" i="2"/>
  <c r="S1102" i="2"/>
  <c r="R1102" i="2"/>
  <c r="Q1102" i="2"/>
  <c r="P1102" i="2"/>
  <c r="O1102" i="2"/>
  <c r="N1102" i="2"/>
  <c r="M1102" i="2"/>
  <c r="L1102" i="2"/>
  <c r="K1102" i="2"/>
  <c r="J1102" i="2"/>
  <c r="K9611" i="2" s="1"/>
  <c r="I1102" i="2"/>
  <c r="L9611" i="2" s="1"/>
  <c r="M4227" i="2" s="1"/>
  <c r="G1102" i="2"/>
  <c r="T1101" i="2"/>
  <c r="S1101" i="2"/>
  <c r="R1101" i="2"/>
  <c r="Q1101" i="2"/>
  <c r="P1101" i="2"/>
  <c r="O1101" i="2"/>
  <c r="N1101" i="2"/>
  <c r="M1101" i="2"/>
  <c r="L1101" i="2"/>
  <c r="K1101" i="2"/>
  <c r="J1101" i="2"/>
  <c r="K7875" i="2" s="1"/>
  <c r="I1101" i="2"/>
  <c r="L7875" i="2" s="1"/>
  <c r="G1101" i="2"/>
  <c r="T1100" i="2"/>
  <c r="S1100" i="2"/>
  <c r="R1100" i="2"/>
  <c r="Q1100" i="2"/>
  <c r="P1100" i="2"/>
  <c r="O1100" i="2"/>
  <c r="N1100" i="2"/>
  <c r="M1100" i="2"/>
  <c r="L1100" i="2"/>
  <c r="K1100" i="2"/>
  <c r="J1100" i="2"/>
  <c r="K7221" i="2" s="1"/>
  <c r="I1100" i="2"/>
  <c r="L7221" i="2" s="1"/>
  <c r="G1100" i="2"/>
  <c r="T1099" i="2"/>
  <c r="S1099" i="2"/>
  <c r="R1099" i="2"/>
  <c r="Q1099" i="2"/>
  <c r="P1099" i="2"/>
  <c r="O1099" i="2"/>
  <c r="N1099" i="2"/>
  <c r="M1099" i="2"/>
  <c r="L1099" i="2"/>
  <c r="K1099" i="2"/>
  <c r="J1099" i="2"/>
  <c r="K8849" i="2" s="1"/>
  <c r="I1099" i="2"/>
  <c r="L8849" i="2" s="1"/>
  <c r="G1099" i="2"/>
  <c r="T1098" i="2"/>
  <c r="S1098" i="2"/>
  <c r="R1098" i="2"/>
  <c r="Q1098" i="2"/>
  <c r="P1098" i="2"/>
  <c r="O1098" i="2"/>
  <c r="N1098" i="2"/>
  <c r="M1098" i="2"/>
  <c r="L1098" i="2"/>
  <c r="M7580" i="2" s="1"/>
  <c r="K1098" i="2"/>
  <c r="J1098" i="2"/>
  <c r="K7580" i="2" s="1"/>
  <c r="I1098" i="2"/>
  <c r="L7580" i="2" s="1"/>
  <c r="M2347" i="2" s="1"/>
  <c r="G1098" i="2"/>
  <c r="T1097" i="2"/>
  <c r="S1097" i="2"/>
  <c r="R1097" i="2"/>
  <c r="Q1097" i="2"/>
  <c r="P1097" i="2"/>
  <c r="O1097" i="2"/>
  <c r="N1097" i="2"/>
  <c r="M1097" i="2"/>
  <c r="L1097" i="2"/>
  <c r="M8364" i="2" s="1"/>
  <c r="K1097" i="2"/>
  <c r="J1097" i="2"/>
  <c r="K8364" i="2" s="1"/>
  <c r="I1097" i="2"/>
  <c r="L8364" i="2" s="1"/>
  <c r="G1097" i="2"/>
  <c r="T1096" i="2"/>
  <c r="S1096" i="2"/>
  <c r="R1096" i="2"/>
  <c r="Q1096" i="2"/>
  <c r="P1096" i="2"/>
  <c r="O1096" i="2"/>
  <c r="N1096" i="2"/>
  <c r="M1096" i="2"/>
  <c r="L1096" i="2"/>
  <c r="K1096" i="2"/>
  <c r="J1096" i="2"/>
  <c r="K6145" i="2" s="1"/>
  <c r="I1096" i="2"/>
  <c r="L6145" i="2" s="1"/>
  <c r="G1096" i="2"/>
  <c r="T1095" i="2"/>
  <c r="S1095" i="2"/>
  <c r="R1095" i="2"/>
  <c r="Q1095" i="2"/>
  <c r="P1095" i="2"/>
  <c r="O1095" i="2"/>
  <c r="N1095" i="2"/>
  <c r="L1095" i="2"/>
  <c r="K1095" i="2"/>
  <c r="J1095" i="2"/>
  <c r="K7654" i="2" s="1"/>
  <c r="I1095" i="2"/>
  <c r="L7654" i="2" s="1"/>
  <c r="G1095" i="2"/>
  <c r="T1094" i="2"/>
  <c r="S1094" i="2"/>
  <c r="R1094" i="2"/>
  <c r="Q1094" i="2"/>
  <c r="P1094" i="2"/>
  <c r="O1094" i="2"/>
  <c r="N1094" i="2"/>
  <c r="L1094" i="2"/>
  <c r="K1094" i="2"/>
  <c r="J1094" i="2"/>
  <c r="K7960" i="2" s="1"/>
  <c r="I1094" i="2"/>
  <c r="L7960" i="2" s="1"/>
  <c r="G1094" i="2"/>
  <c r="T1093" i="2"/>
  <c r="S1093" i="2"/>
  <c r="R1093" i="2"/>
  <c r="Q1093" i="2"/>
  <c r="P1093" i="2"/>
  <c r="O1093" i="2"/>
  <c r="N1093" i="2"/>
  <c r="M1093" i="2"/>
  <c r="L1093" i="2"/>
  <c r="K1093" i="2"/>
  <c r="J1093" i="2"/>
  <c r="K7405" i="2" s="1"/>
  <c r="I1093" i="2"/>
  <c r="L7405" i="2" s="1"/>
  <c r="G1093" i="2"/>
  <c r="T1092" i="2"/>
  <c r="S1092" i="2"/>
  <c r="R1092" i="2"/>
  <c r="Q1092" i="2"/>
  <c r="P1092" i="2"/>
  <c r="O1092" i="2"/>
  <c r="N1092" i="2"/>
  <c r="L1092" i="2"/>
  <c r="K1092" i="2"/>
  <c r="J1092" i="2"/>
  <c r="K7115" i="2" s="1"/>
  <c r="I1092" i="2"/>
  <c r="L7115" i="2" s="1"/>
  <c r="M1442" i="2" s="1"/>
  <c r="G1092" i="2"/>
  <c r="T1091" i="2"/>
  <c r="S1091" i="2"/>
  <c r="R1091" i="2"/>
  <c r="Q1091" i="2"/>
  <c r="P1091" i="2"/>
  <c r="O1091" i="2"/>
  <c r="N1091" i="2"/>
  <c r="M1091" i="2"/>
  <c r="L1091" i="2"/>
  <c r="K1091" i="2"/>
  <c r="J1091" i="2"/>
  <c r="K7347" i="2" s="1"/>
  <c r="I1091" i="2"/>
  <c r="L7347" i="2" s="1"/>
  <c r="G1091" i="2"/>
  <c r="T1090" i="2"/>
  <c r="S1090" i="2"/>
  <c r="R1090" i="2"/>
  <c r="Q1090" i="2"/>
  <c r="P1090" i="2"/>
  <c r="O1090" i="2"/>
  <c r="N1090" i="2"/>
  <c r="L1090" i="2"/>
  <c r="M6034" i="2" s="1"/>
  <c r="K1090" i="2"/>
  <c r="J1090" i="2"/>
  <c r="K6034" i="2" s="1"/>
  <c r="I1090" i="2"/>
  <c r="L6034" i="2" s="1"/>
  <c r="G1090" i="2"/>
  <c r="T1089" i="2"/>
  <c r="S1089" i="2"/>
  <c r="R1089" i="2"/>
  <c r="Q1089" i="2"/>
  <c r="P1089" i="2"/>
  <c r="O1089" i="2"/>
  <c r="N1089" i="2"/>
  <c r="L1089" i="2"/>
  <c r="K1089" i="2"/>
  <c r="J1089" i="2"/>
  <c r="K8318" i="2" s="1"/>
  <c r="I1089" i="2"/>
  <c r="L8318" i="2" s="1"/>
  <c r="G1089" i="2"/>
  <c r="T1088" i="2"/>
  <c r="S1088" i="2"/>
  <c r="R1088" i="2"/>
  <c r="Q1088" i="2"/>
  <c r="P1088" i="2"/>
  <c r="O1088" i="2"/>
  <c r="N1088" i="2"/>
  <c r="L1088" i="2"/>
  <c r="K1088" i="2"/>
  <c r="J1088" i="2"/>
  <c r="K8120" i="2" s="1"/>
  <c r="I1088" i="2"/>
  <c r="L8120" i="2" s="1"/>
  <c r="G1088" i="2"/>
  <c r="T1087" i="2"/>
  <c r="S1087" i="2"/>
  <c r="R1087" i="2"/>
  <c r="Q1087" i="2"/>
  <c r="P1087" i="2"/>
  <c r="O1087" i="2"/>
  <c r="N1087" i="2"/>
  <c r="M1087" i="2"/>
  <c r="L1087" i="2"/>
  <c r="K1087" i="2"/>
  <c r="J1087" i="2"/>
  <c r="K8440" i="2" s="1"/>
  <c r="I1087" i="2"/>
  <c r="L8440" i="2" s="1"/>
  <c r="M2562" i="2" s="1"/>
  <c r="G1087" i="2"/>
  <c r="T1086" i="2"/>
  <c r="S1086" i="2"/>
  <c r="R1086" i="2"/>
  <c r="Q1086" i="2"/>
  <c r="P1086" i="2"/>
  <c r="O1086" i="2"/>
  <c r="N1086" i="2"/>
  <c r="L1086" i="2"/>
  <c r="K1086" i="2"/>
  <c r="J1086" i="2"/>
  <c r="K7653" i="2" s="1"/>
  <c r="I1086" i="2"/>
  <c r="L7653" i="2" s="1"/>
  <c r="G1086" i="2"/>
  <c r="T1085" i="2"/>
  <c r="S1085" i="2"/>
  <c r="R1085" i="2"/>
  <c r="Q1085" i="2"/>
  <c r="P1085" i="2"/>
  <c r="O1085" i="2"/>
  <c r="N1085" i="2"/>
  <c r="M1085" i="2"/>
  <c r="L1085" i="2"/>
  <c r="K1085" i="2"/>
  <c r="J1085" i="2"/>
  <c r="K8773" i="2" s="1"/>
  <c r="I1085" i="2"/>
  <c r="L8773" i="2" s="1"/>
  <c r="G1085" i="2"/>
  <c r="T1084" i="2"/>
  <c r="S1084" i="2"/>
  <c r="R1084" i="2"/>
  <c r="Q1084" i="2"/>
  <c r="P1084" i="2"/>
  <c r="O1084" i="2"/>
  <c r="N1084" i="2"/>
  <c r="L1084" i="2"/>
  <c r="K1084" i="2"/>
  <c r="J1084" i="2"/>
  <c r="K8476" i="2" s="1"/>
  <c r="I1084" i="2"/>
  <c r="L8476" i="2" s="1"/>
  <c r="G1084" i="2"/>
  <c r="T1083" i="2"/>
  <c r="S1083" i="2"/>
  <c r="R1083" i="2"/>
  <c r="Q1083" i="2"/>
  <c r="P1083" i="2"/>
  <c r="O1083" i="2"/>
  <c r="N1083" i="2"/>
  <c r="M1083" i="2"/>
  <c r="L1083" i="2"/>
  <c r="K1083" i="2"/>
  <c r="J1083" i="2"/>
  <c r="K7792" i="2" s="1"/>
  <c r="I1083" i="2"/>
  <c r="L7792" i="2" s="1"/>
  <c r="G1083" i="2"/>
  <c r="T1082" i="2"/>
  <c r="S1082" i="2"/>
  <c r="R1082" i="2"/>
  <c r="Q1082" i="2"/>
  <c r="P1082" i="2"/>
  <c r="O1082" i="2"/>
  <c r="N1082" i="2"/>
  <c r="M1082" i="2"/>
  <c r="L1082" i="2"/>
  <c r="K1082" i="2"/>
  <c r="J1082" i="2"/>
  <c r="K8741" i="2" s="1"/>
  <c r="I1082" i="2"/>
  <c r="L8741" i="2" s="1"/>
  <c r="G1082" i="2"/>
  <c r="T1081" i="2"/>
  <c r="S1081" i="2"/>
  <c r="R1081" i="2"/>
  <c r="Q1081" i="2"/>
  <c r="P1081" i="2"/>
  <c r="O1081" i="2"/>
  <c r="N1081" i="2"/>
  <c r="M1081" i="2"/>
  <c r="L1081" i="2"/>
  <c r="K1081" i="2"/>
  <c r="J1081" i="2"/>
  <c r="K7469" i="2" s="1"/>
  <c r="I1081" i="2"/>
  <c r="L7469" i="2" s="1"/>
  <c r="G1081" i="2"/>
  <c r="T1080" i="2"/>
  <c r="S1080" i="2"/>
  <c r="R1080" i="2"/>
  <c r="Q1080" i="2"/>
  <c r="P1080" i="2"/>
  <c r="O1080" i="2"/>
  <c r="N1080" i="2"/>
  <c r="M1080" i="2"/>
  <c r="L1080" i="2"/>
  <c r="K1080" i="2"/>
  <c r="J1080" i="2"/>
  <c r="K7132" i="2" s="1"/>
  <c r="I1080" i="2"/>
  <c r="L7132" i="2" s="1"/>
  <c r="G1080" i="2"/>
  <c r="T1079" i="2"/>
  <c r="S1079" i="2"/>
  <c r="R1079" i="2"/>
  <c r="Q1079" i="2"/>
  <c r="P1079" i="2"/>
  <c r="O1079" i="2"/>
  <c r="N1079" i="2"/>
  <c r="M1079" i="2"/>
  <c r="L1079" i="2"/>
  <c r="K1079" i="2"/>
  <c r="J1079" i="2"/>
  <c r="K9582" i="2" s="1"/>
  <c r="I1079" i="2"/>
  <c r="L9582" i="2" s="1"/>
  <c r="M3965" i="2" s="1"/>
  <c r="G1079" i="2"/>
  <c r="T1078" i="2"/>
  <c r="S1078" i="2"/>
  <c r="R1078" i="2"/>
  <c r="Q1078" i="2"/>
  <c r="P1078" i="2"/>
  <c r="O1078" i="2"/>
  <c r="N1078" i="2"/>
  <c r="M1078" i="2"/>
  <c r="L1078" i="2"/>
  <c r="K1078" i="2"/>
  <c r="J1078" i="2"/>
  <c r="K8848" i="2" s="1"/>
  <c r="I1078" i="2"/>
  <c r="L8848" i="2" s="1"/>
  <c r="G1078" i="2"/>
  <c r="T1077" i="2"/>
  <c r="S1077" i="2"/>
  <c r="R1077" i="2"/>
  <c r="Q1077" i="2"/>
  <c r="P1077" i="2"/>
  <c r="O1077" i="2"/>
  <c r="N1077" i="2"/>
  <c r="M1077" i="2"/>
  <c r="L1077" i="2"/>
  <c r="K1077" i="2"/>
  <c r="J1077" i="2"/>
  <c r="K6534" i="2" s="1"/>
  <c r="I1077" i="2"/>
  <c r="L6534" i="2" s="1"/>
  <c r="G1077" i="2"/>
  <c r="T1076" i="2"/>
  <c r="S1076" i="2"/>
  <c r="R1076" i="2"/>
  <c r="Q1076" i="2"/>
  <c r="P1076" i="2"/>
  <c r="O1076" i="2"/>
  <c r="N1076" i="2"/>
  <c r="M1076" i="2"/>
  <c r="L1076" i="2"/>
  <c r="K1076" i="2"/>
  <c r="J1076" i="2"/>
  <c r="K6585" i="2" s="1"/>
  <c r="I1076" i="2"/>
  <c r="L6585" i="2" s="1"/>
  <c r="G1076" i="2"/>
  <c r="T1075" i="2"/>
  <c r="S1075" i="2"/>
  <c r="R1075" i="2"/>
  <c r="Q1075" i="2"/>
  <c r="P1075" i="2"/>
  <c r="O1075" i="2"/>
  <c r="N1075" i="2"/>
  <c r="M1075" i="2"/>
  <c r="L1075" i="2"/>
  <c r="K1075" i="2"/>
  <c r="J1075" i="2"/>
  <c r="K6449" i="2" s="1"/>
  <c r="I1075" i="2"/>
  <c r="L6449" i="2" s="1"/>
  <c r="G1075" i="2"/>
  <c r="T1074" i="2"/>
  <c r="S1074" i="2"/>
  <c r="R1074" i="2"/>
  <c r="Q1074" i="2"/>
  <c r="P1074" i="2"/>
  <c r="O1074" i="2"/>
  <c r="N1074" i="2"/>
  <c r="L1074" i="2"/>
  <c r="M6061" i="2" s="1"/>
  <c r="K1074" i="2"/>
  <c r="J1074" i="2"/>
  <c r="K6061" i="2" s="1"/>
  <c r="I1074" i="2"/>
  <c r="L6061" i="2" s="1"/>
  <c r="M2049" i="2" s="1"/>
  <c r="G1074" i="2"/>
  <c r="T1073" i="2"/>
  <c r="S1073" i="2"/>
  <c r="R1073" i="2"/>
  <c r="Q1073" i="2"/>
  <c r="P1073" i="2"/>
  <c r="O1073" i="2"/>
  <c r="N1073" i="2"/>
  <c r="L1073" i="2"/>
  <c r="K1073" i="2"/>
  <c r="J1073" i="2"/>
  <c r="K6946" i="2" s="1"/>
  <c r="I1073" i="2"/>
  <c r="L6946" i="2" s="1"/>
  <c r="M3049" i="2" s="1"/>
  <c r="G1073" i="2"/>
  <c r="T1072" i="2"/>
  <c r="S1072" i="2"/>
  <c r="R1072" i="2"/>
  <c r="Q1072" i="2"/>
  <c r="P1072" i="2"/>
  <c r="O1072" i="2"/>
  <c r="N1072" i="2"/>
  <c r="M1072" i="2"/>
  <c r="L1072" i="2"/>
  <c r="K1072" i="2"/>
  <c r="J1072" i="2"/>
  <c r="K9226" i="2" s="1"/>
  <c r="I1072" i="2"/>
  <c r="L9226" i="2" s="1"/>
  <c r="G1072" i="2"/>
  <c r="T1071" i="2"/>
  <c r="S1071" i="2"/>
  <c r="R1071" i="2"/>
  <c r="Q1071" i="2"/>
  <c r="P1071" i="2"/>
  <c r="O1071" i="2"/>
  <c r="N1071" i="2"/>
  <c r="L1071" i="2"/>
  <c r="K1071" i="2"/>
  <c r="J1071" i="2"/>
  <c r="K7287" i="2" s="1"/>
  <c r="I1071" i="2"/>
  <c r="L7287" i="2" s="1"/>
  <c r="G1071" i="2"/>
  <c r="T1070" i="2"/>
  <c r="S1070" i="2"/>
  <c r="R1070" i="2"/>
  <c r="Q1070" i="2"/>
  <c r="P1070" i="2"/>
  <c r="O1070" i="2"/>
  <c r="N1070" i="2"/>
  <c r="M1070" i="2"/>
  <c r="L1070" i="2"/>
  <c r="K1070" i="2"/>
  <c r="J1070" i="2"/>
  <c r="K7332" i="2" s="1"/>
  <c r="I1070" i="2"/>
  <c r="L7332" i="2" s="1"/>
  <c r="G1070" i="2"/>
  <c r="T1069" i="2"/>
  <c r="S1069" i="2"/>
  <c r="R1069" i="2"/>
  <c r="Q1069" i="2"/>
  <c r="P1069" i="2"/>
  <c r="O1069" i="2"/>
  <c r="N1069" i="2"/>
  <c r="L1069" i="2"/>
  <c r="K1069" i="2"/>
  <c r="J1069" i="2"/>
  <c r="K8579" i="2" s="1"/>
  <c r="I1069" i="2"/>
  <c r="L8579" i="2" s="1"/>
  <c r="M981" i="2" s="1"/>
  <c r="G1069" i="2"/>
  <c r="T1068" i="2"/>
  <c r="S1068" i="2"/>
  <c r="R1068" i="2"/>
  <c r="Q1068" i="2"/>
  <c r="P1068" i="2"/>
  <c r="O1068" i="2"/>
  <c r="N1068" i="2"/>
  <c r="M1068" i="2"/>
  <c r="L1068" i="2"/>
  <c r="K1068" i="2"/>
  <c r="J1068" i="2"/>
  <c r="K7541" i="2" s="1"/>
  <c r="I1068" i="2"/>
  <c r="L7541" i="2" s="1"/>
  <c r="G1068" i="2"/>
  <c r="T1067" i="2"/>
  <c r="S1067" i="2"/>
  <c r="R1067" i="2"/>
  <c r="Q1067" i="2"/>
  <c r="P1067" i="2"/>
  <c r="O1067" i="2"/>
  <c r="N1067" i="2"/>
  <c r="M1067" i="2"/>
  <c r="L1067" i="2"/>
  <c r="K1067" i="2"/>
  <c r="J1067" i="2"/>
  <c r="K6272" i="2" s="1"/>
  <c r="I1067" i="2"/>
  <c r="L6272" i="2" s="1"/>
  <c r="G1067" i="2"/>
  <c r="T1066" i="2"/>
  <c r="S1066" i="2"/>
  <c r="R1066" i="2"/>
  <c r="Q1066" i="2"/>
  <c r="P1066" i="2"/>
  <c r="O1066" i="2"/>
  <c r="N1066" i="2"/>
  <c r="M1066" i="2"/>
  <c r="L1066" i="2"/>
  <c r="K1066" i="2"/>
  <c r="J1066" i="2"/>
  <c r="K6850" i="2" s="1"/>
  <c r="I1066" i="2"/>
  <c r="L6850" i="2" s="1"/>
  <c r="G1066" i="2"/>
  <c r="T1065" i="2"/>
  <c r="S1065" i="2"/>
  <c r="R1065" i="2"/>
  <c r="Q1065" i="2"/>
  <c r="P1065" i="2"/>
  <c r="O1065" i="2"/>
  <c r="N1065" i="2"/>
  <c r="M1065" i="2"/>
  <c r="L1065" i="2"/>
  <c r="K1065" i="2"/>
  <c r="J1065" i="2"/>
  <c r="K6090" i="2" s="1"/>
  <c r="I1065" i="2"/>
  <c r="L6090" i="2" s="1"/>
  <c r="G1065" i="2"/>
  <c r="T1064" i="2"/>
  <c r="S1064" i="2"/>
  <c r="R1064" i="2"/>
  <c r="Q1064" i="2"/>
  <c r="P1064" i="2"/>
  <c r="O1064" i="2"/>
  <c r="N1064" i="2"/>
  <c r="M1064" i="2"/>
  <c r="L1064" i="2"/>
  <c r="K1064" i="2"/>
  <c r="J1064" i="2"/>
  <c r="K7167" i="2" s="1"/>
  <c r="I1064" i="2"/>
  <c r="L7167" i="2" s="1"/>
  <c r="G1064" i="2"/>
  <c r="T1063" i="2"/>
  <c r="S1063" i="2"/>
  <c r="R1063" i="2"/>
  <c r="Q1063" i="2"/>
  <c r="P1063" i="2"/>
  <c r="O1063" i="2"/>
  <c r="N1063" i="2"/>
  <c r="L1063" i="2"/>
  <c r="K1063" i="2"/>
  <c r="J1063" i="2"/>
  <c r="K7846" i="2" s="1"/>
  <c r="I1063" i="2"/>
  <c r="L7846" i="2" s="1"/>
  <c r="G1063" i="2"/>
  <c r="T1062" i="2"/>
  <c r="S1062" i="2"/>
  <c r="R1062" i="2"/>
  <c r="Q1062" i="2"/>
  <c r="P1062" i="2"/>
  <c r="O1062" i="2"/>
  <c r="N1062" i="2"/>
  <c r="M1062" i="2"/>
  <c r="L1062" i="2"/>
  <c r="K1062" i="2"/>
  <c r="J1062" i="2"/>
  <c r="K6740" i="2" s="1"/>
  <c r="I1062" i="2"/>
  <c r="L6740" i="2" s="1"/>
  <c r="G1062" i="2"/>
  <c r="T1061" i="2"/>
  <c r="S1061" i="2"/>
  <c r="R1061" i="2"/>
  <c r="Q1061" i="2"/>
  <c r="P1061" i="2"/>
  <c r="O1061" i="2"/>
  <c r="N1061" i="2"/>
  <c r="L1061" i="2"/>
  <c r="K1061" i="2"/>
  <c r="J1061" i="2"/>
  <c r="K9147" i="2" s="1"/>
  <c r="I1061" i="2"/>
  <c r="L9147" i="2" s="1"/>
  <c r="G1061" i="2"/>
  <c r="T1060" i="2"/>
  <c r="S1060" i="2"/>
  <c r="R1060" i="2"/>
  <c r="Q1060" i="2"/>
  <c r="P1060" i="2"/>
  <c r="O1060" i="2"/>
  <c r="N1060" i="2"/>
  <c r="M1060" i="2"/>
  <c r="L1060" i="2"/>
  <c r="K1060" i="2"/>
  <c r="J1060" i="2"/>
  <c r="K9081" i="2" s="1"/>
  <c r="I1060" i="2"/>
  <c r="L9081" i="2" s="1"/>
  <c r="G1060" i="2"/>
  <c r="T1059" i="2"/>
  <c r="S1059" i="2"/>
  <c r="R1059" i="2"/>
  <c r="Q1059" i="2"/>
  <c r="P1059" i="2"/>
  <c r="O1059" i="2"/>
  <c r="N1059" i="2"/>
  <c r="M1059" i="2"/>
  <c r="L1059" i="2"/>
  <c r="M8709" i="2" s="1"/>
  <c r="K1059" i="2"/>
  <c r="J1059" i="2"/>
  <c r="K8709" i="2" s="1"/>
  <c r="I1059" i="2"/>
  <c r="L8709" i="2" s="1"/>
  <c r="M2044" i="2" s="1"/>
  <c r="G1059" i="2"/>
  <c r="T1058" i="2"/>
  <c r="S1058" i="2"/>
  <c r="R1058" i="2"/>
  <c r="Q1058" i="2"/>
  <c r="P1058" i="2"/>
  <c r="O1058" i="2"/>
  <c r="N1058" i="2"/>
  <c r="L1058" i="2"/>
  <c r="K1058" i="2"/>
  <c r="J1058" i="2"/>
  <c r="K7054" i="2" s="1"/>
  <c r="I1058" i="2"/>
  <c r="L7054" i="2" s="1"/>
  <c r="M2234" i="2" s="1"/>
  <c r="G1058" i="2"/>
  <c r="T1057" i="2"/>
  <c r="S1057" i="2"/>
  <c r="R1057" i="2"/>
  <c r="Q1057" i="2"/>
  <c r="P1057" i="2"/>
  <c r="O1057" i="2"/>
  <c r="N1057" i="2"/>
  <c r="M1057" i="2"/>
  <c r="L1057" i="2"/>
  <c r="K1057" i="2"/>
  <c r="J1057" i="2"/>
  <c r="K6308" i="2" s="1"/>
  <c r="I1057" i="2"/>
  <c r="L6308" i="2" s="1"/>
  <c r="G1057" i="2"/>
  <c r="T1056" i="2"/>
  <c r="S1056" i="2"/>
  <c r="R1056" i="2"/>
  <c r="Q1056" i="2"/>
  <c r="P1056" i="2"/>
  <c r="O1056" i="2"/>
  <c r="N1056" i="2"/>
  <c r="L1056" i="2"/>
  <c r="K1056" i="2"/>
  <c r="J1056" i="2"/>
  <c r="K8759" i="2" s="1"/>
  <c r="I1056" i="2"/>
  <c r="L8759" i="2" s="1"/>
  <c r="G1056" i="2"/>
  <c r="T1055" i="2"/>
  <c r="S1055" i="2"/>
  <c r="R1055" i="2"/>
  <c r="Q1055" i="2"/>
  <c r="P1055" i="2"/>
  <c r="O1055" i="2"/>
  <c r="N1055" i="2"/>
  <c r="L1055" i="2"/>
  <c r="K1055" i="2"/>
  <c r="J1055" i="2"/>
  <c r="K6197" i="2" s="1"/>
  <c r="I1055" i="2"/>
  <c r="L6197" i="2" s="1"/>
  <c r="G1055" i="2"/>
  <c r="T1054" i="2"/>
  <c r="S1054" i="2"/>
  <c r="R1054" i="2"/>
  <c r="Q1054" i="2"/>
  <c r="P1054" i="2"/>
  <c r="O1054" i="2"/>
  <c r="N1054" i="2"/>
  <c r="M1054" i="2"/>
  <c r="L1054" i="2"/>
  <c r="K1054" i="2"/>
  <c r="J1054" i="2"/>
  <c r="K6430" i="2" s="1"/>
  <c r="I1054" i="2"/>
  <c r="L6430" i="2" s="1"/>
  <c r="G1054" i="2"/>
  <c r="T1053" i="2"/>
  <c r="S1053" i="2"/>
  <c r="R1053" i="2"/>
  <c r="Q1053" i="2"/>
  <c r="P1053" i="2"/>
  <c r="O1053" i="2"/>
  <c r="N1053" i="2"/>
  <c r="M1053" i="2"/>
  <c r="L1053" i="2"/>
  <c r="K1053" i="2"/>
  <c r="J1053" i="2"/>
  <c r="K6466" i="2" s="1"/>
  <c r="I1053" i="2"/>
  <c r="L6466" i="2" s="1"/>
  <c r="G1053" i="2"/>
  <c r="T1052" i="2"/>
  <c r="S1052" i="2"/>
  <c r="R1052" i="2"/>
  <c r="Q1052" i="2"/>
  <c r="P1052" i="2"/>
  <c r="O1052" i="2"/>
  <c r="N1052" i="2"/>
  <c r="M1052" i="2"/>
  <c r="L1052" i="2"/>
  <c r="K1052" i="2"/>
  <c r="J1052" i="2"/>
  <c r="K7346" i="2" s="1"/>
  <c r="I1052" i="2"/>
  <c r="L7346" i="2" s="1"/>
  <c r="G1052" i="2"/>
  <c r="T1051" i="2"/>
  <c r="S1051" i="2"/>
  <c r="R1051" i="2"/>
  <c r="Q1051" i="2"/>
  <c r="P1051" i="2"/>
  <c r="O1051" i="2"/>
  <c r="N1051" i="2"/>
  <c r="M1051" i="2"/>
  <c r="L1051" i="2"/>
  <c r="K1051" i="2"/>
  <c r="J1051" i="2"/>
  <c r="K7592" i="2" s="1"/>
  <c r="I1051" i="2"/>
  <c r="L7592" i="2" s="1"/>
  <c r="G1051" i="2"/>
  <c r="T1050" i="2"/>
  <c r="S1050" i="2"/>
  <c r="R1050" i="2"/>
  <c r="Q1050" i="2"/>
  <c r="P1050" i="2"/>
  <c r="O1050" i="2"/>
  <c r="N1050" i="2"/>
  <c r="M1050" i="2"/>
  <c r="L1050" i="2"/>
  <c r="K1050" i="2"/>
  <c r="J1050" i="2"/>
  <c r="K9385" i="2" s="1"/>
  <c r="I1050" i="2"/>
  <c r="L9385" i="2" s="1"/>
  <c r="G1050" i="2"/>
  <c r="T1049" i="2"/>
  <c r="S1049" i="2"/>
  <c r="R1049" i="2"/>
  <c r="Q1049" i="2"/>
  <c r="P1049" i="2"/>
  <c r="O1049" i="2"/>
  <c r="N1049" i="2"/>
  <c r="M1049" i="2"/>
  <c r="L1049" i="2"/>
  <c r="M9359" i="2" s="1"/>
  <c r="K1049" i="2"/>
  <c r="J1049" i="2"/>
  <c r="K9359" i="2" s="1"/>
  <c r="I1049" i="2"/>
  <c r="L9359" i="2" s="1"/>
  <c r="M2651" i="2" s="1"/>
  <c r="G1049" i="2"/>
  <c r="T1048" i="2"/>
  <c r="S1048" i="2"/>
  <c r="R1048" i="2"/>
  <c r="Q1048" i="2"/>
  <c r="P1048" i="2"/>
  <c r="O1048" i="2"/>
  <c r="N1048" i="2"/>
  <c r="L1048" i="2"/>
  <c r="K1048" i="2"/>
  <c r="J1048" i="2"/>
  <c r="K9131" i="2" s="1"/>
  <c r="I1048" i="2"/>
  <c r="L9131" i="2" s="1"/>
  <c r="G1048" i="2"/>
  <c r="T1047" i="2"/>
  <c r="S1047" i="2"/>
  <c r="R1047" i="2"/>
  <c r="Q1047" i="2"/>
  <c r="P1047" i="2"/>
  <c r="O1047" i="2"/>
  <c r="N1047" i="2"/>
  <c r="M1047" i="2"/>
  <c r="L1047" i="2"/>
  <c r="K1047" i="2"/>
  <c r="J1047" i="2"/>
  <c r="K9399" i="2" s="1"/>
  <c r="I1047" i="2"/>
  <c r="L9399" i="2" s="1"/>
  <c r="G1047" i="2"/>
  <c r="T1046" i="2"/>
  <c r="S1046" i="2"/>
  <c r="R1046" i="2"/>
  <c r="Q1046" i="2"/>
  <c r="P1046" i="2"/>
  <c r="O1046" i="2"/>
  <c r="N1046" i="2"/>
  <c r="L1046" i="2"/>
  <c r="K1046" i="2"/>
  <c r="J1046" i="2"/>
  <c r="K7604" i="2" s="1"/>
  <c r="I1046" i="2"/>
  <c r="L7604" i="2" s="1"/>
  <c r="G1046" i="2"/>
  <c r="T1045" i="2"/>
  <c r="S1045" i="2"/>
  <c r="R1045" i="2"/>
  <c r="Q1045" i="2"/>
  <c r="P1045" i="2"/>
  <c r="O1045" i="2"/>
  <c r="N1045" i="2"/>
  <c r="L1045" i="2"/>
  <c r="K1045" i="2"/>
  <c r="J1045" i="2"/>
  <c r="K8660" i="2" s="1"/>
  <c r="I1045" i="2"/>
  <c r="L8660" i="2" s="1"/>
  <c r="G1045" i="2"/>
  <c r="T1044" i="2"/>
  <c r="S1044" i="2"/>
  <c r="R1044" i="2"/>
  <c r="Q1044" i="2"/>
  <c r="P1044" i="2"/>
  <c r="O1044" i="2"/>
  <c r="N1044" i="2"/>
  <c r="L1044" i="2"/>
  <c r="K1044" i="2"/>
  <c r="J1044" i="2"/>
  <c r="K8860" i="2" s="1"/>
  <c r="I1044" i="2"/>
  <c r="L8860" i="2" s="1"/>
  <c r="G1044" i="2"/>
  <c r="T1043" i="2"/>
  <c r="S1043" i="2"/>
  <c r="R1043" i="2"/>
  <c r="Q1043" i="2"/>
  <c r="P1043" i="2"/>
  <c r="O1043" i="2"/>
  <c r="N1043" i="2"/>
  <c r="M1043" i="2"/>
  <c r="L1043" i="2"/>
  <c r="K1043" i="2"/>
  <c r="J1043" i="2"/>
  <c r="K6797" i="2" s="1"/>
  <c r="I1043" i="2"/>
  <c r="L6797" i="2" s="1"/>
  <c r="G1043" i="2"/>
  <c r="T1042" i="2"/>
  <c r="S1042" i="2"/>
  <c r="R1042" i="2"/>
  <c r="Q1042" i="2"/>
  <c r="P1042" i="2"/>
  <c r="O1042" i="2"/>
  <c r="N1042" i="2"/>
  <c r="L1042" i="2"/>
  <c r="M8079" i="2" s="1"/>
  <c r="K1042" i="2"/>
  <c r="J1042" i="2"/>
  <c r="K8079" i="2" s="1"/>
  <c r="I1042" i="2"/>
  <c r="L8079" i="2" s="1"/>
  <c r="M4924" i="2" s="1"/>
  <c r="G1042" i="2"/>
  <c r="T1041" i="2"/>
  <c r="S1041" i="2"/>
  <c r="R1041" i="2"/>
  <c r="Q1041" i="2"/>
  <c r="P1041" i="2"/>
  <c r="O1041" i="2"/>
  <c r="N1041" i="2"/>
  <c r="M1041" i="2"/>
  <c r="L1041" i="2"/>
  <c r="K1041" i="2"/>
  <c r="J1041" i="2"/>
  <c r="K6448" i="2" s="1"/>
  <c r="I1041" i="2"/>
  <c r="L6448" i="2" s="1"/>
  <c r="G1041" i="2"/>
  <c r="T1040" i="2"/>
  <c r="S1040" i="2"/>
  <c r="R1040" i="2"/>
  <c r="Q1040" i="2"/>
  <c r="P1040" i="2"/>
  <c r="O1040" i="2"/>
  <c r="N1040" i="2"/>
  <c r="M1040" i="2"/>
  <c r="L1040" i="2"/>
  <c r="K1040" i="2"/>
  <c r="J1040" i="2"/>
  <c r="K7831" i="2" s="1"/>
  <c r="I1040" i="2"/>
  <c r="L7831" i="2" s="1"/>
  <c r="G1040" i="2"/>
  <c r="T1039" i="2"/>
  <c r="S1039" i="2"/>
  <c r="R1039" i="2"/>
  <c r="Q1039" i="2"/>
  <c r="P1039" i="2"/>
  <c r="O1039" i="2"/>
  <c r="N1039" i="2"/>
  <c r="L1039" i="2"/>
  <c r="K1039" i="2"/>
  <c r="J1039" i="2"/>
  <c r="K7244" i="2" s="1"/>
  <c r="I1039" i="2"/>
  <c r="L7244" i="2" s="1"/>
  <c r="G1039" i="2"/>
  <c r="T1038" i="2"/>
  <c r="S1038" i="2"/>
  <c r="R1038" i="2"/>
  <c r="Q1038" i="2"/>
  <c r="P1038" i="2"/>
  <c r="O1038" i="2"/>
  <c r="N1038" i="2"/>
  <c r="M1038" i="2"/>
  <c r="L1038" i="2"/>
  <c r="K1038" i="2"/>
  <c r="J1038" i="2"/>
  <c r="K6047" i="2" s="1"/>
  <c r="I1038" i="2"/>
  <c r="L6047" i="2" s="1"/>
  <c r="G1038" i="2"/>
  <c r="T1037" i="2"/>
  <c r="S1037" i="2"/>
  <c r="R1037" i="2"/>
  <c r="Q1037" i="2"/>
  <c r="P1037" i="2"/>
  <c r="O1037" i="2"/>
  <c r="N1037" i="2"/>
  <c r="M1037" i="2"/>
  <c r="L1037" i="2"/>
  <c r="K1037" i="2"/>
  <c r="J1037" i="2"/>
  <c r="K8104" i="2" s="1"/>
  <c r="I1037" i="2"/>
  <c r="L8104" i="2" s="1"/>
  <c r="G1037" i="2"/>
  <c r="T1036" i="2"/>
  <c r="S1036" i="2"/>
  <c r="R1036" i="2"/>
  <c r="Q1036" i="2"/>
  <c r="P1036" i="2"/>
  <c r="O1036" i="2"/>
  <c r="N1036" i="2"/>
  <c r="M1036" i="2"/>
  <c r="L1036" i="2"/>
  <c r="K1036" i="2"/>
  <c r="J1036" i="2"/>
  <c r="K9440" i="2" s="1"/>
  <c r="I1036" i="2"/>
  <c r="L9440" i="2" s="1"/>
  <c r="G1036" i="2"/>
  <c r="T1035" i="2"/>
  <c r="S1035" i="2"/>
  <c r="R1035" i="2"/>
  <c r="Q1035" i="2"/>
  <c r="P1035" i="2"/>
  <c r="O1035" i="2"/>
  <c r="N1035" i="2"/>
  <c r="M1035" i="2"/>
  <c r="L1035" i="2"/>
  <c r="K1035" i="2"/>
  <c r="J1035" i="2"/>
  <c r="K8501" i="2" s="1"/>
  <c r="I1035" i="2"/>
  <c r="L8501" i="2" s="1"/>
  <c r="G1035" i="2"/>
  <c r="T1034" i="2"/>
  <c r="S1034" i="2"/>
  <c r="R1034" i="2"/>
  <c r="Q1034" i="2"/>
  <c r="P1034" i="2"/>
  <c r="O1034" i="2"/>
  <c r="N1034" i="2"/>
  <c r="M1034" i="2"/>
  <c r="L1034" i="2"/>
  <c r="K1034" i="2"/>
  <c r="J1034" i="2"/>
  <c r="K7830" i="2" s="1"/>
  <c r="I1034" i="2"/>
  <c r="L7830" i="2" s="1"/>
  <c r="G1034" i="2"/>
  <c r="T1033" i="2"/>
  <c r="S1033" i="2"/>
  <c r="R1033" i="2"/>
  <c r="Q1033" i="2"/>
  <c r="P1033" i="2"/>
  <c r="O1033" i="2"/>
  <c r="N1033" i="2"/>
  <c r="M1033" i="2"/>
  <c r="L1033" i="2"/>
  <c r="K1033" i="2"/>
  <c r="J1033" i="2"/>
  <c r="K7929" i="2" s="1"/>
  <c r="I1033" i="2"/>
  <c r="L7929" i="2" s="1"/>
  <c r="G1033" i="2"/>
  <c r="T1032" i="2"/>
  <c r="S1032" i="2"/>
  <c r="R1032" i="2"/>
  <c r="Q1032" i="2"/>
  <c r="P1032" i="2"/>
  <c r="O1032" i="2"/>
  <c r="N1032" i="2"/>
  <c r="M1032" i="2"/>
  <c r="L1032" i="2"/>
  <c r="K1032" i="2"/>
  <c r="J1032" i="2"/>
  <c r="K6988" i="2" s="1"/>
  <c r="I1032" i="2"/>
  <c r="L6988" i="2" s="1"/>
  <c r="G1032" i="2"/>
  <c r="T1031" i="2"/>
  <c r="S1031" i="2"/>
  <c r="R1031" i="2"/>
  <c r="Q1031" i="2"/>
  <c r="P1031" i="2"/>
  <c r="O1031" i="2"/>
  <c r="N1031" i="2"/>
  <c r="M1031" i="2"/>
  <c r="L1031" i="2"/>
  <c r="K1031" i="2"/>
  <c r="J1031" i="2"/>
  <c r="K8014" i="2" s="1"/>
  <c r="I1031" i="2"/>
  <c r="L8014" i="2" s="1"/>
  <c r="G1031" i="2"/>
  <c r="T1030" i="2"/>
  <c r="S1030" i="2"/>
  <c r="R1030" i="2"/>
  <c r="Q1030" i="2"/>
  <c r="P1030" i="2"/>
  <c r="O1030" i="2"/>
  <c r="N1030" i="2"/>
  <c r="L1030" i="2"/>
  <c r="K1030" i="2"/>
  <c r="J1030" i="2"/>
  <c r="K6758" i="2" s="1"/>
  <c r="I1030" i="2"/>
  <c r="L6758" i="2" s="1"/>
  <c r="G1030" i="2"/>
  <c r="T1029" i="2"/>
  <c r="S1029" i="2"/>
  <c r="R1029" i="2"/>
  <c r="Q1029" i="2"/>
  <c r="P1029" i="2"/>
  <c r="O1029" i="2"/>
  <c r="N1029" i="2"/>
  <c r="L1029" i="2"/>
  <c r="K1029" i="2"/>
  <c r="J1029" i="2"/>
  <c r="K6060" i="2" s="1"/>
  <c r="I1029" i="2"/>
  <c r="L6060" i="2" s="1"/>
  <c r="G1029" i="2"/>
  <c r="T1028" i="2"/>
  <c r="S1028" i="2"/>
  <c r="R1028" i="2"/>
  <c r="Q1028" i="2"/>
  <c r="P1028" i="2"/>
  <c r="O1028" i="2"/>
  <c r="N1028" i="2"/>
  <c r="L1028" i="2"/>
  <c r="K1028" i="2"/>
  <c r="J1028" i="2"/>
  <c r="K8142" i="2" s="1"/>
  <c r="I1028" i="2"/>
  <c r="L8142" i="2" s="1"/>
  <c r="G1028" i="2"/>
  <c r="T1027" i="2"/>
  <c r="S1027" i="2"/>
  <c r="R1027" i="2"/>
  <c r="Q1027" i="2"/>
  <c r="P1027" i="2"/>
  <c r="O1027" i="2"/>
  <c r="N1027" i="2"/>
  <c r="M1027" i="2"/>
  <c r="L1027" i="2"/>
  <c r="K1027" i="2"/>
  <c r="J1027" i="2"/>
  <c r="K7395" i="2" s="1"/>
  <c r="I1027" i="2"/>
  <c r="L7395" i="2" s="1"/>
  <c r="G1027" i="2"/>
  <c r="T1026" i="2"/>
  <c r="S1026" i="2"/>
  <c r="R1026" i="2"/>
  <c r="Q1026" i="2"/>
  <c r="P1026" i="2"/>
  <c r="O1026" i="2"/>
  <c r="N1026" i="2"/>
  <c r="M1026" i="2"/>
  <c r="L1026" i="2"/>
  <c r="K1026" i="2"/>
  <c r="J1026" i="2"/>
  <c r="K8553" i="2" s="1"/>
  <c r="I1026" i="2"/>
  <c r="L8553" i="2" s="1"/>
  <c r="G1026" i="2"/>
  <c r="T1025" i="2"/>
  <c r="S1025" i="2"/>
  <c r="R1025" i="2"/>
  <c r="Q1025" i="2"/>
  <c r="P1025" i="2"/>
  <c r="O1025" i="2"/>
  <c r="N1025" i="2"/>
  <c r="M1025" i="2"/>
  <c r="L1025" i="2"/>
  <c r="K1025" i="2"/>
  <c r="J1025" i="2"/>
  <c r="K7230" i="2" s="1"/>
  <c r="I1025" i="2"/>
  <c r="L7230" i="2" s="1"/>
  <c r="G1025" i="2"/>
  <c r="T1024" i="2"/>
  <c r="S1024" i="2"/>
  <c r="R1024" i="2"/>
  <c r="Q1024" i="2"/>
  <c r="P1024" i="2"/>
  <c r="O1024" i="2"/>
  <c r="N1024" i="2"/>
  <c r="M1024" i="2"/>
  <c r="L1024" i="2"/>
  <c r="K1024" i="2"/>
  <c r="J1024" i="2"/>
  <c r="K9439" i="2" s="1"/>
  <c r="I1024" i="2"/>
  <c r="L9439" i="2" s="1"/>
  <c r="G1024" i="2"/>
  <c r="T1023" i="2"/>
  <c r="S1023" i="2"/>
  <c r="R1023" i="2"/>
  <c r="Q1023" i="2"/>
  <c r="P1023" i="2"/>
  <c r="O1023" i="2"/>
  <c r="N1023" i="2"/>
  <c r="M1023" i="2"/>
  <c r="L1023" i="2"/>
  <c r="K1023" i="2"/>
  <c r="J1023" i="2"/>
  <c r="K7526" i="2" s="1"/>
  <c r="I1023" i="2"/>
  <c r="L7526" i="2" s="1"/>
  <c r="G1023" i="2"/>
  <c r="T1022" i="2"/>
  <c r="S1022" i="2"/>
  <c r="R1022" i="2"/>
  <c r="Q1022" i="2"/>
  <c r="P1022" i="2"/>
  <c r="O1022" i="2"/>
  <c r="N1022" i="2"/>
  <c r="M1022" i="2"/>
  <c r="L1022" i="2"/>
  <c r="K1022" i="2"/>
  <c r="J1022" i="2"/>
  <c r="K8394" i="2" s="1"/>
  <c r="I1022" i="2"/>
  <c r="L8394" i="2" s="1"/>
  <c r="M1707" i="2" s="1"/>
  <c r="G1022" i="2"/>
  <c r="T1021" i="2"/>
  <c r="S1021" i="2"/>
  <c r="R1021" i="2"/>
  <c r="Q1021" i="2"/>
  <c r="P1021" i="2"/>
  <c r="O1021" i="2"/>
  <c r="N1021" i="2"/>
  <c r="M1021" i="2"/>
  <c r="L1021" i="2"/>
  <c r="K1021" i="2"/>
  <c r="J1021" i="2"/>
  <c r="K6033" i="2" s="1"/>
  <c r="I1021" i="2"/>
  <c r="L6033" i="2" s="1"/>
  <c r="G1021" i="2"/>
  <c r="T1020" i="2"/>
  <c r="S1020" i="2"/>
  <c r="R1020" i="2"/>
  <c r="Q1020" i="2"/>
  <c r="P1020" i="2"/>
  <c r="O1020" i="2"/>
  <c r="N1020" i="2"/>
  <c r="M1020" i="2"/>
  <c r="L1020" i="2"/>
  <c r="K1020" i="2"/>
  <c r="J1020" i="2"/>
  <c r="K7692" i="2" s="1"/>
  <c r="I1020" i="2"/>
  <c r="L7692" i="2" s="1"/>
  <c r="G1020" i="2"/>
  <c r="T1019" i="2"/>
  <c r="S1019" i="2"/>
  <c r="R1019" i="2"/>
  <c r="Q1019" i="2"/>
  <c r="P1019" i="2"/>
  <c r="O1019" i="2"/>
  <c r="N1019" i="2"/>
  <c r="M1019" i="2"/>
  <c r="L1019" i="2"/>
  <c r="K1019" i="2"/>
  <c r="J1019" i="2"/>
  <c r="K8363" i="2" s="1"/>
  <c r="I1019" i="2"/>
  <c r="L8363" i="2" s="1"/>
  <c r="G1019" i="2"/>
  <c r="T1018" i="2"/>
  <c r="S1018" i="2"/>
  <c r="R1018" i="2"/>
  <c r="Q1018" i="2"/>
  <c r="P1018" i="2"/>
  <c r="O1018" i="2"/>
  <c r="N1018" i="2"/>
  <c r="M1018" i="2"/>
  <c r="L1018" i="2"/>
  <c r="K1018" i="2"/>
  <c r="J1018" i="2"/>
  <c r="K7618" i="2" s="1"/>
  <c r="I1018" i="2"/>
  <c r="L7618" i="2" s="1"/>
  <c r="M4756" i="2" s="1"/>
  <c r="G1018" i="2"/>
  <c r="T1017" i="2"/>
  <c r="S1017" i="2"/>
  <c r="R1017" i="2"/>
  <c r="Q1017" i="2"/>
  <c r="P1017" i="2"/>
  <c r="O1017" i="2"/>
  <c r="N1017" i="2"/>
  <c r="M1017" i="2"/>
  <c r="L1017" i="2"/>
  <c r="K1017" i="2"/>
  <c r="J1017" i="2"/>
  <c r="K8119" i="2" s="1"/>
  <c r="M426" i="2" s="1"/>
  <c r="I1017" i="2"/>
  <c r="L8119" i="2" s="1"/>
  <c r="G1017" i="2"/>
  <c r="T1016" i="2"/>
  <c r="S1016" i="2"/>
  <c r="R1016" i="2"/>
  <c r="Q1016" i="2"/>
  <c r="P1016" i="2"/>
  <c r="O1016" i="2"/>
  <c r="N1016" i="2"/>
  <c r="M1016" i="2"/>
  <c r="L1016" i="2"/>
  <c r="K1016" i="2"/>
  <c r="J1016" i="2"/>
  <c r="K6248" i="2" s="1"/>
  <c r="I1016" i="2"/>
  <c r="L6248" i="2" s="1"/>
  <c r="G1016" i="2"/>
  <c r="T1015" i="2"/>
  <c r="S1015" i="2"/>
  <c r="R1015" i="2"/>
  <c r="Q1015" i="2"/>
  <c r="P1015" i="2"/>
  <c r="O1015" i="2"/>
  <c r="N1015" i="2"/>
  <c r="L1015" i="2"/>
  <c r="K1015" i="2"/>
  <c r="J1015" i="2"/>
  <c r="K8552" i="2" s="1"/>
  <c r="I1015" i="2"/>
  <c r="L8552" i="2" s="1"/>
  <c r="G1015" i="2"/>
  <c r="T1014" i="2"/>
  <c r="S1014" i="2"/>
  <c r="R1014" i="2"/>
  <c r="Q1014" i="2"/>
  <c r="P1014" i="2"/>
  <c r="O1014" i="2"/>
  <c r="N1014" i="2"/>
  <c r="M1014" i="2"/>
  <c r="L1014" i="2"/>
  <c r="K1014" i="2"/>
  <c r="J1014" i="2"/>
  <c r="K8880" i="2" s="1"/>
  <c r="I1014" i="2"/>
  <c r="L8880" i="2" s="1"/>
  <c r="G1014" i="2"/>
  <c r="T1013" i="2"/>
  <c r="S1013" i="2"/>
  <c r="R1013" i="2"/>
  <c r="Q1013" i="2"/>
  <c r="P1013" i="2"/>
  <c r="O1013" i="2"/>
  <c r="N1013" i="2"/>
  <c r="M1013" i="2"/>
  <c r="L1013" i="2"/>
  <c r="K1013" i="2"/>
  <c r="J1013" i="2"/>
  <c r="K8971" i="2" s="1"/>
  <c r="I1013" i="2"/>
  <c r="L8971" i="2" s="1"/>
  <c r="G1013" i="2"/>
  <c r="T1012" i="2"/>
  <c r="S1012" i="2"/>
  <c r="R1012" i="2"/>
  <c r="Q1012" i="2"/>
  <c r="P1012" i="2"/>
  <c r="O1012" i="2"/>
  <c r="N1012" i="2"/>
  <c r="M1012" i="2"/>
  <c r="L1012" i="2"/>
  <c r="K1012" i="2"/>
  <c r="J1012" i="2"/>
  <c r="K9196" i="2" s="1"/>
  <c r="I1012" i="2"/>
  <c r="L9196" i="2" s="1"/>
  <c r="G1012" i="2"/>
  <c r="T1011" i="2"/>
  <c r="S1011" i="2"/>
  <c r="R1011" i="2"/>
  <c r="Q1011" i="2"/>
  <c r="P1011" i="2"/>
  <c r="O1011" i="2"/>
  <c r="N1011" i="2"/>
  <c r="L1011" i="2"/>
  <c r="K1011" i="2"/>
  <c r="J1011" i="2"/>
  <c r="K9561" i="2" s="1"/>
  <c r="I1011" i="2"/>
  <c r="L9561" i="2" s="1"/>
  <c r="G1011" i="2"/>
  <c r="T1010" i="2"/>
  <c r="S1010" i="2"/>
  <c r="R1010" i="2"/>
  <c r="Q1010" i="2"/>
  <c r="P1010" i="2"/>
  <c r="O1010" i="2"/>
  <c r="N1010" i="2"/>
  <c r="M1010" i="2"/>
  <c r="L1010" i="2"/>
  <c r="K1010" i="2"/>
  <c r="J1010" i="2"/>
  <c r="K8551" i="2" s="1"/>
  <c r="I1010" i="2"/>
  <c r="L8551" i="2" s="1"/>
  <c r="G1010" i="2"/>
  <c r="T1009" i="2"/>
  <c r="S1009" i="2"/>
  <c r="R1009" i="2"/>
  <c r="Q1009" i="2"/>
  <c r="P1009" i="2"/>
  <c r="O1009" i="2"/>
  <c r="N1009" i="2"/>
  <c r="M1009" i="2"/>
  <c r="L1009" i="2"/>
  <c r="K1009" i="2"/>
  <c r="J1009" i="2"/>
  <c r="K8859" i="2" s="1"/>
  <c r="I1009" i="2"/>
  <c r="L8859" i="2" s="1"/>
  <c r="G1009" i="2"/>
  <c r="T1008" i="2"/>
  <c r="S1008" i="2"/>
  <c r="R1008" i="2"/>
  <c r="Q1008" i="2"/>
  <c r="P1008" i="2"/>
  <c r="O1008" i="2"/>
  <c r="N1008" i="2"/>
  <c r="M1008" i="2"/>
  <c r="L1008" i="2"/>
  <c r="K1008" i="2"/>
  <c r="J1008" i="2"/>
  <c r="K8236" i="2" s="1"/>
  <c r="I1008" i="2"/>
  <c r="L8236" i="2" s="1"/>
  <c r="G1008" i="2"/>
  <c r="T1007" i="2"/>
  <c r="S1007" i="2"/>
  <c r="R1007" i="2"/>
  <c r="Q1007" i="2"/>
  <c r="P1007" i="2"/>
  <c r="O1007" i="2"/>
  <c r="N1007" i="2"/>
  <c r="M1007" i="2"/>
  <c r="L1007" i="2"/>
  <c r="K1007" i="2"/>
  <c r="J1007" i="2"/>
  <c r="K9117" i="2" s="1"/>
  <c r="M30" i="2" s="1"/>
  <c r="I1007" i="2"/>
  <c r="L9117" i="2" s="1"/>
  <c r="G1007" i="2"/>
  <c r="T1006" i="2"/>
  <c r="S1006" i="2"/>
  <c r="R1006" i="2"/>
  <c r="Q1006" i="2"/>
  <c r="P1006" i="2"/>
  <c r="O1006" i="2"/>
  <c r="N1006" i="2"/>
  <c r="L1006" i="2"/>
  <c r="K1006" i="2"/>
  <c r="J1006" i="2"/>
  <c r="K6356" i="2" s="1"/>
  <c r="I1006" i="2"/>
  <c r="L6356" i="2" s="1"/>
  <c r="G1006" i="2"/>
  <c r="T1005" i="2"/>
  <c r="S1005" i="2"/>
  <c r="R1005" i="2"/>
  <c r="Q1005" i="2"/>
  <c r="P1005" i="2"/>
  <c r="O1005" i="2"/>
  <c r="N1005" i="2"/>
  <c r="M1005" i="2"/>
  <c r="L1005" i="2"/>
  <c r="K1005" i="2"/>
  <c r="J1005" i="2"/>
  <c r="K7461" i="2" s="1"/>
  <c r="I1005" i="2"/>
  <c r="L7461" i="2" s="1"/>
  <c r="G1005" i="2"/>
  <c r="T1004" i="2"/>
  <c r="S1004" i="2"/>
  <c r="R1004" i="2"/>
  <c r="Q1004" i="2"/>
  <c r="P1004" i="2"/>
  <c r="O1004" i="2"/>
  <c r="N1004" i="2"/>
  <c r="L1004" i="2"/>
  <c r="K1004" i="2"/>
  <c r="J1004" i="2"/>
  <c r="K6814" i="2" s="1"/>
  <c r="I1004" i="2"/>
  <c r="L6814" i="2" s="1"/>
  <c r="G1004" i="2"/>
  <c r="T1003" i="2"/>
  <c r="S1003" i="2"/>
  <c r="R1003" i="2"/>
  <c r="Q1003" i="2"/>
  <c r="P1003" i="2"/>
  <c r="O1003" i="2"/>
  <c r="N1003" i="2"/>
  <c r="M1003" i="2"/>
  <c r="L1003" i="2"/>
  <c r="K1003" i="2"/>
  <c r="J1003" i="2"/>
  <c r="K8362" i="2" s="1"/>
  <c r="I1003" i="2"/>
  <c r="L8362" i="2" s="1"/>
  <c r="G1003" i="2"/>
  <c r="T1002" i="2"/>
  <c r="S1002" i="2"/>
  <c r="R1002" i="2"/>
  <c r="Q1002" i="2"/>
  <c r="P1002" i="2"/>
  <c r="O1002" i="2"/>
  <c r="N1002" i="2"/>
  <c r="M1002" i="2"/>
  <c r="L1002" i="2"/>
  <c r="M6046" i="2" s="1"/>
  <c r="K1002" i="2"/>
  <c r="J1002" i="2"/>
  <c r="K6046" i="2" s="1"/>
  <c r="I1002" i="2"/>
  <c r="L6046" i="2" s="1"/>
  <c r="M875" i="2" s="1"/>
  <c r="G1002" i="2"/>
  <c r="T1001" i="2"/>
  <c r="S1001" i="2"/>
  <c r="R1001" i="2"/>
  <c r="Q1001" i="2"/>
  <c r="P1001" i="2"/>
  <c r="O1001" i="2"/>
  <c r="N1001" i="2"/>
  <c r="M1001" i="2"/>
  <c r="L1001" i="2"/>
  <c r="K1001" i="2"/>
  <c r="J1001" i="2"/>
  <c r="K8879" i="2" s="1"/>
  <c r="I1001" i="2"/>
  <c r="L8879" i="2" s="1"/>
  <c r="G1001" i="2"/>
  <c r="T1000" i="2"/>
  <c r="S1000" i="2"/>
  <c r="R1000" i="2"/>
  <c r="Q1000" i="2"/>
  <c r="P1000" i="2"/>
  <c r="O1000" i="2"/>
  <c r="N1000" i="2"/>
  <c r="M1000" i="2"/>
  <c r="L1000" i="2"/>
  <c r="K1000" i="2"/>
  <c r="J1000" i="2"/>
  <c r="K8222" i="2" s="1"/>
  <c r="I1000" i="2"/>
  <c r="L8222" i="2" s="1"/>
  <c r="G1000" i="2"/>
  <c r="T999" i="2"/>
  <c r="S999" i="2"/>
  <c r="R999" i="2"/>
  <c r="Q999" i="2"/>
  <c r="P999" i="2"/>
  <c r="O999" i="2"/>
  <c r="N999" i="2"/>
  <c r="M999" i="2"/>
  <c r="L999" i="2"/>
  <c r="K999" i="2"/>
  <c r="J999" i="2"/>
  <c r="K9546" i="2" s="1"/>
  <c r="I999" i="2"/>
  <c r="L9546" i="2" s="1"/>
  <c r="G999" i="2"/>
  <c r="T998" i="2"/>
  <c r="S998" i="2"/>
  <c r="R998" i="2"/>
  <c r="Q998" i="2"/>
  <c r="P998" i="2"/>
  <c r="O998" i="2"/>
  <c r="N998" i="2"/>
  <c r="M998" i="2"/>
  <c r="L998" i="2"/>
  <c r="K998" i="2"/>
  <c r="J998" i="2"/>
  <c r="K9271" i="2" s="1"/>
  <c r="I998" i="2"/>
  <c r="L9271" i="2" s="1"/>
  <c r="M2976" i="2" s="1"/>
  <c r="G998" i="2"/>
  <c r="T997" i="2"/>
  <c r="S997" i="2"/>
  <c r="R997" i="2"/>
  <c r="Q997" i="2"/>
  <c r="P997" i="2"/>
  <c r="O997" i="2"/>
  <c r="N997" i="2"/>
  <c r="M997" i="2"/>
  <c r="L997" i="2"/>
  <c r="K997" i="2"/>
  <c r="J997" i="2"/>
  <c r="K8686" i="2" s="1"/>
  <c r="I997" i="2"/>
  <c r="L8686" i="2" s="1"/>
  <c r="G997" i="2"/>
  <c r="T996" i="2"/>
  <c r="S996" i="2"/>
  <c r="R996" i="2"/>
  <c r="Q996" i="2"/>
  <c r="P996" i="2"/>
  <c r="O996" i="2"/>
  <c r="N996" i="2"/>
  <c r="M996" i="2"/>
  <c r="L996" i="2"/>
  <c r="K996" i="2"/>
  <c r="J996" i="2"/>
  <c r="K6196" i="2" s="1"/>
  <c r="I996" i="2"/>
  <c r="L6196" i="2" s="1"/>
  <c r="G996" i="2"/>
  <c r="T995" i="2"/>
  <c r="S995" i="2"/>
  <c r="R995" i="2"/>
  <c r="Q995" i="2"/>
  <c r="P995" i="2"/>
  <c r="O995" i="2"/>
  <c r="N995" i="2"/>
  <c r="M995" i="2"/>
  <c r="L995" i="2"/>
  <c r="K995" i="2"/>
  <c r="J995" i="2"/>
  <c r="K7002" i="2" s="1"/>
  <c r="I995" i="2"/>
  <c r="L7002" i="2" s="1"/>
  <c r="G995" i="2"/>
  <c r="T994" i="2"/>
  <c r="S994" i="2"/>
  <c r="R994" i="2"/>
  <c r="Q994" i="2"/>
  <c r="P994" i="2"/>
  <c r="O994" i="2"/>
  <c r="N994" i="2"/>
  <c r="M994" i="2"/>
  <c r="L994" i="2"/>
  <c r="M8235" i="2" s="1"/>
  <c r="K994" i="2"/>
  <c r="J994" i="2"/>
  <c r="K8235" i="2" s="1"/>
  <c r="I994" i="2"/>
  <c r="L8235" i="2" s="1"/>
  <c r="M3271" i="2" s="1"/>
  <c r="G994" i="2"/>
  <c r="T993" i="2"/>
  <c r="S993" i="2"/>
  <c r="R993" i="2"/>
  <c r="Q993" i="2"/>
  <c r="P993" i="2"/>
  <c r="O993" i="2"/>
  <c r="N993" i="2"/>
  <c r="M993" i="2"/>
  <c r="L993" i="2"/>
  <c r="K993" i="2"/>
  <c r="J993" i="2"/>
  <c r="K8000" i="2" s="1"/>
  <c r="I993" i="2"/>
  <c r="L8000" i="2" s="1"/>
  <c r="G993" i="2"/>
  <c r="T992" i="2"/>
  <c r="S992" i="2"/>
  <c r="R992" i="2"/>
  <c r="Q992" i="2"/>
  <c r="P992" i="2"/>
  <c r="O992" i="2"/>
  <c r="N992" i="2"/>
  <c r="M992" i="2"/>
  <c r="L992" i="2"/>
  <c r="K992" i="2"/>
  <c r="J992" i="2"/>
  <c r="K7553" i="2" s="1"/>
  <c r="I992" i="2"/>
  <c r="L7553" i="2" s="1"/>
  <c r="G992" i="2"/>
  <c r="T991" i="2"/>
  <c r="S991" i="2"/>
  <c r="R991" i="2"/>
  <c r="Q991" i="2"/>
  <c r="P991" i="2"/>
  <c r="O991" i="2"/>
  <c r="N991" i="2"/>
  <c r="M991" i="2"/>
  <c r="L991" i="2"/>
  <c r="K991" i="2"/>
  <c r="J991" i="2"/>
  <c r="K9459" i="2" s="1"/>
  <c r="I991" i="2"/>
  <c r="L9459" i="2" s="1"/>
  <c r="G991" i="2"/>
  <c r="T990" i="2"/>
  <c r="S990" i="2"/>
  <c r="R990" i="2"/>
  <c r="Q990" i="2"/>
  <c r="P990" i="2"/>
  <c r="O990" i="2"/>
  <c r="N990" i="2"/>
  <c r="M990" i="2"/>
  <c r="L990" i="2"/>
  <c r="K990" i="2"/>
  <c r="J990" i="2"/>
  <c r="K8141" i="2" s="1"/>
  <c r="I990" i="2"/>
  <c r="L8141" i="2" s="1"/>
  <c r="M3463" i="2" s="1"/>
  <c r="G990" i="2"/>
  <c r="T989" i="2"/>
  <c r="S989" i="2"/>
  <c r="R989" i="2"/>
  <c r="Q989" i="2"/>
  <c r="P989" i="2"/>
  <c r="O989" i="2"/>
  <c r="N989" i="2"/>
  <c r="M989" i="2"/>
  <c r="L989" i="2"/>
  <c r="K989" i="2"/>
  <c r="J989" i="2"/>
  <c r="K8078" i="2" s="1"/>
  <c r="I989" i="2"/>
  <c r="L8078" i="2" s="1"/>
  <c r="G989" i="2"/>
  <c r="T988" i="2"/>
  <c r="S988" i="2"/>
  <c r="R988" i="2"/>
  <c r="Q988" i="2"/>
  <c r="P988" i="2"/>
  <c r="O988" i="2"/>
  <c r="N988" i="2"/>
  <c r="M988" i="2"/>
  <c r="L988" i="2"/>
  <c r="K988" i="2"/>
  <c r="J988" i="2"/>
  <c r="K8203" i="2" s="1"/>
  <c r="I988" i="2"/>
  <c r="L8203" i="2" s="1"/>
  <c r="G988" i="2"/>
  <c r="T987" i="2"/>
  <c r="S987" i="2"/>
  <c r="R987" i="2"/>
  <c r="Q987" i="2"/>
  <c r="P987" i="2"/>
  <c r="O987" i="2"/>
  <c r="N987" i="2"/>
  <c r="M987" i="2"/>
  <c r="L987" i="2"/>
  <c r="K987" i="2"/>
  <c r="J987" i="2"/>
  <c r="K7893" i="2" s="1"/>
  <c r="I987" i="2"/>
  <c r="L7893" i="2" s="1"/>
  <c r="G987" i="2"/>
  <c r="T986" i="2"/>
  <c r="S986" i="2"/>
  <c r="R986" i="2"/>
  <c r="Q986" i="2"/>
  <c r="P986" i="2"/>
  <c r="O986" i="2"/>
  <c r="N986" i="2"/>
  <c r="M986" i="2"/>
  <c r="L986" i="2"/>
  <c r="M8013" i="2" s="1"/>
  <c r="K986" i="2"/>
  <c r="J986" i="2"/>
  <c r="K8013" i="2" s="1"/>
  <c r="I986" i="2"/>
  <c r="L8013" i="2" s="1"/>
  <c r="M2838" i="2" s="1"/>
  <c r="G986" i="2"/>
  <c r="T985" i="2"/>
  <c r="S985" i="2"/>
  <c r="R985" i="2"/>
  <c r="Q985" i="2"/>
  <c r="P985" i="2"/>
  <c r="O985" i="2"/>
  <c r="N985" i="2"/>
  <c r="M985" i="2"/>
  <c r="L985" i="2"/>
  <c r="K985" i="2"/>
  <c r="J985" i="2"/>
  <c r="K6961" i="2" s="1"/>
  <c r="I985" i="2"/>
  <c r="L6961" i="2" s="1"/>
  <c r="G985" i="2"/>
  <c r="T984" i="2"/>
  <c r="S984" i="2"/>
  <c r="R984" i="2"/>
  <c r="Q984" i="2"/>
  <c r="P984" i="2"/>
  <c r="O984" i="2"/>
  <c r="N984" i="2"/>
  <c r="M984" i="2"/>
  <c r="L984" i="2"/>
  <c r="K984" i="2"/>
  <c r="J984" i="2"/>
  <c r="K8643" i="2" s="1"/>
  <c r="I984" i="2"/>
  <c r="L8643" i="2" s="1"/>
  <c r="G984" i="2"/>
  <c r="T983" i="2"/>
  <c r="S983" i="2"/>
  <c r="R983" i="2"/>
  <c r="Q983" i="2"/>
  <c r="P983" i="2"/>
  <c r="O983" i="2"/>
  <c r="N983" i="2"/>
  <c r="L983" i="2"/>
  <c r="K983" i="2"/>
  <c r="J983" i="2"/>
  <c r="K6739" i="2" s="1"/>
  <c r="I983" i="2"/>
  <c r="L6739" i="2" s="1"/>
  <c r="G983" i="2"/>
  <c r="T982" i="2"/>
  <c r="S982" i="2"/>
  <c r="R982" i="2"/>
  <c r="Q982" i="2"/>
  <c r="P982" i="2"/>
  <c r="O982" i="2"/>
  <c r="N982" i="2"/>
  <c r="M982" i="2"/>
  <c r="L982" i="2"/>
  <c r="K982" i="2"/>
  <c r="J982" i="2"/>
  <c r="K7087" i="2" s="1"/>
  <c r="I982" i="2"/>
  <c r="L7087" i="2" s="1"/>
  <c r="G982" i="2"/>
  <c r="T981" i="2"/>
  <c r="S981" i="2"/>
  <c r="R981" i="2"/>
  <c r="Q981" i="2"/>
  <c r="P981" i="2"/>
  <c r="O981" i="2"/>
  <c r="N981" i="2"/>
  <c r="L981" i="2"/>
  <c r="K981" i="2"/>
  <c r="J981" i="2"/>
  <c r="K7260" i="2" s="1"/>
  <c r="I981" i="2"/>
  <c r="L7260" i="2" s="1"/>
  <c r="M470" i="2" s="1"/>
  <c r="G981" i="2"/>
  <c r="T980" i="2"/>
  <c r="S980" i="2"/>
  <c r="R980" i="2"/>
  <c r="Q980" i="2"/>
  <c r="P980" i="2"/>
  <c r="O980" i="2"/>
  <c r="N980" i="2"/>
  <c r="M980" i="2"/>
  <c r="L980" i="2"/>
  <c r="K980" i="2"/>
  <c r="J980" i="2"/>
  <c r="K8361" i="2" s="1"/>
  <c r="I980" i="2"/>
  <c r="L8361" i="2" s="1"/>
  <c r="G980" i="2"/>
  <c r="T979" i="2"/>
  <c r="S979" i="2"/>
  <c r="R979" i="2"/>
  <c r="Q979" i="2"/>
  <c r="P979" i="2"/>
  <c r="O979" i="2"/>
  <c r="N979" i="2"/>
  <c r="M979" i="2"/>
  <c r="L979" i="2"/>
  <c r="K979" i="2"/>
  <c r="J979" i="2"/>
  <c r="K6905" i="2" s="1"/>
  <c r="I979" i="2"/>
  <c r="L6905" i="2" s="1"/>
  <c r="G979" i="2"/>
  <c r="T978" i="2"/>
  <c r="S978" i="2"/>
  <c r="R978" i="2"/>
  <c r="Q978" i="2"/>
  <c r="P978" i="2"/>
  <c r="O978" i="2"/>
  <c r="N978" i="2"/>
  <c r="M978" i="2"/>
  <c r="L978" i="2"/>
  <c r="K978" i="2"/>
  <c r="J978" i="2"/>
  <c r="K7708" i="2" s="1"/>
  <c r="I978" i="2"/>
  <c r="L7708" i="2" s="1"/>
  <c r="G978" i="2"/>
  <c r="T977" i="2"/>
  <c r="S977" i="2"/>
  <c r="R977" i="2"/>
  <c r="Q977" i="2"/>
  <c r="P977" i="2"/>
  <c r="O977" i="2"/>
  <c r="N977" i="2"/>
  <c r="M977" i="2"/>
  <c r="L977" i="2"/>
  <c r="K977" i="2"/>
  <c r="J977" i="2"/>
  <c r="K9646" i="2" s="1"/>
  <c r="I977" i="2"/>
  <c r="L9646" i="2" s="1"/>
  <c r="M3618" i="2" s="1"/>
  <c r="G977" i="2"/>
  <c r="T976" i="2"/>
  <c r="S976" i="2"/>
  <c r="R976" i="2"/>
  <c r="Q976" i="2"/>
  <c r="P976" i="2"/>
  <c r="O976" i="2"/>
  <c r="N976" i="2"/>
  <c r="M976" i="2"/>
  <c r="L976" i="2"/>
  <c r="K976" i="2"/>
  <c r="J976" i="2"/>
  <c r="K9458" i="2" s="1"/>
  <c r="I976" i="2"/>
  <c r="L9458" i="2" s="1"/>
  <c r="G976" i="2"/>
  <c r="T975" i="2"/>
  <c r="S975" i="2"/>
  <c r="R975" i="2"/>
  <c r="Q975" i="2"/>
  <c r="P975" i="2"/>
  <c r="O975" i="2"/>
  <c r="N975" i="2"/>
  <c r="L975" i="2"/>
  <c r="K975" i="2"/>
  <c r="J975" i="2"/>
  <c r="K7768" i="2" s="1"/>
  <c r="I975" i="2"/>
  <c r="L7768" i="2" s="1"/>
  <c r="G975" i="2"/>
  <c r="T974" i="2"/>
  <c r="S974" i="2"/>
  <c r="R974" i="2"/>
  <c r="Q974" i="2"/>
  <c r="P974" i="2"/>
  <c r="O974" i="2"/>
  <c r="N974" i="2"/>
  <c r="M974" i="2"/>
  <c r="L974" i="2"/>
  <c r="K974" i="2"/>
  <c r="J974" i="2"/>
  <c r="K9255" i="2" s="1"/>
  <c r="I974" i="2"/>
  <c r="L9255" i="2" s="1"/>
  <c r="G974" i="2"/>
  <c r="T973" i="2"/>
  <c r="S973" i="2"/>
  <c r="R973" i="2"/>
  <c r="Q973" i="2"/>
  <c r="P973" i="2"/>
  <c r="O973" i="2"/>
  <c r="N973" i="2"/>
  <c r="M973" i="2"/>
  <c r="L973" i="2"/>
  <c r="K973" i="2"/>
  <c r="J973" i="2"/>
  <c r="K8376" i="2" s="1"/>
  <c r="I973" i="2"/>
  <c r="L8376" i="2" s="1"/>
  <c r="G973" i="2"/>
  <c r="T972" i="2"/>
  <c r="S972" i="2"/>
  <c r="R972" i="2"/>
  <c r="Q972" i="2"/>
  <c r="P972" i="2"/>
  <c r="O972" i="2"/>
  <c r="N972" i="2"/>
  <c r="M972" i="2"/>
  <c r="L972" i="2"/>
  <c r="K972" i="2"/>
  <c r="J972" i="2"/>
  <c r="K7086" i="2" s="1"/>
  <c r="I972" i="2"/>
  <c r="L7086" i="2" s="1"/>
  <c r="G972" i="2"/>
  <c r="T971" i="2"/>
  <c r="S971" i="2"/>
  <c r="R971" i="2"/>
  <c r="Q971" i="2"/>
  <c r="P971" i="2"/>
  <c r="O971" i="2"/>
  <c r="N971" i="2"/>
  <c r="M971" i="2"/>
  <c r="L971" i="2"/>
  <c r="K971" i="2"/>
  <c r="J971" i="2"/>
  <c r="K7394" i="2" s="1"/>
  <c r="I971" i="2"/>
  <c r="L7394" i="2" s="1"/>
  <c r="G971" i="2"/>
  <c r="T970" i="2"/>
  <c r="S970" i="2"/>
  <c r="R970" i="2"/>
  <c r="Q970" i="2"/>
  <c r="P970" i="2"/>
  <c r="O970" i="2"/>
  <c r="N970" i="2"/>
  <c r="M970" i="2"/>
  <c r="L970" i="2"/>
  <c r="K970" i="2"/>
  <c r="J970" i="2"/>
  <c r="K9438" i="2" s="1"/>
  <c r="I970" i="2"/>
  <c r="L9438" i="2" s="1"/>
  <c r="G970" i="2"/>
  <c r="T969" i="2"/>
  <c r="S969" i="2"/>
  <c r="R969" i="2"/>
  <c r="Q969" i="2"/>
  <c r="P969" i="2"/>
  <c r="O969" i="2"/>
  <c r="N969" i="2"/>
  <c r="M969" i="2"/>
  <c r="L969" i="2"/>
  <c r="K969" i="2"/>
  <c r="J969" i="2"/>
  <c r="K8787" i="2" s="1"/>
  <c r="I969" i="2"/>
  <c r="L8787" i="2" s="1"/>
  <c r="G969" i="2"/>
  <c r="T968" i="2"/>
  <c r="S968" i="2"/>
  <c r="R968" i="2"/>
  <c r="Q968" i="2"/>
  <c r="P968" i="2"/>
  <c r="O968" i="2"/>
  <c r="N968" i="2"/>
  <c r="M968" i="2"/>
  <c r="L968" i="2"/>
  <c r="K968" i="2"/>
  <c r="J968" i="2"/>
  <c r="K7707" i="2" s="1"/>
  <c r="I968" i="2"/>
  <c r="L7707" i="2" s="1"/>
  <c r="M1806" i="2" s="1"/>
  <c r="G968" i="2"/>
  <c r="T967" i="2"/>
  <c r="S967" i="2"/>
  <c r="R967" i="2"/>
  <c r="Q967" i="2"/>
  <c r="P967" i="2"/>
  <c r="O967" i="2"/>
  <c r="N967" i="2"/>
  <c r="M967" i="2"/>
  <c r="L967" i="2"/>
  <c r="K967" i="2"/>
  <c r="J967" i="2"/>
  <c r="K9254" i="2" s="1"/>
  <c r="I967" i="2"/>
  <c r="L9254" i="2" s="1"/>
  <c r="G967" i="2"/>
  <c r="T966" i="2"/>
  <c r="S966" i="2"/>
  <c r="R966" i="2"/>
  <c r="Q966" i="2"/>
  <c r="P966" i="2"/>
  <c r="O966" i="2"/>
  <c r="N966" i="2"/>
  <c r="L966" i="2"/>
  <c r="K966" i="2"/>
  <c r="J966" i="2"/>
  <c r="K6674" i="2" s="1"/>
  <c r="I966" i="2"/>
  <c r="L6674" i="2" s="1"/>
  <c r="G966" i="2"/>
  <c r="T965" i="2"/>
  <c r="S965" i="2"/>
  <c r="R965" i="2"/>
  <c r="Q965" i="2"/>
  <c r="P965" i="2"/>
  <c r="O965" i="2"/>
  <c r="N965" i="2"/>
  <c r="M965" i="2"/>
  <c r="L965" i="2"/>
  <c r="K965" i="2"/>
  <c r="J965" i="2"/>
  <c r="K7318" i="2" s="1"/>
  <c r="I965" i="2"/>
  <c r="L7318" i="2" s="1"/>
  <c r="G965" i="2"/>
  <c r="T964" i="2"/>
  <c r="S964" i="2"/>
  <c r="R964" i="2"/>
  <c r="Q964" i="2"/>
  <c r="P964" i="2"/>
  <c r="O964" i="2"/>
  <c r="N964" i="2"/>
  <c r="M964" i="2"/>
  <c r="L964" i="2"/>
  <c r="K964" i="2"/>
  <c r="J964" i="2"/>
  <c r="K9545" i="2" s="1"/>
  <c r="I964" i="2"/>
  <c r="L9545" i="2" s="1"/>
  <c r="G964" i="2"/>
  <c r="T963" i="2"/>
  <c r="S963" i="2"/>
  <c r="R963" i="2"/>
  <c r="Q963" i="2"/>
  <c r="P963" i="2"/>
  <c r="O963" i="2"/>
  <c r="N963" i="2"/>
  <c r="M963" i="2"/>
  <c r="L963" i="2"/>
  <c r="K963" i="2"/>
  <c r="J963" i="2"/>
  <c r="K9243" i="2" s="1"/>
  <c r="I963" i="2"/>
  <c r="L9243" i="2" s="1"/>
  <c r="G963" i="2"/>
  <c r="T962" i="2"/>
  <c r="S962" i="2"/>
  <c r="R962" i="2"/>
  <c r="Q962" i="2"/>
  <c r="P962" i="2"/>
  <c r="O962" i="2"/>
  <c r="N962" i="2"/>
  <c r="M962" i="2"/>
  <c r="L962" i="2"/>
  <c r="K962" i="2"/>
  <c r="J962" i="2"/>
  <c r="K9398" i="2" s="1"/>
  <c r="I962" i="2"/>
  <c r="L9398" i="2" s="1"/>
  <c r="G962" i="2"/>
  <c r="T961" i="2"/>
  <c r="S961" i="2"/>
  <c r="R961" i="2"/>
  <c r="Q961" i="2"/>
  <c r="P961" i="2"/>
  <c r="O961" i="2"/>
  <c r="N961" i="2"/>
  <c r="M961" i="2"/>
  <c r="L961" i="2"/>
  <c r="K961" i="2"/>
  <c r="J961" i="2"/>
  <c r="K8091" i="2" s="1"/>
  <c r="I961" i="2"/>
  <c r="L8091" i="2" s="1"/>
  <c r="G961" i="2"/>
  <c r="T960" i="2"/>
  <c r="S960" i="2"/>
  <c r="R960" i="2"/>
  <c r="Q960" i="2"/>
  <c r="P960" i="2"/>
  <c r="O960" i="2"/>
  <c r="N960" i="2"/>
  <c r="M960" i="2"/>
  <c r="L960" i="2"/>
  <c r="K960" i="2"/>
  <c r="J960" i="2"/>
  <c r="K8188" i="2" s="1"/>
  <c r="I960" i="2"/>
  <c r="L8188" i="2" s="1"/>
  <c r="G960" i="2"/>
  <c r="T959" i="2"/>
  <c r="S959" i="2"/>
  <c r="R959" i="2"/>
  <c r="Q959" i="2"/>
  <c r="P959" i="2"/>
  <c r="O959" i="2"/>
  <c r="N959" i="2"/>
  <c r="M959" i="2"/>
  <c r="L959" i="2"/>
  <c r="K959" i="2"/>
  <c r="J959" i="2"/>
  <c r="K8847" i="2" s="1"/>
  <c r="I959" i="2"/>
  <c r="L8847" i="2" s="1"/>
  <c r="G959" i="2"/>
  <c r="T958" i="2"/>
  <c r="S958" i="2"/>
  <c r="R958" i="2"/>
  <c r="Q958" i="2"/>
  <c r="P958" i="2"/>
  <c r="O958" i="2"/>
  <c r="N958" i="2"/>
  <c r="M958" i="2"/>
  <c r="L958" i="2"/>
  <c r="K958" i="2"/>
  <c r="J958" i="2"/>
  <c r="K9345" i="2" s="1"/>
  <c r="I958" i="2"/>
  <c r="L9345" i="2" s="1"/>
  <c r="G958" i="2"/>
  <c r="T957" i="2"/>
  <c r="S957" i="2"/>
  <c r="R957" i="2"/>
  <c r="Q957" i="2"/>
  <c r="P957" i="2"/>
  <c r="O957" i="2"/>
  <c r="N957" i="2"/>
  <c r="M957" i="2"/>
  <c r="L957" i="2"/>
  <c r="K957" i="2"/>
  <c r="J957" i="2"/>
  <c r="K7317" i="2" s="1"/>
  <c r="I957" i="2"/>
  <c r="L7317" i="2" s="1"/>
  <c r="G957" i="2"/>
  <c r="T956" i="2"/>
  <c r="S956" i="2"/>
  <c r="R956" i="2"/>
  <c r="Q956" i="2"/>
  <c r="P956" i="2"/>
  <c r="O956" i="2"/>
  <c r="N956" i="2"/>
  <c r="M956" i="2"/>
  <c r="L956" i="2"/>
  <c r="K956" i="2"/>
  <c r="J956" i="2"/>
  <c r="K8393" i="2" s="1"/>
  <c r="I956" i="2"/>
  <c r="L8393" i="2" s="1"/>
  <c r="G956" i="2"/>
  <c r="T955" i="2"/>
  <c r="S955" i="2"/>
  <c r="R955" i="2"/>
  <c r="Q955" i="2"/>
  <c r="P955" i="2"/>
  <c r="O955" i="2"/>
  <c r="N955" i="2"/>
  <c r="M955" i="2"/>
  <c r="L955" i="2"/>
  <c r="K955" i="2"/>
  <c r="J955" i="2"/>
  <c r="K9225" i="2" s="1"/>
  <c r="M408" i="2" s="1"/>
  <c r="I955" i="2"/>
  <c r="L9225" i="2" s="1"/>
  <c r="G955" i="2"/>
  <c r="T954" i="2"/>
  <c r="S954" i="2"/>
  <c r="R954" i="2"/>
  <c r="Q954" i="2"/>
  <c r="P954" i="2"/>
  <c r="O954" i="2"/>
  <c r="N954" i="2"/>
  <c r="M954" i="2"/>
  <c r="L954" i="2"/>
  <c r="K954" i="2"/>
  <c r="J954" i="2"/>
  <c r="K7822" i="2" s="1"/>
  <c r="I954" i="2"/>
  <c r="L7822" i="2" s="1"/>
  <c r="G954" i="2"/>
  <c r="T953" i="2"/>
  <c r="S953" i="2"/>
  <c r="R953" i="2"/>
  <c r="Q953" i="2"/>
  <c r="P953" i="2"/>
  <c r="O953" i="2"/>
  <c r="N953" i="2"/>
  <c r="M953" i="2"/>
  <c r="L953" i="2"/>
  <c r="K953" i="2"/>
  <c r="J953" i="2"/>
  <c r="K7670" i="2" s="1"/>
  <c r="I953" i="2"/>
  <c r="L7670" i="2" s="1"/>
  <c r="G953" i="2"/>
  <c r="T952" i="2"/>
  <c r="S952" i="2"/>
  <c r="R952" i="2"/>
  <c r="Q952" i="2"/>
  <c r="P952" i="2"/>
  <c r="O952" i="2"/>
  <c r="N952" i="2"/>
  <c r="M952" i="2"/>
  <c r="L952" i="2"/>
  <c r="K952" i="2"/>
  <c r="J952" i="2"/>
  <c r="K7085" i="2" s="1"/>
  <c r="I952" i="2"/>
  <c r="L7085" i="2" s="1"/>
  <c r="G952" i="2"/>
  <c r="T951" i="2"/>
  <c r="S951" i="2"/>
  <c r="R951" i="2"/>
  <c r="Q951" i="2"/>
  <c r="P951" i="2"/>
  <c r="O951" i="2"/>
  <c r="N951" i="2"/>
  <c r="L951" i="2"/>
  <c r="K951" i="2"/>
  <c r="J951" i="2"/>
  <c r="K7809" i="2" s="1"/>
  <c r="I951" i="2"/>
  <c r="L7809" i="2" s="1"/>
  <c r="G951" i="2"/>
  <c r="T950" i="2"/>
  <c r="S950" i="2"/>
  <c r="R950" i="2"/>
  <c r="Q950" i="2"/>
  <c r="P950" i="2"/>
  <c r="O950" i="2"/>
  <c r="N950" i="2"/>
  <c r="L950" i="2"/>
  <c r="K950" i="2"/>
  <c r="J950" i="2"/>
  <c r="K6877" i="2" s="1"/>
  <c r="I950" i="2"/>
  <c r="L6877" i="2" s="1"/>
  <c r="G950" i="2"/>
  <c r="T949" i="2"/>
  <c r="S949" i="2"/>
  <c r="R949" i="2"/>
  <c r="Q949" i="2"/>
  <c r="P949" i="2"/>
  <c r="O949" i="2"/>
  <c r="N949" i="2"/>
  <c r="M949" i="2"/>
  <c r="L949" i="2"/>
  <c r="K949" i="2"/>
  <c r="J949" i="2"/>
  <c r="K7748" i="2" s="1"/>
  <c r="I949" i="2"/>
  <c r="L7748" i="2" s="1"/>
  <c r="G949" i="2"/>
  <c r="T948" i="2"/>
  <c r="S948" i="2"/>
  <c r="R948" i="2"/>
  <c r="Q948" i="2"/>
  <c r="P948" i="2"/>
  <c r="O948" i="2"/>
  <c r="N948" i="2"/>
  <c r="M948" i="2"/>
  <c r="L948" i="2"/>
  <c r="K948" i="2"/>
  <c r="J948" i="2"/>
  <c r="K8616" i="2" s="1"/>
  <c r="I948" i="2"/>
  <c r="L8616" i="2" s="1"/>
  <c r="G948" i="2"/>
  <c r="T947" i="2"/>
  <c r="S947" i="2"/>
  <c r="R947" i="2"/>
  <c r="Q947" i="2"/>
  <c r="P947" i="2"/>
  <c r="O947" i="2"/>
  <c r="N947" i="2"/>
  <c r="M947" i="2"/>
  <c r="L947" i="2"/>
  <c r="K947" i="2"/>
  <c r="J947" i="2"/>
  <c r="K8671" i="2" s="1"/>
  <c r="I947" i="2"/>
  <c r="L8671" i="2" s="1"/>
  <c r="G947" i="2"/>
  <c r="T946" i="2"/>
  <c r="S946" i="2"/>
  <c r="R946" i="2"/>
  <c r="Q946" i="2"/>
  <c r="P946" i="2"/>
  <c r="O946" i="2"/>
  <c r="N946" i="2"/>
  <c r="M946" i="2"/>
  <c r="L946" i="2"/>
  <c r="K946" i="2"/>
  <c r="J946" i="2"/>
  <c r="K7166" i="2" s="1"/>
  <c r="I946" i="2"/>
  <c r="L7166" i="2" s="1"/>
  <c r="G946" i="2"/>
  <c r="T945" i="2"/>
  <c r="S945" i="2"/>
  <c r="R945" i="2"/>
  <c r="Q945" i="2"/>
  <c r="P945" i="2"/>
  <c r="O945" i="2"/>
  <c r="N945" i="2"/>
  <c r="M945" i="2"/>
  <c r="L945" i="2"/>
  <c r="K945" i="2"/>
  <c r="J945" i="2"/>
  <c r="K7691" i="2" s="1"/>
  <c r="I945" i="2"/>
  <c r="L7691" i="2" s="1"/>
  <c r="G945" i="2"/>
  <c r="T944" i="2"/>
  <c r="S944" i="2"/>
  <c r="R944" i="2"/>
  <c r="Q944" i="2"/>
  <c r="P944" i="2"/>
  <c r="O944" i="2"/>
  <c r="N944" i="2"/>
  <c r="M944" i="2"/>
  <c r="L944" i="2"/>
  <c r="K944" i="2"/>
  <c r="J944" i="2"/>
  <c r="K7739" i="2" s="1"/>
  <c r="I944" i="2"/>
  <c r="L7739" i="2" s="1"/>
  <c r="G944" i="2"/>
  <c r="T943" i="2"/>
  <c r="S943" i="2"/>
  <c r="R943" i="2"/>
  <c r="Q943" i="2"/>
  <c r="P943" i="2"/>
  <c r="O943" i="2"/>
  <c r="N943" i="2"/>
  <c r="M943" i="2"/>
  <c r="L943" i="2"/>
  <c r="K943" i="2"/>
  <c r="J943" i="2"/>
  <c r="K7669" i="2" s="1"/>
  <c r="I943" i="2"/>
  <c r="L7669" i="2" s="1"/>
  <c r="M3824" i="2" s="1"/>
  <c r="G943" i="2"/>
  <c r="T942" i="2"/>
  <c r="S942" i="2"/>
  <c r="R942" i="2"/>
  <c r="Q942" i="2"/>
  <c r="P942" i="2"/>
  <c r="O942" i="2"/>
  <c r="N942" i="2"/>
  <c r="M942" i="2"/>
  <c r="L942" i="2"/>
  <c r="K942" i="2"/>
  <c r="J942" i="2"/>
  <c r="K7417" i="2" s="1"/>
  <c r="M679" i="2" s="1"/>
  <c r="I942" i="2"/>
  <c r="L7417" i="2" s="1"/>
  <c r="G942" i="2"/>
  <c r="T941" i="2"/>
  <c r="S941" i="2"/>
  <c r="R941" i="2"/>
  <c r="Q941" i="2"/>
  <c r="P941" i="2"/>
  <c r="O941" i="2"/>
  <c r="N941" i="2"/>
  <c r="M941" i="2"/>
  <c r="L941" i="2"/>
  <c r="K941" i="2"/>
  <c r="J941" i="2"/>
  <c r="K9282" i="2" s="1"/>
  <c r="I941" i="2"/>
  <c r="L9282" i="2" s="1"/>
  <c r="G941" i="2"/>
  <c r="T940" i="2"/>
  <c r="S940" i="2"/>
  <c r="R940" i="2"/>
  <c r="Q940" i="2"/>
  <c r="P940" i="2"/>
  <c r="O940" i="2"/>
  <c r="N940" i="2"/>
  <c r="L940" i="2"/>
  <c r="K940" i="2"/>
  <c r="J940" i="2"/>
  <c r="K6404" i="2" s="1"/>
  <c r="I940" i="2"/>
  <c r="L6404" i="2" s="1"/>
  <c r="G940" i="2"/>
  <c r="T939" i="2"/>
  <c r="S939" i="2"/>
  <c r="R939" i="2"/>
  <c r="Q939" i="2"/>
  <c r="P939" i="2"/>
  <c r="O939" i="2"/>
  <c r="N939" i="2"/>
  <c r="M939" i="2"/>
  <c r="L939" i="2"/>
  <c r="K939" i="2"/>
  <c r="J939" i="2"/>
  <c r="K9384" i="2" s="1"/>
  <c r="I939" i="2"/>
  <c r="L9384" i="2" s="1"/>
  <c r="G939" i="2"/>
  <c r="T938" i="2"/>
  <c r="S938" i="2"/>
  <c r="R938" i="2"/>
  <c r="Q938" i="2"/>
  <c r="P938" i="2"/>
  <c r="O938" i="2"/>
  <c r="N938" i="2"/>
  <c r="M938" i="2"/>
  <c r="L938" i="2"/>
  <c r="K938" i="2"/>
  <c r="J938" i="2"/>
  <c r="K9417" i="2" s="1"/>
  <c r="I938" i="2"/>
  <c r="L9417" i="2" s="1"/>
  <c r="G938" i="2"/>
  <c r="T937" i="2"/>
  <c r="S937" i="2"/>
  <c r="R937" i="2"/>
  <c r="Q937" i="2"/>
  <c r="P937" i="2"/>
  <c r="O937" i="2"/>
  <c r="N937" i="2"/>
  <c r="M937" i="2"/>
  <c r="L937" i="2"/>
  <c r="K937" i="2"/>
  <c r="J937" i="2"/>
  <c r="K7778" i="2" s="1"/>
  <c r="I937" i="2"/>
  <c r="L7778" i="2" s="1"/>
  <c r="G937" i="2"/>
  <c r="T936" i="2"/>
  <c r="S936" i="2"/>
  <c r="R936" i="2"/>
  <c r="Q936" i="2"/>
  <c r="P936" i="2"/>
  <c r="O936" i="2"/>
  <c r="N936" i="2"/>
  <c r="M936" i="2"/>
  <c r="L936" i="2"/>
  <c r="K936" i="2"/>
  <c r="J936" i="2"/>
  <c r="K7603" i="2" s="1"/>
  <c r="I936" i="2"/>
  <c r="L7603" i="2" s="1"/>
  <c r="G936" i="2"/>
  <c r="T935" i="2"/>
  <c r="S935" i="2"/>
  <c r="R935" i="2"/>
  <c r="Q935" i="2"/>
  <c r="P935" i="2"/>
  <c r="O935" i="2"/>
  <c r="N935" i="2"/>
  <c r="M935" i="2"/>
  <c r="L935" i="2"/>
  <c r="K935" i="2"/>
  <c r="J935" i="2"/>
  <c r="K7791" i="2" s="1"/>
  <c r="I935" i="2"/>
  <c r="L7791" i="2" s="1"/>
  <c r="G935" i="2"/>
  <c r="T934" i="2"/>
  <c r="S934" i="2"/>
  <c r="R934" i="2"/>
  <c r="Q934" i="2"/>
  <c r="P934" i="2"/>
  <c r="O934" i="2"/>
  <c r="N934" i="2"/>
  <c r="M934" i="2"/>
  <c r="L934" i="2"/>
  <c r="K934" i="2"/>
  <c r="J934" i="2"/>
  <c r="K7747" i="2" s="1"/>
  <c r="I934" i="2"/>
  <c r="L7747" i="2" s="1"/>
  <c r="M4706" i="2" s="1"/>
  <c r="G934" i="2"/>
  <c r="T933" i="2"/>
  <c r="S933" i="2"/>
  <c r="R933" i="2"/>
  <c r="Q933" i="2"/>
  <c r="P933" i="2"/>
  <c r="O933" i="2"/>
  <c r="N933" i="2"/>
  <c r="M933" i="2"/>
  <c r="L933" i="2"/>
  <c r="K933" i="2"/>
  <c r="J933" i="2"/>
  <c r="K9383" i="2" s="1"/>
  <c r="I933" i="2"/>
  <c r="L9383" i="2" s="1"/>
  <c r="G933" i="2"/>
  <c r="T932" i="2"/>
  <c r="S932" i="2"/>
  <c r="R932" i="2"/>
  <c r="Q932" i="2"/>
  <c r="P932" i="2"/>
  <c r="O932" i="2"/>
  <c r="N932" i="2"/>
  <c r="M932" i="2"/>
  <c r="L932" i="2"/>
  <c r="K932" i="2"/>
  <c r="J932" i="2"/>
  <c r="K6658" i="2" s="1"/>
  <c r="I932" i="2"/>
  <c r="L6658" i="2" s="1"/>
  <c r="G932" i="2"/>
  <c r="T931" i="2"/>
  <c r="S931" i="2"/>
  <c r="R931" i="2"/>
  <c r="Q931" i="2"/>
  <c r="P931" i="2"/>
  <c r="O931" i="2"/>
  <c r="N931" i="2"/>
  <c r="M931" i="2"/>
  <c r="L931" i="2"/>
  <c r="K931" i="2"/>
  <c r="J931" i="2"/>
  <c r="K6876" i="2" s="1"/>
  <c r="I931" i="2"/>
  <c r="L6876" i="2" s="1"/>
  <c r="G931" i="2"/>
  <c r="T930" i="2"/>
  <c r="S930" i="2"/>
  <c r="R930" i="2"/>
  <c r="Q930" i="2"/>
  <c r="P930" i="2"/>
  <c r="O930" i="2"/>
  <c r="N930" i="2"/>
  <c r="M930" i="2"/>
  <c r="L930" i="2"/>
  <c r="K930" i="2"/>
  <c r="J930" i="2"/>
  <c r="K7144" i="2" s="1"/>
  <c r="I930" i="2"/>
  <c r="L7144" i="2" s="1"/>
  <c r="M2635" i="2" s="1"/>
  <c r="G930" i="2"/>
  <c r="T929" i="2"/>
  <c r="S929" i="2"/>
  <c r="R929" i="2"/>
  <c r="Q929" i="2"/>
  <c r="P929" i="2"/>
  <c r="O929" i="2"/>
  <c r="N929" i="2"/>
  <c r="M929" i="2"/>
  <c r="L929" i="2"/>
  <c r="K929" i="2"/>
  <c r="J929" i="2"/>
  <c r="K9102" i="2" s="1"/>
  <c r="I929" i="2"/>
  <c r="L9102" i="2" s="1"/>
  <c r="G929" i="2"/>
  <c r="T928" i="2"/>
  <c r="S928" i="2"/>
  <c r="R928" i="2"/>
  <c r="Q928" i="2"/>
  <c r="P928" i="2"/>
  <c r="O928" i="2"/>
  <c r="N928" i="2"/>
  <c r="M928" i="2"/>
  <c r="L928" i="2"/>
  <c r="K928" i="2"/>
  <c r="J928" i="2"/>
  <c r="K9224" i="2" s="1"/>
  <c r="I928" i="2"/>
  <c r="L9224" i="2" s="1"/>
  <c r="G928" i="2"/>
  <c r="T927" i="2"/>
  <c r="S927" i="2"/>
  <c r="R927" i="2"/>
  <c r="Q927" i="2"/>
  <c r="P927" i="2"/>
  <c r="O927" i="2"/>
  <c r="N927" i="2"/>
  <c r="M927" i="2"/>
  <c r="L927" i="2"/>
  <c r="K927" i="2"/>
  <c r="J927" i="2"/>
  <c r="K8571" i="2" s="1"/>
  <c r="I927" i="2"/>
  <c r="L8571" i="2" s="1"/>
  <c r="G927" i="2"/>
  <c r="T926" i="2"/>
  <c r="S926" i="2"/>
  <c r="R926" i="2"/>
  <c r="Q926" i="2"/>
  <c r="P926" i="2"/>
  <c r="O926" i="2"/>
  <c r="N926" i="2"/>
  <c r="M926" i="2"/>
  <c r="L926" i="2"/>
  <c r="M6032" i="2" s="1"/>
  <c r="K926" i="2"/>
  <c r="J926" i="2"/>
  <c r="K6032" i="2" s="1"/>
  <c r="I926" i="2"/>
  <c r="L6032" i="2" s="1"/>
  <c r="M4215" i="2" s="1"/>
  <c r="G926" i="2"/>
  <c r="T925" i="2"/>
  <c r="S925" i="2"/>
  <c r="R925" i="2"/>
  <c r="Q925" i="2"/>
  <c r="P925" i="2"/>
  <c r="O925" i="2"/>
  <c r="N925" i="2"/>
  <c r="M925" i="2"/>
  <c r="L925" i="2"/>
  <c r="K925" i="2"/>
  <c r="J925" i="2"/>
  <c r="K7460" i="2" s="1"/>
  <c r="I925" i="2"/>
  <c r="L7460" i="2" s="1"/>
  <c r="G925" i="2"/>
  <c r="T924" i="2"/>
  <c r="S924" i="2"/>
  <c r="R924" i="2"/>
  <c r="Q924" i="2"/>
  <c r="P924" i="2"/>
  <c r="O924" i="2"/>
  <c r="N924" i="2"/>
  <c r="L924" i="2"/>
  <c r="K924" i="2"/>
  <c r="J924" i="2"/>
  <c r="K7724" i="2" s="1"/>
  <c r="I924" i="2"/>
  <c r="L7724" i="2" s="1"/>
  <c r="G924" i="2"/>
  <c r="T923" i="2"/>
  <c r="S923" i="2"/>
  <c r="R923" i="2"/>
  <c r="Q923" i="2"/>
  <c r="P923" i="2"/>
  <c r="O923" i="2"/>
  <c r="N923" i="2"/>
  <c r="M923" i="2"/>
  <c r="L923" i="2"/>
  <c r="K923" i="2"/>
  <c r="J923" i="2"/>
  <c r="K9610" i="2" s="1"/>
  <c r="I923" i="2"/>
  <c r="L9610" i="2" s="1"/>
  <c r="G923" i="2"/>
  <c r="T922" i="2"/>
  <c r="S922" i="2"/>
  <c r="R922" i="2"/>
  <c r="Q922" i="2"/>
  <c r="P922" i="2"/>
  <c r="O922" i="2"/>
  <c r="N922" i="2"/>
  <c r="L922" i="2"/>
  <c r="K922" i="2"/>
  <c r="J922" i="2"/>
  <c r="K7220" i="2" s="1"/>
  <c r="I922" i="2"/>
  <c r="L7220" i="2" s="1"/>
  <c r="G922" i="2"/>
  <c r="T921" i="2"/>
  <c r="S921" i="2"/>
  <c r="R921" i="2"/>
  <c r="Q921" i="2"/>
  <c r="P921" i="2"/>
  <c r="O921" i="2"/>
  <c r="N921" i="2"/>
  <c r="M921" i="2"/>
  <c r="L921" i="2"/>
  <c r="K921" i="2"/>
  <c r="J921" i="2"/>
  <c r="K6074" i="2" s="1"/>
  <c r="I921" i="2"/>
  <c r="L6074" i="2" s="1"/>
  <c r="G921" i="2"/>
  <c r="T920" i="2"/>
  <c r="S920" i="2"/>
  <c r="R920" i="2"/>
  <c r="Q920" i="2"/>
  <c r="P920" i="2"/>
  <c r="O920" i="2"/>
  <c r="N920" i="2"/>
  <c r="M920" i="2"/>
  <c r="L920" i="2"/>
  <c r="K920" i="2"/>
  <c r="J920" i="2"/>
  <c r="K6840" i="2" s="1"/>
  <c r="I920" i="2"/>
  <c r="L6840" i="2" s="1"/>
  <c r="G920" i="2"/>
  <c r="T919" i="2"/>
  <c r="S919" i="2"/>
  <c r="R919" i="2"/>
  <c r="Q919" i="2"/>
  <c r="P919" i="2"/>
  <c r="O919" i="2"/>
  <c r="N919" i="2"/>
  <c r="M919" i="2"/>
  <c r="L919" i="2"/>
  <c r="K919" i="2"/>
  <c r="J919" i="2"/>
  <c r="K7617" i="2" s="1"/>
  <c r="I919" i="2"/>
  <c r="L7617" i="2" s="1"/>
  <c r="G919" i="2"/>
  <c r="T918" i="2"/>
  <c r="S918" i="2"/>
  <c r="R918" i="2"/>
  <c r="Q918" i="2"/>
  <c r="P918" i="2"/>
  <c r="O918" i="2"/>
  <c r="N918" i="2"/>
  <c r="M918" i="2"/>
  <c r="L918" i="2"/>
  <c r="K918" i="2"/>
  <c r="J918" i="2"/>
  <c r="K8459" i="2" s="1"/>
  <c r="I918" i="2"/>
  <c r="L8459" i="2" s="1"/>
  <c r="G918" i="2"/>
  <c r="T917" i="2"/>
  <c r="S917" i="2"/>
  <c r="R917" i="2"/>
  <c r="Q917" i="2"/>
  <c r="P917" i="2"/>
  <c r="O917" i="2"/>
  <c r="N917" i="2"/>
  <c r="M917" i="2"/>
  <c r="L917" i="2"/>
  <c r="K917" i="2"/>
  <c r="J917" i="2"/>
  <c r="K6522" i="2" s="1"/>
  <c r="I917" i="2"/>
  <c r="L6522" i="2" s="1"/>
  <c r="G917" i="2"/>
  <c r="T916" i="2"/>
  <c r="S916" i="2"/>
  <c r="R916" i="2"/>
  <c r="Q916" i="2"/>
  <c r="P916" i="2"/>
  <c r="O916" i="2"/>
  <c r="N916" i="2"/>
  <c r="L916" i="2"/>
  <c r="K916" i="2"/>
  <c r="J916" i="2"/>
  <c r="K7015" i="2" s="1"/>
  <c r="I916" i="2"/>
  <c r="L7015" i="2" s="1"/>
  <c r="G916" i="2"/>
  <c r="T915" i="2"/>
  <c r="S915" i="2"/>
  <c r="R915" i="2"/>
  <c r="Q915" i="2"/>
  <c r="P915" i="2"/>
  <c r="O915" i="2"/>
  <c r="N915" i="2"/>
  <c r="L915" i="2"/>
  <c r="K915" i="2"/>
  <c r="J915" i="2"/>
  <c r="K9223" i="2" s="1"/>
  <c r="I915" i="2"/>
  <c r="L9223" i="2" s="1"/>
  <c r="G915" i="2"/>
  <c r="T914" i="2"/>
  <c r="S914" i="2"/>
  <c r="R914" i="2"/>
  <c r="Q914" i="2"/>
  <c r="P914" i="2"/>
  <c r="O914" i="2"/>
  <c r="N914" i="2"/>
  <c r="M914" i="2"/>
  <c r="L914" i="2"/>
  <c r="K914" i="2"/>
  <c r="J914" i="2"/>
  <c r="K8303" i="2" s="1"/>
  <c r="I914" i="2"/>
  <c r="L8303" i="2" s="1"/>
  <c r="M4548" i="2" s="1"/>
  <c r="G914" i="2"/>
  <c r="T913" i="2"/>
  <c r="S913" i="2"/>
  <c r="R913" i="2"/>
  <c r="Q913" i="2"/>
  <c r="P913" i="2"/>
  <c r="O913" i="2"/>
  <c r="N913" i="2"/>
  <c r="M913" i="2"/>
  <c r="L913" i="2"/>
  <c r="K913" i="2"/>
  <c r="J913" i="2"/>
  <c r="K8916" i="2" s="1"/>
  <c r="I913" i="2"/>
  <c r="L8916" i="2" s="1"/>
  <c r="G913" i="2"/>
  <c r="T912" i="2"/>
  <c r="S912" i="2"/>
  <c r="R912" i="2"/>
  <c r="Q912" i="2"/>
  <c r="P912" i="2"/>
  <c r="O912" i="2"/>
  <c r="N912" i="2"/>
  <c r="L912" i="2"/>
  <c r="K912" i="2"/>
  <c r="J912" i="2"/>
  <c r="K7165" i="2" s="1"/>
  <c r="M564" i="2" s="1"/>
  <c r="I912" i="2"/>
  <c r="L7165" i="2" s="1"/>
  <c r="G912" i="2"/>
  <c r="T911" i="2"/>
  <c r="S911" i="2"/>
  <c r="R911" i="2"/>
  <c r="Q911" i="2"/>
  <c r="P911" i="2"/>
  <c r="O911" i="2"/>
  <c r="N911" i="2"/>
  <c r="M911" i="2"/>
  <c r="L911" i="2"/>
  <c r="K911" i="2"/>
  <c r="J911" i="2"/>
  <c r="K8012" i="2" s="1"/>
  <c r="I911" i="2"/>
  <c r="L8012" i="2" s="1"/>
  <c r="G911" i="2"/>
  <c r="T910" i="2"/>
  <c r="S910" i="2"/>
  <c r="R910" i="2"/>
  <c r="Q910" i="2"/>
  <c r="P910" i="2"/>
  <c r="O910" i="2"/>
  <c r="N910" i="2"/>
  <c r="M910" i="2"/>
  <c r="L910" i="2"/>
  <c r="K910" i="2"/>
  <c r="J910" i="2"/>
  <c r="K8899" i="2" s="1"/>
  <c r="M862" i="2" s="1"/>
  <c r="I910" i="2"/>
  <c r="L8899" i="2" s="1"/>
  <c r="G910" i="2"/>
  <c r="T909" i="2"/>
  <c r="S909" i="2"/>
  <c r="R909" i="2"/>
  <c r="Q909" i="2"/>
  <c r="P909" i="2"/>
  <c r="O909" i="2"/>
  <c r="N909" i="2"/>
  <c r="L909" i="2"/>
  <c r="K909" i="2"/>
  <c r="J909" i="2"/>
  <c r="K9093" i="2" s="1"/>
  <c r="I909" i="2"/>
  <c r="L9093" i="2" s="1"/>
  <c r="G909" i="2"/>
  <c r="T908" i="2"/>
  <c r="S908" i="2"/>
  <c r="R908" i="2"/>
  <c r="Q908" i="2"/>
  <c r="P908" i="2"/>
  <c r="O908" i="2"/>
  <c r="N908" i="2"/>
  <c r="L908" i="2"/>
  <c r="K908" i="2"/>
  <c r="J908" i="2"/>
  <c r="K7286" i="2" s="1"/>
  <c r="I908" i="2"/>
  <c r="L7286" i="2" s="1"/>
  <c r="G908" i="2"/>
  <c r="T907" i="2"/>
  <c r="S907" i="2"/>
  <c r="R907" i="2"/>
  <c r="Q907" i="2"/>
  <c r="P907" i="2"/>
  <c r="O907" i="2"/>
  <c r="N907" i="2"/>
  <c r="M907" i="2"/>
  <c r="L907" i="2"/>
  <c r="K907" i="2"/>
  <c r="J907" i="2"/>
  <c r="K6521" i="2" s="1"/>
  <c r="I907" i="2"/>
  <c r="L6521" i="2" s="1"/>
  <c r="M1866" i="2" s="1"/>
  <c r="G907" i="2"/>
  <c r="T906" i="2"/>
  <c r="S906" i="2"/>
  <c r="R906" i="2"/>
  <c r="Q906" i="2"/>
  <c r="P906" i="2"/>
  <c r="O906" i="2"/>
  <c r="N906" i="2"/>
  <c r="M906" i="2"/>
  <c r="L906" i="2"/>
  <c r="K906" i="2"/>
  <c r="J906" i="2"/>
  <c r="K6089" i="2" s="1"/>
  <c r="I906" i="2"/>
  <c r="L6089" i="2" s="1"/>
  <c r="G906" i="2"/>
  <c r="T905" i="2"/>
  <c r="S905" i="2"/>
  <c r="R905" i="2"/>
  <c r="Q905" i="2"/>
  <c r="P905" i="2"/>
  <c r="O905" i="2"/>
  <c r="N905" i="2"/>
  <c r="M905" i="2"/>
  <c r="L905" i="2"/>
  <c r="K905" i="2"/>
  <c r="J905" i="2"/>
  <c r="K9416" i="2" s="1"/>
  <c r="I905" i="2"/>
  <c r="L9416" i="2" s="1"/>
  <c r="M4335" i="2" s="1"/>
  <c r="G905" i="2"/>
  <c r="T904" i="2"/>
  <c r="S904" i="2"/>
  <c r="R904" i="2"/>
  <c r="Q904" i="2"/>
  <c r="P904" i="2"/>
  <c r="O904" i="2"/>
  <c r="N904" i="2"/>
  <c r="M904" i="2"/>
  <c r="L904" i="2"/>
  <c r="K904" i="2"/>
  <c r="J904" i="2"/>
  <c r="K6839" i="2" s="1"/>
  <c r="I904" i="2"/>
  <c r="L6839" i="2" s="1"/>
  <c r="G904" i="2"/>
  <c r="T903" i="2"/>
  <c r="S903" i="2"/>
  <c r="R903" i="2"/>
  <c r="Q903" i="2"/>
  <c r="P903" i="2"/>
  <c r="O903" i="2"/>
  <c r="N903" i="2"/>
  <c r="L903" i="2"/>
  <c r="K903" i="2"/>
  <c r="J903" i="2"/>
  <c r="K6390" i="2" s="1"/>
  <c r="I903" i="2"/>
  <c r="L6390" i="2" s="1"/>
  <c r="G903" i="2"/>
  <c r="T902" i="2"/>
  <c r="S902" i="2"/>
  <c r="R902" i="2"/>
  <c r="Q902" i="2"/>
  <c r="P902" i="2"/>
  <c r="O902" i="2"/>
  <c r="N902" i="2"/>
  <c r="L902" i="2"/>
  <c r="K902" i="2"/>
  <c r="J902" i="2"/>
  <c r="K9595" i="2" s="1"/>
  <c r="I902" i="2"/>
  <c r="L9595" i="2" s="1"/>
  <c r="G902" i="2"/>
  <c r="T901" i="2"/>
  <c r="S901" i="2"/>
  <c r="R901" i="2"/>
  <c r="Q901" i="2"/>
  <c r="P901" i="2"/>
  <c r="O901" i="2"/>
  <c r="N901" i="2"/>
  <c r="M901" i="2"/>
  <c r="L901" i="2"/>
  <c r="K901" i="2"/>
  <c r="J901" i="2"/>
  <c r="K9344" i="2" s="1"/>
  <c r="I901" i="2"/>
  <c r="L9344" i="2" s="1"/>
  <c r="G901" i="2"/>
  <c r="T900" i="2"/>
  <c r="S900" i="2"/>
  <c r="R900" i="2"/>
  <c r="Q900" i="2"/>
  <c r="P900" i="2"/>
  <c r="O900" i="2"/>
  <c r="N900" i="2"/>
  <c r="M900" i="2"/>
  <c r="L900" i="2"/>
  <c r="K900" i="2"/>
  <c r="J900" i="2"/>
  <c r="K7579" i="2" s="1"/>
  <c r="I900" i="2"/>
  <c r="L7579" i="2" s="1"/>
  <c r="G900" i="2"/>
  <c r="T899" i="2"/>
  <c r="S899" i="2"/>
  <c r="R899" i="2"/>
  <c r="Q899" i="2"/>
  <c r="P899" i="2"/>
  <c r="O899" i="2"/>
  <c r="N899" i="2"/>
  <c r="L899" i="2"/>
  <c r="K899" i="2"/>
  <c r="J899" i="2"/>
  <c r="K9534" i="2" s="1"/>
  <c r="I899" i="2"/>
  <c r="L9534" i="2" s="1"/>
  <c r="G899" i="2"/>
  <c r="T898" i="2"/>
  <c r="S898" i="2"/>
  <c r="R898" i="2"/>
  <c r="Q898" i="2"/>
  <c r="P898" i="2"/>
  <c r="O898" i="2"/>
  <c r="N898" i="2"/>
  <c r="M898" i="2"/>
  <c r="L898" i="2"/>
  <c r="K898" i="2"/>
  <c r="J898" i="2"/>
  <c r="K6380" i="2" s="1"/>
  <c r="I898" i="2"/>
  <c r="L6380" i="2" s="1"/>
  <c r="G898" i="2"/>
  <c r="T897" i="2"/>
  <c r="S897" i="2"/>
  <c r="R897" i="2"/>
  <c r="Q897" i="2"/>
  <c r="P897" i="2"/>
  <c r="O897" i="2"/>
  <c r="N897" i="2"/>
  <c r="M897" i="2"/>
  <c r="L897" i="2"/>
  <c r="K897" i="2"/>
  <c r="J897" i="2"/>
  <c r="K8510" i="2" s="1"/>
  <c r="I897" i="2"/>
  <c r="L8510" i="2" s="1"/>
  <c r="G897" i="2"/>
  <c r="T896" i="2"/>
  <c r="S896" i="2"/>
  <c r="R896" i="2"/>
  <c r="Q896" i="2"/>
  <c r="P896" i="2"/>
  <c r="O896" i="2"/>
  <c r="N896" i="2"/>
  <c r="M896" i="2"/>
  <c r="L896" i="2"/>
  <c r="K896" i="2"/>
  <c r="J896" i="2"/>
  <c r="K7156" i="2" s="1"/>
  <c r="I896" i="2"/>
  <c r="L7156" i="2" s="1"/>
  <c r="G896" i="2"/>
  <c r="T895" i="2"/>
  <c r="S895" i="2"/>
  <c r="R895" i="2"/>
  <c r="Q895" i="2"/>
  <c r="P895" i="2"/>
  <c r="O895" i="2"/>
  <c r="N895" i="2"/>
  <c r="M895" i="2"/>
  <c r="L895" i="2"/>
  <c r="K895" i="2"/>
  <c r="J895" i="2"/>
  <c r="K9645" i="2" s="1"/>
  <c r="I895" i="2"/>
  <c r="L9645" i="2" s="1"/>
  <c r="G895" i="2"/>
  <c r="T894" i="2"/>
  <c r="S894" i="2"/>
  <c r="R894" i="2"/>
  <c r="Q894" i="2"/>
  <c r="P894" i="2"/>
  <c r="O894" i="2"/>
  <c r="N894" i="2"/>
  <c r="M894" i="2"/>
  <c r="L894" i="2"/>
  <c r="K894" i="2"/>
  <c r="J894" i="2"/>
  <c r="K6960" i="2" s="1"/>
  <c r="I894" i="2"/>
  <c r="L6960" i="2" s="1"/>
  <c r="G894" i="2"/>
  <c r="T893" i="2"/>
  <c r="S893" i="2"/>
  <c r="R893" i="2"/>
  <c r="Q893" i="2"/>
  <c r="P893" i="2"/>
  <c r="O893" i="2"/>
  <c r="N893" i="2"/>
  <c r="M893" i="2"/>
  <c r="L893" i="2"/>
  <c r="K893" i="2"/>
  <c r="J893" i="2"/>
  <c r="K8601" i="2" s="1"/>
  <c r="I893" i="2"/>
  <c r="L8601" i="2" s="1"/>
  <c r="G893" i="2"/>
  <c r="T892" i="2"/>
  <c r="S892" i="2"/>
  <c r="R892" i="2"/>
  <c r="Q892" i="2"/>
  <c r="P892" i="2"/>
  <c r="O892" i="2"/>
  <c r="N892" i="2"/>
  <c r="M892" i="2"/>
  <c r="L892" i="2"/>
  <c r="K892" i="2"/>
  <c r="J892" i="2"/>
  <c r="K6438" i="2" s="1"/>
  <c r="I892" i="2"/>
  <c r="L6438" i="2" s="1"/>
  <c r="M1407" i="2" s="1"/>
  <c r="G892" i="2"/>
  <c r="T891" i="2"/>
  <c r="S891" i="2"/>
  <c r="R891" i="2"/>
  <c r="Q891" i="2"/>
  <c r="P891" i="2"/>
  <c r="O891" i="2"/>
  <c r="N891" i="2"/>
  <c r="M891" i="2"/>
  <c r="L891" i="2"/>
  <c r="K891" i="2"/>
  <c r="J891" i="2"/>
  <c r="K7738" i="2" s="1"/>
  <c r="I891" i="2"/>
  <c r="L7738" i="2" s="1"/>
  <c r="G891" i="2"/>
  <c r="T890" i="2"/>
  <c r="S890" i="2"/>
  <c r="R890" i="2"/>
  <c r="Q890" i="2"/>
  <c r="P890" i="2"/>
  <c r="O890" i="2"/>
  <c r="N890" i="2"/>
  <c r="M890" i="2"/>
  <c r="L890" i="2"/>
  <c r="K890" i="2"/>
  <c r="J890" i="2"/>
  <c r="K7790" i="2" s="1"/>
  <c r="I890" i="2"/>
  <c r="L7790" i="2" s="1"/>
  <c r="G890" i="2"/>
  <c r="T889" i="2"/>
  <c r="S889" i="2"/>
  <c r="R889" i="2"/>
  <c r="Q889" i="2"/>
  <c r="P889" i="2"/>
  <c r="O889" i="2"/>
  <c r="N889" i="2"/>
  <c r="M889" i="2"/>
  <c r="L889" i="2"/>
  <c r="K889" i="2"/>
  <c r="J889" i="2"/>
  <c r="K9195" i="2" s="1"/>
  <c r="I889" i="2"/>
  <c r="L9195" i="2" s="1"/>
  <c r="G889" i="2"/>
  <c r="T888" i="2"/>
  <c r="S888" i="2"/>
  <c r="R888" i="2"/>
  <c r="Q888" i="2"/>
  <c r="P888" i="2"/>
  <c r="O888" i="2"/>
  <c r="N888" i="2"/>
  <c r="M888" i="2"/>
  <c r="L888" i="2"/>
  <c r="K888" i="2"/>
  <c r="J888" i="2"/>
  <c r="K8392" i="2" s="1"/>
  <c r="I888" i="2"/>
  <c r="L8392" i="2" s="1"/>
  <c r="G888" i="2"/>
  <c r="T887" i="2"/>
  <c r="S887" i="2"/>
  <c r="R887" i="2"/>
  <c r="Q887" i="2"/>
  <c r="P887" i="2"/>
  <c r="O887" i="2"/>
  <c r="N887" i="2"/>
  <c r="M887" i="2"/>
  <c r="L887" i="2"/>
  <c r="K887" i="2"/>
  <c r="J887" i="2"/>
  <c r="K6101" i="2" s="1"/>
  <c r="I887" i="2"/>
  <c r="L6101" i="2" s="1"/>
  <c r="G887" i="2"/>
  <c r="T886" i="2"/>
  <c r="S886" i="2"/>
  <c r="R886" i="2"/>
  <c r="Q886" i="2"/>
  <c r="P886" i="2"/>
  <c r="O886" i="2"/>
  <c r="N886" i="2"/>
  <c r="L886" i="2"/>
  <c r="K886" i="2"/>
  <c r="J886" i="2"/>
  <c r="K7014" i="2" s="1"/>
  <c r="I886" i="2"/>
  <c r="L7014" i="2" s="1"/>
  <c r="G886" i="2"/>
  <c r="T885" i="2"/>
  <c r="S885" i="2"/>
  <c r="R885" i="2"/>
  <c r="Q885" i="2"/>
  <c r="P885" i="2"/>
  <c r="O885" i="2"/>
  <c r="N885" i="2"/>
  <c r="M885" i="2"/>
  <c r="L885" i="2"/>
  <c r="K885" i="2"/>
  <c r="J885" i="2"/>
  <c r="K9039" i="2" s="1"/>
  <c r="I885" i="2"/>
  <c r="L9039" i="2" s="1"/>
  <c r="G885" i="2"/>
  <c r="T884" i="2"/>
  <c r="S884" i="2"/>
  <c r="R884" i="2"/>
  <c r="Q884" i="2"/>
  <c r="P884" i="2"/>
  <c r="O884" i="2"/>
  <c r="N884" i="2"/>
  <c r="M884" i="2"/>
  <c r="L884" i="2"/>
  <c r="K884" i="2"/>
  <c r="J884" i="2"/>
  <c r="K8118" i="2" s="1"/>
  <c r="I884" i="2"/>
  <c r="L8118" i="2" s="1"/>
  <c r="G884" i="2"/>
  <c r="T883" i="2"/>
  <c r="S883" i="2"/>
  <c r="R883" i="2"/>
  <c r="Q883" i="2"/>
  <c r="P883" i="2"/>
  <c r="O883" i="2"/>
  <c r="N883" i="2"/>
  <c r="M883" i="2"/>
  <c r="L883" i="2"/>
  <c r="K883" i="2"/>
  <c r="J883" i="2"/>
  <c r="K9343" i="2" s="1"/>
  <c r="I883" i="2"/>
  <c r="L9343" i="2" s="1"/>
  <c r="G883" i="2"/>
  <c r="T882" i="2"/>
  <c r="S882" i="2"/>
  <c r="R882" i="2"/>
  <c r="Q882" i="2"/>
  <c r="P882" i="2"/>
  <c r="O882" i="2"/>
  <c r="N882" i="2"/>
  <c r="L882" i="2"/>
  <c r="K882" i="2"/>
  <c r="J882" i="2"/>
  <c r="K8202" i="2" s="1"/>
  <c r="I882" i="2"/>
  <c r="L8202" i="2" s="1"/>
  <c r="M2297" i="2" s="1"/>
  <c r="G882" i="2"/>
  <c r="T881" i="2"/>
  <c r="S881" i="2"/>
  <c r="R881" i="2"/>
  <c r="Q881" i="2"/>
  <c r="P881" i="2"/>
  <c r="O881" i="2"/>
  <c r="N881" i="2"/>
  <c r="L881" i="2"/>
  <c r="K881" i="2"/>
  <c r="J881" i="2"/>
  <c r="K9210" i="2" s="1"/>
  <c r="I881" i="2"/>
  <c r="L9210" i="2" s="1"/>
  <c r="G881" i="2"/>
  <c r="T880" i="2"/>
  <c r="S880" i="2"/>
  <c r="R880" i="2"/>
  <c r="Q880" i="2"/>
  <c r="P880" i="2"/>
  <c r="O880" i="2"/>
  <c r="N880" i="2"/>
  <c r="M880" i="2"/>
  <c r="L880" i="2"/>
  <c r="K880" i="2"/>
  <c r="J880" i="2"/>
  <c r="K6596" i="2" s="1"/>
  <c r="M657" i="2" s="1"/>
  <c r="I880" i="2"/>
  <c r="L6596" i="2" s="1"/>
  <c r="G880" i="2"/>
  <c r="T879" i="2"/>
  <c r="S879" i="2"/>
  <c r="R879" i="2"/>
  <c r="Q879" i="2"/>
  <c r="P879" i="2"/>
  <c r="O879" i="2"/>
  <c r="N879" i="2"/>
  <c r="L879" i="2"/>
  <c r="K879" i="2"/>
  <c r="J879" i="2"/>
  <c r="K7777" i="2" s="1"/>
  <c r="I879" i="2"/>
  <c r="L7777" i="2" s="1"/>
  <c r="G879" i="2"/>
  <c r="T878" i="2"/>
  <c r="S878" i="2"/>
  <c r="R878" i="2"/>
  <c r="Q878" i="2"/>
  <c r="P878" i="2"/>
  <c r="O878" i="2"/>
  <c r="N878" i="2"/>
  <c r="M878" i="2"/>
  <c r="L878" i="2"/>
  <c r="M6533" i="2" s="1"/>
  <c r="K878" i="2"/>
  <c r="J878" i="2"/>
  <c r="K6533" i="2" s="1"/>
  <c r="I878" i="2"/>
  <c r="L6533" i="2" s="1"/>
  <c r="G878" i="2"/>
  <c r="T877" i="2"/>
  <c r="S877" i="2"/>
  <c r="R877" i="2"/>
  <c r="Q877" i="2"/>
  <c r="P877" i="2"/>
  <c r="O877" i="2"/>
  <c r="N877" i="2"/>
  <c r="M877" i="2"/>
  <c r="L877" i="2"/>
  <c r="K877" i="2"/>
  <c r="J877" i="2"/>
  <c r="K8804" i="2" s="1"/>
  <c r="I877" i="2"/>
  <c r="L8804" i="2" s="1"/>
  <c r="G877" i="2"/>
  <c r="T876" i="2"/>
  <c r="S876" i="2"/>
  <c r="R876" i="2"/>
  <c r="Q876" i="2"/>
  <c r="P876" i="2"/>
  <c r="O876" i="2"/>
  <c r="N876" i="2"/>
  <c r="L876" i="2"/>
  <c r="K876" i="2"/>
  <c r="J876" i="2"/>
  <c r="K9270" i="2" s="1"/>
  <c r="I876" i="2"/>
  <c r="L9270" i="2" s="1"/>
  <c r="G876" i="2"/>
  <c r="T875" i="2"/>
  <c r="S875" i="2"/>
  <c r="R875" i="2"/>
  <c r="Q875" i="2"/>
  <c r="P875" i="2"/>
  <c r="O875" i="2"/>
  <c r="N875" i="2"/>
  <c r="L875" i="2"/>
  <c r="K875" i="2"/>
  <c r="J875" i="2"/>
  <c r="K9484" i="2" s="1"/>
  <c r="I875" i="2"/>
  <c r="L9484" i="2" s="1"/>
  <c r="G875" i="2"/>
  <c r="T874" i="2"/>
  <c r="S874" i="2"/>
  <c r="R874" i="2"/>
  <c r="Q874" i="2"/>
  <c r="P874" i="2"/>
  <c r="O874" i="2"/>
  <c r="N874" i="2"/>
  <c r="L874" i="2"/>
  <c r="K874" i="2"/>
  <c r="J874" i="2"/>
  <c r="K7737" i="2" s="1"/>
  <c r="I874" i="2"/>
  <c r="L7737" i="2" s="1"/>
  <c r="G874" i="2"/>
  <c r="T873" i="2"/>
  <c r="S873" i="2"/>
  <c r="R873" i="2"/>
  <c r="Q873" i="2"/>
  <c r="P873" i="2"/>
  <c r="O873" i="2"/>
  <c r="N873" i="2"/>
  <c r="M873" i="2"/>
  <c r="L873" i="2"/>
  <c r="K873" i="2"/>
  <c r="J873" i="2"/>
  <c r="K8858" i="2" s="1"/>
  <c r="I873" i="2"/>
  <c r="L8858" i="2" s="1"/>
  <c r="G873" i="2"/>
  <c r="T872" i="2"/>
  <c r="S872" i="2"/>
  <c r="R872" i="2"/>
  <c r="Q872" i="2"/>
  <c r="P872" i="2"/>
  <c r="O872" i="2"/>
  <c r="N872" i="2"/>
  <c r="M872" i="2"/>
  <c r="L872" i="2"/>
  <c r="K872" i="2"/>
  <c r="J872" i="2"/>
  <c r="K9178" i="2" s="1"/>
  <c r="I872" i="2"/>
  <c r="L9178" i="2" s="1"/>
  <c r="G872" i="2"/>
  <c r="T871" i="2"/>
  <c r="S871" i="2"/>
  <c r="R871" i="2"/>
  <c r="Q871" i="2"/>
  <c r="P871" i="2"/>
  <c r="O871" i="2"/>
  <c r="N871" i="2"/>
  <c r="L871" i="2"/>
  <c r="K871" i="2"/>
  <c r="J871" i="2"/>
  <c r="K7821" i="2" s="1"/>
  <c r="I871" i="2"/>
  <c r="L7821" i="2" s="1"/>
  <c r="G871" i="2"/>
  <c r="T870" i="2"/>
  <c r="S870" i="2"/>
  <c r="R870" i="2"/>
  <c r="Q870" i="2"/>
  <c r="P870" i="2"/>
  <c r="O870" i="2"/>
  <c r="N870" i="2"/>
  <c r="M870" i="2"/>
  <c r="L870" i="2"/>
  <c r="K870" i="2"/>
  <c r="J870" i="2"/>
  <c r="K6632" i="2" s="1"/>
  <c r="I870" i="2"/>
  <c r="L6632" i="2" s="1"/>
  <c r="M4216" i="2" s="1"/>
  <c r="G870" i="2"/>
  <c r="T869" i="2"/>
  <c r="S869" i="2"/>
  <c r="R869" i="2"/>
  <c r="Q869" i="2"/>
  <c r="P869" i="2"/>
  <c r="O869" i="2"/>
  <c r="N869" i="2"/>
  <c r="M869" i="2"/>
  <c r="L869" i="2"/>
  <c r="K869" i="2"/>
  <c r="J869" i="2"/>
  <c r="K6757" i="2" s="1"/>
  <c r="I869" i="2"/>
  <c r="L6757" i="2" s="1"/>
  <c r="G869" i="2"/>
  <c r="T868" i="2"/>
  <c r="S868" i="2"/>
  <c r="R868" i="2"/>
  <c r="Q868" i="2"/>
  <c r="P868" i="2"/>
  <c r="O868" i="2"/>
  <c r="N868" i="2"/>
  <c r="M868" i="2"/>
  <c r="L868" i="2"/>
  <c r="K868" i="2"/>
  <c r="J868" i="2"/>
  <c r="K6318" i="2" s="1"/>
  <c r="I868" i="2"/>
  <c r="L6318" i="2" s="1"/>
  <c r="G868" i="2"/>
  <c r="T867" i="2"/>
  <c r="S867" i="2"/>
  <c r="R867" i="2"/>
  <c r="Q867" i="2"/>
  <c r="P867" i="2"/>
  <c r="O867" i="2"/>
  <c r="N867" i="2"/>
  <c r="M867" i="2"/>
  <c r="L867" i="2"/>
  <c r="K867" i="2"/>
  <c r="J867" i="2"/>
  <c r="K8331" i="2" s="1"/>
  <c r="I867" i="2"/>
  <c r="L8331" i="2" s="1"/>
  <c r="G867" i="2"/>
  <c r="T866" i="2"/>
  <c r="S866" i="2"/>
  <c r="R866" i="2"/>
  <c r="Q866" i="2"/>
  <c r="P866" i="2"/>
  <c r="O866" i="2"/>
  <c r="N866" i="2"/>
  <c r="M866" i="2"/>
  <c r="L866" i="2"/>
  <c r="K866" i="2"/>
  <c r="J866" i="2"/>
  <c r="K9116" i="2" s="1"/>
  <c r="I866" i="2"/>
  <c r="L9116" i="2" s="1"/>
  <c r="G866" i="2"/>
  <c r="T865" i="2"/>
  <c r="S865" i="2"/>
  <c r="R865" i="2"/>
  <c r="Q865" i="2"/>
  <c r="P865" i="2"/>
  <c r="O865" i="2"/>
  <c r="N865" i="2"/>
  <c r="L865" i="2"/>
  <c r="K865" i="2"/>
  <c r="J865" i="2"/>
  <c r="K7723" i="2" s="1"/>
  <c r="I865" i="2"/>
  <c r="L7723" i="2" s="1"/>
  <c r="M3853" i="2" s="1"/>
  <c r="G865" i="2"/>
  <c r="T864" i="2"/>
  <c r="S864" i="2"/>
  <c r="R864" i="2"/>
  <c r="Q864" i="2"/>
  <c r="P864" i="2"/>
  <c r="O864" i="2"/>
  <c r="N864" i="2"/>
  <c r="M864" i="2"/>
  <c r="L864" i="2"/>
  <c r="K864" i="2"/>
  <c r="J864" i="2"/>
  <c r="K8758" i="2" s="1"/>
  <c r="I864" i="2"/>
  <c r="L8758" i="2" s="1"/>
  <c r="G864" i="2"/>
  <c r="T863" i="2"/>
  <c r="S863" i="2"/>
  <c r="R863" i="2"/>
  <c r="Q863" i="2"/>
  <c r="P863" i="2"/>
  <c r="O863" i="2"/>
  <c r="N863" i="2"/>
  <c r="M863" i="2"/>
  <c r="L863" i="2"/>
  <c r="K863" i="2"/>
  <c r="J863" i="2"/>
  <c r="K7155" i="2" s="1"/>
  <c r="I863" i="2"/>
  <c r="L7155" i="2" s="1"/>
  <c r="G863" i="2"/>
  <c r="T862" i="2"/>
  <c r="S862" i="2"/>
  <c r="R862" i="2"/>
  <c r="Q862" i="2"/>
  <c r="P862" i="2"/>
  <c r="O862" i="2"/>
  <c r="N862" i="2"/>
  <c r="L862" i="2"/>
  <c r="K862" i="2"/>
  <c r="J862" i="2"/>
  <c r="K6088" i="2" s="1"/>
  <c r="I862" i="2"/>
  <c r="L6088" i="2" s="1"/>
  <c r="G862" i="2"/>
  <c r="T861" i="2"/>
  <c r="S861" i="2"/>
  <c r="R861" i="2"/>
  <c r="Q861" i="2"/>
  <c r="P861" i="2"/>
  <c r="O861" i="2"/>
  <c r="N861" i="2"/>
  <c r="M861" i="2"/>
  <c r="L861" i="2"/>
  <c r="K861" i="2"/>
  <c r="J861" i="2"/>
  <c r="K7502" i="2" s="1"/>
  <c r="I861" i="2"/>
  <c r="L7502" i="2" s="1"/>
  <c r="G861" i="2"/>
  <c r="T860" i="2"/>
  <c r="S860" i="2"/>
  <c r="R860" i="2"/>
  <c r="Q860" i="2"/>
  <c r="P860" i="2"/>
  <c r="O860" i="2"/>
  <c r="N860" i="2"/>
  <c r="M860" i="2"/>
  <c r="L860" i="2"/>
  <c r="K860" i="2"/>
  <c r="J860" i="2"/>
  <c r="K7207" i="2" s="1"/>
  <c r="I860" i="2"/>
  <c r="L7207" i="2" s="1"/>
  <c r="G860" i="2"/>
  <c r="T859" i="2"/>
  <c r="S859" i="2"/>
  <c r="R859" i="2"/>
  <c r="Q859" i="2"/>
  <c r="P859" i="2"/>
  <c r="O859" i="2"/>
  <c r="N859" i="2"/>
  <c r="M859" i="2"/>
  <c r="L859" i="2"/>
  <c r="K859" i="2"/>
  <c r="J859" i="2"/>
  <c r="K7668" i="2" s="1"/>
  <c r="I859" i="2"/>
  <c r="L7668" i="2" s="1"/>
  <c r="G859" i="2"/>
  <c r="T858" i="2"/>
  <c r="S858" i="2"/>
  <c r="R858" i="2"/>
  <c r="Q858" i="2"/>
  <c r="P858" i="2"/>
  <c r="O858" i="2"/>
  <c r="N858" i="2"/>
  <c r="L858" i="2"/>
  <c r="K858" i="2"/>
  <c r="J858" i="2"/>
  <c r="K7999" i="2" s="1"/>
  <c r="I858" i="2"/>
  <c r="L7999" i="2" s="1"/>
  <c r="M4777" i="2" s="1"/>
  <c r="G858" i="2"/>
  <c r="T857" i="2"/>
  <c r="S857" i="2"/>
  <c r="R857" i="2"/>
  <c r="Q857" i="2"/>
  <c r="P857" i="2"/>
  <c r="O857" i="2"/>
  <c r="N857" i="2"/>
  <c r="M857" i="2"/>
  <c r="L857" i="2"/>
  <c r="K857" i="2"/>
  <c r="J857" i="2"/>
  <c r="K6532" i="2" s="1"/>
  <c r="I857" i="2"/>
  <c r="L6532" i="2" s="1"/>
  <c r="G857" i="2"/>
  <c r="T856" i="2"/>
  <c r="S856" i="2"/>
  <c r="R856" i="2"/>
  <c r="Q856" i="2"/>
  <c r="P856" i="2"/>
  <c r="O856" i="2"/>
  <c r="N856" i="2"/>
  <c r="M856" i="2"/>
  <c r="L856" i="2"/>
  <c r="K856" i="2"/>
  <c r="J856" i="2"/>
  <c r="K7067" i="2" s="1"/>
  <c r="I856" i="2"/>
  <c r="L7067" i="2" s="1"/>
  <c r="G856" i="2"/>
  <c r="T855" i="2"/>
  <c r="S855" i="2"/>
  <c r="R855" i="2"/>
  <c r="Q855" i="2"/>
  <c r="P855" i="2"/>
  <c r="O855" i="2"/>
  <c r="N855" i="2"/>
  <c r="M855" i="2"/>
  <c r="L855" i="2"/>
  <c r="K855" i="2"/>
  <c r="J855" i="2"/>
  <c r="K9544" i="2" s="1"/>
  <c r="I855" i="2"/>
  <c r="L9544" i="2" s="1"/>
  <c r="G855" i="2"/>
  <c r="T854" i="2"/>
  <c r="S854" i="2"/>
  <c r="R854" i="2"/>
  <c r="Q854" i="2"/>
  <c r="P854" i="2"/>
  <c r="O854" i="2"/>
  <c r="N854" i="2"/>
  <c r="M854" i="2"/>
  <c r="L854" i="2"/>
  <c r="K854" i="2"/>
  <c r="J854" i="2"/>
  <c r="K6756" i="2" s="1"/>
  <c r="I854" i="2"/>
  <c r="L6756" i="2" s="1"/>
  <c r="G854" i="2"/>
  <c r="T853" i="2"/>
  <c r="S853" i="2"/>
  <c r="R853" i="2"/>
  <c r="Q853" i="2"/>
  <c r="P853" i="2"/>
  <c r="O853" i="2"/>
  <c r="N853" i="2"/>
  <c r="M853" i="2"/>
  <c r="L853" i="2"/>
  <c r="K853" i="2"/>
  <c r="J853" i="2"/>
  <c r="K8026" i="2" s="1"/>
  <c r="I853" i="2"/>
  <c r="L8026" i="2" s="1"/>
  <c r="G853" i="2"/>
  <c r="T852" i="2"/>
  <c r="S852" i="2"/>
  <c r="R852" i="2"/>
  <c r="Q852" i="2"/>
  <c r="P852" i="2"/>
  <c r="O852" i="2"/>
  <c r="N852" i="2"/>
  <c r="M852" i="2"/>
  <c r="L852" i="2"/>
  <c r="K852" i="2"/>
  <c r="J852" i="2"/>
  <c r="K8302" i="2" s="1"/>
  <c r="I852" i="2"/>
  <c r="L8302" i="2" s="1"/>
  <c r="G852" i="2"/>
  <c r="T851" i="2"/>
  <c r="S851" i="2"/>
  <c r="R851" i="2"/>
  <c r="Q851" i="2"/>
  <c r="P851" i="2"/>
  <c r="O851" i="2"/>
  <c r="N851" i="2"/>
  <c r="M851" i="2"/>
  <c r="L851" i="2"/>
  <c r="K851" i="2"/>
  <c r="J851" i="2"/>
  <c r="K6483" i="2" s="1"/>
  <c r="I851" i="2"/>
  <c r="L6483" i="2" s="1"/>
  <c r="G851" i="2"/>
  <c r="T850" i="2"/>
  <c r="S850" i="2"/>
  <c r="R850" i="2"/>
  <c r="Q850" i="2"/>
  <c r="P850" i="2"/>
  <c r="O850" i="2"/>
  <c r="N850" i="2"/>
  <c r="M850" i="2"/>
  <c r="L850" i="2"/>
  <c r="K850" i="2"/>
  <c r="J850" i="2"/>
  <c r="K6861" i="2" s="1"/>
  <c r="I850" i="2"/>
  <c r="L6861" i="2" s="1"/>
  <c r="M1214" i="2" s="1"/>
  <c r="G850" i="2"/>
  <c r="T849" i="2"/>
  <c r="S849" i="2"/>
  <c r="R849" i="2"/>
  <c r="Q849" i="2"/>
  <c r="P849" i="2"/>
  <c r="O849" i="2"/>
  <c r="N849" i="2"/>
  <c r="M849" i="2"/>
  <c r="L849" i="2"/>
  <c r="K849" i="2"/>
  <c r="J849" i="2"/>
  <c r="K7892" i="2" s="1"/>
  <c r="I849" i="2"/>
  <c r="L7892" i="2" s="1"/>
  <c r="G849" i="2"/>
  <c r="T848" i="2"/>
  <c r="S848" i="2"/>
  <c r="R848" i="2"/>
  <c r="Q848" i="2"/>
  <c r="P848" i="2"/>
  <c r="O848" i="2"/>
  <c r="N848" i="2"/>
  <c r="M848" i="2"/>
  <c r="L848" i="2"/>
  <c r="K848" i="2"/>
  <c r="J848" i="2"/>
  <c r="K8011" i="2" s="1"/>
  <c r="I848" i="2"/>
  <c r="L8011" i="2" s="1"/>
  <c r="G848" i="2"/>
  <c r="T847" i="2"/>
  <c r="S847" i="2"/>
  <c r="R847" i="2"/>
  <c r="Q847" i="2"/>
  <c r="P847" i="2"/>
  <c r="O847" i="2"/>
  <c r="N847" i="2"/>
  <c r="M847" i="2"/>
  <c r="L847" i="2"/>
  <c r="K847" i="2"/>
  <c r="J847" i="2"/>
  <c r="K9520" i="2" s="1"/>
  <c r="I847" i="2"/>
  <c r="L9520" i="2" s="1"/>
  <c r="G847" i="2"/>
  <c r="T846" i="2"/>
  <c r="S846" i="2"/>
  <c r="R846" i="2"/>
  <c r="Q846" i="2"/>
  <c r="P846" i="2"/>
  <c r="O846" i="2"/>
  <c r="N846" i="2"/>
  <c r="L846" i="2"/>
  <c r="K846" i="2"/>
  <c r="J846" i="2"/>
  <c r="K8187" i="2" s="1"/>
  <c r="I846" i="2"/>
  <c r="L8187" i="2" s="1"/>
  <c r="G846" i="2"/>
  <c r="T845" i="2"/>
  <c r="S845" i="2"/>
  <c r="R845" i="2"/>
  <c r="Q845" i="2"/>
  <c r="P845" i="2"/>
  <c r="O845" i="2"/>
  <c r="N845" i="2"/>
  <c r="M845" i="2"/>
  <c r="L845" i="2"/>
  <c r="K845" i="2"/>
  <c r="J845" i="2"/>
  <c r="K7382" i="2" s="1"/>
  <c r="I845" i="2"/>
  <c r="L7382" i="2" s="1"/>
  <c r="G845" i="2"/>
  <c r="T844" i="2"/>
  <c r="S844" i="2"/>
  <c r="R844" i="2"/>
  <c r="Q844" i="2"/>
  <c r="P844" i="2"/>
  <c r="O844" i="2"/>
  <c r="N844" i="2"/>
  <c r="M844" i="2"/>
  <c r="L844" i="2"/>
  <c r="K844" i="2"/>
  <c r="J844" i="2"/>
  <c r="K6031" i="2" s="1"/>
  <c r="I844" i="2"/>
  <c r="L6031" i="2" s="1"/>
  <c r="G844" i="2"/>
  <c r="T843" i="2"/>
  <c r="S843" i="2"/>
  <c r="R843" i="2"/>
  <c r="Q843" i="2"/>
  <c r="P843" i="2"/>
  <c r="O843" i="2"/>
  <c r="N843" i="2"/>
  <c r="L843" i="2"/>
  <c r="M8288" i="2" s="1"/>
  <c r="K843" i="2"/>
  <c r="J843" i="2"/>
  <c r="K8288" i="2" s="1"/>
  <c r="I843" i="2"/>
  <c r="L8288" i="2" s="1"/>
  <c r="G843" i="2"/>
  <c r="T842" i="2"/>
  <c r="S842" i="2"/>
  <c r="R842" i="2"/>
  <c r="Q842" i="2"/>
  <c r="P842" i="2"/>
  <c r="O842" i="2"/>
  <c r="N842" i="2"/>
  <c r="M842" i="2"/>
  <c r="L842" i="2"/>
  <c r="K842" i="2"/>
  <c r="J842" i="2"/>
  <c r="K6838" i="2" s="1"/>
  <c r="I842" i="2"/>
  <c r="L6838" i="2" s="1"/>
  <c r="M2547" i="2" s="1"/>
  <c r="G842" i="2"/>
  <c r="T841" i="2"/>
  <c r="S841" i="2"/>
  <c r="R841" i="2"/>
  <c r="Q841" i="2"/>
  <c r="P841" i="2"/>
  <c r="O841" i="2"/>
  <c r="N841" i="2"/>
  <c r="M841" i="2"/>
  <c r="L841" i="2"/>
  <c r="K841" i="2"/>
  <c r="J841" i="2"/>
  <c r="K6673" i="2" s="1"/>
  <c r="I841" i="2"/>
  <c r="L6673" i="2" s="1"/>
  <c r="G841" i="2"/>
  <c r="T840" i="2"/>
  <c r="S840" i="2"/>
  <c r="R840" i="2"/>
  <c r="Q840" i="2"/>
  <c r="P840" i="2"/>
  <c r="O840" i="2"/>
  <c r="N840" i="2"/>
  <c r="M840" i="2"/>
  <c r="L840" i="2"/>
  <c r="K840" i="2"/>
  <c r="J840" i="2"/>
  <c r="K7681" i="2" s="1"/>
  <c r="I840" i="2"/>
  <c r="L7681" i="2" s="1"/>
  <c r="M2019" i="2" s="1"/>
  <c r="G840" i="2"/>
  <c r="T839" i="2"/>
  <c r="S839" i="2"/>
  <c r="R839" i="2"/>
  <c r="Q839" i="2"/>
  <c r="P839" i="2"/>
  <c r="O839" i="2"/>
  <c r="N839" i="2"/>
  <c r="M839" i="2"/>
  <c r="L839" i="2"/>
  <c r="K839" i="2"/>
  <c r="J839" i="2"/>
  <c r="K7540" i="2" s="1"/>
  <c r="I839" i="2"/>
  <c r="L7540" i="2" s="1"/>
  <c r="G839" i="2"/>
  <c r="T838" i="2"/>
  <c r="S838" i="2"/>
  <c r="R838" i="2"/>
  <c r="Q838" i="2"/>
  <c r="P838" i="2"/>
  <c r="O838" i="2"/>
  <c r="N838" i="2"/>
  <c r="M838" i="2"/>
  <c r="L838" i="2"/>
  <c r="K838" i="2"/>
  <c r="J838" i="2"/>
  <c r="K7525" i="2" s="1"/>
  <c r="I838" i="2"/>
  <c r="L7525" i="2" s="1"/>
  <c r="G838" i="2"/>
  <c r="T837" i="2"/>
  <c r="S837" i="2"/>
  <c r="R837" i="2"/>
  <c r="Q837" i="2"/>
  <c r="P837" i="2"/>
  <c r="O837" i="2"/>
  <c r="N837" i="2"/>
  <c r="M837" i="2"/>
  <c r="L837" i="2"/>
  <c r="K837" i="2"/>
  <c r="J837" i="2"/>
  <c r="K7275" i="2" s="1"/>
  <c r="I837" i="2"/>
  <c r="L7275" i="2" s="1"/>
  <c r="G837" i="2"/>
  <c r="T836" i="2"/>
  <c r="S836" i="2"/>
  <c r="R836" i="2"/>
  <c r="Q836" i="2"/>
  <c r="P836" i="2"/>
  <c r="O836" i="2"/>
  <c r="N836" i="2"/>
  <c r="M836" i="2"/>
  <c r="L836" i="2"/>
  <c r="K836" i="2"/>
  <c r="J836" i="2"/>
  <c r="K7706" i="2" s="1"/>
  <c r="I836" i="2"/>
  <c r="L7706" i="2" s="1"/>
  <c r="G836" i="2"/>
  <c r="T835" i="2"/>
  <c r="S835" i="2"/>
  <c r="R835" i="2"/>
  <c r="Q835" i="2"/>
  <c r="P835" i="2"/>
  <c r="O835" i="2"/>
  <c r="N835" i="2"/>
  <c r="M835" i="2"/>
  <c r="L835" i="2"/>
  <c r="M7114" i="2" s="1"/>
  <c r="K835" i="2"/>
  <c r="J835" i="2"/>
  <c r="K7114" i="2" s="1"/>
  <c r="I835" i="2"/>
  <c r="L7114" i="2" s="1"/>
  <c r="G835" i="2"/>
  <c r="T834" i="2"/>
  <c r="S834" i="2"/>
  <c r="R834" i="2"/>
  <c r="Q834" i="2"/>
  <c r="P834" i="2"/>
  <c r="O834" i="2"/>
  <c r="N834" i="2"/>
  <c r="M834" i="2"/>
  <c r="L834" i="2"/>
  <c r="K834" i="2"/>
  <c r="J834" i="2"/>
  <c r="K9448" i="2" s="1"/>
  <c r="I834" i="2"/>
  <c r="L9448" i="2" s="1"/>
  <c r="M3759" i="2" s="1"/>
  <c r="G834" i="2"/>
  <c r="T833" i="2"/>
  <c r="S833" i="2"/>
  <c r="R833" i="2"/>
  <c r="Q833" i="2"/>
  <c r="P833" i="2"/>
  <c r="O833" i="2"/>
  <c r="N833" i="2"/>
  <c r="L833" i="2"/>
  <c r="K833" i="2"/>
  <c r="J833" i="2"/>
  <c r="K8678" i="2" s="1"/>
  <c r="I833" i="2"/>
  <c r="L8678" i="2" s="1"/>
  <c r="G833" i="2"/>
  <c r="T832" i="2"/>
  <c r="S832" i="2"/>
  <c r="R832" i="2"/>
  <c r="Q832" i="2"/>
  <c r="P832" i="2"/>
  <c r="O832" i="2"/>
  <c r="N832" i="2"/>
  <c r="L832" i="2"/>
  <c r="K832" i="2"/>
  <c r="J832" i="2"/>
  <c r="K8491" i="2" s="1"/>
  <c r="I832" i="2"/>
  <c r="L8491" i="2" s="1"/>
  <c r="M1470" i="2" s="1"/>
  <c r="G832" i="2"/>
  <c r="T831" i="2"/>
  <c r="S831" i="2"/>
  <c r="R831" i="2"/>
  <c r="Q831" i="2"/>
  <c r="P831" i="2"/>
  <c r="O831" i="2"/>
  <c r="N831" i="2"/>
  <c r="L831" i="2"/>
  <c r="K831" i="2"/>
  <c r="J831" i="2"/>
  <c r="K6771" i="2" s="1"/>
  <c r="I831" i="2"/>
  <c r="L6771" i="2" s="1"/>
  <c r="G831" i="2"/>
  <c r="T830" i="2"/>
  <c r="S830" i="2"/>
  <c r="R830" i="2"/>
  <c r="Q830" i="2"/>
  <c r="P830" i="2"/>
  <c r="O830" i="2"/>
  <c r="N830" i="2"/>
  <c r="M830" i="2"/>
  <c r="L830" i="2"/>
  <c r="K830" i="2"/>
  <c r="J830" i="2"/>
  <c r="K8475" i="2" s="1"/>
  <c r="I830" i="2"/>
  <c r="L8475" i="2" s="1"/>
  <c r="G830" i="2"/>
  <c r="T829" i="2"/>
  <c r="S829" i="2"/>
  <c r="R829" i="2"/>
  <c r="Q829" i="2"/>
  <c r="P829" i="2"/>
  <c r="O829" i="2"/>
  <c r="N829" i="2"/>
  <c r="M829" i="2"/>
  <c r="L829" i="2"/>
  <c r="K829" i="2"/>
  <c r="J829" i="2"/>
  <c r="K7509" i="2" s="1"/>
  <c r="I829" i="2"/>
  <c r="L7509" i="2" s="1"/>
  <c r="G829" i="2"/>
  <c r="T828" i="2"/>
  <c r="S828" i="2"/>
  <c r="R828" i="2"/>
  <c r="Q828" i="2"/>
  <c r="P828" i="2"/>
  <c r="O828" i="2"/>
  <c r="N828" i="2"/>
  <c r="M828" i="2"/>
  <c r="L828" i="2"/>
  <c r="K828" i="2"/>
  <c r="J828" i="2"/>
  <c r="K6657" i="2" s="1"/>
  <c r="I828" i="2"/>
  <c r="L6657" i="2" s="1"/>
  <c r="G828" i="2"/>
  <c r="T827" i="2"/>
  <c r="S827" i="2"/>
  <c r="R827" i="2"/>
  <c r="Q827" i="2"/>
  <c r="P827" i="2"/>
  <c r="O827" i="2"/>
  <c r="N827" i="2"/>
  <c r="M827" i="2"/>
  <c r="L827" i="2"/>
  <c r="K827" i="2"/>
  <c r="J827" i="2"/>
  <c r="K8740" i="2" s="1"/>
  <c r="I827" i="2"/>
  <c r="L8740" i="2" s="1"/>
  <c r="G827" i="2"/>
  <c r="T826" i="2"/>
  <c r="S826" i="2"/>
  <c r="R826" i="2"/>
  <c r="Q826" i="2"/>
  <c r="P826" i="2"/>
  <c r="O826" i="2"/>
  <c r="N826" i="2"/>
  <c r="M826" i="2"/>
  <c r="L826" i="2"/>
  <c r="K826" i="2"/>
  <c r="J826" i="2"/>
  <c r="K7845" i="2" s="1"/>
  <c r="I826" i="2"/>
  <c r="L7845" i="2" s="1"/>
  <c r="G826" i="2"/>
  <c r="T825" i="2"/>
  <c r="S825" i="2"/>
  <c r="R825" i="2"/>
  <c r="Q825" i="2"/>
  <c r="P825" i="2"/>
  <c r="O825" i="2"/>
  <c r="N825" i="2"/>
  <c r="M825" i="2"/>
  <c r="L825" i="2"/>
  <c r="K825" i="2"/>
  <c r="J825" i="2"/>
  <c r="K7634" i="2" s="1"/>
  <c r="I825" i="2"/>
  <c r="L7634" i="2" s="1"/>
  <c r="G825" i="2"/>
  <c r="T824" i="2"/>
  <c r="S824" i="2"/>
  <c r="R824" i="2"/>
  <c r="Q824" i="2"/>
  <c r="P824" i="2"/>
  <c r="O824" i="2"/>
  <c r="N824" i="2"/>
  <c r="M824" i="2"/>
  <c r="L824" i="2"/>
  <c r="K824" i="2"/>
  <c r="J824" i="2"/>
  <c r="K7468" i="2" s="1"/>
  <c r="I824" i="2"/>
  <c r="L7468" i="2" s="1"/>
  <c r="G824" i="2"/>
  <c r="T823" i="2"/>
  <c r="S823" i="2"/>
  <c r="R823" i="2"/>
  <c r="Q823" i="2"/>
  <c r="P823" i="2"/>
  <c r="O823" i="2"/>
  <c r="N823" i="2"/>
  <c r="M823" i="2"/>
  <c r="L823" i="2"/>
  <c r="K823" i="2"/>
  <c r="J823" i="2"/>
  <c r="K7274" i="2" s="1"/>
  <c r="I823" i="2"/>
  <c r="L7274" i="2" s="1"/>
  <c r="G823" i="2"/>
  <c r="T822" i="2"/>
  <c r="S822" i="2"/>
  <c r="R822" i="2"/>
  <c r="Q822" i="2"/>
  <c r="P822" i="2"/>
  <c r="O822" i="2"/>
  <c r="N822" i="2"/>
  <c r="L822" i="2"/>
  <c r="K822" i="2"/>
  <c r="J822" i="2"/>
  <c r="K6778" i="2" s="1"/>
  <c r="I822" i="2"/>
  <c r="L6778" i="2" s="1"/>
  <c r="M3726" i="2" s="1"/>
  <c r="G822" i="2"/>
  <c r="T821" i="2"/>
  <c r="S821" i="2"/>
  <c r="R821" i="2"/>
  <c r="Q821" i="2"/>
  <c r="P821" i="2"/>
  <c r="O821" i="2"/>
  <c r="N821" i="2"/>
  <c r="M821" i="2"/>
  <c r="L821" i="2"/>
  <c r="K821" i="2"/>
  <c r="J821" i="2"/>
  <c r="K9497" i="2" s="1"/>
  <c r="I821" i="2"/>
  <c r="L9497" i="2" s="1"/>
  <c r="G821" i="2"/>
  <c r="T820" i="2"/>
  <c r="S820" i="2"/>
  <c r="R820" i="2"/>
  <c r="Q820" i="2"/>
  <c r="P820" i="2"/>
  <c r="O820" i="2"/>
  <c r="N820" i="2"/>
  <c r="M820" i="2"/>
  <c r="L820" i="2"/>
  <c r="K820" i="2"/>
  <c r="J820" i="2"/>
  <c r="K7591" i="2" s="1"/>
  <c r="I820" i="2"/>
  <c r="L7591" i="2" s="1"/>
  <c r="G820" i="2"/>
  <c r="T819" i="2"/>
  <c r="S819" i="2"/>
  <c r="R819" i="2"/>
  <c r="Q819" i="2"/>
  <c r="P819" i="2"/>
  <c r="O819" i="2"/>
  <c r="N819" i="2"/>
  <c r="M819" i="2"/>
  <c r="L819" i="2"/>
  <c r="K819" i="2"/>
  <c r="J819" i="2"/>
  <c r="K6157" i="2" s="1"/>
  <c r="I819" i="2"/>
  <c r="L6157" i="2" s="1"/>
  <c r="G819" i="2"/>
  <c r="T818" i="2"/>
  <c r="S818" i="2"/>
  <c r="R818" i="2"/>
  <c r="Q818" i="2"/>
  <c r="P818" i="2"/>
  <c r="O818" i="2"/>
  <c r="N818" i="2"/>
  <c r="M818" i="2"/>
  <c r="L818" i="2"/>
  <c r="K818" i="2"/>
  <c r="J818" i="2"/>
  <c r="K6904" i="2" s="1"/>
  <c r="I818" i="2"/>
  <c r="L6904" i="2" s="1"/>
  <c r="G818" i="2"/>
  <c r="T817" i="2"/>
  <c r="S817" i="2"/>
  <c r="R817" i="2"/>
  <c r="Q817" i="2"/>
  <c r="P817" i="2"/>
  <c r="O817" i="2"/>
  <c r="N817" i="2"/>
  <c r="M817" i="2"/>
  <c r="L817" i="2"/>
  <c r="K817" i="2"/>
  <c r="J817" i="2"/>
  <c r="K7539" i="2" s="1"/>
  <c r="I817" i="2"/>
  <c r="L7539" i="2" s="1"/>
  <c r="G817" i="2"/>
  <c r="T816" i="2"/>
  <c r="S816" i="2"/>
  <c r="R816" i="2"/>
  <c r="Q816" i="2"/>
  <c r="P816" i="2"/>
  <c r="O816" i="2"/>
  <c r="N816" i="2"/>
  <c r="M816" i="2"/>
  <c r="L816" i="2"/>
  <c r="K816" i="2"/>
  <c r="J816" i="2"/>
  <c r="K8803" i="2" s="1"/>
  <c r="I816" i="2"/>
  <c r="L8803" i="2" s="1"/>
  <c r="G816" i="2"/>
  <c r="T815" i="2"/>
  <c r="S815" i="2"/>
  <c r="R815" i="2"/>
  <c r="Q815" i="2"/>
  <c r="P815" i="2"/>
  <c r="O815" i="2"/>
  <c r="N815" i="2"/>
  <c r="M815" i="2"/>
  <c r="L815" i="2"/>
  <c r="K815" i="2"/>
  <c r="J815" i="2"/>
  <c r="K9663" i="2" s="1"/>
  <c r="I815" i="2"/>
  <c r="L9663" i="2" s="1"/>
  <c r="G815" i="2"/>
  <c r="T814" i="2"/>
  <c r="S814" i="2"/>
  <c r="R814" i="2"/>
  <c r="Q814" i="2"/>
  <c r="P814" i="2"/>
  <c r="O814" i="2"/>
  <c r="N814" i="2"/>
  <c r="L814" i="2"/>
  <c r="K814" i="2"/>
  <c r="J814" i="2"/>
  <c r="K6429" i="2" s="1"/>
  <c r="I814" i="2"/>
  <c r="L6429" i="2" s="1"/>
  <c r="G814" i="2"/>
  <c r="T813" i="2"/>
  <c r="S813" i="2"/>
  <c r="R813" i="2"/>
  <c r="Q813" i="2"/>
  <c r="P813" i="2"/>
  <c r="O813" i="2"/>
  <c r="N813" i="2"/>
  <c r="M813" i="2"/>
  <c r="L813" i="2"/>
  <c r="K813" i="2"/>
  <c r="J813" i="2"/>
  <c r="K8945" i="2" s="1"/>
  <c r="I813" i="2"/>
  <c r="L8945" i="2" s="1"/>
  <c r="G813" i="2"/>
  <c r="T812" i="2"/>
  <c r="S812" i="2"/>
  <c r="R812" i="2"/>
  <c r="Q812" i="2"/>
  <c r="P812" i="2"/>
  <c r="O812" i="2"/>
  <c r="N812" i="2"/>
  <c r="M812" i="2"/>
  <c r="L812" i="2"/>
  <c r="K812" i="2"/>
  <c r="J812" i="2"/>
  <c r="K7633" i="2" s="1"/>
  <c r="I812" i="2"/>
  <c r="L7633" i="2" s="1"/>
  <c r="G812" i="2"/>
  <c r="T811" i="2"/>
  <c r="S811" i="2"/>
  <c r="R811" i="2"/>
  <c r="Q811" i="2"/>
  <c r="P811" i="2"/>
  <c r="O811" i="2"/>
  <c r="N811" i="2"/>
  <c r="M811" i="2"/>
  <c r="L811" i="2"/>
  <c r="K811" i="2"/>
  <c r="J811" i="2"/>
  <c r="K7902" i="2" s="1"/>
  <c r="I811" i="2"/>
  <c r="L7902" i="2" s="1"/>
  <c r="G811" i="2"/>
  <c r="T810" i="2"/>
  <c r="S810" i="2"/>
  <c r="R810" i="2"/>
  <c r="Q810" i="2"/>
  <c r="P810" i="2"/>
  <c r="O810" i="2"/>
  <c r="N810" i="2"/>
  <c r="M810" i="2"/>
  <c r="L810" i="2"/>
  <c r="M7974" i="2" s="1"/>
  <c r="K810" i="2"/>
  <c r="J810" i="2"/>
  <c r="K7974" i="2" s="1"/>
  <c r="I810" i="2"/>
  <c r="L7974" i="2" s="1"/>
  <c r="G810" i="2"/>
  <c r="T809" i="2"/>
  <c r="S809" i="2"/>
  <c r="R809" i="2"/>
  <c r="Q809" i="2"/>
  <c r="P809" i="2"/>
  <c r="O809" i="2"/>
  <c r="N809" i="2"/>
  <c r="M809" i="2"/>
  <c r="L809" i="2"/>
  <c r="K809" i="2"/>
  <c r="J809" i="2"/>
  <c r="K7508" i="2" s="1"/>
  <c r="I809" i="2"/>
  <c r="L7508" i="2" s="1"/>
  <c r="M2207" i="2" s="1"/>
  <c r="G809" i="2"/>
  <c r="T808" i="2"/>
  <c r="S808" i="2"/>
  <c r="R808" i="2"/>
  <c r="Q808" i="2"/>
  <c r="P808" i="2"/>
  <c r="O808" i="2"/>
  <c r="N808" i="2"/>
  <c r="M808" i="2"/>
  <c r="L808" i="2"/>
  <c r="K808" i="2"/>
  <c r="J808" i="2"/>
  <c r="K8846" i="2" s="1"/>
  <c r="I808" i="2"/>
  <c r="L8846" i="2" s="1"/>
  <c r="G808" i="2"/>
  <c r="T807" i="2"/>
  <c r="S807" i="2"/>
  <c r="R807" i="2"/>
  <c r="Q807" i="2"/>
  <c r="P807" i="2"/>
  <c r="O807" i="2"/>
  <c r="N807" i="2"/>
  <c r="M807" i="2"/>
  <c r="L807" i="2"/>
  <c r="K807" i="2"/>
  <c r="J807" i="2"/>
  <c r="K8845" i="2" s="1"/>
  <c r="I807" i="2"/>
  <c r="L8845" i="2" s="1"/>
  <c r="M2226" i="2" s="1"/>
  <c r="G807" i="2"/>
  <c r="T806" i="2"/>
  <c r="S806" i="2"/>
  <c r="R806" i="2"/>
  <c r="Q806" i="2"/>
  <c r="P806" i="2"/>
  <c r="O806" i="2"/>
  <c r="N806" i="2"/>
  <c r="M806" i="2"/>
  <c r="L806" i="2"/>
  <c r="K806" i="2"/>
  <c r="J806" i="2"/>
  <c r="K9609" i="2" s="1"/>
  <c r="I806" i="2"/>
  <c r="L9609" i="2" s="1"/>
  <c r="G806" i="2"/>
  <c r="T805" i="2"/>
  <c r="S805" i="2"/>
  <c r="R805" i="2"/>
  <c r="Q805" i="2"/>
  <c r="P805" i="2"/>
  <c r="O805" i="2"/>
  <c r="N805" i="2"/>
  <c r="M805" i="2"/>
  <c r="L805" i="2"/>
  <c r="K805" i="2"/>
  <c r="J805" i="2"/>
  <c r="K9101" i="2" s="1"/>
  <c r="I805" i="2"/>
  <c r="L9101" i="2" s="1"/>
  <c r="G805" i="2"/>
  <c r="T804" i="2"/>
  <c r="S804" i="2"/>
  <c r="R804" i="2"/>
  <c r="Q804" i="2"/>
  <c r="P804" i="2"/>
  <c r="O804" i="2"/>
  <c r="N804" i="2"/>
  <c r="M804" i="2"/>
  <c r="L804" i="2"/>
  <c r="K804" i="2"/>
  <c r="J804" i="2"/>
  <c r="K7808" i="2" s="1"/>
  <c r="I804" i="2"/>
  <c r="L7808" i="2" s="1"/>
  <c r="G804" i="2"/>
  <c r="T803" i="2"/>
  <c r="S803" i="2"/>
  <c r="R803" i="2"/>
  <c r="Q803" i="2"/>
  <c r="P803" i="2"/>
  <c r="O803" i="2"/>
  <c r="N803" i="2"/>
  <c r="M803" i="2"/>
  <c r="L803" i="2"/>
  <c r="K803" i="2"/>
  <c r="J803" i="2"/>
  <c r="K9242" i="2" s="1"/>
  <c r="I803" i="2"/>
  <c r="L9242" i="2" s="1"/>
  <c r="G803" i="2"/>
  <c r="T802" i="2"/>
  <c r="S802" i="2"/>
  <c r="R802" i="2"/>
  <c r="Q802" i="2"/>
  <c r="P802" i="2"/>
  <c r="O802" i="2"/>
  <c r="N802" i="2"/>
  <c r="M802" i="2"/>
  <c r="L802" i="2"/>
  <c r="M7705" i="2" s="1"/>
  <c r="K802" i="2"/>
  <c r="J802" i="2"/>
  <c r="K7705" i="2" s="1"/>
  <c r="I802" i="2"/>
  <c r="L7705" i="2" s="1"/>
  <c r="G802" i="2"/>
  <c r="T801" i="2"/>
  <c r="S801" i="2"/>
  <c r="R801" i="2"/>
  <c r="Q801" i="2"/>
  <c r="P801" i="2"/>
  <c r="O801" i="2"/>
  <c r="N801" i="2"/>
  <c r="M801" i="2"/>
  <c r="L801" i="2"/>
  <c r="K801" i="2"/>
  <c r="J801" i="2"/>
  <c r="K7025" i="2" s="1"/>
  <c r="I801" i="2"/>
  <c r="L7025" i="2" s="1"/>
  <c r="M874" i="2" s="1"/>
  <c r="G801" i="2"/>
  <c r="T800" i="2"/>
  <c r="S800" i="2"/>
  <c r="R800" i="2"/>
  <c r="Q800" i="2"/>
  <c r="P800" i="2"/>
  <c r="O800" i="2"/>
  <c r="N800" i="2"/>
  <c r="M800" i="2"/>
  <c r="L800" i="2"/>
  <c r="K800" i="2"/>
  <c r="J800" i="2"/>
  <c r="K8970" i="2" s="1"/>
  <c r="I800" i="2"/>
  <c r="L8970" i="2" s="1"/>
  <c r="G800" i="2"/>
  <c r="T799" i="2"/>
  <c r="S799" i="2"/>
  <c r="R799" i="2"/>
  <c r="Q799" i="2"/>
  <c r="P799" i="2"/>
  <c r="O799" i="2"/>
  <c r="N799" i="2"/>
  <c r="M799" i="2"/>
  <c r="L799" i="2"/>
  <c r="K799" i="2"/>
  <c r="J799" i="2"/>
  <c r="K8550" i="2" s="1"/>
  <c r="I799" i="2"/>
  <c r="L8550" i="2" s="1"/>
  <c r="G799" i="2"/>
  <c r="T798" i="2"/>
  <c r="S798" i="2"/>
  <c r="R798" i="2"/>
  <c r="Q798" i="2"/>
  <c r="P798" i="2"/>
  <c r="O798" i="2"/>
  <c r="N798" i="2"/>
  <c r="M798" i="2"/>
  <c r="L798" i="2"/>
  <c r="K798" i="2"/>
  <c r="J798" i="2"/>
  <c r="K9543" i="2" s="1"/>
  <c r="I798" i="2"/>
  <c r="L9543" i="2" s="1"/>
  <c r="G798" i="2"/>
  <c r="T797" i="2"/>
  <c r="S797" i="2"/>
  <c r="R797" i="2"/>
  <c r="Q797" i="2"/>
  <c r="P797" i="2"/>
  <c r="O797" i="2"/>
  <c r="N797" i="2"/>
  <c r="L797" i="2"/>
  <c r="K797" i="2"/>
  <c r="J797" i="2"/>
  <c r="K8670" i="2" s="1"/>
  <c r="I797" i="2"/>
  <c r="L8670" i="2" s="1"/>
  <c r="G797" i="2"/>
  <c r="T796" i="2"/>
  <c r="S796" i="2"/>
  <c r="R796" i="2"/>
  <c r="Q796" i="2"/>
  <c r="P796" i="2"/>
  <c r="O796" i="2"/>
  <c r="N796" i="2"/>
  <c r="M796" i="2"/>
  <c r="L796" i="2"/>
  <c r="K796" i="2"/>
  <c r="J796" i="2"/>
  <c r="K6271" i="2" s="1"/>
  <c r="I796" i="2"/>
  <c r="L6271" i="2" s="1"/>
  <c r="G796" i="2"/>
  <c r="T795" i="2"/>
  <c r="S795" i="2"/>
  <c r="R795" i="2"/>
  <c r="Q795" i="2"/>
  <c r="P795" i="2"/>
  <c r="O795" i="2"/>
  <c r="N795" i="2"/>
  <c r="M795" i="2"/>
  <c r="L795" i="2"/>
  <c r="K795" i="2"/>
  <c r="J795" i="2"/>
  <c r="K6389" i="2" s="1"/>
  <c r="I795" i="2"/>
  <c r="L6389" i="2" s="1"/>
  <c r="G795" i="2"/>
  <c r="T794" i="2"/>
  <c r="S794" i="2"/>
  <c r="R794" i="2"/>
  <c r="Q794" i="2"/>
  <c r="P794" i="2"/>
  <c r="O794" i="2"/>
  <c r="N794" i="2"/>
  <c r="L794" i="2"/>
  <c r="K794" i="2"/>
  <c r="J794" i="2"/>
  <c r="K7219" i="2" s="1"/>
  <c r="I794" i="2"/>
  <c r="L7219" i="2" s="1"/>
  <c r="G794" i="2"/>
  <c r="T793" i="2"/>
  <c r="S793" i="2"/>
  <c r="R793" i="2"/>
  <c r="Q793" i="2"/>
  <c r="P793" i="2"/>
  <c r="O793" i="2"/>
  <c r="N793" i="2"/>
  <c r="M793" i="2"/>
  <c r="L793" i="2"/>
  <c r="K793" i="2"/>
  <c r="J793" i="2"/>
  <c r="K9496" i="2" s="1"/>
  <c r="I793" i="2"/>
  <c r="L9496" i="2" s="1"/>
  <c r="G793" i="2"/>
  <c r="T792" i="2"/>
  <c r="S792" i="2"/>
  <c r="R792" i="2"/>
  <c r="Q792" i="2"/>
  <c r="P792" i="2"/>
  <c r="O792" i="2"/>
  <c r="N792" i="2"/>
  <c r="M792" i="2"/>
  <c r="L792" i="2"/>
  <c r="K792" i="2"/>
  <c r="J792" i="2"/>
  <c r="K6796" i="2" s="1"/>
  <c r="I792" i="2"/>
  <c r="L6796" i="2" s="1"/>
  <c r="G792" i="2"/>
  <c r="T791" i="2"/>
  <c r="S791" i="2"/>
  <c r="R791" i="2"/>
  <c r="Q791" i="2"/>
  <c r="P791" i="2"/>
  <c r="O791" i="2"/>
  <c r="N791" i="2"/>
  <c r="M791" i="2"/>
  <c r="L791" i="2"/>
  <c r="K791" i="2"/>
  <c r="J791" i="2"/>
  <c r="K7917" i="2" s="1"/>
  <c r="I791" i="2"/>
  <c r="L7917" i="2" s="1"/>
  <c r="M3211" i="2" s="1"/>
  <c r="G791" i="2"/>
  <c r="T790" i="2"/>
  <c r="S790" i="2"/>
  <c r="R790" i="2"/>
  <c r="Q790" i="2"/>
  <c r="P790" i="2"/>
  <c r="O790" i="2"/>
  <c r="N790" i="2"/>
  <c r="M790" i="2"/>
  <c r="L790" i="2"/>
  <c r="K790" i="2"/>
  <c r="J790" i="2"/>
  <c r="K8642" i="2" s="1"/>
  <c r="I790" i="2"/>
  <c r="L8642" i="2" s="1"/>
  <c r="G790" i="2"/>
  <c r="T789" i="2"/>
  <c r="S789" i="2"/>
  <c r="R789" i="2"/>
  <c r="Q789" i="2"/>
  <c r="P789" i="2"/>
  <c r="O789" i="2"/>
  <c r="N789" i="2"/>
  <c r="M789" i="2"/>
  <c r="L789" i="2"/>
  <c r="K789" i="2"/>
  <c r="J789" i="2"/>
  <c r="K8802" i="2" s="1"/>
  <c r="I789" i="2"/>
  <c r="L8802" i="2" s="1"/>
  <c r="G789" i="2"/>
  <c r="T788" i="2"/>
  <c r="S788" i="2"/>
  <c r="R788" i="2"/>
  <c r="Q788" i="2"/>
  <c r="P788" i="2"/>
  <c r="O788" i="2"/>
  <c r="N788" i="2"/>
  <c r="M788" i="2"/>
  <c r="L788" i="2"/>
  <c r="K788" i="2"/>
  <c r="J788" i="2"/>
  <c r="K7736" i="2" s="1"/>
  <c r="I788" i="2"/>
  <c r="L7736" i="2" s="1"/>
  <c r="G788" i="2"/>
  <c r="T787" i="2"/>
  <c r="S787" i="2"/>
  <c r="R787" i="2"/>
  <c r="Q787" i="2"/>
  <c r="P787" i="2"/>
  <c r="O787" i="2"/>
  <c r="N787" i="2"/>
  <c r="M787" i="2"/>
  <c r="L787" i="2"/>
  <c r="K787" i="2"/>
  <c r="J787" i="2"/>
  <c r="K8525" i="2" s="1"/>
  <c r="I787" i="2"/>
  <c r="L8525" i="2" s="1"/>
  <c r="G787" i="2"/>
  <c r="T786" i="2"/>
  <c r="S786" i="2"/>
  <c r="R786" i="2"/>
  <c r="Q786" i="2"/>
  <c r="P786" i="2"/>
  <c r="O786" i="2"/>
  <c r="N786" i="2"/>
  <c r="M786" i="2"/>
  <c r="L786" i="2"/>
  <c r="K786" i="2"/>
  <c r="J786" i="2"/>
  <c r="K8641" i="2" s="1"/>
  <c r="I786" i="2"/>
  <c r="L8641" i="2" s="1"/>
  <c r="G786" i="2"/>
  <c r="T785" i="2"/>
  <c r="S785" i="2"/>
  <c r="R785" i="2"/>
  <c r="Q785" i="2"/>
  <c r="P785" i="2"/>
  <c r="O785" i="2"/>
  <c r="N785" i="2"/>
  <c r="L785" i="2"/>
  <c r="M7303" i="2" s="1"/>
  <c r="K785" i="2"/>
  <c r="J785" i="2"/>
  <c r="K7303" i="2" s="1"/>
  <c r="I785" i="2"/>
  <c r="L7303" i="2" s="1"/>
  <c r="G785" i="2"/>
  <c r="T784" i="2"/>
  <c r="S784" i="2"/>
  <c r="R784" i="2"/>
  <c r="Q784" i="2"/>
  <c r="P784" i="2"/>
  <c r="O784" i="2"/>
  <c r="N784" i="2"/>
  <c r="L784" i="2"/>
  <c r="K784" i="2"/>
  <c r="J784" i="2"/>
  <c r="K6566" i="2" s="1"/>
  <c r="I784" i="2"/>
  <c r="L6566" i="2" s="1"/>
  <c r="G784" i="2"/>
  <c r="T783" i="2"/>
  <c r="S783" i="2"/>
  <c r="R783" i="2"/>
  <c r="Q783" i="2"/>
  <c r="P783" i="2"/>
  <c r="O783" i="2"/>
  <c r="N783" i="2"/>
  <c r="M783" i="2"/>
  <c r="L783" i="2"/>
  <c r="K783" i="2"/>
  <c r="J783" i="2"/>
  <c r="K7316" i="2" s="1"/>
  <c r="I783" i="2"/>
  <c r="L7316" i="2" s="1"/>
  <c r="G783" i="2"/>
  <c r="T782" i="2"/>
  <c r="S782" i="2"/>
  <c r="R782" i="2"/>
  <c r="Q782" i="2"/>
  <c r="P782" i="2"/>
  <c r="O782" i="2"/>
  <c r="N782" i="2"/>
  <c r="M782" i="2"/>
  <c r="L782" i="2"/>
  <c r="K782" i="2"/>
  <c r="J782" i="2"/>
  <c r="K6270" i="2" s="1"/>
  <c r="I782" i="2"/>
  <c r="L6270" i="2" s="1"/>
  <c r="G782" i="2"/>
  <c r="T781" i="2"/>
  <c r="S781" i="2"/>
  <c r="R781" i="2"/>
  <c r="Q781" i="2"/>
  <c r="P781" i="2"/>
  <c r="O781" i="2"/>
  <c r="N781" i="2"/>
  <c r="M781" i="2"/>
  <c r="L781" i="2"/>
  <c r="K781" i="2"/>
  <c r="J781" i="2"/>
  <c r="K7998" i="2" s="1"/>
  <c r="I781" i="2"/>
  <c r="L7998" i="2" s="1"/>
  <c r="G781" i="2"/>
  <c r="T780" i="2"/>
  <c r="S780" i="2"/>
  <c r="R780" i="2"/>
  <c r="Q780" i="2"/>
  <c r="P780" i="2"/>
  <c r="O780" i="2"/>
  <c r="N780" i="2"/>
  <c r="L780" i="2"/>
  <c r="K780" i="2"/>
  <c r="J780" i="2"/>
  <c r="K6887" i="2" s="1"/>
  <c r="I780" i="2"/>
  <c r="L6887" i="2" s="1"/>
  <c r="G780" i="2"/>
  <c r="T779" i="2"/>
  <c r="S779" i="2"/>
  <c r="R779" i="2"/>
  <c r="Q779" i="2"/>
  <c r="P779" i="2"/>
  <c r="O779" i="2"/>
  <c r="N779" i="2"/>
  <c r="M779" i="2"/>
  <c r="L779" i="2"/>
  <c r="K779" i="2"/>
  <c r="J779" i="2"/>
  <c r="K8708" i="2" s="1"/>
  <c r="I779" i="2"/>
  <c r="L8708" i="2" s="1"/>
  <c r="G779" i="2"/>
  <c r="T778" i="2"/>
  <c r="S778" i="2"/>
  <c r="R778" i="2"/>
  <c r="Q778" i="2"/>
  <c r="P778" i="2"/>
  <c r="O778" i="2"/>
  <c r="N778" i="2"/>
  <c r="M778" i="2"/>
  <c r="L778" i="2"/>
  <c r="K778" i="2"/>
  <c r="J778" i="2"/>
  <c r="K8957" i="2" s="1"/>
  <c r="I778" i="2"/>
  <c r="L8957" i="2" s="1"/>
  <c r="G778" i="2"/>
  <c r="T777" i="2"/>
  <c r="S777" i="2"/>
  <c r="R777" i="2"/>
  <c r="Q777" i="2"/>
  <c r="P777" i="2"/>
  <c r="O777" i="2"/>
  <c r="N777" i="2"/>
  <c r="L777" i="2"/>
  <c r="K777" i="2"/>
  <c r="J777" i="2"/>
  <c r="K9038" i="2" s="1"/>
  <c r="I777" i="2"/>
  <c r="L9038" i="2" s="1"/>
  <c r="G777" i="2"/>
  <c r="T776" i="2"/>
  <c r="S776" i="2"/>
  <c r="R776" i="2"/>
  <c r="Q776" i="2"/>
  <c r="P776" i="2"/>
  <c r="O776" i="2"/>
  <c r="N776" i="2"/>
  <c r="M776" i="2"/>
  <c r="L776" i="2"/>
  <c r="K776" i="2"/>
  <c r="J776" i="2"/>
  <c r="K9608" i="2" s="1"/>
  <c r="I776" i="2"/>
  <c r="L9608" i="2" s="1"/>
  <c r="G776" i="2"/>
  <c r="T775" i="2"/>
  <c r="S775" i="2"/>
  <c r="R775" i="2"/>
  <c r="Q775" i="2"/>
  <c r="P775" i="2"/>
  <c r="O775" i="2"/>
  <c r="N775" i="2"/>
  <c r="L775" i="2"/>
  <c r="K775" i="2"/>
  <c r="J775" i="2"/>
  <c r="K6508" i="2" s="1"/>
  <c r="I775" i="2"/>
  <c r="L6508" i="2" s="1"/>
  <c r="G775" i="2"/>
  <c r="T774" i="2"/>
  <c r="S774" i="2"/>
  <c r="R774" i="2"/>
  <c r="Q774" i="2"/>
  <c r="P774" i="2"/>
  <c r="O774" i="2"/>
  <c r="N774" i="2"/>
  <c r="M774" i="2"/>
  <c r="L774" i="2"/>
  <c r="K774" i="2"/>
  <c r="J774" i="2"/>
  <c r="K6087" i="2" s="1"/>
  <c r="I774" i="2"/>
  <c r="L6087" i="2" s="1"/>
  <c r="G774" i="2"/>
  <c r="T773" i="2"/>
  <c r="S773" i="2"/>
  <c r="R773" i="2"/>
  <c r="Q773" i="2"/>
  <c r="P773" i="2"/>
  <c r="O773" i="2"/>
  <c r="N773" i="2"/>
  <c r="M773" i="2"/>
  <c r="L773" i="2"/>
  <c r="K773" i="2"/>
  <c r="J773" i="2"/>
  <c r="K9437" i="2" s="1"/>
  <c r="I773" i="2"/>
  <c r="L9437" i="2" s="1"/>
  <c r="G773" i="2"/>
  <c r="T772" i="2"/>
  <c r="S772" i="2"/>
  <c r="R772" i="2"/>
  <c r="Q772" i="2"/>
  <c r="P772" i="2"/>
  <c r="O772" i="2"/>
  <c r="N772" i="2"/>
  <c r="M772" i="2"/>
  <c r="L772" i="2"/>
  <c r="K772" i="2"/>
  <c r="J772" i="2"/>
  <c r="K9222" i="2" s="1"/>
  <c r="I772" i="2"/>
  <c r="L9222" i="2" s="1"/>
  <c r="G772" i="2"/>
  <c r="T771" i="2"/>
  <c r="S771" i="2"/>
  <c r="R771" i="2"/>
  <c r="Q771" i="2"/>
  <c r="P771" i="2"/>
  <c r="O771" i="2"/>
  <c r="N771" i="2"/>
  <c r="M771" i="2"/>
  <c r="L771" i="2"/>
  <c r="K771" i="2"/>
  <c r="J771" i="2"/>
  <c r="K9358" i="2" s="1"/>
  <c r="I771" i="2"/>
  <c r="L9358" i="2" s="1"/>
  <c r="G771" i="2"/>
  <c r="T770" i="2"/>
  <c r="S770" i="2"/>
  <c r="R770" i="2"/>
  <c r="Q770" i="2"/>
  <c r="P770" i="2"/>
  <c r="O770" i="2"/>
  <c r="N770" i="2"/>
  <c r="L770" i="2"/>
  <c r="M8162" i="2" s="1"/>
  <c r="K770" i="2"/>
  <c r="J770" i="2"/>
  <c r="K8162" i="2" s="1"/>
  <c r="I770" i="2"/>
  <c r="L8162" i="2" s="1"/>
  <c r="G770" i="2"/>
  <c r="T769" i="2"/>
  <c r="S769" i="2"/>
  <c r="R769" i="2"/>
  <c r="Q769" i="2"/>
  <c r="P769" i="2"/>
  <c r="O769" i="2"/>
  <c r="N769" i="2"/>
  <c r="M769" i="2"/>
  <c r="L769" i="2"/>
  <c r="K769" i="2"/>
  <c r="J769" i="2"/>
  <c r="K6520" i="2" s="1"/>
  <c r="I769" i="2"/>
  <c r="L6520" i="2" s="1"/>
  <c r="M3516" i="2" s="1"/>
  <c r="G769" i="2"/>
  <c r="T768" i="2"/>
  <c r="S768" i="2"/>
  <c r="R768" i="2"/>
  <c r="Q768" i="2"/>
  <c r="P768" i="2"/>
  <c r="O768" i="2"/>
  <c r="N768" i="2"/>
  <c r="M768" i="2"/>
  <c r="L768" i="2"/>
  <c r="K768" i="2"/>
  <c r="J768" i="2"/>
  <c r="K8301" i="2" s="1"/>
  <c r="I768" i="2"/>
  <c r="L8301" i="2" s="1"/>
  <c r="G768" i="2"/>
  <c r="T767" i="2"/>
  <c r="S767" i="2"/>
  <c r="R767" i="2"/>
  <c r="Q767" i="2"/>
  <c r="P767" i="2"/>
  <c r="O767" i="2"/>
  <c r="N767" i="2"/>
  <c r="M767" i="2"/>
  <c r="L767" i="2"/>
  <c r="K767" i="2"/>
  <c r="J767" i="2"/>
  <c r="K9560" i="2" s="1"/>
  <c r="I767" i="2"/>
  <c r="L9560" i="2" s="1"/>
  <c r="G767" i="2"/>
  <c r="T766" i="2"/>
  <c r="S766" i="2"/>
  <c r="R766" i="2"/>
  <c r="Q766" i="2"/>
  <c r="P766" i="2"/>
  <c r="O766" i="2"/>
  <c r="N766" i="2"/>
  <c r="M766" i="2"/>
  <c r="L766" i="2"/>
  <c r="K766" i="2"/>
  <c r="J766" i="2"/>
  <c r="K9542" i="2" s="1"/>
  <c r="M200" i="2" s="1"/>
  <c r="I766" i="2"/>
  <c r="L9542" i="2" s="1"/>
  <c r="G766" i="2"/>
  <c r="T765" i="2"/>
  <c r="S765" i="2"/>
  <c r="R765" i="2"/>
  <c r="Q765" i="2"/>
  <c r="P765" i="2"/>
  <c r="O765" i="2"/>
  <c r="N765" i="2"/>
  <c r="L765" i="2"/>
  <c r="K765" i="2"/>
  <c r="J765" i="2"/>
  <c r="K6860" i="2" s="1"/>
  <c r="I765" i="2"/>
  <c r="L6860" i="2" s="1"/>
  <c r="G765" i="2"/>
  <c r="T764" i="2"/>
  <c r="S764" i="2"/>
  <c r="R764" i="2"/>
  <c r="Q764" i="2"/>
  <c r="P764" i="2"/>
  <c r="O764" i="2"/>
  <c r="N764" i="2"/>
  <c r="M764" i="2"/>
  <c r="L764" i="2"/>
  <c r="K764" i="2"/>
  <c r="J764" i="2"/>
  <c r="K8818" i="2" s="1"/>
  <c r="I764" i="2"/>
  <c r="L8818" i="2" s="1"/>
  <c r="G764" i="2"/>
  <c r="T763" i="2"/>
  <c r="S763" i="2"/>
  <c r="R763" i="2"/>
  <c r="Q763" i="2"/>
  <c r="P763" i="2"/>
  <c r="O763" i="2"/>
  <c r="N763" i="2"/>
  <c r="M763" i="2"/>
  <c r="L763" i="2"/>
  <c r="K763" i="2"/>
  <c r="J763" i="2"/>
  <c r="K9371" i="2" s="1"/>
  <c r="I763" i="2"/>
  <c r="L9371" i="2" s="1"/>
  <c r="G763" i="2"/>
  <c r="T762" i="2"/>
  <c r="S762" i="2"/>
  <c r="R762" i="2"/>
  <c r="Q762" i="2"/>
  <c r="P762" i="2"/>
  <c r="O762" i="2"/>
  <c r="N762" i="2"/>
  <c r="M762" i="2"/>
  <c r="L762" i="2"/>
  <c r="M8221" i="2" s="1"/>
  <c r="K762" i="2"/>
  <c r="J762" i="2"/>
  <c r="K8221" i="2" s="1"/>
  <c r="I762" i="2"/>
  <c r="L8221" i="2" s="1"/>
  <c r="G762" i="2"/>
  <c r="T761" i="2"/>
  <c r="S761" i="2"/>
  <c r="R761" i="2"/>
  <c r="Q761" i="2"/>
  <c r="P761" i="2"/>
  <c r="O761" i="2"/>
  <c r="N761" i="2"/>
  <c r="M761" i="2"/>
  <c r="L761" i="2"/>
  <c r="K761" i="2"/>
  <c r="J761" i="2"/>
  <c r="K9269" i="2" s="1"/>
  <c r="I761" i="2"/>
  <c r="L9269" i="2" s="1"/>
  <c r="M3012" i="2" s="1"/>
  <c r="G761" i="2"/>
  <c r="T760" i="2"/>
  <c r="S760" i="2"/>
  <c r="R760" i="2"/>
  <c r="Q760" i="2"/>
  <c r="P760" i="2"/>
  <c r="O760" i="2"/>
  <c r="N760" i="2"/>
  <c r="M760" i="2"/>
  <c r="L760" i="2"/>
  <c r="K760" i="2"/>
  <c r="J760" i="2"/>
  <c r="K6656" i="2" s="1"/>
  <c r="I760" i="2"/>
  <c r="L6656" i="2" s="1"/>
  <c r="G760" i="2"/>
  <c r="T759" i="2"/>
  <c r="S759" i="2"/>
  <c r="R759" i="2"/>
  <c r="Q759" i="2"/>
  <c r="P759" i="2"/>
  <c r="O759" i="2"/>
  <c r="N759" i="2"/>
  <c r="L759" i="2"/>
  <c r="K759" i="2"/>
  <c r="J759" i="2"/>
  <c r="K6473" i="2" s="1"/>
  <c r="I759" i="2"/>
  <c r="L6473" i="2" s="1"/>
  <c r="G759" i="2"/>
  <c r="T758" i="2"/>
  <c r="S758" i="2"/>
  <c r="R758" i="2"/>
  <c r="Q758" i="2"/>
  <c r="P758" i="2"/>
  <c r="O758" i="2"/>
  <c r="N758" i="2"/>
  <c r="M758" i="2"/>
  <c r="L758" i="2"/>
  <c r="K758" i="2"/>
  <c r="J758" i="2"/>
  <c r="K8659" i="2" s="1"/>
  <c r="I758" i="2"/>
  <c r="L8659" i="2" s="1"/>
  <c r="G758" i="2"/>
  <c r="T757" i="2"/>
  <c r="S757" i="2"/>
  <c r="R757" i="2"/>
  <c r="Q757" i="2"/>
  <c r="P757" i="2"/>
  <c r="O757" i="2"/>
  <c r="N757" i="2"/>
  <c r="M757" i="2"/>
  <c r="L757" i="2"/>
  <c r="K757" i="2"/>
  <c r="J757" i="2"/>
  <c r="K8578" i="2" s="1"/>
  <c r="I757" i="2"/>
  <c r="L8578" i="2" s="1"/>
  <c r="G757" i="2"/>
  <c r="T756" i="2"/>
  <c r="S756" i="2"/>
  <c r="R756" i="2"/>
  <c r="Q756" i="2"/>
  <c r="P756" i="2"/>
  <c r="O756" i="2"/>
  <c r="N756" i="2"/>
  <c r="M756" i="2"/>
  <c r="L756" i="2"/>
  <c r="K756" i="2"/>
  <c r="J756" i="2"/>
  <c r="K9533" i="2" s="1"/>
  <c r="I756" i="2"/>
  <c r="L9533" i="2" s="1"/>
  <c r="G756" i="2"/>
  <c r="T755" i="2"/>
  <c r="S755" i="2"/>
  <c r="R755" i="2"/>
  <c r="Q755" i="2"/>
  <c r="P755" i="2"/>
  <c r="O755" i="2"/>
  <c r="N755" i="2"/>
  <c r="M755" i="2"/>
  <c r="L755" i="2"/>
  <c r="K755" i="2"/>
  <c r="J755" i="2"/>
  <c r="K6770" i="2" s="1"/>
  <c r="I755" i="2"/>
  <c r="L6770" i="2" s="1"/>
  <c r="G755" i="2"/>
  <c r="T754" i="2"/>
  <c r="S754" i="2"/>
  <c r="R754" i="2"/>
  <c r="Q754" i="2"/>
  <c r="P754" i="2"/>
  <c r="O754" i="2"/>
  <c r="N754" i="2"/>
  <c r="M754" i="2"/>
  <c r="L754" i="2"/>
  <c r="K754" i="2"/>
  <c r="J754" i="2"/>
  <c r="K8615" i="2" s="1"/>
  <c r="I754" i="2"/>
  <c r="L8615" i="2" s="1"/>
  <c r="G754" i="2"/>
  <c r="T753" i="2"/>
  <c r="S753" i="2"/>
  <c r="R753" i="2"/>
  <c r="Q753" i="2"/>
  <c r="P753" i="2"/>
  <c r="O753" i="2"/>
  <c r="N753" i="2"/>
  <c r="M753" i="2"/>
  <c r="L753" i="2"/>
  <c r="K753" i="2"/>
  <c r="J753" i="2"/>
  <c r="K7315" i="2" s="1"/>
  <c r="M510" i="2" s="1"/>
  <c r="I753" i="2"/>
  <c r="L7315" i="2" s="1"/>
  <c r="G753" i="2"/>
  <c r="T752" i="2"/>
  <c r="S752" i="2"/>
  <c r="R752" i="2"/>
  <c r="Q752" i="2"/>
  <c r="P752" i="2"/>
  <c r="O752" i="2"/>
  <c r="N752" i="2"/>
  <c r="L752" i="2"/>
  <c r="K752" i="2"/>
  <c r="J752" i="2"/>
  <c r="K9005" i="2" s="1"/>
  <c r="I752" i="2"/>
  <c r="L9005" i="2" s="1"/>
  <c r="G752" i="2"/>
  <c r="T751" i="2"/>
  <c r="S751" i="2"/>
  <c r="R751" i="2"/>
  <c r="Q751" i="2"/>
  <c r="P751" i="2"/>
  <c r="O751" i="2"/>
  <c r="N751" i="2"/>
  <c r="M751" i="2"/>
  <c r="L751" i="2"/>
  <c r="K751" i="2"/>
  <c r="J751" i="2"/>
  <c r="K6642" i="2" s="1"/>
  <c r="I751" i="2"/>
  <c r="L6642" i="2" s="1"/>
  <c r="M2213" i="2" s="1"/>
  <c r="G751" i="2"/>
  <c r="T750" i="2"/>
  <c r="S750" i="2"/>
  <c r="R750" i="2"/>
  <c r="Q750" i="2"/>
  <c r="P750" i="2"/>
  <c r="O750" i="2"/>
  <c r="N750" i="2"/>
  <c r="M750" i="2"/>
  <c r="L750" i="2"/>
  <c r="K750" i="2"/>
  <c r="J750" i="2"/>
  <c r="K6595" i="2" s="1"/>
  <c r="I750" i="2"/>
  <c r="L6595" i="2" s="1"/>
  <c r="G750" i="2"/>
  <c r="T749" i="2"/>
  <c r="S749" i="2"/>
  <c r="R749" i="2"/>
  <c r="Q749" i="2"/>
  <c r="P749" i="2"/>
  <c r="O749" i="2"/>
  <c r="N749" i="2"/>
  <c r="M749" i="2"/>
  <c r="L749" i="2"/>
  <c r="K749" i="2"/>
  <c r="J749" i="2"/>
  <c r="K6859" i="2" s="1"/>
  <c r="I749" i="2"/>
  <c r="L6859" i="2" s="1"/>
  <c r="G749" i="2"/>
  <c r="T748" i="2"/>
  <c r="S748" i="2"/>
  <c r="R748" i="2"/>
  <c r="Q748" i="2"/>
  <c r="P748" i="2"/>
  <c r="O748" i="2"/>
  <c r="N748" i="2"/>
  <c r="M748" i="2"/>
  <c r="L748" i="2"/>
  <c r="K748" i="2"/>
  <c r="J748" i="2"/>
  <c r="K8277" i="2" s="1"/>
  <c r="I748" i="2"/>
  <c r="L8277" i="2" s="1"/>
  <c r="G748" i="2"/>
  <c r="T747" i="2"/>
  <c r="S747" i="2"/>
  <c r="R747" i="2"/>
  <c r="Q747" i="2"/>
  <c r="P747" i="2"/>
  <c r="O747" i="2"/>
  <c r="N747" i="2"/>
  <c r="M747" i="2"/>
  <c r="L747" i="2"/>
  <c r="K747" i="2"/>
  <c r="J747" i="2"/>
  <c r="K6655" i="2" s="1"/>
  <c r="I747" i="2"/>
  <c r="L6655" i="2" s="1"/>
  <c r="G747" i="2"/>
  <c r="T746" i="2"/>
  <c r="S746" i="2"/>
  <c r="R746" i="2"/>
  <c r="Q746" i="2"/>
  <c r="P746" i="2"/>
  <c r="O746" i="2"/>
  <c r="N746" i="2"/>
  <c r="M746" i="2"/>
  <c r="L746" i="2"/>
  <c r="K746" i="2"/>
  <c r="J746" i="2"/>
  <c r="K6030" i="2" s="1"/>
  <c r="I746" i="2"/>
  <c r="L6030" i="2" s="1"/>
  <c r="G746" i="2"/>
  <c r="T745" i="2"/>
  <c r="S745" i="2"/>
  <c r="R745" i="2"/>
  <c r="Q745" i="2"/>
  <c r="P745" i="2"/>
  <c r="O745" i="2"/>
  <c r="N745" i="2"/>
  <c r="M745" i="2"/>
  <c r="L745" i="2"/>
  <c r="K745" i="2"/>
  <c r="J745" i="2"/>
  <c r="K8969" i="2" s="1"/>
  <c r="I745" i="2"/>
  <c r="L8969" i="2" s="1"/>
  <c r="G745" i="2"/>
  <c r="T744" i="2"/>
  <c r="S744" i="2"/>
  <c r="R744" i="2"/>
  <c r="Q744" i="2"/>
  <c r="P744" i="2"/>
  <c r="O744" i="2"/>
  <c r="N744" i="2"/>
  <c r="M744" i="2"/>
  <c r="L744" i="2"/>
  <c r="K744" i="2"/>
  <c r="J744" i="2"/>
  <c r="K9221" i="2" s="1"/>
  <c r="I744" i="2"/>
  <c r="L9221" i="2" s="1"/>
  <c r="G744" i="2"/>
  <c r="T743" i="2"/>
  <c r="S743" i="2"/>
  <c r="R743" i="2"/>
  <c r="Q743" i="2"/>
  <c r="P743" i="2"/>
  <c r="O743" i="2"/>
  <c r="N743" i="2"/>
  <c r="M743" i="2"/>
  <c r="L743" i="2"/>
  <c r="K743" i="2"/>
  <c r="J743" i="2"/>
  <c r="K8422" i="2" s="1"/>
  <c r="I743" i="2"/>
  <c r="L8422" i="2" s="1"/>
  <c r="M2793" i="2" s="1"/>
  <c r="G743" i="2"/>
  <c r="T742" i="2"/>
  <c r="S742" i="2"/>
  <c r="R742" i="2"/>
  <c r="Q742" i="2"/>
  <c r="P742" i="2"/>
  <c r="O742" i="2"/>
  <c r="N742" i="2"/>
  <c r="M742" i="2"/>
  <c r="L742" i="2"/>
  <c r="K742" i="2"/>
  <c r="J742" i="2"/>
  <c r="K9622" i="2" s="1"/>
  <c r="I742" i="2"/>
  <c r="L9622" i="2" s="1"/>
  <c r="G742" i="2"/>
  <c r="T741" i="2"/>
  <c r="S741" i="2"/>
  <c r="R741" i="2"/>
  <c r="Q741" i="2"/>
  <c r="P741" i="2"/>
  <c r="O741" i="2"/>
  <c r="N741" i="2"/>
  <c r="L741" i="2"/>
  <c r="K741" i="2"/>
  <c r="J741" i="2"/>
  <c r="K5982" i="2" s="1"/>
  <c r="I741" i="2"/>
  <c r="L5982" i="2" s="1"/>
  <c r="G741" i="2"/>
  <c r="T740" i="2"/>
  <c r="S740" i="2"/>
  <c r="R740" i="2"/>
  <c r="Q740" i="2"/>
  <c r="P740" i="2"/>
  <c r="O740" i="2"/>
  <c r="N740" i="2"/>
  <c r="M740" i="2"/>
  <c r="L740" i="2"/>
  <c r="K740" i="2"/>
  <c r="J740" i="2"/>
  <c r="K6195" i="2" s="1"/>
  <c r="I740" i="2"/>
  <c r="L6195" i="2" s="1"/>
  <c r="G740" i="2"/>
  <c r="T739" i="2"/>
  <c r="S739" i="2"/>
  <c r="R739" i="2"/>
  <c r="Q739" i="2"/>
  <c r="P739" i="2"/>
  <c r="O739" i="2"/>
  <c r="N739" i="2"/>
  <c r="L739" i="2"/>
  <c r="K739" i="2"/>
  <c r="J739" i="2"/>
  <c r="K7416" i="2" s="1"/>
  <c r="I739" i="2"/>
  <c r="L7416" i="2" s="1"/>
  <c r="G739" i="2"/>
  <c r="T738" i="2"/>
  <c r="S738" i="2"/>
  <c r="R738" i="2"/>
  <c r="Q738" i="2"/>
  <c r="P738" i="2"/>
  <c r="O738" i="2"/>
  <c r="N738" i="2"/>
  <c r="M738" i="2"/>
  <c r="L738" i="2"/>
  <c r="K738" i="2"/>
  <c r="J738" i="2"/>
  <c r="K8252" i="2" s="1"/>
  <c r="M526" i="2" s="1"/>
  <c r="I738" i="2"/>
  <c r="L8252" i="2" s="1"/>
  <c r="G738" i="2"/>
  <c r="T737" i="2"/>
  <c r="S737" i="2"/>
  <c r="R737" i="2"/>
  <c r="Q737" i="2"/>
  <c r="P737" i="2"/>
  <c r="O737" i="2"/>
  <c r="N737" i="2"/>
  <c r="M737" i="2"/>
  <c r="L737" i="2"/>
  <c r="K737" i="2"/>
  <c r="J737" i="2"/>
  <c r="K6177" i="2" s="1"/>
  <c r="I737" i="2"/>
  <c r="L6177" i="2" s="1"/>
  <c r="G737" i="2"/>
  <c r="T736" i="2"/>
  <c r="S736" i="2"/>
  <c r="R736" i="2"/>
  <c r="Q736" i="2"/>
  <c r="P736" i="2"/>
  <c r="O736" i="2"/>
  <c r="N736" i="2"/>
  <c r="M736" i="2"/>
  <c r="L736" i="2"/>
  <c r="K736" i="2"/>
  <c r="J736" i="2"/>
  <c r="K9194" i="2" s="1"/>
  <c r="I736" i="2"/>
  <c r="L9194" i="2" s="1"/>
  <c r="G736" i="2"/>
  <c r="T735" i="2"/>
  <c r="S735" i="2"/>
  <c r="R735" i="2"/>
  <c r="Q735" i="2"/>
  <c r="P735" i="2"/>
  <c r="O735" i="2"/>
  <c r="N735" i="2"/>
  <c r="M735" i="2"/>
  <c r="L735" i="2"/>
  <c r="K735" i="2"/>
  <c r="J735" i="2"/>
  <c r="K8739" i="2" s="1"/>
  <c r="I735" i="2"/>
  <c r="L8739" i="2" s="1"/>
  <c r="G735" i="2"/>
  <c r="T734" i="2"/>
  <c r="S734" i="2"/>
  <c r="R734" i="2"/>
  <c r="Q734" i="2"/>
  <c r="P734" i="2"/>
  <c r="O734" i="2"/>
  <c r="N734" i="2"/>
  <c r="M734" i="2"/>
  <c r="L734" i="2"/>
  <c r="K734" i="2"/>
  <c r="J734" i="2"/>
  <c r="K8570" i="2" s="1"/>
  <c r="I734" i="2"/>
  <c r="L8570" i="2" s="1"/>
  <c r="G734" i="2"/>
  <c r="T733" i="2"/>
  <c r="S733" i="2"/>
  <c r="R733" i="2"/>
  <c r="Q733" i="2"/>
  <c r="P733" i="2"/>
  <c r="O733" i="2"/>
  <c r="N733" i="2"/>
  <c r="L733" i="2"/>
  <c r="K733" i="2"/>
  <c r="J733" i="2"/>
  <c r="K7565" i="2" s="1"/>
  <c r="I733" i="2"/>
  <c r="L7565" i="2" s="1"/>
  <c r="G733" i="2"/>
  <c r="T732" i="2"/>
  <c r="S732" i="2"/>
  <c r="R732" i="2"/>
  <c r="Q732" i="2"/>
  <c r="P732" i="2"/>
  <c r="O732" i="2"/>
  <c r="N732" i="2"/>
  <c r="M732" i="2"/>
  <c r="L732" i="2"/>
  <c r="K732" i="2"/>
  <c r="J732" i="2"/>
  <c r="K6711" i="2" s="1"/>
  <c r="I732" i="2"/>
  <c r="L6711" i="2" s="1"/>
  <c r="G732" i="2"/>
  <c r="T731" i="2"/>
  <c r="S731" i="2"/>
  <c r="R731" i="2"/>
  <c r="Q731" i="2"/>
  <c r="P731" i="2"/>
  <c r="O731" i="2"/>
  <c r="N731" i="2"/>
  <c r="M731" i="2"/>
  <c r="L731" i="2"/>
  <c r="K731" i="2"/>
  <c r="J731" i="2"/>
  <c r="K7164" i="2" s="1"/>
  <c r="I731" i="2"/>
  <c r="L7164" i="2" s="1"/>
  <c r="G731" i="2"/>
  <c r="T730" i="2"/>
  <c r="S730" i="2"/>
  <c r="R730" i="2"/>
  <c r="Q730" i="2"/>
  <c r="P730" i="2"/>
  <c r="O730" i="2"/>
  <c r="N730" i="2"/>
  <c r="M730" i="2"/>
  <c r="L730" i="2"/>
  <c r="K730" i="2"/>
  <c r="J730" i="2"/>
  <c r="K6131" i="2" s="1"/>
  <c r="I730" i="2"/>
  <c r="L6131" i="2" s="1"/>
  <c r="M413" i="2" s="1"/>
  <c r="G730" i="2"/>
  <c r="T729" i="2"/>
  <c r="S729" i="2"/>
  <c r="R729" i="2"/>
  <c r="Q729" i="2"/>
  <c r="P729" i="2"/>
  <c r="O729" i="2"/>
  <c r="N729" i="2"/>
  <c r="M729" i="2"/>
  <c r="L729" i="2"/>
  <c r="M9080" i="2" s="1"/>
  <c r="K729" i="2"/>
  <c r="J729" i="2"/>
  <c r="K9080" i="2" s="1"/>
  <c r="I729" i="2"/>
  <c r="L9080" i="2" s="1"/>
  <c r="G729" i="2"/>
  <c r="T728" i="2"/>
  <c r="S728" i="2"/>
  <c r="R728" i="2"/>
  <c r="Q728" i="2"/>
  <c r="P728" i="2"/>
  <c r="O728" i="2"/>
  <c r="N728" i="2"/>
  <c r="M728" i="2"/>
  <c r="L728" i="2"/>
  <c r="K728" i="2"/>
  <c r="J728" i="2"/>
  <c r="K9621" i="2" s="1"/>
  <c r="I728" i="2"/>
  <c r="L9621" i="2" s="1"/>
  <c r="M3947" i="2" s="1"/>
  <c r="G728" i="2"/>
  <c r="T727" i="2"/>
  <c r="S727" i="2"/>
  <c r="R727" i="2"/>
  <c r="Q727" i="2"/>
  <c r="P727" i="2"/>
  <c r="O727" i="2"/>
  <c r="N727" i="2"/>
  <c r="M727" i="2"/>
  <c r="L727" i="2"/>
  <c r="K727" i="2"/>
  <c r="J727" i="2"/>
  <c r="K6519" i="2" s="1"/>
  <c r="I727" i="2"/>
  <c r="L6519" i="2" s="1"/>
  <c r="G727" i="2"/>
  <c r="T726" i="2"/>
  <c r="S726" i="2"/>
  <c r="R726" i="2"/>
  <c r="Q726" i="2"/>
  <c r="P726" i="2"/>
  <c r="O726" i="2"/>
  <c r="N726" i="2"/>
  <c r="M726" i="2"/>
  <c r="L726" i="2"/>
  <c r="K726" i="2"/>
  <c r="J726" i="2"/>
  <c r="K7314" i="2" s="1"/>
  <c r="I726" i="2"/>
  <c r="L7314" i="2" s="1"/>
  <c r="G726" i="2"/>
  <c r="T725" i="2"/>
  <c r="S725" i="2"/>
  <c r="R725" i="2"/>
  <c r="Q725" i="2"/>
  <c r="P725" i="2"/>
  <c r="O725" i="2"/>
  <c r="N725" i="2"/>
  <c r="M725" i="2"/>
  <c r="L725" i="2"/>
  <c r="K725" i="2"/>
  <c r="J725" i="2"/>
  <c r="K6584" i="2" s="1"/>
  <c r="M563" i="2" s="1"/>
  <c r="I725" i="2"/>
  <c r="L6584" i="2" s="1"/>
  <c r="G725" i="2"/>
  <c r="T724" i="2"/>
  <c r="S724" i="2"/>
  <c r="R724" i="2"/>
  <c r="Q724" i="2"/>
  <c r="P724" i="2"/>
  <c r="O724" i="2"/>
  <c r="N724" i="2"/>
  <c r="M724" i="2"/>
  <c r="L724" i="2"/>
  <c r="K724" i="2"/>
  <c r="J724" i="2"/>
  <c r="K8987" i="2" s="1"/>
  <c r="I724" i="2"/>
  <c r="L8987" i="2" s="1"/>
  <c r="G724" i="2"/>
  <c r="T723" i="2"/>
  <c r="S723" i="2"/>
  <c r="R723" i="2"/>
  <c r="Q723" i="2"/>
  <c r="P723" i="2"/>
  <c r="O723" i="2"/>
  <c r="N723" i="2"/>
  <c r="L723" i="2"/>
  <c r="K723" i="2"/>
  <c r="J723" i="2"/>
  <c r="K6631" i="2" s="1"/>
  <c r="I723" i="2"/>
  <c r="L6631" i="2" s="1"/>
  <c r="G723" i="2"/>
  <c r="T722" i="2"/>
  <c r="S722" i="2"/>
  <c r="R722" i="2"/>
  <c r="Q722" i="2"/>
  <c r="P722" i="2"/>
  <c r="O722" i="2"/>
  <c r="N722" i="2"/>
  <c r="L722" i="2"/>
  <c r="K722" i="2"/>
  <c r="J722" i="2"/>
  <c r="K7229" i="2" s="1"/>
  <c r="I722" i="2"/>
  <c r="L7229" i="2" s="1"/>
  <c r="G722" i="2"/>
  <c r="T721" i="2"/>
  <c r="S721" i="2"/>
  <c r="R721" i="2"/>
  <c r="Q721" i="2"/>
  <c r="P721" i="2"/>
  <c r="O721" i="2"/>
  <c r="N721" i="2"/>
  <c r="L721" i="2"/>
  <c r="K721" i="2"/>
  <c r="J721" i="2"/>
  <c r="K8878" i="2" s="1"/>
  <c r="I721" i="2"/>
  <c r="L8878" i="2" s="1"/>
  <c r="G721" i="2"/>
  <c r="T720" i="2"/>
  <c r="S720" i="2"/>
  <c r="R720" i="2"/>
  <c r="Q720" i="2"/>
  <c r="P720" i="2"/>
  <c r="O720" i="2"/>
  <c r="N720" i="2"/>
  <c r="M720" i="2"/>
  <c r="L720" i="2"/>
  <c r="K720" i="2"/>
  <c r="J720" i="2"/>
  <c r="K7704" i="2" s="1"/>
  <c r="I720" i="2"/>
  <c r="L7704" i="2" s="1"/>
  <c r="G720" i="2"/>
  <c r="T719" i="2"/>
  <c r="S719" i="2"/>
  <c r="R719" i="2"/>
  <c r="Q719" i="2"/>
  <c r="P719" i="2"/>
  <c r="O719" i="2"/>
  <c r="N719" i="2"/>
  <c r="M719" i="2"/>
  <c r="L719" i="2"/>
  <c r="K719" i="2"/>
  <c r="J719" i="2"/>
  <c r="K8658" i="2" s="1"/>
  <c r="I719" i="2"/>
  <c r="L8658" i="2" s="1"/>
  <c r="G719" i="2"/>
  <c r="T718" i="2"/>
  <c r="S718" i="2"/>
  <c r="R718" i="2"/>
  <c r="Q718" i="2"/>
  <c r="P718" i="2"/>
  <c r="O718" i="2"/>
  <c r="N718" i="2"/>
  <c r="M718" i="2"/>
  <c r="L718" i="2"/>
  <c r="K718" i="2"/>
  <c r="J718" i="2"/>
  <c r="K8287" i="2" s="1"/>
  <c r="I718" i="2"/>
  <c r="L8287" i="2" s="1"/>
  <c r="M881" i="2" s="1"/>
  <c r="G718" i="2"/>
  <c r="T717" i="2"/>
  <c r="S717" i="2"/>
  <c r="R717" i="2"/>
  <c r="Q717" i="2"/>
  <c r="P717" i="2"/>
  <c r="O717" i="2"/>
  <c r="N717" i="2"/>
  <c r="L717" i="2"/>
  <c r="K717" i="2"/>
  <c r="J717" i="2"/>
  <c r="K8898" i="2" s="1"/>
  <c r="I717" i="2"/>
  <c r="L8898" i="2" s="1"/>
  <c r="G717" i="2"/>
  <c r="T716" i="2"/>
  <c r="S716" i="2"/>
  <c r="R716" i="2"/>
  <c r="Q716" i="2"/>
  <c r="P716" i="2"/>
  <c r="O716" i="2"/>
  <c r="N716" i="2"/>
  <c r="M716" i="2"/>
  <c r="L716" i="2"/>
  <c r="K716" i="2"/>
  <c r="J716" i="2"/>
  <c r="K7038" i="2" s="1"/>
  <c r="I716" i="2"/>
  <c r="L7038" i="2" s="1"/>
  <c r="G716" i="2"/>
  <c r="T715" i="2"/>
  <c r="S715" i="2"/>
  <c r="R715" i="2"/>
  <c r="Q715" i="2"/>
  <c r="P715" i="2"/>
  <c r="O715" i="2"/>
  <c r="N715" i="2"/>
  <c r="M715" i="2"/>
  <c r="L715" i="2"/>
  <c r="K715" i="2"/>
  <c r="J715" i="2"/>
  <c r="K6347" i="2" s="1"/>
  <c r="I715" i="2"/>
  <c r="L6347" i="2" s="1"/>
  <c r="G715" i="2"/>
  <c r="T714" i="2"/>
  <c r="S714" i="2"/>
  <c r="R714" i="2"/>
  <c r="Q714" i="2"/>
  <c r="P714" i="2"/>
  <c r="O714" i="2"/>
  <c r="N714" i="2"/>
  <c r="M714" i="2"/>
  <c r="L714" i="2"/>
  <c r="M8549" i="2" s="1"/>
  <c r="K714" i="2"/>
  <c r="J714" i="2"/>
  <c r="K8549" i="2" s="1"/>
  <c r="I714" i="2"/>
  <c r="L8549" i="2" s="1"/>
  <c r="G714" i="2"/>
  <c r="T713" i="2"/>
  <c r="S713" i="2"/>
  <c r="R713" i="2"/>
  <c r="Q713" i="2"/>
  <c r="P713" i="2"/>
  <c r="O713" i="2"/>
  <c r="N713" i="2"/>
  <c r="M713" i="2"/>
  <c r="L713" i="2"/>
  <c r="K713" i="2"/>
  <c r="J713" i="2"/>
  <c r="K8600" i="2" s="1"/>
  <c r="I713" i="2"/>
  <c r="L8600" i="2" s="1"/>
  <c r="M4678" i="2" s="1"/>
  <c r="G713" i="2"/>
  <c r="T712" i="2"/>
  <c r="S712" i="2"/>
  <c r="R712" i="2"/>
  <c r="Q712" i="2"/>
  <c r="P712" i="2"/>
  <c r="O712" i="2"/>
  <c r="N712" i="2"/>
  <c r="L712" i="2"/>
  <c r="K712" i="2"/>
  <c r="J712" i="2"/>
  <c r="K6130" i="2" s="1"/>
  <c r="I712" i="2"/>
  <c r="L6130" i="2" s="1"/>
  <c r="G712" i="2"/>
  <c r="T711" i="2"/>
  <c r="S711" i="2"/>
  <c r="R711" i="2"/>
  <c r="Q711" i="2"/>
  <c r="P711" i="2"/>
  <c r="O711" i="2"/>
  <c r="N711" i="2"/>
  <c r="L711" i="2"/>
  <c r="K711" i="2"/>
  <c r="J711" i="2"/>
  <c r="K7001" i="2" s="1"/>
  <c r="I711" i="2"/>
  <c r="L7001" i="2" s="1"/>
  <c r="M1241" i="2" s="1"/>
  <c r="G711" i="2"/>
  <c r="T710" i="2"/>
  <c r="S710" i="2"/>
  <c r="R710" i="2"/>
  <c r="Q710" i="2"/>
  <c r="P710" i="2"/>
  <c r="O710" i="2"/>
  <c r="N710" i="2"/>
  <c r="M710" i="2"/>
  <c r="L710" i="2"/>
  <c r="K710" i="2"/>
  <c r="J710" i="2"/>
  <c r="K6465" i="2" s="1"/>
  <c r="I710" i="2"/>
  <c r="L6465" i="2" s="1"/>
  <c r="G710" i="2"/>
  <c r="T709" i="2"/>
  <c r="S709" i="2"/>
  <c r="R709" i="2"/>
  <c r="Q709" i="2"/>
  <c r="P709" i="2"/>
  <c r="O709" i="2"/>
  <c r="N709" i="2"/>
  <c r="M709" i="2"/>
  <c r="L709" i="2"/>
  <c r="K709" i="2"/>
  <c r="J709" i="2"/>
  <c r="K7285" i="2" s="1"/>
  <c r="I709" i="2"/>
  <c r="L7285" i="2" s="1"/>
  <c r="G709" i="2"/>
  <c r="T708" i="2"/>
  <c r="S708" i="2"/>
  <c r="R708" i="2"/>
  <c r="Q708" i="2"/>
  <c r="P708" i="2"/>
  <c r="O708" i="2"/>
  <c r="N708" i="2"/>
  <c r="M708" i="2"/>
  <c r="L708" i="2"/>
  <c r="K708" i="2"/>
  <c r="J708" i="2"/>
  <c r="K6583" i="2" s="1"/>
  <c r="I708" i="2"/>
  <c r="L6583" i="2" s="1"/>
  <c r="G708" i="2"/>
  <c r="T707" i="2"/>
  <c r="S707" i="2"/>
  <c r="R707" i="2"/>
  <c r="Q707" i="2"/>
  <c r="P707" i="2"/>
  <c r="O707" i="2"/>
  <c r="N707" i="2"/>
  <c r="M707" i="2"/>
  <c r="L707" i="2"/>
  <c r="K707" i="2"/>
  <c r="J707" i="2"/>
  <c r="K6755" i="2" s="1"/>
  <c r="I707" i="2"/>
  <c r="L6755" i="2" s="1"/>
  <c r="G707" i="2"/>
  <c r="T706" i="2"/>
  <c r="S706" i="2"/>
  <c r="R706" i="2"/>
  <c r="Q706" i="2"/>
  <c r="P706" i="2"/>
  <c r="O706" i="2"/>
  <c r="N706" i="2"/>
  <c r="M706" i="2"/>
  <c r="L706" i="2"/>
  <c r="M6813" i="2" s="1"/>
  <c r="K706" i="2"/>
  <c r="J706" i="2"/>
  <c r="K6813" i="2" s="1"/>
  <c r="I706" i="2"/>
  <c r="L6813" i="2" s="1"/>
  <c r="G706" i="2"/>
  <c r="T705" i="2"/>
  <c r="S705" i="2"/>
  <c r="R705" i="2"/>
  <c r="Q705" i="2"/>
  <c r="P705" i="2"/>
  <c r="O705" i="2"/>
  <c r="N705" i="2"/>
  <c r="M705" i="2"/>
  <c r="L705" i="2"/>
  <c r="K705" i="2"/>
  <c r="J705" i="2"/>
  <c r="K8915" i="2" s="1"/>
  <c r="I705" i="2"/>
  <c r="L8915" i="2" s="1"/>
  <c r="G705" i="2"/>
  <c r="T704" i="2"/>
  <c r="S704" i="2"/>
  <c r="R704" i="2"/>
  <c r="Q704" i="2"/>
  <c r="P704" i="2"/>
  <c r="O704" i="2"/>
  <c r="N704" i="2"/>
  <c r="M704" i="2"/>
  <c r="L704" i="2"/>
  <c r="K704" i="2"/>
  <c r="J704" i="2"/>
  <c r="K8439" i="2" s="1"/>
  <c r="I704" i="2"/>
  <c r="L8439" i="2" s="1"/>
  <c r="G704" i="2"/>
  <c r="T703" i="2"/>
  <c r="S703" i="2"/>
  <c r="R703" i="2"/>
  <c r="Q703" i="2"/>
  <c r="P703" i="2"/>
  <c r="O703" i="2"/>
  <c r="N703" i="2"/>
  <c r="M703" i="2"/>
  <c r="L703" i="2"/>
  <c r="K703" i="2"/>
  <c r="J703" i="2"/>
  <c r="K9209" i="2" s="1"/>
  <c r="I703" i="2"/>
  <c r="L9209" i="2" s="1"/>
  <c r="M3871" i="2" s="1"/>
  <c r="G703" i="2"/>
  <c r="T702" i="2"/>
  <c r="S702" i="2"/>
  <c r="R702" i="2"/>
  <c r="Q702" i="2"/>
  <c r="P702" i="2"/>
  <c r="O702" i="2"/>
  <c r="N702" i="2"/>
  <c r="M702" i="2"/>
  <c r="L702" i="2"/>
  <c r="K702" i="2"/>
  <c r="J702" i="2"/>
  <c r="K8614" i="2" s="1"/>
  <c r="I702" i="2"/>
  <c r="L8614" i="2" s="1"/>
  <c r="M2434" i="2" s="1"/>
  <c r="G702" i="2"/>
  <c r="T701" i="2"/>
  <c r="S701" i="2"/>
  <c r="R701" i="2"/>
  <c r="Q701" i="2"/>
  <c r="P701" i="2"/>
  <c r="O701" i="2"/>
  <c r="N701" i="2"/>
  <c r="M701" i="2"/>
  <c r="L701" i="2"/>
  <c r="K701" i="2"/>
  <c r="J701" i="2"/>
  <c r="K8025" i="2" s="1"/>
  <c r="I701" i="2"/>
  <c r="L8025" i="2" s="1"/>
  <c r="G701" i="2"/>
  <c r="T700" i="2"/>
  <c r="S700" i="2"/>
  <c r="R700" i="2"/>
  <c r="Q700" i="2"/>
  <c r="P700" i="2"/>
  <c r="O700" i="2"/>
  <c r="N700" i="2"/>
  <c r="M700" i="2"/>
  <c r="L700" i="2"/>
  <c r="K700" i="2"/>
  <c r="J700" i="2"/>
  <c r="K7163" i="2" s="1"/>
  <c r="I700" i="2"/>
  <c r="L7163" i="2" s="1"/>
  <c r="G700" i="2"/>
  <c r="T699" i="2"/>
  <c r="S699" i="2"/>
  <c r="R699" i="2"/>
  <c r="Q699" i="2"/>
  <c r="P699" i="2"/>
  <c r="O699" i="2"/>
  <c r="N699" i="2"/>
  <c r="M699" i="2"/>
  <c r="L699" i="2"/>
  <c r="K699" i="2"/>
  <c r="J699" i="2"/>
  <c r="K9382" i="2" s="1"/>
  <c r="I699" i="2"/>
  <c r="L9382" i="2" s="1"/>
  <c r="G699" i="2"/>
  <c r="T698" i="2"/>
  <c r="S698" i="2"/>
  <c r="R698" i="2"/>
  <c r="Q698" i="2"/>
  <c r="P698" i="2"/>
  <c r="O698" i="2"/>
  <c r="N698" i="2"/>
  <c r="M698" i="2"/>
  <c r="L698" i="2"/>
  <c r="M8914" i="2" s="1"/>
  <c r="K698" i="2"/>
  <c r="J698" i="2"/>
  <c r="K8914" i="2" s="1"/>
  <c r="I698" i="2"/>
  <c r="L8914" i="2" s="1"/>
  <c r="G698" i="2"/>
  <c r="T697" i="2"/>
  <c r="S697" i="2"/>
  <c r="R697" i="2"/>
  <c r="Q697" i="2"/>
  <c r="P697" i="2"/>
  <c r="O697" i="2"/>
  <c r="N697" i="2"/>
  <c r="M697" i="2"/>
  <c r="L697" i="2"/>
  <c r="K697" i="2"/>
  <c r="J697" i="2"/>
  <c r="K6945" i="2" s="1"/>
  <c r="I697" i="2"/>
  <c r="L6945" i="2" s="1"/>
  <c r="G697" i="2"/>
  <c r="T696" i="2"/>
  <c r="S696" i="2"/>
  <c r="R696" i="2"/>
  <c r="Q696" i="2"/>
  <c r="P696" i="2"/>
  <c r="O696" i="2"/>
  <c r="N696" i="2"/>
  <c r="M696" i="2"/>
  <c r="L696" i="2"/>
  <c r="K696" i="2"/>
  <c r="J696" i="2"/>
  <c r="K9253" i="2" s="1"/>
  <c r="I696" i="2"/>
  <c r="L9253" i="2" s="1"/>
  <c r="G696" i="2"/>
  <c r="T695" i="2"/>
  <c r="S695" i="2"/>
  <c r="R695" i="2"/>
  <c r="Q695" i="2"/>
  <c r="P695" i="2"/>
  <c r="O695" i="2"/>
  <c r="N695" i="2"/>
  <c r="M695" i="2"/>
  <c r="L695" i="2"/>
  <c r="K695" i="2"/>
  <c r="J695" i="2"/>
  <c r="K8077" i="2" s="1"/>
  <c r="I695" i="2"/>
  <c r="L8077" i="2" s="1"/>
  <c r="M912" i="2" s="1"/>
  <c r="G695" i="2"/>
  <c r="T694" i="2"/>
  <c r="S694" i="2"/>
  <c r="R694" i="2"/>
  <c r="Q694" i="2"/>
  <c r="P694" i="2"/>
  <c r="O694" i="2"/>
  <c r="N694" i="2"/>
  <c r="L694" i="2"/>
  <c r="K694" i="2"/>
  <c r="J694" i="2"/>
  <c r="K7243" i="2" s="1"/>
  <c r="I694" i="2"/>
  <c r="L7243" i="2" s="1"/>
  <c r="G694" i="2"/>
  <c r="T693" i="2"/>
  <c r="S693" i="2"/>
  <c r="R693" i="2"/>
  <c r="Q693" i="2"/>
  <c r="P693" i="2"/>
  <c r="O693" i="2"/>
  <c r="N693" i="2"/>
  <c r="M693" i="2"/>
  <c r="L693" i="2"/>
  <c r="K693" i="2"/>
  <c r="J693" i="2"/>
  <c r="K6120" i="2" s="1"/>
  <c r="I693" i="2"/>
  <c r="L6120" i="2" s="1"/>
  <c r="G693" i="2"/>
  <c r="T692" i="2"/>
  <c r="S692" i="2"/>
  <c r="R692" i="2"/>
  <c r="Q692" i="2"/>
  <c r="P692" i="2"/>
  <c r="O692" i="2"/>
  <c r="N692" i="2"/>
  <c r="L692" i="2"/>
  <c r="K692" i="2"/>
  <c r="J692" i="2"/>
  <c r="K7066" i="2" s="1"/>
  <c r="I692" i="2"/>
  <c r="L7066" i="2" s="1"/>
  <c r="G692" i="2"/>
  <c r="T691" i="2"/>
  <c r="S691" i="2"/>
  <c r="R691" i="2"/>
  <c r="Q691" i="2"/>
  <c r="P691" i="2"/>
  <c r="O691" i="2"/>
  <c r="N691" i="2"/>
  <c r="M691" i="2"/>
  <c r="L691" i="2"/>
  <c r="K691" i="2"/>
  <c r="J691" i="2"/>
  <c r="K6495" i="2" s="1"/>
  <c r="I691" i="2"/>
  <c r="L6495" i="2" s="1"/>
  <c r="G691" i="2"/>
  <c r="T690" i="2"/>
  <c r="S690" i="2"/>
  <c r="R690" i="2"/>
  <c r="Q690" i="2"/>
  <c r="P690" i="2"/>
  <c r="O690" i="2"/>
  <c r="N690" i="2"/>
  <c r="M690" i="2"/>
  <c r="L690" i="2"/>
  <c r="K690" i="2"/>
  <c r="J690" i="2"/>
  <c r="K6004" i="2" s="1"/>
  <c r="I690" i="2"/>
  <c r="L6004" i="2" s="1"/>
  <c r="G690" i="2"/>
  <c r="T689" i="2"/>
  <c r="S689" i="2"/>
  <c r="R689" i="2"/>
  <c r="Q689" i="2"/>
  <c r="P689" i="2"/>
  <c r="O689" i="2"/>
  <c r="N689" i="2"/>
  <c r="M689" i="2"/>
  <c r="L689" i="2"/>
  <c r="K689" i="2"/>
  <c r="J689" i="2"/>
  <c r="K8817" i="2" s="1"/>
  <c r="I689" i="2"/>
  <c r="L8817" i="2" s="1"/>
  <c r="G689" i="2"/>
  <c r="T688" i="2"/>
  <c r="S688" i="2"/>
  <c r="R688" i="2"/>
  <c r="Q688" i="2"/>
  <c r="P688" i="2"/>
  <c r="O688" i="2"/>
  <c r="N688" i="2"/>
  <c r="M688" i="2"/>
  <c r="L688" i="2"/>
  <c r="K688" i="2"/>
  <c r="J688" i="2"/>
  <c r="K7690" i="2" s="1"/>
  <c r="I688" i="2"/>
  <c r="L7690" i="2" s="1"/>
  <c r="G688" i="2"/>
  <c r="T687" i="2"/>
  <c r="S687" i="2"/>
  <c r="R687" i="2"/>
  <c r="Q687" i="2"/>
  <c r="P687" i="2"/>
  <c r="O687" i="2"/>
  <c r="N687" i="2"/>
  <c r="M687" i="2"/>
  <c r="L687" i="2"/>
  <c r="K687" i="2"/>
  <c r="J687" i="2"/>
  <c r="K9581" i="2" s="1"/>
  <c r="I687" i="2"/>
  <c r="L9581" i="2" s="1"/>
  <c r="M445" i="2" s="1"/>
  <c r="G687" i="2"/>
  <c r="T686" i="2"/>
  <c r="S686" i="2"/>
  <c r="R686" i="2"/>
  <c r="Q686" i="2"/>
  <c r="P686" i="2"/>
  <c r="O686" i="2"/>
  <c r="N686" i="2"/>
  <c r="M686" i="2"/>
  <c r="L686" i="2"/>
  <c r="M6931" i="2" s="1"/>
  <c r="K686" i="2"/>
  <c r="J686" i="2"/>
  <c r="K6931" i="2" s="1"/>
  <c r="I686" i="2"/>
  <c r="L6931" i="2" s="1"/>
  <c r="M659" i="2" s="1"/>
  <c r="G686" i="2"/>
  <c r="T685" i="2"/>
  <c r="S685" i="2"/>
  <c r="R685" i="2"/>
  <c r="Q685" i="2"/>
  <c r="P685" i="2"/>
  <c r="O685" i="2"/>
  <c r="N685" i="2"/>
  <c r="M685" i="2"/>
  <c r="L685" i="2"/>
  <c r="K685" i="2"/>
  <c r="J685" i="2"/>
  <c r="K8657" i="2" s="1"/>
  <c r="I685" i="2"/>
  <c r="L8657" i="2" s="1"/>
  <c r="M2140" i="2" s="1"/>
  <c r="G685" i="2"/>
  <c r="T684" i="2"/>
  <c r="S684" i="2"/>
  <c r="R684" i="2"/>
  <c r="Q684" i="2"/>
  <c r="P684" i="2"/>
  <c r="O684" i="2"/>
  <c r="N684" i="2"/>
  <c r="L684" i="2"/>
  <c r="K684" i="2"/>
  <c r="J684" i="2"/>
  <c r="K9415" i="2" s="1"/>
  <c r="I684" i="2"/>
  <c r="L9415" i="2" s="1"/>
  <c r="G684" i="2"/>
  <c r="T683" i="2"/>
  <c r="S683" i="2"/>
  <c r="R683" i="2"/>
  <c r="Q683" i="2"/>
  <c r="P683" i="2"/>
  <c r="O683" i="2"/>
  <c r="N683" i="2"/>
  <c r="M683" i="2"/>
  <c r="L683" i="2"/>
  <c r="K683" i="2"/>
  <c r="J683" i="2"/>
  <c r="K9662" i="2" s="1"/>
  <c r="I683" i="2"/>
  <c r="L9662" i="2" s="1"/>
  <c r="G683" i="2"/>
  <c r="T682" i="2"/>
  <c r="S682" i="2"/>
  <c r="R682" i="2"/>
  <c r="Q682" i="2"/>
  <c r="P682" i="2"/>
  <c r="O682" i="2"/>
  <c r="N682" i="2"/>
  <c r="M682" i="2"/>
  <c r="L682" i="2"/>
  <c r="K682" i="2"/>
  <c r="J682" i="2"/>
  <c r="K7916" i="2" s="1"/>
  <c r="I682" i="2"/>
  <c r="L7916" i="2" s="1"/>
  <c r="G682" i="2"/>
  <c r="T681" i="2"/>
  <c r="S681" i="2"/>
  <c r="R681" i="2"/>
  <c r="Q681" i="2"/>
  <c r="P681" i="2"/>
  <c r="O681" i="2"/>
  <c r="N681" i="2"/>
  <c r="M681" i="2"/>
  <c r="L681" i="2"/>
  <c r="K681" i="2"/>
  <c r="J681" i="2"/>
  <c r="K7098" i="2" s="1"/>
  <c r="I681" i="2"/>
  <c r="L7098" i="2" s="1"/>
  <c r="G681" i="2"/>
  <c r="T680" i="2"/>
  <c r="S680" i="2"/>
  <c r="R680" i="2"/>
  <c r="Q680" i="2"/>
  <c r="P680" i="2"/>
  <c r="O680" i="2"/>
  <c r="N680" i="2"/>
  <c r="M680" i="2"/>
  <c r="L680" i="2"/>
  <c r="K680" i="2"/>
  <c r="J680" i="2"/>
  <c r="K8539" i="2" s="1"/>
  <c r="I680" i="2"/>
  <c r="L8539" i="2" s="1"/>
  <c r="G680" i="2"/>
  <c r="T679" i="2"/>
  <c r="S679" i="2"/>
  <c r="R679" i="2"/>
  <c r="Q679" i="2"/>
  <c r="P679" i="2"/>
  <c r="O679" i="2"/>
  <c r="N679" i="2"/>
  <c r="L679" i="2"/>
  <c r="K679" i="2"/>
  <c r="J679" i="2"/>
  <c r="K6210" i="2" s="1"/>
  <c r="I679" i="2"/>
  <c r="L6210" i="2" s="1"/>
  <c r="G679" i="2"/>
  <c r="T678" i="2"/>
  <c r="S678" i="2"/>
  <c r="R678" i="2"/>
  <c r="Q678" i="2"/>
  <c r="P678" i="2"/>
  <c r="O678" i="2"/>
  <c r="N678" i="2"/>
  <c r="L678" i="2"/>
  <c r="K678" i="2"/>
  <c r="J678" i="2"/>
  <c r="K7162" i="2" s="1"/>
  <c r="I678" i="2"/>
  <c r="L7162" i="2" s="1"/>
  <c r="G678" i="2"/>
  <c r="T677" i="2"/>
  <c r="S677" i="2"/>
  <c r="R677" i="2"/>
  <c r="Q677" i="2"/>
  <c r="P677" i="2"/>
  <c r="O677" i="2"/>
  <c r="N677" i="2"/>
  <c r="M677" i="2"/>
  <c r="L677" i="2"/>
  <c r="K677" i="2"/>
  <c r="J677" i="2"/>
  <c r="K8772" i="2" s="1"/>
  <c r="I677" i="2"/>
  <c r="L8772" i="2" s="1"/>
  <c r="G677" i="2"/>
  <c r="T676" i="2"/>
  <c r="S676" i="2"/>
  <c r="R676" i="2"/>
  <c r="Q676" i="2"/>
  <c r="P676" i="2"/>
  <c r="O676" i="2"/>
  <c r="N676" i="2"/>
  <c r="M676" i="2"/>
  <c r="L676" i="2"/>
  <c r="K676" i="2"/>
  <c r="J676" i="2"/>
  <c r="K6045" i="2" s="1"/>
  <c r="I676" i="2"/>
  <c r="L6045" i="2" s="1"/>
  <c r="G676" i="2"/>
  <c r="T675" i="2"/>
  <c r="S675" i="2"/>
  <c r="R675" i="2"/>
  <c r="Q675" i="2"/>
  <c r="P675" i="2"/>
  <c r="O675" i="2"/>
  <c r="N675" i="2"/>
  <c r="L675" i="2"/>
  <c r="K675" i="2"/>
  <c r="J675" i="2"/>
  <c r="K6688" i="2" s="1"/>
  <c r="I675" i="2"/>
  <c r="L6688" i="2" s="1"/>
  <c r="G675" i="2"/>
  <c r="T674" i="2"/>
  <c r="S674" i="2"/>
  <c r="R674" i="2"/>
  <c r="Q674" i="2"/>
  <c r="P674" i="2"/>
  <c r="O674" i="2"/>
  <c r="N674" i="2"/>
  <c r="M674" i="2"/>
  <c r="L674" i="2"/>
  <c r="K674" i="2"/>
  <c r="J674" i="2"/>
  <c r="K6073" i="2" s="1"/>
  <c r="I674" i="2"/>
  <c r="L6073" i="2" s="1"/>
  <c r="M3610" i="2" s="1"/>
  <c r="G674" i="2"/>
  <c r="T673" i="2"/>
  <c r="S673" i="2"/>
  <c r="R673" i="2"/>
  <c r="Q673" i="2"/>
  <c r="P673" i="2"/>
  <c r="O673" i="2"/>
  <c r="N673" i="2"/>
  <c r="M673" i="2"/>
  <c r="L673" i="2"/>
  <c r="K673" i="2"/>
  <c r="J673" i="2"/>
  <c r="K6930" i="2" s="1"/>
  <c r="I673" i="2"/>
  <c r="L6930" i="2" s="1"/>
  <c r="G673" i="2"/>
  <c r="T672" i="2"/>
  <c r="S672" i="2"/>
  <c r="R672" i="2"/>
  <c r="Q672" i="2"/>
  <c r="P672" i="2"/>
  <c r="O672" i="2"/>
  <c r="N672" i="2"/>
  <c r="M672" i="2"/>
  <c r="L672" i="2"/>
  <c r="K672" i="2"/>
  <c r="J672" i="2"/>
  <c r="K7652" i="2" s="1"/>
  <c r="I672" i="2"/>
  <c r="L7652" i="2" s="1"/>
  <c r="G672" i="2"/>
  <c r="T671" i="2"/>
  <c r="S671" i="2"/>
  <c r="R671" i="2"/>
  <c r="Q671" i="2"/>
  <c r="P671" i="2"/>
  <c r="O671" i="2"/>
  <c r="N671" i="2"/>
  <c r="M671" i="2"/>
  <c r="L671" i="2"/>
  <c r="K671" i="2"/>
  <c r="J671" i="2"/>
  <c r="K8407" i="2" s="1"/>
  <c r="I671" i="2"/>
  <c r="L8407" i="2" s="1"/>
  <c r="G671" i="2"/>
  <c r="T670" i="2"/>
  <c r="S670" i="2"/>
  <c r="R670" i="2"/>
  <c r="Q670" i="2"/>
  <c r="P670" i="2"/>
  <c r="O670" i="2"/>
  <c r="N670" i="2"/>
  <c r="M670" i="2"/>
  <c r="L670" i="2"/>
  <c r="K670" i="2"/>
  <c r="J670" i="2"/>
  <c r="K8474" i="2" s="1"/>
  <c r="I670" i="2"/>
  <c r="L8474" i="2" s="1"/>
  <c r="G670" i="2"/>
  <c r="T669" i="2"/>
  <c r="S669" i="2"/>
  <c r="R669" i="2"/>
  <c r="Q669" i="2"/>
  <c r="P669" i="2"/>
  <c r="O669" i="2"/>
  <c r="N669" i="2"/>
  <c r="M669" i="2"/>
  <c r="L669" i="2"/>
  <c r="K669" i="2"/>
  <c r="J669" i="2"/>
  <c r="K7973" i="2" s="1"/>
  <c r="I669" i="2"/>
  <c r="L7973" i="2" s="1"/>
  <c r="G669" i="2"/>
  <c r="T668" i="2"/>
  <c r="S668" i="2"/>
  <c r="R668" i="2"/>
  <c r="Q668" i="2"/>
  <c r="P668" i="2"/>
  <c r="O668" i="2"/>
  <c r="N668" i="2"/>
  <c r="L668" i="2"/>
  <c r="K668" i="2"/>
  <c r="J668" i="2"/>
  <c r="K7959" i="2" s="1"/>
  <c r="I668" i="2"/>
  <c r="L7959" i="2" s="1"/>
  <c r="G668" i="2"/>
  <c r="T667" i="2"/>
  <c r="S667" i="2"/>
  <c r="R667" i="2"/>
  <c r="Q667" i="2"/>
  <c r="P667" i="2"/>
  <c r="O667" i="2"/>
  <c r="N667" i="2"/>
  <c r="L667" i="2"/>
  <c r="K667" i="2"/>
  <c r="J667" i="2"/>
  <c r="K6903" i="2" s="1"/>
  <c r="I667" i="2"/>
  <c r="L6903" i="2" s="1"/>
  <c r="G667" i="2"/>
  <c r="T666" i="2"/>
  <c r="S666" i="2"/>
  <c r="R666" i="2"/>
  <c r="Q666" i="2"/>
  <c r="P666" i="2"/>
  <c r="O666" i="2"/>
  <c r="N666" i="2"/>
  <c r="M666" i="2"/>
  <c r="L666" i="2"/>
  <c r="K666" i="2"/>
  <c r="J666" i="2"/>
  <c r="K7829" i="2" s="1"/>
  <c r="I666" i="2"/>
  <c r="L7829" i="2" s="1"/>
  <c r="G666" i="2"/>
  <c r="T665" i="2"/>
  <c r="S665" i="2"/>
  <c r="R665" i="2"/>
  <c r="Q665" i="2"/>
  <c r="P665" i="2"/>
  <c r="O665" i="2"/>
  <c r="N665" i="2"/>
  <c r="M665" i="2"/>
  <c r="L665" i="2"/>
  <c r="M7259" i="2" s="1"/>
  <c r="K665" i="2"/>
  <c r="J665" i="2"/>
  <c r="K7259" i="2" s="1"/>
  <c r="I665" i="2"/>
  <c r="L7259" i="2" s="1"/>
  <c r="G665" i="2"/>
  <c r="T664" i="2"/>
  <c r="S664" i="2"/>
  <c r="R664" i="2"/>
  <c r="Q664" i="2"/>
  <c r="P664" i="2"/>
  <c r="O664" i="2"/>
  <c r="N664" i="2"/>
  <c r="M664" i="2"/>
  <c r="L664" i="2"/>
  <c r="K664" i="2"/>
  <c r="J664" i="2"/>
  <c r="K6917" i="2" s="1"/>
  <c r="I664" i="2"/>
  <c r="L6917" i="2" s="1"/>
  <c r="M145" i="2" s="1"/>
  <c r="G664" i="2"/>
  <c r="T663" i="2"/>
  <c r="S663" i="2"/>
  <c r="R663" i="2"/>
  <c r="Q663" i="2"/>
  <c r="P663" i="2"/>
  <c r="O663" i="2"/>
  <c r="N663" i="2"/>
  <c r="M663" i="2"/>
  <c r="L663" i="2"/>
  <c r="K663" i="2"/>
  <c r="J663" i="2"/>
  <c r="K8413" i="2" s="1"/>
  <c r="I663" i="2"/>
  <c r="L8413" i="2" s="1"/>
  <c r="G663" i="2"/>
  <c r="T662" i="2"/>
  <c r="S662" i="2"/>
  <c r="R662" i="2"/>
  <c r="Q662" i="2"/>
  <c r="P662" i="2"/>
  <c r="O662" i="2"/>
  <c r="N662" i="2"/>
  <c r="L662" i="2"/>
  <c r="K662" i="2"/>
  <c r="J662" i="2"/>
  <c r="K6447" i="2" s="1"/>
  <c r="M424" i="2" s="1"/>
  <c r="I662" i="2"/>
  <c r="L6447" i="2" s="1"/>
  <c r="G662" i="2"/>
  <c r="T661" i="2"/>
  <c r="S661" i="2"/>
  <c r="R661" i="2"/>
  <c r="Q661" i="2"/>
  <c r="P661" i="2"/>
  <c r="O661" i="2"/>
  <c r="N661" i="2"/>
  <c r="M661" i="2"/>
  <c r="L661" i="2"/>
  <c r="K661" i="2"/>
  <c r="J661" i="2"/>
  <c r="K9004" i="2" s="1"/>
  <c r="I661" i="2"/>
  <c r="L9004" i="2" s="1"/>
  <c r="G661" i="2"/>
  <c r="T660" i="2"/>
  <c r="S660" i="2"/>
  <c r="R660" i="2"/>
  <c r="Q660" i="2"/>
  <c r="P660" i="2"/>
  <c r="O660" i="2"/>
  <c r="N660" i="2"/>
  <c r="M660" i="2"/>
  <c r="L660" i="2"/>
  <c r="K660" i="2"/>
  <c r="J660" i="2"/>
  <c r="K8830" i="2" s="1"/>
  <c r="I660" i="2"/>
  <c r="L8830" i="2" s="1"/>
  <c r="G660" i="2"/>
  <c r="T659" i="2"/>
  <c r="S659" i="2"/>
  <c r="R659" i="2"/>
  <c r="Q659" i="2"/>
  <c r="P659" i="2"/>
  <c r="O659" i="2"/>
  <c r="N659" i="2"/>
  <c r="L659" i="2"/>
  <c r="K659" i="2"/>
  <c r="J659" i="2"/>
  <c r="K6837" i="2" s="1"/>
  <c r="I659" i="2"/>
  <c r="L6837" i="2" s="1"/>
  <c r="G659" i="2"/>
  <c r="T658" i="2"/>
  <c r="S658" i="2"/>
  <c r="R658" i="2"/>
  <c r="Q658" i="2"/>
  <c r="P658" i="2"/>
  <c r="O658" i="2"/>
  <c r="N658" i="2"/>
  <c r="L658" i="2"/>
  <c r="K658" i="2"/>
  <c r="J658" i="2"/>
  <c r="K6654" i="2" s="1"/>
  <c r="I658" i="2"/>
  <c r="L6654" i="2" s="1"/>
  <c r="G658" i="2"/>
  <c r="T657" i="2"/>
  <c r="S657" i="2"/>
  <c r="R657" i="2"/>
  <c r="Q657" i="2"/>
  <c r="P657" i="2"/>
  <c r="O657" i="2"/>
  <c r="N657" i="2"/>
  <c r="L657" i="2"/>
  <c r="K657" i="2"/>
  <c r="J657" i="2"/>
  <c r="K7302" i="2" s="1"/>
  <c r="I657" i="2"/>
  <c r="L7302" i="2" s="1"/>
  <c r="G657" i="2"/>
  <c r="T656" i="2"/>
  <c r="S656" i="2"/>
  <c r="R656" i="2"/>
  <c r="Q656" i="2"/>
  <c r="P656" i="2"/>
  <c r="O656" i="2"/>
  <c r="N656" i="2"/>
  <c r="M656" i="2"/>
  <c r="L656" i="2"/>
  <c r="K656" i="2"/>
  <c r="J656" i="2"/>
  <c r="K9252" i="2" s="1"/>
  <c r="I656" i="2"/>
  <c r="L9252" i="2" s="1"/>
  <c r="G656" i="2"/>
  <c r="T655" i="2"/>
  <c r="S655" i="2"/>
  <c r="R655" i="2"/>
  <c r="Q655" i="2"/>
  <c r="P655" i="2"/>
  <c r="O655" i="2"/>
  <c r="N655" i="2"/>
  <c r="M655" i="2"/>
  <c r="L655" i="2"/>
  <c r="K655" i="2"/>
  <c r="J655" i="2"/>
  <c r="K6582" i="2" s="1"/>
  <c r="I655" i="2"/>
  <c r="L6582" i="2" s="1"/>
  <c r="G655" i="2"/>
  <c r="T654" i="2"/>
  <c r="S654" i="2"/>
  <c r="R654" i="2"/>
  <c r="Q654" i="2"/>
  <c r="P654" i="2"/>
  <c r="O654" i="2"/>
  <c r="N654" i="2"/>
  <c r="M654" i="2"/>
  <c r="L654" i="2"/>
  <c r="K654" i="2"/>
  <c r="J654" i="2"/>
  <c r="K7184" i="2" s="1"/>
  <c r="I654" i="2"/>
  <c r="L7184" i="2" s="1"/>
  <c r="G654" i="2"/>
  <c r="T653" i="2"/>
  <c r="S653" i="2"/>
  <c r="R653" i="2"/>
  <c r="Q653" i="2"/>
  <c r="P653" i="2"/>
  <c r="O653" i="2"/>
  <c r="N653" i="2"/>
  <c r="M653" i="2"/>
  <c r="L653" i="2"/>
  <c r="K653" i="2"/>
  <c r="J653" i="2"/>
  <c r="K6403" i="2" s="1"/>
  <c r="I653" i="2"/>
  <c r="L6403" i="2" s="1"/>
  <c r="G653" i="2"/>
  <c r="T652" i="2"/>
  <c r="S652" i="2"/>
  <c r="R652" i="2"/>
  <c r="Q652" i="2"/>
  <c r="P652" i="2"/>
  <c r="O652" i="2"/>
  <c r="N652" i="2"/>
  <c r="M652" i="2"/>
  <c r="L652" i="2"/>
  <c r="K652" i="2"/>
  <c r="J652" i="2"/>
  <c r="K8330" i="2" s="1"/>
  <c r="I652" i="2"/>
  <c r="L8330" i="2" s="1"/>
  <c r="G652" i="2"/>
  <c r="T651" i="2"/>
  <c r="S651" i="2"/>
  <c r="R651" i="2"/>
  <c r="Q651" i="2"/>
  <c r="P651" i="2"/>
  <c r="O651" i="2"/>
  <c r="N651" i="2"/>
  <c r="M651" i="2"/>
  <c r="L651" i="2"/>
  <c r="K651" i="2"/>
  <c r="J651" i="2"/>
  <c r="K8269" i="2" s="1"/>
  <c r="I651" i="2"/>
  <c r="L8269" i="2" s="1"/>
  <c r="G651" i="2"/>
  <c r="T650" i="2"/>
  <c r="S650" i="2"/>
  <c r="R650" i="2"/>
  <c r="Q650" i="2"/>
  <c r="P650" i="2"/>
  <c r="O650" i="2"/>
  <c r="N650" i="2"/>
  <c r="L650" i="2"/>
  <c r="M7680" i="2" s="1"/>
  <c r="K650" i="2"/>
  <c r="J650" i="2"/>
  <c r="K7680" i="2" s="1"/>
  <c r="M539" i="2" s="1"/>
  <c r="I650" i="2"/>
  <c r="L7680" i="2" s="1"/>
  <c r="G650" i="2"/>
  <c r="T649" i="2"/>
  <c r="S649" i="2"/>
  <c r="R649" i="2"/>
  <c r="Q649" i="2"/>
  <c r="P649" i="2"/>
  <c r="O649" i="2"/>
  <c r="N649" i="2"/>
  <c r="M649" i="2"/>
  <c r="L649" i="2"/>
  <c r="K649" i="2"/>
  <c r="J649" i="2"/>
  <c r="K6044" i="2" s="1"/>
  <c r="I649" i="2"/>
  <c r="L6044" i="2" s="1"/>
  <c r="G649" i="2"/>
  <c r="T648" i="2"/>
  <c r="S648" i="2"/>
  <c r="R648" i="2"/>
  <c r="Q648" i="2"/>
  <c r="P648" i="2"/>
  <c r="O648" i="2"/>
  <c r="N648" i="2"/>
  <c r="M648" i="2"/>
  <c r="L648" i="2"/>
  <c r="K648" i="2"/>
  <c r="J648" i="2"/>
  <c r="K8656" i="2" s="1"/>
  <c r="I648" i="2"/>
  <c r="L8656" i="2" s="1"/>
  <c r="M570" i="2" s="1"/>
  <c r="G648" i="2"/>
  <c r="T647" i="2"/>
  <c r="S647" i="2"/>
  <c r="R647" i="2"/>
  <c r="Q647" i="2"/>
  <c r="P647" i="2"/>
  <c r="O647" i="2"/>
  <c r="N647" i="2"/>
  <c r="M647" i="2"/>
  <c r="L647" i="2"/>
  <c r="K647" i="2"/>
  <c r="J647" i="2"/>
  <c r="K8201" i="2" s="1"/>
  <c r="I647" i="2"/>
  <c r="L8201" i="2" s="1"/>
  <c r="M3730" i="2" s="1"/>
  <c r="G647" i="2"/>
  <c r="T646" i="2"/>
  <c r="S646" i="2"/>
  <c r="R646" i="2"/>
  <c r="Q646" i="2"/>
  <c r="P646" i="2"/>
  <c r="O646" i="2"/>
  <c r="N646" i="2"/>
  <c r="M646" i="2"/>
  <c r="L646" i="2"/>
  <c r="K646" i="2"/>
  <c r="J646" i="2"/>
  <c r="K8200" i="2" s="1"/>
  <c r="I646" i="2"/>
  <c r="L8200" i="2" s="1"/>
  <c r="M2741" i="2" s="1"/>
  <c r="G646" i="2"/>
  <c r="T645" i="2"/>
  <c r="S645" i="2"/>
  <c r="R645" i="2"/>
  <c r="Q645" i="2"/>
  <c r="P645" i="2"/>
  <c r="O645" i="2"/>
  <c r="N645" i="2"/>
  <c r="M645" i="2"/>
  <c r="L645" i="2"/>
  <c r="K645" i="2"/>
  <c r="J645" i="2"/>
  <c r="K9397" i="2" s="1"/>
  <c r="I645" i="2"/>
  <c r="L9397" i="2" s="1"/>
  <c r="G645" i="2"/>
  <c r="T644" i="2"/>
  <c r="S644" i="2"/>
  <c r="R644" i="2"/>
  <c r="Q644" i="2"/>
  <c r="P644" i="2"/>
  <c r="O644" i="2"/>
  <c r="N644" i="2"/>
  <c r="M644" i="2"/>
  <c r="L644" i="2"/>
  <c r="K644" i="2"/>
  <c r="J644" i="2"/>
  <c r="K6594" i="2" s="1"/>
  <c r="I644" i="2"/>
  <c r="L6594" i="2" s="1"/>
  <c r="G644" i="2"/>
  <c r="T643" i="2"/>
  <c r="S643" i="2"/>
  <c r="R643" i="2"/>
  <c r="Q643" i="2"/>
  <c r="P643" i="2"/>
  <c r="O643" i="2"/>
  <c r="N643" i="2"/>
  <c r="M643" i="2"/>
  <c r="L643" i="2"/>
  <c r="K643" i="2"/>
  <c r="J643" i="2"/>
  <c r="K9510" i="2" s="1"/>
  <c r="I643" i="2"/>
  <c r="L9510" i="2" s="1"/>
  <c r="G643" i="2"/>
  <c r="T642" i="2"/>
  <c r="S642" i="2"/>
  <c r="R642" i="2"/>
  <c r="Q642" i="2"/>
  <c r="P642" i="2"/>
  <c r="O642" i="2"/>
  <c r="N642" i="2"/>
  <c r="M642" i="2"/>
  <c r="L642" i="2"/>
  <c r="M9251" i="2" s="1"/>
  <c r="K642" i="2"/>
  <c r="J642" i="2"/>
  <c r="K9251" i="2" s="1"/>
  <c r="I642" i="2"/>
  <c r="L9251" i="2" s="1"/>
  <c r="G642" i="2"/>
  <c r="T641" i="2"/>
  <c r="S641" i="2"/>
  <c r="R641" i="2"/>
  <c r="Q641" i="2"/>
  <c r="P641" i="2"/>
  <c r="O641" i="2"/>
  <c r="N641" i="2"/>
  <c r="M641" i="2"/>
  <c r="L641" i="2"/>
  <c r="K641" i="2"/>
  <c r="J641" i="2"/>
  <c r="K9079" i="2" s="1"/>
  <c r="I641" i="2"/>
  <c r="L9079" i="2" s="1"/>
  <c r="G641" i="2"/>
  <c r="T640" i="2"/>
  <c r="S640" i="2"/>
  <c r="R640" i="2"/>
  <c r="Q640" i="2"/>
  <c r="P640" i="2"/>
  <c r="O640" i="2"/>
  <c r="N640" i="2"/>
  <c r="M640" i="2"/>
  <c r="L640" i="2"/>
  <c r="K640" i="2"/>
  <c r="J640" i="2"/>
  <c r="K7874" i="2" s="1"/>
  <c r="I640" i="2"/>
  <c r="L7874" i="2" s="1"/>
  <c r="G640" i="2"/>
  <c r="T639" i="2"/>
  <c r="S639" i="2"/>
  <c r="R639" i="2"/>
  <c r="Q639" i="2"/>
  <c r="P639" i="2"/>
  <c r="O639" i="2"/>
  <c r="N639" i="2"/>
  <c r="M639" i="2"/>
  <c r="L639" i="2"/>
  <c r="K639" i="2"/>
  <c r="J639" i="2"/>
  <c r="K7524" i="2" s="1"/>
  <c r="I639" i="2"/>
  <c r="L7524" i="2" s="1"/>
  <c r="M4689" i="2" s="1"/>
  <c r="G639" i="2"/>
  <c r="T638" i="2"/>
  <c r="S638" i="2"/>
  <c r="R638" i="2"/>
  <c r="Q638" i="2"/>
  <c r="P638" i="2"/>
  <c r="O638" i="2"/>
  <c r="N638" i="2"/>
  <c r="M638" i="2"/>
  <c r="L638" i="2"/>
  <c r="K638" i="2"/>
  <c r="J638" i="2"/>
  <c r="K6482" i="2" s="1"/>
  <c r="I638" i="2"/>
  <c r="L6482" i="2" s="1"/>
  <c r="G638" i="2"/>
  <c r="T637" i="2"/>
  <c r="S637" i="2"/>
  <c r="R637" i="2"/>
  <c r="Q637" i="2"/>
  <c r="P637" i="2"/>
  <c r="O637" i="2"/>
  <c r="N637" i="2"/>
  <c r="M637" i="2"/>
  <c r="L637" i="2"/>
  <c r="K637" i="2"/>
  <c r="J637" i="2"/>
  <c r="K6003" i="2" s="1"/>
  <c r="I637" i="2"/>
  <c r="L6003" i="2" s="1"/>
  <c r="G637" i="2"/>
  <c r="T636" i="2"/>
  <c r="S636" i="2"/>
  <c r="R636" i="2"/>
  <c r="Q636" i="2"/>
  <c r="P636" i="2"/>
  <c r="O636" i="2"/>
  <c r="N636" i="2"/>
  <c r="M636" i="2"/>
  <c r="L636" i="2"/>
  <c r="K636" i="2"/>
  <c r="J636" i="2"/>
  <c r="K8186" i="2" s="1"/>
  <c r="M67" i="2" s="1"/>
  <c r="I636" i="2"/>
  <c r="L8186" i="2" s="1"/>
  <c r="G636" i="2"/>
  <c r="T635" i="2"/>
  <c r="S635" i="2"/>
  <c r="R635" i="2"/>
  <c r="Q635" i="2"/>
  <c r="P635" i="2"/>
  <c r="O635" i="2"/>
  <c r="N635" i="2"/>
  <c r="M635" i="2"/>
  <c r="L635" i="2"/>
  <c r="K635" i="2"/>
  <c r="J635" i="2"/>
  <c r="K9130" i="2" s="1"/>
  <c r="I635" i="2"/>
  <c r="L9130" i="2" s="1"/>
  <c r="G635" i="2"/>
  <c r="T634" i="2"/>
  <c r="S634" i="2"/>
  <c r="R634" i="2"/>
  <c r="Q634" i="2"/>
  <c r="P634" i="2"/>
  <c r="O634" i="2"/>
  <c r="N634" i="2"/>
  <c r="M634" i="2"/>
  <c r="L634" i="2"/>
  <c r="M6672" i="2" s="1"/>
  <c r="K634" i="2"/>
  <c r="J634" i="2"/>
  <c r="K6672" i="2" s="1"/>
  <c r="I634" i="2"/>
  <c r="L6672" i="2" s="1"/>
  <c r="G634" i="2"/>
  <c r="T633" i="2"/>
  <c r="S633" i="2"/>
  <c r="R633" i="2"/>
  <c r="Q633" i="2"/>
  <c r="P633" i="2"/>
  <c r="O633" i="2"/>
  <c r="N633" i="2"/>
  <c r="M633" i="2"/>
  <c r="L633" i="2"/>
  <c r="K633" i="2"/>
  <c r="J633" i="2"/>
  <c r="K8053" i="2" s="1"/>
  <c r="I633" i="2"/>
  <c r="L8053" i="2" s="1"/>
  <c r="M92" i="2" s="1"/>
  <c r="G633" i="2"/>
  <c r="T632" i="2"/>
  <c r="S632" i="2"/>
  <c r="R632" i="2"/>
  <c r="Q632" i="2"/>
  <c r="P632" i="2"/>
  <c r="O632" i="2"/>
  <c r="N632" i="2"/>
  <c r="M632" i="2"/>
  <c r="L632" i="2"/>
  <c r="K632" i="2"/>
  <c r="J632" i="2"/>
  <c r="K7183" i="2" s="1"/>
  <c r="I632" i="2"/>
  <c r="L7183" i="2" s="1"/>
  <c r="G632" i="2"/>
  <c r="T631" i="2"/>
  <c r="S631" i="2"/>
  <c r="R631" i="2"/>
  <c r="Q631" i="2"/>
  <c r="P631" i="2"/>
  <c r="O631" i="2"/>
  <c r="N631" i="2"/>
  <c r="M631" i="2"/>
  <c r="L631" i="2"/>
  <c r="K631" i="2"/>
  <c r="J631" i="2"/>
  <c r="K9320" i="2" s="1"/>
  <c r="I631" i="2"/>
  <c r="L9320" i="2" s="1"/>
  <c r="M2488" i="2" s="1"/>
  <c r="G631" i="2"/>
  <c r="T630" i="2"/>
  <c r="S630" i="2"/>
  <c r="R630" i="2"/>
  <c r="Q630" i="2"/>
  <c r="P630" i="2"/>
  <c r="O630" i="2"/>
  <c r="N630" i="2"/>
  <c r="L630" i="2"/>
  <c r="K630" i="2"/>
  <c r="J630" i="2"/>
  <c r="K7789" i="2" s="1"/>
  <c r="I630" i="2"/>
  <c r="L7789" i="2" s="1"/>
  <c r="G630" i="2"/>
  <c r="T629" i="2"/>
  <c r="S629" i="2"/>
  <c r="R629" i="2"/>
  <c r="Q629" i="2"/>
  <c r="P629" i="2"/>
  <c r="O629" i="2"/>
  <c r="N629" i="2"/>
  <c r="M629" i="2"/>
  <c r="L629" i="2"/>
  <c r="K629" i="2"/>
  <c r="J629" i="2"/>
  <c r="K8329" i="2" s="1"/>
  <c r="I629" i="2"/>
  <c r="L8329" i="2" s="1"/>
  <c r="G629" i="2"/>
  <c r="T628" i="2"/>
  <c r="S628" i="2"/>
  <c r="R628" i="2"/>
  <c r="Q628" i="2"/>
  <c r="P628" i="2"/>
  <c r="O628" i="2"/>
  <c r="N628" i="2"/>
  <c r="M628" i="2"/>
  <c r="L628" i="2"/>
  <c r="K628" i="2"/>
  <c r="J628" i="2"/>
  <c r="K6018" i="2" s="1"/>
  <c r="I628" i="2"/>
  <c r="L6018" i="2" s="1"/>
  <c r="G628" i="2"/>
  <c r="T627" i="2"/>
  <c r="S627" i="2"/>
  <c r="R627" i="2"/>
  <c r="Q627" i="2"/>
  <c r="P627" i="2"/>
  <c r="O627" i="2"/>
  <c r="N627" i="2"/>
  <c r="M627" i="2"/>
  <c r="L627" i="2"/>
  <c r="K627" i="2"/>
  <c r="J627" i="2"/>
  <c r="K9092" i="2" s="1"/>
  <c r="I627" i="2"/>
  <c r="L9092" i="2" s="1"/>
  <c r="G627" i="2"/>
  <c r="T626" i="2"/>
  <c r="S626" i="2"/>
  <c r="R626" i="2"/>
  <c r="Q626" i="2"/>
  <c r="P626" i="2"/>
  <c r="O626" i="2"/>
  <c r="N626" i="2"/>
  <c r="M626" i="2"/>
  <c r="L626" i="2"/>
  <c r="K626" i="2"/>
  <c r="J626" i="2"/>
  <c r="K6388" i="2" s="1"/>
  <c r="I626" i="2"/>
  <c r="L6388" i="2" s="1"/>
  <c r="M1137" i="2" s="1"/>
  <c r="G626" i="2"/>
  <c r="T625" i="2"/>
  <c r="S625" i="2"/>
  <c r="R625" i="2"/>
  <c r="Q625" i="2"/>
  <c r="P625" i="2"/>
  <c r="O625" i="2"/>
  <c r="N625" i="2"/>
  <c r="M625" i="2"/>
  <c r="L625" i="2"/>
  <c r="K625" i="2"/>
  <c r="J625" i="2"/>
  <c r="K7480" i="2" s="1"/>
  <c r="I625" i="2"/>
  <c r="L7480" i="2" s="1"/>
  <c r="G625" i="2"/>
  <c r="T624" i="2"/>
  <c r="S624" i="2"/>
  <c r="R624" i="2"/>
  <c r="Q624" i="2"/>
  <c r="P624" i="2"/>
  <c r="O624" i="2"/>
  <c r="N624" i="2"/>
  <c r="L624" i="2"/>
  <c r="K624" i="2"/>
  <c r="J624" i="2"/>
  <c r="K6446" i="2" s="1"/>
  <c r="I624" i="2"/>
  <c r="L6446" i="2" s="1"/>
  <c r="G624" i="2"/>
  <c r="T623" i="2"/>
  <c r="S623" i="2"/>
  <c r="R623" i="2"/>
  <c r="Q623" i="2"/>
  <c r="P623" i="2"/>
  <c r="O623" i="2"/>
  <c r="N623" i="2"/>
  <c r="L623" i="2"/>
  <c r="K623" i="2"/>
  <c r="J623" i="2"/>
  <c r="K7313" i="2" s="1"/>
  <c r="I623" i="2"/>
  <c r="L7313" i="2" s="1"/>
  <c r="G623" i="2"/>
  <c r="T622" i="2"/>
  <c r="S622" i="2"/>
  <c r="R622" i="2"/>
  <c r="Q622" i="2"/>
  <c r="P622" i="2"/>
  <c r="O622" i="2"/>
  <c r="N622" i="2"/>
  <c r="M622" i="2"/>
  <c r="L622" i="2"/>
  <c r="K622" i="2"/>
  <c r="J622" i="2"/>
  <c r="K6593" i="2" s="1"/>
  <c r="I622" i="2"/>
  <c r="L6593" i="2" s="1"/>
  <c r="G622" i="2"/>
  <c r="T621" i="2"/>
  <c r="S621" i="2"/>
  <c r="R621" i="2"/>
  <c r="Q621" i="2"/>
  <c r="P621" i="2"/>
  <c r="O621" i="2"/>
  <c r="N621" i="2"/>
  <c r="M621" i="2"/>
  <c r="L621" i="2"/>
  <c r="K621" i="2"/>
  <c r="J621" i="2"/>
  <c r="K6687" i="2" s="1"/>
  <c r="I621" i="2"/>
  <c r="L6687" i="2" s="1"/>
  <c r="G621" i="2"/>
  <c r="T620" i="2"/>
  <c r="S620" i="2"/>
  <c r="R620" i="2"/>
  <c r="Q620" i="2"/>
  <c r="P620" i="2"/>
  <c r="O620" i="2"/>
  <c r="N620" i="2"/>
  <c r="M620" i="2"/>
  <c r="L620" i="2"/>
  <c r="K620" i="2"/>
  <c r="J620" i="2"/>
  <c r="K7873" i="2" s="1"/>
  <c r="I620" i="2"/>
  <c r="L7873" i="2" s="1"/>
  <c r="G620" i="2"/>
  <c r="T619" i="2"/>
  <c r="S619" i="2"/>
  <c r="R619" i="2"/>
  <c r="Q619" i="2"/>
  <c r="P619" i="2"/>
  <c r="O619" i="2"/>
  <c r="N619" i="2"/>
  <c r="M619" i="2"/>
  <c r="L619" i="2"/>
  <c r="K619" i="2"/>
  <c r="J619" i="2"/>
  <c r="K7242" i="2" s="1"/>
  <c r="I619" i="2"/>
  <c r="L7242" i="2" s="1"/>
  <c r="G619" i="2"/>
  <c r="T618" i="2"/>
  <c r="S618" i="2"/>
  <c r="R618" i="2"/>
  <c r="Q618" i="2"/>
  <c r="P618" i="2"/>
  <c r="O618" i="2"/>
  <c r="N618" i="2"/>
  <c r="L618" i="2"/>
  <c r="K618" i="2"/>
  <c r="J618" i="2"/>
  <c r="K8052" i="2" s="1"/>
  <c r="I618" i="2"/>
  <c r="L8052" i="2" s="1"/>
  <c r="G618" i="2"/>
  <c r="T617" i="2"/>
  <c r="S617" i="2"/>
  <c r="R617" i="2"/>
  <c r="Q617" i="2"/>
  <c r="P617" i="2"/>
  <c r="O617" i="2"/>
  <c r="N617" i="2"/>
  <c r="L617" i="2"/>
  <c r="M7393" i="2" s="1"/>
  <c r="K617" i="2"/>
  <c r="J617" i="2"/>
  <c r="K7393" i="2" s="1"/>
  <c r="I617" i="2"/>
  <c r="L7393" i="2" s="1"/>
  <c r="G617" i="2"/>
  <c r="T616" i="2"/>
  <c r="S616" i="2"/>
  <c r="R616" i="2"/>
  <c r="Q616" i="2"/>
  <c r="P616" i="2"/>
  <c r="O616" i="2"/>
  <c r="N616" i="2"/>
  <c r="L616" i="2"/>
  <c r="K616" i="2"/>
  <c r="J616" i="2"/>
  <c r="K8757" i="2" s="1"/>
  <c r="I616" i="2"/>
  <c r="L8757" i="2" s="1"/>
  <c r="G616" i="2"/>
  <c r="T615" i="2"/>
  <c r="S615" i="2"/>
  <c r="R615" i="2"/>
  <c r="Q615" i="2"/>
  <c r="P615" i="2"/>
  <c r="O615" i="2"/>
  <c r="N615" i="2"/>
  <c r="L615" i="2"/>
  <c r="K615" i="2"/>
  <c r="J615" i="2"/>
  <c r="K6671" i="2" s="1"/>
  <c r="I615" i="2"/>
  <c r="L6671" i="2" s="1"/>
  <c r="G615" i="2"/>
  <c r="T614" i="2"/>
  <c r="S614" i="2"/>
  <c r="R614" i="2"/>
  <c r="Q614" i="2"/>
  <c r="P614" i="2"/>
  <c r="O614" i="2"/>
  <c r="N614" i="2"/>
  <c r="L614" i="2"/>
  <c r="K614" i="2"/>
  <c r="J614" i="2"/>
  <c r="K7982" i="2" s="1"/>
  <c r="I614" i="2"/>
  <c r="L7982" i="2" s="1"/>
  <c r="G614" i="2"/>
  <c r="T613" i="2"/>
  <c r="S613" i="2"/>
  <c r="R613" i="2"/>
  <c r="Q613" i="2"/>
  <c r="P613" i="2"/>
  <c r="O613" i="2"/>
  <c r="N613" i="2"/>
  <c r="M613" i="2"/>
  <c r="L613" i="2"/>
  <c r="K613" i="2"/>
  <c r="J613" i="2"/>
  <c r="K9003" i="2" s="1"/>
  <c r="I613" i="2"/>
  <c r="L9003" i="2" s="1"/>
  <c r="G613" i="2"/>
  <c r="T612" i="2"/>
  <c r="S612" i="2"/>
  <c r="R612" i="2"/>
  <c r="Q612" i="2"/>
  <c r="P612" i="2"/>
  <c r="O612" i="2"/>
  <c r="N612" i="2"/>
  <c r="M612" i="2"/>
  <c r="L612" i="2"/>
  <c r="K612" i="2"/>
  <c r="J612" i="2"/>
  <c r="K8968" i="2" s="1"/>
  <c r="I612" i="2"/>
  <c r="L8968" i="2" s="1"/>
  <c r="G612" i="2"/>
  <c r="T611" i="2"/>
  <c r="S611" i="2"/>
  <c r="R611" i="2"/>
  <c r="Q611" i="2"/>
  <c r="P611" i="2"/>
  <c r="O611" i="2"/>
  <c r="N611" i="2"/>
  <c r="M611" i="2"/>
  <c r="L611" i="2"/>
  <c r="K611" i="2"/>
  <c r="J611" i="2"/>
  <c r="K6247" i="2" s="1"/>
  <c r="I611" i="2"/>
  <c r="L6247" i="2" s="1"/>
  <c r="G611" i="2"/>
  <c r="T610" i="2"/>
  <c r="S610" i="2"/>
  <c r="R610" i="2"/>
  <c r="Q610" i="2"/>
  <c r="P610" i="2"/>
  <c r="O610" i="2"/>
  <c r="N610" i="2"/>
  <c r="M610" i="2"/>
  <c r="L610" i="2"/>
  <c r="K610" i="2"/>
  <c r="J610" i="2"/>
  <c r="K6507" i="2" s="1"/>
  <c r="I610" i="2"/>
  <c r="L6507" i="2" s="1"/>
  <c r="G610" i="2"/>
  <c r="T609" i="2"/>
  <c r="S609" i="2"/>
  <c r="R609" i="2"/>
  <c r="Q609" i="2"/>
  <c r="P609" i="2"/>
  <c r="O609" i="2"/>
  <c r="N609" i="2"/>
  <c r="M609" i="2"/>
  <c r="L609" i="2"/>
  <c r="K609" i="2"/>
  <c r="J609" i="2"/>
  <c r="K7590" i="2" s="1"/>
  <c r="I609" i="2"/>
  <c r="L7590" i="2" s="1"/>
  <c r="G609" i="2"/>
  <c r="T608" i="2"/>
  <c r="S608" i="2"/>
  <c r="R608" i="2"/>
  <c r="Q608" i="2"/>
  <c r="P608" i="2"/>
  <c r="O608" i="2"/>
  <c r="N608" i="2"/>
  <c r="L608" i="2"/>
  <c r="K608" i="2"/>
  <c r="J608" i="2"/>
  <c r="K6518" i="2" s="1"/>
  <c r="I608" i="2"/>
  <c r="L6518" i="2" s="1"/>
  <c r="G608" i="2"/>
  <c r="T607" i="2"/>
  <c r="S607" i="2"/>
  <c r="R607" i="2"/>
  <c r="Q607" i="2"/>
  <c r="P607" i="2"/>
  <c r="O607" i="2"/>
  <c r="N607" i="2"/>
  <c r="M607" i="2"/>
  <c r="L607" i="2"/>
  <c r="K607" i="2"/>
  <c r="J607" i="2"/>
  <c r="K8391" i="2" s="1"/>
  <c r="I607" i="2"/>
  <c r="L8391" i="2" s="1"/>
  <c r="G607" i="2"/>
  <c r="T606" i="2"/>
  <c r="S606" i="2"/>
  <c r="R606" i="2"/>
  <c r="Q606" i="2"/>
  <c r="P606" i="2"/>
  <c r="O606" i="2"/>
  <c r="N606" i="2"/>
  <c r="M606" i="2"/>
  <c r="L606" i="2"/>
  <c r="K606" i="2"/>
  <c r="J606" i="2"/>
  <c r="K8037" i="2" s="1"/>
  <c r="I606" i="2"/>
  <c r="L8037" i="2" s="1"/>
  <c r="G606" i="2"/>
  <c r="T605" i="2"/>
  <c r="S605" i="2"/>
  <c r="R605" i="2"/>
  <c r="Q605" i="2"/>
  <c r="P605" i="2"/>
  <c r="O605" i="2"/>
  <c r="N605" i="2"/>
  <c r="M605" i="2"/>
  <c r="L605" i="2"/>
  <c r="M8220" i="2" s="1"/>
  <c r="K605" i="2"/>
  <c r="J605" i="2"/>
  <c r="K8220" i="2" s="1"/>
  <c r="I605" i="2"/>
  <c r="L8220" i="2" s="1"/>
  <c r="G605" i="2"/>
  <c r="T604" i="2"/>
  <c r="S604" i="2"/>
  <c r="R604" i="2"/>
  <c r="Q604" i="2"/>
  <c r="P604" i="2"/>
  <c r="O604" i="2"/>
  <c r="N604" i="2"/>
  <c r="M604" i="2"/>
  <c r="L604" i="2"/>
  <c r="K604" i="2"/>
  <c r="J604" i="2"/>
  <c r="K6086" i="2" s="1"/>
  <c r="I604" i="2"/>
  <c r="L6086" i="2" s="1"/>
  <c r="G604" i="2"/>
  <c r="T603" i="2"/>
  <c r="S603" i="2"/>
  <c r="R603" i="2"/>
  <c r="Q603" i="2"/>
  <c r="P603" i="2"/>
  <c r="O603" i="2"/>
  <c r="N603" i="2"/>
  <c r="M603" i="2"/>
  <c r="L603" i="2"/>
  <c r="K603" i="2"/>
  <c r="J603" i="2"/>
  <c r="K7143" i="2" s="1"/>
  <c r="I603" i="2"/>
  <c r="L7143" i="2" s="1"/>
  <c r="G603" i="2"/>
  <c r="T602" i="2"/>
  <c r="S602" i="2"/>
  <c r="R602" i="2"/>
  <c r="Q602" i="2"/>
  <c r="P602" i="2"/>
  <c r="O602" i="2"/>
  <c r="N602" i="2"/>
  <c r="M602" i="2"/>
  <c r="L602" i="2"/>
  <c r="K602" i="2"/>
  <c r="J602" i="2"/>
  <c r="K8490" i="2" s="1"/>
  <c r="I602" i="2"/>
  <c r="L8490" i="2" s="1"/>
  <c r="G602" i="2"/>
  <c r="T601" i="2"/>
  <c r="S601" i="2"/>
  <c r="R601" i="2"/>
  <c r="Q601" i="2"/>
  <c r="P601" i="2"/>
  <c r="O601" i="2"/>
  <c r="N601" i="2"/>
  <c r="M601" i="2"/>
  <c r="L601" i="2"/>
  <c r="K601" i="2"/>
  <c r="J601" i="2"/>
  <c r="K9580" i="2" s="1"/>
  <c r="I601" i="2"/>
  <c r="L9580" i="2" s="1"/>
  <c r="G601" i="2"/>
  <c r="T600" i="2"/>
  <c r="S600" i="2"/>
  <c r="R600" i="2"/>
  <c r="Q600" i="2"/>
  <c r="P600" i="2"/>
  <c r="O600" i="2"/>
  <c r="N600" i="2"/>
  <c r="M600" i="2"/>
  <c r="L600" i="2"/>
  <c r="K600" i="2"/>
  <c r="J600" i="2"/>
  <c r="K7436" i="2" s="1"/>
  <c r="I600" i="2"/>
  <c r="L7436" i="2" s="1"/>
  <c r="G600" i="2"/>
  <c r="T599" i="2"/>
  <c r="S599" i="2"/>
  <c r="R599" i="2"/>
  <c r="Q599" i="2"/>
  <c r="P599" i="2"/>
  <c r="O599" i="2"/>
  <c r="N599" i="2"/>
  <c r="L599" i="2"/>
  <c r="K599" i="2"/>
  <c r="J599" i="2"/>
  <c r="K9483" i="2" s="1"/>
  <c r="I599" i="2"/>
  <c r="L9483" i="2" s="1"/>
  <c r="G599" i="2"/>
  <c r="T598" i="2"/>
  <c r="S598" i="2"/>
  <c r="R598" i="2"/>
  <c r="Q598" i="2"/>
  <c r="P598" i="2"/>
  <c r="O598" i="2"/>
  <c r="N598" i="2"/>
  <c r="L598" i="2"/>
  <c r="K598" i="2"/>
  <c r="J598" i="2"/>
  <c r="K8117" i="2" s="1"/>
  <c r="I598" i="2"/>
  <c r="L8117" i="2" s="1"/>
  <c r="G598" i="2"/>
  <c r="T597" i="2"/>
  <c r="S597" i="2"/>
  <c r="R597" i="2"/>
  <c r="Q597" i="2"/>
  <c r="P597" i="2"/>
  <c r="O597" i="2"/>
  <c r="N597" i="2"/>
  <c r="M597" i="2"/>
  <c r="L597" i="2"/>
  <c r="K597" i="2"/>
  <c r="J597" i="2"/>
  <c r="K7000" i="2" s="1"/>
  <c r="I597" i="2"/>
  <c r="L7000" i="2" s="1"/>
  <c r="G597" i="2"/>
  <c r="T596" i="2"/>
  <c r="S596" i="2"/>
  <c r="R596" i="2"/>
  <c r="Q596" i="2"/>
  <c r="P596" i="2"/>
  <c r="O596" i="2"/>
  <c r="N596" i="2"/>
  <c r="M596" i="2"/>
  <c r="L596" i="2"/>
  <c r="K596" i="2"/>
  <c r="J596" i="2"/>
  <c r="K6875" i="2" s="1"/>
  <c r="I596" i="2"/>
  <c r="L6875" i="2" s="1"/>
  <c r="G596" i="2"/>
  <c r="T595" i="2"/>
  <c r="S595" i="2"/>
  <c r="R595" i="2"/>
  <c r="Q595" i="2"/>
  <c r="P595" i="2"/>
  <c r="O595" i="2"/>
  <c r="N595" i="2"/>
  <c r="M595" i="2"/>
  <c r="L595" i="2"/>
  <c r="K595" i="2"/>
  <c r="J595" i="2"/>
  <c r="K8438" i="2" s="1"/>
  <c r="I595" i="2"/>
  <c r="L8438" i="2" s="1"/>
  <c r="G595" i="2"/>
  <c r="T594" i="2"/>
  <c r="S594" i="2"/>
  <c r="R594" i="2"/>
  <c r="Q594" i="2"/>
  <c r="P594" i="2"/>
  <c r="O594" i="2"/>
  <c r="N594" i="2"/>
  <c r="L594" i="2"/>
  <c r="K594" i="2"/>
  <c r="J594" i="2"/>
  <c r="K7492" i="2" s="1"/>
  <c r="I594" i="2"/>
  <c r="L7492" i="2" s="1"/>
  <c r="G594" i="2"/>
  <c r="T593" i="2"/>
  <c r="S593" i="2"/>
  <c r="R593" i="2"/>
  <c r="Q593" i="2"/>
  <c r="P593" i="2"/>
  <c r="O593" i="2"/>
  <c r="N593" i="2"/>
  <c r="M593" i="2"/>
  <c r="L593" i="2"/>
  <c r="M6017" i="2" s="1"/>
  <c r="K593" i="2"/>
  <c r="J593" i="2"/>
  <c r="K6017" i="2" s="1"/>
  <c r="I593" i="2"/>
  <c r="L6017" i="2" s="1"/>
  <c r="G593" i="2"/>
  <c r="T592" i="2"/>
  <c r="S592" i="2"/>
  <c r="R592" i="2"/>
  <c r="Q592" i="2"/>
  <c r="P592" i="2"/>
  <c r="O592" i="2"/>
  <c r="N592" i="2"/>
  <c r="M592" i="2"/>
  <c r="L592" i="2"/>
  <c r="K592" i="2"/>
  <c r="J592" i="2"/>
  <c r="K8173" i="2" s="1"/>
  <c r="I592" i="2"/>
  <c r="L8173" i="2" s="1"/>
  <c r="M2153" i="2" s="1"/>
  <c r="G592" i="2"/>
  <c r="T591" i="2"/>
  <c r="S591" i="2"/>
  <c r="R591" i="2"/>
  <c r="Q591" i="2"/>
  <c r="P591" i="2"/>
  <c r="O591" i="2"/>
  <c r="N591" i="2"/>
  <c r="M591" i="2"/>
  <c r="L591" i="2"/>
  <c r="K591" i="2"/>
  <c r="J591" i="2"/>
  <c r="K6902" i="2" s="1"/>
  <c r="I591" i="2"/>
  <c r="L6902" i="2" s="1"/>
  <c r="G591" i="2"/>
  <c r="T590" i="2"/>
  <c r="S590" i="2"/>
  <c r="R590" i="2"/>
  <c r="Q590" i="2"/>
  <c r="P590" i="2"/>
  <c r="O590" i="2"/>
  <c r="N590" i="2"/>
  <c r="M590" i="2"/>
  <c r="L590" i="2"/>
  <c r="K590" i="2"/>
  <c r="J590" i="2"/>
  <c r="K8328" i="2" s="1"/>
  <c r="I590" i="2"/>
  <c r="L8328" i="2" s="1"/>
  <c r="G590" i="2"/>
  <c r="T589" i="2"/>
  <c r="S589" i="2"/>
  <c r="R589" i="2"/>
  <c r="Q589" i="2"/>
  <c r="P589" i="2"/>
  <c r="O589" i="2"/>
  <c r="N589" i="2"/>
  <c r="M589" i="2"/>
  <c r="L589" i="2"/>
  <c r="K589" i="2"/>
  <c r="J589" i="2"/>
  <c r="K7084" i="2" s="1"/>
  <c r="I589" i="2"/>
  <c r="L7084" i="2" s="1"/>
  <c r="G589" i="2"/>
  <c r="T588" i="2"/>
  <c r="S588" i="2"/>
  <c r="R588" i="2"/>
  <c r="Q588" i="2"/>
  <c r="P588" i="2"/>
  <c r="O588" i="2"/>
  <c r="N588" i="2"/>
  <c r="M588" i="2"/>
  <c r="L588" i="2"/>
  <c r="K588" i="2"/>
  <c r="J588" i="2"/>
  <c r="K6472" i="2" s="1"/>
  <c r="I588" i="2"/>
  <c r="L6472" i="2" s="1"/>
  <c r="G588" i="2"/>
  <c r="T587" i="2"/>
  <c r="S587" i="2"/>
  <c r="R587" i="2"/>
  <c r="Q587" i="2"/>
  <c r="P587" i="2"/>
  <c r="O587" i="2"/>
  <c r="N587" i="2"/>
  <c r="M587" i="2"/>
  <c r="L587" i="2"/>
  <c r="K587" i="2"/>
  <c r="J587" i="2"/>
  <c r="K9436" i="2" s="1"/>
  <c r="I587" i="2"/>
  <c r="L9436" i="2" s="1"/>
  <c r="G587" i="2"/>
  <c r="T586" i="2"/>
  <c r="S586" i="2"/>
  <c r="R586" i="2"/>
  <c r="Q586" i="2"/>
  <c r="P586" i="2"/>
  <c r="O586" i="2"/>
  <c r="N586" i="2"/>
  <c r="M586" i="2"/>
  <c r="L586" i="2"/>
  <c r="K586" i="2"/>
  <c r="J586" i="2"/>
  <c r="K6686" i="2" s="1"/>
  <c r="I586" i="2"/>
  <c r="L6686" i="2" s="1"/>
  <c r="G586" i="2"/>
  <c r="T585" i="2"/>
  <c r="S585" i="2"/>
  <c r="R585" i="2"/>
  <c r="Q585" i="2"/>
  <c r="P585" i="2"/>
  <c r="O585" i="2"/>
  <c r="N585" i="2"/>
  <c r="M585" i="2"/>
  <c r="L585" i="2"/>
  <c r="M7863" i="2" s="1"/>
  <c r="K585" i="2"/>
  <c r="J585" i="2"/>
  <c r="K7863" i="2" s="1"/>
  <c r="I585" i="2"/>
  <c r="L7863" i="2" s="1"/>
  <c r="G585" i="2"/>
  <c r="T584" i="2"/>
  <c r="S584" i="2"/>
  <c r="R584" i="2"/>
  <c r="Q584" i="2"/>
  <c r="P584" i="2"/>
  <c r="O584" i="2"/>
  <c r="N584" i="2"/>
  <c r="L584" i="2"/>
  <c r="K584" i="2"/>
  <c r="J584" i="2"/>
  <c r="K6812" i="2" s="1"/>
  <c r="M223" i="2" s="1"/>
  <c r="I584" i="2"/>
  <c r="L6812" i="2" s="1"/>
  <c r="G584" i="2"/>
  <c r="T583" i="2"/>
  <c r="S583" i="2"/>
  <c r="R583" i="2"/>
  <c r="Q583" i="2"/>
  <c r="P583" i="2"/>
  <c r="O583" i="2"/>
  <c r="N583" i="2"/>
  <c r="L583" i="2"/>
  <c r="K583" i="2"/>
  <c r="J583" i="2"/>
  <c r="K8421" i="2" s="1"/>
  <c r="I583" i="2"/>
  <c r="L8421" i="2" s="1"/>
  <c r="G583" i="2"/>
  <c r="T582" i="2"/>
  <c r="S582" i="2"/>
  <c r="R582" i="2"/>
  <c r="Q582" i="2"/>
  <c r="P582" i="2"/>
  <c r="O582" i="2"/>
  <c r="N582" i="2"/>
  <c r="M582" i="2"/>
  <c r="L582" i="2"/>
  <c r="K582" i="2"/>
  <c r="J582" i="2"/>
  <c r="K7844" i="2" s="1"/>
  <c r="I582" i="2"/>
  <c r="L7844" i="2" s="1"/>
  <c r="G582" i="2"/>
  <c r="T581" i="2"/>
  <c r="S581" i="2"/>
  <c r="R581" i="2"/>
  <c r="Q581" i="2"/>
  <c r="P581" i="2"/>
  <c r="O581" i="2"/>
  <c r="N581" i="2"/>
  <c r="M581" i="2"/>
  <c r="L581" i="2"/>
  <c r="K581" i="2"/>
  <c r="J581" i="2"/>
  <c r="K7807" i="2" s="1"/>
  <c r="I581" i="2"/>
  <c r="L7807" i="2" s="1"/>
  <c r="G581" i="2"/>
  <c r="T580" i="2"/>
  <c r="S580" i="2"/>
  <c r="R580" i="2"/>
  <c r="Q580" i="2"/>
  <c r="P580" i="2"/>
  <c r="O580" i="2"/>
  <c r="N580" i="2"/>
  <c r="M580" i="2"/>
  <c r="L580" i="2"/>
  <c r="K580" i="2"/>
  <c r="J580" i="2"/>
  <c r="K7507" i="2" s="1"/>
  <c r="I580" i="2"/>
  <c r="L7507" i="2" s="1"/>
  <c r="G580" i="2"/>
  <c r="T579" i="2"/>
  <c r="S579" i="2"/>
  <c r="R579" i="2"/>
  <c r="Q579" i="2"/>
  <c r="P579" i="2"/>
  <c r="O579" i="2"/>
  <c r="N579" i="2"/>
  <c r="M579" i="2"/>
  <c r="L579" i="2"/>
  <c r="K579" i="2"/>
  <c r="J579" i="2"/>
  <c r="K8317" i="2" s="1"/>
  <c r="I579" i="2"/>
  <c r="L8317" i="2" s="1"/>
  <c r="G579" i="2"/>
  <c r="T578" i="2"/>
  <c r="S578" i="2"/>
  <c r="R578" i="2"/>
  <c r="Q578" i="2"/>
  <c r="P578" i="2"/>
  <c r="O578" i="2"/>
  <c r="N578" i="2"/>
  <c r="L578" i="2"/>
  <c r="K578" i="2"/>
  <c r="J578" i="2"/>
  <c r="K9559" i="2" s="1"/>
  <c r="I578" i="2"/>
  <c r="L9559" i="2" s="1"/>
  <c r="G578" i="2"/>
  <c r="T577" i="2"/>
  <c r="S577" i="2"/>
  <c r="R577" i="2"/>
  <c r="Q577" i="2"/>
  <c r="P577" i="2"/>
  <c r="O577" i="2"/>
  <c r="N577" i="2"/>
  <c r="M577" i="2"/>
  <c r="L577" i="2"/>
  <c r="K577" i="2"/>
  <c r="J577" i="2"/>
  <c r="K7651" i="2" s="1"/>
  <c r="I577" i="2"/>
  <c r="L7651" i="2" s="1"/>
  <c r="M2509" i="2" s="1"/>
  <c r="G577" i="2"/>
  <c r="T576" i="2"/>
  <c r="S576" i="2"/>
  <c r="R576" i="2"/>
  <c r="Q576" i="2"/>
  <c r="P576" i="2"/>
  <c r="O576" i="2"/>
  <c r="N576" i="2"/>
  <c r="M576" i="2"/>
  <c r="L576" i="2"/>
  <c r="K576" i="2"/>
  <c r="J576" i="2"/>
  <c r="K6581" i="2" s="1"/>
  <c r="I576" i="2"/>
  <c r="L6581" i="2" s="1"/>
  <c r="G576" i="2"/>
  <c r="T575" i="2"/>
  <c r="S575" i="2"/>
  <c r="R575" i="2"/>
  <c r="Q575" i="2"/>
  <c r="P575" i="2"/>
  <c r="O575" i="2"/>
  <c r="N575" i="2"/>
  <c r="M575" i="2"/>
  <c r="L575" i="2"/>
  <c r="K575" i="2"/>
  <c r="J575" i="2"/>
  <c r="K8707" i="2" s="1"/>
  <c r="I575" i="2"/>
  <c r="L8707" i="2" s="1"/>
  <c r="G575" i="2"/>
  <c r="T574" i="2"/>
  <c r="S574" i="2"/>
  <c r="R574" i="2"/>
  <c r="Q574" i="2"/>
  <c r="P574" i="2"/>
  <c r="O574" i="2"/>
  <c r="N574" i="2"/>
  <c r="M574" i="2"/>
  <c r="L574" i="2"/>
  <c r="K574" i="2"/>
  <c r="J574" i="2"/>
  <c r="K9342" i="2" s="1"/>
  <c r="I574" i="2"/>
  <c r="L9342" i="2" s="1"/>
  <c r="G574" i="2"/>
  <c r="T573" i="2"/>
  <c r="S573" i="2"/>
  <c r="R573" i="2"/>
  <c r="Q573" i="2"/>
  <c r="P573" i="2"/>
  <c r="O573" i="2"/>
  <c r="N573" i="2"/>
  <c r="M573" i="2"/>
  <c r="L573" i="2"/>
  <c r="K573" i="2"/>
  <c r="J573" i="2"/>
  <c r="K8738" i="2" s="1"/>
  <c r="I573" i="2"/>
  <c r="L8738" i="2" s="1"/>
  <c r="G573" i="2"/>
  <c r="T572" i="2"/>
  <c r="S572" i="2"/>
  <c r="R572" i="2"/>
  <c r="Q572" i="2"/>
  <c r="P572" i="2"/>
  <c r="O572" i="2"/>
  <c r="N572" i="2"/>
  <c r="M572" i="2"/>
  <c r="L572" i="2"/>
  <c r="M6738" i="2" s="1"/>
  <c r="K572" i="2"/>
  <c r="J572" i="2"/>
  <c r="K6738" i="2" s="1"/>
  <c r="I572" i="2"/>
  <c r="L6738" i="2" s="1"/>
  <c r="G572" i="2"/>
  <c r="T571" i="2"/>
  <c r="S571" i="2"/>
  <c r="R571" i="2"/>
  <c r="Q571" i="2"/>
  <c r="P571" i="2"/>
  <c r="O571" i="2"/>
  <c r="N571" i="2"/>
  <c r="M571" i="2"/>
  <c r="L571" i="2"/>
  <c r="K571" i="2"/>
  <c r="J571" i="2"/>
  <c r="K7218" i="2" s="1"/>
  <c r="I571" i="2"/>
  <c r="L7218" i="2" s="1"/>
  <c r="G571" i="2"/>
  <c r="T570" i="2"/>
  <c r="S570" i="2"/>
  <c r="R570" i="2"/>
  <c r="Q570" i="2"/>
  <c r="P570" i="2"/>
  <c r="O570" i="2"/>
  <c r="N570" i="2"/>
  <c r="L570" i="2"/>
  <c r="K570" i="2"/>
  <c r="J570" i="2"/>
  <c r="K8631" i="2" s="1"/>
  <c r="I570" i="2"/>
  <c r="L8631" i="2" s="1"/>
  <c r="G570" i="2"/>
  <c r="T569" i="2"/>
  <c r="S569" i="2"/>
  <c r="R569" i="2"/>
  <c r="Q569" i="2"/>
  <c r="P569" i="2"/>
  <c r="O569" i="2"/>
  <c r="N569" i="2"/>
  <c r="M569" i="2"/>
  <c r="L569" i="2"/>
  <c r="K569" i="2"/>
  <c r="J569" i="2"/>
  <c r="K8437" i="2" s="1"/>
  <c r="I569" i="2"/>
  <c r="L8437" i="2" s="1"/>
  <c r="M1158" i="2" s="1"/>
  <c r="G569" i="2"/>
  <c r="T568" i="2"/>
  <c r="S568" i="2"/>
  <c r="R568" i="2"/>
  <c r="Q568" i="2"/>
  <c r="P568" i="2"/>
  <c r="O568" i="2"/>
  <c r="N568" i="2"/>
  <c r="M568" i="2"/>
  <c r="L568" i="2"/>
  <c r="K568" i="2"/>
  <c r="J568" i="2"/>
  <c r="K6916" i="2" s="1"/>
  <c r="I568" i="2"/>
  <c r="L6916" i="2" s="1"/>
  <c r="G568" i="2"/>
  <c r="T567" i="2"/>
  <c r="S567" i="2"/>
  <c r="R567" i="2"/>
  <c r="Q567" i="2"/>
  <c r="P567" i="2"/>
  <c r="O567" i="2"/>
  <c r="N567" i="2"/>
  <c r="M567" i="2"/>
  <c r="L567" i="2"/>
  <c r="K567" i="2"/>
  <c r="J567" i="2"/>
  <c r="K7024" i="2" s="1"/>
  <c r="I567" i="2"/>
  <c r="L7024" i="2" s="1"/>
  <c r="G567" i="2"/>
  <c r="T566" i="2"/>
  <c r="S566" i="2"/>
  <c r="R566" i="2"/>
  <c r="Q566" i="2"/>
  <c r="P566" i="2"/>
  <c r="O566" i="2"/>
  <c r="N566" i="2"/>
  <c r="M566" i="2"/>
  <c r="L566" i="2"/>
  <c r="K566" i="2"/>
  <c r="J566" i="2"/>
  <c r="K8877" i="2" s="1"/>
  <c r="I566" i="2"/>
  <c r="L8877" i="2" s="1"/>
  <c r="G566" i="2"/>
  <c r="T565" i="2"/>
  <c r="S565" i="2"/>
  <c r="R565" i="2"/>
  <c r="Q565" i="2"/>
  <c r="P565" i="2"/>
  <c r="O565" i="2"/>
  <c r="N565" i="2"/>
  <c r="M565" i="2"/>
  <c r="L565" i="2"/>
  <c r="K565" i="2"/>
  <c r="J565" i="2"/>
  <c r="K8548" i="2" s="1"/>
  <c r="I565" i="2"/>
  <c r="L8548" i="2" s="1"/>
  <c r="G565" i="2"/>
  <c r="T564" i="2"/>
  <c r="S564" i="2"/>
  <c r="R564" i="2"/>
  <c r="Q564" i="2"/>
  <c r="P564" i="2"/>
  <c r="O564" i="2"/>
  <c r="N564" i="2"/>
  <c r="L564" i="2"/>
  <c r="M8592" i="2" s="1"/>
  <c r="K564" i="2"/>
  <c r="J564" i="2"/>
  <c r="K8592" i="2" s="1"/>
  <c r="I564" i="2"/>
  <c r="L8592" i="2" s="1"/>
  <c r="G564" i="2"/>
  <c r="T563" i="2"/>
  <c r="S563" i="2"/>
  <c r="R563" i="2"/>
  <c r="Q563" i="2"/>
  <c r="P563" i="2"/>
  <c r="O563" i="2"/>
  <c r="N563" i="2"/>
  <c r="L563" i="2"/>
  <c r="K563" i="2"/>
  <c r="J563" i="2"/>
  <c r="K6944" i="2" s="1"/>
  <c r="I563" i="2"/>
  <c r="L6944" i="2" s="1"/>
  <c r="G563" i="2"/>
  <c r="T562" i="2"/>
  <c r="S562" i="2"/>
  <c r="R562" i="2"/>
  <c r="Q562" i="2"/>
  <c r="P562" i="2"/>
  <c r="O562" i="2"/>
  <c r="N562" i="2"/>
  <c r="M562" i="2"/>
  <c r="L562" i="2"/>
  <c r="K562" i="2"/>
  <c r="J562" i="2"/>
  <c r="K7552" i="2" s="1"/>
  <c r="I562" i="2"/>
  <c r="L7552" i="2" s="1"/>
  <c r="G562" i="2"/>
  <c r="T561" i="2"/>
  <c r="S561" i="2"/>
  <c r="R561" i="2"/>
  <c r="Q561" i="2"/>
  <c r="P561" i="2"/>
  <c r="O561" i="2"/>
  <c r="N561" i="2"/>
  <c r="M561" i="2"/>
  <c r="L561" i="2"/>
  <c r="K561" i="2"/>
  <c r="J561" i="2"/>
  <c r="K6610" i="2" s="1"/>
  <c r="I561" i="2"/>
  <c r="L6610" i="2" s="1"/>
  <c r="M4362" i="2" s="1"/>
  <c r="G561" i="2"/>
  <c r="T560" i="2"/>
  <c r="S560" i="2"/>
  <c r="R560" i="2"/>
  <c r="Q560" i="2"/>
  <c r="P560" i="2"/>
  <c r="O560" i="2"/>
  <c r="N560" i="2"/>
  <c r="L560" i="2"/>
  <c r="K560" i="2"/>
  <c r="J560" i="2"/>
  <c r="K6959" i="2" s="1"/>
  <c r="I560" i="2"/>
  <c r="L6959" i="2" s="1"/>
  <c r="G560" i="2"/>
  <c r="T559" i="2"/>
  <c r="S559" i="2"/>
  <c r="R559" i="2"/>
  <c r="Q559" i="2"/>
  <c r="P559" i="2"/>
  <c r="O559" i="2"/>
  <c r="N559" i="2"/>
  <c r="M559" i="2"/>
  <c r="L559" i="2"/>
  <c r="K559" i="2"/>
  <c r="J559" i="2"/>
  <c r="K9115" i="2" s="1"/>
  <c r="I559" i="2"/>
  <c r="L9115" i="2" s="1"/>
  <c r="G559" i="2"/>
  <c r="T558" i="2"/>
  <c r="S558" i="2"/>
  <c r="R558" i="2"/>
  <c r="Q558" i="2"/>
  <c r="P558" i="2"/>
  <c r="O558" i="2"/>
  <c r="N558" i="2"/>
  <c r="M558" i="2"/>
  <c r="L558" i="2"/>
  <c r="K558" i="2"/>
  <c r="J558" i="2"/>
  <c r="K7972" i="2" s="1"/>
  <c r="I558" i="2"/>
  <c r="L7972" i="2" s="1"/>
  <c r="G558" i="2"/>
  <c r="T557" i="2"/>
  <c r="S557" i="2"/>
  <c r="R557" i="2"/>
  <c r="Q557" i="2"/>
  <c r="P557" i="2"/>
  <c r="O557" i="2"/>
  <c r="N557" i="2"/>
  <c r="M557" i="2"/>
  <c r="L557" i="2"/>
  <c r="M7451" i="2" s="1"/>
  <c r="K557" i="2"/>
  <c r="J557" i="2"/>
  <c r="K7451" i="2" s="1"/>
  <c r="I557" i="2"/>
  <c r="L7451" i="2" s="1"/>
  <c r="G557" i="2"/>
  <c r="T556" i="2"/>
  <c r="S556" i="2"/>
  <c r="R556" i="2"/>
  <c r="Q556" i="2"/>
  <c r="P556" i="2"/>
  <c r="O556" i="2"/>
  <c r="N556" i="2"/>
  <c r="M556" i="2"/>
  <c r="L556" i="2"/>
  <c r="K556" i="2"/>
  <c r="J556" i="2"/>
  <c r="K6387" i="2" s="1"/>
  <c r="I556" i="2"/>
  <c r="L6387" i="2" s="1"/>
  <c r="M711" i="2" s="1"/>
  <c r="G556" i="2"/>
  <c r="T555" i="2"/>
  <c r="S555" i="2"/>
  <c r="R555" i="2"/>
  <c r="Q555" i="2"/>
  <c r="P555" i="2"/>
  <c r="O555" i="2"/>
  <c r="N555" i="2"/>
  <c r="L555" i="2"/>
  <c r="K555" i="2"/>
  <c r="J555" i="2"/>
  <c r="K7722" i="2" s="1"/>
  <c r="I555" i="2"/>
  <c r="L7722" i="2" s="1"/>
  <c r="G555" i="2"/>
  <c r="T554" i="2"/>
  <c r="S554" i="2"/>
  <c r="R554" i="2"/>
  <c r="Q554" i="2"/>
  <c r="P554" i="2"/>
  <c r="O554" i="2"/>
  <c r="N554" i="2"/>
  <c r="M554" i="2"/>
  <c r="L554" i="2"/>
  <c r="K554" i="2"/>
  <c r="J554" i="2"/>
  <c r="K7206" i="2" s="1"/>
  <c r="I554" i="2"/>
  <c r="L7206" i="2" s="1"/>
  <c r="G554" i="2"/>
  <c r="T553" i="2"/>
  <c r="S553" i="2"/>
  <c r="R553" i="2"/>
  <c r="Q553" i="2"/>
  <c r="P553" i="2"/>
  <c r="O553" i="2"/>
  <c r="N553" i="2"/>
  <c r="M553" i="2"/>
  <c r="L553" i="2"/>
  <c r="K553" i="2"/>
  <c r="J553" i="2"/>
  <c r="K9579" i="2" s="1"/>
  <c r="I553" i="2"/>
  <c r="L9579" i="2" s="1"/>
  <c r="G553" i="2"/>
  <c r="T552" i="2"/>
  <c r="S552" i="2"/>
  <c r="R552" i="2"/>
  <c r="Q552" i="2"/>
  <c r="P552" i="2"/>
  <c r="O552" i="2"/>
  <c r="N552" i="2"/>
  <c r="M552" i="2"/>
  <c r="L552" i="2"/>
  <c r="K552" i="2"/>
  <c r="J552" i="2"/>
  <c r="K8227" i="2" s="1"/>
  <c r="I552" i="2"/>
  <c r="L8227" i="2" s="1"/>
  <c r="G552" i="2"/>
  <c r="T551" i="2"/>
  <c r="S551" i="2"/>
  <c r="R551" i="2"/>
  <c r="Q551" i="2"/>
  <c r="P551" i="2"/>
  <c r="O551" i="2"/>
  <c r="N551" i="2"/>
  <c r="M551" i="2"/>
  <c r="L551" i="2"/>
  <c r="K551" i="2"/>
  <c r="J551" i="2"/>
  <c r="K6016" i="2" s="1"/>
  <c r="I551" i="2"/>
  <c r="L6016" i="2" s="1"/>
  <c r="G551" i="2"/>
  <c r="T550" i="2"/>
  <c r="S550" i="2"/>
  <c r="R550" i="2"/>
  <c r="Q550" i="2"/>
  <c r="P550" i="2"/>
  <c r="O550" i="2"/>
  <c r="N550" i="2"/>
  <c r="M550" i="2"/>
  <c r="L550" i="2"/>
  <c r="K550" i="2"/>
  <c r="J550" i="2"/>
  <c r="K9078" i="2" s="1"/>
  <c r="I550" i="2"/>
  <c r="L9078" i="2" s="1"/>
  <c r="G550" i="2"/>
  <c r="T549" i="2"/>
  <c r="S549" i="2"/>
  <c r="R549" i="2"/>
  <c r="Q549" i="2"/>
  <c r="P549" i="2"/>
  <c r="O549" i="2"/>
  <c r="N549" i="2"/>
  <c r="M549" i="2"/>
  <c r="L549" i="2"/>
  <c r="K549" i="2"/>
  <c r="J549" i="2"/>
  <c r="K7945" i="2" s="1"/>
  <c r="I549" i="2"/>
  <c r="L7945" i="2" s="1"/>
  <c r="G549" i="2"/>
  <c r="T548" i="2"/>
  <c r="S548" i="2"/>
  <c r="R548" i="2"/>
  <c r="Q548" i="2"/>
  <c r="P548" i="2"/>
  <c r="O548" i="2"/>
  <c r="N548" i="2"/>
  <c r="M548" i="2"/>
  <c r="L548" i="2"/>
  <c r="K548" i="2"/>
  <c r="J548" i="2"/>
  <c r="K9220" i="2" s="1"/>
  <c r="I548" i="2"/>
  <c r="L9220" i="2" s="1"/>
  <c r="G548" i="2"/>
  <c r="T547" i="2"/>
  <c r="S547" i="2"/>
  <c r="R547" i="2"/>
  <c r="Q547" i="2"/>
  <c r="P547" i="2"/>
  <c r="O547" i="2"/>
  <c r="N547" i="2"/>
  <c r="M547" i="2"/>
  <c r="L547" i="2"/>
  <c r="K547" i="2"/>
  <c r="J547" i="2"/>
  <c r="K8067" i="2" s="1"/>
  <c r="I547" i="2"/>
  <c r="L8067" i="2" s="1"/>
  <c r="G547" i="2"/>
  <c r="T546" i="2"/>
  <c r="S546" i="2"/>
  <c r="R546" i="2"/>
  <c r="Q546" i="2"/>
  <c r="P546" i="2"/>
  <c r="O546" i="2"/>
  <c r="N546" i="2"/>
  <c r="M546" i="2"/>
  <c r="L546" i="2"/>
  <c r="K546" i="2"/>
  <c r="J546" i="2"/>
  <c r="K9146" i="2" s="1"/>
  <c r="I546" i="2"/>
  <c r="L9146" i="2" s="1"/>
  <c r="G546" i="2"/>
  <c r="T545" i="2"/>
  <c r="S545" i="2"/>
  <c r="R545" i="2"/>
  <c r="Q545" i="2"/>
  <c r="P545" i="2"/>
  <c r="O545" i="2"/>
  <c r="N545" i="2"/>
  <c r="M545" i="2"/>
  <c r="L545" i="2"/>
  <c r="K545" i="2"/>
  <c r="J545" i="2"/>
  <c r="K7632" i="2" s="1"/>
  <c r="I545" i="2"/>
  <c r="L7632" i="2" s="1"/>
  <c r="G545" i="2"/>
  <c r="T544" i="2"/>
  <c r="S544" i="2"/>
  <c r="R544" i="2"/>
  <c r="Q544" i="2"/>
  <c r="P544" i="2"/>
  <c r="O544" i="2"/>
  <c r="N544" i="2"/>
  <c r="M544" i="2"/>
  <c r="L544" i="2"/>
  <c r="K544" i="2"/>
  <c r="J544" i="2"/>
  <c r="K7369" i="2" s="1"/>
  <c r="I544" i="2"/>
  <c r="L7369" i="2" s="1"/>
  <c r="G544" i="2"/>
  <c r="T543" i="2"/>
  <c r="S543" i="2"/>
  <c r="R543" i="2"/>
  <c r="Q543" i="2"/>
  <c r="P543" i="2"/>
  <c r="O543" i="2"/>
  <c r="N543" i="2"/>
  <c r="M543" i="2"/>
  <c r="L543" i="2"/>
  <c r="K543" i="2"/>
  <c r="J543" i="2"/>
  <c r="K9370" i="2" s="1"/>
  <c r="I543" i="2"/>
  <c r="L9370" i="2" s="1"/>
  <c r="G543" i="2"/>
  <c r="T542" i="2"/>
  <c r="S542" i="2"/>
  <c r="R542" i="2"/>
  <c r="Q542" i="2"/>
  <c r="P542" i="2"/>
  <c r="O542" i="2"/>
  <c r="N542" i="2"/>
  <c r="L542" i="2"/>
  <c r="K542" i="2"/>
  <c r="J542" i="2"/>
  <c r="K7679" i="2" s="1"/>
  <c r="I542" i="2"/>
  <c r="L7679" i="2" s="1"/>
  <c r="G542" i="2"/>
  <c r="T541" i="2"/>
  <c r="S541" i="2"/>
  <c r="R541" i="2"/>
  <c r="Q541" i="2"/>
  <c r="P541" i="2"/>
  <c r="O541" i="2"/>
  <c r="N541" i="2"/>
  <c r="L541" i="2"/>
  <c r="K541" i="2"/>
  <c r="J541" i="2"/>
  <c r="K6494" i="2" s="1"/>
  <c r="I541" i="2"/>
  <c r="L6494" i="2" s="1"/>
  <c r="G541" i="2"/>
  <c r="T540" i="2"/>
  <c r="S540" i="2"/>
  <c r="R540" i="2"/>
  <c r="Q540" i="2"/>
  <c r="P540" i="2"/>
  <c r="O540" i="2"/>
  <c r="N540" i="2"/>
  <c r="M540" i="2"/>
  <c r="L540" i="2"/>
  <c r="K540" i="2"/>
  <c r="J540" i="2"/>
  <c r="K7301" i="2" s="1"/>
  <c r="I540" i="2"/>
  <c r="L7301" i="2" s="1"/>
  <c r="G540" i="2"/>
  <c r="T539" i="2"/>
  <c r="S539" i="2"/>
  <c r="R539" i="2"/>
  <c r="Q539" i="2"/>
  <c r="P539" i="2"/>
  <c r="O539" i="2"/>
  <c r="N539" i="2"/>
  <c r="L539" i="2"/>
  <c r="K539" i="2"/>
  <c r="J539" i="2"/>
  <c r="K9077" i="2" s="1"/>
  <c r="I539" i="2"/>
  <c r="L9077" i="2" s="1"/>
  <c r="G539" i="2"/>
  <c r="T538" i="2"/>
  <c r="S538" i="2"/>
  <c r="R538" i="2"/>
  <c r="Q538" i="2"/>
  <c r="P538" i="2"/>
  <c r="O538" i="2"/>
  <c r="N538" i="2"/>
  <c r="M538" i="2"/>
  <c r="L538" i="2"/>
  <c r="K538" i="2"/>
  <c r="J538" i="2"/>
  <c r="K7065" i="2" s="1"/>
  <c r="I538" i="2"/>
  <c r="L7065" i="2" s="1"/>
  <c r="G538" i="2"/>
  <c r="T537" i="2"/>
  <c r="S537" i="2"/>
  <c r="R537" i="2"/>
  <c r="Q537" i="2"/>
  <c r="P537" i="2"/>
  <c r="O537" i="2"/>
  <c r="N537" i="2"/>
  <c r="M537" i="2"/>
  <c r="L537" i="2"/>
  <c r="M7501" i="2" s="1"/>
  <c r="K537" i="2"/>
  <c r="J537" i="2"/>
  <c r="K7501" i="2" s="1"/>
  <c r="I537" i="2"/>
  <c r="L7501" i="2" s="1"/>
  <c r="G537" i="2"/>
  <c r="T536" i="2"/>
  <c r="S536" i="2"/>
  <c r="R536" i="2"/>
  <c r="Q536" i="2"/>
  <c r="P536" i="2"/>
  <c r="O536" i="2"/>
  <c r="N536" i="2"/>
  <c r="M536" i="2"/>
  <c r="L536" i="2"/>
  <c r="K536" i="2"/>
  <c r="J536" i="2"/>
  <c r="K6379" i="2" s="1"/>
  <c r="I536" i="2"/>
  <c r="L6379" i="2" s="1"/>
  <c r="M2936" i="2" s="1"/>
  <c r="G536" i="2"/>
  <c r="T535" i="2"/>
  <c r="S535" i="2"/>
  <c r="R535" i="2"/>
  <c r="Q535" i="2"/>
  <c r="P535" i="2"/>
  <c r="O535" i="2"/>
  <c r="N535" i="2"/>
  <c r="M535" i="2"/>
  <c r="L535" i="2"/>
  <c r="K535" i="2"/>
  <c r="J535" i="2"/>
  <c r="K8640" i="2" s="1"/>
  <c r="I535" i="2"/>
  <c r="L8640" i="2" s="1"/>
  <c r="G535" i="2"/>
  <c r="T534" i="2"/>
  <c r="S534" i="2"/>
  <c r="R534" i="2"/>
  <c r="Q534" i="2"/>
  <c r="P534" i="2"/>
  <c r="O534" i="2"/>
  <c r="N534" i="2"/>
  <c r="L534" i="2"/>
  <c r="K534" i="2"/>
  <c r="J534" i="2"/>
  <c r="K7312" i="2" s="1"/>
  <c r="I534" i="2"/>
  <c r="L7312" i="2" s="1"/>
  <c r="G534" i="2"/>
  <c r="T533" i="2"/>
  <c r="S533" i="2"/>
  <c r="R533" i="2"/>
  <c r="Q533" i="2"/>
  <c r="P533" i="2"/>
  <c r="O533" i="2"/>
  <c r="N533" i="2"/>
  <c r="M533" i="2"/>
  <c r="L533" i="2"/>
  <c r="K533" i="2"/>
  <c r="J533" i="2"/>
  <c r="K8066" i="2" s="1"/>
  <c r="I533" i="2"/>
  <c r="L8066" i="2" s="1"/>
  <c r="G533" i="2"/>
  <c r="T532" i="2"/>
  <c r="S532" i="2"/>
  <c r="R532" i="2"/>
  <c r="Q532" i="2"/>
  <c r="P532" i="2"/>
  <c r="O532" i="2"/>
  <c r="N532" i="2"/>
  <c r="M532" i="2"/>
  <c r="L532" i="2"/>
  <c r="M6849" i="2" s="1"/>
  <c r="K532" i="2"/>
  <c r="J532" i="2"/>
  <c r="K6849" i="2" s="1"/>
  <c r="I532" i="2"/>
  <c r="L6849" i="2" s="1"/>
  <c r="G532" i="2"/>
  <c r="T531" i="2"/>
  <c r="S531" i="2"/>
  <c r="R531" i="2"/>
  <c r="Q531" i="2"/>
  <c r="P531" i="2"/>
  <c r="O531" i="2"/>
  <c r="N531" i="2"/>
  <c r="M531" i="2"/>
  <c r="L531" i="2"/>
  <c r="K531" i="2"/>
  <c r="J531" i="2"/>
  <c r="K7273" i="2" s="1"/>
  <c r="I531" i="2"/>
  <c r="L7273" i="2" s="1"/>
  <c r="G531" i="2"/>
  <c r="T530" i="2"/>
  <c r="S530" i="2"/>
  <c r="R530" i="2"/>
  <c r="Q530" i="2"/>
  <c r="P530" i="2"/>
  <c r="O530" i="2"/>
  <c r="N530" i="2"/>
  <c r="M530" i="2"/>
  <c r="L530" i="2"/>
  <c r="K530" i="2"/>
  <c r="J530" i="2"/>
  <c r="K7971" i="2" s="1"/>
  <c r="I530" i="2"/>
  <c r="L7971" i="2" s="1"/>
  <c r="G530" i="2"/>
  <c r="T529" i="2"/>
  <c r="S529" i="2"/>
  <c r="R529" i="2"/>
  <c r="Q529" i="2"/>
  <c r="P529" i="2"/>
  <c r="O529" i="2"/>
  <c r="N529" i="2"/>
  <c r="M529" i="2"/>
  <c r="L529" i="2"/>
  <c r="K529" i="2"/>
  <c r="J529" i="2"/>
  <c r="K6987" i="2" s="1"/>
  <c r="I529" i="2"/>
  <c r="L6987" i="2" s="1"/>
  <c r="G529" i="2"/>
  <c r="T528" i="2"/>
  <c r="S528" i="2"/>
  <c r="R528" i="2"/>
  <c r="Q528" i="2"/>
  <c r="P528" i="2"/>
  <c r="O528" i="2"/>
  <c r="N528" i="2"/>
  <c r="M528" i="2"/>
  <c r="L528" i="2"/>
  <c r="K528" i="2"/>
  <c r="J528" i="2"/>
  <c r="K7703" i="2" s="1"/>
  <c r="I528" i="2"/>
  <c r="L7703" i="2" s="1"/>
  <c r="G528" i="2"/>
  <c r="T527" i="2"/>
  <c r="S527" i="2"/>
  <c r="R527" i="2"/>
  <c r="Q527" i="2"/>
  <c r="P527" i="2"/>
  <c r="O527" i="2"/>
  <c r="N527" i="2"/>
  <c r="M527" i="2"/>
  <c r="L527" i="2"/>
  <c r="K527" i="2"/>
  <c r="J527" i="2"/>
  <c r="K8375" i="2" s="1"/>
  <c r="I527" i="2"/>
  <c r="L8375" i="2" s="1"/>
  <c r="G527" i="2"/>
  <c r="T526" i="2"/>
  <c r="S526" i="2"/>
  <c r="R526" i="2"/>
  <c r="Q526" i="2"/>
  <c r="P526" i="2"/>
  <c r="O526" i="2"/>
  <c r="N526" i="2"/>
  <c r="L526" i="2"/>
  <c r="K526" i="2"/>
  <c r="J526" i="2"/>
  <c r="K6002" i="2" s="1"/>
  <c r="I526" i="2"/>
  <c r="L6002" i="2" s="1"/>
  <c r="G526" i="2"/>
  <c r="T525" i="2"/>
  <c r="S525" i="2"/>
  <c r="R525" i="2"/>
  <c r="Q525" i="2"/>
  <c r="P525" i="2"/>
  <c r="O525" i="2"/>
  <c r="N525" i="2"/>
  <c r="L525" i="2"/>
  <c r="K525" i="2"/>
  <c r="J525" i="2"/>
  <c r="K8956" i="2" s="1"/>
  <c r="I525" i="2"/>
  <c r="L8956" i="2" s="1"/>
  <c r="G525" i="2"/>
  <c r="T524" i="2"/>
  <c r="S524" i="2"/>
  <c r="R524" i="2"/>
  <c r="Q524" i="2"/>
  <c r="P524" i="2"/>
  <c r="O524" i="2"/>
  <c r="N524" i="2"/>
  <c r="M524" i="2"/>
  <c r="L524" i="2"/>
  <c r="M8771" i="2" s="1"/>
  <c r="K524" i="2"/>
  <c r="J524" i="2"/>
  <c r="K8771" i="2" s="1"/>
  <c r="I524" i="2"/>
  <c r="L8771" i="2" s="1"/>
  <c r="G524" i="2"/>
  <c r="T523" i="2"/>
  <c r="S523" i="2"/>
  <c r="R523" i="2"/>
  <c r="Q523" i="2"/>
  <c r="P523" i="2"/>
  <c r="O523" i="2"/>
  <c r="N523" i="2"/>
  <c r="M523" i="2"/>
  <c r="L523" i="2"/>
  <c r="K523" i="2"/>
  <c r="J523" i="2"/>
  <c r="K6574" i="2" s="1"/>
  <c r="I523" i="2"/>
  <c r="L6574" i="2" s="1"/>
  <c r="M615" i="2" s="1"/>
  <c r="G523" i="2"/>
  <c r="T522" i="2"/>
  <c r="S522" i="2"/>
  <c r="R522" i="2"/>
  <c r="Q522" i="2"/>
  <c r="P522" i="2"/>
  <c r="O522" i="2"/>
  <c r="N522" i="2"/>
  <c r="M522" i="2"/>
  <c r="L522" i="2"/>
  <c r="K522" i="2"/>
  <c r="J522" i="2"/>
  <c r="K9037" i="2" s="1"/>
  <c r="I522" i="2"/>
  <c r="L9037" i="2" s="1"/>
  <c r="G522" i="2"/>
  <c r="T521" i="2"/>
  <c r="S521" i="2"/>
  <c r="R521" i="2"/>
  <c r="Q521" i="2"/>
  <c r="P521" i="2"/>
  <c r="O521" i="2"/>
  <c r="N521" i="2"/>
  <c r="M521" i="2"/>
  <c r="L521" i="2"/>
  <c r="K521" i="2"/>
  <c r="J521" i="2"/>
  <c r="K8348" i="2" s="1"/>
  <c r="I521" i="2"/>
  <c r="L8348" i="2" s="1"/>
  <c r="G521" i="2"/>
  <c r="T520" i="2"/>
  <c r="S520" i="2"/>
  <c r="R520" i="2"/>
  <c r="Q520" i="2"/>
  <c r="P520" i="2"/>
  <c r="O520" i="2"/>
  <c r="N520" i="2"/>
  <c r="M520" i="2"/>
  <c r="L520" i="2"/>
  <c r="K520" i="2"/>
  <c r="J520" i="2"/>
  <c r="K9063" i="2" s="1"/>
  <c r="I520" i="2"/>
  <c r="L9063" i="2" s="1"/>
  <c r="G520" i="2"/>
  <c r="T519" i="2"/>
  <c r="S519" i="2"/>
  <c r="R519" i="2"/>
  <c r="Q519" i="2"/>
  <c r="P519" i="2"/>
  <c r="O519" i="2"/>
  <c r="N519" i="2"/>
  <c r="M519" i="2"/>
  <c r="L519" i="2"/>
  <c r="K519" i="2"/>
  <c r="J519" i="2"/>
  <c r="K8876" i="2" s="1"/>
  <c r="I519" i="2"/>
  <c r="L8876" i="2" s="1"/>
  <c r="G519" i="2"/>
  <c r="T518" i="2"/>
  <c r="S518" i="2"/>
  <c r="R518" i="2"/>
  <c r="Q518" i="2"/>
  <c r="P518" i="2"/>
  <c r="O518" i="2"/>
  <c r="N518" i="2"/>
  <c r="M518" i="2"/>
  <c r="L518" i="2"/>
  <c r="K518" i="2"/>
  <c r="J518" i="2"/>
  <c r="K6464" i="2" s="1"/>
  <c r="I518" i="2"/>
  <c r="L6464" i="2" s="1"/>
  <c r="G518" i="2"/>
  <c r="T517" i="2"/>
  <c r="S517" i="2"/>
  <c r="R517" i="2"/>
  <c r="Q517" i="2"/>
  <c r="P517" i="2"/>
  <c r="O517" i="2"/>
  <c r="N517" i="2"/>
  <c r="L517" i="2"/>
  <c r="K517" i="2"/>
  <c r="J517" i="2"/>
  <c r="K9002" i="2" s="1"/>
  <c r="I517" i="2"/>
  <c r="L9002" i="2" s="1"/>
  <c r="G517" i="2"/>
  <c r="T516" i="2"/>
  <c r="S516" i="2"/>
  <c r="R516" i="2"/>
  <c r="Q516" i="2"/>
  <c r="P516" i="2"/>
  <c r="O516" i="2"/>
  <c r="N516" i="2"/>
  <c r="M516" i="2"/>
  <c r="L516" i="2"/>
  <c r="M7258" i="2" s="1"/>
  <c r="K516" i="2"/>
  <c r="J516" i="2"/>
  <c r="K7258" i="2" s="1"/>
  <c r="I516" i="2"/>
  <c r="L7258" i="2" s="1"/>
  <c r="G516" i="2"/>
  <c r="T515" i="2"/>
  <c r="S515" i="2"/>
  <c r="R515" i="2"/>
  <c r="Q515" i="2"/>
  <c r="P515" i="2"/>
  <c r="O515" i="2"/>
  <c r="N515" i="2"/>
  <c r="M515" i="2"/>
  <c r="L515" i="2"/>
  <c r="K515" i="2"/>
  <c r="J515" i="2"/>
  <c r="K8655" i="2" s="1"/>
  <c r="I515" i="2"/>
  <c r="L8655" i="2" s="1"/>
  <c r="G515" i="2"/>
  <c r="T514" i="2"/>
  <c r="S514" i="2"/>
  <c r="R514" i="2"/>
  <c r="Q514" i="2"/>
  <c r="P514" i="2"/>
  <c r="O514" i="2"/>
  <c r="N514" i="2"/>
  <c r="M514" i="2"/>
  <c r="L514" i="2"/>
  <c r="K514" i="2"/>
  <c r="J514" i="2"/>
  <c r="K8654" i="2" s="1"/>
  <c r="I514" i="2"/>
  <c r="L8654" i="2" s="1"/>
  <c r="G514" i="2"/>
  <c r="T513" i="2"/>
  <c r="S513" i="2"/>
  <c r="R513" i="2"/>
  <c r="Q513" i="2"/>
  <c r="P513" i="2"/>
  <c r="O513" i="2"/>
  <c r="N513" i="2"/>
  <c r="M513" i="2"/>
  <c r="L513" i="2"/>
  <c r="K513" i="2"/>
  <c r="J513" i="2"/>
  <c r="K7944" i="2" s="1"/>
  <c r="I513" i="2"/>
  <c r="L7944" i="2" s="1"/>
  <c r="G513" i="2"/>
  <c r="T512" i="2"/>
  <c r="S512" i="2"/>
  <c r="R512" i="2"/>
  <c r="Q512" i="2"/>
  <c r="P512" i="2"/>
  <c r="O512" i="2"/>
  <c r="N512" i="2"/>
  <c r="M512" i="2"/>
  <c r="L512" i="2"/>
  <c r="K512" i="2"/>
  <c r="J512" i="2"/>
  <c r="K7142" i="2" s="1"/>
  <c r="I512" i="2"/>
  <c r="L7142" i="2" s="1"/>
  <c r="G512" i="2"/>
  <c r="T511" i="2"/>
  <c r="S511" i="2"/>
  <c r="R511" i="2"/>
  <c r="Q511" i="2"/>
  <c r="P511" i="2"/>
  <c r="O511" i="2"/>
  <c r="N511" i="2"/>
  <c r="M511" i="2"/>
  <c r="L511" i="2"/>
  <c r="K511" i="2"/>
  <c r="J511" i="2"/>
  <c r="K6307" i="2" s="1"/>
  <c r="I511" i="2"/>
  <c r="L6307" i="2" s="1"/>
  <c r="G511" i="2"/>
  <c r="T510" i="2"/>
  <c r="S510" i="2"/>
  <c r="R510" i="2"/>
  <c r="Q510" i="2"/>
  <c r="P510" i="2"/>
  <c r="O510" i="2"/>
  <c r="N510" i="2"/>
  <c r="L510" i="2"/>
  <c r="K510" i="2"/>
  <c r="J510" i="2"/>
  <c r="K9166" i="2" s="1"/>
  <c r="I510" i="2"/>
  <c r="L9166" i="2" s="1"/>
  <c r="G510" i="2"/>
  <c r="T509" i="2"/>
  <c r="S509" i="2"/>
  <c r="R509" i="2"/>
  <c r="Q509" i="2"/>
  <c r="P509" i="2"/>
  <c r="O509" i="2"/>
  <c r="N509" i="2"/>
  <c r="M509" i="2"/>
  <c r="L509" i="2"/>
  <c r="K509" i="2"/>
  <c r="J509" i="2"/>
  <c r="K8569" i="2" s="1"/>
  <c r="I509" i="2"/>
  <c r="L8569" i="2" s="1"/>
  <c r="G509" i="2"/>
  <c r="T508" i="2"/>
  <c r="S508" i="2"/>
  <c r="R508" i="2"/>
  <c r="Q508" i="2"/>
  <c r="P508" i="2"/>
  <c r="O508" i="2"/>
  <c r="N508" i="2"/>
  <c r="M508" i="2"/>
  <c r="L508" i="2"/>
  <c r="M9471" i="2" s="1"/>
  <c r="K508" i="2"/>
  <c r="J508" i="2"/>
  <c r="K9471" i="2" s="1"/>
  <c r="I508" i="2"/>
  <c r="L9471" i="2" s="1"/>
  <c r="G508" i="2"/>
  <c r="T507" i="2"/>
  <c r="S507" i="2"/>
  <c r="R507" i="2"/>
  <c r="Q507" i="2"/>
  <c r="P507" i="2"/>
  <c r="O507" i="2"/>
  <c r="N507" i="2"/>
  <c r="M507" i="2"/>
  <c r="L507" i="2"/>
  <c r="K507" i="2"/>
  <c r="J507" i="2"/>
  <c r="K7667" i="2" s="1"/>
  <c r="I507" i="2"/>
  <c r="L7667" i="2" s="1"/>
  <c r="G507" i="2"/>
  <c r="T506" i="2"/>
  <c r="S506" i="2"/>
  <c r="R506" i="2"/>
  <c r="Q506" i="2"/>
  <c r="P506" i="2"/>
  <c r="O506" i="2"/>
  <c r="N506" i="2"/>
  <c r="M506" i="2"/>
  <c r="L506" i="2"/>
  <c r="K506" i="2"/>
  <c r="J506" i="2"/>
  <c r="K9578" i="2" s="1"/>
  <c r="I506" i="2"/>
  <c r="L9578" i="2" s="1"/>
  <c r="G506" i="2"/>
  <c r="T505" i="2"/>
  <c r="S505" i="2"/>
  <c r="R505" i="2"/>
  <c r="Q505" i="2"/>
  <c r="P505" i="2"/>
  <c r="O505" i="2"/>
  <c r="N505" i="2"/>
  <c r="M505" i="2"/>
  <c r="L505" i="2"/>
  <c r="K505" i="2"/>
  <c r="J505" i="2"/>
  <c r="K7602" i="2" s="1"/>
  <c r="I505" i="2"/>
  <c r="L7602" i="2" s="1"/>
  <c r="G505" i="2"/>
  <c r="T504" i="2"/>
  <c r="S504" i="2"/>
  <c r="R504" i="2"/>
  <c r="Q504" i="2"/>
  <c r="P504" i="2"/>
  <c r="O504" i="2"/>
  <c r="N504" i="2"/>
  <c r="M504" i="2"/>
  <c r="L504" i="2"/>
  <c r="K504" i="2"/>
  <c r="J504" i="2"/>
  <c r="K9470" i="2" s="1"/>
  <c r="I504" i="2"/>
  <c r="L9470" i="2" s="1"/>
  <c r="G504" i="2"/>
  <c r="T503" i="2"/>
  <c r="S503" i="2"/>
  <c r="R503" i="2"/>
  <c r="Q503" i="2"/>
  <c r="P503" i="2"/>
  <c r="O503" i="2"/>
  <c r="N503" i="2"/>
  <c r="M503" i="2"/>
  <c r="L503" i="2"/>
  <c r="K503" i="2"/>
  <c r="J503" i="2"/>
  <c r="K7970" i="2" s="1"/>
  <c r="I503" i="2"/>
  <c r="L7970" i="2" s="1"/>
  <c r="G503" i="2"/>
  <c r="T502" i="2"/>
  <c r="S502" i="2"/>
  <c r="R502" i="2"/>
  <c r="Q502" i="2"/>
  <c r="P502" i="2"/>
  <c r="O502" i="2"/>
  <c r="N502" i="2"/>
  <c r="M502" i="2"/>
  <c r="L502" i="2"/>
  <c r="K502" i="2"/>
  <c r="J502" i="2"/>
  <c r="K7435" i="2" s="1"/>
  <c r="I502" i="2"/>
  <c r="L7435" i="2" s="1"/>
  <c r="G502" i="2"/>
  <c r="T501" i="2"/>
  <c r="S501" i="2"/>
  <c r="R501" i="2"/>
  <c r="Q501" i="2"/>
  <c r="P501" i="2"/>
  <c r="O501" i="2"/>
  <c r="N501" i="2"/>
  <c r="M501" i="2"/>
  <c r="L501" i="2"/>
  <c r="K501" i="2"/>
  <c r="J501" i="2"/>
  <c r="K6653" i="2" s="1"/>
  <c r="I501" i="2"/>
  <c r="L6653" i="2" s="1"/>
  <c r="G501" i="2"/>
  <c r="T500" i="2"/>
  <c r="S500" i="2"/>
  <c r="R500" i="2"/>
  <c r="Q500" i="2"/>
  <c r="P500" i="2"/>
  <c r="O500" i="2"/>
  <c r="N500" i="2"/>
  <c r="M500" i="2"/>
  <c r="L500" i="2"/>
  <c r="M6874" i="2" s="1"/>
  <c r="K500" i="2"/>
  <c r="J500" i="2"/>
  <c r="K6874" i="2" s="1"/>
  <c r="I500" i="2"/>
  <c r="L6874" i="2" s="1"/>
  <c r="G500" i="2"/>
  <c r="T499" i="2"/>
  <c r="S499" i="2"/>
  <c r="R499" i="2"/>
  <c r="Q499" i="2"/>
  <c r="P499" i="2"/>
  <c r="O499" i="2"/>
  <c r="N499" i="2"/>
  <c r="M499" i="2"/>
  <c r="L499" i="2"/>
  <c r="K499" i="2"/>
  <c r="J499" i="2"/>
  <c r="K9341" i="2" s="1"/>
  <c r="I499" i="2"/>
  <c r="L9341" i="2" s="1"/>
  <c r="G499" i="2"/>
  <c r="T498" i="2"/>
  <c r="S498" i="2"/>
  <c r="R498" i="2"/>
  <c r="Q498" i="2"/>
  <c r="P498" i="2"/>
  <c r="O498" i="2"/>
  <c r="N498" i="2"/>
  <c r="M498" i="2"/>
  <c r="L498" i="2"/>
  <c r="K498" i="2"/>
  <c r="J498" i="2"/>
  <c r="K6554" i="2" s="1"/>
  <c r="I498" i="2"/>
  <c r="L6554" i="2" s="1"/>
  <c r="G498" i="2"/>
  <c r="T497" i="2"/>
  <c r="S497" i="2"/>
  <c r="R497" i="2"/>
  <c r="Q497" i="2"/>
  <c r="P497" i="2"/>
  <c r="O497" i="2"/>
  <c r="N497" i="2"/>
  <c r="M497" i="2"/>
  <c r="L497" i="2"/>
  <c r="K497" i="2"/>
  <c r="J497" i="2"/>
  <c r="K9414" i="2" s="1"/>
  <c r="I497" i="2"/>
  <c r="L9414" i="2" s="1"/>
  <c r="G497" i="2"/>
  <c r="T496" i="2"/>
  <c r="S496" i="2"/>
  <c r="R496" i="2"/>
  <c r="Q496" i="2"/>
  <c r="P496" i="2"/>
  <c r="O496" i="2"/>
  <c r="N496" i="2"/>
  <c r="M496" i="2"/>
  <c r="L496" i="2"/>
  <c r="K496" i="2"/>
  <c r="J496" i="2"/>
  <c r="K8756" i="2" s="1"/>
  <c r="I496" i="2"/>
  <c r="L8756" i="2" s="1"/>
  <c r="G496" i="2"/>
  <c r="T495" i="2"/>
  <c r="S495" i="2"/>
  <c r="R495" i="2"/>
  <c r="Q495" i="2"/>
  <c r="P495" i="2"/>
  <c r="O495" i="2"/>
  <c r="N495" i="2"/>
  <c r="M495" i="2"/>
  <c r="L495" i="2"/>
  <c r="K495" i="2"/>
  <c r="J495" i="2"/>
  <c r="K6573" i="2" s="1"/>
  <c r="I495" i="2"/>
  <c r="L6573" i="2" s="1"/>
  <c r="G495" i="2"/>
  <c r="T494" i="2"/>
  <c r="S494" i="2"/>
  <c r="R494" i="2"/>
  <c r="Q494" i="2"/>
  <c r="P494" i="2"/>
  <c r="O494" i="2"/>
  <c r="N494" i="2"/>
  <c r="M494" i="2"/>
  <c r="L494" i="2"/>
  <c r="K494" i="2"/>
  <c r="J494" i="2"/>
  <c r="K9396" i="2" s="1"/>
  <c r="I494" i="2"/>
  <c r="L9396" i="2" s="1"/>
  <c r="G494" i="2"/>
  <c r="T493" i="2"/>
  <c r="S493" i="2"/>
  <c r="R493" i="2"/>
  <c r="Q493" i="2"/>
  <c r="P493" i="2"/>
  <c r="O493" i="2"/>
  <c r="N493" i="2"/>
  <c r="M493" i="2"/>
  <c r="L493" i="2"/>
  <c r="K493" i="2"/>
  <c r="J493" i="2"/>
  <c r="K6369" i="2" s="1"/>
  <c r="I493" i="2"/>
  <c r="L6369" i="2" s="1"/>
  <c r="G493" i="2"/>
  <c r="T492" i="2"/>
  <c r="S492" i="2"/>
  <c r="R492" i="2"/>
  <c r="Q492" i="2"/>
  <c r="P492" i="2"/>
  <c r="O492" i="2"/>
  <c r="N492" i="2"/>
  <c r="M492" i="2"/>
  <c r="L492" i="2"/>
  <c r="M7415" i="2" s="1"/>
  <c r="K492" i="2"/>
  <c r="J492" i="2"/>
  <c r="K7415" i="2" s="1"/>
  <c r="I492" i="2"/>
  <c r="L7415" i="2" s="1"/>
  <c r="G492" i="2"/>
  <c r="T491" i="2"/>
  <c r="S491" i="2"/>
  <c r="R491" i="2"/>
  <c r="Q491" i="2"/>
  <c r="P491" i="2"/>
  <c r="O491" i="2"/>
  <c r="N491" i="2"/>
  <c r="M491" i="2"/>
  <c r="L491" i="2"/>
  <c r="K491" i="2"/>
  <c r="J491" i="2"/>
  <c r="K8568" i="2" s="1"/>
  <c r="I491" i="2"/>
  <c r="L8568" i="2" s="1"/>
  <c r="G491" i="2"/>
  <c r="T490" i="2"/>
  <c r="S490" i="2"/>
  <c r="R490" i="2"/>
  <c r="Q490" i="2"/>
  <c r="P490" i="2"/>
  <c r="O490" i="2"/>
  <c r="N490" i="2"/>
  <c r="M490" i="2"/>
  <c r="L490" i="2"/>
  <c r="K490" i="2"/>
  <c r="J490" i="2"/>
  <c r="K7564" i="2" s="1"/>
  <c r="I490" i="2"/>
  <c r="L7564" i="2" s="1"/>
  <c r="G490" i="2"/>
  <c r="T489" i="2"/>
  <c r="S489" i="2"/>
  <c r="R489" i="2"/>
  <c r="Q489" i="2"/>
  <c r="P489" i="2"/>
  <c r="O489" i="2"/>
  <c r="N489" i="2"/>
  <c r="M489" i="2"/>
  <c r="L489" i="2"/>
  <c r="K489" i="2"/>
  <c r="J489" i="2"/>
  <c r="K9114" i="2" s="1"/>
  <c r="I489" i="2"/>
  <c r="L9114" i="2" s="1"/>
  <c r="G489" i="2"/>
  <c r="T488" i="2"/>
  <c r="S488" i="2"/>
  <c r="R488" i="2"/>
  <c r="Q488" i="2"/>
  <c r="P488" i="2"/>
  <c r="O488" i="2"/>
  <c r="N488" i="2"/>
  <c r="M488" i="2"/>
  <c r="L488" i="2"/>
  <c r="K488" i="2"/>
  <c r="J488" i="2"/>
  <c r="K8065" i="2" s="1"/>
  <c r="I488" i="2"/>
  <c r="L8065" i="2" s="1"/>
  <c r="G488" i="2"/>
  <c r="T487" i="2"/>
  <c r="S487" i="2"/>
  <c r="R487" i="2"/>
  <c r="Q487" i="2"/>
  <c r="P487" i="2"/>
  <c r="O487" i="2"/>
  <c r="N487" i="2"/>
  <c r="M487" i="2"/>
  <c r="L487" i="2"/>
  <c r="K487" i="2"/>
  <c r="J487" i="2"/>
  <c r="K6572" i="2" s="1"/>
  <c r="I487" i="2"/>
  <c r="L6572" i="2" s="1"/>
  <c r="G487" i="2"/>
  <c r="T486" i="2"/>
  <c r="S486" i="2"/>
  <c r="R486" i="2"/>
  <c r="Q486" i="2"/>
  <c r="P486" i="2"/>
  <c r="O486" i="2"/>
  <c r="N486" i="2"/>
  <c r="M486" i="2"/>
  <c r="L486" i="2"/>
  <c r="K486" i="2"/>
  <c r="J486" i="2"/>
  <c r="K6795" i="2" s="1"/>
  <c r="I486" i="2"/>
  <c r="L6795" i="2" s="1"/>
  <c r="G486" i="2"/>
  <c r="T485" i="2"/>
  <c r="S485" i="2"/>
  <c r="R485" i="2"/>
  <c r="Q485" i="2"/>
  <c r="P485" i="2"/>
  <c r="O485" i="2"/>
  <c r="N485" i="2"/>
  <c r="M485" i="2"/>
  <c r="L485" i="2"/>
  <c r="K485" i="2"/>
  <c r="J485" i="2"/>
  <c r="K6986" i="2" s="1"/>
  <c r="I485" i="2"/>
  <c r="L6986" i="2" s="1"/>
  <c r="G485" i="2"/>
  <c r="T484" i="2"/>
  <c r="S484" i="2"/>
  <c r="R484" i="2"/>
  <c r="Q484" i="2"/>
  <c r="P484" i="2"/>
  <c r="O484" i="2"/>
  <c r="N484" i="2"/>
  <c r="M484" i="2"/>
  <c r="L484" i="2"/>
  <c r="M8770" i="2" s="1"/>
  <c r="K484" i="2"/>
  <c r="J484" i="2"/>
  <c r="K8770" i="2" s="1"/>
  <c r="I484" i="2"/>
  <c r="L8770" i="2" s="1"/>
  <c r="G484" i="2"/>
  <c r="T483" i="2"/>
  <c r="S483" i="2"/>
  <c r="R483" i="2"/>
  <c r="Q483" i="2"/>
  <c r="P483" i="2"/>
  <c r="O483" i="2"/>
  <c r="N483" i="2"/>
  <c r="M483" i="2"/>
  <c r="L483" i="2"/>
  <c r="K483" i="2"/>
  <c r="J483" i="2"/>
  <c r="K6246" i="2" s="1"/>
  <c r="I483" i="2"/>
  <c r="L6246" i="2" s="1"/>
  <c r="G483" i="2"/>
  <c r="T482" i="2"/>
  <c r="S482" i="2"/>
  <c r="R482" i="2"/>
  <c r="Q482" i="2"/>
  <c r="P482" i="2"/>
  <c r="O482" i="2"/>
  <c r="N482" i="2"/>
  <c r="M482" i="2"/>
  <c r="L482" i="2"/>
  <c r="K482" i="2"/>
  <c r="J482" i="2"/>
  <c r="K7538" i="2" s="1"/>
  <c r="I482" i="2"/>
  <c r="L7538" i="2" s="1"/>
  <c r="G482" i="2"/>
  <c r="T481" i="2"/>
  <c r="S481" i="2"/>
  <c r="R481" i="2"/>
  <c r="Q481" i="2"/>
  <c r="P481" i="2"/>
  <c r="O481" i="2"/>
  <c r="N481" i="2"/>
  <c r="M481" i="2"/>
  <c r="L481" i="2"/>
  <c r="K481" i="2"/>
  <c r="J481" i="2"/>
  <c r="K6685" i="2" s="1"/>
  <c r="I481" i="2"/>
  <c r="L6685" i="2" s="1"/>
  <c r="G481" i="2"/>
  <c r="T480" i="2"/>
  <c r="S480" i="2"/>
  <c r="R480" i="2"/>
  <c r="Q480" i="2"/>
  <c r="P480" i="2"/>
  <c r="O480" i="2"/>
  <c r="N480" i="2"/>
  <c r="M480" i="2"/>
  <c r="L480" i="2"/>
  <c r="K480" i="2"/>
  <c r="J480" i="2"/>
  <c r="K9447" i="2" s="1"/>
  <c r="M270" i="2" s="1"/>
  <c r="I480" i="2"/>
  <c r="L9447" i="2" s="1"/>
  <c r="G480" i="2"/>
  <c r="T479" i="2"/>
  <c r="S479" i="2"/>
  <c r="R479" i="2"/>
  <c r="Q479" i="2"/>
  <c r="P479" i="2"/>
  <c r="O479" i="2"/>
  <c r="N479" i="2"/>
  <c r="M479" i="2"/>
  <c r="L479" i="2"/>
  <c r="K479" i="2"/>
  <c r="J479" i="2"/>
  <c r="K9509" i="2" s="1"/>
  <c r="I479" i="2"/>
  <c r="L9509" i="2" s="1"/>
  <c r="G479" i="2"/>
  <c r="T478" i="2"/>
  <c r="S478" i="2"/>
  <c r="R478" i="2"/>
  <c r="Q478" i="2"/>
  <c r="P478" i="2"/>
  <c r="O478" i="2"/>
  <c r="N478" i="2"/>
  <c r="M478" i="2"/>
  <c r="L478" i="2"/>
  <c r="K478" i="2"/>
  <c r="J478" i="2"/>
  <c r="K7154" i="2" s="1"/>
  <c r="I478" i="2"/>
  <c r="L7154" i="2" s="1"/>
  <c r="G478" i="2"/>
  <c r="T477" i="2"/>
  <c r="S477" i="2"/>
  <c r="R477" i="2"/>
  <c r="Q477" i="2"/>
  <c r="P477" i="2"/>
  <c r="O477" i="2"/>
  <c r="N477" i="2"/>
  <c r="M477" i="2"/>
  <c r="L477" i="2"/>
  <c r="K477" i="2"/>
  <c r="J477" i="2"/>
  <c r="K8051" i="2" s="1"/>
  <c r="I477" i="2"/>
  <c r="L8051" i="2" s="1"/>
  <c r="G477" i="2"/>
  <c r="T476" i="2"/>
  <c r="S476" i="2"/>
  <c r="R476" i="2"/>
  <c r="Q476" i="2"/>
  <c r="P476" i="2"/>
  <c r="O476" i="2"/>
  <c r="N476" i="2"/>
  <c r="M476" i="2"/>
  <c r="L476" i="2"/>
  <c r="M6929" i="2" s="1"/>
  <c r="K476" i="2"/>
  <c r="J476" i="2"/>
  <c r="K6929" i="2" s="1"/>
  <c r="I476" i="2"/>
  <c r="L6929" i="2" s="1"/>
  <c r="G476" i="2"/>
  <c r="T475" i="2"/>
  <c r="S475" i="2"/>
  <c r="R475" i="2"/>
  <c r="Q475" i="2"/>
  <c r="P475" i="2"/>
  <c r="O475" i="2"/>
  <c r="N475" i="2"/>
  <c r="M475" i="2"/>
  <c r="L475" i="2"/>
  <c r="K475" i="2"/>
  <c r="J475" i="2"/>
  <c r="K6726" i="2" s="1"/>
  <c r="I475" i="2"/>
  <c r="L6726" i="2" s="1"/>
  <c r="G475" i="2"/>
  <c r="T474" i="2"/>
  <c r="S474" i="2"/>
  <c r="R474" i="2"/>
  <c r="Q474" i="2"/>
  <c r="P474" i="2"/>
  <c r="O474" i="2"/>
  <c r="N474" i="2"/>
  <c r="L474" i="2"/>
  <c r="K474" i="2"/>
  <c r="J474" i="2"/>
  <c r="K6346" i="2" s="1"/>
  <c r="I474" i="2"/>
  <c r="L6346" i="2" s="1"/>
  <c r="G474" i="2"/>
  <c r="T473" i="2"/>
  <c r="S473" i="2"/>
  <c r="R473" i="2"/>
  <c r="Q473" i="2"/>
  <c r="P473" i="2"/>
  <c r="O473" i="2"/>
  <c r="N473" i="2"/>
  <c r="M473" i="2"/>
  <c r="L473" i="2"/>
  <c r="K473" i="2"/>
  <c r="J473" i="2"/>
  <c r="K6592" i="2" s="1"/>
  <c r="I473" i="2"/>
  <c r="L6592" i="2" s="1"/>
  <c r="G473" i="2"/>
  <c r="T472" i="2"/>
  <c r="S472" i="2"/>
  <c r="R472" i="2"/>
  <c r="Q472" i="2"/>
  <c r="P472" i="2"/>
  <c r="O472" i="2"/>
  <c r="N472" i="2"/>
  <c r="L472" i="2"/>
  <c r="K472" i="2"/>
  <c r="J472" i="2"/>
  <c r="K6345" i="2" s="1"/>
  <c r="I472" i="2"/>
  <c r="L6345" i="2" s="1"/>
  <c r="G472" i="2"/>
  <c r="T471" i="2"/>
  <c r="S471" i="2"/>
  <c r="R471" i="2"/>
  <c r="Q471" i="2"/>
  <c r="P471" i="2"/>
  <c r="O471" i="2"/>
  <c r="N471" i="2"/>
  <c r="M471" i="2"/>
  <c r="L471" i="2"/>
  <c r="K471" i="2"/>
  <c r="J471" i="2"/>
  <c r="K7631" i="2" s="1"/>
  <c r="I471" i="2"/>
  <c r="L7631" i="2" s="1"/>
  <c r="G471" i="2"/>
  <c r="T470" i="2"/>
  <c r="S470" i="2"/>
  <c r="R470" i="2"/>
  <c r="Q470" i="2"/>
  <c r="P470" i="2"/>
  <c r="O470" i="2"/>
  <c r="N470" i="2"/>
  <c r="L470" i="2"/>
  <c r="K470" i="2"/>
  <c r="J470" i="2"/>
  <c r="K7450" i="2" s="1"/>
  <c r="I470" i="2"/>
  <c r="L7450" i="2" s="1"/>
  <c r="G470" i="2"/>
  <c r="T469" i="2"/>
  <c r="S469" i="2"/>
  <c r="R469" i="2"/>
  <c r="Q469" i="2"/>
  <c r="P469" i="2"/>
  <c r="O469" i="2"/>
  <c r="N469" i="2"/>
  <c r="M469" i="2"/>
  <c r="L469" i="2"/>
  <c r="K469" i="2"/>
  <c r="J469" i="2"/>
  <c r="K8090" i="2" s="1"/>
  <c r="I469" i="2"/>
  <c r="L8090" i="2" s="1"/>
  <c r="G469" i="2"/>
  <c r="T468" i="2"/>
  <c r="S468" i="2"/>
  <c r="R468" i="2"/>
  <c r="Q468" i="2"/>
  <c r="P468" i="2"/>
  <c r="O468" i="2"/>
  <c r="N468" i="2"/>
  <c r="M468" i="2"/>
  <c r="L468" i="2"/>
  <c r="K468" i="2"/>
  <c r="J468" i="2"/>
  <c r="K8076" i="2" s="1"/>
  <c r="I468" i="2"/>
  <c r="L8076" i="2" s="1"/>
  <c r="G468" i="2"/>
  <c r="T467" i="2"/>
  <c r="S467" i="2"/>
  <c r="R467" i="2"/>
  <c r="Q467" i="2"/>
  <c r="P467" i="2"/>
  <c r="O467" i="2"/>
  <c r="N467" i="2"/>
  <c r="M467" i="2"/>
  <c r="L467" i="2"/>
  <c r="K467" i="2"/>
  <c r="J467" i="2"/>
  <c r="K8089" i="2" s="1"/>
  <c r="I467" i="2"/>
  <c r="L8089" i="2" s="1"/>
  <c r="G467" i="2"/>
  <c r="T466" i="2"/>
  <c r="S466" i="2"/>
  <c r="R466" i="2"/>
  <c r="Q466" i="2"/>
  <c r="P466" i="2"/>
  <c r="O466" i="2"/>
  <c r="N466" i="2"/>
  <c r="M466" i="2"/>
  <c r="L466" i="2"/>
  <c r="K466" i="2"/>
  <c r="J466" i="2"/>
  <c r="K6437" i="2" s="1"/>
  <c r="I466" i="2"/>
  <c r="L6437" i="2" s="1"/>
  <c r="G466" i="2"/>
  <c r="T465" i="2"/>
  <c r="S465" i="2"/>
  <c r="R465" i="2"/>
  <c r="Q465" i="2"/>
  <c r="P465" i="2"/>
  <c r="O465" i="2"/>
  <c r="N465" i="2"/>
  <c r="M465" i="2"/>
  <c r="L465" i="2"/>
  <c r="K465" i="2"/>
  <c r="J465" i="2"/>
  <c r="K7300" i="2" s="1"/>
  <c r="I465" i="2"/>
  <c r="L7300" i="2" s="1"/>
  <c r="G465" i="2"/>
  <c r="T464" i="2"/>
  <c r="S464" i="2"/>
  <c r="R464" i="2"/>
  <c r="Q464" i="2"/>
  <c r="P464" i="2"/>
  <c r="O464" i="2"/>
  <c r="N464" i="2"/>
  <c r="M464" i="2"/>
  <c r="L464" i="2"/>
  <c r="K464" i="2"/>
  <c r="J464" i="2"/>
  <c r="K7414" i="2" s="1"/>
  <c r="I464" i="2"/>
  <c r="L7414" i="2" s="1"/>
  <c r="G464" i="2"/>
  <c r="T463" i="2"/>
  <c r="S463" i="2"/>
  <c r="R463" i="2"/>
  <c r="Q463" i="2"/>
  <c r="P463" i="2"/>
  <c r="O463" i="2"/>
  <c r="N463" i="2"/>
  <c r="M463" i="2"/>
  <c r="L463" i="2"/>
  <c r="K463" i="2"/>
  <c r="J463" i="2"/>
  <c r="K8140" i="2" s="1"/>
  <c r="I463" i="2"/>
  <c r="L8140" i="2" s="1"/>
  <c r="G463" i="2"/>
  <c r="T462" i="2"/>
  <c r="S462" i="2"/>
  <c r="R462" i="2"/>
  <c r="Q462" i="2"/>
  <c r="P462" i="2"/>
  <c r="O462" i="2"/>
  <c r="N462" i="2"/>
  <c r="M462" i="2"/>
  <c r="L462" i="2"/>
  <c r="K462" i="2"/>
  <c r="J462" i="2"/>
  <c r="K6794" i="2" s="1"/>
  <c r="I462" i="2"/>
  <c r="L6794" i="2" s="1"/>
  <c r="G462" i="2"/>
  <c r="T461" i="2"/>
  <c r="S461" i="2"/>
  <c r="R461" i="2"/>
  <c r="Q461" i="2"/>
  <c r="P461" i="2"/>
  <c r="O461" i="2"/>
  <c r="N461" i="2"/>
  <c r="M461" i="2"/>
  <c r="L461" i="2"/>
  <c r="K461" i="2"/>
  <c r="J461" i="2"/>
  <c r="K7113" i="2" s="1"/>
  <c r="I461" i="2"/>
  <c r="L7113" i="2" s="1"/>
  <c r="G461" i="2"/>
  <c r="T460" i="2"/>
  <c r="S460" i="2"/>
  <c r="R460" i="2"/>
  <c r="Q460" i="2"/>
  <c r="P460" i="2"/>
  <c r="O460" i="2"/>
  <c r="N460" i="2"/>
  <c r="M460" i="2"/>
  <c r="L460" i="2"/>
  <c r="K460" i="2"/>
  <c r="J460" i="2"/>
  <c r="K9319" i="2" s="1"/>
  <c r="I460" i="2"/>
  <c r="L9319" i="2" s="1"/>
  <c r="G460" i="2"/>
  <c r="T459" i="2"/>
  <c r="S459" i="2"/>
  <c r="R459" i="2"/>
  <c r="Q459" i="2"/>
  <c r="P459" i="2"/>
  <c r="O459" i="2"/>
  <c r="N459" i="2"/>
  <c r="M459" i="2"/>
  <c r="L459" i="2"/>
  <c r="K459" i="2"/>
  <c r="J459" i="2"/>
  <c r="K9318" i="2" s="1"/>
  <c r="I459" i="2"/>
  <c r="L9318" i="2" s="1"/>
  <c r="G459" i="2"/>
  <c r="T458" i="2"/>
  <c r="S458" i="2"/>
  <c r="R458" i="2"/>
  <c r="Q458" i="2"/>
  <c r="P458" i="2"/>
  <c r="O458" i="2"/>
  <c r="N458" i="2"/>
  <c r="M458" i="2"/>
  <c r="L458" i="2"/>
  <c r="K458" i="2"/>
  <c r="J458" i="2"/>
  <c r="K9036" i="2" s="1"/>
  <c r="I458" i="2"/>
  <c r="L9036" i="2" s="1"/>
  <c r="G458" i="2"/>
  <c r="T457" i="2"/>
  <c r="S457" i="2"/>
  <c r="R457" i="2"/>
  <c r="Q457" i="2"/>
  <c r="P457" i="2"/>
  <c r="O457" i="2"/>
  <c r="N457" i="2"/>
  <c r="L457" i="2"/>
  <c r="K457" i="2"/>
  <c r="J457" i="2"/>
  <c r="K7828" i="2" s="1"/>
  <c r="I457" i="2"/>
  <c r="L7828" i="2" s="1"/>
  <c r="M2943" i="2" s="1"/>
  <c r="G457" i="2"/>
  <c r="T456" i="2"/>
  <c r="S456" i="2"/>
  <c r="R456" i="2"/>
  <c r="Q456" i="2"/>
  <c r="P456" i="2"/>
  <c r="O456" i="2"/>
  <c r="N456" i="2"/>
  <c r="M456" i="2"/>
  <c r="L456" i="2"/>
  <c r="K456" i="2"/>
  <c r="J456" i="2"/>
  <c r="K8801" i="2" s="1"/>
  <c r="I456" i="2"/>
  <c r="L8801" i="2" s="1"/>
  <c r="G456" i="2"/>
  <c r="T455" i="2"/>
  <c r="S455" i="2"/>
  <c r="R455" i="2"/>
  <c r="Q455" i="2"/>
  <c r="P455" i="2"/>
  <c r="O455" i="2"/>
  <c r="N455" i="2"/>
  <c r="M455" i="2"/>
  <c r="L455" i="2"/>
  <c r="K455" i="2"/>
  <c r="J455" i="2"/>
  <c r="K7767" i="2" s="1"/>
  <c r="I455" i="2"/>
  <c r="L7767" i="2" s="1"/>
  <c r="G455" i="2"/>
  <c r="T454" i="2"/>
  <c r="S454" i="2"/>
  <c r="R454" i="2"/>
  <c r="Q454" i="2"/>
  <c r="P454" i="2"/>
  <c r="O454" i="2"/>
  <c r="N454" i="2"/>
  <c r="L454" i="2"/>
  <c r="K454" i="2"/>
  <c r="J454" i="2"/>
  <c r="K6156" i="2" s="1"/>
  <c r="I454" i="2"/>
  <c r="L6156" i="2" s="1"/>
  <c r="G454" i="2"/>
  <c r="T453" i="2"/>
  <c r="S453" i="2"/>
  <c r="R453" i="2"/>
  <c r="Q453" i="2"/>
  <c r="P453" i="2"/>
  <c r="O453" i="2"/>
  <c r="N453" i="2"/>
  <c r="M453" i="2"/>
  <c r="L453" i="2"/>
  <c r="M6684" i="2" s="1"/>
  <c r="K453" i="2"/>
  <c r="J453" i="2"/>
  <c r="K6684" i="2" s="1"/>
  <c r="I453" i="2"/>
  <c r="L6684" i="2" s="1"/>
  <c r="G453" i="2"/>
  <c r="T452" i="2"/>
  <c r="S452" i="2"/>
  <c r="R452" i="2"/>
  <c r="Q452" i="2"/>
  <c r="P452" i="2"/>
  <c r="O452" i="2"/>
  <c r="N452" i="2"/>
  <c r="M452" i="2"/>
  <c r="L452" i="2"/>
  <c r="K452" i="2"/>
  <c r="J452" i="2"/>
  <c r="K7013" i="2" s="1"/>
  <c r="I452" i="2"/>
  <c r="L7013" i="2" s="1"/>
  <c r="G452" i="2"/>
  <c r="T451" i="2"/>
  <c r="S451" i="2"/>
  <c r="R451" i="2"/>
  <c r="Q451" i="2"/>
  <c r="P451" i="2"/>
  <c r="O451" i="2"/>
  <c r="N451" i="2"/>
  <c r="M451" i="2"/>
  <c r="L451" i="2"/>
  <c r="K451" i="2"/>
  <c r="J451" i="2"/>
  <c r="K9309" i="2" s="1"/>
  <c r="I451" i="2"/>
  <c r="L9309" i="2" s="1"/>
  <c r="G451" i="2"/>
  <c r="T450" i="2"/>
  <c r="S450" i="2"/>
  <c r="R450" i="2"/>
  <c r="Q450" i="2"/>
  <c r="P450" i="2"/>
  <c r="O450" i="2"/>
  <c r="N450" i="2"/>
  <c r="M450" i="2"/>
  <c r="L450" i="2"/>
  <c r="K450" i="2"/>
  <c r="J450" i="2"/>
  <c r="K6481" i="2" s="1"/>
  <c r="I450" i="2"/>
  <c r="L6481" i="2" s="1"/>
  <c r="G450" i="2"/>
  <c r="T449" i="2"/>
  <c r="S449" i="2"/>
  <c r="R449" i="2"/>
  <c r="Q449" i="2"/>
  <c r="P449" i="2"/>
  <c r="O449" i="2"/>
  <c r="N449" i="2"/>
  <c r="M449" i="2"/>
  <c r="L449" i="2"/>
  <c r="K449" i="2"/>
  <c r="J449" i="2"/>
  <c r="K9025" i="2" s="1"/>
  <c r="I449" i="2"/>
  <c r="L9025" i="2" s="1"/>
  <c r="G449" i="2"/>
  <c r="T448" i="2"/>
  <c r="S448" i="2"/>
  <c r="R448" i="2"/>
  <c r="Q448" i="2"/>
  <c r="P448" i="2"/>
  <c r="O448" i="2"/>
  <c r="N448" i="2"/>
  <c r="M448" i="2"/>
  <c r="L448" i="2"/>
  <c r="K448" i="2"/>
  <c r="J448" i="2"/>
  <c r="K8986" i="2" s="1"/>
  <c r="I448" i="2"/>
  <c r="L8986" i="2" s="1"/>
  <c r="G448" i="2"/>
  <c r="T447" i="2"/>
  <c r="S447" i="2"/>
  <c r="R447" i="2"/>
  <c r="Q447" i="2"/>
  <c r="P447" i="2"/>
  <c r="O447" i="2"/>
  <c r="N447" i="2"/>
  <c r="M447" i="2"/>
  <c r="L447" i="2"/>
  <c r="K447" i="2"/>
  <c r="J447" i="2"/>
  <c r="K6100" i="2" s="1"/>
  <c r="I447" i="2"/>
  <c r="L6100" i="2" s="1"/>
  <c r="G447" i="2"/>
  <c r="T446" i="2"/>
  <c r="S446" i="2"/>
  <c r="R446" i="2"/>
  <c r="Q446" i="2"/>
  <c r="P446" i="2"/>
  <c r="O446" i="2"/>
  <c r="N446" i="2"/>
  <c r="M446" i="2"/>
  <c r="L446" i="2"/>
  <c r="K446" i="2"/>
  <c r="J446" i="2"/>
  <c r="K7630" i="2" s="1"/>
  <c r="I446" i="2"/>
  <c r="L7630" i="2" s="1"/>
  <c r="G446" i="2"/>
  <c r="T445" i="2"/>
  <c r="S445" i="2"/>
  <c r="R445" i="2"/>
  <c r="Q445" i="2"/>
  <c r="P445" i="2"/>
  <c r="O445" i="2"/>
  <c r="N445" i="2"/>
  <c r="L445" i="2"/>
  <c r="M8347" i="2" s="1"/>
  <c r="K445" i="2"/>
  <c r="J445" i="2"/>
  <c r="K8347" i="2" s="1"/>
  <c r="I445" i="2"/>
  <c r="L8347" i="2" s="1"/>
  <c r="G445" i="2"/>
  <c r="T444" i="2"/>
  <c r="S444" i="2"/>
  <c r="R444" i="2"/>
  <c r="Q444" i="2"/>
  <c r="P444" i="2"/>
  <c r="O444" i="2"/>
  <c r="N444" i="2"/>
  <c r="L444" i="2"/>
  <c r="K444" i="2"/>
  <c r="J444" i="2"/>
  <c r="K7434" i="2" s="1"/>
  <c r="I444" i="2"/>
  <c r="L7434" i="2" s="1"/>
  <c r="G444" i="2"/>
  <c r="T443" i="2"/>
  <c r="S443" i="2"/>
  <c r="R443" i="2"/>
  <c r="Q443" i="2"/>
  <c r="P443" i="2"/>
  <c r="O443" i="2"/>
  <c r="N443" i="2"/>
  <c r="M443" i="2"/>
  <c r="L443" i="2"/>
  <c r="K443" i="2"/>
  <c r="J443" i="2"/>
  <c r="K7969" i="2" s="1"/>
  <c r="I443" i="2"/>
  <c r="L7969" i="2" s="1"/>
  <c r="G443" i="2"/>
  <c r="T442" i="2"/>
  <c r="S442" i="2"/>
  <c r="R442" i="2"/>
  <c r="Q442" i="2"/>
  <c r="P442" i="2"/>
  <c r="O442" i="2"/>
  <c r="N442" i="2"/>
  <c r="M442" i="2"/>
  <c r="L442" i="2"/>
  <c r="K442" i="2"/>
  <c r="J442" i="2"/>
  <c r="K8185" i="2" s="1"/>
  <c r="I442" i="2"/>
  <c r="L8185" i="2" s="1"/>
  <c r="G442" i="2"/>
  <c r="T441" i="2"/>
  <c r="S441" i="2"/>
  <c r="R441" i="2"/>
  <c r="Q441" i="2"/>
  <c r="P441" i="2"/>
  <c r="O441" i="2"/>
  <c r="N441" i="2"/>
  <c r="M441" i="2"/>
  <c r="L441" i="2"/>
  <c r="K441" i="2"/>
  <c r="J441" i="2"/>
  <c r="K9250" i="2" s="1"/>
  <c r="I441" i="2"/>
  <c r="L9250" i="2" s="1"/>
  <c r="G441" i="2"/>
  <c r="T440" i="2"/>
  <c r="S440" i="2"/>
  <c r="R440" i="2"/>
  <c r="Q440" i="2"/>
  <c r="P440" i="2"/>
  <c r="O440" i="2"/>
  <c r="N440" i="2"/>
  <c r="L440" i="2"/>
  <c r="K440" i="2"/>
  <c r="J440" i="2"/>
  <c r="K8489" i="2" s="1"/>
  <c r="I440" i="2"/>
  <c r="L8489" i="2" s="1"/>
  <c r="G440" i="2"/>
  <c r="T439" i="2"/>
  <c r="S439" i="2"/>
  <c r="R439" i="2"/>
  <c r="Q439" i="2"/>
  <c r="P439" i="2"/>
  <c r="O439" i="2"/>
  <c r="N439" i="2"/>
  <c r="L439" i="2"/>
  <c r="K439" i="2"/>
  <c r="J439" i="2"/>
  <c r="K7678" i="2" s="1"/>
  <c r="I439" i="2"/>
  <c r="L7678" i="2" s="1"/>
  <c r="M439" i="2" s="1"/>
  <c r="G439" i="2"/>
  <c r="T438" i="2"/>
  <c r="S438" i="2"/>
  <c r="R438" i="2"/>
  <c r="Q438" i="2"/>
  <c r="P438" i="2"/>
  <c r="O438" i="2"/>
  <c r="N438" i="2"/>
  <c r="M438" i="2"/>
  <c r="L438" i="2"/>
  <c r="K438" i="2"/>
  <c r="J438" i="2"/>
  <c r="K6420" i="2" s="1"/>
  <c r="I438" i="2"/>
  <c r="L6420" i="2" s="1"/>
  <c r="G438" i="2"/>
  <c r="T437" i="2"/>
  <c r="S437" i="2"/>
  <c r="R437" i="2"/>
  <c r="Q437" i="2"/>
  <c r="P437" i="2"/>
  <c r="O437" i="2"/>
  <c r="N437" i="2"/>
  <c r="M437" i="2"/>
  <c r="L437" i="2"/>
  <c r="K437" i="2"/>
  <c r="J437" i="2"/>
  <c r="K7331" i="2" s="1"/>
  <c r="I437" i="2"/>
  <c r="L7331" i="2" s="1"/>
  <c r="G437" i="2"/>
  <c r="T436" i="2"/>
  <c r="S436" i="2"/>
  <c r="R436" i="2"/>
  <c r="Q436" i="2"/>
  <c r="P436" i="2"/>
  <c r="O436" i="2"/>
  <c r="N436" i="2"/>
  <c r="M436" i="2"/>
  <c r="L436" i="2"/>
  <c r="K436" i="2"/>
  <c r="J436" i="2"/>
  <c r="K8913" i="2" s="1"/>
  <c r="I436" i="2"/>
  <c r="L8913" i="2" s="1"/>
  <c r="G436" i="2"/>
  <c r="T435" i="2"/>
  <c r="S435" i="2"/>
  <c r="R435" i="2"/>
  <c r="Q435" i="2"/>
  <c r="P435" i="2"/>
  <c r="O435" i="2"/>
  <c r="N435" i="2"/>
  <c r="M435" i="2"/>
  <c r="L435" i="2"/>
  <c r="K435" i="2"/>
  <c r="J435" i="2"/>
  <c r="K7064" i="2" s="1"/>
  <c r="I435" i="2"/>
  <c r="L7064" i="2" s="1"/>
  <c r="G435" i="2"/>
  <c r="T434" i="2"/>
  <c r="S434" i="2"/>
  <c r="R434" i="2"/>
  <c r="Q434" i="2"/>
  <c r="P434" i="2"/>
  <c r="O434" i="2"/>
  <c r="N434" i="2"/>
  <c r="M434" i="2"/>
  <c r="L434" i="2"/>
  <c r="K434" i="2"/>
  <c r="J434" i="2"/>
  <c r="K7479" i="2" s="1"/>
  <c r="I434" i="2"/>
  <c r="L7479" i="2" s="1"/>
  <c r="G434" i="2"/>
  <c r="T433" i="2"/>
  <c r="S433" i="2"/>
  <c r="R433" i="2"/>
  <c r="Q433" i="2"/>
  <c r="P433" i="2"/>
  <c r="O433" i="2"/>
  <c r="N433" i="2"/>
  <c r="M433" i="2"/>
  <c r="L433" i="2"/>
  <c r="K433" i="2"/>
  <c r="J433" i="2"/>
  <c r="K6825" i="2" s="1"/>
  <c r="I433" i="2"/>
  <c r="L6825" i="2" s="1"/>
  <c r="G433" i="2"/>
  <c r="T432" i="2"/>
  <c r="S432" i="2"/>
  <c r="R432" i="2"/>
  <c r="Q432" i="2"/>
  <c r="P432" i="2"/>
  <c r="O432" i="2"/>
  <c r="N432" i="2"/>
  <c r="M432" i="2"/>
  <c r="L432" i="2"/>
  <c r="K432" i="2"/>
  <c r="J432" i="2"/>
  <c r="K6015" i="2" s="1"/>
  <c r="I432" i="2"/>
  <c r="L6015" i="2" s="1"/>
  <c r="G432" i="2"/>
  <c r="T431" i="2"/>
  <c r="S431" i="2"/>
  <c r="R431" i="2"/>
  <c r="Q431" i="2"/>
  <c r="P431" i="2"/>
  <c r="O431" i="2"/>
  <c r="N431" i="2"/>
  <c r="M431" i="2"/>
  <c r="L431" i="2"/>
  <c r="K431" i="2"/>
  <c r="J431" i="2"/>
  <c r="K9636" i="2" s="1"/>
  <c r="I431" i="2"/>
  <c r="L9636" i="2" s="1"/>
  <c r="G431" i="2"/>
  <c r="T430" i="2"/>
  <c r="S430" i="2"/>
  <c r="R430" i="2"/>
  <c r="Q430" i="2"/>
  <c r="P430" i="2"/>
  <c r="O430" i="2"/>
  <c r="N430" i="2"/>
  <c r="M430" i="2"/>
  <c r="L430" i="2"/>
  <c r="K430" i="2"/>
  <c r="J430" i="2"/>
  <c r="K8488" i="2" s="1"/>
  <c r="I430" i="2"/>
  <c r="L8488" i="2" s="1"/>
  <c r="G430" i="2"/>
  <c r="T429" i="2"/>
  <c r="S429" i="2"/>
  <c r="R429" i="2"/>
  <c r="Q429" i="2"/>
  <c r="P429" i="2"/>
  <c r="O429" i="2"/>
  <c r="N429" i="2"/>
  <c r="M429" i="2"/>
  <c r="L429" i="2"/>
  <c r="K429" i="2"/>
  <c r="J429" i="2"/>
  <c r="K6331" i="2" s="1"/>
  <c r="I429" i="2"/>
  <c r="L6331" i="2" s="1"/>
  <c r="G429" i="2"/>
  <c r="T428" i="2"/>
  <c r="S428" i="2"/>
  <c r="R428" i="2"/>
  <c r="Q428" i="2"/>
  <c r="P428" i="2"/>
  <c r="O428" i="2"/>
  <c r="N428" i="2"/>
  <c r="M428" i="2"/>
  <c r="L428" i="2"/>
  <c r="K428" i="2"/>
  <c r="J428" i="2"/>
  <c r="K8538" i="2" s="1"/>
  <c r="I428" i="2"/>
  <c r="L8538" i="2" s="1"/>
  <c r="G428" i="2"/>
  <c r="T427" i="2"/>
  <c r="S427" i="2"/>
  <c r="R427" i="2"/>
  <c r="Q427" i="2"/>
  <c r="P427" i="2"/>
  <c r="O427" i="2"/>
  <c r="N427" i="2"/>
  <c r="M427" i="2"/>
  <c r="L427" i="2"/>
  <c r="K427" i="2"/>
  <c r="J427" i="2"/>
  <c r="K8500" i="2" s="1"/>
  <c r="I427" i="2"/>
  <c r="L8500" i="2" s="1"/>
  <c r="G427" i="2"/>
  <c r="T426" i="2"/>
  <c r="S426" i="2"/>
  <c r="R426" i="2"/>
  <c r="Q426" i="2"/>
  <c r="P426" i="2"/>
  <c r="O426" i="2"/>
  <c r="N426" i="2"/>
  <c r="L426" i="2"/>
  <c r="K426" i="2"/>
  <c r="J426" i="2"/>
  <c r="K6609" i="2" s="1"/>
  <c r="I426" i="2"/>
  <c r="L6609" i="2" s="1"/>
  <c r="G426" i="2"/>
  <c r="T425" i="2"/>
  <c r="S425" i="2"/>
  <c r="R425" i="2"/>
  <c r="Q425" i="2"/>
  <c r="P425" i="2"/>
  <c r="O425" i="2"/>
  <c r="N425" i="2"/>
  <c r="M425" i="2"/>
  <c r="L425" i="2"/>
  <c r="K425" i="2"/>
  <c r="J425" i="2"/>
  <c r="K8473" i="2" s="1"/>
  <c r="I425" i="2"/>
  <c r="L8473" i="2" s="1"/>
  <c r="G425" i="2"/>
  <c r="T424" i="2"/>
  <c r="S424" i="2"/>
  <c r="R424" i="2"/>
  <c r="Q424" i="2"/>
  <c r="P424" i="2"/>
  <c r="O424" i="2"/>
  <c r="N424" i="2"/>
  <c r="L424" i="2"/>
  <c r="K424" i="2"/>
  <c r="J424" i="2"/>
  <c r="K7958" i="2" s="1"/>
  <c r="I424" i="2"/>
  <c r="L7958" i="2" s="1"/>
  <c r="G424" i="2"/>
  <c r="T423" i="2"/>
  <c r="S423" i="2"/>
  <c r="R423" i="2"/>
  <c r="Q423" i="2"/>
  <c r="P423" i="2"/>
  <c r="O423" i="2"/>
  <c r="N423" i="2"/>
  <c r="M423" i="2"/>
  <c r="L423" i="2"/>
  <c r="K423" i="2"/>
  <c r="J423" i="2"/>
  <c r="K8184" i="2" s="1"/>
  <c r="I423" i="2"/>
  <c r="L8184" i="2" s="1"/>
  <c r="G423" i="2"/>
  <c r="T422" i="2"/>
  <c r="S422" i="2"/>
  <c r="R422" i="2"/>
  <c r="Q422" i="2"/>
  <c r="P422" i="2"/>
  <c r="O422" i="2"/>
  <c r="N422" i="2"/>
  <c r="M422" i="2"/>
  <c r="L422" i="2"/>
  <c r="K422" i="2"/>
  <c r="J422" i="2"/>
  <c r="K9157" i="2" s="1"/>
  <c r="I422" i="2"/>
  <c r="L9157" i="2" s="1"/>
  <c r="G422" i="2"/>
  <c r="T421" i="2"/>
  <c r="S421" i="2"/>
  <c r="R421" i="2"/>
  <c r="Q421" i="2"/>
  <c r="P421" i="2"/>
  <c r="O421" i="2"/>
  <c r="N421" i="2"/>
  <c r="M421" i="2"/>
  <c r="L421" i="2"/>
  <c r="K421" i="2"/>
  <c r="J421" i="2"/>
  <c r="K7299" i="2" s="1"/>
  <c r="I421" i="2"/>
  <c r="L7299" i="2" s="1"/>
  <c r="G421" i="2"/>
  <c r="T420" i="2"/>
  <c r="S420" i="2"/>
  <c r="R420" i="2"/>
  <c r="Q420" i="2"/>
  <c r="P420" i="2"/>
  <c r="O420" i="2"/>
  <c r="N420" i="2"/>
  <c r="L420" i="2"/>
  <c r="K420" i="2"/>
  <c r="J420" i="2"/>
  <c r="K9357" i="2" s="1"/>
  <c r="I420" i="2"/>
  <c r="L9357" i="2" s="1"/>
  <c r="G420" i="2"/>
  <c r="T419" i="2"/>
  <c r="S419" i="2"/>
  <c r="R419" i="2"/>
  <c r="Q419" i="2"/>
  <c r="P419" i="2"/>
  <c r="O419" i="2"/>
  <c r="N419" i="2"/>
  <c r="L419" i="2"/>
  <c r="K419" i="2"/>
  <c r="J419" i="2"/>
  <c r="K9661" i="2" s="1"/>
  <c r="I419" i="2"/>
  <c r="L9661" i="2" s="1"/>
  <c r="G419" i="2"/>
  <c r="T418" i="2"/>
  <c r="S418" i="2"/>
  <c r="R418" i="2"/>
  <c r="Q418" i="2"/>
  <c r="P418" i="2"/>
  <c r="O418" i="2"/>
  <c r="N418" i="2"/>
  <c r="M418" i="2"/>
  <c r="L418" i="2"/>
  <c r="K418" i="2"/>
  <c r="J418" i="2"/>
  <c r="K9428" i="2" s="1"/>
  <c r="I418" i="2"/>
  <c r="L9428" i="2" s="1"/>
  <c r="G418" i="2"/>
  <c r="T417" i="2"/>
  <c r="S417" i="2"/>
  <c r="R417" i="2"/>
  <c r="Q417" i="2"/>
  <c r="P417" i="2"/>
  <c r="O417" i="2"/>
  <c r="N417" i="2"/>
  <c r="M417" i="2"/>
  <c r="L417" i="2"/>
  <c r="K417" i="2"/>
  <c r="J417" i="2"/>
  <c r="K7901" i="2" s="1"/>
  <c r="I417" i="2"/>
  <c r="L7901" i="2" s="1"/>
  <c r="G417" i="2"/>
  <c r="T416" i="2"/>
  <c r="S416" i="2"/>
  <c r="R416" i="2"/>
  <c r="Q416" i="2"/>
  <c r="P416" i="2"/>
  <c r="O416" i="2"/>
  <c r="N416" i="2"/>
  <c r="M416" i="2"/>
  <c r="L416" i="2"/>
  <c r="K416" i="2"/>
  <c r="J416" i="2"/>
  <c r="K6368" i="2" s="1"/>
  <c r="I416" i="2"/>
  <c r="L6368" i="2" s="1"/>
  <c r="G416" i="2"/>
  <c r="T415" i="2"/>
  <c r="S415" i="2"/>
  <c r="R415" i="2"/>
  <c r="Q415" i="2"/>
  <c r="P415" i="2"/>
  <c r="O415" i="2"/>
  <c r="N415" i="2"/>
  <c r="M415" i="2"/>
  <c r="L415" i="2"/>
  <c r="K415" i="2"/>
  <c r="J415" i="2"/>
  <c r="K6176" i="2" s="1"/>
  <c r="I415" i="2"/>
  <c r="L6176" i="2" s="1"/>
  <c r="G415" i="2"/>
  <c r="T414" i="2"/>
  <c r="S414" i="2"/>
  <c r="R414" i="2"/>
  <c r="Q414" i="2"/>
  <c r="P414" i="2"/>
  <c r="O414" i="2"/>
  <c r="N414" i="2"/>
  <c r="M414" i="2"/>
  <c r="L414" i="2"/>
  <c r="K414" i="2"/>
  <c r="J414" i="2"/>
  <c r="K6355" i="2" s="1"/>
  <c r="I414" i="2"/>
  <c r="L6355" i="2" s="1"/>
  <c r="G414" i="2"/>
  <c r="T413" i="2"/>
  <c r="S413" i="2"/>
  <c r="R413" i="2"/>
  <c r="Q413" i="2"/>
  <c r="P413" i="2"/>
  <c r="O413" i="2"/>
  <c r="N413" i="2"/>
  <c r="L413" i="2"/>
  <c r="M7097" i="2" s="1"/>
  <c r="K413" i="2"/>
  <c r="J413" i="2"/>
  <c r="K7097" i="2" s="1"/>
  <c r="I413" i="2"/>
  <c r="L7097" i="2" s="1"/>
  <c r="G413" i="2"/>
  <c r="T412" i="2"/>
  <c r="S412" i="2"/>
  <c r="R412" i="2"/>
  <c r="Q412" i="2"/>
  <c r="P412" i="2"/>
  <c r="O412" i="2"/>
  <c r="N412" i="2"/>
  <c r="M412" i="2"/>
  <c r="L412" i="2"/>
  <c r="K412" i="2"/>
  <c r="J412" i="2"/>
  <c r="K7537" i="2" s="1"/>
  <c r="I412" i="2"/>
  <c r="L7537" i="2" s="1"/>
  <c r="G412" i="2"/>
  <c r="T411" i="2"/>
  <c r="S411" i="2"/>
  <c r="R411" i="2"/>
  <c r="Q411" i="2"/>
  <c r="P411" i="2"/>
  <c r="O411" i="2"/>
  <c r="N411" i="2"/>
  <c r="M411" i="2"/>
  <c r="L411" i="2"/>
  <c r="K411" i="2"/>
  <c r="J411" i="2"/>
  <c r="K7928" i="2" s="1"/>
  <c r="I411" i="2"/>
  <c r="L7928" i="2" s="1"/>
  <c r="G411" i="2"/>
  <c r="T410" i="2"/>
  <c r="S410" i="2"/>
  <c r="R410" i="2"/>
  <c r="Q410" i="2"/>
  <c r="P410" i="2"/>
  <c r="O410" i="2"/>
  <c r="N410" i="2"/>
  <c r="M410" i="2"/>
  <c r="L410" i="2"/>
  <c r="K410" i="2"/>
  <c r="J410" i="2"/>
  <c r="K8967" i="2" s="1"/>
  <c r="I410" i="2"/>
  <c r="L8967" i="2" s="1"/>
  <c r="G410" i="2"/>
  <c r="T409" i="2"/>
  <c r="S409" i="2"/>
  <c r="R409" i="2"/>
  <c r="Q409" i="2"/>
  <c r="P409" i="2"/>
  <c r="O409" i="2"/>
  <c r="N409" i="2"/>
  <c r="M409" i="2"/>
  <c r="L409" i="2"/>
  <c r="K409" i="2"/>
  <c r="J409" i="2"/>
  <c r="K7862" i="2" s="1"/>
  <c r="I409" i="2"/>
  <c r="L7862" i="2" s="1"/>
  <c r="G409" i="2"/>
  <c r="T408" i="2"/>
  <c r="S408" i="2"/>
  <c r="R408" i="2"/>
  <c r="Q408" i="2"/>
  <c r="P408" i="2"/>
  <c r="O408" i="2"/>
  <c r="N408" i="2"/>
  <c r="L408" i="2"/>
  <c r="K408" i="2"/>
  <c r="J408" i="2"/>
  <c r="K8360" i="2" s="1"/>
  <c r="I408" i="2"/>
  <c r="L8360" i="2" s="1"/>
  <c r="G408" i="2"/>
  <c r="T407" i="2"/>
  <c r="S407" i="2"/>
  <c r="R407" i="2"/>
  <c r="Q407" i="2"/>
  <c r="P407" i="2"/>
  <c r="O407" i="2"/>
  <c r="N407" i="2"/>
  <c r="M407" i="2"/>
  <c r="L407" i="2"/>
  <c r="K407" i="2"/>
  <c r="J407" i="2"/>
  <c r="K6976" i="2" s="1"/>
  <c r="M397" i="2" s="1"/>
  <c r="I407" i="2"/>
  <c r="L6976" i="2" s="1"/>
  <c r="G407" i="2"/>
  <c r="T406" i="2"/>
  <c r="S406" i="2"/>
  <c r="R406" i="2"/>
  <c r="Q406" i="2"/>
  <c r="P406" i="2"/>
  <c r="O406" i="2"/>
  <c r="N406" i="2"/>
  <c r="M406" i="2"/>
  <c r="L406" i="2"/>
  <c r="K406" i="2"/>
  <c r="J406" i="2"/>
  <c r="K6901" i="2" s="1"/>
  <c r="I406" i="2"/>
  <c r="L6901" i="2" s="1"/>
  <c r="G406" i="2"/>
  <c r="T405" i="2"/>
  <c r="S405" i="2"/>
  <c r="R405" i="2"/>
  <c r="Q405" i="2"/>
  <c r="P405" i="2"/>
  <c r="O405" i="2"/>
  <c r="N405" i="2"/>
  <c r="M405" i="2"/>
  <c r="L405" i="2"/>
  <c r="M9268" i="2" s="1"/>
  <c r="K405" i="2"/>
  <c r="J405" i="2"/>
  <c r="K9268" i="2" s="1"/>
  <c r="I405" i="2"/>
  <c r="L9268" i="2" s="1"/>
  <c r="G405" i="2"/>
  <c r="T404" i="2"/>
  <c r="S404" i="2"/>
  <c r="R404" i="2"/>
  <c r="Q404" i="2"/>
  <c r="P404" i="2"/>
  <c r="O404" i="2"/>
  <c r="N404" i="2"/>
  <c r="L404" i="2"/>
  <c r="K404" i="2"/>
  <c r="J404" i="2"/>
  <c r="K6553" i="2" s="1"/>
  <c r="I404" i="2"/>
  <c r="L6553" i="2" s="1"/>
  <c r="G404" i="2"/>
  <c r="T403" i="2"/>
  <c r="S403" i="2"/>
  <c r="R403" i="2"/>
  <c r="Q403" i="2"/>
  <c r="P403" i="2"/>
  <c r="O403" i="2"/>
  <c r="N403" i="2"/>
  <c r="M403" i="2"/>
  <c r="L403" i="2"/>
  <c r="K403" i="2"/>
  <c r="J403" i="2"/>
  <c r="K6630" i="2" s="1"/>
  <c r="I403" i="2"/>
  <c r="L6630" i="2" s="1"/>
  <c r="G403" i="2"/>
  <c r="T402" i="2"/>
  <c r="S402" i="2"/>
  <c r="R402" i="2"/>
  <c r="Q402" i="2"/>
  <c r="P402" i="2"/>
  <c r="O402" i="2"/>
  <c r="N402" i="2"/>
  <c r="M402" i="2"/>
  <c r="L402" i="2"/>
  <c r="K402" i="2"/>
  <c r="J402" i="2"/>
  <c r="K8234" i="2" s="1"/>
  <c r="I402" i="2"/>
  <c r="L8234" i="2" s="1"/>
  <c r="G402" i="2"/>
  <c r="T401" i="2"/>
  <c r="S401" i="2"/>
  <c r="R401" i="2"/>
  <c r="Q401" i="2"/>
  <c r="P401" i="2"/>
  <c r="O401" i="2"/>
  <c r="N401" i="2"/>
  <c r="M401" i="2"/>
  <c r="L401" i="2"/>
  <c r="K401" i="2"/>
  <c r="J401" i="2"/>
  <c r="K8251" i="2" s="1"/>
  <c r="I401" i="2"/>
  <c r="L8251" i="2" s="1"/>
  <c r="G401" i="2"/>
  <c r="T400" i="2"/>
  <c r="S400" i="2"/>
  <c r="R400" i="2"/>
  <c r="Q400" i="2"/>
  <c r="P400" i="2"/>
  <c r="O400" i="2"/>
  <c r="N400" i="2"/>
  <c r="M400" i="2"/>
  <c r="L400" i="2"/>
  <c r="K400" i="2"/>
  <c r="J400" i="2"/>
  <c r="K6209" i="2" s="1"/>
  <c r="I400" i="2"/>
  <c r="L6209" i="2" s="1"/>
  <c r="G400" i="2"/>
  <c r="T399" i="2"/>
  <c r="S399" i="2"/>
  <c r="R399" i="2"/>
  <c r="Q399" i="2"/>
  <c r="P399" i="2"/>
  <c r="O399" i="2"/>
  <c r="N399" i="2"/>
  <c r="M399" i="2"/>
  <c r="L399" i="2"/>
  <c r="K399" i="2"/>
  <c r="J399" i="2"/>
  <c r="K7330" i="2" s="1"/>
  <c r="I399" i="2"/>
  <c r="L7330" i="2" s="1"/>
  <c r="G399" i="2"/>
  <c r="T398" i="2"/>
  <c r="S398" i="2"/>
  <c r="R398" i="2"/>
  <c r="Q398" i="2"/>
  <c r="P398" i="2"/>
  <c r="O398" i="2"/>
  <c r="N398" i="2"/>
  <c r="L398" i="2"/>
  <c r="K398" i="2"/>
  <c r="J398" i="2"/>
  <c r="K8912" i="2" s="1"/>
  <c r="I398" i="2"/>
  <c r="L8912" i="2" s="1"/>
  <c r="G398" i="2"/>
  <c r="T397" i="2"/>
  <c r="S397" i="2"/>
  <c r="R397" i="2"/>
  <c r="Q397" i="2"/>
  <c r="P397" i="2"/>
  <c r="O397" i="2"/>
  <c r="N397" i="2"/>
  <c r="L397" i="2"/>
  <c r="K397" i="2"/>
  <c r="J397" i="2"/>
  <c r="K8183" i="2" s="1"/>
  <c r="I397" i="2"/>
  <c r="L8183" i="2" s="1"/>
  <c r="G397" i="2"/>
  <c r="T396" i="2"/>
  <c r="S396" i="2"/>
  <c r="R396" i="2"/>
  <c r="Q396" i="2"/>
  <c r="P396" i="2"/>
  <c r="O396" i="2"/>
  <c r="N396" i="2"/>
  <c r="M396" i="2"/>
  <c r="L396" i="2"/>
  <c r="K396" i="2"/>
  <c r="J396" i="2"/>
  <c r="K6900" i="2" s="1"/>
  <c r="I396" i="2"/>
  <c r="L6900" i="2" s="1"/>
  <c r="G396" i="2"/>
  <c r="T395" i="2"/>
  <c r="S395" i="2"/>
  <c r="R395" i="2"/>
  <c r="Q395" i="2"/>
  <c r="P395" i="2"/>
  <c r="O395" i="2"/>
  <c r="N395" i="2"/>
  <c r="M395" i="2"/>
  <c r="L395" i="2"/>
  <c r="K395" i="2"/>
  <c r="J395" i="2"/>
  <c r="K7284" i="2" s="1"/>
  <c r="I395" i="2"/>
  <c r="L7284" i="2" s="1"/>
  <c r="G395" i="2"/>
  <c r="T394" i="2"/>
  <c r="S394" i="2"/>
  <c r="R394" i="2"/>
  <c r="Q394" i="2"/>
  <c r="P394" i="2"/>
  <c r="O394" i="2"/>
  <c r="N394" i="2"/>
  <c r="M394" i="2"/>
  <c r="L394" i="2"/>
  <c r="K394" i="2"/>
  <c r="J394" i="2"/>
  <c r="K7666" i="2" s="1"/>
  <c r="I394" i="2"/>
  <c r="L7666" i="2" s="1"/>
  <c r="G394" i="2"/>
  <c r="T393" i="2"/>
  <c r="S393" i="2"/>
  <c r="R393" i="2"/>
  <c r="Q393" i="2"/>
  <c r="P393" i="2"/>
  <c r="O393" i="2"/>
  <c r="N393" i="2"/>
  <c r="M393" i="2"/>
  <c r="L393" i="2"/>
  <c r="K393" i="2"/>
  <c r="J393" i="2"/>
  <c r="K8219" i="2" s="1"/>
  <c r="I393" i="2"/>
  <c r="L8219" i="2" s="1"/>
  <c r="G393" i="2"/>
  <c r="T392" i="2"/>
  <c r="S392" i="2"/>
  <c r="R392" i="2"/>
  <c r="Q392" i="2"/>
  <c r="P392" i="2"/>
  <c r="O392" i="2"/>
  <c r="N392" i="2"/>
  <c r="M392" i="2"/>
  <c r="L392" i="2"/>
  <c r="K392" i="2"/>
  <c r="J392" i="2"/>
  <c r="K8844" i="2" s="1"/>
  <c r="I392" i="2"/>
  <c r="L8844" i="2" s="1"/>
  <c r="G392" i="2"/>
  <c r="T391" i="2"/>
  <c r="S391" i="2"/>
  <c r="R391" i="2"/>
  <c r="Q391" i="2"/>
  <c r="P391" i="2"/>
  <c r="O391" i="2"/>
  <c r="N391" i="2"/>
  <c r="M391" i="2"/>
  <c r="L391" i="2"/>
  <c r="K391" i="2"/>
  <c r="J391" i="2"/>
  <c r="K6552" i="2" s="1"/>
  <c r="I391" i="2"/>
  <c r="L6552" i="2" s="1"/>
  <c r="G391" i="2"/>
  <c r="T390" i="2"/>
  <c r="S390" i="2"/>
  <c r="R390" i="2"/>
  <c r="Q390" i="2"/>
  <c r="P390" i="2"/>
  <c r="O390" i="2"/>
  <c r="N390" i="2"/>
  <c r="L390" i="2"/>
  <c r="K390" i="2"/>
  <c r="J390" i="2"/>
  <c r="K8537" i="2" s="1"/>
  <c r="I390" i="2"/>
  <c r="L8537" i="2" s="1"/>
  <c r="G390" i="2"/>
  <c r="T389" i="2"/>
  <c r="S389" i="2"/>
  <c r="R389" i="2"/>
  <c r="Q389" i="2"/>
  <c r="P389" i="2"/>
  <c r="O389" i="2"/>
  <c r="N389" i="2"/>
  <c r="L389" i="2"/>
  <c r="K389" i="2"/>
  <c r="J389" i="2"/>
  <c r="K6428" i="2" s="1"/>
  <c r="I389" i="2"/>
  <c r="L6428" i="2" s="1"/>
  <c r="G389" i="2"/>
  <c r="T388" i="2"/>
  <c r="S388" i="2"/>
  <c r="R388" i="2"/>
  <c r="Q388" i="2"/>
  <c r="P388" i="2"/>
  <c r="O388" i="2"/>
  <c r="N388" i="2"/>
  <c r="M388" i="2"/>
  <c r="L388" i="2"/>
  <c r="K388" i="2"/>
  <c r="J388" i="2"/>
  <c r="K6119" i="2" s="1"/>
  <c r="I388" i="2"/>
  <c r="L6119" i="2" s="1"/>
  <c r="G388" i="2"/>
  <c r="T387" i="2"/>
  <c r="S387" i="2"/>
  <c r="R387" i="2"/>
  <c r="Q387" i="2"/>
  <c r="P387" i="2"/>
  <c r="O387" i="2"/>
  <c r="N387" i="2"/>
  <c r="L387" i="2"/>
  <c r="K387" i="2"/>
  <c r="J387" i="2"/>
  <c r="K9495" i="2" s="1"/>
  <c r="I387" i="2"/>
  <c r="L9495" i="2" s="1"/>
  <c r="G387" i="2"/>
  <c r="T386" i="2"/>
  <c r="S386" i="2"/>
  <c r="R386" i="2"/>
  <c r="Q386" i="2"/>
  <c r="P386" i="2"/>
  <c r="O386" i="2"/>
  <c r="N386" i="2"/>
  <c r="L386" i="2"/>
  <c r="K386" i="2"/>
  <c r="J386" i="2"/>
  <c r="K8897" i="2" s="1"/>
  <c r="I386" i="2"/>
  <c r="L8897" i="2" s="1"/>
  <c r="G386" i="2"/>
  <c r="T385" i="2"/>
  <c r="S385" i="2"/>
  <c r="R385" i="2"/>
  <c r="Q385" i="2"/>
  <c r="P385" i="2"/>
  <c r="O385" i="2"/>
  <c r="N385" i="2"/>
  <c r="M385" i="2"/>
  <c r="L385" i="2"/>
  <c r="K385" i="2"/>
  <c r="J385" i="2"/>
  <c r="K6608" i="2" s="1"/>
  <c r="I385" i="2"/>
  <c r="L6608" i="2" s="1"/>
  <c r="G385" i="2"/>
  <c r="T384" i="2"/>
  <c r="S384" i="2"/>
  <c r="R384" i="2"/>
  <c r="Q384" i="2"/>
  <c r="P384" i="2"/>
  <c r="O384" i="2"/>
  <c r="N384" i="2"/>
  <c r="M384" i="2"/>
  <c r="L384" i="2"/>
  <c r="K384" i="2"/>
  <c r="J384" i="2"/>
  <c r="K8677" i="2" s="1"/>
  <c r="I384" i="2"/>
  <c r="L8677" i="2" s="1"/>
  <c r="G384" i="2"/>
  <c r="T383" i="2"/>
  <c r="S383" i="2"/>
  <c r="R383" i="2"/>
  <c r="Q383" i="2"/>
  <c r="P383" i="2"/>
  <c r="O383" i="2"/>
  <c r="N383" i="2"/>
  <c r="M383" i="2"/>
  <c r="L383" i="2"/>
  <c r="K383" i="2"/>
  <c r="J383" i="2"/>
  <c r="K7063" i="2" s="1"/>
  <c r="I383" i="2"/>
  <c r="L7063" i="2" s="1"/>
  <c r="G383" i="2"/>
  <c r="T382" i="2"/>
  <c r="S382" i="2"/>
  <c r="R382" i="2"/>
  <c r="Q382" i="2"/>
  <c r="P382" i="2"/>
  <c r="O382" i="2"/>
  <c r="N382" i="2"/>
  <c r="M382" i="2"/>
  <c r="L382" i="2"/>
  <c r="K382" i="2"/>
  <c r="J382" i="2"/>
  <c r="K7053" i="2" s="1"/>
  <c r="I382" i="2"/>
  <c r="L7053" i="2" s="1"/>
  <c r="G382" i="2"/>
  <c r="T381" i="2"/>
  <c r="S381" i="2"/>
  <c r="R381" i="2"/>
  <c r="Q381" i="2"/>
  <c r="P381" i="2"/>
  <c r="O381" i="2"/>
  <c r="N381" i="2"/>
  <c r="M381" i="2"/>
  <c r="L381" i="2"/>
  <c r="K381" i="2"/>
  <c r="J381" i="2"/>
  <c r="K7491" i="2" s="1"/>
  <c r="I381" i="2"/>
  <c r="L7491" i="2" s="1"/>
  <c r="G381" i="2"/>
  <c r="T380" i="2"/>
  <c r="S380" i="2"/>
  <c r="R380" i="2"/>
  <c r="Q380" i="2"/>
  <c r="P380" i="2"/>
  <c r="O380" i="2"/>
  <c r="N380" i="2"/>
  <c r="M380" i="2"/>
  <c r="L380" i="2"/>
  <c r="K380" i="2"/>
  <c r="J380" i="2"/>
  <c r="K9395" i="2" s="1"/>
  <c r="I380" i="2"/>
  <c r="L9395" i="2" s="1"/>
  <c r="G380" i="2"/>
  <c r="T379" i="2"/>
  <c r="S379" i="2"/>
  <c r="R379" i="2"/>
  <c r="Q379" i="2"/>
  <c r="P379" i="2"/>
  <c r="O379" i="2"/>
  <c r="N379" i="2"/>
  <c r="M379" i="2"/>
  <c r="L379" i="2"/>
  <c r="K379" i="2"/>
  <c r="J379" i="2"/>
  <c r="K8613" i="2" s="1"/>
  <c r="I379" i="2"/>
  <c r="L8613" i="2" s="1"/>
  <c r="G379" i="2"/>
  <c r="T378" i="2"/>
  <c r="S378" i="2"/>
  <c r="R378" i="2"/>
  <c r="Q378" i="2"/>
  <c r="P378" i="2"/>
  <c r="O378" i="2"/>
  <c r="N378" i="2"/>
  <c r="M378" i="2"/>
  <c r="L378" i="2"/>
  <c r="K378" i="2"/>
  <c r="J378" i="2"/>
  <c r="K7467" i="2" s="1"/>
  <c r="I378" i="2"/>
  <c r="L7467" i="2" s="1"/>
  <c r="G378" i="2"/>
  <c r="T377" i="2"/>
  <c r="S377" i="2"/>
  <c r="R377" i="2"/>
  <c r="Q377" i="2"/>
  <c r="P377" i="2"/>
  <c r="O377" i="2"/>
  <c r="N377" i="2"/>
  <c r="M377" i="2"/>
  <c r="L377" i="2"/>
  <c r="K377" i="2"/>
  <c r="J377" i="2"/>
  <c r="K7820" i="2" s="1"/>
  <c r="M257" i="2" s="1"/>
  <c r="I377" i="2"/>
  <c r="L7820" i="2" s="1"/>
  <c r="G377" i="2"/>
  <c r="T376" i="2"/>
  <c r="S376" i="2"/>
  <c r="R376" i="2"/>
  <c r="Q376" i="2"/>
  <c r="P376" i="2"/>
  <c r="O376" i="2"/>
  <c r="N376" i="2"/>
  <c r="M376" i="2"/>
  <c r="L376" i="2"/>
  <c r="K376" i="2"/>
  <c r="J376" i="2"/>
  <c r="K9308" i="2" s="1"/>
  <c r="I376" i="2"/>
  <c r="L9308" i="2" s="1"/>
  <c r="G376" i="2"/>
  <c r="T375" i="2"/>
  <c r="S375" i="2"/>
  <c r="R375" i="2"/>
  <c r="Q375" i="2"/>
  <c r="P375" i="2"/>
  <c r="O375" i="2"/>
  <c r="N375" i="2"/>
  <c r="M375" i="2"/>
  <c r="L375" i="2"/>
  <c r="K375" i="2"/>
  <c r="J375" i="2"/>
  <c r="K8139" i="2" s="1"/>
  <c r="I375" i="2"/>
  <c r="L8139" i="2" s="1"/>
  <c r="G375" i="2"/>
  <c r="T374" i="2"/>
  <c r="S374" i="2"/>
  <c r="R374" i="2"/>
  <c r="Q374" i="2"/>
  <c r="P374" i="2"/>
  <c r="O374" i="2"/>
  <c r="N374" i="2"/>
  <c r="M374" i="2"/>
  <c r="L374" i="2"/>
  <c r="K374" i="2"/>
  <c r="J374" i="2"/>
  <c r="K9577" i="2" s="1"/>
  <c r="I374" i="2"/>
  <c r="L9577" i="2" s="1"/>
  <c r="G374" i="2"/>
  <c r="T373" i="2"/>
  <c r="S373" i="2"/>
  <c r="R373" i="2"/>
  <c r="Q373" i="2"/>
  <c r="P373" i="2"/>
  <c r="O373" i="2"/>
  <c r="N373" i="2"/>
  <c r="M373" i="2"/>
  <c r="L373" i="2"/>
  <c r="K373" i="2"/>
  <c r="J373" i="2"/>
  <c r="K6710" i="2" s="1"/>
  <c r="I373" i="2"/>
  <c r="L6710" i="2" s="1"/>
  <c r="G373" i="2"/>
  <c r="T372" i="2"/>
  <c r="S372" i="2"/>
  <c r="R372" i="2"/>
  <c r="Q372" i="2"/>
  <c r="P372" i="2"/>
  <c r="O372" i="2"/>
  <c r="N372" i="2"/>
  <c r="M372" i="2"/>
  <c r="L372" i="2"/>
  <c r="K372" i="2"/>
  <c r="J372" i="2"/>
  <c r="K6144" i="2" s="1"/>
  <c r="I372" i="2"/>
  <c r="L6144" i="2" s="1"/>
  <c r="G372" i="2"/>
  <c r="T371" i="2"/>
  <c r="S371" i="2"/>
  <c r="R371" i="2"/>
  <c r="Q371" i="2"/>
  <c r="P371" i="2"/>
  <c r="O371" i="2"/>
  <c r="N371" i="2"/>
  <c r="M371" i="2"/>
  <c r="L371" i="2"/>
  <c r="K371" i="2"/>
  <c r="J371" i="2"/>
  <c r="K8755" i="2" s="1"/>
  <c r="I371" i="2"/>
  <c r="L8755" i="2" s="1"/>
  <c r="G371" i="2"/>
  <c r="T370" i="2"/>
  <c r="S370" i="2"/>
  <c r="R370" i="2"/>
  <c r="Q370" i="2"/>
  <c r="P370" i="2"/>
  <c r="O370" i="2"/>
  <c r="N370" i="2"/>
  <c r="M370" i="2"/>
  <c r="L370" i="2"/>
  <c r="K370" i="2"/>
  <c r="J370" i="2"/>
  <c r="K7601" i="2" s="1"/>
  <c r="I370" i="2"/>
  <c r="L7601" i="2" s="1"/>
  <c r="G370" i="2"/>
  <c r="T369" i="2"/>
  <c r="S369" i="2"/>
  <c r="R369" i="2"/>
  <c r="Q369" i="2"/>
  <c r="P369" i="2"/>
  <c r="O369" i="2"/>
  <c r="N369" i="2"/>
  <c r="M369" i="2"/>
  <c r="L369" i="2"/>
  <c r="K369" i="2"/>
  <c r="J369" i="2"/>
  <c r="K8487" i="2" s="1"/>
  <c r="I369" i="2"/>
  <c r="L8487" i="2" s="1"/>
  <c r="G369" i="2"/>
  <c r="T368" i="2"/>
  <c r="S368" i="2"/>
  <c r="R368" i="2"/>
  <c r="Q368" i="2"/>
  <c r="P368" i="2"/>
  <c r="O368" i="2"/>
  <c r="N368" i="2"/>
  <c r="M368" i="2"/>
  <c r="L368" i="2"/>
  <c r="K368" i="2"/>
  <c r="J368" i="2"/>
  <c r="K6344" i="2" s="1"/>
  <c r="I368" i="2"/>
  <c r="L6344" i="2" s="1"/>
  <c r="G368" i="2"/>
  <c r="T367" i="2"/>
  <c r="S367" i="2"/>
  <c r="R367" i="2"/>
  <c r="Q367" i="2"/>
  <c r="P367" i="2"/>
  <c r="O367" i="2"/>
  <c r="N367" i="2"/>
  <c r="M367" i="2"/>
  <c r="L367" i="2"/>
  <c r="K367" i="2"/>
  <c r="J367" i="2"/>
  <c r="K8268" i="2" s="1"/>
  <c r="I367" i="2"/>
  <c r="L8268" i="2" s="1"/>
  <c r="G367" i="2"/>
  <c r="T366" i="2"/>
  <c r="S366" i="2"/>
  <c r="R366" i="2"/>
  <c r="Q366" i="2"/>
  <c r="P366" i="2"/>
  <c r="O366" i="2"/>
  <c r="N366" i="2"/>
  <c r="M366" i="2"/>
  <c r="L366" i="2"/>
  <c r="K366" i="2"/>
  <c r="J366" i="2"/>
  <c r="K9340" i="2" s="1"/>
  <c r="I366" i="2"/>
  <c r="L9340" i="2" s="1"/>
  <c r="G366" i="2"/>
  <c r="T365" i="2"/>
  <c r="S365" i="2"/>
  <c r="R365" i="2"/>
  <c r="Q365" i="2"/>
  <c r="P365" i="2"/>
  <c r="O365" i="2"/>
  <c r="N365" i="2"/>
  <c r="M365" i="2"/>
  <c r="L365" i="2"/>
  <c r="K365" i="2"/>
  <c r="J365" i="2"/>
  <c r="K7757" i="2" s="1"/>
  <c r="I365" i="2"/>
  <c r="L7757" i="2" s="1"/>
  <c r="G365" i="2"/>
  <c r="T364" i="2"/>
  <c r="S364" i="2"/>
  <c r="R364" i="2"/>
  <c r="Q364" i="2"/>
  <c r="P364" i="2"/>
  <c r="O364" i="2"/>
  <c r="N364" i="2"/>
  <c r="M364" i="2"/>
  <c r="L364" i="2"/>
  <c r="K364" i="2"/>
  <c r="J364" i="2"/>
  <c r="K6245" i="2" s="1"/>
  <c r="I364" i="2"/>
  <c r="L6245" i="2" s="1"/>
  <c r="G364" i="2"/>
  <c r="T363" i="2"/>
  <c r="S363" i="2"/>
  <c r="R363" i="2"/>
  <c r="Q363" i="2"/>
  <c r="P363" i="2"/>
  <c r="O363" i="2"/>
  <c r="N363" i="2"/>
  <c r="M363" i="2"/>
  <c r="L363" i="2"/>
  <c r="K363" i="2"/>
  <c r="J363" i="2"/>
  <c r="K7776" i="2" s="1"/>
  <c r="I363" i="2"/>
  <c r="L7776" i="2" s="1"/>
  <c r="G363" i="2"/>
  <c r="T362" i="2"/>
  <c r="S362" i="2"/>
  <c r="R362" i="2"/>
  <c r="Q362" i="2"/>
  <c r="P362" i="2"/>
  <c r="O362" i="2"/>
  <c r="N362" i="2"/>
  <c r="M362" i="2"/>
  <c r="L362" i="2"/>
  <c r="K362" i="2"/>
  <c r="J362" i="2"/>
  <c r="K6175" i="2" s="1"/>
  <c r="I362" i="2"/>
  <c r="L6175" i="2" s="1"/>
  <c r="G362" i="2"/>
  <c r="T361" i="2"/>
  <c r="S361" i="2"/>
  <c r="R361" i="2"/>
  <c r="Q361" i="2"/>
  <c r="P361" i="2"/>
  <c r="O361" i="2"/>
  <c r="N361" i="2"/>
  <c r="M361" i="2"/>
  <c r="L361" i="2"/>
  <c r="K361" i="2"/>
  <c r="J361" i="2"/>
  <c r="K6306" i="2" s="1"/>
  <c r="I361" i="2"/>
  <c r="L6306" i="2" s="1"/>
  <c r="G361" i="2"/>
  <c r="T360" i="2"/>
  <c r="S360" i="2"/>
  <c r="R360" i="2"/>
  <c r="Q360" i="2"/>
  <c r="P360" i="2"/>
  <c r="O360" i="2"/>
  <c r="N360" i="2"/>
  <c r="L360" i="2"/>
  <c r="K360" i="2"/>
  <c r="J360" i="2"/>
  <c r="K6848" i="2" s="1"/>
  <c r="I360" i="2"/>
  <c r="L6848" i="2" s="1"/>
  <c r="G360" i="2"/>
  <c r="T359" i="2"/>
  <c r="S359" i="2"/>
  <c r="R359" i="2"/>
  <c r="Q359" i="2"/>
  <c r="P359" i="2"/>
  <c r="O359" i="2"/>
  <c r="N359" i="2"/>
  <c r="L359" i="2"/>
  <c r="K359" i="2"/>
  <c r="J359" i="2"/>
  <c r="K9241" i="2" s="1"/>
  <c r="I359" i="2"/>
  <c r="L9241" i="2" s="1"/>
  <c r="G359" i="2"/>
  <c r="T358" i="2"/>
  <c r="S358" i="2"/>
  <c r="R358" i="2"/>
  <c r="Q358" i="2"/>
  <c r="P358" i="2"/>
  <c r="O358" i="2"/>
  <c r="N358" i="2"/>
  <c r="M358" i="2"/>
  <c r="L358" i="2"/>
  <c r="K358" i="2"/>
  <c r="J358" i="2"/>
  <c r="K9394" i="2" s="1"/>
  <c r="I358" i="2"/>
  <c r="L9394" i="2" s="1"/>
  <c r="G358" i="2"/>
  <c r="T357" i="2"/>
  <c r="S357" i="2"/>
  <c r="R357" i="2"/>
  <c r="Q357" i="2"/>
  <c r="P357" i="2"/>
  <c r="O357" i="2"/>
  <c r="N357" i="2"/>
  <c r="M357" i="2"/>
  <c r="L357" i="2"/>
  <c r="K357" i="2"/>
  <c r="J357" i="2"/>
  <c r="K7490" i="2" s="1"/>
  <c r="I357" i="2"/>
  <c r="L7490" i="2" s="1"/>
  <c r="G357" i="2"/>
  <c r="T356" i="2"/>
  <c r="S356" i="2"/>
  <c r="R356" i="2"/>
  <c r="Q356" i="2"/>
  <c r="P356" i="2"/>
  <c r="O356" i="2"/>
  <c r="N356" i="2"/>
  <c r="M356" i="2"/>
  <c r="L356" i="2"/>
  <c r="K356" i="2"/>
  <c r="J356" i="2"/>
  <c r="K6793" i="2" s="1"/>
  <c r="I356" i="2"/>
  <c r="L6793" i="2" s="1"/>
  <c r="G356" i="2"/>
  <c r="T355" i="2"/>
  <c r="S355" i="2"/>
  <c r="R355" i="2"/>
  <c r="Q355" i="2"/>
  <c r="P355" i="2"/>
  <c r="O355" i="2"/>
  <c r="N355" i="2"/>
  <c r="M355" i="2"/>
  <c r="L355" i="2"/>
  <c r="K355" i="2"/>
  <c r="J355" i="2"/>
  <c r="K7241" i="2" s="1"/>
  <c r="I355" i="2"/>
  <c r="L7241" i="2" s="1"/>
  <c r="G355" i="2"/>
  <c r="T354" i="2"/>
  <c r="S354" i="2"/>
  <c r="R354" i="2"/>
  <c r="Q354" i="2"/>
  <c r="P354" i="2"/>
  <c r="O354" i="2"/>
  <c r="N354" i="2"/>
  <c r="M354" i="2"/>
  <c r="L354" i="2"/>
  <c r="K354" i="2"/>
  <c r="J354" i="2"/>
  <c r="K6059" i="2" s="1"/>
  <c r="I354" i="2"/>
  <c r="L6059" i="2" s="1"/>
  <c r="G354" i="2"/>
  <c r="T353" i="2"/>
  <c r="S353" i="2"/>
  <c r="R353" i="2"/>
  <c r="Q353" i="2"/>
  <c r="P353" i="2"/>
  <c r="O353" i="2"/>
  <c r="N353" i="2"/>
  <c r="L353" i="2"/>
  <c r="K353" i="2"/>
  <c r="J353" i="2"/>
  <c r="K8567" i="2" s="1"/>
  <c r="I353" i="2"/>
  <c r="L8567" i="2" s="1"/>
  <c r="G353" i="2"/>
  <c r="T352" i="2"/>
  <c r="S352" i="2"/>
  <c r="R352" i="2"/>
  <c r="Q352" i="2"/>
  <c r="P352" i="2"/>
  <c r="O352" i="2"/>
  <c r="N352" i="2"/>
  <c r="M352" i="2"/>
  <c r="L352" i="2"/>
  <c r="K352" i="2"/>
  <c r="J352" i="2"/>
  <c r="K8218" i="2" s="1"/>
  <c r="I352" i="2"/>
  <c r="L8218" i="2" s="1"/>
  <c r="G352" i="2"/>
  <c r="T351" i="2"/>
  <c r="S351" i="2"/>
  <c r="R351" i="2"/>
  <c r="Q351" i="2"/>
  <c r="P351" i="2"/>
  <c r="O351" i="2"/>
  <c r="N351" i="2"/>
  <c r="M351" i="2"/>
  <c r="L351" i="2"/>
  <c r="K351" i="2"/>
  <c r="J351" i="2"/>
  <c r="K7205" i="2" s="1"/>
  <c r="I351" i="2"/>
  <c r="L7205" i="2" s="1"/>
  <c r="G351" i="2"/>
  <c r="T350" i="2"/>
  <c r="S350" i="2"/>
  <c r="R350" i="2"/>
  <c r="Q350" i="2"/>
  <c r="P350" i="2"/>
  <c r="O350" i="2"/>
  <c r="N350" i="2"/>
  <c r="L350" i="2"/>
  <c r="K350" i="2"/>
  <c r="J350" i="2"/>
  <c r="K6367" i="2" s="1"/>
  <c r="I350" i="2"/>
  <c r="L6367" i="2" s="1"/>
  <c r="G350" i="2"/>
  <c r="T349" i="2"/>
  <c r="S349" i="2"/>
  <c r="R349" i="2"/>
  <c r="Q349" i="2"/>
  <c r="P349" i="2"/>
  <c r="O349" i="2"/>
  <c r="N349" i="2"/>
  <c r="M349" i="2"/>
  <c r="L349" i="2"/>
  <c r="K349" i="2"/>
  <c r="J349" i="2"/>
  <c r="K9635" i="2" s="1"/>
  <c r="I349" i="2"/>
  <c r="L9635" i="2" s="1"/>
  <c r="G349" i="2"/>
  <c r="T348" i="2"/>
  <c r="S348" i="2"/>
  <c r="R348" i="2"/>
  <c r="Q348" i="2"/>
  <c r="P348" i="2"/>
  <c r="O348" i="2"/>
  <c r="N348" i="2"/>
  <c r="M348" i="2"/>
  <c r="L348" i="2"/>
  <c r="K348" i="2"/>
  <c r="J348" i="2"/>
  <c r="K6343" i="2" s="1"/>
  <c r="I348" i="2"/>
  <c r="L6343" i="2" s="1"/>
  <c r="G348" i="2"/>
  <c r="T347" i="2"/>
  <c r="S347" i="2"/>
  <c r="R347" i="2"/>
  <c r="Q347" i="2"/>
  <c r="P347" i="2"/>
  <c r="O347" i="2"/>
  <c r="N347" i="2"/>
  <c r="M347" i="2"/>
  <c r="L347" i="2"/>
  <c r="K347" i="2"/>
  <c r="J347" i="2"/>
  <c r="K7650" i="2" s="1"/>
  <c r="I347" i="2"/>
  <c r="L7650" i="2" s="1"/>
  <c r="G347" i="2"/>
  <c r="T346" i="2"/>
  <c r="S346" i="2"/>
  <c r="R346" i="2"/>
  <c r="Q346" i="2"/>
  <c r="P346" i="2"/>
  <c r="O346" i="2"/>
  <c r="N346" i="2"/>
  <c r="M346" i="2"/>
  <c r="L346" i="2"/>
  <c r="K346" i="2"/>
  <c r="J346" i="2"/>
  <c r="K7062" i="2" s="1"/>
  <c r="I346" i="2"/>
  <c r="L7062" i="2" s="1"/>
  <c r="G346" i="2"/>
  <c r="T345" i="2"/>
  <c r="S345" i="2"/>
  <c r="R345" i="2"/>
  <c r="Q345" i="2"/>
  <c r="P345" i="2"/>
  <c r="O345" i="2"/>
  <c r="N345" i="2"/>
  <c r="M345" i="2"/>
  <c r="L345" i="2"/>
  <c r="K345" i="2"/>
  <c r="J345" i="2"/>
  <c r="K7182" i="2" s="1"/>
  <c r="I345" i="2"/>
  <c r="L7182" i="2" s="1"/>
  <c r="G345" i="2"/>
  <c r="T344" i="2"/>
  <c r="S344" i="2"/>
  <c r="R344" i="2"/>
  <c r="Q344" i="2"/>
  <c r="P344" i="2"/>
  <c r="O344" i="2"/>
  <c r="N344" i="2"/>
  <c r="M344" i="2"/>
  <c r="L344" i="2"/>
  <c r="K344" i="2"/>
  <c r="J344" i="2"/>
  <c r="K7957" i="2" s="1"/>
  <c r="I344" i="2"/>
  <c r="L7957" i="2" s="1"/>
  <c r="G344" i="2"/>
  <c r="T343" i="2"/>
  <c r="S343" i="2"/>
  <c r="R343" i="2"/>
  <c r="Q343" i="2"/>
  <c r="P343" i="2"/>
  <c r="O343" i="2"/>
  <c r="N343" i="2"/>
  <c r="M343" i="2"/>
  <c r="L343" i="2"/>
  <c r="K343" i="2"/>
  <c r="J343" i="2"/>
  <c r="K8911" i="2" s="1"/>
  <c r="I343" i="2"/>
  <c r="L8911" i="2" s="1"/>
  <c r="G343" i="2"/>
  <c r="T342" i="2"/>
  <c r="S342" i="2"/>
  <c r="R342" i="2"/>
  <c r="Q342" i="2"/>
  <c r="P342" i="2"/>
  <c r="O342" i="2"/>
  <c r="N342" i="2"/>
  <c r="M342" i="2"/>
  <c r="L342" i="2"/>
  <c r="K342" i="2"/>
  <c r="J342" i="2"/>
  <c r="K8390" i="2" s="1"/>
  <c r="I342" i="2"/>
  <c r="L8390" i="2" s="1"/>
  <c r="G342" i="2"/>
  <c r="T341" i="2"/>
  <c r="S341" i="2"/>
  <c r="R341" i="2"/>
  <c r="Q341" i="2"/>
  <c r="P341" i="2"/>
  <c r="O341" i="2"/>
  <c r="N341" i="2"/>
  <c r="M341" i="2"/>
  <c r="L341" i="2"/>
  <c r="K341" i="2"/>
  <c r="J341" i="2"/>
  <c r="K7356" i="2" s="1"/>
  <c r="I341" i="2"/>
  <c r="L7356" i="2" s="1"/>
  <c r="G341" i="2"/>
  <c r="T340" i="2"/>
  <c r="S340" i="2"/>
  <c r="R340" i="2"/>
  <c r="Q340" i="2"/>
  <c r="P340" i="2"/>
  <c r="O340" i="2"/>
  <c r="N340" i="2"/>
  <c r="M340" i="2"/>
  <c r="L340" i="2"/>
  <c r="K340" i="2"/>
  <c r="J340" i="2"/>
  <c r="K6085" i="2" s="1"/>
  <c r="I340" i="2"/>
  <c r="L6085" i="2" s="1"/>
  <c r="G340" i="2"/>
  <c r="T339" i="2"/>
  <c r="S339" i="2"/>
  <c r="R339" i="2"/>
  <c r="Q339" i="2"/>
  <c r="P339" i="2"/>
  <c r="O339" i="2"/>
  <c r="N339" i="2"/>
  <c r="M339" i="2"/>
  <c r="L339" i="2"/>
  <c r="K339" i="2"/>
  <c r="J339" i="2"/>
  <c r="K9307" i="2" s="1"/>
  <c r="I339" i="2"/>
  <c r="L9307" i="2" s="1"/>
  <c r="G339" i="2"/>
  <c r="T338" i="2"/>
  <c r="S338" i="2"/>
  <c r="R338" i="2"/>
  <c r="Q338" i="2"/>
  <c r="P338" i="2"/>
  <c r="O338" i="2"/>
  <c r="N338" i="2"/>
  <c r="M338" i="2"/>
  <c r="L338" i="2"/>
  <c r="K338" i="2"/>
  <c r="J338" i="2"/>
  <c r="K6143" i="2" s="1"/>
  <c r="I338" i="2"/>
  <c r="L6143" i="2" s="1"/>
  <c r="G338" i="2"/>
  <c r="T337" i="2"/>
  <c r="S337" i="2"/>
  <c r="R337" i="2"/>
  <c r="Q337" i="2"/>
  <c r="P337" i="2"/>
  <c r="O337" i="2"/>
  <c r="N337" i="2"/>
  <c r="M337" i="2"/>
  <c r="L337" i="2"/>
  <c r="K337" i="2"/>
  <c r="J337" i="2"/>
  <c r="K8685" i="2" s="1"/>
  <c r="I337" i="2"/>
  <c r="L8685" i="2" s="1"/>
  <c r="G337" i="2"/>
  <c r="T336" i="2"/>
  <c r="S336" i="2"/>
  <c r="R336" i="2"/>
  <c r="Q336" i="2"/>
  <c r="P336" i="2"/>
  <c r="O336" i="2"/>
  <c r="N336" i="2"/>
  <c r="M336" i="2"/>
  <c r="L336" i="2"/>
  <c r="K336" i="2"/>
  <c r="J336" i="2"/>
  <c r="K6014" i="2" s="1"/>
  <c r="I336" i="2"/>
  <c r="L6014" i="2" s="1"/>
  <c r="G336" i="2"/>
  <c r="T335" i="2"/>
  <c r="S335" i="2"/>
  <c r="R335" i="2"/>
  <c r="Q335" i="2"/>
  <c r="P335" i="2"/>
  <c r="O335" i="2"/>
  <c r="N335" i="2"/>
  <c r="M335" i="2"/>
  <c r="L335" i="2"/>
  <c r="K335" i="2"/>
  <c r="J335" i="2"/>
  <c r="K7523" i="2" s="1"/>
  <c r="I335" i="2"/>
  <c r="L7523" i="2" s="1"/>
  <c r="G335" i="2"/>
  <c r="T334" i="2"/>
  <c r="S334" i="2"/>
  <c r="R334" i="2"/>
  <c r="Q334" i="2"/>
  <c r="P334" i="2"/>
  <c r="O334" i="2"/>
  <c r="N334" i="2"/>
  <c r="M334" i="2"/>
  <c r="L334" i="2"/>
  <c r="K334" i="2"/>
  <c r="J334" i="2"/>
  <c r="K7112" i="2" s="1"/>
  <c r="I334" i="2"/>
  <c r="L7112" i="2" s="1"/>
  <c r="G334" i="2"/>
  <c r="T333" i="2"/>
  <c r="S333" i="2"/>
  <c r="R333" i="2"/>
  <c r="Q333" i="2"/>
  <c r="P333" i="2"/>
  <c r="O333" i="2"/>
  <c r="N333" i="2"/>
  <c r="M333" i="2"/>
  <c r="L333" i="2"/>
  <c r="K333" i="2"/>
  <c r="J333" i="2"/>
  <c r="K6058" i="2" s="1"/>
  <c r="I333" i="2"/>
  <c r="L6058" i="2" s="1"/>
  <c r="G333" i="2"/>
  <c r="T332" i="2"/>
  <c r="S332" i="2"/>
  <c r="R332" i="2"/>
  <c r="Q332" i="2"/>
  <c r="P332" i="2"/>
  <c r="O332" i="2"/>
  <c r="N332" i="2"/>
  <c r="M332" i="2"/>
  <c r="L332" i="2"/>
  <c r="K332" i="2"/>
  <c r="J332" i="2"/>
  <c r="K9100" i="2" s="1"/>
  <c r="I332" i="2"/>
  <c r="L9100" i="2" s="1"/>
  <c r="G332" i="2"/>
  <c r="T331" i="2"/>
  <c r="S331" i="2"/>
  <c r="R331" i="2"/>
  <c r="Q331" i="2"/>
  <c r="P331" i="2"/>
  <c r="O331" i="2"/>
  <c r="N331" i="2"/>
  <c r="M331" i="2"/>
  <c r="L331" i="2"/>
  <c r="K331" i="2"/>
  <c r="J331" i="2"/>
  <c r="K9145" i="2" s="1"/>
  <c r="I331" i="2"/>
  <c r="L9145" i="2" s="1"/>
  <c r="G331" i="2"/>
  <c r="T330" i="2"/>
  <c r="S330" i="2"/>
  <c r="R330" i="2"/>
  <c r="Q330" i="2"/>
  <c r="P330" i="2"/>
  <c r="O330" i="2"/>
  <c r="N330" i="2"/>
  <c r="M330" i="2"/>
  <c r="L330" i="2"/>
  <c r="K330" i="2"/>
  <c r="J330" i="2"/>
  <c r="K8786" i="2" s="1"/>
  <c r="I330" i="2"/>
  <c r="L8786" i="2" s="1"/>
  <c r="G330" i="2"/>
  <c r="T329" i="2"/>
  <c r="S329" i="2"/>
  <c r="R329" i="2"/>
  <c r="Q329" i="2"/>
  <c r="P329" i="2"/>
  <c r="O329" i="2"/>
  <c r="N329" i="2"/>
  <c r="L329" i="2"/>
  <c r="K329" i="2"/>
  <c r="J329" i="2"/>
  <c r="K6943" i="2" s="1"/>
  <c r="I329" i="2"/>
  <c r="L6943" i="2" s="1"/>
  <c r="G329" i="2"/>
  <c r="T328" i="2"/>
  <c r="S328" i="2"/>
  <c r="R328" i="2"/>
  <c r="Q328" i="2"/>
  <c r="P328" i="2"/>
  <c r="O328" i="2"/>
  <c r="N328" i="2"/>
  <c r="M328" i="2"/>
  <c r="L328" i="2"/>
  <c r="K328" i="2"/>
  <c r="J328" i="2"/>
  <c r="K8036" i="2" s="1"/>
  <c r="I328" i="2"/>
  <c r="L8036" i="2" s="1"/>
  <c r="G328" i="2"/>
  <c r="T327" i="2"/>
  <c r="S327" i="2"/>
  <c r="R327" i="2"/>
  <c r="Q327" i="2"/>
  <c r="P327" i="2"/>
  <c r="O327" i="2"/>
  <c r="N327" i="2"/>
  <c r="M327" i="2"/>
  <c r="L327" i="2"/>
  <c r="K327" i="2"/>
  <c r="J327" i="2"/>
  <c r="K6118" i="2" s="1"/>
  <c r="I327" i="2"/>
  <c r="L6118" i="2" s="1"/>
  <c r="M141" i="2" s="1"/>
  <c r="G327" i="2"/>
  <c r="T326" i="2"/>
  <c r="S326" i="2"/>
  <c r="R326" i="2"/>
  <c r="Q326" i="2"/>
  <c r="P326" i="2"/>
  <c r="O326" i="2"/>
  <c r="N326" i="2"/>
  <c r="M326" i="2"/>
  <c r="L326" i="2"/>
  <c r="K326" i="2"/>
  <c r="J326" i="2"/>
  <c r="K8816" i="2" s="1"/>
  <c r="I326" i="2"/>
  <c r="L8816" i="2" s="1"/>
  <c r="G326" i="2"/>
  <c r="T325" i="2"/>
  <c r="S325" i="2"/>
  <c r="R325" i="2"/>
  <c r="Q325" i="2"/>
  <c r="P325" i="2"/>
  <c r="O325" i="2"/>
  <c r="N325" i="2"/>
  <c r="M325" i="2"/>
  <c r="L325" i="2"/>
  <c r="K325" i="2"/>
  <c r="J325" i="2"/>
  <c r="K8696" i="2" s="1"/>
  <c r="I325" i="2"/>
  <c r="L8696" i="2" s="1"/>
  <c r="G325" i="2"/>
  <c r="T324" i="2"/>
  <c r="S324" i="2"/>
  <c r="R324" i="2"/>
  <c r="Q324" i="2"/>
  <c r="P324" i="2"/>
  <c r="O324" i="2"/>
  <c r="N324" i="2"/>
  <c r="M324" i="2"/>
  <c r="L324" i="2"/>
  <c r="K324" i="2"/>
  <c r="J324" i="2"/>
  <c r="K7449" i="2" s="1"/>
  <c r="I324" i="2"/>
  <c r="L7449" i="2" s="1"/>
  <c r="G324" i="2"/>
  <c r="T323" i="2"/>
  <c r="S323" i="2"/>
  <c r="R323" i="2"/>
  <c r="Q323" i="2"/>
  <c r="P323" i="2"/>
  <c r="O323" i="2"/>
  <c r="N323" i="2"/>
  <c r="M323" i="2"/>
  <c r="L323" i="2"/>
  <c r="K323" i="2"/>
  <c r="J323" i="2"/>
  <c r="K6571" i="2" s="1"/>
  <c r="I323" i="2"/>
  <c r="L6571" i="2" s="1"/>
  <c r="G323" i="2"/>
  <c r="T322" i="2"/>
  <c r="S322" i="2"/>
  <c r="R322" i="2"/>
  <c r="Q322" i="2"/>
  <c r="P322" i="2"/>
  <c r="O322" i="2"/>
  <c r="N322" i="2"/>
  <c r="M322" i="2"/>
  <c r="L322" i="2"/>
  <c r="K322" i="2"/>
  <c r="J322" i="2"/>
  <c r="K9620" i="2" s="1"/>
  <c r="I322" i="2"/>
  <c r="L9620" i="2" s="1"/>
  <c r="G322" i="2"/>
  <c r="T321" i="2"/>
  <c r="S321" i="2"/>
  <c r="R321" i="2"/>
  <c r="Q321" i="2"/>
  <c r="P321" i="2"/>
  <c r="O321" i="2"/>
  <c r="N321" i="2"/>
  <c r="M321" i="2"/>
  <c r="L321" i="2"/>
  <c r="K321" i="2"/>
  <c r="J321" i="2"/>
  <c r="K6117" i="2" s="1"/>
  <c r="I321" i="2"/>
  <c r="L6117" i="2" s="1"/>
  <c r="G321" i="2"/>
  <c r="T320" i="2"/>
  <c r="S320" i="2"/>
  <c r="R320" i="2"/>
  <c r="Q320" i="2"/>
  <c r="P320" i="2"/>
  <c r="O320" i="2"/>
  <c r="N320" i="2"/>
  <c r="M320" i="2"/>
  <c r="L320" i="2"/>
  <c r="K320" i="2"/>
  <c r="J320" i="2"/>
  <c r="K9660" i="2" s="1"/>
  <c r="I320" i="2"/>
  <c r="L9660" i="2" s="1"/>
  <c r="G320" i="2"/>
  <c r="T319" i="2"/>
  <c r="S319" i="2"/>
  <c r="R319" i="2"/>
  <c r="Q319" i="2"/>
  <c r="P319" i="2"/>
  <c r="O319" i="2"/>
  <c r="N319" i="2"/>
  <c r="M319" i="2"/>
  <c r="L319" i="2"/>
  <c r="K319" i="2"/>
  <c r="J319" i="2"/>
  <c r="K7506" i="2" s="1"/>
  <c r="I319" i="2"/>
  <c r="L7506" i="2" s="1"/>
  <c r="G319" i="2"/>
  <c r="T318" i="2"/>
  <c r="S318" i="2"/>
  <c r="R318" i="2"/>
  <c r="Q318" i="2"/>
  <c r="P318" i="2"/>
  <c r="O318" i="2"/>
  <c r="N318" i="2"/>
  <c r="M318" i="2"/>
  <c r="L318" i="2"/>
  <c r="K318" i="2"/>
  <c r="J318" i="2"/>
  <c r="K6999" i="2" s="1"/>
  <c r="I318" i="2"/>
  <c r="L6999" i="2" s="1"/>
  <c r="G318" i="2"/>
  <c r="T317" i="2"/>
  <c r="S317" i="2"/>
  <c r="R317" i="2"/>
  <c r="Q317" i="2"/>
  <c r="P317" i="2"/>
  <c r="O317" i="2"/>
  <c r="N317" i="2"/>
  <c r="M317" i="2"/>
  <c r="L317" i="2"/>
  <c r="K317" i="2"/>
  <c r="J317" i="2"/>
  <c r="K9339" i="2" s="1"/>
  <c r="I317" i="2"/>
  <c r="L9339" i="2" s="1"/>
  <c r="G317" i="2"/>
  <c r="T316" i="2"/>
  <c r="S316" i="2"/>
  <c r="R316" i="2"/>
  <c r="Q316" i="2"/>
  <c r="P316" i="2"/>
  <c r="O316" i="2"/>
  <c r="N316" i="2"/>
  <c r="M316" i="2"/>
  <c r="L316" i="2"/>
  <c r="K316" i="2"/>
  <c r="J316" i="2"/>
  <c r="K9393" i="2" s="1"/>
  <c r="I316" i="2"/>
  <c r="L9393" i="2" s="1"/>
  <c r="G316" i="2"/>
  <c r="T315" i="2"/>
  <c r="S315" i="2"/>
  <c r="R315" i="2"/>
  <c r="Q315" i="2"/>
  <c r="P315" i="2"/>
  <c r="O315" i="2"/>
  <c r="N315" i="2"/>
  <c r="L315" i="2"/>
  <c r="K315" i="2"/>
  <c r="J315" i="2"/>
  <c r="K8064" i="2" s="1"/>
  <c r="I315" i="2"/>
  <c r="L8064" i="2" s="1"/>
  <c r="G315" i="2"/>
  <c r="T314" i="2"/>
  <c r="S314" i="2"/>
  <c r="R314" i="2"/>
  <c r="Q314" i="2"/>
  <c r="P314" i="2"/>
  <c r="O314" i="2"/>
  <c r="N314" i="2"/>
  <c r="M314" i="2"/>
  <c r="L314" i="2"/>
  <c r="K314" i="2"/>
  <c r="J314" i="2"/>
  <c r="K9193" i="2" s="1"/>
  <c r="I314" i="2"/>
  <c r="L9193" i="2" s="1"/>
  <c r="G314" i="2"/>
  <c r="T313" i="2"/>
  <c r="S313" i="2"/>
  <c r="R313" i="2"/>
  <c r="Q313" i="2"/>
  <c r="P313" i="2"/>
  <c r="O313" i="2"/>
  <c r="N313" i="2"/>
  <c r="M313" i="2"/>
  <c r="L313" i="2"/>
  <c r="K313" i="2"/>
  <c r="J313" i="2"/>
  <c r="K7551" i="2" s="1"/>
  <c r="I313" i="2"/>
  <c r="L7551" i="2" s="1"/>
  <c r="G313" i="2"/>
  <c r="T312" i="2"/>
  <c r="S312" i="2"/>
  <c r="R312" i="2"/>
  <c r="Q312" i="2"/>
  <c r="P312" i="2"/>
  <c r="O312" i="2"/>
  <c r="N312" i="2"/>
  <c r="M312" i="2"/>
  <c r="L312" i="2"/>
  <c r="K312" i="2"/>
  <c r="J312" i="2"/>
  <c r="K7329" i="2" s="1"/>
  <c r="I312" i="2"/>
  <c r="L7329" i="2" s="1"/>
  <c r="G312" i="2"/>
  <c r="T311" i="2"/>
  <c r="S311" i="2"/>
  <c r="R311" i="2"/>
  <c r="Q311" i="2"/>
  <c r="P311" i="2"/>
  <c r="O311" i="2"/>
  <c r="N311" i="2"/>
  <c r="M311" i="2"/>
  <c r="L311" i="2"/>
  <c r="K311" i="2"/>
  <c r="J311" i="2"/>
  <c r="K6043" i="2" s="1"/>
  <c r="I311" i="2"/>
  <c r="L6043" i="2" s="1"/>
  <c r="G311" i="2"/>
  <c r="T310" i="2"/>
  <c r="S310" i="2"/>
  <c r="R310" i="2"/>
  <c r="Q310" i="2"/>
  <c r="P310" i="2"/>
  <c r="O310" i="2"/>
  <c r="N310" i="2"/>
  <c r="M310" i="2"/>
  <c r="L310" i="2"/>
  <c r="K310" i="2"/>
  <c r="J310" i="2"/>
  <c r="K6317" i="2" s="1"/>
  <c r="I310" i="2"/>
  <c r="L6317" i="2" s="1"/>
  <c r="G310" i="2"/>
  <c r="T309" i="2"/>
  <c r="S309" i="2"/>
  <c r="R309" i="2"/>
  <c r="Q309" i="2"/>
  <c r="P309" i="2"/>
  <c r="O309" i="2"/>
  <c r="N309" i="2"/>
  <c r="M309" i="2"/>
  <c r="L309" i="2"/>
  <c r="K309" i="2"/>
  <c r="J309" i="2"/>
  <c r="K8524" i="2" s="1"/>
  <c r="I309" i="2"/>
  <c r="L8524" i="2" s="1"/>
  <c r="G309" i="2"/>
  <c r="T308" i="2"/>
  <c r="S308" i="2"/>
  <c r="R308" i="2"/>
  <c r="Q308" i="2"/>
  <c r="P308" i="2"/>
  <c r="O308" i="2"/>
  <c r="N308" i="2"/>
  <c r="M308" i="2"/>
  <c r="L308" i="2"/>
  <c r="M7756" i="2" s="1"/>
  <c r="K308" i="2"/>
  <c r="J308" i="2"/>
  <c r="K7756" i="2" s="1"/>
  <c r="I308" i="2"/>
  <c r="L7756" i="2" s="1"/>
  <c r="G308" i="2"/>
  <c r="T307" i="2"/>
  <c r="S307" i="2"/>
  <c r="R307" i="2"/>
  <c r="Q307" i="2"/>
  <c r="P307" i="2"/>
  <c r="O307" i="2"/>
  <c r="N307" i="2"/>
  <c r="M307" i="2"/>
  <c r="L307" i="2"/>
  <c r="K307" i="2"/>
  <c r="J307" i="2"/>
  <c r="K6480" i="2" s="1"/>
  <c r="I307" i="2"/>
  <c r="L6480" i="2" s="1"/>
  <c r="G307" i="2"/>
  <c r="T306" i="2"/>
  <c r="S306" i="2"/>
  <c r="R306" i="2"/>
  <c r="Q306" i="2"/>
  <c r="P306" i="2"/>
  <c r="O306" i="2"/>
  <c r="N306" i="2"/>
  <c r="M306" i="2"/>
  <c r="L306" i="2"/>
  <c r="K306" i="2"/>
  <c r="J306" i="2"/>
  <c r="K6244" i="2" s="1"/>
  <c r="I306" i="2"/>
  <c r="L6244" i="2" s="1"/>
  <c r="G306" i="2"/>
  <c r="T305" i="2"/>
  <c r="S305" i="2"/>
  <c r="R305" i="2"/>
  <c r="Q305" i="2"/>
  <c r="P305" i="2"/>
  <c r="O305" i="2"/>
  <c r="N305" i="2"/>
  <c r="M305" i="2"/>
  <c r="L305" i="2"/>
  <c r="K305" i="2"/>
  <c r="J305" i="2"/>
  <c r="K8050" i="2" s="1"/>
  <c r="I305" i="2"/>
  <c r="L8050" i="2" s="1"/>
  <c r="G305" i="2"/>
  <c r="T304" i="2"/>
  <c r="S304" i="2"/>
  <c r="R304" i="2"/>
  <c r="Q304" i="2"/>
  <c r="P304" i="2"/>
  <c r="O304" i="2"/>
  <c r="N304" i="2"/>
  <c r="M304" i="2"/>
  <c r="L304" i="2"/>
  <c r="K304" i="2"/>
  <c r="J304" i="2"/>
  <c r="K7578" i="2" s="1"/>
  <c r="I304" i="2"/>
  <c r="L7578" i="2" s="1"/>
  <c r="G304" i="2"/>
  <c r="T303" i="2"/>
  <c r="S303" i="2"/>
  <c r="R303" i="2"/>
  <c r="Q303" i="2"/>
  <c r="P303" i="2"/>
  <c r="O303" i="2"/>
  <c r="N303" i="2"/>
  <c r="M303" i="2"/>
  <c r="L303" i="2"/>
  <c r="K303" i="2"/>
  <c r="J303" i="2"/>
  <c r="K8182" i="2" s="1"/>
  <c r="I303" i="2"/>
  <c r="L8182" i="2" s="1"/>
  <c r="G303" i="2"/>
  <c r="T302" i="2"/>
  <c r="S302" i="2"/>
  <c r="R302" i="2"/>
  <c r="Q302" i="2"/>
  <c r="P302" i="2"/>
  <c r="O302" i="2"/>
  <c r="N302" i="2"/>
  <c r="M302" i="2"/>
  <c r="L302" i="2"/>
  <c r="K302" i="2"/>
  <c r="J302" i="2"/>
  <c r="K9413" i="2" s="1"/>
  <c r="I302" i="2"/>
  <c r="L9413" i="2" s="1"/>
  <c r="G302" i="2"/>
  <c r="T301" i="2"/>
  <c r="S301" i="2"/>
  <c r="R301" i="2"/>
  <c r="Q301" i="2"/>
  <c r="P301" i="2"/>
  <c r="O301" i="2"/>
  <c r="N301" i="2"/>
  <c r="M301" i="2"/>
  <c r="L301" i="2"/>
  <c r="K301" i="2"/>
  <c r="J301" i="2"/>
  <c r="K6072" i="2" s="1"/>
  <c r="I301" i="2"/>
  <c r="L6072" i="2" s="1"/>
  <c r="G301" i="2"/>
  <c r="T300" i="2"/>
  <c r="S300" i="2"/>
  <c r="R300" i="2"/>
  <c r="Q300" i="2"/>
  <c r="P300" i="2"/>
  <c r="O300" i="2"/>
  <c r="N300" i="2"/>
  <c r="M300" i="2"/>
  <c r="L300" i="2"/>
  <c r="M6243" i="2" s="1"/>
  <c r="K300" i="2"/>
  <c r="J300" i="2"/>
  <c r="K6243" i="2" s="1"/>
  <c r="I300" i="2"/>
  <c r="L6243" i="2" s="1"/>
  <c r="G300" i="2"/>
  <c r="T299" i="2"/>
  <c r="S299" i="2"/>
  <c r="R299" i="2"/>
  <c r="Q299" i="2"/>
  <c r="P299" i="2"/>
  <c r="O299" i="2"/>
  <c r="N299" i="2"/>
  <c r="M299" i="2"/>
  <c r="L299" i="2"/>
  <c r="K299" i="2"/>
  <c r="J299" i="2"/>
  <c r="K7240" i="2" s="1"/>
  <c r="I299" i="2"/>
  <c r="L7240" i="2" s="1"/>
  <c r="G299" i="2"/>
  <c r="T298" i="2"/>
  <c r="S298" i="2"/>
  <c r="R298" i="2"/>
  <c r="Q298" i="2"/>
  <c r="P298" i="2"/>
  <c r="O298" i="2"/>
  <c r="N298" i="2"/>
  <c r="L298" i="2"/>
  <c r="K298" i="2"/>
  <c r="J298" i="2"/>
  <c r="K9091" i="2" s="1"/>
  <c r="I298" i="2"/>
  <c r="L9091" i="2" s="1"/>
  <c r="G298" i="2"/>
  <c r="T297" i="2"/>
  <c r="S297" i="2"/>
  <c r="R297" i="2"/>
  <c r="Q297" i="2"/>
  <c r="P297" i="2"/>
  <c r="O297" i="2"/>
  <c r="N297" i="2"/>
  <c r="M297" i="2"/>
  <c r="L297" i="2"/>
  <c r="K297" i="2"/>
  <c r="J297" i="2"/>
  <c r="K7956" i="2" s="1"/>
  <c r="I297" i="2"/>
  <c r="L7956" i="2" s="1"/>
  <c r="G297" i="2"/>
  <c r="T296" i="2"/>
  <c r="S296" i="2"/>
  <c r="R296" i="2"/>
  <c r="Q296" i="2"/>
  <c r="P296" i="2"/>
  <c r="O296" i="2"/>
  <c r="N296" i="2"/>
  <c r="L296" i="2"/>
  <c r="K296" i="2"/>
  <c r="J296" i="2"/>
  <c r="K9381" i="2" s="1"/>
  <c r="I296" i="2"/>
  <c r="L9381" i="2" s="1"/>
  <c r="G296" i="2"/>
  <c r="T295" i="2"/>
  <c r="S295" i="2"/>
  <c r="R295" i="2"/>
  <c r="Q295" i="2"/>
  <c r="P295" i="2"/>
  <c r="O295" i="2"/>
  <c r="N295" i="2"/>
  <c r="M295" i="2"/>
  <c r="L295" i="2"/>
  <c r="K295" i="2"/>
  <c r="J295" i="2"/>
  <c r="K9576" i="2" s="1"/>
  <c r="I295" i="2"/>
  <c r="L9576" i="2" s="1"/>
  <c r="G295" i="2"/>
  <c r="T294" i="2"/>
  <c r="S294" i="2"/>
  <c r="R294" i="2"/>
  <c r="Q294" i="2"/>
  <c r="P294" i="2"/>
  <c r="O294" i="2"/>
  <c r="N294" i="2"/>
  <c r="M294" i="2"/>
  <c r="L294" i="2"/>
  <c r="K294" i="2"/>
  <c r="J294" i="2"/>
  <c r="K9292" i="2" s="1"/>
  <c r="I294" i="2"/>
  <c r="L9292" i="2" s="1"/>
  <c r="G294" i="2"/>
  <c r="T293" i="2"/>
  <c r="S293" i="2"/>
  <c r="R293" i="2"/>
  <c r="Q293" i="2"/>
  <c r="P293" i="2"/>
  <c r="O293" i="2"/>
  <c r="N293" i="2"/>
  <c r="M293" i="2"/>
  <c r="L293" i="2"/>
  <c r="K293" i="2"/>
  <c r="J293" i="2"/>
  <c r="K7522" i="2" s="1"/>
  <c r="I293" i="2"/>
  <c r="L7522" i="2" s="1"/>
  <c r="G293" i="2"/>
  <c r="T292" i="2"/>
  <c r="S292" i="2"/>
  <c r="R292" i="2"/>
  <c r="Q292" i="2"/>
  <c r="P292" i="2"/>
  <c r="O292" i="2"/>
  <c r="N292" i="2"/>
  <c r="M292" i="2"/>
  <c r="L292" i="2"/>
  <c r="K292" i="2"/>
  <c r="J292" i="2"/>
  <c r="K8599" i="2" s="1"/>
  <c r="I292" i="2"/>
  <c r="L8599" i="2" s="1"/>
  <c r="G292" i="2"/>
  <c r="T291" i="2"/>
  <c r="S291" i="2"/>
  <c r="R291" i="2"/>
  <c r="Q291" i="2"/>
  <c r="P291" i="2"/>
  <c r="O291" i="2"/>
  <c r="N291" i="2"/>
  <c r="M291" i="2"/>
  <c r="L291" i="2"/>
  <c r="K291" i="2"/>
  <c r="J291" i="2"/>
  <c r="K8639" i="2" s="1"/>
  <c r="I291" i="2"/>
  <c r="L8639" i="2" s="1"/>
  <c r="G291" i="2"/>
  <c r="T290" i="2"/>
  <c r="S290" i="2"/>
  <c r="R290" i="2"/>
  <c r="Q290" i="2"/>
  <c r="P290" i="2"/>
  <c r="O290" i="2"/>
  <c r="N290" i="2"/>
  <c r="M290" i="2"/>
  <c r="L290" i="2"/>
  <c r="K290" i="2"/>
  <c r="J290" i="2"/>
  <c r="K8286" i="2" s="1"/>
  <c r="I290" i="2"/>
  <c r="L8286" i="2" s="1"/>
  <c r="G290" i="2"/>
  <c r="T289" i="2"/>
  <c r="S289" i="2"/>
  <c r="R289" i="2"/>
  <c r="Q289" i="2"/>
  <c r="P289" i="2"/>
  <c r="O289" i="2"/>
  <c r="N289" i="2"/>
  <c r="M289" i="2"/>
  <c r="L289" i="2"/>
  <c r="K289" i="2"/>
  <c r="J289" i="2"/>
  <c r="K9644" i="2" s="1"/>
  <c r="I289" i="2"/>
  <c r="L9644" i="2" s="1"/>
  <c r="G289" i="2"/>
  <c r="T288" i="2"/>
  <c r="S288" i="2"/>
  <c r="R288" i="2"/>
  <c r="Q288" i="2"/>
  <c r="P288" i="2"/>
  <c r="O288" i="2"/>
  <c r="N288" i="2"/>
  <c r="L288" i="2"/>
  <c r="K288" i="2"/>
  <c r="J288" i="2"/>
  <c r="K6792" i="2" s="1"/>
  <c r="I288" i="2"/>
  <c r="L6792" i="2" s="1"/>
  <c r="G288" i="2"/>
  <c r="T287" i="2"/>
  <c r="S287" i="2"/>
  <c r="R287" i="2"/>
  <c r="Q287" i="2"/>
  <c r="P287" i="2"/>
  <c r="O287" i="2"/>
  <c r="N287" i="2"/>
  <c r="M287" i="2"/>
  <c r="L287" i="2"/>
  <c r="K287" i="2"/>
  <c r="J287" i="2"/>
  <c r="K8612" i="2" s="1"/>
  <c r="I287" i="2"/>
  <c r="L8612" i="2" s="1"/>
  <c r="G287" i="2"/>
  <c r="T286" i="2"/>
  <c r="S286" i="2"/>
  <c r="R286" i="2"/>
  <c r="Q286" i="2"/>
  <c r="P286" i="2"/>
  <c r="O286" i="2"/>
  <c r="N286" i="2"/>
  <c r="M286" i="2"/>
  <c r="L286" i="2"/>
  <c r="K286" i="2"/>
  <c r="J286" i="2"/>
  <c r="K8472" i="2" s="1"/>
  <c r="I286" i="2"/>
  <c r="L8472" i="2" s="1"/>
  <c r="G286" i="2"/>
  <c r="T285" i="2"/>
  <c r="S285" i="2"/>
  <c r="R285" i="2"/>
  <c r="Q285" i="2"/>
  <c r="P285" i="2"/>
  <c r="O285" i="2"/>
  <c r="N285" i="2"/>
  <c r="M285" i="2"/>
  <c r="L285" i="2"/>
  <c r="K285" i="2"/>
  <c r="J285" i="2"/>
  <c r="K6607" i="2" s="1"/>
  <c r="I285" i="2"/>
  <c r="L6607" i="2" s="1"/>
  <c r="G285" i="2"/>
  <c r="T284" i="2"/>
  <c r="S284" i="2"/>
  <c r="R284" i="2"/>
  <c r="Q284" i="2"/>
  <c r="P284" i="2"/>
  <c r="O284" i="2"/>
  <c r="N284" i="2"/>
  <c r="M284" i="2"/>
  <c r="L284" i="2"/>
  <c r="K284" i="2"/>
  <c r="J284" i="2"/>
  <c r="K8896" i="2" s="1"/>
  <c r="I284" i="2"/>
  <c r="L8896" i="2" s="1"/>
  <c r="G284" i="2"/>
  <c r="T283" i="2"/>
  <c r="S283" i="2"/>
  <c r="R283" i="2"/>
  <c r="Q283" i="2"/>
  <c r="P283" i="2"/>
  <c r="O283" i="2"/>
  <c r="N283" i="2"/>
  <c r="M283" i="2"/>
  <c r="L283" i="2"/>
  <c r="K283" i="2"/>
  <c r="J283" i="2"/>
  <c r="K6873" i="2" s="1"/>
  <c r="I283" i="2"/>
  <c r="L6873" i="2" s="1"/>
  <c r="G283" i="2"/>
  <c r="T282" i="2"/>
  <c r="S282" i="2"/>
  <c r="R282" i="2"/>
  <c r="Q282" i="2"/>
  <c r="P282" i="2"/>
  <c r="O282" i="2"/>
  <c r="N282" i="2"/>
  <c r="M282" i="2"/>
  <c r="L282" i="2"/>
  <c r="M8910" i="2" s="1"/>
  <c r="K282" i="2"/>
  <c r="J282" i="2"/>
  <c r="K8910" i="2" s="1"/>
  <c r="I282" i="2"/>
  <c r="L8910" i="2" s="1"/>
  <c r="G282" i="2"/>
  <c r="T281" i="2"/>
  <c r="S281" i="2"/>
  <c r="R281" i="2"/>
  <c r="Q281" i="2"/>
  <c r="P281" i="2"/>
  <c r="O281" i="2"/>
  <c r="N281" i="2"/>
  <c r="L281" i="2"/>
  <c r="K281" i="2"/>
  <c r="J281" i="2"/>
  <c r="K8149" i="2" s="1"/>
  <c r="I281" i="2"/>
  <c r="L8149" i="2" s="1"/>
  <c r="G281" i="2"/>
  <c r="T280" i="2"/>
  <c r="S280" i="2"/>
  <c r="R280" i="2"/>
  <c r="Q280" i="2"/>
  <c r="P280" i="2"/>
  <c r="O280" i="2"/>
  <c r="N280" i="2"/>
  <c r="M280" i="2"/>
  <c r="L280" i="2"/>
  <c r="K280" i="2"/>
  <c r="J280" i="2"/>
  <c r="K9369" i="2" s="1"/>
  <c r="I280" i="2"/>
  <c r="L9369" i="2" s="1"/>
  <c r="M1850" i="2" s="1"/>
  <c r="G280" i="2"/>
  <c r="T279" i="2"/>
  <c r="S279" i="2"/>
  <c r="R279" i="2"/>
  <c r="Q279" i="2"/>
  <c r="P279" i="2"/>
  <c r="O279" i="2"/>
  <c r="N279" i="2"/>
  <c r="M279" i="2"/>
  <c r="L279" i="2"/>
  <c r="K279" i="2"/>
  <c r="J279" i="2"/>
  <c r="K8932" i="2" s="1"/>
  <c r="I279" i="2"/>
  <c r="L8932" i="2" s="1"/>
  <c r="G279" i="2"/>
  <c r="T278" i="2"/>
  <c r="S278" i="2"/>
  <c r="R278" i="2"/>
  <c r="Q278" i="2"/>
  <c r="P278" i="2"/>
  <c r="O278" i="2"/>
  <c r="N278" i="2"/>
  <c r="M278" i="2"/>
  <c r="L278" i="2"/>
  <c r="K278" i="2"/>
  <c r="J278" i="2"/>
  <c r="K6155" i="2" s="1"/>
  <c r="I278" i="2"/>
  <c r="L6155" i="2" s="1"/>
  <c r="G278" i="2"/>
  <c r="T277" i="2"/>
  <c r="S277" i="2"/>
  <c r="R277" i="2"/>
  <c r="Q277" i="2"/>
  <c r="P277" i="2"/>
  <c r="O277" i="2"/>
  <c r="N277" i="2"/>
  <c r="M277" i="2"/>
  <c r="L277" i="2"/>
  <c r="M7616" i="2" s="1"/>
  <c r="K277" i="2"/>
  <c r="J277" i="2"/>
  <c r="K7616" i="2" s="1"/>
  <c r="I277" i="2"/>
  <c r="L7616" i="2" s="1"/>
  <c r="G277" i="2"/>
  <c r="T276" i="2"/>
  <c r="S276" i="2"/>
  <c r="R276" i="2"/>
  <c r="Q276" i="2"/>
  <c r="P276" i="2"/>
  <c r="O276" i="2"/>
  <c r="N276" i="2"/>
  <c r="M276" i="2"/>
  <c r="L276" i="2"/>
  <c r="K276" i="2"/>
  <c r="J276" i="2"/>
  <c r="K8063" i="2" s="1"/>
  <c r="I276" i="2"/>
  <c r="L8063" i="2" s="1"/>
  <c r="G276" i="2"/>
  <c r="T275" i="2"/>
  <c r="S275" i="2"/>
  <c r="R275" i="2"/>
  <c r="Q275" i="2"/>
  <c r="P275" i="2"/>
  <c r="O275" i="2"/>
  <c r="N275" i="2"/>
  <c r="M275" i="2"/>
  <c r="L275" i="2"/>
  <c r="K275" i="2"/>
  <c r="J275" i="2"/>
  <c r="K9165" i="2" s="1"/>
  <c r="I275" i="2"/>
  <c r="L9165" i="2" s="1"/>
  <c r="G275" i="2"/>
  <c r="T274" i="2"/>
  <c r="S274" i="2"/>
  <c r="R274" i="2"/>
  <c r="Q274" i="2"/>
  <c r="P274" i="2"/>
  <c r="O274" i="2"/>
  <c r="N274" i="2"/>
  <c r="M274" i="2"/>
  <c r="L274" i="2"/>
  <c r="K274" i="2"/>
  <c r="J274" i="2"/>
  <c r="K8062" i="2" s="1"/>
  <c r="I274" i="2"/>
  <c r="L8062" i="2" s="1"/>
  <c r="G274" i="2"/>
  <c r="T273" i="2"/>
  <c r="S273" i="2"/>
  <c r="R273" i="2"/>
  <c r="Q273" i="2"/>
  <c r="P273" i="2"/>
  <c r="O273" i="2"/>
  <c r="N273" i="2"/>
  <c r="M273" i="2"/>
  <c r="L273" i="2"/>
  <c r="K273" i="2"/>
  <c r="J273" i="2"/>
  <c r="K6551" i="2" s="1"/>
  <c r="I273" i="2"/>
  <c r="L6551" i="2" s="1"/>
  <c r="G273" i="2"/>
  <c r="T272" i="2"/>
  <c r="S272" i="2"/>
  <c r="R272" i="2"/>
  <c r="Q272" i="2"/>
  <c r="P272" i="2"/>
  <c r="O272" i="2"/>
  <c r="N272" i="2"/>
  <c r="M272" i="2"/>
  <c r="L272" i="2"/>
  <c r="K272" i="2"/>
  <c r="J272" i="2"/>
  <c r="K8966" i="2" s="1"/>
  <c r="I272" i="2"/>
  <c r="L8966" i="2" s="1"/>
  <c r="M723" i="2" s="1"/>
  <c r="G272" i="2"/>
  <c r="T271" i="2"/>
  <c r="S271" i="2"/>
  <c r="R271" i="2"/>
  <c r="Q271" i="2"/>
  <c r="P271" i="2"/>
  <c r="O271" i="2"/>
  <c r="N271" i="2"/>
  <c r="M271" i="2"/>
  <c r="L271" i="2"/>
  <c r="K271" i="2"/>
  <c r="J271" i="2"/>
  <c r="K6242" i="2" s="1"/>
  <c r="I271" i="2"/>
  <c r="L6242" i="2" s="1"/>
  <c r="G271" i="2"/>
  <c r="T270" i="2"/>
  <c r="S270" i="2"/>
  <c r="R270" i="2"/>
  <c r="Q270" i="2"/>
  <c r="P270" i="2"/>
  <c r="O270" i="2"/>
  <c r="N270" i="2"/>
  <c r="L270" i="2"/>
  <c r="K270" i="2"/>
  <c r="J270" i="2"/>
  <c r="K8346" i="2" s="1"/>
  <c r="I270" i="2"/>
  <c r="L8346" i="2" s="1"/>
  <c r="G270" i="2"/>
  <c r="T269" i="2"/>
  <c r="S269" i="2"/>
  <c r="R269" i="2"/>
  <c r="Q269" i="2"/>
  <c r="P269" i="2"/>
  <c r="O269" i="2"/>
  <c r="N269" i="2"/>
  <c r="M269" i="2"/>
  <c r="L269" i="2"/>
  <c r="M9532" i="2" s="1"/>
  <c r="K269" i="2"/>
  <c r="J269" i="2"/>
  <c r="K9532" i="2" s="1"/>
  <c r="I269" i="2"/>
  <c r="L9532" i="2" s="1"/>
  <c r="G269" i="2"/>
  <c r="T268" i="2"/>
  <c r="S268" i="2"/>
  <c r="R268" i="2"/>
  <c r="Q268" i="2"/>
  <c r="P268" i="2"/>
  <c r="O268" i="2"/>
  <c r="N268" i="2"/>
  <c r="M268" i="2"/>
  <c r="L268" i="2"/>
  <c r="K268" i="2"/>
  <c r="J268" i="2"/>
  <c r="K9575" i="2" s="1"/>
  <c r="I268" i="2"/>
  <c r="L9575" i="2" s="1"/>
  <c r="G268" i="2"/>
  <c r="T267" i="2"/>
  <c r="S267" i="2"/>
  <c r="R267" i="2"/>
  <c r="Q267" i="2"/>
  <c r="P267" i="2"/>
  <c r="O267" i="2"/>
  <c r="N267" i="2"/>
  <c r="M267" i="2"/>
  <c r="L267" i="2"/>
  <c r="K267" i="2"/>
  <c r="J267" i="2"/>
  <c r="K6621" i="2" s="1"/>
  <c r="I267" i="2"/>
  <c r="L6621" i="2" s="1"/>
  <c r="G267" i="2"/>
  <c r="T266" i="2"/>
  <c r="S266" i="2"/>
  <c r="R266" i="2"/>
  <c r="Q266" i="2"/>
  <c r="P266" i="2"/>
  <c r="O266" i="2"/>
  <c r="N266" i="2"/>
  <c r="M266" i="2"/>
  <c r="L266" i="2"/>
  <c r="K266" i="2"/>
  <c r="J266" i="2"/>
  <c r="K6606" i="2" s="1"/>
  <c r="I266" i="2"/>
  <c r="L6606" i="2" s="1"/>
  <c r="G266" i="2"/>
  <c r="T265" i="2"/>
  <c r="S265" i="2"/>
  <c r="R265" i="2"/>
  <c r="Q265" i="2"/>
  <c r="P265" i="2"/>
  <c r="O265" i="2"/>
  <c r="N265" i="2"/>
  <c r="M265" i="2"/>
  <c r="L265" i="2"/>
  <c r="K265" i="2"/>
  <c r="J265" i="2"/>
  <c r="K7843" i="2" s="1"/>
  <c r="I265" i="2"/>
  <c r="L7843" i="2" s="1"/>
  <c r="G265" i="2"/>
  <c r="T264" i="2"/>
  <c r="S264" i="2"/>
  <c r="R264" i="2"/>
  <c r="Q264" i="2"/>
  <c r="P264" i="2"/>
  <c r="O264" i="2"/>
  <c r="N264" i="2"/>
  <c r="L264" i="2"/>
  <c r="K264" i="2"/>
  <c r="J264" i="2"/>
  <c r="K8785" i="2" s="1"/>
  <c r="I264" i="2"/>
  <c r="L8785" i="2" s="1"/>
  <c r="G264" i="2"/>
  <c r="T263" i="2"/>
  <c r="S263" i="2"/>
  <c r="R263" i="2"/>
  <c r="Q263" i="2"/>
  <c r="P263" i="2"/>
  <c r="O263" i="2"/>
  <c r="N263" i="2"/>
  <c r="M263" i="2"/>
  <c r="L263" i="2"/>
  <c r="K263" i="2"/>
  <c r="J263" i="2"/>
  <c r="K7478" i="2" s="1"/>
  <c r="I263" i="2"/>
  <c r="L7478" i="2" s="1"/>
  <c r="G263" i="2"/>
  <c r="T262" i="2"/>
  <c r="S262" i="2"/>
  <c r="R262" i="2"/>
  <c r="Q262" i="2"/>
  <c r="P262" i="2"/>
  <c r="O262" i="2"/>
  <c r="N262" i="2"/>
  <c r="M262" i="2"/>
  <c r="L262" i="2"/>
  <c r="K262" i="2"/>
  <c r="J262" i="2"/>
  <c r="K7368" i="2" s="1"/>
  <c r="I262" i="2"/>
  <c r="L7368" i="2" s="1"/>
  <c r="G262" i="2"/>
  <c r="T261" i="2"/>
  <c r="S261" i="2"/>
  <c r="R261" i="2"/>
  <c r="Q261" i="2"/>
  <c r="P261" i="2"/>
  <c r="O261" i="2"/>
  <c r="N261" i="2"/>
  <c r="L261" i="2"/>
  <c r="K261" i="2"/>
  <c r="J261" i="2"/>
  <c r="K9594" i="2" s="1"/>
  <c r="I261" i="2"/>
  <c r="L9594" i="2" s="1"/>
  <c r="G261" i="2"/>
  <c r="T260" i="2"/>
  <c r="S260" i="2"/>
  <c r="R260" i="2"/>
  <c r="Q260" i="2"/>
  <c r="P260" i="2"/>
  <c r="O260" i="2"/>
  <c r="N260" i="2"/>
  <c r="M260" i="2"/>
  <c r="L260" i="2"/>
  <c r="K260" i="2"/>
  <c r="J260" i="2"/>
  <c r="K6471" i="2" s="1"/>
  <c r="I260" i="2"/>
  <c r="L6471" i="2" s="1"/>
  <c r="G260" i="2"/>
  <c r="T259" i="2"/>
  <c r="S259" i="2"/>
  <c r="R259" i="2"/>
  <c r="Q259" i="2"/>
  <c r="P259" i="2"/>
  <c r="O259" i="2"/>
  <c r="N259" i="2"/>
  <c r="M259" i="2"/>
  <c r="L259" i="2"/>
  <c r="M9024" i="2" s="1"/>
  <c r="K259" i="2"/>
  <c r="J259" i="2"/>
  <c r="K9024" i="2" s="1"/>
  <c r="I259" i="2"/>
  <c r="L9024" i="2" s="1"/>
  <c r="G259" i="2"/>
  <c r="T258" i="2"/>
  <c r="S258" i="2"/>
  <c r="R258" i="2"/>
  <c r="Q258" i="2"/>
  <c r="P258" i="2"/>
  <c r="O258" i="2"/>
  <c r="N258" i="2"/>
  <c r="M258" i="2"/>
  <c r="L258" i="2"/>
  <c r="K258" i="2"/>
  <c r="J258" i="2"/>
  <c r="K7577" i="2" s="1"/>
  <c r="I258" i="2"/>
  <c r="L7577" i="2" s="1"/>
  <c r="G258" i="2"/>
  <c r="T257" i="2"/>
  <c r="S257" i="2"/>
  <c r="R257" i="2"/>
  <c r="Q257" i="2"/>
  <c r="P257" i="2"/>
  <c r="O257" i="2"/>
  <c r="N257" i="2"/>
  <c r="L257" i="2"/>
  <c r="K257" i="2"/>
  <c r="J257" i="2"/>
  <c r="K7927" i="2" s="1"/>
  <c r="I257" i="2"/>
  <c r="L7927" i="2" s="1"/>
  <c r="G257" i="2"/>
  <c r="T256" i="2"/>
  <c r="S256" i="2"/>
  <c r="R256" i="2"/>
  <c r="Q256" i="2"/>
  <c r="P256" i="2"/>
  <c r="O256" i="2"/>
  <c r="N256" i="2"/>
  <c r="M256" i="2"/>
  <c r="L256" i="2"/>
  <c r="K256" i="2"/>
  <c r="J256" i="2"/>
  <c r="K6354" i="2" s="1"/>
  <c r="I256" i="2"/>
  <c r="L6354" i="2" s="1"/>
  <c r="G256" i="2"/>
  <c r="T255" i="2"/>
  <c r="S255" i="2"/>
  <c r="R255" i="2"/>
  <c r="Q255" i="2"/>
  <c r="P255" i="2"/>
  <c r="O255" i="2"/>
  <c r="N255" i="2"/>
  <c r="M255" i="2"/>
  <c r="L255" i="2"/>
  <c r="K255" i="2"/>
  <c r="J255" i="2"/>
  <c r="K6269" i="2" s="1"/>
  <c r="I255" i="2"/>
  <c r="L6269" i="2" s="1"/>
  <c r="G255" i="2"/>
  <c r="T254" i="2"/>
  <c r="S254" i="2"/>
  <c r="R254" i="2"/>
  <c r="Q254" i="2"/>
  <c r="P254" i="2"/>
  <c r="O254" i="2"/>
  <c r="N254" i="2"/>
  <c r="M254" i="2"/>
  <c r="L254" i="2"/>
  <c r="K254" i="2"/>
  <c r="J254" i="2"/>
  <c r="K9574" i="2" s="1"/>
  <c r="I254" i="2"/>
  <c r="L9574" i="2" s="1"/>
  <c r="G254" i="2"/>
  <c r="T253" i="2"/>
  <c r="S253" i="2"/>
  <c r="R253" i="2"/>
  <c r="Q253" i="2"/>
  <c r="P253" i="2"/>
  <c r="O253" i="2"/>
  <c r="N253" i="2"/>
  <c r="M253" i="2"/>
  <c r="L253" i="2"/>
  <c r="K253" i="2"/>
  <c r="J253" i="2"/>
  <c r="K6208" i="2" s="1"/>
  <c r="I253" i="2"/>
  <c r="L6208" i="2" s="1"/>
  <c r="G253" i="2"/>
  <c r="T252" i="2"/>
  <c r="S252" i="2"/>
  <c r="R252" i="2"/>
  <c r="Q252" i="2"/>
  <c r="P252" i="2"/>
  <c r="O252" i="2"/>
  <c r="N252" i="2"/>
  <c r="L252" i="2"/>
  <c r="K252" i="2"/>
  <c r="J252" i="2"/>
  <c r="K8547" i="2" s="1"/>
  <c r="I252" i="2"/>
  <c r="L8547" i="2" s="1"/>
  <c r="G252" i="2"/>
  <c r="T251" i="2"/>
  <c r="S251" i="2"/>
  <c r="R251" i="2"/>
  <c r="Q251" i="2"/>
  <c r="P251" i="2"/>
  <c r="O251" i="2"/>
  <c r="N251" i="2"/>
  <c r="L251" i="2"/>
  <c r="K251" i="2"/>
  <c r="J251" i="2"/>
  <c r="K9062" i="2" s="1"/>
  <c r="I251" i="2"/>
  <c r="L9062" i="2" s="1"/>
  <c r="G251" i="2"/>
  <c r="T250" i="2"/>
  <c r="S250" i="2"/>
  <c r="R250" i="2"/>
  <c r="Q250" i="2"/>
  <c r="P250" i="2"/>
  <c r="O250" i="2"/>
  <c r="N250" i="2"/>
  <c r="M250" i="2"/>
  <c r="L250" i="2"/>
  <c r="K250" i="2"/>
  <c r="J250" i="2"/>
  <c r="K6366" i="2" s="1"/>
  <c r="I250" i="2"/>
  <c r="L6366" i="2" s="1"/>
  <c r="G250" i="2"/>
  <c r="T249" i="2"/>
  <c r="S249" i="2"/>
  <c r="R249" i="2"/>
  <c r="Q249" i="2"/>
  <c r="P249" i="2"/>
  <c r="O249" i="2"/>
  <c r="N249" i="2"/>
  <c r="M249" i="2"/>
  <c r="L249" i="2"/>
  <c r="M8523" i="2" s="1"/>
  <c r="K249" i="2"/>
  <c r="J249" i="2"/>
  <c r="K8523" i="2" s="1"/>
  <c r="I249" i="2"/>
  <c r="L8523" i="2" s="1"/>
  <c r="G249" i="2"/>
  <c r="T248" i="2"/>
  <c r="S248" i="2"/>
  <c r="R248" i="2"/>
  <c r="Q248" i="2"/>
  <c r="P248" i="2"/>
  <c r="O248" i="2"/>
  <c r="N248" i="2"/>
  <c r="M248" i="2"/>
  <c r="L248" i="2"/>
  <c r="K248" i="2"/>
  <c r="J248" i="2"/>
  <c r="K8522" i="2" s="1"/>
  <c r="I248" i="2"/>
  <c r="L8522" i="2" s="1"/>
  <c r="G248" i="2"/>
  <c r="T247" i="2"/>
  <c r="S247" i="2"/>
  <c r="R247" i="2"/>
  <c r="Q247" i="2"/>
  <c r="P247" i="2"/>
  <c r="O247" i="2"/>
  <c r="N247" i="2"/>
  <c r="M247" i="2"/>
  <c r="L247" i="2"/>
  <c r="K247" i="2"/>
  <c r="J247" i="2"/>
  <c r="K6084" i="2" s="1"/>
  <c r="I247" i="2"/>
  <c r="L6084" i="2" s="1"/>
  <c r="G247" i="2"/>
  <c r="T246" i="2"/>
  <c r="S246" i="2"/>
  <c r="R246" i="2"/>
  <c r="Q246" i="2"/>
  <c r="P246" i="2"/>
  <c r="O246" i="2"/>
  <c r="N246" i="2"/>
  <c r="L246" i="2"/>
  <c r="K246" i="2"/>
  <c r="J246" i="2"/>
  <c r="K8944" i="2" s="1"/>
  <c r="I246" i="2"/>
  <c r="L8944" i="2" s="1"/>
  <c r="G246" i="2"/>
  <c r="T245" i="2"/>
  <c r="S245" i="2"/>
  <c r="R245" i="2"/>
  <c r="Q245" i="2"/>
  <c r="P245" i="2"/>
  <c r="O245" i="2"/>
  <c r="N245" i="2"/>
  <c r="M245" i="2"/>
  <c r="L245" i="2"/>
  <c r="K245" i="2"/>
  <c r="J245" i="2"/>
  <c r="K7257" i="2" s="1"/>
  <c r="I245" i="2"/>
  <c r="L7257" i="2" s="1"/>
  <c r="G245" i="2"/>
  <c r="T244" i="2"/>
  <c r="S244" i="2"/>
  <c r="R244" i="2"/>
  <c r="Q244" i="2"/>
  <c r="P244" i="2"/>
  <c r="O244" i="2"/>
  <c r="N244" i="2"/>
  <c r="L244" i="2"/>
  <c r="K244" i="2"/>
  <c r="J244" i="2"/>
  <c r="K6737" i="2" s="1"/>
  <c r="I244" i="2"/>
  <c r="L6737" i="2" s="1"/>
  <c r="G244" i="2"/>
  <c r="T243" i="2"/>
  <c r="S243" i="2"/>
  <c r="R243" i="2"/>
  <c r="Q243" i="2"/>
  <c r="P243" i="2"/>
  <c r="O243" i="2"/>
  <c r="N243" i="2"/>
  <c r="M243" i="2"/>
  <c r="L243" i="2"/>
  <c r="K243" i="2"/>
  <c r="J243" i="2"/>
  <c r="K7665" i="2" s="1"/>
  <c r="I243" i="2"/>
  <c r="L7665" i="2" s="1"/>
  <c r="G243" i="2"/>
  <c r="T242" i="2"/>
  <c r="S242" i="2"/>
  <c r="R242" i="2"/>
  <c r="Q242" i="2"/>
  <c r="P242" i="2"/>
  <c r="O242" i="2"/>
  <c r="N242" i="2"/>
  <c r="M242" i="2"/>
  <c r="L242" i="2"/>
  <c r="K242" i="2"/>
  <c r="J242" i="2"/>
  <c r="K7367" i="2" s="1"/>
  <c r="I242" i="2"/>
  <c r="L7367" i="2" s="1"/>
  <c r="G242" i="2"/>
  <c r="T241" i="2"/>
  <c r="S241" i="2"/>
  <c r="R241" i="2"/>
  <c r="Q241" i="2"/>
  <c r="P241" i="2"/>
  <c r="O241" i="2"/>
  <c r="N241" i="2"/>
  <c r="M241" i="2"/>
  <c r="L241" i="2"/>
  <c r="K241" i="2"/>
  <c r="J241" i="2"/>
  <c r="K7915" i="2" s="1"/>
  <c r="I241" i="2"/>
  <c r="L7915" i="2" s="1"/>
  <c r="G241" i="2"/>
  <c r="T240" i="2"/>
  <c r="S240" i="2"/>
  <c r="R240" i="2"/>
  <c r="Q240" i="2"/>
  <c r="P240" i="2"/>
  <c r="O240" i="2"/>
  <c r="N240" i="2"/>
  <c r="M240" i="2"/>
  <c r="L240" i="2"/>
  <c r="K240" i="2"/>
  <c r="J240" i="2"/>
  <c r="K8471" i="2" s="1"/>
  <c r="I240" i="2"/>
  <c r="L8471" i="2" s="1"/>
  <c r="G240" i="2"/>
  <c r="T239" i="2"/>
  <c r="S239" i="2"/>
  <c r="R239" i="2"/>
  <c r="Q239" i="2"/>
  <c r="P239" i="2"/>
  <c r="O239" i="2"/>
  <c r="N239" i="2"/>
  <c r="L239" i="2"/>
  <c r="K239" i="2"/>
  <c r="J239" i="2"/>
  <c r="K7991" i="2" s="1"/>
  <c r="I239" i="2"/>
  <c r="L7991" i="2" s="1"/>
  <c r="G239" i="2"/>
  <c r="T238" i="2"/>
  <c r="S238" i="2"/>
  <c r="R238" i="2"/>
  <c r="Q238" i="2"/>
  <c r="P238" i="2"/>
  <c r="O238" i="2"/>
  <c r="N238" i="2"/>
  <c r="M238" i="2"/>
  <c r="L238" i="2"/>
  <c r="K238" i="2"/>
  <c r="J238" i="2"/>
  <c r="K9240" i="2" s="1"/>
  <c r="I238" i="2"/>
  <c r="L9240" i="2" s="1"/>
  <c r="G238" i="2"/>
  <c r="T237" i="2"/>
  <c r="S237" i="2"/>
  <c r="R237" i="2"/>
  <c r="Q237" i="2"/>
  <c r="P237" i="2"/>
  <c r="O237" i="2"/>
  <c r="N237" i="2"/>
  <c r="M237" i="2"/>
  <c r="L237" i="2"/>
  <c r="K237" i="2"/>
  <c r="J237" i="2"/>
  <c r="K7161" i="2" s="1"/>
  <c r="I237" i="2"/>
  <c r="L7161" i="2" s="1"/>
  <c r="G237" i="2"/>
  <c r="T236" i="2"/>
  <c r="S236" i="2"/>
  <c r="R236" i="2"/>
  <c r="Q236" i="2"/>
  <c r="P236" i="2"/>
  <c r="O236" i="2"/>
  <c r="N236" i="2"/>
  <c r="M236" i="2"/>
  <c r="L236" i="2"/>
  <c r="K236" i="2"/>
  <c r="J236" i="2"/>
  <c r="K9249" i="2" s="1"/>
  <c r="I236" i="2"/>
  <c r="L9249" i="2" s="1"/>
  <c r="G236" i="2"/>
  <c r="T235" i="2"/>
  <c r="S235" i="2"/>
  <c r="R235" i="2"/>
  <c r="Q235" i="2"/>
  <c r="P235" i="2"/>
  <c r="O235" i="2"/>
  <c r="N235" i="2"/>
  <c r="M235" i="2"/>
  <c r="L235" i="2"/>
  <c r="K235" i="2"/>
  <c r="J235" i="2"/>
  <c r="K6001" i="2" s="1"/>
  <c r="I235" i="2"/>
  <c r="L6001" i="2" s="1"/>
  <c r="G235" i="2"/>
  <c r="T234" i="2"/>
  <c r="S234" i="2"/>
  <c r="R234" i="2"/>
  <c r="Q234" i="2"/>
  <c r="P234" i="2"/>
  <c r="O234" i="2"/>
  <c r="N234" i="2"/>
  <c r="M234" i="2"/>
  <c r="L234" i="2"/>
  <c r="K234" i="2"/>
  <c r="J234" i="2"/>
  <c r="K8181" i="2" s="1"/>
  <c r="I234" i="2"/>
  <c r="L8181" i="2" s="1"/>
  <c r="G234" i="2"/>
  <c r="T233" i="2"/>
  <c r="S233" i="2"/>
  <c r="R233" i="2"/>
  <c r="Q233" i="2"/>
  <c r="P233" i="2"/>
  <c r="O233" i="2"/>
  <c r="N233" i="2"/>
  <c r="M233" i="2"/>
  <c r="L233" i="2"/>
  <c r="K233" i="2"/>
  <c r="J233" i="2"/>
  <c r="K8857" i="2" s="1"/>
  <c r="I233" i="2"/>
  <c r="L8857" i="2" s="1"/>
  <c r="G233" i="2"/>
  <c r="T232" i="2"/>
  <c r="S232" i="2"/>
  <c r="R232" i="2"/>
  <c r="Q232" i="2"/>
  <c r="P232" i="2"/>
  <c r="O232" i="2"/>
  <c r="N232" i="2"/>
  <c r="M232" i="2"/>
  <c r="L232" i="2"/>
  <c r="K232" i="2"/>
  <c r="J232" i="2"/>
  <c r="K9023" i="2" s="1"/>
  <c r="I232" i="2"/>
  <c r="L9023" i="2" s="1"/>
  <c r="G232" i="2"/>
  <c r="T231" i="2"/>
  <c r="S231" i="2"/>
  <c r="R231" i="2"/>
  <c r="Q231" i="2"/>
  <c r="P231" i="2"/>
  <c r="O231" i="2"/>
  <c r="N231" i="2"/>
  <c r="M231" i="2"/>
  <c r="L231" i="2"/>
  <c r="K231" i="2"/>
  <c r="J231" i="2"/>
  <c r="K7589" i="2" s="1"/>
  <c r="I231" i="2"/>
  <c r="L7589" i="2" s="1"/>
  <c r="G231" i="2"/>
  <c r="T230" i="2"/>
  <c r="S230" i="2"/>
  <c r="R230" i="2"/>
  <c r="Q230" i="2"/>
  <c r="P230" i="2"/>
  <c r="O230" i="2"/>
  <c r="N230" i="2"/>
  <c r="M230" i="2"/>
  <c r="L230" i="2"/>
  <c r="K230" i="2"/>
  <c r="J230" i="2"/>
  <c r="K9508" i="2" s="1"/>
  <c r="I230" i="2"/>
  <c r="L9508" i="2" s="1"/>
  <c r="G230" i="2"/>
  <c r="T229" i="2"/>
  <c r="S229" i="2"/>
  <c r="R229" i="2"/>
  <c r="Q229" i="2"/>
  <c r="P229" i="2"/>
  <c r="O229" i="2"/>
  <c r="N229" i="2"/>
  <c r="M229" i="2"/>
  <c r="L229" i="2"/>
  <c r="K229" i="2"/>
  <c r="J229" i="2"/>
  <c r="K6116" i="2" s="1"/>
  <c r="I229" i="2"/>
  <c r="L6116" i="2" s="1"/>
  <c r="G229" i="2"/>
  <c r="T228" i="2"/>
  <c r="S228" i="2"/>
  <c r="R228" i="2"/>
  <c r="Q228" i="2"/>
  <c r="P228" i="2"/>
  <c r="O228" i="2"/>
  <c r="N228" i="2"/>
  <c r="M228" i="2"/>
  <c r="L228" i="2"/>
  <c r="M6683" i="2" s="1"/>
  <c r="K228" i="2"/>
  <c r="J228" i="2"/>
  <c r="K6683" i="2" s="1"/>
  <c r="I228" i="2"/>
  <c r="L6683" i="2" s="1"/>
  <c r="G228" i="2"/>
  <c r="T227" i="2"/>
  <c r="S227" i="2"/>
  <c r="R227" i="2"/>
  <c r="Q227" i="2"/>
  <c r="P227" i="2"/>
  <c r="O227" i="2"/>
  <c r="N227" i="2"/>
  <c r="M227" i="2"/>
  <c r="L227" i="2"/>
  <c r="K227" i="2"/>
  <c r="J227" i="2"/>
  <c r="K6353" i="2" s="1"/>
  <c r="I227" i="2"/>
  <c r="L6353" i="2" s="1"/>
  <c r="G227" i="2"/>
  <c r="T226" i="2"/>
  <c r="S226" i="2"/>
  <c r="R226" i="2"/>
  <c r="Q226" i="2"/>
  <c r="P226" i="2"/>
  <c r="O226" i="2"/>
  <c r="N226" i="2"/>
  <c r="M226" i="2"/>
  <c r="L226" i="2"/>
  <c r="K226" i="2"/>
  <c r="J226" i="2"/>
  <c r="K6942" i="2" s="1"/>
  <c r="I226" i="2"/>
  <c r="L6942" i="2" s="1"/>
  <c r="G226" i="2"/>
  <c r="T225" i="2"/>
  <c r="S225" i="2"/>
  <c r="R225" i="2"/>
  <c r="Q225" i="2"/>
  <c r="P225" i="2"/>
  <c r="O225" i="2"/>
  <c r="N225" i="2"/>
  <c r="M225" i="2"/>
  <c r="L225" i="2"/>
  <c r="K225" i="2"/>
  <c r="J225" i="2"/>
  <c r="K6000" i="2" s="1"/>
  <c r="I225" i="2"/>
  <c r="L6000" i="2" s="1"/>
  <c r="G225" i="2"/>
  <c r="T224" i="2"/>
  <c r="S224" i="2"/>
  <c r="R224" i="2"/>
  <c r="Q224" i="2"/>
  <c r="P224" i="2"/>
  <c r="O224" i="2"/>
  <c r="N224" i="2"/>
  <c r="M224" i="2"/>
  <c r="L224" i="2"/>
  <c r="K224" i="2"/>
  <c r="J224" i="2"/>
  <c r="K6174" i="2" s="1"/>
  <c r="I224" i="2"/>
  <c r="L6174" i="2" s="1"/>
  <c r="G224" i="2"/>
  <c r="T223" i="2"/>
  <c r="S223" i="2"/>
  <c r="R223" i="2"/>
  <c r="Q223" i="2"/>
  <c r="P223" i="2"/>
  <c r="O223" i="2"/>
  <c r="N223" i="2"/>
  <c r="L223" i="2"/>
  <c r="K223" i="2"/>
  <c r="J223" i="2"/>
  <c r="K8800" i="2" s="1"/>
  <c r="I223" i="2"/>
  <c r="L8800" i="2" s="1"/>
  <c r="G223" i="2"/>
  <c r="T222" i="2"/>
  <c r="S222" i="2"/>
  <c r="R222" i="2"/>
  <c r="Q222" i="2"/>
  <c r="P222" i="2"/>
  <c r="O222" i="2"/>
  <c r="N222" i="2"/>
  <c r="L222" i="2"/>
  <c r="K222" i="2"/>
  <c r="J222" i="2"/>
  <c r="K6836" i="2" s="1"/>
  <c r="I222" i="2"/>
  <c r="L6836" i="2" s="1"/>
  <c r="G222" i="2"/>
  <c r="T221" i="2"/>
  <c r="S221" i="2"/>
  <c r="R221" i="2"/>
  <c r="Q221" i="2"/>
  <c r="P221" i="2"/>
  <c r="O221" i="2"/>
  <c r="N221" i="2"/>
  <c r="M221" i="2"/>
  <c r="L221" i="2"/>
  <c r="K221" i="2"/>
  <c r="J221" i="2"/>
  <c r="K6129" i="2" s="1"/>
  <c r="I221" i="2"/>
  <c r="L6129" i="2" s="1"/>
  <c r="G221" i="2"/>
  <c r="T220" i="2"/>
  <c r="S220" i="2"/>
  <c r="R220" i="2"/>
  <c r="Q220" i="2"/>
  <c r="P220" i="2"/>
  <c r="O220" i="2"/>
  <c r="N220" i="2"/>
  <c r="M220" i="2"/>
  <c r="L220" i="2"/>
  <c r="K220" i="2"/>
  <c r="J220" i="2"/>
  <c r="K9022" i="2" s="1"/>
  <c r="I220" i="2"/>
  <c r="L9022" i="2" s="1"/>
  <c r="G220" i="2"/>
  <c r="T219" i="2"/>
  <c r="S219" i="2"/>
  <c r="R219" i="2"/>
  <c r="Q219" i="2"/>
  <c r="P219" i="2"/>
  <c r="O219" i="2"/>
  <c r="N219" i="2"/>
  <c r="M219" i="2"/>
  <c r="L219" i="2"/>
  <c r="K219" i="2"/>
  <c r="J219" i="2"/>
  <c r="K8630" i="2" s="1"/>
  <c r="I219" i="2"/>
  <c r="L8630" i="2" s="1"/>
  <c r="G219" i="2"/>
  <c r="T218" i="2"/>
  <c r="S218" i="2"/>
  <c r="R218" i="2"/>
  <c r="Q218" i="2"/>
  <c r="P218" i="2"/>
  <c r="O218" i="2"/>
  <c r="N218" i="2"/>
  <c r="M218" i="2"/>
  <c r="L218" i="2"/>
  <c r="K218" i="2"/>
  <c r="J218" i="2"/>
  <c r="K7968" i="2" s="1"/>
  <c r="I218" i="2"/>
  <c r="L7968" i="2" s="1"/>
  <c r="G218" i="2"/>
  <c r="T217" i="2"/>
  <c r="S217" i="2"/>
  <c r="R217" i="2"/>
  <c r="Q217" i="2"/>
  <c r="P217" i="2"/>
  <c r="O217" i="2"/>
  <c r="N217" i="2"/>
  <c r="M217" i="2"/>
  <c r="L217" i="2"/>
  <c r="K217" i="2"/>
  <c r="J217" i="2"/>
  <c r="K9001" i="2" s="1"/>
  <c r="I217" i="2"/>
  <c r="L9001" i="2" s="1"/>
  <c r="G217" i="2"/>
  <c r="T216" i="2"/>
  <c r="S216" i="2"/>
  <c r="R216" i="2"/>
  <c r="Q216" i="2"/>
  <c r="P216" i="2"/>
  <c r="O216" i="2"/>
  <c r="N216" i="2"/>
  <c r="M216" i="2"/>
  <c r="L216" i="2"/>
  <c r="K216" i="2"/>
  <c r="J216" i="2"/>
  <c r="K8316" i="2" s="1"/>
  <c r="I216" i="2"/>
  <c r="L8316" i="2" s="1"/>
  <c r="G216" i="2"/>
  <c r="T215" i="2"/>
  <c r="S215" i="2"/>
  <c r="R215" i="2"/>
  <c r="Q215" i="2"/>
  <c r="P215" i="2"/>
  <c r="O215" i="2"/>
  <c r="N215" i="2"/>
  <c r="M215" i="2"/>
  <c r="L215" i="2"/>
  <c r="K215" i="2"/>
  <c r="J215" i="2"/>
  <c r="K6958" i="2" s="1"/>
  <c r="I215" i="2"/>
  <c r="L6958" i="2" s="1"/>
  <c r="G215" i="2"/>
  <c r="T214" i="2"/>
  <c r="S214" i="2"/>
  <c r="R214" i="2"/>
  <c r="Q214" i="2"/>
  <c r="P214" i="2"/>
  <c r="O214" i="2"/>
  <c r="N214" i="2"/>
  <c r="M214" i="2"/>
  <c r="L214" i="2"/>
  <c r="K214" i="2"/>
  <c r="J214" i="2"/>
  <c r="K6194" i="2" s="1"/>
  <c r="I214" i="2"/>
  <c r="L6194" i="2" s="1"/>
  <c r="G214" i="2"/>
  <c r="T213" i="2"/>
  <c r="S213" i="2"/>
  <c r="R213" i="2"/>
  <c r="Q213" i="2"/>
  <c r="P213" i="2"/>
  <c r="O213" i="2"/>
  <c r="N213" i="2"/>
  <c r="M213" i="2"/>
  <c r="L213" i="2"/>
  <c r="K213" i="2"/>
  <c r="J213" i="2"/>
  <c r="K6142" i="2" s="1"/>
  <c r="I213" i="2"/>
  <c r="L6142" i="2" s="1"/>
  <c r="G213" i="2"/>
  <c r="T212" i="2"/>
  <c r="S212" i="2"/>
  <c r="R212" i="2"/>
  <c r="Q212" i="2"/>
  <c r="P212" i="2"/>
  <c r="O212" i="2"/>
  <c r="N212" i="2"/>
  <c r="M212" i="2"/>
  <c r="L212" i="2"/>
  <c r="K212" i="2"/>
  <c r="J212" i="2"/>
  <c r="K7649" i="2" s="1"/>
  <c r="I212" i="2"/>
  <c r="L7649" i="2" s="1"/>
  <c r="G212" i="2"/>
  <c r="T211" i="2"/>
  <c r="S211" i="2"/>
  <c r="R211" i="2"/>
  <c r="Q211" i="2"/>
  <c r="P211" i="2"/>
  <c r="O211" i="2"/>
  <c r="N211" i="2"/>
  <c r="M211" i="2"/>
  <c r="L211" i="2"/>
  <c r="K211" i="2"/>
  <c r="J211" i="2"/>
  <c r="K6550" i="2" s="1"/>
  <c r="I211" i="2"/>
  <c r="L6550" i="2" s="1"/>
  <c r="G211" i="2"/>
  <c r="T210" i="2"/>
  <c r="S210" i="2"/>
  <c r="R210" i="2"/>
  <c r="Q210" i="2"/>
  <c r="P210" i="2"/>
  <c r="O210" i="2"/>
  <c r="N210" i="2"/>
  <c r="M210" i="2"/>
  <c r="L210" i="2"/>
  <c r="K210" i="2"/>
  <c r="J210" i="2"/>
  <c r="K6071" i="2" s="1"/>
  <c r="I210" i="2"/>
  <c r="L6071" i="2" s="1"/>
  <c r="G210" i="2"/>
  <c r="T209" i="2"/>
  <c r="S209" i="2"/>
  <c r="R209" i="2"/>
  <c r="Q209" i="2"/>
  <c r="P209" i="2"/>
  <c r="O209" i="2"/>
  <c r="N209" i="2"/>
  <c r="M209" i="2"/>
  <c r="L209" i="2"/>
  <c r="K209" i="2"/>
  <c r="J209" i="2"/>
  <c r="K6700" i="2" s="1"/>
  <c r="I209" i="2"/>
  <c r="L6700" i="2" s="1"/>
  <c r="G209" i="2"/>
  <c r="T208" i="2"/>
  <c r="S208" i="2"/>
  <c r="R208" i="2"/>
  <c r="Q208" i="2"/>
  <c r="P208" i="2"/>
  <c r="O208" i="2"/>
  <c r="N208" i="2"/>
  <c r="M208" i="2"/>
  <c r="L208" i="2"/>
  <c r="K208" i="2"/>
  <c r="J208" i="2"/>
  <c r="K6316" i="2" s="1"/>
  <c r="I208" i="2"/>
  <c r="L6316" i="2" s="1"/>
  <c r="G208" i="2"/>
  <c r="T207" i="2"/>
  <c r="S207" i="2"/>
  <c r="R207" i="2"/>
  <c r="Q207" i="2"/>
  <c r="P207" i="2"/>
  <c r="O207" i="2"/>
  <c r="N207" i="2"/>
  <c r="M207" i="2"/>
  <c r="L207" i="2"/>
  <c r="K207" i="2"/>
  <c r="J207" i="2"/>
  <c r="K9356" i="2" s="1"/>
  <c r="I207" i="2"/>
  <c r="L9356" i="2" s="1"/>
  <c r="G207" i="2"/>
  <c r="T206" i="2"/>
  <c r="S206" i="2"/>
  <c r="R206" i="2"/>
  <c r="Q206" i="2"/>
  <c r="P206" i="2"/>
  <c r="O206" i="2"/>
  <c r="N206" i="2"/>
  <c r="M206" i="2"/>
  <c r="L206" i="2"/>
  <c r="K206" i="2"/>
  <c r="J206" i="2"/>
  <c r="K9144" i="2" s="1"/>
  <c r="I206" i="2"/>
  <c r="L9144" i="2" s="1"/>
  <c r="G206" i="2"/>
  <c r="T205" i="2"/>
  <c r="S205" i="2"/>
  <c r="R205" i="2"/>
  <c r="Q205" i="2"/>
  <c r="P205" i="2"/>
  <c r="O205" i="2"/>
  <c r="N205" i="2"/>
  <c r="M205" i="2"/>
  <c r="L205" i="2"/>
  <c r="K205" i="2"/>
  <c r="J205" i="2"/>
  <c r="K7967" i="2" s="1"/>
  <c r="I205" i="2"/>
  <c r="L7967" i="2" s="1"/>
  <c r="G205" i="2"/>
  <c r="T204" i="2"/>
  <c r="S204" i="2"/>
  <c r="R204" i="2"/>
  <c r="Q204" i="2"/>
  <c r="P204" i="2"/>
  <c r="O204" i="2"/>
  <c r="N204" i="2"/>
  <c r="M204" i="2"/>
  <c r="L204" i="2"/>
  <c r="K204" i="2"/>
  <c r="J204" i="2"/>
  <c r="K6029" i="2" s="1"/>
  <c r="I204" i="2"/>
  <c r="L6029" i="2" s="1"/>
  <c r="G204" i="2"/>
  <c r="T203" i="2"/>
  <c r="S203" i="2"/>
  <c r="R203" i="2"/>
  <c r="Q203" i="2"/>
  <c r="P203" i="2"/>
  <c r="O203" i="2"/>
  <c r="N203" i="2"/>
  <c r="M203" i="2"/>
  <c r="L203" i="2"/>
  <c r="K203" i="2"/>
  <c r="J203" i="2"/>
  <c r="K6083" i="2" s="1"/>
  <c r="I203" i="2"/>
  <c r="L6083" i="2" s="1"/>
  <c r="G203" i="2"/>
  <c r="T202" i="2"/>
  <c r="S202" i="2"/>
  <c r="R202" i="2"/>
  <c r="Q202" i="2"/>
  <c r="P202" i="2"/>
  <c r="O202" i="2"/>
  <c r="N202" i="2"/>
  <c r="M202" i="2"/>
  <c r="L202" i="2"/>
  <c r="K202" i="2"/>
  <c r="J202" i="2"/>
  <c r="K9267" i="2" s="1"/>
  <c r="I202" i="2"/>
  <c r="L9267" i="2" s="1"/>
  <c r="G202" i="2"/>
  <c r="T201" i="2"/>
  <c r="S201" i="2"/>
  <c r="R201" i="2"/>
  <c r="Q201" i="2"/>
  <c r="P201" i="2"/>
  <c r="O201" i="2"/>
  <c r="N201" i="2"/>
  <c r="M201" i="2"/>
  <c r="L201" i="2"/>
  <c r="K201" i="2"/>
  <c r="J201" i="2"/>
  <c r="K7500" i="2" s="1"/>
  <c r="I201" i="2"/>
  <c r="L7500" i="2" s="1"/>
  <c r="G201" i="2"/>
  <c r="T200" i="2"/>
  <c r="S200" i="2"/>
  <c r="R200" i="2"/>
  <c r="Q200" i="2"/>
  <c r="P200" i="2"/>
  <c r="O200" i="2"/>
  <c r="N200" i="2"/>
  <c r="L200" i="2"/>
  <c r="K200" i="2"/>
  <c r="J200" i="2"/>
  <c r="K7775" i="2" s="1"/>
  <c r="I200" i="2"/>
  <c r="L7775" i="2" s="1"/>
  <c r="G200" i="2"/>
  <c r="T199" i="2"/>
  <c r="S199" i="2"/>
  <c r="R199" i="2"/>
  <c r="Q199" i="2"/>
  <c r="P199" i="2"/>
  <c r="O199" i="2"/>
  <c r="N199" i="2"/>
  <c r="M199" i="2"/>
  <c r="L199" i="2"/>
  <c r="K199" i="2"/>
  <c r="J199" i="2"/>
  <c r="K9435" i="2" s="1"/>
  <c r="I199" i="2"/>
  <c r="L9435" i="2" s="1"/>
  <c r="G199" i="2"/>
  <c r="T198" i="2"/>
  <c r="S198" i="2"/>
  <c r="R198" i="2"/>
  <c r="Q198" i="2"/>
  <c r="P198" i="2"/>
  <c r="O198" i="2"/>
  <c r="N198" i="2"/>
  <c r="M198" i="2"/>
  <c r="L198" i="2"/>
  <c r="K198" i="2"/>
  <c r="J198" i="2"/>
  <c r="K6141" i="2" s="1"/>
  <c r="I198" i="2"/>
  <c r="L6141" i="2" s="1"/>
  <c r="G198" i="2"/>
  <c r="T197" i="2"/>
  <c r="S197" i="2"/>
  <c r="R197" i="2"/>
  <c r="Q197" i="2"/>
  <c r="P197" i="2"/>
  <c r="O197" i="2"/>
  <c r="N197" i="2"/>
  <c r="M197" i="2"/>
  <c r="L197" i="2"/>
  <c r="K197" i="2"/>
  <c r="J197" i="2"/>
  <c r="K8653" i="2" s="1"/>
  <c r="I197" i="2"/>
  <c r="L8653" i="2" s="1"/>
  <c r="G197" i="2"/>
  <c r="T196" i="2"/>
  <c r="S196" i="2"/>
  <c r="R196" i="2"/>
  <c r="Q196" i="2"/>
  <c r="P196" i="2"/>
  <c r="O196" i="2"/>
  <c r="N196" i="2"/>
  <c r="M196" i="2"/>
  <c r="L196" i="2"/>
  <c r="K196" i="2"/>
  <c r="J196" i="2"/>
  <c r="K6975" i="2" s="1"/>
  <c r="I196" i="2"/>
  <c r="L6975" i="2" s="1"/>
  <c r="G196" i="2"/>
  <c r="T195" i="2"/>
  <c r="S195" i="2"/>
  <c r="R195" i="2"/>
  <c r="Q195" i="2"/>
  <c r="P195" i="2"/>
  <c r="O195" i="2"/>
  <c r="N195" i="2"/>
  <c r="M195" i="2"/>
  <c r="L195" i="2"/>
  <c r="K195" i="2"/>
  <c r="J195" i="2"/>
  <c r="K7521" i="2" s="1"/>
  <c r="I195" i="2"/>
  <c r="L7521" i="2" s="1"/>
  <c r="G195" i="2"/>
  <c r="T194" i="2"/>
  <c r="S194" i="2"/>
  <c r="R194" i="2"/>
  <c r="Q194" i="2"/>
  <c r="P194" i="2"/>
  <c r="O194" i="2"/>
  <c r="N194" i="2"/>
  <c r="M194" i="2"/>
  <c r="L194" i="2"/>
  <c r="K194" i="2"/>
  <c r="J194" i="2"/>
  <c r="K7433" i="2" s="1"/>
  <c r="I194" i="2"/>
  <c r="L7433" i="2" s="1"/>
  <c r="G194" i="2"/>
  <c r="T193" i="2"/>
  <c r="S193" i="2"/>
  <c r="R193" i="2"/>
  <c r="Q193" i="2"/>
  <c r="P193" i="2"/>
  <c r="O193" i="2"/>
  <c r="N193" i="2"/>
  <c r="M193" i="2"/>
  <c r="L193" i="2"/>
  <c r="K193" i="2"/>
  <c r="J193" i="2"/>
  <c r="K6463" i="2" s="1"/>
  <c r="I193" i="2"/>
  <c r="L6463" i="2" s="1"/>
  <c r="G193" i="2"/>
  <c r="T192" i="2"/>
  <c r="S192" i="2"/>
  <c r="R192" i="2"/>
  <c r="Q192" i="2"/>
  <c r="P192" i="2"/>
  <c r="O192" i="2"/>
  <c r="N192" i="2"/>
  <c r="M192" i="2"/>
  <c r="L192" i="2"/>
  <c r="K192" i="2"/>
  <c r="J192" i="2"/>
  <c r="K9573" i="2" s="1"/>
  <c r="I192" i="2"/>
  <c r="L9573" i="2" s="1"/>
  <c r="G192" i="2"/>
  <c r="T191" i="2"/>
  <c r="S191" i="2"/>
  <c r="R191" i="2"/>
  <c r="Q191" i="2"/>
  <c r="P191" i="2"/>
  <c r="O191" i="2"/>
  <c r="N191" i="2"/>
  <c r="L191" i="2"/>
  <c r="K191" i="2"/>
  <c r="J191" i="2"/>
  <c r="K6291" i="2" s="1"/>
  <c r="I191" i="2"/>
  <c r="L6291" i="2" s="1"/>
  <c r="G191" i="2"/>
  <c r="T190" i="2"/>
  <c r="S190" i="2"/>
  <c r="R190" i="2"/>
  <c r="Q190" i="2"/>
  <c r="P190" i="2"/>
  <c r="O190" i="2"/>
  <c r="N190" i="2"/>
  <c r="M190" i="2"/>
  <c r="L190" i="2"/>
  <c r="K190" i="2"/>
  <c r="J190" i="2"/>
  <c r="K6652" i="2" s="1"/>
  <c r="I190" i="2"/>
  <c r="L6652" i="2" s="1"/>
  <c r="G190" i="2"/>
  <c r="T189" i="2"/>
  <c r="S189" i="2"/>
  <c r="R189" i="2"/>
  <c r="Q189" i="2"/>
  <c r="P189" i="2"/>
  <c r="O189" i="2"/>
  <c r="N189" i="2"/>
  <c r="M189" i="2"/>
  <c r="L189" i="2"/>
  <c r="K189" i="2"/>
  <c r="J189" i="2"/>
  <c r="K6629" i="2" s="1"/>
  <c r="I189" i="2"/>
  <c r="L6629" i="2" s="1"/>
  <c r="G189" i="2"/>
  <c r="T188" i="2"/>
  <c r="S188" i="2"/>
  <c r="R188" i="2"/>
  <c r="Q188" i="2"/>
  <c r="P188" i="2"/>
  <c r="O188" i="2"/>
  <c r="N188" i="2"/>
  <c r="M188" i="2"/>
  <c r="L188" i="2"/>
  <c r="K188" i="2"/>
  <c r="J188" i="2"/>
  <c r="K6872" i="2" s="1"/>
  <c r="I188" i="2"/>
  <c r="L6872" i="2" s="1"/>
  <c r="G188" i="2"/>
  <c r="T187" i="2"/>
  <c r="S187" i="2"/>
  <c r="R187" i="2"/>
  <c r="Q187" i="2"/>
  <c r="P187" i="2"/>
  <c r="O187" i="2"/>
  <c r="N187" i="2"/>
  <c r="M187" i="2"/>
  <c r="L187" i="2"/>
  <c r="K187" i="2"/>
  <c r="J187" i="2"/>
  <c r="K8458" i="2" s="1"/>
  <c r="I187" i="2"/>
  <c r="L8458" i="2" s="1"/>
  <c r="G187" i="2"/>
  <c r="T186" i="2"/>
  <c r="S186" i="2"/>
  <c r="R186" i="2"/>
  <c r="Q186" i="2"/>
  <c r="P186" i="2"/>
  <c r="O186" i="2"/>
  <c r="N186" i="2"/>
  <c r="M186" i="2"/>
  <c r="L186" i="2"/>
  <c r="M9643" i="2" s="1"/>
  <c r="K186" i="2"/>
  <c r="J186" i="2"/>
  <c r="K9643" i="2" s="1"/>
  <c r="I186" i="2"/>
  <c r="L9643" i="2" s="1"/>
  <c r="G186" i="2"/>
  <c r="T185" i="2"/>
  <c r="S185" i="2"/>
  <c r="R185" i="2"/>
  <c r="Q185" i="2"/>
  <c r="P185" i="2"/>
  <c r="O185" i="2"/>
  <c r="N185" i="2"/>
  <c r="M185" i="2"/>
  <c r="L185" i="2"/>
  <c r="K185" i="2"/>
  <c r="J185" i="2"/>
  <c r="K8629" i="2" s="1"/>
  <c r="I185" i="2"/>
  <c r="L8629" i="2" s="1"/>
  <c r="G185" i="2"/>
  <c r="T184" i="2"/>
  <c r="S184" i="2"/>
  <c r="R184" i="2"/>
  <c r="Q184" i="2"/>
  <c r="P184" i="2"/>
  <c r="O184" i="2"/>
  <c r="N184" i="2"/>
  <c r="M184" i="2"/>
  <c r="L184" i="2"/>
  <c r="K184" i="2"/>
  <c r="J184" i="2"/>
  <c r="K7861" i="2" s="1"/>
  <c r="I184" i="2"/>
  <c r="L7861" i="2" s="1"/>
  <c r="G184" i="2"/>
  <c r="T183" i="2"/>
  <c r="S183" i="2"/>
  <c r="R183" i="2"/>
  <c r="Q183" i="2"/>
  <c r="P183" i="2"/>
  <c r="O183" i="2"/>
  <c r="N183" i="2"/>
  <c r="M183" i="2"/>
  <c r="L183" i="2"/>
  <c r="K183" i="2"/>
  <c r="J183" i="2"/>
  <c r="K9306" i="2" s="1"/>
  <c r="I183" i="2"/>
  <c r="L9306" i="2" s="1"/>
  <c r="G183" i="2"/>
  <c r="T182" i="2"/>
  <c r="S182" i="2"/>
  <c r="R182" i="2"/>
  <c r="Q182" i="2"/>
  <c r="P182" i="2"/>
  <c r="O182" i="2"/>
  <c r="N182" i="2"/>
  <c r="M182" i="2"/>
  <c r="L182" i="2"/>
  <c r="K182" i="2"/>
  <c r="J182" i="2"/>
  <c r="K7860" i="2" s="1"/>
  <c r="I182" i="2"/>
  <c r="L7860" i="2" s="1"/>
  <c r="G182" i="2"/>
  <c r="T181" i="2"/>
  <c r="S181" i="2"/>
  <c r="R181" i="2"/>
  <c r="Q181" i="2"/>
  <c r="P181" i="2"/>
  <c r="O181" i="2"/>
  <c r="N181" i="2"/>
  <c r="M181" i="2"/>
  <c r="L181" i="2"/>
  <c r="K181" i="2"/>
  <c r="J181" i="2"/>
  <c r="K7520" i="2" s="1"/>
  <c r="I181" i="2"/>
  <c r="L7520" i="2" s="1"/>
  <c r="G181" i="2"/>
  <c r="T180" i="2"/>
  <c r="S180" i="2"/>
  <c r="R180" i="2"/>
  <c r="Q180" i="2"/>
  <c r="P180" i="2"/>
  <c r="O180" i="2"/>
  <c r="N180" i="2"/>
  <c r="M180" i="2"/>
  <c r="L180" i="2"/>
  <c r="K180" i="2"/>
  <c r="J180" i="2"/>
  <c r="K7432" i="2" s="1"/>
  <c r="I180" i="2"/>
  <c r="L7432" i="2" s="1"/>
  <c r="G180" i="2"/>
  <c r="T179" i="2"/>
  <c r="S179" i="2"/>
  <c r="R179" i="2"/>
  <c r="Q179" i="2"/>
  <c r="P179" i="2"/>
  <c r="O179" i="2"/>
  <c r="N179" i="2"/>
  <c r="M179" i="2"/>
  <c r="L179" i="2"/>
  <c r="K179" i="2"/>
  <c r="J179" i="2"/>
  <c r="K7311" i="2" s="1"/>
  <c r="I179" i="2"/>
  <c r="L7311" i="2" s="1"/>
  <c r="G179" i="2"/>
  <c r="T178" i="2"/>
  <c r="S178" i="2"/>
  <c r="R178" i="2"/>
  <c r="Q178" i="2"/>
  <c r="P178" i="2"/>
  <c r="O178" i="2"/>
  <c r="N178" i="2"/>
  <c r="M178" i="2"/>
  <c r="L178" i="2"/>
  <c r="M7774" i="2" s="1"/>
  <c r="K178" i="2"/>
  <c r="J178" i="2"/>
  <c r="K7774" i="2" s="1"/>
  <c r="I178" i="2"/>
  <c r="L7774" i="2" s="1"/>
  <c r="G178" i="2"/>
  <c r="T177" i="2"/>
  <c r="S177" i="2"/>
  <c r="R177" i="2"/>
  <c r="Q177" i="2"/>
  <c r="P177" i="2"/>
  <c r="O177" i="2"/>
  <c r="N177" i="2"/>
  <c r="M177" i="2"/>
  <c r="L177" i="2"/>
  <c r="K177" i="2"/>
  <c r="J177" i="2"/>
  <c r="K7943" i="2" s="1"/>
  <c r="I177" i="2"/>
  <c r="L7943" i="2" s="1"/>
  <c r="G177" i="2"/>
  <c r="T176" i="2"/>
  <c r="S176" i="2"/>
  <c r="R176" i="2"/>
  <c r="Q176" i="2"/>
  <c r="P176" i="2"/>
  <c r="O176" i="2"/>
  <c r="N176" i="2"/>
  <c r="L176" i="2"/>
  <c r="K176" i="2"/>
  <c r="J176" i="2"/>
  <c r="K7788" i="2" s="1"/>
  <c r="I176" i="2"/>
  <c r="L7788" i="2" s="1"/>
  <c r="G176" i="2"/>
  <c r="T175" i="2"/>
  <c r="S175" i="2"/>
  <c r="R175" i="2"/>
  <c r="Q175" i="2"/>
  <c r="P175" i="2"/>
  <c r="O175" i="2"/>
  <c r="N175" i="2"/>
  <c r="M175" i="2"/>
  <c r="L175" i="2"/>
  <c r="K175" i="2"/>
  <c r="J175" i="2"/>
  <c r="K6342" i="2" s="1"/>
  <c r="I175" i="2"/>
  <c r="L6342" i="2" s="1"/>
  <c r="G175" i="2"/>
  <c r="T174" i="2"/>
  <c r="S174" i="2"/>
  <c r="R174" i="2"/>
  <c r="Q174" i="2"/>
  <c r="P174" i="2"/>
  <c r="O174" i="2"/>
  <c r="N174" i="2"/>
  <c r="M174" i="2"/>
  <c r="L174" i="2"/>
  <c r="K174" i="2"/>
  <c r="J174" i="2"/>
  <c r="K8955" i="2" s="1"/>
  <c r="I174" i="2"/>
  <c r="L8955" i="2" s="1"/>
  <c r="G174" i="2"/>
  <c r="T173" i="2"/>
  <c r="S173" i="2"/>
  <c r="R173" i="2"/>
  <c r="Q173" i="2"/>
  <c r="P173" i="2"/>
  <c r="O173" i="2"/>
  <c r="N173" i="2"/>
  <c r="M173" i="2"/>
  <c r="L173" i="2"/>
  <c r="K173" i="2"/>
  <c r="J173" i="2"/>
  <c r="K6436" i="2" s="1"/>
  <c r="I173" i="2"/>
  <c r="L6436" i="2" s="1"/>
  <c r="G173" i="2"/>
  <c r="T172" i="2"/>
  <c r="S172" i="2"/>
  <c r="R172" i="2"/>
  <c r="Q172" i="2"/>
  <c r="P172" i="2"/>
  <c r="O172" i="2"/>
  <c r="N172" i="2"/>
  <c r="M172" i="2"/>
  <c r="L172" i="2"/>
  <c r="K172" i="2"/>
  <c r="J172" i="2"/>
  <c r="K7239" i="2" s="1"/>
  <c r="I172" i="2"/>
  <c r="L7239" i="2" s="1"/>
  <c r="G172" i="2"/>
  <c r="T171" i="2"/>
  <c r="S171" i="2"/>
  <c r="R171" i="2"/>
  <c r="Q171" i="2"/>
  <c r="P171" i="2"/>
  <c r="O171" i="2"/>
  <c r="N171" i="2"/>
  <c r="M171" i="2"/>
  <c r="L171" i="2"/>
  <c r="K171" i="2"/>
  <c r="J171" i="2"/>
  <c r="K6835" i="2" s="1"/>
  <c r="I171" i="2"/>
  <c r="L6835" i="2" s="1"/>
  <c r="G171" i="2"/>
  <c r="T170" i="2"/>
  <c r="S170" i="2"/>
  <c r="R170" i="2"/>
  <c r="Q170" i="2"/>
  <c r="P170" i="2"/>
  <c r="O170" i="2"/>
  <c r="N170" i="2"/>
  <c r="M170" i="2"/>
  <c r="L170" i="2"/>
  <c r="M6699" i="2" s="1"/>
  <c r="K170" i="2"/>
  <c r="J170" i="2"/>
  <c r="K6699" i="2" s="1"/>
  <c r="I170" i="2"/>
  <c r="L6699" i="2" s="1"/>
  <c r="G170" i="2"/>
  <c r="T169" i="2"/>
  <c r="S169" i="2"/>
  <c r="R169" i="2"/>
  <c r="Q169" i="2"/>
  <c r="P169" i="2"/>
  <c r="O169" i="2"/>
  <c r="N169" i="2"/>
  <c r="M169" i="2"/>
  <c r="L169" i="2"/>
  <c r="K169" i="2"/>
  <c r="J169" i="2"/>
  <c r="K6435" i="2" s="1"/>
  <c r="I169" i="2"/>
  <c r="L6435" i="2" s="1"/>
  <c r="G169" i="2"/>
  <c r="T168" i="2"/>
  <c r="S168" i="2"/>
  <c r="R168" i="2"/>
  <c r="Q168" i="2"/>
  <c r="P168" i="2"/>
  <c r="O168" i="2"/>
  <c r="N168" i="2"/>
  <c r="M168" i="2"/>
  <c r="L168" i="2"/>
  <c r="K168" i="2"/>
  <c r="J168" i="2"/>
  <c r="K8695" i="2" s="1"/>
  <c r="I168" i="2"/>
  <c r="L8695" i="2" s="1"/>
  <c r="G168" i="2"/>
  <c r="T167" i="2"/>
  <c r="S167" i="2"/>
  <c r="R167" i="2"/>
  <c r="Q167" i="2"/>
  <c r="P167" i="2"/>
  <c r="O167" i="2"/>
  <c r="N167" i="2"/>
  <c r="M167" i="2"/>
  <c r="L167" i="2"/>
  <c r="K167" i="2"/>
  <c r="J167" i="2"/>
  <c r="K6070" i="2" s="1"/>
  <c r="I167" i="2"/>
  <c r="L6070" i="2" s="1"/>
  <c r="G167" i="2"/>
  <c r="T166" i="2"/>
  <c r="S166" i="2"/>
  <c r="R166" i="2"/>
  <c r="Q166" i="2"/>
  <c r="P166" i="2"/>
  <c r="O166" i="2"/>
  <c r="N166" i="2"/>
  <c r="M166" i="2"/>
  <c r="L166" i="2"/>
  <c r="K166" i="2"/>
  <c r="J166" i="2"/>
  <c r="K8875" i="2" s="1"/>
  <c r="I166" i="2"/>
  <c r="L8875" i="2" s="1"/>
  <c r="G166" i="2"/>
  <c r="T165" i="2"/>
  <c r="S165" i="2"/>
  <c r="R165" i="2"/>
  <c r="Q165" i="2"/>
  <c r="P165" i="2"/>
  <c r="O165" i="2"/>
  <c r="N165" i="2"/>
  <c r="M165" i="2"/>
  <c r="L165" i="2"/>
  <c r="K165" i="2"/>
  <c r="J165" i="2"/>
  <c r="K7283" i="2" s="1"/>
  <c r="I165" i="2"/>
  <c r="L7283" i="2" s="1"/>
  <c r="G165" i="2"/>
  <c r="T164" i="2"/>
  <c r="S164" i="2"/>
  <c r="R164" i="2"/>
  <c r="Q164" i="2"/>
  <c r="P164" i="2"/>
  <c r="O164" i="2"/>
  <c r="N164" i="2"/>
  <c r="M164" i="2"/>
  <c r="L164" i="2"/>
  <c r="K164" i="2"/>
  <c r="J164" i="2"/>
  <c r="K9156" i="2" s="1"/>
  <c r="I164" i="2"/>
  <c r="L9156" i="2" s="1"/>
  <c r="G164" i="2"/>
  <c r="T163" i="2"/>
  <c r="S163" i="2"/>
  <c r="R163" i="2"/>
  <c r="Q163" i="2"/>
  <c r="P163" i="2"/>
  <c r="O163" i="2"/>
  <c r="N163" i="2"/>
  <c r="M163" i="2"/>
  <c r="L163" i="2"/>
  <c r="K163" i="2"/>
  <c r="J163" i="2"/>
  <c r="K9177" i="2" s="1"/>
  <c r="I163" i="2"/>
  <c r="L9177" i="2" s="1"/>
  <c r="G163" i="2"/>
  <c r="T162" i="2"/>
  <c r="S162" i="2"/>
  <c r="R162" i="2"/>
  <c r="Q162" i="2"/>
  <c r="P162" i="2"/>
  <c r="O162" i="2"/>
  <c r="N162" i="2"/>
  <c r="M162" i="2"/>
  <c r="L162" i="2"/>
  <c r="M7755" i="2" s="1"/>
  <c r="K162" i="2"/>
  <c r="J162" i="2"/>
  <c r="K7755" i="2" s="1"/>
  <c r="I162" i="2"/>
  <c r="L7755" i="2" s="1"/>
  <c r="G162" i="2"/>
  <c r="T161" i="2"/>
  <c r="S161" i="2"/>
  <c r="R161" i="2"/>
  <c r="Q161" i="2"/>
  <c r="P161" i="2"/>
  <c r="O161" i="2"/>
  <c r="N161" i="2"/>
  <c r="M161" i="2"/>
  <c r="L161" i="2"/>
  <c r="K161" i="2"/>
  <c r="J161" i="2"/>
  <c r="K7012" i="2" s="1"/>
  <c r="I161" i="2"/>
  <c r="L7012" i="2" s="1"/>
  <c r="G161" i="2"/>
  <c r="T160" i="2"/>
  <c r="S160" i="2"/>
  <c r="R160" i="2"/>
  <c r="Q160" i="2"/>
  <c r="P160" i="2"/>
  <c r="O160" i="2"/>
  <c r="N160" i="2"/>
  <c r="M160" i="2"/>
  <c r="L160" i="2"/>
  <c r="K160" i="2"/>
  <c r="J160" i="2"/>
  <c r="K9519" i="2" s="1"/>
  <c r="I160" i="2"/>
  <c r="L9519" i="2" s="1"/>
  <c r="G160" i="2"/>
  <c r="T159" i="2"/>
  <c r="S159" i="2"/>
  <c r="R159" i="2"/>
  <c r="Q159" i="2"/>
  <c r="P159" i="2"/>
  <c r="O159" i="2"/>
  <c r="N159" i="2"/>
  <c r="M159" i="2"/>
  <c r="L159" i="2"/>
  <c r="K159" i="2"/>
  <c r="J159" i="2"/>
  <c r="K8470" i="2" s="1"/>
  <c r="I159" i="2"/>
  <c r="L8470" i="2" s="1"/>
  <c r="G159" i="2"/>
  <c r="T158" i="2"/>
  <c r="S158" i="2"/>
  <c r="R158" i="2"/>
  <c r="Q158" i="2"/>
  <c r="P158" i="2"/>
  <c r="O158" i="2"/>
  <c r="N158" i="2"/>
  <c r="M158" i="2"/>
  <c r="L158" i="2"/>
  <c r="K158" i="2"/>
  <c r="J158" i="2"/>
  <c r="K8199" i="2" s="1"/>
  <c r="I158" i="2"/>
  <c r="L8199" i="2" s="1"/>
  <c r="G158" i="2"/>
  <c r="T157" i="2"/>
  <c r="S157" i="2"/>
  <c r="R157" i="2"/>
  <c r="Q157" i="2"/>
  <c r="P157" i="2"/>
  <c r="O157" i="2"/>
  <c r="N157" i="2"/>
  <c r="M157" i="2"/>
  <c r="L157" i="2"/>
  <c r="K157" i="2"/>
  <c r="J157" i="2"/>
  <c r="K8486" i="2" s="1"/>
  <c r="I157" i="2"/>
  <c r="L8486" i="2" s="1"/>
  <c r="G157" i="2"/>
  <c r="T156" i="2"/>
  <c r="S156" i="2"/>
  <c r="R156" i="2"/>
  <c r="Q156" i="2"/>
  <c r="P156" i="2"/>
  <c r="O156" i="2"/>
  <c r="N156" i="2"/>
  <c r="M156" i="2"/>
  <c r="L156" i="2"/>
  <c r="K156" i="2"/>
  <c r="J156" i="2"/>
  <c r="K6028" i="2" s="1"/>
  <c r="I156" i="2"/>
  <c r="L6028" i="2" s="1"/>
  <c r="G156" i="2"/>
  <c r="T155" i="2"/>
  <c r="S155" i="2"/>
  <c r="R155" i="2"/>
  <c r="Q155" i="2"/>
  <c r="P155" i="2"/>
  <c r="O155" i="2"/>
  <c r="N155" i="2"/>
  <c r="M155" i="2"/>
  <c r="L155" i="2"/>
  <c r="K155" i="2"/>
  <c r="J155" i="2"/>
  <c r="K7819" i="2" s="1"/>
  <c r="I155" i="2"/>
  <c r="L7819" i="2" s="1"/>
  <c r="G155" i="2"/>
  <c r="T154" i="2"/>
  <c r="S154" i="2"/>
  <c r="R154" i="2"/>
  <c r="Q154" i="2"/>
  <c r="P154" i="2"/>
  <c r="O154" i="2"/>
  <c r="N154" i="2"/>
  <c r="M154" i="2"/>
  <c r="L154" i="2"/>
  <c r="M7914" i="2" s="1"/>
  <c r="K154" i="2"/>
  <c r="J154" i="2"/>
  <c r="K7914" i="2" s="1"/>
  <c r="I154" i="2"/>
  <c r="L7914" i="2" s="1"/>
  <c r="G154" i="2"/>
  <c r="T153" i="2"/>
  <c r="S153" i="2"/>
  <c r="R153" i="2"/>
  <c r="Q153" i="2"/>
  <c r="P153" i="2"/>
  <c r="O153" i="2"/>
  <c r="N153" i="2"/>
  <c r="M153" i="2"/>
  <c r="L153" i="2"/>
  <c r="K153" i="2"/>
  <c r="J153" i="2"/>
  <c r="K7431" i="2" s="1"/>
  <c r="I153" i="2"/>
  <c r="L7431" i="2" s="1"/>
  <c r="G153" i="2"/>
  <c r="T152" i="2"/>
  <c r="S152" i="2"/>
  <c r="R152" i="2"/>
  <c r="Q152" i="2"/>
  <c r="P152" i="2"/>
  <c r="O152" i="2"/>
  <c r="N152" i="2"/>
  <c r="M152" i="2"/>
  <c r="L152" i="2"/>
  <c r="K152" i="2"/>
  <c r="J152" i="2"/>
  <c r="K8694" i="2" s="1"/>
  <c r="I152" i="2"/>
  <c r="L8694" i="2" s="1"/>
  <c r="G152" i="2"/>
  <c r="T151" i="2"/>
  <c r="S151" i="2"/>
  <c r="R151" i="2"/>
  <c r="Q151" i="2"/>
  <c r="P151" i="2"/>
  <c r="O151" i="2"/>
  <c r="N151" i="2"/>
  <c r="M151" i="2"/>
  <c r="L151" i="2"/>
  <c r="K151" i="2"/>
  <c r="J151" i="2"/>
  <c r="K6641" i="2" s="1"/>
  <c r="I151" i="2"/>
  <c r="L6641" i="2" s="1"/>
  <c r="G151" i="2"/>
  <c r="T150" i="2"/>
  <c r="S150" i="2"/>
  <c r="R150" i="2"/>
  <c r="Q150" i="2"/>
  <c r="P150" i="2"/>
  <c r="O150" i="2"/>
  <c r="N150" i="2"/>
  <c r="M150" i="2"/>
  <c r="L150" i="2"/>
  <c r="K150" i="2"/>
  <c r="J150" i="2"/>
  <c r="K8267" i="2" s="1"/>
  <c r="I150" i="2"/>
  <c r="L8267" i="2" s="1"/>
  <c r="G150" i="2"/>
  <c r="T149" i="2"/>
  <c r="S149" i="2"/>
  <c r="R149" i="2"/>
  <c r="Q149" i="2"/>
  <c r="P149" i="2"/>
  <c r="O149" i="2"/>
  <c r="N149" i="2"/>
  <c r="M149" i="2"/>
  <c r="L149" i="2"/>
  <c r="K149" i="2"/>
  <c r="J149" i="2"/>
  <c r="K8116" i="2" s="1"/>
  <c r="I149" i="2"/>
  <c r="L8116" i="2" s="1"/>
  <c r="G149" i="2"/>
  <c r="T148" i="2"/>
  <c r="S148" i="2"/>
  <c r="R148" i="2"/>
  <c r="Q148" i="2"/>
  <c r="P148" i="2"/>
  <c r="O148" i="2"/>
  <c r="N148" i="2"/>
  <c r="M148" i="2"/>
  <c r="L148" i="2"/>
  <c r="K148" i="2"/>
  <c r="J148" i="2"/>
  <c r="K6268" i="2" s="1"/>
  <c r="I148" i="2"/>
  <c r="L6268" i="2" s="1"/>
  <c r="G148" i="2"/>
  <c r="T147" i="2"/>
  <c r="S147" i="2"/>
  <c r="R147" i="2"/>
  <c r="Q147" i="2"/>
  <c r="P147" i="2"/>
  <c r="O147" i="2"/>
  <c r="N147" i="2"/>
  <c r="M147" i="2"/>
  <c r="L147" i="2"/>
  <c r="K147" i="2"/>
  <c r="J147" i="2"/>
  <c r="K6173" i="2" s="1"/>
  <c r="I147" i="2"/>
  <c r="L6173" i="2" s="1"/>
  <c r="G147" i="2"/>
  <c r="T146" i="2"/>
  <c r="S146" i="2"/>
  <c r="R146" i="2"/>
  <c r="Q146" i="2"/>
  <c r="P146" i="2"/>
  <c r="O146" i="2"/>
  <c r="N146" i="2"/>
  <c r="M146" i="2"/>
  <c r="L146" i="2"/>
  <c r="M7787" i="2" s="1"/>
  <c r="K146" i="2"/>
  <c r="J146" i="2"/>
  <c r="K7787" i="2" s="1"/>
  <c r="I146" i="2"/>
  <c r="L7787" i="2" s="1"/>
  <c r="G146" i="2"/>
  <c r="T145" i="2"/>
  <c r="S145" i="2"/>
  <c r="R145" i="2"/>
  <c r="Q145" i="2"/>
  <c r="P145" i="2"/>
  <c r="O145" i="2"/>
  <c r="N145" i="2"/>
  <c r="L145" i="2"/>
  <c r="K145" i="2"/>
  <c r="J145" i="2"/>
  <c r="K6493" i="2" s="1"/>
  <c r="I145" i="2"/>
  <c r="L6493" i="2" s="1"/>
  <c r="G145" i="2"/>
  <c r="T144" i="2"/>
  <c r="S144" i="2"/>
  <c r="R144" i="2"/>
  <c r="Q144" i="2"/>
  <c r="P144" i="2"/>
  <c r="O144" i="2"/>
  <c r="N144" i="2"/>
  <c r="M144" i="2"/>
  <c r="L144" i="2"/>
  <c r="K144" i="2"/>
  <c r="J144" i="2"/>
  <c r="K9021" i="2" s="1"/>
  <c r="I144" i="2"/>
  <c r="L9021" i="2" s="1"/>
  <c r="G144" i="2"/>
  <c r="T143" i="2"/>
  <c r="S143" i="2"/>
  <c r="R143" i="2"/>
  <c r="Q143" i="2"/>
  <c r="P143" i="2"/>
  <c r="O143" i="2"/>
  <c r="N143" i="2"/>
  <c r="M143" i="2"/>
  <c r="L143" i="2"/>
  <c r="K143" i="2"/>
  <c r="J143" i="2"/>
  <c r="K7955" i="2" s="1"/>
  <c r="I143" i="2"/>
  <c r="L7955" i="2" s="1"/>
  <c r="G143" i="2"/>
  <c r="T142" i="2"/>
  <c r="S142" i="2"/>
  <c r="R142" i="2"/>
  <c r="Q142" i="2"/>
  <c r="P142" i="2"/>
  <c r="O142" i="2"/>
  <c r="N142" i="2"/>
  <c r="M142" i="2"/>
  <c r="L142" i="2"/>
  <c r="K142" i="2"/>
  <c r="J142" i="2"/>
  <c r="K6434" i="2" s="1"/>
  <c r="I142" i="2"/>
  <c r="L6434" i="2" s="1"/>
  <c r="G142" i="2"/>
  <c r="T141" i="2"/>
  <c r="S141" i="2"/>
  <c r="R141" i="2"/>
  <c r="Q141" i="2"/>
  <c r="P141" i="2"/>
  <c r="O141" i="2"/>
  <c r="N141" i="2"/>
  <c r="L141" i="2"/>
  <c r="K141" i="2"/>
  <c r="J141" i="2"/>
  <c r="K8374" i="2" s="1"/>
  <c r="I141" i="2"/>
  <c r="L8374" i="2" s="1"/>
  <c r="G141" i="2"/>
  <c r="T140" i="2"/>
  <c r="S140" i="2"/>
  <c r="R140" i="2"/>
  <c r="Q140" i="2"/>
  <c r="P140" i="2"/>
  <c r="O140" i="2"/>
  <c r="N140" i="2"/>
  <c r="M140" i="2"/>
  <c r="L140" i="2"/>
  <c r="K140" i="2"/>
  <c r="J140" i="2"/>
  <c r="K6670" i="2" s="1"/>
  <c r="I140" i="2"/>
  <c r="L6670" i="2" s="1"/>
  <c r="G140" i="2"/>
  <c r="T139" i="2"/>
  <c r="S139" i="2"/>
  <c r="R139" i="2"/>
  <c r="Q139" i="2"/>
  <c r="P139" i="2"/>
  <c r="O139" i="2"/>
  <c r="N139" i="2"/>
  <c r="M139" i="2"/>
  <c r="L139" i="2"/>
  <c r="K139" i="2"/>
  <c r="J139" i="2"/>
  <c r="K7702" i="2" s="1"/>
  <c r="I139" i="2"/>
  <c r="L7702" i="2" s="1"/>
  <c r="G139" i="2"/>
  <c r="T138" i="2"/>
  <c r="S138" i="2"/>
  <c r="R138" i="2"/>
  <c r="Q138" i="2"/>
  <c r="P138" i="2"/>
  <c r="O138" i="2"/>
  <c r="N138" i="2"/>
  <c r="M138" i="2"/>
  <c r="L138" i="2"/>
  <c r="M7083" i="2" s="1"/>
  <c r="K138" i="2"/>
  <c r="J138" i="2"/>
  <c r="K7083" i="2" s="1"/>
  <c r="I138" i="2"/>
  <c r="L7083" i="2" s="1"/>
  <c r="G138" i="2"/>
  <c r="T137" i="2"/>
  <c r="S137" i="2"/>
  <c r="R137" i="2"/>
  <c r="Q137" i="2"/>
  <c r="P137" i="2"/>
  <c r="O137" i="2"/>
  <c r="N137" i="2"/>
  <c r="M137" i="2"/>
  <c r="L137" i="2"/>
  <c r="K137" i="2"/>
  <c r="J137" i="2"/>
  <c r="K9518" i="2" s="1"/>
  <c r="I137" i="2"/>
  <c r="L9518" i="2" s="1"/>
  <c r="G137" i="2"/>
  <c r="T136" i="2"/>
  <c r="S136" i="2"/>
  <c r="R136" i="2"/>
  <c r="Q136" i="2"/>
  <c r="P136" i="2"/>
  <c r="O136" i="2"/>
  <c r="N136" i="2"/>
  <c r="M136" i="2"/>
  <c r="L136" i="2"/>
  <c r="K136" i="2"/>
  <c r="J136" i="2"/>
  <c r="K6225" i="2" s="1"/>
  <c r="I136" i="2"/>
  <c r="L6225" i="2" s="1"/>
  <c r="G136" i="2"/>
  <c r="T135" i="2"/>
  <c r="S135" i="2"/>
  <c r="R135" i="2"/>
  <c r="Q135" i="2"/>
  <c r="P135" i="2"/>
  <c r="O135" i="2"/>
  <c r="N135" i="2"/>
  <c r="M135" i="2"/>
  <c r="L135" i="2"/>
  <c r="K135" i="2"/>
  <c r="J135" i="2"/>
  <c r="K6378" i="2" s="1"/>
  <c r="I135" i="2"/>
  <c r="L6378" i="2" s="1"/>
  <c r="G135" i="2"/>
  <c r="T134" i="2"/>
  <c r="S134" i="2"/>
  <c r="R134" i="2"/>
  <c r="Q134" i="2"/>
  <c r="P134" i="2"/>
  <c r="O134" i="2"/>
  <c r="N134" i="2"/>
  <c r="M134" i="2"/>
  <c r="L134" i="2"/>
  <c r="K134" i="2"/>
  <c r="J134" i="2"/>
  <c r="K8577" i="2" s="1"/>
  <c r="I134" i="2"/>
  <c r="L8577" i="2" s="1"/>
  <c r="G134" i="2"/>
  <c r="T133" i="2"/>
  <c r="S133" i="2"/>
  <c r="R133" i="2"/>
  <c r="Q133" i="2"/>
  <c r="P133" i="2"/>
  <c r="O133" i="2"/>
  <c r="N133" i="2"/>
  <c r="M133" i="2"/>
  <c r="L133" i="2"/>
  <c r="K133" i="2"/>
  <c r="J133" i="2"/>
  <c r="K6974" i="2" s="1"/>
  <c r="I133" i="2"/>
  <c r="L6974" i="2" s="1"/>
  <c r="G133" i="2"/>
  <c r="T132" i="2"/>
  <c r="S132" i="2"/>
  <c r="R132" i="2"/>
  <c r="Q132" i="2"/>
  <c r="P132" i="2"/>
  <c r="O132" i="2"/>
  <c r="N132" i="2"/>
  <c r="M132" i="2"/>
  <c r="L132" i="2"/>
  <c r="K132" i="2"/>
  <c r="J132" i="2"/>
  <c r="K8389" i="2" s="1"/>
  <c r="I132" i="2"/>
  <c r="L8389" i="2" s="1"/>
  <c r="G132" i="2"/>
  <c r="T131" i="2"/>
  <c r="S131" i="2"/>
  <c r="R131" i="2"/>
  <c r="Q131" i="2"/>
  <c r="P131" i="2"/>
  <c r="O131" i="2"/>
  <c r="N131" i="2"/>
  <c r="M131" i="2"/>
  <c r="L131" i="2"/>
  <c r="K131" i="2"/>
  <c r="J131" i="2"/>
  <c r="K7954" i="2" s="1"/>
  <c r="I131" i="2"/>
  <c r="L7954" i="2" s="1"/>
  <c r="G131" i="2"/>
  <c r="T130" i="2"/>
  <c r="S130" i="2"/>
  <c r="R130" i="2"/>
  <c r="Q130" i="2"/>
  <c r="P130" i="2"/>
  <c r="O130" i="2"/>
  <c r="N130" i="2"/>
  <c r="M130" i="2"/>
  <c r="L130" i="2"/>
  <c r="M6620" i="2" s="1"/>
  <c r="K130" i="2"/>
  <c r="J130" i="2"/>
  <c r="K6620" i="2" s="1"/>
  <c r="I130" i="2"/>
  <c r="L6620" i="2" s="1"/>
  <c r="G130" i="2"/>
  <c r="T129" i="2"/>
  <c r="S129" i="2"/>
  <c r="R129" i="2"/>
  <c r="Q129" i="2"/>
  <c r="P129" i="2"/>
  <c r="O129" i="2"/>
  <c r="N129" i="2"/>
  <c r="M129" i="2"/>
  <c r="L129" i="2"/>
  <c r="K129" i="2"/>
  <c r="J129" i="2"/>
  <c r="K9020" i="2" s="1"/>
  <c r="I129" i="2"/>
  <c r="L9020" i="2" s="1"/>
  <c r="G129" i="2"/>
  <c r="T128" i="2"/>
  <c r="S128" i="2"/>
  <c r="R128" i="2"/>
  <c r="Q128" i="2"/>
  <c r="P128" i="2"/>
  <c r="O128" i="2"/>
  <c r="N128" i="2"/>
  <c r="M128" i="2"/>
  <c r="L128" i="2"/>
  <c r="K128" i="2"/>
  <c r="J128" i="2"/>
  <c r="K7392" i="2" s="1"/>
  <c r="I128" i="2"/>
  <c r="L7392" i="2" s="1"/>
  <c r="G128" i="2"/>
  <c r="T127" i="2"/>
  <c r="S127" i="2"/>
  <c r="R127" i="2"/>
  <c r="Q127" i="2"/>
  <c r="P127" i="2"/>
  <c r="O127" i="2"/>
  <c r="N127" i="2"/>
  <c r="M127" i="2"/>
  <c r="L127" i="2"/>
  <c r="K127" i="2"/>
  <c r="J127" i="2"/>
  <c r="K9061" i="2" s="1"/>
  <c r="I127" i="2"/>
  <c r="L9061" i="2" s="1"/>
  <c r="G127" i="2"/>
  <c r="T126" i="2"/>
  <c r="S126" i="2"/>
  <c r="R126" i="2"/>
  <c r="Q126" i="2"/>
  <c r="P126" i="2"/>
  <c r="O126" i="2"/>
  <c r="N126" i="2"/>
  <c r="M126" i="2"/>
  <c r="L126" i="2"/>
  <c r="K126" i="2"/>
  <c r="J126" i="2"/>
  <c r="K8217" i="2" s="1"/>
  <c r="I126" i="2"/>
  <c r="L8217" i="2" s="1"/>
  <c r="G126" i="2"/>
  <c r="T125" i="2"/>
  <c r="S125" i="2"/>
  <c r="R125" i="2"/>
  <c r="Q125" i="2"/>
  <c r="P125" i="2"/>
  <c r="O125" i="2"/>
  <c r="N125" i="2"/>
  <c r="M125" i="2"/>
  <c r="L125" i="2"/>
  <c r="K125" i="2"/>
  <c r="J125" i="2"/>
  <c r="K9642" i="2" s="1"/>
  <c r="I125" i="2"/>
  <c r="L9642" i="2" s="1"/>
  <c r="G125" i="2"/>
  <c r="T124" i="2"/>
  <c r="S124" i="2"/>
  <c r="R124" i="2"/>
  <c r="Q124" i="2"/>
  <c r="P124" i="2"/>
  <c r="O124" i="2"/>
  <c r="N124" i="2"/>
  <c r="M124" i="2"/>
  <c r="L124" i="2"/>
  <c r="K124" i="2"/>
  <c r="J124" i="2"/>
  <c r="K9634" i="2" s="1"/>
  <c r="I124" i="2"/>
  <c r="L9634" i="2" s="1"/>
  <c r="G124" i="2"/>
  <c r="T123" i="2"/>
  <c r="S123" i="2"/>
  <c r="R123" i="2"/>
  <c r="Q123" i="2"/>
  <c r="P123" i="2"/>
  <c r="O123" i="2"/>
  <c r="N123" i="2"/>
  <c r="M123" i="2"/>
  <c r="L123" i="2"/>
  <c r="K123" i="2"/>
  <c r="J123" i="2"/>
  <c r="K7499" i="2" s="1"/>
  <c r="I123" i="2"/>
  <c r="L7499" i="2" s="1"/>
  <c r="G123" i="2"/>
  <c r="T122" i="2"/>
  <c r="S122" i="2"/>
  <c r="R122" i="2"/>
  <c r="Q122" i="2"/>
  <c r="P122" i="2"/>
  <c r="O122" i="2"/>
  <c r="N122" i="2"/>
  <c r="M122" i="2"/>
  <c r="L122" i="2"/>
  <c r="M6241" i="2" s="1"/>
  <c r="K122" i="2"/>
  <c r="J122" i="2"/>
  <c r="K6241" i="2" s="1"/>
  <c r="I122" i="2"/>
  <c r="L6241" i="2" s="1"/>
  <c r="G122" i="2"/>
  <c r="T121" i="2"/>
  <c r="S121" i="2"/>
  <c r="R121" i="2"/>
  <c r="Q121" i="2"/>
  <c r="P121" i="2"/>
  <c r="O121" i="2"/>
  <c r="N121" i="2"/>
  <c r="M121" i="2"/>
  <c r="L121" i="2"/>
  <c r="K121" i="2"/>
  <c r="J121" i="2"/>
  <c r="K8172" i="2" s="1"/>
  <c r="I121" i="2"/>
  <c r="L8172" i="2" s="1"/>
  <c r="G121" i="2"/>
  <c r="T120" i="2"/>
  <c r="S120" i="2"/>
  <c r="R120" i="2"/>
  <c r="Q120" i="2"/>
  <c r="P120" i="2"/>
  <c r="O120" i="2"/>
  <c r="N120" i="2"/>
  <c r="M120" i="2"/>
  <c r="L120" i="2"/>
  <c r="K120" i="2"/>
  <c r="J120" i="2"/>
  <c r="K8266" i="2" s="1"/>
  <c r="I120" i="2"/>
  <c r="L8266" i="2" s="1"/>
  <c r="G120" i="2"/>
  <c r="T119" i="2"/>
  <c r="S119" i="2"/>
  <c r="R119" i="2"/>
  <c r="Q119" i="2"/>
  <c r="P119" i="2"/>
  <c r="O119" i="2"/>
  <c r="N119" i="2"/>
  <c r="M119" i="2"/>
  <c r="L119" i="2"/>
  <c r="K119" i="2"/>
  <c r="J119" i="2"/>
  <c r="K7818" i="2" s="1"/>
  <c r="I119" i="2"/>
  <c r="L7818" i="2" s="1"/>
  <c r="G119" i="2"/>
  <c r="T118" i="2"/>
  <c r="S118" i="2"/>
  <c r="R118" i="2"/>
  <c r="Q118" i="2"/>
  <c r="P118" i="2"/>
  <c r="O118" i="2"/>
  <c r="N118" i="2"/>
  <c r="M118" i="2"/>
  <c r="L118" i="2"/>
  <c r="K118" i="2"/>
  <c r="J118" i="2"/>
  <c r="K9076" i="2" s="1"/>
  <c r="I118" i="2"/>
  <c r="L9076" i="2" s="1"/>
  <c r="G118" i="2"/>
  <c r="T117" i="2"/>
  <c r="S117" i="2"/>
  <c r="R117" i="2"/>
  <c r="Q117" i="2"/>
  <c r="P117" i="2"/>
  <c r="O117" i="2"/>
  <c r="N117" i="2"/>
  <c r="M117" i="2"/>
  <c r="L117" i="2"/>
  <c r="K117" i="2"/>
  <c r="J117" i="2"/>
  <c r="K6402" i="2" s="1"/>
  <c r="I117" i="2"/>
  <c r="L6402" i="2" s="1"/>
  <c r="G117" i="2"/>
  <c r="T116" i="2"/>
  <c r="S116" i="2"/>
  <c r="R116" i="2"/>
  <c r="Q116" i="2"/>
  <c r="P116" i="2"/>
  <c r="O116" i="2"/>
  <c r="N116" i="2"/>
  <c r="L116" i="2"/>
  <c r="M6619" i="2" s="1"/>
  <c r="K116" i="2"/>
  <c r="J116" i="2"/>
  <c r="K6619" i="2" s="1"/>
  <c r="I116" i="2"/>
  <c r="L6619" i="2" s="1"/>
  <c r="G116" i="2"/>
  <c r="T115" i="2"/>
  <c r="S115" i="2"/>
  <c r="R115" i="2"/>
  <c r="Q115" i="2"/>
  <c r="P115" i="2"/>
  <c r="O115" i="2"/>
  <c r="N115" i="2"/>
  <c r="M115" i="2"/>
  <c r="L115" i="2"/>
  <c r="K115" i="2"/>
  <c r="J115" i="2"/>
  <c r="K8737" i="2" s="1"/>
  <c r="I115" i="2"/>
  <c r="L8737" i="2" s="1"/>
  <c r="G115" i="2"/>
  <c r="T114" i="2"/>
  <c r="S114" i="2"/>
  <c r="R114" i="2"/>
  <c r="Q114" i="2"/>
  <c r="P114" i="2"/>
  <c r="O114" i="2"/>
  <c r="N114" i="2"/>
  <c r="M114" i="2"/>
  <c r="L114" i="2"/>
  <c r="M8943" i="2" s="1"/>
  <c r="K114" i="2"/>
  <c r="J114" i="2"/>
  <c r="K8943" i="2" s="1"/>
  <c r="I114" i="2"/>
  <c r="L8943" i="2" s="1"/>
  <c r="M1773" i="2" s="1"/>
  <c r="G114" i="2"/>
  <c r="T113" i="2"/>
  <c r="S113" i="2"/>
  <c r="R113" i="2"/>
  <c r="Q113" i="2"/>
  <c r="P113" i="2"/>
  <c r="O113" i="2"/>
  <c r="N113" i="2"/>
  <c r="M113" i="2"/>
  <c r="L113" i="2"/>
  <c r="K113" i="2"/>
  <c r="J113" i="2"/>
  <c r="K6290" i="2" s="1"/>
  <c r="I113" i="2"/>
  <c r="L6290" i="2" s="1"/>
  <c r="M4266" i="2" s="1"/>
  <c r="G113" i="2"/>
  <c r="T112" i="2"/>
  <c r="S112" i="2"/>
  <c r="R112" i="2"/>
  <c r="Q112" i="2"/>
  <c r="P112" i="2"/>
  <c r="O112" i="2"/>
  <c r="N112" i="2"/>
  <c r="M112" i="2"/>
  <c r="L112" i="2"/>
  <c r="K112" i="2"/>
  <c r="J112" i="2"/>
  <c r="K8388" i="2" s="1"/>
  <c r="I112" i="2"/>
  <c r="L8388" i="2" s="1"/>
  <c r="G112" i="2"/>
  <c r="T111" i="2"/>
  <c r="S111" i="2"/>
  <c r="R111" i="2"/>
  <c r="Q111" i="2"/>
  <c r="P111" i="2"/>
  <c r="O111" i="2"/>
  <c r="N111" i="2"/>
  <c r="M111" i="2"/>
  <c r="L111" i="2"/>
  <c r="K111" i="2"/>
  <c r="J111" i="2"/>
  <c r="K8546" i="2" s="1"/>
  <c r="I111" i="2"/>
  <c r="L8546" i="2" s="1"/>
  <c r="G111" i="2"/>
  <c r="T110" i="2"/>
  <c r="S110" i="2"/>
  <c r="R110" i="2"/>
  <c r="Q110" i="2"/>
  <c r="P110" i="2"/>
  <c r="O110" i="2"/>
  <c r="N110" i="2"/>
  <c r="M110" i="2"/>
  <c r="L110" i="2"/>
  <c r="K110" i="2"/>
  <c r="J110" i="2"/>
  <c r="K7766" i="2" s="1"/>
  <c r="I110" i="2"/>
  <c r="L7766" i="2" s="1"/>
  <c r="G110" i="2"/>
  <c r="T109" i="2"/>
  <c r="S109" i="2"/>
  <c r="R109" i="2"/>
  <c r="Q109" i="2"/>
  <c r="P109" i="2"/>
  <c r="O109" i="2"/>
  <c r="N109" i="2"/>
  <c r="M109" i="2"/>
  <c r="L109" i="2"/>
  <c r="M6365" i="2" s="1"/>
  <c r="K109" i="2"/>
  <c r="J109" i="2"/>
  <c r="K6365" i="2" s="1"/>
  <c r="I109" i="2"/>
  <c r="L6365" i="2" s="1"/>
  <c r="G109" i="2"/>
  <c r="T108" i="2"/>
  <c r="S108" i="2"/>
  <c r="R108" i="2"/>
  <c r="Q108" i="2"/>
  <c r="P108" i="2"/>
  <c r="O108" i="2"/>
  <c r="N108" i="2"/>
  <c r="M108" i="2"/>
  <c r="L108" i="2"/>
  <c r="M9494" i="2" s="1"/>
  <c r="K108" i="2"/>
  <c r="J108" i="2"/>
  <c r="K9494" i="2" s="1"/>
  <c r="I108" i="2"/>
  <c r="L9494" i="2" s="1"/>
  <c r="G108" i="2"/>
  <c r="T107" i="2"/>
  <c r="S107" i="2"/>
  <c r="R107" i="2"/>
  <c r="Q107" i="2"/>
  <c r="P107" i="2"/>
  <c r="O107" i="2"/>
  <c r="N107" i="2"/>
  <c r="M107" i="2"/>
  <c r="L107" i="2"/>
  <c r="K107" i="2"/>
  <c r="J107" i="2"/>
  <c r="K8469" i="2" s="1"/>
  <c r="I107" i="2"/>
  <c r="L8469" i="2" s="1"/>
  <c r="G107" i="2"/>
  <c r="T106" i="2"/>
  <c r="S106" i="2"/>
  <c r="R106" i="2"/>
  <c r="Q106" i="2"/>
  <c r="P106" i="2"/>
  <c r="O106" i="2"/>
  <c r="N106" i="2"/>
  <c r="M106" i="2"/>
  <c r="L106" i="2"/>
  <c r="M8611" i="2" s="1"/>
  <c r="K106" i="2"/>
  <c r="J106" i="2"/>
  <c r="K8611" i="2" s="1"/>
  <c r="I106" i="2"/>
  <c r="L8611" i="2" s="1"/>
  <c r="M598" i="2" s="1"/>
  <c r="G106" i="2"/>
  <c r="T105" i="2"/>
  <c r="S105" i="2"/>
  <c r="R105" i="2"/>
  <c r="Q105" i="2"/>
  <c r="P105" i="2"/>
  <c r="O105" i="2"/>
  <c r="N105" i="2"/>
  <c r="M105" i="2"/>
  <c r="L105" i="2"/>
  <c r="K105" i="2"/>
  <c r="J105" i="2"/>
  <c r="K8769" i="2" s="1"/>
  <c r="I105" i="2"/>
  <c r="L8769" i="2" s="1"/>
  <c r="M2464" i="2" s="1"/>
  <c r="G105" i="2"/>
  <c r="T104" i="2"/>
  <c r="S104" i="2"/>
  <c r="R104" i="2"/>
  <c r="Q104" i="2"/>
  <c r="P104" i="2"/>
  <c r="O104" i="2"/>
  <c r="N104" i="2"/>
  <c r="M104" i="2"/>
  <c r="L104" i="2"/>
  <c r="K104" i="2"/>
  <c r="J104" i="2"/>
  <c r="K7310" i="2" s="1"/>
  <c r="I104" i="2"/>
  <c r="L7310" i="2" s="1"/>
  <c r="G104" i="2"/>
  <c r="T103" i="2"/>
  <c r="S103" i="2"/>
  <c r="R103" i="2"/>
  <c r="Q103" i="2"/>
  <c r="P103" i="2"/>
  <c r="O103" i="2"/>
  <c r="N103" i="2"/>
  <c r="M103" i="2"/>
  <c r="L103" i="2"/>
  <c r="K103" i="2"/>
  <c r="J103" i="2"/>
  <c r="K6240" i="2" s="1"/>
  <c r="I103" i="2"/>
  <c r="L6240" i="2" s="1"/>
  <c r="G103" i="2"/>
  <c r="T102" i="2"/>
  <c r="S102" i="2"/>
  <c r="R102" i="2"/>
  <c r="Q102" i="2"/>
  <c r="P102" i="2"/>
  <c r="O102" i="2"/>
  <c r="N102" i="2"/>
  <c r="M102" i="2"/>
  <c r="L102" i="2"/>
  <c r="K102" i="2"/>
  <c r="J102" i="2"/>
  <c r="K9305" i="2" s="1"/>
  <c r="I102" i="2"/>
  <c r="L9305" i="2" s="1"/>
  <c r="G102" i="2"/>
  <c r="T101" i="2"/>
  <c r="S101" i="2"/>
  <c r="R101" i="2"/>
  <c r="Q101" i="2"/>
  <c r="P101" i="2"/>
  <c r="O101" i="2"/>
  <c r="N101" i="2"/>
  <c r="M101" i="2"/>
  <c r="L101" i="2"/>
  <c r="M6239" i="2" s="1"/>
  <c r="K101" i="2"/>
  <c r="J101" i="2"/>
  <c r="K6239" i="2" s="1"/>
  <c r="I101" i="2"/>
  <c r="L6239" i="2" s="1"/>
  <c r="G101" i="2"/>
  <c r="T100" i="2"/>
  <c r="S100" i="2"/>
  <c r="R100" i="2"/>
  <c r="Q100" i="2"/>
  <c r="P100" i="2"/>
  <c r="O100" i="2"/>
  <c r="N100" i="2"/>
  <c r="M100" i="2"/>
  <c r="L100" i="2"/>
  <c r="M8265" i="2" s="1"/>
  <c r="K100" i="2"/>
  <c r="J100" i="2"/>
  <c r="K8265" i="2" s="1"/>
  <c r="I100" i="2"/>
  <c r="L8265" i="2" s="1"/>
  <c r="G100" i="2"/>
  <c r="T99" i="2"/>
  <c r="S99" i="2"/>
  <c r="R99" i="2"/>
  <c r="Q99" i="2"/>
  <c r="P99" i="2"/>
  <c r="O99" i="2"/>
  <c r="N99" i="2"/>
  <c r="L99" i="2"/>
  <c r="K99" i="2"/>
  <c r="J99" i="2"/>
  <c r="K9019" i="2" s="1"/>
  <c r="I99" i="2"/>
  <c r="L9019" i="2" s="1"/>
  <c r="G99" i="2"/>
  <c r="T98" i="2"/>
  <c r="S98" i="2"/>
  <c r="R98" i="2"/>
  <c r="Q98" i="2"/>
  <c r="P98" i="2"/>
  <c r="O98" i="2"/>
  <c r="N98" i="2"/>
  <c r="M98" i="2"/>
  <c r="L98" i="2"/>
  <c r="K98" i="2"/>
  <c r="J98" i="2"/>
  <c r="K8049" i="2" s="1"/>
  <c r="I98" i="2"/>
  <c r="L8049" i="2" s="1"/>
  <c r="G98" i="2"/>
  <c r="T97" i="2"/>
  <c r="S97" i="2"/>
  <c r="R97" i="2"/>
  <c r="Q97" i="2"/>
  <c r="P97" i="2"/>
  <c r="O97" i="2"/>
  <c r="N97" i="2"/>
  <c r="M97" i="2"/>
  <c r="L97" i="2"/>
  <c r="M6470" i="2" s="1"/>
  <c r="K97" i="2"/>
  <c r="J97" i="2"/>
  <c r="K6470" i="2" s="1"/>
  <c r="I97" i="2"/>
  <c r="L6470" i="2" s="1"/>
  <c r="G97" i="2"/>
  <c r="T96" i="2"/>
  <c r="S96" i="2"/>
  <c r="R96" i="2"/>
  <c r="Q96" i="2"/>
  <c r="P96" i="2"/>
  <c r="O96" i="2"/>
  <c r="N96" i="2"/>
  <c r="M96" i="2"/>
  <c r="L96" i="2"/>
  <c r="K96" i="2"/>
  <c r="J96" i="2"/>
  <c r="K6998" i="2" s="1"/>
  <c r="I96" i="2"/>
  <c r="L6998" i="2" s="1"/>
  <c r="G96" i="2"/>
  <c r="T95" i="2"/>
  <c r="S95" i="2"/>
  <c r="R95" i="2"/>
  <c r="Q95" i="2"/>
  <c r="P95" i="2"/>
  <c r="O95" i="2"/>
  <c r="N95" i="2"/>
  <c r="M95" i="2"/>
  <c r="L95" i="2"/>
  <c r="K95" i="2"/>
  <c r="J95" i="2"/>
  <c r="K7721" i="2" s="1"/>
  <c r="I95" i="2"/>
  <c r="L7721" i="2" s="1"/>
  <c r="G95" i="2"/>
  <c r="T94" i="2"/>
  <c r="S94" i="2"/>
  <c r="R94" i="2"/>
  <c r="Q94" i="2"/>
  <c r="P94" i="2"/>
  <c r="O94" i="2"/>
  <c r="N94" i="2"/>
  <c r="M94" i="2"/>
  <c r="L94" i="2"/>
  <c r="K94" i="2"/>
  <c r="J94" i="2"/>
  <c r="K9018" i="2" s="1"/>
  <c r="I94" i="2"/>
  <c r="L9018" i="2" s="1"/>
  <c r="G94" i="2"/>
  <c r="T93" i="2"/>
  <c r="S93" i="2"/>
  <c r="R93" i="2"/>
  <c r="Q93" i="2"/>
  <c r="P93" i="2"/>
  <c r="O93" i="2"/>
  <c r="N93" i="2"/>
  <c r="M93" i="2"/>
  <c r="L93" i="2"/>
  <c r="M8942" i="2" s="1"/>
  <c r="K93" i="2"/>
  <c r="J93" i="2"/>
  <c r="K8942" i="2" s="1"/>
  <c r="I93" i="2"/>
  <c r="L8942" i="2" s="1"/>
  <c r="G93" i="2"/>
  <c r="T92" i="2"/>
  <c r="S92" i="2"/>
  <c r="R92" i="2"/>
  <c r="Q92" i="2"/>
  <c r="P92" i="2"/>
  <c r="O92" i="2"/>
  <c r="N92" i="2"/>
  <c r="L92" i="2"/>
  <c r="K92" i="2"/>
  <c r="J92" i="2"/>
  <c r="K6725" i="2" s="1"/>
  <c r="I92" i="2"/>
  <c r="L6725" i="2" s="1"/>
  <c r="G92" i="2"/>
  <c r="T91" i="2"/>
  <c r="S91" i="2"/>
  <c r="R91" i="2"/>
  <c r="Q91" i="2"/>
  <c r="P91" i="2"/>
  <c r="O91" i="2"/>
  <c r="N91" i="2"/>
  <c r="M91" i="2"/>
  <c r="L91" i="2"/>
  <c r="K91" i="2"/>
  <c r="J91" i="2"/>
  <c r="K8815" i="2" s="1"/>
  <c r="I91" i="2"/>
  <c r="L8815" i="2" s="1"/>
  <c r="G91" i="2"/>
  <c r="T90" i="2"/>
  <c r="S90" i="2"/>
  <c r="R90" i="2"/>
  <c r="Q90" i="2"/>
  <c r="P90" i="2"/>
  <c r="O90" i="2"/>
  <c r="N90" i="2"/>
  <c r="M90" i="2"/>
  <c r="L90" i="2"/>
  <c r="K90" i="2"/>
  <c r="J90" i="2"/>
  <c r="K7872" i="2" s="1"/>
  <c r="I90" i="2"/>
  <c r="L7872" i="2" s="1"/>
  <c r="G90" i="2"/>
  <c r="T89" i="2"/>
  <c r="S89" i="2"/>
  <c r="R89" i="2"/>
  <c r="Q89" i="2"/>
  <c r="P89" i="2"/>
  <c r="O89" i="2"/>
  <c r="N89" i="2"/>
  <c r="M89" i="2"/>
  <c r="L89" i="2"/>
  <c r="M6915" i="2" s="1"/>
  <c r="K89" i="2"/>
  <c r="J89" i="2"/>
  <c r="K6915" i="2" s="1"/>
  <c r="I89" i="2"/>
  <c r="L6915" i="2" s="1"/>
  <c r="G89" i="2"/>
  <c r="T88" i="2"/>
  <c r="S88" i="2"/>
  <c r="R88" i="2"/>
  <c r="Q88" i="2"/>
  <c r="P88" i="2"/>
  <c r="O88" i="2"/>
  <c r="N88" i="2"/>
  <c r="M88" i="2"/>
  <c r="L88" i="2"/>
  <c r="K88" i="2"/>
  <c r="J88" i="2"/>
  <c r="K8010" i="2" s="1"/>
  <c r="I88" i="2"/>
  <c r="L8010" i="2" s="1"/>
  <c r="G88" i="2"/>
  <c r="T87" i="2"/>
  <c r="S87" i="2"/>
  <c r="R87" i="2"/>
  <c r="Q87" i="2"/>
  <c r="P87" i="2"/>
  <c r="O87" i="2"/>
  <c r="N87" i="2"/>
  <c r="M87" i="2"/>
  <c r="L87" i="2"/>
  <c r="K87" i="2"/>
  <c r="J87" i="2"/>
  <c r="K8784" i="2" s="1"/>
  <c r="I87" i="2"/>
  <c r="L8784" i="2" s="1"/>
  <c r="G87" i="2"/>
  <c r="T86" i="2"/>
  <c r="S86" i="2"/>
  <c r="R86" i="2"/>
  <c r="Q86" i="2"/>
  <c r="P86" i="2"/>
  <c r="O86" i="2"/>
  <c r="N86" i="2"/>
  <c r="M86" i="2"/>
  <c r="L86" i="2"/>
  <c r="K86" i="2"/>
  <c r="J86" i="2"/>
  <c r="K8598" i="2" s="1"/>
  <c r="I86" i="2"/>
  <c r="L8598" i="2" s="1"/>
  <c r="M82" i="2" s="1"/>
  <c r="G86" i="2"/>
  <c r="T85" i="2"/>
  <c r="S85" i="2"/>
  <c r="R85" i="2"/>
  <c r="Q85" i="2"/>
  <c r="P85" i="2"/>
  <c r="O85" i="2"/>
  <c r="N85" i="2"/>
  <c r="M85" i="2"/>
  <c r="L85" i="2"/>
  <c r="M8468" i="2" s="1"/>
  <c r="K85" i="2"/>
  <c r="J85" i="2"/>
  <c r="K8468" i="2" s="1"/>
  <c r="I85" i="2"/>
  <c r="L8468" i="2" s="1"/>
  <c r="G85" i="2"/>
  <c r="T84" i="2"/>
  <c r="S84" i="2"/>
  <c r="R84" i="2"/>
  <c r="Q84" i="2"/>
  <c r="P84" i="2"/>
  <c r="O84" i="2"/>
  <c r="N84" i="2"/>
  <c r="M84" i="2"/>
  <c r="L84" i="2"/>
  <c r="K84" i="2"/>
  <c r="J84" i="2"/>
  <c r="K8387" i="2" s="1"/>
  <c r="I84" i="2"/>
  <c r="L8387" i="2" s="1"/>
  <c r="G84" i="2"/>
  <c r="T83" i="2"/>
  <c r="S83" i="2"/>
  <c r="R83" i="2"/>
  <c r="Q83" i="2"/>
  <c r="P83" i="2"/>
  <c r="O83" i="2"/>
  <c r="N83" i="2"/>
  <c r="M83" i="2"/>
  <c r="L83" i="2"/>
  <c r="K83" i="2"/>
  <c r="J83" i="2"/>
  <c r="K9482" i="2" s="1"/>
  <c r="I83" i="2"/>
  <c r="L9482" i="2" s="1"/>
  <c r="G83" i="2"/>
  <c r="T82" i="2"/>
  <c r="S82" i="2"/>
  <c r="R82" i="2"/>
  <c r="Q82" i="2"/>
  <c r="P82" i="2"/>
  <c r="O82" i="2"/>
  <c r="N82" i="2"/>
  <c r="L82" i="2"/>
  <c r="K82" i="2"/>
  <c r="J82" i="2"/>
  <c r="K9641" i="2" s="1"/>
  <c r="I82" i="2"/>
  <c r="L9641" i="2" s="1"/>
  <c r="G82" i="2"/>
  <c r="T81" i="2"/>
  <c r="S81" i="2"/>
  <c r="R81" i="2"/>
  <c r="Q81" i="2"/>
  <c r="P81" i="2"/>
  <c r="O81" i="2"/>
  <c r="N81" i="2"/>
  <c r="M81" i="2"/>
  <c r="L81" i="2"/>
  <c r="M6238" i="2" s="1"/>
  <c r="K81" i="2"/>
  <c r="J81" i="2"/>
  <c r="K6238" i="2" s="1"/>
  <c r="I81" i="2"/>
  <c r="L6238" i="2" s="1"/>
  <c r="G81" i="2"/>
  <c r="T80" i="2"/>
  <c r="S80" i="2"/>
  <c r="R80" i="2"/>
  <c r="Q80" i="2"/>
  <c r="P80" i="2"/>
  <c r="O80" i="2"/>
  <c r="N80" i="2"/>
  <c r="L80" i="2"/>
  <c r="K80" i="2"/>
  <c r="J80" i="2"/>
  <c r="K9000" i="2" s="1"/>
  <c r="I80" i="2"/>
  <c r="L9000" i="2" s="1"/>
  <c r="G80" i="2"/>
  <c r="T79" i="2"/>
  <c r="S79" i="2"/>
  <c r="R79" i="2"/>
  <c r="Q79" i="2"/>
  <c r="P79" i="2"/>
  <c r="O79" i="2"/>
  <c r="N79" i="2"/>
  <c r="M79" i="2"/>
  <c r="L79" i="2"/>
  <c r="K79" i="2"/>
  <c r="J79" i="2"/>
  <c r="K9633" i="2" s="1"/>
  <c r="I79" i="2"/>
  <c r="L9633" i="2" s="1"/>
  <c r="G79" i="2"/>
  <c r="T78" i="2"/>
  <c r="S78" i="2"/>
  <c r="R78" i="2"/>
  <c r="Q78" i="2"/>
  <c r="P78" i="2"/>
  <c r="O78" i="2"/>
  <c r="N78" i="2"/>
  <c r="M78" i="2"/>
  <c r="L78" i="2"/>
  <c r="K78" i="2"/>
  <c r="J78" i="2"/>
  <c r="K7817" i="2" s="1"/>
  <c r="I78" i="2"/>
  <c r="L7817" i="2" s="1"/>
  <c r="G78" i="2"/>
  <c r="T77" i="2"/>
  <c r="S77" i="2"/>
  <c r="R77" i="2"/>
  <c r="Q77" i="2"/>
  <c r="P77" i="2"/>
  <c r="O77" i="2"/>
  <c r="N77" i="2"/>
  <c r="M77" i="2"/>
  <c r="L77" i="2"/>
  <c r="M9607" i="2" s="1"/>
  <c r="K77" i="2"/>
  <c r="J77" i="2"/>
  <c r="K9607" i="2" s="1"/>
  <c r="I77" i="2"/>
  <c r="L9607" i="2" s="1"/>
  <c r="G77" i="2"/>
  <c r="T76" i="2"/>
  <c r="S76" i="2"/>
  <c r="R76" i="2"/>
  <c r="Q76" i="2"/>
  <c r="P76" i="2"/>
  <c r="O76" i="2"/>
  <c r="N76" i="2"/>
  <c r="L76" i="2"/>
  <c r="K76" i="2"/>
  <c r="J76" i="2"/>
  <c r="K8300" i="2" s="1"/>
  <c r="I76" i="2"/>
  <c r="L8300" i="2" s="1"/>
  <c r="G76" i="2"/>
  <c r="T75" i="2"/>
  <c r="S75" i="2"/>
  <c r="R75" i="2"/>
  <c r="Q75" i="2"/>
  <c r="P75" i="2"/>
  <c r="O75" i="2"/>
  <c r="N75" i="2"/>
  <c r="M75" i="2"/>
  <c r="L75" i="2"/>
  <c r="K75" i="2"/>
  <c r="J75" i="2"/>
  <c r="K7131" i="2" s="1"/>
  <c r="I75" i="2"/>
  <c r="L7131" i="2" s="1"/>
  <c r="G75" i="2"/>
  <c r="T74" i="2"/>
  <c r="S74" i="2"/>
  <c r="R74" i="2"/>
  <c r="Q74" i="2"/>
  <c r="P74" i="2"/>
  <c r="O74" i="2"/>
  <c r="N74" i="2"/>
  <c r="M74" i="2"/>
  <c r="L74" i="2"/>
  <c r="K74" i="2"/>
  <c r="J74" i="2"/>
  <c r="K7328" i="2" s="1"/>
  <c r="I74" i="2"/>
  <c r="L7328" i="2" s="1"/>
  <c r="G74" i="2"/>
  <c r="T73" i="2"/>
  <c r="S73" i="2"/>
  <c r="R73" i="2"/>
  <c r="Q73" i="2"/>
  <c r="P73" i="2"/>
  <c r="O73" i="2"/>
  <c r="N73" i="2"/>
  <c r="M73" i="2"/>
  <c r="L73" i="2"/>
  <c r="M6549" i="2" s="1"/>
  <c r="K73" i="2"/>
  <c r="J73" i="2"/>
  <c r="K6549" i="2" s="1"/>
  <c r="I73" i="2"/>
  <c r="L6549" i="2" s="1"/>
  <c r="G73" i="2"/>
  <c r="T72" i="2"/>
  <c r="S72" i="2"/>
  <c r="R72" i="2"/>
  <c r="Q72" i="2"/>
  <c r="P72" i="2"/>
  <c r="O72" i="2"/>
  <c r="N72" i="2"/>
  <c r="M72" i="2"/>
  <c r="L72" i="2"/>
  <c r="K72" i="2"/>
  <c r="J72" i="2"/>
  <c r="K6651" i="2" s="1"/>
  <c r="I72" i="2"/>
  <c r="L6651" i="2" s="1"/>
  <c r="G72" i="2"/>
  <c r="T71" i="2"/>
  <c r="S71" i="2"/>
  <c r="R71" i="2"/>
  <c r="Q71" i="2"/>
  <c r="P71" i="2"/>
  <c r="O71" i="2"/>
  <c r="N71" i="2"/>
  <c r="M71" i="2"/>
  <c r="L71" i="2"/>
  <c r="K71" i="2"/>
  <c r="J71" i="2"/>
  <c r="K8985" i="2" s="1"/>
  <c r="I71" i="2"/>
  <c r="L8985" i="2" s="1"/>
  <c r="G71" i="2"/>
  <c r="T70" i="2"/>
  <c r="S70" i="2"/>
  <c r="R70" i="2"/>
  <c r="Q70" i="2"/>
  <c r="P70" i="2"/>
  <c r="O70" i="2"/>
  <c r="N70" i="2"/>
  <c r="L70" i="2"/>
  <c r="K70" i="2"/>
  <c r="J70" i="2"/>
  <c r="K6492" i="2" s="1"/>
  <c r="I70" i="2"/>
  <c r="L6492" i="2" s="1"/>
  <c r="G70" i="2"/>
  <c r="T69" i="2"/>
  <c r="S69" i="2"/>
  <c r="R69" i="2"/>
  <c r="Q69" i="2"/>
  <c r="P69" i="2"/>
  <c r="O69" i="2"/>
  <c r="N69" i="2"/>
  <c r="M69" i="2"/>
  <c r="L69" i="2"/>
  <c r="M9090" i="2" s="1"/>
  <c r="K69" i="2"/>
  <c r="J69" i="2"/>
  <c r="K9090" i="2" s="1"/>
  <c r="I69" i="2"/>
  <c r="L9090" i="2" s="1"/>
  <c r="G69" i="2"/>
  <c r="T68" i="2"/>
  <c r="S68" i="2"/>
  <c r="R68" i="2"/>
  <c r="Q68" i="2"/>
  <c r="P68" i="2"/>
  <c r="O68" i="2"/>
  <c r="N68" i="2"/>
  <c r="M68" i="2"/>
  <c r="L68" i="2"/>
  <c r="K68" i="2"/>
  <c r="J68" i="2"/>
  <c r="K6315" i="2" s="1"/>
  <c r="I68" i="2"/>
  <c r="L6315" i="2" s="1"/>
  <c r="G68" i="2"/>
  <c r="T67" i="2"/>
  <c r="S67" i="2"/>
  <c r="R67" i="2"/>
  <c r="Q67" i="2"/>
  <c r="P67" i="2"/>
  <c r="O67" i="2"/>
  <c r="N67" i="2"/>
  <c r="L67" i="2"/>
  <c r="K67" i="2"/>
  <c r="J67" i="2"/>
  <c r="K6718" i="2" s="1"/>
  <c r="I67" i="2"/>
  <c r="L6718" i="2" s="1"/>
  <c r="G67" i="2"/>
  <c r="T66" i="2"/>
  <c r="S66" i="2"/>
  <c r="R66" i="2"/>
  <c r="Q66" i="2"/>
  <c r="P66" i="2"/>
  <c r="O66" i="2"/>
  <c r="N66" i="2"/>
  <c r="M66" i="2"/>
  <c r="L66" i="2"/>
  <c r="K66" i="2"/>
  <c r="J66" i="2"/>
  <c r="K8895" i="2" s="1"/>
  <c r="I66" i="2"/>
  <c r="L8895" i="2" s="1"/>
  <c r="G66" i="2"/>
  <c r="T65" i="2"/>
  <c r="S65" i="2"/>
  <c r="R65" i="2"/>
  <c r="Q65" i="2"/>
  <c r="P65" i="2"/>
  <c r="O65" i="2"/>
  <c r="N65" i="2"/>
  <c r="M65" i="2"/>
  <c r="L65" i="2"/>
  <c r="M9075" i="2" s="1"/>
  <c r="K65" i="2"/>
  <c r="J65" i="2"/>
  <c r="K9075" i="2" s="1"/>
  <c r="I65" i="2"/>
  <c r="L9075" i="2" s="1"/>
  <c r="G65" i="2"/>
  <c r="T64" i="2"/>
  <c r="S64" i="2"/>
  <c r="R64" i="2"/>
  <c r="Q64" i="2"/>
  <c r="P64" i="2"/>
  <c r="O64" i="2"/>
  <c r="N64" i="2"/>
  <c r="M64" i="2"/>
  <c r="L64" i="2"/>
  <c r="K64" i="2"/>
  <c r="J64" i="2"/>
  <c r="K8799" i="2" s="1"/>
  <c r="I64" i="2"/>
  <c r="L8799" i="2" s="1"/>
  <c r="G64" i="2"/>
  <c r="T63" i="2"/>
  <c r="S63" i="2"/>
  <c r="R63" i="2"/>
  <c r="Q63" i="2"/>
  <c r="P63" i="2"/>
  <c r="O63" i="2"/>
  <c r="N63" i="2"/>
  <c r="M63" i="2"/>
  <c r="L63" i="2"/>
  <c r="K63" i="2"/>
  <c r="J63" i="2"/>
  <c r="K7615" i="2" s="1"/>
  <c r="I63" i="2"/>
  <c r="L7615" i="2" s="1"/>
  <c r="G63" i="2"/>
  <c r="T62" i="2"/>
  <c r="S62" i="2"/>
  <c r="R62" i="2"/>
  <c r="Q62" i="2"/>
  <c r="P62" i="2"/>
  <c r="O62" i="2"/>
  <c r="N62" i="2"/>
  <c r="M62" i="2"/>
  <c r="L62" i="2"/>
  <c r="K62" i="2"/>
  <c r="J62" i="2"/>
  <c r="K7536" i="2" s="1"/>
  <c r="I62" i="2"/>
  <c r="L7536" i="2" s="1"/>
  <c r="G62" i="2"/>
  <c r="T61" i="2"/>
  <c r="S61" i="2"/>
  <c r="R61" i="2"/>
  <c r="Q61" i="2"/>
  <c r="P61" i="2"/>
  <c r="O61" i="2"/>
  <c r="N61" i="2"/>
  <c r="M61" i="2"/>
  <c r="L61" i="2"/>
  <c r="M9017" i="2" s="1"/>
  <c r="K61" i="2"/>
  <c r="J61" i="2"/>
  <c r="K9017" i="2" s="1"/>
  <c r="I61" i="2"/>
  <c r="L9017" i="2" s="1"/>
  <c r="G61" i="2"/>
  <c r="T60" i="2"/>
  <c r="S60" i="2"/>
  <c r="R60" i="2"/>
  <c r="Q60" i="2"/>
  <c r="P60" i="2"/>
  <c r="O60" i="2"/>
  <c r="N60" i="2"/>
  <c r="M60" i="2"/>
  <c r="L60" i="2"/>
  <c r="K60" i="2"/>
  <c r="J60" i="2"/>
  <c r="K8718" i="2" s="1"/>
  <c r="I60" i="2"/>
  <c r="L8718" i="2" s="1"/>
  <c r="G60" i="2"/>
  <c r="T59" i="2"/>
  <c r="S59" i="2"/>
  <c r="R59" i="2"/>
  <c r="Q59" i="2"/>
  <c r="P59" i="2"/>
  <c r="O59" i="2"/>
  <c r="N59" i="2"/>
  <c r="M59" i="2"/>
  <c r="L59" i="2"/>
  <c r="K59" i="2"/>
  <c r="J59" i="2"/>
  <c r="K7366" i="2" s="1"/>
  <c r="I59" i="2"/>
  <c r="L7366" i="2" s="1"/>
  <c r="G59" i="2"/>
  <c r="T58" i="2"/>
  <c r="S58" i="2"/>
  <c r="R58" i="2"/>
  <c r="Q58" i="2"/>
  <c r="P58" i="2"/>
  <c r="O58" i="2"/>
  <c r="N58" i="2"/>
  <c r="M58" i="2"/>
  <c r="L58" i="2"/>
  <c r="K58" i="2"/>
  <c r="J58" i="2"/>
  <c r="K9392" i="2" s="1"/>
  <c r="I58" i="2"/>
  <c r="L9392" i="2" s="1"/>
  <c r="G58" i="2"/>
  <c r="T57" i="2"/>
  <c r="S57" i="2"/>
  <c r="R57" i="2"/>
  <c r="Q57" i="2"/>
  <c r="P57" i="2"/>
  <c r="O57" i="2"/>
  <c r="N57" i="2"/>
  <c r="M57" i="2"/>
  <c r="L57" i="2"/>
  <c r="M8610" i="2" s="1"/>
  <c r="K57" i="2"/>
  <c r="J57" i="2"/>
  <c r="K8610" i="2" s="1"/>
  <c r="I57" i="2"/>
  <c r="L8610" i="2" s="1"/>
  <c r="G57" i="2"/>
  <c r="T56" i="2"/>
  <c r="S56" i="2"/>
  <c r="R56" i="2"/>
  <c r="Q56" i="2"/>
  <c r="P56" i="2"/>
  <c r="O56" i="2"/>
  <c r="N56" i="2"/>
  <c r="M56" i="2"/>
  <c r="L56" i="2"/>
  <c r="K56" i="2"/>
  <c r="J56" i="2"/>
  <c r="K8521" i="2" s="1"/>
  <c r="I56" i="2"/>
  <c r="L8521" i="2" s="1"/>
  <c r="G56" i="2"/>
  <c r="T55" i="2"/>
  <c r="S55" i="2"/>
  <c r="R55" i="2"/>
  <c r="Q55" i="2"/>
  <c r="P55" i="2"/>
  <c r="O55" i="2"/>
  <c r="N55" i="2"/>
  <c r="M55" i="2"/>
  <c r="L55" i="2"/>
  <c r="K55" i="2"/>
  <c r="J55" i="2"/>
  <c r="K6069" i="2" s="1"/>
  <c r="I55" i="2"/>
  <c r="L6069" i="2" s="1"/>
  <c r="G55" i="2"/>
  <c r="T54" i="2"/>
  <c r="S54" i="2"/>
  <c r="R54" i="2"/>
  <c r="Q54" i="2"/>
  <c r="P54" i="2"/>
  <c r="O54" i="2"/>
  <c r="N54" i="2"/>
  <c r="M54" i="2"/>
  <c r="L54" i="2"/>
  <c r="K54" i="2"/>
  <c r="J54" i="2"/>
  <c r="K8035" i="2" s="1"/>
  <c r="I54" i="2"/>
  <c r="L8035" i="2" s="1"/>
  <c r="G54" i="2"/>
  <c r="T53" i="2"/>
  <c r="S53" i="2"/>
  <c r="R53" i="2"/>
  <c r="Q53" i="2"/>
  <c r="P53" i="2"/>
  <c r="O53" i="2"/>
  <c r="N53" i="2"/>
  <c r="M53" i="2"/>
  <c r="L53" i="2"/>
  <c r="M9176" i="2" s="1"/>
  <c r="K53" i="2"/>
  <c r="J53" i="2"/>
  <c r="K9176" i="2" s="1"/>
  <c r="I53" i="2"/>
  <c r="L9176" i="2" s="1"/>
  <c r="G53" i="2"/>
  <c r="T52" i="2"/>
  <c r="S52" i="2"/>
  <c r="R52" i="2"/>
  <c r="Q52" i="2"/>
  <c r="P52" i="2"/>
  <c r="O52" i="2"/>
  <c r="N52" i="2"/>
  <c r="M52" i="2"/>
  <c r="L52" i="2"/>
  <c r="K52" i="2"/>
  <c r="J52" i="2"/>
  <c r="K8138" i="2" s="1"/>
  <c r="I52" i="2"/>
  <c r="L8138" i="2" s="1"/>
  <c r="G52" i="2"/>
  <c r="T51" i="2"/>
  <c r="S51" i="2"/>
  <c r="R51" i="2"/>
  <c r="Q51" i="2"/>
  <c r="P51" i="2"/>
  <c r="O51" i="2"/>
  <c r="N51" i="2"/>
  <c r="M51" i="2"/>
  <c r="L51" i="2"/>
  <c r="K51" i="2"/>
  <c r="J51" i="2"/>
  <c r="K8609" i="2" s="1"/>
  <c r="I51" i="2"/>
  <c r="L8609" i="2" s="1"/>
  <c r="G51" i="2"/>
  <c r="T50" i="2"/>
  <c r="S50" i="2"/>
  <c r="R50" i="2"/>
  <c r="Q50" i="2"/>
  <c r="P50" i="2"/>
  <c r="O50" i="2"/>
  <c r="N50" i="2"/>
  <c r="M50" i="2"/>
  <c r="L50" i="2"/>
  <c r="K50" i="2"/>
  <c r="J50" i="2"/>
  <c r="K9380" i="2" s="1"/>
  <c r="I50" i="2"/>
  <c r="L9380" i="2" s="1"/>
  <c r="G50" i="2"/>
  <c r="T49" i="2"/>
  <c r="S49" i="2"/>
  <c r="R49" i="2"/>
  <c r="Q49" i="2"/>
  <c r="P49" i="2"/>
  <c r="O49" i="2"/>
  <c r="N49" i="2"/>
  <c r="L49" i="2"/>
  <c r="M7430" i="2" s="1"/>
  <c r="K49" i="2"/>
  <c r="J49" i="2"/>
  <c r="K7430" i="2" s="1"/>
  <c r="I49" i="2"/>
  <c r="L7430" i="2" s="1"/>
  <c r="G49" i="2"/>
  <c r="T48" i="2"/>
  <c r="S48" i="2"/>
  <c r="R48" i="2"/>
  <c r="Q48" i="2"/>
  <c r="P48" i="2"/>
  <c r="O48" i="2"/>
  <c r="N48" i="2"/>
  <c r="M48" i="2"/>
  <c r="L48" i="2"/>
  <c r="K48" i="2"/>
  <c r="J48" i="2"/>
  <c r="K9558" i="2" s="1"/>
  <c r="I48" i="2"/>
  <c r="L9558" i="2" s="1"/>
  <c r="G48" i="2"/>
  <c r="T47" i="2"/>
  <c r="S47" i="2"/>
  <c r="R47" i="2"/>
  <c r="Q47" i="2"/>
  <c r="P47" i="2"/>
  <c r="O47" i="2"/>
  <c r="N47" i="2"/>
  <c r="M47" i="2"/>
  <c r="L47" i="2"/>
  <c r="K47" i="2"/>
  <c r="J47" i="2"/>
  <c r="K9531" i="2" s="1"/>
  <c r="I47" i="2"/>
  <c r="L9531" i="2" s="1"/>
  <c r="G47" i="2"/>
  <c r="T46" i="2"/>
  <c r="S46" i="2"/>
  <c r="R46" i="2"/>
  <c r="Q46" i="2"/>
  <c r="P46" i="2"/>
  <c r="O46" i="2"/>
  <c r="N46" i="2"/>
  <c r="M46" i="2"/>
  <c r="L46" i="2"/>
  <c r="K46" i="2"/>
  <c r="J46" i="2"/>
  <c r="K6565" i="2" s="1"/>
  <c r="I46" i="2"/>
  <c r="L6565" i="2" s="1"/>
  <c r="G46" i="2"/>
  <c r="T45" i="2"/>
  <c r="S45" i="2"/>
  <c r="R45" i="2"/>
  <c r="Q45" i="2"/>
  <c r="P45" i="2"/>
  <c r="O45" i="2"/>
  <c r="N45" i="2"/>
  <c r="L45" i="2"/>
  <c r="K45" i="2"/>
  <c r="J45" i="2"/>
  <c r="K9391" i="2" s="1"/>
  <c r="I45" i="2"/>
  <c r="L9391" i="2" s="1"/>
  <c r="G45" i="2"/>
  <c r="T44" i="2"/>
  <c r="S44" i="2"/>
  <c r="R44" i="2"/>
  <c r="Q44" i="2"/>
  <c r="P44" i="2"/>
  <c r="O44" i="2"/>
  <c r="N44" i="2"/>
  <c r="M44" i="2"/>
  <c r="L44" i="2"/>
  <c r="K44" i="2"/>
  <c r="J44" i="2"/>
  <c r="K8984" i="2" s="1"/>
  <c r="I44" i="2"/>
  <c r="L8984" i="2" s="1"/>
  <c r="G44" i="2"/>
  <c r="T43" i="2"/>
  <c r="S43" i="2"/>
  <c r="R43" i="2"/>
  <c r="Q43" i="2"/>
  <c r="P43" i="2"/>
  <c r="O43" i="2"/>
  <c r="N43" i="2"/>
  <c r="M43" i="2"/>
  <c r="L43" i="2"/>
  <c r="K43" i="2"/>
  <c r="J43" i="2"/>
  <c r="K7448" i="2" s="1"/>
  <c r="I43" i="2"/>
  <c r="L7448" i="2" s="1"/>
  <c r="G43" i="2"/>
  <c r="T42" i="2"/>
  <c r="S42" i="2"/>
  <c r="R42" i="2"/>
  <c r="Q42" i="2"/>
  <c r="P42" i="2"/>
  <c r="O42" i="2"/>
  <c r="N42" i="2"/>
  <c r="M42" i="2"/>
  <c r="L42" i="2"/>
  <c r="K42" i="2"/>
  <c r="J42" i="2"/>
  <c r="K6237" i="2" s="1"/>
  <c r="I42" i="2"/>
  <c r="L6237" i="2" s="1"/>
  <c r="G42" i="2"/>
  <c r="T41" i="2"/>
  <c r="S41" i="2"/>
  <c r="R41" i="2"/>
  <c r="Q41" i="2"/>
  <c r="P41" i="2"/>
  <c r="O41" i="2"/>
  <c r="N41" i="2"/>
  <c r="M41" i="2"/>
  <c r="L41" i="2"/>
  <c r="M8034" i="2" s="1"/>
  <c r="K41" i="2"/>
  <c r="J41" i="2"/>
  <c r="K8034" i="2" s="1"/>
  <c r="I41" i="2"/>
  <c r="L8034" i="2" s="1"/>
  <c r="G41" i="2"/>
  <c r="T40" i="2"/>
  <c r="S40" i="2"/>
  <c r="R40" i="2"/>
  <c r="Q40" i="2"/>
  <c r="P40" i="2"/>
  <c r="O40" i="2"/>
  <c r="N40" i="2"/>
  <c r="M40" i="2"/>
  <c r="L40" i="2"/>
  <c r="K40" i="2"/>
  <c r="J40" i="2"/>
  <c r="K9379" i="2" s="1"/>
  <c r="I40" i="2"/>
  <c r="L9379" i="2" s="1"/>
  <c r="M4424" i="2" s="1"/>
  <c r="G40" i="2"/>
  <c r="T39" i="2"/>
  <c r="S39" i="2"/>
  <c r="R39" i="2"/>
  <c r="Q39" i="2"/>
  <c r="P39" i="2"/>
  <c r="O39" i="2"/>
  <c r="N39" i="2"/>
  <c r="M39" i="2"/>
  <c r="L39" i="2"/>
  <c r="K39" i="2"/>
  <c r="J39" i="2"/>
  <c r="K7153" i="2" s="1"/>
  <c r="I39" i="2"/>
  <c r="L7153" i="2" s="1"/>
  <c r="G39" i="2"/>
  <c r="T38" i="2"/>
  <c r="S38" i="2"/>
  <c r="R38" i="2"/>
  <c r="Q38" i="2"/>
  <c r="P38" i="2"/>
  <c r="O38" i="2"/>
  <c r="N38" i="2"/>
  <c r="M38" i="2"/>
  <c r="L38" i="2"/>
  <c r="K38" i="2"/>
  <c r="J38" i="2"/>
  <c r="K6377" i="2" s="1"/>
  <c r="I38" i="2"/>
  <c r="L6377" i="2" s="1"/>
  <c r="G38" i="2"/>
  <c r="T37" i="2"/>
  <c r="S37" i="2"/>
  <c r="R37" i="2"/>
  <c r="Q37" i="2"/>
  <c r="P37" i="2"/>
  <c r="O37" i="2"/>
  <c r="N37" i="2"/>
  <c r="M37" i="2"/>
  <c r="L37" i="2"/>
  <c r="K37" i="2"/>
  <c r="J37" i="2"/>
  <c r="K8061" i="2" s="1"/>
  <c r="I37" i="2"/>
  <c r="L8061" i="2" s="1"/>
  <c r="G37" i="2"/>
  <c r="T36" i="2"/>
  <c r="S36" i="2"/>
  <c r="R36" i="2"/>
  <c r="Q36" i="2"/>
  <c r="P36" i="2"/>
  <c r="O36" i="2"/>
  <c r="N36" i="2"/>
  <c r="M36" i="2"/>
  <c r="L36" i="2"/>
  <c r="K36" i="2"/>
  <c r="J36" i="2"/>
  <c r="K9317" i="2" s="1"/>
  <c r="I36" i="2"/>
  <c r="L9317" i="2" s="1"/>
  <c r="G36" i="2"/>
  <c r="T35" i="2"/>
  <c r="S35" i="2"/>
  <c r="R35" i="2"/>
  <c r="Q35" i="2"/>
  <c r="P35" i="2"/>
  <c r="O35" i="2"/>
  <c r="N35" i="2"/>
  <c r="M35" i="2"/>
  <c r="L35" i="2"/>
  <c r="K35" i="2"/>
  <c r="J35" i="2"/>
  <c r="K6769" i="2" s="1"/>
  <c r="I35" i="2"/>
  <c r="L6769" i="2" s="1"/>
  <c r="G35" i="2"/>
  <c r="T34" i="2"/>
  <c r="S34" i="2"/>
  <c r="R34" i="2"/>
  <c r="Q34" i="2"/>
  <c r="P34" i="2"/>
  <c r="O34" i="2"/>
  <c r="N34" i="2"/>
  <c r="M34" i="2"/>
  <c r="L34" i="2"/>
  <c r="K34" i="2"/>
  <c r="J34" i="2"/>
  <c r="K7023" i="2" s="1"/>
  <c r="I34" i="2"/>
  <c r="L7023" i="2" s="1"/>
  <c r="G34" i="2"/>
  <c r="T33" i="2"/>
  <c r="S33" i="2"/>
  <c r="R33" i="2"/>
  <c r="Q33" i="2"/>
  <c r="P33" i="2"/>
  <c r="O33" i="2"/>
  <c r="N33" i="2"/>
  <c r="M33" i="2"/>
  <c r="L33" i="2"/>
  <c r="K33" i="2"/>
  <c r="J33" i="2"/>
  <c r="K8783" i="2" s="1"/>
  <c r="I33" i="2"/>
  <c r="L8783" i="2" s="1"/>
  <c r="G33" i="2"/>
  <c r="T32" i="2"/>
  <c r="S32" i="2"/>
  <c r="R32" i="2"/>
  <c r="Q32" i="2"/>
  <c r="P32" i="2"/>
  <c r="O32" i="2"/>
  <c r="N32" i="2"/>
  <c r="M32" i="2"/>
  <c r="L32" i="2"/>
  <c r="K32" i="2"/>
  <c r="J32" i="2"/>
  <c r="K9074" i="2" s="1"/>
  <c r="I32" i="2"/>
  <c r="L9074" i="2" s="1"/>
  <c r="M315" i="2" s="1"/>
  <c r="G32" i="2"/>
  <c r="T31" i="2"/>
  <c r="S31" i="2"/>
  <c r="R31" i="2"/>
  <c r="Q31" i="2"/>
  <c r="P31" i="2"/>
  <c r="O31" i="2"/>
  <c r="N31" i="2"/>
  <c r="M31" i="2"/>
  <c r="L31" i="2"/>
  <c r="K31" i="2"/>
  <c r="J31" i="2"/>
  <c r="K6154" i="2" s="1"/>
  <c r="I31" i="2"/>
  <c r="L6154" i="2" s="1"/>
  <c r="G31" i="2"/>
  <c r="T30" i="2"/>
  <c r="S30" i="2"/>
  <c r="R30" i="2"/>
  <c r="Q30" i="2"/>
  <c r="P30" i="2"/>
  <c r="O30" i="2"/>
  <c r="N30" i="2"/>
  <c r="L30" i="2"/>
  <c r="K30" i="2"/>
  <c r="J30" i="2"/>
  <c r="K8137" i="2" s="1"/>
  <c r="I30" i="2"/>
  <c r="L8137" i="2" s="1"/>
  <c r="G30" i="2"/>
  <c r="T29" i="2"/>
  <c r="S29" i="2"/>
  <c r="R29" i="2"/>
  <c r="Q29" i="2"/>
  <c r="P29" i="2"/>
  <c r="O29" i="2"/>
  <c r="N29" i="2"/>
  <c r="L29" i="2"/>
  <c r="K29" i="2"/>
  <c r="J29" i="2"/>
  <c r="K8736" i="2" s="1"/>
  <c r="I29" i="2"/>
  <c r="L8736" i="2" s="1"/>
  <c r="G29" i="2"/>
  <c r="T28" i="2"/>
  <c r="S28" i="2"/>
  <c r="R28" i="2"/>
  <c r="Q28" i="2"/>
  <c r="P28" i="2"/>
  <c r="O28" i="2"/>
  <c r="N28" i="2"/>
  <c r="M28" i="2"/>
  <c r="L28" i="2"/>
  <c r="K28" i="2"/>
  <c r="J28" i="2"/>
  <c r="K6224" i="2" s="1"/>
  <c r="I28" i="2"/>
  <c r="L6224" i="2" s="1"/>
  <c r="G28" i="2"/>
  <c r="T27" i="2"/>
  <c r="S27" i="2"/>
  <c r="R27" i="2"/>
  <c r="Q27" i="2"/>
  <c r="P27" i="2"/>
  <c r="O27" i="2"/>
  <c r="N27" i="2"/>
  <c r="M27" i="2"/>
  <c r="L27" i="2"/>
  <c r="K27" i="2"/>
  <c r="J27" i="2"/>
  <c r="K7256" i="2" s="1"/>
  <c r="I27" i="2"/>
  <c r="L7256" i="2" s="1"/>
  <c r="G27" i="2"/>
  <c r="T26" i="2"/>
  <c r="S26" i="2"/>
  <c r="R26" i="2"/>
  <c r="Q26" i="2"/>
  <c r="P26" i="2"/>
  <c r="O26" i="2"/>
  <c r="N26" i="2"/>
  <c r="M26" i="2"/>
  <c r="L26" i="2"/>
  <c r="K26" i="2"/>
  <c r="J26" i="2"/>
  <c r="K7827" i="2" s="1"/>
  <c r="I26" i="2"/>
  <c r="L7827" i="2" s="1"/>
  <c r="G26" i="2"/>
  <c r="T25" i="2"/>
  <c r="S25" i="2"/>
  <c r="R25" i="2"/>
  <c r="Q25" i="2"/>
  <c r="P25" i="2"/>
  <c r="O25" i="2"/>
  <c r="N25" i="2"/>
  <c r="M25" i="2"/>
  <c r="L25" i="2"/>
  <c r="K25" i="2"/>
  <c r="J25" i="2"/>
  <c r="K6401" i="2" s="1"/>
  <c r="I25" i="2"/>
  <c r="L6401" i="2" s="1"/>
  <c r="G25" i="2"/>
  <c r="T24" i="2"/>
  <c r="S24" i="2"/>
  <c r="R24" i="2"/>
  <c r="Q24" i="2"/>
  <c r="P24" i="2"/>
  <c r="O24" i="2"/>
  <c r="N24" i="2"/>
  <c r="M24" i="2"/>
  <c r="L24" i="2"/>
  <c r="K24" i="2"/>
  <c r="J24" i="2"/>
  <c r="K9060" i="2" s="1"/>
  <c r="I24" i="2"/>
  <c r="L9060" i="2" s="1"/>
  <c r="G24" i="2"/>
  <c r="T23" i="2"/>
  <c r="S23" i="2"/>
  <c r="R23" i="2"/>
  <c r="Q23" i="2"/>
  <c r="P23" i="2"/>
  <c r="O23" i="2"/>
  <c r="N23" i="2"/>
  <c r="M23" i="2"/>
  <c r="L23" i="2"/>
  <c r="K23" i="2"/>
  <c r="J23" i="2"/>
  <c r="K7096" i="2" s="1"/>
  <c r="I23" i="2"/>
  <c r="L7096" i="2" s="1"/>
  <c r="G23" i="2"/>
  <c r="T22" i="2"/>
  <c r="S22" i="2"/>
  <c r="R22" i="2"/>
  <c r="Q22" i="2"/>
  <c r="P22" i="2"/>
  <c r="O22" i="2"/>
  <c r="N22" i="2"/>
  <c r="M22" i="2"/>
  <c r="L22" i="2"/>
  <c r="K22" i="2"/>
  <c r="J22" i="2"/>
  <c r="K7459" i="2" s="1"/>
  <c r="I22" i="2"/>
  <c r="L7459" i="2" s="1"/>
  <c r="G22" i="2"/>
  <c r="T21" i="2"/>
  <c r="S21" i="2"/>
  <c r="R21" i="2"/>
  <c r="Q21" i="2"/>
  <c r="P21" i="2"/>
  <c r="O21" i="2"/>
  <c r="N21" i="2"/>
  <c r="M21" i="2"/>
  <c r="L21" i="2"/>
  <c r="K21" i="2"/>
  <c r="J21" i="2"/>
  <c r="K8345" i="2" s="1"/>
  <c r="I21" i="2"/>
  <c r="L8345" i="2" s="1"/>
  <c r="G21" i="2"/>
  <c r="T20" i="2"/>
  <c r="S20" i="2"/>
  <c r="R20" i="2"/>
  <c r="Q20" i="2"/>
  <c r="P20" i="2"/>
  <c r="O20" i="2"/>
  <c r="N20" i="2"/>
  <c r="M20" i="2"/>
  <c r="L20" i="2"/>
  <c r="K20" i="2"/>
  <c r="J20" i="2"/>
  <c r="K7272" i="2" s="1"/>
  <c r="I20" i="2"/>
  <c r="L7272" i="2" s="1"/>
  <c r="M99" i="2" s="1"/>
  <c r="G20" i="2"/>
  <c r="T19" i="2"/>
  <c r="S19" i="2"/>
  <c r="R19" i="2"/>
  <c r="Q19" i="2"/>
  <c r="P19" i="2"/>
  <c r="O19" i="2"/>
  <c r="N19" i="2"/>
  <c r="M19" i="2"/>
  <c r="L19" i="2"/>
  <c r="K19" i="2"/>
  <c r="J19" i="2"/>
  <c r="K7498" i="2" s="1"/>
  <c r="I19" i="2"/>
  <c r="L7498" i="2" s="1"/>
  <c r="G19" i="2"/>
  <c r="T18" i="2"/>
  <c r="S18" i="2"/>
  <c r="R18" i="2"/>
  <c r="Q18" i="2"/>
  <c r="P18" i="2"/>
  <c r="O18" i="2"/>
  <c r="N18" i="2"/>
  <c r="M18" i="2"/>
  <c r="L18" i="2"/>
  <c r="K18" i="2"/>
  <c r="J18" i="2"/>
  <c r="K7413" i="2" s="1"/>
  <c r="I18" i="2"/>
  <c r="L7413" i="2" s="1"/>
  <c r="G18" i="2"/>
  <c r="T17" i="2"/>
  <c r="S17" i="2"/>
  <c r="R17" i="2"/>
  <c r="Q17" i="2"/>
  <c r="P17" i="2"/>
  <c r="O17" i="2"/>
  <c r="N17" i="2"/>
  <c r="M17" i="2"/>
  <c r="L17" i="2"/>
  <c r="K17" i="2"/>
  <c r="J17" i="2"/>
  <c r="K7842" i="2" s="1"/>
  <c r="I17" i="2"/>
  <c r="L7842" i="2" s="1"/>
  <c r="G17" i="2"/>
  <c r="T16" i="2"/>
  <c r="S16" i="2"/>
  <c r="R16" i="2"/>
  <c r="Q16" i="2"/>
  <c r="P16" i="2"/>
  <c r="O16" i="2"/>
  <c r="N16" i="2"/>
  <c r="M16" i="2"/>
  <c r="L16" i="2"/>
  <c r="K16" i="2"/>
  <c r="J16" i="2"/>
  <c r="K6479" i="2" s="1"/>
  <c r="I16" i="2"/>
  <c r="L6479" i="2" s="1"/>
  <c r="G16" i="2"/>
  <c r="T15" i="2"/>
  <c r="S15" i="2"/>
  <c r="R15" i="2"/>
  <c r="Q15" i="2"/>
  <c r="P15" i="2"/>
  <c r="O15" i="2"/>
  <c r="N15" i="2"/>
  <c r="M15" i="2"/>
  <c r="L15" i="2"/>
  <c r="K15" i="2"/>
  <c r="J15" i="2"/>
  <c r="K7082" i="2" s="1"/>
  <c r="I15" i="2"/>
  <c r="L7082" i="2" s="1"/>
  <c r="G15" i="2"/>
  <c r="T14" i="2"/>
  <c r="S14" i="2"/>
  <c r="R14" i="2"/>
  <c r="Q14" i="2"/>
  <c r="P14" i="2"/>
  <c r="O14" i="2"/>
  <c r="N14" i="2"/>
  <c r="M14" i="2"/>
  <c r="L14" i="2"/>
  <c r="K14" i="2"/>
  <c r="J14" i="2"/>
  <c r="K6427" i="2" s="1"/>
  <c r="I14" i="2"/>
  <c r="L6427" i="2" s="1"/>
  <c r="G14" i="2"/>
  <c r="T13" i="2"/>
  <c r="S13" i="2"/>
  <c r="R13" i="2"/>
  <c r="Q13" i="2"/>
  <c r="P13" i="2"/>
  <c r="O13" i="2"/>
  <c r="N13" i="2"/>
  <c r="M13" i="2"/>
  <c r="L13" i="2"/>
  <c r="K13" i="2"/>
  <c r="J13" i="2"/>
  <c r="K7689" i="2" s="1"/>
  <c r="I13" i="2"/>
  <c r="L7689" i="2" s="1"/>
  <c r="G13" i="2"/>
  <c r="T12" i="2"/>
  <c r="S12" i="2"/>
  <c r="R12" i="2"/>
  <c r="Q12" i="2"/>
  <c r="P12" i="2"/>
  <c r="O12" i="2"/>
  <c r="N12" i="2"/>
  <c r="M12" i="2"/>
  <c r="L12" i="2"/>
  <c r="K12" i="2"/>
  <c r="J12" i="2"/>
  <c r="K7997" i="2" s="1"/>
  <c r="I12" i="2"/>
  <c r="L7997" i="2" s="1"/>
  <c r="G12" i="2"/>
  <c r="T11" i="2"/>
  <c r="S11" i="2"/>
  <c r="R11" i="2"/>
  <c r="Q11" i="2"/>
  <c r="P11" i="2"/>
  <c r="O11" i="2"/>
  <c r="N11" i="2"/>
  <c r="M11" i="2"/>
  <c r="L11" i="2"/>
  <c r="K11" i="2"/>
  <c r="J11" i="2"/>
  <c r="K6115" i="2" s="1"/>
  <c r="I11" i="2"/>
  <c r="L6115" i="2" s="1"/>
  <c r="G11" i="2"/>
  <c r="T10" i="2"/>
  <c r="S10" i="2"/>
  <c r="R10" i="2"/>
  <c r="Q10" i="2"/>
  <c r="P10" i="2"/>
  <c r="O10" i="2"/>
  <c r="N10" i="2"/>
  <c r="M10" i="2"/>
  <c r="L10" i="2"/>
  <c r="K10" i="2"/>
  <c r="J10" i="2"/>
  <c r="K8874" i="2" s="1"/>
  <c r="I10" i="2"/>
  <c r="L8874" i="2" s="1"/>
  <c r="G10" i="2"/>
  <c r="T9" i="2"/>
  <c r="S9" i="2"/>
  <c r="R9" i="2"/>
  <c r="Q9" i="2"/>
  <c r="P9" i="2"/>
  <c r="O9" i="2"/>
  <c r="N9" i="2"/>
  <c r="M9" i="2"/>
  <c r="L9" i="2"/>
  <c r="K9" i="2"/>
  <c r="J9" i="2"/>
  <c r="K7765" i="2" s="1"/>
  <c r="I9" i="2"/>
  <c r="L7765" i="2" s="1"/>
  <c r="G9" i="2"/>
  <c r="T8" i="2"/>
  <c r="S8" i="2"/>
  <c r="R8" i="2"/>
  <c r="Q8" i="2"/>
  <c r="P8" i="2"/>
  <c r="O8" i="2"/>
  <c r="N8" i="2"/>
  <c r="M8" i="2"/>
  <c r="L8" i="2"/>
  <c r="K8" i="2"/>
  <c r="J8" i="2"/>
  <c r="K9129" i="2" s="1"/>
  <c r="I8" i="2"/>
  <c r="L9129" i="2" s="1"/>
  <c r="G8" i="2"/>
  <c r="T7" i="2"/>
  <c r="S7" i="2"/>
  <c r="R7" i="2"/>
  <c r="Q7" i="2"/>
  <c r="P7" i="2"/>
  <c r="O7" i="2"/>
  <c r="N7" i="2"/>
  <c r="M7" i="2"/>
  <c r="L7" i="2"/>
  <c r="K7" i="2"/>
  <c r="J7" i="2"/>
  <c r="K6957" i="2" s="1"/>
  <c r="I7" i="2"/>
  <c r="L6957" i="2" s="1"/>
  <c r="G7" i="2"/>
  <c r="T6" i="2"/>
  <c r="S6" i="2"/>
  <c r="R6" i="2"/>
  <c r="Q6" i="2"/>
  <c r="P6" i="2"/>
  <c r="O6" i="2"/>
  <c r="N6" i="2"/>
  <c r="M6" i="2"/>
  <c r="L6" i="2"/>
  <c r="K6" i="2"/>
  <c r="J6" i="2"/>
  <c r="K7926" i="2" s="1"/>
  <c r="I6" i="2"/>
  <c r="L7926" i="2" s="1"/>
  <c r="G6" i="2"/>
  <c r="T5" i="2"/>
  <c r="S5" i="2"/>
  <c r="R5" i="2"/>
  <c r="Q5" i="2"/>
  <c r="P5" i="2"/>
  <c r="O5" i="2"/>
  <c r="N5" i="2"/>
  <c r="M5" i="2"/>
  <c r="L5" i="2"/>
  <c r="K5" i="2"/>
  <c r="J5" i="2"/>
  <c r="K7327" i="2" s="1"/>
  <c r="I5" i="2"/>
  <c r="L7327" i="2" s="1"/>
  <c r="G5" i="2"/>
  <c r="T4" i="2"/>
  <c r="S4" i="2"/>
  <c r="R4" i="2"/>
  <c r="Q4" i="2"/>
  <c r="P4" i="2"/>
  <c r="O4" i="2"/>
  <c r="N4" i="2"/>
  <c r="M4" i="2"/>
  <c r="L4" i="2"/>
  <c r="K4" i="2"/>
  <c r="J4" i="2"/>
  <c r="K9427" i="2" s="1"/>
  <c r="I4" i="2"/>
  <c r="L9427" i="2" s="1"/>
  <c r="M2124" i="2" s="1"/>
  <c r="G4" i="2"/>
  <c r="T3" i="2"/>
  <c r="S3" i="2"/>
  <c r="R3" i="2"/>
  <c r="Q3" i="2"/>
  <c r="P3" i="2"/>
  <c r="O3" i="2"/>
  <c r="N3" i="2"/>
  <c r="M3" i="2"/>
  <c r="L3" i="2"/>
  <c r="K3" i="2"/>
  <c r="J3" i="2"/>
  <c r="K8628" i="2" s="1"/>
  <c r="I3" i="2"/>
  <c r="L8628" i="2" s="1"/>
  <c r="G3" i="2"/>
  <c r="T2" i="2"/>
  <c r="S2" i="2"/>
  <c r="R2" i="2"/>
  <c r="Q2" i="2"/>
  <c r="P2" i="2"/>
  <c r="O2" i="2"/>
  <c r="N2" i="2"/>
  <c r="M2" i="2"/>
  <c r="L2" i="2"/>
  <c r="K2" i="2"/>
  <c r="J2" i="2"/>
  <c r="K7519" i="2" s="1"/>
  <c r="I2" i="2"/>
  <c r="L7519" i="2" s="1"/>
  <c r="G2" i="2"/>
  <c r="M7521" i="2" l="1"/>
  <c r="M6083" i="2"/>
  <c r="M6550" i="2"/>
  <c r="M8630" i="2"/>
  <c r="M246" i="2"/>
  <c r="M7843" i="2"/>
  <c r="M6551" i="2"/>
  <c r="M8149" i="2"/>
  <c r="M1304" i="2"/>
  <c r="M8639" i="2"/>
  <c r="M9339" i="2"/>
  <c r="M618" i="2"/>
  <c r="M8696" i="2"/>
  <c r="M6058" i="2"/>
  <c r="M7356" i="2"/>
  <c r="M9635" i="2"/>
  <c r="M6059" i="2"/>
  <c r="M6245" i="2"/>
  <c r="M6144" i="2"/>
  <c r="M9395" i="2"/>
  <c r="M1244" i="2"/>
  <c r="M4533" i="2"/>
  <c r="M2627" i="2"/>
  <c r="M2379" i="2"/>
  <c r="M4076" i="2"/>
  <c r="M4806" i="2"/>
  <c r="M2925" i="2"/>
  <c r="M1378" i="2"/>
  <c r="M7383" i="2"/>
  <c r="M8081" i="2"/>
  <c r="M8646" i="2"/>
  <c r="M9474" i="2"/>
  <c r="M4559" i="2"/>
  <c r="M3390" i="2"/>
  <c r="M3186" i="2"/>
  <c r="M1659" i="2"/>
  <c r="M8647" i="2"/>
  <c r="M3587" i="2"/>
  <c r="M3006" i="2"/>
  <c r="M7484" i="2"/>
  <c r="M2908" i="2"/>
  <c r="M9492" i="2"/>
  <c r="M2252" i="2"/>
  <c r="M2875" i="2"/>
  <c r="M2313" i="2"/>
  <c r="M5996" i="2"/>
  <c r="M9629" i="2"/>
  <c r="M8868" i="2"/>
  <c r="M9525" i="2"/>
  <c r="M7854" i="2"/>
  <c r="M4070" i="2"/>
  <c r="M1928" i="2"/>
  <c r="M1105" i="2"/>
  <c r="M281" i="2"/>
  <c r="M3953" i="2"/>
  <c r="M2632" i="2"/>
  <c r="M1058" i="2"/>
  <c r="M4788" i="2"/>
  <c r="M1951" i="2"/>
  <c r="M4495" i="2"/>
  <c r="M3750" i="2"/>
  <c r="M2661" i="2"/>
  <c r="M886" i="2"/>
  <c r="M1142" i="2"/>
  <c r="M1455" i="2"/>
  <c r="M4567" i="2"/>
  <c r="M4162" i="2"/>
  <c r="M4223" i="2"/>
  <c r="M3999" i="2"/>
  <c r="M2152" i="2"/>
  <c r="M2700" i="2"/>
  <c r="M3525" i="2"/>
  <c r="M1519" i="2"/>
  <c r="M1275" i="2"/>
  <c r="M4454" i="2"/>
  <c r="M794" i="2"/>
  <c r="M3010" i="2"/>
  <c r="M4326" i="2"/>
  <c r="M1935" i="2"/>
  <c r="M4648" i="2"/>
  <c r="M916" i="2"/>
  <c r="M1811" i="2"/>
  <c r="M3985" i="2"/>
  <c r="M2927" i="2"/>
  <c r="M4447" i="2"/>
  <c r="M2839" i="2"/>
  <c r="M4030" i="2"/>
  <c r="M3283" i="2"/>
  <c r="M1927" i="2"/>
  <c r="M2288" i="2"/>
  <c r="M7868" i="2"/>
  <c r="M4872" i="2"/>
  <c r="M4364" i="2"/>
  <c r="M9526" i="2"/>
  <c r="M8927" i="2"/>
  <c r="M9368" i="2"/>
  <c r="M6402" i="2"/>
  <c r="M9642" i="2"/>
  <c r="M6974" i="2"/>
  <c r="M8374" i="2"/>
  <c r="M8116" i="2"/>
  <c r="M8486" i="2"/>
  <c r="M7283" i="2"/>
  <c r="M6436" i="2"/>
  <c r="M7520" i="2"/>
  <c r="M6629" i="2"/>
  <c r="M7433" i="2"/>
  <c r="M9543" i="2"/>
  <c r="M9609" i="2"/>
  <c r="M6429" i="2"/>
  <c r="M6157" i="2"/>
  <c r="M7892" i="2"/>
  <c r="M6532" i="2"/>
  <c r="M6088" i="2"/>
  <c r="M8331" i="2"/>
  <c r="M9195" i="2"/>
  <c r="M8510" i="2"/>
  <c r="M9595" i="2"/>
  <c r="M6074" i="2"/>
  <c r="M6876" i="2"/>
  <c r="M9384" i="2"/>
  <c r="M7708" i="2"/>
  <c r="M8859" i="2"/>
  <c r="M8880" i="2"/>
  <c r="M8363" i="2"/>
  <c r="M7395" i="2"/>
  <c r="M7830" i="2"/>
  <c r="M6430" i="2"/>
  <c r="M6850" i="2"/>
  <c r="M1874" i="2"/>
  <c r="M2435" i="2"/>
  <c r="M3359" i="2"/>
  <c r="M3393" i="2"/>
  <c r="M7527" i="2"/>
  <c r="M9403" i="2"/>
  <c r="M2309" i="2"/>
  <c r="M9027" i="2"/>
  <c r="M4686" i="2"/>
  <c r="M6978" i="2"/>
  <c r="M2360" i="2"/>
  <c r="M1914" i="2"/>
  <c r="M1646" i="2"/>
  <c r="M2985" i="2"/>
  <c r="M6393" i="2"/>
  <c r="M4250" i="2"/>
  <c r="M8351" i="2"/>
  <c r="M1621" i="2"/>
  <c r="M7638" i="2"/>
  <c r="M1750" i="2"/>
  <c r="M6158" i="2"/>
  <c r="M8443" i="2"/>
  <c r="M7896" i="2"/>
  <c r="M8992" i="2"/>
  <c r="M8530" i="2"/>
  <c r="M9170" i="2"/>
  <c r="M3480" i="2"/>
  <c r="M9421" i="2"/>
  <c r="M1795" i="2"/>
  <c r="M2043" i="2"/>
  <c r="M8712" i="2"/>
  <c r="M7233" i="2"/>
  <c r="M3913" i="2"/>
  <c r="M3343" i="2"/>
  <c r="M2380" i="2"/>
  <c r="M1911" i="2"/>
  <c r="M3156" i="2"/>
  <c r="M4363" i="2"/>
  <c r="M4744" i="2"/>
  <c r="M2560" i="2"/>
  <c r="M2141" i="2"/>
  <c r="M2636" i="2"/>
  <c r="M4421" i="2"/>
  <c r="M2565" i="2"/>
  <c r="M3878" i="2"/>
  <c r="M2945" i="2"/>
  <c r="M4406" i="2"/>
  <c r="M2956" i="2"/>
  <c r="M4169" i="2"/>
  <c r="M3507" i="2"/>
  <c r="M3704" i="2"/>
  <c r="M2662" i="2"/>
  <c r="M2572" i="2"/>
  <c r="M4961" i="2"/>
  <c r="M2858" i="2"/>
  <c r="M3691" i="2"/>
  <c r="M4089" i="2"/>
  <c r="M3029" i="2"/>
  <c r="M3440" i="2"/>
  <c r="M3879" i="2"/>
  <c r="M4106" i="2"/>
  <c r="M3357" i="2"/>
  <c r="M288" i="2"/>
  <c r="M3653" i="2"/>
  <c r="M1904" i="2"/>
  <c r="M4294" i="2"/>
  <c r="M4814" i="2"/>
  <c r="M2822" i="2"/>
  <c r="M2780" i="2"/>
  <c r="M2605" i="2"/>
  <c r="M3164" i="2"/>
  <c r="M1517" i="2"/>
  <c r="M1181" i="2"/>
  <c r="M2419" i="2"/>
  <c r="M4098" i="2"/>
  <c r="M1467" i="2"/>
  <c r="M4319" i="2"/>
  <c r="M630" i="2"/>
  <c r="M2904" i="2"/>
  <c r="M4297" i="2"/>
  <c r="M3461" i="2"/>
  <c r="M1512" i="2"/>
  <c r="M1772" i="2"/>
  <c r="M4660" i="2"/>
  <c r="M2271" i="2"/>
  <c r="M2983" i="2"/>
  <c r="M3395" i="2"/>
  <c r="M4405" i="2"/>
  <c r="M9617" i="2"/>
  <c r="M9634" i="2"/>
  <c r="M8389" i="2"/>
  <c r="M116" i="2"/>
  <c r="M2358" i="2"/>
  <c r="M6463" i="2"/>
  <c r="M3566" i="2"/>
  <c r="M7500" i="2"/>
  <c r="M4183" i="2"/>
  <c r="M9062" i="2"/>
  <c r="M6208" i="2"/>
  <c r="M9594" i="2"/>
  <c r="M3234" i="2"/>
  <c r="M2986" i="2"/>
  <c r="M2406" i="2"/>
  <c r="M2070" i="2"/>
  <c r="M8251" i="2"/>
  <c r="M7862" i="2"/>
  <c r="M7901" i="2"/>
  <c r="M3680" i="2"/>
  <c r="M8500" i="2"/>
  <c r="M3225" i="2"/>
  <c r="M7064" i="2"/>
  <c r="M2721" i="2"/>
  <c r="M3854" i="2"/>
  <c r="M1939" i="2"/>
  <c r="M2040" i="2"/>
  <c r="M4823" i="2"/>
  <c r="M1685" i="2"/>
  <c r="M4551" i="2"/>
  <c r="M2756" i="2"/>
  <c r="M2872" i="2"/>
  <c r="M3882" i="2"/>
  <c r="M4769" i="2"/>
  <c r="M2807" i="2"/>
  <c r="M1843" i="2"/>
  <c r="M1965" i="2"/>
  <c r="M1396" i="2"/>
  <c r="M1511" i="2"/>
  <c r="M8645" i="2"/>
  <c r="M7042" i="2"/>
  <c r="M9348" i="2"/>
  <c r="M9311" i="2"/>
  <c r="M6412" i="2"/>
  <c r="M9462" i="2"/>
  <c r="M6432" i="2"/>
  <c r="M7224" i="2"/>
  <c r="M4472" i="2"/>
  <c r="M2938" i="2"/>
  <c r="M2584" i="2"/>
  <c r="M8960" i="2"/>
  <c r="M9051" i="2"/>
  <c r="M6589" i="2"/>
  <c r="M4029" i="2"/>
  <c r="M4571" i="2"/>
  <c r="M7599" i="2"/>
  <c r="M8940" i="2"/>
  <c r="M7411" i="2"/>
  <c r="M7735" i="2"/>
  <c r="M6222" i="2"/>
  <c r="M7614" i="2"/>
  <c r="M7548" i="2"/>
  <c r="M8276" i="2"/>
  <c r="M9530" i="2"/>
  <c r="M9218" i="2"/>
  <c r="M8314" i="2"/>
  <c r="M5213" i="2"/>
  <c r="M3820" i="2"/>
  <c r="M5235" i="2"/>
  <c r="M5956" i="2"/>
  <c r="M5636" i="2"/>
  <c r="M5230" i="2"/>
  <c r="M5420" i="2"/>
  <c r="M5231" i="2"/>
  <c r="M5012" i="2"/>
  <c r="M5693" i="2"/>
  <c r="M5029" i="2"/>
  <c r="M5703" i="2"/>
  <c r="M4367" i="2"/>
  <c r="M4877" i="2"/>
  <c r="M4654" i="2"/>
  <c r="M2660" i="2"/>
  <c r="M2862" i="2"/>
  <c r="M6026" i="2"/>
  <c r="M8587" i="2"/>
  <c r="M4153" i="2"/>
  <c r="M4491" i="2"/>
  <c r="M6185" i="2"/>
  <c r="M8499" i="2"/>
  <c r="M7505" i="2"/>
  <c r="M3028" i="2"/>
  <c r="M7663" i="2"/>
  <c r="M9141" i="2"/>
  <c r="M3919" i="2"/>
  <c r="M7763" i="2"/>
  <c r="M8564" i="2"/>
  <c r="M9047" i="2"/>
  <c r="M3751" i="2"/>
  <c r="M4126" i="2"/>
  <c r="M4097" i="2"/>
  <c r="M3632" i="2"/>
  <c r="M3574" i="2"/>
  <c r="M4143" i="2"/>
  <c r="M4656" i="2"/>
  <c r="M3673" i="2"/>
  <c r="M5874" i="2"/>
  <c r="M5048" i="2"/>
  <c r="M7338" i="2"/>
  <c r="M3600" i="2"/>
  <c r="M7586" i="2"/>
  <c r="M6833" i="2"/>
  <c r="M2842" i="2"/>
  <c r="M4164" i="2"/>
  <c r="M7518" i="2"/>
  <c r="M8147" i="2"/>
  <c r="M3199" i="2"/>
  <c r="M6460" i="2"/>
  <c r="M3196" i="2"/>
  <c r="M4119" i="2"/>
  <c r="M3866" i="2"/>
  <c r="M3877" i="2"/>
  <c r="M7425" i="2"/>
  <c r="M2900" i="2"/>
  <c r="M3193" i="2"/>
  <c r="M4478" i="2"/>
  <c r="M7255" i="2"/>
  <c r="M3124" i="2"/>
  <c r="M2969" i="2"/>
  <c r="M6221" i="2"/>
  <c r="M3634" i="2"/>
  <c r="M3939" i="2"/>
  <c r="M3511" i="2"/>
  <c r="M4835" i="2"/>
  <c r="M3969" i="2"/>
  <c r="M3641" i="2"/>
  <c r="M3806" i="2"/>
  <c r="M3897" i="2"/>
  <c r="M3828" i="2"/>
  <c r="M4005" i="2"/>
  <c r="M9422" i="2"/>
  <c r="M6459" i="2"/>
  <c r="M4439" i="2"/>
  <c r="M4824" i="2"/>
  <c r="M4031" i="2"/>
  <c r="M8210" i="2"/>
  <c r="M3602" i="2"/>
  <c r="M6067" i="2"/>
  <c r="M7891" i="2"/>
  <c r="M8871" i="2"/>
  <c r="M7345" i="2"/>
  <c r="M9606" i="2"/>
  <c r="M5149" i="2"/>
  <c r="M5435" i="2"/>
  <c r="M3734" i="2"/>
  <c r="M4140" i="2"/>
  <c r="M3596" i="2"/>
  <c r="M4107" i="2"/>
  <c r="M4698" i="2"/>
  <c r="M4180" i="2"/>
  <c r="M4502" i="2"/>
  <c r="M4055" i="2"/>
  <c r="M4374" i="2"/>
  <c r="M5130" i="2"/>
  <c r="M5542" i="2"/>
  <c r="M5877" i="2"/>
  <c r="M3428" i="2"/>
  <c r="M5565" i="2"/>
  <c r="M3592" i="2"/>
  <c r="M4020" i="2"/>
  <c r="M4695" i="2"/>
  <c r="M3331" i="2"/>
  <c r="M3624" i="2"/>
  <c r="M4682" i="2"/>
  <c r="M4858" i="2"/>
  <c r="M4715" i="2"/>
  <c r="M4345" i="2"/>
  <c r="M3175" i="2"/>
  <c r="M4008" i="2"/>
  <c r="M4182" i="2"/>
  <c r="M3845" i="2"/>
  <c r="M4124" i="2"/>
  <c r="M5182" i="2"/>
  <c r="M5216" i="2"/>
  <c r="M5849" i="2"/>
  <c r="M5850" i="2"/>
  <c r="M4993" i="2"/>
  <c r="M5134" i="2"/>
  <c r="M5065" i="2"/>
  <c r="M5526" i="2"/>
  <c r="M3609" i="2"/>
  <c r="M4908" i="2"/>
  <c r="M4749" i="2"/>
  <c r="M4144" i="2"/>
  <c r="M4917" i="2"/>
  <c r="M4392" i="2"/>
  <c r="M4834" i="2"/>
  <c r="M5323" i="2"/>
  <c r="M3679" i="2"/>
  <c r="M3656" i="2"/>
  <c r="M4304" i="2"/>
  <c r="M4473" i="2"/>
  <c r="M4501" i="2"/>
  <c r="M3520" i="2"/>
  <c r="M3198" i="2"/>
  <c r="M4197" i="2"/>
  <c r="M5314" i="2"/>
  <c r="M3832" i="2"/>
  <c r="M5293" i="2"/>
  <c r="M5238" i="2"/>
  <c r="M5769" i="2"/>
  <c r="M3787" i="2"/>
  <c r="M5861" i="2"/>
  <c r="M5714" i="2"/>
  <c r="M5715" i="2"/>
  <c r="M5161" i="2"/>
  <c r="M5194" i="2"/>
  <c r="M5162" i="2"/>
  <c r="M5121" i="2"/>
  <c r="M5244" i="2"/>
  <c r="M5299" i="2"/>
  <c r="M5274" i="2"/>
  <c r="M5793" i="2"/>
  <c r="M5743" i="2"/>
  <c r="M4662" i="2"/>
  <c r="M4007" i="2"/>
  <c r="M4217" i="2"/>
  <c r="M3991" i="2"/>
  <c r="M4061" i="2"/>
  <c r="M4568" i="2"/>
  <c r="M4710" i="2"/>
  <c r="M3753" i="2"/>
  <c r="M3808" i="2"/>
  <c r="M5718" i="2"/>
  <c r="M5896" i="2"/>
  <c r="M3499" i="2"/>
  <c r="M5550" i="2"/>
  <c r="M5291" i="2"/>
  <c r="M5064" i="2"/>
  <c r="M5054" i="2"/>
  <c r="M4748" i="2"/>
  <c r="M3530" i="2"/>
  <c r="M4072" i="2"/>
  <c r="M4953" i="2"/>
  <c r="M4249" i="2"/>
  <c r="M4041" i="2"/>
  <c r="M3926" i="2"/>
  <c r="M4071" i="2"/>
  <c r="M3707" i="2"/>
  <c r="M3654" i="2"/>
  <c r="M29" i="2"/>
  <c r="M264" i="2"/>
  <c r="M2321" i="2"/>
  <c r="M1196" i="2"/>
  <c r="M1552" i="2"/>
  <c r="M2492" i="2"/>
  <c r="M2853" i="2"/>
  <c r="M617" i="2"/>
  <c r="M4192" i="2"/>
  <c r="M386" i="2"/>
  <c r="M7969" i="2"/>
  <c r="M9036" i="2"/>
  <c r="M6437" i="2"/>
  <c r="M8067" i="2"/>
  <c r="M8548" i="2"/>
  <c r="M8738" i="2"/>
  <c r="M6472" i="2"/>
  <c r="M7789" i="2"/>
  <c r="M7829" i="2"/>
  <c r="M7098" i="2"/>
  <c r="M8817" i="2"/>
  <c r="M9382" i="2"/>
  <c r="M6755" i="2"/>
  <c r="M7229" i="2"/>
  <c r="M6177" i="2"/>
  <c r="M6655" i="2"/>
  <c r="M9496" i="2"/>
  <c r="M2055" i="2"/>
  <c r="M9242" i="2"/>
  <c r="M1404" i="2"/>
  <c r="M7902" i="2"/>
  <c r="M4440" i="2"/>
  <c r="M6756" i="2"/>
  <c r="M7668" i="2"/>
  <c r="M785" i="2"/>
  <c r="M1183" i="2"/>
  <c r="M6960" i="2"/>
  <c r="M2614" i="2"/>
  <c r="M8459" i="2"/>
  <c r="M9610" i="2"/>
  <c r="M1234" i="2"/>
  <c r="M3097" i="2"/>
  <c r="M3231" i="2"/>
  <c r="M3599" i="2"/>
  <c r="M1571" i="2"/>
  <c r="M1292" i="2"/>
  <c r="M1205" i="2"/>
  <c r="M4612" i="2"/>
  <c r="M1898" i="2"/>
  <c r="M2753" i="2"/>
  <c r="M9283" i="2"/>
  <c r="M9402" i="2"/>
  <c r="M8723" i="2"/>
  <c r="M8581" i="2"/>
  <c r="M8820" i="2"/>
  <c r="M6921" i="2"/>
  <c r="M7016" i="2"/>
  <c r="M8617" i="2"/>
  <c r="M9430" i="2"/>
  <c r="M9284" i="2"/>
  <c r="M4321" i="2"/>
  <c r="M3130" i="2"/>
  <c r="M6001" i="2"/>
  <c r="M7665" i="2"/>
  <c r="M7577" i="2"/>
  <c r="M8063" i="2"/>
  <c r="M7240" i="2"/>
  <c r="M6480" i="2"/>
  <c r="M8064" i="2"/>
  <c r="M6119" i="2"/>
  <c r="M8219" i="2"/>
  <c r="M398" i="2"/>
  <c r="M2371" i="2"/>
  <c r="M1356" i="2"/>
  <c r="M1966" i="2"/>
  <c r="M624" i="2"/>
  <c r="M1556" i="2"/>
  <c r="M4470" i="2"/>
  <c r="M4964" i="2"/>
  <c r="M7144" i="2"/>
  <c r="M9417" i="2"/>
  <c r="M2031" i="2"/>
  <c r="M924" i="2"/>
  <c r="M9646" i="2"/>
  <c r="M8141" i="2"/>
  <c r="M1603" i="2"/>
  <c r="M7618" i="2"/>
  <c r="M8553" i="2"/>
  <c r="M7929" i="2"/>
  <c r="M6797" i="2"/>
  <c r="M7054" i="2"/>
  <c r="M4941" i="2"/>
  <c r="M6090" i="2"/>
  <c r="M6946" i="2"/>
  <c r="M1276" i="2"/>
  <c r="M2982" i="2"/>
  <c r="M3133" i="2"/>
  <c r="M3568" i="2"/>
  <c r="M2048" i="2"/>
  <c r="M2856" i="2"/>
  <c r="M1339" i="2"/>
  <c r="M2703" i="2"/>
  <c r="M4311" i="2"/>
  <c r="M3551" i="2"/>
  <c r="M1541" i="2"/>
  <c r="M2335" i="2"/>
  <c r="M2642" i="2"/>
  <c r="M1665" i="2"/>
  <c r="M3586" i="2"/>
  <c r="M4091" i="2"/>
  <c r="M4050" i="2"/>
  <c r="M4897" i="2"/>
  <c r="M222" i="2"/>
  <c r="M261" i="2"/>
  <c r="M583" i="2"/>
  <c r="M584" i="2"/>
  <c r="M662" i="2"/>
  <c r="M3373" i="2"/>
  <c r="M2302" i="2"/>
  <c r="M3410" i="2"/>
  <c r="M3340" i="2"/>
  <c r="M8899" i="2"/>
  <c r="M9223" i="2"/>
  <c r="M3443" i="2"/>
  <c r="M614" i="2"/>
  <c r="M4813" i="2"/>
  <c r="M3099" i="2"/>
  <c r="M4909" i="2"/>
  <c r="M472" i="2"/>
  <c r="M3015" i="2"/>
  <c r="M2665" i="2"/>
  <c r="M3274" i="2"/>
  <c r="M940" i="2"/>
  <c r="M6609" i="2"/>
  <c r="M4308" i="2"/>
  <c r="M7479" i="2"/>
  <c r="M419" i="2"/>
  <c r="M7013" i="2"/>
  <c r="M2607" i="2"/>
  <c r="M7828" i="2"/>
  <c r="M678" i="2"/>
  <c r="M4920" i="2"/>
  <c r="M6726" i="2"/>
  <c r="M1703" i="2"/>
  <c r="M6246" i="2"/>
  <c r="M2835" i="2"/>
  <c r="M8568" i="2"/>
  <c r="M3749" i="2"/>
  <c r="M9341" i="2"/>
  <c r="M2062" i="2"/>
  <c r="M7667" i="2"/>
  <c r="M739" i="2"/>
  <c r="M8655" i="2"/>
  <c r="M3702" i="2"/>
  <c r="M6574" i="2"/>
  <c r="M2575" i="2"/>
  <c r="M7273" i="2"/>
  <c r="M1261" i="2"/>
  <c r="M6494" i="2"/>
  <c r="M6387" i="2"/>
  <c r="M6610" i="2"/>
  <c r="M4314" i="2"/>
  <c r="M8437" i="2"/>
  <c r="M1496" i="2"/>
  <c r="M7651" i="2"/>
  <c r="M4490" i="2"/>
  <c r="M7000" i="2"/>
  <c r="M4425" i="2"/>
  <c r="M3960" i="2"/>
  <c r="M3798" i="2"/>
  <c r="M1523" i="2"/>
  <c r="M6388" i="2"/>
  <c r="M8600" i="2"/>
  <c r="M6631" i="2"/>
  <c r="M1867" i="2"/>
  <c r="M9269" i="2"/>
  <c r="M6520" i="2"/>
  <c r="M6087" i="2"/>
  <c r="M4090" i="2"/>
  <c r="M8708" i="2"/>
  <c r="M4252" i="2"/>
  <c r="M3841" i="2"/>
  <c r="M1125" i="2"/>
  <c r="M2411" i="2"/>
  <c r="M3285" i="2"/>
  <c r="M1055" i="2"/>
  <c r="M4199" i="2"/>
  <c r="M1765" i="2"/>
  <c r="M1469" i="2"/>
  <c r="M3424" i="2"/>
  <c r="M4805" i="2"/>
  <c r="M1986" i="2"/>
  <c r="M1323" i="2"/>
  <c r="M1638" i="2"/>
  <c r="M1369" i="2"/>
  <c r="M3539" i="2"/>
  <c r="M1714" i="2"/>
  <c r="M2028" i="2"/>
  <c r="M3816" i="2"/>
  <c r="M3940" i="2"/>
  <c r="M359" i="2"/>
  <c r="M7765" i="2"/>
  <c r="M3413" i="2"/>
  <c r="M7842" i="2"/>
  <c r="M4981" i="2"/>
  <c r="M6401" i="2"/>
  <c r="M3403" i="2"/>
  <c r="M1677" i="2"/>
  <c r="M3257" i="2"/>
  <c r="M1602" i="2"/>
  <c r="M8741" i="2"/>
  <c r="M8318" i="2"/>
  <c r="M7347" i="2"/>
  <c r="M8349" i="2"/>
  <c r="M8554" i="2"/>
  <c r="M7100" i="2"/>
  <c r="M8143" i="2"/>
  <c r="M8423" i="2"/>
  <c r="M8001" i="2"/>
  <c r="M8424" i="2"/>
  <c r="M8722" i="2"/>
  <c r="M7554" i="2"/>
  <c r="M8602" i="2"/>
  <c r="M9473" i="2"/>
  <c r="M8603" i="2"/>
  <c r="M8743" i="2"/>
  <c r="M8972" i="2"/>
  <c r="M6357" i="2"/>
  <c r="M45" i="2"/>
  <c r="M9267" i="2"/>
  <c r="M6071" i="2"/>
  <c r="M7968" i="2"/>
  <c r="M6607" i="2"/>
  <c r="M8286" i="2"/>
  <c r="M9393" i="2"/>
  <c r="M7449" i="2"/>
  <c r="M360" i="2"/>
  <c r="M9100" i="2"/>
  <c r="M6085" i="2"/>
  <c r="M6343" i="2"/>
  <c r="M1011" i="2"/>
  <c r="M7776" i="2"/>
  <c r="M2384" i="2"/>
  <c r="M8755" i="2"/>
  <c r="M2480" i="2"/>
  <c r="M8613" i="2"/>
  <c r="M3026" i="2"/>
  <c r="M8183" i="2"/>
  <c r="M1862" i="2"/>
  <c r="M4509" i="2"/>
  <c r="M1788" i="2"/>
  <c r="M541" i="2"/>
  <c r="M2429" i="2"/>
  <c r="M3922" i="2"/>
  <c r="M2259" i="2"/>
  <c r="M1215" i="2"/>
  <c r="M4500" i="2"/>
  <c r="M1452" i="2"/>
  <c r="M4018" i="2"/>
  <c r="M1449" i="2"/>
  <c r="M2447" i="2"/>
  <c r="M1763" i="2"/>
  <c r="M4253" i="2"/>
  <c r="M2758" i="2"/>
  <c r="M608" i="2"/>
  <c r="M1872" i="2"/>
  <c r="M2516" i="2"/>
  <c r="M4946" i="2"/>
  <c r="M3135" i="2"/>
  <c r="M3651" i="2"/>
  <c r="M4553" i="2"/>
  <c r="M899" i="2"/>
  <c r="M2826" i="2"/>
  <c r="M1953" i="2"/>
  <c r="M4295" i="2"/>
  <c r="M3213" i="2"/>
  <c r="M4705" i="2"/>
  <c r="M7747" i="2"/>
  <c r="M8671" i="2"/>
  <c r="M8394" i="2"/>
  <c r="M1913" i="2"/>
  <c r="M1073" i="2"/>
  <c r="M3387" i="2"/>
  <c r="M3464" i="2"/>
  <c r="M2105" i="2"/>
  <c r="M2859" i="2"/>
  <c r="M2216" i="2"/>
  <c r="M3208" i="2"/>
  <c r="M4935" i="2"/>
  <c r="M2165" i="2"/>
  <c r="M2169" i="2"/>
  <c r="M2676" i="2"/>
  <c r="M4226" i="2"/>
  <c r="M7655" i="2"/>
  <c r="M1561" i="2"/>
  <c r="M4336" i="2"/>
  <c r="M2684" i="2"/>
  <c r="M3523" i="2"/>
  <c r="M3664" i="2"/>
  <c r="M4257" i="2"/>
  <c r="M1668" i="2"/>
  <c r="M1472" i="2"/>
  <c r="M4083" i="2"/>
  <c r="M3703" i="2"/>
  <c r="M3307" i="2"/>
  <c r="M3375" i="2"/>
  <c r="M8783" i="2"/>
  <c r="M4354" i="2"/>
  <c r="M8426" i="2"/>
  <c r="M1993" i="2"/>
  <c r="M8761" i="2"/>
  <c r="M8271" i="2"/>
  <c r="M4798" i="2"/>
  <c r="M2719" i="2"/>
  <c r="M5994" i="2"/>
  <c r="M2701" i="2"/>
  <c r="M4188" i="2"/>
  <c r="M7693" i="2"/>
  <c r="M2467" i="2"/>
  <c r="M9374" i="2"/>
  <c r="M9638" i="2"/>
  <c r="M3754" i="2"/>
  <c r="M7895" i="2"/>
  <c r="M4247" i="2"/>
  <c r="M2401" i="2"/>
  <c r="M1766" i="2"/>
  <c r="M7848" i="2"/>
  <c r="M8514" i="2"/>
  <c r="M3081" i="2"/>
  <c r="M2791" i="2"/>
  <c r="M2903" i="2"/>
  <c r="M7320" i="2"/>
  <c r="M3996" i="2"/>
  <c r="M8190" i="2"/>
  <c r="M4000" i="2"/>
  <c r="M7695" i="2"/>
  <c r="M4623" i="2"/>
  <c r="M6065" i="2"/>
  <c r="M3188" i="2"/>
  <c r="M3564" i="2"/>
  <c r="M3889" i="2"/>
  <c r="M2273" i="2"/>
  <c r="M8852" i="2"/>
  <c r="M3706" i="2"/>
  <c r="M3095" i="2"/>
  <c r="M7170" i="2"/>
  <c r="M7089" i="2"/>
  <c r="M7090" i="2"/>
  <c r="M4772" i="2"/>
  <c r="M2687" i="2"/>
  <c r="M3269" i="2"/>
  <c r="M9030" i="2"/>
  <c r="M9214" i="2"/>
  <c r="M6442" i="2"/>
  <c r="M6622" i="2"/>
  <c r="M7887" i="2"/>
  <c r="M9070" i="2"/>
  <c r="M9137" i="2"/>
  <c r="M4016" i="2"/>
  <c r="M6123" i="2"/>
  <c r="M6416" i="2"/>
  <c r="M6205" i="2"/>
  <c r="M2295" i="2"/>
  <c r="M2940" i="2"/>
  <c r="M9444" i="2"/>
  <c r="M6395" i="2"/>
  <c r="M4829" i="2"/>
  <c r="M6949" i="2"/>
  <c r="M8280" i="2"/>
  <c r="M3728" i="2"/>
  <c r="M7362" i="2"/>
  <c r="M8128" i="2"/>
  <c r="M6476" i="2"/>
  <c r="M6679" i="2"/>
  <c r="M4131" i="2"/>
  <c r="M3812" i="2"/>
  <c r="M7924" i="2"/>
  <c r="M8464" i="2"/>
  <c r="M8449" i="2"/>
  <c r="M9206" i="2"/>
  <c r="M4529" i="2"/>
  <c r="M8432" i="2"/>
  <c r="M6809" i="2"/>
  <c r="M3167" i="2"/>
  <c r="M6338" i="2"/>
  <c r="M7802" i="2"/>
  <c r="M6695" i="2"/>
  <c r="M6303" i="2"/>
  <c r="M6721" i="2"/>
  <c r="M8022" i="2"/>
  <c r="M3852" i="2"/>
  <c r="M1671" i="2"/>
  <c r="M3356" i="2"/>
  <c r="M4234" i="2"/>
  <c r="M1816" i="2"/>
  <c r="M4665" i="2"/>
  <c r="M1858" i="2"/>
  <c r="M2573" i="2"/>
  <c r="M1605" i="2"/>
  <c r="M4516" i="2"/>
  <c r="M1917" i="2"/>
  <c r="M4137" i="2"/>
  <c r="M3682" i="2"/>
  <c r="M3612" i="2"/>
  <c r="M2069" i="2"/>
  <c r="M3450" i="2"/>
  <c r="M1932" i="2"/>
  <c r="M4726" i="2"/>
  <c r="M4130" i="2"/>
  <c r="M4296" i="2"/>
  <c r="M3661" i="2"/>
  <c r="M2796" i="2"/>
  <c r="M3995" i="2"/>
  <c r="M2197" i="2"/>
  <c r="M1981" i="2"/>
  <c r="M4084" i="2"/>
  <c r="M7657" i="2"/>
  <c r="M6094" i="2"/>
  <c r="M8018" i="2"/>
  <c r="M8353" i="2"/>
  <c r="M8532" i="2"/>
  <c r="M8838" i="2"/>
  <c r="M7948" i="2"/>
  <c r="M9654" i="2"/>
  <c r="M8994" i="2"/>
  <c r="M8516" i="2"/>
  <c r="M6763" i="2"/>
  <c r="M6667" i="2"/>
  <c r="M7439" i="2"/>
  <c r="M8728" i="2"/>
  <c r="M8273" i="2"/>
  <c r="M8952" i="2"/>
  <c r="M7422" i="2"/>
  <c r="M8839" i="2"/>
  <c r="M3994" i="2"/>
  <c r="M8399" i="2"/>
  <c r="M7934" i="2"/>
  <c r="M9151" i="2"/>
  <c r="M8109" i="2"/>
  <c r="M2521" i="2"/>
  <c r="M8354" i="2"/>
  <c r="M7306" i="2"/>
  <c r="M7784" i="2"/>
  <c r="M8505" i="2"/>
  <c r="M9463" i="2"/>
  <c r="M6939" i="2"/>
  <c r="M9287" i="2"/>
  <c r="M6133" i="2"/>
  <c r="M8416" i="2"/>
  <c r="M8431" i="2"/>
  <c r="M8840" i="2"/>
  <c r="M8619" i="2"/>
  <c r="M7106" i="2"/>
  <c r="M7278" i="2"/>
  <c r="M6501" i="2"/>
  <c r="M6458" i="2"/>
  <c r="M8371" i="2"/>
  <c r="M8979" i="2"/>
  <c r="M8099" i="2"/>
  <c r="M7351" i="2"/>
  <c r="M8230" i="2"/>
  <c r="M8084" i="2"/>
  <c r="M8534" i="2"/>
  <c r="M4013" i="2"/>
  <c r="M8959" i="2"/>
  <c r="M4639" i="2"/>
  <c r="M8715" i="2"/>
  <c r="M4778" i="2"/>
  <c r="M8833" i="2"/>
  <c r="M9158" i="2"/>
  <c r="M8094" i="2"/>
  <c r="M6189" i="2"/>
  <c r="M9418" i="2"/>
  <c r="M8900" i="2"/>
  <c r="M9135" i="2"/>
  <c r="M9009" i="2"/>
  <c r="M6935" i="2"/>
  <c r="M6334" i="2"/>
  <c r="M6701" i="2"/>
  <c r="M6661" i="2"/>
  <c r="M9048" i="2"/>
  <c r="M6485" i="2"/>
  <c r="M9084" i="2"/>
  <c r="M1635" i="2"/>
  <c r="M6226" i="2"/>
  <c r="M8043" i="2"/>
  <c r="M8540" i="2"/>
  <c r="M7849" i="2"/>
  <c r="M9296" i="2"/>
  <c r="M8789" i="2"/>
  <c r="M7740" i="2"/>
  <c r="M8293" i="2"/>
  <c r="M6201" i="2"/>
  <c r="M6645" i="2"/>
  <c r="M6992" i="2"/>
  <c r="M2744" i="2"/>
  <c r="M6159" i="2"/>
  <c r="M7105" i="2"/>
  <c r="M7783" i="2"/>
  <c r="M2237" i="2"/>
  <c r="M7408" i="2"/>
  <c r="M6257" i="2"/>
  <c r="M6922" i="2"/>
  <c r="M7409" i="2"/>
  <c r="M7211" i="2"/>
  <c r="M7290" i="2"/>
  <c r="M6096" i="2"/>
  <c r="M7070" i="2"/>
  <c r="M9246" i="2"/>
  <c r="M3432" i="2"/>
  <c r="M3990" i="2"/>
  <c r="M2578" i="2"/>
  <c r="M2541" i="2"/>
  <c r="M3108" i="2"/>
  <c r="M4688" i="2"/>
  <c r="M4847" i="2"/>
  <c r="M2591" i="2"/>
  <c r="M4133" i="2"/>
  <c r="M3448" i="2"/>
  <c r="M4332" i="2"/>
  <c r="M3892" i="2"/>
  <c r="M3925" i="2"/>
  <c r="M2909" i="2"/>
  <c r="M2885" i="2"/>
  <c r="M8242" i="2"/>
  <c r="M2783" i="2"/>
  <c r="M6009" i="2"/>
  <c r="M7814" i="2"/>
  <c r="M8382" i="2"/>
  <c r="M7004" i="2"/>
  <c r="M1681" i="2"/>
  <c r="M3701" i="2"/>
  <c r="M9065" i="2"/>
  <c r="M1641" i="2"/>
  <c r="M1583" i="2"/>
  <c r="M9360" i="2"/>
  <c r="M9624" i="2"/>
  <c r="M1749" i="2"/>
  <c r="M6979" i="2"/>
  <c r="M3667" i="2"/>
  <c r="M7189" i="2"/>
  <c r="M2994" i="2"/>
  <c r="M9105" i="2"/>
  <c r="M4542" i="2"/>
  <c r="M4800" i="2"/>
  <c r="M3558" i="2"/>
  <c r="M4206" i="2"/>
  <c r="M2678" i="2"/>
  <c r="M4895" i="2"/>
  <c r="M3023" i="2"/>
  <c r="M2962" i="2"/>
  <c r="M4270" i="2"/>
  <c r="M2802" i="2"/>
  <c r="M5987" i="2"/>
  <c r="M7335" i="2"/>
  <c r="M7029" i="2"/>
  <c r="M6160" i="2"/>
  <c r="M8531" i="2"/>
  <c r="M9042" i="2"/>
  <c r="M8950" i="2"/>
  <c r="M6414" i="2"/>
  <c r="M9012" i="2"/>
  <c r="M7886" i="2"/>
  <c r="M8127" i="2"/>
  <c r="M8044" i="2"/>
  <c r="M7172" i="2"/>
  <c r="M6095" i="2"/>
  <c r="M8495" i="2"/>
  <c r="M6805" i="2"/>
  <c r="M9200" i="2"/>
  <c r="M7046" i="2"/>
  <c r="M7191" i="2"/>
  <c r="M7057" i="2"/>
  <c r="M7376" i="2"/>
  <c r="M3169" i="2"/>
  <c r="M7464" i="2"/>
  <c r="M2164" i="2"/>
  <c r="M4795" i="2"/>
  <c r="M8790" i="2"/>
  <c r="M4597" i="2"/>
  <c r="M3670" i="2"/>
  <c r="M7584" i="2"/>
  <c r="M4675" i="2"/>
  <c r="M2095" i="2"/>
  <c r="M7321" i="2"/>
  <c r="M7234" i="2"/>
  <c r="M8762" i="2"/>
  <c r="M2837" i="2"/>
  <c r="M2298" i="2"/>
  <c r="M2325" i="2"/>
  <c r="M7626" i="2"/>
  <c r="M7277" i="2"/>
  <c r="M3975" i="2"/>
  <c r="M7659" i="2"/>
  <c r="M7389" i="2"/>
  <c r="M8937" i="2"/>
  <c r="M3934" i="2"/>
  <c r="M8884" i="2"/>
  <c r="M2202" i="2"/>
  <c r="M3625" i="2"/>
  <c r="M3638" i="2"/>
  <c r="M4594" i="2"/>
  <c r="M4330" i="2"/>
  <c r="M9233" i="2"/>
  <c r="M8691" i="2"/>
  <c r="M8595" i="2"/>
  <c r="M8357" i="2"/>
  <c r="M7585" i="2"/>
  <c r="M6109" i="2"/>
  <c r="M6135" i="2"/>
  <c r="M7280" i="2"/>
  <c r="M7674" i="2"/>
  <c r="M7198" i="2"/>
  <c r="M4024" i="2"/>
  <c r="M4394" i="2"/>
  <c r="M3908" i="2"/>
  <c r="M4663" i="2"/>
  <c r="M3870" i="2"/>
  <c r="M4773" i="2"/>
  <c r="M3261" i="2"/>
  <c r="M4763" i="2"/>
  <c r="M3433" i="2"/>
  <c r="M3617" i="2"/>
  <c r="M3920" i="2"/>
  <c r="M4602" i="2"/>
  <c r="M4184" i="2"/>
  <c r="M4272" i="2"/>
  <c r="M3936" i="2"/>
  <c r="M4100" i="2"/>
  <c r="M3724" i="2"/>
  <c r="M3900" i="2"/>
  <c r="M4684" i="2"/>
  <c r="M5682" i="2"/>
  <c r="M2957" i="2"/>
  <c r="M3611" i="2"/>
  <c r="M2972" i="2"/>
  <c r="M9615" i="2"/>
  <c r="M4690" i="2"/>
  <c r="M3627" i="2"/>
  <c r="M2735" i="2"/>
  <c r="M4595" i="2"/>
  <c r="M2790" i="2"/>
  <c r="M3166" i="2"/>
  <c r="M3552" i="2"/>
  <c r="M8133" i="2"/>
  <c r="M2942" i="2"/>
  <c r="M6217" i="2"/>
  <c r="M4046" i="2"/>
  <c r="M9505" i="2"/>
  <c r="M3666" i="2"/>
  <c r="M3037" i="2"/>
  <c r="M3132" i="2"/>
  <c r="M4856" i="2"/>
  <c r="M4513" i="2"/>
  <c r="M3422" i="2"/>
  <c r="M3147" i="2"/>
  <c r="M4195" i="2"/>
  <c r="M4235" i="2"/>
  <c r="M4921" i="2"/>
  <c r="M8341" i="2"/>
  <c r="M3025" i="2"/>
  <c r="M7856" i="2"/>
  <c r="M9354" i="2"/>
  <c r="M3090" i="2"/>
  <c r="M3550" i="2"/>
  <c r="M4605" i="2"/>
  <c r="M7613" i="2"/>
  <c r="M6787" i="2"/>
  <c r="M8024" i="2"/>
  <c r="M7178" i="2"/>
  <c r="M4469" i="2"/>
  <c r="M3598" i="2"/>
  <c r="M4867" i="2"/>
  <c r="M3380" i="2"/>
  <c r="M4943" i="2"/>
  <c r="M3144" i="2"/>
  <c r="M8544" i="2"/>
  <c r="M7050" i="2"/>
  <c r="M3987" i="2"/>
  <c r="M6823" i="2"/>
  <c r="M6400" i="2"/>
  <c r="M7455" i="2"/>
  <c r="M4762" i="2"/>
  <c r="M3154" i="2"/>
  <c r="M4884" i="2"/>
  <c r="M8535" i="2"/>
  <c r="M8214" i="2"/>
  <c r="M3692" i="2"/>
  <c r="M3737" i="2"/>
  <c r="M4704" i="2"/>
  <c r="M9236" i="2"/>
  <c r="M9315" i="2"/>
  <c r="M9434" i="2"/>
  <c r="M7254" i="2"/>
  <c r="M6626" i="2"/>
  <c r="M4118" i="2"/>
  <c r="M4058" i="2"/>
  <c r="M6885" i="2"/>
  <c r="M8386" i="2"/>
  <c r="M4564" i="2"/>
  <c r="M3837" i="2"/>
  <c r="M8075" i="2"/>
  <c r="M4082" i="2"/>
  <c r="M4461" i="2"/>
  <c r="M5716" i="2"/>
  <c r="M7363" i="2"/>
  <c r="M6166" i="2"/>
  <c r="M8281" i="2"/>
  <c r="M7838" i="2"/>
  <c r="M3693" i="2"/>
  <c r="M3118" i="2"/>
  <c r="M3209" i="2"/>
  <c r="M3560" i="2"/>
  <c r="M4850" i="2"/>
  <c r="M3881" i="2"/>
  <c r="M4078" i="2"/>
  <c r="M8032" i="2"/>
  <c r="M3226" i="2"/>
  <c r="M3952" i="2"/>
  <c r="M6489" i="2"/>
  <c r="M3690" i="2"/>
  <c r="M7629" i="2"/>
  <c r="M3700" i="2"/>
  <c r="M7034" i="2"/>
  <c r="M4415" i="2"/>
  <c r="M9336" i="2"/>
  <c r="M4411" i="2"/>
  <c r="M6545" i="2"/>
  <c r="M6776" i="2"/>
  <c r="M6461" i="2"/>
  <c r="M9602" i="2"/>
  <c r="M7495" i="2"/>
  <c r="M6927" i="2"/>
  <c r="M7456" i="2"/>
  <c r="M4269" i="2"/>
  <c r="M3636" i="2"/>
  <c r="M8998" i="2"/>
  <c r="M6114" i="2"/>
  <c r="M4779" i="2"/>
  <c r="M3490" i="2"/>
  <c r="M5696" i="2"/>
  <c r="M5767" i="2"/>
  <c r="M9455" i="2"/>
  <c r="M7200" i="2"/>
  <c r="M7033" i="2"/>
  <c r="M6313" i="2"/>
  <c r="M8340" i="2"/>
  <c r="M8102" i="2"/>
  <c r="M9237" i="2"/>
  <c r="M8983" i="2"/>
  <c r="M4221" i="2"/>
  <c r="M3860" i="2"/>
  <c r="M4609" i="2"/>
  <c r="M9528" i="2"/>
  <c r="M8404" i="2"/>
  <c r="M4139" i="2"/>
  <c r="M8623" i="2"/>
  <c r="M7514" i="2"/>
  <c r="M8295" i="2"/>
  <c r="M6137" i="2"/>
  <c r="M9140" i="2"/>
  <c r="M2815" i="2"/>
  <c r="M9235" i="2"/>
  <c r="M8716" i="2"/>
  <c r="M4492" i="2"/>
  <c r="M4430" i="2"/>
  <c r="M4344" i="2"/>
  <c r="M7381" i="2"/>
  <c r="M6884" i="2"/>
  <c r="M4334" i="2"/>
  <c r="M7340" i="2"/>
  <c r="M7445" i="2"/>
  <c r="M8212" i="2"/>
  <c r="M4817" i="2"/>
  <c r="M3561" i="2"/>
  <c r="M3688" i="2"/>
  <c r="M3201" i="2"/>
  <c r="M3397" i="2"/>
  <c r="M8195" i="2"/>
  <c r="M7203" i="2"/>
  <c r="M6956" i="2"/>
  <c r="M4161" i="2"/>
  <c r="M8508" i="2"/>
  <c r="M6153" i="2"/>
  <c r="M4116" i="2"/>
  <c r="M3840" i="2"/>
  <c r="M8343" i="2"/>
  <c r="M7353" i="2"/>
  <c r="M6546" i="2"/>
  <c r="M8246" i="2"/>
  <c r="M3873" i="2"/>
  <c r="M9266" i="2"/>
  <c r="M7734" i="2"/>
  <c r="M9046" i="2"/>
  <c r="M4507" i="2"/>
  <c r="M3540" i="2"/>
  <c r="M4627" i="2"/>
  <c r="M3799" i="2"/>
  <c r="M4053" i="2"/>
  <c r="M4181" i="2"/>
  <c r="M4784" i="2"/>
  <c r="M3721" i="2"/>
  <c r="M3984" i="2"/>
  <c r="M3643" i="2"/>
  <c r="M3789" i="2"/>
  <c r="M4720" i="2"/>
  <c r="M4810" i="2"/>
  <c r="M5749" i="2"/>
  <c r="M4556" i="2"/>
  <c r="M5576" i="2"/>
  <c r="M5109" i="2"/>
  <c r="M5006" i="2"/>
  <c r="M5414" i="2"/>
  <c r="M3722" i="2"/>
  <c r="M5920" i="2"/>
  <c r="M5373" i="2"/>
  <c r="M4918" i="2"/>
  <c r="M4821" i="2"/>
  <c r="M4372" i="2"/>
  <c r="M5474" i="2"/>
  <c r="M4697" i="2"/>
  <c r="M4976" i="2"/>
  <c r="M4541" i="2"/>
  <c r="M3846" i="2"/>
  <c r="M5517" i="2"/>
  <c r="M5013" i="2"/>
  <c r="M4818" i="2"/>
  <c r="M4661" i="2"/>
  <c r="M5491" i="2"/>
  <c r="M5410" i="2"/>
  <c r="M4462" i="2"/>
  <c r="M5504" i="2"/>
  <c r="M5655" i="2"/>
  <c r="M5353" i="2"/>
  <c r="M5595" i="2"/>
  <c r="M5955" i="2"/>
  <c r="M5253" i="2"/>
  <c r="M5882" i="2"/>
  <c r="M5439" i="2"/>
  <c r="M5401" i="2"/>
  <c r="M5368" i="2"/>
  <c r="M5183" i="2"/>
  <c r="M3899" i="2"/>
  <c r="M5270" i="2"/>
  <c r="M5887" i="2"/>
  <c r="M5370" i="2"/>
  <c r="M3788" i="2"/>
  <c r="M5905" i="2"/>
  <c r="M5973" i="2"/>
  <c r="M5157" i="2"/>
  <c r="M5296" i="2"/>
  <c r="M5856" i="2"/>
  <c r="M5389" i="2"/>
  <c r="M5120" i="2"/>
  <c r="M3844" i="2"/>
  <c r="M4441" i="2"/>
  <c r="M4696" i="2"/>
  <c r="M4489" i="2"/>
  <c r="M5308" i="2"/>
  <c r="M5831" i="2"/>
  <c r="M5324" i="2"/>
  <c r="M5193" i="2"/>
  <c r="M5691" i="2"/>
  <c r="M3807" i="2"/>
  <c r="M5762" i="2"/>
  <c r="M4653" i="2"/>
  <c r="M4747" i="2"/>
  <c r="M4132" i="2"/>
  <c r="M4506" i="2"/>
  <c r="M7036" i="2"/>
  <c r="M5993" i="2"/>
  <c r="M6187" i="2"/>
  <c r="M7326" i="2"/>
  <c r="M8754" i="2"/>
  <c r="M4913" i="2"/>
  <c r="M3767" i="2"/>
  <c r="M4650" i="2"/>
  <c r="M3902" i="2"/>
  <c r="M4734" i="2"/>
  <c r="M3875" i="2"/>
  <c r="M4211" i="2"/>
  <c r="M3747" i="2"/>
  <c r="M4151" i="2"/>
  <c r="M3773" i="2"/>
  <c r="M4555" i="2"/>
  <c r="M4042" i="2"/>
  <c r="M3710" i="2"/>
  <c r="M4212" i="2"/>
  <c r="M4371" i="2"/>
  <c r="M5132" i="2"/>
  <c r="M3584" i="2"/>
  <c r="M3786" i="2"/>
  <c r="M4198" i="2"/>
  <c r="M5221" i="2"/>
  <c r="M5222" i="2"/>
  <c r="M3998" i="2"/>
  <c r="M3620" i="2"/>
  <c r="M5719" i="2"/>
  <c r="M5355" i="2"/>
  <c r="M5344" i="2"/>
  <c r="M5254" i="2"/>
  <c r="M3485" i="2"/>
  <c r="M5331" i="2"/>
  <c r="M5497" i="2"/>
  <c r="M5224" i="2"/>
  <c r="M5019" i="2"/>
  <c r="M5711" i="2"/>
  <c r="M5918" i="2"/>
  <c r="M5332" i="2"/>
  <c r="M3997" i="2"/>
  <c r="M5960" i="2"/>
  <c r="M5471" i="2"/>
  <c r="M5840" i="2"/>
  <c r="M5625" i="2"/>
  <c r="M4022" i="2"/>
  <c r="M5663" i="2"/>
  <c r="M5415" i="2"/>
  <c r="M4113" i="2"/>
  <c r="M4599" i="2"/>
  <c r="M4916" i="2"/>
  <c r="M4323" i="2"/>
  <c r="M4240" i="2"/>
  <c r="M4842" i="2"/>
  <c r="M5701" i="2"/>
  <c r="M4282" i="2"/>
  <c r="M5174" i="2"/>
  <c r="M5211" i="2"/>
  <c r="M4807" i="2"/>
  <c r="M4613" i="2"/>
  <c r="M5124" i="2"/>
  <c r="M4992" i="2"/>
  <c r="M5436" i="2"/>
  <c r="M5016" i="2"/>
  <c r="M5105" i="2"/>
  <c r="M5748" i="2"/>
  <c r="M5280" i="2"/>
  <c r="M5385" i="2"/>
  <c r="M3718" i="2"/>
  <c r="M3819" i="2"/>
  <c r="M5037" i="2"/>
  <c r="M5536" i="2"/>
  <c r="M5527" i="2"/>
  <c r="M4375" i="2"/>
  <c r="M5843" i="2"/>
  <c r="M5170" i="2"/>
  <c r="M5629" i="2"/>
  <c r="M5027" i="2"/>
  <c r="M5946" i="2"/>
  <c r="M5630" i="2"/>
  <c r="M5980" i="2"/>
  <c r="M3896" i="2"/>
  <c r="M4135" i="2"/>
  <c r="M4585" i="2"/>
  <c r="M3614" i="2"/>
  <c r="M8827" i="2"/>
  <c r="M7664" i="2"/>
  <c r="M9143" i="2"/>
  <c r="M9481" i="2"/>
  <c r="M3790" i="2"/>
  <c r="M3441" i="2"/>
  <c r="M5808" i="2"/>
  <c r="M5277" i="2"/>
  <c r="M5924" i="2"/>
  <c r="M5220" i="2"/>
  <c r="M5566" i="2"/>
  <c r="M5899" i="2"/>
  <c r="M5049" i="2"/>
  <c r="M3736" i="2"/>
  <c r="M4370" i="2"/>
  <c r="M5051" i="2"/>
  <c r="M5305" i="2"/>
  <c r="M5356" i="2"/>
  <c r="M5454" i="2"/>
  <c r="M5919" i="2"/>
  <c r="M5010" i="2"/>
  <c r="M5406" i="2"/>
  <c r="M5288" i="2"/>
  <c r="M5026" i="2"/>
  <c r="M5761" i="2"/>
  <c r="M4391" i="2"/>
  <c r="M5233" i="2"/>
  <c r="M4373" i="2"/>
  <c r="M4189" i="2"/>
  <c r="M4732" i="2"/>
  <c r="J4" i="5"/>
  <c r="J6" i="5" s="1"/>
  <c r="I9" i="5" s="1"/>
  <c r="M7327" i="2"/>
  <c r="M8345" i="2"/>
  <c r="M8736" i="2"/>
  <c r="M9317" i="2"/>
  <c r="M8984" i="2"/>
  <c r="M8138" i="2"/>
  <c r="M8718" i="2"/>
  <c r="M6315" i="2"/>
  <c r="M8300" i="2"/>
  <c r="M8387" i="2"/>
  <c r="M6725" i="2"/>
  <c r="M2346" i="2"/>
  <c r="M8769" i="2"/>
  <c r="M1619" i="2"/>
  <c r="M6290" i="2"/>
  <c r="M4860" i="2"/>
  <c r="M8172" i="2"/>
  <c r="M1786" i="2"/>
  <c r="M9020" i="2"/>
  <c r="M950" i="2"/>
  <c r="M9518" i="2"/>
  <c r="M4552" i="2"/>
  <c r="M6493" i="2"/>
  <c r="M4925" i="2"/>
  <c r="M7431" i="2"/>
  <c r="M4123" i="2"/>
  <c r="M7012" i="2"/>
  <c r="M4802" i="2"/>
  <c r="M6435" i="2"/>
  <c r="M1061" i="2"/>
  <c r="M7943" i="2"/>
  <c r="M3989" i="2"/>
  <c r="M8629" i="2"/>
  <c r="M296" i="2"/>
  <c r="M3446" i="2"/>
  <c r="M6353" i="2"/>
  <c r="M2766" i="2"/>
  <c r="M2319" i="2"/>
  <c r="M2494" i="2"/>
  <c r="M534" i="2"/>
  <c r="M2759" i="2"/>
  <c r="M3058" i="2"/>
  <c r="M1307" i="2"/>
  <c r="M7490" i="2"/>
  <c r="M454" i="2"/>
  <c r="M1246" i="2"/>
  <c r="M2426" i="2"/>
  <c r="M2690" i="2"/>
  <c r="M3711" i="2"/>
  <c r="M4453" i="2"/>
  <c r="M2941" i="2"/>
  <c r="M4207" i="2"/>
  <c r="M8469" i="2"/>
  <c r="M8737" i="2"/>
  <c r="M7499" i="2"/>
  <c r="M7954" i="2"/>
  <c r="M7702" i="2"/>
  <c r="M6173" i="2"/>
  <c r="M7819" i="2"/>
  <c r="M9177" i="2"/>
  <c r="M6835" i="2"/>
  <c r="M7311" i="2"/>
  <c r="M8458" i="2"/>
  <c r="M6116" i="2"/>
  <c r="M7161" i="2"/>
  <c r="M7257" i="2"/>
  <c r="M6366" i="2"/>
  <c r="M6471" i="2"/>
  <c r="M6873" i="2"/>
  <c r="M6072" i="2"/>
  <c r="M8524" i="2"/>
  <c r="M9620" i="2"/>
  <c r="M8786" i="2"/>
  <c r="M6143" i="2"/>
  <c r="M7062" i="2"/>
  <c r="M6306" i="2"/>
  <c r="M8487" i="2"/>
  <c r="M7820" i="2"/>
  <c r="M6608" i="2"/>
  <c r="M7284" i="2"/>
  <c r="M6630" i="2"/>
  <c r="M7928" i="2"/>
  <c r="M9661" i="2"/>
  <c r="M6481" i="2"/>
  <c r="M9319" i="2"/>
  <c r="M8076" i="2"/>
  <c r="M6592" i="2"/>
  <c r="M6685" i="2"/>
  <c r="M9114" i="2"/>
  <c r="M9414" i="2"/>
  <c r="M7602" i="2"/>
  <c r="M7944" i="2"/>
  <c r="M8348" i="2"/>
  <c r="M6987" i="2"/>
  <c r="M4482" i="2"/>
  <c r="M814" i="2"/>
  <c r="M6115" i="2"/>
  <c r="M2246" i="2"/>
  <c r="M7498" i="2"/>
  <c r="M1601" i="2"/>
  <c r="M7256" i="2"/>
  <c r="M2318" i="2"/>
  <c r="M6769" i="2"/>
  <c r="M3928" i="2"/>
  <c r="M7448" i="2"/>
  <c r="M4138" i="2"/>
  <c r="M8609" i="2"/>
  <c r="M444" i="2"/>
  <c r="M7366" i="2"/>
  <c r="M2579" i="2"/>
  <c r="M6718" i="2"/>
  <c r="M1805" i="2"/>
  <c r="M7131" i="2"/>
  <c r="M1282" i="2"/>
  <c r="M9482" i="2"/>
  <c r="M3399" i="2"/>
  <c r="M8815" i="2"/>
  <c r="M457" i="2"/>
  <c r="M9019" i="2"/>
  <c r="M578" i="2"/>
  <c r="M8653" i="2"/>
  <c r="M7967" i="2"/>
  <c r="M389" i="2"/>
  <c r="M6142" i="2"/>
  <c r="M6129" i="2"/>
  <c r="M2542" i="2"/>
  <c r="M6942" i="2"/>
  <c r="M3923" i="2"/>
  <c r="M8181" i="2"/>
  <c r="M1044" i="2"/>
  <c r="M7367" i="2"/>
  <c r="M8547" i="2"/>
  <c r="M7927" i="2"/>
  <c r="M3623" i="2"/>
  <c r="M6621" i="2"/>
  <c r="M780" i="2"/>
  <c r="M9165" i="2"/>
  <c r="M7522" i="2"/>
  <c r="M2640" i="2"/>
  <c r="M9091" i="2"/>
  <c r="M846" i="2"/>
  <c r="M6244" i="2"/>
  <c r="M2151" i="2"/>
  <c r="M9193" i="2"/>
  <c r="M6793" i="2"/>
  <c r="M1483" i="2"/>
  <c r="M9495" i="2"/>
  <c r="M7299" i="2"/>
  <c r="M6331" i="2"/>
  <c r="M7331" i="2"/>
  <c r="M8185" i="2"/>
  <c r="M1890" i="2"/>
  <c r="M7300" i="2"/>
  <c r="M1974" i="2"/>
  <c r="M252" i="2"/>
  <c r="M3986" i="2"/>
  <c r="M3449" i="2"/>
  <c r="M694" i="2"/>
  <c r="M4312" i="2"/>
  <c r="M420" i="2"/>
  <c r="M4104" i="2"/>
  <c r="M594" i="2"/>
  <c r="M7689" i="2"/>
  <c r="M6117" i="2"/>
  <c r="M6943" i="2"/>
  <c r="M8685" i="2"/>
  <c r="M7182" i="2"/>
  <c r="M8567" i="2"/>
  <c r="M6428" i="2"/>
  <c r="M7666" i="2"/>
  <c r="M8234" i="2"/>
  <c r="M8967" i="2"/>
  <c r="M9428" i="2"/>
  <c r="M7434" i="2"/>
  <c r="M9025" i="2"/>
  <c r="M9318" i="2"/>
  <c r="M8089" i="2"/>
  <c r="M9220" i="2"/>
  <c r="M8317" i="2"/>
  <c r="M7084" i="2"/>
  <c r="M4403" i="2"/>
  <c r="M1526" i="2"/>
  <c r="M7413" i="2"/>
  <c r="M2255" i="2"/>
  <c r="M7827" i="2"/>
  <c r="M3360" i="2"/>
  <c r="M7023" i="2"/>
  <c r="M2026" i="2"/>
  <c r="M6237" i="2"/>
  <c r="M3955" i="2"/>
  <c r="M9380" i="2"/>
  <c r="M4246" i="2"/>
  <c r="M9392" i="2"/>
  <c r="M2466" i="2"/>
  <c r="M8895" i="2"/>
  <c r="M2557" i="2"/>
  <c r="M7328" i="2"/>
  <c r="M353" i="2"/>
  <c r="M9641" i="2"/>
  <c r="M4573" i="2"/>
  <c r="M7872" i="2"/>
  <c r="M251" i="2"/>
  <c r="M8049" i="2"/>
  <c r="M440" i="2"/>
  <c r="M2264" i="2"/>
  <c r="M555" i="2"/>
  <c r="M7649" i="2"/>
  <c r="M9022" i="2"/>
  <c r="M6000" i="2"/>
  <c r="M3027" i="2"/>
  <c r="M8857" i="2"/>
  <c r="M759" i="2"/>
  <c r="M7915" i="2"/>
  <c r="M6606" i="2"/>
  <c r="M8062" i="2"/>
  <c r="M7956" i="2"/>
  <c r="M8050" i="2"/>
  <c r="M7551" i="2"/>
  <c r="M7241" i="2"/>
  <c r="M7757" i="2"/>
  <c r="M6710" i="2"/>
  <c r="M7491" i="2"/>
  <c r="M8538" i="2"/>
  <c r="M8913" i="2"/>
  <c r="M9250" i="2"/>
  <c r="M8051" i="2"/>
  <c r="M6986" i="2"/>
  <c r="M6369" i="2"/>
  <c r="M6653" i="2"/>
  <c r="M8569" i="2"/>
  <c r="M9002" i="2"/>
  <c r="M8956" i="2"/>
  <c r="M542" i="2"/>
  <c r="M8066" i="2"/>
  <c r="M7632" i="2"/>
  <c r="M8061" i="2"/>
  <c r="M9391" i="2"/>
  <c r="M6700" i="2"/>
  <c r="M191" i="2"/>
  <c r="M9001" i="2"/>
  <c r="M1114" i="2"/>
  <c r="M8896" i="2"/>
  <c r="M9644" i="2"/>
  <c r="M3744" i="2"/>
  <c r="M6571" i="2"/>
  <c r="M9145" i="2"/>
  <c r="M9307" i="2"/>
  <c r="M7650" i="2"/>
  <c r="M692" i="2"/>
  <c r="M6175" i="2"/>
  <c r="M2331" i="2"/>
  <c r="M7601" i="2"/>
  <c r="M7467" i="2"/>
  <c r="M4028" i="2"/>
  <c r="M8897" i="2"/>
  <c r="M6900" i="2"/>
  <c r="M6553" i="2"/>
  <c r="M7537" i="2"/>
  <c r="M9357" i="2"/>
  <c r="M2728" i="2"/>
  <c r="M8473" i="2"/>
  <c r="M1632" i="2"/>
  <c r="M6825" i="2"/>
  <c r="M3859" i="2"/>
  <c r="M1269" i="2"/>
  <c r="M9309" i="2"/>
  <c r="M7113" i="2"/>
  <c r="M8090" i="2"/>
  <c r="M1756" i="2"/>
  <c r="M4701" i="2"/>
  <c r="M1574" i="2"/>
  <c r="M2876" i="2"/>
  <c r="M4944" i="2"/>
  <c r="M1893" i="2"/>
  <c r="M1004" i="2"/>
  <c r="M616" i="2"/>
  <c r="M4607" i="2"/>
  <c r="M3382" i="2"/>
  <c r="M2113" i="2"/>
  <c r="M4525" i="2"/>
  <c r="M1827" i="2"/>
  <c r="M3019" i="2"/>
  <c r="M2083" i="2"/>
  <c r="M4377" i="2"/>
  <c r="M3537" i="2"/>
  <c r="M2499" i="2"/>
  <c r="M2440" i="2"/>
  <c r="M2224" i="2"/>
  <c r="M902" i="2"/>
  <c r="M4328" i="2"/>
  <c r="M8878" i="2"/>
  <c r="M7164" i="2"/>
  <c r="M2484" i="2"/>
  <c r="M1903" i="2"/>
  <c r="M915" i="2"/>
  <c r="M6030" i="2"/>
  <c r="M3305" i="2"/>
  <c r="M9038" i="2"/>
  <c r="M1089" i="2"/>
  <c r="M8525" i="2"/>
  <c r="M1155" i="2"/>
  <c r="M1513" i="2"/>
  <c r="M1746" i="2"/>
  <c r="M6904" i="2"/>
  <c r="M3377" i="2"/>
  <c r="M8678" i="2"/>
  <c r="M7525" i="2"/>
  <c r="M1090" i="2"/>
  <c r="M3345" i="2"/>
  <c r="M1271" i="2"/>
  <c r="M9116" i="2"/>
  <c r="M9210" i="2"/>
  <c r="M9343" i="2"/>
  <c r="M1565" i="2"/>
  <c r="M1626" i="2"/>
  <c r="M3684" i="2"/>
  <c r="M1425" i="2"/>
  <c r="M3778" i="2"/>
  <c r="M7166" i="2"/>
  <c r="M4407" i="2"/>
  <c r="M3705" i="2"/>
  <c r="M6961" i="2"/>
  <c r="M1760" i="2"/>
  <c r="M8000" i="2"/>
  <c r="M1278" i="2"/>
  <c r="M8879" i="2"/>
  <c r="M6356" i="2"/>
  <c r="M1046" i="2"/>
  <c r="M9561" i="2"/>
  <c r="M2944" i="2"/>
  <c r="M3776" i="2"/>
  <c r="M6448" i="2"/>
  <c r="M1400" i="2"/>
  <c r="M1451" i="2"/>
  <c r="M7469" i="2"/>
  <c r="M1063" i="2"/>
  <c r="M6947" i="2"/>
  <c r="M1906" i="2"/>
  <c r="M8493" i="2"/>
  <c r="M2726" i="2"/>
  <c r="M6249" i="2"/>
  <c r="M2059" i="2"/>
  <c r="M1924" i="2"/>
  <c r="M4945" i="2"/>
  <c r="M1392" i="2"/>
  <c r="M4056" i="2"/>
  <c r="M1427" i="2"/>
  <c r="M7372" i="2"/>
  <c r="M3341" i="2"/>
  <c r="M1672" i="2"/>
  <c r="M3011" i="2"/>
  <c r="M4443" i="2"/>
  <c r="M2092" i="2"/>
  <c r="M3402" i="2"/>
  <c r="M3687" i="2"/>
  <c r="M4025" i="2"/>
  <c r="M3580" i="2"/>
  <c r="M2414" i="2"/>
  <c r="M1664" i="2"/>
  <c r="M1572" i="2"/>
  <c r="M4264" i="2"/>
  <c r="M4159" i="2"/>
  <c r="M3475" i="2"/>
  <c r="M3838" i="2"/>
  <c r="M4383" i="2"/>
  <c r="M4787" i="2"/>
  <c r="M1785" i="2"/>
  <c r="M4067" i="2"/>
  <c r="M1873" i="2"/>
  <c r="M3946" i="2"/>
  <c r="M2274" i="2"/>
  <c r="M1791" i="2"/>
  <c r="M3743" i="2"/>
  <c r="M4331" i="2"/>
  <c r="M4949" i="2"/>
  <c r="M2344" i="2"/>
  <c r="M2588" i="2"/>
  <c r="M3339" i="2"/>
  <c r="M2279" i="2"/>
  <c r="M2890" i="2"/>
  <c r="M2428" i="2"/>
  <c r="M4099" i="2"/>
  <c r="M8968" i="2"/>
  <c r="M6687" i="2"/>
  <c r="M7302" i="2"/>
  <c r="M7916" i="2"/>
  <c r="M6004" i="2"/>
  <c r="M8252" i="2"/>
  <c r="M7315" i="2"/>
  <c r="M9542" i="2"/>
  <c r="M9358" i="2"/>
  <c r="M7634" i="2"/>
  <c r="M6861" i="2"/>
  <c r="M7999" i="2"/>
  <c r="M8858" i="2"/>
  <c r="M7790" i="2"/>
  <c r="M6380" i="2"/>
  <c r="M9416" i="2"/>
  <c r="M7220" i="2"/>
  <c r="M7670" i="2"/>
  <c r="M8091" i="2"/>
  <c r="M8787" i="2"/>
  <c r="M7087" i="2"/>
  <c r="M7893" i="2"/>
  <c r="M7002" i="2"/>
  <c r="M8362" i="2"/>
  <c r="M6047" i="2"/>
  <c r="M9385" i="2"/>
  <c r="M6449" i="2"/>
  <c r="M7792" i="2"/>
  <c r="M8237" i="2"/>
  <c r="M7793" i="2"/>
  <c r="M8720" i="2"/>
  <c r="M7864" i="2"/>
  <c r="M8721" i="2"/>
  <c r="M7069" i="2"/>
  <c r="M7619" i="2"/>
  <c r="M9521" i="2"/>
  <c r="M7992" i="2"/>
  <c r="M8290" i="2"/>
  <c r="M6310" i="2"/>
  <c r="M7462" i="2"/>
  <c r="M6934" i="2"/>
  <c r="M6633" i="2"/>
  <c r="M6092" i="2"/>
  <c r="M6440" i="2"/>
  <c r="M7188" i="2"/>
  <c r="M8512" i="2"/>
  <c r="M7810" i="2"/>
  <c r="M7304" i="2"/>
  <c r="M9599" i="2"/>
  <c r="M6410" i="2"/>
  <c r="M9258" i="2"/>
  <c r="M9586" i="2"/>
  <c r="M8744" i="2"/>
  <c r="M6441" i="2"/>
  <c r="M8822" i="2"/>
  <c r="M8836" i="2"/>
  <c r="M6864" i="2"/>
  <c r="M8556" i="2"/>
  <c r="M9011" i="2"/>
  <c r="M6293" i="2"/>
  <c r="M7510" i="2"/>
  <c r="M9324" i="2"/>
  <c r="M6826" i="2"/>
  <c r="M6772" i="2"/>
  <c r="M6745" i="2"/>
  <c r="M9579" i="2"/>
  <c r="M6944" i="2"/>
  <c r="M7218" i="2"/>
  <c r="M6086" i="2"/>
  <c r="M7590" i="2"/>
  <c r="M8053" i="2"/>
  <c r="M9079" i="2"/>
  <c r="M6044" i="2"/>
  <c r="M6945" i="2"/>
  <c r="M8915" i="2"/>
  <c r="M6347" i="2"/>
  <c r="M6131" i="2"/>
  <c r="M8969" i="2"/>
  <c r="M9371" i="2"/>
  <c r="M8641" i="2"/>
  <c r="M7219" i="2"/>
  <c r="M7539" i="2"/>
  <c r="M8475" i="2"/>
  <c r="M9484" i="2"/>
  <c r="M7691" i="2"/>
  <c r="M9345" i="2"/>
  <c r="M6674" i="2"/>
  <c r="M9255" i="2"/>
  <c r="M6905" i="2"/>
  <c r="M8551" i="2"/>
  <c r="M6758" i="2"/>
  <c r="M8501" i="2"/>
  <c r="M6272" i="2"/>
  <c r="M8849" i="2"/>
  <c r="M7026" i="2"/>
  <c r="M6989" i="2"/>
  <c r="M6006" i="2"/>
  <c r="M9310" i="2"/>
  <c r="M8270" i="2"/>
  <c r="M8687" i="2"/>
  <c r="M8239" i="2"/>
  <c r="M6816" i="2"/>
  <c r="M9256" i="2"/>
  <c r="M8862" i="2"/>
  <c r="M7823" i="2"/>
  <c r="M6333" i="2"/>
  <c r="M1976" i="2"/>
  <c r="M4658" i="2"/>
  <c r="M8990" i="2"/>
  <c r="M8040" i="2"/>
  <c r="M8661" i="2"/>
  <c r="M8080" i="2"/>
  <c r="M9321" i="2"/>
  <c r="M9094" i="2"/>
  <c r="M6075" i="2"/>
  <c r="M8414" i="2"/>
  <c r="M8334" i="2"/>
  <c r="M7726" i="2"/>
  <c r="M7568" i="2"/>
  <c r="M8041" i="2"/>
  <c r="M7975" i="2"/>
  <c r="M6851" i="2"/>
  <c r="M8397" i="2"/>
  <c r="M9512" i="2"/>
  <c r="M7557" i="2"/>
  <c r="M9181" i="2"/>
  <c r="M4646" i="2"/>
  <c r="M1886" i="2"/>
  <c r="M2883" i="2"/>
  <c r="M7104" i="2"/>
  <c r="M3482" i="2"/>
  <c r="M6277" i="2"/>
  <c r="M7781" i="2"/>
  <c r="M4681" i="2"/>
  <c r="M8069" i="2"/>
  <c r="M6781" i="2"/>
  <c r="M6294" i="2"/>
  <c r="M2960" i="2"/>
  <c r="M8805" i="2"/>
  <c r="M8934" i="2"/>
  <c r="M8991" i="2"/>
  <c r="M7878" i="2"/>
  <c r="M1870" i="2"/>
  <c r="M7301" i="2"/>
  <c r="M4267" i="2"/>
  <c r="M7807" i="2"/>
  <c r="M6875" i="2"/>
  <c r="M9580" i="2"/>
  <c r="M1334" i="2"/>
  <c r="M1573" i="2"/>
  <c r="M2736" i="2"/>
  <c r="M7480" i="2"/>
  <c r="M1826" i="2"/>
  <c r="M6482" i="2"/>
  <c r="M4471" i="2"/>
  <c r="M8200" i="2"/>
  <c r="M8269" i="2"/>
  <c r="M1497" i="2"/>
  <c r="M3906" i="2"/>
  <c r="M6073" i="2"/>
  <c r="M1465" i="2"/>
  <c r="M2093" i="2"/>
  <c r="M4174" i="2"/>
  <c r="M6770" i="2"/>
  <c r="M1967" i="2"/>
  <c r="M8957" i="2"/>
  <c r="M1286" i="2"/>
  <c r="M2616" i="2"/>
  <c r="M7025" i="2"/>
  <c r="M1327" i="2"/>
  <c r="M7508" i="2"/>
  <c r="M6778" i="2"/>
  <c r="M4674" i="2"/>
  <c r="M8740" i="2"/>
  <c r="M9448" i="2"/>
  <c r="M1828" i="2"/>
  <c r="M6838" i="2"/>
  <c r="M4147" i="2"/>
  <c r="M7723" i="2"/>
  <c r="M6632" i="2"/>
  <c r="M1814" i="2"/>
  <c r="M8202" i="2"/>
  <c r="M4940" i="2"/>
  <c r="M2085" i="2"/>
  <c r="M3644" i="2"/>
  <c r="M6521" i="2"/>
  <c r="M2158" i="2"/>
  <c r="M8303" i="2"/>
  <c r="M9102" i="2"/>
  <c r="M7778" i="2"/>
  <c r="M7417" i="2"/>
  <c r="M6877" i="2"/>
  <c r="M4171" i="2"/>
  <c r="M9225" i="2"/>
  <c r="M2280" i="2"/>
  <c r="M9243" i="2"/>
  <c r="M7394" i="2"/>
  <c r="M2869" i="2"/>
  <c r="M1277" i="2"/>
  <c r="M8119" i="2"/>
  <c r="M1713" i="2"/>
  <c r="M7230" i="2"/>
  <c r="M4329" i="2"/>
  <c r="M3562" i="2"/>
  <c r="M6308" i="2"/>
  <c r="M2345" i="2"/>
  <c r="M3184" i="2"/>
  <c r="M2705" i="2"/>
  <c r="M6597" i="2"/>
  <c r="M4936" i="2"/>
  <c r="M2501" i="2"/>
  <c r="M8377" i="2"/>
  <c r="M4003" i="2"/>
  <c r="M8319" i="2"/>
  <c r="M3017" i="2"/>
  <c r="M8105" i="2"/>
  <c r="M4728" i="2"/>
  <c r="M8760" i="2"/>
  <c r="M2030" i="2"/>
  <c r="M6741" i="2"/>
  <c r="M2018" i="2"/>
  <c r="M4803" i="2"/>
  <c r="M7231" i="2"/>
  <c r="M2495" i="2"/>
  <c r="M8289" i="2"/>
  <c r="M2122" i="2"/>
  <c r="M7186" i="2"/>
  <c r="M2481" i="2"/>
  <c r="M2873" i="2"/>
  <c r="M6906" i="2"/>
  <c r="M7794" i="2"/>
  <c r="M8679" i="2"/>
  <c r="M2101" i="2"/>
  <c r="M7682" i="2"/>
  <c r="M6509" i="2"/>
  <c r="M4380" i="2"/>
  <c r="M6760" i="2"/>
  <c r="M2479" i="2"/>
  <c r="M6421" i="2"/>
  <c r="M1852" i="2"/>
  <c r="M4914" i="2"/>
  <c r="M7712" i="2"/>
  <c r="M3063" i="2"/>
  <c r="M6523" i="2"/>
  <c r="M3098" i="2"/>
  <c r="M1563" i="2"/>
  <c r="M8700" i="2"/>
  <c r="M7556" i="2"/>
  <c r="M6496" i="2"/>
  <c r="M9650" i="2"/>
  <c r="M9498" i="2"/>
  <c r="M1620" i="2"/>
  <c r="M6408" i="2"/>
  <c r="M8095" i="2"/>
  <c r="M6451" i="2"/>
  <c r="M6719" i="2"/>
  <c r="M9066" i="2"/>
  <c r="M1592" i="2"/>
  <c r="M6660" i="2"/>
  <c r="M2211" i="2"/>
  <c r="M4948" i="2"/>
  <c r="M4837" i="2"/>
  <c r="M8835" i="2"/>
  <c r="M9293" i="2"/>
  <c r="M1991" i="2"/>
  <c r="M2442" i="2"/>
  <c r="M2517" i="2"/>
  <c r="M6274" i="2"/>
  <c r="M3835" i="2"/>
  <c r="M9450" i="2"/>
  <c r="M2672" i="2"/>
  <c r="M7528" i="2"/>
  <c r="M2533" i="2"/>
  <c r="M3809" i="2"/>
  <c r="M1820" i="2"/>
  <c r="M2659" i="2"/>
  <c r="M1179" i="2"/>
  <c r="M882" i="2"/>
  <c r="M1255" i="2"/>
  <c r="M3660" i="2"/>
  <c r="M752" i="2"/>
  <c r="M3229" i="2"/>
  <c r="M4010" i="2"/>
  <c r="M3266" i="2"/>
  <c r="M1379" i="2"/>
  <c r="M2263" i="2"/>
  <c r="M4636" i="2"/>
  <c r="M1784" i="2"/>
  <c r="M4659" i="2"/>
  <c r="M1107" i="2"/>
  <c r="M1696" i="2"/>
  <c r="M843" i="2"/>
  <c r="M4560" i="2"/>
  <c r="M2061" i="2"/>
  <c r="M1305" i="2"/>
  <c r="M983" i="2"/>
  <c r="M4885" i="2"/>
  <c r="M1636" i="2"/>
  <c r="M1362" i="2"/>
  <c r="M3668" i="2"/>
  <c r="M1139" i="2"/>
  <c r="M1774" i="2"/>
  <c r="M2039" i="2"/>
  <c r="M4033" i="2"/>
  <c r="M1457" i="2"/>
  <c r="M4496" i="2"/>
  <c r="M1748" i="2"/>
  <c r="M1801" i="2"/>
  <c r="M1545" i="2"/>
  <c r="M3479" i="2"/>
  <c r="M1350" i="2"/>
  <c r="M1332" i="2"/>
  <c r="M3559" i="2"/>
  <c r="M1994" i="2"/>
  <c r="M2098" i="2"/>
  <c r="M3851" i="2"/>
  <c r="M1120" i="2"/>
  <c r="M2368" i="2"/>
  <c r="M4960" i="2"/>
  <c r="M4121" i="2"/>
  <c r="M2935" i="2"/>
  <c r="M1941" i="2"/>
  <c r="M1474" i="2"/>
  <c r="M1300" i="2"/>
  <c r="M1338" i="2"/>
  <c r="M1695" i="2"/>
  <c r="M2765" i="2"/>
  <c r="M4293" i="2"/>
  <c r="M1456" i="2"/>
  <c r="M1296" i="2"/>
  <c r="M1363" i="2"/>
  <c r="M3381" i="2"/>
  <c r="M3378" i="2"/>
  <c r="M4193" i="2"/>
  <c r="M3020" i="2"/>
  <c r="M3458" i="2"/>
  <c r="M2583" i="2"/>
  <c r="M2229" i="2"/>
  <c r="M3980" i="2"/>
  <c r="M3353" i="2"/>
  <c r="M4770" i="2"/>
  <c r="M3146" i="2"/>
  <c r="M2946" i="2"/>
  <c r="M3431" i="2"/>
  <c r="M2525" i="2"/>
  <c r="M1926" i="2"/>
  <c r="M1503" i="2"/>
  <c r="M1697" i="2"/>
  <c r="M1747" i="2"/>
  <c r="M3239" i="2"/>
  <c r="M3036" i="2"/>
  <c r="M2125" i="2"/>
  <c r="M1861" i="2"/>
  <c r="M3712" i="2"/>
  <c r="M2912" i="2"/>
  <c r="M2854" i="2"/>
  <c r="M3957" i="2"/>
  <c r="M4245" i="2"/>
  <c r="M4790" i="2"/>
  <c r="M4649" i="2"/>
  <c r="M4172" i="2"/>
  <c r="M2727" i="2"/>
  <c r="M9077" i="2"/>
  <c r="M560" i="2"/>
  <c r="M1933" i="2"/>
  <c r="M7945" i="2"/>
  <c r="M7507" i="2"/>
  <c r="M2354" i="2"/>
  <c r="M9003" i="2"/>
  <c r="M2898" i="2"/>
  <c r="M3460" i="2"/>
  <c r="M6654" i="2"/>
  <c r="M2901" i="2"/>
  <c r="M6930" i="2"/>
  <c r="M1206" i="2"/>
  <c r="M7162" i="2"/>
  <c r="M4965" i="2"/>
  <c r="M3386" i="2"/>
  <c r="M6495" i="2"/>
  <c r="M7416" i="2"/>
  <c r="M8615" i="2"/>
  <c r="M6270" i="2"/>
  <c r="M8642" i="2"/>
  <c r="M6389" i="2"/>
  <c r="M7845" i="2"/>
  <c r="M6673" i="2"/>
  <c r="M8187" i="2"/>
  <c r="M6483" i="2"/>
  <c r="M7737" i="2"/>
  <c r="M7014" i="2"/>
  <c r="M7738" i="2"/>
  <c r="M9534" i="2"/>
  <c r="M6089" i="2"/>
  <c r="M8916" i="2"/>
  <c r="M7822" i="2"/>
  <c r="M9398" i="2"/>
  <c r="M9438" i="2"/>
  <c r="M7604" i="2"/>
  <c r="M7592" i="2"/>
  <c r="M8526" i="2"/>
  <c r="M6798" i="2"/>
  <c r="M9118" i="2"/>
  <c r="M8204" i="2"/>
  <c r="M9596" i="2"/>
  <c r="M8511" i="2"/>
  <c r="M1693" i="2"/>
  <c r="M2694" i="2"/>
  <c r="M9401" i="2"/>
  <c r="M3888" i="2"/>
  <c r="M9460" i="2"/>
  <c r="M6780" i="2"/>
  <c r="M2057" i="2"/>
  <c r="M2621" i="2"/>
  <c r="M6319" i="2"/>
  <c r="M4757" i="2"/>
  <c r="M6919" i="2"/>
  <c r="M4838" i="2"/>
  <c r="M7452" i="2"/>
  <c r="M1558" i="2"/>
  <c r="M4395" i="2"/>
  <c r="M1450" i="2"/>
  <c r="M1845" i="2"/>
  <c r="M9584" i="2"/>
  <c r="M9485" i="2"/>
  <c r="M7932" i="2"/>
  <c r="M8395" i="2"/>
  <c r="M1539" i="2"/>
  <c r="M9598" i="2"/>
  <c r="M4318" i="2"/>
  <c r="M9372" i="2"/>
  <c r="M1557" i="2"/>
  <c r="M1587" i="2"/>
  <c r="M8644" i="2"/>
  <c r="M6273" i="2"/>
  <c r="M8632" i="2"/>
  <c r="M1759" i="2"/>
  <c r="M6409" i="2"/>
  <c r="M3864" i="2"/>
  <c r="M9228" i="2"/>
  <c r="M6102" i="2"/>
  <c r="M4386" i="2"/>
  <c r="M7265" i="2"/>
  <c r="M7727" i="2"/>
  <c r="M1755" i="2"/>
  <c r="M1943" i="2"/>
  <c r="M2157" i="2"/>
  <c r="M8673" i="2"/>
  <c r="M6801" i="2"/>
  <c r="M3180" i="2"/>
  <c r="M6076" i="2"/>
  <c r="M2808" i="2"/>
  <c r="M7247" i="2"/>
  <c r="M6612" i="2"/>
  <c r="M6524" i="2"/>
  <c r="M4586" i="2"/>
  <c r="M9294" i="2"/>
  <c r="M3538" i="2"/>
  <c r="M8478" i="2"/>
  <c r="M3249" i="2"/>
  <c r="M6475" i="2"/>
  <c r="M3795" i="2"/>
  <c r="M2323" i="2"/>
  <c r="M3681" i="2"/>
  <c r="M8725" i="2"/>
  <c r="M6323" i="2"/>
  <c r="M7146" i="2"/>
  <c r="M7232" i="2"/>
  <c r="M4149" i="2"/>
  <c r="M9108" i="2"/>
  <c r="M1762" i="2"/>
  <c r="M1897" i="2"/>
  <c r="M2716" i="2"/>
  <c r="M3294" i="2"/>
  <c r="M9551" i="2"/>
  <c r="M2987" i="2"/>
  <c r="M4225" i="2"/>
  <c r="M2740" i="2"/>
  <c r="M4687" i="2"/>
  <c r="M7349" i="2"/>
  <c r="M8125" i="2"/>
  <c r="M8156" i="2"/>
  <c r="M3111" i="2"/>
  <c r="M2673" i="2"/>
  <c r="M7751" i="2"/>
  <c r="M6500" i="2"/>
  <c r="M7421" i="2"/>
  <c r="M2205" i="2"/>
  <c r="M7672" i="2"/>
  <c r="M8207" i="2"/>
  <c r="M3972" i="2"/>
  <c r="M7812" i="2"/>
  <c r="M2609" i="2"/>
  <c r="M8045" i="2"/>
  <c r="M9613" i="2"/>
  <c r="M2658" i="2"/>
  <c r="M7251" i="2"/>
  <c r="M7910" i="2"/>
  <c r="M7696" i="2"/>
  <c r="M9665" i="2"/>
  <c r="M2307" i="2"/>
  <c r="M6819" i="2"/>
  <c r="M4299" i="2"/>
  <c r="M6785" i="2"/>
  <c r="M7660" i="2"/>
  <c r="M8337" i="2"/>
  <c r="M4912" i="2"/>
  <c r="M6298" i="2"/>
  <c r="M4781" i="2"/>
  <c r="M6097" i="2"/>
  <c r="M3646" i="2"/>
  <c r="M8177" i="2"/>
  <c r="M4289" i="2"/>
  <c r="M9614" i="2"/>
  <c r="M9553" i="2"/>
  <c r="M8447" i="2"/>
  <c r="M4442" i="2"/>
  <c r="M7716" i="2"/>
  <c r="M4633" i="2"/>
  <c r="M8179" i="2"/>
  <c r="M9666" i="2"/>
  <c r="M4794" i="2"/>
  <c r="M7801" i="2"/>
  <c r="M7007" i="2"/>
  <c r="M2553" i="2"/>
  <c r="M6774" i="2"/>
  <c r="M4476" i="2"/>
  <c r="M7292" i="2"/>
  <c r="M6151" i="2"/>
  <c r="M2864" i="2"/>
  <c r="M6983" i="2"/>
  <c r="M7608" i="2"/>
  <c r="M8938" i="2"/>
  <c r="M2849" i="2"/>
  <c r="M3038" i="2"/>
  <c r="M6951" i="2"/>
  <c r="M4001" i="2"/>
  <c r="M9476" i="2"/>
  <c r="M4300" i="2"/>
  <c r="M8731" i="2"/>
  <c r="M7718" i="2"/>
  <c r="M6040" i="2"/>
  <c r="M3445" i="2"/>
  <c r="M6261" i="2"/>
  <c r="M4831" i="2"/>
  <c r="M3465" i="2"/>
  <c r="M2757" i="2"/>
  <c r="M7611" i="2"/>
  <c r="M9045" i="2"/>
  <c r="M9330" i="2"/>
  <c r="M2417" i="2"/>
  <c r="M1887" i="2"/>
  <c r="M3891" i="2"/>
  <c r="M3459" i="2"/>
  <c r="M4086" i="2"/>
  <c r="M1942" i="2"/>
  <c r="M4158" i="2"/>
  <c r="M4801" i="2"/>
  <c r="M4173" i="2"/>
  <c r="M3494" i="2"/>
  <c r="M3165" i="2"/>
  <c r="M4828" i="2"/>
  <c r="M2121" i="2"/>
  <c r="M4145" i="2"/>
  <c r="M2219" i="2"/>
  <c r="M3723" i="2"/>
  <c r="M2571" i="2"/>
  <c r="M2814" i="2"/>
  <c r="M2996" i="2"/>
  <c r="M2139" i="2"/>
  <c r="M4792" i="2"/>
  <c r="M4691" i="2"/>
  <c r="M2723" i="2"/>
  <c r="M2267" i="2"/>
  <c r="M4898" i="2"/>
  <c r="M2355" i="2"/>
  <c r="M4546" i="2"/>
  <c r="M4273" i="2"/>
  <c r="M4626" i="2"/>
  <c r="M4888" i="2"/>
  <c r="M3374" i="2"/>
  <c r="M2714" i="2"/>
  <c r="M3309" i="2"/>
  <c r="M2905" i="2"/>
  <c r="M2884" i="2"/>
  <c r="M3361" i="2"/>
  <c r="M2709" i="2"/>
  <c r="M4196" i="2"/>
  <c r="M3814" i="2"/>
  <c r="M3648" i="2"/>
  <c r="M8649" i="2"/>
  <c r="M9376" i="2"/>
  <c r="M9275" i="2"/>
  <c r="M9627" i="2"/>
  <c r="M6020" i="2"/>
  <c r="M7897" i="2"/>
  <c r="M6373" i="2"/>
  <c r="M7406" i="2"/>
  <c r="M9230" i="2"/>
  <c r="M8808" i="2"/>
  <c r="M6615" i="2"/>
  <c r="M6325" i="2"/>
  <c r="M9245" i="2"/>
  <c r="M6256" i="2"/>
  <c r="M8746" i="2"/>
  <c r="M9514" i="2"/>
  <c r="M8583" i="2"/>
  <c r="M6702" i="2"/>
  <c r="M7728" i="2"/>
  <c r="M9515" i="2"/>
  <c r="M6965" i="2"/>
  <c r="M9152" i="2"/>
  <c r="M7018" i="2"/>
  <c r="M6731" i="2"/>
  <c r="M6231" i="2"/>
  <c r="M6164" i="2"/>
  <c r="M6694" i="2"/>
  <c r="M8482" i="2"/>
  <c r="M5990" i="2"/>
  <c r="M6383" i="2"/>
  <c r="M8703" i="2"/>
  <c r="M6433" i="2"/>
  <c r="M8954" i="2"/>
  <c r="M7443" i="2"/>
  <c r="M6282" i="2"/>
  <c r="M9364" i="2"/>
  <c r="M6808" i="2"/>
  <c r="M7643" i="2"/>
  <c r="M2634" i="2"/>
  <c r="M7121" i="2"/>
  <c r="M6362" i="2"/>
  <c r="M7196" i="2"/>
  <c r="M9187" i="2"/>
  <c r="M8560" i="2"/>
  <c r="M6680" i="2"/>
  <c r="M6890" i="2"/>
  <c r="M8100" i="2"/>
  <c r="M8732" i="2"/>
  <c r="M3233" i="2"/>
  <c r="M6510" i="2"/>
  <c r="M6486" i="2"/>
  <c r="M3577" i="2"/>
  <c r="M8529" i="2"/>
  <c r="M6511" i="2"/>
  <c r="M9244" i="2"/>
  <c r="M8082" i="2"/>
  <c r="M7119" i="2"/>
  <c r="M7558" i="2"/>
  <c r="M9069" i="2"/>
  <c r="M2930" i="2"/>
  <c r="M8106" i="2"/>
  <c r="M3134" i="2"/>
  <c r="M3315" i="2"/>
  <c r="M9276" i="2"/>
  <c r="M2911" i="2"/>
  <c r="M9160" i="2"/>
  <c r="M8324" i="2"/>
  <c r="M6295" i="2"/>
  <c r="M3765" i="2"/>
  <c r="M6049" i="2"/>
  <c r="M4565" i="2"/>
  <c r="M6077" i="2"/>
  <c r="M2580" i="2"/>
  <c r="M6424" i="2"/>
  <c r="M3312" i="2"/>
  <c r="M6827" i="2"/>
  <c r="M9198" i="2"/>
  <c r="M9552" i="2"/>
  <c r="M8176" i="2"/>
  <c r="M8825" i="2"/>
  <c r="M4671" i="2"/>
  <c r="M8368" i="2"/>
  <c r="M2388" i="2"/>
  <c r="M6180" i="2"/>
  <c r="M4382" i="2"/>
  <c r="M3519" i="2"/>
  <c r="M8729" i="2"/>
  <c r="M6415" i="2"/>
  <c r="M9213" i="2"/>
  <c r="M8763" i="2"/>
  <c r="M9300" i="2"/>
  <c r="M7173" i="2"/>
  <c r="M6730" i="2"/>
  <c r="M9109" i="2"/>
  <c r="M8110" i="2"/>
  <c r="M6842" i="2"/>
  <c r="M9261" i="2"/>
  <c r="M7235" i="2"/>
  <c r="M8338" i="2"/>
  <c r="M9640" i="2"/>
  <c r="M3295" i="2"/>
  <c r="M6948" i="2"/>
  <c r="M6854" i="2"/>
  <c r="M6560" i="2"/>
  <c r="M8059" i="2"/>
  <c r="M7308" i="2"/>
  <c r="M6008" i="2"/>
  <c r="M9204" i="2"/>
  <c r="M6361" i="2"/>
  <c r="M6281" i="2"/>
  <c r="M8448" i="2"/>
  <c r="M7441" i="2"/>
  <c r="M6806" i="2"/>
  <c r="M9031" i="2"/>
  <c r="M8408" i="2"/>
  <c r="M6703" i="2"/>
  <c r="M7744" i="2"/>
  <c r="M7661" i="2"/>
  <c r="M7175" i="2"/>
  <c r="M7729" i="2"/>
  <c r="M7008" i="2"/>
  <c r="M9503" i="2"/>
  <c r="M6232" i="2"/>
  <c r="M7890" i="2"/>
  <c r="M8073" i="2"/>
  <c r="M7252" i="2"/>
  <c r="M6995" i="2"/>
  <c r="M6385" i="2"/>
  <c r="M2452" i="2"/>
  <c r="M3628" i="2"/>
  <c r="M8124" i="2"/>
  <c r="M2702" i="2"/>
  <c r="M2961" i="2"/>
  <c r="M2707" i="2"/>
  <c r="M3241" i="2"/>
  <c r="M2508" i="2"/>
  <c r="M8191" i="2"/>
  <c r="M2552" i="2"/>
  <c r="M3351" i="2"/>
  <c r="M2293" i="2"/>
  <c r="M9183" i="2"/>
  <c r="M9349" i="2"/>
  <c r="M7920" i="2"/>
  <c r="M2389" i="2"/>
  <c r="M2739" i="2"/>
  <c r="M2431" i="2"/>
  <c r="M2510" i="2"/>
  <c r="M2456" i="2"/>
  <c r="M4451" i="2"/>
  <c r="M2397" i="2"/>
  <c r="M2833" i="2"/>
  <c r="M4435" i="2"/>
  <c r="M3317" i="2"/>
  <c r="M3207" i="2"/>
  <c r="M2292" i="2"/>
  <c r="M2825" i="2"/>
  <c r="M7922" i="2"/>
  <c r="M3170" i="2"/>
  <c r="M8257" i="2"/>
  <c r="M3256" i="2"/>
  <c r="M7888" i="2"/>
  <c r="M9232" i="2"/>
  <c r="M2977" i="2"/>
  <c r="M7813" i="2"/>
  <c r="M9493" i="2"/>
  <c r="M9202" i="2"/>
  <c r="M9453" i="2"/>
  <c r="M8274" i="2"/>
  <c r="M8159" i="2"/>
  <c r="M3993" i="2"/>
  <c r="M4511" i="2"/>
  <c r="M9569" i="2"/>
  <c r="M6749" i="2"/>
  <c r="M4725" i="2"/>
  <c r="M7978" i="2"/>
  <c r="M6911" i="2"/>
  <c r="M3992" i="2"/>
  <c r="M8648" i="2"/>
  <c r="M4045" i="2"/>
  <c r="M9362" i="2"/>
  <c r="M6831" i="2"/>
  <c r="M7442" i="2"/>
  <c r="M2561" i="2"/>
  <c r="M9205" i="2"/>
  <c r="M9122" i="2"/>
  <c r="M6924" i="2"/>
  <c r="M8666" i="2"/>
  <c r="M8635" i="2"/>
  <c r="M2767" i="2"/>
  <c r="M8465" i="2"/>
  <c r="M9111" i="2"/>
  <c r="M9277" i="2"/>
  <c r="M6080" i="2"/>
  <c r="M6515" i="2"/>
  <c r="M2648" i="2"/>
  <c r="M3013" i="2"/>
  <c r="M3157" i="2"/>
  <c r="M2886" i="2"/>
  <c r="M7986" i="2"/>
  <c r="M6124" i="2"/>
  <c r="M9278" i="2"/>
  <c r="M2907" i="2"/>
  <c r="M3964" i="2"/>
  <c r="M6714" i="2"/>
  <c r="M6066" i="2"/>
  <c r="M2974" i="2"/>
  <c r="M3794" i="2"/>
  <c r="M4283" i="2"/>
  <c r="M2396" i="2"/>
  <c r="M3933" i="2"/>
  <c r="M3478" i="2"/>
  <c r="M2430" i="2"/>
  <c r="M4431" i="2"/>
  <c r="M2622" i="2"/>
  <c r="M4519" i="2"/>
  <c r="M3616" i="2"/>
  <c r="M2910" i="2"/>
  <c r="M3527" i="2"/>
  <c r="M4434" i="2"/>
  <c r="M2777" i="2"/>
  <c r="M2870" i="2"/>
  <c r="M3462" i="2"/>
  <c r="M3796" i="2"/>
  <c r="M2968" i="2"/>
  <c r="M3330" i="2"/>
  <c r="M2743" i="2"/>
  <c r="M2576" i="2"/>
  <c r="M3907" i="2"/>
  <c r="M3541" i="2"/>
  <c r="M4578" i="2"/>
  <c r="M4075" i="2"/>
  <c r="M4109" i="2"/>
  <c r="M2724" i="2"/>
  <c r="M4243" i="2"/>
  <c r="M4836" i="2"/>
  <c r="M4015" i="2"/>
  <c r="M4436" i="2"/>
  <c r="M3553" i="2"/>
  <c r="M4168" i="2"/>
  <c r="M3635" i="2"/>
  <c r="M3924" i="2"/>
  <c r="M3905" i="2"/>
  <c r="M3915" i="2"/>
  <c r="M2888" i="2"/>
  <c r="M4617" i="2"/>
  <c r="M4738" i="2"/>
  <c r="M3948" i="2"/>
  <c r="M6855" i="2"/>
  <c r="M6363" i="2"/>
  <c r="M6502" i="2"/>
  <c r="M8586" i="2"/>
  <c r="M7730" i="2"/>
  <c r="M7214" i="2"/>
  <c r="M7836" i="2"/>
  <c r="M9389" i="2"/>
  <c r="M6285" i="2"/>
  <c r="M8373" i="2"/>
  <c r="M7597" i="2"/>
  <c r="M4038" i="2"/>
  <c r="M7032" i="2"/>
  <c r="M8890" i="2"/>
  <c r="M6984" i="2"/>
  <c r="M9670" i="2"/>
  <c r="M7095" i="2"/>
  <c r="M8296" i="2"/>
  <c r="M7516" i="2"/>
  <c r="M6577" i="2"/>
  <c r="M8086" i="2"/>
  <c r="M9054" i="2"/>
  <c r="M8781" i="2"/>
  <c r="M6954" i="2"/>
  <c r="M9088" i="2"/>
  <c r="M8543" i="2"/>
  <c r="M6488" i="2"/>
  <c r="M6895" i="2"/>
  <c r="M8575" i="2"/>
  <c r="M7216" i="2"/>
  <c r="M9016" i="2"/>
  <c r="M6426" i="2"/>
  <c r="M6697" i="2"/>
  <c r="M6113" i="2"/>
  <c r="M9457" i="2"/>
  <c r="M9112" i="2"/>
  <c r="M8410" i="2"/>
  <c r="M7989" i="2"/>
  <c r="M7296" i="2"/>
  <c r="M8638" i="2"/>
  <c r="M7355" i="2"/>
  <c r="M9072" i="2"/>
  <c r="M6723" i="2"/>
  <c r="M7884" i="2"/>
  <c r="M7217" i="2"/>
  <c r="M9316" i="2"/>
  <c r="M5470" i="2"/>
  <c r="M4745" i="2"/>
  <c r="M2850" i="2"/>
  <c r="M6843" i="2"/>
  <c r="M2803" i="2"/>
  <c r="M2916" i="2"/>
  <c r="M6996" i="2"/>
  <c r="M9631" i="2"/>
  <c r="M3232" i="2"/>
  <c r="M9279" i="2"/>
  <c r="M2855" i="2"/>
  <c r="M3069" i="2"/>
  <c r="M8779" i="2"/>
  <c r="M6968" i="2"/>
  <c r="M4522" i="2"/>
  <c r="M4637" i="2"/>
  <c r="M6263" i="2"/>
  <c r="M3649" i="2"/>
  <c r="M4414" i="2"/>
  <c r="M4157" i="2"/>
  <c r="M3868" i="2"/>
  <c r="M4647" i="2"/>
  <c r="M6543" i="2"/>
  <c r="M3080" i="2"/>
  <c r="M9424" i="2"/>
  <c r="M7979" i="2"/>
  <c r="M9189" i="2"/>
  <c r="M4455" i="2"/>
  <c r="M4980" i="2"/>
  <c r="M8171" i="2"/>
  <c r="M8812" i="2"/>
  <c r="M3327" i="2"/>
  <c r="M3671" i="2"/>
  <c r="M5998" i="2"/>
  <c r="M3491" i="2"/>
  <c r="M9517" i="2"/>
  <c r="M6218" i="2"/>
  <c r="M6894" i="2"/>
  <c r="M8455" i="2"/>
  <c r="M3626" i="2"/>
  <c r="M7402" i="2"/>
  <c r="M7815" i="2"/>
  <c r="M7281" i="2"/>
  <c r="M6970" i="2"/>
  <c r="M7061" i="2"/>
  <c r="M7127" i="2"/>
  <c r="M9033" i="2"/>
  <c r="M7128" i="2"/>
  <c r="M4290" i="2"/>
  <c r="M3978" i="2"/>
  <c r="M8626" i="2"/>
  <c r="M8735" i="2"/>
  <c r="M3652" i="2"/>
  <c r="M3645" i="2"/>
  <c r="M6708" i="2"/>
  <c r="M3416" i="2"/>
  <c r="M6871" i="2"/>
  <c r="M8768" i="2"/>
  <c r="M8312" i="2"/>
  <c r="M4604" i="2"/>
  <c r="M6503" i="2"/>
  <c r="M6530" i="2"/>
  <c r="M7733" i="2"/>
  <c r="M8418" i="2"/>
  <c r="M6235" i="2"/>
  <c r="M3581" i="2"/>
  <c r="M3775" i="2"/>
  <c r="M7297" i="2"/>
  <c r="M7011" i="2"/>
  <c r="M9208" i="2"/>
  <c r="M8904" i="2"/>
  <c r="M8749" i="2"/>
  <c r="M7075" i="2"/>
  <c r="M7339" i="2"/>
  <c r="M3238" i="2"/>
  <c r="M2889" i="2"/>
  <c r="M3697" i="2"/>
  <c r="M4926" i="2"/>
  <c r="M3755" i="2"/>
  <c r="M4719" i="2"/>
  <c r="M8751" i="2"/>
  <c r="M8705" i="2"/>
  <c r="M8358" i="2"/>
  <c r="M9331" i="2"/>
  <c r="M3850" i="2"/>
  <c r="M6624" i="2"/>
  <c r="M6810" i="2"/>
  <c r="M3970" i="2"/>
  <c r="M7253" i="2"/>
  <c r="M4841" i="2"/>
  <c r="M6010" i="2"/>
  <c r="M4398" i="2"/>
  <c r="M4122" i="2"/>
  <c r="M8856" i="2"/>
  <c r="M3887" i="2"/>
  <c r="M7227" i="2"/>
  <c r="M6578" i="2"/>
  <c r="M7423" i="2"/>
  <c r="M6717" i="2"/>
  <c r="M6639" i="2"/>
  <c r="M9164" i="2"/>
  <c r="M4129" i="2"/>
  <c r="M7940" i="2"/>
  <c r="M4869" i="2"/>
  <c r="M3391" i="2"/>
  <c r="M7546" i="2"/>
  <c r="M3937" i="2"/>
  <c r="M7049" i="2"/>
  <c r="M8114" i="2"/>
  <c r="M7534" i="2"/>
  <c r="M4464" i="2"/>
  <c r="M4134" i="2"/>
  <c r="M8134" i="2"/>
  <c r="M7269" i="2"/>
  <c r="M4765" i="2"/>
  <c r="M3569" i="2"/>
  <c r="M3495" i="2"/>
  <c r="M8589" i="2"/>
  <c r="M3414" i="2"/>
  <c r="M4011" i="2"/>
  <c r="M9467" i="2"/>
  <c r="M3869" i="2"/>
  <c r="M3328" i="2"/>
  <c r="M7343" i="2"/>
  <c r="M6351" i="2"/>
  <c r="M9142" i="2"/>
  <c r="M7364" i="2"/>
  <c r="M4047" i="2"/>
  <c r="M4934" i="2"/>
  <c r="M3647" i="2"/>
  <c r="M7942" i="2"/>
  <c r="M9097" i="2"/>
  <c r="M8248" i="2"/>
  <c r="M6445" i="2"/>
  <c r="M3742" i="2"/>
  <c r="M3849" i="2"/>
  <c r="M8963" i="2"/>
  <c r="M4433" i="2"/>
  <c r="M8457" i="2"/>
  <c r="M9411" i="2"/>
  <c r="M7446" i="2"/>
  <c r="M8520" i="2"/>
  <c r="M3007" i="2"/>
  <c r="M7731" i="2"/>
  <c r="M8309" i="2"/>
  <c r="M7785" i="2"/>
  <c r="M8409" i="2"/>
  <c r="M9052" i="2"/>
  <c r="M7059" i="2"/>
  <c r="M8981" i="2"/>
  <c r="M7803" i="2"/>
  <c r="M9126" i="2"/>
  <c r="M6751" i="2"/>
  <c r="M7324" i="2"/>
  <c r="M7325" i="2"/>
  <c r="M7587" i="2"/>
  <c r="M9618" i="2"/>
  <c r="M9332" i="2"/>
  <c r="M7236" i="2"/>
  <c r="M7138" i="2"/>
  <c r="M8434" i="2"/>
  <c r="M6171" i="2"/>
  <c r="M7179" i="2"/>
  <c r="M7404" i="2"/>
  <c r="M6752" i="2"/>
  <c r="M9174" i="2"/>
  <c r="M8213" i="2"/>
  <c r="M8196" i="2"/>
  <c r="M8683" i="2"/>
  <c r="M7180" i="2"/>
  <c r="M6926" i="2"/>
  <c r="M7913" i="2"/>
  <c r="M6011" i="2"/>
  <c r="M8563" i="2"/>
  <c r="M7108" i="2"/>
  <c r="M9056" i="2"/>
  <c r="M9071" i="2"/>
  <c r="M6219" i="2"/>
  <c r="M7428" i="2"/>
  <c r="M7298" i="2"/>
  <c r="M9557" i="2"/>
  <c r="M6220" i="2"/>
  <c r="M9098" i="2"/>
  <c r="M9057" i="2"/>
  <c r="M9337" i="2"/>
  <c r="M6724" i="2"/>
  <c r="M6127" i="2"/>
  <c r="M9035" i="2"/>
  <c r="M7110" i="2"/>
  <c r="M6262" i="2"/>
  <c r="M4826" i="2"/>
  <c r="M8193" i="2"/>
  <c r="M8112" i="2"/>
  <c r="M6283" i="2"/>
  <c r="M3863" i="2"/>
  <c r="M8101" i="2"/>
  <c r="M3016" i="2"/>
  <c r="M3930" i="2"/>
  <c r="M6350" i="2"/>
  <c r="M7612" i="2"/>
  <c r="M7870" i="2"/>
  <c r="M8561" i="2"/>
  <c r="M9351" i="2"/>
  <c r="M9588" i="2"/>
  <c r="M8085" i="2"/>
  <c r="M7899" i="2"/>
  <c r="M3732" i="2"/>
  <c r="M8405" i="2"/>
  <c r="M6997" i="2"/>
  <c r="M4108" i="2"/>
  <c r="M6542" i="2"/>
  <c r="M8542" i="2"/>
  <c r="M4241" i="2"/>
  <c r="M3979" i="2"/>
  <c r="M9590" i="2"/>
  <c r="M6055" i="2"/>
  <c r="M7126" i="2"/>
  <c r="M3009" i="2"/>
  <c r="M3471" i="2"/>
  <c r="M8796" i="2"/>
  <c r="M8260" i="2"/>
  <c r="M3745" i="2"/>
  <c r="M3313" i="2"/>
  <c r="M4423" i="2"/>
  <c r="M6398" i="2"/>
  <c r="M3473" i="2"/>
  <c r="M4237" i="2"/>
  <c r="M8211" i="2"/>
  <c r="M7517" i="2"/>
  <c r="M8453" i="2"/>
  <c r="M6625" i="2"/>
  <c r="M3255" i="2"/>
  <c r="M6649" i="2"/>
  <c r="M8454" i="2"/>
  <c r="M3303" i="2"/>
  <c r="M4737" i="2"/>
  <c r="M8928" i="2"/>
  <c r="M7535" i="2"/>
  <c r="M8797" i="2"/>
  <c r="M9335" i="2"/>
  <c r="M3398" i="2"/>
  <c r="M3352" i="2"/>
  <c r="M4309" i="2"/>
  <c r="M8650" i="2"/>
  <c r="M6099" i="2"/>
  <c r="M4483" i="2"/>
  <c r="M4774" i="2"/>
  <c r="M4727" i="2"/>
  <c r="M4292" i="2"/>
  <c r="M6971" i="2"/>
  <c r="M4679" i="2"/>
  <c r="M4120" i="2"/>
  <c r="M8384" i="2"/>
  <c r="M9592" i="2"/>
  <c r="M3746" i="2"/>
  <c r="M3988" i="2"/>
  <c r="M4060" i="2"/>
  <c r="M3858" i="2"/>
  <c r="M8519" i="2"/>
  <c r="M8247" i="2"/>
  <c r="M6504" i="2"/>
  <c r="M6042" i="2"/>
  <c r="M3396" i="2"/>
  <c r="M6352" i="2"/>
  <c r="M8782" i="2"/>
  <c r="M7600" i="2"/>
  <c r="M4146" i="2"/>
  <c r="M4204" i="2"/>
  <c r="M3839" i="2"/>
  <c r="M7391" i="2"/>
  <c r="M3865" i="2"/>
  <c r="M4404" i="2"/>
  <c r="M4178" i="2"/>
  <c r="M7687" i="2"/>
  <c r="M6640" i="2"/>
  <c r="M8814" i="2"/>
  <c r="M8872" i="2"/>
  <c r="M6236" i="2"/>
  <c r="M7130" i="2"/>
  <c r="M7549" i="2"/>
  <c r="M4057" i="2"/>
  <c r="M4444" i="2"/>
  <c r="M4480" i="2"/>
  <c r="M8327" i="2"/>
  <c r="M9059" i="2"/>
  <c r="M6188" i="2"/>
  <c r="M7677" i="2"/>
  <c r="M7429" i="2"/>
  <c r="M4963" i="2"/>
  <c r="M4900" i="2"/>
  <c r="M3792" i="2"/>
  <c r="M4832" i="2"/>
  <c r="M6289" i="2"/>
  <c r="M8009" i="2"/>
  <c r="M8264" i="2"/>
  <c r="M8941" i="2"/>
  <c r="M6330" i="2"/>
  <c r="M6899" i="2"/>
  <c r="M5931" i="2"/>
  <c r="M5300" i="2"/>
  <c r="M4263" i="2"/>
  <c r="M5745" i="2"/>
  <c r="M5763" i="2"/>
  <c r="M5913" i="2"/>
  <c r="M5717" i="2"/>
  <c r="M5063" i="2"/>
  <c r="M5328" i="2"/>
  <c r="M4616" i="2"/>
  <c r="M5624" i="2"/>
  <c r="M5150" i="2"/>
  <c r="M4974" i="2"/>
  <c r="M5354" i="2"/>
  <c r="M4054" i="2"/>
  <c r="M4986" i="2"/>
  <c r="M5677" i="2"/>
  <c r="M5384" i="2"/>
  <c r="M5820" i="2"/>
  <c r="M5587" i="2"/>
  <c r="M5185" i="2"/>
  <c r="M5472" i="2"/>
  <c r="M5890" i="2"/>
  <c r="M5961" i="2"/>
  <c r="M4475" i="2"/>
  <c r="M5824" i="2"/>
  <c r="M5735" i="2"/>
  <c r="M5723" i="2"/>
  <c r="M5784" i="2"/>
  <c r="M5284" i="2"/>
  <c r="M5217" i="2"/>
  <c r="M5893" i="2"/>
  <c r="M5948" i="2"/>
  <c r="M4767" i="2"/>
  <c r="M5894" i="2"/>
  <c r="M3867" i="2"/>
  <c r="M6754" i="2"/>
  <c r="M4154" i="2"/>
  <c r="M7576" i="2"/>
  <c r="M4400" i="2"/>
  <c r="M4703" i="2"/>
  <c r="M6223" i="2"/>
  <c r="M5000" i="2"/>
  <c r="M5464" i="2"/>
  <c r="M5030" i="2"/>
  <c r="M5951" i="2"/>
  <c r="M5349" i="2"/>
  <c r="M5434" i="2"/>
  <c r="M5397" i="2"/>
  <c r="M5650" i="2"/>
  <c r="M5544" i="2"/>
  <c r="M5175" i="2"/>
  <c r="M5062" i="2"/>
  <c r="M5933" i="2"/>
  <c r="M4340" i="2"/>
  <c r="M5651" i="2"/>
  <c r="M5122" i="2"/>
  <c r="M5123" i="2"/>
  <c r="M5302" i="2"/>
  <c r="M5672" i="2"/>
  <c r="M4540" i="2"/>
  <c r="M5094" i="2"/>
  <c r="M4369" i="2"/>
  <c r="M4096" i="2"/>
  <c r="M4190" i="2"/>
  <c r="M4641" i="2"/>
  <c r="M4487" i="2"/>
  <c r="M4463" i="2"/>
  <c r="M4699" i="2"/>
  <c r="M4313" i="2"/>
  <c r="M5304" i="2"/>
  <c r="M4390" i="2"/>
  <c r="M4429" i="2"/>
  <c r="M4905" i="2"/>
  <c r="M4486" i="2"/>
  <c r="M4305" i="2"/>
  <c r="M4915" i="2"/>
  <c r="M5706" i="2"/>
  <c r="M4994" i="2"/>
  <c r="M5495" i="2"/>
  <c r="M5900" i="2"/>
  <c r="M5959" i="2"/>
  <c r="M5369" i="2"/>
  <c r="M5678" i="2"/>
  <c r="M5734" i="2"/>
  <c r="M5485" i="2"/>
  <c r="M5127" i="2"/>
  <c r="M4907" i="2"/>
  <c r="M5777" i="2"/>
  <c r="M8706" i="2"/>
  <c r="M6563" i="2"/>
  <c r="M4136" i="2"/>
  <c r="M7181" i="2"/>
  <c r="M9529" i="2"/>
  <c r="M7141" i="2"/>
  <c r="M8115" i="2"/>
  <c r="M3909" i="2"/>
  <c r="M3606" i="2"/>
  <c r="M8753" i="2"/>
  <c r="M9089" i="2"/>
  <c r="M8798" i="2"/>
  <c r="M3714" i="2"/>
  <c r="M3780" i="2"/>
  <c r="M9128" i="2"/>
  <c r="M8344" i="2"/>
  <c r="M6811" i="2"/>
  <c r="M5670" i="2"/>
  <c r="M5348" i="2"/>
  <c r="M4982" i="2"/>
  <c r="M5219" i="2"/>
  <c r="M4990" i="2"/>
  <c r="M5115" i="2"/>
  <c r="M5467" i="2"/>
  <c r="M5289" i="2"/>
  <c r="M5606" i="2"/>
  <c r="M5502" i="2"/>
  <c r="M4503" i="2"/>
  <c r="M3876" i="2"/>
  <c r="M5764" i="2"/>
  <c r="M5492" i="2"/>
  <c r="M5449" i="2"/>
  <c r="M4630" i="2"/>
  <c r="M4427" i="2"/>
  <c r="M5050" i="2"/>
  <c r="M4262" i="2"/>
  <c r="M5035" i="2"/>
  <c r="M5927" i="2"/>
  <c r="M5753" i="2"/>
  <c r="M5836" i="2"/>
  <c r="M5679" i="2"/>
  <c r="M5256" i="2"/>
  <c r="M5496" i="2"/>
  <c r="M4228" i="2"/>
  <c r="M5799" i="2"/>
  <c r="M4711" i="2"/>
  <c r="M5755" i="2"/>
  <c r="M5822" i="2"/>
  <c r="M5889" i="2"/>
  <c r="M5940" i="2"/>
  <c r="M4488" i="2"/>
  <c r="M4722" i="2"/>
  <c r="M5907" i="2"/>
  <c r="M5188" i="2"/>
  <c r="M5487" i="2"/>
  <c r="M5870" i="2"/>
  <c r="M5664" i="2"/>
  <c r="M5592" i="2"/>
  <c r="M6791" i="2"/>
  <c r="M8930" i="2"/>
  <c r="M8048" i="2"/>
  <c r="M6847" i="2"/>
  <c r="M8873" i="2"/>
  <c r="M8315" i="2"/>
  <c r="M5146" i="2"/>
  <c r="M5014" i="2"/>
  <c r="M5114" i="2"/>
  <c r="M5649" i="2"/>
  <c r="M5398" i="2"/>
  <c r="M5619" i="2"/>
  <c r="M5234" i="2"/>
  <c r="M5089" i="2"/>
  <c r="M4983" i="2"/>
  <c r="M5466" i="2"/>
  <c r="M5365" i="2"/>
  <c r="M5622" i="2"/>
  <c r="M4213" i="2"/>
  <c r="M4322" i="2"/>
  <c r="M4683" i="2"/>
  <c r="M4191" i="2"/>
  <c r="M5675" i="2"/>
  <c r="M4114" i="2"/>
  <c r="M4537" i="2"/>
  <c r="M4459" i="2"/>
  <c r="M5883" i="2"/>
  <c r="M4339" i="2"/>
  <c r="M4152" i="2"/>
  <c r="M4580" i="2"/>
  <c r="M4095" i="2"/>
  <c r="M5656" i="2"/>
  <c r="M5914" i="2"/>
  <c r="M4281" i="2"/>
  <c r="M5915" i="2"/>
  <c r="M4591" i="2"/>
  <c r="M5451" i="2"/>
  <c r="M5223" i="2"/>
  <c r="M5901" i="2"/>
  <c r="M5639" i="2"/>
  <c r="M5137" i="2"/>
  <c r="M5317" i="2"/>
  <c r="M5187" i="2"/>
  <c r="M5428" i="2"/>
  <c r="M5138" i="2"/>
  <c r="M5486" i="2"/>
  <c r="M4582" i="2"/>
  <c r="M5939" i="2"/>
  <c r="M5535" i="2"/>
  <c r="M4995" i="2"/>
  <c r="M5387" i="2"/>
  <c r="M5869" i="2"/>
  <c r="M5551" i="2"/>
  <c r="M5225" i="2"/>
  <c r="M5023" i="2"/>
  <c r="M5974" i="2"/>
  <c r="M5098" i="2"/>
  <c r="M5259" i="2"/>
  <c r="M5642" i="2"/>
  <c r="M5285" i="2"/>
  <c r="M5577" i="2"/>
  <c r="M5025" i="2"/>
  <c r="M5190" i="2"/>
  <c r="M5227" i="2"/>
  <c r="M5489" i="2"/>
  <c r="M5787" i="2"/>
  <c r="M5909" i="2"/>
  <c r="M5666" i="2"/>
  <c r="M5307" i="2"/>
  <c r="M5600" i="2"/>
  <c r="M5977" i="2"/>
  <c r="M5009" i="2"/>
  <c r="M5143" i="2"/>
  <c r="M5579" i="2"/>
  <c r="M5788" i="2"/>
  <c r="M4880" i="2"/>
  <c r="M5043" i="2"/>
  <c r="M5263" i="2"/>
  <c r="M5702" i="2"/>
  <c r="M5407" i="2"/>
  <c r="M5631" i="2"/>
  <c r="M5804" i="2"/>
  <c r="M5833" i="2"/>
  <c r="M5310" i="2"/>
  <c r="M5394" i="2"/>
  <c r="M5060" i="2"/>
  <c r="M5541" i="2"/>
  <c r="M5506" i="2"/>
  <c r="M5072" i="2"/>
  <c r="M5975" i="2"/>
  <c r="M5756" i="2"/>
  <c r="M5757" i="2"/>
  <c r="M5085" i="2"/>
  <c r="M5460" i="2"/>
  <c r="M5508" i="2"/>
  <c r="M5286" i="2"/>
  <c r="M5772" i="2"/>
  <c r="M5418" i="2"/>
  <c r="M5345" i="2"/>
  <c r="M5665" i="2"/>
  <c r="M5802" i="2"/>
  <c r="M5075" i="2"/>
  <c r="M5242" i="2"/>
  <c r="M5775" i="2"/>
  <c r="M5339" i="2"/>
  <c r="M4712" i="2"/>
  <c r="M5172" i="2"/>
  <c r="M5979" i="2"/>
  <c r="M5554" i="2"/>
  <c r="M5516" i="2"/>
  <c r="M5243" i="2"/>
  <c r="M5911" i="2"/>
  <c r="M5078" i="2"/>
  <c r="M5059" i="2"/>
  <c r="M5646" i="2"/>
  <c r="M5312" i="2"/>
  <c r="M4929" i="2"/>
  <c r="M4901" i="2"/>
  <c r="M4972" i="2"/>
  <c r="M4902" i="2"/>
  <c r="M5942" i="2"/>
  <c r="M4614" i="2"/>
  <c r="M5361" i="2"/>
  <c r="M5141" i="2"/>
  <c r="M5159" i="2"/>
  <c r="M5189" i="2"/>
  <c r="M5056" i="2"/>
  <c r="M5569" i="2"/>
  <c r="M5698" i="2"/>
  <c r="M5599" i="2"/>
  <c r="M5336" i="2"/>
  <c r="M5872" i="2"/>
  <c r="M5375" i="2"/>
  <c r="M5392" i="2"/>
  <c r="M5965" i="2"/>
  <c r="M5725" i="2"/>
  <c r="M5376" i="2"/>
  <c r="M5841" i="2"/>
  <c r="M5688" i="2"/>
  <c r="M5337" i="2"/>
  <c r="M5287" i="2"/>
  <c r="M5393" i="2"/>
  <c r="M4581" i="2"/>
  <c r="M5580" i="2"/>
  <c r="M5171" i="2"/>
  <c r="M5160" i="2"/>
  <c r="M5528" i="2"/>
  <c r="M5028" i="2"/>
  <c r="M5477" i="2"/>
  <c r="M4579" i="2"/>
  <c r="M5275" i="2"/>
  <c r="M5088" i="2"/>
  <c r="M5805" i="2"/>
  <c r="M5144" i="2"/>
  <c r="M5922" i="2"/>
  <c r="M5967" i="2"/>
  <c r="M5379" i="2"/>
  <c r="M5210" i="2"/>
  <c r="M5568" i="2"/>
  <c r="M5759" i="2"/>
  <c r="M5073" i="2"/>
  <c r="M5908" i="2"/>
  <c r="M5509" i="2"/>
  <c r="M5771" i="2"/>
  <c r="M5510" i="2"/>
  <c r="M5871" i="2"/>
  <c r="M5378" i="2"/>
  <c r="M5011" i="2"/>
  <c r="M5490" i="2"/>
  <c r="M5112" i="2"/>
  <c r="M5129" i="2"/>
  <c r="M5842" i="2"/>
  <c r="M5208" i="2"/>
  <c r="M4881" i="2"/>
  <c r="M5058" i="2"/>
  <c r="M5209" i="2"/>
  <c r="M5603" i="2"/>
  <c r="M5740" i="2"/>
  <c r="M5632" i="2"/>
  <c r="M5362" i="2"/>
  <c r="M5863" i="2"/>
  <c r="M5325" i="2"/>
  <c r="M5433" i="2"/>
  <c r="M5245" i="2"/>
  <c r="M5145" i="2"/>
  <c r="M4954" i="2"/>
  <c r="M4786" i="2"/>
  <c r="M4876" i="2"/>
  <c r="M4971" i="2"/>
  <c r="M4930" i="2"/>
  <c r="M4853" i="2"/>
  <c r="M7519" i="2"/>
  <c r="M4220" i="2"/>
  <c r="M9427" i="2"/>
  <c r="M975" i="2"/>
  <c r="M7997" i="2"/>
  <c r="M1637" i="2"/>
  <c r="M7272" i="2"/>
  <c r="M2004" i="2"/>
  <c r="M6224" i="2"/>
  <c r="M1260" i="2"/>
  <c r="M733" i="2"/>
  <c r="M2195" i="2"/>
  <c r="M1990" i="2"/>
  <c r="M2715" i="2"/>
  <c r="M1189" i="2"/>
  <c r="M4875" i="2"/>
  <c r="M1006" i="2"/>
  <c r="M2644" i="2"/>
  <c r="M3493" i="2"/>
  <c r="M2606" i="2"/>
  <c r="M2367" i="2"/>
  <c r="M4310" i="2"/>
  <c r="M6670" i="2"/>
  <c r="M4752" i="2"/>
  <c r="M6268" i="2"/>
  <c r="M2574" i="2"/>
  <c r="M6028" i="2"/>
  <c r="M2166" i="2"/>
  <c r="M9156" i="2"/>
  <c r="M658" i="2"/>
  <c r="M7239" i="2"/>
  <c r="M4755" i="2"/>
  <c r="M7432" i="2"/>
  <c r="M4484" i="2"/>
  <c r="M6872" i="2"/>
  <c r="M6975" i="2"/>
  <c r="M1645" i="2"/>
  <c r="M6029" i="2"/>
  <c r="M2306" i="2"/>
  <c r="M2677" i="2"/>
  <c r="M1301" i="2"/>
  <c r="M922" i="2"/>
  <c r="M9249" i="2"/>
  <c r="M2348" i="2"/>
  <c r="M6737" i="2"/>
  <c r="M4103" i="2"/>
  <c r="M4019" i="2"/>
  <c r="M3005" i="2"/>
  <c r="M9575" i="2"/>
  <c r="M3805" i="2"/>
  <c r="M3105" i="2"/>
  <c r="M2058" i="2"/>
  <c r="M8599" i="2"/>
  <c r="M3259" i="2"/>
  <c r="M1782" i="2"/>
  <c r="M1501" i="2"/>
  <c r="M1740" i="2"/>
  <c r="M1475" i="2"/>
  <c r="M3355" i="2"/>
  <c r="M3825" i="2"/>
  <c r="M623" i="2"/>
  <c r="M3542" i="2"/>
  <c r="M4628" i="2"/>
  <c r="M4014" i="2"/>
  <c r="M712" i="2"/>
  <c r="M1544" i="2"/>
  <c r="M1575" i="2"/>
  <c r="M1430" i="2"/>
  <c r="M2150" i="2"/>
  <c r="M4830" i="2"/>
  <c r="M3074" i="2"/>
  <c r="M2527" i="2"/>
  <c r="M2887" i="2"/>
  <c r="M4413" i="2"/>
  <c r="M3048" i="2"/>
  <c r="M3827" i="2"/>
  <c r="M2198" i="2"/>
  <c r="M2081" i="2"/>
  <c r="M4051" i="2"/>
  <c r="M1042" i="2"/>
  <c r="M3977" i="2"/>
  <c r="M4017" i="2"/>
  <c r="M1838" i="2"/>
  <c r="M4524" i="2"/>
  <c r="M2698" i="2"/>
  <c r="M2674" i="2"/>
  <c r="M3251" i="2"/>
  <c r="M3650" i="2"/>
  <c r="M1351" i="2"/>
  <c r="M2476" i="2"/>
  <c r="M1252" i="2"/>
  <c r="M4796" i="2"/>
  <c r="M4621" i="2"/>
  <c r="M675" i="2"/>
  <c r="M7184" i="2"/>
  <c r="M6837" i="2"/>
  <c r="M6903" i="2"/>
  <c r="M865" i="2"/>
  <c r="M1745" i="2"/>
  <c r="M7926" i="2"/>
  <c r="M3505" i="2"/>
  <c r="M6427" i="2"/>
  <c r="M2742" i="2"/>
  <c r="M7459" i="2"/>
  <c r="M4175" i="2"/>
  <c r="M8137" i="2"/>
  <c r="M3022" i="2"/>
  <c r="M6377" i="2"/>
  <c r="M1712" i="2"/>
  <c r="M6565" i="2"/>
  <c r="M4970" i="2"/>
  <c r="M8035" i="2"/>
  <c r="M4514" i="2"/>
  <c r="M7536" i="2"/>
  <c r="M3582" i="2"/>
  <c r="M6492" i="2"/>
  <c r="M3214" i="2"/>
  <c r="M7817" i="2"/>
  <c r="M4967" i="2"/>
  <c r="M8598" i="2"/>
  <c r="M4969" i="2"/>
  <c r="M9018" i="2"/>
  <c r="M4572" i="2"/>
  <c r="M9305" i="2"/>
  <c r="M7766" i="2"/>
  <c r="M2130" i="2"/>
  <c r="M9076" i="2"/>
  <c r="M8217" i="2"/>
  <c r="M8577" i="2"/>
  <c r="M6434" i="2"/>
  <c r="M4002" i="2"/>
  <c r="M8267" i="2"/>
  <c r="M1168" i="2"/>
  <c r="M8199" i="2"/>
  <c r="M831" i="2"/>
  <c r="M8875" i="2"/>
  <c r="M1948" i="2"/>
  <c r="M8955" i="2"/>
  <c r="M7860" i="2"/>
  <c r="M2545" i="2"/>
  <c r="M6652" i="2"/>
  <c r="M1358" i="2"/>
  <c r="M6141" i="2"/>
  <c r="M1192" i="2"/>
  <c r="M9144" i="2"/>
  <c r="M4306" i="2"/>
  <c r="M6194" i="2"/>
  <c r="M6836" i="2"/>
  <c r="M4751" i="2"/>
  <c r="M9508" i="2"/>
  <c r="M2926" i="2"/>
  <c r="M9240" i="2"/>
  <c r="M4673" i="2"/>
  <c r="M8944" i="2"/>
  <c r="M4410" i="2"/>
  <c r="M9574" i="2"/>
  <c r="M7368" i="2"/>
  <c r="M2768" i="2"/>
  <c r="M8346" i="2"/>
  <c r="M2688" i="2"/>
  <c r="M6155" i="2"/>
  <c r="M871" i="2"/>
  <c r="M8472" i="2"/>
  <c r="M1190" i="2"/>
  <c r="M9292" i="2"/>
  <c r="M3388" i="2"/>
  <c r="M9413" i="2"/>
  <c r="M3782" i="2"/>
  <c r="M6317" i="2"/>
  <c r="M650" i="2"/>
  <c r="M6999" i="2"/>
  <c r="M8816" i="2"/>
  <c r="M1608" i="2"/>
  <c r="M7112" i="2"/>
  <c r="M4244" i="2"/>
  <c r="M8390" i="2"/>
  <c r="M4782" i="2"/>
  <c r="M6367" i="2"/>
  <c r="M1365" i="2"/>
  <c r="M9394" i="2"/>
  <c r="M2235" i="2"/>
  <c r="M9340" i="2"/>
  <c r="M858" i="2"/>
  <c r="M9577" i="2"/>
  <c r="M2523" i="2"/>
  <c r="M7053" i="2"/>
  <c r="M4465" i="2"/>
  <c r="M8537" i="2"/>
  <c r="M2483" i="2"/>
  <c r="M8912" i="2"/>
  <c r="M2487" i="2"/>
  <c r="M6901" i="2"/>
  <c r="M6355" i="2"/>
  <c r="M2498" i="2"/>
  <c r="M9157" i="2"/>
  <c r="M908" i="2"/>
  <c r="M8488" i="2"/>
  <c r="M1829" i="2"/>
  <c r="M6420" i="2"/>
  <c r="M722" i="2"/>
  <c r="M7630" i="2"/>
  <c r="M1254" i="2"/>
  <c r="M6156" i="2"/>
  <c r="M6794" i="2"/>
  <c r="M4545" i="2"/>
  <c r="M7450" i="2"/>
  <c r="M2262" i="2"/>
  <c r="M7154" i="2"/>
  <c r="M1095" i="2"/>
  <c r="M6795" i="2"/>
  <c r="M1028" i="2"/>
  <c r="M9396" i="2"/>
  <c r="M3324" i="2"/>
  <c r="M7435" i="2"/>
  <c r="M2857" i="2"/>
  <c r="M9166" i="2"/>
  <c r="M903" i="2"/>
  <c r="M6464" i="2"/>
  <c r="M1847" i="2"/>
  <c r="M6002" i="2"/>
  <c r="M1088" i="2"/>
  <c r="M7312" i="2"/>
  <c r="M7679" i="2"/>
  <c r="M1977" i="2"/>
  <c r="M9078" i="2"/>
  <c r="M2079" i="2"/>
  <c r="M7972" i="2"/>
  <c r="M4068" i="2"/>
  <c r="M8877" i="2"/>
  <c r="M4550" i="2"/>
  <c r="M9342" i="2"/>
  <c r="M2551" i="2"/>
  <c r="M7844" i="2"/>
  <c r="M1869" i="2"/>
  <c r="M8328" i="2"/>
  <c r="M1660" i="2"/>
  <c r="M8117" i="2"/>
  <c r="M8037" i="2"/>
  <c r="M7982" i="2"/>
  <c r="M6593" i="2"/>
  <c r="M9092" i="2"/>
  <c r="M9130" i="2"/>
  <c r="M2708" i="2"/>
  <c r="M9510" i="2"/>
  <c r="M8628" i="2"/>
  <c r="M7722" i="2"/>
  <c r="M9436" i="2"/>
  <c r="M8438" i="2"/>
  <c r="M7143" i="2"/>
  <c r="M6247" i="2"/>
  <c r="M7242" i="2"/>
  <c r="M6446" i="2"/>
  <c r="M7183" i="2"/>
  <c r="M7874" i="2"/>
  <c r="M8656" i="2"/>
  <c r="M2506" i="2"/>
  <c r="M9129" i="2"/>
  <c r="M3974" i="2"/>
  <c r="M6479" i="2"/>
  <c r="M3918" i="2"/>
  <c r="M9060" i="2"/>
  <c r="M2088" i="2"/>
  <c r="M9074" i="2"/>
  <c r="M3258" i="2"/>
  <c r="M9379" i="2"/>
  <c r="M3158" i="2"/>
  <c r="M9558" i="2"/>
  <c r="M4864" i="2"/>
  <c r="M8521" i="2"/>
  <c r="M1543" i="2"/>
  <c r="M8799" i="2"/>
  <c r="M2720" i="2"/>
  <c r="M6651" i="2"/>
  <c r="M4517" i="2"/>
  <c r="M9000" i="2"/>
  <c r="M8010" i="2"/>
  <c r="M3128" i="2"/>
  <c r="M6998" i="2"/>
  <c r="M4155" i="2"/>
  <c r="M7310" i="2"/>
  <c r="M8388" i="2"/>
  <c r="M1588" i="2"/>
  <c r="M8266" i="2"/>
  <c r="M2813" i="2"/>
  <c r="M7392" i="2"/>
  <c r="M909" i="2"/>
  <c r="M6225" i="2"/>
  <c r="M4890" i="2"/>
  <c r="M9021" i="2"/>
  <c r="M8694" i="2"/>
  <c r="M3070" i="2"/>
  <c r="M9519" i="2"/>
  <c r="M1202" i="2"/>
  <c r="M8695" i="2"/>
  <c r="M1377" i="2"/>
  <c r="M7788" i="2"/>
  <c r="M2142" i="2"/>
  <c r="M7861" i="2"/>
  <c r="M4521" i="2"/>
  <c r="M9573" i="2"/>
  <c r="M667" i="2"/>
  <c r="M7775" i="2"/>
  <c r="M2564" i="2"/>
  <c r="M6316" i="2"/>
  <c r="M3822" i="2"/>
  <c r="M8316" i="2"/>
  <c r="M4176" i="2"/>
  <c r="M6174" i="2"/>
  <c r="M1787" i="2"/>
  <c r="M9023" i="2"/>
  <c r="M2511" i="2"/>
  <c r="M8471" i="2"/>
  <c r="M876" i="2"/>
  <c r="M8522" i="2"/>
  <c r="M1509" i="2"/>
  <c r="M6354" i="2"/>
  <c r="M8785" i="2"/>
  <c r="M8966" i="2"/>
  <c r="M2369" i="2"/>
  <c r="M9369" i="2"/>
  <c r="M822" i="2"/>
  <c r="M6792" i="2"/>
  <c r="M9381" i="2"/>
  <c r="M1662" i="2"/>
  <c r="M7578" i="2"/>
  <c r="M4713" i="2"/>
  <c r="M7329" i="2"/>
  <c r="M1337" i="2"/>
  <c r="M9660" i="2"/>
  <c r="M8036" i="2"/>
  <c r="M1366" i="2"/>
  <c r="M6014" i="2"/>
  <c r="M1667" i="2"/>
  <c r="M7957" i="2"/>
  <c r="M4170" i="2"/>
  <c r="M8218" i="2"/>
  <c r="M2391" i="2"/>
  <c r="M6848" i="2"/>
  <c r="M3342" i="2"/>
  <c r="M6344" i="2"/>
  <c r="M3143" i="2"/>
  <c r="M9308" i="2"/>
  <c r="M2696" i="2"/>
  <c r="M8677" i="2"/>
  <c r="M1568" i="2"/>
  <c r="M8844" i="2"/>
  <c r="M1380" i="2"/>
  <c r="M6209" i="2"/>
  <c r="M8360" i="2"/>
  <c r="M4265" i="2"/>
  <c r="M6368" i="2"/>
  <c r="M1074" i="2"/>
  <c r="M7958" i="2"/>
  <c r="M2268" i="2"/>
  <c r="M6015" i="2"/>
  <c r="M8489" i="2"/>
  <c r="M2475" i="2"/>
  <c r="M8986" i="2"/>
  <c r="M2448" i="2"/>
  <c r="M8801" i="2"/>
  <c r="M7414" i="2"/>
  <c r="M1844" i="2"/>
  <c r="M6345" i="2"/>
  <c r="M2666" i="2"/>
  <c r="M9447" i="2"/>
  <c r="M2341" i="2"/>
  <c r="M8065" i="2"/>
  <c r="M1612" i="2"/>
  <c r="M8756" i="2"/>
  <c r="M4799" i="2"/>
  <c r="M9470" i="2"/>
  <c r="M4378" i="2"/>
  <c r="M7142" i="2"/>
  <c r="M2874" i="2"/>
  <c r="M9063" i="2"/>
  <c r="M7703" i="2"/>
  <c r="M3273" i="2"/>
  <c r="M6379" i="2"/>
  <c r="M7369" i="2"/>
  <c r="M4863" i="2"/>
  <c r="M8227" i="2"/>
  <c r="M3944" i="2"/>
  <c r="M6959" i="2"/>
  <c r="M4593" i="2"/>
  <c r="M6916" i="2"/>
  <c r="M1236" i="2"/>
  <c r="M6581" i="2"/>
  <c r="M4652" i="2"/>
  <c r="M6812" i="2"/>
  <c r="M2223" i="2"/>
  <c r="M8173" i="2"/>
  <c r="M1880" i="2"/>
  <c r="M7436" i="2"/>
  <c r="M797" i="2"/>
  <c r="M6518" i="2"/>
  <c r="M3662" i="2"/>
  <c r="M8757" i="2"/>
  <c r="M1150" i="2"/>
  <c r="M8329" i="2"/>
  <c r="M4947" i="2"/>
  <c r="M2549" i="2"/>
  <c r="M1015" i="2"/>
  <c r="M3185" i="2"/>
  <c r="M1447" i="2"/>
  <c r="M2143" i="2"/>
  <c r="M1705" i="2"/>
  <c r="M1560" i="2"/>
  <c r="M1039" i="2"/>
  <c r="M1502" i="2"/>
  <c r="M4088" i="2"/>
  <c r="M3415" i="2"/>
  <c r="M1426" i="2"/>
  <c r="M2554" i="2"/>
  <c r="M1188" i="2"/>
  <c r="M2359" i="2"/>
  <c r="M4531" i="2"/>
  <c r="M4643" i="2"/>
  <c r="M3338" i="2"/>
  <c r="M4638" i="2"/>
  <c r="M1084" i="2"/>
  <c r="M2053" i="2"/>
  <c r="M3903" i="2"/>
  <c r="M4156" i="2"/>
  <c r="M2270" i="2"/>
  <c r="M1848" i="2"/>
  <c r="M2286" i="2"/>
  <c r="M741" i="2"/>
  <c r="M3489" i="2"/>
  <c r="M4479" i="2"/>
  <c r="M2645" i="2"/>
  <c r="M1231" i="2"/>
  <c r="M1029" i="2"/>
  <c r="M4677" i="2"/>
  <c r="M2656" i="2"/>
  <c r="M1466" i="2"/>
  <c r="M3455" i="2"/>
  <c r="M3521" i="2"/>
  <c r="M3659" i="2"/>
  <c r="M3411" i="2"/>
  <c r="M2090" i="2"/>
  <c r="M3457" i="2"/>
  <c r="M2760" i="2"/>
  <c r="M4958" i="2"/>
  <c r="M2558" i="2"/>
  <c r="M2134" i="2"/>
  <c r="M3250" i="2"/>
  <c r="M4037" i="2"/>
  <c r="M1979" i="2"/>
  <c r="M3739" i="2"/>
  <c r="M2955" i="2"/>
  <c r="M3591" i="2"/>
  <c r="M832" i="2"/>
  <c r="M8874" i="2"/>
  <c r="M6346" i="2"/>
  <c r="M7538" i="2"/>
  <c r="M7564" i="2"/>
  <c r="M6554" i="2"/>
  <c r="M9578" i="2"/>
  <c r="M8654" i="2"/>
  <c r="M9037" i="2"/>
  <c r="M7971" i="2"/>
  <c r="M7065" i="2"/>
  <c r="M9146" i="2"/>
  <c r="M7206" i="2"/>
  <c r="M7552" i="2"/>
  <c r="M8631" i="2"/>
  <c r="M9559" i="2"/>
  <c r="M6686" i="2"/>
  <c r="M7492" i="2"/>
  <c r="M8490" i="2"/>
  <c r="M6507" i="2"/>
  <c r="M8052" i="2"/>
  <c r="M9320" i="2"/>
  <c r="M7524" i="2"/>
  <c r="M8474" i="2"/>
  <c r="M9662" i="2"/>
  <c r="M6957" i="2"/>
  <c r="M7082" i="2"/>
  <c r="M7096" i="2"/>
  <c r="M6154" i="2"/>
  <c r="M3622" i="2"/>
  <c r="M7153" i="2"/>
  <c r="M1126" i="2"/>
  <c r="M9531" i="2"/>
  <c r="M1678" i="2"/>
  <c r="M6069" i="2"/>
  <c r="M4978" i="2"/>
  <c r="M7615" i="2"/>
  <c r="M3699" i="2"/>
  <c r="M8985" i="2"/>
  <c r="M3686" i="2"/>
  <c r="M9633" i="2"/>
  <c r="M8784" i="2"/>
  <c r="M2301" i="2"/>
  <c r="M7721" i="2"/>
  <c r="M2921" i="2"/>
  <c r="M6240" i="2"/>
  <c r="M8546" i="2"/>
  <c r="M2071" i="2"/>
  <c r="M7818" i="2"/>
  <c r="M833" i="2"/>
  <c r="M9061" i="2"/>
  <c r="M3434" i="2"/>
  <c r="M6378" i="2"/>
  <c r="M3223" i="2"/>
  <c r="M7955" i="2"/>
  <c r="M6641" i="2"/>
  <c r="M8470" i="2"/>
  <c r="M6070" i="2"/>
  <c r="M6342" i="2"/>
  <c r="M2294" i="2"/>
  <c r="M9306" i="2"/>
  <c r="M3392" i="2"/>
  <c r="M6291" i="2"/>
  <c r="M9435" i="2"/>
  <c r="M2920" i="2"/>
  <c r="M9356" i="2"/>
  <c r="M2569" i="2"/>
  <c r="M6958" i="2"/>
  <c r="M4657" i="2"/>
  <c r="M8800" i="2"/>
  <c r="M7589" i="2"/>
  <c r="M7991" i="2"/>
  <c r="M1792" i="2"/>
  <c r="M6084" i="2"/>
  <c r="M1548" i="2"/>
  <c r="M6269" i="2"/>
  <c r="M3284" i="2"/>
  <c r="M7478" i="2"/>
  <c r="M3756" i="2"/>
  <c r="M6242" i="2"/>
  <c r="M8932" i="2"/>
  <c r="M3110" i="2"/>
  <c r="M8612" i="2"/>
  <c r="M1280" i="2"/>
  <c r="M9576" i="2"/>
  <c r="M1415" i="2"/>
  <c r="M8182" i="2"/>
  <c r="M2821" i="2"/>
  <c r="M6043" i="2"/>
  <c r="M4939" i="2"/>
  <c r="M7506" i="2"/>
  <c r="M4276" i="2"/>
  <c r="M6118" i="2"/>
  <c r="M2585" i="2"/>
  <c r="M7523" i="2"/>
  <c r="M3240" i="2"/>
  <c r="M8911" i="2"/>
  <c r="M777" i="2"/>
  <c r="M7205" i="2"/>
  <c r="M2652" i="2"/>
  <c r="M9241" i="2"/>
  <c r="M2032" i="2"/>
  <c r="M8268" i="2"/>
  <c r="M3508" i="2"/>
  <c r="M8139" i="2"/>
  <c r="M7063" i="2"/>
  <c r="M1663" i="2"/>
  <c r="M6552" i="2"/>
  <c r="M2592" i="2"/>
  <c r="M7330" i="2"/>
  <c r="M1092" i="2"/>
  <c r="M6976" i="2"/>
  <c r="M4793" i="2"/>
  <c r="M6176" i="2"/>
  <c r="M770" i="2"/>
  <c r="M8184" i="2"/>
  <c r="M3579" i="2"/>
  <c r="M9636" i="2"/>
  <c r="M3698" i="2"/>
  <c r="M7678" i="2"/>
  <c r="M4714" i="2"/>
  <c r="M6100" i="2"/>
  <c r="M4865" i="2"/>
  <c r="M7767" i="2"/>
  <c r="M2497" i="2"/>
  <c r="M8140" i="2"/>
  <c r="M4481" i="2"/>
  <c r="M7631" i="2"/>
  <c r="M4218" i="2"/>
  <c r="M9509" i="2"/>
  <c r="M6572" i="2"/>
  <c r="M2033" i="2"/>
  <c r="M6573" i="2"/>
  <c r="M4048" i="2"/>
  <c r="M7970" i="2"/>
  <c r="M3438" i="2"/>
  <c r="M6307" i="2"/>
  <c r="M4027" i="2"/>
  <c r="M8876" i="2"/>
  <c r="M1780" i="2"/>
  <c r="M8375" i="2"/>
  <c r="M1290" i="2"/>
  <c r="M8640" i="2"/>
  <c r="M4468" i="2"/>
  <c r="M9370" i="2"/>
  <c r="M2334" i="2"/>
  <c r="M6016" i="2"/>
  <c r="M1086" i="2"/>
  <c r="M9115" i="2"/>
  <c r="M2332" i="2"/>
  <c r="M7024" i="2"/>
  <c r="M3894" i="2"/>
  <c r="M8707" i="2"/>
  <c r="M8421" i="2"/>
  <c r="M2718" i="2"/>
  <c r="M6902" i="2"/>
  <c r="M3227" i="2"/>
  <c r="M9483" i="2"/>
  <c r="M3729" i="2"/>
  <c r="M8391" i="2"/>
  <c r="M717" i="2"/>
  <c r="M6671" i="2"/>
  <c r="M7313" i="2"/>
  <c r="M1030" i="2"/>
  <c r="M6447" i="2"/>
  <c r="M6688" i="2"/>
  <c r="M2276" i="2"/>
  <c r="M7873" i="2"/>
  <c r="M6018" i="2"/>
  <c r="M3334" i="2"/>
  <c r="M8186" i="2"/>
  <c r="M2512" i="2"/>
  <c r="M6594" i="2"/>
  <c r="M3376" i="2"/>
  <c r="M8330" i="2"/>
  <c r="M3224" i="2"/>
  <c r="M8830" i="2"/>
  <c r="M2395" i="2"/>
  <c r="M7959" i="2"/>
  <c r="M4742" i="2"/>
  <c r="M6045" i="2"/>
  <c r="M9415" i="2"/>
  <c r="M7066" i="2"/>
  <c r="M2931" i="2"/>
  <c r="M7163" i="2"/>
  <c r="M4848" i="2"/>
  <c r="M6583" i="2"/>
  <c r="M3194" i="2"/>
  <c r="M7038" i="2"/>
  <c r="M4523" i="2"/>
  <c r="M8987" i="2"/>
  <c r="M6711" i="2"/>
  <c r="M3563" i="2"/>
  <c r="M6195" i="2"/>
  <c r="M4866" i="2"/>
  <c r="M8277" i="2"/>
  <c r="M2191" i="2"/>
  <c r="M9533" i="2"/>
  <c r="M4840" i="2"/>
  <c r="M8818" i="2"/>
  <c r="M3583" i="2"/>
  <c r="M9222" i="2"/>
  <c r="M4709" i="2"/>
  <c r="M6887" i="2"/>
  <c r="M7736" i="2"/>
  <c r="M4644" i="2"/>
  <c r="M6271" i="2"/>
  <c r="M3963" i="2"/>
  <c r="M7808" i="2"/>
  <c r="M3826" i="2"/>
  <c r="M7633" i="2"/>
  <c r="M4200" i="2"/>
  <c r="M7591" i="2"/>
  <c r="M4333" i="2"/>
  <c r="M6657" i="2"/>
  <c r="M4886" i="2"/>
  <c r="M7706" i="2"/>
  <c r="M4676" i="2"/>
  <c r="M6031" i="2"/>
  <c r="M3810" i="2"/>
  <c r="M8302" i="2"/>
  <c r="M7207" i="2"/>
  <c r="M2840" i="2"/>
  <c r="M6318" i="2"/>
  <c r="M3171" i="2"/>
  <c r="M9270" i="2"/>
  <c r="M8118" i="2"/>
  <c r="M3779" i="2"/>
  <c r="M6438" i="2"/>
  <c r="M7579" i="2"/>
  <c r="M7286" i="2"/>
  <c r="M3524" i="2"/>
  <c r="M7015" i="2"/>
  <c r="M3425" i="2"/>
  <c r="M7724" i="2"/>
  <c r="M2981" i="2"/>
  <c r="M6658" i="2"/>
  <c r="M4873" i="2"/>
  <c r="M6404" i="2"/>
  <c r="M4274" i="2"/>
  <c r="M8616" i="2"/>
  <c r="M8393" i="2"/>
  <c r="M9545" i="2"/>
  <c r="M7086" i="2"/>
  <c r="M3904" i="2"/>
  <c r="M8361" i="2"/>
  <c r="M8203" i="2"/>
  <c r="M6196" i="2"/>
  <c r="M6814" i="2"/>
  <c r="M4040" i="2"/>
  <c r="M9196" i="2"/>
  <c r="M4870" i="2"/>
  <c r="M7692" i="2"/>
  <c r="M3938" i="2"/>
  <c r="M8142" i="2"/>
  <c r="M9440" i="2"/>
  <c r="M3104" i="2"/>
  <c r="M8860" i="2"/>
  <c r="M7346" i="2"/>
  <c r="M9081" i="2"/>
  <c r="M7541" i="2"/>
  <c r="M3141" i="2"/>
  <c r="M6585" i="2"/>
  <c r="M2779" i="2"/>
  <c r="M8476" i="2"/>
  <c r="M2754" i="2"/>
  <c r="M7115" i="2"/>
  <c r="M2731" i="2"/>
  <c r="M7221" i="2"/>
  <c r="M6659" i="2"/>
  <c r="M2383" i="2"/>
  <c r="M7370" i="2"/>
  <c r="M4584" i="2"/>
  <c r="M8580" i="2"/>
  <c r="M3197" i="2"/>
  <c r="M6198" i="2"/>
  <c r="M3247" i="2"/>
  <c r="M7847" i="2"/>
  <c r="M2794" i="2"/>
  <c r="M7371" i="2"/>
  <c r="M3817" i="2"/>
  <c r="M7605" i="2"/>
  <c r="M7918" i="2"/>
  <c r="M2258" i="2"/>
  <c r="M8672" i="2"/>
  <c r="M2340" i="2"/>
  <c r="M8460" i="2"/>
  <c r="M8255" i="2"/>
  <c r="M8144" i="2"/>
  <c r="M3757" i="2"/>
  <c r="M9441" i="2"/>
  <c r="M8189" i="2"/>
  <c r="M3181" i="2"/>
  <c r="M9547" i="2"/>
  <c r="M4203" i="2"/>
  <c r="M7961" i="2"/>
  <c r="M8092" i="2"/>
  <c r="M4839" i="2"/>
  <c r="M8238" i="2"/>
  <c r="M9133" i="2"/>
  <c r="M7865" i="2"/>
  <c r="M3515" i="2"/>
  <c r="M9212" i="2"/>
  <c r="M3129" i="2"/>
  <c r="M6862" i="2"/>
  <c r="M2782" i="2"/>
  <c r="M6146" i="2"/>
  <c r="M2351" i="2"/>
  <c r="M9104" i="2"/>
  <c r="M7710" i="2"/>
  <c r="M9564" i="2"/>
  <c r="M4702" i="2"/>
  <c r="M6091" i="2"/>
  <c r="M4618" i="2"/>
  <c r="M8710" i="2"/>
  <c r="M6474" i="2"/>
  <c r="M7003" i="2"/>
  <c r="M4624" i="2"/>
  <c r="M7876" i="2"/>
  <c r="M9346" i="2"/>
  <c r="M8122" i="2"/>
  <c r="M4937" i="2"/>
  <c r="M9064" i="2"/>
  <c r="M3119" i="2"/>
  <c r="M6677" i="2"/>
  <c r="M4549" i="2"/>
  <c r="M9585" i="2"/>
  <c r="M6977" i="2"/>
  <c r="M4286" i="2"/>
  <c r="M6644" i="2"/>
  <c r="M7635" i="2"/>
  <c r="M7374" i="2"/>
  <c r="M4499" i="2"/>
  <c r="M7769" i="2"/>
  <c r="M6407" i="2"/>
  <c r="M4077" i="2"/>
  <c r="M7040" i="2"/>
  <c r="M3008" i="2"/>
  <c r="M7056" i="2"/>
  <c r="M6200" i="2"/>
  <c r="M8834" i="2"/>
  <c r="M7620" i="2"/>
  <c r="M4611" i="2"/>
  <c r="M8223" i="2"/>
  <c r="M8821" i="2"/>
  <c r="M4004" i="2"/>
  <c r="M9180" i="2"/>
  <c r="M4258" i="2"/>
  <c r="M8711" i="2"/>
  <c r="M4861" i="2"/>
  <c r="M9041" i="2"/>
  <c r="M4449" i="2"/>
  <c r="M6558" i="2"/>
  <c r="M9486" i="2"/>
  <c r="M4412" i="2"/>
  <c r="M6800" i="2"/>
  <c r="M3802" i="2"/>
  <c r="M8788" i="2"/>
  <c r="M4708" i="2"/>
  <c r="M7041" i="2"/>
  <c r="M8477" i="2"/>
  <c r="M8278" i="2"/>
  <c r="M4105" i="2"/>
  <c r="M9136" i="2"/>
  <c r="M7795" i="2"/>
  <c r="M7493" i="2"/>
  <c r="M2196" i="2"/>
  <c r="M9106" i="2"/>
  <c r="M9067" i="2"/>
  <c r="M8320" i="2"/>
  <c r="M3506" i="2"/>
  <c r="M8427" i="2"/>
  <c r="M4049" i="2"/>
  <c r="M7358" i="2"/>
  <c r="M3633" i="2"/>
  <c r="M7503" i="2"/>
  <c r="M2265" i="2"/>
  <c r="M6852" i="2"/>
  <c r="M2820" i="2"/>
  <c r="M6276" i="2"/>
  <c r="M6613" i="2"/>
  <c r="M6498" i="2"/>
  <c r="M7248" i="2"/>
  <c r="M9475" i="2"/>
  <c r="M4450" i="2"/>
  <c r="M6936" i="2"/>
  <c r="M8057" i="2"/>
  <c r="M2836" i="2"/>
  <c r="M8152" i="2"/>
  <c r="M8975" i="2"/>
  <c r="M3060" i="2"/>
  <c r="M6880" i="2"/>
  <c r="M4855" i="2"/>
  <c r="M7210" i="2"/>
  <c r="M3862" i="2"/>
  <c r="M9500" i="2"/>
  <c r="M2209" i="2"/>
  <c r="M9626" i="2"/>
  <c r="M8366" i="2"/>
  <c r="M4761" i="2"/>
  <c r="M8605" i="2"/>
  <c r="M4110" i="2"/>
  <c r="M7043" i="2"/>
  <c r="M2385" i="2"/>
  <c r="M6634" i="2"/>
  <c r="M3329" i="2"/>
  <c r="M6889" i="2"/>
  <c r="M7713" i="2"/>
  <c r="M3041" i="2"/>
  <c r="M7741" i="2"/>
  <c r="M4384" i="2"/>
  <c r="M7473" i="2"/>
  <c r="M8323" i="2"/>
  <c r="M3893" i="2"/>
  <c r="M6213" i="2"/>
  <c r="M4466" i="2"/>
  <c r="M8958" i="2"/>
  <c r="M4528" i="2"/>
  <c r="M7437" i="2"/>
  <c r="M6104" i="2"/>
  <c r="M6093" i="2"/>
  <c r="M6614" i="2"/>
  <c r="M3244" i="2"/>
  <c r="M6202" i="2"/>
  <c r="M7624" i="2"/>
  <c r="M4508" i="2"/>
  <c r="M9432" i="2"/>
  <c r="M8606" i="2"/>
  <c r="M3021" i="2"/>
  <c r="M8097" i="2"/>
  <c r="M6499" i="2"/>
  <c r="M2115" i="2"/>
  <c r="M9501" i="2"/>
  <c r="M4357" i="2"/>
  <c r="M8515" i="2"/>
  <c r="M6993" i="2"/>
  <c r="M7640" i="2"/>
  <c r="M6254" i="2"/>
  <c r="M2236" i="2"/>
  <c r="M6455" i="2"/>
  <c r="M8175" i="2"/>
  <c r="M4066" i="2"/>
  <c r="M8107" i="2"/>
  <c r="M3182" i="2"/>
  <c r="M7453" i="2"/>
  <c r="M2995" i="2"/>
  <c r="M8533" i="2"/>
  <c r="M4544" i="2"/>
  <c r="M8206" i="2"/>
  <c r="M6022" i="2"/>
  <c r="M8921" i="2"/>
  <c r="M6804" i="2"/>
  <c r="M4852" i="2"/>
  <c r="M4271" i="2"/>
  <c r="M4498" i="2"/>
  <c r="M7045" i="2"/>
  <c r="M2408" i="2"/>
  <c r="M4201" i="2"/>
  <c r="M4512" i="2"/>
  <c r="M4833" i="2"/>
  <c r="M4324" i="2"/>
  <c r="M4111" i="2"/>
  <c r="M4576" i="2"/>
  <c r="M4760" i="2"/>
  <c r="M3453" i="2"/>
  <c r="M3200" i="2"/>
  <c r="M3296" i="2"/>
  <c r="M3683" i="2"/>
  <c r="M4325" i="2"/>
  <c r="M3061" i="2"/>
  <c r="M4651" i="2"/>
  <c r="M4127" i="2"/>
  <c r="M2163" i="2"/>
  <c r="M3941" i="2"/>
  <c r="M2603" i="2"/>
  <c r="M2328" i="2"/>
  <c r="M4167" i="2"/>
  <c r="M4620" i="2"/>
  <c r="M2792" i="2"/>
  <c r="M3127" i="2"/>
  <c r="M4458" i="2"/>
  <c r="M3142" i="2"/>
  <c r="M2638" i="2"/>
  <c r="M2357" i="2"/>
  <c r="M4816" i="2"/>
  <c r="M3971" i="2"/>
  <c r="M3085" i="2"/>
  <c r="M4583" i="2"/>
  <c r="M7243" i="2"/>
  <c r="M2811" i="2"/>
  <c r="M8614" i="2"/>
  <c r="M6465" i="2"/>
  <c r="M2123" i="2"/>
  <c r="M8287" i="2"/>
  <c r="M7314" i="2"/>
  <c r="M2135" i="2"/>
  <c r="M8570" i="2"/>
  <c r="M3533" i="2"/>
  <c r="M9622" i="2"/>
  <c r="M6595" i="2"/>
  <c r="M2624" i="2"/>
  <c r="M8659" i="2"/>
  <c r="M3570" i="2"/>
  <c r="M2781" i="2"/>
  <c r="M3230" i="2"/>
  <c r="M4420" i="2"/>
  <c r="M2228" i="2"/>
  <c r="M3890" i="2"/>
  <c r="M3823" i="2"/>
  <c r="M4566" i="2"/>
  <c r="M3861" i="2"/>
  <c r="M3435" i="2"/>
  <c r="M3018" i="2"/>
  <c r="M3526" i="2"/>
  <c r="M3481" i="2"/>
  <c r="M4346" i="2"/>
  <c r="M3777" i="2"/>
  <c r="M3418" i="2"/>
  <c r="M9271" i="2"/>
  <c r="M2250" i="2"/>
  <c r="M3035" i="2"/>
  <c r="M3109" i="2"/>
  <c r="M2532" i="2"/>
  <c r="M4039" i="2"/>
  <c r="M6740" i="2"/>
  <c r="M7332" i="2"/>
  <c r="M4740" i="2"/>
  <c r="M8848" i="2"/>
  <c r="M4871" i="2"/>
  <c r="M7653" i="2"/>
  <c r="M4416" i="2"/>
  <c r="M7960" i="2"/>
  <c r="M9611" i="2"/>
  <c r="M2847" i="2"/>
  <c r="M7099" i="2"/>
  <c r="M6439" i="2"/>
  <c r="M2427" i="2"/>
  <c r="M9132" i="2"/>
  <c r="M2625" i="2"/>
  <c r="M6405" i="2"/>
  <c r="M3400" i="2"/>
  <c r="M8831" i="2"/>
  <c r="M7116" i="2"/>
  <c r="M3394" i="2"/>
  <c r="M7396" i="2"/>
  <c r="M3082" i="2"/>
  <c r="M9211" i="2"/>
  <c r="M3590" i="2"/>
  <c r="M8254" i="2"/>
  <c r="M3153" i="2"/>
  <c r="M7946" i="2"/>
  <c r="M2937" i="2"/>
  <c r="M6309" i="2"/>
  <c r="M4570" i="2"/>
  <c r="M8038" i="2"/>
  <c r="M6556" i="2"/>
  <c r="M8988" i="2"/>
  <c r="M9167" i="2"/>
  <c r="M4754" i="2"/>
  <c r="M7261" i="2"/>
  <c r="M3663" i="2"/>
  <c r="M6963" i="2"/>
  <c r="M4259" i="2"/>
  <c r="M8093" i="2"/>
  <c r="M2248" i="2"/>
  <c r="M6370" i="2"/>
  <c r="M2608" i="2"/>
  <c r="M6212" i="2"/>
  <c r="M7187" i="2"/>
  <c r="M9006" i="2"/>
  <c r="M2816" i="2"/>
  <c r="M8698" i="2"/>
  <c r="M2454" i="2"/>
  <c r="M9134" i="2"/>
  <c r="M3910" i="2"/>
  <c r="M7555" i="2"/>
  <c r="M3821" i="2"/>
  <c r="M6147" i="2"/>
  <c r="M4355" i="2"/>
  <c r="M7542" i="2"/>
  <c r="M3637" i="2"/>
  <c r="M7566" i="2"/>
  <c r="M6431" i="2"/>
  <c r="M4396" i="2"/>
  <c r="M8527" i="2"/>
  <c r="M7656" i="2"/>
  <c r="M9623" i="2"/>
  <c r="M6727" i="2"/>
  <c r="M2278" i="2"/>
  <c r="M3801" i="2"/>
  <c r="M2851" i="2"/>
  <c r="M2349" i="2"/>
  <c r="M4275" i="2"/>
  <c r="M4575" i="2"/>
  <c r="M4664" i="2"/>
  <c r="M4231" i="2"/>
  <c r="M3748" i="2"/>
  <c r="M4743" i="2"/>
  <c r="M2924" i="2"/>
  <c r="M3187" i="2"/>
  <c r="M3476" i="2"/>
  <c r="M7779" i="2"/>
  <c r="M3311" i="2"/>
  <c r="M7133" i="2"/>
  <c r="M7017" i="2"/>
  <c r="M2801" i="2"/>
  <c r="M8502" i="2"/>
  <c r="M6497" i="2"/>
  <c r="M8015" i="2"/>
  <c r="M6728" i="2"/>
  <c r="M2686" i="2"/>
  <c r="M9442" i="2"/>
  <c r="M4569" i="2"/>
  <c r="M6888" i="2"/>
  <c r="M3183" i="2"/>
  <c r="M8974" i="2"/>
  <c r="M8174" i="2"/>
  <c r="M4287" i="2"/>
  <c r="M7694" i="2"/>
  <c r="M4515" i="2"/>
  <c r="M6372" i="2"/>
  <c r="M6467" i="2"/>
  <c r="M3314" i="2"/>
  <c r="M7266" i="2"/>
  <c r="M3179" i="2"/>
  <c r="M8304" i="2"/>
  <c r="M7529" i="2"/>
  <c r="M2444" i="2"/>
  <c r="M7621" i="2"/>
  <c r="M4256" i="2"/>
  <c r="M6663" i="2"/>
  <c r="M3474" i="2"/>
  <c r="M7289" i="2"/>
  <c r="M8321" i="2"/>
  <c r="M3522" i="2"/>
  <c r="M7470" i="2"/>
  <c r="M4851" i="2"/>
  <c r="M8335" i="2"/>
  <c r="M4759" i="2"/>
  <c r="M7359" i="2"/>
  <c r="M3123" i="2"/>
  <c r="M8948" i="2"/>
  <c r="M9095" i="2"/>
  <c r="M7758" i="2"/>
  <c r="M3768" i="2"/>
  <c r="M7472" i="2"/>
  <c r="M6909" i="2"/>
  <c r="M2971" i="2"/>
  <c r="M6910" i="2"/>
  <c r="M7169" i="2"/>
  <c r="M7134" i="2"/>
  <c r="M2617" i="2"/>
  <c r="M7905" i="2"/>
  <c r="M6599" i="2"/>
  <c r="M4032" i="2"/>
  <c r="M8775" i="2"/>
  <c r="M7866" i="2"/>
  <c r="M3597" i="2"/>
  <c r="M6980" i="2"/>
  <c r="M6512" i="2"/>
  <c r="M4825" i="2"/>
  <c r="M6132" i="2"/>
  <c r="M4163" i="2"/>
  <c r="M9550" i="2"/>
  <c r="M8993" i="2"/>
  <c r="M6746" i="2"/>
  <c r="M3935" i="2"/>
  <c r="M7543" i="2"/>
  <c r="M8480" i="2"/>
  <c r="M6635" i="2"/>
  <c r="M2214" i="2"/>
  <c r="M9652" i="2"/>
  <c r="M3205" i="2"/>
  <c r="M7044" i="2"/>
  <c r="M4588" i="2"/>
  <c r="M7147" i="2"/>
  <c r="M7171" i="2"/>
  <c r="M2485" i="2"/>
  <c r="M7136" i="2"/>
  <c r="M2225" i="2"/>
  <c r="M8676" i="2"/>
  <c r="M8398" i="2"/>
  <c r="M2272" i="2"/>
  <c r="M9085" i="2"/>
  <c r="M3248" i="2"/>
  <c r="M7120" i="2"/>
  <c r="M2663" i="2"/>
  <c r="M6148" i="2"/>
  <c r="M6803" i="2"/>
  <c r="M6228" i="2"/>
  <c r="M8429" i="2"/>
  <c r="M7559" i="2"/>
  <c r="M7148" i="2"/>
  <c r="M8430" i="2"/>
  <c r="M9523" i="2"/>
  <c r="M9149" i="2"/>
  <c r="M8294" i="2"/>
  <c r="M6161" i="2"/>
  <c r="M7407" i="2"/>
  <c r="M6526" i="2"/>
  <c r="M9406" i="2"/>
  <c r="M7336" i="2"/>
  <c r="M8098" i="2"/>
  <c r="M6122" i="2"/>
  <c r="M9298" i="2"/>
  <c r="M6348" i="2"/>
  <c r="M4844" i="2"/>
  <c r="M8019" i="2"/>
  <c r="M7474" i="2"/>
  <c r="M8791" i="2"/>
  <c r="M4797" i="2"/>
  <c r="M7750" i="2"/>
  <c r="M4758" i="2"/>
  <c r="M7531" i="2"/>
  <c r="M7511" i="2"/>
  <c r="M4771" i="2"/>
  <c r="M8228" i="2"/>
  <c r="M9451" i="2"/>
  <c r="M4731" i="2"/>
  <c r="M7797" i="2"/>
  <c r="M8166" i="2"/>
  <c r="M8866" i="2"/>
  <c r="M2398" i="2"/>
  <c r="M2233" i="2"/>
  <c r="M9252" i="2"/>
  <c r="M6917" i="2"/>
  <c r="M7652" i="2"/>
  <c r="M8539" i="2"/>
  <c r="M7690" i="2"/>
  <c r="M9253" i="2"/>
  <c r="M8439" i="2"/>
  <c r="M6130" i="2"/>
  <c r="M7704" i="2"/>
  <c r="M9621" i="2"/>
  <c r="M9194" i="2"/>
  <c r="M9221" i="2"/>
  <c r="M9005" i="2"/>
  <c r="M6656" i="2"/>
  <c r="M8301" i="2"/>
  <c r="M9608" i="2"/>
  <c r="M6566" i="2"/>
  <c r="M6796" i="2"/>
  <c r="M8970" i="2"/>
  <c r="M8846" i="2"/>
  <c r="M8803" i="2"/>
  <c r="M7468" i="2"/>
  <c r="M8491" i="2"/>
  <c r="M7681" i="2"/>
  <c r="M8011" i="2"/>
  <c r="M7067" i="2"/>
  <c r="M8758" i="2"/>
  <c r="M9178" i="2"/>
  <c r="M6596" i="2"/>
  <c r="M8392" i="2"/>
  <c r="M7156" i="2"/>
  <c r="M6839" i="2"/>
  <c r="M7165" i="2"/>
  <c r="M6840" i="2"/>
  <c r="M9224" i="2"/>
  <c r="M2639" i="2"/>
  <c r="M7603" i="2"/>
  <c r="M7739" i="2"/>
  <c r="M7085" i="2"/>
  <c r="M8188" i="2"/>
  <c r="M7707" i="2"/>
  <c r="M9458" i="2"/>
  <c r="M8643" i="2"/>
  <c r="M7553" i="2"/>
  <c r="M8222" i="2"/>
  <c r="M8236" i="2"/>
  <c r="M6248" i="2"/>
  <c r="M9439" i="2"/>
  <c r="M6988" i="2"/>
  <c r="M7831" i="2"/>
  <c r="M9131" i="2"/>
  <c r="M8759" i="2"/>
  <c r="M7167" i="2"/>
  <c r="M9226" i="2"/>
  <c r="M7132" i="2"/>
  <c r="M8120" i="2"/>
  <c r="M6145" i="2"/>
  <c r="M8697" i="2"/>
  <c r="M8492" i="2"/>
  <c r="M8253" i="2"/>
  <c r="M7068" i="2"/>
  <c r="M9648" i="2"/>
  <c r="M6005" i="2"/>
  <c r="M8572" i="2"/>
  <c r="M9148" i="2"/>
  <c r="M7931" i="2"/>
  <c r="M9472" i="2"/>
  <c r="M6555" i="2"/>
  <c r="M9429" i="2"/>
  <c r="M9040" i="2"/>
  <c r="M8054" i="2"/>
  <c r="M6799" i="2"/>
  <c r="M6178" i="2"/>
  <c r="M8917" i="2"/>
  <c r="M8851" i="2"/>
  <c r="M6742" i="2"/>
  <c r="M9197" i="2"/>
  <c r="M8442" i="2"/>
  <c r="M6643" i="2"/>
  <c r="M9007" i="2"/>
  <c r="M6048" i="2"/>
  <c r="M6907" i="2"/>
  <c r="M9548" i="2"/>
  <c r="M7319" i="2"/>
  <c r="M6817" i="2"/>
  <c r="M7245" i="2"/>
  <c r="M8555" i="2"/>
  <c r="M7903" i="2"/>
  <c r="M7711" i="2"/>
  <c r="M5983" i="2"/>
  <c r="M8425" i="2"/>
  <c r="M9347" i="2"/>
  <c r="M6576" i="2"/>
  <c r="M8365" i="2"/>
  <c r="M7463" i="2"/>
  <c r="M3358" i="2"/>
  <c r="M8291" i="2"/>
  <c r="M4117" i="2"/>
  <c r="M9536" i="2"/>
  <c r="M7262" i="2"/>
  <c r="M7263" i="2"/>
  <c r="M9008" i="2"/>
  <c r="M7993" i="2"/>
  <c r="M4356" i="2"/>
  <c r="M7593" i="2"/>
  <c r="M4417" i="2"/>
  <c r="M7088" i="2"/>
  <c r="M9373" i="2"/>
  <c r="M7581" i="2"/>
  <c r="M3588" i="2"/>
  <c r="M8333" i="2"/>
  <c r="M6484" i="2"/>
  <c r="M2804" i="2"/>
  <c r="M9404" i="2"/>
  <c r="M6743" i="2"/>
  <c r="M8396" i="2"/>
  <c r="M8462" i="2"/>
  <c r="M7569" i="2"/>
  <c r="M8272" i="2"/>
  <c r="M7780" i="2"/>
  <c r="M7824" i="2"/>
  <c r="M3326" i="2"/>
  <c r="M8163" i="2"/>
  <c r="M3325" i="2"/>
  <c r="M6292" i="2"/>
  <c r="M6863" i="2"/>
  <c r="M8123" i="2"/>
  <c r="M7796" i="2"/>
  <c r="M4911" i="2"/>
  <c r="M8837" i="2"/>
  <c r="M3895" i="2"/>
  <c r="M7386" i="2"/>
  <c r="M9549" i="2"/>
  <c r="M8674" i="2"/>
  <c r="M9537" i="2"/>
  <c r="M8428" i="2"/>
  <c r="M8680" i="2"/>
  <c r="M6908" i="2"/>
  <c r="M9028" i="2"/>
  <c r="M8016" i="2"/>
  <c r="M6063" i="2"/>
  <c r="M8056" i="2"/>
  <c r="M9499" i="2"/>
  <c r="M8745" i="2"/>
  <c r="M9625" i="2"/>
  <c r="M6761" i="2"/>
  <c r="M8017" i="2"/>
  <c r="M7570" i="2"/>
  <c r="M5986" i="2"/>
  <c r="M8976" i="2"/>
  <c r="M8305" i="2"/>
  <c r="M7622" i="2"/>
  <c r="M7135" i="2"/>
  <c r="M6762" i="2"/>
  <c r="M9325" i="2"/>
  <c r="M6038" i="2"/>
  <c r="M7623" i="2"/>
  <c r="M9361" i="2"/>
  <c r="M6981" i="2"/>
  <c r="M9169" i="2"/>
  <c r="M7571" i="2"/>
  <c r="M8352" i="2"/>
  <c r="M6991" i="2"/>
  <c r="M6253" i="2"/>
  <c r="M8977" i="2"/>
  <c r="M7671" i="2"/>
  <c r="M8481" i="2"/>
  <c r="M6783" i="2"/>
  <c r="M9653" i="2"/>
  <c r="M7907" i="2"/>
  <c r="M7438" i="2"/>
  <c r="M8030" i="2"/>
  <c r="M7190" i="2"/>
  <c r="M8504" i="2"/>
  <c r="M8824" i="2"/>
  <c r="M7494" i="2"/>
  <c r="M8949" i="2"/>
  <c r="M4452" i="2"/>
  <c r="M4393" i="2"/>
  <c r="M2795" i="2"/>
  <c r="M4718" i="2"/>
  <c r="M2136" i="2"/>
  <c r="M2320" i="2"/>
  <c r="M2929" i="2"/>
  <c r="M9490" i="2"/>
  <c r="M6003" i="2"/>
  <c r="M3280" i="2"/>
  <c r="M9397" i="2"/>
  <c r="M4320" i="2"/>
  <c r="M6403" i="2"/>
  <c r="M4177" i="2"/>
  <c r="M9004" i="2"/>
  <c r="M2138" i="2"/>
  <c r="M7973" i="2"/>
  <c r="M3534" i="2"/>
  <c r="M8772" i="2"/>
  <c r="M8657" i="2"/>
  <c r="M2764" i="2"/>
  <c r="M6120" i="2"/>
  <c r="M4251" i="2"/>
  <c r="M8025" i="2"/>
  <c r="M4446" i="2"/>
  <c r="M7285" i="2"/>
  <c r="M2343" i="2"/>
  <c r="M8898" i="2"/>
  <c r="M6584" i="2"/>
  <c r="M7565" i="2"/>
  <c r="M5982" i="2"/>
  <c r="M3857" i="2"/>
  <c r="M6859" i="2"/>
  <c r="M8578" i="2"/>
  <c r="M3333" i="2"/>
  <c r="M6860" i="2"/>
  <c r="M9437" i="2"/>
  <c r="M2327" i="2"/>
  <c r="M7998" i="2"/>
  <c r="M2623" i="2"/>
  <c r="M8802" i="2"/>
  <c r="M4753" i="2"/>
  <c r="M8670" i="2"/>
  <c r="M3976" i="2"/>
  <c r="M9101" i="2"/>
  <c r="M8945" i="2"/>
  <c r="M4923" i="2"/>
  <c r="M9497" i="2"/>
  <c r="M4232" i="2"/>
  <c r="M7509" i="2"/>
  <c r="M7275" i="2"/>
  <c r="M7382" i="2"/>
  <c r="M2433" i="2"/>
  <c r="M8026" i="2"/>
  <c r="M7502" i="2"/>
  <c r="M3350" i="2"/>
  <c r="M6757" i="2"/>
  <c r="M3145" i="2"/>
  <c r="M8804" i="2"/>
  <c r="M9039" i="2"/>
  <c r="M8601" i="2"/>
  <c r="M4494" i="2"/>
  <c r="M9344" i="2"/>
  <c r="M2559" i="2"/>
  <c r="M9093" i="2"/>
  <c r="M6522" i="2"/>
  <c r="M7460" i="2"/>
  <c r="M4343" i="2"/>
  <c r="M9383" i="2"/>
  <c r="M2285" i="2"/>
  <c r="M9282" i="2"/>
  <c r="M7748" i="2"/>
  <c r="M3155" i="2"/>
  <c r="M7317" i="2"/>
  <c r="M4693" i="2"/>
  <c r="M7318" i="2"/>
  <c r="M8376" i="2"/>
  <c r="M7260" i="2"/>
  <c r="M8078" i="2"/>
  <c r="M4957" i="2"/>
  <c r="M8686" i="2"/>
  <c r="M7461" i="2"/>
  <c r="M4927" i="2"/>
  <c r="M8971" i="2"/>
  <c r="M2778" i="2"/>
  <c r="M6033" i="2"/>
  <c r="M4347" i="2"/>
  <c r="M6060" i="2"/>
  <c r="M4874" i="2"/>
  <c r="M8104" i="2"/>
  <c r="M2352" i="2"/>
  <c r="M8660" i="2"/>
  <c r="M2094" i="2"/>
  <c r="M6466" i="2"/>
  <c r="M9147" i="2"/>
  <c r="M3298" i="2"/>
  <c r="M8579" i="2"/>
  <c r="M4741" i="2"/>
  <c r="M6534" i="2"/>
  <c r="M8773" i="2"/>
  <c r="M7405" i="2"/>
  <c r="M7875" i="2"/>
  <c r="M2546" i="2"/>
  <c r="M6019" i="2"/>
  <c r="M2776" i="2"/>
  <c r="M6962" i="2"/>
  <c r="M2180" i="2"/>
  <c r="M6211" i="2"/>
  <c r="M8861" i="2"/>
  <c r="M7930" i="2"/>
  <c r="M4775" i="2"/>
  <c r="M7185" i="2"/>
  <c r="M2291" i="2"/>
  <c r="M6841" i="2"/>
  <c r="M7894" i="2"/>
  <c r="M9103" i="2"/>
  <c r="M8150" i="2"/>
  <c r="M6567" i="2"/>
  <c r="M3332" i="2"/>
  <c r="M9449" i="2"/>
  <c r="M7027" i="2"/>
  <c r="M8145" i="2"/>
  <c r="M7348" i="2"/>
  <c r="M4102" i="2"/>
  <c r="M6450" i="2"/>
  <c r="M3911" i="2"/>
  <c r="M6932" i="2"/>
  <c r="M9563" i="2"/>
  <c r="M8028" i="2"/>
  <c r="M4101" i="2"/>
  <c r="M9179" i="2"/>
  <c r="M2356" i="2"/>
  <c r="M9637" i="2"/>
  <c r="M9649" i="2"/>
  <c r="M2378" i="2"/>
  <c r="M9583" i="2"/>
  <c r="M9082" i="2"/>
  <c r="M3300" i="2"/>
  <c r="M7683" i="2"/>
  <c r="M4730" i="2"/>
  <c r="M6918" i="2"/>
  <c r="M6920" i="2"/>
  <c r="M2928" i="2"/>
  <c r="M9522" i="2"/>
  <c r="M2244" i="2"/>
  <c r="M9664" i="2"/>
  <c r="M6320" i="2"/>
  <c r="M9168" i="2"/>
  <c r="M4804" i="2"/>
  <c r="M7567" i="2"/>
  <c r="M2450" i="2"/>
  <c r="M8699" i="2"/>
  <c r="M4187" i="2"/>
  <c r="M8742" i="2"/>
  <c r="M3811" i="2"/>
  <c r="M5984" i="2"/>
  <c r="M4387" i="2"/>
  <c r="M6062" i="2"/>
  <c r="M3973" i="2"/>
  <c r="M8863" i="2"/>
  <c r="M2750" i="2"/>
  <c r="M7208" i="2"/>
  <c r="M7919" i="2"/>
  <c r="M2810" i="2"/>
  <c r="M4419" i="2"/>
  <c r="M2387" i="2"/>
  <c r="M2919" i="2"/>
  <c r="M4532" i="2"/>
  <c r="M9257" i="2"/>
  <c r="M3306" i="2"/>
  <c r="M8901" i="2"/>
  <c r="M8634" i="2"/>
  <c r="M2170" i="2"/>
  <c r="M8042" i="2"/>
  <c r="M2980" i="2"/>
  <c r="M7246" i="2"/>
  <c r="M2643" i="2"/>
  <c r="M7209" i="2"/>
  <c r="M4012" i="2"/>
  <c r="M6535" i="2"/>
  <c r="M3071" i="2"/>
  <c r="M6103" i="2"/>
  <c r="M2577" i="2"/>
  <c r="M4859" i="2"/>
  <c r="M4493" i="2"/>
  <c r="M3803" i="2"/>
  <c r="M6275" i="2"/>
  <c r="M3781" i="2"/>
  <c r="M6662" i="2"/>
  <c r="M9107" i="2"/>
  <c r="M2809" i="2"/>
  <c r="M7145" i="2"/>
  <c r="M3836" i="2"/>
  <c r="M8701" i="2"/>
  <c r="M4379" i="2"/>
  <c r="M5985" i="2"/>
  <c r="M2657" i="2"/>
  <c r="M8823" i="2"/>
  <c r="M2774" i="2"/>
  <c r="M7103" i="2"/>
  <c r="M4811" i="2"/>
  <c r="M8864" i="2"/>
  <c r="M4815" i="2"/>
  <c r="M7418" i="2"/>
  <c r="M6990" i="2"/>
  <c r="M9182" i="2"/>
  <c r="M3856" i="2"/>
  <c r="M8947" i="2"/>
  <c r="M2537" i="2"/>
  <c r="M7885" i="2"/>
  <c r="M6064" i="2"/>
  <c r="M8350" i="2"/>
  <c r="M8675" i="2"/>
  <c r="M4079" i="2"/>
  <c r="M8663" i="2"/>
  <c r="M3404" i="2"/>
  <c r="M7850" i="2"/>
  <c r="M2194" i="2"/>
  <c r="M8153" i="2"/>
  <c r="M7639" i="2"/>
  <c r="M8154" i="2"/>
  <c r="M8807" i="2"/>
  <c r="M7117" i="2"/>
  <c r="M2689" i="2"/>
  <c r="M6865" i="2"/>
  <c r="M2247" i="2"/>
  <c r="M6600" i="2"/>
  <c r="M4543" i="2"/>
  <c r="M6601" i="2"/>
  <c r="M2871" i="2"/>
  <c r="M6423" i="2"/>
  <c r="M4477" i="2"/>
  <c r="M6692" i="2"/>
  <c r="M3914" i="2"/>
  <c r="M9297" i="2"/>
  <c r="M4035" i="2"/>
  <c r="M6324" i="2"/>
  <c r="M2819" i="2"/>
  <c r="M8165" i="2"/>
  <c r="M2613" i="2"/>
  <c r="M6359" i="2"/>
  <c r="M4603" i="2"/>
  <c r="M9326" i="2"/>
  <c r="M2544" i="2"/>
  <c r="M7397" i="2"/>
  <c r="M4327" i="2"/>
  <c r="M6782" i="2"/>
  <c r="M4456" i="2"/>
  <c r="M6525" i="2"/>
  <c r="M4366" i="2"/>
  <c r="M8582" i="2"/>
  <c r="M7976" i="2"/>
  <c r="M9096" i="2"/>
  <c r="M8503" i="2"/>
  <c r="M7867" i="2"/>
  <c r="M6227" i="2"/>
  <c r="M8726" i="2"/>
  <c r="M8920" i="2"/>
  <c r="M2520" i="2"/>
  <c r="M9639" i="2"/>
  <c r="M3379" i="2"/>
  <c r="M6937" i="2"/>
  <c r="M2296" i="2"/>
  <c r="M6278" i="2"/>
  <c r="M3152" i="2"/>
  <c r="M6881" i="2"/>
  <c r="M8445" i="2"/>
  <c r="M8367" i="2"/>
  <c r="M7658" i="2"/>
  <c r="M6021" i="2"/>
  <c r="M9327" i="2"/>
  <c r="M9538" i="2"/>
  <c r="M7360" i="2"/>
  <c r="M7879" i="2"/>
  <c r="M8727" i="2"/>
  <c r="M6296" i="2"/>
  <c r="M7361" i="2"/>
  <c r="M9628" i="2"/>
  <c r="M8415" i="2"/>
  <c r="M6149" i="2"/>
  <c r="M7771" i="2"/>
  <c r="M6229" i="2"/>
  <c r="M7595" i="2"/>
  <c r="M8201" i="2"/>
  <c r="M6582" i="2"/>
  <c r="M8413" i="2"/>
  <c r="M8407" i="2"/>
  <c r="M6210" i="2"/>
  <c r="M9581" i="2"/>
  <c r="M8077" i="2"/>
  <c r="M9209" i="2"/>
  <c r="M7001" i="2"/>
  <c r="M8658" i="2"/>
  <c r="M6519" i="2"/>
  <c r="M8739" i="2"/>
  <c r="M8422" i="2"/>
  <c r="M6642" i="2"/>
  <c r="M6473" i="2"/>
  <c r="M9560" i="2"/>
  <c r="M6508" i="2"/>
  <c r="M7316" i="2"/>
  <c r="M7917" i="2"/>
  <c r="M8550" i="2"/>
  <c r="M8845" i="2"/>
  <c r="M9663" i="2"/>
  <c r="M7274" i="2"/>
  <c r="M6771" i="2"/>
  <c r="M7540" i="2"/>
  <c r="M9520" i="2"/>
  <c r="M9544" i="2"/>
  <c r="M7155" i="2"/>
  <c r="M7821" i="2"/>
  <c r="M7777" i="2"/>
  <c r="M6101" i="2"/>
  <c r="M9645" i="2"/>
  <c r="M6390" i="2"/>
  <c r="M8012" i="2"/>
  <c r="M7617" i="2"/>
  <c r="M8571" i="2"/>
  <c r="M7791" i="2"/>
  <c r="M7669" i="2"/>
  <c r="M7809" i="2"/>
  <c r="M8847" i="2"/>
  <c r="M9254" i="2"/>
  <c r="M7768" i="2"/>
  <c r="M6739" i="2"/>
  <c r="M9459" i="2"/>
  <c r="M9546" i="2"/>
  <c r="M9117" i="2"/>
  <c r="M8552" i="2"/>
  <c r="M7526" i="2"/>
  <c r="M8014" i="2"/>
  <c r="M7244" i="2"/>
  <c r="M9399" i="2"/>
  <c r="M6197" i="2"/>
  <c r="M7846" i="2"/>
  <c r="M7287" i="2"/>
  <c r="M9582" i="2"/>
  <c r="M8440" i="2"/>
  <c r="M7654" i="2"/>
  <c r="M7709" i="2"/>
  <c r="M7168" i="2"/>
  <c r="M9647" i="2"/>
  <c r="M8719" i="2"/>
  <c r="M7832" i="2"/>
  <c r="M6779" i="2"/>
  <c r="M6035" i="2"/>
  <c r="M8850" i="2"/>
  <c r="M6815" i="2"/>
  <c r="M9562" i="2"/>
  <c r="M8832" i="2"/>
  <c r="M7055" i="2"/>
  <c r="M8441" i="2"/>
  <c r="M8819" i="2"/>
  <c r="M6250" i="2"/>
  <c r="M6611" i="2"/>
  <c r="M8039" i="2"/>
  <c r="M6675" i="2"/>
  <c r="M8002" i="2"/>
  <c r="M6575" i="2"/>
  <c r="M6933" i="2"/>
  <c r="M6689" i="2"/>
  <c r="M6036" i="2"/>
  <c r="M9119" i="2"/>
  <c r="M8332" i="2"/>
  <c r="M8989" i="2"/>
  <c r="M7039" i="2"/>
  <c r="M7725" i="2"/>
  <c r="M9612" i="2"/>
  <c r="M7333" i="2"/>
  <c r="M6179" i="2"/>
  <c r="M6321" i="2"/>
  <c r="M8528" i="2"/>
  <c r="M6322" i="2"/>
  <c r="M9535" i="2"/>
  <c r="M8933" i="2"/>
  <c r="M6371" i="2"/>
  <c r="M8151" i="2"/>
  <c r="M8205" i="2"/>
  <c r="M6037" i="2"/>
  <c r="M6557" i="2"/>
  <c r="M7384" i="2"/>
  <c r="M7904" i="2"/>
  <c r="M6199" i="2"/>
  <c r="M7288" i="2"/>
  <c r="M8292" i="2"/>
  <c r="M6712" i="2"/>
  <c r="M9272" i="2"/>
  <c r="M7264" i="2"/>
  <c r="M6713" i="2"/>
  <c r="M7833" i="2"/>
  <c r="M8633" i="2"/>
  <c r="M8055" i="2"/>
  <c r="M9322" i="2"/>
  <c r="M8604" i="2"/>
  <c r="M8662" i="2"/>
  <c r="M6878" i="2"/>
  <c r="M8068" i="2"/>
  <c r="M6879" i="2"/>
  <c r="M6818" i="2"/>
  <c r="M6411" i="2"/>
  <c r="M8919" i="2"/>
  <c r="M6358" i="2"/>
  <c r="M7877" i="2"/>
  <c r="M9431" i="2"/>
  <c r="M6453" i="2"/>
  <c r="M6744" i="2"/>
  <c r="M8256" i="2"/>
  <c r="M9010" i="2"/>
  <c r="M7028" i="2"/>
  <c r="M9600" i="2"/>
  <c r="M6422" i="2"/>
  <c r="M6252" i="2"/>
  <c r="M6729" i="2"/>
  <c r="M7582" i="2"/>
  <c r="M6720" i="2"/>
  <c r="M9323" i="2"/>
  <c r="M6802" i="2"/>
  <c r="M7471" i="2"/>
  <c r="M7419" i="2"/>
  <c r="M9229" i="2"/>
  <c r="M7782" i="2"/>
  <c r="M7749" i="2"/>
  <c r="M7005" i="2"/>
  <c r="M8806" i="2"/>
  <c r="M7851" i="2"/>
  <c r="M6413" i="2"/>
  <c r="M8322" i="2"/>
  <c r="M9068" i="2"/>
  <c r="M6690" i="2"/>
  <c r="M7118" i="2"/>
  <c r="M8479" i="2"/>
  <c r="M8882" i="2"/>
  <c r="M6454" i="2"/>
  <c r="M8557" i="2"/>
  <c r="M9513" i="2"/>
  <c r="M8306" i="2"/>
  <c r="M6693" i="2"/>
  <c r="M8096" i="2"/>
  <c r="M9184" i="2"/>
  <c r="M7583" i="2"/>
  <c r="M8070" i="2"/>
  <c r="M6121" i="2"/>
  <c r="M8776" i="2"/>
  <c r="M8444" i="2"/>
  <c r="M6513" i="2"/>
  <c r="M9285" i="2"/>
  <c r="M7977" i="2"/>
  <c r="M9487" i="2"/>
  <c r="M6784" i="2"/>
  <c r="M2222" i="2"/>
  <c r="M6938" i="2"/>
  <c r="M8155" i="2"/>
  <c r="M7811" i="2"/>
  <c r="M6105" i="2"/>
  <c r="M4059" i="2"/>
  <c r="M8865" i="2"/>
  <c r="M8240" i="2"/>
  <c r="M6335" i="2"/>
  <c r="M7685" i="2"/>
  <c r="M4307" i="2"/>
  <c r="M7983" i="2"/>
  <c r="M9150" i="2"/>
  <c r="M3052" i="2"/>
  <c r="M7908" i="2"/>
  <c r="M6665" i="2"/>
  <c r="M4358" i="2"/>
  <c r="M7030" i="2"/>
  <c r="M4563" i="2"/>
  <c r="M7625" i="2"/>
  <c r="M6666" i="2"/>
  <c r="M6456" i="2"/>
  <c r="M8936" i="2"/>
  <c r="M4277" i="2"/>
  <c r="M8167" i="2"/>
  <c r="M2997" i="2"/>
  <c r="M6394" i="2"/>
  <c r="M8826" i="2"/>
  <c r="M4448" i="2"/>
  <c r="M8607" i="2"/>
  <c r="M6381" i="2"/>
  <c r="M3578" i="2"/>
  <c r="M7375" i="2"/>
  <c r="M6280" i="2"/>
  <c r="M3943" i="2"/>
  <c r="M6964" i="2"/>
  <c r="M8369" i="2"/>
  <c r="M8108" i="2"/>
  <c r="M7504" i="2"/>
  <c r="M4729" i="2"/>
  <c r="M6586" i="2"/>
  <c r="M4242" i="2"/>
  <c r="M9299" i="2"/>
  <c r="M7921" i="2"/>
  <c r="M7192" i="2"/>
  <c r="M8325" i="2"/>
  <c r="M7092" i="2"/>
  <c r="M5989" i="2"/>
  <c r="M3502" i="2"/>
  <c r="M6536" i="2"/>
  <c r="M3554" i="2"/>
  <c r="M6150" i="2"/>
  <c r="M8594" i="2"/>
  <c r="M7697" i="2"/>
  <c r="M3945" i="2"/>
  <c r="M6443" i="2"/>
  <c r="M6050" i="2"/>
  <c r="M7572" i="2"/>
  <c r="M4634" i="2"/>
  <c r="M7963" i="2"/>
  <c r="M7994" i="2"/>
  <c r="M8923" i="2"/>
  <c r="M8178" i="2"/>
  <c r="M4894" i="2"/>
  <c r="M7267" i="2"/>
  <c r="M8855" i="2"/>
  <c r="M6299" i="2"/>
  <c r="M9138" i="2"/>
  <c r="M7307" i="2"/>
  <c r="M7869" i="2"/>
  <c r="M8463" i="2"/>
  <c r="M6260" i="2"/>
  <c r="M6182" i="2"/>
  <c r="M4062" i="2"/>
  <c r="M7743" i="2"/>
  <c r="M4768" i="2"/>
  <c r="M7880" i="2"/>
  <c r="M6678" i="2"/>
  <c r="M4422" i="2"/>
  <c r="M6538" i="2"/>
  <c r="M4052" i="2"/>
  <c r="M6764" i="2"/>
  <c r="M3452" i="2"/>
  <c r="M7399" i="2"/>
  <c r="M3210" i="2"/>
  <c r="M6773" i="2"/>
  <c r="M6646" i="2"/>
  <c r="M6134" i="2"/>
  <c r="M6830" i="2"/>
  <c r="M6923" i="2"/>
  <c r="M8229" i="2"/>
  <c r="M7881" i="2"/>
  <c r="M6396" i="2"/>
  <c r="M9454" i="2"/>
  <c r="M4672" i="2"/>
  <c r="M7279" i="2"/>
  <c r="M3752" i="2"/>
  <c r="M9555" i="2"/>
  <c r="M4739" i="2"/>
  <c r="M8339" i="2"/>
  <c r="M8083" i="2"/>
  <c r="M4185" i="2"/>
  <c r="M9288" i="2"/>
  <c r="M4255" i="2"/>
  <c r="M8809" i="2"/>
  <c r="M7225" i="2"/>
  <c r="M4610" i="2"/>
  <c r="M8792" i="2"/>
  <c r="M6300" i="2"/>
  <c r="M3089" i="2"/>
  <c r="M7072" i="2"/>
  <c r="M4268" i="2"/>
  <c r="M6866" i="2"/>
  <c r="M4348" i="2"/>
  <c r="M7889" i="2"/>
  <c r="M3086" i="2"/>
  <c r="M8667" i="2"/>
  <c r="M6623" i="2"/>
  <c r="M9050" i="2"/>
  <c r="M8308" i="2"/>
  <c r="M8608" i="2"/>
  <c r="M6648" i="2"/>
  <c r="M2947" i="2"/>
  <c r="M7294" i="2"/>
  <c r="M3310" i="2"/>
  <c r="M6867" i="2"/>
  <c r="M7295" i="2"/>
  <c r="M8621" i="2"/>
  <c r="M9044" i="2"/>
  <c r="M4485" i="2"/>
  <c r="M8622" i="2"/>
  <c r="M8129" i="2"/>
  <c r="M6384" i="2"/>
  <c r="M3962" i="2"/>
  <c r="M3228" i="2"/>
  <c r="M4349" i="2"/>
  <c r="M6883" i="2"/>
  <c r="M4966" i="2"/>
  <c r="M9314" i="2"/>
  <c r="M4438" i="2"/>
  <c r="M9215" i="2"/>
  <c r="M4497" i="2"/>
  <c r="M8452" i="2"/>
  <c r="M7378" i="2"/>
  <c r="M8906" i="2"/>
  <c r="M8888" i="2"/>
  <c r="M8433" i="2"/>
  <c r="M3106" i="2"/>
  <c r="M7380" i="2"/>
  <c r="M6206" i="2"/>
  <c r="M7151" i="2"/>
  <c r="M3504" i="2"/>
  <c r="M7825" i="2"/>
  <c r="M9188" i="2"/>
  <c r="M7596" i="2"/>
  <c r="M9234" i="2"/>
  <c r="M7487" i="2"/>
  <c r="M4298" i="2"/>
  <c r="M6893" i="2"/>
  <c r="M6953" i="2"/>
  <c r="M3472" i="2"/>
  <c r="M6339" i="2"/>
  <c r="M9302" i="2"/>
  <c r="M7058" i="2"/>
  <c r="M3536" i="2"/>
  <c r="M8574" i="2"/>
  <c r="M3004" i="2"/>
  <c r="M4044" i="2"/>
  <c r="M4254" i="2"/>
  <c r="M3605" i="2"/>
  <c r="M4069" i="2"/>
  <c r="M4625" i="2"/>
  <c r="M7512" i="2"/>
  <c r="M4910" i="2"/>
  <c r="M3518" i="2"/>
  <c r="M4707" i="2"/>
  <c r="M3956" i="2"/>
  <c r="M3282" i="2"/>
  <c r="M3039" i="2"/>
  <c r="M3477" i="2"/>
  <c r="M4361" i="2"/>
  <c r="M4846" i="2"/>
  <c r="M4092" i="2"/>
  <c r="M4381" i="2"/>
  <c r="M4606" i="2"/>
  <c r="M3685" i="2"/>
  <c r="M3694" i="2"/>
  <c r="M4315" i="2"/>
  <c r="M3439" i="2"/>
  <c r="M4148" i="2"/>
  <c r="M3601" i="2"/>
  <c r="M4520" i="2"/>
  <c r="M3246" i="2"/>
  <c r="M4510" i="2"/>
  <c r="M4224" i="2"/>
  <c r="M3286" i="2"/>
  <c r="M3942" i="2"/>
  <c r="M3030" i="2"/>
  <c r="M4530" i="2"/>
  <c r="M4822" i="2"/>
  <c r="M4445" i="2"/>
  <c r="M3389" i="2"/>
  <c r="M4635" i="2"/>
  <c r="M7761" i="2"/>
  <c r="M8585" i="2"/>
  <c r="M8903" i="2"/>
  <c r="M9504" i="2"/>
  <c r="M8258" i="2"/>
  <c r="M8450" i="2"/>
  <c r="M8484" i="2"/>
  <c r="M7610" i="2"/>
  <c r="M7094" i="2"/>
  <c r="M9014" i="2"/>
  <c r="M9630" i="2"/>
  <c r="M8926" i="2"/>
  <c r="M7675" i="2"/>
  <c r="M8402" i="2"/>
  <c r="M6844" i="2"/>
  <c r="M7074" i="2"/>
  <c r="M8031" i="2"/>
  <c r="M6541" i="2"/>
  <c r="M9139" i="2"/>
  <c r="M8750" i="2"/>
  <c r="M9247" i="2"/>
  <c r="M8403" i="2"/>
  <c r="M7122" i="2"/>
  <c r="M9465" i="2"/>
  <c r="M7513" i="2"/>
  <c r="M6570" i="2"/>
  <c r="M7938" i="2"/>
  <c r="M7753" i="2"/>
  <c r="M8889" i="2"/>
  <c r="M7124" i="2"/>
  <c r="M9352" i="2"/>
  <c r="M7152" i="2"/>
  <c r="M8498" i="2"/>
  <c r="M7466" i="2"/>
  <c r="M7048" i="2"/>
  <c r="M7177" i="2"/>
  <c r="M9199" i="2"/>
  <c r="M7909" i="2"/>
  <c r="M7249" i="2"/>
  <c r="M9587" i="2"/>
  <c r="M7250" i="2"/>
  <c r="M9186" i="2"/>
  <c r="M9029" i="2"/>
  <c r="M8853" i="2"/>
  <c r="M6425" i="2"/>
  <c r="M8618" i="2"/>
  <c r="M9524" i="2"/>
  <c r="M6587" i="2"/>
  <c r="M7091" i="2"/>
  <c r="M6616" i="2"/>
  <c r="M7223" i="2"/>
  <c r="M8058" i="2"/>
  <c r="M8071" i="2"/>
  <c r="M6258" i="2"/>
  <c r="M9171" i="2"/>
  <c r="M6537" i="2"/>
  <c r="M6514" i="2"/>
  <c r="M4278" i="2"/>
  <c r="M9286" i="2"/>
  <c r="M6337" i="2"/>
  <c r="M9568" i="2"/>
  <c r="M7898" i="2"/>
  <c r="M7440" i="2"/>
  <c r="M8146" i="2"/>
  <c r="M9201" i="2"/>
  <c r="M6326" i="2"/>
  <c r="M8747" i="2"/>
  <c r="M4577" i="2"/>
  <c r="M7093" i="2"/>
  <c r="M8702" i="2"/>
  <c r="M6732" i="2"/>
  <c r="M8665" i="2"/>
  <c r="M9554" i="2"/>
  <c r="M6637" i="2"/>
  <c r="M7965" i="2"/>
  <c r="M9203" i="2"/>
  <c r="M6165" i="2"/>
  <c r="M9667" i="2"/>
  <c r="M9153" i="2"/>
  <c r="M9502" i="2"/>
  <c r="M8730" i="2"/>
  <c r="M7698" i="2"/>
  <c r="M8978" i="2"/>
  <c r="M6829" i="2"/>
  <c r="M3451" i="2"/>
  <c r="M9110" i="2"/>
  <c r="M4670" i="2"/>
  <c r="M7852" i="2"/>
  <c r="M3615" i="2"/>
  <c r="M7923" i="2"/>
  <c r="M9658" i="2"/>
  <c r="M8924" i="2"/>
  <c r="M4402" i="2"/>
  <c r="M6882" i="2"/>
  <c r="M3222" i="2"/>
  <c r="M6539" i="2"/>
  <c r="M7322" i="2"/>
  <c r="M6327" i="2"/>
  <c r="M4222" i="2"/>
  <c r="M7835" i="2"/>
  <c r="M7212" i="2"/>
  <c r="M7853" i="2"/>
  <c r="M9313" i="2"/>
  <c r="M8690" i="2"/>
  <c r="M6617" i="2"/>
  <c r="M3087" i="2"/>
  <c r="M9464" i="2"/>
  <c r="M7609" i="2"/>
  <c r="M8793" i="2"/>
  <c r="M8541" i="2"/>
  <c r="M6397" i="2"/>
  <c r="M6152" i="2"/>
  <c r="M9154" i="2"/>
  <c r="M4951" i="2"/>
  <c r="M7009" i="2"/>
  <c r="M6668" i="2"/>
  <c r="M4401" i="2"/>
  <c r="M8925" i="2"/>
  <c r="M7197" i="2"/>
  <c r="M3083" i="2"/>
  <c r="M7911" i="2"/>
  <c r="M7719" i="2"/>
  <c r="M8451" i="2"/>
  <c r="M8961" i="2"/>
  <c r="M3741" i="2"/>
  <c r="M7966" i="2"/>
  <c r="M4666" i="2"/>
  <c r="M6638" i="2"/>
  <c r="M9163" i="2"/>
  <c r="M4353" i="2"/>
  <c r="M7150" i="2"/>
  <c r="M4418" i="2"/>
  <c r="M8169" i="2"/>
  <c r="M8497" i="2"/>
  <c r="M8939" i="2"/>
  <c r="M9367" i="2"/>
  <c r="M4717" i="2"/>
  <c r="M8060" i="2"/>
  <c r="M9015" i="2"/>
  <c r="M8517" i="2"/>
  <c r="M7107" i="2"/>
  <c r="M6301" i="2"/>
  <c r="M4085" i="2"/>
  <c r="M7720" i="2"/>
  <c r="M7323" i="2"/>
  <c r="M7123" i="2"/>
  <c r="M3301" i="2"/>
  <c r="M8733" i="2"/>
  <c r="M6704" i="2"/>
  <c r="M3912" i="2"/>
  <c r="M6857" i="2"/>
  <c r="M9124" i="2"/>
  <c r="M6892" i="2"/>
  <c r="M3567" i="2"/>
  <c r="M8209" i="2"/>
  <c r="M3727" i="2"/>
  <c r="M7644" i="2"/>
  <c r="M8624" i="2"/>
  <c r="M3354" i="2"/>
  <c r="M9589" i="2"/>
  <c r="M4692" i="2"/>
  <c r="M6669" i="2"/>
  <c r="M4608" i="2"/>
  <c r="M9669" i="2"/>
  <c r="M4845" i="2"/>
  <c r="M6302" i="2"/>
  <c r="M6618" i="2"/>
  <c r="M6969" i="2"/>
  <c r="M4202" i="2"/>
  <c r="M3437" i="2"/>
  <c r="M6054" i="2"/>
  <c r="M9489" i="2"/>
  <c r="M6297" i="2"/>
  <c r="M8593" i="2"/>
  <c r="M9185" i="2"/>
  <c r="M6203" i="2"/>
  <c r="M6078" i="2"/>
  <c r="M6007" i="2"/>
  <c r="M7759" i="2"/>
  <c r="M6853" i="2"/>
  <c r="M9566" i="2"/>
  <c r="M8688" i="2"/>
  <c r="M6230" i="2"/>
  <c r="M6190" i="2"/>
  <c r="M7305" i="2"/>
  <c r="M8854" i="2"/>
  <c r="M8380" i="2"/>
  <c r="M8020" i="2"/>
  <c r="M5988" i="2"/>
  <c r="M5995" i="2"/>
  <c r="M8072" i="2"/>
  <c r="M6181" i="2"/>
  <c r="M7606" i="2"/>
  <c r="M8764" i="2"/>
  <c r="M7465" i="2"/>
  <c r="M7047" i="2"/>
  <c r="M6457" i="2"/>
  <c r="M7377" i="2"/>
  <c r="M8021" i="2"/>
  <c r="M9172" i="2"/>
  <c r="M9387" i="2"/>
  <c r="M7607" i="2"/>
  <c r="M6602" i="2"/>
  <c r="M7560" i="2"/>
  <c r="M7715" i="2"/>
  <c r="M9657" i="2"/>
  <c r="M6215" i="2"/>
  <c r="M6940" i="2"/>
  <c r="M7337" i="2"/>
  <c r="M9262" i="2"/>
  <c r="M6374" i="2"/>
  <c r="M6820" i="2"/>
  <c r="M8777" i="2"/>
  <c r="M7401" i="2"/>
  <c r="M6279" i="2"/>
  <c r="M8883" i="2"/>
  <c r="M4036" i="2"/>
  <c r="M8336" i="2"/>
  <c r="M6828" i="2"/>
  <c r="M3062" i="2"/>
  <c r="M7483" i="2"/>
  <c r="M9491" i="2"/>
  <c r="M8224" i="2"/>
  <c r="M4034" i="2"/>
  <c r="M6163" i="2"/>
  <c r="M3059" i="2"/>
  <c r="M8379" i="2"/>
  <c r="M4849" i="2"/>
  <c r="M8446" i="2"/>
  <c r="M4365" i="2"/>
  <c r="M7157" i="2"/>
  <c r="M3589" i="2"/>
  <c r="M9655" i="2"/>
  <c r="M4194" i="2"/>
  <c r="M8664" i="2"/>
  <c r="M9043" i="2"/>
  <c r="M8558" i="2"/>
  <c r="M8370" i="2"/>
  <c r="M9567" i="2"/>
  <c r="M6214" i="2"/>
  <c r="M3766" i="2"/>
  <c r="M6748" i="2"/>
  <c r="M6312" i="2"/>
  <c r="M4009" i="2"/>
  <c r="M6079" i="2"/>
  <c r="M4043" i="2"/>
  <c r="M7742" i="2"/>
  <c r="M3024" i="2"/>
  <c r="M7291" i="2"/>
  <c r="M7193" i="2"/>
  <c r="M3535" i="2"/>
  <c r="M6024" i="2"/>
  <c r="M3409" i="2"/>
  <c r="M6204" i="2"/>
  <c r="M4526" i="2"/>
  <c r="M9231" i="2"/>
  <c r="M3613" i="2"/>
  <c r="M9407" i="2"/>
  <c r="M3419" i="2"/>
  <c r="M9328" i="2"/>
  <c r="M4764" i="2"/>
  <c r="M7964" i="2"/>
  <c r="M7350" i="2"/>
  <c r="M6527" i="2"/>
  <c r="M7031" i="2"/>
  <c r="M8559" i="2"/>
  <c r="M7760" i="2"/>
  <c r="M8326" i="2"/>
  <c r="M9312" i="2"/>
  <c r="M7799" i="2"/>
  <c r="M6417" i="2"/>
  <c r="M3848" i="2"/>
  <c r="M6967" i="2"/>
  <c r="M7834" i="2"/>
  <c r="M7627" i="2"/>
  <c r="M4896" i="2"/>
  <c r="M7935" i="2"/>
  <c r="M4619" i="2"/>
  <c r="M6588" i="2"/>
  <c r="M9375" i="2"/>
  <c r="M4776" i="2"/>
  <c r="M8713" i="2"/>
  <c r="M7071" i="2"/>
  <c r="M7454" i="2"/>
  <c r="M6382" i="2"/>
  <c r="M4288" i="2"/>
  <c r="M9121" i="2"/>
  <c r="M6039" i="2"/>
  <c r="M7485" i="2"/>
  <c r="M9162" i="2"/>
  <c r="M7937" i="2"/>
  <c r="M8307" i="2"/>
  <c r="M7486" i="2"/>
  <c r="M6647" i="2"/>
  <c r="M7544" i="2"/>
  <c r="M7174" i="2"/>
  <c r="M7019" i="2"/>
  <c r="M8620" i="2"/>
  <c r="M8005" i="2"/>
  <c r="M8356" i="2"/>
  <c r="M6807" i="2"/>
  <c r="M8506" i="2"/>
  <c r="M6950" i="2"/>
  <c r="M9539" i="2"/>
  <c r="M6603" i="2"/>
  <c r="M8381" i="2"/>
  <c r="M6184" i="2"/>
  <c r="M9408" i="2"/>
  <c r="M8887" i="2"/>
  <c r="M6912" i="2"/>
  <c r="M6767" i="2"/>
  <c r="M7700" i="2"/>
  <c r="M9123" i="2"/>
  <c r="M6925" i="2"/>
  <c r="M6868" i="2"/>
  <c r="M8466" i="2"/>
  <c r="M6375" i="2"/>
  <c r="M9032" i="2"/>
  <c r="M8748" i="2"/>
  <c r="M7199" i="2"/>
  <c r="M7995" i="2"/>
  <c r="M8704" i="2"/>
  <c r="M7410" i="2"/>
  <c r="M8130" i="2"/>
  <c r="M8372" i="2"/>
  <c r="M6856" i="2"/>
  <c r="M9527" i="2"/>
  <c r="M8905" i="2"/>
  <c r="M8132" i="2"/>
  <c r="M6786" i="2"/>
  <c r="M8795" i="2"/>
  <c r="M9506" i="2"/>
  <c r="M8810" i="2"/>
  <c r="M9350" i="2"/>
  <c r="M6110" i="2"/>
  <c r="M6516" i="2"/>
  <c r="M9445" i="2"/>
  <c r="M8243" i="2"/>
  <c r="M8869" i="2"/>
  <c r="M9632" i="2"/>
  <c r="M8244" i="2"/>
  <c r="M7561" i="2"/>
  <c r="M8507" i="2"/>
  <c r="M7125" i="2"/>
  <c r="M7276" i="2"/>
  <c r="M3245" i="2"/>
  <c r="M7772" i="2"/>
  <c r="M3629" i="2"/>
  <c r="M9565" i="2"/>
  <c r="M7641" i="2"/>
  <c r="M3669" i="2"/>
  <c r="M6023" i="2"/>
  <c r="M7933" i="2"/>
  <c r="M8951" i="2"/>
  <c r="M4899" i="2"/>
  <c r="M3604" i="2"/>
  <c r="M3585" i="2"/>
  <c r="M4680" i="2"/>
  <c r="M4128" i="2"/>
  <c r="M3921" i="2"/>
  <c r="M4160" i="2"/>
  <c r="M4645" i="2"/>
  <c r="M4087" i="2"/>
  <c r="M3575" i="2"/>
  <c r="M3279" i="2"/>
  <c r="M3299" i="2"/>
  <c r="M3136" i="2"/>
  <c r="M8953" i="2"/>
  <c r="M6025" i="2"/>
  <c r="M8765" i="2"/>
  <c r="M8192" i="2"/>
  <c r="M3137" i="2"/>
  <c r="M3725" i="2"/>
  <c r="M3444" i="2"/>
  <c r="M3815" i="2"/>
  <c r="M3297" i="2"/>
  <c r="M4065" i="2"/>
  <c r="M8573" i="2"/>
  <c r="M4922" i="2"/>
  <c r="M6051" i="2"/>
  <c r="M4399" i="2"/>
  <c r="M8168" i="2"/>
  <c r="M3855" i="2"/>
  <c r="M8841" i="2"/>
  <c r="M3212" i="2"/>
  <c r="M8885" i="2"/>
  <c r="M7699" i="2"/>
  <c r="M6107" i="2"/>
  <c r="M4950" i="2"/>
  <c r="M6765" i="2"/>
  <c r="M4968" i="2"/>
  <c r="M6540" i="2"/>
  <c r="M3880" i="2"/>
  <c r="M8778" i="2"/>
  <c r="M3436" i="2"/>
  <c r="M8689" i="2"/>
  <c r="M8275" i="2"/>
  <c r="M5991" i="2"/>
  <c r="M8400" i="2"/>
  <c r="M4887" i="2"/>
  <c r="M7268" i="2"/>
  <c r="M9049" i="2"/>
  <c r="M9570" i="2"/>
  <c r="M9366" i="2"/>
  <c r="M6952" i="2"/>
  <c r="M3412" i="2"/>
  <c r="M8886" i="2"/>
  <c r="M4285" i="2"/>
  <c r="M7176" i="2"/>
  <c r="M8496" i="2"/>
  <c r="M9329" i="2"/>
  <c r="M7073" i="2"/>
  <c r="M4723" i="2"/>
  <c r="M7213" i="2"/>
  <c r="M7545" i="2"/>
  <c r="M3454" i="2"/>
  <c r="M7925" i="2"/>
  <c r="M4938" i="2"/>
  <c r="M9477" i="2"/>
  <c r="M7573" i="2"/>
  <c r="M3954" i="2"/>
  <c r="M7149" i="2"/>
  <c r="M8636" i="2"/>
  <c r="M9433" i="2"/>
  <c r="M3204" i="2"/>
  <c r="M7686" i="2"/>
  <c r="M6125" i="2"/>
  <c r="M8401" i="2"/>
  <c r="M8111" i="2"/>
  <c r="M3492" i="2"/>
  <c r="M6052" i="2"/>
  <c r="M7882" i="2"/>
  <c r="M8131" i="2"/>
  <c r="M6376" i="2"/>
  <c r="M3958" i="2"/>
  <c r="M8766" i="2"/>
  <c r="M3603" i="2"/>
  <c r="M7950" i="2"/>
  <c r="M7379" i="2"/>
  <c r="M3115" i="2"/>
  <c r="M3872" i="2"/>
  <c r="M8259" i="2"/>
  <c r="M4437" i="2"/>
  <c r="M6284" i="2"/>
  <c r="M7752" i="2"/>
  <c r="M6561" i="2"/>
  <c r="M3075" i="2"/>
  <c r="M8170" i="2"/>
  <c r="M9456" i="2"/>
  <c r="M3883" i="2"/>
  <c r="M6891" i="2"/>
  <c r="M7939" i="2"/>
  <c r="M7837" i="2"/>
  <c r="M4622" i="2"/>
  <c r="M7855" i="2"/>
  <c r="M7515" i="2"/>
  <c r="M8734" i="2"/>
  <c r="M8074" i="2"/>
  <c r="M9601" i="2"/>
  <c r="M6136" i="2"/>
  <c r="M7390" i="2"/>
  <c r="M4291" i="2"/>
  <c r="M3689" i="2"/>
  <c r="M6821" i="2"/>
  <c r="M7076" i="2"/>
  <c r="M4766" i="2"/>
  <c r="M6750" i="2"/>
  <c r="M9516" i="2"/>
  <c r="M6715" i="2"/>
  <c r="M7762" i="2"/>
  <c r="M7996" i="2"/>
  <c r="M6696" i="2"/>
  <c r="M8562" i="2"/>
  <c r="M7773" i="2"/>
  <c r="M8995" i="2"/>
  <c r="M6869" i="2"/>
  <c r="M4558" i="2"/>
  <c r="M6167" i="2"/>
  <c r="M9087" i="2"/>
  <c r="M7628" i="2"/>
  <c r="M9616" i="2"/>
  <c r="M8383" i="2"/>
  <c r="M8597" i="2"/>
  <c r="M6265" i="2"/>
  <c r="M7941" i="2"/>
  <c r="M6286" i="2"/>
  <c r="M8103" i="2"/>
  <c r="M4857" i="2"/>
  <c r="M8907" i="2"/>
  <c r="M7060" i="2"/>
  <c r="M9290" i="2"/>
  <c r="M9540" i="2"/>
  <c r="M7020" i="2"/>
  <c r="M7137" i="2"/>
  <c r="M6705" i="2"/>
  <c r="M9055" i="2"/>
  <c r="M9334" i="2"/>
  <c r="M7701" i="2"/>
  <c r="M5992" i="2"/>
  <c r="M8342" i="2"/>
  <c r="M6186" i="2"/>
  <c r="M6896" i="2"/>
  <c r="M9378" i="2"/>
  <c r="M6328" i="2"/>
  <c r="M7746" i="2"/>
  <c r="M8682" i="2"/>
  <c r="M6897" i="2"/>
  <c r="M7883" i="2"/>
  <c r="M8651" i="2"/>
  <c r="M6707" i="2"/>
  <c r="M7754" i="2"/>
  <c r="M8231" i="2"/>
  <c r="M9192" i="2"/>
  <c r="M8311" i="2"/>
  <c r="M8637" i="2"/>
  <c r="M4716" i="2"/>
  <c r="M8215" i="2"/>
  <c r="M7139" i="2"/>
  <c r="M8232" i="2"/>
  <c r="M8590" i="2"/>
  <c r="M9659" i="2"/>
  <c r="M6477" i="2"/>
  <c r="M9571" i="2"/>
  <c r="M7238" i="2"/>
  <c r="M7204" i="2"/>
  <c r="M6789" i="2"/>
  <c r="M8262" i="2"/>
  <c r="M7140" i="2"/>
  <c r="M6735" i="2"/>
  <c r="M7805" i="2"/>
  <c r="M8148" i="2"/>
  <c r="M7035" i="2"/>
  <c r="M9113" i="2"/>
  <c r="M8249" i="2"/>
  <c r="M9469" i="2"/>
  <c r="M7129" i="2"/>
  <c r="M7271" i="2"/>
  <c r="M6790" i="2"/>
  <c r="M6898" i="2"/>
  <c r="M6478" i="2"/>
  <c r="M7816" i="2"/>
  <c r="M7080" i="2"/>
  <c r="M8964" i="2"/>
  <c r="M8087" i="2"/>
  <c r="M6973" i="2"/>
  <c r="M6140" i="2"/>
  <c r="M8297" i="2"/>
  <c r="M7457" i="2"/>
  <c r="M6341" i="2"/>
  <c r="M7160" i="2"/>
  <c r="M6207" i="2"/>
  <c r="M7476" i="2"/>
  <c r="M9304" i="2"/>
  <c r="M6886" i="2"/>
  <c r="M9239" i="2"/>
  <c r="M6329" i="2"/>
  <c r="M6736" i="2"/>
  <c r="M8088" i="2"/>
  <c r="M4812" i="2"/>
  <c r="M6506" i="2"/>
  <c r="M9219" i="2"/>
  <c r="M8250" i="2"/>
  <c r="M4999" i="2"/>
  <c r="M5276" i="2"/>
  <c r="M5867" i="2"/>
  <c r="M5778" i="2"/>
  <c r="M5594" i="2"/>
  <c r="M5246" i="2"/>
  <c r="M5313" i="2"/>
  <c r="M5482" i="2"/>
  <c r="M4903" i="2"/>
  <c r="M5671" i="2"/>
  <c r="M5301" i="2"/>
  <c r="M5031" i="2"/>
  <c r="M5794" i="2"/>
  <c r="M5621" i="2"/>
  <c r="M5350" i="2"/>
  <c r="M5520" i="2"/>
  <c r="M5635" i="2"/>
  <c r="M5447" i="2"/>
  <c r="M5092" i="2"/>
  <c r="M5033" i="2"/>
  <c r="M5607" i="2"/>
  <c r="M5810" i="2"/>
  <c r="M5934" i="2"/>
  <c r="M5409" i="2"/>
  <c r="M5366" i="2"/>
  <c r="M5437" i="2"/>
  <c r="M5267" i="2"/>
  <c r="M5897" i="2"/>
  <c r="M5126" i="2"/>
  <c r="M5494" i="2"/>
  <c r="M5731" i="2"/>
  <c r="M5813" i="2"/>
  <c r="M5133" i="2"/>
  <c r="M5199" i="2"/>
  <c r="M4955" i="2"/>
  <c r="M5732" i="2"/>
  <c r="M5468" i="2"/>
  <c r="M5559" i="2"/>
  <c r="M5585" i="2"/>
  <c r="M5413" i="2"/>
  <c r="M5522" i="2"/>
  <c r="M5926" i="2"/>
  <c r="M5817" i="2"/>
  <c r="M5798" i="2"/>
  <c r="M5751" i="2"/>
  <c r="M5316" i="2"/>
  <c r="M5281" i="2"/>
  <c r="M5184" i="2"/>
  <c r="M5660" i="2"/>
  <c r="M5902" i="2"/>
  <c r="M5835" i="2"/>
  <c r="M5066" i="2"/>
  <c r="M5917" i="2"/>
  <c r="M5851" i="2"/>
  <c r="M5152" i="2"/>
  <c r="M4669" i="2"/>
  <c r="M5455" i="2"/>
  <c r="M4668" i="2"/>
  <c r="M4642" i="2"/>
  <c r="M5333" i="2"/>
  <c r="M4819" i="2"/>
  <c r="M5610" i="2"/>
  <c r="M5069" i="2"/>
  <c r="M5562" i="2"/>
  <c r="M5697" i="2"/>
  <c r="M5457" i="2"/>
  <c r="M5022" i="2"/>
  <c r="M5685" i="2"/>
  <c r="M5825" i="2"/>
  <c r="M5007" i="2"/>
  <c r="M4632" i="2"/>
  <c r="M5826" i="2"/>
  <c r="M5590" i="2"/>
  <c r="M5626" i="2"/>
  <c r="M5854" i="2"/>
  <c r="M5736" i="2"/>
  <c r="M4631" i="2"/>
  <c r="M5042" i="2"/>
  <c r="M5552" i="2"/>
  <c r="M5758" i="2"/>
  <c r="M5828" i="2"/>
  <c r="M4504" i="2"/>
  <c r="M5404" i="2"/>
  <c r="M5417" i="2"/>
  <c r="M5627" i="2"/>
  <c r="M5614" i="2"/>
  <c r="M5142" i="2"/>
  <c r="M5099" i="2"/>
  <c r="M5615" i="2"/>
  <c r="M5241" i="2"/>
  <c r="M5699" i="2"/>
  <c r="M5086" i="2"/>
  <c r="M5803" i="2"/>
  <c r="M5476" i="2"/>
  <c r="M5601" i="2"/>
  <c r="M5192" i="2"/>
  <c r="M4979" i="2"/>
  <c r="M4547" i="2"/>
  <c r="M4724" i="2"/>
  <c r="M4977" i="2"/>
  <c r="M4882" i="2"/>
  <c r="M4868" i="2"/>
  <c r="M4655" i="2"/>
  <c r="M4791" i="2"/>
  <c r="M4785" i="2"/>
  <c r="M5829" i="2"/>
  <c r="M4590" i="2"/>
  <c r="M5488" i="2"/>
  <c r="M5628" i="2"/>
  <c r="M5334" i="2"/>
  <c r="M5169" i="2"/>
  <c r="M5335" i="2"/>
  <c r="M5667" i="2"/>
  <c r="M5570" i="2"/>
  <c r="M5910" i="2"/>
  <c r="M4928" i="2"/>
  <c r="M4891" i="2"/>
  <c r="M4574" i="2"/>
  <c r="M4587" i="2"/>
  <c r="M5954" i="2"/>
  <c r="M5080" i="2"/>
  <c r="M5814" i="2"/>
  <c r="M5180" i="2"/>
  <c r="M5450" i="2"/>
  <c r="M4904" i="2"/>
  <c r="M5151" i="2"/>
  <c r="M5343" i="2"/>
  <c r="M5766" i="2"/>
  <c r="M5095" i="2"/>
  <c r="M5201" i="2"/>
  <c r="M5958" i="2"/>
  <c r="M4592" i="2"/>
  <c r="M5292" i="2"/>
  <c r="M5202" i="2"/>
  <c r="M5106" i="2"/>
  <c r="M5330" i="2"/>
  <c r="M5237" i="2"/>
  <c r="M5107" i="2"/>
  <c r="M5658" i="2"/>
  <c r="M5818" i="2"/>
  <c r="M5768" i="2"/>
  <c r="M5708" i="2"/>
  <c r="M5533" i="2"/>
  <c r="M4973" i="2"/>
  <c r="M5205" i="2"/>
  <c r="M5680" i="2"/>
  <c r="M5427" i="2"/>
  <c r="M5821" i="2"/>
  <c r="M5560" i="2"/>
  <c r="M4933" i="2"/>
  <c r="M5710" i="2"/>
  <c r="M5372" i="2"/>
  <c r="M5888" i="2"/>
  <c r="M5020" i="2"/>
  <c r="M5186" i="2"/>
  <c r="M5153" i="2"/>
  <c r="M5770" i="2"/>
  <c r="M5239" i="2"/>
  <c r="M5823" i="2"/>
  <c r="M5097" i="2"/>
  <c r="M5906" i="2"/>
  <c r="M5283" i="2"/>
  <c r="M4809" i="2"/>
  <c r="M5155" i="2"/>
  <c r="M5921" i="2"/>
  <c r="M5941" i="2"/>
  <c r="M5318" i="2"/>
  <c r="M5785" i="2"/>
  <c r="M5686" i="2"/>
  <c r="M5295" i="2"/>
  <c r="M5976" i="2"/>
  <c r="M5597" i="2"/>
  <c r="M5416" i="2"/>
  <c r="M4536" i="2"/>
  <c r="M6314" i="2"/>
  <c r="M6627" i="2"/>
  <c r="M6068" i="2"/>
  <c r="M6768" i="2"/>
  <c r="M7022" i="2"/>
  <c r="M7365" i="2"/>
  <c r="M6491" i="2"/>
  <c r="M7081" i="2"/>
  <c r="M8828" i="2"/>
  <c r="M7806" i="2"/>
  <c r="M7111" i="2"/>
  <c r="M7648" i="2"/>
  <c r="M8829" i="2"/>
  <c r="M9412" i="2"/>
  <c r="M6709" i="2"/>
  <c r="M7550" i="2"/>
  <c r="M6192" i="2"/>
  <c r="M5195" i="2"/>
  <c r="M5866" i="2"/>
  <c r="M5834" i="2"/>
  <c r="M5847" i="2"/>
  <c r="M5730" i="2"/>
  <c r="M5574" i="2"/>
  <c r="M5176" i="2"/>
  <c r="M5809" i="2"/>
  <c r="M5351" i="2"/>
  <c r="M5103" i="2"/>
  <c r="M5584" i="2"/>
  <c r="M5623" i="2"/>
  <c r="M5197" i="2"/>
  <c r="M5319" i="2"/>
  <c r="M5557" i="2"/>
  <c r="M5521" i="2"/>
  <c r="M5493" i="2"/>
  <c r="M5923" i="2"/>
  <c r="M5164" i="2"/>
  <c r="M5654" i="2"/>
  <c r="M5881" i="2"/>
  <c r="M4985" i="2"/>
  <c r="M5747" i="2"/>
  <c r="M5812" i="2"/>
  <c r="M6053" i="2"/>
  <c r="M8891" i="2"/>
  <c r="M8962" i="2"/>
  <c r="M8980" i="2"/>
  <c r="M7745" i="2"/>
  <c r="M6264" i="2"/>
  <c r="M7532" i="2"/>
  <c r="M6234" i="2"/>
  <c r="M6529" i="2"/>
  <c r="M8767" i="2"/>
  <c r="M9353" i="2"/>
  <c r="M6112" i="2"/>
  <c r="M7980" i="2"/>
  <c r="M6098" i="2"/>
  <c r="M9248" i="2"/>
  <c r="M8194" i="2"/>
  <c r="M9289" i="2"/>
  <c r="M6169" i="2"/>
  <c r="M6590" i="2"/>
  <c r="M7732" i="2"/>
  <c r="M6734" i="2"/>
  <c r="M8982" i="2"/>
  <c r="M8625" i="2"/>
  <c r="M8023" i="2"/>
  <c r="M6266" i="2"/>
  <c r="M7341" i="2"/>
  <c r="M7912" i="2"/>
  <c r="M6562" i="2"/>
  <c r="M7547" i="2"/>
  <c r="M8160" i="2"/>
  <c r="M7646" i="2"/>
  <c r="M6846" i="2"/>
  <c r="M7403" i="2"/>
  <c r="M7342" i="2"/>
  <c r="M7900" i="2"/>
  <c r="M9591" i="2"/>
  <c r="M8261" i="2"/>
  <c r="M8693" i="2"/>
  <c r="M8006" i="2"/>
  <c r="M6706" i="2"/>
  <c r="M9034" i="2"/>
  <c r="M7352" i="2"/>
  <c r="M8456" i="2"/>
  <c r="M7237" i="2"/>
  <c r="M9265" i="2"/>
  <c r="M7804" i="2"/>
  <c r="M6753" i="2"/>
  <c r="M6057" i="2"/>
  <c r="M8225" i="2"/>
  <c r="M6985" i="2"/>
  <c r="M8197" i="2"/>
  <c r="M8893" i="2"/>
  <c r="M7426" i="2"/>
  <c r="M6126" i="2"/>
  <c r="M8282" i="2"/>
  <c r="M7077" i="2"/>
  <c r="M7427" i="2"/>
  <c r="M8485" i="2"/>
  <c r="M9127" i="2"/>
  <c r="M8046" i="2"/>
  <c r="M8591" i="2"/>
  <c r="M8894" i="2"/>
  <c r="M8135" i="2"/>
  <c r="M6364" i="2"/>
  <c r="M7562" i="2"/>
  <c r="M8999" i="2"/>
  <c r="M6517" i="2"/>
  <c r="M9390" i="2"/>
  <c r="M7109" i="2"/>
  <c r="M7489" i="2"/>
  <c r="M7344" i="2"/>
  <c r="M6941" i="2"/>
  <c r="M8909" i="2"/>
  <c r="M8420" i="2"/>
  <c r="M6386" i="2"/>
  <c r="M6419" i="2"/>
  <c r="M9446" i="2"/>
  <c r="M6564" i="2"/>
  <c r="M8931" i="2"/>
  <c r="M7282" i="2"/>
  <c r="M9619" i="2"/>
  <c r="M8198" i="2"/>
  <c r="M8565" i="2"/>
  <c r="M9426" i="2"/>
  <c r="M6128" i="2"/>
  <c r="M6531" i="2"/>
  <c r="M8436" i="2"/>
  <c r="M7764" i="2"/>
  <c r="M6580" i="2"/>
  <c r="M8965" i="2"/>
  <c r="M6628" i="2"/>
  <c r="M5647" i="2"/>
  <c r="M5695" i="2"/>
  <c r="M5212" i="2"/>
  <c r="M5481" i="2"/>
  <c r="M5543" i="2"/>
  <c r="M5251" i="2"/>
  <c r="M5364" i="2"/>
  <c r="M5575" i="2"/>
  <c r="M5545" i="2"/>
  <c r="M5147" i="2"/>
  <c r="M5381" i="2"/>
  <c r="M5634" i="2"/>
  <c r="M5090" i="2"/>
  <c r="M5483" i="2"/>
  <c r="M5266" i="2"/>
  <c r="M5652" i="2"/>
  <c r="M5131" i="2"/>
  <c r="M5848" i="2"/>
  <c r="M5556" i="2"/>
  <c r="M5125" i="2"/>
  <c r="M5424" i="2"/>
  <c r="M5303" i="2"/>
  <c r="M5503" i="2"/>
  <c r="M4991" i="2"/>
  <c r="M5352" i="2"/>
  <c r="M5438" i="2"/>
  <c r="M5674" i="2"/>
  <c r="M5505" i="2"/>
  <c r="M5596" i="2"/>
  <c r="M5290" i="2"/>
  <c r="M5004" i="2"/>
  <c r="M5898" i="2"/>
  <c r="M5081" i="2"/>
  <c r="M5796" i="2"/>
  <c r="M5315" i="2"/>
  <c r="M5278" i="2"/>
  <c r="M5383" i="2"/>
  <c r="M5638" i="2"/>
  <c r="M5440" i="2"/>
  <c r="M5885" i="2"/>
  <c r="M5797" i="2"/>
  <c r="M5321" i="2"/>
  <c r="M5750" i="2"/>
  <c r="M5136" i="2"/>
  <c r="M5255" i="2"/>
  <c r="M5936" i="2"/>
  <c r="M5707" i="2"/>
  <c r="M5203" i="2"/>
  <c r="M5819" i="2"/>
  <c r="M5005" i="2"/>
  <c r="M5452" i="2"/>
  <c r="M5534" i="2"/>
  <c r="M5709" i="2"/>
  <c r="M5524" i="2"/>
  <c r="M5371" i="2"/>
  <c r="M5067" i="2"/>
  <c r="M5018" i="2"/>
  <c r="M5386" i="2"/>
  <c r="M5053" i="2"/>
  <c r="M5937" i="2"/>
  <c r="M5839" i="2"/>
  <c r="M5272" i="2"/>
  <c r="M5662" i="2"/>
  <c r="M5561" i="2"/>
  <c r="M5588" i="2"/>
  <c r="M5240" i="2"/>
  <c r="M5891" i="2"/>
  <c r="M5683" i="2"/>
  <c r="M5038" i="2"/>
  <c r="M5684" i="2"/>
  <c r="M5641" i="2"/>
  <c r="M5249" i="2"/>
  <c r="M5154" i="2"/>
  <c r="M5156" i="2"/>
  <c r="M5260" i="2"/>
  <c r="M5261" i="2"/>
  <c r="M5359" i="2"/>
  <c r="M5643" i="2"/>
  <c r="M5226" i="2"/>
  <c r="M5537" i="2"/>
  <c r="M4988" i="2"/>
  <c r="M5442" i="2"/>
  <c r="M5158" i="2"/>
  <c r="M5429" i="2"/>
  <c r="M5963" i="2"/>
  <c r="M5390" i="2"/>
  <c r="M5391" i="2"/>
  <c r="M5074" i="2"/>
  <c r="M5538" i="2"/>
  <c r="M5306" i="2"/>
  <c r="M5191" i="2"/>
  <c r="M5218" i="2"/>
  <c r="M5322" i="2"/>
  <c r="M5101" i="2"/>
  <c r="M5297" i="2"/>
  <c r="M5859" i="2"/>
  <c r="M5444" i="2"/>
  <c r="M6041" i="2"/>
  <c r="M8245" i="2"/>
  <c r="M9423" i="2"/>
  <c r="M6233" i="2"/>
  <c r="M9303" i="2"/>
  <c r="M8811" i="2"/>
  <c r="M9409" i="2"/>
  <c r="M6733" i="2"/>
  <c r="M7839" i="2"/>
  <c r="M4889" i="2"/>
  <c r="M6191" i="2"/>
  <c r="M9086" i="2"/>
  <c r="M9125" i="2"/>
  <c r="M9478" i="2"/>
  <c r="M9466" i="2"/>
  <c r="M7662" i="2"/>
  <c r="M4746" i="2"/>
  <c r="M7424" i="2"/>
  <c r="M9053" i="2"/>
  <c r="M7201" i="2"/>
  <c r="M9264" i="2"/>
  <c r="M7475" i="2"/>
  <c r="M9280" i="2"/>
  <c r="M7598" i="2"/>
  <c r="M9479" i="2"/>
  <c r="M7857" i="2"/>
  <c r="M4892" i="2"/>
  <c r="M7215" i="2"/>
  <c r="M6138" i="2"/>
  <c r="M9190" i="2"/>
  <c r="M7645" i="2"/>
  <c r="M6775" i="2"/>
  <c r="M7488" i="2"/>
  <c r="M4780" i="2"/>
  <c r="M9191" i="2"/>
  <c r="M8588" i="2"/>
  <c r="M7858" i="2"/>
  <c r="M4862" i="2"/>
  <c r="M8997" i="2"/>
  <c r="M6170" i="2"/>
  <c r="M6468" i="2"/>
  <c r="M9173" i="2"/>
  <c r="M9217" i="2"/>
  <c r="M6139" i="2"/>
  <c r="M8161" i="2"/>
  <c r="M8908" i="2"/>
  <c r="M7228" i="2"/>
  <c r="M6418" i="2"/>
  <c r="M6490" i="2"/>
  <c r="M9410" i="2"/>
  <c r="M6591" i="2"/>
  <c r="M4534" i="2"/>
  <c r="M8813" i="2"/>
  <c r="M7021" i="2"/>
  <c r="M6777" i="2"/>
  <c r="M7786" i="2"/>
  <c r="M9671" i="2"/>
  <c r="M6788" i="2"/>
  <c r="M7841" i="2"/>
  <c r="M7588" i="2"/>
  <c r="M7354" i="2"/>
  <c r="M8870" i="2"/>
  <c r="M9175" i="2"/>
  <c r="M9468" i="2"/>
  <c r="M9480" i="2"/>
  <c r="M9291" i="2"/>
  <c r="M5999" i="2"/>
  <c r="M7575" i="2"/>
  <c r="M6469" i="2"/>
  <c r="M8843" i="2"/>
  <c r="M8467" i="2"/>
  <c r="M8545" i="2"/>
  <c r="M6698" i="2"/>
  <c r="M7159" i="2"/>
  <c r="M8627" i="2"/>
  <c r="M8136" i="2"/>
  <c r="M9604" i="2"/>
  <c r="M7079" i="2"/>
  <c r="M8283" i="2"/>
  <c r="M8216" i="2"/>
  <c r="M8536" i="2"/>
  <c r="M9593" i="2"/>
  <c r="M9073" i="2"/>
  <c r="M7447" i="2"/>
  <c r="M7990" i="2"/>
  <c r="M8509" i="2"/>
  <c r="M7037" i="2"/>
  <c r="M6547" i="2"/>
  <c r="M7496" i="2"/>
  <c r="M6505" i="2"/>
  <c r="M9099" i="2"/>
  <c r="M7412" i="2"/>
  <c r="M7477" i="2"/>
  <c r="M7497" i="2"/>
  <c r="M8299" i="2"/>
  <c r="M8180" i="2"/>
  <c r="M7826" i="2"/>
  <c r="M6824" i="2"/>
  <c r="M7458" i="2"/>
  <c r="M6193" i="2"/>
  <c r="M5583" i="2"/>
  <c r="M5396" i="2"/>
  <c r="M5113" i="2"/>
  <c r="M5952" i="2"/>
  <c r="M5953" i="2"/>
  <c r="M5163" i="2"/>
  <c r="M5408" i="2"/>
  <c r="M5061" i="2"/>
  <c r="M5807" i="2"/>
  <c r="M5620" i="2"/>
  <c r="M5047" i="2"/>
  <c r="M5546" i="2"/>
  <c r="M5547" i="2"/>
  <c r="M5555" i="2"/>
  <c r="M5015" i="2"/>
  <c r="M5002" i="2"/>
  <c r="M5795" i="2"/>
  <c r="M5673" i="2"/>
  <c r="M5705" i="2"/>
  <c r="M5653" i="2"/>
  <c r="M5531" i="2"/>
  <c r="M5003" i="2"/>
  <c r="M5448" i="2"/>
  <c r="M5252" i="2"/>
  <c r="M5746" i="2"/>
  <c r="M5329" i="2"/>
  <c r="M5411" i="2"/>
  <c r="M5484" i="2"/>
  <c r="M5198" i="2"/>
  <c r="M5780" i="2"/>
  <c r="M5400" i="2"/>
  <c r="M5765" i="2"/>
  <c r="M5082" i="2"/>
  <c r="M5970" i="2"/>
  <c r="M5181" i="2"/>
  <c r="M5609" i="2"/>
  <c r="M5532" i="2"/>
  <c r="M5034" i="2"/>
  <c r="M4975" i="2"/>
  <c r="M5279" i="2"/>
  <c r="M5269" i="2"/>
  <c r="M4721" i="2"/>
  <c r="M5816" i="2"/>
  <c r="M5971" i="2"/>
  <c r="M5135" i="2"/>
  <c r="M5676" i="2"/>
  <c r="M5733" i="2"/>
  <c r="M5402" i="2"/>
  <c r="M5294" i="2"/>
  <c r="M4735" i="2"/>
  <c r="M5916" i="2"/>
  <c r="M5282" i="2"/>
  <c r="M5108" i="2"/>
  <c r="M5661" i="2"/>
  <c r="M5972" i="2"/>
  <c r="M5754" i="2"/>
  <c r="M5838" i="2"/>
  <c r="M5271" i="2"/>
  <c r="M5938" i="2"/>
  <c r="M4843" i="2"/>
  <c r="M5681" i="2"/>
  <c r="M4557" i="2"/>
  <c r="M5640" i="2"/>
  <c r="M5498" i="2"/>
  <c r="M5111" i="2"/>
  <c r="M5357" i="2"/>
  <c r="M4474" i="2"/>
  <c r="M5257" i="2"/>
  <c r="M5070" i="2"/>
  <c r="M5852" i="2"/>
  <c r="M4893" i="2"/>
  <c r="M5166" i="2"/>
  <c r="M5589" i="2"/>
  <c r="M5712" i="2"/>
  <c r="M5358" i="2"/>
  <c r="M5040" i="2"/>
  <c r="M5024" i="2"/>
  <c r="M5071" i="2"/>
  <c r="M4736" i="2"/>
  <c r="M5041" i="2"/>
  <c r="M5119" i="2"/>
  <c r="M5475" i="2"/>
  <c r="M4919" i="2"/>
  <c r="M5403" i="2"/>
  <c r="M5855" i="2"/>
  <c r="M5567" i="2"/>
  <c r="M5360" i="2"/>
  <c r="M5167" i="2"/>
  <c r="M5737" i="2"/>
  <c r="M5207" i="2"/>
  <c r="M5943" i="2"/>
  <c r="M5055" i="2"/>
  <c r="M5591" i="2"/>
  <c r="M5801" i="2"/>
  <c r="M5168" i="2"/>
  <c r="M5128" i="2"/>
  <c r="M5578" i="2"/>
  <c r="M5858" i="2"/>
  <c r="M5644" i="2"/>
  <c r="M5668" i="2"/>
  <c r="M4538" i="2"/>
  <c r="M4997" i="2"/>
  <c r="M5229" i="2"/>
  <c r="M4600" i="2"/>
  <c r="M4667" i="2"/>
  <c r="M4879" i="2"/>
  <c r="M6681" i="2"/>
  <c r="M6111" i="2"/>
  <c r="M9507" i="2"/>
  <c r="M6444" i="2"/>
  <c r="M8406" i="2"/>
  <c r="M6081" i="2"/>
  <c r="M6716" i="2"/>
  <c r="M9263" i="2"/>
  <c r="M5997" i="2"/>
  <c r="M8596" i="2"/>
  <c r="M7010" i="2"/>
  <c r="M6168" i="2"/>
  <c r="M7951" i="2"/>
  <c r="M9377" i="2"/>
  <c r="M8780" i="2"/>
  <c r="M8692" i="2"/>
  <c r="M7533" i="2"/>
  <c r="M7202" i="2"/>
  <c r="M7444" i="2"/>
  <c r="M7840" i="2"/>
  <c r="M6822" i="2"/>
  <c r="M7987" i="2"/>
  <c r="M6579" i="2"/>
  <c r="M9333" i="2"/>
  <c r="M8417" i="2"/>
  <c r="M6027" i="2"/>
  <c r="M6955" i="2"/>
  <c r="M6287" i="2"/>
  <c r="M8752" i="2"/>
  <c r="M8996" i="2"/>
  <c r="M7952" i="2"/>
  <c r="M8892" i="2"/>
  <c r="M6304" i="2"/>
  <c r="M8518" i="2"/>
  <c r="M6544" i="2"/>
  <c r="M6604" i="2"/>
  <c r="M6858" i="2"/>
  <c r="M7988" i="2"/>
  <c r="M8669" i="2"/>
  <c r="M9556" i="2"/>
  <c r="M6834" i="2"/>
  <c r="M8652" i="2"/>
  <c r="M6870" i="2"/>
  <c r="M7051" i="2"/>
  <c r="M7052" i="2"/>
  <c r="M9281" i="2"/>
  <c r="M9207" i="2"/>
  <c r="M6012" i="2"/>
  <c r="M8033" i="2"/>
  <c r="M6928" i="2"/>
  <c r="M7574" i="2"/>
  <c r="M8385" i="2"/>
  <c r="M8411" i="2"/>
  <c r="M8842" i="2"/>
  <c r="M8313" i="2"/>
  <c r="M7158" i="2"/>
  <c r="M8929" i="2"/>
  <c r="M8263" i="2"/>
  <c r="M6722" i="2"/>
  <c r="M8576" i="2"/>
  <c r="M9155" i="2"/>
  <c r="M8007" i="2"/>
  <c r="M6972" i="2"/>
  <c r="M6082" i="2"/>
  <c r="M8419" i="2"/>
  <c r="M6267" i="2"/>
  <c r="M9603" i="2"/>
  <c r="M7078" i="2"/>
  <c r="M6913" i="2"/>
  <c r="M8284" i="2"/>
  <c r="M8285" i="2"/>
  <c r="M6914" i="2"/>
  <c r="M6288" i="2"/>
  <c r="M7647" i="2"/>
  <c r="M6462" i="2"/>
  <c r="M8435" i="2"/>
  <c r="M8008" i="2"/>
  <c r="M7981" i="2"/>
  <c r="M8298" i="2"/>
  <c r="M9605" i="2"/>
  <c r="M9238" i="2"/>
  <c r="M6548" i="2"/>
  <c r="M7859" i="2"/>
  <c r="M8566" i="2"/>
  <c r="M8717" i="2"/>
  <c r="M8226" i="2"/>
  <c r="M9355" i="2"/>
  <c r="M6013" i="2"/>
  <c r="M7563" i="2"/>
  <c r="M8412" i="2"/>
  <c r="M6305" i="2"/>
  <c r="M5046" i="2"/>
  <c r="M5480" i="2"/>
  <c r="M5648" i="2"/>
  <c r="M5605" i="2"/>
  <c r="M5779" i="2"/>
  <c r="M5465" i="2"/>
  <c r="M5001" i="2"/>
  <c r="M5342" i="2"/>
  <c r="M5421" i="2"/>
  <c r="M5519" i="2"/>
  <c r="M5265" i="2"/>
  <c r="M5177" i="2"/>
  <c r="M5399" i="2"/>
  <c r="M5500" i="2"/>
  <c r="M5196" i="2"/>
  <c r="M5879" i="2"/>
  <c r="M4984" i="2"/>
  <c r="M5032" i="2"/>
  <c r="M5214" i="2"/>
  <c r="M5423" i="2"/>
  <c r="M5608" i="2"/>
  <c r="M5558" i="2"/>
  <c r="M5179" i="2"/>
  <c r="M5104" i="2"/>
  <c r="M5880" i="2"/>
  <c r="M5268" i="2"/>
  <c r="M5412" i="2"/>
  <c r="M5549" i="2"/>
  <c r="M5017" i="2"/>
  <c r="M5367" i="2"/>
  <c r="M5781" i="2"/>
  <c r="M5382" i="2"/>
  <c r="M5925" i="2"/>
  <c r="M5117" i="2"/>
  <c r="M5320" i="2"/>
  <c r="M5815" i="2"/>
  <c r="M5200" i="2"/>
  <c r="M5426" i="2"/>
  <c r="M5957" i="2"/>
  <c r="M5083" i="2"/>
  <c r="M5236" i="2"/>
  <c r="M5868" i="2"/>
  <c r="M5935" i="2"/>
  <c r="M5586" i="2"/>
  <c r="M5523" i="2"/>
  <c r="M5720" i="2"/>
  <c r="M5752" i="2"/>
  <c r="M5659" i="2"/>
  <c r="M5204" i="2"/>
  <c r="M5247" i="2"/>
  <c r="M4987" i="2"/>
  <c r="M5441" i="2"/>
  <c r="M5721" i="2"/>
  <c r="M5036" i="2"/>
  <c r="M5904" i="2"/>
  <c r="M5837" i="2"/>
  <c r="M5052" i="2"/>
  <c r="M5453" i="2"/>
  <c r="M5525" i="2"/>
  <c r="M5206" i="2"/>
  <c r="M4878" i="2"/>
  <c r="M5110" i="2"/>
  <c r="M5068" i="2"/>
  <c r="M5456" i="2"/>
  <c r="M5021" i="2"/>
  <c r="M5962" i="2"/>
  <c r="M4996" i="2"/>
  <c r="M5611" i="2"/>
  <c r="M5473" i="2"/>
  <c r="M5039" i="2"/>
  <c r="M5258" i="2"/>
  <c r="M5612" i="2"/>
  <c r="M5139" i="2"/>
  <c r="M5783" i="2"/>
  <c r="M5800" i="2"/>
  <c r="M5892" i="2"/>
  <c r="M5853" i="2"/>
  <c r="M5374" i="2"/>
  <c r="M5262" i="2"/>
  <c r="M5507" i="2"/>
  <c r="M5459" i="2"/>
  <c r="M5857" i="2"/>
  <c r="M5687" i="2"/>
  <c r="M5928" i="2"/>
  <c r="M5598" i="2"/>
  <c r="M5405" i="2"/>
  <c r="M5713" i="2"/>
  <c r="M5724" i="2"/>
  <c r="M5786" i="2"/>
  <c r="M5008" i="2"/>
  <c r="M5100" i="2"/>
  <c r="M5250" i="2"/>
  <c r="M5944" i="2"/>
  <c r="M5443" i="2"/>
  <c r="M5228" i="2"/>
  <c r="M5669" i="2"/>
  <c r="M5700" i="2"/>
  <c r="M5563" i="2"/>
  <c r="M5873" i="2"/>
  <c r="M5430" i="2"/>
  <c r="M5689" i="2"/>
  <c r="M5461" i="2"/>
  <c r="M5690" i="2"/>
  <c r="M5340" i="2"/>
  <c r="M5511" i="2"/>
  <c r="M5692" i="2"/>
  <c r="M5645" i="2"/>
  <c r="M5515" i="2"/>
  <c r="M5742" i="2"/>
  <c r="M5966" i="2"/>
  <c r="M5462" i="2"/>
  <c r="M5618" i="2"/>
  <c r="M5846" i="2"/>
  <c r="M5499" i="2"/>
  <c r="M5968" i="2"/>
  <c r="M5729" i="2"/>
  <c r="M5518" i="2"/>
  <c r="M5446" i="2"/>
  <c r="M5895" i="2"/>
  <c r="M5512" i="2"/>
  <c r="M5298" i="2"/>
  <c r="M5792" i="2"/>
  <c r="M5741" i="2"/>
  <c r="M5862" i="2"/>
  <c r="M5760" i="2"/>
  <c r="M5726" i="2"/>
  <c r="M5616" i="2"/>
  <c r="M5571" i="2"/>
  <c r="M5978" i="2"/>
  <c r="M5273" i="2"/>
  <c r="M5573" i="2"/>
  <c r="M5947" i="2"/>
  <c r="M5513" i="2"/>
  <c r="M5478" i="2"/>
  <c r="M5739" i="2"/>
  <c r="M5309" i="2"/>
  <c r="M5727" i="2"/>
  <c r="M5949" i="2"/>
  <c r="M5581" i="2"/>
  <c r="M5479" i="2"/>
  <c r="M5832" i="2"/>
  <c r="M5582" i="2"/>
  <c r="M5432" i="2"/>
  <c r="M5633" i="2"/>
  <c r="M5540" i="2"/>
  <c r="M5929" i="2"/>
  <c r="M5865" i="2"/>
  <c r="M5593" i="2"/>
  <c r="M5327" i="2"/>
  <c r="M5830" i="2"/>
  <c r="M5773" i="2"/>
  <c r="M5790" i="2"/>
  <c r="M5791" i="2"/>
  <c r="M5539" i="2"/>
  <c r="M5945" i="2"/>
  <c r="M5553" i="2"/>
  <c r="M5776" i="2"/>
  <c r="M5572" i="2"/>
  <c r="M5445" i="2"/>
  <c r="M5617" i="2"/>
  <c r="M5875" i="2"/>
  <c r="M5844" i="2"/>
  <c r="M5514" i="2"/>
  <c r="M5346" i="2"/>
  <c r="M5341" i="2"/>
  <c r="M5363" i="2"/>
  <c r="M5694" i="2"/>
  <c r="M5704" i="2"/>
  <c r="M5728" i="2"/>
  <c r="M5380" i="2"/>
  <c r="M5864" i="2"/>
  <c r="M5347" i="2"/>
  <c r="M5463" i="2"/>
  <c r="M5878" i="2"/>
</calcChain>
</file>

<file path=xl/sharedStrings.xml><?xml version="1.0" encoding="utf-8"?>
<sst xmlns="http://schemas.openxmlformats.org/spreadsheetml/2006/main" count="48556" uniqueCount="10876">
  <si>
    <t>Order ID</t>
  </si>
  <si>
    <t>Product ID</t>
  </si>
  <si>
    <t>Location ID</t>
  </si>
  <si>
    <t>Sales Person ID</t>
  </si>
  <si>
    <t>Customer ID</t>
  </si>
  <si>
    <t>Purchase Date</t>
  </si>
  <si>
    <t>Quantity</t>
  </si>
  <si>
    <t>ENX2076</t>
  </si>
  <si>
    <t>A157</t>
  </si>
  <si>
    <t>EMP1015</t>
  </si>
  <si>
    <t>C1121</t>
  </si>
  <si>
    <t>ENX2087</t>
  </si>
  <si>
    <t>A160</t>
  </si>
  <si>
    <t>EMP1020</t>
  </si>
  <si>
    <t>C1461</t>
  </si>
  <si>
    <t>ENX2037</t>
  </si>
  <si>
    <t>A103</t>
  </si>
  <si>
    <t>EMP1010</t>
  </si>
  <si>
    <t>C1510</t>
  </si>
  <si>
    <t>AX10016</t>
  </si>
  <si>
    <t>ENX2097</t>
  </si>
  <si>
    <t>A130</t>
  </si>
  <si>
    <t>EMP1023</t>
  </si>
  <si>
    <t>C1133</t>
  </si>
  <si>
    <t>ENX2005</t>
  </si>
  <si>
    <t>A158</t>
  </si>
  <si>
    <t>EMP1037</t>
  </si>
  <si>
    <t>C1240</t>
  </si>
  <si>
    <t>AX10020</t>
  </si>
  <si>
    <t>ENX2036</t>
  </si>
  <si>
    <t>A127</t>
  </si>
  <si>
    <t>EMP1013</t>
  </si>
  <si>
    <t>C1155</t>
  </si>
  <si>
    <t>ENX2028</t>
  </si>
  <si>
    <t>A138</t>
  </si>
  <si>
    <t>EMP1017</t>
  </si>
  <si>
    <t>C1495</t>
  </si>
  <si>
    <t>AX10039</t>
  </si>
  <si>
    <t>ENX2024</t>
  </si>
  <si>
    <t>A134</t>
  </si>
  <si>
    <t>C1448</t>
  </si>
  <si>
    <t>ENX2010</t>
  </si>
  <si>
    <t>A146</t>
  </si>
  <si>
    <t>EMP1022</t>
  </si>
  <si>
    <t>C1562</t>
  </si>
  <si>
    <t>A143</t>
  </si>
  <si>
    <t>EMP1038</t>
  </si>
  <si>
    <t>C1084</t>
  </si>
  <si>
    <t>AX10051</t>
  </si>
  <si>
    <t>ENX2029</t>
  </si>
  <si>
    <t>A167</t>
  </si>
  <si>
    <t>EMP1003</t>
  </si>
  <si>
    <t>C1274</t>
  </si>
  <si>
    <t>AX10056</t>
  </si>
  <si>
    <t>ENX2040</t>
  </si>
  <si>
    <t>A118</t>
  </si>
  <si>
    <t>EMP1007</t>
  </si>
  <si>
    <t>C1160</t>
  </si>
  <si>
    <t>AX10057</t>
  </si>
  <si>
    <t>A139</t>
  </si>
  <si>
    <t>C1732</t>
  </si>
  <si>
    <t>AX10058</t>
  </si>
  <si>
    <t>ENX2016</t>
  </si>
  <si>
    <t>A107</t>
  </si>
  <si>
    <t>EMP1027</t>
  </si>
  <si>
    <t>C1526</t>
  </si>
  <si>
    <t>AX10059</t>
  </si>
  <si>
    <t>A173</t>
  </si>
  <si>
    <t>EMP1019</t>
  </si>
  <si>
    <t>C1767</t>
  </si>
  <si>
    <t>AX10062</t>
  </si>
  <si>
    <t>ENX2041</t>
  </si>
  <si>
    <t>A142</t>
  </si>
  <si>
    <t>EMP1016</t>
  </si>
  <si>
    <t>C1641</t>
  </si>
  <si>
    <t>AX10067</t>
  </si>
  <si>
    <t>ENX2018</t>
  </si>
  <si>
    <t>C1358</t>
  </si>
  <si>
    <t>AX10073</t>
  </si>
  <si>
    <t>ENX2079</t>
  </si>
  <si>
    <t>EMP1026</t>
  </si>
  <si>
    <t>C1402</t>
  </si>
  <si>
    <t>A128</t>
  </si>
  <si>
    <t>EMP1029</t>
  </si>
  <si>
    <t>C1100</t>
  </si>
  <si>
    <t>ENX2092</t>
  </si>
  <si>
    <t>A122</t>
  </si>
  <si>
    <t>EMP1031</t>
  </si>
  <si>
    <t>C1470</t>
  </si>
  <si>
    <t>ENX2063</t>
  </si>
  <si>
    <t>A170</t>
  </si>
  <si>
    <t>EMP1042</t>
  </si>
  <si>
    <t>C1222</t>
  </si>
  <si>
    <t>ENX2070</t>
  </si>
  <si>
    <t>A111</t>
  </si>
  <si>
    <t>EMP1040</t>
  </si>
  <si>
    <t>C1519</t>
  </si>
  <si>
    <t>AX10084</t>
  </si>
  <si>
    <t>ENX2084</t>
  </si>
  <si>
    <t>A147</t>
  </si>
  <si>
    <t>EMP1005</t>
  </si>
  <si>
    <t>C1241</t>
  </si>
  <si>
    <t>AX10088</t>
  </si>
  <si>
    <t>ENX2043</t>
  </si>
  <si>
    <t>A124</t>
  </si>
  <si>
    <t>EMP1035</t>
  </si>
  <si>
    <t>C1579</t>
  </si>
  <si>
    <t>ENX2051</t>
  </si>
  <si>
    <t>A115</t>
  </si>
  <si>
    <t>C1707</t>
  </si>
  <si>
    <t>AX10097</t>
  </si>
  <si>
    <t>C1396</t>
  </si>
  <si>
    <t>ENX2006</t>
  </si>
  <si>
    <t>EMP1032</t>
  </si>
  <si>
    <t>C1538</t>
  </si>
  <si>
    <t>AX10107</t>
  </si>
  <si>
    <t>ENX2054</t>
  </si>
  <si>
    <t>C1052</t>
  </si>
  <si>
    <t>AX10110</t>
  </si>
  <si>
    <t>ENX2066</t>
  </si>
  <si>
    <t>C1342</t>
  </si>
  <si>
    <t>AX10111</t>
  </si>
  <si>
    <t>A141</t>
  </si>
  <si>
    <t>EMP1021</t>
  </si>
  <si>
    <t>C1233</t>
  </si>
  <si>
    <t>ENX2039</t>
  </si>
  <si>
    <t>A151</t>
  </si>
  <si>
    <t>EMP1034</t>
  </si>
  <si>
    <t>C1171</t>
  </si>
  <si>
    <t>ENX2046</t>
  </si>
  <si>
    <t>A161</t>
  </si>
  <si>
    <t>EMP1008</t>
  </si>
  <si>
    <t>C1364</t>
  </si>
  <si>
    <t>AX10116</t>
  </si>
  <si>
    <t>A101</t>
  </si>
  <si>
    <t>C1415</t>
  </si>
  <si>
    <t>ENX2001</t>
  </si>
  <si>
    <t>C1339</t>
  </si>
  <si>
    <t>AX10124</t>
  </si>
  <si>
    <t>ENX2012</t>
  </si>
  <si>
    <t>A150</t>
  </si>
  <si>
    <t>C1508</t>
  </si>
  <si>
    <t>AX10126</t>
  </si>
  <si>
    <t>EMP1030</t>
  </si>
  <si>
    <t>C1337</t>
  </si>
  <si>
    <t>AX10127</t>
  </si>
  <si>
    <t>C1612</t>
  </si>
  <si>
    <t>AX10135</t>
  </si>
  <si>
    <t>ENX2015</t>
  </si>
  <si>
    <t>EMP1041</t>
  </si>
  <si>
    <t>C1149</t>
  </si>
  <si>
    <t>ENX2093</t>
  </si>
  <si>
    <t>A172</t>
  </si>
  <si>
    <t>EMP1006</t>
  </si>
  <si>
    <t>C1704</t>
  </si>
  <si>
    <t>AX10144</t>
  </si>
  <si>
    <t>ENX2020</t>
  </si>
  <si>
    <t>A136</t>
  </si>
  <si>
    <t>C1770</t>
  </si>
  <si>
    <t>AX10152</t>
  </si>
  <si>
    <t>ENX2027</t>
  </si>
  <si>
    <t>EMP1043</t>
  </si>
  <si>
    <t>C1314</t>
  </si>
  <si>
    <t>AX10156</t>
  </si>
  <si>
    <t>ENX2068</t>
  </si>
  <si>
    <t>A169</t>
  </si>
  <si>
    <t>C1529</t>
  </si>
  <si>
    <t>AX10157</t>
  </si>
  <si>
    <t>ENX2025</t>
  </si>
  <si>
    <t>A148</t>
  </si>
  <si>
    <t>C1243</t>
  </si>
  <si>
    <t>AX10159</t>
  </si>
  <si>
    <t>ENX2003</t>
  </si>
  <si>
    <t>A137</t>
  </si>
  <si>
    <t>EMP1036</t>
  </si>
  <si>
    <t>C1086</t>
  </si>
  <si>
    <t>AX10167</t>
  </si>
  <si>
    <t>ENX2004</t>
  </si>
  <si>
    <t>A144</t>
  </si>
  <si>
    <t>C1286</t>
  </si>
  <si>
    <t>C1507</t>
  </si>
  <si>
    <t>AX10176</t>
  </si>
  <si>
    <t>ENX2008</t>
  </si>
  <si>
    <t>C1369</t>
  </si>
  <si>
    <t>AX10177</t>
  </si>
  <si>
    <t>ENX2064</t>
  </si>
  <si>
    <t>A109</t>
  </si>
  <si>
    <t>C1057</t>
  </si>
  <si>
    <t>ENX2062</t>
  </si>
  <si>
    <t>C1657</t>
  </si>
  <si>
    <t>AX10183</t>
  </si>
  <si>
    <t>ENX2035</t>
  </si>
  <si>
    <t>A106</t>
  </si>
  <si>
    <t>EMP1014</t>
  </si>
  <si>
    <t>C1444</t>
  </si>
  <si>
    <t>AX10184</t>
  </si>
  <si>
    <t>A114</t>
  </si>
  <si>
    <t>EMP1025</t>
  </si>
  <si>
    <t>C1480</t>
  </si>
  <si>
    <t>AX10186</t>
  </si>
  <si>
    <t>ENX2022</t>
  </si>
  <si>
    <t>A133</t>
  </si>
  <si>
    <t>C1064</t>
  </si>
  <si>
    <t>AX10187</t>
  </si>
  <si>
    <t>ENX2100</t>
  </si>
  <si>
    <t>A126</t>
  </si>
  <si>
    <t>EMP1002</t>
  </si>
  <si>
    <t>C1757</t>
  </si>
  <si>
    <t>AX10195</t>
  </si>
  <si>
    <t>ENX2085</t>
  </si>
  <si>
    <t>A156</t>
  </si>
  <si>
    <t>C1694</t>
  </si>
  <si>
    <t>AX10197</t>
  </si>
  <si>
    <t>ENX2067</t>
  </si>
  <si>
    <t>C1717</t>
  </si>
  <si>
    <t>AX10198</t>
  </si>
  <si>
    <t>ENX2072</t>
  </si>
  <si>
    <t>C1584</t>
  </si>
  <si>
    <t>AX10200</t>
  </si>
  <si>
    <t>ENX2034</t>
  </si>
  <si>
    <t>EMP1012</t>
  </si>
  <si>
    <t>C1098</t>
  </si>
  <si>
    <t>AX10204</t>
  </si>
  <si>
    <t>A112</t>
  </si>
  <si>
    <t>C1214</t>
  </si>
  <si>
    <t>ENX2023</t>
  </si>
  <si>
    <t>A155</t>
  </si>
  <si>
    <t>C1277</t>
  </si>
  <si>
    <t>A149</t>
  </si>
  <si>
    <t>EMP1044</t>
  </si>
  <si>
    <t>ENX2030</t>
  </si>
  <si>
    <t>A102</t>
  </si>
  <si>
    <t>C1174</t>
  </si>
  <si>
    <t>AX10220</t>
  </si>
  <si>
    <t>ENX2053</t>
  </si>
  <si>
    <t>EMP1033</t>
  </si>
  <si>
    <t>C1150</t>
  </si>
  <si>
    <t>AX10225</t>
  </si>
  <si>
    <t>ENX2048</t>
  </si>
  <si>
    <t>C1776</t>
  </si>
  <si>
    <t>ENX2069</t>
  </si>
  <si>
    <t>EMP1024</t>
  </si>
  <si>
    <t>C1768</t>
  </si>
  <si>
    <t>AX10228</t>
  </si>
  <si>
    <t>ENX2075</t>
  </si>
  <si>
    <t>A135</t>
  </si>
  <si>
    <t>EMP1001</t>
  </si>
  <si>
    <t>AX10234</t>
  </si>
  <si>
    <t>ENX2096</t>
  </si>
  <si>
    <t>A168</t>
  </si>
  <si>
    <t>C1490</t>
  </si>
  <si>
    <t>AX10237</t>
  </si>
  <si>
    <t>ENX2080</t>
  </si>
  <si>
    <t>A140</t>
  </si>
  <si>
    <t>C1578</t>
  </si>
  <si>
    <t>AX10239</t>
  </si>
  <si>
    <t>C1028</t>
  </si>
  <si>
    <t>AX10240</t>
  </si>
  <si>
    <t>C1670</t>
  </si>
  <si>
    <t>AX10244</t>
  </si>
  <si>
    <t>C1702</t>
  </si>
  <si>
    <t>AX10250</t>
  </si>
  <si>
    <t>AX10251</t>
  </si>
  <si>
    <t>A116</t>
  </si>
  <si>
    <t>C1631</t>
  </si>
  <si>
    <t>AX10252</t>
  </si>
  <si>
    <t>ENX2091</t>
  </si>
  <si>
    <t>C1602</t>
  </si>
  <si>
    <t>C1514</t>
  </si>
  <si>
    <t>C1184</t>
  </si>
  <si>
    <t>C1082</t>
  </si>
  <si>
    <t>AX10258</t>
  </si>
  <si>
    <t>EMP1009</t>
  </si>
  <si>
    <t>C1273</t>
  </si>
  <si>
    <t>AX10263</t>
  </si>
  <si>
    <t>A162</t>
  </si>
  <si>
    <t>C1758</t>
  </si>
  <si>
    <t>AX10265</t>
  </si>
  <si>
    <t>ENX2074</t>
  </si>
  <si>
    <t>C1096</t>
  </si>
  <si>
    <t>AX10267</t>
  </si>
  <si>
    <t>EMP1000</t>
  </si>
  <si>
    <t>C1773</t>
  </si>
  <si>
    <t>AX10269</t>
  </si>
  <si>
    <t>ENX2095</t>
  </si>
  <si>
    <t>C1506</t>
  </si>
  <si>
    <t>AX10270</t>
  </si>
  <si>
    <t>C1003</t>
  </si>
  <si>
    <t>AX10273</t>
  </si>
  <si>
    <t>A113</t>
  </si>
  <si>
    <t>C1666</t>
  </si>
  <si>
    <t>AX10277</t>
  </si>
  <si>
    <t>C1061</t>
  </si>
  <si>
    <t>AX10285</t>
  </si>
  <si>
    <t>ENX2050</t>
  </si>
  <si>
    <t>A145</t>
  </si>
  <si>
    <t>C1743</t>
  </si>
  <si>
    <t>AX10287</t>
  </si>
  <si>
    <t>ENX2052</t>
  </si>
  <si>
    <t>C1392</t>
  </si>
  <si>
    <t>C1459</t>
  </si>
  <si>
    <t>ENX2056</t>
  </si>
  <si>
    <t>A165</t>
  </si>
  <si>
    <t>C1523</t>
  </si>
  <si>
    <t>AX10293</t>
  </si>
  <si>
    <t>C1254</t>
  </si>
  <si>
    <t>AX10296</t>
  </si>
  <si>
    <t>C1152</t>
  </si>
  <si>
    <t>AX10298</t>
  </si>
  <si>
    <t>C1250</t>
  </si>
  <si>
    <t>AX10300</t>
  </si>
  <si>
    <t>ENX2032</t>
  </si>
  <si>
    <t>C1376</t>
  </si>
  <si>
    <t>AX10309</t>
  </si>
  <si>
    <t>C1755</t>
  </si>
  <si>
    <t>EMP1011</t>
  </si>
  <si>
    <t>C1198</t>
  </si>
  <si>
    <t>AX10311</t>
  </si>
  <si>
    <t>ENX2088</t>
  </si>
  <si>
    <t>A159</t>
  </si>
  <si>
    <t>C1727</t>
  </si>
  <si>
    <t>AX10312</t>
  </si>
  <si>
    <t>ENX2042</t>
  </si>
  <si>
    <t>C1515</t>
  </si>
  <si>
    <t>AX10315</t>
  </si>
  <si>
    <t>A104</t>
  </si>
  <si>
    <t>EMP1018</t>
  </si>
  <si>
    <t>C1425</t>
  </si>
  <si>
    <t>AX10327</t>
  </si>
  <si>
    <t>EMP1039</t>
  </si>
  <si>
    <t>ENX2090</t>
  </si>
  <si>
    <t>A152</t>
  </si>
  <si>
    <t>C1388</t>
  </si>
  <si>
    <t>AX10330</t>
  </si>
  <si>
    <t>C1635</t>
  </si>
  <si>
    <t>AX10332</t>
  </si>
  <si>
    <t>ENX2077</t>
  </si>
  <si>
    <t>C1325</t>
  </si>
  <si>
    <t>ENX2094</t>
  </si>
  <si>
    <t>C1213</t>
  </si>
  <si>
    <t>ENX2033</t>
  </si>
  <si>
    <t>C1492</t>
  </si>
  <si>
    <t>AX10354</t>
  </si>
  <si>
    <t>AX10357</t>
  </si>
  <si>
    <t>A154</t>
  </si>
  <si>
    <t>C1798</t>
  </si>
  <si>
    <t>AX10361</t>
  </si>
  <si>
    <t>A132</t>
  </si>
  <si>
    <t>C1020</t>
  </si>
  <si>
    <t>ENX2059</t>
  </si>
  <si>
    <t>C1107</t>
  </si>
  <si>
    <t>AX10368</t>
  </si>
  <si>
    <t>A105</t>
  </si>
  <si>
    <t>C1784</t>
  </si>
  <si>
    <t>AX10371</t>
  </si>
  <si>
    <t>ENX2099</t>
  </si>
  <si>
    <t>C1672</t>
  </si>
  <si>
    <t>A171</t>
  </si>
  <si>
    <t>C1090</t>
  </si>
  <si>
    <t>AX10375</t>
  </si>
  <si>
    <t>ENX2058</t>
  </si>
  <si>
    <t>C1503</t>
  </si>
  <si>
    <t>C1426</t>
  </si>
  <si>
    <t>AX10379</t>
  </si>
  <si>
    <t>ENX2044</t>
  </si>
  <si>
    <t>C1338</t>
  </si>
  <si>
    <t>ENX2038</t>
  </si>
  <si>
    <t>C1450</t>
  </si>
  <si>
    <t>C1141</t>
  </si>
  <si>
    <t>ENX2007</t>
  </si>
  <si>
    <t>AX10389</t>
  </si>
  <si>
    <t>C1620</t>
  </si>
  <si>
    <t>AX10391</t>
  </si>
  <si>
    <t>ENX2065</t>
  </si>
  <si>
    <t>EMP1004</t>
  </si>
  <si>
    <t>C1595</t>
  </si>
  <si>
    <t>AX10392</t>
  </si>
  <si>
    <t>AX10393</t>
  </si>
  <si>
    <t>C1543</t>
  </si>
  <si>
    <t>AX10394</t>
  </si>
  <si>
    <t>C1736</t>
  </si>
  <si>
    <t>AX10397</t>
  </si>
  <si>
    <t>ENX2049</t>
  </si>
  <si>
    <t>C1103</t>
  </si>
  <si>
    <t>AX10402</t>
  </si>
  <si>
    <t>C1237</t>
  </si>
  <si>
    <t>AX10404</t>
  </si>
  <si>
    <t>C1015</t>
  </si>
  <si>
    <t>AX10406</t>
  </si>
  <si>
    <t>C1054</t>
  </si>
  <si>
    <t>ENX2047</t>
  </si>
  <si>
    <t>C1625</t>
  </si>
  <si>
    <t>AX10418</t>
  </si>
  <si>
    <t>ENX2083</t>
  </si>
  <si>
    <t>A129</t>
  </si>
  <si>
    <t>C1787</t>
  </si>
  <si>
    <t>AX10424</t>
  </si>
  <si>
    <t>ENX2019</t>
  </si>
  <si>
    <t>C1151</t>
  </si>
  <si>
    <t>C1654</t>
  </si>
  <si>
    <t>AX10446</t>
  </si>
  <si>
    <t>C1610</t>
  </si>
  <si>
    <t>EMP1028</t>
  </si>
  <si>
    <t>C1208</t>
  </si>
  <si>
    <t>AX10450</t>
  </si>
  <si>
    <t>A163</t>
  </si>
  <si>
    <t>C1553</t>
  </si>
  <si>
    <t>AX10451</t>
  </si>
  <si>
    <t>C1299</t>
  </si>
  <si>
    <t>AX10453</t>
  </si>
  <si>
    <t>C1589</t>
  </si>
  <si>
    <t>ENX2026</t>
  </si>
  <si>
    <t>A119</t>
  </si>
  <si>
    <t>C1648</t>
  </si>
  <si>
    <t>AX10459</t>
  </si>
  <si>
    <t>ENX2017</t>
  </si>
  <si>
    <t>C1571</t>
  </si>
  <si>
    <t>AX10471</t>
  </si>
  <si>
    <t>ENX2081</t>
  </si>
  <si>
    <t>C1024</t>
  </si>
  <si>
    <t>A123</t>
  </si>
  <si>
    <t>A117</t>
  </si>
  <si>
    <t>C1306</t>
  </si>
  <si>
    <t>A108</t>
  </si>
  <si>
    <t>C1083</t>
  </si>
  <si>
    <t>AX10494</t>
  </si>
  <si>
    <t>C1726</t>
  </si>
  <si>
    <t>AX10500</t>
  </si>
  <si>
    <t>C1673</t>
  </si>
  <si>
    <t>ENX2086</t>
  </si>
  <si>
    <t>C1317</t>
  </si>
  <si>
    <t>AX10504</t>
  </si>
  <si>
    <t>C1234</t>
  </si>
  <si>
    <t>AX10505</t>
  </si>
  <si>
    <t>C1455</t>
  </si>
  <si>
    <t>AX10506</t>
  </si>
  <si>
    <t>C1715</t>
  </si>
  <si>
    <t>C1236</t>
  </si>
  <si>
    <t>AX10523</t>
  </si>
  <si>
    <t>A166</t>
  </si>
  <si>
    <t>C1710</t>
  </si>
  <si>
    <t>AX10526</t>
  </si>
  <si>
    <t>C1295</t>
  </si>
  <si>
    <t>ENX2060</t>
  </si>
  <si>
    <t>C1683</t>
  </si>
  <si>
    <t>C1479</t>
  </si>
  <si>
    <t>C1730</t>
  </si>
  <si>
    <t>AX10540</t>
  </si>
  <si>
    <t>C1382</t>
  </si>
  <si>
    <t>AX10543</t>
  </si>
  <si>
    <t>C1786</t>
  </si>
  <si>
    <t>AX10544</t>
  </si>
  <si>
    <t>C1640</t>
  </si>
  <si>
    <t>AX10548</t>
  </si>
  <si>
    <t>C1154</t>
  </si>
  <si>
    <t>AX10549</t>
  </si>
  <si>
    <t>C1231</t>
  </si>
  <si>
    <t>AX10551</t>
  </si>
  <si>
    <t>A131</t>
  </si>
  <si>
    <t>C1769</t>
  </si>
  <si>
    <t>C1280</t>
  </si>
  <si>
    <t>C1010</t>
  </si>
  <si>
    <t>A100</t>
  </si>
  <si>
    <t>C1720</t>
  </si>
  <si>
    <t>AX10560</t>
  </si>
  <si>
    <t>C1334</t>
  </si>
  <si>
    <t>AX10561</t>
  </si>
  <si>
    <t>C1431</t>
  </si>
  <si>
    <t>AX10562</t>
  </si>
  <si>
    <t>A164</t>
  </si>
  <si>
    <t>C1045</t>
  </si>
  <si>
    <t>AX10565</t>
  </si>
  <si>
    <t>A153</t>
  </si>
  <si>
    <t>C1357</t>
  </si>
  <si>
    <t>C1775</t>
  </si>
  <si>
    <t>C1532</t>
  </si>
  <si>
    <t>AX10570</t>
  </si>
  <si>
    <t>ENX2045</t>
  </si>
  <si>
    <t>C1124</t>
  </si>
  <si>
    <t>AX10571</t>
  </si>
  <si>
    <t>C1395</t>
  </si>
  <si>
    <t>AX10575</t>
  </si>
  <si>
    <t>C1368</t>
  </si>
  <si>
    <t>AX10582</t>
  </si>
  <si>
    <t>C1239</t>
  </si>
  <si>
    <t>AX10584</t>
  </si>
  <si>
    <t>C1682</t>
  </si>
  <si>
    <t>AX10590</t>
  </si>
  <si>
    <t>C1559</t>
  </si>
  <si>
    <t>AX10598</t>
  </si>
  <si>
    <t>ENX2078</t>
  </si>
  <si>
    <t>C1663</t>
  </si>
  <si>
    <t>AX10605</t>
  </si>
  <si>
    <t>C1079</t>
  </si>
  <si>
    <t>AX10611</t>
  </si>
  <si>
    <t>ENX2014</t>
  </si>
  <si>
    <t>C1126</t>
  </si>
  <si>
    <t>AX10612</t>
  </si>
  <si>
    <t>C1181</t>
  </si>
  <si>
    <t>C1190</t>
  </si>
  <si>
    <t>AX10617</t>
  </si>
  <si>
    <t>C1446</t>
  </si>
  <si>
    <t>AX10619</t>
  </si>
  <si>
    <t>ENX2098</t>
  </si>
  <si>
    <t>A121</t>
  </si>
  <si>
    <t>C1247</t>
  </si>
  <si>
    <t>AX10620</t>
  </si>
  <si>
    <t>C1390</t>
  </si>
  <si>
    <t>C1659</t>
  </si>
  <si>
    <t>C1092</t>
  </si>
  <si>
    <t>C1335</t>
  </si>
  <si>
    <t>C1780</t>
  </si>
  <si>
    <t>AX10632</t>
  </si>
  <si>
    <t>AX10633</t>
  </si>
  <si>
    <t>C1038</t>
  </si>
  <si>
    <t>C1386</t>
  </si>
  <si>
    <t>C1692</t>
  </si>
  <si>
    <t>AX10648</t>
  </si>
  <si>
    <t>AX10651</t>
  </si>
  <si>
    <t>C1095</t>
  </si>
  <si>
    <t>AX10652</t>
  </si>
  <si>
    <t>C1701</t>
  </si>
  <si>
    <t>A120</t>
  </si>
  <si>
    <t>C1746</t>
  </si>
  <si>
    <t>AX10655</t>
  </si>
  <si>
    <t>AX10656</t>
  </si>
  <si>
    <t>ENX2013</t>
  </si>
  <si>
    <t>C1272</t>
  </si>
  <si>
    <t>AX10662</t>
  </si>
  <si>
    <t>ENX2055</t>
  </si>
  <si>
    <t>AX10663</t>
  </si>
  <si>
    <t>ENX2061</t>
  </si>
  <si>
    <t>C1528</t>
  </si>
  <si>
    <t>AX10665</t>
  </si>
  <si>
    <t>C1655</t>
  </si>
  <si>
    <t>AX10667</t>
  </si>
  <si>
    <t>AX10668</t>
  </si>
  <si>
    <t>C1665</t>
  </si>
  <si>
    <t>C1075</t>
  </si>
  <si>
    <t>AX10673</t>
  </si>
  <si>
    <t>C1611</t>
  </si>
  <si>
    <t>AX10674</t>
  </si>
  <si>
    <t>C1414</t>
  </si>
  <si>
    <t>AX10675</t>
  </si>
  <si>
    <t>C1525</t>
  </si>
  <si>
    <t>C1560</t>
  </si>
  <si>
    <t>AX10689</t>
  </si>
  <si>
    <t>C1728</t>
  </si>
  <si>
    <t>AX10691</t>
  </si>
  <si>
    <t>ENX2009</t>
  </si>
  <si>
    <t>C1333</t>
  </si>
  <si>
    <t>AX10694</t>
  </si>
  <si>
    <t>C1766</t>
  </si>
  <si>
    <t>AX10695</t>
  </si>
  <si>
    <t>C1541</t>
  </si>
  <si>
    <t>AX10696</t>
  </si>
  <si>
    <t>AX10699</t>
  </si>
  <si>
    <t>C1698</t>
  </si>
  <si>
    <t>AX10701</t>
  </si>
  <si>
    <t>AX10705</t>
  </si>
  <si>
    <t>C1576</t>
  </si>
  <si>
    <t>AX10711</t>
  </si>
  <si>
    <t>C1440</t>
  </si>
  <si>
    <t>AX10723</t>
  </si>
  <si>
    <t>A125</t>
  </si>
  <si>
    <t>C1139</t>
  </si>
  <si>
    <t>AX10724</t>
  </si>
  <si>
    <t>C1500</t>
  </si>
  <si>
    <t>AX10725</t>
  </si>
  <si>
    <t>C1346</t>
  </si>
  <si>
    <t>AX10727</t>
  </si>
  <si>
    <t>C1143</t>
  </si>
  <si>
    <t>ENX2021</t>
  </si>
  <si>
    <t>C1148</t>
  </si>
  <si>
    <t>AX10730</t>
  </si>
  <si>
    <t>C1285</t>
  </si>
  <si>
    <t>C1626</t>
  </si>
  <si>
    <t>C1573</t>
  </si>
  <si>
    <t>C1438</t>
  </si>
  <si>
    <t>C1592</t>
  </si>
  <si>
    <t>ENX2000</t>
  </si>
  <si>
    <t>AX10757</t>
  </si>
  <si>
    <t>ENX2057</t>
  </si>
  <si>
    <t>C1042</t>
  </si>
  <si>
    <t>C1599</t>
  </si>
  <si>
    <t>AX10765</t>
  </si>
  <si>
    <t>AX10766</t>
  </si>
  <si>
    <t>AX10777</t>
  </si>
  <si>
    <t>C1200</t>
  </si>
  <si>
    <t>AX10780</t>
  </si>
  <si>
    <t>C1290</t>
  </si>
  <si>
    <t>AX10786</t>
  </si>
  <si>
    <t>AX10789</t>
  </si>
  <si>
    <t>C1476</t>
  </si>
  <si>
    <t>AX10791</t>
  </si>
  <si>
    <t>C1215</t>
  </si>
  <si>
    <t>AX10792</t>
  </si>
  <si>
    <t>C1251</t>
  </si>
  <si>
    <t>AX10794</t>
  </si>
  <si>
    <t>C1760</t>
  </si>
  <si>
    <t>AX10798</t>
  </si>
  <si>
    <t>C1713</t>
  </si>
  <si>
    <t>AX10800</t>
  </si>
  <si>
    <t>AX10810</t>
  </si>
  <si>
    <t>C1569</t>
  </si>
  <si>
    <t>C1307</t>
  </si>
  <si>
    <t>C1600</t>
  </si>
  <si>
    <t>AX10824</t>
  </si>
  <si>
    <t>C1212</t>
  </si>
  <si>
    <t>AX10825</t>
  </si>
  <si>
    <t>ENX2011</t>
  </si>
  <si>
    <t>C1714</t>
  </si>
  <si>
    <t>AX10827</t>
  </si>
  <si>
    <t>C1678</t>
  </si>
  <si>
    <t>AX10830</t>
  </si>
  <si>
    <t>AX10833</t>
  </si>
  <si>
    <t>C1533</t>
  </si>
  <si>
    <t>AX10834</t>
  </si>
  <si>
    <t>C1711</t>
  </si>
  <si>
    <t>AX10835</t>
  </si>
  <si>
    <t>C1242</t>
  </si>
  <si>
    <t>AX10842</t>
  </si>
  <si>
    <t>C1129</t>
  </si>
  <si>
    <t>AX10844</t>
  </si>
  <si>
    <t>C1422</t>
  </si>
  <si>
    <t>AX10852</t>
  </si>
  <si>
    <t>C1349</t>
  </si>
  <si>
    <t>C1104</t>
  </si>
  <si>
    <t>AX10859</t>
  </si>
  <si>
    <t>C1435</t>
  </si>
  <si>
    <t>AX10862</t>
  </si>
  <si>
    <t>C1671</t>
  </si>
  <si>
    <t>AX10866</t>
  </si>
  <si>
    <t>C1329</t>
  </si>
  <si>
    <t>AX10867</t>
  </si>
  <si>
    <t>A110</t>
  </si>
  <si>
    <t>C1189</t>
  </si>
  <si>
    <t>AX10868</t>
  </si>
  <si>
    <t>C1756</t>
  </si>
  <si>
    <t>AX10869</t>
  </si>
  <si>
    <t>C1771</t>
  </si>
  <si>
    <t>C1547</t>
  </si>
  <si>
    <t>AX10873</t>
  </si>
  <si>
    <t>C1283</t>
  </si>
  <si>
    <t>C1056</t>
  </si>
  <si>
    <t>AX10877</t>
  </si>
  <si>
    <t>C1536</t>
  </si>
  <si>
    <t>AX10882</t>
  </si>
  <si>
    <t>AX10883</t>
  </si>
  <si>
    <t>C1224</t>
  </si>
  <si>
    <t>AX10884</t>
  </si>
  <si>
    <t>C1722</t>
  </si>
  <si>
    <t>AX10889</t>
  </si>
  <si>
    <t>ENX2073</t>
  </si>
  <si>
    <t>C1164</t>
  </si>
  <si>
    <t>AX10896</t>
  </si>
  <si>
    <t>C1558</t>
  </si>
  <si>
    <t>C1723</t>
  </si>
  <si>
    <t>AX10904</t>
  </si>
  <si>
    <t>C1721</t>
  </si>
  <si>
    <t>AX10905</t>
  </si>
  <si>
    <t>C1059</t>
  </si>
  <si>
    <t>AX10907</t>
  </si>
  <si>
    <t>C1246</t>
  </si>
  <si>
    <t>AX10916</t>
  </si>
  <si>
    <t>C1748</t>
  </si>
  <si>
    <t>AX10923</t>
  </si>
  <si>
    <t>C1540</t>
  </si>
  <si>
    <t>AX10927</t>
  </si>
  <si>
    <t>C1037</t>
  </si>
  <si>
    <t>AX10928</t>
  </si>
  <si>
    <t>C1527</t>
  </si>
  <si>
    <t>AX10930</t>
  </si>
  <si>
    <t>C1605</t>
  </si>
  <si>
    <t>AX10931</t>
  </si>
  <si>
    <t>AX10932</t>
  </si>
  <si>
    <t>AX10934</t>
  </si>
  <si>
    <t>AX10943</t>
  </si>
  <si>
    <t>C1287</t>
  </si>
  <si>
    <t>C1782</t>
  </si>
  <si>
    <t>AX10950</t>
  </si>
  <si>
    <t>C1630</t>
  </si>
  <si>
    <t>AX10957</t>
  </si>
  <si>
    <t>C1687</t>
  </si>
  <si>
    <t>AX10960</t>
  </si>
  <si>
    <t>C1309</t>
  </si>
  <si>
    <t>AX10961</t>
  </si>
  <si>
    <t>AX10962</t>
  </si>
  <si>
    <t>C1111</t>
  </si>
  <si>
    <t>AX10966</t>
  </si>
  <si>
    <t>AX10981</t>
  </si>
  <si>
    <t>AX10985</t>
  </si>
  <si>
    <t>ENX2082</t>
  </si>
  <si>
    <t>C1454</t>
  </si>
  <si>
    <t>AX10986</t>
  </si>
  <si>
    <t>C1158</t>
  </si>
  <si>
    <t>C1664</t>
  </si>
  <si>
    <t>AX10989</t>
  </si>
  <si>
    <t>AX10990</t>
  </si>
  <si>
    <t>C1202</t>
  </si>
  <si>
    <t>AX10991</t>
  </si>
  <si>
    <t>C1284</t>
  </si>
  <si>
    <t>AX10992</t>
  </si>
  <si>
    <t>C1330</t>
  </si>
  <si>
    <t>C1565</t>
  </si>
  <si>
    <t>AX10995</t>
  </si>
  <si>
    <t>C1688</t>
  </si>
  <si>
    <t>AX11000</t>
  </si>
  <si>
    <t>C1753</t>
  </si>
  <si>
    <t>AX11007</t>
  </si>
  <si>
    <t>C1685</t>
  </si>
  <si>
    <t>AX11009</t>
  </si>
  <si>
    <t>ENX2031</t>
  </si>
  <si>
    <t>C1716</t>
  </si>
  <si>
    <t>AX11011</t>
  </si>
  <si>
    <t>C1258</t>
  </si>
  <si>
    <t>C1266</t>
  </si>
  <si>
    <t>AX11017</t>
  </si>
  <si>
    <t>C1708</t>
  </si>
  <si>
    <t>C1482</t>
  </si>
  <si>
    <t>C1512</t>
  </si>
  <si>
    <t>AX11036</t>
  </si>
  <si>
    <t>C1567</t>
  </si>
  <si>
    <t>C1063</t>
  </si>
  <si>
    <t>AX11043</t>
  </si>
  <si>
    <t>C1326</t>
  </si>
  <si>
    <t>C1085</t>
  </si>
  <si>
    <t>AX11050</t>
  </si>
  <si>
    <t>C1345</t>
  </si>
  <si>
    <t>AX11051</t>
  </si>
  <si>
    <t>C1207</t>
  </si>
  <si>
    <t>AX11052</t>
  </si>
  <si>
    <t>C1106</t>
  </si>
  <si>
    <t>AX11061</t>
  </si>
  <si>
    <t>AX11064</t>
  </si>
  <si>
    <t>C1080</t>
  </si>
  <si>
    <t>AX11066</t>
  </si>
  <si>
    <t>C1375</t>
  </si>
  <si>
    <t>C1281</t>
  </si>
  <si>
    <t>AX11072</t>
  </si>
  <si>
    <t>C1539</t>
  </si>
  <si>
    <t>AX11077</t>
  </si>
  <si>
    <t>ENX2089</t>
  </si>
  <si>
    <t>C1400</t>
  </si>
  <si>
    <t>AX11078</t>
  </si>
  <si>
    <t>C1249</t>
  </si>
  <si>
    <t>AX11080</t>
  </si>
  <si>
    <t>C1354</t>
  </si>
  <si>
    <t>AX11082</t>
  </si>
  <si>
    <t>C1373</t>
  </si>
  <si>
    <t>AX11087</t>
  </si>
  <si>
    <t>C1206</t>
  </si>
  <si>
    <t>AX11092</t>
  </si>
  <si>
    <t>AX11095</t>
  </si>
  <si>
    <t>C1022</t>
  </si>
  <si>
    <t>AX11098</t>
  </si>
  <si>
    <t>C1520</t>
  </si>
  <si>
    <t>AX11100</t>
  </si>
  <si>
    <t>AX11102</t>
  </si>
  <si>
    <t>C1076</t>
  </si>
  <si>
    <t>AX11105</t>
  </si>
  <si>
    <t>C1420</t>
  </si>
  <si>
    <t>AX11108</t>
  </si>
  <si>
    <t>C1644</t>
  </si>
  <si>
    <t>AX11111</t>
  </si>
  <si>
    <t>C1032</t>
  </si>
  <si>
    <t>AX11112</t>
  </si>
  <si>
    <t>AX11116</t>
  </si>
  <si>
    <t>C1709</t>
  </si>
  <si>
    <t>AX11120</t>
  </si>
  <si>
    <t>AX11124</t>
  </si>
  <si>
    <t>C1791</t>
  </si>
  <si>
    <t>AX11130</t>
  </si>
  <si>
    <t>C1568</t>
  </si>
  <si>
    <t>AX11131</t>
  </si>
  <si>
    <t>C1093</t>
  </si>
  <si>
    <t>AX11136</t>
  </si>
  <si>
    <t>C1596</t>
  </si>
  <si>
    <t>AX11138</t>
  </si>
  <si>
    <t>C1298</t>
  </si>
  <si>
    <t>AX11140</t>
  </si>
  <si>
    <t>C1549</t>
  </si>
  <si>
    <t>AX11142</t>
  </si>
  <si>
    <t>AX11146</t>
  </si>
  <si>
    <t>C1225</t>
  </si>
  <si>
    <t>AX11147</t>
  </si>
  <si>
    <t>C1621</t>
  </si>
  <si>
    <t>AX11148</t>
  </si>
  <si>
    <t>C1300</t>
  </si>
  <si>
    <t>AX11149</t>
  </si>
  <si>
    <t>AX11150</t>
  </si>
  <si>
    <t>C1564</t>
  </si>
  <si>
    <t>AX11151</t>
  </si>
  <si>
    <t>C1783</t>
  </si>
  <si>
    <t>AX11153</t>
  </si>
  <si>
    <t>AX11154</t>
  </si>
  <si>
    <t>C1502</t>
  </si>
  <si>
    <t>AX11157</t>
  </si>
  <si>
    <t>AX11158</t>
  </si>
  <si>
    <t>C1764</t>
  </si>
  <si>
    <t>AX11162</t>
  </si>
  <si>
    <t>C1343</t>
  </si>
  <si>
    <t>AX11163</t>
  </si>
  <si>
    <t>C1419</t>
  </si>
  <si>
    <t>AX11164</t>
  </si>
  <si>
    <t>AX11167</t>
  </si>
  <si>
    <t>ENX2071</t>
  </si>
  <si>
    <t>C1456</t>
  </si>
  <si>
    <t>AX11168</t>
  </si>
  <si>
    <t>AX11176</t>
  </si>
  <si>
    <t>C1001</t>
  </si>
  <si>
    <t>AX11181</t>
  </si>
  <si>
    <t>C1724</t>
  </si>
  <si>
    <t>AX11184</t>
  </si>
  <si>
    <t>C1463</t>
  </si>
  <si>
    <t>AX11190</t>
  </si>
  <si>
    <t>C1341</t>
  </si>
  <si>
    <t>AX11192</t>
  </si>
  <si>
    <t>AX11195</t>
  </si>
  <si>
    <t>AX11196</t>
  </si>
  <si>
    <t>C1055</t>
  </si>
  <si>
    <t>AX11201</t>
  </si>
  <si>
    <t>C1649</t>
  </si>
  <si>
    <t>C1467</t>
  </si>
  <si>
    <t>AX11204</t>
  </si>
  <si>
    <t>C1747</t>
  </si>
  <si>
    <t>AX11205</t>
  </si>
  <si>
    <t>C1719</t>
  </si>
  <si>
    <t>AX11216</t>
  </si>
  <si>
    <t>AX11224</t>
  </si>
  <si>
    <t>AX11227</t>
  </si>
  <si>
    <t>C1623</t>
  </si>
  <si>
    <t>AX11228</t>
  </si>
  <si>
    <t>C1134</t>
  </si>
  <si>
    <t>C1196</t>
  </si>
  <si>
    <t>AX11231</t>
  </si>
  <si>
    <t>C1741</t>
  </si>
  <si>
    <t>C1311</t>
  </si>
  <si>
    <t>AX11233</t>
  </si>
  <si>
    <t>C1669</t>
  </si>
  <si>
    <t>AX11236</t>
  </si>
  <si>
    <t>C1289</t>
  </si>
  <si>
    <t>AX11239</t>
  </si>
  <si>
    <t>AX11240</t>
  </si>
  <si>
    <t>C1228</t>
  </si>
  <si>
    <t>C1172</t>
  </si>
  <si>
    <t>C1554</t>
  </si>
  <si>
    <t>AX11248</t>
  </si>
  <si>
    <t>AX11273</t>
  </si>
  <si>
    <t>C1352</t>
  </si>
  <si>
    <t>AX11279</t>
  </si>
  <si>
    <t>C1580</t>
  </si>
  <si>
    <t>AX11286</t>
  </si>
  <si>
    <t>C1521</t>
  </si>
  <si>
    <t>AX11287</t>
  </si>
  <si>
    <t>AX11291</t>
  </si>
  <si>
    <t>C1796</t>
  </si>
  <si>
    <t>AX11294</t>
  </si>
  <si>
    <t>C1145</t>
  </si>
  <si>
    <t>AX11297</t>
  </si>
  <si>
    <t>C1575</t>
  </si>
  <si>
    <t>AX11298</t>
  </si>
  <si>
    <t>AX11301</t>
  </si>
  <si>
    <t>C1140</t>
  </si>
  <si>
    <t>AX11303</t>
  </si>
  <si>
    <t>C1447</t>
  </si>
  <si>
    <t>AX11304</t>
  </si>
  <si>
    <t>AX11305</t>
  </si>
  <si>
    <t>C1686</t>
  </si>
  <si>
    <t>AX11307</t>
  </si>
  <si>
    <t>AX11309</t>
  </si>
  <si>
    <t>AX11313</t>
  </si>
  <si>
    <t>AX11314</t>
  </si>
  <si>
    <t>C1245</t>
  </si>
  <si>
    <t>AX11319</t>
  </si>
  <si>
    <t>C1493</t>
  </si>
  <si>
    <t>AX11324</t>
  </si>
  <si>
    <t>C1489</t>
  </si>
  <si>
    <t>AX11331</t>
  </si>
  <si>
    <t>C1646</t>
  </si>
  <si>
    <t>AX11334</t>
  </si>
  <si>
    <t>C1192</t>
  </si>
  <si>
    <t>AX11343</t>
  </si>
  <si>
    <t>AX11348</t>
  </si>
  <si>
    <t>C1068</t>
  </si>
  <si>
    <t>AX11350</t>
  </si>
  <si>
    <t>C1370</t>
  </si>
  <si>
    <t>AX11362</t>
  </si>
  <si>
    <t>C1667</t>
  </si>
  <si>
    <t>AX11367</t>
  </si>
  <si>
    <t>AX11369</t>
  </si>
  <si>
    <t>C1712</t>
  </si>
  <si>
    <t>C1217</t>
  </si>
  <si>
    <t>AX11377</t>
  </si>
  <si>
    <t>C1684</t>
  </si>
  <si>
    <t>C1116</t>
  </si>
  <si>
    <t>AX11381</t>
  </si>
  <si>
    <t>C1793</t>
  </si>
  <si>
    <t>AX11384</t>
  </si>
  <si>
    <t>AX11386</t>
  </si>
  <si>
    <t>C1441</t>
  </si>
  <si>
    <t>AX11387</t>
  </si>
  <si>
    <t>AX11388</t>
  </si>
  <si>
    <t>C1774</t>
  </si>
  <si>
    <t>C1393</t>
  </si>
  <si>
    <t>AX11401</t>
  </si>
  <si>
    <t>C1255</t>
  </si>
  <si>
    <t>AX11409</t>
  </si>
  <si>
    <t>C1785</t>
  </si>
  <si>
    <t>AX11413</t>
  </si>
  <si>
    <t>C1220</t>
  </si>
  <si>
    <t>AX11415</t>
  </si>
  <si>
    <t>C1304</t>
  </si>
  <si>
    <t>C1387</t>
  </si>
  <si>
    <t>AX11424</t>
  </si>
  <si>
    <t>C1795</t>
  </si>
  <si>
    <t>AX11430</t>
  </si>
  <si>
    <t>C1792</t>
  </si>
  <si>
    <t>AX11432</t>
  </si>
  <si>
    <t>C1680</t>
  </si>
  <si>
    <t>AX11434</t>
  </si>
  <si>
    <t>AX11438</t>
  </si>
  <si>
    <t>C1462</t>
  </si>
  <si>
    <t>AX11442</t>
  </si>
  <si>
    <t>AX11443</t>
  </si>
  <si>
    <t>C1186</t>
  </si>
  <si>
    <t>C1305</t>
  </si>
  <si>
    <t>AX11452</t>
  </si>
  <si>
    <t>C1048</t>
  </si>
  <si>
    <t>AX11463</t>
  </si>
  <si>
    <t>AX11464</t>
  </si>
  <si>
    <t>C1034</t>
  </si>
  <si>
    <t>AX11470</t>
  </si>
  <si>
    <t>AX11473</t>
  </si>
  <si>
    <t>C1615</t>
  </si>
  <si>
    <t>AX11475</t>
  </si>
  <si>
    <t>C1244</t>
  </si>
  <si>
    <t>AX11479</t>
  </si>
  <si>
    <t>AX11483</t>
  </si>
  <si>
    <t>C1731</t>
  </si>
  <si>
    <t>AX11491</t>
  </si>
  <si>
    <t>AX11495</t>
  </si>
  <si>
    <t>C1374</t>
  </si>
  <si>
    <t>AX11498</t>
  </si>
  <si>
    <t>C1135</t>
  </si>
  <si>
    <t>AX11500</t>
  </si>
  <si>
    <t>AX11506</t>
  </si>
  <si>
    <t>C1114</t>
  </si>
  <si>
    <t>C1464</t>
  </si>
  <si>
    <t>AX11509</t>
  </si>
  <si>
    <t>C1606</t>
  </si>
  <si>
    <t>AX11517</t>
  </si>
  <si>
    <t>C1137</t>
  </si>
  <si>
    <t>C1167</t>
  </si>
  <si>
    <t>AX11524</t>
  </si>
  <si>
    <t>AX11527</t>
  </si>
  <si>
    <t>C1733</t>
  </si>
  <si>
    <t>AX11529</t>
  </si>
  <si>
    <t>C1210</t>
  </si>
  <si>
    <t>AX11533</t>
  </si>
  <si>
    <t>C1120</t>
  </si>
  <si>
    <t>AX11534</t>
  </si>
  <si>
    <t>C1344</t>
  </si>
  <si>
    <t>C1394</t>
  </si>
  <si>
    <t>AX11544</t>
  </si>
  <si>
    <t>AX11547</t>
  </si>
  <si>
    <t>AX11548</t>
  </si>
  <si>
    <t>C1406</t>
  </si>
  <si>
    <t>AX11566</t>
  </si>
  <si>
    <t>C1194</t>
  </si>
  <si>
    <t>C1385</t>
  </si>
  <si>
    <t>AX11571</t>
  </si>
  <si>
    <t>C1264</t>
  </si>
  <si>
    <t>AX11577</t>
  </si>
  <si>
    <t>C1308</t>
  </si>
  <si>
    <t>AX11579</t>
  </si>
  <si>
    <t>C1108</t>
  </si>
  <si>
    <t>AX11580</t>
  </si>
  <si>
    <t>AX11591</t>
  </si>
  <si>
    <t>AX11595</t>
  </si>
  <si>
    <t>C1436</t>
  </si>
  <si>
    <t>ENX2002</t>
  </si>
  <si>
    <t>C1087</t>
  </si>
  <si>
    <t>C1691</t>
  </si>
  <si>
    <t>AX11605</t>
  </si>
  <si>
    <t>C1168</t>
  </si>
  <si>
    <t>AX11606</t>
  </si>
  <si>
    <t>AX11611</t>
  </si>
  <si>
    <t>AX11612</t>
  </si>
  <si>
    <t>C1738</t>
  </si>
  <si>
    <t>C1179</t>
  </si>
  <si>
    <t>AX11621</t>
  </si>
  <si>
    <t>AX11623</t>
  </si>
  <si>
    <t>C1144</t>
  </si>
  <si>
    <t>AX11625</t>
  </si>
  <si>
    <t>C1749</t>
  </si>
  <si>
    <t>AX11628</t>
  </si>
  <si>
    <t>AX11629</t>
  </si>
  <si>
    <t>AX11631</t>
  </si>
  <si>
    <t>C1153</t>
  </si>
  <si>
    <t>AX11637</t>
  </si>
  <si>
    <t>AX11638</t>
  </si>
  <si>
    <t>C1383</t>
  </si>
  <si>
    <t>AX11645</t>
  </si>
  <si>
    <t>C1161</t>
  </si>
  <si>
    <t>AX11647</t>
  </si>
  <si>
    <t>C1622</t>
  </si>
  <si>
    <t>C1115</t>
  </si>
  <si>
    <t>AX11660</t>
  </si>
  <si>
    <t>AX11665</t>
  </si>
  <si>
    <t>AX11666</t>
  </si>
  <si>
    <t>AX11668</t>
  </si>
  <si>
    <t>AX11677</t>
  </si>
  <si>
    <t>C1323</t>
  </si>
  <si>
    <t>AX11678</t>
  </si>
  <si>
    <t>C1494</t>
  </si>
  <si>
    <t>AX11681</t>
  </si>
  <si>
    <t>AX11684</t>
  </si>
  <si>
    <t>C1216</t>
  </si>
  <si>
    <t>AX11687</t>
  </si>
  <si>
    <t>AX11688</t>
  </si>
  <si>
    <t>AX11690</t>
  </si>
  <si>
    <t>C1319</t>
  </si>
  <si>
    <t>AX11698</t>
  </si>
  <si>
    <t>C1551</t>
  </si>
  <si>
    <t>AX11702</t>
  </si>
  <si>
    <t>AX11703</t>
  </si>
  <si>
    <t>C1534</t>
  </si>
  <si>
    <t>AX11705</t>
  </si>
  <si>
    <t>AX11708</t>
  </si>
  <si>
    <t>AX11714</t>
  </si>
  <si>
    <t>C1581</t>
  </si>
  <si>
    <t>C1023</t>
  </si>
  <si>
    <t>AX11718</t>
  </si>
  <si>
    <t>C1535</t>
  </si>
  <si>
    <t>C1443</t>
  </si>
  <si>
    <t>AX11726</t>
  </si>
  <si>
    <t>C1065</t>
  </si>
  <si>
    <t>AX11729</t>
  </si>
  <si>
    <t>C1069</t>
  </si>
  <si>
    <t>AX11734</t>
  </si>
  <si>
    <t>AX11737</t>
  </si>
  <si>
    <t>C1011</t>
  </si>
  <si>
    <t>AX11741</t>
  </si>
  <si>
    <t>C1616</t>
  </si>
  <si>
    <t>AX11746</t>
  </si>
  <si>
    <t>AX11760</t>
  </si>
  <si>
    <t>C1574</t>
  </si>
  <si>
    <t>AX11765</t>
  </si>
  <si>
    <t>C1642</t>
  </si>
  <si>
    <t>AX11772</t>
  </si>
  <si>
    <t>C1297</t>
  </si>
  <si>
    <t>C1597</t>
  </si>
  <si>
    <t>AX11774</t>
  </si>
  <si>
    <t>C1296</t>
  </si>
  <si>
    <t>AX11777</t>
  </si>
  <si>
    <t>C1412</t>
  </si>
  <si>
    <t>AX11780</t>
  </si>
  <si>
    <t>C1465</t>
  </si>
  <si>
    <t>AX11782</t>
  </si>
  <si>
    <t>C1676</t>
  </si>
  <si>
    <t>AX11786</t>
  </si>
  <si>
    <t>C1552</t>
  </si>
  <si>
    <t>AX11787</t>
  </si>
  <si>
    <t>AX11788</t>
  </si>
  <si>
    <t>C1252</t>
  </si>
  <si>
    <t>AX11791</t>
  </si>
  <si>
    <t>C1653</t>
  </si>
  <si>
    <t>AX11793</t>
  </si>
  <si>
    <t>C1041</t>
  </si>
  <si>
    <t>AX11795</t>
  </si>
  <si>
    <t>C1315</t>
  </si>
  <si>
    <t>C1332</t>
  </si>
  <si>
    <t>AX11804</t>
  </si>
  <si>
    <t>AX11810</t>
  </si>
  <si>
    <t>AX11811</t>
  </si>
  <si>
    <t>AX11816</t>
  </si>
  <si>
    <t>AX11819</t>
  </si>
  <si>
    <t>C1651</t>
  </si>
  <si>
    <t>AX11822</t>
  </si>
  <si>
    <t>AX11823</t>
  </si>
  <si>
    <t>C1043</t>
  </si>
  <si>
    <t>AX11824</t>
  </si>
  <si>
    <t>C1078</t>
  </si>
  <si>
    <t>AX11831</t>
  </si>
  <si>
    <t>AX11838</t>
  </si>
  <si>
    <t>AX11847</t>
  </si>
  <si>
    <t>C1356</t>
  </si>
  <si>
    <t>AX11853</t>
  </si>
  <si>
    <t>AX11855</t>
  </si>
  <si>
    <t>C1130</t>
  </si>
  <si>
    <t>C1788</t>
  </si>
  <si>
    <t>AX11858</t>
  </si>
  <si>
    <t>AX11859</t>
  </si>
  <si>
    <t>AX11861</t>
  </si>
  <si>
    <t>C1109</t>
  </si>
  <si>
    <t>AX11863</t>
  </si>
  <si>
    <t>AX11868</t>
  </si>
  <si>
    <t>AX11872</t>
  </si>
  <si>
    <t>C1193</t>
  </si>
  <si>
    <t>AX11876</t>
  </si>
  <si>
    <t>C1008</t>
  </si>
  <si>
    <t>AX11886</t>
  </si>
  <si>
    <t>C1265</t>
  </si>
  <si>
    <t>C1073</t>
  </si>
  <si>
    <t>C1524</t>
  </si>
  <si>
    <t>AX11898</t>
  </si>
  <si>
    <t>AX11902</t>
  </si>
  <si>
    <t>AX11917</t>
  </si>
  <si>
    <t>AX11922</t>
  </si>
  <si>
    <t>C1324</t>
  </si>
  <si>
    <t>AX11927</t>
  </si>
  <si>
    <t>C1033</t>
  </si>
  <si>
    <t>AX11928</t>
  </si>
  <si>
    <t>AX11931</t>
  </si>
  <si>
    <t>AX11934</t>
  </si>
  <si>
    <t>C1379</t>
  </si>
  <si>
    <t>AX11937</t>
  </si>
  <si>
    <t>C1081</t>
  </si>
  <si>
    <t>AX11941</t>
  </si>
  <si>
    <t>C1291</t>
  </si>
  <si>
    <t>AX11942</t>
  </si>
  <si>
    <t>AX11946</t>
  </si>
  <si>
    <t>AX11954</t>
  </si>
  <si>
    <t>AX11958</t>
  </si>
  <si>
    <t>C1632</t>
  </si>
  <si>
    <t>AX11962</t>
  </si>
  <si>
    <t>C1434</t>
  </si>
  <si>
    <t>AX11965</t>
  </si>
  <si>
    <t>AX11969</t>
  </si>
  <si>
    <t>AX11970</t>
  </si>
  <si>
    <t>C1531</t>
  </si>
  <si>
    <t>AX11971</t>
  </si>
  <si>
    <t>AX11972</t>
  </si>
  <si>
    <t>C1000</t>
  </si>
  <si>
    <t>AX11973</t>
  </si>
  <si>
    <t>C1094</t>
  </si>
  <si>
    <t>AX11977</t>
  </si>
  <si>
    <t>AX11982</t>
  </si>
  <si>
    <t>AX11985</t>
  </si>
  <si>
    <t>AX11994</t>
  </si>
  <si>
    <t>AX11999</t>
  </si>
  <si>
    <t>AX12003</t>
  </si>
  <si>
    <t>C1263</t>
  </si>
  <si>
    <t>AX12007</t>
  </si>
  <si>
    <t>AX12009</t>
  </si>
  <si>
    <t>C1603</t>
  </si>
  <si>
    <t>AX12010</t>
  </si>
  <si>
    <t>C1763</t>
  </si>
  <si>
    <t>AX12011</t>
  </si>
  <si>
    <t>AX12012</t>
  </si>
  <si>
    <t>AX12013</t>
  </si>
  <si>
    <t>C1199</t>
  </si>
  <si>
    <t>C1570</t>
  </si>
  <si>
    <t>AX12020</t>
  </si>
  <si>
    <t>AX12028</t>
  </si>
  <si>
    <t>AX12030</t>
  </si>
  <si>
    <t>C1017</t>
  </si>
  <si>
    <t>AX12035</t>
  </si>
  <si>
    <t>C1411</t>
  </si>
  <si>
    <t>AX12037</t>
  </si>
  <si>
    <t>AX12038</t>
  </si>
  <si>
    <t>AX12040</t>
  </si>
  <si>
    <t>C1557</t>
  </si>
  <si>
    <t>AX12041</t>
  </si>
  <si>
    <t>C1563</t>
  </si>
  <si>
    <t>AX12049</t>
  </si>
  <si>
    <t>AX12057</t>
  </si>
  <si>
    <t>AX12058</t>
  </si>
  <si>
    <t>C1132</t>
  </si>
  <si>
    <t>AX12059</t>
  </si>
  <si>
    <t>AX12061</t>
  </si>
  <si>
    <t>C1366</t>
  </si>
  <si>
    <t>AX12062</t>
  </si>
  <si>
    <t>C1058</t>
  </si>
  <si>
    <t>AX12064</t>
  </si>
  <si>
    <t>AX12065</t>
  </si>
  <si>
    <t>AX12071</t>
  </si>
  <si>
    <t>AX12075</t>
  </si>
  <si>
    <t>AX12079</t>
  </si>
  <si>
    <t>C1313</t>
  </si>
  <si>
    <t>AX12081</t>
  </si>
  <si>
    <t>AX12083</t>
  </si>
  <si>
    <t>AX12086</t>
  </si>
  <si>
    <t>C1180</t>
  </si>
  <si>
    <t>AX12089</t>
  </si>
  <si>
    <t>C1591</t>
  </si>
  <si>
    <t>AX12091</t>
  </si>
  <si>
    <t>AX12092</t>
  </si>
  <si>
    <t>C1737</t>
  </si>
  <si>
    <t>C1744</t>
  </si>
  <si>
    <t>AX12096</t>
  </si>
  <si>
    <t>AX12098</t>
  </si>
  <si>
    <t>C1518</t>
  </si>
  <si>
    <t>AX12106</t>
  </si>
  <si>
    <t>C1421</t>
  </si>
  <si>
    <t>AX12115</t>
  </si>
  <si>
    <t>C1700</t>
  </si>
  <si>
    <t>AX12118</t>
  </si>
  <si>
    <t>C1416</t>
  </si>
  <si>
    <t>AX12121</t>
  </si>
  <si>
    <t>C1643</t>
  </si>
  <si>
    <t>AX12122</t>
  </si>
  <si>
    <t>AX12127</t>
  </si>
  <si>
    <t>AX12128</t>
  </si>
  <si>
    <t>C1735</t>
  </si>
  <si>
    <t>AX12133</t>
  </si>
  <si>
    <t>C1327</t>
  </si>
  <si>
    <t>AX12138</t>
  </si>
  <si>
    <t>AX12142</t>
  </si>
  <si>
    <t>C1270</t>
  </si>
  <si>
    <t>C1407</t>
  </si>
  <si>
    <t>AX12145</t>
  </si>
  <si>
    <t>C1046</t>
  </si>
  <si>
    <t>AX12149</t>
  </si>
  <si>
    <t>C1119</t>
  </si>
  <si>
    <t>C1328</t>
  </si>
  <si>
    <t>AX12154</t>
  </si>
  <si>
    <t>AX12162</t>
  </si>
  <si>
    <t>C1013</t>
  </si>
  <si>
    <t>AX12164</t>
  </si>
  <si>
    <t>AX12175</t>
  </si>
  <si>
    <t>AX12177</t>
  </si>
  <si>
    <t>AX12178</t>
  </si>
  <si>
    <t>AX12180</t>
  </si>
  <si>
    <t>AX12181</t>
  </si>
  <si>
    <t>C1453</t>
  </si>
  <si>
    <t>AX12190</t>
  </si>
  <si>
    <t>C1628</t>
  </si>
  <si>
    <t>AX12191</t>
  </si>
  <si>
    <t>AX12197</t>
  </si>
  <si>
    <t>C1173</t>
  </si>
  <si>
    <t>AX12201</t>
  </si>
  <si>
    <t>AX12205</t>
  </si>
  <si>
    <t>AX12210</t>
  </si>
  <si>
    <t>AX12213</t>
  </si>
  <si>
    <t>C1185</t>
  </si>
  <si>
    <t>AX12222</t>
  </si>
  <si>
    <t>C1397</t>
  </si>
  <si>
    <t>AX12224</t>
  </si>
  <si>
    <t>C1742</t>
  </si>
  <si>
    <t>AX12226</t>
  </si>
  <si>
    <t>AX12227</t>
  </si>
  <si>
    <t>C1485</t>
  </si>
  <si>
    <t>AX12228</t>
  </si>
  <si>
    <t>AX12233</t>
  </si>
  <si>
    <t>AX12238</t>
  </si>
  <si>
    <t>C1122</t>
  </si>
  <si>
    <t>AX12240</t>
  </si>
  <si>
    <t>AX12244</t>
  </si>
  <si>
    <t>AX12245</t>
  </si>
  <si>
    <t>AX12247</t>
  </si>
  <si>
    <t>AX12252</t>
  </si>
  <si>
    <t>AX12254</t>
  </si>
  <si>
    <t>C1146</t>
  </si>
  <si>
    <t>AX12255</t>
  </si>
  <si>
    <t>C1051</t>
  </si>
  <si>
    <t>AX12257</t>
  </si>
  <si>
    <t>C1165</t>
  </si>
  <si>
    <t>AX12258</t>
  </si>
  <si>
    <t>AX12260</t>
  </si>
  <si>
    <t>C1617</t>
  </si>
  <si>
    <t>AX12262</t>
  </si>
  <si>
    <t>C1018</t>
  </si>
  <si>
    <t>AX12265</t>
  </si>
  <si>
    <t>C1371</t>
  </si>
  <si>
    <t>AX12270</t>
  </si>
  <si>
    <t>AX12273</t>
  </si>
  <si>
    <t>AX12274</t>
  </si>
  <si>
    <t>AX12275</t>
  </si>
  <si>
    <t>C1321</t>
  </si>
  <si>
    <t>AX12286</t>
  </si>
  <si>
    <t>C1101</t>
  </si>
  <si>
    <t>AX12297</t>
  </si>
  <si>
    <t>C1257</t>
  </si>
  <si>
    <t>AX12298</t>
  </si>
  <si>
    <t>AX12299</t>
  </si>
  <si>
    <t>AX12301</t>
  </si>
  <si>
    <t>C1513</t>
  </si>
  <si>
    <t>AX12304</t>
  </si>
  <si>
    <t>AX12308</t>
  </si>
  <si>
    <t>AX12310</t>
  </si>
  <si>
    <t>AX12311</t>
  </si>
  <si>
    <t>AX12320</t>
  </si>
  <si>
    <t>C1703</t>
  </si>
  <si>
    <t>AX12330</t>
  </si>
  <si>
    <t>AX12335</t>
  </si>
  <si>
    <t>C1294</t>
  </si>
  <si>
    <t>AX12336</t>
  </si>
  <si>
    <t>C1451</t>
  </si>
  <si>
    <t>AX12338</t>
  </si>
  <si>
    <t>AX12340</t>
  </si>
  <si>
    <t>AX12342</t>
  </si>
  <si>
    <t>C1633</t>
  </si>
  <si>
    <t>AX12346</t>
  </si>
  <si>
    <t>C1365</t>
  </si>
  <si>
    <t>AX12348</t>
  </si>
  <si>
    <t>AX12349</t>
  </si>
  <si>
    <t>C1433</t>
  </si>
  <si>
    <t>AX12353</t>
  </si>
  <si>
    <t>AX12355</t>
  </si>
  <si>
    <t>AX12357</t>
  </si>
  <si>
    <t>C1138</t>
  </si>
  <si>
    <t>C1556</t>
  </si>
  <si>
    <t>C1662</t>
  </si>
  <si>
    <t>AX12385</t>
  </si>
  <si>
    <t>AX12390</t>
  </si>
  <si>
    <t>C1363</t>
  </si>
  <si>
    <t>AX12400</t>
  </si>
  <si>
    <t>C1040</t>
  </si>
  <si>
    <t>C1259</t>
  </si>
  <si>
    <t>AX12402</t>
  </si>
  <si>
    <t>AX12408</t>
  </si>
  <si>
    <t>AX12411</t>
  </si>
  <si>
    <t>C1777</t>
  </si>
  <si>
    <t>AX12413</t>
  </si>
  <si>
    <t>AX12414</t>
  </si>
  <si>
    <t>AX12415</t>
  </si>
  <si>
    <t>AX12424</t>
  </si>
  <si>
    <t>C1039</t>
  </si>
  <si>
    <t>AX12431</t>
  </si>
  <si>
    <t>AX12437</t>
  </si>
  <si>
    <t>C1021</t>
  </si>
  <si>
    <t>AX12438</t>
  </si>
  <si>
    <t>C1316</t>
  </si>
  <si>
    <t>AX12440</t>
  </si>
  <si>
    <t>AX12442</t>
  </si>
  <si>
    <t>AX12443</t>
  </si>
  <si>
    <t>AX12446</t>
  </si>
  <si>
    <t>AX12449</t>
  </si>
  <si>
    <t>AX12454</t>
  </si>
  <si>
    <t>AX12457</t>
  </si>
  <si>
    <t>C1487</t>
  </si>
  <si>
    <t>AX12460</t>
  </si>
  <si>
    <t>AX12461</t>
  </si>
  <si>
    <t>C1006</t>
  </si>
  <si>
    <t>AX12467</t>
  </si>
  <si>
    <t>C1561</t>
  </si>
  <si>
    <t>AX12469</t>
  </si>
  <si>
    <t>C1256</t>
  </si>
  <si>
    <t>AX12472</t>
  </si>
  <si>
    <t>AX12473</t>
  </si>
  <si>
    <t>C1060</t>
  </si>
  <si>
    <t>AX12480</t>
  </si>
  <si>
    <t>C1269</t>
  </si>
  <si>
    <t>C1275</t>
  </si>
  <si>
    <t>AX12487</t>
  </si>
  <si>
    <t>AX12493</t>
  </si>
  <si>
    <t>C1016</t>
  </si>
  <si>
    <t>AX12494</t>
  </si>
  <si>
    <t>C1088</t>
  </si>
  <si>
    <t>AX12499</t>
  </si>
  <si>
    <t>C1391</t>
  </si>
  <si>
    <t>AX12507</t>
  </si>
  <si>
    <t>C1696</t>
  </si>
  <si>
    <t>AX12524</t>
  </si>
  <si>
    <t>AX12526</t>
  </si>
  <si>
    <t>C1458</t>
  </si>
  <si>
    <t>AX12531</t>
  </si>
  <si>
    <t>C1566</t>
  </si>
  <si>
    <t>AX12535</t>
  </si>
  <si>
    <t>AX12542</t>
  </si>
  <si>
    <t>C1548</t>
  </si>
  <si>
    <t>C1227</t>
  </si>
  <si>
    <t>AX12547</t>
  </si>
  <si>
    <t>AX12548</t>
  </si>
  <si>
    <t>AX12553</t>
  </si>
  <si>
    <t>AX12558</t>
  </si>
  <si>
    <t>C1546</t>
  </si>
  <si>
    <t>AX12562</t>
  </si>
  <si>
    <t>AX12564</t>
  </si>
  <si>
    <t>AX12571</t>
  </si>
  <si>
    <t>C1268</t>
  </si>
  <si>
    <t>AX12574</t>
  </si>
  <si>
    <t>AX12577</t>
  </si>
  <si>
    <t>AX12589</t>
  </si>
  <si>
    <t>C1362</t>
  </si>
  <si>
    <t>AX12591</t>
  </si>
  <si>
    <t>C1789</t>
  </si>
  <si>
    <t>C1331</t>
  </si>
  <si>
    <t>AX12601</t>
  </si>
  <si>
    <t>AX12605</t>
  </si>
  <si>
    <t>C1542</t>
  </si>
  <si>
    <t>AX12607</t>
  </si>
  <si>
    <t>C1634</t>
  </si>
  <si>
    <t>AX12613</t>
  </si>
  <si>
    <t>C1027</t>
  </si>
  <si>
    <t>AX12619</t>
  </si>
  <si>
    <t>C1209</t>
  </si>
  <si>
    <t>AX12623</t>
  </si>
  <si>
    <t>C1668</t>
  </si>
  <si>
    <t>AX12628</t>
  </si>
  <si>
    <t>AX12635</t>
  </si>
  <si>
    <t>AX12637</t>
  </si>
  <si>
    <t>C1522</t>
  </si>
  <si>
    <t>AX12638</t>
  </si>
  <si>
    <t>C1734</t>
  </si>
  <si>
    <t>AX12645</t>
  </si>
  <si>
    <t>AX12657</t>
  </si>
  <si>
    <t>AX12662</t>
  </si>
  <si>
    <t>AX12663</t>
  </si>
  <si>
    <t>AX12665</t>
  </si>
  <si>
    <t>AX12671</t>
  </si>
  <si>
    <t>AX12676</t>
  </si>
  <si>
    <t>AX12678</t>
  </si>
  <si>
    <t>AX12681</t>
  </si>
  <si>
    <t>AX12684</t>
  </si>
  <si>
    <t>C1262</t>
  </si>
  <si>
    <t>AX12685</t>
  </si>
  <si>
    <t>C1002</t>
  </si>
  <si>
    <t>AX12687</t>
  </si>
  <si>
    <t>C1012</t>
  </si>
  <si>
    <t>AX12689</t>
  </si>
  <si>
    <t>C1067</t>
  </si>
  <si>
    <t>C1661</t>
  </si>
  <si>
    <t>AX12698</t>
  </si>
  <si>
    <t>C1745</t>
  </si>
  <si>
    <t>AX12702</t>
  </si>
  <si>
    <t>AX12706</t>
  </si>
  <si>
    <t>C1398</t>
  </si>
  <si>
    <t>AX12712</t>
  </si>
  <si>
    <t>C1609</t>
  </si>
  <si>
    <t>C1511</t>
  </si>
  <si>
    <t>AX12722</t>
  </si>
  <si>
    <t>C1550</t>
  </si>
  <si>
    <t>C1794</t>
  </si>
  <si>
    <t>AX12732</t>
  </si>
  <si>
    <t>AX12738</t>
  </si>
  <si>
    <t>C1439</t>
  </si>
  <si>
    <t>AX12753</t>
  </si>
  <si>
    <t>AX12759</t>
  </si>
  <si>
    <t>AX12764</t>
  </si>
  <si>
    <t>C1690</t>
  </si>
  <si>
    <t>AX12768</t>
  </si>
  <si>
    <t>AX12770</t>
  </si>
  <si>
    <t>AX12782</t>
  </si>
  <si>
    <t>C1169</t>
  </si>
  <si>
    <t>AX12788</t>
  </si>
  <si>
    <t>C1322</t>
  </si>
  <si>
    <t>AX12792</t>
  </si>
  <si>
    <t>AX12795</t>
  </si>
  <si>
    <t>C1725</t>
  </si>
  <si>
    <t>AX12800</t>
  </si>
  <si>
    <t>AX12803</t>
  </si>
  <si>
    <t>C1030</t>
  </si>
  <si>
    <t>AX12805</t>
  </si>
  <si>
    <t>C1588</t>
  </si>
  <si>
    <t>C1162</t>
  </si>
  <si>
    <t>AX12819</t>
  </si>
  <si>
    <t>AX12820</t>
  </si>
  <si>
    <t>AX12828</t>
  </si>
  <si>
    <t>AX12833</t>
  </si>
  <si>
    <t>AX12834</t>
  </si>
  <si>
    <t>AX12836</t>
  </si>
  <si>
    <t>AX12838</t>
  </si>
  <si>
    <t>AX12839</t>
  </si>
  <si>
    <t>AX12842</t>
  </si>
  <si>
    <t>AX12844</t>
  </si>
  <si>
    <t>C1009</t>
  </si>
  <si>
    <t>AX12845</t>
  </si>
  <si>
    <t>AX12851</t>
  </si>
  <si>
    <t>AX12854</t>
  </si>
  <si>
    <t>AX12856</t>
  </si>
  <si>
    <t>C1099</t>
  </si>
  <si>
    <t>AX12857</t>
  </si>
  <si>
    <t>C1608</t>
  </si>
  <si>
    <t>AX12860</t>
  </si>
  <si>
    <t>AX12862</t>
  </si>
  <si>
    <t>AX12866</t>
  </si>
  <si>
    <t>AX12867</t>
  </si>
  <si>
    <t>AX12871</t>
  </si>
  <si>
    <t>AX12872</t>
  </si>
  <si>
    <t>AX12875</t>
  </si>
  <si>
    <t>AX12877</t>
  </si>
  <si>
    <t>AX12881</t>
  </si>
  <si>
    <t>AX12887</t>
  </si>
  <si>
    <t>C1740</t>
  </si>
  <si>
    <t>AX12889</t>
  </si>
  <si>
    <t>AX12891</t>
  </si>
  <si>
    <t>AX12893</t>
  </si>
  <si>
    <t>AX12894</t>
  </si>
  <si>
    <t>C1779</t>
  </si>
  <si>
    <t>AX12895</t>
  </si>
  <si>
    <t>C1428</t>
  </si>
  <si>
    <t>AX12900</t>
  </si>
  <si>
    <t>AX12902</t>
  </si>
  <si>
    <t>AX12904</t>
  </si>
  <si>
    <t>AX12907</t>
  </si>
  <si>
    <t>AX12911</t>
  </si>
  <si>
    <t>C1102</t>
  </si>
  <si>
    <t>AX12915</t>
  </si>
  <si>
    <t>AX12916</t>
  </si>
  <si>
    <t>AX12918</t>
  </si>
  <si>
    <t>C1469</t>
  </si>
  <si>
    <t>AX12919</t>
  </si>
  <si>
    <t>C1253</t>
  </si>
  <si>
    <t>AX12921</t>
  </si>
  <si>
    <t>AX12926</t>
  </si>
  <si>
    <t>C1097</t>
  </si>
  <si>
    <t>AX12927</t>
  </si>
  <si>
    <t>AX12929</t>
  </si>
  <si>
    <t>AX12933</t>
  </si>
  <si>
    <t>C1449</t>
  </si>
  <si>
    <t>AX12934</t>
  </si>
  <si>
    <t>AX12935</t>
  </si>
  <si>
    <t>AX12937</t>
  </si>
  <si>
    <t>C1377</t>
  </si>
  <si>
    <t>AX12944</t>
  </si>
  <si>
    <t>AX12948</t>
  </si>
  <si>
    <t>AX12956</t>
  </si>
  <si>
    <t>C1347</t>
  </si>
  <si>
    <t>AX12960</t>
  </si>
  <si>
    <t>AX12961</t>
  </si>
  <si>
    <t>C1229</t>
  </si>
  <si>
    <t>AX12972</t>
  </si>
  <si>
    <t>AX12978</t>
  </si>
  <si>
    <t>AX12988</t>
  </si>
  <si>
    <t>AX12995</t>
  </si>
  <si>
    <t>AX13000</t>
  </si>
  <si>
    <t>AX13002</t>
  </si>
  <si>
    <t>AX13010</t>
  </si>
  <si>
    <t>C1047</t>
  </si>
  <si>
    <t>AX13012</t>
  </si>
  <si>
    <t>AX13013</t>
  </si>
  <si>
    <t>AX13018</t>
  </si>
  <si>
    <t>AX13021</t>
  </si>
  <si>
    <t>AX13022</t>
  </si>
  <si>
    <t>C1537</t>
  </si>
  <si>
    <t>AX13028</t>
  </si>
  <si>
    <t>C1219</t>
  </si>
  <si>
    <t>AX13038</t>
  </si>
  <si>
    <t>C1261</t>
  </si>
  <si>
    <t>AX13040</t>
  </si>
  <si>
    <t>AX13042</t>
  </si>
  <si>
    <t>AX13050</t>
  </si>
  <si>
    <t>AX13063</t>
  </si>
  <si>
    <t>C1718</t>
  </si>
  <si>
    <t>AX13067</t>
  </si>
  <si>
    <t>AX13068</t>
  </si>
  <si>
    <t>AX13080</t>
  </si>
  <si>
    <t>C1163</t>
  </si>
  <si>
    <t>AX13094</t>
  </si>
  <si>
    <t>C1014</t>
  </si>
  <si>
    <t>AX13108</t>
  </si>
  <si>
    <t>AX13113</t>
  </si>
  <si>
    <t>C1505</t>
  </si>
  <si>
    <t>C1389</t>
  </si>
  <si>
    <t>AX13116</t>
  </si>
  <si>
    <t>AX13118</t>
  </si>
  <si>
    <t>AX13120</t>
  </si>
  <si>
    <t>AX13134</t>
  </si>
  <si>
    <t>AX13137</t>
  </si>
  <si>
    <t>AX13139</t>
  </si>
  <si>
    <t>AX13142</t>
  </si>
  <si>
    <t>C1050</t>
  </si>
  <si>
    <t>AX13151</t>
  </si>
  <si>
    <t>C1675</t>
  </si>
  <si>
    <t>AX13152</t>
  </si>
  <si>
    <t>AX13153</t>
  </si>
  <si>
    <t>AX13157</t>
  </si>
  <si>
    <t>AX13165</t>
  </si>
  <si>
    <t>AX13168</t>
  </si>
  <si>
    <t>AX13169</t>
  </si>
  <si>
    <t>C1572</t>
  </si>
  <si>
    <t>AX13177</t>
  </si>
  <si>
    <t>AX13180</t>
  </si>
  <si>
    <t>AX13193</t>
  </si>
  <si>
    <t>C1460</t>
  </si>
  <si>
    <t>C1484</t>
  </si>
  <si>
    <t>AX13198</t>
  </si>
  <si>
    <t>AX13201</t>
  </si>
  <si>
    <t>AX13203</t>
  </si>
  <si>
    <t>C1053</t>
  </si>
  <si>
    <t>AX13208</t>
  </si>
  <si>
    <t>C1077</t>
  </si>
  <si>
    <t>C1044</t>
  </si>
  <si>
    <t>AX13215</t>
  </si>
  <si>
    <t>AX13216</t>
  </si>
  <si>
    <t>AX13218</t>
  </si>
  <si>
    <t>AX13219</t>
  </si>
  <si>
    <t>C1105</t>
  </si>
  <si>
    <t>AX13224</t>
  </si>
  <si>
    <t>C1778</t>
  </si>
  <si>
    <t>AX13226</t>
  </si>
  <si>
    <t>AX13234</t>
  </si>
  <si>
    <t>AX13239</t>
  </si>
  <si>
    <t>AX13241</t>
  </si>
  <si>
    <t>AX13244</t>
  </si>
  <si>
    <t>AX13245</t>
  </si>
  <si>
    <t>C1618</t>
  </si>
  <si>
    <t>AX13249</t>
  </si>
  <si>
    <t>AX13252</t>
  </si>
  <si>
    <t>AX13259</t>
  </si>
  <si>
    <t>AX13264</t>
  </si>
  <si>
    <t>C1658</t>
  </si>
  <si>
    <t>C1007</t>
  </si>
  <si>
    <t>AX13272</t>
  </si>
  <si>
    <t>C1302</t>
  </si>
  <si>
    <t>AX13274</t>
  </si>
  <si>
    <t>AX13284</t>
  </si>
  <si>
    <t>AX13286</t>
  </si>
  <si>
    <t>C1318</t>
  </si>
  <si>
    <t>AX13288</t>
  </si>
  <si>
    <t>AX13294</t>
  </si>
  <si>
    <t>AX13299</t>
  </si>
  <si>
    <t>C1477</t>
  </si>
  <si>
    <t>AX13306</t>
  </si>
  <si>
    <t>C1473</t>
  </si>
  <si>
    <t>C1282</t>
  </si>
  <si>
    <t>AX13309</t>
  </si>
  <si>
    <t>AX13311</t>
  </si>
  <si>
    <t>AX13312</t>
  </si>
  <si>
    <t>C1517</t>
  </si>
  <si>
    <t>AX13314</t>
  </si>
  <si>
    <t>AX13319</t>
  </si>
  <si>
    <t>C1175</t>
  </si>
  <si>
    <t>AX13320</t>
  </si>
  <si>
    <t>AX13323</t>
  </si>
  <si>
    <t>AX13324</t>
  </si>
  <si>
    <t>AX13325</t>
  </si>
  <si>
    <t>C1413</t>
  </si>
  <si>
    <t>AX13326</t>
  </si>
  <si>
    <t>AX13341</t>
  </si>
  <si>
    <t>AX13342</t>
  </si>
  <si>
    <t>C1230</t>
  </si>
  <si>
    <t>AX13349</t>
  </si>
  <si>
    <t>AX13351</t>
  </si>
  <si>
    <t>C1271</t>
  </si>
  <si>
    <t>AX13353</t>
  </si>
  <si>
    <t>AX13360</t>
  </si>
  <si>
    <t>AX13361</t>
  </si>
  <si>
    <t>AX13363</t>
  </si>
  <si>
    <t>AX13364</t>
  </si>
  <si>
    <t>AX13366</t>
  </si>
  <si>
    <t>C1353</t>
  </si>
  <si>
    <t>AX13367</t>
  </si>
  <si>
    <t>AX13374</t>
  </si>
  <si>
    <t>AX13376</t>
  </si>
  <si>
    <t>C1509</t>
  </si>
  <si>
    <t>AX13380</t>
  </si>
  <si>
    <t>AX13381</t>
  </si>
  <si>
    <t>C1205</t>
  </si>
  <si>
    <t>AX13393</t>
  </si>
  <si>
    <t>AX13394</t>
  </si>
  <si>
    <t>AX13395</t>
  </si>
  <si>
    <t>AX13396</t>
  </si>
  <si>
    <t>AX13397</t>
  </si>
  <si>
    <t>AX13398</t>
  </si>
  <si>
    <t>AX13400</t>
  </si>
  <si>
    <t>AX13407</t>
  </si>
  <si>
    <t>C1739</t>
  </si>
  <si>
    <t>AX13419</t>
  </si>
  <si>
    <t>AX13420</t>
  </si>
  <si>
    <t>AX13421</t>
  </si>
  <si>
    <t>AX13422</t>
  </si>
  <si>
    <t>AX13423</t>
  </si>
  <si>
    <t>AX13429</t>
  </si>
  <si>
    <t>C1582</t>
  </si>
  <si>
    <t>AX13430</t>
  </si>
  <si>
    <t>AX13435</t>
  </si>
  <si>
    <t>AX13436</t>
  </si>
  <si>
    <t>C1031</t>
  </si>
  <si>
    <t>AX13444</t>
  </si>
  <si>
    <t>AX13455</t>
  </si>
  <si>
    <t>AX13456</t>
  </si>
  <si>
    <t>AX13471</t>
  </si>
  <si>
    <t>AX13473</t>
  </si>
  <si>
    <t>AX13474</t>
  </si>
  <si>
    <t>C1176</t>
  </si>
  <si>
    <t>AX13475</t>
  </si>
  <si>
    <t>AX13482</t>
  </si>
  <si>
    <t>AX13491</t>
  </si>
  <si>
    <t>AX13498</t>
  </si>
  <si>
    <t>C1750</t>
  </si>
  <si>
    <t>AX13503</t>
  </si>
  <si>
    <t>AX13517</t>
  </si>
  <si>
    <t>AX13522</t>
  </si>
  <si>
    <t>C1457</t>
  </si>
  <si>
    <t>AX13524</t>
  </si>
  <si>
    <t>AX13525</t>
  </si>
  <si>
    <t>C1029</t>
  </si>
  <si>
    <t>AX13534</t>
  </si>
  <si>
    <t>AX13535</t>
  </si>
  <si>
    <t>AX13536</t>
  </si>
  <si>
    <t>AX13540</t>
  </si>
  <si>
    <t>AX13542</t>
  </si>
  <si>
    <t>AX13543</t>
  </si>
  <si>
    <t>C1074</t>
  </si>
  <si>
    <t>AX13551</t>
  </si>
  <si>
    <t>AX13552</t>
  </si>
  <si>
    <t>AX13553</t>
  </si>
  <si>
    <t>AX13557</t>
  </si>
  <si>
    <t>AX13558</t>
  </si>
  <si>
    <t>AX13561</t>
  </si>
  <si>
    <t>AX13562</t>
  </si>
  <si>
    <t>C1128</t>
  </si>
  <si>
    <t>AX13563</t>
  </si>
  <si>
    <t>AX13565</t>
  </si>
  <si>
    <t>AX13567</t>
  </si>
  <si>
    <t>C1452</t>
  </si>
  <si>
    <t>AX13573</t>
  </si>
  <si>
    <t>C1799</t>
  </si>
  <si>
    <t>AX13579</t>
  </si>
  <si>
    <t>AX13580</t>
  </si>
  <si>
    <t>AX13589</t>
  </si>
  <si>
    <t>AX13606</t>
  </si>
  <si>
    <t>AX13616</t>
  </si>
  <si>
    <t>AX13617</t>
  </si>
  <si>
    <t>AX13621</t>
  </si>
  <si>
    <t>AX13622</t>
  </si>
  <si>
    <t>AX13625</t>
  </si>
  <si>
    <t>AX13628</t>
  </si>
  <si>
    <t>AX13631</t>
  </si>
  <si>
    <t>AX13633</t>
  </si>
  <si>
    <t>AX13637</t>
  </si>
  <si>
    <t>AX13642</t>
  </si>
  <si>
    <t>AX13657</t>
  </si>
  <si>
    <t>AX13659</t>
  </si>
  <si>
    <t>AX13666</t>
  </si>
  <si>
    <t>C1211</t>
  </si>
  <si>
    <t>C1697</t>
  </si>
  <si>
    <t>AX13677</t>
  </si>
  <si>
    <t>AX13678</t>
  </si>
  <si>
    <t>AX13681</t>
  </si>
  <si>
    <t>AX13683</t>
  </si>
  <si>
    <t>AX13684</t>
  </si>
  <si>
    <t>AX13685</t>
  </si>
  <si>
    <t>AX13690</t>
  </si>
  <si>
    <t>AX13693</t>
  </si>
  <si>
    <t>AX13697</t>
  </si>
  <si>
    <t>AX13701</t>
  </si>
  <si>
    <t>C1278</t>
  </si>
  <si>
    <t>AX13702</t>
  </si>
  <si>
    <t>AX13704</t>
  </si>
  <si>
    <t>C1629</t>
  </si>
  <si>
    <t>AX13705</t>
  </si>
  <si>
    <t>C1378</t>
  </si>
  <si>
    <t>AX13708</t>
  </si>
  <si>
    <t>AX13713</t>
  </si>
  <si>
    <t>AX13715</t>
  </si>
  <si>
    <t>AX13721</t>
  </si>
  <si>
    <t>AX13725</t>
  </si>
  <si>
    <t>AX13727</t>
  </si>
  <si>
    <t>C1427</t>
  </si>
  <si>
    <t>AX13729</t>
  </si>
  <si>
    <t>AX13730</t>
  </si>
  <si>
    <t>C1066</t>
  </si>
  <si>
    <t>AX13745</t>
  </si>
  <si>
    <t>AX13748</t>
  </si>
  <si>
    <t>AX13750</t>
  </si>
  <si>
    <t>AX13751</t>
  </si>
  <si>
    <t>C1478</t>
  </si>
  <si>
    <t>AX13762</t>
  </si>
  <si>
    <t>AX13769</t>
  </si>
  <si>
    <t>AX13772</t>
  </si>
  <si>
    <t>AX13774</t>
  </si>
  <si>
    <t>AX13776</t>
  </si>
  <si>
    <t>AX13783</t>
  </si>
  <si>
    <t>AX13786</t>
  </si>
  <si>
    <t>AX13788</t>
  </si>
  <si>
    <t>AX13789</t>
  </si>
  <si>
    <t>C1586</t>
  </si>
  <si>
    <t>AX13794</t>
  </si>
  <si>
    <t>AX13797</t>
  </si>
  <si>
    <t>C1647</t>
  </si>
  <si>
    <t>AX13800</t>
  </si>
  <si>
    <t>AX13805</t>
  </si>
  <si>
    <t>AX13810</t>
  </si>
  <si>
    <t>AX13820</t>
  </si>
  <si>
    <t>C1800</t>
  </si>
  <si>
    <t>AX13821</t>
  </si>
  <si>
    <t>C1790</t>
  </si>
  <si>
    <t>AX13822</t>
  </si>
  <si>
    <t>C1218</t>
  </si>
  <si>
    <t>AX13823</t>
  </si>
  <si>
    <t>AX13826</t>
  </si>
  <si>
    <t>AX13827</t>
  </si>
  <si>
    <t>C1260</t>
  </si>
  <si>
    <t>AX13828</t>
  </si>
  <si>
    <t>C1183</t>
  </si>
  <si>
    <t>AX13831</t>
  </si>
  <si>
    <t>AX13841</t>
  </si>
  <si>
    <t>AX13844</t>
  </si>
  <si>
    <t>AX13845</t>
  </si>
  <si>
    <t>AX13847</t>
  </si>
  <si>
    <t>AX13851</t>
  </si>
  <si>
    <t>AX13853</t>
  </si>
  <si>
    <t>AX13855</t>
  </si>
  <si>
    <t>AX13856</t>
  </si>
  <si>
    <t>AX13859</t>
  </si>
  <si>
    <t>AX13868</t>
  </si>
  <si>
    <t>AX13870</t>
  </si>
  <si>
    <t>AX13872</t>
  </si>
  <si>
    <t>AX13873</t>
  </si>
  <si>
    <t>C1267</t>
  </si>
  <si>
    <t>AX13874</t>
  </si>
  <si>
    <t>AX13882</t>
  </si>
  <si>
    <t>AX13883</t>
  </si>
  <si>
    <t>C1405</t>
  </si>
  <si>
    <t>AX13884</t>
  </si>
  <si>
    <t>AX13885</t>
  </si>
  <si>
    <t>C1071</t>
  </si>
  <si>
    <t>AX13886</t>
  </si>
  <si>
    <t>C1590</t>
  </si>
  <si>
    <t>AX13892</t>
  </si>
  <si>
    <t>AX13895</t>
  </si>
  <si>
    <t>AX13901</t>
  </si>
  <si>
    <t>AX13905</t>
  </si>
  <si>
    <t>AX13907</t>
  </si>
  <si>
    <t>C1706</t>
  </si>
  <si>
    <t>AX13911</t>
  </si>
  <si>
    <t>C1036</t>
  </si>
  <si>
    <t>AX13912</t>
  </si>
  <si>
    <t>AX13916</t>
  </si>
  <si>
    <t>C1409</t>
  </si>
  <si>
    <t>AX13927</t>
  </si>
  <si>
    <t>C1381</t>
  </si>
  <si>
    <t>AX13942</t>
  </si>
  <si>
    <t>AX13943</t>
  </si>
  <si>
    <t>C1005</t>
  </si>
  <si>
    <t>AX13945</t>
  </si>
  <si>
    <t>AX13946</t>
  </si>
  <si>
    <t>AX13950</t>
  </si>
  <si>
    <t>AX13961</t>
  </si>
  <si>
    <t>AX13963</t>
  </si>
  <si>
    <t>C1656</t>
  </si>
  <si>
    <t>AX13965</t>
  </si>
  <si>
    <t>C1401</t>
  </si>
  <si>
    <t>AX13970</t>
  </si>
  <si>
    <t>AX13974</t>
  </si>
  <si>
    <t>AX13977</t>
  </si>
  <si>
    <t>AX13978</t>
  </si>
  <si>
    <t>AX13979</t>
  </si>
  <si>
    <t>AX13981</t>
  </si>
  <si>
    <t>C1504</t>
  </si>
  <si>
    <t>AX13982</t>
  </si>
  <si>
    <t>AX13983</t>
  </si>
  <si>
    <t>AX13985</t>
  </si>
  <si>
    <t>AX13987</t>
  </si>
  <si>
    <t>AX13988</t>
  </si>
  <si>
    <t>AX13992</t>
  </si>
  <si>
    <t>AX13993</t>
  </si>
  <si>
    <t>AX13998</t>
  </si>
  <si>
    <t>AX14003</t>
  </si>
  <si>
    <t>C1035</t>
  </si>
  <si>
    <t>C1142</t>
  </si>
  <si>
    <t>C1288</t>
  </si>
  <si>
    <t>AX14009</t>
  </si>
  <si>
    <t>AX14019</t>
  </si>
  <si>
    <t>C1147</t>
  </si>
  <si>
    <t>AX14020</t>
  </si>
  <si>
    <t>AX14028</t>
  </si>
  <si>
    <t>AX14037</t>
  </si>
  <si>
    <t>AX14039</t>
  </si>
  <si>
    <t>C1475</t>
  </si>
  <si>
    <t>AX14043</t>
  </si>
  <si>
    <t>C1170</t>
  </si>
  <si>
    <t>C1125</t>
  </si>
  <si>
    <t>AX14046</t>
  </si>
  <si>
    <t>AX14049</t>
  </si>
  <si>
    <t>AX14053</t>
  </si>
  <si>
    <t>AX14054</t>
  </si>
  <si>
    <t>AX14055</t>
  </si>
  <si>
    <t>AX14057</t>
  </si>
  <si>
    <t>AX14059</t>
  </si>
  <si>
    <t>AX14061</t>
  </si>
  <si>
    <t>C1486</t>
  </si>
  <si>
    <t>AX14069</t>
  </si>
  <si>
    <t>AX14074</t>
  </si>
  <si>
    <t>AX14077</t>
  </si>
  <si>
    <t>AX14080</t>
  </si>
  <si>
    <t>C1136</t>
  </si>
  <si>
    <t>AX14083</t>
  </si>
  <si>
    <t>AX14086</t>
  </si>
  <si>
    <t>AX14087</t>
  </si>
  <si>
    <t>AX14088</t>
  </si>
  <si>
    <t>AX14099</t>
  </si>
  <si>
    <t>C1491</t>
  </si>
  <si>
    <t>AX14100</t>
  </si>
  <si>
    <t>AX14108</t>
  </si>
  <si>
    <t>AX14112</t>
  </si>
  <si>
    <t>AX14113</t>
  </si>
  <si>
    <t>AX14115</t>
  </si>
  <si>
    <t>AX14117</t>
  </si>
  <si>
    <t>AX14120</t>
  </si>
  <si>
    <t>AX14124</t>
  </si>
  <si>
    <t>C1501</t>
  </si>
  <si>
    <t>C1498</t>
  </si>
  <si>
    <t>AX14133</t>
  </si>
  <si>
    <t>AX14137</t>
  </si>
  <si>
    <t>AX14142</t>
  </si>
  <si>
    <t>AX14145</t>
  </si>
  <si>
    <t>C1636</t>
  </si>
  <si>
    <t>AX14151</t>
  </si>
  <si>
    <t>AX14156</t>
  </si>
  <si>
    <t>AX14158</t>
  </si>
  <si>
    <t>C1497</t>
  </si>
  <si>
    <t>AX14159</t>
  </si>
  <si>
    <t>AX14161</t>
  </si>
  <si>
    <t>C1232</t>
  </si>
  <si>
    <t>AX14166</t>
  </si>
  <si>
    <t>AX14170</t>
  </si>
  <si>
    <t>AX14172</t>
  </si>
  <si>
    <t>C1049</t>
  </si>
  <si>
    <t>AX14173</t>
  </si>
  <si>
    <t>AX14174</t>
  </si>
  <si>
    <t>AX14175</t>
  </si>
  <si>
    <t>AX14176</t>
  </si>
  <si>
    <t>AX14177</t>
  </si>
  <si>
    <t>C1637</t>
  </si>
  <si>
    <t>AX14182</t>
  </si>
  <si>
    <t>AX14187</t>
  </si>
  <si>
    <t>AX14193</t>
  </si>
  <si>
    <t>AX14195</t>
  </si>
  <si>
    <t>AX14196</t>
  </si>
  <si>
    <t>AX14200</t>
  </si>
  <si>
    <t>AX14201</t>
  </si>
  <si>
    <t>AX14205</t>
  </si>
  <si>
    <t>AX14210</t>
  </si>
  <si>
    <t>AX14214</t>
  </si>
  <si>
    <t>AX14217</t>
  </si>
  <si>
    <t>AX14224</t>
  </si>
  <si>
    <t>AX14229</t>
  </si>
  <si>
    <t>C1555</t>
  </si>
  <si>
    <t>AX14230</t>
  </si>
  <si>
    <t>AX14231</t>
  </si>
  <si>
    <t>AX14236</t>
  </si>
  <si>
    <t>C1226</t>
  </si>
  <si>
    <t>AX14237</t>
  </si>
  <si>
    <t>AX14248</t>
  </si>
  <si>
    <t>C1418</t>
  </si>
  <si>
    <t>AX14258</t>
  </si>
  <si>
    <t>AX14259</t>
  </si>
  <si>
    <t>AX14262</t>
  </si>
  <si>
    <t>C1276</t>
  </si>
  <si>
    <t>AX14264</t>
  </si>
  <si>
    <t>AX14268</t>
  </si>
  <si>
    <t>AX14269</t>
  </si>
  <si>
    <t>AX14285</t>
  </si>
  <si>
    <t>AX14290</t>
  </si>
  <si>
    <t>AX14293</t>
  </si>
  <si>
    <t>AX14298</t>
  </si>
  <si>
    <t>AX14300</t>
  </si>
  <si>
    <t>AX14312</t>
  </si>
  <si>
    <t>C1279</t>
  </si>
  <si>
    <t>AX14313</t>
  </si>
  <si>
    <t>AX14317</t>
  </si>
  <si>
    <t>AX14318</t>
  </si>
  <si>
    <t>AX14321</t>
  </si>
  <si>
    <t>AX14323</t>
  </si>
  <si>
    <t>C1577</t>
  </si>
  <si>
    <t>AX14328</t>
  </si>
  <si>
    <t>AX14329</t>
  </si>
  <si>
    <t>C1594</t>
  </si>
  <si>
    <t>AX14330</t>
  </si>
  <si>
    <t>AX14333</t>
  </si>
  <si>
    <t>AX14338</t>
  </si>
  <si>
    <t>AX14340</t>
  </si>
  <si>
    <t>AX14342</t>
  </si>
  <si>
    <t>C1178</t>
  </si>
  <si>
    <t>AX14344</t>
  </si>
  <si>
    <t>C1660</t>
  </si>
  <si>
    <t>AX14345</t>
  </si>
  <si>
    <t>AX14346</t>
  </si>
  <si>
    <t>AX14347</t>
  </si>
  <si>
    <t>C1408</t>
  </si>
  <si>
    <t>AX14354</t>
  </si>
  <si>
    <t>C1195</t>
  </si>
  <si>
    <t>AX14356</t>
  </si>
  <si>
    <t>AX14361</t>
  </si>
  <si>
    <t>C1729</t>
  </si>
  <si>
    <t>AX14362</t>
  </si>
  <si>
    <t>AX14365</t>
  </si>
  <si>
    <t>C1516</t>
  </si>
  <si>
    <t>AX14373</t>
  </si>
  <si>
    <t>AX14374</t>
  </si>
  <si>
    <t>AX14375</t>
  </si>
  <si>
    <t>AX14385</t>
  </si>
  <si>
    <t>AX14388</t>
  </si>
  <si>
    <t>AX14389</t>
  </si>
  <si>
    <t>AX14390</t>
  </si>
  <si>
    <t>AX14395</t>
  </si>
  <si>
    <t>C1619</t>
  </si>
  <si>
    <t>AX14396</t>
  </si>
  <si>
    <t>C1430</t>
  </si>
  <si>
    <t>AX14398</t>
  </si>
  <si>
    <t>AX14402</t>
  </si>
  <si>
    <t>AX14403</t>
  </si>
  <si>
    <t>AX14405</t>
  </si>
  <si>
    <t>AX14406</t>
  </si>
  <si>
    <t>AX14409</t>
  </si>
  <si>
    <t>AX14412</t>
  </si>
  <si>
    <t>AX14417</t>
  </si>
  <si>
    <t>AX14422</t>
  </si>
  <si>
    <t>AX14424</t>
  </si>
  <si>
    <t>AX14427</t>
  </si>
  <si>
    <t>AX14430</t>
  </si>
  <si>
    <t>AX14434</t>
  </si>
  <si>
    <t>AX14438</t>
  </si>
  <si>
    <t>AX14439</t>
  </si>
  <si>
    <t>AX14441</t>
  </si>
  <si>
    <t>AX14443</t>
  </si>
  <si>
    <t>AX14444</t>
  </si>
  <si>
    <t>AX14449</t>
  </si>
  <si>
    <t>AX14453</t>
  </si>
  <si>
    <t>AX14458</t>
  </si>
  <si>
    <t>AX14470</t>
  </si>
  <si>
    <t>AX14471</t>
  </si>
  <si>
    <t>AX14472</t>
  </si>
  <si>
    <t>AX14487</t>
  </si>
  <si>
    <t>AX14490</t>
  </si>
  <si>
    <t>AX14493</t>
  </si>
  <si>
    <t>AX14500</t>
  </si>
  <si>
    <t>AX14502</t>
  </si>
  <si>
    <t>C1204</t>
  </si>
  <si>
    <t>AX14507</t>
  </si>
  <si>
    <t>AX14513</t>
  </si>
  <si>
    <t>C1483</t>
  </si>
  <si>
    <t>AX14514</t>
  </si>
  <si>
    <t>AX14516</t>
  </si>
  <si>
    <t>AX14519</t>
  </si>
  <si>
    <t>AX14522</t>
  </si>
  <si>
    <t>C1765</t>
  </si>
  <si>
    <t>AX14526</t>
  </si>
  <si>
    <t>C1650</t>
  </si>
  <si>
    <t>AX14527</t>
  </si>
  <si>
    <t>AX14531</t>
  </si>
  <si>
    <t>AX14532</t>
  </si>
  <si>
    <t>C1442</t>
  </si>
  <si>
    <t>AX14533</t>
  </si>
  <si>
    <t>AX14536</t>
  </si>
  <si>
    <t>AX14538</t>
  </si>
  <si>
    <t>AX14540</t>
  </si>
  <si>
    <t>AX14544</t>
  </si>
  <si>
    <t>AX14545</t>
  </si>
  <si>
    <t>AX14551</t>
  </si>
  <si>
    <t>AX14555</t>
  </si>
  <si>
    <t>AX14559</t>
  </si>
  <si>
    <t>AX14562</t>
  </si>
  <si>
    <t>AX14566</t>
  </si>
  <si>
    <t>AX14569</t>
  </si>
  <si>
    <t>AX14571</t>
  </si>
  <si>
    <t>C1372</t>
  </si>
  <si>
    <t>AX14572</t>
  </si>
  <si>
    <t>AX14573</t>
  </si>
  <si>
    <t>AX14575</t>
  </si>
  <si>
    <t>AX14580</t>
  </si>
  <si>
    <t>AX14581</t>
  </si>
  <si>
    <t>AX14584</t>
  </si>
  <si>
    <t>AX14588</t>
  </si>
  <si>
    <t>AX14589</t>
  </si>
  <si>
    <t>AX14590</t>
  </si>
  <si>
    <t>AX14591</t>
  </si>
  <si>
    <t>AX14592</t>
  </si>
  <si>
    <t>AX14595</t>
  </si>
  <si>
    <t>AX14596</t>
  </si>
  <si>
    <t>C1752</t>
  </si>
  <si>
    <t>C1762</t>
  </si>
  <si>
    <t>AX14601</t>
  </si>
  <si>
    <t>AX14605</t>
  </si>
  <si>
    <t>AX14610</t>
  </si>
  <si>
    <t>AX14616</t>
  </si>
  <si>
    <t>AX14620</t>
  </si>
  <si>
    <t>AX14622</t>
  </si>
  <si>
    <t>AX14627</t>
  </si>
  <si>
    <t>AX14631</t>
  </si>
  <si>
    <t>C1118</t>
  </si>
  <si>
    <t>AX14633</t>
  </si>
  <si>
    <t>AX14639</t>
  </si>
  <si>
    <t>AX14641</t>
  </si>
  <si>
    <t>AX14642</t>
  </si>
  <si>
    <t>AX14644</t>
  </si>
  <si>
    <t>AX14646</t>
  </si>
  <si>
    <t>AX14648</t>
  </si>
  <si>
    <t>C1380</t>
  </si>
  <si>
    <t>AX14660</t>
  </si>
  <si>
    <t>AX14662</t>
  </si>
  <si>
    <t>AX14664</t>
  </si>
  <si>
    <t>AX14669</t>
  </si>
  <si>
    <t>AX14670</t>
  </si>
  <si>
    <t>AX14671</t>
  </si>
  <si>
    <t>AX14682</t>
  </si>
  <si>
    <t>AX14684</t>
  </si>
  <si>
    <t>AX14690</t>
  </si>
  <si>
    <t>AX14691</t>
  </si>
  <si>
    <t>AX14696</t>
  </si>
  <si>
    <t>AX14697</t>
  </si>
  <si>
    <t>AX14699</t>
  </si>
  <si>
    <t>C1466</t>
  </si>
  <si>
    <t>AX14700</t>
  </si>
  <si>
    <t>AX14709</t>
  </si>
  <si>
    <t>AX14711</t>
  </si>
  <si>
    <t>AX14713</t>
  </si>
  <si>
    <t>AX14714</t>
  </si>
  <si>
    <t>AX14715</t>
  </si>
  <si>
    <t>AX14717</t>
  </si>
  <si>
    <t>C1348</t>
  </si>
  <si>
    <t>AX14726</t>
  </si>
  <si>
    <t>C1761</t>
  </si>
  <si>
    <t>AX14727</t>
  </si>
  <si>
    <t>AX14729</t>
  </si>
  <si>
    <t>AX14736</t>
  </si>
  <si>
    <t>AX14743</t>
  </si>
  <si>
    <t>AX14744</t>
  </si>
  <si>
    <t>AX14748</t>
  </si>
  <si>
    <t>AX14749</t>
  </si>
  <si>
    <t>AX14752</t>
  </si>
  <si>
    <t>AX14756</t>
  </si>
  <si>
    <t>AX14762</t>
  </si>
  <si>
    <t>AX14765</t>
  </si>
  <si>
    <t>AX14767</t>
  </si>
  <si>
    <t>AX14772</t>
  </si>
  <si>
    <t>C1499</t>
  </si>
  <si>
    <t>AX14774</t>
  </si>
  <si>
    <t>AX14779</t>
  </si>
  <si>
    <t>AX14780</t>
  </si>
  <si>
    <t>AX14787</t>
  </si>
  <si>
    <t>AX14800</t>
  </si>
  <si>
    <t>C1235</t>
  </si>
  <si>
    <t>AX14802</t>
  </si>
  <si>
    <t>C1123</t>
  </si>
  <si>
    <t>AX14805</t>
  </si>
  <si>
    <t>AX14807</t>
  </si>
  <si>
    <t>AX14808</t>
  </si>
  <si>
    <t>AX14809</t>
  </si>
  <si>
    <t>AX14813</t>
  </si>
  <si>
    <t>AX14814</t>
  </si>
  <si>
    <t>AX14829</t>
  </si>
  <si>
    <t>AX14832</t>
  </si>
  <si>
    <t>AX14835</t>
  </si>
  <si>
    <t>AX14842</t>
  </si>
  <si>
    <t>AX14843</t>
  </si>
  <si>
    <t>AX14845</t>
  </si>
  <si>
    <t>AX14849</t>
  </si>
  <si>
    <t>AX14852</t>
  </si>
  <si>
    <t>AX14858</t>
  </si>
  <si>
    <t>AX14859</t>
  </si>
  <si>
    <t>AX14864</t>
  </si>
  <si>
    <t>AX14865</t>
  </si>
  <si>
    <t>AX14874</t>
  </si>
  <si>
    <t>AX14875</t>
  </si>
  <si>
    <t>AX14877</t>
  </si>
  <si>
    <t>AX14878</t>
  </si>
  <si>
    <t>AX14883</t>
  </si>
  <si>
    <t>AX14890</t>
  </si>
  <si>
    <t>C1025</t>
  </si>
  <si>
    <t>AX14891</t>
  </si>
  <si>
    <t>AX14897</t>
  </si>
  <si>
    <t>C1530</t>
  </si>
  <si>
    <t>AX14900</t>
  </si>
  <si>
    <t>AX14903</t>
  </si>
  <si>
    <t>AX14904</t>
  </si>
  <si>
    <t>AX14909</t>
  </si>
  <si>
    <t>AX14912</t>
  </si>
  <si>
    <t>C1301</t>
  </si>
  <si>
    <t>AX14915</t>
  </si>
  <si>
    <t>AX14923</t>
  </si>
  <si>
    <t>AX14931</t>
  </si>
  <si>
    <t>AX14933</t>
  </si>
  <si>
    <t>AX14940</t>
  </si>
  <si>
    <t>AX14949</t>
  </si>
  <si>
    <t>C1423</t>
  </si>
  <si>
    <t>AX14953</t>
  </si>
  <si>
    <t>AX14963</t>
  </si>
  <si>
    <t>C1293</t>
  </si>
  <si>
    <t>AX14984</t>
  </si>
  <si>
    <t>C1781</t>
  </si>
  <si>
    <t>AX14986</t>
  </si>
  <si>
    <t>C1019</t>
  </si>
  <si>
    <t>AX14987</t>
  </si>
  <si>
    <t>AX14988</t>
  </si>
  <si>
    <t>AX14993</t>
  </si>
  <si>
    <t>AX14994</t>
  </si>
  <si>
    <t>AX14997</t>
  </si>
  <si>
    <t>C1399</t>
  </si>
  <si>
    <t>AX14998</t>
  </si>
  <si>
    <t>AX15003</t>
  </si>
  <si>
    <t>AX15004</t>
  </si>
  <si>
    <t>AX15005</t>
  </si>
  <si>
    <t>AX15008</t>
  </si>
  <si>
    <t>AX15014</t>
  </si>
  <si>
    <t>C1248</t>
  </si>
  <si>
    <t>AX15015</t>
  </si>
  <si>
    <t>AX15016</t>
  </si>
  <si>
    <t>AX15021</t>
  </si>
  <si>
    <t>C1131</t>
  </si>
  <si>
    <t>AX15034</t>
  </si>
  <si>
    <t>AX15035</t>
  </si>
  <si>
    <t>C1614</t>
  </si>
  <si>
    <t>AX15045</t>
  </si>
  <si>
    <t>AX15053</t>
  </si>
  <si>
    <t>AX15058</t>
  </si>
  <si>
    <t>AX15064</t>
  </si>
  <si>
    <t>C1445</t>
  </si>
  <si>
    <t>AX15079</t>
  </si>
  <si>
    <t>AX15085</t>
  </si>
  <si>
    <t>AX15086</t>
  </si>
  <si>
    <t>AX15091</t>
  </si>
  <si>
    <t>AX15093</t>
  </si>
  <si>
    <t>AX15095</t>
  </si>
  <si>
    <t>AX15097</t>
  </si>
  <si>
    <t>C1545</t>
  </si>
  <si>
    <t>AX15101</t>
  </si>
  <si>
    <t>AX15102</t>
  </si>
  <si>
    <t>C1238</t>
  </si>
  <si>
    <t>AX15110</t>
  </si>
  <si>
    <t>AX15112</t>
  </si>
  <si>
    <t>AX15119</t>
  </si>
  <si>
    <t>C1693</t>
  </si>
  <si>
    <t>AX15123</t>
  </si>
  <si>
    <t>AX15125</t>
  </si>
  <si>
    <t>AX15132</t>
  </si>
  <si>
    <t>AX15134</t>
  </si>
  <si>
    <t>AX15135</t>
  </si>
  <si>
    <t>AX15137</t>
  </si>
  <si>
    <t>AX15138</t>
  </si>
  <si>
    <t>C1797</t>
  </si>
  <si>
    <t>AX15141</t>
  </si>
  <si>
    <t>AX15142</t>
  </si>
  <si>
    <t>C1336</t>
  </si>
  <si>
    <t>C1488</t>
  </si>
  <si>
    <t>AX15146</t>
  </si>
  <si>
    <t>AX15155</t>
  </si>
  <si>
    <t>AX15160</t>
  </si>
  <si>
    <t>AX15174</t>
  </si>
  <si>
    <t>AX15177</t>
  </si>
  <si>
    <t>AX15179</t>
  </si>
  <si>
    <t>AX15182</t>
  </si>
  <si>
    <t>C1361</t>
  </si>
  <si>
    <t>AX15184</t>
  </si>
  <si>
    <t>AX15188</t>
  </si>
  <si>
    <t>AX15195</t>
  </si>
  <si>
    <t>AX15197</t>
  </si>
  <si>
    <t>AX15202</t>
  </si>
  <si>
    <t>AX15205</t>
  </si>
  <si>
    <t>C1652</t>
  </si>
  <si>
    <t>AX15212</t>
  </si>
  <si>
    <t>AX15214</t>
  </si>
  <si>
    <t>C1607</t>
  </si>
  <si>
    <t>AX15225</t>
  </si>
  <si>
    <t>AX15229</t>
  </si>
  <si>
    <t>AX15231</t>
  </si>
  <si>
    <t>AX15236</t>
  </si>
  <si>
    <t>AX15238</t>
  </si>
  <si>
    <t>AX15248</t>
  </si>
  <si>
    <t>C1645</t>
  </si>
  <si>
    <t>AX15252</t>
  </si>
  <si>
    <t>C1351</t>
  </si>
  <si>
    <t>AX15261</t>
  </si>
  <si>
    <t>AX15263</t>
  </si>
  <si>
    <t>AX15265</t>
  </si>
  <si>
    <t>AX15268</t>
  </si>
  <si>
    <t>AX15272</t>
  </si>
  <si>
    <t>C1754</t>
  </si>
  <si>
    <t>AX15277</t>
  </si>
  <si>
    <t>AX15279</t>
  </si>
  <si>
    <t>AX15283</t>
  </si>
  <si>
    <t>AX15285</t>
  </si>
  <si>
    <t>AX15291</t>
  </si>
  <si>
    <t>AX15293</t>
  </si>
  <si>
    <t>C1585</t>
  </si>
  <si>
    <t>AX15297</t>
  </si>
  <si>
    <t>AX15301</t>
  </si>
  <si>
    <t>AX15312</t>
  </si>
  <si>
    <t>AX15313</t>
  </si>
  <si>
    <t>AX15314</t>
  </si>
  <si>
    <t>AX15319</t>
  </si>
  <si>
    <t>AX15323</t>
  </si>
  <si>
    <t>AX15331</t>
  </si>
  <si>
    <t>AX15337</t>
  </si>
  <si>
    <t>AX15339</t>
  </si>
  <si>
    <t>AX15341</t>
  </si>
  <si>
    <t>C1772</t>
  </si>
  <si>
    <t>AX15345</t>
  </si>
  <si>
    <t>AX15346</t>
  </si>
  <si>
    <t>AX15348</t>
  </si>
  <si>
    <t>AX15354</t>
  </si>
  <si>
    <t>AX15355</t>
  </si>
  <si>
    <t>AX15357</t>
  </si>
  <si>
    <t>AX15362</t>
  </si>
  <si>
    <t>AX15370</t>
  </si>
  <si>
    <t>C1751</t>
  </si>
  <si>
    <t>AX15372</t>
  </si>
  <si>
    <t>C1432</t>
  </si>
  <si>
    <t>AX15381</t>
  </si>
  <si>
    <t>AX15383</t>
  </si>
  <si>
    <t>AX15384</t>
  </si>
  <si>
    <t>AX15385</t>
  </si>
  <si>
    <t>C1187</t>
  </si>
  <si>
    <t>AX15386</t>
  </si>
  <si>
    <t>AX15389</t>
  </si>
  <si>
    <t>AX15397</t>
  </si>
  <si>
    <t>AX15402</t>
  </si>
  <si>
    <t>AX15406</t>
  </si>
  <si>
    <t>AX15416</t>
  </si>
  <si>
    <t>AX15422</t>
  </si>
  <si>
    <t>AX15431</t>
  </si>
  <si>
    <t>AX15432</t>
  </si>
  <si>
    <t>AX15435</t>
  </si>
  <si>
    <t>AX15436</t>
  </si>
  <si>
    <t>AX15437</t>
  </si>
  <si>
    <t>AX15440</t>
  </si>
  <si>
    <t>AX15447</t>
  </si>
  <si>
    <t>C1026</t>
  </si>
  <si>
    <t>AX15454</t>
  </si>
  <si>
    <t>AX15456</t>
  </si>
  <si>
    <t>AX15457</t>
  </si>
  <si>
    <t>AX15476</t>
  </si>
  <si>
    <t>AX15484</t>
  </si>
  <si>
    <t>AX15492</t>
  </si>
  <si>
    <t>AX15497</t>
  </si>
  <si>
    <t>AX15501</t>
  </si>
  <si>
    <t>AX15506</t>
  </si>
  <si>
    <t>AX15507</t>
  </si>
  <si>
    <t>AX15508</t>
  </si>
  <si>
    <t>C1350</t>
  </si>
  <si>
    <t>AX15509</t>
  </si>
  <si>
    <t>AX15513</t>
  </si>
  <si>
    <t>AX15517</t>
  </si>
  <si>
    <t>AX15519</t>
  </si>
  <si>
    <t>AX15520</t>
  </si>
  <si>
    <t>AX15527</t>
  </si>
  <si>
    <t>AX15530</t>
  </si>
  <si>
    <t>AX15532</t>
  </si>
  <si>
    <t>AX15534</t>
  </si>
  <si>
    <t>C1471</t>
  </si>
  <si>
    <t>AX15539</t>
  </si>
  <si>
    <t>AX15540</t>
  </si>
  <si>
    <t>C1404</t>
  </si>
  <si>
    <t>AX15542</t>
  </si>
  <si>
    <t>AX15543</t>
  </si>
  <si>
    <t>AX15546</t>
  </si>
  <si>
    <t>AX15547</t>
  </si>
  <si>
    <t>AX15550</t>
  </si>
  <si>
    <t>AX15554</t>
  </si>
  <si>
    <t>AX15556</t>
  </si>
  <si>
    <t>AX15562</t>
  </si>
  <si>
    <t>C1468</t>
  </si>
  <si>
    <t>AX15569</t>
  </si>
  <si>
    <t>AX15579</t>
  </si>
  <si>
    <t>AX15591</t>
  </si>
  <si>
    <t>AX15593</t>
  </si>
  <si>
    <t>C1699</t>
  </si>
  <si>
    <t>AX15594</t>
  </si>
  <si>
    <t>AX15595</t>
  </si>
  <si>
    <t>C1110</t>
  </si>
  <si>
    <t>AX15596</t>
  </si>
  <si>
    <t>AX15597</t>
  </si>
  <si>
    <t>AX15598</t>
  </si>
  <si>
    <t>AX15600</t>
  </si>
  <si>
    <t>AX15605</t>
  </si>
  <si>
    <t>AX15612</t>
  </si>
  <si>
    <t>AX15613</t>
  </si>
  <si>
    <t>AX15614</t>
  </si>
  <si>
    <t>AX15617</t>
  </si>
  <si>
    <t>AX15619</t>
  </si>
  <si>
    <t>AX15620</t>
  </si>
  <si>
    <t>AX15622</t>
  </si>
  <si>
    <t>AX15626</t>
  </si>
  <si>
    <t>AX15631</t>
  </si>
  <si>
    <t>AX15632</t>
  </si>
  <si>
    <t>AX15634</t>
  </si>
  <si>
    <t>AX15635</t>
  </si>
  <si>
    <t>AX15638</t>
  </si>
  <si>
    <t>AX15639</t>
  </si>
  <si>
    <t>AX15642</t>
  </si>
  <si>
    <t>AX15647</t>
  </si>
  <si>
    <t>AX15652</t>
  </si>
  <si>
    <t>AX15667</t>
  </si>
  <si>
    <t>AX15669</t>
  </si>
  <si>
    <t>AX15672</t>
  </si>
  <si>
    <t>AX15676</t>
  </si>
  <si>
    <t>AX15680</t>
  </si>
  <si>
    <t>AX15681</t>
  </si>
  <si>
    <t>AX15686</t>
  </si>
  <si>
    <t>AX15695</t>
  </si>
  <si>
    <t>AX15697</t>
  </si>
  <si>
    <t>AX15698</t>
  </si>
  <si>
    <t>AX15711</t>
  </si>
  <si>
    <t>AX15713</t>
  </si>
  <si>
    <t>AX15715</t>
  </si>
  <si>
    <t>AX15719</t>
  </si>
  <si>
    <t>AX15722</t>
  </si>
  <si>
    <t>AX15726</t>
  </si>
  <si>
    <t>C1004</t>
  </si>
  <si>
    <t>AX15728</t>
  </si>
  <si>
    <t>C1705</t>
  </si>
  <si>
    <t>AX15746</t>
  </si>
  <si>
    <t>AX15748</t>
  </si>
  <si>
    <t>AX15755</t>
  </si>
  <si>
    <t>AX15757</t>
  </si>
  <si>
    <t>AX15761</t>
  </si>
  <si>
    <t>AX15762</t>
  </si>
  <si>
    <t>AX15764</t>
  </si>
  <si>
    <t>AX15766</t>
  </si>
  <si>
    <t>AX15779</t>
  </si>
  <si>
    <t>AX15782</t>
  </si>
  <si>
    <t>AX15787</t>
  </si>
  <si>
    <t>AX15797</t>
  </si>
  <si>
    <t>AX15798</t>
  </si>
  <si>
    <t>AX15803</t>
  </si>
  <si>
    <t>AX15806</t>
  </si>
  <si>
    <t>AX15807</t>
  </si>
  <si>
    <t>AX15808</t>
  </si>
  <si>
    <t>AX15810</t>
  </si>
  <si>
    <t>AX15814</t>
  </si>
  <si>
    <t>AX15815</t>
  </si>
  <si>
    <t>AX15817</t>
  </si>
  <si>
    <t>AX15822</t>
  </si>
  <si>
    <t>AX15825</t>
  </si>
  <si>
    <t>AX15830</t>
  </si>
  <si>
    <t>AX15835</t>
  </si>
  <si>
    <t>AX15840</t>
  </si>
  <si>
    <t>AX15844</t>
  </si>
  <si>
    <t>AX15845</t>
  </si>
  <si>
    <t>AX15851</t>
  </si>
  <si>
    <t>AX15852</t>
  </si>
  <si>
    <t>AX15853</t>
  </si>
  <si>
    <t>AX15855</t>
  </si>
  <si>
    <t>AX15858</t>
  </si>
  <si>
    <t>AX15864</t>
  </si>
  <si>
    <t>C1159</t>
  </si>
  <si>
    <t>AX15868</t>
  </si>
  <si>
    <t>AX15869</t>
  </si>
  <si>
    <t>C1182</t>
  </si>
  <si>
    <t>AX15878</t>
  </si>
  <si>
    <t>AX15884</t>
  </si>
  <si>
    <t>AX15888</t>
  </si>
  <si>
    <t>AX15890</t>
  </si>
  <si>
    <t>AX15894</t>
  </si>
  <si>
    <t>AX15896</t>
  </si>
  <si>
    <t>AX15901</t>
  </si>
  <si>
    <t>AX15910</t>
  </si>
  <si>
    <t>AX15911</t>
  </si>
  <si>
    <t>AX15913</t>
  </si>
  <si>
    <t>AX15924</t>
  </si>
  <si>
    <t>AX15925</t>
  </si>
  <si>
    <t>AX15927</t>
  </si>
  <si>
    <t>AX15933</t>
  </si>
  <si>
    <t>AX15937</t>
  </si>
  <si>
    <t>C1157</t>
  </si>
  <si>
    <t>AX15939</t>
  </si>
  <si>
    <t>AX15942</t>
  </si>
  <si>
    <t>AX15943</t>
  </si>
  <si>
    <t>AX15945</t>
  </si>
  <si>
    <t>AX15949</t>
  </si>
  <si>
    <t>AX15950</t>
  </si>
  <si>
    <t>AX15958</t>
  </si>
  <si>
    <t>AX15962</t>
  </si>
  <si>
    <t>AX15963</t>
  </si>
  <si>
    <t>AX15964</t>
  </si>
  <si>
    <t>AX15965</t>
  </si>
  <si>
    <t>AX15968</t>
  </si>
  <si>
    <t>AX15979</t>
  </si>
  <si>
    <t>AX15994</t>
  </si>
  <si>
    <t>AX15996</t>
  </si>
  <si>
    <t>AX15998</t>
  </si>
  <si>
    <t>AX15999</t>
  </si>
  <si>
    <t>AX16003</t>
  </si>
  <si>
    <t>AX16006</t>
  </si>
  <si>
    <t>AX16007</t>
  </si>
  <si>
    <t>AX16008</t>
  </si>
  <si>
    <t>AX16012</t>
  </si>
  <si>
    <t>AX16013</t>
  </si>
  <si>
    <t>AX16018</t>
  </si>
  <si>
    <t>AX16019</t>
  </si>
  <si>
    <t>AX16021</t>
  </si>
  <si>
    <t>AX16027</t>
  </si>
  <si>
    <t>AX16030</t>
  </si>
  <si>
    <t>AX16032</t>
  </si>
  <si>
    <t>AX16040</t>
  </si>
  <si>
    <t>AX16056</t>
  </si>
  <si>
    <t>AX16057</t>
  </si>
  <si>
    <t>AX16058</t>
  </si>
  <si>
    <t>AX16062</t>
  </si>
  <si>
    <t>AX16064</t>
  </si>
  <si>
    <t>AX16068</t>
  </si>
  <si>
    <t>AX16070</t>
  </si>
  <si>
    <t>AX16079</t>
  </si>
  <si>
    <t>AX16085</t>
  </si>
  <si>
    <t>AX16086</t>
  </si>
  <si>
    <t>AX16088</t>
  </si>
  <si>
    <t>AX16089</t>
  </si>
  <si>
    <t>AX16092</t>
  </si>
  <si>
    <t>AX16093</t>
  </si>
  <si>
    <t>AX16094</t>
  </si>
  <si>
    <t>AX16096</t>
  </si>
  <si>
    <t>AX16098</t>
  </si>
  <si>
    <t>AX16099</t>
  </si>
  <si>
    <t>C1360</t>
  </si>
  <si>
    <t>AX16100</t>
  </si>
  <si>
    <t>AX16105</t>
  </si>
  <si>
    <t>AX16107</t>
  </si>
  <si>
    <t>AX16109</t>
  </si>
  <si>
    <t>AX16110</t>
  </si>
  <si>
    <t>C1604</t>
  </si>
  <si>
    <t>AX16111</t>
  </si>
  <si>
    <t>AX16123</t>
  </si>
  <si>
    <t>AX16127</t>
  </si>
  <si>
    <t>AX16130</t>
  </si>
  <si>
    <t>AX16131</t>
  </si>
  <si>
    <t>AX16134</t>
  </si>
  <si>
    <t>AX16138</t>
  </si>
  <si>
    <t>AX16154</t>
  </si>
  <si>
    <t>AX16156</t>
  </si>
  <si>
    <t>AX16160</t>
  </si>
  <si>
    <t>AX16167</t>
  </si>
  <si>
    <t>AX16168</t>
  </si>
  <si>
    <t>AX16177</t>
  </si>
  <si>
    <t>AX16178</t>
  </si>
  <si>
    <t>AX16180</t>
  </si>
  <si>
    <t>AX16187</t>
  </si>
  <si>
    <t>AX16192</t>
  </si>
  <si>
    <t>AX16194</t>
  </si>
  <si>
    <t>AX16199</t>
  </si>
  <si>
    <t>AX16203</t>
  </si>
  <si>
    <t>C1695</t>
  </si>
  <si>
    <t>AX16213</t>
  </si>
  <si>
    <t>AX16214</t>
  </si>
  <si>
    <t>AX16218</t>
  </si>
  <si>
    <t>AX16227</t>
  </si>
  <si>
    <t>AX16231</t>
  </si>
  <si>
    <t>AX16232</t>
  </si>
  <si>
    <t>AX16234</t>
  </si>
  <si>
    <t>C1166</t>
  </si>
  <si>
    <t>AX16238</t>
  </si>
  <si>
    <t>AX16241</t>
  </si>
  <si>
    <t>AX16244</t>
  </si>
  <si>
    <t>AX16245</t>
  </si>
  <si>
    <t>AX16256</t>
  </si>
  <si>
    <t>AX16262</t>
  </si>
  <si>
    <t>AX16263</t>
  </si>
  <si>
    <t>AX16264</t>
  </si>
  <si>
    <t>C1496</t>
  </si>
  <si>
    <t>AX16266</t>
  </si>
  <si>
    <t>AX16268</t>
  </si>
  <si>
    <t>AX16270</t>
  </si>
  <si>
    <t>AX16277</t>
  </si>
  <si>
    <t>AX16278</t>
  </si>
  <si>
    <t>AX16280</t>
  </si>
  <si>
    <t>AX16288</t>
  </si>
  <si>
    <t>AX16291</t>
  </si>
  <si>
    <t>C1089</t>
  </si>
  <si>
    <t>AX16292</t>
  </si>
  <si>
    <t>AX16293</t>
  </si>
  <si>
    <t>AX16297</t>
  </si>
  <si>
    <t>AX16299</t>
  </si>
  <si>
    <t>AX16300</t>
  </si>
  <si>
    <t>AX16306</t>
  </si>
  <si>
    <t>AX16309</t>
  </si>
  <si>
    <t>AX16313</t>
  </si>
  <si>
    <t>AX16318</t>
  </si>
  <si>
    <t>AX16327</t>
  </si>
  <si>
    <t>AX16333</t>
  </si>
  <si>
    <t>AX16344</t>
  </si>
  <si>
    <t>AX16349</t>
  </si>
  <si>
    <t>AX16350</t>
  </si>
  <si>
    <t>AX16354</t>
  </si>
  <si>
    <t>AX16355</t>
  </si>
  <si>
    <t>AX16356</t>
  </si>
  <si>
    <t>AX16357</t>
  </si>
  <si>
    <t>AX16364</t>
  </si>
  <si>
    <t>AX16380</t>
  </si>
  <si>
    <t>AX16394</t>
  </si>
  <si>
    <t>AX16395</t>
  </si>
  <si>
    <t>AX16396</t>
  </si>
  <si>
    <t>AX16398</t>
  </si>
  <si>
    <t>AX16399</t>
  </si>
  <si>
    <t>AX16401</t>
  </si>
  <si>
    <t>C1221</t>
  </si>
  <si>
    <t>AX16404</t>
  </si>
  <si>
    <t>AX16410</t>
  </si>
  <si>
    <t>AX16411</t>
  </si>
  <si>
    <t>AX16412</t>
  </si>
  <si>
    <t>AX16420</t>
  </si>
  <si>
    <t>AX16422</t>
  </si>
  <si>
    <t>AX16424</t>
  </si>
  <si>
    <t>AX16425</t>
  </si>
  <si>
    <t>AX16441</t>
  </si>
  <si>
    <t>AX16448</t>
  </si>
  <si>
    <t>AX16449</t>
  </si>
  <si>
    <t>AX16450</t>
  </si>
  <si>
    <t>AX16453</t>
  </si>
  <si>
    <t>AX16458</t>
  </si>
  <si>
    <t>C1587</t>
  </si>
  <si>
    <t>AX16464</t>
  </si>
  <si>
    <t>AX16465</t>
  </si>
  <si>
    <t>C1638</t>
  </si>
  <si>
    <t>AX16467</t>
  </si>
  <si>
    <t>AX16473</t>
  </si>
  <si>
    <t>AX16479</t>
  </si>
  <si>
    <t>AX16480</t>
  </si>
  <si>
    <t>C1310</t>
  </si>
  <si>
    <t>AX16483</t>
  </si>
  <si>
    <t>AX16484</t>
  </si>
  <si>
    <t>AX16486</t>
  </si>
  <si>
    <t>AX16487</t>
  </si>
  <si>
    <t>AX16489</t>
  </si>
  <si>
    <t>AX16493</t>
  </si>
  <si>
    <t>AX16509</t>
  </si>
  <si>
    <t>AX16511</t>
  </si>
  <si>
    <t>AX16512</t>
  </si>
  <si>
    <t>C1627</t>
  </si>
  <si>
    <t>AX16514</t>
  </si>
  <si>
    <t>AX16515</t>
  </si>
  <si>
    <t>AX16520</t>
  </si>
  <si>
    <t>AX16522</t>
  </si>
  <si>
    <t>AX16528</t>
  </si>
  <si>
    <t>AX16530</t>
  </si>
  <si>
    <t>AX16532</t>
  </si>
  <si>
    <t>AX16534</t>
  </si>
  <si>
    <t>AX16538</t>
  </si>
  <si>
    <t>AX16550</t>
  </si>
  <si>
    <t>AX16552</t>
  </si>
  <si>
    <t>AX16554</t>
  </si>
  <si>
    <t>AX16559</t>
  </si>
  <si>
    <t>AX16563</t>
  </si>
  <si>
    <t>C1072</t>
  </si>
  <si>
    <t>AX16572</t>
  </si>
  <si>
    <t>AX16573</t>
  </si>
  <si>
    <t>AX16574</t>
  </si>
  <si>
    <t>AX16576</t>
  </si>
  <si>
    <t>AX16577</t>
  </si>
  <si>
    <t>AX16581</t>
  </si>
  <si>
    <t>AX16582</t>
  </si>
  <si>
    <t>AX16592</t>
  </si>
  <si>
    <t>C1320</t>
  </si>
  <si>
    <t>AX16593</t>
  </si>
  <si>
    <t>AX16598</t>
  </si>
  <si>
    <t>AX16599</t>
  </si>
  <si>
    <t>AX16602</t>
  </si>
  <si>
    <t>AX16603</t>
  </si>
  <si>
    <t>AX16604</t>
  </si>
  <si>
    <t>AX16606</t>
  </si>
  <si>
    <t>AX16610</t>
  </si>
  <si>
    <t>AX16614</t>
  </si>
  <si>
    <t>AX16616</t>
  </si>
  <si>
    <t>AX16617</t>
  </si>
  <si>
    <t>AX16620</t>
  </si>
  <si>
    <t>AX16625</t>
  </si>
  <si>
    <t>AX16628</t>
  </si>
  <si>
    <t>AX16631</t>
  </si>
  <si>
    <t>AX16632</t>
  </si>
  <si>
    <t>AX16635</t>
  </si>
  <si>
    <t>AX16636</t>
  </si>
  <si>
    <t>AX16638</t>
  </si>
  <si>
    <t>AX16639</t>
  </si>
  <si>
    <t>C1303</t>
  </si>
  <si>
    <t>AX16644</t>
  </si>
  <si>
    <t>AX16646</t>
  </si>
  <si>
    <t>AX16647</t>
  </si>
  <si>
    <t>AX16649</t>
  </si>
  <si>
    <t>AX16650</t>
  </si>
  <si>
    <t>AX16652</t>
  </si>
  <si>
    <t>AX16655</t>
  </si>
  <si>
    <t>AX16664</t>
  </si>
  <si>
    <t>AX16665</t>
  </si>
  <si>
    <t>AX16666</t>
  </si>
  <si>
    <t>AX16668</t>
  </si>
  <si>
    <t>AX16669</t>
  </si>
  <si>
    <t>AX16670</t>
  </si>
  <si>
    <t>AX16672</t>
  </si>
  <si>
    <t>AX16676</t>
  </si>
  <si>
    <t>AX16677</t>
  </si>
  <si>
    <t>AX16687</t>
  </si>
  <si>
    <t>AX16693</t>
  </si>
  <si>
    <t>AX16699</t>
  </si>
  <si>
    <t>AX16705</t>
  </si>
  <si>
    <t>AX16711</t>
  </si>
  <si>
    <t>AX16720</t>
  </si>
  <si>
    <t>AX16725</t>
  </si>
  <si>
    <t>AX16728</t>
  </si>
  <si>
    <t>C1340</t>
  </si>
  <si>
    <t>AX16731</t>
  </si>
  <si>
    <t>AX16733</t>
  </si>
  <si>
    <t>AX16735</t>
  </si>
  <si>
    <t>AX16738</t>
  </si>
  <si>
    <t>C1613</t>
  </si>
  <si>
    <t>AX16746</t>
  </si>
  <si>
    <t>AX16749</t>
  </si>
  <si>
    <t>AX16751</t>
  </si>
  <si>
    <t>AX16759</t>
  </si>
  <si>
    <t>AX16760</t>
  </si>
  <si>
    <t>AX16762</t>
  </si>
  <si>
    <t>AX16767</t>
  </si>
  <si>
    <t>AX16769</t>
  </si>
  <si>
    <t>AX16773</t>
  </si>
  <si>
    <t>AX16777</t>
  </si>
  <si>
    <t>AX16780</t>
  </si>
  <si>
    <t>AX16785</t>
  </si>
  <si>
    <t>AX16787</t>
  </si>
  <si>
    <t>AX16789</t>
  </si>
  <si>
    <t>AX16794</t>
  </si>
  <si>
    <t>AX16795</t>
  </si>
  <si>
    <t>AX16799</t>
  </si>
  <si>
    <t>AX16804</t>
  </si>
  <si>
    <t>AX16806</t>
  </si>
  <si>
    <t>AX16821</t>
  </si>
  <si>
    <t>AX16829</t>
  </si>
  <si>
    <t>AX16830</t>
  </si>
  <si>
    <t>AX16833</t>
  </si>
  <si>
    <t>AX16834</t>
  </si>
  <si>
    <t>AX16837</t>
  </si>
  <si>
    <t>AX16844</t>
  </si>
  <si>
    <t>AX16845</t>
  </si>
  <si>
    <t>AX16847</t>
  </si>
  <si>
    <t>AX16855</t>
  </si>
  <si>
    <t>AX16869</t>
  </si>
  <si>
    <t>AX16878</t>
  </si>
  <si>
    <t>AX16879</t>
  </si>
  <si>
    <t>AX16884</t>
  </si>
  <si>
    <t>AX16885</t>
  </si>
  <si>
    <t>AX16891</t>
  </si>
  <si>
    <t>AX16903</t>
  </si>
  <si>
    <t>AX16905</t>
  </si>
  <si>
    <t>AX16912</t>
  </si>
  <si>
    <t>AX16914</t>
  </si>
  <si>
    <t>AX16919</t>
  </si>
  <si>
    <t>AX16920</t>
  </si>
  <si>
    <t>AX16923</t>
  </si>
  <si>
    <t>AX16927</t>
  </si>
  <si>
    <t>AX16929</t>
  </si>
  <si>
    <t>AX16934</t>
  </si>
  <si>
    <t>AX16938</t>
  </si>
  <si>
    <t>AX16939</t>
  </si>
  <si>
    <t>AX16945</t>
  </si>
  <si>
    <t>AX16948</t>
  </si>
  <si>
    <t>C1197</t>
  </si>
  <si>
    <t>AX16949</t>
  </si>
  <si>
    <t>AX16951</t>
  </si>
  <si>
    <t>AX16953</t>
  </si>
  <si>
    <t>AX16958</t>
  </si>
  <si>
    <t>AX16961</t>
  </si>
  <si>
    <t>C1674</t>
  </si>
  <si>
    <t>AX16964</t>
  </si>
  <si>
    <t>AX16965</t>
  </si>
  <si>
    <t>AX16971</t>
  </si>
  <si>
    <t>AX16974</t>
  </si>
  <si>
    <t>AX16975</t>
  </si>
  <si>
    <t>AX16982</t>
  </si>
  <si>
    <t>AX16983</t>
  </si>
  <si>
    <t>AX16990</t>
  </si>
  <si>
    <t>AX16991</t>
  </si>
  <si>
    <t>AX16994</t>
  </si>
  <si>
    <t>AX17002</t>
  </si>
  <si>
    <t>AX17009</t>
  </si>
  <si>
    <t>AX17020</t>
  </si>
  <si>
    <t>C1117</t>
  </si>
  <si>
    <t>AX17022</t>
  </si>
  <si>
    <t>AX17024</t>
  </si>
  <si>
    <t>AX17034</t>
  </si>
  <si>
    <t>AX17038</t>
  </si>
  <si>
    <t>C1223</t>
  </si>
  <si>
    <t>AX17050</t>
  </si>
  <si>
    <t>AX17055</t>
  </si>
  <si>
    <t>AX17057</t>
  </si>
  <si>
    <t>AX17059</t>
  </si>
  <si>
    <t>AX17061</t>
  </si>
  <si>
    <t>C1312</t>
  </si>
  <si>
    <t>AX17067</t>
  </si>
  <si>
    <t>AX17068</t>
  </si>
  <si>
    <t>AX17070</t>
  </si>
  <si>
    <t>AX17071</t>
  </si>
  <si>
    <t>AX17072</t>
  </si>
  <si>
    <t>AX17082</t>
  </si>
  <si>
    <t>AX17085</t>
  </si>
  <si>
    <t>AX17086</t>
  </si>
  <si>
    <t>AX17088</t>
  </si>
  <si>
    <t>AX17090</t>
  </si>
  <si>
    <t>AX17092</t>
  </si>
  <si>
    <t>AX17094</t>
  </si>
  <si>
    <t>AX17096</t>
  </si>
  <si>
    <t>AX17097</t>
  </si>
  <si>
    <t>AX17098</t>
  </si>
  <si>
    <t>AX17099</t>
  </si>
  <si>
    <t>AX17100</t>
  </si>
  <si>
    <t>AX17102</t>
  </si>
  <si>
    <t>AX17103</t>
  </si>
  <si>
    <t>AX17104</t>
  </si>
  <si>
    <t>AX17106</t>
  </si>
  <si>
    <t>AX17110</t>
  </si>
  <si>
    <t>AX17115</t>
  </si>
  <si>
    <t>AX17116</t>
  </si>
  <si>
    <t>AX17119</t>
  </si>
  <si>
    <t>AX17124</t>
  </si>
  <si>
    <t>AX17126</t>
  </si>
  <si>
    <t>AX17128</t>
  </si>
  <si>
    <t>AX17132</t>
  </si>
  <si>
    <t>AX17134</t>
  </si>
  <si>
    <t>AX17137</t>
  </si>
  <si>
    <t>AX17140</t>
  </si>
  <si>
    <t>AX17144</t>
  </si>
  <si>
    <t>AX17145</t>
  </si>
  <si>
    <t>AX17148</t>
  </si>
  <si>
    <t>AX17152</t>
  </si>
  <si>
    <t>AX17156</t>
  </si>
  <si>
    <t>AX17157</t>
  </si>
  <si>
    <t>AX17167</t>
  </si>
  <si>
    <t>AX17169</t>
  </si>
  <si>
    <t>AX17170</t>
  </si>
  <si>
    <t>AX17171</t>
  </si>
  <si>
    <t>AX17174</t>
  </si>
  <si>
    <t>AX17175</t>
  </si>
  <si>
    <t>AX17176</t>
  </si>
  <si>
    <t>AX17190</t>
  </si>
  <si>
    <t>AX17191</t>
  </si>
  <si>
    <t>AX17197</t>
  </si>
  <si>
    <t>AX17199</t>
  </si>
  <si>
    <t>AX17213</t>
  </si>
  <si>
    <t>AX17219</t>
  </si>
  <si>
    <t>C1424</t>
  </si>
  <si>
    <t>AX17228</t>
  </si>
  <si>
    <t>AX17230</t>
  </si>
  <si>
    <t>AX17231</t>
  </si>
  <si>
    <t>AX17237</t>
  </si>
  <si>
    <t>AX17238</t>
  </si>
  <si>
    <t>AX17240</t>
  </si>
  <si>
    <t>AX17241</t>
  </si>
  <si>
    <t>AX17243</t>
  </si>
  <si>
    <t>AX17245</t>
  </si>
  <si>
    <t>AX17250</t>
  </si>
  <si>
    <t>AX17262</t>
  </si>
  <si>
    <t>AX17265</t>
  </si>
  <si>
    <t>AX17272</t>
  </si>
  <si>
    <t>AX17275</t>
  </si>
  <si>
    <t>AX17276</t>
  </si>
  <si>
    <t>AX17277</t>
  </si>
  <si>
    <t>AX17279</t>
  </si>
  <si>
    <t>AX17287</t>
  </si>
  <si>
    <t>AX17290</t>
  </si>
  <si>
    <t>AX17299</t>
  </si>
  <si>
    <t>AX17309</t>
  </si>
  <si>
    <t>C1113</t>
  </si>
  <si>
    <t>AX17311</t>
  </si>
  <si>
    <t>AX17318</t>
  </si>
  <si>
    <t>AX17320</t>
  </si>
  <si>
    <t>AX17323</t>
  </si>
  <si>
    <t>AX17331</t>
  </si>
  <si>
    <t>C1759</t>
  </si>
  <si>
    <t>AX17333</t>
  </si>
  <si>
    <t>AX17344</t>
  </si>
  <si>
    <t>AX17350</t>
  </si>
  <si>
    <t>AX17357</t>
  </si>
  <si>
    <t>AX17358</t>
  </si>
  <si>
    <t>AX17360</t>
  </si>
  <si>
    <t>AX17363</t>
  </si>
  <si>
    <t>AX17366</t>
  </si>
  <si>
    <t>AX17388</t>
  </si>
  <si>
    <t>AX17401</t>
  </si>
  <si>
    <t>AX17402</t>
  </si>
  <si>
    <t>AX17404</t>
  </si>
  <si>
    <t>AX17405</t>
  </si>
  <si>
    <t>AX17414</t>
  </si>
  <si>
    <t>AX17415</t>
  </si>
  <si>
    <t>AX17417</t>
  </si>
  <si>
    <t>AX17419</t>
  </si>
  <si>
    <t>AX17424</t>
  </si>
  <si>
    <t>AX17432</t>
  </si>
  <si>
    <t>AX17433</t>
  </si>
  <si>
    <t>AX17437</t>
  </si>
  <si>
    <t>AX17440</t>
  </si>
  <si>
    <t>AX17444</t>
  </si>
  <si>
    <t>AX17445</t>
  </si>
  <si>
    <t>AX17448</t>
  </si>
  <si>
    <t>AX17453</t>
  </si>
  <si>
    <t>AX17464</t>
  </si>
  <si>
    <t>AX17465</t>
  </si>
  <si>
    <t>AX17466</t>
  </si>
  <si>
    <t>AX17468</t>
  </si>
  <si>
    <t>AX17471</t>
  </si>
  <si>
    <t>AX17474</t>
  </si>
  <si>
    <t>AX17475</t>
  </si>
  <si>
    <t>AX17477</t>
  </si>
  <si>
    <t>C1367</t>
  </si>
  <si>
    <t>AX17486</t>
  </si>
  <si>
    <t>AX17490</t>
  </si>
  <si>
    <t>AX17498</t>
  </si>
  <si>
    <t>AX17507</t>
  </si>
  <si>
    <t>AX17508</t>
  </si>
  <si>
    <t>AX17510</t>
  </si>
  <si>
    <t>AX17513</t>
  </si>
  <si>
    <t>AX17518</t>
  </si>
  <si>
    <t>AX17519</t>
  </si>
  <si>
    <t>AX17521</t>
  </si>
  <si>
    <t>AX17523</t>
  </si>
  <si>
    <t>AX17524</t>
  </si>
  <si>
    <t>AX17527</t>
  </si>
  <si>
    <t>AX17529</t>
  </si>
  <si>
    <t>AX17532</t>
  </si>
  <si>
    <t>AX17534</t>
  </si>
  <si>
    <t>AX17537</t>
  </si>
  <si>
    <t>AX17544</t>
  </si>
  <si>
    <t>C1062</t>
  </si>
  <si>
    <t>AX17550</t>
  </si>
  <si>
    <t>AX17552</t>
  </si>
  <si>
    <t>AX17554</t>
  </si>
  <si>
    <t>AX17556</t>
  </si>
  <si>
    <t>AX17561</t>
  </si>
  <si>
    <t>AX17563</t>
  </si>
  <si>
    <t>AX17565</t>
  </si>
  <si>
    <t>AX17566</t>
  </si>
  <si>
    <t>AX17567</t>
  </si>
  <si>
    <t>AX17571</t>
  </si>
  <si>
    <t>AX17576</t>
  </si>
  <si>
    <t>AX17577</t>
  </si>
  <si>
    <t>AX17578</t>
  </si>
  <si>
    <t>AX17579</t>
  </si>
  <si>
    <t>AX17581</t>
  </si>
  <si>
    <t>AX17585</t>
  </si>
  <si>
    <t>AX17587</t>
  </si>
  <si>
    <t>AX17596</t>
  </si>
  <si>
    <t>AX17604</t>
  </si>
  <si>
    <t>AX17605</t>
  </si>
  <si>
    <t>AX17611</t>
  </si>
  <si>
    <t>AX17614</t>
  </si>
  <si>
    <t>AX17619</t>
  </si>
  <si>
    <t>AX17620</t>
  </si>
  <si>
    <t>AX17635</t>
  </si>
  <si>
    <t>AX17640</t>
  </si>
  <si>
    <t>AX17659</t>
  </si>
  <si>
    <t>AX17661</t>
  </si>
  <si>
    <t>AX17663</t>
  </si>
  <si>
    <t>AX17666</t>
  </si>
  <si>
    <t>AX17669</t>
  </si>
  <si>
    <t>AX17670</t>
  </si>
  <si>
    <t>AX17674</t>
  </si>
  <si>
    <t>AX17684</t>
  </si>
  <si>
    <t>AX17688</t>
  </si>
  <si>
    <t>AX17692</t>
  </si>
  <si>
    <t>AX17696</t>
  </si>
  <si>
    <t>C1384</t>
  </si>
  <si>
    <t>AX17698</t>
  </si>
  <si>
    <t>AX17703</t>
  </si>
  <si>
    <t>AX17705</t>
  </si>
  <si>
    <t>AX17719</t>
  </si>
  <si>
    <t>AX17724</t>
  </si>
  <si>
    <t>AX17726</t>
  </si>
  <si>
    <t>AX17730</t>
  </si>
  <si>
    <t>AX17732</t>
  </si>
  <si>
    <t>AX17739</t>
  </si>
  <si>
    <t>AX17740</t>
  </si>
  <si>
    <t>AX17742</t>
  </si>
  <si>
    <t>AX17746</t>
  </si>
  <si>
    <t>AX17749</t>
  </si>
  <si>
    <t>AX17750</t>
  </si>
  <si>
    <t>AX17752</t>
  </si>
  <si>
    <t>AX17758</t>
  </si>
  <si>
    <t>AX17759</t>
  </si>
  <si>
    <t>AX17763</t>
  </si>
  <si>
    <t>AX17766</t>
  </si>
  <si>
    <t>AX17771</t>
  </si>
  <si>
    <t>AX17775</t>
  </si>
  <si>
    <t>C1437</t>
  </si>
  <si>
    <t>AX17799</t>
  </si>
  <si>
    <t>AX17801</t>
  </si>
  <si>
    <t>AX17803</t>
  </si>
  <si>
    <t>AX17819</t>
  </si>
  <si>
    <t>AX17822</t>
  </si>
  <si>
    <t>AX17828</t>
  </si>
  <si>
    <t>AX17829</t>
  </si>
  <si>
    <t>AX17830</t>
  </si>
  <si>
    <t>AX17832</t>
  </si>
  <si>
    <t>AX17833</t>
  </si>
  <si>
    <t>AX17835</t>
  </si>
  <si>
    <t>AX17836</t>
  </si>
  <si>
    <t>AX17837</t>
  </si>
  <si>
    <t>AX17840</t>
  </si>
  <si>
    <t>AX17842</t>
  </si>
  <si>
    <t>AX17845</t>
  </si>
  <si>
    <t>AX17848</t>
  </si>
  <si>
    <t>AX17850</t>
  </si>
  <si>
    <t>AX17852</t>
  </si>
  <si>
    <t>AX17858</t>
  </si>
  <si>
    <t>AX17861</t>
  </si>
  <si>
    <t>AX17865</t>
  </si>
  <si>
    <t>AX17869</t>
  </si>
  <si>
    <t>AX17870</t>
  </si>
  <si>
    <t>AX17879</t>
  </si>
  <si>
    <t>AX17880</t>
  </si>
  <si>
    <t>AX17882</t>
  </si>
  <si>
    <t>AX17886</t>
  </si>
  <si>
    <t>AX17891</t>
  </si>
  <si>
    <t>AX17899</t>
  </si>
  <si>
    <t>AX17900</t>
  </si>
  <si>
    <t>AX17901</t>
  </si>
  <si>
    <t>AX17906</t>
  </si>
  <si>
    <t>AX17914</t>
  </si>
  <si>
    <t>AX17916</t>
  </si>
  <si>
    <t>AX17920</t>
  </si>
  <si>
    <t>AX17922</t>
  </si>
  <si>
    <t>AX17925</t>
  </si>
  <si>
    <t>AX17945</t>
  </si>
  <si>
    <t>AX17957</t>
  </si>
  <si>
    <t>AX17958</t>
  </si>
  <si>
    <t>AX17963</t>
  </si>
  <si>
    <t>AX17970</t>
  </si>
  <si>
    <t>AX17983</t>
  </si>
  <si>
    <t>AX17986</t>
  </si>
  <si>
    <t>AX17989</t>
  </si>
  <si>
    <t>AX17991</t>
  </si>
  <si>
    <t>AX17993</t>
  </si>
  <si>
    <t>AX17994</t>
  </si>
  <si>
    <t>AX17995</t>
  </si>
  <si>
    <t>AX17998</t>
  </si>
  <si>
    <t>AX17999</t>
  </si>
  <si>
    <t>AX18002</t>
  </si>
  <si>
    <t>AX18009</t>
  </si>
  <si>
    <t>AX18012</t>
  </si>
  <si>
    <t>AX18021</t>
  </si>
  <si>
    <t>AX18024</t>
  </si>
  <si>
    <t>AX18026</t>
  </si>
  <si>
    <t>AX18037</t>
  </si>
  <si>
    <t>AX18041</t>
  </si>
  <si>
    <t>AX18042</t>
  </si>
  <si>
    <t>AX18045</t>
  </si>
  <si>
    <t>AX18046</t>
  </si>
  <si>
    <t>AX18050</t>
  </si>
  <si>
    <t>AX18052</t>
  </si>
  <si>
    <t>AX18053</t>
  </si>
  <si>
    <t>AX18056</t>
  </si>
  <si>
    <t>AX18061</t>
  </si>
  <si>
    <t>AX18062</t>
  </si>
  <si>
    <t>AX18068</t>
  </si>
  <si>
    <t>AX18069</t>
  </si>
  <si>
    <t>AX18071</t>
  </si>
  <si>
    <t>C1689</t>
  </si>
  <si>
    <t>C1677</t>
  </si>
  <si>
    <t>AX18075</t>
  </si>
  <si>
    <t>AX18088</t>
  </si>
  <si>
    <t>AX18089</t>
  </si>
  <si>
    <t>AX18090</t>
  </si>
  <si>
    <t>AX18105</t>
  </si>
  <si>
    <t>AX18110</t>
  </si>
  <si>
    <t>AX18113</t>
  </si>
  <si>
    <t>AX18114</t>
  </si>
  <si>
    <t>AX18128</t>
  </si>
  <si>
    <t>AX18131</t>
  </si>
  <si>
    <t>AX18132</t>
  </si>
  <si>
    <t>AX18143</t>
  </si>
  <si>
    <t>AX18146</t>
  </si>
  <si>
    <t>AX18148</t>
  </si>
  <si>
    <t>AX18153</t>
  </si>
  <si>
    <t>AX18154</t>
  </si>
  <si>
    <t>AX18155</t>
  </si>
  <si>
    <t>AX18156</t>
  </si>
  <si>
    <t>AX18157</t>
  </si>
  <si>
    <t>AX18160</t>
  </si>
  <si>
    <t>AX18162</t>
  </si>
  <si>
    <t>AX18167</t>
  </si>
  <si>
    <t>AX18168</t>
  </si>
  <si>
    <t>AX18176</t>
  </si>
  <si>
    <t>AX18178</t>
  </si>
  <si>
    <t>AX18180</t>
  </si>
  <si>
    <t>AX18197</t>
  </si>
  <si>
    <t>C1429</t>
  </si>
  <si>
    <t>AX18199</t>
  </si>
  <si>
    <t>AX18201</t>
  </si>
  <si>
    <t>AX18204</t>
  </si>
  <si>
    <t>AX18205</t>
  </si>
  <si>
    <t>AX18208</t>
  </si>
  <si>
    <t>AX18210</t>
  </si>
  <si>
    <t>AX18214</t>
  </si>
  <si>
    <t>AX18218</t>
  </si>
  <si>
    <t>AX18223</t>
  </si>
  <si>
    <t>AX18226</t>
  </si>
  <si>
    <t>AX18234</t>
  </si>
  <si>
    <t>AX18243</t>
  </si>
  <si>
    <t>AX18244</t>
  </si>
  <si>
    <t>AX18247</t>
  </si>
  <si>
    <t>AX18249</t>
  </si>
  <si>
    <t>AX18261</t>
  </si>
  <si>
    <t>AX18262</t>
  </si>
  <si>
    <t>AX18266</t>
  </si>
  <si>
    <t>AX18275</t>
  </si>
  <si>
    <t>AX18276</t>
  </si>
  <si>
    <t>AX18278</t>
  </si>
  <si>
    <t>AX18283</t>
  </si>
  <si>
    <t>AX18285</t>
  </si>
  <si>
    <t>AX18288</t>
  </si>
  <si>
    <t>AX18289</t>
  </si>
  <si>
    <t>C1598</t>
  </si>
  <si>
    <t>AX18294</t>
  </si>
  <si>
    <t>AX18295</t>
  </si>
  <si>
    <t>AX18298</t>
  </si>
  <si>
    <t>AX18310</t>
  </si>
  <si>
    <t>AX18315</t>
  </si>
  <si>
    <t>AX18317</t>
  </si>
  <si>
    <t>AX18322</t>
  </si>
  <si>
    <t>AX18331</t>
  </si>
  <si>
    <t>C1201</t>
  </si>
  <si>
    <t>AX18337</t>
  </si>
  <si>
    <t>AX18338</t>
  </si>
  <si>
    <t>AX18339</t>
  </si>
  <si>
    <t>AX18340</t>
  </si>
  <si>
    <t>AX18342</t>
  </si>
  <si>
    <t>AX18344</t>
  </si>
  <si>
    <t>AX18351</t>
  </si>
  <si>
    <t>AX18353</t>
  </si>
  <si>
    <t>AX18356</t>
  </si>
  <si>
    <t>AX18367</t>
  </si>
  <si>
    <t>AX18370</t>
  </si>
  <si>
    <t>AX18371</t>
  </si>
  <si>
    <t>AX18372</t>
  </si>
  <si>
    <t>AX18374</t>
  </si>
  <si>
    <t>AX18377</t>
  </si>
  <si>
    <t>AX18383</t>
  </si>
  <si>
    <t>AX18385</t>
  </si>
  <si>
    <t>AX18387</t>
  </si>
  <si>
    <t>AX18390</t>
  </si>
  <si>
    <t>AX18400</t>
  </si>
  <si>
    <t>AX18401</t>
  </si>
  <si>
    <t>AX18406</t>
  </si>
  <si>
    <t>AX18418</t>
  </si>
  <si>
    <t>AX18421</t>
  </si>
  <si>
    <t>AX18422</t>
  </si>
  <si>
    <t>AX18423</t>
  </si>
  <si>
    <t>AX18424</t>
  </si>
  <si>
    <t>AX18427</t>
  </si>
  <si>
    <t>AX18443</t>
  </si>
  <si>
    <t>AX18446</t>
  </si>
  <si>
    <t>AX18452</t>
  </si>
  <si>
    <t>AX18457</t>
  </si>
  <si>
    <t>AX18465</t>
  </si>
  <si>
    <t>AX18469</t>
  </si>
  <si>
    <t>AX18472</t>
  </si>
  <si>
    <t>AX18485</t>
  </si>
  <si>
    <t>AX18491</t>
  </si>
  <si>
    <t>AX18498</t>
  </si>
  <si>
    <t>AX18501</t>
  </si>
  <si>
    <t>AX18503</t>
  </si>
  <si>
    <t>AX18509</t>
  </si>
  <si>
    <t>AX18514</t>
  </si>
  <si>
    <t>AX18516</t>
  </si>
  <si>
    <t>AX18521</t>
  </si>
  <si>
    <t>AX18523</t>
  </si>
  <si>
    <t>AX18528</t>
  </si>
  <si>
    <t>AX18532</t>
  </si>
  <si>
    <t>AX18544</t>
  </si>
  <si>
    <t>AX18547</t>
  </si>
  <si>
    <t>C1593</t>
  </si>
  <si>
    <t>AX18549</t>
  </si>
  <si>
    <t>AX18553</t>
  </si>
  <si>
    <t>AX18555</t>
  </si>
  <si>
    <t>AX18556</t>
  </si>
  <si>
    <t>AX18565</t>
  </si>
  <si>
    <t>AX18566</t>
  </si>
  <si>
    <t>AX18567</t>
  </si>
  <si>
    <t>AX18568</t>
  </si>
  <si>
    <t>AX18570</t>
  </si>
  <si>
    <t>AX18573</t>
  </si>
  <si>
    <t>AX18576</t>
  </si>
  <si>
    <t>AX18577</t>
  </si>
  <si>
    <t>AX18586</t>
  </si>
  <si>
    <t>AX18588</t>
  </si>
  <si>
    <t>AX18589</t>
  </si>
  <si>
    <t>AX18591</t>
  </si>
  <si>
    <t>AX18598</t>
  </si>
  <si>
    <t>AX18599</t>
  </si>
  <si>
    <t>AX18601</t>
  </si>
  <si>
    <t>AX18603</t>
  </si>
  <si>
    <t>AX18604</t>
  </si>
  <si>
    <t>AX18617</t>
  </si>
  <si>
    <t>AX18619</t>
  </si>
  <si>
    <t>C1583</t>
  </si>
  <si>
    <t>AX18626</t>
  </si>
  <si>
    <t>AX18627</t>
  </si>
  <si>
    <t>AX18629</t>
  </si>
  <si>
    <t>AX18640</t>
  </si>
  <si>
    <t>AX18641</t>
  </si>
  <si>
    <t>AX18642</t>
  </si>
  <si>
    <t>AX18651</t>
  </si>
  <si>
    <t>AX18654</t>
  </si>
  <si>
    <t>C1070</t>
  </si>
  <si>
    <t>AX18657</t>
  </si>
  <si>
    <t>AX18659</t>
  </si>
  <si>
    <t>AX18660</t>
  </si>
  <si>
    <t>AX18661</t>
  </si>
  <si>
    <t>AX18668</t>
  </si>
  <si>
    <t>AX18673</t>
  </si>
  <si>
    <t>AX18675</t>
  </si>
  <si>
    <t>AX18677</t>
  </si>
  <si>
    <t>AX18680</t>
  </si>
  <si>
    <t>AX18683</t>
  </si>
  <si>
    <t>AX18685</t>
  </si>
  <si>
    <t>AX18686</t>
  </si>
  <si>
    <t>AX18687</t>
  </si>
  <si>
    <t>AX18692</t>
  </si>
  <si>
    <t>AX18695</t>
  </si>
  <si>
    <t>AX18697</t>
  </si>
  <si>
    <t>AX18703</t>
  </si>
  <si>
    <t>AX18704</t>
  </si>
  <si>
    <t>AX18705</t>
  </si>
  <si>
    <t>AX18707</t>
  </si>
  <si>
    <t>AX18708</t>
  </si>
  <si>
    <t>AX18709</t>
  </si>
  <si>
    <t>AX18711</t>
  </si>
  <si>
    <t>AX18718</t>
  </si>
  <si>
    <t>AX18726</t>
  </si>
  <si>
    <t>AX18733</t>
  </si>
  <si>
    <t>AX18740</t>
  </si>
  <si>
    <t>AX18743</t>
  </si>
  <si>
    <t>AX18745</t>
  </si>
  <si>
    <t>AX18748</t>
  </si>
  <si>
    <t>AX18754</t>
  </si>
  <si>
    <t>AX18760</t>
  </si>
  <si>
    <t>AX18764</t>
  </si>
  <si>
    <t>AX18772</t>
  </si>
  <si>
    <t>AX18773</t>
  </si>
  <si>
    <t>AX18775</t>
  </si>
  <si>
    <t>AX18777</t>
  </si>
  <si>
    <t>AX18784</t>
  </si>
  <si>
    <t>AX18786</t>
  </si>
  <si>
    <t>AX18789</t>
  </si>
  <si>
    <t>AX18802</t>
  </si>
  <si>
    <t>AX18807</t>
  </si>
  <si>
    <t>AX18811</t>
  </si>
  <si>
    <t>AX18814</t>
  </si>
  <si>
    <t>AX18819</t>
  </si>
  <si>
    <t>AX18820</t>
  </si>
  <si>
    <t>AX18821</t>
  </si>
  <si>
    <t>AX18830</t>
  </si>
  <si>
    <t>AX18832</t>
  </si>
  <si>
    <t>AX18840</t>
  </si>
  <si>
    <t>AX18844</t>
  </si>
  <si>
    <t>AX18849</t>
  </si>
  <si>
    <t>AX18850</t>
  </si>
  <si>
    <t>AX18855</t>
  </si>
  <si>
    <t>AX18863</t>
  </si>
  <si>
    <t>AX18870</t>
  </si>
  <si>
    <t>AX18871</t>
  </si>
  <si>
    <t>AX18879</t>
  </si>
  <si>
    <t>AX18885</t>
  </si>
  <si>
    <t>AX18889</t>
  </si>
  <si>
    <t>AX18900</t>
  </si>
  <si>
    <t>AX18903</t>
  </si>
  <si>
    <t>AX18914</t>
  </si>
  <si>
    <t>AX18924</t>
  </si>
  <si>
    <t>AX18930</t>
  </si>
  <si>
    <t>AX18939</t>
  </si>
  <si>
    <t>AX18942</t>
  </si>
  <si>
    <t>AX18943</t>
  </si>
  <si>
    <t>AX18947</t>
  </si>
  <si>
    <t>AX18952</t>
  </si>
  <si>
    <t>AX18953</t>
  </si>
  <si>
    <t>C1112</t>
  </si>
  <si>
    <t>AX18965</t>
  </si>
  <si>
    <t>AX18969</t>
  </si>
  <si>
    <t>AX18971</t>
  </si>
  <si>
    <t>AX18981</t>
  </si>
  <si>
    <t>AX18985</t>
  </si>
  <si>
    <t>AX18986</t>
  </si>
  <si>
    <t>C1091</t>
  </si>
  <si>
    <t>AX18993</t>
  </si>
  <si>
    <t>AX18999</t>
  </si>
  <si>
    <t>AX19007</t>
  </si>
  <si>
    <t>AX19008</t>
  </si>
  <si>
    <t>AX19009</t>
  </si>
  <si>
    <t>AX19010</t>
  </si>
  <si>
    <t>AX19014</t>
  </si>
  <si>
    <t>AX19018</t>
  </si>
  <si>
    <t>AX19019</t>
  </si>
  <si>
    <t>AX19020</t>
  </si>
  <si>
    <t>AX19027</t>
  </si>
  <si>
    <t>C1410</t>
  </si>
  <si>
    <t>AX19030</t>
  </si>
  <si>
    <t>AX19036</t>
  </si>
  <si>
    <t>AX19041</t>
  </si>
  <si>
    <t>AX19046</t>
  </si>
  <si>
    <t>AX19047</t>
  </si>
  <si>
    <t>AX19049</t>
  </si>
  <si>
    <t>AX19054</t>
  </si>
  <si>
    <t>AX19055</t>
  </si>
  <si>
    <t>AX19061</t>
  </si>
  <si>
    <t>AX19062</t>
  </si>
  <si>
    <t>AX19067</t>
  </si>
  <si>
    <t>AX19069</t>
  </si>
  <si>
    <t>AX19071</t>
  </si>
  <si>
    <t>AX19073</t>
  </si>
  <si>
    <t>AX19074</t>
  </si>
  <si>
    <t>AX19090</t>
  </si>
  <si>
    <t>AX19092</t>
  </si>
  <si>
    <t>AX19095</t>
  </si>
  <si>
    <t>AX19099</t>
  </si>
  <si>
    <t>C1481</t>
  </si>
  <si>
    <t>AX19108</t>
  </si>
  <si>
    <t>AX19109</t>
  </si>
  <si>
    <t>AX19113</t>
  </si>
  <si>
    <t>AX19114</t>
  </si>
  <si>
    <t>AX19117</t>
  </si>
  <si>
    <t>AX19123</t>
  </si>
  <si>
    <t>AX19125</t>
  </si>
  <si>
    <t>AX19126</t>
  </si>
  <si>
    <t>AX19127</t>
  </si>
  <si>
    <t>AX19128</t>
  </si>
  <si>
    <t>AX19129</t>
  </si>
  <si>
    <t>AX19130</t>
  </si>
  <si>
    <t>AX19137</t>
  </si>
  <si>
    <t>AX19138</t>
  </si>
  <si>
    <t>AX19139</t>
  </si>
  <si>
    <t>AX19148</t>
  </si>
  <si>
    <t>AX19149</t>
  </si>
  <si>
    <t>AX19150</t>
  </si>
  <si>
    <t>AX19153</t>
  </si>
  <si>
    <t>AX19154</t>
  </si>
  <si>
    <t>AX19157</t>
  </si>
  <si>
    <t>AX19159</t>
  </si>
  <si>
    <t>AX19162</t>
  </si>
  <si>
    <t>AX19164</t>
  </si>
  <si>
    <t>AX19166</t>
  </si>
  <si>
    <t>AX19167</t>
  </si>
  <si>
    <t>AX19169</t>
  </si>
  <si>
    <t>AX19174</t>
  </si>
  <si>
    <t>AX19181</t>
  </si>
  <si>
    <t>AX19187</t>
  </si>
  <si>
    <t>AX19188</t>
  </si>
  <si>
    <t>AX19193</t>
  </si>
  <si>
    <t>AX19195</t>
  </si>
  <si>
    <t>AX19196</t>
  </si>
  <si>
    <t>AX19199</t>
  </si>
  <si>
    <t>AX19200</t>
  </si>
  <si>
    <t>AX19207</t>
  </si>
  <si>
    <t>AX19211</t>
  </si>
  <si>
    <t>AX19215</t>
  </si>
  <si>
    <t>AX19216</t>
  </si>
  <si>
    <t>AX19219</t>
  </si>
  <si>
    <t>AX19229</t>
  </si>
  <si>
    <t>AX19238</t>
  </si>
  <si>
    <t>AX19239</t>
  </si>
  <si>
    <t>AX19243</t>
  </si>
  <si>
    <t>AX19250</t>
  </si>
  <si>
    <t>C1191</t>
  </si>
  <si>
    <t>AX19258</t>
  </si>
  <si>
    <t>AX19266</t>
  </si>
  <si>
    <t>AX19268</t>
  </si>
  <si>
    <t>AX19270</t>
  </si>
  <si>
    <t>AX19271</t>
  </si>
  <si>
    <t>AX19278</t>
  </si>
  <si>
    <t>AX19280</t>
  </si>
  <si>
    <t>AX19282</t>
  </si>
  <si>
    <t>AX19283</t>
  </si>
  <si>
    <t>AX19299</t>
  </si>
  <si>
    <t>AX19300</t>
  </si>
  <si>
    <t>AX19303</t>
  </si>
  <si>
    <t>AX19305</t>
  </si>
  <si>
    <t>AX19318</t>
  </si>
  <si>
    <t>AX19328</t>
  </si>
  <si>
    <t>AX19329</t>
  </si>
  <si>
    <t>AX19333</t>
  </si>
  <si>
    <t>AX19335</t>
  </si>
  <si>
    <t>AX19356</t>
  </si>
  <si>
    <t>AX19358</t>
  </si>
  <si>
    <t>AX19366</t>
  </si>
  <si>
    <t>AX19368</t>
  </si>
  <si>
    <t>AX19371</t>
  </si>
  <si>
    <t>AX19372</t>
  </si>
  <si>
    <t>AX19374</t>
  </si>
  <si>
    <t>AX19381</t>
  </si>
  <si>
    <t>AX19383</t>
  </si>
  <si>
    <t>AX19385</t>
  </si>
  <si>
    <t>AX19394</t>
  </si>
  <si>
    <t>AX19395</t>
  </si>
  <si>
    <t>AX19399</t>
  </si>
  <si>
    <t>AX19401</t>
  </si>
  <si>
    <t>AX19407</t>
  </si>
  <si>
    <t>AX19423</t>
  </si>
  <si>
    <t>AX19429</t>
  </si>
  <si>
    <t>AX19434</t>
  </si>
  <si>
    <t>AX19438</t>
  </si>
  <si>
    <t>AX19446</t>
  </si>
  <si>
    <t>AX19447</t>
  </si>
  <si>
    <t>AX19450</t>
  </si>
  <si>
    <t>AX19459</t>
  </si>
  <si>
    <t>AX19466</t>
  </si>
  <si>
    <t>AX19469</t>
  </si>
  <si>
    <t>AX19470</t>
  </si>
  <si>
    <t>AX19472</t>
  </si>
  <si>
    <t>AX19475</t>
  </si>
  <si>
    <t>AX19476</t>
  </si>
  <si>
    <t>AX19477</t>
  </si>
  <si>
    <t>AX19479</t>
  </si>
  <si>
    <t>AX19480</t>
  </si>
  <si>
    <t>AX19481</t>
  </si>
  <si>
    <t>AX19488</t>
  </si>
  <si>
    <t>AX19489</t>
  </si>
  <si>
    <t>AX19493</t>
  </si>
  <si>
    <t>AX19502</t>
  </si>
  <si>
    <t>AX19504</t>
  </si>
  <si>
    <t>AX19506</t>
  </si>
  <si>
    <t>AX19508</t>
  </si>
  <si>
    <t>C1601</t>
  </si>
  <si>
    <t>AX19546</t>
  </si>
  <si>
    <t>AX19547</t>
  </si>
  <si>
    <t>AX19565</t>
  </si>
  <si>
    <t>AX19568</t>
  </si>
  <si>
    <t>AX19572</t>
  </si>
  <si>
    <t>AX19576</t>
  </si>
  <si>
    <t>AX19578</t>
  </si>
  <si>
    <t>AX19580</t>
  </si>
  <si>
    <t>AX19584</t>
  </si>
  <si>
    <t>AX19587</t>
  </si>
  <si>
    <t>AX19609</t>
  </si>
  <si>
    <t>AX19612</t>
  </si>
  <si>
    <t>AX19613</t>
  </si>
  <si>
    <t>AX19615</t>
  </si>
  <si>
    <t>C1292</t>
  </si>
  <si>
    <t>AX19627</t>
  </si>
  <si>
    <t>AX19635</t>
  </si>
  <si>
    <t>AX19638</t>
  </si>
  <si>
    <t>AX19641</t>
  </si>
  <si>
    <t>AX19650</t>
  </si>
  <si>
    <t>AX19656</t>
  </si>
  <si>
    <t>AX19660</t>
  </si>
  <si>
    <t>AX19664</t>
  </si>
  <si>
    <t>AX19665</t>
  </si>
  <si>
    <t>AX19673</t>
  </si>
  <si>
    <t>AX19675</t>
  </si>
  <si>
    <t>AX19678</t>
  </si>
  <si>
    <t>AX19679</t>
  </si>
  <si>
    <t>AX19681</t>
  </si>
  <si>
    <t>AX19682</t>
  </si>
  <si>
    <t>AX19684</t>
  </si>
  <si>
    <t>AX19688</t>
  </si>
  <si>
    <t>AX19690</t>
  </si>
  <si>
    <t>AX19697</t>
  </si>
  <si>
    <t>AX19699</t>
  </si>
  <si>
    <t>AX19702</t>
  </si>
  <si>
    <t>AX19704</t>
  </si>
  <si>
    <t>AX19705</t>
  </si>
  <si>
    <t>AX19709</t>
  </si>
  <si>
    <t>AX19710</t>
  </si>
  <si>
    <t>AX19712</t>
  </si>
  <si>
    <t>AX19716</t>
  </si>
  <si>
    <t>AX19725</t>
  </si>
  <si>
    <t>AX19726</t>
  </si>
  <si>
    <t>AX19739</t>
  </si>
  <si>
    <t>AX19746</t>
  </si>
  <si>
    <t>AX19747</t>
  </si>
  <si>
    <t>AX19757</t>
  </si>
  <si>
    <t>AX19760</t>
  </si>
  <si>
    <t>AX19771</t>
  </si>
  <si>
    <t>AX19772</t>
  </si>
  <si>
    <t>AX19773</t>
  </si>
  <si>
    <t>AX19778</t>
  </si>
  <si>
    <t>AX19779</t>
  </si>
  <si>
    <t>AX19780</t>
  </si>
  <si>
    <t>AX19793</t>
  </si>
  <si>
    <t>AX19794</t>
  </si>
  <si>
    <t>AX19796</t>
  </si>
  <si>
    <t>AX19800</t>
  </si>
  <si>
    <t>AX19801</t>
  </si>
  <si>
    <t>C1472</t>
  </si>
  <si>
    <t>AX19807</t>
  </si>
  <si>
    <t>AX19808</t>
  </si>
  <si>
    <t>AX19814</t>
  </si>
  <si>
    <t>AX19815</t>
  </si>
  <si>
    <t>AX19816</t>
  </si>
  <si>
    <t>AX19820</t>
  </si>
  <si>
    <t>AX19824</t>
  </si>
  <si>
    <t>AX19827</t>
  </si>
  <si>
    <t>AX19828</t>
  </si>
  <si>
    <t>AX19831</t>
  </si>
  <si>
    <t>AX19833</t>
  </si>
  <si>
    <t>AX19838</t>
  </si>
  <si>
    <t>AX19841</t>
  </si>
  <si>
    <t>AX19845</t>
  </si>
  <si>
    <t>AX19846</t>
  </si>
  <si>
    <t>AX19847</t>
  </si>
  <si>
    <t>AX19858</t>
  </si>
  <si>
    <t>AX19860</t>
  </si>
  <si>
    <t>AX19863</t>
  </si>
  <si>
    <t>AX19867</t>
  </si>
  <si>
    <t>AX19877</t>
  </si>
  <si>
    <t>AX19879</t>
  </si>
  <si>
    <t>AX19883</t>
  </si>
  <si>
    <t>AX19885</t>
  </si>
  <si>
    <t>AX19889</t>
  </si>
  <si>
    <t>AX19892</t>
  </si>
  <si>
    <t>AX19896</t>
  </si>
  <si>
    <t>AX19905</t>
  </si>
  <si>
    <t>AX19911</t>
  </si>
  <si>
    <t>AX19914</t>
  </si>
  <si>
    <t>AX19917</t>
  </si>
  <si>
    <t>AX19918</t>
  </si>
  <si>
    <t>AX19919</t>
  </si>
  <si>
    <t>AX19925</t>
  </si>
  <si>
    <t>AX19928</t>
  </si>
  <si>
    <t>AX19929</t>
  </si>
  <si>
    <t>AX19932</t>
  </si>
  <si>
    <t>AX19943</t>
  </si>
  <si>
    <t>AX19948</t>
  </si>
  <si>
    <t>AX19952</t>
  </si>
  <si>
    <t>AX19954</t>
  </si>
  <si>
    <t>AX19959</t>
  </si>
  <si>
    <t>AX19963</t>
  </si>
  <si>
    <t>AX19964</t>
  </si>
  <si>
    <t>AX19967</t>
  </si>
  <si>
    <t>AX19968</t>
  </si>
  <si>
    <t>AX19969</t>
  </si>
  <si>
    <t>AX19977</t>
  </si>
  <si>
    <t>AX19979</t>
  </si>
  <si>
    <t>AX19987</t>
  </si>
  <si>
    <t>AX19989</t>
  </si>
  <si>
    <t>AX19990</t>
  </si>
  <si>
    <t>AX20000</t>
  </si>
  <si>
    <t>AX20006</t>
  </si>
  <si>
    <t>AX20024</t>
  </si>
  <si>
    <t>AX20026</t>
  </si>
  <si>
    <t>AX20027</t>
  </si>
  <si>
    <t>AX20028</t>
  </si>
  <si>
    <t>AX20031</t>
  </si>
  <si>
    <t>AX20034</t>
  </si>
  <si>
    <t>AX20038</t>
  </si>
  <si>
    <t>AX20039</t>
  </si>
  <si>
    <t>AX20049</t>
  </si>
  <si>
    <t>AX20052</t>
  </si>
  <si>
    <t>AX20053</t>
  </si>
  <si>
    <t>AX20060</t>
  </si>
  <si>
    <t>C1127</t>
  </si>
  <si>
    <t>AX20064</t>
  </si>
  <si>
    <t>AX20070</t>
  </si>
  <si>
    <t>AX20074</t>
  </si>
  <si>
    <t>AX20075</t>
  </si>
  <si>
    <t>AX20076</t>
  </si>
  <si>
    <t>AX20078</t>
  </si>
  <si>
    <t>AX20079</t>
  </si>
  <si>
    <t>AX20081</t>
  </si>
  <si>
    <t>AX20082</t>
  </si>
  <si>
    <t>AX20084</t>
  </si>
  <si>
    <t>AX20087</t>
  </si>
  <si>
    <t>AX20088</t>
  </si>
  <si>
    <t>AX20090</t>
  </si>
  <si>
    <t>AX20094</t>
  </si>
  <si>
    <t>AX20097</t>
  </si>
  <si>
    <t>AX20105</t>
  </si>
  <si>
    <t>AX20106</t>
  </si>
  <si>
    <t>AX20107</t>
  </si>
  <si>
    <t>AX20113</t>
  </si>
  <si>
    <t>AX20116</t>
  </si>
  <si>
    <t>AX20121</t>
  </si>
  <si>
    <t>AX20123</t>
  </si>
  <si>
    <t>AX20127</t>
  </si>
  <si>
    <t>AX20134</t>
  </si>
  <si>
    <t>AX20139</t>
  </si>
  <si>
    <t>AX20142</t>
  </si>
  <si>
    <t>AX20144</t>
  </si>
  <si>
    <t>AX20146</t>
  </si>
  <si>
    <t>AX20150</t>
  </si>
  <si>
    <t>AX20157</t>
  </si>
  <si>
    <t>AX20159</t>
  </si>
  <si>
    <t>AX20169</t>
  </si>
  <si>
    <t>AX20177</t>
  </si>
  <si>
    <t>AX20196</t>
  </si>
  <si>
    <t>AX20197</t>
  </si>
  <si>
    <t>AX20198</t>
  </si>
  <si>
    <t>AX20201</t>
  </si>
  <si>
    <t>AX20205</t>
  </si>
  <si>
    <t>AX20206</t>
  </si>
  <si>
    <t>AX20207</t>
  </si>
  <si>
    <t>AX20213</t>
  </si>
  <si>
    <t>AX20214</t>
  </si>
  <si>
    <t>AX20216</t>
  </si>
  <si>
    <t>AX20217</t>
  </si>
  <si>
    <t>AX20225</t>
  </si>
  <si>
    <t>AX20226</t>
  </si>
  <si>
    <t>AX20235</t>
  </si>
  <si>
    <t>AX20239</t>
  </si>
  <si>
    <t>AX20241</t>
  </si>
  <si>
    <t>AX20242</t>
  </si>
  <si>
    <t>AX20247</t>
  </si>
  <si>
    <t>AX20250</t>
  </si>
  <si>
    <t>AX20252</t>
  </si>
  <si>
    <t>AX20254</t>
  </si>
  <si>
    <t>AX20256</t>
  </si>
  <si>
    <t>AX20259</t>
  </si>
  <si>
    <t>AX20260</t>
  </si>
  <si>
    <t>AX20261</t>
  </si>
  <si>
    <t>AX20263</t>
  </si>
  <si>
    <t>AX20266</t>
  </si>
  <si>
    <t>AX20267</t>
  </si>
  <si>
    <t>AX20273</t>
  </si>
  <si>
    <t>AX20284</t>
  </si>
  <si>
    <t>AX20285</t>
  </si>
  <si>
    <t>AX20290</t>
  </si>
  <si>
    <t>AX20300</t>
  </si>
  <si>
    <t>AX20308</t>
  </si>
  <si>
    <t>AX20310</t>
  </si>
  <si>
    <t>AX20311</t>
  </si>
  <si>
    <t>AX20317</t>
  </si>
  <si>
    <t>AX20318</t>
  </si>
  <si>
    <t>AX20321</t>
  </si>
  <si>
    <t>AX20333</t>
  </si>
  <si>
    <t>AX20347</t>
  </si>
  <si>
    <t>AX20349</t>
  </si>
  <si>
    <t>AX20350</t>
  </si>
  <si>
    <t>AX20357</t>
  </si>
  <si>
    <t>AX20360</t>
  </si>
  <si>
    <t>AX20365</t>
  </si>
  <si>
    <t>AX20368</t>
  </si>
  <si>
    <t>AX20369</t>
  </si>
  <si>
    <t>AX20372</t>
  </si>
  <si>
    <t>AX20377</t>
  </si>
  <si>
    <t>AX20379</t>
  </si>
  <si>
    <t>AX20381</t>
  </si>
  <si>
    <t>AX20385</t>
  </si>
  <si>
    <t>AX20386</t>
  </si>
  <si>
    <t>AX20400</t>
  </si>
  <si>
    <t>AX20403</t>
  </si>
  <si>
    <t>C1177</t>
  </si>
  <si>
    <t>AX20406</t>
  </si>
  <si>
    <t>AX20408</t>
  </si>
  <si>
    <t>AX20413</t>
  </si>
  <si>
    <t>AX20422</t>
  </si>
  <si>
    <t>AX20424</t>
  </si>
  <si>
    <t>AX20427</t>
  </si>
  <si>
    <t>AX20430</t>
  </si>
  <si>
    <t>AX20439</t>
  </si>
  <si>
    <t>AX20440</t>
  </si>
  <si>
    <t>AX20447</t>
  </si>
  <si>
    <t>AX20450</t>
  </si>
  <si>
    <t>AX20453</t>
  </si>
  <si>
    <t>AX20455</t>
  </si>
  <si>
    <t>AX20456</t>
  </si>
  <si>
    <t>AX20468</t>
  </si>
  <si>
    <t>AX20477</t>
  </si>
  <si>
    <t>AX20482</t>
  </si>
  <si>
    <t>AX20484</t>
  </si>
  <si>
    <t>AX20491</t>
  </si>
  <si>
    <t>AX20500</t>
  </si>
  <si>
    <t>AX20508</t>
  </si>
  <si>
    <t>AX20510</t>
  </si>
  <si>
    <t>AX20514</t>
  </si>
  <si>
    <t>AX20522</t>
  </si>
  <si>
    <t>AX20525</t>
  </si>
  <si>
    <t>AX20529</t>
  </si>
  <si>
    <t>AX20530</t>
  </si>
  <si>
    <t>AX20536</t>
  </si>
  <si>
    <t>AX20542</t>
  </si>
  <si>
    <t>AX20543</t>
  </si>
  <si>
    <t>AX20545</t>
  </si>
  <si>
    <t>AX20549</t>
  </si>
  <si>
    <t>AX20550</t>
  </si>
  <si>
    <t>AX20551</t>
  </si>
  <si>
    <t>AX20554</t>
  </si>
  <si>
    <t>AX20555</t>
  </si>
  <si>
    <t>AX20556</t>
  </si>
  <si>
    <t>AX20562</t>
  </si>
  <si>
    <t>AX20569</t>
  </si>
  <si>
    <t>AX20572</t>
  </si>
  <si>
    <t>AX20577</t>
  </si>
  <si>
    <t>AX20578</t>
  </si>
  <si>
    <t>AX20586</t>
  </si>
  <si>
    <t>AX20587</t>
  </si>
  <si>
    <t>AX20591</t>
  </si>
  <si>
    <t>AX20598</t>
  </si>
  <si>
    <t>AX20600</t>
  </si>
  <si>
    <t>AX20601</t>
  </si>
  <si>
    <t>AX20605</t>
  </si>
  <si>
    <t>AX20606</t>
  </si>
  <si>
    <t>AX20610</t>
  </si>
  <si>
    <t>AX20612</t>
  </si>
  <si>
    <t>AX20613</t>
  </si>
  <si>
    <t>AX20619</t>
  </si>
  <si>
    <t>AX20623</t>
  </si>
  <si>
    <t>AX20624</t>
  </si>
  <si>
    <t>AX20630</t>
  </si>
  <si>
    <t>AX20633</t>
  </si>
  <si>
    <t>AX20635</t>
  </si>
  <si>
    <t>AX20636</t>
  </si>
  <si>
    <t>AX20645</t>
  </si>
  <si>
    <t>AX20646</t>
  </si>
  <si>
    <t>AX20647</t>
  </si>
  <si>
    <t>AX20650</t>
  </si>
  <si>
    <t>AX20667</t>
  </si>
  <si>
    <t>AX20669</t>
  </si>
  <si>
    <t>AX20671</t>
  </si>
  <si>
    <t>AX20672</t>
  </si>
  <si>
    <t>AX20674</t>
  </si>
  <si>
    <t>AX20676</t>
  </si>
  <si>
    <t>AX20677</t>
  </si>
  <si>
    <t>AX20678</t>
  </si>
  <si>
    <t>AX20685</t>
  </si>
  <si>
    <t>AX20688</t>
  </si>
  <si>
    <t>AX20689</t>
  </si>
  <si>
    <t>AX20694</t>
  </si>
  <si>
    <t>AX20700</t>
  </si>
  <si>
    <t>AX20702</t>
  </si>
  <si>
    <t>AX20704</t>
  </si>
  <si>
    <t>AX20705</t>
  </si>
  <si>
    <t>AX20716</t>
  </si>
  <si>
    <t>AX20719</t>
  </si>
  <si>
    <t>AX20726</t>
  </si>
  <si>
    <t>AX20727</t>
  </si>
  <si>
    <t>AX20729</t>
  </si>
  <si>
    <t>AX20730</t>
  </si>
  <si>
    <t>AX20731</t>
  </si>
  <si>
    <t>AX20735</t>
  </si>
  <si>
    <t>AX20736</t>
  </si>
  <si>
    <t>AX20737</t>
  </si>
  <si>
    <t>AX20738</t>
  </si>
  <si>
    <t>AX20740</t>
  </si>
  <si>
    <t>AX20741</t>
  </si>
  <si>
    <t>AX20743</t>
  </si>
  <si>
    <t>AX20744</t>
  </si>
  <si>
    <t>AX20745</t>
  </si>
  <si>
    <t>AX20747</t>
  </si>
  <si>
    <t>AX20757</t>
  </si>
  <si>
    <t>AX20759</t>
  </si>
  <si>
    <t>AX20765</t>
  </si>
  <si>
    <t>AX20766</t>
  </si>
  <si>
    <t>C1417</t>
  </si>
  <si>
    <t>AX20776</t>
  </si>
  <si>
    <t>AX20780</t>
  </si>
  <si>
    <t>AX20784</t>
  </si>
  <si>
    <t>AX20786</t>
  </si>
  <si>
    <t>AX20794</t>
  </si>
  <si>
    <t>AX20799</t>
  </si>
  <si>
    <t>AX20804</t>
  </si>
  <si>
    <t>AX20812</t>
  </si>
  <si>
    <t>AX20813</t>
  </si>
  <si>
    <t>AX20814</t>
  </si>
  <si>
    <t>AX20819</t>
  </si>
  <si>
    <t>AX20822</t>
  </si>
  <si>
    <t>AX20841</t>
  </si>
  <si>
    <t>AX20849</t>
  </si>
  <si>
    <t>AX20851</t>
  </si>
  <si>
    <t>AX20853</t>
  </si>
  <si>
    <t>AX20860</t>
  </si>
  <si>
    <t>AX20862</t>
  </si>
  <si>
    <t>AX20871</t>
  </si>
  <si>
    <t>AX20881</t>
  </si>
  <si>
    <t>AX20886</t>
  </si>
  <si>
    <t>AX20887</t>
  </si>
  <si>
    <t>AX20899</t>
  </si>
  <si>
    <t>AX20902</t>
  </si>
  <si>
    <t>AX20905</t>
  </si>
  <si>
    <t>AX20907</t>
  </si>
  <si>
    <t>AX20913</t>
  </si>
  <si>
    <t>AX20915</t>
  </si>
  <si>
    <t>AX20921</t>
  </si>
  <si>
    <t>AX20922</t>
  </si>
  <si>
    <t>AX20928</t>
  </si>
  <si>
    <t>AX20930</t>
  </si>
  <si>
    <t>AX20938</t>
  </si>
  <si>
    <t>AX20944</t>
  </si>
  <si>
    <t>AX20951</t>
  </si>
  <si>
    <t>AX20952</t>
  </si>
  <si>
    <t>AX20955</t>
  </si>
  <si>
    <t>AX20957</t>
  </si>
  <si>
    <t>AX20960</t>
  </si>
  <si>
    <t>AX20964</t>
  </si>
  <si>
    <t>AX20970</t>
  </si>
  <si>
    <t>AX20973</t>
  </si>
  <si>
    <t>AX20980</t>
  </si>
  <si>
    <t>AX20984</t>
  </si>
  <si>
    <t>AX20987</t>
  </si>
  <si>
    <t>AX20991</t>
  </si>
  <si>
    <t>AX20996</t>
  </si>
  <si>
    <t>AX20997</t>
  </si>
  <si>
    <t>AX21000</t>
  </si>
  <si>
    <t>AX21002</t>
  </si>
  <si>
    <t>AX21005</t>
  </si>
  <si>
    <t>AX21006</t>
  </si>
  <si>
    <t>AX21011</t>
  </si>
  <si>
    <t>AX21012</t>
  </si>
  <si>
    <t>AX21019</t>
  </si>
  <si>
    <t>AX21021</t>
  </si>
  <si>
    <t>AX21025</t>
  </si>
  <si>
    <t>AX21033</t>
  </si>
  <si>
    <t>AX21034</t>
  </si>
  <si>
    <t>AX21036</t>
  </si>
  <si>
    <t>AX21040</t>
  </si>
  <si>
    <t>AX21049</t>
  </si>
  <si>
    <t>AX21051</t>
  </si>
  <si>
    <t>AX21053</t>
  </si>
  <si>
    <t>AX21062</t>
  </si>
  <si>
    <t>AX21067</t>
  </si>
  <si>
    <t>AX21074</t>
  </si>
  <si>
    <t>AX21081</t>
  </si>
  <si>
    <t>AX21082</t>
  </si>
  <si>
    <t>AX21083</t>
  </si>
  <si>
    <t>AX21085</t>
  </si>
  <si>
    <t>AX21087</t>
  </si>
  <si>
    <t>AX21089</t>
  </si>
  <si>
    <t>AX21090</t>
  </si>
  <si>
    <t>AX21095</t>
  </si>
  <si>
    <t>AX21096</t>
  </si>
  <si>
    <t>AX21100</t>
  </si>
  <si>
    <t>AX21101</t>
  </si>
  <si>
    <t>AX21105</t>
  </si>
  <si>
    <t>AX21106</t>
  </si>
  <si>
    <t>AX21108</t>
  </si>
  <si>
    <t>AX21118</t>
  </si>
  <si>
    <t>AX21125</t>
  </si>
  <si>
    <t>AX21128</t>
  </si>
  <si>
    <t>AX21137</t>
  </si>
  <si>
    <t>AX21141</t>
  </si>
  <si>
    <t>AX21143</t>
  </si>
  <si>
    <t>AX21145</t>
  </si>
  <si>
    <t>AX21160</t>
  </si>
  <si>
    <t>AX21161</t>
  </si>
  <si>
    <t>AX21170</t>
  </si>
  <si>
    <t>AX21185</t>
  </si>
  <si>
    <t>AX21189</t>
  </si>
  <si>
    <t>AX21192</t>
  </si>
  <si>
    <t>AX21194</t>
  </si>
  <si>
    <t>AX21195</t>
  </si>
  <si>
    <t>AX21202</t>
  </si>
  <si>
    <t>AX21204</t>
  </si>
  <si>
    <t>AX21207</t>
  </si>
  <si>
    <t>AX21213</t>
  </si>
  <si>
    <t>AX21217</t>
  </si>
  <si>
    <t>AX21221</t>
  </si>
  <si>
    <t>AX21224</t>
  </si>
  <si>
    <t>AX21226</t>
  </si>
  <si>
    <t>AX21233</t>
  </si>
  <si>
    <t>AX21234</t>
  </si>
  <si>
    <t>AX21236</t>
  </si>
  <si>
    <t>AX21243</t>
  </si>
  <si>
    <t>AX21246</t>
  </si>
  <si>
    <t>AX21248</t>
  </si>
  <si>
    <t>AX21250</t>
  </si>
  <si>
    <t>AX21257</t>
  </si>
  <si>
    <t>AX21263</t>
  </si>
  <si>
    <t>AX21270</t>
  </si>
  <si>
    <t>AX21273</t>
  </si>
  <si>
    <t>AX21279</t>
  </si>
  <si>
    <t>AX21283</t>
  </si>
  <si>
    <t>AX21286</t>
  </si>
  <si>
    <t>AX21287</t>
  </si>
  <si>
    <t>AX21288</t>
  </si>
  <si>
    <t>AX21290</t>
  </si>
  <si>
    <t>AX21293</t>
  </si>
  <si>
    <t>AX21299</t>
  </si>
  <si>
    <t>AX21300</t>
  </si>
  <si>
    <t>AX21308</t>
  </si>
  <si>
    <t>AX21314</t>
  </si>
  <si>
    <t>AX21316</t>
  </si>
  <si>
    <t>AX21317</t>
  </si>
  <si>
    <t>AX21320</t>
  </si>
  <si>
    <t>AX21329</t>
  </si>
  <si>
    <t>AX21334</t>
  </si>
  <si>
    <t>AX21336</t>
  </si>
  <si>
    <t>AX21361</t>
  </si>
  <si>
    <t>AX21364</t>
  </si>
  <si>
    <t>AX21366</t>
  </si>
  <si>
    <t>AX21367</t>
  </si>
  <si>
    <t>AX21378</t>
  </si>
  <si>
    <t>AX21389</t>
  </si>
  <si>
    <t>AX21391</t>
  </si>
  <si>
    <t>AX21394</t>
  </si>
  <si>
    <t>AX21395</t>
  </si>
  <si>
    <t>AX21397</t>
  </si>
  <si>
    <t>AX21398</t>
  </si>
  <si>
    <t>AX21400</t>
  </si>
  <si>
    <t>AX21401</t>
  </si>
  <si>
    <t>AX21403</t>
  </si>
  <si>
    <t>AX21406</t>
  </si>
  <si>
    <t>C1639</t>
  </si>
  <si>
    <t>AX21409</t>
  </si>
  <si>
    <t>AX21420</t>
  </si>
  <si>
    <t>AX21421</t>
  </si>
  <si>
    <t>AX21430</t>
  </si>
  <si>
    <t>AX21432</t>
  </si>
  <si>
    <t>AX21444</t>
  </si>
  <si>
    <t>AX21449</t>
  </si>
  <si>
    <t>AX21451</t>
  </si>
  <si>
    <t>AX21455</t>
  </si>
  <si>
    <t>AX21457</t>
  </si>
  <si>
    <t>AX21465</t>
  </si>
  <si>
    <t>AX21466</t>
  </si>
  <si>
    <t>AX21467</t>
  </si>
  <si>
    <t>AX21468</t>
  </si>
  <si>
    <t>AX21473</t>
  </si>
  <si>
    <t>AX21477</t>
  </si>
  <si>
    <t>AX21482</t>
  </si>
  <si>
    <t>AX21492</t>
  </si>
  <si>
    <t>AX21495</t>
  </si>
  <si>
    <t>AX21498</t>
  </si>
  <si>
    <t>AX21499</t>
  </si>
  <si>
    <t>AX21508</t>
  </si>
  <si>
    <t>C1624</t>
  </si>
  <si>
    <t>AX21512</t>
  </si>
  <si>
    <t>AX21515</t>
  </si>
  <si>
    <t>AX21519</t>
  </si>
  <si>
    <t>AX21520</t>
  </si>
  <si>
    <t>AX21523</t>
  </si>
  <si>
    <t>AX21526</t>
  </si>
  <si>
    <t>AX21528</t>
  </si>
  <si>
    <t>AX21529</t>
  </si>
  <si>
    <t>AX21531</t>
  </si>
  <si>
    <t>AX21538</t>
  </si>
  <si>
    <t>AX21541</t>
  </si>
  <si>
    <t>AX21542</t>
  </si>
  <si>
    <t>AX21547</t>
  </si>
  <si>
    <t>AX21564</t>
  </si>
  <si>
    <t>AX21570</t>
  </si>
  <si>
    <t>AX21573</t>
  </si>
  <si>
    <t>AX21575</t>
  </si>
  <si>
    <t>AX21578</t>
  </si>
  <si>
    <t>AX21582</t>
  </si>
  <si>
    <t>AX21588</t>
  </si>
  <si>
    <t>AX21594</t>
  </si>
  <si>
    <t>AX21595</t>
  </si>
  <si>
    <t>AX21596</t>
  </si>
  <si>
    <t>AX21599</t>
  </si>
  <si>
    <t>AX21600</t>
  </si>
  <si>
    <t>AX21602</t>
  </si>
  <si>
    <t>AX21607</t>
  </si>
  <si>
    <t>AX21614</t>
  </si>
  <si>
    <t>AX21618</t>
  </si>
  <si>
    <t>C1359</t>
  </si>
  <si>
    <t>AX21620</t>
  </si>
  <si>
    <t>AX21623</t>
  </si>
  <si>
    <t>AX21632</t>
  </si>
  <si>
    <t>AX21633</t>
  </si>
  <si>
    <t>AX21635</t>
  </si>
  <si>
    <t>AX21640</t>
  </si>
  <si>
    <t>AX21646</t>
  </si>
  <si>
    <t>AX21647</t>
  </si>
  <si>
    <t>AX21657</t>
  </si>
  <si>
    <t>AX21661</t>
  </si>
  <si>
    <t>AX21667</t>
  </si>
  <si>
    <t>AX21671</t>
  </si>
  <si>
    <t>AX21675</t>
  </si>
  <si>
    <t>AX21683</t>
  </si>
  <si>
    <t>AX21684</t>
  </si>
  <si>
    <t>AX21687</t>
  </si>
  <si>
    <t>AX21688</t>
  </si>
  <si>
    <t>AX21691</t>
  </si>
  <si>
    <t>AX21701</t>
  </si>
  <si>
    <t>AX21708</t>
  </si>
  <si>
    <t>AX21709</t>
  </si>
  <si>
    <t>AX21714</t>
  </si>
  <si>
    <t>AX21716</t>
  </si>
  <si>
    <t>AX21719</t>
  </si>
  <si>
    <t>AX21737</t>
  </si>
  <si>
    <t>AX21742</t>
  </si>
  <si>
    <t>AX21748</t>
  </si>
  <si>
    <t>AX21756</t>
  </si>
  <si>
    <t>AX21757</t>
  </si>
  <si>
    <t>AX21759</t>
  </si>
  <si>
    <t>AX21767</t>
  </si>
  <si>
    <t>AX21768</t>
  </si>
  <si>
    <t>AX21773</t>
  </si>
  <si>
    <t>AX21775</t>
  </si>
  <si>
    <t>AX21778</t>
  </si>
  <si>
    <t>AX21783</t>
  </si>
  <si>
    <t>AX21785</t>
  </si>
  <si>
    <t>AX21794</t>
  </si>
  <si>
    <t>AX21795</t>
  </si>
  <si>
    <t>AX21796</t>
  </si>
  <si>
    <t>AX21797</t>
  </si>
  <si>
    <t>AX21806</t>
  </si>
  <si>
    <t>AX21809</t>
  </si>
  <si>
    <t>AX21810</t>
  </si>
  <si>
    <t>AX21814</t>
  </si>
  <si>
    <t>AX21819</t>
  </si>
  <si>
    <t>AX21820</t>
  </si>
  <si>
    <t>AX21821</t>
  </si>
  <si>
    <t>AX21822</t>
  </si>
  <si>
    <t>AX21823</t>
  </si>
  <si>
    <t>AX21824</t>
  </si>
  <si>
    <t>AX21833</t>
  </si>
  <si>
    <t>AX21836</t>
  </si>
  <si>
    <t>AX21837</t>
  </si>
  <si>
    <t>AX21842</t>
  </si>
  <si>
    <t>AX21843</t>
  </si>
  <si>
    <t>AX21847</t>
  </si>
  <si>
    <t>AX21853</t>
  </si>
  <si>
    <t>AX21856</t>
  </si>
  <si>
    <t>AX21864</t>
  </si>
  <si>
    <t>AX21865</t>
  </si>
  <si>
    <t>AX21873</t>
  </si>
  <si>
    <t>AX21874</t>
  </si>
  <si>
    <t>AX21878</t>
  </si>
  <si>
    <t>AX21884</t>
  </si>
  <si>
    <t>AX21888</t>
  </si>
  <si>
    <t>AX21891</t>
  </si>
  <si>
    <t>AX21897</t>
  </si>
  <si>
    <t>AX21903</t>
  </si>
  <si>
    <t>AX21907</t>
  </si>
  <si>
    <t>AX21910</t>
  </si>
  <si>
    <t>AX21914</t>
  </si>
  <si>
    <t>AX21920</t>
  </si>
  <si>
    <t>AX21923</t>
  </si>
  <si>
    <t>AX21931</t>
  </si>
  <si>
    <t>AX21932</t>
  </si>
  <si>
    <t>AX21944</t>
  </si>
  <si>
    <t>AX21949</t>
  </si>
  <si>
    <t>AX21951</t>
  </si>
  <si>
    <t>AX21952</t>
  </si>
  <si>
    <t>AX21956</t>
  </si>
  <si>
    <t>AX21964</t>
  </si>
  <si>
    <t>AX21966</t>
  </si>
  <si>
    <t>AX21967</t>
  </si>
  <si>
    <t>AX21972</t>
  </si>
  <si>
    <t>AX21975</t>
  </si>
  <si>
    <t>AX21978</t>
  </si>
  <si>
    <t>AX21986</t>
  </si>
  <si>
    <t>AX21987</t>
  </si>
  <si>
    <t>AX21988</t>
  </si>
  <si>
    <t>AX21991</t>
  </si>
  <si>
    <t>AX21993</t>
  </si>
  <si>
    <t>AX21999</t>
  </si>
  <si>
    <t>AX22001</t>
  </si>
  <si>
    <t>AX22005</t>
  </si>
  <si>
    <t>AX22007</t>
  </si>
  <si>
    <t>AX22009</t>
  </si>
  <si>
    <t>AX22012</t>
  </si>
  <si>
    <t>AX22026</t>
  </si>
  <si>
    <t>AX22028</t>
  </si>
  <si>
    <t>AX22030</t>
  </si>
  <si>
    <t>AX22032</t>
  </si>
  <si>
    <t>AX22046</t>
  </si>
  <si>
    <t>AX22047</t>
  </si>
  <si>
    <t>AX22050</t>
  </si>
  <si>
    <t>AX22051</t>
  </si>
  <si>
    <t>AX22056</t>
  </si>
  <si>
    <t>AX22060</t>
  </si>
  <si>
    <t>AX22063</t>
  </si>
  <si>
    <t>AX22066</t>
  </si>
  <si>
    <t>AX22079</t>
  </si>
  <si>
    <t>AX22081</t>
  </si>
  <si>
    <t>AX22087</t>
  </si>
  <si>
    <t>AX22091</t>
  </si>
  <si>
    <t>AX22102</t>
  </si>
  <si>
    <t>AX22108</t>
  </si>
  <si>
    <t>AX22116</t>
  </si>
  <si>
    <t>AX22122</t>
  </si>
  <si>
    <t>AX22129</t>
  </si>
  <si>
    <t>AX22130</t>
  </si>
  <si>
    <t>AX22138</t>
  </si>
  <si>
    <t>AX22140</t>
  </si>
  <si>
    <t>AX22142</t>
  </si>
  <si>
    <t>AX22144</t>
  </si>
  <si>
    <t>AX22148</t>
  </si>
  <si>
    <t>AX22150</t>
  </si>
  <si>
    <t>AX22151</t>
  </si>
  <si>
    <t>AX22156</t>
  </si>
  <si>
    <t>AX22160</t>
  </si>
  <si>
    <t>AX22166</t>
  </si>
  <si>
    <t>AX22168</t>
  </si>
  <si>
    <t>AX22171</t>
  </si>
  <si>
    <t>AX22173</t>
  </si>
  <si>
    <t>AX22178</t>
  </si>
  <si>
    <t>AX22191</t>
  </si>
  <si>
    <t>AX22195</t>
  </si>
  <si>
    <t>AX22197</t>
  </si>
  <si>
    <t>AX22213</t>
  </si>
  <si>
    <t>AX22215</t>
  </si>
  <si>
    <t>AX22217</t>
  </si>
  <si>
    <t>AX22222</t>
  </si>
  <si>
    <t>AX22223</t>
  </si>
  <si>
    <t>AX22235</t>
  </si>
  <si>
    <t>AX22236</t>
  </si>
  <si>
    <t>AX22239</t>
  </si>
  <si>
    <t>AX22244</t>
  </si>
  <si>
    <t>AX22247</t>
  </si>
  <si>
    <t>AX22253</t>
  </si>
  <si>
    <t>AX22260</t>
  </si>
  <si>
    <t>AX22267</t>
  </si>
  <si>
    <t>AX22268</t>
  </si>
  <si>
    <t>AX22269</t>
  </si>
  <si>
    <t>AX22270</t>
  </si>
  <si>
    <t>AX22273</t>
  </si>
  <si>
    <t>C1203</t>
  </si>
  <si>
    <t>AX22274</t>
  </si>
  <si>
    <t>AX22277</t>
  </si>
  <si>
    <t>AX22283</t>
  </si>
  <si>
    <t>AX22290</t>
  </si>
  <si>
    <t>AX22295</t>
  </si>
  <si>
    <t>AX22299</t>
  </si>
  <si>
    <t>AX22300</t>
  </si>
  <si>
    <t>AX22303</t>
  </si>
  <si>
    <t>AX22304</t>
  </si>
  <si>
    <t>AX22310</t>
  </si>
  <si>
    <t>AX22323</t>
  </si>
  <si>
    <t>AX22335</t>
  </si>
  <si>
    <t>AX22341</t>
  </si>
  <si>
    <t>AX22346</t>
  </si>
  <si>
    <t>AX22352</t>
  </si>
  <si>
    <t>AX22353</t>
  </si>
  <si>
    <t>AX22354</t>
  </si>
  <si>
    <t>AX22355</t>
  </si>
  <si>
    <t>AX22356</t>
  </si>
  <si>
    <t>AX22358</t>
  </si>
  <si>
    <t>AX22363</t>
  </si>
  <si>
    <t>AX22373</t>
  </si>
  <si>
    <t>AX22374</t>
  </si>
  <si>
    <t>AX22376</t>
  </si>
  <si>
    <t>AX22379</t>
  </si>
  <si>
    <t>AX22381</t>
  </si>
  <si>
    <t>AX22382</t>
  </si>
  <si>
    <t>AX22389</t>
  </si>
  <si>
    <t>AX22401</t>
  </si>
  <si>
    <t>AX22403</t>
  </si>
  <si>
    <t>AX22405</t>
  </si>
  <si>
    <t>AX22412</t>
  </si>
  <si>
    <t>AX22414</t>
  </si>
  <si>
    <t>AX22428</t>
  </si>
  <si>
    <t>AX22432</t>
  </si>
  <si>
    <t>AX22434</t>
  </si>
  <si>
    <t>AX22440</t>
  </si>
  <si>
    <t>AX22443</t>
  </si>
  <si>
    <t>AX22444</t>
  </si>
  <si>
    <t>AX22446</t>
  </si>
  <si>
    <t>AX22448</t>
  </si>
  <si>
    <t>AX22449</t>
  </si>
  <si>
    <t>AX22452</t>
  </si>
  <si>
    <t>AX22463</t>
  </si>
  <si>
    <t>AX22480</t>
  </si>
  <si>
    <t>AX22484</t>
  </si>
  <si>
    <t>AX22490</t>
  </si>
  <si>
    <t>AX22493</t>
  </si>
  <si>
    <t>AX22496</t>
  </si>
  <si>
    <t>AX22499</t>
  </si>
  <si>
    <t>AX22507</t>
  </si>
  <si>
    <t>AX22508</t>
  </si>
  <si>
    <t>AX22510</t>
  </si>
  <si>
    <t>AX22511</t>
  </si>
  <si>
    <t>AX22517</t>
  </si>
  <si>
    <t>AX22520</t>
  </si>
  <si>
    <t>AX22521</t>
  </si>
  <si>
    <t>AX22526</t>
  </si>
  <si>
    <t>AX22527</t>
  </si>
  <si>
    <t>AX22534</t>
  </si>
  <si>
    <t>AX22536</t>
  </si>
  <si>
    <t>AX22539</t>
  </si>
  <si>
    <t>AX22540</t>
  </si>
  <si>
    <t>AX22543</t>
  </si>
  <si>
    <t>AX22544</t>
  </si>
  <si>
    <t>AX22545</t>
  </si>
  <si>
    <t>AX22552</t>
  </si>
  <si>
    <t>AX22553</t>
  </si>
  <si>
    <t>AX22555</t>
  </si>
  <si>
    <t>AX22560</t>
  </si>
  <si>
    <t>AX22562</t>
  </si>
  <si>
    <t>AX22569</t>
  </si>
  <si>
    <t>AX22571</t>
  </si>
  <si>
    <t>AX22573</t>
  </si>
  <si>
    <t>AX22574</t>
  </si>
  <si>
    <t>AX22575</t>
  </si>
  <si>
    <t>AX22581</t>
  </si>
  <si>
    <t>AX22589</t>
  </si>
  <si>
    <t>AX22591</t>
  </si>
  <si>
    <t>AX22597</t>
  </si>
  <si>
    <t>AX22610</t>
  </si>
  <si>
    <t>AX22611</t>
  </si>
  <si>
    <t>AX22617</t>
  </si>
  <si>
    <t>AX22619</t>
  </si>
  <si>
    <t>AX22621</t>
  </si>
  <si>
    <t>AX22622</t>
  </si>
  <si>
    <t>AX22639</t>
  </si>
  <si>
    <t>AX22644</t>
  </si>
  <si>
    <t>AX22645</t>
  </si>
  <si>
    <t>AX22646</t>
  </si>
  <si>
    <t>AX22647</t>
  </si>
  <si>
    <t>AX22650</t>
  </si>
  <si>
    <t>AX22652</t>
  </si>
  <si>
    <t>AX22659</t>
  </si>
  <si>
    <t>AX22661</t>
  </si>
  <si>
    <t>AX22662</t>
  </si>
  <si>
    <t>AX22663</t>
  </si>
  <si>
    <t>AX22673</t>
  </si>
  <si>
    <t>AX22674</t>
  </si>
  <si>
    <t>AX22675</t>
  </si>
  <si>
    <t>AX22676</t>
  </si>
  <si>
    <t>AX22685</t>
  </si>
  <si>
    <t>AX22686</t>
  </si>
  <si>
    <t>AX22687</t>
  </si>
  <si>
    <t>AX22694</t>
  </si>
  <si>
    <t>AX22701</t>
  </si>
  <si>
    <t>AX22703</t>
  </si>
  <si>
    <t>AX22704</t>
  </si>
  <si>
    <t>AX22722</t>
  </si>
  <si>
    <t>AX22727</t>
  </si>
  <si>
    <t>AX22729</t>
  </si>
  <si>
    <t>AX22730</t>
  </si>
  <si>
    <t>AX22737</t>
  </si>
  <si>
    <t>AX22746</t>
  </si>
  <si>
    <t>AX22752</t>
  </si>
  <si>
    <t>AX22757</t>
  </si>
  <si>
    <t>AX22760</t>
  </si>
  <si>
    <t>AX22763</t>
  </si>
  <si>
    <t>AX22765</t>
  </si>
  <si>
    <t>AX22766</t>
  </si>
  <si>
    <t>AX22774</t>
  </si>
  <si>
    <t>AX22777</t>
  </si>
  <si>
    <t>AX22778</t>
  </si>
  <si>
    <t>AX22779</t>
  </si>
  <si>
    <t>AX22781</t>
  </si>
  <si>
    <t>AX22783</t>
  </si>
  <si>
    <t>AX22785</t>
  </si>
  <si>
    <t>AX22787</t>
  </si>
  <si>
    <t>AX22788</t>
  </si>
  <si>
    <t>AX22789</t>
  </si>
  <si>
    <t>AX22790</t>
  </si>
  <si>
    <t>AX22793</t>
  </si>
  <si>
    <t>AX22794</t>
  </si>
  <si>
    <t>AX22795</t>
  </si>
  <si>
    <t>AX22796</t>
  </si>
  <si>
    <t>AX22798</t>
  </si>
  <si>
    <t>AX22801</t>
  </si>
  <si>
    <t>C1355</t>
  </si>
  <si>
    <t>AX22805</t>
  </si>
  <si>
    <t>AX22811</t>
  </si>
  <si>
    <t>AX22814</t>
  </si>
  <si>
    <t>AX22815</t>
  </si>
  <si>
    <t>AX22817</t>
  </si>
  <si>
    <t>AX22823</t>
  </si>
  <si>
    <t>AX22825</t>
  </si>
  <si>
    <t>AX22826</t>
  </si>
  <si>
    <t>AX22830</t>
  </si>
  <si>
    <t>AX22833</t>
  </si>
  <si>
    <t>AX22836</t>
  </si>
  <si>
    <t>AX22840</t>
  </si>
  <si>
    <t>AX22843</t>
  </si>
  <si>
    <t>AX22844</t>
  </si>
  <si>
    <t>AX22848</t>
  </si>
  <si>
    <t>AX22849</t>
  </si>
  <si>
    <t>AX22854</t>
  </si>
  <si>
    <t>AX22855</t>
  </si>
  <si>
    <t>AX22856</t>
  </si>
  <si>
    <t>AX22860</t>
  </si>
  <si>
    <t>AX22864</t>
  </si>
  <si>
    <t>AX22866</t>
  </si>
  <si>
    <t>AX22871</t>
  </si>
  <si>
    <t>AX22872</t>
  </si>
  <si>
    <t>AX22891</t>
  </si>
  <si>
    <t>AX22892</t>
  </si>
  <si>
    <t>AX22893</t>
  </si>
  <si>
    <t>AX22900</t>
  </si>
  <si>
    <t>AX22907</t>
  </si>
  <si>
    <t>AX22908</t>
  </si>
  <si>
    <t>AX22914</t>
  </si>
  <si>
    <t>AX22923</t>
  </si>
  <si>
    <t>AX22924</t>
  </si>
  <si>
    <t>AX22928</t>
  </si>
  <si>
    <t>AX22934</t>
  </si>
  <si>
    <t>AX22936</t>
  </si>
  <si>
    <t>AX22940</t>
  </si>
  <si>
    <t>AX22942</t>
  </si>
  <si>
    <t>AX22945</t>
  </si>
  <si>
    <t>AX22952</t>
  </si>
  <si>
    <t>AX22959</t>
  </si>
  <si>
    <t>AX22960</t>
  </si>
  <si>
    <t>AX22961</t>
  </si>
  <si>
    <t>AX22962</t>
  </si>
  <si>
    <t>AX22965</t>
  </si>
  <si>
    <t>AX22968</t>
  </si>
  <si>
    <t>AX22971</t>
  </si>
  <si>
    <t>AX22977</t>
  </si>
  <si>
    <t>AX22984</t>
  </si>
  <si>
    <t>AX22986</t>
  </si>
  <si>
    <t>AX22991</t>
  </si>
  <si>
    <t>AX22999</t>
  </si>
  <si>
    <t>AX23003</t>
  </si>
  <si>
    <t>AX23006</t>
  </si>
  <si>
    <t>AX23012</t>
  </si>
  <si>
    <t>AX23019</t>
  </si>
  <si>
    <t>AX23020</t>
  </si>
  <si>
    <t>AX23024</t>
  </si>
  <si>
    <t>AX23025</t>
  </si>
  <si>
    <t>AX23026</t>
  </si>
  <si>
    <t>AX23029</t>
  </si>
  <si>
    <t>AX23031</t>
  </si>
  <si>
    <t>AX23034</t>
  </si>
  <si>
    <t>AX23041</t>
  </si>
  <si>
    <t>AX23048</t>
  </si>
  <si>
    <t>AX23051</t>
  </si>
  <si>
    <t>AX23063</t>
  </si>
  <si>
    <t>AX23068</t>
  </si>
  <si>
    <t>AX23072</t>
  </si>
  <si>
    <t>AX23075</t>
  </si>
  <si>
    <t>AX23082</t>
  </si>
  <si>
    <t>AX23085</t>
  </si>
  <si>
    <t>AX23094</t>
  </si>
  <si>
    <t>AX23104</t>
  </si>
  <si>
    <t>AX23108</t>
  </si>
  <si>
    <t>AX23115</t>
  </si>
  <si>
    <t>AX23116</t>
  </si>
  <si>
    <t>AX23117</t>
  </si>
  <si>
    <t>AX23125</t>
  </si>
  <si>
    <t>AX23137</t>
  </si>
  <si>
    <t>AX23141</t>
  </si>
  <si>
    <t>AX23148</t>
  </si>
  <si>
    <t>AX23152</t>
  </si>
  <si>
    <t>AX23159</t>
  </si>
  <si>
    <t>AX23174</t>
  </si>
  <si>
    <t>AX23175</t>
  </si>
  <si>
    <t>AX23177</t>
  </si>
  <si>
    <t>AX23190</t>
  </si>
  <si>
    <t>AX23195</t>
  </si>
  <si>
    <t>AX23197</t>
  </si>
  <si>
    <t>AX23198</t>
  </si>
  <si>
    <t>AX23203</t>
  </si>
  <si>
    <t>AX23206</t>
  </si>
  <si>
    <t>AX23209</t>
  </si>
  <si>
    <t>AX23211</t>
  </si>
  <si>
    <t>AX23213</t>
  </si>
  <si>
    <t>AX23218</t>
  </si>
  <si>
    <t>AX23223</t>
  </si>
  <si>
    <t>AX23225</t>
  </si>
  <si>
    <t>AX23230</t>
  </si>
  <si>
    <t>AX23238</t>
  </si>
  <si>
    <t>AX23241</t>
  </si>
  <si>
    <t>AX23245</t>
  </si>
  <si>
    <t>AX23248</t>
  </si>
  <si>
    <t>AX23250</t>
  </si>
  <si>
    <t>AX23251</t>
  </si>
  <si>
    <t>AX23254</t>
  </si>
  <si>
    <t>AX23256</t>
  </si>
  <si>
    <t>AX23258</t>
  </si>
  <si>
    <t>AX23266</t>
  </si>
  <si>
    <t>AX23267</t>
  </si>
  <si>
    <t>AX23277</t>
  </si>
  <si>
    <t>AX23282</t>
  </si>
  <si>
    <t>AX23286</t>
  </si>
  <si>
    <t>AX23288</t>
  </si>
  <si>
    <t>AX23293</t>
  </si>
  <si>
    <t>AX23301</t>
  </si>
  <si>
    <t>AX23310</t>
  </si>
  <si>
    <t>AX23311</t>
  </si>
  <si>
    <t>AX23312</t>
  </si>
  <si>
    <t>AX23321</t>
  </si>
  <si>
    <t>AX23326</t>
  </si>
  <si>
    <t>AX23330</t>
  </si>
  <si>
    <t>AX23331</t>
  </si>
  <si>
    <t>AX23335</t>
  </si>
  <si>
    <t>AX23340</t>
  </si>
  <si>
    <t>AX23349</t>
  </si>
  <si>
    <t>AX23353</t>
  </si>
  <si>
    <t>AX23358</t>
  </si>
  <si>
    <t>AX23362</t>
  </si>
  <si>
    <t>AX23364</t>
  </si>
  <si>
    <t>AX23366</t>
  </si>
  <si>
    <t>AX23369</t>
  </si>
  <si>
    <t>AX23373</t>
  </si>
  <si>
    <t>AX23375</t>
  </si>
  <si>
    <t>AX23381</t>
  </si>
  <si>
    <t>AX23390</t>
  </si>
  <si>
    <t>AX23393</t>
  </si>
  <si>
    <t>AX23401</t>
  </si>
  <si>
    <t>AX23405</t>
  </si>
  <si>
    <t>AX23408</t>
  </si>
  <si>
    <t>AX23411</t>
  </si>
  <si>
    <t>AX23414</t>
  </si>
  <si>
    <t>AX23416</t>
  </si>
  <si>
    <t>AX23425</t>
  </si>
  <si>
    <t>AX23436</t>
  </si>
  <si>
    <t>AX23438</t>
  </si>
  <si>
    <t>AX23441</t>
  </si>
  <si>
    <t>AX23444</t>
  </si>
  <si>
    <t>AX23449</t>
  </si>
  <si>
    <t>AX23450</t>
  </si>
  <si>
    <t>AX23454</t>
  </si>
  <si>
    <t>AX23456</t>
  </si>
  <si>
    <t>AX23458</t>
  </si>
  <si>
    <t>AX23459</t>
  </si>
  <si>
    <t>AX23465</t>
  </si>
  <si>
    <t>AX23466</t>
  </si>
  <si>
    <t>AX23471</t>
  </si>
  <si>
    <t>AX23474</t>
  </si>
  <si>
    <t>AX23478</t>
  </si>
  <si>
    <t>AX23479</t>
  </si>
  <si>
    <t>AX23480</t>
  </si>
  <si>
    <t>AX23482</t>
  </si>
  <si>
    <t>AX23494</t>
  </si>
  <si>
    <t>AX23498</t>
  </si>
  <si>
    <t>AX23501</t>
  </si>
  <si>
    <t>AX23508</t>
  </si>
  <si>
    <t>AX23509</t>
  </si>
  <si>
    <t>AX23510</t>
  </si>
  <si>
    <t>AX23511</t>
  </si>
  <si>
    <t>AX23525</t>
  </si>
  <si>
    <t>AX23526</t>
  </si>
  <si>
    <t>AX23527</t>
  </si>
  <si>
    <t>AX23528</t>
  </si>
  <si>
    <t>AX23539</t>
  </si>
  <si>
    <t>AX23555</t>
  </si>
  <si>
    <t>AX23556</t>
  </si>
  <si>
    <t>AX23569</t>
  </si>
  <si>
    <t>AX23571</t>
  </si>
  <si>
    <t>AX23572</t>
  </si>
  <si>
    <t>AX23573</t>
  </si>
  <si>
    <t>AX23576</t>
  </si>
  <si>
    <t>AX23577</t>
  </si>
  <si>
    <t>AX23588</t>
  </si>
  <si>
    <t>AX23589</t>
  </si>
  <si>
    <t>AX23592</t>
  </si>
  <si>
    <t>AX23594</t>
  </si>
  <si>
    <t>AX23597</t>
  </si>
  <si>
    <t>AX23603</t>
  </si>
  <si>
    <t>AX23607</t>
  </si>
  <si>
    <t>AX23610</t>
  </si>
  <si>
    <t>AX23611</t>
  </si>
  <si>
    <t>AX23615</t>
  </si>
  <si>
    <t>AX23625</t>
  </si>
  <si>
    <t>AX23626</t>
  </si>
  <si>
    <t>AX23627</t>
  </si>
  <si>
    <t>AX23632</t>
  </si>
  <si>
    <t>AX23633</t>
  </si>
  <si>
    <t>AX23635</t>
  </si>
  <si>
    <t>AX23636</t>
  </si>
  <si>
    <t>AX23640</t>
  </si>
  <si>
    <t>AX23642</t>
  </si>
  <si>
    <t>AX23643</t>
  </si>
  <si>
    <t>AX23647</t>
  </si>
  <si>
    <t>AX23649</t>
  </si>
  <si>
    <t>AX23652</t>
  </si>
  <si>
    <t>AX23656</t>
  </si>
  <si>
    <t>AX23657</t>
  </si>
  <si>
    <t>AX23658</t>
  </si>
  <si>
    <t>AX23663</t>
  </si>
  <si>
    <t>AX23665</t>
  </si>
  <si>
    <t>AX23668</t>
  </si>
  <si>
    <t>AX23673</t>
  </si>
  <si>
    <t>AX23684</t>
  </si>
  <si>
    <t>AX23690</t>
  </si>
  <si>
    <t>AX23693</t>
  </si>
  <si>
    <t>AX23696</t>
  </si>
  <si>
    <t>AX23705</t>
  </si>
  <si>
    <t>AX23709</t>
  </si>
  <si>
    <t>AX23710</t>
  </si>
  <si>
    <t>AX23713</t>
  </si>
  <si>
    <t>AX23714</t>
  </si>
  <si>
    <t>AX23720</t>
  </si>
  <si>
    <t>AX23723</t>
  </si>
  <si>
    <t>AX23724</t>
  </si>
  <si>
    <t>AX23725</t>
  </si>
  <si>
    <t>AX23731</t>
  </si>
  <si>
    <t>AX23734</t>
  </si>
  <si>
    <t>C1681</t>
  </si>
  <si>
    <t>AX23743</t>
  </si>
  <si>
    <t>AX23754</t>
  </si>
  <si>
    <t>AX23758</t>
  </si>
  <si>
    <t>AX23760</t>
  </si>
  <si>
    <t>AX23763</t>
  </si>
  <si>
    <t>AX23765</t>
  </si>
  <si>
    <t>AX23769</t>
  </si>
  <si>
    <t>AX23770</t>
  </si>
  <si>
    <t>AX23771</t>
  </si>
  <si>
    <t>AX23774</t>
  </si>
  <si>
    <t>AX23776</t>
  </si>
  <si>
    <t>AX23782</t>
  </si>
  <si>
    <t>AX23786</t>
  </si>
  <si>
    <t>AX23787</t>
  </si>
  <si>
    <t>AX23789</t>
  </si>
  <si>
    <t>AX23806</t>
  </si>
  <si>
    <t>AX23811</t>
  </si>
  <si>
    <t>AX23812</t>
  </si>
  <si>
    <t>AX23813</t>
  </si>
  <si>
    <t>AX23816</t>
  </si>
  <si>
    <t>AX23819</t>
  </si>
  <si>
    <t>AX23820</t>
  </si>
  <si>
    <t>AX23824</t>
  </si>
  <si>
    <t>AX23829</t>
  </si>
  <si>
    <t>AX23832</t>
  </si>
  <si>
    <t>AX23833</t>
  </si>
  <si>
    <t>AX23834</t>
  </si>
  <si>
    <t>AX23841</t>
  </si>
  <si>
    <t>AX23842</t>
  </si>
  <si>
    <t>AX23843</t>
  </si>
  <si>
    <t>AX23845</t>
  </si>
  <si>
    <t>AX23850</t>
  </si>
  <si>
    <t>AX23855</t>
  </si>
  <si>
    <t>AX23858</t>
  </si>
  <si>
    <t>AX23863</t>
  </si>
  <si>
    <t>AX23864</t>
  </si>
  <si>
    <t>AX23868</t>
  </si>
  <si>
    <t>AX23869</t>
  </si>
  <si>
    <t>AX23875</t>
  </si>
  <si>
    <t>AX23877</t>
  </si>
  <si>
    <t>AX23878</t>
  </si>
  <si>
    <t>AX23879</t>
  </si>
  <si>
    <t>AX23881</t>
  </si>
  <si>
    <t>AX23882</t>
  </si>
  <si>
    <t>AX23888</t>
  </si>
  <si>
    <t>AX23889</t>
  </si>
  <si>
    <t>AX23891</t>
  </si>
  <si>
    <t>AX23895</t>
  </si>
  <si>
    <t>AX23901</t>
  </si>
  <si>
    <t>AX23906</t>
  </si>
  <si>
    <t>AX23911</t>
  </si>
  <si>
    <t>AX23914</t>
  </si>
  <si>
    <t>AX23917</t>
  </si>
  <si>
    <t>AX23920</t>
  </si>
  <si>
    <t>AX23929</t>
  </si>
  <si>
    <t>AX23930</t>
  </si>
  <si>
    <t>AX23944</t>
  </si>
  <si>
    <t>AX23951</t>
  </si>
  <si>
    <t>AX23954</t>
  </si>
  <si>
    <t>AX23956</t>
  </si>
  <si>
    <t>AX23961</t>
  </si>
  <si>
    <t>AX23962</t>
  </si>
  <si>
    <t>AX23967</t>
  </si>
  <si>
    <t>AX23968</t>
  </si>
  <si>
    <t>AX23972</t>
  </si>
  <si>
    <t>AX23977</t>
  </si>
  <si>
    <t>AX23986</t>
  </si>
  <si>
    <t>AX23992</t>
  </si>
  <si>
    <t>AX23995</t>
  </si>
  <si>
    <t>AX23996</t>
  </si>
  <si>
    <t>AX23997</t>
  </si>
  <si>
    <t>AX23998</t>
  </si>
  <si>
    <t>AX24005</t>
  </si>
  <si>
    <t>AX24008</t>
  </si>
  <si>
    <t>AX24014</t>
  </si>
  <si>
    <t>AX24016</t>
  </si>
  <si>
    <t>AX24020</t>
  </si>
  <si>
    <t>AX24031</t>
  </si>
  <si>
    <t>AX24032</t>
  </si>
  <si>
    <t>AX24037</t>
  </si>
  <si>
    <t>AX24039</t>
  </si>
  <si>
    <t>AX24040</t>
  </si>
  <si>
    <t>AX24041</t>
  </si>
  <si>
    <t>AX24049</t>
  </si>
  <si>
    <t>C1679</t>
  </si>
  <si>
    <t>AX24059</t>
  </si>
  <si>
    <t>AX24062</t>
  </si>
  <si>
    <t>AX24063</t>
  </si>
  <si>
    <t>AX24067</t>
  </si>
  <si>
    <t>AX24077</t>
  </si>
  <si>
    <t>AX24078</t>
  </si>
  <si>
    <t>AX24084</t>
  </si>
  <si>
    <t>AX24087</t>
  </si>
  <si>
    <t>AX24094</t>
  </si>
  <si>
    <t>AX24107</t>
  </si>
  <si>
    <t>AX24113</t>
  </si>
  <si>
    <t>AX24117</t>
  </si>
  <si>
    <t>AX24118</t>
  </si>
  <si>
    <t>AX24122</t>
  </si>
  <si>
    <t>AX24132</t>
  </si>
  <si>
    <t>AX24135</t>
  </si>
  <si>
    <t>AX24148</t>
  </si>
  <si>
    <t>AX24154</t>
  </si>
  <si>
    <t>AX24155</t>
  </si>
  <si>
    <t>AX24156</t>
  </si>
  <si>
    <t>AX24160</t>
  </si>
  <si>
    <t>AX24167</t>
  </si>
  <si>
    <t>AX24177</t>
  </si>
  <si>
    <t>AX24178</t>
  </si>
  <si>
    <t>AX24179</t>
  </si>
  <si>
    <t>AX24181</t>
  </si>
  <si>
    <t>AX24182</t>
  </si>
  <si>
    <t>AX24184</t>
  </si>
  <si>
    <t>AX24186</t>
  </si>
  <si>
    <t>AX24187</t>
  </si>
  <si>
    <t>AX24190</t>
  </si>
  <si>
    <t>AX24192</t>
  </si>
  <si>
    <t>AX24215</t>
  </si>
  <si>
    <t>AX24219</t>
  </si>
  <si>
    <t>AX24220</t>
  </si>
  <si>
    <t>AX24227</t>
  </si>
  <si>
    <t>AX24239</t>
  </si>
  <si>
    <t>AX24241</t>
  </si>
  <si>
    <t>AX24243</t>
  </si>
  <si>
    <t>AX24255</t>
  </si>
  <si>
    <t>AX24257</t>
  </si>
  <si>
    <t>AX24259</t>
  </si>
  <si>
    <t>AX24268</t>
  </si>
  <si>
    <t>AX24279</t>
  </si>
  <si>
    <t>AX24280</t>
  </si>
  <si>
    <t>AX24285</t>
  </si>
  <si>
    <t>AX24289</t>
  </si>
  <si>
    <t>AX24295</t>
  </si>
  <si>
    <t>AX24300</t>
  </si>
  <si>
    <t>AX24306</t>
  </si>
  <si>
    <t>AX24311</t>
  </si>
  <si>
    <t>AX24314</t>
  </si>
  <si>
    <t>AX24319</t>
  </si>
  <si>
    <t>AX24325</t>
  </si>
  <si>
    <t>AX24335</t>
  </si>
  <si>
    <t>AX24339</t>
  </si>
  <si>
    <t>AX24346</t>
  </si>
  <si>
    <t>AX24351</t>
  </si>
  <si>
    <t>AX24352</t>
  </si>
  <si>
    <t>AX24359</t>
  </si>
  <si>
    <t>AX24360</t>
  </si>
  <si>
    <t>AX24367</t>
  </si>
  <si>
    <t>AX24368</t>
  </si>
  <si>
    <t>AX24369</t>
  </si>
  <si>
    <t>AX24372</t>
  </si>
  <si>
    <t>AX24373</t>
  </si>
  <si>
    <t>AX24375</t>
  </si>
  <si>
    <t>AX24383</t>
  </si>
  <si>
    <t>AX24385</t>
  </si>
  <si>
    <t>AX24386</t>
  </si>
  <si>
    <t>AX24387</t>
  </si>
  <si>
    <t>AX24389</t>
  </si>
  <si>
    <t>AX24392</t>
  </si>
  <si>
    <t>AX24398</t>
  </si>
  <si>
    <t>AX24400</t>
  </si>
  <si>
    <t>AX24404</t>
  </si>
  <si>
    <t>AX24406</t>
  </si>
  <si>
    <t>AX24412</t>
  </si>
  <si>
    <t>AX24423</t>
  </si>
  <si>
    <t>AX24432</t>
  </si>
  <si>
    <t>AX24447</t>
  </si>
  <si>
    <t>AX24448</t>
  </si>
  <si>
    <t>AX24449</t>
  </si>
  <si>
    <t>AX24453</t>
  </si>
  <si>
    <t>AX24457</t>
  </si>
  <si>
    <t>AX24458</t>
  </si>
  <si>
    <t>AX24473</t>
  </si>
  <si>
    <t>AX24486</t>
  </si>
  <si>
    <t>AX24508</t>
  </si>
  <si>
    <t>AX24513</t>
  </si>
  <si>
    <t>AX24521</t>
  </si>
  <si>
    <t>AX24539</t>
  </si>
  <si>
    <t>AX24555</t>
  </si>
  <si>
    <t>AX24558</t>
  </si>
  <si>
    <t>AX24562</t>
  </si>
  <si>
    <t>AX24572</t>
  </si>
  <si>
    <t>AX24573</t>
  </si>
  <si>
    <t>AX24575</t>
  </si>
  <si>
    <t>AX24587</t>
  </si>
  <si>
    <t>AX24589</t>
  </si>
  <si>
    <t>AX24605</t>
  </si>
  <si>
    <t>AX24610</t>
  </si>
  <si>
    <t>AX24615</t>
  </si>
  <si>
    <t>AX24619</t>
  </si>
  <si>
    <t>AX24622</t>
  </si>
  <si>
    <t>AX24624</t>
  </si>
  <si>
    <t>AX24627</t>
  </si>
  <si>
    <t>AX24633</t>
  </si>
  <si>
    <t>AX24634</t>
  </si>
  <si>
    <t>AX24645</t>
  </si>
  <si>
    <t>AX24649</t>
  </si>
  <si>
    <t>AX24650</t>
  </si>
  <si>
    <t>AX24656</t>
  </si>
  <si>
    <t>AX24658</t>
  </si>
  <si>
    <t>AX24660</t>
  </si>
  <si>
    <t>AX24662</t>
  </si>
  <si>
    <t>AX24663</t>
  </si>
  <si>
    <t>AX24665</t>
  </si>
  <si>
    <t>AX24666</t>
  </si>
  <si>
    <t>AX24675</t>
  </si>
  <si>
    <t>AX24687</t>
  </si>
  <si>
    <t>AX24688</t>
  </si>
  <si>
    <t>AX24690</t>
  </si>
  <si>
    <t>AX24691</t>
  </si>
  <si>
    <t>AX24694</t>
  </si>
  <si>
    <t>AX24695</t>
  </si>
  <si>
    <t>AX24699</t>
  </si>
  <si>
    <t>AX24706</t>
  </si>
  <si>
    <t>AX24709</t>
  </si>
  <si>
    <t>AX24715</t>
  </si>
  <si>
    <t>AX24723</t>
  </si>
  <si>
    <t>AX24726</t>
  </si>
  <si>
    <t>AX24727</t>
  </si>
  <si>
    <t>AX24728</t>
  </si>
  <si>
    <t>AX24729</t>
  </si>
  <si>
    <t>AX24738</t>
  </si>
  <si>
    <t>AX24741</t>
  </si>
  <si>
    <t>AX24742</t>
  </si>
  <si>
    <t>AX24745</t>
  </si>
  <si>
    <t>AX24748</t>
  </si>
  <si>
    <t>AX24756</t>
  </si>
  <si>
    <t>AX24759</t>
  </si>
  <si>
    <t>AX24761</t>
  </si>
  <si>
    <t>AX24765</t>
  </si>
  <si>
    <t>AX24768</t>
  </si>
  <si>
    <t>AX24776</t>
  </si>
  <si>
    <t>AX24780</t>
  </si>
  <si>
    <t>AX24785</t>
  </si>
  <si>
    <t>AX24796</t>
  </si>
  <si>
    <t>AX24807</t>
  </si>
  <si>
    <t>AX24809</t>
  </si>
  <si>
    <t>AX24814</t>
  </si>
  <si>
    <t>AX24816</t>
  </si>
  <si>
    <t>AX24823</t>
  </si>
  <si>
    <t>AX24826</t>
  </si>
  <si>
    <t>AX24831</t>
  </si>
  <si>
    <t>AX24835</t>
  </si>
  <si>
    <t>AX24836</t>
  </si>
  <si>
    <t>AX24837</t>
  </si>
  <si>
    <t>AX24841</t>
  </si>
  <si>
    <t>AX24851</t>
  </si>
  <si>
    <t>AX24852</t>
  </si>
  <si>
    <t>AX24854</t>
  </si>
  <si>
    <t>AX24858</t>
  </si>
  <si>
    <t>AX24861</t>
  </si>
  <si>
    <t>AX24862</t>
  </si>
  <si>
    <t>AX24863</t>
  </si>
  <si>
    <t>AX24864</t>
  </si>
  <si>
    <t>AX24867</t>
  </si>
  <si>
    <t>AX24872</t>
  </si>
  <si>
    <t>AX24877</t>
  </si>
  <si>
    <t>AX24886</t>
  </si>
  <si>
    <t>AX24890</t>
  </si>
  <si>
    <t>AX24898</t>
  </si>
  <si>
    <t>AX24908</t>
  </si>
  <si>
    <t>AX24916</t>
  </si>
  <si>
    <t>AX24922</t>
  </si>
  <si>
    <t>AX24931</t>
  </si>
  <si>
    <t>AX24934</t>
  </si>
  <si>
    <t>AX24936</t>
  </si>
  <si>
    <t>AX24938</t>
  </si>
  <si>
    <t>AX24942</t>
  </si>
  <si>
    <t>AX24943</t>
  </si>
  <si>
    <t>AX24948</t>
  </si>
  <si>
    <t>AX24957</t>
  </si>
  <si>
    <t>AX24962</t>
  </si>
  <si>
    <t>AX24964</t>
  </si>
  <si>
    <t>AX24966</t>
  </si>
  <si>
    <t>AX24968</t>
  </si>
  <si>
    <t>AX24979</t>
  </si>
  <si>
    <t>AX24985</t>
  </si>
  <si>
    <t>AX24989</t>
  </si>
  <si>
    <t>AX24992</t>
  </si>
  <si>
    <t>AX24994</t>
  </si>
  <si>
    <t>AX24999</t>
  </si>
  <si>
    <t>AX10004</t>
  </si>
  <si>
    <t>AX10014</t>
  </si>
  <si>
    <t>AX10027</t>
  </si>
  <si>
    <t>AX10032</t>
  </si>
  <si>
    <t>AX10042</t>
  </si>
  <si>
    <t>AX10061</t>
  </si>
  <si>
    <t>AX10070</t>
  </si>
  <si>
    <t>AX10071</t>
  </si>
  <si>
    <t>AX10074</t>
  </si>
  <si>
    <t>AX10086</t>
  </si>
  <si>
    <t>AX10096</t>
  </si>
  <si>
    <t>AX10098</t>
  </si>
  <si>
    <t>AX10133</t>
  </si>
  <si>
    <t>AX10145</t>
  </si>
  <si>
    <t>AX10155</t>
  </si>
  <si>
    <t>AX10162</t>
  </si>
  <si>
    <t>AX10173</t>
  </si>
  <si>
    <t>AX10180</t>
  </si>
  <si>
    <t>AX10199</t>
  </si>
  <si>
    <t>AX10208</t>
  </si>
  <si>
    <t>AX10209</t>
  </si>
  <si>
    <t>AX10218</t>
  </si>
  <si>
    <t>AX10230</t>
  </si>
  <si>
    <t>AX10232</t>
  </si>
  <si>
    <t>AX10243</t>
  </si>
  <si>
    <t>AX10259</t>
  </si>
  <si>
    <t>AX10268</t>
  </si>
  <si>
    <t>AX10295</t>
  </si>
  <si>
    <t>AX10303</t>
  </si>
  <si>
    <t>AX10307</t>
  </si>
  <si>
    <t>AX10308</t>
  </si>
  <si>
    <t>AX10313</t>
  </si>
  <si>
    <t>AX10323</t>
  </si>
  <si>
    <t>AX10324</t>
  </si>
  <si>
    <t>AX10331</t>
  </si>
  <si>
    <t>AX10335</t>
  </si>
  <si>
    <t>AX10337</t>
  </si>
  <si>
    <t>AX10350</t>
  </si>
  <si>
    <t>AX10355</t>
  </si>
  <si>
    <t>AX10360</t>
  </si>
  <si>
    <t>AX10381</t>
  </si>
  <si>
    <t>AX10405</t>
  </si>
  <si>
    <t>AX10411</t>
  </si>
  <si>
    <t>AX10439</t>
  </si>
  <si>
    <t>AX10452</t>
  </si>
  <si>
    <t>AX10457</t>
  </si>
  <si>
    <t>AX10472</t>
  </si>
  <si>
    <t>AX10476</t>
  </si>
  <si>
    <t>AX10478</t>
  </si>
  <si>
    <t>AX10495</t>
  </si>
  <si>
    <t>AX10512</t>
  </si>
  <si>
    <t>AX10513</t>
  </si>
  <si>
    <t>AX10521</t>
  </si>
  <si>
    <t>AX10546</t>
  </si>
  <si>
    <t>AX10569</t>
  </si>
  <si>
    <t>AX10649</t>
  </si>
  <si>
    <t>AX10654</t>
  </si>
  <si>
    <t>AX10661</t>
  </si>
  <si>
    <t>AX10670</t>
  </si>
  <si>
    <t>AX10685</t>
  </si>
  <si>
    <t>AX10703</t>
  </si>
  <si>
    <t>AX10710</t>
  </si>
  <si>
    <t>AX10715</t>
  </si>
  <si>
    <t>AX10722</t>
  </si>
  <si>
    <t>AX10726</t>
  </si>
  <si>
    <t>AX10733</t>
  </si>
  <si>
    <t>AX10771</t>
  </si>
  <si>
    <t>AX10783</t>
  </si>
  <si>
    <t>AX10808</t>
  </si>
  <si>
    <t>AX10820</t>
  </si>
  <si>
    <t>AX10826</t>
  </si>
  <si>
    <t>AX10880</t>
  </si>
  <si>
    <t>AX10920</t>
  </si>
  <si>
    <t>AX10925</t>
  </si>
  <si>
    <t>AX10935</t>
  </si>
  <si>
    <t>AX10971</t>
  </si>
  <si>
    <t>AX11010</t>
  </si>
  <si>
    <t>AX11039</t>
  </si>
  <si>
    <t>AX11071</t>
  </si>
  <si>
    <t>AX11086</t>
  </si>
  <si>
    <t>AX11109</t>
  </si>
  <si>
    <t>AX11128</t>
  </si>
  <si>
    <t>AX11134</t>
  </si>
  <si>
    <t>AX11172</t>
  </si>
  <si>
    <t>AX11175</t>
  </si>
  <si>
    <t>AX11206</t>
  </si>
  <si>
    <t>AX11210</t>
  </si>
  <si>
    <t>AX11213</t>
  </si>
  <si>
    <t>AX11222</t>
  </si>
  <si>
    <t>C1544</t>
  </si>
  <si>
    <t>AX11246</t>
  </si>
  <si>
    <t>AX11254</t>
  </si>
  <si>
    <t>AX11258</t>
  </si>
  <si>
    <t>AX11261</t>
  </si>
  <si>
    <t>AX11282</t>
  </si>
  <si>
    <t>AX11285</t>
  </si>
  <si>
    <t>AX11289</t>
  </si>
  <si>
    <t>AX11293</t>
  </si>
  <si>
    <t>AX11327</t>
  </si>
  <si>
    <t>AX11329</t>
  </si>
  <si>
    <t>AX11330</t>
  </si>
  <si>
    <t>AX11368</t>
  </si>
  <si>
    <t>AX11370</t>
  </si>
  <si>
    <t>AX11399</t>
  </si>
  <si>
    <t>AX11414</t>
  </si>
  <si>
    <t>AX11421</t>
  </si>
  <si>
    <t>AX11425</t>
  </si>
  <si>
    <t>AX11445</t>
  </si>
  <si>
    <t>AX11446</t>
  </si>
  <si>
    <t>AX11508</t>
  </si>
  <si>
    <t>AX11511</t>
  </si>
  <si>
    <t>AX11516</t>
  </si>
  <si>
    <t>AX11563</t>
  </si>
  <si>
    <t>AX11564</t>
  </si>
  <si>
    <t>AX11575</t>
  </si>
  <si>
    <t>AX11587</t>
  </si>
  <si>
    <t>AX11610</t>
  </si>
  <si>
    <t>AX11617</t>
  </si>
  <si>
    <t>AX11627</t>
  </si>
  <si>
    <t>AX11633</t>
  </si>
  <si>
    <t>AX11676</t>
  </si>
  <si>
    <t>AX11689</t>
  </si>
  <si>
    <t>AX11713</t>
  </si>
  <si>
    <t>AX11715</t>
  </si>
  <si>
    <t>AX11733</t>
  </si>
  <si>
    <t>AX11754</t>
  </si>
  <si>
    <t>AX11779</t>
  </si>
  <si>
    <t>AX11796</t>
  </si>
  <si>
    <t>AX11797</t>
  </si>
  <si>
    <t>AX11798</t>
  </si>
  <si>
    <t>AX11807</t>
  </si>
  <si>
    <t>AX11833</t>
  </si>
  <si>
    <t>AX11870</t>
  </si>
  <si>
    <t>AX11873</t>
  </si>
  <si>
    <t>AX11894</t>
  </si>
  <si>
    <t>AX11947</t>
  </si>
  <si>
    <t>AX11952</t>
  </si>
  <si>
    <t>AX11975</t>
  </si>
  <si>
    <t>AX11978</t>
  </si>
  <si>
    <t>AX11987</t>
  </si>
  <si>
    <t>AX11995</t>
  </si>
  <si>
    <t>AX12026</t>
  </si>
  <si>
    <t>AX12039</t>
  </si>
  <si>
    <t>AX12042</t>
  </si>
  <si>
    <t>AX12046</t>
  </si>
  <si>
    <t>AX12060</t>
  </si>
  <si>
    <t>AX12066</t>
  </si>
  <si>
    <t>AX12073</t>
  </si>
  <si>
    <t>AX12111</t>
  </si>
  <si>
    <t>AX12113</t>
  </si>
  <si>
    <t>AX12123</t>
  </si>
  <si>
    <t>AX12148</t>
  </si>
  <si>
    <t>AX12155</t>
  </si>
  <si>
    <t>AX12168</t>
  </si>
  <si>
    <t>AX12169</t>
  </si>
  <si>
    <t>AX12182</t>
  </si>
  <si>
    <t>AX12207</t>
  </si>
  <si>
    <t>AX12215</t>
  </si>
  <si>
    <t>AX12223</t>
  </si>
  <si>
    <t>AX12235</t>
  </si>
  <si>
    <t>AX12253</t>
  </si>
  <si>
    <t>AX12261</t>
  </si>
  <si>
    <t>AX12288</t>
  </si>
  <si>
    <t>AX12296</t>
  </si>
  <si>
    <t>AX12305</t>
  </si>
  <si>
    <t>AX12356</t>
  </si>
  <si>
    <t>AX12359</t>
  </si>
  <si>
    <t>AX12362</t>
  </si>
  <si>
    <t>AX12369</t>
  </si>
  <si>
    <t>AX12380</t>
  </si>
  <si>
    <t>AX12391</t>
  </si>
  <si>
    <t>AX12418</t>
  </si>
  <si>
    <t>AX12420</t>
  </si>
  <si>
    <t>AX12463</t>
  </si>
  <si>
    <t>AX12477</t>
  </si>
  <si>
    <t>AX12486</t>
  </si>
  <si>
    <t>AX12497</t>
  </si>
  <si>
    <t>AX12500</t>
  </si>
  <si>
    <t>AX12501</t>
  </si>
  <si>
    <t>AX12503</t>
  </si>
  <si>
    <t>AX12506</t>
  </si>
  <si>
    <t>AX12511</t>
  </si>
  <si>
    <t>AX12517</t>
  </si>
  <si>
    <t>AX12518</t>
  </si>
  <si>
    <t>AX12543</t>
  </si>
  <si>
    <t>AX12563</t>
  </si>
  <si>
    <t>AX12566</t>
  </si>
  <si>
    <t>AX12586</t>
  </si>
  <si>
    <t>AX12602</t>
  </si>
  <si>
    <t>AX12618</t>
  </si>
  <si>
    <t>AX12624</t>
  </si>
  <si>
    <t>AX12626</t>
  </si>
  <si>
    <t>AX12630</t>
  </si>
  <si>
    <t>AX12636</t>
  </si>
  <si>
    <t>AX12639</t>
  </si>
  <si>
    <t>AX12651</t>
  </si>
  <si>
    <t>AX12660</t>
  </si>
  <si>
    <t>AX12664</t>
  </si>
  <si>
    <t>AX12666</t>
  </si>
  <si>
    <t>AX12695</t>
  </si>
  <si>
    <t>AX12711</t>
  </si>
  <si>
    <t>AX12728</t>
  </si>
  <si>
    <t>AX12742</t>
  </si>
  <si>
    <t>AX12756</t>
  </si>
  <si>
    <t>AX12758</t>
  </si>
  <si>
    <t>AX12777</t>
  </si>
  <si>
    <t>AX12779</t>
  </si>
  <si>
    <t>AX12785</t>
  </si>
  <si>
    <t>AX12827</t>
  </si>
  <si>
    <t>AX12840</t>
  </si>
  <si>
    <t>AX12855</t>
  </si>
  <si>
    <t>AX12858</t>
  </si>
  <si>
    <t>AX12899</t>
  </si>
  <si>
    <t>AX12906</t>
  </si>
  <si>
    <t>AX12912</t>
  </si>
  <si>
    <t>AX12923</t>
  </si>
  <si>
    <t>AX12947</t>
  </si>
  <si>
    <t>AX12986</t>
  </si>
  <si>
    <t>AX12990</t>
  </si>
  <si>
    <t>AX13017</t>
  </si>
  <si>
    <t>AX13024</t>
  </si>
  <si>
    <t>AX13026</t>
  </si>
  <si>
    <t>AX13041</t>
  </si>
  <si>
    <t>AX13045</t>
  </si>
  <si>
    <t>AX13053</t>
  </si>
  <si>
    <t>AX13065</t>
  </si>
  <si>
    <t>AX13090</t>
  </si>
  <si>
    <t>AX13093</t>
  </si>
  <si>
    <t>AX13095</t>
  </si>
  <si>
    <t>AX13096</t>
  </si>
  <si>
    <t>AX13106</t>
  </si>
  <si>
    <t>AX13133</t>
  </si>
  <si>
    <t>AX13141</t>
  </si>
  <si>
    <t>AX13148</t>
  </si>
  <si>
    <t>AX13150</t>
  </si>
  <si>
    <t>AX13155</t>
  </si>
  <si>
    <t>AX13159</t>
  </si>
  <si>
    <t>AX13166</t>
  </si>
  <si>
    <t>AX13178</t>
  </si>
  <si>
    <t>AX13202</t>
  </si>
  <si>
    <t>AX13231</t>
  </si>
  <si>
    <t>AX13237</t>
  </si>
  <si>
    <t>AX13242</t>
  </si>
  <si>
    <t>AX13281</t>
  </si>
  <si>
    <t>AX13298</t>
  </si>
  <si>
    <t>AX13300</t>
  </si>
  <si>
    <t>AX13315</t>
  </si>
  <si>
    <t>AX13337</t>
  </si>
  <si>
    <t>AX13350</t>
  </si>
  <si>
    <t>AX13359</t>
  </si>
  <si>
    <t>AX13377</t>
  </si>
  <si>
    <t>AX13382</t>
  </si>
  <si>
    <t>AX13383</t>
  </si>
  <si>
    <t>AX13404</t>
  </si>
  <si>
    <t>AX13412</t>
  </si>
  <si>
    <t>AX13445</t>
  </si>
  <si>
    <t>AX13447</t>
  </si>
  <si>
    <t>AX13450</t>
  </si>
  <si>
    <t>AX13454</t>
  </si>
  <si>
    <t>AX13462</t>
  </si>
  <si>
    <t>AX13463</t>
  </si>
  <si>
    <t>AX13469</t>
  </si>
  <si>
    <t>AX13484</t>
  </si>
  <si>
    <t>AX13490</t>
  </si>
  <si>
    <t>AX13493</t>
  </si>
  <si>
    <t>AX13495</t>
  </si>
  <si>
    <t>AX13529</t>
  </si>
  <si>
    <t>AX13545</t>
  </si>
  <si>
    <t>AX13549</t>
  </si>
  <si>
    <t>AX13559</t>
  </si>
  <si>
    <t>AX13595</t>
  </si>
  <si>
    <t>AX13614</t>
  </si>
  <si>
    <t>AX13630</t>
  </si>
  <si>
    <t>AX13644</t>
  </si>
  <si>
    <t>AX13669</t>
  </si>
  <si>
    <t>AX13692</t>
  </si>
  <si>
    <t>AX13695</t>
  </si>
  <si>
    <t>AX13696</t>
  </si>
  <si>
    <t>AX13700</t>
  </si>
  <si>
    <t>AX13709</t>
  </si>
  <si>
    <t>AX13717</t>
  </si>
  <si>
    <t>AX13724</t>
  </si>
  <si>
    <t>AX13755</t>
  </si>
  <si>
    <t>AX13768</t>
  </si>
  <si>
    <t>AX13833</t>
  </si>
  <si>
    <t>AX13862</t>
  </si>
  <si>
    <t>AX13881</t>
  </si>
  <si>
    <t>AX13940</t>
  </si>
  <si>
    <t>AX14002</t>
  </si>
  <si>
    <t>AX14013</t>
  </si>
  <si>
    <t>AX14026</t>
  </si>
  <si>
    <t>AX14040</t>
  </si>
  <si>
    <t>AX14048</t>
  </si>
  <si>
    <t>AX14050</t>
  </si>
  <si>
    <t>AX14052</t>
  </si>
  <si>
    <t>AX14097</t>
  </si>
  <si>
    <t>AX14141</t>
  </si>
  <si>
    <t>AX14178</t>
  </si>
  <si>
    <t>AX14183</t>
  </si>
  <si>
    <t>AX14198</t>
  </si>
  <si>
    <t>AX14212</t>
  </si>
  <si>
    <t>AX14219</t>
  </si>
  <si>
    <t>AX14234</t>
  </si>
  <si>
    <t>AX14243</t>
  </si>
  <si>
    <t>AX14244</t>
  </si>
  <si>
    <t>AX14246</t>
  </si>
  <si>
    <t>AX14253</t>
  </si>
  <si>
    <t>AX14304</t>
  </si>
  <si>
    <t>AX14311</t>
  </si>
  <si>
    <t>AX14349</t>
  </si>
  <si>
    <t>AX14359</t>
  </si>
  <si>
    <t>AX14384</t>
  </si>
  <si>
    <t>AX14418</t>
  </si>
  <si>
    <t>AX14426</t>
  </si>
  <si>
    <t>AX14474</t>
  </si>
  <si>
    <t>AX14480</t>
  </si>
  <si>
    <t>AX14481</t>
  </si>
  <si>
    <t>AX14485</t>
  </si>
  <si>
    <t>AX14509</t>
  </si>
  <si>
    <t>AX14512</t>
  </si>
  <si>
    <t>AX14539</t>
  </si>
  <si>
    <t>AX14548</t>
  </si>
  <si>
    <t>AX14594</t>
  </si>
  <si>
    <t>AX14609</t>
  </si>
  <si>
    <t>AX14618</t>
  </si>
  <si>
    <t>AX14628</t>
  </si>
  <si>
    <t>AX14636</t>
  </si>
  <si>
    <t>AX14638</t>
  </si>
  <si>
    <t>AX14661</t>
  </si>
  <si>
    <t>AX14688</t>
  </si>
  <si>
    <t>AX14705</t>
  </si>
  <si>
    <t>AX14731</t>
  </si>
  <si>
    <t>AX14778</t>
  </si>
  <si>
    <t>AX14801</t>
  </si>
  <si>
    <t>AX14812</t>
  </si>
  <si>
    <t>AX14823</t>
  </si>
  <si>
    <t>AX14826</t>
  </si>
  <si>
    <t>AX14872</t>
  </si>
  <si>
    <t>AX14899</t>
  </si>
  <si>
    <t>AX14908</t>
  </si>
  <si>
    <t>AX14911</t>
  </si>
  <si>
    <t>AX14934</t>
  </si>
  <si>
    <t>AX14969</t>
  </si>
  <si>
    <t>AX15007</t>
  </si>
  <si>
    <t>AX15017</t>
  </si>
  <si>
    <t>AX15031</t>
  </si>
  <si>
    <t>AX15037</t>
  </si>
  <si>
    <t>AX15052</t>
  </si>
  <si>
    <t>AX15104</t>
  </si>
  <si>
    <t>AX15120</t>
  </si>
  <si>
    <t>AX15121</t>
  </si>
  <si>
    <t>AX15143</t>
  </si>
  <si>
    <t>AX15165</t>
  </si>
  <si>
    <t>AX15168</t>
  </si>
  <si>
    <t>AX15170</t>
  </si>
  <si>
    <t>AX15185</t>
  </si>
  <si>
    <t>AX15223</t>
  </si>
  <si>
    <t>AX15239</t>
  </si>
  <si>
    <t>AX15245</t>
  </si>
  <si>
    <t>AX15247</t>
  </si>
  <si>
    <t>AX15259</t>
  </si>
  <si>
    <t>AX15292</t>
  </si>
  <si>
    <t>AX15332</t>
  </si>
  <si>
    <t>AX15344</t>
  </si>
  <si>
    <t>AX15356</t>
  </si>
  <si>
    <t>AX15368</t>
  </si>
  <si>
    <t>AX15399</t>
  </si>
  <si>
    <t>AX15401</t>
  </si>
  <si>
    <t>AX15446</t>
  </si>
  <si>
    <t>AX15451</t>
  </si>
  <si>
    <t>AX15464</t>
  </si>
  <si>
    <t>AX15467</t>
  </si>
  <si>
    <t>AX15468</t>
  </si>
  <si>
    <t>AX15474</t>
  </si>
  <si>
    <t>AX15477</t>
  </si>
  <si>
    <t>AX15495</t>
  </si>
  <si>
    <t>AX15510</t>
  </si>
  <si>
    <t>AX15512</t>
  </si>
  <si>
    <t>AX15516</t>
  </si>
  <si>
    <t>AX15522</t>
  </si>
  <si>
    <t>AX15531</t>
  </si>
  <si>
    <t>AX15533</t>
  </si>
  <si>
    <t>AX15538</t>
  </si>
  <si>
    <t>AX15551</t>
  </si>
  <si>
    <t>AX15563</t>
  </si>
  <si>
    <t>AX15570</t>
  </si>
  <si>
    <t>AX15599</t>
  </si>
  <si>
    <t>AX15607</t>
  </si>
  <si>
    <t>AX15618</t>
  </si>
  <si>
    <t>AX15659</t>
  </si>
  <si>
    <t>AX15683</t>
  </si>
  <si>
    <t>AX15707</t>
  </si>
  <si>
    <t>AX15730</t>
  </si>
  <si>
    <t>AX15747</t>
  </si>
  <si>
    <t>AX15752</t>
  </si>
  <si>
    <t>AX15756</t>
  </si>
  <si>
    <t>AX15772</t>
  </si>
  <si>
    <t>AX15773</t>
  </si>
  <si>
    <t>AX15775</t>
  </si>
  <si>
    <t>AX15789</t>
  </si>
  <si>
    <t>AX15802</t>
  </si>
  <si>
    <t>AX15906</t>
  </si>
  <si>
    <t>AX15912</t>
  </si>
  <si>
    <t>AX15923</t>
  </si>
  <si>
    <t>AX15929</t>
  </si>
  <si>
    <t>AX15934</t>
  </si>
  <si>
    <t>AX15944</t>
  </si>
  <si>
    <t>AX15955</t>
  </si>
  <si>
    <t>AX15956</t>
  </si>
  <si>
    <t>AX15959</t>
  </si>
  <si>
    <t>AX15972</t>
  </si>
  <si>
    <t>AX15978</t>
  </si>
  <si>
    <t>AX16016</t>
  </si>
  <si>
    <t>AX16033</t>
  </si>
  <si>
    <t>AX16053</t>
  </si>
  <si>
    <t>C1156</t>
  </si>
  <si>
    <t>AX16063</t>
  </si>
  <si>
    <t>AX16136</t>
  </si>
  <si>
    <t>AX16142</t>
  </si>
  <si>
    <t>AX16149</t>
  </si>
  <si>
    <t>AX16151</t>
  </si>
  <si>
    <t>AX16161</t>
  </si>
  <si>
    <t>AX16169</t>
  </si>
  <si>
    <t>AX16182</t>
  </si>
  <si>
    <t>AX16195</t>
  </si>
  <si>
    <t>AX16210</t>
  </si>
  <si>
    <t>AX16247</t>
  </si>
  <si>
    <t>AX16248</t>
  </si>
  <si>
    <t>AX16281</t>
  </si>
  <si>
    <t>AX16284</t>
  </si>
  <si>
    <t>AX16286</t>
  </si>
  <si>
    <t>AX16302</t>
  </si>
  <si>
    <t>AX16337</t>
  </si>
  <si>
    <t>AX16338</t>
  </si>
  <si>
    <t>AX16361</t>
  </si>
  <si>
    <t>AX16362</t>
  </si>
  <si>
    <t>AX16365</t>
  </si>
  <si>
    <t>AX16369</t>
  </si>
  <si>
    <t>AX16379</t>
  </si>
  <si>
    <t>AX16407</t>
  </si>
  <si>
    <t>AX16414</t>
  </si>
  <si>
    <t>AX16439</t>
  </si>
  <si>
    <t>AX16466</t>
  </si>
  <si>
    <t>AX16497</t>
  </si>
  <si>
    <t>AX16546</t>
  </si>
  <si>
    <t>AX16565</t>
  </si>
  <si>
    <t>AX16567</t>
  </si>
  <si>
    <t>AX16578</t>
  </si>
  <si>
    <t>AX16584</t>
  </si>
  <si>
    <t>AX16594</t>
  </si>
  <si>
    <t>AX16611</t>
  </si>
  <si>
    <t>AX16680</t>
  </si>
  <si>
    <t>AX16698</t>
  </si>
  <si>
    <t>AX16701</t>
  </si>
  <si>
    <t>AX16706</t>
  </si>
  <si>
    <t>AX16716</t>
  </si>
  <si>
    <t>AX16719</t>
  </si>
  <si>
    <t>AX16723</t>
  </si>
  <si>
    <t>AX16742</t>
  </si>
  <si>
    <t>AX16754</t>
  </si>
  <si>
    <t>AX16771</t>
  </si>
  <si>
    <t>AX16776</t>
  </si>
  <si>
    <t>AX16793</t>
  </si>
  <si>
    <t>AX16805</t>
  </si>
  <si>
    <t>AX16825</t>
  </si>
  <si>
    <t>AX16827</t>
  </si>
  <si>
    <t>AX16831</t>
  </si>
  <si>
    <t>AX16887</t>
  </si>
  <si>
    <t>AX16937</t>
  </si>
  <si>
    <t>AX16942</t>
  </si>
  <si>
    <t>AX16944</t>
  </si>
  <si>
    <t>AX16963</t>
  </si>
  <si>
    <t>AX16966</t>
  </si>
  <si>
    <t>AX16981</t>
  </si>
  <si>
    <t>AX16995</t>
  </si>
  <si>
    <t>AX17005</t>
  </si>
  <si>
    <t>AX17010</t>
  </si>
  <si>
    <t>AX17017</t>
  </si>
  <si>
    <t>AX17036</t>
  </si>
  <si>
    <t>AX17039</t>
  </si>
  <si>
    <t>AX17065</t>
  </si>
  <si>
    <t>AX17066</t>
  </si>
  <si>
    <t>AX17075</t>
  </si>
  <si>
    <t>AX17077</t>
  </si>
  <si>
    <t>AX17112</t>
  </si>
  <si>
    <t>AX17153</t>
  </si>
  <si>
    <t>AX17164</t>
  </si>
  <si>
    <t>AX17182</t>
  </si>
  <si>
    <t>AX17218</t>
  </si>
  <si>
    <t>AX17227</t>
  </si>
  <si>
    <t>AX17239</t>
  </si>
  <si>
    <t>AX17248</t>
  </si>
  <si>
    <t>AX17270</t>
  </si>
  <si>
    <t>AX17282</t>
  </si>
  <si>
    <t>AX17308</t>
  </si>
  <si>
    <t>AX17326</t>
  </si>
  <si>
    <t>AX17328</t>
  </si>
  <si>
    <t>AX17346</t>
  </si>
  <si>
    <t>AX17359</t>
  </si>
  <si>
    <t>AX17367</t>
  </si>
  <si>
    <t>AX17369</t>
  </si>
  <si>
    <t>AX17372</t>
  </si>
  <si>
    <t>AX17379</t>
  </si>
  <si>
    <t>AX17381</t>
  </si>
  <si>
    <t>AX17395</t>
  </si>
  <si>
    <t>AX17408</t>
  </si>
  <si>
    <t>AX17442</t>
  </si>
  <si>
    <t>AX17476</t>
  </si>
  <si>
    <t>AX17482</t>
  </si>
  <si>
    <t>AX17483</t>
  </si>
  <si>
    <t>AX17488</t>
  </si>
  <si>
    <t>AX17493</t>
  </si>
  <si>
    <t>AX17499</t>
  </si>
  <si>
    <t>AX17514</t>
  </si>
  <si>
    <t>AX17525</t>
  </si>
  <si>
    <t>AX17526</t>
  </si>
  <si>
    <t>AX17536</t>
  </si>
  <si>
    <t>AX17558</t>
  </si>
  <si>
    <t>AX17592</t>
  </si>
  <si>
    <t>AX17608</t>
  </si>
  <si>
    <t>AX17632</t>
  </si>
  <si>
    <t>AX17648</t>
  </si>
  <si>
    <t>AX17651</t>
  </si>
  <si>
    <t>AX17658</t>
  </si>
  <si>
    <t>AX17675</t>
  </si>
  <si>
    <t>AX17683</t>
  </si>
  <si>
    <t>AX17690</t>
  </si>
  <si>
    <t>AX17717</t>
  </si>
  <si>
    <t>AX17729</t>
  </si>
  <si>
    <t>AX17748</t>
  </si>
  <si>
    <t>AX17754</t>
  </si>
  <si>
    <t>AX17756</t>
  </si>
  <si>
    <t>AX17760</t>
  </si>
  <si>
    <t>AX17787</t>
  </si>
  <si>
    <t>AX17792</t>
  </si>
  <si>
    <t>AX17809</t>
  </si>
  <si>
    <t>AX17820</t>
  </si>
  <si>
    <t>AX17834</t>
  </si>
  <si>
    <t>AX17846</t>
  </si>
  <si>
    <t>AX17860</t>
  </si>
  <si>
    <t>AX17913</t>
  </si>
  <si>
    <t>AX17977</t>
  </si>
  <si>
    <t>AX18005</t>
  </si>
  <si>
    <t>AX18010</t>
  </si>
  <si>
    <t>AX18031</t>
  </si>
  <si>
    <t>AX18033</t>
  </si>
  <si>
    <t>AX18047</t>
  </si>
  <si>
    <t>AX18066</t>
  </si>
  <si>
    <t>AX18076</t>
  </si>
  <si>
    <t>AX18081</t>
  </si>
  <si>
    <t>AX18118</t>
  </si>
  <si>
    <t>AX18134</t>
  </si>
  <si>
    <t>AX18185</t>
  </si>
  <si>
    <t>AX18194</t>
  </si>
  <si>
    <t>AX18206</t>
  </si>
  <si>
    <t>AX18248</t>
  </si>
  <si>
    <t>AX18277</t>
  </si>
  <si>
    <t>AX18291</t>
  </si>
  <si>
    <t>AX18303</t>
  </si>
  <si>
    <t>AX18328</t>
  </si>
  <si>
    <t>AX18352</t>
  </si>
  <si>
    <t>AX18361</t>
  </si>
  <si>
    <t>AX18391</t>
  </si>
  <si>
    <t>AX18428</t>
  </si>
  <si>
    <t>AX18442</t>
  </si>
  <si>
    <t>AX18450</t>
  </si>
  <si>
    <t>AX18454</t>
  </si>
  <si>
    <t>AX18471</t>
  </si>
  <si>
    <t>AX18496</t>
  </si>
  <si>
    <t>AX18507</t>
  </si>
  <si>
    <t>AX18519</t>
  </si>
  <si>
    <t>AX18525</t>
  </si>
  <si>
    <t>AX18534</t>
  </si>
  <si>
    <t>AX18541</t>
  </si>
  <si>
    <t>AX18596</t>
  </si>
  <si>
    <t>AX18600</t>
  </si>
  <si>
    <t>AX18608</t>
  </si>
  <si>
    <t>AX18610</t>
  </si>
  <si>
    <t>AX18633</t>
  </si>
  <si>
    <t>AX18636</t>
  </si>
  <si>
    <t>AX18658</t>
  </si>
  <si>
    <t>AX18672</t>
  </si>
  <si>
    <t>AX18678</t>
  </si>
  <si>
    <t>AX18710</t>
  </si>
  <si>
    <t>AX18798</t>
  </si>
  <si>
    <t>AX18803</t>
  </si>
  <si>
    <t>AX18806</t>
  </si>
  <si>
    <t>AX18817</t>
  </si>
  <si>
    <t>AX18825</t>
  </si>
  <si>
    <t>AX18826</t>
  </si>
  <si>
    <t>AX18829</t>
  </si>
  <si>
    <t>AX18831</t>
  </si>
  <si>
    <t>AX18836</t>
  </si>
  <si>
    <t>AX18837</t>
  </si>
  <si>
    <t>AX18857</t>
  </si>
  <si>
    <t>AX18921</t>
  </si>
  <si>
    <t>AX18936</t>
  </si>
  <si>
    <t>AX18951</t>
  </si>
  <si>
    <t>AX18974</t>
  </si>
  <si>
    <t>AX18975</t>
  </si>
  <si>
    <t>AX18987</t>
  </si>
  <si>
    <t>AX18994</t>
  </si>
  <si>
    <t>AX19003</t>
  </si>
  <si>
    <t>AX19022</t>
  </si>
  <si>
    <t>AX19052</t>
  </si>
  <si>
    <t>AX19082</t>
  </si>
  <si>
    <t>AX19091</t>
  </si>
  <si>
    <t>AX19097</t>
  </si>
  <si>
    <t>AX19098</t>
  </si>
  <si>
    <t>AX19102</t>
  </si>
  <si>
    <t>AX19118</t>
  </si>
  <si>
    <t>AX19161</t>
  </si>
  <si>
    <t>AX19168</t>
  </si>
  <si>
    <t>AX19173</t>
  </si>
  <si>
    <t>AX19182</t>
  </si>
  <si>
    <t>AX19206</t>
  </si>
  <si>
    <t>AX19225</t>
  </si>
  <si>
    <t>AX19267</t>
  </si>
  <si>
    <t>AX19272</t>
  </si>
  <si>
    <t>AX19274</t>
  </si>
  <si>
    <t>AX19276</t>
  </si>
  <si>
    <t>AX19308</t>
  </si>
  <si>
    <t>AX19332</t>
  </si>
  <si>
    <t>AX19352</t>
  </si>
  <si>
    <t>AX19353</t>
  </si>
  <si>
    <t>AX19387</t>
  </si>
  <si>
    <t>AX19413</t>
  </si>
  <si>
    <t>AX19433</t>
  </si>
  <si>
    <t>AX19435</t>
  </si>
  <si>
    <t>AX19440</t>
  </si>
  <si>
    <t>AX19449</t>
  </si>
  <si>
    <t>AX19455</t>
  </si>
  <si>
    <t>AX19503</t>
  </si>
  <si>
    <t>AX19512</t>
  </si>
  <si>
    <t>AX19520</t>
  </si>
  <si>
    <t>AX19530</t>
  </si>
  <si>
    <t>AX19537</t>
  </si>
  <si>
    <t>AX19554</t>
  </si>
  <si>
    <t>AX19560</t>
  </si>
  <si>
    <t>AX19571</t>
  </si>
  <si>
    <t>AX19573</t>
  </si>
  <si>
    <t>AX19603</t>
  </si>
  <si>
    <t>AX19605</t>
  </si>
  <si>
    <t>AX19626</t>
  </si>
  <si>
    <t>AX19646</t>
  </si>
  <si>
    <t>AX19655</t>
  </si>
  <si>
    <t>AX19686</t>
  </si>
  <si>
    <t>AX19720</t>
  </si>
  <si>
    <t>AX19743</t>
  </si>
  <si>
    <t>AX19755</t>
  </si>
  <si>
    <t>AX19762</t>
  </si>
  <si>
    <t>AX19763</t>
  </si>
  <si>
    <t>AX19789</t>
  </si>
  <si>
    <t>AX19790</t>
  </si>
  <si>
    <t>AX19791</t>
  </si>
  <si>
    <t>AX19795</t>
  </si>
  <si>
    <t>AX19799</t>
  </si>
  <si>
    <t>AX19817</t>
  </si>
  <si>
    <t>AX19834</t>
  </si>
  <si>
    <t>AX19835</t>
  </si>
  <si>
    <t>AX19842</t>
  </si>
  <si>
    <t>AX19855</t>
  </si>
  <si>
    <t>AX19857</t>
  </si>
  <si>
    <t>AX19861</t>
  </si>
  <si>
    <t>AX19868</t>
  </si>
  <si>
    <t>AX19878</t>
  </si>
  <si>
    <t>AX19880</t>
  </si>
  <si>
    <t>AX19906</t>
  </si>
  <si>
    <t>AX19913</t>
  </si>
  <si>
    <t>AX19935</t>
  </si>
  <si>
    <t>AX19975</t>
  </si>
  <si>
    <t>AX19996</t>
  </si>
  <si>
    <t>AX19999</t>
  </si>
  <si>
    <t>AX20005</t>
  </si>
  <si>
    <t>AX20017</t>
  </si>
  <si>
    <t>AX20020</t>
  </si>
  <si>
    <t>AX20035</t>
  </si>
  <si>
    <t>AX20041</t>
  </si>
  <si>
    <t>AX20042</t>
  </si>
  <si>
    <t>AX20083</t>
  </si>
  <si>
    <t>AX20122</t>
  </si>
  <si>
    <t>AX20133</t>
  </si>
  <si>
    <t>AX20145</t>
  </si>
  <si>
    <t>AX20153</t>
  </si>
  <si>
    <t>AX20172</t>
  </si>
  <si>
    <t>AX20222</t>
  </si>
  <si>
    <t>AX20258</t>
  </si>
  <si>
    <t>AX20265</t>
  </si>
  <si>
    <t>AX20268</t>
  </si>
  <si>
    <t>AX20270</t>
  </si>
  <si>
    <t>AX20274</t>
  </si>
  <si>
    <t>AX20275</t>
  </si>
  <si>
    <t>AX20286</t>
  </si>
  <si>
    <t>AX20293</t>
  </si>
  <si>
    <t>AX20322</t>
  </si>
  <si>
    <t>AX20330</t>
  </si>
  <si>
    <t>AX20337</t>
  </si>
  <si>
    <t>AX20353</t>
  </si>
  <si>
    <t>AX20378</t>
  </si>
  <si>
    <t>AX20393</t>
  </si>
  <si>
    <t>AX20399</t>
  </si>
  <si>
    <t>AX20414</t>
  </si>
  <si>
    <t>AX20417</t>
  </si>
  <si>
    <t>AX20418</t>
  </si>
  <si>
    <t>AX20426</t>
  </si>
  <si>
    <t>AX20452</t>
  </si>
  <si>
    <t>AX20454</t>
  </si>
  <si>
    <t>AX20473</t>
  </si>
  <si>
    <t>AX20488</t>
  </si>
  <si>
    <t>AX20501</t>
  </si>
  <si>
    <t>AX20509</t>
  </si>
  <si>
    <t>AX20527</t>
  </si>
  <si>
    <t>AX20546</t>
  </si>
  <si>
    <t>AX20553</t>
  </si>
  <si>
    <t>AX20568</t>
  </si>
  <si>
    <t>AX20599</t>
  </si>
  <si>
    <t>AX20616</t>
  </si>
  <si>
    <t>AX20641</t>
  </si>
  <si>
    <t>AX20657</t>
  </si>
  <si>
    <t>AX20673</t>
  </si>
  <si>
    <t>AX20679</t>
  </si>
  <si>
    <t>AX20683</t>
  </si>
  <si>
    <t>AX20699</t>
  </si>
  <si>
    <t>AX20711</t>
  </si>
  <si>
    <t>AX20723</t>
  </si>
  <si>
    <t>AX20728</t>
  </si>
  <si>
    <t>AX20734</t>
  </si>
  <si>
    <t>AX20750</t>
  </si>
  <si>
    <t>AX20763</t>
  </si>
  <si>
    <t>AX20800</t>
  </si>
  <si>
    <t>AX20825</t>
  </si>
  <si>
    <t>AX20835</t>
  </si>
  <si>
    <t>AX20855</t>
  </si>
  <si>
    <t>AX20863</t>
  </si>
  <si>
    <t>AX20884</t>
  </si>
  <si>
    <t>AX20904</t>
  </si>
  <si>
    <t>AX20939</t>
  </si>
  <si>
    <t>AX20986</t>
  </si>
  <si>
    <t>AX20992</t>
  </si>
  <si>
    <t>AX21001</t>
  </si>
  <si>
    <t>AX21024</t>
  </si>
  <si>
    <t>AX21042</t>
  </si>
  <si>
    <t>AX21065</t>
  </si>
  <si>
    <t>AX21079</t>
  </si>
  <si>
    <t>AX21086</t>
  </si>
  <si>
    <t>AX21126</t>
  </si>
  <si>
    <t>AX21127</t>
  </si>
  <si>
    <t>AX21135</t>
  </si>
  <si>
    <t>AX21153</t>
  </si>
  <si>
    <t>AX21164</t>
  </si>
  <si>
    <t>AX21172</t>
  </si>
  <si>
    <t>AX21174</t>
  </si>
  <si>
    <t>AX21198</t>
  </si>
  <si>
    <t>AX21201</t>
  </si>
  <si>
    <t>AX21215</t>
  </si>
  <si>
    <t>AX21223</t>
  </si>
  <si>
    <t>AX21242</t>
  </si>
  <si>
    <t>AX21244</t>
  </si>
  <si>
    <t>AX21251</t>
  </si>
  <si>
    <t>AX21269</t>
  </si>
  <si>
    <t>AX21282</t>
  </si>
  <si>
    <t>AX21292</t>
  </si>
  <si>
    <t>AX21338</t>
  </si>
  <si>
    <t>AX21382</t>
  </si>
  <si>
    <t>AX21385</t>
  </si>
  <si>
    <t>AX21393</t>
  </si>
  <si>
    <t>AX21402</t>
  </si>
  <si>
    <t>AX21408</t>
  </si>
  <si>
    <t>AX21412</t>
  </si>
  <si>
    <t>AX21416</t>
  </si>
  <si>
    <t>AX21423</t>
  </si>
  <si>
    <t>AX21447</t>
  </si>
  <si>
    <t>AX21460</t>
  </si>
  <si>
    <t>AX21471</t>
  </si>
  <si>
    <t>AX21478</t>
  </si>
  <si>
    <t>AX21479</t>
  </si>
  <si>
    <t>AX21493</t>
  </si>
  <si>
    <t>AX21521</t>
  </si>
  <si>
    <t>AX21536</t>
  </si>
  <si>
    <t>AX21581</t>
  </si>
  <si>
    <t>AX21589</t>
  </si>
  <si>
    <t>AX21606</t>
  </si>
  <si>
    <t>AX21628</t>
  </si>
  <si>
    <t>AX21644</t>
  </si>
  <si>
    <t>AX21663</t>
  </si>
  <si>
    <t>AX21678</t>
  </si>
  <si>
    <t>AX21722</t>
  </si>
  <si>
    <t>AX21760</t>
  </si>
  <si>
    <t>AX21763</t>
  </si>
  <si>
    <t>AX21772</t>
  </si>
  <si>
    <t>AX21793</t>
  </si>
  <si>
    <t>AX21798</t>
  </si>
  <si>
    <t>AX21802</t>
  </si>
  <si>
    <t>AX21840</t>
  </si>
  <si>
    <t>AX21845</t>
  </si>
  <si>
    <t>AX21857</t>
  </si>
  <si>
    <t>AX21883</t>
  </si>
  <si>
    <t>AX21916</t>
  </si>
  <si>
    <t>AX21953</t>
  </si>
  <si>
    <t>AX21954</t>
  </si>
  <si>
    <t>AX21996</t>
  </si>
  <si>
    <t>AX22029</t>
  </si>
  <si>
    <t>AX22031</t>
  </si>
  <si>
    <t>AX22036</t>
  </si>
  <si>
    <t>AX22039</t>
  </si>
  <si>
    <t>AX22055</t>
  </si>
  <si>
    <t>AX22067</t>
  </si>
  <si>
    <t>AX22071</t>
  </si>
  <si>
    <t>AX22084</t>
  </si>
  <si>
    <t>AX22088</t>
  </si>
  <si>
    <t>AX22137</t>
  </si>
  <si>
    <t>AX22161</t>
  </si>
  <si>
    <t>AX22176</t>
  </si>
  <si>
    <t>AX22179</t>
  </si>
  <si>
    <t>AX22180</t>
  </si>
  <si>
    <t>AX22187</t>
  </si>
  <si>
    <t>AX22189</t>
  </si>
  <si>
    <t>AX22199</t>
  </si>
  <si>
    <t>AX22200</t>
  </si>
  <si>
    <t>AX22202</t>
  </si>
  <si>
    <t>AX22205</t>
  </si>
  <si>
    <t>AX22288</t>
  </si>
  <si>
    <t>AX22289</t>
  </si>
  <si>
    <t>AX22314</t>
  </si>
  <si>
    <t>AX22385</t>
  </si>
  <si>
    <t>AX22394</t>
  </si>
  <si>
    <t>AX22407</t>
  </si>
  <si>
    <t>AX22409</t>
  </si>
  <si>
    <t>AX22413</t>
  </si>
  <si>
    <t>AX22416</t>
  </si>
  <si>
    <t>AX22431</t>
  </si>
  <si>
    <t>AX22437</t>
  </si>
  <si>
    <t>AX22453</t>
  </si>
  <si>
    <t>AX22471</t>
  </si>
  <si>
    <t>AX22475</t>
  </si>
  <si>
    <t>AX22491</t>
  </si>
  <si>
    <t>AX22506</t>
  </si>
  <si>
    <t>AX22548</t>
  </si>
  <si>
    <t>AX22549</t>
  </si>
  <si>
    <t>AX22583</t>
  </si>
  <si>
    <t>AX22586</t>
  </si>
  <si>
    <t>AX22608</t>
  </si>
  <si>
    <t>AX22634</t>
  </si>
  <si>
    <t>AX22655</t>
  </si>
  <si>
    <t>AX22715</t>
  </si>
  <si>
    <t>AX22725</t>
  </si>
  <si>
    <t>AX22736</t>
  </si>
  <si>
    <t>AX22747</t>
  </si>
  <si>
    <t>AX22750</t>
  </si>
  <si>
    <t>AX22782</t>
  </si>
  <si>
    <t>AX22797</t>
  </si>
  <si>
    <t>AX22838</t>
  </si>
  <si>
    <t>AX22879</t>
  </si>
  <si>
    <t>AX22885</t>
  </si>
  <si>
    <t>AX22904</t>
  </si>
  <si>
    <t>AX22922</t>
  </si>
  <si>
    <t>AX22926</t>
  </si>
  <si>
    <t>AX22932</t>
  </si>
  <si>
    <t>AX22939</t>
  </si>
  <si>
    <t>AX22943</t>
  </si>
  <si>
    <t>AX22947</t>
  </si>
  <si>
    <t>AX22976</t>
  </si>
  <si>
    <t>AX22985</t>
  </si>
  <si>
    <t>AX22989</t>
  </si>
  <si>
    <t>AX23013</t>
  </si>
  <si>
    <t>AX23035</t>
  </si>
  <si>
    <t>AX23039</t>
  </si>
  <si>
    <t>AX23045</t>
  </si>
  <si>
    <t>AX23052</t>
  </si>
  <si>
    <t>AX23078</t>
  </si>
  <si>
    <t>AX23079</t>
  </si>
  <si>
    <t>AX23084</t>
  </si>
  <si>
    <t>AX23086</t>
  </si>
  <si>
    <t>AX23090</t>
  </si>
  <si>
    <t>AX23143</t>
  </si>
  <si>
    <t>AX23181</t>
  </si>
  <si>
    <t>AX23188</t>
  </si>
  <si>
    <t>AX23229</t>
  </si>
  <si>
    <t>AX23255</t>
  </si>
  <si>
    <t>AX23265</t>
  </si>
  <si>
    <t>AX23283</t>
  </si>
  <si>
    <t>AX23284</t>
  </si>
  <si>
    <t>AX23287</t>
  </si>
  <si>
    <t>AX23313</t>
  </si>
  <si>
    <t>AX23320</t>
  </si>
  <si>
    <t>AX23334</t>
  </si>
  <si>
    <t>AX23361</t>
  </si>
  <si>
    <t>AX23391</t>
  </si>
  <si>
    <t>AX23392</t>
  </si>
  <si>
    <t>AX23400</t>
  </si>
  <si>
    <t>AX23404</t>
  </si>
  <si>
    <t>AX23413</t>
  </si>
  <si>
    <t>AX23420</t>
  </si>
  <si>
    <t>AX23440</t>
  </si>
  <si>
    <t>AX23464</t>
  </si>
  <si>
    <t>AX23483</t>
  </si>
  <si>
    <t>AX23517</t>
  </si>
  <si>
    <t>AX23536</t>
  </si>
  <si>
    <t>AX23541</t>
  </si>
  <si>
    <t>AX23548</t>
  </si>
  <si>
    <t>AX23550</t>
  </si>
  <si>
    <t>AX23557</t>
  </si>
  <si>
    <t>AX23560</t>
  </si>
  <si>
    <t>AX23562</t>
  </si>
  <si>
    <t>AX23567</t>
  </si>
  <si>
    <t>AX23568</t>
  </si>
  <si>
    <t>AX23575</t>
  </si>
  <si>
    <t>AX23606</t>
  </si>
  <si>
    <t>AX23619</t>
  </si>
  <si>
    <t>AX23645</t>
  </si>
  <si>
    <t>AX23646</t>
  </si>
  <si>
    <t>AX23683</t>
  </si>
  <si>
    <t>AX23706</t>
  </si>
  <si>
    <t>AX23727</t>
  </si>
  <si>
    <t>AX23740</t>
  </si>
  <si>
    <t>AX23753</t>
  </si>
  <si>
    <t>AX23756</t>
  </si>
  <si>
    <t>AX23762</t>
  </si>
  <si>
    <t>AX23800</t>
  </si>
  <si>
    <t>AX23805</t>
  </si>
  <si>
    <t>AX23836</t>
  </si>
  <si>
    <t>AX23848</t>
  </si>
  <si>
    <t>AX23866</t>
  </si>
  <si>
    <t>AX23890</t>
  </si>
  <si>
    <t>AX23912</t>
  </si>
  <si>
    <t>AX23927</t>
  </si>
  <si>
    <t>AX23931</t>
  </si>
  <si>
    <t>AX23964</t>
  </si>
  <si>
    <t>AX23970</t>
  </si>
  <si>
    <t>AX23979</t>
  </si>
  <si>
    <t>AX23991</t>
  </si>
  <si>
    <t>AX24002</t>
  </si>
  <si>
    <t>AX24018</t>
  </si>
  <si>
    <t>AX24033</t>
  </si>
  <si>
    <t>AX24036</t>
  </si>
  <si>
    <t>AX24051</t>
  </si>
  <si>
    <t>AX24066</t>
  </si>
  <si>
    <t>AX24069</t>
  </si>
  <si>
    <t>AX24073</t>
  </si>
  <si>
    <t>AX24082</t>
  </si>
  <si>
    <t>AX24088</t>
  </si>
  <si>
    <t>AX24090</t>
  </si>
  <si>
    <t>AX24091</t>
  </si>
  <si>
    <t>AX24109</t>
  </si>
  <si>
    <t>AX24124</t>
  </si>
  <si>
    <t>AX24129</t>
  </si>
  <si>
    <t>AX24143</t>
  </si>
  <si>
    <t>AX24146</t>
  </si>
  <si>
    <t>AX24152</t>
  </si>
  <si>
    <t>AX24199</t>
  </si>
  <si>
    <t>AX24206</t>
  </si>
  <si>
    <t>AX24221</t>
  </si>
  <si>
    <t>AX24237</t>
  </si>
  <si>
    <t>AX24247</t>
  </si>
  <si>
    <t>AX24251</t>
  </si>
  <si>
    <t>AX24256</t>
  </si>
  <si>
    <t>AX24271</t>
  </si>
  <si>
    <t>AX24301</t>
  </si>
  <si>
    <t>AX24304</t>
  </si>
  <si>
    <t>AX24320</t>
  </si>
  <si>
    <t>AX24322</t>
  </si>
  <si>
    <t>AX24327</t>
  </si>
  <si>
    <t>AX24336</t>
  </si>
  <si>
    <t>AX24340</t>
  </si>
  <si>
    <t>AX24356</t>
  </si>
  <si>
    <t>AX24361</t>
  </si>
  <si>
    <t>AX24366</t>
  </si>
  <si>
    <t>AX24399</t>
  </si>
  <si>
    <t>AX24403</t>
  </si>
  <si>
    <t>AX24426</t>
  </si>
  <si>
    <t>AX24429</t>
  </si>
  <si>
    <t>AX24482</t>
  </si>
  <si>
    <t>AX24490</t>
  </si>
  <si>
    <t>AX24510</t>
  </si>
  <si>
    <t>AX24527</t>
  </si>
  <si>
    <t>AX24537</t>
  </si>
  <si>
    <t>AX24567</t>
  </si>
  <si>
    <t>AX24570</t>
  </si>
  <si>
    <t>AX24596</t>
  </si>
  <si>
    <t>AX24597</t>
  </si>
  <si>
    <t>AX24604</t>
  </si>
  <si>
    <t>AX24639</t>
  </si>
  <si>
    <t>AX24641</t>
  </si>
  <si>
    <t>AX24671</t>
  </si>
  <si>
    <t>AX24684</t>
  </si>
  <si>
    <t>AX24734</t>
  </si>
  <si>
    <t>AX24750</t>
  </si>
  <si>
    <t>AX24762</t>
  </si>
  <si>
    <t>AX24771</t>
  </si>
  <si>
    <t>AX24782</t>
  </si>
  <si>
    <t>AX24784</t>
  </si>
  <si>
    <t>AX24786</t>
  </si>
  <si>
    <t>AX24787</t>
  </si>
  <si>
    <t>AX24800</t>
  </si>
  <si>
    <t>AX24833</t>
  </si>
  <si>
    <t>AX24843</t>
  </si>
  <si>
    <t>AX24928</t>
  </si>
  <si>
    <t>AX24929</t>
  </si>
  <si>
    <t>AX24950</t>
  </si>
  <si>
    <t>AX24973</t>
  </si>
  <si>
    <t>AX24977</t>
  </si>
  <si>
    <t>AX24980</t>
  </si>
  <si>
    <t>AX10001</t>
  </si>
  <si>
    <t>AX10002</t>
  </si>
  <si>
    <t>AX10005</t>
  </si>
  <si>
    <t>AX10007</t>
  </si>
  <si>
    <t>AX10009</t>
  </si>
  <si>
    <t>AX10011</t>
  </si>
  <si>
    <t>AX10017</t>
  </si>
  <si>
    <t>AX10022</t>
  </si>
  <si>
    <t>AX10023</t>
  </si>
  <si>
    <t>AX10024</t>
  </si>
  <si>
    <t>AX10025</t>
  </si>
  <si>
    <t>AX10034</t>
  </si>
  <si>
    <t>AX10038</t>
  </si>
  <si>
    <t>AX10040</t>
  </si>
  <si>
    <t>AX10043</t>
  </si>
  <si>
    <t>AX10044</t>
  </si>
  <si>
    <t>AX10045</t>
  </si>
  <si>
    <t>AX10046</t>
  </si>
  <si>
    <t>AX10050</t>
  </si>
  <si>
    <t>AX10053</t>
  </si>
  <si>
    <t>AX10054</t>
  </si>
  <si>
    <t>AX10055</t>
  </si>
  <si>
    <t>AX10060</t>
  </si>
  <si>
    <t>AX10068</t>
  </si>
  <si>
    <t>AX10079</t>
  </si>
  <si>
    <t>AX10080</t>
  </si>
  <si>
    <t>AX10081</t>
  </si>
  <si>
    <t>AX10083</t>
  </si>
  <si>
    <t>AX10085</t>
  </si>
  <si>
    <t>AX10087</t>
  </si>
  <si>
    <t>AX10090</t>
  </si>
  <si>
    <t>AX10093</t>
  </si>
  <si>
    <t>AX10094</t>
  </si>
  <si>
    <t>AX10095</t>
  </si>
  <si>
    <t>AX10101</t>
  </si>
  <si>
    <t>AX10103</t>
  </si>
  <si>
    <t>AX10104</t>
  </si>
  <si>
    <t>AX10105</t>
  </si>
  <si>
    <t>AX10108</t>
  </si>
  <si>
    <t>AX10113</t>
  </si>
  <si>
    <t>AX10117</t>
  </si>
  <si>
    <t>AX10120</t>
  </si>
  <si>
    <t>AX10125</t>
  </si>
  <si>
    <t>AX10128</t>
  </si>
  <si>
    <t>AX10129</t>
  </si>
  <si>
    <t>AX10131</t>
  </si>
  <si>
    <t>AX10139</t>
  </si>
  <si>
    <t>AX10142</t>
  </si>
  <si>
    <t>AX10143</t>
  </si>
  <si>
    <t>AX10146</t>
  </si>
  <si>
    <t>AX10149</t>
  </si>
  <si>
    <t>AX10154</t>
  </si>
  <si>
    <t>AX10160</t>
  </si>
  <si>
    <t>AX10161</t>
  </si>
  <si>
    <t>AX10164</t>
  </si>
  <si>
    <t>AX10165</t>
  </si>
  <si>
    <t>AX10168</t>
  </si>
  <si>
    <t>AX10174</t>
  </si>
  <si>
    <t>AX10175</t>
  </si>
  <si>
    <t>AX10178</t>
  </si>
  <si>
    <t>AX10179</t>
  </si>
  <si>
    <t>AX10181</t>
  </si>
  <si>
    <t>AX10185</t>
  </si>
  <si>
    <t>AX10189</t>
  </si>
  <si>
    <t>AX10190</t>
  </si>
  <si>
    <t>AX10192</t>
  </si>
  <si>
    <t>AX10193</t>
  </si>
  <si>
    <t>AX10194</t>
  </si>
  <si>
    <t>AX10196</t>
  </si>
  <si>
    <t>AX10202</t>
  </si>
  <si>
    <t>AX10203</t>
  </si>
  <si>
    <t>AX10205</t>
  </si>
  <si>
    <t>AX10206</t>
  </si>
  <si>
    <t>AX10210</t>
  </si>
  <si>
    <t>AX10213</t>
  </si>
  <si>
    <t>AX10215</t>
  </si>
  <si>
    <t>AX10216</t>
  </si>
  <si>
    <t>AX10221</t>
  </si>
  <si>
    <t>AX10222</t>
  </si>
  <si>
    <t>AX10223</t>
  </si>
  <si>
    <t>AX10226</t>
  </si>
  <si>
    <t>AX10231</t>
  </si>
  <si>
    <t>AX10233</t>
  </si>
  <si>
    <t>AX10235</t>
  </si>
  <si>
    <t>AX10238</t>
  </si>
  <si>
    <t>AX10242</t>
  </si>
  <si>
    <t>AX10245</t>
  </si>
  <si>
    <t>AX10246</t>
  </si>
  <si>
    <t>AX10247</t>
  </si>
  <si>
    <t>AX10256</t>
  </si>
  <si>
    <t>AX10264</t>
  </si>
  <si>
    <t>AX10266</t>
  </si>
  <si>
    <t>AX10271</t>
  </si>
  <si>
    <t>AX10274</t>
  </si>
  <si>
    <t>AX10278</t>
  </si>
  <si>
    <t>AX10279</t>
  </si>
  <si>
    <t>AX10280</t>
  </si>
  <si>
    <t>AX10283</t>
  </si>
  <si>
    <t>AX10284</t>
  </si>
  <si>
    <t>AX10291</t>
  </si>
  <si>
    <t>AX10294</t>
  </si>
  <si>
    <t>AX10299</t>
  </si>
  <si>
    <t>AX10301</t>
  </si>
  <si>
    <t>AX10305</t>
  </si>
  <si>
    <t>AX10306</t>
  </si>
  <si>
    <t>AX10314</t>
  </si>
  <si>
    <t>AX10319</t>
  </si>
  <si>
    <t>AX10320</t>
  </si>
  <si>
    <t>AX10326</t>
  </si>
  <si>
    <t>AX10328</t>
  </si>
  <si>
    <t>AX10336</t>
  </si>
  <si>
    <t>AX10338</t>
  </si>
  <si>
    <t>AX10340</t>
  </si>
  <si>
    <t>AX10341</t>
  </si>
  <si>
    <t>AX10345</t>
  </si>
  <si>
    <t>AX10347</t>
  </si>
  <si>
    <t>AX10348</t>
  </si>
  <si>
    <t>AX10352</t>
  </si>
  <si>
    <t>AX10353</t>
  </si>
  <si>
    <t>AX10356</t>
  </si>
  <si>
    <t>AX10358</t>
  </si>
  <si>
    <t>AX10362</t>
  </si>
  <si>
    <t>AX10363</t>
  </si>
  <si>
    <t>AX10364</t>
  </si>
  <si>
    <t>AX10365</t>
  </si>
  <si>
    <t>AX10367</t>
  </si>
  <si>
    <t>AX10370</t>
  </si>
  <si>
    <t>AX10372</t>
  </si>
  <si>
    <t>AX10373</t>
  </si>
  <si>
    <t>AX10377</t>
  </si>
  <si>
    <t>AX10378</t>
  </si>
  <si>
    <t>AX10380</t>
  </si>
  <si>
    <t>AX10383</t>
  </si>
  <si>
    <t>AX10390</t>
  </si>
  <si>
    <t>AX10395</t>
  </si>
  <si>
    <t>AX10396</t>
  </si>
  <si>
    <t>AX10399</t>
  </si>
  <si>
    <t>AX10400</t>
  </si>
  <si>
    <t>AX10401</t>
  </si>
  <si>
    <t>AX10403</t>
  </si>
  <si>
    <t>AX10408</t>
  </si>
  <si>
    <t>AX10413</t>
  </si>
  <si>
    <t>AX10414</t>
  </si>
  <si>
    <t>AX10417</t>
  </si>
  <si>
    <t>AX10419</t>
  </si>
  <si>
    <t>AX10420</t>
  </si>
  <si>
    <t>AX10421</t>
  </si>
  <si>
    <t>AX10423</t>
  </si>
  <si>
    <t>AX10425</t>
  </si>
  <si>
    <t>AX10426</t>
  </si>
  <si>
    <t>AX10429</t>
  </si>
  <si>
    <t>AX10430</t>
  </si>
  <si>
    <t>AX10431</t>
  </si>
  <si>
    <t>AX10434</t>
  </si>
  <si>
    <t>AX10438</t>
  </si>
  <si>
    <t>AX10440</t>
  </si>
  <si>
    <t>AX10443</t>
  </si>
  <si>
    <t>AX10444</t>
  </si>
  <si>
    <t>AX10445</t>
  </si>
  <si>
    <t>AX10447</t>
  </si>
  <si>
    <t>AX10454</t>
  </si>
  <si>
    <t>AX10462</t>
  </si>
  <si>
    <t>C1188</t>
  </si>
  <si>
    <t>AX10464</t>
  </si>
  <si>
    <t>AX10465</t>
  </si>
  <si>
    <t>AX10466</t>
  </si>
  <si>
    <t>AX10467</t>
  </si>
  <si>
    <t>AX10469</t>
  </si>
  <si>
    <t>AX10474</t>
  </si>
  <si>
    <t>AX10475</t>
  </si>
  <si>
    <t>AX10479</t>
  </si>
  <si>
    <t>AX10480</t>
  </si>
  <si>
    <t>AX10482</t>
  </si>
  <si>
    <t>AX10485</t>
  </si>
  <si>
    <t>AX10486</t>
  </si>
  <si>
    <t>AX10487</t>
  </si>
  <si>
    <t>AX10488</t>
  </si>
  <si>
    <t>AX10490</t>
  </si>
  <si>
    <t>AX10496</t>
  </si>
  <si>
    <t>AX10498</t>
  </si>
  <si>
    <t>AX10499</t>
  </si>
  <si>
    <t>AX10503</t>
  </si>
  <si>
    <t>AX10511</t>
  </si>
  <si>
    <t>AX10514</t>
  </si>
  <si>
    <t>AX10515</t>
  </si>
  <si>
    <t>AX10517</t>
  </si>
  <si>
    <t>AX10520</t>
  </si>
  <si>
    <t>AX10522</t>
  </si>
  <si>
    <t>AX10524</t>
  </si>
  <si>
    <t>AX10529</t>
  </si>
  <si>
    <t>AX10530</t>
  </si>
  <si>
    <t>AX10532</t>
  </si>
  <si>
    <t>AX10535</t>
  </si>
  <si>
    <t>AX10537</t>
  </si>
  <si>
    <t>AX10538</t>
  </si>
  <si>
    <t>AX10541</t>
  </si>
  <si>
    <t>AX10542</t>
  </si>
  <si>
    <t>AX10547</t>
  </si>
  <si>
    <t>AX10550</t>
  </si>
  <si>
    <t>AX10552</t>
  </si>
  <si>
    <t>AX10553</t>
  </si>
  <si>
    <t>AX10554</t>
  </si>
  <si>
    <t>AX10557</t>
  </si>
  <si>
    <t>AX10559</t>
  </si>
  <si>
    <t>AX10564</t>
  </si>
  <si>
    <t>AX10566</t>
  </si>
  <si>
    <t>AX10574</t>
  </si>
  <si>
    <t>AX10576</t>
  </si>
  <si>
    <t>AX10578</t>
  </si>
  <si>
    <t>AX10580</t>
  </si>
  <si>
    <t>AX10581</t>
  </si>
  <si>
    <t>AX10586</t>
  </si>
  <si>
    <t>AX10591</t>
  </si>
  <si>
    <t>AX10599</t>
  </si>
  <si>
    <t>AX10600</t>
  </si>
  <si>
    <t>AX10601</t>
  </si>
  <si>
    <t>AX10602</t>
  </si>
  <si>
    <t>AX10604</t>
  </si>
  <si>
    <t>AX10606</t>
  </si>
  <si>
    <t>AX10609</t>
  </si>
  <si>
    <t>AX10613</t>
  </si>
  <si>
    <t>AX10616</t>
  </si>
  <si>
    <t>AX10622</t>
  </si>
  <si>
    <t>AX10625</t>
  </si>
  <si>
    <t>AX10628</t>
  </si>
  <si>
    <t>AX10629</t>
  </si>
  <si>
    <t>AX10637</t>
  </si>
  <si>
    <t>AX10638</t>
  </si>
  <si>
    <t>AX10639</t>
  </si>
  <si>
    <t>AX10642</t>
  </si>
  <si>
    <t>AX10645</t>
  </si>
  <si>
    <t>AX10647</t>
  </si>
  <si>
    <t>AX10658</t>
  </si>
  <si>
    <t>AX10660</t>
  </si>
  <si>
    <t>AX10666</t>
  </si>
  <si>
    <t>AX10678</t>
  </si>
  <si>
    <t>AX10679</t>
  </si>
  <si>
    <t>AX10680</t>
  </si>
  <si>
    <t>AX10682</t>
  </si>
  <si>
    <t>AX10686</t>
  </si>
  <si>
    <t>AX10687</t>
  </si>
  <si>
    <t>AX10697</t>
  </si>
  <si>
    <t>AX10698</t>
  </si>
  <si>
    <t>AX10704</t>
  </si>
  <si>
    <t>AX10708</t>
  </si>
  <si>
    <t>AX10709</t>
  </si>
  <si>
    <t>AX10713</t>
  </si>
  <si>
    <t>AX10714</t>
  </si>
  <si>
    <t>AX10717</t>
  </si>
  <si>
    <t>AX10718</t>
  </si>
  <si>
    <t>AX10721</t>
  </si>
  <si>
    <t>AX10728</t>
  </si>
  <si>
    <t>AX10732</t>
  </si>
  <si>
    <t>AX10734</t>
  </si>
  <si>
    <t>AX10735</t>
  </si>
  <si>
    <t>AX10736</t>
  </si>
  <si>
    <t>AX10738</t>
  </si>
  <si>
    <t>AX10740</t>
  </si>
  <si>
    <t>AX10742</t>
  </si>
  <si>
    <t>AX10746</t>
  </si>
  <si>
    <t>AX10749</t>
  </si>
  <si>
    <t>AX10751</t>
  </si>
  <si>
    <t>AX10752</t>
  </si>
  <si>
    <t>AX10753</t>
  </si>
  <si>
    <t>AX10754</t>
  </si>
  <si>
    <t>AX10755</t>
  </si>
  <si>
    <t>AX10756</t>
  </si>
  <si>
    <t>AX10758</t>
  </si>
  <si>
    <t>AX10761</t>
  </si>
  <si>
    <t>AX10762</t>
  </si>
  <si>
    <t>AX10763</t>
  </si>
  <si>
    <t>AX10764</t>
  </si>
  <si>
    <t>AX10767</t>
  </si>
  <si>
    <t>AX10770</t>
  </si>
  <si>
    <t>AX10772</t>
  </si>
  <si>
    <t>AX10774</t>
  </si>
  <si>
    <t>AX10776</t>
  </si>
  <si>
    <t>AX10781</t>
  </si>
  <si>
    <t>AX10782</t>
  </si>
  <si>
    <t>AX10784</t>
  </si>
  <si>
    <t>AX10785</t>
  </si>
  <si>
    <t>AX10787</t>
  </si>
  <si>
    <t>AX10790</t>
  </si>
  <si>
    <t>AX10793</t>
  </si>
  <si>
    <t>AX10795</t>
  </si>
  <si>
    <t>AX10796</t>
  </si>
  <si>
    <t>AX10797</t>
  </si>
  <si>
    <t>AX10804</t>
  </si>
  <si>
    <t>AX10805</t>
  </si>
  <si>
    <t>AX10806</t>
  </si>
  <si>
    <t>AX10809</t>
  </si>
  <si>
    <t>AX10813</t>
  </si>
  <si>
    <t>AX10818</t>
  </si>
  <si>
    <t>AX10822</t>
  </si>
  <si>
    <t>AX10828</t>
  </si>
  <si>
    <t>AX10838</t>
  </si>
  <si>
    <t>AX10840</t>
  </si>
  <si>
    <t>AX10841</t>
  </si>
  <si>
    <t>AX10846</t>
  </si>
  <si>
    <t>AX10848</t>
  </si>
  <si>
    <t>AX10849</t>
  </si>
  <si>
    <t>AX10851</t>
  </si>
  <si>
    <t>AX10853</t>
  </si>
  <si>
    <t>AX10854</t>
  </si>
  <si>
    <t>AX10858</t>
  </si>
  <si>
    <t>AX10860</t>
  </si>
  <si>
    <t>AX10861</t>
  </si>
  <si>
    <t>AX10863</t>
  </si>
  <si>
    <t>AX10864</t>
  </si>
  <si>
    <t>AX10870</t>
  </si>
  <si>
    <t>AX10875</t>
  </si>
  <si>
    <t>AX10876</t>
  </si>
  <si>
    <t>AX10885</t>
  </si>
  <si>
    <t>AX10890</t>
  </si>
  <si>
    <t>AX10892</t>
  </si>
  <si>
    <t>AX10895</t>
  </si>
  <si>
    <t>AX10897</t>
  </si>
  <si>
    <t>AX10898</t>
  </si>
  <si>
    <t>AX10900</t>
  </si>
  <si>
    <t>AX10901</t>
  </si>
  <si>
    <t>AX10903</t>
  </si>
  <si>
    <t>AX10909</t>
  </si>
  <si>
    <t>AX10911</t>
  </si>
  <si>
    <t>AX10912</t>
  </si>
  <si>
    <t>AX10914</t>
  </si>
  <si>
    <t>AX10917</t>
  </si>
  <si>
    <t>AX10918</t>
  </si>
  <si>
    <t>AX10922</t>
  </si>
  <si>
    <t>AX10926</t>
  </si>
  <si>
    <t>AX10929</t>
  </si>
  <si>
    <t>AX10933</t>
  </si>
  <si>
    <t>AX10937</t>
  </si>
  <si>
    <t>AX10940</t>
  </si>
  <si>
    <t>AX10941</t>
  </si>
  <si>
    <t>AX10942</t>
  </si>
  <si>
    <t>AX10944</t>
  </si>
  <si>
    <t>AX10946</t>
  </si>
  <si>
    <t>AX10949</t>
  </si>
  <si>
    <t>AX10952</t>
  </si>
  <si>
    <t>AX10954</t>
  </si>
  <si>
    <t>AX10958</t>
  </si>
  <si>
    <t>AX10959</t>
  </si>
  <si>
    <t>AX10964</t>
  </si>
  <si>
    <t>AX10965</t>
  </si>
  <si>
    <t>AX10972</t>
  </si>
  <si>
    <t>AX10974</t>
  </si>
  <si>
    <t>AX10975</t>
  </si>
  <si>
    <t>AX10976</t>
  </si>
  <si>
    <t>AX10977</t>
  </si>
  <si>
    <t>AX10978</t>
  </si>
  <si>
    <t>AX10979</t>
  </si>
  <si>
    <t>AX10980</t>
  </si>
  <si>
    <t>AX10982</t>
  </si>
  <si>
    <t>AX10983</t>
  </si>
  <si>
    <t>AX10993</t>
  </si>
  <si>
    <t>AX10996</t>
  </si>
  <si>
    <t>AX10999</t>
  </si>
  <si>
    <t>AX11001</t>
  </si>
  <si>
    <t>AX11002</t>
  </si>
  <si>
    <t>AX11004</t>
  </si>
  <si>
    <t>AX11014</t>
  </si>
  <si>
    <t>AX11015</t>
  </si>
  <si>
    <t>AX11016</t>
  </si>
  <si>
    <t>AX11019</t>
  </si>
  <si>
    <t>AX11020</t>
  </si>
  <si>
    <t>AX11021</t>
  </si>
  <si>
    <t>AX11022</t>
  </si>
  <si>
    <t>AX11025</t>
  </si>
  <si>
    <t>AX11028</t>
  </si>
  <si>
    <t>AX11032</t>
  </si>
  <si>
    <t>AX11033</t>
  </si>
  <si>
    <t>AX11034</t>
  </si>
  <si>
    <t>AX11041</t>
  </si>
  <si>
    <t>AX11057</t>
  </si>
  <si>
    <t>AX11058</t>
  </si>
  <si>
    <t>AX11059</t>
  </si>
  <si>
    <t>AX11067</t>
  </si>
  <si>
    <t>AX11069</t>
  </si>
  <si>
    <t>AX11079</t>
  </si>
  <si>
    <t>AX11083</t>
  </si>
  <si>
    <t>C1474</t>
  </si>
  <si>
    <t>AX11085</t>
  </si>
  <si>
    <t>AX11088</t>
  </si>
  <si>
    <t>AX11089</t>
  </si>
  <si>
    <t>AX11090</t>
  </si>
  <si>
    <t>AX11093</t>
  </si>
  <si>
    <t>AX11094</t>
  </si>
  <si>
    <t>AX11106</t>
  </si>
  <si>
    <t>AX11107</t>
  </si>
  <si>
    <t>AX11110</t>
  </si>
  <si>
    <t>AX11113</t>
  </si>
  <si>
    <t>AX11114</t>
  </si>
  <si>
    <t>AX11115</t>
  </si>
  <si>
    <t>AX11117</t>
  </si>
  <si>
    <t>AX11123</t>
  </si>
  <si>
    <t>AX11127</t>
  </si>
  <si>
    <t>AX11129</t>
  </si>
  <si>
    <t>AX11132</t>
  </si>
  <si>
    <t>AX11135</t>
  </si>
  <si>
    <t>AX11144</t>
  </si>
  <si>
    <t>AX11145</t>
  </si>
  <si>
    <t>AX11152</t>
  </si>
  <si>
    <t>AX11155</t>
  </si>
  <si>
    <t>AX11156</t>
  </si>
  <si>
    <t>AX11159</t>
  </si>
  <si>
    <t>AX11166</t>
  </si>
  <si>
    <t>AX11169</t>
  </si>
  <si>
    <t>AX11170</t>
  </si>
  <si>
    <t>AX11171</t>
  </si>
  <si>
    <t>AX11173</t>
  </si>
  <si>
    <t>AX11174</t>
  </si>
  <si>
    <t>AX11177</t>
  </si>
  <si>
    <t>AX11178</t>
  </si>
  <si>
    <t>AX11179</t>
  </si>
  <si>
    <t>AX11186</t>
  </si>
  <si>
    <t>AX11191</t>
  </si>
  <si>
    <t>AX11194</t>
  </si>
  <si>
    <t>AX11198</t>
  </si>
  <si>
    <t>AX11209</t>
  </si>
  <si>
    <t>AX11212</t>
  </si>
  <si>
    <t>AX11214</t>
  </si>
  <si>
    <t>AX11215</t>
  </si>
  <si>
    <t>AX11218</t>
  </si>
  <si>
    <t>AX11220</t>
  </si>
  <si>
    <t>AX11226</t>
  </si>
  <si>
    <t>AX11230</t>
  </si>
  <si>
    <t>AX11234</t>
  </si>
  <si>
    <t>AX11235</t>
  </si>
  <si>
    <t>AX11242</t>
  </si>
  <si>
    <t>AX11244</t>
  </si>
  <si>
    <t>AX11245</t>
  </si>
  <si>
    <t>AX11255</t>
  </si>
  <si>
    <t>AX11256</t>
  </si>
  <si>
    <t>AX11259</t>
  </si>
  <si>
    <t>AX11260</t>
  </si>
  <si>
    <t>AX11262</t>
  </si>
  <si>
    <t>AX11263</t>
  </si>
  <si>
    <t>AX11264</t>
  </si>
  <si>
    <t>AX11266</t>
  </si>
  <si>
    <t>AX11267</t>
  </si>
  <si>
    <t>AX11268</t>
  </si>
  <si>
    <t>AX11271</t>
  </si>
  <si>
    <t>AX11272</t>
  </si>
  <si>
    <t>AX11275</t>
  </si>
  <si>
    <t>AX11276</t>
  </si>
  <si>
    <t>AX11280</t>
  </si>
  <si>
    <t>AX11283</t>
  </si>
  <si>
    <t>AX11284</t>
  </si>
  <si>
    <t>AX11290</t>
  </si>
  <si>
    <t>AX11296</t>
  </si>
  <si>
    <t>AX11299</t>
  </si>
  <si>
    <t>AX11302</t>
  </si>
  <si>
    <t>AX11306</t>
  </si>
  <si>
    <t>AX11310</t>
  </si>
  <si>
    <t>AX11315</t>
  </si>
  <si>
    <t>AX11316</t>
  </si>
  <si>
    <t>AX11317</t>
  </si>
  <si>
    <t>AX11320</t>
  </si>
  <si>
    <t>AX11325</t>
  </si>
  <si>
    <t>AX11332</t>
  </si>
  <si>
    <t>AX11337</t>
  </si>
  <si>
    <t>AX11341</t>
  </si>
  <si>
    <t>AX11345</t>
  </si>
  <si>
    <t>AX11346</t>
  </si>
  <si>
    <t>AX11349</t>
  </si>
  <si>
    <t>AX11353</t>
  </si>
  <si>
    <t>AX11354</t>
  </si>
  <si>
    <t>AX11357</t>
  </si>
  <si>
    <t>AX11360</t>
  </si>
  <si>
    <t>AX11363</t>
  </si>
  <si>
    <t>AX11374</t>
  </si>
  <si>
    <t>AX11376</t>
  </si>
  <si>
    <t>AX11382</t>
  </si>
  <si>
    <t>AX11383</t>
  </si>
  <si>
    <t>AX11389</t>
  </si>
  <si>
    <t>AX11391</t>
  </si>
  <si>
    <t>AX11392</t>
  </si>
  <si>
    <t>AX11396</t>
  </si>
  <si>
    <t>AX11397</t>
  </si>
  <si>
    <t>AX11402</t>
  </si>
  <si>
    <t>AX11405</t>
  </si>
  <si>
    <t>AX11406</t>
  </si>
  <si>
    <t>AX11408</t>
  </si>
  <si>
    <t>AX11417</t>
  </si>
  <si>
    <t>AX11419</t>
  </si>
  <si>
    <t>AX11426</t>
  </si>
  <si>
    <t>AX11431</t>
  </si>
  <si>
    <t>AX11437</t>
  </si>
  <si>
    <t>AX11444</t>
  </si>
  <si>
    <t>AX11449</t>
  </si>
  <si>
    <t>AX11450</t>
  </si>
  <si>
    <t>AX11451</t>
  </si>
  <si>
    <t>AX11453</t>
  </si>
  <si>
    <t>AX11454</t>
  </si>
  <si>
    <t>AX11455</t>
  </si>
  <si>
    <t>AX11456</t>
  </si>
  <si>
    <t>AX11459</t>
  </si>
  <si>
    <t>AX11467</t>
  </si>
  <si>
    <t>AX11472</t>
  </si>
  <si>
    <t>AX11474</t>
  </si>
  <si>
    <t>AX11476</t>
  </si>
  <si>
    <t>AX11477</t>
  </si>
  <si>
    <t>AX11480</t>
  </si>
  <si>
    <t>AX11481</t>
  </si>
  <si>
    <t>AX11484</t>
  </si>
  <si>
    <t>AX11486</t>
  </si>
  <si>
    <t>AX11487</t>
  </si>
  <si>
    <t>AX11489</t>
  </si>
  <si>
    <t>AX11490</t>
  </si>
  <si>
    <t>AX11494</t>
  </si>
  <si>
    <t>AX11496</t>
  </si>
  <si>
    <t>AX11499</t>
  </si>
  <si>
    <t>AX11504</t>
  </si>
  <si>
    <t>AX11510</t>
  </si>
  <si>
    <t>AX11512</t>
  </si>
  <si>
    <t>AX11513</t>
  </si>
  <si>
    <t>AX11515</t>
  </si>
  <si>
    <t>AX11519</t>
  </si>
  <si>
    <t>AX11522</t>
  </si>
  <si>
    <t>AX11523</t>
  </si>
  <si>
    <t>AX11528</t>
  </si>
  <si>
    <t>AX11530</t>
  </si>
  <si>
    <t>AX11535</t>
  </si>
  <si>
    <t>AX11536</t>
  </si>
  <si>
    <t>AX11538</t>
  </si>
  <si>
    <t>AX11539</t>
  </si>
  <si>
    <t>AX11540</t>
  </si>
  <si>
    <t>AX11550</t>
  </si>
  <si>
    <t>AX11551</t>
  </si>
  <si>
    <t>AX11552</t>
  </si>
  <si>
    <t>AX11553</t>
  </si>
  <si>
    <t>AX11555</t>
  </si>
  <si>
    <t>AX11558</t>
  </si>
  <si>
    <t>AX11569</t>
  </si>
  <si>
    <t>AX11570</t>
  </si>
  <si>
    <t>AX11572</t>
  </si>
  <si>
    <t>AX11574</t>
  </si>
  <si>
    <t>AX11576</t>
  </si>
  <si>
    <t>AX11581</t>
  </si>
  <si>
    <t>AX11582</t>
  </si>
  <si>
    <t>AX11585</t>
  </si>
  <si>
    <t>AX11590</t>
  </si>
  <si>
    <t>AX11592</t>
  </si>
  <si>
    <t>AX11594</t>
  </si>
  <si>
    <t>AX11596</t>
  </si>
  <si>
    <t>AX11602</t>
  </si>
  <si>
    <t>AX11604</t>
  </si>
  <si>
    <t>AX11608</t>
  </si>
  <si>
    <t>AX11613</t>
  </si>
  <si>
    <t>AX11618</t>
  </si>
  <si>
    <t>AX11634</t>
  </si>
  <si>
    <t>AX11635</t>
  </si>
  <si>
    <t>AX11639</t>
  </si>
  <si>
    <t>AX11642</t>
  </si>
  <si>
    <t>AX11644</t>
  </si>
  <si>
    <t>AX11646</t>
  </si>
  <si>
    <t>AX11648</t>
  </si>
  <si>
    <t>AX11650</t>
  </si>
  <si>
    <t>AX11651</t>
  </si>
  <si>
    <t>AX11655</t>
  </si>
  <si>
    <t>AX11659</t>
  </si>
  <si>
    <t>AX11663</t>
  </si>
  <si>
    <t>AX11664</t>
  </si>
  <si>
    <t>AX11669</t>
  </si>
  <si>
    <t>AX11670</t>
  </si>
  <si>
    <t>AX11672</t>
  </si>
  <si>
    <t>AX11674</t>
  </si>
  <si>
    <t>AX11675</t>
  </si>
  <si>
    <t>AX11679</t>
  </si>
  <si>
    <t>AX11680</t>
  </si>
  <si>
    <t>AX11683</t>
  </si>
  <si>
    <t>AX11686</t>
  </si>
  <si>
    <t>AX11691</t>
  </si>
  <si>
    <t>AX11692</t>
  </si>
  <si>
    <t>AX11695</t>
  </si>
  <si>
    <t>AX11697</t>
  </si>
  <si>
    <t>AX11700</t>
  </si>
  <si>
    <t>AX11701</t>
  </si>
  <si>
    <t>AX11704</t>
  </si>
  <si>
    <t>AX11706</t>
  </si>
  <si>
    <t>AX11710</t>
  </si>
  <si>
    <t>AX11712</t>
  </si>
  <si>
    <t>AX11716</t>
  </si>
  <si>
    <t>AX11723</t>
  </si>
  <si>
    <t>AX11736</t>
  </si>
  <si>
    <t>AX11738</t>
  </si>
  <si>
    <t>AX11739</t>
  </si>
  <si>
    <t>AX11744</t>
  </si>
  <si>
    <t>AX11747</t>
  </si>
  <si>
    <t>AX11749</t>
  </si>
  <si>
    <t>AX11751</t>
  </si>
  <si>
    <t>AX11752</t>
  </si>
  <si>
    <t>AX11758</t>
  </si>
  <si>
    <t>AX11759</t>
  </si>
  <si>
    <t>AX11764</t>
  </si>
  <si>
    <t>AX11768</t>
  </si>
  <si>
    <t>AX11769</t>
  </si>
  <si>
    <t>AX11771</t>
  </si>
  <si>
    <t>AX11775</t>
  </si>
  <si>
    <t>AX11776</t>
  </si>
  <si>
    <t>AX11778</t>
  </si>
  <si>
    <t>AX11784</t>
  </si>
  <si>
    <t>AX11785</t>
  </si>
  <si>
    <t>AX11789</t>
  </si>
  <si>
    <t>AX11790</t>
  </si>
  <si>
    <t>AX11803</t>
  </si>
  <si>
    <t>AX11805</t>
  </si>
  <si>
    <t>AX11808</t>
  </si>
  <si>
    <t>AX11809</t>
  </si>
  <si>
    <t>AX11812</t>
  </si>
  <si>
    <t>AX11821</t>
  </si>
  <si>
    <t>AX11825</t>
  </si>
  <si>
    <t>AX11826</t>
  </si>
  <si>
    <t>AX11828</t>
  </si>
  <si>
    <t>AX11829</t>
  </si>
  <si>
    <t>AX11830</t>
  </si>
  <si>
    <t>AX11832</t>
  </si>
  <si>
    <t>AX11834</t>
  </si>
  <si>
    <t>AX11835</t>
  </si>
  <si>
    <t>AX11837</t>
  </si>
  <si>
    <t>AX11841</t>
  </si>
  <si>
    <t>AX11842</t>
  </si>
  <si>
    <t>AX11843</t>
  </si>
  <si>
    <t>AX11845</t>
  </si>
  <si>
    <t>AX11849</t>
  </si>
  <si>
    <t>AX11854</t>
  </si>
  <si>
    <t>AX11865</t>
  </si>
  <si>
    <t>AX11867</t>
  </si>
  <si>
    <t>AX11869</t>
  </si>
  <si>
    <t>AX11871</t>
  </si>
  <si>
    <t>AX11874</t>
  </si>
  <si>
    <t>AX11878</t>
  </si>
  <si>
    <t>AX11887</t>
  </si>
  <si>
    <t>AX11890</t>
  </si>
  <si>
    <t>AX11903</t>
  </si>
  <si>
    <t>AX11908</t>
  </si>
  <si>
    <t>AX11909</t>
  </si>
  <si>
    <t>AX11910</t>
  </si>
  <si>
    <t>AX11911</t>
  </si>
  <si>
    <t>AX11914</t>
  </si>
  <si>
    <t>AX11915</t>
  </si>
  <si>
    <t>AX11916</t>
  </si>
  <si>
    <t>AX11924</t>
  </si>
  <si>
    <t>AX11925</t>
  </si>
  <si>
    <t>AX11926</t>
  </si>
  <si>
    <t>AX11929</t>
  </si>
  <si>
    <t>AX11935</t>
  </si>
  <si>
    <t>AX11936</t>
  </si>
  <si>
    <t>AX11940</t>
  </si>
  <si>
    <t>AX11943</t>
  </si>
  <si>
    <t>AX11945</t>
  </si>
  <si>
    <t>AX11948</t>
  </si>
  <si>
    <t>AX11955</t>
  </si>
  <si>
    <t>AX11956</t>
  </si>
  <si>
    <t>AX11957</t>
  </si>
  <si>
    <t>AX11960</t>
  </si>
  <si>
    <t>AX11964</t>
  </si>
  <si>
    <t>AX11968</t>
  </si>
  <si>
    <t>AX11974</t>
  </si>
  <si>
    <t>AX11976</t>
  </si>
  <si>
    <t>AX11980</t>
  </si>
  <si>
    <t>AX11981</t>
  </si>
  <si>
    <t>AX11983</t>
  </si>
  <si>
    <t>AX11984</t>
  </si>
  <si>
    <t>AX11988</t>
  </si>
  <si>
    <t>AX11990</t>
  </si>
  <si>
    <t>AX11996</t>
  </si>
  <si>
    <t>AX11997</t>
  </si>
  <si>
    <t>AX12001</t>
  </si>
  <si>
    <t>AX12005</t>
  </si>
  <si>
    <t>AX12006</t>
  </si>
  <si>
    <t>AX12021</t>
  </si>
  <si>
    <t>AX12022</t>
  </si>
  <si>
    <t>AX12024</t>
  </si>
  <si>
    <t>AX12025</t>
  </si>
  <si>
    <t>AX12027</t>
  </si>
  <si>
    <t>AX12029</t>
  </si>
  <si>
    <t>AX12031</t>
  </si>
  <si>
    <t>AX12032</t>
  </si>
  <si>
    <t>AX12033</t>
  </si>
  <si>
    <t>AX12043</t>
  </si>
  <si>
    <t>AX12047</t>
  </si>
  <si>
    <t>AX12051</t>
  </si>
  <si>
    <t>AX12052</t>
  </si>
  <si>
    <t>AX12053</t>
  </si>
  <si>
    <t>AX12056</t>
  </si>
  <si>
    <t>AX12063</t>
  </si>
  <si>
    <t>AX12067</t>
  </si>
  <si>
    <t>AX12068</t>
  </si>
  <si>
    <t>AX12069</t>
  </si>
  <si>
    <t>AX12072</t>
  </si>
  <si>
    <t>AX12074</t>
  </si>
  <si>
    <t>AX12076</t>
  </si>
  <si>
    <t>AX12080</t>
  </si>
  <si>
    <t>AX12082</t>
  </si>
  <si>
    <t>AX12085</t>
  </si>
  <si>
    <t>AX12087</t>
  </si>
  <si>
    <t>AX12088</t>
  </si>
  <si>
    <t>AX12097</t>
  </si>
  <si>
    <t>AX12099</t>
  </si>
  <si>
    <t>AX12100</t>
  </si>
  <si>
    <t>AX12101</t>
  </si>
  <si>
    <t>AX12102</t>
  </si>
  <si>
    <t>AX12103</t>
  </si>
  <si>
    <t>AX12107</t>
  </si>
  <si>
    <t>AX12110</t>
  </si>
  <si>
    <t>AX12114</t>
  </si>
  <si>
    <t>AX12116</t>
  </si>
  <si>
    <t>AX12124</t>
  </si>
  <si>
    <t>AX12125</t>
  </si>
  <si>
    <t>AX12126</t>
  </si>
  <si>
    <t>AX12130</t>
  </si>
  <si>
    <t>AX12131</t>
  </si>
  <si>
    <t>AX12134</t>
  </si>
  <si>
    <t>AX12141</t>
  </si>
  <si>
    <t>AX12143</t>
  </si>
  <si>
    <t>AX12146</t>
  </si>
  <si>
    <t>AX12150</t>
  </si>
  <si>
    <t>AX12151</t>
  </si>
  <si>
    <t>AX12156</t>
  </si>
  <si>
    <t>AX12157</t>
  </si>
  <si>
    <t>AX12158</t>
  </si>
  <si>
    <t>AX12160</t>
  </si>
  <si>
    <t>AX12161</t>
  </si>
  <si>
    <t>AX12165</t>
  </si>
  <si>
    <t>AX12170</t>
  </si>
  <si>
    <t>AX12171</t>
  </si>
  <si>
    <t>AX12173</t>
  </si>
  <si>
    <t>AX12176</t>
  </si>
  <si>
    <t>AX12179</t>
  </si>
  <si>
    <t>AX12184</t>
  </si>
  <si>
    <t>AX12187</t>
  </si>
  <si>
    <t>AX12188</t>
  </si>
  <si>
    <t>AX12189</t>
  </si>
  <si>
    <t>AX12194</t>
  </si>
  <si>
    <t>AX12202</t>
  </si>
  <si>
    <t>AX12204</t>
  </si>
  <si>
    <t>AX12206</t>
  </si>
  <si>
    <t>AX12208</t>
  </si>
  <si>
    <t>AX12211</t>
  </si>
  <si>
    <t>AX12214</t>
  </si>
  <si>
    <t>AX12217</t>
  </si>
  <si>
    <t>AX12221</t>
  </si>
  <si>
    <t>AX12229</t>
  </si>
  <si>
    <t>AX12230</t>
  </si>
  <si>
    <t>AX12231</t>
  </si>
  <si>
    <t>AX12232</t>
  </si>
  <si>
    <t>AX12234</t>
  </si>
  <si>
    <t>AX12241</t>
  </si>
  <si>
    <t>AX12246</t>
  </si>
  <si>
    <t>AX12251</t>
  </si>
  <si>
    <t>AX12256</t>
  </si>
  <si>
    <t>AX12259</t>
  </si>
  <si>
    <t>AX12266</t>
  </si>
  <si>
    <t>AX12267</t>
  </si>
  <si>
    <t>AX12277</t>
  </si>
  <si>
    <t>AX12280</t>
  </si>
  <si>
    <t>AX12282</t>
  </si>
  <si>
    <t>AX12283</t>
  </si>
  <si>
    <t>AX12285</t>
  </si>
  <si>
    <t>AX12287</t>
  </si>
  <si>
    <t>AX12292</t>
  </si>
  <si>
    <t>AX12295</t>
  </si>
  <si>
    <t>AX12300</t>
  </si>
  <si>
    <t>AX12302</t>
  </si>
  <si>
    <t>AX12303</t>
  </si>
  <si>
    <t>AX12306</t>
  </si>
  <si>
    <t>AX12307</t>
  </si>
  <si>
    <t>AX12313</t>
  </si>
  <si>
    <t>AX12315</t>
  </si>
  <si>
    <t>AX12316</t>
  </si>
  <si>
    <t>AX12317</t>
  </si>
  <si>
    <t>AX12319</t>
  </si>
  <si>
    <t>AX12322</t>
  </si>
  <si>
    <t>AX12324</t>
  </si>
  <si>
    <t>AX12326</t>
  </si>
  <si>
    <t>AX12331</t>
  </si>
  <si>
    <t>AX12332</t>
  </si>
  <si>
    <t>AX12339</t>
  </si>
  <si>
    <t>AX12341</t>
  </si>
  <si>
    <t>AX12344</t>
  </si>
  <si>
    <t>AX12345</t>
  </si>
  <si>
    <t>AX12350</t>
  </si>
  <si>
    <t>AX12352</t>
  </si>
  <si>
    <t>AX12358</t>
  </si>
  <si>
    <t>AX12361</t>
  </si>
  <si>
    <t>AX12364</t>
  </si>
  <si>
    <t>AX12366</t>
  </si>
  <si>
    <t>AX12367</t>
  </si>
  <si>
    <t>AX12371</t>
  </si>
  <si>
    <t>AX12378</t>
  </si>
  <si>
    <t>AX12379</t>
  </si>
  <si>
    <t>AX12382</t>
  </si>
  <si>
    <t>AX12383</t>
  </si>
  <si>
    <t>AX12384</t>
  </si>
  <si>
    <t>AX12386</t>
  </si>
  <si>
    <t>AX12387</t>
  </si>
  <si>
    <t>AX12392</t>
  </si>
  <si>
    <t>AX12393</t>
  </si>
  <si>
    <t>AX12397</t>
  </si>
  <si>
    <t>AX12399</t>
  </si>
  <si>
    <t>AX12405</t>
  </si>
  <si>
    <t>AX12406</t>
  </si>
  <si>
    <t>AX12409</t>
  </si>
  <si>
    <t>AX12410</t>
  </si>
  <si>
    <t>AX12419</t>
  </si>
  <si>
    <t>AX12421</t>
  </si>
  <si>
    <t>AX12423</t>
  </si>
  <si>
    <t>AX12425</t>
  </si>
  <si>
    <t>AX12427</t>
  </si>
  <si>
    <t>AX12433</t>
  </si>
  <si>
    <t>AX12435</t>
  </si>
  <si>
    <t>AX12439</t>
  </si>
  <si>
    <t>AX12441</t>
  </si>
  <si>
    <t>AX12445</t>
  </si>
  <si>
    <t>AX12448</t>
  </si>
  <si>
    <t>AX12450</t>
  </si>
  <si>
    <t>AX12451</t>
  </si>
  <si>
    <t>AX12452</t>
  </si>
  <si>
    <t>AX12453</t>
  </si>
  <si>
    <t>AX12456</t>
  </si>
  <si>
    <t>AX12459</t>
  </si>
  <si>
    <t>AX12462</t>
  </si>
  <si>
    <t>AX12464</t>
  </si>
  <si>
    <t>AX12466</t>
  </si>
  <si>
    <t>AX12470</t>
  </si>
  <si>
    <t>AX12471</t>
  </si>
  <si>
    <t>AX12475</t>
  </si>
  <si>
    <t>AX12476</t>
  </si>
  <si>
    <t>AX12483</t>
  </si>
  <si>
    <t>AX12484</t>
  </si>
  <si>
    <t>AX12488</t>
  </si>
  <si>
    <t>AX12489</t>
  </si>
  <si>
    <t>AX12490</t>
  </si>
  <si>
    <t>AX12498</t>
  </si>
  <si>
    <t>AX12509</t>
  </si>
  <si>
    <t>AX12510</t>
  </si>
  <si>
    <t>AX12512</t>
  </si>
  <si>
    <t>AX12513</t>
  </si>
  <si>
    <t>AX12515</t>
  </si>
  <si>
    <t>AX12516</t>
  </si>
  <si>
    <t>AX12521</t>
  </si>
  <si>
    <t>AX12522</t>
  </si>
  <si>
    <t>AX12525</t>
  </si>
  <si>
    <t>AX12530</t>
  </si>
  <si>
    <t>AX12534</t>
  </si>
  <si>
    <t>AX12537</t>
  </si>
  <si>
    <t>AX12538</t>
  </si>
  <si>
    <t>AX12545</t>
  </si>
  <si>
    <t>AX12549</t>
  </si>
  <si>
    <t>AX12551</t>
  </si>
  <si>
    <t>AX12552</t>
  </si>
  <si>
    <t>AX12554</t>
  </si>
  <si>
    <t>AX12555</t>
  </si>
  <si>
    <t>AX12556</t>
  </si>
  <si>
    <t>AX12557</t>
  </si>
  <si>
    <t>AX12559</t>
  </si>
  <si>
    <t>AX12561</t>
  </si>
  <si>
    <t>AX12565</t>
  </si>
  <si>
    <t>AX12567</t>
  </si>
  <si>
    <t>AX12568</t>
  </si>
  <si>
    <t>AX12569</t>
  </si>
  <si>
    <t>AX12572</t>
  </si>
  <si>
    <t>AX12576</t>
  </si>
  <si>
    <t>AX12582</t>
  </si>
  <si>
    <t>AX12588</t>
  </si>
  <si>
    <t>AX12594</t>
  </si>
  <si>
    <t>AX12595</t>
  </si>
  <si>
    <t>AX12596</t>
  </si>
  <si>
    <t>AX12597</t>
  </si>
  <si>
    <t>AX12599</t>
  </si>
  <si>
    <t>AX12600</t>
  </si>
  <si>
    <t>AX12603</t>
  </si>
  <si>
    <t>AX12606</t>
  </si>
  <si>
    <t>AX12609</t>
  </si>
  <si>
    <t>AX12610</t>
  </si>
  <si>
    <t>AX12611</t>
  </si>
  <si>
    <t>AX12614</t>
  </si>
  <si>
    <t>AX12617</t>
  </si>
  <si>
    <t>AX12621</t>
  </si>
  <si>
    <t>AX12625</t>
  </si>
  <si>
    <t>AX12629</t>
  </si>
  <si>
    <t>AX12631</t>
  </si>
  <si>
    <t>AX12633</t>
  </si>
  <si>
    <t>AX12640</t>
  </si>
  <si>
    <t>AX12641</t>
  </si>
  <si>
    <t>AX12643</t>
  </si>
  <si>
    <t>AX12646</t>
  </si>
  <si>
    <t>AX12647</t>
  </si>
  <si>
    <t>AX12652</t>
  </si>
  <si>
    <t>AX12655</t>
  </si>
  <si>
    <t>AX12658</t>
  </si>
  <si>
    <t>AX12659</t>
  </si>
  <si>
    <t>AX12667</t>
  </si>
  <si>
    <t>AX12670</t>
  </si>
  <si>
    <t>AX12672</t>
  </si>
  <si>
    <t>AX12673</t>
  </si>
  <si>
    <t>AX12675</t>
  </si>
  <si>
    <t>AX12677</t>
  </si>
  <si>
    <t>AX12679</t>
  </si>
  <si>
    <t>AX12680</t>
  </si>
  <si>
    <t>AX12682</t>
  </si>
  <si>
    <t>AX12683</t>
  </si>
  <si>
    <t>AX12690</t>
  </si>
  <si>
    <t>AX12691</t>
  </si>
  <si>
    <t>AX12693</t>
  </si>
  <si>
    <t>C1403</t>
  </si>
  <si>
    <t>AX12696</t>
  </si>
  <si>
    <t>AX12700</t>
  </si>
  <si>
    <t>AX12703</t>
  </si>
  <si>
    <t>AX12704</t>
  </si>
  <si>
    <t>AX12705</t>
  </si>
  <si>
    <t>AX12708</t>
  </si>
  <si>
    <t>AX12710</t>
  </si>
  <si>
    <t>AX12713</t>
  </si>
  <si>
    <t>AX12715</t>
  </si>
  <si>
    <t>AX12717</t>
  </si>
  <si>
    <t>AX12718</t>
  </si>
  <si>
    <t>AX12723</t>
  </si>
  <si>
    <t>AX12725</t>
  </si>
  <si>
    <t>AX12731</t>
  </si>
  <si>
    <t>AX12733</t>
  </si>
  <si>
    <t>AX12734</t>
  </si>
  <si>
    <t>AX12735</t>
  </si>
  <si>
    <t>AX12737</t>
  </si>
  <si>
    <t>AX12739</t>
  </si>
  <si>
    <t>AX12741</t>
  </si>
  <si>
    <t>AX12746</t>
  </si>
  <si>
    <t>AX12748</t>
  </si>
  <si>
    <t>AX12754</t>
  </si>
  <si>
    <t>AX12760</t>
  </si>
  <si>
    <t>AX12762</t>
  </si>
  <si>
    <t>AX12769</t>
  </si>
  <si>
    <t>AX12773</t>
  </si>
  <si>
    <t>AX12774</t>
  </si>
  <si>
    <t>AX12775</t>
  </si>
  <si>
    <t>AX12776</t>
  </si>
  <si>
    <t>AX12778</t>
  </si>
  <si>
    <t>AX12781</t>
  </si>
  <si>
    <t>AX12783</t>
  </si>
  <si>
    <t>AX12784</t>
  </si>
  <si>
    <t>AX12787</t>
  </si>
  <si>
    <t>AX12789</t>
  </si>
  <si>
    <t>AX12799</t>
  </si>
  <si>
    <t>AX12802</t>
  </si>
  <si>
    <t>AX12806</t>
  </si>
  <si>
    <t>AX12807</t>
  </si>
  <si>
    <t>AX12809</t>
  </si>
  <si>
    <t>AX12811</t>
  </si>
  <si>
    <t>AX12812</t>
  </si>
  <si>
    <t>AX12815</t>
  </si>
  <si>
    <t>AX12818</t>
  </si>
  <si>
    <t>AX12822</t>
  </si>
  <si>
    <t>AX12823</t>
  </si>
  <si>
    <t>AX12825</t>
  </si>
  <si>
    <t>AX12826</t>
  </si>
  <si>
    <t>AX12832</t>
  </si>
  <si>
    <t>AX12837</t>
  </si>
  <si>
    <t>AX12853</t>
  </si>
  <si>
    <t>AX12859</t>
  </si>
  <si>
    <t>AX12863</t>
  </si>
  <si>
    <t>AX12864</t>
  </si>
  <si>
    <t>AX12865</t>
  </si>
  <si>
    <t>AX12868</t>
  </si>
  <si>
    <t>AX12869</t>
  </si>
  <si>
    <t>AX12873</t>
  </si>
  <si>
    <t>AX12879</t>
  </si>
  <si>
    <t>AX12885</t>
  </si>
  <si>
    <t>AX12888</t>
  </si>
  <si>
    <t>AX12892</t>
  </si>
  <si>
    <t>AX12896</t>
  </si>
  <si>
    <t>AX12903</t>
  </si>
  <si>
    <t>AX12905</t>
  </si>
  <si>
    <t>AX12908</t>
  </si>
  <si>
    <t>AX12917</t>
  </si>
  <si>
    <t>AX12928</t>
  </si>
  <si>
    <t>AX12930</t>
  </si>
  <si>
    <t>AX12936</t>
  </si>
  <si>
    <t>AX12940</t>
  </si>
  <si>
    <t>AX12942</t>
  </si>
  <si>
    <t>AX12949</t>
  </si>
  <si>
    <t>AX12951</t>
  </si>
  <si>
    <t>AX12953</t>
  </si>
  <si>
    <t>AX12954</t>
  </si>
  <si>
    <t>AX12955</t>
  </si>
  <si>
    <t>AX12963</t>
  </si>
  <si>
    <t>AX12964</t>
  </si>
  <si>
    <t>AX12965</t>
  </si>
  <si>
    <t>AX12966</t>
  </si>
  <si>
    <t>AX12967</t>
  </si>
  <si>
    <t>AX12968</t>
  </si>
  <si>
    <t>AX12970</t>
  </si>
  <si>
    <t>AX12971</t>
  </si>
  <si>
    <t>AX12973</t>
  </si>
  <si>
    <t>AX12974</t>
  </si>
  <si>
    <t>AX12975</t>
  </si>
  <si>
    <t>AX12976</t>
  </si>
  <si>
    <t>AX12977</t>
  </si>
  <si>
    <t>AX12979</t>
  </si>
  <si>
    <t>AX12981</t>
  </si>
  <si>
    <t>AX12983</t>
  </si>
  <si>
    <t>AX12987</t>
  </si>
  <si>
    <t>AX12992</t>
  </si>
  <si>
    <t>AX12993</t>
  </si>
  <si>
    <t>AX12994</t>
  </si>
  <si>
    <t>AX12997</t>
  </si>
  <si>
    <t>AX12998</t>
  </si>
  <si>
    <t>AX13001</t>
  </si>
  <si>
    <t>AX13003</t>
  </si>
  <si>
    <t>AX13005</t>
  </si>
  <si>
    <t>AX13006</t>
  </si>
  <si>
    <t>AX13007</t>
  </si>
  <si>
    <t>AX13014</t>
  </si>
  <si>
    <t>AX13015</t>
  </si>
  <si>
    <t>AX13016</t>
  </si>
  <si>
    <t>AX13020</t>
  </si>
  <si>
    <t>AX13023</t>
  </si>
  <si>
    <t>AX13025</t>
  </si>
  <si>
    <t>AX13027</t>
  </si>
  <si>
    <t>AX13029</t>
  </si>
  <si>
    <t>AX13030</t>
  </si>
  <si>
    <t>AX13036</t>
  </si>
  <si>
    <t>AX13043</t>
  </si>
  <si>
    <t>AX13044</t>
  </si>
  <si>
    <t>AX13049</t>
  </si>
  <si>
    <t>AX13052</t>
  </si>
  <si>
    <t>AX13054</t>
  </si>
  <si>
    <t>AX13058</t>
  </si>
  <si>
    <t>AX13060</t>
  </si>
  <si>
    <t>AX13066</t>
  </si>
  <si>
    <t>AX13070</t>
  </si>
  <si>
    <t>AX13072</t>
  </si>
  <si>
    <t>AX13076</t>
  </si>
  <si>
    <t>AX13077</t>
  </si>
  <si>
    <t>AX13078</t>
  </si>
  <si>
    <t>AX13081</t>
  </si>
  <si>
    <t>AX13082</t>
  </si>
  <si>
    <t>AX13084</t>
  </si>
  <si>
    <t>AX13085</t>
  </si>
  <si>
    <t>AX13086</t>
  </si>
  <si>
    <t>AX13087</t>
  </si>
  <si>
    <t>AX13091</t>
  </si>
  <si>
    <t>AX13098</t>
  </si>
  <si>
    <t>AX13100</t>
  </si>
  <si>
    <t>AX13103</t>
  </si>
  <si>
    <t>AX13105</t>
  </si>
  <si>
    <t>AX13107</t>
  </si>
  <si>
    <t>AX13109</t>
  </si>
  <si>
    <t>AX13115</t>
  </si>
  <si>
    <t>AX13119</t>
  </si>
  <si>
    <t>AX13121</t>
  </si>
  <si>
    <t>AX13126</t>
  </si>
  <si>
    <t>AX13132</t>
  </si>
  <si>
    <t>AX13138</t>
  </si>
  <si>
    <t>AX13140</t>
  </si>
  <si>
    <t>AX13143</t>
  </si>
  <si>
    <t>AX13144</t>
  </si>
  <si>
    <t>AX13154</t>
  </si>
  <si>
    <t>AX13156</t>
  </si>
  <si>
    <t>AX13158</t>
  </si>
  <si>
    <t>AX13162</t>
  </si>
  <si>
    <t>AX13163</t>
  </si>
  <si>
    <t>AX13164</t>
  </si>
  <si>
    <t>AX13171</t>
  </si>
  <si>
    <t>AX13173</t>
  </si>
  <si>
    <t>AX13176</t>
  </si>
  <si>
    <t>AX13179</t>
  </si>
  <si>
    <t>AX13188</t>
  </si>
  <si>
    <t>AX13190</t>
  </si>
  <si>
    <t>AX13192</t>
  </si>
  <si>
    <t>AX13194</t>
  </si>
  <si>
    <t>AX13197</t>
  </si>
  <si>
    <t>AX13199</t>
  </si>
  <si>
    <t>AX13204</t>
  </si>
  <si>
    <t>AX13207</t>
  </si>
  <si>
    <t>AX13211</t>
  </si>
  <si>
    <t>AX13212</t>
  </si>
  <si>
    <t>AX13214</t>
  </si>
  <si>
    <t>AX13220</t>
  </si>
  <si>
    <t>AX13221</t>
  </si>
  <si>
    <t>AX13223</t>
  </si>
  <si>
    <t>AX13225</t>
  </si>
  <si>
    <t>AX13227</t>
  </si>
  <si>
    <t>AX13229</t>
  </si>
  <si>
    <t>AX13230</t>
  </si>
  <si>
    <t>AX13238</t>
  </si>
  <si>
    <t>AX13243</t>
  </si>
  <si>
    <t>AX13246</t>
  </si>
  <si>
    <t>AX13250</t>
  </si>
  <si>
    <t>AX13251</t>
  </si>
  <si>
    <t>AX13253</t>
  </si>
  <si>
    <t>AX13255</t>
  </si>
  <si>
    <t>AX13257</t>
  </si>
  <si>
    <t>AX13261</t>
  </si>
  <si>
    <t>AX13262</t>
  </si>
  <si>
    <t>AX13265</t>
  </si>
  <si>
    <t>AX13267</t>
  </si>
  <si>
    <t>AX13268</t>
  </si>
  <si>
    <t>AX13270</t>
  </si>
  <si>
    <t>AX13271</t>
  </si>
  <si>
    <t>AX13275</t>
  </si>
  <si>
    <t>AX13277</t>
  </si>
  <si>
    <t>AX13278</t>
  </si>
  <si>
    <t>AX13280</t>
  </si>
  <si>
    <t>AX13282</t>
  </si>
  <si>
    <t>AX13283</t>
  </si>
  <si>
    <t>AX13290</t>
  </si>
  <si>
    <t>AX13296</t>
  </si>
  <si>
    <t>AX13304</t>
  </si>
  <si>
    <t>AX13305</t>
  </si>
  <si>
    <t>AX13310</t>
  </si>
  <si>
    <t>AX13316</t>
  </si>
  <si>
    <t>AX13318</t>
  </si>
  <si>
    <t>AX13328</t>
  </si>
  <si>
    <t>AX13329</t>
  </si>
  <si>
    <t>AX13333</t>
  </si>
  <si>
    <t>AX13335</t>
  </si>
  <si>
    <t>AX13344</t>
  </si>
  <si>
    <t>AX13347</t>
  </si>
  <si>
    <t>AX13348</t>
  </si>
  <si>
    <t>AX13354</t>
  </si>
  <si>
    <t>AX13355</t>
  </si>
  <si>
    <t>AX13357</t>
  </si>
  <si>
    <t>AX13365</t>
  </si>
  <si>
    <t>AX13369</t>
  </si>
  <si>
    <t>AX13371</t>
  </si>
  <si>
    <t>AX13373</t>
  </si>
  <si>
    <t>AX13375</t>
  </si>
  <si>
    <t>AX13378</t>
  </si>
  <si>
    <t>AX13384</t>
  </si>
  <si>
    <t>AX13385</t>
  </si>
  <si>
    <t>AX13387</t>
  </si>
  <si>
    <t>AX13392</t>
  </si>
  <si>
    <t>AX13402</t>
  </si>
  <si>
    <t>AX13409</t>
  </si>
  <si>
    <t>AX13410</t>
  </si>
  <si>
    <t>AX13411</t>
  </si>
  <si>
    <t>AX13415</t>
  </si>
  <si>
    <t>AX13416</t>
  </si>
  <si>
    <t>AX13417</t>
  </si>
  <si>
    <t>AX13424</t>
  </si>
  <si>
    <t>AX13425</t>
  </si>
  <si>
    <t>AX13426</t>
  </si>
  <si>
    <t>AX13427</t>
  </si>
  <si>
    <t>AX13433</t>
  </si>
  <si>
    <t>AX13434</t>
  </si>
  <si>
    <t>AX13437</t>
  </si>
  <si>
    <t>AX13438</t>
  </si>
  <si>
    <t>AX13439</t>
  </si>
  <si>
    <t>AX13446</t>
  </si>
  <si>
    <t>AX13449</t>
  </si>
  <si>
    <t>AX13461</t>
  </si>
  <si>
    <t>AX13464</t>
  </si>
  <si>
    <t>AX13467</t>
  </si>
  <si>
    <t>AX13468</t>
  </si>
  <si>
    <t>AX13470</t>
  </si>
  <si>
    <t>AX13472</t>
  </si>
  <si>
    <t>AX13480</t>
  </si>
  <si>
    <t>AX13481</t>
  </si>
  <si>
    <t>AX13486</t>
  </si>
  <si>
    <t>AX13487</t>
  </si>
  <si>
    <t>AX13489</t>
  </si>
  <si>
    <t>AX13494</t>
  </si>
  <si>
    <t>AX13497</t>
  </si>
  <si>
    <t>AX13500</t>
  </si>
  <si>
    <t>AX13501</t>
  </si>
  <si>
    <t>AX13504</t>
  </si>
  <si>
    <t>AX13505</t>
  </si>
  <si>
    <t>AX13506</t>
  </si>
  <si>
    <t>AX13507</t>
  </si>
  <si>
    <t>AX13509</t>
  </si>
  <si>
    <t>AX13510</t>
  </si>
  <si>
    <t>AX13512</t>
  </si>
  <si>
    <t>AX13516</t>
  </si>
  <si>
    <t>AX13521</t>
  </si>
  <si>
    <t>AX13526</t>
  </si>
  <si>
    <t>AX13527</t>
  </si>
  <si>
    <t>AX13530</t>
  </si>
  <si>
    <t>AX13532</t>
  </si>
  <si>
    <t>AX13544</t>
  </si>
  <si>
    <t>AX13546</t>
  </si>
  <si>
    <t>AX13548</t>
  </si>
  <si>
    <t>AX13550</t>
  </si>
  <si>
    <t>AX13555</t>
  </si>
  <si>
    <t>AX13556</t>
  </si>
  <si>
    <t>AX13564</t>
  </si>
  <si>
    <t>AX13568</t>
  </si>
  <si>
    <t>AX13575</t>
  </si>
  <si>
    <t>AX13576</t>
  </si>
  <si>
    <t>AX13578</t>
  </si>
  <si>
    <t>AX13581</t>
  </si>
  <si>
    <t>AX13583</t>
  </si>
  <si>
    <t>AX13588</t>
  </si>
  <si>
    <t>AX13592</t>
  </si>
  <si>
    <t>AX13594</t>
  </si>
  <si>
    <t>AX13596</t>
  </si>
  <si>
    <t>AX13597</t>
  </si>
  <si>
    <t>AX13600</t>
  </si>
  <si>
    <t>AX13601</t>
  </si>
  <si>
    <t>AX13603</t>
  </si>
  <si>
    <t>AX13604</t>
  </si>
  <si>
    <t>AX13605</t>
  </si>
  <si>
    <t>AX13607</t>
  </si>
  <si>
    <t>AX13609</t>
  </si>
  <si>
    <t>AX13610</t>
  </si>
  <si>
    <t>AX13611</t>
  </si>
  <si>
    <t>AX13613</t>
  </si>
  <si>
    <t>AX13618</t>
  </si>
  <si>
    <t>AX13619</t>
  </si>
  <si>
    <t>AX13620</t>
  </si>
  <si>
    <t>AX13623</t>
  </si>
  <si>
    <t>AX13629</t>
  </si>
  <si>
    <t>AX13632</t>
  </si>
  <si>
    <t>AX13634</t>
  </si>
  <si>
    <t>AX13635</t>
  </si>
  <si>
    <t>AX13636</t>
  </si>
  <si>
    <t>AX13639</t>
  </si>
  <si>
    <t>AX13640</t>
  </si>
  <si>
    <t>AX13645</t>
  </si>
  <si>
    <t>AX13646</t>
  </si>
  <si>
    <t>AX13648</t>
  </si>
  <si>
    <t>AX13652</t>
  </si>
  <si>
    <t>AX13653</t>
  </si>
  <si>
    <t>AX13654</t>
  </si>
  <si>
    <t>AX13661</t>
  </si>
  <si>
    <t>AX13665</t>
  </si>
  <si>
    <t>AX13670</t>
  </si>
  <si>
    <t>AX13672</t>
  </si>
  <si>
    <t>AX13674</t>
  </si>
  <si>
    <t>AX13676</t>
  </si>
  <si>
    <t>AX13679</t>
  </si>
  <si>
    <t>AX13680</t>
  </si>
  <si>
    <t>AX13688</t>
  </si>
  <si>
    <t>AX13703</t>
  </si>
  <si>
    <t>AX13707</t>
  </si>
  <si>
    <t>AX13711</t>
  </si>
  <si>
    <t>AX13712</t>
  </si>
  <si>
    <t>AX13714</t>
  </si>
  <si>
    <t>AX13716</t>
  </si>
  <si>
    <t>AX13720</t>
  </si>
  <si>
    <t>AX13722</t>
  </si>
  <si>
    <t>AX13728</t>
  </si>
  <si>
    <t>AX13732</t>
  </si>
  <si>
    <t>AX13733</t>
  </si>
  <si>
    <t>AX13735</t>
  </si>
  <si>
    <t>AX13737</t>
  </si>
  <si>
    <t>AX13743</t>
  </si>
  <si>
    <t>AX13746</t>
  </si>
  <si>
    <t>AX13749</t>
  </si>
  <si>
    <t>AX13758</t>
  </si>
  <si>
    <t>AX13759</t>
  </si>
  <si>
    <t>AX13765</t>
  </si>
  <si>
    <t>AX13766</t>
  </si>
  <si>
    <t>AX13767</t>
  </si>
  <si>
    <t>AX13775</t>
  </si>
  <si>
    <t>AX13777</t>
  </si>
  <si>
    <t>AX13778</t>
  </si>
  <si>
    <t>AX13782</t>
  </si>
  <si>
    <t>AX13784</t>
  </si>
  <si>
    <t>AX13785</t>
  </si>
  <si>
    <t>AX13790</t>
  </si>
  <si>
    <t>AX13791</t>
  </si>
  <si>
    <t>AX13796</t>
  </si>
  <si>
    <t>AX13799</t>
  </si>
  <si>
    <t>AX13801</t>
  </si>
  <si>
    <t>AX13806</t>
  </si>
  <si>
    <t>AX13807</t>
  </si>
  <si>
    <t>AX13808</t>
  </si>
  <si>
    <t>AX13809</t>
  </si>
  <si>
    <t>AX13811</t>
  </si>
  <si>
    <t>AX13812</t>
  </si>
  <si>
    <t>AX13815</t>
  </si>
  <si>
    <t>AX13816</t>
  </si>
  <si>
    <t>AX13818</t>
  </si>
  <si>
    <t>AX13824</t>
  </si>
  <si>
    <t>AX13829</t>
  </si>
  <si>
    <t>AX13835</t>
  </si>
  <si>
    <t>AX13836</t>
  </si>
  <si>
    <t>AX13837</t>
  </si>
  <si>
    <t>AX13838</t>
  </si>
  <si>
    <t>AX13840</t>
  </si>
  <si>
    <t>AX13842</t>
  </si>
  <si>
    <t>AX13846</t>
  </si>
  <si>
    <t>AX13848</t>
  </si>
  <si>
    <t>AX13849</t>
  </si>
  <si>
    <t>AX13850</t>
  </si>
  <si>
    <t>AX13854</t>
  </si>
  <si>
    <t>AX13857</t>
  </si>
  <si>
    <t>AX13858</t>
  </si>
  <si>
    <t>AX13860</t>
  </si>
  <si>
    <t>AX13861</t>
  </si>
  <si>
    <t>AX13863</t>
  </si>
  <si>
    <t>AX13864</t>
  </si>
  <si>
    <t>AX13865</t>
  </si>
  <si>
    <t>AX13867</t>
  </si>
  <si>
    <t>AX13869</t>
  </si>
  <si>
    <t>AX13871</t>
  </si>
  <si>
    <t>AX13875</t>
  </si>
  <si>
    <t>AX13877</t>
  </si>
  <si>
    <t>AX13878</t>
  </si>
  <si>
    <t>AX13879</t>
  </si>
  <si>
    <t>AX13888</t>
  </si>
  <si>
    <t>AX13893</t>
  </si>
  <si>
    <t>AX13894</t>
  </si>
  <si>
    <t>AX13896</t>
  </si>
  <si>
    <t>AX13897</t>
  </si>
  <si>
    <t>AX13898</t>
  </si>
  <si>
    <t>AX13903</t>
  </si>
  <si>
    <t>AX13906</t>
  </si>
  <si>
    <t>AX13908</t>
  </si>
  <si>
    <t>AX13909</t>
  </si>
  <si>
    <t>AX13910</t>
  </si>
  <si>
    <t>AX13913</t>
  </si>
  <si>
    <t>AX13914</t>
  </si>
  <si>
    <t>AX13919</t>
  </si>
  <si>
    <t>AX13921</t>
  </si>
  <si>
    <t>AX13922</t>
  </si>
  <si>
    <t>AX13924</t>
  </si>
  <si>
    <t>AX13925</t>
  </si>
  <si>
    <t>AX13926</t>
  </si>
  <si>
    <t>AX13928</t>
  </si>
  <si>
    <t>AX13929</t>
  </si>
  <si>
    <t>AX13931</t>
  </si>
  <si>
    <t>AX13934</t>
  </si>
  <si>
    <t>AX13941</t>
  </si>
  <si>
    <t>AX13948</t>
  </si>
  <si>
    <t>AX13949</t>
  </si>
  <si>
    <t>AX13951</t>
  </si>
  <si>
    <t>AX13953</t>
  </si>
  <si>
    <t>AX13954</t>
  </si>
  <si>
    <t>AX13955</t>
  </si>
  <si>
    <t>AX13957</t>
  </si>
  <si>
    <t>AX13958</t>
  </si>
  <si>
    <t>AX13966</t>
  </si>
  <si>
    <t>AX13968</t>
  </si>
  <si>
    <t>AX13969</t>
  </si>
  <si>
    <t>AX13972</t>
  </si>
  <si>
    <t>AX13976</t>
  </si>
  <si>
    <t>AX13990</t>
  </si>
  <si>
    <t>AX13991</t>
  </si>
  <si>
    <t>AX13996</t>
  </si>
  <si>
    <t>AX14004</t>
  </si>
  <si>
    <t>AX14010</t>
  </si>
  <si>
    <t>AX14011</t>
  </si>
  <si>
    <t>AX14012</t>
  </si>
  <si>
    <t>AX14015</t>
  </si>
  <si>
    <t>AX14018</t>
  </si>
  <si>
    <t>AX14022</t>
  </si>
  <si>
    <t>AX14023</t>
  </si>
  <si>
    <t>AX14024</t>
  </si>
  <si>
    <t>AX14029</t>
  </si>
  <si>
    <t>AX14030</t>
  </si>
  <si>
    <t>AX14031</t>
  </si>
  <si>
    <t>AX14033</t>
  </si>
  <si>
    <t>AX14034</t>
  </si>
  <si>
    <t>AX14035</t>
  </si>
  <si>
    <t>AX14047</t>
  </si>
  <si>
    <t>AX14051</t>
  </si>
  <si>
    <t>AX14056</t>
  </si>
  <si>
    <t>AX14058</t>
  </si>
  <si>
    <t>AX14060</t>
  </si>
  <si>
    <t>AX14063</t>
  </si>
  <si>
    <t>AX14065</t>
  </si>
  <si>
    <t>AX14066</t>
  </si>
  <si>
    <t>AX14068</t>
  </si>
  <si>
    <t>AX14071</t>
  </si>
  <si>
    <t>AX14076</t>
  </si>
  <si>
    <t>AX14078</t>
  </si>
  <si>
    <t>AX14081</t>
  </si>
  <si>
    <t>AX14084</t>
  </si>
  <si>
    <t>AX14085</t>
  </si>
  <si>
    <t>AX14089</t>
  </si>
  <si>
    <t>AX14090</t>
  </si>
  <si>
    <t>AX14091</t>
  </si>
  <si>
    <t>AX14094</t>
  </si>
  <si>
    <t>AX14104</t>
  </si>
  <si>
    <t>AX14106</t>
  </si>
  <si>
    <t>AX14107</t>
  </si>
  <si>
    <t>AX14110</t>
  </si>
  <si>
    <t>AX14111</t>
  </si>
  <si>
    <t>AX14118</t>
  </si>
  <si>
    <t>AX14119</t>
  </si>
  <si>
    <t>AX14121</t>
  </si>
  <si>
    <t>AX14122</t>
  </si>
  <si>
    <t>AX14123</t>
  </si>
  <si>
    <t>AX14125</t>
  </si>
  <si>
    <t>AX14126</t>
  </si>
  <si>
    <t>AX14127</t>
  </si>
  <si>
    <t>AX14132</t>
  </si>
  <si>
    <t>AX14134</t>
  </si>
  <si>
    <t>AX14136</t>
  </si>
  <si>
    <t>AX14138</t>
  </si>
  <si>
    <t>AX14139</t>
  </si>
  <si>
    <t>AX14144</t>
  </si>
  <si>
    <t>AX14146</t>
  </si>
  <si>
    <t>AX14149</t>
  </si>
  <si>
    <t>AX14150</t>
  </si>
  <si>
    <t>AX14152</t>
  </si>
  <si>
    <t>AX14153</t>
  </si>
  <si>
    <t>AX14154</t>
  </si>
  <si>
    <t>AX14164</t>
  </si>
  <si>
    <t>AX14167</t>
  </si>
  <si>
    <t>AX14171</t>
  </si>
  <si>
    <t>AX14180</t>
  </si>
  <si>
    <t>AX14184</t>
  </si>
  <si>
    <t>AX14186</t>
  </si>
  <si>
    <t>AX14189</t>
  </si>
  <si>
    <t>AX14190</t>
  </si>
  <si>
    <t>AX14192</t>
  </si>
  <si>
    <t>AX14197</t>
  </si>
  <si>
    <t>AX14202</t>
  </si>
  <si>
    <t>AX14204</t>
  </si>
  <si>
    <t>AX14207</t>
  </si>
  <si>
    <t>AX14215</t>
  </si>
  <si>
    <t>AX14216</t>
  </si>
  <si>
    <t>AX14220</t>
  </si>
  <si>
    <t>AX14221</t>
  </si>
  <si>
    <t>AX14222</t>
  </si>
  <si>
    <t>AX14226</t>
  </si>
  <si>
    <t>AX14227</t>
  </si>
  <si>
    <t>AX14228</t>
  </si>
  <si>
    <t>AX14232</t>
  </si>
  <si>
    <t>AX14233</t>
  </si>
  <si>
    <t>AX14235</t>
  </si>
  <si>
    <t>AX14238</t>
  </si>
  <si>
    <t>AX14240</t>
  </si>
  <si>
    <t>AX14241</t>
  </si>
  <si>
    <t>AX14242</t>
  </si>
  <si>
    <t>AX14245</t>
  </si>
  <si>
    <t>AX14249</t>
  </si>
  <si>
    <t>AX14250</t>
  </si>
  <si>
    <t>AX14251</t>
  </si>
  <si>
    <t>AX14256</t>
  </si>
  <si>
    <t>AX14261</t>
  </si>
  <si>
    <t>AX14265</t>
  </si>
  <si>
    <t>AX14270</t>
  </si>
  <si>
    <t>AX14271</t>
  </si>
  <si>
    <t>AX14273</t>
  </si>
  <si>
    <t>AX14276</t>
  </si>
  <si>
    <t>AX14277</t>
  </si>
  <si>
    <t>AX14278</t>
  </si>
  <si>
    <t>AX14291</t>
  </si>
  <si>
    <t>AX14294</t>
  </si>
  <si>
    <t>AX14295</t>
  </si>
  <si>
    <t>AX14296</t>
  </si>
  <si>
    <t>AX14299</t>
  </si>
  <si>
    <t>AX14301</t>
  </si>
  <si>
    <t>AX14303</t>
  </si>
  <si>
    <t>AX14305</t>
  </si>
  <si>
    <t>AX14308</t>
  </si>
  <si>
    <t>AX14309</t>
  </si>
  <si>
    <t>AX14315</t>
  </si>
  <si>
    <t>AX14316</t>
  </si>
  <si>
    <t>AX14319</t>
  </si>
  <si>
    <t>AX14326</t>
  </si>
  <si>
    <t>AX14332</t>
  </si>
  <si>
    <t>AX14335</t>
  </si>
  <si>
    <t>AX14343</t>
  </si>
  <si>
    <t>AX14350</t>
  </si>
  <si>
    <t>AX14352</t>
  </si>
  <si>
    <t>AX14353</t>
  </si>
  <si>
    <t>AX14358</t>
  </si>
  <si>
    <t>AX14360</t>
  </si>
  <si>
    <t>AX14367</t>
  </si>
  <si>
    <t>AX14368</t>
  </si>
  <si>
    <t>AX14369</t>
  </si>
  <si>
    <t>AX14370</t>
  </si>
  <si>
    <t>AX14372</t>
  </si>
  <si>
    <t>AX14378</t>
  </si>
  <si>
    <t>AX14379</t>
  </si>
  <si>
    <t>AX14382</t>
  </si>
  <si>
    <t>AX14383</t>
  </si>
  <si>
    <t>AX14386</t>
  </si>
  <si>
    <t>AX14387</t>
  </si>
  <si>
    <t>AX14391</t>
  </si>
  <si>
    <t>AX14394</t>
  </si>
  <si>
    <t>AX14400</t>
  </si>
  <si>
    <t>AX14401</t>
  </si>
  <si>
    <t>AX14408</t>
  </si>
  <si>
    <t>AX14410</t>
  </si>
  <si>
    <t>AX14411</t>
  </si>
  <si>
    <t>AX14413</t>
  </si>
  <si>
    <t>AX14414</t>
  </si>
  <si>
    <t>AX14415</t>
  </si>
  <si>
    <t>AX14419</t>
  </si>
  <si>
    <t>AX14420</t>
  </si>
  <si>
    <t>AX14423</t>
  </si>
  <si>
    <t>AX14431</t>
  </si>
  <si>
    <t>AX14433</t>
  </si>
  <si>
    <t>AX14435</t>
  </si>
  <si>
    <t>AX14437</t>
  </si>
  <si>
    <t>AX14440</t>
  </si>
  <si>
    <t>AX14442</t>
  </si>
  <si>
    <t>AX14445</t>
  </si>
  <si>
    <t>AX14447</t>
  </si>
  <si>
    <t>AX14451</t>
  </si>
  <si>
    <t>AX14452</t>
  </si>
  <si>
    <t>AX14454</t>
  </si>
  <si>
    <t>AX14456</t>
  </si>
  <si>
    <t>AX14457</t>
  </si>
  <si>
    <t>AX14461</t>
  </si>
  <si>
    <t>AX14463</t>
  </si>
  <si>
    <t>AX14464</t>
  </si>
  <si>
    <t>AX14465</t>
  </si>
  <si>
    <t>AX14466</t>
  </si>
  <si>
    <t>AX14473</t>
  </si>
  <si>
    <t>AX14477</t>
  </si>
  <si>
    <t>AX14478</t>
  </si>
  <si>
    <t>AX14482</t>
  </si>
  <si>
    <t>AX14483</t>
  </si>
  <si>
    <t>AX14484</t>
  </si>
  <si>
    <t>AX14486</t>
  </si>
  <si>
    <t>AX14496</t>
  </si>
  <si>
    <t>AX14499</t>
  </si>
  <si>
    <t>AX14503</t>
  </si>
  <si>
    <t>AX14505</t>
  </si>
  <si>
    <t>AX14510</t>
  </si>
  <si>
    <t>AX14511</t>
  </si>
  <si>
    <t>AX14517</t>
  </si>
  <si>
    <t>AX14518</t>
  </si>
  <si>
    <t>AX14523</t>
  </si>
  <si>
    <t>AX14525</t>
  </si>
  <si>
    <t>AX14534</t>
  </si>
  <si>
    <t>AX14535</t>
  </si>
  <si>
    <t>AX14543</t>
  </si>
  <si>
    <t>AX14550</t>
  </si>
  <si>
    <t>AX14554</t>
  </si>
  <si>
    <t>AX14558</t>
  </si>
  <si>
    <t>AX14560</t>
  </si>
  <si>
    <t>AX14564</t>
  </si>
  <si>
    <t>AX14565</t>
  </si>
  <si>
    <t>AX14568</t>
  </si>
  <si>
    <t>AX14570</t>
  </si>
  <si>
    <t>AX14577</t>
  </si>
  <si>
    <t>AX14578</t>
  </si>
  <si>
    <t>AX14583</t>
  </si>
  <si>
    <t>AX14585</t>
  </si>
  <si>
    <t>AX14586</t>
  </si>
  <si>
    <t>AX14593</t>
  </si>
  <si>
    <t>AX14597</t>
  </si>
  <si>
    <t>AX14598</t>
  </si>
  <si>
    <t>AX14603</t>
  </si>
  <si>
    <t>AX14608</t>
  </si>
  <si>
    <t>AX14611</t>
  </si>
  <si>
    <t>AX14612</t>
  </si>
  <si>
    <t>AX14613</t>
  </si>
  <si>
    <t>AX14614</t>
  </si>
  <si>
    <t>AX14615</t>
  </si>
  <si>
    <t>AX14619</t>
  </si>
  <si>
    <t>AX14623</t>
  </si>
  <si>
    <t>AX14624</t>
  </si>
  <si>
    <t>AX14626</t>
  </si>
  <si>
    <t>AX14632</t>
  </si>
  <si>
    <t>AX14634</t>
  </si>
  <si>
    <t>AX14640</t>
  </si>
  <si>
    <t>AX14643</t>
  </si>
  <si>
    <t>AX14647</t>
  </si>
  <si>
    <t>AX14650</t>
  </si>
  <si>
    <t>AX14653</t>
  </si>
  <si>
    <t>AX14654</t>
  </si>
  <si>
    <t>AX14656</t>
  </si>
  <si>
    <t>AX14658</t>
  </si>
  <si>
    <t>AX14659</t>
  </si>
  <si>
    <t>AX14663</t>
  </si>
  <si>
    <t>AX14672</t>
  </si>
  <si>
    <t>AX14673</t>
  </si>
  <si>
    <t>AX14674</t>
  </si>
  <si>
    <t>AX14675</t>
  </si>
  <si>
    <t>AX14680</t>
  </si>
  <si>
    <t>AX14681</t>
  </si>
  <si>
    <t>AX14683</t>
  </si>
  <si>
    <t>AX14685</t>
  </si>
  <si>
    <t>AX14687</t>
  </si>
  <si>
    <t>AX14689</t>
  </si>
  <si>
    <t>AX14693</t>
  </si>
  <si>
    <t>AX14695</t>
  </si>
  <si>
    <t>AX14701</t>
  </si>
  <si>
    <t>AX14704</t>
  </si>
  <si>
    <t>AX14707</t>
  </si>
  <si>
    <t>AX14710</t>
  </si>
  <si>
    <t>AX14712</t>
  </si>
  <si>
    <t>AX14719</t>
  </si>
  <si>
    <t>AX14720</t>
  </si>
  <si>
    <t>AX14722</t>
  </si>
  <si>
    <t>AX14725</t>
  </si>
  <si>
    <t>AX14728</t>
  </si>
  <si>
    <t>AX14732</t>
  </si>
  <si>
    <t>AX14738</t>
  </si>
  <si>
    <t>AX14742</t>
  </si>
  <si>
    <t>AX14745</t>
  </si>
  <si>
    <t>AX14746</t>
  </si>
  <si>
    <t>AX14747</t>
  </si>
  <si>
    <t>AX14755</t>
  </si>
  <si>
    <t>AX14757</t>
  </si>
  <si>
    <t>AX14759</t>
  </si>
  <si>
    <t>AX14761</t>
  </si>
  <si>
    <t>AX14768</t>
  </si>
  <si>
    <t>AX14769</t>
  </si>
  <si>
    <t>AX14776</t>
  </si>
  <si>
    <t>AX14777</t>
  </si>
  <si>
    <t>AX14784</t>
  </si>
  <si>
    <t>AX14789</t>
  </si>
  <si>
    <t>AX14791</t>
  </si>
  <si>
    <t>AX14792</t>
  </si>
  <si>
    <t>AX14797</t>
  </si>
  <si>
    <t>AX14804</t>
  </si>
  <si>
    <t>AX14810</t>
  </si>
  <si>
    <t>AX14816</t>
  </si>
  <si>
    <t>AX14818</t>
  </si>
  <si>
    <t>AX14820</t>
  </si>
  <si>
    <t>AX14824</t>
  </si>
  <si>
    <t>AX14825</t>
  </si>
  <si>
    <t>AX14827</t>
  </si>
  <si>
    <t>AX14828</t>
  </si>
  <si>
    <t>AX14833</t>
  </si>
  <si>
    <t>AX14836</t>
  </si>
  <si>
    <t>AX14838</t>
  </si>
  <si>
    <t>AX14839</t>
  </si>
  <si>
    <t>AX14840</t>
  </si>
  <si>
    <t>AX14844</t>
  </si>
  <si>
    <t>AX14846</t>
  </si>
  <si>
    <t>AX14847</t>
  </si>
  <si>
    <t>AX14850</t>
  </si>
  <si>
    <t>AX14854</t>
  </si>
  <si>
    <t>AX14855</t>
  </si>
  <si>
    <t>AX14860</t>
  </si>
  <si>
    <t>AX14863</t>
  </si>
  <si>
    <t>AX14867</t>
  </si>
  <si>
    <t>AX14869</t>
  </si>
  <si>
    <t>AX14870</t>
  </si>
  <si>
    <t>AX14873</t>
  </si>
  <si>
    <t>AX14876</t>
  </si>
  <si>
    <t>AX14879</t>
  </si>
  <si>
    <t>AX14880</t>
  </si>
  <si>
    <t>AX14881</t>
  </si>
  <si>
    <t>AX14885</t>
  </si>
  <si>
    <t>AX14886</t>
  </si>
  <si>
    <t>AX14887</t>
  </si>
  <si>
    <t>AX14894</t>
  </si>
  <si>
    <t>AX14896</t>
  </si>
  <si>
    <t>AX14905</t>
  </si>
  <si>
    <t>AX14907</t>
  </si>
  <si>
    <t>AX14910</t>
  </si>
  <si>
    <t>AX14916</t>
  </si>
  <si>
    <t>AX14917</t>
  </si>
  <si>
    <t>AX14922</t>
  </si>
  <si>
    <t>AX14926</t>
  </si>
  <si>
    <t>AX14932</t>
  </si>
  <si>
    <t>AX14935</t>
  </si>
  <si>
    <t>AX14936</t>
  </si>
  <si>
    <t>AX14938</t>
  </si>
  <si>
    <t>AX14942</t>
  </si>
  <si>
    <t>AX14943</t>
  </si>
  <si>
    <t>AX14944</t>
  </si>
  <si>
    <t>AX14947</t>
  </si>
  <si>
    <t>AX14951</t>
  </si>
  <si>
    <t>AX14954</t>
  </si>
  <si>
    <t>AX14955</t>
  </si>
  <si>
    <t>AX14957</t>
  </si>
  <si>
    <t>AX14958</t>
  </si>
  <si>
    <t>AX14960</t>
  </si>
  <si>
    <t>AX14961</t>
  </si>
  <si>
    <t>AX14962</t>
  </si>
  <si>
    <t>AX14964</t>
  </si>
  <si>
    <t>AX14965</t>
  </si>
  <si>
    <t>AX14968</t>
  </si>
  <si>
    <t>AX14971</t>
  </si>
  <si>
    <t>AX14973</t>
  </si>
  <si>
    <t>AX14975</t>
  </si>
  <si>
    <t>AX14978</t>
  </si>
  <si>
    <t>AX14979</t>
  </si>
  <si>
    <t>AX14991</t>
  </si>
  <si>
    <t>AX14995</t>
  </si>
  <si>
    <t>AX14996</t>
  </si>
  <si>
    <t>AX15001</t>
  </si>
  <si>
    <t>AX15002</t>
  </si>
  <si>
    <t>AX15009</t>
  </si>
  <si>
    <t>AX15012</t>
  </si>
  <si>
    <t>AX15020</t>
  </si>
  <si>
    <t>AX15026</t>
  </si>
  <si>
    <t>AX15030</t>
  </si>
  <si>
    <t>AX15032</t>
  </si>
  <si>
    <t>AX15038</t>
  </si>
  <si>
    <t>AX15039</t>
  </si>
  <si>
    <t>AX15041</t>
  </si>
  <si>
    <t>AX15043</t>
  </si>
  <si>
    <t>AX15048</t>
  </si>
  <si>
    <t>AX15050</t>
  </si>
  <si>
    <t>AX15056</t>
  </si>
  <si>
    <t>AX15057</t>
  </si>
  <si>
    <t>AX15063</t>
  </si>
  <si>
    <t>AX15065</t>
  </si>
  <si>
    <t>AX15066</t>
  </si>
  <si>
    <t>AX15067</t>
  </si>
  <si>
    <t>AX15072</t>
  </si>
  <si>
    <t>AX15073</t>
  </si>
  <si>
    <t>AX15074</t>
  </si>
  <si>
    <t>AX15075</t>
  </si>
  <si>
    <t>AX15076</t>
  </si>
  <si>
    <t>AX15077</t>
  </si>
  <si>
    <t>AX15087</t>
  </si>
  <si>
    <t>AX15089</t>
  </si>
  <si>
    <t>AX15092</t>
  </si>
  <si>
    <t>AX15096</t>
  </si>
  <si>
    <t>AX15099</t>
  </si>
  <si>
    <t>AX15103</t>
  </si>
  <si>
    <t>AX15109</t>
  </si>
  <si>
    <t>AX15114</t>
  </si>
  <si>
    <t>AX15116</t>
  </si>
  <si>
    <t>AX15117</t>
  </si>
  <si>
    <t>AX15118</t>
  </si>
  <si>
    <t>AX15122</t>
  </si>
  <si>
    <t>AX15124</t>
  </si>
  <si>
    <t>AX15127</t>
  </si>
  <si>
    <t>AX15128</t>
  </si>
  <si>
    <t>AX15130</t>
  </si>
  <si>
    <t>AX15139</t>
  </si>
  <si>
    <t>AX15148</t>
  </si>
  <si>
    <t>AX15153</t>
  </si>
  <si>
    <t>AX15154</t>
  </si>
  <si>
    <t>AX15156</t>
  </si>
  <si>
    <t>AX15157</t>
  </si>
  <si>
    <t>AX15161</t>
  </si>
  <si>
    <t>AX15162</t>
  </si>
  <si>
    <t>AX15163</t>
  </si>
  <si>
    <t>AX15164</t>
  </si>
  <si>
    <t>AX15169</t>
  </si>
  <si>
    <t>AX15171</t>
  </si>
  <si>
    <t>AX15176</t>
  </si>
  <si>
    <t>AX15178</t>
  </si>
  <si>
    <t>AX15180</t>
  </si>
  <si>
    <t>AX15181</t>
  </si>
  <si>
    <t>AX15183</t>
  </si>
  <si>
    <t>AX15187</t>
  </si>
  <si>
    <t>AX15189</t>
  </si>
  <si>
    <t>AX15191</t>
  </si>
  <si>
    <t>AX15193</t>
  </si>
  <si>
    <t>AX15199</t>
  </si>
  <si>
    <t>AX15200</t>
  </si>
  <si>
    <t>AX15203</t>
  </si>
  <si>
    <t>AX15204</t>
  </si>
  <si>
    <t>AX15206</t>
  </si>
  <si>
    <t>AX15208</t>
  </si>
  <si>
    <t>AX15210</t>
  </si>
  <si>
    <t>AX15211</t>
  </si>
  <si>
    <t>AX15213</t>
  </si>
  <si>
    <t>AX15219</t>
  </si>
  <si>
    <t>AX15221</t>
  </si>
  <si>
    <t>AX15228</t>
  </si>
  <si>
    <t>AX15232</t>
  </si>
  <si>
    <t>AX15234</t>
  </si>
  <si>
    <t>AX15235</t>
  </si>
  <si>
    <t>AX15240</t>
  </si>
  <si>
    <t>AX15243</t>
  </si>
  <si>
    <t>AX15244</t>
  </si>
  <si>
    <t>AX15246</t>
  </si>
  <si>
    <t>AX15249</t>
  </si>
  <si>
    <t>AX15251</t>
  </si>
  <si>
    <t>AX15255</t>
  </si>
  <si>
    <t>AX15256</t>
  </si>
  <si>
    <t>AX15258</t>
  </si>
  <si>
    <t>AX15262</t>
  </si>
  <si>
    <t>AX15264</t>
  </si>
  <si>
    <t>AX15266</t>
  </si>
  <si>
    <t>AX15267</t>
  </si>
  <si>
    <t>AX15269</t>
  </si>
  <si>
    <t>AX15273</t>
  </si>
  <si>
    <t>AX15276</t>
  </si>
  <si>
    <t>AX15280</t>
  </si>
  <si>
    <t>AX15281</t>
  </si>
  <si>
    <t>AX15284</t>
  </si>
  <si>
    <t>AX15286</t>
  </si>
  <si>
    <t>AX15287</t>
  </si>
  <si>
    <t>AX15288</t>
  </si>
  <si>
    <t>AX15289</t>
  </si>
  <si>
    <t>AX15290</t>
  </si>
  <si>
    <t>AX15294</t>
  </si>
  <si>
    <t>AX15296</t>
  </si>
  <si>
    <t>AX15302</t>
  </si>
  <si>
    <t>AX15303</t>
  </si>
  <si>
    <t>AX15308</t>
  </si>
  <si>
    <t>AX15316</t>
  </si>
  <si>
    <t>AX15318</t>
  </si>
  <si>
    <t>AX15321</t>
  </si>
  <si>
    <t>AX15324</t>
  </si>
  <si>
    <t>AX15325</t>
  </si>
  <si>
    <t>AX15326</t>
  </si>
  <si>
    <t>AX15327</t>
  </si>
  <si>
    <t>AX15328</t>
  </si>
  <si>
    <t>AX15330</t>
  </si>
  <si>
    <t>AX15335</t>
  </si>
  <si>
    <t>AX15342</t>
  </si>
  <si>
    <t>AX15347</t>
  </si>
  <si>
    <t>AX15350</t>
  </si>
  <si>
    <t>AX15352</t>
  </si>
  <si>
    <t>AX15353</t>
  </si>
  <si>
    <t>AX15358</t>
  </si>
  <si>
    <t>AX15360</t>
  </si>
  <si>
    <t>AX15361</t>
  </si>
  <si>
    <t>AX15363</t>
  </si>
  <si>
    <t>AX15367</t>
  </si>
  <si>
    <t>AX15369</t>
  </si>
  <si>
    <t>AX15373</t>
  </si>
  <si>
    <t>AX15374</t>
  </si>
  <si>
    <t>AX15377</t>
  </si>
  <si>
    <t>AX15387</t>
  </si>
  <si>
    <t>AX15388</t>
  </si>
  <si>
    <t>AX15392</t>
  </si>
  <si>
    <t>AX15393</t>
  </si>
  <si>
    <t>AX15394</t>
  </si>
  <si>
    <t>AX15400</t>
  </si>
  <si>
    <t>AX15407</t>
  </si>
  <si>
    <t>AX15408</t>
  </si>
  <si>
    <t>AX15410</t>
  </si>
  <si>
    <t>AX15413</t>
  </si>
  <si>
    <t>AX15414</t>
  </si>
  <si>
    <t>AX15418</t>
  </si>
  <si>
    <t>AX15419</t>
  </si>
  <si>
    <t>AX15420</t>
  </si>
  <si>
    <t>AX15421</t>
  </si>
  <si>
    <t>AX15424</t>
  </si>
  <si>
    <t>AX15427</t>
  </si>
  <si>
    <t>AX15428</t>
  </si>
  <si>
    <t>AX15433</t>
  </si>
  <si>
    <t>AX15442</t>
  </si>
  <si>
    <t>AX15445</t>
  </si>
  <si>
    <t>AX15449</t>
  </si>
  <si>
    <t>AX15455</t>
  </si>
  <si>
    <t>AX15458</t>
  </si>
  <si>
    <t>AX15460</t>
  </si>
  <si>
    <t>AX15466</t>
  </si>
  <si>
    <t>AX15469</t>
  </si>
  <si>
    <t>AX15470</t>
  </si>
  <si>
    <t>AX15471</t>
  </si>
  <si>
    <t>AX15475</t>
  </si>
  <si>
    <t>AX15478</t>
  </si>
  <si>
    <t>AX15479</t>
  </si>
  <si>
    <t>AX15480</t>
  </si>
  <si>
    <t>AX15482</t>
  </si>
  <si>
    <t>AX15485</t>
  </si>
  <si>
    <t>AX15487</t>
  </si>
  <si>
    <t>AX15491</t>
  </si>
  <si>
    <t>AX15493</t>
  </si>
  <si>
    <t>AX15494</t>
  </si>
  <si>
    <t>AX15498</t>
  </si>
  <si>
    <t>AX15500</t>
  </si>
  <si>
    <t>AX15502</t>
  </si>
  <si>
    <t>AX15503</t>
  </si>
  <si>
    <t>AX15504</t>
  </si>
  <si>
    <t>AX15505</t>
  </si>
  <si>
    <t>AX15521</t>
  </si>
  <si>
    <t>AX15523</t>
  </si>
  <si>
    <t>AX15535</t>
  </si>
  <si>
    <t>AX15544</t>
  </si>
  <si>
    <t>AX15549</t>
  </si>
  <si>
    <t>AX15552</t>
  </si>
  <si>
    <t>AX15553</t>
  </si>
  <si>
    <t>AX15555</t>
  </si>
  <si>
    <t>AX15558</t>
  </si>
  <si>
    <t>AX15559</t>
  </si>
  <si>
    <t>AX15564</t>
  </si>
  <si>
    <t>AX15566</t>
  </si>
  <si>
    <t>AX15571</t>
  </si>
  <si>
    <t>AX15572</t>
  </si>
  <si>
    <t>AX15573</t>
  </si>
  <si>
    <t>AX15574</t>
  </si>
  <si>
    <t>AX15576</t>
  </si>
  <si>
    <t>AX15577</t>
  </si>
  <si>
    <t>AX15578</t>
  </si>
  <si>
    <t>AX15580</t>
  </si>
  <si>
    <t>AX15582</t>
  </si>
  <si>
    <t>AX15584</t>
  </si>
  <si>
    <t>AX15587</t>
  </si>
  <si>
    <t>AX15588</t>
  </si>
  <si>
    <t>AX15601</t>
  </si>
  <si>
    <t>AX15610</t>
  </si>
  <si>
    <t>AX15611</t>
  </si>
  <si>
    <t>AX15615</t>
  </si>
  <si>
    <t>AX15616</t>
  </si>
  <si>
    <t>AX15621</t>
  </si>
  <si>
    <t>AX15627</t>
  </si>
  <si>
    <t>AX15629</t>
  </si>
  <si>
    <t>AX15630</t>
  </si>
  <si>
    <t>AX15637</t>
  </si>
  <si>
    <t>AX15641</t>
  </si>
  <si>
    <t>AX15643</t>
  </si>
  <si>
    <t>AX15645</t>
  </si>
  <si>
    <t>AX15646</t>
  </si>
  <si>
    <t>AX15649</t>
  </si>
  <si>
    <t>AX15651</t>
  </si>
  <si>
    <t>AX15653</t>
  </si>
  <si>
    <t>AX15657</t>
  </si>
  <si>
    <t>AX15658</t>
  </si>
  <si>
    <t>AX15668</t>
  </si>
  <si>
    <t>AX15671</t>
  </si>
  <si>
    <t>AX15675</t>
  </si>
  <si>
    <t>AX15677</t>
  </si>
  <si>
    <t>AX15678</t>
  </si>
  <si>
    <t>AX15679</t>
  </si>
  <si>
    <t>AX15682</t>
  </si>
  <si>
    <t>AX15684</t>
  </si>
  <si>
    <t>AX15685</t>
  </si>
  <si>
    <t>AX15687</t>
  </si>
  <si>
    <t>AX15688</t>
  </si>
  <si>
    <t>AX15690</t>
  </si>
  <si>
    <t>AX15691</t>
  </si>
  <si>
    <t>AX15692</t>
  </si>
  <si>
    <t>AX15693</t>
  </si>
  <si>
    <t>AX15694</t>
  </si>
  <si>
    <t>AX15696</t>
  </si>
  <si>
    <t>AX15705</t>
  </si>
  <si>
    <t>AX15706</t>
  </si>
  <si>
    <t>AX15709</t>
  </si>
  <si>
    <t>AX15710</t>
  </si>
  <si>
    <t>AX15718</t>
  </si>
  <si>
    <t>AX15720</t>
  </si>
  <si>
    <t>AX15721</t>
  </si>
  <si>
    <t>AX15723</t>
  </si>
  <si>
    <t>AX15724</t>
  </si>
  <si>
    <t>AX15725</t>
  </si>
  <si>
    <t>AX15729</t>
  </si>
  <si>
    <t>AX15732</t>
  </si>
  <si>
    <t>AX15734</t>
  </si>
  <si>
    <t>AX15736</t>
  </si>
  <si>
    <t>AX15744</t>
  </si>
  <si>
    <t>AX15745</t>
  </si>
  <si>
    <t>AX15749</t>
  </si>
  <si>
    <t>AX15750</t>
  </si>
  <si>
    <t>AX15753</t>
  </si>
  <si>
    <t>AX15758</t>
  </si>
  <si>
    <t>AX15760</t>
  </si>
  <si>
    <t>AX15767</t>
  </si>
  <si>
    <t>AX15768</t>
  </si>
  <si>
    <t>AX15770</t>
  </si>
  <si>
    <t>AX15774</t>
  </si>
  <si>
    <t>AX15776</t>
  </si>
  <si>
    <t>AX15781</t>
  </si>
  <si>
    <t>AX15783</t>
  </si>
  <si>
    <t>AX15784</t>
  </si>
  <si>
    <t>AX15786</t>
  </si>
  <si>
    <t>AX15788</t>
  </si>
  <si>
    <t>AX15791</t>
  </si>
  <si>
    <t>AX15799</t>
  </si>
  <si>
    <t>AX15804</t>
  </si>
  <si>
    <t>AX15805</t>
  </si>
  <si>
    <t>AX15809</t>
  </si>
  <si>
    <t>AX15812</t>
  </si>
  <si>
    <t>AX15816</t>
  </si>
  <si>
    <t>AX15823</t>
  </si>
  <si>
    <t>AX15826</t>
  </si>
  <si>
    <t>AX15828</t>
  </si>
  <si>
    <t>AX15829</t>
  </si>
  <si>
    <t>AX15833</t>
  </si>
  <si>
    <t>AX15834</t>
  </si>
  <si>
    <t>AX15836</t>
  </si>
  <si>
    <t>AX15843</t>
  </si>
  <si>
    <t>AX15849</t>
  </si>
  <si>
    <t>AX15854</t>
  </si>
  <si>
    <t>AX15856</t>
  </si>
  <si>
    <t>AX15857</t>
  </si>
  <si>
    <t>AX15859</t>
  </si>
  <si>
    <t>AX15860</t>
  </si>
  <si>
    <t>AX15863</t>
  </si>
  <si>
    <t>AX15865</t>
  </si>
  <si>
    <t>AX15871</t>
  </si>
  <si>
    <t>AX15873</t>
  </si>
  <si>
    <t>AX15875</t>
  </si>
  <si>
    <t>AX15879</t>
  </si>
  <si>
    <t>AX15880</t>
  </si>
  <si>
    <t>AX15881</t>
  </si>
  <si>
    <t>AX15882</t>
  </si>
  <si>
    <t>AX15883</t>
  </si>
  <si>
    <t>AX15891</t>
  </si>
  <si>
    <t>AX15892</t>
  </si>
  <si>
    <t>AX15893</t>
  </si>
  <si>
    <t>AX15897</t>
  </si>
  <si>
    <t>AX15898</t>
  </si>
  <si>
    <t>AX15900</t>
  </si>
  <si>
    <t>AX15902</t>
  </si>
  <si>
    <t>AX15903</t>
  </si>
  <si>
    <t>AX15905</t>
  </si>
  <si>
    <t>AX15908</t>
  </si>
  <si>
    <t>AX15909</t>
  </si>
  <si>
    <t>AX15916</t>
  </si>
  <si>
    <t>AX15922</t>
  </si>
  <si>
    <t>AX15926</t>
  </si>
  <si>
    <t>AX15930</t>
  </si>
  <si>
    <t>AX15932</t>
  </si>
  <si>
    <t>AX15936</t>
  </si>
  <si>
    <t>AX15940</t>
  </si>
  <si>
    <t>AX15946</t>
  </si>
  <si>
    <t>AX15948</t>
  </si>
  <si>
    <t>AX15952</t>
  </si>
  <si>
    <t>AX15953</t>
  </si>
  <si>
    <t>AX15967</t>
  </si>
  <si>
    <t>AX15970</t>
  </si>
  <si>
    <t>AX15973</t>
  </si>
  <si>
    <t>AX15975</t>
  </si>
  <si>
    <t>AX15977</t>
  </si>
  <si>
    <t>AX15981</t>
  </si>
  <si>
    <t>AX15982</t>
  </si>
  <si>
    <t>AX15991</t>
  </si>
  <si>
    <t>AX15993</t>
  </si>
  <si>
    <t>AX15997</t>
  </si>
  <si>
    <t>AX16000</t>
  </si>
  <si>
    <t>AX16002</t>
  </si>
  <si>
    <t>AX16004</t>
  </si>
  <si>
    <t>AX16009</t>
  </si>
  <si>
    <t>AX16017</t>
  </si>
  <si>
    <t>AX16023</t>
  </si>
  <si>
    <t>AX16026</t>
  </si>
  <si>
    <t>AX16028</t>
  </si>
  <si>
    <t>AX16034</t>
  </si>
  <si>
    <t>AX16037</t>
  </si>
  <si>
    <t>AX16038</t>
  </si>
  <si>
    <t>AX16039</t>
  </si>
  <si>
    <t>AX16041</t>
  </si>
  <si>
    <t>AX16042</t>
  </si>
  <si>
    <t>AX16043</t>
  </si>
  <si>
    <t>AX16044</t>
  </si>
  <si>
    <t>AX16046</t>
  </si>
  <si>
    <t>AX16047</t>
  </si>
  <si>
    <t>AX16048</t>
  </si>
  <si>
    <t>AX16050</t>
  </si>
  <si>
    <t>AX16054</t>
  </si>
  <si>
    <t>AX16059</t>
  </si>
  <si>
    <t>AX16060</t>
  </si>
  <si>
    <t>AX16065</t>
  </si>
  <si>
    <t>AX16069</t>
  </si>
  <si>
    <t>AX16072</t>
  </si>
  <si>
    <t>AX16073</t>
  </si>
  <si>
    <t>AX16075</t>
  </si>
  <si>
    <t>AX16077</t>
  </si>
  <si>
    <t>AX16081</t>
  </si>
  <si>
    <t>AX16087</t>
  </si>
  <si>
    <t>AX16091</t>
  </si>
  <si>
    <t>AX16097</t>
  </si>
  <si>
    <t>AX16102</t>
  </si>
  <si>
    <t>AX16104</t>
  </si>
  <si>
    <t>AX16112</t>
  </si>
  <si>
    <t>AX16113</t>
  </si>
  <si>
    <t>AX16122</t>
  </si>
  <si>
    <t>AX16126</t>
  </si>
  <si>
    <t>AX16128</t>
  </si>
  <si>
    <t>AX16133</t>
  </si>
  <si>
    <t>AX16150</t>
  </si>
  <si>
    <t>AX16152</t>
  </si>
  <si>
    <t>AX16153</t>
  </si>
  <si>
    <t>AX16157</t>
  </si>
  <si>
    <t>AX16159</t>
  </si>
  <si>
    <t>AX16162</t>
  </si>
  <si>
    <t>AX16173</t>
  </si>
  <si>
    <t>AX16176</t>
  </si>
  <si>
    <t>AX16179</t>
  </si>
  <si>
    <t>AX16181</t>
  </si>
  <si>
    <t>AX16183</t>
  </si>
  <si>
    <t>AX16184</t>
  </si>
  <si>
    <t>AX16188</t>
  </si>
  <si>
    <t>AX16190</t>
  </si>
  <si>
    <t>AX16196</t>
  </si>
  <si>
    <t>AX16198</t>
  </si>
  <si>
    <t>AX16201</t>
  </si>
  <si>
    <t>AX16202</t>
  </si>
  <si>
    <t>AX16204</t>
  </si>
  <si>
    <t>AX16208</t>
  </si>
  <si>
    <t>AX16209</t>
  </si>
  <si>
    <t>AX16212</t>
  </si>
  <si>
    <t>AX16215</t>
  </si>
  <si>
    <t>AX16216</t>
  </si>
  <si>
    <t>AX16217</t>
  </si>
  <si>
    <t>AX16220</t>
  </si>
  <si>
    <t>AX16222</t>
  </si>
  <si>
    <t>AX16225</t>
  </si>
  <si>
    <t>AX16228</t>
  </si>
  <si>
    <t>AX16229</t>
  </si>
  <si>
    <t>AX16230</t>
  </si>
  <si>
    <t>AX16233</t>
  </si>
  <si>
    <t>AX16242</t>
  </si>
  <si>
    <t>AX16243</t>
  </si>
  <si>
    <t>AX16246</t>
  </si>
  <si>
    <t>AX16249</t>
  </si>
  <si>
    <t>AX16251</t>
  </si>
  <si>
    <t>AX16252</t>
  </si>
  <si>
    <t>AX16265</t>
  </si>
  <si>
    <t>AX16267</t>
  </si>
  <si>
    <t>AX16273</t>
  </si>
  <si>
    <t>AX16275</t>
  </si>
  <si>
    <t>AX16276</t>
  </si>
  <si>
    <t>AX16282</t>
  </si>
  <si>
    <t>AX16289</t>
  </si>
  <si>
    <t>AX16294</t>
  </si>
  <si>
    <t>AX16296</t>
  </si>
  <si>
    <t>AX16303</t>
  </si>
  <si>
    <t>AX16316</t>
  </si>
  <si>
    <t>AX16320</t>
  </si>
  <si>
    <t>AX16322</t>
  </si>
  <si>
    <t>AX16323</t>
  </si>
  <si>
    <t>AX16325</t>
  </si>
  <si>
    <t>AX16329</t>
  </si>
  <si>
    <t>AX16331</t>
  </si>
  <si>
    <t>AX16334</t>
  </si>
  <si>
    <t>AX16335</t>
  </si>
  <si>
    <t>AX16346</t>
  </si>
  <si>
    <t>AX16351</t>
  </si>
  <si>
    <t>AX16352</t>
  </si>
  <si>
    <t>AX16358</t>
  </si>
  <si>
    <t>AX16359</t>
  </si>
  <si>
    <t>AX16360</t>
  </si>
  <si>
    <t>AX16363</t>
  </si>
  <si>
    <t>AX16370</t>
  </si>
  <si>
    <t>AX16372</t>
  </si>
  <si>
    <t>AX16373</t>
  </si>
  <si>
    <t>AX16375</t>
  </si>
  <si>
    <t>AX16376</t>
  </si>
  <si>
    <t>AX16377</t>
  </si>
  <si>
    <t>AX16383</t>
  </si>
  <si>
    <t>AX16386</t>
  </si>
  <si>
    <t>AX16390</t>
  </si>
  <si>
    <t>AX16391</t>
  </si>
  <si>
    <t>AX16392</t>
  </si>
  <si>
    <t>AX16402</t>
  </si>
  <si>
    <t>AX16403</t>
  </si>
  <si>
    <t>AX16409</t>
  </si>
  <si>
    <t>AX16415</t>
  </si>
  <si>
    <t>AX16423</t>
  </si>
  <si>
    <t>AX16426</t>
  </si>
  <si>
    <t>AX16429</t>
  </si>
  <si>
    <t>AX16430</t>
  </si>
  <si>
    <t>AX16431</t>
  </si>
  <si>
    <t>AX16433</t>
  </si>
  <si>
    <t>AX16434</t>
  </si>
  <si>
    <t>AX16442</t>
  </si>
  <si>
    <t>AX16443</t>
  </si>
  <si>
    <t>AX16444</t>
  </si>
  <si>
    <t>AX16447</t>
  </si>
  <si>
    <t>AX16451</t>
  </si>
  <si>
    <t>AX16454</t>
  </si>
  <si>
    <t>AX16455</t>
  </si>
  <si>
    <t>AX16456</t>
  </si>
  <si>
    <t>AX16462</t>
  </si>
  <si>
    <t>AX16470</t>
  </si>
  <si>
    <t>AX16472</t>
  </si>
  <si>
    <t>AX16474</t>
  </si>
  <si>
    <t>AX16475</t>
  </si>
  <si>
    <t>AX16476</t>
  </si>
  <si>
    <t>AX16477</t>
  </si>
  <si>
    <t>AX16481</t>
  </si>
  <si>
    <t>AX16488</t>
  </si>
  <si>
    <t>AX16490</t>
  </si>
  <si>
    <t>AX16491</t>
  </si>
  <si>
    <t>AX16492</t>
  </si>
  <si>
    <t>AX16495</t>
  </si>
  <si>
    <t>AX16496</t>
  </si>
  <si>
    <t>AX16501</t>
  </si>
  <si>
    <t>AX16502</t>
  </si>
  <si>
    <t>AX16504</t>
  </si>
  <si>
    <t>AX16507</t>
  </si>
  <si>
    <t>AX16510</t>
  </si>
  <si>
    <t>AX16513</t>
  </si>
  <si>
    <t>AX16516</t>
  </si>
  <si>
    <t>AX16519</t>
  </si>
  <si>
    <t>AX16521</t>
  </si>
  <si>
    <t>AX16523</t>
  </si>
  <si>
    <t>AX16526</t>
  </si>
  <si>
    <t>AX16527</t>
  </si>
  <si>
    <t>AX16529</t>
  </si>
  <si>
    <t>AX16531</t>
  </si>
  <si>
    <t>AX16535</t>
  </si>
  <si>
    <t>AX16536</t>
  </si>
  <si>
    <t>AX16537</t>
  </si>
  <si>
    <t>AX16539</t>
  </si>
  <si>
    <t>AX16541</t>
  </si>
  <si>
    <t>AX16544</t>
  </si>
  <si>
    <t>AX16545</t>
  </si>
  <si>
    <t>AX16547</t>
  </si>
  <si>
    <t>AX16548</t>
  </si>
  <si>
    <t>AX16551</t>
  </si>
  <si>
    <t>AX16555</t>
  </si>
  <si>
    <t>AX16556</t>
  </si>
  <si>
    <t>AX16558</t>
  </si>
  <si>
    <t>AX16560</t>
  </si>
  <si>
    <t>AX16561</t>
  </si>
  <si>
    <t>AX16562</t>
  </si>
  <si>
    <t>AX16566</t>
  </si>
  <si>
    <t>AX16569</t>
  </si>
  <si>
    <t>AX16570</t>
  </si>
  <si>
    <t>AX16571</t>
  </si>
  <si>
    <t>AX16575</t>
  </si>
  <si>
    <t>AX16579</t>
  </si>
  <si>
    <t>AX16583</t>
  </si>
  <si>
    <t>AX16585</t>
  </si>
  <si>
    <t>AX16587</t>
  </si>
  <si>
    <t>AX16588</t>
  </si>
  <si>
    <t>AX16589</t>
  </si>
  <si>
    <t>AX16590</t>
  </si>
  <si>
    <t>AX16595</t>
  </si>
  <si>
    <t>AX16608</t>
  </si>
  <si>
    <t>AX16618</t>
  </si>
  <si>
    <t>AX16622</t>
  </si>
  <si>
    <t>AX16623</t>
  </si>
  <si>
    <t>AX16624</t>
  </si>
  <si>
    <t>AX16626</t>
  </si>
  <si>
    <t>AX16627</t>
  </si>
  <si>
    <t>AX16629</t>
  </si>
  <si>
    <t>AX16634</t>
  </si>
  <si>
    <t>AX16640</t>
  </si>
  <si>
    <t>AX16641</t>
  </si>
  <si>
    <t>AX16645</t>
  </si>
  <si>
    <t>AX16651</t>
  </si>
  <si>
    <t>AX16654</t>
  </si>
  <si>
    <t>AX16657</t>
  </si>
  <si>
    <t>AX16661</t>
  </si>
  <si>
    <t>AX16667</t>
  </si>
  <si>
    <t>AX16671</t>
  </si>
  <si>
    <t>AX16675</t>
  </si>
  <si>
    <t>AX16679</t>
  </si>
  <si>
    <t>AX16681</t>
  </si>
  <si>
    <t>AX16684</t>
  </si>
  <si>
    <t>AX16685</t>
  </si>
  <si>
    <t>AX16689</t>
  </si>
  <si>
    <t>AX16691</t>
  </si>
  <si>
    <t>AX16692</t>
  </si>
  <si>
    <t>AX16697</t>
  </si>
  <si>
    <t>AX16702</t>
  </si>
  <si>
    <t>AX16703</t>
  </si>
  <si>
    <t>AX16704</t>
  </si>
  <si>
    <t>AX16707</t>
  </si>
  <si>
    <t>AX16708</t>
  </si>
  <si>
    <t>AX16712</t>
  </si>
  <si>
    <t>AX16713</t>
  </si>
  <si>
    <t>AX16715</t>
  </si>
  <si>
    <t>AX16718</t>
  </si>
  <si>
    <t>AX16721</t>
  </si>
  <si>
    <t>AX16724</t>
  </si>
  <si>
    <t>AX16726</t>
  </si>
  <si>
    <t>AX16727</t>
  </si>
  <si>
    <t>AX16734</t>
  </si>
  <si>
    <t>AX16736</t>
  </si>
  <si>
    <t>AX16737</t>
  </si>
  <si>
    <t>AX16743</t>
  </si>
  <si>
    <t>AX16744</t>
  </si>
  <si>
    <t>AX16747</t>
  </si>
  <si>
    <t>AX16750</t>
  </si>
  <si>
    <t>AX16752</t>
  </si>
  <si>
    <t>AX16753</t>
  </si>
  <si>
    <t>AX16757</t>
  </si>
  <si>
    <t>AX16763</t>
  </si>
  <si>
    <t>AX16764</t>
  </si>
  <si>
    <t>AX16765</t>
  </si>
  <si>
    <t>AX16768</t>
  </si>
  <si>
    <t>AX16770</t>
  </si>
  <si>
    <t>AX16772</t>
  </si>
  <si>
    <t>AX16775</t>
  </si>
  <si>
    <t>AX16778</t>
  </si>
  <si>
    <t>AX16781</t>
  </si>
  <si>
    <t>AX16783</t>
  </si>
  <si>
    <t>AX16786</t>
  </si>
  <si>
    <t>AX16790</t>
  </si>
  <si>
    <t>AX16791</t>
  </si>
  <si>
    <t>AX16792</t>
  </si>
  <si>
    <t>AX16796</t>
  </si>
  <si>
    <t>AX16797</t>
  </si>
  <si>
    <t>AX16798</t>
  </si>
  <si>
    <t>AX16800</t>
  </si>
  <si>
    <t>AX16801</t>
  </si>
  <si>
    <t>AX16802</t>
  </si>
  <si>
    <t>AX16803</t>
  </si>
  <si>
    <t>AX16807</t>
  </si>
  <si>
    <t>AX16808</t>
  </si>
  <si>
    <t>AX16812</t>
  </si>
  <si>
    <t>AX16813</t>
  </si>
  <si>
    <t>AX16814</t>
  </si>
  <si>
    <t>AX16816</t>
  </si>
  <si>
    <t>AX16822</t>
  </si>
  <si>
    <t>AX16823</t>
  </si>
  <si>
    <t>AX16828</t>
  </si>
  <si>
    <t>AX16832</t>
  </si>
  <si>
    <t>AX16835</t>
  </si>
  <si>
    <t>AX16839</t>
  </si>
  <si>
    <t>AX16840</t>
  </si>
  <si>
    <t>AX16848</t>
  </si>
  <si>
    <t>AX16856</t>
  </si>
  <si>
    <t>AX16858</t>
  </si>
  <si>
    <t>AX16859</t>
  </si>
  <si>
    <t>AX16861</t>
  </si>
  <si>
    <t>AX16864</t>
  </si>
  <si>
    <t>AX16867</t>
  </si>
  <si>
    <t>AX16868</t>
  </si>
  <si>
    <t>AX16870</t>
  </si>
  <si>
    <t>AX16871</t>
  </si>
  <si>
    <t>AX16874</t>
  </si>
  <si>
    <t>AX16888</t>
  </si>
  <si>
    <t>AX16893</t>
  </si>
  <si>
    <t>AX16896</t>
  </si>
  <si>
    <t>AX16898</t>
  </si>
  <si>
    <t>AX16899</t>
  </si>
  <si>
    <t>AX16900</t>
  </si>
  <si>
    <t>AX16901</t>
  </si>
  <si>
    <t>AX16902</t>
  </si>
  <si>
    <t>AX16908</t>
  </si>
  <si>
    <t>AX16913</t>
  </si>
  <si>
    <t>AX16915</t>
  </si>
  <si>
    <t>AX16916</t>
  </si>
  <si>
    <t>AX16918</t>
  </si>
  <si>
    <t>AX16924</t>
  </si>
  <si>
    <t>AX16925</t>
  </si>
  <si>
    <t>AX16926</t>
  </si>
  <si>
    <t>AX16935</t>
  </si>
  <si>
    <t>AX16940</t>
  </si>
  <si>
    <t>AX16941</t>
  </si>
  <si>
    <t>AX16952</t>
  </si>
  <si>
    <t>AX16957</t>
  </si>
  <si>
    <t>AX16959</t>
  </si>
  <si>
    <t>AX16960</t>
  </si>
  <si>
    <t>AX16962</t>
  </si>
  <si>
    <t>AX16973</t>
  </si>
  <si>
    <t>AX16978</t>
  </si>
  <si>
    <t>AX16979</t>
  </si>
  <si>
    <t>AX16980</t>
  </si>
  <si>
    <t>AX16985</t>
  </si>
  <si>
    <t>AX16987</t>
  </si>
  <si>
    <t>AX16989</t>
  </si>
  <si>
    <t>AX16992</t>
  </si>
  <si>
    <t>AX16997</t>
  </si>
  <si>
    <t>AX16998</t>
  </si>
  <si>
    <t>AX16999</t>
  </si>
  <si>
    <t>AX17000</t>
  </si>
  <si>
    <t>AX17001</t>
  </si>
  <si>
    <t>AX17003</t>
  </si>
  <si>
    <t>AX17006</t>
  </si>
  <si>
    <t>AX17007</t>
  </si>
  <si>
    <t>AX17014</t>
  </si>
  <si>
    <t>AX17016</t>
  </si>
  <si>
    <t>AX17025</t>
  </si>
  <si>
    <t>AX17027</t>
  </si>
  <si>
    <t>AX17028</t>
  </si>
  <si>
    <t>AX17029</t>
  </si>
  <si>
    <t>AX17030</t>
  </si>
  <si>
    <t>AX17031</t>
  </si>
  <si>
    <t>AX17037</t>
  </si>
  <si>
    <t>AX17041</t>
  </si>
  <si>
    <t>AX17042</t>
  </si>
  <si>
    <t>AX17046</t>
  </si>
  <si>
    <t>AX17051</t>
  </si>
  <si>
    <t>AX17053</t>
  </si>
  <si>
    <t>AX17054</t>
  </si>
  <si>
    <t>AX17069</t>
  </si>
  <si>
    <t>AX17074</t>
  </si>
  <si>
    <t>AX17078</t>
  </si>
  <si>
    <t>AX17079</t>
  </si>
  <si>
    <t>AX17087</t>
  </si>
  <si>
    <t>AX17101</t>
  </si>
  <si>
    <t>AX17105</t>
  </si>
  <si>
    <t>AX17107</t>
  </si>
  <si>
    <t>AX17108</t>
  </si>
  <si>
    <t>AX17109</t>
  </si>
  <si>
    <t>AX17111</t>
  </si>
  <si>
    <t>AX17117</t>
  </si>
  <si>
    <t>AX17118</t>
  </si>
  <si>
    <t>AX17123</t>
  </si>
  <si>
    <t>AX17127</t>
  </si>
  <si>
    <t>AX17130</t>
  </si>
  <si>
    <t>AX17135</t>
  </si>
  <si>
    <t>AX17136</t>
  </si>
  <si>
    <t>AX17138</t>
  </si>
  <si>
    <t>AX17139</t>
  </si>
  <si>
    <t>AX17142</t>
  </si>
  <si>
    <t>AX17146</t>
  </si>
  <si>
    <t>AX17147</t>
  </si>
  <si>
    <t>AX17149</t>
  </si>
  <si>
    <t>AX17151</t>
  </si>
  <si>
    <t>AX17158</t>
  </si>
  <si>
    <t>AX17159</t>
  </si>
  <si>
    <t>AX17160</t>
  </si>
  <si>
    <t>AX17161</t>
  </si>
  <si>
    <t>AX17162</t>
  </si>
  <si>
    <t>AX17163</t>
  </si>
  <si>
    <t>AX17168</t>
  </si>
  <si>
    <t>AX17172</t>
  </si>
  <si>
    <t>AX17173</t>
  </si>
  <si>
    <t>AX17178</t>
  </si>
  <si>
    <t>AX17185</t>
  </si>
  <si>
    <t>AX17186</t>
  </si>
  <si>
    <t>AX17188</t>
  </si>
  <si>
    <t>AX17192</t>
  </si>
  <si>
    <t>AX17194</t>
  </si>
  <si>
    <t>AX17195</t>
  </si>
  <si>
    <t>AX17196</t>
  </si>
  <si>
    <t>AX17201</t>
  </si>
  <si>
    <t>AX17204</t>
  </si>
  <si>
    <t>AX17205</t>
  </si>
  <si>
    <t>AX17211</t>
  </si>
  <si>
    <t>AX17212</t>
  </si>
  <si>
    <t>AX17215</t>
  </si>
  <si>
    <t>AX17217</t>
  </si>
  <si>
    <t>AX17222</t>
  </si>
  <si>
    <t>AX17225</t>
  </si>
  <si>
    <t>AX17232</t>
  </si>
  <si>
    <t>AX17236</t>
  </si>
  <si>
    <t>AX17246</t>
  </si>
  <si>
    <t>AX17254</t>
  </si>
  <si>
    <t>AX17255</t>
  </si>
  <si>
    <t>AX17256</t>
  </si>
  <si>
    <t>AX17258</t>
  </si>
  <si>
    <t>AX17259</t>
  </si>
  <si>
    <t>AX17260</t>
  </si>
  <si>
    <t>AX17264</t>
  </si>
  <si>
    <t>AX17267</t>
  </si>
  <si>
    <t>AX17269</t>
  </si>
  <si>
    <t>AX17278</t>
  </si>
  <si>
    <t>AX17280</t>
  </si>
  <si>
    <t>AX17281</t>
  </si>
  <si>
    <t>AX17283</t>
  </si>
  <si>
    <t>AX17284</t>
  </si>
  <si>
    <t>AX17285</t>
  </si>
  <si>
    <t>AX17288</t>
  </si>
  <si>
    <t>AX17289</t>
  </si>
  <si>
    <t>AX17291</t>
  </si>
  <si>
    <t>AX17292</t>
  </si>
  <si>
    <t>AX17293</t>
  </si>
  <si>
    <t>AX17294</t>
  </si>
  <si>
    <t>AX17295</t>
  </si>
  <si>
    <t>AX17297</t>
  </si>
  <si>
    <t>AX17298</t>
  </si>
  <si>
    <t>AX17306</t>
  </si>
  <si>
    <t>AX17307</t>
  </si>
  <si>
    <t>AX17312</t>
  </si>
  <si>
    <t>AX17313</t>
  </si>
  <si>
    <t>AX17317</t>
  </si>
  <si>
    <t>AX17319</t>
  </si>
  <si>
    <t>AX17321</t>
  </si>
  <si>
    <t>AX17322</t>
  </si>
  <si>
    <t>AX17324</t>
  </si>
  <si>
    <t>AX17325</t>
  </si>
  <si>
    <t>AX17327</t>
  </si>
  <si>
    <t>AX17329</t>
  </si>
  <si>
    <t>AX17330</t>
  </si>
  <si>
    <t>AX17332</t>
  </si>
  <si>
    <t>AX17339</t>
  </si>
  <si>
    <t>AX17342</t>
  </si>
  <si>
    <t>AX17343</t>
  </si>
  <si>
    <t>AX17348</t>
  </si>
  <si>
    <t>AX17352</t>
  </si>
  <si>
    <t>AX17354</t>
  </si>
  <si>
    <t>AX17355</t>
  </si>
  <si>
    <t>AX17362</t>
  </si>
  <si>
    <t>AX17365</t>
  </si>
  <si>
    <t>AX17368</t>
  </si>
  <si>
    <t>AX17370</t>
  </si>
  <si>
    <t>AX17373</t>
  </si>
  <si>
    <t>AX17374</t>
  </si>
  <si>
    <t>AX17375</t>
  </si>
  <si>
    <t>AX17376</t>
  </si>
  <si>
    <t>AX17377</t>
  </si>
  <si>
    <t>AX17378</t>
  </si>
  <si>
    <t>AX17382</t>
  </si>
  <si>
    <t>AX17383</t>
  </si>
  <si>
    <t>AX17384</t>
  </si>
  <si>
    <t>AX17385</t>
  </si>
  <si>
    <t>AX17387</t>
  </si>
  <si>
    <t>AX17389</t>
  </si>
  <si>
    <t>AX17392</t>
  </si>
  <si>
    <t>AX17393</t>
  </si>
  <si>
    <t>AX17396</t>
  </si>
  <si>
    <t>AX17400</t>
  </si>
  <si>
    <t>AX17413</t>
  </si>
  <si>
    <t>AX17418</t>
  </si>
  <si>
    <t>AX17423</t>
  </si>
  <si>
    <t>AX17429</t>
  </si>
  <si>
    <t>AX17430</t>
  </si>
  <si>
    <t>AX17431</t>
  </si>
  <si>
    <t>AX17434</t>
  </si>
  <si>
    <t>AX17435</t>
  </si>
  <si>
    <t>AX17436</t>
  </si>
  <si>
    <t>AX17438</t>
  </si>
  <si>
    <t>AX17446</t>
  </si>
  <si>
    <t>AX17454</t>
  </si>
  <si>
    <t>AX17458</t>
  </si>
  <si>
    <t>AX17459</t>
  </si>
  <si>
    <t>AX17460</t>
  </si>
  <si>
    <t>AX17461</t>
  </si>
  <si>
    <t>AX17467</t>
  </si>
  <si>
    <t>AX17470</t>
  </si>
  <si>
    <t>AX17479</t>
  </si>
  <si>
    <t>AX17485</t>
  </si>
  <si>
    <t>AX17489</t>
  </si>
  <si>
    <t>AX17491</t>
  </si>
  <si>
    <t>AX17492</t>
  </si>
  <si>
    <t>AX17496</t>
  </si>
  <si>
    <t>AX17500</t>
  </si>
  <si>
    <t>AX17502</t>
  </si>
  <si>
    <t>AX17503</t>
  </si>
  <si>
    <t>AX17512</t>
  </si>
  <si>
    <t>AX17522</t>
  </si>
  <si>
    <t>AX17528</t>
  </si>
  <si>
    <t>AX17531</t>
  </si>
  <si>
    <t>AX17533</t>
  </si>
  <si>
    <t>AX17535</t>
  </si>
  <si>
    <t>AX17539</t>
  </si>
  <si>
    <t>AX17542</t>
  </si>
  <si>
    <t>AX17551</t>
  </si>
  <si>
    <t>AX17553</t>
  </si>
  <si>
    <t>AX17555</t>
  </si>
  <si>
    <t>AX17557</t>
  </si>
  <si>
    <t>AX17560</t>
  </si>
  <si>
    <t>AX17562</t>
  </si>
  <si>
    <t>AX17564</t>
  </si>
  <si>
    <t>AX17569</t>
  </si>
  <si>
    <t>AX17575</t>
  </si>
  <si>
    <t>AX17580</t>
  </si>
  <si>
    <t>AX17583</t>
  </si>
  <si>
    <t>AX17584</t>
  </si>
  <si>
    <t>AX17588</t>
  </si>
  <si>
    <t>AX17590</t>
  </si>
  <si>
    <t>AX17591</t>
  </si>
  <si>
    <t>AX17595</t>
  </si>
  <si>
    <t>AX17597</t>
  </si>
  <si>
    <t>AX17598</t>
  </si>
  <si>
    <t>AX17600</t>
  </si>
  <si>
    <t>AX17601</t>
  </si>
  <si>
    <t>AX17602</t>
  </si>
  <si>
    <t>AX17603</t>
  </si>
  <si>
    <t>AX17606</t>
  </si>
  <si>
    <t>AX17610</t>
  </si>
  <si>
    <t>AX17612</t>
  </si>
  <si>
    <t>AX17613</t>
  </si>
  <si>
    <t>AX17622</t>
  </si>
  <si>
    <t>AX17627</t>
  </si>
  <si>
    <t>AX17628</t>
  </si>
  <si>
    <t>AX17631</t>
  </si>
  <si>
    <t>AX17633</t>
  </si>
  <si>
    <t>AX17634</t>
  </si>
  <si>
    <t>AX17637</t>
  </si>
  <si>
    <t>AX17638</t>
  </si>
  <si>
    <t>AX17641</t>
  </si>
  <si>
    <t>AX17642</t>
  </si>
  <si>
    <t>AX17645</t>
  </si>
  <si>
    <t>AX17654</t>
  </si>
  <si>
    <t>AX17657</t>
  </si>
  <si>
    <t>AX17665</t>
  </si>
  <si>
    <t>AX17667</t>
  </si>
  <si>
    <t>AX17676</t>
  </si>
  <si>
    <t>AX17680</t>
  </si>
  <si>
    <t>AX17682</t>
  </si>
  <si>
    <t>AX17687</t>
  </si>
  <si>
    <t>AX17689</t>
  </si>
  <si>
    <t>AX17693</t>
  </si>
  <si>
    <t>AX17695</t>
  </si>
  <si>
    <t>AX17699</t>
  </si>
  <si>
    <t>AX17701</t>
  </si>
  <si>
    <t>AX17702</t>
  </si>
  <si>
    <t>AX17707</t>
  </si>
  <si>
    <t>AX17708</t>
  </si>
  <si>
    <t>AX17710</t>
  </si>
  <si>
    <t>AX17711</t>
  </si>
  <si>
    <t>AX17712</t>
  </si>
  <si>
    <t>AX17715</t>
  </si>
  <si>
    <t>AX17716</t>
  </si>
  <si>
    <t>AX17718</t>
  </si>
  <si>
    <t>AX17720</t>
  </si>
  <si>
    <t>AX17721</t>
  </si>
  <si>
    <t>AX17723</t>
  </si>
  <si>
    <t>AX17727</t>
  </si>
  <si>
    <t>AX17731</t>
  </si>
  <si>
    <t>AX17734</t>
  </si>
  <si>
    <t>AX17735</t>
  </si>
  <si>
    <t>AX17736</t>
  </si>
  <si>
    <t>AX17743</t>
  </si>
  <si>
    <t>AX17757</t>
  </si>
  <si>
    <t>AX17773</t>
  </si>
  <si>
    <t>AX17776</t>
  </si>
  <si>
    <t>AX17777</t>
  </si>
  <si>
    <t>AX17779</t>
  </si>
  <si>
    <t>AX17782</t>
  </si>
  <si>
    <t>AX17784</t>
  </si>
  <si>
    <t>AX17785</t>
  </si>
  <si>
    <t>AX17786</t>
  </si>
  <si>
    <t>AX17788</t>
  </si>
  <si>
    <t>AX17790</t>
  </si>
  <si>
    <t>AX17794</t>
  </si>
  <si>
    <t>AX17796</t>
  </si>
  <si>
    <t>AX17806</t>
  </si>
  <si>
    <t>AX17808</t>
  </si>
  <si>
    <t>AX17810</t>
  </si>
  <si>
    <t>AX17811</t>
  </si>
  <si>
    <t>AX17812</t>
  </si>
  <si>
    <t>AX17813</t>
  </si>
  <si>
    <t>AX17814</t>
  </si>
  <si>
    <t>AX17816</t>
  </si>
  <si>
    <t>AX17818</t>
  </si>
  <si>
    <t>AX17824</t>
  </si>
  <si>
    <t>AX17825</t>
  </si>
  <si>
    <t>AX17826</t>
  </si>
  <si>
    <t>AX17827</t>
  </si>
  <si>
    <t>AX17839</t>
  </si>
  <si>
    <t>AX17841</t>
  </si>
  <si>
    <t>AX17843</t>
  </si>
  <si>
    <t>AX17844</t>
  </si>
  <si>
    <t>AX17847</t>
  </si>
  <si>
    <t>AX17849</t>
  </si>
  <si>
    <t>AX17851</t>
  </si>
  <si>
    <t>AX17853</t>
  </si>
  <si>
    <t>AX17856</t>
  </si>
  <si>
    <t>AX17857</t>
  </si>
  <si>
    <t>AX17862</t>
  </si>
  <si>
    <t>AX17863</t>
  </si>
  <si>
    <t>AX17866</t>
  </si>
  <si>
    <t>AX17868</t>
  </si>
  <si>
    <t>AX17873</t>
  </si>
  <si>
    <t>AX17874</t>
  </si>
  <si>
    <t>AX17876</t>
  </si>
  <si>
    <t>AX17878</t>
  </si>
  <si>
    <t>AX17883</t>
  </si>
  <si>
    <t>AX17887</t>
  </si>
  <si>
    <t>AX17889</t>
  </si>
  <si>
    <t>AX17890</t>
  </si>
  <si>
    <t>AX17896</t>
  </si>
  <si>
    <t>AX17902</t>
  </si>
  <si>
    <t>AX17907</t>
  </si>
  <si>
    <t>AX17908</t>
  </si>
  <si>
    <t>AX17909</t>
  </si>
  <si>
    <t>AX17923</t>
  </si>
  <si>
    <t>AX17939</t>
  </si>
  <si>
    <t>AX17940</t>
  </si>
  <si>
    <t>AX17942</t>
  </si>
  <si>
    <t>AX17943</t>
  </si>
  <si>
    <t>AX17946</t>
  </si>
  <si>
    <t>AX17950</t>
  </si>
  <si>
    <t>AX17952</t>
  </si>
  <si>
    <t>AX17953</t>
  </si>
  <si>
    <t>AX17955</t>
  </si>
  <si>
    <t>AX17960</t>
  </si>
  <si>
    <t>AX17966</t>
  </si>
  <si>
    <t>AX17968</t>
  </si>
  <si>
    <t>AX17972</t>
  </si>
  <si>
    <t>AX17976</t>
  </si>
  <si>
    <t>AX17979</t>
  </si>
  <si>
    <t>AX17984</t>
  </si>
  <si>
    <t>AX17987</t>
  </si>
  <si>
    <t>AX17988</t>
  </si>
  <si>
    <t>AX17990</t>
  </si>
  <si>
    <t>AX17996</t>
  </si>
  <si>
    <t>AX18004</t>
  </si>
  <si>
    <t>AX18015</t>
  </si>
  <si>
    <t>AX18016</t>
  </si>
  <si>
    <t>AX18017</t>
  </si>
  <si>
    <t>AX18018</t>
  </si>
  <si>
    <t>AX18025</t>
  </si>
  <si>
    <t>AX18027</t>
  </si>
  <si>
    <t>AX18028</t>
  </si>
  <si>
    <t>AX18029</t>
  </si>
  <si>
    <t>AX18035</t>
  </si>
  <si>
    <t>AX18036</t>
  </si>
  <si>
    <t>AX18038</t>
  </si>
  <si>
    <t>AX18043</t>
  </si>
  <si>
    <t>AX18048</t>
  </si>
  <si>
    <t>AX18058</t>
  </si>
  <si>
    <t>AX18059</t>
  </si>
  <si>
    <t>AX18060</t>
  </si>
  <si>
    <t>AX18070</t>
  </si>
  <si>
    <t>AX18073</t>
  </si>
  <si>
    <t>AX18077</t>
  </si>
  <si>
    <t>AX18079</t>
  </si>
  <si>
    <t>AX18080</t>
  </si>
  <si>
    <t>AX18083</t>
  </si>
  <si>
    <t>AX18084</t>
  </si>
  <si>
    <t>AX18087</t>
  </si>
  <si>
    <t>AX18091</t>
  </si>
  <si>
    <t>AX18092</t>
  </si>
  <si>
    <t>AX18095</t>
  </si>
  <si>
    <t>AX18097</t>
  </si>
  <si>
    <t>AX18098</t>
  </si>
  <si>
    <t>AX18101</t>
  </si>
  <si>
    <t>AX18104</t>
  </si>
  <si>
    <t>AX18107</t>
  </si>
  <si>
    <t>AX18108</t>
  </si>
  <si>
    <t>AX18109</t>
  </si>
  <si>
    <t>AX18111</t>
  </si>
  <si>
    <t>AX18120</t>
  </si>
  <si>
    <t>AX18121</t>
  </si>
  <si>
    <t>AX18123</t>
  </si>
  <si>
    <t>AX18125</t>
  </si>
  <si>
    <t>AX18130</t>
  </si>
  <si>
    <t>AX18133</t>
  </si>
  <si>
    <t>AX18136</t>
  </si>
  <si>
    <t>AX18139</t>
  </si>
  <si>
    <t>AX18142</t>
  </si>
  <si>
    <t>AX18147</t>
  </si>
  <si>
    <t>AX18149</t>
  </si>
  <si>
    <t>AX18151</t>
  </si>
  <si>
    <t>AX18152</t>
  </si>
  <si>
    <t>AX18158</t>
  </si>
  <si>
    <t>AX18159</t>
  </si>
  <si>
    <t>AX18161</t>
  </si>
  <si>
    <t>AX18165</t>
  </si>
  <si>
    <t>AX18166</t>
  </si>
  <si>
    <t>AX18170</t>
  </si>
  <si>
    <t>AX18171</t>
  </si>
  <si>
    <t>AX18173</t>
  </si>
  <si>
    <t>AX18175</t>
  </si>
  <si>
    <t>AX18183</t>
  </si>
  <si>
    <t>AX18190</t>
  </si>
  <si>
    <t>AX18193</t>
  </si>
  <si>
    <t>AX18198</t>
  </si>
  <si>
    <t>AX18200</t>
  </si>
  <si>
    <t>AX18202</t>
  </si>
  <si>
    <t>AX18211</t>
  </si>
  <si>
    <t>AX18213</t>
  </si>
  <si>
    <t>AX18215</t>
  </si>
  <si>
    <t>AX18217</t>
  </si>
  <si>
    <t>AX18220</t>
  </si>
  <si>
    <t>AX18221</t>
  </si>
  <si>
    <t>AX18222</t>
  </si>
  <si>
    <t>AX18230</t>
  </si>
  <si>
    <t>AX18232</t>
  </si>
  <si>
    <t>AX18236</t>
  </si>
  <si>
    <t>AX18237</t>
  </si>
  <si>
    <t>AX18240</t>
  </si>
  <si>
    <t>AX18242</t>
  </si>
  <si>
    <t>AX18246</t>
  </si>
  <si>
    <t>AX18251</t>
  </si>
  <si>
    <t>AX18255</t>
  </si>
  <si>
    <t>AX18256</t>
  </si>
  <si>
    <t>AX18258</t>
  </si>
  <si>
    <t>AX18259</t>
  </si>
  <si>
    <t>AX18264</t>
  </si>
  <si>
    <t>AX18265</t>
  </si>
  <si>
    <t>AX18269</t>
  </si>
  <si>
    <t>AX18274</t>
  </si>
  <si>
    <t>AX18279</t>
  </si>
  <si>
    <t>AX18281</t>
  </si>
  <si>
    <t>AX18282</t>
  </si>
  <si>
    <t>AX18300</t>
  </si>
  <si>
    <t>AX18301</t>
  </si>
  <si>
    <t>AX18304</t>
  </si>
  <si>
    <t>AX18306</t>
  </si>
  <si>
    <t>AX18312</t>
  </si>
  <si>
    <t>AX18313</t>
  </si>
  <si>
    <t>AX18320</t>
  </si>
  <si>
    <t>AX18323</t>
  </si>
  <si>
    <t>AX18329</t>
  </si>
  <si>
    <t>AX18333</t>
  </si>
  <si>
    <t>AX18334</t>
  </si>
  <si>
    <t>AX18345</t>
  </si>
  <si>
    <t>AX18348</t>
  </si>
  <si>
    <t>AX18355</t>
  </si>
  <si>
    <t>AX18358</t>
  </si>
  <si>
    <t>AX18359</t>
  </si>
  <si>
    <t>AX18360</t>
  </si>
  <si>
    <t>AX18365</t>
  </si>
  <si>
    <t>AX18366</t>
  </si>
  <si>
    <t>AX18368</t>
  </si>
  <si>
    <t>AX18369</t>
  </si>
  <si>
    <t>AX18373</t>
  </si>
  <si>
    <t>AX18375</t>
  </si>
  <si>
    <t>AX18376</t>
  </si>
  <si>
    <t>AX18378</t>
  </si>
  <si>
    <t>AX18379</t>
  </si>
  <si>
    <t>AX18382</t>
  </si>
  <si>
    <t>AX18392</t>
  </si>
  <si>
    <t>AX18394</t>
  </si>
  <si>
    <t>AX18396</t>
  </si>
  <si>
    <t>AX18403</t>
  </si>
  <si>
    <t>AX18404</t>
  </si>
  <si>
    <t>AX18405</t>
  </si>
  <si>
    <t>AX18407</t>
  </si>
  <si>
    <t>AX18410</t>
  </si>
  <si>
    <t>AX18411</t>
  </si>
  <si>
    <t>AX18414</t>
  </si>
  <si>
    <t>AX18429</t>
  </si>
  <si>
    <t>AX18435</t>
  </si>
  <si>
    <t>AX18436</t>
  </si>
  <si>
    <t>AX18438</t>
  </si>
  <si>
    <t>AX18439</t>
  </si>
  <si>
    <t>AX18441</t>
  </si>
  <si>
    <t>AX18444</t>
  </si>
  <si>
    <t>AX18445</t>
  </si>
  <si>
    <t>AX18447</t>
  </si>
  <si>
    <t>AX18459</t>
  </si>
  <si>
    <t>AX18460</t>
  </si>
  <si>
    <t>AX18461</t>
  </si>
  <si>
    <t>AX18462</t>
  </si>
  <si>
    <t>AX18463</t>
  </si>
  <si>
    <t>AX18473</t>
  </si>
  <si>
    <t>AX18477</t>
  </si>
  <si>
    <t>AX18478</t>
  </si>
  <si>
    <t>AX18480</t>
  </si>
  <si>
    <t>AX18484</t>
  </si>
  <si>
    <t>AX18488</t>
  </si>
  <si>
    <t>AX18490</t>
  </si>
  <si>
    <t>AX18492</t>
  </si>
  <si>
    <t>AX18494</t>
  </si>
  <si>
    <t>AX18495</t>
  </si>
  <si>
    <t>AX18497</t>
  </si>
  <si>
    <t>AX18499</t>
  </si>
  <si>
    <t>AX18504</t>
  </si>
  <si>
    <t>AX18505</t>
  </si>
  <si>
    <t>AX18506</t>
  </si>
  <si>
    <t>AX18508</t>
  </si>
  <si>
    <t>AX18510</t>
  </si>
  <si>
    <t>AX18512</t>
  </si>
  <si>
    <t>AX18526</t>
  </si>
  <si>
    <t>AX18530</t>
  </si>
  <si>
    <t>AX18533</t>
  </si>
  <si>
    <t>AX18536</t>
  </si>
  <si>
    <t>AX18543</t>
  </si>
  <si>
    <t>AX18546</t>
  </si>
  <si>
    <t>AX18554</t>
  </si>
  <si>
    <t>AX18560</t>
  </si>
  <si>
    <t>AX18561</t>
  </si>
  <si>
    <t>AX18562</t>
  </si>
  <si>
    <t>AX18563</t>
  </si>
  <si>
    <t>AX18569</t>
  </si>
  <si>
    <t>AX18574</t>
  </si>
  <si>
    <t>AX18575</t>
  </si>
  <si>
    <t>AX18579</t>
  </si>
  <si>
    <t>AX18582</t>
  </si>
  <si>
    <t>AX18584</t>
  </si>
  <si>
    <t>AX18587</t>
  </si>
  <si>
    <t>AX18590</t>
  </si>
  <si>
    <t>AX18592</t>
  </si>
  <si>
    <t>AX18595</t>
  </si>
  <si>
    <t>AX18602</t>
  </si>
  <si>
    <t>AX18605</t>
  </si>
  <si>
    <t>AX18609</t>
  </si>
  <si>
    <t>AX18613</t>
  </si>
  <si>
    <t>AX18614</t>
  </si>
  <si>
    <t>AX18616</t>
  </si>
  <si>
    <t>AX18621</t>
  </si>
  <si>
    <t>AX18625</t>
  </si>
  <si>
    <t>AX18628</t>
  </si>
  <si>
    <t>AX18630</t>
  </si>
  <si>
    <t>AX18634</t>
  </si>
  <si>
    <t>AX18638</t>
  </si>
  <si>
    <t>AX18643</t>
  </si>
  <si>
    <t>AX18647</t>
  </si>
  <si>
    <t>AX18649</t>
  </si>
  <si>
    <t>AX18652</t>
  </si>
  <si>
    <t>AX18655</t>
  </si>
  <si>
    <t>AX18663</t>
  </si>
  <si>
    <t>AX18666</t>
  </si>
  <si>
    <t>AX18667</t>
  </si>
  <si>
    <t>AX18669</t>
  </si>
  <si>
    <t>AX18676</t>
  </si>
  <si>
    <t>AX18679</t>
  </si>
  <si>
    <t>AX18690</t>
  </si>
  <si>
    <t>AX18691</t>
  </si>
  <si>
    <t>AX18693</t>
  </si>
  <si>
    <t>AX18696</t>
  </si>
  <si>
    <t>AX18698</t>
  </si>
  <si>
    <t>AX18701</t>
  </si>
  <si>
    <t>AX18713</t>
  </si>
  <si>
    <t>AX18714</t>
  </si>
  <si>
    <t>AX18717</t>
  </si>
  <si>
    <t>AX18719</t>
  </si>
  <si>
    <t>AX18722</t>
  </si>
  <si>
    <t>AX18725</t>
  </si>
  <si>
    <t>AX18727</t>
  </si>
  <si>
    <t>AX18728</t>
  </si>
  <si>
    <t>AX18729</t>
  </si>
  <si>
    <t>AX18734</t>
  </si>
  <si>
    <t>AX18737</t>
  </si>
  <si>
    <t>AX18738</t>
  </si>
  <si>
    <t>AX18739</t>
  </si>
  <si>
    <t>AX18741</t>
  </si>
  <si>
    <t>AX18742</t>
  </si>
  <si>
    <t>AX18744</t>
  </si>
  <si>
    <t>AX18746</t>
  </si>
  <si>
    <t>AX18747</t>
  </si>
  <si>
    <t>AX18749</t>
  </si>
  <si>
    <t>AX18750</t>
  </si>
  <si>
    <t>AX18751</t>
  </si>
  <si>
    <t>AX18753</t>
  </si>
  <si>
    <t>AX18755</t>
  </si>
  <si>
    <t>AX18758</t>
  </si>
  <si>
    <t>AX18763</t>
  </si>
  <si>
    <t>AX18765</t>
  </si>
  <si>
    <t>AX18769</t>
  </si>
  <si>
    <t>AX18771</t>
  </si>
  <si>
    <t>AX18779</t>
  </si>
  <si>
    <t>AX18780</t>
  </si>
  <si>
    <t>AX18781</t>
  </si>
  <si>
    <t>AX18782</t>
  </si>
  <si>
    <t>AX18787</t>
  </si>
  <si>
    <t>AX18791</t>
  </si>
  <si>
    <t>AX18793</t>
  </si>
  <si>
    <t>AX18794</t>
  </si>
  <si>
    <t>AX18795</t>
  </si>
  <si>
    <t>AX18796</t>
  </si>
  <si>
    <t>AX18800</t>
  </si>
  <si>
    <t>AX18801</t>
  </si>
  <si>
    <t>AX18804</t>
  </si>
  <si>
    <t>AX18809</t>
  </si>
  <si>
    <t>AX18812</t>
  </si>
  <si>
    <t>AX18815</t>
  </si>
  <si>
    <t>AX18816</t>
  </si>
  <si>
    <t>AX18818</t>
  </si>
  <si>
    <t>AX18827</t>
  </si>
  <si>
    <t>AX18828</t>
  </si>
  <si>
    <t>AX18833</t>
  </si>
  <si>
    <t>AX18834</t>
  </si>
  <si>
    <t>AX18842</t>
  </si>
  <si>
    <t>AX18847</t>
  </si>
  <si>
    <t>AX18854</t>
  </si>
  <si>
    <t>AX18860</t>
  </si>
  <si>
    <t>AX18864</t>
  </si>
  <si>
    <t>AX18866</t>
  </si>
  <si>
    <t>AX18868</t>
  </si>
  <si>
    <t>AX18869</t>
  </si>
  <si>
    <t>AX18873</t>
  </si>
  <si>
    <t>AX18874</t>
  </si>
  <si>
    <t>AX18876</t>
  </si>
  <si>
    <t>AX18877</t>
  </si>
  <si>
    <t>AX18878</t>
  </si>
  <si>
    <t>AX18881</t>
  </si>
  <si>
    <t>AX18882</t>
  </si>
  <si>
    <t>AX18887</t>
  </si>
  <si>
    <t>AX18891</t>
  </si>
  <si>
    <t>AX18895</t>
  </si>
  <si>
    <t>AX18906</t>
  </si>
  <si>
    <t>AX18907</t>
  </si>
  <si>
    <t>AX18908</t>
  </si>
  <si>
    <t>AX18910</t>
  </si>
  <si>
    <t>AX18915</t>
  </si>
  <si>
    <t>AX18917</t>
  </si>
  <si>
    <t>AX18925</t>
  </si>
  <si>
    <t>AX18928</t>
  </si>
  <si>
    <t>AX18933</t>
  </si>
  <si>
    <t>AX18934</t>
  </si>
  <si>
    <t>AX18935</t>
  </si>
  <si>
    <t>AX18937</t>
  </si>
  <si>
    <t>AX18938</t>
  </si>
  <si>
    <t>AX18940</t>
  </si>
  <si>
    <t>AX18945</t>
  </si>
  <si>
    <t>AX18946</t>
  </si>
  <si>
    <t>AX18949</t>
  </si>
  <si>
    <t>AX18950</t>
  </si>
  <si>
    <t>AX18954</t>
  </si>
  <si>
    <t>AX18955</t>
  </si>
  <si>
    <t>AX18957</t>
  </si>
  <si>
    <t>AX18958</t>
  </si>
  <si>
    <t>AX18960</t>
  </si>
  <si>
    <t>AX18966</t>
  </si>
  <si>
    <t>AX18968</t>
  </si>
  <si>
    <t>AX18977</t>
  </si>
  <si>
    <t>AX18978</t>
  </si>
  <si>
    <t>AX18979</t>
  </si>
  <si>
    <t>AX18983</t>
  </si>
  <si>
    <t>AX18988</t>
  </si>
  <si>
    <t>AX18990</t>
  </si>
  <si>
    <t>AX18991</t>
  </si>
  <si>
    <t>AX18992</t>
  </si>
  <si>
    <t>AX18995</t>
  </si>
  <si>
    <t>AX18997</t>
  </si>
  <si>
    <t>AX19000</t>
  </si>
  <si>
    <t>AX19001</t>
  </si>
  <si>
    <t>AX19002</t>
  </si>
  <si>
    <t>AX19006</t>
  </si>
  <si>
    <t>AX19016</t>
  </si>
  <si>
    <t>AX19017</t>
  </si>
  <si>
    <t>AX19025</t>
  </si>
  <si>
    <t>AX19028</t>
  </si>
  <si>
    <t>AX19031</t>
  </si>
  <si>
    <t>AX19038</t>
  </si>
  <si>
    <t>AX19039</t>
  </si>
  <si>
    <t>AX19040</t>
  </si>
  <si>
    <t>AX19042</t>
  </si>
  <si>
    <t>AX19043</t>
  </si>
  <si>
    <t>AX19044</t>
  </si>
  <si>
    <t>AX19045</t>
  </si>
  <si>
    <t>AX19048</t>
  </si>
  <si>
    <t>AX19051</t>
  </si>
  <si>
    <t>AX19053</t>
  </si>
  <si>
    <t>AX19057</t>
  </si>
  <si>
    <t>AX19058</t>
  </si>
  <si>
    <t>AX19059</t>
  </si>
  <si>
    <t>AX19063</t>
  </si>
  <si>
    <t>AX19064</t>
  </si>
  <si>
    <t>AX19072</t>
  </si>
  <si>
    <t>AX19075</t>
  </si>
  <si>
    <t>AX19076</t>
  </si>
  <si>
    <t>AX19080</t>
  </si>
  <si>
    <t>AX19081</t>
  </si>
  <si>
    <t>AX19083</t>
  </si>
  <si>
    <t>AX19087</t>
  </si>
  <si>
    <t>AX19088</t>
  </si>
  <si>
    <t>AX19093</t>
  </si>
  <si>
    <t>AX19094</t>
  </si>
  <si>
    <t>AX19096</t>
  </si>
  <si>
    <t>AX19101</t>
  </si>
  <si>
    <t>AX19103</t>
  </si>
  <si>
    <t>AX19104</t>
  </si>
  <si>
    <t>AX19105</t>
  </si>
  <si>
    <t>AX19110</t>
  </si>
  <si>
    <t>AX19112</t>
  </si>
  <si>
    <t>AX19115</t>
  </si>
  <si>
    <t>AX19116</t>
  </si>
  <si>
    <t>AX19119</t>
  </si>
  <si>
    <t>AX19124</t>
  </si>
  <si>
    <t>AX19133</t>
  </si>
  <si>
    <t>AX19135</t>
  </si>
  <si>
    <t>AX19140</t>
  </si>
  <si>
    <t>AX19141</t>
  </si>
  <si>
    <t>AX19142</t>
  </si>
  <si>
    <t>AX19143</t>
  </si>
  <si>
    <t>AX19144</t>
  </si>
  <si>
    <t>AX19145</t>
  </si>
  <si>
    <t>AX19146</t>
  </si>
  <si>
    <t>AX19147</t>
  </si>
  <si>
    <t>AX19155</t>
  </si>
  <si>
    <t>AX19156</t>
  </si>
  <si>
    <t>AX19158</t>
  </si>
  <si>
    <t>AX19175</t>
  </si>
  <si>
    <t>AX19176</t>
  </si>
  <si>
    <t>AX19177</t>
  </si>
  <si>
    <t>AX19179</t>
  </si>
  <si>
    <t>AX19183</t>
  </si>
  <si>
    <t>AX19184</t>
  </si>
  <si>
    <t>AX19185</t>
  </si>
  <si>
    <t>AX19186</t>
  </si>
  <si>
    <t>AX19189</t>
  </si>
  <si>
    <t>AX19190</t>
  </si>
  <si>
    <t>AX19191</t>
  </si>
  <si>
    <t>AX19197</t>
  </si>
  <si>
    <t>AX19198</t>
  </si>
  <si>
    <t>AX19201</t>
  </si>
  <si>
    <t>AX19203</t>
  </si>
  <si>
    <t>AX19210</t>
  </si>
  <si>
    <t>AX19212</t>
  </si>
  <si>
    <t>AX19217</t>
  </si>
  <si>
    <t>AX19222</t>
  </si>
  <si>
    <t>AX19226</t>
  </si>
  <si>
    <t>AX19231</t>
  </si>
  <si>
    <t>AX19236</t>
  </si>
  <si>
    <t>AX19237</t>
  </si>
  <si>
    <t>AX19249</t>
  </si>
  <si>
    <t>AX19251</t>
  </si>
  <si>
    <t>AX19259</t>
  </si>
  <si>
    <t>AX19261</t>
  </si>
  <si>
    <t>AX19262</t>
  </si>
  <si>
    <t>AX19269</t>
  </si>
  <si>
    <t>AX19273</t>
  </si>
  <si>
    <t>AX19281</t>
  </si>
  <si>
    <t>AX19288</t>
  </si>
  <si>
    <t>AX19290</t>
  </si>
  <si>
    <t>AX19291</t>
  </si>
  <si>
    <t>AX19293</t>
  </si>
  <si>
    <t>AX19294</t>
  </si>
  <si>
    <t>AX19297</t>
  </si>
  <si>
    <t>AX19301</t>
  </si>
  <si>
    <t>AX19302</t>
  </si>
  <si>
    <t>AX19306</t>
  </si>
  <si>
    <t>AX19307</t>
  </si>
  <si>
    <t>AX19311</t>
  </si>
  <si>
    <t>AX19312</t>
  </si>
  <si>
    <t>AX19313</t>
  </si>
  <si>
    <t>AX19315</t>
  </si>
  <si>
    <t>AX19316</t>
  </si>
  <si>
    <t>AX19319</t>
  </si>
  <si>
    <t>AX19320</t>
  </si>
  <si>
    <t>AX19322</t>
  </si>
  <si>
    <t>AX19325</t>
  </si>
  <si>
    <t>AX19326</t>
  </si>
  <si>
    <t>AX19327</t>
  </si>
  <si>
    <t>AX19330</t>
  </si>
  <si>
    <t>AX19331</t>
  </si>
  <si>
    <t>AX19334</t>
  </si>
  <si>
    <t>AX19336</t>
  </si>
  <si>
    <t>AX19339</t>
  </si>
  <si>
    <t>AX19344</t>
  </si>
  <si>
    <t>AX19347</t>
  </si>
  <si>
    <t>AX19348</t>
  </si>
  <si>
    <t>AX19349</t>
  </si>
  <si>
    <t>AX19350</t>
  </si>
  <si>
    <t>AX19357</t>
  </si>
  <si>
    <t>AX19364</t>
  </si>
  <si>
    <t>AX19369</t>
  </si>
  <si>
    <t>AX19376</t>
  </si>
  <si>
    <t>AX19377</t>
  </si>
  <si>
    <t>AX19379</t>
  </si>
  <si>
    <t>AX19380</t>
  </si>
  <si>
    <t>AX19389</t>
  </si>
  <si>
    <t>AX19390</t>
  </si>
  <si>
    <t>AX19391</t>
  </si>
  <si>
    <t>AX19393</t>
  </si>
  <si>
    <t>AX19400</t>
  </si>
  <si>
    <t>AX19402</t>
  </si>
  <si>
    <t>AX19404</t>
  </si>
  <si>
    <t>AX19405</t>
  </si>
  <si>
    <t>AX19406</t>
  </si>
  <si>
    <t>AX19409</t>
  </si>
  <si>
    <t>AX19416</t>
  </si>
  <si>
    <t>AX19417</t>
  </si>
  <si>
    <t>AX19418</t>
  </si>
  <si>
    <t>AX19419</t>
  </si>
  <si>
    <t>AX19420</t>
  </si>
  <si>
    <t>AX19422</t>
  </si>
  <si>
    <t>AX19424</t>
  </si>
  <si>
    <t>AX19425</t>
  </si>
  <si>
    <t>AX19426</t>
  </si>
  <si>
    <t>AX19432</t>
  </si>
  <si>
    <t>AX19439</t>
  </si>
  <si>
    <t>AX19442</t>
  </si>
  <si>
    <t>AX19448</t>
  </si>
  <si>
    <t>AX19451</t>
  </si>
  <si>
    <t>AX19452</t>
  </si>
  <si>
    <t>AX19453</t>
  </si>
  <si>
    <t>AX19456</t>
  </si>
  <si>
    <t>AX19457</t>
  </si>
  <si>
    <t>AX19458</t>
  </si>
  <si>
    <t>AX19464</t>
  </si>
  <si>
    <t>AX19465</t>
  </si>
  <si>
    <t>AX19471</t>
  </si>
  <si>
    <t>AX19484</t>
  </si>
  <si>
    <t>AX19486</t>
  </si>
  <si>
    <t>AX19490</t>
  </si>
  <si>
    <t>AX19492</t>
  </si>
  <si>
    <t>AX19498</t>
  </si>
  <si>
    <t>AX19499</t>
  </si>
  <si>
    <t>AX19501</t>
  </si>
  <si>
    <t>AX19505</t>
  </si>
  <si>
    <t>AX19509</t>
  </si>
  <si>
    <t>AX19511</t>
  </si>
  <si>
    <t>AX19515</t>
  </si>
  <si>
    <t>AX19516</t>
  </si>
  <si>
    <t>AX19518</t>
  </si>
  <si>
    <t>AX19519</t>
  </si>
  <si>
    <t>AX19522</t>
  </si>
  <si>
    <t>AX19524</t>
  </si>
  <si>
    <t>AX19526</t>
  </si>
  <si>
    <t>AX19532</t>
  </si>
  <si>
    <t>AX19533</t>
  </si>
  <si>
    <t>AX19534</t>
  </si>
  <si>
    <t>AX19535</t>
  </si>
  <si>
    <t>AX19540</t>
  </si>
  <si>
    <t>AX19541</t>
  </si>
  <si>
    <t>AX19543</t>
  </si>
  <si>
    <t>AX19544</t>
  </si>
  <si>
    <t>AX19550</t>
  </si>
  <si>
    <t>AX19552</t>
  </si>
  <si>
    <t>AX19553</t>
  </si>
  <si>
    <t>AX19555</t>
  </si>
  <si>
    <t>AX19558</t>
  </si>
  <si>
    <t>AX19559</t>
  </si>
  <si>
    <t>AX19561</t>
  </si>
  <si>
    <t>AX19562</t>
  </si>
  <si>
    <t>AX19563</t>
  </si>
  <si>
    <t>AX19566</t>
  </si>
  <si>
    <t>AX19567</t>
  </si>
  <si>
    <t>AX19569</t>
  </si>
  <si>
    <t>AX19574</t>
  </si>
  <si>
    <t>AX19575</t>
  </si>
  <si>
    <t>AX19579</t>
  </si>
  <si>
    <t>AX19581</t>
  </si>
  <si>
    <t>AX19585</t>
  </si>
  <si>
    <t>AX19588</t>
  </si>
  <si>
    <t>AX19589</t>
  </si>
  <si>
    <t>AX19590</t>
  </si>
  <si>
    <t>AX19592</t>
  </si>
  <si>
    <t>AX19595</t>
  </si>
  <si>
    <t>AX19596</t>
  </si>
  <si>
    <t>AX19597</t>
  </si>
  <si>
    <t>AX19598</t>
  </si>
  <si>
    <t>AX19601</t>
  </si>
  <si>
    <t>AX19611</t>
  </si>
  <si>
    <t>AX19614</t>
  </si>
  <si>
    <t>AX19618</t>
  </si>
  <si>
    <t>AX19619</t>
  </si>
  <si>
    <t>AX19621</t>
  </si>
  <si>
    <t>AX19624</t>
  </si>
  <si>
    <t>AX19628</t>
  </si>
  <si>
    <t>AX19629</t>
  </si>
  <si>
    <t>AX19630</t>
  </si>
  <si>
    <t>AX19632</t>
  </si>
  <si>
    <t>AX19640</t>
  </si>
  <si>
    <t>AX19644</t>
  </si>
  <si>
    <t>AX19645</t>
  </si>
  <si>
    <t>AX19647</t>
  </si>
  <si>
    <t>AX19648</t>
  </si>
  <si>
    <t>AX19649</t>
  </si>
  <si>
    <t>AX19651</t>
  </si>
  <si>
    <t>AX19654</t>
  </si>
  <si>
    <t>AX19658</t>
  </si>
  <si>
    <t>AX19666</t>
  </si>
  <si>
    <t>AX19668</t>
  </si>
  <si>
    <t>AX19669</t>
  </si>
  <si>
    <t>AX19670</t>
  </si>
  <si>
    <t>AX19671</t>
  </si>
  <si>
    <t>AX19672</t>
  </si>
  <si>
    <t>AX19676</t>
  </si>
  <si>
    <t>AX19680</t>
  </si>
  <si>
    <t>AX19685</t>
  </si>
  <si>
    <t>AX19691</t>
  </si>
  <si>
    <t>AX19693</t>
  </si>
  <si>
    <t>AX19694</t>
  </si>
  <si>
    <t>AX19695</t>
  </si>
  <si>
    <t>AX19698</t>
  </si>
  <si>
    <t>AX19700</t>
  </si>
  <si>
    <t>AX19706</t>
  </si>
  <si>
    <t>AX19708</t>
  </si>
  <si>
    <t>AX19715</t>
  </si>
  <si>
    <t>AX19717</t>
  </si>
  <si>
    <t>AX19723</t>
  </si>
  <si>
    <t>AX19727</t>
  </si>
  <si>
    <t>AX19728</t>
  </si>
  <si>
    <t>AX19734</t>
  </si>
  <si>
    <t>AX19736</t>
  </si>
  <si>
    <t>AX19740</t>
  </si>
  <si>
    <t>AX19741</t>
  </si>
  <si>
    <t>AX19742</t>
  </si>
  <si>
    <t>AX19744</t>
  </si>
  <si>
    <t>AX19748</t>
  </si>
  <si>
    <t>AX19756</t>
  </si>
  <si>
    <t>AX19761</t>
  </si>
  <si>
    <t>AX19764</t>
  </si>
  <si>
    <t>AX19768</t>
  </si>
  <si>
    <t>AX19769</t>
  </si>
  <si>
    <t>AX19774</t>
  </si>
  <si>
    <t>AX19776</t>
  </si>
  <si>
    <t>AX19782</t>
  </si>
  <si>
    <t>AX19784</t>
  </si>
  <si>
    <t>AX19787</t>
  </si>
  <si>
    <t>AX19797</t>
  </si>
  <si>
    <t>AX19804</t>
  </si>
  <si>
    <t>AX19809</t>
  </si>
  <si>
    <t>AX19813</t>
  </si>
  <si>
    <t>AX19818</t>
  </si>
  <si>
    <t>AX19823</t>
  </si>
  <si>
    <t>AX19826</t>
  </si>
  <si>
    <t>AX19829</t>
  </si>
  <si>
    <t>AX19840</t>
  </si>
  <si>
    <t>AX19843</t>
  </si>
  <si>
    <t>AX19844</t>
  </si>
  <si>
    <t>AX19848</t>
  </si>
  <si>
    <t>AX19849</t>
  </si>
  <si>
    <t>AX19853</t>
  </si>
  <si>
    <t>AX19854</t>
  </si>
  <si>
    <t>AX19856</t>
  </si>
  <si>
    <t>AX19864</t>
  </si>
  <si>
    <t>AX19865</t>
  </si>
  <si>
    <t>AX19871</t>
  </si>
  <si>
    <t>AX19873</t>
  </si>
  <si>
    <t>AX19874</t>
  </si>
  <si>
    <t>AX19876</t>
  </si>
  <si>
    <t>AX19884</t>
  </si>
  <si>
    <t>AX19887</t>
  </si>
  <si>
    <t>AX19888</t>
  </si>
  <si>
    <t>AX19890</t>
  </si>
  <si>
    <t>AX19891</t>
  </si>
  <si>
    <t>AX19895</t>
  </si>
  <si>
    <t>AX19897</t>
  </si>
  <si>
    <t>AX19898</t>
  </si>
  <si>
    <t>AX19902</t>
  </si>
  <si>
    <t>AX19903</t>
  </si>
  <si>
    <t>AX19908</t>
  </si>
  <si>
    <t>AX19909</t>
  </si>
  <si>
    <t>AX19920</t>
  </si>
  <si>
    <t>AX19923</t>
  </si>
  <si>
    <t>AX19924</t>
  </si>
  <si>
    <t>AX19930</t>
  </si>
  <si>
    <t>AX19933</t>
  </si>
  <si>
    <t>AX19939</t>
  </si>
  <si>
    <t>AX19940</t>
  </si>
  <si>
    <t>AX19941</t>
  </si>
  <si>
    <t>AX19946</t>
  </si>
  <si>
    <t>AX19947</t>
  </si>
  <si>
    <t>AX19949</t>
  </si>
  <si>
    <t>AX19951</t>
  </si>
  <si>
    <t>AX19956</t>
  </si>
  <si>
    <t>AX19961</t>
  </si>
  <si>
    <t>AX19966</t>
  </si>
  <si>
    <t>AX19972</t>
  </si>
  <si>
    <t>AX19973</t>
  </si>
  <si>
    <t>AX19976</t>
  </si>
  <si>
    <t>AX19980</t>
  </si>
  <si>
    <t>AX19983</t>
  </si>
  <si>
    <t>AX19984</t>
  </si>
  <si>
    <t>AX19986</t>
  </si>
  <si>
    <t>AX19992</t>
  </si>
  <si>
    <t>AX20001</t>
  </si>
  <si>
    <t>AX20003</t>
  </si>
  <si>
    <t>AX20007</t>
  </si>
  <si>
    <t>AX20011</t>
  </si>
  <si>
    <t>AX20014</t>
  </si>
  <si>
    <t>AX20016</t>
  </si>
  <si>
    <t>AX20018</t>
  </si>
  <si>
    <t>AX20019</t>
  </si>
  <si>
    <t>AX20021</t>
  </si>
  <si>
    <t>AX20023</t>
  </si>
  <si>
    <t>AX20029</t>
  </si>
  <si>
    <t>AX20032</t>
  </si>
  <si>
    <t>AX20033</t>
  </si>
  <si>
    <t>AX20037</t>
  </si>
  <si>
    <t>AX20040</t>
  </si>
  <si>
    <t>AX20044</t>
  </si>
  <si>
    <t>AX20046</t>
  </si>
  <si>
    <t>AX20047</t>
  </si>
  <si>
    <t>AX20048</t>
  </si>
  <si>
    <t>AX20054</t>
  </si>
  <si>
    <t>AX20058</t>
  </si>
  <si>
    <t>AX20059</t>
  </si>
  <si>
    <t>AX20063</t>
  </si>
  <si>
    <t>AX20066</t>
  </si>
  <si>
    <t>AX20072</t>
  </si>
  <si>
    <t>AX20073</t>
  </si>
  <si>
    <t>AX20077</t>
  </si>
  <si>
    <t>AX20080</t>
  </si>
  <si>
    <t>AX20089</t>
  </si>
  <si>
    <t>AX20091</t>
  </si>
  <si>
    <t>AX20092</t>
  </si>
  <si>
    <t>AX20096</t>
  </si>
  <si>
    <t>AX20100</t>
  </si>
  <si>
    <t>AX20102</t>
  </si>
  <si>
    <t>AX20103</t>
  </si>
  <si>
    <t>AX20104</t>
  </si>
  <si>
    <t>AX20110</t>
  </si>
  <si>
    <t>AX20115</t>
  </si>
  <si>
    <t>AX20117</t>
  </si>
  <si>
    <t>AX20118</t>
  </si>
  <si>
    <t>AX20120</t>
  </si>
  <si>
    <t>AX20124</t>
  </si>
  <si>
    <t>AX20125</t>
  </si>
  <si>
    <t>AX20126</t>
  </si>
  <si>
    <t>AX20128</t>
  </si>
  <si>
    <t>AX20130</t>
  </si>
  <si>
    <t>AX20140</t>
  </si>
  <si>
    <t>AX20143</t>
  </si>
  <si>
    <t>AX20147</t>
  </si>
  <si>
    <t>AX20149</t>
  </si>
  <si>
    <t>AX20152</t>
  </si>
  <si>
    <t>AX20154</t>
  </si>
  <si>
    <t>AX20160</t>
  </si>
  <si>
    <t>AX20162</t>
  </si>
  <si>
    <t>AX20163</t>
  </si>
  <si>
    <t>AX20168</t>
  </si>
  <si>
    <t>AX20171</t>
  </si>
  <si>
    <t>AX20173</t>
  </si>
  <si>
    <t>AX20174</t>
  </si>
  <si>
    <t>AX20175</t>
  </si>
  <si>
    <t>AX20179</t>
  </si>
  <si>
    <t>AX20180</t>
  </si>
  <si>
    <t>AX20181</t>
  </si>
  <si>
    <t>AX20185</t>
  </si>
  <si>
    <t>AX20186</t>
  </si>
  <si>
    <t>AX20188</t>
  </si>
  <si>
    <t>AX20189</t>
  </si>
  <si>
    <t>AX20190</t>
  </si>
  <si>
    <t>AX20191</t>
  </si>
  <si>
    <t>AX20192</t>
  </si>
  <si>
    <t>AX20194</t>
  </si>
  <si>
    <t>AX20199</t>
  </si>
  <si>
    <t>AX20200</t>
  </si>
  <si>
    <t>AX20204</t>
  </si>
  <si>
    <t>AX20209</t>
  </si>
  <si>
    <t>AX20210</t>
  </si>
  <si>
    <t>AX20220</t>
  </si>
  <si>
    <t>AX20221</t>
  </si>
  <si>
    <t>AX20223</t>
  </si>
  <si>
    <t>AX20231</t>
  </si>
  <si>
    <t>AX20246</t>
  </si>
  <si>
    <t>AX20249</t>
  </si>
  <si>
    <t>AX20264</t>
  </si>
  <si>
    <t>AX20269</t>
  </si>
  <si>
    <t>AX20271</t>
  </si>
  <si>
    <t>AX20276</t>
  </si>
  <si>
    <t>AX20280</t>
  </si>
  <si>
    <t>AX20281</t>
  </si>
  <si>
    <t>AX20291</t>
  </si>
  <si>
    <t>AX20294</t>
  </si>
  <si>
    <t>AX20301</t>
  </si>
  <si>
    <t>AX20303</t>
  </si>
  <si>
    <t>AX20307</t>
  </si>
  <si>
    <t>AX20312</t>
  </si>
  <si>
    <t>AX20313</t>
  </si>
  <si>
    <t>AX20315</t>
  </si>
  <si>
    <t>AX20319</t>
  </si>
  <si>
    <t>AX20320</t>
  </si>
  <si>
    <t>AX20325</t>
  </si>
  <si>
    <t>AX20328</t>
  </si>
  <si>
    <t>AX20329</t>
  </si>
  <si>
    <t>AX20331</t>
  </si>
  <si>
    <t>AX20334</t>
  </si>
  <si>
    <t>AX20336</t>
  </si>
  <si>
    <t>AX20338</t>
  </si>
  <si>
    <t>AX20339</t>
  </si>
  <si>
    <t>AX20340</t>
  </si>
  <si>
    <t>AX20341</t>
  </si>
  <si>
    <t>AX20346</t>
  </si>
  <si>
    <t>AX20352</t>
  </si>
  <si>
    <t>AX20354</t>
  </si>
  <si>
    <t>AX20359</t>
  </si>
  <si>
    <t>AX20362</t>
  </si>
  <si>
    <t>AX20364</t>
  </si>
  <si>
    <t>AX20366</t>
  </si>
  <si>
    <t>AX20367</t>
  </si>
  <si>
    <t>AX20371</t>
  </si>
  <si>
    <t>AX20373</t>
  </si>
  <si>
    <t>AX20374</t>
  </si>
  <si>
    <t>AX20380</t>
  </si>
  <si>
    <t>AX20383</t>
  </si>
  <si>
    <t>AX20384</t>
  </si>
  <si>
    <t>AX20389</t>
  </si>
  <si>
    <t>AX20392</t>
  </si>
  <si>
    <t>AX20395</t>
  </si>
  <si>
    <t>AX20397</t>
  </si>
  <si>
    <t>AX20398</t>
  </si>
  <si>
    <t>AX20401</t>
  </si>
  <si>
    <t>AX20402</t>
  </si>
  <si>
    <t>AX20404</t>
  </si>
  <si>
    <t>AX20405</t>
  </si>
  <si>
    <t>AX20407</t>
  </si>
  <si>
    <t>AX20412</t>
  </si>
  <si>
    <t>AX20415</t>
  </si>
  <si>
    <t>AX20416</t>
  </si>
  <si>
    <t>AX20423</t>
  </si>
  <si>
    <t>AX20432</t>
  </si>
  <si>
    <t>AX20436</t>
  </si>
  <si>
    <t>AX20437</t>
  </si>
  <si>
    <t>AX20444</t>
  </si>
  <si>
    <t>AX20445</t>
  </si>
  <si>
    <t>AX20448</t>
  </si>
  <si>
    <t>AX20449</t>
  </si>
  <si>
    <t>AX20460</t>
  </si>
  <si>
    <t>AX20462</t>
  </si>
  <si>
    <t>AX20467</t>
  </si>
  <si>
    <t>AX20469</t>
  </si>
  <si>
    <t>AX20472</t>
  </si>
  <si>
    <t>AX20475</t>
  </si>
  <si>
    <t>AX20478</t>
  </si>
  <si>
    <t>AX20483</t>
  </si>
  <si>
    <t>AX20487</t>
  </si>
  <si>
    <t>AX20489</t>
  </si>
  <si>
    <t>AX20493</t>
  </si>
  <si>
    <t>AX20497</t>
  </si>
  <si>
    <t>AX20498</t>
  </si>
  <si>
    <t>AX20499</t>
  </si>
  <si>
    <t>AX20505</t>
  </si>
  <si>
    <t>AX20511</t>
  </si>
  <si>
    <t>AX20512</t>
  </si>
  <si>
    <t>AX20515</t>
  </si>
  <si>
    <t>AX20519</t>
  </si>
  <si>
    <t>AX20520</t>
  </si>
  <si>
    <t>AX20526</t>
  </si>
  <si>
    <t>AX20528</t>
  </si>
  <si>
    <t>AX20532</t>
  </si>
  <si>
    <t>AX20534</t>
  </si>
  <si>
    <t>AX20535</t>
  </si>
  <si>
    <t>AX20537</t>
  </si>
  <si>
    <t>AX20539</t>
  </si>
  <si>
    <t>AX20540</t>
  </si>
  <si>
    <t>AX20541</t>
  </si>
  <si>
    <t>AX20547</t>
  </si>
  <si>
    <t>AX20558</t>
  </si>
  <si>
    <t>AX20561</t>
  </si>
  <si>
    <t>AX20563</t>
  </si>
  <si>
    <t>AX20564</t>
  </si>
  <si>
    <t>AX20571</t>
  </si>
  <si>
    <t>AX20573</t>
  </si>
  <si>
    <t>AX20575</t>
  </si>
  <si>
    <t>AX20576</t>
  </si>
  <si>
    <t>AX20579</t>
  </si>
  <si>
    <t>AX20583</t>
  </si>
  <si>
    <t>AX20584</t>
  </si>
  <si>
    <t>AX20594</t>
  </si>
  <si>
    <t>AX20595</t>
  </si>
  <si>
    <t>AX20597</t>
  </si>
  <si>
    <t>AX20602</t>
  </si>
  <si>
    <t>AX20604</t>
  </si>
  <si>
    <t>AX20607</t>
  </si>
  <si>
    <t>AX20609</t>
  </si>
  <si>
    <t>AX20614</t>
  </si>
  <si>
    <t>AX20615</t>
  </si>
  <si>
    <t>AX20618</t>
  </si>
  <si>
    <t>AX20622</t>
  </si>
  <si>
    <t>AX20626</t>
  </si>
  <si>
    <t>AX20628</t>
  </si>
  <si>
    <t>AX20639</t>
  </si>
  <si>
    <t>AX20642</t>
  </si>
  <si>
    <t>AX20643</t>
  </si>
  <si>
    <t>AX20644</t>
  </si>
  <si>
    <t>AX20649</t>
  </si>
  <si>
    <t>AX20655</t>
  </si>
  <si>
    <t>AX20656</t>
  </si>
  <si>
    <t>AX20658</t>
  </si>
  <si>
    <t>AX20660</t>
  </si>
  <si>
    <t>AX20662</t>
  </si>
  <si>
    <t>AX20663</t>
  </si>
  <si>
    <t>AX20664</t>
  </si>
  <si>
    <t>AX20680</t>
  </si>
  <si>
    <t>AX20681</t>
  </si>
  <si>
    <t>AX20682</t>
  </si>
  <si>
    <t>AX20690</t>
  </si>
  <si>
    <t>AX20695</t>
  </si>
  <si>
    <t>AX20697</t>
  </si>
  <si>
    <t>AX20698</t>
  </si>
  <si>
    <t>AX20703</t>
  </si>
  <si>
    <t>AX20707</t>
  </si>
  <si>
    <t>AX20709</t>
  </si>
  <si>
    <t>AX20710</t>
  </si>
  <si>
    <t>AX20712</t>
  </si>
  <si>
    <t>AX20713</t>
  </si>
  <si>
    <t>AX20714</t>
  </si>
  <si>
    <t>AX20715</t>
  </si>
  <si>
    <t>AX20717</t>
  </si>
  <si>
    <t>AX20720</t>
  </si>
  <si>
    <t>AX20724</t>
  </si>
  <si>
    <t>AX20725</t>
  </si>
  <si>
    <t>AX20732</t>
  </si>
  <si>
    <t>AX20733</t>
  </si>
  <si>
    <t>AX20739</t>
  </si>
  <si>
    <t>AX20742</t>
  </si>
  <si>
    <t>AX20748</t>
  </si>
  <si>
    <t>AX20751</t>
  </si>
  <si>
    <t>AX20753</t>
  </si>
  <si>
    <t>AX20754</t>
  </si>
  <si>
    <t>AX20755</t>
  </si>
  <si>
    <t>AX20756</t>
  </si>
  <si>
    <t>AX20768</t>
  </si>
  <si>
    <t>AX20769</t>
  </si>
  <si>
    <t>AX20772</t>
  </si>
  <si>
    <t>AX20778</t>
  </si>
  <si>
    <t>AX20783</t>
  </si>
  <si>
    <t>AX20787</t>
  </si>
  <si>
    <t>AX20788</t>
  </si>
  <si>
    <t>AX20792</t>
  </si>
  <si>
    <t>AX20798</t>
  </si>
  <si>
    <t>AX20802</t>
  </si>
  <si>
    <t>AX20803</t>
  </si>
  <si>
    <t>AX20805</t>
  </si>
  <si>
    <t>AX20806</t>
  </si>
  <si>
    <t>AX20807</t>
  </si>
  <si>
    <t>AX20808</t>
  </si>
  <si>
    <t>AX20809</t>
  </si>
  <si>
    <t>AX20811</t>
  </si>
  <si>
    <t>AX20816</t>
  </si>
  <si>
    <t>AX20817</t>
  </si>
  <si>
    <t>AX20823</t>
  </si>
  <si>
    <t>AX20824</t>
  </si>
  <si>
    <t>AX20826</t>
  </si>
  <si>
    <t>AX20828</t>
  </si>
  <si>
    <t>AX20830</t>
  </si>
  <si>
    <t>AX20831</t>
  </si>
  <si>
    <t>AX20837</t>
  </si>
  <si>
    <t>AX20838</t>
  </si>
  <si>
    <t>AX20839</t>
  </si>
  <si>
    <t>AX20842</t>
  </si>
  <si>
    <t>AX20845</t>
  </si>
  <si>
    <t>AX20846</t>
  </si>
  <si>
    <t>AX20847</t>
  </si>
  <si>
    <t>AX20848</t>
  </si>
  <si>
    <t>AX20850</t>
  </si>
  <si>
    <t>AX20852</t>
  </si>
  <si>
    <t>AX20856</t>
  </si>
  <si>
    <t>AX20857</t>
  </si>
  <si>
    <t>AX20858</t>
  </si>
  <si>
    <t>AX20859</t>
  </si>
  <si>
    <t>AX20864</t>
  </si>
  <si>
    <t>AX20867</t>
  </si>
  <si>
    <t>AX20870</t>
  </si>
  <si>
    <t>AX20872</t>
  </si>
  <si>
    <t>AX20874</t>
  </si>
  <si>
    <t>AX20877</t>
  </si>
  <si>
    <t>AX20878</t>
  </si>
  <si>
    <t>AX20879</t>
  </si>
  <si>
    <t>AX20880</t>
  </si>
  <si>
    <t>AX20882</t>
  </si>
  <si>
    <t>AX20883</t>
  </si>
  <si>
    <t>AX20888</t>
  </si>
  <si>
    <t>AX20889</t>
  </si>
  <si>
    <t>AX20891</t>
  </si>
  <si>
    <t>AX20892</t>
  </si>
  <si>
    <t>AX20895</t>
  </si>
  <si>
    <t>AX20896</t>
  </si>
  <si>
    <t>AX20897</t>
  </si>
  <si>
    <t>AX20901</t>
  </si>
  <si>
    <t>AX20906</t>
  </si>
  <si>
    <t>AX20908</t>
  </si>
  <si>
    <t>AX20912</t>
  </si>
  <si>
    <t>AX20916</t>
  </si>
  <si>
    <t>AX20918</t>
  </si>
  <si>
    <t>AX20923</t>
  </si>
  <si>
    <t>AX20926</t>
  </si>
  <si>
    <t>AX20927</t>
  </si>
  <si>
    <t>AX20931</t>
  </si>
  <si>
    <t>AX20935</t>
  </si>
  <si>
    <t>AX20937</t>
  </si>
  <si>
    <t>AX20940</t>
  </si>
  <si>
    <t>AX20941</t>
  </si>
  <si>
    <t>AX20948</t>
  </si>
  <si>
    <t>AX20949</t>
  </si>
  <si>
    <t>AX20953</t>
  </si>
  <si>
    <t>AX20954</t>
  </si>
  <si>
    <t>AX20956</t>
  </si>
  <si>
    <t>AX20963</t>
  </si>
  <si>
    <t>AX20965</t>
  </si>
  <si>
    <t>AX20966</t>
  </si>
  <si>
    <t>AX20969</t>
  </si>
  <si>
    <t>AX20971</t>
  </si>
  <si>
    <t>AX20972</t>
  </si>
  <si>
    <t>AX20974</t>
  </si>
  <si>
    <t>AX20975</t>
  </si>
  <si>
    <t>AX20977</t>
  </si>
  <si>
    <t>AX20978</t>
  </si>
  <si>
    <t>AX20985</t>
  </si>
  <si>
    <t>AX20990</t>
  </si>
  <si>
    <t>AX20993</t>
  </si>
  <si>
    <t>AX21003</t>
  </si>
  <si>
    <t>AX21008</t>
  </si>
  <si>
    <t>AX21010</t>
  </si>
  <si>
    <t>AX21014</t>
  </si>
  <si>
    <t>AX21015</t>
  </si>
  <si>
    <t>AX21016</t>
  </si>
  <si>
    <t>AX21017</t>
  </si>
  <si>
    <t>AX21026</t>
  </si>
  <si>
    <t>AX21028</t>
  </si>
  <si>
    <t>AX21029</t>
  </si>
  <si>
    <t>AX21030</t>
  </si>
  <si>
    <t>AX21032</t>
  </si>
  <si>
    <t>AX21037</t>
  </si>
  <si>
    <t>AX21039</t>
  </si>
  <si>
    <t>AX21041</t>
  </si>
  <si>
    <t>AX21043</t>
  </si>
  <si>
    <t>AX21045</t>
  </si>
  <si>
    <t>AX21046</t>
  </si>
  <si>
    <t>AX21048</t>
  </si>
  <si>
    <t>AX21050</t>
  </si>
  <si>
    <t>AX21052</t>
  </si>
  <si>
    <t>AX21056</t>
  </si>
  <si>
    <t>AX21057</t>
  </si>
  <si>
    <t>AX21060</t>
  </si>
  <si>
    <t>AX21061</t>
  </si>
  <si>
    <t>AX21064</t>
  </si>
  <si>
    <t>AX21066</t>
  </si>
  <si>
    <t>AX21068</t>
  </si>
  <si>
    <t>AX21069</t>
  </si>
  <si>
    <t>AX21070</t>
  </si>
  <si>
    <t>AX21071</t>
  </si>
  <si>
    <t>AX21073</t>
  </si>
  <si>
    <t>AX21075</t>
  </si>
  <si>
    <t>AX21076</t>
  </si>
  <si>
    <t>AX21077</t>
  </si>
  <si>
    <t>AX21078</t>
  </si>
  <si>
    <t>AX21088</t>
  </si>
  <si>
    <t>AX21092</t>
  </si>
  <si>
    <t>AX21099</t>
  </si>
  <si>
    <t>AX21107</t>
  </si>
  <si>
    <t>AX21112</t>
  </si>
  <si>
    <t>AX21115</t>
  </si>
  <si>
    <t>AX21116</t>
  </si>
  <si>
    <t>AX21117</t>
  </si>
  <si>
    <t>AX21119</t>
  </si>
  <si>
    <t>AX21122</t>
  </si>
  <si>
    <t>AX21124</t>
  </si>
  <si>
    <t>AX21129</t>
  </si>
  <si>
    <t>AX21132</t>
  </si>
  <si>
    <t>AX21133</t>
  </si>
  <si>
    <t>AX21136</t>
  </si>
  <si>
    <t>AX21138</t>
  </si>
  <si>
    <t>AX21139</t>
  </si>
  <si>
    <t>AX21140</t>
  </si>
  <si>
    <t>AX21144</t>
  </si>
  <si>
    <t>AX21147</t>
  </si>
  <si>
    <t>AX21150</t>
  </si>
  <si>
    <t>AX21151</t>
  </si>
  <si>
    <t>AX21152</t>
  </si>
  <si>
    <t>AX21155</t>
  </si>
  <si>
    <t>AX21157</t>
  </si>
  <si>
    <t>AX21158</t>
  </si>
  <si>
    <t>AX21162</t>
  </si>
  <si>
    <t>AX21165</t>
  </si>
  <si>
    <t>AX21168</t>
  </si>
  <si>
    <t>AX21171</t>
  </si>
  <si>
    <t>AX21175</t>
  </si>
  <si>
    <t>AX21177</t>
  </si>
  <si>
    <t>AX21180</t>
  </si>
  <si>
    <t>AX21182</t>
  </si>
  <si>
    <t>AX21183</t>
  </si>
  <si>
    <t>AX21184</t>
  </si>
  <si>
    <t>AX21187</t>
  </si>
  <si>
    <t>AX21191</t>
  </si>
  <si>
    <t>AX21196</t>
  </si>
  <si>
    <t>AX21197</t>
  </si>
  <si>
    <t>AX21199</t>
  </si>
  <si>
    <t>AX21200</t>
  </si>
  <si>
    <t>AX21208</t>
  </si>
  <si>
    <t>AX21209</t>
  </si>
  <si>
    <t>AX21210</t>
  </si>
  <si>
    <t>AX21211</t>
  </si>
  <si>
    <t>AX21212</t>
  </si>
  <si>
    <t>AX21216</t>
  </si>
  <si>
    <t>AX21218</t>
  </si>
  <si>
    <t>AX21229</t>
  </si>
  <si>
    <t>AX21231</t>
  </si>
  <si>
    <t>AX21235</t>
  </si>
  <si>
    <t>AX21237</t>
  </si>
  <si>
    <t>AX21240</t>
  </si>
  <si>
    <t>AX21252</t>
  </si>
  <si>
    <t>AX21253</t>
  </si>
  <si>
    <t>AX21254</t>
  </si>
  <si>
    <t>AX21264</t>
  </si>
  <si>
    <t>AX21272</t>
  </si>
  <si>
    <t>AX21274</t>
  </si>
  <si>
    <t>AX21275</t>
  </si>
  <si>
    <t>AX21278</t>
  </si>
  <si>
    <t>AX21284</t>
  </si>
  <si>
    <t>AX21285</t>
  </si>
  <si>
    <t>AX21296</t>
  </si>
  <si>
    <t>AX21297</t>
  </si>
  <si>
    <t>AX21298</t>
  </si>
  <si>
    <t>AX21303</t>
  </si>
  <si>
    <t>AX21306</t>
  </si>
  <si>
    <t>AX21309</t>
  </si>
  <si>
    <t>AX21311</t>
  </si>
  <si>
    <t>AX21318</t>
  </si>
  <si>
    <t>AX21319</t>
  </si>
  <si>
    <t>AX21322</t>
  </si>
  <si>
    <t>AX21327</t>
  </si>
  <si>
    <t>AX21328</t>
  </si>
  <si>
    <t>AX21331</t>
  </si>
  <si>
    <t>AX21333</t>
  </si>
  <si>
    <t>AX21335</t>
  </si>
  <si>
    <t>AX21339</t>
  </si>
  <si>
    <t>AX21340</t>
  </si>
  <si>
    <t>AX21341</t>
  </si>
  <si>
    <t>AX21342</t>
  </si>
  <si>
    <t>AX21343</t>
  </si>
  <si>
    <t>AX21344</t>
  </si>
  <si>
    <t>AX21345</t>
  </si>
  <si>
    <t>AX21347</t>
  </si>
  <si>
    <t>AX21348</t>
  </si>
  <si>
    <t>AX21349</t>
  </si>
  <si>
    <t>AX21350</t>
  </si>
  <si>
    <t>AX21354</t>
  </si>
  <si>
    <t>AX21355</t>
  </si>
  <si>
    <t>AX21356</t>
  </si>
  <si>
    <t>AX21358</t>
  </si>
  <si>
    <t>AX21369</t>
  </si>
  <si>
    <t>AX21370</t>
  </si>
  <si>
    <t>AX21371</t>
  </si>
  <si>
    <t>AX21372</t>
  </si>
  <si>
    <t>AX21373</t>
  </si>
  <si>
    <t>AX21374</t>
  </si>
  <si>
    <t>AX21375</t>
  </si>
  <si>
    <t>AX21377</t>
  </si>
  <si>
    <t>AX21379</t>
  </si>
  <si>
    <t>AX21380</t>
  </si>
  <si>
    <t>AX21384</t>
  </si>
  <si>
    <t>AX21386</t>
  </si>
  <si>
    <t>AX21387</t>
  </si>
  <si>
    <t>AX21396</t>
  </si>
  <si>
    <t>AX21404</t>
  </si>
  <si>
    <t>AX21405</t>
  </si>
  <si>
    <t>AX21411</t>
  </si>
  <si>
    <t>AX21418</t>
  </si>
  <si>
    <t>AX21419</t>
  </si>
  <si>
    <t>AX21422</t>
  </si>
  <si>
    <t>AX21425</t>
  </si>
  <si>
    <t>AX21426</t>
  </si>
  <si>
    <t>AX21427</t>
  </si>
  <si>
    <t>AX21428</t>
  </si>
  <si>
    <t>AX21431</t>
  </si>
  <si>
    <t>AX21435</t>
  </si>
  <si>
    <t>AX21437</t>
  </si>
  <si>
    <t>AX21438</t>
  </si>
  <si>
    <t>AX21439</t>
  </si>
  <si>
    <t>AX21441</t>
  </si>
  <si>
    <t>AX21442</t>
  </si>
  <si>
    <t>AX21446</t>
  </si>
  <si>
    <t>AX21448</t>
  </si>
  <si>
    <t>AX21456</t>
  </si>
  <si>
    <t>AX21459</t>
  </si>
  <si>
    <t>AX21461</t>
  </si>
  <si>
    <t>AX21462</t>
  </si>
  <si>
    <t>AX21463</t>
  </si>
  <si>
    <t>AX21464</t>
  </si>
  <si>
    <t>AX21472</t>
  </si>
  <si>
    <t>AX21474</t>
  </si>
  <si>
    <t>AX21475</t>
  </si>
  <si>
    <t>AX21481</t>
  </si>
  <si>
    <t>AX21483</t>
  </si>
  <si>
    <t>AX21484</t>
  </si>
  <si>
    <t>AX21486</t>
  </si>
  <si>
    <t>AX21487</t>
  </si>
  <si>
    <t>AX21488</t>
  </si>
  <si>
    <t>AX21490</t>
  </si>
  <si>
    <t>AX21496</t>
  </si>
  <si>
    <t>AX21501</t>
  </si>
  <si>
    <t>AX21503</t>
  </si>
  <si>
    <t>AX21506</t>
  </si>
  <si>
    <t>AX21507</t>
  </si>
  <si>
    <t>AX21509</t>
  </si>
  <si>
    <t>AX21510</t>
  </si>
  <si>
    <t>AX21514</t>
  </si>
  <si>
    <t>AX21516</t>
  </si>
  <si>
    <t>AX21517</t>
  </si>
  <si>
    <t>AX21518</t>
  </si>
  <si>
    <t>AX21524</t>
  </si>
  <si>
    <t>AX21525</t>
  </si>
  <si>
    <t>AX21527</t>
  </si>
  <si>
    <t>AX21532</t>
  </si>
  <si>
    <t>AX21533</t>
  </si>
  <si>
    <t>AX21534</t>
  </si>
  <si>
    <t>AX21544</t>
  </si>
  <si>
    <t>AX21545</t>
  </si>
  <si>
    <t>AX21546</t>
  </si>
  <si>
    <t>AX21548</t>
  </si>
  <si>
    <t>AX21550</t>
  </si>
  <si>
    <t>AX21551</t>
  </si>
  <si>
    <t>AX21552</t>
  </si>
  <si>
    <t>AX21553</t>
  </si>
  <si>
    <t>AX21555</t>
  </si>
  <si>
    <t>AX21557</t>
  </si>
  <si>
    <t>AX21558</t>
  </si>
  <si>
    <t>AX21559</t>
  </si>
  <si>
    <t>AX21561</t>
  </si>
  <si>
    <t>AX21562</t>
  </si>
  <si>
    <t>AX21574</t>
  </si>
  <si>
    <t>AX21579</t>
  </si>
  <si>
    <t>AX21584</t>
  </si>
  <si>
    <t>AX21585</t>
  </si>
  <si>
    <t>AX21590</t>
  </si>
  <si>
    <t>AX21591</t>
  </si>
  <si>
    <t>AX21603</t>
  </si>
  <si>
    <t>AX21604</t>
  </si>
  <si>
    <t>AX21608</t>
  </si>
  <si>
    <t>AX21611</t>
  </si>
  <si>
    <t>AX21612</t>
  </si>
  <si>
    <t>AX21625</t>
  </si>
  <si>
    <t>AX21626</t>
  </si>
  <si>
    <t>AX21629</t>
  </si>
  <si>
    <t>AX21630</t>
  </si>
  <si>
    <t>AX21636</t>
  </si>
  <si>
    <t>AX21638</t>
  </si>
  <si>
    <t>AX21642</t>
  </si>
  <si>
    <t>AX21643</t>
  </si>
  <si>
    <t>AX21648</t>
  </si>
  <si>
    <t>AX21649</t>
  </si>
  <si>
    <t>AX21650</t>
  </si>
  <si>
    <t>AX21651</t>
  </si>
  <si>
    <t>AX21652</t>
  </si>
  <si>
    <t>AX21653</t>
  </si>
  <si>
    <t>AX21655</t>
  </si>
  <si>
    <t>AX21658</t>
  </si>
  <si>
    <t>AX21659</t>
  </si>
  <si>
    <t>AX21666</t>
  </si>
  <si>
    <t>AX21669</t>
  </si>
  <si>
    <t>AX21680</t>
  </si>
  <si>
    <t>AX21686</t>
  </si>
  <si>
    <t>AX21690</t>
  </si>
  <si>
    <t>AX21693</t>
  </si>
  <si>
    <t>AX21695</t>
  </si>
  <si>
    <t>AX21696</t>
  </si>
  <si>
    <t>AX21700</t>
  </si>
  <si>
    <t>AX21702</t>
  </si>
  <si>
    <t>AX21704</t>
  </si>
  <si>
    <t>AX21707</t>
  </si>
  <si>
    <t>AX21710</t>
  </si>
  <si>
    <t>AX21711</t>
  </si>
  <si>
    <t>AX21712</t>
  </si>
  <si>
    <t>AX21715</t>
  </si>
  <si>
    <t>AX21718</t>
  </si>
  <si>
    <t>AX21721</t>
  </si>
  <si>
    <t>AX21723</t>
  </si>
  <si>
    <t>AX21724</t>
  </si>
  <si>
    <t>AX21726</t>
  </si>
  <si>
    <t>AX21730</t>
  </si>
  <si>
    <t>AX21731</t>
  </si>
  <si>
    <t>AX21732</t>
  </si>
  <si>
    <t>AX21733</t>
  </si>
  <si>
    <t>AX21734</t>
  </si>
  <si>
    <t>AX21735</t>
  </si>
  <si>
    <t>AX21736</t>
  </si>
  <si>
    <t>AX21743</t>
  </si>
  <si>
    <t>AX21747</t>
  </si>
  <si>
    <t>AX21752</t>
  </si>
  <si>
    <t>AX21758</t>
  </si>
  <si>
    <t>AX21762</t>
  </si>
  <si>
    <t>AX21766</t>
  </si>
  <si>
    <t>AX21782</t>
  </si>
  <si>
    <t>AX21786</t>
  </si>
  <si>
    <t>AX21789</t>
  </si>
  <si>
    <t>AX21792</t>
  </si>
  <si>
    <t>AX21799</t>
  </si>
  <si>
    <t>AX21801</t>
  </si>
  <si>
    <t>AX21803</t>
  </si>
  <si>
    <t>AX21804</t>
  </si>
  <si>
    <t>AX21807</t>
  </si>
  <si>
    <t>AX21811</t>
  </si>
  <si>
    <t>AX21812</t>
  </si>
  <si>
    <t>AX21815</t>
  </si>
  <si>
    <t>AX21817</t>
  </si>
  <si>
    <t>AX21827</t>
  </si>
  <si>
    <t>AX21832</t>
  </si>
  <si>
    <t>AX21839</t>
  </si>
  <si>
    <t>AX21844</t>
  </si>
  <si>
    <t>AX21846</t>
  </si>
  <si>
    <t>AX21848</t>
  </si>
  <si>
    <t>AX21849</t>
  </si>
  <si>
    <t>AX21850</t>
  </si>
  <si>
    <t>AX21858</t>
  </si>
  <si>
    <t>AX21859</t>
  </si>
  <si>
    <t>AX21861</t>
  </si>
  <si>
    <t>AX21867</t>
  </si>
  <si>
    <t>AX21871</t>
  </si>
  <si>
    <t>AX21876</t>
  </si>
  <si>
    <t>AX21877</t>
  </si>
  <si>
    <t>AX21879</t>
  </si>
  <si>
    <t>AX21881</t>
  </si>
  <si>
    <t>AX21882</t>
  </si>
  <si>
    <t>AX21885</t>
  </si>
  <si>
    <t>AX21889</t>
  </si>
  <si>
    <t>AX21890</t>
  </si>
  <si>
    <t>AX21893</t>
  </si>
  <si>
    <t>AX21894</t>
  </si>
  <si>
    <t>AX21896</t>
  </si>
  <si>
    <t>AX21900</t>
  </si>
  <si>
    <t>AX21901</t>
  </si>
  <si>
    <t>AX21902</t>
  </si>
  <si>
    <t>AX21904</t>
  </si>
  <si>
    <t>AX21908</t>
  </si>
  <si>
    <t>AX21912</t>
  </si>
  <si>
    <t>AX21913</t>
  </si>
  <si>
    <t>AX21917</t>
  </si>
  <si>
    <t>AX21918</t>
  </si>
  <si>
    <t>AX21919</t>
  </si>
  <si>
    <t>AX21921</t>
  </si>
  <si>
    <t>AX21929</t>
  </si>
  <si>
    <t>AX21930</t>
  </si>
  <si>
    <t>AX21933</t>
  </si>
  <si>
    <t>AX21934</t>
  </si>
  <si>
    <t>AX21935</t>
  </si>
  <si>
    <t>AX21939</t>
  </si>
  <si>
    <t>AX21941</t>
  </si>
  <si>
    <t>AX21945</t>
  </si>
  <si>
    <t>AX21946</t>
  </si>
  <si>
    <t>AX21948</t>
  </si>
  <si>
    <t>AX21960</t>
  </si>
  <si>
    <t>AX21968</t>
  </si>
  <si>
    <t>AX21973</t>
  </si>
  <si>
    <t>AX21974</t>
  </si>
  <si>
    <t>AX21977</t>
  </si>
  <si>
    <t>AX21980</t>
  </si>
  <si>
    <t>AX21981</t>
  </si>
  <si>
    <t>AX21982</t>
  </si>
  <si>
    <t>AX21983</t>
  </si>
  <si>
    <t>AX21984</t>
  </si>
  <si>
    <t>AX21985</t>
  </si>
  <si>
    <t>AX21989</t>
  </si>
  <si>
    <t>AX21992</t>
  </si>
  <si>
    <t>AX21994</t>
  </si>
  <si>
    <t>AX21995</t>
  </si>
  <si>
    <t>AX21997</t>
  </si>
  <si>
    <t>AX22004</t>
  </si>
  <si>
    <t>AX22008</t>
  </si>
  <si>
    <t>AX22011</t>
  </si>
  <si>
    <t>AX22013</t>
  </si>
  <si>
    <t>AX22014</t>
  </si>
  <si>
    <t>AX22015</t>
  </si>
  <si>
    <t>AX22016</t>
  </si>
  <si>
    <t>AX22017</t>
  </si>
  <si>
    <t>AX22018</t>
  </si>
  <si>
    <t>AX22020</t>
  </si>
  <si>
    <t>AX22025</t>
  </si>
  <si>
    <t>AX22027</t>
  </si>
  <si>
    <t>AX22033</t>
  </si>
  <si>
    <t>AX22041</t>
  </si>
  <si>
    <t>AX22043</t>
  </si>
  <si>
    <t>AX22044</t>
  </si>
  <si>
    <t>AX22045</t>
  </si>
  <si>
    <t>AX22048</t>
  </si>
  <si>
    <t>AX22049</t>
  </si>
  <si>
    <t>AX22064</t>
  </si>
  <si>
    <t>AX22065</t>
  </si>
  <si>
    <t>AX22068</t>
  </si>
  <si>
    <t>AX22069</t>
  </si>
  <si>
    <t>AX22074</t>
  </si>
  <si>
    <t>AX22076</t>
  </si>
  <si>
    <t>AX22077</t>
  </si>
  <si>
    <t>AX22080</t>
  </si>
  <si>
    <t>AX22082</t>
  </si>
  <si>
    <t>AX22085</t>
  </si>
  <si>
    <t>AX22092</t>
  </si>
  <si>
    <t>AX22093</t>
  </si>
  <si>
    <t>AX22094</t>
  </si>
  <si>
    <t>AX22095</t>
  </si>
  <si>
    <t>AX22097</t>
  </si>
  <si>
    <t>AX22098</t>
  </si>
  <si>
    <t>AX22100</t>
  </si>
  <si>
    <t>AX22101</t>
  </si>
  <si>
    <t>AX22104</t>
  </si>
  <si>
    <t>AX22105</t>
  </si>
  <si>
    <t>AX22106</t>
  </si>
  <si>
    <t>AX22107</t>
  </si>
  <si>
    <t>AX22109</t>
  </si>
  <si>
    <t>AX22111</t>
  </si>
  <si>
    <t>AX22112</t>
  </si>
  <si>
    <t>AX22114</t>
  </si>
  <si>
    <t>AX22117</t>
  </si>
  <si>
    <t>AX22119</t>
  </si>
  <si>
    <t>AX22120</t>
  </si>
  <si>
    <t>AX22125</t>
  </si>
  <si>
    <t>AX22126</t>
  </si>
  <si>
    <t>AX22128</t>
  </si>
  <si>
    <t>AX22131</t>
  </si>
  <si>
    <t>AX22133</t>
  </si>
  <si>
    <t>AX22135</t>
  </si>
  <si>
    <t>AX22139</t>
  </si>
  <si>
    <t>AX22143</t>
  </si>
  <si>
    <t>AX22146</t>
  </si>
  <si>
    <t>AX22149</t>
  </si>
  <si>
    <t>AX22152</t>
  </si>
  <si>
    <t>AX22153</t>
  </si>
  <si>
    <t>AX22154</t>
  </si>
  <si>
    <t>AX22163</t>
  </si>
  <si>
    <t>AX22167</t>
  </si>
  <si>
    <t>AX22174</t>
  </si>
  <si>
    <t>AX22182</t>
  </si>
  <si>
    <t>AX22184</t>
  </si>
  <si>
    <t>AX22186</t>
  </si>
  <si>
    <t>AX22190</t>
  </si>
  <si>
    <t>AX22193</t>
  </si>
  <si>
    <t>AX22198</t>
  </si>
  <si>
    <t>AX22206</t>
  </si>
  <si>
    <t>AX22207</t>
  </si>
  <si>
    <t>AX22209</t>
  </si>
  <si>
    <t>AX22211</t>
  </si>
  <si>
    <t>AX22214</t>
  </si>
  <si>
    <t>AX22216</t>
  </si>
  <si>
    <t>AX22219</t>
  </si>
  <si>
    <t>AX22220</t>
  </si>
  <si>
    <t>AX22221</t>
  </si>
  <si>
    <t>AX22224</t>
  </si>
  <si>
    <t>AX22225</t>
  </si>
  <si>
    <t>AX22226</t>
  </si>
  <si>
    <t>AX22228</t>
  </si>
  <si>
    <t>AX22230</t>
  </si>
  <si>
    <t>AX22233</t>
  </si>
  <si>
    <t>AX22234</t>
  </si>
  <si>
    <t>AX22240</t>
  </si>
  <si>
    <t>AX22242</t>
  </si>
  <si>
    <t>AX22243</t>
  </si>
  <si>
    <t>AX22246</t>
  </si>
  <si>
    <t>AX22248</t>
  </si>
  <si>
    <t>AX22250</t>
  </si>
  <si>
    <t>AX22254</t>
  </si>
  <si>
    <t>AX22256</t>
  </si>
  <si>
    <t>AX22257</t>
  </si>
  <si>
    <t>AX22262</t>
  </si>
  <si>
    <t>AX22263</t>
  </si>
  <si>
    <t>AX22264</t>
  </si>
  <si>
    <t>AX22265</t>
  </si>
  <si>
    <t>AX22272</t>
  </si>
  <si>
    <t>AX22275</t>
  </si>
  <si>
    <t>AX22276</t>
  </si>
  <si>
    <t>AX22280</t>
  </si>
  <si>
    <t>AX22281</t>
  </si>
  <si>
    <t>AX22285</t>
  </si>
  <si>
    <t>AX22286</t>
  </si>
  <si>
    <t>AX22287</t>
  </si>
  <si>
    <t>AX22291</t>
  </si>
  <si>
    <t>AX22292</t>
  </si>
  <si>
    <t>AX22293</t>
  </si>
  <si>
    <t>AX22294</t>
  </si>
  <si>
    <t>AX22298</t>
  </si>
  <si>
    <t>AX22301</t>
  </si>
  <si>
    <t>AX22302</t>
  </si>
  <si>
    <t>AX22305</t>
  </si>
  <si>
    <t>AX22308</t>
  </si>
  <si>
    <t>AX22312</t>
  </si>
  <si>
    <t>AX22313</t>
  </si>
  <si>
    <t>AX22315</t>
  </si>
  <si>
    <t>AX22316</t>
  </si>
  <si>
    <t>AX22317</t>
  </si>
  <si>
    <t>AX22318</t>
  </si>
  <si>
    <t>AX22324</t>
  </si>
  <si>
    <t>AX22325</t>
  </si>
  <si>
    <t>AX22326</t>
  </si>
  <si>
    <t>AX22328</t>
  </si>
  <si>
    <t>AX22329</t>
  </si>
  <si>
    <t>AX22330</t>
  </si>
  <si>
    <t>AX22337</t>
  </si>
  <si>
    <t>AX22342</t>
  </si>
  <si>
    <t>AX22344</t>
  </si>
  <si>
    <t>AX22345</t>
  </si>
  <si>
    <t>AX22348</t>
  </si>
  <si>
    <t>AX22349</t>
  </si>
  <si>
    <t>AX22350</t>
  </si>
  <si>
    <t>AX22357</t>
  </si>
  <si>
    <t>AX22360</t>
  </si>
  <si>
    <t>AX22362</t>
  </si>
  <si>
    <t>AX22364</t>
  </si>
  <si>
    <t>AX22366</t>
  </si>
  <si>
    <t>AX22367</t>
  </si>
  <si>
    <t>AX22368</t>
  </si>
  <si>
    <t>AX22369</t>
  </si>
  <si>
    <t>AX22372</t>
  </si>
  <si>
    <t>AX22377</t>
  </si>
  <si>
    <t>AX22378</t>
  </si>
  <si>
    <t>AX22388</t>
  </si>
  <si>
    <t>AX22391</t>
  </si>
  <si>
    <t>AX22392</t>
  </si>
  <si>
    <t>AX22393</t>
  </si>
  <si>
    <t>AX22398</t>
  </si>
  <si>
    <t>AX22399</t>
  </si>
  <si>
    <t>AX22406</t>
  </si>
  <si>
    <t>AX22415</t>
  </si>
  <si>
    <t>AX22418</t>
  </si>
  <si>
    <t>AX22419</t>
  </si>
  <si>
    <t>AX22420</t>
  </si>
  <si>
    <t>AX22421</t>
  </si>
  <si>
    <t>AX22422</t>
  </si>
  <si>
    <t>AX22423</t>
  </si>
  <si>
    <t>AX22424</t>
  </si>
  <si>
    <t>AX22426</t>
  </si>
  <si>
    <t>AX22435</t>
  </si>
  <si>
    <t>AX22436</t>
  </si>
  <si>
    <t>AX22438</t>
  </si>
  <si>
    <t>AX22441</t>
  </si>
  <si>
    <t>AX22445</t>
  </si>
  <si>
    <t>AX22450</t>
  </si>
  <si>
    <t>AX22455</t>
  </si>
  <si>
    <t>AX22457</t>
  </si>
  <si>
    <t>AX22458</t>
  </si>
  <si>
    <t>AX22462</t>
  </si>
  <si>
    <t>AX22465</t>
  </si>
  <si>
    <t>AX22467</t>
  </si>
  <si>
    <t>AX22468</t>
  </si>
  <si>
    <t>AX22470</t>
  </si>
  <si>
    <t>AX22472</t>
  </si>
  <si>
    <t>AX22473</t>
  </si>
  <si>
    <t>AX22474</t>
  </si>
  <si>
    <t>AX22477</t>
  </si>
  <si>
    <t>AX22481</t>
  </si>
  <si>
    <t>AX22482</t>
  </si>
  <si>
    <t>AX22483</t>
  </si>
  <si>
    <t>AX22485</t>
  </si>
  <si>
    <t>AX22486</t>
  </si>
  <si>
    <t>AX22487</t>
  </si>
  <si>
    <t>AX22492</t>
  </si>
  <si>
    <t>AX22495</t>
  </si>
  <si>
    <t>AX22497</t>
  </si>
  <si>
    <t>AX22500</t>
  </si>
  <si>
    <t>AX22504</t>
  </si>
  <si>
    <t>AX22509</t>
  </si>
  <si>
    <t>AX22513</t>
  </si>
  <si>
    <t>AX22514</t>
  </si>
  <si>
    <t>AX22515</t>
  </si>
  <si>
    <t>AX22518</t>
  </si>
  <si>
    <t>AX22522</t>
  </si>
  <si>
    <t>AX22523</t>
  </si>
  <si>
    <t>AX22524</t>
  </si>
  <si>
    <t>AX22525</t>
  </si>
  <si>
    <t>AX22530</t>
  </si>
  <si>
    <t>AX22531</t>
  </si>
  <si>
    <t>AX22550</t>
  </si>
  <si>
    <t>AX22554</t>
  </si>
  <si>
    <t>AX22556</t>
  </si>
  <si>
    <t>AX22557</t>
  </si>
  <si>
    <t>AX22559</t>
  </si>
  <si>
    <t>AX22561</t>
  </si>
  <si>
    <t>AX22564</t>
  </si>
  <si>
    <t>AX22566</t>
  </si>
  <si>
    <t>AX22568</t>
  </si>
  <si>
    <t>AX22570</t>
  </si>
  <si>
    <t>AX22577</t>
  </si>
  <si>
    <t>AX22578</t>
  </si>
  <si>
    <t>AX22580</t>
  </si>
  <si>
    <t>AX22582</t>
  </si>
  <si>
    <t>AX22584</t>
  </si>
  <si>
    <t>AX22588</t>
  </si>
  <si>
    <t>AX22592</t>
  </si>
  <si>
    <t>AX22593</t>
  </si>
  <si>
    <t>AX22598</t>
  </si>
  <si>
    <t>AX22601</t>
  </si>
  <si>
    <t>AX22603</t>
  </si>
  <si>
    <t>AX22606</t>
  </si>
  <si>
    <t>AX22609</t>
  </si>
  <si>
    <t>AX22615</t>
  </si>
  <si>
    <t>AX22627</t>
  </si>
  <si>
    <t>AX22628</t>
  </si>
  <si>
    <t>AX22629</t>
  </si>
  <si>
    <t>AX22631</t>
  </si>
  <si>
    <t>AX22632</t>
  </si>
  <si>
    <t>AX22633</t>
  </si>
  <si>
    <t>AX22635</t>
  </si>
  <si>
    <t>AX22636</t>
  </si>
  <si>
    <t>AX22637</t>
  </si>
  <si>
    <t>AX22640</t>
  </si>
  <si>
    <t>AX22641</t>
  </si>
  <si>
    <t>AX22642</t>
  </si>
  <si>
    <t>AX22649</t>
  </si>
  <si>
    <t>AX22651</t>
  </si>
  <si>
    <t>AX22657</t>
  </si>
  <si>
    <t>AX22658</t>
  </si>
  <si>
    <t>AX22660</t>
  </si>
  <si>
    <t>AX22666</t>
  </si>
  <si>
    <t>AX22669</t>
  </si>
  <si>
    <t>AX22670</t>
  </si>
  <si>
    <t>AX22672</t>
  </si>
  <si>
    <t>AX22678</t>
  </si>
  <si>
    <t>AX22689</t>
  </si>
  <si>
    <t>AX22691</t>
  </si>
  <si>
    <t>AX22698</t>
  </si>
  <si>
    <t>AX22700</t>
  </si>
  <si>
    <t>AX22710</t>
  </si>
  <si>
    <t>AX22712</t>
  </si>
  <si>
    <t>AX22713</t>
  </si>
  <si>
    <t>AX22714</t>
  </si>
  <si>
    <t>AX22716</t>
  </si>
  <si>
    <t>AX22717</t>
  </si>
  <si>
    <t>AX22718</t>
  </si>
  <si>
    <t>AX22719</t>
  </si>
  <si>
    <t>AX22720</t>
  </si>
  <si>
    <t>AX22721</t>
  </si>
  <si>
    <t>AX22723</t>
  </si>
  <si>
    <t>AX22724</t>
  </si>
  <si>
    <t>AX22731</t>
  </si>
  <si>
    <t>AX22741</t>
  </si>
  <si>
    <t>AX22743</t>
  </si>
  <si>
    <t>AX22745</t>
  </si>
  <si>
    <t>AX22748</t>
  </si>
  <si>
    <t>AX22753</t>
  </si>
  <si>
    <t>AX22755</t>
  </si>
  <si>
    <t>AX22758</t>
  </si>
  <si>
    <t>AX22759</t>
  </si>
  <si>
    <t>AX22761</t>
  </si>
  <si>
    <t>AX22762</t>
  </si>
  <si>
    <t>AX22767</t>
  </si>
  <si>
    <t>AX22769</t>
  </si>
  <si>
    <t>AX22775</t>
  </si>
  <si>
    <t>AX22780</t>
  </si>
  <si>
    <t>AX22784</t>
  </si>
  <si>
    <t>AX22799</t>
  </si>
  <si>
    <t>AX22802</t>
  </si>
  <si>
    <t>AX22806</t>
  </si>
  <si>
    <t>AX22808</t>
  </si>
  <si>
    <t>AX22812</t>
  </si>
  <si>
    <t>AX22813</t>
  </si>
  <si>
    <t>AX22816</t>
  </si>
  <si>
    <t>AX22818</t>
  </si>
  <si>
    <t>AX22820</t>
  </si>
  <si>
    <t>AX22822</t>
  </si>
  <si>
    <t>AX22824</t>
  </si>
  <si>
    <t>AX22828</t>
  </si>
  <si>
    <t>AX22829</t>
  </si>
  <si>
    <t>AX22831</t>
  </si>
  <si>
    <t>AX22839</t>
  </si>
  <si>
    <t>AX22842</t>
  </si>
  <si>
    <t>AX22846</t>
  </si>
  <si>
    <t>AX22851</t>
  </si>
  <si>
    <t>AX22852</t>
  </si>
  <si>
    <t>AX22853</t>
  </si>
  <si>
    <t>AX22858</t>
  </si>
  <si>
    <t>AX22862</t>
  </si>
  <si>
    <t>AX22865</t>
  </si>
  <si>
    <t>AX22868</t>
  </si>
  <si>
    <t>AX22874</t>
  </si>
  <si>
    <t>AX22880</t>
  </si>
  <si>
    <t>AX22882</t>
  </si>
  <si>
    <t>AX22883</t>
  </si>
  <si>
    <t>AX22887</t>
  </si>
  <si>
    <t>AX22888</t>
  </si>
  <si>
    <t>AX22895</t>
  </si>
  <si>
    <t>AX22896</t>
  </si>
  <si>
    <t>AX22901</t>
  </si>
  <si>
    <t>AX22902</t>
  </si>
  <si>
    <t>AX22905</t>
  </si>
  <si>
    <t>AX22906</t>
  </si>
  <si>
    <t>AX22911</t>
  </si>
  <si>
    <t>AX22912</t>
  </si>
  <si>
    <t>AX22913</t>
  </si>
  <si>
    <t>AX22916</t>
  </si>
  <si>
    <t>AX22918</t>
  </si>
  <si>
    <t>AX22919</t>
  </si>
  <si>
    <t>AX22929</t>
  </si>
  <si>
    <t>AX22930</t>
  </si>
  <si>
    <t>AX22931</t>
  </si>
  <si>
    <t>AX22933</t>
  </si>
  <si>
    <t>AX22935</t>
  </si>
  <si>
    <t>AX22946</t>
  </si>
  <si>
    <t>AX22948</t>
  </si>
  <si>
    <t>AX22950</t>
  </si>
  <si>
    <t>AX22951</t>
  </si>
  <si>
    <t>AX22953</t>
  </si>
  <si>
    <t>AX22954</t>
  </si>
  <si>
    <t>AX22955</t>
  </si>
  <si>
    <t>AX22956</t>
  </si>
  <si>
    <t>AX22957</t>
  </si>
  <si>
    <t>AX22963</t>
  </si>
  <si>
    <t>AX22967</t>
  </si>
  <si>
    <t>AX22969</t>
  </si>
  <si>
    <t>AX22975</t>
  </si>
  <si>
    <t>AX22978</t>
  </si>
  <si>
    <t>AX22981</t>
  </si>
  <si>
    <t>AX22982</t>
  </si>
  <si>
    <t>AX22983</t>
  </si>
  <si>
    <t>AX22987</t>
  </si>
  <si>
    <t>AX22992</t>
  </si>
  <si>
    <t>AX22993</t>
  </si>
  <si>
    <t>AX22994</t>
  </si>
  <si>
    <t>AX23000</t>
  </si>
  <si>
    <t>AX23002</t>
  </si>
  <si>
    <t>AX23005</t>
  </si>
  <si>
    <t>AX23008</t>
  </si>
  <si>
    <t>AX23010</t>
  </si>
  <si>
    <t>AX23011</t>
  </si>
  <si>
    <t>AX23018</t>
  </si>
  <si>
    <t>AX23021</t>
  </si>
  <si>
    <t>AX23027</t>
  </si>
  <si>
    <t>AX23030</t>
  </si>
  <si>
    <t>AX23032</t>
  </si>
  <si>
    <t>AX23033</t>
  </si>
  <si>
    <t>AX23036</t>
  </si>
  <si>
    <t>AX23037</t>
  </si>
  <si>
    <t>AX23043</t>
  </si>
  <si>
    <t>AX23044</t>
  </si>
  <si>
    <t>AX23047</t>
  </si>
  <si>
    <t>AX23053</t>
  </si>
  <si>
    <t>AX23057</t>
  </si>
  <si>
    <t>AX23061</t>
  </si>
  <si>
    <t>AX23062</t>
  </si>
  <si>
    <t>AX23065</t>
  </si>
  <si>
    <t>AX23066</t>
  </si>
  <si>
    <t>AX23069</t>
  </si>
  <si>
    <t>AX23071</t>
  </si>
  <si>
    <t>AX23073</t>
  </si>
  <si>
    <t>AX23074</t>
  </si>
  <si>
    <t>AX23080</t>
  </si>
  <si>
    <t>AX23081</t>
  </si>
  <si>
    <t>AX23087</t>
  </si>
  <si>
    <t>AX23089</t>
  </si>
  <si>
    <t>AX23092</t>
  </si>
  <si>
    <t>AX23095</t>
  </si>
  <si>
    <t>AX23097</t>
  </si>
  <si>
    <t>AX23098</t>
  </si>
  <si>
    <t>AX23100</t>
  </si>
  <si>
    <t>AX23101</t>
  </si>
  <si>
    <t>AX23103</t>
  </si>
  <si>
    <t>AX23106</t>
  </si>
  <si>
    <t>AX23107</t>
  </si>
  <si>
    <t>AX23109</t>
  </si>
  <si>
    <t>AX23113</t>
  </si>
  <si>
    <t>AX23118</t>
  </si>
  <si>
    <t>AX23119</t>
  </si>
  <si>
    <t>AX23121</t>
  </si>
  <si>
    <t>AX23124</t>
  </si>
  <si>
    <t>AX23126</t>
  </si>
  <si>
    <t>AX23127</t>
  </si>
  <si>
    <t>AX23131</t>
  </si>
  <si>
    <t>AX23133</t>
  </si>
  <si>
    <t>AX23134</t>
  </si>
  <si>
    <t>AX23135</t>
  </si>
  <si>
    <t>AX23136</t>
  </si>
  <si>
    <t>AX23138</t>
  </si>
  <si>
    <t>AX23139</t>
  </si>
  <si>
    <t>AX23140</t>
  </si>
  <si>
    <t>AX23142</t>
  </si>
  <si>
    <t>AX23145</t>
  </si>
  <si>
    <t>AX23149</t>
  </si>
  <si>
    <t>AX23150</t>
  </si>
  <si>
    <t>AX23151</t>
  </si>
  <si>
    <t>AX23155</t>
  </si>
  <si>
    <t>AX23157</t>
  </si>
  <si>
    <t>AX23158</t>
  </si>
  <si>
    <t>AX23160</t>
  </si>
  <si>
    <t>AX23164</t>
  </si>
  <si>
    <t>AX23169</t>
  </si>
  <si>
    <t>AX23170</t>
  </si>
  <si>
    <t>AX23172</t>
  </si>
  <si>
    <t>AX23182</t>
  </si>
  <si>
    <t>AX23183</t>
  </si>
  <si>
    <t>AX23184</t>
  </si>
  <si>
    <t>AX23185</t>
  </si>
  <si>
    <t>AX23191</t>
  </si>
  <si>
    <t>AX23192</t>
  </si>
  <si>
    <t>AX23193</t>
  </si>
  <si>
    <t>AX23194</t>
  </si>
  <si>
    <t>AX23196</t>
  </si>
  <si>
    <t>AX23201</t>
  </si>
  <si>
    <t>AX23204</t>
  </si>
  <si>
    <t>AX23205</t>
  </si>
  <si>
    <t>AX23207</t>
  </si>
  <si>
    <t>AX23208</t>
  </si>
  <si>
    <t>AX23210</t>
  </si>
  <si>
    <t>AX23212</t>
  </si>
  <si>
    <t>AX23214</t>
  </si>
  <si>
    <t>AX23220</t>
  </si>
  <si>
    <t>AX23221</t>
  </si>
  <si>
    <t>AX23226</t>
  </si>
  <si>
    <t>AX23227</t>
  </si>
  <si>
    <t>AX23231</t>
  </si>
  <si>
    <t>AX23233</t>
  </si>
  <si>
    <t>AX23239</t>
  </si>
  <si>
    <t>AX23242</t>
  </si>
  <si>
    <t>AX23243</t>
  </si>
  <si>
    <t>AX23244</t>
  </si>
  <si>
    <t>AX23253</t>
  </si>
  <si>
    <t>AX23260</t>
  </si>
  <si>
    <t>AX23262</t>
  </si>
  <si>
    <t>AX23272</t>
  </si>
  <si>
    <t>AX23273</t>
  </si>
  <si>
    <t>AX23275</t>
  </si>
  <si>
    <t>AX23276</t>
  </si>
  <si>
    <t>AX23281</t>
  </si>
  <si>
    <t>AX23290</t>
  </si>
  <si>
    <t>AX23298</t>
  </si>
  <si>
    <t>AX23299</t>
  </si>
  <si>
    <t>AX23303</t>
  </si>
  <si>
    <t>AX23304</t>
  </si>
  <si>
    <t>AX23307</t>
  </si>
  <si>
    <t>AX23308</t>
  </si>
  <si>
    <t>AX23315</t>
  </si>
  <si>
    <t>AX23317</t>
  </si>
  <si>
    <t>AX23318</t>
  </si>
  <si>
    <t>AX23322</t>
  </si>
  <si>
    <t>AX23323</t>
  </si>
  <si>
    <t>AX23324</t>
  </si>
  <si>
    <t>AX23325</t>
  </si>
  <si>
    <t>AX23332</t>
  </si>
  <si>
    <t>AX23336</t>
  </si>
  <si>
    <t>AX23338</t>
  </si>
  <si>
    <t>AX23339</t>
  </si>
  <si>
    <t>AX23341</t>
  </si>
  <si>
    <t>AX23343</t>
  </si>
  <si>
    <t>AX23344</t>
  </si>
  <si>
    <t>AX23345</t>
  </si>
  <si>
    <t>AX23348</t>
  </si>
  <si>
    <t>AX23351</t>
  </si>
  <si>
    <t>AX23354</t>
  </si>
  <si>
    <t>AX23363</t>
  </si>
  <si>
    <t>AX23368</t>
  </si>
  <si>
    <t>AX23371</t>
  </si>
  <si>
    <t>AX23372</t>
  </si>
  <si>
    <t>AX23374</t>
  </si>
  <si>
    <t>AX23378</t>
  </si>
  <si>
    <t>AX23384</t>
  </si>
  <si>
    <t>AX23386</t>
  </si>
  <si>
    <t>AX23388</t>
  </si>
  <si>
    <t>AX23394</t>
  </si>
  <si>
    <t>AX23397</t>
  </si>
  <si>
    <t>AX23398</t>
  </si>
  <si>
    <t>AX23403</t>
  </si>
  <si>
    <t>AX23406</t>
  </si>
  <si>
    <t>AX23407</t>
  </si>
  <si>
    <t>AX23409</t>
  </si>
  <si>
    <t>AX23412</t>
  </si>
  <si>
    <t>AX23417</t>
  </si>
  <si>
    <t>AX23424</t>
  </si>
  <si>
    <t>AX23427</t>
  </si>
  <si>
    <t>AX23430</t>
  </si>
  <si>
    <t>AX23431</t>
  </si>
  <si>
    <t>AX23435</t>
  </si>
  <si>
    <t>AX23437</t>
  </si>
  <si>
    <t>AX23439</t>
  </si>
  <si>
    <t>AX23448</t>
  </si>
  <si>
    <t>AX23451</t>
  </si>
  <si>
    <t>AX23453</t>
  </si>
  <si>
    <t>AX23455</t>
  </si>
  <si>
    <t>AX23457</t>
  </si>
  <si>
    <t>AX23460</t>
  </si>
  <si>
    <t>AX23462</t>
  </si>
  <si>
    <t>AX23467</t>
  </si>
  <si>
    <t>AX23469</t>
  </si>
  <si>
    <t>AX23470</t>
  </si>
  <si>
    <t>AX23473</t>
  </si>
  <si>
    <t>AX23475</t>
  </si>
  <si>
    <t>AX23476</t>
  </si>
  <si>
    <t>AX23477</t>
  </si>
  <si>
    <t>AX23481</t>
  </si>
  <si>
    <t>AX23484</t>
  </si>
  <si>
    <t>AX23487</t>
  </si>
  <si>
    <t>AX23489</t>
  </si>
  <si>
    <t>AX23491</t>
  </si>
  <si>
    <t>AX23493</t>
  </si>
  <si>
    <t>AX23497</t>
  </si>
  <si>
    <t>AX23499</t>
  </si>
  <si>
    <t>AX23500</t>
  </si>
  <si>
    <t>AX23504</t>
  </si>
  <si>
    <t>AX23513</t>
  </si>
  <si>
    <t>AX23515</t>
  </si>
  <si>
    <t>AX23520</t>
  </si>
  <si>
    <t>AX23522</t>
  </si>
  <si>
    <t>AX23523</t>
  </si>
  <si>
    <t>AX23530</t>
  </si>
  <si>
    <t>AX23532</t>
  </si>
  <si>
    <t>AX23533</t>
  </si>
  <si>
    <t>AX23535</t>
  </si>
  <si>
    <t>AX23540</t>
  </si>
  <si>
    <t>AX23542</t>
  </si>
  <si>
    <t>AX23544</t>
  </si>
  <si>
    <t>AX23545</t>
  </si>
  <si>
    <t>AX23549</t>
  </si>
  <si>
    <t>AX23553</t>
  </si>
  <si>
    <t>AX23558</t>
  </si>
  <si>
    <t>AX23564</t>
  </si>
  <si>
    <t>AX23578</t>
  </si>
  <si>
    <t>AX23580</t>
  </si>
  <si>
    <t>AX23581</t>
  </si>
  <si>
    <t>AX23585</t>
  </si>
  <si>
    <t>AX23590</t>
  </si>
  <si>
    <t>AX23591</t>
  </si>
  <si>
    <t>AX23593</t>
  </si>
  <si>
    <t>AX23599</t>
  </si>
  <si>
    <t>AX23601</t>
  </si>
  <si>
    <t>AX23605</t>
  </si>
  <si>
    <t>AX23616</t>
  </si>
  <si>
    <t>AX23618</t>
  </si>
  <si>
    <t>AX23620</t>
  </si>
  <si>
    <t>AX23624</t>
  </si>
  <si>
    <t>AX23630</t>
  </si>
  <si>
    <t>AX23631</t>
  </si>
  <si>
    <t>AX23637</t>
  </si>
  <si>
    <t>AX23638</t>
  </si>
  <si>
    <t>AX23644</t>
  </si>
  <si>
    <t>AX23650</t>
  </si>
  <si>
    <t>AX23654</t>
  </si>
  <si>
    <t>AX23660</t>
  </si>
  <si>
    <t>AX23661</t>
  </si>
  <si>
    <t>AX23662</t>
  </si>
  <si>
    <t>AX23664</t>
  </si>
  <si>
    <t>AX23666</t>
  </si>
  <si>
    <t>AX23667</t>
  </si>
  <si>
    <t>AX23671</t>
  </si>
  <si>
    <t>AX23672</t>
  </si>
  <si>
    <t>AX23674</t>
  </si>
  <si>
    <t>AX23677</t>
  </si>
  <si>
    <t>AX23680</t>
  </si>
  <si>
    <t>AX23681</t>
  </si>
  <si>
    <t>AX23686</t>
  </si>
  <si>
    <t>AX23688</t>
  </si>
  <si>
    <t>AX23689</t>
  </si>
  <si>
    <t>AX23691</t>
  </si>
  <si>
    <t>AX23692</t>
  </si>
  <si>
    <t>AX23694</t>
  </si>
  <si>
    <t>AX23695</t>
  </si>
  <si>
    <t>AX23697</t>
  </si>
  <si>
    <t>AX23698</t>
  </si>
  <si>
    <t>AX23700</t>
  </si>
  <si>
    <t>AX23703</t>
  </si>
  <si>
    <t>AX23704</t>
  </si>
  <si>
    <t>AX23708</t>
  </si>
  <si>
    <t>AX23712</t>
  </si>
  <si>
    <t>AX23715</t>
  </si>
  <si>
    <t>AX23717</t>
  </si>
  <si>
    <t>AX23719</t>
  </si>
  <si>
    <t>AX23721</t>
  </si>
  <si>
    <t>AX23726</t>
  </si>
  <si>
    <t>AX23728</t>
  </si>
  <si>
    <t>AX23729</t>
  </si>
  <si>
    <t>AX23732</t>
  </si>
  <si>
    <t>AX23737</t>
  </si>
  <si>
    <t>AX23738</t>
  </si>
  <si>
    <t>AX23739</t>
  </si>
  <si>
    <t>AX23741</t>
  </si>
  <si>
    <t>AX23744</t>
  </si>
  <si>
    <t>AX23746</t>
  </si>
  <si>
    <t>AX23748</t>
  </si>
  <si>
    <t>AX23749</t>
  </si>
  <si>
    <t>AX23750</t>
  </si>
  <si>
    <t>AX23751</t>
  </si>
  <si>
    <t>AX23755</t>
  </si>
  <si>
    <t>AX23759</t>
  </si>
  <si>
    <t>AX23764</t>
  </si>
  <si>
    <t>AX23772</t>
  </si>
  <si>
    <t>AX23775</t>
  </si>
  <si>
    <t>AX23777</t>
  </si>
  <si>
    <t>AX23781</t>
  </si>
  <si>
    <t>AX23783</t>
  </si>
  <si>
    <t>AX23784</t>
  </si>
  <si>
    <t>AX23785</t>
  </si>
  <si>
    <t>AX23788</t>
  </si>
  <si>
    <t>AX23792</t>
  </si>
  <si>
    <t>AX23793</t>
  </si>
  <si>
    <t>AX23794</t>
  </si>
  <si>
    <t>AX23798</t>
  </si>
  <si>
    <t>AX23801</t>
  </si>
  <si>
    <t>AX23809</t>
  </si>
  <si>
    <t>AX23814</t>
  </si>
  <si>
    <t>AX23815</t>
  </si>
  <si>
    <t>AX23818</t>
  </si>
  <si>
    <t>AX23821</t>
  </si>
  <si>
    <t>AX23822</t>
  </si>
  <si>
    <t>AX23826</t>
  </si>
  <si>
    <t>AX23827</t>
  </si>
  <si>
    <t>AX23828</t>
  </si>
  <si>
    <t>AX23831</t>
  </si>
  <si>
    <t>AX23835</t>
  </si>
  <si>
    <t>AX23837</t>
  </si>
  <si>
    <t>AX23838</t>
  </si>
  <si>
    <t>AX23847</t>
  </si>
  <si>
    <t>AX23849</t>
  </si>
  <si>
    <t>AX23853</t>
  </si>
  <si>
    <t>AX23856</t>
  </si>
  <si>
    <t>AX23860</t>
  </si>
  <si>
    <t>AX23861</t>
  </si>
  <si>
    <t>AX23873</t>
  </si>
  <si>
    <t>AX23874</t>
  </si>
  <si>
    <t>AX23880</t>
  </si>
  <si>
    <t>AX23885</t>
  </si>
  <si>
    <t>AX23886</t>
  </si>
  <si>
    <t>AX23892</t>
  </si>
  <si>
    <t>AX23893</t>
  </si>
  <si>
    <t>AX23896</t>
  </si>
  <si>
    <t>AX23899</t>
  </si>
  <si>
    <t>AX23903</t>
  </si>
  <si>
    <t>AX23905</t>
  </si>
  <si>
    <t>AX23907</t>
  </si>
  <si>
    <t>AX23910</t>
  </si>
  <si>
    <t>AX23913</t>
  </si>
  <si>
    <t>AX23916</t>
  </si>
  <si>
    <t>AX23918</t>
  </si>
  <si>
    <t>AX23923</t>
  </si>
  <si>
    <t>AX23932</t>
  </si>
  <si>
    <t>AX23933</t>
  </si>
  <si>
    <t>AX23934</t>
  </si>
  <si>
    <t>AX23936</t>
  </si>
  <si>
    <t>AX23945</t>
  </si>
  <si>
    <t>AX23947</t>
  </si>
  <si>
    <t>AX23948</t>
  </si>
  <si>
    <t>AX23952</t>
  </si>
  <si>
    <t>AX23955</t>
  </si>
  <si>
    <t>AX23957</t>
  </si>
  <si>
    <t>AX23958</t>
  </si>
  <si>
    <t>AX23959</t>
  </si>
  <si>
    <t>AX23960</t>
  </si>
  <si>
    <t>AX23963</t>
  </si>
  <si>
    <t>AX23965</t>
  </si>
  <si>
    <t>AX23969</t>
  </si>
  <si>
    <t>AX23971</t>
  </si>
  <si>
    <t>AX23975</t>
  </si>
  <si>
    <t>AX23976</t>
  </si>
  <si>
    <t>AX23981</t>
  </si>
  <si>
    <t>AX23982</t>
  </si>
  <si>
    <t>AX23983</t>
  </si>
  <si>
    <t>AX23985</t>
  </si>
  <si>
    <t>AX23988</t>
  </si>
  <si>
    <t>AX23989</t>
  </si>
  <si>
    <t>AX23993</t>
  </si>
  <si>
    <t>AX24000</t>
  </si>
  <si>
    <t>AX24004</t>
  </si>
  <si>
    <t>AX24010</t>
  </si>
  <si>
    <t>AX24013</t>
  </si>
  <si>
    <t>AX24019</t>
  </si>
  <si>
    <t>AX24026</t>
  </si>
  <si>
    <t>AX24027</t>
  </si>
  <si>
    <t>AX24029</t>
  </si>
  <si>
    <t>AX24030</t>
  </si>
  <si>
    <t>AX24042</t>
  </si>
  <si>
    <t>AX24045</t>
  </si>
  <si>
    <t>AX24048</t>
  </si>
  <si>
    <t>AX24052</t>
  </si>
  <si>
    <t>AX24057</t>
  </si>
  <si>
    <t>AX24058</t>
  </si>
  <si>
    <t>AX24061</t>
  </si>
  <si>
    <t>AX24064</t>
  </si>
  <si>
    <t>AX24065</t>
  </si>
  <si>
    <t>AX24068</t>
  </si>
  <si>
    <t>AX24070</t>
  </si>
  <si>
    <t>AX24071</t>
  </si>
  <si>
    <t>AX24072</t>
  </si>
  <si>
    <t>AX24076</t>
  </si>
  <si>
    <t>AX24079</t>
  </si>
  <si>
    <t>AX24081</t>
  </si>
  <si>
    <t>AX24083</t>
  </si>
  <si>
    <t>AX24085</t>
  </si>
  <si>
    <t>AX24089</t>
  </si>
  <si>
    <t>AX24093</t>
  </si>
  <si>
    <t>AX24095</t>
  </si>
  <si>
    <t>AX24097</t>
  </si>
  <si>
    <t>AX24098</t>
  </si>
  <si>
    <t>AX24101</t>
  </si>
  <si>
    <t>AX24102</t>
  </si>
  <si>
    <t>AX24103</t>
  </si>
  <si>
    <t>AX24104</t>
  </si>
  <si>
    <t>AX24105</t>
  </si>
  <si>
    <t>AX24108</t>
  </si>
  <si>
    <t>AX24111</t>
  </si>
  <si>
    <t>AX24114</t>
  </si>
  <si>
    <t>AX24119</t>
  </si>
  <si>
    <t>AX24120</t>
  </si>
  <si>
    <t>AX24123</t>
  </si>
  <si>
    <t>AX24126</t>
  </si>
  <si>
    <t>AX24127</t>
  </si>
  <si>
    <t>AX24128</t>
  </si>
  <si>
    <t>AX24130</t>
  </si>
  <si>
    <t>AX24134</t>
  </si>
  <si>
    <t>AX24137</t>
  </si>
  <si>
    <t>AX24138</t>
  </si>
  <si>
    <t>AX24140</t>
  </si>
  <si>
    <t>AX24141</t>
  </si>
  <si>
    <t>AX24144</t>
  </si>
  <si>
    <t>AX24159</t>
  </si>
  <si>
    <t>AX24162</t>
  </si>
  <si>
    <t>AX24164</t>
  </si>
  <si>
    <t>AX24166</t>
  </si>
  <si>
    <t>AX24170</t>
  </si>
  <si>
    <t>AX24171</t>
  </si>
  <si>
    <t>AX24172</t>
  </si>
  <si>
    <t>AX24173</t>
  </si>
  <si>
    <t>AX24174</t>
  </si>
  <si>
    <t>AX24175</t>
  </si>
  <si>
    <t>AX24176</t>
  </si>
  <si>
    <t>AX24180</t>
  </si>
  <si>
    <t>AX24183</t>
  </si>
  <si>
    <t>AX24185</t>
  </si>
  <si>
    <t>AX24189</t>
  </si>
  <si>
    <t>AX24191</t>
  </si>
  <si>
    <t>AX24193</t>
  </si>
  <si>
    <t>AX24194</t>
  </si>
  <si>
    <t>AX24195</t>
  </si>
  <si>
    <t>AX24203</t>
  </si>
  <si>
    <t>AX24208</t>
  </si>
  <si>
    <t>AX24210</t>
  </si>
  <si>
    <t>AX24216</t>
  </si>
  <si>
    <t>AX24217</t>
  </si>
  <si>
    <t>AX24218</t>
  </si>
  <si>
    <t>AX24222</t>
  </si>
  <si>
    <t>AX24223</t>
  </si>
  <si>
    <t>AX24226</t>
  </si>
  <si>
    <t>AX24229</t>
  </si>
  <si>
    <t>AX24230</t>
  </si>
  <si>
    <t>AX24232</t>
  </si>
  <si>
    <t>AX24240</t>
  </si>
  <si>
    <t>AX24242</t>
  </si>
  <si>
    <t>AX24250</t>
  </si>
  <si>
    <t>AX24254</t>
  </si>
  <si>
    <t>AX24260</t>
  </si>
  <si>
    <t>AX24262</t>
  </si>
  <si>
    <t>AX24263</t>
  </si>
  <si>
    <t>AX24264</t>
  </si>
  <si>
    <t>AX24269</t>
  </si>
  <si>
    <t>AX24270</t>
  </si>
  <si>
    <t>AX24278</t>
  </si>
  <si>
    <t>AX24287</t>
  </si>
  <si>
    <t>AX24293</t>
  </si>
  <si>
    <t>AX24296</t>
  </si>
  <si>
    <t>AX24303</t>
  </si>
  <si>
    <t>AX24305</t>
  </si>
  <si>
    <t>AX24308</t>
  </si>
  <si>
    <t>AX24309</t>
  </si>
  <si>
    <t>AX24312</t>
  </si>
  <si>
    <t>AX24315</t>
  </si>
  <si>
    <t>AX24316</t>
  </si>
  <si>
    <t>AX24318</t>
  </si>
  <si>
    <t>AX24321</t>
  </si>
  <si>
    <t>AX24323</t>
  </si>
  <si>
    <t>AX24326</t>
  </si>
  <si>
    <t>AX24328</t>
  </si>
  <si>
    <t>AX24330</t>
  </si>
  <si>
    <t>AX24333</t>
  </si>
  <si>
    <t>AX24341</t>
  </si>
  <si>
    <t>AX24343</t>
  </si>
  <si>
    <t>AX24347</t>
  </si>
  <si>
    <t>AX24353</t>
  </si>
  <si>
    <t>AX24354</t>
  </si>
  <si>
    <t>AX24355</t>
  </si>
  <si>
    <t>AX24357</t>
  </si>
  <si>
    <t>AX24358</t>
  </si>
  <si>
    <t>AX24363</t>
  </si>
  <si>
    <t>AX24365</t>
  </si>
  <si>
    <t>AX24371</t>
  </si>
  <si>
    <t>AX24376</t>
  </si>
  <si>
    <t>AX24377</t>
  </si>
  <si>
    <t>AX24378</t>
  </si>
  <si>
    <t>AX24379</t>
  </si>
  <si>
    <t>AX24380</t>
  </si>
  <si>
    <t>AX24381</t>
  </si>
  <si>
    <t>AX24382</t>
  </si>
  <si>
    <t>AX24390</t>
  </si>
  <si>
    <t>AX24395</t>
  </si>
  <si>
    <t>AX24396</t>
  </si>
  <si>
    <t>AX24397</t>
  </si>
  <si>
    <t>AX24401</t>
  </si>
  <si>
    <t>AX24405</t>
  </si>
  <si>
    <t>AX24410</t>
  </si>
  <si>
    <t>AX24413</t>
  </si>
  <si>
    <t>AX24418</t>
  </si>
  <si>
    <t>AX24420</t>
  </si>
  <si>
    <t>AX24425</t>
  </si>
  <si>
    <t>AX24427</t>
  </si>
  <si>
    <t>AX24436</t>
  </si>
  <si>
    <t>AX24437</t>
  </si>
  <si>
    <t>AX24440</t>
  </si>
  <si>
    <t>AX24442</t>
  </si>
  <si>
    <t>AX24443</t>
  </si>
  <si>
    <t>AX24445</t>
  </si>
  <si>
    <t>AX24452</t>
  </si>
  <si>
    <t>AX24454</t>
  </si>
  <si>
    <t>AX24455</t>
  </si>
  <si>
    <t>AX24456</t>
  </si>
  <si>
    <t>AX24465</t>
  </si>
  <si>
    <t>AX24467</t>
  </si>
  <si>
    <t>AX24469</t>
  </si>
  <si>
    <t>AX24477</t>
  </si>
  <si>
    <t>AX24479</t>
  </si>
  <si>
    <t>AX24483</t>
  </si>
  <si>
    <t>AX24484</t>
  </si>
  <si>
    <t>AX24485</t>
  </si>
  <si>
    <t>AX24487</t>
  </si>
  <si>
    <t>AX24488</t>
  </si>
  <si>
    <t>AX24492</t>
  </si>
  <si>
    <t>AX24493</t>
  </si>
  <si>
    <t>AX24495</t>
  </si>
  <si>
    <t>AX24496</t>
  </si>
  <si>
    <t>AX24497</t>
  </si>
  <si>
    <t>AX24498</t>
  </si>
  <si>
    <t>AX24499</t>
  </si>
  <si>
    <t>AX24500</t>
  </si>
  <si>
    <t>AX24501</t>
  </si>
  <si>
    <t>AX24502</t>
  </si>
  <si>
    <t>AX24504</t>
  </si>
  <si>
    <t>AX24505</t>
  </si>
  <si>
    <t>AX24506</t>
  </si>
  <si>
    <t>AX24509</t>
  </si>
  <si>
    <t>AX24511</t>
  </si>
  <si>
    <t>AX24514</t>
  </si>
  <si>
    <t>AX24518</t>
  </si>
  <si>
    <t>AX24525</t>
  </si>
  <si>
    <t>AX24528</t>
  </si>
  <si>
    <t>AX24529</t>
  </si>
  <si>
    <t>AX24530</t>
  </si>
  <si>
    <t>AX24533</t>
  </si>
  <si>
    <t>AX24536</t>
  </si>
  <si>
    <t>AX24538</t>
  </si>
  <si>
    <t>AX24540</t>
  </si>
  <si>
    <t>AX24541</t>
  </si>
  <si>
    <t>AX24542</t>
  </si>
  <si>
    <t>AX24544</t>
  </si>
  <si>
    <t>AX24547</t>
  </si>
  <si>
    <t>AX24550</t>
  </si>
  <si>
    <t>AX24551</t>
  </si>
  <si>
    <t>AX24553</t>
  </si>
  <si>
    <t>AX24554</t>
  </si>
  <si>
    <t>AX24557</t>
  </si>
  <si>
    <t>AX24561</t>
  </si>
  <si>
    <t>AX24563</t>
  </si>
  <si>
    <t>AX24564</t>
  </si>
  <si>
    <t>AX24565</t>
  </si>
  <si>
    <t>AX24569</t>
  </si>
  <si>
    <t>AX24574</t>
  </si>
  <si>
    <t>AX24579</t>
  </si>
  <si>
    <t>AX24582</t>
  </si>
  <si>
    <t>AX24584</t>
  </si>
  <si>
    <t>AX24588</t>
  </si>
  <si>
    <t>AX24590</t>
  </si>
  <si>
    <t>AX24591</t>
  </si>
  <si>
    <t>AX24592</t>
  </si>
  <si>
    <t>AX24594</t>
  </si>
  <si>
    <t>AX24600</t>
  </si>
  <si>
    <t>AX24601</t>
  </si>
  <si>
    <t>AX24602</t>
  </si>
  <si>
    <t>AX24603</t>
  </si>
  <si>
    <t>AX24606</t>
  </si>
  <si>
    <t>AX24607</t>
  </si>
  <si>
    <t>AX24608</t>
  </si>
  <si>
    <t>AX24611</t>
  </si>
  <si>
    <t>AX24614</t>
  </si>
  <si>
    <t>AX24617</t>
  </si>
  <si>
    <t>AX24618</t>
  </si>
  <si>
    <t>AX24637</t>
  </si>
  <si>
    <t>AX24638</t>
  </si>
  <si>
    <t>AX24647</t>
  </si>
  <si>
    <t>AX24651</t>
  </si>
  <si>
    <t>AX24652</t>
  </si>
  <si>
    <t>AX24653</t>
  </si>
  <si>
    <t>AX24657</t>
  </si>
  <si>
    <t>AX24664</t>
  </si>
  <si>
    <t>AX24668</t>
  </si>
  <si>
    <t>AX24669</t>
  </si>
  <si>
    <t>AX24673</t>
  </si>
  <si>
    <t>AX24674</t>
  </si>
  <si>
    <t>AX24676</t>
  </si>
  <si>
    <t>AX24680</t>
  </si>
  <si>
    <t>AX24681</t>
  </si>
  <si>
    <t>AX24685</t>
  </si>
  <si>
    <t>AX24689</t>
  </si>
  <si>
    <t>AX24693</t>
  </si>
  <si>
    <t>AX24696</t>
  </si>
  <si>
    <t>AX24697</t>
  </si>
  <si>
    <t>AX24700</t>
  </si>
  <si>
    <t>AX24702</t>
  </si>
  <si>
    <t>AX24703</t>
  </si>
  <si>
    <t>AX24704</t>
  </si>
  <si>
    <t>AX24705</t>
  </si>
  <si>
    <t>AX24707</t>
  </si>
  <si>
    <t>AX24710</t>
  </si>
  <si>
    <t>AX24711</t>
  </si>
  <si>
    <t>AX24714</t>
  </si>
  <si>
    <t>AX24717</t>
  </si>
  <si>
    <t>AX24718</t>
  </si>
  <si>
    <t>AX24720</t>
  </si>
  <si>
    <t>AX24730</t>
  </si>
  <si>
    <t>AX24731</t>
  </si>
  <si>
    <t>AX24732</t>
  </si>
  <si>
    <t>AX24735</t>
  </si>
  <si>
    <t>AX24737</t>
  </si>
  <si>
    <t>AX24740</t>
  </si>
  <si>
    <t>AX24744</t>
  </si>
  <si>
    <t>AX24751</t>
  </si>
  <si>
    <t>AX24752</t>
  </si>
  <si>
    <t>AX24753</t>
  </si>
  <si>
    <t>AX24754</t>
  </si>
  <si>
    <t>AX24758</t>
  </si>
  <si>
    <t>AX24760</t>
  </si>
  <si>
    <t>AX24766</t>
  </si>
  <si>
    <t>AX24767</t>
  </si>
  <si>
    <t>AX24775</t>
  </si>
  <si>
    <t>AX24777</t>
  </si>
  <si>
    <t>AX24781</t>
  </si>
  <si>
    <t>AX24789</t>
  </si>
  <si>
    <t>AX24790</t>
  </si>
  <si>
    <t>AX24793</t>
  </si>
  <si>
    <t>AX24801</t>
  </si>
  <si>
    <t>AX24804</t>
  </si>
  <si>
    <t>AX24805</t>
  </si>
  <si>
    <t>AX24806</t>
  </si>
  <si>
    <t>AX24810</t>
  </si>
  <si>
    <t>AX24817</t>
  </si>
  <si>
    <t>AX24819</t>
  </si>
  <si>
    <t>AX24825</t>
  </si>
  <si>
    <t>AX24829</t>
  </si>
  <si>
    <t>AX24834</t>
  </si>
  <si>
    <t>AX24840</t>
  </si>
  <si>
    <t>AX24842</t>
  </si>
  <si>
    <t>AX24846</t>
  </si>
  <si>
    <t>AX24848</t>
  </si>
  <si>
    <t>AX24849</t>
  </si>
  <si>
    <t>AX24856</t>
  </si>
  <si>
    <t>AX24857</t>
  </si>
  <si>
    <t>AX24859</t>
  </si>
  <si>
    <t>AX24869</t>
  </si>
  <si>
    <t>AX24871</t>
  </si>
  <si>
    <t>AX24873</t>
  </si>
  <si>
    <t>AX24878</t>
  </si>
  <si>
    <t>AX24879</t>
  </si>
  <si>
    <t>AX24880</t>
  </si>
  <si>
    <t>AX24881</t>
  </si>
  <si>
    <t>AX24882</t>
  </si>
  <si>
    <t>AX24884</t>
  </si>
  <si>
    <t>AX24891</t>
  </si>
  <si>
    <t>AX24894</t>
  </si>
  <si>
    <t>AX24895</t>
  </si>
  <si>
    <t>AX24897</t>
  </si>
  <si>
    <t>AX24899</t>
  </si>
  <si>
    <t>AX24901</t>
  </si>
  <si>
    <t>AX24904</t>
  </si>
  <si>
    <t>AX24905</t>
  </si>
  <si>
    <t>AX24906</t>
  </si>
  <si>
    <t>AX24909</t>
  </si>
  <si>
    <t>AX24910</t>
  </si>
  <si>
    <t>AX24911</t>
  </si>
  <si>
    <t>AX24913</t>
  </si>
  <si>
    <t>AX24914</t>
  </si>
  <si>
    <t>AX24917</t>
  </si>
  <si>
    <t>AX24918</t>
  </si>
  <si>
    <t>AX24923</t>
  </si>
  <si>
    <t>AX24927</t>
  </si>
  <si>
    <t>AX24930</t>
  </si>
  <si>
    <t>AX24935</t>
  </si>
  <si>
    <t>AX24937</t>
  </si>
  <si>
    <t>AX24944</t>
  </si>
  <si>
    <t>AX24945</t>
  </si>
  <si>
    <t>AX24947</t>
  </si>
  <si>
    <t>AX24952</t>
  </si>
  <si>
    <t>AX24953</t>
  </si>
  <si>
    <t>AX24954</t>
  </si>
  <si>
    <t>AX24955</t>
  </si>
  <si>
    <t>AX24958</t>
  </si>
  <si>
    <t>AX24960</t>
  </si>
  <si>
    <t>AX24961</t>
  </si>
  <si>
    <t>AX24965</t>
  </si>
  <si>
    <t>AX24970</t>
  </si>
  <si>
    <t>AX24971</t>
  </si>
  <si>
    <t>AX24972</t>
  </si>
  <si>
    <t>AX24974</t>
  </si>
  <si>
    <t>AX24976</t>
  </si>
  <si>
    <t>AX24978</t>
  </si>
  <si>
    <t>AX24981</t>
  </si>
  <si>
    <t>AX24983</t>
  </si>
  <si>
    <t>AX24987</t>
  </si>
  <si>
    <t>AX24988</t>
  </si>
  <si>
    <t>AX24996</t>
  </si>
  <si>
    <t>AX25000</t>
  </si>
  <si>
    <t>Price</t>
  </si>
  <si>
    <t>Cost</t>
  </si>
  <si>
    <t>COGS</t>
  </si>
  <si>
    <t>Revenue</t>
  </si>
  <si>
    <t>City</t>
  </si>
  <si>
    <t>Sales reps</t>
  </si>
  <si>
    <t>Customer Name</t>
  </si>
  <si>
    <t>year</t>
  </si>
  <si>
    <t>Profit</t>
  </si>
  <si>
    <t>Weekday</t>
  </si>
  <si>
    <t>Month</t>
  </si>
  <si>
    <t xml:space="preserve">Revenue </t>
  </si>
  <si>
    <t xml:space="preserve">Profit </t>
  </si>
  <si>
    <t>Profit %</t>
  </si>
  <si>
    <t>Blank Area</t>
  </si>
  <si>
    <t>Andrew Bowman</t>
  </si>
  <si>
    <t>Arthur Mccoy</t>
  </si>
  <si>
    <t>Bobby Russell</t>
  </si>
  <si>
    <t>Brian Davis</t>
  </si>
  <si>
    <t>Brian Hansen</t>
  </si>
  <si>
    <t>Brian Thomas</t>
  </si>
  <si>
    <t>Carl Elliott</t>
  </si>
  <si>
    <t>Carl Hall</t>
  </si>
  <si>
    <t>Charles Harper</t>
  </si>
  <si>
    <t>Christopher Tucker</t>
  </si>
  <si>
    <t>Clarence Fox</t>
  </si>
  <si>
    <t>Ernest Wagner</t>
  </si>
  <si>
    <t>Ernest Wheeler</t>
  </si>
  <si>
    <t>Eugene Holmes</t>
  </si>
  <si>
    <t>Fred Robertson</t>
  </si>
  <si>
    <t>Gary Rodriguez</t>
  </si>
  <si>
    <t>Henry Nelson</t>
  </si>
  <si>
    <t>Howard Gardner</t>
  </si>
  <si>
    <t>Howard Sims</t>
  </si>
  <si>
    <t>Jeremy Mendoza</t>
  </si>
  <si>
    <t>Jerry Perry</t>
  </si>
  <si>
    <t>Jimmy Young</t>
  </si>
  <si>
    <t>Joe Sims</t>
  </si>
  <si>
    <t>John Reyes</t>
  </si>
  <si>
    <t>Joshua Cook</t>
  </si>
  <si>
    <t>Joshua Taylor</t>
  </si>
  <si>
    <t>Justin Lynch</t>
  </si>
  <si>
    <t>Kenneth Bradley</t>
  </si>
  <si>
    <t>Kenneth Fields</t>
  </si>
  <si>
    <t>Kevin Butler</t>
  </si>
  <si>
    <t>Larry Castillo</t>
  </si>
  <si>
    <t>Larry Marshall</t>
  </si>
  <si>
    <t>Martin Carr</t>
  </si>
  <si>
    <t>Martin Perry</t>
  </si>
  <si>
    <t>Patrick Ruiz</t>
  </si>
  <si>
    <t>Robert Reed</t>
  </si>
  <si>
    <t>Roger Ramos</t>
  </si>
  <si>
    <t>Roger Robertson</t>
  </si>
  <si>
    <t>Ronald Reed</t>
  </si>
  <si>
    <t>Ryan Butler</t>
  </si>
  <si>
    <t>Ryan Welch</t>
  </si>
  <si>
    <t>Scott Clark</t>
  </si>
  <si>
    <t>Scott Mason</t>
  </si>
  <si>
    <t>Sean Miller</t>
  </si>
  <si>
    <t>Walter Cook</t>
  </si>
  <si>
    <t>Sales Reps</t>
  </si>
  <si>
    <t>Top 3</t>
  </si>
  <si>
    <t>Top 10 Revenue</t>
  </si>
  <si>
    <t>Total Revenue</t>
  </si>
  <si>
    <t>Rank</t>
  </si>
  <si>
    <t>Top 10</t>
  </si>
  <si>
    <t>% Contribution</t>
  </si>
  <si>
    <t>Bruce Armstrong</t>
  </si>
  <si>
    <t>Eugene Weaver</t>
  </si>
  <si>
    <t>Jeffrey Phillips</t>
  </si>
  <si>
    <t>Scott Allen</t>
  </si>
  <si>
    <t>Terry Payne</t>
  </si>
  <si>
    <t>Customer</t>
  </si>
  <si>
    <t>Anaheim</t>
  </si>
  <si>
    <t>Antioch</t>
  </si>
  <si>
    <t>Bakersfield</t>
  </si>
  <si>
    <t>Berkeley</t>
  </si>
  <si>
    <t>Burbank</t>
  </si>
  <si>
    <t>Carlsbad</t>
  </si>
  <si>
    <t>Chula Vista</t>
  </si>
  <si>
    <t>Clovis</t>
  </si>
  <si>
    <t>Concord</t>
  </si>
  <si>
    <t>Corona</t>
  </si>
  <si>
    <t>Costa Mesa</t>
  </si>
  <si>
    <t>Daly City</t>
  </si>
  <si>
    <t>Downey</t>
  </si>
  <si>
    <t>East Los Angeles</t>
  </si>
  <si>
    <t>El Cajon</t>
  </si>
  <si>
    <t>El Monte</t>
  </si>
  <si>
    <t>Elk Grove</t>
  </si>
  <si>
    <t>Escondido</t>
  </si>
  <si>
    <t>Fairfield</t>
  </si>
  <si>
    <t>Fontana</t>
  </si>
  <si>
    <t>Fremont</t>
  </si>
  <si>
    <t>Fresno</t>
  </si>
  <si>
    <t>Fullerton</t>
  </si>
  <si>
    <t>Garden Grove</t>
  </si>
  <si>
    <t>Glendale</t>
  </si>
  <si>
    <t>Hayward</t>
  </si>
  <si>
    <t>Huntington Beach</t>
  </si>
  <si>
    <t>Inglewood</t>
  </si>
  <si>
    <t>Irvine</t>
  </si>
  <si>
    <t>Jurupa Valley</t>
  </si>
  <si>
    <t>Lancaster</t>
  </si>
  <si>
    <t>Long Beach</t>
  </si>
  <si>
    <t>Los Angeles</t>
  </si>
  <si>
    <t>Modesto</t>
  </si>
  <si>
    <t>Moreno Valley</t>
  </si>
  <si>
    <t>Murrieta</t>
  </si>
  <si>
    <t>Norwalk</t>
  </si>
  <si>
    <t>Oakland</t>
  </si>
  <si>
    <t>Oceanside</t>
  </si>
  <si>
    <t>Ontario</t>
  </si>
  <si>
    <t>Orange</t>
  </si>
  <si>
    <t>Oxnard</t>
  </si>
  <si>
    <t>Palmdale</t>
  </si>
  <si>
    <t>Pasadena</t>
  </si>
  <si>
    <t>Pomona</t>
  </si>
  <si>
    <t>Rancho Cucamonga</t>
  </si>
  <si>
    <t>Rialto</t>
  </si>
  <si>
    <t>Richmond</t>
  </si>
  <si>
    <t>Riverside</t>
  </si>
  <si>
    <t>Roseville</t>
  </si>
  <si>
    <t>Sacramento</t>
  </si>
  <si>
    <t>Salinas</t>
  </si>
  <si>
    <t>San Bernardino</t>
  </si>
  <si>
    <t>San Buenaventura (Ventura)</t>
  </si>
  <si>
    <t>San Diego</t>
  </si>
  <si>
    <t>San Francisco</t>
  </si>
  <si>
    <t>San Jose</t>
  </si>
  <si>
    <t>San Mateo</t>
  </si>
  <si>
    <t>Santa Ana</t>
  </si>
  <si>
    <t>Santa Clara</t>
  </si>
  <si>
    <t>Santa Clarita</t>
  </si>
  <si>
    <t>Santa Maria</t>
  </si>
  <si>
    <t>Santa Rosa</t>
  </si>
  <si>
    <t>Simi Valley</t>
  </si>
  <si>
    <t>Stockton</t>
  </si>
  <si>
    <t>Sunnyvale</t>
  </si>
  <si>
    <t>Temecula</t>
  </si>
  <si>
    <t>Thousand Oaks</t>
  </si>
  <si>
    <t>Torrance</t>
  </si>
  <si>
    <t>Vallejo</t>
  </si>
  <si>
    <t>Victorville</t>
  </si>
  <si>
    <t>Visalia</t>
  </si>
  <si>
    <t>Vista</t>
  </si>
  <si>
    <t>West Covina</t>
  </si>
  <si>
    <t>Total Transaction</t>
  </si>
  <si>
    <t>Product Name</t>
  </si>
  <si>
    <t>Product 22</t>
  </si>
  <si>
    <t>Product 43</t>
  </si>
  <si>
    <t>Product 47</t>
  </si>
  <si>
    <t>Month Name</t>
  </si>
  <si>
    <t>January</t>
  </si>
  <si>
    <t>February</t>
  </si>
  <si>
    <t>March</t>
  </si>
  <si>
    <t>April</t>
  </si>
  <si>
    <t>May</t>
  </si>
  <si>
    <t>June</t>
  </si>
  <si>
    <t>July</t>
  </si>
  <si>
    <t>August</t>
  </si>
  <si>
    <t>September</t>
  </si>
  <si>
    <t>October</t>
  </si>
  <si>
    <t>November</t>
  </si>
  <si>
    <t>December</t>
  </si>
  <si>
    <t xml:space="preserve"> COGS</t>
  </si>
  <si>
    <t>Total Profit</t>
  </si>
  <si>
    <t>Products</t>
  </si>
  <si>
    <t>Monthly Profit Trend</t>
  </si>
  <si>
    <t>Weekly Profit Trend</t>
  </si>
  <si>
    <t>Profit-2020 &amp; 2021</t>
  </si>
  <si>
    <t>Top Sales Representatives</t>
  </si>
  <si>
    <t>Profitables Customers</t>
  </si>
  <si>
    <t>Profitables Cities</t>
  </si>
  <si>
    <t>Profitables Products</t>
  </si>
  <si>
    <t>`</t>
  </si>
  <si>
    <t>Yearly Profit Trend</t>
  </si>
  <si>
    <t>KPI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</si>
</sst>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d/mm/yyyy"/>
    <numFmt numFmtId="165" formatCode="dddd"/>
    <numFmt numFmtId="166" formatCode="&quot;$&quot;#,##0"/>
  </numFmts>
  <fonts count="5"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b/>
      <sz val="11"/>
      <color rgb="FFFF6CA4"/>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0" tint="-4.9989318521683403E-2"/>
        <bgColor indexed="64"/>
      </patternFill>
    </fill>
    <fill>
      <patternFill patternType="solid">
        <fgColor rgb="FFFFA3C6"/>
        <bgColor indexed="64"/>
      </patternFill>
    </fill>
  </fills>
  <borders count="3">
    <border>
      <left/>
      <right/>
      <top/>
      <bottom/>
      <diagonal/>
    </border>
    <border>
      <left/>
      <right/>
      <top style="thin">
        <color theme="4" tint="0.39997558519241921"/>
      </top>
      <bottom/>
      <diagonal/>
    </border>
    <border>
      <left/>
      <right/>
      <top/>
      <bottom style="thin">
        <color theme="4" tint="0.39997558519241921"/>
      </bottom>
      <diagonal/>
    </border>
  </borders>
  <cellStyleXfs count="2">
    <xf numFmtId="0" fontId="0" fillId="0" borderId="0"/>
    <xf numFmtId="9" fontId="3" fillId="0" borderId="0" applyFont="0" applyFill="0" applyBorder="0" applyAlignment="0" applyProtection="0"/>
  </cellStyleXfs>
  <cellXfs count="34">
    <xf numFmtId="0" fontId="0" fillId="0" borderId="0" xfId="0"/>
    <xf numFmtId="165"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xf>
    <xf numFmtId="0" fontId="2" fillId="0" borderId="0" xfId="0" applyFont="1" applyAlignment="1">
      <alignment horizontal="center"/>
    </xf>
    <xf numFmtId="166" fontId="0" fillId="0" borderId="0" xfId="0" applyNumberFormat="1"/>
    <xf numFmtId="166" fontId="0" fillId="0" borderId="0" xfId="0" applyNumberFormat="1" applyAlignment="1">
      <alignment horizontal="center"/>
    </xf>
    <xf numFmtId="0" fontId="2" fillId="2" borderId="2" xfId="0" applyFont="1" applyFill="1" applyBorder="1"/>
    <xf numFmtId="0" fontId="0" fillId="0" borderId="1" xfId="0" applyBorder="1"/>
    <xf numFmtId="164" fontId="0" fillId="0" borderId="1" xfId="0" applyNumberFormat="1" applyBorder="1"/>
    <xf numFmtId="165" fontId="0" fillId="0" borderId="1" xfId="0" applyNumberFormat="1" applyBorder="1"/>
    <xf numFmtId="14" fontId="0" fillId="0" borderId="1" xfId="0" applyNumberFormat="1" applyBorder="1"/>
    <xf numFmtId="0" fontId="1" fillId="0" borderId="0" xfId="0" applyFont="1"/>
    <xf numFmtId="165" fontId="1" fillId="0" borderId="0" xfId="0" applyNumberFormat="1" applyFont="1"/>
    <xf numFmtId="165" fontId="0" fillId="0" borderId="0" xfId="0" applyNumberFormat="1" applyAlignment="1">
      <alignment horizontal="left"/>
    </xf>
    <xf numFmtId="0" fontId="2" fillId="2" borderId="2" xfId="0" applyFont="1" applyFill="1" applyBorder="1" applyAlignment="1">
      <alignment horizontal="center"/>
    </xf>
    <xf numFmtId="9" fontId="0" fillId="0" borderId="0" xfId="1" applyFont="1"/>
    <xf numFmtId="0" fontId="2" fillId="0" borderId="0" xfId="0" applyFont="1"/>
    <xf numFmtId="0" fontId="0" fillId="3" borderId="0" xfId="0" applyFill="1"/>
    <xf numFmtId="9" fontId="0" fillId="0" borderId="0" xfId="0" applyNumberFormat="1"/>
    <xf numFmtId="0" fontId="1" fillId="0" borderId="0" xfId="0" applyFont="1" applyAlignment="1">
      <alignment horizontal="center"/>
    </xf>
    <xf numFmtId="0" fontId="0" fillId="0" borderId="1" xfId="0" applyBorder="1" applyAlignment="1">
      <alignment horizontal="center"/>
    </xf>
    <xf numFmtId="0" fontId="2" fillId="0" borderId="0" xfId="0" applyFont="1" applyAlignment="1">
      <alignment horizontal="center" vertical="center"/>
    </xf>
    <xf numFmtId="10" fontId="0" fillId="0" borderId="0" xfId="0" applyNumberFormat="1"/>
    <xf numFmtId="0" fontId="0" fillId="0" borderId="0" xfId="0" applyAlignment="1">
      <alignment horizontal="center" vertical="center"/>
    </xf>
    <xf numFmtId="3" fontId="0" fillId="0" borderId="0" xfId="0" applyNumberFormat="1" applyAlignment="1">
      <alignment horizontal="center"/>
    </xf>
    <xf numFmtId="0" fontId="2" fillId="2" borderId="0" xfId="0" applyFont="1" applyFill="1" applyAlignment="1">
      <alignment horizontal="center"/>
    </xf>
    <xf numFmtId="0" fontId="0" fillId="0" borderId="0" xfId="0" pivotButton="1" applyAlignment="1">
      <alignment horizontal="center"/>
    </xf>
    <xf numFmtId="0" fontId="1" fillId="3" borderId="0" xfId="0" applyFont="1" applyFill="1"/>
    <xf numFmtId="0" fontId="4" fillId="3" borderId="0" xfId="0" applyFont="1" applyFill="1"/>
    <xf numFmtId="0" fontId="2" fillId="0" borderId="2" xfId="0" applyFont="1" applyBorder="1"/>
    <xf numFmtId="0" fontId="2" fillId="4" borderId="0" xfId="0" applyFont="1" applyFill="1" applyAlignment="1">
      <alignment horizontal="center"/>
    </xf>
    <xf numFmtId="0" fontId="0" fillId="0" borderId="0" xfId="0" applyNumberFormat="1"/>
  </cellXfs>
  <cellStyles count="2">
    <cellStyle name="Normal" xfId="0" builtinId="0"/>
    <cellStyle name="Percent" xfId="1" builtinId="5"/>
  </cellStyles>
  <dxfs count="39">
    <dxf>
      <alignment horizontal="center"/>
    </dxf>
    <dxf>
      <alignment horizontal="center"/>
    </dxf>
    <dxf>
      <numFmt numFmtId="3" formatCode="#,##0"/>
    </dxf>
    <dxf>
      <numFmt numFmtId="166" formatCode="&quot;$&quot;#,##0"/>
    </dxf>
    <dxf>
      <alignment horizontal="center"/>
    </dxf>
    <dxf>
      <alignment horizontal="center"/>
    </dxf>
    <dxf>
      <numFmt numFmtId="166" formatCode="&quot;$&quot;#,##0"/>
    </dxf>
    <dxf>
      <numFmt numFmtId="166" formatCode="&quot;$&quot;#,##0"/>
    </dxf>
    <dxf>
      <numFmt numFmtId="166" formatCode="&quot;$&quot;#,##0"/>
    </dxf>
    <dxf>
      <numFmt numFmtId="166" formatCode="&quot;$&quot;#,##0"/>
    </dxf>
    <dxf>
      <numFmt numFmtId="166" formatCode="&quot;$&quot;#,##0"/>
    </dxf>
    <dxf>
      <numFmt numFmtId="14" formatCode="0.00%"/>
    </dxf>
    <dxf>
      <numFmt numFmtId="166" formatCode="&quot;$&quot;#,##0"/>
    </dxf>
    <dxf>
      <numFmt numFmtId="166" formatCode="&quot;$&quot;#,##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numFmt numFmtId="0" formatCode="Genera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5" formatCode="dddd"/>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outline="0">
        <left/>
        <right/>
        <top style="thin">
          <color theme="4" tint="0.39997558519241921"/>
        </top>
        <bottom/>
      </border>
    </dxf>
    <dxf>
      <numFmt numFmtId="164" formatCode="d/mm/yyyy"/>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19" formatCode="dd/mm/yyyy"/>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i val="0"/>
        <strike val="0"/>
        <condense val="0"/>
        <extend val="0"/>
        <outline val="0"/>
        <shadow val="0"/>
        <u val="none"/>
        <vertAlign val="baseline"/>
        <sz val="11"/>
        <color theme="0"/>
        <name val="Calibri"/>
        <family val="2"/>
        <scheme val="minor"/>
      </font>
      <fill>
        <patternFill patternType="none">
          <fgColor indexed="64"/>
          <bgColor indexed="65"/>
        </patternFill>
      </fill>
    </dxf>
    <dxf>
      <font>
        <b/>
        <i val="0"/>
        <sz val="11"/>
        <color theme="0"/>
        <name val="Century Gothic"/>
        <family val="2"/>
        <scheme val="none"/>
      </font>
      <fill>
        <patternFill>
          <bgColor rgb="FF44BCFC"/>
        </patternFill>
      </fill>
      <border>
        <bottom style="thin">
          <color theme="4"/>
        </bottom>
        <vertical/>
        <horizontal/>
      </border>
    </dxf>
    <dxf>
      <font>
        <b/>
        <i val="0"/>
        <sz val="11"/>
        <color theme="0"/>
        <name val="Century Gothic"/>
        <family val="2"/>
        <scheme val="none"/>
      </font>
      <fill>
        <patternFill>
          <bgColor theme="0"/>
        </patternFill>
      </fill>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s>
  <tableStyles count="1" defaultTableStyle="TableStyleMedium2" defaultPivotStyle="PivotStyleLight16">
    <tableStyle name="SlicerStyleLight1 2 2" pivot="0" table="0" count="10" xr9:uid="{DDE9E640-ED5B-483F-9075-C8826801F66E}">
      <tableStyleElement type="wholeTable" dxfId="38"/>
      <tableStyleElement type="headerRow" dxfId="37"/>
    </tableStyle>
  </tableStyles>
  <colors>
    <mruColors>
      <color rgb="FFFF3783"/>
      <color rgb="FFFF4B90"/>
      <color rgb="FFFFE1EC"/>
      <color rgb="FFFFA3C6"/>
      <color rgb="FFFF2D7D"/>
      <color rgb="FFFF6CA4"/>
      <color rgb="FFFF7DAF"/>
      <color rgb="FFA3119C"/>
      <color rgb="FF0036A2"/>
      <color rgb="FFFDEDFC"/>
    </mruColors>
  </colors>
  <extLst>
    <ext xmlns:x14="http://schemas.microsoft.com/office/spreadsheetml/2009/9/main" uri="{46F421CA-312F-682f-3DD2-61675219B42D}">
      <x14:dxfs count="7">
        <dxf>
          <fill>
            <patternFill patternType="solid">
              <fgColor auto="1"/>
              <bgColor rgb="FFFFD858"/>
            </patternFill>
          </fill>
          <border diagonalUp="0" diagonalDown="0">
            <left/>
            <right/>
            <top/>
            <bottom/>
            <vertical/>
            <horizontal/>
          </border>
        </dxf>
        <dxf>
          <font>
            <sz val="8"/>
            <color rgb="FFC00000"/>
          </font>
          <fill>
            <patternFill patternType="solid">
              <fgColor auto="1"/>
              <bgColor rgb="FF152443"/>
            </patternFill>
          </fill>
          <border diagonalUp="0" diagonalDown="0">
            <left/>
            <right/>
            <top/>
            <bottom/>
            <vertical/>
            <horizontal/>
          </border>
        </dxf>
        <dxf>
          <fill>
            <patternFill patternType="solid">
              <fgColor auto="1"/>
              <bgColor rgb="FFFFD858"/>
            </patternFill>
          </fill>
          <border diagonalUp="0" diagonalDown="0">
            <left/>
            <right/>
            <top/>
            <bottom/>
            <vertical/>
            <horizontal/>
          </border>
        </dxf>
        <dxf>
          <fill>
            <patternFill patternType="solid">
              <fgColor auto="1"/>
              <bgColor rgb="FFFFD858"/>
            </patternFill>
          </fill>
          <border diagonalUp="0" diagonalDown="0">
            <left/>
            <right/>
            <top/>
            <bottom/>
            <vertical/>
            <horizontal/>
          </border>
        </dxf>
        <dxf>
          <font>
            <b/>
            <i val="0"/>
            <sz val="10"/>
            <color theme="0"/>
            <name val="Century Gothic"/>
            <family val="2"/>
            <scheme val="none"/>
          </font>
          <fill>
            <patternFill patternType="solid">
              <fgColor theme="4" tint="0.59999389629810485"/>
              <bgColor rgb="FFFD6FE5"/>
            </patternFill>
          </fill>
          <border diagonalUp="0" diagonalDown="0">
            <left/>
            <right/>
            <top/>
            <bottom/>
            <vertical/>
            <horizontal/>
          </border>
        </dxf>
        <dxf>
          <font>
            <sz val="9"/>
            <color theme="1" tint="0.34998626667073579"/>
          </font>
          <fill>
            <patternFill patternType="solid">
              <fgColor rgb="FFFFFFFF"/>
              <bgColor rgb="FF152443"/>
            </patternFill>
          </fill>
          <border diagonalUp="0" diagonalDown="0">
            <left/>
            <right/>
            <top/>
            <bottom/>
            <vertical/>
            <horizontal/>
          </border>
        </dxf>
        <dxf>
          <font>
            <b/>
            <i val="0"/>
            <sz val="11"/>
            <color theme="0" tint="-0.499984740745262"/>
          </font>
          <fill>
            <patternFill patternType="solid">
              <fgColor rgb="FFFFFFFF"/>
              <bgColor rgb="FF20E4BC"/>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2">
          <x14:slicerStyleElements>
            <x14:slicerStyleElement type="unselectedItemWithData" dxfId="6"/>
            <x14:slicerStyleElement type="unselectedItemWithNoData" dxfId="5"/>
            <x14:slicerStyleElement type="selectedItemWithData" dxfId="4"/>
            <x14:slicerStyleElement type="selectedItemWithNoData"/>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rgbClr val="FF5797"/>
                </a:solidFill>
                <a:latin typeface="+mn-lt"/>
                <a:ea typeface="+mn-ea"/>
                <a:cs typeface="+mn-cs"/>
              </a:defRPr>
            </a:pPr>
            <a:r>
              <a:rPr lang="en-US" sz="1200" b="1">
                <a:solidFill>
                  <a:srgbClr val="FF5797"/>
                </a:solidFill>
              </a:rPr>
              <a:t>Profit</a:t>
            </a:r>
            <a:r>
              <a:rPr lang="en-US" sz="1200" b="1" baseline="0">
                <a:solidFill>
                  <a:srgbClr val="FF5797"/>
                </a:solidFill>
              </a:rPr>
              <a:t> Trend by Month</a:t>
            </a:r>
            <a:endParaRPr lang="en-US" sz="1200" b="1">
              <a:solidFill>
                <a:srgbClr val="FF5797"/>
              </a:solidFill>
            </a:endParaRPr>
          </a:p>
        </c:rich>
      </c:tx>
      <c:layout>
        <c:manualLayout>
          <c:xMode val="edge"/>
          <c:yMode val="edge"/>
          <c:x val="0.53269311494893268"/>
          <c:y val="2.776033464566929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FF5797"/>
              </a:solidFill>
              <a:latin typeface="+mn-lt"/>
              <a:ea typeface="+mn-ea"/>
              <a:cs typeface="+mn-cs"/>
            </a:defRPr>
          </a:pPr>
          <a:endParaRPr lang="en-US"/>
        </a:p>
      </c:txPr>
    </c:title>
    <c:autoTitleDeleted val="0"/>
    <c:plotArea>
      <c:layout>
        <c:manualLayout>
          <c:layoutTarget val="inner"/>
          <c:xMode val="edge"/>
          <c:yMode val="edge"/>
          <c:x val="0.13413255500230131"/>
          <c:y val="0.13114037168014958"/>
          <c:w val="0.86586744499769874"/>
          <c:h val="0.76649926562742432"/>
        </c:manualLayout>
      </c:layout>
      <c:areaChart>
        <c:grouping val="stacked"/>
        <c:varyColors val="0"/>
        <c:ser>
          <c:idx val="2"/>
          <c:order val="2"/>
          <c:tx>
            <c:strRef>
              <c:f>'Calculations-2'!$G$3</c:f>
              <c:strCache>
                <c:ptCount val="1"/>
                <c:pt idx="0">
                  <c:v>Profit </c:v>
                </c:pt>
              </c:strCache>
            </c:strRef>
          </c:tx>
          <c:spPr>
            <a:gradFill>
              <a:gsLst>
                <a:gs pos="0">
                  <a:srgbClr val="FCC4FC"/>
                </a:gs>
                <a:gs pos="77000">
                  <a:schemeClr val="bg1"/>
                </a:gs>
              </a:gsLst>
              <a:lin ang="5400000" scaled="1"/>
            </a:gradFill>
            <a:ln>
              <a:noFill/>
            </a:ln>
            <a:effectLst/>
          </c:spPr>
          <c:val>
            <c:numRef>
              <c:f>'Calculations-2'!$G$4:$G$15</c:f>
              <c:numCache>
                <c:formatCode>General</c:formatCode>
                <c:ptCount val="12"/>
                <c:pt idx="0">
                  <c:v>637608</c:v>
                </c:pt>
                <c:pt idx="1">
                  <c:v>617041</c:v>
                </c:pt>
                <c:pt idx="2">
                  <c:v>487861</c:v>
                </c:pt>
                <c:pt idx="3">
                  <c:v>626068</c:v>
                </c:pt>
                <c:pt idx="4">
                  <c:v>570182</c:v>
                </c:pt>
                <c:pt idx="5">
                  <c:v>679473</c:v>
                </c:pt>
                <c:pt idx="6">
                  <c:v>661702</c:v>
                </c:pt>
                <c:pt idx="7">
                  <c:v>627060</c:v>
                </c:pt>
                <c:pt idx="8">
                  <c:v>706355</c:v>
                </c:pt>
                <c:pt idx="9">
                  <c:v>578920</c:v>
                </c:pt>
                <c:pt idx="10">
                  <c:v>632674</c:v>
                </c:pt>
                <c:pt idx="11">
                  <c:v>596787</c:v>
                </c:pt>
              </c:numCache>
            </c:numRef>
          </c:val>
          <c:extLst>
            <c:ext xmlns:c16="http://schemas.microsoft.com/office/drawing/2014/chart" uri="{C3380CC4-5D6E-409C-BE32-E72D297353CC}">
              <c16:uniqueId val="{00000000-FB2E-4215-994A-D876EF3CC256}"/>
            </c:ext>
          </c:extLst>
        </c:ser>
        <c:dLbls>
          <c:showLegendKey val="0"/>
          <c:showVal val="0"/>
          <c:showCatName val="0"/>
          <c:showSerName val="0"/>
          <c:showPercent val="0"/>
          <c:showBubbleSize val="0"/>
        </c:dLbls>
        <c:axId val="49664752"/>
        <c:axId val="49679152"/>
      </c:areaChart>
      <c:lineChart>
        <c:grouping val="stacked"/>
        <c:varyColors val="0"/>
        <c:ser>
          <c:idx val="0"/>
          <c:order val="0"/>
          <c:tx>
            <c:strRef>
              <c:f>'Calculations-2'!$E$3</c:f>
              <c:strCache>
                <c:ptCount val="1"/>
                <c:pt idx="0">
                  <c:v>Month</c:v>
                </c:pt>
              </c:strCache>
            </c:strRef>
          </c:tx>
          <c:spPr>
            <a:ln w="28575" cap="rnd">
              <a:noFill/>
              <a:round/>
            </a:ln>
            <a:effectLst/>
          </c:spPr>
          <c:marker>
            <c:symbol val="none"/>
          </c:marker>
          <c:val>
            <c:numRef>
              <c:f>'Calculations-2'!$E$4:$E$15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FB2E-4215-994A-D876EF3CC256}"/>
            </c:ext>
          </c:extLst>
        </c:ser>
        <c:ser>
          <c:idx val="1"/>
          <c:order val="1"/>
          <c:tx>
            <c:strRef>
              <c:f>'Calculations-2'!$F$3</c:f>
              <c:strCache>
                <c:ptCount val="1"/>
                <c:pt idx="0">
                  <c:v>Profit </c:v>
                </c:pt>
              </c:strCache>
            </c:strRef>
          </c:tx>
          <c:spPr>
            <a:ln w="44450" cap="rnd">
              <a:solidFill>
                <a:srgbClr val="D717CE"/>
              </a:solidFill>
              <a:round/>
              <a:headEnd type="oval"/>
            </a:ln>
            <a:effectLst/>
          </c:spPr>
          <c:marker>
            <c:symbol val="none"/>
          </c:marker>
          <c:val>
            <c:numRef>
              <c:f>'Calculations-2'!$F$4:$F$15</c:f>
              <c:numCache>
                <c:formatCode>General</c:formatCode>
                <c:ptCount val="12"/>
                <c:pt idx="0">
                  <c:v>637608</c:v>
                </c:pt>
                <c:pt idx="1">
                  <c:v>617041</c:v>
                </c:pt>
                <c:pt idx="2">
                  <c:v>487861</c:v>
                </c:pt>
                <c:pt idx="3">
                  <c:v>626068</c:v>
                </c:pt>
                <c:pt idx="4">
                  <c:v>570182</c:v>
                </c:pt>
                <c:pt idx="5">
                  <c:v>679473</c:v>
                </c:pt>
                <c:pt idx="6">
                  <c:v>661702</c:v>
                </c:pt>
                <c:pt idx="7">
                  <c:v>627060</c:v>
                </c:pt>
                <c:pt idx="8">
                  <c:v>706355</c:v>
                </c:pt>
                <c:pt idx="9">
                  <c:v>578920</c:v>
                </c:pt>
                <c:pt idx="10">
                  <c:v>632674</c:v>
                </c:pt>
                <c:pt idx="11">
                  <c:v>596787</c:v>
                </c:pt>
              </c:numCache>
            </c:numRef>
          </c:val>
          <c:smooth val="1"/>
          <c:extLst>
            <c:ext xmlns:c16="http://schemas.microsoft.com/office/drawing/2014/chart" uri="{C3380CC4-5D6E-409C-BE32-E72D297353CC}">
              <c16:uniqueId val="{00000002-FB2E-4215-994A-D876EF3CC256}"/>
            </c:ext>
          </c:extLst>
        </c:ser>
        <c:dLbls>
          <c:showLegendKey val="0"/>
          <c:showVal val="0"/>
          <c:showCatName val="0"/>
          <c:showSerName val="0"/>
          <c:showPercent val="0"/>
          <c:showBubbleSize val="0"/>
        </c:dLbls>
        <c:marker val="1"/>
        <c:smooth val="0"/>
        <c:axId val="49664752"/>
        <c:axId val="49679152"/>
      </c:lineChart>
      <c:catAx>
        <c:axId val="4966475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9679152"/>
        <c:crosses val="autoZero"/>
        <c:auto val="1"/>
        <c:lblAlgn val="ctr"/>
        <c:lblOffset val="100"/>
        <c:noMultiLvlLbl val="0"/>
      </c:catAx>
      <c:valAx>
        <c:axId val="49679152"/>
        <c:scaling>
          <c:orientation val="minMax"/>
        </c:scaling>
        <c:delete val="0"/>
        <c:axPos val="l"/>
        <c:numFmt formatCode="#,##0,\ &quot;K&quot;" sourceLinked="0"/>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966475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Dashboard.xlsx]Calculations-2!YearlyProfit</c:name>
    <c:fmtId val="2"/>
  </c:pivotSource>
  <c:chart>
    <c:title>
      <c:tx>
        <c:rich>
          <a:bodyPr rot="0" spcFirstLastPara="1" vertOverflow="ellipsis" vert="horz" wrap="square" anchor="ctr" anchorCtr="1"/>
          <a:lstStyle/>
          <a:p>
            <a:pPr algn="ctr" rtl="0">
              <a:defRPr lang="en-US" sz="1200" b="1" i="0" u="none" strike="noStrike" kern="1200" spc="0" baseline="0">
                <a:solidFill>
                  <a:srgbClr val="FF5797"/>
                </a:solidFill>
                <a:latin typeface="+mn-lt"/>
                <a:ea typeface="+mn-ea"/>
                <a:cs typeface="+mn-cs"/>
              </a:defRPr>
            </a:pPr>
            <a:r>
              <a:rPr lang="en-US" sz="1200" b="1" i="0" u="none" strike="noStrike" kern="1200" spc="0" baseline="0">
                <a:solidFill>
                  <a:srgbClr val="FF5797"/>
                </a:solidFill>
                <a:latin typeface="+mn-lt"/>
                <a:ea typeface="+mn-ea"/>
                <a:cs typeface="+mn-cs"/>
              </a:rPr>
              <a:t>Revenue &amp; Profit Trend by Year</a:t>
            </a:r>
          </a:p>
        </c:rich>
      </c:tx>
      <c:layout>
        <c:manualLayout>
          <c:xMode val="edge"/>
          <c:yMode val="edge"/>
          <c:x val="0.37570610659435311"/>
          <c:y val="2.3148148148148147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rgbClr val="FF5797"/>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282E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BCF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BCFC"/>
          </a:solidFill>
          <a:ln>
            <a:noFill/>
          </a:ln>
          <a:effectLst/>
        </c:spPr>
      </c:pivotFmt>
      <c:pivotFmt>
        <c:idx val="4"/>
        <c:spPr>
          <a:solidFill>
            <a:srgbClr val="44BCF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282E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44BCF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282E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44BCFC"/>
          </a:solidFill>
          <a:ln>
            <a:noFill/>
          </a:ln>
          <a:effectLst/>
        </c:spPr>
        <c:marker>
          <c:symbol val="none"/>
        </c:marker>
        <c:dLbl>
          <c:idx val="0"/>
          <c:numFmt formatCode="#,##0,\ &quot;K&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282ED"/>
          </a:solidFill>
          <a:ln>
            <a:noFill/>
          </a:ln>
          <a:effectLst/>
        </c:spPr>
        <c:marker>
          <c:symbol val="none"/>
        </c:marker>
        <c:dLbl>
          <c:idx val="0"/>
          <c:numFmt formatCode="#,##0,\ &quot;K&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123492153453781E-2"/>
          <c:y val="0.15467818125298441"/>
          <c:w val="0.97168535439021086"/>
          <c:h val="0.72777361163187937"/>
        </c:manualLayout>
      </c:layout>
      <c:barChart>
        <c:barDir val="col"/>
        <c:grouping val="clustered"/>
        <c:varyColors val="0"/>
        <c:ser>
          <c:idx val="0"/>
          <c:order val="0"/>
          <c:tx>
            <c:strRef>
              <c:f>'Calculations-2'!$J$3</c:f>
              <c:strCache>
                <c:ptCount val="1"/>
                <c:pt idx="0">
                  <c:v>Revenue </c:v>
                </c:pt>
              </c:strCache>
            </c:strRef>
          </c:tx>
          <c:spPr>
            <a:solidFill>
              <a:srgbClr val="44BCFC"/>
            </a:solidFill>
            <a:ln>
              <a:noFill/>
            </a:ln>
            <a:effectLst/>
          </c:spPr>
          <c:invertIfNegative val="0"/>
          <c:dLbls>
            <c:numFmt formatCode="#,##0,\ &quot;K&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'Calculations-2'!$I$4:$I$5</c:f>
              <c:strCache>
                <c:ptCount val="2"/>
                <c:pt idx="0">
                  <c:v>2020</c:v>
                </c:pt>
                <c:pt idx="1">
                  <c:v>2021</c:v>
                </c:pt>
              </c:strCache>
            </c:strRef>
          </c:cat>
          <c:val>
            <c:numRef>
              <c:f>'Calculations-2'!$J$4:$J$5</c:f>
              <c:numCache>
                <c:formatCode>"$"#,##0</c:formatCode>
                <c:ptCount val="2"/>
                <c:pt idx="0">
                  <c:v>11690763</c:v>
                </c:pt>
                <c:pt idx="1">
                  <c:v>11128790</c:v>
                </c:pt>
              </c:numCache>
            </c:numRef>
          </c:val>
          <c:extLst>
            <c:ext xmlns:c16="http://schemas.microsoft.com/office/drawing/2014/chart" uri="{C3380CC4-5D6E-409C-BE32-E72D297353CC}">
              <c16:uniqueId val="{00000000-A236-45C7-A0EC-4F231715426C}"/>
            </c:ext>
          </c:extLst>
        </c:ser>
        <c:ser>
          <c:idx val="1"/>
          <c:order val="1"/>
          <c:tx>
            <c:strRef>
              <c:f>'Calculations-2'!$K$3</c:f>
              <c:strCache>
                <c:ptCount val="1"/>
                <c:pt idx="0">
                  <c:v>Profit </c:v>
                </c:pt>
              </c:strCache>
            </c:strRef>
          </c:tx>
          <c:spPr>
            <a:solidFill>
              <a:srgbClr val="F282ED"/>
            </a:solidFill>
            <a:ln>
              <a:noFill/>
            </a:ln>
            <a:effectLst/>
          </c:spPr>
          <c:invertIfNegative val="0"/>
          <c:dLbls>
            <c:numFmt formatCode="#,##0,\ &quot;K&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'Calculations-2'!$I$4:$I$5</c:f>
              <c:strCache>
                <c:ptCount val="2"/>
                <c:pt idx="0">
                  <c:v>2020</c:v>
                </c:pt>
                <c:pt idx="1">
                  <c:v>2021</c:v>
                </c:pt>
              </c:strCache>
            </c:strRef>
          </c:cat>
          <c:val>
            <c:numRef>
              <c:f>'Calculations-2'!$K$4:$K$5</c:f>
              <c:numCache>
                <c:formatCode>"$"#,##0</c:formatCode>
                <c:ptCount val="2"/>
                <c:pt idx="0">
                  <c:v>3859172</c:v>
                </c:pt>
                <c:pt idx="1">
                  <c:v>3562559</c:v>
                </c:pt>
              </c:numCache>
            </c:numRef>
          </c:val>
          <c:extLst>
            <c:ext xmlns:c16="http://schemas.microsoft.com/office/drawing/2014/chart" uri="{C3380CC4-5D6E-409C-BE32-E72D297353CC}">
              <c16:uniqueId val="{00000001-A236-45C7-A0EC-4F231715426C}"/>
            </c:ext>
          </c:extLst>
        </c:ser>
        <c:dLbls>
          <c:dLblPos val="outEnd"/>
          <c:showLegendKey val="0"/>
          <c:showVal val="1"/>
          <c:showCatName val="0"/>
          <c:showSerName val="0"/>
          <c:showPercent val="0"/>
          <c:showBubbleSize val="0"/>
        </c:dLbls>
        <c:gapWidth val="219"/>
        <c:overlap val="-27"/>
        <c:axId val="49687312"/>
        <c:axId val="49678672"/>
      </c:barChart>
      <c:catAx>
        <c:axId val="4968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9678672"/>
        <c:crosses val="autoZero"/>
        <c:auto val="1"/>
        <c:lblAlgn val="ctr"/>
        <c:lblOffset val="100"/>
        <c:noMultiLvlLbl val="0"/>
      </c:catAx>
      <c:valAx>
        <c:axId val="49678672"/>
        <c:scaling>
          <c:orientation val="minMax"/>
        </c:scaling>
        <c:delete val="1"/>
        <c:axPos val="l"/>
        <c:numFmt formatCode="&quot;$&quot;#,##0" sourceLinked="1"/>
        <c:majorTickMark val="out"/>
        <c:minorTickMark val="none"/>
        <c:tickLblPos val="nextTo"/>
        <c:crossAx val="49687312"/>
        <c:crosses val="autoZero"/>
        <c:crossBetween val="between"/>
      </c:valAx>
      <c:spPr>
        <a:noFill/>
        <a:ln>
          <a:noFill/>
        </a:ln>
        <a:effectLst/>
      </c:spPr>
    </c:plotArea>
    <c:legend>
      <c:legendPos val="r"/>
      <c:layout>
        <c:manualLayout>
          <c:xMode val="edge"/>
          <c:yMode val="edge"/>
          <c:x val="1.4193161679508567E-2"/>
          <c:y val="1.4935776873958494E-2"/>
          <c:w val="0.19044179665365996"/>
          <c:h val="0.137786967695120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alpha val="91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'Calculations-2'!$M$10</c:f>
          <c:strCache>
            <c:ptCount val="1"/>
            <c:pt idx="0">
              <c:v>2020</c:v>
            </c:pt>
          </c:strCache>
        </c:strRef>
      </c:tx>
      <c:layout>
        <c:manualLayout>
          <c:xMode val="edge"/>
          <c:yMode val="edge"/>
          <c:x val="0.56560400901503938"/>
          <c:y val="2.1168697481176037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FF5797"/>
              </a:solidFill>
              <a:latin typeface="+mn-lt"/>
              <a:ea typeface="+mn-ea"/>
              <a:cs typeface="+mn-cs"/>
            </a:defRPr>
          </a:pPr>
          <a:endParaRPr lang="en-US"/>
        </a:p>
      </c:txPr>
    </c:title>
    <c:autoTitleDeleted val="0"/>
    <c:plotArea>
      <c:layout>
        <c:manualLayout>
          <c:layoutTarget val="inner"/>
          <c:xMode val="edge"/>
          <c:yMode val="edge"/>
          <c:x val="0.18570989173228347"/>
          <c:y val="0.13713962024278215"/>
          <c:w val="0.65448327351307234"/>
          <c:h val="0.72351080626640418"/>
        </c:manualLayout>
      </c:layout>
      <c:doughnutChart>
        <c:varyColors val="1"/>
        <c:ser>
          <c:idx val="0"/>
          <c:order val="0"/>
          <c:dPt>
            <c:idx val="0"/>
            <c:bubble3D val="0"/>
            <c:spPr>
              <a:solidFill>
                <a:srgbClr val="F282ED"/>
              </a:solidFill>
              <a:ln w="19050">
                <a:solidFill>
                  <a:schemeClr val="lt1"/>
                </a:solidFill>
              </a:ln>
              <a:effectLst/>
            </c:spPr>
            <c:extLst>
              <c:ext xmlns:c16="http://schemas.microsoft.com/office/drawing/2014/chart" uri="{C3380CC4-5D6E-409C-BE32-E72D297353CC}">
                <c16:uniqueId val="{00000001-8D5E-493B-BF44-DD7EB8E80F74}"/>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8D5E-493B-BF44-DD7EB8E80F74}"/>
              </c:ext>
            </c:extLst>
          </c:dPt>
          <c:cat>
            <c:strRef>
              <c:f>'Calculations-2'!$N$9:$O$9</c:f>
              <c:strCache>
                <c:ptCount val="2"/>
                <c:pt idx="0">
                  <c:v>Profit %</c:v>
                </c:pt>
                <c:pt idx="1">
                  <c:v>Blank Area</c:v>
                </c:pt>
              </c:strCache>
            </c:strRef>
          </c:cat>
          <c:val>
            <c:numRef>
              <c:f>'Calculations-2'!$N$10:$O$10</c:f>
              <c:numCache>
                <c:formatCode>0%</c:formatCode>
                <c:ptCount val="2"/>
                <c:pt idx="0">
                  <c:v>0.51998273718085442</c:v>
                </c:pt>
                <c:pt idx="1">
                  <c:v>0.48001726281914558</c:v>
                </c:pt>
              </c:numCache>
            </c:numRef>
          </c:val>
          <c:extLst>
            <c:ext xmlns:c16="http://schemas.microsoft.com/office/drawing/2014/chart" uri="{C3380CC4-5D6E-409C-BE32-E72D297353CC}">
              <c16:uniqueId val="{00000004-8D5E-493B-BF44-DD7EB8E80F74}"/>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'Calculations-2'!$M$5</c:f>
          <c:strCache>
            <c:ptCount val="1"/>
            <c:pt idx="0">
              <c:v>2021</c:v>
            </c:pt>
          </c:strCache>
        </c:strRef>
      </c:tx>
      <c:layout>
        <c:manualLayout>
          <c:xMode val="edge"/>
          <c:yMode val="edge"/>
          <c:x val="0.56560439691781794"/>
          <c:y val="1.488042629527245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FF5797"/>
              </a:solidFill>
              <a:latin typeface="+mn-lt"/>
              <a:ea typeface="+mn-ea"/>
              <a:cs typeface="+mn-cs"/>
            </a:defRPr>
          </a:pPr>
          <a:endParaRPr lang="en-US"/>
        </a:p>
      </c:txPr>
    </c:title>
    <c:autoTitleDeleted val="0"/>
    <c:plotArea>
      <c:layout>
        <c:manualLayout>
          <c:layoutTarget val="inner"/>
          <c:xMode val="edge"/>
          <c:yMode val="edge"/>
          <c:x val="0.18570989173228347"/>
          <c:y val="0.13713962024278215"/>
          <c:w val="0.65448327351307234"/>
          <c:h val="0.72351080626640418"/>
        </c:manualLayout>
      </c:layout>
      <c:doughnutChart>
        <c:varyColors val="1"/>
        <c:ser>
          <c:idx val="0"/>
          <c:order val="0"/>
          <c:dPt>
            <c:idx val="0"/>
            <c:bubble3D val="0"/>
            <c:spPr>
              <a:solidFill>
                <a:srgbClr val="44BCFC"/>
              </a:solidFill>
              <a:ln w="19050">
                <a:solidFill>
                  <a:schemeClr val="lt1"/>
                </a:solidFill>
              </a:ln>
              <a:effectLst/>
            </c:spPr>
            <c:extLst>
              <c:ext xmlns:c16="http://schemas.microsoft.com/office/drawing/2014/chart" uri="{C3380CC4-5D6E-409C-BE32-E72D297353CC}">
                <c16:uniqueId val="{00000001-003D-4A90-A6B9-64725B700389}"/>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003D-4A90-A6B9-64725B700389}"/>
              </c:ext>
            </c:extLst>
          </c:dPt>
          <c:cat>
            <c:strRef>
              <c:f>'Calculations-2'!$N$12:$O$12</c:f>
              <c:strCache>
                <c:ptCount val="2"/>
                <c:pt idx="0">
                  <c:v>Profit %</c:v>
                </c:pt>
                <c:pt idx="1">
                  <c:v>Blank Area</c:v>
                </c:pt>
              </c:strCache>
            </c:strRef>
          </c:cat>
          <c:val>
            <c:numRef>
              <c:f>'Calculations-2'!$N$13:$O$13</c:f>
              <c:numCache>
                <c:formatCode>0%</c:formatCode>
                <c:ptCount val="2"/>
                <c:pt idx="0">
                  <c:v>0.48001726281914558</c:v>
                </c:pt>
                <c:pt idx="1">
                  <c:v>0.51998273718085442</c:v>
                </c:pt>
              </c:numCache>
            </c:numRef>
          </c:val>
          <c:extLst>
            <c:ext xmlns:c16="http://schemas.microsoft.com/office/drawing/2014/chart" uri="{C3380CC4-5D6E-409C-BE32-E72D297353CC}">
              <c16:uniqueId val="{00000004-003D-4A90-A6B9-64725B700389}"/>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Dashboard.xlsx]Calculations-2!Weekly Profit</c:name>
    <c:fmtId val="21"/>
  </c:pivotSource>
  <c:chart>
    <c:title>
      <c:tx>
        <c:rich>
          <a:bodyPr rot="0" spcFirstLastPara="1" vertOverflow="ellipsis" vert="horz" wrap="square" anchor="ctr" anchorCtr="1"/>
          <a:lstStyle/>
          <a:p>
            <a:pPr algn="ctr" rtl="0">
              <a:defRPr lang="en-US" sz="1200" b="1" i="0" u="none" strike="noStrike" kern="1200" spc="0" baseline="0">
                <a:solidFill>
                  <a:srgbClr val="FF5797"/>
                </a:solidFill>
                <a:latin typeface="+mn-lt"/>
                <a:ea typeface="+mn-ea"/>
                <a:cs typeface="+mn-cs"/>
              </a:defRPr>
            </a:pPr>
            <a:r>
              <a:rPr lang="en-US" sz="1200" b="1" i="0" u="none" strike="noStrike" kern="1200" spc="0" baseline="0">
                <a:solidFill>
                  <a:srgbClr val="FF5797"/>
                </a:solidFill>
                <a:latin typeface="+mn-lt"/>
                <a:ea typeface="+mn-ea"/>
                <a:cs typeface="+mn-cs"/>
              </a:rPr>
              <a:t>Weekly Profit Trend</a:t>
            </a:r>
          </a:p>
        </c:rich>
      </c:tx>
      <c:layout>
        <c:manualLayout>
          <c:xMode val="edge"/>
          <c:yMode val="edge"/>
          <c:x val="0.66870487164063097"/>
          <c:y val="3.2633201276440191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rgbClr val="FF5797"/>
              </a:solidFill>
              <a:latin typeface="+mn-lt"/>
              <a:ea typeface="+mn-ea"/>
              <a:cs typeface="+mn-cs"/>
            </a:defRPr>
          </a:pPr>
          <a:endParaRPr lang="en-US"/>
        </a:p>
      </c:txPr>
    </c:title>
    <c:autoTitleDeleted val="0"/>
    <c:pivotFmts>
      <c:pivotFmt>
        <c:idx val="0"/>
        <c:spPr>
          <a:solidFill>
            <a:srgbClr val="44BCF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BCF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282E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47625" cap="rnd">
            <a:solidFill>
              <a:srgbClr val="D717CE"/>
            </a:solidFill>
            <a:round/>
          </a:ln>
          <a:effectLst/>
        </c:spPr>
        <c:marker>
          <c:symbol val="circle"/>
          <c:size val="5"/>
          <c:spPr>
            <a:solidFill>
              <a:schemeClr val="accent1"/>
            </a:solidFill>
            <a:ln w="38100">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47625" cap="rnd">
            <a:solidFill>
              <a:srgbClr val="D717CE"/>
            </a:solidFill>
            <a:round/>
          </a:ln>
          <a:effectLst/>
        </c:spPr>
        <c:marker>
          <c:symbol val="circle"/>
          <c:size val="5"/>
          <c:spPr>
            <a:solidFill>
              <a:schemeClr val="accent1"/>
            </a:solidFill>
            <a:ln w="38100">
              <a:solidFill>
                <a:srgbClr val="00B0F0"/>
              </a:solidFill>
            </a:ln>
            <a:effectLst/>
          </c:spPr>
        </c:marker>
      </c:pivotFmt>
      <c:pivotFmt>
        <c:idx val="5"/>
        <c:spPr>
          <a:ln w="47625" cap="rnd">
            <a:solidFill>
              <a:srgbClr val="D717CE"/>
            </a:solidFill>
            <a:round/>
          </a:ln>
          <a:effectLst/>
        </c:spPr>
        <c:marker>
          <c:symbol val="circle"/>
          <c:size val="5"/>
          <c:spPr>
            <a:solidFill>
              <a:schemeClr val="accent1"/>
            </a:solidFill>
            <a:ln w="38100">
              <a:solidFill>
                <a:srgbClr val="00B0F0"/>
              </a:solidFill>
            </a:ln>
            <a:effectLst/>
          </c:spPr>
        </c:marker>
      </c:pivotFmt>
      <c:pivotFmt>
        <c:idx val="6"/>
        <c:spPr>
          <a:ln w="47625" cap="rnd">
            <a:solidFill>
              <a:srgbClr val="D717CE"/>
            </a:solidFill>
            <a:round/>
          </a:ln>
          <a:effectLst/>
        </c:spPr>
        <c:marker>
          <c:symbol val="circle"/>
          <c:size val="5"/>
          <c:spPr>
            <a:solidFill>
              <a:schemeClr val="accent1"/>
            </a:solidFill>
            <a:ln w="38100">
              <a:solidFill>
                <a:srgbClr val="00B0F0"/>
              </a:solidFill>
            </a:ln>
            <a:effectLst/>
          </c:spPr>
        </c:marker>
      </c:pivotFmt>
      <c:pivotFmt>
        <c:idx val="7"/>
        <c:spPr>
          <a:ln w="47625" cap="rnd">
            <a:solidFill>
              <a:srgbClr val="D717CE"/>
            </a:solidFill>
            <a:round/>
          </a:ln>
          <a:effectLst/>
        </c:spPr>
        <c:marker>
          <c:symbol val="circle"/>
          <c:size val="5"/>
          <c:spPr>
            <a:solidFill>
              <a:schemeClr val="accent1"/>
            </a:solidFill>
            <a:ln w="38100">
              <a:solidFill>
                <a:srgbClr val="00B0F0"/>
              </a:solidFill>
            </a:ln>
            <a:effectLst/>
          </c:spPr>
        </c:marker>
      </c:pivotFmt>
      <c:pivotFmt>
        <c:idx val="8"/>
        <c:spPr>
          <a:ln w="47625" cap="rnd">
            <a:solidFill>
              <a:srgbClr val="D717CE"/>
            </a:solidFill>
            <a:round/>
          </a:ln>
          <a:effectLst/>
        </c:spPr>
        <c:marker>
          <c:symbol val="circle"/>
          <c:size val="5"/>
          <c:spPr>
            <a:solidFill>
              <a:schemeClr val="accent1"/>
            </a:solidFill>
            <a:ln w="38100">
              <a:solidFill>
                <a:srgbClr val="00B0F0"/>
              </a:solidFill>
            </a:ln>
            <a:effectLst/>
          </c:spPr>
        </c:marker>
      </c:pivotFmt>
      <c:pivotFmt>
        <c:idx val="9"/>
        <c:spPr>
          <a:ln w="47625" cap="rnd">
            <a:solidFill>
              <a:srgbClr val="D717CE"/>
            </a:solidFill>
            <a:round/>
          </a:ln>
          <a:effectLst/>
        </c:spPr>
        <c:marker>
          <c:symbol val="circle"/>
          <c:size val="5"/>
          <c:spPr>
            <a:solidFill>
              <a:schemeClr val="accent1"/>
            </a:solidFill>
            <a:ln w="38100">
              <a:solidFill>
                <a:srgbClr val="00B0F0"/>
              </a:solidFill>
            </a:ln>
            <a:effectLst/>
          </c:spPr>
        </c:marker>
      </c:pivotFmt>
      <c:pivotFmt>
        <c:idx val="10"/>
        <c:spPr>
          <a:ln w="47625" cap="rnd">
            <a:solidFill>
              <a:srgbClr val="D717CE"/>
            </a:solidFill>
            <a:round/>
          </a:ln>
          <a:effectLst/>
        </c:spPr>
        <c:marker>
          <c:symbol val="circle"/>
          <c:size val="5"/>
          <c:spPr>
            <a:solidFill>
              <a:schemeClr val="accent1"/>
            </a:solidFill>
            <a:ln w="38100">
              <a:solidFill>
                <a:srgbClr val="00B0F0"/>
              </a:solidFill>
            </a:ln>
            <a:effectLst/>
          </c:spPr>
        </c:marker>
      </c:pivotFmt>
    </c:pivotFmts>
    <c:plotArea>
      <c:layout>
        <c:manualLayout>
          <c:layoutTarget val="inner"/>
          <c:xMode val="edge"/>
          <c:yMode val="edge"/>
          <c:x val="0.1121554750885816"/>
          <c:y val="0.1160680181987845"/>
          <c:w val="0.87853551371652194"/>
          <c:h val="0.73350392679227894"/>
        </c:manualLayout>
      </c:layout>
      <c:lineChart>
        <c:grouping val="standard"/>
        <c:varyColors val="0"/>
        <c:ser>
          <c:idx val="0"/>
          <c:order val="0"/>
          <c:tx>
            <c:strRef>
              <c:f>'Calculations-2'!$S$3</c:f>
              <c:strCache>
                <c:ptCount val="1"/>
                <c:pt idx="0">
                  <c:v>Total</c:v>
                </c:pt>
              </c:strCache>
            </c:strRef>
          </c:tx>
          <c:spPr>
            <a:ln w="47625" cap="rnd">
              <a:solidFill>
                <a:srgbClr val="D717CE"/>
              </a:solidFill>
              <a:round/>
            </a:ln>
            <a:effectLst/>
          </c:spPr>
          <c:marker>
            <c:symbol val="circle"/>
            <c:size val="5"/>
            <c:spPr>
              <a:solidFill>
                <a:schemeClr val="accent1"/>
              </a:solidFill>
              <a:ln w="38100">
                <a:solidFill>
                  <a:srgbClr val="00B0F0"/>
                </a:solidFill>
              </a:ln>
              <a:effectLst/>
            </c:spPr>
          </c:marker>
          <c:cat>
            <c:strRef>
              <c:f>'Calculations-2'!$R$4:$R$10</c:f>
              <c:strCache>
                <c:ptCount val="7"/>
                <c:pt idx="0">
                  <c:v>Sunday</c:v>
                </c:pt>
                <c:pt idx="1">
                  <c:v>Monday</c:v>
                </c:pt>
                <c:pt idx="2">
                  <c:v>Tuesday</c:v>
                </c:pt>
                <c:pt idx="3">
                  <c:v>Wednesday</c:v>
                </c:pt>
                <c:pt idx="4">
                  <c:v>Thursday</c:v>
                </c:pt>
                <c:pt idx="5">
                  <c:v>Friday</c:v>
                </c:pt>
                <c:pt idx="6">
                  <c:v>Saturday</c:v>
                </c:pt>
              </c:strCache>
            </c:strRef>
          </c:cat>
          <c:val>
            <c:numRef>
              <c:f>'Calculations-2'!$S$4:$S$10</c:f>
              <c:numCache>
                <c:formatCode>"$"#,##0</c:formatCode>
                <c:ptCount val="7"/>
                <c:pt idx="0">
                  <c:v>1165835</c:v>
                </c:pt>
                <c:pt idx="1">
                  <c:v>1073420</c:v>
                </c:pt>
                <c:pt idx="2">
                  <c:v>1066875</c:v>
                </c:pt>
                <c:pt idx="3">
                  <c:v>1062210</c:v>
                </c:pt>
                <c:pt idx="4">
                  <c:v>1010158</c:v>
                </c:pt>
                <c:pt idx="5">
                  <c:v>986165</c:v>
                </c:pt>
                <c:pt idx="6">
                  <c:v>1057068</c:v>
                </c:pt>
              </c:numCache>
            </c:numRef>
          </c:val>
          <c:smooth val="0"/>
          <c:extLst>
            <c:ext xmlns:c16="http://schemas.microsoft.com/office/drawing/2014/chart" uri="{C3380CC4-5D6E-409C-BE32-E72D297353CC}">
              <c16:uniqueId val="{00000000-CEA4-45B6-86F7-93634661AA8D}"/>
            </c:ext>
          </c:extLst>
        </c:ser>
        <c:dLbls>
          <c:showLegendKey val="0"/>
          <c:showVal val="0"/>
          <c:showCatName val="0"/>
          <c:showSerName val="0"/>
          <c:showPercent val="0"/>
          <c:showBubbleSize val="0"/>
        </c:dLbls>
        <c:marker val="1"/>
        <c:smooth val="0"/>
        <c:axId val="237595472"/>
        <c:axId val="237584912"/>
      </c:lineChart>
      <c:catAx>
        <c:axId val="23759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37584912"/>
        <c:crosses val="autoZero"/>
        <c:auto val="1"/>
        <c:lblAlgn val="ctr"/>
        <c:lblOffset val="100"/>
        <c:noMultiLvlLbl val="0"/>
      </c:catAx>
      <c:valAx>
        <c:axId val="237584912"/>
        <c:scaling>
          <c:orientation val="minMax"/>
        </c:scaling>
        <c:delete val="0"/>
        <c:axPos val="l"/>
        <c:numFmt formatCode="#,##0,\ &quot;K&quot;" sourceLinked="0"/>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37595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745051519215121E-2"/>
          <c:y val="1.4124293785310734E-2"/>
          <c:w val="0.7544253705240489"/>
          <c:h val="0.97774877641403468"/>
        </c:manualLayout>
      </c:layout>
      <c:barChart>
        <c:barDir val="bar"/>
        <c:grouping val="clustered"/>
        <c:varyColors val="0"/>
        <c:ser>
          <c:idx val="0"/>
          <c:order val="0"/>
          <c:tx>
            <c:strRef>
              <c:f>'Calcultions-3'!$F$4</c:f>
              <c:strCache>
                <c:ptCount val="1"/>
                <c:pt idx="0">
                  <c:v>Revenue </c:v>
                </c:pt>
              </c:strCache>
            </c:strRef>
          </c:tx>
          <c:spPr>
            <a:solidFill>
              <a:srgbClr val="F282E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'Calcultions-3'!$E$5:$E$14</c:f>
              <c:strCache>
                <c:ptCount val="10"/>
                <c:pt idx="0">
                  <c:v>Kenneth Bradley</c:v>
                </c:pt>
                <c:pt idx="1">
                  <c:v>Bobby Russell</c:v>
                </c:pt>
                <c:pt idx="2">
                  <c:v>Ryan Welch</c:v>
                </c:pt>
                <c:pt idx="3">
                  <c:v>Howard Gardner</c:v>
                </c:pt>
                <c:pt idx="4">
                  <c:v>Patrick Ruiz</c:v>
                </c:pt>
                <c:pt idx="5">
                  <c:v>Kenneth Fields</c:v>
                </c:pt>
                <c:pt idx="6">
                  <c:v>Eugene Holmes</c:v>
                </c:pt>
                <c:pt idx="7">
                  <c:v>Brian Davis</c:v>
                </c:pt>
                <c:pt idx="8">
                  <c:v>Ernest Wheeler</c:v>
                </c:pt>
                <c:pt idx="9">
                  <c:v>Scott Mason</c:v>
                </c:pt>
              </c:strCache>
            </c:strRef>
          </c:cat>
          <c:val>
            <c:numRef>
              <c:f>'Calcultions-3'!$F$5:$F$14</c:f>
              <c:numCache>
                <c:formatCode>"$"#,##0</c:formatCode>
                <c:ptCount val="10"/>
                <c:pt idx="0">
                  <c:v>615470</c:v>
                </c:pt>
                <c:pt idx="1">
                  <c:v>584966</c:v>
                </c:pt>
                <c:pt idx="2">
                  <c:v>571817</c:v>
                </c:pt>
                <c:pt idx="3">
                  <c:v>557524</c:v>
                </c:pt>
                <c:pt idx="4">
                  <c:v>554384</c:v>
                </c:pt>
                <c:pt idx="5">
                  <c:v>549147</c:v>
                </c:pt>
                <c:pt idx="6">
                  <c:v>545587</c:v>
                </c:pt>
                <c:pt idx="7">
                  <c:v>543204</c:v>
                </c:pt>
                <c:pt idx="8">
                  <c:v>540650</c:v>
                </c:pt>
                <c:pt idx="9">
                  <c:v>540563</c:v>
                </c:pt>
              </c:numCache>
            </c:numRef>
          </c:val>
          <c:extLst>
            <c:ext xmlns:c16="http://schemas.microsoft.com/office/drawing/2014/chart" uri="{C3380CC4-5D6E-409C-BE32-E72D297353CC}">
              <c16:uniqueId val="{00000000-9439-4857-B6E5-096187B8BA35}"/>
            </c:ext>
          </c:extLst>
        </c:ser>
        <c:ser>
          <c:idx val="1"/>
          <c:order val="1"/>
          <c:tx>
            <c:strRef>
              <c:f>'Calcultions-3'!$G$4</c:f>
              <c:strCache>
                <c:ptCount val="1"/>
                <c:pt idx="0">
                  <c:v>Top 3</c:v>
                </c:pt>
              </c:strCache>
            </c:strRef>
          </c:tx>
          <c:spPr>
            <a:solidFill>
              <a:srgbClr val="D717CE"/>
            </a:solidFill>
            <a:ln>
              <a:noFill/>
            </a:ln>
            <a:effectLst/>
          </c:spPr>
          <c:invertIfNegative val="0"/>
          <c:dLbls>
            <c:delete val="1"/>
          </c:dLbls>
          <c:val>
            <c:numRef>
              <c:f>'Calcultions-3'!$G$5:$G$14</c:f>
              <c:numCache>
                <c:formatCode>"$"#,##0</c:formatCode>
                <c:ptCount val="10"/>
                <c:pt idx="0">
                  <c:v>615470</c:v>
                </c:pt>
                <c:pt idx="1">
                  <c:v>584966</c:v>
                </c:pt>
                <c:pt idx="2">
                  <c:v>571817</c:v>
                </c:pt>
              </c:numCache>
            </c:numRef>
          </c:val>
          <c:extLst>
            <c:ext xmlns:c16="http://schemas.microsoft.com/office/drawing/2014/chart" uri="{C3380CC4-5D6E-409C-BE32-E72D297353CC}">
              <c16:uniqueId val="{00000001-9439-4857-B6E5-096187B8BA35}"/>
            </c:ext>
          </c:extLst>
        </c:ser>
        <c:dLbls>
          <c:dLblPos val="outEnd"/>
          <c:showLegendKey val="0"/>
          <c:showVal val="1"/>
          <c:showCatName val="0"/>
          <c:showSerName val="0"/>
          <c:showPercent val="0"/>
          <c:showBubbleSize val="0"/>
        </c:dLbls>
        <c:gapWidth val="46"/>
        <c:overlap val="100"/>
        <c:axId val="280106208"/>
        <c:axId val="280104288"/>
      </c:barChart>
      <c:catAx>
        <c:axId val="280106208"/>
        <c:scaling>
          <c:orientation val="maxMin"/>
        </c:scaling>
        <c:delete val="1"/>
        <c:axPos val="l"/>
        <c:numFmt formatCode="General" sourceLinked="1"/>
        <c:majorTickMark val="none"/>
        <c:minorTickMark val="none"/>
        <c:tickLblPos val="nextTo"/>
        <c:crossAx val="280104288"/>
        <c:crosses val="autoZero"/>
        <c:auto val="1"/>
        <c:lblAlgn val="ctr"/>
        <c:lblOffset val="100"/>
        <c:noMultiLvlLbl val="0"/>
      </c:catAx>
      <c:valAx>
        <c:axId val="280104288"/>
        <c:scaling>
          <c:orientation val="minMax"/>
        </c:scaling>
        <c:delete val="1"/>
        <c:axPos val="t"/>
        <c:numFmt formatCode="&quot;$&quot;#,##0" sourceLinked="1"/>
        <c:majorTickMark val="none"/>
        <c:minorTickMark val="none"/>
        <c:tickLblPos val="nextTo"/>
        <c:crossAx val="28010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200" b="1" i="0" u="none" strike="noStrike" kern="1200" spc="0" baseline="0">
                <a:solidFill>
                  <a:srgbClr val="FF5797"/>
                </a:solidFill>
                <a:latin typeface="+mn-lt"/>
                <a:ea typeface="+mn-ea"/>
                <a:cs typeface="+mn-cs"/>
              </a:defRPr>
            </a:pPr>
            <a:r>
              <a:rPr lang="en-US" sz="1200" b="1" i="0" u="none" strike="noStrike" kern="1200" spc="0" baseline="0">
                <a:solidFill>
                  <a:srgbClr val="FF5797"/>
                </a:solidFill>
                <a:latin typeface="+mn-lt"/>
                <a:ea typeface="+mn-ea"/>
                <a:cs typeface="+mn-cs"/>
              </a:rPr>
              <a:t>Top Profitable Customers </a:t>
            </a:r>
          </a:p>
        </c:rich>
      </c:tx>
      <c:layout>
        <c:manualLayout>
          <c:xMode val="edge"/>
          <c:yMode val="edge"/>
          <c:x val="9.3015998682426781E-3"/>
          <c:y val="1.7865573617562507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rgbClr val="FF5797"/>
              </a:solidFill>
              <a:latin typeface="+mn-lt"/>
              <a:ea typeface="+mn-ea"/>
              <a:cs typeface="+mn-cs"/>
            </a:defRPr>
          </a:pPr>
          <a:endParaRPr lang="en-US"/>
        </a:p>
      </c:txPr>
    </c:title>
    <c:autoTitleDeleted val="0"/>
    <c:plotArea>
      <c:layout>
        <c:manualLayout>
          <c:layoutTarget val="inner"/>
          <c:xMode val="edge"/>
          <c:yMode val="edge"/>
          <c:x val="0.17788038406083953"/>
          <c:y val="2.8194593558822447E-2"/>
          <c:w val="0.8221196159391605"/>
          <c:h val="0.89198328268917992"/>
        </c:manualLayout>
      </c:layout>
      <c:scatterChart>
        <c:scatterStyle val="lineMarker"/>
        <c:varyColors val="0"/>
        <c:ser>
          <c:idx val="0"/>
          <c:order val="0"/>
          <c:spPr>
            <a:ln w="19050" cap="rnd">
              <a:solidFill>
                <a:srgbClr val="44BCFC"/>
              </a:solidFill>
              <a:round/>
            </a:ln>
            <a:effectLst/>
          </c:spPr>
          <c:marker>
            <c:symbol val="circle"/>
            <c:size val="5"/>
            <c:spPr>
              <a:solidFill>
                <a:schemeClr val="accent1"/>
              </a:solidFill>
              <a:ln w="215900">
                <a:solidFill>
                  <a:schemeClr val="accent1"/>
                </a:solidFill>
              </a:ln>
              <a:effectLst/>
            </c:spPr>
          </c:marker>
          <c:dPt>
            <c:idx val="0"/>
            <c:marker>
              <c:symbol val="circle"/>
              <c:size val="5"/>
              <c:spPr>
                <a:solidFill>
                  <a:schemeClr val="accent1"/>
                </a:solidFill>
                <a:ln w="215900">
                  <a:solidFill>
                    <a:srgbClr val="FF6CA4"/>
                  </a:solidFill>
                </a:ln>
                <a:effectLst/>
              </c:spPr>
            </c:marker>
            <c:bubble3D val="0"/>
            <c:extLst>
              <c:ext xmlns:c16="http://schemas.microsoft.com/office/drawing/2014/chart" uri="{C3380CC4-5D6E-409C-BE32-E72D297353CC}">
                <c16:uniqueId val="{00000000-9E96-40C6-B2FC-62BFBB6A559B}"/>
              </c:ext>
            </c:extLst>
          </c:dPt>
          <c:dPt>
            <c:idx val="1"/>
            <c:marker>
              <c:symbol val="circle"/>
              <c:size val="5"/>
              <c:spPr>
                <a:solidFill>
                  <a:schemeClr val="accent1"/>
                </a:solidFill>
                <a:ln w="215900">
                  <a:solidFill>
                    <a:srgbClr val="F282ED"/>
                  </a:solidFill>
                </a:ln>
                <a:effectLst/>
              </c:spPr>
            </c:marker>
            <c:bubble3D val="0"/>
            <c:extLst>
              <c:ext xmlns:c16="http://schemas.microsoft.com/office/drawing/2014/chart" uri="{C3380CC4-5D6E-409C-BE32-E72D297353CC}">
                <c16:uniqueId val="{00000001-9E96-40C6-B2FC-62BFBB6A559B}"/>
              </c:ext>
            </c:extLst>
          </c:dPt>
          <c:dPt>
            <c:idx val="2"/>
            <c:marker>
              <c:symbol val="circle"/>
              <c:size val="5"/>
              <c:spPr>
                <a:solidFill>
                  <a:schemeClr val="accent1"/>
                </a:solidFill>
                <a:ln w="215900">
                  <a:solidFill>
                    <a:srgbClr val="20E4BC"/>
                  </a:solidFill>
                </a:ln>
                <a:effectLst/>
              </c:spPr>
            </c:marker>
            <c:bubble3D val="0"/>
            <c:extLst>
              <c:ext xmlns:c16="http://schemas.microsoft.com/office/drawing/2014/chart" uri="{C3380CC4-5D6E-409C-BE32-E72D297353CC}">
                <c16:uniqueId val="{00000002-9E96-40C6-B2FC-62BFBB6A559B}"/>
              </c:ext>
            </c:extLst>
          </c:dPt>
          <c:dPt>
            <c:idx val="3"/>
            <c:marker>
              <c:symbol val="circle"/>
              <c:size val="5"/>
              <c:spPr>
                <a:solidFill>
                  <a:schemeClr val="accent1"/>
                </a:solidFill>
                <a:ln w="215900">
                  <a:solidFill>
                    <a:srgbClr val="44BCFC"/>
                  </a:solidFill>
                </a:ln>
                <a:effectLst/>
              </c:spPr>
            </c:marker>
            <c:bubble3D val="0"/>
            <c:extLst>
              <c:ext xmlns:c16="http://schemas.microsoft.com/office/drawing/2014/chart" uri="{C3380CC4-5D6E-409C-BE32-E72D297353CC}">
                <c16:uniqueId val="{00000003-9E96-40C6-B2FC-62BFBB6A559B}"/>
              </c:ext>
            </c:extLst>
          </c:dPt>
          <c:dPt>
            <c:idx val="4"/>
            <c:marker>
              <c:symbol val="circle"/>
              <c:size val="5"/>
              <c:spPr>
                <a:solidFill>
                  <a:schemeClr val="accent1"/>
                </a:solidFill>
                <a:ln w="215900">
                  <a:solidFill>
                    <a:srgbClr val="FFD858"/>
                  </a:solidFill>
                </a:ln>
                <a:effectLst/>
              </c:spPr>
            </c:marker>
            <c:bubble3D val="0"/>
            <c:extLst>
              <c:ext xmlns:c16="http://schemas.microsoft.com/office/drawing/2014/chart" uri="{C3380CC4-5D6E-409C-BE32-E72D297353CC}">
                <c16:uniqueId val="{00000004-9E96-40C6-B2FC-62BFBB6A559B}"/>
              </c:ext>
            </c:extLst>
          </c:dPt>
          <c:dLbls>
            <c:dLbl>
              <c:idx val="0"/>
              <c:layout>
                <c:manualLayout>
                  <c:x val="-9.125576799165537E-2"/>
                  <c:y val="-0.1035086102645138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E96-40C6-B2FC-62BFBB6A559B}"/>
                </c:ext>
              </c:extLst>
            </c:dLbl>
            <c:dLbl>
              <c:idx val="1"/>
              <c:layout>
                <c:manualLayout>
                  <c:x val="-5.2113846743582895E-2"/>
                  <c:y val="-9.38765511312550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E96-40C6-B2FC-62BFBB6A559B}"/>
                </c:ext>
              </c:extLst>
            </c:dLbl>
            <c:dLbl>
              <c:idx val="2"/>
              <c:layout>
                <c:manualLayout>
                  <c:x val="-3.2542886119546595E-2"/>
                  <c:y val="-0.1275887580976607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E96-40C6-B2FC-62BFBB6A559B}"/>
                </c:ext>
              </c:extLst>
            </c:dLbl>
            <c:dLbl>
              <c:idx val="3"/>
              <c:layout>
                <c:manualLayout>
                  <c:x val="-5.700658689959192E-2"/>
                  <c:y val="-0.1179566989644019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E96-40C6-B2FC-62BFBB6A559B}"/>
                </c:ext>
              </c:extLst>
            </c:dLbl>
            <c:dLbl>
              <c:idx val="4"/>
              <c:layout>
                <c:manualLayout>
                  <c:x val="-5.4560216821587383E-2"/>
                  <c:y val="-0.1035086102645138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E96-40C6-B2FC-62BFBB6A559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strRef>
              <c:f>'Calcultions-3'!$M$13:$M$17</c:f>
              <c:strCache>
                <c:ptCount val="5"/>
                <c:pt idx="0">
                  <c:v>Bruce Armstrong</c:v>
                </c:pt>
                <c:pt idx="1">
                  <c:v>Eugene Weaver</c:v>
                </c:pt>
                <c:pt idx="2">
                  <c:v>Jeffrey Phillips</c:v>
                </c:pt>
                <c:pt idx="3">
                  <c:v>Scott Allen</c:v>
                </c:pt>
                <c:pt idx="4">
                  <c:v>Terry Payne</c:v>
                </c:pt>
              </c:strCache>
            </c:strRef>
          </c:xVal>
          <c:yVal>
            <c:numRef>
              <c:f>'Calcultions-3'!$N$13:$N$17</c:f>
              <c:numCache>
                <c:formatCode>"$"#,##0</c:formatCode>
                <c:ptCount val="5"/>
                <c:pt idx="0">
                  <c:v>22144</c:v>
                </c:pt>
                <c:pt idx="1">
                  <c:v>24024</c:v>
                </c:pt>
                <c:pt idx="2">
                  <c:v>21433</c:v>
                </c:pt>
                <c:pt idx="3">
                  <c:v>21472</c:v>
                </c:pt>
                <c:pt idx="4">
                  <c:v>21694</c:v>
                </c:pt>
              </c:numCache>
            </c:numRef>
          </c:yVal>
          <c:smooth val="1"/>
          <c:extLst>
            <c:ext xmlns:c16="http://schemas.microsoft.com/office/drawing/2014/chart" uri="{C3380CC4-5D6E-409C-BE32-E72D297353CC}">
              <c16:uniqueId val="{00000005-9E96-40C6-B2FC-62BFBB6A559B}"/>
            </c:ext>
          </c:extLst>
        </c:ser>
        <c:dLbls>
          <c:dLblPos val="t"/>
          <c:showLegendKey val="0"/>
          <c:showVal val="1"/>
          <c:showCatName val="0"/>
          <c:showSerName val="0"/>
          <c:showPercent val="0"/>
          <c:showBubbleSize val="0"/>
        </c:dLbls>
        <c:axId val="1805682624"/>
        <c:axId val="1805672544"/>
      </c:scatterChart>
      <c:valAx>
        <c:axId val="1805682624"/>
        <c:scaling>
          <c:orientation val="minMax"/>
        </c:scaling>
        <c:delete val="1"/>
        <c:axPos val="b"/>
        <c:numFmt formatCode="dddd" sourceLinked="1"/>
        <c:majorTickMark val="none"/>
        <c:minorTickMark val="none"/>
        <c:tickLblPos val="nextTo"/>
        <c:crossAx val="1805672544"/>
        <c:crosses val="autoZero"/>
        <c:crossBetween val="midCat"/>
      </c:valAx>
      <c:valAx>
        <c:axId val="1805672544"/>
        <c:scaling>
          <c:orientation val="minMax"/>
        </c:scaling>
        <c:delete val="1"/>
        <c:axPos val="l"/>
        <c:numFmt formatCode="&quot;$&quot;#,##0" sourceLinked="1"/>
        <c:majorTickMark val="none"/>
        <c:minorTickMark val="none"/>
        <c:tickLblPos val="nextTo"/>
        <c:crossAx val="1805682624"/>
        <c:crosses val="autoZero"/>
        <c:crossBetween val="midCat"/>
      </c:valAx>
      <c:spPr>
        <a:noFill/>
        <a:ln>
          <a:noFill/>
        </a:ln>
        <a:effectLst/>
      </c:spPr>
    </c:plotArea>
    <c:legend>
      <c:legendPos val="r"/>
      <c:layout>
        <c:manualLayout>
          <c:xMode val="edge"/>
          <c:yMode val="edge"/>
          <c:x val="6.7487067466841582E-3"/>
          <c:y val="0.21892305236161783"/>
          <c:w val="0.22509108875989262"/>
          <c:h val="0.526756077962038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Dashboard.xlsx]Calcultions-3!TopCity</c:name>
    <c:fmtId val="5"/>
  </c:pivotSource>
  <c:chart>
    <c:title>
      <c:tx>
        <c:rich>
          <a:bodyPr rot="0" spcFirstLastPara="1" vertOverflow="ellipsis" vert="horz" wrap="square" anchor="ctr" anchorCtr="1"/>
          <a:lstStyle/>
          <a:p>
            <a:pPr>
              <a:defRPr sz="1200" b="1" i="0" u="none" strike="noStrike" kern="1200" spc="0" baseline="0">
                <a:solidFill>
                  <a:srgbClr val="FF5797"/>
                </a:solidFill>
                <a:latin typeface="+mn-lt"/>
                <a:ea typeface="+mn-ea"/>
                <a:cs typeface="+mn-cs"/>
              </a:defRPr>
            </a:pPr>
            <a:r>
              <a:rPr lang="en-US" sz="1200" b="1">
                <a:solidFill>
                  <a:srgbClr val="FF5797"/>
                </a:solidFill>
              </a:rPr>
              <a:t>Top Profitable Cities</a:t>
            </a:r>
          </a:p>
        </c:rich>
      </c:tx>
      <c:layout>
        <c:manualLayout>
          <c:xMode val="edge"/>
          <c:yMode val="edge"/>
          <c:x val="0.63352314579651292"/>
          <c:y val="3.7918371002896127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FF5797"/>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6CA4"/>
          </a:solidFill>
          <a:ln>
            <a:noFill/>
          </a:ln>
          <a:effectLst/>
        </c:spPr>
      </c:pivotFmt>
      <c:pivotFmt>
        <c:idx val="2"/>
        <c:spPr>
          <a:solidFill>
            <a:srgbClr val="F282ED"/>
          </a:solidFill>
          <a:ln>
            <a:noFill/>
          </a:ln>
          <a:effectLst/>
        </c:spPr>
      </c:pivotFmt>
      <c:pivotFmt>
        <c:idx val="3"/>
        <c:spPr>
          <a:solidFill>
            <a:srgbClr val="44BCFC"/>
          </a:solidFill>
          <a:ln>
            <a:noFill/>
          </a:ln>
          <a:effectLst/>
        </c:spPr>
      </c:pivotFmt>
      <c:pivotFmt>
        <c:idx val="4"/>
        <c:spPr>
          <a:solidFill>
            <a:srgbClr val="20E4BC"/>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6CA4"/>
          </a:solidFill>
          <a:ln>
            <a:noFill/>
          </a:ln>
          <a:effectLst/>
        </c:spPr>
      </c:pivotFmt>
      <c:pivotFmt>
        <c:idx val="8"/>
        <c:spPr>
          <a:solidFill>
            <a:srgbClr val="F282ED"/>
          </a:solidFill>
          <a:ln>
            <a:noFill/>
          </a:ln>
          <a:effectLst/>
        </c:spPr>
      </c:pivotFmt>
      <c:pivotFmt>
        <c:idx val="9"/>
        <c:spPr>
          <a:solidFill>
            <a:srgbClr val="44BCFC"/>
          </a:solidFill>
          <a:ln>
            <a:noFill/>
          </a:ln>
          <a:effectLst/>
        </c:spPr>
      </c:pivotFmt>
      <c:pivotFmt>
        <c:idx val="10"/>
        <c:spPr>
          <a:solidFill>
            <a:srgbClr val="20E4BC"/>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6CA4"/>
          </a:solidFill>
          <a:ln>
            <a:noFill/>
          </a:ln>
          <a:effectLst/>
        </c:spPr>
      </c:pivotFmt>
      <c:pivotFmt>
        <c:idx val="13"/>
        <c:spPr>
          <a:solidFill>
            <a:srgbClr val="F282ED"/>
          </a:solidFill>
          <a:ln>
            <a:noFill/>
          </a:ln>
          <a:effectLst/>
        </c:spPr>
      </c:pivotFmt>
      <c:pivotFmt>
        <c:idx val="14"/>
        <c:spPr>
          <a:solidFill>
            <a:srgbClr val="44BCFC"/>
          </a:solidFill>
          <a:ln>
            <a:noFill/>
          </a:ln>
          <a:effectLst/>
        </c:spPr>
      </c:pivotFmt>
      <c:pivotFmt>
        <c:idx val="15"/>
        <c:spPr>
          <a:solidFill>
            <a:srgbClr val="20E4BC"/>
          </a:solidFill>
          <a:ln>
            <a:noFill/>
          </a:ln>
          <a:effectLst/>
        </c:spPr>
      </c:pivotFmt>
      <c:pivotFmt>
        <c:idx val="16"/>
        <c:spPr>
          <a:solidFill>
            <a:srgbClr val="FFD858"/>
          </a:solidFill>
          <a:ln>
            <a:noFill/>
          </a:ln>
          <a:effectLst/>
        </c:spPr>
      </c:pivotFmt>
      <c:pivotFmt>
        <c:idx val="17"/>
        <c:spPr>
          <a:solidFill>
            <a:srgbClr val="FF6CA4"/>
          </a:solidFill>
          <a:ln>
            <a:noFill/>
          </a:ln>
          <a:effectLst/>
        </c:spPr>
      </c:pivotFmt>
      <c:pivotFmt>
        <c:idx val="18"/>
        <c:spPr>
          <a:solidFill>
            <a:srgbClr val="FFD858"/>
          </a:solidFill>
          <a:ln>
            <a:noFill/>
          </a:ln>
          <a:effectLst/>
        </c:spPr>
      </c:pivotFmt>
      <c:pivotFmt>
        <c:idx val="19"/>
        <c:spPr>
          <a:solidFill>
            <a:srgbClr val="F282ED"/>
          </a:solidFill>
          <a:ln>
            <a:noFill/>
          </a:ln>
          <a:effectLst/>
        </c:spPr>
      </c:pivotFmt>
      <c:pivotFmt>
        <c:idx val="20"/>
        <c:spPr>
          <a:solidFill>
            <a:srgbClr val="20E4BC"/>
          </a:solidFill>
          <a:ln>
            <a:noFill/>
          </a:ln>
          <a:effectLst/>
        </c:spPr>
      </c:pivotFmt>
      <c:pivotFmt>
        <c:idx val="21"/>
        <c:spPr>
          <a:solidFill>
            <a:srgbClr val="FF6CA4"/>
          </a:solidFill>
          <a:ln>
            <a:noFill/>
          </a:ln>
          <a:effectLst/>
        </c:spPr>
      </c:pivotFmt>
      <c:pivotFmt>
        <c:idx val="22"/>
        <c:spPr>
          <a:solidFill>
            <a:srgbClr val="F282ED"/>
          </a:solidFill>
          <a:ln>
            <a:noFill/>
          </a:ln>
          <a:effectLst/>
        </c:spPr>
      </c:pivotFmt>
      <c:pivotFmt>
        <c:idx val="23"/>
        <c:spPr>
          <a:solidFill>
            <a:srgbClr val="44BCFC"/>
          </a:solidFill>
          <a:ln>
            <a:noFill/>
          </a:ln>
          <a:effectLst/>
        </c:spPr>
      </c:pivotFmt>
      <c:pivotFmt>
        <c:idx val="24"/>
        <c:spPr>
          <a:solidFill>
            <a:srgbClr val="FFD858"/>
          </a:solidFill>
          <a:ln>
            <a:noFill/>
          </a:ln>
          <a:effectLst/>
        </c:spPr>
      </c:pivotFmt>
      <c:pivotFmt>
        <c:idx val="25"/>
      </c:pivotFmt>
      <c:pivotFmt>
        <c:idx val="26"/>
      </c:pivotFmt>
      <c:pivotFmt>
        <c:idx val="27"/>
        <c:spPr>
          <a:solidFill>
            <a:srgbClr val="FFD858"/>
          </a:solidFill>
          <a:ln>
            <a:noFill/>
          </a:ln>
          <a:effectLst/>
        </c:spPr>
      </c:pivotFmt>
      <c:pivotFmt>
        <c:idx val="28"/>
        <c:spPr>
          <a:solidFill>
            <a:srgbClr val="FF6CA4"/>
          </a:solidFill>
          <a:ln>
            <a:noFill/>
          </a:ln>
          <a:effectLst/>
        </c:spPr>
      </c:pivotFmt>
      <c:pivotFmt>
        <c:idx val="29"/>
        <c:spPr>
          <a:solidFill>
            <a:srgbClr val="F282ED"/>
          </a:solidFill>
          <a:ln>
            <a:noFill/>
          </a:ln>
          <a:effectLst/>
        </c:spPr>
      </c:pivotFmt>
      <c:pivotFmt>
        <c:idx val="30"/>
        <c:spPr>
          <a:solidFill>
            <a:srgbClr val="44BCFC"/>
          </a:solidFill>
          <a:ln>
            <a:noFill/>
          </a:ln>
          <a:effectLst/>
        </c:spPr>
      </c:pivotFmt>
      <c:pivotFmt>
        <c:idx val="31"/>
        <c:spPr>
          <a:solidFill>
            <a:srgbClr val="20E4BC"/>
          </a:solidFill>
          <a:ln>
            <a:noFill/>
          </a:ln>
          <a:effectLst/>
        </c:spPr>
      </c:pivotFmt>
      <c:pivotFmt>
        <c:idx val="32"/>
        <c:spPr>
          <a:solidFill>
            <a:srgbClr val="FFD858"/>
          </a:solidFill>
          <a:ln>
            <a:noFill/>
          </a:ln>
          <a:effectLst/>
        </c:spPr>
      </c:pivotFmt>
    </c:pivotFmts>
    <c:plotArea>
      <c:layout/>
      <c:barChart>
        <c:barDir val="col"/>
        <c:grouping val="clustered"/>
        <c:varyColors val="0"/>
        <c:ser>
          <c:idx val="0"/>
          <c:order val="0"/>
          <c:tx>
            <c:strRef>
              <c:f>'Calcultions-3'!$R$4</c:f>
              <c:strCache>
                <c:ptCount val="1"/>
                <c:pt idx="0">
                  <c:v>Total</c:v>
                </c:pt>
              </c:strCache>
            </c:strRef>
          </c:tx>
          <c:spPr>
            <a:solidFill>
              <a:schemeClr val="accent1"/>
            </a:solidFill>
            <a:ln>
              <a:noFill/>
            </a:ln>
            <a:effectLst/>
          </c:spPr>
          <c:invertIfNegative val="0"/>
          <c:dPt>
            <c:idx val="0"/>
            <c:invertIfNegative val="0"/>
            <c:bubble3D val="0"/>
            <c:spPr>
              <a:solidFill>
                <a:srgbClr val="FF6CA4"/>
              </a:solidFill>
              <a:ln>
                <a:noFill/>
              </a:ln>
              <a:effectLst/>
            </c:spPr>
            <c:extLst>
              <c:ext xmlns:c16="http://schemas.microsoft.com/office/drawing/2014/chart" uri="{C3380CC4-5D6E-409C-BE32-E72D297353CC}">
                <c16:uniqueId val="{00000001-9AB8-445D-8552-47C8268C7636}"/>
              </c:ext>
            </c:extLst>
          </c:dPt>
          <c:dPt>
            <c:idx val="1"/>
            <c:invertIfNegative val="0"/>
            <c:bubble3D val="0"/>
            <c:spPr>
              <a:solidFill>
                <a:srgbClr val="F282ED"/>
              </a:solidFill>
              <a:ln>
                <a:noFill/>
              </a:ln>
              <a:effectLst/>
            </c:spPr>
            <c:extLst>
              <c:ext xmlns:c16="http://schemas.microsoft.com/office/drawing/2014/chart" uri="{C3380CC4-5D6E-409C-BE32-E72D297353CC}">
                <c16:uniqueId val="{00000003-9AB8-445D-8552-47C8268C7636}"/>
              </c:ext>
            </c:extLst>
          </c:dPt>
          <c:dPt>
            <c:idx val="2"/>
            <c:invertIfNegative val="0"/>
            <c:bubble3D val="0"/>
            <c:spPr>
              <a:solidFill>
                <a:srgbClr val="44BCFC"/>
              </a:solidFill>
              <a:ln>
                <a:noFill/>
              </a:ln>
              <a:effectLst/>
            </c:spPr>
            <c:extLst>
              <c:ext xmlns:c16="http://schemas.microsoft.com/office/drawing/2014/chart" uri="{C3380CC4-5D6E-409C-BE32-E72D297353CC}">
                <c16:uniqueId val="{00000005-9AB8-445D-8552-47C8268C7636}"/>
              </c:ext>
            </c:extLst>
          </c:dPt>
          <c:dPt>
            <c:idx val="3"/>
            <c:invertIfNegative val="0"/>
            <c:bubble3D val="0"/>
            <c:spPr>
              <a:solidFill>
                <a:srgbClr val="20E4BC"/>
              </a:solidFill>
              <a:ln>
                <a:noFill/>
              </a:ln>
              <a:effectLst/>
            </c:spPr>
            <c:extLst>
              <c:ext xmlns:c16="http://schemas.microsoft.com/office/drawing/2014/chart" uri="{C3380CC4-5D6E-409C-BE32-E72D297353CC}">
                <c16:uniqueId val="{00000007-9AB8-445D-8552-47C8268C7636}"/>
              </c:ext>
            </c:extLst>
          </c:dPt>
          <c:dPt>
            <c:idx val="4"/>
            <c:invertIfNegative val="0"/>
            <c:bubble3D val="0"/>
            <c:spPr>
              <a:solidFill>
                <a:srgbClr val="FFD858"/>
              </a:solidFill>
              <a:ln>
                <a:noFill/>
              </a:ln>
              <a:effectLst/>
            </c:spPr>
            <c:extLst>
              <c:ext xmlns:c16="http://schemas.microsoft.com/office/drawing/2014/chart" uri="{C3380CC4-5D6E-409C-BE32-E72D297353CC}">
                <c16:uniqueId val="{00000009-9AB8-445D-8552-47C8268C7636}"/>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'Calcultions-3'!$Q$5:$Q$9</c:f>
              <c:strCache>
                <c:ptCount val="5"/>
                <c:pt idx="0">
                  <c:v>El Monte</c:v>
                </c:pt>
                <c:pt idx="1">
                  <c:v>Modesto</c:v>
                </c:pt>
                <c:pt idx="2">
                  <c:v>Rialto</c:v>
                </c:pt>
                <c:pt idx="3">
                  <c:v>Roseville</c:v>
                </c:pt>
                <c:pt idx="4">
                  <c:v>San Bernardino</c:v>
                </c:pt>
              </c:strCache>
            </c:strRef>
          </c:cat>
          <c:val>
            <c:numRef>
              <c:f>'Calcultions-3'!$R$5:$R$9</c:f>
              <c:numCache>
                <c:formatCode>"$"#,##0</c:formatCode>
                <c:ptCount val="5"/>
                <c:pt idx="0">
                  <c:v>128919</c:v>
                </c:pt>
                <c:pt idx="1">
                  <c:v>122013</c:v>
                </c:pt>
                <c:pt idx="2">
                  <c:v>132018</c:v>
                </c:pt>
                <c:pt idx="3">
                  <c:v>128554</c:v>
                </c:pt>
                <c:pt idx="4">
                  <c:v>118731</c:v>
                </c:pt>
              </c:numCache>
            </c:numRef>
          </c:val>
          <c:extLst>
            <c:ext xmlns:c16="http://schemas.microsoft.com/office/drawing/2014/chart" uri="{C3380CC4-5D6E-409C-BE32-E72D297353CC}">
              <c16:uniqueId val="{00000008-9AB8-445D-8552-47C8268C7636}"/>
            </c:ext>
          </c:extLst>
        </c:ser>
        <c:dLbls>
          <c:showLegendKey val="0"/>
          <c:showVal val="0"/>
          <c:showCatName val="0"/>
          <c:showSerName val="0"/>
          <c:showPercent val="0"/>
          <c:showBubbleSize val="0"/>
        </c:dLbls>
        <c:gapWidth val="101"/>
        <c:overlap val="-27"/>
        <c:axId val="451439424"/>
        <c:axId val="451434144"/>
      </c:barChart>
      <c:catAx>
        <c:axId val="4514394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51434144"/>
        <c:crosses val="autoZero"/>
        <c:auto val="1"/>
        <c:lblAlgn val="ctr"/>
        <c:lblOffset val="100"/>
        <c:noMultiLvlLbl val="0"/>
      </c:catAx>
      <c:valAx>
        <c:axId val="451434144"/>
        <c:scaling>
          <c:orientation val="minMax"/>
        </c:scaling>
        <c:delete val="1"/>
        <c:axPos val="l"/>
        <c:numFmt formatCode="&quot;$&quot;#,##0" sourceLinked="1"/>
        <c:majorTickMark val="none"/>
        <c:minorTickMark val="none"/>
        <c:tickLblPos val="nextTo"/>
        <c:crossAx val="45143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3ED5B893-7A91-47AC-95C2-265BC4BCE617}">
          <cx:tx>
            <cx:txData>
              <cx:f>_xlchart.v2.1</cx:f>
              <cx:v>Profit </cx:v>
            </cx:txData>
          </cx:tx>
          <cx:dataPt idx="0">
            <cx:spPr>
              <a:solidFill>
                <a:srgbClr val="F282ED"/>
              </a:solidFill>
            </cx:spPr>
          </cx:dataPt>
          <cx:dataPt idx="1">
            <cx:spPr>
              <a:solidFill>
                <a:srgbClr val="44BCFC"/>
              </a:solidFill>
            </cx:spPr>
          </cx:dataPt>
          <cx:dataPt idx="2">
            <cx:spPr>
              <a:solidFill>
                <a:srgbClr val="FFD858"/>
              </a:solidFill>
            </cx:spPr>
          </cx:dataPt>
          <cx:data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sz="1000" b="1">
                <a:solidFill>
                  <a:schemeClr val="bg1">
                    <a:lumMod val="50000"/>
                  </a:schemeClr>
                </a:solidFill>
              </a:defRPr>
            </a:pPr>
            <a:endParaRPr lang="en-US" sz="1000" b="1" i="0" u="none" strike="noStrike" baseline="0">
              <a:solidFill>
                <a:schemeClr val="bg1">
                  <a:lumMod val="50000"/>
                </a:schemeClr>
              </a:solidFill>
              <a:latin typeface="Calibri" panose="020F0502020204030204"/>
            </a:endParaRPr>
          </a:p>
        </cx:txPr>
      </cx:axis>
    </cx:plotArea>
  </cx:chart>
  <cx:spPr>
    <a:noFill/>
    <a:ln>
      <a:noFill/>
    </a:ln>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12" Type="http://schemas.microsoft.com/office/2007/relationships/hdphoto" Target="../media/hdphoto1.wdp"/><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png"/><Relationship Id="rId5" Type="http://schemas.openxmlformats.org/officeDocument/2006/relationships/chart" Target="../charts/chart5.xml"/><Relationship Id="rId10" Type="http://schemas.openxmlformats.org/officeDocument/2006/relationships/hyperlink" Target="#'Consolidtaed Data'!A1"/><Relationship Id="rId4" Type="http://schemas.openxmlformats.org/officeDocument/2006/relationships/chart" Target="../charts/chart4.xml"/><Relationship Id="rId9"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hyperlink" Target="#Dashboard!A1"/></Relationships>
</file>

<file path=xl/drawings/_rels/drawing6.xml.rels><?xml version="1.0" encoding="UTF-8" standalone="yes"?>
<Relationships xmlns="http://schemas.openxmlformats.org/package/2006/relationships"><Relationship Id="rId1" Type="http://schemas.openxmlformats.org/officeDocument/2006/relationships/hyperlink" Target="#Dashboard!A1"/></Relationships>
</file>

<file path=xl/drawings/_rels/drawing7.xml.rels><?xml version="1.0" encoding="UTF-8" standalone="yes"?>
<Relationships xmlns="http://schemas.openxmlformats.org/package/2006/relationships"><Relationship Id="rId1" Type="http://schemas.openxmlformats.org/officeDocument/2006/relationships/hyperlink" Target="#Dashboard!A1"/></Relationships>
</file>

<file path=xl/drawings/_rels/drawing8.xml.rels><?xml version="1.0" encoding="UTF-8" standalone="yes"?>
<Relationships xmlns="http://schemas.openxmlformats.org/package/2006/relationships"><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editAs="absolute">
    <xdr:from>
      <xdr:col>4</xdr:col>
      <xdr:colOff>248691</xdr:colOff>
      <xdr:row>7</xdr:row>
      <xdr:rowOff>132517</xdr:rowOff>
    </xdr:from>
    <xdr:to>
      <xdr:col>11</xdr:col>
      <xdr:colOff>288080</xdr:colOff>
      <xdr:row>21</xdr:row>
      <xdr:rowOff>49752</xdr:rowOff>
    </xdr:to>
    <xdr:graphicFrame macro="">
      <xdr:nvGraphicFramePr>
        <xdr:cNvPr id="5" name="Chart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357917</xdr:colOff>
      <xdr:row>7</xdr:row>
      <xdr:rowOff>132517</xdr:rowOff>
    </xdr:from>
    <xdr:to>
      <xdr:col>17</xdr:col>
      <xdr:colOff>218241</xdr:colOff>
      <xdr:row>21</xdr:row>
      <xdr:rowOff>49752</xdr:rowOff>
    </xdr:to>
    <xdr:graphicFrame macro="">
      <xdr:nvGraphicFramePr>
        <xdr:cNvPr id="7" name="Chart 6">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4</xdr:col>
      <xdr:colOff>257448</xdr:colOff>
      <xdr:row>21</xdr:row>
      <xdr:rowOff>106512</xdr:rowOff>
    </xdr:from>
    <xdr:to>
      <xdr:col>7</xdr:col>
      <xdr:colOff>592409</xdr:colOff>
      <xdr:row>32</xdr:row>
      <xdr:rowOff>121753</xdr:rowOff>
    </xdr:to>
    <xdr:graphicFrame macro="">
      <xdr:nvGraphicFramePr>
        <xdr:cNvPr id="8" name="Chart 7">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8</xdr:col>
      <xdr:colOff>81868</xdr:colOff>
      <xdr:row>21</xdr:row>
      <xdr:rowOff>108453</xdr:rowOff>
    </xdr:from>
    <xdr:to>
      <xdr:col>11</xdr:col>
      <xdr:colOff>417468</xdr:colOff>
      <xdr:row>32</xdr:row>
      <xdr:rowOff>123694</xdr:rowOff>
    </xdr:to>
    <xdr:graphicFrame macro="">
      <xdr:nvGraphicFramePr>
        <xdr:cNvPr id="9" name="Chart 8">
          <a:extLst>
            <a:ext uri="{FF2B5EF4-FFF2-40B4-BE49-F238E27FC236}">
              <a16:creationId xmlns:a16="http://schemas.microsoft.com/office/drawing/2014/main" id="{00000000-0008-0000-0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17</xdr:col>
      <xdr:colOff>288079</xdr:colOff>
      <xdr:row>7</xdr:row>
      <xdr:rowOff>135474</xdr:rowOff>
    </xdr:from>
    <xdr:to>
      <xdr:col>26</xdr:col>
      <xdr:colOff>102133</xdr:colOff>
      <xdr:row>21</xdr:row>
      <xdr:rowOff>46795</xdr:rowOff>
    </xdr:to>
    <xdr:graphicFrame macro="">
      <xdr:nvGraphicFramePr>
        <xdr:cNvPr id="11" name="Chart 10">
          <a:extLst>
            <a:ext uri="{FF2B5EF4-FFF2-40B4-BE49-F238E27FC236}">
              <a16:creationId xmlns:a16="http://schemas.microsoft.com/office/drawing/2014/main" id="{00000000-0008-0000-0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489314</xdr:colOff>
      <xdr:row>21</xdr:row>
      <xdr:rowOff>113129</xdr:rowOff>
    </xdr:from>
    <xdr:to>
      <xdr:col>17</xdr:col>
      <xdr:colOff>367874</xdr:colOff>
      <xdr:row>44</xdr:row>
      <xdr:rowOff>75473</xdr:rowOff>
    </xdr:to>
    <xdr:grpSp>
      <xdr:nvGrpSpPr>
        <xdr:cNvPr id="16" name="Group 15">
          <a:extLst>
            <a:ext uri="{FF2B5EF4-FFF2-40B4-BE49-F238E27FC236}">
              <a16:creationId xmlns:a16="http://schemas.microsoft.com/office/drawing/2014/main" id="{00000000-0008-0000-0400-000010000000}"/>
            </a:ext>
          </a:extLst>
        </xdr:cNvPr>
        <xdr:cNvGrpSpPr/>
      </xdr:nvGrpSpPr>
      <xdr:grpSpPr>
        <a:xfrm>
          <a:off x="6483094" y="4016056"/>
          <a:ext cx="3558463" cy="4236978"/>
          <a:chOff x="15266829" y="1520152"/>
          <a:chExt cx="3629794" cy="4652047"/>
        </a:xfrm>
      </xdr:grpSpPr>
      <xdr:sp macro="" textlink="">
        <xdr:nvSpPr>
          <xdr:cNvPr id="2" name="Rectangle: Rounded Corners 1">
            <a:extLst>
              <a:ext uri="{FF2B5EF4-FFF2-40B4-BE49-F238E27FC236}">
                <a16:creationId xmlns:a16="http://schemas.microsoft.com/office/drawing/2014/main" id="{00000000-0008-0000-0400-000002000000}"/>
              </a:ext>
            </a:extLst>
          </xdr:cNvPr>
          <xdr:cNvSpPr/>
        </xdr:nvSpPr>
        <xdr:spPr>
          <a:xfrm>
            <a:off x="15266829" y="1520152"/>
            <a:ext cx="3614800" cy="4652047"/>
          </a:xfrm>
          <a:prstGeom prst="roundRect">
            <a:avLst>
              <a:gd name="adj" fmla="val 245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15332144" y="2306981"/>
          <a:ext cx="3480382" cy="379066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6887949" y="1571127"/>
            <a:ext cx="2008674" cy="32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FF5797"/>
                </a:solidFill>
              </a:rPr>
              <a:t>Top </a:t>
            </a:r>
            <a:r>
              <a:rPr lang="en-US" sz="1200" b="1">
                <a:solidFill>
                  <a:srgbClr val="FF5797"/>
                </a:solidFill>
                <a:latin typeface="+mn-lt"/>
              </a:rPr>
              <a:t>Sales</a:t>
            </a:r>
            <a:r>
              <a:rPr lang="en-US" sz="1200" b="1">
                <a:solidFill>
                  <a:srgbClr val="FF5797"/>
                </a:solidFill>
              </a:rPr>
              <a:t> </a:t>
            </a:r>
            <a:r>
              <a:rPr lang="en-US" sz="1200" b="1" i="0" u="none" strike="noStrike" kern="1200" spc="0" baseline="0">
                <a:solidFill>
                  <a:srgbClr val="FF5797"/>
                </a:solidFill>
                <a:latin typeface="+mn-lt"/>
                <a:ea typeface="+mn-ea"/>
                <a:cs typeface="+mn-cs"/>
              </a:rPr>
              <a:t>Representatives</a:t>
            </a:r>
          </a:p>
        </xdr:txBody>
      </xdr:sp>
      <xdr:sp macro="" textlink="'Calcultions-3'!I9">
        <xdr:nvSpPr>
          <xdr:cNvPr id="10" name="TextBox 9">
            <a:extLst>
              <a:ext uri="{FF2B5EF4-FFF2-40B4-BE49-F238E27FC236}">
                <a16:creationId xmlns:a16="http://schemas.microsoft.com/office/drawing/2014/main" id="{00000000-0008-0000-0400-00000A000000}"/>
              </a:ext>
            </a:extLst>
          </xdr:cNvPr>
          <xdr:cNvSpPr txBox="1"/>
        </xdr:nvSpPr>
        <xdr:spPr>
          <a:xfrm>
            <a:off x="15300088" y="1957662"/>
            <a:ext cx="3029417" cy="288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71EC756-B440-4CDD-AA1F-78E75DBD4C31}" type="TxLink">
              <a:rPr lang="en-US" sz="1100" b="1" i="0" u="none" strike="noStrike">
                <a:solidFill>
                  <a:srgbClr val="A3119C"/>
                </a:solidFill>
                <a:latin typeface="Calibri"/>
                <a:ea typeface="Calibri"/>
                <a:cs typeface="Calibri"/>
              </a:rPr>
              <a:pPr/>
              <a:t>Top 10 Sales Reps Bring in 25% of Total Revenue</a:t>
            </a:fld>
            <a:endParaRPr lang="en-US" sz="1100" b="1">
              <a:solidFill>
                <a:srgbClr val="A3119C"/>
              </a:solidFill>
            </a:endParaRPr>
          </a:p>
        </xdr:txBody>
      </xdr:sp>
    </xdr:grpSp>
    <xdr:clientData/>
  </xdr:twoCellAnchor>
  <xdr:twoCellAnchor editAs="absolute">
    <xdr:from>
      <xdr:col>17</xdr:col>
      <xdr:colOff>415306</xdr:colOff>
      <xdr:row>21</xdr:row>
      <xdr:rowOff>102804</xdr:rowOff>
    </xdr:from>
    <xdr:to>
      <xdr:col>26</xdr:col>
      <xdr:colOff>133395</xdr:colOff>
      <xdr:row>35</xdr:row>
      <xdr:rowOff>175570</xdr:rowOff>
    </xdr:to>
    <xdr:graphicFrame macro="">
      <xdr:nvGraphicFramePr>
        <xdr:cNvPr id="14" name="Chart 13">
          <a:extLst>
            <a:ext uri="{FF2B5EF4-FFF2-40B4-BE49-F238E27FC236}">
              <a16:creationId xmlns:a16="http://schemas.microsoft.com/office/drawing/2014/main" id="{00000000-0008-0000-0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559116</xdr:colOff>
      <xdr:row>0</xdr:row>
      <xdr:rowOff>104537</xdr:rowOff>
    </xdr:from>
    <xdr:to>
      <xdr:col>22</xdr:col>
      <xdr:colOff>557803</xdr:colOff>
      <xdr:row>7</xdr:row>
      <xdr:rowOff>55030</xdr:rowOff>
    </xdr:to>
    <xdr:grpSp>
      <xdr:nvGrpSpPr>
        <xdr:cNvPr id="32" name="Group 31">
          <a:extLst>
            <a:ext uri="{FF2B5EF4-FFF2-40B4-BE49-F238E27FC236}">
              <a16:creationId xmlns:a16="http://schemas.microsoft.com/office/drawing/2014/main" id="{00000000-0008-0000-0400-000020000000}"/>
            </a:ext>
          </a:extLst>
        </xdr:cNvPr>
        <xdr:cNvGrpSpPr/>
      </xdr:nvGrpSpPr>
      <xdr:grpSpPr>
        <a:xfrm>
          <a:off x="10846116" y="104537"/>
          <a:ext cx="2451955" cy="1251469"/>
          <a:chOff x="11658685" y="113440"/>
          <a:chExt cx="2456750" cy="1240977"/>
        </a:xfrm>
      </xdr:grpSpPr>
      <xdr:sp macro="" textlink="Calculations!E4">
        <xdr:nvSpPr>
          <xdr:cNvPr id="18" name="Rectangle: Rounded Corners 17">
            <a:extLst>
              <a:ext uri="{FF2B5EF4-FFF2-40B4-BE49-F238E27FC236}">
                <a16:creationId xmlns:a16="http://schemas.microsoft.com/office/drawing/2014/main" id="{00000000-0008-0000-0400-000012000000}"/>
              </a:ext>
            </a:extLst>
          </xdr:cNvPr>
          <xdr:cNvSpPr/>
        </xdr:nvSpPr>
        <xdr:spPr>
          <a:xfrm>
            <a:off x="11658685" y="113440"/>
            <a:ext cx="2456750" cy="1240977"/>
          </a:xfrm>
          <a:prstGeom prst="roundRect">
            <a:avLst>
              <a:gd name="adj" fmla="val 94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AB8D079-CD78-4D27-9608-81049EACACEF}" type="TxLink">
              <a:rPr lang="en-US" sz="3000" b="1" i="0" u="none" strike="noStrike">
                <a:solidFill>
                  <a:srgbClr val="A3119C"/>
                </a:solidFill>
                <a:latin typeface="Calibri"/>
                <a:ea typeface="Calibri"/>
                <a:cs typeface="Calibri"/>
              </a:rPr>
              <a:pPr marL="0" indent="0" algn="ctr"/>
              <a:t>9,670</a:t>
            </a:fld>
            <a:endParaRPr lang="en-US" sz="3000" b="1" i="0" u="none" strike="noStrike">
              <a:solidFill>
                <a:srgbClr val="A3119C"/>
              </a:solidFill>
              <a:latin typeface="Calibri"/>
              <a:ea typeface="Calibri"/>
              <a:cs typeface="Calibri"/>
            </a:endParaRPr>
          </a:p>
        </xdr:txBody>
      </xdr:sp>
      <xdr:sp macro="" textlink="">
        <xdr:nvSpPr>
          <xdr:cNvPr id="33" name="TextBox 32">
            <a:extLst>
              <a:ext uri="{FF2B5EF4-FFF2-40B4-BE49-F238E27FC236}">
                <a16:creationId xmlns:a16="http://schemas.microsoft.com/office/drawing/2014/main" id="{00000000-0008-0000-0400-000021000000}"/>
              </a:ext>
            </a:extLst>
          </xdr:cNvPr>
          <xdr:cNvSpPr txBox="1"/>
        </xdr:nvSpPr>
        <xdr:spPr>
          <a:xfrm>
            <a:off x="11882647" y="806838"/>
            <a:ext cx="2044648" cy="28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FF3783"/>
                </a:solidFill>
              </a:rPr>
              <a:t>Total</a:t>
            </a:r>
            <a:r>
              <a:rPr lang="en-US" sz="1800" b="1" baseline="0">
                <a:solidFill>
                  <a:srgbClr val="FF3783"/>
                </a:solidFill>
              </a:rPr>
              <a:t> Transactions</a:t>
            </a:r>
            <a:endParaRPr lang="en-US" sz="1800" b="1">
              <a:solidFill>
                <a:srgbClr val="FF3783"/>
              </a:solidFill>
            </a:endParaRPr>
          </a:p>
        </xdr:txBody>
      </xdr:sp>
    </xdr:grpSp>
    <xdr:clientData/>
  </xdr:twoCellAnchor>
  <xdr:twoCellAnchor editAs="absolute">
    <xdr:from>
      <xdr:col>23</xdr:col>
      <xdr:colOff>6307</xdr:colOff>
      <xdr:row>0</xdr:row>
      <xdr:rowOff>104537</xdr:rowOff>
    </xdr:from>
    <xdr:to>
      <xdr:col>26</xdr:col>
      <xdr:colOff>66226</xdr:colOff>
      <xdr:row>7</xdr:row>
      <xdr:rowOff>55030</xdr:rowOff>
    </xdr:to>
    <xdr:grpSp>
      <xdr:nvGrpSpPr>
        <xdr:cNvPr id="41" name="Group 40">
          <a:extLst>
            <a:ext uri="{FF2B5EF4-FFF2-40B4-BE49-F238E27FC236}">
              <a16:creationId xmlns:a16="http://schemas.microsoft.com/office/drawing/2014/main" id="{00000000-0008-0000-0400-000029000000}"/>
            </a:ext>
          </a:extLst>
        </xdr:cNvPr>
        <xdr:cNvGrpSpPr/>
      </xdr:nvGrpSpPr>
      <xdr:grpSpPr>
        <a:xfrm>
          <a:off x="13359892" y="104537"/>
          <a:ext cx="1899871" cy="1251469"/>
          <a:chOff x="14236265" y="113440"/>
          <a:chExt cx="1903468" cy="1240977"/>
        </a:xfrm>
      </xdr:grpSpPr>
      <xdr:sp macro="" textlink="Calculations!F4">
        <xdr:nvSpPr>
          <xdr:cNvPr id="34" name="Rectangle: Rounded Corners 33">
            <a:extLst>
              <a:ext uri="{FF2B5EF4-FFF2-40B4-BE49-F238E27FC236}">
                <a16:creationId xmlns:a16="http://schemas.microsoft.com/office/drawing/2014/main" id="{00000000-0008-0000-0400-000022000000}"/>
              </a:ext>
            </a:extLst>
          </xdr:cNvPr>
          <xdr:cNvSpPr/>
        </xdr:nvSpPr>
        <xdr:spPr>
          <a:xfrm>
            <a:off x="14236265" y="113440"/>
            <a:ext cx="1903468" cy="1240977"/>
          </a:xfrm>
          <a:prstGeom prst="roundRect">
            <a:avLst>
              <a:gd name="adj" fmla="val 94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D8BD8961-57CD-4E02-AA55-A4C1973C66FD}" type="TxLink">
              <a:rPr lang="en-US" sz="3000" b="1" i="0" u="none" strike="noStrike">
                <a:solidFill>
                  <a:srgbClr val="A3119C"/>
                </a:solidFill>
                <a:latin typeface="Calibri"/>
                <a:ea typeface="Calibri"/>
                <a:cs typeface="Calibri"/>
              </a:rPr>
              <a:pPr marL="0" indent="0" algn="ctr"/>
              <a:t>74</a:t>
            </a:fld>
            <a:endParaRPr lang="en-US" sz="3000" b="1" i="0" u="none" strike="noStrike">
              <a:solidFill>
                <a:srgbClr val="A3119C"/>
              </a:solidFill>
              <a:latin typeface="Calibri"/>
              <a:ea typeface="Calibri"/>
              <a:cs typeface="Calibri"/>
            </a:endParaRPr>
          </a:p>
        </xdr:txBody>
      </xdr:sp>
      <xdr:sp macro="" textlink="">
        <xdr:nvSpPr>
          <xdr:cNvPr id="35" name="TextBox 34">
            <a:extLst>
              <a:ext uri="{FF2B5EF4-FFF2-40B4-BE49-F238E27FC236}">
                <a16:creationId xmlns:a16="http://schemas.microsoft.com/office/drawing/2014/main" id="{00000000-0008-0000-0400-000023000000}"/>
              </a:ext>
            </a:extLst>
          </xdr:cNvPr>
          <xdr:cNvSpPr txBox="1"/>
        </xdr:nvSpPr>
        <xdr:spPr>
          <a:xfrm>
            <a:off x="14352704" y="759207"/>
            <a:ext cx="1584094" cy="279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FF3783"/>
                </a:solidFill>
              </a:rPr>
              <a:t>Cities</a:t>
            </a:r>
          </a:p>
        </xdr:txBody>
      </xdr:sp>
    </xdr:grpSp>
    <xdr:clientData/>
  </xdr:twoCellAnchor>
  <xdr:twoCellAnchor editAs="absolute">
    <xdr:from>
      <xdr:col>17</xdr:col>
      <xdr:colOff>397157</xdr:colOff>
      <xdr:row>36</xdr:row>
      <xdr:rowOff>53030</xdr:rowOff>
    </xdr:from>
    <xdr:to>
      <xdr:col>26</xdr:col>
      <xdr:colOff>103909</xdr:colOff>
      <xdr:row>44</xdr:row>
      <xdr:rowOff>73119</xdr:rowOff>
    </xdr:to>
    <xdr:grpSp>
      <xdr:nvGrpSpPr>
        <xdr:cNvPr id="40" name="Group 39">
          <a:extLst>
            <a:ext uri="{FF2B5EF4-FFF2-40B4-BE49-F238E27FC236}">
              <a16:creationId xmlns:a16="http://schemas.microsoft.com/office/drawing/2014/main" id="{00000000-0008-0000-0400-000028000000}"/>
            </a:ext>
          </a:extLst>
        </xdr:cNvPr>
        <xdr:cNvGrpSpPr/>
      </xdr:nvGrpSpPr>
      <xdr:grpSpPr>
        <a:xfrm>
          <a:off x="10070840" y="6743762"/>
          <a:ext cx="5226606" cy="1506918"/>
          <a:chOff x="16367714" y="3648819"/>
          <a:chExt cx="5117630" cy="1382889"/>
        </a:xfrm>
      </xdr:grpSpPr>
      <xdr:sp macro="" textlink="">
        <xdr:nvSpPr>
          <xdr:cNvPr id="37" name="Rectangle: Rounded Corners 36">
            <a:extLst>
              <a:ext uri="{FF2B5EF4-FFF2-40B4-BE49-F238E27FC236}">
                <a16:creationId xmlns:a16="http://schemas.microsoft.com/office/drawing/2014/main" id="{00000000-0008-0000-0400-000025000000}"/>
              </a:ext>
            </a:extLst>
          </xdr:cNvPr>
          <xdr:cNvSpPr/>
        </xdr:nvSpPr>
        <xdr:spPr>
          <a:xfrm>
            <a:off x="16367714" y="3648819"/>
            <a:ext cx="5117630" cy="1382889"/>
          </a:xfrm>
          <a:prstGeom prst="roundRect">
            <a:avLst>
              <a:gd name="adj" fmla="val 958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2="http://schemas.microsoft.com/office/drawing/2015/10/21/chartex" Requires="cx2">
          <xdr:graphicFrame macro="">
            <xdr:nvGraphicFramePr>
              <xdr:cNvPr id="38" name="Chart 37">
                <a:extLst>
                  <a:ext uri="{FF2B5EF4-FFF2-40B4-BE49-F238E27FC236}">
                    <a16:creationId xmlns:a16="http://schemas.microsoft.com/office/drawing/2014/main" id="{00000000-0008-0000-0400-000026000000}"/>
                  </a:ext>
                </a:extLst>
              </xdr:cNvPr>
              <xdr:cNvGraphicFramePr/>
            </xdr:nvGraphicFramePr>
            <xdr:xfrm>
              <a:off x="16472370" y="3913481"/>
              <a:ext cx="4995333" cy="1025406"/>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6472370" y="3913481"/>
                <a:ext cx="4995333" cy="102540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39" name="TextBox 38">
            <a:extLst>
              <a:ext uri="{FF2B5EF4-FFF2-40B4-BE49-F238E27FC236}">
                <a16:creationId xmlns:a16="http://schemas.microsoft.com/office/drawing/2014/main" id="{00000000-0008-0000-0400-000027000000}"/>
              </a:ext>
            </a:extLst>
          </xdr:cNvPr>
          <xdr:cNvSpPr txBox="1"/>
        </xdr:nvSpPr>
        <xdr:spPr>
          <a:xfrm>
            <a:off x="19724529" y="3705276"/>
            <a:ext cx="1702741" cy="1693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solidFill>
                  <a:srgbClr val="FF5797"/>
                </a:solidFill>
              </a:rPr>
              <a:t>Top Profitable Products</a:t>
            </a:r>
          </a:p>
        </xdr:txBody>
      </xdr:sp>
    </xdr:grpSp>
    <xdr:clientData/>
  </xdr:twoCellAnchor>
  <xdr:twoCellAnchor editAs="absolute">
    <xdr:from>
      <xdr:col>6</xdr:col>
      <xdr:colOff>170717</xdr:colOff>
      <xdr:row>0</xdr:row>
      <xdr:rowOff>105984</xdr:rowOff>
    </xdr:from>
    <xdr:to>
      <xdr:col>10</xdr:col>
      <xdr:colOff>240536</xdr:colOff>
      <xdr:row>7</xdr:row>
      <xdr:rowOff>53584</xdr:rowOff>
    </xdr:to>
    <xdr:grpSp>
      <xdr:nvGrpSpPr>
        <xdr:cNvPr id="15" name="Group 14">
          <a:extLst>
            <a:ext uri="{FF2B5EF4-FFF2-40B4-BE49-F238E27FC236}">
              <a16:creationId xmlns:a16="http://schemas.microsoft.com/office/drawing/2014/main" id="{00000000-0008-0000-0400-00000F000000}"/>
            </a:ext>
          </a:extLst>
        </xdr:cNvPr>
        <xdr:cNvGrpSpPr/>
      </xdr:nvGrpSpPr>
      <xdr:grpSpPr>
        <a:xfrm>
          <a:off x="3097912" y="105984"/>
          <a:ext cx="2523087" cy="1248576"/>
          <a:chOff x="2306297" y="114887"/>
          <a:chExt cx="2978289" cy="1238084"/>
        </a:xfrm>
      </xdr:grpSpPr>
      <xdr:sp macro="" textlink="Calculations!B4">
        <xdr:nvSpPr>
          <xdr:cNvPr id="59" name="Rectangle: Rounded Corners 58">
            <a:extLst>
              <a:ext uri="{FF2B5EF4-FFF2-40B4-BE49-F238E27FC236}">
                <a16:creationId xmlns:a16="http://schemas.microsoft.com/office/drawing/2014/main" id="{00000000-0008-0000-0400-00003B000000}"/>
              </a:ext>
            </a:extLst>
          </xdr:cNvPr>
          <xdr:cNvSpPr/>
        </xdr:nvSpPr>
        <xdr:spPr>
          <a:xfrm>
            <a:off x="2306297" y="114887"/>
            <a:ext cx="2978289" cy="1238084"/>
          </a:xfrm>
          <a:prstGeom prst="roundRect">
            <a:avLst>
              <a:gd name="adj" fmla="val 94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F044FCD-D583-42F9-8D06-D805EC2614C7}" type="TxLink">
              <a:rPr lang="en-US" sz="3000" b="1" i="0" u="none" strike="noStrike">
                <a:solidFill>
                  <a:srgbClr val="A3119C"/>
                </a:solidFill>
                <a:latin typeface="Calibri"/>
                <a:ea typeface="Calibri"/>
                <a:cs typeface="Calibri"/>
              </a:rPr>
              <a:pPr algn="ctr"/>
              <a:t>$22,819,553</a:t>
            </a:fld>
            <a:endParaRPr lang="en-US" sz="3000" b="1">
              <a:solidFill>
                <a:srgbClr val="A3119C"/>
              </a:solidFill>
            </a:endParaRPr>
          </a:p>
        </xdr:txBody>
      </xdr:sp>
      <xdr:sp macro="" textlink="">
        <xdr:nvSpPr>
          <xdr:cNvPr id="60" name="TextBox 59">
            <a:extLst>
              <a:ext uri="{FF2B5EF4-FFF2-40B4-BE49-F238E27FC236}">
                <a16:creationId xmlns:a16="http://schemas.microsoft.com/office/drawing/2014/main" id="{00000000-0008-0000-0400-00003C000000}"/>
              </a:ext>
            </a:extLst>
          </xdr:cNvPr>
          <xdr:cNvSpPr txBox="1"/>
        </xdr:nvSpPr>
        <xdr:spPr>
          <a:xfrm>
            <a:off x="2855885" y="821513"/>
            <a:ext cx="1921523" cy="286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FF3783"/>
                </a:solidFill>
              </a:rPr>
              <a:t>Total</a:t>
            </a:r>
            <a:r>
              <a:rPr lang="en-US" sz="1800" b="1" baseline="0">
                <a:solidFill>
                  <a:srgbClr val="FF3783"/>
                </a:solidFill>
              </a:rPr>
              <a:t> Revenue</a:t>
            </a:r>
            <a:endParaRPr lang="en-US" sz="1800" b="1">
              <a:solidFill>
                <a:srgbClr val="FF3783"/>
              </a:solidFill>
            </a:endParaRPr>
          </a:p>
        </xdr:txBody>
      </xdr:sp>
    </xdr:grpSp>
    <xdr:clientData/>
  </xdr:twoCellAnchor>
  <xdr:twoCellAnchor editAs="absolute">
    <xdr:from>
      <xdr:col>14</xdr:col>
      <xdr:colOff>430032</xdr:colOff>
      <xdr:row>0</xdr:row>
      <xdr:rowOff>104537</xdr:rowOff>
    </xdr:from>
    <xdr:to>
      <xdr:col>18</xdr:col>
      <xdr:colOff>498705</xdr:colOff>
      <xdr:row>7</xdr:row>
      <xdr:rowOff>55030</xdr:rowOff>
    </xdr:to>
    <xdr:grpSp>
      <xdr:nvGrpSpPr>
        <xdr:cNvPr id="31" name="Group 30">
          <a:extLst>
            <a:ext uri="{FF2B5EF4-FFF2-40B4-BE49-F238E27FC236}">
              <a16:creationId xmlns:a16="http://schemas.microsoft.com/office/drawing/2014/main" id="{00000000-0008-0000-0400-00001F000000}"/>
            </a:ext>
          </a:extLst>
        </xdr:cNvPr>
        <xdr:cNvGrpSpPr/>
      </xdr:nvGrpSpPr>
      <xdr:grpSpPr>
        <a:xfrm>
          <a:off x="8263764" y="104537"/>
          <a:ext cx="2521941" cy="1251469"/>
          <a:chOff x="8578635" y="100740"/>
          <a:chExt cx="2781720" cy="1240977"/>
        </a:xfrm>
      </xdr:grpSpPr>
      <xdr:sp macro="" textlink="Calculations!D4">
        <xdr:nvSpPr>
          <xdr:cNvPr id="62" name="Rectangle: Rounded Corners 61">
            <a:extLst>
              <a:ext uri="{FF2B5EF4-FFF2-40B4-BE49-F238E27FC236}">
                <a16:creationId xmlns:a16="http://schemas.microsoft.com/office/drawing/2014/main" id="{00000000-0008-0000-0400-00003E000000}"/>
              </a:ext>
            </a:extLst>
          </xdr:cNvPr>
          <xdr:cNvSpPr/>
        </xdr:nvSpPr>
        <xdr:spPr>
          <a:xfrm>
            <a:off x="8578635" y="100740"/>
            <a:ext cx="2781720" cy="1240977"/>
          </a:xfrm>
          <a:prstGeom prst="roundRect">
            <a:avLst>
              <a:gd name="adj" fmla="val 94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C52EDB49-9BE3-4E0A-A962-CCCF49C2FCE2}" type="TxLink">
              <a:rPr lang="en-US" sz="3000" b="1" i="0" u="none" strike="noStrike">
                <a:solidFill>
                  <a:srgbClr val="A3119C"/>
                </a:solidFill>
                <a:latin typeface="Calibri"/>
                <a:ea typeface="Calibri"/>
                <a:cs typeface="Calibri"/>
              </a:rPr>
              <a:pPr marL="0" indent="0" algn="ctr"/>
              <a:t>$7,421,731</a:t>
            </a:fld>
            <a:endParaRPr lang="en-US" sz="3000" b="1" i="0" u="none" strike="noStrike">
              <a:solidFill>
                <a:srgbClr val="A3119C"/>
              </a:solidFill>
              <a:latin typeface="Calibri"/>
              <a:ea typeface="Calibri"/>
              <a:cs typeface="Calibri"/>
            </a:endParaRPr>
          </a:p>
        </xdr:txBody>
      </xdr:sp>
      <xdr:sp macro="" textlink="">
        <xdr:nvSpPr>
          <xdr:cNvPr id="63" name="TextBox 62">
            <a:extLst>
              <a:ext uri="{FF2B5EF4-FFF2-40B4-BE49-F238E27FC236}">
                <a16:creationId xmlns:a16="http://schemas.microsoft.com/office/drawing/2014/main" id="{00000000-0008-0000-0400-00003F000000}"/>
              </a:ext>
            </a:extLst>
          </xdr:cNvPr>
          <xdr:cNvSpPr txBox="1"/>
        </xdr:nvSpPr>
        <xdr:spPr>
          <a:xfrm>
            <a:off x="9280120" y="803559"/>
            <a:ext cx="1505420" cy="28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FF3783"/>
                </a:solidFill>
              </a:rPr>
              <a:t>Total</a:t>
            </a:r>
            <a:r>
              <a:rPr lang="en-US" sz="1800" b="1" baseline="0">
                <a:solidFill>
                  <a:srgbClr val="FF3783"/>
                </a:solidFill>
              </a:rPr>
              <a:t> Profit</a:t>
            </a:r>
            <a:endParaRPr lang="en-US" sz="1800" b="1">
              <a:solidFill>
                <a:srgbClr val="FF3783"/>
              </a:solidFill>
            </a:endParaRPr>
          </a:p>
        </xdr:txBody>
      </xdr:sp>
    </xdr:grpSp>
    <xdr:clientData/>
  </xdr:twoCellAnchor>
  <xdr:twoCellAnchor editAs="absolute">
    <xdr:from>
      <xdr:col>10</xdr:col>
      <xdr:colOff>275108</xdr:colOff>
      <xdr:row>0</xdr:row>
      <xdr:rowOff>100458</xdr:rowOff>
    </xdr:from>
    <xdr:to>
      <xdr:col>14</xdr:col>
      <xdr:colOff>343782</xdr:colOff>
      <xdr:row>7</xdr:row>
      <xdr:rowOff>48058</xdr:rowOff>
    </xdr:to>
    <xdr:grpSp>
      <xdr:nvGrpSpPr>
        <xdr:cNvPr id="19" name="Group 18">
          <a:extLst>
            <a:ext uri="{FF2B5EF4-FFF2-40B4-BE49-F238E27FC236}">
              <a16:creationId xmlns:a16="http://schemas.microsoft.com/office/drawing/2014/main" id="{00000000-0008-0000-0400-000013000000}"/>
            </a:ext>
          </a:extLst>
        </xdr:cNvPr>
        <xdr:cNvGrpSpPr/>
      </xdr:nvGrpSpPr>
      <xdr:grpSpPr>
        <a:xfrm>
          <a:off x="5655571" y="100458"/>
          <a:ext cx="2521943" cy="1248576"/>
          <a:chOff x="5423416" y="114887"/>
          <a:chExt cx="2981323" cy="1238084"/>
        </a:xfrm>
      </xdr:grpSpPr>
      <xdr:sp macro="" textlink="Calculations!C4">
        <xdr:nvSpPr>
          <xdr:cNvPr id="65" name="Rectangle: Rounded Corners 64">
            <a:extLst>
              <a:ext uri="{FF2B5EF4-FFF2-40B4-BE49-F238E27FC236}">
                <a16:creationId xmlns:a16="http://schemas.microsoft.com/office/drawing/2014/main" id="{00000000-0008-0000-0400-000041000000}"/>
              </a:ext>
            </a:extLst>
          </xdr:cNvPr>
          <xdr:cNvSpPr/>
        </xdr:nvSpPr>
        <xdr:spPr>
          <a:xfrm>
            <a:off x="5423416" y="114887"/>
            <a:ext cx="2981323" cy="1238084"/>
          </a:xfrm>
          <a:prstGeom prst="roundRect">
            <a:avLst>
              <a:gd name="adj" fmla="val 94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AE0F0653-47D0-4CF2-A595-9C7C9D93AA77}" type="TxLink">
              <a:rPr lang="en-US" sz="3000" b="1" i="0" u="none" strike="noStrike">
                <a:solidFill>
                  <a:srgbClr val="A3119C"/>
                </a:solidFill>
                <a:latin typeface="Calibri"/>
                <a:ea typeface="Calibri"/>
                <a:cs typeface="Calibri"/>
              </a:rPr>
              <a:pPr marL="0" indent="0" algn="ctr"/>
              <a:t>$15,397,822</a:t>
            </a:fld>
            <a:endParaRPr lang="en-US" sz="3000" b="1" i="0" u="none" strike="noStrike">
              <a:solidFill>
                <a:srgbClr val="A3119C"/>
              </a:solidFill>
              <a:latin typeface="Calibri"/>
              <a:ea typeface="Calibri"/>
              <a:cs typeface="Calibri"/>
            </a:endParaRPr>
          </a:p>
        </xdr:txBody>
      </xdr:sp>
      <xdr:sp macro="" textlink="">
        <xdr:nvSpPr>
          <xdr:cNvPr id="66" name="TextBox 65">
            <a:extLst>
              <a:ext uri="{FF2B5EF4-FFF2-40B4-BE49-F238E27FC236}">
                <a16:creationId xmlns:a16="http://schemas.microsoft.com/office/drawing/2014/main" id="{00000000-0008-0000-0400-000042000000}"/>
              </a:ext>
            </a:extLst>
          </xdr:cNvPr>
          <xdr:cNvSpPr txBox="1"/>
        </xdr:nvSpPr>
        <xdr:spPr>
          <a:xfrm>
            <a:off x="6165590" y="813679"/>
            <a:ext cx="1505417" cy="291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a:solidFill>
                  <a:srgbClr val="FF3783"/>
                </a:solidFill>
                <a:latin typeface="+mn-lt"/>
                <a:ea typeface="+mn-ea"/>
                <a:cs typeface="+mn-cs"/>
              </a:rPr>
              <a:t>COGS</a:t>
            </a:r>
          </a:p>
        </xdr:txBody>
      </xdr:sp>
    </xdr:grpSp>
    <xdr:clientData/>
  </xdr:twoCellAnchor>
  <xdr:twoCellAnchor editAs="absolute">
    <xdr:from>
      <xdr:col>4</xdr:col>
      <xdr:colOff>277917</xdr:colOff>
      <xdr:row>32</xdr:row>
      <xdr:rowOff>182473</xdr:rowOff>
    </xdr:from>
    <xdr:to>
      <xdr:col>11</xdr:col>
      <xdr:colOff>419297</xdr:colOff>
      <xdr:row>44</xdr:row>
      <xdr:rowOff>49906</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xdr:col>
      <xdr:colOff>92364</xdr:colOff>
      <xdr:row>7</xdr:row>
      <xdr:rowOff>129566</xdr:rowOff>
    </xdr:from>
    <xdr:to>
      <xdr:col>4</xdr:col>
      <xdr:colOff>211108</xdr:colOff>
      <xdr:row>12</xdr:row>
      <xdr:rowOff>57728</xdr:rowOff>
    </xdr:to>
    <mc:AlternateContent xmlns:mc="http://schemas.openxmlformats.org/markup-compatibility/2006" xmlns:a14="http://schemas.microsoft.com/office/drawing/2010/main">
      <mc:Choice Requires="a14">
        <xdr:graphicFrame macro="">
          <xdr:nvGraphicFramePr>
            <xdr:cNvPr id="53" name="year">
              <a:extLst>
                <a:ext uri="{FF2B5EF4-FFF2-40B4-BE49-F238E27FC236}">
                  <a16:creationId xmlns:a16="http://schemas.microsoft.com/office/drawing/2014/main" id="{385F39F3-4CD0-43DF-9AE8-CC392977381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6705" y="1430542"/>
              <a:ext cx="1744964" cy="8574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xdr:col>
      <xdr:colOff>101409</xdr:colOff>
      <xdr:row>12</xdr:row>
      <xdr:rowOff>89841</xdr:rowOff>
    </xdr:from>
    <xdr:to>
      <xdr:col>4</xdr:col>
      <xdr:colOff>220859</xdr:colOff>
      <xdr:row>31</xdr:row>
      <xdr:rowOff>1</xdr:rowOff>
    </xdr:to>
    <mc:AlternateContent xmlns:mc="http://schemas.openxmlformats.org/markup-compatibility/2006" xmlns:a14="http://schemas.microsoft.com/office/drawing/2010/main">
      <mc:Choice Requires="a14">
        <xdr:graphicFrame macro="">
          <xdr:nvGraphicFramePr>
            <xdr:cNvPr id="12" name="Month Name">
              <a:extLst>
                <a:ext uri="{FF2B5EF4-FFF2-40B4-BE49-F238E27FC236}">
                  <a16:creationId xmlns:a16="http://schemas.microsoft.com/office/drawing/2014/main" id="{ADB25595-F08B-4E59-BE3B-EDAAF71283C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75750" y="2320085"/>
              <a:ext cx="1745670" cy="34413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xdr:col>
      <xdr:colOff>88456</xdr:colOff>
      <xdr:row>40</xdr:row>
      <xdr:rowOff>57905</xdr:rowOff>
    </xdr:from>
    <xdr:to>
      <xdr:col>4</xdr:col>
      <xdr:colOff>209950</xdr:colOff>
      <xdr:row>43</xdr:row>
      <xdr:rowOff>104797</xdr:rowOff>
    </xdr:to>
    <xdr:sp macro="" textlink="">
      <xdr:nvSpPr>
        <xdr:cNvPr id="13" name="Rectangle: Rounded Corners 12">
          <a:hlinkClick xmlns:r="http://schemas.openxmlformats.org/officeDocument/2006/relationships" r:id="rId10"/>
          <a:extLst>
            <a:ext uri="{FF2B5EF4-FFF2-40B4-BE49-F238E27FC236}">
              <a16:creationId xmlns:a16="http://schemas.microsoft.com/office/drawing/2014/main" id="{E042EF7F-D0F7-993C-4883-19025B6359FB}"/>
            </a:ext>
          </a:extLst>
        </xdr:cNvPr>
        <xdr:cNvSpPr/>
      </xdr:nvSpPr>
      <xdr:spPr>
        <a:xfrm>
          <a:off x="169274" y="7446996"/>
          <a:ext cx="1749403" cy="601074"/>
        </a:xfrm>
        <a:prstGeom prst="roundRect">
          <a:avLst/>
        </a:prstGeom>
        <a:solidFill>
          <a:srgbClr val="20E4BC"/>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500" b="1"/>
            <a:t>Consolidated</a:t>
          </a:r>
          <a:r>
            <a:rPr lang="en-US" sz="1500" b="1" baseline="0"/>
            <a:t> Data</a:t>
          </a:r>
          <a:endParaRPr lang="en-US" sz="1500" b="1"/>
        </a:p>
      </xdr:txBody>
    </xdr:sp>
    <xdr:clientData/>
  </xdr:twoCellAnchor>
  <xdr:twoCellAnchor editAs="absolute">
    <xdr:from>
      <xdr:col>1</xdr:col>
      <xdr:colOff>98153</xdr:colOff>
      <xdr:row>31</xdr:row>
      <xdr:rowOff>34637</xdr:rowOff>
    </xdr:from>
    <xdr:to>
      <xdr:col>4</xdr:col>
      <xdr:colOff>217603</xdr:colOff>
      <xdr:row>39</xdr:row>
      <xdr:rowOff>161635</xdr:rowOff>
    </xdr:to>
    <mc:AlternateContent xmlns:mc="http://schemas.openxmlformats.org/markup-compatibility/2006" xmlns:a14="http://schemas.microsoft.com/office/drawing/2010/main">
      <mc:Choice Requires="a14">
        <xdr:graphicFrame macro="">
          <xdr:nvGraphicFramePr>
            <xdr:cNvPr id="17" name="City">
              <a:extLst>
                <a:ext uri="{FF2B5EF4-FFF2-40B4-BE49-F238E27FC236}">
                  <a16:creationId xmlns:a16="http://schemas.microsoft.com/office/drawing/2014/main" id="{50CAEFD5-5EDD-4170-A1F0-FD91F778F61B}"/>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72494" y="5796100"/>
              <a:ext cx="1745670" cy="16138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xdr:col>
      <xdr:colOff>73549</xdr:colOff>
      <xdr:row>0</xdr:row>
      <xdr:rowOff>54306</xdr:rowOff>
    </xdr:from>
    <xdr:to>
      <xdr:col>6</xdr:col>
      <xdr:colOff>92363</xdr:colOff>
      <xdr:row>7</xdr:row>
      <xdr:rowOff>44899</xdr:rowOff>
    </xdr:to>
    <xdr:sp macro="" textlink="">
      <xdr:nvSpPr>
        <xdr:cNvPr id="20" name="Rectangle: Rounded Corners 19">
          <a:extLst>
            <a:ext uri="{FF2B5EF4-FFF2-40B4-BE49-F238E27FC236}">
              <a16:creationId xmlns:a16="http://schemas.microsoft.com/office/drawing/2014/main" id="{B58793AE-A1BC-E4A9-4224-AB7551B33B52}"/>
            </a:ext>
          </a:extLst>
        </xdr:cNvPr>
        <xdr:cNvSpPr/>
      </xdr:nvSpPr>
      <xdr:spPr>
        <a:xfrm>
          <a:off x="154367" y="54306"/>
          <a:ext cx="2870541" cy="1283684"/>
        </a:xfrm>
        <a:prstGeom prst="roundRect">
          <a:avLst>
            <a:gd name="adj" fmla="val 1363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000" b="1">
              <a:solidFill>
                <a:srgbClr val="FF3783"/>
              </a:solidFill>
              <a:latin typeface="Arial Narrow" panose="020B0606020202030204" pitchFamily="34" charset="0"/>
              <a:cs typeface="Segoe UI Semibold" panose="020B0702040204020203" pitchFamily="34" charset="0"/>
            </a:rPr>
            <a:t>Sales</a:t>
          </a:r>
          <a:r>
            <a:rPr lang="en-US" sz="3000" b="1">
              <a:solidFill>
                <a:schemeClr val="bg1"/>
              </a:solidFill>
              <a:latin typeface="Arial Narrow" panose="020B0606020202030204" pitchFamily="34" charset="0"/>
              <a:cs typeface="Segoe UI Semibold" panose="020B0702040204020203" pitchFamily="34" charset="0"/>
            </a:rPr>
            <a:t> </a:t>
          </a:r>
          <a:r>
            <a:rPr lang="en-US" sz="3000" b="1">
              <a:solidFill>
                <a:srgbClr val="FF3783"/>
              </a:solidFill>
              <a:latin typeface="Arial Narrow" panose="020B0606020202030204" pitchFamily="34" charset="0"/>
              <a:cs typeface="Segoe UI Semibold" panose="020B0702040204020203" pitchFamily="34" charset="0"/>
            </a:rPr>
            <a:t>Dashboard</a:t>
          </a:r>
        </a:p>
      </xdr:txBody>
    </xdr:sp>
    <xdr:clientData/>
  </xdr:twoCellAnchor>
  <xdr:twoCellAnchor editAs="absolute">
    <xdr:from>
      <xdr:col>10</xdr:col>
      <xdr:colOff>300947</xdr:colOff>
      <xdr:row>0</xdr:row>
      <xdr:rowOff>105984</xdr:rowOff>
    </xdr:from>
    <xdr:to>
      <xdr:col>14</xdr:col>
      <xdr:colOff>369621</xdr:colOff>
      <xdr:row>7</xdr:row>
      <xdr:rowOff>53584</xdr:rowOff>
    </xdr:to>
    <xdr:grpSp>
      <xdr:nvGrpSpPr>
        <xdr:cNvPr id="27" name="Group 26">
          <a:extLst>
            <a:ext uri="{FF2B5EF4-FFF2-40B4-BE49-F238E27FC236}">
              <a16:creationId xmlns:a16="http://schemas.microsoft.com/office/drawing/2014/main" id="{4556E94A-4C3B-740C-3F43-72BA2E7235FE}"/>
            </a:ext>
          </a:extLst>
        </xdr:cNvPr>
        <xdr:cNvGrpSpPr/>
      </xdr:nvGrpSpPr>
      <xdr:grpSpPr>
        <a:xfrm>
          <a:off x="5681410" y="105984"/>
          <a:ext cx="2521943" cy="1248576"/>
          <a:chOff x="5423416" y="114887"/>
          <a:chExt cx="2981323" cy="1238084"/>
        </a:xfrm>
      </xdr:grpSpPr>
      <xdr:sp macro="" textlink="Calculations!C4">
        <xdr:nvSpPr>
          <xdr:cNvPr id="28" name="Rectangle: Rounded Corners 27">
            <a:extLst>
              <a:ext uri="{FF2B5EF4-FFF2-40B4-BE49-F238E27FC236}">
                <a16:creationId xmlns:a16="http://schemas.microsoft.com/office/drawing/2014/main" id="{28A40F8B-4A31-E176-5545-822B856B70D9}"/>
              </a:ext>
            </a:extLst>
          </xdr:cNvPr>
          <xdr:cNvSpPr/>
        </xdr:nvSpPr>
        <xdr:spPr>
          <a:xfrm>
            <a:off x="5423416" y="114887"/>
            <a:ext cx="2981323" cy="1238084"/>
          </a:xfrm>
          <a:prstGeom prst="roundRect">
            <a:avLst>
              <a:gd name="adj" fmla="val 94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AE0F0653-47D0-4CF2-A595-9C7C9D93AA77}" type="TxLink">
              <a:rPr lang="en-US" sz="3000" b="1" i="0" u="none" strike="noStrike">
                <a:solidFill>
                  <a:srgbClr val="A3119C"/>
                </a:solidFill>
                <a:latin typeface="Calibri"/>
                <a:ea typeface="Calibri"/>
                <a:cs typeface="Calibri"/>
              </a:rPr>
              <a:pPr marL="0" indent="0" algn="ctr"/>
              <a:t>$15,397,822</a:t>
            </a:fld>
            <a:endParaRPr lang="en-US" sz="3000" b="1" i="0" u="none" strike="noStrike">
              <a:solidFill>
                <a:srgbClr val="A3119C"/>
              </a:solidFill>
              <a:latin typeface="Calibri"/>
              <a:ea typeface="Calibri"/>
              <a:cs typeface="Calibri"/>
            </a:endParaRPr>
          </a:p>
        </xdr:txBody>
      </xdr:sp>
      <xdr:sp macro="" textlink="">
        <xdr:nvSpPr>
          <xdr:cNvPr id="29" name="TextBox 28">
            <a:extLst>
              <a:ext uri="{FF2B5EF4-FFF2-40B4-BE49-F238E27FC236}">
                <a16:creationId xmlns:a16="http://schemas.microsoft.com/office/drawing/2014/main" id="{7CB0A67E-D4C6-0D04-520A-2958BAC11788}"/>
              </a:ext>
            </a:extLst>
          </xdr:cNvPr>
          <xdr:cNvSpPr txBox="1"/>
        </xdr:nvSpPr>
        <xdr:spPr>
          <a:xfrm>
            <a:off x="6165590" y="813679"/>
            <a:ext cx="1505417" cy="291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a:solidFill>
                  <a:srgbClr val="FF3783"/>
                </a:solidFill>
                <a:latin typeface="+mn-lt"/>
                <a:ea typeface="+mn-ea"/>
                <a:cs typeface="+mn-cs"/>
              </a:rPr>
              <a:t>COGS</a:t>
            </a:r>
          </a:p>
        </xdr:txBody>
      </xdr:sp>
    </xdr:grpSp>
    <xdr:clientData/>
  </xdr:twoCellAnchor>
  <xdr:twoCellAnchor editAs="absolute">
    <xdr:from>
      <xdr:col>2</xdr:col>
      <xdr:colOff>84667</xdr:colOff>
      <xdr:row>3</xdr:row>
      <xdr:rowOff>116068</xdr:rowOff>
    </xdr:from>
    <xdr:to>
      <xdr:col>6</xdr:col>
      <xdr:colOff>55943</xdr:colOff>
      <xdr:row>5</xdr:row>
      <xdr:rowOff>128359</xdr:rowOff>
    </xdr:to>
    <xdr:sp macro="" textlink="">
      <xdr:nvSpPr>
        <xdr:cNvPr id="30" name="TextBox 29">
          <a:extLst>
            <a:ext uri="{FF2B5EF4-FFF2-40B4-BE49-F238E27FC236}">
              <a16:creationId xmlns:a16="http://schemas.microsoft.com/office/drawing/2014/main" id="{9AE95AA7-572B-9F5E-E36C-C1AB05A32D01}"/>
            </a:ext>
          </a:extLst>
        </xdr:cNvPr>
        <xdr:cNvSpPr txBox="1"/>
      </xdr:nvSpPr>
      <xdr:spPr>
        <a:xfrm>
          <a:off x="769697" y="670250"/>
          <a:ext cx="2195701" cy="381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500" b="1">
              <a:solidFill>
                <a:srgbClr val="A3119C"/>
              </a:solidFill>
            </a:rPr>
            <a:t>Profit  Analysis</a:t>
          </a:r>
        </a:p>
      </xdr:txBody>
    </xdr:sp>
    <xdr:clientData/>
  </xdr:twoCellAnchor>
  <xdr:twoCellAnchor>
    <xdr:from>
      <xdr:col>1</xdr:col>
      <xdr:colOff>154368</xdr:colOff>
      <xdr:row>2</xdr:row>
      <xdr:rowOff>184404</xdr:rowOff>
    </xdr:from>
    <xdr:to>
      <xdr:col>2</xdr:col>
      <xdr:colOff>149649</xdr:colOff>
      <xdr:row>6</xdr:row>
      <xdr:rowOff>8743</xdr:rowOff>
    </xdr:to>
    <xdr:pic>
      <xdr:nvPicPr>
        <xdr:cNvPr id="42" name="Picture 41" descr="Sales icon from Business Bicolor Set — Stock Vector">
          <a:extLst>
            <a:ext uri="{FF2B5EF4-FFF2-40B4-BE49-F238E27FC236}">
              <a16:creationId xmlns:a16="http://schemas.microsoft.com/office/drawing/2014/main" id="{A3513B88-6467-40CE-AD74-021073E81900}"/>
            </a:ext>
          </a:extLst>
        </xdr:cNvPr>
        <xdr:cNvPicPr>
          <a:picLocks noChangeAspect="1" noChangeArrowheads="1"/>
        </xdr:cNvPicPr>
      </xdr:nvPicPr>
      <xdr:blipFill>
        <a:blip xmlns:r="http://schemas.openxmlformats.org/officeDocument/2006/relationships" r:embed="rId11" cstate="print">
          <a:duotone>
            <a:prstClr val="black"/>
            <a:schemeClr val="accent5">
              <a:tint val="45000"/>
              <a:satMod val="400000"/>
            </a:schemeClr>
          </a:duotone>
          <a:extLst>
            <a:ext uri="{BEBA8EAE-BF5A-486C-A8C5-ECC9F3942E4B}">
              <a14:imgProps xmlns:a14="http://schemas.microsoft.com/office/drawing/2010/main">
                <a14:imgLayer r:embed="rId12">
                  <a14:imgEffect>
                    <a14:backgroundRemoval t="9677" b="95968" l="5109" r="91971">
                      <a14:foregroundMark x1="58887" y1="80371" x2="58887" y2="80371"/>
                      <a14:foregroundMark x1="35742" y1="82324" x2="35742" y2="82324"/>
                      <a14:foregroundMark x1="14258" y1="90234" x2="14258" y2="90234"/>
                      <a14:foregroundMark x1="92871" y1="17676" x2="92871" y2="17676"/>
                      <a14:foregroundMark x1="12500" y1="80371" x2="12500" y2="80371"/>
                      <a14:foregroundMark x1="14258" y1="86230" x2="14258" y2="86230"/>
                      <a14:foregroundMark x1="14258" y1="86230" x2="14258" y2="86230"/>
                      <a14:foregroundMark x1="14258" y1="86230" x2="14258" y2="86230"/>
                      <a14:foregroundMark x1="8887" y1="82324" x2="8887" y2="82324"/>
                      <a14:foregroundMark x1="28613" y1="23535" x2="28613" y2="23535"/>
                      <a14:foregroundMark x1="79883" y1="96680" x2="79883" y2="96680"/>
                      <a14:foregroundMark x1="43796" y1="55645" x2="43796" y2="55645"/>
                      <a14:foregroundMark x1="5109" y1="73387" x2="5109" y2="7338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8709" y="556111"/>
          <a:ext cx="608599" cy="5677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c:userShapes xmlns:c="http://schemas.openxmlformats.org/drawingml/2006/chart">
  <cdr:relSizeAnchor xmlns:cdr="http://schemas.openxmlformats.org/drawingml/2006/chartDrawing">
    <cdr:from>
      <cdr:x>0.35797</cdr:x>
      <cdr:y>0.41723</cdr:y>
    </cdr:from>
    <cdr:to>
      <cdr:x>0.69092</cdr:x>
      <cdr:y>0.56567</cdr:y>
    </cdr:to>
    <cdr:sp macro="" textlink="'Calculations-2'!$O$13">
      <cdr:nvSpPr>
        <cdr:cNvPr id="2" name="TextBox 130">
          <a:extLst xmlns:a="http://schemas.openxmlformats.org/drawingml/2006/main">
            <a:ext uri="{FF2B5EF4-FFF2-40B4-BE49-F238E27FC236}">
              <a16:creationId xmlns:a16="http://schemas.microsoft.com/office/drawing/2014/main" id="{00000000-0008-0000-0400-000083000000}"/>
            </a:ext>
          </a:extLst>
        </cdr:cNvPr>
        <cdr:cNvSpPr txBox="1"/>
      </cdr:nvSpPr>
      <cdr:spPr>
        <a:xfrm xmlns:a="http://schemas.openxmlformats.org/drawingml/2006/main">
          <a:off x="796505" y="845701"/>
          <a:ext cx="740830" cy="30087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2902ECA0-3A8F-42C8-97E0-44A6590985D9}" type="TxLink">
            <a:rPr lang="en-US" sz="1600" b="1" i="0" u="none" strike="noStrike" kern="1200" spc="0" baseline="0">
              <a:solidFill>
                <a:srgbClr val="A3119C"/>
              </a:solidFill>
              <a:latin typeface="+mn-lt"/>
              <a:ea typeface="+mn-ea"/>
              <a:cs typeface="+mn-cs"/>
            </a:rPr>
            <a:pPr marL="0" indent="0" algn="ctr"/>
            <a:t>52%</a:t>
          </a:fld>
          <a:endParaRPr lang="en-US" sz="1600" b="1" i="0" u="none" strike="noStrike" kern="1200" spc="0" baseline="0">
            <a:solidFill>
              <a:srgbClr val="A3119C"/>
            </a:solidFill>
            <a:latin typeface="+mn-lt"/>
            <a:ea typeface="+mn-ea"/>
            <a:cs typeface="+mn-cs"/>
          </a:endParaRPr>
        </a:p>
      </cdr:txBody>
    </cdr:sp>
  </cdr:relSizeAnchor>
  <cdr:relSizeAnchor xmlns:cdr="http://schemas.openxmlformats.org/drawingml/2006/chartDrawing">
    <cdr:from>
      <cdr:x>0.1788</cdr:x>
      <cdr:y>0.01655</cdr:y>
    </cdr:from>
    <cdr:to>
      <cdr:x>0.58684</cdr:x>
      <cdr:y>0.12559</cdr:y>
    </cdr:to>
    <cdr:sp macro="" textlink="">
      <cdr:nvSpPr>
        <cdr:cNvPr id="3" name="TextBox 132">
          <a:extLst xmlns:a="http://schemas.openxmlformats.org/drawingml/2006/main">
            <a:ext uri="{FF2B5EF4-FFF2-40B4-BE49-F238E27FC236}">
              <a16:creationId xmlns:a16="http://schemas.microsoft.com/office/drawing/2014/main" id="{00000000-0008-0000-0400-000085000000}"/>
            </a:ext>
          </a:extLst>
        </cdr:cNvPr>
        <cdr:cNvSpPr txBox="1"/>
      </cdr:nvSpPr>
      <cdr:spPr>
        <a:xfrm xmlns:a="http://schemas.openxmlformats.org/drawingml/2006/main">
          <a:off x="397830" y="33550"/>
          <a:ext cx="907911" cy="22100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r>
            <a:rPr lang="en-US" sz="1200" b="1" i="0" u="none" strike="noStrike" kern="1200" spc="0" baseline="0">
              <a:solidFill>
                <a:srgbClr val="FF5797"/>
              </a:solidFill>
              <a:latin typeface="+mn-lt"/>
              <a:ea typeface="+mn-ea"/>
              <a:cs typeface="+mn-cs"/>
            </a:rPr>
            <a:t>Profit</a:t>
          </a:r>
        </a:p>
      </cdr:txBody>
    </cdr:sp>
  </cdr:relSizeAnchor>
  <cdr:relSizeAnchor xmlns:cdr="http://schemas.openxmlformats.org/drawingml/2006/chartDrawing">
    <cdr:from>
      <cdr:x>0.25969</cdr:x>
      <cdr:y>0.86016</cdr:y>
    </cdr:from>
    <cdr:to>
      <cdr:x>0.82176</cdr:x>
      <cdr:y>0.99248</cdr:y>
    </cdr:to>
    <cdr:sp macro="" textlink="'Calculations-2'!$O$4">
      <cdr:nvSpPr>
        <cdr:cNvPr id="5" name="TextBox 138">
          <a:extLst xmlns:a="http://schemas.openxmlformats.org/drawingml/2006/main">
            <a:ext uri="{FF2B5EF4-FFF2-40B4-BE49-F238E27FC236}">
              <a16:creationId xmlns:a16="http://schemas.microsoft.com/office/drawing/2014/main" id="{00000000-0008-0000-0400-00008B000000}"/>
            </a:ext>
          </a:extLst>
        </cdr:cNvPr>
        <cdr:cNvSpPr txBox="1"/>
      </cdr:nvSpPr>
      <cdr:spPr>
        <a:xfrm xmlns:a="http://schemas.openxmlformats.org/drawingml/2006/main">
          <a:off x="577823" y="1743473"/>
          <a:ext cx="1250619" cy="26820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BAF4D244-8FC0-43A3-A634-C557A26B1458}" type="TxLink">
            <a:rPr lang="en-US" sz="1500" b="1" i="0" u="none" strike="noStrike">
              <a:solidFill>
                <a:schemeClr val="bg1">
                  <a:lumMod val="50000"/>
                </a:schemeClr>
              </a:solidFill>
              <a:latin typeface="Calibri"/>
              <a:ea typeface="Calibri"/>
              <a:cs typeface="Calibri"/>
            </a:rPr>
            <a:pPr marL="0" indent="0" algn="ctr"/>
            <a:t>$3,859,172</a:t>
          </a:fld>
          <a:endParaRPr lang="en-US" sz="1500" b="1" i="0" u="none" strike="noStrike">
            <a:solidFill>
              <a:schemeClr val="bg1">
                <a:lumMod val="50000"/>
              </a:schemeClr>
            </a:solidFill>
            <a:latin typeface="+mn-lt"/>
            <a:ea typeface="+mn-ea"/>
            <a:cs typeface="Consolas" panose="020B0609020204030204" pitchFamily="49" charset="0"/>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0.35797</cdr:x>
      <cdr:y>0.41723</cdr:y>
    </cdr:from>
    <cdr:to>
      <cdr:x>0.69092</cdr:x>
      <cdr:y>0.56567</cdr:y>
    </cdr:to>
    <cdr:sp macro="" textlink="'Calculations-2'!$O$10">
      <cdr:nvSpPr>
        <cdr:cNvPr id="2" name="TextBox 130">
          <a:extLst xmlns:a="http://schemas.openxmlformats.org/drawingml/2006/main">
            <a:ext uri="{FF2B5EF4-FFF2-40B4-BE49-F238E27FC236}">
              <a16:creationId xmlns:a16="http://schemas.microsoft.com/office/drawing/2014/main" id="{00000000-0008-0000-0400-000083000000}"/>
            </a:ext>
          </a:extLst>
        </cdr:cNvPr>
        <cdr:cNvSpPr txBox="1"/>
      </cdr:nvSpPr>
      <cdr:spPr>
        <a:xfrm xmlns:a="http://schemas.openxmlformats.org/drawingml/2006/main">
          <a:off x="796505" y="845701"/>
          <a:ext cx="740830" cy="30087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EEC92956-CB2A-43B3-B0E4-D1BC651EAD61}" type="TxLink">
            <a:rPr lang="en-US" sz="1600" b="1" i="0" u="none" strike="noStrike" kern="1200" spc="0" baseline="0">
              <a:solidFill>
                <a:srgbClr val="A3119C"/>
              </a:solidFill>
              <a:latin typeface="+mn-lt"/>
              <a:ea typeface="+mn-ea"/>
              <a:cs typeface="+mn-cs"/>
            </a:rPr>
            <a:pPr marL="0" indent="0" algn="ctr"/>
            <a:t>48%</a:t>
          </a:fld>
          <a:endParaRPr lang="en-US" sz="1600" b="1" i="0" u="none" strike="noStrike" kern="1200" spc="0" baseline="0">
            <a:solidFill>
              <a:srgbClr val="A3119C"/>
            </a:solidFill>
            <a:latin typeface="+mn-lt"/>
            <a:ea typeface="+mn-ea"/>
            <a:cs typeface="+mn-cs"/>
          </a:endParaRPr>
        </a:p>
      </cdr:txBody>
    </cdr:sp>
  </cdr:relSizeAnchor>
  <cdr:relSizeAnchor xmlns:cdr="http://schemas.openxmlformats.org/drawingml/2006/chartDrawing">
    <cdr:from>
      <cdr:x>0.1788</cdr:x>
      <cdr:y>0.01655</cdr:y>
    </cdr:from>
    <cdr:to>
      <cdr:x>0.58684</cdr:x>
      <cdr:y>0.12559</cdr:y>
    </cdr:to>
    <cdr:sp macro="" textlink="">
      <cdr:nvSpPr>
        <cdr:cNvPr id="3" name="TextBox 132">
          <a:extLst xmlns:a="http://schemas.openxmlformats.org/drawingml/2006/main">
            <a:ext uri="{FF2B5EF4-FFF2-40B4-BE49-F238E27FC236}">
              <a16:creationId xmlns:a16="http://schemas.microsoft.com/office/drawing/2014/main" id="{00000000-0008-0000-0400-000085000000}"/>
            </a:ext>
          </a:extLst>
        </cdr:cNvPr>
        <cdr:cNvSpPr txBox="1"/>
      </cdr:nvSpPr>
      <cdr:spPr>
        <a:xfrm xmlns:a="http://schemas.openxmlformats.org/drawingml/2006/main">
          <a:off x="388951" y="33425"/>
          <a:ext cx="887627" cy="22022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r>
            <a:rPr lang="en-US" sz="1200" b="1" i="0" u="none" strike="noStrike" kern="1200" spc="0" baseline="0">
              <a:solidFill>
                <a:srgbClr val="FF5797"/>
              </a:solidFill>
              <a:latin typeface="+mn-lt"/>
              <a:ea typeface="+mn-ea"/>
              <a:cs typeface="+mn-cs"/>
            </a:rPr>
            <a:t>Profit</a:t>
          </a:r>
        </a:p>
      </cdr:txBody>
    </cdr:sp>
  </cdr:relSizeAnchor>
  <cdr:relSizeAnchor xmlns:cdr="http://schemas.openxmlformats.org/drawingml/2006/chartDrawing">
    <cdr:from>
      <cdr:x>0.25969</cdr:x>
      <cdr:y>0.86016</cdr:y>
    </cdr:from>
    <cdr:to>
      <cdr:x>0.82176</cdr:x>
      <cdr:y>0.99248</cdr:y>
    </cdr:to>
    <cdr:sp macro="" textlink="'Calculations-2'!$O$5">
      <cdr:nvSpPr>
        <cdr:cNvPr id="5" name="TextBox 138">
          <a:extLst xmlns:a="http://schemas.openxmlformats.org/drawingml/2006/main">
            <a:ext uri="{FF2B5EF4-FFF2-40B4-BE49-F238E27FC236}">
              <a16:creationId xmlns:a16="http://schemas.microsoft.com/office/drawing/2014/main" id="{00000000-0008-0000-0400-00008B000000}"/>
            </a:ext>
          </a:extLst>
        </cdr:cNvPr>
        <cdr:cNvSpPr txBox="1"/>
      </cdr:nvSpPr>
      <cdr:spPr>
        <a:xfrm xmlns:a="http://schemas.openxmlformats.org/drawingml/2006/main">
          <a:off x="577823" y="1743473"/>
          <a:ext cx="1250619" cy="26820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14BEEC05-59B3-4B37-8EF6-E9716C4C922C}" type="TxLink">
            <a:rPr lang="en-US" sz="1500" b="1" i="0" u="none" strike="noStrike">
              <a:solidFill>
                <a:schemeClr val="bg1">
                  <a:lumMod val="50000"/>
                </a:schemeClr>
              </a:solidFill>
              <a:latin typeface="Calibri"/>
              <a:ea typeface="Calibri"/>
              <a:cs typeface="Calibri"/>
            </a:rPr>
            <a:pPr marL="0" indent="0" algn="ctr"/>
            <a:t>$3,562,559</a:t>
          </a:fld>
          <a:endParaRPr lang="en-US" sz="1500" b="1" i="0" u="none" strike="noStrike">
            <a:solidFill>
              <a:schemeClr val="bg1">
                <a:lumMod val="50000"/>
              </a:schemeClr>
            </a:solidFill>
            <a:latin typeface="+mn-lt"/>
            <a:ea typeface="+mn-ea"/>
            <a:cs typeface="Consolas" panose="020B0609020204030204" pitchFamily="49"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0.64165</cdr:x>
      <cdr:y>0.02546</cdr:y>
    </cdr:from>
    <cdr:to>
      <cdr:x>1</cdr:x>
      <cdr:y>0.97174</cdr:y>
    </cdr:to>
    <cdr:grpSp>
      <cdr:nvGrpSpPr>
        <cdr:cNvPr id="12" name="Group 11">
          <a:extLst xmlns:a="http://schemas.openxmlformats.org/drawingml/2006/main">
            <a:ext uri="{FF2B5EF4-FFF2-40B4-BE49-F238E27FC236}">
              <a16:creationId xmlns:a16="http://schemas.microsoft.com/office/drawing/2014/main" id="{734D77AA-A4E2-135F-C3E0-FFE17E7221FC}"/>
            </a:ext>
          </a:extLst>
        </cdr:cNvPr>
        <cdr:cNvGrpSpPr/>
      </cdr:nvGrpSpPr>
      <cdr:grpSpPr>
        <a:xfrm xmlns:a="http://schemas.openxmlformats.org/drawingml/2006/main">
          <a:off x="2189301" y="87899"/>
          <a:ext cx="1222686" cy="3266981"/>
          <a:chOff x="2239332" y="84198"/>
          <a:chExt cx="1250628" cy="3129424"/>
        </a:xfrm>
        <a:noFill xmlns:a="http://schemas.openxmlformats.org/drawingml/2006/main"/>
      </cdr:grpSpPr>
      <cdr:sp macro="" textlink="'Calcultions-3'!$E$5">
        <cdr:nvSpPr>
          <cdr:cNvPr id="2" name="TextBox 138">
            <a:extLst xmlns:a="http://schemas.openxmlformats.org/drawingml/2006/main">
              <a:ext uri="{FF2B5EF4-FFF2-40B4-BE49-F238E27FC236}">
                <a16:creationId xmlns:a16="http://schemas.microsoft.com/office/drawing/2014/main" id="{972E7F9C-2531-CF07-2E4E-9AF5D625975D}"/>
              </a:ext>
            </a:extLst>
          </cdr:cNvPr>
          <cdr:cNvSpPr txBox="1"/>
        </cdr:nvSpPr>
        <cdr:spPr>
          <a:xfrm xmlns:a="http://schemas.openxmlformats.org/drawingml/2006/main">
            <a:off x="2239332" y="84198"/>
            <a:ext cx="1250628" cy="246609"/>
          </a:xfrm>
          <a:prstGeom xmlns:a="http://schemas.openxmlformats.org/drawingml/2006/main" prst="rect">
            <a:avLst/>
          </a:prstGeom>
          <a:grp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A7221067-946C-4608-9B8A-393CE67B86E1}" type="TxLink">
              <a:rPr lang="en-US" sz="1100" b="1" i="0" u="none" strike="noStrike">
                <a:solidFill>
                  <a:schemeClr val="bg1">
                    <a:lumMod val="50000"/>
                  </a:schemeClr>
                </a:solidFill>
                <a:latin typeface="Calibri"/>
                <a:ea typeface="Calibri"/>
                <a:cs typeface="Calibri"/>
              </a:rPr>
              <a:pPr marL="0" indent="0" algn="l"/>
              <a:t>Kenneth Bradley</a:t>
            </a:fld>
            <a:endParaRPr lang="en-US" sz="1100" b="1" i="0" u="none" strike="noStrike">
              <a:solidFill>
                <a:schemeClr val="bg1">
                  <a:lumMod val="50000"/>
                </a:schemeClr>
              </a:solidFill>
              <a:latin typeface="Calibri"/>
              <a:ea typeface="Calibri"/>
              <a:cs typeface="Calibri"/>
            </a:endParaRPr>
          </a:p>
        </cdr:txBody>
      </cdr:sp>
      <cdr:sp macro="" textlink="'Calcultions-3'!$E$6">
        <cdr:nvSpPr>
          <cdr:cNvPr id="3" name="TextBox 138">
            <a:extLst xmlns:a="http://schemas.openxmlformats.org/drawingml/2006/main">
              <a:ext uri="{FF2B5EF4-FFF2-40B4-BE49-F238E27FC236}">
                <a16:creationId xmlns:a16="http://schemas.microsoft.com/office/drawing/2014/main" id="{53F59FF6-0635-EA38-D4C5-4217269D414D}"/>
              </a:ext>
            </a:extLst>
          </cdr:cNvPr>
          <cdr:cNvSpPr txBox="1"/>
        </cdr:nvSpPr>
        <cdr:spPr>
          <a:xfrm xmlns:a="http://schemas.openxmlformats.org/drawingml/2006/main">
            <a:off x="2239332" y="389607"/>
            <a:ext cx="1250628" cy="248361"/>
          </a:xfrm>
          <a:prstGeom xmlns:a="http://schemas.openxmlformats.org/drawingml/2006/main" prst="rect">
            <a:avLst/>
          </a:prstGeom>
          <a:grp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A516D0DC-5D7E-4DC2-85AF-21EECF1BB76D}" type="TxLink">
              <a:rPr lang="en-US" sz="1100" b="1" i="0" u="none" strike="noStrike">
                <a:solidFill>
                  <a:schemeClr val="bg1">
                    <a:lumMod val="50000"/>
                  </a:schemeClr>
                </a:solidFill>
                <a:latin typeface="Calibri"/>
                <a:ea typeface="Calibri"/>
                <a:cs typeface="Calibri"/>
              </a:rPr>
              <a:pPr marL="0" indent="0" algn="l"/>
              <a:t>Bobby Russell</a:t>
            </a:fld>
            <a:endParaRPr lang="en-US" sz="1100" b="1" i="0" u="none" strike="noStrike">
              <a:solidFill>
                <a:schemeClr val="bg1">
                  <a:lumMod val="50000"/>
                </a:schemeClr>
              </a:solidFill>
              <a:latin typeface="Calibri"/>
              <a:ea typeface="Calibri"/>
              <a:cs typeface="Calibri"/>
            </a:endParaRPr>
          </a:p>
        </cdr:txBody>
      </cdr:sp>
      <cdr:sp macro="" textlink="'Calcultions-3'!$E$7">
        <cdr:nvSpPr>
          <cdr:cNvPr id="4" name="TextBox 138">
            <a:extLst xmlns:a="http://schemas.openxmlformats.org/drawingml/2006/main">
              <a:ext uri="{FF2B5EF4-FFF2-40B4-BE49-F238E27FC236}">
                <a16:creationId xmlns:a16="http://schemas.microsoft.com/office/drawing/2014/main" id="{A9E7DCBE-4C2F-0458-8C72-FEDEA187E6B0}"/>
              </a:ext>
            </a:extLst>
          </cdr:cNvPr>
          <cdr:cNvSpPr txBox="1"/>
        </cdr:nvSpPr>
        <cdr:spPr>
          <a:xfrm xmlns:a="http://schemas.openxmlformats.org/drawingml/2006/main">
            <a:off x="2239332" y="711551"/>
            <a:ext cx="1250628" cy="248362"/>
          </a:xfrm>
          <a:prstGeom xmlns:a="http://schemas.openxmlformats.org/drawingml/2006/main" prst="rect">
            <a:avLst/>
          </a:prstGeom>
          <a:grp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91863920-726B-4855-AEF3-5C1E88AEAAB5}" type="TxLink">
              <a:rPr lang="en-US" sz="1100" b="1" i="0" u="none" strike="noStrike">
                <a:solidFill>
                  <a:schemeClr val="bg1">
                    <a:lumMod val="50000"/>
                  </a:schemeClr>
                </a:solidFill>
                <a:latin typeface="Calibri"/>
                <a:ea typeface="Calibri"/>
                <a:cs typeface="Calibri"/>
              </a:rPr>
              <a:pPr marL="0" indent="0" algn="l"/>
              <a:t>Ryan Welch</a:t>
            </a:fld>
            <a:endParaRPr lang="en-US" sz="1100" b="1" i="0" u="none" strike="noStrike">
              <a:solidFill>
                <a:schemeClr val="bg1">
                  <a:lumMod val="50000"/>
                </a:schemeClr>
              </a:solidFill>
              <a:latin typeface="Calibri"/>
              <a:ea typeface="Calibri"/>
              <a:cs typeface="Calibri"/>
            </a:endParaRPr>
          </a:p>
        </cdr:txBody>
      </cdr:sp>
      <cdr:sp macro="" textlink="'Calcultions-3'!$E$8">
        <cdr:nvSpPr>
          <cdr:cNvPr id="5" name="TextBox 138">
            <a:extLst xmlns:a="http://schemas.openxmlformats.org/drawingml/2006/main">
              <a:ext uri="{FF2B5EF4-FFF2-40B4-BE49-F238E27FC236}">
                <a16:creationId xmlns:a16="http://schemas.microsoft.com/office/drawing/2014/main" id="{30761686-18D9-A593-D357-A040A8B68904}"/>
              </a:ext>
            </a:extLst>
          </cdr:cNvPr>
          <cdr:cNvSpPr txBox="1"/>
        </cdr:nvSpPr>
        <cdr:spPr>
          <a:xfrm xmlns:a="http://schemas.openxmlformats.org/drawingml/2006/main">
            <a:off x="2239332" y="1033495"/>
            <a:ext cx="1250628" cy="248395"/>
          </a:xfrm>
          <a:prstGeom xmlns:a="http://schemas.openxmlformats.org/drawingml/2006/main" prst="rect">
            <a:avLst/>
          </a:prstGeom>
          <a:grp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FD0F9897-6903-42EE-8E94-499DEECBFEE1}" type="TxLink">
              <a:rPr lang="en-US" sz="1100" b="1" i="0" u="none" strike="noStrike">
                <a:solidFill>
                  <a:schemeClr val="bg1">
                    <a:lumMod val="50000"/>
                  </a:schemeClr>
                </a:solidFill>
                <a:latin typeface="Calibri"/>
                <a:ea typeface="Calibri"/>
                <a:cs typeface="Calibri"/>
              </a:rPr>
              <a:pPr marL="0" indent="0" algn="l"/>
              <a:t>Howard Gardner</a:t>
            </a:fld>
            <a:endParaRPr lang="en-US" sz="1100" b="1" i="0" u="none" strike="noStrike">
              <a:solidFill>
                <a:schemeClr val="bg1">
                  <a:lumMod val="50000"/>
                </a:schemeClr>
              </a:solidFill>
              <a:latin typeface="Calibri"/>
              <a:ea typeface="Calibri"/>
              <a:cs typeface="Calibri"/>
            </a:endParaRPr>
          </a:p>
        </cdr:txBody>
      </cdr:sp>
      <cdr:sp macro="" textlink="'Calcultions-3'!$E$9">
        <cdr:nvSpPr>
          <cdr:cNvPr id="6" name="TextBox 138">
            <a:extLst xmlns:a="http://schemas.openxmlformats.org/drawingml/2006/main">
              <a:ext uri="{FF2B5EF4-FFF2-40B4-BE49-F238E27FC236}">
                <a16:creationId xmlns:a16="http://schemas.microsoft.com/office/drawing/2014/main" id="{C41B6B11-C0DD-7BDB-95D5-558037C47AF6}"/>
              </a:ext>
            </a:extLst>
          </cdr:cNvPr>
          <cdr:cNvSpPr txBox="1"/>
        </cdr:nvSpPr>
        <cdr:spPr>
          <a:xfrm xmlns:a="http://schemas.openxmlformats.org/drawingml/2006/main">
            <a:off x="2239332" y="1355472"/>
            <a:ext cx="1250628" cy="248362"/>
          </a:xfrm>
          <a:prstGeom xmlns:a="http://schemas.openxmlformats.org/drawingml/2006/main" prst="rect">
            <a:avLst/>
          </a:prstGeom>
          <a:grp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3E9D7CC8-3FBD-462C-BF48-383B46A105D3}" type="TxLink">
              <a:rPr lang="en-US" sz="1100" b="1" i="0" u="none" strike="noStrike">
                <a:solidFill>
                  <a:schemeClr val="bg1">
                    <a:lumMod val="50000"/>
                  </a:schemeClr>
                </a:solidFill>
                <a:latin typeface="Calibri"/>
                <a:ea typeface="Calibri"/>
                <a:cs typeface="Calibri"/>
              </a:rPr>
              <a:pPr marL="0" indent="0" algn="l"/>
              <a:t>Patrick Ruiz</a:t>
            </a:fld>
            <a:endParaRPr lang="en-US" sz="1100" b="1" i="0" u="none" strike="noStrike">
              <a:solidFill>
                <a:schemeClr val="bg1">
                  <a:lumMod val="50000"/>
                </a:schemeClr>
              </a:solidFill>
              <a:latin typeface="Calibri"/>
              <a:ea typeface="Calibri"/>
              <a:cs typeface="Calibri"/>
            </a:endParaRPr>
          </a:p>
        </cdr:txBody>
      </cdr:sp>
      <cdr:sp macro="" textlink="'Calcultions-3'!$E$10">
        <cdr:nvSpPr>
          <cdr:cNvPr id="7" name="TextBox 138">
            <a:extLst xmlns:a="http://schemas.openxmlformats.org/drawingml/2006/main">
              <a:ext uri="{FF2B5EF4-FFF2-40B4-BE49-F238E27FC236}">
                <a16:creationId xmlns:a16="http://schemas.microsoft.com/office/drawing/2014/main" id="{BC7B03A5-5C01-329F-C694-14BC0AD3FC4F}"/>
              </a:ext>
            </a:extLst>
          </cdr:cNvPr>
          <cdr:cNvSpPr txBox="1"/>
        </cdr:nvSpPr>
        <cdr:spPr>
          <a:xfrm xmlns:a="http://schemas.openxmlformats.org/drawingml/2006/main">
            <a:off x="2239332" y="1677417"/>
            <a:ext cx="1250628" cy="248394"/>
          </a:xfrm>
          <a:prstGeom xmlns:a="http://schemas.openxmlformats.org/drawingml/2006/main" prst="rect">
            <a:avLst/>
          </a:prstGeom>
          <a:grp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93CAC945-F56D-4643-BFB3-A6C52188B873}" type="TxLink">
              <a:rPr lang="en-US" sz="1100" b="1" i="0" u="none" strike="noStrike">
                <a:solidFill>
                  <a:schemeClr val="bg1">
                    <a:lumMod val="50000"/>
                  </a:schemeClr>
                </a:solidFill>
                <a:latin typeface="Calibri"/>
                <a:ea typeface="Calibri"/>
                <a:cs typeface="Calibri"/>
              </a:rPr>
              <a:pPr marL="0" indent="0" algn="l"/>
              <a:t>Kenneth Fields</a:t>
            </a:fld>
            <a:endParaRPr lang="en-US" sz="1100" b="1" i="0" u="none" strike="noStrike">
              <a:solidFill>
                <a:schemeClr val="bg1">
                  <a:lumMod val="50000"/>
                </a:schemeClr>
              </a:solidFill>
              <a:latin typeface="Calibri"/>
              <a:ea typeface="Calibri"/>
              <a:cs typeface="Calibri"/>
            </a:endParaRPr>
          </a:p>
        </cdr:txBody>
      </cdr:sp>
      <cdr:sp macro="" textlink="'Calcultions-3'!$E$11">
        <cdr:nvSpPr>
          <cdr:cNvPr id="8" name="TextBox 138">
            <a:extLst xmlns:a="http://schemas.openxmlformats.org/drawingml/2006/main">
              <a:ext uri="{FF2B5EF4-FFF2-40B4-BE49-F238E27FC236}">
                <a16:creationId xmlns:a16="http://schemas.microsoft.com/office/drawing/2014/main" id="{54DB19C1-ADE9-DF7D-83B4-E1C4739B6250}"/>
              </a:ext>
            </a:extLst>
          </cdr:cNvPr>
          <cdr:cNvSpPr txBox="1"/>
        </cdr:nvSpPr>
        <cdr:spPr>
          <a:xfrm xmlns:a="http://schemas.openxmlformats.org/drawingml/2006/main">
            <a:off x="2239332" y="1999394"/>
            <a:ext cx="1250628" cy="248362"/>
          </a:xfrm>
          <a:prstGeom xmlns:a="http://schemas.openxmlformats.org/drawingml/2006/main" prst="rect">
            <a:avLst/>
          </a:prstGeom>
          <a:grp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278A4A6C-2931-4B91-834B-6A00852A4AC2}" type="TxLink">
              <a:rPr lang="en-US" sz="1100" b="1" i="0" u="none" strike="noStrike">
                <a:solidFill>
                  <a:schemeClr val="bg1">
                    <a:lumMod val="50000"/>
                  </a:schemeClr>
                </a:solidFill>
                <a:latin typeface="Calibri"/>
                <a:ea typeface="Calibri"/>
                <a:cs typeface="Calibri"/>
              </a:rPr>
              <a:pPr marL="0" indent="0" algn="l"/>
              <a:t>Eugene Holmes</a:t>
            </a:fld>
            <a:endParaRPr lang="en-US" sz="1100" b="1" i="0" u="none" strike="noStrike">
              <a:solidFill>
                <a:schemeClr val="bg1">
                  <a:lumMod val="50000"/>
                </a:schemeClr>
              </a:solidFill>
              <a:latin typeface="Calibri"/>
              <a:ea typeface="Calibri"/>
              <a:cs typeface="Calibri"/>
            </a:endParaRPr>
          </a:p>
        </cdr:txBody>
      </cdr:sp>
      <cdr:sp macro="" textlink="'Calcultions-3'!$E$12">
        <cdr:nvSpPr>
          <cdr:cNvPr id="9" name="TextBox 138">
            <a:extLst xmlns:a="http://schemas.openxmlformats.org/drawingml/2006/main">
              <a:ext uri="{FF2B5EF4-FFF2-40B4-BE49-F238E27FC236}">
                <a16:creationId xmlns:a16="http://schemas.microsoft.com/office/drawing/2014/main" id="{108158D7-0040-B76E-F29D-ABC9E31D3F16}"/>
              </a:ext>
            </a:extLst>
          </cdr:cNvPr>
          <cdr:cNvSpPr txBox="1"/>
        </cdr:nvSpPr>
        <cdr:spPr>
          <a:xfrm xmlns:a="http://schemas.openxmlformats.org/drawingml/2006/main">
            <a:off x="2239332" y="2321339"/>
            <a:ext cx="1250628" cy="248395"/>
          </a:xfrm>
          <a:prstGeom xmlns:a="http://schemas.openxmlformats.org/drawingml/2006/main" prst="rect">
            <a:avLst/>
          </a:prstGeom>
          <a:grp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7A1EAD37-B2E6-4559-BDD8-2BC6901C10BA}" type="TxLink">
              <a:rPr lang="en-US" sz="1100" b="1" i="0" u="none" strike="noStrike">
                <a:solidFill>
                  <a:schemeClr val="bg1">
                    <a:lumMod val="50000"/>
                  </a:schemeClr>
                </a:solidFill>
                <a:latin typeface="Calibri"/>
                <a:ea typeface="Calibri"/>
                <a:cs typeface="Calibri"/>
              </a:rPr>
              <a:pPr marL="0" indent="0" algn="l"/>
              <a:t>Brian Davis</a:t>
            </a:fld>
            <a:endParaRPr lang="en-US" sz="1100" b="1" i="0" u="none" strike="noStrike">
              <a:solidFill>
                <a:schemeClr val="bg1">
                  <a:lumMod val="50000"/>
                </a:schemeClr>
              </a:solidFill>
              <a:latin typeface="Calibri"/>
              <a:ea typeface="Calibri"/>
              <a:cs typeface="Calibri"/>
            </a:endParaRPr>
          </a:p>
        </cdr:txBody>
      </cdr:sp>
      <cdr:sp macro="" textlink="'Calcultions-3'!$E$13">
        <cdr:nvSpPr>
          <cdr:cNvPr id="10" name="TextBox 138">
            <a:extLst xmlns:a="http://schemas.openxmlformats.org/drawingml/2006/main">
              <a:ext uri="{FF2B5EF4-FFF2-40B4-BE49-F238E27FC236}">
                <a16:creationId xmlns:a16="http://schemas.microsoft.com/office/drawing/2014/main" id="{030CD4CC-F559-ED76-A982-0B373E824588}"/>
              </a:ext>
            </a:extLst>
          </cdr:cNvPr>
          <cdr:cNvSpPr txBox="1"/>
        </cdr:nvSpPr>
        <cdr:spPr>
          <a:xfrm xmlns:a="http://schemas.openxmlformats.org/drawingml/2006/main">
            <a:off x="2239332" y="2643317"/>
            <a:ext cx="1250628" cy="248361"/>
          </a:xfrm>
          <a:prstGeom xmlns:a="http://schemas.openxmlformats.org/drawingml/2006/main" prst="rect">
            <a:avLst/>
          </a:prstGeom>
          <a:grp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B97786F6-BBFB-47E9-8E7A-15BBE3BCACD6}" type="TxLink">
              <a:rPr lang="en-US" sz="1100" b="1" i="0" u="none" strike="noStrike">
                <a:solidFill>
                  <a:schemeClr val="bg1">
                    <a:lumMod val="50000"/>
                  </a:schemeClr>
                </a:solidFill>
                <a:latin typeface="Calibri"/>
                <a:ea typeface="Calibri"/>
                <a:cs typeface="Calibri"/>
              </a:rPr>
              <a:pPr marL="0" indent="0" algn="l"/>
              <a:t>Ernest Wheeler</a:t>
            </a:fld>
            <a:endParaRPr lang="en-US" sz="1100" b="1" i="0" u="none" strike="noStrike">
              <a:solidFill>
                <a:schemeClr val="bg1">
                  <a:lumMod val="50000"/>
                </a:schemeClr>
              </a:solidFill>
              <a:latin typeface="Calibri"/>
              <a:ea typeface="Calibri"/>
              <a:cs typeface="Calibri"/>
            </a:endParaRPr>
          </a:p>
        </cdr:txBody>
      </cdr:sp>
      <cdr:sp macro="" textlink="'Calcultions-3'!$E$14">
        <cdr:nvSpPr>
          <cdr:cNvPr id="11" name="TextBox 138">
            <a:extLst xmlns:a="http://schemas.openxmlformats.org/drawingml/2006/main">
              <a:ext uri="{FF2B5EF4-FFF2-40B4-BE49-F238E27FC236}">
                <a16:creationId xmlns:a16="http://schemas.microsoft.com/office/drawing/2014/main" id="{995FBC59-2AED-8198-7F3B-D4658DA5BD5A}"/>
              </a:ext>
            </a:extLst>
          </cdr:cNvPr>
          <cdr:cNvSpPr txBox="1"/>
        </cdr:nvSpPr>
        <cdr:spPr>
          <a:xfrm xmlns:a="http://schemas.openxmlformats.org/drawingml/2006/main">
            <a:off x="2239332" y="2965260"/>
            <a:ext cx="1250628" cy="248362"/>
          </a:xfrm>
          <a:prstGeom xmlns:a="http://schemas.openxmlformats.org/drawingml/2006/main" prst="rect">
            <a:avLst/>
          </a:prstGeom>
          <a:grp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CBC5C73E-02F5-4719-8084-87B666228700}" type="TxLink">
              <a:rPr lang="en-US" sz="1100" b="1" i="0" u="none" strike="noStrike">
                <a:solidFill>
                  <a:schemeClr val="bg1">
                    <a:lumMod val="50000"/>
                  </a:schemeClr>
                </a:solidFill>
                <a:latin typeface="Calibri"/>
                <a:ea typeface="Calibri"/>
                <a:cs typeface="Calibri"/>
              </a:rPr>
              <a:pPr marL="0" indent="0" algn="l"/>
              <a:t>Scott Mason</a:t>
            </a:fld>
            <a:endParaRPr lang="en-US" sz="1100" b="1" i="0" u="none" strike="noStrike">
              <a:solidFill>
                <a:schemeClr val="bg1">
                  <a:lumMod val="50000"/>
                </a:schemeClr>
              </a:solidFill>
              <a:latin typeface="Calibri"/>
              <a:ea typeface="Calibri"/>
              <a:cs typeface="Calibri"/>
            </a:endParaRPr>
          </a:p>
        </cdr:txBody>
      </cdr:sp>
    </cdr:grpSp>
  </cdr:relSizeAnchor>
</c:userShapes>
</file>

<file path=xl/drawings/drawing5.xml><?xml version="1.0" encoding="utf-8"?>
<xdr:wsDr xmlns:xdr="http://schemas.openxmlformats.org/drawingml/2006/spreadsheetDrawing" xmlns:a="http://schemas.openxmlformats.org/drawingml/2006/main">
  <xdr:twoCellAnchor editAs="absolute">
    <xdr:from>
      <xdr:col>21</xdr:col>
      <xdr:colOff>0</xdr:colOff>
      <xdr:row>2</xdr:row>
      <xdr:rowOff>0</xdr:rowOff>
    </xdr:from>
    <xdr:to>
      <xdr:col>23</xdr:col>
      <xdr:colOff>528514</xdr:colOff>
      <xdr:row>5</xdr:row>
      <xdr:rowOff>49281</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2EEAAE58-7211-46A2-A136-301510AC632E}"/>
            </a:ext>
          </a:extLst>
        </xdr:cNvPr>
        <xdr:cNvSpPr/>
      </xdr:nvSpPr>
      <xdr:spPr>
        <a:xfrm>
          <a:off x="17841686" y="370114"/>
          <a:ext cx="1747714" cy="604453"/>
        </a:xfrm>
        <a:prstGeom prst="roundRect">
          <a:avLst/>
        </a:prstGeom>
        <a:solidFill>
          <a:srgbClr val="20E4BC"/>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500" b="1"/>
            <a:t>Dashboard</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9</xdr:col>
      <xdr:colOff>426720</xdr:colOff>
      <xdr:row>2</xdr:row>
      <xdr:rowOff>0</xdr:rowOff>
    </xdr:from>
    <xdr:to>
      <xdr:col>11</xdr:col>
      <xdr:colOff>498034</xdr:colOff>
      <xdr:row>5</xdr:row>
      <xdr:rowOff>55813</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34509B12-A8B2-40C2-BD13-E1DFD16AE748}"/>
            </a:ext>
          </a:extLst>
        </xdr:cNvPr>
        <xdr:cNvSpPr/>
      </xdr:nvSpPr>
      <xdr:spPr>
        <a:xfrm>
          <a:off x="8168640" y="365760"/>
          <a:ext cx="1747714" cy="604453"/>
        </a:xfrm>
        <a:prstGeom prst="roundRect">
          <a:avLst/>
        </a:prstGeom>
        <a:solidFill>
          <a:srgbClr val="20E4BC"/>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500" b="1"/>
            <a:t>Dashboard</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23</xdr:col>
      <xdr:colOff>464820</xdr:colOff>
      <xdr:row>0</xdr:row>
      <xdr:rowOff>175260</xdr:rowOff>
    </xdr:from>
    <xdr:to>
      <xdr:col>26</xdr:col>
      <xdr:colOff>383734</xdr:colOff>
      <xdr:row>4</xdr:row>
      <xdr:rowOff>48193</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231FCE1F-AA2A-4B5B-851B-FDED601DBCC6}"/>
            </a:ext>
          </a:extLst>
        </xdr:cNvPr>
        <xdr:cNvSpPr/>
      </xdr:nvSpPr>
      <xdr:spPr>
        <a:xfrm>
          <a:off x="15133320" y="175260"/>
          <a:ext cx="1747714" cy="604453"/>
        </a:xfrm>
        <a:prstGeom prst="roundRect">
          <a:avLst/>
        </a:prstGeom>
        <a:solidFill>
          <a:srgbClr val="20E4BC"/>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500" b="1"/>
            <a:t>Dashboard</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23</xdr:col>
      <xdr:colOff>381000</xdr:colOff>
      <xdr:row>2</xdr:row>
      <xdr:rowOff>0</xdr:rowOff>
    </xdr:from>
    <xdr:to>
      <xdr:col>26</xdr:col>
      <xdr:colOff>269434</xdr:colOff>
      <xdr:row>5</xdr:row>
      <xdr:rowOff>55813</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CC9CD69-5E12-468C-8CB3-0C39DEF15871}"/>
            </a:ext>
          </a:extLst>
        </xdr:cNvPr>
        <xdr:cNvSpPr/>
      </xdr:nvSpPr>
      <xdr:spPr>
        <a:xfrm>
          <a:off x="16421100" y="365760"/>
          <a:ext cx="1747714" cy="604453"/>
        </a:xfrm>
        <a:prstGeom prst="roundRect">
          <a:avLst/>
        </a:prstGeom>
        <a:solidFill>
          <a:srgbClr val="20E4BC"/>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500" b="1"/>
            <a:t>Dashboard</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EXCEL\Dashboard\Excel\Data%20with%20Decision\Tell%20Stories%20With%20MICROSOFT%20Excel%20DASHBOARDS%20(PART-1)%20how%20to%20create%20Dynamic%20Excel%20Dashboard\Dashboard%20files\Other%20lookup%20datasets%20.xlsx" TargetMode="External"/><Relationship Id="rId1" Type="http://schemas.openxmlformats.org/officeDocument/2006/relationships/externalLinkPath" Target="Other%20lookup%20datasets%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oducts"/>
      <sheetName val="Locations"/>
      <sheetName val="Customers"/>
      <sheetName val="Sales People"/>
      <sheetName val="Budgeting"/>
      <sheetName val="Date Ranges"/>
    </sheetNames>
    <sheetDataSet>
      <sheetData sheetId="0">
        <row r="1">
          <cell r="A1" t="str">
            <v>Product ID</v>
          </cell>
          <cell r="B1" t="str">
            <v>Product Name</v>
          </cell>
          <cell r="C1" t="str">
            <v>Cost</v>
          </cell>
          <cell r="D1" t="str">
            <v>Original Sale Price</v>
          </cell>
          <cell r="E1" t="str">
            <v>Discount</v>
          </cell>
          <cell r="F1" t="str">
            <v>Current Price</v>
          </cell>
          <cell r="G1" t="str">
            <v>Taxes</v>
          </cell>
        </row>
        <row r="2">
          <cell r="A2" t="str">
            <v>ENX2000</v>
          </cell>
          <cell r="B2" t="str">
            <v>Product 1</v>
          </cell>
          <cell r="C2">
            <v>1367</v>
          </cell>
          <cell r="D2">
            <v>2241</v>
          </cell>
          <cell r="E2">
            <v>0</v>
          </cell>
          <cell r="F2">
            <v>2241</v>
          </cell>
          <cell r="G2">
            <v>336.15</v>
          </cell>
        </row>
        <row r="3">
          <cell r="A3" t="str">
            <v>ENX2001</v>
          </cell>
          <cell r="B3" t="str">
            <v>Product 2</v>
          </cell>
          <cell r="C3">
            <v>504</v>
          </cell>
          <cell r="D3">
            <v>951</v>
          </cell>
          <cell r="E3">
            <v>0</v>
          </cell>
          <cell r="F3">
            <v>951</v>
          </cell>
          <cell r="G3">
            <v>142.65</v>
          </cell>
        </row>
        <row r="4">
          <cell r="A4" t="str">
            <v>ENX2002</v>
          </cell>
          <cell r="B4" t="str">
            <v>Product 3</v>
          </cell>
          <cell r="C4">
            <v>534</v>
          </cell>
          <cell r="D4">
            <v>847</v>
          </cell>
          <cell r="E4">
            <v>0</v>
          </cell>
          <cell r="F4">
            <v>847</v>
          </cell>
          <cell r="G4">
            <v>127.05</v>
          </cell>
        </row>
        <row r="5">
          <cell r="A5" t="str">
            <v>ENX2003</v>
          </cell>
          <cell r="B5" t="str">
            <v>Product 4</v>
          </cell>
          <cell r="C5">
            <v>1516</v>
          </cell>
          <cell r="D5">
            <v>1783</v>
          </cell>
          <cell r="E5">
            <v>0</v>
          </cell>
          <cell r="F5">
            <v>1783</v>
          </cell>
          <cell r="G5">
            <v>267.45</v>
          </cell>
        </row>
        <row r="6">
          <cell r="A6" t="str">
            <v>ENX2004</v>
          </cell>
          <cell r="B6" t="str">
            <v>Product 5</v>
          </cell>
          <cell r="C6">
            <v>665</v>
          </cell>
          <cell r="D6">
            <v>1278</v>
          </cell>
          <cell r="E6">
            <v>0</v>
          </cell>
          <cell r="F6">
            <v>1278</v>
          </cell>
          <cell r="G6">
            <v>191.7</v>
          </cell>
        </row>
        <row r="7">
          <cell r="A7" t="str">
            <v>ENX2005</v>
          </cell>
          <cell r="B7" t="str">
            <v>Product 6</v>
          </cell>
          <cell r="C7">
            <v>561</v>
          </cell>
          <cell r="D7">
            <v>684</v>
          </cell>
          <cell r="E7">
            <v>0</v>
          </cell>
          <cell r="F7">
            <v>684</v>
          </cell>
          <cell r="G7">
            <v>102.6</v>
          </cell>
        </row>
        <row r="8">
          <cell r="A8" t="str">
            <v>ENX2006</v>
          </cell>
          <cell r="B8" t="str">
            <v>Product 7</v>
          </cell>
          <cell r="C8">
            <v>1443</v>
          </cell>
          <cell r="D8">
            <v>1826</v>
          </cell>
          <cell r="E8">
            <v>0</v>
          </cell>
          <cell r="F8">
            <v>1826</v>
          </cell>
          <cell r="G8">
            <v>273.89999999999998</v>
          </cell>
        </row>
        <row r="9">
          <cell r="A9" t="str">
            <v>ENX2007</v>
          </cell>
          <cell r="B9" t="str">
            <v>Product 8</v>
          </cell>
          <cell r="C9">
            <v>1054</v>
          </cell>
          <cell r="D9">
            <v>1405</v>
          </cell>
          <cell r="E9">
            <v>0</v>
          </cell>
          <cell r="F9">
            <v>1405</v>
          </cell>
          <cell r="G9">
            <v>210.75</v>
          </cell>
        </row>
        <row r="10">
          <cell r="A10" t="str">
            <v>ENX2008</v>
          </cell>
          <cell r="B10" t="str">
            <v>Product 9</v>
          </cell>
          <cell r="C10">
            <v>208</v>
          </cell>
          <cell r="D10">
            <v>315</v>
          </cell>
          <cell r="E10">
            <v>0</v>
          </cell>
          <cell r="F10">
            <v>315</v>
          </cell>
          <cell r="G10">
            <v>47.25</v>
          </cell>
        </row>
        <row r="11">
          <cell r="A11" t="str">
            <v>ENX2009</v>
          </cell>
          <cell r="B11" t="str">
            <v>Product 10</v>
          </cell>
          <cell r="C11">
            <v>420</v>
          </cell>
          <cell r="D11">
            <v>584</v>
          </cell>
          <cell r="E11">
            <v>0</v>
          </cell>
          <cell r="F11">
            <v>584</v>
          </cell>
          <cell r="G11">
            <v>87.6</v>
          </cell>
        </row>
        <row r="12">
          <cell r="A12" t="str">
            <v>ENX2010</v>
          </cell>
          <cell r="B12" t="str">
            <v>Product 11</v>
          </cell>
          <cell r="C12">
            <v>1305</v>
          </cell>
          <cell r="D12">
            <v>1812</v>
          </cell>
          <cell r="E12">
            <v>0</v>
          </cell>
          <cell r="F12">
            <v>1812</v>
          </cell>
          <cell r="G12">
            <v>271.8</v>
          </cell>
        </row>
        <row r="13">
          <cell r="A13" t="str">
            <v>ENX2011</v>
          </cell>
          <cell r="B13" t="str">
            <v>Product 12</v>
          </cell>
          <cell r="C13">
            <v>435</v>
          </cell>
          <cell r="D13">
            <v>530</v>
          </cell>
          <cell r="E13">
            <v>0</v>
          </cell>
          <cell r="F13">
            <v>530</v>
          </cell>
          <cell r="G13">
            <v>79.5</v>
          </cell>
        </row>
        <row r="14">
          <cell r="A14" t="str">
            <v>ENX2012</v>
          </cell>
          <cell r="B14" t="str">
            <v>Product 13</v>
          </cell>
          <cell r="C14">
            <v>947</v>
          </cell>
          <cell r="D14">
            <v>1353</v>
          </cell>
          <cell r="E14">
            <v>0</v>
          </cell>
          <cell r="F14">
            <v>1353</v>
          </cell>
          <cell r="G14">
            <v>202.95</v>
          </cell>
        </row>
        <row r="15">
          <cell r="A15" t="str">
            <v>ENX2013</v>
          </cell>
          <cell r="B15" t="str">
            <v>Product 14</v>
          </cell>
          <cell r="C15">
            <v>269</v>
          </cell>
          <cell r="D15">
            <v>368</v>
          </cell>
          <cell r="E15">
            <v>0</v>
          </cell>
          <cell r="F15">
            <v>368</v>
          </cell>
          <cell r="G15">
            <v>55.199999999999996</v>
          </cell>
        </row>
        <row r="16">
          <cell r="A16" t="str">
            <v>ENX2014</v>
          </cell>
          <cell r="B16" t="str">
            <v>Product 15</v>
          </cell>
          <cell r="C16">
            <v>1067</v>
          </cell>
          <cell r="D16">
            <v>1809</v>
          </cell>
          <cell r="E16">
            <v>0</v>
          </cell>
          <cell r="F16">
            <v>1809</v>
          </cell>
          <cell r="G16">
            <v>271.34999999999997</v>
          </cell>
        </row>
        <row r="17">
          <cell r="A17" t="str">
            <v>ENX2015</v>
          </cell>
          <cell r="B17" t="str">
            <v>Product 16</v>
          </cell>
          <cell r="C17">
            <v>389</v>
          </cell>
          <cell r="D17">
            <v>637</v>
          </cell>
          <cell r="E17">
            <v>0</v>
          </cell>
          <cell r="F17">
            <v>637</v>
          </cell>
          <cell r="G17">
            <v>95.55</v>
          </cell>
        </row>
        <row r="18">
          <cell r="A18" t="str">
            <v>ENX2016</v>
          </cell>
          <cell r="B18" t="str">
            <v>Product 17</v>
          </cell>
          <cell r="C18">
            <v>1108</v>
          </cell>
          <cell r="D18">
            <v>1351</v>
          </cell>
          <cell r="E18">
            <v>0</v>
          </cell>
          <cell r="F18">
            <v>1351</v>
          </cell>
          <cell r="G18">
            <v>202.65</v>
          </cell>
        </row>
        <row r="19">
          <cell r="A19" t="str">
            <v>ENX2017</v>
          </cell>
          <cell r="B19" t="str">
            <v>Product 18</v>
          </cell>
          <cell r="C19">
            <v>22</v>
          </cell>
          <cell r="D19">
            <v>35</v>
          </cell>
          <cell r="E19">
            <v>0</v>
          </cell>
          <cell r="F19">
            <v>35</v>
          </cell>
          <cell r="G19">
            <v>5.25</v>
          </cell>
        </row>
        <row r="20">
          <cell r="A20" t="str">
            <v>ENX2018</v>
          </cell>
          <cell r="B20" t="str">
            <v>Product 19</v>
          </cell>
          <cell r="C20">
            <v>1321</v>
          </cell>
          <cell r="D20">
            <v>1972</v>
          </cell>
          <cell r="E20">
            <v>0</v>
          </cell>
          <cell r="F20">
            <v>1972</v>
          </cell>
          <cell r="G20">
            <v>295.8</v>
          </cell>
        </row>
        <row r="21">
          <cell r="A21" t="str">
            <v>ENX2019</v>
          </cell>
          <cell r="B21" t="str">
            <v>Product 20</v>
          </cell>
          <cell r="C21">
            <v>536</v>
          </cell>
          <cell r="D21">
            <v>800</v>
          </cell>
          <cell r="E21">
            <v>0</v>
          </cell>
          <cell r="F21">
            <v>800</v>
          </cell>
          <cell r="G21">
            <v>120</v>
          </cell>
        </row>
        <row r="22">
          <cell r="A22" t="str">
            <v>ENX2020</v>
          </cell>
          <cell r="B22" t="str">
            <v>Product 21</v>
          </cell>
          <cell r="C22">
            <v>1223</v>
          </cell>
          <cell r="D22">
            <v>2005</v>
          </cell>
          <cell r="E22">
            <v>0</v>
          </cell>
          <cell r="F22">
            <v>2005</v>
          </cell>
          <cell r="G22">
            <v>300.75</v>
          </cell>
        </row>
        <row r="23">
          <cell r="A23" t="str">
            <v>ENX2021</v>
          </cell>
          <cell r="B23" t="str">
            <v>Product 22</v>
          </cell>
          <cell r="C23">
            <v>171</v>
          </cell>
          <cell r="D23">
            <v>217</v>
          </cell>
          <cell r="E23">
            <v>0</v>
          </cell>
          <cell r="F23">
            <v>217</v>
          </cell>
          <cell r="G23">
            <v>32.549999999999997</v>
          </cell>
        </row>
        <row r="24">
          <cell r="A24" t="str">
            <v>ENX2022</v>
          </cell>
          <cell r="B24" t="str">
            <v>Product 23</v>
          </cell>
          <cell r="C24">
            <v>421</v>
          </cell>
          <cell r="D24">
            <v>561</v>
          </cell>
          <cell r="E24">
            <v>0</v>
          </cell>
          <cell r="F24">
            <v>561</v>
          </cell>
          <cell r="G24">
            <v>84.149999999999991</v>
          </cell>
        </row>
        <row r="25">
          <cell r="A25" t="str">
            <v>ENX2023</v>
          </cell>
          <cell r="B25" t="str">
            <v>Product 24</v>
          </cell>
          <cell r="C25">
            <v>450</v>
          </cell>
          <cell r="D25">
            <v>818</v>
          </cell>
          <cell r="E25">
            <v>0</v>
          </cell>
          <cell r="F25">
            <v>818</v>
          </cell>
          <cell r="G25">
            <v>122.69999999999999</v>
          </cell>
        </row>
        <row r="26">
          <cell r="A26" t="str">
            <v>ENX2024</v>
          </cell>
          <cell r="B26" t="str">
            <v>Product 25</v>
          </cell>
          <cell r="C26">
            <v>292</v>
          </cell>
          <cell r="D26">
            <v>356</v>
          </cell>
          <cell r="E26">
            <v>0</v>
          </cell>
          <cell r="F26">
            <v>356</v>
          </cell>
          <cell r="G26">
            <v>53.4</v>
          </cell>
        </row>
        <row r="27">
          <cell r="A27" t="str">
            <v>ENX2025</v>
          </cell>
          <cell r="B27" t="str">
            <v>Product 26</v>
          </cell>
          <cell r="C27">
            <v>387</v>
          </cell>
          <cell r="D27">
            <v>667</v>
          </cell>
          <cell r="E27">
            <v>0</v>
          </cell>
          <cell r="F27">
            <v>667</v>
          </cell>
          <cell r="G27">
            <v>100.05</v>
          </cell>
        </row>
        <row r="28">
          <cell r="A28" t="str">
            <v>ENX2026</v>
          </cell>
          <cell r="B28" t="str">
            <v>Product 27</v>
          </cell>
          <cell r="C28">
            <v>786</v>
          </cell>
          <cell r="D28">
            <v>947</v>
          </cell>
          <cell r="E28">
            <v>0</v>
          </cell>
          <cell r="F28">
            <v>947</v>
          </cell>
          <cell r="G28">
            <v>142.04999999999998</v>
          </cell>
        </row>
        <row r="29">
          <cell r="A29" t="str">
            <v>ENX2027</v>
          </cell>
          <cell r="B29" t="str">
            <v>Product 28</v>
          </cell>
          <cell r="C29">
            <v>1473</v>
          </cell>
          <cell r="D29">
            <v>2497</v>
          </cell>
          <cell r="E29">
            <v>0</v>
          </cell>
          <cell r="F29">
            <v>2497</v>
          </cell>
          <cell r="G29">
            <v>374.55</v>
          </cell>
        </row>
        <row r="30">
          <cell r="A30" t="str">
            <v>ENX2028</v>
          </cell>
          <cell r="B30" t="str">
            <v>Product 29</v>
          </cell>
          <cell r="C30">
            <v>1484</v>
          </cell>
          <cell r="D30">
            <v>2283</v>
          </cell>
          <cell r="E30">
            <v>0</v>
          </cell>
          <cell r="F30">
            <v>2283</v>
          </cell>
          <cell r="G30">
            <v>342.45</v>
          </cell>
        </row>
        <row r="31">
          <cell r="A31" t="str">
            <v>ENX2029</v>
          </cell>
          <cell r="B31" t="str">
            <v>Product 30</v>
          </cell>
          <cell r="C31">
            <v>1294</v>
          </cell>
          <cell r="D31">
            <v>1848</v>
          </cell>
          <cell r="E31">
            <v>0</v>
          </cell>
          <cell r="F31">
            <v>1848</v>
          </cell>
          <cell r="G31">
            <v>277.2</v>
          </cell>
        </row>
        <row r="32">
          <cell r="A32" t="str">
            <v>ENX2030</v>
          </cell>
          <cell r="B32" t="str">
            <v>Product 31</v>
          </cell>
          <cell r="C32">
            <v>1044</v>
          </cell>
          <cell r="D32">
            <v>1899</v>
          </cell>
          <cell r="E32">
            <v>0</v>
          </cell>
          <cell r="F32">
            <v>1899</v>
          </cell>
          <cell r="G32">
            <v>284.84999999999997</v>
          </cell>
        </row>
        <row r="33">
          <cell r="A33" t="str">
            <v>ENX2031</v>
          </cell>
          <cell r="B33" t="str">
            <v>Product 32</v>
          </cell>
          <cell r="C33">
            <v>1261</v>
          </cell>
          <cell r="D33">
            <v>1638</v>
          </cell>
          <cell r="E33">
            <v>0</v>
          </cell>
          <cell r="F33">
            <v>1638</v>
          </cell>
          <cell r="G33">
            <v>245.7</v>
          </cell>
        </row>
        <row r="34">
          <cell r="A34" t="str">
            <v>ENX2032</v>
          </cell>
          <cell r="B34" t="str">
            <v>Product 33</v>
          </cell>
          <cell r="C34">
            <v>1397</v>
          </cell>
          <cell r="D34">
            <v>1967</v>
          </cell>
          <cell r="E34">
            <v>0</v>
          </cell>
          <cell r="F34">
            <v>1967</v>
          </cell>
          <cell r="G34">
            <v>295.05</v>
          </cell>
        </row>
        <row r="35">
          <cell r="A35" t="str">
            <v>ENX2033</v>
          </cell>
          <cell r="B35" t="str">
            <v>Product 34</v>
          </cell>
          <cell r="C35">
            <v>1200</v>
          </cell>
          <cell r="D35">
            <v>2182</v>
          </cell>
          <cell r="E35">
            <v>0</v>
          </cell>
          <cell r="F35">
            <v>2182</v>
          </cell>
          <cell r="G35">
            <v>327.3</v>
          </cell>
        </row>
        <row r="36">
          <cell r="A36" t="str">
            <v>ENX2034</v>
          </cell>
          <cell r="B36" t="str">
            <v>Product 35</v>
          </cell>
          <cell r="C36">
            <v>540</v>
          </cell>
          <cell r="D36">
            <v>871</v>
          </cell>
          <cell r="E36">
            <v>0</v>
          </cell>
          <cell r="F36">
            <v>871</v>
          </cell>
          <cell r="G36">
            <v>130.65</v>
          </cell>
        </row>
        <row r="37">
          <cell r="A37" t="str">
            <v>ENX2035</v>
          </cell>
          <cell r="B37" t="str">
            <v>Product 36</v>
          </cell>
          <cell r="C37">
            <v>376</v>
          </cell>
          <cell r="D37">
            <v>458</v>
          </cell>
          <cell r="E37">
            <v>0</v>
          </cell>
          <cell r="F37">
            <v>458</v>
          </cell>
          <cell r="G37">
            <v>68.7</v>
          </cell>
        </row>
        <row r="38">
          <cell r="A38" t="str">
            <v>ENX2036</v>
          </cell>
          <cell r="B38" t="str">
            <v>Product 37</v>
          </cell>
          <cell r="C38">
            <v>1234</v>
          </cell>
          <cell r="D38">
            <v>1582</v>
          </cell>
          <cell r="E38">
            <v>0</v>
          </cell>
          <cell r="F38">
            <v>1582</v>
          </cell>
          <cell r="G38">
            <v>237.29999999999998</v>
          </cell>
        </row>
        <row r="39">
          <cell r="A39" t="str">
            <v>ENX2037</v>
          </cell>
          <cell r="B39" t="str">
            <v>Product 38</v>
          </cell>
          <cell r="C39">
            <v>634</v>
          </cell>
          <cell r="D39">
            <v>880</v>
          </cell>
          <cell r="E39">
            <v>0</v>
          </cell>
          <cell r="F39">
            <v>880</v>
          </cell>
          <cell r="G39">
            <v>132</v>
          </cell>
        </row>
        <row r="40">
          <cell r="A40" t="str">
            <v>ENX2038</v>
          </cell>
          <cell r="B40" t="str">
            <v>Product 39</v>
          </cell>
          <cell r="C40">
            <v>255</v>
          </cell>
          <cell r="D40">
            <v>392</v>
          </cell>
          <cell r="E40">
            <v>0</v>
          </cell>
          <cell r="F40">
            <v>392</v>
          </cell>
          <cell r="G40">
            <v>58.8</v>
          </cell>
        </row>
        <row r="41">
          <cell r="A41" t="str">
            <v>ENX2039</v>
          </cell>
          <cell r="B41" t="str">
            <v>Product 40</v>
          </cell>
          <cell r="C41">
            <v>409</v>
          </cell>
          <cell r="D41">
            <v>817</v>
          </cell>
          <cell r="E41">
            <v>0</v>
          </cell>
          <cell r="F41">
            <v>817</v>
          </cell>
          <cell r="G41">
            <v>122.55</v>
          </cell>
        </row>
        <row r="42">
          <cell r="A42" t="str">
            <v>ENX2040</v>
          </cell>
          <cell r="B42" t="str">
            <v>Product 41</v>
          </cell>
          <cell r="C42">
            <v>945</v>
          </cell>
          <cell r="D42">
            <v>1889</v>
          </cell>
          <cell r="E42">
            <v>0</v>
          </cell>
          <cell r="F42">
            <v>1889</v>
          </cell>
          <cell r="G42">
            <v>283.34999999999997</v>
          </cell>
        </row>
        <row r="43">
          <cell r="A43" t="str">
            <v>ENX2041</v>
          </cell>
          <cell r="B43" t="str">
            <v>Product 42</v>
          </cell>
          <cell r="C43">
            <v>1090</v>
          </cell>
          <cell r="D43">
            <v>1380</v>
          </cell>
          <cell r="E43">
            <v>0</v>
          </cell>
          <cell r="F43">
            <v>1380</v>
          </cell>
          <cell r="G43">
            <v>207</v>
          </cell>
        </row>
        <row r="44">
          <cell r="A44" t="str">
            <v>ENX2042</v>
          </cell>
          <cell r="B44" t="str">
            <v>Product 43</v>
          </cell>
          <cell r="C44">
            <v>154</v>
          </cell>
          <cell r="D44">
            <v>203</v>
          </cell>
          <cell r="E44">
            <v>0</v>
          </cell>
          <cell r="F44">
            <v>203</v>
          </cell>
          <cell r="G44">
            <v>30.45</v>
          </cell>
        </row>
        <row r="45">
          <cell r="A45" t="str">
            <v>ENX2043</v>
          </cell>
          <cell r="B45" t="str">
            <v>Product 44</v>
          </cell>
          <cell r="C45">
            <v>425</v>
          </cell>
          <cell r="D45">
            <v>545</v>
          </cell>
          <cell r="E45">
            <v>0</v>
          </cell>
          <cell r="F45">
            <v>545</v>
          </cell>
          <cell r="G45">
            <v>81.75</v>
          </cell>
        </row>
        <row r="46">
          <cell r="A46" t="str">
            <v>ENX2044</v>
          </cell>
          <cell r="B46" t="str">
            <v>Product 45</v>
          </cell>
          <cell r="C46">
            <v>478</v>
          </cell>
          <cell r="D46">
            <v>886</v>
          </cell>
          <cell r="E46">
            <v>0</v>
          </cell>
          <cell r="F46">
            <v>886</v>
          </cell>
          <cell r="G46">
            <v>132.9</v>
          </cell>
        </row>
        <row r="47">
          <cell r="A47" t="str">
            <v>ENX2045</v>
          </cell>
          <cell r="B47" t="str">
            <v>Product 46</v>
          </cell>
          <cell r="C47">
            <v>395</v>
          </cell>
          <cell r="D47">
            <v>556</v>
          </cell>
          <cell r="E47">
            <v>0</v>
          </cell>
          <cell r="F47">
            <v>556</v>
          </cell>
          <cell r="G47">
            <v>83.399999999999991</v>
          </cell>
        </row>
        <row r="48">
          <cell r="A48" t="str">
            <v>ENX2046</v>
          </cell>
          <cell r="B48" t="str">
            <v>Product 47</v>
          </cell>
          <cell r="C48">
            <v>1518</v>
          </cell>
          <cell r="D48">
            <v>2410</v>
          </cell>
          <cell r="E48">
            <v>0</v>
          </cell>
          <cell r="F48">
            <v>2410</v>
          </cell>
          <cell r="G48">
            <v>361.5</v>
          </cell>
        </row>
        <row r="49">
          <cell r="A49" t="str">
            <v>ENX2047</v>
          </cell>
          <cell r="B49" t="str">
            <v>Product 48</v>
          </cell>
          <cell r="C49">
            <v>200</v>
          </cell>
          <cell r="D49">
            <v>290</v>
          </cell>
          <cell r="E49">
            <v>0</v>
          </cell>
          <cell r="F49">
            <v>290</v>
          </cell>
          <cell r="G49">
            <v>43.5</v>
          </cell>
        </row>
        <row r="50">
          <cell r="A50" t="str">
            <v>ENX2048</v>
          </cell>
          <cell r="B50" t="str">
            <v>Product 49</v>
          </cell>
          <cell r="C50">
            <v>296</v>
          </cell>
          <cell r="D50">
            <v>502</v>
          </cell>
          <cell r="E50">
            <v>0</v>
          </cell>
          <cell r="F50">
            <v>502</v>
          </cell>
          <cell r="G50">
            <v>75.3</v>
          </cell>
        </row>
        <row r="51">
          <cell r="A51" t="str">
            <v>ENX2049</v>
          </cell>
          <cell r="B51" t="str">
            <v>Product 50</v>
          </cell>
          <cell r="C51">
            <v>562</v>
          </cell>
          <cell r="D51">
            <v>826</v>
          </cell>
          <cell r="E51">
            <v>0</v>
          </cell>
          <cell r="F51">
            <v>826</v>
          </cell>
          <cell r="G51">
            <v>123.89999999999999</v>
          </cell>
        </row>
        <row r="52">
          <cell r="A52" t="str">
            <v>ENX2050</v>
          </cell>
          <cell r="B52" t="str">
            <v>Product 51</v>
          </cell>
          <cell r="C52">
            <v>1291</v>
          </cell>
          <cell r="D52">
            <v>2391</v>
          </cell>
          <cell r="E52">
            <v>0</v>
          </cell>
          <cell r="F52">
            <v>2391</v>
          </cell>
          <cell r="G52">
            <v>358.65</v>
          </cell>
        </row>
        <row r="53">
          <cell r="A53" t="str">
            <v>ENX2051</v>
          </cell>
          <cell r="B53" t="str">
            <v>Product 52</v>
          </cell>
          <cell r="C53">
            <v>732</v>
          </cell>
          <cell r="D53">
            <v>1077</v>
          </cell>
          <cell r="E53">
            <v>0</v>
          </cell>
          <cell r="F53">
            <v>1077</v>
          </cell>
          <cell r="G53">
            <v>161.54999999999998</v>
          </cell>
        </row>
        <row r="54">
          <cell r="A54" t="str">
            <v>ENX2052</v>
          </cell>
          <cell r="B54" t="str">
            <v>Product 53</v>
          </cell>
          <cell r="C54">
            <v>1251</v>
          </cell>
          <cell r="D54">
            <v>1526</v>
          </cell>
          <cell r="E54">
            <v>0</v>
          </cell>
          <cell r="F54">
            <v>1526</v>
          </cell>
          <cell r="G54">
            <v>228.9</v>
          </cell>
        </row>
        <row r="55">
          <cell r="A55" t="str">
            <v>ENX2053</v>
          </cell>
          <cell r="B55" t="str">
            <v>Product 54</v>
          </cell>
          <cell r="C55">
            <v>358</v>
          </cell>
          <cell r="D55">
            <v>596</v>
          </cell>
          <cell r="E55">
            <v>0</v>
          </cell>
          <cell r="F55">
            <v>596</v>
          </cell>
          <cell r="G55">
            <v>89.399999999999991</v>
          </cell>
        </row>
        <row r="56">
          <cell r="A56" t="str">
            <v>ENX2054</v>
          </cell>
          <cell r="B56" t="str">
            <v>Product 55</v>
          </cell>
          <cell r="C56">
            <v>79</v>
          </cell>
          <cell r="D56">
            <v>127</v>
          </cell>
          <cell r="E56">
            <v>0</v>
          </cell>
          <cell r="F56">
            <v>127</v>
          </cell>
          <cell r="G56">
            <v>19.05</v>
          </cell>
        </row>
        <row r="57">
          <cell r="A57" t="str">
            <v>ENX2055</v>
          </cell>
          <cell r="B57" t="str">
            <v>Product 56</v>
          </cell>
          <cell r="C57">
            <v>1896</v>
          </cell>
          <cell r="D57">
            <v>2495</v>
          </cell>
          <cell r="E57">
            <v>0</v>
          </cell>
          <cell r="F57">
            <v>2495</v>
          </cell>
          <cell r="G57">
            <v>374.25</v>
          </cell>
        </row>
        <row r="58">
          <cell r="A58" t="str">
            <v>ENX2056</v>
          </cell>
          <cell r="B58" t="str">
            <v>Product 57</v>
          </cell>
          <cell r="C58">
            <v>1046</v>
          </cell>
          <cell r="D58">
            <v>1635</v>
          </cell>
          <cell r="E58">
            <v>0</v>
          </cell>
          <cell r="F58">
            <v>1635</v>
          </cell>
          <cell r="G58">
            <v>245.25</v>
          </cell>
        </row>
        <row r="59">
          <cell r="A59" t="str">
            <v>ENX2057</v>
          </cell>
          <cell r="B59" t="str">
            <v>Product 58</v>
          </cell>
          <cell r="C59">
            <v>130</v>
          </cell>
          <cell r="D59">
            <v>181</v>
          </cell>
          <cell r="E59">
            <v>0</v>
          </cell>
          <cell r="F59">
            <v>181</v>
          </cell>
          <cell r="G59">
            <v>27.15</v>
          </cell>
        </row>
        <row r="60">
          <cell r="A60" t="str">
            <v>ENX2058</v>
          </cell>
          <cell r="B60" t="str">
            <v>Product 59</v>
          </cell>
          <cell r="C60">
            <v>1535</v>
          </cell>
          <cell r="D60">
            <v>2257</v>
          </cell>
          <cell r="E60">
            <v>0</v>
          </cell>
          <cell r="F60">
            <v>2257</v>
          </cell>
          <cell r="G60">
            <v>338.55</v>
          </cell>
        </row>
        <row r="61">
          <cell r="A61" t="str">
            <v>ENX2059</v>
          </cell>
          <cell r="B61" t="str">
            <v>Product 60</v>
          </cell>
          <cell r="C61">
            <v>971</v>
          </cell>
          <cell r="D61">
            <v>1494</v>
          </cell>
          <cell r="E61">
            <v>0</v>
          </cell>
          <cell r="F61">
            <v>1494</v>
          </cell>
          <cell r="G61">
            <v>224.1</v>
          </cell>
        </row>
        <row r="62">
          <cell r="A62" t="str">
            <v>ENX2060</v>
          </cell>
          <cell r="B62" t="str">
            <v>Product 61</v>
          </cell>
          <cell r="C62">
            <v>807</v>
          </cell>
          <cell r="D62">
            <v>1467</v>
          </cell>
          <cell r="E62">
            <v>0</v>
          </cell>
          <cell r="F62">
            <v>1467</v>
          </cell>
          <cell r="G62">
            <v>220.04999999999998</v>
          </cell>
        </row>
        <row r="63">
          <cell r="A63" t="str">
            <v>ENX2061</v>
          </cell>
          <cell r="B63" t="str">
            <v>Product 62</v>
          </cell>
          <cell r="C63">
            <v>584</v>
          </cell>
          <cell r="D63">
            <v>913</v>
          </cell>
          <cell r="E63">
            <v>0</v>
          </cell>
          <cell r="F63">
            <v>913</v>
          </cell>
          <cell r="G63">
            <v>136.94999999999999</v>
          </cell>
        </row>
        <row r="64">
          <cell r="A64" t="str">
            <v>ENX2062</v>
          </cell>
          <cell r="B64" t="str">
            <v>Product 63</v>
          </cell>
          <cell r="C64">
            <v>1774</v>
          </cell>
          <cell r="D64">
            <v>2464</v>
          </cell>
          <cell r="E64">
            <v>0</v>
          </cell>
          <cell r="F64">
            <v>2464</v>
          </cell>
          <cell r="G64">
            <v>369.59999999999997</v>
          </cell>
        </row>
        <row r="65">
          <cell r="A65" t="str">
            <v>ENX2063</v>
          </cell>
          <cell r="B65" t="str">
            <v>Product 64</v>
          </cell>
          <cell r="C65">
            <v>871</v>
          </cell>
          <cell r="D65">
            <v>1708</v>
          </cell>
          <cell r="E65">
            <v>0</v>
          </cell>
          <cell r="F65">
            <v>1708</v>
          </cell>
          <cell r="G65">
            <v>256.2</v>
          </cell>
        </row>
        <row r="66">
          <cell r="A66" t="str">
            <v>ENX2064</v>
          </cell>
          <cell r="B66" t="str">
            <v>Product 65</v>
          </cell>
          <cell r="C66">
            <v>962</v>
          </cell>
          <cell r="D66">
            <v>1414</v>
          </cell>
          <cell r="E66">
            <v>0</v>
          </cell>
          <cell r="F66">
            <v>1414</v>
          </cell>
          <cell r="G66">
            <v>212.1</v>
          </cell>
        </row>
        <row r="67">
          <cell r="A67" t="str">
            <v>ENX2065</v>
          </cell>
          <cell r="B67" t="str">
            <v>Product 66</v>
          </cell>
          <cell r="C67">
            <v>1965</v>
          </cell>
          <cell r="D67">
            <v>2396</v>
          </cell>
          <cell r="E67">
            <v>0</v>
          </cell>
          <cell r="F67">
            <v>2396</v>
          </cell>
          <cell r="G67">
            <v>359.4</v>
          </cell>
        </row>
        <row r="68">
          <cell r="A68" t="str">
            <v>ENX2066</v>
          </cell>
          <cell r="B68" t="str">
            <v>Product 67</v>
          </cell>
          <cell r="C68">
            <v>1485</v>
          </cell>
          <cell r="D68">
            <v>2091</v>
          </cell>
          <cell r="E68">
            <v>0</v>
          </cell>
          <cell r="F68">
            <v>2091</v>
          </cell>
          <cell r="G68">
            <v>313.64999999999998</v>
          </cell>
        </row>
        <row r="69">
          <cell r="A69" t="str">
            <v>ENX2067</v>
          </cell>
          <cell r="B69" t="str">
            <v>Product 68</v>
          </cell>
          <cell r="C69">
            <v>683</v>
          </cell>
          <cell r="D69">
            <v>1119</v>
          </cell>
          <cell r="E69">
            <v>0</v>
          </cell>
          <cell r="F69">
            <v>1119</v>
          </cell>
          <cell r="G69">
            <v>167.85</v>
          </cell>
        </row>
        <row r="70">
          <cell r="A70" t="str">
            <v>ENX2068</v>
          </cell>
          <cell r="B70" t="str">
            <v>Product 69</v>
          </cell>
          <cell r="C70">
            <v>900</v>
          </cell>
          <cell r="D70">
            <v>1500</v>
          </cell>
          <cell r="E70">
            <v>0</v>
          </cell>
          <cell r="F70">
            <v>1500</v>
          </cell>
          <cell r="G70">
            <v>225</v>
          </cell>
        </row>
        <row r="71">
          <cell r="A71" t="str">
            <v>ENX2069</v>
          </cell>
          <cell r="B71" t="str">
            <v>Product 70</v>
          </cell>
          <cell r="C71">
            <v>291</v>
          </cell>
          <cell r="D71">
            <v>378</v>
          </cell>
          <cell r="E71">
            <v>0</v>
          </cell>
          <cell r="F71">
            <v>378</v>
          </cell>
          <cell r="G71">
            <v>56.699999999999996</v>
          </cell>
        </row>
        <row r="72">
          <cell r="A72" t="str">
            <v>ENX2070</v>
          </cell>
          <cell r="B72" t="str">
            <v>Product 71</v>
          </cell>
          <cell r="C72">
            <v>1220</v>
          </cell>
          <cell r="D72">
            <v>1671</v>
          </cell>
          <cell r="E72">
            <v>0</v>
          </cell>
          <cell r="F72">
            <v>1671</v>
          </cell>
          <cell r="G72">
            <v>250.64999999999998</v>
          </cell>
        </row>
        <row r="73">
          <cell r="A73" t="str">
            <v>ENX2071</v>
          </cell>
          <cell r="B73" t="str">
            <v>Product 72</v>
          </cell>
          <cell r="C73">
            <v>72</v>
          </cell>
          <cell r="D73">
            <v>136</v>
          </cell>
          <cell r="E73">
            <v>0</v>
          </cell>
          <cell r="F73">
            <v>136</v>
          </cell>
          <cell r="G73">
            <v>20.399999999999999</v>
          </cell>
        </row>
        <row r="74">
          <cell r="A74" t="str">
            <v>ENX2072</v>
          </cell>
          <cell r="B74" t="str">
            <v>Product 73</v>
          </cell>
          <cell r="C74">
            <v>1378</v>
          </cell>
          <cell r="D74">
            <v>1887</v>
          </cell>
          <cell r="E74">
            <v>0</v>
          </cell>
          <cell r="F74">
            <v>1887</v>
          </cell>
          <cell r="G74">
            <v>283.05</v>
          </cell>
        </row>
        <row r="75">
          <cell r="A75" t="str">
            <v>ENX2073</v>
          </cell>
          <cell r="B75" t="str">
            <v>Product 74</v>
          </cell>
          <cell r="C75">
            <v>61</v>
          </cell>
          <cell r="D75">
            <v>95</v>
          </cell>
          <cell r="E75">
            <v>0</v>
          </cell>
          <cell r="F75">
            <v>95</v>
          </cell>
          <cell r="G75">
            <v>14.25</v>
          </cell>
        </row>
        <row r="76">
          <cell r="A76" t="str">
            <v>ENX2074</v>
          </cell>
          <cell r="B76" t="str">
            <v>Product 75</v>
          </cell>
          <cell r="C76">
            <v>408</v>
          </cell>
          <cell r="D76">
            <v>504</v>
          </cell>
          <cell r="E76">
            <v>0</v>
          </cell>
          <cell r="F76">
            <v>504</v>
          </cell>
          <cell r="G76">
            <v>75.599999999999994</v>
          </cell>
        </row>
        <row r="77">
          <cell r="A77" t="str">
            <v>ENX2075</v>
          </cell>
          <cell r="B77" t="str">
            <v>Product 76</v>
          </cell>
          <cell r="C77">
            <v>208</v>
          </cell>
          <cell r="D77">
            <v>400</v>
          </cell>
          <cell r="E77">
            <v>0</v>
          </cell>
          <cell r="F77">
            <v>400</v>
          </cell>
          <cell r="G77">
            <v>60</v>
          </cell>
        </row>
        <row r="78">
          <cell r="A78" t="str">
            <v>ENX2076</v>
          </cell>
          <cell r="B78" t="str">
            <v>Product 77</v>
          </cell>
          <cell r="C78">
            <v>791</v>
          </cell>
          <cell r="D78">
            <v>1522</v>
          </cell>
          <cell r="E78">
            <v>0</v>
          </cell>
          <cell r="F78">
            <v>1522</v>
          </cell>
          <cell r="G78">
            <v>228.29999999999998</v>
          </cell>
        </row>
        <row r="79">
          <cell r="A79" t="str">
            <v>ENX2077</v>
          </cell>
          <cell r="B79" t="str">
            <v>Product 78</v>
          </cell>
          <cell r="C79">
            <v>424</v>
          </cell>
          <cell r="D79">
            <v>530</v>
          </cell>
          <cell r="E79">
            <v>0</v>
          </cell>
          <cell r="F79">
            <v>530</v>
          </cell>
          <cell r="G79">
            <v>79.5</v>
          </cell>
        </row>
        <row r="80">
          <cell r="A80" t="str">
            <v>ENX2078</v>
          </cell>
          <cell r="B80" t="str">
            <v>Product 79</v>
          </cell>
          <cell r="C80">
            <v>971</v>
          </cell>
          <cell r="D80">
            <v>1798</v>
          </cell>
          <cell r="E80">
            <v>0</v>
          </cell>
          <cell r="F80">
            <v>1798</v>
          </cell>
          <cell r="G80">
            <v>269.7</v>
          </cell>
        </row>
        <row r="81">
          <cell r="A81" t="str">
            <v>ENX2079</v>
          </cell>
          <cell r="B81" t="str">
            <v>Product 80</v>
          </cell>
          <cell r="C81">
            <v>1363</v>
          </cell>
          <cell r="D81">
            <v>1725</v>
          </cell>
          <cell r="E81">
            <v>0</v>
          </cell>
          <cell r="F81">
            <v>1725</v>
          </cell>
          <cell r="G81">
            <v>258.75</v>
          </cell>
        </row>
        <row r="82">
          <cell r="A82" t="str">
            <v>ENX2080</v>
          </cell>
          <cell r="B82" t="str">
            <v>Product 81</v>
          </cell>
          <cell r="C82">
            <v>1788</v>
          </cell>
          <cell r="D82">
            <v>2353</v>
          </cell>
          <cell r="E82">
            <v>0</v>
          </cell>
          <cell r="F82">
            <v>2353</v>
          </cell>
          <cell r="G82">
            <v>352.95</v>
          </cell>
        </row>
        <row r="83">
          <cell r="A83" t="str">
            <v>ENX2081</v>
          </cell>
          <cell r="B83" t="str">
            <v>Product 82</v>
          </cell>
          <cell r="C83">
            <v>1190</v>
          </cell>
          <cell r="D83">
            <v>1566</v>
          </cell>
          <cell r="E83">
            <v>0</v>
          </cell>
          <cell r="F83">
            <v>1566</v>
          </cell>
          <cell r="G83">
            <v>234.89999999999998</v>
          </cell>
        </row>
        <row r="84">
          <cell r="A84" t="str">
            <v>ENX2082</v>
          </cell>
          <cell r="B84" t="str">
            <v>Product 83</v>
          </cell>
          <cell r="C84">
            <v>838</v>
          </cell>
          <cell r="D84">
            <v>1103</v>
          </cell>
          <cell r="E84">
            <v>0</v>
          </cell>
          <cell r="F84">
            <v>1103</v>
          </cell>
          <cell r="G84">
            <v>165.45</v>
          </cell>
        </row>
        <row r="85">
          <cell r="A85" t="str">
            <v>ENX2083</v>
          </cell>
          <cell r="B85" t="str">
            <v>Product 84</v>
          </cell>
          <cell r="C85">
            <v>1777</v>
          </cell>
          <cell r="D85">
            <v>2141</v>
          </cell>
          <cell r="E85">
            <v>0</v>
          </cell>
          <cell r="F85">
            <v>2141</v>
          </cell>
          <cell r="G85">
            <v>321.14999999999998</v>
          </cell>
        </row>
        <row r="86">
          <cell r="A86" t="str">
            <v>ENX2084</v>
          </cell>
          <cell r="B86" t="str">
            <v>Product 85</v>
          </cell>
          <cell r="C86">
            <v>1230</v>
          </cell>
          <cell r="D86">
            <v>1783</v>
          </cell>
          <cell r="E86">
            <v>0</v>
          </cell>
          <cell r="F86">
            <v>1783</v>
          </cell>
          <cell r="G86">
            <v>267.45</v>
          </cell>
        </row>
        <row r="87">
          <cell r="A87" t="str">
            <v>ENX2085</v>
          </cell>
          <cell r="B87" t="str">
            <v>Product 86</v>
          </cell>
          <cell r="C87">
            <v>1173</v>
          </cell>
          <cell r="D87">
            <v>1862</v>
          </cell>
          <cell r="E87">
            <v>0</v>
          </cell>
          <cell r="F87">
            <v>1862</v>
          </cell>
          <cell r="G87">
            <v>279.3</v>
          </cell>
        </row>
        <row r="88">
          <cell r="A88" t="str">
            <v>ENX2086</v>
          </cell>
          <cell r="B88" t="str">
            <v>Product 87</v>
          </cell>
          <cell r="C88">
            <v>84</v>
          </cell>
          <cell r="D88">
            <v>123</v>
          </cell>
          <cell r="E88">
            <v>0</v>
          </cell>
          <cell r="F88">
            <v>123</v>
          </cell>
          <cell r="G88">
            <v>18.45</v>
          </cell>
        </row>
        <row r="89">
          <cell r="A89" t="str">
            <v>ENX2087</v>
          </cell>
          <cell r="B89" t="str">
            <v>Product 88</v>
          </cell>
          <cell r="C89">
            <v>818</v>
          </cell>
          <cell r="D89">
            <v>1022</v>
          </cell>
          <cell r="E89">
            <v>0</v>
          </cell>
          <cell r="F89">
            <v>1022</v>
          </cell>
          <cell r="G89">
            <v>153.29999999999998</v>
          </cell>
        </row>
        <row r="90">
          <cell r="A90" t="str">
            <v>ENX2088</v>
          </cell>
          <cell r="B90" t="str">
            <v>Product 89</v>
          </cell>
          <cell r="C90">
            <v>416</v>
          </cell>
          <cell r="D90">
            <v>603</v>
          </cell>
          <cell r="E90">
            <v>0</v>
          </cell>
          <cell r="F90">
            <v>603</v>
          </cell>
          <cell r="G90">
            <v>90.45</v>
          </cell>
        </row>
        <row r="91">
          <cell r="A91" t="str">
            <v>ENX2089</v>
          </cell>
          <cell r="B91" t="str">
            <v>Product 90</v>
          </cell>
          <cell r="C91">
            <v>1399</v>
          </cell>
          <cell r="D91">
            <v>2294</v>
          </cell>
          <cell r="E91">
            <v>0</v>
          </cell>
          <cell r="F91">
            <v>2294</v>
          </cell>
          <cell r="G91">
            <v>344.09999999999997</v>
          </cell>
        </row>
        <row r="92">
          <cell r="A92" t="str">
            <v>ENX2090</v>
          </cell>
          <cell r="B92" t="str">
            <v>Product 91</v>
          </cell>
          <cell r="C92">
            <v>682</v>
          </cell>
          <cell r="D92">
            <v>1338</v>
          </cell>
          <cell r="E92">
            <v>0</v>
          </cell>
          <cell r="F92">
            <v>1338</v>
          </cell>
          <cell r="G92">
            <v>200.7</v>
          </cell>
        </row>
        <row r="93">
          <cell r="A93" t="str">
            <v>ENX2091</v>
          </cell>
          <cell r="B93" t="str">
            <v>Product 92</v>
          </cell>
          <cell r="C93">
            <v>294</v>
          </cell>
          <cell r="D93">
            <v>368</v>
          </cell>
          <cell r="E93">
            <v>0</v>
          </cell>
          <cell r="F93">
            <v>368</v>
          </cell>
          <cell r="G93">
            <v>55.199999999999996</v>
          </cell>
        </row>
        <row r="94">
          <cell r="A94" t="str">
            <v>ENX2092</v>
          </cell>
          <cell r="B94" t="str">
            <v>Product 93</v>
          </cell>
          <cell r="C94">
            <v>1295</v>
          </cell>
          <cell r="D94">
            <v>1639</v>
          </cell>
          <cell r="E94">
            <v>0</v>
          </cell>
          <cell r="F94">
            <v>1639</v>
          </cell>
          <cell r="G94">
            <v>245.85</v>
          </cell>
        </row>
        <row r="95">
          <cell r="A95" t="str">
            <v>ENX2093</v>
          </cell>
          <cell r="B95" t="str">
            <v>Product 94</v>
          </cell>
          <cell r="C95">
            <v>90</v>
          </cell>
          <cell r="D95">
            <v>112</v>
          </cell>
          <cell r="E95">
            <v>0</v>
          </cell>
          <cell r="F95">
            <v>112</v>
          </cell>
          <cell r="G95">
            <v>16.8</v>
          </cell>
        </row>
        <row r="96">
          <cell r="A96" t="str">
            <v>ENX2094</v>
          </cell>
          <cell r="B96" t="str">
            <v>Product 95</v>
          </cell>
          <cell r="C96">
            <v>648</v>
          </cell>
          <cell r="D96">
            <v>771</v>
          </cell>
          <cell r="E96">
            <v>0</v>
          </cell>
          <cell r="F96">
            <v>771</v>
          </cell>
          <cell r="G96">
            <v>115.64999999999999</v>
          </cell>
        </row>
        <row r="97">
          <cell r="A97" t="str">
            <v>ENX2095</v>
          </cell>
          <cell r="B97" t="str">
            <v>Product 96</v>
          </cell>
          <cell r="C97">
            <v>872</v>
          </cell>
          <cell r="D97">
            <v>1743</v>
          </cell>
          <cell r="E97">
            <v>0</v>
          </cell>
          <cell r="F97">
            <v>1743</v>
          </cell>
          <cell r="G97">
            <v>261.45</v>
          </cell>
        </row>
        <row r="98">
          <cell r="A98" t="str">
            <v>ENX2096</v>
          </cell>
          <cell r="B98" t="str">
            <v>Product 97</v>
          </cell>
          <cell r="C98">
            <v>1301</v>
          </cell>
          <cell r="D98">
            <v>1587</v>
          </cell>
          <cell r="E98">
            <v>0</v>
          </cell>
          <cell r="F98">
            <v>1587</v>
          </cell>
          <cell r="G98">
            <v>238.04999999999998</v>
          </cell>
        </row>
        <row r="99">
          <cell r="A99" t="str">
            <v>ENX2097</v>
          </cell>
          <cell r="B99" t="str">
            <v>Product 98</v>
          </cell>
          <cell r="C99">
            <v>589</v>
          </cell>
          <cell r="D99">
            <v>1052</v>
          </cell>
          <cell r="E99">
            <v>0</v>
          </cell>
          <cell r="F99">
            <v>1052</v>
          </cell>
          <cell r="G99">
            <v>157.79999999999998</v>
          </cell>
        </row>
        <row r="100">
          <cell r="A100" t="str">
            <v>ENX2098</v>
          </cell>
          <cell r="B100" t="str">
            <v>Product 99</v>
          </cell>
          <cell r="C100">
            <v>683</v>
          </cell>
          <cell r="D100">
            <v>1178</v>
          </cell>
          <cell r="E100">
            <v>0</v>
          </cell>
          <cell r="F100">
            <v>1178</v>
          </cell>
          <cell r="G100">
            <v>176.7</v>
          </cell>
        </row>
        <row r="101">
          <cell r="A101" t="str">
            <v>ENX2099</v>
          </cell>
          <cell r="B101" t="str">
            <v>Product 100</v>
          </cell>
          <cell r="C101">
            <v>984</v>
          </cell>
          <cell r="D101">
            <v>1367</v>
          </cell>
          <cell r="E101">
            <v>0</v>
          </cell>
          <cell r="F101">
            <v>1367</v>
          </cell>
          <cell r="G101">
            <v>205.04999999999998</v>
          </cell>
        </row>
        <row r="102">
          <cell r="A102" t="str">
            <v>ENX2100</v>
          </cell>
          <cell r="B102" t="str">
            <v>Product 101</v>
          </cell>
          <cell r="C102">
            <v>455</v>
          </cell>
          <cell r="D102">
            <v>799</v>
          </cell>
          <cell r="E102">
            <v>0</v>
          </cell>
          <cell r="F102">
            <v>799</v>
          </cell>
          <cell r="G102">
            <v>119.85</v>
          </cell>
        </row>
      </sheetData>
      <sheetData sheetId="1">
        <row r="1">
          <cell r="A1" t="str">
            <v>Location ID</v>
          </cell>
          <cell r="B1" t="str">
            <v>City</v>
          </cell>
          <cell r="C1" t="str">
            <v>County</v>
          </cell>
          <cell r="D1" t="str">
            <v>State Code</v>
          </cell>
          <cell r="E1" t="str">
            <v>State</v>
          </cell>
          <cell r="F1" t="str">
            <v>Type</v>
          </cell>
          <cell r="G1" t="str">
            <v>Latitude</v>
          </cell>
          <cell r="H1" t="str">
            <v>Longitude</v>
          </cell>
          <cell r="I1" t="str">
            <v>Area Code</v>
          </cell>
          <cell r="J1" t="str">
            <v>Population</v>
          </cell>
          <cell r="K1" t="str">
            <v>Households</v>
          </cell>
          <cell r="L1" t="str">
            <v>Median Income</v>
          </cell>
          <cell r="M1" t="str">
            <v>Land Area</v>
          </cell>
          <cell r="N1" t="str">
            <v>Water Area</v>
          </cell>
          <cell r="O1" t="str">
            <v>Time Zone</v>
          </cell>
        </row>
        <row r="2">
          <cell r="A2" t="str">
            <v>A100</v>
          </cell>
          <cell r="B2" t="str">
            <v>Anaheim</v>
          </cell>
          <cell r="C2" t="str">
            <v>Orange County</v>
          </cell>
          <cell r="D2" t="str">
            <v>CA</v>
          </cell>
          <cell r="E2" t="str">
            <v>California</v>
          </cell>
          <cell r="F2" t="str">
            <v>City</v>
          </cell>
          <cell r="G2">
            <v>33.835290000000001</v>
          </cell>
          <cell r="H2">
            <v>-117.9145</v>
          </cell>
          <cell r="I2" t="str">
            <v>657</v>
          </cell>
          <cell r="J2">
            <v>350742</v>
          </cell>
          <cell r="K2">
            <v>99670</v>
          </cell>
          <cell r="L2">
            <v>60752</v>
          </cell>
          <cell r="M2">
            <v>129438076</v>
          </cell>
          <cell r="N2">
            <v>2457142</v>
          </cell>
          <cell r="O2" t="str">
            <v>America/Los Angeles</v>
          </cell>
        </row>
        <row r="3">
          <cell r="A3" t="str">
            <v>A101</v>
          </cell>
          <cell r="B3" t="str">
            <v>Antioch</v>
          </cell>
          <cell r="C3" t="str">
            <v>Contra Costa County</v>
          </cell>
          <cell r="D3" t="str">
            <v>CA</v>
          </cell>
          <cell r="E3" t="str">
            <v>California</v>
          </cell>
          <cell r="F3" t="str">
            <v>City</v>
          </cell>
          <cell r="G3">
            <v>38.004919999999998</v>
          </cell>
          <cell r="H3">
            <v>-121.80579</v>
          </cell>
          <cell r="I3" t="str">
            <v>925</v>
          </cell>
          <cell r="J3">
            <v>110542</v>
          </cell>
          <cell r="K3">
            <v>33718</v>
          </cell>
          <cell r="L3">
            <v>64329</v>
          </cell>
          <cell r="M3">
            <v>76173197</v>
          </cell>
          <cell r="N3">
            <v>1842711</v>
          </cell>
          <cell r="O3" t="str">
            <v>America/Los Angeles</v>
          </cell>
        </row>
        <row r="4">
          <cell r="A4" t="str">
            <v>A102</v>
          </cell>
          <cell r="B4" t="str">
            <v>Bakersfield</v>
          </cell>
          <cell r="C4" t="str">
            <v>Kern County</v>
          </cell>
          <cell r="D4" t="str">
            <v>CA</v>
          </cell>
          <cell r="E4" t="str">
            <v>California</v>
          </cell>
          <cell r="F4" t="str">
            <v>City</v>
          </cell>
          <cell r="G4">
            <v>35.373289999999997</v>
          </cell>
          <cell r="H4">
            <v>-119.01871</v>
          </cell>
          <cell r="I4" t="str">
            <v>661</v>
          </cell>
          <cell r="J4">
            <v>373640</v>
          </cell>
          <cell r="K4">
            <v>112439</v>
          </cell>
          <cell r="L4">
            <v>57095</v>
          </cell>
          <cell r="M4">
            <v>385366784</v>
          </cell>
          <cell r="N4">
            <v>3809676</v>
          </cell>
          <cell r="O4" t="str">
            <v>America/Los Angeles</v>
          </cell>
        </row>
        <row r="5">
          <cell r="A5" t="str">
            <v>A103</v>
          </cell>
          <cell r="B5" t="str">
            <v>Berkeley</v>
          </cell>
          <cell r="C5" t="str">
            <v>Alameda County</v>
          </cell>
          <cell r="D5" t="str">
            <v>CA</v>
          </cell>
          <cell r="E5" t="str">
            <v>California</v>
          </cell>
          <cell r="F5" t="str">
            <v>City</v>
          </cell>
          <cell r="G5">
            <v>37.871589999999998</v>
          </cell>
          <cell r="H5">
            <v>-122.27275</v>
          </cell>
          <cell r="I5" t="str">
            <v>510</v>
          </cell>
          <cell r="J5">
            <v>120972</v>
          </cell>
          <cell r="K5">
            <v>45917</v>
          </cell>
          <cell r="L5">
            <v>66237</v>
          </cell>
          <cell r="M5">
            <v>27106077</v>
          </cell>
          <cell r="N5">
            <v>18715614</v>
          </cell>
          <cell r="O5" t="str">
            <v>America/Los Angeles</v>
          </cell>
        </row>
        <row r="6">
          <cell r="A6" t="str">
            <v>A104</v>
          </cell>
          <cell r="B6" t="str">
            <v>Burbank</v>
          </cell>
          <cell r="C6" t="str">
            <v>Los Angeles County</v>
          </cell>
          <cell r="D6" t="str">
            <v>CA</v>
          </cell>
          <cell r="E6" t="str">
            <v>California</v>
          </cell>
          <cell r="F6" t="str">
            <v>City</v>
          </cell>
          <cell r="G6">
            <v>34.180840000000003</v>
          </cell>
          <cell r="H6">
            <v>-118.30897</v>
          </cell>
          <cell r="I6" t="str">
            <v>818</v>
          </cell>
          <cell r="J6">
            <v>105319</v>
          </cell>
          <cell r="K6">
            <v>41361</v>
          </cell>
          <cell r="L6">
            <v>66076</v>
          </cell>
          <cell r="M6">
            <v>44947219</v>
          </cell>
          <cell r="N6">
            <v>94286</v>
          </cell>
          <cell r="O6" t="str">
            <v>America/Los Angeles</v>
          </cell>
        </row>
        <row r="7">
          <cell r="A7" t="str">
            <v>A105</v>
          </cell>
          <cell r="B7" t="str">
            <v>Carlsbad</v>
          </cell>
          <cell r="C7" t="str">
            <v>San Diego County</v>
          </cell>
          <cell r="D7" t="str">
            <v>CA</v>
          </cell>
          <cell r="E7" t="str">
            <v>California</v>
          </cell>
          <cell r="F7" t="str">
            <v>City</v>
          </cell>
          <cell r="G7">
            <v>33.158090000000001</v>
          </cell>
          <cell r="H7">
            <v>-117.35059</v>
          </cell>
          <cell r="I7" t="str">
            <v>760</v>
          </cell>
          <cell r="J7">
            <v>113453</v>
          </cell>
          <cell r="K7">
            <v>42791</v>
          </cell>
          <cell r="L7">
            <v>90597</v>
          </cell>
          <cell r="M7">
            <v>97713477</v>
          </cell>
          <cell r="N7">
            <v>3595655</v>
          </cell>
          <cell r="O7" t="str">
            <v>America/Los Angeles</v>
          </cell>
        </row>
        <row r="8">
          <cell r="A8" t="str">
            <v>A106</v>
          </cell>
          <cell r="B8" t="str">
            <v>Chula Vista</v>
          </cell>
          <cell r="C8" t="str">
            <v>San Diego County</v>
          </cell>
          <cell r="D8" t="str">
            <v>CA</v>
          </cell>
          <cell r="E8" t="str">
            <v>California</v>
          </cell>
          <cell r="F8" t="str">
            <v>City</v>
          </cell>
          <cell r="G8">
            <v>32.64</v>
          </cell>
          <cell r="H8">
            <v>-117.08417</v>
          </cell>
          <cell r="I8" t="str">
            <v>619</v>
          </cell>
          <cell r="J8">
            <v>265757</v>
          </cell>
          <cell r="K8">
            <v>78066</v>
          </cell>
          <cell r="L8">
            <v>65185</v>
          </cell>
          <cell r="M8">
            <v>128544440</v>
          </cell>
          <cell r="N8">
            <v>6380135</v>
          </cell>
          <cell r="O8" t="str">
            <v>America/Los Angeles</v>
          </cell>
        </row>
        <row r="9">
          <cell r="A9" t="str">
            <v>A107</v>
          </cell>
          <cell r="B9" t="str">
            <v>Clovis</v>
          </cell>
          <cell r="C9" t="str">
            <v>Fresno County</v>
          </cell>
          <cell r="D9" t="str">
            <v>CA</v>
          </cell>
          <cell r="E9" t="str">
            <v>California</v>
          </cell>
          <cell r="F9" t="str">
            <v>City</v>
          </cell>
          <cell r="G9">
            <v>36.825229999999998</v>
          </cell>
          <cell r="H9">
            <v>-119.70292000000001</v>
          </cell>
          <cell r="I9" t="str">
            <v>559</v>
          </cell>
          <cell r="J9">
            <v>104180</v>
          </cell>
          <cell r="K9">
            <v>34512</v>
          </cell>
          <cell r="L9">
            <v>62666</v>
          </cell>
          <cell r="M9">
            <v>62693928</v>
          </cell>
          <cell r="N9">
            <v>0</v>
          </cell>
          <cell r="O9" t="str">
            <v>America/Los Angeles</v>
          </cell>
        </row>
        <row r="10">
          <cell r="A10" t="str">
            <v>A108</v>
          </cell>
          <cell r="B10" t="str">
            <v>Concord</v>
          </cell>
          <cell r="C10" t="str">
            <v>Contra Costa County</v>
          </cell>
          <cell r="D10" t="str">
            <v>CA</v>
          </cell>
          <cell r="E10" t="str">
            <v>California</v>
          </cell>
          <cell r="F10" t="str">
            <v>City</v>
          </cell>
          <cell r="G10">
            <v>37.977980000000002</v>
          </cell>
          <cell r="H10">
            <v>-122.03107</v>
          </cell>
          <cell r="I10" t="str">
            <v>925</v>
          </cell>
          <cell r="J10">
            <v>128667</v>
          </cell>
          <cell r="K10">
            <v>45409</v>
          </cell>
          <cell r="L10">
            <v>68318</v>
          </cell>
          <cell r="M10">
            <v>79108534</v>
          </cell>
          <cell r="N10">
            <v>0</v>
          </cell>
          <cell r="O10" t="str">
            <v>America/Los Angeles</v>
          </cell>
        </row>
        <row r="11">
          <cell r="A11" t="str">
            <v>A109</v>
          </cell>
          <cell r="B11" t="str">
            <v>Corona</v>
          </cell>
          <cell r="C11" t="str">
            <v>Riverside County</v>
          </cell>
          <cell r="D11" t="str">
            <v>CA</v>
          </cell>
          <cell r="E11" t="str">
            <v>California</v>
          </cell>
          <cell r="F11" t="str">
            <v>City</v>
          </cell>
          <cell r="G11">
            <v>33.87529</v>
          </cell>
          <cell r="H11">
            <v>-117.56644</v>
          </cell>
          <cell r="I11" t="str">
            <v>951</v>
          </cell>
          <cell r="J11">
            <v>164226</v>
          </cell>
          <cell r="K11">
            <v>48156</v>
          </cell>
          <cell r="L11">
            <v>74149</v>
          </cell>
          <cell r="M11">
            <v>102233537</v>
          </cell>
          <cell r="N11">
            <v>211897</v>
          </cell>
          <cell r="O11" t="str">
            <v>America/Los Angeles</v>
          </cell>
        </row>
        <row r="12">
          <cell r="A12" t="str">
            <v>A110</v>
          </cell>
          <cell r="B12" t="str">
            <v>Costa Mesa</v>
          </cell>
          <cell r="C12" t="str">
            <v>Orange County</v>
          </cell>
          <cell r="D12" t="str">
            <v>CA</v>
          </cell>
          <cell r="E12" t="str">
            <v>California</v>
          </cell>
          <cell r="F12" t="str">
            <v>City</v>
          </cell>
          <cell r="G12">
            <v>33.641129999999997</v>
          </cell>
          <cell r="H12">
            <v>-117.91867000000001</v>
          </cell>
          <cell r="I12" t="str">
            <v>949</v>
          </cell>
          <cell r="J12">
            <v>113204</v>
          </cell>
          <cell r="K12">
            <v>40908</v>
          </cell>
          <cell r="L12">
            <v>66459</v>
          </cell>
          <cell r="M12">
            <v>40723584</v>
          </cell>
          <cell r="N12">
            <v>211253</v>
          </cell>
          <cell r="O12" t="str">
            <v>America/Los Angeles</v>
          </cell>
        </row>
        <row r="13">
          <cell r="A13" t="str">
            <v>A111</v>
          </cell>
          <cell r="B13" t="str">
            <v>Daly City</v>
          </cell>
          <cell r="C13" t="str">
            <v>San Mateo County</v>
          </cell>
          <cell r="D13" t="str">
            <v>CA</v>
          </cell>
          <cell r="E13" t="str">
            <v>California</v>
          </cell>
          <cell r="F13" t="str">
            <v>City</v>
          </cell>
          <cell r="G13">
            <v>37.705829999999999</v>
          </cell>
          <cell r="H13">
            <v>-122.46194</v>
          </cell>
          <cell r="I13" t="str">
            <v>650</v>
          </cell>
          <cell r="J13">
            <v>106562</v>
          </cell>
          <cell r="K13">
            <v>31137</v>
          </cell>
          <cell r="L13">
            <v>74449</v>
          </cell>
          <cell r="M13">
            <v>19788422</v>
          </cell>
          <cell r="N13">
            <v>0</v>
          </cell>
          <cell r="O13" t="str">
            <v>America/Los Angeles</v>
          </cell>
        </row>
        <row r="14">
          <cell r="A14" t="str">
            <v>A112</v>
          </cell>
          <cell r="B14" t="str">
            <v>Downey</v>
          </cell>
          <cell r="C14" t="str">
            <v>Los Angeles County</v>
          </cell>
          <cell r="D14" t="str">
            <v>CA</v>
          </cell>
          <cell r="E14" t="str">
            <v>California</v>
          </cell>
          <cell r="F14" t="str">
            <v>City</v>
          </cell>
          <cell r="G14">
            <v>33.940010000000001</v>
          </cell>
          <cell r="H14">
            <v>-118.13257</v>
          </cell>
          <cell r="I14" t="str">
            <v>562</v>
          </cell>
          <cell r="J14">
            <v>114219</v>
          </cell>
          <cell r="K14">
            <v>32738</v>
          </cell>
          <cell r="L14">
            <v>62897</v>
          </cell>
          <cell r="M14">
            <v>32136795</v>
          </cell>
          <cell r="N14">
            <v>414376</v>
          </cell>
          <cell r="O14" t="str">
            <v>America/Los Angeles</v>
          </cell>
        </row>
        <row r="15">
          <cell r="A15" t="str">
            <v>A113</v>
          </cell>
          <cell r="B15" t="str">
            <v>East Los Angeles</v>
          </cell>
          <cell r="C15" t="str">
            <v>Los Angeles County</v>
          </cell>
          <cell r="D15" t="str">
            <v>CA</v>
          </cell>
          <cell r="E15" t="str">
            <v>California</v>
          </cell>
          <cell r="F15" t="str">
            <v>CDP</v>
          </cell>
          <cell r="G15">
            <v>34.023899999999998</v>
          </cell>
          <cell r="H15">
            <v>-118.17202</v>
          </cell>
          <cell r="I15" t="str">
            <v>323</v>
          </cell>
          <cell r="J15">
            <v>127610</v>
          </cell>
          <cell r="K15">
            <v>31400</v>
          </cell>
          <cell r="L15">
            <v>38766</v>
          </cell>
          <cell r="M15">
            <v>19298247</v>
          </cell>
          <cell r="N15">
            <v>11013</v>
          </cell>
          <cell r="O15" t="str">
            <v>America/Los Angeles</v>
          </cell>
        </row>
        <row r="16">
          <cell r="A16" t="str">
            <v>A114</v>
          </cell>
          <cell r="B16" t="str">
            <v>El Cajon</v>
          </cell>
          <cell r="C16" t="str">
            <v>San Diego County</v>
          </cell>
          <cell r="D16" t="str">
            <v>CA</v>
          </cell>
          <cell r="E16" t="str">
            <v>California</v>
          </cell>
          <cell r="F16" t="str">
            <v>City</v>
          </cell>
          <cell r="G16">
            <v>32.79477</v>
          </cell>
          <cell r="H16">
            <v>-116.96253</v>
          </cell>
          <cell r="I16" t="str">
            <v>619</v>
          </cell>
          <cell r="J16">
            <v>103679</v>
          </cell>
          <cell r="K16">
            <v>32564</v>
          </cell>
          <cell r="L16">
            <v>45925</v>
          </cell>
          <cell r="M16">
            <v>37516310</v>
          </cell>
          <cell r="N16">
            <v>0</v>
          </cell>
          <cell r="O16" t="str">
            <v>America/Los Angeles</v>
          </cell>
        </row>
        <row r="17">
          <cell r="A17" t="str">
            <v>A115</v>
          </cell>
          <cell r="B17" t="str">
            <v>Elk Grove</v>
          </cell>
          <cell r="C17" t="str">
            <v>Sacramento County</v>
          </cell>
          <cell r="D17" t="str">
            <v>CA</v>
          </cell>
          <cell r="E17" t="str">
            <v>California</v>
          </cell>
          <cell r="F17" t="str">
            <v>City</v>
          </cell>
          <cell r="G17">
            <v>38.408799999999999</v>
          </cell>
          <cell r="H17">
            <v>-121.37161999999999</v>
          </cell>
          <cell r="I17" t="str">
            <v>916</v>
          </cell>
          <cell r="J17">
            <v>166913</v>
          </cell>
          <cell r="K17">
            <v>49316</v>
          </cell>
          <cell r="L17">
            <v>79487</v>
          </cell>
          <cell r="M17">
            <v>109287233</v>
          </cell>
          <cell r="N17">
            <v>120267</v>
          </cell>
          <cell r="O17" t="str">
            <v>America/Los Angeles</v>
          </cell>
        </row>
        <row r="18">
          <cell r="A18" t="str">
            <v>A116</v>
          </cell>
          <cell r="B18" t="str">
            <v>El Monte</v>
          </cell>
          <cell r="C18" t="str">
            <v>Los Angeles County</v>
          </cell>
          <cell r="D18" t="str">
            <v>CA</v>
          </cell>
          <cell r="E18" t="str">
            <v>California</v>
          </cell>
          <cell r="F18" t="str">
            <v>City</v>
          </cell>
          <cell r="G18">
            <v>34.068620000000003</v>
          </cell>
          <cell r="H18">
            <v>-118.02757</v>
          </cell>
          <cell r="I18" t="str">
            <v>626</v>
          </cell>
          <cell r="J18">
            <v>116732</v>
          </cell>
          <cell r="K18">
            <v>30752</v>
          </cell>
          <cell r="L18">
            <v>38085</v>
          </cell>
          <cell r="M18">
            <v>24766390</v>
          </cell>
          <cell r="N18">
            <v>221652</v>
          </cell>
          <cell r="O18" t="str">
            <v>America/Los Angeles</v>
          </cell>
        </row>
        <row r="19">
          <cell r="A19" t="str">
            <v>A117</v>
          </cell>
          <cell r="B19" t="str">
            <v>Escondido</v>
          </cell>
          <cell r="C19" t="str">
            <v>San Diego County</v>
          </cell>
          <cell r="D19" t="str">
            <v>CA</v>
          </cell>
          <cell r="E19" t="str">
            <v>California</v>
          </cell>
          <cell r="F19" t="str">
            <v>City</v>
          </cell>
          <cell r="G19">
            <v>33.119210000000002</v>
          </cell>
          <cell r="H19">
            <v>-117.08642</v>
          </cell>
          <cell r="I19" t="str">
            <v>760</v>
          </cell>
          <cell r="J19">
            <v>151451</v>
          </cell>
          <cell r="K19">
            <v>45041</v>
          </cell>
          <cell r="L19">
            <v>50899</v>
          </cell>
          <cell r="M19">
            <v>96015101</v>
          </cell>
          <cell r="N19">
            <v>455887</v>
          </cell>
          <cell r="O19" t="str">
            <v>America/Los Angeles</v>
          </cell>
        </row>
        <row r="20">
          <cell r="A20" t="str">
            <v>A118</v>
          </cell>
          <cell r="B20" t="str">
            <v>Fairfield</v>
          </cell>
          <cell r="C20" t="str">
            <v>Solano County</v>
          </cell>
          <cell r="D20" t="str">
            <v>CA</v>
          </cell>
          <cell r="E20" t="str">
            <v>California</v>
          </cell>
          <cell r="F20" t="str">
            <v>City</v>
          </cell>
          <cell r="G20">
            <v>38.249360000000003</v>
          </cell>
          <cell r="H20">
            <v>-122.03997</v>
          </cell>
          <cell r="I20" t="str">
            <v>707</v>
          </cell>
          <cell r="J20">
            <v>112970</v>
          </cell>
          <cell r="K20">
            <v>34623</v>
          </cell>
          <cell r="L20">
            <v>67364</v>
          </cell>
          <cell r="M20">
            <v>105971964</v>
          </cell>
          <cell r="N20">
            <v>696390</v>
          </cell>
          <cell r="O20" t="str">
            <v>America/Los Angeles</v>
          </cell>
        </row>
        <row r="21">
          <cell r="A21" t="str">
            <v>A119</v>
          </cell>
          <cell r="B21" t="str">
            <v>Fontana</v>
          </cell>
          <cell r="C21" t="str">
            <v>San Bernardino County</v>
          </cell>
          <cell r="D21" t="str">
            <v>CA</v>
          </cell>
          <cell r="E21" t="str">
            <v>California</v>
          </cell>
          <cell r="F21" t="str">
            <v>City</v>
          </cell>
          <cell r="G21">
            <v>34.092230000000001</v>
          </cell>
          <cell r="H21">
            <v>-117.43505</v>
          </cell>
          <cell r="I21" t="str">
            <v>909</v>
          </cell>
          <cell r="J21">
            <v>207460</v>
          </cell>
          <cell r="K21">
            <v>49975</v>
          </cell>
          <cell r="L21">
            <v>64824</v>
          </cell>
          <cell r="M21">
            <v>111418803</v>
          </cell>
          <cell r="N21">
            <v>0</v>
          </cell>
          <cell r="O21" t="str">
            <v>America/Los Angeles</v>
          </cell>
        </row>
        <row r="22">
          <cell r="A22" t="str">
            <v>A120</v>
          </cell>
          <cell r="B22" t="str">
            <v>Fremont</v>
          </cell>
          <cell r="C22" t="str">
            <v>Alameda County</v>
          </cell>
          <cell r="D22" t="str">
            <v>CA</v>
          </cell>
          <cell r="E22" t="str">
            <v>California</v>
          </cell>
          <cell r="F22" t="str">
            <v>City</v>
          </cell>
          <cell r="G22">
            <v>37.548270000000002</v>
          </cell>
          <cell r="H22">
            <v>-121.98857</v>
          </cell>
          <cell r="I22" t="str">
            <v>510</v>
          </cell>
          <cell r="J22">
            <v>232206</v>
          </cell>
          <cell r="K22">
            <v>72684</v>
          </cell>
          <cell r="L22">
            <v>105355</v>
          </cell>
          <cell r="M22">
            <v>200632984</v>
          </cell>
          <cell r="N22">
            <v>26291597</v>
          </cell>
          <cell r="O22" t="str">
            <v>America/Los Angeles</v>
          </cell>
        </row>
        <row r="23">
          <cell r="A23" t="str">
            <v>A121</v>
          </cell>
          <cell r="B23" t="str">
            <v>Fresno</v>
          </cell>
          <cell r="C23" t="str">
            <v>Fresno County</v>
          </cell>
          <cell r="D23" t="str">
            <v>CA</v>
          </cell>
          <cell r="E23" t="str">
            <v>California</v>
          </cell>
          <cell r="F23" t="str">
            <v>City</v>
          </cell>
          <cell r="G23">
            <v>36.747729999999997</v>
          </cell>
          <cell r="H23">
            <v>-119.77237</v>
          </cell>
          <cell r="I23" t="str">
            <v>559</v>
          </cell>
          <cell r="J23">
            <v>520052</v>
          </cell>
          <cell r="K23">
            <v>161914</v>
          </cell>
          <cell r="L23">
            <v>41531</v>
          </cell>
          <cell r="M23">
            <v>296267437</v>
          </cell>
          <cell r="N23">
            <v>732167</v>
          </cell>
          <cell r="O23" t="str">
            <v>America/Los Angeles</v>
          </cell>
        </row>
        <row r="24">
          <cell r="A24" t="str">
            <v>A122</v>
          </cell>
          <cell r="B24" t="str">
            <v>Fullerton</v>
          </cell>
          <cell r="C24" t="str">
            <v>Orange County</v>
          </cell>
          <cell r="D24" t="str">
            <v>CA</v>
          </cell>
          <cell r="E24" t="str">
            <v>California</v>
          </cell>
          <cell r="F24" t="str">
            <v>City</v>
          </cell>
          <cell r="G24">
            <v>33.870289999999997</v>
          </cell>
          <cell r="H24">
            <v>-117.92534000000001</v>
          </cell>
          <cell r="I24" t="str">
            <v>657</v>
          </cell>
          <cell r="J24">
            <v>140847</v>
          </cell>
          <cell r="K24">
            <v>45031</v>
          </cell>
          <cell r="L24">
            <v>65974</v>
          </cell>
          <cell r="M24">
            <v>58100816</v>
          </cell>
          <cell r="N24">
            <v>28063</v>
          </cell>
          <cell r="O24" t="str">
            <v>America/Los Angeles</v>
          </cell>
        </row>
        <row r="25">
          <cell r="A25" t="str">
            <v>A123</v>
          </cell>
          <cell r="B25" t="str">
            <v>Garden Grove</v>
          </cell>
          <cell r="C25" t="str">
            <v>Orange County</v>
          </cell>
          <cell r="D25" t="str">
            <v>CA</v>
          </cell>
          <cell r="E25" t="str">
            <v>California</v>
          </cell>
          <cell r="F25" t="str">
            <v>City</v>
          </cell>
          <cell r="G25">
            <v>33.773910000000001</v>
          </cell>
          <cell r="H25">
            <v>-117.94145</v>
          </cell>
          <cell r="I25" t="str">
            <v>657</v>
          </cell>
          <cell r="J25">
            <v>175393</v>
          </cell>
          <cell r="K25">
            <v>46998</v>
          </cell>
          <cell r="L25">
            <v>58449</v>
          </cell>
          <cell r="M25">
            <v>46508935</v>
          </cell>
          <cell r="N25">
            <v>45894</v>
          </cell>
          <cell r="O25" t="str">
            <v>America/Los Angeles</v>
          </cell>
        </row>
        <row r="26">
          <cell r="A26" t="str">
            <v>A124</v>
          </cell>
          <cell r="B26" t="str">
            <v>Glendale</v>
          </cell>
          <cell r="C26" t="str">
            <v>Los Angeles County</v>
          </cell>
          <cell r="D26" t="str">
            <v>CA</v>
          </cell>
          <cell r="E26" t="str">
            <v>California</v>
          </cell>
          <cell r="F26" t="str">
            <v>City</v>
          </cell>
          <cell r="G26">
            <v>34.142510000000001</v>
          </cell>
          <cell r="H26">
            <v>-118.25508000000001</v>
          </cell>
          <cell r="I26" t="str">
            <v>818</v>
          </cell>
          <cell r="J26">
            <v>201020</v>
          </cell>
          <cell r="K26">
            <v>71498</v>
          </cell>
          <cell r="L26">
            <v>52574</v>
          </cell>
          <cell r="M26">
            <v>78818661</v>
          </cell>
          <cell r="N26">
            <v>337115</v>
          </cell>
          <cell r="O26" t="str">
            <v>America/Los Angeles</v>
          </cell>
        </row>
        <row r="27">
          <cell r="A27" t="str">
            <v>A125</v>
          </cell>
          <cell r="B27" t="str">
            <v>Hayward</v>
          </cell>
          <cell r="C27" t="str">
            <v>Alameda County</v>
          </cell>
          <cell r="D27" t="str">
            <v>CA</v>
          </cell>
          <cell r="E27" t="str">
            <v>California</v>
          </cell>
          <cell r="F27" t="str">
            <v>City</v>
          </cell>
          <cell r="G27">
            <v>37.668819999999997</v>
          </cell>
          <cell r="H27">
            <v>-122.0808</v>
          </cell>
          <cell r="I27" t="str">
            <v>510</v>
          </cell>
          <cell r="J27">
            <v>158289</v>
          </cell>
          <cell r="K27">
            <v>46713</v>
          </cell>
          <cell r="L27">
            <v>65096</v>
          </cell>
          <cell r="M27">
            <v>117943767</v>
          </cell>
          <cell r="N27">
            <v>47363956</v>
          </cell>
          <cell r="O27" t="str">
            <v>America/Los Angeles</v>
          </cell>
        </row>
        <row r="28">
          <cell r="A28" t="str">
            <v>A126</v>
          </cell>
          <cell r="B28" t="str">
            <v>Huntington Beach</v>
          </cell>
          <cell r="C28" t="str">
            <v>Orange County</v>
          </cell>
          <cell r="D28" t="str">
            <v>CA</v>
          </cell>
          <cell r="E28" t="str">
            <v>California</v>
          </cell>
          <cell r="F28" t="str">
            <v>City</v>
          </cell>
          <cell r="G28">
            <v>33.660299999999999</v>
          </cell>
          <cell r="H28">
            <v>-117.99923</v>
          </cell>
          <cell r="I28" t="str">
            <v>657</v>
          </cell>
          <cell r="J28">
            <v>201899</v>
          </cell>
          <cell r="K28">
            <v>74460</v>
          </cell>
          <cell r="L28">
            <v>83252</v>
          </cell>
          <cell r="M28">
            <v>69762694</v>
          </cell>
          <cell r="N28">
            <v>13438927</v>
          </cell>
          <cell r="O28" t="str">
            <v>America/Los Angeles</v>
          </cell>
        </row>
        <row r="29">
          <cell r="A29" t="str">
            <v>A127</v>
          </cell>
          <cell r="B29" t="str">
            <v>Inglewood</v>
          </cell>
          <cell r="C29" t="str">
            <v>Los Angeles County</v>
          </cell>
          <cell r="D29" t="str">
            <v>CA</v>
          </cell>
          <cell r="E29" t="str">
            <v>California</v>
          </cell>
          <cell r="F29" t="str">
            <v>City</v>
          </cell>
          <cell r="G29">
            <v>33.961680000000001</v>
          </cell>
          <cell r="H29">
            <v>-118.35312999999999</v>
          </cell>
          <cell r="I29" t="str">
            <v>424</v>
          </cell>
          <cell r="J29">
            <v>111666</v>
          </cell>
          <cell r="K29">
            <v>36667</v>
          </cell>
          <cell r="L29">
            <v>42044</v>
          </cell>
          <cell r="M29">
            <v>23485845</v>
          </cell>
          <cell r="N29">
            <v>63502</v>
          </cell>
          <cell r="O29" t="str">
            <v>America/Los Angeles</v>
          </cell>
        </row>
        <row r="30">
          <cell r="A30" t="str">
            <v>A128</v>
          </cell>
          <cell r="B30" t="str">
            <v>Irvine</v>
          </cell>
          <cell r="C30" t="str">
            <v>Orange County</v>
          </cell>
          <cell r="D30" t="str">
            <v>CA</v>
          </cell>
          <cell r="E30" t="str">
            <v>California</v>
          </cell>
          <cell r="F30" t="str">
            <v>City</v>
          </cell>
          <cell r="G30">
            <v>33.669460000000001</v>
          </cell>
          <cell r="H30">
            <v>-117.82311</v>
          </cell>
          <cell r="I30" t="str">
            <v>949</v>
          </cell>
          <cell r="J30">
            <v>256927</v>
          </cell>
          <cell r="K30">
            <v>87235</v>
          </cell>
          <cell r="L30">
            <v>92278</v>
          </cell>
          <cell r="M30">
            <v>169856564</v>
          </cell>
          <cell r="N30">
            <v>885912</v>
          </cell>
          <cell r="O30" t="str">
            <v>America/Los Angeles</v>
          </cell>
        </row>
        <row r="31">
          <cell r="A31" t="str">
            <v>A129</v>
          </cell>
          <cell r="B31" t="str">
            <v>Jurupa Valley</v>
          </cell>
          <cell r="C31" t="str">
            <v>Riverside County</v>
          </cell>
          <cell r="D31" t="str">
            <v>CA</v>
          </cell>
          <cell r="E31" t="str">
            <v>California</v>
          </cell>
          <cell r="F31" t="str">
            <v>City</v>
          </cell>
          <cell r="G31">
            <v>34.002589999999998</v>
          </cell>
          <cell r="H31">
            <v>-117.46760999999999</v>
          </cell>
          <cell r="I31" t="str">
            <v>951</v>
          </cell>
          <cell r="J31">
            <v>100314</v>
          </cell>
          <cell r="K31">
            <v>24839</v>
          </cell>
          <cell r="L31">
            <v>57749</v>
          </cell>
          <cell r="M31">
            <v>111216400</v>
          </cell>
          <cell r="N31">
            <v>1914744</v>
          </cell>
          <cell r="O31" t="str">
            <v>America/Los Angeles</v>
          </cell>
        </row>
        <row r="32">
          <cell r="A32" t="str">
            <v>A130</v>
          </cell>
          <cell r="B32" t="str">
            <v>Lancaster</v>
          </cell>
          <cell r="C32" t="str">
            <v>Los Angeles County</v>
          </cell>
          <cell r="D32" t="str">
            <v>CA</v>
          </cell>
          <cell r="E32" t="str">
            <v>California</v>
          </cell>
          <cell r="F32" t="str">
            <v>City</v>
          </cell>
          <cell r="G32">
            <v>34.698039999999999</v>
          </cell>
          <cell r="H32">
            <v>-118.13674</v>
          </cell>
          <cell r="I32" t="str">
            <v>661</v>
          </cell>
          <cell r="J32">
            <v>161103</v>
          </cell>
          <cell r="K32">
            <v>47427</v>
          </cell>
          <cell r="L32">
            <v>47225</v>
          </cell>
          <cell r="M32">
            <v>244230402</v>
          </cell>
          <cell r="N32">
            <v>681671</v>
          </cell>
          <cell r="O32" t="str">
            <v>America/Los Angeles</v>
          </cell>
        </row>
        <row r="33">
          <cell r="A33" t="str">
            <v>A131</v>
          </cell>
          <cell r="B33" t="str">
            <v>Long Beach</v>
          </cell>
          <cell r="C33" t="str">
            <v>Los Angeles County</v>
          </cell>
          <cell r="D33" t="str">
            <v>CA</v>
          </cell>
          <cell r="E33" t="str">
            <v>California</v>
          </cell>
          <cell r="F33" t="str">
            <v>City</v>
          </cell>
          <cell r="G33">
            <v>33.766959999999997</v>
          </cell>
          <cell r="H33">
            <v>-118.18922999999999</v>
          </cell>
          <cell r="I33" t="str">
            <v>562</v>
          </cell>
          <cell r="J33">
            <v>474140</v>
          </cell>
          <cell r="K33">
            <v>164406</v>
          </cell>
          <cell r="L33">
            <v>52783</v>
          </cell>
          <cell r="M33">
            <v>130317967</v>
          </cell>
          <cell r="N33">
            <v>3004950</v>
          </cell>
          <cell r="O33" t="str">
            <v>America/Los Angeles</v>
          </cell>
        </row>
        <row r="34">
          <cell r="A34" t="str">
            <v>A132</v>
          </cell>
          <cell r="B34" t="str">
            <v>Los Angeles</v>
          </cell>
          <cell r="C34" t="str">
            <v>Los Angeles County</v>
          </cell>
          <cell r="D34" t="str">
            <v>CA</v>
          </cell>
          <cell r="E34" t="str">
            <v>California</v>
          </cell>
          <cell r="F34" t="str">
            <v>City</v>
          </cell>
          <cell r="G34">
            <v>34.052230000000002</v>
          </cell>
          <cell r="H34">
            <v>-118.24368</v>
          </cell>
          <cell r="I34" t="str">
            <v>213</v>
          </cell>
          <cell r="J34">
            <v>3971883</v>
          </cell>
          <cell r="K34">
            <v>1342761</v>
          </cell>
          <cell r="L34">
            <v>50205</v>
          </cell>
          <cell r="M34">
            <v>1214027148</v>
          </cell>
          <cell r="N34">
            <v>88124562</v>
          </cell>
          <cell r="O34" t="str">
            <v>America/Los Angeles</v>
          </cell>
        </row>
        <row r="35">
          <cell r="A35" t="str">
            <v>A133</v>
          </cell>
          <cell r="B35" t="str">
            <v>Modesto</v>
          </cell>
          <cell r="C35" t="str">
            <v>Stanislaus County</v>
          </cell>
          <cell r="D35" t="str">
            <v>CA</v>
          </cell>
          <cell r="E35" t="str">
            <v>California</v>
          </cell>
          <cell r="F35" t="str">
            <v>City</v>
          </cell>
          <cell r="G35">
            <v>37.639099999999999</v>
          </cell>
          <cell r="H35">
            <v>-120.99688</v>
          </cell>
          <cell r="I35" t="str">
            <v>209</v>
          </cell>
          <cell r="J35">
            <v>211266</v>
          </cell>
          <cell r="K35">
            <v>70481</v>
          </cell>
          <cell r="L35">
            <v>48577</v>
          </cell>
          <cell r="M35">
            <v>111285594</v>
          </cell>
          <cell r="N35">
            <v>4760783</v>
          </cell>
          <cell r="O35" t="str">
            <v>America/Los Angeles</v>
          </cell>
        </row>
        <row r="36">
          <cell r="A36" t="str">
            <v>A134</v>
          </cell>
          <cell r="B36" t="str">
            <v>Moreno Valley</v>
          </cell>
          <cell r="C36" t="str">
            <v>Riverside County</v>
          </cell>
          <cell r="D36" t="str">
            <v>CA</v>
          </cell>
          <cell r="E36" t="str">
            <v>California</v>
          </cell>
          <cell r="F36" t="str">
            <v>City</v>
          </cell>
          <cell r="G36">
            <v>33.937519999999999</v>
          </cell>
          <cell r="H36">
            <v>-117.23059000000001</v>
          </cell>
          <cell r="I36" t="str">
            <v>951</v>
          </cell>
          <cell r="J36">
            <v>204198</v>
          </cell>
          <cell r="K36">
            <v>51693</v>
          </cell>
          <cell r="L36">
            <v>54590</v>
          </cell>
          <cell r="M36">
            <v>132800801</v>
          </cell>
          <cell r="N36">
            <v>504194</v>
          </cell>
          <cell r="O36" t="str">
            <v>America/Los Angeles</v>
          </cell>
        </row>
        <row r="37">
          <cell r="A37" t="str">
            <v>A135</v>
          </cell>
          <cell r="B37" t="str">
            <v>Murrieta</v>
          </cell>
          <cell r="C37" t="str">
            <v>Riverside County</v>
          </cell>
          <cell r="D37" t="str">
            <v>CA</v>
          </cell>
          <cell r="E37" t="str">
            <v>California</v>
          </cell>
          <cell r="F37" t="str">
            <v>City</v>
          </cell>
          <cell r="G37">
            <v>33.553910000000002</v>
          </cell>
          <cell r="H37">
            <v>-117.21392</v>
          </cell>
          <cell r="I37" t="str">
            <v>951</v>
          </cell>
          <cell r="J37">
            <v>109830</v>
          </cell>
          <cell r="K37">
            <v>32685</v>
          </cell>
          <cell r="L37">
            <v>74610</v>
          </cell>
          <cell r="M37">
            <v>87023902</v>
          </cell>
          <cell r="N37">
            <v>93770</v>
          </cell>
          <cell r="O37" t="str">
            <v>America/Los Angeles</v>
          </cell>
        </row>
        <row r="38">
          <cell r="A38" t="str">
            <v>A136</v>
          </cell>
          <cell r="B38" t="str">
            <v>Norwalk</v>
          </cell>
          <cell r="C38" t="str">
            <v>Los Angeles County</v>
          </cell>
          <cell r="D38" t="str">
            <v>CA</v>
          </cell>
          <cell r="E38" t="str">
            <v>California</v>
          </cell>
          <cell r="F38" t="str">
            <v>City</v>
          </cell>
          <cell r="G38">
            <v>33.902239999999999</v>
          </cell>
          <cell r="H38">
            <v>-118.08172999999999</v>
          </cell>
          <cell r="I38" t="str">
            <v>562</v>
          </cell>
          <cell r="J38">
            <v>107140</v>
          </cell>
          <cell r="K38">
            <v>27225</v>
          </cell>
          <cell r="L38">
            <v>59756</v>
          </cell>
          <cell r="M38">
            <v>25145023</v>
          </cell>
          <cell r="N38">
            <v>101802</v>
          </cell>
          <cell r="O38" t="str">
            <v>America/Los Angeles</v>
          </cell>
        </row>
        <row r="39">
          <cell r="A39" t="str">
            <v>A137</v>
          </cell>
          <cell r="B39" t="str">
            <v>Oakland</v>
          </cell>
          <cell r="C39" t="str">
            <v>Alameda County</v>
          </cell>
          <cell r="D39" t="str">
            <v>CA</v>
          </cell>
          <cell r="E39" t="str">
            <v>California</v>
          </cell>
          <cell r="F39" t="str">
            <v>City</v>
          </cell>
          <cell r="G39">
            <v>37.804369999999999</v>
          </cell>
          <cell r="H39">
            <v>-122.27079999999999</v>
          </cell>
          <cell r="I39" t="str">
            <v>510</v>
          </cell>
          <cell r="J39">
            <v>419267</v>
          </cell>
          <cell r="K39">
            <v>158424</v>
          </cell>
          <cell r="L39">
            <v>54618</v>
          </cell>
          <cell r="M39">
            <v>144762241</v>
          </cell>
          <cell r="N39">
            <v>56897826</v>
          </cell>
          <cell r="O39" t="str">
            <v>America/Los Angeles</v>
          </cell>
        </row>
        <row r="40">
          <cell r="A40" t="str">
            <v>A138</v>
          </cell>
          <cell r="B40" t="str">
            <v>Oceanside</v>
          </cell>
          <cell r="C40" t="str">
            <v>San Diego County</v>
          </cell>
          <cell r="D40" t="str">
            <v>CA</v>
          </cell>
          <cell r="E40" t="str">
            <v>California</v>
          </cell>
          <cell r="F40" t="str">
            <v>City</v>
          </cell>
          <cell r="G40">
            <v>33.195869999999999</v>
          </cell>
          <cell r="H40">
            <v>-117.37948</v>
          </cell>
          <cell r="I40" t="str">
            <v>760</v>
          </cell>
          <cell r="J40">
            <v>175691</v>
          </cell>
          <cell r="K40">
            <v>60493</v>
          </cell>
          <cell r="L40">
            <v>57703</v>
          </cell>
          <cell r="M40">
            <v>106841893</v>
          </cell>
          <cell r="N40">
            <v>2392242</v>
          </cell>
          <cell r="O40" t="str">
            <v>America/Los Angeles</v>
          </cell>
        </row>
        <row r="41">
          <cell r="A41" t="str">
            <v>A139</v>
          </cell>
          <cell r="B41" t="str">
            <v>Ontario</v>
          </cell>
          <cell r="C41" t="str">
            <v>San Bernardino County</v>
          </cell>
          <cell r="D41" t="str">
            <v>CA</v>
          </cell>
          <cell r="E41" t="str">
            <v>California</v>
          </cell>
          <cell r="F41" t="str">
            <v>City</v>
          </cell>
          <cell r="G41">
            <v>34.063339999999997</v>
          </cell>
          <cell r="H41">
            <v>-117.65089</v>
          </cell>
          <cell r="I41" t="str">
            <v>909</v>
          </cell>
          <cell r="J41">
            <v>171214</v>
          </cell>
          <cell r="K41">
            <v>47375</v>
          </cell>
          <cell r="L41">
            <v>54114</v>
          </cell>
          <cell r="M41">
            <v>129329742</v>
          </cell>
          <cell r="N41">
            <v>159101</v>
          </cell>
          <cell r="O41" t="str">
            <v>America/Los Angeles</v>
          </cell>
        </row>
        <row r="42">
          <cell r="A42" t="str">
            <v>A140</v>
          </cell>
          <cell r="B42" t="str">
            <v>Orange</v>
          </cell>
          <cell r="C42" t="str">
            <v>Orange County</v>
          </cell>
          <cell r="D42" t="str">
            <v>CA</v>
          </cell>
          <cell r="E42" t="str">
            <v>California</v>
          </cell>
          <cell r="F42" t="str">
            <v>City</v>
          </cell>
          <cell r="G42">
            <v>33.787790000000001</v>
          </cell>
          <cell r="H42">
            <v>-117.85311</v>
          </cell>
          <cell r="I42" t="str">
            <v>657</v>
          </cell>
          <cell r="J42">
            <v>140992</v>
          </cell>
          <cell r="K42">
            <v>42680</v>
          </cell>
          <cell r="L42">
            <v>78513</v>
          </cell>
          <cell r="M42">
            <v>65677897</v>
          </cell>
          <cell r="N42">
            <v>1134748</v>
          </cell>
          <cell r="O42" t="str">
            <v>America/Los Angeles</v>
          </cell>
        </row>
        <row r="43">
          <cell r="A43" t="str">
            <v>A141</v>
          </cell>
          <cell r="B43" t="str">
            <v>Oxnard</v>
          </cell>
          <cell r="C43" t="str">
            <v>Ventura County</v>
          </cell>
          <cell r="D43" t="str">
            <v>CA</v>
          </cell>
          <cell r="E43" t="str">
            <v>California</v>
          </cell>
          <cell r="F43" t="str">
            <v>City</v>
          </cell>
          <cell r="G43">
            <v>34.197499999999998</v>
          </cell>
          <cell r="H43">
            <v>-119.17704999999999</v>
          </cell>
          <cell r="I43" t="str">
            <v>805</v>
          </cell>
          <cell r="J43">
            <v>207254</v>
          </cell>
          <cell r="K43">
            <v>50815</v>
          </cell>
          <cell r="L43">
            <v>60621</v>
          </cell>
          <cell r="M43">
            <v>69672461</v>
          </cell>
          <cell r="N43">
            <v>31875278</v>
          </cell>
          <cell r="O43" t="str">
            <v>America/Los Angeles</v>
          </cell>
        </row>
        <row r="44">
          <cell r="A44" t="str">
            <v>A142</v>
          </cell>
          <cell r="B44" t="str">
            <v>Palmdale</v>
          </cell>
          <cell r="C44" t="str">
            <v>Los Angeles County</v>
          </cell>
          <cell r="D44" t="str">
            <v>CA</v>
          </cell>
          <cell r="E44" t="str">
            <v>California</v>
          </cell>
          <cell r="F44" t="str">
            <v>City</v>
          </cell>
          <cell r="G44">
            <v>34.579430000000002</v>
          </cell>
          <cell r="H44">
            <v>-118.11646</v>
          </cell>
          <cell r="I44" t="str">
            <v>661</v>
          </cell>
          <cell r="J44">
            <v>158351</v>
          </cell>
          <cell r="K44">
            <v>42720</v>
          </cell>
          <cell r="L44">
            <v>52392</v>
          </cell>
          <cell r="M44">
            <v>274452754</v>
          </cell>
          <cell r="N44">
            <v>633935</v>
          </cell>
          <cell r="O44" t="str">
            <v>America/Los Angeles</v>
          </cell>
        </row>
        <row r="45">
          <cell r="A45" t="str">
            <v>A143</v>
          </cell>
          <cell r="B45" t="str">
            <v>Pasadena</v>
          </cell>
          <cell r="C45" t="str">
            <v>Los Angeles County</v>
          </cell>
          <cell r="D45" t="str">
            <v>CA</v>
          </cell>
          <cell r="E45" t="str">
            <v>California</v>
          </cell>
          <cell r="F45" t="str">
            <v>City</v>
          </cell>
          <cell r="G45">
            <v>34.147779999999997</v>
          </cell>
          <cell r="H45">
            <v>-118.14452</v>
          </cell>
          <cell r="I45" t="str">
            <v>626</v>
          </cell>
          <cell r="J45">
            <v>142250</v>
          </cell>
          <cell r="K45">
            <v>54536</v>
          </cell>
          <cell r="L45">
            <v>72402</v>
          </cell>
          <cell r="M45">
            <v>59524677</v>
          </cell>
          <cell r="N45">
            <v>377058</v>
          </cell>
          <cell r="O45" t="str">
            <v>America/Los Angeles</v>
          </cell>
        </row>
        <row r="46">
          <cell r="A46" t="str">
            <v>A144</v>
          </cell>
          <cell r="B46" t="str">
            <v>Pomona</v>
          </cell>
          <cell r="C46" t="str">
            <v>Los Angeles County</v>
          </cell>
          <cell r="D46" t="str">
            <v>CA</v>
          </cell>
          <cell r="E46" t="str">
            <v>California</v>
          </cell>
          <cell r="F46" t="str">
            <v>City</v>
          </cell>
          <cell r="G46">
            <v>34.055289999999999</v>
          </cell>
          <cell r="H46">
            <v>-117.75228</v>
          </cell>
          <cell r="I46" t="str">
            <v>909</v>
          </cell>
          <cell r="J46">
            <v>153266</v>
          </cell>
          <cell r="K46">
            <v>39378</v>
          </cell>
          <cell r="L46">
            <v>49186</v>
          </cell>
          <cell r="M46">
            <v>59446734</v>
          </cell>
          <cell r="N46">
            <v>26188</v>
          </cell>
          <cell r="O46" t="str">
            <v>America/Los Angeles</v>
          </cell>
        </row>
        <row r="47">
          <cell r="A47" t="str">
            <v>A145</v>
          </cell>
          <cell r="B47" t="str">
            <v>Rancho Cucamonga</v>
          </cell>
          <cell r="C47" t="str">
            <v>San Bernardino County</v>
          </cell>
          <cell r="D47" t="str">
            <v>CA</v>
          </cell>
          <cell r="E47" t="str">
            <v>California</v>
          </cell>
          <cell r="F47" t="str">
            <v>City</v>
          </cell>
          <cell r="G47">
            <v>34.106400000000001</v>
          </cell>
          <cell r="H47">
            <v>-117.59311</v>
          </cell>
          <cell r="I47" t="str">
            <v>909</v>
          </cell>
          <cell r="J47">
            <v>175236</v>
          </cell>
          <cell r="K47">
            <v>55240</v>
          </cell>
          <cell r="L47">
            <v>77396</v>
          </cell>
          <cell r="M47">
            <v>103562370</v>
          </cell>
          <cell r="N47">
            <v>24723</v>
          </cell>
          <cell r="O47" t="str">
            <v>America/Los Angeles</v>
          </cell>
        </row>
        <row r="48">
          <cell r="A48" t="str">
            <v>A146</v>
          </cell>
          <cell r="B48" t="str">
            <v>Rialto</v>
          </cell>
          <cell r="C48" t="str">
            <v>San Bernardino County</v>
          </cell>
          <cell r="D48" t="str">
            <v>CA</v>
          </cell>
          <cell r="E48" t="str">
            <v>California</v>
          </cell>
          <cell r="F48" t="str">
            <v>City</v>
          </cell>
          <cell r="G48">
            <v>34.106400000000001</v>
          </cell>
          <cell r="H48">
            <v>-117.37032000000001</v>
          </cell>
          <cell r="I48" t="str">
            <v>909</v>
          </cell>
          <cell r="J48">
            <v>103132</v>
          </cell>
          <cell r="K48">
            <v>25199</v>
          </cell>
          <cell r="L48">
            <v>50971</v>
          </cell>
          <cell r="M48">
            <v>57824783</v>
          </cell>
          <cell r="N48">
            <v>36883</v>
          </cell>
          <cell r="O48" t="str">
            <v>America/Los Angeles</v>
          </cell>
        </row>
        <row r="49">
          <cell r="A49" t="str">
            <v>A147</v>
          </cell>
          <cell r="B49" t="str">
            <v>Richmond</v>
          </cell>
          <cell r="C49" t="str">
            <v>Contra Costa County</v>
          </cell>
          <cell r="D49" t="str">
            <v>CA</v>
          </cell>
          <cell r="E49" t="str">
            <v>California</v>
          </cell>
          <cell r="F49" t="str">
            <v>City</v>
          </cell>
          <cell r="G49">
            <v>37.935760000000002</v>
          </cell>
          <cell r="H49">
            <v>-122.34775</v>
          </cell>
          <cell r="I49" t="str">
            <v>510</v>
          </cell>
          <cell r="J49">
            <v>109708</v>
          </cell>
          <cell r="K49">
            <v>36973</v>
          </cell>
          <cell r="L49">
            <v>55102</v>
          </cell>
          <cell r="M49">
            <v>77834895</v>
          </cell>
          <cell r="N49">
            <v>58171749</v>
          </cell>
          <cell r="O49" t="str">
            <v>America/Los Angeles</v>
          </cell>
        </row>
        <row r="50">
          <cell r="A50" t="str">
            <v>A148</v>
          </cell>
          <cell r="B50" t="str">
            <v>Riverside</v>
          </cell>
          <cell r="C50" t="str">
            <v>Riverside County</v>
          </cell>
          <cell r="D50" t="str">
            <v>CA</v>
          </cell>
          <cell r="E50" t="str">
            <v>California</v>
          </cell>
          <cell r="F50" t="str">
            <v>City</v>
          </cell>
          <cell r="G50">
            <v>33.953330000000001</v>
          </cell>
          <cell r="H50">
            <v>-117.39610999999999</v>
          </cell>
          <cell r="I50" t="str">
            <v>951</v>
          </cell>
          <cell r="J50">
            <v>322424</v>
          </cell>
          <cell r="K50">
            <v>91267</v>
          </cell>
          <cell r="L50">
            <v>57196</v>
          </cell>
          <cell r="M50">
            <v>210379895</v>
          </cell>
          <cell r="N50">
            <v>801713</v>
          </cell>
          <cell r="O50" t="str">
            <v>America/Los Angeles</v>
          </cell>
        </row>
        <row r="51">
          <cell r="A51" t="str">
            <v>A149</v>
          </cell>
          <cell r="B51" t="str">
            <v>Roseville</v>
          </cell>
          <cell r="C51" t="str">
            <v>Placer County</v>
          </cell>
          <cell r="D51" t="str">
            <v>CA</v>
          </cell>
          <cell r="E51" t="str">
            <v>California</v>
          </cell>
          <cell r="F51" t="str">
            <v>City</v>
          </cell>
          <cell r="G51">
            <v>38.752119999999998</v>
          </cell>
          <cell r="H51">
            <v>-121.28801</v>
          </cell>
          <cell r="I51" t="str">
            <v>916</v>
          </cell>
          <cell r="J51">
            <v>130269</v>
          </cell>
          <cell r="K51">
            <v>46547</v>
          </cell>
          <cell r="L51">
            <v>75867</v>
          </cell>
          <cell r="M51">
            <v>111337848</v>
          </cell>
          <cell r="N51">
            <v>3366</v>
          </cell>
          <cell r="O51" t="str">
            <v>America/Los Angeles</v>
          </cell>
        </row>
        <row r="52">
          <cell r="A52" t="str">
            <v>A150</v>
          </cell>
          <cell r="B52" t="str">
            <v>Sacramento</v>
          </cell>
          <cell r="C52" t="str">
            <v>Sacramento County</v>
          </cell>
          <cell r="D52" t="str">
            <v>CA</v>
          </cell>
          <cell r="E52" t="str">
            <v>California</v>
          </cell>
          <cell r="F52" t="str">
            <v>City</v>
          </cell>
          <cell r="G52">
            <v>38.581569999999999</v>
          </cell>
          <cell r="H52">
            <v>-121.4944</v>
          </cell>
          <cell r="I52" t="str">
            <v>530</v>
          </cell>
          <cell r="J52">
            <v>490712</v>
          </cell>
          <cell r="K52">
            <v>178185</v>
          </cell>
          <cell r="L52">
            <v>50739</v>
          </cell>
          <cell r="M52">
            <v>253621861</v>
          </cell>
          <cell r="N52">
            <v>5651667</v>
          </cell>
          <cell r="O52" t="str">
            <v>America/Los Angeles</v>
          </cell>
        </row>
        <row r="53">
          <cell r="A53" t="str">
            <v>A151</v>
          </cell>
          <cell r="B53" t="str">
            <v>Salinas</v>
          </cell>
          <cell r="C53" t="str">
            <v>Monterey County</v>
          </cell>
          <cell r="D53" t="str">
            <v>CA</v>
          </cell>
          <cell r="E53" t="str">
            <v>California</v>
          </cell>
          <cell r="F53" t="str">
            <v>City</v>
          </cell>
          <cell r="G53">
            <v>36.67774</v>
          </cell>
          <cell r="H53">
            <v>-121.6555</v>
          </cell>
          <cell r="I53" t="str">
            <v>831</v>
          </cell>
          <cell r="J53">
            <v>157380</v>
          </cell>
          <cell r="K53">
            <v>40892</v>
          </cell>
          <cell r="L53">
            <v>49840</v>
          </cell>
          <cell r="M53">
            <v>61150707</v>
          </cell>
          <cell r="N53">
            <v>98696</v>
          </cell>
          <cell r="O53" t="str">
            <v>America/Los Angeles</v>
          </cell>
        </row>
        <row r="54">
          <cell r="A54" t="str">
            <v>A152</v>
          </cell>
          <cell r="B54" t="str">
            <v>San Bernardino</v>
          </cell>
          <cell r="C54" t="str">
            <v>San Bernardino County</v>
          </cell>
          <cell r="D54" t="str">
            <v>CA</v>
          </cell>
          <cell r="E54" t="str">
            <v>California</v>
          </cell>
          <cell r="F54" t="str">
            <v>City</v>
          </cell>
          <cell r="G54">
            <v>34.108339999999998</v>
          </cell>
          <cell r="H54">
            <v>-117.28977</v>
          </cell>
          <cell r="I54" t="str">
            <v>909</v>
          </cell>
          <cell r="J54">
            <v>216108</v>
          </cell>
          <cell r="K54">
            <v>57580</v>
          </cell>
          <cell r="L54">
            <v>37047</v>
          </cell>
          <cell r="M54">
            <v>159326695</v>
          </cell>
          <cell r="N54">
            <v>1126214</v>
          </cell>
          <cell r="O54" t="str">
            <v>America/Los Angeles</v>
          </cell>
        </row>
        <row r="55">
          <cell r="A55" t="str">
            <v>A153</v>
          </cell>
          <cell r="B55" t="str">
            <v>San Buenaventura (Ventura)</v>
          </cell>
          <cell r="C55" t="str">
            <v>Ventura County</v>
          </cell>
          <cell r="D55" t="str">
            <v>CA</v>
          </cell>
          <cell r="E55" t="str">
            <v>California</v>
          </cell>
          <cell r="F55" t="str">
            <v>City</v>
          </cell>
          <cell r="G55">
            <v>34.267780000000002</v>
          </cell>
          <cell r="H55">
            <v>-119.25421</v>
          </cell>
          <cell r="I55" t="str">
            <v>805</v>
          </cell>
          <cell r="J55">
            <v>109708</v>
          </cell>
          <cell r="K55">
            <v>41029</v>
          </cell>
          <cell r="L55">
            <v>66995</v>
          </cell>
          <cell r="M55">
            <v>56500370</v>
          </cell>
          <cell r="N55">
            <v>27033715</v>
          </cell>
          <cell r="O55" t="str">
            <v>America/Los Angeles</v>
          </cell>
        </row>
        <row r="56">
          <cell r="A56" t="str">
            <v>A154</v>
          </cell>
          <cell r="B56" t="str">
            <v>San Diego</v>
          </cell>
          <cell r="C56" t="str">
            <v>San Diego County</v>
          </cell>
          <cell r="D56" t="str">
            <v>CA</v>
          </cell>
          <cell r="E56" t="str">
            <v>California</v>
          </cell>
          <cell r="F56" t="str">
            <v>City</v>
          </cell>
          <cell r="G56">
            <v>32.715330000000002</v>
          </cell>
          <cell r="H56">
            <v>-117.15725999999999</v>
          </cell>
          <cell r="I56" t="str">
            <v>619</v>
          </cell>
          <cell r="J56">
            <v>1394928</v>
          </cell>
          <cell r="K56">
            <v>485091</v>
          </cell>
          <cell r="L56">
            <v>66116</v>
          </cell>
          <cell r="M56">
            <v>842252395</v>
          </cell>
          <cell r="N56">
            <v>122244773</v>
          </cell>
          <cell r="O56" t="str">
            <v>America/Los Angeles</v>
          </cell>
        </row>
        <row r="57">
          <cell r="A57" t="str">
            <v>A155</v>
          </cell>
          <cell r="B57" t="str">
            <v>San Francisco</v>
          </cell>
          <cell r="C57" t="str">
            <v>San Francisco County</v>
          </cell>
          <cell r="D57" t="str">
            <v>CA</v>
          </cell>
          <cell r="E57" t="str">
            <v>California</v>
          </cell>
          <cell r="F57" t="str">
            <v>City</v>
          </cell>
          <cell r="G57">
            <v>37.774999999999999</v>
          </cell>
          <cell r="H57">
            <v>-122.41943999999999</v>
          </cell>
          <cell r="I57" t="str">
            <v>415</v>
          </cell>
          <cell r="J57">
            <v>864816</v>
          </cell>
          <cell r="K57">
            <v>353287</v>
          </cell>
          <cell r="L57">
            <v>81294</v>
          </cell>
          <cell r="M57">
            <v>121455687</v>
          </cell>
          <cell r="N57">
            <v>479136515</v>
          </cell>
          <cell r="O57" t="str">
            <v>America/Los Angeles</v>
          </cell>
        </row>
        <row r="58">
          <cell r="A58" t="str">
            <v>A156</v>
          </cell>
          <cell r="B58" t="str">
            <v>San Jose</v>
          </cell>
          <cell r="C58" t="str">
            <v>Santa Clara County</v>
          </cell>
          <cell r="D58" t="str">
            <v>CA</v>
          </cell>
          <cell r="E58" t="str">
            <v>California</v>
          </cell>
          <cell r="F58" t="str">
            <v>City</v>
          </cell>
          <cell r="G58">
            <v>37.339390000000002</v>
          </cell>
          <cell r="H58">
            <v>-121.89496</v>
          </cell>
          <cell r="I58" t="str">
            <v>408</v>
          </cell>
          <cell r="J58">
            <v>1026908</v>
          </cell>
          <cell r="K58">
            <v>314297</v>
          </cell>
          <cell r="L58">
            <v>84647</v>
          </cell>
          <cell r="M58">
            <v>459749746</v>
          </cell>
          <cell r="N58">
            <v>7803332</v>
          </cell>
          <cell r="O58" t="str">
            <v>America/Los Angeles</v>
          </cell>
        </row>
        <row r="59">
          <cell r="A59" t="str">
            <v>A157</v>
          </cell>
          <cell r="B59" t="str">
            <v>San Mateo</v>
          </cell>
          <cell r="C59" t="str">
            <v>San Mateo County</v>
          </cell>
          <cell r="D59" t="str">
            <v>CA</v>
          </cell>
          <cell r="E59" t="str">
            <v>California</v>
          </cell>
          <cell r="F59" t="str">
            <v>City</v>
          </cell>
          <cell r="G59">
            <v>37.562989999999999</v>
          </cell>
          <cell r="H59">
            <v>-122.32553</v>
          </cell>
          <cell r="I59" t="str">
            <v>650</v>
          </cell>
          <cell r="J59">
            <v>103536</v>
          </cell>
          <cell r="K59">
            <v>37861</v>
          </cell>
          <cell r="L59">
            <v>90208</v>
          </cell>
          <cell r="M59">
            <v>31415730</v>
          </cell>
          <cell r="N59">
            <v>9721639</v>
          </cell>
          <cell r="O59" t="str">
            <v>America/Los Angeles</v>
          </cell>
        </row>
        <row r="60">
          <cell r="A60" t="str">
            <v>A158</v>
          </cell>
          <cell r="B60" t="str">
            <v>Santa Ana</v>
          </cell>
          <cell r="C60" t="str">
            <v>Orange County</v>
          </cell>
          <cell r="D60" t="str">
            <v>CA</v>
          </cell>
          <cell r="E60" t="str">
            <v>California</v>
          </cell>
          <cell r="F60" t="str">
            <v>City</v>
          </cell>
          <cell r="G60">
            <v>33.745570000000001</v>
          </cell>
          <cell r="H60">
            <v>-117.86783</v>
          </cell>
          <cell r="I60" t="str">
            <v>949</v>
          </cell>
          <cell r="J60">
            <v>335400</v>
          </cell>
          <cell r="K60">
            <v>74757</v>
          </cell>
          <cell r="L60">
            <v>52253</v>
          </cell>
          <cell r="M60">
            <v>70306781</v>
          </cell>
          <cell r="N60">
            <v>638460</v>
          </cell>
          <cell r="O60" t="str">
            <v>America/Los Angeles</v>
          </cell>
        </row>
        <row r="61">
          <cell r="A61" t="str">
            <v>A159</v>
          </cell>
          <cell r="B61" t="str">
            <v>Santa Clara</v>
          </cell>
          <cell r="C61" t="str">
            <v>Santa Clara County</v>
          </cell>
          <cell r="D61" t="str">
            <v>CA</v>
          </cell>
          <cell r="E61" t="str">
            <v>California</v>
          </cell>
          <cell r="F61" t="str">
            <v>City</v>
          </cell>
          <cell r="G61">
            <v>37.354109999999999</v>
          </cell>
          <cell r="H61">
            <v>-121.95524</v>
          </cell>
          <cell r="I61" t="str">
            <v>408</v>
          </cell>
          <cell r="J61">
            <v>126215</v>
          </cell>
          <cell r="K61">
            <v>43433</v>
          </cell>
          <cell r="L61">
            <v>98914</v>
          </cell>
          <cell r="M61">
            <v>47678886</v>
          </cell>
          <cell r="N61">
            <v>0</v>
          </cell>
          <cell r="O61" t="str">
            <v>America/Los Angeles</v>
          </cell>
        </row>
        <row r="62">
          <cell r="A62" t="str">
            <v>A160</v>
          </cell>
          <cell r="B62" t="str">
            <v>Santa Clarita</v>
          </cell>
          <cell r="C62" t="str">
            <v>Los Angeles County</v>
          </cell>
          <cell r="D62" t="str">
            <v>CA</v>
          </cell>
          <cell r="E62" t="str">
            <v>California</v>
          </cell>
          <cell r="F62" t="str">
            <v>City</v>
          </cell>
          <cell r="G62">
            <v>34.391660000000002</v>
          </cell>
          <cell r="H62">
            <v>-118.54259</v>
          </cell>
          <cell r="I62" t="str">
            <v>661</v>
          </cell>
          <cell r="J62">
            <v>182371</v>
          </cell>
          <cell r="K62">
            <v>59247</v>
          </cell>
          <cell r="L62">
            <v>83554</v>
          </cell>
          <cell r="M62">
            <v>136645644</v>
          </cell>
          <cell r="N62">
            <v>131952</v>
          </cell>
          <cell r="O62" t="str">
            <v>America/Los Angeles</v>
          </cell>
        </row>
        <row r="63">
          <cell r="A63" t="str">
            <v>A161</v>
          </cell>
          <cell r="B63" t="str">
            <v>Santa Maria</v>
          </cell>
          <cell r="C63" t="str">
            <v>Santa Barbara County</v>
          </cell>
          <cell r="D63" t="str">
            <v>CA</v>
          </cell>
          <cell r="E63" t="str">
            <v>California</v>
          </cell>
          <cell r="F63" t="str">
            <v>City</v>
          </cell>
          <cell r="G63">
            <v>34.953029999999998</v>
          </cell>
          <cell r="H63">
            <v>-120.43572</v>
          </cell>
          <cell r="I63" t="str">
            <v>805</v>
          </cell>
          <cell r="J63">
            <v>105093</v>
          </cell>
          <cell r="K63">
            <v>27365</v>
          </cell>
          <cell r="L63">
            <v>50433</v>
          </cell>
          <cell r="M63">
            <v>59005328</v>
          </cell>
          <cell r="N63">
            <v>1648788</v>
          </cell>
          <cell r="O63" t="str">
            <v>America/Los Angeles</v>
          </cell>
        </row>
        <row r="64">
          <cell r="A64" t="str">
            <v>A162</v>
          </cell>
          <cell r="B64" t="str">
            <v>Santa Rosa</v>
          </cell>
          <cell r="C64" t="str">
            <v>Sonoma County</v>
          </cell>
          <cell r="D64" t="str">
            <v>CA</v>
          </cell>
          <cell r="E64" t="str">
            <v>California</v>
          </cell>
          <cell r="F64" t="str">
            <v>City</v>
          </cell>
          <cell r="G64">
            <v>38.440469999999998</v>
          </cell>
          <cell r="H64">
            <v>-122.71442999999999</v>
          </cell>
          <cell r="I64" t="str">
            <v>707</v>
          </cell>
          <cell r="J64">
            <v>174972</v>
          </cell>
          <cell r="K64">
            <v>64088</v>
          </cell>
          <cell r="L64">
            <v>61050</v>
          </cell>
          <cell r="M64">
            <v>106947059</v>
          </cell>
          <cell r="N64">
            <v>531185</v>
          </cell>
          <cell r="O64" t="str">
            <v>America/Los Angeles</v>
          </cell>
        </row>
        <row r="65">
          <cell r="A65" t="str">
            <v>A163</v>
          </cell>
          <cell r="B65" t="str">
            <v>Simi Valley</v>
          </cell>
          <cell r="C65" t="str">
            <v>Ventura County</v>
          </cell>
          <cell r="D65" t="str">
            <v>CA</v>
          </cell>
          <cell r="E65" t="str">
            <v>California</v>
          </cell>
          <cell r="F65" t="str">
            <v>City</v>
          </cell>
          <cell r="G65">
            <v>34.269449999999999</v>
          </cell>
          <cell r="H65">
            <v>-118.78148</v>
          </cell>
          <cell r="I65" t="str">
            <v>805</v>
          </cell>
          <cell r="J65">
            <v>126788</v>
          </cell>
          <cell r="K65">
            <v>41972</v>
          </cell>
          <cell r="L65">
            <v>90210</v>
          </cell>
          <cell r="M65">
            <v>107421127</v>
          </cell>
          <cell r="N65">
            <v>1984799</v>
          </cell>
          <cell r="O65" t="str">
            <v>America/Los Angeles</v>
          </cell>
        </row>
        <row r="66">
          <cell r="A66" t="str">
            <v>A164</v>
          </cell>
          <cell r="B66" t="str">
            <v>Stockton</v>
          </cell>
          <cell r="C66" t="str">
            <v>San Joaquin County</v>
          </cell>
          <cell r="D66" t="str">
            <v>CA</v>
          </cell>
          <cell r="E66" t="str">
            <v>California</v>
          </cell>
          <cell r="F66" t="str">
            <v>City</v>
          </cell>
          <cell r="G66">
            <v>37.957700000000003</v>
          </cell>
          <cell r="H66">
            <v>-121.29078</v>
          </cell>
          <cell r="I66" t="str">
            <v>209</v>
          </cell>
          <cell r="J66">
            <v>305658</v>
          </cell>
          <cell r="K66">
            <v>92440</v>
          </cell>
          <cell r="L66">
            <v>44797</v>
          </cell>
          <cell r="M66">
            <v>159717213</v>
          </cell>
          <cell r="N66">
            <v>7984586</v>
          </cell>
          <cell r="O66" t="str">
            <v>America/Los Angeles</v>
          </cell>
        </row>
        <row r="67">
          <cell r="A67" t="str">
            <v>A165</v>
          </cell>
          <cell r="B67" t="str">
            <v>Sunnyvale</v>
          </cell>
          <cell r="C67" t="str">
            <v>Santa Clara County</v>
          </cell>
          <cell r="D67" t="str">
            <v>CA</v>
          </cell>
          <cell r="E67" t="str">
            <v>California</v>
          </cell>
          <cell r="F67" t="str">
            <v>City</v>
          </cell>
          <cell r="G67">
            <v>37.368830000000003</v>
          </cell>
          <cell r="H67">
            <v>-122.03635</v>
          </cell>
          <cell r="I67" t="str">
            <v>408</v>
          </cell>
          <cell r="J67">
            <v>151754</v>
          </cell>
          <cell r="K67">
            <v>55094</v>
          </cell>
          <cell r="L67">
            <v>105401</v>
          </cell>
          <cell r="M67">
            <v>56936612</v>
          </cell>
          <cell r="N67">
            <v>1817655</v>
          </cell>
          <cell r="O67" t="str">
            <v>America/Los Angeles</v>
          </cell>
        </row>
        <row r="68">
          <cell r="A68" t="str">
            <v>A166</v>
          </cell>
          <cell r="B68" t="str">
            <v>Temecula</v>
          </cell>
          <cell r="C68" t="str">
            <v>Riverside County</v>
          </cell>
          <cell r="D68" t="str">
            <v>CA</v>
          </cell>
          <cell r="E68" t="str">
            <v>California</v>
          </cell>
          <cell r="F68" t="str">
            <v>City</v>
          </cell>
          <cell r="G68">
            <v>33.493639999999999</v>
          </cell>
          <cell r="H68">
            <v>-117.14836</v>
          </cell>
          <cell r="I68" t="str">
            <v>951</v>
          </cell>
          <cell r="J68">
            <v>112011</v>
          </cell>
          <cell r="K68">
            <v>32835</v>
          </cell>
          <cell r="L68">
            <v>79925</v>
          </cell>
          <cell r="M68">
            <v>96518165</v>
          </cell>
          <cell r="N68">
            <v>30591</v>
          </cell>
          <cell r="O68" t="str">
            <v>America/Los Angeles</v>
          </cell>
        </row>
        <row r="69">
          <cell r="A69" t="str">
            <v>A167</v>
          </cell>
          <cell r="B69" t="str">
            <v>Thousand Oaks</v>
          </cell>
          <cell r="C69" t="str">
            <v>Ventura County</v>
          </cell>
          <cell r="D69" t="str">
            <v>CA</v>
          </cell>
          <cell r="E69" t="str">
            <v>California</v>
          </cell>
          <cell r="F69" t="str">
            <v>City</v>
          </cell>
          <cell r="G69">
            <v>34.170560000000002</v>
          </cell>
          <cell r="H69">
            <v>-118.83750000000001</v>
          </cell>
          <cell r="I69" t="str">
            <v>805</v>
          </cell>
          <cell r="J69">
            <v>129339</v>
          </cell>
          <cell r="K69">
            <v>45912</v>
          </cell>
          <cell r="L69">
            <v>100946</v>
          </cell>
          <cell r="M69">
            <v>142919822</v>
          </cell>
          <cell r="N69">
            <v>387875</v>
          </cell>
          <cell r="O69" t="str">
            <v>America/Los Angeles</v>
          </cell>
        </row>
        <row r="70">
          <cell r="A70" t="str">
            <v>A168</v>
          </cell>
          <cell r="B70" t="str">
            <v>Torrance</v>
          </cell>
          <cell r="C70" t="str">
            <v>Los Angeles County</v>
          </cell>
          <cell r="D70" t="str">
            <v>CA</v>
          </cell>
          <cell r="E70" t="str">
            <v>California</v>
          </cell>
          <cell r="F70" t="str">
            <v>City</v>
          </cell>
          <cell r="G70">
            <v>33.835850000000001</v>
          </cell>
          <cell r="H70">
            <v>-118.34063</v>
          </cell>
          <cell r="I70" t="str">
            <v>424</v>
          </cell>
          <cell r="J70">
            <v>148475</v>
          </cell>
          <cell r="K70">
            <v>55377</v>
          </cell>
          <cell r="L70">
            <v>79549</v>
          </cell>
          <cell r="M70">
            <v>53038407</v>
          </cell>
          <cell r="N70">
            <v>194217</v>
          </cell>
          <cell r="O70" t="str">
            <v>America/Los Angeles</v>
          </cell>
        </row>
        <row r="71">
          <cell r="A71" t="str">
            <v>A169</v>
          </cell>
          <cell r="B71" t="str">
            <v>Vallejo</v>
          </cell>
          <cell r="C71" t="str">
            <v>Solano County</v>
          </cell>
          <cell r="D71" t="str">
            <v>CA</v>
          </cell>
          <cell r="E71" t="str">
            <v>California</v>
          </cell>
          <cell r="F71" t="str">
            <v>City</v>
          </cell>
          <cell r="G71">
            <v>38.104089999999999</v>
          </cell>
          <cell r="H71">
            <v>-122.25664</v>
          </cell>
          <cell r="I71" t="str">
            <v>707</v>
          </cell>
          <cell r="J71">
            <v>121253</v>
          </cell>
          <cell r="K71">
            <v>41216</v>
          </cell>
          <cell r="L71">
            <v>57028</v>
          </cell>
          <cell r="M71">
            <v>79438815</v>
          </cell>
          <cell r="N71">
            <v>48871171</v>
          </cell>
          <cell r="O71" t="str">
            <v>America/Los Angeles</v>
          </cell>
        </row>
        <row r="72">
          <cell r="A72" t="str">
            <v>A170</v>
          </cell>
          <cell r="B72" t="str">
            <v>Victorville</v>
          </cell>
          <cell r="C72" t="str">
            <v>San Bernardino County</v>
          </cell>
          <cell r="D72" t="str">
            <v>CA</v>
          </cell>
          <cell r="E72" t="str">
            <v>California</v>
          </cell>
          <cell r="F72" t="str">
            <v>City</v>
          </cell>
          <cell r="G72">
            <v>34.536110000000001</v>
          </cell>
          <cell r="H72">
            <v>-117.29116</v>
          </cell>
          <cell r="I72" t="str">
            <v>760</v>
          </cell>
          <cell r="J72">
            <v>122225</v>
          </cell>
          <cell r="K72">
            <v>31886</v>
          </cell>
          <cell r="L72">
            <v>45894</v>
          </cell>
          <cell r="M72">
            <v>189919736</v>
          </cell>
          <cell r="N72">
            <v>1459026</v>
          </cell>
          <cell r="O72" t="str">
            <v>America/Los Angeles</v>
          </cell>
        </row>
        <row r="73">
          <cell r="A73" t="str">
            <v>A171</v>
          </cell>
          <cell r="B73" t="str">
            <v>Visalia</v>
          </cell>
          <cell r="C73" t="str">
            <v>Tulare County</v>
          </cell>
          <cell r="D73" t="str">
            <v>CA</v>
          </cell>
          <cell r="E73" t="str">
            <v>California</v>
          </cell>
          <cell r="F73" t="str">
            <v>City</v>
          </cell>
          <cell r="G73">
            <v>36.33023</v>
          </cell>
          <cell r="H73">
            <v>-119.29206000000001</v>
          </cell>
          <cell r="I73" t="str">
            <v>559</v>
          </cell>
          <cell r="J73">
            <v>130104</v>
          </cell>
          <cell r="K73">
            <v>41730</v>
          </cell>
          <cell r="L73">
            <v>52157</v>
          </cell>
          <cell r="M73">
            <v>97057436</v>
          </cell>
          <cell r="N73">
            <v>51434</v>
          </cell>
          <cell r="O73" t="str">
            <v>America/Los Angeles</v>
          </cell>
        </row>
        <row r="74">
          <cell r="A74" t="str">
            <v>A172</v>
          </cell>
          <cell r="B74" t="str">
            <v>Vista</v>
          </cell>
          <cell r="C74" t="str">
            <v>San Diego County</v>
          </cell>
          <cell r="D74" t="str">
            <v>CA</v>
          </cell>
          <cell r="E74" t="str">
            <v>California</v>
          </cell>
          <cell r="F74" t="str">
            <v>City</v>
          </cell>
          <cell r="G74">
            <v>33.200040000000001</v>
          </cell>
          <cell r="H74">
            <v>-117.24254000000001</v>
          </cell>
          <cell r="I74" t="str">
            <v>760</v>
          </cell>
          <cell r="J74">
            <v>100890</v>
          </cell>
          <cell r="K74">
            <v>30451</v>
          </cell>
          <cell r="L74">
            <v>50601</v>
          </cell>
          <cell r="M74">
            <v>48380231</v>
          </cell>
          <cell r="N74">
            <v>0</v>
          </cell>
          <cell r="O74" t="str">
            <v>America/Los Angeles</v>
          </cell>
        </row>
        <row r="75">
          <cell r="A75" t="str">
            <v>A173</v>
          </cell>
          <cell r="B75" t="str">
            <v>West Covina</v>
          </cell>
          <cell r="C75" t="str">
            <v>Los Angeles County</v>
          </cell>
          <cell r="D75" t="str">
            <v>CA</v>
          </cell>
          <cell r="E75" t="str">
            <v>California</v>
          </cell>
          <cell r="F75" t="str">
            <v>City</v>
          </cell>
          <cell r="G75">
            <v>34.068620000000003</v>
          </cell>
          <cell r="H75">
            <v>-117.93895000000001</v>
          </cell>
          <cell r="I75" t="str">
            <v>626</v>
          </cell>
          <cell r="J75">
            <v>108484</v>
          </cell>
          <cell r="K75">
            <v>30816</v>
          </cell>
          <cell r="L75">
            <v>69189</v>
          </cell>
          <cell r="M75">
            <v>41546642</v>
          </cell>
          <cell r="N75">
            <v>124507</v>
          </cell>
          <cell r="O75" t="str">
            <v>America/Los Angeles</v>
          </cell>
        </row>
      </sheetData>
      <sheetData sheetId="2">
        <row r="1">
          <cell r="A1" t="str">
            <v>Customer ID</v>
          </cell>
          <cell r="B1" t="str">
            <v>Customer Name</v>
          </cell>
        </row>
        <row r="2">
          <cell r="A2" t="str">
            <v>C1000</v>
          </cell>
          <cell r="B2" t="str">
            <v>Jesse Evans</v>
          </cell>
        </row>
        <row r="3">
          <cell r="A3" t="str">
            <v>C1001</v>
          </cell>
          <cell r="B3" t="str">
            <v>Victor Ramos</v>
          </cell>
        </row>
        <row r="4">
          <cell r="A4" t="str">
            <v>C1002</v>
          </cell>
          <cell r="B4" t="str">
            <v>Mark Montgomery</v>
          </cell>
        </row>
        <row r="5">
          <cell r="A5" t="str">
            <v>C1003</v>
          </cell>
          <cell r="B5" t="str">
            <v>Dennis Morris</v>
          </cell>
        </row>
        <row r="6">
          <cell r="A6" t="str">
            <v>C1004</v>
          </cell>
          <cell r="B6" t="str">
            <v>Gregory Simmons</v>
          </cell>
        </row>
        <row r="7">
          <cell r="A7" t="str">
            <v>C1005</v>
          </cell>
          <cell r="B7" t="str">
            <v>Jeremy Vasquez</v>
          </cell>
        </row>
        <row r="8">
          <cell r="A8" t="str">
            <v>C1006</v>
          </cell>
          <cell r="B8" t="str">
            <v>Anthony Simpson</v>
          </cell>
        </row>
        <row r="9">
          <cell r="A9" t="str">
            <v>C1007</v>
          </cell>
          <cell r="B9" t="str">
            <v>Ernest Rivera</v>
          </cell>
        </row>
        <row r="10">
          <cell r="A10" t="str">
            <v>C1008</v>
          </cell>
          <cell r="B10" t="str">
            <v>Victor Martinez</v>
          </cell>
        </row>
        <row r="11">
          <cell r="A11" t="str">
            <v>C1009</v>
          </cell>
          <cell r="B11" t="str">
            <v>Bobby Burton</v>
          </cell>
        </row>
        <row r="12">
          <cell r="A12" t="str">
            <v>C1010</v>
          </cell>
          <cell r="B12" t="str">
            <v>Bruce Porter</v>
          </cell>
        </row>
        <row r="13">
          <cell r="A13" t="str">
            <v>C1011</v>
          </cell>
          <cell r="B13" t="str">
            <v>Nicholas Simmons</v>
          </cell>
        </row>
        <row r="14">
          <cell r="A14" t="str">
            <v>C1012</v>
          </cell>
          <cell r="B14" t="str">
            <v>Bruce Butler</v>
          </cell>
        </row>
        <row r="15">
          <cell r="A15" t="str">
            <v>C1013</v>
          </cell>
          <cell r="B15" t="str">
            <v>Raymond Alexander</v>
          </cell>
        </row>
        <row r="16">
          <cell r="A16" t="str">
            <v>C1014</v>
          </cell>
          <cell r="B16" t="str">
            <v>Jason Duncan</v>
          </cell>
        </row>
        <row r="17">
          <cell r="A17" t="str">
            <v>C1015</v>
          </cell>
          <cell r="B17" t="str">
            <v>Phillip Peters</v>
          </cell>
        </row>
        <row r="18">
          <cell r="A18" t="str">
            <v>C1016</v>
          </cell>
          <cell r="B18" t="str">
            <v>James Castillo</v>
          </cell>
        </row>
        <row r="19">
          <cell r="A19" t="str">
            <v>C1017</v>
          </cell>
          <cell r="B19" t="str">
            <v>Benjamin Kim</v>
          </cell>
        </row>
        <row r="20">
          <cell r="A20" t="str">
            <v>C1018</v>
          </cell>
          <cell r="B20" t="str">
            <v>Shawn Long</v>
          </cell>
        </row>
        <row r="21">
          <cell r="A21" t="str">
            <v>C1019</v>
          </cell>
          <cell r="B21" t="str">
            <v>Steve Diaz</v>
          </cell>
        </row>
        <row r="22">
          <cell r="A22" t="str">
            <v>C1020</v>
          </cell>
          <cell r="B22" t="str">
            <v>Paul Larson</v>
          </cell>
        </row>
        <row r="23">
          <cell r="A23" t="str">
            <v>C1021</v>
          </cell>
          <cell r="B23" t="str">
            <v>Joe Hanson</v>
          </cell>
        </row>
        <row r="24">
          <cell r="A24" t="str">
            <v>C1022</v>
          </cell>
          <cell r="B24" t="str">
            <v>Dennis Ruiz</v>
          </cell>
        </row>
        <row r="25">
          <cell r="A25" t="str">
            <v>C1023</v>
          </cell>
          <cell r="B25" t="str">
            <v>Adam Hernandez</v>
          </cell>
        </row>
        <row r="26">
          <cell r="A26" t="str">
            <v>C1024</v>
          </cell>
          <cell r="B26" t="str">
            <v>Keith Griffin</v>
          </cell>
        </row>
        <row r="27">
          <cell r="A27" t="str">
            <v>C1025</v>
          </cell>
          <cell r="B27" t="str">
            <v>Jerry Green</v>
          </cell>
        </row>
        <row r="28">
          <cell r="A28" t="str">
            <v>C1026</v>
          </cell>
          <cell r="B28" t="str">
            <v>Chris Armstrong</v>
          </cell>
        </row>
        <row r="29">
          <cell r="A29" t="str">
            <v>C1027</v>
          </cell>
          <cell r="B29" t="str">
            <v>Stephen Payne</v>
          </cell>
        </row>
        <row r="30">
          <cell r="A30" t="str">
            <v>C1028</v>
          </cell>
          <cell r="B30" t="str">
            <v>Joshua Bennett</v>
          </cell>
        </row>
        <row r="31">
          <cell r="A31" t="str">
            <v>C1029</v>
          </cell>
          <cell r="B31" t="str">
            <v>Shawn Cook</v>
          </cell>
        </row>
        <row r="32">
          <cell r="A32" t="str">
            <v>C1030</v>
          </cell>
          <cell r="B32" t="str">
            <v>George Lewis</v>
          </cell>
        </row>
        <row r="33">
          <cell r="A33" t="str">
            <v>C1031</v>
          </cell>
          <cell r="B33" t="str">
            <v>Joshua Ryan</v>
          </cell>
        </row>
        <row r="34">
          <cell r="A34" t="str">
            <v>C1032</v>
          </cell>
          <cell r="B34" t="str">
            <v>Jonathan Hawkins</v>
          </cell>
        </row>
        <row r="35">
          <cell r="A35" t="str">
            <v>C1033</v>
          </cell>
          <cell r="B35" t="str">
            <v>Joshua Little</v>
          </cell>
        </row>
        <row r="36">
          <cell r="A36" t="str">
            <v>C1034</v>
          </cell>
          <cell r="B36" t="str">
            <v>Carl Nguyen</v>
          </cell>
        </row>
        <row r="37">
          <cell r="A37" t="str">
            <v>C1035</v>
          </cell>
          <cell r="B37" t="str">
            <v>Todd Roberts</v>
          </cell>
        </row>
        <row r="38">
          <cell r="A38" t="str">
            <v>C1036</v>
          </cell>
          <cell r="B38" t="str">
            <v>Paul Holmes</v>
          </cell>
        </row>
        <row r="39">
          <cell r="A39" t="str">
            <v>C1037</v>
          </cell>
          <cell r="B39" t="str">
            <v>Roger Alexander</v>
          </cell>
        </row>
        <row r="40">
          <cell r="A40" t="str">
            <v>C1038</v>
          </cell>
          <cell r="B40" t="str">
            <v>Anthony Berry</v>
          </cell>
        </row>
        <row r="41">
          <cell r="A41" t="str">
            <v>C1039</v>
          </cell>
          <cell r="B41" t="str">
            <v>Frank Brown</v>
          </cell>
        </row>
        <row r="42">
          <cell r="A42" t="str">
            <v>C1040</v>
          </cell>
          <cell r="B42" t="str">
            <v>Shawn Wallace</v>
          </cell>
        </row>
        <row r="43">
          <cell r="A43" t="str">
            <v>C1041</v>
          </cell>
          <cell r="B43" t="str">
            <v>Nicholas Cunningham</v>
          </cell>
        </row>
        <row r="44">
          <cell r="A44" t="str">
            <v>C1042</v>
          </cell>
          <cell r="B44" t="str">
            <v>Anthony Torres</v>
          </cell>
        </row>
        <row r="45">
          <cell r="A45" t="str">
            <v>C1043</v>
          </cell>
          <cell r="B45" t="str">
            <v>Samuel Fowler</v>
          </cell>
        </row>
        <row r="46">
          <cell r="A46" t="str">
            <v>C1044</v>
          </cell>
          <cell r="B46" t="str">
            <v>Joe Price</v>
          </cell>
        </row>
        <row r="47">
          <cell r="A47" t="str">
            <v>C1045</v>
          </cell>
          <cell r="B47" t="str">
            <v>Douglas Tucker</v>
          </cell>
        </row>
        <row r="48">
          <cell r="A48" t="str">
            <v>C1046</v>
          </cell>
          <cell r="B48" t="str">
            <v>Roy Rice</v>
          </cell>
        </row>
        <row r="49">
          <cell r="A49" t="str">
            <v>C1047</v>
          </cell>
          <cell r="B49" t="str">
            <v>Patrick Graham</v>
          </cell>
        </row>
        <row r="50">
          <cell r="A50" t="str">
            <v>C1048</v>
          </cell>
          <cell r="B50" t="str">
            <v>Donald Reynolds</v>
          </cell>
        </row>
        <row r="51">
          <cell r="A51" t="str">
            <v>C1049</v>
          </cell>
          <cell r="B51" t="str">
            <v>Shawn Torres</v>
          </cell>
        </row>
        <row r="52">
          <cell r="A52" t="str">
            <v>C1050</v>
          </cell>
          <cell r="B52" t="str">
            <v>Carlos Miller</v>
          </cell>
        </row>
        <row r="53">
          <cell r="A53" t="str">
            <v>C1051</v>
          </cell>
          <cell r="B53" t="str">
            <v>Jerry Simmons</v>
          </cell>
        </row>
        <row r="54">
          <cell r="A54" t="str">
            <v>C1052</v>
          </cell>
          <cell r="B54" t="str">
            <v>David Nguyen</v>
          </cell>
        </row>
        <row r="55">
          <cell r="A55" t="str">
            <v>C1053</v>
          </cell>
          <cell r="B55" t="str">
            <v>Joseph Walker</v>
          </cell>
        </row>
        <row r="56">
          <cell r="A56" t="str">
            <v>C1054</v>
          </cell>
          <cell r="B56" t="str">
            <v>Jose Williams</v>
          </cell>
        </row>
        <row r="57">
          <cell r="A57" t="str">
            <v>C1055</v>
          </cell>
          <cell r="B57" t="str">
            <v>Aaron Day</v>
          </cell>
        </row>
        <row r="58">
          <cell r="A58" t="str">
            <v>C1056</v>
          </cell>
          <cell r="B58" t="str">
            <v>Joe Rose</v>
          </cell>
        </row>
        <row r="59">
          <cell r="A59" t="str">
            <v>C1057</v>
          </cell>
          <cell r="B59" t="str">
            <v>David Ford</v>
          </cell>
        </row>
        <row r="60">
          <cell r="A60" t="str">
            <v>C1058</v>
          </cell>
          <cell r="B60" t="str">
            <v>Douglas Diaz</v>
          </cell>
        </row>
        <row r="61">
          <cell r="A61" t="str">
            <v>C1059</v>
          </cell>
          <cell r="B61" t="str">
            <v>Thomas Sims</v>
          </cell>
        </row>
        <row r="62">
          <cell r="A62" t="str">
            <v>C1060</v>
          </cell>
          <cell r="B62" t="str">
            <v>Carlos Martinez</v>
          </cell>
        </row>
        <row r="63">
          <cell r="A63" t="str">
            <v>C1061</v>
          </cell>
          <cell r="B63" t="str">
            <v>Walter Watson</v>
          </cell>
        </row>
        <row r="64">
          <cell r="A64" t="str">
            <v>C1062</v>
          </cell>
          <cell r="B64" t="str">
            <v>Frank Weaver</v>
          </cell>
        </row>
        <row r="65">
          <cell r="A65" t="str">
            <v>C1063</v>
          </cell>
          <cell r="B65" t="str">
            <v>Philip Wheeler</v>
          </cell>
        </row>
        <row r="66">
          <cell r="A66" t="str">
            <v>C1064</v>
          </cell>
          <cell r="B66" t="str">
            <v>Adam Myers</v>
          </cell>
        </row>
        <row r="67">
          <cell r="A67" t="str">
            <v>C1065</v>
          </cell>
          <cell r="B67" t="str">
            <v>Matthew Lewis</v>
          </cell>
        </row>
        <row r="68">
          <cell r="A68" t="str">
            <v>C1066</v>
          </cell>
          <cell r="B68" t="str">
            <v>Gerald Alvarez</v>
          </cell>
        </row>
        <row r="69">
          <cell r="A69" t="str">
            <v>C1067</v>
          </cell>
          <cell r="B69" t="str">
            <v>Todd Davis</v>
          </cell>
        </row>
        <row r="70">
          <cell r="A70" t="str">
            <v>C1068</v>
          </cell>
          <cell r="B70" t="str">
            <v>Nicholas Stanley</v>
          </cell>
        </row>
        <row r="71">
          <cell r="A71" t="str">
            <v>C1069</v>
          </cell>
          <cell r="B71" t="str">
            <v>Larry Ross</v>
          </cell>
        </row>
        <row r="72">
          <cell r="A72" t="str">
            <v>C1070</v>
          </cell>
          <cell r="B72" t="str">
            <v>James Foster</v>
          </cell>
        </row>
        <row r="73">
          <cell r="A73" t="str">
            <v>C1071</v>
          </cell>
          <cell r="B73" t="str">
            <v>Henry Elliott</v>
          </cell>
        </row>
        <row r="74">
          <cell r="A74" t="str">
            <v>C1072</v>
          </cell>
          <cell r="B74" t="str">
            <v>Bruce Hamilton</v>
          </cell>
        </row>
        <row r="75">
          <cell r="A75" t="str">
            <v>C1073</v>
          </cell>
          <cell r="B75" t="str">
            <v>Eugene Sims</v>
          </cell>
        </row>
        <row r="76">
          <cell r="A76" t="str">
            <v>C1074</v>
          </cell>
          <cell r="B76" t="str">
            <v>Paul Chapman</v>
          </cell>
        </row>
        <row r="77">
          <cell r="A77" t="str">
            <v>C1075</v>
          </cell>
          <cell r="B77" t="str">
            <v>Eric Armstrong</v>
          </cell>
        </row>
        <row r="78">
          <cell r="A78" t="str">
            <v>C1076</v>
          </cell>
          <cell r="B78" t="str">
            <v>Edward Mason</v>
          </cell>
        </row>
        <row r="79">
          <cell r="A79" t="str">
            <v>C1077</v>
          </cell>
          <cell r="B79" t="str">
            <v>Eugene Brooks</v>
          </cell>
        </row>
        <row r="80">
          <cell r="A80" t="str">
            <v>C1078</v>
          </cell>
          <cell r="B80" t="str">
            <v>Michael Lewis</v>
          </cell>
        </row>
        <row r="81">
          <cell r="A81" t="str">
            <v>C1079</v>
          </cell>
          <cell r="B81" t="str">
            <v>Clarence Greene</v>
          </cell>
        </row>
        <row r="82">
          <cell r="A82" t="str">
            <v>C1080</v>
          </cell>
          <cell r="B82" t="str">
            <v>Eric Ward</v>
          </cell>
        </row>
        <row r="83">
          <cell r="A83" t="str">
            <v>C1081</v>
          </cell>
          <cell r="B83" t="str">
            <v>Edward Wright</v>
          </cell>
        </row>
        <row r="84">
          <cell r="A84" t="str">
            <v>C1082</v>
          </cell>
          <cell r="B84" t="str">
            <v>Raymond Barnes</v>
          </cell>
        </row>
        <row r="85">
          <cell r="A85" t="str">
            <v>C1083</v>
          </cell>
          <cell r="B85" t="str">
            <v>Richard Hudson</v>
          </cell>
        </row>
        <row r="86">
          <cell r="A86" t="str">
            <v>C1084</v>
          </cell>
          <cell r="B86" t="str">
            <v>Ralph Kelley</v>
          </cell>
        </row>
        <row r="87">
          <cell r="A87" t="str">
            <v>C1085</v>
          </cell>
          <cell r="B87" t="str">
            <v>Joshua Williams</v>
          </cell>
        </row>
        <row r="88">
          <cell r="A88" t="str">
            <v>C1086</v>
          </cell>
          <cell r="B88" t="str">
            <v>Keith James</v>
          </cell>
        </row>
        <row r="89">
          <cell r="A89" t="str">
            <v>C1087</v>
          </cell>
          <cell r="B89" t="str">
            <v>Peter Gilbert</v>
          </cell>
        </row>
        <row r="90">
          <cell r="A90" t="str">
            <v>C1088</v>
          </cell>
          <cell r="B90" t="str">
            <v>Patrick Rivera</v>
          </cell>
        </row>
        <row r="91">
          <cell r="A91" t="str">
            <v>C1089</v>
          </cell>
          <cell r="B91" t="str">
            <v>Brian Warren</v>
          </cell>
        </row>
        <row r="92">
          <cell r="A92" t="str">
            <v>C1090</v>
          </cell>
          <cell r="B92" t="str">
            <v>Matthew Fernandez</v>
          </cell>
        </row>
        <row r="93">
          <cell r="A93" t="str">
            <v>C1091</v>
          </cell>
          <cell r="B93" t="str">
            <v>Wayne Ortiz</v>
          </cell>
        </row>
        <row r="94">
          <cell r="A94" t="str">
            <v>C1092</v>
          </cell>
          <cell r="B94" t="str">
            <v>Gerald Rogers</v>
          </cell>
        </row>
        <row r="95">
          <cell r="A95" t="str">
            <v>C1093</v>
          </cell>
          <cell r="B95" t="str">
            <v>Jeremy Arnold</v>
          </cell>
        </row>
        <row r="96">
          <cell r="A96" t="str">
            <v>C1094</v>
          </cell>
          <cell r="B96" t="str">
            <v>Frank Mason</v>
          </cell>
        </row>
        <row r="97">
          <cell r="A97" t="str">
            <v>C1095</v>
          </cell>
          <cell r="B97" t="str">
            <v>George Stanley</v>
          </cell>
        </row>
        <row r="98">
          <cell r="A98" t="str">
            <v>C1096</v>
          </cell>
          <cell r="B98" t="str">
            <v>Sean Black</v>
          </cell>
        </row>
        <row r="99">
          <cell r="A99" t="str">
            <v>C1097</v>
          </cell>
          <cell r="B99" t="str">
            <v>Louis White</v>
          </cell>
        </row>
        <row r="100">
          <cell r="A100" t="str">
            <v>C1098</v>
          </cell>
          <cell r="B100" t="str">
            <v>Jack Stevens</v>
          </cell>
        </row>
        <row r="101">
          <cell r="A101" t="str">
            <v>C1099</v>
          </cell>
          <cell r="B101" t="str">
            <v>Steve Wells</v>
          </cell>
        </row>
        <row r="102">
          <cell r="A102" t="str">
            <v>C1100</v>
          </cell>
          <cell r="B102" t="str">
            <v>Charles Hughes</v>
          </cell>
        </row>
        <row r="103">
          <cell r="A103" t="str">
            <v>C1101</v>
          </cell>
          <cell r="B103" t="str">
            <v>Philip Bailey</v>
          </cell>
        </row>
        <row r="104">
          <cell r="A104" t="str">
            <v>C1102</v>
          </cell>
          <cell r="B104" t="str">
            <v>Samuel Stewart</v>
          </cell>
        </row>
        <row r="105">
          <cell r="A105" t="str">
            <v>C1103</v>
          </cell>
          <cell r="B105" t="str">
            <v>Raymond Burke</v>
          </cell>
        </row>
        <row r="106">
          <cell r="A106" t="str">
            <v>C1104</v>
          </cell>
          <cell r="B106" t="str">
            <v>Clarence Cunningham</v>
          </cell>
        </row>
        <row r="107">
          <cell r="A107" t="str">
            <v>C1105</v>
          </cell>
          <cell r="B107" t="str">
            <v>Justin Graham</v>
          </cell>
        </row>
        <row r="108">
          <cell r="A108" t="str">
            <v>C1106</v>
          </cell>
          <cell r="B108" t="str">
            <v>Steven Young</v>
          </cell>
        </row>
        <row r="109">
          <cell r="A109" t="str">
            <v>C1107</v>
          </cell>
          <cell r="B109" t="str">
            <v>Gerald Henry</v>
          </cell>
        </row>
        <row r="110">
          <cell r="A110" t="str">
            <v>C1108</v>
          </cell>
          <cell r="B110" t="str">
            <v>Craig Reyes</v>
          </cell>
        </row>
        <row r="111">
          <cell r="A111" t="str">
            <v>C1109</v>
          </cell>
          <cell r="B111" t="str">
            <v>Samuel Price</v>
          </cell>
        </row>
        <row r="112">
          <cell r="A112" t="str">
            <v>C1110</v>
          </cell>
          <cell r="B112" t="str">
            <v>Howard Morgan</v>
          </cell>
        </row>
        <row r="113">
          <cell r="A113" t="str">
            <v>C1111</v>
          </cell>
          <cell r="B113" t="str">
            <v>Jason Gray</v>
          </cell>
        </row>
        <row r="114">
          <cell r="A114" t="str">
            <v>C1112</v>
          </cell>
          <cell r="B114" t="str">
            <v>Adam Riley</v>
          </cell>
        </row>
        <row r="115">
          <cell r="A115" t="str">
            <v>C1113</v>
          </cell>
          <cell r="B115" t="str">
            <v>Juan Perez</v>
          </cell>
        </row>
        <row r="116">
          <cell r="A116" t="str">
            <v>C1114</v>
          </cell>
          <cell r="B116" t="str">
            <v>Brian Taylor</v>
          </cell>
        </row>
        <row r="117">
          <cell r="A117" t="str">
            <v>C1115</v>
          </cell>
          <cell r="B117" t="str">
            <v>Brandon Martin</v>
          </cell>
        </row>
        <row r="118">
          <cell r="A118" t="str">
            <v>C1116</v>
          </cell>
          <cell r="B118" t="str">
            <v>Jason Hudson</v>
          </cell>
        </row>
        <row r="119">
          <cell r="A119" t="str">
            <v>C1117</v>
          </cell>
          <cell r="B119" t="str">
            <v>Sean Olson</v>
          </cell>
        </row>
        <row r="120">
          <cell r="A120" t="str">
            <v>C1118</v>
          </cell>
          <cell r="B120" t="str">
            <v>Thomas Duncan</v>
          </cell>
        </row>
        <row r="121">
          <cell r="A121" t="str">
            <v>C1119</v>
          </cell>
          <cell r="B121" t="str">
            <v>Juan Lawrence</v>
          </cell>
        </row>
        <row r="122">
          <cell r="A122" t="str">
            <v>C1120</v>
          </cell>
          <cell r="B122" t="str">
            <v>Willie Day</v>
          </cell>
        </row>
        <row r="123">
          <cell r="A123" t="str">
            <v>C1121</v>
          </cell>
          <cell r="B123" t="str">
            <v>Benjamin Morgan</v>
          </cell>
        </row>
        <row r="124">
          <cell r="A124" t="str">
            <v>C1122</v>
          </cell>
          <cell r="B124" t="str">
            <v>Jeremy Peterson</v>
          </cell>
        </row>
        <row r="125">
          <cell r="A125" t="str">
            <v>C1123</v>
          </cell>
          <cell r="B125" t="str">
            <v>Thomas Gonzales</v>
          </cell>
        </row>
        <row r="126">
          <cell r="A126" t="str">
            <v>C1124</v>
          </cell>
          <cell r="B126" t="str">
            <v>Jonathan Lynch</v>
          </cell>
        </row>
        <row r="127">
          <cell r="A127" t="str">
            <v>C1125</v>
          </cell>
          <cell r="B127" t="str">
            <v>Nicholas Williamson</v>
          </cell>
        </row>
        <row r="128">
          <cell r="A128" t="str">
            <v>C1126</v>
          </cell>
          <cell r="B128" t="str">
            <v>Thomas Holmes</v>
          </cell>
        </row>
        <row r="129">
          <cell r="A129" t="str">
            <v>C1127</v>
          </cell>
          <cell r="B129" t="str">
            <v>Richard Cunningham</v>
          </cell>
        </row>
        <row r="130">
          <cell r="A130" t="str">
            <v>C1128</v>
          </cell>
          <cell r="B130" t="str">
            <v>Roy Shaw</v>
          </cell>
        </row>
        <row r="131">
          <cell r="A131" t="str">
            <v>C1129</v>
          </cell>
          <cell r="B131" t="str">
            <v>Keith Murphy</v>
          </cell>
        </row>
        <row r="132">
          <cell r="A132" t="str">
            <v>C1130</v>
          </cell>
          <cell r="B132" t="str">
            <v>Bruce Harris</v>
          </cell>
        </row>
        <row r="133">
          <cell r="A133" t="str">
            <v>C1131</v>
          </cell>
          <cell r="B133" t="str">
            <v>Roy Carpenter</v>
          </cell>
        </row>
        <row r="134">
          <cell r="A134" t="str">
            <v>C1132</v>
          </cell>
          <cell r="B134" t="str">
            <v>Jose Riley</v>
          </cell>
        </row>
        <row r="135">
          <cell r="A135" t="str">
            <v>C1133</v>
          </cell>
          <cell r="B135" t="str">
            <v>Roy Murphy</v>
          </cell>
        </row>
        <row r="136">
          <cell r="A136" t="str">
            <v>C1134</v>
          </cell>
          <cell r="B136" t="str">
            <v>Robert Jackson</v>
          </cell>
        </row>
        <row r="137">
          <cell r="A137" t="str">
            <v>C1135</v>
          </cell>
          <cell r="B137" t="str">
            <v>Jeremy Allen</v>
          </cell>
        </row>
        <row r="138">
          <cell r="A138" t="str">
            <v>C1136</v>
          </cell>
          <cell r="B138" t="str">
            <v>Charles Bell</v>
          </cell>
        </row>
        <row r="139">
          <cell r="A139" t="str">
            <v>C1137</v>
          </cell>
          <cell r="B139" t="str">
            <v>Daniel Fernandez</v>
          </cell>
        </row>
        <row r="140">
          <cell r="A140" t="str">
            <v>C1138</v>
          </cell>
          <cell r="B140" t="str">
            <v>Russell Bailey</v>
          </cell>
        </row>
        <row r="141">
          <cell r="A141" t="str">
            <v>C1139</v>
          </cell>
          <cell r="B141" t="str">
            <v>Billy Evans</v>
          </cell>
        </row>
        <row r="142">
          <cell r="A142" t="str">
            <v>C1140</v>
          </cell>
          <cell r="B142" t="str">
            <v>Henry Reyes</v>
          </cell>
        </row>
        <row r="143">
          <cell r="A143" t="str">
            <v>C1141</v>
          </cell>
          <cell r="B143" t="str">
            <v>Phillip Harvey</v>
          </cell>
        </row>
        <row r="144">
          <cell r="A144" t="str">
            <v>C1142</v>
          </cell>
          <cell r="B144" t="str">
            <v>Justin Rodriguez</v>
          </cell>
        </row>
        <row r="145">
          <cell r="A145" t="str">
            <v>C1143</v>
          </cell>
          <cell r="B145" t="str">
            <v>Louis Johnston</v>
          </cell>
        </row>
        <row r="146">
          <cell r="A146" t="str">
            <v>C1144</v>
          </cell>
          <cell r="B146" t="str">
            <v>Randy Simpson</v>
          </cell>
        </row>
        <row r="147">
          <cell r="A147" t="str">
            <v>C1145</v>
          </cell>
          <cell r="B147" t="str">
            <v>Russell Boyd</v>
          </cell>
        </row>
        <row r="148">
          <cell r="A148" t="str">
            <v>C1146</v>
          </cell>
          <cell r="B148" t="str">
            <v>Louis Torres</v>
          </cell>
        </row>
        <row r="149">
          <cell r="A149" t="str">
            <v>C1147</v>
          </cell>
          <cell r="B149" t="str">
            <v>Jerry Andrews</v>
          </cell>
        </row>
        <row r="150">
          <cell r="A150" t="str">
            <v>C1148</v>
          </cell>
          <cell r="B150" t="str">
            <v>Todd Price</v>
          </cell>
        </row>
        <row r="151">
          <cell r="A151" t="str">
            <v>C1149</v>
          </cell>
          <cell r="B151" t="str">
            <v>Gregory Ramirez</v>
          </cell>
        </row>
        <row r="152">
          <cell r="A152" t="str">
            <v>C1150</v>
          </cell>
          <cell r="B152" t="str">
            <v>Antonio Morris</v>
          </cell>
        </row>
        <row r="153">
          <cell r="A153" t="str">
            <v>C1151</v>
          </cell>
          <cell r="B153" t="str">
            <v>Michael Lane</v>
          </cell>
        </row>
        <row r="154">
          <cell r="A154" t="str">
            <v>C1152</v>
          </cell>
          <cell r="B154" t="str">
            <v>Mark Lee</v>
          </cell>
        </row>
        <row r="155">
          <cell r="A155" t="str">
            <v>C1153</v>
          </cell>
          <cell r="B155" t="str">
            <v>George Adams</v>
          </cell>
        </row>
        <row r="156">
          <cell r="A156" t="str">
            <v>C1154</v>
          </cell>
          <cell r="B156" t="str">
            <v>Gregory Welch</v>
          </cell>
        </row>
        <row r="157">
          <cell r="A157" t="str">
            <v>C1155</v>
          </cell>
          <cell r="B157" t="str">
            <v>Joshua Anderson</v>
          </cell>
        </row>
        <row r="158">
          <cell r="A158" t="str">
            <v>C1156</v>
          </cell>
          <cell r="B158" t="str">
            <v>Aaron Johnson</v>
          </cell>
        </row>
        <row r="159">
          <cell r="A159" t="str">
            <v>C1157</v>
          </cell>
          <cell r="B159" t="str">
            <v>Daniel Barnes</v>
          </cell>
        </row>
        <row r="160">
          <cell r="A160" t="str">
            <v>C1158</v>
          </cell>
          <cell r="B160" t="str">
            <v>Steven Howard</v>
          </cell>
        </row>
        <row r="161">
          <cell r="A161" t="str">
            <v>C1159</v>
          </cell>
          <cell r="B161" t="str">
            <v>Albert Robinson</v>
          </cell>
        </row>
        <row r="162">
          <cell r="A162" t="str">
            <v>C1160</v>
          </cell>
          <cell r="B162" t="str">
            <v>Fred Romero</v>
          </cell>
        </row>
        <row r="163">
          <cell r="A163" t="str">
            <v>C1161</v>
          </cell>
          <cell r="B163" t="str">
            <v>John Robertson</v>
          </cell>
        </row>
        <row r="164">
          <cell r="A164" t="str">
            <v>C1162</v>
          </cell>
          <cell r="B164" t="str">
            <v>Keith Schmidt</v>
          </cell>
        </row>
        <row r="165">
          <cell r="A165" t="str">
            <v>C1163</v>
          </cell>
          <cell r="B165" t="str">
            <v>Stephen Andrews</v>
          </cell>
        </row>
        <row r="166">
          <cell r="A166" t="str">
            <v>C1164</v>
          </cell>
          <cell r="B166" t="str">
            <v>Benjamin Carter</v>
          </cell>
        </row>
        <row r="167">
          <cell r="A167" t="str">
            <v>C1165</v>
          </cell>
          <cell r="B167" t="str">
            <v>Shawn Snyder</v>
          </cell>
        </row>
        <row r="168">
          <cell r="A168" t="str">
            <v>C1166</v>
          </cell>
          <cell r="B168" t="str">
            <v>Daniel Nguyen</v>
          </cell>
        </row>
        <row r="169">
          <cell r="A169" t="str">
            <v>C1167</v>
          </cell>
          <cell r="B169" t="str">
            <v>Benjamin Carpenter</v>
          </cell>
        </row>
        <row r="170">
          <cell r="A170" t="str">
            <v>C1168</v>
          </cell>
          <cell r="B170" t="str">
            <v>Johnny Butler</v>
          </cell>
        </row>
        <row r="171">
          <cell r="A171" t="str">
            <v>C1169</v>
          </cell>
          <cell r="B171" t="str">
            <v>Jason Diaz</v>
          </cell>
        </row>
        <row r="172">
          <cell r="A172" t="str">
            <v>C1170</v>
          </cell>
          <cell r="B172" t="str">
            <v>Peter Cook</v>
          </cell>
        </row>
        <row r="173">
          <cell r="A173" t="str">
            <v>C1171</v>
          </cell>
          <cell r="B173" t="str">
            <v>Joshua Romero</v>
          </cell>
        </row>
        <row r="174">
          <cell r="A174" t="str">
            <v>C1172</v>
          </cell>
          <cell r="B174" t="str">
            <v>Adam Wheeler</v>
          </cell>
        </row>
        <row r="175">
          <cell r="A175" t="str">
            <v>C1173</v>
          </cell>
          <cell r="B175" t="str">
            <v>Peter Wells</v>
          </cell>
        </row>
        <row r="176">
          <cell r="A176" t="str">
            <v>C1174</v>
          </cell>
          <cell r="B176" t="str">
            <v>Wayne Rodriguez</v>
          </cell>
        </row>
        <row r="177">
          <cell r="A177" t="str">
            <v>C1175</v>
          </cell>
          <cell r="B177" t="str">
            <v>Donald Collins</v>
          </cell>
        </row>
        <row r="178">
          <cell r="A178" t="str">
            <v>C1176</v>
          </cell>
          <cell r="B178" t="str">
            <v>Todd Watson</v>
          </cell>
        </row>
        <row r="179">
          <cell r="A179" t="str">
            <v>C1177</v>
          </cell>
          <cell r="B179" t="str">
            <v>Wayne Stone</v>
          </cell>
        </row>
        <row r="180">
          <cell r="A180" t="str">
            <v>C1178</v>
          </cell>
          <cell r="B180" t="str">
            <v>Matthew Nguyen</v>
          </cell>
        </row>
        <row r="181">
          <cell r="A181" t="str">
            <v>C1179</v>
          </cell>
          <cell r="B181" t="str">
            <v>Juan Scott</v>
          </cell>
        </row>
        <row r="182">
          <cell r="A182" t="str">
            <v>C1180</v>
          </cell>
          <cell r="B182" t="str">
            <v>Howard Lynch</v>
          </cell>
        </row>
        <row r="183">
          <cell r="A183" t="str">
            <v>C1181</v>
          </cell>
          <cell r="B183" t="str">
            <v>Harold Matthews</v>
          </cell>
        </row>
        <row r="184">
          <cell r="A184" t="str">
            <v>C1182</v>
          </cell>
          <cell r="B184" t="str">
            <v>Douglas Greene</v>
          </cell>
        </row>
        <row r="185">
          <cell r="A185" t="str">
            <v>C1183</v>
          </cell>
          <cell r="B185" t="str">
            <v>Willie Mason</v>
          </cell>
        </row>
        <row r="186">
          <cell r="A186" t="str">
            <v>C1184</v>
          </cell>
          <cell r="B186" t="str">
            <v>Eric Bowman</v>
          </cell>
        </row>
        <row r="187">
          <cell r="A187" t="str">
            <v>C1185</v>
          </cell>
          <cell r="B187" t="str">
            <v>Henry Stanley</v>
          </cell>
        </row>
        <row r="188">
          <cell r="A188" t="str">
            <v>C1186</v>
          </cell>
          <cell r="B188" t="str">
            <v>Christopher Wright</v>
          </cell>
        </row>
        <row r="189">
          <cell r="A189" t="str">
            <v>C1187</v>
          </cell>
          <cell r="B189" t="str">
            <v>Nicholas Morrison</v>
          </cell>
        </row>
        <row r="190">
          <cell r="A190" t="str">
            <v>C1188</v>
          </cell>
          <cell r="B190" t="str">
            <v>Ryan Taylor</v>
          </cell>
        </row>
        <row r="191">
          <cell r="A191" t="str">
            <v>C1189</v>
          </cell>
          <cell r="B191" t="str">
            <v>Victor Rogers</v>
          </cell>
        </row>
        <row r="192">
          <cell r="A192" t="str">
            <v>C1190</v>
          </cell>
          <cell r="B192" t="str">
            <v>Nicholas Ward</v>
          </cell>
        </row>
        <row r="193">
          <cell r="A193" t="str">
            <v>C1191</v>
          </cell>
          <cell r="B193" t="str">
            <v>Sean Vasquez</v>
          </cell>
        </row>
        <row r="194">
          <cell r="A194" t="str">
            <v>C1192</v>
          </cell>
          <cell r="B194" t="str">
            <v>Victor Gutierrez</v>
          </cell>
        </row>
        <row r="195">
          <cell r="A195" t="str">
            <v>C1193</v>
          </cell>
          <cell r="B195" t="str">
            <v>Lawrence Sanchez</v>
          </cell>
        </row>
        <row r="196">
          <cell r="A196" t="str">
            <v>C1194</v>
          </cell>
          <cell r="B196" t="str">
            <v>Ernest Knight</v>
          </cell>
        </row>
        <row r="197">
          <cell r="A197" t="str">
            <v>C1195</v>
          </cell>
          <cell r="B197" t="str">
            <v>Jeremy Porter</v>
          </cell>
        </row>
        <row r="198">
          <cell r="A198" t="str">
            <v>C1196</v>
          </cell>
          <cell r="B198" t="str">
            <v>Peter Castillo</v>
          </cell>
        </row>
        <row r="199">
          <cell r="A199" t="str">
            <v>C1197</v>
          </cell>
          <cell r="B199" t="str">
            <v>Victor Dean</v>
          </cell>
        </row>
        <row r="200">
          <cell r="A200" t="str">
            <v>C1198</v>
          </cell>
          <cell r="B200" t="str">
            <v>Eugene Cunningham</v>
          </cell>
        </row>
        <row r="201">
          <cell r="A201" t="str">
            <v>C1199</v>
          </cell>
          <cell r="B201" t="str">
            <v>Jack Phillips</v>
          </cell>
        </row>
        <row r="202">
          <cell r="A202" t="str">
            <v>C1200</v>
          </cell>
          <cell r="B202" t="str">
            <v>Steve Sanchez</v>
          </cell>
        </row>
        <row r="203">
          <cell r="A203" t="str">
            <v>C1201</v>
          </cell>
          <cell r="B203" t="str">
            <v>Joe Carroll</v>
          </cell>
        </row>
        <row r="204">
          <cell r="A204" t="str">
            <v>C1202</v>
          </cell>
          <cell r="B204" t="str">
            <v>Gregory Boyd</v>
          </cell>
        </row>
        <row r="205">
          <cell r="A205" t="str">
            <v>C1203</v>
          </cell>
          <cell r="B205" t="str">
            <v>Fred Bryant</v>
          </cell>
        </row>
        <row r="206">
          <cell r="A206" t="str">
            <v>C1204</v>
          </cell>
          <cell r="B206" t="str">
            <v>Daniel Carroll</v>
          </cell>
        </row>
        <row r="207">
          <cell r="A207" t="str">
            <v>C1205</v>
          </cell>
          <cell r="B207" t="str">
            <v>Eric Shaw</v>
          </cell>
        </row>
        <row r="208">
          <cell r="A208" t="str">
            <v>C1206</v>
          </cell>
          <cell r="B208" t="str">
            <v>Carl Anderson</v>
          </cell>
        </row>
        <row r="209">
          <cell r="A209" t="str">
            <v>C1207</v>
          </cell>
          <cell r="B209" t="str">
            <v>Kevin Kim</v>
          </cell>
        </row>
        <row r="210">
          <cell r="A210" t="str">
            <v>C1208</v>
          </cell>
          <cell r="B210" t="str">
            <v>Juan Ramirez</v>
          </cell>
        </row>
        <row r="211">
          <cell r="A211" t="str">
            <v>C1209</v>
          </cell>
          <cell r="B211" t="str">
            <v>Samuel Palmer</v>
          </cell>
        </row>
        <row r="212">
          <cell r="A212" t="str">
            <v>C1210</v>
          </cell>
          <cell r="B212" t="str">
            <v>Christopher Kim</v>
          </cell>
        </row>
        <row r="213">
          <cell r="A213" t="str">
            <v>C1211</v>
          </cell>
          <cell r="B213" t="str">
            <v>Wayne Gardner</v>
          </cell>
        </row>
        <row r="214">
          <cell r="A214" t="str">
            <v>C1212</v>
          </cell>
          <cell r="B214" t="str">
            <v>Martin Berry</v>
          </cell>
        </row>
        <row r="215">
          <cell r="A215" t="str">
            <v>C1213</v>
          </cell>
          <cell r="B215" t="str">
            <v>Wayne Gordon</v>
          </cell>
        </row>
        <row r="216">
          <cell r="A216" t="str">
            <v>C1214</v>
          </cell>
          <cell r="B216" t="str">
            <v>Joseph Lopez</v>
          </cell>
        </row>
        <row r="217">
          <cell r="A217" t="str">
            <v>C1215</v>
          </cell>
          <cell r="B217" t="str">
            <v>Jonathan Freeman</v>
          </cell>
        </row>
        <row r="218">
          <cell r="A218" t="str">
            <v>C1216</v>
          </cell>
          <cell r="B218" t="str">
            <v>Jimmy Harper</v>
          </cell>
        </row>
        <row r="219">
          <cell r="A219" t="str">
            <v>C1217</v>
          </cell>
          <cell r="B219" t="str">
            <v>Sean Alexander</v>
          </cell>
        </row>
        <row r="220">
          <cell r="A220" t="str">
            <v>C1218</v>
          </cell>
          <cell r="B220" t="str">
            <v>Charles Fields</v>
          </cell>
        </row>
        <row r="221">
          <cell r="A221" t="str">
            <v>C1219</v>
          </cell>
          <cell r="B221" t="str">
            <v>Carl Collins</v>
          </cell>
        </row>
        <row r="222">
          <cell r="A222" t="str">
            <v>C1220</v>
          </cell>
          <cell r="B222" t="str">
            <v>Ryan Ford</v>
          </cell>
        </row>
        <row r="223">
          <cell r="A223" t="str">
            <v>C1221</v>
          </cell>
          <cell r="B223" t="str">
            <v>Juan Hunt</v>
          </cell>
        </row>
        <row r="224">
          <cell r="A224" t="str">
            <v>C1222</v>
          </cell>
          <cell r="B224" t="str">
            <v>Scott Mills</v>
          </cell>
        </row>
        <row r="225">
          <cell r="A225" t="str">
            <v>C1223</v>
          </cell>
          <cell r="B225" t="str">
            <v>Andrew Butler</v>
          </cell>
        </row>
        <row r="226">
          <cell r="A226" t="str">
            <v>C1224</v>
          </cell>
          <cell r="B226" t="str">
            <v>Eric Moore</v>
          </cell>
        </row>
        <row r="227">
          <cell r="A227" t="str">
            <v>C1225</v>
          </cell>
          <cell r="B227" t="str">
            <v>Billy Kennedy</v>
          </cell>
        </row>
        <row r="228">
          <cell r="A228" t="str">
            <v>C1226</v>
          </cell>
          <cell r="B228" t="str">
            <v>Ralph Banks</v>
          </cell>
        </row>
        <row r="229">
          <cell r="A229" t="str">
            <v>C1227</v>
          </cell>
          <cell r="B229" t="str">
            <v>Raymond Fields</v>
          </cell>
        </row>
        <row r="230">
          <cell r="A230" t="str">
            <v>C1228</v>
          </cell>
          <cell r="B230" t="str">
            <v>Brandon Wright</v>
          </cell>
        </row>
        <row r="231">
          <cell r="A231" t="str">
            <v>C1229</v>
          </cell>
          <cell r="B231" t="str">
            <v>Larry Ray</v>
          </cell>
        </row>
        <row r="232">
          <cell r="A232" t="str">
            <v>C1230</v>
          </cell>
          <cell r="B232" t="str">
            <v>Gary Baker</v>
          </cell>
        </row>
        <row r="233">
          <cell r="A233" t="str">
            <v>C1231</v>
          </cell>
          <cell r="B233" t="str">
            <v>George Ellis</v>
          </cell>
        </row>
        <row r="234">
          <cell r="A234" t="str">
            <v>C1232</v>
          </cell>
          <cell r="B234" t="str">
            <v>Justin Butler</v>
          </cell>
        </row>
        <row r="235">
          <cell r="A235" t="str">
            <v>C1233</v>
          </cell>
          <cell r="B235" t="str">
            <v>Louis Harris</v>
          </cell>
        </row>
        <row r="236">
          <cell r="A236" t="str">
            <v>C1234</v>
          </cell>
          <cell r="B236" t="str">
            <v>Mark Simmons</v>
          </cell>
        </row>
        <row r="237">
          <cell r="A237" t="str">
            <v>C1235</v>
          </cell>
          <cell r="B237" t="str">
            <v>Michael Ward</v>
          </cell>
        </row>
        <row r="238">
          <cell r="A238" t="str">
            <v>C1236</v>
          </cell>
          <cell r="B238" t="str">
            <v>Richard Peterson</v>
          </cell>
        </row>
        <row r="239">
          <cell r="A239" t="str">
            <v>C1237</v>
          </cell>
          <cell r="B239" t="str">
            <v>Terry Payne</v>
          </cell>
        </row>
        <row r="240">
          <cell r="A240" t="str">
            <v>C1238</v>
          </cell>
          <cell r="B240" t="str">
            <v>Walter Woods</v>
          </cell>
        </row>
        <row r="241">
          <cell r="A241" t="str">
            <v>C1239</v>
          </cell>
          <cell r="B241" t="str">
            <v>Carlos Hunt</v>
          </cell>
        </row>
        <row r="242">
          <cell r="A242" t="str">
            <v>C1240</v>
          </cell>
          <cell r="B242" t="str">
            <v>Michael Allen</v>
          </cell>
        </row>
        <row r="243">
          <cell r="A243" t="str">
            <v>C1241</v>
          </cell>
          <cell r="B243" t="str">
            <v>Philip Crawford</v>
          </cell>
        </row>
        <row r="244">
          <cell r="A244" t="str">
            <v>C1242</v>
          </cell>
          <cell r="B244" t="str">
            <v>Earl Franklin</v>
          </cell>
        </row>
        <row r="245">
          <cell r="A245" t="str">
            <v>C1243</v>
          </cell>
          <cell r="B245" t="str">
            <v>Harry Hudson</v>
          </cell>
        </row>
        <row r="246">
          <cell r="A246" t="str">
            <v>C1244</v>
          </cell>
          <cell r="B246" t="str">
            <v>Anthony Parker</v>
          </cell>
        </row>
        <row r="247">
          <cell r="A247" t="str">
            <v>C1245</v>
          </cell>
          <cell r="B247" t="str">
            <v>Fred Evans</v>
          </cell>
        </row>
        <row r="248">
          <cell r="A248" t="str">
            <v>C1246</v>
          </cell>
          <cell r="B248" t="str">
            <v>Ronald Bradley</v>
          </cell>
        </row>
        <row r="249">
          <cell r="A249" t="str">
            <v>C1247</v>
          </cell>
          <cell r="B249" t="str">
            <v>Jonathan Cox</v>
          </cell>
        </row>
        <row r="250">
          <cell r="A250" t="str">
            <v>C1248</v>
          </cell>
          <cell r="B250" t="str">
            <v>Daniel Dixon</v>
          </cell>
        </row>
        <row r="251">
          <cell r="A251" t="str">
            <v>C1249</v>
          </cell>
          <cell r="B251" t="str">
            <v>Arthur Webb</v>
          </cell>
        </row>
        <row r="252">
          <cell r="A252" t="str">
            <v>C1250</v>
          </cell>
          <cell r="B252" t="str">
            <v>Christopher Ramos</v>
          </cell>
        </row>
        <row r="253">
          <cell r="A253" t="str">
            <v>C1251</v>
          </cell>
          <cell r="B253" t="str">
            <v>Roger Tucker</v>
          </cell>
        </row>
        <row r="254">
          <cell r="A254" t="str">
            <v>C1252</v>
          </cell>
          <cell r="B254" t="str">
            <v>Clarence Austin</v>
          </cell>
        </row>
        <row r="255">
          <cell r="A255" t="str">
            <v>C1253</v>
          </cell>
          <cell r="B255" t="str">
            <v>Christopher Miller</v>
          </cell>
        </row>
        <row r="256">
          <cell r="A256" t="str">
            <v>C1254</v>
          </cell>
          <cell r="B256" t="str">
            <v>Gregory Porter</v>
          </cell>
        </row>
        <row r="257">
          <cell r="A257" t="str">
            <v>C1255</v>
          </cell>
          <cell r="B257" t="str">
            <v>Aaron Moreno</v>
          </cell>
        </row>
        <row r="258">
          <cell r="A258" t="str">
            <v>C1256</v>
          </cell>
          <cell r="B258" t="str">
            <v>Charles Montgomery</v>
          </cell>
        </row>
        <row r="259">
          <cell r="A259" t="str">
            <v>C1257</v>
          </cell>
          <cell r="B259" t="str">
            <v>Daniel Perry</v>
          </cell>
        </row>
        <row r="260">
          <cell r="A260" t="str">
            <v>C1258</v>
          </cell>
          <cell r="B260" t="str">
            <v>Gregory Jackson</v>
          </cell>
        </row>
        <row r="261">
          <cell r="A261" t="str">
            <v>C1259</v>
          </cell>
          <cell r="B261" t="str">
            <v>Edward Walker</v>
          </cell>
        </row>
        <row r="262">
          <cell r="A262" t="str">
            <v>C1260</v>
          </cell>
          <cell r="B262" t="str">
            <v>Raymond Allen</v>
          </cell>
        </row>
        <row r="263">
          <cell r="A263" t="str">
            <v>C1261</v>
          </cell>
          <cell r="B263" t="str">
            <v>Victor Lawson</v>
          </cell>
        </row>
        <row r="264">
          <cell r="A264" t="str">
            <v>C1262</v>
          </cell>
          <cell r="B264" t="str">
            <v>Jesse Alvarez</v>
          </cell>
        </row>
        <row r="265">
          <cell r="A265" t="str">
            <v>C1263</v>
          </cell>
          <cell r="B265" t="str">
            <v>Timothy Howard</v>
          </cell>
        </row>
        <row r="266">
          <cell r="A266" t="str">
            <v>C1264</v>
          </cell>
          <cell r="B266" t="str">
            <v>Juan Wood</v>
          </cell>
        </row>
        <row r="267">
          <cell r="A267" t="str">
            <v>C1265</v>
          </cell>
          <cell r="B267" t="str">
            <v>Christopher Matthews</v>
          </cell>
        </row>
        <row r="268">
          <cell r="A268" t="str">
            <v>C1266</v>
          </cell>
          <cell r="B268" t="str">
            <v>Harold Turner</v>
          </cell>
        </row>
        <row r="269">
          <cell r="A269" t="str">
            <v>C1267</v>
          </cell>
          <cell r="B269" t="str">
            <v>Victor Medina</v>
          </cell>
        </row>
        <row r="270">
          <cell r="A270" t="str">
            <v>C1268</v>
          </cell>
          <cell r="B270" t="str">
            <v>Bobby Duncan</v>
          </cell>
        </row>
        <row r="271">
          <cell r="A271" t="str">
            <v>C1269</v>
          </cell>
          <cell r="B271" t="str">
            <v>Ronald Arnold</v>
          </cell>
        </row>
        <row r="272">
          <cell r="A272" t="str">
            <v>C1270</v>
          </cell>
          <cell r="B272" t="str">
            <v>Carlos Scott</v>
          </cell>
        </row>
        <row r="273">
          <cell r="A273" t="str">
            <v>C1271</v>
          </cell>
          <cell r="B273" t="str">
            <v>Justin Romero</v>
          </cell>
        </row>
        <row r="274">
          <cell r="A274" t="str">
            <v>C1272</v>
          </cell>
          <cell r="B274" t="str">
            <v>Brandon Dixon</v>
          </cell>
        </row>
        <row r="275">
          <cell r="A275" t="str">
            <v>C1273</v>
          </cell>
          <cell r="B275" t="str">
            <v>Kenneth Ryan</v>
          </cell>
        </row>
        <row r="276">
          <cell r="A276" t="str">
            <v>C1274</v>
          </cell>
          <cell r="B276" t="str">
            <v>Paul Henderson</v>
          </cell>
        </row>
        <row r="277">
          <cell r="A277" t="str">
            <v>C1275</v>
          </cell>
          <cell r="B277" t="str">
            <v>Keith Jordan</v>
          </cell>
        </row>
        <row r="278">
          <cell r="A278" t="str">
            <v>C1276</v>
          </cell>
          <cell r="B278" t="str">
            <v>Kenneth Ross</v>
          </cell>
        </row>
        <row r="279">
          <cell r="A279" t="str">
            <v>C1277</v>
          </cell>
          <cell r="B279" t="str">
            <v>Jack Reid</v>
          </cell>
        </row>
        <row r="280">
          <cell r="A280" t="str">
            <v>C1278</v>
          </cell>
          <cell r="B280" t="str">
            <v>John Brooks</v>
          </cell>
        </row>
        <row r="281">
          <cell r="A281" t="str">
            <v>C1279</v>
          </cell>
          <cell r="B281" t="str">
            <v>Bobby Hughes</v>
          </cell>
        </row>
        <row r="282">
          <cell r="A282" t="str">
            <v>C1280</v>
          </cell>
          <cell r="B282" t="str">
            <v>Phillip Watkins</v>
          </cell>
        </row>
        <row r="283">
          <cell r="A283" t="str">
            <v>C1281</v>
          </cell>
          <cell r="B283" t="str">
            <v>Daniel Berry</v>
          </cell>
        </row>
        <row r="284">
          <cell r="A284" t="str">
            <v>C1282</v>
          </cell>
          <cell r="B284" t="str">
            <v>Gerald Porter</v>
          </cell>
        </row>
        <row r="285">
          <cell r="A285" t="str">
            <v>C1283</v>
          </cell>
          <cell r="B285" t="str">
            <v>Jeremy Schmidt</v>
          </cell>
        </row>
        <row r="286">
          <cell r="A286" t="str">
            <v>C1284</v>
          </cell>
          <cell r="B286" t="str">
            <v>Michael Thomas</v>
          </cell>
        </row>
        <row r="287">
          <cell r="A287" t="str">
            <v>C1285</v>
          </cell>
          <cell r="B287" t="str">
            <v>Harry Castillo</v>
          </cell>
        </row>
        <row r="288">
          <cell r="A288" t="str">
            <v>C1286</v>
          </cell>
          <cell r="B288" t="str">
            <v>Alan Sims</v>
          </cell>
        </row>
        <row r="289">
          <cell r="A289" t="str">
            <v>C1287</v>
          </cell>
          <cell r="B289" t="str">
            <v>Matthew Walker</v>
          </cell>
        </row>
        <row r="290">
          <cell r="A290" t="str">
            <v>C1288</v>
          </cell>
          <cell r="B290" t="str">
            <v>Nicholas West</v>
          </cell>
        </row>
        <row r="291">
          <cell r="A291" t="str">
            <v>C1289</v>
          </cell>
          <cell r="B291" t="str">
            <v>Ronald Anderson</v>
          </cell>
        </row>
        <row r="292">
          <cell r="A292" t="str">
            <v>C1290</v>
          </cell>
          <cell r="B292" t="str">
            <v>Sean Morris</v>
          </cell>
        </row>
        <row r="293">
          <cell r="A293" t="str">
            <v>C1291</v>
          </cell>
          <cell r="B293" t="str">
            <v>Chris Howard</v>
          </cell>
        </row>
        <row r="294">
          <cell r="A294" t="str">
            <v>C1292</v>
          </cell>
          <cell r="B294" t="str">
            <v>Mark Kim</v>
          </cell>
        </row>
        <row r="295">
          <cell r="A295" t="str">
            <v>C1293</v>
          </cell>
          <cell r="B295" t="str">
            <v>Robert Price</v>
          </cell>
        </row>
        <row r="296">
          <cell r="A296" t="str">
            <v>C1294</v>
          </cell>
          <cell r="B296" t="str">
            <v>Peter Gray</v>
          </cell>
        </row>
        <row r="297">
          <cell r="A297" t="str">
            <v>C1295</v>
          </cell>
          <cell r="B297" t="str">
            <v>Martin Reyes</v>
          </cell>
        </row>
        <row r="298">
          <cell r="A298" t="str">
            <v>C1296</v>
          </cell>
          <cell r="B298" t="str">
            <v>Richard Carr</v>
          </cell>
        </row>
        <row r="299">
          <cell r="A299" t="str">
            <v>C1297</v>
          </cell>
          <cell r="B299" t="str">
            <v>Roger Mills</v>
          </cell>
        </row>
        <row r="300">
          <cell r="A300" t="str">
            <v>C1298</v>
          </cell>
          <cell r="B300" t="str">
            <v>Roy Hamilton</v>
          </cell>
        </row>
        <row r="301">
          <cell r="A301" t="str">
            <v>C1299</v>
          </cell>
          <cell r="B301" t="str">
            <v>Jimmy Ray</v>
          </cell>
        </row>
        <row r="302">
          <cell r="A302" t="str">
            <v>C1300</v>
          </cell>
          <cell r="B302" t="str">
            <v>Carl Jones</v>
          </cell>
        </row>
        <row r="303">
          <cell r="A303" t="str">
            <v>C1301</v>
          </cell>
          <cell r="B303" t="str">
            <v>Steve Tucker</v>
          </cell>
        </row>
        <row r="304">
          <cell r="A304" t="str">
            <v>C1302</v>
          </cell>
          <cell r="B304" t="str">
            <v>Philip Cunningham</v>
          </cell>
        </row>
        <row r="305">
          <cell r="A305" t="str">
            <v>C1303</v>
          </cell>
          <cell r="B305" t="str">
            <v>Alan Thomas</v>
          </cell>
        </row>
        <row r="306">
          <cell r="A306" t="str">
            <v>C1304</v>
          </cell>
          <cell r="B306" t="str">
            <v>Craig Mills</v>
          </cell>
        </row>
        <row r="307">
          <cell r="A307" t="str">
            <v>C1305</v>
          </cell>
          <cell r="B307" t="str">
            <v>Henry Diaz</v>
          </cell>
        </row>
        <row r="308">
          <cell r="A308" t="str">
            <v>C1306</v>
          </cell>
          <cell r="B308" t="str">
            <v>Fred Jenkins</v>
          </cell>
        </row>
        <row r="309">
          <cell r="A309" t="str">
            <v>C1307</v>
          </cell>
          <cell r="B309" t="str">
            <v>Jeremy Rice</v>
          </cell>
        </row>
        <row r="310">
          <cell r="A310" t="str">
            <v>C1308</v>
          </cell>
          <cell r="B310" t="str">
            <v>Joshua Brooks</v>
          </cell>
        </row>
        <row r="311">
          <cell r="A311" t="str">
            <v>C1309</v>
          </cell>
          <cell r="B311" t="str">
            <v>Albert Young</v>
          </cell>
        </row>
        <row r="312">
          <cell r="A312" t="str">
            <v>C1310</v>
          </cell>
          <cell r="B312" t="str">
            <v>Harry Perkins</v>
          </cell>
        </row>
        <row r="313">
          <cell r="A313" t="str">
            <v>C1311</v>
          </cell>
          <cell r="B313" t="str">
            <v>Ralph Oliver</v>
          </cell>
        </row>
        <row r="314">
          <cell r="A314" t="str">
            <v>C1312</v>
          </cell>
          <cell r="B314" t="str">
            <v>Mark Spencer</v>
          </cell>
        </row>
        <row r="315">
          <cell r="A315" t="str">
            <v>C1313</v>
          </cell>
          <cell r="B315" t="str">
            <v>Adam Duncan</v>
          </cell>
        </row>
        <row r="316">
          <cell r="A316" t="str">
            <v>C1314</v>
          </cell>
          <cell r="B316" t="str">
            <v>Alan Miller</v>
          </cell>
        </row>
        <row r="317">
          <cell r="A317" t="str">
            <v>C1315</v>
          </cell>
          <cell r="B317" t="str">
            <v>Andrew Robinson</v>
          </cell>
        </row>
        <row r="318">
          <cell r="A318" t="str">
            <v>C1316</v>
          </cell>
          <cell r="B318" t="str">
            <v>Samuel Hamilton</v>
          </cell>
        </row>
        <row r="319">
          <cell r="A319" t="str">
            <v>C1317</v>
          </cell>
          <cell r="B319" t="str">
            <v>Mark Morales</v>
          </cell>
        </row>
        <row r="320">
          <cell r="A320" t="str">
            <v>C1318</v>
          </cell>
          <cell r="B320" t="str">
            <v>Bruce Bowman</v>
          </cell>
        </row>
        <row r="321">
          <cell r="A321" t="str">
            <v>C1319</v>
          </cell>
          <cell r="B321" t="str">
            <v>Walter Baker</v>
          </cell>
        </row>
        <row r="322">
          <cell r="A322" t="str">
            <v>C1320</v>
          </cell>
          <cell r="B322" t="str">
            <v>Thomas Daniels</v>
          </cell>
        </row>
        <row r="323">
          <cell r="A323" t="str">
            <v>C1321</v>
          </cell>
          <cell r="B323" t="str">
            <v>Kevin Jones</v>
          </cell>
        </row>
        <row r="324">
          <cell r="A324" t="str">
            <v>C1322</v>
          </cell>
          <cell r="B324" t="str">
            <v>Kevin Wheeler</v>
          </cell>
        </row>
        <row r="325">
          <cell r="A325" t="str">
            <v>C1323</v>
          </cell>
          <cell r="B325" t="str">
            <v>Jeremy Wilson</v>
          </cell>
        </row>
        <row r="326">
          <cell r="A326" t="str">
            <v>C1324</v>
          </cell>
          <cell r="B326" t="str">
            <v>Alan Scott</v>
          </cell>
        </row>
        <row r="327">
          <cell r="A327" t="str">
            <v>C1325</v>
          </cell>
          <cell r="B327" t="str">
            <v>Wayne Owens</v>
          </cell>
        </row>
        <row r="328">
          <cell r="A328" t="str">
            <v>C1326</v>
          </cell>
          <cell r="B328" t="str">
            <v>Matthew Duncan</v>
          </cell>
        </row>
        <row r="329">
          <cell r="A329" t="str">
            <v>C1327</v>
          </cell>
          <cell r="B329" t="str">
            <v>Robert Ferguson</v>
          </cell>
        </row>
        <row r="330">
          <cell r="A330" t="str">
            <v>C1328</v>
          </cell>
          <cell r="B330" t="str">
            <v>Fred Reid</v>
          </cell>
        </row>
        <row r="331">
          <cell r="A331" t="str">
            <v>C1329</v>
          </cell>
          <cell r="B331" t="str">
            <v>Gerald Gray</v>
          </cell>
        </row>
        <row r="332">
          <cell r="A332" t="str">
            <v>C1330</v>
          </cell>
          <cell r="B332" t="str">
            <v>Benjamin Murray</v>
          </cell>
        </row>
        <row r="333">
          <cell r="A333" t="str">
            <v>C1331</v>
          </cell>
          <cell r="B333" t="str">
            <v>Gregory Chapman</v>
          </cell>
        </row>
        <row r="334">
          <cell r="A334" t="str">
            <v>C1332</v>
          </cell>
          <cell r="B334" t="str">
            <v>Chris Burke</v>
          </cell>
        </row>
        <row r="335">
          <cell r="A335" t="str">
            <v>C1333</v>
          </cell>
          <cell r="B335" t="str">
            <v>Chris Hall</v>
          </cell>
        </row>
        <row r="336">
          <cell r="A336" t="str">
            <v>C1334</v>
          </cell>
          <cell r="B336" t="str">
            <v>Ralph Davis</v>
          </cell>
        </row>
        <row r="337">
          <cell r="A337" t="str">
            <v>C1335</v>
          </cell>
          <cell r="B337" t="str">
            <v>Bobby Murray</v>
          </cell>
        </row>
        <row r="338">
          <cell r="A338" t="str">
            <v>C1336</v>
          </cell>
          <cell r="B338" t="str">
            <v>George Lee</v>
          </cell>
        </row>
        <row r="339">
          <cell r="A339" t="str">
            <v>C1337</v>
          </cell>
          <cell r="B339" t="str">
            <v>Scott Roberts</v>
          </cell>
        </row>
        <row r="340">
          <cell r="A340" t="str">
            <v>C1338</v>
          </cell>
          <cell r="B340" t="str">
            <v>Robert Murphy</v>
          </cell>
        </row>
        <row r="341">
          <cell r="A341" t="str">
            <v>C1339</v>
          </cell>
          <cell r="B341" t="str">
            <v>Charles Richards</v>
          </cell>
        </row>
        <row r="342">
          <cell r="A342" t="str">
            <v>C1340</v>
          </cell>
          <cell r="B342" t="str">
            <v>Roger Thompson</v>
          </cell>
        </row>
        <row r="343">
          <cell r="A343" t="str">
            <v>C1341</v>
          </cell>
          <cell r="B343" t="str">
            <v>Ronald Watkins</v>
          </cell>
        </row>
        <row r="344">
          <cell r="A344" t="str">
            <v>C1342</v>
          </cell>
          <cell r="B344" t="str">
            <v>Scott Rice</v>
          </cell>
        </row>
        <row r="345">
          <cell r="A345" t="str">
            <v>C1343</v>
          </cell>
          <cell r="B345" t="str">
            <v>Joshua Watkins</v>
          </cell>
        </row>
        <row r="346">
          <cell r="A346" t="str">
            <v>C1344</v>
          </cell>
          <cell r="B346" t="str">
            <v>Fred Russell</v>
          </cell>
        </row>
        <row r="347">
          <cell r="A347" t="str">
            <v>C1345</v>
          </cell>
          <cell r="B347" t="str">
            <v>Nicholas Garcia</v>
          </cell>
        </row>
        <row r="348">
          <cell r="A348" t="str">
            <v>C1346</v>
          </cell>
          <cell r="B348" t="str">
            <v>Russell Alexander</v>
          </cell>
        </row>
        <row r="349">
          <cell r="A349" t="str">
            <v>C1347</v>
          </cell>
          <cell r="B349" t="str">
            <v>Larry Stone</v>
          </cell>
        </row>
        <row r="350">
          <cell r="A350" t="str">
            <v>C1348</v>
          </cell>
          <cell r="B350" t="str">
            <v>Charles Henderson</v>
          </cell>
        </row>
        <row r="351">
          <cell r="A351" t="str">
            <v>C1349</v>
          </cell>
          <cell r="B351" t="str">
            <v>Adam White</v>
          </cell>
        </row>
        <row r="352">
          <cell r="A352" t="str">
            <v>C1350</v>
          </cell>
          <cell r="B352" t="str">
            <v>Gerald Andrews</v>
          </cell>
        </row>
        <row r="353">
          <cell r="A353" t="str">
            <v>C1351</v>
          </cell>
          <cell r="B353" t="str">
            <v>Nicholas Sanders</v>
          </cell>
        </row>
        <row r="354">
          <cell r="A354" t="str">
            <v>C1352</v>
          </cell>
          <cell r="B354" t="str">
            <v>Joshua Jones</v>
          </cell>
        </row>
        <row r="355">
          <cell r="A355" t="str">
            <v>C1353</v>
          </cell>
          <cell r="B355" t="str">
            <v>Howard Moore</v>
          </cell>
        </row>
        <row r="356">
          <cell r="A356" t="str">
            <v>C1354</v>
          </cell>
          <cell r="B356" t="str">
            <v>Henry Cox</v>
          </cell>
        </row>
        <row r="357">
          <cell r="A357" t="str">
            <v>C1355</v>
          </cell>
          <cell r="B357" t="str">
            <v>Victor Lopez</v>
          </cell>
        </row>
        <row r="358">
          <cell r="A358" t="str">
            <v>C1356</v>
          </cell>
          <cell r="B358" t="str">
            <v>William Montgomery</v>
          </cell>
        </row>
        <row r="359">
          <cell r="A359" t="str">
            <v>C1357</v>
          </cell>
          <cell r="B359" t="str">
            <v>Randy Hayes</v>
          </cell>
        </row>
        <row r="360">
          <cell r="A360" t="str">
            <v>C1358</v>
          </cell>
          <cell r="B360" t="str">
            <v>Brian Rice</v>
          </cell>
        </row>
        <row r="361">
          <cell r="A361" t="str">
            <v>C1359</v>
          </cell>
          <cell r="B361" t="str">
            <v>Douglas Foster</v>
          </cell>
        </row>
        <row r="362">
          <cell r="A362" t="str">
            <v>C1360</v>
          </cell>
          <cell r="B362" t="str">
            <v>Richard Jordan</v>
          </cell>
        </row>
        <row r="363">
          <cell r="A363" t="str">
            <v>C1361</v>
          </cell>
          <cell r="B363" t="str">
            <v>Fred Howell</v>
          </cell>
        </row>
        <row r="364">
          <cell r="A364" t="str">
            <v>C1362</v>
          </cell>
          <cell r="B364" t="str">
            <v>Antonio Nelson</v>
          </cell>
        </row>
        <row r="365">
          <cell r="A365" t="str">
            <v>C1363</v>
          </cell>
          <cell r="B365" t="str">
            <v>Dennis Myers</v>
          </cell>
        </row>
        <row r="366">
          <cell r="A366" t="str">
            <v>C1364</v>
          </cell>
          <cell r="B366" t="str">
            <v>Steven Owens</v>
          </cell>
        </row>
        <row r="367">
          <cell r="A367" t="str">
            <v>C1365</v>
          </cell>
          <cell r="B367" t="str">
            <v>Raymond Arnold</v>
          </cell>
        </row>
        <row r="368">
          <cell r="A368" t="str">
            <v>C1366</v>
          </cell>
          <cell r="B368" t="str">
            <v>Bobby Coleman</v>
          </cell>
        </row>
        <row r="369">
          <cell r="A369" t="str">
            <v>C1367</v>
          </cell>
          <cell r="B369" t="str">
            <v>Raymond Roberts</v>
          </cell>
        </row>
        <row r="370">
          <cell r="A370" t="str">
            <v>C1368</v>
          </cell>
          <cell r="B370" t="str">
            <v>James Perkins</v>
          </cell>
        </row>
        <row r="371">
          <cell r="A371" t="str">
            <v>C1369</v>
          </cell>
          <cell r="B371" t="str">
            <v>Antonio Diaz</v>
          </cell>
        </row>
        <row r="372">
          <cell r="A372" t="str">
            <v>C1370</v>
          </cell>
          <cell r="B372" t="str">
            <v>Justin Johnston</v>
          </cell>
        </row>
        <row r="373">
          <cell r="A373" t="str">
            <v>C1371</v>
          </cell>
          <cell r="B373" t="str">
            <v>Johnny Ward</v>
          </cell>
        </row>
        <row r="374">
          <cell r="A374" t="str">
            <v>C1372</v>
          </cell>
          <cell r="B374" t="str">
            <v>Peter Warren</v>
          </cell>
        </row>
        <row r="375">
          <cell r="A375" t="str">
            <v>C1373</v>
          </cell>
          <cell r="B375" t="str">
            <v>Aaron Cruz</v>
          </cell>
        </row>
        <row r="376">
          <cell r="A376" t="str">
            <v>C1374</v>
          </cell>
          <cell r="B376" t="str">
            <v>Craig Wright</v>
          </cell>
        </row>
        <row r="377">
          <cell r="A377" t="str">
            <v>C1375</v>
          </cell>
          <cell r="B377" t="str">
            <v>Gary Hudson</v>
          </cell>
        </row>
        <row r="378">
          <cell r="A378" t="str">
            <v>C1376</v>
          </cell>
          <cell r="B378" t="str">
            <v>Kenneth Arnold</v>
          </cell>
        </row>
        <row r="379">
          <cell r="A379" t="str">
            <v>C1377</v>
          </cell>
          <cell r="B379" t="str">
            <v>Fred Perez</v>
          </cell>
        </row>
        <row r="380">
          <cell r="A380" t="str">
            <v>C1378</v>
          </cell>
          <cell r="B380" t="str">
            <v>Kevin Webb</v>
          </cell>
        </row>
        <row r="381">
          <cell r="A381" t="str">
            <v>C1379</v>
          </cell>
          <cell r="B381" t="str">
            <v>Roy Scott</v>
          </cell>
        </row>
        <row r="382">
          <cell r="A382" t="str">
            <v>C1380</v>
          </cell>
          <cell r="B382" t="str">
            <v>Gerald Palmer</v>
          </cell>
        </row>
        <row r="383">
          <cell r="A383" t="str">
            <v>C1381</v>
          </cell>
          <cell r="B383" t="str">
            <v>Earl Simpson</v>
          </cell>
        </row>
        <row r="384">
          <cell r="A384" t="str">
            <v>C1382</v>
          </cell>
          <cell r="B384" t="str">
            <v>Ralph Richardson</v>
          </cell>
        </row>
        <row r="385">
          <cell r="A385" t="str">
            <v>C1383</v>
          </cell>
          <cell r="B385" t="str">
            <v>Gary Jones</v>
          </cell>
        </row>
        <row r="386">
          <cell r="A386" t="str">
            <v>C1384</v>
          </cell>
          <cell r="B386" t="str">
            <v>Samuel Jenkins</v>
          </cell>
        </row>
        <row r="387">
          <cell r="A387" t="str">
            <v>C1385</v>
          </cell>
          <cell r="B387" t="str">
            <v>Daniel West</v>
          </cell>
        </row>
        <row r="388">
          <cell r="A388" t="str">
            <v>C1386</v>
          </cell>
          <cell r="B388" t="str">
            <v>Albert Jacobs</v>
          </cell>
        </row>
        <row r="389">
          <cell r="A389" t="str">
            <v>C1387</v>
          </cell>
          <cell r="B389" t="str">
            <v>Paul Johnson</v>
          </cell>
        </row>
        <row r="390">
          <cell r="A390" t="str">
            <v>C1388</v>
          </cell>
          <cell r="B390" t="str">
            <v>Robert Carr</v>
          </cell>
        </row>
        <row r="391">
          <cell r="A391" t="str">
            <v>C1389</v>
          </cell>
          <cell r="B391" t="str">
            <v>Phillip Ellis</v>
          </cell>
        </row>
        <row r="392">
          <cell r="A392" t="str">
            <v>C1390</v>
          </cell>
          <cell r="B392" t="str">
            <v>Jesse Barnes</v>
          </cell>
        </row>
        <row r="393">
          <cell r="A393" t="str">
            <v>C1391</v>
          </cell>
          <cell r="B393" t="str">
            <v>Edward Williams</v>
          </cell>
        </row>
        <row r="394">
          <cell r="A394" t="str">
            <v>C1392</v>
          </cell>
          <cell r="B394" t="str">
            <v>Kevin Willis</v>
          </cell>
        </row>
        <row r="395">
          <cell r="A395" t="str">
            <v>C1393</v>
          </cell>
          <cell r="B395" t="str">
            <v>George Nichols</v>
          </cell>
        </row>
        <row r="396">
          <cell r="A396" t="str">
            <v>C1394</v>
          </cell>
          <cell r="B396" t="str">
            <v>Douglas Robinson</v>
          </cell>
        </row>
        <row r="397">
          <cell r="A397" t="str">
            <v>C1395</v>
          </cell>
          <cell r="B397" t="str">
            <v>Billy Reid</v>
          </cell>
        </row>
        <row r="398">
          <cell r="A398" t="str">
            <v>C1396</v>
          </cell>
          <cell r="B398" t="str">
            <v>Frank Webb</v>
          </cell>
        </row>
        <row r="399">
          <cell r="A399" t="str">
            <v>C1397</v>
          </cell>
          <cell r="B399" t="str">
            <v>Jerry Harvey</v>
          </cell>
        </row>
        <row r="400">
          <cell r="A400" t="str">
            <v>C1398</v>
          </cell>
          <cell r="B400" t="str">
            <v>Brandon Wood</v>
          </cell>
        </row>
        <row r="401">
          <cell r="A401" t="str">
            <v>C1399</v>
          </cell>
          <cell r="B401" t="str">
            <v>James Armstrong</v>
          </cell>
        </row>
        <row r="402">
          <cell r="A402" t="str">
            <v>C1400</v>
          </cell>
          <cell r="B402" t="str">
            <v>Ralph Elliott</v>
          </cell>
        </row>
        <row r="403">
          <cell r="A403" t="str">
            <v>C1401</v>
          </cell>
          <cell r="B403" t="str">
            <v>Victor Gray</v>
          </cell>
        </row>
        <row r="404">
          <cell r="A404" t="str">
            <v>C1402</v>
          </cell>
          <cell r="B404" t="str">
            <v>Aaron Tucker</v>
          </cell>
        </row>
        <row r="405">
          <cell r="A405" t="str">
            <v>C1403</v>
          </cell>
          <cell r="B405" t="str">
            <v>Harold Adams</v>
          </cell>
        </row>
        <row r="406">
          <cell r="A406" t="str">
            <v>C1404</v>
          </cell>
          <cell r="B406" t="str">
            <v>Edward Gonzalez</v>
          </cell>
        </row>
        <row r="407">
          <cell r="A407" t="str">
            <v>C1405</v>
          </cell>
          <cell r="B407" t="str">
            <v>Adam Mccoy</v>
          </cell>
        </row>
        <row r="408">
          <cell r="A408" t="str">
            <v>C1406</v>
          </cell>
          <cell r="B408" t="str">
            <v>Paul Richardson</v>
          </cell>
        </row>
        <row r="409">
          <cell r="A409" t="str">
            <v>C1407</v>
          </cell>
          <cell r="B409" t="str">
            <v>Johnny Andrews</v>
          </cell>
        </row>
        <row r="410">
          <cell r="A410" t="str">
            <v>C1408</v>
          </cell>
          <cell r="B410" t="str">
            <v>Carl Reid</v>
          </cell>
        </row>
        <row r="411">
          <cell r="A411" t="str">
            <v>C1409</v>
          </cell>
          <cell r="B411" t="str">
            <v>Steven Carr</v>
          </cell>
        </row>
        <row r="412">
          <cell r="A412" t="str">
            <v>C1410</v>
          </cell>
          <cell r="B412" t="str">
            <v>Stephen Kelly</v>
          </cell>
        </row>
        <row r="413">
          <cell r="A413" t="str">
            <v>C1411</v>
          </cell>
          <cell r="B413" t="str">
            <v>Jason Ross</v>
          </cell>
        </row>
        <row r="414">
          <cell r="A414" t="str">
            <v>C1412</v>
          </cell>
          <cell r="B414" t="str">
            <v>James Dean</v>
          </cell>
        </row>
        <row r="415">
          <cell r="A415" t="str">
            <v>C1413</v>
          </cell>
          <cell r="B415" t="str">
            <v>Juan Collins</v>
          </cell>
        </row>
        <row r="416">
          <cell r="A416" t="str">
            <v>C1414</v>
          </cell>
          <cell r="B416" t="str">
            <v>Henry Harper</v>
          </cell>
        </row>
        <row r="417">
          <cell r="A417" t="str">
            <v>C1415</v>
          </cell>
          <cell r="B417" t="str">
            <v>Thomas Hawkins</v>
          </cell>
        </row>
        <row r="418">
          <cell r="A418" t="str">
            <v>C1416</v>
          </cell>
          <cell r="B418" t="str">
            <v>Richard Peters</v>
          </cell>
        </row>
        <row r="419">
          <cell r="A419" t="str">
            <v>C1417</v>
          </cell>
          <cell r="B419" t="str">
            <v>Shawn Stephens</v>
          </cell>
        </row>
        <row r="420">
          <cell r="A420" t="str">
            <v>C1418</v>
          </cell>
          <cell r="B420" t="str">
            <v>Roger Miller</v>
          </cell>
        </row>
        <row r="421">
          <cell r="A421" t="str">
            <v>C1419</v>
          </cell>
          <cell r="B421" t="str">
            <v>David Mendoza</v>
          </cell>
        </row>
        <row r="422">
          <cell r="A422" t="str">
            <v>C1420</v>
          </cell>
          <cell r="B422" t="str">
            <v>Thomas Gray</v>
          </cell>
        </row>
        <row r="423">
          <cell r="A423" t="str">
            <v>C1421</v>
          </cell>
          <cell r="B423" t="str">
            <v>Steve Barnes</v>
          </cell>
        </row>
        <row r="424">
          <cell r="A424" t="str">
            <v>C1422</v>
          </cell>
          <cell r="B424" t="str">
            <v>Shawn Bishop</v>
          </cell>
        </row>
        <row r="425">
          <cell r="A425" t="str">
            <v>C1423</v>
          </cell>
          <cell r="B425" t="str">
            <v>Jeffrey Phillips</v>
          </cell>
        </row>
        <row r="426">
          <cell r="A426" t="str">
            <v>C1424</v>
          </cell>
          <cell r="B426" t="str">
            <v>Mark Gonzalez</v>
          </cell>
        </row>
        <row r="427">
          <cell r="A427" t="str">
            <v>C1425</v>
          </cell>
          <cell r="B427" t="str">
            <v>Joshua Peterson</v>
          </cell>
        </row>
        <row r="428">
          <cell r="A428" t="str">
            <v>C1426</v>
          </cell>
          <cell r="B428" t="str">
            <v>Steven Hayes</v>
          </cell>
        </row>
        <row r="429">
          <cell r="A429" t="str">
            <v>C1427</v>
          </cell>
          <cell r="B429" t="str">
            <v>Jesse Hernandez</v>
          </cell>
        </row>
        <row r="430">
          <cell r="A430" t="str">
            <v>C1428</v>
          </cell>
          <cell r="B430" t="str">
            <v>Jeremy Gomez</v>
          </cell>
        </row>
        <row r="431">
          <cell r="A431" t="str">
            <v>C1429</v>
          </cell>
          <cell r="B431" t="str">
            <v>Donald Carroll</v>
          </cell>
        </row>
        <row r="432">
          <cell r="A432" t="str">
            <v>C1430</v>
          </cell>
          <cell r="B432" t="str">
            <v>Shawn Scott</v>
          </cell>
        </row>
        <row r="433">
          <cell r="A433" t="str">
            <v>C1431</v>
          </cell>
          <cell r="B433" t="str">
            <v>Stephen Webb</v>
          </cell>
        </row>
        <row r="434">
          <cell r="A434" t="str">
            <v>C1432</v>
          </cell>
          <cell r="B434" t="str">
            <v>Donald Morris</v>
          </cell>
        </row>
        <row r="435">
          <cell r="A435" t="str">
            <v>C1433</v>
          </cell>
          <cell r="B435" t="str">
            <v>Joshua Garza</v>
          </cell>
        </row>
        <row r="436">
          <cell r="A436" t="str">
            <v>C1434</v>
          </cell>
          <cell r="B436" t="str">
            <v>Martin Mason</v>
          </cell>
        </row>
        <row r="437">
          <cell r="A437" t="str">
            <v>C1435</v>
          </cell>
          <cell r="B437" t="str">
            <v>Kevin Campbell</v>
          </cell>
        </row>
        <row r="438">
          <cell r="A438" t="str">
            <v>C1436</v>
          </cell>
          <cell r="B438" t="str">
            <v>Jose Wright</v>
          </cell>
        </row>
        <row r="439">
          <cell r="A439" t="str">
            <v>C1437</v>
          </cell>
          <cell r="B439" t="str">
            <v>Terry Robinson</v>
          </cell>
        </row>
        <row r="440">
          <cell r="A440" t="str">
            <v>C1438</v>
          </cell>
          <cell r="B440" t="str">
            <v>George Thompson</v>
          </cell>
        </row>
        <row r="441">
          <cell r="A441" t="str">
            <v>C1439</v>
          </cell>
          <cell r="B441" t="str">
            <v>Ernest Ortiz</v>
          </cell>
        </row>
        <row r="442">
          <cell r="A442" t="str">
            <v>C1440</v>
          </cell>
          <cell r="B442" t="str">
            <v>Johnny Ramos</v>
          </cell>
        </row>
        <row r="443">
          <cell r="A443" t="str">
            <v>C1441</v>
          </cell>
          <cell r="B443" t="str">
            <v>Willie Daniels</v>
          </cell>
        </row>
        <row r="444">
          <cell r="A444" t="str">
            <v>C1442</v>
          </cell>
          <cell r="B444" t="str">
            <v>Lawrence Watson</v>
          </cell>
        </row>
        <row r="445">
          <cell r="A445" t="str">
            <v>C1443</v>
          </cell>
          <cell r="B445" t="str">
            <v>Jeffrey Sanders</v>
          </cell>
        </row>
        <row r="446">
          <cell r="A446" t="str">
            <v>C1444</v>
          </cell>
          <cell r="B446" t="str">
            <v>Sean Price</v>
          </cell>
        </row>
        <row r="447">
          <cell r="A447" t="str">
            <v>C1445</v>
          </cell>
          <cell r="B447" t="str">
            <v>Nicholas Hernandez</v>
          </cell>
        </row>
        <row r="448">
          <cell r="A448" t="str">
            <v>C1446</v>
          </cell>
          <cell r="B448" t="str">
            <v>Juan Cruz</v>
          </cell>
        </row>
        <row r="449">
          <cell r="A449" t="str">
            <v>C1447</v>
          </cell>
          <cell r="B449" t="str">
            <v>Michael Cole</v>
          </cell>
        </row>
        <row r="450">
          <cell r="A450" t="str">
            <v>C1448</v>
          </cell>
          <cell r="B450" t="str">
            <v>Jason Walker</v>
          </cell>
        </row>
        <row r="451">
          <cell r="A451" t="str">
            <v>C1449</v>
          </cell>
          <cell r="B451" t="str">
            <v>Alan Parker</v>
          </cell>
        </row>
        <row r="452">
          <cell r="A452" t="str">
            <v>C1450</v>
          </cell>
          <cell r="B452" t="str">
            <v>Bruce Morrison</v>
          </cell>
        </row>
        <row r="453">
          <cell r="A453" t="str">
            <v>C1451</v>
          </cell>
          <cell r="B453" t="str">
            <v>Jason Murphy</v>
          </cell>
        </row>
        <row r="454">
          <cell r="A454" t="str">
            <v>C1452</v>
          </cell>
          <cell r="B454" t="str">
            <v>Adam Mcdonald</v>
          </cell>
        </row>
        <row r="455">
          <cell r="A455" t="str">
            <v>C1453</v>
          </cell>
          <cell r="B455" t="str">
            <v>Sean Knight</v>
          </cell>
        </row>
        <row r="456">
          <cell r="A456" t="str">
            <v>C1454</v>
          </cell>
          <cell r="B456" t="str">
            <v>Peter Meyer</v>
          </cell>
        </row>
        <row r="457">
          <cell r="A457" t="str">
            <v>C1455</v>
          </cell>
          <cell r="B457" t="str">
            <v>Todd George</v>
          </cell>
        </row>
        <row r="458">
          <cell r="A458" t="str">
            <v>C1456</v>
          </cell>
          <cell r="B458" t="str">
            <v>Joe Powell</v>
          </cell>
        </row>
        <row r="459">
          <cell r="A459" t="str">
            <v>C1457</v>
          </cell>
          <cell r="B459" t="str">
            <v>Samuel Burke</v>
          </cell>
        </row>
        <row r="460">
          <cell r="A460" t="str">
            <v>C1458</v>
          </cell>
          <cell r="B460" t="str">
            <v>Phillip Morrison</v>
          </cell>
        </row>
        <row r="461">
          <cell r="A461" t="str">
            <v>C1459</v>
          </cell>
          <cell r="B461" t="str">
            <v>Charles Sims</v>
          </cell>
        </row>
        <row r="462">
          <cell r="A462" t="str">
            <v>C1460</v>
          </cell>
          <cell r="B462" t="str">
            <v>Henry Bishop</v>
          </cell>
        </row>
        <row r="463">
          <cell r="A463" t="str">
            <v>C1461</v>
          </cell>
          <cell r="B463" t="str">
            <v>Larry Dunn</v>
          </cell>
        </row>
        <row r="464">
          <cell r="A464" t="str">
            <v>C1462</v>
          </cell>
          <cell r="B464" t="str">
            <v>Anthony Fisher</v>
          </cell>
        </row>
        <row r="465">
          <cell r="A465" t="str">
            <v>C1463</v>
          </cell>
          <cell r="B465" t="str">
            <v>Christopher Nguyen</v>
          </cell>
        </row>
        <row r="466">
          <cell r="A466" t="str">
            <v>C1464</v>
          </cell>
          <cell r="B466" t="str">
            <v>Roger Price</v>
          </cell>
        </row>
        <row r="467">
          <cell r="A467" t="str">
            <v>C1465</v>
          </cell>
          <cell r="B467" t="str">
            <v>Jesse Garrett</v>
          </cell>
        </row>
        <row r="468">
          <cell r="A468" t="str">
            <v>C1466</v>
          </cell>
          <cell r="B468" t="str">
            <v>Philip Burton</v>
          </cell>
        </row>
        <row r="469">
          <cell r="A469" t="str">
            <v>C1467</v>
          </cell>
          <cell r="B469" t="str">
            <v>Phillip Edwards</v>
          </cell>
        </row>
        <row r="470">
          <cell r="A470" t="str">
            <v>C1468</v>
          </cell>
          <cell r="B470" t="str">
            <v>Donald Diaz</v>
          </cell>
        </row>
        <row r="471">
          <cell r="A471" t="str">
            <v>C1469</v>
          </cell>
          <cell r="B471" t="str">
            <v>Peter Boyd</v>
          </cell>
        </row>
        <row r="472">
          <cell r="A472" t="str">
            <v>C1470</v>
          </cell>
          <cell r="B472" t="str">
            <v>Mark Elliott</v>
          </cell>
        </row>
        <row r="473">
          <cell r="A473" t="str">
            <v>C1471</v>
          </cell>
          <cell r="B473" t="str">
            <v>Raymond Spencer</v>
          </cell>
        </row>
        <row r="474">
          <cell r="A474" t="str">
            <v>C1472</v>
          </cell>
          <cell r="B474" t="str">
            <v>Walter Duncan</v>
          </cell>
        </row>
        <row r="475">
          <cell r="A475" t="str">
            <v>C1473</v>
          </cell>
          <cell r="B475" t="str">
            <v>Jack Howell</v>
          </cell>
        </row>
        <row r="476">
          <cell r="A476" t="str">
            <v>C1474</v>
          </cell>
          <cell r="B476" t="str">
            <v>David Wheeler</v>
          </cell>
        </row>
        <row r="477">
          <cell r="A477" t="str">
            <v>C1475</v>
          </cell>
          <cell r="B477" t="str">
            <v>Ronald George</v>
          </cell>
        </row>
        <row r="478">
          <cell r="A478" t="str">
            <v>C1476</v>
          </cell>
          <cell r="B478" t="str">
            <v>Benjamin Jacobs</v>
          </cell>
        </row>
        <row r="479">
          <cell r="A479" t="str">
            <v>C1477</v>
          </cell>
          <cell r="B479" t="str">
            <v>Kevin Gomez</v>
          </cell>
        </row>
        <row r="480">
          <cell r="A480" t="str">
            <v>C1478</v>
          </cell>
          <cell r="B480" t="str">
            <v>Eugene Hunter</v>
          </cell>
        </row>
        <row r="481">
          <cell r="A481" t="str">
            <v>C1479</v>
          </cell>
          <cell r="B481" t="str">
            <v>Ernest Austin</v>
          </cell>
        </row>
        <row r="482">
          <cell r="A482" t="str">
            <v>C1480</v>
          </cell>
          <cell r="B482" t="str">
            <v>George Fowler</v>
          </cell>
        </row>
        <row r="483">
          <cell r="A483" t="str">
            <v>C1481</v>
          </cell>
          <cell r="B483" t="str">
            <v>Carl Martin</v>
          </cell>
        </row>
        <row r="484">
          <cell r="A484" t="str">
            <v>C1482</v>
          </cell>
          <cell r="B484" t="str">
            <v>Philip Foster</v>
          </cell>
        </row>
        <row r="485">
          <cell r="A485" t="str">
            <v>C1483</v>
          </cell>
          <cell r="B485" t="str">
            <v>Willie Hicks</v>
          </cell>
        </row>
        <row r="486">
          <cell r="A486" t="str">
            <v>C1484</v>
          </cell>
          <cell r="B486" t="str">
            <v>Jesse Bishop</v>
          </cell>
        </row>
        <row r="487">
          <cell r="A487" t="str">
            <v>C1485</v>
          </cell>
          <cell r="B487" t="str">
            <v>Raymond Young</v>
          </cell>
        </row>
        <row r="488">
          <cell r="A488" t="str">
            <v>C1486</v>
          </cell>
          <cell r="B488" t="str">
            <v>Jonathan Bowman</v>
          </cell>
        </row>
        <row r="489">
          <cell r="A489" t="str">
            <v>C1487</v>
          </cell>
          <cell r="B489" t="str">
            <v>Jonathan Harris</v>
          </cell>
        </row>
        <row r="490">
          <cell r="A490" t="str">
            <v>C1488</v>
          </cell>
          <cell r="B490" t="str">
            <v>Billy Adams</v>
          </cell>
        </row>
        <row r="491">
          <cell r="A491" t="str">
            <v>C1489</v>
          </cell>
          <cell r="B491" t="str">
            <v>Michael Hill</v>
          </cell>
        </row>
        <row r="492">
          <cell r="A492" t="str">
            <v>C1490</v>
          </cell>
          <cell r="B492" t="str">
            <v>James Williams</v>
          </cell>
        </row>
        <row r="493">
          <cell r="A493" t="str">
            <v>C1491</v>
          </cell>
          <cell r="B493" t="str">
            <v>Timothy Bowman</v>
          </cell>
        </row>
        <row r="494">
          <cell r="A494" t="str">
            <v>C1492</v>
          </cell>
          <cell r="B494" t="str">
            <v>David Wilson</v>
          </cell>
        </row>
        <row r="495">
          <cell r="A495" t="str">
            <v>C1493</v>
          </cell>
          <cell r="B495" t="str">
            <v>Andrew James</v>
          </cell>
        </row>
        <row r="496">
          <cell r="A496" t="str">
            <v>C1494</v>
          </cell>
          <cell r="B496" t="str">
            <v>Billy Nelson</v>
          </cell>
        </row>
        <row r="497">
          <cell r="A497" t="str">
            <v>C1495</v>
          </cell>
          <cell r="B497" t="str">
            <v>Patrick Wells</v>
          </cell>
        </row>
        <row r="498">
          <cell r="A498" t="str">
            <v>C1496</v>
          </cell>
          <cell r="B498" t="str">
            <v>Eugene Ryan</v>
          </cell>
        </row>
        <row r="499">
          <cell r="A499" t="str">
            <v>C1497</v>
          </cell>
          <cell r="B499" t="str">
            <v>Bobby Black</v>
          </cell>
        </row>
        <row r="500">
          <cell r="A500" t="str">
            <v>C1498</v>
          </cell>
          <cell r="B500" t="str">
            <v>Jeffrey Carpenter</v>
          </cell>
        </row>
        <row r="501">
          <cell r="A501" t="str">
            <v>C1499</v>
          </cell>
          <cell r="B501" t="str">
            <v>Andrew Reynolds</v>
          </cell>
        </row>
        <row r="502">
          <cell r="A502" t="str">
            <v>C1500</v>
          </cell>
          <cell r="B502" t="str">
            <v>Alan Gomez</v>
          </cell>
        </row>
        <row r="503">
          <cell r="A503" t="str">
            <v>C1501</v>
          </cell>
          <cell r="B503" t="str">
            <v>Dennis Scott</v>
          </cell>
        </row>
        <row r="504">
          <cell r="A504" t="str">
            <v>C1502</v>
          </cell>
          <cell r="B504" t="str">
            <v>Carlos Kim</v>
          </cell>
        </row>
        <row r="505">
          <cell r="A505" t="str">
            <v>C1503</v>
          </cell>
          <cell r="B505" t="str">
            <v>Benjamin Moreno</v>
          </cell>
        </row>
        <row r="506">
          <cell r="A506" t="str">
            <v>C1504</v>
          </cell>
          <cell r="B506" t="str">
            <v>Harry Diaz</v>
          </cell>
        </row>
        <row r="507">
          <cell r="A507" t="str">
            <v>C1505</v>
          </cell>
          <cell r="B507" t="str">
            <v>Wayne Johnson</v>
          </cell>
        </row>
        <row r="508">
          <cell r="A508" t="str">
            <v>C1506</v>
          </cell>
          <cell r="B508" t="str">
            <v>Adam Jenkins</v>
          </cell>
        </row>
        <row r="509">
          <cell r="A509" t="str">
            <v>C1507</v>
          </cell>
          <cell r="B509" t="str">
            <v>Donald Stanley</v>
          </cell>
        </row>
        <row r="510">
          <cell r="A510" t="str">
            <v>C1508</v>
          </cell>
          <cell r="B510" t="str">
            <v>Eugene Castillo</v>
          </cell>
        </row>
        <row r="511">
          <cell r="A511" t="str">
            <v>C1509</v>
          </cell>
          <cell r="B511" t="str">
            <v>Terry Richards</v>
          </cell>
        </row>
        <row r="512">
          <cell r="A512" t="str">
            <v>C1510</v>
          </cell>
          <cell r="B512" t="str">
            <v>Jesse Graham</v>
          </cell>
        </row>
        <row r="513">
          <cell r="A513" t="str">
            <v>C1511</v>
          </cell>
          <cell r="B513" t="str">
            <v>Timothy Hamilton</v>
          </cell>
        </row>
        <row r="514">
          <cell r="A514" t="str">
            <v>C1512</v>
          </cell>
          <cell r="B514" t="str">
            <v>Shawn Ray</v>
          </cell>
        </row>
        <row r="515">
          <cell r="A515" t="str">
            <v>C1513</v>
          </cell>
          <cell r="B515" t="str">
            <v>Ralph Wood</v>
          </cell>
        </row>
        <row r="516">
          <cell r="A516" t="str">
            <v>C1514</v>
          </cell>
          <cell r="B516" t="str">
            <v>Clarence Grant</v>
          </cell>
        </row>
        <row r="517">
          <cell r="A517" t="str">
            <v>C1515</v>
          </cell>
          <cell r="B517" t="str">
            <v>Jimmy Wood</v>
          </cell>
        </row>
        <row r="518">
          <cell r="A518" t="str">
            <v>C1516</v>
          </cell>
          <cell r="B518" t="str">
            <v>Martin Johnston</v>
          </cell>
        </row>
        <row r="519">
          <cell r="A519" t="str">
            <v>C1517</v>
          </cell>
          <cell r="B519" t="str">
            <v>Eric Alvarez</v>
          </cell>
        </row>
        <row r="520">
          <cell r="A520" t="str">
            <v>C1518</v>
          </cell>
          <cell r="B520" t="str">
            <v>Raymond Hall</v>
          </cell>
        </row>
        <row r="521">
          <cell r="A521" t="str">
            <v>C1519</v>
          </cell>
          <cell r="B521" t="str">
            <v>Jonathan Moreno</v>
          </cell>
        </row>
        <row r="522">
          <cell r="A522" t="str">
            <v>C1520</v>
          </cell>
          <cell r="B522" t="str">
            <v>Jimmy Grant</v>
          </cell>
        </row>
        <row r="523">
          <cell r="A523" t="str">
            <v>C1521</v>
          </cell>
          <cell r="B523" t="str">
            <v>Matthew Campbell</v>
          </cell>
        </row>
        <row r="524">
          <cell r="A524" t="str">
            <v>C1522</v>
          </cell>
          <cell r="B524" t="str">
            <v>James Simmons</v>
          </cell>
        </row>
        <row r="525">
          <cell r="A525" t="str">
            <v>C1523</v>
          </cell>
          <cell r="B525" t="str">
            <v>Russell Grant</v>
          </cell>
        </row>
        <row r="526">
          <cell r="A526" t="str">
            <v>C1524</v>
          </cell>
          <cell r="B526" t="str">
            <v>Terry Harris</v>
          </cell>
        </row>
        <row r="527">
          <cell r="A527" t="str">
            <v>C1525</v>
          </cell>
          <cell r="B527" t="str">
            <v>Billy Cook</v>
          </cell>
        </row>
        <row r="528">
          <cell r="A528" t="str">
            <v>C1526</v>
          </cell>
          <cell r="B528" t="str">
            <v>Keith Campbell</v>
          </cell>
        </row>
        <row r="529">
          <cell r="A529" t="str">
            <v>C1527</v>
          </cell>
          <cell r="B529" t="str">
            <v>Antonio Green</v>
          </cell>
        </row>
        <row r="530">
          <cell r="A530" t="str">
            <v>C1528</v>
          </cell>
          <cell r="B530" t="str">
            <v>Walter Russell</v>
          </cell>
        </row>
        <row r="531">
          <cell r="A531" t="str">
            <v>C1529</v>
          </cell>
          <cell r="B531" t="str">
            <v>Jerry Reed</v>
          </cell>
        </row>
        <row r="532">
          <cell r="A532" t="str">
            <v>C1530</v>
          </cell>
          <cell r="B532" t="str">
            <v>Jerry Barnes</v>
          </cell>
        </row>
        <row r="533">
          <cell r="A533" t="str">
            <v>C1531</v>
          </cell>
          <cell r="B533" t="str">
            <v>Bobby Willis</v>
          </cell>
        </row>
        <row r="534">
          <cell r="A534" t="str">
            <v>C1532</v>
          </cell>
          <cell r="B534" t="str">
            <v>Andrew Martin</v>
          </cell>
        </row>
        <row r="535">
          <cell r="A535" t="str">
            <v>C1533</v>
          </cell>
          <cell r="B535" t="str">
            <v>Stephen Cook</v>
          </cell>
        </row>
        <row r="536">
          <cell r="A536" t="str">
            <v>C1534</v>
          </cell>
          <cell r="B536" t="str">
            <v>Anthony Little</v>
          </cell>
        </row>
        <row r="537">
          <cell r="A537" t="str">
            <v>C1535</v>
          </cell>
          <cell r="B537" t="str">
            <v>Fred Stone</v>
          </cell>
        </row>
        <row r="538">
          <cell r="A538" t="str">
            <v>C1536</v>
          </cell>
          <cell r="B538" t="str">
            <v>Andrew Graham</v>
          </cell>
        </row>
        <row r="539">
          <cell r="A539" t="str">
            <v>C1537</v>
          </cell>
          <cell r="B539" t="str">
            <v>Victor Scott</v>
          </cell>
        </row>
        <row r="540">
          <cell r="A540" t="str">
            <v>C1538</v>
          </cell>
          <cell r="B540" t="str">
            <v>Carlos Smith</v>
          </cell>
        </row>
        <row r="541">
          <cell r="A541" t="str">
            <v>C1539</v>
          </cell>
          <cell r="B541" t="str">
            <v>Jesse Wells</v>
          </cell>
        </row>
        <row r="542">
          <cell r="A542" t="str">
            <v>C1540</v>
          </cell>
          <cell r="B542" t="str">
            <v>Victor Hughes</v>
          </cell>
        </row>
        <row r="543">
          <cell r="A543" t="str">
            <v>C1541</v>
          </cell>
          <cell r="B543" t="str">
            <v>Matthew Phillips</v>
          </cell>
        </row>
        <row r="544">
          <cell r="A544" t="str">
            <v>C1542</v>
          </cell>
          <cell r="B544" t="str">
            <v>Sean Andrews</v>
          </cell>
        </row>
        <row r="545">
          <cell r="A545" t="str">
            <v>C1543</v>
          </cell>
          <cell r="B545" t="str">
            <v>Brian Kim</v>
          </cell>
        </row>
        <row r="546">
          <cell r="A546" t="str">
            <v>C1544</v>
          </cell>
          <cell r="B546" t="str">
            <v>Jonathan Jones</v>
          </cell>
        </row>
        <row r="547">
          <cell r="A547" t="str">
            <v>C1545</v>
          </cell>
          <cell r="B547" t="str">
            <v>Jonathan Reed</v>
          </cell>
        </row>
        <row r="548">
          <cell r="A548" t="str">
            <v>C1546</v>
          </cell>
          <cell r="B548" t="str">
            <v>Jose Watson</v>
          </cell>
        </row>
        <row r="549">
          <cell r="A549" t="str">
            <v>C1547</v>
          </cell>
          <cell r="B549" t="str">
            <v>Carlos Reed</v>
          </cell>
        </row>
        <row r="550">
          <cell r="A550" t="str">
            <v>C1548</v>
          </cell>
          <cell r="B550" t="str">
            <v>Nicholas Arnold</v>
          </cell>
        </row>
        <row r="551">
          <cell r="A551" t="str">
            <v>C1549</v>
          </cell>
          <cell r="B551" t="str">
            <v>Gerald Clark</v>
          </cell>
        </row>
        <row r="552">
          <cell r="A552" t="str">
            <v>C1550</v>
          </cell>
          <cell r="B552" t="str">
            <v>Victor Chapman</v>
          </cell>
        </row>
        <row r="553">
          <cell r="A553" t="str">
            <v>C1551</v>
          </cell>
          <cell r="B553" t="str">
            <v>Victor Watkins</v>
          </cell>
        </row>
        <row r="554">
          <cell r="A554" t="str">
            <v>C1552</v>
          </cell>
          <cell r="B554" t="str">
            <v>Alan Green</v>
          </cell>
        </row>
        <row r="555">
          <cell r="A555" t="str">
            <v>C1553</v>
          </cell>
          <cell r="B555" t="str">
            <v>David Olson</v>
          </cell>
        </row>
        <row r="556">
          <cell r="A556" t="str">
            <v>C1554</v>
          </cell>
          <cell r="B556" t="str">
            <v>Patrick Morales</v>
          </cell>
        </row>
        <row r="557">
          <cell r="A557" t="str">
            <v>C1555</v>
          </cell>
          <cell r="B557" t="str">
            <v>Nicholas Hamilton</v>
          </cell>
        </row>
        <row r="558">
          <cell r="A558" t="str">
            <v>C1556</v>
          </cell>
          <cell r="B558" t="str">
            <v>Sean Snyder</v>
          </cell>
        </row>
        <row r="559">
          <cell r="A559" t="str">
            <v>C1557</v>
          </cell>
          <cell r="B559" t="str">
            <v>Paul Lane</v>
          </cell>
        </row>
        <row r="560">
          <cell r="A560" t="str">
            <v>C1558</v>
          </cell>
          <cell r="B560" t="str">
            <v>William Hawkins</v>
          </cell>
        </row>
        <row r="561">
          <cell r="A561" t="str">
            <v>C1559</v>
          </cell>
          <cell r="B561" t="str">
            <v>Clarence Freeman</v>
          </cell>
        </row>
        <row r="562">
          <cell r="A562" t="str">
            <v>C1560</v>
          </cell>
          <cell r="B562" t="str">
            <v>Patrick Williamson</v>
          </cell>
        </row>
        <row r="563">
          <cell r="A563" t="str">
            <v>C1561</v>
          </cell>
          <cell r="B563" t="str">
            <v>Kevin Wood</v>
          </cell>
        </row>
        <row r="564">
          <cell r="A564" t="str">
            <v>C1562</v>
          </cell>
          <cell r="B564" t="str">
            <v>David Perkins</v>
          </cell>
        </row>
        <row r="565">
          <cell r="A565" t="str">
            <v>C1563</v>
          </cell>
          <cell r="B565" t="str">
            <v>Adam Thompson</v>
          </cell>
        </row>
        <row r="566">
          <cell r="A566" t="str">
            <v>C1564</v>
          </cell>
          <cell r="B566" t="str">
            <v>Ralph Willis</v>
          </cell>
        </row>
        <row r="567">
          <cell r="A567" t="str">
            <v>C1565</v>
          </cell>
          <cell r="B567" t="str">
            <v>Nicholas Gilbert</v>
          </cell>
        </row>
        <row r="568">
          <cell r="A568" t="str">
            <v>C1566</v>
          </cell>
          <cell r="B568" t="str">
            <v>Ralph Olson</v>
          </cell>
        </row>
        <row r="569">
          <cell r="A569" t="str">
            <v>C1567</v>
          </cell>
          <cell r="B569" t="str">
            <v>Jose Barnes</v>
          </cell>
        </row>
        <row r="570">
          <cell r="A570" t="str">
            <v>C1568</v>
          </cell>
          <cell r="B570" t="str">
            <v>Randy Webb</v>
          </cell>
        </row>
        <row r="571">
          <cell r="A571" t="str">
            <v>C1569</v>
          </cell>
          <cell r="B571" t="str">
            <v>Ronald Burns</v>
          </cell>
        </row>
        <row r="572">
          <cell r="A572" t="str">
            <v>C1570</v>
          </cell>
          <cell r="B572" t="str">
            <v>Ryan Schmidt</v>
          </cell>
        </row>
        <row r="573">
          <cell r="A573" t="str">
            <v>C1571</v>
          </cell>
          <cell r="B573" t="str">
            <v>Thomas Chapman</v>
          </cell>
        </row>
        <row r="574">
          <cell r="A574" t="str">
            <v>C1572</v>
          </cell>
          <cell r="B574" t="str">
            <v>Juan Griffin</v>
          </cell>
        </row>
        <row r="575">
          <cell r="A575" t="str">
            <v>C1573</v>
          </cell>
          <cell r="B575" t="str">
            <v>James Sullivan</v>
          </cell>
        </row>
        <row r="576">
          <cell r="A576" t="str">
            <v>C1574</v>
          </cell>
          <cell r="B576" t="str">
            <v>Jason Hanson</v>
          </cell>
        </row>
        <row r="577">
          <cell r="A577" t="str">
            <v>C1575</v>
          </cell>
          <cell r="B577" t="str">
            <v>Roy Jenkins</v>
          </cell>
        </row>
        <row r="578">
          <cell r="A578" t="str">
            <v>C1576</v>
          </cell>
          <cell r="B578" t="str">
            <v>Stephen Reynolds</v>
          </cell>
        </row>
        <row r="579">
          <cell r="A579" t="str">
            <v>C1577</v>
          </cell>
          <cell r="B579" t="str">
            <v>Jack Lewis</v>
          </cell>
        </row>
        <row r="580">
          <cell r="A580" t="str">
            <v>C1578</v>
          </cell>
          <cell r="B580" t="str">
            <v>Howard Lewis</v>
          </cell>
        </row>
        <row r="581">
          <cell r="A581" t="str">
            <v>C1579</v>
          </cell>
          <cell r="B581" t="str">
            <v>Anthony Turner</v>
          </cell>
        </row>
        <row r="582">
          <cell r="A582" t="str">
            <v>C1580</v>
          </cell>
          <cell r="B582" t="str">
            <v>Arthur Gilbert</v>
          </cell>
        </row>
        <row r="583">
          <cell r="A583" t="str">
            <v>C1581</v>
          </cell>
          <cell r="B583" t="str">
            <v>Jesse Hill</v>
          </cell>
        </row>
        <row r="584">
          <cell r="A584" t="str">
            <v>C1582</v>
          </cell>
          <cell r="B584" t="str">
            <v>Walter Harris</v>
          </cell>
        </row>
        <row r="585">
          <cell r="A585" t="str">
            <v>C1583</v>
          </cell>
          <cell r="B585" t="str">
            <v>Gary Porter</v>
          </cell>
        </row>
        <row r="586">
          <cell r="A586" t="str">
            <v>C1584</v>
          </cell>
          <cell r="B586" t="str">
            <v>Howard Harrison</v>
          </cell>
        </row>
        <row r="587">
          <cell r="A587" t="str">
            <v>C1585</v>
          </cell>
          <cell r="B587" t="str">
            <v>George Hill</v>
          </cell>
        </row>
        <row r="588">
          <cell r="A588" t="str">
            <v>C1586</v>
          </cell>
          <cell r="B588" t="str">
            <v>Bruce Oliver</v>
          </cell>
        </row>
        <row r="589">
          <cell r="A589" t="str">
            <v>C1587</v>
          </cell>
          <cell r="B589" t="str">
            <v>Gerald Reyes</v>
          </cell>
        </row>
        <row r="590">
          <cell r="A590" t="str">
            <v>C1588</v>
          </cell>
          <cell r="B590" t="str">
            <v>Jimmy Andrews</v>
          </cell>
        </row>
        <row r="591">
          <cell r="A591" t="str">
            <v>C1589</v>
          </cell>
          <cell r="B591" t="str">
            <v>Adam Bailey</v>
          </cell>
        </row>
        <row r="592">
          <cell r="A592" t="str">
            <v>C1590</v>
          </cell>
          <cell r="B592" t="str">
            <v>Ernest Bradley</v>
          </cell>
        </row>
        <row r="593">
          <cell r="A593" t="str">
            <v>C1591</v>
          </cell>
          <cell r="B593" t="str">
            <v>Louis Mccoy</v>
          </cell>
        </row>
        <row r="594">
          <cell r="A594" t="str">
            <v>C1592</v>
          </cell>
          <cell r="B594" t="str">
            <v>Harry Daniels</v>
          </cell>
        </row>
        <row r="595">
          <cell r="A595" t="str">
            <v>C1593</v>
          </cell>
          <cell r="B595" t="str">
            <v>Phillip Webb</v>
          </cell>
        </row>
        <row r="596">
          <cell r="A596" t="str">
            <v>C1594</v>
          </cell>
          <cell r="B596" t="str">
            <v>Ryan Price</v>
          </cell>
        </row>
        <row r="597">
          <cell r="A597" t="str">
            <v>C1595</v>
          </cell>
          <cell r="B597" t="str">
            <v>Samuel Fields</v>
          </cell>
        </row>
        <row r="598">
          <cell r="A598" t="str">
            <v>C1596</v>
          </cell>
          <cell r="B598" t="str">
            <v>Eric Bradley</v>
          </cell>
        </row>
        <row r="599">
          <cell r="A599" t="str">
            <v>C1597</v>
          </cell>
          <cell r="B599" t="str">
            <v>Louis Chavez</v>
          </cell>
        </row>
        <row r="600">
          <cell r="A600" t="str">
            <v>C1598</v>
          </cell>
          <cell r="B600" t="str">
            <v>Earl Robinson</v>
          </cell>
        </row>
        <row r="601">
          <cell r="A601" t="str">
            <v>C1599</v>
          </cell>
          <cell r="B601" t="str">
            <v>Brandon Bailey</v>
          </cell>
        </row>
        <row r="602">
          <cell r="A602" t="str">
            <v>C1600</v>
          </cell>
          <cell r="B602" t="str">
            <v>Juan Harvey</v>
          </cell>
        </row>
        <row r="603">
          <cell r="A603" t="str">
            <v>C1601</v>
          </cell>
          <cell r="B603" t="str">
            <v>Antonio Shaw</v>
          </cell>
        </row>
        <row r="604">
          <cell r="A604" t="str">
            <v>C1602</v>
          </cell>
          <cell r="B604" t="str">
            <v>Keith Moore</v>
          </cell>
        </row>
        <row r="605">
          <cell r="A605" t="str">
            <v>C1603</v>
          </cell>
          <cell r="B605" t="str">
            <v>Scott Gordon</v>
          </cell>
        </row>
        <row r="606">
          <cell r="A606" t="str">
            <v>C1604</v>
          </cell>
          <cell r="B606" t="str">
            <v>Adam Hunter</v>
          </cell>
        </row>
        <row r="607">
          <cell r="A607" t="str">
            <v>C1605</v>
          </cell>
          <cell r="B607" t="str">
            <v>Douglas Kennedy</v>
          </cell>
        </row>
        <row r="608">
          <cell r="A608" t="str">
            <v>C1606</v>
          </cell>
          <cell r="B608" t="str">
            <v>Arthur Reid</v>
          </cell>
        </row>
        <row r="609">
          <cell r="A609" t="str">
            <v>C1607</v>
          </cell>
          <cell r="B609" t="str">
            <v>Benjamin Vasquez</v>
          </cell>
        </row>
        <row r="610">
          <cell r="A610" t="str">
            <v>C1608</v>
          </cell>
          <cell r="B610" t="str">
            <v>Eugene Scott</v>
          </cell>
        </row>
        <row r="611">
          <cell r="A611" t="str">
            <v>C1609</v>
          </cell>
          <cell r="B611" t="str">
            <v>William Schmidt</v>
          </cell>
        </row>
        <row r="612">
          <cell r="A612" t="str">
            <v>C1610</v>
          </cell>
          <cell r="B612" t="str">
            <v>Lawrence Rogers</v>
          </cell>
        </row>
        <row r="613">
          <cell r="A613" t="str">
            <v>C1611</v>
          </cell>
          <cell r="B613" t="str">
            <v>Timothy Lawrence</v>
          </cell>
        </row>
        <row r="614">
          <cell r="A614" t="str">
            <v>C1612</v>
          </cell>
          <cell r="B614" t="str">
            <v>William Andrews</v>
          </cell>
        </row>
        <row r="615">
          <cell r="A615" t="str">
            <v>C1613</v>
          </cell>
          <cell r="B615" t="str">
            <v>Larry Freeman</v>
          </cell>
        </row>
        <row r="616">
          <cell r="A616" t="str">
            <v>C1614</v>
          </cell>
          <cell r="B616" t="str">
            <v>Christopher Weaver</v>
          </cell>
        </row>
        <row r="617">
          <cell r="A617" t="str">
            <v>C1615</v>
          </cell>
          <cell r="B617" t="str">
            <v>Shawn Day</v>
          </cell>
        </row>
        <row r="618">
          <cell r="A618" t="str">
            <v>C1616</v>
          </cell>
          <cell r="B618" t="str">
            <v>Steven Mccoy</v>
          </cell>
        </row>
        <row r="619">
          <cell r="A619" t="str">
            <v>C1617</v>
          </cell>
          <cell r="B619" t="str">
            <v>Albert Rice</v>
          </cell>
        </row>
        <row r="620">
          <cell r="A620" t="str">
            <v>C1618</v>
          </cell>
          <cell r="B620" t="str">
            <v>Charles Perry</v>
          </cell>
        </row>
        <row r="621">
          <cell r="A621" t="str">
            <v>C1619</v>
          </cell>
          <cell r="B621" t="str">
            <v>Todd Lynch</v>
          </cell>
        </row>
        <row r="622">
          <cell r="A622" t="str">
            <v>C1620</v>
          </cell>
          <cell r="B622" t="str">
            <v>Earl Phillips</v>
          </cell>
        </row>
        <row r="623">
          <cell r="A623" t="str">
            <v>C1621</v>
          </cell>
          <cell r="B623" t="str">
            <v>Clarence Warren</v>
          </cell>
        </row>
        <row r="624">
          <cell r="A624" t="str">
            <v>C1622</v>
          </cell>
          <cell r="B624" t="str">
            <v>Joseph Warren</v>
          </cell>
        </row>
        <row r="625">
          <cell r="A625" t="str">
            <v>C1623</v>
          </cell>
          <cell r="B625" t="str">
            <v>Fred Peterson</v>
          </cell>
        </row>
        <row r="626">
          <cell r="A626" t="str">
            <v>C1624</v>
          </cell>
          <cell r="B626" t="str">
            <v>Joshua Rose</v>
          </cell>
        </row>
        <row r="627">
          <cell r="A627" t="str">
            <v>C1625</v>
          </cell>
          <cell r="B627" t="str">
            <v>Thomas Campbell</v>
          </cell>
        </row>
        <row r="628">
          <cell r="A628" t="str">
            <v>C1626</v>
          </cell>
          <cell r="B628" t="str">
            <v>Martin Olson</v>
          </cell>
        </row>
        <row r="629">
          <cell r="A629" t="str">
            <v>C1627</v>
          </cell>
          <cell r="B629" t="str">
            <v>Louis Austin</v>
          </cell>
        </row>
        <row r="630">
          <cell r="A630" t="str">
            <v>C1628</v>
          </cell>
          <cell r="B630" t="str">
            <v>Steve Bennett</v>
          </cell>
        </row>
        <row r="631">
          <cell r="A631" t="str">
            <v>C1629</v>
          </cell>
          <cell r="B631" t="str">
            <v>Keith Robinson</v>
          </cell>
        </row>
        <row r="632">
          <cell r="A632" t="str">
            <v>C1630</v>
          </cell>
          <cell r="B632" t="str">
            <v>Terry Morris</v>
          </cell>
        </row>
        <row r="633">
          <cell r="A633" t="str">
            <v>C1631</v>
          </cell>
          <cell r="B633" t="str">
            <v>Billy Miller</v>
          </cell>
        </row>
        <row r="634">
          <cell r="A634" t="str">
            <v>C1632</v>
          </cell>
          <cell r="B634" t="str">
            <v>Willie Harrison</v>
          </cell>
        </row>
        <row r="635">
          <cell r="A635" t="str">
            <v>C1633</v>
          </cell>
          <cell r="B635" t="str">
            <v>Ryan Ruiz</v>
          </cell>
        </row>
        <row r="636">
          <cell r="A636" t="str">
            <v>C1634</v>
          </cell>
          <cell r="B636" t="str">
            <v>Peter Freeman</v>
          </cell>
        </row>
        <row r="637">
          <cell r="A637" t="str">
            <v>C1635</v>
          </cell>
          <cell r="B637" t="str">
            <v>Kevin Moreno</v>
          </cell>
        </row>
        <row r="638">
          <cell r="A638" t="str">
            <v>C1636</v>
          </cell>
          <cell r="B638" t="str">
            <v>Matthew Smith</v>
          </cell>
        </row>
        <row r="639">
          <cell r="A639" t="str">
            <v>C1637</v>
          </cell>
          <cell r="B639" t="str">
            <v>Antonio Owens</v>
          </cell>
        </row>
        <row r="640">
          <cell r="A640" t="str">
            <v>C1638</v>
          </cell>
          <cell r="B640" t="str">
            <v>Jack Lynch</v>
          </cell>
        </row>
        <row r="641">
          <cell r="A641" t="str">
            <v>C1639</v>
          </cell>
          <cell r="B641" t="str">
            <v>Eugene Murphy</v>
          </cell>
        </row>
        <row r="642">
          <cell r="A642" t="str">
            <v>C1640</v>
          </cell>
          <cell r="B642" t="str">
            <v>Ernest Fox</v>
          </cell>
        </row>
        <row r="643">
          <cell r="A643" t="str">
            <v>C1641</v>
          </cell>
          <cell r="B643" t="str">
            <v>Henry Boyd</v>
          </cell>
        </row>
        <row r="644">
          <cell r="A644" t="str">
            <v>C1642</v>
          </cell>
          <cell r="B644" t="str">
            <v>Peter Fernandez</v>
          </cell>
        </row>
        <row r="645">
          <cell r="A645" t="str">
            <v>C1643</v>
          </cell>
          <cell r="B645" t="str">
            <v>Scott Allen</v>
          </cell>
        </row>
        <row r="646">
          <cell r="A646" t="str">
            <v>C1644</v>
          </cell>
          <cell r="B646" t="str">
            <v>Terry Watson</v>
          </cell>
        </row>
        <row r="647">
          <cell r="A647" t="str">
            <v>C1645</v>
          </cell>
          <cell r="B647" t="str">
            <v>Antonio Frazier</v>
          </cell>
        </row>
        <row r="648">
          <cell r="A648" t="str">
            <v>C1646</v>
          </cell>
          <cell r="B648" t="str">
            <v>Chris Fuller</v>
          </cell>
        </row>
        <row r="649">
          <cell r="A649" t="str">
            <v>C1647</v>
          </cell>
          <cell r="B649" t="str">
            <v>Louis Ellis</v>
          </cell>
        </row>
        <row r="650">
          <cell r="A650" t="str">
            <v>C1648</v>
          </cell>
          <cell r="B650" t="str">
            <v>Johnny Martinez</v>
          </cell>
        </row>
        <row r="651">
          <cell r="A651" t="str">
            <v>C1649</v>
          </cell>
          <cell r="B651" t="str">
            <v>Paul Taylor</v>
          </cell>
        </row>
        <row r="652">
          <cell r="A652" t="str">
            <v>C1650</v>
          </cell>
          <cell r="B652" t="str">
            <v>John Hunt</v>
          </cell>
        </row>
        <row r="653">
          <cell r="A653" t="str">
            <v>C1651</v>
          </cell>
          <cell r="B653" t="str">
            <v>Kevin Gilbert</v>
          </cell>
        </row>
        <row r="654">
          <cell r="A654" t="str">
            <v>C1652</v>
          </cell>
          <cell r="B654" t="str">
            <v>Joshua Flores</v>
          </cell>
        </row>
        <row r="655">
          <cell r="A655" t="str">
            <v>C1653</v>
          </cell>
          <cell r="B655" t="str">
            <v>Daniel Moreno</v>
          </cell>
        </row>
        <row r="656">
          <cell r="A656" t="str">
            <v>C1654</v>
          </cell>
          <cell r="B656" t="str">
            <v>Alan Perry</v>
          </cell>
        </row>
        <row r="657">
          <cell r="A657" t="str">
            <v>C1655</v>
          </cell>
          <cell r="B657" t="str">
            <v>Aaron Mills</v>
          </cell>
        </row>
        <row r="658">
          <cell r="A658" t="str">
            <v>C1656</v>
          </cell>
          <cell r="B658" t="str">
            <v>Steve Hunt</v>
          </cell>
        </row>
        <row r="659">
          <cell r="A659" t="str">
            <v>C1657</v>
          </cell>
          <cell r="B659" t="str">
            <v>Douglas Perkins</v>
          </cell>
        </row>
        <row r="660">
          <cell r="A660" t="str">
            <v>C1658</v>
          </cell>
          <cell r="B660" t="str">
            <v>Jeffrey Gibson</v>
          </cell>
        </row>
        <row r="661">
          <cell r="A661" t="str">
            <v>C1659</v>
          </cell>
          <cell r="B661" t="str">
            <v>Samuel Kim</v>
          </cell>
        </row>
        <row r="662">
          <cell r="A662" t="str">
            <v>C1660</v>
          </cell>
          <cell r="B662" t="str">
            <v>John Long</v>
          </cell>
        </row>
        <row r="663">
          <cell r="A663" t="str">
            <v>C1661</v>
          </cell>
          <cell r="B663" t="str">
            <v>Joe Fuller</v>
          </cell>
        </row>
        <row r="664">
          <cell r="A664" t="str">
            <v>C1662</v>
          </cell>
          <cell r="B664" t="str">
            <v>Jose Ellis</v>
          </cell>
        </row>
        <row r="665">
          <cell r="A665" t="str">
            <v>C1663</v>
          </cell>
          <cell r="B665" t="str">
            <v>David Smith</v>
          </cell>
        </row>
        <row r="666">
          <cell r="A666" t="str">
            <v>C1664</v>
          </cell>
          <cell r="B666" t="str">
            <v>Kenneth Hill</v>
          </cell>
        </row>
        <row r="667">
          <cell r="A667" t="str">
            <v>C1665</v>
          </cell>
          <cell r="B667" t="str">
            <v>Joseph Murphy</v>
          </cell>
        </row>
        <row r="668">
          <cell r="A668" t="str">
            <v>C1666</v>
          </cell>
          <cell r="B668" t="str">
            <v>Jimmy Morrison</v>
          </cell>
        </row>
        <row r="669">
          <cell r="A669" t="str">
            <v>C1667</v>
          </cell>
          <cell r="B669" t="str">
            <v>Kevin Lopez</v>
          </cell>
        </row>
        <row r="670">
          <cell r="A670" t="str">
            <v>C1668</v>
          </cell>
          <cell r="B670" t="str">
            <v>Kenneth Dunn</v>
          </cell>
        </row>
        <row r="671">
          <cell r="A671" t="str">
            <v>C1669</v>
          </cell>
          <cell r="B671" t="str">
            <v>Benjamin Stanley</v>
          </cell>
        </row>
        <row r="672">
          <cell r="A672" t="str">
            <v>C1670</v>
          </cell>
          <cell r="B672" t="str">
            <v>Joshua Hunt</v>
          </cell>
        </row>
        <row r="673">
          <cell r="A673" t="str">
            <v>C1671</v>
          </cell>
          <cell r="B673" t="str">
            <v>Phillip Tucker</v>
          </cell>
        </row>
        <row r="674">
          <cell r="A674" t="str">
            <v>C1672</v>
          </cell>
          <cell r="B674" t="str">
            <v>Chris Chapman</v>
          </cell>
        </row>
        <row r="675">
          <cell r="A675" t="str">
            <v>C1673</v>
          </cell>
          <cell r="B675" t="str">
            <v>Joe Coleman</v>
          </cell>
        </row>
        <row r="676">
          <cell r="A676" t="str">
            <v>C1674</v>
          </cell>
          <cell r="B676" t="str">
            <v>Adam Alexander</v>
          </cell>
        </row>
        <row r="677">
          <cell r="A677" t="str">
            <v>C1675</v>
          </cell>
          <cell r="B677" t="str">
            <v>Christopher Johnston</v>
          </cell>
        </row>
        <row r="678">
          <cell r="A678" t="str">
            <v>C1676</v>
          </cell>
          <cell r="B678" t="str">
            <v>Louis Perry</v>
          </cell>
        </row>
        <row r="679">
          <cell r="A679" t="str">
            <v>C1677</v>
          </cell>
          <cell r="B679" t="str">
            <v>Bruce King</v>
          </cell>
        </row>
        <row r="680">
          <cell r="A680" t="str">
            <v>C1678</v>
          </cell>
          <cell r="B680" t="str">
            <v>Kenneth Foster</v>
          </cell>
        </row>
        <row r="681">
          <cell r="A681" t="str">
            <v>C1679</v>
          </cell>
          <cell r="B681" t="str">
            <v>Jose Griffin</v>
          </cell>
        </row>
        <row r="682">
          <cell r="A682" t="str">
            <v>C1680</v>
          </cell>
          <cell r="B682" t="str">
            <v>Antonio Cooper</v>
          </cell>
        </row>
        <row r="683">
          <cell r="A683" t="str">
            <v>C1681</v>
          </cell>
          <cell r="B683" t="str">
            <v>Joe Griffin</v>
          </cell>
        </row>
        <row r="684">
          <cell r="A684" t="str">
            <v>C1682</v>
          </cell>
          <cell r="B684" t="str">
            <v>Joseph Lawson</v>
          </cell>
        </row>
        <row r="685">
          <cell r="A685" t="str">
            <v>C1683</v>
          </cell>
          <cell r="B685" t="str">
            <v>William Carpenter</v>
          </cell>
        </row>
        <row r="686">
          <cell r="A686" t="str">
            <v>C1684</v>
          </cell>
          <cell r="B686" t="str">
            <v>Sean Kelly</v>
          </cell>
        </row>
        <row r="687">
          <cell r="A687" t="str">
            <v>C1685</v>
          </cell>
          <cell r="B687" t="str">
            <v>Steven Martinez</v>
          </cell>
        </row>
        <row r="688">
          <cell r="A688" t="str">
            <v>C1686</v>
          </cell>
          <cell r="B688" t="str">
            <v>Albert Cunningham</v>
          </cell>
        </row>
        <row r="689">
          <cell r="A689" t="str">
            <v>C1687</v>
          </cell>
          <cell r="B689" t="str">
            <v>Christopher Arnold</v>
          </cell>
        </row>
        <row r="690">
          <cell r="A690" t="str">
            <v>C1688</v>
          </cell>
          <cell r="B690" t="str">
            <v>Shawn Reynolds</v>
          </cell>
        </row>
        <row r="691">
          <cell r="A691" t="str">
            <v>C1689</v>
          </cell>
          <cell r="B691" t="str">
            <v>Craig Rodriguez</v>
          </cell>
        </row>
        <row r="692">
          <cell r="A692" t="str">
            <v>C1690</v>
          </cell>
          <cell r="B692" t="str">
            <v>Bruce Chapman</v>
          </cell>
        </row>
        <row r="693">
          <cell r="A693" t="str">
            <v>C1691</v>
          </cell>
          <cell r="B693" t="str">
            <v>Richard Young</v>
          </cell>
        </row>
        <row r="694">
          <cell r="A694" t="str">
            <v>C1692</v>
          </cell>
          <cell r="B694" t="str">
            <v>Christopher Hudson</v>
          </cell>
        </row>
        <row r="695">
          <cell r="A695" t="str">
            <v>C1693</v>
          </cell>
          <cell r="B695" t="str">
            <v>Roger Elliott</v>
          </cell>
        </row>
        <row r="696">
          <cell r="A696" t="str">
            <v>C1694</v>
          </cell>
          <cell r="B696" t="str">
            <v>Roy Bennett</v>
          </cell>
        </row>
        <row r="697">
          <cell r="A697" t="str">
            <v>C1695</v>
          </cell>
          <cell r="B697" t="str">
            <v>Jeremy Jenkins</v>
          </cell>
        </row>
        <row r="698">
          <cell r="A698" t="str">
            <v>C1696</v>
          </cell>
          <cell r="B698" t="str">
            <v>Anthony Banks</v>
          </cell>
        </row>
        <row r="699">
          <cell r="A699" t="str">
            <v>C1697</v>
          </cell>
          <cell r="B699" t="str">
            <v>Justin Miller</v>
          </cell>
        </row>
        <row r="700">
          <cell r="A700" t="str">
            <v>C1698</v>
          </cell>
          <cell r="B700" t="str">
            <v>Jesse Castillo</v>
          </cell>
        </row>
        <row r="701">
          <cell r="A701" t="str">
            <v>C1699</v>
          </cell>
          <cell r="B701" t="str">
            <v>Michael Mills</v>
          </cell>
        </row>
        <row r="702">
          <cell r="A702" t="str">
            <v>C1700</v>
          </cell>
          <cell r="B702" t="str">
            <v>Wayne Williams</v>
          </cell>
        </row>
        <row r="703">
          <cell r="A703" t="str">
            <v>C1701</v>
          </cell>
          <cell r="B703" t="str">
            <v>Henry Andrews</v>
          </cell>
        </row>
        <row r="704">
          <cell r="A704" t="str">
            <v>C1702</v>
          </cell>
          <cell r="B704" t="str">
            <v>Jose Lewis</v>
          </cell>
        </row>
        <row r="705">
          <cell r="A705" t="str">
            <v>C1703</v>
          </cell>
          <cell r="B705" t="str">
            <v>Stephen Larson</v>
          </cell>
        </row>
        <row r="706">
          <cell r="A706" t="str">
            <v>C1704</v>
          </cell>
          <cell r="B706" t="str">
            <v>Eugene Weaver</v>
          </cell>
        </row>
        <row r="707">
          <cell r="A707" t="str">
            <v>C1705</v>
          </cell>
          <cell r="B707" t="str">
            <v>Michael Austin</v>
          </cell>
        </row>
        <row r="708">
          <cell r="A708" t="str">
            <v>C1706</v>
          </cell>
          <cell r="B708" t="str">
            <v>Jonathan Pierce</v>
          </cell>
        </row>
        <row r="709">
          <cell r="A709" t="str">
            <v>C1707</v>
          </cell>
          <cell r="B709" t="str">
            <v>Steven Walker</v>
          </cell>
        </row>
        <row r="710">
          <cell r="A710" t="str">
            <v>C1708</v>
          </cell>
          <cell r="B710" t="str">
            <v>Arthur Welch</v>
          </cell>
        </row>
        <row r="711">
          <cell r="A711" t="str">
            <v>C1709</v>
          </cell>
          <cell r="B711" t="str">
            <v>Andrew Peters</v>
          </cell>
        </row>
        <row r="712">
          <cell r="A712" t="str">
            <v>C1710</v>
          </cell>
          <cell r="B712" t="str">
            <v>Jack Jackson</v>
          </cell>
        </row>
        <row r="713">
          <cell r="A713" t="str">
            <v>C1711</v>
          </cell>
          <cell r="B713" t="str">
            <v>Jerry Rogers</v>
          </cell>
        </row>
        <row r="714">
          <cell r="A714" t="str">
            <v>C1712</v>
          </cell>
          <cell r="B714" t="str">
            <v>Brandon Diaz</v>
          </cell>
        </row>
        <row r="715">
          <cell r="A715" t="str">
            <v>C1713</v>
          </cell>
          <cell r="B715" t="str">
            <v>Phillip Carpenter</v>
          </cell>
        </row>
        <row r="716">
          <cell r="A716" t="str">
            <v>C1714</v>
          </cell>
          <cell r="B716" t="str">
            <v>Benjamin Garza</v>
          </cell>
        </row>
        <row r="717">
          <cell r="A717" t="str">
            <v>C1715</v>
          </cell>
          <cell r="B717" t="str">
            <v>Jason Dixon</v>
          </cell>
        </row>
        <row r="718">
          <cell r="A718" t="str">
            <v>C1716</v>
          </cell>
          <cell r="B718" t="str">
            <v>Bobby Greene</v>
          </cell>
        </row>
        <row r="719">
          <cell r="A719" t="str">
            <v>C1717</v>
          </cell>
          <cell r="B719" t="str">
            <v>Ralph Nichols</v>
          </cell>
        </row>
        <row r="720">
          <cell r="A720" t="str">
            <v>C1718</v>
          </cell>
          <cell r="B720" t="str">
            <v>Benjamin Lynch</v>
          </cell>
        </row>
        <row r="721">
          <cell r="A721" t="str">
            <v>C1719</v>
          </cell>
          <cell r="B721" t="str">
            <v>Arthur Roberts</v>
          </cell>
        </row>
        <row r="722">
          <cell r="A722" t="str">
            <v>C1720</v>
          </cell>
          <cell r="B722" t="str">
            <v>Roy West</v>
          </cell>
        </row>
        <row r="723">
          <cell r="A723" t="str">
            <v>C1721</v>
          </cell>
          <cell r="B723" t="str">
            <v>William Franklin</v>
          </cell>
        </row>
        <row r="724">
          <cell r="A724" t="str">
            <v>C1722</v>
          </cell>
          <cell r="B724" t="str">
            <v>Andrew Burns</v>
          </cell>
        </row>
        <row r="725">
          <cell r="A725" t="str">
            <v>C1723</v>
          </cell>
          <cell r="B725" t="str">
            <v>Paul Carpenter</v>
          </cell>
        </row>
        <row r="726">
          <cell r="A726" t="str">
            <v>C1724</v>
          </cell>
          <cell r="B726" t="str">
            <v>Joshua Collins</v>
          </cell>
        </row>
        <row r="727">
          <cell r="A727" t="str">
            <v>C1725</v>
          </cell>
          <cell r="B727" t="str">
            <v>Frank Gibson</v>
          </cell>
        </row>
        <row r="728">
          <cell r="A728" t="str">
            <v>C1726</v>
          </cell>
          <cell r="B728" t="str">
            <v>Peter Bradley</v>
          </cell>
        </row>
        <row r="729">
          <cell r="A729" t="str">
            <v>C1727</v>
          </cell>
          <cell r="B729" t="str">
            <v>Shawn Henderson</v>
          </cell>
        </row>
        <row r="730">
          <cell r="A730" t="str">
            <v>C1728</v>
          </cell>
          <cell r="B730" t="str">
            <v>Steve Stewart</v>
          </cell>
        </row>
        <row r="731">
          <cell r="A731" t="str">
            <v>C1729</v>
          </cell>
          <cell r="B731" t="str">
            <v>Brian Murphy</v>
          </cell>
        </row>
        <row r="732">
          <cell r="A732" t="str">
            <v>C1730</v>
          </cell>
          <cell r="B732" t="str">
            <v>William Medina</v>
          </cell>
        </row>
        <row r="733">
          <cell r="A733" t="str">
            <v>C1731</v>
          </cell>
          <cell r="B733" t="str">
            <v>Victor Marshall</v>
          </cell>
        </row>
        <row r="734">
          <cell r="A734" t="str">
            <v>C1732</v>
          </cell>
          <cell r="B734" t="str">
            <v>William James</v>
          </cell>
        </row>
        <row r="735">
          <cell r="A735" t="str">
            <v>C1733</v>
          </cell>
          <cell r="B735" t="str">
            <v>Patrick Brown</v>
          </cell>
        </row>
        <row r="736">
          <cell r="A736" t="str">
            <v>C1734</v>
          </cell>
          <cell r="B736" t="str">
            <v>Douglas Wallace</v>
          </cell>
        </row>
        <row r="737">
          <cell r="A737" t="str">
            <v>C1735</v>
          </cell>
          <cell r="B737" t="str">
            <v>Ronald Barnes</v>
          </cell>
        </row>
        <row r="738">
          <cell r="A738" t="str">
            <v>C1736</v>
          </cell>
          <cell r="B738" t="str">
            <v>Bruce Armstrong</v>
          </cell>
        </row>
        <row r="739">
          <cell r="A739" t="str">
            <v>C1737</v>
          </cell>
          <cell r="B739" t="str">
            <v>Keith Murray</v>
          </cell>
        </row>
        <row r="740">
          <cell r="A740" t="str">
            <v>C1738</v>
          </cell>
          <cell r="B740" t="str">
            <v>Shawn Owens</v>
          </cell>
        </row>
        <row r="741">
          <cell r="A741" t="str">
            <v>C1739</v>
          </cell>
          <cell r="B741" t="str">
            <v>Frank Ortiz</v>
          </cell>
        </row>
        <row r="742">
          <cell r="A742" t="str">
            <v>C1740</v>
          </cell>
          <cell r="B742" t="str">
            <v>Lawrence Kelly</v>
          </cell>
        </row>
        <row r="743">
          <cell r="A743" t="str">
            <v>C1741</v>
          </cell>
          <cell r="B743" t="str">
            <v>Andrew Fernandez</v>
          </cell>
        </row>
        <row r="744">
          <cell r="A744" t="str">
            <v>C1742</v>
          </cell>
          <cell r="B744" t="str">
            <v>Steve Miller</v>
          </cell>
        </row>
        <row r="745">
          <cell r="A745" t="str">
            <v>C1743</v>
          </cell>
          <cell r="B745" t="str">
            <v>Douglas Franklin</v>
          </cell>
        </row>
        <row r="746">
          <cell r="A746" t="str">
            <v>C1744</v>
          </cell>
          <cell r="B746" t="str">
            <v>Thomas James</v>
          </cell>
        </row>
        <row r="747">
          <cell r="A747" t="str">
            <v>C1745</v>
          </cell>
          <cell r="B747" t="str">
            <v>Gary Pierce</v>
          </cell>
        </row>
        <row r="748">
          <cell r="A748" t="str">
            <v>C1746</v>
          </cell>
          <cell r="B748" t="str">
            <v>Antonio Dixon</v>
          </cell>
        </row>
        <row r="749">
          <cell r="A749" t="str">
            <v>C1747</v>
          </cell>
          <cell r="B749" t="str">
            <v>Andrew Adams</v>
          </cell>
        </row>
        <row r="750">
          <cell r="A750" t="str">
            <v>C1748</v>
          </cell>
          <cell r="B750" t="str">
            <v>Ryan Bailey</v>
          </cell>
        </row>
        <row r="751">
          <cell r="A751" t="str">
            <v>C1749</v>
          </cell>
          <cell r="B751" t="str">
            <v>Aaron Miller</v>
          </cell>
        </row>
        <row r="752">
          <cell r="A752" t="str">
            <v>C1750</v>
          </cell>
          <cell r="B752" t="str">
            <v>Phillip Coleman</v>
          </cell>
        </row>
        <row r="753">
          <cell r="A753" t="str">
            <v>C1751</v>
          </cell>
          <cell r="B753" t="str">
            <v>Earl Ortiz</v>
          </cell>
        </row>
        <row r="754">
          <cell r="A754" t="str">
            <v>C1752</v>
          </cell>
          <cell r="B754" t="str">
            <v>Joe Gordon</v>
          </cell>
        </row>
        <row r="755">
          <cell r="A755" t="str">
            <v>C1753</v>
          </cell>
          <cell r="B755" t="str">
            <v>Juan Rivera</v>
          </cell>
        </row>
        <row r="756">
          <cell r="A756" t="str">
            <v>C1754</v>
          </cell>
          <cell r="B756" t="str">
            <v>Billy Olson</v>
          </cell>
        </row>
        <row r="757">
          <cell r="A757" t="str">
            <v>C1755</v>
          </cell>
          <cell r="B757" t="str">
            <v>James Fisher</v>
          </cell>
        </row>
        <row r="758">
          <cell r="A758" t="str">
            <v>C1756</v>
          </cell>
          <cell r="B758" t="str">
            <v>Henry Kelley</v>
          </cell>
        </row>
        <row r="759">
          <cell r="A759" t="str">
            <v>C1757</v>
          </cell>
          <cell r="B759" t="str">
            <v>Ronald Duncan</v>
          </cell>
        </row>
        <row r="760">
          <cell r="A760" t="str">
            <v>C1758</v>
          </cell>
          <cell r="B760" t="str">
            <v>Johnny Hawkins</v>
          </cell>
        </row>
        <row r="761">
          <cell r="A761" t="str">
            <v>C1759</v>
          </cell>
          <cell r="B761" t="str">
            <v>Brian Hunter</v>
          </cell>
        </row>
        <row r="762">
          <cell r="A762" t="str">
            <v>C1760</v>
          </cell>
          <cell r="B762" t="str">
            <v>David Garrett</v>
          </cell>
        </row>
        <row r="763">
          <cell r="A763" t="str">
            <v>C1761</v>
          </cell>
          <cell r="B763" t="str">
            <v>Andrew Hansen</v>
          </cell>
        </row>
        <row r="764">
          <cell r="A764" t="str">
            <v>C1762</v>
          </cell>
          <cell r="B764" t="str">
            <v>Benjamin Ryan</v>
          </cell>
        </row>
        <row r="765">
          <cell r="A765" t="str">
            <v>C1763</v>
          </cell>
          <cell r="B765" t="str">
            <v>Anthony Chapman</v>
          </cell>
        </row>
        <row r="766">
          <cell r="A766" t="str">
            <v>C1764</v>
          </cell>
          <cell r="B766" t="str">
            <v>Keith Wheeler</v>
          </cell>
        </row>
        <row r="767">
          <cell r="A767" t="str">
            <v>C1765</v>
          </cell>
          <cell r="B767" t="str">
            <v>Shawn Ramos</v>
          </cell>
        </row>
        <row r="768">
          <cell r="A768" t="str">
            <v>C1766</v>
          </cell>
          <cell r="B768" t="str">
            <v>Clarence Kelley</v>
          </cell>
        </row>
        <row r="769">
          <cell r="A769" t="str">
            <v>C1767</v>
          </cell>
          <cell r="B769" t="str">
            <v>Donald Andrews</v>
          </cell>
        </row>
        <row r="770">
          <cell r="A770" t="str">
            <v>C1768</v>
          </cell>
          <cell r="B770" t="str">
            <v>Stephen Greene</v>
          </cell>
        </row>
        <row r="771">
          <cell r="A771" t="str">
            <v>C1769</v>
          </cell>
          <cell r="B771" t="str">
            <v>Wayne Hunter</v>
          </cell>
        </row>
        <row r="772">
          <cell r="A772" t="str">
            <v>C1770</v>
          </cell>
          <cell r="B772" t="str">
            <v>Bobby Jackson</v>
          </cell>
        </row>
        <row r="773">
          <cell r="A773" t="str">
            <v>C1771</v>
          </cell>
          <cell r="B773" t="str">
            <v>Aaron Carr</v>
          </cell>
        </row>
        <row r="774">
          <cell r="A774" t="str">
            <v>C1772</v>
          </cell>
          <cell r="B774" t="str">
            <v>Albert Kennedy</v>
          </cell>
        </row>
        <row r="775">
          <cell r="A775" t="str">
            <v>C1773</v>
          </cell>
          <cell r="B775" t="str">
            <v>Sean Woods</v>
          </cell>
        </row>
        <row r="776">
          <cell r="A776" t="str">
            <v>C1774</v>
          </cell>
          <cell r="B776" t="str">
            <v>Keith Stephens</v>
          </cell>
        </row>
        <row r="777">
          <cell r="A777" t="str">
            <v>C1775</v>
          </cell>
          <cell r="B777" t="str">
            <v>Kenneth Marshall</v>
          </cell>
        </row>
        <row r="778">
          <cell r="A778" t="str">
            <v>C1776</v>
          </cell>
          <cell r="B778" t="str">
            <v>Keith Hamilton</v>
          </cell>
        </row>
        <row r="779">
          <cell r="A779" t="str">
            <v>C1777</v>
          </cell>
          <cell r="B779" t="str">
            <v>Charles Shaw</v>
          </cell>
        </row>
        <row r="780">
          <cell r="A780" t="str">
            <v>C1778</v>
          </cell>
          <cell r="B780" t="str">
            <v>Terry Mills</v>
          </cell>
        </row>
        <row r="781">
          <cell r="A781" t="str">
            <v>C1779</v>
          </cell>
          <cell r="B781" t="str">
            <v>Ralph Cooper</v>
          </cell>
        </row>
        <row r="782">
          <cell r="A782" t="str">
            <v>C1780</v>
          </cell>
          <cell r="B782" t="str">
            <v>Russell Nelson</v>
          </cell>
        </row>
        <row r="783">
          <cell r="A783" t="str">
            <v>C1781</v>
          </cell>
          <cell r="B783" t="str">
            <v>Carlos Young</v>
          </cell>
        </row>
        <row r="784">
          <cell r="A784" t="str">
            <v>C1782</v>
          </cell>
          <cell r="B784" t="str">
            <v>Kenneth Simpson</v>
          </cell>
        </row>
        <row r="785">
          <cell r="A785" t="str">
            <v>C1783</v>
          </cell>
          <cell r="B785" t="str">
            <v>Ralph Wheeler</v>
          </cell>
        </row>
        <row r="786">
          <cell r="A786" t="str">
            <v>C1784</v>
          </cell>
          <cell r="B786" t="str">
            <v>Ralph Jacobs</v>
          </cell>
        </row>
        <row r="787">
          <cell r="A787" t="str">
            <v>C1785</v>
          </cell>
          <cell r="B787" t="str">
            <v>Carlos Wheeler</v>
          </cell>
        </row>
        <row r="788">
          <cell r="A788" t="str">
            <v>C1786</v>
          </cell>
          <cell r="B788" t="str">
            <v>Jerry Smith</v>
          </cell>
        </row>
        <row r="789">
          <cell r="A789" t="str">
            <v>C1787</v>
          </cell>
          <cell r="B789" t="str">
            <v>Carl Murphy</v>
          </cell>
        </row>
        <row r="790">
          <cell r="A790" t="str">
            <v>C1788</v>
          </cell>
          <cell r="B790" t="str">
            <v>Shawn Fields</v>
          </cell>
        </row>
        <row r="791">
          <cell r="A791" t="str">
            <v>C1789</v>
          </cell>
          <cell r="B791" t="str">
            <v>Steven Nichols</v>
          </cell>
        </row>
        <row r="792">
          <cell r="A792" t="str">
            <v>C1790</v>
          </cell>
          <cell r="B792" t="str">
            <v>Frank Schmidt</v>
          </cell>
        </row>
        <row r="793">
          <cell r="A793" t="str">
            <v>C1791</v>
          </cell>
          <cell r="B793" t="str">
            <v>Joe Bryant</v>
          </cell>
        </row>
        <row r="794">
          <cell r="A794" t="str">
            <v>C1792</v>
          </cell>
          <cell r="B794" t="str">
            <v>Wayne Stewart</v>
          </cell>
        </row>
        <row r="795">
          <cell r="A795" t="str">
            <v>C1793</v>
          </cell>
          <cell r="B795" t="str">
            <v>Carlos Stewart</v>
          </cell>
        </row>
        <row r="796">
          <cell r="A796" t="str">
            <v>C1794</v>
          </cell>
          <cell r="B796" t="str">
            <v>Billy Gonzales</v>
          </cell>
        </row>
        <row r="797">
          <cell r="A797" t="str">
            <v>C1795</v>
          </cell>
          <cell r="B797" t="str">
            <v>Michael Reed</v>
          </cell>
        </row>
        <row r="798">
          <cell r="A798" t="str">
            <v>C1796</v>
          </cell>
          <cell r="B798" t="str">
            <v>Patrick Hall</v>
          </cell>
        </row>
        <row r="799">
          <cell r="A799" t="str">
            <v>C1797</v>
          </cell>
          <cell r="B799" t="str">
            <v>Billy West</v>
          </cell>
        </row>
        <row r="800">
          <cell r="A800" t="str">
            <v>C1798</v>
          </cell>
          <cell r="B800" t="str">
            <v>Joe Baker</v>
          </cell>
        </row>
        <row r="801">
          <cell r="A801" t="str">
            <v>C1799</v>
          </cell>
          <cell r="B801" t="str">
            <v>Eugene Cooper</v>
          </cell>
        </row>
        <row r="802">
          <cell r="A802" t="str">
            <v>C1800</v>
          </cell>
          <cell r="B802" t="str">
            <v>Frank Hawkins</v>
          </cell>
        </row>
      </sheetData>
      <sheetData sheetId="3">
        <row r="1">
          <cell r="A1" t="str">
            <v>Salesperson ID</v>
          </cell>
          <cell r="B1" t="str">
            <v>Salesperson Name</v>
          </cell>
        </row>
        <row r="2">
          <cell r="A2" t="str">
            <v>EMP1000</v>
          </cell>
          <cell r="B2" t="str">
            <v>Fred Robertson</v>
          </cell>
        </row>
        <row r="3">
          <cell r="A3" t="str">
            <v>EMP1001</v>
          </cell>
          <cell r="B3" t="str">
            <v>Kevin Butler</v>
          </cell>
        </row>
        <row r="4">
          <cell r="A4" t="str">
            <v>EMP1002</v>
          </cell>
          <cell r="B4" t="str">
            <v>Andrew Bowman</v>
          </cell>
        </row>
        <row r="5">
          <cell r="A5" t="str">
            <v>EMP1003</v>
          </cell>
          <cell r="B5" t="str">
            <v>Christopher Tucker</v>
          </cell>
        </row>
        <row r="6">
          <cell r="A6" t="str">
            <v>EMP1004</v>
          </cell>
          <cell r="B6" t="str">
            <v>Kenneth Bradley</v>
          </cell>
        </row>
        <row r="7">
          <cell r="A7" t="str">
            <v>EMP1005</v>
          </cell>
          <cell r="B7" t="str">
            <v>Ryan Welch</v>
          </cell>
        </row>
        <row r="8">
          <cell r="A8" t="str">
            <v>EMP1006</v>
          </cell>
          <cell r="B8" t="str">
            <v>Sean Miller</v>
          </cell>
        </row>
        <row r="9">
          <cell r="A9" t="str">
            <v>EMP1007</v>
          </cell>
          <cell r="B9" t="str">
            <v>Jeremy Mendoza</v>
          </cell>
        </row>
        <row r="10">
          <cell r="A10" t="str">
            <v>EMP1008</v>
          </cell>
          <cell r="B10" t="str">
            <v>Carl Elliott</v>
          </cell>
        </row>
        <row r="11">
          <cell r="A11" t="str">
            <v>EMP1009</v>
          </cell>
          <cell r="B11" t="str">
            <v>Kenneth Fields</v>
          </cell>
        </row>
        <row r="12">
          <cell r="A12" t="str">
            <v>EMP1010</v>
          </cell>
          <cell r="B12" t="str">
            <v>Joshua Cook</v>
          </cell>
        </row>
        <row r="13">
          <cell r="A13" t="str">
            <v>EMP1011</v>
          </cell>
          <cell r="B13" t="str">
            <v>Larry Marshall</v>
          </cell>
        </row>
        <row r="14">
          <cell r="A14" t="str">
            <v>EMP1012</v>
          </cell>
          <cell r="B14" t="str">
            <v>John Reyes</v>
          </cell>
        </row>
        <row r="15">
          <cell r="A15" t="str">
            <v>EMP1013</v>
          </cell>
          <cell r="B15" t="str">
            <v>Charles Harper</v>
          </cell>
        </row>
        <row r="16">
          <cell r="A16" t="str">
            <v>EMP1014</v>
          </cell>
          <cell r="B16" t="str">
            <v>Ronald Reed</v>
          </cell>
        </row>
        <row r="17">
          <cell r="A17" t="str">
            <v>EMP1015</v>
          </cell>
          <cell r="B17" t="str">
            <v>Justin Lynch</v>
          </cell>
        </row>
        <row r="18">
          <cell r="A18" t="str">
            <v>EMP1016</v>
          </cell>
          <cell r="B18" t="str">
            <v>Henry Nelson</v>
          </cell>
        </row>
        <row r="19">
          <cell r="A19" t="str">
            <v>EMP1017</v>
          </cell>
          <cell r="B19" t="str">
            <v>Brian Hansen</v>
          </cell>
        </row>
        <row r="20">
          <cell r="A20" t="str">
            <v>EMP1018</v>
          </cell>
          <cell r="B20" t="str">
            <v>Jimmy Young</v>
          </cell>
        </row>
        <row r="21">
          <cell r="A21" t="str">
            <v>EMP1019</v>
          </cell>
          <cell r="B21" t="str">
            <v>Roger Robertson</v>
          </cell>
        </row>
        <row r="22">
          <cell r="A22" t="str">
            <v>EMP1020</v>
          </cell>
          <cell r="B22" t="str">
            <v>Ryan Butler</v>
          </cell>
        </row>
        <row r="23">
          <cell r="A23" t="str">
            <v>EMP1021</v>
          </cell>
          <cell r="B23" t="str">
            <v>Clarence Fox</v>
          </cell>
        </row>
        <row r="24">
          <cell r="A24" t="str">
            <v>EMP1022</v>
          </cell>
          <cell r="B24" t="str">
            <v>Walter Cook</v>
          </cell>
        </row>
        <row r="25">
          <cell r="A25" t="str">
            <v>EMP1023</v>
          </cell>
          <cell r="B25" t="str">
            <v>Brian Davis</v>
          </cell>
        </row>
        <row r="26">
          <cell r="A26" t="str">
            <v>EMP1024</v>
          </cell>
          <cell r="B26" t="str">
            <v>Ernest Wheeler</v>
          </cell>
        </row>
        <row r="27">
          <cell r="A27" t="str">
            <v>EMP1025</v>
          </cell>
          <cell r="B27" t="str">
            <v>Ernest Wagner</v>
          </cell>
        </row>
        <row r="28">
          <cell r="A28" t="str">
            <v>EMP1026</v>
          </cell>
          <cell r="B28" t="str">
            <v>Martin Perry</v>
          </cell>
        </row>
        <row r="29">
          <cell r="A29" t="str">
            <v>EMP1027</v>
          </cell>
          <cell r="B29" t="str">
            <v>Gary Rodriguez</v>
          </cell>
        </row>
        <row r="30">
          <cell r="A30" t="str">
            <v>EMP1028</v>
          </cell>
          <cell r="B30" t="str">
            <v>Howard Sims</v>
          </cell>
        </row>
        <row r="31">
          <cell r="A31" t="str">
            <v>EMP1029</v>
          </cell>
          <cell r="B31" t="str">
            <v>Howard Gardner</v>
          </cell>
        </row>
        <row r="32">
          <cell r="A32" t="str">
            <v>EMP1030</v>
          </cell>
          <cell r="B32" t="str">
            <v>Bobby Russell</v>
          </cell>
        </row>
        <row r="33">
          <cell r="A33" t="str">
            <v>EMP1031</v>
          </cell>
          <cell r="B33" t="str">
            <v>Brian Thomas</v>
          </cell>
        </row>
        <row r="34">
          <cell r="A34" t="str">
            <v>EMP1032</v>
          </cell>
          <cell r="B34" t="str">
            <v>Larry Castillo</v>
          </cell>
        </row>
        <row r="35">
          <cell r="A35" t="str">
            <v>EMP1033</v>
          </cell>
          <cell r="B35" t="str">
            <v>Jerry Perry</v>
          </cell>
        </row>
        <row r="36">
          <cell r="A36" t="str">
            <v>EMP1034</v>
          </cell>
          <cell r="B36" t="str">
            <v>Arthur Mccoy</v>
          </cell>
        </row>
        <row r="37">
          <cell r="A37" t="str">
            <v>EMP1035</v>
          </cell>
          <cell r="B37" t="str">
            <v>Roger Ramos</v>
          </cell>
        </row>
        <row r="38">
          <cell r="A38" t="str">
            <v>EMP1036</v>
          </cell>
          <cell r="B38" t="str">
            <v>Robert Reed</v>
          </cell>
        </row>
        <row r="39">
          <cell r="A39" t="str">
            <v>EMP1037</v>
          </cell>
          <cell r="B39" t="str">
            <v>Carl Hall</v>
          </cell>
        </row>
        <row r="40">
          <cell r="A40" t="str">
            <v>EMP1038</v>
          </cell>
          <cell r="B40" t="str">
            <v>Scott Mason</v>
          </cell>
        </row>
        <row r="41">
          <cell r="A41" t="str">
            <v>EMP1039</v>
          </cell>
          <cell r="B41" t="str">
            <v>Eugene Holmes</v>
          </cell>
        </row>
        <row r="42">
          <cell r="A42" t="str">
            <v>EMP1040</v>
          </cell>
          <cell r="B42" t="str">
            <v>Patrick Ruiz</v>
          </cell>
        </row>
        <row r="43">
          <cell r="A43" t="str">
            <v>EMP1041</v>
          </cell>
          <cell r="B43" t="str">
            <v>Joe Sims</v>
          </cell>
        </row>
        <row r="44">
          <cell r="A44" t="str">
            <v>EMP1042</v>
          </cell>
          <cell r="B44" t="str">
            <v>Scott Clark</v>
          </cell>
        </row>
        <row r="45">
          <cell r="A45" t="str">
            <v>EMP1043</v>
          </cell>
          <cell r="B45" t="str">
            <v>Joshua Taylor</v>
          </cell>
        </row>
        <row r="46">
          <cell r="A46" t="str">
            <v>EMP1044</v>
          </cell>
          <cell r="B46" t="str">
            <v>Martin Carr</v>
          </cell>
        </row>
      </sheetData>
      <sheetData sheetId="4"/>
      <sheetData sheetId="5"/>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35.870494675924" createdVersion="8" refreshedVersion="8" minRefreshableVersion="3" recordCount="9670" xr:uid="{F2F16A59-D1A4-4C02-8606-EB5B12ECC91B}">
  <cacheSource type="worksheet">
    <worksheetSource name="Table3"/>
  </cacheSource>
  <cacheFields count="20">
    <cacheField name="Order ID" numFmtId="0">
      <sharedItems/>
    </cacheField>
    <cacheField name="Product ID" numFmtId="0">
      <sharedItems/>
    </cacheField>
    <cacheField name="Location ID" numFmtId="0">
      <sharedItems/>
    </cacheField>
    <cacheField name="Sales Person ID" numFmtId="0">
      <sharedItems/>
    </cacheField>
    <cacheField name="Customer ID" numFmtId="0">
      <sharedItems/>
    </cacheField>
    <cacheField name="Purchase Date" numFmtId="0">
      <sharedItems containsSemiMixedTypes="0" containsNonDate="0" containsDate="1" containsString="0" minDate="2020-01-01T00:00:00" maxDate="2022-01-01T00:00:00"/>
    </cacheField>
    <cacheField name="Product Name" numFmtId="0">
      <sharedItems count="101">
        <s v="Product 98"/>
        <s v="Product 37"/>
        <s v="Product 25"/>
        <s v="Product 30"/>
        <s v="Product 41"/>
        <s v="Product 29"/>
        <s v="Product 17"/>
        <s v="Product 42"/>
        <s v="Product 19"/>
        <s v="Product 80"/>
        <s v="Product 85"/>
        <s v="Product 44"/>
        <s v="Product 55"/>
        <s v="Product 67"/>
        <s v="Product 52"/>
        <s v="Product 77"/>
        <s v="Product 13"/>
        <s v="Product 16"/>
        <s v="Product 21"/>
        <s v="Product 28"/>
        <s v="Product 69"/>
        <s v="Product 26"/>
        <s v="Product 4"/>
        <s v="Product 5"/>
        <s v="Product 9"/>
        <s v="Product 65"/>
        <s v="Product 36"/>
        <s v="Product 23"/>
        <s v="Product 101"/>
        <s v="Product 86"/>
        <s v="Product 68"/>
        <s v="Product 73"/>
        <s v="Product 35"/>
        <s v="Product 54"/>
        <s v="Product 49"/>
        <s v="Product 76"/>
        <s v="Product 97"/>
        <s v="Product 81"/>
        <s v="Product 47"/>
        <s v="Product 92"/>
        <s v="Product 71"/>
        <s v="Product 75"/>
        <s v="Product 96"/>
        <s v="Product 11"/>
        <s v="Product 51"/>
        <s v="Product 53"/>
        <s v="Product 70"/>
        <s v="Product 33"/>
        <s v="Product 89"/>
        <s v="Product 43"/>
        <s v="Product 38"/>
        <s v="Product 78"/>
        <s v="Product 100"/>
        <s v="Product 59"/>
        <s v="Product 45"/>
        <s v="Product 91"/>
        <s v="Product 66"/>
        <s v="Product 24"/>
        <s v="Product 50"/>
        <s v="Product 84"/>
        <s v="Product 20"/>
        <s v="Product 18"/>
        <s v="Product 82"/>
        <s v="Product 8"/>
        <s v="Product 57"/>
        <s v="Product 46"/>
        <s v="Product 79"/>
        <s v="Product 15"/>
        <s v="Product 7"/>
        <s v="Product 99"/>
        <s v="Product 14"/>
        <s v="Product 56"/>
        <s v="Product 62"/>
        <s v="Product 61"/>
        <s v="Product 27"/>
        <s v="Product 10"/>
        <s v="Product 34"/>
        <s v="Product 22"/>
        <s v="Product 58"/>
        <s v="Product 6"/>
        <s v="Product 31"/>
        <s v="Product 12"/>
        <s v="Product 48"/>
        <s v="Product 64"/>
        <s v="Product 39"/>
        <s v="Product 74"/>
        <s v="Product 83"/>
        <s v="Product 93"/>
        <s v="Product 32"/>
        <s v="Product 90"/>
        <s v="Product 95"/>
        <s v="Product 63"/>
        <s v="Product 72"/>
        <s v="Product 2"/>
        <s v="Product 87"/>
        <s v="Product 88"/>
        <s v="Product 40"/>
        <s v="Product 60"/>
        <s v="Product 1"/>
        <s v="Product 94"/>
        <s v="Product 3"/>
      </sharedItems>
    </cacheField>
    <cacheField name="Quantity" numFmtId="0">
      <sharedItems containsSemiMixedTypes="0" containsString="0" containsNumber="1" containsInteger="1" minValue="1" maxValue="4"/>
    </cacheField>
    <cacheField name="Price" numFmtId="0">
      <sharedItems containsSemiMixedTypes="0" containsString="0" containsNumber="1" containsInteger="1" minValue="35" maxValue="2497"/>
    </cacheField>
    <cacheField name="Cost" numFmtId="0">
      <sharedItems containsSemiMixedTypes="0" containsString="0" containsNumber="1" containsInteger="1" minValue="22" maxValue="1965"/>
    </cacheField>
    <cacheField name="COGS" numFmtId="0">
      <sharedItems containsSemiMixedTypes="0" containsString="0" containsNumber="1" containsInteger="1" minValue="22" maxValue="7860"/>
    </cacheField>
    <cacheField name="Revenue" numFmtId="0">
      <sharedItems containsSemiMixedTypes="0" containsString="0" containsNumber="1" containsInteger="1" minValue="35" maxValue="9988"/>
    </cacheField>
    <cacheField name="Profit" numFmtId="0">
      <sharedItems containsSemiMixedTypes="0" containsString="0" containsNumber="1" containsInteger="1" minValue="13" maxValue="4400"/>
    </cacheField>
    <cacheField name="City" numFmtId="0">
      <sharedItems count="74">
        <s v="El Monte"/>
        <s v="San Mateo"/>
        <s v="Irvine"/>
        <s v="San Francisco"/>
        <s v="San Diego"/>
        <s v="Concord"/>
        <s v="Fairfield"/>
        <s v="Antioch"/>
        <s v="Roseville"/>
        <s v="El Cajon"/>
        <s v="Richmond"/>
        <s v="Torrance"/>
        <s v="San Bernardino"/>
        <s v="Fremont"/>
        <s v="Inglewood"/>
        <s v="Rialto"/>
        <s v="Elk Grove"/>
        <s v="Fresno"/>
        <s v="Moreno Valley"/>
        <s v="Pomona"/>
        <s v="Visalia"/>
        <s v="Downey"/>
        <s v="Temecula"/>
        <s v="Oceanside"/>
        <s v="Santa Rosa"/>
        <s v="Fullerton"/>
        <s v="Sunnyvale"/>
        <s v="Riverside"/>
        <s v="Glendale"/>
        <s v="Huntington Beach"/>
        <s v="Anaheim"/>
        <s v="Daly City"/>
        <s v="Lancaster"/>
        <s v="Burbank"/>
        <s v="Fontana"/>
        <s v="Santa Ana"/>
        <s v="Vista"/>
        <s v="Murrieta"/>
        <s v="Oxnard"/>
        <s v="Sacramento"/>
        <s v="East Los Angeles"/>
        <s v="Rancho Cucamonga"/>
        <s v="Jurupa Valley"/>
        <s v="Oakland"/>
        <s v="Orange"/>
        <s v="Ontario"/>
        <s v="Berkeley"/>
        <s v="Garden Grove"/>
        <s v="Costa Mesa"/>
        <s v="Stockton"/>
        <s v="Modesto"/>
        <s v="Santa Clarita"/>
        <s v="Santa Clara"/>
        <s v="Los Angeles"/>
        <s v="Thousand Oaks"/>
        <s v="Corona"/>
        <s v="San Jose"/>
        <s v="West Covina"/>
        <s v="Escondido"/>
        <s v="Vallejo"/>
        <s v="Pasadena"/>
        <s v="Chula Vista"/>
        <s v="Bakersfield"/>
        <s v="Carlsbad"/>
        <s v="Clovis"/>
        <s v="Victorville"/>
        <s v="Salinas"/>
        <s v="Simi Valley"/>
        <s v="Long Beach"/>
        <s v="Hayward"/>
        <s v="Palmdale"/>
        <s v="San Buenaventura (Ventura)"/>
        <s v="Norwalk"/>
        <s v="Santa Maria"/>
      </sharedItems>
    </cacheField>
    <cacheField name="Sales reps" numFmtId="0">
      <sharedItems count="45">
        <s v="Joshua Cook"/>
        <s v="Joshua Taylor"/>
        <s v="Jimmy Young"/>
        <s v="Kenneth Fields"/>
        <s v="Ronald Reed"/>
        <s v="Clarence Fox"/>
        <s v="Gary Rodriguez"/>
        <s v="Roger Robertson"/>
        <s v="Justin Lynch"/>
        <s v="Bobby Russell"/>
        <s v="Eugene Holmes"/>
        <s v="Brian Davis"/>
        <s v="Brian Hansen"/>
        <s v="Roger Ramos"/>
        <s v="Robert Reed"/>
        <s v="Brian Thomas"/>
        <s v="Martin Perry"/>
        <s v="Jerry Perry"/>
        <s v="John Reyes"/>
        <s v="Walter Cook"/>
        <s v="Howard Gardner"/>
        <s v="Charles Harper"/>
        <s v="Patrick Ruiz"/>
        <s v="Martin Carr"/>
        <s v="Fred Robertson"/>
        <s v="Ernest Wagner"/>
        <s v="Andrew Bowman"/>
        <s v="Scott Clark"/>
        <s v="Jeremy Mendoza"/>
        <s v="Carl Hall"/>
        <s v="Sean Miller"/>
        <s v="Larry Castillo"/>
        <s v="Larry Marshall"/>
        <s v="Carl Elliott"/>
        <s v="Scott Mason"/>
        <s v="Kenneth Bradley"/>
        <s v="Kevin Butler"/>
        <s v="Arthur Mccoy"/>
        <s v="Ryan Welch"/>
        <s v="Ernest Wheeler"/>
        <s v="Christopher Tucker"/>
        <s v="Henry Nelson"/>
        <s v="Joe Sims"/>
        <s v="Howard Sims"/>
        <s v="Ryan Butler"/>
      </sharedItems>
    </cacheField>
    <cacheField name="Customer Name" numFmtId="0">
      <sharedItems count="801">
        <s v="Daniel Fernandez"/>
        <s v="Henry Bishop"/>
        <s v="Mark Morales"/>
        <s v="Peter Meyer"/>
        <s v="Thomas Daniels"/>
        <s v="Phillip Carpenter"/>
        <s v="Sean Morris"/>
        <s v="Benjamin Moreno"/>
        <s v="Ralph Kelley"/>
        <s v="Jesse Hernandez"/>
        <s v="Robert Jackson"/>
        <s v="Eugene Scott"/>
        <s v="Justin Romero"/>
        <s v="Jeremy Vasquez"/>
        <s v="Fred Romero"/>
        <s v="Daniel West"/>
        <s v="Dennis Scott"/>
        <s v="Christopher Matthews"/>
        <s v="Eric Ward"/>
        <s v="Harold Matthews"/>
        <s v="Ernest Bradley"/>
        <s v="Jeremy Jenkins"/>
        <s v="Steve Bennett"/>
        <s v="Phillip Tucker"/>
        <s v="George Nichols"/>
        <s v="Sean Kelly"/>
        <s v="Donald Carroll"/>
        <s v="James Williams"/>
        <s v="Steven Martinez"/>
        <s v="Donald Collins"/>
        <s v="Ralph Olson"/>
        <s v="Joe Price"/>
        <s v="Johnny Hawkins"/>
        <s v="Donald Morris"/>
        <s v="Fred Howell"/>
        <s v="Andrew Adams"/>
        <s v="Clarence Warren"/>
        <s v="Albert Jacobs"/>
        <s v="Russell Bailey"/>
        <s v="Randy Webb"/>
        <s v="William Carpenter"/>
        <s v="Patrick Hall"/>
        <s v="Raymond Young"/>
        <s v="Phillip Peters"/>
        <s v="Benjamin Ryan"/>
        <s v="Shawn Stephens"/>
        <s v="Keith Hamilton"/>
        <s v="Daniel Nguyen"/>
        <s v="Frank Schmidt"/>
        <s v="Stephen Kelly"/>
        <s v="Terry Harris"/>
        <s v="Kevin Lopez"/>
        <s v="Steve Diaz"/>
        <s v="Craig Mills"/>
        <s v="Lawrence Rogers"/>
        <s v="Nicholas Garcia"/>
        <s v="Stephen Webb"/>
        <s v="Jack Stevens"/>
        <s v="Bruce Oliver"/>
        <s v="Johnny Ward"/>
        <s v="Christopher Arnold"/>
        <s v="Bobby Willis"/>
        <s v="Timothy Bowman"/>
        <s v="Joshua Watkins"/>
        <s v="Bruce Butler"/>
        <s v="Carl Murphy"/>
        <s v="David Ford"/>
        <s v="Shawn Scott"/>
        <s v="Harry Diaz"/>
        <s v="Raymond Barnes"/>
        <s v="Steven Walker"/>
        <s v="Gary Hudson"/>
        <s v="Kevin Gomez"/>
        <s v="Scott Allen"/>
        <s v="Sean Price"/>
        <s v="Jeremy Gomez"/>
        <s v="Alan Sims"/>
        <s v="John Long"/>
        <s v="Jason Ross"/>
        <s v="Terry Payne"/>
        <s v="Thomas Gonzales"/>
        <s v="Victor Gray"/>
        <s v="Shawn Ray"/>
        <s v="Jeremy Wilson"/>
        <s v="Mark Montgomery"/>
        <s v="Carlos Hunt"/>
        <s v="Benjamin Morgan"/>
        <s v="Sean Andrews"/>
        <s v="Brandon Bailey"/>
        <s v="Roy Murphy"/>
        <s v="Victor Medina"/>
        <s v="Kevin Wood"/>
        <s v="Samuel Kim"/>
        <s v="Eugene Castillo"/>
        <s v="Jose Lewis"/>
        <s v="Joe Gordon"/>
        <s v="Bruce Morrison"/>
        <s v="Eugene Cooper"/>
        <s v="Roger Thompson"/>
        <s v="Juan Hunt"/>
        <s v="Billy Cook"/>
        <s v="Joshua Little"/>
        <s v="Antonio Cooper"/>
        <s v="Willie Day"/>
        <s v="Arthur Gilbert"/>
        <s v="Todd Watson"/>
        <s v="Timothy Lawrence"/>
        <s v="Ralph Nichols"/>
        <s v="David Smith"/>
        <s v="Alan Thomas"/>
        <s v="Kenneth Marshall"/>
        <s v="Victor Gutierrez"/>
        <s v="Albert Young"/>
        <s v="Craig Reyes"/>
        <s v="William Franklin"/>
        <s v="Bobby Coleman"/>
        <s v="Louis Johnston"/>
        <s v="Larry Dunn"/>
        <s v="Edward Wright"/>
        <s v="Peter Cook"/>
        <s v="Douglas Tucker"/>
        <s v="Phillip Morrison"/>
        <s v="Lawrence Sanchez"/>
        <s v="Nicholas Simmons"/>
        <s v="Jerry Reed"/>
        <s v="Paul Taylor"/>
        <s v="Wayne Stewart"/>
        <s v="Jason Hudson"/>
        <s v="Martin Mason"/>
        <s v="Adam Duncan"/>
        <s v="Henry Boyd"/>
        <s v="Andrew Peters"/>
        <s v="Phillip Ellis"/>
        <s v="Ralph Richardson"/>
        <s v="Terry Morris"/>
        <s v="Howard Lewis"/>
        <s v="Carlos Smith"/>
        <s v="Christopher Wright"/>
        <s v="Brandon Diaz"/>
        <s v="Carl Reid"/>
        <s v="Martin Olson"/>
        <s v="Jesse Evans"/>
        <s v="Charles Henderson"/>
        <s v="Paul Richardson"/>
        <s v="Jonathan Harris"/>
        <s v="Christopher Weaver"/>
        <s v="Christopher Nguyen"/>
        <s v="Nicholas Ward"/>
        <s v="Jonathan Bowman"/>
        <s v="Andrew Reynolds"/>
        <s v="Peter Freeman"/>
        <s v="Raymond Arnold"/>
        <s v="Adam Jenkins"/>
        <s v="Raymond Roberts"/>
        <s v="Samuel Palmer"/>
        <s v="Patrick Williamson"/>
        <s v="Roger Mills"/>
        <s v="Willie Hicks"/>
        <s v="Jonathan Cox"/>
        <s v="Shawn Day"/>
        <s v="Roy Jenkins"/>
        <s v="Wayne Owens"/>
        <s v="Clarence Greene"/>
        <s v="Steven Young"/>
        <s v="Samuel Fowler"/>
        <s v="Jack Lynch"/>
        <s v="Stephen Greene"/>
        <s v="Louis Harris"/>
        <s v="Justin Butler"/>
        <s v="Benjamin Murray"/>
        <s v="Gerald Palmer"/>
        <s v="Thomas Chapman"/>
        <s v="Robert Ferguson"/>
        <s v="Philip Wheeler"/>
        <s v="Todd Lynch"/>
        <s v="Juan Wood"/>
        <s v="Keith Stephens"/>
        <s v="Frank Gibson"/>
        <s v="Victor Hughes"/>
        <s v="Russell Boyd"/>
        <s v="Charles Montgomery"/>
        <s v="Willie Daniels"/>
        <s v="Carlos Wheeler"/>
        <s v="Roger Tucker"/>
        <s v="Johnny Ramos"/>
        <s v="Patrick Brown"/>
        <s v="Anthony Banks"/>
        <s v="George Lee"/>
        <s v="Andrew Graham"/>
        <s v="David Nguyen"/>
        <s v="Victor Martinez"/>
        <s v="Charles Shaw"/>
        <s v="Bruce Bowman"/>
        <s v="Brian Murphy"/>
        <s v="Willie Mason"/>
        <s v="Wayne Hunter"/>
        <s v="Shawn Reynolds"/>
        <s v="Charles Richards"/>
        <s v="Philip Cunningham"/>
        <s v="Shawn Long"/>
        <s v="Thomas Duncan"/>
        <s v="Kevin Kim"/>
        <s v="Jason Gray"/>
        <s v="Keith Moore"/>
        <s v="Nicholas Morrison"/>
        <s v="Juan Rivera"/>
        <s v="Shawn Wallace"/>
        <s v="Kevin Gilbert"/>
        <s v="Michael Thomas"/>
        <s v="Johnny Andrews"/>
        <s v="Raymond Allen"/>
        <s v="Roy Hamilton"/>
        <s v="Carl Jones"/>
        <s v="Thomas James"/>
        <s v="Kenneth Ryan"/>
        <s v="Peter Bradley"/>
        <s v="Henry Harper"/>
        <s v="Jonathan Hawkins"/>
        <s v="Jonathan Pierce"/>
        <s v="Russell Alexander"/>
        <s v="Benjamin Garza"/>
        <s v="Steven Carr"/>
        <s v="Todd George"/>
        <s v="Victor Watkins"/>
        <s v="Michael Hill"/>
        <s v="Jerry Smith"/>
        <s v="Ralph Elliott"/>
        <s v="Roger Elliott"/>
        <s v="Joshua Collins"/>
        <s v="Scott Rice"/>
        <s v="Carlos Scott"/>
        <s v="William Andrews"/>
        <s v="Aaron Cruz"/>
        <s v="Kenneth Ross"/>
        <s v="Earl Franklin"/>
        <s v="Douglas Foster"/>
        <s v="Joshua Romero"/>
        <s v="Billy Nelson"/>
        <s v="Chris Chapman"/>
        <s v="Juan Perez"/>
        <s v="Jeffrey Gibson"/>
        <s v="Bobby Burton"/>
        <s v="Gregory Jackson"/>
        <s v="Frank Webb"/>
        <s v="Earl Robinson"/>
        <s v="Anthony Little"/>
        <s v="Juan Scott"/>
        <s v="Douglas Diaz"/>
        <s v="Jonathan Freeman"/>
        <s v="George Thompson"/>
        <s v="Steve Wells"/>
        <s v="Joe Carroll"/>
        <s v="Justin Graham"/>
        <s v="Fred Jenkins"/>
        <s v="Wayne Johnson"/>
        <s v="Aaron Miller"/>
        <s v="Joseph Warren"/>
        <s v="Eugene Sims"/>
        <s v="Ralph Wheeler"/>
        <s v="Ralph Jacobs"/>
        <s v="Daniel Perry"/>
        <s v="Scott Mills"/>
        <s v="Adam Mcdonald"/>
        <s v="Ronald George"/>
        <s v="Richard Jordan"/>
        <s v="David Garrett"/>
        <s v="Donald Andrews"/>
        <s v="Chris Armstrong"/>
        <s v="Fred Perez"/>
        <s v="Andrew James"/>
        <s v="Joshua Peterson"/>
        <s v="Christopher Johnston"/>
        <s v="Jerry Barnes"/>
        <s v="Samuel Fields"/>
        <s v="George Lewis"/>
        <s v="Gregory Boyd"/>
        <s v="Alan Scott"/>
        <s v="Mark Simmons"/>
        <s v="Keith Campbell"/>
        <s v="Bobby Hughes"/>
        <s v="Robert Carr"/>
        <s v="Scott Roberts"/>
        <s v="Joshua Rose"/>
        <s v="Thomas Campbell"/>
        <s v="Arthur Roberts"/>
        <s v="James Simmons"/>
        <s v="Larry Ross"/>
        <s v="Henry Andrews"/>
        <s v="Ernest Austin"/>
        <s v="Eric Shaw"/>
        <s v="Steve Barnes"/>
        <s v="Gerald Rogers"/>
        <s v="Juan Ramirez"/>
        <s v="Jimmy Grant"/>
        <s v="Nicholas Stanley"/>
        <s v="Steven Howard"/>
        <s v="Samuel Price"/>
        <s v="Wayne Stone"/>
        <s v="Sean Snyder"/>
        <s v="Louis Perry"/>
        <s v="Andrew Robinson"/>
        <s v="Douglas Robinson"/>
        <s v="Jason Duncan"/>
        <s v="Bruce Hamilton"/>
        <s v="Brian Kim"/>
        <s v="Ralph Wood"/>
        <s v="Christopher Kim"/>
        <s v="Donald Reynolds"/>
        <s v="Jason Murphy"/>
        <s v="Michael Cole"/>
        <s v="William Montgomery"/>
        <s v="Bobby Black"/>
        <s v="Paul Larson"/>
        <s v="Patrick Rivera"/>
        <s v="Benjamin Stanley"/>
        <s v="Thomas Sims"/>
        <s v="Joseph Walker"/>
        <s v="Fred Russell"/>
        <s v="Roy Rice"/>
        <s v="Steven Hayes"/>
        <s v="Henry Cox"/>
        <s v="Ralph Davis"/>
        <s v="Terry Richards"/>
        <s v="Jimmy Morrison"/>
        <s v="Eugene Cunningham"/>
        <s v="Victor Lawson"/>
        <s v="Adam Myers"/>
        <s v="Samuel Stewart"/>
        <s v="David Olson"/>
        <s v="Victor Scott"/>
        <s v="Adam Alexander"/>
        <s v="Joe Coleman"/>
        <s v="Michael Ward"/>
        <s v="Billy Olson"/>
        <s v="Ernest Rivera"/>
        <s v="Victor Marshall"/>
        <s v="Kevin Wheeler"/>
        <s v="Sean Alexander"/>
        <s v="Russell Grant"/>
        <s v="Richard Peters"/>
        <s v="Albert Kennedy"/>
        <s v="Arthur Reid"/>
        <s v="Matthew Nguyen"/>
        <s v="Douglas Kennedy"/>
        <s v="George Stanley"/>
        <s v="Juan Harvey"/>
        <s v="Kenneth Foster"/>
        <s v="Eric Moore"/>
        <s v="George Adams"/>
        <s v="William Schmidt"/>
        <s v="Nicholas Cunningham"/>
        <s v="Howard Lynch"/>
        <s v="George Hill"/>
        <s v="Kenneth Simpson"/>
        <s v="Bobby Murray"/>
        <s v="Keith Murphy"/>
        <s v="Eugene Brooks"/>
        <s v="Joseph Murphy"/>
        <s v="Dennis Ruiz"/>
        <s v="Gary Porter"/>
        <s v="Gregory Ramirez"/>
        <s v="Eugene Murphy"/>
        <s v="Charles Sims"/>
        <s v="Lawrence Kelly"/>
        <s v="Jerry Simmons"/>
        <s v="Aaron Carr"/>
        <s v="Eric Bradley"/>
        <s v="Jerry Rogers"/>
        <s v="Martin Johnston"/>
        <s v="Brandon Wright"/>
        <s v="Alan Green"/>
        <s v="Albert Rice"/>
        <s v="Eugene Ryan"/>
        <s v="Jason Diaz"/>
        <s v="Mark Elliott"/>
        <s v="Scott Gordon"/>
        <s v="Alan Miller"/>
        <s v="Patrick Morales"/>
        <s v="Jack Jackson"/>
        <s v="Nicholas Hernandez"/>
        <s v="Jimmy Ray"/>
        <s v="James Perkins"/>
        <s v="Andrew Martin"/>
        <s v="Roy Shaw"/>
        <s v="Victor Ramos"/>
        <s v="Ryan Bailey"/>
        <s v="Anthony Turner"/>
        <s v="Raymond Spencer"/>
        <s v="Brian Rice"/>
        <s v="Joseph Lopez"/>
        <s v="Patrick Graham"/>
        <s v="Carl Collins"/>
        <s v="Nicholas Sanders"/>
        <s v="Dennis Myers"/>
        <s v="Gerald Gray"/>
        <s v="Matthew Phillips"/>
        <s v="Arthur Welch"/>
        <s v="Billy Evans"/>
        <s v="Justin Rodriguez"/>
        <s v="Bruce Harris"/>
        <s v="Brandon Dixon"/>
        <s v="Henry Reyes"/>
        <s v="Jesse Wells"/>
        <s v="Clarence Austin"/>
        <s v="Peter Gilbert"/>
        <s v="Walter Baker"/>
        <s v="Ernest Fox"/>
        <s v="Matthew Duncan"/>
        <s v="Antonio Owens"/>
        <s v="Wayne Gordon"/>
        <s v="Bobby Greene"/>
        <s v="Ryan Ford"/>
        <s v="Joe Hanson"/>
        <s v="Henry Diaz"/>
        <s v="Edward Walker"/>
        <s v="Steve Miller"/>
        <s v="Aaron Day"/>
        <s v="Sean Black"/>
        <s v="Roy Carpenter"/>
        <s v="Paul Chapman"/>
        <s v="Arthur Webb"/>
        <s v="Joe Griffin"/>
        <s v="Patrick Wells"/>
        <s v="Michael Lewis"/>
        <s v="Anthony Fisher"/>
        <s v="Steven Owens"/>
        <s v="Andrew Butler"/>
        <s v="Kevin Moreno"/>
        <s v="Louis Austin"/>
        <s v="Joe Bryant"/>
        <s v="Eugene Weaver"/>
        <s v="Gerald Clark"/>
        <s v="Adam Hernandez"/>
        <s v="Billy Miller"/>
        <s v="Carlos Stewart"/>
        <s v="Ryan Schmidt"/>
        <s v="Keith Schmidt"/>
        <s v="Kevin Webb"/>
        <s v="Richard Hudson"/>
        <s v="Sean Olson"/>
        <s v="Peter Boyd"/>
        <s v="Henry Kelley"/>
        <s v="Aaron Mills"/>
        <s v="Douglas Greene"/>
        <s v="Sean Woods"/>
        <s v="Kenneth Hill"/>
        <s v="Timothy Howard"/>
        <s v="Earl Phillips"/>
        <s v="Steve Stewart"/>
        <s v="Jonathan Moreno"/>
        <s v="Daniel Barnes"/>
        <s v="Wayne Rodriguez"/>
        <s v="Andrew Hansen"/>
        <s v="Lawrence Watson"/>
        <s v="Christopher Hudson"/>
        <s v="Jesse Castillo"/>
        <s v="Samuel Jenkins"/>
        <s v="Ernest Ortiz"/>
        <s v="Fred Evans"/>
        <s v="Benjamin Kim"/>
        <s v="Peter Gray"/>
        <s v="Adam Thompson"/>
        <s v="Chris Burke"/>
        <s v="Steven Nichols"/>
        <s v="Billy Gonzales"/>
        <s v="Fred Reid"/>
        <s v="Jeremy Allen"/>
        <s v="Adam Bailey"/>
        <s v="Jimmy Harper"/>
        <s v="Richard Young"/>
        <s v="Benjamin Carter"/>
        <s v="Johnny Butler"/>
        <s v="Ryan Price"/>
        <s v="Howard Moore"/>
        <s v="Juan Collins"/>
        <s v="Sean Knight"/>
        <s v="Michael Austin"/>
        <s v="Carl Anderson"/>
        <s v="Jeremy Rice"/>
        <s v="Carl Martin"/>
        <s v="Joshua Bennett"/>
        <s v="Kenneth Dunn"/>
        <s v="Shawn Bishop"/>
        <s v="Martin Reyes"/>
        <s v="Douglas Wallace"/>
        <s v="Charles Fields"/>
        <s v="Robert Murphy"/>
        <s v="Douglas Franklin"/>
        <s v="Jack Lewis"/>
        <s v="Gerald Andrews"/>
        <s v="Jack Reid"/>
        <s v="Brian Taylor"/>
        <s v="Charles Hughes"/>
        <s v="Jose Watson"/>
        <s v="Juan Cruz"/>
        <s v="Fred Bryant"/>
        <s v="Antonio Green"/>
        <s v="Harold Turner"/>
        <s v="Roy Scott"/>
        <s v="Douglas Perkins"/>
        <s v="Harry Castillo"/>
        <s v="Martin Berry"/>
        <s v="Jose Barnes"/>
        <s v="Todd Price"/>
        <s v="George Fowler"/>
        <s v="Michael Mills"/>
        <s v="Jeremy Schmidt"/>
        <s v="Joe Baker"/>
        <s v="James Fisher"/>
        <s v="Brandon Martin"/>
        <s v="Juan Griffin"/>
        <s v="Dennis Morris"/>
        <s v="Phillip Coleman"/>
        <s v="Anthony Parker"/>
        <s v="Shawn Cook"/>
        <s v="Roy Bennett"/>
        <s v="Billy West"/>
        <s v="Ralph Willis"/>
        <s v="Philip Burton"/>
        <s v="Harry Daniels"/>
        <s v="Bruce Porter"/>
        <s v="Jesse Garrett"/>
        <s v="James Armstrong"/>
        <s v="Walter Watson"/>
        <s v="Shawn Henderson"/>
        <s v="Jonathan Reed"/>
        <s v="Jimmy Wood"/>
        <s v="Jesse Hill"/>
        <s v="Randy Hayes"/>
        <s v="Christopher Ramos"/>
        <s v="Stephen Payne"/>
        <s v="Peter Wells"/>
        <s v="Walter Russell"/>
        <s v="Christopher Miller"/>
        <s v="Jeremy Arnold"/>
        <s v="Daniel Moreno"/>
        <s v="Michael Allen"/>
        <s v="Fred Stone"/>
        <s v="Antonio Frazier"/>
        <s v="Gary Baker"/>
        <s v="Raymond Alexander"/>
        <s v="Paul Lane"/>
        <s v="Eric Bowman"/>
        <s v="Joshua Garza"/>
        <s v="Daniel Dixon"/>
        <s v="Ralph Oliver"/>
        <s v="Clarence Kelley"/>
        <s v="Antonio Dixon"/>
        <s v="Carlos Kim"/>
        <s v="Henry Stanley"/>
        <s v="Edward Williams"/>
        <s v="Joshua Brooks"/>
        <s v="Samuel Burke"/>
        <s v="Justin Miller"/>
        <s v="Nicholas Gilbert"/>
        <s v="Jeffrey Sanders"/>
        <s v="Stephen Larson"/>
        <s v="Philip Crawford"/>
        <s v="Albert Cunningham"/>
        <s v="Peter Castillo"/>
        <s v="Thomas Gray"/>
        <s v="Nicholas Arnold"/>
        <s v="Keith Griffin"/>
        <s v="Keith Murray"/>
        <s v="Alan Perry"/>
        <s v="Andrew Fernandez"/>
        <s v="Jose Williams"/>
        <s v="Jimmy Andrews"/>
        <s v="Edward Mason"/>
        <s v="Willie Harrison"/>
        <s v="Mark Kim"/>
        <s v="Anthony Chapman"/>
        <s v="Samuel Hamilton"/>
        <s v="Bruce Armstrong"/>
        <s v="Billy Reid"/>
        <s v="Adam Riley"/>
        <s v="Gregory Porter"/>
        <s v="Phillip Watkins"/>
        <s v="Henry Elliott"/>
        <s v="Terry Mills"/>
        <s v="James Dean"/>
        <s v="Jeremy Porter"/>
        <s v="Terry Watson"/>
        <s v="Chris Hall"/>
        <s v="Antonio Shaw"/>
        <s v="Kenneth Arnold"/>
        <s v="Jesse Bishop"/>
        <s v="Chris Howard"/>
        <s v="Joe Fuller"/>
        <s v="Joshua Flores"/>
        <s v="James Castillo"/>
        <s v="Matthew Campbell"/>
        <s v="Benjamin Lynch"/>
        <s v="Louis Ellis"/>
        <s v="Bruce Chapman"/>
        <s v="Raymond Burke"/>
        <s v="George Ellis"/>
        <s v="Philip Foster"/>
        <s v="Nicholas Hamilton"/>
        <s v="Anthony Berry"/>
        <s v="Andrew Burns"/>
        <s v="Steve Tucker"/>
        <s v="Mark Lee"/>
        <s v="Kevin Willis"/>
        <s v="Frank Mason"/>
        <s v="Ronald Burns"/>
        <s v="Howard Morgan"/>
        <s v="Carl Nguyen"/>
        <s v="Jason Walker"/>
        <s v="Jeffrey Phillips"/>
        <s v="Jason Hanson"/>
        <s v="Joshua Hunt"/>
        <s v="Philip Bailey"/>
        <s v="Peter Fernandez"/>
        <s v="Louis Chavez"/>
        <s v="Mark Spencer"/>
        <s v="Ronald Bradley"/>
        <s v="Ronald Duncan"/>
        <s v="Raymond Hall"/>
        <s v="Jesse Alvarez"/>
        <s v="Craig Wright"/>
        <s v="William Medina"/>
        <s v="Ralph Cooper"/>
        <s v="Louis Torres"/>
        <s v="Antonio Morris"/>
        <s v="Richard Cunningham"/>
        <s v="Albert Robinson"/>
        <s v="Joshua Jones"/>
        <s v="Edward Gonzalez"/>
        <s v="Jeremy Peterson"/>
        <s v="Antonio Diaz"/>
        <s v="Roy West"/>
        <s v="Adam Mccoy"/>
        <s v="Johnny Martinez"/>
        <s v="Matthew Fernandez"/>
        <s v="Jason Dixon"/>
        <s v="Jerry Harvey"/>
        <s v="Timothy Hamilton"/>
        <s v="Shawn Owens"/>
        <s v="Keith Wheeler"/>
        <s v="Roger Alexander"/>
        <s v="Gregory Simmons"/>
        <s v="Ronald Arnold"/>
        <s v="Earl Simpson"/>
        <s v="Steven Mccoy"/>
        <s v="Bruce King"/>
        <s v="Paul Carpenter"/>
        <s v="Jonathan Jones"/>
        <s v="Roger Price"/>
        <s v="Stephen Reynolds"/>
        <s v="Robert Price"/>
        <s v="Howard Harrison"/>
        <s v="Adam White"/>
        <s v="Carlos Young"/>
        <s v="Aaron Moreno"/>
        <s v="Joshua Anderson"/>
        <s v="Jonathan Lynch"/>
        <s v="Keith James"/>
        <s v="Wayne Williams"/>
        <s v="Shawn Torres"/>
        <s v="Jerry Andrews"/>
        <s v="Gerald Reyes"/>
        <s v="Chris Fuller"/>
        <s v="Ronald Anderson"/>
        <s v="Ernest Knight"/>
        <s v="Joe Rose"/>
        <s v="Carlos Martinez"/>
        <s v="Frank Brown"/>
        <s v="Billy Kennedy"/>
        <s v="Stephen Cook"/>
        <s v="David Perkins"/>
        <s v="James Foster"/>
        <s v="Charles Perry"/>
        <s v="Jose Griffin"/>
        <s v="Joshua Williams"/>
        <s v="Nicholas Williamson"/>
        <s v="Jeffrey Carpenter"/>
        <s v="Antonio Nelson"/>
        <s v="Joshua Ryan"/>
        <s v="Frank Hawkins"/>
        <s v="Shawn Fields"/>
        <s v="Nicholas West"/>
        <s v="Alan Gomez"/>
        <s v="Roger Miller"/>
        <s v="Donald Diaz"/>
        <s v="Thomas Hawkins"/>
        <s v="Matthew Walker"/>
        <s v="Adam Hunter"/>
        <s v="John Hunt"/>
        <s v="William James"/>
        <s v="Joe Powell"/>
        <s v="Anthony Torres"/>
        <s v="Gerald Henry"/>
        <s v="Ryan Ruiz"/>
        <s v="David Wilson"/>
        <s v="Paul Henderson"/>
        <s v="Todd Davis"/>
        <s v="Clarence Grant"/>
        <s v="Paul Johnson"/>
        <s v="Gregory Welch"/>
        <s v="Harry Perkins"/>
        <s v="Bobby Duncan"/>
        <s v="Benjamin Vasquez"/>
        <s v="Keith Robinson"/>
        <s v="Aaron Tucker"/>
        <s v="Frank Ortiz"/>
        <s v="Brian Warren"/>
        <s v="Matthew Lewis"/>
        <s v="Michael Reed"/>
        <s v="Brian Hunter"/>
        <s v="Wayne Ortiz"/>
        <s v="Terry Robinson"/>
        <s v="Craig Rodriguez"/>
        <s v="Walter Woods"/>
        <s v="Larry Freeman"/>
        <s v="Charles Bell"/>
        <s v="Victor Dean"/>
        <s v="Gary Jones"/>
        <s v="Alan Parker"/>
        <s v="Randy Simpson"/>
        <s v="Jose Wright"/>
        <s v="Gerald Alvarez"/>
        <s v="Richard Peterson"/>
        <s v="Benjamin Carpenter"/>
        <s v="Louis Mccoy"/>
        <s v="Billy Adams"/>
        <s v="Michael Lane"/>
        <s v="Harry Hudson"/>
        <s v="Gregory Chapman"/>
        <s v="Eric Alvarez"/>
        <s v="David Mendoza"/>
        <s v="Clarence Cunningham"/>
        <s v="Juan Lawrence"/>
        <s v="Joseph Lawson"/>
        <s v="Earl Ortiz"/>
        <s v="Ronald Barnes"/>
        <s v="Adam Wheeler"/>
        <s v="Walter Harris"/>
        <s v="Peter Warren"/>
        <s v="Benjamin Jacobs"/>
        <s v="Russell Nelson"/>
        <s v="William Hawkins"/>
        <s v="Justin Johnston"/>
        <s v="Louis White"/>
        <s v="Kevin Jones"/>
        <s v="Eugene Hunter"/>
        <s v="Victor Rogers"/>
        <s v="Carlos Miller"/>
        <s v="John Brooks"/>
        <s v="James Sullivan"/>
        <s v="John Robertson"/>
        <s v="Donald Stanley"/>
        <s v="Jesse Graham"/>
        <s v="Richard Carr"/>
        <s v="Gary Pierce"/>
        <s v="Paul Holmes"/>
        <s v="Daniel Carroll"/>
        <s v="Larry Stone"/>
        <s v="Stephen Andrews"/>
        <s v="Raymond Fields"/>
        <s v="Ronald Watkins"/>
        <s v="Shawn Ramos"/>
        <s v="Phillip Webb"/>
        <s v="Mark Gonzalez"/>
        <s v="Phillip Harvey"/>
        <s v="Jose Ellis"/>
        <s v="Keith Jordan"/>
        <s v="Anthony Simpson"/>
        <s v="Fred Peterson"/>
        <s v="Clarence Freeman"/>
        <s v="Steve Hunt"/>
        <s v="Wayne Gardner"/>
        <s v="Jerry Green"/>
        <s v="Jack Phillips"/>
        <s v="Shawn Snyder"/>
        <s v="Bobby Jackson"/>
        <s v="Daniel Berry"/>
        <s v="Thomas Holmes"/>
        <s v="Victor Lopez"/>
        <s v="Walter Duncan"/>
        <s v="Gerald Porter"/>
        <s v="Steve Sanchez"/>
        <s v="Ralph Banks"/>
        <s v="Jesse Barnes"/>
        <s v="Todd Roberts"/>
        <s v="Matthew Smith"/>
        <s v="Kevin Campbell"/>
        <s v="David Wheeler"/>
        <s v="Brandon Wood"/>
        <s v="Larry Ray"/>
        <s v="Phillip Edwards"/>
        <s v="Carlos Reed"/>
        <s v="Jose Riley"/>
        <s v="Frank Weaver"/>
        <s v="Jack Howell"/>
        <s v="Aaron Johnson"/>
        <s v="Harold Adams"/>
        <s v="Sean Vasquez"/>
        <s v="Eric Armstrong"/>
        <s v="Victor Chapman"/>
        <s v="Ryan Taylor"/>
      </sharedItems>
    </cacheField>
    <cacheField name="Weekday" numFmtId="165">
      <sharedItems containsSemiMixedTypes="0" containsNonDate="0" containsDate="1" containsString="0" minDate="1899-12-31T00:00:00" maxDate="1900-01-07T00:00:00" count="7">
        <d v="1900-01-05T00:00:00"/>
        <d v="1900-01-01T00:00:00"/>
        <d v="1900-01-04T00:00:00"/>
        <d v="1900-01-03T00:00:00"/>
        <d v="1900-01-06T00:00:00"/>
        <d v="1899-12-31T00:00:00"/>
        <d v="1900-01-02T00:00:00"/>
      </sharedItems>
    </cacheField>
    <cacheField name="Month" numFmtId="0">
      <sharedItems containsSemiMixedTypes="0" containsString="0" containsNumber="1" containsInteger="1" minValue="1" maxValue="12"/>
    </cacheField>
    <cacheField name="Month Name" numFmtId="0">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20" maxValue="2021" count="2">
        <n v="2020"/>
        <n v="2021"/>
      </sharedItems>
    </cacheField>
  </cacheFields>
  <extLst>
    <ext xmlns:x14="http://schemas.microsoft.com/office/spreadsheetml/2009/9/main" uri="{725AE2AE-9491-48be-B2B4-4EB974FC3084}">
      <x14:pivotCacheDefinition pivotCacheId="16219909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70">
  <r>
    <s v="AX10016"/>
    <s v="ENX2097"/>
    <s v="A129"/>
    <s v="EMP1007"/>
    <s v="C1383"/>
    <d v="2020-01-01T00:00:00"/>
    <x v="0"/>
    <n v="1"/>
    <n v="880"/>
    <n v="634"/>
    <n v="5588"/>
    <n v="7868"/>
    <n v="297"/>
    <x v="0"/>
    <x v="0"/>
    <x v="0"/>
    <x v="0"/>
    <n v="12"/>
    <x v="0"/>
    <x v="0"/>
  </r>
  <r>
    <s v="AX10020"/>
    <s v="ENX2036"/>
    <s v="A130"/>
    <s v="EMP1037"/>
    <s v="C1446"/>
    <d v="2020-01-01T00:00:00"/>
    <x v="1"/>
    <n v="4"/>
    <n v="392"/>
    <n v="255"/>
    <n v="971"/>
    <n v="1494"/>
    <n v="39"/>
    <x v="1"/>
    <x v="1"/>
    <x v="1"/>
    <x v="1"/>
    <n v="12"/>
    <x v="0"/>
    <x v="0"/>
  </r>
  <r>
    <s v="AX10039"/>
    <s v="ENX2024"/>
    <s v="A129"/>
    <s v="EMP1017"/>
    <s v="C1034"/>
    <d v="2020-01-01T00:00:00"/>
    <x v="2"/>
    <n v="1"/>
    <n v="530"/>
    <n v="435"/>
    <n v="1330"/>
    <n v="2556"/>
    <n v="26"/>
    <x v="2"/>
    <x v="2"/>
    <x v="2"/>
    <x v="1"/>
    <n v="12"/>
    <x v="0"/>
    <x v="0"/>
  </r>
  <r>
    <s v="AX10051"/>
    <s v="ENX2029"/>
    <s v="A105"/>
    <s v="EMP1001"/>
    <s v="C1184"/>
    <d v="2020-01-01T00:00:00"/>
    <x v="3"/>
    <n v="2"/>
    <n v="1887"/>
    <n v="1378"/>
    <n v="1896"/>
    <n v="2495"/>
    <n v="463"/>
    <x v="3"/>
    <x v="3"/>
    <x v="3"/>
    <x v="2"/>
    <n v="1"/>
    <x v="0"/>
    <x v="1"/>
  </r>
  <r>
    <s v="AX10056"/>
    <s v="ENX2040"/>
    <s v="A142"/>
    <s v="EMP1021"/>
    <s v="C1131"/>
    <d v="2020-01-01T00:00:00"/>
    <x v="4"/>
    <n v="1"/>
    <n v="1022"/>
    <n v="818"/>
    <n v="400"/>
    <n v="580"/>
    <n v="161"/>
    <x v="1"/>
    <x v="4"/>
    <x v="4"/>
    <x v="3"/>
    <n v="2"/>
    <x v="0"/>
    <x v="1"/>
  </r>
  <r>
    <s v="AX10057"/>
    <s v="ENX2028"/>
    <s v="A151"/>
    <s v="EMP1034"/>
    <s v="C1097"/>
    <d v="2020-01-01T00:00:00"/>
    <x v="5"/>
    <n v="1"/>
    <n v="1743"/>
    <n v="872"/>
    <n v="561"/>
    <n v="684"/>
    <n v="1044"/>
    <x v="4"/>
    <x v="5"/>
    <x v="5"/>
    <x v="4"/>
    <n v="2"/>
    <x v="0"/>
    <x v="1"/>
  </r>
  <r>
    <s v="AX10058"/>
    <s v="ENX2016"/>
    <s v="A124"/>
    <s v="EMP1034"/>
    <s v="C1270"/>
    <d v="2020-01-01T00:00:00"/>
    <x v="6"/>
    <n v="2"/>
    <n v="1178"/>
    <n v="683"/>
    <n v="421"/>
    <n v="561"/>
    <n v="137"/>
    <x v="5"/>
    <x v="6"/>
    <x v="6"/>
    <x v="2"/>
    <n v="4"/>
    <x v="0"/>
    <x v="1"/>
  </r>
  <r>
    <s v="AX10059"/>
    <s v="ENX2016"/>
    <s v="A149"/>
    <s v="EMP1032"/>
    <s v="C1428"/>
    <d v="2020-01-01T00:00:00"/>
    <x v="6"/>
    <n v="1"/>
    <n v="2283"/>
    <n v="1484"/>
    <n v="872"/>
    <n v="1743"/>
    <n v="64"/>
    <x v="6"/>
    <x v="7"/>
    <x v="7"/>
    <x v="3"/>
    <n v="5"/>
    <x v="0"/>
    <x v="1"/>
  </r>
  <r>
    <s v="AX10062"/>
    <s v="ENX2041"/>
    <s v="A106"/>
    <s v="EMP1015"/>
    <s v="C1155"/>
    <d v="2020-01-01T00:00:00"/>
    <x v="7"/>
    <n v="1"/>
    <n v="1635"/>
    <n v="1046"/>
    <n v="292"/>
    <n v="356"/>
    <n v="313"/>
    <x v="7"/>
    <x v="0"/>
    <x v="8"/>
    <x v="5"/>
    <n v="5"/>
    <x v="0"/>
    <x v="1"/>
  </r>
  <r>
    <s v="AX10067"/>
    <s v="ENX2018"/>
    <s v="A129"/>
    <s v="EMP1010"/>
    <s v="C1587"/>
    <d v="2020-01-01T00:00:00"/>
    <x v="8"/>
    <n v="3"/>
    <n v="1414"/>
    <n v="962"/>
    <n v="1580"/>
    <n v="2224"/>
    <n v="2067"/>
    <x v="8"/>
    <x v="2"/>
    <x v="9"/>
    <x v="0"/>
    <n v="7"/>
    <x v="0"/>
    <x v="1"/>
  </r>
  <r>
    <s v="AX10073"/>
    <s v="ENX2079"/>
    <s v="A141"/>
    <s v="EMP1010"/>
    <s v="C1797"/>
    <d v="2020-01-01T00:00:00"/>
    <x v="9"/>
    <n v="1"/>
    <n v="596"/>
    <n v="358"/>
    <n v="269"/>
    <n v="368"/>
    <n v="2613"/>
    <x v="9"/>
    <x v="5"/>
    <x v="10"/>
    <x v="6"/>
    <n v="7"/>
    <x v="0"/>
    <x v="1"/>
  </r>
  <r>
    <s v="AX10084"/>
    <s v="ENX2084"/>
    <s v="A148"/>
    <s v="EMP1025"/>
    <s v="C1361"/>
    <d v="2020-01-01T00:00:00"/>
    <x v="10"/>
    <n v="4"/>
    <n v="1103"/>
    <n v="838"/>
    <n v="1378"/>
    <n v="1887"/>
    <n v="290"/>
    <x v="10"/>
    <x v="8"/>
    <x v="11"/>
    <x v="6"/>
    <n v="8"/>
    <x v="0"/>
    <x v="1"/>
  </r>
  <r>
    <s v="AX10088"/>
    <s v="ENX2043"/>
    <s v="A137"/>
    <s v="EMP1022"/>
    <s v="C1576"/>
    <d v="2020-01-01T00:00:00"/>
    <x v="11"/>
    <n v="1"/>
    <n v="123"/>
    <n v="84"/>
    <n v="1443"/>
    <n v="1826"/>
    <n v="161"/>
    <x v="11"/>
    <x v="9"/>
    <x v="12"/>
    <x v="1"/>
    <n v="9"/>
    <x v="0"/>
    <x v="1"/>
  </r>
  <r>
    <s v="AX10097"/>
    <s v="ENX2024"/>
    <s v="A150"/>
    <s v="EMP1028"/>
    <s v="C1634"/>
    <d v="2020-01-01T00:00:00"/>
    <x v="2"/>
    <n v="1"/>
    <n v="181"/>
    <n v="130"/>
    <n v="1995"/>
    <n v="3834"/>
    <n v="1092"/>
    <x v="12"/>
    <x v="0"/>
    <x v="13"/>
    <x v="4"/>
    <n v="11"/>
    <x v="0"/>
    <x v="1"/>
  </r>
  <r>
    <s v="AX10107"/>
    <s v="ENX2054"/>
    <s v="A171"/>
    <s v="EMP1012"/>
    <s v="C1552"/>
    <d v="2020-01-02T00:00:00"/>
    <x v="12"/>
    <n v="1"/>
    <n v="1582"/>
    <n v="1234"/>
    <n v="807"/>
    <n v="1467"/>
    <n v="599"/>
    <x v="13"/>
    <x v="10"/>
    <x v="14"/>
    <x v="5"/>
    <n v="1"/>
    <x v="0"/>
    <x v="1"/>
  </r>
  <r>
    <s v="AX10110"/>
    <s v="ENX2066"/>
    <s v="A104"/>
    <s v="EMP1025"/>
    <s v="C1170"/>
    <d v="2020-01-02T00:00:00"/>
    <x v="13"/>
    <n v="1"/>
    <n v="1783"/>
    <n v="1230"/>
    <n v="1924"/>
    <n v="2828"/>
    <n v="1632"/>
    <x v="14"/>
    <x v="11"/>
    <x v="15"/>
    <x v="0"/>
    <n v="1"/>
    <x v="0"/>
    <x v="1"/>
  </r>
  <r>
    <s v="AX10111"/>
    <s v="ENX2051"/>
    <s v="A103"/>
    <s v="EMP1042"/>
    <s v="C1125"/>
    <d v="2020-01-02T00:00:00"/>
    <x v="14"/>
    <n v="1"/>
    <n v="181"/>
    <n v="130"/>
    <n v="296"/>
    <n v="502"/>
    <n v="362"/>
    <x v="15"/>
    <x v="12"/>
    <x v="16"/>
    <x v="3"/>
    <n v="4"/>
    <x v="0"/>
    <x v="1"/>
  </r>
  <r>
    <s v="AX10116"/>
    <s v="ENX2076"/>
    <s v="A129"/>
    <s v="EMP1044"/>
    <s v="C1793"/>
    <d v="2020-01-02T00:00:00"/>
    <x v="15"/>
    <n v="1"/>
    <n v="1743"/>
    <n v="872"/>
    <n v="1512"/>
    <n v="2853"/>
    <n v="939"/>
    <x v="16"/>
    <x v="13"/>
    <x v="17"/>
    <x v="4"/>
    <n v="4"/>
    <x v="0"/>
    <x v="1"/>
  </r>
  <r>
    <s v="AX10124"/>
    <s v="ENX2012"/>
    <s v="A166"/>
    <s v="EMP1012"/>
    <s v="C1088"/>
    <d v="2020-01-02T00:00:00"/>
    <x v="16"/>
    <n v="2"/>
    <n v="290"/>
    <n v="200"/>
    <n v="4920"/>
    <n v="7132"/>
    <n v="2067"/>
    <x v="17"/>
    <x v="3"/>
    <x v="18"/>
    <x v="5"/>
    <n v="5"/>
    <x v="0"/>
    <x v="1"/>
  </r>
  <r>
    <s v="AX10126"/>
    <s v="ENX2054"/>
    <s v="A113"/>
    <s v="EMP1034"/>
    <s v="C1491"/>
    <d v="2020-01-02T00:00:00"/>
    <x v="12"/>
    <n v="4"/>
    <n v="458"/>
    <n v="376"/>
    <n v="6140"/>
    <n v="9028"/>
    <n v="1056"/>
    <x v="18"/>
    <x v="14"/>
    <x v="19"/>
    <x v="6"/>
    <n v="5"/>
    <x v="0"/>
    <x v="1"/>
  </r>
  <r>
    <s v="AX10127"/>
    <s v="ENX2066"/>
    <s v="A129"/>
    <s v="EMP1024"/>
    <s v="C1697"/>
    <d v="2020-01-02T00:00:00"/>
    <x v="13"/>
    <n v="2"/>
    <n v="1119"/>
    <n v="683"/>
    <n v="7096"/>
    <n v="9856"/>
    <n v="364"/>
    <x v="19"/>
    <x v="15"/>
    <x v="20"/>
    <x v="1"/>
    <n v="5"/>
    <x v="0"/>
    <x v="1"/>
  </r>
  <r>
    <s v="AX10135"/>
    <s v="ENX2015"/>
    <s v="A100"/>
    <s v="EMP1008"/>
    <s v="C1668"/>
    <d v="2020-01-02T00:00:00"/>
    <x v="17"/>
    <n v="1"/>
    <n v="667"/>
    <n v="387"/>
    <n v="1044"/>
    <n v="1899"/>
    <n v="792"/>
    <x v="20"/>
    <x v="8"/>
    <x v="21"/>
    <x v="6"/>
    <n v="6"/>
    <x v="0"/>
    <x v="1"/>
  </r>
  <r>
    <s v="AX10144"/>
    <s v="ENX2020"/>
    <s v="A102"/>
    <s v="EMP1027"/>
    <s v="C1531"/>
    <d v="2020-01-02T00:00:00"/>
    <x v="18"/>
    <n v="4"/>
    <n v="800"/>
    <n v="536"/>
    <n v="774"/>
    <n v="1334"/>
    <n v="98"/>
    <x v="21"/>
    <x v="1"/>
    <x v="22"/>
    <x v="5"/>
    <n v="6"/>
    <x v="0"/>
    <x v="1"/>
  </r>
  <r>
    <s v="AX10152"/>
    <s v="ENX2027"/>
    <s v="A129"/>
    <s v="EMP1001"/>
    <s v="C1409"/>
    <d v="2020-01-02T00:00:00"/>
    <x v="19"/>
    <n v="4"/>
    <n v="1405"/>
    <n v="1054"/>
    <n v="294"/>
    <n v="368"/>
    <n v="96"/>
    <x v="22"/>
    <x v="16"/>
    <x v="23"/>
    <x v="4"/>
    <n v="7"/>
    <x v="0"/>
    <x v="1"/>
  </r>
  <r>
    <s v="AX10156"/>
    <s v="ENX2068"/>
    <s v="A112"/>
    <s v="EMP1001"/>
    <s v="C1633"/>
    <d v="2020-01-02T00:00:00"/>
    <x v="20"/>
    <n v="1"/>
    <n v="1414"/>
    <n v="962"/>
    <n v="1473"/>
    <n v="2497"/>
    <n v="1710"/>
    <x v="8"/>
    <x v="17"/>
    <x v="24"/>
    <x v="5"/>
    <n v="7"/>
    <x v="0"/>
    <x v="1"/>
  </r>
  <r>
    <s v="AX10157"/>
    <s v="ENX2025"/>
    <s v="A159"/>
    <s v="EMP1038"/>
    <s v="C1681"/>
    <d v="2020-01-02T00:00:00"/>
    <x v="21"/>
    <n v="1"/>
    <n v="378"/>
    <n v="291"/>
    <n v="1248"/>
    <n v="1809"/>
    <n v="982"/>
    <x v="23"/>
    <x v="18"/>
    <x v="25"/>
    <x v="3"/>
    <n v="9"/>
    <x v="0"/>
    <x v="1"/>
  </r>
  <r>
    <s v="AX10159"/>
    <s v="ENX2003"/>
    <s v="A135"/>
    <s v="EMP1009"/>
    <s v="C1223"/>
    <d v="2020-01-02T00:00:00"/>
    <x v="22"/>
    <n v="1"/>
    <n v="1862"/>
    <n v="1173"/>
    <n v="360"/>
    <n v="448"/>
    <n v="658"/>
    <x v="24"/>
    <x v="18"/>
    <x v="26"/>
    <x v="0"/>
    <n v="9"/>
    <x v="0"/>
    <x v="1"/>
  </r>
  <r>
    <s v="AX10167"/>
    <s v="ENX2004"/>
    <s v="A164"/>
    <s v="EMP1039"/>
    <s v="C1264"/>
    <d v="2020-01-02T00:00:00"/>
    <x v="23"/>
    <n v="4"/>
    <n v="112"/>
    <n v="90"/>
    <n v="1301"/>
    <n v="1587"/>
    <n v="369"/>
    <x v="11"/>
    <x v="19"/>
    <x v="27"/>
    <x v="0"/>
    <n v="11"/>
    <x v="0"/>
    <x v="1"/>
  </r>
  <r>
    <s v="AX10176"/>
    <s v="ENX2008"/>
    <s v="A166"/>
    <s v="EMP1041"/>
    <s v="C1460"/>
    <d v="2020-01-02T00:00:00"/>
    <x v="24"/>
    <n v="3"/>
    <n v="2410"/>
    <n v="1518"/>
    <n v="420"/>
    <n v="584"/>
    <n v="436"/>
    <x v="7"/>
    <x v="20"/>
    <x v="28"/>
    <x v="5"/>
    <n v="11"/>
    <x v="0"/>
    <x v="1"/>
  </r>
  <r>
    <s v="AX10177"/>
    <s v="ENX2064"/>
    <s v="A130"/>
    <s v="EMP1024"/>
    <s v="C1765"/>
    <d v="2020-01-02T00:00:00"/>
    <x v="25"/>
    <n v="1"/>
    <n v="1809"/>
    <n v="1067"/>
    <n v="561"/>
    <n v="684"/>
    <n v="243"/>
    <x v="25"/>
    <x v="21"/>
    <x v="29"/>
    <x v="5"/>
    <n v="12"/>
    <x v="0"/>
    <x v="1"/>
  </r>
  <r>
    <s v="AX10183"/>
    <s v="ENX2035"/>
    <s v="A151"/>
    <s v="EMP1011"/>
    <s v="C1360"/>
    <d v="2020-01-03T00:00:00"/>
    <x v="26"/>
    <n v="1"/>
    <n v="1494"/>
    <n v="971"/>
    <n v="270"/>
    <n v="336"/>
    <n v="164"/>
    <x v="16"/>
    <x v="22"/>
    <x v="30"/>
    <x v="1"/>
    <n v="1"/>
    <x v="0"/>
    <x v="1"/>
  </r>
  <r>
    <s v="AX10184"/>
    <s v="ENX2015"/>
    <s v="A136"/>
    <s v="EMP1023"/>
    <s v="C1617"/>
    <d v="2020-01-03T00:00:00"/>
    <x v="17"/>
    <n v="4"/>
    <n v="1052"/>
    <n v="589"/>
    <n v="683"/>
    <n v="1178"/>
    <n v="837"/>
    <x v="0"/>
    <x v="20"/>
    <x v="31"/>
    <x v="1"/>
    <n v="3"/>
    <x v="0"/>
    <x v="1"/>
  </r>
  <r>
    <s v="AX10186"/>
    <s v="ENX2022"/>
    <s v="A156"/>
    <s v="EMP1042"/>
    <s v="C1560"/>
    <d v="2020-01-03T00:00:00"/>
    <x v="27"/>
    <n v="1"/>
    <n v="1635"/>
    <n v="1046"/>
    <n v="3576"/>
    <n v="4706"/>
    <n v="507"/>
    <x v="18"/>
    <x v="23"/>
    <x v="32"/>
    <x v="1"/>
    <n v="3"/>
    <x v="0"/>
    <x v="1"/>
  </r>
  <r>
    <s v="AX10187"/>
    <s v="ENX2100"/>
    <s v="A168"/>
    <s v="EMP1025"/>
    <s v="C1139"/>
    <d v="2020-01-03T00:00:00"/>
    <x v="28"/>
    <n v="2"/>
    <n v="136"/>
    <n v="72"/>
    <n v="3138"/>
    <n v="4905"/>
    <n v="214"/>
    <x v="26"/>
    <x v="1"/>
    <x v="33"/>
    <x v="3"/>
    <n v="3"/>
    <x v="0"/>
    <x v="1"/>
  </r>
  <r>
    <s v="AX10195"/>
    <s v="ENX2085"/>
    <s v="A170"/>
    <s v="EMP1019"/>
    <s v="C1471"/>
    <d v="2020-01-03T00:00:00"/>
    <x v="29"/>
    <n v="2"/>
    <n v="1414"/>
    <n v="962"/>
    <n v="1676"/>
    <n v="2206"/>
    <n v="1790"/>
    <x v="27"/>
    <x v="18"/>
    <x v="34"/>
    <x v="3"/>
    <n v="3"/>
    <x v="0"/>
    <x v="1"/>
  </r>
  <r>
    <s v="AX10197"/>
    <s v="ENX2067"/>
    <s v="A125"/>
    <s v="EMP1038"/>
    <s v="C1449"/>
    <d v="2020-01-03T00:00:00"/>
    <x v="30"/>
    <n v="4"/>
    <n v="603"/>
    <n v="416"/>
    <n v="425"/>
    <n v="545"/>
    <n v="1044"/>
    <x v="28"/>
    <x v="24"/>
    <x v="35"/>
    <x v="3"/>
    <n v="4"/>
    <x v="0"/>
    <x v="1"/>
  </r>
  <r>
    <s v="AX10198"/>
    <s v="ENX2072"/>
    <s v="A101"/>
    <s v="EMP1023"/>
    <s v="C1698"/>
    <d v="2020-01-03T00:00:00"/>
    <x v="31"/>
    <n v="2"/>
    <n v="2464"/>
    <n v="1774"/>
    <n v="5220"/>
    <n v="7248"/>
    <n v="2481"/>
    <x v="29"/>
    <x v="20"/>
    <x v="36"/>
    <x v="6"/>
    <n v="4"/>
    <x v="0"/>
    <x v="1"/>
  </r>
  <r>
    <s v="AX10200"/>
    <s v="ENX2034"/>
    <s v="A113"/>
    <s v="EMP1031"/>
    <s v="C1145"/>
    <d v="2020-01-03T00:00:00"/>
    <x v="32"/>
    <n v="3"/>
    <n v="2294"/>
    <n v="1399"/>
    <n v="66"/>
    <n v="105"/>
    <n v="534"/>
    <x v="18"/>
    <x v="25"/>
    <x v="37"/>
    <x v="3"/>
    <n v="4"/>
    <x v="0"/>
    <x v="1"/>
  </r>
  <r>
    <s v="AX10204"/>
    <s v="ENX2018"/>
    <s v="A171"/>
    <s v="EMP1030"/>
    <s v="C1484"/>
    <d v="2020-01-03T00:00:00"/>
    <x v="8"/>
    <n v="1"/>
    <n v="1587"/>
    <n v="1301"/>
    <n v="1686"/>
    <n v="2478"/>
    <n v="1316"/>
    <x v="30"/>
    <x v="26"/>
    <x v="38"/>
    <x v="4"/>
    <n v="5"/>
    <x v="0"/>
    <x v="1"/>
  </r>
  <r>
    <s v="AX10220"/>
    <s v="ENX2053"/>
    <s v="A157"/>
    <s v="EMP1003"/>
    <s v="C1584"/>
    <d v="2020-01-03T00:00:00"/>
    <x v="33"/>
    <n v="4"/>
    <n v="545"/>
    <n v="425"/>
    <n v="900"/>
    <n v="1636"/>
    <n v="2924"/>
    <x v="31"/>
    <x v="0"/>
    <x v="39"/>
    <x v="6"/>
    <n v="7"/>
    <x v="0"/>
    <x v="1"/>
  </r>
  <r>
    <s v="AX10225"/>
    <s v="ENX2048"/>
    <s v="A170"/>
    <s v="EMP1027"/>
    <s v="C1581"/>
    <d v="2020-01-03T00:00:00"/>
    <x v="34"/>
    <n v="2"/>
    <n v="95"/>
    <n v="61"/>
    <n v="504"/>
    <n v="951"/>
    <n v="1104"/>
    <x v="2"/>
    <x v="27"/>
    <x v="40"/>
    <x v="6"/>
    <n v="10"/>
    <x v="0"/>
    <x v="1"/>
  </r>
  <r>
    <s v="AX10228"/>
    <s v="ENX2075"/>
    <s v="A163"/>
    <s v="EMP1035"/>
    <s v="C1734"/>
    <d v="2020-01-03T00:00:00"/>
    <x v="35"/>
    <n v="1"/>
    <n v="913"/>
    <n v="584"/>
    <n v="562"/>
    <n v="826"/>
    <n v="345"/>
    <x v="32"/>
    <x v="7"/>
    <x v="41"/>
    <x v="6"/>
    <n v="10"/>
    <x v="0"/>
    <x v="1"/>
  </r>
  <r>
    <s v="AX10234"/>
    <s v="ENX2096"/>
    <s v="A130"/>
    <s v="EMP1044"/>
    <s v="C1268"/>
    <d v="2020-01-03T00:00:00"/>
    <x v="36"/>
    <n v="3"/>
    <n v="684"/>
    <n v="561"/>
    <n v="1676"/>
    <n v="2206"/>
    <n v="344"/>
    <x v="12"/>
    <x v="28"/>
    <x v="42"/>
    <x v="3"/>
    <n v="10"/>
    <x v="0"/>
    <x v="1"/>
  </r>
  <r>
    <s v="AX10237"/>
    <s v="ENX2080"/>
    <s v="A162"/>
    <s v="EMP1007"/>
    <s v="C1674"/>
    <d v="2020-01-03T00:00:00"/>
    <x v="37"/>
    <n v="3"/>
    <n v="800"/>
    <n v="536"/>
    <n v="389"/>
    <n v="637"/>
    <n v="161"/>
    <x v="20"/>
    <x v="23"/>
    <x v="43"/>
    <x v="4"/>
    <n v="10"/>
    <x v="0"/>
    <x v="1"/>
  </r>
  <r>
    <s v="AX10239"/>
    <s v="ENX2046"/>
    <s v="A121"/>
    <s v="EMP1014"/>
    <s v="C1372"/>
    <d v="2020-01-03T00:00:00"/>
    <x v="38"/>
    <n v="1"/>
    <n v="368"/>
    <n v="269"/>
    <n v="84"/>
    <n v="123"/>
    <n v="495"/>
    <x v="33"/>
    <x v="19"/>
    <x v="44"/>
    <x v="6"/>
    <n v="11"/>
    <x v="0"/>
    <x v="1"/>
  </r>
  <r>
    <s v="AX10240"/>
    <s v="ENX2012"/>
    <s v="A107"/>
    <s v="EMP1031"/>
    <s v="C1454"/>
    <d v="2020-01-03T00:00:00"/>
    <x v="16"/>
    <n v="1"/>
    <n v="603"/>
    <n v="416"/>
    <n v="536"/>
    <n v="800"/>
    <n v="736"/>
    <x v="34"/>
    <x v="29"/>
    <x v="45"/>
    <x v="1"/>
    <n v="11"/>
    <x v="0"/>
    <x v="1"/>
  </r>
  <r>
    <s v="AX10244"/>
    <s v="ENX2072"/>
    <s v="A109"/>
    <s v="EMP1001"/>
    <s v="C1408"/>
    <d v="2020-01-03T00:00:00"/>
    <x v="31"/>
    <n v="1"/>
    <n v="1103"/>
    <n v="838"/>
    <n v="1074"/>
    <n v="1788"/>
    <n v="1378"/>
    <x v="25"/>
    <x v="0"/>
    <x v="46"/>
    <x v="3"/>
    <n v="12"/>
    <x v="0"/>
    <x v="1"/>
  </r>
  <r>
    <s v="AX10250"/>
    <s v="ENX2075"/>
    <s v="A140"/>
    <s v="EMP1007"/>
    <s v="C1254"/>
    <d v="2020-01-04T00:00:00"/>
    <x v="35"/>
    <n v="3"/>
    <n v="1708"/>
    <n v="871"/>
    <n v="4197"/>
    <n v="6882"/>
    <n v="13"/>
    <x v="35"/>
    <x v="3"/>
    <x v="47"/>
    <x v="5"/>
    <n v="12"/>
    <x v="0"/>
    <x v="0"/>
  </r>
  <r>
    <s v="AX10251"/>
    <s v="ENX2040"/>
    <s v="A133"/>
    <s v="EMP1021"/>
    <s v="C1571"/>
    <d v="2020-01-04T00:00:00"/>
    <x v="4"/>
    <n v="1"/>
    <n v="181"/>
    <n v="130"/>
    <n v="1696"/>
    <n v="2120"/>
    <n v="22"/>
    <x v="36"/>
    <x v="4"/>
    <x v="48"/>
    <x v="6"/>
    <n v="12"/>
    <x v="0"/>
    <x v="0"/>
  </r>
  <r>
    <s v="AX10252"/>
    <s v="ENX2091"/>
    <s v="A134"/>
    <s v="EMP1015"/>
    <s v="C1041"/>
    <d v="2020-01-04T00:00:00"/>
    <x v="39"/>
    <n v="1"/>
    <n v="1522"/>
    <n v="791"/>
    <n v="4101"/>
    <n v="6723"/>
    <n v="377"/>
    <x v="22"/>
    <x v="18"/>
    <x v="49"/>
    <x v="6"/>
    <n v="2"/>
    <x v="0"/>
    <x v="1"/>
  </r>
  <r>
    <s v="AX10258"/>
    <s v="ENX2043"/>
    <s v="A171"/>
    <s v="EMP1040"/>
    <s v="C1398"/>
    <d v="2020-01-04T00:00:00"/>
    <x v="11"/>
    <n v="1"/>
    <n v="2091"/>
    <n v="1485"/>
    <n v="1473"/>
    <n v="2497"/>
    <n v="280"/>
    <x v="2"/>
    <x v="26"/>
    <x v="16"/>
    <x v="6"/>
    <n v="4"/>
    <x v="0"/>
    <x v="1"/>
  </r>
  <r>
    <s v="AX10263"/>
    <s v="ENX2070"/>
    <s v="A127"/>
    <s v="EMP1007"/>
    <s v="C1159"/>
    <d v="2020-01-04T00:00:00"/>
    <x v="40"/>
    <n v="1"/>
    <n v="667"/>
    <n v="387"/>
    <n v="1296"/>
    <n v="1542"/>
    <n v="329"/>
    <x v="14"/>
    <x v="23"/>
    <x v="50"/>
    <x v="1"/>
    <n v="5"/>
    <x v="0"/>
    <x v="1"/>
  </r>
  <r>
    <s v="AX10265"/>
    <s v="ENX2074"/>
    <s v="A106"/>
    <s v="EMP1037"/>
    <s v="C1538"/>
    <d v="2020-01-04T00:00:00"/>
    <x v="41"/>
    <n v="1"/>
    <n v="818"/>
    <n v="450"/>
    <n v="1321"/>
    <n v="1972"/>
    <n v="1485"/>
    <x v="37"/>
    <x v="22"/>
    <x v="51"/>
    <x v="6"/>
    <n v="5"/>
    <x v="0"/>
    <x v="1"/>
  </r>
  <r>
    <s v="AX10267"/>
    <s v="ENX2036"/>
    <s v="A158"/>
    <s v="EMP1002"/>
    <s v="C1642"/>
    <d v="2020-01-04T00:00:00"/>
    <x v="1"/>
    <n v="1"/>
    <n v="368"/>
    <n v="294"/>
    <n v="791"/>
    <n v="1522"/>
    <n v="345"/>
    <x v="38"/>
    <x v="16"/>
    <x v="52"/>
    <x v="6"/>
    <n v="6"/>
    <x v="0"/>
    <x v="1"/>
  </r>
  <r>
    <s v="AX10269"/>
    <s v="ENX2095"/>
    <s v="A155"/>
    <s v="EMP1032"/>
    <s v="C1262"/>
    <d v="2020-01-04T00:00:00"/>
    <x v="42"/>
    <n v="1"/>
    <n v="1500"/>
    <n v="900"/>
    <n v="683"/>
    <n v="1119"/>
    <n v="495"/>
    <x v="9"/>
    <x v="30"/>
    <x v="53"/>
    <x v="6"/>
    <n v="6"/>
    <x v="0"/>
    <x v="1"/>
  </r>
  <r>
    <s v="AX10270"/>
    <s v="ENX2012"/>
    <s v="A141"/>
    <s v="EMP1044"/>
    <s v="C1171"/>
    <d v="2020-01-04T00:00:00"/>
    <x v="16"/>
    <n v="1"/>
    <n v="556"/>
    <n v="395"/>
    <n v="408"/>
    <n v="504"/>
    <n v="2604"/>
    <x v="39"/>
    <x v="1"/>
    <x v="54"/>
    <x v="1"/>
    <n v="7"/>
    <x v="0"/>
    <x v="1"/>
  </r>
  <r>
    <s v="AX10273"/>
    <s v="ENX2010"/>
    <s v="A154"/>
    <s v="EMP1012"/>
    <s v="C1163"/>
    <d v="2020-01-04T00:00:00"/>
    <x v="43"/>
    <n v="1"/>
    <n v="203"/>
    <n v="154"/>
    <n v="72"/>
    <n v="136"/>
    <n v="345"/>
    <x v="5"/>
    <x v="26"/>
    <x v="55"/>
    <x v="2"/>
    <n v="9"/>
    <x v="0"/>
    <x v="1"/>
  </r>
  <r>
    <s v="AX10277"/>
    <s v="ENX2096"/>
    <s v="A167"/>
    <s v="EMP1030"/>
    <s v="C1619"/>
    <d v="2020-01-04T00:00:00"/>
    <x v="36"/>
    <n v="1"/>
    <n v="368"/>
    <n v="294"/>
    <n v="3070"/>
    <n v="4514"/>
    <n v="1980"/>
    <x v="40"/>
    <x v="4"/>
    <x v="56"/>
    <x v="6"/>
    <n v="10"/>
    <x v="0"/>
    <x v="1"/>
  </r>
  <r>
    <s v="AX10285"/>
    <s v="ENX2050"/>
    <s v="A127"/>
    <s v="EMP1021"/>
    <s v="C1202"/>
    <d v="2020-01-04T00:00:00"/>
    <x v="44"/>
    <n v="2"/>
    <n v="2353"/>
    <n v="1788"/>
    <n v="409"/>
    <n v="817"/>
    <n v="39"/>
    <x v="41"/>
    <x v="15"/>
    <x v="57"/>
    <x v="5"/>
    <n v="10"/>
    <x v="0"/>
    <x v="1"/>
  </r>
  <r>
    <s v="AX10287"/>
    <s v="ENX2052"/>
    <s v="A134"/>
    <s v="EMP1022"/>
    <s v="C1682"/>
    <d v="2020-01-04T00:00:00"/>
    <x v="45"/>
    <n v="1"/>
    <n v="1414"/>
    <n v="962"/>
    <n v="807"/>
    <n v="1467"/>
    <n v="192"/>
    <x v="42"/>
    <x v="24"/>
    <x v="58"/>
    <x v="2"/>
    <n v="12"/>
    <x v="0"/>
    <x v="1"/>
  </r>
  <r>
    <s v="AX10293"/>
    <s v="ENX2069"/>
    <s v="A150"/>
    <s v="EMP1039"/>
    <s v="C1171"/>
    <d v="2020-01-05T00:00:00"/>
    <x v="46"/>
    <n v="1"/>
    <n v="1783"/>
    <n v="1516"/>
    <n v="3690"/>
    <n v="5349"/>
    <n v="369"/>
    <x v="4"/>
    <x v="30"/>
    <x v="59"/>
    <x v="4"/>
    <n v="1"/>
    <x v="0"/>
    <x v="1"/>
  </r>
  <r>
    <s v="AX10296"/>
    <s v="ENX2070"/>
    <s v="A149"/>
    <s v="EMP1021"/>
    <s v="C1353"/>
    <d v="2020-01-05T00:00:00"/>
    <x v="40"/>
    <n v="1"/>
    <n v="1671"/>
    <n v="1220"/>
    <n v="1777"/>
    <n v="2141"/>
    <n v="548"/>
    <x v="43"/>
    <x v="8"/>
    <x v="60"/>
    <x v="5"/>
    <n v="1"/>
    <x v="0"/>
    <x v="1"/>
  </r>
  <r>
    <s v="AX10298"/>
    <s v="ENX2015"/>
    <s v="A130"/>
    <s v="EMP1035"/>
    <s v="C1262"/>
    <d v="2020-01-05T00:00:00"/>
    <x v="17"/>
    <n v="2"/>
    <n v="1278"/>
    <n v="665"/>
    <n v="1054"/>
    <n v="1405"/>
    <n v="3420"/>
    <x v="44"/>
    <x v="31"/>
    <x v="61"/>
    <x v="3"/>
    <n v="3"/>
    <x v="0"/>
    <x v="1"/>
  </r>
  <r>
    <s v="AX10300"/>
    <s v="ENX2032"/>
    <s v="A130"/>
    <s v="EMP1000"/>
    <s v="C1217"/>
    <d v="2020-01-05T00:00:00"/>
    <x v="47"/>
    <n v="3"/>
    <n v="1725"/>
    <n v="1363"/>
    <n v="420"/>
    <n v="584"/>
    <n v="792"/>
    <x v="45"/>
    <x v="30"/>
    <x v="62"/>
    <x v="2"/>
    <n v="8"/>
    <x v="0"/>
    <x v="1"/>
  </r>
  <r>
    <s v="AX10309"/>
    <s v="ENX2068"/>
    <s v="A139"/>
    <s v="EMP1031"/>
    <s v="C1402"/>
    <d v="2020-01-05T00:00:00"/>
    <x v="20"/>
    <n v="2"/>
    <n v="1103"/>
    <n v="838"/>
    <n v="850"/>
    <n v="1090"/>
    <n v="331"/>
    <x v="46"/>
    <x v="5"/>
    <x v="63"/>
    <x v="2"/>
    <n v="8"/>
    <x v="0"/>
    <x v="1"/>
  </r>
  <r>
    <s v="AX10311"/>
    <s v="ENX2088"/>
    <s v="A102"/>
    <s v="EMP1032"/>
    <s v="C1502"/>
    <d v="2020-01-05T00:00:00"/>
    <x v="48"/>
    <n v="1"/>
    <n v="1052"/>
    <n v="589"/>
    <n v="409"/>
    <n v="817"/>
    <n v="368"/>
    <x v="28"/>
    <x v="4"/>
    <x v="64"/>
    <x v="3"/>
    <n v="9"/>
    <x v="0"/>
    <x v="1"/>
  </r>
  <r>
    <s v="AX10312"/>
    <s v="ENX2042"/>
    <s v="A110"/>
    <s v="EMP1040"/>
    <s v="C1444"/>
    <d v="2020-01-05T00:00:00"/>
    <x v="49"/>
    <n v="3"/>
    <n v="217"/>
    <n v="171"/>
    <n v="665"/>
    <n v="1278"/>
    <n v="1444"/>
    <x v="0"/>
    <x v="10"/>
    <x v="65"/>
    <x v="0"/>
    <n v="9"/>
    <x v="0"/>
    <x v="1"/>
  </r>
  <r>
    <s v="AX10315"/>
    <s v="ENX2080"/>
    <s v="A146"/>
    <s v="EMP1042"/>
    <s v="C1652"/>
    <d v="2020-01-05T00:00:00"/>
    <x v="37"/>
    <n v="1"/>
    <n v="1119"/>
    <n v="683"/>
    <n v="2700"/>
    <n v="4500"/>
    <n v="13"/>
    <x v="47"/>
    <x v="11"/>
    <x v="66"/>
    <x v="3"/>
    <n v="10"/>
    <x v="0"/>
    <x v="1"/>
  </r>
  <r>
    <s v="AX10327"/>
    <s v="ENX2050"/>
    <s v="A120"/>
    <s v="EMP1037"/>
    <s v="C1089"/>
    <d v="2020-01-05T00:00:00"/>
    <x v="44"/>
    <n v="2"/>
    <n v="2353"/>
    <n v="1788"/>
    <n v="478"/>
    <n v="886"/>
    <n v="1160"/>
    <x v="47"/>
    <x v="32"/>
    <x v="67"/>
    <x v="4"/>
    <n v="10"/>
    <x v="0"/>
    <x v="1"/>
  </r>
  <r>
    <s v="AX10330"/>
    <s v="ENX2037"/>
    <s v="A155"/>
    <s v="EMP1042"/>
    <s v="C1754"/>
    <d v="2020-01-05T00:00:00"/>
    <x v="50"/>
    <n v="1"/>
    <n v="1798"/>
    <n v="971"/>
    <n v="208"/>
    <n v="315"/>
    <n v="290"/>
    <x v="45"/>
    <x v="27"/>
    <x v="68"/>
    <x v="4"/>
    <n v="11"/>
    <x v="0"/>
    <x v="1"/>
  </r>
  <r>
    <s v="AX10332"/>
    <s v="ENX2077"/>
    <s v="A125"/>
    <s v="EMP1038"/>
    <s v="C1608"/>
    <d v="2020-01-05T00:00:00"/>
    <x v="51"/>
    <n v="3"/>
    <n v="2410"/>
    <n v="1518"/>
    <n v="2886"/>
    <n v="4242"/>
    <n v="1302"/>
    <x v="20"/>
    <x v="33"/>
    <x v="69"/>
    <x v="2"/>
    <n v="12"/>
    <x v="0"/>
    <x v="1"/>
  </r>
  <r>
    <s v="AX10354"/>
    <s v="ENX2070"/>
    <s v="A132"/>
    <s v="EMP1043"/>
    <s v="C1768"/>
    <d v="2020-01-06T00:00:00"/>
    <x v="40"/>
    <n v="1"/>
    <n v="2391"/>
    <n v="1291"/>
    <n v="791"/>
    <n v="1522"/>
    <n v="161"/>
    <x v="48"/>
    <x v="10"/>
    <x v="70"/>
    <x v="5"/>
    <n v="1"/>
    <x v="0"/>
    <x v="1"/>
  </r>
  <r>
    <s v="AX10357"/>
    <s v="ENX2074"/>
    <s v="A117"/>
    <s v="EMP1017"/>
    <s v="C1511"/>
    <d v="2020-01-06T00:00:00"/>
    <x v="41"/>
    <n v="3"/>
    <n v="1351"/>
    <n v="1108"/>
    <n v="2092"/>
    <n v="3270"/>
    <n v="447"/>
    <x v="49"/>
    <x v="10"/>
    <x v="71"/>
    <x v="5"/>
    <n v="2"/>
    <x v="0"/>
    <x v="1"/>
  </r>
  <r>
    <s v="AX10361"/>
    <s v="ENX2034"/>
    <s v="A129"/>
    <s v="EMP1038"/>
    <s v="C1300"/>
    <d v="2020-01-06T00:00:00"/>
    <x v="32"/>
    <n v="4"/>
    <n v="561"/>
    <n v="421"/>
    <n v="682"/>
    <n v="1338"/>
    <n v="2260"/>
    <x v="46"/>
    <x v="2"/>
    <x v="72"/>
    <x v="5"/>
    <n v="4"/>
    <x v="0"/>
    <x v="1"/>
  </r>
  <r>
    <s v="AX10368"/>
    <s v="ENX2024"/>
    <s v="A116"/>
    <s v="EMP1043"/>
    <s v="C1173"/>
    <d v="2020-01-06T00:00:00"/>
    <x v="2"/>
    <n v="1"/>
    <n v="637"/>
    <n v="389"/>
    <n v="1305"/>
    <n v="1812"/>
    <n v="344"/>
    <x v="2"/>
    <x v="15"/>
    <x v="73"/>
    <x v="6"/>
    <n v="4"/>
    <x v="0"/>
    <x v="1"/>
  </r>
  <r>
    <s v="AX10371"/>
    <s v="ENX2099"/>
    <s v="A125"/>
    <s v="EMP1013"/>
    <s v="C1291"/>
    <d v="2020-01-06T00:00:00"/>
    <x v="52"/>
    <n v="1"/>
    <n v="35"/>
    <n v="22"/>
    <n v="947"/>
    <n v="1353"/>
    <n v="728"/>
    <x v="50"/>
    <x v="3"/>
    <x v="74"/>
    <x v="6"/>
    <n v="5"/>
    <x v="0"/>
    <x v="1"/>
  </r>
  <r>
    <s v="AX10375"/>
    <s v="ENX2058"/>
    <s v="A121"/>
    <s v="EMP1016"/>
    <s v="C1386"/>
    <d v="2020-01-06T00:00:00"/>
    <x v="53"/>
    <n v="4"/>
    <n v="1353"/>
    <n v="947"/>
    <n v="3882"/>
    <n v="5544"/>
    <n v="297"/>
    <x v="51"/>
    <x v="27"/>
    <x v="75"/>
    <x v="4"/>
    <n v="6"/>
    <x v="0"/>
    <x v="1"/>
  </r>
  <r>
    <s v="AX10379"/>
    <s v="ENX2044"/>
    <s v="A129"/>
    <s v="EMP1035"/>
    <s v="C1339"/>
    <d v="2020-01-06T00:00:00"/>
    <x v="54"/>
    <n v="1"/>
    <n v="290"/>
    <n v="200"/>
    <n v="395"/>
    <n v="556"/>
    <n v="651"/>
    <x v="51"/>
    <x v="12"/>
    <x v="76"/>
    <x v="5"/>
    <n v="8"/>
    <x v="0"/>
    <x v="1"/>
  </r>
  <r>
    <s v="AX10389"/>
    <s v="ENX2090"/>
    <s v="A154"/>
    <s v="EMP1030"/>
    <s v="C1353"/>
    <d v="2020-01-06T00:00:00"/>
    <x v="55"/>
    <n v="3"/>
    <n v="799"/>
    <n v="455"/>
    <n v="408"/>
    <n v="504"/>
    <n v="766"/>
    <x v="15"/>
    <x v="13"/>
    <x v="77"/>
    <x v="4"/>
    <n v="9"/>
    <x v="0"/>
    <x v="1"/>
  </r>
  <r>
    <s v="AX10391"/>
    <s v="ENX2065"/>
    <s v="A149"/>
    <s v="EMP1006"/>
    <s v="C1157"/>
    <d v="2020-01-06T00:00:00"/>
    <x v="56"/>
    <n v="1"/>
    <n v="1367"/>
    <n v="984"/>
    <n v="2356"/>
    <n v="4208"/>
    <n v="742"/>
    <x v="8"/>
    <x v="34"/>
    <x v="78"/>
    <x v="2"/>
    <n v="10"/>
    <x v="0"/>
    <x v="1"/>
  </r>
  <r>
    <s v="AX10392"/>
    <s v="ENX2090"/>
    <s v="A144"/>
    <s v="EMP1017"/>
    <s v="C1075"/>
    <d v="2020-01-06T00:00:00"/>
    <x v="55"/>
    <n v="2"/>
    <n v="1639"/>
    <n v="1295"/>
    <n v="4191"/>
    <n v="5901"/>
    <n v="696"/>
    <x v="52"/>
    <x v="23"/>
    <x v="79"/>
    <x v="4"/>
    <n v="10"/>
    <x v="0"/>
    <x v="1"/>
  </r>
  <r>
    <s v="AX10393"/>
    <s v="ENX2023"/>
    <s v="A129"/>
    <s v="EMP1024"/>
    <s v="C1400"/>
    <d v="2020-01-06T00:00:00"/>
    <x v="57"/>
    <n v="2"/>
    <n v="2141"/>
    <n v="1777"/>
    <n v="2180"/>
    <n v="2760"/>
    <n v="871"/>
    <x v="21"/>
    <x v="28"/>
    <x v="80"/>
    <x v="2"/>
    <n v="11"/>
    <x v="0"/>
    <x v="1"/>
  </r>
  <r>
    <s v="AX10394"/>
    <s v="ENX2095"/>
    <s v="A156"/>
    <s v="EMP1020"/>
    <s v="C1597"/>
    <d v="2020-01-06T00:00:00"/>
    <x v="42"/>
    <n v="2"/>
    <n v="1351"/>
    <n v="1108"/>
    <n v="665"/>
    <n v="1278"/>
    <n v="206"/>
    <x v="41"/>
    <x v="34"/>
    <x v="81"/>
    <x v="6"/>
    <n v="11"/>
    <x v="0"/>
    <x v="1"/>
  </r>
  <r>
    <s v="AX10397"/>
    <s v="ENX2049"/>
    <s v="A130"/>
    <s v="EMP1031"/>
    <s v="C1309"/>
    <d v="2020-01-06T00:00:00"/>
    <x v="58"/>
    <n v="1"/>
    <n v="800"/>
    <n v="536"/>
    <n v="3352"/>
    <n v="4412"/>
    <n v="280"/>
    <x v="35"/>
    <x v="18"/>
    <x v="82"/>
    <x v="3"/>
    <n v="12"/>
    <x v="0"/>
    <x v="1"/>
  </r>
  <r>
    <s v="AX10402"/>
    <s v="ENX2032"/>
    <s v="A139"/>
    <s v="EMP1014"/>
    <s v="C1685"/>
    <d v="2020-01-07T00:00:00"/>
    <x v="47"/>
    <n v="2"/>
    <n v="1582"/>
    <n v="1234"/>
    <n v="1965"/>
    <n v="2396"/>
    <n v="431"/>
    <x v="5"/>
    <x v="9"/>
    <x v="83"/>
    <x v="1"/>
    <n v="1"/>
    <x v="0"/>
    <x v="1"/>
  </r>
  <r>
    <s v="AX10404"/>
    <s v="ENX2015"/>
    <s v="A111"/>
    <s v="EMP1027"/>
    <s v="C1074"/>
    <d v="2020-01-07T00:00:00"/>
    <x v="17"/>
    <n v="1"/>
    <n v="947"/>
    <n v="786"/>
    <n v="455"/>
    <n v="799"/>
    <n v="1521"/>
    <x v="11"/>
    <x v="20"/>
    <x v="84"/>
    <x v="6"/>
    <n v="2"/>
    <x v="0"/>
    <x v="1"/>
  </r>
  <r>
    <s v="AX10406"/>
    <s v="ENX2010"/>
    <s v="A170"/>
    <s v="EMP1040"/>
    <s v="C1642"/>
    <d v="2020-01-07T00:00:00"/>
    <x v="43"/>
    <n v="4"/>
    <n v="1380"/>
    <n v="1090"/>
    <n v="244"/>
    <n v="380"/>
    <n v="696"/>
    <x v="9"/>
    <x v="20"/>
    <x v="85"/>
    <x v="2"/>
    <n v="2"/>
    <x v="0"/>
    <x v="1"/>
  </r>
  <r>
    <s v="AX10418"/>
    <s v="ENX2083"/>
    <s v="A165"/>
    <s v="EMP1040"/>
    <s v="C1473"/>
    <d v="2020-01-07T00:00:00"/>
    <x v="59"/>
    <n v="2"/>
    <n v="181"/>
    <n v="130"/>
    <n v="4452"/>
    <n v="6849"/>
    <n v="689"/>
    <x v="41"/>
    <x v="2"/>
    <x v="86"/>
    <x v="0"/>
    <n v="3"/>
    <x v="0"/>
    <x v="1"/>
  </r>
  <r>
    <s v="AX10424"/>
    <s v="ENX2019"/>
    <s v="A123"/>
    <s v="EMP1026"/>
    <s v="C1100"/>
    <d v="2020-01-07T00:00:00"/>
    <x v="60"/>
    <n v="3"/>
    <n v="530"/>
    <n v="435"/>
    <n v="1124"/>
    <n v="1652"/>
    <n v="742"/>
    <x v="49"/>
    <x v="35"/>
    <x v="87"/>
    <x v="4"/>
    <n v="7"/>
    <x v="0"/>
    <x v="1"/>
  </r>
  <r>
    <s v="AX10446"/>
    <s v="ENX2042"/>
    <s v="A103"/>
    <s v="EMP1025"/>
    <s v="C1388"/>
    <d v="2020-01-07T00:00:00"/>
    <x v="49"/>
    <n v="1"/>
    <n v="886"/>
    <n v="478"/>
    <n v="3548"/>
    <n v="4928"/>
    <n v="3072"/>
    <x v="53"/>
    <x v="32"/>
    <x v="43"/>
    <x v="6"/>
    <n v="8"/>
    <x v="0"/>
    <x v="1"/>
  </r>
  <r>
    <s v="AX10450"/>
    <s v="ENX2020"/>
    <s v="A145"/>
    <s v="EMP1004"/>
    <s v="C1386"/>
    <d v="2020-01-07T00:00:00"/>
    <x v="18"/>
    <n v="4"/>
    <n v="504"/>
    <n v="408"/>
    <n v="818"/>
    <n v="1634"/>
    <n v="120"/>
    <x v="13"/>
    <x v="3"/>
    <x v="88"/>
    <x v="5"/>
    <n v="9"/>
    <x v="0"/>
    <x v="1"/>
  </r>
  <r>
    <s v="AX10451"/>
    <s v="ENX2097"/>
    <s v="A149"/>
    <s v="EMP1041"/>
    <s v="C1243"/>
    <d v="2020-01-07T00:00:00"/>
    <x v="0"/>
    <n v="2"/>
    <n v="1566"/>
    <n v="1190"/>
    <n v="171"/>
    <n v="217"/>
    <n v="523"/>
    <x v="10"/>
    <x v="32"/>
    <x v="89"/>
    <x v="2"/>
    <n v="9"/>
    <x v="0"/>
    <x v="1"/>
  </r>
  <r>
    <s v="AX10453"/>
    <s v="ENX2100"/>
    <s v="A119"/>
    <s v="EMP1027"/>
    <s v="C1354"/>
    <d v="2020-01-07T00:00:00"/>
    <x v="28"/>
    <n v="2"/>
    <n v="392"/>
    <n v="255"/>
    <n v="5468"/>
    <n v="8964"/>
    <n v="560"/>
    <x v="37"/>
    <x v="9"/>
    <x v="90"/>
    <x v="3"/>
    <n v="10"/>
    <x v="0"/>
    <x v="1"/>
  </r>
  <r>
    <s v="AX10459"/>
    <s v="ENX2017"/>
    <s v="A158"/>
    <s v="EMP1010"/>
    <s v="C1309"/>
    <d v="2020-01-07T00:00:00"/>
    <x v="61"/>
    <n v="1"/>
    <n v="356"/>
    <n v="292"/>
    <n v="1008"/>
    <n v="1902"/>
    <n v="3568"/>
    <x v="54"/>
    <x v="36"/>
    <x v="91"/>
    <x v="3"/>
    <n v="10"/>
    <x v="0"/>
    <x v="1"/>
  </r>
  <r>
    <s v="AX10471"/>
    <s v="ENX2081"/>
    <s v="A124"/>
    <s v="EMP1022"/>
    <s v="C1408"/>
    <d v="2020-01-08T00:00:00"/>
    <x v="62"/>
    <n v="1"/>
    <n v="95"/>
    <n v="61"/>
    <n v="2734"/>
    <n v="4482"/>
    <n v="95"/>
    <x v="55"/>
    <x v="5"/>
    <x v="92"/>
    <x v="0"/>
    <n v="12"/>
    <x v="0"/>
    <x v="0"/>
  </r>
  <r>
    <s v="AX10494"/>
    <s v="ENX2029"/>
    <s v="A100"/>
    <s v="EMP1024"/>
    <s v="C1739"/>
    <d v="2020-01-08T00:00:00"/>
    <x v="3"/>
    <n v="4"/>
    <n v="217"/>
    <n v="171"/>
    <n v="2196"/>
    <n v="3231"/>
    <n v="1100"/>
    <x v="52"/>
    <x v="13"/>
    <x v="10"/>
    <x v="2"/>
    <n v="3"/>
    <x v="0"/>
    <x v="1"/>
  </r>
  <r>
    <s v="AX10500"/>
    <s v="ENX2051"/>
    <s v="A160"/>
    <s v="EMP1004"/>
    <s v="C1136"/>
    <d v="2020-01-08T00:00:00"/>
    <x v="14"/>
    <n v="1"/>
    <n v="818"/>
    <n v="450"/>
    <n v="3702"/>
    <n v="4746"/>
    <n v="553"/>
    <x v="45"/>
    <x v="36"/>
    <x v="17"/>
    <x v="3"/>
    <n v="6"/>
    <x v="0"/>
    <x v="1"/>
  </r>
  <r>
    <s v="AX10504"/>
    <s v="ENX2054"/>
    <s v="A165"/>
    <s v="EMP1007"/>
    <s v="C1487"/>
    <d v="2020-01-08T00:00:00"/>
    <x v="12"/>
    <n v="1"/>
    <n v="203"/>
    <n v="154"/>
    <n v="947"/>
    <n v="1353"/>
    <n v="180"/>
    <x v="39"/>
    <x v="7"/>
    <x v="93"/>
    <x v="6"/>
    <n v="7"/>
    <x v="0"/>
    <x v="1"/>
  </r>
  <r>
    <s v="AX10505"/>
    <s v="ENX2041"/>
    <s v="A146"/>
    <s v="EMP1018"/>
    <s v="C1708"/>
    <d v="2020-01-08T00:00:00"/>
    <x v="7"/>
    <n v="1"/>
    <n v="1889"/>
    <n v="945"/>
    <n v="2522"/>
    <n v="3276"/>
    <n v="240"/>
    <x v="56"/>
    <x v="13"/>
    <x v="94"/>
    <x v="2"/>
    <n v="7"/>
    <x v="0"/>
    <x v="1"/>
  </r>
  <r>
    <s v="AX10506"/>
    <s v="ENX2007"/>
    <s v="A138"/>
    <s v="EMP1032"/>
    <s v="C1283"/>
    <d v="2020-01-08T00:00:00"/>
    <x v="63"/>
    <n v="3"/>
    <n v="2141"/>
    <n v="1777"/>
    <n v="2421"/>
    <n v="4401"/>
    <n v="496"/>
    <x v="57"/>
    <x v="23"/>
    <x v="95"/>
    <x v="1"/>
    <n v="8"/>
    <x v="0"/>
    <x v="1"/>
  </r>
  <r>
    <s v="AX10523"/>
    <s v="ENX2056"/>
    <s v="A137"/>
    <s v="EMP1004"/>
    <s v="C1154"/>
    <d v="2020-01-08T00:00:00"/>
    <x v="64"/>
    <n v="2"/>
    <n v="112"/>
    <n v="90"/>
    <n v="387"/>
    <n v="667"/>
    <n v="2624"/>
    <x v="58"/>
    <x v="21"/>
    <x v="96"/>
    <x v="2"/>
    <n v="8"/>
    <x v="0"/>
    <x v="1"/>
  </r>
  <r>
    <s v="AX10526"/>
    <s v="ENX2040"/>
    <s v="A113"/>
    <s v="EMP1026"/>
    <s v="C1013"/>
    <d v="2020-01-08T00:00:00"/>
    <x v="4"/>
    <n v="4"/>
    <n v="290"/>
    <n v="200"/>
    <n v="1636"/>
    <n v="2044"/>
    <n v="827"/>
    <x v="2"/>
    <x v="7"/>
    <x v="97"/>
    <x v="4"/>
    <n v="11"/>
    <x v="0"/>
    <x v="1"/>
  </r>
  <r>
    <s v="AX10540"/>
    <s v="ENX2024"/>
    <s v="A140"/>
    <s v="EMP1029"/>
    <s v="C1540"/>
    <d v="2020-01-08T00:00:00"/>
    <x v="2"/>
    <n v="1"/>
    <n v="1671"/>
    <n v="1220"/>
    <n v="296"/>
    <n v="502"/>
    <n v="696"/>
    <x v="0"/>
    <x v="15"/>
    <x v="98"/>
    <x v="2"/>
    <n v="12"/>
    <x v="0"/>
    <x v="1"/>
  </r>
  <r>
    <s v="AX10543"/>
    <s v="ENX2034"/>
    <s v="A114"/>
    <s v="EMP1027"/>
    <s v="C1186"/>
    <d v="2020-01-08T00:00:00"/>
    <x v="32"/>
    <n v="3"/>
    <n v="1405"/>
    <n v="1054"/>
    <n v="947"/>
    <n v="1353"/>
    <n v="871"/>
    <x v="59"/>
    <x v="20"/>
    <x v="99"/>
    <x v="4"/>
    <n v="12"/>
    <x v="0"/>
    <x v="1"/>
  </r>
  <r>
    <s v="AX10544"/>
    <s v="ENX2069"/>
    <s v="A157"/>
    <s v="EMP1041"/>
    <s v="C1042"/>
    <d v="2020-01-09T00:00:00"/>
    <x v="46"/>
    <n v="2"/>
    <n v="2464"/>
    <n v="1774"/>
    <n v="1296"/>
    <n v="1542"/>
    <n v="476"/>
    <x v="50"/>
    <x v="15"/>
    <x v="100"/>
    <x v="4"/>
    <n v="2"/>
    <x v="0"/>
    <x v="1"/>
  </r>
  <r>
    <s v="AX10548"/>
    <s v="ENX2048"/>
    <s v="A140"/>
    <s v="EMP1030"/>
    <s v="C1192"/>
    <d v="2020-01-09T00:00:00"/>
    <x v="34"/>
    <n v="1"/>
    <n v="1708"/>
    <n v="871"/>
    <n v="389"/>
    <n v="637"/>
    <n v="993"/>
    <x v="8"/>
    <x v="35"/>
    <x v="101"/>
    <x v="6"/>
    <n v="3"/>
    <x v="0"/>
    <x v="1"/>
  </r>
  <r>
    <s v="AX10549"/>
    <s v="ENX2020"/>
    <s v="A172"/>
    <s v="EMP1002"/>
    <s v="C1150"/>
    <d v="2020-01-09T00:00:00"/>
    <x v="18"/>
    <n v="1"/>
    <n v="1353"/>
    <n v="947"/>
    <n v="387"/>
    <n v="667"/>
    <n v="944"/>
    <x v="60"/>
    <x v="28"/>
    <x v="102"/>
    <x v="2"/>
    <n v="4"/>
    <x v="0"/>
    <x v="1"/>
  </r>
  <r>
    <s v="AX10551"/>
    <s v="ENX2091"/>
    <s v="A120"/>
    <s v="EMP1018"/>
    <s v="C1629"/>
    <d v="2020-01-09T00:00:00"/>
    <x v="39"/>
    <n v="1"/>
    <n v="1671"/>
    <n v="1220"/>
    <n v="945"/>
    <n v="1889"/>
    <n v="364"/>
    <x v="43"/>
    <x v="37"/>
    <x v="103"/>
    <x v="3"/>
    <n v="4"/>
    <x v="0"/>
    <x v="1"/>
  </r>
  <r>
    <s v="AX10560"/>
    <s v="ENX2029"/>
    <s v="A160"/>
    <s v="EMP1017"/>
    <s v="C1786"/>
    <d v="2020-01-09T00:00:00"/>
    <x v="3"/>
    <n v="1"/>
    <n v="1725"/>
    <n v="1363"/>
    <n v="1067"/>
    <n v="1809"/>
    <n v="74"/>
    <x v="49"/>
    <x v="17"/>
    <x v="99"/>
    <x v="3"/>
    <n v="4"/>
    <x v="0"/>
    <x v="1"/>
  </r>
  <r>
    <s v="AX10561"/>
    <s v="ENX2058"/>
    <s v="A167"/>
    <s v="EMP1015"/>
    <s v="C1351"/>
    <d v="2020-01-09T00:00:00"/>
    <x v="53"/>
    <n v="4"/>
    <n v="1178"/>
    <n v="683"/>
    <n v="122"/>
    <n v="190"/>
    <n v="369"/>
    <x v="30"/>
    <x v="38"/>
    <x v="104"/>
    <x v="4"/>
    <n v="4"/>
    <x v="0"/>
    <x v="1"/>
  </r>
  <r>
    <s v="AX10562"/>
    <s v="ENX2081"/>
    <s v="A142"/>
    <s v="EMP1034"/>
    <s v="C1426"/>
    <d v="2020-01-09T00:00:00"/>
    <x v="62"/>
    <n v="1"/>
    <n v="1635"/>
    <n v="1046"/>
    <n v="4216"/>
    <n v="5620"/>
    <n v="1131"/>
    <x v="61"/>
    <x v="27"/>
    <x v="75"/>
    <x v="6"/>
    <n v="6"/>
    <x v="0"/>
    <x v="1"/>
  </r>
  <r>
    <s v="AX10565"/>
    <s v="ENX2056"/>
    <s v="A109"/>
    <s v="EMP1040"/>
    <s v="C1202"/>
    <d v="2020-01-09T00:00:00"/>
    <x v="64"/>
    <n v="1"/>
    <n v="112"/>
    <n v="90"/>
    <n v="1321"/>
    <n v="1972"/>
    <n v="599"/>
    <x v="62"/>
    <x v="39"/>
    <x v="40"/>
    <x v="3"/>
    <n v="6"/>
    <x v="0"/>
    <x v="1"/>
  </r>
  <r>
    <s v="AX10570"/>
    <s v="ENX2045"/>
    <s v="A140"/>
    <s v="EMP1041"/>
    <s v="C1627"/>
    <d v="2020-01-09T00:00:00"/>
    <x v="65"/>
    <n v="1"/>
    <n v="217"/>
    <n v="171"/>
    <n v="478"/>
    <n v="886"/>
    <n v="64"/>
    <x v="23"/>
    <x v="12"/>
    <x v="19"/>
    <x v="3"/>
    <n v="6"/>
    <x v="0"/>
    <x v="1"/>
  </r>
  <r>
    <s v="AX10571"/>
    <s v="ENX2032"/>
    <s v="A122"/>
    <s v="EMP1040"/>
    <s v="C1784"/>
    <d v="2020-01-09T00:00:00"/>
    <x v="47"/>
    <n v="1"/>
    <n v="1899"/>
    <n v="1044"/>
    <n v="1944"/>
    <n v="2313"/>
    <n v="280"/>
    <x v="8"/>
    <x v="6"/>
    <x v="105"/>
    <x v="3"/>
    <n v="7"/>
    <x v="0"/>
    <x v="1"/>
  </r>
  <r>
    <s v="AX10575"/>
    <s v="ENX2077"/>
    <s v="A127"/>
    <s v="EMP1031"/>
    <s v="C1300"/>
    <d v="2020-01-09T00:00:00"/>
    <x v="51"/>
    <n v="2"/>
    <n v="95"/>
    <n v="61"/>
    <n v="1572"/>
    <n v="1894"/>
    <n v="1302"/>
    <x v="63"/>
    <x v="25"/>
    <x v="106"/>
    <x v="5"/>
    <n v="8"/>
    <x v="0"/>
    <x v="1"/>
  </r>
  <r>
    <s v="AX10582"/>
    <s v="ENX2070"/>
    <s v="A102"/>
    <s v="EMP1001"/>
    <s v="C1599"/>
    <d v="2020-01-09T00:00:00"/>
    <x v="40"/>
    <n v="1"/>
    <n v="2391"/>
    <n v="1291"/>
    <n v="2886"/>
    <n v="4242"/>
    <n v="1224"/>
    <x v="26"/>
    <x v="3"/>
    <x v="39"/>
    <x v="5"/>
    <n v="8"/>
    <x v="0"/>
    <x v="1"/>
  </r>
  <r>
    <s v="AX10584"/>
    <s v="ENX2019"/>
    <s v="A162"/>
    <s v="EMP1010"/>
    <s v="C1725"/>
    <d v="2020-01-09T00:00:00"/>
    <x v="60"/>
    <n v="1"/>
    <n v="1638"/>
    <n v="1261"/>
    <n v="2092"/>
    <n v="3270"/>
    <n v="589"/>
    <x v="52"/>
    <x v="18"/>
    <x v="107"/>
    <x v="5"/>
    <n v="8"/>
    <x v="0"/>
    <x v="1"/>
  </r>
  <r>
    <s v="AX10590"/>
    <s v="ENX2022"/>
    <s v="A137"/>
    <s v="EMP1023"/>
    <s v="C1167"/>
    <d v="2020-01-09T00:00:00"/>
    <x v="27"/>
    <n v="1"/>
    <n v="1522"/>
    <n v="791"/>
    <n v="616"/>
    <n v="812"/>
    <n v="565"/>
    <x v="64"/>
    <x v="2"/>
    <x v="108"/>
    <x v="1"/>
    <n v="12"/>
    <x v="0"/>
    <x v="1"/>
  </r>
  <r>
    <s v="AX10598"/>
    <s v="ENX2078"/>
    <s v="A159"/>
    <s v="EMP1035"/>
    <s v="C1435"/>
    <d v="2020-01-10T00:00:00"/>
    <x v="66"/>
    <n v="2"/>
    <n v="1783"/>
    <n v="1516"/>
    <n v="5322"/>
    <n v="7392"/>
    <n v="1444"/>
    <x v="65"/>
    <x v="40"/>
    <x v="109"/>
    <x v="5"/>
    <n v="12"/>
    <x v="0"/>
    <x v="0"/>
  </r>
  <r>
    <s v="AX10605"/>
    <s v="ENX2035"/>
    <s v="A139"/>
    <s v="EMP1032"/>
    <s v="C1603"/>
    <d v="2020-01-10T00:00:00"/>
    <x v="26"/>
    <n v="2"/>
    <n v="1077"/>
    <n v="732"/>
    <n v="1504"/>
    <n v="1832"/>
    <n v="1784"/>
    <x v="41"/>
    <x v="10"/>
    <x v="110"/>
    <x v="3"/>
    <n v="4"/>
    <x v="0"/>
    <x v="1"/>
  </r>
  <r>
    <s v="AX10611"/>
    <s v="ENX2014"/>
    <s v="A132"/>
    <s v="EMP1037"/>
    <s v="C1659"/>
    <d v="2020-01-10T00:00:00"/>
    <x v="67"/>
    <n v="2"/>
    <n v="561"/>
    <n v="421"/>
    <n v="562"/>
    <n v="826"/>
    <n v="74"/>
    <x v="3"/>
    <x v="35"/>
    <x v="111"/>
    <x v="2"/>
    <n v="4"/>
    <x v="0"/>
    <x v="1"/>
  </r>
  <r>
    <s v="AX10612"/>
    <s v="ENX2006"/>
    <s v="A170"/>
    <s v="EMP1035"/>
    <s v="C1485"/>
    <d v="2020-01-10T00:00:00"/>
    <x v="68"/>
    <n v="1"/>
    <n v="913"/>
    <n v="584"/>
    <n v="818"/>
    <n v="1022"/>
    <n v="348"/>
    <x v="19"/>
    <x v="41"/>
    <x v="112"/>
    <x v="5"/>
    <n v="5"/>
    <x v="0"/>
    <x v="1"/>
  </r>
  <r>
    <s v="AX10617"/>
    <s v="ENX2018"/>
    <s v="A101"/>
    <s v="EMP1036"/>
    <s v="C1342"/>
    <d v="2020-01-10T00:00:00"/>
    <x v="8"/>
    <n v="1"/>
    <n v="556"/>
    <n v="395"/>
    <n v="1397"/>
    <n v="1967"/>
    <n v="1104"/>
    <x v="60"/>
    <x v="9"/>
    <x v="81"/>
    <x v="6"/>
    <n v="6"/>
    <x v="0"/>
    <x v="1"/>
  </r>
  <r>
    <s v="AX10619"/>
    <s v="ENX2098"/>
    <s v="A170"/>
    <s v="EMP1038"/>
    <s v="C1161"/>
    <d v="2020-01-10T00:00:00"/>
    <x v="69"/>
    <n v="3"/>
    <n v="947"/>
    <n v="786"/>
    <n v="1263"/>
    <n v="1683"/>
    <n v="376"/>
    <x v="55"/>
    <x v="31"/>
    <x v="68"/>
    <x v="3"/>
    <n v="6"/>
    <x v="0"/>
    <x v="1"/>
  </r>
  <r>
    <s v="AX10620"/>
    <s v="ENX2077"/>
    <s v="A121"/>
    <s v="EMP1014"/>
    <s v="C1291"/>
    <d v="2020-01-10T00:00:00"/>
    <x v="51"/>
    <n v="2"/>
    <n v="1972"/>
    <n v="1321"/>
    <n v="1295"/>
    <n v="1639"/>
    <n v="651"/>
    <x v="56"/>
    <x v="11"/>
    <x v="113"/>
    <x v="2"/>
    <n v="7"/>
    <x v="0"/>
    <x v="1"/>
  </r>
  <r>
    <s v="AX10632"/>
    <s v="ENX2036"/>
    <s v="A135"/>
    <s v="EMP1003"/>
    <s v="C1175"/>
    <d v="2020-01-10T00:00:00"/>
    <x v="1"/>
    <n v="3"/>
    <n v="127"/>
    <n v="79"/>
    <n v="947"/>
    <n v="1353"/>
    <n v="1472"/>
    <x v="66"/>
    <x v="8"/>
    <x v="114"/>
    <x v="1"/>
    <n v="7"/>
    <x v="0"/>
    <x v="1"/>
  </r>
  <r>
    <s v="AX10633"/>
    <s v="ENX2041"/>
    <s v="A105"/>
    <s v="EMP1031"/>
    <s v="C1425"/>
    <d v="2020-01-10T00:00:00"/>
    <x v="7"/>
    <n v="1"/>
    <n v="1887"/>
    <n v="1378"/>
    <n v="5772"/>
    <n v="7304"/>
    <n v="688"/>
    <x v="58"/>
    <x v="31"/>
    <x v="115"/>
    <x v="3"/>
    <n v="7"/>
    <x v="0"/>
    <x v="1"/>
  </r>
  <r>
    <s v="AX10648"/>
    <s v="ENX2017"/>
    <s v="A127"/>
    <s v="EMP1013"/>
    <s v="C1098"/>
    <d v="2020-01-10T00:00:00"/>
    <x v="61"/>
    <n v="4"/>
    <n v="556"/>
    <n v="395"/>
    <n v="5940"/>
    <n v="8364"/>
    <n v="939"/>
    <x v="4"/>
    <x v="11"/>
    <x v="116"/>
    <x v="6"/>
    <n v="7"/>
    <x v="0"/>
    <x v="1"/>
  </r>
  <r>
    <s v="AX10651"/>
    <s v="ENX2049"/>
    <s v="A104"/>
    <s v="EMP1016"/>
    <s v="C1645"/>
    <d v="2020-01-10T00:00:00"/>
    <x v="58"/>
    <n v="4"/>
    <n v="1566"/>
    <n v="1190"/>
    <n v="416"/>
    <n v="800"/>
    <n v="992"/>
    <x v="43"/>
    <x v="13"/>
    <x v="117"/>
    <x v="1"/>
    <n v="8"/>
    <x v="0"/>
    <x v="1"/>
  </r>
  <r>
    <s v="AX10652"/>
    <s v="ENX2045"/>
    <s v="A105"/>
    <s v="EMP1036"/>
    <s v="C1161"/>
    <d v="2020-01-10T00:00:00"/>
    <x v="65"/>
    <n v="1"/>
    <n v="378"/>
    <n v="291"/>
    <n v="1800"/>
    <n v="3272"/>
    <n v="837"/>
    <x v="67"/>
    <x v="33"/>
    <x v="118"/>
    <x v="5"/>
    <n v="8"/>
    <x v="0"/>
    <x v="1"/>
  </r>
  <r>
    <s v="AX10655"/>
    <s v="ENX2032"/>
    <s v="A106"/>
    <s v="EMP1019"/>
    <s v="C1234"/>
    <d v="2020-01-10T00:00:00"/>
    <x v="47"/>
    <n v="1"/>
    <n v="1103"/>
    <n v="838"/>
    <n v="1161"/>
    <n v="2001"/>
    <n v="782"/>
    <x v="25"/>
    <x v="10"/>
    <x v="119"/>
    <x v="5"/>
    <n v="11"/>
    <x v="0"/>
    <x v="1"/>
  </r>
  <r>
    <s v="AX10656"/>
    <s v="ENX2013"/>
    <s v="A126"/>
    <s v="EMP1017"/>
    <s v="C1323"/>
    <d v="2020-01-10T00:00:00"/>
    <x v="70"/>
    <n v="1"/>
    <n v="1414"/>
    <n v="962"/>
    <n v="536"/>
    <n v="800"/>
    <n v="313"/>
    <x v="33"/>
    <x v="35"/>
    <x v="120"/>
    <x v="5"/>
    <n v="12"/>
    <x v="0"/>
    <x v="1"/>
  </r>
  <r>
    <s v="AX10662"/>
    <s v="ENX2055"/>
    <s v="A120"/>
    <s v="EMP1019"/>
    <s v="C1174"/>
    <d v="2020-01-11T00:00:00"/>
    <x v="71"/>
    <n v="1"/>
    <n v="1405"/>
    <n v="1054"/>
    <n v="1220"/>
    <n v="1671"/>
    <n v="690"/>
    <x v="68"/>
    <x v="26"/>
    <x v="70"/>
    <x v="5"/>
    <n v="12"/>
    <x v="0"/>
    <x v="0"/>
  </r>
  <r>
    <s v="AX10663"/>
    <s v="ENX2061"/>
    <s v="A155"/>
    <s v="EMP1023"/>
    <s v="C1229"/>
    <d v="2020-01-11T00:00:00"/>
    <x v="72"/>
    <n v="1"/>
    <n v="799"/>
    <n v="455"/>
    <n v="1535"/>
    <n v="2257"/>
    <n v="840"/>
    <x v="43"/>
    <x v="20"/>
    <x v="121"/>
    <x v="0"/>
    <n v="1"/>
    <x v="0"/>
    <x v="1"/>
  </r>
  <r>
    <s v="AX10665"/>
    <s v="ENX2091"/>
    <s v="A112"/>
    <s v="EMP1034"/>
    <s v="C1091"/>
    <d v="2020-01-11T00:00:00"/>
    <x v="39"/>
    <n v="1"/>
    <n v="637"/>
    <n v="389"/>
    <n v="269"/>
    <n v="368"/>
    <n v="74"/>
    <x v="55"/>
    <x v="18"/>
    <x v="95"/>
    <x v="1"/>
    <n v="2"/>
    <x v="0"/>
    <x v="1"/>
  </r>
  <r>
    <s v="AX10667"/>
    <s v="ENX2060"/>
    <s v="A149"/>
    <s v="EMP1037"/>
    <s v="C1750"/>
    <d v="2020-01-11T00:00:00"/>
    <x v="73"/>
    <n v="4"/>
    <n v="2257"/>
    <n v="1535"/>
    <n v="2913"/>
    <n v="5394"/>
    <n v="222"/>
    <x v="9"/>
    <x v="25"/>
    <x v="122"/>
    <x v="1"/>
    <n v="2"/>
    <x v="0"/>
    <x v="1"/>
  </r>
  <r>
    <s v="AX10668"/>
    <s v="ENX2060"/>
    <s v="A158"/>
    <s v="EMP1009"/>
    <s v="C1196"/>
    <d v="2020-01-11T00:00:00"/>
    <x v="73"/>
    <n v="3"/>
    <n v="817"/>
    <n v="409"/>
    <n v="1190"/>
    <n v="1566"/>
    <n v="187"/>
    <x v="36"/>
    <x v="35"/>
    <x v="123"/>
    <x v="3"/>
    <n v="2"/>
    <x v="0"/>
    <x v="1"/>
  </r>
  <r>
    <s v="AX10673"/>
    <s v="ENX2026"/>
    <s v="A162"/>
    <s v="EMP1018"/>
    <s v="C1013"/>
    <d v="2020-01-11T00:00:00"/>
    <x v="74"/>
    <n v="2"/>
    <n v="1972"/>
    <n v="1321"/>
    <n v="1620"/>
    <n v="2613"/>
    <n v="96"/>
    <x v="69"/>
    <x v="42"/>
    <x v="124"/>
    <x v="1"/>
    <n v="3"/>
    <x v="0"/>
    <x v="1"/>
  </r>
  <r>
    <s v="AX10674"/>
    <s v="ENX2055"/>
    <s v="A110"/>
    <s v="EMP1004"/>
    <s v="C1246"/>
    <d v="2020-01-11T00:00:00"/>
    <x v="71"/>
    <n v="3"/>
    <n v="1798"/>
    <n v="971"/>
    <n v="1294"/>
    <n v="1848"/>
    <n v="136"/>
    <x v="4"/>
    <x v="38"/>
    <x v="125"/>
    <x v="5"/>
    <n v="4"/>
    <x v="0"/>
    <x v="1"/>
  </r>
  <r>
    <s v="AX10675"/>
    <s v="ENX2051"/>
    <s v="A148"/>
    <s v="EMP1039"/>
    <s v="C1332"/>
    <d v="2020-01-11T00:00:00"/>
    <x v="14"/>
    <n v="1"/>
    <n v="123"/>
    <n v="84"/>
    <n v="2886"/>
    <n v="4242"/>
    <n v="424"/>
    <x v="8"/>
    <x v="16"/>
    <x v="126"/>
    <x v="5"/>
    <n v="4"/>
    <x v="0"/>
    <x v="1"/>
  </r>
  <r>
    <s v="AX10689"/>
    <s v="ENX2019"/>
    <s v="A103"/>
    <s v="EMP1006"/>
    <s v="C1478"/>
    <d v="2020-01-11T00:00:00"/>
    <x v="60"/>
    <n v="1"/>
    <n v="1351"/>
    <n v="1108"/>
    <n v="450"/>
    <n v="818"/>
    <n v="1149"/>
    <x v="39"/>
    <x v="15"/>
    <x v="127"/>
    <x v="3"/>
    <n v="4"/>
    <x v="0"/>
    <x v="1"/>
  </r>
  <r>
    <s v="AX10691"/>
    <s v="ENX2009"/>
    <s v="A133"/>
    <s v="EMP1033"/>
    <s v="C1688"/>
    <d v="2020-01-11T00:00:00"/>
    <x v="75"/>
    <n v="1"/>
    <n v="2410"/>
    <n v="1518"/>
    <n v="1443"/>
    <n v="1826"/>
    <n v="1964"/>
    <x v="21"/>
    <x v="29"/>
    <x v="128"/>
    <x v="4"/>
    <n v="5"/>
    <x v="0"/>
    <x v="1"/>
  </r>
  <r>
    <s v="AX10694"/>
    <s v="ENX2044"/>
    <s v="A133"/>
    <s v="EMP1007"/>
    <s v="C1017"/>
    <d v="2020-01-11T00:00:00"/>
    <x v="54"/>
    <n v="2"/>
    <n v="1566"/>
    <n v="1190"/>
    <n v="2358"/>
    <n v="2841"/>
    <n v="377"/>
    <x v="16"/>
    <x v="3"/>
    <x v="129"/>
    <x v="3"/>
    <n v="6"/>
    <x v="0"/>
    <x v="1"/>
  </r>
  <r>
    <s v="AX10695"/>
    <s v="ENX2042"/>
    <s v="A165"/>
    <s v="EMP1024"/>
    <s v="C1497"/>
    <d v="2020-01-11T00:00:00"/>
    <x v="49"/>
    <n v="1"/>
    <n v="800"/>
    <n v="536"/>
    <n v="1076"/>
    <n v="1472"/>
    <n v="984"/>
    <x v="12"/>
    <x v="31"/>
    <x v="130"/>
    <x v="0"/>
    <n v="6"/>
    <x v="0"/>
    <x v="1"/>
  </r>
  <r>
    <s v="AX10696"/>
    <s v="ENX2033"/>
    <s v="A126"/>
    <s v="EMP1008"/>
    <s v="C1069"/>
    <d v="2020-01-11T00:00:00"/>
    <x v="76"/>
    <n v="3"/>
    <n v="817"/>
    <n v="409"/>
    <n v="1185"/>
    <n v="1668"/>
    <n v="331"/>
    <x v="63"/>
    <x v="9"/>
    <x v="131"/>
    <x v="5"/>
    <n v="7"/>
    <x v="0"/>
    <x v="1"/>
  </r>
  <r>
    <s v="AX10699"/>
    <s v="ENX2004"/>
    <s v="A131"/>
    <s v="EMP1011"/>
    <s v="C1273"/>
    <d v="2020-01-11T00:00:00"/>
    <x v="23"/>
    <n v="1"/>
    <n v="2091"/>
    <n v="1485"/>
    <n v="421"/>
    <n v="561"/>
    <n v="267"/>
    <x v="33"/>
    <x v="23"/>
    <x v="132"/>
    <x v="2"/>
    <n v="8"/>
    <x v="0"/>
    <x v="1"/>
  </r>
  <r>
    <s v="AX10701"/>
    <s v="ENX2004"/>
    <s v="A119"/>
    <s v="EMP1024"/>
    <s v="C1658"/>
    <d v="2020-01-11T00:00:00"/>
    <x v="23"/>
    <n v="2"/>
    <n v="1783"/>
    <n v="1516"/>
    <n v="538"/>
    <n v="736"/>
    <n v="383"/>
    <x v="29"/>
    <x v="2"/>
    <x v="133"/>
    <x v="2"/>
    <n v="8"/>
    <x v="0"/>
    <x v="1"/>
  </r>
  <r>
    <s v="AX10705"/>
    <s v="ENX2083"/>
    <s v="A108"/>
    <s v="EMP1018"/>
    <s v="C1557"/>
    <d v="2020-01-11T00:00:00"/>
    <x v="59"/>
    <n v="1"/>
    <n v="504"/>
    <n v="408"/>
    <n v="2726"/>
    <n v="3450"/>
    <n v="1224"/>
    <x v="6"/>
    <x v="29"/>
    <x v="79"/>
    <x v="0"/>
    <n v="9"/>
    <x v="0"/>
    <x v="1"/>
  </r>
  <r>
    <s v="AX10711"/>
    <s v="ENX2046"/>
    <s v="A143"/>
    <s v="EMP1039"/>
    <s v="C1598"/>
    <d v="2020-01-11T00:00:00"/>
    <x v="38"/>
    <n v="3"/>
    <n v="947"/>
    <n v="786"/>
    <n v="450"/>
    <n v="818"/>
    <n v="452"/>
    <x v="41"/>
    <x v="13"/>
    <x v="134"/>
    <x v="3"/>
    <n v="10"/>
    <x v="0"/>
    <x v="1"/>
  </r>
  <r>
    <s v="AX10723"/>
    <s v="ENX2097"/>
    <s v="A137"/>
    <s v="EMP1022"/>
    <s v="C1682"/>
    <d v="2020-01-11T00:00:00"/>
    <x v="0"/>
    <n v="1"/>
    <n v="458"/>
    <n v="376"/>
    <n v="4089"/>
    <n v="5175"/>
    <n v="827"/>
    <x v="9"/>
    <x v="15"/>
    <x v="135"/>
    <x v="3"/>
    <n v="10"/>
    <x v="0"/>
    <x v="1"/>
  </r>
  <r>
    <s v="AX10724"/>
    <s v="ENX2033"/>
    <s v="A164"/>
    <s v="EMP1041"/>
    <s v="C1407"/>
    <d v="2020-01-11T00:00:00"/>
    <x v="76"/>
    <n v="1"/>
    <n v="530"/>
    <n v="435"/>
    <n v="2196"/>
    <n v="3231"/>
    <n v="313"/>
    <x v="24"/>
    <x v="18"/>
    <x v="136"/>
    <x v="2"/>
    <n v="10"/>
    <x v="0"/>
    <x v="1"/>
  </r>
  <r>
    <s v="AX10725"/>
    <s v="ENX2065"/>
    <s v="A115"/>
    <s v="EMP1030"/>
    <s v="C1433"/>
    <d v="2020-01-11T00:00:00"/>
    <x v="56"/>
    <n v="4"/>
    <n v="2464"/>
    <n v="1774"/>
    <n v="3324"/>
    <n v="4053"/>
    <n v="560"/>
    <x v="23"/>
    <x v="6"/>
    <x v="137"/>
    <x v="1"/>
    <n v="11"/>
    <x v="0"/>
    <x v="1"/>
  </r>
  <r>
    <s v="AX10727"/>
    <s v="ENX2037"/>
    <s v="A149"/>
    <s v="EMP1042"/>
    <s v="C1540"/>
    <d v="2020-01-11T00:00:00"/>
    <x v="50"/>
    <n v="3"/>
    <n v="1812"/>
    <n v="1305"/>
    <n v="3138"/>
    <n v="4905"/>
    <n v="377"/>
    <x v="12"/>
    <x v="30"/>
    <x v="138"/>
    <x v="2"/>
    <n v="11"/>
    <x v="0"/>
    <x v="1"/>
  </r>
  <r>
    <s v="AX10730"/>
    <s v="ENX2021"/>
    <s v="A171"/>
    <s v="EMP1042"/>
    <s v="C1054"/>
    <d v="2020-01-11T00:00:00"/>
    <x v="77"/>
    <n v="2"/>
    <n v="1405"/>
    <n v="1054"/>
    <n v="984"/>
    <n v="1367"/>
    <n v="48"/>
    <x v="29"/>
    <x v="22"/>
    <x v="114"/>
    <x v="6"/>
    <n v="12"/>
    <x v="0"/>
    <x v="1"/>
  </r>
  <r>
    <s v="AX10757"/>
    <s v="ENX2057"/>
    <s v="A132"/>
    <s v="EMP1009"/>
    <s v="C1746"/>
    <d v="2020-01-11T00:00:00"/>
    <x v="78"/>
    <n v="2"/>
    <n v="771"/>
    <n v="648"/>
    <n v="683"/>
    <n v="1178"/>
    <n v="48"/>
    <x v="32"/>
    <x v="18"/>
    <x v="139"/>
    <x v="3"/>
    <n v="12"/>
    <x v="0"/>
    <x v="1"/>
  </r>
  <r>
    <s v="AX10765"/>
    <s v="ENX2027"/>
    <s v="A122"/>
    <s v="EMP1003"/>
    <s v="C1368"/>
    <d v="2020-01-12T00:00:00"/>
    <x v="19"/>
    <n v="4"/>
    <n v="951"/>
    <n v="504"/>
    <n v="2613"/>
    <n v="5124"/>
    <n v="483"/>
    <x v="33"/>
    <x v="40"/>
    <x v="140"/>
    <x v="0"/>
    <n v="12"/>
    <x v="0"/>
    <x v="0"/>
  </r>
  <r>
    <s v="AX10766"/>
    <s v="ENX2068"/>
    <s v="A125"/>
    <s v="EMP1002"/>
    <s v="C1260"/>
    <d v="2020-01-12T00:00:00"/>
    <x v="20"/>
    <n v="3"/>
    <n v="1639"/>
    <n v="1295"/>
    <n v="2952"/>
    <n v="4101"/>
    <n v="123"/>
    <x v="15"/>
    <x v="1"/>
    <x v="141"/>
    <x v="3"/>
    <n v="2"/>
    <x v="0"/>
    <x v="1"/>
  </r>
  <r>
    <s v="AX10777"/>
    <s v="ENX2088"/>
    <s v="A116"/>
    <s v="EMP1032"/>
    <s v="C1048"/>
    <d v="2020-01-12T00:00:00"/>
    <x v="48"/>
    <n v="1"/>
    <n v="596"/>
    <n v="358"/>
    <n v="648"/>
    <n v="771"/>
    <n v="902"/>
    <x v="53"/>
    <x v="0"/>
    <x v="142"/>
    <x v="1"/>
    <n v="2"/>
    <x v="0"/>
    <x v="1"/>
  </r>
  <r>
    <s v="AX10780"/>
    <s v="ENX2046"/>
    <s v="A124"/>
    <s v="EMP1041"/>
    <s v="C1310"/>
    <d v="2020-01-12T00:00:00"/>
    <x v="38"/>
    <n v="3"/>
    <n v="1077"/>
    <n v="732"/>
    <n v="3554"/>
    <n v="4282"/>
    <n v="82"/>
    <x v="70"/>
    <x v="1"/>
    <x v="90"/>
    <x v="5"/>
    <n v="2"/>
    <x v="0"/>
    <x v="1"/>
  </r>
  <r>
    <s v="AX10786"/>
    <s v="ENX2005"/>
    <s v="A157"/>
    <s v="EMP1008"/>
    <s v="C1389"/>
    <d v="2020-01-12T00:00:00"/>
    <x v="79"/>
    <n v="1"/>
    <n v="315"/>
    <n v="208"/>
    <n v="269"/>
    <n v="368"/>
    <n v="656"/>
    <x v="37"/>
    <x v="37"/>
    <x v="143"/>
    <x v="0"/>
    <n v="3"/>
    <x v="0"/>
    <x v="1"/>
  </r>
  <r>
    <s v="AX10789"/>
    <s v="ENX2037"/>
    <s v="A117"/>
    <s v="EMP1004"/>
    <s v="C1082"/>
    <d v="2020-01-12T00:00:00"/>
    <x v="50"/>
    <n v="4"/>
    <n v="1671"/>
    <n v="1220"/>
    <n v="1686"/>
    <n v="2478"/>
    <n v="39"/>
    <x v="43"/>
    <x v="3"/>
    <x v="144"/>
    <x v="0"/>
    <n v="3"/>
    <x v="0"/>
    <x v="1"/>
  </r>
  <r>
    <s v="AX10791"/>
    <s v="ENX2030"/>
    <s v="A134"/>
    <s v="EMP1035"/>
    <s v="C1489"/>
    <d v="2020-01-12T00:00:00"/>
    <x v="80"/>
    <n v="3"/>
    <n v="2182"/>
    <n v="1200"/>
    <n v="3032"/>
    <n v="3566"/>
    <n v="492"/>
    <x v="49"/>
    <x v="35"/>
    <x v="145"/>
    <x v="5"/>
    <n v="3"/>
    <x v="0"/>
    <x v="1"/>
  </r>
  <r>
    <s v="AX10792"/>
    <s v="ENX2097"/>
    <s v="A125"/>
    <s v="EMP1011"/>
    <s v="C1356"/>
    <d v="2020-01-12T00:00:00"/>
    <x v="0"/>
    <n v="3"/>
    <n v="1103"/>
    <n v="838"/>
    <n v="158"/>
    <n v="254"/>
    <n v="894"/>
    <x v="22"/>
    <x v="11"/>
    <x v="146"/>
    <x v="5"/>
    <n v="4"/>
    <x v="0"/>
    <x v="1"/>
  </r>
  <r>
    <s v="AX10794"/>
    <s v="ENX2065"/>
    <s v="A126"/>
    <s v="EMP1008"/>
    <s v="C1148"/>
    <d v="2020-01-12T00:00:00"/>
    <x v="56"/>
    <n v="1"/>
    <n v="2257"/>
    <n v="1535"/>
    <n v="1752"/>
    <n v="2739"/>
    <n v="651"/>
    <x v="59"/>
    <x v="24"/>
    <x v="147"/>
    <x v="3"/>
    <n v="6"/>
    <x v="0"/>
    <x v="1"/>
  </r>
  <r>
    <s v="AX10798"/>
    <s v="ENX2072"/>
    <s v="A142"/>
    <s v="EMP1011"/>
    <s v="C1529"/>
    <d v="2020-01-12T00:00:00"/>
    <x v="31"/>
    <n v="1"/>
    <n v="1862"/>
    <n v="1173"/>
    <n v="2454"/>
    <n v="3066"/>
    <n v="265"/>
    <x v="7"/>
    <x v="29"/>
    <x v="148"/>
    <x v="6"/>
    <n v="6"/>
    <x v="0"/>
    <x v="1"/>
  </r>
  <r>
    <s v="AX10800"/>
    <s v="ENX2099"/>
    <s v="A160"/>
    <s v="EMP1035"/>
    <s v="C1505"/>
    <d v="2020-01-12T00:00:00"/>
    <x v="52"/>
    <n v="1"/>
    <n v="947"/>
    <n v="786"/>
    <n v="562"/>
    <n v="826"/>
    <n v="64"/>
    <x v="58"/>
    <x v="10"/>
    <x v="149"/>
    <x v="1"/>
    <n v="9"/>
    <x v="0"/>
    <x v="1"/>
  </r>
  <r>
    <s v="AX10810"/>
    <s v="ENX2058"/>
    <s v="A120"/>
    <s v="EMP1040"/>
    <s v="C1134"/>
    <d v="2020-01-12T00:00:00"/>
    <x v="53"/>
    <n v="3"/>
    <n v="1500"/>
    <n v="900"/>
    <n v="1443"/>
    <n v="1826"/>
    <n v="408"/>
    <x v="68"/>
    <x v="33"/>
    <x v="53"/>
    <x v="5"/>
    <n v="10"/>
    <x v="0"/>
    <x v="1"/>
  </r>
  <r>
    <s v="AX10824"/>
    <s v="ENX2068"/>
    <s v="A111"/>
    <s v="EMP1042"/>
    <s v="C1284"/>
    <d v="2020-01-12T00:00:00"/>
    <x v="20"/>
    <n v="4"/>
    <n v="1889"/>
    <n v="945"/>
    <n v="4329"/>
    <n v="5478"/>
    <n v="39"/>
    <x v="38"/>
    <x v="18"/>
    <x v="150"/>
    <x v="0"/>
    <n v="11"/>
    <x v="0"/>
    <x v="1"/>
  </r>
  <r>
    <s v="AX10825"/>
    <s v="ENX2011"/>
    <s v="A173"/>
    <s v="EMP1006"/>
    <s v="C1334"/>
    <d v="2020-01-12T00:00:00"/>
    <x v="81"/>
    <n v="4"/>
    <n v="504"/>
    <n v="408"/>
    <n v="1305"/>
    <n v="1812"/>
    <n v="329"/>
    <x v="31"/>
    <x v="39"/>
    <x v="151"/>
    <x v="2"/>
    <n v="12"/>
    <x v="0"/>
    <x v="1"/>
  </r>
  <r>
    <s v="AX10827"/>
    <s v="ENX2074"/>
    <s v="A101"/>
    <s v="EMP1040"/>
    <s v="C1196"/>
    <d v="2020-01-13T00:00:00"/>
    <x v="41"/>
    <n v="1"/>
    <n v="35"/>
    <n v="22"/>
    <n v="682"/>
    <n v="1338"/>
    <n v="246"/>
    <x v="58"/>
    <x v="21"/>
    <x v="152"/>
    <x v="1"/>
    <n v="12"/>
    <x v="0"/>
    <x v="0"/>
  </r>
  <r>
    <s v="AX10830"/>
    <s v="ENX2008"/>
    <s v="A164"/>
    <s v="EMP1018"/>
    <s v="C1499"/>
    <d v="2020-01-13T00:00:00"/>
    <x v="24"/>
    <n v="4"/>
    <n v="1671"/>
    <n v="1220"/>
    <n v="2835"/>
    <n v="5667"/>
    <n v="49"/>
    <x v="55"/>
    <x v="14"/>
    <x v="153"/>
    <x v="4"/>
    <n v="1"/>
    <x v="0"/>
    <x v="1"/>
  </r>
  <r>
    <s v="AX10833"/>
    <s v="ENX2006"/>
    <s v="A113"/>
    <s v="EMP1005"/>
    <s v="C1273"/>
    <d v="2020-01-13T00:00:00"/>
    <x v="68"/>
    <n v="3"/>
    <n v="2005"/>
    <n v="1223"/>
    <n v="791"/>
    <n v="1522"/>
    <n v="2565"/>
    <x v="12"/>
    <x v="10"/>
    <x v="154"/>
    <x v="1"/>
    <n v="2"/>
    <x v="0"/>
    <x v="1"/>
  </r>
  <r>
    <s v="AX10834"/>
    <s v="ENX2041"/>
    <s v="A126"/>
    <s v="EMP1024"/>
    <s v="C1419"/>
    <d v="2020-01-13T00:00:00"/>
    <x v="7"/>
    <n v="2"/>
    <n v="356"/>
    <n v="292"/>
    <n v="1432"/>
    <n v="2384"/>
    <n v="548"/>
    <x v="51"/>
    <x v="9"/>
    <x v="155"/>
    <x v="1"/>
    <n v="2"/>
    <x v="0"/>
    <x v="1"/>
  </r>
  <r>
    <s v="AX10835"/>
    <s v="ENX2011"/>
    <s v="A124"/>
    <s v="EMP1011"/>
    <s v="C1407"/>
    <d v="2020-01-13T00:00:00"/>
    <x v="81"/>
    <n v="1"/>
    <n v="458"/>
    <n v="376"/>
    <n v="561"/>
    <n v="684"/>
    <n v="589"/>
    <x v="69"/>
    <x v="10"/>
    <x v="156"/>
    <x v="5"/>
    <n v="6"/>
    <x v="0"/>
    <x v="1"/>
  </r>
  <r>
    <s v="AX10842"/>
    <s v="ENX2047"/>
    <s v="A171"/>
    <s v="EMP1028"/>
    <s v="C1303"/>
    <d v="2020-01-13T00:00:00"/>
    <x v="82"/>
    <n v="2"/>
    <n v="871"/>
    <n v="540"/>
    <n v="1636"/>
    <n v="2044"/>
    <n v="904"/>
    <x v="38"/>
    <x v="21"/>
    <x v="157"/>
    <x v="6"/>
    <n v="6"/>
    <x v="0"/>
    <x v="1"/>
  </r>
  <r>
    <s v="AX10844"/>
    <s v="ENX2046"/>
    <s v="A106"/>
    <s v="EMP1044"/>
    <s v="C1504"/>
    <d v="2020-01-13T00:00:00"/>
    <x v="38"/>
    <n v="3"/>
    <n v="1635"/>
    <n v="1046"/>
    <n v="144"/>
    <n v="272"/>
    <n v="689"/>
    <x v="13"/>
    <x v="11"/>
    <x v="158"/>
    <x v="6"/>
    <n v="8"/>
    <x v="0"/>
    <x v="1"/>
  </r>
  <r>
    <s v="AX10852"/>
    <s v="ENX2040"/>
    <s v="A167"/>
    <s v="EMP1024"/>
    <s v="C1257"/>
    <d v="2020-01-13T00:00:00"/>
    <x v="4"/>
    <n v="2"/>
    <n v="392"/>
    <n v="255"/>
    <n v="208"/>
    <n v="400"/>
    <n v="1839"/>
    <x v="61"/>
    <x v="6"/>
    <x v="148"/>
    <x v="6"/>
    <n v="8"/>
    <x v="0"/>
    <x v="1"/>
  </r>
  <r>
    <s v="AX10859"/>
    <s v="ENX2042"/>
    <s v="A104"/>
    <s v="EMP1036"/>
    <s v="C1673"/>
    <d v="2020-01-14T00:00:00"/>
    <x v="49"/>
    <n v="3"/>
    <n v="1494"/>
    <n v="971"/>
    <n v="850"/>
    <n v="1090"/>
    <n v="1624"/>
    <x v="27"/>
    <x v="32"/>
    <x v="159"/>
    <x v="0"/>
    <n v="12"/>
    <x v="0"/>
    <x v="0"/>
  </r>
  <r>
    <s v="AX10862"/>
    <s v="ENX2005"/>
    <s v="A100"/>
    <s v="EMP1005"/>
    <s v="C1175"/>
    <d v="2020-01-14T00:00:00"/>
    <x v="79"/>
    <n v="1"/>
    <n v="1467"/>
    <n v="807"/>
    <n v="1620"/>
    <n v="2613"/>
    <n v="328"/>
    <x v="65"/>
    <x v="14"/>
    <x v="160"/>
    <x v="0"/>
    <n v="12"/>
    <x v="0"/>
    <x v="0"/>
  </r>
  <r>
    <s v="AX10866"/>
    <s v="ENX2076"/>
    <s v="A159"/>
    <s v="EMP1007"/>
    <s v="C1035"/>
    <d v="2020-01-14T00:00:00"/>
    <x v="15"/>
    <n v="2"/>
    <n v="1367"/>
    <n v="984"/>
    <n v="4101"/>
    <n v="6723"/>
    <n v="411"/>
    <x v="10"/>
    <x v="11"/>
    <x v="161"/>
    <x v="3"/>
    <n v="2"/>
    <x v="0"/>
    <x v="1"/>
  </r>
  <r>
    <s v="AX10867"/>
    <s v="ENX2026"/>
    <s v="A107"/>
    <s v="EMP1042"/>
    <s v="C1326"/>
    <d v="2020-01-14T00:00:00"/>
    <x v="74"/>
    <n v="1"/>
    <n v="95"/>
    <n v="61"/>
    <n v="1128"/>
    <n v="1374"/>
    <n v="344"/>
    <x v="49"/>
    <x v="14"/>
    <x v="162"/>
    <x v="4"/>
    <n v="2"/>
    <x v="0"/>
    <x v="1"/>
  </r>
  <r>
    <s v="AX10868"/>
    <s v="ENX2013"/>
    <s v="A173"/>
    <s v="EMP1043"/>
    <s v="C1575"/>
    <d v="2020-01-14T00:00:00"/>
    <x v="70"/>
    <n v="1"/>
    <n v="561"/>
    <n v="421"/>
    <n v="504"/>
    <n v="951"/>
    <n v="331"/>
    <x v="7"/>
    <x v="11"/>
    <x v="163"/>
    <x v="3"/>
    <n v="3"/>
    <x v="0"/>
    <x v="1"/>
  </r>
  <r>
    <s v="AX10869"/>
    <s v="ENX2004"/>
    <s v="A142"/>
    <s v="EMP1003"/>
    <s v="C1296"/>
    <d v="2020-01-14T00:00:00"/>
    <x v="23"/>
    <n v="3"/>
    <n v="1278"/>
    <n v="665"/>
    <n v="1301"/>
    <n v="1587"/>
    <n v="48"/>
    <x v="6"/>
    <x v="4"/>
    <x v="150"/>
    <x v="6"/>
    <n v="5"/>
    <x v="0"/>
    <x v="1"/>
  </r>
  <r>
    <s v="AX10873"/>
    <s v="ENX2080"/>
    <s v="A109"/>
    <s v="EMP1001"/>
    <s v="C1785"/>
    <d v="2020-01-14T00:00:00"/>
    <x v="37"/>
    <n v="1"/>
    <n v="502"/>
    <n v="296"/>
    <n v="2732"/>
    <n v="4476"/>
    <n v="408"/>
    <x v="8"/>
    <x v="20"/>
    <x v="127"/>
    <x v="4"/>
    <n v="6"/>
    <x v="0"/>
    <x v="1"/>
  </r>
  <r>
    <s v="AX10877"/>
    <s v="ENX2063"/>
    <s v="A115"/>
    <s v="EMP1003"/>
    <s v="C1561"/>
    <d v="2020-01-14T00:00:00"/>
    <x v="83"/>
    <n v="1"/>
    <n v="886"/>
    <n v="478"/>
    <n v="478"/>
    <n v="886"/>
    <n v="3308"/>
    <x v="8"/>
    <x v="35"/>
    <x v="164"/>
    <x v="1"/>
    <n v="7"/>
    <x v="0"/>
    <x v="1"/>
  </r>
  <r>
    <s v="AX10882"/>
    <s v="ENX2038"/>
    <s v="A145"/>
    <s v="EMP1039"/>
    <s v="C1394"/>
    <d v="2020-01-14T00:00:00"/>
    <x v="84"/>
    <n v="4"/>
    <n v="1862"/>
    <n v="1173"/>
    <n v="154"/>
    <n v="203"/>
    <n v="523"/>
    <x v="49"/>
    <x v="12"/>
    <x v="165"/>
    <x v="1"/>
    <n v="8"/>
    <x v="0"/>
    <x v="1"/>
  </r>
  <r>
    <s v="AX10883"/>
    <s v="ENX2020"/>
    <s v="A115"/>
    <s v="EMP1007"/>
    <s v="C1522"/>
    <d v="2020-01-14T00:00:00"/>
    <x v="18"/>
    <n v="1"/>
    <n v="818"/>
    <n v="450"/>
    <n v="7152"/>
    <n v="9412"/>
    <n v="99"/>
    <x v="5"/>
    <x v="32"/>
    <x v="166"/>
    <x v="3"/>
    <n v="9"/>
    <x v="0"/>
    <x v="1"/>
  </r>
  <r>
    <s v="AX10884"/>
    <s v="ENX2088"/>
    <s v="A110"/>
    <s v="EMP1041"/>
    <s v="C1066"/>
    <d v="2020-01-14T00:00:00"/>
    <x v="48"/>
    <n v="3"/>
    <n v="504"/>
    <n v="408"/>
    <n v="683"/>
    <n v="1119"/>
    <n v="2212"/>
    <x v="42"/>
    <x v="16"/>
    <x v="167"/>
    <x v="5"/>
    <n v="9"/>
    <x v="0"/>
    <x v="1"/>
  </r>
  <r>
    <s v="AX10889"/>
    <s v="ENX2073"/>
    <s v="A103"/>
    <s v="EMP1032"/>
    <s v="C1598"/>
    <d v="2020-01-14T00:00:00"/>
    <x v="85"/>
    <n v="1"/>
    <n v="1522"/>
    <n v="791"/>
    <n v="1518"/>
    <n v="2410"/>
    <n v="589"/>
    <x v="55"/>
    <x v="21"/>
    <x v="168"/>
    <x v="5"/>
    <n v="9"/>
    <x v="0"/>
    <x v="1"/>
  </r>
  <r>
    <s v="AX10896"/>
    <s v="ENX2022"/>
    <s v="A147"/>
    <s v="EMP1020"/>
    <s v="C1369"/>
    <d v="2020-01-14T00:00:00"/>
    <x v="27"/>
    <n v="1"/>
    <n v="1278"/>
    <n v="665"/>
    <n v="3690"/>
    <n v="5349"/>
    <n v="344"/>
    <x v="6"/>
    <x v="29"/>
    <x v="169"/>
    <x v="4"/>
    <n v="9"/>
    <x v="0"/>
    <x v="1"/>
  </r>
  <r>
    <s v="AX10904"/>
    <s v="ENX2053"/>
    <s v="A108"/>
    <s v="EMP1018"/>
    <s v="C1426"/>
    <d v="2020-01-14T00:00:00"/>
    <x v="33"/>
    <n v="1"/>
    <n v="1367"/>
    <n v="984"/>
    <n v="562"/>
    <n v="826"/>
    <n v="658"/>
    <x v="27"/>
    <x v="25"/>
    <x v="170"/>
    <x v="4"/>
    <n v="9"/>
    <x v="0"/>
    <x v="1"/>
  </r>
  <r>
    <s v="AX10905"/>
    <s v="ENX2013"/>
    <s v="A148"/>
    <s v="EMP1042"/>
    <s v="C1563"/>
    <d v="2020-01-14T00:00:00"/>
    <x v="70"/>
    <n v="2"/>
    <n v="667"/>
    <n v="387"/>
    <n v="584"/>
    <n v="913"/>
    <n v="49"/>
    <x v="16"/>
    <x v="3"/>
    <x v="171"/>
    <x v="3"/>
    <n v="10"/>
    <x v="0"/>
    <x v="1"/>
  </r>
  <r>
    <s v="AX10907"/>
    <s v="ENX2003"/>
    <s v="A131"/>
    <s v="EMP1009"/>
    <s v="C1466"/>
    <d v="2020-01-14T00:00:00"/>
    <x v="22"/>
    <n v="1"/>
    <n v="1278"/>
    <n v="665"/>
    <n v="1397"/>
    <n v="1967"/>
    <n v="431"/>
    <x v="34"/>
    <x v="39"/>
    <x v="172"/>
    <x v="4"/>
    <n v="10"/>
    <x v="0"/>
    <x v="1"/>
  </r>
  <r>
    <s v="AX10916"/>
    <s v="ENX2060"/>
    <s v="A144"/>
    <s v="EMP1004"/>
    <s v="C1028"/>
    <d v="2020-01-14T00:00:00"/>
    <x v="73"/>
    <n v="4"/>
    <n v="1414"/>
    <n v="962"/>
    <n v="900"/>
    <n v="1636"/>
    <n v="600"/>
    <x v="31"/>
    <x v="38"/>
    <x v="173"/>
    <x v="1"/>
    <n v="10"/>
    <x v="0"/>
    <x v="1"/>
  </r>
  <r>
    <s v="AX10923"/>
    <s v="ENX2010"/>
    <s v="A132"/>
    <s v="EMP1000"/>
    <s v="C1211"/>
    <d v="2020-01-14T00:00:00"/>
    <x v="43"/>
    <n v="1"/>
    <n v="947"/>
    <n v="786"/>
    <n v="1020"/>
    <n v="1568"/>
    <n v="1742"/>
    <x v="55"/>
    <x v="0"/>
    <x v="174"/>
    <x v="3"/>
    <n v="10"/>
    <x v="0"/>
    <x v="1"/>
  </r>
  <r>
    <s v="AX10927"/>
    <s v="ENX2022"/>
    <s v="A160"/>
    <s v="EMP1004"/>
    <s v="C1414"/>
    <d v="2020-01-14T00:00:00"/>
    <x v="27"/>
    <n v="4"/>
    <n v="584"/>
    <n v="420"/>
    <n v="2446"/>
    <n v="4010"/>
    <n v="2676"/>
    <x v="25"/>
    <x v="41"/>
    <x v="175"/>
    <x v="3"/>
    <n v="11"/>
    <x v="0"/>
    <x v="1"/>
  </r>
  <r>
    <s v="AX10928"/>
    <s v="ENX2035"/>
    <s v="A103"/>
    <s v="EMP1028"/>
    <s v="C1537"/>
    <d v="2020-01-14T00:00:00"/>
    <x v="26"/>
    <n v="4"/>
    <n v="2396"/>
    <n v="1965"/>
    <n v="4268"/>
    <n v="7236"/>
    <n v="13"/>
    <x v="71"/>
    <x v="32"/>
    <x v="176"/>
    <x v="3"/>
    <n v="11"/>
    <x v="0"/>
    <x v="1"/>
  </r>
  <r>
    <s v="AX10930"/>
    <s v="ENX2048"/>
    <s v="A115"/>
    <s v="EMP1030"/>
    <s v="C1563"/>
    <d v="2020-01-14T00:00:00"/>
    <x v="34"/>
    <n v="1"/>
    <n v="2182"/>
    <n v="1200"/>
    <n v="1108"/>
    <n v="1351"/>
    <n v="187"/>
    <x v="4"/>
    <x v="20"/>
    <x v="177"/>
    <x v="1"/>
    <n v="11"/>
    <x v="0"/>
    <x v="1"/>
  </r>
  <r>
    <s v="AX10931"/>
    <s v="ENX2023"/>
    <s v="A119"/>
    <s v="EMP1019"/>
    <s v="C1660"/>
    <d v="2020-01-14T00:00:00"/>
    <x v="57"/>
    <n v="1"/>
    <n v="871"/>
    <n v="540"/>
    <n v="1190"/>
    <n v="1566"/>
    <n v="136"/>
    <x v="52"/>
    <x v="19"/>
    <x v="178"/>
    <x v="2"/>
    <n v="12"/>
    <x v="0"/>
    <x v="1"/>
  </r>
  <r>
    <s v="AX10932"/>
    <s v="ENX2085"/>
    <s v="A154"/>
    <s v="EMP1041"/>
    <s v="C1417"/>
    <d v="2020-01-14T00:00:00"/>
    <x v="29"/>
    <n v="2"/>
    <n v="2495"/>
    <n v="1896"/>
    <n v="1366"/>
    <n v="2356"/>
    <n v="1100"/>
    <x v="52"/>
    <x v="26"/>
    <x v="179"/>
    <x v="4"/>
    <n v="12"/>
    <x v="0"/>
    <x v="1"/>
  </r>
  <r>
    <s v="AX10934"/>
    <s v="ENX2013"/>
    <s v="A117"/>
    <s v="EMP1034"/>
    <s v="C1555"/>
    <d v="2020-01-14T00:00:00"/>
    <x v="70"/>
    <n v="3"/>
    <n v="1522"/>
    <n v="791"/>
    <n v="848"/>
    <n v="1060"/>
    <n v="492"/>
    <x v="21"/>
    <x v="0"/>
    <x v="180"/>
    <x v="1"/>
    <n v="12"/>
    <x v="0"/>
    <x v="1"/>
  </r>
  <r>
    <s v="AX10943"/>
    <s v="ENX2042"/>
    <s v="A133"/>
    <s v="EMP1041"/>
    <s v="C1353"/>
    <d v="2020-01-15T00:00:00"/>
    <x v="49"/>
    <n v="2"/>
    <n v="2353"/>
    <n v="1788"/>
    <n v="408"/>
    <n v="504"/>
    <n v="383"/>
    <x v="10"/>
    <x v="3"/>
    <x v="181"/>
    <x v="1"/>
    <n v="12"/>
    <x v="0"/>
    <x v="0"/>
  </r>
  <r>
    <s v="AX10950"/>
    <s v="ENX2053"/>
    <s v="A170"/>
    <s v="EMP1018"/>
    <s v="C1004"/>
    <d v="2020-01-15T00:00:00"/>
    <x v="33"/>
    <n v="3"/>
    <n v="2410"/>
    <n v="1518"/>
    <n v="1636"/>
    <n v="2044"/>
    <n v="102"/>
    <x v="39"/>
    <x v="9"/>
    <x v="182"/>
    <x v="2"/>
    <n v="2"/>
    <x v="0"/>
    <x v="1"/>
  </r>
  <r>
    <s v="AX10957"/>
    <s v="ENX2057"/>
    <s v="A147"/>
    <s v="EMP1008"/>
    <s v="C1611"/>
    <d v="2020-01-15T00:00:00"/>
    <x v="78"/>
    <n v="2"/>
    <n v="1351"/>
    <n v="1108"/>
    <n v="561"/>
    <n v="684"/>
    <n v="722"/>
    <x v="8"/>
    <x v="10"/>
    <x v="183"/>
    <x v="1"/>
    <n v="2"/>
    <x v="0"/>
    <x v="1"/>
  </r>
  <r>
    <s v="AX10960"/>
    <s v="ENX2003"/>
    <s v="A164"/>
    <s v="EMP1014"/>
    <s v="C1249"/>
    <d v="2020-01-15T00:00:00"/>
    <x v="22"/>
    <n v="1"/>
    <n v="181"/>
    <n v="130"/>
    <n v="1067"/>
    <n v="1809"/>
    <n v="1032"/>
    <x v="12"/>
    <x v="37"/>
    <x v="87"/>
    <x v="6"/>
    <n v="2"/>
    <x v="0"/>
    <x v="1"/>
  </r>
  <r>
    <s v="AX10961"/>
    <s v="ENX2036"/>
    <s v="A100"/>
    <s v="EMP1037"/>
    <s v="C1601"/>
    <d v="2020-01-15T00:00:00"/>
    <x v="1"/>
    <n v="3"/>
    <n v="1119"/>
    <n v="683"/>
    <n v="255"/>
    <n v="392"/>
    <n v="1212"/>
    <x v="68"/>
    <x v="13"/>
    <x v="102"/>
    <x v="0"/>
    <n v="4"/>
    <x v="0"/>
    <x v="1"/>
  </r>
  <r>
    <s v="AX10962"/>
    <s v="ENX2042"/>
    <s v="A103"/>
    <s v="EMP1000"/>
    <s v="C1295"/>
    <d v="2020-01-15T00:00:00"/>
    <x v="49"/>
    <n v="1"/>
    <n v="203"/>
    <n v="154"/>
    <n v="1128"/>
    <n v="1374"/>
    <n v="3348"/>
    <x v="52"/>
    <x v="9"/>
    <x v="184"/>
    <x v="6"/>
    <n v="6"/>
    <x v="0"/>
    <x v="1"/>
  </r>
  <r>
    <s v="AX10966"/>
    <s v="ENX2043"/>
    <s v="A163"/>
    <s v="EMP1042"/>
    <s v="C1258"/>
    <d v="2020-01-15T00:00:00"/>
    <x v="11"/>
    <n v="2"/>
    <n v="1367"/>
    <n v="984"/>
    <n v="850"/>
    <n v="1090"/>
    <n v="626"/>
    <x v="42"/>
    <x v="22"/>
    <x v="185"/>
    <x v="6"/>
    <n v="7"/>
    <x v="0"/>
    <x v="1"/>
  </r>
  <r>
    <s v="AX10981"/>
    <s v="ENX2050"/>
    <s v="A124"/>
    <s v="EMP1020"/>
    <s v="C1721"/>
    <d v="2020-01-15T00:00:00"/>
    <x v="44"/>
    <n v="4"/>
    <n v="913"/>
    <n v="584"/>
    <n v="584"/>
    <n v="913"/>
    <n v="1569"/>
    <x v="34"/>
    <x v="43"/>
    <x v="186"/>
    <x v="3"/>
    <n v="7"/>
    <x v="0"/>
    <x v="1"/>
  </r>
  <r>
    <s v="AX10985"/>
    <s v="ENX2082"/>
    <s v="A109"/>
    <s v="EMP1004"/>
    <s v="C1392"/>
    <d v="2020-01-15T00:00:00"/>
    <x v="86"/>
    <n v="1"/>
    <n v="35"/>
    <n v="22"/>
    <n v="1535"/>
    <n v="2257"/>
    <n v="1130"/>
    <x v="57"/>
    <x v="42"/>
    <x v="78"/>
    <x v="5"/>
    <n v="8"/>
    <x v="0"/>
    <x v="1"/>
  </r>
  <r>
    <s v="AX10986"/>
    <s v="ENX2073"/>
    <s v="A125"/>
    <s v="EMP1031"/>
    <s v="C1015"/>
    <d v="2020-01-15T00:00:00"/>
    <x v="85"/>
    <n v="1"/>
    <n v="871"/>
    <n v="540"/>
    <n v="61"/>
    <n v="95"/>
    <n v="509"/>
    <x v="50"/>
    <x v="8"/>
    <x v="187"/>
    <x v="5"/>
    <n v="8"/>
    <x v="0"/>
    <x v="1"/>
  </r>
  <r>
    <s v="AX10989"/>
    <s v="ENX2078"/>
    <s v="A171"/>
    <s v="EMP1010"/>
    <s v="C1542"/>
    <d v="2020-01-15T00:00:00"/>
    <x v="66"/>
    <n v="1"/>
    <n v="667"/>
    <n v="387"/>
    <n v="389"/>
    <n v="637"/>
    <n v="589"/>
    <x v="24"/>
    <x v="37"/>
    <x v="102"/>
    <x v="4"/>
    <n v="9"/>
    <x v="0"/>
    <x v="1"/>
  </r>
  <r>
    <s v="AX10990"/>
    <s v="ENX2067"/>
    <s v="A147"/>
    <s v="EMP1035"/>
    <s v="C1167"/>
    <d v="2020-01-15T00:00:00"/>
    <x v="30"/>
    <n v="1"/>
    <n v="123"/>
    <n v="84"/>
    <n v="1777"/>
    <n v="2141"/>
    <n v="376"/>
    <x v="8"/>
    <x v="11"/>
    <x v="188"/>
    <x v="0"/>
    <n v="9"/>
    <x v="0"/>
    <x v="1"/>
  </r>
  <r>
    <s v="AX10991"/>
    <s v="ENX2092"/>
    <s v="A122"/>
    <s v="EMP1028"/>
    <s v="C1614"/>
    <d v="2020-01-15T00:00:00"/>
    <x v="87"/>
    <n v="1"/>
    <n v="315"/>
    <n v="208"/>
    <n v="945"/>
    <n v="1889"/>
    <n v="408"/>
    <x v="39"/>
    <x v="31"/>
    <x v="189"/>
    <x v="6"/>
    <n v="10"/>
    <x v="0"/>
    <x v="1"/>
  </r>
  <r>
    <s v="AX10992"/>
    <s v="ENX2084"/>
    <s v="A111"/>
    <s v="EMP1040"/>
    <s v="C1009"/>
    <d v="2020-01-15T00:00:00"/>
    <x v="10"/>
    <n v="1"/>
    <n v="1639"/>
    <n v="1295"/>
    <n v="478"/>
    <n v="886"/>
    <n v="1324"/>
    <x v="52"/>
    <x v="14"/>
    <x v="190"/>
    <x v="0"/>
    <n v="10"/>
    <x v="0"/>
    <x v="1"/>
  </r>
  <r>
    <s v="AX10995"/>
    <s v="ENX2047"/>
    <s v="A125"/>
    <s v="EMP1025"/>
    <s v="C1330"/>
    <d v="2020-01-16T00:00:00"/>
    <x v="82"/>
    <n v="1"/>
    <n v="530"/>
    <n v="435"/>
    <n v="504"/>
    <n v="951"/>
    <n v="570"/>
    <x v="19"/>
    <x v="18"/>
    <x v="191"/>
    <x v="3"/>
    <n v="12"/>
    <x v="0"/>
    <x v="0"/>
  </r>
  <r>
    <s v="AX11000"/>
    <s v="ENX2047"/>
    <s v="A143"/>
    <s v="EMP1019"/>
    <s v="C1712"/>
    <d v="2020-01-16T00:00:00"/>
    <x v="82"/>
    <n v="4"/>
    <n v="2464"/>
    <n v="1774"/>
    <n v="1464"/>
    <n v="2154"/>
    <n v="368"/>
    <x v="21"/>
    <x v="10"/>
    <x v="192"/>
    <x v="2"/>
    <n v="12"/>
    <x v="0"/>
    <x v="0"/>
  </r>
  <r>
    <s v="AX11007"/>
    <s v="ENX2045"/>
    <s v="A129"/>
    <s v="EMP1008"/>
    <s v="C1475"/>
    <d v="2020-01-16T00:00:00"/>
    <x v="65"/>
    <n v="1"/>
    <n v="1587"/>
    <n v="1301"/>
    <n v="1535"/>
    <n v="2257"/>
    <n v="1784"/>
    <x v="1"/>
    <x v="16"/>
    <x v="77"/>
    <x v="3"/>
    <n v="1"/>
    <x v="0"/>
    <x v="1"/>
  </r>
  <r>
    <s v="AX11009"/>
    <s v="ENX2031"/>
    <s v="A137"/>
    <s v="EMP1021"/>
    <s v="C1781"/>
    <d v="2020-01-16T00:00:00"/>
    <x v="88"/>
    <n v="2"/>
    <n v="2294"/>
    <n v="1399"/>
    <n v="4880"/>
    <n v="6684"/>
    <n v="321"/>
    <x v="11"/>
    <x v="35"/>
    <x v="193"/>
    <x v="5"/>
    <n v="2"/>
    <x v="0"/>
    <x v="1"/>
  </r>
  <r>
    <s v="AX11011"/>
    <s v="ENX2088"/>
    <s v="A163"/>
    <s v="EMP1035"/>
    <s v="C1227"/>
    <d v="2020-01-16T00:00:00"/>
    <x v="48"/>
    <n v="1"/>
    <n v="368"/>
    <n v="269"/>
    <n v="682"/>
    <n v="1338"/>
    <n v="2346"/>
    <x v="13"/>
    <x v="43"/>
    <x v="194"/>
    <x v="6"/>
    <n v="4"/>
    <x v="0"/>
    <x v="1"/>
  </r>
  <r>
    <s v="AX11017"/>
    <s v="ENX2005"/>
    <s v="A107"/>
    <s v="EMP1011"/>
    <s v="C1499"/>
    <d v="2020-01-16T00:00:00"/>
    <x v="79"/>
    <n v="2"/>
    <n v="2005"/>
    <n v="1223"/>
    <n v="294"/>
    <n v="368"/>
    <n v="451"/>
    <x v="68"/>
    <x v="18"/>
    <x v="195"/>
    <x v="3"/>
    <n v="4"/>
    <x v="0"/>
    <x v="1"/>
  </r>
  <r>
    <s v="AX11036"/>
    <s v="ENX2046"/>
    <s v="A149"/>
    <s v="EMP1005"/>
    <s v="C1474"/>
    <d v="2020-01-16T00:00:00"/>
    <x v="38"/>
    <n v="2"/>
    <n v="880"/>
    <n v="634"/>
    <n v="1164"/>
    <n v="1512"/>
    <n v="507"/>
    <x v="58"/>
    <x v="11"/>
    <x v="196"/>
    <x v="2"/>
    <n v="6"/>
    <x v="0"/>
    <x v="1"/>
  </r>
  <r>
    <s v="AX11043"/>
    <s v="ENX2081"/>
    <s v="A155"/>
    <s v="EMP1042"/>
    <s v="C1152"/>
    <d v="2020-01-16T00:00:00"/>
    <x v="62"/>
    <n v="2"/>
    <n v="2396"/>
    <n v="1965"/>
    <n v="2588"/>
    <n v="3696"/>
    <n v="2166"/>
    <x v="7"/>
    <x v="0"/>
    <x v="197"/>
    <x v="0"/>
    <n v="7"/>
    <x v="0"/>
    <x v="1"/>
  </r>
  <r>
    <s v="AX11050"/>
    <s v="ENX2084"/>
    <s v="A151"/>
    <s v="EMP1020"/>
    <s v="C1159"/>
    <d v="2020-01-16T00:00:00"/>
    <x v="10"/>
    <n v="1"/>
    <n v="1338"/>
    <n v="682"/>
    <n v="1443"/>
    <n v="1826"/>
    <n v="689"/>
    <x v="59"/>
    <x v="30"/>
    <x v="198"/>
    <x v="0"/>
    <n v="7"/>
    <x v="0"/>
    <x v="1"/>
  </r>
  <r>
    <s v="AX11051"/>
    <s v="ENX2005"/>
    <s v="A135"/>
    <s v="EMP1036"/>
    <s v="C1048"/>
    <d v="2020-01-16T00:00:00"/>
    <x v="79"/>
    <n v="1"/>
    <n v="1353"/>
    <n v="947"/>
    <n v="1248"/>
    <n v="1809"/>
    <n v="123"/>
    <x v="42"/>
    <x v="27"/>
    <x v="199"/>
    <x v="4"/>
    <n v="7"/>
    <x v="0"/>
    <x v="1"/>
  </r>
  <r>
    <s v="AX11052"/>
    <s v="ENX2015"/>
    <s v="A140"/>
    <s v="EMP1036"/>
    <s v="C1649"/>
    <d v="2020-01-16T00:00:00"/>
    <x v="17"/>
    <n v="1"/>
    <n v="556"/>
    <n v="395"/>
    <n v="294"/>
    <n v="368"/>
    <n v="871"/>
    <x v="2"/>
    <x v="11"/>
    <x v="76"/>
    <x v="5"/>
    <n v="7"/>
    <x v="0"/>
    <x v="1"/>
  </r>
  <r>
    <s v="AX11061"/>
    <s v="ENX2078"/>
    <s v="A159"/>
    <s v="EMP1021"/>
    <s v="C1381"/>
    <d v="2020-01-16T00:00:00"/>
    <x v="66"/>
    <n v="4"/>
    <n v="2283"/>
    <n v="1484"/>
    <n v="1397"/>
    <n v="1967"/>
    <n v="383"/>
    <x v="16"/>
    <x v="26"/>
    <x v="200"/>
    <x v="3"/>
    <n v="7"/>
    <x v="0"/>
    <x v="1"/>
  </r>
  <r>
    <s v="AX11064"/>
    <s v="ENX2067"/>
    <s v="A104"/>
    <s v="EMP1004"/>
    <s v="C1364"/>
    <d v="2020-01-16T00:00:00"/>
    <x v="30"/>
    <n v="1"/>
    <n v="2497"/>
    <n v="1473"/>
    <n v="395"/>
    <n v="556"/>
    <n v="816"/>
    <x v="72"/>
    <x v="32"/>
    <x v="57"/>
    <x v="4"/>
    <n v="7"/>
    <x v="0"/>
    <x v="1"/>
  </r>
  <r>
    <s v="AX11066"/>
    <s v="ENX2085"/>
    <s v="A130"/>
    <s v="EMP1025"/>
    <s v="C1774"/>
    <d v="2020-01-16T00:00:00"/>
    <x v="29"/>
    <n v="1"/>
    <n v="1899"/>
    <n v="1044"/>
    <n v="683"/>
    <n v="1119"/>
    <n v="436"/>
    <x v="30"/>
    <x v="12"/>
    <x v="10"/>
    <x v="4"/>
    <n v="8"/>
    <x v="0"/>
    <x v="1"/>
  </r>
  <r>
    <s v="AX11072"/>
    <s v="ENX2010"/>
    <s v="A156"/>
    <s v="EMP1018"/>
    <s v="C1385"/>
    <d v="2020-01-16T00:00:00"/>
    <x v="43"/>
    <n v="3"/>
    <n v="1338"/>
    <n v="682"/>
    <n v="1399"/>
    <n v="2294"/>
    <n v="406"/>
    <x v="22"/>
    <x v="30"/>
    <x v="201"/>
    <x v="2"/>
    <n v="9"/>
    <x v="0"/>
    <x v="1"/>
  </r>
  <r>
    <s v="AX11077"/>
    <s v="ENX2089"/>
    <s v="A108"/>
    <s v="EMP1032"/>
    <s v="C1087"/>
    <d v="2020-01-16T00:00:00"/>
    <x v="89"/>
    <n v="1"/>
    <n v="2257"/>
    <n v="1535"/>
    <n v="538"/>
    <n v="736"/>
    <n v="1044"/>
    <x v="61"/>
    <x v="32"/>
    <x v="202"/>
    <x v="1"/>
    <n v="9"/>
    <x v="0"/>
    <x v="1"/>
  </r>
  <r>
    <s v="AX11078"/>
    <s v="ENX2049"/>
    <s v="A141"/>
    <s v="EMP1028"/>
    <s v="C1352"/>
    <d v="2020-01-16T00:00:00"/>
    <x v="58"/>
    <n v="3"/>
    <n v="913"/>
    <n v="584"/>
    <n v="2108"/>
    <n v="2810"/>
    <n v="192"/>
    <x v="4"/>
    <x v="19"/>
    <x v="203"/>
    <x v="2"/>
    <n v="10"/>
    <x v="0"/>
    <x v="1"/>
  </r>
  <r>
    <s v="AX11080"/>
    <s v="ENX2094"/>
    <s v="A114"/>
    <s v="EMP1028"/>
    <s v="C1375"/>
    <d v="2020-01-16T00:00:00"/>
    <x v="90"/>
    <n v="1"/>
    <n v="2283"/>
    <n v="1484"/>
    <n v="2092"/>
    <n v="3270"/>
    <n v="486"/>
    <x v="58"/>
    <x v="7"/>
    <x v="204"/>
    <x v="6"/>
    <n v="11"/>
    <x v="0"/>
    <x v="1"/>
  </r>
  <r>
    <s v="AX11082"/>
    <s v="ENX2055"/>
    <s v="A100"/>
    <s v="EMP1014"/>
    <s v="C1014"/>
    <d v="2020-01-16T00:00:00"/>
    <x v="71"/>
    <n v="1"/>
    <n v="2353"/>
    <n v="1788"/>
    <n v="1516"/>
    <n v="1783"/>
    <n v="1710"/>
    <x v="15"/>
    <x v="11"/>
    <x v="61"/>
    <x v="4"/>
    <n v="11"/>
    <x v="0"/>
    <x v="1"/>
  </r>
  <r>
    <s v="AX11087"/>
    <s v="ENX2038"/>
    <s v="A148"/>
    <s v="EMP1036"/>
    <s v="C1476"/>
    <d v="2020-01-16T00:00:00"/>
    <x v="84"/>
    <n v="4"/>
    <n v="1708"/>
    <n v="871"/>
    <n v="1752"/>
    <n v="2739"/>
    <n v="88"/>
    <x v="45"/>
    <x v="22"/>
    <x v="205"/>
    <x v="3"/>
    <n v="12"/>
    <x v="0"/>
    <x v="1"/>
  </r>
  <r>
    <s v="AX11092"/>
    <s v="ENX2032"/>
    <s v="A118"/>
    <s v="EMP1029"/>
    <s v="C1564"/>
    <d v="2020-01-16T00:00:00"/>
    <x v="47"/>
    <n v="1"/>
    <n v="1783"/>
    <n v="1516"/>
    <n v="2400"/>
    <n v="4364"/>
    <n v="280"/>
    <x v="70"/>
    <x v="23"/>
    <x v="206"/>
    <x v="6"/>
    <n v="12"/>
    <x v="0"/>
    <x v="1"/>
  </r>
  <r>
    <s v="AX11095"/>
    <s v="ENX2011"/>
    <s v="A156"/>
    <s v="EMP1031"/>
    <s v="C1783"/>
    <d v="2020-01-16T00:00:00"/>
    <x v="81"/>
    <n v="4"/>
    <n v="356"/>
    <n v="292"/>
    <n v="1614"/>
    <n v="2934"/>
    <n v="351"/>
    <x v="34"/>
    <x v="41"/>
    <x v="207"/>
    <x v="0"/>
    <n v="12"/>
    <x v="0"/>
    <x v="1"/>
  </r>
  <r>
    <s v="AX11098"/>
    <s v="ENX2057"/>
    <s v="A151"/>
    <s v="EMP1006"/>
    <s v="C1534"/>
    <d v="2020-01-17T00:00:00"/>
    <x v="78"/>
    <n v="1"/>
    <n v="2396"/>
    <n v="1965"/>
    <n v="1484"/>
    <n v="2283"/>
    <n v="509"/>
    <x v="48"/>
    <x v="18"/>
    <x v="208"/>
    <x v="2"/>
    <n v="12"/>
    <x v="0"/>
    <x v="0"/>
  </r>
  <r>
    <s v="AX11100"/>
    <s v="ENX2029"/>
    <s v="A173"/>
    <s v="EMP1018"/>
    <s v="C1520"/>
    <d v="2020-01-17T00:00:00"/>
    <x v="3"/>
    <n v="2"/>
    <n v="1862"/>
    <n v="1173"/>
    <n v="1367"/>
    <n v="2241"/>
    <n v="344"/>
    <x v="39"/>
    <x v="34"/>
    <x v="152"/>
    <x v="4"/>
    <n v="2"/>
    <x v="0"/>
    <x v="1"/>
  </r>
  <r>
    <s v="AX11102"/>
    <s v="ENX2063"/>
    <s v="A149"/>
    <s v="EMP1004"/>
    <s v="C1512"/>
    <d v="2020-01-17T00:00:00"/>
    <x v="83"/>
    <n v="1"/>
    <n v="771"/>
    <n v="648"/>
    <n v="3915"/>
    <n v="5436"/>
    <n v="3072"/>
    <x v="18"/>
    <x v="34"/>
    <x v="209"/>
    <x v="5"/>
    <n v="2"/>
    <x v="0"/>
    <x v="1"/>
  </r>
  <r>
    <s v="AX11105"/>
    <s v="ENX2035"/>
    <s v="A173"/>
    <s v="EMP1034"/>
    <s v="C1384"/>
    <d v="2020-01-17T00:00:00"/>
    <x v="26"/>
    <n v="1"/>
    <n v="35"/>
    <n v="22"/>
    <n v="208"/>
    <n v="315"/>
    <n v="463"/>
    <x v="27"/>
    <x v="38"/>
    <x v="210"/>
    <x v="3"/>
    <n v="4"/>
    <x v="0"/>
    <x v="1"/>
  </r>
  <r>
    <s v="AX11108"/>
    <s v="ENX2091"/>
    <s v="A160"/>
    <s v="EMP1037"/>
    <s v="C1041"/>
    <d v="2020-01-17T00:00:00"/>
    <x v="39"/>
    <n v="1"/>
    <n v="1639"/>
    <n v="1295"/>
    <n v="88"/>
    <n v="140"/>
    <n v="495"/>
    <x v="40"/>
    <x v="14"/>
    <x v="152"/>
    <x v="2"/>
    <n v="5"/>
    <x v="0"/>
    <x v="1"/>
  </r>
  <r>
    <s v="AX11111"/>
    <s v="ENX2016"/>
    <s v="A156"/>
    <s v="EMP1027"/>
    <s v="C1178"/>
    <d v="2020-01-17T00:00:00"/>
    <x v="6"/>
    <n v="4"/>
    <n v="127"/>
    <n v="79"/>
    <n v="1301"/>
    <n v="1587"/>
    <n v="123"/>
    <x v="40"/>
    <x v="14"/>
    <x v="209"/>
    <x v="4"/>
    <n v="8"/>
    <x v="0"/>
    <x v="1"/>
  </r>
  <r>
    <s v="AX11112"/>
    <s v="ENX2050"/>
    <s v="A142"/>
    <s v="EMP1043"/>
    <s v="C1515"/>
    <d v="2020-01-17T00:00:00"/>
    <x v="44"/>
    <n v="1"/>
    <n v="1052"/>
    <n v="589"/>
    <n v="1054"/>
    <n v="1405"/>
    <n v="1392"/>
    <x v="17"/>
    <x v="3"/>
    <x v="206"/>
    <x v="1"/>
    <n v="9"/>
    <x v="0"/>
    <x v="1"/>
  </r>
  <r>
    <s v="AX11116"/>
    <s v="ENX2029"/>
    <s v="A124"/>
    <s v="EMP1018"/>
    <s v="C1180"/>
    <d v="2020-01-17T00:00:00"/>
    <x v="3"/>
    <n v="1"/>
    <n v="1367"/>
    <n v="984"/>
    <n v="2794"/>
    <n v="3934"/>
    <n v="892"/>
    <x v="69"/>
    <x v="5"/>
    <x v="211"/>
    <x v="6"/>
    <n v="10"/>
    <x v="0"/>
    <x v="1"/>
  </r>
  <r>
    <s v="AX11120"/>
    <s v="ENX2067"/>
    <s v="A169"/>
    <s v="EMP1019"/>
    <s v="C1322"/>
    <d v="2020-01-18T00:00:00"/>
    <x v="30"/>
    <n v="1"/>
    <n v="136"/>
    <n v="72"/>
    <n v="1518"/>
    <n v="2410"/>
    <n v="3484"/>
    <x v="17"/>
    <x v="6"/>
    <x v="212"/>
    <x v="4"/>
    <n v="12"/>
    <x v="0"/>
    <x v="0"/>
  </r>
  <r>
    <s v="AX11124"/>
    <s v="ENX2004"/>
    <s v="A142"/>
    <s v="EMP1001"/>
    <s v="C1798"/>
    <d v="2020-01-18T00:00:00"/>
    <x v="23"/>
    <n v="2"/>
    <n v="1380"/>
    <n v="1090"/>
    <n v="1295"/>
    <n v="1639"/>
    <n v="123"/>
    <x v="71"/>
    <x v="1"/>
    <x v="213"/>
    <x v="2"/>
    <n v="2"/>
    <x v="0"/>
    <x v="1"/>
  </r>
  <r>
    <s v="AX11130"/>
    <s v="ENX2017"/>
    <s v="A146"/>
    <s v="EMP1005"/>
    <s v="C1410"/>
    <d v="2020-01-18T00:00:00"/>
    <x v="61"/>
    <n v="1"/>
    <n v="458"/>
    <n v="376"/>
    <n v="984"/>
    <n v="1367"/>
    <n v="74"/>
    <x v="71"/>
    <x v="40"/>
    <x v="214"/>
    <x v="6"/>
    <n v="2"/>
    <x v="0"/>
    <x v="1"/>
  </r>
  <r>
    <s v="AX11131"/>
    <s v="ENX2097"/>
    <s v="A135"/>
    <s v="EMP1025"/>
    <s v="C1536"/>
    <d v="2020-01-18T00:00:00"/>
    <x v="0"/>
    <n v="1"/>
    <n v="1077"/>
    <n v="732"/>
    <n v="2642"/>
    <n v="3944"/>
    <n v="265"/>
    <x v="23"/>
    <x v="34"/>
    <x v="67"/>
    <x v="3"/>
    <n v="4"/>
    <x v="0"/>
    <x v="1"/>
  </r>
  <r>
    <s v="AX11136"/>
    <s v="ENX2027"/>
    <s v="A145"/>
    <s v="EMP1009"/>
    <s v="C1152"/>
    <d v="2020-01-18T00:00:00"/>
    <x v="19"/>
    <n v="1"/>
    <n v="1899"/>
    <n v="1044"/>
    <n v="1294"/>
    <n v="1848"/>
    <n v="184"/>
    <x v="36"/>
    <x v="7"/>
    <x v="215"/>
    <x v="0"/>
    <n v="5"/>
    <x v="0"/>
    <x v="1"/>
  </r>
  <r>
    <s v="AX11138"/>
    <s v="ENX2032"/>
    <s v="A164"/>
    <s v="EMP1010"/>
    <s v="C1118"/>
    <d v="2020-01-18T00:00:00"/>
    <x v="47"/>
    <n v="1"/>
    <n v="2410"/>
    <n v="1518"/>
    <n v="3792"/>
    <n v="4990"/>
    <n v="2481"/>
    <x v="50"/>
    <x v="20"/>
    <x v="216"/>
    <x v="5"/>
    <n v="5"/>
    <x v="0"/>
    <x v="1"/>
  </r>
  <r>
    <s v="AX11140"/>
    <s v="ENX2024"/>
    <s v="A146"/>
    <s v="EMP1033"/>
    <s v="C1341"/>
    <d v="2020-01-18T00:00:00"/>
    <x v="2"/>
    <n v="2"/>
    <n v="2182"/>
    <n v="1200"/>
    <n v="2613"/>
    <n v="5124"/>
    <n v="870"/>
    <x v="9"/>
    <x v="23"/>
    <x v="15"/>
    <x v="6"/>
    <n v="6"/>
    <x v="0"/>
    <x v="1"/>
  </r>
  <r>
    <s v="AX11142"/>
    <s v="ENX2083"/>
    <s v="A114"/>
    <s v="EMP1010"/>
    <s v="C1205"/>
    <d v="2020-01-18T00:00:00"/>
    <x v="59"/>
    <n v="3"/>
    <n v="1862"/>
    <n v="1173"/>
    <n v="1924"/>
    <n v="2828"/>
    <n v="383"/>
    <x v="70"/>
    <x v="15"/>
    <x v="71"/>
    <x v="3"/>
    <n v="6"/>
    <x v="0"/>
    <x v="1"/>
  </r>
  <r>
    <s v="AX11146"/>
    <s v="ENX2020"/>
    <s v="A104"/>
    <s v="EMP1042"/>
    <s v="C1341"/>
    <d v="2020-01-18T00:00:00"/>
    <x v="18"/>
    <n v="2"/>
    <n v="2294"/>
    <n v="1399"/>
    <n v="1230"/>
    <n v="1783"/>
    <n v="1224"/>
    <x v="46"/>
    <x v="23"/>
    <x v="217"/>
    <x v="5"/>
    <n v="7"/>
    <x v="0"/>
    <x v="1"/>
  </r>
  <r>
    <s v="AX11147"/>
    <s v="ENX2010"/>
    <s v="A114"/>
    <s v="EMP1015"/>
    <s v="C1575"/>
    <d v="2020-01-18T00:00:00"/>
    <x v="43"/>
    <n v="3"/>
    <n v="1798"/>
    <n v="971"/>
    <n v="3702"/>
    <n v="4746"/>
    <n v="892"/>
    <x v="63"/>
    <x v="28"/>
    <x v="218"/>
    <x v="0"/>
    <n v="7"/>
    <x v="0"/>
    <x v="1"/>
  </r>
  <r>
    <s v="AX11148"/>
    <s v="ENX2063"/>
    <s v="A120"/>
    <s v="EMP1038"/>
    <s v="C1522"/>
    <d v="2020-01-18T00:00:00"/>
    <x v="83"/>
    <n v="3"/>
    <n v="2391"/>
    <n v="1291"/>
    <n v="2460"/>
    <n v="3566"/>
    <n v="729"/>
    <x v="65"/>
    <x v="39"/>
    <x v="171"/>
    <x v="6"/>
    <n v="8"/>
    <x v="0"/>
    <x v="1"/>
  </r>
  <r>
    <s v="AX11149"/>
    <s v="ENX2007"/>
    <s v="A105"/>
    <s v="EMP1016"/>
    <s v="C1188"/>
    <d v="2020-01-18T00:00:00"/>
    <x v="63"/>
    <n v="3"/>
    <n v="2294"/>
    <n v="1399"/>
    <n v="4134"/>
    <n v="5661"/>
    <n v="243"/>
    <x v="38"/>
    <x v="41"/>
    <x v="9"/>
    <x v="3"/>
    <n v="9"/>
    <x v="0"/>
    <x v="1"/>
  </r>
  <r>
    <s v="AX11150"/>
    <s v="ENX2062"/>
    <s v="A156"/>
    <s v="EMP1016"/>
    <s v="C1099"/>
    <d v="2020-01-18T00:00:00"/>
    <x v="91"/>
    <n v="2"/>
    <n v="826"/>
    <n v="562"/>
    <n v="1076"/>
    <n v="1472"/>
    <n v="212"/>
    <x v="24"/>
    <x v="31"/>
    <x v="171"/>
    <x v="3"/>
    <n v="10"/>
    <x v="0"/>
    <x v="1"/>
  </r>
  <r>
    <s v="AX11151"/>
    <s v="ENX2046"/>
    <s v="A100"/>
    <s v="EMP1018"/>
    <s v="C1542"/>
    <d v="2020-01-18T00:00:00"/>
    <x v="38"/>
    <n v="1"/>
    <n v="1077"/>
    <n v="732"/>
    <n v="616"/>
    <n v="812"/>
    <n v="2832"/>
    <x v="61"/>
    <x v="16"/>
    <x v="219"/>
    <x v="2"/>
    <n v="11"/>
    <x v="0"/>
    <x v="1"/>
  </r>
  <r>
    <s v="AX11153"/>
    <s v="ENX2019"/>
    <s v="A150"/>
    <s v="EMP1021"/>
    <s v="C1068"/>
    <d v="2020-01-18T00:00:00"/>
    <x v="60"/>
    <n v="1"/>
    <n v="847"/>
    <n v="534"/>
    <n v="1366"/>
    <n v="2356"/>
    <n v="483"/>
    <x v="17"/>
    <x v="34"/>
    <x v="158"/>
    <x v="2"/>
    <n v="12"/>
    <x v="0"/>
    <x v="1"/>
  </r>
  <r>
    <s v="AX11154"/>
    <s v="ENX2030"/>
    <s v="A110"/>
    <s v="EMP1029"/>
    <s v="C1253"/>
    <d v="2020-01-19T00:00:00"/>
    <x v="80"/>
    <n v="4"/>
    <n v="1638"/>
    <n v="1261"/>
    <n v="584"/>
    <n v="913"/>
    <n v="1200"/>
    <x v="13"/>
    <x v="36"/>
    <x v="220"/>
    <x v="4"/>
    <n v="12"/>
    <x v="0"/>
    <x v="0"/>
  </r>
  <r>
    <s v="AX11157"/>
    <s v="ENX2031"/>
    <s v="A155"/>
    <s v="EMP1013"/>
    <s v="C1644"/>
    <d v="2020-01-19T00:00:00"/>
    <x v="88"/>
    <n v="2"/>
    <n v="545"/>
    <n v="425"/>
    <n v="1321"/>
    <n v="1972"/>
    <n v="51"/>
    <x v="57"/>
    <x v="7"/>
    <x v="221"/>
    <x v="1"/>
    <n v="6"/>
    <x v="0"/>
    <x v="1"/>
  </r>
  <r>
    <s v="AX11158"/>
    <s v="ENX2009"/>
    <s v="A153"/>
    <s v="EMP1005"/>
    <s v="C1284"/>
    <d v="2020-01-19T00:00:00"/>
    <x v="75"/>
    <n v="2"/>
    <n v="2294"/>
    <n v="1399"/>
    <n v="1518"/>
    <n v="2410"/>
    <n v="483"/>
    <x v="54"/>
    <x v="8"/>
    <x v="106"/>
    <x v="6"/>
    <n v="9"/>
    <x v="0"/>
    <x v="1"/>
  </r>
  <r>
    <s v="AX11162"/>
    <s v="ENX2043"/>
    <s v="A165"/>
    <s v="EMP1035"/>
    <s v="C1596"/>
    <d v="2020-01-19T00:00:00"/>
    <x v="11"/>
    <n v="1"/>
    <n v="871"/>
    <n v="540"/>
    <n v="22"/>
    <n v="35"/>
    <n v="600"/>
    <x v="29"/>
    <x v="37"/>
    <x v="222"/>
    <x v="5"/>
    <n v="10"/>
    <x v="0"/>
    <x v="1"/>
  </r>
  <r>
    <s v="AX11163"/>
    <s v="ENX2046"/>
    <s v="A114"/>
    <s v="EMP1023"/>
    <s v="C1020"/>
    <d v="2020-01-19T00:00:00"/>
    <x v="38"/>
    <n v="1"/>
    <n v="1798"/>
    <n v="971"/>
    <n v="1580"/>
    <n v="2224"/>
    <n v="285"/>
    <x v="56"/>
    <x v="4"/>
    <x v="8"/>
    <x v="6"/>
    <n v="10"/>
    <x v="0"/>
    <x v="1"/>
  </r>
  <r>
    <s v="AX11164"/>
    <s v="ENX2046"/>
    <s v="A130"/>
    <s v="EMP1041"/>
    <s v="C1537"/>
    <d v="2020-01-19T00:00:00"/>
    <x v="38"/>
    <n v="1"/>
    <n v="2353"/>
    <n v="1788"/>
    <n v="4191"/>
    <n v="5901"/>
    <n v="1120"/>
    <x v="48"/>
    <x v="31"/>
    <x v="223"/>
    <x v="1"/>
    <n v="11"/>
    <x v="0"/>
    <x v="1"/>
  </r>
  <r>
    <s v="AX11167"/>
    <s v="ENX2071"/>
    <s v="A119"/>
    <s v="EMP1012"/>
    <s v="C1781"/>
    <d v="2020-01-19T00:00:00"/>
    <x v="92"/>
    <n v="1"/>
    <n v="1467"/>
    <n v="807"/>
    <n v="1683"/>
    <n v="2052"/>
    <n v="2756"/>
    <x v="3"/>
    <x v="18"/>
    <x v="94"/>
    <x v="3"/>
    <n v="11"/>
    <x v="0"/>
    <x v="1"/>
  </r>
  <r>
    <s v="AX11168"/>
    <s v="ENX2037"/>
    <s v="A138"/>
    <s v="EMP1023"/>
    <s v="C1313"/>
    <d v="2020-01-19T00:00:00"/>
    <x v="50"/>
    <n v="1"/>
    <n v="1022"/>
    <n v="818"/>
    <n v="1350"/>
    <n v="2454"/>
    <n v="451"/>
    <x v="50"/>
    <x v="34"/>
    <x v="224"/>
    <x v="5"/>
    <n v="11"/>
    <x v="0"/>
    <x v="1"/>
  </r>
  <r>
    <s v="AX11176"/>
    <s v="ENX2042"/>
    <s v="A127"/>
    <s v="EMP1039"/>
    <s v="C1165"/>
    <d v="2020-01-19T00:00:00"/>
    <x v="49"/>
    <n v="1"/>
    <n v="502"/>
    <n v="296"/>
    <n v="3903"/>
    <n v="4761"/>
    <n v="1980"/>
    <x v="18"/>
    <x v="44"/>
    <x v="115"/>
    <x v="3"/>
    <n v="12"/>
    <x v="0"/>
    <x v="1"/>
  </r>
  <r>
    <s v="AX11181"/>
    <s v="ENX2034"/>
    <s v="A162"/>
    <s v="EMP1038"/>
    <s v="C1653"/>
    <d v="2020-01-20T00:00:00"/>
    <x v="32"/>
    <n v="1"/>
    <n v="561"/>
    <n v="421"/>
    <n v="1700"/>
    <n v="2180"/>
    <n v="164"/>
    <x v="9"/>
    <x v="35"/>
    <x v="225"/>
    <x v="5"/>
    <n v="12"/>
    <x v="0"/>
    <x v="0"/>
  </r>
  <r>
    <s v="AX11184"/>
    <s v="ENX2051"/>
    <s v="A130"/>
    <s v="EMP1021"/>
    <s v="C1216"/>
    <d v="2020-01-20T00:00:00"/>
    <x v="14"/>
    <n v="2"/>
    <n v="378"/>
    <n v="291"/>
    <n v="291"/>
    <n v="378"/>
    <n v="1149"/>
    <x v="4"/>
    <x v="42"/>
    <x v="226"/>
    <x v="0"/>
    <n v="1"/>
    <x v="0"/>
    <x v="1"/>
  </r>
  <r>
    <s v="AX11190"/>
    <s v="ENX2030"/>
    <s v="A153"/>
    <s v="EMP1016"/>
    <s v="C1040"/>
    <d v="2020-01-20T00:00:00"/>
    <x v="80"/>
    <n v="1"/>
    <n v="826"/>
    <n v="562"/>
    <n v="183"/>
    <n v="285"/>
    <n v="618"/>
    <x v="30"/>
    <x v="22"/>
    <x v="59"/>
    <x v="5"/>
    <n v="1"/>
    <x v="0"/>
    <x v="1"/>
  </r>
  <r>
    <s v="AX11192"/>
    <s v="ENX2078"/>
    <s v="A153"/>
    <s v="EMP1004"/>
    <s v="C1345"/>
    <d v="2020-01-20T00:00:00"/>
    <x v="66"/>
    <n v="3"/>
    <n v="1494"/>
    <n v="971"/>
    <n v="1305"/>
    <n v="1812"/>
    <n v="742"/>
    <x v="7"/>
    <x v="6"/>
    <x v="227"/>
    <x v="6"/>
    <n v="2"/>
    <x v="0"/>
    <x v="1"/>
  </r>
  <r>
    <s v="AX11195"/>
    <s v="ENX2091"/>
    <s v="A161"/>
    <s v="EMP1026"/>
    <s v="C1543"/>
    <d v="2020-01-20T00:00:00"/>
    <x v="39"/>
    <n v="1"/>
    <n v="1798"/>
    <n v="971"/>
    <n v="1234"/>
    <n v="1582"/>
    <n v="192"/>
    <x v="36"/>
    <x v="25"/>
    <x v="228"/>
    <x v="6"/>
    <n v="2"/>
    <x v="0"/>
    <x v="1"/>
  </r>
  <r>
    <s v="AX11196"/>
    <s v="ENX2062"/>
    <s v="A105"/>
    <s v="EMP1007"/>
    <s v="C1643"/>
    <d v="2020-01-20T00:00:00"/>
    <x v="91"/>
    <n v="1"/>
    <n v="561"/>
    <n v="421"/>
    <n v="1896"/>
    <n v="2495"/>
    <n v="187"/>
    <x v="19"/>
    <x v="3"/>
    <x v="31"/>
    <x v="3"/>
    <n v="3"/>
    <x v="0"/>
    <x v="1"/>
  </r>
  <r>
    <s v="AX11201"/>
    <s v="ENX2083"/>
    <s v="A117"/>
    <s v="EMP1008"/>
    <s v="C1328"/>
    <d v="2020-01-20T00:00:00"/>
    <x v="59"/>
    <n v="1"/>
    <n v="1278"/>
    <n v="665"/>
    <n v="2726"/>
    <n v="3450"/>
    <n v="689"/>
    <x v="34"/>
    <x v="35"/>
    <x v="229"/>
    <x v="2"/>
    <n v="4"/>
    <x v="0"/>
    <x v="1"/>
  </r>
  <r>
    <s v="AX11204"/>
    <s v="ENX2043"/>
    <s v="A172"/>
    <s v="EMP1040"/>
    <s v="C1263"/>
    <d v="2020-01-20T00:00:00"/>
    <x v="11"/>
    <n v="3"/>
    <n v="1582"/>
    <n v="1234"/>
    <n v="4692"/>
    <n v="7448"/>
    <n v="192"/>
    <x v="57"/>
    <x v="3"/>
    <x v="127"/>
    <x v="5"/>
    <n v="4"/>
    <x v="0"/>
    <x v="1"/>
  </r>
  <r>
    <s v="AX11205"/>
    <s v="ENX2054"/>
    <s v="A171"/>
    <s v="EMP1017"/>
    <s v="C1275"/>
    <d v="2020-01-20T00:00:00"/>
    <x v="12"/>
    <n v="4"/>
    <n v="1566"/>
    <n v="1190"/>
    <n v="390"/>
    <n v="543"/>
    <n v="507"/>
    <x v="6"/>
    <x v="20"/>
    <x v="230"/>
    <x v="3"/>
    <n v="4"/>
    <x v="0"/>
    <x v="1"/>
  </r>
  <r>
    <s v="AX11216"/>
    <s v="ENX2090"/>
    <s v="A125"/>
    <s v="EMP1039"/>
    <s v="C1121"/>
    <d v="2020-01-20T00:00:00"/>
    <x v="55"/>
    <n v="1"/>
    <n v="203"/>
    <n v="154"/>
    <n v="1896"/>
    <n v="2495"/>
    <n v="4096"/>
    <x v="21"/>
    <x v="20"/>
    <x v="231"/>
    <x v="2"/>
    <n v="7"/>
    <x v="0"/>
    <x v="1"/>
  </r>
  <r>
    <s v="AX11224"/>
    <s v="ENX2067"/>
    <s v="A106"/>
    <s v="EMP1004"/>
    <s v="C1772"/>
    <d v="2020-01-20T00:00:00"/>
    <x v="30"/>
    <n v="4"/>
    <n v="1783"/>
    <n v="1230"/>
    <n v="2970"/>
    <n v="4182"/>
    <n v="872"/>
    <x v="18"/>
    <x v="6"/>
    <x v="231"/>
    <x v="6"/>
    <n v="7"/>
    <x v="0"/>
    <x v="1"/>
  </r>
  <r>
    <s v="AX11227"/>
    <s v="ENX2096"/>
    <s v="A131"/>
    <s v="EMP1024"/>
    <s v="C1531"/>
    <d v="2020-01-20T00:00:00"/>
    <x v="36"/>
    <n v="4"/>
    <n v="818"/>
    <n v="450"/>
    <n v="838"/>
    <n v="1103"/>
    <n v="1485"/>
    <x v="3"/>
    <x v="40"/>
    <x v="232"/>
    <x v="5"/>
    <n v="7"/>
    <x v="0"/>
    <x v="1"/>
  </r>
  <r>
    <s v="AX11228"/>
    <s v="ENX2021"/>
    <s v="A109"/>
    <s v="EMP1005"/>
    <s v="C1034"/>
    <d v="2020-01-20T00:00:00"/>
    <x v="77"/>
    <n v="1"/>
    <n v="392"/>
    <n v="255"/>
    <n v="2454"/>
    <n v="3066"/>
    <n v="2888"/>
    <x v="7"/>
    <x v="34"/>
    <x v="176"/>
    <x v="5"/>
    <n v="7"/>
    <x v="0"/>
    <x v="1"/>
  </r>
  <r>
    <s v="AX11231"/>
    <s v="ENX2017"/>
    <s v="A133"/>
    <s v="EMP1000"/>
    <s v="C1772"/>
    <d v="2020-01-20T00:00:00"/>
    <x v="61"/>
    <n v="3"/>
    <n v="290"/>
    <n v="200"/>
    <n v="2216"/>
    <n v="2702"/>
    <n v="766"/>
    <x v="51"/>
    <x v="2"/>
    <x v="233"/>
    <x v="3"/>
    <n v="8"/>
    <x v="0"/>
    <x v="1"/>
  </r>
  <r>
    <s v="AX11233"/>
    <s v="ENX2075"/>
    <s v="A100"/>
    <s v="EMP1005"/>
    <s v="C1455"/>
    <d v="2020-01-20T00:00:00"/>
    <x v="35"/>
    <n v="1"/>
    <n v="378"/>
    <n v="291"/>
    <n v="534"/>
    <n v="847"/>
    <n v="744"/>
    <x v="29"/>
    <x v="43"/>
    <x v="194"/>
    <x v="5"/>
    <n v="10"/>
    <x v="0"/>
    <x v="1"/>
  </r>
  <r>
    <s v="AX11236"/>
    <s v="ENX2035"/>
    <s v="A167"/>
    <s v="EMP1023"/>
    <s v="C1264"/>
    <d v="2020-01-20T00:00:00"/>
    <x v="26"/>
    <n v="1"/>
    <n v="1783"/>
    <n v="1516"/>
    <n v="818"/>
    <n v="1022"/>
    <n v="1710"/>
    <x v="30"/>
    <x v="26"/>
    <x v="234"/>
    <x v="3"/>
    <n v="10"/>
    <x v="0"/>
    <x v="1"/>
  </r>
  <r>
    <s v="AX11239"/>
    <s v="ENX2041"/>
    <s v="A146"/>
    <s v="EMP1037"/>
    <s v="C1233"/>
    <d v="2020-01-20T00:00:00"/>
    <x v="7"/>
    <n v="1"/>
    <n v="368"/>
    <n v="269"/>
    <n v="5895"/>
    <n v="7188"/>
    <n v="95"/>
    <x v="68"/>
    <x v="7"/>
    <x v="235"/>
    <x v="0"/>
    <n v="11"/>
    <x v="0"/>
    <x v="1"/>
  </r>
  <r>
    <s v="AX11240"/>
    <s v="ENX2060"/>
    <s v="A149"/>
    <s v="EMP1004"/>
    <s v="C1733"/>
    <d v="2020-01-20T00:00:00"/>
    <x v="73"/>
    <n v="2"/>
    <n v="951"/>
    <n v="504"/>
    <n v="22"/>
    <n v="35"/>
    <n v="644"/>
    <x v="22"/>
    <x v="38"/>
    <x v="236"/>
    <x v="5"/>
    <n v="11"/>
    <x v="0"/>
    <x v="1"/>
  </r>
  <r>
    <s v="AX11248"/>
    <s v="ENX2064"/>
    <s v="A160"/>
    <s v="EMP1005"/>
    <s v="C1391"/>
    <d v="2020-01-20T00:00:00"/>
    <x v="25"/>
    <n v="2"/>
    <n v="1972"/>
    <n v="1321"/>
    <n v="1321"/>
    <n v="1972"/>
    <n v="34"/>
    <x v="47"/>
    <x v="32"/>
    <x v="237"/>
    <x v="4"/>
    <n v="12"/>
    <x v="0"/>
    <x v="1"/>
  </r>
  <r>
    <s v="AX11273"/>
    <s v="ENX2001"/>
    <s v="A112"/>
    <s v="EMP1002"/>
    <s v="C1040"/>
    <d v="2020-01-20T00:00:00"/>
    <x v="93"/>
    <n v="1"/>
    <n v="400"/>
    <n v="208"/>
    <n v="3788"/>
    <n v="5412"/>
    <n v="1312"/>
    <x v="38"/>
    <x v="31"/>
    <x v="238"/>
    <x v="1"/>
    <n v="12"/>
    <x v="0"/>
    <x v="1"/>
  </r>
  <r>
    <s v="AX11279"/>
    <s v="ENX2072"/>
    <s v="A163"/>
    <s v="EMP1013"/>
    <s v="C1465"/>
    <d v="2020-01-21T00:00:00"/>
    <x v="31"/>
    <n v="3"/>
    <n v="1351"/>
    <n v="1108"/>
    <n v="684"/>
    <n v="868"/>
    <n v="570"/>
    <x v="16"/>
    <x v="27"/>
    <x v="66"/>
    <x v="3"/>
    <n v="12"/>
    <x v="0"/>
    <x v="0"/>
  </r>
  <r>
    <s v="AX11286"/>
    <s v="ENX2044"/>
    <s v="A151"/>
    <s v="EMP1038"/>
    <s v="C1096"/>
    <d v="2020-01-21T00:00:00"/>
    <x v="54"/>
    <n v="3"/>
    <n v="502"/>
    <n v="296"/>
    <n v="1046"/>
    <n v="1635"/>
    <n v="447"/>
    <x v="15"/>
    <x v="6"/>
    <x v="239"/>
    <x v="6"/>
    <n v="1"/>
    <x v="0"/>
    <x v="1"/>
  </r>
  <r>
    <s v="AX11287"/>
    <s v="ENX2083"/>
    <s v="A163"/>
    <s v="EMP1030"/>
    <s v="C1393"/>
    <d v="2020-01-21T00:00:00"/>
    <x v="59"/>
    <n v="2"/>
    <n v="1367"/>
    <n v="984"/>
    <n v="180"/>
    <n v="224"/>
    <n v="2397"/>
    <x v="58"/>
    <x v="24"/>
    <x v="240"/>
    <x v="0"/>
    <n v="1"/>
    <x v="0"/>
    <x v="1"/>
  </r>
  <r>
    <s v="AX11291"/>
    <s v="ENX2051"/>
    <s v="A154"/>
    <s v="EMP1025"/>
    <s v="C1231"/>
    <d v="2020-01-21T00:00:00"/>
    <x v="14"/>
    <n v="3"/>
    <n v="95"/>
    <n v="61"/>
    <n v="791"/>
    <n v="1522"/>
    <n v="1302"/>
    <x v="1"/>
    <x v="19"/>
    <x v="201"/>
    <x v="5"/>
    <n v="1"/>
    <x v="0"/>
    <x v="1"/>
  </r>
  <r>
    <s v="AX11294"/>
    <s v="ENX2098"/>
    <s v="A106"/>
    <s v="EMP1012"/>
    <s v="C1124"/>
    <d v="2020-01-21T00:00:00"/>
    <x v="69"/>
    <n v="1"/>
    <n v="2391"/>
    <n v="1291"/>
    <n v="450"/>
    <n v="818"/>
    <n v="321"/>
    <x v="36"/>
    <x v="34"/>
    <x v="241"/>
    <x v="2"/>
    <n v="4"/>
    <x v="0"/>
    <x v="1"/>
  </r>
  <r>
    <s v="AX11297"/>
    <s v="ENX2069"/>
    <s v="A116"/>
    <s v="EMP1044"/>
    <s v="C1532"/>
    <d v="2020-01-21T00:00:00"/>
    <x v="46"/>
    <n v="3"/>
    <n v="112"/>
    <n v="90"/>
    <n v="416"/>
    <n v="603"/>
    <n v="99"/>
    <x v="64"/>
    <x v="30"/>
    <x v="242"/>
    <x v="1"/>
    <n v="4"/>
    <x v="0"/>
    <x v="1"/>
  </r>
  <r>
    <s v="AX11298"/>
    <s v="ENX2074"/>
    <s v="A151"/>
    <s v="EMP1011"/>
    <s v="C1254"/>
    <d v="2020-01-21T00:00:00"/>
    <x v="41"/>
    <n v="1"/>
    <n v="1671"/>
    <n v="1220"/>
    <n v="255"/>
    <n v="392"/>
    <n v="290"/>
    <x v="51"/>
    <x v="33"/>
    <x v="112"/>
    <x v="1"/>
    <n v="5"/>
    <x v="0"/>
    <x v="1"/>
  </r>
  <r>
    <s v="AX11301"/>
    <s v="ENX2086"/>
    <s v="A169"/>
    <s v="EMP1010"/>
    <s v="C1255"/>
    <d v="2020-01-21T00:00:00"/>
    <x v="94"/>
    <n v="3"/>
    <n v="368"/>
    <n v="294"/>
    <n v="1223"/>
    <n v="2005"/>
    <n v="874"/>
    <x v="0"/>
    <x v="10"/>
    <x v="243"/>
    <x v="3"/>
    <n v="7"/>
    <x v="0"/>
    <x v="1"/>
  </r>
  <r>
    <s v="AX11303"/>
    <s v="ENX2067"/>
    <s v="A125"/>
    <s v="EMP1010"/>
    <s v="C1176"/>
    <d v="2020-01-21T00:00:00"/>
    <x v="30"/>
    <n v="3"/>
    <n v="290"/>
    <n v="200"/>
    <n v="1200"/>
    <n v="2182"/>
    <n v="1035"/>
    <x v="15"/>
    <x v="16"/>
    <x v="85"/>
    <x v="6"/>
    <n v="8"/>
    <x v="0"/>
    <x v="1"/>
  </r>
  <r>
    <s v="AX11304"/>
    <s v="ENX2027"/>
    <s v="A101"/>
    <s v="EMP1030"/>
    <s v="C1546"/>
    <d v="2020-01-21T00:00:00"/>
    <x v="19"/>
    <n v="1"/>
    <n v="2294"/>
    <n v="1399"/>
    <n v="2592"/>
    <n v="3084"/>
    <n v="1108"/>
    <x v="22"/>
    <x v="34"/>
    <x v="244"/>
    <x v="0"/>
    <n v="8"/>
    <x v="0"/>
    <x v="1"/>
  </r>
  <r>
    <s v="AX11305"/>
    <s v="ENX2087"/>
    <s v="A111"/>
    <s v="EMP1022"/>
    <s v="C1137"/>
    <d v="2020-01-21T00:00:00"/>
    <x v="95"/>
    <n v="3"/>
    <n v="1798"/>
    <n v="971"/>
    <n v="1261"/>
    <n v="1638"/>
    <n v="123"/>
    <x v="61"/>
    <x v="42"/>
    <x v="245"/>
    <x v="4"/>
    <n v="10"/>
    <x v="0"/>
    <x v="1"/>
  </r>
  <r>
    <s v="AX11307"/>
    <s v="ENX2039"/>
    <s v="A167"/>
    <s v="EMP1017"/>
    <s v="C1403"/>
    <d v="2020-01-21T00:00:00"/>
    <x v="96"/>
    <n v="2"/>
    <n v="847"/>
    <n v="534"/>
    <n v="1397"/>
    <n v="1967"/>
    <n v="161"/>
    <x v="72"/>
    <x v="28"/>
    <x v="246"/>
    <x v="5"/>
    <n v="10"/>
    <x v="0"/>
    <x v="1"/>
  </r>
  <r>
    <s v="AX11309"/>
    <s v="ENX2062"/>
    <s v="A107"/>
    <s v="EMP1026"/>
    <s v="C1082"/>
    <d v="2020-01-21T00:00:00"/>
    <x v="91"/>
    <n v="1"/>
    <n v="1708"/>
    <n v="871"/>
    <n v="1248"/>
    <n v="1809"/>
    <n v="1032"/>
    <x v="58"/>
    <x v="40"/>
    <x v="247"/>
    <x v="4"/>
    <n v="12"/>
    <x v="0"/>
    <x v="1"/>
  </r>
  <r>
    <s v="AX11313"/>
    <s v="ENX2008"/>
    <s v="A151"/>
    <s v="EMP1044"/>
    <s v="C1164"/>
    <d v="2020-01-21T00:00:00"/>
    <x v="24"/>
    <n v="1"/>
    <n v="1351"/>
    <n v="1108"/>
    <n v="1965"/>
    <n v="2396"/>
    <n v="589"/>
    <x v="49"/>
    <x v="26"/>
    <x v="248"/>
    <x v="0"/>
    <n v="12"/>
    <x v="0"/>
    <x v="1"/>
  </r>
  <r>
    <s v="AX11314"/>
    <s v="ENX2063"/>
    <s v="A169"/>
    <s v="EMP1023"/>
    <s v="C1103"/>
    <d v="2020-01-22T00:00:00"/>
    <x v="83"/>
    <n v="1"/>
    <n v="1500"/>
    <n v="900"/>
    <n v="1602"/>
    <n v="2541"/>
    <n v="13"/>
    <x v="15"/>
    <x v="17"/>
    <x v="223"/>
    <x v="6"/>
    <n v="3"/>
    <x v="0"/>
    <x v="1"/>
  </r>
  <r>
    <s v="AX11319"/>
    <s v="ENX2021"/>
    <s v="A151"/>
    <s v="EMP1026"/>
    <s v="C1524"/>
    <d v="2020-01-22T00:00:00"/>
    <x v="77"/>
    <n v="1"/>
    <n v="913"/>
    <n v="584"/>
    <n v="2180"/>
    <n v="2760"/>
    <n v="117"/>
    <x v="66"/>
    <x v="24"/>
    <x v="249"/>
    <x v="1"/>
    <n v="4"/>
    <x v="0"/>
    <x v="1"/>
  </r>
  <r>
    <s v="AX11324"/>
    <s v="ENX2085"/>
    <s v="A144"/>
    <s v="EMP1014"/>
    <s v="C1138"/>
    <d v="2020-01-22T00:00:00"/>
    <x v="29"/>
    <n v="1"/>
    <n v="1522"/>
    <n v="791"/>
    <n v="1305"/>
    <n v="1812"/>
    <n v="123"/>
    <x v="40"/>
    <x v="8"/>
    <x v="250"/>
    <x v="3"/>
    <n v="5"/>
    <x v="0"/>
    <x v="1"/>
  </r>
  <r>
    <s v="AX11331"/>
    <s v="ENX2059"/>
    <s v="A145"/>
    <s v="EMP1034"/>
    <s v="C1082"/>
    <d v="2020-01-22T00:00:00"/>
    <x v="97"/>
    <n v="1"/>
    <n v="1809"/>
    <n v="1067"/>
    <n v="5772"/>
    <n v="7304"/>
    <n v="95"/>
    <x v="70"/>
    <x v="28"/>
    <x v="114"/>
    <x v="0"/>
    <n v="5"/>
    <x v="0"/>
    <x v="1"/>
  </r>
  <r>
    <s v="AX11334"/>
    <s v="ENX2026"/>
    <s v="A139"/>
    <s v="EMP1019"/>
    <s v="C1069"/>
    <d v="2020-01-22T00:00:00"/>
    <x v="74"/>
    <n v="1"/>
    <n v="290"/>
    <n v="200"/>
    <n v="665"/>
    <n v="1278"/>
    <n v="599"/>
    <x v="72"/>
    <x v="2"/>
    <x v="251"/>
    <x v="4"/>
    <n v="7"/>
    <x v="0"/>
    <x v="1"/>
  </r>
  <r>
    <s v="AX11343"/>
    <s v="ENX2039"/>
    <s v="A103"/>
    <s v="EMP1001"/>
    <s v="C1069"/>
    <d v="2020-01-22T00:00:00"/>
    <x v="96"/>
    <n v="1"/>
    <n v="458"/>
    <n v="376"/>
    <n v="1752"/>
    <n v="2739"/>
    <n v="13"/>
    <x v="44"/>
    <x v="40"/>
    <x v="252"/>
    <x v="3"/>
    <n v="8"/>
    <x v="0"/>
    <x v="1"/>
  </r>
  <r>
    <s v="AX11348"/>
    <s v="ENX2033"/>
    <s v="A145"/>
    <s v="EMP1023"/>
    <s v="C1797"/>
    <d v="2020-01-22T00:00:00"/>
    <x v="76"/>
    <n v="4"/>
    <n v="880"/>
    <n v="634"/>
    <n v="395"/>
    <n v="556"/>
    <n v="714"/>
    <x v="38"/>
    <x v="36"/>
    <x v="253"/>
    <x v="2"/>
    <n v="8"/>
    <x v="0"/>
    <x v="1"/>
  </r>
  <r>
    <s v="AX11350"/>
    <s v="ENX2095"/>
    <s v="A104"/>
    <s v="EMP1036"/>
    <s v="C1477"/>
    <d v="2020-01-22T00:00:00"/>
    <x v="42"/>
    <n v="1"/>
    <n v="458"/>
    <n v="376"/>
    <n v="1301"/>
    <n v="1587"/>
    <n v="729"/>
    <x v="14"/>
    <x v="11"/>
    <x v="254"/>
    <x v="0"/>
    <n v="9"/>
    <x v="0"/>
    <x v="1"/>
  </r>
  <r>
    <s v="AX11362"/>
    <s v="ENX2012"/>
    <s v="A171"/>
    <s v="EMP1028"/>
    <s v="C1146"/>
    <d v="2020-01-22T00:00:00"/>
    <x v="16"/>
    <n v="1"/>
    <n v="1119"/>
    <n v="683"/>
    <n v="873"/>
    <n v="1134"/>
    <n v="871"/>
    <x v="8"/>
    <x v="33"/>
    <x v="255"/>
    <x v="3"/>
    <n v="9"/>
    <x v="0"/>
    <x v="1"/>
  </r>
  <r>
    <s v="AX11367"/>
    <s v="ENX2033"/>
    <s v="A163"/>
    <s v="EMP1007"/>
    <s v="C1792"/>
    <d v="2020-01-22T00:00:00"/>
    <x v="76"/>
    <n v="1"/>
    <n v="123"/>
    <n v="84"/>
    <n v="971"/>
    <n v="1798"/>
    <n v="1392"/>
    <x v="42"/>
    <x v="41"/>
    <x v="168"/>
    <x v="2"/>
    <n v="11"/>
    <x v="0"/>
    <x v="1"/>
  </r>
  <r>
    <s v="AX11369"/>
    <s v="ENX2028"/>
    <s v="A161"/>
    <s v="EMP1031"/>
    <s v="C1595"/>
    <d v="2020-01-22T00:00:00"/>
    <x v="5"/>
    <n v="3"/>
    <n v="2410"/>
    <n v="1518"/>
    <n v="752"/>
    <n v="916"/>
    <n v="523"/>
    <x v="61"/>
    <x v="4"/>
    <x v="74"/>
    <x v="2"/>
    <n v="11"/>
    <x v="0"/>
    <x v="1"/>
  </r>
  <r>
    <s v="AX11377"/>
    <s v="ENX2007"/>
    <s v="A171"/>
    <s v="EMP1011"/>
    <s v="C1696"/>
    <d v="2020-01-22T00:00:00"/>
    <x v="63"/>
    <n v="2"/>
    <n v="603"/>
    <n v="416"/>
    <n v="683"/>
    <n v="1119"/>
    <n v="452"/>
    <x v="10"/>
    <x v="12"/>
    <x v="219"/>
    <x v="0"/>
    <n v="12"/>
    <x v="0"/>
    <x v="1"/>
  </r>
  <r>
    <s v="AX11381"/>
    <s v="ENX2040"/>
    <s v="A160"/>
    <s v="EMP1039"/>
    <s v="C1270"/>
    <d v="2020-01-22T00:00:00"/>
    <x v="4"/>
    <n v="4"/>
    <n v="1278"/>
    <n v="665"/>
    <n v="2522"/>
    <n v="3276"/>
    <n v="599"/>
    <x v="33"/>
    <x v="32"/>
    <x v="256"/>
    <x v="1"/>
    <n v="12"/>
    <x v="0"/>
    <x v="1"/>
  </r>
  <r>
    <s v="AX11384"/>
    <s v="ENX2094"/>
    <s v="A104"/>
    <s v="EMP1027"/>
    <s v="C1221"/>
    <d v="2020-01-23T00:00:00"/>
    <x v="90"/>
    <n v="2"/>
    <n v="584"/>
    <n v="420"/>
    <n v="408"/>
    <n v="504"/>
    <n v="606"/>
    <x v="38"/>
    <x v="8"/>
    <x v="257"/>
    <x v="1"/>
    <n v="12"/>
    <x v="0"/>
    <x v="0"/>
  </r>
  <r>
    <s v="AX11386"/>
    <s v="ENX2006"/>
    <s v="A145"/>
    <s v="EMP1036"/>
    <s v="C1431"/>
    <d v="2020-01-23T00:00:00"/>
    <x v="68"/>
    <n v="1"/>
    <n v="596"/>
    <n v="358"/>
    <n v="424"/>
    <n v="530"/>
    <n v="1224"/>
    <x v="6"/>
    <x v="13"/>
    <x v="258"/>
    <x v="3"/>
    <n v="12"/>
    <x v="0"/>
    <x v="0"/>
  </r>
  <r>
    <s v="AX11387"/>
    <s v="ENX2030"/>
    <s v="A110"/>
    <s v="EMP1035"/>
    <s v="C1062"/>
    <d v="2020-01-23T00:00:00"/>
    <x v="80"/>
    <n v="1"/>
    <n v="1522"/>
    <n v="791"/>
    <n v="4089"/>
    <n v="5175"/>
    <n v="1252"/>
    <x v="69"/>
    <x v="24"/>
    <x v="223"/>
    <x v="5"/>
    <n v="12"/>
    <x v="0"/>
    <x v="0"/>
  </r>
  <r>
    <s v="AX11388"/>
    <s v="ENX2065"/>
    <s v="A117"/>
    <s v="EMP1023"/>
    <s v="C1213"/>
    <d v="2020-01-23T00:00:00"/>
    <x v="56"/>
    <n v="2"/>
    <n v="504"/>
    <n v="408"/>
    <n v="1788"/>
    <n v="2353"/>
    <n v="2565"/>
    <x v="7"/>
    <x v="19"/>
    <x v="259"/>
    <x v="2"/>
    <n v="2"/>
    <x v="0"/>
    <x v="1"/>
  </r>
  <r>
    <s v="AX11401"/>
    <s v="ENX2066"/>
    <s v="A113"/>
    <s v="EMP1033"/>
    <s v="C1477"/>
    <d v="2020-01-23T00:00:00"/>
    <x v="13"/>
    <n v="1"/>
    <n v="1077"/>
    <n v="732"/>
    <n v="22"/>
    <n v="35"/>
    <n v="2200"/>
    <x v="53"/>
    <x v="19"/>
    <x v="141"/>
    <x v="3"/>
    <n v="2"/>
    <x v="0"/>
    <x v="1"/>
  </r>
  <r>
    <s v="AX11409"/>
    <s v="ENX2070"/>
    <s v="A128"/>
    <s v="EMP1043"/>
    <s v="C1670"/>
    <d v="2020-01-23T00:00:00"/>
    <x v="40"/>
    <n v="1"/>
    <n v="2353"/>
    <n v="1788"/>
    <n v="2522"/>
    <n v="3276"/>
    <n v="523"/>
    <x v="21"/>
    <x v="20"/>
    <x v="95"/>
    <x v="5"/>
    <n v="3"/>
    <x v="0"/>
    <x v="1"/>
  </r>
  <r>
    <s v="AX11413"/>
    <s v="ENX2082"/>
    <s v="A153"/>
    <s v="EMP1039"/>
    <s v="C1166"/>
    <d v="2020-01-23T00:00:00"/>
    <x v="86"/>
    <n v="1"/>
    <n v="1887"/>
    <n v="1378"/>
    <n v="1321"/>
    <n v="1972"/>
    <n v="2067"/>
    <x v="51"/>
    <x v="9"/>
    <x v="164"/>
    <x v="5"/>
    <n v="3"/>
    <x v="0"/>
    <x v="1"/>
  </r>
  <r>
    <s v="AX11415"/>
    <s v="ENX2006"/>
    <s v="A169"/>
    <s v="EMP1014"/>
    <s v="C1661"/>
    <d v="2020-01-23T00:00:00"/>
    <x v="68"/>
    <n v="1"/>
    <n v="817"/>
    <n v="409"/>
    <n v="1054"/>
    <n v="1405"/>
    <n v="192"/>
    <x v="45"/>
    <x v="44"/>
    <x v="260"/>
    <x v="0"/>
    <n v="4"/>
    <x v="0"/>
    <x v="1"/>
  </r>
  <r>
    <s v="AX11424"/>
    <s v="ENX2087"/>
    <s v="A137"/>
    <s v="EMP1024"/>
    <s v="C1408"/>
    <d v="2020-01-23T00:00:00"/>
    <x v="95"/>
    <n v="2"/>
    <n v="290"/>
    <n v="200"/>
    <n v="582"/>
    <n v="756"/>
    <n v="1378"/>
    <x v="28"/>
    <x v="20"/>
    <x v="116"/>
    <x v="2"/>
    <n v="5"/>
    <x v="0"/>
    <x v="1"/>
  </r>
  <r>
    <s v="AX11430"/>
    <s v="ENX2064"/>
    <s v="A161"/>
    <s v="EMP1000"/>
    <s v="C1143"/>
    <d v="2020-01-23T00:00:00"/>
    <x v="25"/>
    <n v="4"/>
    <n v="530"/>
    <n v="424"/>
    <n v="561"/>
    <n v="684"/>
    <n v="192"/>
    <x v="70"/>
    <x v="14"/>
    <x v="96"/>
    <x v="1"/>
    <n v="6"/>
    <x v="0"/>
    <x v="1"/>
  </r>
  <r>
    <s v="AX11432"/>
    <s v="ENX2015"/>
    <s v="A142"/>
    <s v="EMP1018"/>
    <s v="C1217"/>
    <d v="2020-01-23T00:00:00"/>
    <x v="17"/>
    <n v="1"/>
    <n v="1635"/>
    <n v="1046"/>
    <n v="1294"/>
    <n v="1848"/>
    <n v="606"/>
    <x v="51"/>
    <x v="5"/>
    <x v="43"/>
    <x v="0"/>
    <n v="6"/>
    <x v="0"/>
    <x v="1"/>
  </r>
  <r>
    <s v="AX11434"/>
    <s v="ENX2095"/>
    <s v="A102"/>
    <s v="EMP1033"/>
    <s v="C1314"/>
    <d v="2020-01-23T00:00:00"/>
    <x v="42"/>
    <n v="2"/>
    <n v="2091"/>
    <n v="1485"/>
    <n v="3915"/>
    <n v="5436"/>
    <n v="123"/>
    <x v="10"/>
    <x v="42"/>
    <x v="168"/>
    <x v="6"/>
    <n v="8"/>
    <x v="0"/>
    <x v="1"/>
  </r>
  <r>
    <s v="AX11438"/>
    <s v="ENX2030"/>
    <s v="A170"/>
    <s v="EMP1033"/>
    <s v="C1004"/>
    <d v="2020-01-23T00:00:00"/>
    <x v="80"/>
    <n v="2"/>
    <n v="1119"/>
    <n v="683"/>
    <n v="832"/>
    <n v="1260"/>
    <n v="1662"/>
    <x v="41"/>
    <x v="11"/>
    <x v="64"/>
    <x v="4"/>
    <n v="8"/>
    <x v="0"/>
    <x v="1"/>
  </r>
  <r>
    <s v="AX11442"/>
    <s v="ENX2096"/>
    <s v="A169"/>
    <s v="EMP1043"/>
    <s v="C1715"/>
    <d v="2020-01-23T00:00:00"/>
    <x v="36"/>
    <n v="1"/>
    <n v="913"/>
    <n v="584"/>
    <n v="1068"/>
    <n v="1694"/>
    <n v="246"/>
    <x v="73"/>
    <x v="31"/>
    <x v="261"/>
    <x v="4"/>
    <n v="8"/>
    <x v="0"/>
    <x v="1"/>
  </r>
  <r>
    <s v="AX11443"/>
    <s v="ENX2085"/>
    <s v="A166"/>
    <s v="EMP1012"/>
    <s v="C1525"/>
    <d v="2020-01-23T00:00:00"/>
    <x v="29"/>
    <n v="1"/>
    <n v="1467"/>
    <n v="807"/>
    <n v="1367"/>
    <n v="2241"/>
    <n v="436"/>
    <x v="8"/>
    <x v="32"/>
    <x v="176"/>
    <x v="5"/>
    <n v="9"/>
    <x v="0"/>
    <x v="1"/>
  </r>
  <r>
    <s v="AX11452"/>
    <s v="ENX2091"/>
    <s v="A103"/>
    <s v="EMP1012"/>
    <s v="C1633"/>
    <d v="2020-01-23T00:00:00"/>
    <x v="39"/>
    <n v="2"/>
    <n v="368"/>
    <n v="294"/>
    <n v="1080"/>
    <n v="1742"/>
    <n v="436"/>
    <x v="53"/>
    <x v="20"/>
    <x v="217"/>
    <x v="3"/>
    <n v="9"/>
    <x v="0"/>
    <x v="1"/>
  </r>
  <r>
    <s v="AX11463"/>
    <s v="ENX2084"/>
    <s v="A167"/>
    <s v="EMP1012"/>
    <s v="C1579"/>
    <d v="2020-01-23T00:00:00"/>
    <x v="10"/>
    <n v="3"/>
    <n v="1809"/>
    <n v="1067"/>
    <n v="1774"/>
    <n v="2464"/>
    <n v="2070"/>
    <x v="53"/>
    <x v="30"/>
    <x v="262"/>
    <x v="6"/>
    <n v="11"/>
    <x v="0"/>
    <x v="1"/>
  </r>
  <r>
    <s v="AX11464"/>
    <s v="ENX2020"/>
    <s v="A141"/>
    <s v="EMP1022"/>
    <s v="C1175"/>
    <d v="2020-01-23T00:00:00"/>
    <x v="18"/>
    <n v="2"/>
    <n v="1353"/>
    <n v="947"/>
    <n v="848"/>
    <n v="1060"/>
    <n v="321"/>
    <x v="60"/>
    <x v="4"/>
    <x v="263"/>
    <x v="3"/>
    <n v="11"/>
    <x v="0"/>
    <x v="1"/>
  </r>
  <r>
    <s v="AX11470"/>
    <s v="ENX2027"/>
    <s v="A120"/>
    <s v="EMP1041"/>
    <s v="C1077"/>
    <d v="2020-01-23T00:00:00"/>
    <x v="19"/>
    <n v="2"/>
    <n v="2294"/>
    <n v="1399"/>
    <n v="665"/>
    <n v="1278"/>
    <n v="344"/>
    <x v="1"/>
    <x v="29"/>
    <x v="236"/>
    <x v="3"/>
    <n v="12"/>
    <x v="0"/>
    <x v="1"/>
  </r>
  <r>
    <s v="AX11473"/>
    <s v="ENX2024"/>
    <s v="A146"/>
    <s v="EMP1001"/>
    <s v="C1463"/>
    <d v="2020-01-24T00:00:00"/>
    <x v="2"/>
    <n v="3"/>
    <n v="2391"/>
    <n v="1291"/>
    <n v="2454"/>
    <n v="3066"/>
    <n v="2070"/>
    <x v="60"/>
    <x v="11"/>
    <x v="264"/>
    <x v="5"/>
    <n v="12"/>
    <x v="0"/>
    <x v="0"/>
  </r>
  <r>
    <s v="AX11475"/>
    <s v="ENX2033"/>
    <s v="A106"/>
    <s v="EMP1040"/>
    <s v="C1761"/>
    <d v="2020-01-24T00:00:00"/>
    <x v="76"/>
    <n v="1"/>
    <n v="1494"/>
    <n v="971"/>
    <n v="4554"/>
    <n v="7230"/>
    <n v="90"/>
    <x v="12"/>
    <x v="34"/>
    <x v="265"/>
    <x v="2"/>
    <n v="2"/>
    <x v="0"/>
    <x v="1"/>
  </r>
  <r>
    <s v="AX11479"/>
    <s v="ENX2047"/>
    <s v="A164"/>
    <s v="EMP1002"/>
    <s v="C1423"/>
    <d v="2020-01-24T00:00:00"/>
    <x v="82"/>
    <n v="4"/>
    <n v="1119"/>
    <n v="683"/>
    <n v="2514"/>
    <n v="3309"/>
    <n v="987"/>
    <x v="26"/>
    <x v="20"/>
    <x v="134"/>
    <x v="1"/>
    <n v="3"/>
    <x v="0"/>
    <x v="1"/>
  </r>
  <r>
    <s v="AX11483"/>
    <s v="ENX2100"/>
    <s v="A119"/>
    <s v="EMP1005"/>
    <s v="C1652"/>
    <d v="2020-01-24T00:00:00"/>
    <x v="28"/>
    <n v="3"/>
    <n v="2464"/>
    <n v="1774"/>
    <n v="1473"/>
    <n v="2497"/>
    <n v="264"/>
    <x v="48"/>
    <x v="44"/>
    <x v="266"/>
    <x v="0"/>
    <n v="4"/>
    <x v="0"/>
    <x v="1"/>
  </r>
  <r>
    <s v="AX11491"/>
    <s v="ENX2099"/>
    <s v="A127"/>
    <s v="EMP1002"/>
    <s v="C1576"/>
    <d v="2020-01-24T00:00:00"/>
    <x v="52"/>
    <n v="4"/>
    <n v="2257"/>
    <n v="1535"/>
    <n v="971"/>
    <n v="1494"/>
    <n v="1024"/>
    <x v="66"/>
    <x v="28"/>
    <x v="267"/>
    <x v="5"/>
    <n v="4"/>
    <x v="0"/>
    <x v="1"/>
  </r>
  <r>
    <s v="AX11495"/>
    <s v="ENX2090"/>
    <s v="A128"/>
    <s v="EMP1037"/>
    <s v="C1149"/>
    <d v="2020-01-24T00:00:00"/>
    <x v="55"/>
    <n v="2"/>
    <n v="95"/>
    <n v="61"/>
    <n v="79"/>
    <n v="127"/>
    <n v="1710"/>
    <x v="73"/>
    <x v="5"/>
    <x v="191"/>
    <x v="4"/>
    <n v="5"/>
    <x v="0"/>
    <x v="1"/>
  </r>
  <r>
    <s v="AX11498"/>
    <s v="ENX2087"/>
    <s v="A110"/>
    <s v="EMP1017"/>
    <s v="C1511"/>
    <d v="2020-01-24T00:00:00"/>
    <x v="95"/>
    <n v="1"/>
    <n v="1103"/>
    <n v="838"/>
    <n v="589"/>
    <n v="1052"/>
    <n v="39"/>
    <x v="11"/>
    <x v="31"/>
    <x v="156"/>
    <x v="2"/>
    <n v="8"/>
    <x v="0"/>
    <x v="1"/>
  </r>
  <r>
    <s v="AX11500"/>
    <s v="ENX2021"/>
    <s v="A151"/>
    <s v="EMP1042"/>
    <s v="C1563"/>
    <d v="2020-01-24T00:00:00"/>
    <x v="77"/>
    <n v="1"/>
    <n v="556"/>
    <n v="395"/>
    <n v="2092"/>
    <n v="3270"/>
    <n v="855"/>
    <x v="61"/>
    <x v="5"/>
    <x v="62"/>
    <x v="2"/>
    <n v="8"/>
    <x v="0"/>
    <x v="1"/>
  </r>
  <r>
    <s v="AX11506"/>
    <s v="ENX2085"/>
    <s v="A151"/>
    <s v="EMP1030"/>
    <s v="C1137"/>
    <d v="2020-01-24T00:00:00"/>
    <x v="29"/>
    <n v="2"/>
    <n v="1783"/>
    <n v="1516"/>
    <n v="682"/>
    <n v="1338"/>
    <n v="39"/>
    <x v="57"/>
    <x v="2"/>
    <x v="268"/>
    <x v="4"/>
    <n v="8"/>
    <x v="0"/>
    <x v="1"/>
  </r>
  <r>
    <s v="AX11509"/>
    <s v="ENX2044"/>
    <s v="A104"/>
    <s v="EMP1018"/>
    <s v="C1613"/>
    <d v="2020-01-24T00:00:00"/>
    <x v="54"/>
    <n v="3"/>
    <n v="112"/>
    <n v="90"/>
    <n v="1122"/>
    <n v="1368"/>
    <n v="377"/>
    <x v="28"/>
    <x v="17"/>
    <x v="269"/>
    <x v="3"/>
    <n v="9"/>
    <x v="0"/>
    <x v="1"/>
  </r>
  <r>
    <s v="AX11517"/>
    <s v="ENX2005"/>
    <s v="A101"/>
    <s v="EMP1008"/>
    <s v="C1163"/>
    <d v="2020-01-24T00:00:00"/>
    <x v="79"/>
    <n v="1"/>
    <n v="800"/>
    <n v="536"/>
    <n v="88"/>
    <n v="140"/>
    <n v="329"/>
    <x v="25"/>
    <x v="20"/>
    <x v="270"/>
    <x v="4"/>
    <n v="11"/>
    <x v="0"/>
    <x v="1"/>
  </r>
  <r>
    <s v="AX11524"/>
    <s v="ENX2097"/>
    <s v="A142"/>
    <s v="EMP1003"/>
    <s v="C1498"/>
    <d v="2020-01-24T00:00:00"/>
    <x v="0"/>
    <n v="4"/>
    <n v="112"/>
    <n v="90"/>
    <n v="455"/>
    <n v="799"/>
    <n v="1149"/>
    <x v="62"/>
    <x v="24"/>
    <x v="264"/>
    <x v="4"/>
    <n v="11"/>
    <x v="0"/>
    <x v="1"/>
  </r>
  <r>
    <s v="AX11527"/>
    <s v="ENX2000"/>
    <s v="A171"/>
    <s v="EMP1025"/>
    <s v="C1475"/>
    <d v="2020-01-24T00:00:00"/>
    <x v="98"/>
    <n v="2"/>
    <n v="95"/>
    <n v="61"/>
    <n v="1200"/>
    <n v="2182"/>
    <n v="95"/>
    <x v="27"/>
    <x v="20"/>
    <x v="271"/>
    <x v="6"/>
    <n v="11"/>
    <x v="0"/>
    <x v="1"/>
  </r>
  <r>
    <s v="AX11529"/>
    <s v="ENX2075"/>
    <s v="A123"/>
    <s v="EMP1002"/>
    <s v="C1507"/>
    <d v="2020-01-24T00:00:00"/>
    <x v="35"/>
    <n v="1"/>
    <n v="584"/>
    <n v="420"/>
    <n v="2180"/>
    <n v="2760"/>
    <n v="1695"/>
    <x v="6"/>
    <x v="31"/>
    <x v="272"/>
    <x v="2"/>
    <n v="12"/>
    <x v="0"/>
    <x v="1"/>
  </r>
  <r>
    <s v="AX11533"/>
    <s v="ENX2067"/>
    <s v="A112"/>
    <s v="EMP1033"/>
    <s v="C1041"/>
    <d v="2020-01-25T00:00:00"/>
    <x v="30"/>
    <n v="1"/>
    <n v="951"/>
    <n v="504"/>
    <n v="154"/>
    <n v="203"/>
    <n v="3420"/>
    <x v="46"/>
    <x v="14"/>
    <x v="25"/>
    <x v="1"/>
    <n v="12"/>
    <x v="0"/>
    <x v="0"/>
  </r>
  <r>
    <s v="AX11534"/>
    <s v="ENX2021"/>
    <s v="A103"/>
    <s v="EMP1044"/>
    <s v="C1310"/>
    <d v="2020-01-25T00:00:00"/>
    <x v="77"/>
    <n v="3"/>
    <n v="1635"/>
    <n v="1046"/>
    <n v="3963"/>
    <n v="5916"/>
    <n v="2640"/>
    <x v="13"/>
    <x v="21"/>
    <x v="219"/>
    <x v="1"/>
    <n v="3"/>
    <x v="0"/>
    <x v="1"/>
  </r>
  <r>
    <s v="AX11544"/>
    <s v="ENX2088"/>
    <s v="A138"/>
    <s v="EMP1004"/>
    <s v="C1164"/>
    <d v="2020-01-25T00:00:00"/>
    <x v="48"/>
    <n v="1"/>
    <n v="2353"/>
    <n v="1788"/>
    <n v="1965"/>
    <n v="2396"/>
    <n v="383"/>
    <x v="33"/>
    <x v="35"/>
    <x v="273"/>
    <x v="6"/>
    <n v="4"/>
    <x v="0"/>
    <x v="1"/>
  </r>
  <r>
    <s v="AX11547"/>
    <s v="ENX2027"/>
    <s v="A135"/>
    <s v="EMP1005"/>
    <s v="C1049"/>
    <d v="2020-01-25T00:00:00"/>
    <x v="19"/>
    <n v="1"/>
    <n v="2283"/>
    <n v="1484"/>
    <n v="3570"/>
    <n v="4698"/>
    <n v="2193"/>
    <x v="53"/>
    <x v="1"/>
    <x v="272"/>
    <x v="4"/>
    <n v="5"/>
    <x v="0"/>
    <x v="1"/>
  </r>
  <r>
    <s v="AX11548"/>
    <s v="ENX2045"/>
    <s v="A125"/>
    <s v="EMP1016"/>
    <s v="C1248"/>
    <d v="2020-01-25T00:00:00"/>
    <x v="65"/>
    <n v="1"/>
    <n v="871"/>
    <n v="540"/>
    <n v="1301"/>
    <n v="1587"/>
    <n v="1662"/>
    <x v="60"/>
    <x v="35"/>
    <x v="274"/>
    <x v="1"/>
    <n v="6"/>
    <x v="0"/>
    <x v="1"/>
  </r>
  <r>
    <s v="AX11566"/>
    <s v="ENX2073"/>
    <s v="A168"/>
    <s v="EMP1040"/>
    <s v="C1702"/>
    <d v="2020-01-25T00:00:00"/>
    <x v="85"/>
    <n v="1"/>
    <n v="1566"/>
    <n v="1190"/>
    <n v="971"/>
    <n v="1798"/>
    <n v="106"/>
    <x v="20"/>
    <x v="20"/>
    <x v="275"/>
    <x v="2"/>
    <n v="6"/>
    <x v="0"/>
    <x v="1"/>
  </r>
  <r>
    <s v="AX11571"/>
    <s v="ENX2025"/>
    <s v="A141"/>
    <s v="EMP1007"/>
    <s v="C1089"/>
    <d v="2020-01-25T00:00:00"/>
    <x v="21"/>
    <n v="2"/>
    <n v="378"/>
    <n v="291"/>
    <n v="513"/>
    <n v="651"/>
    <n v="265"/>
    <x v="38"/>
    <x v="37"/>
    <x v="276"/>
    <x v="5"/>
    <n v="8"/>
    <x v="0"/>
    <x v="1"/>
  </r>
  <r>
    <s v="AX11577"/>
    <s v="ENX2094"/>
    <s v="A120"/>
    <s v="EMP1018"/>
    <s v="C1023"/>
    <d v="2020-01-25T00:00:00"/>
    <x v="90"/>
    <n v="1"/>
    <n v="458"/>
    <n v="376"/>
    <n v="420"/>
    <n v="584"/>
    <n v="2260"/>
    <x v="52"/>
    <x v="36"/>
    <x v="277"/>
    <x v="5"/>
    <n v="10"/>
    <x v="0"/>
    <x v="1"/>
  </r>
  <r>
    <s v="AX11579"/>
    <s v="ENX2032"/>
    <s v="A172"/>
    <s v="EMP1018"/>
    <s v="C1151"/>
    <d v="2020-01-25T00:00:00"/>
    <x v="47"/>
    <n v="3"/>
    <n v="181"/>
    <n v="130"/>
    <n v="3324"/>
    <n v="4053"/>
    <n v="990"/>
    <x v="64"/>
    <x v="6"/>
    <x v="278"/>
    <x v="1"/>
    <n v="11"/>
    <x v="0"/>
    <x v="1"/>
  </r>
  <r>
    <s v="AX11580"/>
    <s v="ENX2080"/>
    <s v="A146"/>
    <s v="EMP1010"/>
    <s v="C1641"/>
    <d v="2020-01-25T00:00:00"/>
    <x v="37"/>
    <n v="1"/>
    <n v="1566"/>
    <n v="1190"/>
    <n v="1301"/>
    <n v="1587"/>
    <n v="329"/>
    <x v="64"/>
    <x v="38"/>
    <x v="214"/>
    <x v="6"/>
    <n v="11"/>
    <x v="0"/>
    <x v="1"/>
  </r>
  <r>
    <s v="AX11591"/>
    <s v="ENX2097"/>
    <s v="A149"/>
    <s v="EMP1016"/>
    <s v="C1020"/>
    <d v="2020-01-25T00:00:00"/>
    <x v="0"/>
    <n v="4"/>
    <n v="530"/>
    <n v="424"/>
    <n v="540"/>
    <n v="871"/>
    <n v="96"/>
    <x v="65"/>
    <x v="37"/>
    <x v="7"/>
    <x v="2"/>
    <n v="12"/>
    <x v="0"/>
    <x v="1"/>
  </r>
  <r>
    <s v="AX11595"/>
    <s v="ENX2033"/>
    <s v="A124"/>
    <s v="EMP1036"/>
    <s v="C1732"/>
    <d v="2020-01-26T00:00:00"/>
    <x v="76"/>
    <n v="1"/>
    <n v="684"/>
    <n v="561"/>
    <n v="1261"/>
    <n v="1638"/>
    <n v="530"/>
    <x v="0"/>
    <x v="27"/>
    <x v="279"/>
    <x v="2"/>
    <n v="2"/>
    <x v="0"/>
    <x v="1"/>
  </r>
  <r>
    <s v="AX11605"/>
    <s v="ENX2019"/>
    <s v="A170"/>
    <s v="EMP1015"/>
    <s v="C1220"/>
    <d v="2020-01-26T00:00:00"/>
    <x v="60"/>
    <n v="1"/>
    <n v="886"/>
    <n v="478"/>
    <n v="682"/>
    <n v="1338"/>
    <n v="280"/>
    <x v="62"/>
    <x v="25"/>
    <x v="280"/>
    <x v="6"/>
    <n v="3"/>
    <x v="0"/>
    <x v="1"/>
  </r>
  <r>
    <s v="AX11606"/>
    <s v="ENX2060"/>
    <s v="A168"/>
    <s v="EMP1018"/>
    <s v="C1121"/>
    <d v="2020-01-26T00:00:00"/>
    <x v="73"/>
    <n v="3"/>
    <n v="886"/>
    <n v="478"/>
    <n v="455"/>
    <n v="799"/>
    <n v="206"/>
    <x v="13"/>
    <x v="21"/>
    <x v="150"/>
    <x v="3"/>
    <n v="3"/>
    <x v="0"/>
    <x v="1"/>
  </r>
  <r>
    <s v="AX11611"/>
    <s v="ENX2086"/>
    <s v="A133"/>
    <s v="EMP1043"/>
    <s v="C1086"/>
    <d v="2020-01-26T00:00:00"/>
    <x v="94"/>
    <n v="1"/>
    <n v="368"/>
    <n v="294"/>
    <n v="1378"/>
    <n v="1887"/>
    <n v="368"/>
    <x v="30"/>
    <x v="5"/>
    <x v="281"/>
    <x v="5"/>
    <n v="3"/>
    <x v="0"/>
    <x v="1"/>
  </r>
  <r>
    <s v="AX11612"/>
    <s v="ENX2095"/>
    <s v="A173"/>
    <s v="EMP1027"/>
    <s v="C1686"/>
    <d v="2020-01-26T00:00:00"/>
    <x v="42"/>
    <n v="1"/>
    <n v="378"/>
    <n v="291"/>
    <n v="2728"/>
    <n v="5352"/>
    <n v="344"/>
    <x v="20"/>
    <x v="35"/>
    <x v="282"/>
    <x v="3"/>
    <n v="5"/>
    <x v="0"/>
    <x v="1"/>
  </r>
  <r>
    <s v="AX11621"/>
    <s v="ENX2013"/>
    <s v="A101"/>
    <s v="EMP1005"/>
    <s v="C1719"/>
    <d v="2020-01-26T00:00:00"/>
    <x v="70"/>
    <n v="2"/>
    <n v="1783"/>
    <n v="1230"/>
    <n v="2734"/>
    <n v="4482"/>
    <n v="123"/>
    <x v="61"/>
    <x v="10"/>
    <x v="22"/>
    <x v="1"/>
    <n v="5"/>
    <x v="0"/>
    <x v="1"/>
  </r>
  <r>
    <s v="AX11623"/>
    <s v="ENX2013"/>
    <s v="A150"/>
    <s v="EMP1032"/>
    <s v="C1654"/>
    <d v="2020-01-26T00:00:00"/>
    <x v="70"/>
    <n v="1"/>
    <n v="2241"/>
    <n v="1367"/>
    <n v="3132"/>
    <n v="5697"/>
    <n v="689"/>
    <x v="72"/>
    <x v="42"/>
    <x v="283"/>
    <x v="2"/>
    <n v="6"/>
    <x v="0"/>
    <x v="1"/>
  </r>
  <r>
    <s v="AX11625"/>
    <s v="ENX2030"/>
    <s v="A168"/>
    <s v="EMP1002"/>
    <s v="C1502"/>
    <d v="2020-01-26T00:00:00"/>
    <x v="80"/>
    <n v="1"/>
    <n v="1467"/>
    <n v="807"/>
    <n v="389"/>
    <n v="637"/>
    <n v="1224"/>
    <x v="0"/>
    <x v="33"/>
    <x v="38"/>
    <x v="2"/>
    <n v="6"/>
    <x v="0"/>
    <x v="1"/>
  </r>
  <r>
    <s v="AX11628"/>
    <s v="ENX2068"/>
    <s v="A131"/>
    <s v="EMP1012"/>
    <s v="C1605"/>
    <d v="2020-01-26T00:00:00"/>
    <x v="20"/>
    <n v="3"/>
    <n v="596"/>
    <n v="358"/>
    <n v="1924"/>
    <n v="2828"/>
    <n v="1024"/>
    <x v="69"/>
    <x v="19"/>
    <x v="284"/>
    <x v="5"/>
    <n v="7"/>
    <x v="0"/>
    <x v="1"/>
  </r>
  <r>
    <s v="AX11629"/>
    <s v="ENX2055"/>
    <s v="A123"/>
    <s v="EMP1027"/>
    <s v="C1589"/>
    <d v="2020-01-26T00:00:00"/>
    <x v="71"/>
    <n v="1"/>
    <n v="871"/>
    <n v="540"/>
    <n v="1072"/>
    <n v="1600"/>
    <n v="600"/>
    <x v="18"/>
    <x v="33"/>
    <x v="285"/>
    <x v="0"/>
    <n v="7"/>
    <x v="0"/>
    <x v="1"/>
  </r>
  <r>
    <s v="AX11631"/>
    <s v="ENX2021"/>
    <s v="A157"/>
    <s v="EMP1030"/>
    <s v="C1411"/>
    <d v="2020-01-26T00:00:00"/>
    <x v="77"/>
    <n v="1"/>
    <n v="1639"/>
    <n v="1295"/>
    <n v="4176"/>
    <n v="7596"/>
    <n v="795"/>
    <x v="54"/>
    <x v="39"/>
    <x v="286"/>
    <x v="2"/>
    <n v="7"/>
    <x v="0"/>
    <x v="1"/>
  </r>
  <r>
    <s v="AX11637"/>
    <s v="ENX2036"/>
    <s v="A105"/>
    <s v="EMP1028"/>
    <s v="C1586"/>
    <d v="2020-01-26T00:00:00"/>
    <x v="1"/>
    <n v="2"/>
    <n v="530"/>
    <n v="435"/>
    <n v="1434"/>
    <n v="2658"/>
    <n v="812"/>
    <x v="24"/>
    <x v="33"/>
    <x v="133"/>
    <x v="0"/>
    <n v="7"/>
    <x v="0"/>
    <x v="1"/>
  </r>
  <r>
    <s v="AX11638"/>
    <s v="ENX2098"/>
    <s v="A128"/>
    <s v="EMP1043"/>
    <s v="C1726"/>
    <d v="2020-01-26T00:00:00"/>
    <x v="69"/>
    <n v="3"/>
    <n v="684"/>
    <n v="561"/>
    <n v="504"/>
    <n v="951"/>
    <n v="49"/>
    <x v="36"/>
    <x v="13"/>
    <x v="73"/>
    <x v="1"/>
    <n v="7"/>
    <x v="0"/>
    <x v="1"/>
  </r>
  <r>
    <s v="AX11645"/>
    <s v="ENX2045"/>
    <s v="A111"/>
    <s v="EMP1008"/>
    <s v="C1360"/>
    <d v="2020-01-26T00:00:00"/>
    <x v="65"/>
    <n v="2"/>
    <n v="1414"/>
    <n v="962"/>
    <n v="1044"/>
    <n v="1899"/>
    <n v="690"/>
    <x v="44"/>
    <x v="37"/>
    <x v="287"/>
    <x v="3"/>
    <n v="9"/>
    <x v="0"/>
    <x v="1"/>
  </r>
  <r>
    <s v="AX11647"/>
    <s v="ENX2031"/>
    <s v="A139"/>
    <s v="EMP1019"/>
    <s v="C1453"/>
    <d v="2020-01-26T00:00:00"/>
    <x v="88"/>
    <n v="1"/>
    <n v="1582"/>
    <n v="1234"/>
    <n v="1108"/>
    <n v="1351"/>
    <n v="613"/>
    <x v="54"/>
    <x v="5"/>
    <x v="243"/>
    <x v="6"/>
    <n v="12"/>
    <x v="0"/>
    <x v="1"/>
  </r>
  <r>
    <s v="AX11660"/>
    <s v="ENX2084"/>
    <s v="A121"/>
    <s v="EMP1005"/>
    <s v="C1695"/>
    <d v="2020-01-26T00:00:00"/>
    <x v="10"/>
    <n v="3"/>
    <n v="1351"/>
    <n v="1108"/>
    <n v="2336"/>
    <n v="3652"/>
    <n v="554"/>
    <x v="55"/>
    <x v="12"/>
    <x v="288"/>
    <x v="4"/>
    <n v="12"/>
    <x v="0"/>
    <x v="1"/>
  </r>
  <r>
    <s v="AX11665"/>
    <s v="ENX2047"/>
    <s v="A170"/>
    <s v="EMP1009"/>
    <s v="C1487"/>
    <d v="2020-01-26T00:00:00"/>
    <x v="82"/>
    <n v="3"/>
    <n v="2396"/>
    <n v="1965"/>
    <n v="5596"/>
    <n v="9176"/>
    <n v="476"/>
    <x v="55"/>
    <x v="23"/>
    <x v="289"/>
    <x v="5"/>
    <n v="12"/>
    <x v="0"/>
    <x v="1"/>
  </r>
  <r>
    <s v="AX11666"/>
    <s v="ENX2012"/>
    <s v="A156"/>
    <s v="EMP1012"/>
    <s v="C1100"/>
    <d v="2020-01-27T00:00:00"/>
    <x v="16"/>
    <n v="1"/>
    <n v="2182"/>
    <n v="1200"/>
    <n v="2046"/>
    <n v="4014"/>
    <n v="447"/>
    <x v="12"/>
    <x v="2"/>
    <x v="290"/>
    <x v="0"/>
    <n v="12"/>
    <x v="0"/>
    <x v="0"/>
  </r>
  <r>
    <s v="AX11668"/>
    <s v="ENX2050"/>
    <s v="A161"/>
    <s v="EMP1041"/>
    <s v="C1004"/>
    <d v="2020-01-27T00:00:00"/>
    <x v="44"/>
    <n v="4"/>
    <n v="2091"/>
    <n v="1485"/>
    <n v="409"/>
    <n v="817"/>
    <n v="690"/>
    <x v="15"/>
    <x v="39"/>
    <x v="94"/>
    <x v="1"/>
    <n v="1"/>
    <x v="0"/>
    <x v="1"/>
  </r>
  <r>
    <s v="AX11677"/>
    <s v="ENX2017"/>
    <s v="A142"/>
    <s v="EMP1000"/>
    <s v="C1773"/>
    <d v="2020-01-27T00:00:00"/>
    <x v="61"/>
    <n v="1"/>
    <n v="800"/>
    <n v="536"/>
    <n v="732"/>
    <n v="1077"/>
    <n v="156"/>
    <x v="65"/>
    <x v="11"/>
    <x v="291"/>
    <x v="4"/>
    <n v="1"/>
    <x v="0"/>
    <x v="1"/>
  </r>
  <r>
    <s v="AX11678"/>
    <s v="ENX2061"/>
    <s v="A133"/>
    <s v="EMP1036"/>
    <s v="C1170"/>
    <d v="2020-01-27T00:00:00"/>
    <x v="72"/>
    <n v="3"/>
    <n v="871"/>
    <n v="540"/>
    <n v="1044"/>
    <n v="1899"/>
    <n v="3300"/>
    <x v="9"/>
    <x v="15"/>
    <x v="93"/>
    <x v="6"/>
    <n v="1"/>
    <x v="0"/>
    <x v="1"/>
  </r>
  <r>
    <s v="AX11681"/>
    <s v="ENX2051"/>
    <s v="A107"/>
    <s v="EMP1018"/>
    <s v="C1790"/>
    <d v="2020-01-27T00:00:00"/>
    <x v="14"/>
    <n v="1"/>
    <n v="2005"/>
    <n v="1223"/>
    <n v="72"/>
    <n v="136"/>
    <n v="123"/>
    <x v="46"/>
    <x v="32"/>
    <x v="166"/>
    <x v="5"/>
    <n v="2"/>
    <x v="0"/>
    <x v="1"/>
  </r>
  <r>
    <s v="AX11684"/>
    <s v="ENX2049"/>
    <s v="A173"/>
    <s v="EMP1044"/>
    <s v="C1112"/>
    <d v="2020-01-27T00:00:00"/>
    <x v="58"/>
    <n v="1"/>
    <n v="2182"/>
    <n v="1200"/>
    <n v="450"/>
    <n v="818"/>
    <n v="52"/>
    <x v="27"/>
    <x v="17"/>
    <x v="292"/>
    <x v="6"/>
    <n v="2"/>
    <x v="0"/>
    <x v="1"/>
  </r>
  <r>
    <s v="AX11687"/>
    <s v="ENX2062"/>
    <s v="A101"/>
    <s v="EMP1030"/>
    <s v="C1318"/>
    <d v="2020-01-27T00:00:00"/>
    <x v="91"/>
    <n v="4"/>
    <n v="2283"/>
    <n v="1484"/>
    <n v="1965"/>
    <n v="2396"/>
    <n v="408"/>
    <x v="1"/>
    <x v="39"/>
    <x v="293"/>
    <x v="0"/>
    <n v="4"/>
    <x v="0"/>
    <x v="1"/>
  </r>
  <r>
    <s v="AX11688"/>
    <s v="ENX2097"/>
    <s v="A142"/>
    <s v="EMP1022"/>
    <s v="C1330"/>
    <d v="2020-01-27T00:00:00"/>
    <x v="0"/>
    <n v="1"/>
    <n v="502"/>
    <n v="296"/>
    <n v="2421"/>
    <n v="4401"/>
    <n v="1224"/>
    <x v="1"/>
    <x v="3"/>
    <x v="176"/>
    <x v="6"/>
    <n v="4"/>
    <x v="0"/>
    <x v="1"/>
  </r>
  <r>
    <s v="AX11690"/>
    <s v="ENX2090"/>
    <s v="A123"/>
    <s v="EMP1014"/>
    <s v="C1042"/>
    <d v="2020-01-27T00:00:00"/>
    <x v="55"/>
    <n v="1"/>
    <n v="392"/>
    <n v="255"/>
    <n v="455"/>
    <n v="799"/>
    <n v="285"/>
    <x v="47"/>
    <x v="7"/>
    <x v="294"/>
    <x v="5"/>
    <n v="6"/>
    <x v="0"/>
    <x v="1"/>
  </r>
  <r>
    <s v="AX11698"/>
    <s v="ENX2049"/>
    <s v="A112"/>
    <s v="EMP1019"/>
    <s v="C1069"/>
    <d v="2020-01-27T00:00:00"/>
    <x v="58"/>
    <n v="1"/>
    <n v="886"/>
    <n v="478"/>
    <n v="424"/>
    <n v="530"/>
    <n v="2565"/>
    <x v="24"/>
    <x v="0"/>
    <x v="183"/>
    <x v="6"/>
    <n v="8"/>
    <x v="0"/>
    <x v="1"/>
  </r>
  <r>
    <s v="AX11702"/>
    <s v="ENX2000"/>
    <s v="A161"/>
    <s v="EMP1043"/>
    <s v="C1285"/>
    <d v="2020-01-27T00:00:00"/>
    <x v="98"/>
    <n v="4"/>
    <n v="1582"/>
    <n v="1234"/>
    <n v="122"/>
    <n v="190"/>
    <n v="331"/>
    <x v="73"/>
    <x v="30"/>
    <x v="295"/>
    <x v="3"/>
    <n v="8"/>
    <x v="0"/>
    <x v="1"/>
  </r>
  <r>
    <s v="AX11703"/>
    <s v="ENX2065"/>
    <s v="A148"/>
    <s v="EMP1038"/>
    <s v="C1307"/>
    <d v="2020-01-27T00:00:00"/>
    <x v="56"/>
    <n v="3"/>
    <n v="315"/>
    <n v="208"/>
    <n v="168"/>
    <n v="246"/>
    <n v="39"/>
    <x v="70"/>
    <x v="17"/>
    <x v="92"/>
    <x v="4"/>
    <n v="8"/>
    <x v="0"/>
    <x v="1"/>
  </r>
  <r>
    <s v="AX11705"/>
    <s v="ENX2033"/>
    <s v="A143"/>
    <s v="EMP1038"/>
    <s v="C1338"/>
    <d v="2020-01-27T00:00:00"/>
    <x v="76"/>
    <n v="2"/>
    <n v="1052"/>
    <n v="589"/>
    <n v="1443"/>
    <n v="1826"/>
    <n v="3196"/>
    <x v="38"/>
    <x v="29"/>
    <x v="156"/>
    <x v="4"/>
    <n v="9"/>
    <x v="0"/>
    <x v="1"/>
  </r>
  <r>
    <s v="AX11708"/>
    <s v="ENX2052"/>
    <s v="A126"/>
    <s v="EMP1025"/>
    <s v="C1336"/>
    <d v="2020-01-27T00:00:00"/>
    <x v="45"/>
    <n v="3"/>
    <n v="1783"/>
    <n v="1516"/>
    <n v="4548"/>
    <n v="5349"/>
    <n v="123"/>
    <x v="25"/>
    <x v="10"/>
    <x v="296"/>
    <x v="4"/>
    <n v="9"/>
    <x v="0"/>
    <x v="1"/>
  </r>
  <r>
    <s v="AX11714"/>
    <s v="ENX2075"/>
    <s v="A115"/>
    <s v="EMP1016"/>
    <s v="C1715"/>
    <d v="2020-01-27T00:00:00"/>
    <x v="35"/>
    <n v="1"/>
    <n v="1587"/>
    <n v="1301"/>
    <n v="962"/>
    <n v="1414"/>
    <n v="348"/>
    <x v="9"/>
    <x v="0"/>
    <x v="254"/>
    <x v="6"/>
    <n v="10"/>
    <x v="0"/>
    <x v="1"/>
  </r>
  <r>
    <s v="AX11718"/>
    <s v="ENX2052"/>
    <s v="A155"/>
    <s v="EMP1015"/>
    <s v="C1552"/>
    <d v="2020-01-28T00:00:00"/>
    <x v="45"/>
    <n v="4"/>
    <n v="1783"/>
    <n v="1230"/>
    <n v="1291"/>
    <n v="2391"/>
    <n v="140"/>
    <x v="9"/>
    <x v="26"/>
    <x v="240"/>
    <x v="0"/>
    <n v="1"/>
    <x v="0"/>
    <x v="1"/>
  </r>
  <r>
    <s v="AX11726"/>
    <s v="ENX2012"/>
    <s v="A140"/>
    <s v="EMP1024"/>
    <s v="C1113"/>
    <d v="2020-01-28T00:00:00"/>
    <x v="16"/>
    <n v="3"/>
    <n v="817"/>
    <n v="409"/>
    <n v="1090"/>
    <n v="1380"/>
    <n v="690"/>
    <x v="36"/>
    <x v="34"/>
    <x v="297"/>
    <x v="4"/>
    <n v="3"/>
    <x v="0"/>
    <x v="1"/>
  </r>
  <r>
    <s v="AX11729"/>
    <s v="ENX2058"/>
    <s v="A128"/>
    <s v="EMP1010"/>
    <s v="C1030"/>
    <d v="2020-01-28T00:00:00"/>
    <x v="53"/>
    <n v="1"/>
    <n v="951"/>
    <n v="504"/>
    <n v="1443"/>
    <n v="1826"/>
    <n v="136"/>
    <x v="11"/>
    <x v="36"/>
    <x v="298"/>
    <x v="6"/>
    <n v="5"/>
    <x v="0"/>
    <x v="1"/>
  </r>
  <r>
    <s v="AX11734"/>
    <s v="ENX2022"/>
    <s v="A107"/>
    <s v="EMP1027"/>
    <s v="C1067"/>
    <d v="2020-01-28T00:00:00"/>
    <x v="27"/>
    <n v="4"/>
    <n v="800"/>
    <n v="536"/>
    <n v="1076"/>
    <n v="1472"/>
    <n v="528"/>
    <x v="59"/>
    <x v="23"/>
    <x v="299"/>
    <x v="6"/>
    <n v="6"/>
    <x v="0"/>
    <x v="1"/>
  </r>
  <r>
    <s v="AX11737"/>
    <s v="ENX2095"/>
    <s v="A171"/>
    <s v="EMP1019"/>
    <s v="C1644"/>
    <d v="2020-01-28T00:00:00"/>
    <x v="42"/>
    <n v="1"/>
    <n v="1103"/>
    <n v="838"/>
    <n v="79"/>
    <n v="127"/>
    <n v="1485"/>
    <x v="14"/>
    <x v="30"/>
    <x v="300"/>
    <x v="2"/>
    <n v="6"/>
    <x v="0"/>
    <x v="1"/>
  </r>
  <r>
    <s v="AX11741"/>
    <s v="ENX2022"/>
    <s v="A111"/>
    <s v="EMP1031"/>
    <s v="C1410"/>
    <d v="2020-01-28T00:00:00"/>
    <x v="27"/>
    <n v="1"/>
    <n v="545"/>
    <n v="425"/>
    <n v="520"/>
    <n v="724"/>
    <n v="364"/>
    <x v="66"/>
    <x v="13"/>
    <x v="121"/>
    <x v="5"/>
    <n v="7"/>
    <x v="0"/>
    <x v="1"/>
  </r>
  <r>
    <s v="AX11746"/>
    <s v="ENX2024"/>
    <s v="A158"/>
    <s v="EMP1026"/>
    <s v="C1510"/>
    <d v="2020-01-28T00:00:00"/>
    <x v="2"/>
    <n v="4"/>
    <n v="1467"/>
    <n v="807"/>
    <n v="1777"/>
    <n v="2141"/>
    <n v="408"/>
    <x v="31"/>
    <x v="37"/>
    <x v="30"/>
    <x v="6"/>
    <n v="7"/>
    <x v="0"/>
    <x v="1"/>
  </r>
  <r>
    <s v="AX11760"/>
    <s v="ENX2100"/>
    <s v="A152"/>
    <s v="EMP1011"/>
    <s v="C1656"/>
    <d v="2020-01-28T00:00:00"/>
    <x v="28"/>
    <n v="1"/>
    <n v="951"/>
    <n v="504"/>
    <n v="389"/>
    <n v="637"/>
    <n v="2092"/>
    <x v="49"/>
    <x v="0"/>
    <x v="250"/>
    <x v="1"/>
    <n v="7"/>
    <x v="0"/>
    <x v="1"/>
  </r>
  <r>
    <s v="AX11765"/>
    <s v="ENX2015"/>
    <s v="A149"/>
    <s v="EMP1021"/>
    <s v="C1723"/>
    <d v="2020-01-28T00:00:00"/>
    <x v="17"/>
    <n v="3"/>
    <n v="1783"/>
    <n v="1230"/>
    <n v="2373"/>
    <n v="4566"/>
    <n v="600"/>
    <x v="62"/>
    <x v="5"/>
    <x v="301"/>
    <x v="6"/>
    <n v="8"/>
    <x v="0"/>
    <x v="1"/>
  </r>
  <r>
    <s v="AX11772"/>
    <s v="ENX2083"/>
    <s v="A148"/>
    <s v="EMP1015"/>
    <s v="C1351"/>
    <d v="2020-01-28T00:00:00"/>
    <x v="59"/>
    <n v="2"/>
    <n v="637"/>
    <n v="389"/>
    <n v="3070"/>
    <n v="4514"/>
    <n v="436"/>
    <x v="62"/>
    <x v="18"/>
    <x v="285"/>
    <x v="4"/>
    <n v="9"/>
    <x v="0"/>
    <x v="1"/>
  </r>
  <r>
    <s v="AX11774"/>
    <s v="ENX2016"/>
    <s v="A167"/>
    <s v="EMP1044"/>
    <s v="C1645"/>
    <d v="2020-01-28T00:00:00"/>
    <x v="6"/>
    <n v="2"/>
    <n v="112"/>
    <n v="90"/>
    <n v="4134"/>
    <n v="5661"/>
    <n v="74"/>
    <x v="31"/>
    <x v="7"/>
    <x v="302"/>
    <x v="2"/>
    <n v="9"/>
    <x v="0"/>
    <x v="1"/>
  </r>
  <r>
    <s v="AX11777"/>
    <s v="ENX2090"/>
    <s v="A170"/>
    <s v="EMP1024"/>
    <s v="C1732"/>
    <d v="2020-01-28T00:00:00"/>
    <x v="55"/>
    <n v="1"/>
    <n v="1380"/>
    <n v="1090"/>
    <n v="1260"/>
    <n v="1752"/>
    <n v="2048"/>
    <x v="0"/>
    <x v="0"/>
    <x v="251"/>
    <x v="3"/>
    <n v="10"/>
    <x v="0"/>
    <x v="1"/>
  </r>
  <r>
    <s v="AX11780"/>
    <s v="ENX2090"/>
    <s v="A151"/>
    <s v="EMP1006"/>
    <s v="C1018"/>
    <d v="2020-01-28T00:00:00"/>
    <x v="55"/>
    <n v="1"/>
    <n v="1500"/>
    <n v="900"/>
    <n v="208"/>
    <n v="400"/>
    <n v="447"/>
    <x v="38"/>
    <x v="40"/>
    <x v="55"/>
    <x v="4"/>
    <n v="10"/>
    <x v="0"/>
    <x v="1"/>
  </r>
  <r>
    <s v="AX11782"/>
    <s v="ENX2013"/>
    <s v="A142"/>
    <s v="EMP1001"/>
    <s v="C1643"/>
    <d v="2020-01-28T00:00:00"/>
    <x v="70"/>
    <n v="2"/>
    <n v="826"/>
    <n v="562"/>
    <n v="4452"/>
    <n v="6849"/>
    <n v="837"/>
    <x v="50"/>
    <x v="43"/>
    <x v="303"/>
    <x v="2"/>
    <n v="11"/>
    <x v="0"/>
    <x v="1"/>
  </r>
  <r>
    <s v="AX11786"/>
    <s v="ENX2022"/>
    <s v="A170"/>
    <s v="EMP1004"/>
    <s v="C1613"/>
    <d v="2020-01-28T00:00:00"/>
    <x v="27"/>
    <n v="3"/>
    <n v="556"/>
    <n v="395"/>
    <n v="1301"/>
    <n v="1587"/>
    <n v="331"/>
    <x v="55"/>
    <x v="10"/>
    <x v="304"/>
    <x v="1"/>
    <n v="11"/>
    <x v="0"/>
    <x v="1"/>
  </r>
  <r>
    <s v="AX11787"/>
    <s v="ENX2007"/>
    <s v="A171"/>
    <s v="EMP1041"/>
    <s v="C1275"/>
    <d v="2020-01-28T00:00:00"/>
    <x v="63"/>
    <n v="4"/>
    <n v="181"/>
    <n v="130"/>
    <n v="1367"/>
    <n v="2241"/>
    <n v="660"/>
    <x v="27"/>
    <x v="26"/>
    <x v="218"/>
    <x v="5"/>
    <n v="12"/>
    <x v="0"/>
    <x v="1"/>
  </r>
  <r>
    <s v="AX11788"/>
    <s v="ENX2060"/>
    <s v="A106"/>
    <s v="EMP1011"/>
    <s v="C1250"/>
    <d v="2020-01-29T00:00:00"/>
    <x v="73"/>
    <n v="1"/>
    <n v="35"/>
    <n v="22"/>
    <n v="1223"/>
    <n v="2005"/>
    <n v="1521"/>
    <x v="51"/>
    <x v="29"/>
    <x v="41"/>
    <x v="4"/>
    <n v="1"/>
    <x v="0"/>
    <x v="1"/>
  </r>
  <r>
    <s v="AX11791"/>
    <s v="ENX2061"/>
    <s v="A118"/>
    <s v="EMP1015"/>
    <s v="C1361"/>
    <d v="2020-01-29T00:00:00"/>
    <x v="72"/>
    <n v="1"/>
    <n v="123"/>
    <n v="84"/>
    <n v="1473"/>
    <n v="2497"/>
    <n v="944"/>
    <x v="59"/>
    <x v="2"/>
    <x v="240"/>
    <x v="6"/>
    <n v="1"/>
    <x v="0"/>
    <x v="1"/>
  </r>
  <r>
    <s v="AX11793"/>
    <s v="ENX2045"/>
    <s v="A118"/>
    <s v="EMP1026"/>
    <s v="C1377"/>
    <d v="2020-01-29T00:00:00"/>
    <x v="65"/>
    <n v="3"/>
    <n v="1809"/>
    <n v="1067"/>
    <n v="910"/>
    <n v="1598"/>
    <n v="1293"/>
    <x v="0"/>
    <x v="1"/>
    <x v="305"/>
    <x v="0"/>
    <n v="3"/>
    <x v="0"/>
    <x v="1"/>
  </r>
  <r>
    <s v="AX11795"/>
    <s v="ENX2054"/>
    <s v="A107"/>
    <s v="EMP1023"/>
    <s v="C1021"/>
    <d v="2020-01-29T00:00:00"/>
    <x v="12"/>
    <n v="3"/>
    <n v="1178"/>
    <n v="683"/>
    <n v="683"/>
    <n v="1178"/>
    <n v="495"/>
    <x v="3"/>
    <x v="42"/>
    <x v="306"/>
    <x v="1"/>
    <n v="4"/>
    <x v="0"/>
    <x v="1"/>
  </r>
  <r>
    <s v="AX11804"/>
    <s v="ENX2044"/>
    <s v="A173"/>
    <s v="EMP1035"/>
    <s v="C1727"/>
    <d v="2020-01-29T00:00:00"/>
    <x v="54"/>
    <n v="3"/>
    <n v="1526"/>
    <n v="1251"/>
    <n v="1122"/>
    <n v="1368"/>
    <n v="731"/>
    <x v="67"/>
    <x v="24"/>
    <x v="279"/>
    <x v="3"/>
    <n v="4"/>
    <x v="0"/>
    <x v="1"/>
  </r>
  <r>
    <s v="AX11810"/>
    <s v="ENX2022"/>
    <s v="A168"/>
    <s v="EMP1020"/>
    <s v="C1355"/>
    <d v="2020-01-29T00:00:00"/>
    <x v="27"/>
    <n v="1"/>
    <n v="2283"/>
    <n v="1484"/>
    <n v="1443"/>
    <n v="1826"/>
    <n v="1632"/>
    <x v="60"/>
    <x v="12"/>
    <x v="70"/>
    <x v="3"/>
    <n v="5"/>
    <x v="0"/>
    <x v="1"/>
  </r>
  <r>
    <s v="AX11811"/>
    <s v="ENX2005"/>
    <s v="A123"/>
    <s v="EMP1043"/>
    <s v="C1224"/>
    <d v="2020-01-29T00:00:00"/>
    <x v="79"/>
    <n v="2"/>
    <n v="181"/>
    <n v="130"/>
    <n v="947"/>
    <n v="1353"/>
    <n v="1724"/>
    <x v="10"/>
    <x v="19"/>
    <x v="253"/>
    <x v="5"/>
    <n v="8"/>
    <x v="0"/>
    <x v="1"/>
  </r>
  <r>
    <s v="AX11816"/>
    <s v="ENX2090"/>
    <s v="A119"/>
    <s v="EMP1024"/>
    <s v="C1598"/>
    <d v="2020-01-29T00:00:00"/>
    <x v="55"/>
    <n v="3"/>
    <n v="1743"/>
    <n v="872"/>
    <n v="3930"/>
    <n v="4792"/>
    <n v="265"/>
    <x v="71"/>
    <x v="30"/>
    <x v="92"/>
    <x v="2"/>
    <n v="8"/>
    <x v="0"/>
    <x v="1"/>
  </r>
  <r>
    <s v="AX11819"/>
    <s v="ENX2074"/>
    <s v="A122"/>
    <s v="EMP1005"/>
    <s v="C1574"/>
    <d v="2020-01-29T00:00:00"/>
    <x v="41"/>
    <n v="2"/>
    <n v="637"/>
    <n v="389"/>
    <n v="342"/>
    <n v="434"/>
    <n v="204"/>
    <x v="53"/>
    <x v="39"/>
    <x v="233"/>
    <x v="1"/>
    <n v="8"/>
    <x v="0"/>
    <x v="1"/>
  </r>
  <r>
    <s v="AX11822"/>
    <s v="ENX2031"/>
    <s v="A155"/>
    <s v="EMP1000"/>
    <s v="C1284"/>
    <d v="2020-01-29T00:00:00"/>
    <x v="88"/>
    <n v="3"/>
    <n v="1119"/>
    <n v="683"/>
    <n v="208"/>
    <n v="315"/>
    <n v="256"/>
    <x v="1"/>
    <x v="13"/>
    <x v="307"/>
    <x v="3"/>
    <n v="12"/>
    <x v="0"/>
    <x v="1"/>
  </r>
  <r>
    <s v="AX11823"/>
    <s v="ENX2060"/>
    <s v="A150"/>
    <s v="EMP1026"/>
    <s v="C1695"/>
    <d v="2020-01-29T00:00:00"/>
    <x v="73"/>
    <n v="1"/>
    <n v="1353"/>
    <n v="947"/>
    <n v="2346"/>
    <n v="3724"/>
    <n v="855"/>
    <x v="45"/>
    <x v="17"/>
    <x v="71"/>
    <x v="1"/>
    <n v="12"/>
    <x v="0"/>
    <x v="1"/>
  </r>
  <r>
    <s v="AX11824"/>
    <s v="ENX2096"/>
    <s v="A122"/>
    <s v="EMP1043"/>
    <s v="C1056"/>
    <d v="2020-01-30T00:00:00"/>
    <x v="36"/>
    <n v="3"/>
    <n v="947"/>
    <n v="786"/>
    <n v="536"/>
    <n v="800"/>
    <n v="1144"/>
    <x v="28"/>
    <x v="4"/>
    <x v="223"/>
    <x v="4"/>
    <n v="1"/>
    <x v="0"/>
    <x v="1"/>
  </r>
  <r>
    <s v="AX11831"/>
    <s v="ENX2028"/>
    <s v="A150"/>
    <s v="EMP1029"/>
    <s v="C1664"/>
    <d v="2020-01-30T00:00:00"/>
    <x v="5"/>
    <n v="1"/>
    <n v="2141"/>
    <n v="1777"/>
    <n v="2108"/>
    <n v="2810"/>
    <n v="660"/>
    <x v="24"/>
    <x v="39"/>
    <x v="20"/>
    <x v="4"/>
    <n v="1"/>
    <x v="0"/>
    <x v="1"/>
  </r>
  <r>
    <s v="AX11838"/>
    <s v="ENX2077"/>
    <s v="A111"/>
    <s v="EMP1025"/>
    <s v="C1609"/>
    <d v="2020-01-30T00:00:00"/>
    <x v="51"/>
    <n v="4"/>
    <n v="2396"/>
    <n v="1965"/>
    <n v="4892"/>
    <n v="8020"/>
    <n v="82"/>
    <x v="24"/>
    <x v="21"/>
    <x v="308"/>
    <x v="3"/>
    <n v="1"/>
    <x v="0"/>
    <x v="1"/>
  </r>
  <r>
    <s v="AX11847"/>
    <s v="ENX2071"/>
    <s v="A112"/>
    <s v="EMP1001"/>
    <s v="C1045"/>
    <d v="2020-01-30T00:00:00"/>
    <x v="92"/>
    <n v="3"/>
    <n v="1639"/>
    <n v="1295"/>
    <n v="683"/>
    <n v="1119"/>
    <n v="344"/>
    <x v="71"/>
    <x v="32"/>
    <x v="309"/>
    <x v="3"/>
    <n v="5"/>
    <x v="0"/>
    <x v="1"/>
  </r>
  <r>
    <s v="AX11853"/>
    <s v="ENX2068"/>
    <s v="A168"/>
    <s v="EMP1025"/>
    <s v="C1365"/>
    <d v="2020-01-30T00:00:00"/>
    <x v="20"/>
    <n v="1"/>
    <n v="35"/>
    <n v="22"/>
    <n v="409"/>
    <n v="817"/>
    <n v="554"/>
    <x v="50"/>
    <x v="39"/>
    <x v="310"/>
    <x v="3"/>
    <n v="5"/>
    <x v="0"/>
    <x v="1"/>
  </r>
  <r>
    <s v="AX11855"/>
    <s v="ENX2085"/>
    <s v="A107"/>
    <s v="EMP1037"/>
    <s v="C1268"/>
    <d v="2020-01-30T00:00:00"/>
    <x v="29"/>
    <n v="3"/>
    <n v="1052"/>
    <n v="589"/>
    <n v="900"/>
    <n v="1500"/>
    <n v="1598"/>
    <x v="54"/>
    <x v="30"/>
    <x v="311"/>
    <x v="0"/>
    <n v="9"/>
    <x v="0"/>
    <x v="1"/>
  </r>
  <r>
    <s v="AX11858"/>
    <s v="ENX2087"/>
    <s v="A143"/>
    <s v="EMP1034"/>
    <s v="C1205"/>
    <d v="2020-01-30T00:00:00"/>
    <x v="95"/>
    <n v="4"/>
    <n v="1862"/>
    <n v="1173"/>
    <n v="1890"/>
    <n v="3778"/>
    <n v="2946"/>
    <x v="6"/>
    <x v="10"/>
    <x v="74"/>
    <x v="0"/>
    <n v="11"/>
    <x v="0"/>
    <x v="1"/>
  </r>
  <r>
    <s v="AX11859"/>
    <s v="ENX2083"/>
    <s v="A161"/>
    <s v="EMP1018"/>
    <s v="C1469"/>
    <d v="2020-01-31T00:00:00"/>
    <x v="59"/>
    <n v="4"/>
    <n v="502"/>
    <n v="296"/>
    <n v="1443"/>
    <n v="1826"/>
    <n v="1376"/>
    <x v="51"/>
    <x v="16"/>
    <x v="312"/>
    <x v="6"/>
    <n v="12"/>
    <x v="0"/>
    <x v="0"/>
  </r>
  <r>
    <s v="AX11861"/>
    <s v="ENX2085"/>
    <s v="A117"/>
    <s v="EMP1014"/>
    <s v="C1676"/>
    <d v="2020-01-31T00:00:00"/>
    <x v="29"/>
    <n v="1"/>
    <n v="1798"/>
    <n v="971"/>
    <n v="255"/>
    <n v="392"/>
    <n v="267"/>
    <x v="6"/>
    <x v="19"/>
    <x v="313"/>
    <x v="0"/>
    <n v="12"/>
    <x v="0"/>
    <x v="0"/>
  </r>
  <r>
    <s v="AX11863"/>
    <s v="ENX2050"/>
    <s v="A117"/>
    <s v="EMP1039"/>
    <s v="C1100"/>
    <d v="2020-01-31T00:00:00"/>
    <x v="44"/>
    <n v="3"/>
    <n v="886"/>
    <n v="478"/>
    <n v="1632"/>
    <n v="2016"/>
    <n v="92"/>
    <x v="45"/>
    <x v="32"/>
    <x v="314"/>
    <x v="0"/>
    <n v="1"/>
    <x v="0"/>
    <x v="1"/>
  </r>
  <r>
    <s v="AX11868"/>
    <s v="ENX2077"/>
    <s v="A147"/>
    <s v="EMP1031"/>
    <s v="C1187"/>
    <d v="2020-01-31T00:00:00"/>
    <x v="51"/>
    <n v="1"/>
    <n v="1967"/>
    <n v="1397"/>
    <n v="1248"/>
    <n v="1809"/>
    <n v="1654"/>
    <x v="14"/>
    <x v="17"/>
    <x v="315"/>
    <x v="3"/>
    <n v="2"/>
    <x v="0"/>
    <x v="1"/>
  </r>
  <r>
    <s v="AX11872"/>
    <s v="ENX2070"/>
    <s v="A122"/>
    <s v="EMP1026"/>
    <s v="C1760"/>
    <d v="2020-01-31T00:00:00"/>
    <x v="40"/>
    <n v="1"/>
    <n v="2182"/>
    <n v="1200"/>
    <n v="5892"/>
    <n v="9988"/>
    <n v="754"/>
    <x v="17"/>
    <x v="20"/>
    <x v="316"/>
    <x v="2"/>
    <n v="2"/>
    <x v="0"/>
    <x v="1"/>
  </r>
  <r>
    <s v="AX11876"/>
    <s v="ENX2040"/>
    <s v="A152"/>
    <s v="EMP1018"/>
    <s v="C1174"/>
    <d v="2020-01-31T00:00:00"/>
    <x v="4"/>
    <n v="4"/>
    <n v="217"/>
    <n v="171"/>
    <n v="682"/>
    <n v="1338"/>
    <n v="436"/>
    <x v="14"/>
    <x v="37"/>
    <x v="317"/>
    <x v="3"/>
    <n v="3"/>
    <x v="0"/>
    <x v="1"/>
  </r>
  <r>
    <s v="AX11886"/>
    <s v="ENX2061"/>
    <s v="A141"/>
    <s v="EMP1016"/>
    <s v="C1143"/>
    <d v="2020-01-31T00:00:00"/>
    <x v="72"/>
    <n v="3"/>
    <n v="530"/>
    <n v="424"/>
    <n v="2728"/>
    <n v="5352"/>
    <n v="1308"/>
    <x v="44"/>
    <x v="13"/>
    <x v="318"/>
    <x v="2"/>
    <n v="4"/>
    <x v="0"/>
    <x v="1"/>
  </r>
  <r>
    <s v="AX11898"/>
    <s v="ENX2097"/>
    <s v="A151"/>
    <s v="EMP1044"/>
    <s v="C1251"/>
    <d v="2020-01-31T00:00:00"/>
    <x v="0"/>
    <n v="2"/>
    <n v="400"/>
    <n v="208"/>
    <n v="3132"/>
    <n v="5697"/>
    <n v="1316"/>
    <x v="19"/>
    <x v="4"/>
    <x v="275"/>
    <x v="1"/>
    <n v="4"/>
    <x v="0"/>
    <x v="1"/>
  </r>
  <r>
    <s v="AX11902"/>
    <s v="ENX2024"/>
    <s v="A158"/>
    <s v="EMP1007"/>
    <s v="C1366"/>
    <d v="2020-01-31T00:00:00"/>
    <x v="2"/>
    <n v="3"/>
    <n v="1566"/>
    <n v="1190"/>
    <n v="3162"/>
    <n v="4215"/>
    <n v="351"/>
    <x v="64"/>
    <x v="27"/>
    <x v="319"/>
    <x v="2"/>
    <n v="4"/>
    <x v="0"/>
    <x v="1"/>
  </r>
  <r>
    <s v="AX11917"/>
    <s v="ENX2004"/>
    <s v="A127"/>
    <s v="EMP1037"/>
    <s v="C1541"/>
    <d v="2020-01-31T00:00:00"/>
    <x v="23"/>
    <n v="2"/>
    <n v="584"/>
    <n v="420"/>
    <n v="807"/>
    <n v="1467"/>
    <n v="902"/>
    <x v="23"/>
    <x v="6"/>
    <x v="228"/>
    <x v="2"/>
    <n v="4"/>
    <x v="0"/>
    <x v="1"/>
  </r>
  <r>
    <s v="AX11922"/>
    <s v="ENX2085"/>
    <s v="A155"/>
    <s v="EMP1024"/>
    <s v="C1675"/>
    <d v="2020-01-31T00:00:00"/>
    <x v="29"/>
    <n v="1"/>
    <n v="1353"/>
    <n v="947"/>
    <n v="2660"/>
    <n v="5112"/>
    <n v="313"/>
    <x v="9"/>
    <x v="27"/>
    <x v="320"/>
    <x v="3"/>
    <n v="5"/>
    <x v="0"/>
    <x v="1"/>
  </r>
  <r>
    <s v="AX11927"/>
    <s v="ENX2012"/>
    <s v="A126"/>
    <s v="EMP1010"/>
    <s v="C1442"/>
    <d v="2020-01-31T00:00:00"/>
    <x v="16"/>
    <n v="2"/>
    <n v="123"/>
    <n v="84"/>
    <n v="947"/>
    <n v="1353"/>
    <n v="78"/>
    <x v="18"/>
    <x v="25"/>
    <x v="101"/>
    <x v="0"/>
    <n v="8"/>
    <x v="0"/>
    <x v="1"/>
  </r>
  <r>
    <s v="AX11928"/>
    <s v="ENX2072"/>
    <s v="A154"/>
    <s v="EMP1004"/>
    <s v="C1229"/>
    <d v="2020-01-31T00:00:00"/>
    <x v="31"/>
    <n v="2"/>
    <n v="951"/>
    <n v="504"/>
    <n v="3882"/>
    <n v="5544"/>
    <n v="362"/>
    <x v="14"/>
    <x v="11"/>
    <x v="321"/>
    <x v="0"/>
    <n v="8"/>
    <x v="0"/>
    <x v="1"/>
  </r>
  <r>
    <s v="AX11931"/>
    <s v="ENX2008"/>
    <s v="A163"/>
    <s v="EMP1028"/>
    <s v="C1012"/>
    <d v="2020-01-31T00:00:00"/>
    <x v="24"/>
    <n v="4"/>
    <n v="136"/>
    <n v="72"/>
    <n v="376"/>
    <n v="458"/>
    <n v="799"/>
    <x v="13"/>
    <x v="31"/>
    <x v="322"/>
    <x v="6"/>
    <n v="10"/>
    <x v="0"/>
    <x v="1"/>
  </r>
  <r>
    <s v="AX11934"/>
    <s v="ENX2063"/>
    <s v="A163"/>
    <s v="EMP1024"/>
    <s v="C1045"/>
    <d v="2020-01-31T00:00:00"/>
    <x v="83"/>
    <n v="1"/>
    <n v="1972"/>
    <n v="1321"/>
    <n v="1473"/>
    <n v="2497"/>
    <n v="1212"/>
    <x v="62"/>
    <x v="35"/>
    <x v="268"/>
    <x v="0"/>
    <n v="11"/>
    <x v="0"/>
    <x v="1"/>
  </r>
  <r>
    <s v="AX11937"/>
    <s v="ENX2097"/>
    <s v="A113"/>
    <s v="EMP1034"/>
    <s v="C1656"/>
    <d v="2020-01-31T00:00:00"/>
    <x v="0"/>
    <n v="1"/>
    <n v="530"/>
    <n v="424"/>
    <n v="3788"/>
    <n v="5412"/>
    <n v="606"/>
    <x v="12"/>
    <x v="30"/>
    <x v="189"/>
    <x v="5"/>
    <n v="11"/>
    <x v="0"/>
    <x v="1"/>
  </r>
  <r>
    <s v="AX11941"/>
    <s v="ENX2060"/>
    <s v="A130"/>
    <s v="EMP1017"/>
    <s v="C1536"/>
    <d v="2020-01-31T00:00:00"/>
    <x v="73"/>
    <n v="1"/>
    <n v="217"/>
    <n v="171"/>
    <n v="1305"/>
    <n v="1812"/>
    <n v="49"/>
    <x v="40"/>
    <x v="9"/>
    <x v="323"/>
    <x v="4"/>
    <n v="12"/>
    <x v="0"/>
    <x v="1"/>
  </r>
  <r>
    <s v="AX11942"/>
    <s v="ENX2063"/>
    <s v="A127"/>
    <s v="EMP1030"/>
    <s v="C1467"/>
    <d v="2020-01-31T00:00:00"/>
    <x v="83"/>
    <n v="1"/>
    <n v="2396"/>
    <n v="1965"/>
    <n v="1366"/>
    <n v="2238"/>
    <n v="436"/>
    <x v="18"/>
    <x v="34"/>
    <x v="222"/>
    <x v="4"/>
    <n v="12"/>
    <x v="0"/>
    <x v="1"/>
  </r>
  <r>
    <s v="AX11946"/>
    <s v="ENX2054"/>
    <s v="A166"/>
    <s v="EMP1034"/>
    <s v="C1465"/>
    <d v="2020-02-01T00:00:00"/>
    <x v="12"/>
    <n v="2"/>
    <n v="1725"/>
    <n v="1363"/>
    <n v="1220"/>
    <n v="1671"/>
    <n v="589"/>
    <x v="58"/>
    <x v="24"/>
    <x v="324"/>
    <x v="6"/>
    <n v="12"/>
    <x v="1"/>
    <x v="0"/>
  </r>
  <r>
    <s v="AX11954"/>
    <s v="ENX2023"/>
    <s v="A156"/>
    <s v="EMP1012"/>
    <s v="C1547"/>
    <d v="2020-02-01T00:00:00"/>
    <x v="57"/>
    <n v="2"/>
    <n v="1887"/>
    <n v="1378"/>
    <n v="1190"/>
    <n v="1566"/>
    <n v="662"/>
    <x v="17"/>
    <x v="17"/>
    <x v="228"/>
    <x v="2"/>
    <n v="1"/>
    <x v="1"/>
    <x v="1"/>
  </r>
  <r>
    <s v="AX11958"/>
    <s v="ENX2053"/>
    <s v="A111"/>
    <s v="EMP1010"/>
    <s v="C1472"/>
    <d v="2020-02-01T00:00:00"/>
    <x v="33"/>
    <n v="3"/>
    <n v="290"/>
    <n v="200"/>
    <n v="1535"/>
    <n v="2257"/>
    <n v="476"/>
    <x v="27"/>
    <x v="33"/>
    <x v="325"/>
    <x v="6"/>
    <n v="1"/>
    <x v="1"/>
    <x v="1"/>
  </r>
  <r>
    <s v="AX11962"/>
    <s v="ENX2069"/>
    <s v="A166"/>
    <s v="EMP1029"/>
    <s v="C1532"/>
    <d v="2020-02-01T00:00:00"/>
    <x v="46"/>
    <n v="3"/>
    <n v="530"/>
    <n v="435"/>
    <n v="5512"/>
    <n v="7548"/>
    <n v="161"/>
    <x v="19"/>
    <x v="32"/>
    <x v="326"/>
    <x v="0"/>
    <n v="1"/>
    <x v="1"/>
    <x v="1"/>
  </r>
  <r>
    <s v="AX11965"/>
    <s v="ENX2078"/>
    <s v="A114"/>
    <s v="EMP1012"/>
    <s v="C1386"/>
    <d v="2020-02-01T00:00:00"/>
    <x v="66"/>
    <n v="4"/>
    <n v="1022"/>
    <n v="818"/>
    <n v="1518"/>
    <n v="2410"/>
    <n v="1888"/>
    <x v="54"/>
    <x v="25"/>
    <x v="272"/>
    <x v="1"/>
    <n v="2"/>
    <x v="1"/>
    <x v="1"/>
  </r>
  <r>
    <s v="AX11969"/>
    <s v="ENX2025"/>
    <s v="A134"/>
    <s v="EMP1012"/>
    <s v="C1236"/>
    <d v="2020-02-01T00:00:00"/>
    <x v="21"/>
    <n v="2"/>
    <n v="95"/>
    <n v="61"/>
    <n v="1223"/>
    <n v="2005"/>
    <n v="722"/>
    <x v="46"/>
    <x v="41"/>
    <x v="327"/>
    <x v="5"/>
    <n v="5"/>
    <x v="1"/>
    <x v="1"/>
  </r>
  <r>
    <s v="AX11970"/>
    <s v="ENX2034"/>
    <s v="A114"/>
    <s v="EMP1005"/>
    <s v="C1687"/>
    <d v="2020-02-01T00:00:00"/>
    <x v="32"/>
    <n v="1"/>
    <n v="112"/>
    <n v="90"/>
    <n v="1305"/>
    <n v="1812"/>
    <n v="246"/>
    <x v="73"/>
    <x v="15"/>
    <x v="328"/>
    <x v="0"/>
    <n v="5"/>
    <x v="1"/>
    <x v="1"/>
  </r>
  <r>
    <s v="AX11971"/>
    <s v="ENX2077"/>
    <s v="A138"/>
    <s v="EMP1022"/>
    <s v="C1375"/>
    <d v="2020-02-01T00:00:00"/>
    <x v="51"/>
    <n v="2"/>
    <n v="667"/>
    <n v="387"/>
    <n v="478"/>
    <n v="886"/>
    <n v="1744"/>
    <x v="65"/>
    <x v="24"/>
    <x v="311"/>
    <x v="2"/>
    <n v="6"/>
    <x v="1"/>
    <x v="1"/>
  </r>
  <r>
    <s v="AX11972"/>
    <s v="ENX2086"/>
    <s v="A104"/>
    <s v="EMP1018"/>
    <s v="C1461"/>
    <d v="2020-02-01T00:00:00"/>
    <x v="94"/>
    <n v="3"/>
    <n v="2497"/>
    <n v="1473"/>
    <n v="1168"/>
    <n v="1826"/>
    <n v="993"/>
    <x v="9"/>
    <x v="19"/>
    <x v="237"/>
    <x v="1"/>
    <n v="6"/>
    <x v="1"/>
    <x v="1"/>
  </r>
  <r>
    <s v="AX11973"/>
    <s v="ENX2017"/>
    <s v="A137"/>
    <s v="EMP1002"/>
    <s v="C1052"/>
    <d v="2020-02-01T00:00:00"/>
    <x v="61"/>
    <n v="3"/>
    <n v="817"/>
    <n v="409"/>
    <n v="462"/>
    <n v="609"/>
    <n v="495"/>
    <x v="12"/>
    <x v="44"/>
    <x v="329"/>
    <x v="6"/>
    <n v="8"/>
    <x v="1"/>
    <x v="1"/>
  </r>
  <r>
    <s v="AX11977"/>
    <s v="ENX2065"/>
    <s v="A127"/>
    <s v="EMP1010"/>
    <s v="C1773"/>
    <d v="2020-02-01T00:00:00"/>
    <x v="56"/>
    <n v="3"/>
    <n v="1077"/>
    <n v="732"/>
    <n v="208"/>
    <n v="315"/>
    <n v="161"/>
    <x v="51"/>
    <x v="37"/>
    <x v="330"/>
    <x v="3"/>
    <n v="8"/>
    <x v="1"/>
    <x v="1"/>
  </r>
  <r>
    <s v="AX11982"/>
    <s v="ENX2093"/>
    <s v="A118"/>
    <s v="EMP1034"/>
    <s v="C1644"/>
    <d v="2020-02-01T00:00:00"/>
    <x v="99"/>
    <n v="1"/>
    <n v="2353"/>
    <n v="1788"/>
    <n v="2196"/>
    <n v="3231"/>
    <n v="368"/>
    <x v="6"/>
    <x v="23"/>
    <x v="331"/>
    <x v="5"/>
    <n v="9"/>
    <x v="1"/>
    <x v="1"/>
  </r>
  <r>
    <s v="AX11985"/>
    <s v="ENX2018"/>
    <s v="A132"/>
    <s v="EMP1005"/>
    <s v="C1495"/>
    <d v="2020-02-01T00:00:00"/>
    <x v="8"/>
    <n v="3"/>
    <n v="2005"/>
    <n v="1223"/>
    <n v="1046"/>
    <n v="1635"/>
    <n v="2676"/>
    <x v="16"/>
    <x v="4"/>
    <x v="73"/>
    <x v="1"/>
    <n v="9"/>
    <x v="1"/>
    <x v="1"/>
  </r>
  <r>
    <s v="AX11994"/>
    <s v="ENX2009"/>
    <s v="A157"/>
    <s v="EMP1007"/>
    <s v="C1588"/>
    <d v="2020-02-01T00:00:00"/>
    <x v="75"/>
    <n v="1"/>
    <n v="1809"/>
    <n v="1067"/>
    <n v="1224"/>
    <n v="1512"/>
    <n v="274"/>
    <x v="25"/>
    <x v="31"/>
    <x v="64"/>
    <x v="2"/>
    <n v="11"/>
    <x v="1"/>
    <x v="1"/>
  </r>
  <r>
    <s v="AX11999"/>
    <s v="ENX2092"/>
    <s v="A144"/>
    <s v="EMP1037"/>
    <s v="C1185"/>
    <d v="2020-02-01T00:00:00"/>
    <x v="87"/>
    <n v="1"/>
    <n v="1783"/>
    <n v="1516"/>
    <n v="600"/>
    <n v="870"/>
    <n v="290"/>
    <x v="52"/>
    <x v="14"/>
    <x v="57"/>
    <x v="5"/>
    <n v="11"/>
    <x v="1"/>
    <x v="1"/>
  </r>
  <r>
    <s v="AX12003"/>
    <s v="ENX2063"/>
    <s v="A159"/>
    <s v="EMP1034"/>
    <s v="C1235"/>
    <d v="2020-02-01T00:00:00"/>
    <x v="83"/>
    <n v="3"/>
    <n v="356"/>
    <n v="292"/>
    <n v="2196"/>
    <n v="3231"/>
    <n v="406"/>
    <x v="35"/>
    <x v="34"/>
    <x v="106"/>
    <x v="2"/>
    <n v="12"/>
    <x v="1"/>
    <x v="1"/>
  </r>
  <r>
    <s v="AX12007"/>
    <s v="ENX2079"/>
    <s v="A116"/>
    <s v="EMP1019"/>
    <s v="C1715"/>
    <d v="2020-02-02T00:00:00"/>
    <x v="9"/>
    <n v="4"/>
    <n v="2283"/>
    <n v="1484"/>
    <n v="5588"/>
    <n v="7868"/>
    <n v="322"/>
    <x v="34"/>
    <x v="24"/>
    <x v="185"/>
    <x v="2"/>
    <n v="12"/>
    <x v="1"/>
    <x v="0"/>
  </r>
  <r>
    <s v="AX12009"/>
    <s v="ENX2090"/>
    <s v="A115"/>
    <s v="EMP1044"/>
    <s v="C1759"/>
    <d v="2020-02-02T00:00:00"/>
    <x v="55"/>
    <n v="3"/>
    <n v="1972"/>
    <n v="1321"/>
    <n v="562"/>
    <n v="826"/>
    <n v="1056"/>
    <x v="44"/>
    <x v="36"/>
    <x v="128"/>
    <x v="0"/>
    <n v="12"/>
    <x v="1"/>
    <x v="0"/>
  </r>
  <r>
    <s v="AX12010"/>
    <s v="ENX2082"/>
    <s v="A148"/>
    <s v="EMP1031"/>
    <s v="C1371"/>
    <d v="2020-02-02T00:00:00"/>
    <x v="86"/>
    <n v="1"/>
    <n v="2257"/>
    <n v="1535"/>
    <n v="130"/>
    <n v="181"/>
    <n v="1198"/>
    <x v="52"/>
    <x v="13"/>
    <x v="332"/>
    <x v="3"/>
    <n v="1"/>
    <x v="1"/>
    <x v="1"/>
  </r>
  <r>
    <s v="AX12011"/>
    <s v="ENX2069"/>
    <s v="A103"/>
    <s v="EMP1039"/>
    <s v="C1567"/>
    <d v="2020-02-02T00:00:00"/>
    <x v="46"/>
    <n v="1"/>
    <n v="684"/>
    <n v="561"/>
    <n v="2244"/>
    <n v="2736"/>
    <n v="39"/>
    <x v="7"/>
    <x v="31"/>
    <x v="7"/>
    <x v="4"/>
    <n v="2"/>
    <x v="1"/>
    <x v="1"/>
  </r>
  <r>
    <s v="AX12012"/>
    <s v="ENX2058"/>
    <s v="A104"/>
    <s v="EMP1042"/>
    <s v="C1605"/>
    <d v="2020-02-02T00:00:00"/>
    <x v="53"/>
    <n v="4"/>
    <n v="826"/>
    <n v="562"/>
    <n v="1683"/>
    <n v="2052"/>
    <n v="51"/>
    <x v="62"/>
    <x v="2"/>
    <x v="333"/>
    <x v="5"/>
    <n v="2"/>
    <x v="1"/>
    <x v="1"/>
  </r>
  <r>
    <s v="AX12013"/>
    <s v="ENX2006"/>
    <s v="A156"/>
    <s v="EMP1001"/>
    <s v="C1576"/>
    <d v="2020-02-02T00:00:00"/>
    <x v="68"/>
    <n v="3"/>
    <n v="1367"/>
    <n v="984"/>
    <n v="2602"/>
    <n v="3174"/>
    <n v="362"/>
    <x v="2"/>
    <x v="29"/>
    <x v="334"/>
    <x v="6"/>
    <n v="4"/>
    <x v="1"/>
    <x v="1"/>
  </r>
  <r>
    <s v="AX12020"/>
    <s v="ENX2099"/>
    <s v="A162"/>
    <s v="EMP1035"/>
    <s v="C1286"/>
    <d v="2020-02-02T00:00:00"/>
    <x v="52"/>
    <n v="1"/>
    <n v="1635"/>
    <n v="1046"/>
    <n v="1223"/>
    <n v="2005"/>
    <n v="420"/>
    <x v="11"/>
    <x v="25"/>
    <x v="284"/>
    <x v="5"/>
    <n v="5"/>
    <x v="1"/>
    <x v="1"/>
  </r>
  <r>
    <s v="AX12028"/>
    <s v="ENX2009"/>
    <s v="A152"/>
    <s v="EMP1034"/>
    <s v="C1273"/>
    <d v="2020-02-02T00:00:00"/>
    <x v="75"/>
    <n v="2"/>
    <n v="1566"/>
    <n v="1190"/>
    <n v="4455"/>
    <n v="6273"/>
    <n v="368"/>
    <x v="44"/>
    <x v="35"/>
    <x v="315"/>
    <x v="5"/>
    <n v="5"/>
    <x v="1"/>
    <x v="1"/>
  </r>
  <r>
    <s v="AX12030"/>
    <s v="ENX2080"/>
    <s v="A110"/>
    <s v="EMP1001"/>
    <s v="C1610"/>
    <d v="2020-02-02T00:00:00"/>
    <x v="37"/>
    <n v="1"/>
    <n v="1783"/>
    <n v="1230"/>
    <n v="971"/>
    <n v="1798"/>
    <n v="1100"/>
    <x v="6"/>
    <x v="44"/>
    <x v="335"/>
    <x v="1"/>
    <n v="7"/>
    <x v="1"/>
    <x v="1"/>
  </r>
  <r>
    <s v="AX12035"/>
    <s v="ENX2079"/>
    <s v="A106"/>
    <s v="EMP1012"/>
    <s v="C1600"/>
    <d v="2020-02-02T00:00:00"/>
    <x v="9"/>
    <n v="3"/>
    <n v="947"/>
    <n v="786"/>
    <n v="4548"/>
    <n v="5349"/>
    <n v="2397"/>
    <x v="47"/>
    <x v="27"/>
    <x v="336"/>
    <x v="4"/>
    <n v="9"/>
    <x v="1"/>
    <x v="1"/>
  </r>
  <r>
    <s v="AX12037"/>
    <s v="ENX2018"/>
    <s v="A145"/>
    <s v="EMP1021"/>
    <s v="C1727"/>
    <d v="2020-02-02T00:00:00"/>
    <x v="8"/>
    <n v="2"/>
    <n v="1278"/>
    <n v="665"/>
    <n v="416"/>
    <n v="603"/>
    <n v="565"/>
    <x v="64"/>
    <x v="44"/>
    <x v="337"/>
    <x v="3"/>
    <n v="10"/>
    <x v="1"/>
    <x v="1"/>
  </r>
  <r>
    <s v="AX12038"/>
    <s v="ENX2015"/>
    <s v="A121"/>
    <s v="EMP1039"/>
    <s v="C1632"/>
    <d v="2020-02-02T00:00:00"/>
    <x v="17"/>
    <n v="1"/>
    <n v="1798"/>
    <n v="971"/>
    <n v="2946"/>
    <n v="4994"/>
    <n v="599"/>
    <x v="2"/>
    <x v="3"/>
    <x v="148"/>
    <x v="2"/>
    <n v="11"/>
    <x v="1"/>
    <x v="1"/>
  </r>
  <r>
    <s v="AX12040"/>
    <s v="ENX2063"/>
    <s v="A114"/>
    <s v="EMP1021"/>
    <s v="C1129"/>
    <d v="2020-02-02T00:00:00"/>
    <x v="83"/>
    <n v="1"/>
    <n v="95"/>
    <n v="61"/>
    <n v="888"/>
    <n v="1506"/>
    <n v="264"/>
    <x v="62"/>
    <x v="18"/>
    <x v="260"/>
    <x v="0"/>
    <n v="11"/>
    <x v="1"/>
    <x v="1"/>
  </r>
  <r>
    <s v="AX12041"/>
    <s v="ENX2051"/>
    <s v="A166"/>
    <s v="EMP1017"/>
    <s v="C1096"/>
    <d v="2020-02-02T00:00:00"/>
    <x v="14"/>
    <n v="4"/>
    <n v="502"/>
    <n v="296"/>
    <n v="1305"/>
    <n v="1812"/>
    <n v="1521"/>
    <x v="45"/>
    <x v="33"/>
    <x v="185"/>
    <x v="4"/>
    <n v="12"/>
    <x v="1"/>
    <x v="1"/>
  </r>
  <r>
    <s v="AX12049"/>
    <s v="ENX2063"/>
    <s v="A164"/>
    <s v="EMP1021"/>
    <s v="C1201"/>
    <d v="2020-02-02T00:00:00"/>
    <x v="83"/>
    <n v="3"/>
    <n v="1972"/>
    <n v="1321"/>
    <n v="1295"/>
    <n v="1639"/>
    <n v="2676"/>
    <x v="3"/>
    <x v="14"/>
    <x v="175"/>
    <x v="3"/>
    <n v="12"/>
    <x v="1"/>
    <x v="1"/>
  </r>
  <r>
    <s v="AX12057"/>
    <s v="ENX2061"/>
    <s v="A122"/>
    <s v="EMP1030"/>
    <s v="C1676"/>
    <d v="2020-02-02T00:00:00"/>
    <x v="72"/>
    <n v="2"/>
    <n v="1566"/>
    <n v="1190"/>
    <n v="2358"/>
    <n v="2841"/>
    <n v="480"/>
    <x v="34"/>
    <x v="1"/>
    <x v="338"/>
    <x v="0"/>
    <n v="12"/>
    <x v="1"/>
    <x v="1"/>
  </r>
  <r>
    <s v="AX12058"/>
    <s v="ENX2095"/>
    <s v="A146"/>
    <s v="EMP1043"/>
    <s v="C1181"/>
    <d v="2020-02-03T00:00:00"/>
    <x v="42"/>
    <n v="3"/>
    <n v="504"/>
    <n v="408"/>
    <n v="270"/>
    <n v="336"/>
    <n v="368"/>
    <x v="73"/>
    <x v="43"/>
    <x v="339"/>
    <x v="2"/>
    <n v="1"/>
    <x v="1"/>
    <x v="1"/>
  </r>
  <r>
    <s v="AX12059"/>
    <s v="ENX2047"/>
    <s v="A161"/>
    <s v="EMP1006"/>
    <s v="C1202"/>
    <d v="2020-02-03T00:00:00"/>
    <x v="82"/>
    <n v="3"/>
    <n v="545"/>
    <n v="425"/>
    <n v="5940"/>
    <n v="8364"/>
    <n v="565"/>
    <x v="59"/>
    <x v="35"/>
    <x v="340"/>
    <x v="4"/>
    <n v="1"/>
    <x v="1"/>
    <x v="1"/>
  </r>
  <r>
    <s v="AX12061"/>
    <s v="ENX2096"/>
    <s v="A164"/>
    <s v="EMP1028"/>
    <s v="C1093"/>
    <d v="2020-02-03T00:00:00"/>
    <x v="36"/>
    <n v="3"/>
    <n v="1467"/>
    <n v="807"/>
    <n v="4360"/>
    <n v="5520"/>
    <n v="153"/>
    <x v="14"/>
    <x v="34"/>
    <x v="341"/>
    <x v="0"/>
    <n v="1"/>
    <x v="1"/>
    <x v="1"/>
  </r>
  <r>
    <s v="AX12062"/>
    <s v="ENX2012"/>
    <s v="A114"/>
    <s v="EMP1040"/>
    <s v="C1602"/>
    <d v="2020-02-03T00:00:00"/>
    <x v="16"/>
    <n v="1"/>
    <n v="378"/>
    <n v="291"/>
    <n v="1788"/>
    <n v="2353"/>
    <n v="447"/>
    <x v="25"/>
    <x v="18"/>
    <x v="342"/>
    <x v="0"/>
    <n v="1"/>
    <x v="1"/>
    <x v="1"/>
  </r>
  <r>
    <s v="AX12064"/>
    <s v="ENX2023"/>
    <s v="A106"/>
    <s v="EMP1030"/>
    <s v="C1492"/>
    <d v="2020-02-03T00:00:00"/>
    <x v="57"/>
    <n v="3"/>
    <n v="847"/>
    <n v="534"/>
    <n v="79"/>
    <n v="127"/>
    <n v="827"/>
    <x v="2"/>
    <x v="44"/>
    <x v="343"/>
    <x v="5"/>
    <n v="5"/>
    <x v="1"/>
    <x v="1"/>
  </r>
  <r>
    <s v="AX12065"/>
    <s v="ENX2017"/>
    <s v="A155"/>
    <s v="EMP1002"/>
    <s v="C1520"/>
    <d v="2020-02-03T00:00:00"/>
    <x v="61"/>
    <n v="1"/>
    <n v="2241"/>
    <n v="1367"/>
    <n v="4176"/>
    <n v="7596"/>
    <n v="329"/>
    <x v="42"/>
    <x v="14"/>
    <x v="144"/>
    <x v="6"/>
    <n v="5"/>
    <x v="1"/>
    <x v="1"/>
  </r>
  <r>
    <s v="AX12071"/>
    <s v="ENX2052"/>
    <s v="A173"/>
    <s v="EMP1011"/>
    <s v="C1030"/>
    <d v="2020-02-03T00:00:00"/>
    <x v="45"/>
    <n v="2"/>
    <n v="530"/>
    <n v="424"/>
    <n v="2913"/>
    <n v="4482"/>
    <n v="87"/>
    <x v="55"/>
    <x v="9"/>
    <x v="344"/>
    <x v="3"/>
    <n v="6"/>
    <x v="1"/>
    <x v="1"/>
  </r>
  <r>
    <s v="AX12075"/>
    <s v="ENX2075"/>
    <s v="A112"/>
    <s v="EMP1002"/>
    <s v="C1479"/>
    <d v="2020-02-03T00:00:00"/>
    <x v="35"/>
    <n v="1"/>
    <n v="35"/>
    <n v="22"/>
    <n v="3162"/>
    <n v="4215"/>
    <n v="246"/>
    <x v="3"/>
    <x v="41"/>
    <x v="321"/>
    <x v="0"/>
    <n v="6"/>
    <x v="1"/>
    <x v="1"/>
  </r>
  <r>
    <s v="AX12079"/>
    <s v="ENX2026"/>
    <s v="A121"/>
    <s v="EMP1029"/>
    <s v="C1604"/>
    <d v="2020-02-03T00:00:00"/>
    <x v="74"/>
    <n v="1"/>
    <n v="1638"/>
    <n v="1261"/>
    <n v="291"/>
    <n v="378"/>
    <n v="2676"/>
    <x v="9"/>
    <x v="2"/>
    <x v="345"/>
    <x v="0"/>
    <n v="7"/>
    <x v="1"/>
    <x v="1"/>
  </r>
  <r>
    <s v="AX12081"/>
    <s v="ENX2078"/>
    <s v="A166"/>
    <s v="EMP1010"/>
    <s v="C1773"/>
    <d v="2020-02-03T00:00:00"/>
    <x v="66"/>
    <n v="1"/>
    <n v="356"/>
    <n v="292"/>
    <n v="2216"/>
    <n v="2702"/>
    <n v="344"/>
    <x v="56"/>
    <x v="11"/>
    <x v="346"/>
    <x v="5"/>
    <n v="8"/>
    <x v="1"/>
    <x v="1"/>
  </r>
  <r>
    <s v="AX12083"/>
    <s v="ENX2082"/>
    <s v="A126"/>
    <s v="EMP1023"/>
    <s v="C1246"/>
    <d v="2020-02-03T00:00:00"/>
    <x v="86"/>
    <n v="4"/>
    <n v="1635"/>
    <n v="1046"/>
    <n v="589"/>
    <n v="1052"/>
    <n v="731"/>
    <x v="48"/>
    <x v="34"/>
    <x v="347"/>
    <x v="1"/>
    <n v="11"/>
    <x v="1"/>
    <x v="1"/>
  </r>
  <r>
    <s v="AX12086"/>
    <s v="ENX2034"/>
    <s v="A107"/>
    <s v="EMP1028"/>
    <s v="C1227"/>
    <d v="2020-02-03T00:00:00"/>
    <x v="32"/>
    <n v="2"/>
    <n v="2353"/>
    <n v="1788"/>
    <n v="1234"/>
    <n v="1582"/>
    <n v="3196"/>
    <x v="41"/>
    <x v="8"/>
    <x v="137"/>
    <x v="3"/>
    <n v="12"/>
    <x v="1"/>
    <x v="1"/>
  </r>
  <r>
    <s v="AX12089"/>
    <s v="ENX2067"/>
    <s v="A153"/>
    <s v="EMP1043"/>
    <s v="C1251"/>
    <d v="2020-02-03T00:00:00"/>
    <x v="30"/>
    <n v="1"/>
    <n v="886"/>
    <n v="478"/>
    <n v="122"/>
    <n v="190"/>
    <n v="82"/>
    <x v="55"/>
    <x v="25"/>
    <x v="156"/>
    <x v="0"/>
    <n v="12"/>
    <x v="1"/>
    <x v="1"/>
  </r>
  <r>
    <s v="AX12091"/>
    <s v="ENX2100"/>
    <s v="A170"/>
    <s v="EMP1042"/>
    <s v="C1329"/>
    <d v="2020-02-04T00:00:00"/>
    <x v="28"/>
    <n v="3"/>
    <n v="1783"/>
    <n v="1230"/>
    <n v="900"/>
    <n v="1500"/>
    <n v="1068"/>
    <x v="68"/>
    <x v="41"/>
    <x v="185"/>
    <x v="4"/>
    <n v="1"/>
    <x v="1"/>
    <x v="1"/>
  </r>
  <r>
    <s v="AX12092"/>
    <s v="ENX2069"/>
    <s v="A120"/>
    <s v="EMP1043"/>
    <s v="C1671"/>
    <d v="2020-02-04T00:00:00"/>
    <x v="46"/>
    <n v="1"/>
    <n v="826"/>
    <n v="562"/>
    <n v="1535"/>
    <n v="2257"/>
    <n v="348"/>
    <x v="42"/>
    <x v="42"/>
    <x v="294"/>
    <x v="4"/>
    <n v="2"/>
    <x v="1"/>
    <x v="1"/>
  </r>
  <r>
    <s v="AX12096"/>
    <s v="ENX2065"/>
    <s v="A152"/>
    <s v="EMP1039"/>
    <s v="C1483"/>
    <d v="2020-02-04T00:00:00"/>
    <x v="56"/>
    <n v="3"/>
    <n v="392"/>
    <n v="255"/>
    <n v="360"/>
    <n v="448"/>
    <n v="48"/>
    <x v="16"/>
    <x v="41"/>
    <x v="249"/>
    <x v="4"/>
    <n v="4"/>
    <x v="1"/>
    <x v="1"/>
  </r>
  <r>
    <s v="AX12098"/>
    <s v="ENX2097"/>
    <s v="A152"/>
    <s v="EMP1032"/>
    <s v="C1196"/>
    <d v="2020-02-04T00:00:00"/>
    <x v="0"/>
    <n v="1"/>
    <n v="1848"/>
    <n v="1294"/>
    <n v="208"/>
    <n v="315"/>
    <n v="874"/>
    <x v="67"/>
    <x v="22"/>
    <x v="348"/>
    <x v="0"/>
    <n v="6"/>
    <x v="1"/>
    <x v="1"/>
  </r>
  <r>
    <s v="AX12106"/>
    <s v="ENX2019"/>
    <s v="A152"/>
    <s v="EMP1008"/>
    <s v="C1094"/>
    <d v="2020-02-04T00:00:00"/>
    <x v="60"/>
    <n v="4"/>
    <n v="2091"/>
    <n v="1485"/>
    <n v="44"/>
    <n v="70"/>
    <n v="436"/>
    <x v="19"/>
    <x v="3"/>
    <x v="349"/>
    <x v="3"/>
    <n v="6"/>
    <x v="1"/>
    <x v="1"/>
  </r>
  <r>
    <s v="AX12115"/>
    <s v="ENX2048"/>
    <s v="A173"/>
    <s v="EMP1009"/>
    <s v="C1474"/>
    <d v="2020-02-04T00:00:00"/>
    <x v="34"/>
    <n v="1"/>
    <n v="1639"/>
    <n v="1295"/>
    <n v="5164"/>
    <n v="9564"/>
    <n v="52"/>
    <x v="38"/>
    <x v="29"/>
    <x v="350"/>
    <x v="2"/>
    <n v="8"/>
    <x v="1"/>
    <x v="1"/>
  </r>
  <r>
    <s v="AX12118"/>
    <s v="ENX2027"/>
    <s v="A162"/>
    <s v="EMP1027"/>
    <s v="C1702"/>
    <d v="2020-02-04T00:00:00"/>
    <x v="19"/>
    <n v="1"/>
    <n v="2141"/>
    <n v="1777"/>
    <n v="421"/>
    <n v="561"/>
    <n v="99"/>
    <x v="35"/>
    <x v="41"/>
    <x v="351"/>
    <x v="5"/>
    <n v="8"/>
    <x v="1"/>
    <x v="1"/>
  </r>
  <r>
    <s v="AX12121"/>
    <s v="ENX2011"/>
    <s v="A139"/>
    <s v="EMP1026"/>
    <s v="C1653"/>
    <d v="2020-02-04T00:00:00"/>
    <x v="81"/>
    <n v="4"/>
    <n v="947"/>
    <n v="786"/>
    <n v="61"/>
    <n v="95"/>
    <n v="164"/>
    <x v="54"/>
    <x v="2"/>
    <x v="352"/>
    <x v="5"/>
    <n v="9"/>
    <x v="1"/>
    <x v="1"/>
  </r>
  <r>
    <s v="AX12122"/>
    <s v="ENX2001"/>
    <s v="A103"/>
    <s v="EMP1025"/>
    <s v="C1124"/>
    <d v="2020-02-04T00:00:00"/>
    <x v="93"/>
    <n v="1"/>
    <n v="123"/>
    <n v="84"/>
    <n v="171"/>
    <n v="217"/>
    <n v="331"/>
    <x v="2"/>
    <x v="34"/>
    <x v="191"/>
    <x v="5"/>
    <n v="10"/>
    <x v="1"/>
    <x v="1"/>
  </r>
  <r>
    <s v="AX12127"/>
    <s v="ENX2083"/>
    <s v="A120"/>
    <s v="EMP1000"/>
    <s v="C1491"/>
    <d v="2020-02-04T00:00:00"/>
    <x v="59"/>
    <n v="1"/>
    <n v="1899"/>
    <n v="1044"/>
    <n v="2602"/>
    <n v="3174"/>
    <n v="4400"/>
    <x v="41"/>
    <x v="17"/>
    <x v="353"/>
    <x v="0"/>
    <n v="12"/>
    <x v="1"/>
    <x v="1"/>
  </r>
  <r>
    <s v="AX12128"/>
    <s v="ENX2053"/>
    <s v="A124"/>
    <s v="EMP1013"/>
    <s v="C1001"/>
    <d v="2020-02-05T00:00:00"/>
    <x v="33"/>
    <n v="1"/>
    <n v="561"/>
    <n v="421"/>
    <n v="1067"/>
    <n v="1809"/>
    <n v="117"/>
    <x v="1"/>
    <x v="18"/>
    <x v="108"/>
    <x v="5"/>
    <n v="1"/>
    <x v="1"/>
    <x v="1"/>
  </r>
  <r>
    <s v="AX12133"/>
    <s v="ENX2097"/>
    <s v="A112"/>
    <s v="EMP1032"/>
    <s v="C1223"/>
    <d v="2020-02-05T00:00:00"/>
    <x v="0"/>
    <n v="3"/>
    <n v="771"/>
    <n v="648"/>
    <n v="1744"/>
    <n v="3486"/>
    <n v="290"/>
    <x v="65"/>
    <x v="10"/>
    <x v="189"/>
    <x v="3"/>
    <n v="1"/>
    <x v="1"/>
    <x v="1"/>
  </r>
  <r>
    <s v="AX12138"/>
    <s v="ENX2024"/>
    <s v="A134"/>
    <s v="EMP1035"/>
    <s v="C1465"/>
    <d v="2020-02-05T00:00:00"/>
    <x v="2"/>
    <n v="1"/>
    <n v="1566"/>
    <n v="1190"/>
    <n v="1364"/>
    <n v="2676"/>
    <n v="656"/>
    <x v="71"/>
    <x v="43"/>
    <x v="39"/>
    <x v="1"/>
    <n v="4"/>
    <x v="1"/>
    <x v="1"/>
  </r>
  <r>
    <s v="AX12142"/>
    <s v="ENX2088"/>
    <s v="A149"/>
    <s v="EMP1040"/>
    <s v="C1562"/>
    <d v="2020-02-05T00:00:00"/>
    <x v="48"/>
    <n v="4"/>
    <n v="871"/>
    <n v="540"/>
    <n v="3903"/>
    <n v="4761"/>
    <n v="782"/>
    <x v="54"/>
    <x v="20"/>
    <x v="103"/>
    <x v="0"/>
    <n v="4"/>
    <x v="1"/>
    <x v="1"/>
  </r>
  <r>
    <s v="AX12145"/>
    <s v="ENX2096"/>
    <s v="A137"/>
    <s v="EMP1026"/>
    <s v="C1246"/>
    <d v="2020-02-05T00:00:00"/>
    <x v="36"/>
    <n v="2"/>
    <n v="2091"/>
    <n v="1485"/>
    <n v="376"/>
    <n v="458"/>
    <n v="13"/>
    <x v="11"/>
    <x v="8"/>
    <x v="322"/>
    <x v="3"/>
    <n v="4"/>
    <x v="1"/>
    <x v="1"/>
  </r>
  <r>
    <s v="AX12149"/>
    <s v="ENX2082"/>
    <s v="A100"/>
    <s v="EMP1023"/>
    <s v="C1056"/>
    <d v="2020-02-05T00:00:00"/>
    <x v="86"/>
    <n v="1"/>
    <n v="1967"/>
    <n v="1397"/>
    <n v="1942"/>
    <n v="2988"/>
    <n v="280"/>
    <x v="25"/>
    <x v="31"/>
    <x v="197"/>
    <x v="6"/>
    <n v="4"/>
    <x v="1"/>
    <x v="1"/>
  </r>
  <r>
    <s v="AX12154"/>
    <s v="ENX2098"/>
    <s v="A120"/>
    <s v="EMP1025"/>
    <s v="C1158"/>
    <d v="2020-02-05T00:00:00"/>
    <x v="69"/>
    <n v="3"/>
    <n v="818"/>
    <n v="450"/>
    <n v="1272"/>
    <n v="1590"/>
    <n v="1462"/>
    <x v="21"/>
    <x v="21"/>
    <x v="11"/>
    <x v="6"/>
    <n v="5"/>
    <x v="1"/>
    <x v="1"/>
  </r>
  <r>
    <s v="AX12162"/>
    <s v="ENX2011"/>
    <s v="A107"/>
    <s v="EMP1019"/>
    <s v="C1647"/>
    <d v="2020-02-05T00:00:00"/>
    <x v="81"/>
    <n v="4"/>
    <n v="1848"/>
    <n v="1294"/>
    <n v="732"/>
    <n v="1077"/>
    <n v="180"/>
    <x v="55"/>
    <x v="2"/>
    <x v="354"/>
    <x v="1"/>
    <n v="5"/>
    <x v="1"/>
    <x v="1"/>
  </r>
  <r>
    <s v="AX12164"/>
    <s v="ENX2098"/>
    <s v="A128"/>
    <s v="EMP1029"/>
    <s v="C1537"/>
    <d v="2020-02-05T00:00:00"/>
    <x v="69"/>
    <n v="4"/>
    <n v="1967"/>
    <n v="1397"/>
    <n v="1399"/>
    <n v="2294"/>
    <n v="1532"/>
    <x v="35"/>
    <x v="33"/>
    <x v="355"/>
    <x v="6"/>
    <n v="6"/>
    <x v="1"/>
    <x v="1"/>
  </r>
  <r>
    <s v="AX12175"/>
    <s v="ENX2052"/>
    <s v="A125"/>
    <s v="EMP1010"/>
    <s v="C1387"/>
    <d v="2020-02-05T00:00:00"/>
    <x v="45"/>
    <n v="2"/>
    <n v="2497"/>
    <n v="1473"/>
    <n v="513"/>
    <n v="651"/>
    <n v="161"/>
    <x v="61"/>
    <x v="28"/>
    <x v="356"/>
    <x v="0"/>
    <n v="7"/>
    <x v="1"/>
    <x v="1"/>
  </r>
  <r>
    <s v="AX12177"/>
    <s v="ENX2081"/>
    <s v="A133"/>
    <s v="EMP1037"/>
    <s v="C1303"/>
    <d v="2020-02-05T00:00:00"/>
    <x v="62"/>
    <n v="3"/>
    <n v="1526"/>
    <n v="1251"/>
    <n v="1295"/>
    <n v="1639"/>
    <n v="606"/>
    <x v="21"/>
    <x v="1"/>
    <x v="303"/>
    <x v="4"/>
    <n v="7"/>
    <x v="1"/>
    <x v="1"/>
  </r>
  <r>
    <s v="AX12178"/>
    <s v="ENX2077"/>
    <s v="A124"/>
    <s v="EMP1032"/>
    <s v="C1623"/>
    <d v="2020-02-05T00:00:00"/>
    <x v="51"/>
    <n v="3"/>
    <n v="1967"/>
    <n v="1397"/>
    <n v="2841"/>
    <n v="4059"/>
    <n v="1485"/>
    <x v="70"/>
    <x v="38"/>
    <x v="346"/>
    <x v="5"/>
    <n v="8"/>
    <x v="1"/>
    <x v="1"/>
  </r>
  <r>
    <s v="AX12180"/>
    <s v="ENX2006"/>
    <s v="A125"/>
    <s v="EMP1034"/>
    <s v="C1588"/>
    <d v="2020-02-05T00:00:00"/>
    <x v="68"/>
    <n v="4"/>
    <n v="947"/>
    <n v="786"/>
    <n v="1046"/>
    <n v="1635"/>
    <n v="952"/>
    <x v="69"/>
    <x v="24"/>
    <x v="357"/>
    <x v="5"/>
    <n v="9"/>
    <x v="1"/>
    <x v="1"/>
  </r>
  <r>
    <s v="AX12181"/>
    <s v="ENX2042"/>
    <s v="A123"/>
    <s v="EMP1015"/>
    <s v="C1340"/>
    <d v="2020-02-05T00:00:00"/>
    <x v="49"/>
    <n v="1"/>
    <n v="2396"/>
    <n v="1965"/>
    <n v="2946"/>
    <n v="4994"/>
    <n v="192"/>
    <x v="69"/>
    <x v="29"/>
    <x v="358"/>
    <x v="0"/>
    <n v="10"/>
    <x v="1"/>
    <x v="1"/>
  </r>
  <r>
    <s v="AX12190"/>
    <s v="ENX2061"/>
    <s v="A104"/>
    <s v="EMP1043"/>
    <s v="C1444"/>
    <d v="2020-02-05T00:00:00"/>
    <x v="72"/>
    <n v="1"/>
    <n v="2091"/>
    <n v="1485"/>
    <n v="1485"/>
    <n v="2091"/>
    <n v="290"/>
    <x v="10"/>
    <x v="3"/>
    <x v="107"/>
    <x v="2"/>
    <n v="10"/>
    <x v="1"/>
    <x v="1"/>
  </r>
  <r>
    <s v="AX12191"/>
    <s v="ENX2017"/>
    <s v="A159"/>
    <s v="EMP1036"/>
    <s v="C1423"/>
    <d v="2020-02-05T00:00:00"/>
    <x v="61"/>
    <n v="1"/>
    <n v="951"/>
    <n v="504"/>
    <n v="4554"/>
    <n v="7230"/>
    <n v="48"/>
    <x v="8"/>
    <x v="28"/>
    <x v="359"/>
    <x v="5"/>
    <n v="12"/>
    <x v="1"/>
    <x v="1"/>
  </r>
  <r>
    <s v="AX12197"/>
    <s v="ENX2091"/>
    <s v="A116"/>
    <s v="EMP1008"/>
    <s v="C1265"/>
    <d v="2020-02-06T00:00:00"/>
    <x v="39"/>
    <n v="1"/>
    <n v="2005"/>
    <n v="1223"/>
    <n v="2728"/>
    <n v="5352"/>
    <n v="570"/>
    <x v="15"/>
    <x v="28"/>
    <x v="360"/>
    <x v="6"/>
    <n v="12"/>
    <x v="1"/>
    <x v="0"/>
  </r>
  <r>
    <s v="AX12201"/>
    <s v="ENX2036"/>
    <s v="A165"/>
    <s v="EMP1018"/>
    <s v="C1093"/>
    <d v="2020-02-06T00:00:00"/>
    <x v="1"/>
    <n v="1"/>
    <n v="504"/>
    <n v="408"/>
    <n v="1942"/>
    <n v="3596"/>
    <n v="396"/>
    <x v="56"/>
    <x v="43"/>
    <x v="30"/>
    <x v="3"/>
    <n v="1"/>
    <x v="1"/>
    <x v="1"/>
  </r>
  <r>
    <s v="AX12205"/>
    <s v="ENX2067"/>
    <s v="A134"/>
    <s v="EMP1003"/>
    <s v="C1133"/>
    <d v="2020-02-06T00:00:00"/>
    <x v="30"/>
    <n v="1"/>
    <n v="1467"/>
    <n v="807"/>
    <n v="130"/>
    <n v="181"/>
    <n v="161"/>
    <x v="16"/>
    <x v="11"/>
    <x v="361"/>
    <x v="4"/>
    <n v="1"/>
    <x v="1"/>
    <x v="1"/>
  </r>
  <r>
    <s v="AX12210"/>
    <s v="ENX2018"/>
    <s v="A164"/>
    <s v="EMP1010"/>
    <s v="C1559"/>
    <d v="2020-02-06T00:00:00"/>
    <x v="8"/>
    <n v="1"/>
    <n v="315"/>
    <n v="208"/>
    <n v="1291"/>
    <n v="2391"/>
    <n v="1380"/>
    <x v="11"/>
    <x v="16"/>
    <x v="111"/>
    <x v="4"/>
    <n v="3"/>
    <x v="1"/>
    <x v="1"/>
  </r>
  <r>
    <s v="AX12213"/>
    <s v="ENX2074"/>
    <s v="A163"/>
    <s v="EMP1035"/>
    <s v="C1276"/>
    <d v="2020-02-06T00:00:00"/>
    <x v="41"/>
    <n v="1"/>
    <n v="1783"/>
    <n v="1230"/>
    <n v="947"/>
    <n v="1353"/>
    <n v="1632"/>
    <x v="11"/>
    <x v="7"/>
    <x v="362"/>
    <x v="1"/>
    <n v="3"/>
    <x v="1"/>
    <x v="1"/>
  </r>
  <r>
    <s v="AX12222"/>
    <s v="ENX2043"/>
    <s v="A171"/>
    <s v="EMP1008"/>
    <s v="C1627"/>
    <d v="2020-02-06T00:00:00"/>
    <x v="11"/>
    <n v="1"/>
    <n v="1367"/>
    <n v="984"/>
    <n v="1788"/>
    <n v="2353"/>
    <n v="3072"/>
    <x v="60"/>
    <x v="5"/>
    <x v="263"/>
    <x v="5"/>
    <n v="4"/>
    <x v="1"/>
    <x v="1"/>
  </r>
  <r>
    <s v="AX12224"/>
    <s v="ENX2024"/>
    <s v="A106"/>
    <s v="EMP1005"/>
    <s v="C1534"/>
    <d v="2020-02-06T00:00:00"/>
    <x v="2"/>
    <n v="3"/>
    <n v="1725"/>
    <n v="1363"/>
    <n v="462"/>
    <n v="609"/>
    <n v="1044"/>
    <x v="54"/>
    <x v="2"/>
    <x v="363"/>
    <x v="2"/>
    <n v="7"/>
    <x v="1"/>
    <x v="1"/>
  </r>
  <r>
    <s v="AX12226"/>
    <s v="ENX2014"/>
    <s v="A156"/>
    <s v="EMP1010"/>
    <s v="C1603"/>
    <d v="2020-02-06T00:00:00"/>
    <x v="67"/>
    <n v="3"/>
    <n v="1500"/>
    <n v="900"/>
    <n v="1054"/>
    <n v="1405"/>
    <n v="837"/>
    <x v="72"/>
    <x v="3"/>
    <x v="216"/>
    <x v="3"/>
    <n v="7"/>
    <x v="1"/>
    <x v="1"/>
  </r>
  <r>
    <s v="AX12227"/>
    <s v="ENX2088"/>
    <s v="A124"/>
    <s v="EMP1026"/>
    <s v="C1281"/>
    <d v="2020-02-06T00:00:00"/>
    <x v="48"/>
    <n v="4"/>
    <n v="667"/>
    <n v="387"/>
    <n v="416"/>
    <n v="603"/>
    <n v="1456"/>
    <x v="57"/>
    <x v="9"/>
    <x v="364"/>
    <x v="6"/>
    <n v="8"/>
    <x v="1"/>
    <x v="1"/>
  </r>
  <r>
    <s v="AX12228"/>
    <s v="ENX2100"/>
    <s v="A108"/>
    <s v="EMP1004"/>
    <s v="C1574"/>
    <d v="2020-02-06T00:00:00"/>
    <x v="28"/>
    <n v="2"/>
    <n v="2141"/>
    <n v="1777"/>
    <n v="2734"/>
    <n v="4482"/>
    <n v="120"/>
    <x v="26"/>
    <x v="30"/>
    <x v="365"/>
    <x v="1"/>
    <n v="9"/>
    <x v="1"/>
    <x v="1"/>
  </r>
  <r>
    <s v="AX12233"/>
    <s v="ENX2074"/>
    <s v="A112"/>
    <s v="EMP1039"/>
    <s v="C1568"/>
    <d v="2020-02-06T00:00:00"/>
    <x v="41"/>
    <n v="1"/>
    <n v="2283"/>
    <n v="1484"/>
    <n v="294"/>
    <n v="368"/>
    <n v="39"/>
    <x v="32"/>
    <x v="9"/>
    <x v="54"/>
    <x v="2"/>
    <n v="10"/>
    <x v="1"/>
    <x v="1"/>
  </r>
  <r>
    <s v="AX12238"/>
    <s v="ENX2068"/>
    <s v="A116"/>
    <s v="EMP1030"/>
    <s v="C1659"/>
    <d v="2020-02-06T00:00:00"/>
    <x v="20"/>
    <n v="1"/>
    <n v="871"/>
    <n v="540"/>
    <n v="1185"/>
    <n v="1668"/>
    <n v="153"/>
    <x v="24"/>
    <x v="24"/>
    <x v="94"/>
    <x v="2"/>
    <n v="10"/>
    <x v="1"/>
    <x v="1"/>
  </r>
  <r>
    <s v="AX12240"/>
    <s v="ENX2012"/>
    <s v="A139"/>
    <s v="EMP1007"/>
    <s v="C1359"/>
    <d v="2020-02-07T00:00:00"/>
    <x v="16"/>
    <n v="1"/>
    <n v="596"/>
    <n v="358"/>
    <n v="2841"/>
    <n v="4059"/>
    <n v="782"/>
    <x v="61"/>
    <x v="19"/>
    <x v="366"/>
    <x v="2"/>
    <n v="12"/>
    <x v="1"/>
    <x v="0"/>
  </r>
  <r>
    <s v="AX12244"/>
    <s v="ENX2087"/>
    <s v="A115"/>
    <s v="EMP1016"/>
    <s v="C1700"/>
    <d v="2020-02-07T00:00:00"/>
    <x v="95"/>
    <n v="1"/>
    <n v="1587"/>
    <n v="1301"/>
    <n v="4548"/>
    <n v="5349"/>
    <n v="523"/>
    <x v="4"/>
    <x v="23"/>
    <x v="367"/>
    <x v="1"/>
    <n v="1"/>
    <x v="1"/>
    <x v="1"/>
  </r>
  <r>
    <s v="AX12245"/>
    <s v="ENX2067"/>
    <s v="A112"/>
    <s v="EMP1007"/>
    <s v="C1576"/>
    <d v="2020-02-07T00:00:00"/>
    <x v="30"/>
    <n v="1"/>
    <n v="637"/>
    <n v="389"/>
    <n v="1774"/>
    <n v="2464"/>
    <n v="452"/>
    <x v="48"/>
    <x v="41"/>
    <x v="8"/>
    <x v="0"/>
    <n v="1"/>
    <x v="1"/>
    <x v="1"/>
  </r>
  <r>
    <s v="AX12247"/>
    <s v="ENX2023"/>
    <s v="A135"/>
    <s v="EMP1017"/>
    <s v="C1141"/>
    <d v="2020-02-07T00:00:00"/>
    <x v="57"/>
    <n v="1"/>
    <n v="667"/>
    <n v="387"/>
    <n v="818"/>
    <n v="1634"/>
    <n v="240"/>
    <x v="34"/>
    <x v="19"/>
    <x v="368"/>
    <x v="0"/>
    <n v="4"/>
    <x v="1"/>
    <x v="1"/>
  </r>
  <r>
    <s v="AX12252"/>
    <s v="ENX2049"/>
    <s v="A154"/>
    <s v="EMP1007"/>
    <s v="C1210"/>
    <d v="2020-02-07T00:00:00"/>
    <x v="58"/>
    <n v="1"/>
    <n v="817"/>
    <n v="409"/>
    <n v="1305"/>
    <n v="1812"/>
    <n v="82"/>
    <x v="0"/>
    <x v="30"/>
    <x v="285"/>
    <x v="2"/>
    <n v="5"/>
    <x v="1"/>
    <x v="1"/>
  </r>
  <r>
    <s v="AX12254"/>
    <s v="ENX2060"/>
    <s v="A106"/>
    <s v="EMP1017"/>
    <s v="C1094"/>
    <d v="2020-02-07T00:00:00"/>
    <x v="73"/>
    <n v="1"/>
    <n v="1671"/>
    <n v="1220"/>
    <n v="1614"/>
    <n v="2934"/>
    <n v="894"/>
    <x v="69"/>
    <x v="39"/>
    <x v="369"/>
    <x v="3"/>
    <n v="6"/>
    <x v="1"/>
    <x v="1"/>
  </r>
  <r>
    <s v="AX12255"/>
    <s v="ENX2078"/>
    <s v="A127"/>
    <s v="EMP1041"/>
    <s v="C1645"/>
    <d v="2020-02-07T00:00:00"/>
    <x v="66"/>
    <n v="1"/>
    <n v="2391"/>
    <n v="1291"/>
    <n v="1902"/>
    <n v="2640"/>
    <n v="486"/>
    <x v="1"/>
    <x v="7"/>
    <x v="370"/>
    <x v="3"/>
    <n v="6"/>
    <x v="1"/>
    <x v="1"/>
  </r>
  <r>
    <s v="AX12257"/>
    <s v="ENX2032"/>
    <s v="A109"/>
    <s v="EMP1004"/>
    <s v="C1537"/>
    <d v="2020-02-07T00:00:00"/>
    <x v="47"/>
    <n v="2"/>
    <n v="1052"/>
    <n v="589"/>
    <n v="2454"/>
    <n v="3066"/>
    <n v="348"/>
    <x v="38"/>
    <x v="11"/>
    <x v="371"/>
    <x v="4"/>
    <n v="6"/>
    <x v="1"/>
    <x v="1"/>
  </r>
  <r>
    <s v="AX12258"/>
    <s v="ENX2045"/>
    <s v="A108"/>
    <s v="EMP1017"/>
    <s v="C1601"/>
    <d v="2020-02-07T00:00:00"/>
    <x v="65"/>
    <n v="2"/>
    <n v="817"/>
    <n v="409"/>
    <n v="648"/>
    <n v="771"/>
    <n v="570"/>
    <x v="35"/>
    <x v="41"/>
    <x v="101"/>
    <x v="3"/>
    <n v="7"/>
    <x v="1"/>
    <x v="1"/>
  </r>
  <r>
    <s v="AX12260"/>
    <s v="ENX2032"/>
    <s v="A144"/>
    <s v="EMP1022"/>
    <s v="C1432"/>
    <d v="2020-02-07T00:00:00"/>
    <x v="47"/>
    <n v="1"/>
    <n v="504"/>
    <n v="408"/>
    <n v="504"/>
    <n v="951"/>
    <n v="483"/>
    <x v="71"/>
    <x v="33"/>
    <x v="372"/>
    <x v="0"/>
    <n v="7"/>
    <x v="1"/>
    <x v="1"/>
  </r>
  <r>
    <s v="AX12262"/>
    <s v="ENX2028"/>
    <s v="A105"/>
    <s v="EMP1036"/>
    <s v="C1158"/>
    <d v="2020-02-07T00:00:00"/>
    <x v="5"/>
    <n v="1"/>
    <n v="1638"/>
    <n v="1261"/>
    <n v="171"/>
    <n v="217"/>
    <n v="148"/>
    <x v="72"/>
    <x v="28"/>
    <x v="373"/>
    <x v="0"/>
    <n v="8"/>
    <x v="1"/>
    <x v="1"/>
  </r>
  <r>
    <s v="AX12265"/>
    <s v="ENX2032"/>
    <s v="A107"/>
    <s v="EMP1005"/>
    <s v="C1799"/>
    <d v="2020-02-07T00:00:00"/>
    <x v="47"/>
    <n v="4"/>
    <n v="35"/>
    <n v="22"/>
    <n v="3780"/>
    <n v="7556"/>
    <n v="1018"/>
    <x v="13"/>
    <x v="4"/>
    <x v="374"/>
    <x v="4"/>
    <n v="8"/>
    <x v="1"/>
    <x v="1"/>
  </r>
  <r>
    <s v="AX12270"/>
    <s v="ENX2087"/>
    <s v="A165"/>
    <s v="EMP1014"/>
    <s v="C1031"/>
    <d v="2020-02-07T00:00:00"/>
    <x v="95"/>
    <n v="1"/>
    <n v="1582"/>
    <n v="1234"/>
    <n v="682"/>
    <n v="1338"/>
    <n v="1953"/>
    <x v="10"/>
    <x v="2"/>
    <x v="375"/>
    <x v="4"/>
    <n v="9"/>
    <x v="1"/>
    <x v="1"/>
  </r>
  <r>
    <s v="AX12273"/>
    <s v="ENX2025"/>
    <s v="A143"/>
    <s v="EMP1039"/>
    <s v="C1337"/>
    <d v="2020-02-07T00:00:00"/>
    <x v="21"/>
    <n v="1"/>
    <n v="378"/>
    <n v="291"/>
    <n v="816"/>
    <n v="1008"/>
    <n v="799"/>
    <x v="47"/>
    <x v="42"/>
    <x v="376"/>
    <x v="3"/>
    <n v="9"/>
    <x v="1"/>
    <x v="1"/>
  </r>
  <r>
    <s v="AX12274"/>
    <s v="ENX2048"/>
    <s v="A131"/>
    <s v="EMP1041"/>
    <s v="C1685"/>
    <d v="2020-02-07T00:00:00"/>
    <x v="34"/>
    <n v="3"/>
    <n v="530"/>
    <n v="435"/>
    <n v="2610"/>
    <n v="3624"/>
    <n v="1527"/>
    <x v="71"/>
    <x v="26"/>
    <x v="377"/>
    <x v="2"/>
    <n v="10"/>
    <x v="1"/>
    <x v="1"/>
  </r>
  <r>
    <s v="AX12275"/>
    <s v="ENX2094"/>
    <s v="A167"/>
    <s v="EMP1012"/>
    <s v="C1351"/>
    <d v="2020-02-07T00:00:00"/>
    <x v="90"/>
    <n v="2"/>
    <n v="504"/>
    <n v="408"/>
    <n v="180"/>
    <n v="224"/>
    <n v="507"/>
    <x v="12"/>
    <x v="26"/>
    <x v="378"/>
    <x v="4"/>
    <n v="11"/>
    <x v="1"/>
    <x v="1"/>
  </r>
  <r>
    <s v="AX12286"/>
    <s v="ENX2039"/>
    <s v="A128"/>
    <s v="EMP1028"/>
    <s v="C1794"/>
    <d v="2020-02-08T00:00:00"/>
    <x v="96"/>
    <n v="4"/>
    <n v="2410"/>
    <n v="1518"/>
    <n v="2913"/>
    <n v="4482"/>
    <n v="855"/>
    <x v="12"/>
    <x v="17"/>
    <x v="379"/>
    <x v="1"/>
    <n v="12"/>
    <x v="1"/>
    <x v="0"/>
  </r>
  <r>
    <s v="AX12297"/>
    <s v="ENX2054"/>
    <s v="A107"/>
    <s v="EMP1011"/>
    <s v="C1387"/>
    <d v="2020-02-08T00:00:00"/>
    <x v="12"/>
    <n v="1"/>
    <n v="127"/>
    <n v="79"/>
    <n v="584"/>
    <n v="712"/>
    <n v="944"/>
    <x v="50"/>
    <x v="44"/>
    <x v="380"/>
    <x v="6"/>
    <n v="12"/>
    <x v="1"/>
    <x v="0"/>
  </r>
  <r>
    <s v="AX12298"/>
    <s v="ENX2000"/>
    <s v="A138"/>
    <s v="EMP1012"/>
    <s v="C1395"/>
    <d v="2020-02-08T00:00:00"/>
    <x v="98"/>
    <n v="4"/>
    <n v="1967"/>
    <n v="1397"/>
    <n v="732"/>
    <n v="1077"/>
    <n v="48"/>
    <x v="28"/>
    <x v="25"/>
    <x v="102"/>
    <x v="5"/>
    <n v="1"/>
    <x v="1"/>
    <x v="1"/>
  </r>
  <r>
    <s v="AX12299"/>
    <s v="ENX2076"/>
    <s v="A140"/>
    <s v="EMP1025"/>
    <s v="C1104"/>
    <d v="2020-02-08T00:00:00"/>
    <x v="15"/>
    <n v="1"/>
    <n v="1351"/>
    <n v="1108"/>
    <n v="200"/>
    <n v="290"/>
    <n v="44"/>
    <x v="16"/>
    <x v="20"/>
    <x v="177"/>
    <x v="1"/>
    <n v="1"/>
    <x v="1"/>
    <x v="1"/>
  </r>
  <r>
    <s v="AX12301"/>
    <s v="ENX2021"/>
    <s v="A128"/>
    <s v="EMP1013"/>
    <s v="C1756"/>
    <d v="2020-02-08T00:00:00"/>
    <x v="77"/>
    <n v="2"/>
    <n v="2294"/>
    <n v="1399"/>
    <n v="956"/>
    <n v="1772"/>
    <n v="874"/>
    <x v="22"/>
    <x v="21"/>
    <x v="381"/>
    <x v="4"/>
    <n v="2"/>
    <x v="1"/>
    <x v="1"/>
  </r>
  <r>
    <s v="AX12304"/>
    <s v="ENX2007"/>
    <s v="A134"/>
    <s v="EMP1029"/>
    <s v="C1696"/>
    <d v="2020-02-08T00:00:00"/>
    <x v="63"/>
    <n v="2"/>
    <n v="368"/>
    <n v="294"/>
    <n v="510"/>
    <n v="784"/>
    <n v="3776"/>
    <x v="63"/>
    <x v="25"/>
    <x v="382"/>
    <x v="3"/>
    <n v="2"/>
    <x v="1"/>
    <x v="1"/>
  </r>
  <r>
    <s v="AX12308"/>
    <s v="ENX2098"/>
    <s v="A173"/>
    <s v="EMP1027"/>
    <s v="C1643"/>
    <d v="2020-02-08T00:00:00"/>
    <x v="69"/>
    <n v="1"/>
    <n v="1638"/>
    <n v="1261"/>
    <n v="408"/>
    <n v="504"/>
    <n v="147"/>
    <x v="19"/>
    <x v="10"/>
    <x v="331"/>
    <x v="2"/>
    <n v="3"/>
    <x v="1"/>
    <x v="1"/>
  </r>
  <r>
    <s v="AX12310"/>
    <s v="ENX2034"/>
    <s v="A157"/>
    <s v="EMP1034"/>
    <s v="C1585"/>
    <d v="2020-02-08T00:00:00"/>
    <x v="32"/>
    <n v="2"/>
    <n v="1798"/>
    <n v="971"/>
    <n v="1067"/>
    <n v="1809"/>
    <n v="589"/>
    <x v="26"/>
    <x v="42"/>
    <x v="336"/>
    <x v="4"/>
    <n v="5"/>
    <x v="1"/>
    <x v="1"/>
  </r>
  <r>
    <s v="AX12311"/>
    <s v="ENX2021"/>
    <s v="A140"/>
    <s v="EMP1001"/>
    <s v="C1541"/>
    <d v="2020-02-08T00:00:00"/>
    <x v="77"/>
    <n v="2"/>
    <n v="1812"/>
    <n v="1305"/>
    <n v="2160"/>
    <n v="3484"/>
    <n v="1800"/>
    <x v="54"/>
    <x v="33"/>
    <x v="383"/>
    <x v="3"/>
    <n v="6"/>
    <x v="1"/>
    <x v="1"/>
  </r>
  <r>
    <s v="AX12320"/>
    <s v="ENX2024"/>
    <s v="A116"/>
    <s v="EMP1028"/>
    <s v="C1732"/>
    <d v="2020-02-08T00:00:00"/>
    <x v="2"/>
    <n v="1"/>
    <n v="136"/>
    <n v="72"/>
    <n v="1820"/>
    <n v="3196"/>
    <n v="322"/>
    <x v="27"/>
    <x v="9"/>
    <x v="384"/>
    <x v="1"/>
    <n v="7"/>
    <x v="1"/>
    <x v="1"/>
  </r>
  <r>
    <s v="AX12330"/>
    <s v="ENX2034"/>
    <s v="A131"/>
    <s v="EMP1017"/>
    <s v="C1446"/>
    <d v="2020-02-08T00:00:00"/>
    <x v="32"/>
    <n v="4"/>
    <n v="947"/>
    <n v="786"/>
    <n v="1614"/>
    <n v="2934"/>
    <n v="1808"/>
    <x v="64"/>
    <x v="44"/>
    <x v="385"/>
    <x v="1"/>
    <n v="7"/>
    <x v="1"/>
    <x v="1"/>
  </r>
  <r>
    <s v="AX12335"/>
    <s v="ENX2008"/>
    <s v="A129"/>
    <s v="EMP1029"/>
    <s v="C1018"/>
    <d v="2020-02-08T00:00:00"/>
    <x v="24"/>
    <n v="1"/>
    <n v="1809"/>
    <n v="1067"/>
    <n v="683"/>
    <n v="1119"/>
    <n v="858"/>
    <x v="54"/>
    <x v="25"/>
    <x v="386"/>
    <x v="1"/>
    <n v="8"/>
    <x v="1"/>
    <x v="1"/>
  </r>
  <r>
    <s v="AX12336"/>
    <s v="ENX2091"/>
    <s v="A142"/>
    <s v="EMP1019"/>
    <s v="C1447"/>
    <d v="2020-02-08T00:00:00"/>
    <x v="39"/>
    <n v="2"/>
    <n v="1862"/>
    <n v="1173"/>
    <n v="2886"/>
    <n v="3652"/>
    <n v="46"/>
    <x v="65"/>
    <x v="18"/>
    <x v="387"/>
    <x v="6"/>
    <n v="8"/>
    <x v="1"/>
    <x v="1"/>
  </r>
  <r>
    <s v="AX12338"/>
    <s v="ENX2061"/>
    <s v="A120"/>
    <s v="EMP1042"/>
    <s v="C1486"/>
    <d v="2020-02-08T00:00:00"/>
    <x v="72"/>
    <n v="2"/>
    <n v="800"/>
    <n v="536"/>
    <n v="634"/>
    <n v="880"/>
    <n v="98"/>
    <x v="26"/>
    <x v="15"/>
    <x v="388"/>
    <x v="2"/>
    <n v="10"/>
    <x v="1"/>
    <x v="1"/>
  </r>
  <r>
    <s v="AX12340"/>
    <s v="ENX2097"/>
    <s v="A122"/>
    <s v="EMP1033"/>
    <s v="C1408"/>
    <d v="2020-02-08T00:00:00"/>
    <x v="0"/>
    <n v="2"/>
    <n v="1743"/>
    <n v="872"/>
    <n v="180"/>
    <n v="224"/>
    <n v="507"/>
    <x v="15"/>
    <x v="18"/>
    <x v="272"/>
    <x v="1"/>
    <n v="11"/>
    <x v="1"/>
    <x v="1"/>
  </r>
  <r>
    <s v="AX12342"/>
    <s v="ENX2005"/>
    <s v="A159"/>
    <s v="EMP1038"/>
    <s v="C1625"/>
    <d v="2020-02-08T00:00:00"/>
    <x v="79"/>
    <n v="1"/>
    <n v="400"/>
    <n v="208"/>
    <n v="296"/>
    <n v="502"/>
    <n v="285"/>
    <x v="11"/>
    <x v="27"/>
    <x v="247"/>
    <x v="2"/>
    <n v="12"/>
    <x v="1"/>
    <x v="1"/>
  </r>
  <r>
    <s v="AX12346"/>
    <s v="ENX2072"/>
    <s v="A138"/>
    <s v="EMP1017"/>
    <s v="C1297"/>
    <d v="2020-02-09T00:00:00"/>
    <x v="31"/>
    <n v="1"/>
    <n v="1022"/>
    <n v="818"/>
    <n v="450"/>
    <n v="818"/>
    <n v="87"/>
    <x v="31"/>
    <x v="16"/>
    <x v="389"/>
    <x v="6"/>
    <n v="12"/>
    <x v="1"/>
    <x v="0"/>
  </r>
  <r>
    <s v="AX12348"/>
    <s v="ENX2062"/>
    <s v="A165"/>
    <s v="EMP1003"/>
    <s v="C1448"/>
    <d v="2020-02-09T00:00:00"/>
    <x v="91"/>
    <n v="2"/>
    <n v="684"/>
    <n v="561"/>
    <n v="1365"/>
    <n v="2397"/>
    <n v="204"/>
    <x v="66"/>
    <x v="22"/>
    <x v="35"/>
    <x v="6"/>
    <n v="4"/>
    <x v="1"/>
    <x v="1"/>
  </r>
  <r>
    <s v="AX12349"/>
    <s v="ENX2002"/>
    <s v="A169"/>
    <s v="EMP1007"/>
    <s v="C1624"/>
    <d v="2020-02-09T00:00:00"/>
    <x v="100"/>
    <n v="1"/>
    <n v="2410"/>
    <n v="1518"/>
    <n v="682"/>
    <n v="1338"/>
    <n v="22"/>
    <x v="63"/>
    <x v="31"/>
    <x v="19"/>
    <x v="5"/>
    <n v="5"/>
    <x v="1"/>
    <x v="1"/>
  </r>
  <r>
    <s v="AX12353"/>
    <s v="ENX2049"/>
    <s v="A136"/>
    <s v="EMP1003"/>
    <s v="C1602"/>
    <d v="2020-02-09T00:00:00"/>
    <x v="58"/>
    <n v="1"/>
    <n v="35"/>
    <n v="22"/>
    <n v="1800"/>
    <n v="3000"/>
    <n v="240"/>
    <x v="39"/>
    <x v="37"/>
    <x v="210"/>
    <x v="6"/>
    <n v="6"/>
    <x v="1"/>
    <x v="1"/>
  </r>
  <r>
    <s v="AX12355"/>
    <s v="ENX2045"/>
    <s v="A124"/>
    <s v="EMP1019"/>
    <s v="C1636"/>
    <d v="2020-02-09T00:00:00"/>
    <x v="65"/>
    <n v="1"/>
    <n v="1635"/>
    <n v="1046"/>
    <n v="589"/>
    <n v="1052"/>
    <n v="731"/>
    <x v="61"/>
    <x v="44"/>
    <x v="390"/>
    <x v="1"/>
    <n v="7"/>
    <x v="1"/>
    <x v="1"/>
  </r>
  <r>
    <s v="AX12357"/>
    <s v="ENX2023"/>
    <s v="A109"/>
    <s v="EMP1030"/>
    <s v="C1799"/>
    <d v="2020-02-09T00:00:00"/>
    <x v="57"/>
    <n v="1"/>
    <n v="1522"/>
    <n v="791"/>
    <n v="504"/>
    <n v="951"/>
    <n v="214"/>
    <x v="9"/>
    <x v="24"/>
    <x v="391"/>
    <x v="0"/>
    <n v="8"/>
    <x v="1"/>
    <x v="1"/>
  </r>
  <r>
    <s v="AX12385"/>
    <s v="ENX2057"/>
    <s v="A149"/>
    <s v="EMP1002"/>
    <s v="C1322"/>
    <d v="2020-02-09T00:00:00"/>
    <x v="78"/>
    <n v="1"/>
    <n v="947"/>
    <n v="786"/>
    <n v="1683"/>
    <n v="2052"/>
    <n v="992"/>
    <x v="48"/>
    <x v="25"/>
    <x v="295"/>
    <x v="3"/>
    <n v="8"/>
    <x v="1"/>
    <x v="1"/>
  </r>
  <r>
    <s v="AX12390"/>
    <s v="ENX2035"/>
    <s v="A162"/>
    <s v="EMP1020"/>
    <s v="C1688"/>
    <d v="2020-02-09T00:00:00"/>
    <x v="26"/>
    <n v="1"/>
    <n v="368"/>
    <n v="269"/>
    <n v="1220"/>
    <n v="1671"/>
    <n v="1980"/>
    <x v="42"/>
    <x v="39"/>
    <x v="229"/>
    <x v="5"/>
    <n v="9"/>
    <x v="1"/>
    <x v="1"/>
  </r>
  <r>
    <s v="AX12400"/>
    <s v="ENX2094"/>
    <s v="A132"/>
    <s v="EMP1014"/>
    <s v="C1771"/>
    <d v="2020-02-09T00:00:00"/>
    <x v="90"/>
    <n v="1"/>
    <n v="1582"/>
    <n v="1234"/>
    <n v="984"/>
    <n v="1367"/>
    <n v="406"/>
    <x v="28"/>
    <x v="21"/>
    <x v="392"/>
    <x v="0"/>
    <n v="9"/>
    <x v="1"/>
    <x v="1"/>
  </r>
  <r>
    <s v="AX12402"/>
    <s v="ENX2081"/>
    <s v="A155"/>
    <s v="EMP1023"/>
    <s v="C1798"/>
    <d v="2020-02-09T00:00:00"/>
    <x v="62"/>
    <n v="2"/>
    <n v="1783"/>
    <n v="1516"/>
    <n v="1161"/>
    <n v="2001"/>
    <n v="731"/>
    <x v="42"/>
    <x v="13"/>
    <x v="393"/>
    <x v="3"/>
    <n v="10"/>
    <x v="1"/>
    <x v="1"/>
  </r>
  <r>
    <s v="AX12408"/>
    <s v="ENX2071"/>
    <s v="A105"/>
    <s v="EMP1044"/>
    <s v="C1337"/>
    <d v="2020-02-09T00:00:00"/>
    <x v="92"/>
    <n v="2"/>
    <n v="880"/>
    <n v="634"/>
    <n v="2460"/>
    <n v="3566"/>
    <n v="644"/>
    <x v="38"/>
    <x v="1"/>
    <x v="378"/>
    <x v="1"/>
    <n v="10"/>
    <x v="1"/>
    <x v="1"/>
  </r>
  <r>
    <s v="AX12411"/>
    <s v="ENX2054"/>
    <s v="A160"/>
    <s v="EMP1001"/>
    <s v="C1482"/>
    <d v="2020-02-09T00:00:00"/>
    <x v="12"/>
    <n v="3"/>
    <n v="1967"/>
    <n v="1397"/>
    <n v="2794"/>
    <n v="3934"/>
    <n v="1968"/>
    <x v="15"/>
    <x v="28"/>
    <x v="82"/>
    <x v="1"/>
    <n v="11"/>
    <x v="1"/>
    <x v="1"/>
  </r>
  <r>
    <s v="AX12413"/>
    <s v="ENX2042"/>
    <s v="A129"/>
    <s v="EMP1035"/>
    <s v="C1790"/>
    <d v="2020-02-09T00:00:00"/>
    <x v="49"/>
    <n v="1"/>
    <n v="217"/>
    <n v="171"/>
    <n v="252"/>
    <n v="369"/>
    <n v="1953"/>
    <x v="41"/>
    <x v="25"/>
    <x v="151"/>
    <x v="6"/>
    <n v="12"/>
    <x v="1"/>
    <x v="1"/>
  </r>
  <r>
    <s v="AX12414"/>
    <s v="ENX2041"/>
    <s v="A104"/>
    <s v="EMP1034"/>
    <s v="C1425"/>
    <d v="2020-02-09T00:00:00"/>
    <x v="7"/>
    <n v="2"/>
    <n v="203"/>
    <n v="154"/>
    <n v="2358"/>
    <n v="2841"/>
    <n v="74"/>
    <x v="63"/>
    <x v="7"/>
    <x v="394"/>
    <x v="2"/>
    <n v="12"/>
    <x v="1"/>
    <x v="1"/>
  </r>
  <r>
    <s v="AX12415"/>
    <s v="ENX2062"/>
    <s v="A105"/>
    <s v="EMP1039"/>
    <s v="C1007"/>
    <d v="2020-02-10T00:00:00"/>
    <x v="91"/>
    <n v="1"/>
    <n v="2497"/>
    <n v="1473"/>
    <n v="1090"/>
    <n v="1380"/>
    <n v="2280"/>
    <x v="66"/>
    <x v="31"/>
    <x v="395"/>
    <x v="5"/>
    <n v="12"/>
    <x v="1"/>
    <x v="0"/>
  </r>
  <r>
    <s v="AX12424"/>
    <s v="ENX2033"/>
    <s v="A169"/>
    <s v="EMP1015"/>
    <s v="C1719"/>
    <d v="2020-02-10T00:00:00"/>
    <x v="76"/>
    <n v="2"/>
    <n v="458"/>
    <n v="376"/>
    <n v="3885"/>
    <n v="4917"/>
    <n v="140"/>
    <x v="62"/>
    <x v="36"/>
    <x v="96"/>
    <x v="1"/>
    <n v="12"/>
    <x v="1"/>
    <x v="0"/>
  </r>
  <r>
    <s v="AX12431"/>
    <s v="ENX2038"/>
    <s v="A153"/>
    <s v="EMP1034"/>
    <s v="C1558"/>
    <d v="2020-02-10T00:00:00"/>
    <x v="84"/>
    <n v="1"/>
    <n v="2464"/>
    <n v="1774"/>
    <n v="791"/>
    <n v="1522"/>
    <n v="509"/>
    <x v="44"/>
    <x v="30"/>
    <x v="396"/>
    <x v="5"/>
    <n v="1"/>
    <x v="1"/>
    <x v="1"/>
  </r>
  <r>
    <s v="AX12437"/>
    <s v="ENX2099"/>
    <s v="A106"/>
    <s v="EMP1038"/>
    <s v="C1194"/>
    <d v="2020-02-10T00:00:00"/>
    <x v="52"/>
    <n v="3"/>
    <n v="561"/>
    <n v="421"/>
    <n v="1178"/>
    <n v="2104"/>
    <n v="82"/>
    <x v="69"/>
    <x v="8"/>
    <x v="397"/>
    <x v="0"/>
    <n v="5"/>
    <x v="1"/>
    <x v="1"/>
  </r>
  <r>
    <s v="AX12438"/>
    <s v="ENX2046"/>
    <s v="A105"/>
    <s v="EMP1036"/>
    <s v="C1613"/>
    <d v="2020-02-10T00:00:00"/>
    <x v="38"/>
    <n v="4"/>
    <n v="1587"/>
    <n v="1301"/>
    <n v="1272"/>
    <n v="1590"/>
    <n v="408"/>
    <x v="12"/>
    <x v="9"/>
    <x v="59"/>
    <x v="2"/>
    <n v="5"/>
    <x v="1"/>
    <x v="1"/>
  </r>
  <r>
    <s v="AX12440"/>
    <s v="ENX2028"/>
    <s v="A152"/>
    <s v="EMP1016"/>
    <s v="C1002"/>
    <d v="2020-02-10T00:00:00"/>
    <x v="5"/>
    <n v="3"/>
    <n v="530"/>
    <n v="424"/>
    <n v="387"/>
    <n v="667"/>
    <n v="827"/>
    <x v="19"/>
    <x v="25"/>
    <x v="398"/>
    <x v="1"/>
    <n v="5"/>
    <x v="1"/>
    <x v="1"/>
  </r>
  <r>
    <s v="AX12442"/>
    <s v="ENX2062"/>
    <s v="A118"/>
    <s v="EMP1016"/>
    <s v="C1087"/>
    <d v="2020-02-10T00:00:00"/>
    <x v="91"/>
    <n v="4"/>
    <n v="800"/>
    <n v="536"/>
    <n v="665"/>
    <n v="1278"/>
    <n v="267"/>
    <x v="0"/>
    <x v="23"/>
    <x v="146"/>
    <x v="1"/>
    <n v="6"/>
    <x v="1"/>
    <x v="1"/>
  </r>
  <r>
    <s v="AX12443"/>
    <s v="ENX2097"/>
    <s v="A113"/>
    <s v="EMP1038"/>
    <s v="C1513"/>
    <d v="2020-02-10T00:00:00"/>
    <x v="0"/>
    <n v="3"/>
    <n v="35"/>
    <n v="22"/>
    <n v="2049"/>
    <n v="3357"/>
    <n v="344"/>
    <x v="6"/>
    <x v="34"/>
    <x v="399"/>
    <x v="3"/>
    <n v="6"/>
    <x v="1"/>
    <x v="1"/>
  </r>
  <r>
    <s v="AX12446"/>
    <s v="ENX2054"/>
    <s v="A159"/>
    <s v="EMP1011"/>
    <s v="C1033"/>
    <d v="2020-02-10T00:00:00"/>
    <x v="12"/>
    <n v="1"/>
    <n v="356"/>
    <n v="292"/>
    <n v="269"/>
    <n v="368"/>
    <n v="452"/>
    <x v="17"/>
    <x v="26"/>
    <x v="400"/>
    <x v="6"/>
    <n v="6"/>
    <x v="1"/>
    <x v="1"/>
  </r>
  <r>
    <s v="AX12449"/>
    <s v="ENX2069"/>
    <s v="A159"/>
    <s v="EMP1024"/>
    <s v="C1539"/>
    <d v="2020-02-10T00:00:00"/>
    <x v="46"/>
    <n v="1"/>
    <n v="1812"/>
    <n v="1305"/>
    <n v="2196"/>
    <n v="3231"/>
    <n v="39"/>
    <x v="66"/>
    <x v="28"/>
    <x v="100"/>
    <x v="3"/>
    <n v="9"/>
    <x v="1"/>
    <x v="1"/>
  </r>
  <r>
    <s v="AX12454"/>
    <s v="ENX2042"/>
    <s v="A104"/>
    <s v="EMP1018"/>
    <s v="C1494"/>
    <d v="2020-02-10T00:00:00"/>
    <x v="49"/>
    <n v="2"/>
    <n v="1582"/>
    <n v="1234"/>
    <n v="1399"/>
    <n v="2294"/>
    <n v="1839"/>
    <x v="67"/>
    <x v="21"/>
    <x v="133"/>
    <x v="1"/>
    <n v="12"/>
    <x v="1"/>
    <x v="1"/>
  </r>
  <r>
    <s v="AX12457"/>
    <s v="ENX2012"/>
    <s v="A136"/>
    <s v="EMP1023"/>
    <s v="C1277"/>
    <d v="2020-02-10T00:00:00"/>
    <x v="16"/>
    <n v="2"/>
    <n v="1338"/>
    <n v="682"/>
    <n v="504"/>
    <n v="951"/>
    <n v="2396"/>
    <x v="25"/>
    <x v="17"/>
    <x v="179"/>
    <x v="5"/>
    <n v="12"/>
    <x v="1"/>
    <x v="1"/>
  </r>
  <r>
    <s v="AX12460"/>
    <s v="ENX2067"/>
    <s v="A125"/>
    <s v="EMP1029"/>
    <s v="C1310"/>
    <d v="2020-02-11T00:00:00"/>
    <x v="30"/>
    <n v="1"/>
    <n v="1887"/>
    <n v="1378"/>
    <n v="180"/>
    <n v="224"/>
    <n v="855"/>
    <x v="25"/>
    <x v="37"/>
    <x v="109"/>
    <x v="3"/>
    <n v="12"/>
    <x v="1"/>
    <x v="0"/>
  </r>
  <r>
    <s v="AX12461"/>
    <s v="ENX2055"/>
    <s v="A166"/>
    <s v="EMP1018"/>
    <s v="C1548"/>
    <d v="2020-02-11T00:00:00"/>
    <x v="71"/>
    <n v="4"/>
    <n v="123"/>
    <n v="84"/>
    <n v="984"/>
    <n v="1367"/>
    <n v="140"/>
    <x v="1"/>
    <x v="28"/>
    <x v="183"/>
    <x v="0"/>
    <n v="12"/>
    <x v="1"/>
    <x v="0"/>
  </r>
  <r>
    <s v="AX12467"/>
    <s v="ENX2077"/>
    <s v="A100"/>
    <s v="EMP1018"/>
    <s v="C1154"/>
    <d v="2020-02-11T00:00:00"/>
    <x v="51"/>
    <n v="3"/>
    <n v="356"/>
    <n v="292"/>
    <n v="1580"/>
    <n v="2224"/>
    <n v="13"/>
    <x v="1"/>
    <x v="12"/>
    <x v="89"/>
    <x v="2"/>
    <n v="1"/>
    <x v="1"/>
    <x v="1"/>
  </r>
  <r>
    <s v="AX12469"/>
    <s v="ENX2062"/>
    <s v="A142"/>
    <s v="EMP1019"/>
    <s v="C1199"/>
    <d v="2020-02-11T00:00:00"/>
    <x v="91"/>
    <n v="1"/>
    <n v="1783"/>
    <n v="1230"/>
    <n v="1582"/>
    <n v="3044"/>
    <n v="192"/>
    <x v="27"/>
    <x v="28"/>
    <x v="401"/>
    <x v="2"/>
    <n v="1"/>
    <x v="1"/>
    <x v="1"/>
  </r>
  <r>
    <s v="AX12472"/>
    <s v="ENX2065"/>
    <s v="A144"/>
    <s v="EMP1030"/>
    <s v="C1496"/>
    <d v="2020-02-11T00:00:00"/>
    <x v="56"/>
    <n v="1"/>
    <n v="356"/>
    <n v="292"/>
    <n v="807"/>
    <n v="1467"/>
    <n v="795"/>
    <x v="23"/>
    <x v="20"/>
    <x v="356"/>
    <x v="1"/>
    <n v="3"/>
    <x v="1"/>
    <x v="1"/>
  </r>
  <r>
    <s v="AX12473"/>
    <s v="ENX2073"/>
    <s v="A125"/>
    <s v="EMP1038"/>
    <s v="C1324"/>
    <d v="2020-02-11T00:00:00"/>
    <x v="85"/>
    <n v="2"/>
    <n v="2005"/>
    <n v="1223"/>
    <n v="584"/>
    <n v="913"/>
    <n v="2092"/>
    <x v="38"/>
    <x v="37"/>
    <x v="402"/>
    <x v="1"/>
    <n v="3"/>
    <x v="1"/>
    <x v="1"/>
  </r>
  <r>
    <s v="AX12480"/>
    <s v="ENX2062"/>
    <s v="A105"/>
    <s v="EMP1010"/>
    <s v="C1655"/>
    <d v="2020-02-11T00:00:00"/>
    <x v="91"/>
    <n v="2"/>
    <n v="886"/>
    <n v="478"/>
    <n v="3576"/>
    <n v="4706"/>
    <n v="1060"/>
    <x v="67"/>
    <x v="30"/>
    <x v="403"/>
    <x v="4"/>
    <n v="3"/>
    <x v="1"/>
    <x v="1"/>
  </r>
  <r>
    <s v="AX12487"/>
    <s v="ENX2036"/>
    <s v="A111"/>
    <s v="EMP1014"/>
    <s v="C1403"/>
    <d v="2020-02-11T00:00:00"/>
    <x v="1"/>
    <n v="1"/>
    <n v="2182"/>
    <n v="1200"/>
    <n v="1080"/>
    <n v="1742"/>
    <n v="140"/>
    <x v="42"/>
    <x v="17"/>
    <x v="228"/>
    <x v="6"/>
    <n v="4"/>
    <x v="1"/>
    <x v="1"/>
  </r>
  <r>
    <s v="AX12493"/>
    <s v="ENX2008"/>
    <s v="A100"/>
    <s v="EMP1037"/>
    <s v="C1392"/>
    <d v="2020-02-11T00:00:00"/>
    <x v="24"/>
    <n v="1"/>
    <n v="1338"/>
    <n v="682"/>
    <n v="1397"/>
    <n v="1967"/>
    <n v="1748"/>
    <x v="15"/>
    <x v="12"/>
    <x v="404"/>
    <x v="6"/>
    <n v="6"/>
    <x v="1"/>
    <x v="1"/>
  </r>
  <r>
    <s v="AX12494"/>
    <s v="ENX2038"/>
    <s v="A134"/>
    <s v="EMP1040"/>
    <s v="C1214"/>
    <d v="2020-02-11T00:00:00"/>
    <x v="84"/>
    <n v="1"/>
    <n v="2410"/>
    <n v="1518"/>
    <n v="3484"/>
    <n v="6832"/>
    <n v="872"/>
    <x v="65"/>
    <x v="35"/>
    <x v="405"/>
    <x v="5"/>
    <n v="7"/>
    <x v="1"/>
    <x v="1"/>
  </r>
  <r>
    <s v="AX12499"/>
    <s v="ENX2095"/>
    <s v="A137"/>
    <s v="EMP1043"/>
    <s v="C1089"/>
    <d v="2020-02-11T00:00:00"/>
    <x v="42"/>
    <n v="4"/>
    <n v="2141"/>
    <n v="1777"/>
    <n v="683"/>
    <n v="1119"/>
    <n v="2622"/>
    <x v="72"/>
    <x v="16"/>
    <x v="73"/>
    <x v="1"/>
    <n v="8"/>
    <x v="1"/>
    <x v="1"/>
  </r>
  <r>
    <s v="AX12507"/>
    <s v="ENX2007"/>
    <s v="A115"/>
    <s v="EMP1032"/>
    <s v="C1700"/>
    <d v="2020-02-11T00:00:00"/>
    <x v="63"/>
    <n v="4"/>
    <n v="1887"/>
    <n v="1378"/>
    <n v="291"/>
    <n v="378"/>
    <n v="1380"/>
    <x v="66"/>
    <x v="23"/>
    <x v="406"/>
    <x v="5"/>
    <n v="10"/>
    <x v="1"/>
    <x v="1"/>
  </r>
  <r>
    <s v="AX12524"/>
    <s v="ENX2026"/>
    <s v="A122"/>
    <s v="EMP1025"/>
    <s v="C1743"/>
    <d v="2020-02-11T00:00:00"/>
    <x v="74"/>
    <n v="3"/>
    <n v="2257"/>
    <n v="1535"/>
    <n v="1364"/>
    <n v="2676"/>
    <n v="1341"/>
    <x v="16"/>
    <x v="30"/>
    <x v="51"/>
    <x v="2"/>
    <n v="11"/>
    <x v="1"/>
    <x v="1"/>
  </r>
  <r>
    <s v="AX12526"/>
    <s v="ENX2057"/>
    <s v="A137"/>
    <s v="EMP1019"/>
    <s v="C1501"/>
    <d v="2020-02-12T00:00:00"/>
    <x v="78"/>
    <n v="1"/>
    <n v="2141"/>
    <n v="1777"/>
    <n v="1224"/>
    <n v="1512"/>
    <n v="447"/>
    <x v="36"/>
    <x v="29"/>
    <x v="370"/>
    <x v="0"/>
    <n v="2"/>
    <x v="1"/>
    <x v="1"/>
  </r>
  <r>
    <s v="AX12531"/>
    <s v="ENX2060"/>
    <s v="A117"/>
    <s v="EMP1010"/>
    <s v="C1671"/>
    <d v="2020-02-12T00:00:00"/>
    <x v="73"/>
    <n v="3"/>
    <n v="1353"/>
    <n v="947"/>
    <n v="5936"/>
    <n v="9132"/>
    <n v="1569"/>
    <x v="12"/>
    <x v="12"/>
    <x v="299"/>
    <x v="5"/>
    <n v="2"/>
    <x v="1"/>
    <x v="1"/>
  </r>
  <r>
    <s v="AX12535"/>
    <s v="ENX2091"/>
    <s v="A146"/>
    <s v="EMP1013"/>
    <s v="C1638"/>
    <d v="2020-02-12T00:00:00"/>
    <x v="39"/>
    <n v="1"/>
    <n v="123"/>
    <n v="84"/>
    <n v="2794"/>
    <n v="3934"/>
    <n v="318"/>
    <x v="44"/>
    <x v="4"/>
    <x v="407"/>
    <x v="2"/>
    <n v="4"/>
    <x v="1"/>
    <x v="1"/>
  </r>
  <r>
    <s v="AX12542"/>
    <s v="ENX2093"/>
    <s v="A170"/>
    <s v="EMP1042"/>
    <s v="C1130"/>
    <d v="2020-02-12T00:00:00"/>
    <x v="99"/>
    <n v="2"/>
    <n v="2464"/>
    <n v="1774"/>
    <n v="1223"/>
    <n v="2005"/>
    <n v="187"/>
    <x v="46"/>
    <x v="38"/>
    <x v="85"/>
    <x v="2"/>
    <n v="7"/>
    <x v="1"/>
    <x v="1"/>
  </r>
  <r>
    <s v="AX12547"/>
    <s v="ENX2009"/>
    <s v="A122"/>
    <s v="EMP1014"/>
    <s v="C1599"/>
    <d v="2020-02-12T00:00:00"/>
    <x v="75"/>
    <n v="2"/>
    <n v="1783"/>
    <n v="1516"/>
    <n v="61"/>
    <n v="95"/>
    <n v="792"/>
    <x v="61"/>
    <x v="1"/>
    <x v="408"/>
    <x v="1"/>
    <n v="8"/>
    <x v="1"/>
    <x v="1"/>
  </r>
  <r>
    <s v="AX12548"/>
    <s v="ENX2067"/>
    <s v="A116"/>
    <s v="EMP1041"/>
    <s v="C1633"/>
    <d v="2020-02-12T00:00:00"/>
    <x v="30"/>
    <n v="1"/>
    <n v="2495"/>
    <n v="1896"/>
    <n v="1122"/>
    <n v="1368"/>
    <n v="452"/>
    <x v="56"/>
    <x v="28"/>
    <x v="409"/>
    <x v="4"/>
    <n v="11"/>
    <x v="1"/>
    <x v="1"/>
  </r>
  <r>
    <s v="AX12553"/>
    <s v="ENX2033"/>
    <s v="A110"/>
    <s v="EMP1003"/>
    <s v="C1272"/>
    <d v="2020-02-12T00:00:00"/>
    <x v="76"/>
    <n v="1"/>
    <n v="400"/>
    <n v="208"/>
    <n v="1305"/>
    <n v="1590"/>
    <n v="827"/>
    <x v="42"/>
    <x v="4"/>
    <x v="410"/>
    <x v="0"/>
    <n v="12"/>
    <x v="1"/>
    <x v="1"/>
  </r>
  <r>
    <s v="AX12558"/>
    <s v="ENX2026"/>
    <s v="A168"/>
    <s v="EMP1041"/>
    <s v="C1771"/>
    <d v="2020-02-12T00:00:00"/>
    <x v="74"/>
    <n v="1"/>
    <n v="95"/>
    <n v="61"/>
    <n v="4419"/>
    <n v="7491"/>
    <n v="1788"/>
    <x v="32"/>
    <x v="6"/>
    <x v="411"/>
    <x v="3"/>
    <n v="12"/>
    <x v="1"/>
    <x v="1"/>
  </r>
  <r>
    <s v="AX12562"/>
    <s v="ENX2065"/>
    <s v="A122"/>
    <s v="EMP1008"/>
    <s v="C1154"/>
    <d v="2020-02-12T00:00:00"/>
    <x v="56"/>
    <n v="2"/>
    <n v="1414"/>
    <n v="962"/>
    <n v="984"/>
    <n v="1367"/>
    <n v="420"/>
    <x v="54"/>
    <x v="26"/>
    <x v="412"/>
    <x v="0"/>
    <n v="12"/>
    <x v="1"/>
    <x v="1"/>
  </r>
  <r>
    <s v="AX12564"/>
    <s v="ENX2041"/>
    <s v="A164"/>
    <s v="EMP1028"/>
    <s v="C1781"/>
    <d v="2020-02-13T00:00:00"/>
    <x v="7"/>
    <n v="4"/>
    <n v="1077"/>
    <n v="732"/>
    <n v="540"/>
    <n v="871"/>
    <n v="351"/>
    <x v="1"/>
    <x v="10"/>
    <x v="413"/>
    <x v="6"/>
    <n v="12"/>
    <x v="1"/>
    <x v="0"/>
  </r>
  <r>
    <s v="AX12571"/>
    <s v="ENX2023"/>
    <s v="A115"/>
    <s v="EMP1032"/>
    <s v="C1573"/>
    <d v="2020-02-13T00:00:00"/>
    <x v="57"/>
    <n v="4"/>
    <n v="799"/>
    <n v="455"/>
    <n v="3270"/>
    <n v="4140"/>
    <n v="147"/>
    <x v="36"/>
    <x v="23"/>
    <x v="246"/>
    <x v="4"/>
    <n v="1"/>
    <x v="1"/>
    <x v="1"/>
  </r>
  <r>
    <s v="AX12574"/>
    <s v="ENX2100"/>
    <s v="A145"/>
    <s v="EMP1026"/>
    <s v="C1478"/>
    <d v="2020-02-13T00:00:00"/>
    <x v="28"/>
    <n v="3"/>
    <n v="1500"/>
    <n v="900"/>
    <n v="296"/>
    <n v="502"/>
    <n v="688"/>
    <x v="58"/>
    <x v="30"/>
    <x v="410"/>
    <x v="5"/>
    <n v="2"/>
    <x v="1"/>
    <x v="1"/>
  </r>
  <r>
    <s v="AX12577"/>
    <s v="ENX2015"/>
    <s v="A155"/>
    <s v="EMP1023"/>
    <s v="C1609"/>
    <d v="2020-02-13T00:00:00"/>
    <x v="17"/>
    <n v="2"/>
    <n v="1848"/>
    <n v="1294"/>
    <n v="4548"/>
    <n v="5349"/>
    <n v="1472"/>
    <x v="61"/>
    <x v="38"/>
    <x v="414"/>
    <x v="5"/>
    <n v="3"/>
    <x v="1"/>
    <x v="1"/>
  </r>
  <r>
    <s v="AX12589"/>
    <s v="ENX2036"/>
    <s v="A146"/>
    <s v="EMP1011"/>
    <s v="C1754"/>
    <d v="2020-02-13T00:00:00"/>
    <x v="1"/>
    <n v="1"/>
    <n v="2283"/>
    <n v="1484"/>
    <n v="296"/>
    <n v="502"/>
    <n v="690"/>
    <x v="4"/>
    <x v="36"/>
    <x v="221"/>
    <x v="5"/>
    <n v="3"/>
    <x v="1"/>
    <x v="1"/>
  </r>
  <r>
    <s v="AX12591"/>
    <s v="ENX2003"/>
    <s v="A104"/>
    <s v="EMP1018"/>
    <s v="C1482"/>
    <d v="2020-02-13T00:00:00"/>
    <x v="22"/>
    <n v="1"/>
    <n v="603"/>
    <n v="416"/>
    <n v="1965"/>
    <n v="2396"/>
    <n v="192"/>
    <x v="17"/>
    <x v="22"/>
    <x v="176"/>
    <x v="5"/>
    <n v="4"/>
    <x v="1"/>
    <x v="1"/>
  </r>
  <r>
    <s v="AX12601"/>
    <s v="ENX2047"/>
    <s v="A116"/>
    <s v="EMP1015"/>
    <s v="C1272"/>
    <d v="2020-02-13T00:00:00"/>
    <x v="82"/>
    <n v="1"/>
    <n v="1708"/>
    <n v="871"/>
    <n v="876"/>
    <n v="1068"/>
    <n v="1086"/>
    <x v="25"/>
    <x v="43"/>
    <x v="415"/>
    <x v="4"/>
    <n v="5"/>
    <x v="1"/>
    <x v="1"/>
  </r>
  <r>
    <s v="AX12605"/>
    <s v="ENX2037"/>
    <s v="A153"/>
    <s v="EMP1023"/>
    <s v="C1732"/>
    <d v="2020-02-13T00:00:00"/>
    <x v="50"/>
    <n v="1"/>
    <n v="596"/>
    <n v="358"/>
    <n v="947"/>
    <n v="1353"/>
    <n v="238"/>
    <x v="69"/>
    <x v="14"/>
    <x v="416"/>
    <x v="3"/>
    <n v="6"/>
    <x v="1"/>
    <x v="1"/>
  </r>
  <r>
    <s v="AX12607"/>
    <s v="ENX2058"/>
    <s v="A149"/>
    <s v="EMP1038"/>
    <s v="C1727"/>
    <d v="2020-02-13T00:00:00"/>
    <x v="53"/>
    <n v="1"/>
    <n v="1899"/>
    <n v="1044"/>
    <n v="872"/>
    <n v="1743"/>
    <n v="82"/>
    <x v="26"/>
    <x v="10"/>
    <x v="417"/>
    <x v="4"/>
    <n v="7"/>
    <x v="1"/>
    <x v="1"/>
  </r>
  <r>
    <s v="AX12613"/>
    <s v="ENX2024"/>
    <s v="A101"/>
    <s v="EMP1011"/>
    <s v="C1770"/>
    <d v="2020-02-13T00:00:00"/>
    <x v="2"/>
    <n v="3"/>
    <n v="561"/>
    <n v="421"/>
    <n v="838"/>
    <n v="1103"/>
    <n v="509"/>
    <x v="47"/>
    <x v="14"/>
    <x v="411"/>
    <x v="1"/>
    <n v="7"/>
    <x v="1"/>
    <x v="1"/>
  </r>
  <r>
    <s v="AX12619"/>
    <s v="ENX2059"/>
    <s v="A143"/>
    <s v="EMP1001"/>
    <s v="C1478"/>
    <d v="2020-02-13T00:00:00"/>
    <x v="97"/>
    <n v="3"/>
    <n v="2257"/>
    <n v="1535"/>
    <n v="395"/>
    <n v="556"/>
    <n v="238"/>
    <x v="52"/>
    <x v="9"/>
    <x v="418"/>
    <x v="0"/>
    <n v="7"/>
    <x v="1"/>
    <x v="1"/>
  </r>
  <r>
    <s v="AX12623"/>
    <s v="ENX2059"/>
    <s v="A107"/>
    <s v="EMP1021"/>
    <s v="C1312"/>
    <d v="2020-02-13T00:00:00"/>
    <x v="97"/>
    <n v="4"/>
    <n v="886"/>
    <n v="478"/>
    <n v="72"/>
    <n v="136"/>
    <n v="1024"/>
    <x v="19"/>
    <x v="16"/>
    <x v="419"/>
    <x v="3"/>
    <n v="8"/>
    <x v="1"/>
    <x v="1"/>
  </r>
  <r>
    <s v="AX12628"/>
    <s v="ENX2078"/>
    <s v="A120"/>
    <s v="EMP1033"/>
    <s v="C1060"/>
    <d v="2020-02-13T00:00:00"/>
    <x v="66"/>
    <n v="3"/>
    <n v="1812"/>
    <n v="1305"/>
    <n v="208"/>
    <n v="315"/>
    <n v="1818"/>
    <x v="52"/>
    <x v="10"/>
    <x v="420"/>
    <x v="4"/>
    <n v="9"/>
    <x v="1"/>
    <x v="1"/>
  </r>
  <r>
    <s v="AX12635"/>
    <s v="ENX2071"/>
    <s v="A172"/>
    <s v="EMP1015"/>
    <s v="C1579"/>
    <d v="2020-02-13T00:00:00"/>
    <x v="92"/>
    <n v="2"/>
    <n v="2396"/>
    <n v="1965"/>
    <n v="130"/>
    <n v="181"/>
    <n v="892"/>
    <x v="51"/>
    <x v="32"/>
    <x v="263"/>
    <x v="5"/>
    <n v="10"/>
    <x v="1"/>
    <x v="1"/>
  </r>
  <r>
    <s v="AX12637"/>
    <s v="ENX2019"/>
    <s v="A100"/>
    <s v="EMP1007"/>
    <s v="C1134"/>
    <d v="2020-02-13T00:00:00"/>
    <x v="60"/>
    <n v="1"/>
    <n v="1500"/>
    <n v="900"/>
    <n v="5688"/>
    <n v="7485"/>
    <n v="331"/>
    <x v="63"/>
    <x v="31"/>
    <x v="10"/>
    <x v="2"/>
    <n v="10"/>
    <x v="1"/>
    <x v="1"/>
  </r>
  <r>
    <s v="AX12638"/>
    <s v="ENX2071"/>
    <s v="A156"/>
    <s v="EMP1006"/>
    <s v="C1657"/>
    <d v="2020-02-13T00:00:00"/>
    <x v="92"/>
    <n v="1"/>
    <n v="596"/>
    <n v="358"/>
    <n v="1664"/>
    <n v="2412"/>
    <n v="1324"/>
    <x v="47"/>
    <x v="43"/>
    <x v="230"/>
    <x v="0"/>
    <n v="12"/>
    <x v="1"/>
    <x v="1"/>
  </r>
  <r>
    <s v="AX12645"/>
    <s v="ENX2086"/>
    <s v="A164"/>
    <s v="EMP1028"/>
    <s v="C1416"/>
    <d v="2020-02-14T00:00:00"/>
    <x v="94"/>
    <n v="2"/>
    <n v="2391"/>
    <n v="1291"/>
    <n v="3488"/>
    <n v="6972"/>
    <n v="1100"/>
    <x v="9"/>
    <x v="37"/>
    <x v="24"/>
    <x v="3"/>
    <n v="1"/>
    <x v="1"/>
    <x v="1"/>
  </r>
  <r>
    <s v="AX12657"/>
    <s v="ENX2054"/>
    <s v="A101"/>
    <s v="EMP1029"/>
    <s v="C1510"/>
    <d v="2020-02-14T00:00:00"/>
    <x v="12"/>
    <n v="3"/>
    <n v="1022"/>
    <n v="818"/>
    <n v="2660"/>
    <n v="5112"/>
    <n v="729"/>
    <x v="13"/>
    <x v="41"/>
    <x v="421"/>
    <x v="1"/>
    <n v="2"/>
    <x v="1"/>
    <x v="1"/>
  </r>
  <r>
    <s v="AX12662"/>
    <s v="ENX2036"/>
    <s v="A171"/>
    <s v="EMP1025"/>
    <s v="C1025"/>
    <d v="2020-02-14T00:00:00"/>
    <x v="1"/>
    <n v="3"/>
    <n v="502"/>
    <n v="296"/>
    <n v="294"/>
    <n v="368"/>
    <n v="270"/>
    <x v="67"/>
    <x v="38"/>
    <x v="422"/>
    <x v="2"/>
    <n v="2"/>
    <x v="1"/>
    <x v="1"/>
  </r>
  <r>
    <s v="AX12663"/>
    <s v="ENX2020"/>
    <s v="A116"/>
    <s v="EMP1005"/>
    <s v="C1586"/>
    <d v="2020-02-14T00:00:00"/>
    <x v="18"/>
    <n v="3"/>
    <n v="1783"/>
    <n v="1516"/>
    <n v="5176"/>
    <n v="7392"/>
    <n v="2832"/>
    <x v="70"/>
    <x v="7"/>
    <x v="423"/>
    <x v="6"/>
    <n v="2"/>
    <x v="1"/>
    <x v="1"/>
  </r>
  <r>
    <s v="AX12665"/>
    <s v="ENX2053"/>
    <s v="A171"/>
    <s v="EMP1011"/>
    <s v="C1545"/>
    <d v="2020-02-14T00:00:00"/>
    <x v="33"/>
    <n v="4"/>
    <n v="817"/>
    <n v="409"/>
    <n v="2160"/>
    <n v="3484"/>
    <n v="799"/>
    <x v="25"/>
    <x v="25"/>
    <x v="138"/>
    <x v="4"/>
    <n v="3"/>
    <x v="1"/>
    <x v="1"/>
  </r>
  <r>
    <s v="AX12671"/>
    <s v="ENX2033"/>
    <s v="A152"/>
    <s v="EMP1040"/>
    <s v="C1373"/>
    <d v="2020-02-14T00:00:00"/>
    <x v="76"/>
    <n v="1"/>
    <n v="1278"/>
    <n v="665"/>
    <n v="2248"/>
    <n v="3304"/>
    <n v="408"/>
    <x v="40"/>
    <x v="9"/>
    <x v="223"/>
    <x v="5"/>
    <n v="4"/>
    <x v="1"/>
    <x v="1"/>
  </r>
  <r>
    <s v="AX12676"/>
    <s v="ENX2082"/>
    <s v="A172"/>
    <s v="EMP1031"/>
    <s v="C1668"/>
    <d v="2020-02-14T00:00:00"/>
    <x v="86"/>
    <n v="2"/>
    <n v="127"/>
    <n v="79"/>
    <n v="648"/>
    <n v="771"/>
    <n v="64"/>
    <x v="72"/>
    <x v="7"/>
    <x v="241"/>
    <x v="6"/>
    <n v="5"/>
    <x v="1"/>
    <x v="1"/>
  </r>
  <r>
    <s v="AX12678"/>
    <s v="ENX2093"/>
    <s v="A158"/>
    <s v="EMP1027"/>
    <s v="C1752"/>
    <d v="2020-02-14T00:00:00"/>
    <x v="99"/>
    <n v="1"/>
    <n v="1467"/>
    <n v="807"/>
    <n v="61"/>
    <n v="95"/>
    <n v="264"/>
    <x v="65"/>
    <x v="21"/>
    <x v="226"/>
    <x v="2"/>
    <n v="6"/>
    <x v="1"/>
    <x v="1"/>
  </r>
  <r>
    <s v="AX12681"/>
    <s v="ENX2039"/>
    <s v="A130"/>
    <s v="EMP1039"/>
    <s v="C1646"/>
    <d v="2020-02-14T00:00:00"/>
    <x v="96"/>
    <n v="1"/>
    <n v="545"/>
    <n v="425"/>
    <n v="3272"/>
    <n v="4088"/>
    <n v="2924"/>
    <x v="36"/>
    <x v="15"/>
    <x v="424"/>
    <x v="0"/>
    <n v="11"/>
    <x v="1"/>
    <x v="1"/>
  </r>
  <r>
    <s v="AX12684"/>
    <s v="ENX2021"/>
    <s v="A126"/>
    <s v="EMP1029"/>
    <s v="C1347"/>
    <d v="2020-02-15T00:00:00"/>
    <x v="77"/>
    <n v="1"/>
    <n v="127"/>
    <n v="79"/>
    <n v="634"/>
    <n v="880"/>
    <n v="368"/>
    <x v="51"/>
    <x v="39"/>
    <x v="425"/>
    <x v="1"/>
    <n v="12"/>
    <x v="1"/>
    <x v="0"/>
  </r>
  <r>
    <s v="AX12685"/>
    <s v="ENX2015"/>
    <s v="A124"/>
    <s v="EMP1001"/>
    <s v="C1628"/>
    <d v="2020-02-15T00:00:00"/>
    <x v="17"/>
    <n v="2"/>
    <n v="2005"/>
    <n v="1223"/>
    <n v="624"/>
    <n v="945"/>
    <n v="702"/>
    <x v="18"/>
    <x v="21"/>
    <x v="426"/>
    <x v="2"/>
    <n v="2"/>
    <x v="1"/>
    <x v="1"/>
  </r>
  <r>
    <s v="AX12687"/>
    <s v="ENX2039"/>
    <s v="A131"/>
    <s v="EMP1013"/>
    <s v="C1165"/>
    <d v="2020-02-15T00:00:00"/>
    <x v="96"/>
    <n v="1"/>
    <n v="818"/>
    <n v="450"/>
    <n v="1185"/>
    <n v="1668"/>
    <n v="329"/>
    <x v="17"/>
    <x v="13"/>
    <x v="197"/>
    <x v="0"/>
    <n v="3"/>
    <x v="1"/>
    <x v="1"/>
  </r>
  <r>
    <s v="AX12689"/>
    <s v="ENX2021"/>
    <s v="A149"/>
    <s v="EMP1009"/>
    <s v="C1752"/>
    <d v="2020-02-15T00:00:00"/>
    <x v="77"/>
    <n v="3"/>
    <n v="561"/>
    <n v="421"/>
    <n v="1178"/>
    <n v="2104"/>
    <n v="560"/>
    <x v="29"/>
    <x v="32"/>
    <x v="143"/>
    <x v="4"/>
    <n v="4"/>
    <x v="1"/>
    <x v="1"/>
  </r>
  <r>
    <s v="AX12698"/>
    <s v="ENX2037"/>
    <s v="A170"/>
    <s v="EMP1027"/>
    <s v="C1756"/>
    <d v="2020-02-15T00:00:00"/>
    <x v="50"/>
    <n v="4"/>
    <n v="1638"/>
    <n v="1261"/>
    <n v="1067"/>
    <n v="1809"/>
    <n v="1508"/>
    <x v="68"/>
    <x v="4"/>
    <x v="427"/>
    <x v="2"/>
    <n v="4"/>
    <x v="1"/>
    <x v="1"/>
  </r>
  <r>
    <s v="AX12702"/>
    <s v="ENX2043"/>
    <s v="A134"/>
    <s v="EMP1005"/>
    <s v="C1354"/>
    <d v="2020-02-15T00:00:00"/>
    <x v="11"/>
    <n v="2"/>
    <n v="561"/>
    <n v="421"/>
    <n v="1777"/>
    <n v="2141"/>
    <n v="580"/>
    <x v="49"/>
    <x v="5"/>
    <x v="428"/>
    <x v="5"/>
    <n v="4"/>
    <x v="1"/>
    <x v="1"/>
  </r>
  <r>
    <s v="AX12706"/>
    <s v="ENX2054"/>
    <s v="A149"/>
    <s v="EMP1038"/>
    <s v="C1349"/>
    <d v="2020-02-15T00:00:00"/>
    <x v="12"/>
    <n v="1"/>
    <n v="1967"/>
    <n v="1397"/>
    <n v="336"/>
    <n v="492"/>
    <n v="523"/>
    <x v="39"/>
    <x v="36"/>
    <x v="429"/>
    <x v="4"/>
    <n v="5"/>
    <x v="1"/>
    <x v="1"/>
  </r>
  <r>
    <s v="AX12712"/>
    <s v="ENX2099"/>
    <s v="A151"/>
    <s v="EMP1019"/>
    <s v="C1373"/>
    <d v="2020-02-15T00:00:00"/>
    <x v="52"/>
    <n v="4"/>
    <n v="584"/>
    <n v="420"/>
    <n v="900"/>
    <n v="1500"/>
    <n v="164"/>
    <x v="54"/>
    <x v="41"/>
    <x v="430"/>
    <x v="4"/>
    <n v="5"/>
    <x v="1"/>
    <x v="1"/>
  </r>
  <r>
    <s v="AX12722"/>
    <s v="ENX2069"/>
    <s v="A131"/>
    <s v="EMP1009"/>
    <s v="C1454"/>
    <d v="2020-02-15T00:00:00"/>
    <x v="46"/>
    <n v="1"/>
    <n v="1743"/>
    <n v="872"/>
    <n v="416"/>
    <n v="800"/>
    <n v="128"/>
    <x v="62"/>
    <x v="44"/>
    <x v="161"/>
    <x v="2"/>
    <n v="6"/>
    <x v="1"/>
    <x v="1"/>
  </r>
  <r>
    <s v="AX12732"/>
    <s v="ENX2026"/>
    <s v="A123"/>
    <s v="EMP1030"/>
    <s v="C1646"/>
    <d v="2020-02-15T00:00:00"/>
    <x v="74"/>
    <n v="3"/>
    <n v="2464"/>
    <n v="1774"/>
    <n v="158"/>
    <n v="254"/>
    <n v="550"/>
    <x v="50"/>
    <x v="30"/>
    <x v="188"/>
    <x v="5"/>
    <n v="7"/>
    <x v="1"/>
    <x v="1"/>
  </r>
  <r>
    <s v="AX12738"/>
    <s v="ENX2036"/>
    <s v="A102"/>
    <s v="EMP1015"/>
    <s v="C1243"/>
    <d v="2020-02-15T00:00:00"/>
    <x v="1"/>
    <n v="3"/>
    <n v="2391"/>
    <n v="1291"/>
    <n v="294"/>
    <n v="368"/>
    <n v="99"/>
    <x v="42"/>
    <x v="42"/>
    <x v="431"/>
    <x v="1"/>
    <n v="7"/>
    <x v="1"/>
    <x v="1"/>
  </r>
  <r>
    <s v="AX12753"/>
    <s v="ENX2059"/>
    <s v="A121"/>
    <s v="EMP1022"/>
    <s v="C1588"/>
    <d v="2020-02-15T00:00:00"/>
    <x v="97"/>
    <n v="3"/>
    <n v="1967"/>
    <n v="1397"/>
    <n v="1364"/>
    <n v="2676"/>
    <n v="528"/>
    <x v="23"/>
    <x v="27"/>
    <x v="354"/>
    <x v="1"/>
    <n v="8"/>
    <x v="1"/>
    <x v="1"/>
  </r>
  <r>
    <s v="AX12759"/>
    <s v="ENX2095"/>
    <s v="A161"/>
    <s v="EMP1010"/>
    <s v="C1313"/>
    <d v="2020-02-15T00:00:00"/>
    <x v="42"/>
    <n v="3"/>
    <n v="2353"/>
    <n v="1788"/>
    <n v="2613"/>
    <n v="5124"/>
    <n v="1035"/>
    <x v="71"/>
    <x v="37"/>
    <x v="432"/>
    <x v="1"/>
    <n v="8"/>
    <x v="1"/>
    <x v="1"/>
  </r>
  <r>
    <s v="AX12764"/>
    <s v="ENX2010"/>
    <s v="A118"/>
    <s v="EMP1020"/>
    <s v="C1338"/>
    <d v="2020-02-15T00:00:00"/>
    <x v="43"/>
    <n v="1"/>
    <n v="1783"/>
    <n v="1516"/>
    <n v="270"/>
    <n v="336"/>
    <n v="74"/>
    <x v="73"/>
    <x v="14"/>
    <x v="181"/>
    <x v="1"/>
    <n v="9"/>
    <x v="1"/>
    <x v="1"/>
  </r>
  <r>
    <s v="AX12768"/>
    <s v="ENX2025"/>
    <s v="A147"/>
    <s v="EMP1031"/>
    <s v="C1432"/>
    <d v="2020-02-15T00:00:00"/>
    <x v="21"/>
    <n v="1"/>
    <n v="1522"/>
    <n v="791"/>
    <n v="79"/>
    <n v="127"/>
    <n v="550"/>
    <x v="2"/>
    <x v="38"/>
    <x v="226"/>
    <x v="2"/>
    <n v="9"/>
    <x v="1"/>
    <x v="1"/>
  </r>
  <r>
    <s v="AX12770"/>
    <s v="ENX2046"/>
    <s v="A170"/>
    <s v="EMP1020"/>
    <s v="C1760"/>
    <d v="2020-02-15T00:00:00"/>
    <x v="38"/>
    <n v="1"/>
    <n v="1635"/>
    <n v="1046"/>
    <n v="592"/>
    <n v="1004"/>
    <n v="660"/>
    <x v="65"/>
    <x v="39"/>
    <x v="433"/>
    <x v="5"/>
    <n v="9"/>
    <x v="1"/>
    <x v="1"/>
  </r>
  <r>
    <s v="AX12782"/>
    <s v="ENX2021"/>
    <s v="A162"/>
    <s v="EMP1026"/>
    <s v="C1049"/>
    <d v="2020-02-15T00:00:00"/>
    <x v="77"/>
    <n v="2"/>
    <n v="368"/>
    <n v="294"/>
    <n v="945"/>
    <n v="1889"/>
    <n v="2452"/>
    <x v="60"/>
    <x v="3"/>
    <x v="434"/>
    <x v="6"/>
    <n v="12"/>
    <x v="1"/>
    <x v="1"/>
  </r>
  <r>
    <s v="AX12788"/>
    <s v="ENX2037"/>
    <s v="A151"/>
    <s v="EMP1024"/>
    <s v="C1790"/>
    <d v="2020-02-15T00:00:00"/>
    <x v="50"/>
    <n v="4"/>
    <n v="2257"/>
    <n v="1535"/>
    <n v="5004"/>
    <n v="6104"/>
    <n v="428"/>
    <x v="11"/>
    <x v="15"/>
    <x v="435"/>
    <x v="2"/>
    <n v="12"/>
    <x v="1"/>
    <x v="1"/>
  </r>
  <r>
    <s v="AX12792"/>
    <s v="ENX2007"/>
    <s v="A100"/>
    <s v="EMP1029"/>
    <s v="C1755"/>
    <d v="2020-02-15T00:00:00"/>
    <x v="63"/>
    <n v="1"/>
    <n v="1809"/>
    <n v="1067"/>
    <n v="1777"/>
    <n v="2141"/>
    <n v="744"/>
    <x v="59"/>
    <x v="14"/>
    <x v="338"/>
    <x v="2"/>
    <n v="12"/>
    <x v="1"/>
    <x v="1"/>
  </r>
  <r>
    <s v="AX12795"/>
    <s v="ENX2030"/>
    <s v="A118"/>
    <s v="EMP1014"/>
    <s v="C1548"/>
    <d v="2020-02-15T00:00:00"/>
    <x v="80"/>
    <n v="3"/>
    <n v="95"/>
    <n v="61"/>
    <n v="984"/>
    <n v="1367"/>
    <n v="4096"/>
    <x v="22"/>
    <x v="38"/>
    <x v="436"/>
    <x v="6"/>
    <n v="12"/>
    <x v="1"/>
    <x v="1"/>
  </r>
  <r>
    <s v="AX12800"/>
    <s v="ENX2055"/>
    <s v="A115"/>
    <s v="EMP1030"/>
    <s v="C1569"/>
    <d v="2020-02-16T00:00:00"/>
    <x v="71"/>
    <n v="3"/>
    <n v="112"/>
    <n v="90"/>
    <n v="450"/>
    <n v="818"/>
    <n v="3072"/>
    <x v="10"/>
    <x v="35"/>
    <x v="434"/>
    <x v="6"/>
    <n v="2"/>
    <x v="1"/>
    <x v="1"/>
  </r>
  <r>
    <s v="AX12803"/>
    <s v="ENX2083"/>
    <s v="A162"/>
    <s v="EMP1010"/>
    <s v="C1170"/>
    <d v="2020-02-16T00:00:00"/>
    <x v="59"/>
    <n v="2"/>
    <n v="392"/>
    <n v="255"/>
    <n v="1090"/>
    <n v="1380"/>
    <n v="1024"/>
    <x v="6"/>
    <x v="26"/>
    <x v="187"/>
    <x v="6"/>
    <n v="2"/>
    <x v="1"/>
    <x v="1"/>
  </r>
  <r>
    <s v="AX12805"/>
    <s v="ENX2034"/>
    <s v="A165"/>
    <s v="EMP1030"/>
    <s v="C1311"/>
    <d v="2020-02-16T00:00:00"/>
    <x v="32"/>
    <n v="4"/>
    <n v="290"/>
    <n v="200"/>
    <n v="1275"/>
    <n v="1635"/>
    <n v="328"/>
    <x v="13"/>
    <x v="22"/>
    <x v="171"/>
    <x v="1"/>
    <n v="3"/>
    <x v="1"/>
    <x v="1"/>
  </r>
  <r>
    <s v="AX12819"/>
    <s v="ENX2011"/>
    <s v="A114"/>
    <s v="EMP1019"/>
    <s v="C1684"/>
    <d v="2020-02-16T00:00:00"/>
    <x v="81"/>
    <n v="3"/>
    <n v="1783"/>
    <n v="1230"/>
    <n v="2373"/>
    <n v="4566"/>
    <n v="44"/>
    <x v="70"/>
    <x v="29"/>
    <x v="437"/>
    <x v="1"/>
    <n v="5"/>
    <x v="1"/>
    <x v="1"/>
  </r>
  <r>
    <s v="AX12820"/>
    <s v="ENX2068"/>
    <s v="A170"/>
    <s v="EMP1040"/>
    <s v="C1080"/>
    <d v="2020-02-16T00:00:00"/>
    <x v="20"/>
    <n v="1"/>
    <n v="502"/>
    <n v="296"/>
    <n v="1224"/>
    <n v="1512"/>
    <n v="13"/>
    <x v="22"/>
    <x v="36"/>
    <x v="346"/>
    <x v="4"/>
    <n v="6"/>
    <x v="1"/>
    <x v="1"/>
  </r>
  <r>
    <s v="AX12828"/>
    <s v="ENX2068"/>
    <s v="A105"/>
    <s v="EMP1023"/>
    <s v="C1750"/>
    <d v="2020-02-16T00:00:00"/>
    <x v="20"/>
    <n v="1"/>
    <n v="136"/>
    <n v="72"/>
    <n v="1995"/>
    <n v="3834"/>
    <n v="2166"/>
    <x v="50"/>
    <x v="2"/>
    <x v="42"/>
    <x v="4"/>
    <n v="6"/>
    <x v="1"/>
    <x v="1"/>
  </r>
  <r>
    <s v="AX12833"/>
    <s v="ENX2004"/>
    <s v="A160"/>
    <s v="EMP1027"/>
    <s v="C1317"/>
    <d v="2020-02-16T00:00:00"/>
    <x v="23"/>
    <n v="3"/>
    <n v="1783"/>
    <n v="1230"/>
    <n v="1485"/>
    <n v="2091"/>
    <n v="1659"/>
    <x v="27"/>
    <x v="18"/>
    <x v="438"/>
    <x v="5"/>
    <n v="6"/>
    <x v="1"/>
    <x v="1"/>
  </r>
  <r>
    <s v="AX12834"/>
    <s v="ENX2065"/>
    <s v="A117"/>
    <s v="EMP1034"/>
    <s v="C1292"/>
    <d v="2020-02-16T00:00:00"/>
    <x v="56"/>
    <n v="1"/>
    <n v="771"/>
    <n v="648"/>
    <n v="255"/>
    <n v="392"/>
    <n v="161"/>
    <x v="0"/>
    <x v="20"/>
    <x v="131"/>
    <x v="5"/>
    <n v="7"/>
    <x v="1"/>
    <x v="1"/>
  </r>
  <r>
    <s v="AX12836"/>
    <s v="ENX2067"/>
    <s v="A139"/>
    <s v="EMP1027"/>
    <s v="C1481"/>
    <d v="2020-02-16T00:00:00"/>
    <x v="30"/>
    <n v="1"/>
    <n v="1639"/>
    <n v="1295"/>
    <n v="791"/>
    <n v="1522"/>
    <n v="766"/>
    <x v="47"/>
    <x v="35"/>
    <x v="394"/>
    <x v="1"/>
    <n v="7"/>
    <x v="1"/>
    <x v="1"/>
  </r>
  <r>
    <s v="AX12838"/>
    <s v="ENX2021"/>
    <s v="A112"/>
    <s v="EMP1009"/>
    <s v="C1468"/>
    <d v="2020-02-16T00:00:00"/>
    <x v="77"/>
    <n v="1"/>
    <n v="603"/>
    <n v="416"/>
    <n v="342"/>
    <n v="434"/>
    <n v="528"/>
    <x v="31"/>
    <x v="0"/>
    <x v="439"/>
    <x v="0"/>
    <n v="8"/>
    <x v="1"/>
    <x v="1"/>
  </r>
  <r>
    <s v="AX12839"/>
    <s v="ENX2013"/>
    <s v="A142"/>
    <s v="EMP1028"/>
    <s v="C1378"/>
    <d v="2020-02-16T00:00:00"/>
    <x v="70"/>
    <n v="4"/>
    <n v="880"/>
    <n v="634"/>
    <n v="291"/>
    <n v="378"/>
    <n v="1356"/>
    <x v="52"/>
    <x v="1"/>
    <x v="233"/>
    <x v="0"/>
    <n v="10"/>
    <x v="1"/>
    <x v="1"/>
  </r>
  <r>
    <s v="AX12842"/>
    <s v="ENX2086"/>
    <s v="A146"/>
    <s v="EMP1017"/>
    <s v="C1097"/>
    <d v="2020-02-16T00:00:00"/>
    <x v="94"/>
    <n v="1"/>
    <n v="368"/>
    <n v="294"/>
    <n v="3036"/>
    <n v="4820"/>
    <n v="98"/>
    <x v="66"/>
    <x v="41"/>
    <x v="28"/>
    <x v="4"/>
    <n v="11"/>
    <x v="1"/>
    <x v="1"/>
  </r>
  <r>
    <s v="AX12844"/>
    <s v="ENX2067"/>
    <s v="A165"/>
    <s v="EMP1035"/>
    <s v="C1204"/>
    <d v="2020-02-16T00:00:00"/>
    <x v="30"/>
    <n v="4"/>
    <n v="1967"/>
    <n v="1397"/>
    <n v="2835"/>
    <n v="5667"/>
    <n v="2565"/>
    <x v="48"/>
    <x v="16"/>
    <x v="131"/>
    <x v="5"/>
    <n v="11"/>
    <x v="1"/>
    <x v="1"/>
  </r>
  <r>
    <s v="AX12845"/>
    <s v="ENX2076"/>
    <s v="A167"/>
    <s v="EMP1008"/>
    <s v="C1490"/>
    <d v="2020-02-16T00:00:00"/>
    <x v="15"/>
    <n v="1"/>
    <n v="1522"/>
    <n v="791"/>
    <n v="296"/>
    <n v="502"/>
    <n v="982"/>
    <x v="50"/>
    <x v="6"/>
    <x v="343"/>
    <x v="6"/>
    <n v="12"/>
    <x v="1"/>
    <x v="1"/>
  </r>
  <r>
    <s v="AX12851"/>
    <s v="ENX2061"/>
    <s v="A149"/>
    <s v="EMP1025"/>
    <s v="C1307"/>
    <d v="2020-02-16T00:00:00"/>
    <x v="72"/>
    <n v="1"/>
    <n v="1899"/>
    <n v="1044"/>
    <n v="1434"/>
    <n v="2658"/>
    <n v="874"/>
    <x v="15"/>
    <x v="16"/>
    <x v="440"/>
    <x v="2"/>
    <n v="12"/>
    <x v="1"/>
    <x v="1"/>
  </r>
  <r>
    <s v="AX12854"/>
    <s v="ENX2083"/>
    <s v="A108"/>
    <s v="EMP1012"/>
    <s v="C1607"/>
    <d v="2020-02-17T00:00:00"/>
    <x v="59"/>
    <n v="1"/>
    <n v="1351"/>
    <n v="1108"/>
    <n v="291"/>
    <n v="378"/>
    <n v="1508"/>
    <x v="65"/>
    <x v="25"/>
    <x v="305"/>
    <x v="2"/>
    <n v="1"/>
    <x v="1"/>
    <x v="1"/>
  </r>
  <r>
    <s v="AX12856"/>
    <s v="ENX2067"/>
    <s v="A173"/>
    <s v="EMP1007"/>
    <s v="C1165"/>
    <d v="2020-02-17T00:00:00"/>
    <x v="30"/>
    <n v="3"/>
    <n v="1798"/>
    <n v="971"/>
    <n v="1676"/>
    <n v="2206"/>
    <n v="660"/>
    <x v="11"/>
    <x v="4"/>
    <x v="441"/>
    <x v="0"/>
    <n v="1"/>
    <x v="1"/>
    <x v="1"/>
  </r>
  <r>
    <s v="AX12857"/>
    <s v="ENX2051"/>
    <s v="A134"/>
    <s v="EMP1031"/>
    <s v="C1633"/>
    <d v="2020-02-17T00:00:00"/>
    <x v="14"/>
    <n v="1"/>
    <n v="35"/>
    <n v="22"/>
    <n v="1220"/>
    <n v="1671"/>
    <n v="383"/>
    <x v="64"/>
    <x v="30"/>
    <x v="442"/>
    <x v="3"/>
    <n v="1"/>
    <x v="1"/>
    <x v="1"/>
  </r>
  <r>
    <s v="AX12860"/>
    <s v="ENX2048"/>
    <s v="A169"/>
    <s v="EMP1031"/>
    <s v="C1620"/>
    <d v="2020-02-17T00:00:00"/>
    <x v="34"/>
    <n v="1"/>
    <n v="667"/>
    <n v="387"/>
    <n v="3484"/>
    <n v="6832"/>
    <n v="492"/>
    <x v="41"/>
    <x v="17"/>
    <x v="443"/>
    <x v="5"/>
    <n v="2"/>
    <x v="1"/>
    <x v="1"/>
  </r>
  <r>
    <s v="AX12862"/>
    <s v="ENX2098"/>
    <s v="A142"/>
    <s v="EMP1002"/>
    <s v="C1686"/>
    <d v="2020-02-17T00:00:00"/>
    <x v="69"/>
    <n v="1"/>
    <n v="667"/>
    <n v="387"/>
    <n v="716"/>
    <n v="1192"/>
    <n v="731"/>
    <x v="57"/>
    <x v="28"/>
    <x v="444"/>
    <x v="6"/>
    <n v="3"/>
    <x v="1"/>
    <x v="1"/>
  </r>
  <r>
    <s v="AX12866"/>
    <s v="ENX2029"/>
    <s v="A112"/>
    <s v="EMP1040"/>
    <s v="C1509"/>
    <d v="2020-02-17T00:00:00"/>
    <x v="3"/>
    <n v="2"/>
    <n v="826"/>
    <n v="562"/>
    <n v="876"/>
    <n v="1068"/>
    <n v="49"/>
    <x v="37"/>
    <x v="33"/>
    <x v="445"/>
    <x v="2"/>
    <n v="4"/>
    <x v="1"/>
    <x v="1"/>
  </r>
  <r>
    <s v="AX12867"/>
    <s v="ENX2022"/>
    <s v="A111"/>
    <s v="EMP1013"/>
    <s v="C1658"/>
    <d v="2020-02-17T00:00:00"/>
    <x v="27"/>
    <n v="1"/>
    <n v="504"/>
    <n v="408"/>
    <n v="1044"/>
    <n v="1899"/>
    <n v="102"/>
    <x v="22"/>
    <x v="16"/>
    <x v="177"/>
    <x v="4"/>
    <n v="5"/>
    <x v="1"/>
    <x v="1"/>
  </r>
  <r>
    <s v="AX12871"/>
    <s v="ENX2007"/>
    <s v="A159"/>
    <s v="EMP1007"/>
    <s v="C1496"/>
    <d v="2020-02-17T00:00:00"/>
    <x v="63"/>
    <n v="1"/>
    <n v="1671"/>
    <n v="1220"/>
    <n v="409"/>
    <n v="817"/>
    <n v="1710"/>
    <x v="48"/>
    <x v="26"/>
    <x v="12"/>
    <x v="1"/>
    <n v="6"/>
    <x v="1"/>
    <x v="1"/>
  </r>
  <r>
    <s v="AX12872"/>
    <s v="ENX2087"/>
    <s v="A154"/>
    <s v="EMP1029"/>
    <s v="C1336"/>
    <d v="2020-02-17T00:00:00"/>
    <x v="95"/>
    <n v="1"/>
    <n v="1967"/>
    <n v="1397"/>
    <n v="2835"/>
    <n v="5667"/>
    <n v="95"/>
    <x v="41"/>
    <x v="20"/>
    <x v="341"/>
    <x v="3"/>
    <n v="6"/>
    <x v="1"/>
    <x v="1"/>
  </r>
  <r>
    <s v="AX12875"/>
    <s v="ENX2012"/>
    <s v="A166"/>
    <s v="EMP1040"/>
    <s v="C1248"/>
    <d v="2020-02-17T00:00:00"/>
    <x v="16"/>
    <n v="1"/>
    <n v="1826"/>
    <n v="1443"/>
    <n v="1742"/>
    <n v="3416"/>
    <n v="192"/>
    <x v="69"/>
    <x v="31"/>
    <x v="446"/>
    <x v="0"/>
    <n v="6"/>
    <x v="1"/>
    <x v="1"/>
  </r>
  <r>
    <s v="AX12877"/>
    <s v="ENX2017"/>
    <s v="A170"/>
    <s v="EMP1005"/>
    <s v="C1788"/>
    <d v="2020-02-17T00:00:00"/>
    <x v="61"/>
    <n v="4"/>
    <n v="2005"/>
    <n v="1223"/>
    <n v="1072"/>
    <n v="1600"/>
    <n v="801"/>
    <x v="15"/>
    <x v="21"/>
    <x v="447"/>
    <x v="4"/>
    <n v="7"/>
    <x v="1"/>
    <x v="1"/>
  </r>
  <r>
    <s v="AX12881"/>
    <s v="ENX2089"/>
    <s v="A106"/>
    <s v="EMP1041"/>
    <s v="C1064"/>
    <d v="2020-02-17T00:00:00"/>
    <x v="89"/>
    <n v="1"/>
    <n v="1405"/>
    <n v="1054"/>
    <n v="208"/>
    <n v="315"/>
    <n v="144"/>
    <x v="59"/>
    <x v="13"/>
    <x v="328"/>
    <x v="3"/>
    <n v="9"/>
    <x v="1"/>
    <x v="1"/>
  </r>
  <r>
    <s v="AX12887"/>
    <s v="ENX2066"/>
    <s v="A115"/>
    <s v="EMP1044"/>
    <s v="C1268"/>
    <d v="2020-02-17T00:00:00"/>
    <x v="13"/>
    <n v="2"/>
    <n v="871"/>
    <n v="540"/>
    <n v="5892"/>
    <n v="9988"/>
    <n v="1044"/>
    <x v="34"/>
    <x v="20"/>
    <x v="24"/>
    <x v="4"/>
    <n v="10"/>
    <x v="1"/>
    <x v="1"/>
  </r>
  <r>
    <s v="AX12889"/>
    <s v="ENX2012"/>
    <s v="A116"/>
    <s v="EMP1004"/>
    <s v="C1040"/>
    <d v="2020-02-17T00:00:00"/>
    <x v="16"/>
    <n v="1"/>
    <n v="1587"/>
    <n v="1301"/>
    <n v="536"/>
    <n v="800"/>
    <n v="1748"/>
    <x v="54"/>
    <x v="37"/>
    <x v="139"/>
    <x v="6"/>
    <n v="11"/>
    <x v="1"/>
    <x v="1"/>
  </r>
  <r>
    <s v="AX12891"/>
    <s v="ENX2065"/>
    <s v="A152"/>
    <s v="EMP1035"/>
    <s v="C1326"/>
    <d v="2020-02-17T00:00:00"/>
    <x v="56"/>
    <n v="1"/>
    <n v="1635"/>
    <n v="1046"/>
    <n v="1190"/>
    <n v="1566"/>
    <n v="993"/>
    <x v="38"/>
    <x v="12"/>
    <x v="307"/>
    <x v="6"/>
    <n v="11"/>
    <x v="1"/>
    <x v="1"/>
  </r>
  <r>
    <s v="AX12893"/>
    <s v="ENX2094"/>
    <s v="A167"/>
    <s v="EMP1023"/>
    <s v="C1389"/>
    <d v="2020-02-17T00:00:00"/>
    <x v="90"/>
    <n v="1"/>
    <n v="112"/>
    <n v="90"/>
    <n v="871"/>
    <n v="1708"/>
    <n v="123"/>
    <x v="36"/>
    <x v="28"/>
    <x v="448"/>
    <x v="4"/>
    <n v="12"/>
    <x v="1"/>
    <x v="1"/>
  </r>
  <r>
    <s v="AX12894"/>
    <s v="ENX2006"/>
    <s v="A140"/>
    <s v="EMP1022"/>
    <s v="C1358"/>
    <d v="2020-02-18T00:00:00"/>
    <x v="68"/>
    <n v="1"/>
    <n v="2241"/>
    <n v="1367"/>
    <n v="450"/>
    <n v="818"/>
    <n v="463"/>
    <x v="72"/>
    <x v="6"/>
    <x v="449"/>
    <x v="5"/>
    <n v="1"/>
    <x v="1"/>
    <x v="1"/>
  </r>
  <r>
    <s v="AX12895"/>
    <s v="ENX2004"/>
    <s v="A144"/>
    <s v="EMP1009"/>
    <s v="C1419"/>
    <d v="2020-02-18T00:00:00"/>
    <x v="23"/>
    <n v="3"/>
    <n v="2257"/>
    <n v="1535"/>
    <n v="1272"/>
    <n v="1590"/>
    <n v="328"/>
    <x v="47"/>
    <x v="6"/>
    <x v="155"/>
    <x v="6"/>
    <n v="1"/>
    <x v="1"/>
    <x v="1"/>
  </r>
  <r>
    <s v="AX12900"/>
    <s v="ENX2067"/>
    <s v="A161"/>
    <s v="EMP1035"/>
    <s v="C1426"/>
    <d v="2020-02-18T00:00:00"/>
    <x v="30"/>
    <n v="1"/>
    <n v="1119"/>
    <n v="683"/>
    <n v="840"/>
    <n v="1168"/>
    <n v="406"/>
    <x v="25"/>
    <x v="40"/>
    <x v="450"/>
    <x v="6"/>
    <n v="1"/>
    <x v="1"/>
    <x v="1"/>
  </r>
  <r>
    <s v="AX12902"/>
    <s v="ENX2074"/>
    <s v="A141"/>
    <s v="EMP1037"/>
    <s v="C1021"/>
    <d v="2020-02-18T00:00:00"/>
    <x v="41"/>
    <n v="1"/>
    <n v="1022"/>
    <n v="818"/>
    <n v="216"/>
    <n v="408"/>
    <n v="656"/>
    <x v="61"/>
    <x v="18"/>
    <x v="451"/>
    <x v="4"/>
    <n v="2"/>
    <x v="1"/>
    <x v="1"/>
  </r>
  <r>
    <s v="AX12904"/>
    <s v="ENX2063"/>
    <s v="A117"/>
    <s v="EMP1018"/>
    <s v="C1529"/>
    <d v="2020-02-18T00:00:00"/>
    <x v="83"/>
    <n v="4"/>
    <n v="2091"/>
    <n v="1485"/>
    <n v="208"/>
    <n v="315"/>
    <n v="874"/>
    <x v="24"/>
    <x v="28"/>
    <x v="347"/>
    <x v="5"/>
    <n v="2"/>
    <x v="1"/>
    <x v="1"/>
  </r>
  <r>
    <s v="AX12907"/>
    <s v="ENX2070"/>
    <s v="A126"/>
    <s v="EMP1010"/>
    <s v="C1567"/>
    <d v="2020-02-18T00:00:00"/>
    <x v="40"/>
    <n v="3"/>
    <n v="2391"/>
    <n v="1291"/>
    <n v="2380"/>
    <n v="3132"/>
    <n v="140"/>
    <x v="40"/>
    <x v="24"/>
    <x v="400"/>
    <x v="5"/>
    <n v="3"/>
    <x v="1"/>
    <x v="1"/>
  </r>
  <r>
    <s v="AX12911"/>
    <s v="ENX2020"/>
    <s v="A172"/>
    <s v="EMP1041"/>
    <s v="C1616"/>
    <d v="2020-02-18T00:00:00"/>
    <x v="18"/>
    <n v="1"/>
    <n v="2257"/>
    <n v="1535"/>
    <n v="540"/>
    <n v="871"/>
    <n v="331"/>
    <x v="9"/>
    <x v="5"/>
    <x v="452"/>
    <x v="2"/>
    <n v="4"/>
    <x v="1"/>
    <x v="1"/>
  </r>
  <r>
    <s v="AX12915"/>
    <s v="ENX2033"/>
    <s v="A140"/>
    <s v="EMP1042"/>
    <s v="C1266"/>
    <d v="2020-02-18T00:00:00"/>
    <x v="76"/>
    <n v="1"/>
    <n v="2495"/>
    <n v="1896"/>
    <n v="1178"/>
    <n v="2104"/>
    <n v="424"/>
    <x v="72"/>
    <x v="3"/>
    <x v="269"/>
    <x v="0"/>
    <n v="4"/>
    <x v="1"/>
    <x v="1"/>
  </r>
  <r>
    <s v="AX12916"/>
    <s v="ENX2057"/>
    <s v="A104"/>
    <s v="EMP1005"/>
    <s v="C1036"/>
    <d v="2020-02-18T00:00:00"/>
    <x v="78"/>
    <n v="1"/>
    <n v="95"/>
    <n v="61"/>
    <n v="1220"/>
    <n v="1671"/>
    <n v="248"/>
    <x v="27"/>
    <x v="17"/>
    <x v="271"/>
    <x v="6"/>
    <n v="5"/>
    <x v="1"/>
    <x v="1"/>
  </r>
  <r>
    <s v="AX12918"/>
    <s v="ENX2084"/>
    <s v="A116"/>
    <s v="EMP1032"/>
    <s v="C1684"/>
    <d v="2020-02-18T00:00:00"/>
    <x v="10"/>
    <n v="2"/>
    <n v="826"/>
    <n v="562"/>
    <n v="425"/>
    <n v="545"/>
    <n v="766"/>
    <x v="16"/>
    <x v="7"/>
    <x v="54"/>
    <x v="6"/>
    <n v="5"/>
    <x v="1"/>
    <x v="1"/>
  </r>
  <r>
    <s v="AX12919"/>
    <s v="ENX2054"/>
    <s v="A158"/>
    <s v="EMP1007"/>
    <s v="C1356"/>
    <d v="2020-02-18T00:00:00"/>
    <x v="12"/>
    <n v="1"/>
    <n v="1077"/>
    <n v="732"/>
    <n v="589"/>
    <n v="1052"/>
    <n v="362"/>
    <x v="64"/>
    <x v="24"/>
    <x v="453"/>
    <x v="0"/>
    <n v="5"/>
    <x v="1"/>
    <x v="1"/>
  </r>
  <r>
    <s v="AX12921"/>
    <s v="ENX2027"/>
    <s v="A142"/>
    <s v="EMP1035"/>
    <s v="C1606"/>
    <d v="2020-02-18T00:00:00"/>
    <x v="19"/>
    <n v="1"/>
    <n v="203"/>
    <n v="154"/>
    <n v="2046"/>
    <n v="4014"/>
    <n v="153"/>
    <x v="34"/>
    <x v="26"/>
    <x v="226"/>
    <x v="1"/>
    <n v="6"/>
    <x v="1"/>
    <x v="1"/>
  </r>
  <r>
    <s v="AX12926"/>
    <s v="ENX2040"/>
    <s v="A147"/>
    <s v="EMP1018"/>
    <s v="C1325"/>
    <d v="2020-02-18T00:00:00"/>
    <x v="4"/>
    <n v="3"/>
    <n v="1522"/>
    <n v="791"/>
    <n v="1108"/>
    <n v="1351"/>
    <n v="722"/>
    <x v="58"/>
    <x v="23"/>
    <x v="304"/>
    <x v="4"/>
    <n v="6"/>
    <x v="1"/>
    <x v="1"/>
  </r>
  <r>
    <s v="AX12927"/>
    <s v="ENX2019"/>
    <s v="A114"/>
    <s v="EMP1041"/>
    <s v="C1056"/>
    <d v="2020-02-18T00:00:00"/>
    <x v="60"/>
    <n v="1"/>
    <n v="1022"/>
    <n v="818"/>
    <n v="634"/>
    <n v="880"/>
    <n v="1953"/>
    <x v="37"/>
    <x v="35"/>
    <x v="125"/>
    <x v="4"/>
    <n v="6"/>
    <x v="1"/>
    <x v="1"/>
  </r>
  <r>
    <s v="AX12929"/>
    <s v="ENX2088"/>
    <s v="A159"/>
    <s v="EMP1017"/>
    <s v="C1377"/>
    <d v="2020-02-18T00:00:00"/>
    <x v="48"/>
    <n v="1"/>
    <n v="530"/>
    <n v="424"/>
    <n v="3162"/>
    <n v="4215"/>
    <n v="1024"/>
    <x v="1"/>
    <x v="8"/>
    <x v="200"/>
    <x v="3"/>
    <n v="7"/>
    <x v="1"/>
    <x v="1"/>
  </r>
  <r>
    <s v="AX12933"/>
    <s v="ENX2099"/>
    <s v="A124"/>
    <s v="EMP1007"/>
    <s v="C1524"/>
    <d v="2020-02-18T00:00:00"/>
    <x v="52"/>
    <n v="1"/>
    <n v="871"/>
    <n v="540"/>
    <n v="5772"/>
    <n v="7304"/>
    <n v="329"/>
    <x v="5"/>
    <x v="0"/>
    <x v="454"/>
    <x v="6"/>
    <n v="7"/>
    <x v="1"/>
    <x v="1"/>
  </r>
  <r>
    <s v="AX12934"/>
    <s v="ENX2052"/>
    <s v="A116"/>
    <s v="EMP1036"/>
    <s v="C1600"/>
    <d v="2020-02-18T00:00:00"/>
    <x v="45"/>
    <n v="3"/>
    <n v="502"/>
    <n v="296"/>
    <n v="1220"/>
    <n v="1671"/>
    <n v="1748"/>
    <x v="13"/>
    <x v="35"/>
    <x v="455"/>
    <x v="1"/>
    <n v="8"/>
    <x v="1"/>
    <x v="1"/>
  </r>
  <r>
    <s v="AX12935"/>
    <s v="ENX2037"/>
    <s v="A159"/>
    <s v="EMP1009"/>
    <s v="C1698"/>
    <d v="2020-02-18T00:00:00"/>
    <x v="50"/>
    <n v="1"/>
    <n v="1743"/>
    <n v="872"/>
    <n v="1820"/>
    <n v="3196"/>
    <n v="98"/>
    <x v="73"/>
    <x v="34"/>
    <x v="361"/>
    <x v="6"/>
    <n v="8"/>
    <x v="1"/>
    <x v="1"/>
  </r>
  <r>
    <s v="AX12937"/>
    <s v="ENX2083"/>
    <s v="A124"/>
    <s v="EMP1012"/>
    <s v="C1783"/>
    <d v="2020-02-18T00:00:00"/>
    <x v="59"/>
    <n v="1"/>
    <n v="1743"/>
    <n v="872"/>
    <n v="180"/>
    <n v="224"/>
    <n v="297"/>
    <x v="8"/>
    <x v="9"/>
    <x v="76"/>
    <x v="5"/>
    <n v="10"/>
    <x v="1"/>
    <x v="1"/>
  </r>
  <r>
    <s v="AX12944"/>
    <s v="ENX2015"/>
    <s v="A112"/>
    <s v="EMP1014"/>
    <s v="C1011"/>
    <d v="2020-02-18T00:00:00"/>
    <x v="17"/>
    <n v="4"/>
    <n v="817"/>
    <n v="409"/>
    <n v="1350"/>
    <n v="2454"/>
    <n v="766"/>
    <x v="11"/>
    <x v="2"/>
    <x v="213"/>
    <x v="1"/>
    <n v="11"/>
    <x v="1"/>
    <x v="1"/>
  </r>
  <r>
    <s v="AX12948"/>
    <s v="ENX2062"/>
    <s v="A116"/>
    <s v="EMP1002"/>
    <s v="C1553"/>
    <d v="2020-02-19T00:00:00"/>
    <x v="91"/>
    <n v="1"/>
    <n v="2353"/>
    <n v="1788"/>
    <n v="2196"/>
    <n v="3231"/>
    <n v="748"/>
    <x v="33"/>
    <x v="44"/>
    <x v="456"/>
    <x v="4"/>
    <n v="1"/>
    <x v="1"/>
    <x v="1"/>
  </r>
  <r>
    <s v="AX12956"/>
    <s v="ENX2032"/>
    <s v="A173"/>
    <s v="EMP1001"/>
    <s v="C1303"/>
    <d v="2020-02-19T00:00:00"/>
    <x v="47"/>
    <n v="1"/>
    <n v="1077"/>
    <n v="732"/>
    <n v="1752"/>
    <n v="2739"/>
    <n v="1024"/>
    <x v="3"/>
    <x v="3"/>
    <x v="152"/>
    <x v="6"/>
    <n v="1"/>
    <x v="1"/>
    <x v="1"/>
  </r>
  <r>
    <s v="AX12960"/>
    <s v="ENX2093"/>
    <s v="A135"/>
    <s v="EMP1038"/>
    <s v="C1631"/>
    <d v="2020-02-19T00:00:00"/>
    <x v="99"/>
    <n v="3"/>
    <n v="1500"/>
    <n v="900"/>
    <n v="316"/>
    <n v="508"/>
    <n v="2070"/>
    <x v="6"/>
    <x v="24"/>
    <x v="457"/>
    <x v="5"/>
    <n v="1"/>
    <x v="1"/>
    <x v="1"/>
  </r>
  <r>
    <s v="AX12961"/>
    <s v="ENX2046"/>
    <s v="A105"/>
    <s v="EMP1002"/>
    <s v="C1372"/>
    <d v="2020-02-19T00:00:00"/>
    <x v="38"/>
    <n v="4"/>
    <n v="1798"/>
    <n v="971"/>
    <n v="634"/>
    <n v="880"/>
    <n v="3196"/>
    <x v="12"/>
    <x v="3"/>
    <x v="458"/>
    <x v="5"/>
    <n v="1"/>
    <x v="1"/>
    <x v="1"/>
  </r>
  <r>
    <s v="AX12972"/>
    <s v="ENX2050"/>
    <s v="A130"/>
    <s v="EMP1031"/>
    <s v="C1787"/>
    <d v="2020-02-19T00:00:00"/>
    <x v="44"/>
    <n v="3"/>
    <n v="1103"/>
    <n v="838"/>
    <n v="5164"/>
    <n v="9564"/>
    <n v="689"/>
    <x v="1"/>
    <x v="36"/>
    <x v="459"/>
    <x v="3"/>
    <n v="2"/>
    <x v="1"/>
    <x v="1"/>
  </r>
  <r>
    <s v="AX12978"/>
    <s v="ENX2024"/>
    <s v="A145"/>
    <s v="EMP1022"/>
    <s v="C1170"/>
    <d v="2020-02-19T00:00:00"/>
    <x v="2"/>
    <n v="1"/>
    <n v="799"/>
    <n v="455"/>
    <n v="716"/>
    <n v="1192"/>
    <n v="858"/>
    <x v="64"/>
    <x v="37"/>
    <x v="63"/>
    <x v="5"/>
    <n v="2"/>
    <x v="1"/>
    <x v="1"/>
  </r>
  <r>
    <s v="AX12988"/>
    <s v="ENX2052"/>
    <s v="A171"/>
    <s v="EMP1006"/>
    <s v="C1575"/>
    <d v="2020-02-19T00:00:00"/>
    <x v="45"/>
    <n v="1"/>
    <n v="315"/>
    <n v="208"/>
    <n v="208"/>
    <n v="315"/>
    <n v="742"/>
    <x v="73"/>
    <x v="6"/>
    <x v="460"/>
    <x v="0"/>
    <n v="4"/>
    <x v="1"/>
    <x v="1"/>
  </r>
  <r>
    <s v="AX12995"/>
    <s v="ENX2054"/>
    <s v="A166"/>
    <s v="EMP1025"/>
    <s v="C1708"/>
    <d v="2020-02-19T00:00:00"/>
    <x v="12"/>
    <n v="3"/>
    <n v="1972"/>
    <n v="1321"/>
    <n v="1777"/>
    <n v="2141"/>
    <n v="496"/>
    <x v="64"/>
    <x v="19"/>
    <x v="156"/>
    <x v="2"/>
    <n v="5"/>
    <x v="1"/>
    <x v="1"/>
  </r>
  <r>
    <s v="AX13000"/>
    <s v="ENX2004"/>
    <s v="A105"/>
    <s v="EMP1016"/>
    <s v="C1421"/>
    <d v="2020-02-19T00:00:00"/>
    <x v="23"/>
    <n v="3"/>
    <n v="1526"/>
    <n v="1251"/>
    <n v="4554"/>
    <n v="7230"/>
    <n v="1046"/>
    <x v="2"/>
    <x v="18"/>
    <x v="461"/>
    <x v="1"/>
    <n v="6"/>
    <x v="1"/>
    <x v="1"/>
  </r>
  <r>
    <s v="AX13002"/>
    <s v="ENX2049"/>
    <s v="A137"/>
    <s v="EMP1029"/>
    <s v="C1719"/>
    <d v="2020-02-19T00:00:00"/>
    <x v="58"/>
    <n v="1"/>
    <n v="1077"/>
    <n v="732"/>
    <n v="1968"/>
    <n v="2734"/>
    <n v="348"/>
    <x v="53"/>
    <x v="32"/>
    <x v="462"/>
    <x v="2"/>
    <n v="7"/>
    <x v="1"/>
    <x v="1"/>
  </r>
  <r>
    <s v="AX13010"/>
    <s v="ENX2038"/>
    <s v="A128"/>
    <s v="EMP1007"/>
    <s v="C1668"/>
    <d v="2020-02-19T00:00:00"/>
    <x v="84"/>
    <n v="3"/>
    <n v="356"/>
    <n v="292"/>
    <n v="1161"/>
    <n v="2001"/>
    <n v="107"/>
    <x v="28"/>
    <x v="42"/>
    <x v="0"/>
    <x v="2"/>
    <n v="8"/>
    <x v="1"/>
    <x v="1"/>
  </r>
  <r>
    <s v="AX13012"/>
    <s v="ENX2055"/>
    <s v="A135"/>
    <s v="EMP1019"/>
    <s v="C1343"/>
    <d v="2020-02-19T00:00:00"/>
    <x v="71"/>
    <n v="1"/>
    <n v="556"/>
    <n v="395"/>
    <n v="1363"/>
    <n v="1725"/>
    <n v="222"/>
    <x v="9"/>
    <x v="42"/>
    <x v="103"/>
    <x v="5"/>
    <n v="8"/>
    <x v="1"/>
    <x v="1"/>
  </r>
  <r>
    <s v="AX13013"/>
    <s v="ENX2055"/>
    <s v="A152"/>
    <s v="EMP1002"/>
    <s v="C1710"/>
    <d v="2020-02-19T00:00:00"/>
    <x v="71"/>
    <n v="1"/>
    <n v="2294"/>
    <n v="1399"/>
    <n v="1516"/>
    <n v="1783"/>
    <n v="187"/>
    <x v="53"/>
    <x v="38"/>
    <x v="463"/>
    <x v="1"/>
    <n v="8"/>
    <x v="1"/>
    <x v="1"/>
  </r>
  <r>
    <s v="AX13018"/>
    <s v="ENX2038"/>
    <s v="A153"/>
    <s v="EMP1031"/>
    <s v="C1660"/>
    <d v="2020-02-19T00:00:00"/>
    <x v="84"/>
    <n v="2"/>
    <n v="181"/>
    <n v="130"/>
    <n v="1122"/>
    <n v="1368"/>
    <n v="824"/>
    <x v="1"/>
    <x v="14"/>
    <x v="236"/>
    <x v="1"/>
    <n v="8"/>
    <x v="1"/>
    <x v="1"/>
  </r>
  <r>
    <s v="AX13021"/>
    <s v="ENX2082"/>
    <s v="A115"/>
    <s v="EMP1006"/>
    <s v="C1593"/>
    <d v="2020-02-19T00:00:00"/>
    <x v="86"/>
    <n v="1"/>
    <n v="799"/>
    <n v="455"/>
    <n v="818"/>
    <n v="1022"/>
    <n v="1790"/>
    <x v="49"/>
    <x v="22"/>
    <x v="464"/>
    <x v="3"/>
    <n v="9"/>
    <x v="1"/>
    <x v="1"/>
  </r>
  <r>
    <s v="AX13022"/>
    <s v="ENX2072"/>
    <s v="A129"/>
    <s v="EMP1005"/>
    <s v="C1289"/>
    <d v="2020-02-19T00:00:00"/>
    <x v="31"/>
    <n v="2"/>
    <n v="1743"/>
    <n v="872"/>
    <n v="1664"/>
    <n v="2412"/>
    <n v="731"/>
    <x v="5"/>
    <x v="30"/>
    <x v="465"/>
    <x v="2"/>
    <n v="9"/>
    <x v="1"/>
    <x v="1"/>
  </r>
  <r>
    <s v="AX13028"/>
    <s v="ENX2050"/>
    <s v="A122"/>
    <s v="EMP1010"/>
    <s v="C1381"/>
    <d v="2020-02-19T00:00:00"/>
    <x v="44"/>
    <n v="1"/>
    <n v="2391"/>
    <n v="1291"/>
    <n v="800"/>
    <n v="1160"/>
    <n v="49"/>
    <x v="30"/>
    <x v="40"/>
    <x v="43"/>
    <x v="0"/>
    <n v="9"/>
    <x v="1"/>
    <x v="1"/>
  </r>
  <r>
    <s v="AX13038"/>
    <s v="ENX2083"/>
    <s v="A133"/>
    <s v="EMP1012"/>
    <s v="C1657"/>
    <d v="2020-02-19T00:00:00"/>
    <x v="59"/>
    <n v="3"/>
    <n v="378"/>
    <n v="291"/>
    <n v="3484"/>
    <n v="6832"/>
    <n v="431"/>
    <x v="14"/>
    <x v="34"/>
    <x v="466"/>
    <x v="1"/>
    <n v="9"/>
    <x v="1"/>
    <x v="1"/>
  </r>
  <r>
    <s v="AX13040"/>
    <s v="ENX2049"/>
    <s v="A140"/>
    <s v="EMP1022"/>
    <s v="C1313"/>
    <d v="2020-02-19T00:00:00"/>
    <x v="58"/>
    <n v="1"/>
    <n v="637"/>
    <n v="389"/>
    <n v="732"/>
    <n v="1077"/>
    <n v="174"/>
    <x v="44"/>
    <x v="43"/>
    <x v="146"/>
    <x v="2"/>
    <n v="11"/>
    <x v="1"/>
    <x v="1"/>
  </r>
  <r>
    <s v="AX13042"/>
    <s v="ENX2095"/>
    <s v="A117"/>
    <s v="EMP1014"/>
    <s v="C1717"/>
    <d v="2020-02-19T00:00:00"/>
    <x v="42"/>
    <n v="1"/>
    <n v="2241"/>
    <n v="1367"/>
    <n v="2046"/>
    <n v="4014"/>
    <n v="3348"/>
    <x v="12"/>
    <x v="27"/>
    <x v="467"/>
    <x v="2"/>
    <n v="11"/>
    <x v="1"/>
    <x v="1"/>
  </r>
  <r>
    <s v="AX13050"/>
    <s v="ENX2090"/>
    <s v="A127"/>
    <s v="EMP1036"/>
    <s v="C1181"/>
    <d v="2020-02-19T00:00:00"/>
    <x v="55"/>
    <n v="1"/>
    <n v="112"/>
    <n v="90"/>
    <n v="130"/>
    <n v="181"/>
    <n v="420"/>
    <x v="30"/>
    <x v="0"/>
    <x v="468"/>
    <x v="0"/>
    <n v="12"/>
    <x v="1"/>
    <x v="1"/>
  </r>
  <r>
    <s v="AX13063"/>
    <s v="ENX2009"/>
    <s v="A131"/>
    <s v="EMP1027"/>
    <s v="C1072"/>
    <d v="2020-02-19T00:00:00"/>
    <x v="75"/>
    <n v="1"/>
    <n v="684"/>
    <n v="561"/>
    <n v="2358"/>
    <n v="2841"/>
    <n v="1130"/>
    <x v="63"/>
    <x v="19"/>
    <x v="469"/>
    <x v="1"/>
    <n v="12"/>
    <x v="1"/>
    <x v="1"/>
  </r>
  <r>
    <s v="AX13067"/>
    <s v="ENX2096"/>
    <s v="A156"/>
    <s v="EMP1022"/>
    <s v="C1720"/>
    <d v="2020-02-19T00:00:00"/>
    <x v="36"/>
    <n v="1"/>
    <n v="127"/>
    <n v="79"/>
    <n v="871"/>
    <n v="1708"/>
    <n v="344"/>
    <x v="66"/>
    <x v="5"/>
    <x v="467"/>
    <x v="3"/>
    <n v="12"/>
    <x v="1"/>
    <x v="1"/>
  </r>
  <r>
    <s v="AX13068"/>
    <s v="ENX2071"/>
    <s v="A153"/>
    <s v="EMP1032"/>
    <s v="C1555"/>
    <d v="2020-02-20T00:00:00"/>
    <x v="92"/>
    <n v="1"/>
    <n v="951"/>
    <n v="504"/>
    <n v="2886"/>
    <n v="4242"/>
    <n v="690"/>
    <x v="29"/>
    <x v="38"/>
    <x v="56"/>
    <x v="2"/>
    <n v="12"/>
    <x v="1"/>
    <x v="0"/>
  </r>
  <r>
    <s v="AX13080"/>
    <s v="ENX2080"/>
    <s v="A131"/>
    <s v="EMP1044"/>
    <s v="C1679"/>
    <d v="2020-02-20T00:00:00"/>
    <x v="37"/>
    <n v="1"/>
    <n v="35"/>
    <n v="22"/>
    <n v="1230"/>
    <n v="1783"/>
    <n v="96"/>
    <x v="50"/>
    <x v="40"/>
    <x v="409"/>
    <x v="5"/>
    <n v="1"/>
    <x v="1"/>
    <x v="1"/>
  </r>
  <r>
    <s v="AX13094"/>
    <s v="ENX2098"/>
    <s v="A146"/>
    <s v="EMP1028"/>
    <s v="C1783"/>
    <d v="2020-02-20T00:00:00"/>
    <x v="69"/>
    <n v="1"/>
    <n v="1178"/>
    <n v="683"/>
    <n v="962"/>
    <n v="1414"/>
    <n v="660"/>
    <x v="23"/>
    <x v="25"/>
    <x v="470"/>
    <x v="0"/>
    <n v="2"/>
    <x v="1"/>
    <x v="1"/>
  </r>
  <r>
    <s v="AX13108"/>
    <s v="ENX2045"/>
    <s v="A104"/>
    <s v="EMP1009"/>
    <s v="C1048"/>
    <d v="2020-02-20T00:00:00"/>
    <x v="65"/>
    <n v="2"/>
    <n v="2353"/>
    <n v="1788"/>
    <n v="72"/>
    <n v="136"/>
    <n v="858"/>
    <x v="63"/>
    <x v="8"/>
    <x v="468"/>
    <x v="5"/>
    <n v="5"/>
    <x v="1"/>
    <x v="1"/>
  </r>
  <r>
    <s v="AX13113"/>
    <s v="ENX2032"/>
    <s v="A164"/>
    <s v="EMP1009"/>
    <s v="C1445"/>
    <d v="2020-02-20T00:00:00"/>
    <x v="47"/>
    <n v="1"/>
    <n v="217"/>
    <n v="171"/>
    <n v="2794"/>
    <n v="3934"/>
    <n v="408"/>
    <x v="45"/>
    <x v="7"/>
    <x v="471"/>
    <x v="0"/>
    <n v="6"/>
    <x v="1"/>
    <x v="1"/>
  </r>
  <r>
    <s v="AX13116"/>
    <s v="ENX2040"/>
    <s v="A110"/>
    <s v="EMP1039"/>
    <s v="C1376"/>
    <d v="2020-02-20T00:00:00"/>
    <x v="4"/>
    <n v="1"/>
    <n v="1367"/>
    <n v="984"/>
    <n v="416"/>
    <n v="800"/>
    <n v="329"/>
    <x v="37"/>
    <x v="36"/>
    <x v="376"/>
    <x v="1"/>
    <n v="7"/>
    <x v="1"/>
    <x v="1"/>
  </r>
  <r>
    <s v="AX13118"/>
    <s v="ENX2041"/>
    <s v="A159"/>
    <s v="EMP1006"/>
    <s v="C1195"/>
    <d v="2020-02-20T00:00:00"/>
    <x v="7"/>
    <n v="4"/>
    <n v="458"/>
    <n v="376"/>
    <n v="1251"/>
    <n v="1526"/>
    <n v="2888"/>
    <x v="36"/>
    <x v="4"/>
    <x v="472"/>
    <x v="4"/>
    <n v="7"/>
    <x v="1"/>
    <x v="1"/>
  </r>
  <r>
    <s v="AX13120"/>
    <s v="ENX2045"/>
    <s v="A123"/>
    <s v="EMP1032"/>
    <s v="C1270"/>
    <d v="2020-02-20T00:00:00"/>
    <x v="65"/>
    <n v="3"/>
    <n v="2091"/>
    <n v="1485"/>
    <n v="1896"/>
    <n v="2495"/>
    <n v="476"/>
    <x v="52"/>
    <x v="42"/>
    <x v="344"/>
    <x v="2"/>
    <n v="8"/>
    <x v="1"/>
    <x v="1"/>
  </r>
  <r>
    <s v="AX13134"/>
    <s v="ENX2056"/>
    <s v="A140"/>
    <s v="EMP1037"/>
    <s v="C1246"/>
    <d v="2020-02-20T00:00:00"/>
    <x v="64"/>
    <n v="3"/>
    <n v="35"/>
    <n v="22"/>
    <n v="88"/>
    <n v="140"/>
    <n v="799"/>
    <x v="30"/>
    <x v="36"/>
    <x v="225"/>
    <x v="0"/>
    <n v="8"/>
    <x v="1"/>
    <x v="1"/>
  </r>
  <r>
    <s v="AX13137"/>
    <s v="ENX2068"/>
    <s v="A113"/>
    <s v="EMP1043"/>
    <s v="C1392"/>
    <d v="2020-02-20T00:00:00"/>
    <x v="20"/>
    <n v="1"/>
    <n v="1848"/>
    <n v="1294"/>
    <n v="2728"/>
    <n v="5352"/>
    <n v="364"/>
    <x v="6"/>
    <x v="1"/>
    <x v="473"/>
    <x v="6"/>
    <n v="10"/>
    <x v="1"/>
    <x v="1"/>
  </r>
  <r>
    <s v="AX13139"/>
    <s v="ENX2000"/>
    <s v="A125"/>
    <s v="EMP1021"/>
    <s v="C1424"/>
    <d v="2020-02-20T00:00:00"/>
    <x v="98"/>
    <n v="1"/>
    <n v="545"/>
    <n v="425"/>
    <n v="1484"/>
    <n v="2283"/>
    <n v="90"/>
    <x v="35"/>
    <x v="16"/>
    <x v="474"/>
    <x v="5"/>
    <n v="10"/>
    <x v="1"/>
    <x v="1"/>
  </r>
  <r>
    <s v="AX13142"/>
    <s v="ENX2005"/>
    <s v="A149"/>
    <s v="EMP1007"/>
    <s v="C1740"/>
    <d v="2020-02-20T00:00:00"/>
    <x v="79"/>
    <n v="1"/>
    <n v="1671"/>
    <n v="1220"/>
    <n v="154"/>
    <n v="203"/>
    <n v="431"/>
    <x v="26"/>
    <x v="1"/>
    <x v="475"/>
    <x v="3"/>
    <n v="10"/>
    <x v="1"/>
    <x v="1"/>
  </r>
  <r>
    <s v="AX13151"/>
    <s v="ENX2040"/>
    <s v="A134"/>
    <s v="EMP1019"/>
    <s v="C1172"/>
    <d v="2020-02-20T00:00:00"/>
    <x v="4"/>
    <n v="1"/>
    <n v="817"/>
    <n v="409"/>
    <n v="158"/>
    <n v="254"/>
    <n v="825"/>
    <x v="70"/>
    <x v="44"/>
    <x v="476"/>
    <x v="2"/>
    <n v="11"/>
    <x v="1"/>
    <x v="1"/>
  </r>
  <r>
    <s v="AX13152"/>
    <s v="ENX2062"/>
    <s v="A145"/>
    <s v="EMP1024"/>
    <s v="C1736"/>
    <d v="2020-02-20T00:00:00"/>
    <x v="91"/>
    <n v="4"/>
    <n v="2241"/>
    <n v="1367"/>
    <n v="510"/>
    <n v="784"/>
    <n v="3348"/>
    <x v="57"/>
    <x v="42"/>
    <x v="477"/>
    <x v="3"/>
    <n v="12"/>
    <x v="1"/>
    <x v="1"/>
  </r>
  <r>
    <s v="AX13153"/>
    <s v="ENX2069"/>
    <s v="A102"/>
    <s v="EMP1040"/>
    <s v="C1550"/>
    <d v="2020-02-20T00:00:00"/>
    <x v="46"/>
    <n v="3"/>
    <n v="1566"/>
    <n v="1190"/>
    <n v="3201"/>
    <n v="5427"/>
    <n v="892"/>
    <x v="36"/>
    <x v="44"/>
    <x v="96"/>
    <x v="4"/>
    <n v="12"/>
    <x v="1"/>
    <x v="1"/>
  </r>
  <r>
    <s v="AX13157"/>
    <s v="ENX2082"/>
    <s v="A106"/>
    <s v="EMP1039"/>
    <s v="C1387"/>
    <d v="2020-02-21T00:00:00"/>
    <x v="86"/>
    <n v="1"/>
    <n v="378"/>
    <n v="291"/>
    <n v="421"/>
    <n v="561"/>
    <n v="731"/>
    <x v="37"/>
    <x v="28"/>
    <x v="417"/>
    <x v="5"/>
    <n v="1"/>
    <x v="1"/>
    <x v="1"/>
  </r>
  <r>
    <s v="AX13165"/>
    <s v="ENX2030"/>
    <s v="A154"/>
    <s v="EMP1018"/>
    <s v="C1058"/>
    <d v="2020-02-21T00:00:00"/>
    <x v="80"/>
    <n v="2"/>
    <n v="684"/>
    <n v="561"/>
    <n v="2144"/>
    <n v="3200"/>
    <n v="1024"/>
    <x v="25"/>
    <x v="35"/>
    <x v="478"/>
    <x v="6"/>
    <n v="2"/>
    <x v="1"/>
    <x v="1"/>
  </r>
  <r>
    <s v="AX13168"/>
    <s v="ENX2064"/>
    <s v="A159"/>
    <s v="EMP1004"/>
    <s v="C1611"/>
    <d v="2020-02-21T00:00:00"/>
    <x v="25"/>
    <n v="3"/>
    <n v="1862"/>
    <n v="1173"/>
    <n v="816"/>
    <n v="1008"/>
    <n v="64"/>
    <x v="34"/>
    <x v="42"/>
    <x v="4"/>
    <x v="2"/>
    <n v="3"/>
    <x v="1"/>
    <x v="1"/>
  </r>
  <r>
    <s v="AX13169"/>
    <s v="ENX2019"/>
    <s v="A125"/>
    <s v="EMP1001"/>
    <s v="C1405"/>
    <d v="2020-02-21T00:00:00"/>
    <x v="60"/>
    <n v="1"/>
    <n v="2257"/>
    <n v="1535"/>
    <n v="478"/>
    <n v="886"/>
    <n v="1392"/>
    <x v="17"/>
    <x v="16"/>
    <x v="412"/>
    <x v="4"/>
    <n v="3"/>
    <x v="1"/>
    <x v="1"/>
  </r>
  <r>
    <s v="AX13177"/>
    <s v="ENX2078"/>
    <s v="A110"/>
    <s v="EMP1002"/>
    <s v="C1021"/>
    <d v="2020-02-21T00:00:00"/>
    <x v="66"/>
    <n v="3"/>
    <n v="1671"/>
    <n v="1220"/>
    <n v="5322"/>
    <n v="7392"/>
    <n v="2640"/>
    <x v="9"/>
    <x v="38"/>
    <x v="470"/>
    <x v="4"/>
    <n v="3"/>
    <x v="1"/>
    <x v="1"/>
  </r>
  <r>
    <s v="AX13180"/>
    <s v="ENX2052"/>
    <s v="A142"/>
    <s v="EMP1004"/>
    <s v="C1218"/>
    <d v="2020-02-21T00:00:00"/>
    <x v="45"/>
    <n v="4"/>
    <n v="800"/>
    <n v="536"/>
    <n v="1890"/>
    <n v="3778"/>
    <n v="690"/>
    <x v="33"/>
    <x v="29"/>
    <x v="218"/>
    <x v="2"/>
    <n v="4"/>
    <x v="1"/>
    <x v="1"/>
  </r>
  <r>
    <s v="AX13193"/>
    <s v="ENX2004"/>
    <s v="A160"/>
    <s v="EMP1035"/>
    <s v="C1272"/>
    <d v="2020-02-21T00:00:00"/>
    <x v="23"/>
    <n v="1"/>
    <n v="1783"/>
    <n v="1516"/>
    <n v="882"/>
    <n v="1104"/>
    <n v="246"/>
    <x v="69"/>
    <x v="35"/>
    <x v="479"/>
    <x v="1"/>
    <n v="4"/>
    <x v="1"/>
    <x v="1"/>
  </r>
  <r>
    <s v="AX13198"/>
    <s v="ENX2055"/>
    <s v="A168"/>
    <s v="EMP1024"/>
    <s v="C1142"/>
    <d v="2020-02-21T00:00:00"/>
    <x v="71"/>
    <n v="2"/>
    <n v="1119"/>
    <n v="683"/>
    <n v="1230"/>
    <n v="1783"/>
    <n v="2397"/>
    <x v="49"/>
    <x v="18"/>
    <x v="480"/>
    <x v="1"/>
    <n v="5"/>
    <x v="1"/>
    <x v="1"/>
  </r>
  <r>
    <s v="AX13201"/>
    <s v="ENX2068"/>
    <s v="A110"/>
    <s v="EMP1003"/>
    <s v="C1276"/>
    <d v="2020-02-21T00:00:00"/>
    <x v="20"/>
    <n v="1"/>
    <n v="112"/>
    <n v="90"/>
    <n v="1234"/>
    <n v="1582"/>
    <n v="1086"/>
    <x v="26"/>
    <x v="15"/>
    <x v="92"/>
    <x v="5"/>
    <n v="5"/>
    <x v="1"/>
    <x v="1"/>
  </r>
  <r>
    <s v="AX13203"/>
    <s v="ENX2018"/>
    <s v="A170"/>
    <s v="EMP1003"/>
    <s v="C1500"/>
    <d v="2020-02-21T00:00:00"/>
    <x v="8"/>
    <n v="4"/>
    <n v="596"/>
    <n v="358"/>
    <n v="6140"/>
    <n v="9028"/>
    <n v="855"/>
    <x v="55"/>
    <x v="7"/>
    <x v="150"/>
    <x v="2"/>
    <n v="7"/>
    <x v="1"/>
    <x v="1"/>
  </r>
  <r>
    <s v="AX13208"/>
    <s v="ENX2021"/>
    <s v="A159"/>
    <s v="EMP1002"/>
    <s v="C1074"/>
    <d v="2020-02-21T00:00:00"/>
    <x v="77"/>
    <n v="1"/>
    <n v="556"/>
    <n v="395"/>
    <n v="154"/>
    <n v="203"/>
    <n v="507"/>
    <x v="17"/>
    <x v="34"/>
    <x v="91"/>
    <x v="6"/>
    <n v="8"/>
    <x v="1"/>
    <x v="1"/>
  </r>
  <r>
    <s v="AX13215"/>
    <s v="ENX2089"/>
    <s v="A159"/>
    <s v="EMP1037"/>
    <s v="C1016"/>
    <d v="2020-02-21T00:00:00"/>
    <x v="89"/>
    <n v="3"/>
    <n v="880"/>
    <n v="634"/>
    <n v="5772"/>
    <n v="7304"/>
    <n v="1742"/>
    <x v="41"/>
    <x v="5"/>
    <x v="481"/>
    <x v="2"/>
    <n v="8"/>
    <x v="1"/>
    <x v="1"/>
  </r>
  <r>
    <s v="AX13216"/>
    <s v="ENX2046"/>
    <s v="A105"/>
    <s v="EMP1044"/>
    <s v="C1537"/>
    <d v="2020-02-21T00:00:00"/>
    <x v="38"/>
    <n v="3"/>
    <n v="1367"/>
    <n v="984"/>
    <n v="294"/>
    <n v="368"/>
    <n v="1953"/>
    <x v="28"/>
    <x v="8"/>
    <x v="55"/>
    <x v="0"/>
    <n v="8"/>
    <x v="1"/>
    <x v="1"/>
  </r>
  <r>
    <s v="AX13218"/>
    <s v="ENX2027"/>
    <s v="A167"/>
    <s v="EMP1032"/>
    <s v="C1369"/>
    <d v="2020-02-21T00:00:00"/>
    <x v="19"/>
    <n v="4"/>
    <n v="951"/>
    <n v="504"/>
    <n v="648"/>
    <n v="771"/>
    <n v="264"/>
    <x v="18"/>
    <x v="40"/>
    <x v="175"/>
    <x v="3"/>
    <n v="9"/>
    <x v="1"/>
    <x v="1"/>
  </r>
  <r>
    <s v="AX13219"/>
    <s v="ENX2025"/>
    <s v="A145"/>
    <s v="EMP1002"/>
    <s v="C1250"/>
    <d v="2020-02-21T00:00:00"/>
    <x v="21"/>
    <n v="1"/>
    <n v="356"/>
    <n v="292"/>
    <n v="683"/>
    <n v="1119"/>
    <n v="744"/>
    <x v="34"/>
    <x v="15"/>
    <x v="28"/>
    <x v="2"/>
    <n v="9"/>
    <x v="1"/>
    <x v="1"/>
  </r>
  <r>
    <s v="AX13224"/>
    <s v="ENX2046"/>
    <s v="A124"/>
    <s v="EMP1041"/>
    <s v="C1126"/>
    <d v="2020-02-21T00:00:00"/>
    <x v="38"/>
    <n v="2"/>
    <n v="684"/>
    <n v="561"/>
    <n v="4452"/>
    <n v="6849"/>
    <n v="447"/>
    <x v="24"/>
    <x v="2"/>
    <x v="482"/>
    <x v="6"/>
    <n v="10"/>
    <x v="1"/>
    <x v="1"/>
  </r>
  <r>
    <s v="AX13226"/>
    <s v="ENX2034"/>
    <s v="A154"/>
    <s v="EMP1017"/>
    <s v="C1677"/>
    <d v="2020-02-21T00:00:00"/>
    <x v="32"/>
    <n v="1"/>
    <n v="2283"/>
    <n v="1484"/>
    <n v="1294"/>
    <n v="1848"/>
    <n v="1378"/>
    <x v="20"/>
    <x v="17"/>
    <x v="357"/>
    <x v="3"/>
    <n v="10"/>
    <x v="1"/>
    <x v="1"/>
  </r>
  <r>
    <s v="AX13234"/>
    <s v="ENX2100"/>
    <s v="A164"/>
    <s v="EMP1019"/>
    <s v="C1015"/>
    <d v="2020-02-22T00:00:00"/>
    <x v="28"/>
    <n v="2"/>
    <n v="1725"/>
    <n v="1363"/>
    <n v="2913"/>
    <n v="5394"/>
    <n v="1632"/>
    <x v="55"/>
    <x v="28"/>
    <x v="212"/>
    <x v="0"/>
    <n v="12"/>
    <x v="1"/>
    <x v="0"/>
  </r>
  <r>
    <s v="AX13239"/>
    <s v="ENX2031"/>
    <s v="A108"/>
    <s v="EMP1012"/>
    <s v="C1023"/>
    <d v="2020-02-22T00:00:00"/>
    <x v="88"/>
    <n v="1"/>
    <n v="2241"/>
    <n v="1367"/>
    <n v="1128"/>
    <n v="1374"/>
    <n v="1748"/>
    <x v="1"/>
    <x v="20"/>
    <x v="287"/>
    <x v="4"/>
    <n v="12"/>
    <x v="1"/>
    <x v="0"/>
  </r>
  <r>
    <s v="AX13241"/>
    <s v="ENX2001"/>
    <s v="A159"/>
    <s v="EMP1020"/>
    <s v="C1728"/>
    <d v="2020-02-22T00:00:00"/>
    <x v="93"/>
    <n v="3"/>
    <n v="817"/>
    <n v="409"/>
    <n v="648"/>
    <n v="771"/>
    <n v="1032"/>
    <x v="0"/>
    <x v="44"/>
    <x v="388"/>
    <x v="3"/>
    <n v="12"/>
    <x v="1"/>
    <x v="0"/>
  </r>
  <r>
    <s v="AX13244"/>
    <s v="ENX2010"/>
    <s v="A111"/>
    <s v="EMP1029"/>
    <s v="C1238"/>
    <d v="2020-02-22T00:00:00"/>
    <x v="43"/>
    <n v="3"/>
    <n v="1743"/>
    <n v="872"/>
    <n v="294"/>
    <n v="368"/>
    <n v="280"/>
    <x v="73"/>
    <x v="27"/>
    <x v="473"/>
    <x v="5"/>
    <n v="1"/>
    <x v="1"/>
    <x v="1"/>
  </r>
  <r>
    <s v="AX13245"/>
    <s v="ENX2057"/>
    <s v="A161"/>
    <s v="EMP1022"/>
    <s v="C1558"/>
    <d v="2020-02-22T00:00:00"/>
    <x v="78"/>
    <n v="2"/>
    <n v="1351"/>
    <n v="1108"/>
    <n v="4605"/>
    <n v="6771"/>
    <n v="96"/>
    <x v="9"/>
    <x v="15"/>
    <x v="352"/>
    <x v="6"/>
    <n v="4"/>
    <x v="1"/>
    <x v="1"/>
  </r>
  <r>
    <s v="AX13249"/>
    <s v="ENX2096"/>
    <s v="A113"/>
    <s v="EMP1024"/>
    <s v="C1478"/>
    <d v="2020-02-22T00:00:00"/>
    <x v="36"/>
    <n v="3"/>
    <n v="1848"/>
    <n v="1294"/>
    <n v="682"/>
    <n v="1338"/>
    <n v="99"/>
    <x v="58"/>
    <x v="23"/>
    <x v="483"/>
    <x v="5"/>
    <n v="5"/>
    <x v="1"/>
    <x v="1"/>
  </r>
  <r>
    <s v="AX13252"/>
    <s v="ENX2081"/>
    <s v="A158"/>
    <s v="EMP1035"/>
    <s v="C1281"/>
    <d v="2020-02-22T00:00:00"/>
    <x v="62"/>
    <n v="4"/>
    <n v="95"/>
    <n v="61"/>
    <n v="807"/>
    <n v="1467"/>
    <n v="13"/>
    <x v="57"/>
    <x v="8"/>
    <x v="484"/>
    <x v="5"/>
    <n v="7"/>
    <x v="1"/>
    <x v="1"/>
  </r>
  <r>
    <s v="AX13259"/>
    <s v="ENX2073"/>
    <s v="A164"/>
    <s v="EMP1017"/>
    <s v="C1446"/>
    <d v="2020-02-22T00:00:00"/>
    <x v="85"/>
    <n v="1"/>
    <n v="378"/>
    <n v="291"/>
    <n v="520"/>
    <n v="724"/>
    <n v="66"/>
    <x v="33"/>
    <x v="39"/>
    <x v="158"/>
    <x v="6"/>
    <n v="7"/>
    <x v="1"/>
    <x v="1"/>
  </r>
  <r>
    <s v="AX13264"/>
    <s v="ENX2061"/>
    <s v="A160"/>
    <s v="EMP1018"/>
    <s v="C1768"/>
    <d v="2020-02-22T00:00:00"/>
    <x v="72"/>
    <n v="2"/>
    <n v="545"/>
    <n v="425"/>
    <n v="1894"/>
    <n v="2706"/>
    <n v="87"/>
    <x v="37"/>
    <x v="24"/>
    <x v="358"/>
    <x v="6"/>
    <n v="7"/>
    <x v="1"/>
    <x v="1"/>
  </r>
  <r>
    <s v="AX13272"/>
    <s v="ENX2008"/>
    <s v="A120"/>
    <s v="EMP1023"/>
    <s v="C1226"/>
    <d v="2020-02-22T00:00:00"/>
    <x v="24"/>
    <n v="3"/>
    <n v="1278"/>
    <n v="665"/>
    <n v="180"/>
    <n v="224"/>
    <n v="198"/>
    <x v="63"/>
    <x v="7"/>
    <x v="485"/>
    <x v="0"/>
    <n v="11"/>
    <x v="1"/>
    <x v="1"/>
  </r>
  <r>
    <s v="AX13274"/>
    <s v="ENX2097"/>
    <s v="A118"/>
    <s v="EMP1022"/>
    <s v="C1627"/>
    <d v="2020-02-22T00:00:00"/>
    <x v="0"/>
    <n v="1"/>
    <n v="2396"/>
    <n v="1965"/>
    <n v="1484"/>
    <n v="2283"/>
    <n v="364"/>
    <x v="14"/>
    <x v="34"/>
    <x v="486"/>
    <x v="3"/>
    <n v="11"/>
    <x v="1"/>
    <x v="1"/>
  </r>
  <r>
    <s v="AX13284"/>
    <s v="ENX2055"/>
    <s v="A132"/>
    <s v="EMP1001"/>
    <s v="C1712"/>
    <d v="2020-02-22T00:00:00"/>
    <x v="71"/>
    <n v="3"/>
    <n v="2182"/>
    <n v="1200"/>
    <n v="871"/>
    <n v="1708"/>
    <n v="267"/>
    <x v="58"/>
    <x v="5"/>
    <x v="18"/>
    <x v="0"/>
    <n v="12"/>
    <x v="1"/>
    <x v="1"/>
  </r>
  <r>
    <s v="AX13286"/>
    <s v="ENX2097"/>
    <s v="A163"/>
    <s v="EMP1035"/>
    <s v="C1396"/>
    <d v="2020-02-23T00:00:00"/>
    <x v="0"/>
    <n v="1"/>
    <n v="1522"/>
    <n v="791"/>
    <n v="450"/>
    <n v="818"/>
    <n v="483"/>
    <x v="61"/>
    <x v="42"/>
    <x v="376"/>
    <x v="2"/>
    <n v="1"/>
    <x v="1"/>
    <x v="1"/>
  </r>
  <r>
    <s v="AX13288"/>
    <s v="ENX2080"/>
    <s v="A125"/>
    <s v="EMP1044"/>
    <s v="C1133"/>
    <d v="2020-02-23T00:00:00"/>
    <x v="37"/>
    <n v="4"/>
    <n v="1812"/>
    <n v="1305"/>
    <n v="3788"/>
    <n v="5412"/>
    <n v="944"/>
    <x v="48"/>
    <x v="19"/>
    <x v="208"/>
    <x v="0"/>
    <n v="2"/>
    <x v="1"/>
    <x v="1"/>
  </r>
  <r>
    <s v="AX13294"/>
    <s v="ENX2038"/>
    <s v="A138"/>
    <s v="EMP1000"/>
    <s v="C1012"/>
    <d v="2020-02-23T00:00:00"/>
    <x v="84"/>
    <n v="2"/>
    <n v="2091"/>
    <n v="1485"/>
    <n v="1696"/>
    <n v="2120"/>
    <n v="483"/>
    <x v="41"/>
    <x v="18"/>
    <x v="142"/>
    <x v="5"/>
    <n v="2"/>
    <x v="1"/>
    <x v="1"/>
  </r>
  <r>
    <s v="AX13299"/>
    <s v="ENX2094"/>
    <s v="A154"/>
    <s v="EMP1035"/>
    <s v="C1431"/>
    <d v="2020-02-23T00:00:00"/>
    <x v="90"/>
    <n v="1"/>
    <n v="913"/>
    <n v="584"/>
    <n v="2613"/>
    <n v="5124"/>
    <n v="570"/>
    <x v="58"/>
    <x v="7"/>
    <x v="487"/>
    <x v="4"/>
    <n v="4"/>
    <x v="1"/>
    <x v="1"/>
  </r>
  <r>
    <s v="AX13306"/>
    <s v="ENX2056"/>
    <s v="A105"/>
    <s v="EMP1026"/>
    <s v="C1333"/>
    <d v="2020-02-23T00:00:00"/>
    <x v="64"/>
    <n v="3"/>
    <n v="136"/>
    <n v="72"/>
    <n v="584"/>
    <n v="913"/>
    <n v="2028"/>
    <x v="17"/>
    <x v="32"/>
    <x v="208"/>
    <x v="5"/>
    <n v="4"/>
    <x v="1"/>
    <x v="1"/>
  </r>
  <r>
    <s v="AX13309"/>
    <s v="ENX2048"/>
    <s v="A104"/>
    <s v="EMP1021"/>
    <s v="C1419"/>
    <d v="2020-02-23T00:00:00"/>
    <x v="34"/>
    <n v="1"/>
    <n v="771"/>
    <n v="648"/>
    <n v="208"/>
    <n v="400"/>
    <n v="164"/>
    <x v="62"/>
    <x v="20"/>
    <x v="306"/>
    <x v="3"/>
    <n v="4"/>
    <x v="1"/>
    <x v="1"/>
  </r>
  <r>
    <s v="AX13311"/>
    <s v="ENX2100"/>
    <s v="A141"/>
    <s v="EMP1029"/>
    <s v="C1744"/>
    <d v="2020-02-23T00:00:00"/>
    <x v="28"/>
    <n v="1"/>
    <n v="1414"/>
    <n v="962"/>
    <n v="900"/>
    <n v="1500"/>
    <n v="383"/>
    <x v="47"/>
    <x v="29"/>
    <x v="90"/>
    <x v="3"/>
    <n v="5"/>
    <x v="1"/>
    <x v="1"/>
  </r>
  <r>
    <s v="AX13312"/>
    <s v="ENX2098"/>
    <s v="A134"/>
    <s v="EMP1015"/>
    <s v="C1498"/>
    <d v="2020-02-23T00:00:00"/>
    <x v="69"/>
    <n v="1"/>
    <n v="1972"/>
    <n v="1321"/>
    <n v="732"/>
    <n v="1077"/>
    <n v="600"/>
    <x v="19"/>
    <x v="43"/>
    <x v="310"/>
    <x v="3"/>
    <n v="5"/>
    <x v="1"/>
    <x v="1"/>
  </r>
  <r>
    <s v="AX13314"/>
    <s v="ENX2077"/>
    <s v="A149"/>
    <s v="EMP1015"/>
    <s v="C1007"/>
    <d v="2020-02-23T00:00:00"/>
    <x v="51"/>
    <n v="2"/>
    <n v="545"/>
    <n v="425"/>
    <n v="2913"/>
    <n v="5394"/>
    <n v="1569"/>
    <x v="30"/>
    <x v="33"/>
    <x v="232"/>
    <x v="1"/>
    <n v="9"/>
    <x v="1"/>
    <x v="1"/>
  </r>
  <r>
    <s v="AX13319"/>
    <s v="ENX2001"/>
    <s v="A100"/>
    <s v="EMP1015"/>
    <s v="C1197"/>
    <d v="2020-02-23T00:00:00"/>
    <x v="93"/>
    <n v="2"/>
    <n v="1809"/>
    <n v="1067"/>
    <n v="1090"/>
    <n v="1380"/>
    <n v="2613"/>
    <x v="61"/>
    <x v="14"/>
    <x v="209"/>
    <x v="2"/>
    <n v="10"/>
    <x v="1"/>
    <x v="1"/>
  </r>
  <r>
    <s v="AX13320"/>
    <s v="ENX2051"/>
    <s v="A137"/>
    <s v="EMP1034"/>
    <s v="C1396"/>
    <d v="2020-02-23T00:00:00"/>
    <x v="14"/>
    <n v="3"/>
    <n v="1178"/>
    <n v="683"/>
    <n v="2092"/>
    <n v="3270"/>
    <n v="1462"/>
    <x v="23"/>
    <x v="6"/>
    <x v="157"/>
    <x v="5"/>
    <n v="10"/>
    <x v="1"/>
    <x v="1"/>
  </r>
  <r>
    <s v="AX13323"/>
    <s v="ENX2081"/>
    <s v="A124"/>
    <s v="EMP1007"/>
    <s v="C1424"/>
    <d v="2020-02-23T00:00:00"/>
    <x v="62"/>
    <n v="1"/>
    <n v="1587"/>
    <n v="1301"/>
    <n v="4191"/>
    <n v="5901"/>
    <n v="2760"/>
    <x v="27"/>
    <x v="5"/>
    <x v="277"/>
    <x v="6"/>
    <n v="10"/>
    <x v="1"/>
    <x v="1"/>
  </r>
  <r>
    <s v="AX13324"/>
    <s v="ENX2010"/>
    <s v="A165"/>
    <s v="EMP1032"/>
    <s v="C1633"/>
    <d v="2020-02-23T00:00:00"/>
    <x v="43"/>
    <n v="2"/>
    <n v="771"/>
    <n v="648"/>
    <n v="1054"/>
    <n v="1405"/>
    <n v="34"/>
    <x v="46"/>
    <x v="0"/>
    <x v="422"/>
    <x v="1"/>
    <n v="11"/>
    <x v="1"/>
    <x v="1"/>
  </r>
  <r>
    <s v="AX13325"/>
    <s v="ENX2082"/>
    <s v="A127"/>
    <s v="EMP1036"/>
    <s v="C1625"/>
    <d v="2020-02-23T00:00:00"/>
    <x v="86"/>
    <n v="3"/>
    <n v="871"/>
    <n v="540"/>
    <n v="2380"/>
    <n v="3132"/>
    <n v="492"/>
    <x v="40"/>
    <x v="36"/>
    <x v="444"/>
    <x v="5"/>
    <n v="11"/>
    <x v="1"/>
    <x v="1"/>
  </r>
  <r>
    <s v="AX13326"/>
    <s v="ENX2082"/>
    <s v="A122"/>
    <s v="EMP1040"/>
    <s v="C1301"/>
    <d v="2020-02-24T00:00:00"/>
    <x v="86"/>
    <n v="4"/>
    <n v="596"/>
    <n v="358"/>
    <n v="478"/>
    <n v="886"/>
    <n v="1060"/>
    <x v="40"/>
    <x v="40"/>
    <x v="451"/>
    <x v="0"/>
    <n v="12"/>
    <x v="1"/>
    <x v="0"/>
  </r>
  <r>
    <s v="AX13341"/>
    <s v="ENX2015"/>
    <s v="A127"/>
    <s v="EMP1032"/>
    <s v="C1336"/>
    <d v="2020-02-24T00:00:00"/>
    <x v="17"/>
    <n v="3"/>
    <n v="1889"/>
    <n v="945"/>
    <n v="376"/>
    <n v="458"/>
    <n v="752"/>
    <x v="68"/>
    <x v="19"/>
    <x v="488"/>
    <x v="1"/>
    <n v="1"/>
    <x v="1"/>
    <x v="1"/>
  </r>
  <r>
    <s v="AX13342"/>
    <s v="ENX2044"/>
    <s v="A105"/>
    <s v="EMP1018"/>
    <s v="C1333"/>
    <d v="2020-02-24T00:00:00"/>
    <x v="54"/>
    <n v="1"/>
    <n v="1500"/>
    <n v="900"/>
    <n v="3669"/>
    <n v="6015"/>
    <n v="984"/>
    <x v="35"/>
    <x v="9"/>
    <x v="217"/>
    <x v="5"/>
    <n v="1"/>
    <x v="1"/>
    <x v="1"/>
  </r>
  <r>
    <s v="AX13349"/>
    <s v="ENX2039"/>
    <s v="A107"/>
    <s v="EMP1036"/>
    <s v="C1192"/>
    <d v="2020-02-24T00:00:00"/>
    <x v="96"/>
    <n v="1"/>
    <n v="123"/>
    <n v="84"/>
    <n v="2468"/>
    <n v="3164"/>
    <n v="90"/>
    <x v="33"/>
    <x v="34"/>
    <x v="489"/>
    <x v="6"/>
    <n v="2"/>
    <x v="1"/>
    <x v="1"/>
  </r>
  <r>
    <s v="AX13351"/>
    <s v="ENX2076"/>
    <s v="A132"/>
    <s v="EMP1005"/>
    <s v="C1112"/>
    <d v="2020-02-24T00:00:00"/>
    <x v="15"/>
    <n v="4"/>
    <n v="1351"/>
    <n v="1108"/>
    <n v="416"/>
    <n v="800"/>
    <n v="243"/>
    <x v="45"/>
    <x v="28"/>
    <x v="235"/>
    <x v="5"/>
    <n v="2"/>
    <x v="1"/>
    <x v="1"/>
  </r>
  <r>
    <s v="AX13353"/>
    <s v="ENX2093"/>
    <s v="A166"/>
    <s v="EMP1028"/>
    <s v="C1671"/>
    <d v="2020-02-24T00:00:00"/>
    <x v="99"/>
    <n v="1"/>
    <n v="368"/>
    <n v="269"/>
    <n v="1054"/>
    <n v="1405"/>
    <n v="280"/>
    <x v="37"/>
    <x v="29"/>
    <x v="490"/>
    <x v="3"/>
    <n v="2"/>
    <x v="1"/>
    <x v="1"/>
  </r>
  <r>
    <s v="AX13360"/>
    <s v="ENX2075"/>
    <s v="A133"/>
    <s v="EMP1010"/>
    <s v="C1784"/>
    <d v="2020-02-24T00:00:00"/>
    <x v="35"/>
    <n v="1"/>
    <n v="584"/>
    <n v="420"/>
    <n v="3164"/>
    <n v="6088"/>
    <n v="408"/>
    <x v="56"/>
    <x v="17"/>
    <x v="491"/>
    <x v="0"/>
    <n v="5"/>
    <x v="1"/>
    <x v="1"/>
  </r>
  <r>
    <s v="AX13361"/>
    <s v="ENX2090"/>
    <s v="A167"/>
    <s v="EMP1009"/>
    <s v="C1661"/>
    <d v="2020-02-24T00:00:00"/>
    <x v="55"/>
    <n v="2"/>
    <n v="684"/>
    <n v="561"/>
    <n v="1464"/>
    <n v="2154"/>
    <n v="26"/>
    <x v="42"/>
    <x v="6"/>
    <x v="220"/>
    <x v="5"/>
    <n v="5"/>
    <x v="1"/>
    <x v="1"/>
  </r>
  <r>
    <s v="AX13363"/>
    <s v="ENX2008"/>
    <s v="A143"/>
    <s v="EMP1019"/>
    <s v="C1394"/>
    <d v="2020-02-24T00:00:00"/>
    <x v="24"/>
    <n v="1"/>
    <n v="217"/>
    <n v="171"/>
    <n v="2970"/>
    <n v="4182"/>
    <n v="662"/>
    <x v="58"/>
    <x v="3"/>
    <x v="363"/>
    <x v="2"/>
    <n v="6"/>
    <x v="1"/>
    <x v="1"/>
  </r>
  <r>
    <s v="AX13364"/>
    <s v="ENX2061"/>
    <s v="A158"/>
    <s v="EMP1024"/>
    <s v="C1169"/>
    <d v="2020-02-24T00:00:00"/>
    <x v="72"/>
    <n v="2"/>
    <n v="2353"/>
    <n v="1788"/>
    <n v="945"/>
    <n v="1889"/>
    <n v="944"/>
    <x v="40"/>
    <x v="5"/>
    <x v="492"/>
    <x v="3"/>
    <n v="6"/>
    <x v="1"/>
    <x v="1"/>
  </r>
  <r>
    <s v="AX13366"/>
    <s v="ENX2042"/>
    <s v="A164"/>
    <s v="EMP1021"/>
    <s v="C1173"/>
    <d v="2020-02-24T00:00:00"/>
    <x v="49"/>
    <n v="3"/>
    <n v="800"/>
    <n v="536"/>
    <n v="2440"/>
    <n v="3342"/>
    <n v="431"/>
    <x v="57"/>
    <x v="13"/>
    <x v="166"/>
    <x v="3"/>
    <n v="9"/>
    <x v="1"/>
    <x v="1"/>
  </r>
  <r>
    <s v="AX13367"/>
    <s v="ENX2087"/>
    <s v="A139"/>
    <s v="EMP1025"/>
    <s v="C1246"/>
    <d v="2020-02-24T00:00:00"/>
    <x v="95"/>
    <n v="4"/>
    <n v="2497"/>
    <n v="1473"/>
    <n v="3144"/>
    <n v="3788"/>
    <n v="34"/>
    <x v="10"/>
    <x v="31"/>
    <x v="493"/>
    <x v="2"/>
    <n v="9"/>
    <x v="1"/>
    <x v="1"/>
  </r>
  <r>
    <s v="AX13374"/>
    <s v="ENX2080"/>
    <s v="A133"/>
    <s v="EMP1039"/>
    <s v="C1154"/>
    <d v="2020-02-24T00:00:00"/>
    <x v="37"/>
    <n v="1"/>
    <n v="2464"/>
    <n v="1774"/>
    <n v="1220"/>
    <n v="1671"/>
    <n v="82"/>
    <x v="18"/>
    <x v="26"/>
    <x v="494"/>
    <x v="6"/>
    <n v="11"/>
    <x v="1"/>
    <x v="1"/>
  </r>
  <r>
    <s v="AX13376"/>
    <s v="ENX2035"/>
    <s v="A102"/>
    <s v="EMP1021"/>
    <s v="C1642"/>
    <d v="2020-02-24T00:00:00"/>
    <x v="26"/>
    <n v="1"/>
    <n v="2283"/>
    <n v="1484"/>
    <n v="900"/>
    <n v="1636"/>
    <n v="364"/>
    <x v="42"/>
    <x v="32"/>
    <x v="162"/>
    <x v="3"/>
    <n v="11"/>
    <x v="1"/>
    <x v="1"/>
  </r>
  <r>
    <s v="AX13380"/>
    <s v="ENX2046"/>
    <s v="A115"/>
    <s v="EMP1026"/>
    <s v="C1775"/>
    <d v="2020-02-24T00:00:00"/>
    <x v="38"/>
    <n v="4"/>
    <n v="1500"/>
    <n v="900"/>
    <n v="1367"/>
    <n v="2241"/>
    <n v="2200"/>
    <x v="71"/>
    <x v="41"/>
    <x v="261"/>
    <x v="3"/>
    <n v="12"/>
    <x v="1"/>
    <x v="1"/>
  </r>
  <r>
    <s v="AX13381"/>
    <s v="ENX2038"/>
    <s v="A170"/>
    <s v="EMP1025"/>
    <s v="C1022"/>
    <d v="2020-02-25T00:00:00"/>
    <x v="84"/>
    <n v="1"/>
    <n v="1380"/>
    <n v="1090"/>
    <n v="376"/>
    <n v="458"/>
    <n v="855"/>
    <x v="29"/>
    <x v="8"/>
    <x v="123"/>
    <x v="4"/>
    <n v="3"/>
    <x v="1"/>
    <x v="1"/>
  </r>
  <r>
    <s v="AX13393"/>
    <s v="ENX2075"/>
    <s v="A128"/>
    <s v="EMP1031"/>
    <s v="C1105"/>
    <d v="2020-02-25T00:00:00"/>
    <x v="35"/>
    <n v="3"/>
    <n v="1566"/>
    <n v="1190"/>
    <n v="1080"/>
    <n v="1742"/>
    <n v="483"/>
    <x v="71"/>
    <x v="31"/>
    <x v="396"/>
    <x v="4"/>
    <n v="3"/>
    <x v="1"/>
    <x v="1"/>
  </r>
  <r>
    <s v="AX13394"/>
    <s v="ENX2063"/>
    <s v="A131"/>
    <s v="EMP1005"/>
    <s v="C1606"/>
    <d v="2020-02-25T00:00:00"/>
    <x v="83"/>
    <n v="2"/>
    <n v="2294"/>
    <n v="1399"/>
    <n v="1744"/>
    <n v="3486"/>
    <n v="22"/>
    <x v="2"/>
    <x v="8"/>
    <x v="23"/>
    <x v="5"/>
    <n v="3"/>
    <x v="1"/>
    <x v="1"/>
  </r>
  <r>
    <s v="AX13395"/>
    <s v="ENX2062"/>
    <s v="A120"/>
    <s v="EMP1013"/>
    <s v="C1450"/>
    <d v="2020-02-25T00:00:00"/>
    <x v="91"/>
    <n v="1"/>
    <n v="596"/>
    <n v="358"/>
    <n v="3488"/>
    <n v="6972"/>
    <n v="507"/>
    <x v="3"/>
    <x v="43"/>
    <x v="20"/>
    <x v="6"/>
    <n v="3"/>
    <x v="1"/>
    <x v="1"/>
  </r>
  <r>
    <s v="AX13396"/>
    <s v="ENX2018"/>
    <s v="A129"/>
    <s v="EMP1003"/>
    <s v="C1722"/>
    <d v="2020-02-25T00:00:00"/>
    <x v="8"/>
    <n v="3"/>
    <n v="1582"/>
    <n v="1234"/>
    <n v="538"/>
    <n v="736"/>
    <n v="265"/>
    <x v="51"/>
    <x v="18"/>
    <x v="495"/>
    <x v="4"/>
    <n v="5"/>
    <x v="1"/>
    <x v="1"/>
  </r>
  <r>
    <s v="AX13397"/>
    <s v="ENX2061"/>
    <s v="A117"/>
    <s v="EMP1023"/>
    <s v="C1582"/>
    <d v="2020-02-25T00:00:00"/>
    <x v="72"/>
    <n v="3"/>
    <n v="1967"/>
    <n v="1397"/>
    <n v="2049"/>
    <n v="3357"/>
    <n v="362"/>
    <x v="26"/>
    <x v="12"/>
    <x v="496"/>
    <x v="4"/>
    <n v="5"/>
    <x v="1"/>
    <x v="1"/>
  </r>
  <r>
    <s v="AX13398"/>
    <s v="ENX2089"/>
    <s v="A142"/>
    <s v="EMP1012"/>
    <s v="C1245"/>
    <d v="2020-02-25T00:00:00"/>
    <x v="89"/>
    <n v="1"/>
    <n v="315"/>
    <n v="208"/>
    <n v="1220"/>
    <n v="1671"/>
    <n v="565"/>
    <x v="66"/>
    <x v="19"/>
    <x v="497"/>
    <x v="6"/>
    <n v="7"/>
    <x v="1"/>
    <x v="1"/>
  </r>
  <r>
    <s v="AX13400"/>
    <s v="ENX2040"/>
    <s v="A133"/>
    <s v="EMP1041"/>
    <s v="C1071"/>
    <d v="2020-02-25T00:00:00"/>
    <x v="4"/>
    <n v="2"/>
    <n v="1526"/>
    <n v="1251"/>
    <n v="1965"/>
    <n v="2396"/>
    <n v="96"/>
    <x v="49"/>
    <x v="41"/>
    <x v="410"/>
    <x v="1"/>
    <n v="7"/>
    <x v="1"/>
    <x v="1"/>
  </r>
  <r>
    <s v="AX13407"/>
    <s v="ENX2090"/>
    <s v="A130"/>
    <s v="EMP1014"/>
    <s v="C1704"/>
    <d v="2020-02-25T00:00:00"/>
    <x v="55"/>
    <n v="3"/>
    <n v="2353"/>
    <n v="1788"/>
    <n v="1636"/>
    <n v="2044"/>
    <n v="874"/>
    <x v="12"/>
    <x v="13"/>
    <x v="498"/>
    <x v="6"/>
    <n v="7"/>
    <x v="1"/>
    <x v="1"/>
  </r>
  <r>
    <s v="AX13419"/>
    <s v="ENX2068"/>
    <s v="A166"/>
    <s v="EMP1021"/>
    <s v="C1729"/>
    <d v="2020-02-25T00:00:00"/>
    <x v="20"/>
    <n v="4"/>
    <n v="1119"/>
    <n v="683"/>
    <n v="1190"/>
    <n v="1566"/>
    <n v="993"/>
    <x v="10"/>
    <x v="28"/>
    <x v="180"/>
    <x v="1"/>
    <n v="8"/>
    <x v="1"/>
    <x v="1"/>
  </r>
  <r>
    <s v="AX13420"/>
    <s v="ENX2036"/>
    <s v="A154"/>
    <s v="EMP1036"/>
    <s v="C1769"/>
    <d v="2020-02-25T00:00:00"/>
    <x v="1"/>
    <n v="1"/>
    <n v="799"/>
    <n v="455"/>
    <n v="2502"/>
    <n v="3052"/>
    <n v="570"/>
    <x v="4"/>
    <x v="10"/>
    <x v="499"/>
    <x v="0"/>
    <n v="10"/>
    <x v="1"/>
    <x v="1"/>
  </r>
  <r>
    <s v="AX13421"/>
    <s v="ENX2049"/>
    <s v="A115"/>
    <s v="EMP1014"/>
    <s v="C1032"/>
    <d v="2020-02-25T00:00:00"/>
    <x v="58"/>
    <n v="3"/>
    <n v="847"/>
    <n v="534"/>
    <n v="1367"/>
    <n v="2241"/>
    <n v="46"/>
    <x v="73"/>
    <x v="41"/>
    <x v="500"/>
    <x v="5"/>
    <n v="10"/>
    <x v="1"/>
    <x v="1"/>
  </r>
  <r>
    <s v="AX13422"/>
    <s v="ENX2052"/>
    <s v="A119"/>
    <s v="EMP1000"/>
    <s v="C1534"/>
    <d v="2020-02-25T00:00:00"/>
    <x v="45"/>
    <n v="3"/>
    <n v="847"/>
    <n v="534"/>
    <n v="130"/>
    <n v="181"/>
    <n v="2481"/>
    <x v="54"/>
    <x v="28"/>
    <x v="244"/>
    <x v="6"/>
    <n v="11"/>
    <x v="1"/>
    <x v="1"/>
  </r>
  <r>
    <s v="AX13423"/>
    <s v="ENX2038"/>
    <s v="A172"/>
    <s v="EMP1039"/>
    <s v="C1146"/>
    <d v="2020-02-25T00:00:00"/>
    <x v="84"/>
    <n v="1"/>
    <n v="1380"/>
    <n v="1090"/>
    <n v="1090"/>
    <n v="1380"/>
    <n v="589"/>
    <x v="70"/>
    <x v="41"/>
    <x v="130"/>
    <x v="0"/>
    <n v="11"/>
    <x v="1"/>
    <x v="1"/>
  </r>
  <r>
    <s v="AX13429"/>
    <s v="ENX2048"/>
    <s v="A121"/>
    <s v="EMP1036"/>
    <s v="C1054"/>
    <d v="2020-02-25T00:00:00"/>
    <x v="34"/>
    <n v="4"/>
    <n v="203"/>
    <n v="154"/>
    <n v="2440"/>
    <n v="3342"/>
    <n v="1212"/>
    <x v="9"/>
    <x v="42"/>
    <x v="56"/>
    <x v="6"/>
    <n v="12"/>
    <x v="1"/>
    <x v="1"/>
  </r>
  <r>
    <s v="AX13430"/>
    <s v="ENX2015"/>
    <s v="A116"/>
    <s v="EMP1043"/>
    <s v="C1639"/>
    <d v="2020-02-26T00:00:00"/>
    <x v="17"/>
    <n v="3"/>
    <n v="127"/>
    <n v="79"/>
    <n v="1090"/>
    <n v="1380"/>
    <n v="377"/>
    <x v="29"/>
    <x v="40"/>
    <x v="501"/>
    <x v="3"/>
    <n v="3"/>
    <x v="1"/>
    <x v="1"/>
  </r>
  <r>
    <s v="AX13435"/>
    <s v="ENX2002"/>
    <s v="A167"/>
    <s v="EMP1035"/>
    <s v="C1751"/>
    <d v="2020-02-26T00:00:00"/>
    <x v="100"/>
    <n v="1"/>
    <n v="1278"/>
    <n v="665"/>
    <n v="1485"/>
    <n v="2091"/>
    <n v="22"/>
    <x v="2"/>
    <x v="32"/>
    <x v="378"/>
    <x v="0"/>
    <n v="3"/>
    <x v="1"/>
    <x v="1"/>
  </r>
  <r>
    <s v="AX13436"/>
    <s v="ENX2010"/>
    <s v="A130"/>
    <s v="EMP1028"/>
    <s v="C1618"/>
    <d v="2020-02-26T00:00:00"/>
    <x v="43"/>
    <n v="1"/>
    <n v="1022"/>
    <n v="818"/>
    <n v="1620"/>
    <n v="2613"/>
    <n v="837"/>
    <x v="38"/>
    <x v="5"/>
    <x v="91"/>
    <x v="6"/>
    <n v="4"/>
    <x v="1"/>
    <x v="1"/>
  </r>
  <r>
    <s v="AX13444"/>
    <s v="ENX2078"/>
    <s v="A159"/>
    <s v="EMP1032"/>
    <s v="C1484"/>
    <d v="2020-02-26T00:00:00"/>
    <x v="66"/>
    <n v="2"/>
    <n v="2283"/>
    <n v="1484"/>
    <n v="1223"/>
    <n v="2005"/>
    <n v="431"/>
    <x v="52"/>
    <x v="31"/>
    <x v="502"/>
    <x v="3"/>
    <n v="4"/>
    <x v="1"/>
    <x v="1"/>
  </r>
  <r>
    <s v="AX13455"/>
    <s v="ENX2025"/>
    <s v="A157"/>
    <s v="EMP1009"/>
    <s v="C1035"/>
    <d v="2020-02-26T00:00:00"/>
    <x v="21"/>
    <n v="1"/>
    <n v="2257"/>
    <n v="1535"/>
    <n v="4360"/>
    <n v="5520"/>
    <n v="2511"/>
    <x v="51"/>
    <x v="13"/>
    <x v="503"/>
    <x v="3"/>
    <n v="5"/>
    <x v="1"/>
    <x v="1"/>
  </r>
  <r>
    <s v="AX13456"/>
    <s v="ENX2041"/>
    <s v="A159"/>
    <s v="EMP1039"/>
    <s v="C1645"/>
    <d v="2020-02-26T00:00:00"/>
    <x v="7"/>
    <n v="3"/>
    <n v="530"/>
    <n v="435"/>
    <n v="1234"/>
    <n v="1582"/>
    <n v="1320"/>
    <x v="49"/>
    <x v="30"/>
    <x v="504"/>
    <x v="4"/>
    <n v="6"/>
    <x v="1"/>
    <x v="1"/>
  </r>
  <r>
    <s v="AX13471"/>
    <s v="ENX2092"/>
    <s v="A160"/>
    <s v="EMP1022"/>
    <s v="C1266"/>
    <d v="2020-02-26T00:00:00"/>
    <x v="87"/>
    <n v="1"/>
    <n v="584"/>
    <n v="420"/>
    <n v="1090"/>
    <n v="1380"/>
    <n v="99"/>
    <x v="0"/>
    <x v="9"/>
    <x v="284"/>
    <x v="5"/>
    <n v="10"/>
    <x v="1"/>
    <x v="1"/>
  </r>
  <r>
    <s v="AX13473"/>
    <s v="ENX2030"/>
    <s v="A137"/>
    <s v="EMP1001"/>
    <s v="C1150"/>
    <d v="2020-02-26T00:00:00"/>
    <x v="80"/>
    <n v="1"/>
    <n v="1812"/>
    <n v="1305"/>
    <n v="900"/>
    <n v="1500"/>
    <n v="2946"/>
    <x v="25"/>
    <x v="10"/>
    <x v="65"/>
    <x v="2"/>
    <n v="10"/>
    <x v="1"/>
    <x v="1"/>
  </r>
  <r>
    <s v="AX13474"/>
    <s v="ENX2094"/>
    <s v="A110"/>
    <s v="EMP1027"/>
    <s v="C1457"/>
    <d v="2020-02-26T00:00:00"/>
    <x v="90"/>
    <n v="2"/>
    <n v="561"/>
    <n v="421"/>
    <n v="848"/>
    <n v="1060"/>
    <n v="1024"/>
    <x v="64"/>
    <x v="17"/>
    <x v="39"/>
    <x v="5"/>
    <n v="11"/>
    <x v="1"/>
    <x v="1"/>
  </r>
  <r>
    <s v="AX13475"/>
    <s v="ENX2077"/>
    <s v="A166"/>
    <s v="EMP1020"/>
    <s v="C1753"/>
    <d v="2020-02-26T00:00:00"/>
    <x v="51"/>
    <n v="3"/>
    <n v="1899"/>
    <n v="1044"/>
    <n v="1108"/>
    <n v="1351"/>
    <n v="766"/>
    <x v="4"/>
    <x v="21"/>
    <x v="298"/>
    <x v="6"/>
    <n v="12"/>
    <x v="1"/>
    <x v="1"/>
  </r>
  <r>
    <s v="AX13482"/>
    <s v="ENX2021"/>
    <s v="A168"/>
    <s v="EMP1016"/>
    <s v="C1251"/>
    <d v="2020-02-27T00:00:00"/>
    <x v="77"/>
    <n v="1"/>
    <n v="112"/>
    <n v="90"/>
    <n v="716"/>
    <n v="1192"/>
    <n v="351"/>
    <x v="55"/>
    <x v="43"/>
    <x v="189"/>
    <x v="6"/>
    <n v="12"/>
    <x v="1"/>
    <x v="0"/>
  </r>
  <r>
    <s v="AX13491"/>
    <s v="ENX2095"/>
    <s v="A132"/>
    <s v="EMP1015"/>
    <s v="C1634"/>
    <d v="2020-02-27T00:00:00"/>
    <x v="42"/>
    <n v="1"/>
    <n v="1783"/>
    <n v="1230"/>
    <n v="158"/>
    <n v="254"/>
    <n v="2756"/>
    <x v="42"/>
    <x v="35"/>
    <x v="505"/>
    <x v="5"/>
    <n v="2"/>
    <x v="1"/>
    <x v="1"/>
  </r>
  <r>
    <s v="AX13498"/>
    <s v="ENX2081"/>
    <s v="A151"/>
    <s v="EMP1002"/>
    <s v="C1232"/>
    <d v="2020-02-27T00:00:00"/>
    <x v="62"/>
    <n v="3"/>
    <n v="1899"/>
    <n v="1044"/>
    <n v="450"/>
    <n v="818"/>
    <n v="49"/>
    <x v="14"/>
    <x v="41"/>
    <x v="66"/>
    <x v="4"/>
    <n v="2"/>
    <x v="1"/>
    <x v="1"/>
  </r>
  <r>
    <s v="AX13503"/>
    <s v="ENX2082"/>
    <s v="A102"/>
    <s v="EMP1037"/>
    <s v="C1664"/>
    <d v="2020-02-27T00:00:00"/>
    <x v="86"/>
    <n v="3"/>
    <n v="1178"/>
    <n v="683"/>
    <n v="513"/>
    <n v="651"/>
    <n v="651"/>
    <x v="53"/>
    <x v="7"/>
    <x v="302"/>
    <x v="6"/>
    <n v="3"/>
    <x v="1"/>
    <x v="1"/>
  </r>
  <r>
    <s v="AX13517"/>
    <s v="ENX2074"/>
    <s v="A112"/>
    <s v="EMP1044"/>
    <s v="C1137"/>
    <d v="2020-02-27T00:00:00"/>
    <x v="41"/>
    <n v="3"/>
    <n v="458"/>
    <n v="376"/>
    <n v="2642"/>
    <n v="3944"/>
    <n v="46"/>
    <x v="25"/>
    <x v="16"/>
    <x v="282"/>
    <x v="1"/>
    <n v="3"/>
    <x v="1"/>
    <x v="1"/>
  </r>
  <r>
    <s v="AX13522"/>
    <s v="ENX2065"/>
    <s v="A101"/>
    <s v="EMP1040"/>
    <s v="C1760"/>
    <d v="2020-02-27T00:00:00"/>
    <x v="56"/>
    <n v="1"/>
    <n v="771"/>
    <n v="648"/>
    <n v="3930"/>
    <n v="4792"/>
    <n v="722"/>
    <x v="22"/>
    <x v="1"/>
    <x v="265"/>
    <x v="3"/>
    <n v="7"/>
    <x v="1"/>
    <x v="1"/>
  </r>
  <r>
    <s v="AX13524"/>
    <s v="ENX2081"/>
    <s v="A146"/>
    <s v="EMP1004"/>
    <s v="C1794"/>
    <d v="2020-02-27T00:00:00"/>
    <x v="62"/>
    <n v="2"/>
    <n v="871"/>
    <n v="540"/>
    <n v="1968"/>
    <n v="2734"/>
    <n v="589"/>
    <x v="44"/>
    <x v="42"/>
    <x v="506"/>
    <x v="6"/>
    <n v="9"/>
    <x v="1"/>
    <x v="1"/>
  </r>
  <r>
    <s v="AX13525"/>
    <s v="ENX2005"/>
    <s v="A117"/>
    <s v="EMP1001"/>
    <s v="C1311"/>
    <d v="2020-02-27T00:00:00"/>
    <x v="79"/>
    <n v="1"/>
    <n v="1587"/>
    <n v="1301"/>
    <n v="424"/>
    <n v="530"/>
    <n v="1302"/>
    <x v="42"/>
    <x v="41"/>
    <x v="507"/>
    <x v="0"/>
    <n v="9"/>
    <x v="1"/>
    <x v="1"/>
  </r>
  <r>
    <s v="AX13534"/>
    <s v="ENX2023"/>
    <s v="A122"/>
    <s v="EMP1003"/>
    <s v="C1562"/>
    <d v="2020-02-27T00:00:00"/>
    <x v="57"/>
    <n v="2"/>
    <n v="799"/>
    <n v="455"/>
    <n v="1128"/>
    <n v="1374"/>
    <n v="120"/>
    <x v="22"/>
    <x v="29"/>
    <x v="16"/>
    <x v="4"/>
    <n v="10"/>
    <x v="1"/>
    <x v="1"/>
  </r>
  <r>
    <s v="AX13535"/>
    <s v="ENX2019"/>
    <s v="A169"/>
    <s v="EMP1014"/>
    <s v="C1490"/>
    <d v="2020-02-27T00:00:00"/>
    <x v="60"/>
    <n v="1"/>
    <n v="2294"/>
    <n v="1399"/>
    <n v="1752"/>
    <n v="2739"/>
    <n v="3308"/>
    <x v="50"/>
    <x v="18"/>
    <x v="508"/>
    <x v="5"/>
    <n v="10"/>
    <x v="1"/>
    <x v="1"/>
  </r>
  <r>
    <s v="AX13536"/>
    <s v="ENX2003"/>
    <s v="A127"/>
    <s v="EMP1011"/>
    <s v="C1163"/>
    <d v="2020-02-27T00:00:00"/>
    <x v="22"/>
    <n v="1"/>
    <n v="392"/>
    <n v="255"/>
    <n v="3548"/>
    <n v="4928"/>
    <n v="280"/>
    <x v="40"/>
    <x v="36"/>
    <x v="202"/>
    <x v="6"/>
    <n v="12"/>
    <x v="1"/>
    <x v="1"/>
  </r>
  <r>
    <s v="AX13540"/>
    <s v="ENX2043"/>
    <s v="A140"/>
    <s v="EMP1024"/>
    <s v="C1170"/>
    <d v="2020-02-28T00:00:00"/>
    <x v="11"/>
    <n v="2"/>
    <n v="847"/>
    <n v="534"/>
    <n v="5512"/>
    <n v="7548"/>
    <n v="2166"/>
    <x v="30"/>
    <x v="0"/>
    <x v="361"/>
    <x v="2"/>
    <n v="12"/>
    <x v="1"/>
    <x v="0"/>
  </r>
  <r>
    <s v="AX13542"/>
    <s v="ENX2001"/>
    <s v="A108"/>
    <s v="EMP1033"/>
    <s v="C1025"/>
    <d v="2020-02-28T00:00:00"/>
    <x v="93"/>
    <n v="1"/>
    <n v="203"/>
    <n v="154"/>
    <n v="1366"/>
    <n v="2356"/>
    <n v="1032"/>
    <x v="9"/>
    <x v="21"/>
    <x v="57"/>
    <x v="0"/>
    <n v="1"/>
    <x v="1"/>
    <x v="1"/>
  </r>
  <r>
    <s v="AX13543"/>
    <s v="ENX2084"/>
    <s v="A148"/>
    <s v="EMP1018"/>
    <s v="C1096"/>
    <d v="2020-02-28T00:00:00"/>
    <x v="10"/>
    <n v="3"/>
    <n v="880"/>
    <n v="634"/>
    <n v="683"/>
    <n v="1119"/>
    <n v="690"/>
    <x v="45"/>
    <x v="7"/>
    <x v="428"/>
    <x v="0"/>
    <n v="1"/>
    <x v="1"/>
    <x v="1"/>
  </r>
  <r>
    <s v="AX13551"/>
    <s v="ENX2089"/>
    <s v="A101"/>
    <s v="EMP1003"/>
    <s v="C1160"/>
    <d v="2020-02-28T00:00:00"/>
    <x v="89"/>
    <n v="2"/>
    <n v="392"/>
    <n v="255"/>
    <n v="538"/>
    <n v="736"/>
    <n v="855"/>
    <x v="14"/>
    <x v="9"/>
    <x v="74"/>
    <x v="2"/>
    <n v="2"/>
    <x v="1"/>
    <x v="1"/>
  </r>
  <r>
    <s v="AX13552"/>
    <s v="ENX2094"/>
    <s v="A167"/>
    <s v="EMP1029"/>
    <s v="C1118"/>
    <d v="2020-02-28T00:00:00"/>
    <x v="90"/>
    <n v="1"/>
    <n v="1414"/>
    <n v="962"/>
    <n v="4089"/>
    <n v="5175"/>
    <n v="748"/>
    <x v="15"/>
    <x v="2"/>
    <x v="509"/>
    <x v="1"/>
    <n v="3"/>
    <x v="1"/>
    <x v="1"/>
  </r>
  <r>
    <s v="AX13553"/>
    <s v="ENX2037"/>
    <s v="A153"/>
    <s v="EMP1031"/>
    <s v="C1010"/>
    <d v="2020-02-28T00:00:00"/>
    <x v="50"/>
    <n v="2"/>
    <n v="368"/>
    <n v="294"/>
    <n v="1044"/>
    <n v="1899"/>
    <n v="267"/>
    <x v="52"/>
    <x v="17"/>
    <x v="445"/>
    <x v="0"/>
    <n v="3"/>
    <x v="1"/>
    <x v="1"/>
  </r>
  <r>
    <s v="AX13557"/>
    <s v="ENX2058"/>
    <s v="A118"/>
    <s v="EMP1029"/>
    <s v="C1557"/>
    <d v="2020-02-28T00:00:00"/>
    <x v="53"/>
    <n v="1"/>
    <n v="123"/>
    <n v="84"/>
    <n v="2144"/>
    <n v="3200"/>
    <n v="722"/>
    <x v="54"/>
    <x v="24"/>
    <x v="510"/>
    <x v="1"/>
    <n v="4"/>
    <x v="1"/>
    <x v="1"/>
  </r>
  <r>
    <s v="AX13558"/>
    <s v="ENX2090"/>
    <s v="A133"/>
    <s v="EMP1029"/>
    <s v="C1057"/>
    <d v="2020-02-28T00:00:00"/>
    <x v="55"/>
    <n v="1"/>
    <n v="1338"/>
    <n v="682"/>
    <n v="3788"/>
    <n v="5412"/>
    <n v="64"/>
    <x v="32"/>
    <x v="18"/>
    <x v="489"/>
    <x v="3"/>
    <n v="6"/>
    <x v="1"/>
    <x v="1"/>
  </r>
  <r>
    <s v="AX13561"/>
    <s v="ENX2097"/>
    <s v="A109"/>
    <s v="EMP1009"/>
    <s v="C1381"/>
    <d v="2020-02-28T00:00:00"/>
    <x v="0"/>
    <n v="1"/>
    <n v="1351"/>
    <n v="1108"/>
    <n v="876"/>
    <n v="1068"/>
    <n v="447"/>
    <x v="59"/>
    <x v="13"/>
    <x v="511"/>
    <x v="3"/>
    <n v="8"/>
    <x v="1"/>
    <x v="1"/>
  </r>
  <r>
    <s v="AX13562"/>
    <s v="ENX2094"/>
    <s v="A129"/>
    <s v="EMP1019"/>
    <s v="C1503"/>
    <d v="2020-02-28T00:00:00"/>
    <x v="90"/>
    <n v="2"/>
    <n v="400"/>
    <n v="208"/>
    <n v="2613"/>
    <n v="5124"/>
    <n v="600"/>
    <x v="31"/>
    <x v="42"/>
    <x v="458"/>
    <x v="5"/>
    <n v="9"/>
    <x v="1"/>
    <x v="1"/>
  </r>
  <r>
    <s v="AX13563"/>
    <s v="ENX2033"/>
    <s v="A153"/>
    <s v="EMP1003"/>
    <s v="C1466"/>
    <d v="2020-02-28T00:00:00"/>
    <x v="76"/>
    <n v="2"/>
    <n v="817"/>
    <n v="409"/>
    <n v="1924"/>
    <n v="2828"/>
    <n v="1218"/>
    <x v="56"/>
    <x v="26"/>
    <x v="512"/>
    <x v="3"/>
    <n v="10"/>
    <x v="1"/>
    <x v="1"/>
  </r>
  <r>
    <s v="AX13565"/>
    <s v="ENX2089"/>
    <s v="A145"/>
    <s v="EMP1027"/>
    <s v="C1396"/>
    <d v="2020-02-28T00:00:00"/>
    <x v="89"/>
    <n v="4"/>
    <n v="561"/>
    <n v="421"/>
    <n v="3963"/>
    <n v="5916"/>
    <n v="837"/>
    <x v="13"/>
    <x v="5"/>
    <x v="319"/>
    <x v="6"/>
    <n v="11"/>
    <x v="1"/>
    <x v="1"/>
  </r>
  <r>
    <s v="AX13567"/>
    <s v="ENX2020"/>
    <s v="A128"/>
    <s v="EMP1030"/>
    <s v="C1487"/>
    <d v="2020-03-01T00:00:00"/>
    <x v="18"/>
    <n v="2"/>
    <n v="1743"/>
    <n v="872"/>
    <n v="1350"/>
    <n v="2454"/>
    <n v="702"/>
    <x v="34"/>
    <x v="39"/>
    <x v="513"/>
    <x v="4"/>
    <n v="1"/>
    <x v="2"/>
    <x v="1"/>
  </r>
  <r>
    <s v="AX13573"/>
    <s v="ENX2014"/>
    <s v="A112"/>
    <s v="EMP1006"/>
    <s v="C1419"/>
    <d v="2020-03-01T00:00:00"/>
    <x v="67"/>
    <n v="3"/>
    <n v="637"/>
    <n v="389"/>
    <n v="561"/>
    <n v="684"/>
    <n v="752"/>
    <x v="30"/>
    <x v="22"/>
    <x v="228"/>
    <x v="6"/>
    <n v="1"/>
    <x v="2"/>
    <x v="1"/>
  </r>
  <r>
    <s v="AX13579"/>
    <s v="ENX2055"/>
    <s v="A111"/>
    <s v="EMP1037"/>
    <s v="C1224"/>
    <d v="2020-03-01T00:00:00"/>
    <x v="71"/>
    <n v="1"/>
    <n v="826"/>
    <n v="562"/>
    <n v="1294"/>
    <n v="1848"/>
    <n v="96"/>
    <x v="25"/>
    <x v="6"/>
    <x v="173"/>
    <x v="5"/>
    <n v="1"/>
    <x v="2"/>
    <x v="1"/>
  </r>
  <r>
    <s v="AX13580"/>
    <s v="ENX2085"/>
    <s v="A116"/>
    <s v="EMP1019"/>
    <s v="C1019"/>
    <d v="2020-03-01T00:00:00"/>
    <x v="29"/>
    <n v="2"/>
    <n v="290"/>
    <n v="200"/>
    <n v="3032"/>
    <n v="3566"/>
    <n v="523"/>
    <x v="43"/>
    <x v="17"/>
    <x v="514"/>
    <x v="2"/>
    <n v="2"/>
    <x v="2"/>
    <x v="1"/>
  </r>
  <r>
    <s v="AX13589"/>
    <s v="ENX2079"/>
    <s v="A144"/>
    <s v="EMP1042"/>
    <s v="C1276"/>
    <d v="2020-03-01T00:00:00"/>
    <x v="9"/>
    <n v="3"/>
    <n v="886"/>
    <n v="478"/>
    <n v="1275"/>
    <n v="1635"/>
    <n v="855"/>
    <x v="17"/>
    <x v="33"/>
    <x v="73"/>
    <x v="4"/>
    <n v="2"/>
    <x v="2"/>
    <x v="1"/>
  </r>
  <r>
    <s v="AX13606"/>
    <s v="ENX2085"/>
    <s v="A126"/>
    <s v="EMP1006"/>
    <s v="C1209"/>
    <d v="2020-03-01T00:00:00"/>
    <x v="29"/>
    <n v="1"/>
    <n v="2497"/>
    <n v="1473"/>
    <n v="237"/>
    <n v="381"/>
    <n v="463"/>
    <x v="45"/>
    <x v="28"/>
    <x v="114"/>
    <x v="0"/>
    <n v="4"/>
    <x v="2"/>
    <x v="1"/>
  </r>
  <r>
    <s v="AX13616"/>
    <s v="ENX2040"/>
    <s v="A151"/>
    <s v="EMP1034"/>
    <s v="C1663"/>
    <d v="2020-03-01T00:00:00"/>
    <x v="4"/>
    <n v="1"/>
    <n v="458"/>
    <n v="376"/>
    <n v="171"/>
    <n v="217"/>
    <n v="495"/>
    <x v="57"/>
    <x v="25"/>
    <x v="515"/>
    <x v="5"/>
    <n v="4"/>
    <x v="2"/>
    <x v="1"/>
  </r>
  <r>
    <s v="AX13617"/>
    <s v="ENX2032"/>
    <s v="A115"/>
    <s v="EMP1009"/>
    <s v="C1246"/>
    <d v="2020-03-01T00:00:00"/>
    <x v="47"/>
    <n v="3"/>
    <n v="1671"/>
    <n v="1220"/>
    <n v="3144"/>
    <n v="3788"/>
    <n v="51"/>
    <x v="58"/>
    <x v="12"/>
    <x v="231"/>
    <x v="3"/>
    <n v="4"/>
    <x v="2"/>
    <x v="1"/>
  </r>
  <r>
    <s v="AX13621"/>
    <s v="ENX2059"/>
    <s v="A150"/>
    <s v="EMP1004"/>
    <s v="C1686"/>
    <d v="2020-03-01T00:00:00"/>
    <x v="97"/>
    <n v="4"/>
    <n v="1798"/>
    <n v="971"/>
    <n v="200"/>
    <n v="290"/>
    <n v="589"/>
    <x v="67"/>
    <x v="30"/>
    <x v="516"/>
    <x v="6"/>
    <n v="5"/>
    <x v="2"/>
    <x v="1"/>
  </r>
  <r>
    <s v="AX13622"/>
    <s v="ENX2040"/>
    <s v="A156"/>
    <s v="EMP1044"/>
    <s v="C1520"/>
    <d v="2020-03-01T00:00:00"/>
    <x v="4"/>
    <n v="1"/>
    <n v="127"/>
    <n v="79"/>
    <n v="2468"/>
    <n v="3164"/>
    <n v="190"/>
    <x v="65"/>
    <x v="14"/>
    <x v="358"/>
    <x v="3"/>
    <n v="5"/>
    <x v="2"/>
    <x v="1"/>
  </r>
  <r>
    <s v="AX13625"/>
    <s v="ENX2025"/>
    <s v="A123"/>
    <s v="EMP1022"/>
    <s v="C1506"/>
    <d v="2020-03-01T00:00:00"/>
    <x v="21"/>
    <n v="1"/>
    <n v="315"/>
    <n v="208"/>
    <n v="208"/>
    <n v="400"/>
    <n v="264"/>
    <x v="62"/>
    <x v="9"/>
    <x v="517"/>
    <x v="6"/>
    <n v="7"/>
    <x v="2"/>
    <x v="1"/>
  </r>
  <r>
    <s v="AX13628"/>
    <s v="ENX2022"/>
    <s v="A160"/>
    <s v="EMP1022"/>
    <s v="C1338"/>
    <d v="2020-03-01T00:00:00"/>
    <x v="27"/>
    <n v="1"/>
    <n v="1783"/>
    <n v="1516"/>
    <n v="1168"/>
    <n v="1424"/>
    <n v="560"/>
    <x v="52"/>
    <x v="20"/>
    <x v="518"/>
    <x v="1"/>
    <n v="8"/>
    <x v="2"/>
    <x v="1"/>
  </r>
  <r>
    <s v="AX13631"/>
    <s v="ENX2071"/>
    <s v="A100"/>
    <s v="EMP1019"/>
    <s v="C1511"/>
    <d v="2020-03-01T00:00:00"/>
    <x v="92"/>
    <n v="1"/>
    <n v="826"/>
    <n v="562"/>
    <n v="2913"/>
    <n v="4482"/>
    <n v="1654"/>
    <x v="33"/>
    <x v="38"/>
    <x v="369"/>
    <x v="2"/>
    <n v="8"/>
    <x v="2"/>
    <x v="1"/>
  </r>
  <r>
    <s v="AX13633"/>
    <s v="ENX2068"/>
    <s v="A113"/>
    <s v="EMP1042"/>
    <s v="C1237"/>
    <d v="2020-03-01T00:00:00"/>
    <x v="20"/>
    <n v="1"/>
    <n v="2464"/>
    <n v="1774"/>
    <n v="5688"/>
    <n v="7485"/>
    <n v="1376"/>
    <x v="53"/>
    <x v="2"/>
    <x v="196"/>
    <x v="4"/>
    <n v="11"/>
    <x v="2"/>
    <x v="1"/>
  </r>
  <r>
    <s v="AX13637"/>
    <s v="ENX2046"/>
    <s v="A170"/>
    <s v="EMP1002"/>
    <s v="C1285"/>
    <d v="2020-03-01T00:00:00"/>
    <x v="38"/>
    <n v="2"/>
    <n v="1494"/>
    <n v="971"/>
    <n v="2798"/>
    <n v="4588"/>
    <n v="2832"/>
    <x v="61"/>
    <x v="36"/>
    <x v="359"/>
    <x v="4"/>
    <n v="11"/>
    <x v="2"/>
    <x v="1"/>
  </r>
  <r>
    <s v="AX13642"/>
    <s v="ENX2025"/>
    <s v="A137"/>
    <s v="EMP1029"/>
    <s v="C1677"/>
    <d v="2020-03-01T00:00:00"/>
    <x v="21"/>
    <n v="3"/>
    <n v="1022"/>
    <n v="818"/>
    <n v="4089"/>
    <n v="5175"/>
    <n v="1100"/>
    <x v="20"/>
    <x v="30"/>
    <x v="210"/>
    <x v="5"/>
    <n v="11"/>
    <x v="2"/>
    <x v="1"/>
  </r>
  <r>
    <s v="AX13657"/>
    <s v="ENX2001"/>
    <s v="A143"/>
    <s v="EMP1037"/>
    <s v="C1559"/>
    <d v="2020-03-01T00:00:00"/>
    <x v="93"/>
    <n v="3"/>
    <n v="392"/>
    <n v="255"/>
    <n v="648"/>
    <n v="771"/>
    <n v="22"/>
    <x v="23"/>
    <x v="2"/>
    <x v="464"/>
    <x v="5"/>
    <n v="12"/>
    <x v="2"/>
    <x v="1"/>
  </r>
  <r>
    <s v="AX13659"/>
    <s v="ENX2081"/>
    <s v="A148"/>
    <s v="EMP1001"/>
    <s v="C1517"/>
    <d v="2020-03-02T00:00:00"/>
    <x v="62"/>
    <n v="3"/>
    <n v="584"/>
    <n v="420"/>
    <n v="5364"/>
    <n v="7059"/>
    <n v="64"/>
    <x v="22"/>
    <x v="18"/>
    <x v="38"/>
    <x v="3"/>
    <n v="12"/>
    <x v="2"/>
    <x v="0"/>
  </r>
  <r>
    <s v="AX13666"/>
    <s v="ENX2070"/>
    <s v="A110"/>
    <s v="EMP1044"/>
    <s v="C1220"/>
    <d v="2020-03-02T00:00:00"/>
    <x v="40"/>
    <n v="4"/>
    <n v="356"/>
    <n v="292"/>
    <n v="971"/>
    <n v="1798"/>
    <n v="267"/>
    <x v="20"/>
    <x v="0"/>
    <x v="194"/>
    <x v="4"/>
    <n v="1"/>
    <x v="2"/>
    <x v="1"/>
  </r>
  <r>
    <s v="AX13677"/>
    <s v="ENX2069"/>
    <s v="A126"/>
    <s v="EMP1042"/>
    <s v="C1618"/>
    <d v="2020-03-02T00:00:00"/>
    <x v="46"/>
    <n v="1"/>
    <n v="684"/>
    <n v="561"/>
    <n v="1777"/>
    <n v="2141"/>
    <n v="313"/>
    <x v="56"/>
    <x v="25"/>
    <x v="229"/>
    <x v="5"/>
    <n v="1"/>
    <x v="2"/>
    <x v="1"/>
  </r>
  <r>
    <s v="AX13678"/>
    <s v="ENX2051"/>
    <s v="A148"/>
    <s v="EMP1028"/>
    <s v="C1472"/>
    <d v="2020-03-02T00:00:00"/>
    <x v="14"/>
    <n v="2"/>
    <n v="35"/>
    <n v="22"/>
    <n v="1516"/>
    <n v="1783"/>
    <n v="190"/>
    <x v="14"/>
    <x v="35"/>
    <x v="111"/>
    <x v="3"/>
    <n v="4"/>
    <x v="2"/>
    <x v="1"/>
  </r>
  <r>
    <s v="AX13681"/>
    <s v="ENX2091"/>
    <s v="A122"/>
    <s v="EMP1008"/>
    <s v="C1440"/>
    <d v="2020-03-02T00:00:00"/>
    <x v="39"/>
    <n v="1"/>
    <n v="817"/>
    <n v="409"/>
    <n v="450"/>
    <n v="818"/>
    <n v="408"/>
    <x v="21"/>
    <x v="36"/>
    <x v="519"/>
    <x v="3"/>
    <n v="5"/>
    <x v="2"/>
    <x v="1"/>
  </r>
  <r>
    <s v="AX13683"/>
    <s v="ENX2042"/>
    <s v="A148"/>
    <s v="EMP1036"/>
    <s v="C1456"/>
    <d v="2020-03-02T00:00:00"/>
    <x v="49"/>
    <n v="2"/>
    <n v="2241"/>
    <n v="1367"/>
    <n v="624"/>
    <n v="1200"/>
    <n v="87"/>
    <x v="64"/>
    <x v="38"/>
    <x v="314"/>
    <x v="6"/>
    <n v="5"/>
    <x v="2"/>
    <x v="1"/>
  </r>
  <r>
    <s v="AX13684"/>
    <s v="ENX2065"/>
    <s v="A145"/>
    <s v="EMP1021"/>
    <s v="C1399"/>
    <d v="2020-03-02T00:00:00"/>
    <x v="56"/>
    <n v="1"/>
    <n v="504"/>
    <n v="408"/>
    <n v="1200"/>
    <n v="2182"/>
    <n v="74"/>
    <x v="70"/>
    <x v="40"/>
    <x v="418"/>
    <x v="0"/>
    <n v="5"/>
    <x v="2"/>
    <x v="1"/>
  </r>
  <r>
    <s v="AX13685"/>
    <s v="ENX2056"/>
    <s v="A131"/>
    <s v="EMP1043"/>
    <s v="C1559"/>
    <d v="2020-03-02T00:00:00"/>
    <x v="64"/>
    <n v="1"/>
    <n v="1638"/>
    <n v="1261"/>
    <n v="6064"/>
    <n v="7132"/>
    <n v="328"/>
    <x v="58"/>
    <x v="17"/>
    <x v="13"/>
    <x v="4"/>
    <n v="6"/>
    <x v="2"/>
    <x v="1"/>
  </r>
  <r>
    <s v="AX13690"/>
    <s v="ENX2076"/>
    <s v="A142"/>
    <s v="EMP1042"/>
    <s v="C1040"/>
    <d v="2020-03-02T00:00:00"/>
    <x v="15"/>
    <n v="1"/>
    <n v="2091"/>
    <n v="1485"/>
    <n v="255"/>
    <n v="392"/>
    <n v="290"/>
    <x v="24"/>
    <x v="34"/>
    <x v="520"/>
    <x v="4"/>
    <n v="6"/>
    <x v="2"/>
    <x v="1"/>
  </r>
  <r>
    <s v="AX13693"/>
    <s v="ENX2034"/>
    <s v="A157"/>
    <s v="EMP1039"/>
    <s v="C1712"/>
    <d v="2020-03-03T00:00:00"/>
    <x v="32"/>
    <n v="1"/>
    <n v="1566"/>
    <n v="1190"/>
    <n v="1072"/>
    <n v="1600"/>
    <n v="689"/>
    <x v="12"/>
    <x v="0"/>
    <x v="521"/>
    <x v="6"/>
    <n v="4"/>
    <x v="2"/>
    <x v="1"/>
  </r>
  <r>
    <s v="AX13697"/>
    <s v="ENX2094"/>
    <s v="A170"/>
    <s v="EMP1028"/>
    <s v="C1106"/>
    <d v="2020-03-03T00:00:00"/>
    <x v="90"/>
    <n v="1"/>
    <n v="637"/>
    <n v="389"/>
    <n v="2049"/>
    <n v="3357"/>
    <n v="64"/>
    <x v="47"/>
    <x v="25"/>
    <x v="57"/>
    <x v="0"/>
    <n v="4"/>
    <x v="2"/>
    <x v="1"/>
  </r>
  <r>
    <s v="AX13701"/>
    <s v="ENX2056"/>
    <s v="A169"/>
    <s v="EMP1021"/>
    <s v="C1040"/>
    <d v="2020-03-03T00:00:00"/>
    <x v="64"/>
    <n v="1"/>
    <n v="136"/>
    <n v="72"/>
    <n v="5164"/>
    <n v="9564"/>
    <n v="1320"/>
    <x v="39"/>
    <x v="20"/>
    <x v="108"/>
    <x v="0"/>
    <n v="4"/>
    <x v="2"/>
    <x v="1"/>
  </r>
  <r>
    <s v="AX13702"/>
    <s v="ENX2004"/>
    <s v="A111"/>
    <s v="EMP1043"/>
    <s v="C1386"/>
    <d v="2020-03-03T00:00:00"/>
    <x v="23"/>
    <n v="1"/>
    <n v="847"/>
    <n v="534"/>
    <n v="1295"/>
    <n v="1639"/>
    <n v="238"/>
    <x v="55"/>
    <x v="36"/>
    <x v="522"/>
    <x v="4"/>
    <n v="5"/>
    <x v="2"/>
    <x v="1"/>
  </r>
  <r>
    <s v="AX13704"/>
    <s v="ENX2081"/>
    <s v="A136"/>
    <s v="EMP1035"/>
    <s v="C1157"/>
    <d v="2020-03-03T00:00:00"/>
    <x v="62"/>
    <n v="4"/>
    <n v="771"/>
    <n v="648"/>
    <n v="5176"/>
    <n v="7392"/>
    <n v="837"/>
    <x v="58"/>
    <x v="20"/>
    <x v="523"/>
    <x v="2"/>
    <n v="7"/>
    <x v="2"/>
    <x v="1"/>
  </r>
  <r>
    <s v="AX13705"/>
    <s v="ENX2076"/>
    <s v="A136"/>
    <s v="EMP1019"/>
    <s v="C1705"/>
    <d v="2020-03-03T00:00:00"/>
    <x v="15"/>
    <n v="2"/>
    <n v="112"/>
    <n v="90"/>
    <n v="294"/>
    <n v="368"/>
    <n v="1659"/>
    <x v="51"/>
    <x v="22"/>
    <x v="524"/>
    <x v="5"/>
    <n v="9"/>
    <x v="2"/>
    <x v="1"/>
  </r>
  <r>
    <s v="AX13708"/>
    <s v="ENX2084"/>
    <s v="A102"/>
    <s v="EMP1012"/>
    <s v="C1074"/>
    <d v="2020-03-03T00:00:00"/>
    <x v="10"/>
    <n v="2"/>
    <n v="799"/>
    <n v="455"/>
    <n v="255"/>
    <n v="392"/>
    <n v="102"/>
    <x v="46"/>
    <x v="34"/>
    <x v="433"/>
    <x v="2"/>
    <n v="9"/>
    <x v="2"/>
    <x v="1"/>
  </r>
  <r>
    <s v="AX13713"/>
    <s v="ENX2020"/>
    <s v="A154"/>
    <s v="EMP1001"/>
    <s v="C1092"/>
    <d v="2020-03-03T00:00:00"/>
    <x v="18"/>
    <n v="2"/>
    <n v="1635"/>
    <n v="1046"/>
    <n v="562"/>
    <n v="826"/>
    <n v="13"/>
    <x v="62"/>
    <x v="2"/>
    <x v="524"/>
    <x v="0"/>
    <n v="10"/>
    <x v="2"/>
    <x v="1"/>
  </r>
  <r>
    <s v="AX13715"/>
    <s v="ENX2099"/>
    <s v="A170"/>
    <s v="EMP1008"/>
    <s v="C1092"/>
    <d v="2020-03-03T00:00:00"/>
    <x v="52"/>
    <n v="1"/>
    <n v="127"/>
    <n v="79"/>
    <n v="1128"/>
    <n v="1374"/>
    <n v="313"/>
    <x v="44"/>
    <x v="30"/>
    <x v="525"/>
    <x v="4"/>
    <n v="11"/>
    <x v="2"/>
    <x v="1"/>
  </r>
  <r>
    <s v="AX13721"/>
    <s v="ENX2084"/>
    <s v="A146"/>
    <s v="EMP1004"/>
    <s v="C1500"/>
    <d v="2020-03-03T00:00:00"/>
    <x v="10"/>
    <n v="1"/>
    <n v="1526"/>
    <n v="1251"/>
    <n v="316"/>
    <n v="508"/>
    <n v="2676"/>
    <x v="14"/>
    <x v="42"/>
    <x v="142"/>
    <x v="5"/>
    <n v="12"/>
    <x v="2"/>
    <x v="1"/>
  </r>
  <r>
    <s v="AX13725"/>
    <s v="ENX2008"/>
    <s v="A113"/>
    <s v="EMP1040"/>
    <s v="C1239"/>
    <d v="2020-03-03T00:00:00"/>
    <x v="24"/>
    <n v="2"/>
    <n v="127"/>
    <n v="79"/>
    <n v="416"/>
    <n v="603"/>
    <n v="509"/>
    <x v="63"/>
    <x v="4"/>
    <x v="14"/>
    <x v="4"/>
    <n v="12"/>
    <x v="2"/>
    <x v="1"/>
  </r>
  <r>
    <s v="AX13727"/>
    <s v="ENX2008"/>
    <s v="A131"/>
    <s v="EMP1039"/>
    <s v="C1321"/>
    <d v="2020-03-03T00:00:00"/>
    <x v="24"/>
    <n v="1"/>
    <n v="1351"/>
    <n v="1108"/>
    <n v="871"/>
    <n v="1708"/>
    <n v="408"/>
    <x v="22"/>
    <x v="19"/>
    <x v="526"/>
    <x v="2"/>
    <n v="12"/>
    <x v="2"/>
    <x v="1"/>
  </r>
  <r>
    <s v="AX13729"/>
    <s v="ENX2062"/>
    <s v="A132"/>
    <s v="EMP1011"/>
    <s v="C1654"/>
    <d v="2020-03-04T00:00:00"/>
    <x v="91"/>
    <n v="3"/>
    <n v="1582"/>
    <n v="1234"/>
    <n v="791"/>
    <n v="1522"/>
    <n v="982"/>
    <x v="37"/>
    <x v="29"/>
    <x v="212"/>
    <x v="1"/>
    <n v="2"/>
    <x v="2"/>
    <x v="1"/>
  </r>
  <r>
    <s v="AX13730"/>
    <s v="ENX2081"/>
    <s v="A149"/>
    <s v="EMP1027"/>
    <s v="C1415"/>
    <d v="2020-03-04T00:00:00"/>
    <x v="62"/>
    <n v="1"/>
    <n v="1582"/>
    <n v="1234"/>
    <n v="2913"/>
    <n v="4482"/>
    <n v="383"/>
    <x v="57"/>
    <x v="6"/>
    <x v="399"/>
    <x v="0"/>
    <n v="2"/>
    <x v="2"/>
    <x v="1"/>
  </r>
  <r>
    <s v="AX13745"/>
    <s v="ENX2038"/>
    <s v="A170"/>
    <s v="EMP1028"/>
    <s v="C1715"/>
    <d v="2020-03-04T00:00:00"/>
    <x v="84"/>
    <n v="2"/>
    <n v="1972"/>
    <n v="1321"/>
    <n v="376"/>
    <n v="458"/>
    <n v="565"/>
    <x v="56"/>
    <x v="36"/>
    <x v="274"/>
    <x v="3"/>
    <n v="2"/>
    <x v="2"/>
    <x v="1"/>
  </r>
  <r>
    <s v="AX13748"/>
    <s v="ENX2064"/>
    <s v="A124"/>
    <s v="EMP1013"/>
    <s v="C1600"/>
    <d v="2020-03-04T00:00:00"/>
    <x v="25"/>
    <n v="3"/>
    <n v="817"/>
    <n v="409"/>
    <n v="971"/>
    <n v="1798"/>
    <n v="376"/>
    <x v="38"/>
    <x v="21"/>
    <x v="179"/>
    <x v="3"/>
    <n v="4"/>
    <x v="2"/>
    <x v="1"/>
  </r>
  <r>
    <s v="AX13750"/>
    <s v="ENX2093"/>
    <s v="A169"/>
    <s v="EMP1039"/>
    <s v="C1392"/>
    <d v="2020-03-04T00:00:00"/>
    <x v="99"/>
    <n v="2"/>
    <n v="913"/>
    <n v="584"/>
    <n v="1744"/>
    <n v="3486"/>
    <n v="140"/>
    <x v="57"/>
    <x v="24"/>
    <x v="491"/>
    <x v="6"/>
    <n v="4"/>
    <x v="2"/>
    <x v="1"/>
  </r>
  <r>
    <s v="AX13751"/>
    <s v="ENX2100"/>
    <s v="A128"/>
    <s v="EMP1016"/>
    <s v="C1248"/>
    <d v="2020-03-04T00:00:00"/>
    <x v="28"/>
    <n v="1"/>
    <n v="112"/>
    <n v="90"/>
    <n v="416"/>
    <n v="800"/>
    <n v="2067"/>
    <x v="15"/>
    <x v="28"/>
    <x v="527"/>
    <x v="3"/>
    <n v="4"/>
    <x v="2"/>
    <x v="1"/>
  </r>
  <r>
    <s v="AX13762"/>
    <s v="ENX2023"/>
    <s v="A119"/>
    <s v="EMP1020"/>
    <s v="C1376"/>
    <d v="2020-03-04T00:00:00"/>
    <x v="57"/>
    <n v="4"/>
    <n v="2495"/>
    <n v="1896"/>
    <n v="900"/>
    <n v="1636"/>
    <n v="280"/>
    <x v="36"/>
    <x v="36"/>
    <x v="241"/>
    <x v="2"/>
    <n v="6"/>
    <x v="2"/>
    <x v="1"/>
  </r>
  <r>
    <s v="AX13769"/>
    <s v="ENX2034"/>
    <s v="A155"/>
    <s v="EMP1002"/>
    <s v="C1486"/>
    <d v="2020-03-04T00:00:00"/>
    <x v="32"/>
    <n v="1"/>
    <n v="400"/>
    <n v="208"/>
    <n v="1200"/>
    <n v="2182"/>
    <n v="313"/>
    <x v="60"/>
    <x v="40"/>
    <x v="528"/>
    <x v="0"/>
    <n v="6"/>
    <x v="2"/>
    <x v="1"/>
  </r>
  <r>
    <s v="AX13772"/>
    <s v="ENX2099"/>
    <s v="A146"/>
    <s v="EMP1029"/>
    <s v="C1252"/>
    <d v="2020-03-04T00:00:00"/>
    <x v="52"/>
    <n v="1"/>
    <n v="123"/>
    <n v="84"/>
    <n v="1168"/>
    <n v="1826"/>
    <n v="147"/>
    <x v="50"/>
    <x v="25"/>
    <x v="281"/>
    <x v="4"/>
    <n v="6"/>
    <x v="2"/>
    <x v="1"/>
  </r>
  <r>
    <s v="AX13774"/>
    <s v="ENX2020"/>
    <s v="A113"/>
    <s v="EMP1003"/>
    <s v="C1610"/>
    <d v="2020-03-04T00:00:00"/>
    <x v="18"/>
    <n v="3"/>
    <n v="1725"/>
    <n v="1363"/>
    <n v="130"/>
    <n v="181"/>
    <n v="1149"/>
    <x v="69"/>
    <x v="44"/>
    <x v="529"/>
    <x v="5"/>
    <n v="8"/>
    <x v="2"/>
    <x v="1"/>
  </r>
  <r>
    <s v="AX13776"/>
    <s v="ENX2031"/>
    <s v="A170"/>
    <s v="EMP1018"/>
    <s v="C1074"/>
    <d v="2020-03-04T00:00:00"/>
    <x v="88"/>
    <n v="1"/>
    <n v="771"/>
    <n v="648"/>
    <n v="5204"/>
    <n v="6348"/>
    <n v="2216"/>
    <x v="16"/>
    <x v="22"/>
    <x v="530"/>
    <x v="2"/>
    <n v="9"/>
    <x v="2"/>
    <x v="1"/>
  </r>
  <r>
    <s v="AX13783"/>
    <s v="ENX2007"/>
    <s v="A130"/>
    <s v="EMP1003"/>
    <s v="C1723"/>
    <d v="2020-03-04T00:00:00"/>
    <x v="63"/>
    <n v="1"/>
    <n v="1405"/>
    <n v="1054"/>
    <n v="216"/>
    <n v="408"/>
    <n v="265"/>
    <x v="43"/>
    <x v="21"/>
    <x v="243"/>
    <x v="5"/>
    <n v="10"/>
    <x v="2"/>
    <x v="1"/>
  </r>
  <r>
    <s v="AX13786"/>
    <s v="ENX2023"/>
    <s v="A141"/>
    <s v="EMP1040"/>
    <s v="C1104"/>
    <d v="2020-03-04T00:00:00"/>
    <x v="57"/>
    <n v="1"/>
    <n v="1405"/>
    <n v="1054"/>
    <n v="4360"/>
    <n v="5520"/>
    <n v="328"/>
    <x v="46"/>
    <x v="19"/>
    <x v="369"/>
    <x v="3"/>
    <n v="10"/>
    <x v="2"/>
    <x v="1"/>
  </r>
  <r>
    <s v="AX13788"/>
    <s v="ENX2025"/>
    <s v="A107"/>
    <s v="EMP1026"/>
    <s v="C1774"/>
    <d v="2020-03-04T00:00:00"/>
    <x v="21"/>
    <n v="1"/>
    <n v="1353"/>
    <n v="947"/>
    <n v="4329"/>
    <n v="5478"/>
    <n v="1056"/>
    <x v="38"/>
    <x v="36"/>
    <x v="180"/>
    <x v="0"/>
    <n v="10"/>
    <x v="2"/>
    <x v="1"/>
  </r>
  <r>
    <s v="AX13789"/>
    <s v="ENX2016"/>
    <s v="A133"/>
    <s v="EMP1005"/>
    <s v="C1188"/>
    <d v="2020-03-04T00:00:00"/>
    <x v="6"/>
    <n v="1"/>
    <n v="1278"/>
    <n v="665"/>
    <n v="478"/>
    <n v="886"/>
    <n v="95"/>
    <x v="40"/>
    <x v="16"/>
    <x v="474"/>
    <x v="2"/>
    <n v="11"/>
    <x v="2"/>
    <x v="1"/>
  </r>
  <r>
    <s v="AX13794"/>
    <s v="ENX2094"/>
    <s v="A107"/>
    <s v="EMP1027"/>
    <s v="C1079"/>
    <d v="2020-03-04T00:00:00"/>
    <x v="90"/>
    <n v="1"/>
    <n v="290"/>
    <n v="200"/>
    <n v="3548"/>
    <n v="4928"/>
    <n v="565"/>
    <x v="63"/>
    <x v="28"/>
    <x v="308"/>
    <x v="5"/>
    <n v="11"/>
    <x v="2"/>
    <x v="1"/>
  </r>
  <r>
    <s v="AX13797"/>
    <s v="ENX2091"/>
    <s v="A149"/>
    <s v="EMP1031"/>
    <s v="C1357"/>
    <d v="2020-03-04T00:00:00"/>
    <x v="39"/>
    <n v="2"/>
    <n v="1367"/>
    <n v="984"/>
    <n v="588"/>
    <n v="736"/>
    <n v="782"/>
    <x v="32"/>
    <x v="13"/>
    <x v="531"/>
    <x v="4"/>
    <n v="11"/>
    <x v="2"/>
    <x v="1"/>
  </r>
  <r>
    <s v="AX13800"/>
    <s v="ENX2063"/>
    <s v="A149"/>
    <s v="EMP1013"/>
    <s v="C1560"/>
    <d v="2020-03-04T00:00:00"/>
    <x v="83"/>
    <n v="1"/>
    <n v="1635"/>
    <n v="1046"/>
    <n v="1684"/>
    <n v="2244"/>
    <n v="870"/>
    <x v="0"/>
    <x v="41"/>
    <x v="140"/>
    <x v="3"/>
    <n v="12"/>
    <x v="2"/>
    <x v="1"/>
  </r>
  <r>
    <s v="AX13805"/>
    <s v="ENX2066"/>
    <s v="A129"/>
    <s v="EMP1037"/>
    <s v="C1368"/>
    <d v="2020-03-05T00:00:00"/>
    <x v="13"/>
    <n v="2"/>
    <n v="2294"/>
    <n v="1399"/>
    <n v="1602"/>
    <n v="2541"/>
    <n v="137"/>
    <x v="60"/>
    <x v="40"/>
    <x v="33"/>
    <x v="6"/>
    <n v="1"/>
    <x v="2"/>
    <x v="1"/>
  </r>
  <r>
    <s v="AX13810"/>
    <s v="ENX2023"/>
    <s v="A106"/>
    <s v="EMP1018"/>
    <s v="C1516"/>
    <d v="2020-03-05T00:00:00"/>
    <x v="57"/>
    <n v="1"/>
    <n v="368"/>
    <n v="294"/>
    <n v="2582"/>
    <n v="4782"/>
    <n v="827"/>
    <x v="37"/>
    <x v="32"/>
    <x v="80"/>
    <x v="3"/>
    <n v="3"/>
    <x v="2"/>
    <x v="1"/>
  </r>
  <r>
    <s v="AX13820"/>
    <s v="ENX2021"/>
    <s v="A126"/>
    <s v="EMP1002"/>
    <s v="C1714"/>
    <d v="2020-03-05T00:00:00"/>
    <x v="77"/>
    <n v="1"/>
    <n v="1405"/>
    <n v="1054"/>
    <n v="838"/>
    <n v="1103"/>
    <n v="688"/>
    <x v="53"/>
    <x v="34"/>
    <x v="188"/>
    <x v="3"/>
    <n v="4"/>
    <x v="2"/>
    <x v="1"/>
  </r>
  <r>
    <s v="AX13821"/>
    <s v="ENX2031"/>
    <s v="A132"/>
    <s v="EMP1016"/>
    <s v="C1012"/>
    <d v="2020-03-05T00:00:00"/>
    <x v="88"/>
    <n v="2"/>
    <n v="368"/>
    <n v="269"/>
    <n v="1173"/>
    <n v="1862"/>
    <n v="827"/>
    <x v="56"/>
    <x v="35"/>
    <x v="296"/>
    <x v="5"/>
    <n v="4"/>
    <x v="2"/>
    <x v="1"/>
  </r>
  <r>
    <s v="AX13822"/>
    <s v="ENX2093"/>
    <s v="A126"/>
    <s v="EMP1038"/>
    <s v="C1619"/>
    <d v="2020-03-05T00:00:00"/>
    <x v="99"/>
    <n v="2"/>
    <n v="368"/>
    <n v="269"/>
    <n v="584"/>
    <n v="913"/>
    <n v="344"/>
    <x v="34"/>
    <x v="42"/>
    <x v="532"/>
    <x v="2"/>
    <n v="4"/>
    <x v="2"/>
    <x v="1"/>
  </r>
  <r>
    <s v="AX13823"/>
    <s v="ENX2055"/>
    <s v="A116"/>
    <s v="EMP1022"/>
    <s v="C1708"/>
    <d v="2020-03-05T00:00:00"/>
    <x v="71"/>
    <n v="4"/>
    <n v="799"/>
    <n v="455"/>
    <n v="1484"/>
    <n v="2283"/>
    <n v="463"/>
    <x v="2"/>
    <x v="23"/>
    <x v="412"/>
    <x v="5"/>
    <n v="6"/>
    <x v="2"/>
    <x v="1"/>
  </r>
  <r>
    <s v="AX13826"/>
    <s v="ENX2071"/>
    <s v="A158"/>
    <s v="EMP1029"/>
    <s v="C1456"/>
    <d v="2020-03-05T00:00:00"/>
    <x v="92"/>
    <n v="1"/>
    <n v="1077"/>
    <n v="732"/>
    <n v="1122"/>
    <n v="1368"/>
    <n v="548"/>
    <x v="15"/>
    <x v="20"/>
    <x v="332"/>
    <x v="1"/>
    <n v="7"/>
    <x v="2"/>
    <x v="1"/>
  </r>
  <r>
    <s v="AX13827"/>
    <s v="ENX2068"/>
    <s v="A173"/>
    <s v="EMP1023"/>
    <s v="C1611"/>
    <d v="2020-03-05T00:00:00"/>
    <x v="20"/>
    <n v="2"/>
    <n v="545"/>
    <n v="425"/>
    <n v="79"/>
    <n v="127"/>
    <n v="345"/>
    <x v="33"/>
    <x v="10"/>
    <x v="533"/>
    <x v="6"/>
    <n v="9"/>
    <x v="2"/>
    <x v="1"/>
  </r>
  <r>
    <s v="AX13828"/>
    <s v="ENX2018"/>
    <s v="A155"/>
    <s v="EMP1021"/>
    <s v="C1156"/>
    <d v="2020-03-05T00:00:00"/>
    <x v="8"/>
    <n v="4"/>
    <n v="136"/>
    <n v="72"/>
    <n v="308"/>
    <n v="406"/>
    <n v="855"/>
    <x v="23"/>
    <x v="38"/>
    <x v="195"/>
    <x v="1"/>
    <n v="10"/>
    <x v="2"/>
    <x v="1"/>
  </r>
  <r>
    <s v="AX13831"/>
    <s v="ENX2079"/>
    <s v="A114"/>
    <s v="EMP1019"/>
    <s v="C1428"/>
    <d v="2020-03-05T00:00:00"/>
    <x v="9"/>
    <n v="1"/>
    <n v="1899"/>
    <n v="1044"/>
    <n v="1686"/>
    <n v="2478"/>
    <n v="344"/>
    <x v="36"/>
    <x v="31"/>
    <x v="534"/>
    <x v="5"/>
    <n v="10"/>
    <x v="2"/>
    <x v="1"/>
  </r>
  <r>
    <s v="AX13841"/>
    <s v="ENX2025"/>
    <s v="A123"/>
    <s v="EMP1013"/>
    <s v="C1634"/>
    <d v="2020-03-05T00:00:00"/>
    <x v="21"/>
    <n v="2"/>
    <n v="530"/>
    <n v="424"/>
    <n v="962"/>
    <n v="1414"/>
    <n v="2067"/>
    <x v="46"/>
    <x v="37"/>
    <x v="509"/>
    <x v="2"/>
    <n v="11"/>
    <x v="2"/>
    <x v="1"/>
  </r>
  <r>
    <s v="AX13844"/>
    <s v="ENX2002"/>
    <s v="A167"/>
    <s v="EMP1030"/>
    <s v="C1304"/>
    <d v="2020-03-05T00:00:00"/>
    <x v="100"/>
    <n v="1"/>
    <n v="1889"/>
    <n v="945"/>
    <n v="2616"/>
    <n v="5229"/>
    <n v="874"/>
    <x v="45"/>
    <x v="31"/>
    <x v="446"/>
    <x v="0"/>
    <n v="11"/>
    <x v="2"/>
    <x v="1"/>
  </r>
  <r>
    <s v="AX13845"/>
    <s v="ENX2070"/>
    <s v="A111"/>
    <s v="EMP1014"/>
    <s v="C1419"/>
    <d v="2020-03-05T00:00:00"/>
    <x v="40"/>
    <n v="1"/>
    <n v="637"/>
    <n v="389"/>
    <n v="144"/>
    <n v="272"/>
    <n v="528"/>
    <x v="2"/>
    <x v="32"/>
    <x v="458"/>
    <x v="1"/>
    <n v="12"/>
    <x v="2"/>
    <x v="1"/>
  </r>
  <r>
    <s v="AX13847"/>
    <s v="ENX2051"/>
    <s v="A156"/>
    <s v="EMP1021"/>
    <s v="C1195"/>
    <d v="2020-03-06T00:00:00"/>
    <x v="14"/>
    <n v="3"/>
    <n v="684"/>
    <n v="561"/>
    <n v="3201"/>
    <n v="5427"/>
    <n v="1032"/>
    <x v="14"/>
    <x v="30"/>
    <x v="403"/>
    <x v="6"/>
    <n v="12"/>
    <x v="2"/>
    <x v="0"/>
  </r>
  <r>
    <s v="AX13851"/>
    <s v="ENX2023"/>
    <s v="A136"/>
    <s v="EMP1038"/>
    <s v="C1265"/>
    <d v="2020-03-06T00:00:00"/>
    <x v="57"/>
    <n v="3"/>
    <n v="315"/>
    <n v="208"/>
    <n v="732"/>
    <n v="1077"/>
    <n v="939"/>
    <x v="19"/>
    <x v="6"/>
    <x v="57"/>
    <x v="3"/>
    <n v="2"/>
    <x v="2"/>
    <x v="1"/>
  </r>
  <r>
    <s v="AX13853"/>
    <s v="ENX2074"/>
    <s v="A155"/>
    <s v="EMP1014"/>
    <s v="C1335"/>
    <d v="2020-03-06T00:00:00"/>
    <x v="41"/>
    <n v="4"/>
    <n v="502"/>
    <n v="296"/>
    <n v="1223"/>
    <n v="2005"/>
    <n v="243"/>
    <x v="33"/>
    <x v="10"/>
    <x v="18"/>
    <x v="6"/>
    <n v="2"/>
    <x v="2"/>
    <x v="1"/>
  </r>
  <r>
    <s v="AX13855"/>
    <s v="ENX2022"/>
    <s v="A146"/>
    <s v="EMP1039"/>
    <s v="C1203"/>
    <d v="2020-03-06T00:00:00"/>
    <x v="27"/>
    <n v="1"/>
    <n v="392"/>
    <n v="255"/>
    <n v="971"/>
    <n v="1798"/>
    <n v="140"/>
    <x v="28"/>
    <x v="39"/>
    <x v="288"/>
    <x v="5"/>
    <n v="3"/>
    <x v="2"/>
    <x v="1"/>
  </r>
  <r>
    <s v="AX13856"/>
    <s v="ENX2045"/>
    <s v="A169"/>
    <s v="EMP1020"/>
    <s v="C1110"/>
    <d v="2020-03-06T00:00:00"/>
    <x v="65"/>
    <n v="3"/>
    <n v="1862"/>
    <n v="1173"/>
    <n v="1896"/>
    <n v="2495"/>
    <n v="565"/>
    <x v="66"/>
    <x v="3"/>
    <x v="232"/>
    <x v="4"/>
    <n v="4"/>
    <x v="2"/>
    <x v="1"/>
  </r>
  <r>
    <s v="AX13859"/>
    <s v="ENX2089"/>
    <s v="A156"/>
    <s v="EMP1044"/>
    <s v="C1427"/>
    <d v="2020-03-06T00:00:00"/>
    <x v="89"/>
    <n v="1"/>
    <n v="368"/>
    <n v="269"/>
    <n v="873"/>
    <n v="1134"/>
    <n v="1532"/>
    <x v="6"/>
    <x v="18"/>
    <x v="535"/>
    <x v="2"/>
    <n v="4"/>
    <x v="2"/>
    <x v="1"/>
  </r>
  <r>
    <s v="AX13868"/>
    <s v="ENX2061"/>
    <s v="A128"/>
    <s v="EMP1003"/>
    <s v="C1087"/>
    <d v="2020-03-06T00:00:00"/>
    <x v="72"/>
    <n v="1"/>
    <n v="1414"/>
    <n v="962"/>
    <n v="1580"/>
    <n v="2224"/>
    <n v="3348"/>
    <x v="44"/>
    <x v="17"/>
    <x v="263"/>
    <x v="2"/>
    <n v="7"/>
    <x v="2"/>
    <x v="1"/>
  </r>
  <r>
    <s v="AX13870"/>
    <s v="ENX2025"/>
    <s v="A113"/>
    <s v="EMP1009"/>
    <s v="C1423"/>
    <d v="2020-03-06T00:00:00"/>
    <x v="21"/>
    <n v="4"/>
    <n v="1887"/>
    <n v="1378"/>
    <n v="962"/>
    <n v="1414"/>
    <n v="138"/>
    <x v="5"/>
    <x v="36"/>
    <x v="97"/>
    <x v="2"/>
    <n v="8"/>
    <x v="2"/>
    <x v="1"/>
  </r>
  <r>
    <s v="AX13872"/>
    <s v="ENX2064"/>
    <s v="A132"/>
    <s v="EMP1031"/>
    <s v="C1269"/>
    <d v="2020-03-06T00:00:00"/>
    <x v="25"/>
    <n v="1"/>
    <n v="315"/>
    <n v="208"/>
    <n v="1518"/>
    <n v="2410"/>
    <n v="348"/>
    <x v="23"/>
    <x v="34"/>
    <x v="315"/>
    <x v="4"/>
    <n v="9"/>
    <x v="2"/>
    <x v="1"/>
  </r>
  <r>
    <s v="AX13873"/>
    <s v="ENX2000"/>
    <s v="A105"/>
    <s v="EMP1041"/>
    <s v="C1183"/>
    <d v="2020-03-06T00:00:00"/>
    <x v="98"/>
    <n v="2"/>
    <n v="667"/>
    <n v="387"/>
    <n v="5512"/>
    <n v="7548"/>
    <n v="600"/>
    <x v="33"/>
    <x v="9"/>
    <x v="511"/>
    <x v="5"/>
    <n v="11"/>
    <x v="2"/>
    <x v="1"/>
  </r>
  <r>
    <s v="AX13874"/>
    <s v="ENX2016"/>
    <s v="A101"/>
    <s v="EMP1025"/>
    <s v="C1765"/>
    <d v="2020-03-06T00:00:00"/>
    <x v="6"/>
    <n v="1"/>
    <n v="603"/>
    <n v="416"/>
    <n v="2798"/>
    <n v="4588"/>
    <n v="722"/>
    <x v="57"/>
    <x v="0"/>
    <x v="261"/>
    <x v="3"/>
    <n v="11"/>
    <x v="2"/>
    <x v="1"/>
  </r>
  <r>
    <s v="AX13882"/>
    <s v="ENX2016"/>
    <s v="A168"/>
    <s v="EMP1010"/>
    <s v="C1764"/>
    <d v="2020-03-06T00:00:00"/>
    <x v="6"/>
    <n v="1"/>
    <n v="880"/>
    <n v="634"/>
    <n v="390"/>
    <n v="543"/>
    <n v="1392"/>
    <x v="9"/>
    <x v="26"/>
    <x v="317"/>
    <x v="2"/>
    <n v="11"/>
    <x v="2"/>
    <x v="1"/>
  </r>
  <r>
    <s v="AX13883"/>
    <s v="ENX2040"/>
    <s v="A155"/>
    <s v="EMP1022"/>
    <s v="C1463"/>
    <d v="2020-03-06T00:00:00"/>
    <x v="4"/>
    <n v="2"/>
    <n v="667"/>
    <n v="387"/>
    <n v="1184"/>
    <n v="2008"/>
    <n v="952"/>
    <x v="58"/>
    <x v="24"/>
    <x v="39"/>
    <x v="2"/>
    <n v="12"/>
    <x v="2"/>
    <x v="1"/>
  </r>
  <r>
    <s v="AX13884"/>
    <s v="ENX2012"/>
    <s v="A170"/>
    <s v="EMP1013"/>
    <s v="C1033"/>
    <d v="2020-03-06T00:00:00"/>
    <x v="16"/>
    <n v="2"/>
    <n v="545"/>
    <n v="425"/>
    <n v="534"/>
    <n v="847"/>
    <n v="412"/>
    <x v="5"/>
    <x v="11"/>
    <x v="223"/>
    <x v="6"/>
    <n v="12"/>
    <x v="2"/>
    <x v="1"/>
  </r>
  <r>
    <s v="AX13885"/>
    <s v="ENX2035"/>
    <s v="A152"/>
    <s v="EMP1031"/>
    <s v="C1002"/>
    <d v="2020-03-07T00:00:00"/>
    <x v="26"/>
    <n v="1"/>
    <n v="1119"/>
    <n v="683"/>
    <n v="818"/>
    <n v="1022"/>
    <n v="855"/>
    <x v="68"/>
    <x v="20"/>
    <x v="421"/>
    <x v="3"/>
    <n v="1"/>
    <x v="2"/>
    <x v="1"/>
  </r>
  <r>
    <s v="AX13886"/>
    <s v="ENX2043"/>
    <s v="A149"/>
    <s v="EMP1024"/>
    <s v="C1611"/>
    <d v="2020-03-07T00:00:00"/>
    <x v="11"/>
    <n v="1"/>
    <n v="1052"/>
    <n v="589"/>
    <n v="2440"/>
    <n v="3342"/>
    <n v="198"/>
    <x v="36"/>
    <x v="2"/>
    <x v="35"/>
    <x v="2"/>
    <n v="1"/>
    <x v="2"/>
    <x v="1"/>
  </r>
  <r>
    <s v="AX13892"/>
    <s v="ENX2067"/>
    <s v="A154"/>
    <s v="EMP1034"/>
    <s v="C1221"/>
    <d v="2020-03-07T00:00:00"/>
    <x v="30"/>
    <n v="4"/>
    <n v="603"/>
    <n v="416"/>
    <n v="1632"/>
    <n v="2016"/>
    <n v="576"/>
    <x v="73"/>
    <x v="5"/>
    <x v="536"/>
    <x v="5"/>
    <n v="2"/>
    <x v="2"/>
    <x v="1"/>
  </r>
  <r>
    <s v="AX13895"/>
    <s v="ENX2069"/>
    <s v="A112"/>
    <s v="EMP1036"/>
    <s v="C1313"/>
    <d v="2020-03-07T00:00:00"/>
    <x v="46"/>
    <n v="1"/>
    <n v="1103"/>
    <n v="838"/>
    <n v="342"/>
    <n v="434"/>
    <n v="128"/>
    <x v="57"/>
    <x v="0"/>
    <x v="38"/>
    <x v="3"/>
    <n v="2"/>
    <x v="2"/>
    <x v="1"/>
  </r>
  <r>
    <s v="AX13901"/>
    <s v="ENX2093"/>
    <s v="A113"/>
    <s v="EMP1015"/>
    <s v="C1675"/>
    <d v="2020-03-07T00:00:00"/>
    <x v="99"/>
    <n v="2"/>
    <n v="1639"/>
    <n v="1295"/>
    <n v="2616"/>
    <n v="5229"/>
    <n v="120"/>
    <x v="16"/>
    <x v="8"/>
    <x v="391"/>
    <x v="3"/>
    <n v="5"/>
    <x v="2"/>
    <x v="1"/>
  </r>
  <r>
    <s v="AX13905"/>
    <s v="ENX2067"/>
    <s v="A157"/>
    <s v="EMP1005"/>
    <s v="C1791"/>
    <d v="2020-03-07T00:00:00"/>
    <x v="30"/>
    <n v="4"/>
    <n v="2141"/>
    <n v="1777"/>
    <n v="2454"/>
    <n v="3066"/>
    <n v="660"/>
    <x v="50"/>
    <x v="11"/>
    <x v="182"/>
    <x v="2"/>
    <n v="5"/>
    <x v="2"/>
    <x v="1"/>
  </r>
  <r>
    <s v="AX13907"/>
    <s v="ENX2000"/>
    <s v="A160"/>
    <s v="EMP1022"/>
    <s v="C1560"/>
    <d v="2020-03-07T00:00:00"/>
    <x v="98"/>
    <n v="1"/>
    <n v="1467"/>
    <n v="807"/>
    <n v="90"/>
    <n v="112"/>
    <n v="982"/>
    <x v="54"/>
    <x v="31"/>
    <x v="536"/>
    <x v="3"/>
    <n v="6"/>
    <x v="2"/>
    <x v="1"/>
  </r>
  <r>
    <s v="AX13911"/>
    <s v="ENX2005"/>
    <s v="A109"/>
    <s v="EMP1013"/>
    <s v="C1189"/>
    <d v="2020-03-07T00:00:00"/>
    <x v="79"/>
    <n v="1"/>
    <n v="1638"/>
    <n v="1261"/>
    <n v="1350"/>
    <n v="2454"/>
    <n v="1131"/>
    <x v="13"/>
    <x v="11"/>
    <x v="223"/>
    <x v="5"/>
    <n v="8"/>
    <x v="2"/>
    <x v="1"/>
  </r>
  <r>
    <s v="AX13912"/>
    <s v="ENX2036"/>
    <s v="A126"/>
    <s v="EMP1027"/>
    <s v="C1261"/>
    <d v="2020-03-07T00:00:00"/>
    <x v="1"/>
    <n v="1"/>
    <n v="95"/>
    <n v="61"/>
    <n v="1251"/>
    <n v="1526"/>
    <n v="2212"/>
    <x v="58"/>
    <x v="11"/>
    <x v="537"/>
    <x v="2"/>
    <n v="8"/>
    <x v="2"/>
    <x v="1"/>
  </r>
  <r>
    <s v="AX13916"/>
    <s v="ENX2014"/>
    <s v="A146"/>
    <s v="EMP1011"/>
    <s v="C1012"/>
    <d v="2020-03-07T00:00:00"/>
    <x v="67"/>
    <n v="1"/>
    <n v="378"/>
    <n v="291"/>
    <n v="1350"/>
    <n v="2454"/>
    <n v="1569"/>
    <x v="40"/>
    <x v="36"/>
    <x v="538"/>
    <x v="2"/>
    <n v="8"/>
    <x v="2"/>
    <x v="1"/>
  </r>
  <r>
    <s v="AX13927"/>
    <s v="ENX2019"/>
    <s v="A170"/>
    <s v="EMP1003"/>
    <s v="C1479"/>
    <d v="2020-03-07T00:00:00"/>
    <x v="60"/>
    <n v="3"/>
    <n v="1783"/>
    <n v="1516"/>
    <n v="838"/>
    <n v="1103"/>
    <n v="1312"/>
    <x v="48"/>
    <x v="34"/>
    <x v="290"/>
    <x v="6"/>
    <n v="11"/>
    <x v="2"/>
    <x v="1"/>
  </r>
  <r>
    <s v="AX13942"/>
    <s v="ENX2028"/>
    <s v="A130"/>
    <s v="EMP1026"/>
    <s v="C1214"/>
    <d v="2020-03-07T00:00:00"/>
    <x v="5"/>
    <n v="4"/>
    <n v="1353"/>
    <n v="947"/>
    <n v="1200"/>
    <n v="2182"/>
    <n v="589"/>
    <x v="73"/>
    <x v="31"/>
    <x v="539"/>
    <x v="6"/>
    <n v="11"/>
    <x v="2"/>
    <x v="1"/>
  </r>
  <r>
    <s v="AX13943"/>
    <s v="ENX2025"/>
    <s v="A123"/>
    <s v="EMP1034"/>
    <s v="C1661"/>
    <d v="2020-03-07T00:00:00"/>
    <x v="21"/>
    <n v="3"/>
    <n v="584"/>
    <n v="420"/>
    <n v="5331"/>
    <n v="6423"/>
    <n v="22"/>
    <x v="6"/>
    <x v="33"/>
    <x v="540"/>
    <x v="6"/>
    <n v="11"/>
    <x v="2"/>
    <x v="1"/>
  </r>
  <r>
    <s v="AX13945"/>
    <s v="ENX2088"/>
    <s v="A119"/>
    <s v="EMP1004"/>
    <s v="C1288"/>
    <d v="2020-03-07T00:00:00"/>
    <x v="48"/>
    <n v="1"/>
    <n v="1812"/>
    <n v="1305"/>
    <n v="1432"/>
    <n v="2384"/>
    <n v="204"/>
    <x v="50"/>
    <x v="28"/>
    <x v="106"/>
    <x v="5"/>
    <n v="12"/>
    <x v="2"/>
    <x v="1"/>
  </r>
  <r>
    <s v="AX13946"/>
    <s v="ENX2069"/>
    <s v="A115"/>
    <s v="EMP1034"/>
    <s v="C1370"/>
    <d v="2020-03-08T00:00:00"/>
    <x v="46"/>
    <n v="3"/>
    <n v="1522"/>
    <n v="791"/>
    <n v="4554"/>
    <n v="7230"/>
    <n v="147"/>
    <x v="11"/>
    <x v="28"/>
    <x v="541"/>
    <x v="5"/>
    <n v="12"/>
    <x v="2"/>
    <x v="0"/>
  </r>
  <r>
    <s v="AX13950"/>
    <s v="ENX2081"/>
    <s v="A112"/>
    <s v="EMP1022"/>
    <s v="C1218"/>
    <d v="2020-03-08T00:00:00"/>
    <x v="62"/>
    <n v="1"/>
    <n v="290"/>
    <n v="200"/>
    <n v="90"/>
    <n v="112"/>
    <n v="895"/>
    <x v="28"/>
    <x v="15"/>
    <x v="542"/>
    <x v="5"/>
    <n v="1"/>
    <x v="2"/>
    <x v="1"/>
  </r>
  <r>
    <s v="AX13961"/>
    <s v="ENX2026"/>
    <s v="A169"/>
    <s v="EMP1039"/>
    <s v="C1208"/>
    <d v="2020-03-08T00:00:00"/>
    <x v="74"/>
    <n v="2"/>
    <n v="1783"/>
    <n v="1230"/>
    <n v="1896"/>
    <n v="2495"/>
    <n v="651"/>
    <x v="21"/>
    <x v="23"/>
    <x v="334"/>
    <x v="4"/>
    <n v="3"/>
    <x v="2"/>
    <x v="1"/>
  </r>
  <r>
    <s v="AX13963"/>
    <s v="ENX2045"/>
    <s v="A121"/>
    <s v="EMP1014"/>
    <s v="C1517"/>
    <d v="2020-03-08T00:00:00"/>
    <x v="65"/>
    <n v="3"/>
    <n v="1367"/>
    <n v="984"/>
    <n v="682"/>
    <n v="1338"/>
    <n v="837"/>
    <x v="59"/>
    <x v="18"/>
    <x v="357"/>
    <x v="2"/>
    <n v="4"/>
    <x v="2"/>
    <x v="1"/>
  </r>
  <r>
    <s v="AX13965"/>
    <s v="ENX2032"/>
    <s v="A138"/>
    <s v="EMP1030"/>
    <s v="C1714"/>
    <d v="2020-03-08T00:00:00"/>
    <x v="47"/>
    <n v="3"/>
    <n v="818"/>
    <n v="450"/>
    <n v="882"/>
    <n v="1104"/>
    <n v="248"/>
    <x v="43"/>
    <x v="37"/>
    <x v="442"/>
    <x v="1"/>
    <n v="4"/>
    <x v="2"/>
    <x v="1"/>
  </r>
  <r>
    <s v="AX13970"/>
    <s v="ENX2090"/>
    <s v="A108"/>
    <s v="EMP1029"/>
    <s v="C1101"/>
    <d v="2020-03-08T00:00:00"/>
    <x v="55"/>
    <n v="2"/>
    <n v="800"/>
    <n v="536"/>
    <n v="237"/>
    <n v="381"/>
    <n v="192"/>
    <x v="49"/>
    <x v="35"/>
    <x v="265"/>
    <x v="6"/>
    <n v="6"/>
    <x v="2"/>
    <x v="1"/>
  </r>
  <r>
    <s v="AX13974"/>
    <s v="ENX2025"/>
    <s v="A173"/>
    <s v="EMP1025"/>
    <s v="C1464"/>
    <d v="2020-03-08T00:00:00"/>
    <x v="21"/>
    <n v="3"/>
    <n v="2257"/>
    <n v="1535"/>
    <n v="2502"/>
    <n v="3052"/>
    <n v="651"/>
    <x v="4"/>
    <x v="10"/>
    <x v="87"/>
    <x v="3"/>
    <n v="6"/>
    <x v="2"/>
    <x v="1"/>
  </r>
  <r>
    <s v="AX13977"/>
    <s v="ENX2087"/>
    <s v="A127"/>
    <s v="EMP1037"/>
    <s v="C1016"/>
    <d v="2020-03-08T00:00:00"/>
    <x v="95"/>
    <n v="3"/>
    <n v="127"/>
    <n v="79"/>
    <n v="395"/>
    <n v="556"/>
    <n v="164"/>
    <x v="53"/>
    <x v="12"/>
    <x v="543"/>
    <x v="6"/>
    <n v="6"/>
    <x v="2"/>
    <x v="1"/>
  </r>
  <r>
    <s v="AX13978"/>
    <s v="ENX2066"/>
    <s v="A142"/>
    <s v="EMP1036"/>
    <s v="C1363"/>
    <d v="2020-03-08T00:00:00"/>
    <x v="13"/>
    <n v="3"/>
    <n v="458"/>
    <n v="376"/>
    <n v="154"/>
    <n v="203"/>
    <n v="600"/>
    <x v="67"/>
    <x v="23"/>
    <x v="239"/>
    <x v="5"/>
    <n v="8"/>
    <x v="2"/>
    <x v="1"/>
  </r>
  <r>
    <s v="AX13979"/>
    <s v="ENX2096"/>
    <s v="A123"/>
    <s v="EMP1024"/>
    <s v="C1206"/>
    <d v="2020-03-08T00:00:00"/>
    <x v="36"/>
    <n v="1"/>
    <n v="871"/>
    <n v="540"/>
    <n v="1942"/>
    <n v="2988"/>
    <n v="1448"/>
    <x v="47"/>
    <x v="18"/>
    <x v="1"/>
    <x v="0"/>
    <n v="8"/>
    <x v="2"/>
    <x v="1"/>
  </r>
  <r>
    <s v="AX13981"/>
    <s v="ENX2039"/>
    <s v="A140"/>
    <s v="EMP1001"/>
    <s v="C1451"/>
    <d v="2020-03-08T00:00:00"/>
    <x v="96"/>
    <n v="3"/>
    <n v="871"/>
    <n v="540"/>
    <n v="584"/>
    <n v="913"/>
    <n v="49"/>
    <x v="8"/>
    <x v="2"/>
    <x v="544"/>
    <x v="3"/>
    <n v="9"/>
    <x v="2"/>
    <x v="1"/>
  </r>
  <r>
    <s v="AX13982"/>
    <s v="ENX2015"/>
    <s v="A114"/>
    <s v="EMP1024"/>
    <s v="C1156"/>
    <d v="2020-03-08T00:00:00"/>
    <x v="17"/>
    <n v="2"/>
    <n v="1635"/>
    <n v="1046"/>
    <n v="5322"/>
    <n v="7392"/>
    <n v="570"/>
    <x v="11"/>
    <x v="16"/>
    <x v="545"/>
    <x v="0"/>
    <n v="9"/>
    <x v="2"/>
    <x v="1"/>
  </r>
  <r>
    <s v="AX13983"/>
    <s v="ENX2040"/>
    <s v="A129"/>
    <s v="EMP1034"/>
    <s v="C1535"/>
    <d v="2020-03-08T00:00:00"/>
    <x v="4"/>
    <n v="1"/>
    <n v="1494"/>
    <n v="971"/>
    <n v="3548"/>
    <n v="4928"/>
    <n v="123"/>
    <x v="4"/>
    <x v="21"/>
    <x v="487"/>
    <x v="3"/>
    <n v="9"/>
    <x v="2"/>
    <x v="1"/>
  </r>
  <r>
    <s v="AX13985"/>
    <s v="ENX2020"/>
    <s v="A104"/>
    <s v="EMP1027"/>
    <s v="C1572"/>
    <d v="2020-03-08T00:00:00"/>
    <x v="18"/>
    <n v="3"/>
    <n v="2410"/>
    <n v="1518"/>
    <n v="510"/>
    <n v="784"/>
    <n v="137"/>
    <x v="42"/>
    <x v="13"/>
    <x v="546"/>
    <x v="4"/>
    <n v="10"/>
    <x v="2"/>
    <x v="1"/>
  </r>
  <r>
    <s v="AX13987"/>
    <s v="ENX2096"/>
    <s v="A152"/>
    <s v="EMP1002"/>
    <s v="C1434"/>
    <d v="2020-03-08T00:00:00"/>
    <x v="36"/>
    <n v="4"/>
    <n v="1972"/>
    <n v="1321"/>
    <n v="3201"/>
    <n v="5427"/>
    <n v="1140"/>
    <x v="28"/>
    <x v="35"/>
    <x v="547"/>
    <x v="4"/>
    <n v="10"/>
    <x v="2"/>
    <x v="1"/>
  </r>
  <r>
    <s v="AX13988"/>
    <s v="ENX2087"/>
    <s v="A118"/>
    <s v="EMP1033"/>
    <s v="C1018"/>
    <d v="2020-03-09T00:00:00"/>
    <x v="95"/>
    <n v="2"/>
    <n v="2294"/>
    <n v="1399"/>
    <n v="540"/>
    <n v="871"/>
    <n v="660"/>
    <x v="14"/>
    <x v="11"/>
    <x v="528"/>
    <x v="3"/>
    <n v="12"/>
    <x v="2"/>
    <x v="0"/>
  </r>
  <r>
    <s v="AX13992"/>
    <s v="ENX2077"/>
    <s v="A149"/>
    <s v="EMP1036"/>
    <s v="C1375"/>
    <d v="2020-03-09T00:00:00"/>
    <x v="51"/>
    <n v="1"/>
    <n v="684"/>
    <n v="561"/>
    <n v="1234"/>
    <n v="1582"/>
    <n v="290"/>
    <x v="52"/>
    <x v="44"/>
    <x v="154"/>
    <x v="5"/>
    <n v="2"/>
    <x v="2"/>
    <x v="1"/>
  </r>
  <r>
    <s v="AX13993"/>
    <s v="ENX2074"/>
    <s v="A154"/>
    <s v="EMP1003"/>
    <s v="C1166"/>
    <d v="2020-03-09T00:00:00"/>
    <x v="41"/>
    <n v="1"/>
    <n v="1635"/>
    <n v="1046"/>
    <n v="682"/>
    <n v="1338"/>
    <n v="480"/>
    <x v="33"/>
    <x v="1"/>
    <x v="80"/>
    <x v="2"/>
    <n v="2"/>
    <x v="2"/>
    <x v="1"/>
  </r>
  <r>
    <s v="AX13998"/>
    <s v="ENX2020"/>
    <s v="A157"/>
    <s v="EMP1012"/>
    <s v="C1374"/>
    <d v="2020-03-09T00:00:00"/>
    <x v="18"/>
    <n v="3"/>
    <n v="799"/>
    <n v="455"/>
    <n v="3848"/>
    <n v="5656"/>
    <n v="48"/>
    <x v="68"/>
    <x v="14"/>
    <x v="109"/>
    <x v="2"/>
    <n v="3"/>
    <x v="2"/>
    <x v="1"/>
  </r>
  <r>
    <s v="AX14003"/>
    <s v="ENX2037"/>
    <s v="A133"/>
    <s v="EMP1023"/>
    <s v="C1444"/>
    <d v="2020-03-09T00:00:00"/>
    <x v="50"/>
    <n v="3"/>
    <n v="1783"/>
    <n v="1230"/>
    <n v="872"/>
    <n v="1743"/>
    <n v="565"/>
    <x v="6"/>
    <x v="4"/>
    <x v="30"/>
    <x v="2"/>
    <n v="4"/>
    <x v="2"/>
    <x v="1"/>
  </r>
  <r>
    <s v="AX14009"/>
    <s v="ENX2020"/>
    <s v="A114"/>
    <s v="EMP1012"/>
    <s v="C1630"/>
    <d v="2020-03-09T00:00:00"/>
    <x v="18"/>
    <n v="3"/>
    <n v="561"/>
    <n v="421"/>
    <n v="1122"/>
    <n v="1368"/>
    <n v="364"/>
    <x v="5"/>
    <x v="13"/>
    <x v="548"/>
    <x v="2"/>
    <n v="4"/>
    <x v="2"/>
    <x v="1"/>
  </r>
  <r>
    <s v="AX14019"/>
    <s v="ENX2056"/>
    <s v="A118"/>
    <s v="EMP1021"/>
    <s v="C1107"/>
    <d v="2020-03-09T00:00:00"/>
    <x v="64"/>
    <n v="1"/>
    <n v="637"/>
    <n v="389"/>
    <n v="1044"/>
    <n v="1899"/>
    <n v="13"/>
    <x v="60"/>
    <x v="18"/>
    <x v="549"/>
    <x v="4"/>
    <n v="4"/>
    <x v="2"/>
    <x v="1"/>
  </r>
  <r>
    <s v="AX14020"/>
    <s v="ENX2011"/>
    <s v="A149"/>
    <s v="EMP1030"/>
    <s v="C1347"/>
    <d v="2020-03-09T00:00:00"/>
    <x v="81"/>
    <n v="1"/>
    <n v="217"/>
    <n v="171"/>
    <n v="1248"/>
    <n v="1809"/>
    <n v="2036"/>
    <x v="36"/>
    <x v="8"/>
    <x v="550"/>
    <x v="2"/>
    <n v="11"/>
    <x v="2"/>
    <x v="1"/>
  </r>
  <r>
    <s v="AX14028"/>
    <s v="ENX2079"/>
    <s v="A145"/>
    <s v="EMP1016"/>
    <s v="C1661"/>
    <d v="2020-03-09T00:00:00"/>
    <x v="9"/>
    <n v="4"/>
    <n v="290"/>
    <n v="200"/>
    <n v="416"/>
    <n v="603"/>
    <n v="660"/>
    <x v="22"/>
    <x v="11"/>
    <x v="443"/>
    <x v="3"/>
    <n v="12"/>
    <x v="2"/>
    <x v="1"/>
  </r>
  <r>
    <s v="AX14037"/>
    <s v="ENX2062"/>
    <s v="A136"/>
    <s v="EMP1006"/>
    <s v="C1445"/>
    <d v="2020-03-10T00:00:00"/>
    <x v="91"/>
    <n v="1"/>
    <n v="667"/>
    <n v="387"/>
    <n v="1965"/>
    <n v="2396"/>
    <n v="51"/>
    <x v="10"/>
    <x v="37"/>
    <x v="471"/>
    <x v="0"/>
    <n v="1"/>
    <x v="2"/>
    <x v="1"/>
  </r>
  <r>
    <s v="AX14039"/>
    <s v="ENX2045"/>
    <s v="A160"/>
    <s v="EMP1033"/>
    <s v="C1515"/>
    <d v="2020-03-10T00:00:00"/>
    <x v="65"/>
    <n v="4"/>
    <n v="1708"/>
    <n v="871"/>
    <n v="5452"/>
    <n v="6900"/>
    <n v="49"/>
    <x v="13"/>
    <x v="18"/>
    <x v="27"/>
    <x v="1"/>
    <n v="1"/>
    <x v="2"/>
    <x v="1"/>
  </r>
  <r>
    <s v="AX14043"/>
    <s v="ENX2040"/>
    <s v="A160"/>
    <s v="EMP1026"/>
    <s v="C1279"/>
    <d v="2020-03-10T00:00:00"/>
    <x v="4"/>
    <n v="1"/>
    <n v="530"/>
    <n v="435"/>
    <n v="296"/>
    <n v="502"/>
    <n v="161"/>
    <x v="47"/>
    <x v="2"/>
    <x v="143"/>
    <x v="5"/>
    <n v="2"/>
    <x v="2"/>
    <x v="1"/>
  </r>
  <r>
    <s v="AX14046"/>
    <s v="ENX2056"/>
    <s v="A150"/>
    <s v="EMP1011"/>
    <s v="C1126"/>
    <d v="2020-03-10T00:00:00"/>
    <x v="64"/>
    <n v="1"/>
    <n v="2410"/>
    <n v="1518"/>
    <n v="1054"/>
    <n v="1405"/>
    <n v="274"/>
    <x v="28"/>
    <x v="27"/>
    <x v="551"/>
    <x v="6"/>
    <n v="3"/>
    <x v="2"/>
    <x v="1"/>
  </r>
  <r>
    <s v="AX14049"/>
    <s v="ENX2055"/>
    <s v="A111"/>
    <s v="EMP1028"/>
    <s v="C1364"/>
    <d v="2020-03-10T00:00:00"/>
    <x v="71"/>
    <n v="1"/>
    <n v="1967"/>
    <n v="1397"/>
    <n v="648"/>
    <n v="771"/>
    <n v="164"/>
    <x v="40"/>
    <x v="32"/>
    <x v="196"/>
    <x v="1"/>
    <n v="3"/>
    <x v="2"/>
    <x v="1"/>
  </r>
  <r>
    <s v="AX14053"/>
    <s v="ENX2095"/>
    <s v="A173"/>
    <s v="EMP1019"/>
    <s v="C1604"/>
    <d v="2020-03-10T00:00:00"/>
    <x v="42"/>
    <n v="2"/>
    <n v="684"/>
    <n v="561"/>
    <n v="3963"/>
    <n v="5916"/>
    <n v="1356"/>
    <x v="64"/>
    <x v="6"/>
    <x v="388"/>
    <x v="5"/>
    <n v="4"/>
    <x v="2"/>
    <x v="1"/>
  </r>
  <r>
    <s v="AX14054"/>
    <s v="ENX2048"/>
    <s v="A139"/>
    <s v="EMP1034"/>
    <s v="C1795"/>
    <d v="2020-03-10T00:00:00"/>
    <x v="34"/>
    <n v="4"/>
    <n v="596"/>
    <n v="358"/>
    <n v="1076"/>
    <n v="1472"/>
    <n v="1224"/>
    <x v="46"/>
    <x v="13"/>
    <x v="552"/>
    <x v="0"/>
    <n v="5"/>
    <x v="2"/>
    <x v="1"/>
  </r>
  <r>
    <s v="AX14055"/>
    <s v="ENX2098"/>
    <s v="A173"/>
    <s v="EMP1016"/>
    <s v="C1434"/>
    <d v="2020-03-10T00:00:00"/>
    <x v="69"/>
    <n v="2"/>
    <n v="1414"/>
    <n v="962"/>
    <n v="1800"/>
    <n v="3272"/>
    <n v="606"/>
    <x v="64"/>
    <x v="5"/>
    <x v="462"/>
    <x v="2"/>
    <n v="6"/>
    <x v="2"/>
    <x v="1"/>
  </r>
  <r>
    <s v="AX14057"/>
    <s v="ENX2080"/>
    <s v="A100"/>
    <s v="EMP1000"/>
    <s v="C1476"/>
    <d v="2020-03-10T00:00:00"/>
    <x v="37"/>
    <n v="4"/>
    <n v="771"/>
    <n v="648"/>
    <n v="5164"/>
    <n v="9564"/>
    <n v="246"/>
    <x v="66"/>
    <x v="24"/>
    <x v="553"/>
    <x v="6"/>
    <n v="8"/>
    <x v="2"/>
    <x v="1"/>
  </r>
  <r>
    <s v="AX14059"/>
    <s v="ENX2003"/>
    <s v="A158"/>
    <s v="EMP1032"/>
    <s v="C1021"/>
    <d v="2020-03-10T00:00:00"/>
    <x v="22"/>
    <n v="1"/>
    <n v="123"/>
    <n v="84"/>
    <n v="4268"/>
    <n v="7236"/>
    <n v="190"/>
    <x v="13"/>
    <x v="43"/>
    <x v="303"/>
    <x v="1"/>
    <n v="9"/>
    <x v="2"/>
    <x v="1"/>
  </r>
  <r>
    <s v="AX14061"/>
    <s v="ENX2038"/>
    <s v="A113"/>
    <s v="EMP1015"/>
    <s v="C1409"/>
    <d v="2020-03-10T00:00:00"/>
    <x v="84"/>
    <n v="1"/>
    <n v="1587"/>
    <n v="1301"/>
    <n v="4191"/>
    <n v="5901"/>
    <n v="463"/>
    <x v="72"/>
    <x v="26"/>
    <x v="236"/>
    <x v="1"/>
    <n v="9"/>
    <x v="2"/>
    <x v="1"/>
  </r>
  <r>
    <s v="AX14069"/>
    <s v="ENX2078"/>
    <s v="A100"/>
    <s v="EMP1012"/>
    <s v="C1251"/>
    <d v="2020-03-10T00:00:00"/>
    <x v="66"/>
    <n v="1"/>
    <n v="2391"/>
    <n v="1291"/>
    <n v="66"/>
    <n v="105"/>
    <n v="2048"/>
    <x v="39"/>
    <x v="28"/>
    <x v="176"/>
    <x v="2"/>
    <n v="10"/>
    <x v="2"/>
    <x v="1"/>
  </r>
  <r>
    <s v="AX14074"/>
    <s v="ENX2079"/>
    <s v="A126"/>
    <s v="EMP1035"/>
    <s v="C1339"/>
    <d v="2020-03-10T00:00:00"/>
    <x v="9"/>
    <n v="1"/>
    <n v="1380"/>
    <n v="1090"/>
    <n v="1632"/>
    <n v="2016"/>
    <n v="1521"/>
    <x v="28"/>
    <x v="26"/>
    <x v="554"/>
    <x v="0"/>
    <n v="11"/>
    <x v="2"/>
    <x v="1"/>
  </r>
  <r>
    <s v="AX14077"/>
    <s v="ENX2075"/>
    <s v="A168"/>
    <s v="EMP1013"/>
    <s v="C1059"/>
    <d v="2020-03-10T00:00:00"/>
    <x v="35"/>
    <n v="1"/>
    <n v="1635"/>
    <n v="1046"/>
    <n v="1321"/>
    <n v="1972"/>
    <n v="1044"/>
    <x v="28"/>
    <x v="22"/>
    <x v="555"/>
    <x v="4"/>
    <n v="11"/>
    <x v="2"/>
    <x v="1"/>
  </r>
  <r>
    <s v="AX14080"/>
    <s v="ENX2045"/>
    <s v="A151"/>
    <s v="EMP1006"/>
    <s v="C1422"/>
    <d v="2020-03-11T00:00:00"/>
    <x v="65"/>
    <n v="3"/>
    <n v="530"/>
    <n v="435"/>
    <n v="1788"/>
    <n v="2353"/>
    <n v="1060"/>
    <x v="13"/>
    <x v="42"/>
    <x v="412"/>
    <x v="5"/>
    <n v="12"/>
    <x v="2"/>
    <x v="0"/>
  </r>
  <r>
    <s v="AX14083"/>
    <s v="ENX2036"/>
    <s v="A149"/>
    <s v="EMP1016"/>
    <s v="C1265"/>
    <d v="2020-03-11T00:00:00"/>
    <x v="1"/>
    <n v="3"/>
    <n v="2257"/>
    <n v="1535"/>
    <n v="2216"/>
    <n v="2702"/>
    <n v="871"/>
    <x v="39"/>
    <x v="22"/>
    <x v="495"/>
    <x v="3"/>
    <n v="1"/>
    <x v="2"/>
    <x v="1"/>
  </r>
  <r>
    <s v="AX14086"/>
    <s v="ENX2059"/>
    <s v="A159"/>
    <s v="EMP1001"/>
    <s v="C1767"/>
    <d v="2020-03-11T00:00:00"/>
    <x v="97"/>
    <n v="1"/>
    <n v="2353"/>
    <n v="1788"/>
    <n v="2602"/>
    <n v="3174"/>
    <n v="138"/>
    <x v="46"/>
    <x v="31"/>
    <x v="178"/>
    <x v="1"/>
    <n v="5"/>
    <x v="2"/>
    <x v="1"/>
  </r>
  <r>
    <s v="AX14087"/>
    <s v="ENX2063"/>
    <s v="A173"/>
    <s v="EMP1039"/>
    <s v="C1346"/>
    <d v="2020-03-11T00:00:00"/>
    <x v="83"/>
    <n v="3"/>
    <n v="1077"/>
    <n v="732"/>
    <n v="1124"/>
    <n v="1652"/>
    <n v="895"/>
    <x v="42"/>
    <x v="36"/>
    <x v="556"/>
    <x v="3"/>
    <n v="7"/>
    <x v="2"/>
    <x v="1"/>
  </r>
  <r>
    <s v="AX14088"/>
    <s v="ENX2078"/>
    <s v="A123"/>
    <s v="EMP1040"/>
    <s v="C1262"/>
    <d v="2020-03-11T00:00:00"/>
    <x v="66"/>
    <n v="2"/>
    <n v="603"/>
    <n v="416"/>
    <n v="1518"/>
    <n v="2410"/>
    <n v="644"/>
    <x v="43"/>
    <x v="11"/>
    <x v="99"/>
    <x v="4"/>
    <n v="8"/>
    <x v="2"/>
    <x v="1"/>
  </r>
  <r>
    <s v="AX14099"/>
    <s v="ENX2062"/>
    <s v="A124"/>
    <s v="EMP1039"/>
    <s v="C1767"/>
    <d v="2020-03-11T00:00:00"/>
    <x v="91"/>
    <n v="2"/>
    <n v="1103"/>
    <n v="838"/>
    <n v="1744"/>
    <n v="3486"/>
    <n v="383"/>
    <x v="40"/>
    <x v="24"/>
    <x v="557"/>
    <x v="5"/>
    <n v="9"/>
    <x v="2"/>
    <x v="1"/>
  </r>
  <r>
    <s v="AX14100"/>
    <s v="ENX2044"/>
    <s v="A103"/>
    <s v="EMP1018"/>
    <s v="C1334"/>
    <d v="2020-03-11T00:00:00"/>
    <x v="54"/>
    <n v="1"/>
    <n v="123"/>
    <n v="84"/>
    <n v="4760"/>
    <n v="6264"/>
    <n v="192"/>
    <x v="33"/>
    <x v="26"/>
    <x v="350"/>
    <x v="1"/>
    <n v="9"/>
    <x v="2"/>
    <x v="1"/>
  </r>
  <r>
    <s v="AX14108"/>
    <s v="ENX2010"/>
    <s v="A131"/>
    <s v="EMP1040"/>
    <s v="C1456"/>
    <d v="2020-03-11T00:00:00"/>
    <x v="43"/>
    <n v="1"/>
    <n v="913"/>
    <n v="584"/>
    <n v="1054"/>
    <n v="1405"/>
    <n v="329"/>
    <x v="9"/>
    <x v="7"/>
    <x v="264"/>
    <x v="6"/>
    <n v="9"/>
    <x v="2"/>
    <x v="1"/>
  </r>
  <r>
    <s v="AX14112"/>
    <s v="ENX2051"/>
    <s v="A170"/>
    <s v="EMP1035"/>
    <s v="C1645"/>
    <d v="2020-03-11T00:00:00"/>
    <x v="14"/>
    <n v="1"/>
    <n v="35"/>
    <n v="22"/>
    <n v="5180"/>
    <n v="6556"/>
    <n v="483"/>
    <x v="67"/>
    <x v="4"/>
    <x v="204"/>
    <x v="0"/>
    <n v="12"/>
    <x v="2"/>
    <x v="1"/>
  </r>
  <r>
    <s v="AX14113"/>
    <s v="ENX2047"/>
    <s v="A161"/>
    <s v="EMP1028"/>
    <s v="C1419"/>
    <d v="2020-03-12T00:00:00"/>
    <x v="82"/>
    <n v="2"/>
    <n v="2257"/>
    <n v="1535"/>
    <n v="3903"/>
    <n v="4761"/>
    <n v="408"/>
    <x v="45"/>
    <x v="9"/>
    <x v="218"/>
    <x v="0"/>
    <n v="12"/>
    <x v="2"/>
    <x v="0"/>
  </r>
  <r>
    <s v="AX14115"/>
    <s v="ENX2088"/>
    <s v="A127"/>
    <s v="EMP1035"/>
    <s v="C1258"/>
    <d v="2020-03-12T00:00:00"/>
    <x v="48"/>
    <n v="1"/>
    <n v="826"/>
    <n v="562"/>
    <n v="1044"/>
    <n v="1899"/>
    <n v="22"/>
    <x v="62"/>
    <x v="24"/>
    <x v="238"/>
    <x v="1"/>
    <n v="12"/>
    <x v="2"/>
    <x v="0"/>
  </r>
  <r>
    <s v="AX14117"/>
    <s v="ENX2035"/>
    <s v="A146"/>
    <s v="EMP1029"/>
    <s v="C1750"/>
    <d v="2020-03-12T00:00:00"/>
    <x v="26"/>
    <n v="3"/>
    <n v="2497"/>
    <n v="1473"/>
    <n v="536"/>
    <n v="800"/>
    <n v="894"/>
    <x v="69"/>
    <x v="19"/>
    <x v="307"/>
    <x v="6"/>
    <n v="1"/>
    <x v="2"/>
    <x v="1"/>
  </r>
  <r>
    <s v="AX14120"/>
    <s v="ENX2005"/>
    <s v="A132"/>
    <s v="EMP1044"/>
    <s v="C1137"/>
    <d v="2020-03-12T00:00:00"/>
    <x v="79"/>
    <n v="1"/>
    <n v="1798"/>
    <n v="971"/>
    <n v="409"/>
    <n v="817"/>
    <n v="1504"/>
    <x v="7"/>
    <x v="8"/>
    <x v="485"/>
    <x v="2"/>
    <n v="2"/>
    <x v="2"/>
    <x v="1"/>
  </r>
  <r>
    <s v="AX14124"/>
    <s v="ENX2016"/>
    <s v="A104"/>
    <s v="EMP1026"/>
    <s v="C1119"/>
    <d v="2020-03-12T00:00:00"/>
    <x v="6"/>
    <n v="1"/>
    <n v="1522"/>
    <n v="791"/>
    <n v="1108"/>
    <n v="1351"/>
    <n v="904"/>
    <x v="67"/>
    <x v="9"/>
    <x v="82"/>
    <x v="3"/>
    <n v="2"/>
    <x v="2"/>
    <x v="1"/>
  </r>
  <r>
    <s v="AX14133"/>
    <s v="ENX2054"/>
    <s v="A136"/>
    <s v="EMP1034"/>
    <s v="C1701"/>
    <d v="2020-03-12T00:00:00"/>
    <x v="12"/>
    <n v="1"/>
    <n v="1338"/>
    <n v="682"/>
    <n v="1504"/>
    <n v="1832"/>
    <n v="196"/>
    <x v="50"/>
    <x v="1"/>
    <x v="558"/>
    <x v="2"/>
    <n v="2"/>
    <x v="2"/>
    <x v="1"/>
  </r>
  <r>
    <s v="AX14137"/>
    <s v="ENX2023"/>
    <s v="A169"/>
    <s v="EMP1006"/>
    <s v="C1122"/>
    <d v="2020-03-12T00:00:00"/>
    <x v="57"/>
    <n v="3"/>
    <n v="1103"/>
    <n v="838"/>
    <n v="1777"/>
    <n v="2141"/>
    <n v="2832"/>
    <x v="61"/>
    <x v="40"/>
    <x v="304"/>
    <x v="1"/>
    <n v="3"/>
    <x v="2"/>
    <x v="1"/>
  </r>
  <r>
    <s v="AX14142"/>
    <s v="ENX2068"/>
    <s v="A126"/>
    <s v="EMP1031"/>
    <s v="C1520"/>
    <d v="2020-03-12T00:00:00"/>
    <x v="20"/>
    <n v="1"/>
    <n v="1899"/>
    <n v="1044"/>
    <n v="504"/>
    <n v="951"/>
    <n v="180"/>
    <x v="41"/>
    <x v="36"/>
    <x v="198"/>
    <x v="3"/>
    <n v="4"/>
    <x v="2"/>
    <x v="1"/>
  </r>
  <r>
    <s v="AX14145"/>
    <s v="ENX2042"/>
    <s v="A125"/>
    <s v="EMP1003"/>
    <s v="C1753"/>
    <d v="2020-03-12T00:00:00"/>
    <x v="49"/>
    <n v="2"/>
    <n v="1889"/>
    <n v="945"/>
    <n v="435"/>
    <n v="530"/>
    <n v="871"/>
    <x v="56"/>
    <x v="39"/>
    <x v="21"/>
    <x v="0"/>
    <n v="4"/>
    <x v="2"/>
    <x v="1"/>
  </r>
  <r>
    <s v="AX14151"/>
    <s v="ENX2019"/>
    <s v="A157"/>
    <s v="EMP1023"/>
    <s v="C1318"/>
    <d v="2020-03-12T00:00:00"/>
    <x v="60"/>
    <n v="1"/>
    <n v="1862"/>
    <n v="1173"/>
    <n v="1261"/>
    <n v="1638"/>
    <n v="560"/>
    <x v="40"/>
    <x v="35"/>
    <x v="99"/>
    <x v="0"/>
    <n v="5"/>
    <x v="2"/>
    <x v="1"/>
  </r>
  <r>
    <s v="AX14156"/>
    <s v="ENX2082"/>
    <s v="A153"/>
    <s v="EMP1014"/>
    <s v="C1117"/>
    <d v="2020-03-12T00:00:00"/>
    <x v="86"/>
    <n v="4"/>
    <n v="913"/>
    <n v="584"/>
    <n v="634"/>
    <n v="880"/>
    <n v="548"/>
    <x v="20"/>
    <x v="33"/>
    <x v="104"/>
    <x v="4"/>
    <n v="6"/>
    <x v="2"/>
    <x v="1"/>
  </r>
  <r>
    <s v="AX14158"/>
    <s v="ENX2044"/>
    <s v="A113"/>
    <s v="EMP1030"/>
    <s v="C1048"/>
    <d v="2020-03-12T00:00:00"/>
    <x v="54"/>
    <n v="4"/>
    <n v="1119"/>
    <n v="683"/>
    <n v="816"/>
    <n v="1008"/>
    <n v="553"/>
    <x v="16"/>
    <x v="0"/>
    <x v="549"/>
    <x v="1"/>
    <n v="9"/>
    <x v="2"/>
    <x v="1"/>
  </r>
  <r>
    <s v="AX14159"/>
    <s v="ENX2087"/>
    <s v="A132"/>
    <s v="EMP1004"/>
    <s v="C1614"/>
    <d v="2020-03-12T00:00:00"/>
    <x v="95"/>
    <n v="1"/>
    <n v="2241"/>
    <n v="1367"/>
    <n v="416"/>
    <n v="630"/>
    <n v="1032"/>
    <x v="13"/>
    <x v="16"/>
    <x v="518"/>
    <x v="4"/>
    <n v="10"/>
    <x v="2"/>
    <x v="1"/>
  </r>
  <r>
    <s v="AX14161"/>
    <s v="ENX2053"/>
    <s v="A131"/>
    <s v="EMP1004"/>
    <s v="C1709"/>
    <d v="2020-03-12T00:00:00"/>
    <x v="33"/>
    <n v="3"/>
    <n v="392"/>
    <n v="255"/>
    <n v="616"/>
    <n v="812"/>
    <n v="408"/>
    <x v="41"/>
    <x v="13"/>
    <x v="54"/>
    <x v="1"/>
    <n v="11"/>
    <x v="2"/>
    <x v="1"/>
  </r>
  <r>
    <s v="AX14166"/>
    <s v="ENX2009"/>
    <s v="A140"/>
    <s v="EMP1001"/>
    <s v="C1610"/>
    <d v="2020-03-12T00:00:00"/>
    <x v="75"/>
    <n v="1"/>
    <n v="1119"/>
    <n v="683"/>
    <n v="1535"/>
    <n v="2257"/>
    <n v="265"/>
    <x v="15"/>
    <x v="3"/>
    <x v="559"/>
    <x v="0"/>
    <n v="12"/>
    <x v="2"/>
    <x v="1"/>
  </r>
  <r>
    <s v="AX14170"/>
    <s v="ENX2066"/>
    <s v="A132"/>
    <s v="EMP1004"/>
    <s v="C1221"/>
    <d v="2020-03-12T00:00:00"/>
    <x v="13"/>
    <n v="1"/>
    <n v="1467"/>
    <n v="807"/>
    <n v="791"/>
    <n v="1522"/>
    <n v="1508"/>
    <x v="69"/>
    <x v="7"/>
    <x v="488"/>
    <x v="2"/>
    <n v="12"/>
    <x v="2"/>
    <x v="1"/>
  </r>
  <r>
    <s v="AX14172"/>
    <s v="ENX2092"/>
    <s v="A105"/>
    <s v="EMP1042"/>
    <s v="C1666"/>
    <d v="2020-03-13T00:00:00"/>
    <x v="87"/>
    <n v="2"/>
    <n v="1635"/>
    <n v="1046"/>
    <n v="376"/>
    <n v="458"/>
    <n v="1404"/>
    <x v="26"/>
    <x v="11"/>
    <x v="95"/>
    <x v="0"/>
    <n v="3"/>
    <x v="2"/>
    <x v="1"/>
  </r>
  <r>
    <s v="AX14173"/>
    <s v="ENX2089"/>
    <s v="A149"/>
    <s v="EMP1005"/>
    <s v="C1187"/>
    <d v="2020-03-13T00:00:00"/>
    <x v="89"/>
    <n v="4"/>
    <n v="2391"/>
    <n v="1291"/>
    <n v="1774"/>
    <n v="2464"/>
    <n v="528"/>
    <x v="62"/>
    <x v="14"/>
    <x v="505"/>
    <x v="2"/>
    <n v="4"/>
    <x v="2"/>
    <x v="1"/>
  </r>
  <r>
    <s v="AX14174"/>
    <s v="ENX2011"/>
    <s v="A101"/>
    <s v="EMP1006"/>
    <s v="C1360"/>
    <d v="2020-03-13T00:00:00"/>
    <x v="81"/>
    <n v="3"/>
    <n v="584"/>
    <n v="420"/>
    <n v="4800"/>
    <n v="8728"/>
    <n v="123"/>
    <x v="54"/>
    <x v="43"/>
    <x v="275"/>
    <x v="2"/>
    <n v="4"/>
    <x v="2"/>
    <x v="1"/>
  </r>
  <r>
    <s v="AX14175"/>
    <s v="ENX2022"/>
    <s v="A170"/>
    <s v="EMP1038"/>
    <s v="C1027"/>
    <d v="2020-03-13T00:00:00"/>
    <x v="27"/>
    <n v="2"/>
    <n v="947"/>
    <n v="786"/>
    <n v="945"/>
    <n v="1889"/>
    <n v="452"/>
    <x v="62"/>
    <x v="38"/>
    <x v="560"/>
    <x v="3"/>
    <n v="4"/>
    <x v="2"/>
    <x v="1"/>
  </r>
  <r>
    <s v="AX14176"/>
    <s v="ENX2096"/>
    <s v="A171"/>
    <s v="EMP1004"/>
    <s v="C1726"/>
    <d v="2020-03-13T00:00:00"/>
    <x v="36"/>
    <n v="1"/>
    <n v="2283"/>
    <n v="1484"/>
    <n v="237"/>
    <n v="381"/>
    <n v="1508"/>
    <x v="2"/>
    <x v="15"/>
    <x v="379"/>
    <x v="4"/>
    <n v="5"/>
    <x v="2"/>
    <x v="1"/>
  </r>
  <r>
    <s v="AX14177"/>
    <s v="ENX2022"/>
    <s v="A145"/>
    <s v="EMP1005"/>
    <s v="C1205"/>
    <d v="2020-03-13T00:00:00"/>
    <x v="27"/>
    <n v="1"/>
    <n v="800"/>
    <n v="536"/>
    <n v="1774"/>
    <n v="2464"/>
    <n v="187"/>
    <x v="66"/>
    <x v="20"/>
    <x v="517"/>
    <x v="5"/>
    <n v="6"/>
    <x v="2"/>
    <x v="1"/>
  </r>
  <r>
    <s v="AX14182"/>
    <s v="ENX2013"/>
    <s v="A160"/>
    <s v="EMP1007"/>
    <s v="C1603"/>
    <d v="2020-03-13T00:00:00"/>
    <x v="70"/>
    <n v="1"/>
    <n v="1889"/>
    <n v="945"/>
    <n v="1291"/>
    <n v="2391"/>
    <n v="795"/>
    <x v="8"/>
    <x v="28"/>
    <x v="257"/>
    <x v="3"/>
    <n v="7"/>
    <x v="2"/>
    <x v="1"/>
  </r>
  <r>
    <s v="AX14187"/>
    <s v="ENX2032"/>
    <s v="A156"/>
    <s v="EMP1014"/>
    <s v="C1450"/>
    <d v="2020-03-13T00:00:00"/>
    <x v="47"/>
    <n v="4"/>
    <n v="826"/>
    <n v="562"/>
    <n v="130"/>
    <n v="181"/>
    <n v="246"/>
    <x v="45"/>
    <x v="36"/>
    <x v="458"/>
    <x v="1"/>
    <n v="9"/>
    <x v="2"/>
    <x v="1"/>
  </r>
  <r>
    <s v="AX14193"/>
    <s v="ENX2068"/>
    <s v="A166"/>
    <s v="EMP1003"/>
    <s v="C1101"/>
    <d v="2020-03-13T00:00:00"/>
    <x v="20"/>
    <n v="2"/>
    <n v="2283"/>
    <n v="1484"/>
    <n v="1275"/>
    <n v="1635"/>
    <n v="2193"/>
    <x v="0"/>
    <x v="41"/>
    <x v="59"/>
    <x v="4"/>
    <n v="10"/>
    <x v="2"/>
    <x v="1"/>
  </r>
  <r>
    <s v="AX14195"/>
    <s v="ENX2044"/>
    <s v="A124"/>
    <s v="EMP1012"/>
    <s v="C1062"/>
    <d v="2020-03-13T00:00:00"/>
    <x v="54"/>
    <n v="1"/>
    <n v="951"/>
    <n v="504"/>
    <n v="2794"/>
    <n v="3934"/>
    <n v="313"/>
    <x v="0"/>
    <x v="30"/>
    <x v="197"/>
    <x v="6"/>
    <n v="11"/>
    <x v="2"/>
    <x v="1"/>
  </r>
  <r>
    <s v="AX14196"/>
    <s v="ENX2051"/>
    <s v="A123"/>
    <s v="EMP1002"/>
    <s v="C1537"/>
    <d v="2020-03-13T00:00:00"/>
    <x v="14"/>
    <n v="3"/>
    <n v="504"/>
    <n v="408"/>
    <n v="716"/>
    <n v="1192"/>
    <n v="39"/>
    <x v="58"/>
    <x v="3"/>
    <x v="288"/>
    <x v="4"/>
    <n v="11"/>
    <x v="2"/>
    <x v="1"/>
  </r>
  <r>
    <s v="AX14200"/>
    <s v="ENX2083"/>
    <s v="A155"/>
    <s v="EMP1039"/>
    <s v="C1042"/>
    <d v="2020-03-13T00:00:00"/>
    <x v="59"/>
    <n v="2"/>
    <n v="1367"/>
    <n v="984"/>
    <n v="624"/>
    <n v="945"/>
    <n v="1839"/>
    <x v="11"/>
    <x v="10"/>
    <x v="561"/>
    <x v="2"/>
    <n v="12"/>
    <x v="2"/>
    <x v="1"/>
  </r>
  <r>
    <s v="AX14201"/>
    <s v="ENX2045"/>
    <s v="A109"/>
    <s v="EMP1021"/>
    <s v="C1343"/>
    <d v="2020-03-13T00:00:00"/>
    <x v="65"/>
    <n v="1"/>
    <n v="368"/>
    <n v="294"/>
    <n v="1227"/>
    <n v="2451"/>
    <n v="782"/>
    <x v="40"/>
    <x v="10"/>
    <x v="57"/>
    <x v="5"/>
    <n v="12"/>
    <x v="2"/>
    <x v="1"/>
  </r>
  <r>
    <s v="AX14205"/>
    <s v="ENX2022"/>
    <s v="A171"/>
    <s v="EMP1003"/>
    <s v="C1641"/>
    <d v="2020-03-14T00:00:00"/>
    <x v="27"/>
    <n v="3"/>
    <n v="1467"/>
    <n v="807"/>
    <n v="3600"/>
    <n v="6546"/>
    <n v="46"/>
    <x v="33"/>
    <x v="4"/>
    <x v="562"/>
    <x v="6"/>
    <n v="12"/>
    <x v="2"/>
    <x v="0"/>
  </r>
  <r>
    <s v="AX14210"/>
    <s v="ENX2044"/>
    <s v="A168"/>
    <s v="EMP1025"/>
    <s v="C1096"/>
    <d v="2020-03-14T00:00:00"/>
    <x v="54"/>
    <n v="4"/>
    <n v="1798"/>
    <n v="971"/>
    <n v="6064"/>
    <n v="7132"/>
    <n v="377"/>
    <x v="41"/>
    <x v="25"/>
    <x v="277"/>
    <x v="2"/>
    <n v="1"/>
    <x v="2"/>
    <x v="1"/>
  </r>
  <r>
    <s v="AX14214"/>
    <s v="ENX2032"/>
    <s v="A148"/>
    <s v="EMP1008"/>
    <s v="C1572"/>
    <d v="2020-03-14T00:00:00"/>
    <x v="47"/>
    <n v="3"/>
    <n v="1638"/>
    <n v="1261"/>
    <n v="390"/>
    <n v="543"/>
    <n v="570"/>
    <x v="27"/>
    <x v="17"/>
    <x v="543"/>
    <x v="4"/>
    <n v="2"/>
    <x v="2"/>
    <x v="1"/>
  </r>
  <r>
    <s v="AX14217"/>
    <s v="ENX2053"/>
    <s v="A152"/>
    <s v="EMP1026"/>
    <s v="C1730"/>
    <d v="2020-03-14T00:00:00"/>
    <x v="33"/>
    <n v="1"/>
    <n v="1526"/>
    <n v="1251"/>
    <n v="168"/>
    <n v="246"/>
    <n v="48"/>
    <x v="62"/>
    <x v="30"/>
    <x v="563"/>
    <x v="1"/>
    <n v="3"/>
    <x v="2"/>
    <x v="1"/>
  </r>
  <r>
    <s v="AX14224"/>
    <s v="ENX2064"/>
    <s v="A138"/>
    <s v="EMP1035"/>
    <s v="C1144"/>
    <d v="2020-03-14T00:00:00"/>
    <x v="25"/>
    <n v="4"/>
    <n v="378"/>
    <n v="291"/>
    <n v="291"/>
    <n v="378"/>
    <n v="137"/>
    <x v="5"/>
    <x v="12"/>
    <x v="84"/>
    <x v="4"/>
    <n v="3"/>
    <x v="2"/>
    <x v="1"/>
  </r>
  <r>
    <s v="AX14229"/>
    <s v="ENX2039"/>
    <s v="A144"/>
    <s v="EMP1014"/>
    <s v="C1100"/>
    <d v="2020-03-14T00:00:00"/>
    <x v="96"/>
    <n v="1"/>
    <n v="1380"/>
    <n v="1090"/>
    <n v="2928"/>
    <n v="4308"/>
    <n v="148"/>
    <x v="57"/>
    <x v="29"/>
    <x v="564"/>
    <x v="5"/>
    <n v="4"/>
    <x v="2"/>
    <x v="1"/>
  </r>
  <r>
    <s v="AX14230"/>
    <s v="ENX2081"/>
    <s v="A173"/>
    <s v="EMP1043"/>
    <s v="C1015"/>
    <d v="2020-03-14T00:00:00"/>
    <x v="62"/>
    <n v="2"/>
    <n v="818"/>
    <n v="450"/>
    <n v="1965"/>
    <n v="2396"/>
    <n v="411"/>
    <x v="50"/>
    <x v="9"/>
    <x v="384"/>
    <x v="3"/>
    <n v="4"/>
    <x v="2"/>
    <x v="1"/>
  </r>
  <r>
    <s v="AX14231"/>
    <s v="ENX2006"/>
    <s v="A137"/>
    <s v="EMP1024"/>
    <s v="C1688"/>
    <d v="2020-03-14T00:00:00"/>
    <x v="68"/>
    <n v="4"/>
    <n v="530"/>
    <n v="435"/>
    <n v="66"/>
    <n v="105"/>
    <n v="270"/>
    <x v="33"/>
    <x v="30"/>
    <x v="565"/>
    <x v="4"/>
    <n v="11"/>
    <x v="2"/>
    <x v="1"/>
  </r>
  <r>
    <s v="AX14236"/>
    <s v="ENX2006"/>
    <s v="A142"/>
    <s v="EMP1002"/>
    <s v="C1673"/>
    <d v="2020-03-14T00:00:00"/>
    <x v="68"/>
    <n v="1"/>
    <n v="1671"/>
    <n v="1220"/>
    <n v="1234"/>
    <n v="1582"/>
    <n v="618"/>
    <x v="69"/>
    <x v="17"/>
    <x v="208"/>
    <x v="0"/>
    <n v="11"/>
    <x v="2"/>
    <x v="1"/>
  </r>
  <r>
    <s v="AX14237"/>
    <s v="ENX2072"/>
    <s v="A117"/>
    <s v="EMP1036"/>
    <s v="C1342"/>
    <d v="2020-03-14T00:00:00"/>
    <x v="31"/>
    <n v="2"/>
    <n v="1889"/>
    <n v="945"/>
    <n v="786"/>
    <n v="947"/>
    <n v="902"/>
    <x v="21"/>
    <x v="18"/>
    <x v="566"/>
    <x v="3"/>
    <n v="12"/>
    <x v="2"/>
    <x v="1"/>
  </r>
  <r>
    <s v="AX14248"/>
    <s v="ENX2036"/>
    <s v="A164"/>
    <s v="EMP1019"/>
    <s v="C1221"/>
    <d v="2020-03-14T00:00:00"/>
    <x v="1"/>
    <n v="1"/>
    <n v="1783"/>
    <n v="1230"/>
    <n v="6072"/>
    <n v="9640"/>
    <n v="892"/>
    <x v="57"/>
    <x v="25"/>
    <x v="567"/>
    <x v="6"/>
    <n v="12"/>
    <x v="2"/>
    <x v="1"/>
  </r>
  <r>
    <s v="AX14258"/>
    <s v="ENX2006"/>
    <s v="A120"/>
    <s v="EMP1039"/>
    <s v="C1169"/>
    <d v="2020-03-15T00:00:00"/>
    <x v="68"/>
    <n v="2"/>
    <n v="1743"/>
    <n v="872"/>
    <n v="536"/>
    <n v="800"/>
    <n v="492"/>
    <x v="66"/>
    <x v="36"/>
    <x v="385"/>
    <x v="0"/>
    <n v="1"/>
    <x v="2"/>
    <x v="1"/>
  </r>
  <r>
    <s v="AX14259"/>
    <s v="ENX2017"/>
    <s v="A171"/>
    <s v="EMP1029"/>
    <s v="C1411"/>
    <d v="2020-03-15T00:00:00"/>
    <x v="61"/>
    <n v="3"/>
    <n v="1338"/>
    <n v="682"/>
    <n v="4176"/>
    <n v="7596"/>
    <n v="736"/>
    <x v="52"/>
    <x v="27"/>
    <x v="149"/>
    <x v="2"/>
    <n v="1"/>
    <x v="2"/>
    <x v="1"/>
  </r>
  <r>
    <s v="AX14262"/>
    <s v="ENX2069"/>
    <s v="A132"/>
    <s v="EMP1040"/>
    <s v="C1500"/>
    <d v="2020-03-15T00:00:00"/>
    <x v="46"/>
    <n v="3"/>
    <n v="1414"/>
    <n v="962"/>
    <n v="1912"/>
    <n v="3544"/>
    <n v="22"/>
    <x v="43"/>
    <x v="34"/>
    <x v="200"/>
    <x v="4"/>
    <n v="1"/>
    <x v="2"/>
    <x v="1"/>
  </r>
  <r>
    <s v="AX14264"/>
    <s v="ENX2015"/>
    <s v="A144"/>
    <s v="EMP1032"/>
    <s v="C1275"/>
    <d v="2020-03-15T00:00:00"/>
    <x v="17"/>
    <n v="3"/>
    <n v="1899"/>
    <n v="1044"/>
    <n v="1516"/>
    <n v="1783"/>
    <n v="560"/>
    <x v="26"/>
    <x v="8"/>
    <x v="15"/>
    <x v="4"/>
    <n v="1"/>
    <x v="2"/>
    <x v="1"/>
  </r>
  <r>
    <s v="AX14268"/>
    <s v="ENX2072"/>
    <s v="A168"/>
    <s v="EMP1028"/>
    <s v="C1765"/>
    <d v="2020-03-15T00:00:00"/>
    <x v="31"/>
    <n v="1"/>
    <n v="378"/>
    <n v="291"/>
    <n v="791"/>
    <n v="1522"/>
    <n v="1748"/>
    <x v="34"/>
    <x v="31"/>
    <x v="141"/>
    <x v="0"/>
    <n v="4"/>
    <x v="2"/>
    <x v="1"/>
  </r>
  <r>
    <s v="AX14269"/>
    <s v="ENX2027"/>
    <s v="A163"/>
    <s v="EMP1007"/>
    <s v="C1269"/>
    <d v="2020-03-15T00:00:00"/>
    <x v="19"/>
    <n v="2"/>
    <n v="561"/>
    <n v="421"/>
    <n v="1164"/>
    <n v="1512"/>
    <n v="892"/>
    <x v="15"/>
    <x v="40"/>
    <x v="275"/>
    <x v="0"/>
    <n v="4"/>
    <x v="2"/>
    <x v="1"/>
  </r>
  <r>
    <s v="AX14285"/>
    <s v="ENX2090"/>
    <s v="A172"/>
    <s v="EMP1021"/>
    <s v="C1138"/>
    <d v="2020-03-15T00:00:00"/>
    <x v="55"/>
    <n v="1"/>
    <n v="504"/>
    <n v="408"/>
    <n v="462"/>
    <n v="609"/>
    <n v="138"/>
    <x v="9"/>
    <x v="0"/>
    <x v="526"/>
    <x v="4"/>
    <n v="4"/>
    <x v="2"/>
    <x v="1"/>
  </r>
  <r>
    <s v="AX14290"/>
    <s v="ENX2058"/>
    <s v="A153"/>
    <s v="EMP1019"/>
    <s v="C1559"/>
    <d v="2020-03-15T00:00:00"/>
    <x v="53"/>
    <n v="2"/>
    <n v="502"/>
    <n v="296"/>
    <n v="648"/>
    <n v="771"/>
    <n v="82"/>
    <x v="65"/>
    <x v="6"/>
    <x v="1"/>
    <x v="5"/>
    <n v="4"/>
    <x v="2"/>
    <x v="1"/>
  </r>
  <r>
    <s v="AX14293"/>
    <s v="ENX2067"/>
    <s v="A108"/>
    <s v="EMP1006"/>
    <s v="C1278"/>
    <d v="2020-03-15T00:00:00"/>
    <x v="30"/>
    <n v="2"/>
    <n v="1972"/>
    <n v="1321"/>
    <n v="292"/>
    <n v="356"/>
    <n v="408"/>
    <x v="61"/>
    <x v="3"/>
    <x v="480"/>
    <x v="3"/>
    <n v="5"/>
    <x v="2"/>
    <x v="1"/>
  </r>
  <r>
    <s v="AX14298"/>
    <s v="ENX2031"/>
    <s v="A127"/>
    <s v="EMP1021"/>
    <s v="C1655"/>
    <d v="2020-03-15T00:00:00"/>
    <x v="88"/>
    <n v="1"/>
    <n v="2396"/>
    <n v="1965"/>
    <n v="2732"/>
    <n v="4476"/>
    <n v="248"/>
    <x v="18"/>
    <x v="33"/>
    <x v="164"/>
    <x v="6"/>
    <n v="7"/>
    <x v="2"/>
    <x v="1"/>
  </r>
  <r>
    <s v="AX14300"/>
    <s v="ENX2081"/>
    <s v="A104"/>
    <s v="EMP1024"/>
    <s v="C1586"/>
    <d v="2020-03-15T00:00:00"/>
    <x v="62"/>
    <n v="2"/>
    <n v="596"/>
    <n v="358"/>
    <n v="292"/>
    <n v="356"/>
    <n v="2685"/>
    <x v="60"/>
    <x v="42"/>
    <x v="271"/>
    <x v="2"/>
    <n v="8"/>
    <x v="2"/>
    <x v="1"/>
  </r>
  <r>
    <s v="AX14312"/>
    <s v="ENX2077"/>
    <s v="A136"/>
    <s v="EMP1017"/>
    <s v="C1763"/>
    <d v="2020-03-15T00:00:00"/>
    <x v="51"/>
    <n v="1"/>
    <n v="2495"/>
    <n v="1896"/>
    <n v="2613"/>
    <n v="5124"/>
    <n v="123"/>
    <x v="40"/>
    <x v="40"/>
    <x v="568"/>
    <x v="3"/>
    <n v="8"/>
    <x v="2"/>
    <x v="1"/>
  </r>
  <r>
    <s v="AX14313"/>
    <s v="ENX2035"/>
    <s v="A118"/>
    <s v="EMP1008"/>
    <s v="C1125"/>
    <d v="2020-03-15T00:00:00"/>
    <x v="26"/>
    <n v="1"/>
    <n v="1862"/>
    <n v="1173"/>
    <n v="2700"/>
    <n v="4500"/>
    <n v="360"/>
    <x v="68"/>
    <x v="44"/>
    <x v="288"/>
    <x v="1"/>
    <n v="9"/>
    <x v="2"/>
    <x v="1"/>
  </r>
  <r>
    <s v="AX14317"/>
    <s v="ENX2012"/>
    <s v="A100"/>
    <s v="EMP1024"/>
    <s v="C1531"/>
    <d v="2020-03-15T00:00:00"/>
    <x v="16"/>
    <n v="3"/>
    <n v="1178"/>
    <n v="683"/>
    <n v="4197"/>
    <n v="6882"/>
    <n v="4400"/>
    <x v="25"/>
    <x v="13"/>
    <x v="317"/>
    <x v="6"/>
    <n v="10"/>
    <x v="2"/>
    <x v="1"/>
  </r>
  <r>
    <s v="AX14318"/>
    <s v="ENX2014"/>
    <s v="A127"/>
    <s v="EMP1018"/>
    <s v="C1741"/>
    <d v="2020-03-15T00:00:00"/>
    <x v="67"/>
    <n v="1"/>
    <n v="2410"/>
    <n v="1518"/>
    <n v="1767"/>
    <n v="3156"/>
    <n v="827"/>
    <x v="47"/>
    <x v="8"/>
    <x v="534"/>
    <x v="0"/>
    <n v="10"/>
    <x v="2"/>
    <x v="1"/>
  </r>
  <r>
    <s v="AX14321"/>
    <s v="ENX2003"/>
    <s v="A124"/>
    <s v="EMP1025"/>
    <s v="C1458"/>
    <d v="2020-03-15T00:00:00"/>
    <x v="22"/>
    <n v="4"/>
    <n v="1638"/>
    <n v="1261"/>
    <n v="1067"/>
    <n v="1809"/>
    <n v="492"/>
    <x v="2"/>
    <x v="18"/>
    <x v="569"/>
    <x v="3"/>
    <n v="10"/>
    <x v="2"/>
    <x v="1"/>
  </r>
  <r>
    <s v="AX14323"/>
    <s v="ENX2018"/>
    <s v="A111"/>
    <s v="EMP1013"/>
    <s v="C1768"/>
    <d v="2020-03-15T00:00:00"/>
    <x v="8"/>
    <n v="1"/>
    <n v="1351"/>
    <n v="1108"/>
    <n v="1072"/>
    <n v="1600"/>
    <n v="206"/>
    <x v="0"/>
    <x v="7"/>
    <x v="380"/>
    <x v="6"/>
    <n v="12"/>
    <x v="2"/>
    <x v="1"/>
  </r>
  <r>
    <s v="AX14328"/>
    <s v="ENX2079"/>
    <s v="A160"/>
    <s v="EMP1010"/>
    <s v="C1060"/>
    <d v="2020-03-15T00:00:00"/>
    <x v="9"/>
    <n v="4"/>
    <n v="35"/>
    <n v="22"/>
    <n v="376"/>
    <n v="458"/>
    <n v="102"/>
    <x v="57"/>
    <x v="23"/>
    <x v="172"/>
    <x v="0"/>
    <n v="12"/>
    <x v="2"/>
    <x v="1"/>
  </r>
  <r>
    <s v="AX14329"/>
    <s v="ENX2052"/>
    <s v="A133"/>
    <s v="EMP1043"/>
    <s v="C1727"/>
    <d v="2020-03-16T00:00:00"/>
    <x v="45"/>
    <n v="4"/>
    <n v="2257"/>
    <n v="1535"/>
    <n v="945"/>
    <n v="1889"/>
    <n v="984"/>
    <x v="15"/>
    <x v="13"/>
    <x v="570"/>
    <x v="1"/>
    <n v="3"/>
    <x v="2"/>
    <x v="1"/>
  </r>
  <r>
    <s v="AX14330"/>
    <s v="ENX2026"/>
    <s v="A126"/>
    <s v="EMP1016"/>
    <s v="C1641"/>
    <d v="2020-03-16T00:00:00"/>
    <x v="74"/>
    <n v="2"/>
    <n v="947"/>
    <n v="786"/>
    <n v="4692"/>
    <n v="7448"/>
    <n v="51"/>
    <x v="12"/>
    <x v="24"/>
    <x v="83"/>
    <x v="0"/>
    <n v="3"/>
    <x v="2"/>
    <x v="1"/>
  </r>
  <r>
    <s v="AX14333"/>
    <s v="ENX2020"/>
    <s v="A110"/>
    <s v="EMP1019"/>
    <s v="C1670"/>
    <d v="2020-03-16T00:00:00"/>
    <x v="18"/>
    <n v="1"/>
    <n v="400"/>
    <n v="208"/>
    <n v="1774"/>
    <n v="2464"/>
    <n v="96"/>
    <x v="1"/>
    <x v="41"/>
    <x v="571"/>
    <x v="6"/>
    <n v="4"/>
    <x v="2"/>
    <x v="1"/>
  </r>
  <r>
    <s v="AX14338"/>
    <s v="ENX2046"/>
    <s v="A119"/>
    <s v="EMP1028"/>
    <s v="C1302"/>
    <d v="2020-03-16T00:00:00"/>
    <x v="38"/>
    <n v="1"/>
    <n v="127"/>
    <n v="79"/>
    <n v="1965"/>
    <n v="2396"/>
    <n v="286"/>
    <x v="4"/>
    <x v="10"/>
    <x v="453"/>
    <x v="3"/>
    <n v="4"/>
    <x v="2"/>
    <x v="1"/>
  </r>
  <r>
    <s v="AX14340"/>
    <s v="ENX2079"/>
    <s v="A171"/>
    <s v="EMP1029"/>
    <s v="C1272"/>
    <d v="2020-03-16T00:00:00"/>
    <x v="9"/>
    <n v="1"/>
    <n v="2410"/>
    <n v="1518"/>
    <n v="971"/>
    <n v="1494"/>
    <n v="3308"/>
    <x v="69"/>
    <x v="41"/>
    <x v="383"/>
    <x v="3"/>
    <n v="5"/>
    <x v="2"/>
    <x v="1"/>
  </r>
  <r>
    <s v="AX14342"/>
    <s v="ENX2068"/>
    <s v="A111"/>
    <s v="EMP1034"/>
    <s v="C1044"/>
    <d v="2020-03-16T00:00:00"/>
    <x v="20"/>
    <n v="1"/>
    <n v="2283"/>
    <n v="1484"/>
    <n v="3873"/>
    <n v="7173"/>
    <n v="406"/>
    <x v="60"/>
    <x v="23"/>
    <x v="572"/>
    <x v="0"/>
    <n v="5"/>
    <x v="2"/>
    <x v="1"/>
  </r>
  <r>
    <s v="AX14344"/>
    <s v="ENX2002"/>
    <s v="A103"/>
    <s v="EMP1038"/>
    <s v="C1650"/>
    <d v="2020-03-16T00:00:00"/>
    <x v="100"/>
    <n v="1"/>
    <n v="504"/>
    <n v="408"/>
    <n v="421"/>
    <n v="561"/>
    <n v="238"/>
    <x v="54"/>
    <x v="11"/>
    <x v="236"/>
    <x v="6"/>
    <n v="6"/>
    <x v="2"/>
    <x v="1"/>
  </r>
  <r>
    <s v="AX14345"/>
    <s v="ENX2032"/>
    <s v="A136"/>
    <s v="EMP1018"/>
    <s v="C1133"/>
    <d v="2020-03-16T00:00:00"/>
    <x v="47"/>
    <n v="3"/>
    <n v="1809"/>
    <n v="1067"/>
    <n v="2421"/>
    <n v="4401"/>
    <n v="1224"/>
    <x v="61"/>
    <x v="21"/>
    <x v="357"/>
    <x v="3"/>
    <n v="6"/>
    <x v="2"/>
    <x v="1"/>
  </r>
  <r>
    <s v="AX14346"/>
    <s v="ENX2026"/>
    <s v="A115"/>
    <s v="EMP1029"/>
    <s v="C1318"/>
    <d v="2020-03-16T00:00:00"/>
    <x v="74"/>
    <n v="1"/>
    <n v="2497"/>
    <n v="1473"/>
    <n v="3144"/>
    <n v="3788"/>
    <n v="1149"/>
    <x v="21"/>
    <x v="20"/>
    <x v="460"/>
    <x v="5"/>
    <n v="7"/>
    <x v="2"/>
    <x v="1"/>
  </r>
  <r>
    <s v="AX14347"/>
    <s v="ENX2011"/>
    <s v="A116"/>
    <s v="EMP1022"/>
    <s v="C1418"/>
    <d v="2020-03-16T00:00:00"/>
    <x v="81"/>
    <n v="1"/>
    <n v="2396"/>
    <n v="1965"/>
    <n v="3669"/>
    <n v="6015"/>
    <n v="364"/>
    <x v="32"/>
    <x v="6"/>
    <x v="552"/>
    <x v="3"/>
    <n v="8"/>
    <x v="2"/>
    <x v="1"/>
  </r>
  <r>
    <s v="AX14354"/>
    <s v="ENX2042"/>
    <s v="A136"/>
    <s v="EMP1035"/>
    <s v="C1409"/>
    <d v="2020-03-16T00:00:00"/>
    <x v="49"/>
    <n v="2"/>
    <n v="913"/>
    <n v="584"/>
    <n v="400"/>
    <n v="580"/>
    <n v="662"/>
    <x v="43"/>
    <x v="37"/>
    <x v="355"/>
    <x v="5"/>
    <n v="8"/>
    <x v="2"/>
    <x v="1"/>
  </r>
  <r>
    <s v="AX14356"/>
    <s v="ENX2067"/>
    <s v="A105"/>
    <s v="EMP1016"/>
    <s v="C1573"/>
    <d v="2020-03-16T00:00:00"/>
    <x v="30"/>
    <n v="1"/>
    <n v="1725"/>
    <n v="1363"/>
    <n v="1443"/>
    <n v="1826"/>
    <n v="1024"/>
    <x v="13"/>
    <x v="24"/>
    <x v="174"/>
    <x v="6"/>
    <n v="8"/>
    <x v="2"/>
    <x v="1"/>
  </r>
  <r>
    <s v="AX14361"/>
    <s v="ENX2058"/>
    <s v="A128"/>
    <s v="EMP1016"/>
    <s v="C1479"/>
    <d v="2020-03-16T00:00:00"/>
    <x v="53"/>
    <n v="2"/>
    <n v="800"/>
    <n v="536"/>
    <n v="2726"/>
    <n v="3450"/>
    <n v="138"/>
    <x v="42"/>
    <x v="23"/>
    <x v="338"/>
    <x v="5"/>
    <n v="9"/>
    <x v="2"/>
    <x v="1"/>
  </r>
  <r>
    <s v="AX14362"/>
    <s v="ENX2100"/>
    <s v="A147"/>
    <s v="EMP1024"/>
    <s v="C1429"/>
    <d v="2020-03-16T00:00:00"/>
    <x v="28"/>
    <n v="1"/>
    <n v="1889"/>
    <n v="945"/>
    <n v="2522"/>
    <n v="3276"/>
    <n v="376"/>
    <x v="65"/>
    <x v="23"/>
    <x v="8"/>
    <x v="1"/>
    <n v="9"/>
    <x v="2"/>
    <x v="1"/>
  </r>
  <r>
    <s v="AX14365"/>
    <s v="ENX2039"/>
    <s v="A154"/>
    <s v="EMP1026"/>
    <s v="C1065"/>
    <d v="2020-03-16T00:00:00"/>
    <x v="96"/>
    <n v="2"/>
    <n v="545"/>
    <n v="425"/>
    <n v="1995"/>
    <n v="3834"/>
    <n v="855"/>
    <x v="36"/>
    <x v="42"/>
    <x v="229"/>
    <x v="5"/>
    <n v="10"/>
    <x v="2"/>
    <x v="1"/>
  </r>
  <r>
    <s v="AX14373"/>
    <s v="ENX2003"/>
    <s v="A168"/>
    <s v="EMP1039"/>
    <s v="C1476"/>
    <d v="2020-03-17T00:00:00"/>
    <x v="22"/>
    <n v="1"/>
    <n v="556"/>
    <n v="395"/>
    <n v="872"/>
    <n v="1743"/>
    <n v="1521"/>
    <x v="4"/>
    <x v="21"/>
    <x v="39"/>
    <x v="4"/>
    <n v="1"/>
    <x v="2"/>
    <x v="1"/>
  </r>
  <r>
    <s v="AX14374"/>
    <s v="ENX2057"/>
    <s v="A138"/>
    <s v="EMP1019"/>
    <s v="C1708"/>
    <d v="2020-03-17T00:00:00"/>
    <x v="78"/>
    <n v="1"/>
    <n v="1812"/>
    <n v="1305"/>
    <n v="1296"/>
    <n v="1542"/>
    <n v="766"/>
    <x v="62"/>
    <x v="3"/>
    <x v="165"/>
    <x v="6"/>
    <n v="4"/>
    <x v="2"/>
    <x v="1"/>
  </r>
  <r>
    <s v="AX14375"/>
    <s v="ENX2068"/>
    <s v="A159"/>
    <s v="EMP1006"/>
    <s v="C1164"/>
    <d v="2020-03-17T00:00:00"/>
    <x v="20"/>
    <n v="1"/>
    <n v="1708"/>
    <n v="871"/>
    <n v="1330"/>
    <n v="2556"/>
    <n v="2613"/>
    <x v="13"/>
    <x v="0"/>
    <x v="120"/>
    <x v="4"/>
    <n v="5"/>
    <x v="2"/>
    <x v="1"/>
  </r>
  <r>
    <s v="AX14385"/>
    <s v="ENX2017"/>
    <s v="A123"/>
    <s v="EMP1017"/>
    <s v="C1582"/>
    <d v="2020-03-17T00:00:00"/>
    <x v="61"/>
    <n v="2"/>
    <n v="2497"/>
    <n v="1473"/>
    <n v="1683"/>
    <n v="2052"/>
    <n v="944"/>
    <x v="17"/>
    <x v="11"/>
    <x v="363"/>
    <x v="2"/>
    <n v="5"/>
    <x v="2"/>
    <x v="1"/>
  </r>
  <r>
    <s v="AX14388"/>
    <s v="ENX2049"/>
    <s v="A151"/>
    <s v="EMP1002"/>
    <s v="C1181"/>
    <d v="2020-03-17T00:00:00"/>
    <x v="58"/>
    <n v="4"/>
    <n v="1351"/>
    <n v="1108"/>
    <n v="79"/>
    <n v="127"/>
    <n v="626"/>
    <x v="68"/>
    <x v="34"/>
    <x v="4"/>
    <x v="1"/>
    <n v="7"/>
    <x v="2"/>
    <x v="1"/>
  </r>
  <r>
    <s v="AX14389"/>
    <s v="ENX2079"/>
    <s v="A126"/>
    <s v="EMP1004"/>
    <s v="C1294"/>
    <d v="2020-03-17T00:00:00"/>
    <x v="9"/>
    <n v="4"/>
    <n v="847"/>
    <n v="534"/>
    <n v="44"/>
    <n v="70"/>
    <n v="49"/>
    <x v="46"/>
    <x v="18"/>
    <x v="373"/>
    <x v="3"/>
    <n v="7"/>
    <x v="2"/>
    <x v="1"/>
  </r>
  <r>
    <s v="AX14390"/>
    <s v="ENX2004"/>
    <s v="A126"/>
    <s v="EMP1016"/>
    <s v="C1644"/>
    <d v="2020-03-17T00:00:00"/>
    <x v="23"/>
    <n v="1"/>
    <n v="847"/>
    <n v="534"/>
    <n v="130"/>
    <n v="181"/>
    <n v="364"/>
    <x v="39"/>
    <x v="16"/>
    <x v="469"/>
    <x v="3"/>
    <n v="9"/>
    <x v="2"/>
    <x v="1"/>
  </r>
  <r>
    <s v="AX14395"/>
    <s v="ENX2011"/>
    <s v="A141"/>
    <s v="EMP1039"/>
    <s v="C1297"/>
    <d v="2020-03-17T00:00:00"/>
    <x v="81"/>
    <n v="2"/>
    <n v="1671"/>
    <n v="1220"/>
    <n v="848"/>
    <n v="1060"/>
    <n v="384"/>
    <x v="30"/>
    <x v="32"/>
    <x v="305"/>
    <x v="0"/>
    <n v="9"/>
    <x v="2"/>
    <x v="1"/>
  </r>
  <r>
    <s v="AX14396"/>
    <s v="ENX2092"/>
    <s v="A104"/>
    <s v="EMP1038"/>
    <s v="C1247"/>
    <d v="2020-03-17T00:00:00"/>
    <x v="87"/>
    <n v="4"/>
    <n v="1353"/>
    <n v="947"/>
    <n v="848"/>
    <n v="1060"/>
    <n v="1724"/>
    <x v="18"/>
    <x v="26"/>
    <x v="487"/>
    <x v="3"/>
    <n v="9"/>
    <x v="2"/>
    <x v="1"/>
  </r>
  <r>
    <s v="AX14398"/>
    <s v="ENX2088"/>
    <s v="A170"/>
    <s v="EMP1012"/>
    <s v="C1360"/>
    <d v="2020-03-17T00:00:00"/>
    <x v="48"/>
    <n v="2"/>
    <n v="1526"/>
    <n v="1251"/>
    <n v="144"/>
    <n v="272"/>
    <n v="3196"/>
    <x v="21"/>
    <x v="26"/>
    <x v="147"/>
    <x v="3"/>
    <n v="11"/>
    <x v="2"/>
    <x v="1"/>
  </r>
  <r>
    <s v="AX14402"/>
    <s v="ENX2042"/>
    <s v="A130"/>
    <s v="EMP1001"/>
    <s v="C1704"/>
    <d v="2020-03-17T00:00:00"/>
    <x v="49"/>
    <n v="1"/>
    <n v="951"/>
    <n v="504"/>
    <n v="2610"/>
    <n v="3624"/>
    <n v="161"/>
    <x v="62"/>
    <x v="2"/>
    <x v="186"/>
    <x v="2"/>
    <n v="12"/>
    <x v="2"/>
    <x v="1"/>
  </r>
  <r>
    <s v="AX14403"/>
    <s v="ENX2093"/>
    <s v="A153"/>
    <s v="EMP1021"/>
    <s v="C1480"/>
    <d v="2020-03-17T00:00:00"/>
    <x v="99"/>
    <n v="3"/>
    <n v="458"/>
    <n v="376"/>
    <n v="1305"/>
    <n v="1812"/>
    <n v="364"/>
    <x v="29"/>
    <x v="7"/>
    <x v="437"/>
    <x v="5"/>
    <n v="12"/>
    <x v="2"/>
    <x v="1"/>
  </r>
  <r>
    <s v="AX14405"/>
    <s v="ENX2078"/>
    <s v="A155"/>
    <s v="EMP1043"/>
    <s v="C1387"/>
    <d v="2020-03-18T00:00:00"/>
    <x v="66"/>
    <n v="3"/>
    <n v="2005"/>
    <n v="1223"/>
    <n v="1321"/>
    <n v="1972"/>
    <n v="1654"/>
    <x v="66"/>
    <x v="5"/>
    <x v="181"/>
    <x v="3"/>
    <n v="12"/>
    <x v="2"/>
    <x v="0"/>
  </r>
  <r>
    <s v="AX14406"/>
    <s v="ENX2084"/>
    <s v="A169"/>
    <s v="EMP1018"/>
    <s v="C1275"/>
    <d v="2020-03-18T00:00:00"/>
    <x v="10"/>
    <n v="3"/>
    <n v="2141"/>
    <n v="1777"/>
    <n v="1108"/>
    <n v="1351"/>
    <n v="192"/>
    <x v="45"/>
    <x v="42"/>
    <x v="402"/>
    <x v="5"/>
    <n v="12"/>
    <x v="2"/>
    <x v="0"/>
  </r>
  <r>
    <s v="AX14409"/>
    <s v="ENX2077"/>
    <s v="A155"/>
    <s v="EMP1013"/>
    <s v="C1101"/>
    <d v="2020-03-18T00:00:00"/>
    <x v="51"/>
    <n v="1"/>
    <n v="123"/>
    <n v="84"/>
    <n v="947"/>
    <n v="1353"/>
    <n v="1839"/>
    <x v="39"/>
    <x v="16"/>
    <x v="270"/>
    <x v="1"/>
    <n v="12"/>
    <x v="2"/>
    <x v="0"/>
  </r>
  <r>
    <s v="AX14412"/>
    <s v="ENX2011"/>
    <s v="A110"/>
    <s v="EMP1009"/>
    <s v="C1280"/>
    <d v="2020-03-18T00:00:00"/>
    <x v="81"/>
    <n v="2"/>
    <n v="356"/>
    <n v="292"/>
    <n v="3070"/>
    <n v="4514"/>
    <n v="161"/>
    <x v="4"/>
    <x v="32"/>
    <x v="229"/>
    <x v="1"/>
    <n v="1"/>
    <x v="2"/>
    <x v="1"/>
  </r>
  <r>
    <s v="AX14417"/>
    <s v="ENX2066"/>
    <s v="A161"/>
    <s v="EMP1017"/>
    <s v="C1025"/>
    <d v="2020-03-18T00:00:00"/>
    <x v="13"/>
    <n v="4"/>
    <n v="596"/>
    <n v="358"/>
    <n v="84"/>
    <n v="123"/>
    <n v="766"/>
    <x v="60"/>
    <x v="12"/>
    <x v="573"/>
    <x v="4"/>
    <n v="2"/>
    <x v="2"/>
    <x v="1"/>
  </r>
  <r>
    <s v="AX14422"/>
    <s v="ENX2073"/>
    <s v="A101"/>
    <s v="EMP1039"/>
    <s v="C1067"/>
    <d v="2020-03-18T00:00:00"/>
    <x v="85"/>
    <n v="2"/>
    <n v="1862"/>
    <n v="1173"/>
    <n v="61"/>
    <n v="95"/>
    <n v="313"/>
    <x v="62"/>
    <x v="10"/>
    <x v="230"/>
    <x v="1"/>
    <n v="5"/>
    <x v="2"/>
    <x v="1"/>
  </r>
  <r>
    <s v="AX14424"/>
    <s v="ENX2064"/>
    <s v="A136"/>
    <s v="EMP1019"/>
    <s v="C1517"/>
    <d v="2020-03-18T00:00:00"/>
    <x v="25"/>
    <n v="3"/>
    <n v="1353"/>
    <n v="947"/>
    <n v="832"/>
    <n v="1260"/>
    <n v="1804"/>
    <x v="5"/>
    <x v="16"/>
    <x v="574"/>
    <x v="5"/>
    <n v="7"/>
    <x v="2"/>
    <x v="1"/>
  </r>
  <r>
    <s v="AX14427"/>
    <s v="ENX2100"/>
    <s v="A110"/>
    <s v="EMP1015"/>
    <s v="C1657"/>
    <d v="2020-03-18T00:00:00"/>
    <x v="28"/>
    <n v="3"/>
    <n v="368"/>
    <n v="294"/>
    <n v="416"/>
    <n v="630"/>
    <n v="344"/>
    <x v="72"/>
    <x v="43"/>
    <x v="469"/>
    <x v="0"/>
    <n v="7"/>
    <x v="2"/>
    <x v="1"/>
  </r>
  <r>
    <s v="AX14430"/>
    <s v="ENX2018"/>
    <s v="A158"/>
    <s v="EMP1032"/>
    <s v="C1209"/>
    <d v="2020-03-18T00:00:00"/>
    <x v="8"/>
    <n v="2"/>
    <n v="1826"/>
    <n v="1443"/>
    <n v="584"/>
    <n v="913"/>
    <n v="528"/>
    <x v="34"/>
    <x v="1"/>
    <x v="209"/>
    <x v="5"/>
    <n v="8"/>
    <x v="2"/>
    <x v="1"/>
  </r>
  <r>
    <s v="AX14434"/>
    <s v="ENX2088"/>
    <s v="A118"/>
    <s v="EMP1001"/>
    <s v="C1502"/>
    <d v="2020-03-18T00:00:00"/>
    <x v="48"/>
    <n v="1"/>
    <n v="1405"/>
    <n v="1054"/>
    <n v="6064"/>
    <n v="7132"/>
    <n v="463"/>
    <x v="49"/>
    <x v="1"/>
    <x v="575"/>
    <x v="6"/>
    <n v="8"/>
    <x v="2"/>
    <x v="1"/>
  </r>
  <r>
    <s v="AX14438"/>
    <s v="ENX2077"/>
    <s v="A159"/>
    <s v="EMP1003"/>
    <s v="C1660"/>
    <d v="2020-03-18T00:00:00"/>
    <x v="51"/>
    <n v="4"/>
    <n v="504"/>
    <n v="408"/>
    <n v="2248"/>
    <n v="3304"/>
    <n v="408"/>
    <x v="26"/>
    <x v="8"/>
    <x v="576"/>
    <x v="1"/>
    <n v="9"/>
    <x v="2"/>
    <x v="1"/>
  </r>
  <r>
    <s v="AX14439"/>
    <s v="ENX2026"/>
    <s v="A133"/>
    <s v="EMP1016"/>
    <s v="C1263"/>
    <d v="2020-03-18T00:00:00"/>
    <x v="74"/>
    <n v="2"/>
    <n v="2283"/>
    <n v="1484"/>
    <n v="838"/>
    <n v="1103"/>
    <n v="952"/>
    <x v="68"/>
    <x v="16"/>
    <x v="430"/>
    <x v="6"/>
    <n v="10"/>
    <x v="2"/>
    <x v="1"/>
  </r>
  <r>
    <s v="AX14441"/>
    <s v="ENX2004"/>
    <s v="A163"/>
    <s v="EMP1014"/>
    <s v="C1756"/>
    <d v="2020-03-18T00:00:00"/>
    <x v="23"/>
    <n v="1"/>
    <n v="290"/>
    <n v="200"/>
    <n v="4800"/>
    <n v="8728"/>
    <n v="816"/>
    <x v="1"/>
    <x v="25"/>
    <x v="399"/>
    <x v="6"/>
    <n v="12"/>
    <x v="2"/>
    <x v="1"/>
  </r>
  <r>
    <s v="AX14443"/>
    <s v="ENX2032"/>
    <s v="A102"/>
    <s v="EMP1027"/>
    <s v="C1433"/>
    <d v="2020-03-19T00:00:00"/>
    <x v="47"/>
    <n v="3"/>
    <n v="217"/>
    <n v="171"/>
    <n v="450"/>
    <n v="818"/>
    <n v="1226"/>
    <x v="48"/>
    <x v="31"/>
    <x v="516"/>
    <x v="4"/>
    <n v="4"/>
    <x v="2"/>
    <x v="1"/>
  </r>
  <r>
    <s v="AX14444"/>
    <s v="ENX2025"/>
    <s v="A101"/>
    <s v="EMP1018"/>
    <s v="C1144"/>
    <d v="2020-03-19T00:00:00"/>
    <x v="21"/>
    <n v="1"/>
    <n v="1494"/>
    <n v="971"/>
    <n v="682"/>
    <n v="1338"/>
    <n v="600"/>
    <x v="70"/>
    <x v="40"/>
    <x v="521"/>
    <x v="2"/>
    <n v="6"/>
    <x v="2"/>
    <x v="1"/>
  </r>
  <r>
    <s v="AX14449"/>
    <s v="ENX2096"/>
    <s v="A107"/>
    <s v="EMP1011"/>
    <s v="C1419"/>
    <d v="2020-03-19T00:00:00"/>
    <x v="36"/>
    <n v="3"/>
    <n v="400"/>
    <n v="208"/>
    <n v="395"/>
    <n v="556"/>
    <n v="1888"/>
    <x v="63"/>
    <x v="15"/>
    <x v="249"/>
    <x v="0"/>
    <n v="6"/>
    <x v="2"/>
    <x v="1"/>
  </r>
  <r>
    <s v="AX14453"/>
    <s v="ENX2090"/>
    <s v="A114"/>
    <s v="EMP1006"/>
    <s v="C1645"/>
    <d v="2020-03-19T00:00:00"/>
    <x v="55"/>
    <n v="3"/>
    <n v="35"/>
    <n v="22"/>
    <n v="807"/>
    <n v="1467"/>
    <n v="290"/>
    <x v="24"/>
    <x v="35"/>
    <x v="566"/>
    <x v="5"/>
    <n v="6"/>
    <x v="2"/>
    <x v="1"/>
  </r>
  <r>
    <s v="AX14458"/>
    <s v="ENX2065"/>
    <s v="A108"/>
    <s v="EMP1011"/>
    <s v="C1079"/>
    <d v="2020-03-19T00:00:00"/>
    <x v="56"/>
    <n v="1"/>
    <n v="2294"/>
    <n v="1399"/>
    <n v="832"/>
    <n v="1600"/>
    <n v="13"/>
    <x v="21"/>
    <x v="10"/>
    <x v="528"/>
    <x v="3"/>
    <n v="6"/>
    <x v="2"/>
    <x v="1"/>
  </r>
  <r>
    <s v="AX14470"/>
    <s v="ENX2065"/>
    <s v="A144"/>
    <s v="EMP1022"/>
    <s v="C1383"/>
    <d v="2020-03-19T00:00:00"/>
    <x v="56"/>
    <n v="1"/>
    <n v="826"/>
    <n v="562"/>
    <n v="424"/>
    <n v="530"/>
    <n v="2511"/>
    <x v="48"/>
    <x v="34"/>
    <x v="577"/>
    <x v="2"/>
    <n v="6"/>
    <x v="2"/>
    <x v="1"/>
  </r>
  <r>
    <s v="AX14471"/>
    <s v="ENX2060"/>
    <s v="A129"/>
    <s v="EMP1012"/>
    <s v="C1728"/>
    <d v="2020-03-19T00:00:00"/>
    <x v="73"/>
    <n v="1"/>
    <n v="1798"/>
    <n v="971"/>
    <n v="816"/>
    <n v="1008"/>
    <n v="2028"/>
    <x v="14"/>
    <x v="4"/>
    <x v="578"/>
    <x v="4"/>
    <n v="7"/>
    <x v="2"/>
    <x v="1"/>
  </r>
  <r>
    <s v="AX14472"/>
    <s v="ENX2043"/>
    <s v="A124"/>
    <s v="EMP1002"/>
    <s v="C1155"/>
    <d v="2020-03-19T00:00:00"/>
    <x v="11"/>
    <n v="4"/>
    <n v="951"/>
    <n v="504"/>
    <n v="90"/>
    <n v="112"/>
    <n v="362"/>
    <x v="64"/>
    <x v="2"/>
    <x v="579"/>
    <x v="6"/>
    <n v="7"/>
    <x v="2"/>
    <x v="1"/>
  </r>
  <r>
    <s v="AX14487"/>
    <s v="ENX2082"/>
    <s v="A170"/>
    <s v="EMP1004"/>
    <s v="C1736"/>
    <d v="2020-03-19T00:00:00"/>
    <x v="86"/>
    <n v="4"/>
    <n v="1587"/>
    <n v="1301"/>
    <n v="3272"/>
    <n v="4088"/>
    <n v="816"/>
    <x v="32"/>
    <x v="0"/>
    <x v="580"/>
    <x v="1"/>
    <n v="8"/>
    <x v="2"/>
    <x v="1"/>
  </r>
  <r>
    <s v="AX14490"/>
    <s v="ENX2029"/>
    <s v="A162"/>
    <s v="EMP1004"/>
    <s v="C1279"/>
    <d v="2020-03-20T00:00:00"/>
    <x v="3"/>
    <n v="3"/>
    <n v="2257"/>
    <n v="1535"/>
    <n v="424"/>
    <n v="530"/>
    <n v="2346"/>
    <x v="64"/>
    <x v="39"/>
    <x v="33"/>
    <x v="2"/>
    <n v="12"/>
    <x v="2"/>
    <x v="0"/>
  </r>
  <r>
    <s v="AX14493"/>
    <s v="ENX2006"/>
    <s v="A150"/>
    <s v="EMP1029"/>
    <s v="C1443"/>
    <d v="2020-03-20T00:00:00"/>
    <x v="68"/>
    <n v="1"/>
    <n v="400"/>
    <n v="208"/>
    <n v="3753"/>
    <n v="4578"/>
    <n v="290"/>
    <x v="37"/>
    <x v="22"/>
    <x v="268"/>
    <x v="1"/>
    <n v="2"/>
    <x v="2"/>
    <x v="1"/>
  </r>
  <r>
    <s v="AX14500"/>
    <s v="ENX2050"/>
    <s v="A166"/>
    <s v="EMP1041"/>
    <s v="C1061"/>
    <d v="2020-03-20T00:00:00"/>
    <x v="44"/>
    <n v="1"/>
    <n v="1972"/>
    <n v="1321"/>
    <n v="1744"/>
    <n v="3486"/>
    <n v="492"/>
    <x v="9"/>
    <x v="21"/>
    <x v="239"/>
    <x v="3"/>
    <n v="2"/>
    <x v="2"/>
    <x v="1"/>
  </r>
  <r>
    <s v="AX14502"/>
    <s v="ENX2075"/>
    <s v="A133"/>
    <s v="EMP1023"/>
    <s v="C1141"/>
    <d v="2020-03-20T00:00:00"/>
    <x v="35"/>
    <n v="1"/>
    <n v="1526"/>
    <n v="1251"/>
    <n v="1291"/>
    <n v="2391"/>
    <n v="267"/>
    <x v="42"/>
    <x v="10"/>
    <x v="151"/>
    <x v="0"/>
    <n v="3"/>
    <x v="2"/>
    <x v="1"/>
  </r>
  <r>
    <s v="AX14507"/>
    <s v="ENX2061"/>
    <s v="A119"/>
    <s v="EMP1001"/>
    <s v="C1327"/>
    <d v="2020-03-20T00:00:00"/>
    <x v="72"/>
    <n v="4"/>
    <n v="1798"/>
    <n v="971"/>
    <n v="144"/>
    <n v="272"/>
    <n v="204"/>
    <x v="60"/>
    <x v="19"/>
    <x v="127"/>
    <x v="2"/>
    <n v="4"/>
    <x v="2"/>
    <x v="1"/>
  </r>
  <r>
    <s v="AX14513"/>
    <s v="ENX2064"/>
    <s v="A124"/>
    <s v="EMP1043"/>
    <s v="C1112"/>
    <d v="2020-03-20T00:00:00"/>
    <x v="25"/>
    <n v="1"/>
    <n v="2495"/>
    <n v="1896"/>
    <n v="425"/>
    <n v="545"/>
    <n v="39"/>
    <x v="28"/>
    <x v="13"/>
    <x v="386"/>
    <x v="1"/>
    <n v="5"/>
    <x v="2"/>
    <x v="1"/>
  </r>
  <r>
    <s v="AX14514"/>
    <s v="ENX2085"/>
    <s v="A170"/>
    <s v="EMP1006"/>
    <s v="C1567"/>
    <d v="2020-03-20T00:00:00"/>
    <x v="29"/>
    <n v="2"/>
    <n v="290"/>
    <n v="200"/>
    <n v="1295"/>
    <n v="1639"/>
    <n v="246"/>
    <x v="21"/>
    <x v="28"/>
    <x v="581"/>
    <x v="4"/>
    <n v="6"/>
    <x v="2"/>
    <x v="1"/>
  </r>
  <r>
    <s v="AX14516"/>
    <s v="ENX2079"/>
    <s v="A155"/>
    <s v="EMP1040"/>
    <s v="C1107"/>
    <d v="2020-03-20T00:00:00"/>
    <x v="9"/>
    <n v="3"/>
    <n v="217"/>
    <n v="171"/>
    <n v="1580"/>
    <n v="2224"/>
    <n v="1130"/>
    <x v="16"/>
    <x v="28"/>
    <x v="582"/>
    <x v="6"/>
    <n v="6"/>
    <x v="2"/>
    <x v="1"/>
  </r>
  <r>
    <s v="AX14519"/>
    <s v="ENX2083"/>
    <s v="A135"/>
    <s v="EMP1026"/>
    <s v="C1372"/>
    <d v="2020-03-20T00:00:00"/>
    <x v="59"/>
    <n v="2"/>
    <n v="1500"/>
    <n v="900"/>
    <n v="395"/>
    <n v="556"/>
    <n v="243"/>
    <x v="20"/>
    <x v="4"/>
    <x v="223"/>
    <x v="4"/>
    <n v="9"/>
    <x v="2"/>
    <x v="1"/>
  </r>
  <r>
    <s v="AX14522"/>
    <s v="ENX2062"/>
    <s v="A115"/>
    <s v="EMP1009"/>
    <s v="C1654"/>
    <d v="2020-03-20T00:00:00"/>
    <x v="91"/>
    <n v="3"/>
    <n v="502"/>
    <n v="296"/>
    <n v="1178"/>
    <n v="2104"/>
    <n v="264"/>
    <x v="29"/>
    <x v="21"/>
    <x v="583"/>
    <x v="4"/>
    <n v="10"/>
    <x v="2"/>
    <x v="1"/>
  </r>
  <r>
    <s v="AX14526"/>
    <s v="ENX2071"/>
    <s v="A157"/>
    <s v="EMP1024"/>
    <s v="C1203"/>
    <d v="2020-03-20T00:00:00"/>
    <x v="92"/>
    <n v="1"/>
    <n v="684"/>
    <n v="561"/>
    <n v="4548"/>
    <n v="5349"/>
    <n v="34"/>
    <x v="42"/>
    <x v="32"/>
    <x v="538"/>
    <x v="6"/>
    <n v="10"/>
    <x v="2"/>
    <x v="1"/>
  </r>
  <r>
    <s v="AX14527"/>
    <s v="ENX2092"/>
    <s v="A126"/>
    <s v="EMP1020"/>
    <s v="C1795"/>
    <d v="2020-03-21T00:00:00"/>
    <x v="87"/>
    <n v="4"/>
    <n v="1522"/>
    <n v="791"/>
    <n v="1234"/>
    <n v="1582"/>
    <n v="206"/>
    <x v="47"/>
    <x v="23"/>
    <x v="210"/>
    <x v="6"/>
    <n v="2"/>
    <x v="2"/>
    <x v="1"/>
  </r>
  <r>
    <s v="AX14531"/>
    <s v="ENX2041"/>
    <s v="A156"/>
    <s v="EMP1029"/>
    <s v="C1701"/>
    <d v="2020-03-21T00:00:00"/>
    <x v="7"/>
    <n v="3"/>
    <n v="1743"/>
    <n v="872"/>
    <n v="1535"/>
    <n v="2257"/>
    <n v="599"/>
    <x v="29"/>
    <x v="24"/>
    <x v="584"/>
    <x v="4"/>
    <n v="4"/>
    <x v="2"/>
    <x v="1"/>
  </r>
  <r>
    <s v="AX14532"/>
    <s v="ENX2046"/>
    <s v="A150"/>
    <s v="EMP1015"/>
    <s v="C1436"/>
    <d v="2020-03-21T00:00:00"/>
    <x v="38"/>
    <n v="1"/>
    <n v="2353"/>
    <n v="1788"/>
    <n v="2160"/>
    <n v="3484"/>
    <n v="742"/>
    <x v="4"/>
    <x v="25"/>
    <x v="391"/>
    <x v="6"/>
    <n v="4"/>
    <x v="2"/>
    <x v="1"/>
  </r>
  <r>
    <s v="AX14533"/>
    <s v="ENX2079"/>
    <s v="A155"/>
    <s v="EMP1024"/>
    <s v="C1409"/>
    <d v="2020-03-21T00:00:00"/>
    <x v="9"/>
    <n v="2"/>
    <n v="556"/>
    <n v="395"/>
    <n v="589"/>
    <n v="1052"/>
    <n v="345"/>
    <x v="53"/>
    <x v="30"/>
    <x v="534"/>
    <x v="3"/>
    <n v="4"/>
    <x v="2"/>
    <x v="1"/>
  </r>
  <r>
    <s v="AX14536"/>
    <s v="ENX2070"/>
    <s v="A138"/>
    <s v="EMP1002"/>
    <s v="C1180"/>
    <d v="2020-03-21T00:00:00"/>
    <x v="40"/>
    <n v="3"/>
    <n v="817"/>
    <n v="409"/>
    <n v="732"/>
    <n v="1077"/>
    <n v="1128"/>
    <x v="21"/>
    <x v="33"/>
    <x v="585"/>
    <x v="0"/>
    <n v="5"/>
    <x v="2"/>
    <x v="1"/>
  </r>
  <r>
    <s v="AX14538"/>
    <s v="ENX2031"/>
    <s v="A137"/>
    <s v="EMP1009"/>
    <s v="C1189"/>
    <d v="2020-03-21T00:00:00"/>
    <x v="88"/>
    <n v="4"/>
    <n v="530"/>
    <n v="435"/>
    <n v="1220"/>
    <n v="1671"/>
    <n v="102"/>
    <x v="47"/>
    <x v="27"/>
    <x v="586"/>
    <x v="6"/>
    <n v="5"/>
    <x v="2"/>
    <x v="1"/>
  </r>
  <r>
    <s v="AX14540"/>
    <s v="ENX2039"/>
    <s v="A171"/>
    <s v="EMP1026"/>
    <s v="C1212"/>
    <d v="2020-03-21T00:00:00"/>
    <x v="96"/>
    <n v="3"/>
    <n v="1967"/>
    <n v="1397"/>
    <n v="732"/>
    <n v="1077"/>
    <n v="1380"/>
    <x v="58"/>
    <x v="28"/>
    <x v="587"/>
    <x v="0"/>
    <n v="6"/>
    <x v="2"/>
    <x v="1"/>
  </r>
  <r>
    <s v="AX14544"/>
    <s v="ENX2071"/>
    <s v="A109"/>
    <s v="EMP1007"/>
    <s v="C1120"/>
    <d v="2020-03-21T00:00:00"/>
    <x v="92"/>
    <n v="3"/>
    <n v="684"/>
    <n v="561"/>
    <n v="984"/>
    <n v="1367"/>
    <n v="44"/>
    <x v="36"/>
    <x v="24"/>
    <x v="455"/>
    <x v="1"/>
    <n v="7"/>
    <x v="2"/>
    <x v="1"/>
  </r>
  <r>
    <s v="AX14545"/>
    <s v="ENX2083"/>
    <s v="A100"/>
    <s v="EMP1037"/>
    <s v="C1542"/>
    <d v="2020-03-21T00:00:00"/>
    <x v="59"/>
    <n v="3"/>
    <n v="2464"/>
    <n v="1774"/>
    <n v="387"/>
    <n v="667"/>
    <n v="198"/>
    <x v="66"/>
    <x v="30"/>
    <x v="99"/>
    <x v="0"/>
    <n v="7"/>
    <x v="2"/>
    <x v="1"/>
  </r>
  <r>
    <s v="AX14551"/>
    <s v="ENX2013"/>
    <s v="A132"/>
    <s v="EMP1044"/>
    <s v="C1099"/>
    <d v="2020-03-21T00:00:00"/>
    <x v="70"/>
    <n v="3"/>
    <n v="1582"/>
    <n v="1234"/>
    <n v="3963"/>
    <n v="5916"/>
    <n v="766"/>
    <x v="61"/>
    <x v="43"/>
    <x v="588"/>
    <x v="3"/>
    <n v="8"/>
    <x v="2"/>
    <x v="1"/>
  </r>
  <r>
    <s v="AX14555"/>
    <s v="ENX2097"/>
    <s v="A139"/>
    <s v="EMP1029"/>
    <s v="C1260"/>
    <d v="2020-03-21T00:00:00"/>
    <x v="0"/>
    <n v="2"/>
    <n v="1887"/>
    <n v="1378"/>
    <n v="1248"/>
    <n v="1809"/>
    <n v="2760"/>
    <x v="59"/>
    <x v="22"/>
    <x v="472"/>
    <x v="5"/>
    <n v="9"/>
    <x v="2"/>
    <x v="1"/>
  </r>
  <r>
    <s v="AX14559"/>
    <s v="ENX2087"/>
    <s v="A121"/>
    <s v="EMP1033"/>
    <s v="C1254"/>
    <d v="2020-03-21T00:00:00"/>
    <x v="95"/>
    <n v="2"/>
    <n v="1809"/>
    <n v="1067"/>
    <n v="2046"/>
    <n v="4014"/>
    <n v="744"/>
    <x v="15"/>
    <x v="17"/>
    <x v="589"/>
    <x v="2"/>
    <n v="9"/>
    <x v="2"/>
    <x v="1"/>
  </r>
  <r>
    <s v="AX14562"/>
    <s v="ENX2042"/>
    <s v="A141"/>
    <s v="EMP1036"/>
    <s v="C1606"/>
    <d v="2020-03-21T00:00:00"/>
    <x v="49"/>
    <n v="1"/>
    <n v="2495"/>
    <n v="1896"/>
    <n v="2613"/>
    <n v="5124"/>
    <n v="280"/>
    <x v="59"/>
    <x v="14"/>
    <x v="327"/>
    <x v="5"/>
    <n v="10"/>
    <x v="2"/>
    <x v="1"/>
  </r>
  <r>
    <s v="AX14566"/>
    <s v="ENX2076"/>
    <s v="A121"/>
    <s v="EMP1012"/>
    <s v="C1430"/>
    <d v="2020-03-21T00:00:00"/>
    <x v="15"/>
    <n v="2"/>
    <n v="818"/>
    <n v="450"/>
    <n v="1296"/>
    <n v="1542"/>
    <n v="895"/>
    <x v="6"/>
    <x v="35"/>
    <x v="425"/>
    <x v="0"/>
    <n v="12"/>
    <x v="2"/>
    <x v="1"/>
  </r>
  <r>
    <s v="AX14569"/>
    <s v="ENX2068"/>
    <s v="A126"/>
    <s v="EMP1003"/>
    <s v="C1332"/>
    <d v="2020-03-21T00:00:00"/>
    <x v="20"/>
    <n v="1"/>
    <n v="2182"/>
    <n v="1200"/>
    <n v="1752"/>
    <n v="2739"/>
    <n v="1710"/>
    <x v="63"/>
    <x v="5"/>
    <x v="590"/>
    <x v="1"/>
    <n v="12"/>
    <x v="2"/>
    <x v="1"/>
  </r>
  <r>
    <s v="AX14571"/>
    <s v="ENX2002"/>
    <s v="A100"/>
    <s v="EMP1003"/>
    <s v="C1563"/>
    <d v="2020-03-22T00:00:00"/>
    <x v="100"/>
    <n v="4"/>
    <n v="2464"/>
    <n v="1774"/>
    <n v="1518"/>
    <n v="2410"/>
    <n v="99"/>
    <x v="15"/>
    <x v="9"/>
    <x v="480"/>
    <x v="0"/>
    <n v="5"/>
    <x v="2"/>
    <x v="1"/>
  </r>
  <r>
    <s v="AX14572"/>
    <s v="ENX2011"/>
    <s v="A171"/>
    <s v="EMP1044"/>
    <s v="C1454"/>
    <d v="2020-03-22T00:00:00"/>
    <x v="81"/>
    <n v="1"/>
    <n v="1743"/>
    <n v="872"/>
    <n v="1485"/>
    <n v="2091"/>
    <n v="313"/>
    <x v="57"/>
    <x v="19"/>
    <x v="359"/>
    <x v="0"/>
    <n v="7"/>
    <x v="2"/>
    <x v="1"/>
  </r>
  <r>
    <s v="AX14573"/>
    <s v="ENX2087"/>
    <s v="A117"/>
    <s v="EMP1016"/>
    <s v="C1056"/>
    <d v="2020-03-22T00:00:00"/>
    <x v="95"/>
    <n v="2"/>
    <n v="1414"/>
    <n v="962"/>
    <n v="900"/>
    <n v="1500"/>
    <n v="48"/>
    <x v="70"/>
    <x v="13"/>
    <x v="463"/>
    <x v="4"/>
    <n v="9"/>
    <x v="2"/>
    <x v="1"/>
  </r>
  <r>
    <s v="AX14575"/>
    <s v="ENX2022"/>
    <s v="A161"/>
    <s v="EMP1008"/>
    <s v="C1327"/>
    <d v="2020-03-22T00:00:00"/>
    <x v="27"/>
    <n v="4"/>
    <n v="356"/>
    <n v="292"/>
    <n v="72"/>
    <n v="136"/>
    <n v="495"/>
    <x v="40"/>
    <x v="41"/>
    <x v="415"/>
    <x v="0"/>
    <n v="9"/>
    <x v="2"/>
    <x v="1"/>
  </r>
  <r>
    <s v="AX14580"/>
    <s v="ENX2057"/>
    <s v="A161"/>
    <s v="EMP1013"/>
    <s v="C1697"/>
    <d v="2020-03-22T00:00:00"/>
    <x v="78"/>
    <n v="4"/>
    <n v="35"/>
    <n v="22"/>
    <n v="72"/>
    <n v="136"/>
    <n v="3484"/>
    <x v="69"/>
    <x v="15"/>
    <x v="283"/>
    <x v="1"/>
    <n v="11"/>
    <x v="2"/>
    <x v="1"/>
  </r>
  <r>
    <s v="AX14581"/>
    <s v="ENX2002"/>
    <s v="A139"/>
    <s v="EMP1025"/>
    <s v="C1422"/>
    <d v="2020-03-22T00:00:00"/>
    <x v="100"/>
    <n v="1"/>
    <n v="1351"/>
    <n v="1108"/>
    <n v="1190"/>
    <n v="1566"/>
    <n v="286"/>
    <x v="18"/>
    <x v="34"/>
    <x v="429"/>
    <x v="2"/>
    <n v="12"/>
    <x v="2"/>
    <x v="1"/>
  </r>
  <r>
    <s v="AX14584"/>
    <s v="ENX2051"/>
    <s v="A143"/>
    <s v="EMP1015"/>
    <s v="C1654"/>
    <d v="2020-03-23T00:00:00"/>
    <x v="14"/>
    <n v="3"/>
    <n v="368"/>
    <n v="294"/>
    <n v="2841"/>
    <n v="4059"/>
    <n v="827"/>
    <x v="28"/>
    <x v="28"/>
    <x v="591"/>
    <x v="2"/>
    <n v="12"/>
    <x v="2"/>
    <x v="0"/>
  </r>
  <r>
    <s v="AX14588"/>
    <s v="ENX2090"/>
    <s v="A109"/>
    <s v="EMP1018"/>
    <s v="C1113"/>
    <d v="2020-03-23T00:00:00"/>
    <x v="55"/>
    <n v="1"/>
    <n v="771"/>
    <n v="648"/>
    <n v="2970"/>
    <n v="4182"/>
    <n v="148"/>
    <x v="23"/>
    <x v="29"/>
    <x v="95"/>
    <x v="5"/>
    <n v="2"/>
    <x v="2"/>
    <x v="1"/>
  </r>
  <r>
    <s v="AX14589"/>
    <s v="ENX2068"/>
    <s v="A149"/>
    <s v="EMP1017"/>
    <s v="C1153"/>
    <d v="2020-03-23T00:00:00"/>
    <x v="20"/>
    <n v="1"/>
    <n v="530"/>
    <n v="424"/>
    <n v="984"/>
    <n v="1367"/>
    <n v="2676"/>
    <x v="51"/>
    <x v="0"/>
    <x v="10"/>
    <x v="2"/>
    <n v="2"/>
    <x v="2"/>
    <x v="1"/>
  </r>
  <r>
    <s v="AX14590"/>
    <s v="ENX2056"/>
    <s v="A149"/>
    <s v="EMP1013"/>
    <s v="C1437"/>
    <d v="2020-03-23T00:00:00"/>
    <x v="64"/>
    <n v="2"/>
    <n v="1887"/>
    <n v="1378"/>
    <n v="296"/>
    <n v="502"/>
    <n v="714"/>
    <x v="58"/>
    <x v="16"/>
    <x v="363"/>
    <x v="5"/>
    <n v="3"/>
    <x v="2"/>
    <x v="1"/>
  </r>
  <r>
    <s v="AX14591"/>
    <s v="ENX2044"/>
    <s v="A115"/>
    <s v="EMP1017"/>
    <s v="C1275"/>
    <d v="2020-03-23T00:00:00"/>
    <x v="54"/>
    <n v="1"/>
    <n v="2241"/>
    <n v="1367"/>
    <n v="504"/>
    <n v="951"/>
    <n v="321"/>
    <x v="8"/>
    <x v="2"/>
    <x v="528"/>
    <x v="1"/>
    <n v="3"/>
    <x v="2"/>
    <x v="1"/>
  </r>
  <r>
    <s v="AX14592"/>
    <s v="ENX2066"/>
    <s v="A147"/>
    <s v="EMP1022"/>
    <s v="C1436"/>
    <d v="2020-03-23T00:00:00"/>
    <x v="13"/>
    <n v="1"/>
    <n v="947"/>
    <n v="786"/>
    <n v="79"/>
    <n v="127"/>
    <n v="612"/>
    <x v="73"/>
    <x v="39"/>
    <x v="208"/>
    <x v="0"/>
    <n v="4"/>
    <x v="2"/>
    <x v="1"/>
  </r>
  <r>
    <s v="AX14595"/>
    <s v="ENX2092"/>
    <s v="A173"/>
    <s v="EMP1023"/>
    <s v="C1129"/>
    <d v="2020-03-23T00:00:00"/>
    <x v="87"/>
    <n v="4"/>
    <n v="1783"/>
    <n v="1516"/>
    <n v="1363"/>
    <n v="1725"/>
    <n v="374"/>
    <x v="71"/>
    <x v="38"/>
    <x v="335"/>
    <x v="1"/>
    <n v="5"/>
    <x v="2"/>
    <x v="1"/>
  </r>
  <r>
    <s v="AX14596"/>
    <s v="ENX2083"/>
    <s v="A171"/>
    <s v="EMP1010"/>
    <s v="C1301"/>
    <d v="2020-03-23T00:00:00"/>
    <x v="59"/>
    <n v="2"/>
    <n v="112"/>
    <n v="90"/>
    <n v="1397"/>
    <n v="1967"/>
    <n v="1353"/>
    <x v="29"/>
    <x v="29"/>
    <x v="89"/>
    <x v="6"/>
    <n v="6"/>
    <x v="2"/>
    <x v="1"/>
  </r>
  <r>
    <s v="AX14601"/>
    <s v="ENX2024"/>
    <s v="A168"/>
    <s v="EMP1019"/>
    <s v="C1079"/>
    <d v="2020-03-23T00:00:00"/>
    <x v="2"/>
    <n v="3"/>
    <n v="2294"/>
    <n v="1399"/>
    <n v="3484"/>
    <n v="6832"/>
    <n v="345"/>
    <x v="24"/>
    <x v="30"/>
    <x v="474"/>
    <x v="4"/>
    <n v="6"/>
    <x v="2"/>
    <x v="1"/>
  </r>
  <r>
    <s v="AX14605"/>
    <s v="ENX2068"/>
    <s v="A130"/>
    <s v="EMP1004"/>
    <s v="C1168"/>
    <d v="2020-03-23T00:00:00"/>
    <x v="20"/>
    <n v="1"/>
    <n v="504"/>
    <n v="408"/>
    <n v="288"/>
    <n v="544"/>
    <n v="1710"/>
    <x v="25"/>
    <x v="15"/>
    <x v="581"/>
    <x v="2"/>
    <n v="7"/>
    <x v="2"/>
    <x v="1"/>
  </r>
  <r>
    <s v="AX14610"/>
    <s v="ENX2077"/>
    <s v="A151"/>
    <s v="EMP1003"/>
    <s v="C1501"/>
    <d v="2020-03-23T00:00:00"/>
    <x v="51"/>
    <n v="1"/>
    <n v="603"/>
    <n v="416"/>
    <n v="88"/>
    <n v="140"/>
    <n v="82"/>
    <x v="50"/>
    <x v="37"/>
    <x v="39"/>
    <x v="5"/>
    <n v="10"/>
    <x v="2"/>
    <x v="1"/>
  </r>
  <r>
    <s v="AX14616"/>
    <s v="ENX2054"/>
    <s v="A108"/>
    <s v="EMP1030"/>
    <s v="C1334"/>
    <d v="2020-03-23T00:00:00"/>
    <x v="12"/>
    <n v="3"/>
    <n v="136"/>
    <n v="72"/>
    <n v="84"/>
    <n v="123"/>
    <n v="147"/>
    <x v="34"/>
    <x v="7"/>
    <x v="345"/>
    <x v="1"/>
    <n v="11"/>
    <x v="2"/>
    <x v="1"/>
  </r>
  <r>
    <s v="AX14620"/>
    <s v="ENX2097"/>
    <s v="A107"/>
    <s v="EMP1030"/>
    <s v="C1265"/>
    <d v="2020-03-23T00:00:00"/>
    <x v="0"/>
    <n v="4"/>
    <n v="561"/>
    <n v="421"/>
    <n v="534"/>
    <n v="847"/>
    <n v="1032"/>
    <x v="71"/>
    <x v="37"/>
    <x v="592"/>
    <x v="0"/>
    <n v="12"/>
    <x v="2"/>
    <x v="1"/>
  </r>
  <r>
    <s v="AX14622"/>
    <s v="ENX2058"/>
    <s v="A122"/>
    <s v="EMP1017"/>
    <s v="C1539"/>
    <d v="2020-03-23T00:00:00"/>
    <x v="53"/>
    <n v="3"/>
    <n v="886"/>
    <n v="478"/>
    <n v="22"/>
    <n v="35"/>
    <n v="1748"/>
    <x v="22"/>
    <x v="41"/>
    <x v="593"/>
    <x v="2"/>
    <n v="12"/>
    <x v="2"/>
    <x v="1"/>
  </r>
  <r>
    <s v="AX14627"/>
    <s v="ENX2002"/>
    <s v="A130"/>
    <s v="EMP1017"/>
    <s v="C1487"/>
    <d v="2020-03-24T00:00:00"/>
    <x v="100"/>
    <n v="1"/>
    <n v="2396"/>
    <n v="1965"/>
    <n v="1090"/>
    <n v="1380"/>
    <n v="243"/>
    <x v="30"/>
    <x v="9"/>
    <x v="594"/>
    <x v="3"/>
    <n v="12"/>
    <x v="2"/>
    <x v="0"/>
  </r>
  <r>
    <s v="AX14631"/>
    <s v="ENX2000"/>
    <s v="A164"/>
    <s v="EMP1007"/>
    <s v="C1191"/>
    <d v="2020-03-24T00:00:00"/>
    <x v="98"/>
    <n v="1"/>
    <n v="1798"/>
    <n v="971"/>
    <n v="291"/>
    <n v="378"/>
    <n v="204"/>
    <x v="18"/>
    <x v="0"/>
    <x v="60"/>
    <x v="2"/>
    <n v="1"/>
    <x v="2"/>
    <x v="1"/>
  </r>
  <r>
    <s v="AX14633"/>
    <s v="ENX2009"/>
    <s v="A141"/>
    <s v="EMP1001"/>
    <s v="C1043"/>
    <d v="2020-03-24T00:00:00"/>
    <x v="75"/>
    <n v="2"/>
    <n v="368"/>
    <n v="294"/>
    <n v="1363"/>
    <n v="1725"/>
    <n v="688"/>
    <x v="12"/>
    <x v="42"/>
    <x v="257"/>
    <x v="3"/>
    <n v="2"/>
    <x v="2"/>
    <x v="1"/>
  </r>
  <r>
    <s v="AX14639"/>
    <s v="ENX2072"/>
    <s v="A117"/>
    <s v="EMP1017"/>
    <s v="C1054"/>
    <d v="2020-03-24T00:00:00"/>
    <x v="31"/>
    <n v="2"/>
    <n v="637"/>
    <n v="389"/>
    <n v="2952"/>
    <n v="4101"/>
    <n v="137"/>
    <x v="8"/>
    <x v="38"/>
    <x v="539"/>
    <x v="4"/>
    <n v="4"/>
    <x v="2"/>
    <x v="1"/>
  </r>
  <r>
    <s v="AX14641"/>
    <s v="ENX2066"/>
    <s v="A173"/>
    <s v="EMP1034"/>
    <s v="C1771"/>
    <d v="2020-03-24T00:00:00"/>
    <x v="13"/>
    <n v="1"/>
    <n v="1826"/>
    <n v="1443"/>
    <n v="1223"/>
    <n v="2005"/>
    <n v="801"/>
    <x v="56"/>
    <x v="17"/>
    <x v="366"/>
    <x v="5"/>
    <n v="4"/>
    <x v="2"/>
    <x v="1"/>
  </r>
  <r>
    <s v="AX14642"/>
    <s v="ENX2068"/>
    <s v="A116"/>
    <s v="EMP1035"/>
    <s v="C1022"/>
    <d v="2020-03-24T00:00:00"/>
    <x v="20"/>
    <n v="1"/>
    <n v="2396"/>
    <n v="1965"/>
    <n v="237"/>
    <n v="381"/>
    <n v="1320"/>
    <x v="18"/>
    <x v="23"/>
    <x v="336"/>
    <x v="1"/>
    <n v="5"/>
    <x v="2"/>
    <x v="1"/>
  </r>
  <r>
    <s v="AX14644"/>
    <s v="ENX2079"/>
    <s v="A147"/>
    <s v="EMP1006"/>
    <s v="C1242"/>
    <d v="2020-03-24T00:00:00"/>
    <x v="9"/>
    <n v="1"/>
    <n v="1798"/>
    <n v="971"/>
    <n v="1230"/>
    <n v="1783"/>
    <n v="495"/>
    <x v="49"/>
    <x v="25"/>
    <x v="71"/>
    <x v="0"/>
    <n v="5"/>
    <x v="2"/>
    <x v="1"/>
  </r>
  <r>
    <s v="AX14646"/>
    <s v="ENX2083"/>
    <s v="A113"/>
    <s v="EMP1035"/>
    <s v="C1505"/>
    <d v="2020-03-24T00:00:00"/>
    <x v="59"/>
    <n v="1"/>
    <n v="1119"/>
    <n v="683"/>
    <n v="255"/>
    <n v="392"/>
    <n v="345"/>
    <x v="39"/>
    <x v="42"/>
    <x v="595"/>
    <x v="3"/>
    <n v="6"/>
    <x v="2"/>
    <x v="1"/>
  </r>
  <r>
    <s v="AX14648"/>
    <s v="ENX2049"/>
    <s v="A120"/>
    <s v="EMP1038"/>
    <s v="C1421"/>
    <d v="2020-03-24T00:00:00"/>
    <x v="58"/>
    <n v="2"/>
    <n v="913"/>
    <n v="584"/>
    <n v="1190"/>
    <n v="1566"/>
    <n v="3308"/>
    <x v="29"/>
    <x v="2"/>
    <x v="596"/>
    <x v="1"/>
    <n v="6"/>
    <x v="2"/>
    <x v="1"/>
  </r>
  <r>
    <s v="AX14660"/>
    <s v="ENX2069"/>
    <s v="A146"/>
    <s v="EMP1032"/>
    <s v="C1507"/>
    <d v="2020-03-24T00:00:00"/>
    <x v="46"/>
    <n v="1"/>
    <n v="684"/>
    <n v="561"/>
    <n v="416"/>
    <n v="630"/>
    <n v="46"/>
    <x v="41"/>
    <x v="28"/>
    <x v="464"/>
    <x v="0"/>
    <n v="7"/>
    <x v="2"/>
    <x v="1"/>
  </r>
  <r>
    <s v="AX14662"/>
    <s v="ENX2049"/>
    <s v="A124"/>
    <s v="EMP1014"/>
    <s v="C1225"/>
    <d v="2020-03-24T00:00:00"/>
    <x v="58"/>
    <n v="1"/>
    <n v="1467"/>
    <n v="807"/>
    <n v="971"/>
    <n v="1494"/>
    <n v="374"/>
    <x v="26"/>
    <x v="27"/>
    <x v="405"/>
    <x v="2"/>
    <n v="7"/>
    <x v="2"/>
    <x v="1"/>
  </r>
  <r>
    <s v="AX14664"/>
    <s v="ENX2063"/>
    <s v="A161"/>
    <s v="EMP1032"/>
    <s v="C1494"/>
    <d v="2020-03-24T00:00:00"/>
    <x v="83"/>
    <n v="3"/>
    <n v="368"/>
    <n v="269"/>
    <n v="420"/>
    <n v="584"/>
    <n v="174"/>
    <x v="22"/>
    <x v="18"/>
    <x v="331"/>
    <x v="6"/>
    <n v="9"/>
    <x v="2"/>
    <x v="1"/>
  </r>
  <r>
    <s v="AX14669"/>
    <s v="ENX2065"/>
    <s v="A109"/>
    <s v="EMP1031"/>
    <s v="C1615"/>
    <d v="2020-03-24T00:00:00"/>
    <x v="56"/>
    <n v="1"/>
    <n v="2257"/>
    <n v="1535"/>
    <n v="648"/>
    <n v="771"/>
    <n v="348"/>
    <x v="51"/>
    <x v="23"/>
    <x v="206"/>
    <x v="1"/>
    <n v="10"/>
    <x v="2"/>
    <x v="1"/>
  </r>
  <r>
    <s v="AX14670"/>
    <s v="ENX2010"/>
    <s v="A170"/>
    <s v="EMP1017"/>
    <s v="C1688"/>
    <d v="2020-03-24T00:00:00"/>
    <x v="43"/>
    <n v="2"/>
    <n v="1967"/>
    <n v="1397"/>
    <n v="1200"/>
    <n v="2182"/>
    <n v="855"/>
    <x v="43"/>
    <x v="10"/>
    <x v="505"/>
    <x v="3"/>
    <n v="10"/>
    <x v="2"/>
    <x v="1"/>
  </r>
  <r>
    <s v="AX14671"/>
    <s v="ENX2042"/>
    <s v="A125"/>
    <s v="EMP1013"/>
    <s v="C1687"/>
    <d v="2020-03-24T00:00:00"/>
    <x v="49"/>
    <n v="1"/>
    <n v="1587"/>
    <n v="1301"/>
    <n v="588"/>
    <n v="736"/>
    <n v="412"/>
    <x v="15"/>
    <x v="40"/>
    <x v="87"/>
    <x v="5"/>
    <n v="10"/>
    <x v="2"/>
    <x v="1"/>
  </r>
  <r>
    <s v="AX14682"/>
    <s v="ENX2085"/>
    <s v="A113"/>
    <s v="EMP1041"/>
    <s v="C1118"/>
    <d v="2020-03-24T00:00:00"/>
    <x v="29"/>
    <n v="3"/>
    <n v="1972"/>
    <n v="1321"/>
    <n v="270"/>
    <n v="336"/>
    <n v="1888"/>
    <x v="6"/>
    <x v="17"/>
    <x v="383"/>
    <x v="1"/>
    <n v="12"/>
    <x v="2"/>
    <x v="1"/>
  </r>
  <r>
    <s v="AX14684"/>
    <s v="ENX2045"/>
    <s v="A169"/>
    <s v="EMP1020"/>
    <s v="C1325"/>
    <d v="2020-03-24T00:00:00"/>
    <x v="65"/>
    <n v="2"/>
    <n v="637"/>
    <n v="389"/>
    <n v="2468"/>
    <n v="3164"/>
    <n v="13"/>
    <x v="57"/>
    <x v="43"/>
    <x v="450"/>
    <x v="5"/>
    <n v="12"/>
    <x v="2"/>
    <x v="1"/>
  </r>
  <r>
    <s v="AX14690"/>
    <s v="ENX2001"/>
    <s v="A118"/>
    <s v="EMP1008"/>
    <s v="C1678"/>
    <d v="2020-03-25T00:00:00"/>
    <x v="93"/>
    <n v="4"/>
    <n v="2495"/>
    <n v="1896"/>
    <n v="2216"/>
    <n v="2702"/>
    <n v="952"/>
    <x v="72"/>
    <x v="1"/>
    <x v="531"/>
    <x v="5"/>
    <n v="2"/>
    <x v="2"/>
    <x v="1"/>
  </r>
  <r>
    <s v="AX14691"/>
    <s v="ENX2024"/>
    <s v="A125"/>
    <s v="EMP1043"/>
    <s v="C1235"/>
    <d v="2020-03-25T00:00:00"/>
    <x v="2"/>
    <n v="1"/>
    <n v="951"/>
    <n v="504"/>
    <n v="1942"/>
    <n v="2988"/>
    <n v="348"/>
    <x v="45"/>
    <x v="3"/>
    <x v="450"/>
    <x v="6"/>
    <n v="4"/>
    <x v="2"/>
    <x v="1"/>
  </r>
  <r>
    <s v="AX14696"/>
    <s v="ENX2058"/>
    <s v="A114"/>
    <s v="EMP1043"/>
    <s v="C1759"/>
    <d v="2020-03-25T00:00:00"/>
    <x v="53"/>
    <n v="1"/>
    <n v="2091"/>
    <n v="1485"/>
    <n v="7152"/>
    <n v="9412"/>
    <n v="895"/>
    <x v="14"/>
    <x v="42"/>
    <x v="597"/>
    <x v="0"/>
    <n v="4"/>
    <x v="2"/>
    <x v="1"/>
  </r>
  <r>
    <s v="AX14697"/>
    <s v="ENX2025"/>
    <s v="A108"/>
    <s v="EMP1016"/>
    <s v="C1525"/>
    <d v="2020-03-25T00:00:00"/>
    <x v="21"/>
    <n v="1"/>
    <n v="2005"/>
    <n v="1223"/>
    <n v="2886"/>
    <n v="4242"/>
    <n v="364"/>
    <x v="62"/>
    <x v="14"/>
    <x v="25"/>
    <x v="1"/>
    <n v="7"/>
    <x v="2"/>
    <x v="1"/>
  </r>
  <r>
    <s v="AX14699"/>
    <s v="ENX2020"/>
    <s v="A150"/>
    <s v="EMP1005"/>
    <s v="C1177"/>
    <d v="2020-03-25T00:00:00"/>
    <x v="18"/>
    <n v="1"/>
    <n v="2241"/>
    <n v="1367"/>
    <n v="3660"/>
    <n v="5013"/>
    <n v="184"/>
    <x v="27"/>
    <x v="8"/>
    <x v="598"/>
    <x v="6"/>
    <n v="9"/>
    <x v="2"/>
    <x v="1"/>
  </r>
  <r>
    <s v="AX14700"/>
    <s v="ENX2055"/>
    <s v="A148"/>
    <s v="EMP1005"/>
    <s v="C1420"/>
    <d v="2020-03-25T00:00:00"/>
    <x v="71"/>
    <n v="2"/>
    <n v="596"/>
    <n v="358"/>
    <n v="1473"/>
    <n v="2497"/>
    <n v="1788"/>
    <x v="35"/>
    <x v="32"/>
    <x v="85"/>
    <x v="2"/>
    <n v="10"/>
    <x v="2"/>
    <x v="1"/>
  </r>
  <r>
    <s v="AX14709"/>
    <s v="ENX2003"/>
    <s v="A117"/>
    <s v="EMP1024"/>
    <s v="C1104"/>
    <d v="2020-03-25T00:00:00"/>
    <x v="22"/>
    <n v="4"/>
    <n v="1119"/>
    <n v="683"/>
    <n v="420"/>
    <n v="584"/>
    <n v="689"/>
    <x v="51"/>
    <x v="30"/>
    <x v="146"/>
    <x v="4"/>
    <n v="10"/>
    <x v="2"/>
    <x v="1"/>
  </r>
  <r>
    <s v="AX14711"/>
    <s v="ENX2078"/>
    <s v="A119"/>
    <s v="EMP1012"/>
    <s v="C1350"/>
    <d v="2020-03-26T00:00:00"/>
    <x v="66"/>
    <n v="1"/>
    <n v="530"/>
    <n v="424"/>
    <n v="1473"/>
    <n v="2497"/>
    <n v="742"/>
    <x v="31"/>
    <x v="39"/>
    <x v="105"/>
    <x v="6"/>
    <n v="1"/>
    <x v="2"/>
    <x v="1"/>
  </r>
  <r>
    <s v="AX14713"/>
    <s v="ENX2088"/>
    <s v="A122"/>
    <s v="EMP1043"/>
    <s v="C1476"/>
    <d v="2020-03-26T00:00:00"/>
    <x v="48"/>
    <n v="4"/>
    <n v="684"/>
    <n v="561"/>
    <n v="589"/>
    <n v="1052"/>
    <n v="238"/>
    <x v="47"/>
    <x v="14"/>
    <x v="599"/>
    <x v="2"/>
    <n v="1"/>
    <x v="2"/>
    <x v="1"/>
  </r>
  <r>
    <s v="AX14714"/>
    <s v="ENX2068"/>
    <s v="A101"/>
    <s v="EMP1003"/>
    <s v="C1506"/>
    <d v="2020-03-26T00:00:00"/>
    <x v="20"/>
    <n v="3"/>
    <n v="2182"/>
    <n v="1200"/>
    <n v="1190"/>
    <n v="1566"/>
    <n v="246"/>
    <x v="50"/>
    <x v="17"/>
    <x v="142"/>
    <x v="2"/>
    <n v="1"/>
    <x v="2"/>
    <x v="1"/>
  </r>
  <r>
    <s v="AX14715"/>
    <s v="ENX2067"/>
    <s v="A117"/>
    <s v="EMP1020"/>
    <s v="C1652"/>
    <d v="2020-03-26T00:00:00"/>
    <x v="30"/>
    <n v="2"/>
    <n v="2257"/>
    <n v="1535"/>
    <n v="1363"/>
    <n v="1725"/>
    <n v="722"/>
    <x v="70"/>
    <x v="38"/>
    <x v="502"/>
    <x v="6"/>
    <n v="4"/>
    <x v="2"/>
    <x v="1"/>
  </r>
  <r>
    <s v="AX14717"/>
    <s v="ENX2016"/>
    <s v="A159"/>
    <s v="EMP1024"/>
    <s v="C1579"/>
    <d v="2020-03-26T00:00:00"/>
    <x v="6"/>
    <n v="1"/>
    <n v="502"/>
    <n v="296"/>
    <n v="2400"/>
    <n v="4364"/>
    <n v="447"/>
    <x v="57"/>
    <x v="25"/>
    <x v="45"/>
    <x v="6"/>
    <n v="4"/>
    <x v="2"/>
    <x v="1"/>
  </r>
  <r>
    <s v="AX14726"/>
    <s v="ENX2042"/>
    <s v="A127"/>
    <s v="EMP1011"/>
    <s v="C1503"/>
    <d v="2020-03-26T00:00:00"/>
    <x v="49"/>
    <n v="1"/>
    <n v="603"/>
    <n v="416"/>
    <n v="1350"/>
    <n v="2454"/>
    <n v="452"/>
    <x v="38"/>
    <x v="18"/>
    <x v="203"/>
    <x v="4"/>
    <n v="5"/>
    <x v="2"/>
    <x v="1"/>
  </r>
  <r>
    <s v="AX14727"/>
    <s v="ENX2004"/>
    <s v="A148"/>
    <s v="EMP1000"/>
    <s v="C1346"/>
    <d v="2020-03-26T00:00:00"/>
    <x v="23"/>
    <n v="2"/>
    <n v="2091"/>
    <n v="1485"/>
    <n v="876"/>
    <n v="1068"/>
    <n v="660"/>
    <x v="58"/>
    <x v="44"/>
    <x v="600"/>
    <x v="2"/>
    <n v="5"/>
    <x v="2"/>
    <x v="1"/>
  </r>
  <r>
    <s v="AX14729"/>
    <s v="ENX2037"/>
    <s v="A116"/>
    <s v="EMP1013"/>
    <s v="C1565"/>
    <d v="2020-03-26T00:00:00"/>
    <x v="50"/>
    <n v="2"/>
    <n v="203"/>
    <n v="154"/>
    <n v="2841"/>
    <n v="4059"/>
    <n v="2400"/>
    <x v="21"/>
    <x v="9"/>
    <x v="155"/>
    <x v="6"/>
    <n v="6"/>
    <x v="2"/>
    <x v="1"/>
  </r>
  <r>
    <s v="AX14736"/>
    <s v="ENX2069"/>
    <s v="A112"/>
    <s v="EMP1030"/>
    <s v="C1050"/>
    <d v="2020-03-26T00:00:00"/>
    <x v="46"/>
    <n v="3"/>
    <n v="1862"/>
    <n v="1173"/>
    <n v="2968"/>
    <n v="4566"/>
    <n v="128"/>
    <x v="15"/>
    <x v="37"/>
    <x v="601"/>
    <x v="2"/>
    <n v="6"/>
    <x v="2"/>
    <x v="1"/>
  </r>
  <r>
    <s v="AX14743"/>
    <s v="ENX2021"/>
    <s v="A101"/>
    <s v="EMP1011"/>
    <s v="C1795"/>
    <d v="2020-03-26T00:00:00"/>
    <x v="77"/>
    <n v="1"/>
    <n v="35"/>
    <n v="22"/>
    <n v="292"/>
    <n v="356"/>
    <n v="64"/>
    <x v="3"/>
    <x v="20"/>
    <x v="133"/>
    <x v="2"/>
    <n v="7"/>
    <x v="2"/>
    <x v="1"/>
  </r>
  <r>
    <s v="AX14744"/>
    <s v="ENX2018"/>
    <s v="A123"/>
    <s v="EMP1001"/>
    <s v="C1524"/>
    <d v="2020-03-26T00:00:00"/>
    <x v="8"/>
    <n v="3"/>
    <n v="556"/>
    <n v="395"/>
    <n v="1321"/>
    <n v="1972"/>
    <n v="322"/>
    <x v="22"/>
    <x v="36"/>
    <x v="414"/>
    <x v="2"/>
    <n v="7"/>
    <x v="2"/>
    <x v="1"/>
  </r>
  <r>
    <s v="AX14748"/>
    <s v="ENX2026"/>
    <s v="A162"/>
    <s v="EMP1044"/>
    <s v="C1338"/>
    <d v="2020-03-26T00:00:00"/>
    <x v="74"/>
    <n v="4"/>
    <n v="603"/>
    <n v="416"/>
    <n v="1054"/>
    <n v="1405"/>
    <n v="2685"/>
    <x v="26"/>
    <x v="43"/>
    <x v="43"/>
    <x v="0"/>
    <n v="7"/>
    <x v="2"/>
    <x v="1"/>
  </r>
  <r>
    <s v="AX14749"/>
    <s v="ENX2041"/>
    <s v="A141"/>
    <s v="EMP1028"/>
    <s v="C1191"/>
    <d v="2020-03-26T00:00:00"/>
    <x v="7"/>
    <n v="1"/>
    <n v="217"/>
    <n v="171"/>
    <n v="1291"/>
    <n v="2391"/>
    <n v="2756"/>
    <x v="4"/>
    <x v="6"/>
    <x v="423"/>
    <x v="4"/>
    <n v="8"/>
    <x v="2"/>
    <x v="1"/>
  </r>
  <r>
    <s v="AX14752"/>
    <s v="ENX2081"/>
    <s v="A107"/>
    <s v="EMP1042"/>
    <s v="C1290"/>
    <d v="2020-03-26T00:00:00"/>
    <x v="62"/>
    <n v="1"/>
    <n v="1526"/>
    <n v="1251"/>
    <n v="308"/>
    <n v="406"/>
    <n v="1748"/>
    <x v="36"/>
    <x v="43"/>
    <x v="396"/>
    <x v="6"/>
    <n v="8"/>
    <x v="2"/>
    <x v="1"/>
  </r>
  <r>
    <s v="AX14756"/>
    <s v="ENX2056"/>
    <s v="A137"/>
    <s v="EMP1001"/>
    <s v="C1128"/>
    <d v="2020-03-26T00:00:00"/>
    <x v="64"/>
    <n v="1"/>
    <n v="2141"/>
    <n v="1777"/>
    <n v="2244"/>
    <n v="2736"/>
    <n v="895"/>
    <x v="0"/>
    <x v="42"/>
    <x v="510"/>
    <x v="4"/>
    <n v="10"/>
    <x v="2"/>
    <x v="1"/>
  </r>
  <r>
    <s v="AX14762"/>
    <s v="ENX2011"/>
    <s v="A160"/>
    <s v="EMP1027"/>
    <s v="C1429"/>
    <d v="2020-03-26T00:00:00"/>
    <x v="81"/>
    <n v="1"/>
    <n v="1587"/>
    <n v="1301"/>
    <n v="400"/>
    <n v="580"/>
    <n v="345"/>
    <x v="62"/>
    <x v="5"/>
    <x v="156"/>
    <x v="5"/>
    <n v="11"/>
    <x v="2"/>
    <x v="1"/>
  </r>
  <r>
    <s v="AX14765"/>
    <s v="ENX2010"/>
    <s v="A165"/>
    <s v="EMP1017"/>
    <s v="C1435"/>
    <d v="2020-03-26T00:00:00"/>
    <x v="43"/>
    <n v="2"/>
    <n v="1494"/>
    <n v="971"/>
    <n v="44"/>
    <n v="70"/>
    <n v="660"/>
    <x v="68"/>
    <x v="17"/>
    <x v="377"/>
    <x v="6"/>
    <n v="12"/>
    <x v="2"/>
    <x v="1"/>
  </r>
  <r>
    <s v="AX14767"/>
    <s v="ENX2018"/>
    <s v="A154"/>
    <s v="EMP1017"/>
    <s v="C1313"/>
    <d v="2020-03-27T00:00:00"/>
    <x v="8"/>
    <n v="3"/>
    <n v="584"/>
    <n v="420"/>
    <n v="5322"/>
    <n v="7392"/>
    <n v="871"/>
    <x v="1"/>
    <x v="23"/>
    <x v="324"/>
    <x v="3"/>
    <n v="2"/>
    <x v="2"/>
    <x v="1"/>
  </r>
  <r>
    <s v="AX14772"/>
    <s v="ENX2049"/>
    <s v="A104"/>
    <s v="EMP1033"/>
    <s v="C1289"/>
    <d v="2020-03-27T00:00:00"/>
    <x v="58"/>
    <n v="1"/>
    <n v="136"/>
    <n v="72"/>
    <n v="424"/>
    <n v="530"/>
    <n v="68"/>
    <x v="50"/>
    <x v="2"/>
    <x v="602"/>
    <x v="3"/>
    <n v="5"/>
    <x v="2"/>
    <x v="1"/>
  </r>
  <r>
    <s v="AX14774"/>
    <s v="ENX2027"/>
    <s v="A132"/>
    <s v="EMP1015"/>
    <s v="C1514"/>
    <d v="2020-03-27T00:00:00"/>
    <x v="19"/>
    <n v="3"/>
    <n v="2005"/>
    <n v="1223"/>
    <n v="540"/>
    <n v="871"/>
    <n v="560"/>
    <x v="53"/>
    <x v="39"/>
    <x v="312"/>
    <x v="4"/>
    <n v="6"/>
    <x v="2"/>
    <x v="1"/>
  </r>
  <r>
    <s v="AX14779"/>
    <s v="ENX2073"/>
    <s v="A163"/>
    <s v="EMP1036"/>
    <s v="C1123"/>
    <d v="2020-03-27T00:00:00"/>
    <x v="85"/>
    <n v="3"/>
    <n v="356"/>
    <n v="292"/>
    <n v="5331"/>
    <n v="6423"/>
    <n v="766"/>
    <x v="40"/>
    <x v="17"/>
    <x v="234"/>
    <x v="1"/>
    <n v="7"/>
    <x v="2"/>
    <x v="1"/>
  </r>
  <r>
    <s v="AX14780"/>
    <s v="ENX2050"/>
    <s v="A144"/>
    <s v="EMP1031"/>
    <s v="C1584"/>
    <d v="2020-03-27T00:00:00"/>
    <x v="44"/>
    <n v="2"/>
    <n v="1972"/>
    <n v="1321"/>
    <n v="1367"/>
    <n v="2241"/>
    <n v="944"/>
    <x v="22"/>
    <x v="34"/>
    <x v="409"/>
    <x v="5"/>
    <n v="8"/>
    <x v="2"/>
    <x v="1"/>
  </r>
  <r>
    <s v="AX14787"/>
    <s v="ENX2043"/>
    <s v="A125"/>
    <s v="EMP1014"/>
    <s v="C1364"/>
    <d v="2020-03-27T00:00:00"/>
    <x v="11"/>
    <n v="2"/>
    <n v="2497"/>
    <n v="1473"/>
    <n v="260"/>
    <n v="362"/>
    <n v="486"/>
    <x v="33"/>
    <x v="10"/>
    <x v="60"/>
    <x v="5"/>
    <n v="8"/>
    <x v="2"/>
    <x v="1"/>
  </r>
  <r>
    <s v="AX14800"/>
    <s v="ENX2067"/>
    <s v="A142"/>
    <s v="EMP1041"/>
    <s v="C1719"/>
    <d v="2020-03-27T00:00:00"/>
    <x v="30"/>
    <n v="2"/>
    <n v="504"/>
    <n v="408"/>
    <n v="171"/>
    <n v="217"/>
    <n v="1742"/>
    <x v="54"/>
    <x v="18"/>
    <x v="295"/>
    <x v="4"/>
    <n v="9"/>
    <x v="2"/>
    <x v="1"/>
  </r>
  <r>
    <s v="AX14802"/>
    <s v="ENX2089"/>
    <s v="A156"/>
    <s v="EMP1021"/>
    <s v="C1427"/>
    <d v="2020-03-27T00:00:00"/>
    <x v="89"/>
    <n v="2"/>
    <n v="400"/>
    <n v="208"/>
    <n v="292"/>
    <n v="356"/>
    <n v="243"/>
    <x v="57"/>
    <x v="29"/>
    <x v="92"/>
    <x v="2"/>
    <n v="9"/>
    <x v="2"/>
    <x v="1"/>
  </r>
  <r>
    <s v="AX14805"/>
    <s v="ENX2032"/>
    <s v="A127"/>
    <s v="EMP1002"/>
    <s v="C1117"/>
    <d v="2020-03-27T00:00:00"/>
    <x v="47"/>
    <n v="1"/>
    <n v="2396"/>
    <n v="1965"/>
    <n v="180"/>
    <n v="224"/>
    <n v="1564"/>
    <x v="26"/>
    <x v="10"/>
    <x v="66"/>
    <x v="6"/>
    <n v="10"/>
    <x v="2"/>
    <x v="1"/>
  </r>
  <r>
    <s v="AX14807"/>
    <s v="ENX2044"/>
    <s v="A153"/>
    <s v="EMP1015"/>
    <s v="C1775"/>
    <d v="2020-03-27T00:00:00"/>
    <x v="54"/>
    <n v="3"/>
    <n v="1380"/>
    <n v="1090"/>
    <n v="5512"/>
    <n v="7548"/>
    <n v="689"/>
    <x v="29"/>
    <x v="32"/>
    <x v="5"/>
    <x v="0"/>
    <n v="11"/>
    <x v="2"/>
    <x v="1"/>
  </r>
  <r>
    <s v="AX14808"/>
    <s v="ENX2067"/>
    <s v="A107"/>
    <s v="EMP1032"/>
    <s v="C1663"/>
    <d v="2020-03-28T00:00:00"/>
    <x v="30"/>
    <n v="1"/>
    <n v="1380"/>
    <n v="1090"/>
    <n v="1752"/>
    <n v="2739"/>
    <n v="1598"/>
    <x v="57"/>
    <x v="28"/>
    <x v="580"/>
    <x v="6"/>
    <n v="12"/>
    <x v="2"/>
    <x v="0"/>
  </r>
  <r>
    <s v="AX14809"/>
    <s v="ENX2053"/>
    <s v="A166"/>
    <s v="EMP1043"/>
    <s v="C1647"/>
    <d v="2020-03-28T00:00:00"/>
    <x v="33"/>
    <n v="1"/>
    <n v="913"/>
    <n v="584"/>
    <n v="1301"/>
    <n v="1587"/>
    <n v="345"/>
    <x v="27"/>
    <x v="36"/>
    <x v="603"/>
    <x v="2"/>
    <n v="12"/>
    <x v="2"/>
    <x v="0"/>
  </r>
  <r>
    <s v="AX14813"/>
    <s v="ENX2051"/>
    <s v="A155"/>
    <s v="EMP1036"/>
    <s v="C1695"/>
    <d v="2020-03-28T00:00:00"/>
    <x v="14"/>
    <n v="1"/>
    <n v="2396"/>
    <n v="1965"/>
    <n v="2660"/>
    <n v="5112"/>
    <n v="95"/>
    <x v="37"/>
    <x v="13"/>
    <x v="1"/>
    <x v="0"/>
    <n v="12"/>
    <x v="2"/>
    <x v="0"/>
  </r>
  <r>
    <s v="AX14814"/>
    <s v="ENX2070"/>
    <s v="A103"/>
    <s v="EMP1038"/>
    <s v="C1101"/>
    <d v="2020-03-28T00:00:00"/>
    <x v="40"/>
    <n v="1"/>
    <n v="2294"/>
    <n v="1399"/>
    <n v="1366"/>
    <n v="2238"/>
    <n v="102"/>
    <x v="10"/>
    <x v="39"/>
    <x v="161"/>
    <x v="1"/>
    <n v="1"/>
    <x v="2"/>
    <x v="1"/>
  </r>
  <r>
    <s v="AX14829"/>
    <s v="ENX2064"/>
    <s v="A117"/>
    <s v="EMP1013"/>
    <s v="C1745"/>
    <d v="2020-03-28T00:00:00"/>
    <x v="25"/>
    <n v="1"/>
    <n v="136"/>
    <n v="72"/>
    <n v="200"/>
    <n v="290"/>
    <n v="52"/>
    <x v="43"/>
    <x v="1"/>
    <x v="603"/>
    <x v="6"/>
    <n v="1"/>
    <x v="2"/>
    <x v="1"/>
  </r>
  <r>
    <s v="AX14832"/>
    <s v="ENX2067"/>
    <s v="A169"/>
    <s v="EMP1003"/>
    <s v="C1162"/>
    <d v="2020-03-28T00:00:00"/>
    <x v="30"/>
    <n v="2"/>
    <n v="1367"/>
    <n v="984"/>
    <n v="1968"/>
    <n v="2734"/>
    <n v="161"/>
    <x v="16"/>
    <x v="25"/>
    <x v="69"/>
    <x v="2"/>
    <n v="4"/>
    <x v="2"/>
    <x v="1"/>
  </r>
  <r>
    <s v="AX14835"/>
    <s v="ENX2015"/>
    <s v="A100"/>
    <s v="EMP1005"/>
    <s v="C1800"/>
    <d v="2020-03-28T00:00:00"/>
    <x v="17"/>
    <n v="1"/>
    <n v="1671"/>
    <n v="1220"/>
    <n v="387"/>
    <n v="667"/>
    <n v="408"/>
    <x v="35"/>
    <x v="0"/>
    <x v="604"/>
    <x v="0"/>
    <n v="8"/>
    <x v="2"/>
    <x v="1"/>
  </r>
  <r>
    <s v="AX14842"/>
    <s v="ENX2033"/>
    <s v="A152"/>
    <s v="EMP1003"/>
    <s v="C1771"/>
    <d v="2020-03-28T00:00:00"/>
    <x v="76"/>
    <n v="1"/>
    <n v="667"/>
    <n v="387"/>
    <n v="4892"/>
    <n v="8020"/>
    <n v="248"/>
    <x v="20"/>
    <x v="35"/>
    <x v="483"/>
    <x v="2"/>
    <n v="9"/>
    <x v="2"/>
    <x v="1"/>
  </r>
  <r>
    <s v="AX14843"/>
    <s v="ENX2021"/>
    <s v="A134"/>
    <s v="EMP1013"/>
    <s v="C1636"/>
    <d v="2020-03-28T00:00:00"/>
    <x v="77"/>
    <n v="4"/>
    <n v="817"/>
    <n v="409"/>
    <n v="1504"/>
    <n v="1832"/>
    <n v="689"/>
    <x v="31"/>
    <x v="16"/>
    <x v="605"/>
    <x v="3"/>
    <n v="10"/>
    <x v="2"/>
    <x v="1"/>
  </r>
  <r>
    <s v="AX14845"/>
    <s v="ENX2016"/>
    <s v="A132"/>
    <s v="EMP1032"/>
    <s v="C1341"/>
    <d v="2020-03-28T00:00:00"/>
    <x v="6"/>
    <n v="2"/>
    <n v="556"/>
    <n v="395"/>
    <n v="2454"/>
    <n v="3066"/>
    <n v="570"/>
    <x v="42"/>
    <x v="21"/>
    <x v="287"/>
    <x v="0"/>
    <n v="10"/>
    <x v="2"/>
    <x v="1"/>
  </r>
  <r>
    <s v="AX14849"/>
    <s v="ENX2013"/>
    <s v="A163"/>
    <s v="EMP1027"/>
    <s v="C1440"/>
    <d v="2020-03-28T00:00:00"/>
    <x v="70"/>
    <n v="3"/>
    <n v="1889"/>
    <n v="945"/>
    <n v="1054"/>
    <n v="1405"/>
    <n v="722"/>
    <x v="16"/>
    <x v="32"/>
    <x v="606"/>
    <x v="6"/>
    <n v="11"/>
    <x v="2"/>
    <x v="1"/>
  </r>
  <r>
    <s v="AX14852"/>
    <s v="ENX2070"/>
    <s v="A133"/>
    <s v="EMP1032"/>
    <s v="C1399"/>
    <d v="2020-03-28T00:00:00"/>
    <x v="40"/>
    <n v="4"/>
    <n v="1178"/>
    <n v="683"/>
    <n v="291"/>
    <n v="378"/>
    <n v="246"/>
    <x v="71"/>
    <x v="31"/>
    <x v="76"/>
    <x v="6"/>
    <n v="12"/>
    <x v="2"/>
    <x v="1"/>
  </r>
  <r>
    <s v="AX14858"/>
    <s v="ENX2011"/>
    <s v="A107"/>
    <s v="EMP1012"/>
    <s v="C1767"/>
    <d v="2020-03-29T00:00:00"/>
    <x v="81"/>
    <n v="1"/>
    <n v="2257"/>
    <n v="1535"/>
    <n v="1686"/>
    <n v="2478"/>
    <n v="348"/>
    <x v="3"/>
    <x v="38"/>
    <x v="335"/>
    <x v="4"/>
    <n v="12"/>
    <x v="2"/>
    <x v="0"/>
  </r>
  <r>
    <s v="AX14859"/>
    <s v="ENX2061"/>
    <s v="A171"/>
    <s v="EMP1003"/>
    <s v="C1731"/>
    <d v="2020-03-29T00:00:00"/>
    <x v="72"/>
    <n v="1"/>
    <n v="35"/>
    <n v="22"/>
    <n v="1516"/>
    <n v="1783"/>
    <n v="944"/>
    <x v="17"/>
    <x v="22"/>
    <x v="452"/>
    <x v="3"/>
    <n v="12"/>
    <x v="2"/>
    <x v="0"/>
  </r>
  <r>
    <s v="AX14864"/>
    <s v="ENX2005"/>
    <s v="A158"/>
    <s v="EMP1016"/>
    <s v="C1094"/>
    <d v="2020-03-29T00:00:00"/>
    <x v="79"/>
    <n v="1"/>
    <n v="1351"/>
    <n v="1108"/>
    <n v="421"/>
    <n v="561"/>
    <n v="290"/>
    <x v="46"/>
    <x v="24"/>
    <x v="419"/>
    <x v="0"/>
    <n v="12"/>
    <x v="2"/>
    <x v="0"/>
  </r>
  <r>
    <s v="AX14865"/>
    <s v="ENX2002"/>
    <s v="A139"/>
    <s v="EMP1035"/>
    <s v="C1614"/>
    <d v="2020-03-29T00:00:00"/>
    <x v="100"/>
    <n v="2"/>
    <n v="1743"/>
    <n v="872"/>
    <n v="4605"/>
    <n v="6771"/>
    <n v="99"/>
    <x v="20"/>
    <x v="35"/>
    <x v="381"/>
    <x v="6"/>
    <n v="3"/>
    <x v="2"/>
    <x v="1"/>
  </r>
  <r>
    <s v="AX14874"/>
    <s v="ENX2074"/>
    <s v="A146"/>
    <s v="EMP1017"/>
    <s v="C1579"/>
    <d v="2020-03-29T00:00:00"/>
    <x v="41"/>
    <n v="2"/>
    <n v="1367"/>
    <n v="984"/>
    <n v="3132"/>
    <n v="5697"/>
    <n v="290"/>
    <x v="11"/>
    <x v="17"/>
    <x v="457"/>
    <x v="0"/>
    <n v="4"/>
    <x v="2"/>
    <x v="1"/>
  </r>
  <r>
    <s v="AX14875"/>
    <s v="ENX2025"/>
    <s v="A148"/>
    <s v="EMP1026"/>
    <s v="C1521"/>
    <d v="2020-03-29T00:00:00"/>
    <x v="21"/>
    <n v="1"/>
    <n v="951"/>
    <n v="504"/>
    <n v="1067"/>
    <n v="1809"/>
    <n v="744"/>
    <x v="29"/>
    <x v="1"/>
    <x v="97"/>
    <x v="1"/>
    <n v="6"/>
    <x v="2"/>
    <x v="1"/>
  </r>
  <r>
    <s v="AX14877"/>
    <s v="ENX2010"/>
    <s v="A152"/>
    <s v="EMP1028"/>
    <s v="C1796"/>
    <d v="2020-03-29T00:00:00"/>
    <x v="43"/>
    <n v="1"/>
    <n v="799"/>
    <n v="455"/>
    <n v="5331"/>
    <n v="6423"/>
    <n v="855"/>
    <x v="6"/>
    <x v="36"/>
    <x v="467"/>
    <x v="6"/>
    <n v="6"/>
    <x v="2"/>
    <x v="1"/>
  </r>
  <r>
    <s v="AX14878"/>
    <s v="ENX2006"/>
    <s v="A106"/>
    <s v="EMP1010"/>
    <s v="C1036"/>
    <d v="2020-03-29T00:00:00"/>
    <x v="68"/>
    <n v="4"/>
    <n v="556"/>
    <n v="395"/>
    <n v="4760"/>
    <n v="6264"/>
    <n v="872"/>
    <x v="68"/>
    <x v="42"/>
    <x v="537"/>
    <x v="1"/>
    <n v="10"/>
    <x v="2"/>
    <x v="1"/>
  </r>
  <r>
    <s v="AX14883"/>
    <s v="ENX2018"/>
    <s v="A141"/>
    <s v="EMP1040"/>
    <s v="C1219"/>
    <d v="2020-03-29T00:00:00"/>
    <x v="8"/>
    <n v="1"/>
    <n v="95"/>
    <n v="61"/>
    <n v="2592"/>
    <n v="3084"/>
    <n v="1018"/>
    <x v="5"/>
    <x v="41"/>
    <x v="607"/>
    <x v="0"/>
    <n v="10"/>
    <x v="2"/>
    <x v="1"/>
  </r>
  <r>
    <s v="AX14890"/>
    <s v="ENX2006"/>
    <s v="A139"/>
    <s v="EMP1040"/>
    <s v="C1389"/>
    <d v="2020-03-29T00:00:00"/>
    <x v="68"/>
    <n v="1"/>
    <n v="596"/>
    <n v="358"/>
    <n v="1777"/>
    <n v="2141"/>
    <n v="3348"/>
    <x v="30"/>
    <x v="30"/>
    <x v="176"/>
    <x v="2"/>
    <n v="12"/>
    <x v="2"/>
    <x v="1"/>
  </r>
  <r>
    <s v="AX14891"/>
    <s v="ENX2061"/>
    <s v="A160"/>
    <s v="EMP1023"/>
    <s v="C1620"/>
    <d v="2020-03-30T00:00:00"/>
    <x v="72"/>
    <n v="1"/>
    <n v="127"/>
    <n v="79"/>
    <n v="1294"/>
    <n v="1848"/>
    <n v="92"/>
    <x v="21"/>
    <x v="37"/>
    <x v="574"/>
    <x v="2"/>
    <n v="12"/>
    <x v="2"/>
    <x v="0"/>
  </r>
  <r>
    <s v="AX14897"/>
    <s v="ENX2041"/>
    <s v="A114"/>
    <s v="EMP1042"/>
    <s v="C1095"/>
    <d v="2020-03-30T00:00:00"/>
    <x v="7"/>
    <n v="3"/>
    <n v="2353"/>
    <n v="1788"/>
    <n v="1924"/>
    <n v="2828"/>
    <n v="246"/>
    <x v="68"/>
    <x v="43"/>
    <x v="608"/>
    <x v="0"/>
    <n v="12"/>
    <x v="2"/>
    <x v="0"/>
  </r>
  <r>
    <s v="AX14900"/>
    <s v="ENX2091"/>
    <s v="A121"/>
    <s v="EMP1002"/>
    <s v="C1466"/>
    <d v="2020-03-30T00:00:00"/>
    <x v="39"/>
    <n v="1"/>
    <n v="1743"/>
    <n v="872"/>
    <n v="774"/>
    <n v="1334"/>
    <n v="328"/>
    <x v="10"/>
    <x v="6"/>
    <x v="518"/>
    <x v="0"/>
    <n v="12"/>
    <x v="2"/>
    <x v="0"/>
  </r>
  <r>
    <s v="AX14903"/>
    <s v="ENX2052"/>
    <s v="A166"/>
    <s v="EMP1010"/>
    <s v="C1143"/>
    <d v="2020-03-30T00:00:00"/>
    <x v="45"/>
    <n v="2"/>
    <n v="127"/>
    <n v="79"/>
    <n v="1054"/>
    <n v="1405"/>
    <n v="74"/>
    <x v="41"/>
    <x v="33"/>
    <x v="408"/>
    <x v="1"/>
    <n v="3"/>
    <x v="2"/>
    <x v="1"/>
  </r>
  <r>
    <s v="AX14904"/>
    <s v="ENX2006"/>
    <s v="A135"/>
    <s v="EMP1015"/>
    <s v="C1014"/>
    <d v="2020-03-30T00:00:00"/>
    <x v="68"/>
    <n v="4"/>
    <n v="95"/>
    <n v="61"/>
    <n v="2049"/>
    <n v="3357"/>
    <n v="192"/>
    <x v="29"/>
    <x v="12"/>
    <x v="30"/>
    <x v="3"/>
    <n v="3"/>
    <x v="2"/>
    <x v="1"/>
  </r>
  <r>
    <s v="AX14909"/>
    <s v="ENX2022"/>
    <s v="A172"/>
    <s v="EMP1023"/>
    <s v="C1759"/>
    <d v="2020-03-30T00:00:00"/>
    <x v="27"/>
    <n v="4"/>
    <n v="95"/>
    <n v="61"/>
    <n v="3783"/>
    <n v="4914"/>
    <n v="1485"/>
    <x v="26"/>
    <x v="22"/>
    <x v="609"/>
    <x v="3"/>
    <n v="4"/>
    <x v="2"/>
    <x v="1"/>
  </r>
  <r>
    <s v="AX14912"/>
    <s v="ENX2087"/>
    <s v="A171"/>
    <s v="EMP1021"/>
    <s v="C1451"/>
    <d v="2020-03-30T00:00:00"/>
    <x v="95"/>
    <n v="3"/>
    <n v="1639"/>
    <n v="1295"/>
    <n v="634"/>
    <n v="880"/>
    <n v="1695"/>
    <x v="61"/>
    <x v="12"/>
    <x v="576"/>
    <x v="2"/>
    <n v="5"/>
    <x v="2"/>
    <x v="1"/>
  </r>
  <r>
    <s v="AX14915"/>
    <s v="ENX2096"/>
    <s v="A111"/>
    <s v="EMP1036"/>
    <s v="C1020"/>
    <d v="2020-03-30T00:00:00"/>
    <x v="36"/>
    <n v="4"/>
    <n v="817"/>
    <n v="409"/>
    <n v="732"/>
    <n v="1077"/>
    <n v="3348"/>
    <x v="59"/>
    <x v="30"/>
    <x v="600"/>
    <x v="6"/>
    <n v="6"/>
    <x v="2"/>
    <x v="1"/>
  </r>
  <r>
    <s v="AX14923"/>
    <s v="ENX2051"/>
    <s v="A138"/>
    <s v="EMP1040"/>
    <s v="C1100"/>
    <d v="2020-03-30T00:00:00"/>
    <x v="14"/>
    <n v="1"/>
    <n v="2005"/>
    <n v="1223"/>
    <n v="421"/>
    <n v="561"/>
    <n v="13"/>
    <x v="6"/>
    <x v="42"/>
    <x v="340"/>
    <x v="2"/>
    <n v="6"/>
    <x v="2"/>
    <x v="1"/>
  </r>
  <r>
    <s v="AX14931"/>
    <s v="ENX2046"/>
    <s v="A144"/>
    <s v="EMP1010"/>
    <s v="C1721"/>
    <d v="2020-03-30T00:00:00"/>
    <x v="38"/>
    <n v="1"/>
    <n v="1743"/>
    <n v="872"/>
    <n v="5322"/>
    <n v="7392"/>
    <n v="344"/>
    <x v="21"/>
    <x v="22"/>
    <x v="610"/>
    <x v="6"/>
    <n v="6"/>
    <x v="2"/>
    <x v="1"/>
  </r>
  <r>
    <s v="AX14933"/>
    <s v="ENX2094"/>
    <s v="A160"/>
    <s v="EMP1013"/>
    <s v="C1229"/>
    <d v="2020-03-30T00:00:00"/>
    <x v="90"/>
    <n v="1"/>
    <n v="127"/>
    <n v="79"/>
    <n v="1190"/>
    <n v="1566"/>
    <n v="1527"/>
    <x v="22"/>
    <x v="24"/>
    <x v="543"/>
    <x v="1"/>
    <n v="7"/>
    <x v="2"/>
    <x v="1"/>
  </r>
  <r>
    <s v="AX14940"/>
    <s v="ENX2020"/>
    <s v="A171"/>
    <s v="EMP1042"/>
    <s v="C1068"/>
    <d v="2020-03-30T00:00:00"/>
    <x v="18"/>
    <n v="1"/>
    <n v="637"/>
    <n v="389"/>
    <n v="2440"/>
    <n v="3342"/>
    <n v="331"/>
    <x v="45"/>
    <x v="28"/>
    <x v="28"/>
    <x v="2"/>
    <n v="7"/>
    <x v="2"/>
    <x v="1"/>
  </r>
  <r>
    <s v="AX14949"/>
    <s v="ENX2090"/>
    <s v="A161"/>
    <s v="EMP1033"/>
    <s v="C1751"/>
    <d v="2020-03-30T00:00:00"/>
    <x v="55"/>
    <n v="1"/>
    <n v="2182"/>
    <n v="1200"/>
    <n v="7096"/>
    <n v="9856"/>
    <n v="140"/>
    <x v="25"/>
    <x v="28"/>
    <x v="344"/>
    <x v="1"/>
    <n v="9"/>
    <x v="2"/>
    <x v="1"/>
  </r>
  <r>
    <s v="AX14953"/>
    <s v="ENX2022"/>
    <s v="A115"/>
    <s v="EMP1021"/>
    <s v="C1447"/>
    <d v="2020-03-30T00:00:00"/>
    <x v="27"/>
    <n v="1"/>
    <n v="637"/>
    <n v="389"/>
    <n v="584"/>
    <n v="913"/>
    <n v="690"/>
    <x v="10"/>
    <x v="41"/>
    <x v="71"/>
    <x v="6"/>
    <n v="10"/>
    <x v="2"/>
    <x v="1"/>
  </r>
  <r>
    <s v="AX14963"/>
    <s v="ENX2039"/>
    <s v="A126"/>
    <s v="EMP1022"/>
    <s v="C1472"/>
    <d v="2020-03-30T00:00:00"/>
    <x v="96"/>
    <n v="2"/>
    <n v="1783"/>
    <n v="1230"/>
    <n v="1367"/>
    <n v="2241"/>
    <n v="22"/>
    <x v="12"/>
    <x v="11"/>
    <x v="522"/>
    <x v="2"/>
    <n v="10"/>
    <x v="2"/>
    <x v="1"/>
  </r>
  <r>
    <s v="AX14984"/>
    <s v="ENX2023"/>
    <s v="A153"/>
    <s v="EMP1026"/>
    <s v="C1434"/>
    <d v="2020-03-30T00:00:00"/>
    <x v="57"/>
    <n v="1"/>
    <n v="880"/>
    <n v="634"/>
    <n v="1572"/>
    <n v="1894"/>
    <n v="1106"/>
    <x v="38"/>
    <x v="22"/>
    <x v="442"/>
    <x v="5"/>
    <n v="10"/>
    <x v="2"/>
    <x v="1"/>
  </r>
  <r>
    <s v="AX14986"/>
    <s v="ENX2076"/>
    <s v="A128"/>
    <s v="EMP1033"/>
    <s v="C1525"/>
    <d v="2020-03-30T00:00:00"/>
    <x v="15"/>
    <n v="1"/>
    <n v="1077"/>
    <n v="732"/>
    <n v="732"/>
    <n v="1077"/>
    <n v="383"/>
    <x v="50"/>
    <x v="37"/>
    <x v="202"/>
    <x v="5"/>
    <n v="10"/>
    <x v="2"/>
    <x v="1"/>
  </r>
  <r>
    <s v="AX14987"/>
    <s v="ENX2067"/>
    <s v="A115"/>
    <s v="EMP1001"/>
    <s v="C1288"/>
    <d v="2020-03-30T00:00:00"/>
    <x v="30"/>
    <n v="3"/>
    <n v="637"/>
    <n v="389"/>
    <n v="3548"/>
    <n v="4928"/>
    <n v="1024"/>
    <x v="61"/>
    <x v="42"/>
    <x v="10"/>
    <x v="1"/>
    <n v="10"/>
    <x v="2"/>
    <x v="1"/>
  </r>
  <r>
    <s v="AX14988"/>
    <s v="ENX2024"/>
    <s v="A142"/>
    <s v="EMP1036"/>
    <s v="C1335"/>
    <d v="2020-03-30T00:00:00"/>
    <x v="2"/>
    <n v="3"/>
    <n v="1582"/>
    <n v="1234"/>
    <n v="2700"/>
    <n v="4500"/>
    <n v="2640"/>
    <x v="44"/>
    <x v="42"/>
    <x v="439"/>
    <x v="6"/>
    <n v="10"/>
    <x v="2"/>
    <x v="1"/>
  </r>
  <r>
    <s v="AX14993"/>
    <s v="ENX2067"/>
    <s v="A114"/>
    <s v="EMP1003"/>
    <s v="C1539"/>
    <d v="2020-03-31T00:00:00"/>
    <x v="30"/>
    <n v="1"/>
    <n v="771"/>
    <n v="648"/>
    <n v="90"/>
    <n v="112"/>
    <n v="1353"/>
    <x v="50"/>
    <x v="42"/>
    <x v="611"/>
    <x v="6"/>
    <n v="2"/>
    <x v="2"/>
    <x v="1"/>
  </r>
  <r>
    <s v="AX14994"/>
    <s v="ENX2030"/>
    <s v="A100"/>
    <s v="EMP1041"/>
    <s v="C1101"/>
    <d v="2020-03-31T00:00:00"/>
    <x v="80"/>
    <n v="1"/>
    <n v="504"/>
    <n v="408"/>
    <n v="536"/>
    <n v="800"/>
    <n v="396"/>
    <x v="29"/>
    <x v="18"/>
    <x v="176"/>
    <x v="5"/>
    <n v="2"/>
    <x v="2"/>
    <x v="1"/>
  </r>
  <r>
    <s v="AX14997"/>
    <s v="ENX2000"/>
    <s v="A101"/>
    <s v="EMP1003"/>
    <s v="C1266"/>
    <d v="2020-03-31T00:00:00"/>
    <x v="98"/>
    <n v="1"/>
    <n v="1566"/>
    <n v="1190"/>
    <n v="2841"/>
    <n v="4059"/>
    <n v="190"/>
    <x v="45"/>
    <x v="39"/>
    <x v="612"/>
    <x v="1"/>
    <n v="4"/>
    <x v="2"/>
    <x v="1"/>
  </r>
  <r>
    <s v="AX14998"/>
    <s v="ENX2017"/>
    <s v="A136"/>
    <s v="EMP1009"/>
    <s v="C1465"/>
    <d v="2020-03-31T00:00:00"/>
    <x v="61"/>
    <n v="1"/>
    <n v="1119"/>
    <n v="683"/>
    <n v="3753"/>
    <n v="4578"/>
    <n v="107"/>
    <x v="73"/>
    <x v="30"/>
    <x v="118"/>
    <x v="2"/>
    <n v="6"/>
    <x v="2"/>
    <x v="1"/>
  </r>
  <r>
    <s v="AX15003"/>
    <s v="ENX2076"/>
    <s v="A118"/>
    <s v="EMP1012"/>
    <s v="C1048"/>
    <d v="2020-03-31T00:00:00"/>
    <x v="15"/>
    <n v="1"/>
    <n v="504"/>
    <n v="408"/>
    <n v="2522"/>
    <n v="3276"/>
    <n v="463"/>
    <x v="64"/>
    <x v="16"/>
    <x v="598"/>
    <x v="6"/>
    <n v="8"/>
    <x v="2"/>
    <x v="1"/>
  </r>
  <r>
    <s v="AX15004"/>
    <s v="ENX2086"/>
    <s v="A121"/>
    <s v="EMP1007"/>
    <s v="C1099"/>
    <d v="2020-03-31T00:00:00"/>
    <x v="94"/>
    <n v="1"/>
    <n v="530"/>
    <n v="435"/>
    <n v="1632"/>
    <n v="2016"/>
    <n v="98"/>
    <x v="68"/>
    <x v="22"/>
    <x v="276"/>
    <x v="1"/>
    <n v="9"/>
    <x v="2"/>
    <x v="1"/>
  </r>
  <r>
    <s v="AX15005"/>
    <s v="ENX2079"/>
    <s v="A121"/>
    <s v="EMP1009"/>
    <s v="C1592"/>
    <d v="2020-03-31T00:00:00"/>
    <x v="9"/>
    <n v="1"/>
    <n v="1119"/>
    <n v="683"/>
    <n v="389"/>
    <n v="637"/>
    <n v="1659"/>
    <x v="13"/>
    <x v="39"/>
    <x v="613"/>
    <x v="5"/>
    <n v="9"/>
    <x v="2"/>
    <x v="1"/>
  </r>
  <r>
    <s v="AX15008"/>
    <s v="ENX2039"/>
    <s v="A144"/>
    <s v="EMP1017"/>
    <s v="C1607"/>
    <d v="2020-03-31T00:00:00"/>
    <x v="96"/>
    <n v="1"/>
    <n v="880"/>
    <n v="634"/>
    <n v="584"/>
    <n v="913"/>
    <n v="180"/>
    <x v="69"/>
    <x v="37"/>
    <x v="429"/>
    <x v="0"/>
    <n v="9"/>
    <x v="2"/>
    <x v="1"/>
  </r>
  <r>
    <s v="AX15014"/>
    <s v="ENX2061"/>
    <s v="A161"/>
    <s v="EMP1009"/>
    <s v="C1654"/>
    <d v="2020-03-31T00:00:00"/>
    <x v="72"/>
    <n v="1"/>
    <n v="203"/>
    <n v="154"/>
    <n v="1251"/>
    <n v="1526"/>
    <n v="801"/>
    <x v="31"/>
    <x v="20"/>
    <x v="357"/>
    <x v="3"/>
    <n v="11"/>
    <x v="2"/>
    <x v="1"/>
  </r>
  <r>
    <s v="AX15015"/>
    <s v="ENX2045"/>
    <s v="A171"/>
    <s v="EMP1033"/>
    <s v="C1468"/>
    <d v="2020-03-31T00:00:00"/>
    <x v="65"/>
    <n v="4"/>
    <n v="504"/>
    <n v="408"/>
    <n v="61"/>
    <n v="95"/>
    <n v="51"/>
    <x v="13"/>
    <x v="1"/>
    <x v="614"/>
    <x v="6"/>
    <n v="11"/>
    <x v="2"/>
    <x v="1"/>
  </r>
  <r>
    <s v="AX15016"/>
    <s v="ENX2061"/>
    <s v="A156"/>
    <s v="EMP1007"/>
    <s v="C1183"/>
    <d v="2020-04-01T00:00:00"/>
    <x v="72"/>
    <n v="1"/>
    <n v="826"/>
    <n v="562"/>
    <n v="971"/>
    <n v="1494"/>
    <n v="246"/>
    <x v="21"/>
    <x v="10"/>
    <x v="473"/>
    <x v="0"/>
    <n v="1"/>
    <x v="3"/>
    <x v="1"/>
  </r>
  <r>
    <s v="AX15021"/>
    <s v="ENX2013"/>
    <s v="A105"/>
    <s v="EMP1040"/>
    <s v="C1028"/>
    <d v="2020-04-01T00:00:00"/>
    <x v="70"/>
    <n v="1"/>
    <n v="818"/>
    <n v="450"/>
    <n v="2582"/>
    <n v="4782"/>
    <n v="509"/>
    <x v="52"/>
    <x v="35"/>
    <x v="454"/>
    <x v="4"/>
    <n v="1"/>
    <x v="3"/>
    <x v="1"/>
  </r>
  <r>
    <s v="AX15034"/>
    <s v="ENX2024"/>
    <s v="A157"/>
    <s v="EMP1007"/>
    <s v="C1664"/>
    <d v="2020-04-01T00:00:00"/>
    <x v="2"/>
    <n v="1"/>
    <n v="2495"/>
    <n v="1896"/>
    <n v="5936"/>
    <n v="9132"/>
    <n v="1839"/>
    <x v="43"/>
    <x v="44"/>
    <x v="558"/>
    <x v="3"/>
    <n v="1"/>
    <x v="3"/>
    <x v="1"/>
  </r>
  <r>
    <s v="AX15035"/>
    <s v="ENX2075"/>
    <s v="A149"/>
    <s v="EMP1023"/>
    <s v="C1314"/>
    <d v="2020-04-01T00:00:00"/>
    <x v="35"/>
    <n v="1"/>
    <n v="951"/>
    <n v="504"/>
    <n v="424"/>
    <n v="530"/>
    <n v="364"/>
    <x v="5"/>
    <x v="17"/>
    <x v="53"/>
    <x v="4"/>
    <n v="3"/>
    <x v="3"/>
    <x v="1"/>
  </r>
  <r>
    <s v="AX15045"/>
    <s v="ENX2009"/>
    <s v="A161"/>
    <s v="EMP1001"/>
    <s v="C1621"/>
    <d v="2020-04-01T00:00:00"/>
    <x v="75"/>
    <n v="1"/>
    <n v="530"/>
    <n v="424"/>
    <n v="144"/>
    <n v="272"/>
    <n v="238"/>
    <x v="63"/>
    <x v="2"/>
    <x v="484"/>
    <x v="3"/>
    <n v="5"/>
    <x v="3"/>
    <x v="1"/>
  </r>
  <r>
    <s v="AX15053"/>
    <s v="ENX2019"/>
    <s v="A166"/>
    <s v="EMP1000"/>
    <s v="C1486"/>
    <d v="2020-04-01T00:00:00"/>
    <x v="60"/>
    <n v="4"/>
    <n v="1635"/>
    <n v="1046"/>
    <n v="296"/>
    <n v="502"/>
    <n v="2028"/>
    <x v="11"/>
    <x v="26"/>
    <x v="471"/>
    <x v="0"/>
    <n v="5"/>
    <x v="3"/>
    <x v="1"/>
  </r>
  <r>
    <s v="AX15058"/>
    <s v="ENX2034"/>
    <s v="A142"/>
    <s v="EMP1017"/>
    <s v="C1519"/>
    <d v="2020-04-01T00:00:00"/>
    <x v="32"/>
    <n v="3"/>
    <n v="95"/>
    <n v="61"/>
    <n v="848"/>
    <n v="1060"/>
    <n v="560"/>
    <x v="4"/>
    <x v="44"/>
    <x v="580"/>
    <x v="1"/>
    <n v="5"/>
    <x v="3"/>
    <x v="1"/>
  </r>
  <r>
    <s v="AX15064"/>
    <s v="ENX2054"/>
    <s v="A172"/>
    <s v="EMP1029"/>
    <s v="C1474"/>
    <d v="2020-04-01T00:00:00"/>
    <x v="12"/>
    <n v="4"/>
    <n v="1638"/>
    <n v="1261"/>
    <n v="1366"/>
    <n v="2238"/>
    <n v="599"/>
    <x v="10"/>
    <x v="32"/>
    <x v="587"/>
    <x v="0"/>
    <n v="9"/>
    <x v="3"/>
    <x v="1"/>
  </r>
  <r>
    <s v="AX15079"/>
    <s v="ENX2094"/>
    <s v="A109"/>
    <s v="EMP1030"/>
    <s v="C1141"/>
    <d v="2020-04-01T00:00:00"/>
    <x v="90"/>
    <n v="3"/>
    <n v="1972"/>
    <n v="1321"/>
    <n v="1261"/>
    <n v="1638"/>
    <n v="46"/>
    <x v="25"/>
    <x v="11"/>
    <x v="615"/>
    <x v="4"/>
    <n v="10"/>
    <x v="3"/>
    <x v="1"/>
  </r>
  <r>
    <s v="AX15085"/>
    <s v="ENX2042"/>
    <s v="A166"/>
    <s v="EMP1036"/>
    <s v="C1418"/>
    <d v="2020-04-01T00:00:00"/>
    <x v="49"/>
    <n v="1"/>
    <n v="1526"/>
    <n v="1251"/>
    <n v="1046"/>
    <n v="1635"/>
    <n v="1508"/>
    <x v="32"/>
    <x v="23"/>
    <x v="490"/>
    <x v="6"/>
    <n v="11"/>
    <x v="3"/>
    <x v="1"/>
  </r>
  <r>
    <s v="AX15086"/>
    <s v="ENX2098"/>
    <s v="A151"/>
    <s v="EMP1007"/>
    <s v="C1498"/>
    <d v="2020-04-02T00:00:00"/>
    <x v="69"/>
    <n v="1"/>
    <n v="2410"/>
    <n v="1518"/>
    <n v="336"/>
    <n v="492"/>
    <n v="1444"/>
    <x v="45"/>
    <x v="27"/>
    <x v="141"/>
    <x v="1"/>
    <n v="1"/>
    <x v="3"/>
    <x v="1"/>
  </r>
  <r>
    <s v="AX15091"/>
    <s v="ENX2073"/>
    <s v="A110"/>
    <s v="EMP1030"/>
    <s v="C1228"/>
    <d v="2020-04-02T00:00:00"/>
    <x v="85"/>
    <n v="1"/>
    <n v="458"/>
    <n v="376"/>
    <n v="3144"/>
    <n v="3788"/>
    <n v="204"/>
    <x v="16"/>
    <x v="41"/>
    <x v="616"/>
    <x v="6"/>
    <n v="2"/>
    <x v="3"/>
    <x v="1"/>
  </r>
  <r>
    <s v="AX15093"/>
    <s v="ENX2034"/>
    <s v="A168"/>
    <s v="EMP1031"/>
    <s v="C1368"/>
    <d v="2020-04-02T00:00:00"/>
    <x v="32"/>
    <n v="1"/>
    <n v="127"/>
    <n v="79"/>
    <n v="1365"/>
    <n v="2397"/>
    <n v="128"/>
    <x v="29"/>
    <x v="26"/>
    <x v="617"/>
    <x v="1"/>
    <n v="5"/>
    <x v="3"/>
    <x v="1"/>
  </r>
  <r>
    <s v="AX15095"/>
    <s v="ENX2082"/>
    <s v="A101"/>
    <s v="EMP1018"/>
    <s v="C1212"/>
    <d v="2020-04-02T00:00:00"/>
    <x v="86"/>
    <n v="1"/>
    <n v="826"/>
    <n v="562"/>
    <n v="4191"/>
    <n v="5901"/>
    <n v="52"/>
    <x v="19"/>
    <x v="36"/>
    <x v="59"/>
    <x v="2"/>
    <n v="7"/>
    <x v="3"/>
    <x v="1"/>
  </r>
  <r>
    <s v="AX15097"/>
    <s v="ENX2096"/>
    <s v="A137"/>
    <s v="EMP1002"/>
    <s v="C1132"/>
    <d v="2020-04-02T00:00:00"/>
    <x v="36"/>
    <n v="4"/>
    <n v="1848"/>
    <n v="1294"/>
    <n v="5004"/>
    <n v="6104"/>
    <n v="1748"/>
    <x v="50"/>
    <x v="21"/>
    <x v="618"/>
    <x v="2"/>
    <n v="11"/>
    <x v="3"/>
    <x v="1"/>
  </r>
  <r>
    <s v="AX15101"/>
    <s v="ENX2067"/>
    <s v="A100"/>
    <s v="EMP1001"/>
    <s v="C1156"/>
    <d v="2020-04-02T00:00:00"/>
    <x v="30"/>
    <n v="1"/>
    <n v="817"/>
    <n v="409"/>
    <n v="1484"/>
    <n v="2283"/>
    <n v="944"/>
    <x v="44"/>
    <x v="22"/>
    <x v="314"/>
    <x v="5"/>
    <n v="11"/>
    <x v="3"/>
    <x v="1"/>
  </r>
  <r>
    <s v="AX15102"/>
    <s v="ENX2075"/>
    <s v="A152"/>
    <s v="EMP1007"/>
    <s v="C1195"/>
    <d v="2020-04-02T00:00:00"/>
    <x v="35"/>
    <n v="2"/>
    <n v="2005"/>
    <n v="1223"/>
    <n v="900"/>
    <n v="1500"/>
    <n v="280"/>
    <x v="58"/>
    <x v="29"/>
    <x v="304"/>
    <x v="0"/>
    <n v="11"/>
    <x v="3"/>
    <x v="1"/>
  </r>
  <r>
    <s v="AX15110"/>
    <s v="ENX2068"/>
    <s v="A158"/>
    <s v="EMP1007"/>
    <s v="C1636"/>
    <d v="2020-04-02T00:00:00"/>
    <x v="20"/>
    <n v="4"/>
    <n v="545"/>
    <n v="425"/>
    <n v="2446"/>
    <n v="4010"/>
    <n v="329"/>
    <x v="2"/>
    <x v="29"/>
    <x v="169"/>
    <x v="4"/>
    <n v="12"/>
    <x v="3"/>
    <x v="1"/>
  </r>
  <r>
    <s v="AX15112"/>
    <s v="ENX2023"/>
    <s v="A101"/>
    <s v="EMP1037"/>
    <s v="C1629"/>
    <d v="2020-04-03T00:00:00"/>
    <x v="57"/>
    <n v="1"/>
    <n v="378"/>
    <n v="291"/>
    <n v="158"/>
    <n v="254"/>
    <n v="286"/>
    <x v="22"/>
    <x v="27"/>
    <x v="619"/>
    <x v="6"/>
    <n v="12"/>
    <x v="3"/>
    <x v="0"/>
  </r>
  <r>
    <s v="AX15119"/>
    <s v="ENX2058"/>
    <s v="A112"/>
    <s v="EMP1031"/>
    <s v="C1708"/>
    <d v="2020-04-03T00:00:00"/>
    <x v="53"/>
    <n v="1"/>
    <n v="112"/>
    <n v="90"/>
    <n v="255"/>
    <n v="392"/>
    <n v="204"/>
    <x v="56"/>
    <x v="44"/>
    <x v="620"/>
    <x v="2"/>
    <n v="2"/>
    <x v="3"/>
    <x v="1"/>
  </r>
  <r>
    <s v="AX15123"/>
    <s v="ENX2025"/>
    <s v="A173"/>
    <s v="EMP1032"/>
    <s v="C1114"/>
    <d v="2020-04-03T00:00:00"/>
    <x v="21"/>
    <n v="4"/>
    <n v="1494"/>
    <n v="971"/>
    <n v="589"/>
    <n v="1052"/>
    <n v="90"/>
    <x v="18"/>
    <x v="19"/>
    <x v="53"/>
    <x v="2"/>
    <n v="2"/>
    <x v="3"/>
    <x v="1"/>
  </r>
  <r>
    <s v="AX15125"/>
    <s v="ENX2094"/>
    <s v="A118"/>
    <s v="EMP1009"/>
    <s v="C1028"/>
    <d v="2020-04-03T00:00:00"/>
    <x v="90"/>
    <n v="4"/>
    <n v="378"/>
    <n v="291"/>
    <n v="971"/>
    <n v="1798"/>
    <n v="816"/>
    <x v="9"/>
    <x v="39"/>
    <x v="582"/>
    <x v="4"/>
    <n v="5"/>
    <x v="3"/>
    <x v="1"/>
  </r>
  <r>
    <s v="AX15132"/>
    <s v="ENX2014"/>
    <s v="A113"/>
    <s v="EMP1043"/>
    <s v="C1429"/>
    <d v="2020-04-03T00:00:00"/>
    <x v="67"/>
    <n v="4"/>
    <n v="1587"/>
    <n v="1301"/>
    <n v="971"/>
    <n v="1494"/>
    <n v="318"/>
    <x v="73"/>
    <x v="9"/>
    <x v="515"/>
    <x v="1"/>
    <n v="6"/>
    <x v="3"/>
    <x v="1"/>
  </r>
  <r>
    <s v="AX15134"/>
    <s v="ENX2051"/>
    <s v="A155"/>
    <s v="EMP1008"/>
    <s v="C1752"/>
    <d v="2020-04-03T00:00:00"/>
    <x v="14"/>
    <n v="2"/>
    <n v="290"/>
    <n v="200"/>
    <n v="1263"/>
    <n v="1683"/>
    <n v="267"/>
    <x v="59"/>
    <x v="3"/>
    <x v="612"/>
    <x v="2"/>
    <n v="7"/>
    <x v="3"/>
    <x v="1"/>
  </r>
  <r>
    <s v="AX15135"/>
    <s v="ENX2054"/>
    <s v="A114"/>
    <s v="EMP1029"/>
    <s v="C1184"/>
    <d v="2020-04-03T00:00:00"/>
    <x v="12"/>
    <n v="3"/>
    <n v="1887"/>
    <n v="1378"/>
    <n v="130"/>
    <n v="181"/>
    <n v="107"/>
    <x v="21"/>
    <x v="14"/>
    <x v="621"/>
    <x v="4"/>
    <n v="7"/>
    <x v="3"/>
    <x v="1"/>
  </r>
  <r>
    <s v="AX15137"/>
    <s v="ENX2100"/>
    <s v="A171"/>
    <s v="EMP1037"/>
    <s v="C1790"/>
    <d v="2020-04-03T00:00:00"/>
    <x v="28"/>
    <n v="3"/>
    <n v="127"/>
    <n v="79"/>
    <n v="971"/>
    <n v="1494"/>
    <n v="782"/>
    <x v="69"/>
    <x v="0"/>
    <x v="596"/>
    <x v="3"/>
    <n v="8"/>
    <x v="3"/>
    <x v="1"/>
  </r>
  <r>
    <s v="AX15138"/>
    <s v="ENX2023"/>
    <s v="A132"/>
    <s v="EMP1043"/>
    <s v="C1099"/>
    <d v="2020-04-03T00:00:00"/>
    <x v="57"/>
    <n v="2"/>
    <n v="1278"/>
    <n v="665"/>
    <n v="3162"/>
    <n v="4215"/>
    <n v="801"/>
    <x v="68"/>
    <x v="21"/>
    <x v="585"/>
    <x v="2"/>
    <n v="8"/>
    <x v="3"/>
    <x v="1"/>
  </r>
  <r>
    <s v="AX15141"/>
    <s v="ENX2018"/>
    <s v="A168"/>
    <s v="EMP1016"/>
    <s v="C1246"/>
    <d v="2020-04-03T00:00:00"/>
    <x v="8"/>
    <n v="3"/>
    <n v="1848"/>
    <n v="1294"/>
    <n v="2049"/>
    <n v="3357"/>
    <n v="2280"/>
    <x v="58"/>
    <x v="22"/>
    <x v="241"/>
    <x v="3"/>
    <n v="8"/>
    <x v="3"/>
    <x v="1"/>
  </r>
  <r>
    <s v="AX15142"/>
    <s v="ENX2036"/>
    <s v="A126"/>
    <s v="EMP1021"/>
    <s v="C1515"/>
    <d v="2020-04-03T00:00:00"/>
    <x v="1"/>
    <n v="3"/>
    <n v="123"/>
    <n v="84"/>
    <n v="1443"/>
    <n v="1826"/>
    <n v="192"/>
    <x v="43"/>
    <x v="28"/>
    <x v="122"/>
    <x v="4"/>
    <n v="8"/>
    <x v="3"/>
    <x v="1"/>
  </r>
  <r>
    <s v="AX15146"/>
    <s v="ENX2051"/>
    <s v="A122"/>
    <s v="EMP1042"/>
    <s v="C1255"/>
    <d v="2020-04-03T00:00:00"/>
    <x v="14"/>
    <n v="1"/>
    <n v="1353"/>
    <n v="947"/>
    <n v="1942"/>
    <n v="3596"/>
    <n v="374"/>
    <x v="16"/>
    <x v="5"/>
    <x v="411"/>
    <x v="2"/>
    <n v="9"/>
    <x v="3"/>
    <x v="1"/>
  </r>
  <r>
    <s v="AX15155"/>
    <s v="ENX2005"/>
    <s v="A115"/>
    <s v="EMP1006"/>
    <s v="C1264"/>
    <d v="2020-04-03T00:00:00"/>
    <x v="79"/>
    <n v="1"/>
    <n v="1414"/>
    <n v="962"/>
    <n v="900"/>
    <n v="1500"/>
    <n v="855"/>
    <x v="56"/>
    <x v="7"/>
    <x v="612"/>
    <x v="0"/>
    <n v="9"/>
    <x v="3"/>
    <x v="1"/>
  </r>
  <r>
    <s v="AX15160"/>
    <s v="ENX2071"/>
    <s v="A146"/>
    <s v="EMP1031"/>
    <s v="C1075"/>
    <d v="2020-04-03T00:00:00"/>
    <x v="92"/>
    <n v="2"/>
    <n v="1178"/>
    <n v="683"/>
    <n v="294"/>
    <n v="368"/>
    <n v="2200"/>
    <x v="68"/>
    <x v="16"/>
    <x v="472"/>
    <x v="1"/>
    <n v="9"/>
    <x v="3"/>
    <x v="1"/>
  </r>
  <r>
    <s v="AX15174"/>
    <s v="ENX2017"/>
    <s v="A167"/>
    <s v="EMP1039"/>
    <s v="C1423"/>
    <d v="2020-04-03T00:00:00"/>
    <x v="61"/>
    <n v="1"/>
    <n v="913"/>
    <n v="584"/>
    <n v="2196"/>
    <n v="3231"/>
    <n v="102"/>
    <x v="13"/>
    <x v="18"/>
    <x v="41"/>
    <x v="4"/>
    <n v="12"/>
    <x v="3"/>
    <x v="1"/>
  </r>
  <r>
    <s v="AX15177"/>
    <s v="ENX2064"/>
    <s v="A173"/>
    <s v="EMP1017"/>
    <s v="C1236"/>
    <d v="2020-04-03T00:00:00"/>
    <x v="25"/>
    <n v="1"/>
    <n v="1353"/>
    <n v="947"/>
    <n v="3753"/>
    <n v="4578"/>
    <n v="90"/>
    <x v="41"/>
    <x v="1"/>
    <x v="479"/>
    <x v="3"/>
    <n v="12"/>
    <x v="3"/>
    <x v="1"/>
  </r>
  <r>
    <s v="AX15179"/>
    <s v="ENX2007"/>
    <s v="A140"/>
    <s v="EMP1007"/>
    <s v="C1434"/>
    <d v="2020-04-03T00:00:00"/>
    <x v="63"/>
    <n v="1"/>
    <n v="826"/>
    <n v="562"/>
    <n v="682"/>
    <n v="1338"/>
    <n v="688"/>
    <x v="3"/>
    <x v="34"/>
    <x v="8"/>
    <x v="2"/>
    <n v="12"/>
    <x v="3"/>
    <x v="1"/>
  </r>
  <r>
    <s v="AX15182"/>
    <s v="ENX2058"/>
    <s v="A103"/>
    <s v="EMP1001"/>
    <s v="C1339"/>
    <d v="2020-04-04T00:00:00"/>
    <x v="53"/>
    <n v="2"/>
    <n v="1639"/>
    <n v="1295"/>
    <n v="1054"/>
    <n v="1405"/>
    <n v="128"/>
    <x v="14"/>
    <x v="12"/>
    <x v="228"/>
    <x v="6"/>
    <n v="1"/>
    <x v="3"/>
    <x v="1"/>
  </r>
  <r>
    <s v="AX15184"/>
    <s v="ENX2093"/>
    <s v="A128"/>
    <s v="EMP1030"/>
    <s v="C1650"/>
    <d v="2020-04-04T00:00:00"/>
    <x v="99"/>
    <n v="3"/>
    <n v="1582"/>
    <n v="1234"/>
    <n v="1305"/>
    <n v="1590"/>
    <n v="362"/>
    <x v="26"/>
    <x v="42"/>
    <x v="43"/>
    <x v="0"/>
    <n v="1"/>
    <x v="3"/>
    <x v="1"/>
  </r>
  <r>
    <s v="AX15188"/>
    <s v="ENX2079"/>
    <s v="A141"/>
    <s v="EMP1018"/>
    <s v="C1229"/>
    <d v="2020-04-04T00:00:00"/>
    <x v="9"/>
    <n v="1"/>
    <n v="112"/>
    <n v="90"/>
    <n v="2660"/>
    <n v="5112"/>
    <n v="651"/>
    <x v="56"/>
    <x v="24"/>
    <x v="622"/>
    <x v="4"/>
    <n v="2"/>
    <x v="3"/>
    <x v="1"/>
  </r>
  <r>
    <s v="AX15195"/>
    <s v="ENX2018"/>
    <s v="A155"/>
    <s v="EMP1035"/>
    <s v="C1748"/>
    <d v="2020-04-04T00:00:00"/>
    <x v="8"/>
    <n v="1"/>
    <n v="1353"/>
    <n v="947"/>
    <n v="2196"/>
    <n v="3231"/>
    <n v="1485"/>
    <x v="37"/>
    <x v="18"/>
    <x v="356"/>
    <x v="3"/>
    <n v="4"/>
    <x v="3"/>
    <x v="1"/>
  </r>
  <r>
    <s v="AX15197"/>
    <s v="ENX2032"/>
    <s v="A118"/>
    <s v="EMP1005"/>
    <s v="C1647"/>
    <d v="2020-04-04T00:00:00"/>
    <x v="47"/>
    <n v="1"/>
    <n v="1899"/>
    <n v="1044"/>
    <n v="376"/>
    <n v="458"/>
    <n v="90"/>
    <x v="26"/>
    <x v="14"/>
    <x v="54"/>
    <x v="5"/>
    <n v="5"/>
    <x v="3"/>
    <x v="1"/>
  </r>
  <r>
    <s v="AX15202"/>
    <s v="ENX2089"/>
    <s v="A115"/>
    <s v="EMP1022"/>
    <s v="C1760"/>
    <d v="2020-04-04T00:00:00"/>
    <x v="89"/>
    <n v="1"/>
    <n v="368"/>
    <n v="294"/>
    <n v="2610"/>
    <n v="3624"/>
    <n v="812"/>
    <x v="24"/>
    <x v="29"/>
    <x v="561"/>
    <x v="5"/>
    <n v="5"/>
    <x v="3"/>
    <x v="1"/>
  </r>
  <r>
    <s v="AX15205"/>
    <s v="ENX2026"/>
    <s v="A134"/>
    <s v="EMP1002"/>
    <s v="C1592"/>
    <d v="2020-04-04T00:00:00"/>
    <x v="74"/>
    <n v="1"/>
    <n v="35"/>
    <n v="22"/>
    <n v="294"/>
    <n v="368"/>
    <n v="1198"/>
    <x v="60"/>
    <x v="19"/>
    <x v="67"/>
    <x v="0"/>
    <n v="6"/>
    <x v="3"/>
    <x v="1"/>
  </r>
  <r>
    <s v="AX15212"/>
    <s v="ENX2012"/>
    <s v="A168"/>
    <s v="EMP1009"/>
    <s v="C1588"/>
    <d v="2020-04-04T00:00:00"/>
    <x v="16"/>
    <n v="2"/>
    <n v="112"/>
    <n v="90"/>
    <n v="1614"/>
    <n v="2934"/>
    <n v="451"/>
    <x v="5"/>
    <x v="6"/>
    <x v="623"/>
    <x v="0"/>
    <n v="7"/>
    <x v="3"/>
    <x v="1"/>
  </r>
  <r>
    <s v="AX15214"/>
    <s v="ENX2045"/>
    <s v="A111"/>
    <s v="EMP1038"/>
    <s v="C1040"/>
    <d v="2020-04-04T00:00:00"/>
    <x v="65"/>
    <n v="1"/>
    <n v="123"/>
    <n v="84"/>
    <n v="2049"/>
    <n v="3357"/>
    <n v="2565"/>
    <x v="0"/>
    <x v="30"/>
    <x v="238"/>
    <x v="6"/>
    <n v="8"/>
    <x v="3"/>
    <x v="1"/>
  </r>
  <r>
    <s v="AX15225"/>
    <s v="ENX2037"/>
    <s v="A151"/>
    <s v="EMP1035"/>
    <s v="C1144"/>
    <d v="2020-04-04T00:00:00"/>
    <x v="50"/>
    <n v="2"/>
    <n v="2141"/>
    <n v="1777"/>
    <n v="2514"/>
    <n v="3309"/>
    <n v="1316"/>
    <x v="72"/>
    <x v="10"/>
    <x v="206"/>
    <x v="6"/>
    <n v="9"/>
    <x v="3"/>
    <x v="1"/>
  </r>
  <r>
    <s v="AX15229"/>
    <s v="ENX2017"/>
    <s v="A126"/>
    <s v="EMP1037"/>
    <s v="C1318"/>
    <d v="2020-04-04T00:00:00"/>
    <x v="61"/>
    <n v="3"/>
    <n v="545"/>
    <n v="425"/>
    <n v="534"/>
    <n v="847"/>
    <n v="396"/>
    <x v="28"/>
    <x v="36"/>
    <x v="624"/>
    <x v="2"/>
    <n v="10"/>
    <x v="3"/>
    <x v="1"/>
  </r>
  <r>
    <s v="AX15231"/>
    <s v="ENX2023"/>
    <s v="A101"/>
    <s v="EMP1034"/>
    <s v="C1755"/>
    <d v="2020-04-04T00:00:00"/>
    <x v="57"/>
    <n v="2"/>
    <n v="1826"/>
    <n v="1443"/>
    <n v="732"/>
    <n v="1077"/>
    <n v="824"/>
    <x v="47"/>
    <x v="18"/>
    <x v="625"/>
    <x v="2"/>
    <n v="11"/>
    <x v="3"/>
    <x v="1"/>
  </r>
  <r>
    <s v="AX15236"/>
    <s v="ENX2069"/>
    <s v="A146"/>
    <s v="EMP1016"/>
    <s v="C1623"/>
    <d v="2020-04-04T00:00:00"/>
    <x v="46"/>
    <n v="3"/>
    <n v="1522"/>
    <n v="791"/>
    <n v="1184"/>
    <n v="2008"/>
    <n v="140"/>
    <x v="16"/>
    <x v="24"/>
    <x v="171"/>
    <x v="4"/>
    <n v="12"/>
    <x v="3"/>
    <x v="1"/>
  </r>
  <r>
    <s v="AX15238"/>
    <s v="ENX2032"/>
    <s v="A126"/>
    <s v="EMP1006"/>
    <s v="C1542"/>
    <d v="2020-04-04T00:00:00"/>
    <x v="47"/>
    <n v="1"/>
    <n v="400"/>
    <n v="208"/>
    <n v="1944"/>
    <n v="2313"/>
    <n v="348"/>
    <x v="50"/>
    <x v="40"/>
    <x v="207"/>
    <x v="3"/>
    <n v="12"/>
    <x v="3"/>
    <x v="1"/>
  </r>
  <r>
    <s v="AX15248"/>
    <s v="ENX2003"/>
    <s v="A165"/>
    <s v="EMP1026"/>
    <s v="C1218"/>
    <d v="2020-04-04T00:00:00"/>
    <x v="22"/>
    <n v="1"/>
    <n v="95"/>
    <n v="61"/>
    <n v="1777"/>
    <n v="2141"/>
    <n v="2070"/>
    <x v="4"/>
    <x v="44"/>
    <x v="553"/>
    <x v="2"/>
    <n v="12"/>
    <x v="3"/>
    <x v="1"/>
  </r>
  <r>
    <s v="AX15252"/>
    <s v="ENX2001"/>
    <s v="A136"/>
    <s v="EMP1040"/>
    <s v="C1305"/>
    <d v="2020-04-04T00:00:00"/>
    <x v="93"/>
    <n v="2"/>
    <n v="315"/>
    <n v="208"/>
    <n v="2216"/>
    <n v="2702"/>
    <n v="214"/>
    <x v="27"/>
    <x v="41"/>
    <x v="230"/>
    <x v="2"/>
    <n v="12"/>
    <x v="3"/>
    <x v="1"/>
  </r>
  <r>
    <s v="AX15261"/>
    <s v="ENX2017"/>
    <s v="A132"/>
    <s v="EMP1039"/>
    <s v="C1445"/>
    <d v="2020-04-05T00:00:00"/>
    <x v="61"/>
    <n v="3"/>
    <n v="818"/>
    <n v="450"/>
    <n v="4455"/>
    <n v="6273"/>
    <n v="1624"/>
    <x v="55"/>
    <x v="32"/>
    <x v="250"/>
    <x v="3"/>
    <n v="1"/>
    <x v="3"/>
    <x v="1"/>
  </r>
  <r>
    <s v="AX15263"/>
    <s v="ENX2006"/>
    <s v="A143"/>
    <s v="EMP1037"/>
    <s v="C1079"/>
    <d v="2020-04-05T00:00:00"/>
    <x v="68"/>
    <n v="3"/>
    <n v="1500"/>
    <n v="900"/>
    <n v="244"/>
    <n v="380"/>
    <n v="192"/>
    <x v="11"/>
    <x v="30"/>
    <x v="492"/>
    <x v="0"/>
    <n v="4"/>
    <x v="3"/>
    <x v="1"/>
  </r>
  <r>
    <s v="AX15265"/>
    <s v="ENX2011"/>
    <s v="A110"/>
    <s v="EMP1022"/>
    <s v="C1750"/>
    <d v="2020-04-05T00:00:00"/>
    <x v="81"/>
    <n v="2"/>
    <n v="1671"/>
    <n v="1220"/>
    <n v="778"/>
    <n v="1274"/>
    <n v="161"/>
    <x v="50"/>
    <x v="38"/>
    <x v="163"/>
    <x v="6"/>
    <n v="4"/>
    <x v="3"/>
    <x v="1"/>
  </r>
  <r>
    <s v="AX15268"/>
    <s v="ENX2017"/>
    <s v="A149"/>
    <s v="EMP1040"/>
    <s v="C1527"/>
    <d v="2020-04-05T00:00:00"/>
    <x v="61"/>
    <n v="1"/>
    <n v="203"/>
    <n v="154"/>
    <n v="3324"/>
    <n v="4053"/>
    <n v="406"/>
    <x v="54"/>
    <x v="33"/>
    <x v="377"/>
    <x v="4"/>
    <n v="5"/>
    <x v="3"/>
    <x v="1"/>
  </r>
  <r>
    <s v="AX15272"/>
    <s v="ENX2051"/>
    <s v="A123"/>
    <s v="EMP1000"/>
    <s v="C1325"/>
    <d v="2020-04-05T00:00:00"/>
    <x v="14"/>
    <n v="2"/>
    <n v="771"/>
    <n v="648"/>
    <n v="5331"/>
    <n v="6423"/>
    <n v="799"/>
    <x v="35"/>
    <x v="24"/>
    <x v="626"/>
    <x v="5"/>
    <n v="9"/>
    <x v="3"/>
    <x v="1"/>
  </r>
  <r>
    <s v="AX15277"/>
    <s v="ENX2017"/>
    <s v="A100"/>
    <s v="EMP1026"/>
    <s v="C1767"/>
    <d v="2020-04-05T00:00:00"/>
    <x v="61"/>
    <n v="2"/>
    <n v="2241"/>
    <n v="1367"/>
    <n v="2016"/>
    <n v="3804"/>
    <n v="192"/>
    <x v="20"/>
    <x v="34"/>
    <x v="627"/>
    <x v="2"/>
    <n v="9"/>
    <x v="3"/>
    <x v="1"/>
  </r>
  <r>
    <s v="AX15279"/>
    <s v="ENX2091"/>
    <s v="A129"/>
    <s v="EMP1035"/>
    <s v="C1600"/>
    <d v="2020-04-05T00:00:00"/>
    <x v="39"/>
    <n v="3"/>
    <n v="95"/>
    <n v="61"/>
    <n v="778"/>
    <n v="1274"/>
    <n v="2832"/>
    <x v="68"/>
    <x v="4"/>
    <x v="216"/>
    <x v="5"/>
    <n v="10"/>
    <x v="3"/>
    <x v="1"/>
  </r>
  <r>
    <s v="AX15283"/>
    <s v="ENX2028"/>
    <s v="A140"/>
    <s v="EMP1025"/>
    <s v="C1794"/>
    <d v="2020-04-05T00:00:00"/>
    <x v="5"/>
    <n v="3"/>
    <n v="1353"/>
    <n v="947"/>
    <n v="786"/>
    <n v="947"/>
    <n v="46"/>
    <x v="49"/>
    <x v="22"/>
    <x v="336"/>
    <x v="5"/>
    <n v="11"/>
    <x v="3"/>
    <x v="1"/>
  </r>
  <r>
    <s v="AX15285"/>
    <s v="ENX2034"/>
    <s v="A166"/>
    <s v="EMP1033"/>
    <s v="C1424"/>
    <d v="2020-04-05T00:00:00"/>
    <x v="32"/>
    <n v="1"/>
    <n v="530"/>
    <n v="435"/>
    <n v="1200"/>
    <n v="2182"/>
    <n v="39"/>
    <x v="13"/>
    <x v="22"/>
    <x v="217"/>
    <x v="4"/>
    <n v="11"/>
    <x v="3"/>
    <x v="1"/>
  </r>
  <r>
    <s v="AX15291"/>
    <s v="ENX2067"/>
    <s v="A129"/>
    <s v="EMP1009"/>
    <s v="C1545"/>
    <d v="2020-04-05T00:00:00"/>
    <x v="30"/>
    <n v="1"/>
    <n v="315"/>
    <n v="208"/>
    <n v="1234"/>
    <n v="1582"/>
    <n v="874"/>
    <x v="41"/>
    <x v="27"/>
    <x v="379"/>
    <x v="4"/>
    <n v="12"/>
    <x v="3"/>
    <x v="1"/>
  </r>
  <r>
    <s v="AX15293"/>
    <s v="ENX2024"/>
    <s v="A131"/>
    <s v="EMP1039"/>
    <s v="C1211"/>
    <d v="2020-04-05T00:00:00"/>
    <x v="2"/>
    <n v="3"/>
    <n v="556"/>
    <n v="395"/>
    <n v="1067"/>
    <n v="1809"/>
    <n v="799"/>
    <x v="63"/>
    <x v="1"/>
    <x v="428"/>
    <x v="2"/>
    <n v="12"/>
    <x v="3"/>
    <x v="1"/>
  </r>
  <r>
    <s v="AX15297"/>
    <s v="ENX2008"/>
    <s v="A107"/>
    <s v="EMP1028"/>
    <s v="C1501"/>
    <d v="2020-04-05T00:00:00"/>
    <x v="24"/>
    <n v="3"/>
    <n v="817"/>
    <n v="409"/>
    <n v="1044"/>
    <n v="1899"/>
    <n v="2685"/>
    <x v="59"/>
    <x v="36"/>
    <x v="54"/>
    <x v="4"/>
    <n v="12"/>
    <x v="3"/>
    <x v="1"/>
  </r>
  <r>
    <s v="AX15301"/>
    <s v="ENX2053"/>
    <s v="A150"/>
    <s v="EMP1008"/>
    <s v="C1152"/>
    <d v="2020-04-06T00:00:00"/>
    <x v="33"/>
    <n v="1"/>
    <n v="1708"/>
    <n v="871"/>
    <n v="1518"/>
    <n v="2410"/>
    <n v="290"/>
    <x v="57"/>
    <x v="18"/>
    <x v="628"/>
    <x v="2"/>
    <n v="1"/>
    <x v="3"/>
    <x v="1"/>
  </r>
  <r>
    <s v="AX15312"/>
    <s v="ENX2031"/>
    <s v="A173"/>
    <s v="EMP1013"/>
    <s v="C1293"/>
    <d v="2020-04-06T00:00:00"/>
    <x v="88"/>
    <n v="3"/>
    <n v="1178"/>
    <n v="683"/>
    <n v="387"/>
    <n v="667"/>
    <n v="374"/>
    <x v="12"/>
    <x v="31"/>
    <x v="629"/>
    <x v="1"/>
    <n v="1"/>
    <x v="3"/>
    <x v="1"/>
  </r>
  <r>
    <s v="AX15313"/>
    <s v="ENX2019"/>
    <s v="A133"/>
    <s v="EMP1013"/>
    <s v="C1046"/>
    <d v="2020-04-06T00:00:00"/>
    <x v="60"/>
    <n v="1"/>
    <n v="502"/>
    <n v="296"/>
    <n v="2400"/>
    <n v="4364"/>
    <n v="96"/>
    <x v="31"/>
    <x v="28"/>
    <x v="323"/>
    <x v="3"/>
    <n v="2"/>
    <x v="3"/>
    <x v="1"/>
  </r>
  <r>
    <s v="AX15314"/>
    <s v="ENX2000"/>
    <s v="A166"/>
    <s v="EMP1032"/>
    <s v="C1016"/>
    <d v="2020-04-06T00:00:00"/>
    <x v="98"/>
    <n v="1"/>
    <n v="95"/>
    <n v="61"/>
    <n v="956"/>
    <n v="1772"/>
    <n v="280"/>
    <x v="10"/>
    <x v="6"/>
    <x v="630"/>
    <x v="5"/>
    <n v="2"/>
    <x v="3"/>
    <x v="1"/>
  </r>
  <r>
    <s v="AX15319"/>
    <s v="ENX2097"/>
    <s v="A165"/>
    <s v="EMP1042"/>
    <s v="C1210"/>
    <d v="2020-04-06T00:00:00"/>
    <x v="0"/>
    <n v="3"/>
    <n v="1566"/>
    <n v="1190"/>
    <n v="3669"/>
    <n v="6015"/>
    <n v="322"/>
    <x v="53"/>
    <x v="30"/>
    <x v="631"/>
    <x v="4"/>
    <n v="4"/>
    <x v="3"/>
    <x v="1"/>
  </r>
  <r>
    <s v="AX15323"/>
    <s v="ENX2050"/>
    <s v="A133"/>
    <s v="EMP1028"/>
    <s v="C1761"/>
    <d v="2020-04-06T00:00:00"/>
    <x v="44"/>
    <n v="2"/>
    <n v="1467"/>
    <n v="807"/>
    <n v="1367"/>
    <n v="2241"/>
    <n v="982"/>
    <x v="14"/>
    <x v="25"/>
    <x v="632"/>
    <x v="2"/>
    <n v="8"/>
    <x v="3"/>
    <x v="1"/>
  </r>
  <r>
    <s v="AX15331"/>
    <s v="ENX2087"/>
    <s v="A111"/>
    <s v="EMP1002"/>
    <s v="C1474"/>
    <d v="2020-04-06T00:00:00"/>
    <x v="95"/>
    <n v="3"/>
    <n v="817"/>
    <n v="409"/>
    <n v="1220"/>
    <n v="1671"/>
    <n v="196"/>
    <x v="9"/>
    <x v="38"/>
    <x v="422"/>
    <x v="3"/>
    <n v="10"/>
    <x v="3"/>
    <x v="1"/>
  </r>
  <r>
    <s v="AX15337"/>
    <s v="ENX2023"/>
    <s v="A152"/>
    <s v="EMP1005"/>
    <s v="C1347"/>
    <d v="2020-04-06T00:00:00"/>
    <x v="57"/>
    <n v="4"/>
    <n v="1522"/>
    <n v="791"/>
    <n v="1173"/>
    <n v="1862"/>
    <n v="1324"/>
    <x v="26"/>
    <x v="12"/>
    <x v="443"/>
    <x v="2"/>
    <n v="12"/>
    <x v="3"/>
    <x v="1"/>
  </r>
  <r>
    <s v="AX15339"/>
    <s v="ENX2019"/>
    <s v="A116"/>
    <s v="EMP1018"/>
    <s v="C1217"/>
    <d v="2020-04-07T00:00:00"/>
    <x v="60"/>
    <n v="1"/>
    <n v="886"/>
    <n v="478"/>
    <n v="2196"/>
    <n v="3231"/>
    <n v="476"/>
    <x v="35"/>
    <x v="30"/>
    <x v="65"/>
    <x v="5"/>
    <n v="12"/>
    <x v="3"/>
    <x v="0"/>
  </r>
  <r>
    <s v="AX15341"/>
    <s v="ENX2022"/>
    <s v="A140"/>
    <s v="EMP1024"/>
    <s v="C1270"/>
    <d v="2020-04-07T00:00:00"/>
    <x v="27"/>
    <n v="1"/>
    <n v="35"/>
    <n v="22"/>
    <n v="600"/>
    <n v="870"/>
    <n v="2166"/>
    <x v="59"/>
    <x v="27"/>
    <x v="633"/>
    <x v="0"/>
    <n v="1"/>
    <x v="3"/>
    <x v="1"/>
  </r>
  <r>
    <s v="AX15345"/>
    <s v="ENX2030"/>
    <s v="A138"/>
    <s v="EMP1034"/>
    <s v="C1156"/>
    <d v="2020-04-07T00:00:00"/>
    <x v="80"/>
    <n v="2"/>
    <n v="818"/>
    <n v="450"/>
    <n v="1054"/>
    <n v="1405"/>
    <n v="1800"/>
    <x v="42"/>
    <x v="7"/>
    <x v="537"/>
    <x v="1"/>
    <n v="1"/>
    <x v="3"/>
    <x v="1"/>
  </r>
  <r>
    <s v="AX15346"/>
    <s v="ENX2029"/>
    <s v="A166"/>
    <s v="EMP1027"/>
    <s v="C1201"/>
    <d v="2020-04-07T00:00:00"/>
    <x v="3"/>
    <n v="3"/>
    <n v="1826"/>
    <n v="1443"/>
    <n v="945"/>
    <n v="1889"/>
    <n v="714"/>
    <x v="34"/>
    <x v="26"/>
    <x v="115"/>
    <x v="1"/>
    <n v="2"/>
    <x v="3"/>
    <x v="1"/>
  </r>
  <r>
    <s v="AX15348"/>
    <s v="ENX2080"/>
    <s v="A162"/>
    <s v="EMP1013"/>
    <s v="C1557"/>
    <d v="2020-04-07T00:00:00"/>
    <x v="37"/>
    <n v="2"/>
    <n v="637"/>
    <n v="389"/>
    <n v="534"/>
    <n v="847"/>
    <n v="944"/>
    <x v="46"/>
    <x v="40"/>
    <x v="27"/>
    <x v="0"/>
    <n v="6"/>
    <x v="3"/>
    <x v="1"/>
  </r>
  <r>
    <s v="AX15354"/>
    <s v="ENX2021"/>
    <s v="A136"/>
    <s v="EMP1033"/>
    <s v="C1751"/>
    <d v="2020-04-07T00:00:00"/>
    <x v="77"/>
    <n v="1"/>
    <n v="1725"/>
    <n v="1363"/>
    <n v="144"/>
    <n v="272"/>
    <n v="123"/>
    <x v="66"/>
    <x v="0"/>
    <x v="6"/>
    <x v="2"/>
    <n v="9"/>
    <x v="3"/>
    <x v="1"/>
  </r>
  <r>
    <s v="AX15355"/>
    <s v="ENX2060"/>
    <s v="A151"/>
    <s v="EMP1006"/>
    <s v="C1043"/>
    <d v="2020-04-07T00:00:00"/>
    <x v="73"/>
    <n v="3"/>
    <n v="2497"/>
    <n v="1473"/>
    <n v="171"/>
    <n v="217"/>
    <n v="136"/>
    <x v="52"/>
    <x v="2"/>
    <x v="18"/>
    <x v="5"/>
    <n v="9"/>
    <x v="3"/>
    <x v="1"/>
  </r>
  <r>
    <s v="AX15357"/>
    <s v="ENX2018"/>
    <s v="A123"/>
    <s v="EMP1008"/>
    <s v="C1488"/>
    <d v="2020-04-07T00:00:00"/>
    <x v="8"/>
    <n v="2"/>
    <n v="947"/>
    <n v="786"/>
    <n v="5204"/>
    <n v="6348"/>
    <n v="486"/>
    <x v="46"/>
    <x v="13"/>
    <x v="634"/>
    <x v="1"/>
    <n v="10"/>
    <x v="3"/>
    <x v="1"/>
  </r>
  <r>
    <s v="AX15362"/>
    <s v="ENX2040"/>
    <s v="A107"/>
    <s v="EMP1044"/>
    <s v="C1537"/>
    <d v="2020-04-07T00:00:00"/>
    <x v="4"/>
    <n v="3"/>
    <n v="2497"/>
    <n v="1473"/>
    <n v="945"/>
    <n v="1889"/>
    <n v="550"/>
    <x v="28"/>
    <x v="14"/>
    <x v="594"/>
    <x v="3"/>
    <n v="11"/>
    <x v="3"/>
    <x v="1"/>
  </r>
  <r>
    <s v="AX15370"/>
    <s v="ENX2077"/>
    <s v="A122"/>
    <s v="EMP1021"/>
    <s v="C1001"/>
    <d v="2020-04-07T00:00:00"/>
    <x v="51"/>
    <n v="2"/>
    <n v="800"/>
    <n v="536"/>
    <n v="291"/>
    <n v="378"/>
    <n v="2200"/>
    <x v="8"/>
    <x v="8"/>
    <x v="498"/>
    <x v="1"/>
    <n v="11"/>
    <x v="3"/>
    <x v="1"/>
  </r>
  <r>
    <s v="AX15372"/>
    <s v="ENX2016"/>
    <s v="A146"/>
    <s v="EMP1015"/>
    <s v="C1607"/>
    <d v="2020-04-08T00:00:00"/>
    <x v="6"/>
    <n v="2"/>
    <n v="667"/>
    <n v="387"/>
    <n v="478"/>
    <n v="886"/>
    <n v="290"/>
    <x v="7"/>
    <x v="39"/>
    <x v="57"/>
    <x v="5"/>
    <n v="12"/>
    <x v="3"/>
    <x v="0"/>
  </r>
  <r>
    <s v="AX15381"/>
    <s v="ENX2094"/>
    <s v="A169"/>
    <s v="EMP1025"/>
    <s v="C1595"/>
    <d v="2020-04-08T00:00:00"/>
    <x v="90"/>
    <n v="1"/>
    <n v="2294"/>
    <n v="1399"/>
    <n v="5892"/>
    <n v="9988"/>
    <n v="88"/>
    <x v="37"/>
    <x v="6"/>
    <x v="274"/>
    <x v="2"/>
    <n v="12"/>
    <x v="3"/>
    <x v="0"/>
  </r>
  <r>
    <s v="AX15383"/>
    <s v="ENX2087"/>
    <s v="A141"/>
    <s v="EMP1042"/>
    <s v="C1366"/>
    <d v="2020-04-08T00:00:00"/>
    <x v="95"/>
    <n v="1"/>
    <n v="1414"/>
    <n v="962"/>
    <n v="2642"/>
    <n v="3944"/>
    <n v="2760"/>
    <x v="31"/>
    <x v="39"/>
    <x v="131"/>
    <x v="1"/>
    <n v="2"/>
    <x v="3"/>
    <x v="1"/>
  </r>
  <r>
    <s v="AX15384"/>
    <s v="ENX2097"/>
    <s v="A109"/>
    <s v="EMP1028"/>
    <s v="C1020"/>
    <d v="2020-04-08T00:00:00"/>
    <x v="0"/>
    <n v="1"/>
    <n v="2141"/>
    <n v="1777"/>
    <n v="1185"/>
    <n v="1668"/>
    <n v="74"/>
    <x v="18"/>
    <x v="25"/>
    <x v="635"/>
    <x v="1"/>
    <n v="4"/>
    <x v="3"/>
    <x v="1"/>
  </r>
  <r>
    <s v="AX15385"/>
    <s v="ENX2092"/>
    <s v="A110"/>
    <s v="EMP1001"/>
    <s v="C1136"/>
    <d v="2020-04-08T00:00:00"/>
    <x v="87"/>
    <n v="3"/>
    <n v="556"/>
    <n v="395"/>
    <n v="1367"/>
    <n v="2241"/>
    <n v="1380"/>
    <x v="58"/>
    <x v="26"/>
    <x v="198"/>
    <x v="4"/>
    <n v="4"/>
    <x v="3"/>
    <x v="1"/>
  </r>
  <r>
    <s v="AX15386"/>
    <s v="ENX2029"/>
    <s v="A146"/>
    <s v="EMP1005"/>
    <s v="C1211"/>
    <d v="2020-04-08T00:00:00"/>
    <x v="3"/>
    <n v="1"/>
    <n v="2283"/>
    <n v="1484"/>
    <n v="1965"/>
    <n v="2396"/>
    <n v="904"/>
    <x v="54"/>
    <x v="17"/>
    <x v="520"/>
    <x v="6"/>
    <n v="5"/>
    <x v="3"/>
    <x v="1"/>
  </r>
  <r>
    <s v="AX15389"/>
    <s v="ENX2088"/>
    <s v="A128"/>
    <s v="EMP1006"/>
    <s v="C1707"/>
    <d v="2020-04-08T00:00:00"/>
    <x v="48"/>
    <n v="1"/>
    <n v="684"/>
    <n v="561"/>
    <n v="900"/>
    <n v="1636"/>
    <n v="96"/>
    <x v="45"/>
    <x v="26"/>
    <x v="636"/>
    <x v="0"/>
    <n v="5"/>
    <x v="3"/>
    <x v="1"/>
  </r>
  <r>
    <s v="AX15397"/>
    <s v="ENX2093"/>
    <s v="A108"/>
    <s v="EMP1027"/>
    <s v="C1164"/>
    <d v="2020-04-08T00:00:00"/>
    <x v="99"/>
    <n v="2"/>
    <n v="2005"/>
    <n v="1223"/>
    <n v="292"/>
    <n v="356"/>
    <n v="431"/>
    <x v="44"/>
    <x v="35"/>
    <x v="230"/>
    <x v="6"/>
    <n v="6"/>
    <x v="3"/>
    <x v="1"/>
  </r>
  <r>
    <s v="AX15402"/>
    <s v="ENX2065"/>
    <s v="A127"/>
    <s v="EMP1015"/>
    <s v="C1263"/>
    <d v="2020-04-08T00:00:00"/>
    <x v="56"/>
    <n v="1"/>
    <n v="203"/>
    <n v="154"/>
    <n v="1443"/>
    <n v="1826"/>
    <n v="238"/>
    <x v="15"/>
    <x v="18"/>
    <x v="181"/>
    <x v="5"/>
    <n v="7"/>
    <x v="3"/>
    <x v="1"/>
  </r>
  <r>
    <s v="AX15406"/>
    <s v="ENX2048"/>
    <s v="A169"/>
    <s v="EMP1004"/>
    <s v="C1742"/>
    <d v="2020-04-08T00:00:00"/>
    <x v="34"/>
    <n v="4"/>
    <n v="1353"/>
    <n v="947"/>
    <n v="1068"/>
    <n v="1694"/>
    <n v="1742"/>
    <x v="69"/>
    <x v="42"/>
    <x v="637"/>
    <x v="3"/>
    <n v="9"/>
    <x v="3"/>
    <x v="1"/>
  </r>
  <r>
    <s v="AX15416"/>
    <s v="ENX2044"/>
    <s v="A114"/>
    <s v="EMP1020"/>
    <s v="C1053"/>
    <d v="2020-04-08T00:00:00"/>
    <x v="54"/>
    <n v="1"/>
    <n v="1743"/>
    <n v="872"/>
    <n v="4432"/>
    <n v="5404"/>
    <n v="206"/>
    <x v="28"/>
    <x v="5"/>
    <x v="299"/>
    <x v="1"/>
    <n v="9"/>
    <x v="3"/>
    <x v="1"/>
  </r>
  <r>
    <s v="AX15422"/>
    <s v="ENX2021"/>
    <s v="A100"/>
    <s v="EMP1014"/>
    <s v="C1593"/>
    <d v="2020-04-08T00:00:00"/>
    <x v="77"/>
    <n v="3"/>
    <n v="127"/>
    <n v="79"/>
    <n v="504"/>
    <n v="951"/>
    <n v="837"/>
    <x v="54"/>
    <x v="42"/>
    <x v="638"/>
    <x v="3"/>
    <n v="9"/>
    <x v="3"/>
    <x v="1"/>
  </r>
  <r>
    <s v="AX15431"/>
    <s v="ENX2032"/>
    <s v="A129"/>
    <s v="EMP1003"/>
    <s v="C1014"/>
    <d v="2020-04-08T00:00:00"/>
    <x v="47"/>
    <n v="3"/>
    <n v="1725"/>
    <n v="1363"/>
    <n v="1902"/>
    <n v="2640"/>
    <n v="1569"/>
    <x v="62"/>
    <x v="41"/>
    <x v="32"/>
    <x v="0"/>
    <n v="10"/>
    <x v="3"/>
    <x v="1"/>
  </r>
  <r>
    <s v="AX15432"/>
    <s v="ENX2012"/>
    <s v="A102"/>
    <s v="EMP1004"/>
    <s v="C1390"/>
    <d v="2020-04-08T00:00:00"/>
    <x v="16"/>
    <n v="4"/>
    <n v="1848"/>
    <n v="1294"/>
    <n v="910"/>
    <n v="1598"/>
    <n v="1024"/>
    <x v="71"/>
    <x v="44"/>
    <x v="481"/>
    <x v="5"/>
    <n v="10"/>
    <x v="3"/>
    <x v="1"/>
  </r>
  <r>
    <s v="AX15435"/>
    <s v="ENX2052"/>
    <s v="A121"/>
    <s v="EMP1040"/>
    <s v="C1205"/>
    <d v="2020-04-08T00:00:00"/>
    <x v="45"/>
    <n v="2"/>
    <n v="504"/>
    <n v="408"/>
    <n v="504"/>
    <n v="951"/>
    <n v="2396"/>
    <x v="11"/>
    <x v="12"/>
    <x v="196"/>
    <x v="2"/>
    <n v="11"/>
    <x v="3"/>
    <x v="1"/>
  </r>
  <r>
    <s v="AX15436"/>
    <s v="ENX2060"/>
    <s v="A106"/>
    <s v="EMP1013"/>
    <s v="C1759"/>
    <d v="2020-04-08T00:00:00"/>
    <x v="73"/>
    <n v="3"/>
    <n v="2257"/>
    <n v="1535"/>
    <n v="1378"/>
    <n v="1887"/>
    <n v="1060"/>
    <x v="58"/>
    <x v="6"/>
    <x v="634"/>
    <x v="4"/>
    <n v="11"/>
    <x v="3"/>
    <x v="1"/>
  </r>
  <r>
    <s v="AX15437"/>
    <s v="ENX2051"/>
    <s v="A161"/>
    <s v="EMP1008"/>
    <s v="C1045"/>
    <d v="2020-04-08T00:00:00"/>
    <x v="14"/>
    <n v="1"/>
    <n v="1103"/>
    <n v="838"/>
    <n v="6064"/>
    <n v="7132"/>
    <n v="344"/>
    <x v="67"/>
    <x v="9"/>
    <x v="96"/>
    <x v="0"/>
    <n v="12"/>
    <x v="3"/>
    <x v="1"/>
  </r>
  <r>
    <s v="AX15440"/>
    <s v="ENX2033"/>
    <s v="A113"/>
    <s v="EMP1007"/>
    <s v="C1660"/>
    <d v="2020-04-09T00:00:00"/>
    <x v="76"/>
    <n v="1"/>
    <n v="847"/>
    <n v="534"/>
    <n v="1518"/>
    <n v="2410"/>
    <n v="264"/>
    <x v="42"/>
    <x v="38"/>
    <x v="575"/>
    <x v="6"/>
    <n v="12"/>
    <x v="3"/>
    <x v="0"/>
  </r>
  <r>
    <s v="AX15447"/>
    <s v="ENX2088"/>
    <s v="A139"/>
    <s v="EMP1036"/>
    <s v="C1330"/>
    <d v="2020-04-09T00:00:00"/>
    <x v="48"/>
    <n v="1"/>
    <n v="2257"/>
    <n v="1535"/>
    <n v="5772"/>
    <n v="7304"/>
    <n v="82"/>
    <x v="17"/>
    <x v="18"/>
    <x v="555"/>
    <x v="6"/>
    <n v="12"/>
    <x v="3"/>
    <x v="0"/>
  </r>
  <r>
    <s v="AX15454"/>
    <s v="ENX2100"/>
    <s v="A112"/>
    <s v="EMP1038"/>
    <s v="C1049"/>
    <d v="2020-04-09T00:00:00"/>
    <x v="28"/>
    <n v="1"/>
    <n v="1783"/>
    <n v="1516"/>
    <n v="4548"/>
    <n v="5349"/>
    <n v="46"/>
    <x v="69"/>
    <x v="12"/>
    <x v="98"/>
    <x v="2"/>
    <n v="1"/>
    <x v="3"/>
    <x v="1"/>
  </r>
  <r>
    <s v="AX15456"/>
    <s v="ENX2090"/>
    <s v="A172"/>
    <s v="EMP1012"/>
    <s v="C1339"/>
    <d v="2020-04-09T00:00:00"/>
    <x v="55"/>
    <n v="3"/>
    <n v="951"/>
    <n v="504"/>
    <n v="208"/>
    <n v="315"/>
    <n v="801"/>
    <x v="40"/>
    <x v="14"/>
    <x v="44"/>
    <x v="4"/>
    <n v="2"/>
    <x v="3"/>
    <x v="1"/>
  </r>
  <r>
    <s v="AX15457"/>
    <s v="ENX2038"/>
    <s v="A150"/>
    <s v="EMP1015"/>
    <s v="C1199"/>
    <d v="2020-04-09T00:00:00"/>
    <x v="84"/>
    <n v="1"/>
    <n v="2091"/>
    <n v="1485"/>
    <n v="358"/>
    <n v="596"/>
    <n v="411"/>
    <x v="58"/>
    <x v="19"/>
    <x v="639"/>
    <x v="6"/>
    <n v="4"/>
    <x v="3"/>
    <x v="1"/>
  </r>
  <r>
    <s v="AX15476"/>
    <s v="ENX2014"/>
    <s v="A137"/>
    <s v="EMP1030"/>
    <s v="C1692"/>
    <d v="2020-04-09T00:00:00"/>
    <x v="67"/>
    <n v="2"/>
    <n v="35"/>
    <n v="22"/>
    <n v="270"/>
    <n v="336"/>
    <n v="1380"/>
    <x v="14"/>
    <x v="41"/>
    <x v="561"/>
    <x v="5"/>
    <n v="6"/>
    <x v="3"/>
    <x v="1"/>
  </r>
  <r>
    <s v="AX15484"/>
    <s v="ENX2055"/>
    <s v="A155"/>
    <s v="EMP1027"/>
    <s v="C1675"/>
    <d v="2020-04-09T00:00:00"/>
    <x v="71"/>
    <n v="1"/>
    <n v="2091"/>
    <n v="1485"/>
    <n v="269"/>
    <n v="368"/>
    <n v="243"/>
    <x v="26"/>
    <x v="23"/>
    <x v="182"/>
    <x v="1"/>
    <n v="6"/>
    <x v="3"/>
    <x v="1"/>
  </r>
  <r>
    <s v="AX15492"/>
    <s v="ENX2012"/>
    <s v="A150"/>
    <s v="EMP1020"/>
    <s v="C1502"/>
    <d v="2020-04-09T00:00:00"/>
    <x v="16"/>
    <n v="1"/>
    <n v="123"/>
    <n v="84"/>
    <n v="2049"/>
    <n v="3534"/>
    <n v="380"/>
    <x v="2"/>
    <x v="44"/>
    <x v="372"/>
    <x v="2"/>
    <n v="7"/>
    <x v="3"/>
    <x v="1"/>
  </r>
  <r>
    <s v="AX15497"/>
    <s v="ENX2036"/>
    <s v="A149"/>
    <s v="EMP1015"/>
    <s v="C1566"/>
    <d v="2020-04-09T00:00:00"/>
    <x v="1"/>
    <n v="1"/>
    <n v="203"/>
    <n v="154"/>
    <n v="5596"/>
    <n v="9176"/>
    <n v="192"/>
    <x v="31"/>
    <x v="20"/>
    <x v="598"/>
    <x v="6"/>
    <n v="8"/>
    <x v="3"/>
    <x v="1"/>
  </r>
  <r>
    <s v="AX15501"/>
    <s v="ENX2044"/>
    <s v="A109"/>
    <s v="EMP1035"/>
    <s v="C1255"/>
    <d v="2020-04-09T00:00:00"/>
    <x v="54"/>
    <n v="1"/>
    <n v="530"/>
    <n v="435"/>
    <n v="1224"/>
    <n v="1512"/>
    <n v="944"/>
    <x v="50"/>
    <x v="44"/>
    <x v="74"/>
    <x v="5"/>
    <n v="8"/>
    <x v="3"/>
    <x v="1"/>
  </r>
  <r>
    <s v="AX15506"/>
    <s v="ENX2022"/>
    <s v="A161"/>
    <s v="EMP1023"/>
    <s v="C1676"/>
    <d v="2020-04-09T00:00:00"/>
    <x v="27"/>
    <n v="1"/>
    <n v="667"/>
    <n v="387"/>
    <n v="838"/>
    <n v="1103"/>
    <n v="2356"/>
    <x v="20"/>
    <x v="31"/>
    <x v="294"/>
    <x v="1"/>
    <n v="9"/>
    <x v="3"/>
    <x v="1"/>
  </r>
  <r>
    <s v="AX15507"/>
    <s v="ENX2060"/>
    <s v="A105"/>
    <s v="EMP1044"/>
    <s v="C1471"/>
    <d v="2020-04-09T00:00:00"/>
    <x v="73"/>
    <n v="1"/>
    <n v="1848"/>
    <n v="1294"/>
    <n v="420"/>
    <n v="584"/>
    <n v="44"/>
    <x v="63"/>
    <x v="36"/>
    <x v="539"/>
    <x v="3"/>
    <n v="9"/>
    <x v="3"/>
    <x v="1"/>
  </r>
  <r>
    <s v="AX15508"/>
    <s v="ENX2099"/>
    <s v="A152"/>
    <s v="EMP1012"/>
    <s v="C1607"/>
    <d v="2020-04-09T00:00:00"/>
    <x v="52"/>
    <n v="3"/>
    <n v="203"/>
    <n v="154"/>
    <n v="421"/>
    <n v="561"/>
    <n v="656"/>
    <x v="46"/>
    <x v="0"/>
    <x v="640"/>
    <x v="3"/>
    <n v="10"/>
    <x v="3"/>
    <x v="1"/>
  </r>
  <r>
    <s v="AX15509"/>
    <s v="ENX2000"/>
    <s v="A115"/>
    <s v="EMP1030"/>
    <s v="C1040"/>
    <d v="2020-04-09T00:00:00"/>
    <x v="98"/>
    <n v="4"/>
    <n v="1638"/>
    <n v="1261"/>
    <n v="504"/>
    <n v="951"/>
    <n v="1224"/>
    <x v="26"/>
    <x v="23"/>
    <x v="570"/>
    <x v="4"/>
    <n v="11"/>
    <x v="3"/>
    <x v="1"/>
  </r>
  <r>
    <s v="AX15513"/>
    <s v="ENX2006"/>
    <s v="A109"/>
    <s v="EMP1007"/>
    <s v="C1530"/>
    <d v="2020-04-10T00:00:00"/>
    <x v="68"/>
    <n v="4"/>
    <n v="127"/>
    <n v="79"/>
    <n v="910"/>
    <n v="1598"/>
    <n v="1598"/>
    <x v="16"/>
    <x v="36"/>
    <x v="489"/>
    <x v="4"/>
    <n v="3"/>
    <x v="3"/>
    <x v="1"/>
  </r>
  <r>
    <s v="AX15517"/>
    <s v="ENX2058"/>
    <s v="A101"/>
    <s v="EMP1025"/>
    <s v="C1168"/>
    <d v="2020-04-10T00:00:00"/>
    <x v="53"/>
    <n v="1"/>
    <n v="1353"/>
    <n v="947"/>
    <n v="732"/>
    <n v="1077"/>
    <n v="495"/>
    <x v="34"/>
    <x v="10"/>
    <x v="89"/>
    <x v="6"/>
    <n v="5"/>
    <x v="3"/>
    <x v="1"/>
  </r>
  <r>
    <s v="AX15519"/>
    <s v="ENX2022"/>
    <s v="A111"/>
    <s v="EMP1033"/>
    <s v="C1417"/>
    <d v="2020-04-10T00:00:00"/>
    <x v="27"/>
    <n v="1"/>
    <n v="368"/>
    <n v="269"/>
    <n v="5895"/>
    <n v="7188"/>
    <n v="123"/>
    <x v="49"/>
    <x v="11"/>
    <x v="552"/>
    <x v="1"/>
    <n v="5"/>
    <x v="3"/>
    <x v="1"/>
  </r>
  <r>
    <s v="AX15520"/>
    <s v="ENX2029"/>
    <s v="A105"/>
    <s v="EMP1001"/>
    <s v="C1025"/>
    <d v="2020-04-10T00:00:00"/>
    <x v="3"/>
    <n v="1"/>
    <n v="2091"/>
    <n v="1485"/>
    <n v="1234"/>
    <n v="1582"/>
    <n v="117"/>
    <x v="61"/>
    <x v="8"/>
    <x v="187"/>
    <x v="1"/>
    <n v="6"/>
    <x v="3"/>
    <x v="1"/>
  </r>
  <r>
    <s v="AX15527"/>
    <s v="ENX2096"/>
    <s v="A114"/>
    <s v="EMP1038"/>
    <s v="C1152"/>
    <d v="2020-04-10T00:00:00"/>
    <x v="36"/>
    <n v="1"/>
    <n v="1812"/>
    <n v="1305"/>
    <n v="22"/>
    <n v="35"/>
    <n v="1108"/>
    <x v="9"/>
    <x v="6"/>
    <x v="135"/>
    <x v="6"/>
    <n v="6"/>
    <x v="3"/>
    <x v="1"/>
  </r>
  <r>
    <s v="AX15530"/>
    <s v="ENX2049"/>
    <s v="A167"/>
    <s v="EMP1044"/>
    <s v="C1680"/>
    <d v="2020-04-10T00:00:00"/>
    <x v="58"/>
    <n v="1"/>
    <n v="1639"/>
    <n v="1295"/>
    <n v="387"/>
    <n v="667"/>
    <n v="174"/>
    <x v="67"/>
    <x v="21"/>
    <x v="76"/>
    <x v="0"/>
    <n v="7"/>
    <x v="3"/>
    <x v="1"/>
  </r>
  <r>
    <s v="AX15532"/>
    <s v="ENX2033"/>
    <s v="A114"/>
    <s v="EMP1012"/>
    <s v="C1667"/>
    <d v="2020-04-10T00:00:00"/>
    <x v="76"/>
    <n v="1"/>
    <n v="368"/>
    <n v="294"/>
    <n v="2446"/>
    <n v="4010"/>
    <n v="812"/>
    <x v="4"/>
    <x v="7"/>
    <x v="607"/>
    <x v="1"/>
    <n v="7"/>
    <x v="3"/>
    <x v="1"/>
  </r>
  <r>
    <s v="AX15534"/>
    <s v="ENX2030"/>
    <s v="A139"/>
    <s v="EMP1010"/>
    <s v="C1524"/>
    <d v="2020-04-10T00:00:00"/>
    <x v="80"/>
    <n v="1"/>
    <n v="35"/>
    <n v="22"/>
    <n v="842"/>
    <n v="1122"/>
    <n v="369"/>
    <x v="71"/>
    <x v="3"/>
    <x v="641"/>
    <x v="3"/>
    <n v="8"/>
    <x v="3"/>
    <x v="1"/>
  </r>
  <r>
    <s v="AX15539"/>
    <s v="ENX2004"/>
    <s v="A130"/>
    <s v="EMP1009"/>
    <s v="C1185"/>
    <d v="2020-04-10T00:00:00"/>
    <x v="23"/>
    <n v="4"/>
    <n v="2283"/>
    <n v="1484"/>
    <n v="752"/>
    <n v="916"/>
    <n v="1392"/>
    <x v="34"/>
    <x v="23"/>
    <x v="364"/>
    <x v="4"/>
    <n v="8"/>
    <x v="3"/>
    <x v="1"/>
  </r>
  <r>
    <s v="AX15540"/>
    <s v="ENX2058"/>
    <s v="A144"/>
    <s v="EMP1024"/>
    <s v="C1426"/>
    <d v="2020-04-10T00:00:00"/>
    <x v="53"/>
    <n v="1"/>
    <n v="127"/>
    <n v="79"/>
    <n v="1046"/>
    <n v="1635"/>
    <n v="892"/>
    <x v="21"/>
    <x v="29"/>
    <x v="90"/>
    <x v="3"/>
    <n v="9"/>
    <x v="3"/>
    <x v="1"/>
  </r>
  <r>
    <s v="AX15542"/>
    <s v="ENX2053"/>
    <s v="A134"/>
    <s v="EMP1025"/>
    <s v="C1598"/>
    <d v="2020-04-10T00:00:00"/>
    <x v="33"/>
    <n v="1"/>
    <n v="817"/>
    <n v="409"/>
    <n v="4760"/>
    <n v="6264"/>
    <n v="1044"/>
    <x v="2"/>
    <x v="1"/>
    <x v="381"/>
    <x v="3"/>
    <n v="12"/>
    <x v="3"/>
    <x v="1"/>
  </r>
  <r>
    <s v="AX15543"/>
    <s v="ENX2056"/>
    <s v="A124"/>
    <s v="EMP1033"/>
    <s v="C1281"/>
    <d v="2020-04-11T00:00:00"/>
    <x v="64"/>
    <n v="3"/>
    <n v="112"/>
    <n v="90"/>
    <n v="270"/>
    <n v="336"/>
    <n v="2452"/>
    <x v="4"/>
    <x v="19"/>
    <x v="442"/>
    <x v="1"/>
    <n v="1"/>
    <x v="3"/>
    <x v="1"/>
  </r>
  <r>
    <s v="AX15546"/>
    <s v="ENX2068"/>
    <s v="A134"/>
    <s v="EMP1033"/>
    <s v="C1554"/>
    <d v="2020-04-11T00:00:00"/>
    <x v="20"/>
    <n v="3"/>
    <n v="1638"/>
    <n v="1261"/>
    <n v="848"/>
    <n v="1060"/>
    <n v="123"/>
    <x v="33"/>
    <x v="21"/>
    <x v="384"/>
    <x v="2"/>
    <n v="1"/>
    <x v="3"/>
    <x v="1"/>
  </r>
  <r>
    <s v="AX15547"/>
    <s v="ENX2047"/>
    <s v="A130"/>
    <s v="EMP1029"/>
    <s v="C1234"/>
    <d v="2020-04-11T00:00:00"/>
    <x v="82"/>
    <n v="1"/>
    <n v="400"/>
    <n v="208"/>
    <n v="1223"/>
    <n v="2005"/>
    <n v="452"/>
    <x v="4"/>
    <x v="25"/>
    <x v="642"/>
    <x v="6"/>
    <n v="2"/>
    <x v="3"/>
    <x v="1"/>
  </r>
  <r>
    <s v="AX15550"/>
    <s v="ENX2095"/>
    <s v="A165"/>
    <s v="EMP1029"/>
    <s v="C1561"/>
    <d v="2020-04-11T00:00:00"/>
    <x v="42"/>
    <n v="1"/>
    <n v="1338"/>
    <n v="682"/>
    <n v="358"/>
    <n v="596"/>
    <n v="2676"/>
    <x v="7"/>
    <x v="12"/>
    <x v="643"/>
    <x v="0"/>
    <n v="4"/>
    <x v="3"/>
    <x v="1"/>
  </r>
  <r>
    <s v="AX15554"/>
    <s v="ENX2007"/>
    <s v="A150"/>
    <s v="EMP1011"/>
    <s v="C1023"/>
    <d v="2020-04-11T00:00:00"/>
    <x v="63"/>
    <n v="1"/>
    <n v="799"/>
    <n v="455"/>
    <n v="584"/>
    <n v="913"/>
    <n v="1710"/>
    <x v="42"/>
    <x v="33"/>
    <x v="337"/>
    <x v="0"/>
    <n v="4"/>
    <x v="3"/>
    <x v="1"/>
  </r>
  <r>
    <s v="AX15556"/>
    <s v="ENX2008"/>
    <s v="A147"/>
    <s v="EMP1008"/>
    <s v="C1578"/>
    <d v="2020-04-11T00:00:00"/>
    <x v="24"/>
    <n v="3"/>
    <n v="1338"/>
    <n v="682"/>
    <n v="683"/>
    <n v="1178"/>
    <n v="3484"/>
    <x v="5"/>
    <x v="1"/>
    <x v="492"/>
    <x v="3"/>
    <n v="4"/>
    <x v="3"/>
    <x v="1"/>
  </r>
  <r>
    <s v="AX15562"/>
    <s v="ENX2093"/>
    <s v="A101"/>
    <s v="EMP1016"/>
    <s v="C1421"/>
    <d v="2020-04-11T00:00:00"/>
    <x v="99"/>
    <n v="1"/>
    <n v="1725"/>
    <n v="1363"/>
    <n v="435"/>
    <n v="530"/>
    <n v="82"/>
    <x v="29"/>
    <x v="5"/>
    <x v="234"/>
    <x v="1"/>
    <n v="4"/>
    <x v="3"/>
    <x v="1"/>
  </r>
  <r>
    <s v="AX15569"/>
    <s v="ENX2052"/>
    <s v="A149"/>
    <s v="EMP1032"/>
    <s v="C1705"/>
    <d v="2020-04-11T00:00:00"/>
    <x v="45"/>
    <n v="1"/>
    <n v="203"/>
    <n v="154"/>
    <n v="6064"/>
    <n v="7132"/>
    <n v="161"/>
    <x v="22"/>
    <x v="28"/>
    <x v="579"/>
    <x v="5"/>
    <n v="6"/>
    <x v="3"/>
    <x v="1"/>
  </r>
  <r>
    <s v="AX15579"/>
    <s v="ENX2079"/>
    <s v="A133"/>
    <s v="EMP1035"/>
    <s v="C1377"/>
    <d v="2020-04-11T00:00:00"/>
    <x v="9"/>
    <n v="1"/>
    <n v="584"/>
    <n v="420"/>
    <n v="84"/>
    <n v="123"/>
    <n v="74"/>
    <x v="9"/>
    <x v="16"/>
    <x v="24"/>
    <x v="1"/>
    <n v="7"/>
    <x v="3"/>
    <x v="1"/>
  </r>
  <r>
    <s v="AX15591"/>
    <s v="ENX2077"/>
    <s v="A106"/>
    <s v="EMP1026"/>
    <s v="C1632"/>
    <d v="2020-04-11T00:00:00"/>
    <x v="51"/>
    <n v="3"/>
    <n v="530"/>
    <n v="424"/>
    <n v="842"/>
    <n v="1122"/>
    <n v="120"/>
    <x v="73"/>
    <x v="43"/>
    <x v="644"/>
    <x v="4"/>
    <n v="7"/>
    <x v="3"/>
    <x v="1"/>
  </r>
  <r>
    <s v="AX15593"/>
    <s v="ENX2062"/>
    <s v="A111"/>
    <s v="EMP1016"/>
    <s v="C1014"/>
    <d v="2020-04-11T00:00:00"/>
    <x v="91"/>
    <n v="2"/>
    <n v="800"/>
    <n v="536"/>
    <n v="5772"/>
    <n v="7304"/>
    <n v="1293"/>
    <x v="10"/>
    <x v="20"/>
    <x v="286"/>
    <x v="3"/>
    <n v="8"/>
    <x v="3"/>
    <x v="1"/>
  </r>
  <r>
    <s v="AX15594"/>
    <s v="ENX2022"/>
    <s v="A167"/>
    <s v="EMP1044"/>
    <s v="C1475"/>
    <d v="2020-04-11T00:00:00"/>
    <x v="27"/>
    <n v="2"/>
    <n v="2241"/>
    <n v="1367"/>
    <n v="1108"/>
    <n v="1351"/>
    <n v="2397"/>
    <x v="41"/>
    <x v="33"/>
    <x v="480"/>
    <x v="0"/>
    <n v="9"/>
    <x v="3"/>
    <x v="1"/>
  </r>
  <r>
    <s v="AX15595"/>
    <s v="ENX2070"/>
    <s v="A168"/>
    <s v="EMP1021"/>
    <s v="C1532"/>
    <d v="2020-04-11T00:00:00"/>
    <x v="40"/>
    <n v="2"/>
    <n v="947"/>
    <n v="786"/>
    <n v="1223"/>
    <n v="2005"/>
    <n v="96"/>
    <x v="55"/>
    <x v="43"/>
    <x v="645"/>
    <x v="6"/>
    <n v="10"/>
    <x v="3"/>
    <x v="1"/>
  </r>
  <r>
    <s v="AX15596"/>
    <s v="ENX2092"/>
    <s v="A120"/>
    <s v="EMP1026"/>
    <s v="C1261"/>
    <d v="2020-04-11T00:00:00"/>
    <x v="87"/>
    <n v="3"/>
    <n v="847"/>
    <n v="534"/>
    <n v="1902"/>
    <n v="2640"/>
    <n v="246"/>
    <x v="22"/>
    <x v="18"/>
    <x v="115"/>
    <x v="0"/>
    <n v="11"/>
    <x v="3"/>
    <x v="1"/>
  </r>
  <r>
    <s v="AX15597"/>
    <s v="ENX2003"/>
    <s v="A119"/>
    <s v="EMP1030"/>
    <s v="C1115"/>
    <d v="2020-04-11T00:00:00"/>
    <x v="22"/>
    <n v="1"/>
    <n v="947"/>
    <n v="786"/>
    <n v="1261"/>
    <n v="1638"/>
    <n v="120"/>
    <x v="62"/>
    <x v="35"/>
    <x v="646"/>
    <x v="5"/>
    <n v="11"/>
    <x v="3"/>
    <x v="1"/>
  </r>
  <r>
    <s v="AX15598"/>
    <s v="ENX2030"/>
    <s v="A137"/>
    <s v="EMP1022"/>
    <s v="C1649"/>
    <d v="2020-04-11T00:00:00"/>
    <x v="80"/>
    <n v="1"/>
    <n v="1899"/>
    <n v="1044"/>
    <n v="421"/>
    <n v="561"/>
    <n v="408"/>
    <x v="50"/>
    <x v="2"/>
    <x v="153"/>
    <x v="1"/>
    <n v="11"/>
    <x v="3"/>
    <x v="1"/>
  </r>
  <r>
    <s v="AX15600"/>
    <s v="ENX2085"/>
    <s v="A147"/>
    <s v="EMP1032"/>
    <s v="C1103"/>
    <d v="2020-04-12T00:00:00"/>
    <x v="29"/>
    <n v="1"/>
    <n v="603"/>
    <n v="416"/>
    <n v="1636"/>
    <n v="3268"/>
    <n v="447"/>
    <x v="60"/>
    <x v="31"/>
    <x v="584"/>
    <x v="1"/>
    <n v="12"/>
    <x v="3"/>
    <x v="0"/>
  </r>
  <r>
    <s v="AX15605"/>
    <s v="ENX2072"/>
    <s v="A165"/>
    <s v="EMP1019"/>
    <s v="C1356"/>
    <d v="2020-04-12T00:00:00"/>
    <x v="31"/>
    <n v="1"/>
    <n v="392"/>
    <n v="255"/>
    <n v="3162"/>
    <n v="4215"/>
    <n v="74"/>
    <x v="70"/>
    <x v="43"/>
    <x v="434"/>
    <x v="3"/>
    <n v="1"/>
    <x v="3"/>
    <x v="1"/>
  </r>
  <r>
    <s v="AX15612"/>
    <s v="ENX2040"/>
    <s v="A164"/>
    <s v="EMP1025"/>
    <s v="C1295"/>
    <d v="2020-04-12T00:00:00"/>
    <x v="4"/>
    <n v="1"/>
    <n v="2141"/>
    <n v="1777"/>
    <n v="818"/>
    <n v="1634"/>
    <n v="570"/>
    <x v="8"/>
    <x v="9"/>
    <x v="177"/>
    <x v="5"/>
    <n v="1"/>
    <x v="3"/>
    <x v="1"/>
  </r>
  <r>
    <s v="AX15613"/>
    <s v="ENX2072"/>
    <s v="A150"/>
    <s v="EMP1013"/>
    <s v="C1245"/>
    <d v="2020-04-12T00:00:00"/>
    <x v="31"/>
    <n v="1"/>
    <n v="368"/>
    <n v="294"/>
    <n v="478"/>
    <n v="886"/>
    <n v="64"/>
    <x v="25"/>
    <x v="30"/>
    <x v="96"/>
    <x v="5"/>
    <n v="1"/>
    <x v="3"/>
    <x v="1"/>
  </r>
  <r>
    <s v="AX15614"/>
    <s v="ENX2075"/>
    <s v="A170"/>
    <s v="EMP1021"/>
    <s v="C1567"/>
    <d v="2020-04-12T00:00:00"/>
    <x v="35"/>
    <n v="3"/>
    <n v="1862"/>
    <n v="1173"/>
    <n v="2841"/>
    <n v="4059"/>
    <n v="88"/>
    <x v="13"/>
    <x v="7"/>
    <x v="622"/>
    <x v="0"/>
    <n v="3"/>
    <x v="3"/>
    <x v="1"/>
  </r>
  <r>
    <s v="AX15617"/>
    <s v="ENX2067"/>
    <s v="A142"/>
    <s v="EMP1018"/>
    <s v="C1407"/>
    <d v="2020-04-12T00:00:00"/>
    <x v="30"/>
    <n v="2"/>
    <n v="35"/>
    <n v="22"/>
    <n v="2642"/>
    <n v="3944"/>
    <n v="492"/>
    <x v="42"/>
    <x v="18"/>
    <x v="351"/>
    <x v="4"/>
    <n v="4"/>
    <x v="3"/>
    <x v="1"/>
  </r>
  <r>
    <s v="AX15619"/>
    <s v="ENX2070"/>
    <s v="A166"/>
    <s v="EMP1021"/>
    <s v="C1304"/>
    <d v="2020-04-12T00:00:00"/>
    <x v="40"/>
    <n v="4"/>
    <n v="203"/>
    <n v="154"/>
    <n v="425"/>
    <n v="545"/>
    <n v="138"/>
    <x v="26"/>
    <x v="5"/>
    <x v="462"/>
    <x v="3"/>
    <n v="5"/>
    <x v="3"/>
    <x v="1"/>
  </r>
  <r>
    <s v="AX15620"/>
    <s v="ENX2028"/>
    <s v="A172"/>
    <s v="EMP1021"/>
    <s v="C1112"/>
    <d v="2020-04-12T00:00:00"/>
    <x v="5"/>
    <n v="2"/>
    <n v="1671"/>
    <n v="1220"/>
    <n v="3792"/>
    <n v="4990"/>
    <n v="376"/>
    <x v="1"/>
    <x v="37"/>
    <x v="377"/>
    <x v="6"/>
    <n v="6"/>
    <x v="3"/>
    <x v="1"/>
  </r>
  <r>
    <s v="AX15622"/>
    <s v="ENX2095"/>
    <s v="A128"/>
    <s v="EMP1028"/>
    <s v="C1359"/>
    <d v="2020-04-12T00:00:00"/>
    <x v="42"/>
    <n v="1"/>
    <n v="1587"/>
    <n v="1301"/>
    <n v="3600"/>
    <n v="6000"/>
    <n v="572"/>
    <x v="54"/>
    <x v="13"/>
    <x v="593"/>
    <x v="1"/>
    <n v="6"/>
    <x v="3"/>
    <x v="1"/>
  </r>
  <r>
    <s v="AX15626"/>
    <s v="ENX2015"/>
    <s v="A141"/>
    <s v="EMP1006"/>
    <s v="C1405"/>
    <d v="2020-04-12T00:00:00"/>
    <x v="17"/>
    <n v="1"/>
    <n v="1783"/>
    <n v="1516"/>
    <n v="540"/>
    <n v="871"/>
    <n v="95"/>
    <x v="19"/>
    <x v="39"/>
    <x v="260"/>
    <x v="4"/>
    <n v="10"/>
    <x v="3"/>
    <x v="1"/>
  </r>
  <r>
    <s v="AX15631"/>
    <s v="ENX2069"/>
    <s v="A156"/>
    <s v="EMP1007"/>
    <s v="C1348"/>
    <d v="2020-04-13T00:00:00"/>
    <x v="46"/>
    <n v="3"/>
    <n v="1278"/>
    <n v="665"/>
    <n v="1744"/>
    <n v="3486"/>
    <n v="120"/>
    <x v="33"/>
    <x v="23"/>
    <x v="526"/>
    <x v="0"/>
    <n v="12"/>
    <x v="3"/>
    <x v="0"/>
  </r>
  <r>
    <s v="AX15632"/>
    <s v="ENX2083"/>
    <s v="A153"/>
    <s v="EMP1000"/>
    <s v="C1478"/>
    <d v="2020-04-13T00:00:00"/>
    <x v="59"/>
    <n v="2"/>
    <n v="1077"/>
    <n v="732"/>
    <n v="2454"/>
    <n v="3066"/>
    <n v="96"/>
    <x v="15"/>
    <x v="24"/>
    <x v="569"/>
    <x v="2"/>
    <n v="1"/>
    <x v="3"/>
    <x v="1"/>
  </r>
  <r>
    <s v="AX15634"/>
    <s v="ENX2020"/>
    <s v="A122"/>
    <s v="EMP1020"/>
    <s v="C1127"/>
    <d v="2020-04-13T00:00:00"/>
    <x v="18"/>
    <n v="1"/>
    <n v="880"/>
    <n v="634"/>
    <n v="61"/>
    <n v="95"/>
    <n v="243"/>
    <x v="24"/>
    <x v="29"/>
    <x v="179"/>
    <x v="4"/>
    <n v="1"/>
    <x v="3"/>
    <x v="1"/>
  </r>
  <r>
    <s v="AX15635"/>
    <s v="ENX2091"/>
    <s v="A172"/>
    <s v="EMP1023"/>
    <s v="C1563"/>
    <d v="2020-04-13T00:00:00"/>
    <x v="39"/>
    <n v="1"/>
    <n v="800"/>
    <n v="536"/>
    <n v="2726"/>
    <n v="3450"/>
    <n v="892"/>
    <x v="40"/>
    <x v="41"/>
    <x v="136"/>
    <x v="4"/>
    <n v="4"/>
    <x v="3"/>
    <x v="1"/>
  </r>
  <r>
    <s v="AX15638"/>
    <s v="ENX2005"/>
    <s v="A125"/>
    <s v="EMP1027"/>
    <s v="C1344"/>
    <d v="2020-04-13T00:00:00"/>
    <x v="79"/>
    <n v="3"/>
    <n v="1178"/>
    <n v="683"/>
    <n v="1777"/>
    <n v="2141"/>
    <n v="1092"/>
    <x v="1"/>
    <x v="21"/>
    <x v="364"/>
    <x v="3"/>
    <n v="5"/>
    <x v="3"/>
    <x v="1"/>
  </r>
  <r>
    <s v="AX15639"/>
    <s v="ENX2000"/>
    <s v="A122"/>
    <s v="EMP1035"/>
    <s v="C1542"/>
    <d v="2020-04-13T00:00:00"/>
    <x v="98"/>
    <n v="1"/>
    <n v="1119"/>
    <n v="683"/>
    <n v="5772"/>
    <n v="7304"/>
    <n v="190"/>
    <x v="10"/>
    <x v="37"/>
    <x v="493"/>
    <x v="6"/>
    <n v="6"/>
    <x v="3"/>
    <x v="1"/>
  </r>
  <r>
    <s v="AX15642"/>
    <s v="ENX2063"/>
    <s v="A172"/>
    <s v="EMP1021"/>
    <s v="C1030"/>
    <d v="2020-04-13T00:00:00"/>
    <x v="83"/>
    <n v="2"/>
    <n v="847"/>
    <n v="534"/>
    <n v="1321"/>
    <n v="1972"/>
    <n v="290"/>
    <x v="49"/>
    <x v="26"/>
    <x v="478"/>
    <x v="0"/>
    <n v="6"/>
    <x v="3"/>
    <x v="1"/>
  </r>
  <r>
    <s v="AX15647"/>
    <s v="ENX2085"/>
    <s v="A159"/>
    <s v="EMP1024"/>
    <s v="C1495"/>
    <d v="2020-04-13T00:00:00"/>
    <x v="29"/>
    <n v="1"/>
    <n v="2391"/>
    <n v="1291"/>
    <n v="900"/>
    <n v="1500"/>
    <n v="1744"/>
    <x v="53"/>
    <x v="4"/>
    <x v="73"/>
    <x v="5"/>
    <n v="8"/>
    <x v="3"/>
    <x v="1"/>
  </r>
  <r>
    <s v="AX15652"/>
    <s v="ENX2017"/>
    <s v="A150"/>
    <s v="EMP1003"/>
    <s v="C1711"/>
    <d v="2020-04-13T00:00:00"/>
    <x v="61"/>
    <n v="4"/>
    <n v="203"/>
    <n v="154"/>
    <n v="1890"/>
    <n v="3778"/>
    <n v="1046"/>
    <x v="25"/>
    <x v="25"/>
    <x v="450"/>
    <x v="4"/>
    <n v="11"/>
    <x v="3"/>
    <x v="1"/>
  </r>
  <r>
    <s v="AX15667"/>
    <s v="ENX2056"/>
    <s v="A157"/>
    <s v="EMP1035"/>
    <s v="C1607"/>
    <d v="2020-04-14T00:00:00"/>
    <x v="64"/>
    <n v="3"/>
    <n v="1639"/>
    <n v="1295"/>
    <n v="3885"/>
    <n v="4917"/>
    <n v="1224"/>
    <x v="71"/>
    <x v="38"/>
    <x v="647"/>
    <x v="1"/>
    <n v="2"/>
    <x v="3"/>
    <x v="1"/>
  </r>
  <r>
    <s v="AX15669"/>
    <s v="ENX2076"/>
    <s v="A137"/>
    <s v="EMP1000"/>
    <s v="C1291"/>
    <d v="2020-04-14T00:00:00"/>
    <x v="15"/>
    <n v="2"/>
    <n v="1848"/>
    <n v="1294"/>
    <n v="1365"/>
    <n v="2397"/>
    <n v="22"/>
    <x v="64"/>
    <x v="19"/>
    <x v="546"/>
    <x v="6"/>
    <n v="5"/>
    <x v="3"/>
    <x v="1"/>
  </r>
  <r>
    <s v="AX15672"/>
    <s v="ENX2024"/>
    <s v="A122"/>
    <s v="EMP1033"/>
    <s v="C1157"/>
    <d v="2020-04-14T00:00:00"/>
    <x v="2"/>
    <n v="1"/>
    <n v="1351"/>
    <n v="1108"/>
    <n v="1484"/>
    <n v="2283"/>
    <n v="1131"/>
    <x v="58"/>
    <x v="28"/>
    <x v="292"/>
    <x v="3"/>
    <n v="6"/>
    <x v="3"/>
    <x v="1"/>
  </r>
  <r>
    <s v="AX15676"/>
    <s v="ENX2064"/>
    <s v="A112"/>
    <s v="EMP1010"/>
    <s v="C1263"/>
    <d v="2020-04-14T00:00:00"/>
    <x v="25"/>
    <n v="2"/>
    <n v="1367"/>
    <n v="984"/>
    <n v="3162"/>
    <n v="4215"/>
    <n v="742"/>
    <x v="21"/>
    <x v="21"/>
    <x v="648"/>
    <x v="4"/>
    <n v="7"/>
    <x v="3"/>
    <x v="1"/>
  </r>
  <r>
    <s v="AX15680"/>
    <s v="ENX2042"/>
    <s v="A173"/>
    <s v="EMP1017"/>
    <s v="C1795"/>
    <d v="2020-04-14T00:00:00"/>
    <x v="49"/>
    <n v="4"/>
    <n v="2495"/>
    <n v="1896"/>
    <n v="538"/>
    <n v="736"/>
    <n v="214"/>
    <x v="40"/>
    <x v="1"/>
    <x v="276"/>
    <x v="3"/>
    <n v="9"/>
    <x v="3"/>
    <x v="1"/>
  </r>
  <r>
    <s v="AX15681"/>
    <s v="ENX2000"/>
    <s v="A126"/>
    <s v="EMP1006"/>
    <s v="C1793"/>
    <d v="2020-04-14T00:00:00"/>
    <x v="98"/>
    <n v="2"/>
    <n v="800"/>
    <n v="536"/>
    <n v="2460"/>
    <n v="3566"/>
    <n v="801"/>
    <x v="61"/>
    <x v="40"/>
    <x v="11"/>
    <x v="4"/>
    <n v="9"/>
    <x v="3"/>
    <x v="1"/>
  </r>
  <r>
    <s v="AX15686"/>
    <s v="ENX2067"/>
    <s v="A125"/>
    <s v="EMP1019"/>
    <s v="C1629"/>
    <d v="2020-04-14T00:00:00"/>
    <x v="30"/>
    <n v="3"/>
    <n v="1899"/>
    <n v="1044"/>
    <n v="3884"/>
    <n v="5976"/>
    <n v="376"/>
    <x v="60"/>
    <x v="24"/>
    <x v="613"/>
    <x v="0"/>
    <n v="11"/>
    <x v="3"/>
    <x v="1"/>
  </r>
  <r>
    <s v="AX15695"/>
    <s v="ENX2020"/>
    <s v="A168"/>
    <s v="EMP1007"/>
    <s v="C1217"/>
    <d v="2020-04-14T00:00:00"/>
    <x v="18"/>
    <n v="1"/>
    <n v="1566"/>
    <n v="1190"/>
    <n v="1485"/>
    <n v="2091"/>
    <n v="280"/>
    <x v="67"/>
    <x v="24"/>
    <x v="366"/>
    <x v="4"/>
    <n v="12"/>
    <x v="3"/>
    <x v="1"/>
  </r>
  <r>
    <s v="AX15697"/>
    <s v="ENX2027"/>
    <s v="A149"/>
    <s v="EMP1044"/>
    <s v="C1183"/>
    <d v="2020-04-14T00:00:00"/>
    <x v="19"/>
    <n v="1"/>
    <n v="800"/>
    <n v="536"/>
    <n v="3753"/>
    <n v="4578"/>
    <n v="1448"/>
    <x v="61"/>
    <x v="1"/>
    <x v="545"/>
    <x v="5"/>
    <n v="12"/>
    <x v="3"/>
    <x v="1"/>
  </r>
  <r>
    <s v="AX15698"/>
    <s v="ENX2050"/>
    <s v="A122"/>
    <s v="EMP1002"/>
    <s v="C1086"/>
    <d v="2020-04-14T00:00:00"/>
    <x v="44"/>
    <n v="1"/>
    <n v="203"/>
    <n v="154"/>
    <n v="818"/>
    <n v="1634"/>
    <n v="626"/>
    <x v="70"/>
    <x v="38"/>
    <x v="649"/>
    <x v="5"/>
    <n v="12"/>
    <x v="3"/>
    <x v="1"/>
  </r>
  <r>
    <s v="AX15711"/>
    <s v="ENX2068"/>
    <s v="A149"/>
    <s v="EMP1002"/>
    <s v="C1561"/>
    <d v="2020-04-14T00:00:00"/>
    <x v="20"/>
    <n v="3"/>
    <n v="826"/>
    <n v="562"/>
    <n v="342"/>
    <n v="434"/>
    <n v="123"/>
    <x v="70"/>
    <x v="6"/>
    <x v="650"/>
    <x v="4"/>
    <n v="12"/>
    <x v="3"/>
    <x v="1"/>
  </r>
  <r>
    <s v="AX15713"/>
    <s v="ENX2000"/>
    <s v="A162"/>
    <s v="EMP1030"/>
    <s v="C1536"/>
    <d v="2020-04-15T00:00:00"/>
    <x v="98"/>
    <n v="1"/>
    <n v="951"/>
    <n v="504"/>
    <n v="316"/>
    <n v="508"/>
    <n v="550"/>
    <x v="63"/>
    <x v="29"/>
    <x v="651"/>
    <x v="1"/>
    <n v="1"/>
    <x v="3"/>
    <x v="1"/>
  </r>
  <r>
    <s v="AX15715"/>
    <s v="ENX2062"/>
    <s v="A105"/>
    <s v="EMP1020"/>
    <s v="C1056"/>
    <d v="2020-04-15T00:00:00"/>
    <x v="91"/>
    <n v="3"/>
    <n v="2464"/>
    <n v="1774"/>
    <n v="1580"/>
    <n v="2224"/>
    <n v="46"/>
    <x v="2"/>
    <x v="19"/>
    <x v="652"/>
    <x v="4"/>
    <n v="1"/>
    <x v="3"/>
    <x v="1"/>
  </r>
  <r>
    <s v="AX15719"/>
    <s v="ENX2012"/>
    <s v="A172"/>
    <s v="EMP1002"/>
    <s v="C1294"/>
    <d v="2020-04-15T00:00:00"/>
    <x v="16"/>
    <n v="2"/>
    <n v="2141"/>
    <n v="1777"/>
    <n v="66"/>
    <n v="105"/>
    <n v="656"/>
    <x v="48"/>
    <x v="35"/>
    <x v="598"/>
    <x v="0"/>
    <n v="2"/>
    <x v="3"/>
    <x v="1"/>
  </r>
  <r>
    <s v="AX15722"/>
    <s v="ENX2057"/>
    <s v="A148"/>
    <s v="EMP1039"/>
    <s v="C1634"/>
    <d v="2020-04-15T00:00:00"/>
    <x v="78"/>
    <n v="3"/>
    <n v="112"/>
    <n v="90"/>
    <n v="3548"/>
    <n v="4928"/>
    <n v="1767"/>
    <x v="15"/>
    <x v="29"/>
    <x v="5"/>
    <x v="5"/>
    <n v="2"/>
    <x v="3"/>
    <x v="1"/>
  </r>
  <r>
    <s v="AX15726"/>
    <s v="ENX2073"/>
    <s v="A163"/>
    <s v="EMP1012"/>
    <s v="C1152"/>
    <d v="2020-04-15T00:00:00"/>
    <x v="85"/>
    <n v="1"/>
    <n v="818"/>
    <n v="450"/>
    <n v="765"/>
    <n v="1176"/>
    <n v="452"/>
    <x v="37"/>
    <x v="39"/>
    <x v="70"/>
    <x v="1"/>
    <n v="4"/>
    <x v="3"/>
    <x v="1"/>
  </r>
  <r>
    <s v="AX15728"/>
    <s v="ENX2088"/>
    <s v="A109"/>
    <s v="EMP1041"/>
    <s v="C1147"/>
    <d v="2020-04-15T00:00:00"/>
    <x v="48"/>
    <n v="1"/>
    <n v="1887"/>
    <n v="1378"/>
    <n v="291"/>
    <n v="378"/>
    <n v="492"/>
    <x v="21"/>
    <x v="3"/>
    <x v="552"/>
    <x v="6"/>
    <n v="6"/>
    <x v="3"/>
    <x v="1"/>
  </r>
  <r>
    <s v="AX15746"/>
    <s v="ENX2098"/>
    <s v="A116"/>
    <s v="EMP1021"/>
    <s v="C1790"/>
    <d v="2020-04-15T00:00:00"/>
    <x v="69"/>
    <n v="1"/>
    <n v="771"/>
    <n v="648"/>
    <n v="4455"/>
    <n v="6273"/>
    <n v="523"/>
    <x v="40"/>
    <x v="11"/>
    <x v="572"/>
    <x v="2"/>
    <n v="6"/>
    <x v="3"/>
    <x v="1"/>
  </r>
  <r>
    <s v="AX15748"/>
    <s v="ENX2039"/>
    <s v="A122"/>
    <s v="EMP1007"/>
    <s v="C1221"/>
    <d v="2020-04-15T00:00:00"/>
    <x v="96"/>
    <n v="4"/>
    <n v="596"/>
    <n v="358"/>
    <n v="1942"/>
    <n v="3596"/>
    <n v="600"/>
    <x v="33"/>
    <x v="35"/>
    <x v="91"/>
    <x v="2"/>
    <n v="6"/>
    <x v="3"/>
    <x v="1"/>
  </r>
  <r>
    <s v="AX15755"/>
    <s v="ENX2042"/>
    <s v="A128"/>
    <s v="EMP1036"/>
    <s v="C1578"/>
    <d v="2020-04-15T00:00:00"/>
    <x v="49"/>
    <n v="1"/>
    <n v="2353"/>
    <n v="1788"/>
    <n v="584"/>
    <n v="913"/>
    <n v="452"/>
    <x v="5"/>
    <x v="18"/>
    <x v="528"/>
    <x v="1"/>
    <n v="8"/>
    <x v="3"/>
    <x v="1"/>
  </r>
  <r>
    <s v="AX15757"/>
    <s v="ENX2000"/>
    <s v="A110"/>
    <s v="EMP1032"/>
    <s v="C1696"/>
    <d v="2020-04-15T00:00:00"/>
    <x v="98"/>
    <n v="2"/>
    <n v="1671"/>
    <n v="1220"/>
    <n v="4360"/>
    <n v="5520"/>
    <n v="944"/>
    <x v="56"/>
    <x v="26"/>
    <x v="222"/>
    <x v="6"/>
    <n v="9"/>
    <x v="3"/>
    <x v="1"/>
  </r>
  <r>
    <s v="AX15761"/>
    <s v="ENX2094"/>
    <s v="A133"/>
    <s v="EMP1026"/>
    <s v="C1659"/>
    <d v="2020-04-15T00:00:00"/>
    <x v="90"/>
    <n v="3"/>
    <n v="1338"/>
    <n v="682"/>
    <n v="450"/>
    <n v="818"/>
    <n v="246"/>
    <x v="10"/>
    <x v="20"/>
    <x v="653"/>
    <x v="6"/>
    <n v="9"/>
    <x v="3"/>
    <x v="1"/>
  </r>
  <r>
    <s v="AX15762"/>
    <s v="ENX2099"/>
    <s v="A147"/>
    <s v="EMP1034"/>
    <s v="C1400"/>
    <d v="2020-04-15T00:00:00"/>
    <x v="52"/>
    <n v="1"/>
    <n v="217"/>
    <n v="171"/>
    <n v="2886"/>
    <n v="4242"/>
    <n v="509"/>
    <x v="12"/>
    <x v="43"/>
    <x v="167"/>
    <x v="0"/>
    <n v="10"/>
    <x v="3"/>
    <x v="1"/>
  </r>
  <r>
    <s v="AX15764"/>
    <s v="ENX2077"/>
    <s v="A134"/>
    <s v="EMP1015"/>
    <s v="C1127"/>
    <d v="2020-04-15T00:00:00"/>
    <x v="51"/>
    <n v="1"/>
    <n v="1639"/>
    <n v="1295"/>
    <n v="260"/>
    <n v="362"/>
    <n v="658"/>
    <x v="14"/>
    <x v="30"/>
    <x v="184"/>
    <x v="5"/>
    <n v="10"/>
    <x v="3"/>
    <x v="1"/>
  </r>
  <r>
    <s v="AX15766"/>
    <s v="ENX2063"/>
    <s v="A161"/>
    <s v="EMP1024"/>
    <s v="C1660"/>
    <d v="2020-04-15T00:00:00"/>
    <x v="83"/>
    <n v="1"/>
    <n v="1826"/>
    <n v="1443"/>
    <n v="3272"/>
    <n v="4088"/>
    <n v="2756"/>
    <x v="11"/>
    <x v="37"/>
    <x v="564"/>
    <x v="0"/>
    <n v="10"/>
    <x v="3"/>
    <x v="1"/>
  </r>
  <r>
    <s v="AX15779"/>
    <s v="ENX2094"/>
    <s v="A140"/>
    <s v="EMP1038"/>
    <s v="C1285"/>
    <d v="2020-04-15T00:00:00"/>
    <x v="90"/>
    <n v="1"/>
    <n v="1967"/>
    <n v="1397"/>
    <n v="1260"/>
    <n v="1752"/>
    <n v="106"/>
    <x v="65"/>
    <x v="33"/>
    <x v="535"/>
    <x v="5"/>
    <n v="11"/>
    <x v="3"/>
    <x v="1"/>
  </r>
  <r>
    <s v="AX15782"/>
    <s v="ENX2081"/>
    <s v="A115"/>
    <s v="EMP1005"/>
    <s v="C1530"/>
    <d v="2020-04-16T00:00:00"/>
    <x v="62"/>
    <n v="3"/>
    <n v="1887"/>
    <n v="1378"/>
    <n v="4692"/>
    <n v="7448"/>
    <n v="2397"/>
    <x v="5"/>
    <x v="23"/>
    <x v="501"/>
    <x v="5"/>
    <n v="12"/>
    <x v="3"/>
    <x v="0"/>
  </r>
  <r>
    <s v="AX15787"/>
    <s v="ENX2082"/>
    <s v="A112"/>
    <s v="EMP1028"/>
    <s v="C1268"/>
    <d v="2020-04-16T00:00:00"/>
    <x v="86"/>
    <n v="2"/>
    <n v="1798"/>
    <n v="971"/>
    <n v="842"/>
    <n v="1122"/>
    <n v="714"/>
    <x v="41"/>
    <x v="43"/>
    <x v="654"/>
    <x v="5"/>
    <n v="1"/>
    <x v="3"/>
    <x v="1"/>
  </r>
  <r>
    <s v="AX15797"/>
    <s v="ENX2099"/>
    <s v="A104"/>
    <s v="EMP1036"/>
    <s v="C1572"/>
    <d v="2020-04-16T00:00:00"/>
    <x v="52"/>
    <n v="4"/>
    <n v="1566"/>
    <n v="1190"/>
    <n v="562"/>
    <n v="826"/>
    <n v="1212"/>
    <x v="48"/>
    <x v="33"/>
    <x v="381"/>
    <x v="1"/>
    <n v="2"/>
    <x v="3"/>
    <x v="1"/>
  </r>
  <r>
    <s v="AX15798"/>
    <s v="ENX2086"/>
    <s v="A120"/>
    <s v="EMP1021"/>
    <s v="C1673"/>
    <d v="2020-04-16T00:00:00"/>
    <x v="94"/>
    <n v="1"/>
    <n v="203"/>
    <n v="154"/>
    <n v="584"/>
    <n v="913"/>
    <n v="377"/>
    <x v="9"/>
    <x v="32"/>
    <x v="655"/>
    <x v="4"/>
    <n v="3"/>
    <x v="3"/>
    <x v="1"/>
  </r>
  <r>
    <s v="AX15803"/>
    <s v="ENX2016"/>
    <s v="A163"/>
    <s v="EMP1033"/>
    <s v="C1411"/>
    <d v="2020-04-16T00:00:00"/>
    <x v="6"/>
    <n v="1"/>
    <n v="1353"/>
    <n v="947"/>
    <n v="850"/>
    <n v="1090"/>
    <n v="44"/>
    <x v="69"/>
    <x v="25"/>
    <x v="656"/>
    <x v="1"/>
    <n v="3"/>
    <x v="3"/>
    <x v="1"/>
  </r>
  <r>
    <s v="AX15806"/>
    <s v="ENX2090"/>
    <s v="A141"/>
    <s v="EMP1011"/>
    <s v="C1413"/>
    <d v="2020-04-16T00:00:00"/>
    <x v="55"/>
    <n v="1"/>
    <n v="1889"/>
    <n v="945"/>
    <n v="2700"/>
    <n v="4500"/>
    <n v="52"/>
    <x v="24"/>
    <x v="16"/>
    <x v="225"/>
    <x v="6"/>
    <n v="4"/>
    <x v="3"/>
    <x v="1"/>
  </r>
  <r>
    <s v="AX15807"/>
    <s v="ENX2071"/>
    <s v="A135"/>
    <s v="EMP1033"/>
    <s v="C1377"/>
    <d v="2020-04-16T00:00:00"/>
    <x v="92"/>
    <n v="4"/>
    <n v="2283"/>
    <n v="1484"/>
    <n v="1046"/>
    <n v="1635"/>
    <n v="534"/>
    <x v="37"/>
    <x v="24"/>
    <x v="468"/>
    <x v="0"/>
    <n v="6"/>
    <x v="3"/>
    <x v="1"/>
  </r>
  <r>
    <s v="AX15808"/>
    <s v="ENX2006"/>
    <s v="A129"/>
    <s v="EMP1031"/>
    <s v="C1603"/>
    <d v="2020-04-16T00:00:00"/>
    <x v="68"/>
    <n v="1"/>
    <n v="2497"/>
    <n v="1473"/>
    <n v="387"/>
    <n v="667"/>
    <n v="164"/>
    <x v="38"/>
    <x v="10"/>
    <x v="11"/>
    <x v="3"/>
    <n v="6"/>
    <x v="3"/>
    <x v="1"/>
  </r>
  <r>
    <s v="AX15810"/>
    <s v="ENX2072"/>
    <s v="A135"/>
    <s v="EMP1028"/>
    <s v="C1756"/>
    <d v="2020-04-16T00:00:00"/>
    <x v="31"/>
    <n v="4"/>
    <n v="1103"/>
    <n v="838"/>
    <n v="291"/>
    <n v="378"/>
    <n v="1252"/>
    <x v="73"/>
    <x v="7"/>
    <x v="618"/>
    <x v="2"/>
    <n v="6"/>
    <x v="3"/>
    <x v="1"/>
  </r>
  <r>
    <s v="AX15814"/>
    <s v="ENX2032"/>
    <s v="A145"/>
    <s v="EMP1026"/>
    <s v="C1122"/>
    <d v="2020-04-16T00:00:00"/>
    <x v="47"/>
    <n v="2"/>
    <n v="1405"/>
    <n v="1054"/>
    <n v="832"/>
    <n v="1260"/>
    <n v="137"/>
    <x v="52"/>
    <x v="41"/>
    <x v="308"/>
    <x v="5"/>
    <n v="6"/>
    <x v="3"/>
    <x v="1"/>
  </r>
  <r>
    <s v="AX15815"/>
    <s v="ENX2009"/>
    <s v="A121"/>
    <s v="EMP1043"/>
    <s v="C1556"/>
    <d v="2020-04-16T00:00:00"/>
    <x v="75"/>
    <n v="3"/>
    <n v="1414"/>
    <n v="962"/>
    <n v="387"/>
    <n v="667"/>
    <n v="523"/>
    <x v="44"/>
    <x v="18"/>
    <x v="523"/>
    <x v="0"/>
    <n v="6"/>
    <x v="3"/>
    <x v="1"/>
  </r>
  <r>
    <s v="AX15817"/>
    <s v="ENX2035"/>
    <s v="A146"/>
    <s v="EMP1008"/>
    <s v="C1210"/>
    <d v="2020-04-16T00:00:00"/>
    <x v="26"/>
    <n v="1"/>
    <n v="458"/>
    <n v="376"/>
    <n v="4452"/>
    <n v="6849"/>
    <n v="44"/>
    <x v="55"/>
    <x v="10"/>
    <x v="362"/>
    <x v="2"/>
    <n v="7"/>
    <x v="3"/>
    <x v="1"/>
  </r>
  <r>
    <s v="AX15822"/>
    <s v="ENX2028"/>
    <s v="A130"/>
    <s v="EMP1005"/>
    <s v="C1341"/>
    <d v="2020-04-16T00:00:00"/>
    <x v="5"/>
    <n v="1"/>
    <n v="1052"/>
    <n v="589"/>
    <n v="416"/>
    <n v="630"/>
    <n v="509"/>
    <x v="28"/>
    <x v="30"/>
    <x v="218"/>
    <x v="3"/>
    <n v="7"/>
    <x v="3"/>
    <x v="1"/>
  </r>
  <r>
    <s v="AX15825"/>
    <s v="ENX2010"/>
    <s v="A122"/>
    <s v="EMP1032"/>
    <s v="C1202"/>
    <d v="2020-04-16T00:00:00"/>
    <x v="43"/>
    <n v="1"/>
    <n v="556"/>
    <n v="395"/>
    <n v="807"/>
    <n v="1104"/>
    <n v="123"/>
    <x v="63"/>
    <x v="29"/>
    <x v="340"/>
    <x v="6"/>
    <n v="10"/>
    <x v="3"/>
    <x v="1"/>
  </r>
  <r>
    <s v="AX15830"/>
    <s v="ENX2099"/>
    <s v="A167"/>
    <s v="EMP1008"/>
    <s v="C1463"/>
    <d v="2020-04-17T00:00:00"/>
    <x v="52"/>
    <n v="2"/>
    <n v="181"/>
    <n v="130"/>
    <n v="1124"/>
    <n v="1652"/>
    <n v="322"/>
    <x v="60"/>
    <x v="35"/>
    <x v="260"/>
    <x v="3"/>
    <n v="1"/>
    <x v="3"/>
    <x v="1"/>
  </r>
  <r>
    <s v="AX15835"/>
    <s v="ENX2098"/>
    <s v="A165"/>
    <s v="EMP1001"/>
    <s v="C1566"/>
    <d v="2020-04-17T00:00:00"/>
    <x v="69"/>
    <n v="4"/>
    <n v="1639"/>
    <n v="1295"/>
    <n v="1516"/>
    <n v="1783"/>
    <n v="689"/>
    <x v="43"/>
    <x v="14"/>
    <x v="657"/>
    <x v="1"/>
    <n v="4"/>
    <x v="3"/>
    <x v="1"/>
  </r>
  <r>
    <s v="AX15840"/>
    <s v="ENX2062"/>
    <s v="A165"/>
    <s v="EMP1029"/>
    <s v="C1465"/>
    <d v="2020-04-17T00:00:00"/>
    <x v="91"/>
    <n v="3"/>
    <n v="2497"/>
    <n v="1473"/>
    <n v="5322"/>
    <n v="7392"/>
    <n v="2216"/>
    <x v="25"/>
    <x v="17"/>
    <x v="656"/>
    <x v="1"/>
    <n v="5"/>
    <x v="3"/>
    <x v="1"/>
  </r>
  <r>
    <s v="AX15844"/>
    <s v="ENX2059"/>
    <s v="A145"/>
    <s v="EMP1024"/>
    <s v="C1590"/>
    <d v="2020-04-17T00:00:00"/>
    <x v="97"/>
    <n v="1"/>
    <n v="530"/>
    <n v="435"/>
    <n v="1800"/>
    <n v="3272"/>
    <n v="280"/>
    <x v="24"/>
    <x v="6"/>
    <x v="534"/>
    <x v="5"/>
    <n v="6"/>
    <x v="3"/>
    <x v="1"/>
  </r>
  <r>
    <s v="AX15845"/>
    <s v="ENX2067"/>
    <s v="A137"/>
    <s v="EMP1026"/>
    <s v="C1598"/>
    <d v="2020-04-17T00:00:00"/>
    <x v="30"/>
    <n v="1"/>
    <n v="2294"/>
    <n v="1399"/>
    <n v="342"/>
    <n v="434"/>
    <n v="144"/>
    <x v="67"/>
    <x v="37"/>
    <x v="658"/>
    <x v="2"/>
    <n v="6"/>
    <x v="3"/>
    <x v="1"/>
  </r>
  <r>
    <s v="AX15851"/>
    <s v="ENX2009"/>
    <s v="A106"/>
    <s v="EMP1041"/>
    <s v="C1674"/>
    <d v="2020-04-17T00:00:00"/>
    <x v="75"/>
    <n v="1"/>
    <n v="1826"/>
    <n v="1443"/>
    <n v="1696"/>
    <n v="2120"/>
    <n v="39"/>
    <x v="0"/>
    <x v="17"/>
    <x v="659"/>
    <x v="4"/>
    <n v="6"/>
    <x v="3"/>
    <x v="1"/>
  </r>
  <r>
    <s v="AX15852"/>
    <s v="ENX2068"/>
    <s v="A149"/>
    <s v="EMP1014"/>
    <s v="C1544"/>
    <d v="2020-04-17T00:00:00"/>
    <x v="20"/>
    <n v="2"/>
    <n v="1587"/>
    <n v="1301"/>
    <n v="22"/>
    <n v="35"/>
    <n v="447"/>
    <x v="51"/>
    <x v="25"/>
    <x v="566"/>
    <x v="1"/>
    <n v="7"/>
    <x v="3"/>
    <x v="1"/>
  </r>
  <r>
    <s v="AX15853"/>
    <s v="ENX2086"/>
    <s v="A137"/>
    <s v="EMP1000"/>
    <s v="C1562"/>
    <d v="2020-04-17T00:00:00"/>
    <x v="94"/>
    <n v="1"/>
    <n v="637"/>
    <n v="389"/>
    <n v="376"/>
    <n v="458"/>
    <n v="184"/>
    <x v="25"/>
    <x v="35"/>
    <x v="137"/>
    <x v="0"/>
    <n v="9"/>
    <x v="3"/>
    <x v="1"/>
  </r>
  <r>
    <s v="AX15855"/>
    <s v="ENX2080"/>
    <s v="A123"/>
    <s v="EMP1037"/>
    <s v="C1772"/>
    <d v="2020-04-17T00:00:00"/>
    <x v="37"/>
    <n v="1"/>
    <n v="684"/>
    <n v="561"/>
    <n v="408"/>
    <n v="504"/>
    <n v="380"/>
    <x v="73"/>
    <x v="24"/>
    <x v="558"/>
    <x v="1"/>
    <n v="10"/>
    <x v="3"/>
    <x v="1"/>
  </r>
  <r>
    <s v="AX15858"/>
    <s v="ENX2027"/>
    <s v="A108"/>
    <s v="EMP1035"/>
    <s v="C1598"/>
    <d v="2020-04-17T00:00:00"/>
    <x v="19"/>
    <n v="1"/>
    <n v="556"/>
    <n v="395"/>
    <n v="840"/>
    <n v="1168"/>
    <n v="1790"/>
    <x v="34"/>
    <x v="44"/>
    <x v="639"/>
    <x v="4"/>
    <n v="10"/>
    <x v="3"/>
    <x v="1"/>
  </r>
  <r>
    <s v="AX15864"/>
    <s v="ENX2031"/>
    <s v="A138"/>
    <s v="EMP1020"/>
    <s v="C1024"/>
    <d v="2020-04-17T00:00:00"/>
    <x v="88"/>
    <n v="4"/>
    <n v="2497"/>
    <n v="1473"/>
    <n v="1260"/>
    <n v="1752"/>
    <n v="106"/>
    <x v="61"/>
    <x v="41"/>
    <x v="407"/>
    <x v="1"/>
    <n v="11"/>
    <x v="3"/>
    <x v="1"/>
  </r>
  <r>
    <s v="AX15868"/>
    <s v="ENX2060"/>
    <s v="A151"/>
    <s v="EMP1026"/>
    <s v="C1790"/>
    <d v="2020-04-17T00:00:00"/>
    <x v="73"/>
    <n v="1"/>
    <n v="2464"/>
    <n v="1774"/>
    <n v="1046"/>
    <n v="1635"/>
    <n v="248"/>
    <x v="40"/>
    <x v="3"/>
    <x v="660"/>
    <x v="3"/>
    <n v="12"/>
    <x v="3"/>
    <x v="1"/>
  </r>
  <r>
    <s v="AX15869"/>
    <s v="ENX2026"/>
    <s v="A133"/>
    <s v="EMP1030"/>
    <s v="C1574"/>
    <d v="2020-04-18T00:00:00"/>
    <x v="74"/>
    <n v="3"/>
    <n v="530"/>
    <n v="435"/>
    <n v="336"/>
    <n v="492"/>
    <n v="1742"/>
    <x v="30"/>
    <x v="33"/>
    <x v="661"/>
    <x v="4"/>
    <n v="1"/>
    <x v="3"/>
    <x v="1"/>
  </r>
  <r>
    <s v="AX15878"/>
    <s v="ENX2076"/>
    <s v="A110"/>
    <s v="EMP1020"/>
    <s v="C1208"/>
    <d v="2020-04-18T00:00:00"/>
    <x v="15"/>
    <n v="2"/>
    <n v="2241"/>
    <n v="1367"/>
    <n v="1230"/>
    <n v="1783"/>
    <n v="1100"/>
    <x v="58"/>
    <x v="14"/>
    <x v="334"/>
    <x v="4"/>
    <n v="1"/>
    <x v="3"/>
    <x v="1"/>
  </r>
  <r>
    <s v="AX15884"/>
    <s v="ENX2020"/>
    <s v="A104"/>
    <s v="EMP1025"/>
    <s v="C1369"/>
    <d v="2020-04-18T00:00:00"/>
    <x v="18"/>
    <n v="2"/>
    <n v="947"/>
    <n v="786"/>
    <n v="2400"/>
    <n v="4364"/>
    <n v="98"/>
    <x v="25"/>
    <x v="27"/>
    <x v="654"/>
    <x v="4"/>
    <n v="2"/>
    <x v="3"/>
    <x v="1"/>
  </r>
  <r>
    <s v="AX15888"/>
    <s v="ENX2023"/>
    <s v="A137"/>
    <s v="EMP1022"/>
    <s v="C1625"/>
    <d v="2020-04-18T00:00:00"/>
    <x v="57"/>
    <n v="1"/>
    <n v="1353"/>
    <n v="947"/>
    <n v="2913"/>
    <n v="4482"/>
    <n v="496"/>
    <x v="33"/>
    <x v="10"/>
    <x v="96"/>
    <x v="4"/>
    <n v="3"/>
    <x v="3"/>
    <x v="1"/>
  </r>
  <r>
    <s v="AX15890"/>
    <s v="ENX2057"/>
    <s v="A137"/>
    <s v="EMP1043"/>
    <s v="C1315"/>
    <d v="2020-04-18T00:00:00"/>
    <x v="78"/>
    <n v="1"/>
    <n v="2141"/>
    <n v="1777"/>
    <n v="1924"/>
    <n v="2828"/>
    <n v="1404"/>
    <x v="49"/>
    <x v="23"/>
    <x v="42"/>
    <x v="3"/>
    <n v="4"/>
    <x v="3"/>
    <x v="1"/>
  </r>
  <r>
    <s v="AX15894"/>
    <s v="ENX2005"/>
    <s v="A157"/>
    <s v="EMP1015"/>
    <s v="C1133"/>
    <d v="2020-04-18T00:00:00"/>
    <x v="79"/>
    <n v="3"/>
    <n v="817"/>
    <n v="409"/>
    <n v="72"/>
    <n v="136"/>
    <n v="507"/>
    <x v="3"/>
    <x v="4"/>
    <x v="521"/>
    <x v="4"/>
    <n v="5"/>
    <x v="3"/>
    <x v="1"/>
  </r>
  <r>
    <s v="AX15896"/>
    <s v="ENX2064"/>
    <s v="A133"/>
    <s v="EMP1027"/>
    <s v="C1335"/>
    <d v="2020-04-18T00:00:00"/>
    <x v="25"/>
    <n v="1"/>
    <n v="1367"/>
    <n v="984"/>
    <n v="1363"/>
    <n v="1725"/>
    <n v="871"/>
    <x v="12"/>
    <x v="18"/>
    <x v="290"/>
    <x v="5"/>
    <n v="5"/>
    <x v="3"/>
    <x v="1"/>
  </r>
  <r>
    <s v="AX15901"/>
    <s v="ENX2071"/>
    <s v="A123"/>
    <s v="EMP1004"/>
    <s v="C1401"/>
    <d v="2020-04-18T00:00:00"/>
    <x v="92"/>
    <n v="2"/>
    <n v="800"/>
    <n v="536"/>
    <n v="947"/>
    <n v="1353"/>
    <n v="383"/>
    <x v="0"/>
    <x v="38"/>
    <x v="519"/>
    <x v="6"/>
    <n v="6"/>
    <x v="3"/>
    <x v="1"/>
  </r>
  <r>
    <s v="AX15910"/>
    <s v="ENX2023"/>
    <s v="A163"/>
    <s v="EMP1040"/>
    <s v="C1265"/>
    <d v="2020-04-18T00:00:00"/>
    <x v="57"/>
    <n v="1"/>
    <n v="1500"/>
    <n v="900"/>
    <n v="971"/>
    <n v="1494"/>
    <n v="742"/>
    <x v="22"/>
    <x v="0"/>
    <x v="662"/>
    <x v="2"/>
    <n v="8"/>
    <x v="3"/>
    <x v="1"/>
  </r>
  <r>
    <s v="AX15911"/>
    <s v="ENX2027"/>
    <s v="A166"/>
    <s v="EMP1005"/>
    <s v="C1476"/>
    <d v="2020-04-18T00:00:00"/>
    <x v="19"/>
    <n v="2"/>
    <n v="2091"/>
    <n v="1485"/>
    <n v="171"/>
    <n v="217"/>
    <n v="161"/>
    <x v="24"/>
    <x v="31"/>
    <x v="663"/>
    <x v="4"/>
    <n v="8"/>
    <x v="3"/>
    <x v="1"/>
  </r>
  <r>
    <s v="AX15913"/>
    <s v="ENX2040"/>
    <s v="A161"/>
    <s v="EMP1037"/>
    <s v="C1113"/>
    <d v="2020-04-18T00:00:00"/>
    <x v="4"/>
    <n v="3"/>
    <n v="1587"/>
    <n v="1301"/>
    <n v="208"/>
    <n v="315"/>
    <n v="613"/>
    <x v="27"/>
    <x v="15"/>
    <x v="425"/>
    <x v="6"/>
    <n v="9"/>
    <x v="3"/>
    <x v="1"/>
  </r>
  <r>
    <s v="AX15924"/>
    <s v="ENX2067"/>
    <s v="A110"/>
    <s v="EMP1033"/>
    <s v="C1432"/>
    <d v="2020-04-18T00:00:00"/>
    <x v="30"/>
    <n v="1"/>
    <n v="596"/>
    <n v="358"/>
    <n v="4920"/>
    <n v="7132"/>
    <n v="275"/>
    <x v="24"/>
    <x v="35"/>
    <x v="664"/>
    <x v="0"/>
    <n v="9"/>
    <x v="3"/>
    <x v="1"/>
  </r>
  <r>
    <s v="AX15925"/>
    <s v="ENX2010"/>
    <s v="A136"/>
    <s v="EMP1007"/>
    <s v="C1212"/>
    <d v="2020-04-18T00:00:00"/>
    <x v="43"/>
    <n v="1"/>
    <n v="684"/>
    <n v="561"/>
    <n v="3570"/>
    <n v="4698"/>
    <n v="662"/>
    <x v="16"/>
    <x v="9"/>
    <x v="276"/>
    <x v="2"/>
    <n v="10"/>
    <x v="3"/>
    <x v="1"/>
  </r>
  <r>
    <s v="AX15927"/>
    <s v="ENX2010"/>
    <s v="A127"/>
    <s v="EMP1041"/>
    <s v="C1644"/>
    <d v="2020-04-18T00:00:00"/>
    <x v="43"/>
    <n v="1"/>
    <n v="771"/>
    <n v="648"/>
    <n v="1268"/>
    <n v="1760"/>
    <n v="612"/>
    <x v="63"/>
    <x v="40"/>
    <x v="135"/>
    <x v="6"/>
    <n v="10"/>
    <x v="3"/>
    <x v="1"/>
  </r>
  <r>
    <s v="AX15933"/>
    <s v="ENX2034"/>
    <s v="A136"/>
    <s v="EMP1023"/>
    <s v="C1512"/>
    <d v="2020-04-18T00:00:00"/>
    <x v="32"/>
    <n v="2"/>
    <n v="1708"/>
    <n v="871"/>
    <n v="22"/>
    <n v="35"/>
    <n v="1104"/>
    <x v="68"/>
    <x v="24"/>
    <x v="52"/>
    <x v="0"/>
    <n v="10"/>
    <x v="3"/>
    <x v="1"/>
  </r>
  <r>
    <s v="AX15937"/>
    <s v="ENX2036"/>
    <s v="A112"/>
    <s v="EMP1025"/>
    <s v="C1212"/>
    <d v="2020-04-18T00:00:00"/>
    <x v="1"/>
    <n v="1"/>
    <n v="35"/>
    <n v="22"/>
    <n v="1321"/>
    <n v="1972"/>
    <n v="799"/>
    <x v="51"/>
    <x v="7"/>
    <x v="157"/>
    <x v="4"/>
    <n v="10"/>
    <x v="3"/>
    <x v="1"/>
  </r>
  <r>
    <s v="AX15939"/>
    <s v="ENX2070"/>
    <s v="A105"/>
    <s v="EMP1023"/>
    <s v="C1624"/>
    <d v="2020-04-18T00:00:00"/>
    <x v="40"/>
    <n v="3"/>
    <n v="368"/>
    <n v="294"/>
    <n v="1190"/>
    <n v="1566"/>
    <n v="275"/>
    <x v="2"/>
    <x v="3"/>
    <x v="269"/>
    <x v="6"/>
    <n v="11"/>
    <x v="3"/>
    <x v="1"/>
  </r>
  <r>
    <s v="AX15942"/>
    <s v="ENX2059"/>
    <s v="A168"/>
    <s v="EMP1031"/>
    <s v="C1473"/>
    <d v="2020-04-18T00:00:00"/>
    <x v="97"/>
    <n v="4"/>
    <n v="1725"/>
    <n v="1363"/>
    <n v="600"/>
    <n v="870"/>
    <n v="1744"/>
    <x v="56"/>
    <x v="16"/>
    <x v="616"/>
    <x v="5"/>
    <n v="12"/>
    <x v="3"/>
    <x v="1"/>
  </r>
  <r>
    <s v="AX15943"/>
    <s v="ENX2067"/>
    <s v="A128"/>
    <s v="EMP1038"/>
    <s v="C1738"/>
    <d v="2020-04-18T00:00:00"/>
    <x v="30"/>
    <n v="3"/>
    <n v="1587"/>
    <n v="1301"/>
    <n v="648"/>
    <n v="771"/>
    <n v="34"/>
    <x v="17"/>
    <x v="6"/>
    <x v="68"/>
    <x v="2"/>
    <n v="12"/>
    <x v="3"/>
    <x v="1"/>
  </r>
  <r>
    <s v="AX15945"/>
    <s v="ENX2041"/>
    <s v="A154"/>
    <s v="EMP1021"/>
    <s v="C1418"/>
    <d v="2020-04-18T00:00:00"/>
    <x v="7"/>
    <n v="1"/>
    <n v="1500"/>
    <n v="900"/>
    <n v="3036"/>
    <n v="4820"/>
    <n v="1968"/>
    <x v="33"/>
    <x v="32"/>
    <x v="635"/>
    <x v="0"/>
    <n v="12"/>
    <x v="3"/>
    <x v="1"/>
  </r>
  <r>
    <s v="AX15949"/>
    <s v="ENX2017"/>
    <s v="A143"/>
    <s v="EMP1039"/>
    <s v="C1674"/>
    <d v="2020-04-19T00:00:00"/>
    <x v="61"/>
    <n v="1"/>
    <n v="1178"/>
    <n v="683"/>
    <n v="971"/>
    <n v="1798"/>
    <n v="161"/>
    <x v="1"/>
    <x v="39"/>
    <x v="619"/>
    <x v="0"/>
    <n v="12"/>
    <x v="3"/>
    <x v="0"/>
  </r>
  <r>
    <s v="AX15950"/>
    <s v="ENX2043"/>
    <s v="A113"/>
    <s v="EMP1043"/>
    <s v="C1232"/>
    <d v="2020-04-19T00:00:00"/>
    <x v="11"/>
    <n v="1"/>
    <n v="637"/>
    <n v="389"/>
    <n v="2756"/>
    <n v="3774"/>
    <n v="1888"/>
    <x v="51"/>
    <x v="3"/>
    <x v="469"/>
    <x v="3"/>
    <n v="12"/>
    <x v="3"/>
    <x v="0"/>
  </r>
  <r>
    <s v="AX15958"/>
    <s v="ENX2009"/>
    <s v="A135"/>
    <s v="EMP1029"/>
    <s v="C1364"/>
    <d v="2020-04-19T00:00:00"/>
    <x v="75"/>
    <n v="1"/>
    <n v="545"/>
    <n v="425"/>
    <n v="1752"/>
    <n v="2739"/>
    <n v="2166"/>
    <x v="17"/>
    <x v="30"/>
    <x v="514"/>
    <x v="4"/>
    <n v="2"/>
    <x v="3"/>
    <x v="1"/>
  </r>
  <r>
    <s v="AX15962"/>
    <s v="ENX2013"/>
    <s v="A155"/>
    <s v="EMP1010"/>
    <s v="C1384"/>
    <d v="2020-04-19T00:00:00"/>
    <x v="70"/>
    <n v="2"/>
    <n v="886"/>
    <n v="478"/>
    <n v="208"/>
    <n v="400"/>
    <n v="689"/>
    <x v="45"/>
    <x v="37"/>
    <x v="154"/>
    <x v="4"/>
    <n v="2"/>
    <x v="3"/>
    <x v="1"/>
  </r>
  <r>
    <s v="AX15963"/>
    <s v="ENX2040"/>
    <s v="A130"/>
    <s v="EMP1007"/>
    <s v="C1501"/>
    <d v="2020-04-19T00:00:00"/>
    <x v="4"/>
    <n v="1"/>
    <n v="1353"/>
    <n v="947"/>
    <n v="1367"/>
    <n v="2241"/>
    <n v="280"/>
    <x v="62"/>
    <x v="40"/>
    <x v="608"/>
    <x v="5"/>
    <n v="5"/>
    <x v="3"/>
    <x v="1"/>
  </r>
  <r>
    <s v="AX15964"/>
    <s v="ENX2052"/>
    <s v="A113"/>
    <s v="EMP1002"/>
    <s v="C1759"/>
    <d v="2020-04-19T00:00:00"/>
    <x v="45"/>
    <n v="1"/>
    <n v="35"/>
    <n v="22"/>
    <n v="1788"/>
    <n v="2353"/>
    <n v="376"/>
    <x v="35"/>
    <x v="2"/>
    <x v="620"/>
    <x v="5"/>
    <n v="6"/>
    <x v="3"/>
    <x v="1"/>
  </r>
  <r>
    <s v="AX15965"/>
    <s v="ENX2006"/>
    <s v="A101"/>
    <s v="EMP1002"/>
    <s v="C1047"/>
    <d v="2020-04-19T00:00:00"/>
    <x v="68"/>
    <n v="1"/>
    <n v="181"/>
    <n v="130"/>
    <n v="648"/>
    <n v="771"/>
    <n v="313"/>
    <x v="37"/>
    <x v="9"/>
    <x v="665"/>
    <x v="3"/>
    <n v="6"/>
    <x v="3"/>
    <x v="1"/>
  </r>
  <r>
    <s v="AX15968"/>
    <s v="ENX2031"/>
    <s v="A120"/>
    <s v="EMP1033"/>
    <s v="C1310"/>
    <d v="2020-04-19T00:00:00"/>
    <x v="88"/>
    <n v="3"/>
    <n v="1783"/>
    <n v="1516"/>
    <n v="1291"/>
    <n v="2391"/>
    <n v="1302"/>
    <x v="68"/>
    <x v="33"/>
    <x v="61"/>
    <x v="1"/>
    <n v="6"/>
    <x v="3"/>
    <x v="1"/>
  </r>
  <r>
    <s v="AX15979"/>
    <s v="ENX2100"/>
    <s v="A133"/>
    <s v="EMP1037"/>
    <s v="C1057"/>
    <d v="2020-04-19T00:00:00"/>
    <x v="28"/>
    <n v="2"/>
    <n v="1972"/>
    <n v="1321"/>
    <n v="90"/>
    <n v="112"/>
    <n v="204"/>
    <x v="54"/>
    <x v="8"/>
    <x v="245"/>
    <x v="3"/>
    <n v="8"/>
    <x v="3"/>
    <x v="1"/>
  </r>
  <r>
    <s v="AX15994"/>
    <s v="ENX2040"/>
    <s v="A110"/>
    <s v="EMP1008"/>
    <s v="C1306"/>
    <d v="2020-04-19T00:00:00"/>
    <x v="4"/>
    <n v="3"/>
    <n v="1052"/>
    <n v="589"/>
    <n v="2968"/>
    <n v="4566"/>
    <n v="22"/>
    <x v="69"/>
    <x v="42"/>
    <x v="573"/>
    <x v="5"/>
    <n v="10"/>
    <x v="3"/>
    <x v="1"/>
  </r>
  <r>
    <s v="AX15996"/>
    <s v="ENX2095"/>
    <s v="A104"/>
    <s v="EMP1007"/>
    <s v="C1663"/>
    <d v="2020-04-19T00:00:00"/>
    <x v="42"/>
    <n v="1"/>
    <n v="1367"/>
    <n v="984"/>
    <n v="1190"/>
    <n v="1566"/>
    <n v="1252"/>
    <x v="3"/>
    <x v="8"/>
    <x v="101"/>
    <x v="4"/>
    <n v="11"/>
    <x v="3"/>
    <x v="1"/>
  </r>
  <r>
    <s v="AX15998"/>
    <s v="ENX2038"/>
    <s v="A121"/>
    <s v="EMP1023"/>
    <s v="C1372"/>
    <d v="2020-04-19T00:00:00"/>
    <x v="84"/>
    <n v="1"/>
    <n v="886"/>
    <n v="478"/>
    <n v="1230"/>
    <n v="1783"/>
    <n v="824"/>
    <x v="59"/>
    <x v="9"/>
    <x v="435"/>
    <x v="4"/>
    <n v="11"/>
    <x v="3"/>
    <x v="1"/>
  </r>
  <r>
    <s v="AX15999"/>
    <s v="ENX2044"/>
    <s v="A150"/>
    <s v="EMP1004"/>
    <s v="C1383"/>
    <d v="2020-04-19T00:00:00"/>
    <x v="54"/>
    <n v="1"/>
    <n v="356"/>
    <n v="292"/>
    <n v="3324"/>
    <n v="4053"/>
    <n v="871"/>
    <x v="22"/>
    <x v="12"/>
    <x v="192"/>
    <x v="0"/>
    <n v="11"/>
    <x v="3"/>
    <x v="1"/>
  </r>
  <r>
    <s v="AX16003"/>
    <s v="ENX2035"/>
    <s v="A127"/>
    <s v="EMP1019"/>
    <s v="C1460"/>
    <d v="2020-04-19T00:00:00"/>
    <x v="26"/>
    <n v="1"/>
    <n v="545"/>
    <n v="425"/>
    <n v="1305"/>
    <n v="1812"/>
    <n v="1046"/>
    <x v="6"/>
    <x v="27"/>
    <x v="133"/>
    <x v="5"/>
    <n v="12"/>
    <x v="3"/>
    <x v="1"/>
  </r>
  <r>
    <s v="AX16006"/>
    <s v="ENX2008"/>
    <s v="A142"/>
    <s v="EMP1010"/>
    <s v="C1305"/>
    <d v="2020-04-19T00:00:00"/>
    <x v="24"/>
    <n v="1"/>
    <n v="1725"/>
    <n v="1363"/>
    <n v="1173"/>
    <n v="1862"/>
    <n v="1046"/>
    <x v="31"/>
    <x v="7"/>
    <x v="666"/>
    <x v="0"/>
    <n v="12"/>
    <x v="3"/>
    <x v="1"/>
  </r>
  <r>
    <s v="AX16007"/>
    <s v="ENX2089"/>
    <s v="A105"/>
    <s v="EMP1019"/>
    <s v="C1135"/>
    <d v="2020-04-20T00:00:00"/>
    <x v="89"/>
    <n v="2"/>
    <n v="356"/>
    <n v="292"/>
    <n v="1291"/>
    <n v="2391"/>
    <n v="1044"/>
    <x v="61"/>
    <x v="13"/>
    <x v="490"/>
    <x v="6"/>
    <n v="12"/>
    <x v="3"/>
    <x v="0"/>
  </r>
  <r>
    <s v="AX16008"/>
    <s v="ENX2078"/>
    <s v="A162"/>
    <s v="EMP1016"/>
    <s v="C1571"/>
    <d v="2020-04-20T00:00:00"/>
    <x v="66"/>
    <n v="2"/>
    <n v="368"/>
    <n v="269"/>
    <n v="1364"/>
    <n v="2676"/>
    <n v="752"/>
    <x v="2"/>
    <x v="23"/>
    <x v="82"/>
    <x v="0"/>
    <n v="2"/>
    <x v="3"/>
    <x v="1"/>
  </r>
  <r>
    <s v="AX16012"/>
    <s v="ENX2068"/>
    <s v="A128"/>
    <s v="EMP1002"/>
    <s v="C1433"/>
    <d v="2020-04-20T00:00:00"/>
    <x v="20"/>
    <n v="1"/>
    <n v="1367"/>
    <n v="984"/>
    <n v="732"/>
    <n v="1077"/>
    <n v="463"/>
    <x v="71"/>
    <x v="41"/>
    <x v="65"/>
    <x v="3"/>
    <n v="4"/>
    <x v="3"/>
    <x v="1"/>
  </r>
  <r>
    <s v="AX16013"/>
    <s v="ENX2060"/>
    <s v="A172"/>
    <s v="EMP1009"/>
    <s v="C1670"/>
    <d v="2020-04-20T00:00:00"/>
    <x v="73"/>
    <n v="1"/>
    <n v="2391"/>
    <n v="1291"/>
    <n v="1200"/>
    <n v="2182"/>
    <n v="164"/>
    <x v="17"/>
    <x v="43"/>
    <x v="667"/>
    <x v="5"/>
    <n v="5"/>
    <x v="3"/>
    <x v="1"/>
  </r>
  <r>
    <s v="AX16018"/>
    <s v="ENX2096"/>
    <s v="A101"/>
    <s v="EMP1030"/>
    <s v="C1426"/>
    <d v="2020-04-20T00:00:00"/>
    <x v="36"/>
    <n v="1"/>
    <n v="1887"/>
    <n v="1378"/>
    <n v="900"/>
    <n v="1500"/>
    <n v="206"/>
    <x v="57"/>
    <x v="7"/>
    <x v="151"/>
    <x v="4"/>
    <n v="5"/>
    <x v="3"/>
    <x v="1"/>
  </r>
  <r>
    <s v="AX16019"/>
    <s v="ENX2043"/>
    <s v="A119"/>
    <s v="EMP1009"/>
    <s v="C1341"/>
    <d v="2020-04-20T00:00:00"/>
    <x v="11"/>
    <n v="1"/>
    <n v="1467"/>
    <n v="807"/>
    <n v="807"/>
    <n v="1104"/>
    <n v="180"/>
    <x v="10"/>
    <x v="34"/>
    <x v="580"/>
    <x v="4"/>
    <n v="7"/>
    <x v="3"/>
    <x v="1"/>
  </r>
  <r>
    <s v="AX16021"/>
    <s v="ENX2005"/>
    <s v="A149"/>
    <s v="EMP1011"/>
    <s v="C1093"/>
    <d v="2020-04-20T00:00:00"/>
    <x v="79"/>
    <n v="4"/>
    <n v="1500"/>
    <n v="900"/>
    <n v="408"/>
    <n v="504"/>
    <n v="290"/>
    <x v="65"/>
    <x v="23"/>
    <x v="253"/>
    <x v="2"/>
    <n v="7"/>
    <x v="3"/>
    <x v="1"/>
  </r>
  <r>
    <s v="AX16027"/>
    <s v="ENX2082"/>
    <s v="A116"/>
    <s v="EMP1037"/>
    <s v="C1146"/>
    <d v="2020-04-20T00:00:00"/>
    <x v="86"/>
    <n v="1"/>
    <n v="1967"/>
    <n v="1397"/>
    <n v="3848"/>
    <n v="5656"/>
    <n v="313"/>
    <x v="52"/>
    <x v="0"/>
    <x v="304"/>
    <x v="6"/>
    <n v="7"/>
    <x v="3"/>
    <x v="1"/>
  </r>
  <r>
    <s v="AX16030"/>
    <s v="ENX2068"/>
    <s v="A133"/>
    <s v="EMP1043"/>
    <s v="C1476"/>
    <d v="2020-04-20T00:00:00"/>
    <x v="20"/>
    <n v="1"/>
    <n v="203"/>
    <n v="154"/>
    <n v="1484"/>
    <n v="2283"/>
    <n v="2676"/>
    <x v="22"/>
    <x v="27"/>
    <x v="138"/>
    <x v="1"/>
    <n v="9"/>
    <x v="3"/>
    <x v="1"/>
  </r>
  <r>
    <s v="AX16032"/>
    <s v="ENX2050"/>
    <s v="A122"/>
    <s v="EMP1026"/>
    <s v="C1061"/>
    <d v="2020-04-20T00:00:00"/>
    <x v="44"/>
    <n v="1"/>
    <n v="2495"/>
    <n v="1896"/>
    <n v="292"/>
    <n v="356"/>
    <n v="248"/>
    <x v="63"/>
    <x v="29"/>
    <x v="259"/>
    <x v="0"/>
    <n v="9"/>
    <x v="3"/>
    <x v="1"/>
  </r>
  <r>
    <s v="AX16040"/>
    <s v="ENX2069"/>
    <s v="A138"/>
    <s v="EMP1034"/>
    <s v="C1203"/>
    <d v="2020-04-20T00:00:00"/>
    <x v="46"/>
    <n v="1"/>
    <n v="502"/>
    <n v="296"/>
    <n v="832"/>
    <n v="1206"/>
    <n v="1224"/>
    <x v="43"/>
    <x v="1"/>
    <x v="659"/>
    <x v="2"/>
    <n v="9"/>
    <x v="3"/>
    <x v="1"/>
  </r>
  <r>
    <s v="AX16056"/>
    <s v="ENX2048"/>
    <s v="A101"/>
    <s v="EMP1016"/>
    <s v="C1678"/>
    <d v="2020-04-20T00:00:00"/>
    <x v="34"/>
    <n v="1"/>
    <n v="561"/>
    <n v="421"/>
    <n v="237"/>
    <n v="381"/>
    <n v="554"/>
    <x v="10"/>
    <x v="42"/>
    <x v="636"/>
    <x v="2"/>
    <n v="10"/>
    <x v="3"/>
    <x v="1"/>
  </r>
  <r>
    <s v="AX16057"/>
    <s v="ENX2070"/>
    <s v="A137"/>
    <s v="EMP1016"/>
    <s v="C1541"/>
    <d v="2020-04-21T00:00:00"/>
    <x v="40"/>
    <n v="2"/>
    <n v="2241"/>
    <n v="1367"/>
    <n v="22"/>
    <n v="35"/>
    <n v="766"/>
    <x v="61"/>
    <x v="37"/>
    <x v="97"/>
    <x v="1"/>
    <n v="12"/>
    <x v="3"/>
    <x v="0"/>
  </r>
  <r>
    <s v="AX16058"/>
    <s v="ENX2093"/>
    <s v="A140"/>
    <s v="EMP1005"/>
    <s v="C1452"/>
    <d v="2020-04-21T00:00:00"/>
    <x v="99"/>
    <n v="2"/>
    <n v="667"/>
    <n v="387"/>
    <n v="538"/>
    <n v="736"/>
    <n v="463"/>
    <x v="0"/>
    <x v="25"/>
    <x v="406"/>
    <x v="1"/>
    <n v="1"/>
    <x v="3"/>
    <x v="1"/>
  </r>
  <r>
    <s v="AX16062"/>
    <s v="ENX2079"/>
    <s v="A167"/>
    <s v="EMP1026"/>
    <s v="C1449"/>
    <d v="2020-04-21T00:00:00"/>
    <x v="9"/>
    <n v="3"/>
    <n v="1367"/>
    <n v="984"/>
    <n v="2134"/>
    <n v="3618"/>
    <n v="161"/>
    <x v="68"/>
    <x v="33"/>
    <x v="311"/>
    <x v="5"/>
    <n v="3"/>
    <x v="3"/>
    <x v="1"/>
  </r>
  <r>
    <s v="AX16064"/>
    <s v="ENX2053"/>
    <s v="A144"/>
    <s v="EMP1004"/>
    <s v="C1539"/>
    <d v="2020-04-21T00:00:00"/>
    <x v="33"/>
    <n v="1"/>
    <n v="123"/>
    <n v="84"/>
    <n v="296"/>
    <n v="502"/>
    <n v="1748"/>
    <x v="18"/>
    <x v="43"/>
    <x v="455"/>
    <x v="5"/>
    <n v="3"/>
    <x v="3"/>
    <x v="1"/>
  </r>
  <r>
    <s v="AX16068"/>
    <s v="ENX2036"/>
    <s v="A169"/>
    <s v="EMP1025"/>
    <s v="C1606"/>
    <d v="2020-04-21T00:00:00"/>
    <x v="1"/>
    <n v="4"/>
    <n v="2283"/>
    <n v="1484"/>
    <n v="3669"/>
    <n v="6015"/>
    <n v="1790"/>
    <x v="10"/>
    <x v="5"/>
    <x v="668"/>
    <x v="3"/>
    <n v="4"/>
    <x v="3"/>
    <x v="1"/>
  </r>
  <r>
    <s v="AX16070"/>
    <s v="ENX2047"/>
    <s v="A108"/>
    <s v="EMP1036"/>
    <s v="C1548"/>
    <d v="2020-04-21T00:00:00"/>
    <x v="82"/>
    <n v="1"/>
    <n v="2294"/>
    <n v="1399"/>
    <n v="1164"/>
    <n v="1512"/>
    <n v="2067"/>
    <x v="52"/>
    <x v="25"/>
    <x v="542"/>
    <x v="1"/>
    <n v="6"/>
    <x v="3"/>
    <x v="1"/>
  </r>
  <r>
    <s v="AX16079"/>
    <s v="ENX2071"/>
    <s v="A119"/>
    <s v="EMP1026"/>
    <s v="C1053"/>
    <d v="2020-04-21T00:00:00"/>
    <x v="92"/>
    <n v="1"/>
    <n v="1635"/>
    <n v="1046"/>
    <n v="1261"/>
    <n v="1638"/>
    <n v="1485"/>
    <x v="9"/>
    <x v="34"/>
    <x v="523"/>
    <x v="0"/>
    <n v="7"/>
    <x v="3"/>
    <x v="1"/>
  </r>
  <r>
    <s v="AX16085"/>
    <s v="ENX2049"/>
    <s v="A154"/>
    <s v="EMP1022"/>
    <s v="C1136"/>
    <d v="2020-04-21T00:00:00"/>
    <x v="58"/>
    <n v="4"/>
    <n v="913"/>
    <n v="584"/>
    <n v="807"/>
    <n v="1467"/>
    <n v="554"/>
    <x v="42"/>
    <x v="42"/>
    <x v="211"/>
    <x v="2"/>
    <n v="7"/>
    <x v="3"/>
    <x v="1"/>
  </r>
  <r>
    <s v="AX16086"/>
    <s v="ENX2007"/>
    <s v="A108"/>
    <s v="EMP1008"/>
    <s v="C1272"/>
    <d v="2020-04-21T00:00:00"/>
    <x v="63"/>
    <n v="1"/>
    <n v="1405"/>
    <n v="1054"/>
    <n v="562"/>
    <n v="826"/>
    <n v="939"/>
    <x v="25"/>
    <x v="30"/>
    <x v="367"/>
    <x v="6"/>
    <n v="8"/>
    <x v="3"/>
    <x v="1"/>
  </r>
  <r>
    <s v="AX16088"/>
    <s v="ENX2081"/>
    <s v="A149"/>
    <s v="EMP1009"/>
    <s v="C1424"/>
    <d v="2020-04-21T00:00:00"/>
    <x v="62"/>
    <n v="3"/>
    <n v="1522"/>
    <n v="791"/>
    <n v="1443"/>
    <n v="1826"/>
    <n v="246"/>
    <x v="67"/>
    <x v="13"/>
    <x v="310"/>
    <x v="0"/>
    <n v="8"/>
    <x v="3"/>
    <x v="1"/>
  </r>
  <r>
    <s v="AX16089"/>
    <s v="ENX2057"/>
    <s v="A129"/>
    <s v="EMP1000"/>
    <s v="C1414"/>
    <d v="2020-04-21T00:00:00"/>
    <x v="78"/>
    <n v="1"/>
    <n v="356"/>
    <n v="292"/>
    <n v="269"/>
    <n v="368"/>
    <n v="463"/>
    <x v="45"/>
    <x v="11"/>
    <x v="546"/>
    <x v="2"/>
    <n v="9"/>
    <x v="3"/>
    <x v="1"/>
  </r>
  <r>
    <s v="AX16092"/>
    <s v="ENX2005"/>
    <s v="A126"/>
    <s v="EMP1013"/>
    <s v="C1675"/>
    <d v="2020-04-21T00:00:00"/>
    <x v="79"/>
    <n v="1"/>
    <n v="1708"/>
    <n v="871"/>
    <n v="376"/>
    <n v="458"/>
    <n v="436"/>
    <x v="20"/>
    <x v="5"/>
    <x v="558"/>
    <x v="0"/>
    <n v="9"/>
    <x v="3"/>
    <x v="1"/>
  </r>
  <r>
    <s v="AX16093"/>
    <s v="ENX2004"/>
    <s v="A158"/>
    <s v="EMP1024"/>
    <s v="C1036"/>
    <d v="2020-04-21T00:00:00"/>
    <x v="23"/>
    <n v="3"/>
    <n v="2141"/>
    <n v="1777"/>
    <n v="665"/>
    <n v="1278"/>
    <n v="580"/>
    <x v="19"/>
    <x v="18"/>
    <x v="429"/>
    <x v="5"/>
    <n v="10"/>
    <x v="3"/>
    <x v="1"/>
  </r>
  <r>
    <s v="AX16094"/>
    <s v="ENX2099"/>
    <s v="A154"/>
    <s v="EMP1014"/>
    <s v="C1007"/>
    <d v="2020-04-21T00:00:00"/>
    <x v="52"/>
    <n v="3"/>
    <n v="2464"/>
    <n v="1774"/>
    <n v="1230"/>
    <n v="1783"/>
    <n v="164"/>
    <x v="44"/>
    <x v="32"/>
    <x v="81"/>
    <x v="2"/>
    <n v="10"/>
    <x v="3"/>
    <x v="1"/>
  </r>
  <r>
    <s v="AX16096"/>
    <s v="ENX2091"/>
    <s v="A120"/>
    <s v="EMP1007"/>
    <s v="C1014"/>
    <d v="2020-04-21T00:00:00"/>
    <x v="39"/>
    <n v="3"/>
    <n v="1783"/>
    <n v="1230"/>
    <n v="3930"/>
    <n v="4792"/>
    <n v="123"/>
    <x v="65"/>
    <x v="6"/>
    <x v="304"/>
    <x v="4"/>
    <n v="11"/>
    <x v="3"/>
    <x v="1"/>
  </r>
  <r>
    <s v="AX16098"/>
    <s v="ENX2088"/>
    <s v="A118"/>
    <s v="EMP1040"/>
    <s v="C1014"/>
    <d v="2020-04-22T00:00:00"/>
    <x v="48"/>
    <n v="3"/>
    <n v="886"/>
    <n v="478"/>
    <n v="1366"/>
    <n v="2356"/>
    <n v="874"/>
    <x v="60"/>
    <x v="22"/>
    <x v="367"/>
    <x v="1"/>
    <n v="2"/>
    <x v="3"/>
    <x v="1"/>
  </r>
  <r>
    <s v="AX16099"/>
    <s v="ENX2100"/>
    <s v="A149"/>
    <s v="EMP1038"/>
    <s v="C1420"/>
    <d v="2020-04-22T00:00:00"/>
    <x v="28"/>
    <n v="3"/>
    <n v="1367"/>
    <n v="984"/>
    <n v="294"/>
    <n v="368"/>
    <n v="553"/>
    <x v="8"/>
    <x v="42"/>
    <x v="208"/>
    <x v="4"/>
    <n v="2"/>
    <x v="3"/>
    <x v="1"/>
  </r>
  <r>
    <s v="AX16100"/>
    <s v="ENX2075"/>
    <s v="A132"/>
    <s v="EMP1019"/>
    <s v="C1703"/>
    <d v="2020-04-22T00:00:00"/>
    <x v="35"/>
    <n v="4"/>
    <n v="545"/>
    <n v="425"/>
    <n v="2196"/>
    <n v="3231"/>
    <n v="68"/>
    <x v="62"/>
    <x v="20"/>
    <x v="337"/>
    <x v="0"/>
    <n v="4"/>
    <x v="3"/>
    <x v="1"/>
  </r>
  <r>
    <s v="AX16105"/>
    <s v="ENX2069"/>
    <s v="A171"/>
    <s v="EMP1010"/>
    <s v="C1070"/>
    <d v="2020-04-22T00:00:00"/>
    <x v="46"/>
    <n v="3"/>
    <n v="136"/>
    <n v="72"/>
    <n v="336"/>
    <n v="492"/>
    <n v="2200"/>
    <x v="45"/>
    <x v="24"/>
    <x v="338"/>
    <x v="2"/>
    <n v="7"/>
    <x v="3"/>
    <x v="1"/>
  </r>
  <r>
    <s v="AX16107"/>
    <s v="ENX2037"/>
    <s v="A149"/>
    <s v="EMP1043"/>
    <s v="C1013"/>
    <d v="2020-04-22T00:00:00"/>
    <x v="50"/>
    <n v="3"/>
    <n v="2353"/>
    <n v="1788"/>
    <n v="1397"/>
    <n v="1967"/>
    <n v="463"/>
    <x v="27"/>
    <x v="13"/>
    <x v="265"/>
    <x v="5"/>
    <n v="7"/>
    <x v="3"/>
    <x v="1"/>
  </r>
  <r>
    <s v="AX16109"/>
    <s v="ENX2071"/>
    <s v="A108"/>
    <s v="EMP1030"/>
    <s v="C1016"/>
    <d v="2020-04-22T00:00:00"/>
    <x v="92"/>
    <n v="1"/>
    <n v="1862"/>
    <n v="1173"/>
    <n v="61"/>
    <n v="95"/>
    <n v="1108"/>
    <x v="37"/>
    <x v="11"/>
    <x v="442"/>
    <x v="1"/>
    <n v="8"/>
    <x v="3"/>
    <x v="1"/>
  </r>
  <r>
    <s v="AX16110"/>
    <s v="ENX2043"/>
    <s v="A118"/>
    <s v="EMP1019"/>
    <s v="C1571"/>
    <d v="2020-04-22T00:00:00"/>
    <x v="11"/>
    <n v="1"/>
    <n v="818"/>
    <n v="450"/>
    <n v="5940"/>
    <n v="8364"/>
    <n v="553"/>
    <x v="64"/>
    <x v="21"/>
    <x v="229"/>
    <x v="2"/>
    <n v="8"/>
    <x v="3"/>
    <x v="1"/>
  </r>
  <r>
    <s v="AX16111"/>
    <s v="ENX2093"/>
    <s v="A145"/>
    <s v="EMP1027"/>
    <s v="C1474"/>
    <d v="2020-04-22T00:00:00"/>
    <x v="99"/>
    <n v="2"/>
    <n v="1889"/>
    <n v="945"/>
    <n v="79"/>
    <n v="127"/>
    <n v="1504"/>
    <x v="40"/>
    <x v="10"/>
    <x v="324"/>
    <x v="0"/>
    <n v="9"/>
    <x v="3"/>
    <x v="1"/>
  </r>
  <r>
    <s v="AX16123"/>
    <s v="ENX2035"/>
    <s v="A148"/>
    <s v="EMP1023"/>
    <s v="C1245"/>
    <d v="2020-04-22T00:00:00"/>
    <x v="26"/>
    <n v="3"/>
    <n v="556"/>
    <n v="395"/>
    <n v="1443"/>
    <n v="1826"/>
    <n v="246"/>
    <x v="4"/>
    <x v="12"/>
    <x v="307"/>
    <x v="2"/>
    <n v="9"/>
    <x v="3"/>
    <x v="1"/>
  </r>
  <r>
    <s v="AX16127"/>
    <s v="ENX2001"/>
    <s v="A109"/>
    <s v="EMP1043"/>
    <s v="C1787"/>
    <d v="2020-04-22T00:00:00"/>
    <x v="93"/>
    <n v="1"/>
    <n v="637"/>
    <n v="389"/>
    <n v="216"/>
    <n v="408"/>
    <n v="799"/>
    <x v="10"/>
    <x v="31"/>
    <x v="669"/>
    <x v="1"/>
    <n v="10"/>
    <x v="3"/>
    <x v="1"/>
  </r>
  <r>
    <s v="AX16130"/>
    <s v="ENX2050"/>
    <s v="A172"/>
    <s v="EMP1039"/>
    <s v="C1081"/>
    <d v="2020-04-22T00:00:00"/>
    <x v="44"/>
    <n v="1"/>
    <n v="1353"/>
    <n v="947"/>
    <n v="2588"/>
    <n v="3696"/>
    <n v="689"/>
    <x v="55"/>
    <x v="34"/>
    <x v="588"/>
    <x v="1"/>
    <n v="11"/>
    <x v="3"/>
    <x v="1"/>
  </r>
  <r>
    <s v="AX16131"/>
    <s v="ENX2094"/>
    <s v="A150"/>
    <s v="EMP1017"/>
    <s v="C1404"/>
    <d v="2020-04-22T00:00:00"/>
    <x v="90"/>
    <n v="1"/>
    <n v="458"/>
    <n v="376"/>
    <n v="1484"/>
    <n v="2283"/>
    <n v="565"/>
    <x v="14"/>
    <x v="11"/>
    <x v="240"/>
    <x v="1"/>
    <n v="11"/>
    <x v="3"/>
    <x v="1"/>
  </r>
  <r>
    <s v="AX16134"/>
    <s v="ENX2001"/>
    <s v="A104"/>
    <s v="EMP1019"/>
    <s v="C1509"/>
    <d v="2020-04-22T00:00:00"/>
    <x v="93"/>
    <n v="3"/>
    <n v="502"/>
    <n v="296"/>
    <n v="208"/>
    <n v="400"/>
    <n v="1149"/>
    <x v="49"/>
    <x v="34"/>
    <x v="259"/>
    <x v="1"/>
    <n v="11"/>
    <x v="3"/>
    <x v="1"/>
  </r>
  <r>
    <s v="AX16138"/>
    <s v="ENX2002"/>
    <s v="A153"/>
    <s v="EMP1001"/>
    <s v="C1620"/>
    <d v="2020-04-22T00:00:00"/>
    <x v="100"/>
    <n v="2"/>
    <n v="378"/>
    <n v="291"/>
    <n v="1800"/>
    <n v="3000"/>
    <n v="837"/>
    <x v="4"/>
    <x v="22"/>
    <x v="228"/>
    <x v="5"/>
    <n v="12"/>
    <x v="3"/>
    <x v="1"/>
  </r>
  <r>
    <s v="AX16154"/>
    <s v="ENX2041"/>
    <s v="A137"/>
    <s v="EMP1044"/>
    <s v="C1188"/>
    <d v="2020-04-22T00:00:00"/>
    <x v="7"/>
    <n v="1"/>
    <n v="1708"/>
    <n v="871"/>
    <n v="200"/>
    <n v="290"/>
    <n v="164"/>
    <x v="13"/>
    <x v="15"/>
    <x v="670"/>
    <x v="6"/>
    <n v="12"/>
    <x v="3"/>
    <x v="1"/>
  </r>
  <r>
    <s v="AX16156"/>
    <s v="ENX2044"/>
    <s v="A124"/>
    <s v="EMP1042"/>
    <s v="C1717"/>
    <d v="2020-04-23T00:00:00"/>
    <x v="54"/>
    <n v="4"/>
    <n v="1380"/>
    <n v="1090"/>
    <n v="291"/>
    <n v="378"/>
    <n v="1316"/>
    <x v="67"/>
    <x v="4"/>
    <x v="671"/>
    <x v="5"/>
    <n v="12"/>
    <x v="3"/>
    <x v="0"/>
  </r>
  <r>
    <s v="AX16160"/>
    <s v="ENX2079"/>
    <s v="A123"/>
    <s v="EMP1023"/>
    <s v="C1485"/>
    <d v="2020-04-23T00:00:00"/>
    <x v="9"/>
    <n v="2"/>
    <n v="1587"/>
    <n v="1301"/>
    <n v="5322"/>
    <n v="7392"/>
    <n v="46"/>
    <x v="16"/>
    <x v="14"/>
    <x v="8"/>
    <x v="4"/>
    <n v="2"/>
    <x v="3"/>
    <x v="1"/>
  </r>
  <r>
    <s v="AX16167"/>
    <s v="ENX2045"/>
    <s v="A167"/>
    <s v="EMP1005"/>
    <s v="C1716"/>
    <d v="2020-04-23T00:00:00"/>
    <x v="65"/>
    <n v="1"/>
    <n v="1972"/>
    <n v="1321"/>
    <n v="684"/>
    <n v="868"/>
    <n v="722"/>
    <x v="10"/>
    <x v="19"/>
    <x v="672"/>
    <x v="0"/>
    <n v="2"/>
    <x v="3"/>
    <x v="1"/>
  </r>
  <r>
    <s v="AX16168"/>
    <s v="ENX2029"/>
    <s v="A159"/>
    <s v="EMP1021"/>
    <s v="C1403"/>
    <d v="2020-04-23T00:00:00"/>
    <x v="3"/>
    <n v="1"/>
    <n v="1887"/>
    <n v="1378"/>
    <n v="1291"/>
    <n v="2391"/>
    <n v="377"/>
    <x v="7"/>
    <x v="1"/>
    <x v="508"/>
    <x v="4"/>
    <n v="5"/>
    <x v="3"/>
    <x v="1"/>
  </r>
  <r>
    <s v="AX16177"/>
    <s v="ENX2014"/>
    <s v="A172"/>
    <s v="EMP1034"/>
    <s v="C1302"/>
    <d v="2020-04-23T00:00:00"/>
    <x v="67"/>
    <n v="3"/>
    <n v="1638"/>
    <n v="1261"/>
    <n v="2968"/>
    <n v="4566"/>
    <n v="902"/>
    <x v="51"/>
    <x v="39"/>
    <x v="459"/>
    <x v="2"/>
    <n v="5"/>
    <x v="3"/>
    <x v="1"/>
  </r>
  <r>
    <s v="AX16178"/>
    <s v="ENX2020"/>
    <s v="A109"/>
    <s v="EMP1029"/>
    <s v="C1264"/>
    <d v="2020-04-23T00:00:00"/>
    <x v="18"/>
    <n v="2"/>
    <n v="1899"/>
    <n v="1044"/>
    <n v="2088"/>
    <n v="3798"/>
    <n v="1818"/>
    <x v="19"/>
    <x v="25"/>
    <x v="111"/>
    <x v="5"/>
    <n v="5"/>
    <x v="3"/>
    <x v="1"/>
  </r>
  <r>
    <s v="AX16180"/>
    <s v="ENX2094"/>
    <s v="A110"/>
    <s v="EMP1040"/>
    <s v="C1211"/>
    <d v="2020-04-23T00:00:00"/>
    <x v="90"/>
    <n v="1"/>
    <n v="1338"/>
    <n v="682"/>
    <n v="683"/>
    <n v="1119"/>
    <n v="123"/>
    <x v="56"/>
    <x v="8"/>
    <x v="458"/>
    <x v="1"/>
    <n v="6"/>
    <x v="3"/>
    <x v="1"/>
  </r>
  <r>
    <s v="AX16187"/>
    <s v="ENX2063"/>
    <s v="A153"/>
    <s v="EMP1035"/>
    <s v="C1569"/>
    <d v="2020-04-23T00:00:00"/>
    <x v="83"/>
    <n v="1"/>
    <n v="1077"/>
    <n v="732"/>
    <n v="962"/>
    <n v="1414"/>
    <n v="1144"/>
    <x v="20"/>
    <x v="0"/>
    <x v="673"/>
    <x v="1"/>
    <n v="7"/>
    <x v="3"/>
    <x v="1"/>
  </r>
  <r>
    <s v="AX16192"/>
    <s v="ENX2036"/>
    <s v="A120"/>
    <s v="EMP1008"/>
    <s v="C1106"/>
    <d v="2020-04-23T00:00:00"/>
    <x v="1"/>
    <n v="1"/>
    <n v="95"/>
    <n v="61"/>
    <n v="3660"/>
    <n v="5013"/>
    <n v="451"/>
    <x v="45"/>
    <x v="42"/>
    <x v="602"/>
    <x v="1"/>
    <n v="8"/>
    <x v="3"/>
    <x v="1"/>
  </r>
  <r>
    <s v="AX16194"/>
    <s v="ENX2082"/>
    <s v="A105"/>
    <s v="EMP1044"/>
    <s v="C1793"/>
    <d v="2020-04-23T00:00:00"/>
    <x v="86"/>
    <n v="4"/>
    <n v="1119"/>
    <n v="683"/>
    <n v="584"/>
    <n v="913"/>
    <n v="39"/>
    <x v="2"/>
    <x v="1"/>
    <x v="535"/>
    <x v="2"/>
    <n v="8"/>
    <x v="3"/>
    <x v="1"/>
  </r>
  <r>
    <s v="AX16199"/>
    <s v="ENX2029"/>
    <s v="A163"/>
    <s v="EMP1023"/>
    <s v="C1678"/>
    <d v="2020-04-23T00:00:00"/>
    <x v="3"/>
    <n v="1"/>
    <n v="378"/>
    <n v="291"/>
    <n v="200"/>
    <n v="290"/>
    <n v="1444"/>
    <x v="51"/>
    <x v="10"/>
    <x v="121"/>
    <x v="3"/>
    <n v="9"/>
    <x v="3"/>
    <x v="1"/>
  </r>
  <r>
    <s v="AX16203"/>
    <s v="ENX2020"/>
    <s v="A160"/>
    <s v="EMP1018"/>
    <s v="C1591"/>
    <d v="2020-04-23T00:00:00"/>
    <x v="18"/>
    <n v="3"/>
    <n v="1812"/>
    <n v="1305"/>
    <n v="1227"/>
    <n v="2451"/>
    <n v="2048"/>
    <x v="55"/>
    <x v="13"/>
    <x v="140"/>
    <x v="3"/>
    <n v="10"/>
    <x v="3"/>
    <x v="1"/>
  </r>
  <r>
    <s v="AX16213"/>
    <s v="ENX2089"/>
    <s v="A148"/>
    <s v="EMP1022"/>
    <s v="C1645"/>
    <d v="2020-04-23T00:00:00"/>
    <x v="89"/>
    <n v="1"/>
    <n v="951"/>
    <n v="504"/>
    <n v="2590"/>
    <n v="3278"/>
    <n v="329"/>
    <x v="15"/>
    <x v="41"/>
    <x v="285"/>
    <x v="1"/>
    <n v="11"/>
    <x v="3"/>
    <x v="1"/>
  </r>
  <r>
    <s v="AX16214"/>
    <s v="ENX2091"/>
    <s v="A166"/>
    <s v="EMP1020"/>
    <s v="C1078"/>
    <d v="2020-04-23T00:00:00"/>
    <x v="39"/>
    <n v="1"/>
    <n v="2241"/>
    <n v="1367"/>
    <n v="5331"/>
    <n v="6423"/>
    <n v="2067"/>
    <x v="42"/>
    <x v="28"/>
    <x v="220"/>
    <x v="4"/>
    <n v="12"/>
    <x v="3"/>
    <x v="1"/>
  </r>
  <r>
    <s v="AX16218"/>
    <s v="ENX2029"/>
    <s v="A141"/>
    <s v="EMP1037"/>
    <s v="C1311"/>
    <d v="2020-04-24T00:00:00"/>
    <x v="3"/>
    <n v="1"/>
    <n v="1708"/>
    <n v="871"/>
    <n v="634"/>
    <n v="880"/>
    <n v="204"/>
    <x v="4"/>
    <x v="18"/>
    <x v="674"/>
    <x v="6"/>
    <n v="2"/>
    <x v="3"/>
    <x v="1"/>
  </r>
  <r>
    <s v="AX16227"/>
    <s v="ENX2014"/>
    <s v="A123"/>
    <s v="EMP1011"/>
    <s v="C1746"/>
    <d v="2020-04-24T00:00:00"/>
    <x v="67"/>
    <n v="1"/>
    <n v="1367"/>
    <n v="984"/>
    <n v="478"/>
    <n v="886"/>
    <n v="313"/>
    <x v="54"/>
    <x v="2"/>
    <x v="583"/>
    <x v="6"/>
    <n v="3"/>
    <x v="3"/>
    <x v="1"/>
  </r>
  <r>
    <s v="AX16231"/>
    <s v="ENX2015"/>
    <s v="A165"/>
    <s v="EMP1001"/>
    <s v="C1631"/>
    <d v="2020-04-24T00:00:00"/>
    <x v="17"/>
    <n v="1"/>
    <n v="368"/>
    <n v="269"/>
    <n v="870"/>
    <n v="1060"/>
    <n v="872"/>
    <x v="59"/>
    <x v="23"/>
    <x v="389"/>
    <x v="4"/>
    <n v="4"/>
    <x v="3"/>
    <x v="1"/>
  </r>
  <r>
    <s v="AX16232"/>
    <s v="ENX2059"/>
    <s v="A113"/>
    <s v="EMP1000"/>
    <s v="C1531"/>
    <d v="2020-04-24T00:00:00"/>
    <x v="97"/>
    <n v="3"/>
    <n v="1367"/>
    <n v="984"/>
    <n v="1190"/>
    <n v="1566"/>
    <n v="862"/>
    <x v="46"/>
    <x v="44"/>
    <x v="407"/>
    <x v="2"/>
    <n v="4"/>
    <x v="3"/>
    <x v="1"/>
  </r>
  <r>
    <s v="AX16234"/>
    <s v="ENX2073"/>
    <s v="A154"/>
    <s v="EMP1022"/>
    <s v="C1728"/>
    <d v="2020-04-24T00:00:00"/>
    <x v="85"/>
    <n v="1"/>
    <n v="545"/>
    <n v="425"/>
    <n v="3324"/>
    <n v="4053"/>
    <n v="1888"/>
    <x v="44"/>
    <x v="19"/>
    <x v="511"/>
    <x v="4"/>
    <n v="4"/>
    <x v="3"/>
    <x v="1"/>
  </r>
  <r>
    <s v="AX16238"/>
    <s v="ENX2081"/>
    <s v="A169"/>
    <s v="EMP1005"/>
    <s v="C1049"/>
    <d v="2020-04-24T00:00:00"/>
    <x v="62"/>
    <n v="2"/>
    <n v="1353"/>
    <n v="947"/>
    <n v="3324"/>
    <n v="4053"/>
    <n v="1100"/>
    <x v="44"/>
    <x v="13"/>
    <x v="307"/>
    <x v="6"/>
    <n v="4"/>
    <x v="3"/>
    <x v="1"/>
  </r>
  <r>
    <s v="AX16241"/>
    <s v="ENX2039"/>
    <s v="A152"/>
    <s v="EMP1023"/>
    <s v="C1708"/>
    <d v="2020-04-24T00:00:00"/>
    <x v="96"/>
    <n v="2"/>
    <n v="1899"/>
    <n v="1044"/>
    <n v="1074"/>
    <n v="1788"/>
    <n v="731"/>
    <x v="62"/>
    <x v="35"/>
    <x v="538"/>
    <x v="6"/>
    <n v="5"/>
    <x v="3"/>
    <x v="1"/>
  </r>
  <r>
    <s v="AX16244"/>
    <s v="ENX2006"/>
    <s v="A144"/>
    <s v="EMP1028"/>
    <s v="C1651"/>
    <d v="2020-04-24T00:00:00"/>
    <x v="68"/>
    <n v="1"/>
    <n v="771"/>
    <n v="648"/>
    <n v="424"/>
    <n v="530"/>
    <n v="1710"/>
    <x v="63"/>
    <x v="18"/>
    <x v="66"/>
    <x v="5"/>
    <n v="6"/>
    <x v="3"/>
    <x v="1"/>
  </r>
  <r>
    <s v="AX16245"/>
    <s v="ENX2072"/>
    <s v="A109"/>
    <s v="EMP1003"/>
    <s v="C1785"/>
    <d v="2020-04-24T00:00:00"/>
    <x v="31"/>
    <n v="4"/>
    <n v="2141"/>
    <n v="1777"/>
    <n v="2913"/>
    <n v="4482"/>
    <n v="95"/>
    <x v="1"/>
    <x v="27"/>
    <x v="667"/>
    <x v="3"/>
    <n v="6"/>
    <x v="3"/>
    <x v="1"/>
  </r>
  <r>
    <s v="AX16256"/>
    <s v="ENX2042"/>
    <s v="A124"/>
    <s v="EMP1040"/>
    <s v="C1128"/>
    <d v="2020-04-24T00:00:00"/>
    <x v="49"/>
    <n v="3"/>
    <n v="561"/>
    <n v="421"/>
    <n v="3272"/>
    <n v="4088"/>
    <n v="452"/>
    <x v="65"/>
    <x v="44"/>
    <x v="246"/>
    <x v="2"/>
    <n v="9"/>
    <x v="3"/>
    <x v="1"/>
  </r>
  <r>
    <s v="AX16262"/>
    <s v="ENX2057"/>
    <s v="A137"/>
    <s v="EMP1027"/>
    <s v="C1296"/>
    <d v="2020-04-24T00:00:00"/>
    <x v="78"/>
    <n v="3"/>
    <n v="458"/>
    <n v="376"/>
    <n v="1305"/>
    <n v="1812"/>
    <n v="1624"/>
    <x v="24"/>
    <x v="35"/>
    <x v="390"/>
    <x v="3"/>
    <n v="9"/>
    <x v="3"/>
    <x v="1"/>
  </r>
  <r>
    <s v="AX16263"/>
    <s v="ENX2017"/>
    <s v="A106"/>
    <s v="EMP1002"/>
    <s v="C1329"/>
    <d v="2020-04-24T00:00:00"/>
    <x v="61"/>
    <n v="3"/>
    <n v="603"/>
    <n v="416"/>
    <n v="1291"/>
    <n v="2391"/>
    <n v="1130"/>
    <x v="41"/>
    <x v="9"/>
    <x v="487"/>
    <x v="6"/>
    <n v="10"/>
    <x v="3"/>
    <x v="1"/>
  </r>
  <r>
    <s v="AX16264"/>
    <s v="ENX2061"/>
    <s v="A139"/>
    <s v="EMP1027"/>
    <s v="C1798"/>
    <d v="2020-04-24T00:00:00"/>
    <x v="72"/>
    <n v="1"/>
    <n v="1826"/>
    <n v="1443"/>
    <n v="1263"/>
    <n v="1683"/>
    <n v="248"/>
    <x v="73"/>
    <x v="39"/>
    <x v="435"/>
    <x v="5"/>
    <n v="11"/>
    <x v="3"/>
    <x v="1"/>
  </r>
  <r>
    <s v="AX16266"/>
    <s v="ENX2044"/>
    <s v="A129"/>
    <s v="EMP1028"/>
    <s v="C1493"/>
    <d v="2020-04-24T00:00:00"/>
    <x v="54"/>
    <n v="1"/>
    <n v="1783"/>
    <n v="1230"/>
    <n v="1296"/>
    <n v="1542"/>
    <n v="164"/>
    <x v="72"/>
    <x v="36"/>
    <x v="66"/>
    <x v="6"/>
    <n v="11"/>
    <x v="3"/>
    <x v="1"/>
  </r>
  <r>
    <s v="AX16268"/>
    <s v="ENX2086"/>
    <s v="A173"/>
    <s v="EMP1024"/>
    <s v="C1578"/>
    <d v="2020-04-24T00:00:00"/>
    <x v="94"/>
    <n v="1"/>
    <n v="123"/>
    <n v="84"/>
    <n v="1744"/>
    <n v="3486"/>
    <n v="286"/>
    <x v="53"/>
    <x v="20"/>
    <x v="656"/>
    <x v="5"/>
    <n v="12"/>
    <x v="3"/>
    <x v="1"/>
  </r>
  <r>
    <s v="AX16270"/>
    <s v="ENX2081"/>
    <s v="A150"/>
    <s v="EMP1017"/>
    <s v="C1200"/>
    <d v="2020-04-25T00:00:00"/>
    <x v="62"/>
    <n v="2"/>
    <n v="1809"/>
    <n v="1067"/>
    <n v="2700"/>
    <n v="4500"/>
    <n v="180"/>
    <x v="14"/>
    <x v="21"/>
    <x v="660"/>
    <x v="0"/>
    <n v="1"/>
    <x v="3"/>
    <x v="1"/>
  </r>
  <r>
    <s v="AX16277"/>
    <s v="ENX2035"/>
    <s v="A166"/>
    <s v="EMP1032"/>
    <s v="C1402"/>
    <d v="2020-04-25T00:00:00"/>
    <x v="26"/>
    <n v="1"/>
    <n v="2257"/>
    <n v="1535"/>
    <n v="1774"/>
    <n v="2464"/>
    <n v="1044"/>
    <x v="62"/>
    <x v="25"/>
    <x v="329"/>
    <x v="4"/>
    <n v="4"/>
    <x v="3"/>
    <x v="1"/>
  </r>
  <r>
    <s v="AX16278"/>
    <s v="ENX2053"/>
    <s v="A117"/>
    <s v="EMP1031"/>
    <s v="C1264"/>
    <d v="2020-04-25T00:00:00"/>
    <x v="33"/>
    <n v="3"/>
    <n v="2464"/>
    <n v="1774"/>
    <n v="732"/>
    <n v="1077"/>
    <n v="222"/>
    <x v="26"/>
    <x v="6"/>
    <x v="150"/>
    <x v="4"/>
    <n v="4"/>
    <x v="3"/>
    <x v="1"/>
  </r>
  <r>
    <s v="AX16280"/>
    <s v="ENX2097"/>
    <s v="A111"/>
    <s v="EMP1005"/>
    <s v="C1602"/>
    <d v="2020-04-25T00:00:00"/>
    <x v="0"/>
    <n v="1"/>
    <n v="1708"/>
    <n v="871"/>
    <n v="582"/>
    <n v="756"/>
    <n v="344"/>
    <x v="29"/>
    <x v="43"/>
    <x v="305"/>
    <x v="1"/>
    <n v="5"/>
    <x v="3"/>
    <x v="1"/>
  </r>
  <r>
    <s v="AX16288"/>
    <s v="ENX2097"/>
    <s v="A125"/>
    <s v="EMP1020"/>
    <s v="C1148"/>
    <d v="2020-04-25T00:00:00"/>
    <x v="0"/>
    <n v="4"/>
    <n v="1178"/>
    <n v="683"/>
    <n v="4800"/>
    <n v="8728"/>
    <n v="926"/>
    <x v="56"/>
    <x v="14"/>
    <x v="345"/>
    <x v="2"/>
    <n v="5"/>
    <x v="3"/>
    <x v="1"/>
  </r>
  <r>
    <s v="AX16291"/>
    <s v="ENX2016"/>
    <s v="A156"/>
    <s v="EMP1009"/>
    <s v="C1355"/>
    <d v="2020-04-25T00:00:00"/>
    <x v="6"/>
    <n v="3"/>
    <n v="2391"/>
    <n v="1291"/>
    <n v="1473"/>
    <n v="2497"/>
    <n v="742"/>
    <x v="28"/>
    <x v="2"/>
    <x v="675"/>
    <x v="4"/>
    <n v="6"/>
    <x v="3"/>
    <x v="1"/>
  </r>
  <r>
    <s v="AX16292"/>
    <s v="ENX2032"/>
    <s v="A126"/>
    <s v="EMP1028"/>
    <s v="C1179"/>
    <d v="2020-04-25T00:00:00"/>
    <x v="47"/>
    <n v="4"/>
    <n v="2464"/>
    <n v="1774"/>
    <n v="154"/>
    <n v="203"/>
    <n v="2260"/>
    <x v="13"/>
    <x v="15"/>
    <x v="676"/>
    <x v="6"/>
    <n v="6"/>
    <x v="3"/>
    <x v="1"/>
  </r>
  <r>
    <s v="AX16293"/>
    <s v="ENX2086"/>
    <s v="A110"/>
    <s v="EMP1023"/>
    <s v="C1324"/>
    <d v="2020-04-25T00:00:00"/>
    <x v="94"/>
    <n v="1"/>
    <n v="1494"/>
    <n v="971"/>
    <n v="376"/>
    <n v="458"/>
    <n v="3072"/>
    <x v="72"/>
    <x v="36"/>
    <x v="132"/>
    <x v="2"/>
    <n v="6"/>
    <x v="3"/>
    <x v="1"/>
  </r>
  <r>
    <s v="AX16297"/>
    <s v="ENX2035"/>
    <s v="A162"/>
    <s v="EMP1023"/>
    <s v="C1517"/>
    <d v="2020-04-25T00:00:00"/>
    <x v="26"/>
    <n v="1"/>
    <n v="1967"/>
    <n v="1397"/>
    <n v="2734"/>
    <n v="4482"/>
    <n v="528"/>
    <x v="73"/>
    <x v="9"/>
    <x v="155"/>
    <x v="6"/>
    <n v="9"/>
    <x v="3"/>
    <x v="1"/>
  </r>
  <r>
    <s v="AX16299"/>
    <s v="ENX2033"/>
    <s v="A108"/>
    <s v="EMP1043"/>
    <s v="C1133"/>
    <d v="2020-04-25T00:00:00"/>
    <x v="76"/>
    <n v="1"/>
    <n v="1635"/>
    <n v="1046"/>
    <n v="1234"/>
    <n v="1582"/>
    <n v="799"/>
    <x v="35"/>
    <x v="35"/>
    <x v="677"/>
    <x v="4"/>
    <n v="11"/>
    <x v="3"/>
    <x v="1"/>
  </r>
  <r>
    <s v="AX16300"/>
    <s v="ENX2038"/>
    <s v="A157"/>
    <s v="EMP1032"/>
    <s v="C1629"/>
    <d v="2020-04-25T00:00:00"/>
    <x v="84"/>
    <n v="1"/>
    <n v="1351"/>
    <n v="1108"/>
    <n v="1620"/>
    <n v="2613"/>
    <n v="1130"/>
    <x v="15"/>
    <x v="13"/>
    <x v="351"/>
    <x v="5"/>
    <n v="11"/>
    <x v="3"/>
    <x v="1"/>
  </r>
  <r>
    <s v="AX16306"/>
    <s v="ENX2096"/>
    <s v="A160"/>
    <s v="EMP1004"/>
    <s v="C1258"/>
    <d v="2020-04-25T00:00:00"/>
    <x v="36"/>
    <n v="2"/>
    <n v="400"/>
    <n v="208"/>
    <n v="3783"/>
    <n v="4914"/>
    <n v="1308"/>
    <x v="58"/>
    <x v="37"/>
    <x v="547"/>
    <x v="0"/>
    <n v="12"/>
    <x v="3"/>
    <x v="1"/>
  </r>
  <r>
    <s v="AX16309"/>
    <s v="ENX2071"/>
    <s v="A112"/>
    <s v="EMP1002"/>
    <s v="C1257"/>
    <d v="2020-04-26T00:00:00"/>
    <x v="92"/>
    <n v="3"/>
    <n v="1639"/>
    <n v="1295"/>
    <n v="1696"/>
    <n v="2120"/>
    <n v="550"/>
    <x v="4"/>
    <x v="0"/>
    <x v="359"/>
    <x v="4"/>
    <n v="12"/>
    <x v="3"/>
    <x v="0"/>
  </r>
  <r>
    <s v="AX16313"/>
    <s v="ENX2008"/>
    <s v="A105"/>
    <s v="EMP1004"/>
    <s v="C1780"/>
    <d v="2020-04-26T00:00:00"/>
    <x v="24"/>
    <n v="1"/>
    <n v="392"/>
    <n v="255"/>
    <n v="1800"/>
    <n v="3000"/>
    <n v="871"/>
    <x v="55"/>
    <x v="15"/>
    <x v="534"/>
    <x v="3"/>
    <n v="12"/>
    <x v="3"/>
    <x v="0"/>
  </r>
  <r>
    <s v="AX16318"/>
    <s v="ENX2064"/>
    <s v="A152"/>
    <s v="EMP1034"/>
    <s v="C1288"/>
    <d v="2020-04-26T00:00:00"/>
    <x v="25"/>
    <n v="1"/>
    <n v="1022"/>
    <n v="818"/>
    <n v="962"/>
    <n v="1414"/>
    <n v="87"/>
    <x v="39"/>
    <x v="8"/>
    <x v="340"/>
    <x v="0"/>
    <n v="12"/>
    <x v="3"/>
    <x v="0"/>
  </r>
  <r>
    <s v="AX16327"/>
    <s v="ENX2035"/>
    <s v="A144"/>
    <s v="EMP1024"/>
    <s v="C1414"/>
    <d v="2020-04-26T00:00:00"/>
    <x v="26"/>
    <n v="1"/>
    <n v="1526"/>
    <n v="1251"/>
    <n v="1044"/>
    <n v="1899"/>
    <n v="214"/>
    <x v="13"/>
    <x v="11"/>
    <x v="273"/>
    <x v="5"/>
    <n v="1"/>
    <x v="3"/>
    <x v="1"/>
  </r>
  <r>
    <s v="AX16333"/>
    <s v="ENX2032"/>
    <s v="A109"/>
    <s v="EMP1014"/>
    <s v="C1791"/>
    <d v="2020-04-26T00:00:00"/>
    <x v="47"/>
    <n v="3"/>
    <n v="1338"/>
    <n v="682"/>
    <n v="683"/>
    <n v="1178"/>
    <n v="34"/>
    <x v="58"/>
    <x v="43"/>
    <x v="384"/>
    <x v="0"/>
    <n v="2"/>
    <x v="3"/>
    <x v="1"/>
  </r>
  <r>
    <s v="AX16344"/>
    <s v="ENX2007"/>
    <s v="A160"/>
    <s v="EMP1034"/>
    <s v="C1148"/>
    <d v="2020-04-26T00:00:00"/>
    <x v="63"/>
    <n v="3"/>
    <n v="1500"/>
    <n v="900"/>
    <n v="1294"/>
    <n v="1848"/>
    <n v="1302"/>
    <x v="29"/>
    <x v="20"/>
    <x v="450"/>
    <x v="6"/>
    <n v="2"/>
    <x v="3"/>
    <x v="1"/>
  </r>
  <r>
    <s v="AX16349"/>
    <s v="ENX2100"/>
    <s v="A127"/>
    <s v="EMP1029"/>
    <s v="C1476"/>
    <d v="2020-04-26T00:00:00"/>
    <x v="28"/>
    <n v="2"/>
    <n v="203"/>
    <n v="154"/>
    <n v="416"/>
    <n v="603"/>
    <n v="452"/>
    <x v="34"/>
    <x v="10"/>
    <x v="494"/>
    <x v="2"/>
    <n v="3"/>
    <x v="3"/>
    <x v="1"/>
  </r>
  <r>
    <s v="AX16350"/>
    <s v="ENX2071"/>
    <s v="A156"/>
    <s v="EMP1027"/>
    <s v="C1601"/>
    <d v="2020-04-26T00:00:00"/>
    <x v="92"/>
    <n v="1"/>
    <n v="1812"/>
    <n v="1305"/>
    <n v="1366"/>
    <n v="2356"/>
    <n v="1376"/>
    <x v="5"/>
    <x v="9"/>
    <x v="434"/>
    <x v="4"/>
    <n v="4"/>
    <x v="3"/>
    <x v="1"/>
  </r>
  <r>
    <s v="AX16354"/>
    <s v="ENX2033"/>
    <s v="A146"/>
    <s v="EMP1026"/>
    <s v="C1441"/>
    <d v="2020-04-26T00:00:00"/>
    <x v="76"/>
    <n v="4"/>
    <n v="217"/>
    <n v="171"/>
    <n v="1168"/>
    <n v="1826"/>
    <n v="738"/>
    <x v="24"/>
    <x v="35"/>
    <x v="240"/>
    <x v="3"/>
    <n v="4"/>
    <x v="3"/>
    <x v="1"/>
  </r>
  <r>
    <s v="AX16355"/>
    <s v="ENX2014"/>
    <s v="A117"/>
    <s v="EMP1037"/>
    <s v="C1754"/>
    <d v="2020-04-26T00:00:00"/>
    <x v="67"/>
    <n v="1"/>
    <n v="1635"/>
    <n v="1046"/>
    <n v="873"/>
    <n v="1134"/>
    <n v="436"/>
    <x v="7"/>
    <x v="13"/>
    <x v="232"/>
    <x v="4"/>
    <n v="7"/>
    <x v="3"/>
    <x v="1"/>
  </r>
  <r>
    <s v="AX16356"/>
    <s v="ENX2074"/>
    <s v="A105"/>
    <s v="EMP1042"/>
    <s v="C1794"/>
    <d v="2020-04-26T00:00:00"/>
    <x v="41"/>
    <n v="2"/>
    <n v="2182"/>
    <n v="1200"/>
    <n v="1397"/>
    <n v="1967"/>
    <n v="606"/>
    <x v="56"/>
    <x v="1"/>
    <x v="89"/>
    <x v="6"/>
    <n v="8"/>
    <x v="3"/>
    <x v="1"/>
  </r>
  <r>
    <s v="AX16357"/>
    <s v="ENX2051"/>
    <s v="A162"/>
    <s v="EMP1015"/>
    <s v="C1095"/>
    <d v="2020-04-26T00:00:00"/>
    <x v="14"/>
    <n v="1"/>
    <n v="847"/>
    <n v="534"/>
    <n v="168"/>
    <n v="246"/>
    <n v="248"/>
    <x v="35"/>
    <x v="7"/>
    <x v="291"/>
    <x v="1"/>
    <n v="8"/>
    <x v="3"/>
    <x v="1"/>
  </r>
  <r>
    <s v="AX16364"/>
    <s v="ENX2020"/>
    <s v="A154"/>
    <s v="EMP1032"/>
    <s v="C1142"/>
    <d v="2020-04-26T00:00:00"/>
    <x v="18"/>
    <n v="1"/>
    <n v="1353"/>
    <n v="947"/>
    <n v="1684"/>
    <n v="2244"/>
    <n v="731"/>
    <x v="45"/>
    <x v="6"/>
    <x v="283"/>
    <x v="6"/>
    <n v="8"/>
    <x v="3"/>
    <x v="1"/>
  </r>
  <r>
    <s v="AX16380"/>
    <s v="ENX2099"/>
    <s v="A165"/>
    <s v="EMP1003"/>
    <s v="C1192"/>
    <d v="2020-04-26T00:00:00"/>
    <x v="52"/>
    <n v="2"/>
    <n v="818"/>
    <n v="450"/>
    <n v="534"/>
    <n v="847"/>
    <n v="321"/>
    <x v="72"/>
    <x v="41"/>
    <x v="456"/>
    <x v="0"/>
    <n v="9"/>
    <x v="3"/>
    <x v="1"/>
  </r>
  <r>
    <s v="AX16394"/>
    <s v="ENX2052"/>
    <s v="A162"/>
    <s v="EMP1023"/>
    <s v="C1320"/>
    <d v="2020-04-26T00:00:00"/>
    <x v="45"/>
    <n v="1"/>
    <n v="1582"/>
    <n v="1234"/>
    <n v="5772"/>
    <n v="7304"/>
    <n v="523"/>
    <x v="34"/>
    <x v="24"/>
    <x v="668"/>
    <x v="2"/>
    <n v="9"/>
    <x v="3"/>
    <x v="1"/>
  </r>
  <r>
    <s v="AX16395"/>
    <s v="ENX2047"/>
    <s v="A145"/>
    <s v="EMP1025"/>
    <s v="C1235"/>
    <d v="2020-04-26T00:00:00"/>
    <x v="82"/>
    <n v="1"/>
    <n v="1077"/>
    <n v="732"/>
    <n v="1484"/>
    <n v="2283"/>
    <n v="1808"/>
    <x v="43"/>
    <x v="14"/>
    <x v="548"/>
    <x v="4"/>
    <n v="10"/>
    <x v="3"/>
    <x v="1"/>
  </r>
  <r>
    <s v="AX16396"/>
    <s v="ENX2057"/>
    <s v="A107"/>
    <s v="EMP1029"/>
    <s v="C1274"/>
    <d v="2020-04-26T00:00:00"/>
    <x v="78"/>
    <n v="1"/>
    <n v="400"/>
    <n v="208"/>
    <n v="1301"/>
    <n v="1587"/>
    <n v="509"/>
    <x v="68"/>
    <x v="28"/>
    <x v="219"/>
    <x v="1"/>
    <n v="11"/>
    <x v="3"/>
    <x v="1"/>
  </r>
  <r>
    <s v="AX16398"/>
    <s v="ENX2079"/>
    <s v="A100"/>
    <s v="EMP1017"/>
    <s v="C1138"/>
    <d v="2020-04-26T00:00:00"/>
    <x v="9"/>
    <n v="1"/>
    <n v="1889"/>
    <n v="945"/>
    <n v="1378"/>
    <n v="1887"/>
    <n v="731"/>
    <x v="56"/>
    <x v="3"/>
    <x v="245"/>
    <x v="4"/>
    <n v="12"/>
    <x v="3"/>
    <x v="1"/>
  </r>
  <r>
    <s v="AX16399"/>
    <s v="ENX2090"/>
    <s v="A105"/>
    <s v="EMP1007"/>
    <s v="C1199"/>
    <d v="2020-04-27T00:00:00"/>
    <x v="55"/>
    <n v="4"/>
    <n v="2182"/>
    <n v="1200"/>
    <n v="971"/>
    <n v="1494"/>
    <n v="1014"/>
    <x v="40"/>
    <x v="27"/>
    <x v="267"/>
    <x v="6"/>
    <n v="12"/>
    <x v="3"/>
    <x v="0"/>
  </r>
  <r>
    <s v="AX16401"/>
    <s v="ENX2014"/>
    <s v="A113"/>
    <s v="EMP1035"/>
    <s v="C1217"/>
    <d v="2020-04-27T00:00:00"/>
    <x v="67"/>
    <n v="1"/>
    <n v="368"/>
    <n v="294"/>
    <n v="4101"/>
    <n v="6723"/>
    <n v="364"/>
    <x v="17"/>
    <x v="0"/>
    <x v="678"/>
    <x v="5"/>
    <n v="2"/>
    <x v="3"/>
    <x v="1"/>
  </r>
  <r>
    <s v="AX16404"/>
    <s v="ENX2037"/>
    <s v="A170"/>
    <s v="EMP1039"/>
    <s v="C1559"/>
    <d v="2020-04-27T00:00:00"/>
    <x v="50"/>
    <n v="1"/>
    <n v="1972"/>
    <n v="1321"/>
    <n v="1397"/>
    <n v="1967"/>
    <n v="264"/>
    <x v="54"/>
    <x v="27"/>
    <x v="558"/>
    <x v="3"/>
    <n v="4"/>
    <x v="3"/>
    <x v="1"/>
  </r>
  <r>
    <s v="AX16410"/>
    <s v="ENX2085"/>
    <s v="A158"/>
    <s v="EMP1035"/>
    <s v="C1685"/>
    <d v="2020-04-27T00:00:00"/>
    <x v="29"/>
    <n v="1"/>
    <n v="1783"/>
    <n v="1516"/>
    <n v="389"/>
    <n v="637"/>
    <n v="204"/>
    <x v="27"/>
    <x v="19"/>
    <x v="232"/>
    <x v="2"/>
    <n v="4"/>
    <x v="3"/>
    <x v="1"/>
  </r>
  <r>
    <s v="AX16411"/>
    <s v="ENX2001"/>
    <s v="A168"/>
    <s v="EMP1020"/>
    <s v="C1280"/>
    <d v="2020-04-27T00:00:00"/>
    <x v="93"/>
    <n v="4"/>
    <n v="1639"/>
    <n v="1295"/>
    <n v="1582"/>
    <n v="3044"/>
    <n v="376"/>
    <x v="64"/>
    <x v="18"/>
    <x v="169"/>
    <x v="6"/>
    <n v="6"/>
    <x v="3"/>
    <x v="1"/>
  </r>
  <r>
    <s v="AX16412"/>
    <s v="ENX2034"/>
    <s v="A137"/>
    <s v="EMP1039"/>
    <s v="C1568"/>
    <d v="2020-04-27T00:00:00"/>
    <x v="32"/>
    <n v="1"/>
    <n v="1809"/>
    <n v="1067"/>
    <n v="416"/>
    <n v="603"/>
    <n v="452"/>
    <x v="64"/>
    <x v="43"/>
    <x v="239"/>
    <x v="2"/>
    <n v="6"/>
    <x v="3"/>
    <x v="1"/>
  </r>
  <r>
    <s v="AX16420"/>
    <s v="ENX2052"/>
    <s v="A125"/>
    <s v="EMP1019"/>
    <s v="C1043"/>
    <d v="2020-04-27T00:00:00"/>
    <x v="45"/>
    <n v="4"/>
    <n v="1494"/>
    <n v="971"/>
    <n v="584"/>
    <n v="913"/>
    <n v="486"/>
    <x v="14"/>
    <x v="32"/>
    <x v="490"/>
    <x v="4"/>
    <n v="6"/>
    <x v="3"/>
    <x v="1"/>
  </r>
  <r>
    <s v="AX16422"/>
    <s v="ENX2007"/>
    <s v="A146"/>
    <s v="EMP1042"/>
    <s v="C1385"/>
    <d v="2020-04-27T00:00:00"/>
    <x v="63"/>
    <n v="1"/>
    <n v="95"/>
    <n v="61"/>
    <n v="2700"/>
    <n v="4500"/>
    <n v="452"/>
    <x v="59"/>
    <x v="30"/>
    <x v="124"/>
    <x v="3"/>
    <n v="8"/>
    <x v="3"/>
    <x v="1"/>
  </r>
  <r>
    <s v="AX16424"/>
    <s v="ENX2054"/>
    <s v="A140"/>
    <s v="EMP1031"/>
    <s v="C1549"/>
    <d v="2020-04-27T00:00:00"/>
    <x v="12"/>
    <n v="3"/>
    <n v="2410"/>
    <n v="1518"/>
    <n v="2196"/>
    <n v="3231"/>
    <n v="369"/>
    <x v="8"/>
    <x v="35"/>
    <x v="75"/>
    <x v="6"/>
    <n v="10"/>
    <x v="3"/>
    <x v="1"/>
  </r>
  <r>
    <s v="AX16425"/>
    <s v="ENX2089"/>
    <s v="A170"/>
    <s v="EMP1029"/>
    <s v="C1364"/>
    <d v="2020-04-27T00:00:00"/>
    <x v="89"/>
    <n v="1"/>
    <n v="2294"/>
    <n v="1399"/>
    <n v="3324"/>
    <n v="4053"/>
    <n v="731"/>
    <x v="38"/>
    <x v="7"/>
    <x v="16"/>
    <x v="4"/>
    <n v="10"/>
    <x v="3"/>
    <x v="1"/>
  </r>
  <r>
    <s v="AX16441"/>
    <s v="ENX2056"/>
    <s v="A148"/>
    <s v="EMP1018"/>
    <s v="C1693"/>
    <d v="2020-04-27T00:00:00"/>
    <x v="64"/>
    <n v="1"/>
    <n v="886"/>
    <n v="478"/>
    <n v="4360"/>
    <n v="5520"/>
    <n v="738"/>
    <x v="42"/>
    <x v="23"/>
    <x v="658"/>
    <x v="3"/>
    <n v="10"/>
    <x v="3"/>
    <x v="1"/>
  </r>
  <r>
    <s v="AX16448"/>
    <s v="ENX2019"/>
    <s v="A136"/>
    <s v="EMP1002"/>
    <s v="C1321"/>
    <d v="2020-04-27T00:00:00"/>
    <x v="60"/>
    <n v="1"/>
    <n v="203"/>
    <n v="154"/>
    <n v="168"/>
    <n v="246"/>
    <n v="49"/>
    <x v="73"/>
    <x v="26"/>
    <x v="485"/>
    <x v="3"/>
    <n v="11"/>
    <x v="3"/>
    <x v="1"/>
  </r>
  <r>
    <s v="AX16449"/>
    <s v="ENX2088"/>
    <s v="A166"/>
    <s v="EMP1026"/>
    <s v="C1134"/>
    <d v="2020-04-27T00:00:00"/>
    <x v="48"/>
    <n v="4"/>
    <n v="1887"/>
    <n v="1378"/>
    <n v="1167"/>
    <n v="1911"/>
    <n v="1485"/>
    <x v="35"/>
    <x v="11"/>
    <x v="157"/>
    <x v="2"/>
    <n v="12"/>
    <x v="3"/>
    <x v="1"/>
  </r>
  <r>
    <s v="AX16450"/>
    <s v="ENX2098"/>
    <s v="A120"/>
    <s v="EMP1022"/>
    <s v="C1104"/>
    <d v="2020-04-28T00:00:00"/>
    <x v="69"/>
    <n v="1"/>
    <n v="886"/>
    <n v="478"/>
    <n v="1200"/>
    <n v="2182"/>
    <n v="318"/>
    <x v="42"/>
    <x v="34"/>
    <x v="593"/>
    <x v="6"/>
    <n v="1"/>
    <x v="3"/>
    <x v="1"/>
  </r>
  <r>
    <s v="AX16453"/>
    <s v="ENX2033"/>
    <s v="A170"/>
    <s v="EMP1000"/>
    <s v="C1630"/>
    <d v="2020-04-28T00:00:00"/>
    <x v="76"/>
    <n v="1"/>
    <n v="181"/>
    <n v="130"/>
    <n v="882"/>
    <n v="1104"/>
    <n v="148"/>
    <x v="6"/>
    <x v="17"/>
    <x v="307"/>
    <x v="3"/>
    <n v="4"/>
    <x v="3"/>
    <x v="1"/>
  </r>
  <r>
    <s v="AX16458"/>
    <s v="ENX2095"/>
    <s v="A160"/>
    <s v="EMP1039"/>
    <s v="C1787"/>
    <d v="2020-04-28T00:00:00"/>
    <x v="42"/>
    <n v="1"/>
    <n v="1077"/>
    <n v="732"/>
    <n v="1305"/>
    <n v="1812"/>
    <n v="895"/>
    <x v="11"/>
    <x v="5"/>
    <x v="581"/>
    <x v="4"/>
    <n v="4"/>
    <x v="3"/>
    <x v="1"/>
  </r>
  <r>
    <s v="AX16464"/>
    <s v="ENX2072"/>
    <s v="A129"/>
    <s v="EMP1012"/>
    <s v="C1634"/>
    <d v="2020-04-28T00:00:00"/>
    <x v="31"/>
    <n v="2"/>
    <n v="1887"/>
    <n v="1378"/>
    <n v="4419"/>
    <n v="7491"/>
    <n v="1980"/>
    <x v="31"/>
    <x v="18"/>
    <x v="64"/>
    <x v="4"/>
    <n v="4"/>
    <x v="3"/>
    <x v="1"/>
  </r>
  <r>
    <s v="AX16465"/>
    <s v="ENX2023"/>
    <s v="A135"/>
    <s v="EMP1024"/>
    <s v="C1436"/>
    <d v="2020-04-28T00:00:00"/>
    <x v="57"/>
    <n v="1"/>
    <n v="771"/>
    <n v="648"/>
    <n v="1942"/>
    <n v="3596"/>
    <n v="123"/>
    <x v="20"/>
    <x v="38"/>
    <x v="212"/>
    <x v="5"/>
    <n v="5"/>
    <x v="3"/>
    <x v="1"/>
  </r>
  <r>
    <s v="AX16467"/>
    <s v="ENX2038"/>
    <s v="A165"/>
    <s v="EMP1036"/>
    <s v="C1783"/>
    <d v="2020-04-28T00:00:00"/>
    <x v="84"/>
    <n v="4"/>
    <n v="1639"/>
    <n v="1295"/>
    <n v="1072"/>
    <n v="1600"/>
    <n v="2424"/>
    <x v="9"/>
    <x v="40"/>
    <x v="290"/>
    <x v="4"/>
    <n v="5"/>
    <x v="3"/>
    <x v="1"/>
  </r>
  <r>
    <s v="AX16473"/>
    <s v="ENX2026"/>
    <s v="A107"/>
    <s v="EMP1035"/>
    <s v="C1061"/>
    <d v="2020-04-28T00:00:00"/>
    <x v="74"/>
    <n v="1"/>
    <n v="181"/>
    <n v="130"/>
    <n v="2588"/>
    <n v="3696"/>
    <n v="799"/>
    <x v="32"/>
    <x v="39"/>
    <x v="529"/>
    <x v="0"/>
    <n v="5"/>
    <x v="3"/>
    <x v="1"/>
  </r>
  <r>
    <s v="AX16479"/>
    <s v="ENX2081"/>
    <s v="A108"/>
    <s v="EMP1000"/>
    <s v="C1212"/>
    <d v="2020-04-28T00:00:00"/>
    <x v="62"/>
    <n v="4"/>
    <n v="2497"/>
    <n v="1473"/>
    <n v="2613"/>
    <n v="5124"/>
    <n v="264"/>
    <x v="50"/>
    <x v="33"/>
    <x v="651"/>
    <x v="4"/>
    <n v="5"/>
    <x v="3"/>
    <x v="1"/>
  </r>
  <r>
    <s v="AX16480"/>
    <s v="ENX2004"/>
    <s v="A112"/>
    <s v="EMP1037"/>
    <s v="C1431"/>
    <d v="2020-04-28T00:00:00"/>
    <x v="23"/>
    <n v="3"/>
    <n v="368"/>
    <n v="269"/>
    <n v="1443"/>
    <n v="1826"/>
    <n v="264"/>
    <x v="47"/>
    <x v="13"/>
    <x v="320"/>
    <x v="4"/>
    <n v="7"/>
    <x v="3"/>
    <x v="1"/>
  </r>
  <r>
    <s v="AX16483"/>
    <s v="ENX2100"/>
    <s v="A103"/>
    <s v="EMP1001"/>
    <s v="C1400"/>
    <d v="2020-04-28T00:00:00"/>
    <x v="28"/>
    <n v="1"/>
    <n v="1566"/>
    <n v="1190"/>
    <n v="592"/>
    <n v="1004"/>
    <n v="1532"/>
    <x v="66"/>
    <x v="2"/>
    <x v="417"/>
    <x v="6"/>
    <n v="7"/>
    <x v="3"/>
    <x v="1"/>
  </r>
  <r>
    <s v="AX16484"/>
    <s v="ENX2092"/>
    <s v="A131"/>
    <s v="EMP1036"/>
    <s v="C1398"/>
    <d v="2020-04-28T00:00:00"/>
    <x v="87"/>
    <n v="3"/>
    <n v="2410"/>
    <n v="1518"/>
    <n v="90"/>
    <n v="112"/>
    <n v="2511"/>
    <x v="70"/>
    <x v="17"/>
    <x v="679"/>
    <x v="4"/>
    <n v="8"/>
    <x v="3"/>
    <x v="1"/>
  </r>
  <r>
    <s v="AX16486"/>
    <s v="ENX2018"/>
    <s v="A119"/>
    <s v="EMP1000"/>
    <s v="C1714"/>
    <d v="2020-04-28T00:00:00"/>
    <x v="8"/>
    <n v="1"/>
    <n v="1367"/>
    <n v="984"/>
    <n v="4548"/>
    <n v="5349"/>
    <n v="548"/>
    <x v="61"/>
    <x v="12"/>
    <x v="234"/>
    <x v="4"/>
    <n v="9"/>
    <x v="3"/>
    <x v="1"/>
  </r>
  <r>
    <s v="AX16487"/>
    <s v="ENX2013"/>
    <s v="A148"/>
    <s v="EMP1013"/>
    <s v="C1159"/>
    <d v="2020-04-28T00:00:00"/>
    <x v="70"/>
    <n v="3"/>
    <n v="886"/>
    <n v="478"/>
    <n v="1190"/>
    <n v="1566"/>
    <n v="589"/>
    <x v="36"/>
    <x v="32"/>
    <x v="425"/>
    <x v="2"/>
    <n v="9"/>
    <x v="3"/>
    <x v="1"/>
  </r>
  <r>
    <s v="AX16489"/>
    <s v="ENX2012"/>
    <s v="A169"/>
    <s v="EMP1017"/>
    <s v="C1761"/>
    <d v="2020-04-28T00:00:00"/>
    <x v="16"/>
    <n v="1"/>
    <n v="368"/>
    <n v="269"/>
    <n v="5364"/>
    <n v="7059"/>
    <n v="123"/>
    <x v="34"/>
    <x v="13"/>
    <x v="680"/>
    <x v="6"/>
    <n v="10"/>
    <x v="3"/>
    <x v="1"/>
  </r>
  <r>
    <s v="AX16493"/>
    <s v="ENX2088"/>
    <s v="A119"/>
    <s v="EMP1009"/>
    <s v="C1227"/>
    <d v="2020-04-28T00:00:00"/>
    <x v="48"/>
    <n v="1"/>
    <n v="530"/>
    <n v="424"/>
    <n v="154"/>
    <n v="203"/>
    <n v="1790"/>
    <x v="58"/>
    <x v="10"/>
    <x v="358"/>
    <x v="2"/>
    <n v="11"/>
    <x v="3"/>
    <x v="1"/>
  </r>
  <r>
    <s v="AX16509"/>
    <s v="ENX2096"/>
    <s v="A148"/>
    <s v="EMP1020"/>
    <s v="C1089"/>
    <d v="2020-04-28T00:00:00"/>
    <x v="36"/>
    <n v="1"/>
    <n v="771"/>
    <n v="648"/>
    <n v="252"/>
    <n v="369"/>
    <n v="436"/>
    <x v="47"/>
    <x v="17"/>
    <x v="530"/>
    <x v="6"/>
    <n v="11"/>
    <x v="3"/>
    <x v="1"/>
  </r>
  <r>
    <s v="AX16511"/>
    <s v="ENX2095"/>
    <s v="A143"/>
    <s v="EMP1025"/>
    <s v="C1368"/>
    <d v="2020-04-28T00:00:00"/>
    <x v="42"/>
    <n v="1"/>
    <n v="356"/>
    <n v="292"/>
    <n v="1516"/>
    <n v="1783"/>
    <n v="348"/>
    <x v="1"/>
    <x v="2"/>
    <x v="229"/>
    <x v="1"/>
    <n v="12"/>
    <x v="3"/>
    <x v="1"/>
  </r>
  <r>
    <s v="AX16512"/>
    <s v="ENX2014"/>
    <s v="A165"/>
    <s v="EMP1016"/>
    <s v="C1589"/>
    <d v="2020-04-28T00:00:00"/>
    <x v="67"/>
    <n v="1"/>
    <n v="2283"/>
    <n v="1484"/>
    <n v="208"/>
    <n v="315"/>
    <n v="1968"/>
    <x v="32"/>
    <x v="21"/>
    <x v="681"/>
    <x v="6"/>
    <n v="12"/>
    <x v="3"/>
    <x v="1"/>
  </r>
  <r>
    <s v="AX16514"/>
    <s v="ENX2098"/>
    <s v="A122"/>
    <s v="EMP1024"/>
    <s v="C1037"/>
    <d v="2020-04-28T00:00:00"/>
    <x v="69"/>
    <n v="1"/>
    <n v="127"/>
    <n v="79"/>
    <n v="1275"/>
    <n v="1635"/>
    <n v="689"/>
    <x v="16"/>
    <x v="39"/>
    <x v="634"/>
    <x v="6"/>
    <n v="12"/>
    <x v="3"/>
    <x v="1"/>
  </r>
  <r>
    <s v="AX16515"/>
    <s v="ENX2077"/>
    <s v="A110"/>
    <s v="EMP1009"/>
    <s v="C1236"/>
    <d v="2020-04-28T00:00:00"/>
    <x v="51"/>
    <n v="1"/>
    <n v="1887"/>
    <n v="1378"/>
    <n v="2952"/>
    <n v="4101"/>
    <n v="39"/>
    <x v="72"/>
    <x v="3"/>
    <x v="682"/>
    <x v="2"/>
    <n v="12"/>
    <x v="3"/>
    <x v="1"/>
  </r>
  <r>
    <s v="AX16520"/>
    <s v="ENX2052"/>
    <s v="A133"/>
    <s v="EMP1039"/>
    <s v="C1307"/>
    <d v="2020-04-29T00:00:00"/>
    <x v="45"/>
    <n v="1"/>
    <n v="2005"/>
    <n v="1223"/>
    <n v="79"/>
    <n v="127"/>
    <n v="144"/>
    <x v="4"/>
    <x v="31"/>
    <x v="87"/>
    <x v="2"/>
    <n v="1"/>
    <x v="3"/>
    <x v="1"/>
  </r>
  <r>
    <s v="AX16522"/>
    <s v="ENX2028"/>
    <s v="A125"/>
    <s v="EMP1000"/>
    <s v="C1543"/>
    <d v="2020-04-29T00:00:00"/>
    <x v="5"/>
    <n v="1"/>
    <n v="112"/>
    <n v="90"/>
    <n v="588"/>
    <n v="736"/>
    <n v="376"/>
    <x v="69"/>
    <x v="30"/>
    <x v="683"/>
    <x v="2"/>
    <n v="1"/>
    <x v="3"/>
    <x v="1"/>
  </r>
  <r>
    <s v="AX16528"/>
    <s v="ENX2055"/>
    <s v="A151"/>
    <s v="EMP1025"/>
    <s v="C1337"/>
    <d v="2020-04-29T00:00:00"/>
    <x v="71"/>
    <n v="2"/>
    <n v="1582"/>
    <n v="1234"/>
    <n v="1090"/>
    <n v="1380"/>
    <n v="368"/>
    <x v="38"/>
    <x v="28"/>
    <x v="277"/>
    <x v="5"/>
    <n v="1"/>
    <x v="3"/>
    <x v="1"/>
  </r>
  <r>
    <s v="AX16530"/>
    <s v="ENX2050"/>
    <s v="A128"/>
    <s v="EMP1006"/>
    <s v="C1462"/>
    <d v="2020-04-29T00:00:00"/>
    <x v="44"/>
    <n v="1"/>
    <n v="2410"/>
    <n v="1518"/>
    <n v="832"/>
    <n v="1260"/>
    <n v="102"/>
    <x v="46"/>
    <x v="32"/>
    <x v="684"/>
    <x v="4"/>
    <n v="1"/>
    <x v="3"/>
    <x v="1"/>
  </r>
  <r>
    <s v="AX16532"/>
    <s v="ENX2011"/>
    <s v="A133"/>
    <s v="EMP1028"/>
    <s v="C1778"/>
    <d v="2020-04-29T00:00:00"/>
    <x v="81"/>
    <n v="1"/>
    <n v="1351"/>
    <n v="1108"/>
    <n v="1686"/>
    <n v="2478"/>
    <n v="2924"/>
    <x v="31"/>
    <x v="2"/>
    <x v="70"/>
    <x v="4"/>
    <n v="2"/>
    <x v="3"/>
    <x v="1"/>
  </r>
  <r>
    <s v="AX16534"/>
    <s v="ENX2015"/>
    <s v="A139"/>
    <s v="EMP1000"/>
    <s v="C1579"/>
    <d v="2020-04-29T00:00:00"/>
    <x v="17"/>
    <n v="4"/>
    <n v="1798"/>
    <n v="971"/>
    <n v="4880"/>
    <n v="6684"/>
    <n v="982"/>
    <x v="59"/>
    <x v="28"/>
    <x v="122"/>
    <x v="5"/>
    <n v="4"/>
    <x v="3"/>
    <x v="1"/>
  </r>
  <r>
    <s v="AX16538"/>
    <s v="ENX2096"/>
    <s v="A171"/>
    <s v="EMP1004"/>
    <s v="C1419"/>
    <d v="2020-04-29T00:00:00"/>
    <x v="36"/>
    <n v="2"/>
    <n v="315"/>
    <n v="208"/>
    <n v="1044"/>
    <n v="1899"/>
    <n v="140"/>
    <x v="59"/>
    <x v="24"/>
    <x v="77"/>
    <x v="1"/>
    <n v="4"/>
    <x v="3"/>
    <x v="1"/>
  </r>
  <r>
    <s v="AX16550"/>
    <s v="ENX2007"/>
    <s v="A125"/>
    <s v="EMP1000"/>
    <s v="C1277"/>
    <d v="2020-04-29T00:00:00"/>
    <x v="63"/>
    <n v="2"/>
    <n v="1526"/>
    <n v="1251"/>
    <n v="1485"/>
    <n v="2091"/>
    <n v="411"/>
    <x v="55"/>
    <x v="40"/>
    <x v="349"/>
    <x v="0"/>
    <n v="5"/>
    <x v="3"/>
    <x v="1"/>
  </r>
  <r>
    <s v="AX16552"/>
    <s v="ENX2020"/>
    <s v="A156"/>
    <s v="EMP1004"/>
    <s v="C1648"/>
    <d v="2020-04-29T00:00:00"/>
    <x v="18"/>
    <n v="4"/>
    <n v="1708"/>
    <n v="871"/>
    <n v="450"/>
    <n v="818"/>
    <n v="123"/>
    <x v="50"/>
    <x v="19"/>
    <x v="165"/>
    <x v="5"/>
    <n v="7"/>
    <x v="3"/>
    <x v="1"/>
  </r>
  <r>
    <s v="AX16554"/>
    <s v="ENX2050"/>
    <s v="A161"/>
    <s v="EMP1007"/>
    <s v="C1543"/>
    <d v="2020-04-29T00:00:00"/>
    <x v="44"/>
    <n v="3"/>
    <n v="368"/>
    <n v="294"/>
    <n v="2088"/>
    <n v="3798"/>
    <n v="507"/>
    <x v="53"/>
    <x v="24"/>
    <x v="256"/>
    <x v="6"/>
    <n v="7"/>
    <x v="3"/>
    <x v="1"/>
  </r>
  <r>
    <s v="AX16559"/>
    <s v="ENX2066"/>
    <s v="A137"/>
    <s v="EMP1014"/>
    <s v="C1374"/>
    <d v="2020-04-29T00:00:00"/>
    <x v="13"/>
    <n v="3"/>
    <n v="1783"/>
    <n v="1230"/>
    <n v="791"/>
    <n v="1522"/>
    <n v="871"/>
    <x v="7"/>
    <x v="20"/>
    <x v="685"/>
    <x v="4"/>
    <n v="7"/>
    <x v="3"/>
    <x v="1"/>
  </r>
  <r>
    <s v="AX16563"/>
    <s v="ENX2097"/>
    <s v="A150"/>
    <s v="EMP1032"/>
    <s v="C1051"/>
    <d v="2020-04-29T00:00:00"/>
    <x v="0"/>
    <n v="1"/>
    <n v="1367"/>
    <n v="984"/>
    <n v="387"/>
    <n v="667"/>
    <n v="492"/>
    <x v="28"/>
    <x v="37"/>
    <x v="13"/>
    <x v="6"/>
    <n v="8"/>
    <x v="3"/>
    <x v="1"/>
  </r>
  <r>
    <s v="AX16572"/>
    <s v="ENX2056"/>
    <s v="A160"/>
    <s v="EMP1036"/>
    <s v="C1340"/>
    <d v="2020-04-29T00:00:00"/>
    <x v="64"/>
    <n v="3"/>
    <n v="2410"/>
    <n v="1518"/>
    <n v="1516"/>
    <n v="1783"/>
    <n v="452"/>
    <x v="67"/>
    <x v="6"/>
    <x v="536"/>
    <x v="2"/>
    <n v="8"/>
    <x v="3"/>
    <x v="1"/>
  </r>
  <r>
    <s v="AX16573"/>
    <s v="ENX2004"/>
    <s v="A141"/>
    <s v="EMP1028"/>
    <s v="C1653"/>
    <d v="2020-04-29T00:00:00"/>
    <x v="23"/>
    <n v="1"/>
    <n v="1639"/>
    <n v="1295"/>
    <n v="2913"/>
    <n v="4482"/>
    <n v="1485"/>
    <x v="27"/>
    <x v="13"/>
    <x v="203"/>
    <x v="2"/>
    <n v="8"/>
    <x v="3"/>
    <x v="1"/>
  </r>
  <r>
    <s v="AX16574"/>
    <s v="ENX2044"/>
    <s v="A158"/>
    <s v="EMP1002"/>
    <s v="C1287"/>
    <d v="2020-04-29T00:00:00"/>
    <x v="54"/>
    <n v="1"/>
    <n v="2497"/>
    <n v="1473"/>
    <n v="840"/>
    <n v="1168"/>
    <n v="1356"/>
    <x v="27"/>
    <x v="6"/>
    <x v="92"/>
    <x v="0"/>
    <n v="12"/>
    <x v="3"/>
    <x v="1"/>
  </r>
  <r>
    <s v="AX16576"/>
    <s v="ENX2020"/>
    <s v="A166"/>
    <s v="EMP1025"/>
    <s v="C1742"/>
    <d v="2020-04-30T00:00:00"/>
    <x v="18"/>
    <n v="1"/>
    <n v="378"/>
    <n v="291"/>
    <n v="395"/>
    <n v="556"/>
    <n v="553"/>
    <x v="43"/>
    <x v="3"/>
    <x v="135"/>
    <x v="5"/>
    <n v="12"/>
    <x v="3"/>
    <x v="0"/>
  </r>
  <r>
    <s v="AX16577"/>
    <s v="ENX2004"/>
    <s v="A117"/>
    <s v="EMP1015"/>
    <s v="C1568"/>
    <d v="2020-04-30T00:00:00"/>
    <x v="23"/>
    <n v="1"/>
    <n v="1638"/>
    <n v="1261"/>
    <n v="4216"/>
    <n v="5620"/>
    <n v="576"/>
    <x v="70"/>
    <x v="26"/>
    <x v="215"/>
    <x v="3"/>
    <n v="1"/>
    <x v="3"/>
    <x v="1"/>
  </r>
  <r>
    <s v="AX16581"/>
    <s v="ENX2040"/>
    <s v="A147"/>
    <s v="EMP1033"/>
    <s v="C1217"/>
    <d v="2020-04-30T00:00:00"/>
    <x v="4"/>
    <n v="3"/>
    <n v="1467"/>
    <n v="807"/>
    <n v="1378"/>
    <n v="1887"/>
    <n v="689"/>
    <x v="54"/>
    <x v="26"/>
    <x v="79"/>
    <x v="4"/>
    <n v="3"/>
    <x v="3"/>
    <x v="1"/>
  </r>
  <r>
    <s v="AX16582"/>
    <s v="ENX2013"/>
    <s v="A115"/>
    <s v="EMP1012"/>
    <s v="C1222"/>
    <d v="2020-04-30T00:00:00"/>
    <x v="70"/>
    <n v="1"/>
    <n v="1338"/>
    <n v="682"/>
    <n v="154"/>
    <n v="203"/>
    <n v="1130"/>
    <x v="69"/>
    <x v="25"/>
    <x v="686"/>
    <x v="0"/>
    <n v="4"/>
    <x v="3"/>
    <x v="1"/>
  </r>
  <r>
    <s v="AX16592"/>
    <s v="ENX2054"/>
    <s v="A138"/>
    <s v="EMP1023"/>
    <s v="C1095"/>
    <d v="2020-04-30T00:00:00"/>
    <x v="12"/>
    <n v="2"/>
    <n v="847"/>
    <n v="534"/>
    <n v="1700"/>
    <n v="2180"/>
    <n v="368"/>
    <x v="45"/>
    <x v="14"/>
    <x v="687"/>
    <x v="4"/>
    <n v="6"/>
    <x v="3"/>
    <x v="1"/>
  </r>
  <r>
    <s v="AX16593"/>
    <s v="ENX2046"/>
    <s v="A138"/>
    <s v="EMP1020"/>
    <s v="C1587"/>
    <d v="2020-04-30T00:00:00"/>
    <x v="38"/>
    <n v="2"/>
    <n v="203"/>
    <n v="154"/>
    <n v="1965"/>
    <n v="2396"/>
    <n v="554"/>
    <x v="67"/>
    <x v="32"/>
    <x v="190"/>
    <x v="1"/>
    <n v="7"/>
    <x v="3"/>
    <x v="1"/>
  </r>
  <r>
    <s v="AX16598"/>
    <s v="ENX2060"/>
    <s v="A168"/>
    <s v="EMP1015"/>
    <s v="C1721"/>
    <d v="2020-04-30T00:00:00"/>
    <x v="73"/>
    <n v="1"/>
    <n v="217"/>
    <n v="171"/>
    <n v="1608"/>
    <n v="2400"/>
    <n v="742"/>
    <x v="21"/>
    <x v="44"/>
    <x v="688"/>
    <x v="1"/>
    <n v="9"/>
    <x v="3"/>
    <x v="1"/>
  </r>
  <r>
    <s v="AX16599"/>
    <s v="ENX2050"/>
    <s v="A108"/>
    <s v="EMP1001"/>
    <s v="C1394"/>
    <d v="2020-05-01T00:00:00"/>
    <x v="44"/>
    <n v="1"/>
    <n v="1638"/>
    <n v="1261"/>
    <n v="513"/>
    <n v="651"/>
    <n v="123"/>
    <x v="12"/>
    <x v="10"/>
    <x v="477"/>
    <x v="4"/>
    <n v="12"/>
    <x v="4"/>
    <x v="0"/>
  </r>
  <r>
    <s v="AX16602"/>
    <s v="ENX2049"/>
    <s v="A165"/>
    <s v="EMP1044"/>
    <s v="C1651"/>
    <d v="2020-05-01T00:00:00"/>
    <x v="58"/>
    <n v="1"/>
    <n v="1972"/>
    <n v="1321"/>
    <n v="838"/>
    <n v="1103"/>
    <n v="874"/>
    <x v="8"/>
    <x v="23"/>
    <x v="680"/>
    <x v="1"/>
    <n v="2"/>
    <x v="4"/>
    <x v="1"/>
  </r>
  <r>
    <s v="AX16603"/>
    <s v="ENX2087"/>
    <s v="A160"/>
    <s v="EMP1030"/>
    <s v="C1465"/>
    <d v="2020-05-01T00:00:00"/>
    <x v="95"/>
    <n v="4"/>
    <n v="502"/>
    <n v="296"/>
    <n v="1261"/>
    <n v="1638"/>
    <n v="987"/>
    <x v="19"/>
    <x v="27"/>
    <x v="412"/>
    <x v="0"/>
    <n v="2"/>
    <x v="4"/>
    <x v="1"/>
  </r>
  <r>
    <s v="AX16604"/>
    <s v="ENX2050"/>
    <s v="A111"/>
    <s v="EMP1005"/>
    <s v="C1137"/>
    <d v="2020-05-01T00:00:00"/>
    <x v="44"/>
    <n v="3"/>
    <n v="818"/>
    <n v="450"/>
    <n v="5936"/>
    <n v="9132"/>
    <n v="1484"/>
    <x v="23"/>
    <x v="1"/>
    <x v="206"/>
    <x v="1"/>
    <n v="2"/>
    <x v="4"/>
    <x v="1"/>
  </r>
  <r>
    <s v="AX16606"/>
    <s v="ENX2038"/>
    <s v="A110"/>
    <s v="EMP1004"/>
    <s v="C1602"/>
    <d v="2020-05-01T00:00:00"/>
    <x v="84"/>
    <n v="2"/>
    <n v="1635"/>
    <n v="1046"/>
    <n v="255"/>
    <n v="392"/>
    <n v="656"/>
    <x v="17"/>
    <x v="27"/>
    <x v="689"/>
    <x v="2"/>
    <n v="2"/>
    <x v="4"/>
    <x v="1"/>
  </r>
  <r>
    <s v="AX16610"/>
    <s v="ENX2099"/>
    <s v="A109"/>
    <s v="EMP1001"/>
    <s v="C1311"/>
    <d v="2020-05-01T00:00:00"/>
    <x v="52"/>
    <n v="1"/>
    <n v="1338"/>
    <n v="682"/>
    <n v="1485"/>
    <n v="2091"/>
    <n v="731"/>
    <x v="29"/>
    <x v="39"/>
    <x v="287"/>
    <x v="5"/>
    <n v="2"/>
    <x v="4"/>
    <x v="1"/>
  </r>
  <r>
    <s v="AX16614"/>
    <s v="ENX2099"/>
    <s v="A170"/>
    <s v="EMP1040"/>
    <s v="C1243"/>
    <d v="2020-05-01T00:00:00"/>
    <x v="52"/>
    <n v="3"/>
    <n v="561"/>
    <n v="421"/>
    <n v="2726"/>
    <n v="3450"/>
    <n v="106"/>
    <x v="51"/>
    <x v="31"/>
    <x v="304"/>
    <x v="1"/>
    <n v="4"/>
    <x v="4"/>
    <x v="1"/>
  </r>
  <r>
    <s v="AX16616"/>
    <s v="ENX2028"/>
    <s v="A106"/>
    <s v="EMP1043"/>
    <s v="C1051"/>
    <d v="2020-05-01T00:00:00"/>
    <x v="5"/>
    <n v="2"/>
    <n v="1022"/>
    <n v="818"/>
    <n v="1168"/>
    <n v="1826"/>
    <n v="1324"/>
    <x v="71"/>
    <x v="40"/>
    <x v="589"/>
    <x v="5"/>
    <n v="4"/>
    <x v="4"/>
    <x v="1"/>
  </r>
  <r>
    <s v="AX16617"/>
    <s v="ENX2083"/>
    <s v="A159"/>
    <s v="EMP1041"/>
    <s v="C1311"/>
    <d v="2020-05-01T00:00:00"/>
    <x v="59"/>
    <n v="1"/>
    <n v="826"/>
    <n v="562"/>
    <n v="1108"/>
    <n v="1351"/>
    <n v="285"/>
    <x v="2"/>
    <x v="12"/>
    <x v="342"/>
    <x v="6"/>
    <n v="5"/>
    <x v="4"/>
    <x v="1"/>
  </r>
  <r>
    <s v="AX16620"/>
    <s v="ENX2097"/>
    <s v="A156"/>
    <s v="EMP1032"/>
    <s v="C1659"/>
    <d v="2020-05-01T00:00:00"/>
    <x v="0"/>
    <n v="1"/>
    <n v="2241"/>
    <n v="1367"/>
    <n v="624"/>
    <n v="945"/>
    <n v="613"/>
    <x v="60"/>
    <x v="43"/>
    <x v="432"/>
    <x v="4"/>
    <n v="5"/>
    <x v="4"/>
    <x v="1"/>
  </r>
  <r>
    <s v="AX16625"/>
    <s v="ENX2035"/>
    <s v="A118"/>
    <s v="EMP1033"/>
    <s v="C1167"/>
    <d v="2020-05-01T00:00:00"/>
    <x v="26"/>
    <n v="4"/>
    <n v="1798"/>
    <n v="971"/>
    <n v="180"/>
    <n v="224"/>
    <n v="368"/>
    <x v="25"/>
    <x v="24"/>
    <x v="140"/>
    <x v="3"/>
    <n v="6"/>
    <x v="4"/>
    <x v="1"/>
  </r>
  <r>
    <s v="AX16628"/>
    <s v="ENX2006"/>
    <s v="A150"/>
    <s v="EMP1013"/>
    <s v="C1698"/>
    <d v="2020-05-01T00:00:00"/>
    <x v="68"/>
    <n v="3"/>
    <n v="136"/>
    <n v="72"/>
    <n v="872"/>
    <n v="1743"/>
    <n v="1456"/>
    <x v="37"/>
    <x v="42"/>
    <x v="550"/>
    <x v="2"/>
    <n v="6"/>
    <x v="4"/>
    <x v="1"/>
  </r>
  <r>
    <s v="AX16631"/>
    <s v="ENX2092"/>
    <s v="A112"/>
    <s v="EMP1005"/>
    <s v="C1105"/>
    <d v="2020-05-01T00:00:00"/>
    <x v="87"/>
    <n v="1"/>
    <n v="913"/>
    <n v="584"/>
    <n v="1305"/>
    <n v="1812"/>
    <n v="1178"/>
    <x v="47"/>
    <x v="39"/>
    <x v="199"/>
    <x v="0"/>
    <n v="8"/>
    <x v="4"/>
    <x v="1"/>
  </r>
  <r>
    <s v="AX16632"/>
    <s v="ENX2012"/>
    <s v="A149"/>
    <s v="EMP1022"/>
    <s v="C1316"/>
    <d v="2020-05-01T00:00:00"/>
    <x v="16"/>
    <n v="1"/>
    <n v="181"/>
    <n v="130"/>
    <n v="1774"/>
    <n v="2464"/>
    <n v="837"/>
    <x v="68"/>
    <x v="5"/>
    <x v="608"/>
    <x v="3"/>
    <n v="9"/>
    <x v="4"/>
    <x v="1"/>
  </r>
  <r>
    <s v="AX16635"/>
    <s v="ENX2064"/>
    <s v="A172"/>
    <s v="EMP1012"/>
    <s v="C1606"/>
    <d v="2020-05-01T00:00:00"/>
    <x v="25"/>
    <n v="3"/>
    <n v="1899"/>
    <n v="1044"/>
    <n v="5895"/>
    <n v="7188"/>
    <n v="321"/>
    <x v="6"/>
    <x v="14"/>
    <x v="245"/>
    <x v="1"/>
    <n v="10"/>
    <x v="4"/>
    <x v="1"/>
  </r>
  <r>
    <s v="AX16636"/>
    <s v="ENX2016"/>
    <s v="A171"/>
    <s v="EMP1000"/>
    <s v="C1770"/>
    <d v="2020-05-01T00:00:00"/>
    <x v="6"/>
    <n v="3"/>
    <n v="356"/>
    <n v="292"/>
    <n v="2092"/>
    <n v="3270"/>
    <n v="1032"/>
    <x v="17"/>
    <x v="11"/>
    <x v="547"/>
    <x v="3"/>
    <n v="10"/>
    <x v="4"/>
    <x v="1"/>
  </r>
  <r>
    <s v="AX16638"/>
    <s v="ENX2019"/>
    <s v="A170"/>
    <s v="EMP1027"/>
    <s v="C1330"/>
    <d v="2020-05-01T00:00:00"/>
    <x v="60"/>
    <n v="1"/>
    <n v="1671"/>
    <n v="1220"/>
    <n v="389"/>
    <n v="637"/>
    <n v="1226"/>
    <x v="0"/>
    <x v="44"/>
    <x v="529"/>
    <x v="5"/>
    <n v="10"/>
    <x v="4"/>
    <x v="1"/>
  </r>
  <r>
    <s v="AX16639"/>
    <s v="ENX2066"/>
    <s v="A162"/>
    <s v="EMP1036"/>
    <s v="C1463"/>
    <d v="2020-05-01T00:00:00"/>
    <x v="13"/>
    <n v="1"/>
    <n v="556"/>
    <n v="395"/>
    <n v="832"/>
    <n v="1206"/>
    <n v="436"/>
    <x v="58"/>
    <x v="20"/>
    <x v="438"/>
    <x v="5"/>
    <n v="10"/>
    <x v="4"/>
    <x v="1"/>
  </r>
  <r>
    <s v="AX16644"/>
    <s v="ENX2099"/>
    <s v="A144"/>
    <s v="EMP1017"/>
    <s v="C1541"/>
    <d v="2020-05-01T00:00:00"/>
    <x v="52"/>
    <n v="4"/>
    <n v="1367"/>
    <n v="984"/>
    <n v="2454"/>
    <n v="3066"/>
    <n v="265"/>
    <x v="62"/>
    <x v="30"/>
    <x v="466"/>
    <x v="5"/>
    <n v="11"/>
    <x v="4"/>
    <x v="1"/>
  </r>
  <r>
    <s v="AX16646"/>
    <s v="ENX2091"/>
    <s v="A168"/>
    <s v="EMP1031"/>
    <s v="C1791"/>
    <d v="2020-05-01T00:00:00"/>
    <x v="39"/>
    <n v="1"/>
    <n v="2005"/>
    <n v="1223"/>
    <n v="1268"/>
    <n v="1760"/>
    <n v="728"/>
    <x v="69"/>
    <x v="24"/>
    <x v="181"/>
    <x v="4"/>
    <n v="11"/>
    <x v="4"/>
    <x v="1"/>
  </r>
  <r>
    <s v="AX16647"/>
    <s v="ENX2031"/>
    <s v="A133"/>
    <s v="EMP1016"/>
    <s v="C1577"/>
    <d v="2020-05-02T00:00:00"/>
    <x v="88"/>
    <n v="3"/>
    <n v="2353"/>
    <n v="1788"/>
    <n v="561"/>
    <n v="684"/>
    <n v="51"/>
    <x v="50"/>
    <x v="29"/>
    <x v="429"/>
    <x v="1"/>
    <n v="2"/>
    <x v="4"/>
    <x v="1"/>
  </r>
  <r>
    <s v="AX16649"/>
    <s v="ENX2016"/>
    <s v="A151"/>
    <s v="EMP1025"/>
    <s v="C1531"/>
    <d v="2020-05-02T00:00:00"/>
    <x v="6"/>
    <n v="2"/>
    <n v="127"/>
    <n v="79"/>
    <n v="513"/>
    <n v="651"/>
    <n v="408"/>
    <x v="5"/>
    <x v="33"/>
    <x v="13"/>
    <x v="4"/>
    <n v="4"/>
    <x v="4"/>
    <x v="1"/>
  </r>
  <r>
    <s v="AX16650"/>
    <s v="ENX2072"/>
    <s v="A158"/>
    <s v="EMP1031"/>
    <s v="C1395"/>
    <d v="2020-05-02T00:00:00"/>
    <x v="31"/>
    <n v="1"/>
    <n v="1638"/>
    <n v="1261"/>
    <n v="478"/>
    <n v="886"/>
    <n v="871"/>
    <x v="8"/>
    <x v="30"/>
    <x v="186"/>
    <x v="1"/>
    <n v="5"/>
    <x v="4"/>
    <x v="1"/>
  </r>
  <r>
    <s v="AX16652"/>
    <s v="ENX2023"/>
    <s v="A159"/>
    <s v="EMP1031"/>
    <s v="C1669"/>
    <d v="2020-05-02T00:00:00"/>
    <x v="57"/>
    <n v="1"/>
    <n v="1671"/>
    <n v="1220"/>
    <n v="2358"/>
    <n v="2841"/>
    <n v="13"/>
    <x v="1"/>
    <x v="44"/>
    <x v="589"/>
    <x v="2"/>
    <n v="6"/>
    <x v="4"/>
    <x v="1"/>
  </r>
  <r>
    <s v="AX16655"/>
    <s v="ENX2059"/>
    <s v="A118"/>
    <s v="EMP1023"/>
    <s v="C1023"/>
    <d v="2020-05-02T00:00:00"/>
    <x v="97"/>
    <n v="1"/>
    <n v="684"/>
    <n v="561"/>
    <n v="294"/>
    <n v="368"/>
    <n v="377"/>
    <x v="1"/>
    <x v="27"/>
    <x v="375"/>
    <x v="4"/>
    <n v="6"/>
    <x v="4"/>
    <x v="1"/>
  </r>
  <r>
    <s v="AX16664"/>
    <s v="ENX2023"/>
    <s v="A138"/>
    <s v="EMP1038"/>
    <s v="C1637"/>
    <d v="2020-05-02T00:00:00"/>
    <x v="57"/>
    <n v="4"/>
    <n v="2353"/>
    <n v="1788"/>
    <n v="292"/>
    <n v="356"/>
    <n v="1632"/>
    <x v="21"/>
    <x v="23"/>
    <x v="639"/>
    <x v="6"/>
    <n v="6"/>
    <x v="4"/>
    <x v="1"/>
  </r>
  <r>
    <s v="AX16665"/>
    <s v="ENX2056"/>
    <s v="A134"/>
    <s v="EMP1003"/>
    <s v="C1164"/>
    <d v="2020-05-02T00:00:00"/>
    <x v="64"/>
    <n v="1"/>
    <n v="1899"/>
    <n v="1044"/>
    <n v="1227"/>
    <n v="2451"/>
    <n v="1024"/>
    <x v="2"/>
    <x v="9"/>
    <x v="395"/>
    <x v="3"/>
    <n v="6"/>
    <x v="4"/>
    <x v="1"/>
  </r>
  <r>
    <s v="AX16666"/>
    <s v="ENX2100"/>
    <s v="A110"/>
    <s v="EMP1034"/>
    <s v="C1798"/>
    <d v="2020-05-02T00:00:00"/>
    <x v="28"/>
    <n v="3"/>
    <n v="2391"/>
    <n v="1291"/>
    <n v="3600"/>
    <n v="6546"/>
    <n v="275"/>
    <x v="58"/>
    <x v="12"/>
    <x v="509"/>
    <x v="4"/>
    <n v="7"/>
    <x v="4"/>
    <x v="1"/>
  </r>
  <r>
    <s v="AX16668"/>
    <s v="ENX2056"/>
    <s v="A156"/>
    <s v="EMP1019"/>
    <s v="C1196"/>
    <d v="2020-05-02T00:00:00"/>
    <x v="64"/>
    <n v="1"/>
    <n v="2410"/>
    <n v="1518"/>
    <n v="3032"/>
    <n v="3566"/>
    <n v="137"/>
    <x v="70"/>
    <x v="6"/>
    <x v="543"/>
    <x v="5"/>
    <n v="8"/>
    <x v="4"/>
    <x v="1"/>
  </r>
  <r>
    <s v="AX16669"/>
    <s v="ENX2008"/>
    <s v="A163"/>
    <s v="EMP1001"/>
    <s v="C1445"/>
    <d v="2020-05-02T00:00:00"/>
    <x v="24"/>
    <n v="1"/>
    <n v="1862"/>
    <n v="1173"/>
    <n v="816"/>
    <n v="1008"/>
    <n v="368"/>
    <x v="8"/>
    <x v="40"/>
    <x v="417"/>
    <x v="4"/>
    <n v="9"/>
    <x v="4"/>
    <x v="1"/>
  </r>
  <r>
    <s v="AX16670"/>
    <s v="ENX2016"/>
    <s v="A111"/>
    <s v="EMP1010"/>
    <s v="C1292"/>
    <d v="2020-05-02T00:00:00"/>
    <x v="6"/>
    <n v="1"/>
    <n v="2391"/>
    <n v="1291"/>
    <n v="4216"/>
    <n v="5620"/>
    <n v="589"/>
    <x v="58"/>
    <x v="27"/>
    <x v="675"/>
    <x v="1"/>
    <n v="9"/>
    <x v="4"/>
    <x v="1"/>
  </r>
  <r>
    <s v="AX16672"/>
    <s v="ENX2089"/>
    <s v="A162"/>
    <s v="EMP1022"/>
    <s v="C1476"/>
    <d v="2020-05-02T00:00:00"/>
    <x v="89"/>
    <n v="2"/>
    <n v="1380"/>
    <n v="1090"/>
    <n v="816"/>
    <n v="1008"/>
    <n v="123"/>
    <x v="3"/>
    <x v="14"/>
    <x v="211"/>
    <x v="3"/>
    <n v="11"/>
    <x v="4"/>
    <x v="1"/>
  </r>
  <r>
    <s v="AX16676"/>
    <s v="ENX2029"/>
    <s v="A137"/>
    <s v="EMP1001"/>
    <s v="C1212"/>
    <d v="2020-05-02T00:00:00"/>
    <x v="3"/>
    <n v="2"/>
    <n v="1848"/>
    <n v="1294"/>
    <n v="1272"/>
    <n v="1590"/>
    <n v="344"/>
    <x v="66"/>
    <x v="2"/>
    <x v="213"/>
    <x v="5"/>
    <n v="11"/>
    <x v="4"/>
    <x v="1"/>
  </r>
  <r>
    <s v="AX16677"/>
    <s v="ENX2040"/>
    <s v="A117"/>
    <s v="EMP1040"/>
    <s v="C1530"/>
    <d v="2020-05-02T00:00:00"/>
    <x v="4"/>
    <n v="2"/>
    <n v="2283"/>
    <n v="1484"/>
    <n v="1321"/>
    <n v="1972"/>
    <n v="102"/>
    <x v="36"/>
    <x v="19"/>
    <x v="53"/>
    <x v="3"/>
    <n v="11"/>
    <x v="4"/>
    <x v="1"/>
  </r>
  <r>
    <s v="AX16687"/>
    <s v="ENX2041"/>
    <s v="A136"/>
    <s v="EMP1000"/>
    <s v="C1556"/>
    <d v="2020-05-02T00:00:00"/>
    <x v="7"/>
    <n v="1"/>
    <n v="1353"/>
    <n v="947"/>
    <n v="1260"/>
    <n v="1752"/>
    <n v="138"/>
    <x v="2"/>
    <x v="41"/>
    <x v="354"/>
    <x v="5"/>
    <n v="11"/>
    <x v="4"/>
    <x v="1"/>
  </r>
  <r>
    <s v="AX16693"/>
    <s v="ENX2022"/>
    <s v="A105"/>
    <s v="EMP1044"/>
    <s v="C1059"/>
    <d v="2020-05-02T00:00:00"/>
    <x v="27"/>
    <n v="1"/>
    <n v="1467"/>
    <n v="807"/>
    <n v="409"/>
    <n v="817"/>
    <n v="96"/>
    <x v="6"/>
    <x v="26"/>
    <x v="17"/>
    <x v="6"/>
    <n v="11"/>
    <x v="4"/>
    <x v="1"/>
  </r>
  <r>
    <s v="AX16699"/>
    <s v="ENX2036"/>
    <s v="A154"/>
    <s v="EMP1013"/>
    <s v="C1748"/>
    <d v="2020-05-02T00:00:00"/>
    <x v="1"/>
    <n v="4"/>
    <n v="847"/>
    <n v="534"/>
    <n v="665"/>
    <n v="1278"/>
    <n v="313"/>
    <x v="7"/>
    <x v="41"/>
    <x v="690"/>
    <x v="1"/>
    <n v="11"/>
    <x v="4"/>
    <x v="1"/>
  </r>
  <r>
    <s v="AX16705"/>
    <s v="ENX2003"/>
    <s v="A148"/>
    <s v="EMP1023"/>
    <s v="C1221"/>
    <d v="2020-05-03T00:00:00"/>
    <x v="22"/>
    <n v="1"/>
    <n v="1887"/>
    <n v="1378"/>
    <n v="7096"/>
    <n v="9856"/>
    <n v="1014"/>
    <x v="42"/>
    <x v="9"/>
    <x v="306"/>
    <x v="5"/>
    <n v="1"/>
    <x v="4"/>
    <x v="1"/>
  </r>
  <r>
    <s v="AX16711"/>
    <s v="ENX2048"/>
    <s v="A140"/>
    <s v="EMP1040"/>
    <s v="C1078"/>
    <d v="2020-05-03T00:00:00"/>
    <x v="34"/>
    <n v="3"/>
    <n v="1338"/>
    <n v="682"/>
    <n v="5512"/>
    <n v="7548"/>
    <n v="752"/>
    <x v="44"/>
    <x v="37"/>
    <x v="322"/>
    <x v="2"/>
    <n v="3"/>
    <x v="4"/>
    <x v="1"/>
  </r>
  <r>
    <s v="AX16720"/>
    <s v="ENX2000"/>
    <s v="A139"/>
    <s v="EMP1025"/>
    <s v="C1174"/>
    <d v="2020-05-03T00:00:00"/>
    <x v="98"/>
    <n v="2"/>
    <n v="504"/>
    <n v="408"/>
    <n v="1275"/>
    <n v="1635"/>
    <n v="509"/>
    <x v="70"/>
    <x v="27"/>
    <x v="379"/>
    <x v="0"/>
    <n v="5"/>
    <x v="4"/>
    <x v="1"/>
  </r>
  <r>
    <s v="AX16725"/>
    <s v="ENX2028"/>
    <s v="A103"/>
    <s v="EMP1044"/>
    <s v="C1567"/>
    <d v="2020-05-03T00:00:00"/>
    <x v="5"/>
    <n v="1"/>
    <n v="1278"/>
    <n v="665"/>
    <n v="816"/>
    <n v="1008"/>
    <n v="64"/>
    <x v="58"/>
    <x v="40"/>
    <x v="691"/>
    <x v="6"/>
    <n v="5"/>
    <x v="4"/>
    <x v="1"/>
  </r>
  <r>
    <s v="AX16728"/>
    <s v="ENX2074"/>
    <s v="A150"/>
    <s v="EMP1041"/>
    <s v="C1349"/>
    <d v="2020-05-03T00:00:00"/>
    <x v="41"/>
    <n v="4"/>
    <n v="684"/>
    <n v="561"/>
    <n v="358"/>
    <n v="596"/>
    <n v="286"/>
    <x v="21"/>
    <x v="32"/>
    <x v="557"/>
    <x v="3"/>
    <n v="6"/>
    <x v="4"/>
    <x v="1"/>
  </r>
  <r>
    <s v="AX16731"/>
    <s v="ENX2063"/>
    <s v="A160"/>
    <s v="EMP1039"/>
    <s v="C1422"/>
    <d v="2020-05-03T00:00:00"/>
    <x v="83"/>
    <n v="1"/>
    <n v="771"/>
    <n v="648"/>
    <n v="1399"/>
    <n v="2294"/>
    <n v="1293"/>
    <x v="8"/>
    <x v="8"/>
    <x v="349"/>
    <x v="3"/>
    <n v="8"/>
    <x v="4"/>
    <x v="1"/>
  </r>
  <r>
    <s v="AX16733"/>
    <s v="ENX2096"/>
    <s v="A143"/>
    <s v="EMP1004"/>
    <s v="C1551"/>
    <d v="2020-05-03T00:00:00"/>
    <x v="36"/>
    <n v="4"/>
    <n v="2391"/>
    <n v="1291"/>
    <n v="3702"/>
    <n v="4746"/>
    <n v="507"/>
    <x v="18"/>
    <x v="30"/>
    <x v="14"/>
    <x v="0"/>
    <n v="8"/>
    <x v="4"/>
    <x v="1"/>
  </r>
  <r>
    <s v="AX16735"/>
    <s v="ENX2012"/>
    <s v="A160"/>
    <s v="EMP1036"/>
    <s v="C1267"/>
    <d v="2020-05-03T00:00:00"/>
    <x v="16"/>
    <n v="1"/>
    <n v="356"/>
    <n v="292"/>
    <n v="387"/>
    <n v="667"/>
    <n v="447"/>
    <x v="32"/>
    <x v="12"/>
    <x v="420"/>
    <x v="0"/>
    <n v="11"/>
    <x v="4"/>
    <x v="1"/>
  </r>
  <r>
    <s v="AX16738"/>
    <s v="ENX2039"/>
    <s v="A100"/>
    <s v="EMP1037"/>
    <s v="C1302"/>
    <d v="2020-05-03T00:00:00"/>
    <x v="96"/>
    <n v="2"/>
    <n v="603"/>
    <n v="416"/>
    <n v="1485"/>
    <n v="2091"/>
    <n v="483"/>
    <x v="21"/>
    <x v="6"/>
    <x v="592"/>
    <x v="2"/>
    <n v="11"/>
    <x v="4"/>
    <x v="1"/>
  </r>
  <r>
    <s v="AX16746"/>
    <s v="ENX2069"/>
    <s v="A123"/>
    <s v="EMP1028"/>
    <s v="C1461"/>
    <d v="2020-05-03T00:00:00"/>
    <x v="46"/>
    <n v="3"/>
    <n v="1380"/>
    <n v="1090"/>
    <n v="1251"/>
    <n v="1526"/>
    <n v="96"/>
    <x v="0"/>
    <x v="16"/>
    <x v="315"/>
    <x v="2"/>
    <n v="11"/>
    <x v="4"/>
    <x v="1"/>
  </r>
  <r>
    <s v="AX16749"/>
    <s v="ENX2026"/>
    <s v="A139"/>
    <s v="EMP1014"/>
    <s v="C1022"/>
    <d v="2020-05-03T00:00:00"/>
    <x v="74"/>
    <n v="3"/>
    <n v="818"/>
    <n v="450"/>
    <n v="4184"/>
    <n v="6540"/>
    <n v="39"/>
    <x v="42"/>
    <x v="31"/>
    <x v="101"/>
    <x v="4"/>
    <n v="11"/>
    <x v="4"/>
    <x v="1"/>
  </r>
  <r>
    <s v="AX16751"/>
    <s v="ENX2026"/>
    <s v="A111"/>
    <s v="EMP1017"/>
    <s v="C1211"/>
    <d v="2020-05-03T00:00:00"/>
    <x v="74"/>
    <n v="4"/>
    <n v="181"/>
    <n v="130"/>
    <n v="1294"/>
    <n v="1848"/>
    <n v="509"/>
    <x v="15"/>
    <x v="23"/>
    <x v="183"/>
    <x v="2"/>
    <n v="12"/>
    <x v="4"/>
    <x v="1"/>
  </r>
  <r>
    <s v="AX16759"/>
    <s v="ENX2034"/>
    <s v="A129"/>
    <s v="EMP1036"/>
    <s v="C1038"/>
    <d v="2020-05-03T00:00:00"/>
    <x v="32"/>
    <n v="3"/>
    <n v="2396"/>
    <n v="1965"/>
    <n v="1399"/>
    <n v="2294"/>
    <n v="214"/>
    <x v="22"/>
    <x v="41"/>
    <x v="621"/>
    <x v="1"/>
    <n v="12"/>
    <x v="4"/>
    <x v="1"/>
  </r>
  <r>
    <s v="AX16760"/>
    <s v="ENX2020"/>
    <s v="A139"/>
    <s v="EMP1016"/>
    <s v="C1065"/>
    <d v="2020-05-04T00:00:00"/>
    <x v="18"/>
    <n v="1"/>
    <n v="817"/>
    <n v="409"/>
    <n v="682"/>
    <n v="1338"/>
    <n v="383"/>
    <x v="2"/>
    <x v="21"/>
    <x v="263"/>
    <x v="3"/>
    <n v="3"/>
    <x v="4"/>
    <x v="1"/>
  </r>
  <r>
    <s v="AX16762"/>
    <s v="ENX2027"/>
    <s v="A131"/>
    <s v="EMP1027"/>
    <s v="C1643"/>
    <d v="2020-05-04T00:00:00"/>
    <x v="19"/>
    <n v="1"/>
    <n v="1809"/>
    <n v="1067"/>
    <n v="2732"/>
    <n v="4712"/>
    <n v="95"/>
    <x v="42"/>
    <x v="19"/>
    <x v="411"/>
    <x v="2"/>
    <n v="3"/>
    <x v="4"/>
    <x v="1"/>
  </r>
  <r>
    <s v="AX16767"/>
    <s v="ENX2092"/>
    <s v="A108"/>
    <s v="EMP1008"/>
    <s v="C1185"/>
    <d v="2020-05-04T00:00:00"/>
    <x v="87"/>
    <n v="1"/>
    <n v="530"/>
    <n v="435"/>
    <n v="1251"/>
    <n v="1526"/>
    <n v="204"/>
    <x v="46"/>
    <x v="40"/>
    <x v="443"/>
    <x v="3"/>
    <n v="6"/>
    <x v="4"/>
    <x v="1"/>
  </r>
  <r>
    <s v="AX16769"/>
    <s v="ENX2008"/>
    <s v="A103"/>
    <s v="EMP1044"/>
    <s v="C1455"/>
    <d v="2020-05-04T00:00:00"/>
    <x v="24"/>
    <n v="1"/>
    <n v="1887"/>
    <n v="1378"/>
    <n v="1664"/>
    <n v="2412"/>
    <n v="1710"/>
    <x v="15"/>
    <x v="15"/>
    <x v="692"/>
    <x v="5"/>
    <n v="7"/>
    <x v="4"/>
    <x v="1"/>
  </r>
  <r>
    <s v="AX16773"/>
    <s v="ENX2024"/>
    <s v="A131"/>
    <s v="EMP1020"/>
    <s v="C1596"/>
    <d v="2020-05-04T00:00:00"/>
    <x v="2"/>
    <n v="1"/>
    <n v="1467"/>
    <n v="807"/>
    <n v="900"/>
    <n v="1636"/>
    <n v="939"/>
    <x v="29"/>
    <x v="39"/>
    <x v="122"/>
    <x v="6"/>
    <n v="7"/>
    <x v="4"/>
    <x v="1"/>
  </r>
  <r>
    <s v="AX16777"/>
    <s v="ENX2034"/>
    <s v="A130"/>
    <s v="EMP1037"/>
    <s v="C1324"/>
    <d v="2020-05-04T00:00:00"/>
    <x v="32"/>
    <n v="1"/>
    <n v="127"/>
    <n v="79"/>
    <n v="61"/>
    <n v="95"/>
    <n v="1131"/>
    <x v="4"/>
    <x v="8"/>
    <x v="667"/>
    <x v="3"/>
    <n v="8"/>
    <x v="4"/>
    <x v="1"/>
  </r>
  <r>
    <s v="AX16780"/>
    <s v="ENX2019"/>
    <s v="A122"/>
    <s v="EMP1012"/>
    <s v="C1112"/>
    <d v="2020-05-04T00:00:00"/>
    <x v="60"/>
    <n v="1"/>
    <n v="1566"/>
    <n v="1190"/>
    <n v="1700"/>
    <n v="2180"/>
    <n v="606"/>
    <x v="11"/>
    <x v="3"/>
    <x v="214"/>
    <x v="4"/>
    <n v="9"/>
    <x v="4"/>
    <x v="1"/>
  </r>
  <r>
    <s v="AX16785"/>
    <s v="ENX2067"/>
    <s v="A129"/>
    <s v="EMP1035"/>
    <s v="C1242"/>
    <d v="2020-05-04T00:00:00"/>
    <x v="30"/>
    <n v="3"/>
    <n v="1899"/>
    <n v="1044"/>
    <n v="1602"/>
    <n v="2541"/>
    <n v="560"/>
    <x v="17"/>
    <x v="0"/>
    <x v="676"/>
    <x v="1"/>
    <n v="9"/>
    <x v="4"/>
    <x v="1"/>
  </r>
  <r>
    <s v="AX16787"/>
    <s v="ENX2061"/>
    <s v="A104"/>
    <s v="EMP1038"/>
    <s v="C1794"/>
    <d v="2020-05-04T00:00:00"/>
    <x v="72"/>
    <n v="1"/>
    <n v="203"/>
    <n v="154"/>
    <n v="1263"/>
    <n v="1683"/>
    <n v="1980"/>
    <x v="66"/>
    <x v="14"/>
    <x v="521"/>
    <x v="2"/>
    <n v="9"/>
    <x v="4"/>
    <x v="1"/>
  </r>
  <r>
    <s v="AX16789"/>
    <s v="ENX2050"/>
    <s v="A161"/>
    <s v="EMP1000"/>
    <s v="C1382"/>
    <d v="2020-05-04T00:00:00"/>
    <x v="44"/>
    <n v="1"/>
    <n v="1278"/>
    <n v="665"/>
    <n v="1700"/>
    <n v="2180"/>
    <n v="49"/>
    <x v="32"/>
    <x v="27"/>
    <x v="292"/>
    <x v="0"/>
    <n v="10"/>
    <x v="4"/>
    <x v="1"/>
  </r>
  <r>
    <s v="AX16794"/>
    <s v="ENX2096"/>
    <s v="A114"/>
    <s v="EMP1043"/>
    <s v="C1076"/>
    <d v="2020-05-04T00:00:00"/>
    <x v="36"/>
    <n v="1"/>
    <n v="356"/>
    <n v="292"/>
    <n v="1518"/>
    <n v="2410"/>
    <n v="64"/>
    <x v="60"/>
    <x v="20"/>
    <x v="353"/>
    <x v="6"/>
    <n v="11"/>
    <x v="4"/>
    <x v="1"/>
  </r>
  <r>
    <s v="AX16795"/>
    <s v="ENX2021"/>
    <s v="A158"/>
    <s v="EMP1028"/>
    <s v="C1510"/>
    <d v="2020-05-04T00:00:00"/>
    <x v="77"/>
    <n v="4"/>
    <n v="95"/>
    <n v="61"/>
    <n v="1108"/>
    <n v="1351"/>
    <n v="606"/>
    <x v="35"/>
    <x v="15"/>
    <x v="212"/>
    <x v="1"/>
    <n v="12"/>
    <x v="4"/>
    <x v="1"/>
  </r>
  <r>
    <s v="AX16799"/>
    <s v="ENX2010"/>
    <s v="A103"/>
    <s v="EMP1010"/>
    <s v="C1200"/>
    <d v="2020-05-04T00:00:00"/>
    <x v="43"/>
    <n v="3"/>
    <n v="2464"/>
    <n v="1774"/>
    <n v="682"/>
    <n v="1338"/>
    <n v="280"/>
    <x v="18"/>
    <x v="0"/>
    <x v="300"/>
    <x v="3"/>
    <n v="12"/>
    <x v="4"/>
    <x v="1"/>
  </r>
  <r>
    <s v="AX16804"/>
    <s v="ENX2087"/>
    <s v="A167"/>
    <s v="EMP1027"/>
    <s v="C1294"/>
    <d v="2020-05-04T00:00:00"/>
    <x v="95"/>
    <n v="3"/>
    <n v="1967"/>
    <n v="1397"/>
    <n v="1788"/>
    <n v="2353"/>
    <n v="792"/>
    <x v="44"/>
    <x v="12"/>
    <x v="135"/>
    <x v="4"/>
    <n v="12"/>
    <x v="4"/>
    <x v="1"/>
  </r>
  <r>
    <s v="AX16806"/>
    <s v="ENX2040"/>
    <s v="A164"/>
    <s v="EMP1020"/>
    <s v="C1585"/>
    <d v="2020-05-04T00:00:00"/>
    <x v="4"/>
    <n v="1"/>
    <n v="1414"/>
    <n v="962"/>
    <n v="4191"/>
    <n v="5901"/>
    <n v="1131"/>
    <x v="13"/>
    <x v="17"/>
    <x v="693"/>
    <x v="6"/>
    <n v="12"/>
    <x v="4"/>
    <x v="1"/>
  </r>
  <r>
    <s v="AX16821"/>
    <s v="ENX2048"/>
    <s v="A145"/>
    <s v="EMP1026"/>
    <s v="C1030"/>
    <d v="2020-05-04T00:00:00"/>
    <x v="34"/>
    <n v="4"/>
    <n v="1812"/>
    <n v="1305"/>
    <n v="450"/>
    <n v="818"/>
    <n v="795"/>
    <x v="24"/>
    <x v="9"/>
    <x v="447"/>
    <x v="2"/>
    <n v="12"/>
    <x v="4"/>
    <x v="1"/>
  </r>
  <r>
    <s v="AX16829"/>
    <s v="ENX2065"/>
    <s v="A118"/>
    <s v="EMP1017"/>
    <s v="C1195"/>
    <d v="2020-05-05T00:00:00"/>
    <x v="56"/>
    <n v="1"/>
    <n v="880"/>
    <n v="634"/>
    <n v="409"/>
    <n v="817"/>
    <n v="102"/>
    <x v="43"/>
    <x v="18"/>
    <x v="29"/>
    <x v="2"/>
    <n v="12"/>
    <x v="4"/>
    <x v="0"/>
  </r>
  <r>
    <s v="AX16830"/>
    <s v="ENX2019"/>
    <s v="A161"/>
    <s v="EMP1035"/>
    <s v="C1345"/>
    <d v="2020-05-05T00:00:00"/>
    <x v="60"/>
    <n v="4"/>
    <n v="1708"/>
    <n v="871"/>
    <n v="1683"/>
    <n v="2052"/>
    <n v="782"/>
    <x v="39"/>
    <x v="26"/>
    <x v="197"/>
    <x v="5"/>
    <n v="1"/>
    <x v="4"/>
    <x v="1"/>
  </r>
  <r>
    <s v="AX16833"/>
    <s v="ENX2084"/>
    <s v="A111"/>
    <s v="EMP1019"/>
    <s v="C1796"/>
    <d v="2020-05-05T00:00:00"/>
    <x v="10"/>
    <n v="1"/>
    <n v="2497"/>
    <n v="1473"/>
    <n v="1485"/>
    <n v="2091"/>
    <n v="855"/>
    <x v="72"/>
    <x v="10"/>
    <x v="606"/>
    <x v="4"/>
    <n v="1"/>
    <x v="4"/>
    <x v="1"/>
  </r>
  <r>
    <s v="AX16834"/>
    <s v="ENX2033"/>
    <s v="A143"/>
    <s v="EMP1033"/>
    <s v="C1554"/>
    <d v="2020-05-05T00:00:00"/>
    <x v="76"/>
    <n v="1"/>
    <n v="2410"/>
    <n v="1518"/>
    <n v="3162"/>
    <n v="4215"/>
    <n v="22"/>
    <x v="3"/>
    <x v="44"/>
    <x v="63"/>
    <x v="0"/>
    <n v="2"/>
    <x v="4"/>
    <x v="1"/>
  </r>
  <r>
    <s v="AX16837"/>
    <s v="ENX2093"/>
    <s v="A169"/>
    <s v="EMP1033"/>
    <s v="C1298"/>
    <d v="2020-05-05T00:00:00"/>
    <x v="99"/>
    <n v="1"/>
    <n v="818"/>
    <n v="450"/>
    <n v="1230"/>
    <n v="1783"/>
    <n v="1252"/>
    <x v="5"/>
    <x v="27"/>
    <x v="455"/>
    <x v="1"/>
    <n v="2"/>
    <x v="4"/>
    <x v="1"/>
  </r>
  <r>
    <s v="AX16844"/>
    <s v="ENX2033"/>
    <s v="A148"/>
    <s v="EMP1017"/>
    <s v="C1779"/>
    <d v="2020-05-05T00:00:00"/>
    <x v="76"/>
    <n v="1"/>
    <n v="400"/>
    <n v="208"/>
    <n v="1484"/>
    <n v="2283"/>
    <n v="3348"/>
    <x v="1"/>
    <x v="22"/>
    <x v="418"/>
    <x v="1"/>
    <n v="2"/>
    <x v="4"/>
    <x v="1"/>
  </r>
  <r>
    <s v="AX16845"/>
    <s v="ENX2009"/>
    <s v="A145"/>
    <s v="EMP1014"/>
    <s v="C1343"/>
    <d v="2020-05-05T00:00:00"/>
    <x v="75"/>
    <n v="2"/>
    <n v="112"/>
    <n v="90"/>
    <n v="1305"/>
    <n v="1812"/>
    <n v="1632"/>
    <x v="1"/>
    <x v="15"/>
    <x v="278"/>
    <x v="5"/>
    <n v="2"/>
    <x v="4"/>
    <x v="1"/>
  </r>
  <r>
    <s v="AX16847"/>
    <s v="ENX2091"/>
    <s v="A116"/>
    <s v="EMP1042"/>
    <s v="C1062"/>
    <d v="2020-05-05T00:00:00"/>
    <x v="39"/>
    <n v="1"/>
    <n v="947"/>
    <n v="786"/>
    <n v="416"/>
    <n v="603"/>
    <n v="128"/>
    <x v="42"/>
    <x v="27"/>
    <x v="692"/>
    <x v="2"/>
    <n v="3"/>
    <x v="4"/>
    <x v="1"/>
  </r>
  <r>
    <s v="AX16855"/>
    <s v="ENX2093"/>
    <s v="A142"/>
    <s v="EMP1009"/>
    <s v="C1615"/>
    <d v="2020-05-05T00:00:00"/>
    <x v="99"/>
    <n v="1"/>
    <n v="368"/>
    <n v="294"/>
    <n v="1275"/>
    <n v="1635"/>
    <n v="248"/>
    <x v="26"/>
    <x v="38"/>
    <x v="472"/>
    <x v="0"/>
    <n v="3"/>
    <x v="4"/>
    <x v="1"/>
  </r>
  <r>
    <s v="AX16869"/>
    <s v="ENX2042"/>
    <s v="A139"/>
    <s v="EMP1040"/>
    <s v="C1563"/>
    <d v="2020-05-05T00:00:00"/>
    <x v="49"/>
    <n v="3"/>
    <n v="1889"/>
    <n v="945"/>
    <n v="562"/>
    <n v="826"/>
    <n v="123"/>
    <x v="57"/>
    <x v="30"/>
    <x v="694"/>
    <x v="3"/>
    <n v="5"/>
    <x v="4"/>
    <x v="1"/>
  </r>
  <r>
    <s v="AX16878"/>
    <s v="ENX2028"/>
    <s v="A137"/>
    <s v="EMP1012"/>
    <s v="C1043"/>
    <d v="2020-05-05T00:00:00"/>
    <x v="5"/>
    <n v="1"/>
    <n v="1826"/>
    <n v="1443"/>
    <n v="5322"/>
    <n v="7392"/>
    <n v="238"/>
    <x v="40"/>
    <x v="5"/>
    <x v="0"/>
    <x v="3"/>
    <n v="6"/>
    <x v="4"/>
    <x v="1"/>
  </r>
  <r>
    <s v="AX16879"/>
    <s v="ENX2018"/>
    <s v="A105"/>
    <s v="EMP1020"/>
    <s v="C1709"/>
    <d v="2020-05-05T00:00:00"/>
    <x v="8"/>
    <n v="1"/>
    <n v="1708"/>
    <n v="871"/>
    <n v="4920"/>
    <n v="7132"/>
    <n v="553"/>
    <x v="5"/>
    <x v="28"/>
    <x v="97"/>
    <x v="2"/>
    <n v="8"/>
    <x v="4"/>
    <x v="1"/>
  </r>
  <r>
    <s v="AX16884"/>
    <s v="ENX2061"/>
    <s v="A161"/>
    <s v="EMP1000"/>
    <s v="C1738"/>
    <d v="2020-05-05T00:00:00"/>
    <x v="72"/>
    <n v="3"/>
    <n v="1494"/>
    <n v="971"/>
    <n v="4419"/>
    <n v="7491"/>
    <n v="102"/>
    <x v="29"/>
    <x v="10"/>
    <x v="10"/>
    <x v="6"/>
    <n v="9"/>
    <x v="4"/>
    <x v="1"/>
  </r>
  <r>
    <s v="AX16885"/>
    <s v="ENX2069"/>
    <s v="A134"/>
    <s v="EMP1031"/>
    <s v="C1509"/>
    <d v="2020-05-05T00:00:00"/>
    <x v="46"/>
    <n v="4"/>
    <n v="315"/>
    <n v="208"/>
    <n v="876"/>
    <n v="1068"/>
    <n v="74"/>
    <x v="18"/>
    <x v="37"/>
    <x v="41"/>
    <x v="0"/>
    <n v="12"/>
    <x v="4"/>
    <x v="1"/>
  </r>
  <r>
    <s v="AX16891"/>
    <s v="ENX2012"/>
    <s v="A127"/>
    <s v="EMP1007"/>
    <s v="C1259"/>
    <d v="2020-05-06T00:00:00"/>
    <x v="16"/>
    <n v="2"/>
    <n v="2497"/>
    <n v="1473"/>
    <n v="171"/>
    <n v="217"/>
    <n v="96"/>
    <x v="48"/>
    <x v="41"/>
    <x v="297"/>
    <x v="6"/>
    <n v="1"/>
    <x v="4"/>
    <x v="1"/>
  </r>
  <r>
    <s v="AX16903"/>
    <s v="ENX2020"/>
    <s v="A135"/>
    <s v="EMP1007"/>
    <s v="C1326"/>
    <d v="2020-05-06T00:00:00"/>
    <x v="18"/>
    <n v="1"/>
    <n v="2241"/>
    <n v="1367"/>
    <n v="584"/>
    <n v="913"/>
    <n v="1980"/>
    <x v="13"/>
    <x v="4"/>
    <x v="155"/>
    <x v="3"/>
    <n v="3"/>
    <x v="4"/>
    <x v="1"/>
  </r>
  <r>
    <s v="AX16905"/>
    <s v="ENX2097"/>
    <s v="A144"/>
    <s v="EMP1024"/>
    <s v="C1090"/>
    <d v="2020-05-06T00:00:00"/>
    <x v="0"/>
    <n v="2"/>
    <n v="2495"/>
    <n v="1896"/>
    <n v="971"/>
    <n v="1798"/>
    <n v="1808"/>
    <x v="55"/>
    <x v="9"/>
    <x v="324"/>
    <x v="3"/>
    <n v="5"/>
    <x v="4"/>
    <x v="1"/>
  </r>
  <r>
    <s v="AX16912"/>
    <s v="ENX2067"/>
    <s v="A109"/>
    <s v="EMP1007"/>
    <s v="C1331"/>
    <d v="2020-05-06T00:00:00"/>
    <x v="30"/>
    <n v="1"/>
    <n v="1178"/>
    <n v="683"/>
    <n v="376"/>
    <n v="458"/>
    <n v="51"/>
    <x v="65"/>
    <x v="35"/>
    <x v="417"/>
    <x v="6"/>
    <n v="6"/>
    <x v="4"/>
    <x v="1"/>
  </r>
  <r>
    <s v="AX16914"/>
    <s v="ENX2006"/>
    <s v="A158"/>
    <s v="EMP1012"/>
    <s v="C1569"/>
    <d v="2020-05-06T00:00:00"/>
    <x v="68"/>
    <n v="1"/>
    <n v="556"/>
    <n v="395"/>
    <n v="2732"/>
    <n v="4476"/>
    <n v="722"/>
    <x v="3"/>
    <x v="9"/>
    <x v="382"/>
    <x v="3"/>
    <n v="8"/>
    <x v="4"/>
    <x v="1"/>
  </r>
  <r>
    <s v="AX16919"/>
    <s v="ENX2029"/>
    <s v="A171"/>
    <s v="EMP1002"/>
    <s v="C1281"/>
    <d v="2020-05-06T00:00:00"/>
    <x v="3"/>
    <n v="1"/>
    <n v="1725"/>
    <n v="1363"/>
    <n v="945"/>
    <n v="1889"/>
    <n v="13"/>
    <x v="64"/>
    <x v="41"/>
    <x v="471"/>
    <x v="3"/>
    <n v="10"/>
    <x v="4"/>
    <x v="1"/>
  </r>
  <r>
    <s v="AX16920"/>
    <s v="ENX2092"/>
    <s v="A167"/>
    <s v="EMP1041"/>
    <s v="C1140"/>
    <d v="2020-05-06T00:00:00"/>
    <x v="87"/>
    <n v="1"/>
    <n v="2091"/>
    <n v="1485"/>
    <n v="376"/>
    <n v="458"/>
    <n v="290"/>
    <x v="23"/>
    <x v="5"/>
    <x v="614"/>
    <x v="4"/>
    <n v="12"/>
    <x v="4"/>
    <x v="1"/>
  </r>
  <r>
    <s v="AX16923"/>
    <s v="ENX2005"/>
    <s v="A142"/>
    <s v="EMP1007"/>
    <s v="C1029"/>
    <d v="2020-05-07T00:00:00"/>
    <x v="79"/>
    <n v="2"/>
    <n v="290"/>
    <n v="200"/>
    <n v="1535"/>
    <n v="2257"/>
    <n v="107"/>
    <x v="51"/>
    <x v="15"/>
    <x v="70"/>
    <x v="2"/>
    <n v="1"/>
    <x v="4"/>
    <x v="1"/>
  </r>
  <r>
    <s v="AX16927"/>
    <s v="ENX2008"/>
    <s v="A162"/>
    <s v="EMP1036"/>
    <s v="C1019"/>
    <d v="2020-05-07T00:00:00"/>
    <x v="24"/>
    <n v="1"/>
    <n v="1052"/>
    <n v="589"/>
    <n v="376"/>
    <n v="458"/>
    <n v="345"/>
    <x v="1"/>
    <x v="18"/>
    <x v="665"/>
    <x v="1"/>
    <n v="3"/>
    <x v="4"/>
    <x v="1"/>
  </r>
  <r>
    <s v="AX16929"/>
    <s v="ENX2040"/>
    <s v="A125"/>
    <s v="EMP1016"/>
    <s v="C1796"/>
    <d v="2020-05-07T00:00:00"/>
    <x v="4"/>
    <n v="1"/>
    <n v="817"/>
    <n v="409"/>
    <n v="291"/>
    <n v="378"/>
    <n v="570"/>
    <x v="33"/>
    <x v="0"/>
    <x v="294"/>
    <x v="0"/>
    <n v="3"/>
    <x v="4"/>
    <x v="1"/>
  </r>
  <r>
    <s v="AX16934"/>
    <s v="ENX2074"/>
    <s v="A107"/>
    <s v="EMP1007"/>
    <s v="C1296"/>
    <d v="2020-05-07T00:00:00"/>
    <x v="41"/>
    <n v="1"/>
    <n v="1022"/>
    <n v="818"/>
    <n v="425"/>
    <n v="545"/>
    <n v="689"/>
    <x v="54"/>
    <x v="38"/>
    <x v="314"/>
    <x v="2"/>
    <n v="4"/>
    <x v="4"/>
    <x v="1"/>
  </r>
  <r>
    <s v="AX16938"/>
    <s v="ENX2028"/>
    <s v="A103"/>
    <s v="EMP1027"/>
    <s v="C1751"/>
    <d v="2020-05-07T00:00:00"/>
    <x v="5"/>
    <n v="2"/>
    <n v="112"/>
    <n v="90"/>
    <n v="1220"/>
    <n v="1671"/>
    <n v="565"/>
    <x v="33"/>
    <x v="12"/>
    <x v="182"/>
    <x v="4"/>
    <n v="5"/>
    <x v="4"/>
    <x v="1"/>
  </r>
  <r>
    <s v="AX16939"/>
    <s v="ENX2010"/>
    <s v="A110"/>
    <s v="EMP1011"/>
    <s v="C1551"/>
    <d v="2020-05-07T00:00:00"/>
    <x v="43"/>
    <n v="3"/>
    <n v="1887"/>
    <n v="1378"/>
    <n v="1272"/>
    <n v="1590"/>
    <n v="1068"/>
    <x v="70"/>
    <x v="40"/>
    <x v="511"/>
    <x v="6"/>
    <n v="6"/>
    <x v="4"/>
    <x v="1"/>
  </r>
  <r>
    <s v="AX16945"/>
    <s v="ENX2097"/>
    <s v="A168"/>
    <s v="EMP1022"/>
    <s v="C1125"/>
    <d v="2020-05-07T00:00:00"/>
    <x v="0"/>
    <n v="1"/>
    <n v="1635"/>
    <n v="1046"/>
    <n v="390"/>
    <n v="543"/>
    <n v="412"/>
    <x v="10"/>
    <x v="13"/>
    <x v="425"/>
    <x v="0"/>
    <n v="6"/>
    <x v="4"/>
    <x v="1"/>
  </r>
  <r>
    <s v="AX16948"/>
    <s v="ENX2069"/>
    <s v="A139"/>
    <s v="EMP1012"/>
    <s v="C1365"/>
    <d v="2020-05-07T00:00:00"/>
    <x v="46"/>
    <n v="1"/>
    <n v="1522"/>
    <n v="791"/>
    <n v="1108"/>
    <n v="1351"/>
    <n v="1226"/>
    <x v="36"/>
    <x v="32"/>
    <x v="93"/>
    <x v="5"/>
    <n v="6"/>
    <x v="4"/>
    <x v="1"/>
  </r>
  <r>
    <s v="AX16949"/>
    <s v="ENX2062"/>
    <s v="A161"/>
    <s v="EMP1012"/>
    <s v="C1758"/>
    <d v="2020-05-07T00:00:00"/>
    <x v="91"/>
    <n v="1"/>
    <n v="1351"/>
    <n v="1108"/>
    <n v="4419"/>
    <n v="7491"/>
    <n v="383"/>
    <x v="43"/>
    <x v="36"/>
    <x v="243"/>
    <x v="5"/>
    <n v="6"/>
    <x v="4"/>
    <x v="1"/>
  </r>
  <r>
    <s v="AX16951"/>
    <s v="ENX2094"/>
    <s v="A146"/>
    <s v="EMP1008"/>
    <s v="C1600"/>
    <d v="2020-05-07T00:00:00"/>
    <x v="90"/>
    <n v="3"/>
    <n v="112"/>
    <n v="90"/>
    <n v="3882"/>
    <n v="5544"/>
    <n v="1018"/>
    <x v="54"/>
    <x v="40"/>
    <x v="695"/>
    <x v="4"/>
    <n v="7"/>
    <x v="4"/>
    <x v="1"/>
  </r>
  <r>
    <s v="AX16953"/>
    <s v="ENX2039"/>
    <s v="A149"/>
    <s v="EMP1006"/>
    <s v="C1166"/>
    <d v="2020-05-07T00:00:00"/>
    <x v="96"/>
    <n v="1"/>
    <n v="123"/>
    <n v="84"/>
    <n v="534"/>
    <n v="847"/>
    <n v="613"/>
    <x v="65"/>
    <x v="25"/>
    <x v="696"/>
    <x v="6"/>
    <n v="7"/>
    <x v="4"/>
    <x v="1"/>
  </r>
  <r>
    <s v="AX16958"/>
    <s v="ENX2030"/>
    <s v="A161"/>
    <s v="EMP1009"/>
    <s v="C1511"/>
    <d v="2020-05-07T00:00:00"/>
    <x v="80"/>
    <n v="2"/>
    <n v="1638"/>
    <n v="1261"/>
    <n v="971"/>
    <n v="1494"/>
    <n v="1149"/>
    <x v="73"/>
    <x v="7"/>
    <x v="382"/>
    <x v="4"/>
    <n v="8"/>
    <x v="4"/>
    <x v="1"/>
  </r>
  <r>
    <s v="AX16961"/>
    <s v="ENX2046"/>
    <s v="A153"/>
    <s v="EMP1002"/>
    <s v="C1759"/>
    <d v="2020-05-07T00:00:00"/>
    <x v="38"/>
    <n v="1"/>
    <n v="2141"/>
    <n v="1777"/>
    <n v="255"/>
    <n v="392"/>
    <n v="286"/>
    <x v="45"/>
    <x v="1"/>
    <x v="148"/>
    <x v="6"/>
    <n v="9"/>
    <x v="4"/>
    <x v="1"/>
  </r>
  <r>
    <s v="AX16964"/>
    <s v="ENX2045"/>
    <s v="A133"/>
    <s v="EMP1035"/>
    <s v="C1071"/>
    <d v="2020-05-07T00:00:00"/>
    <x v="65"/>
    <n v="1"/>
    <n v="1178"/>
    <n v="683"/>
    <n v="1275"/>
    <n v="1635"/>
    <n v="248"/>
    <x v="68"/>
    <x v="27"/>
    <x v="17"/>
    <x v="2"/>
    <n v="12"/>
    <x v="4"/>
    <x v="1"/>
  </r>
  <r>
    <s v="AX16965"/>
    <s v="ENX2038"/>
    <s v="A154"/>
    <s v="EMP1005"/>
    <s v="C1077"/>
    <d v="2020-05-07T00:00:00"/>
    <x v="84"/>
    <n v="1"/>
    <n v="2410"/>
    <n v="1518"/>
    <n v="2946"/>
    <n v="4994"/>
    <n v="690"/>
    <x v="49"/>
    <x v="10"/>
    <x v="527"/>
    <x v="1"/>
    <n v="12"/>
    <x v="4"/>
    <x v="1"/>
  </r>
  <r>
    <s v="AX16971"/>
    <s v="ENX2091"/>
    <s v="A119"/>
    <s v="EMP1031"/>
    <s v="C1190"/>
    <d v="2020-05-07T00:00:00"/>
    <x v="39"/>
    <n v="3"/>
    <n v="1783"/>
    <n v="1230"/>
    <n v="5892"/>
    <n v="9988"/>
    <n v="982"/>
    <x v="8"/>
    <x v="10"/>
    <x v="95"/>
    <x v="2"/>
    <n v="12"/>
    <x v="4"/>
    <x v="1"/>
  </r>
  <r>
    <s v="AX16974"/>
    <s v="ENX2025"/>
    <s v="A134"/>
    <s v="EMP1023"/>
    <s v="C1419"/>
    <d v="2020-05-08T00:00:00"/>
    <x v="21"/>
    <n v="1"/>
    <n v="1889"/>
    <n v="945"/>
    <n v="1248"/>
    <n v="1809"/>
    <n v="2481"/>
    <x v="70"/>
    <x v="6"/>
    <x v="132"/>
    <x v="2"/>
    <n v="2"/>
    <x v="4"/>
    <x v="1"/>
  </r>
  <r>
    <s v="AX16975"/>
    <s v="ENX2036"/>
    <s v="A108"/>
    <s v="EMP1011"/>
    <s v="C1387"/>
    <d v="2020-05-08T00:00:00"/>
    <x v="1"/>
    <n v="3"/>
    <n v="392"/>
    <n v="255"/>
    <n v="807"/>
    <n v="1467"/>
    <n v="374"/>
    <x v="69"/>
    <x v="11"/>
    <x v="222"/>
    <x v="4"/>
    <n v="2"/>
    <x v="4"/>
    <x v="1"/>
  </r>
  <r>
    <s v="AX16982"/>
    <s v="ENX2006"/>
    <s v="A115"/>
    <s v="EMP1033"/>
    <s v="C1337"/>
    <d v="2020-05-08T00:00:00"/>
    <x v="68"/>
    <n v="2"/>
    <n v="2182"/>
    <n v="1200"/>
    <n v="3600"/>
    <n v="6000"/>
    <n v="606"/>
    <x v="36"/>
    <x v="31"/>
    <x v="82"/>
    <x v="5"/>
    <n v="2"/>
    <x v="4"/>
    <x v="1"/>
  </r>
  <r>
    <s v="AX16983"/>
    <s v="ENX2076"/>
    <s v="A129"/>
    <s v="EMP1005"/>
    <s v="C1582"/>
    <d v="2020-05-08T00:00:00"/>
    <x v="15"/>
    <n v="1"/>
    <n v="1809"/>
    <n v="1067"/>
    <n v="376"/>
    <n v="458"/>
    <n v="722"/>
    <x v="25"/>
    <x v="3"/>
    <x v="499"/>
    <x v="4"/>
    <n v="4"/>
    <x v="4"/>
    <x v="1"/>
  </r>
  <r>
    <s v="AX16990"/>
    <s v="ENX2029"/>
    <s v="A143"/>
    <s v="EMP1040"/>
    <s v="C1403"/>
    <d v="2020-05-08T00:00:00"/>
    <x v="3"/>
    <n v="1"/>
    <n v="1725"/>
    <n v="1363"/>
    <n v="389"/>
    <n v="637"/>
    <n v="827"/>
    <x v="72"/>
    <x v="32"/>
    <x v="376"/>
    <x v="1"/>
    <n v="5"/>
    <x v="4"/>
    <x v="1"/>
  </r>
  <r>
    <s v="AX16991"/>
    <s v="ENX2059"/>
    <s v="A159"/>
    <s v="EMP1009"/>
    <s v="C1213"/>
    <d v="2020-05-08T00:00:00"/>
    <x v="97"/>
    <n v="2"/>
    <n v="1798"/>
    <n v="971"/>
    <n v="2602"/>
    <n v="3174"/>
    <n v="46"/>
    <x v="25"/>
    <x v="38"/>
    <x v="477"/>
    <x v="6"/>
    <n v="6"/>
    <x v="4"/>
    <x v="1"/>
  </r>
  <r>
    <s v="AX16994"/>
    <s v="ENX2035"/>
    <s v="A157"/>
    <s v="EMP1034"/>
    <s v="C1712"/>
    <d v="2020-05-08T00:00:00"/>
    <x v="26"/>
    <n v="1"/>
    <n v="2141"/>
    <n v="1777"/>
    <n v="2590"/>
    <n v="3278"/>
    <n v="1724"/>
    <x v="73"/>
    <x v="39"/>
    <x v="26"/>
    <x v="3"/>
    <n v="6"/>
    <x v="4"/>
    <x v="1"/>
  </r>
  <r>
    <s v="AX17002"/>
    <s v="ENX2073"/>
    <s v="A124"/>
    <s v="EMP1044"/>
    <s v="C1245"/>
    <d v="2020-05-08T00:00:00"/>
    <x v="85"/>
    <n v="3"/>
    <n v="1638"/>
    <n v="1261"/>
    <n v="3660"/>
    <n v="5013"/>
    <n v="222"/>
    <x v="49"/>
    <x v="23"/>
    <x v="697"/>
    <x v="2"/>
    <n v="7"/>
    <x v="4"/>
    <x v="1"/>
  </r>
  <r>
    <s v="AX17009"/>
    <s v="ENX2042"/>
    <s v="A160"/>
    <s v="EMP1024"/>
    <s v="C1490"/>
    <d v="2020-05-08T00:00:00"/>
    <x v="49"/>
    <n v="2"/>
    <n v="2294"/>
    <n v="1399"/>
    <n v="732"/>
    <n v="1077"/>
    <n v="13"/>
    <x v="19"/>
    <x v="25"/>
    <x v="576"/>
    <x v="3"/>
    <n v="7"/>
    <x v="4"/>
    <x v="1"/>
  </r>
  <r>
    <s v="AX17020"/>
    <s v="ENX2068"/>
    <s v="A152"/>
    <s v="EMP1031"/>
    <s v="C1683"/>
    <d v="2020-05-08T00:00:00"/>
    <x v="20"/>
    <n v="4"/>
    <n v="1467"/>
    <n v="807"/>
    <n v="308"/>
    <n v="406"/>
    <n v="486"/>
    <x v="71"/>
    <x v="24"/>
    <x v="645"/>
    <x v="1"/>
    <n v="8"/>
    <x v="4"/>
    <x v="1"/>
  </r>
  <r>
    <s v="AX17022"/>
    <s v="ENX2054"/>
    <s v="A130"/>
    <s v="EMP1026"/>
    <s v="C1145"/>
    <d v="2020-05-08T00:00:00"/>
    <x v="12"/>
    <n v="2"/>
    <n v="1708"/>
    <n v="871"/>
    <n v="818"/>
    <n v="1022"/>
    <n v="102"/>
    <x v="46"/>
    <x v="2"/>
    <x v="185"/>
    <x v="5"/>
    <n v="9"/>
    <x v="4"/>
    <x v="1"/>
  </r>
  <r>
    <s v="AX17024"/>
    <s v="ENX2033"/>
    <s v="A159"/>
    <s v="EMP1009"/>
    <s v="C1584"/>
    <d v="2020-05-08T00:00:00"/>
    <x v="76"/>
    <n v="3"/>
    <n v="1077"/>
    <n v="732"/>
    <n v="540"/>
    <n v="871"/>
    <n v="1654"/>
    <x v="50"/>
    <x v="29"/>
    <x v="73"/>
    <x v="4"/>
    <n v="9"/>
    <x v="4"/>
    <x v="1"/>
  </r>
  <r>
    <s v="AX17034"/>
    <s v="ENX2007"/>
    <s v="A169"/>
    <s v="EMP1031"/>
    <s v="C1626"/>
    <d v="2020-05-08T00:00:00"/>
    <x v="63"/>
    <n v="1"/>
    <n v="2141"/>
    <n v="1777"/>
    <n v="683"/>
    <n v="1119"/>
    <n v="192"/>
    <x v="25"/>
    <x v="9"/>
    <x v="585"/>
    <x v="6"/>
    <n v="11"/>
    <x v="4"/>
    <x v="1"/>
  </r>
  <r>
    <s v="AX17038"/>
    <s v="ENX2082"/>
    <s v="A125"/>
    <s v="EMP1024"/>
    <s v="C1130"/>
    <d v="2020-05-08T00:00:00"/>
    <x v="86"/>
    <n v="3"/>
    <n v="530"/>
    <n v="435"/>
    <n v="1965"/>
    <n v="2396"/>
    <n v="96"/>
    <x v="10"/>
    <x v="2"/>
    <x v="698"/>
    <x v="0"/>
    <n v="11"/>
    <x v="4"/>
    <x v="1"/>
  </r>
  <r>
    <s v="AX17050"/>
    <s v="ENX2066"/>
    <s v="A105"/>
    <s v="EMP1043"/>
    <s v="C1044"/>
    <d v="2020-05-08T00:00:00"/>
    <x v="13"/>
    <n v="1"/>
    <n v="1494"/>
    <n v="971"/>
    <n v="450"/>
    <n v="818"/>
    <n v="2260"/>
    <x v="23"/>
    <x v="13"/>
    <x v="576"/>
    <x v="4"/>
    <n v="12"/>
    <x v="4"/>
    <x v="1"/>
  </r>
  <r>
    <s v="AX17055"/>
    <s v="ENX2010"/>
    <s v="A122"/>
    <s v="EMP1025"/>
    <s v="C1730"/>
    <d v="2020-05-09T00:00:00"/>
    <x v="43"/>
    <n v="3"/>
    <n v="1052"/>
    <n v="589"/>
    <n v="389"/>
    <n v="637"/>
    <n v="368"/>
    <x v="0"/>
    <x v="32"/>
    <x v="629"/>
    <x v="1"/>
    <n v="2"/>
    <x v="4"/>
    <x v="1"/>
  </r>
  <r>
    <s v="AX17057"/>
    <s v="ENX2095"/>
    <s v="A168"/>
    <s v="EMP1018"/>
    <s v="C1656"/>
    <d v="2020-05-09T00:00:00"/>
    <x v="42"/>
    <n v="1"/>
    <n v="1526"/>
    <n v="1251"/>
    <n v="2244"/>
    <n v="2736"/>
    <n v="1218"/>
    <x v="16"/>
    <x v="34"/>
    <x v="449"/>
    <x v="6"/>
    <n v="3"/>
    <x v="4"/>
    <x v="1"/>
  </r>
  <r>
    <s v="AX17059"/>
    <s v="ENX2094"/>
    <s v="A155"/>
    <s v="EMP1030"/>
    <s v="C1732"/>
    <d v="2020-05-09T00:00:00"/>
    <x v="90"/>
    <n v="1"/>
    <n v="1353"/>
    <n v="947"/>
    <n v="665"/>
    <n v="1278"/>
    <n v="96"/>
    <x v="55"/>
    <x v="14"/>
    <x v="254"/>
    <x v="0"/>
    <n v="6"/>
    <x v="4"/>
    <x v="1"/>
  </r>
  <r>
    <s v="AX17061"/>
    <s v="ENX2060"/>
    <s v="A163"/>
    <s v="EMP1020"/>
    <s v="C1510"/>
    <d v="2020-05-09T00:00:00"/>
    <x v="73"/>
    <n v="2"/>
    <n v="1972"/>
    <n v="1321"/>
    <n v="1676"/>
    <n v="2206"/>
    <n v="120"/>
    <x v="19"/>
    <x v="16"/>
    <x v="22"/>
    <x v="2"/>
    <n v="9"/>
    <x v="4"/>
    <x v="1"/>
  </r>
  <r>
    <s v="AX17067"/>
    <s v="ENX2028"/>
    <s v="A151"/>
    <s v="EMP1011"/>
    <s v="C1096"/>
    <d v="2020-05-09T00:00:00"/>
    <x v="5"/>
    <n v="3"/>
    <n v="1278"/>
    <n v="665"/>
    <n v="984"/>
    <n v="1367"/>
    <n v="1532"/>
    <x v="34"/>
    <x v="14"/>
    <x v="172"/>
    <x v="1"/>
    <n v="10"/>
    <x v="4"/>
    <x v="1"/>
  </r>
  <r>
    <s v="AX17068"/>
    <s v="ENX2038"/>
    <s v="A167"/>
    <s v="EMP1005"/>
    <s v="C1519"/>
    <d v="2020-05-09T00:00:00"/>
    <x v="84"/>
    <n v="1"/>
    <n v="392"/>
    <n v="255"/>
    <n v="2440"/>
    <n v="3342"/>
    <n v="322"/>
    <x v="12"/>
    <x v="21"/>
    <x v="606"/>
    <x v="1"/>
    <n v="11"/>
    <x v="4"/>
    <x v="1"/>
  </r>
  <r>
    <s v="AX17070"/>
    <s v="ENX2071"/>
    <s v="A131"/>
    <s v="EMP1044"/>
    <s v="C1600"/>
    <d v="2020-05-09T00:00:00"/>
    <x v="92"/>
    <n v="1"/>
    <n v="1862"/>
    <n v="1173"/>
    <n v="395"/>
    <n v="556"/>
    <n v="46"/>
    <x v="1"/>
    <x v="24"/>
    <x v="656"/>
    <x v="6"/>
    <n v="11"/>
    <x v="4"/>
    <x v="1"/>
  </r>
  <r>
    <s v="AX17071"/>
    <s v="ENX2035"/>
    <s v="A161"/>
    <s v="EMP1040"/>
    <s v="C1579"/>
    <d v="2020-05-09T00:00:00"/>
    <x v="26"/>
    <n v="1"/>
    <n v="181"/>
    <n v="130"/>
    <n v="3690"/>
    <n v="5349"/>
    <n v="688"/>
    <x v="34"/>
    <x v="12"/>
    <x v="699"/>
    <x v="5"/>
    <n v="11"/>
    <x v="4"/>
    <x v="1"/>
  </r>
  <r>
    <s v="AX17072"/>
    <s v="ENX2085"/>
    <s v="A163"/>
    <s v="EMP1035"/>
    <s v="C1374"/>
    <d v="2020-05-09T00:00:00"/>
    <x v="29"/>
    <n v="1"/>
    <n v="95"/>
    <n v="61"/>
    <n v="945"/>
    <n v="1889"/>
    <n v="904"/>
    <x v="21"/>
    <x v="40"/>
    <x v="224"/>
    <x v="0"/>
    <n v="12"/>
    <x v="4"/>
    <x v="1"/>
  </r>
  <r>
    <s v="AX17082"/>
    <s v="ENX2087"/>
    <s v="A108"/>
    <s v="EMP1009"/>
    <s v="C1682"/>
    <d v="2020-05-09T00:00:00"/>
    <x v="95"/>
    <n v="4"/>
    <n v="1022"/>
    <n v="818"/>
    <n v="3780"/>
    <n v="7556"/>
    <n v="384"/>
    <x v="28"/>
    <x v="3"/>
    <x v="440"/>
    <x v="2"/>
    <n v="12"/>
    <x v="4"/>
    <x v="1"/>
  </r>
  <r>
    <s v="AX17085"/>
    <s v="ENX2027"/>
    <s v="A140"/>
    <s v="EMP1031"/>
    <s v="C1436"/>
    <d v="2020-05-10T00:00:00"/>
    <x v="19"/>
    <n v="3"/>
    <n v="1467"/>
    <n v="807"/>
    <n v="4605"/>
    <n v="6771"/>
    <n v="345"/>
    <x v="38"/>
    <x v="10"/>
    <x v="700"/>
    <x v="1"/>
    <n v="12"/>
    <x v="4"/>
    <x v="0"/>
  </r>
  <r>
    <s v="AX17086"/>
    <s v="ENX2090"/>
    <s v="A103"/>
    <s v="EMP1037"/>
    <s v="C1006"/>
    <d v="2020-05-10T00:00:00"/>
    <x v="55"/>
    <n v="1"/>
    <n v="596"/>
    <n v="358"/>
    <n v="1636"/>
    <n v="2044"/>
    <n v="2565"/>
    <x v="38"/>
    <x v="6"/>
    <x v="398"/>
    <x v="5"/>
    <n v="2"/>
    <x v="4"/>
    <x v="1"/>
  </r>
  <r>
    <s v="AX17088"/>
    <s v="ENX2017"/>
    <s v="A123"/>
    <s v="EMP1007"/>
    <s v="C1206"/>
    <d v="2020-05-10T00:00:00"/>
    <x v="61"/>
    <n v="4"/>
    <n v="400"/>
    <n v="208"/>
    <n v="5284"/>
    <n v="7888"/>
    <n v="1198"/>
    <x v="65"/>
    <x v="37"/>
    <x v="552"/>
    <x v="3"/>
    <n v="3"/>
    <x v="4"/>
    <x v="1"/>
  </r>
  <r>
    <s v="AX17090"/>
    <s v="ENX2100"/>
    <s v="A104"/>
    <s v="EMP1013"/>
    <s v="C1344"/>
    <d v="2020-05-10T00:00:00"/>
    <x v="28"/>
    <n v="3"/>
    <n v="530"/>
    <n v="435"/>
    <n v="455"/>
    <n v="799"/>
    <n v="728"/>
    <x v="8"/>
    <x v="30"/>
    <x v="304"/>
    <x v="4"/>
    <n v="4"/>
    <x v="4"/>
    <x v="1"/>
  </r>
  <r>
    <s v="AX17092"/>
    <s v="ENX2087"/>
    <s v="A167"/>
    <s v="EMP1013"/>
    <s v="C1071"/>
    <d v="2020-05-10T00:00:00"/>
    <x v="95"/>
    <n v="3"/>
    <n v="95"/>
    <n v="61"/>
    <n v="900"/>
    <n v="1500"/>
    <n v="106"/>
    <x v="47"/>
    <x v="27"/>
    <x v="701"/>
    <x v="4"/>
    <n v="5"/>
    <x v="4"/>
    <x v="1"/>
  </r>
  <r>
    <s v="AX17094"/>
    <s v="ENX2061"/>
    <s v="A153"/>
    <s v="EMP1016"/>
    <s v="C1420"/>
    <d v="2020-05-10T00:00:00"/>
    <x v="72"/>
    <n v="2"/>
    <n v="1351"/>
    <n v="1108"/>
    <n v="2346"/>
    <n v="3724"/>
    <n v="731"/>
    <x v="4"/>
    <x v="9"/>
    <x v="224"/>
    <x v="4"/>
    <n v="5"/>
    <x v="4"/>
    <x v="1"/>
  </r>
  <r>
    <s v="AX17096"/>
    <s v="ENX2003"/>
    <s v="A160"/>
    <s v="EMP1004"/>
    <s v="C1634"/>
    <d v="2020-05-10T00:00:00"/>
    <x v="22"/>
    <n v="1"/>
    <n v="1414"/>
    <n v="962"/>
    <n v="3201"/>
    <n v="5427"/>
    <n v="1797"/>
    <x v="12"/>
    <x v="38"/>
    <x v="305"/>
    <x v="5"/>
    <n v="5"/>
    <x v="4"/>
    <x v="1"/>
  </r>
  <r>
    <s v="AX17097"/>
    <s v="ENX2086"/>
    <s v="A158"/>
    <s v="EMP1013"/>
    <s v="C1308"/>
    <d v="2020-05-10T00:00:00"/>
    <x v="94"/>
    <n v="4"/>
    <n v="947"/>
    <n v="786"/>
    <n v="1397"/>
    <n v="1967"/>
    <n v="345"/>
    <x v="66"/>
    <x v="19"/>
    <x v="117"/>
    <x v="2"/>
    <n v="6"/>
    <x v="4"/>
    <x v="1"/>
  </r>
  <r>
    <s v="AX17098"/>
    <s v="ENX2094"/>
    <s v="A108"/>
    <s v="EMP1041"/>
    <s v="C1798"/>
    <d v="2020-05-10T00:00:00"/>
    <x v="90"/>
    <n v="1"/>
    <n v="1743"/>
    <n v="872"/>
    <n v="389"/>
    <n v="637"/>
    <n v="99"/>
    <x v="54"/>
    <x v="1"/>
    <x v="702"/>
    <x v="6"/>
    <n v="6"/>
    <x v="4"/>
    <x v="1"/>
  </r>
  <r>
    <s v="AX17099"/>
    <s v="ENX2025"/>
    <s v="A129"/>
    <s v="EMP1028"/>
    <s v="C1701"/>
    <d v="2020-05-10T00:00:00"/>
    <x v="21"/>
    <n v="2"/>
    <n v="203"/>
    <n v="154"/>
    <n v="3270"/>
    <n v="4140"/>
    <n v="509"/>
    <x v="27"/>
    <x v="15"/>
    <x v="599"/>
    <x v="2"/>
    <n v="7"/>
    <x v="4"/>
    <x v="1"/>
  </r>
  <r>
    <s v="AX17100"/>
    <s v="ENX2007"/>
    <s v="A141"/>
    <s v="EMP1015"/>
    <s v="C1142"/>
    <d v="2020-05-10T00:00:00"/>
    <x v="63"/>
    <n v="3"/>
    <n v="951"/>
    <n v="504"/>
    <n v="1305"/>
    <n v="1812"/>
    <n v="1968"/>
    <x v="17"/>
    <x v="32"/>
    <x v="536"/>
    <x v="4"/>
    <n v="7"/>
    <x v="4"/>
    <x v="1"/>
  </r>
  <r>
    <s v="AX17102"/>
    <s v="ENX2005"/>
    <s v="A169"/>
    <s v="EMP1003"/>
    <s v="C1065"/>
    <d v="2020-05-10T00:00:00"/>
    <x v="79"/>
    <n v="1"/>
    <n v="1889"/>
    <n v="945"/>
    <n v="682"/>
    <n v="1338"/>
    <n v="2613"/>
    <x v="20"/>
    <x v="42"/>
    <x v="554"/>
    <x v="6"/>
    <n v="8"/>
    <x v="4"/>
    <x v="1"/>
  </r>
  <r>
    <s v="AX17103"/>
    <s v="ENX2059"/>
    <s v="A160"/>
    <s v="EMP1032"/>
    <s v="C1244"/>
    <d v="2020-05-10T00:00:00"/>
    <x v="97"/>
    <n v="1"/>
    <n v="2091"/>
    <n v="1485"/>
    <n v="971"/>
    <n v="1494"/>
    <n v="492"/>
    <x v="48"/>
    <x v="43"/>
    <x v="129"/>
    <x v="0"/>
    <n v="9"/>
    <x v="4"/>
    <x v="1"/>
  </r>
  <r>
    <s v="AX17104"/>
    <s v="ENX2027"/>
    <s v="A150"/>
    <s v="EMP1032"/>
    <s v="C1723"/>
    <d v="2020-05-10T00:00:00"/>
    <x v="19"/>
    <n v="2"/>
    <n v="1671"/>
    <n v="1220"/>
    <n v="387"/>
    <n v="667"/>
    <n v="1252"/>
    <x v="44"/>
    <x v="31"/>
    <x v="507"/>
    <x v="6"/>
    <n v="9"/>
    <x v="4"/>
    <x v="1"/>
  </r>
  <r>
    <s v="AX17106"/>
    <s v="ENX2030"/>
    <s v="A166"/>
    <s v="EMP1044"/>
    <s v="C1392"/>
    <d v="2020-05-10T00:00:00"/>
    <x v="80"/>
    <n v="3"/>
    <n v="1178"/>
    <n v="683"/>
    <n v="1167"/>
    <n v="1911"/>
    <n v="3308"/>
    <x v="60"/>
    <x v="34"/>
    <x v="595"/>
    <x v="2"/>
    <n v="10"/>
    <x v="4"/>
    <x v="1"/>
  </r>
  <r>
    <s v="AX17110"/>
    <s v="ENX2095"/>
    <s v="A136"/>
    <s v="EMP1010"/>
    <s v="C1306"/>
    <d v="2020-05-10T00:00:00"/>
    <x v="42"/>
    <n v="3"/>
    <n v="1500"/>
    <n v="900"/>
    <n v="1294"/>
    <n v="1848"/>
    <n v="383"/>
    <x v="32"/>
    <x v="20"/>
    <x v="131"/>
    <x v="6"/>
    <n v="11"/>
    <x v="4"/>
    <x v="1"/>
  </r>
  <r>
    <s v="AX17115"/>
    <s v="ENX2024"/>
    <s v="A101"/>
    <s v="EMP1002"/>
    <s v="C1614"/>
    <d v="2020-05-10T00:00:00"/>
    <x v="2"/>
    <n v="1"/>
    <n v="1809"/>
    <n v="1067"/>
    <n v="2502"/>
    <n v="3052"/>
    <n v="34"/>
    <x v="13"/>
    <x v="15"/>
    <x v="176"/>
    <x v="1"/>
    <n v="11"/>
    <x v="4"/>
    <x v="1"/>
  </r>
  <r>
    <s v="AX17116"/>
    <s v="ENX2027"/>
    <s v="A159"/>
    <s v="EMP1044"/>
    <s v="C1132"/>
    <d v="2020-05-10T00:00:00"/>
    <x v="19"/>
    <n v="2"/>
    <n v="1077"/>
    <n v="732"/>
    <n v="1234"/>
    <n v="1582"/>
    <n v="651"/>
    <x v="26"/>
    <x v="9"/>
    <x v="317"/>
    <x v="4"/>
    <n v="12"/>
    <x v="4"/>
    <x v="1"/>
  </r>
  <r>
    <s v="AX17119"/>
    <s v="ENX2088"/>
    <s v="A110"/>
    <s v="EMP1006"/>
    <s v="C1216"/>
    <d v="2020-05-10T00:00:00"/>
    <x v="48"/>
    <n v="1"/>
    <n v="1639"/>
    <n v="1295"/>
    <n v="1365"/>
    <n v="2397"/>
    <n v="801"/>
    <x v="66"/>
    <x v="16"/>
    <x v="368"/>
    <x v="2"/>
    <n v="12"/>
    <x v="4"/>
    <x v="1"/>
  </r>
  <r>
    <s v="AX17124"/>
    <s v="ENX2067"/>
    <s v="A106"/>
    <s v="EMP1017"/>
    <s v="C1039"/>
    <d v="2020-05-11T00:00:00"/>
    <x v="30"/>
    <n v="1"/>
    <n v="799"/>
    <n v="455"/>
    <n v="900"/>
    <n v="1636"/>
    <n v="204"/>
    <x v="11"/>
    <x v="28"/>
    <x v="448"/>
    <x v="5"/>
    <n v="2"/>
    <x v="4"/>
    <x v="1"/>
  </r>
  <r>
    <s v="AX17126"/>
    <s v="ENX2032"/>
    <s v="A169"/>
    <s v="EMP1007"/>
    <s v="C1722"/>
    <d v="2020-05-11T00:00:00"/>
    <x v="47"/>
    <n v="1"/>
    <n v="817"/>
    <n v="409"/>
    <n v="2913"/>
    <n v="5394"/>
    <n v="196"/>
    <x v="51"/>
    <x v="37"/>
    <x v="196"/>
    <x v="6"/>
    <n v="3"/>
    <x v="4"/>
    <x v="1"/>
  </r>
  <r>
    <s v="AX17128"/>
    <s v="ENX2014"/>
    <s v="A144"/>
    <s v="EMP1018"/>
    <s v="C1347"/>
    <d v="2020-05-11T00:00:00"/>
    <x v="67"/>
    <n v="1"/>
    <n v="847"/>
    <n v="534"/>
    <n v="1200"/>
    <n v="2182"/>
    <n v="599"/>
    <x v="12"/>
    <x v="33"/>
    <x v="218"/>
    <x v="2"/>
    <n v="3"/>
    <x v="4"/>
    <x v="1"/>
  </r>
  <r>
    <s v="AX17132"/>
    <s v="ENX2046"/>
    <s v="A126"/>
    <s v="EMP1023"/>
    <s v="C1799"/>
    <d v="2020-05-11T00:00:00"/>
    <x v="38"/>
    <n v="1"/>
    <n v="1582"/>
    <n v="1234"/>
    <n v="1580"/>
    <n v="2224"/>
    <n v="2565"/>
    <x v="64"/>
    <x v="3"/>
    <x v="137"/>
    <x v="0"/>
    <n v="3"/>
    <x v="4"/>
    <x v="1"/>
  </r>
  <r>
    <s v="AX17134"/>
    <s v="ENX2013"/>
    <s v="A171"/>
    <s v="EMP1023"/>
    <s v="C1473"/>
    <d v="2020-05-11T00:00:00"/>
    <x v="70"/>
    <n v="1"/>
    <n v="545"/>
    <n v="425"/>
    <n v="1366"/>
    <n v="2356"/>
    <n v="92"/>
    <x v="9"/>
    <x v="4"/>
    <x v="491"/>
    <x v="2"/>
    <n v="4"/>
    <x v="4"/>
    <x v="1"/>
  </r>
  <r>
    <s v="AX17137"/>
    <s v="ENX2023"/>
    <s v="A155"/>
    <s v="EMP1030"/>
    <s v="C1478"/>
    <d v="2020-05-11T00:00:00"/>
    <x v="57"/>
    <n v="4"/>
    <n v="817"/>
    <n v="409"/>
    <n v="3702"/>
    <n v="4746"/>
    <n v="2166"/>
    <x v="2"/>
    <x v="40"/>
    <x v="250"/>
    <x v="1"/>
    <n v="6"/>
    <x v="4"/>
    <x v="1"/>
  </r>
  <r>
    <s v="AX17140"/>
    <s v="ENX2098"/>
    <s v="A134"/>
    <s v="EMP1004"/>
    <s v="C1245"/>
    <d v="2020-05-11T00:00:00"/>
    <x v="69"/>
    <n v="4"/>
    <n v="1743"/>
    <n v="872"/>
    <n v="584"/>
    <n v="913"/>
    <n v="1320"/>
    <x v="71"/>
    <x v="38"/>
    <x v="702"/>
    <x v="5"/>
    <n v="6"/>
    <x v="4"/>
    <x v="1"/>
  </r>
  <r>
    <s v="AX17144"/>
    <s v="ENX2006"/>
    <s v="A114"/>
    <s v="EMP1013"/>
    <s v="C1591"/>
    <d v="2020-05-11T00:00:00"/>
    <x v="68"/>
    <n v="3"/>
    <n v="458"/>
    <n v="376"/>
    <n v="682"/>
    <n v="1338"/>
    <n v="362"/>
    <x v="42"/>
    <x v="0"/>
    <x v="255"/>
    <x v="2"/>
    <n v="7"/>
    <x v="4"/>
    <x v="1"/>
  </r>
  <r>
    <s v="AX17145"/>
    <s v="ENX2049"/>
    <s v="A160"/>
    <s v="EMP1024"/>
    <s v="C1612"/>
    <d v="2020-05-11T00:00:00"/>
    <x v="58"/>
    <n v="1"/>
    <n v="1889"/>
    <n v="945"/>
    <n v="7096"/>
    <n v="9856"/>
    <n v="1888"/>
    <x v="2"/>
    <x v="40"/>
    <x v="170"/>
    <x v="1"/>
    <n v="7"/>
    <x v="4"/>
    <x v="1"/>
  </r>
  <r>
    <s v="AX17148"/>
    <s v="ENX2051"/>
    <s v="A116"/>
    <s v="EMP1003"/>
    <s v="C1156"/>
    <d v="2020-05-11T00:00:00"/>
    <x v="14"/>
    <n v="3"/>
    <n v="2495"/>
    <n v="1896"/>
    <n v="1632"/>
    <n v="2016"/>
    <n v="729"/>
    <x v="4"/>
    <x v="1"/>
    <x v="507"/>
    <x v="4"/>
    <n v="7"/>
    <x v="4"/>
    <x v="1"/>
  </r>
  <r>
    <s v="AX17152"/>
    <s v="ENX2037"/>
    <s v="A119"/>
    <s v="EMP1009"/>
    <s v="C1672"/>
    <d v="2020-05-11T00:00:00"/>
    <x v="50"/>
    <n v="4"/>
    <n v="817"/>
    <n v="409"/>
    <n v="435"/>
    <n v="530"/>
    <n v="46"/>
    <x v="59"/>
    <x v="23"/>
    <x v="269"/>
    <x v="5"/>
    <n v="8"/>
    <x v="4"/>
    <x v="1"/>
  </r>
  <r>
    <s v="AX17156"/>
    <s v="ENX2081"/>
    <s v="A165"/>
    <s v="EMP1043"/>
    <s v="C1790"/>
    <d v="2020-05-11T00:00:00"/>
    <x v="62"/>
    <n v="2"/>
    <n v="1638"/>
    <n v="1261"/>
    <n v="294"/>
    <n v="368"/>
    <n v="13"/>
    <x v="26"/>
    <x v="28"/>
    <x v="509"/>
    <x v="1"/>
    <n v="11"/>
    <x v="4"/>
    <x v="1"/>
  </r>
  <r>
    <s v="AX17157"/>
    <s v="ENX2055"/>
    <s v="A173"/>
    <s v="EMP1028"/>
    <s v="C1308"/>
    <d v="2020-05-11T00:00:00"/>
    <x v="71"/>
    <n v="3"/>
    <n v="1522"/>
    <n v="791"/>
    <n v="5176"/>
    <n v="7392"/>
    <n v="95"/>
    <x v="62"/>
    <x v="33"/>
    <x v="270"/>
    <x v="4"/>
    <n v="12"/>
    <x v="4"/>
    <x v="1"/>
  </r>
  <r>
    <s v="AX17167"/>
    <s v="ENX2038"/>
    <s v="A147"/>
    <s v="EMP1027"/>
    <s v="C1639"/>
    <d v="2020-05-12T00:00:00"/>
    <x v="84"/>
    <n v="1"/>
    <n v="2464"/>
    <n v="1774"/>
    <n v="888"/>
    <n v="1506"/>
    <n v="99"/>
    <x v="57"/>
    <x v="16"/>
    <x v="703"/>
    <x v="6"/>
    <n v="3"/>
    <x v="4"/>
    <x v="1"/>
  </r>
  <r>
    <s v="AX17169"/>
    <s v="ENX2080"/>
    <s v="A100"/>
    <s v="EMP1022"/>
    <s v="C1361"/>
    <d v="2020-05-12T00:00:00"/>
    <x v="37"/>
    <n v="4"/>
    <n v="1812"/>
    <n v="1305"/>
    <n v="584"/>
    <n v="913"/>
    <n v="198"/>
    <x v="17"/>
    <x v="42"/>
    <x v="591"/>
    <x v="5"/>
    <n v="3"/>
    <x v="4"/>
    <x v="1"/>
  </r>
  <r>
    <s v="AX17170"/>
    <s v="ENX2045"/>
    <s v="A147"/>
    <s v="EMP1019"/>
    <s v="C1731"/>
    <d v="2020-05-12T00:00:00"/>
    <x v="65"/>
    <n v="3"/>
    <n v="290"/>
    <n v="200"/>
    <n v="1397"/>
    <n v="1967"/>
    <n v="46"/>
    <x v="33"/>
    <x v="32"/>
    <x v="254"/>
    <x v="3"/>
    <n v="5"/>
    <x v="4"/>
    <x v="1"/>
  </r>
  <r>
    <s v="AX17171"/>
    <s v="ENX2026"/>
    <s v="A141"/>
    <s v="EMP1029"/>
    <s v="C1147"/>
    <d v="2020-05-12T00:00:00"/>
    <x v="74"/>
    <n v="2"/>
    <n v="886"/>
    <n v="478"/>
    <n v="2835"/>
    <n v="5667"/>
    <n v="892"/>
    <x v="16"/>
    <x v="18"/>
    <x v="531"/>
    <x v="0"/>
    <n v="6"/>
    <x v="4"/>
    <x v="1"/>
  </r>
  <r>
    <s v="AX17174"/>
    <s v="ENX2084"/>
    <s v="A138"/>
    <s v="EMP1024"/>
    <s v="C1761"/>
    <d v="2020-05-12T00:00:00"/>
    <x v="10"/>
    <n v="3"/>
    <n v="2283"/>
    <n v="1484"/>
    <n v="4134"/>
    <n v="5661"/>
    <n v="752"/>
    <x v="24"/>
    <x v="7"/>
    <x v="67"/>
    <x v="3"/>
    <n v="6"/>
    <x v="4"/>
    <x v="1"/>
  </r>
  <r>
    <s v="AX17175"/>
    <s v="ENX2027"/>
    <s v="A103"/>
    <s v="EMP1012"/>
    <s v="C1197"/>
    <d v="2020-05-12T00:00:00"/>
    <x v="19"/>
    <n v="2"/>
    <n v="1500"/>
    <n v="900"/>
    <n v="791"/>
    <n v="1522"/>
    <n v="606"/>
    <x v="53"/>
    <x v="19"/>
    <x v="468"/>
    <x v="6"/>
    <n v="8"/>
    <x v="4"/>
    <x v="1"/>
  </r>
  <r>
    <s v="AX17176"/>
    <s v="ENX2069"/>
    <s v="A108"/>
    <s v="EMP1042"/>
    <s v="C1045"/>
    <d v="2020-05-12T00:00:00"/>
    <x v="46"/>
    <n v="2"/>
    <n v="1783"/>
    <n v="1516"/>
    <n v="1366"/>
    <n v="2356"/>
    <n v="136"/>
    <x v="62"/>
    <x v="17"/>
    <x v="369"/>
    <x v="2"/>
    <n v="8"/>
    <x v="4"/>
    <x v="1"/>
  </r>
  <r>
    <s v="AX17190"/>
    <s v="ENX2075"/>
    <s v="A109"/>
    <s v="EMP1038"/>
    <s v="C1602"/>
    <d v="2020-05-12T00:00:00"/>
    <x v="35"/>
    <n v="4"/>
    <n v="637"/>
    <n v="389"/>
    <n v="2660"/>
    <n v="5112"/>
    <n v="3196"/>
    <x v="66"/>
    <x v="2"/>
    <x v="525"/>
    <x v="5"/>
    <n v="10"/>
    <x v="4"/>
    <x v="1"/>
  </r>
  <r>
    <s v="AX17191"/>
    <s v="ENX2055"/>
    <s v="A102"/>
    <s v="EMP1023"/>
    <s v="C1529"/>
    <d v="2020-05-12T00:00:00"/>
    <x v="71"/>
    <n v="1"/>
    <n v="1743"/>
    <n v="872"/>
    <n v="5176"/>
    <n v="7392"/>
    <n v="39"/>
    <x v="15"/>
    <x v="2"/>
    <x v="348"/>
    <x v="6"/>
    <n v="10"/>
    <x v="4"/>
    <x v="1"/>
  </r>
  <r>
    <s v="AX17197"/>
    <s v="ENX2088"/>
    <s v="A112"/>
    <s v="EMP1007"/>
    <s v="C1095"/>
    <d v="2020-05-12T00:00:00"/>
    <x v="48"/>
    <n v="1"/>
    <n v="1351"/>
    <n v="1108"/>
    <n v="1676"/>
    <n v="2206"/>
    <n v="238"/>
    <x v="58"/>
    <x v="12"/>
    <x v="236"/>
    <x v="0"/>
    <n v="11"/>
    <x v="4"/>
    <x v="1"/>
  </r>
  <r>
    <s v="AX17199"/>
    <s v="ENX2023"/>
    <s v="A132"/>
    <s v="EMP1023"/>
    <s v="C1780"/>
    <d v="2020-05-12T00:00:00"/>
    <x v="57"/>
    <n v="1"/>
    <n v="1380"/>
    <n v="1090"/>
    <n v="1397"/>
    <n v="1967"/>
    <n v="3348"/>
    <x v="8"/>
    <x v="13"/>
    <x v="372"/>
    <x v="5"/>
    <n v="11"/>
    <x v="4"/>
    <x v="1"/>
  </r>
  <r>
    <s v="AX17213"/>
    <s v="ENX2034"/>
    <s v="A118"/>
    <s v="EMP1019"/>
    <s v="C1397"/>
    <d v="2020-05-12T00:00:00"/>
    <x v="32"/>
    <n v="1"/>
    <n v="871"/>
    <n v="540"/>
    <n v="971"/>
    <n v="1494"/>
    <n v="123"/>
    <x v="14"/>
    <x v="3"/>
    <x v="37"/>
    <x v="4"/>
    <n v="12"/>
    <x v="4"/>
    <x v="1"/>
  </r>
  <r>
    <s v="AX17219"/>
    <s v="ENX2091"/>
    <s v="A170"/>
    <s v="EMP1014"/>
    <s v="C1279"/>
    <d v="2020-05-12T00:00:00"/>
    <x v="39"/>
    <n v="4"/>
    <n v="112"/>
    <n v="90"/>
    <n v="420"/>
    <n v="584"/>
    <n v="492"/>
    <x v="58"/>
    <x v="14"/>
    <x v="378"/>
    <x v="6"/>
    <n v="12"/>
    <x v="4"/>
    <x v="1"/>
  </r>
  <r>
    <s v="AX17228"/>
    <s v="ENX2007"/>
    <s v="A120"/>
    <s v="EMP1037"/>
    <s v="C1736"/>
    <d v="2020-05-13T00:00:00"/>
    <x v="63"/>
    <n v="3"/>
    <n v="1638"/>
    <n v="1261"/>
    <n v="2536"/>
    <n v="3520"/>
    <n v="286"/>
    <x v="13"/>
    <x v="44"/>
    <x v="581"/>
    <x v="3"/>
    <n v="12"/>
    <x v="4"/>
    <x v="0"/>
  </r>
  <r>
    <s v="AX17230"/>
    <s v="ENX2059"/>
    <s v="A106"/>
    <s v="EMP1029"/>
    <s v="C1425"/>
    <d v="2020-05-13T00:00:00"/>
    <x v="97"/>
    <n v="1"/>
    <n v="2495"/>
    <n v="1896"/>
    <n v="1367"/>
    <n v="2241"/>
    <n v="1456"/>
    <x v="47"/>
    <x v="7"/>
    <x v="455"/>
    <x v="1"/>
    <n v="1"/>
    <x v="4"/>
    <x v="1"/>
  </r>
  <r>
    <s v="AX17231"/>
    <s v="ENX2061"/>
    <s v="A154"/>
    <s v="EMP1026"/>
    <s v="C1435"/>
    <d v="2020-05-13T00:00:00"/>
    <x v="72"/>
    <n v="4"/>
    <n v="112"/>
    <n v="90"/>
    <n v="409"/>
    <n v="817"/>
    <n v="431"/>
    <x v="53"/>
    <x v="19"/>
    <x v="283"/>
    <x v="3"/>
    <n v="2"/>
    <x v="4"/>
    <x v="1"/>
  </r>
  <r>
    <s v="AX17237"/>
    <s v="ENX2073"/>
    <s v="A132"/>
    <s v="EMP1042"/>
    <s v="C1364"/>
    <d v="2020-05-13T00:00:00"/>
    <x v="85"/>
    <n v="2"/>
    <n v="1178"/>
    <n v="683"/>
    <n v="871"/>
    <n v="1708"/>
    <n v="944"/>
    <x v="68"/>
    <x v="42"/>
    <x v="595"/>
    <x v="1"/>
    <n v="3"/>
    <x v="4"/>
    <x v="1"/>
  </r>
  <r>
    <s v="AX17238"/>
    <s v="ENX2069"/>
    <s v="A125"/>
    <s v="EMP1009"/>
    <s v="C1320"/>
    <d v="2020-05-13T00:00:00"/>
    <x v="46"/>
    <n v="2"/>
    <n v="1638"/>
    <n v="1261"/>
    <n v="171"/>
    <n v="217"/>
    <n v="420"/>
    <x v="58"/>
    <x v="29"/>
    <x v="696"/>
    <x v="4"/>
    <n v="4"/>
    <x v="4"/>
    <x v="1"/>
  </r>
  <r>
    <s v="AX17240"/>
    <s v="ENX2073"/>
    <s v="A165"/>
    <s v="EMP1034"/>
    <s v="C1537"/>
    <d v="2020-05-13T00:00:00"/>
    <x v="85"/>
    <n v="1"/>
    <n v="847"/>
    <n v="534"/>
    <n v="420"/>
    <n v="584"/>
    <n v="534"/>
    <x v="29"/>
    <x v="40"/>
    <x v="377"/>
    <x v="0"/>
    <n v="4"/>
    <x v="4"/>
    <x v="1"/>
  </r>
  <r>
    <s v="AX17241"/>
    <s v="ENX2031"/>
    <s v="A103"/>
    <s v="EMP1013"/>
    <s v="C1648"/>
    <d v="2020-05-13T00:00:00"/>
    <x v="88"/>
    <n v="2"/>
    <n v="913"/>
    <n v="584"/>
    <n v="648"/>
    <n v="771"/>
    <n v="452"/>
    <x v="60"/>
    <x v="32"/>
    <x v="445"/>
    <x v="5"/>
    <n v="5"/>
    <x v="4"/>
    <x v="1"/>
  </r>
  <r>
    <s v="AX17243"/>
    <s v="ENX2090"/>
    <s v="A104"/>
    <s v="EMP1010"/>
    <s v="C1310"/>
    <d v="2020-05-13T00:00:00"/>
    <x v="55"/>
    <n v="1"/>
    <n v="368"/>
    <n v="269"/>
    <n v="1330"/>
    <n v="2556"/>
    <n v="328"/>
    <x v="66"/>
    <x v="24"/>
    <x v="328"/>
    <x v="4"/>
    <n v="7"/>
    <x v="4"/>
    <x v="1"/>
  </r>
  <r>
    <s v="AX17245"/>
    <s v="ENX2096"/>
    <s v="A136"/>
    <s v="EMP1015"/>
    <s v="C1021"/>
    <d v="2020-05-13T00:00:00"/>
    <x v="36"/>
    <n v="3"/>
    <n v="217"/>
    <n v="171"/>
    <n v="1122"/>
    <n v="1368"/>
    <n v="662"/>
    <x v="36"/>
    <x v="30"/>
    <x v="426"/>
    <x v="0"/>
    <n v="7"/>
    <x v="4"/>
    <x v="1"/>
  </r>
  <r>
    <s v="AX17250"/>
    <s v="ENX2051"/>
    <s v="A152"/>
    <s v="EMP1031"/>
    <s v="C1478"/>
    <d v="2020-05-13T00:00:00"/>
    <x v="14"/>
    <n v="1"/>
    <n v="1639"/>
    <n v="1295"/>
    <n v="4197"/>
    <n v="6882"/>
    <n v="1472"/>
    <x v="46"/>
    <x v="21"/>
    <x v="437"/>
    <x v="1"/>
    <n v="7"/>
    <x v="4"/>
    <x v="1"/>
  </r>
  <r>
    <s v="AX17262"/>
    <s v="ENX2042"/>
    <s v="A113"/>
    <s v="EMP1004"/>
    <s v="C1472"/>
    <d v="2020-05-14T00:00:00"/>
    <x v="49"/>
    <n v="4"/>
    <n v="2353"/>
    <n v="1788"/>
    <n v="947"/>
    <n v="1353"/>
    <n v="816"/>
    <x v="73"/>
    <x v="21"/>
    <x v="459"/>
    <x v="0"/>
    <n v="12"/>
    <x v="4"/>
    <x v="0"/>
  </r>
  <r>
    <s v="AX17265"/>
    <s v="ENX2062"/>
    <s v="A142"/>
    <s v="EMP1019"/>
    <s v="C1144"/>
    <d v="2020-05-14T00:00:00"/>
    <x v="91"/>
    <n v="1"/>
    <n v="913"/>
    <n v="584"/>
    <n v="3930"/>
    <n v="4792"/>
    <n v="722"/>
    <x v="48"/>
    <x v="22"/>
    <x v="635"/>
    <x v="3"/>
    <n v="12"/>
    <x v="4"/>
    <x v="0"/>
  </r>
  <r>
    <s v="AX17272"/>
    <s v="ENX2022"/>
    <s v="A132"/>
    <s v="EMP1009"/>
    <s v="C1352"/>
    <d v="2020-05-14T00:00:00"/>
    <x v="27"/>
    <n v="1"/>
    <n v="112"/>
    <n v="90"/>
    <n v="395"/>
    <n v="556"/>
    <n v="599"/>
    <x v="33"/>
    <x v="34"/>
    <x v="489"/>
    <x v="5"/>
    <n v="1"/>
    <x v="4"/>
    <x v="1"/>
  </r>
  <r>
    <s v="AX17275"/>
    <s v="ENX2077"/>
    <s v="A114"/>
    <s v="EMP1009"/>
    <s v="C1094"/>
    <d v="2020-05-14T00:00:00"/>
    <x v="51"/>
    <n v="1"/>
    <n v="502"/>
    <n v="296"/>
    <n v="1363"/>
    <n v="1725"/>
    <n v="660"/>
    <x v="59"/>
    <x v="11"/>
    <x v="309"/>
    <x v="6"/>
    <n v="1"/>
    <x v="4"/>
    <x v="1"/>
  </r>
  <r>
    <s v="AX17276"/>
    <s v="ENX2017"/>
    <s v="A152"/>
    <s v="EMP1017"/>
    <s v="C1093"/>
    <d v="2020-05-14T00:00:00"/>
    <x v="61"/>
    <n v="2"/>
    <n v="356"/>
    <n v="292"/>
    <n v="1364"/>
    <n v="2676"/>
    <n v="690"/>
    <x v="12"/>
    <x v="12"/>
    <x v="327"/>
    <x v="5"/>
    <n v="4"/>
    <x v="4"/>
    <x v="1"/>
  </r>
  <r>
    <s v="AX17277"/>
    <s v="ENX2082"/>
    <s v="A163"/>
    <s v="EMP1023"/>
    <s v="C1301"/>
    <d v="2020-05-14T00:00:00"/>
    <x v="86"/>
    <n v="2"/>
    <n v="1812"/>
    <n v="1305"/>
    <n v="389"/>
    <n v="637"/>
    <n v="280"/>
    <x v="12"/>
    <x v="44"/>
    <x v="295"/>
    <x v="0"/>
    <n v="6"/>
    <x v="4"/>
    <x v="1"/>
  </r>
  <r>
    <s v="AX17279"/>
    <s v="ENX2026"/>
    <s v="A170"/>
    <s v="EMP1000"/>
    <s v="C1618"/>
    <d v="2020-05-14T00:00:00"/>
    <x v="74"/>
    <n v="1"/>
    <n v="1635"/>
    <n v="1046"/>
    <n v="540"/>
    <n v="871"/>
    <n v="644"/>
    <x v="10"/>
    <x v="31"/>
    <x v="378"/>
    <x v="1"/>
    <n v="8"/>
    <x v="4"/>
    <x v="1"/>
  </r>
  <r>
    <s v="AX17287"/>
    <s v="ENX2075"/>
    <s v="A146"/>
    <s v="EMP1021"/>
    <s v="C1666"/>
    <d v="2020-05-15T00:00:00"/>
    <x v="35"/>
    <n v="1"/>
    <n v="1103"/>
    <n v="838"/>
    <n v="7152"/>
    <n v="9412"/>
    <n v="990"/>
    <x v="57"/>
    <x v="6"/>
    <x v="566"/>
    <x v="1"/>
    <n v="1"/>
    <x v="4"/>
    <x v="1"/>
  </r>
  <r>
    <s v="AX17290"/>
    <s v="ENX2003"/>
    <s v="A111"/>
    <s v="EMP1001"/>
    <s v="C1067"/>
    <d v="2020-05-15T00:00:00"/>
    <x v="22"/>
    <n v="1"/>
    <n v="1566"/>
    <n v="1190"/>
    <n v="1896"/>
    <n v="2495"/>
    <n v="766"/>
    <x v="62"/>
    <x v="26"/>
    <x v="704"/>
    <x v="1"/>
    <n v="1"/>
    <x v="4"/>
    <x v="1"/>
  </r>
  <r>
    <s v="AX17299"/>
    <s v="ENX2034"/>
    <s v="A155"/>
    <s v="EMP1002"/>
    <s v="C1027"/>
    <d v="2020-05-15T00:00:00"/>
    <x v="32"/>
    <n v="1"/>
    <n v="530"/>
    <n v="424"/>
    <n v="1167"/>
    <n v="1911"/>
    <n v="82"/>
    <x v="11"/>
    <x v="18"/>
    <x v="667"/>
    <x v="3"/>
    <n v="3"/>
    <x v="4"/>
    <x v="1"/>
  </r>
  <r>
    <s v="AX17309"/>
    <s v="ENX2084"/>
    <s v="A155"/>
    <s v="EMP1027"/>
    <s v="C1181"/>
    <d v="2020-05-15T00:00:00"/>
    <x v="10"/>
    <n v="1"/>
    <n v="1178"/>
    <n v="683"/>
    <n v="269"/>
    <n v="368"/>
    <n v="799"/>
    <x v="41"/>
    <x v="18"/>
    <x v="487"/>
    <x v="0"/>
    <n v="5"/>
    <x v="4"/>
    <x v="1"/>
  </r>
  <r>
    <s v="AX17311"/>
    <s v="ENX2024"/>
    <s v="A104"/>
    <s v="EMP1036"/>
    <s v="C1601"/>
    <d v="2020-05-15T00:00:00"/>
    <x v="2"/>
    <n v="1"/>
    <n v="684"/>
    <n v="561"/>
    <n v="962"/>
    <n v="1414"/>
    <n v="406"/>
    <x v="12"/>
    <x v="40"/>
    <x v="440"/>
    <x v="3"/>
    <n v="7"/>
    <x v="4"/>
    <x v="1"/>
  </r>
  <r>
    <s v="AX17318"/>
    <s v="ENX2042"/>
    <s v="A160"/>
    <s v="EMP1018"/>
    <s v="C1010"/>
    <d v="2020-05-15T00:00:00"/>
    <x v="49"/>
    <n v="1"/>
    <n v="1582"/>
    <n v="1234"/>
    <n v="1363"/>
    <n v="1725"/>
    <n v="483"/>
    <x v="43"/>
    <x v="39"/>
    <x v="402"/>
    <x v="6"/>
    <n v="8"/>
    <x v="4"/>
    <x v="1"/>
  </r>
  <r>
    <s v="AX17320"/>
    <s v="ENX2055"/>
    <s v="A108"/>
    <s v="EMP1017"/>
    <s v="C1420"/>
    <d v="2020-05-15T00:00:00"/>
    <x v="71"/>
    <n v="3"/>
    <n v="1639"/>
    <n v="1295"/>
    <n v="1365"/>
    <n v="2397"/>
    <n v="267"/>
    <x v="35"/>
    <x v="16"/>
    <x v="115"/>
    <x v="4"/>
    <n v="8"/>
    <x v="4"/>
    <x v="1"/>
  </r>
  <r>
    <s v="AX17323"/>
    <s v="ENX2004"/>
    <s v="A162"/>
    <s v="EMP1004"/>
    <s v="C1346"/>
    <d v="2020-05-15T00:00:00"/>
    <x v="23"/>
    <n v="2"/>
    <n v="127"/>
    <n v="79"/>
    <n v="200"/>
    <n v="290"/>
    <n v="1128"/>
    <x v="28"/>
    <x v="34"/>
    <x v="688"/>
    <x v="6"/>
    <n v="10"/>
    <x v="4"/>
    <x v="1"/>
  </r>
  <r>
    <s v="AX17331"/>
    <s v="ENX2025"/>
    <s v="A100"/>
    <s v="EMP1043"/>
    <s v="C1543"/>
    <d v="2020-05-15T00:00:00"/>
    <x v="21"/>
    <n v="1"/>
    <n v="1278"/>
    <n v="665"/>
    <n v="832"/>
    <n v="1206"/>
    <n v="1120"/>
    <x v="58"/>
    <x v="7"/>
    <x v="42"/>
    <x v="3"/>
    <n v="11"/>
    <x v="4"/>
    <x v="1"/>
  </r>
  <r>
    <s v="AX17333"/>
    <s v="ENX2032"/>
    <s v="A139"/>
    <s v="EMP1039"/>
    <s v="C1651"/>
    <d v="2020-05-15T00:00:00"/>
    <x v="47"/>
    <n v="2"/>
    <n v="2005"/>
    <n v="1223"/>
    <n v="2522"/>
    <n v="3276"/>
    <n v="1790"/>
    <x v="66"/>
    <x v="33"/>
    <x v="410"/>
    <x v="5"/>
    <n v="11"/>
    <x v="4"/>
    <x v="1"/>
  </r>
  <r>
    <s v="AX17344"/>
    <s v="ENX2053"/>
    <s v="A165"/>
    <s v="EMP1032"/>
    <s v="C1485"/>
    <d v="2020-05-15T00:00:00"/>
    <x v="33"/>
    <n v="1"/>
    <n v="817"/>
    <n v="409"/>
    <n v="1894"/>
    <n v="2706"/>
    <n v="618"/>
    <x v="71"/>
    <x v="43"/>
    <x v="345"/>
    <x v="1"/>
    <n v="11"/>
    <x v="4"/>
    <x v="1"/>
  </r>
  <r>
    <s v="AX17350"/>
    <s v="ENX2002"/>
    <s v="A125"/>
    <s v="EMP1014"/>
    <s v="C1592"/>
    <d v="2020-05-15T00:00:00"/>
    <x v="100"/>
    <n v="3"/>
    <n v="880"/>
    <n v="634"/>
    <n v="1364"/>
    <n v="2676"/>
    <n v="49"/>
    <x v="6"/>
    <x v="1"/>
    <x v="3"/>
    <x v="2"/>
    <n v="12"/>
    <x v="4"/>
    <x v="1"/>
  </r>
  <r>
    <s v="AX17357"/>
    <s v="ENX2092"/>
    <s v="A132"/>
    <s v="EMP1013"/>
    <s v="C1279"/>
    <d v="2020-05-15T00:00:00"/>
    <x v="87"/>
    <n v="1"/>
    <n v="1582"/>
    <n v="1234"/>
    <n v="1942"/>
    <n v="3596"/>
    <n v="766"/>
    <x v="54"/>
    <x v="44"/>
    <x v="310"/>
    <x v="4"/>
    <n v="12"/>
    <x v="4"/>
    <x v="1"/>
  </r>
  <r>
    <s v="AX17358"/>
    <s v="ENX2087"/>
    <s v="A106"/>
    <s v="EMP1017"/>
    <s v="C1707"/>
    <d v="2020-05-15T00:00:00"/>
    <x v="95"/>
    <n v="1"/>
    <n v="356"/>
    <n v="292"/>
    <n v="945"/>
    <n v="1889"/>
    <n v="3072"/>
    <x v="59"/>
    <x v="11"/>
    <x v="169"/>
    <x v="1"/>
    <n v="12"/>
    <x v="4"/>
    <x v="1"/>
  </r>
  <r>
    <s v="AX17360"/>
    <s v="ENX2001"/>
    <s v="A130"/>
    <s v="EMP1004"/>
    <s v="C1043"/>
    <d v="2020-05-16T00:00:00"/>
    <x v="93"/>
    <n v="3"/>
    <n v="847"/>
    <n v="534"/>
    <n v="765"/>
    <n v="1176"/>
    <n v="812"/>
    <x v="36"/>
    <x v="4"/>
    <x v="633"/>
    <x v="5"/>
    <n v="12"/>
    <x v="4"/>
    <x v="0"/>
  </r>
  <r>
    <s v="AX17363"/>
    <s v="ENX2074"/>
    <s v="A167"/>
    <s v="EMP1007"/>
    <s v="C1471"/>
    <d v="2020-05-16T00:00:00"/>
    <x v="41"/>
    <n v="3"/>
    <n v="1812"/>
    <n v="1305"/>
    <n v="962"/>
    <n v="1414"/>
    <n v="1748"/>
    <x v="10"/>
    <x v="13"/>
    <x v="69"/>
    <x v="5"/>
    <n v="12"/>
    <x v="4"/>
    <x v="0"/>
  </r>
  <r>
    <s v="AX17366"/>
    <s v="ENX2030"/>
    <s v="A144"/>
    <s v="EMP1000"/>
    <s v="C1778"/>
    <d v="2020-05-16T00:00:00"/>
    <x v="80"/>
    <n v="1"/>
    <n v="1809"/>
    <n v="1067"/>
    <n v="455"/>
    <n v="799"/>
    <n v="1053"/>
    <x v="10"/>
    <x v="7"/>
    <x v="90"/>
    <x v="5"/>
    <n v="1"/>
    <x v="4"/>
    <x v="1"/>
  </r>
  <r>
    <s v="AX17388"/>
    <s v="ENX2019"/>
    <s v="A134"/>
    <s v="EMP1013"/>
    <s v="C1142"/>
    <d v="2020-05-16T00:00:00"/>
    <x v="60"/>
    <n v="1"/>
    <n v="1809"/>
    <n v="1067"/>
    <n v="376"/>
    <n v="458"/>
    <n v="48"/>
    <x v="10"/>
    <x v="19"/>
    <x v="674"/>
    <x v="6"/>
    <n v="4"/>
    <x v="4"/>
    <x v="1"/>
  </r>
  <r>
    <s v="AX17401"/>
    <s v="ENX2063"/>
    <s v="A108"/>
    <s v="EMP1043"/>
    <s v="C1566"/>
    <d v="2020-05-16T00:00:00"/>
    <x v="83"/>
    <n v="1"/>
    <n v="771"/>
    <n v="648"/>
    <n v="1378"/>
    <n v="1887"/>
    <n v="362"/>
    <x v="44"/>
    <x v="1"/>
    <x v="4"/>
    <x v="5"/>
    <n v="5"/>
    <x v="4"/>
    <x v="1"/>
  </r>
  <r>
    <s v="AX17402"/>
    <s v="ENX2088"/>
    <s v="A164"/>
    <s v="EMP1031"/>
    <s v="C1064"/>
    <d v="2020-05-16T00:00:00"/>
    <x v="48"/>
    <n v="4"/>
    <n v="2141"/>
    <n v="1777"/>
    <n v="1366"/>
    <n v="2356"/>
    <n v="123"/>
    <x v="72"/>
    <x v="12"/>
    <x v="6"/>
    <x v="2"/>
    <n v="5"/>
    <x v="4"/>
    <x v="1"/>
  </r>
  <r>
    <s v="AX17404"/>
    <s v="ENX2068"/>
    <s v="A163"/>
    <s v="EMP1018"/>
    <s v="C1506"/>
    <d v="2020-05-16T00:00:00"/>
    <x v="20"/>
    <n v="1"/>
    <n v="584"/>
    <n v="420"/>
    <n v="1378"/>
    <n v="1887"/>
    <n v="1818"/>
    <x v="57"/>
    <x v="17"/>
    <x v="22"/>
    <x v="2"/>
    <n v="6"/>
    <x v="4"/>
    <x v="1"/>
  </r>
  <r>
    <s v="AX17405"/>
    <s v="ENX2089"/>
    <s v="A124"/>
    <s v="EMP1030"/>
    <s v="C1167"/>
    <d v="2020-05-16T00:00:00"/>
    <x v="89"/>
    <n v="2"/>
    <n v="880"/>
    <n v="634"/>
    <n v="1291"/>
    <n v="2391"/>
    <n v="2624"/>
    <x v="1"/>
    <x v="24"/>
    <x v="705"/>
    <x v="4"/>
    <n v="7"/>
    <x v="4"/>
    <x v="1"/>
  </r>
  <r>
    <s v="AX17414"/>
    <s v="ENX2014"/>
    <s v="A106"/>
    <s v="EMP1017"/>
    <s v="C1063"/>
    <d v="2020-05-16T00:00:00"/>
    <x v="67"/>
    <n v="2"/>
    <n v="530"/>
    <n v="435"/>
    <n v="2841"/>
    <n v="4059"/>
    <n v="51"/>
    <x v="63"/>
    <x v="3"/>
    <x v="518"/>
    <x v="1"/>
    <n v="7"/>
    <x v="4"/>
    <x v="1"/>
  </r>
  <r>
    <s v="AX17415"/>
    <s v="ENX2092"/>
    <s v="A170"/>
    <s v="EMP1040"/>
    <s v="C1392"/>
    <d v="2020-05-16T00:00:00"/>
    <x v="87"/>
    <n v="1"/>
    <n v="596"/>
    <n v="358"/>
    <n v="1820"/>
    <n v="3196"/>
    <n v="447"/>
    <x v="72"/>
    <x v="16"/>
    <x v="610"/>
    <x v="1"/>
    <n v="9"/>
    <x v="4"/>
    <x v="1"/>
  </r>
  <r>
    <s v="AX17417"/>
    <s v="ENX2089"/>
    <s v="A108"/>
    <s v="EMP1033"/>
    <s v="C1454"/>
    <d v="2020-05-16T00:00:00"/>
    <x v="89"/>
    <n v="3"/>
    <n v="1278"/>
    <n v="665"/>
    <n v="1108"/>
    <n v="1351"/>
    <n v="264"/>
    <x v="19"/>
    <x v="27"/>
    <x v="144"/>
    <x v="1"/>
    <n v="11"/>
    <x v="4"/>
    <x v="1"/>
  </r>
  <r>
    <s v="AX17419"/>
    <s v="ENX2052"/>
    <s v="A117"/>
    <s v="EMP1004"/>
    <s v="C1373"/>
    <d v="2020-05-16T00:00:00"/>
    <x v="45"/>
    <n v="1"/>
    <n v="1972"/>
    <n v="1321"/>
    <n v="395"/>
    <n v="556"/>
    <n v="364"/>
    <x v="72"/>
    <x v="31"/>
    <x v="212"/>
    <x v="1"/>
    <n v="11"/>
    <x v="4"/>
    <x v="1"/>
  </r>
  <r>
    <s v="AX17424"/>
    <s v="ENX2085"/>
    <s v="A162"/>
    <s v="EMP1041"/>
    <s v="C1101"/>
    <d v="2020-05-17T00:00:00"/>
    <x v="29"/>
    <n v="2"/>
    <n v="530"/>
    <n v="424"/>
    <n v="2970"/>
    <n v="4182"/>
    <n v="722"/>
    <x v="35"/>
    <x v="0"/>
    <x v="355"/>
    <x v="1"/>
    <n v="3"/>
    <x v="4"/>
    <x v="1"/>
  </r>
  <r>
    <s v="AX17432"/>
    <s v="ENX2053"/>
    <s v="A145"/>
    <s v="EMP1036"/>
    <s v="C1524"/>
    <d v="2020-05-17T00:00:00"/>
    <x v="33"/>
    <n v="1"/>
    <n v="530"/>
    <n v="435"/>
    <n v="342"/>
    <n v="434"/>
    <n v="351"/>
    <x v="36"/>
    <x v="32"/>
    <x v="679"/>
    <x v="6"/>
    <n v="5"/>
    <x v="4"/>
    <x v="1"/>
  </r>
  <r>
    <s v="AX17433"/>
    <s v="ENX2034"/>
    <s v="A153"/>
    <s v="EMP1022"/>
    <s v="C1309"/>
    <d v="2020-05-17T00:00:00"/>
    <x v="32"/>
    <n v="2"/>
    <n v="127"/>
    <n v="79"/>
    <n v="1896"/>
    <n v="2495"/>
    <n v="872"/>
    <x v="41"/>
    <x v="10"/>
    <x v="459"/>
    <x v="1"/>
    <n v="5"/>
    <x v="4"/>
    <x v="1"/>
  </r>
  <r>
    <s v="AX17437"/>
    <s v="ENX2060"/>
    <s v="A136"/>
    <s v="EMP1014"/>
    <s v="C1576"/>
    <d v="2020-05-17T00:00:00"/>
    <x v="73"/>
    <n v="3"/>
    <n v="35"/>
    <n v="22"/>
    <n v="462"/>
    <n v="609"/>
    <n v="275"/>
    <x v="65"/>
    <x v="15"/>
    <x v="124"/>
    <x v="5"/>
    <n v="5"/>
    <x v="4"/>
    <x v="1"/>
  </r>
  <r>
    <s v="AX17440"/>
    <s v="ENX2087"/>
    <s v="A136"/>
    <s v="EMP1024"/>
    <s v="C1513"/>
    <d v="2020-05-17T00:00:00"/>
    <x v="95"/>
    <n v="1"/>
    <n v="951"/>
    <n v="504"/>
    <n v="424"/>
    <n v="530"/>
    <n v="192"/>
    <x v="19"/>
    <x v="1"/>
    <x v="585"/>
    <x v="3"/>
    <n v="6"/>
    <x v="4"/>
    <x v="1"/>
  </r>
  <r>
    <s v="AX17444"/>
    <s v="ENX2058"/>
    <s v="A121"/>
    <s v="EMP1025"/>
    <s v="C1286"/>
    <d v="2020-05-17T00:00:00"/>
    <x v="53"/>
    <n v="3"/>
    <n v="561"/>
    <n v="421"/>
    <n v="947"/>
    <n v="1353"/>
    <n v="140"/>
    <x v="35"/>
    <x v="16"/>
    <x v="559"/>
    <x v="4"/>
    <n v="7"/>
    <x v="4"/>
    <x v="1"/>
  </r>
  <r>
    <s v="AX17445"/>
    <s v="ENX2047"/>
    <s v="A150"/>
    <s v="EMP1018"/>
    <s v="C1736"/>
    <d v="2020-05-17T00:00:00"/>
    <x v="82"/>
    <n v="1"/>
    <n v="203"/>
    <n v="154"/>
    <n v="1788"/>
    <n v="2353"/>
    <n v="1788"/>
    <x v="5"/>
    <x v="18"/>
    <x v="641"/>
    <x v="3"/>
    <n v="8"/>
    <x v="4"/>
    <x v="1"/>
  </r>
  <r>
    <s v="AX17448"/>
    <s v="ENX2034"/>
    <s v="A109"/>
    <s v="EMP1017"/>
    <s v="C1734"/>
    <d v="2020-05-17T00:00:00"/>
    <x v="32"/>
    <n v="1"/>
    <n v="1708"/>
    <n v="871"/>
    <n v="154"/>
    <n v="203"/>
    <n v="696"/>
    <x v="58"/>
    <x v="22"/>
    <x v="355"/>
    <x v="0"/>
    <n v="8"/>
    <x v="4"/>
    <x v="1"/>
  </r>
  <r>
    <s v="AX17453"/>
    <s v="ENX2056"/>
    <s v="A114"/>
    <s v="EMP1018"/>
    <s v="C1529"/>
    <d v="2020-05-17T00:00:00"/>
    <x v="64"/>
    <n v="2"/>
    <n v="1522"/>
    <n v="791"/>
    <n v="2216"/>
    <n v="2702"/>
    <n v="3300"/>
    <x v="51"/>
    <x v="16"/>
    <x v="706"/>
    <x v="2"/>
    <n v="9"/>
    <x v="4"/>
    <x v="1"/>
  </r>
  <r>
    <s v="AX17464"/>
    <s v="ENX2008"/>
    <s v="A162"/>
    <s v="EMP1033"/>
    <s v="C1516"/>
    <d v="2020-05-17T00:00:00"/>
    <x v="24"/>
    <n v="3"/>
    <n v="127"/>
    <n v="79"/>
    <n v="3963"/>
    <n v="5916"/>
    <n v="483"/>
    <x v="65"/>
    <x v="38"/>
    <x v="117"/>
    <x v="6"/>
    <n v="10"/>
    <x v="4"/>
    <x v="1"/>
  </r>
  <r>
    <s v="AX17465"/>
    <s v="ENX2028"/>
    <s v="A146"/>
    <s v="EMP1030"/>
    <s v="C1723"/>
    <d v="2020-05-17T00:00:00"/>
    <x v="5"/>
    <n v="1"/>
    <n v="1708"/>
    <n v="871"/>
    <n v="1321"/>
    <n v="1972"/>
    <n v="3128"/>
    <x v="8"/>
    <x v="6"/>
    <x v="419"/>
    <x v="0"/>
    <n v="10"/>
    <x v="4"/>
    <x v="1"/>
  </r>
  <r>
    <s v="AX17466"/>
    <s v="ENX2100"/>
    <s v="A171"/>
    <s v="EMP1015"/>
    <s v="C1691"/>
    <d v="2020-05-17T00:00:00"/>
    <x v="28"/>
    <n v="1"/>
    <n v="667"/>
    <n v="387"/>
    <n v="270"/>
    <n v="336"/>
    <n v="161"/>
    <x v="36"/>
    <x v="36"/>
    <x v="543"/>
    <x v="0"/>
    <n v="11"/>
    <x v="4"/>
    <x v="1"/>
  </r>
  <r>
    <s v="AX17468"/>
    <s v="ENX2023"/>
    <s v="A112"/>
    <s v="EMP1010"/>
    <s v="C1173"/>
    <d v="2020-05-17T00:00:00"/>
    <x v="57"/>
    <n v="1"/>
    <n v="1972"/>
    <n v="1321"/>
    <n v="5895"/>
    <n v="7188"/>
    <n v="1293"/>
    <x v="62"/>
    <x v="26"/>
    <x v="551"/>
    <x v="1"/>
    <n v="12"/>
    <x v="4"/>
    <x v="1"/>
  </r>
  <r>
    <s v="AX17471"/>
    <s v="ENX2023"/>
    <s v="A151"/>
    <s v="EMP1023"/>
    <s v="C1595"/>
    <d v="2020-05-17T00:00:00"/>
    <x v="57"/>
    <n v="1"/>
    <n v="1414"/>
    <n v="962"/>
    <n v="130"/>
    <n v="181"/>
    <n v="766"/>
    <x v="1"/>
    <x v="8"/>
    <x v="447"/>
    <x v="6"/>
    <n v="12"/>
    <x v="4"/>
    <x v="1"/>
  </r>
  <r>
    <s v="AX17474"/>
    <s v="ENX2062"/>
    <s v="A145"/>
    <s v="EMP1001"/>
    <s v="C1380"/>
    <d v="2020-05-17T00:00:00"/>
    <x v="91"/>
    <n v="4"/>
    <n v="1848"/>
    <n v="1294"/>
    <n v="818"/>
    <n v="1634"/>
    <n v="548"/>
    <x v="4"/>
    <x v="19"/>
    <x v="229"/>
    <x v="2"/>
    <n v="12"/>
    <x v="4"/>
    <x v="1"/>
  </r>
  <r>
    <s v="AX17475"/>
    <s v="ENX2052"/>
    <s v="A146"/>
    <s v="EMP1006"/>
    <s v="C1434"/>
    <d v="2020-05-17T00:00:00"/>
    <x v="45"/>
    <n v="2"/>
    <n v="356"/>
    <n v="292"/>
    <n v="786"/>
    <n v="947"/>
    <n v="2166"/>
    <x v="2"/>
    <x v="3"/>
    <x v="276"/>
    <x v="4"/>
    <n v="12"/>
    <x v="4"/>
    <x v="1"/>
  </r>
  <r>
    <s v="AX17477"/>
    <s v="ENX2049"/>
    <s v="A144"/>
    <s v="EMP1030"/>
    <s v="C1125"/>
    <d v="2020-05-18T00:00:00"/>
    <x v="58"/>
    <n v="4"/>
    <n v="2497"/>
    <n v="1473"/>
    <n v="504"/>
    <n v="951"/>
    <n v="1532"/>
    <x v="11"/>
    <x v="41"/>
    <x v="687"/>
    <x v="6"/>
    <n v="1"/>
    <x v="4"/>
    <x v="1"/>
  </r>
  <r>
    <s v="AX17486"/>
    <s v="ENX2089"/>
    <s v="A117"/>
    <s v="EMP1031"/>
    <s v="C1409"/>
    <d v="2020-05-18T00:00:00"/>
    <x v="89"/>
    <n v="1"/>
    <n v="1380"/>
    <n v="1090"/>
    <n v="395"/>
    <n v="556"/>
    <n v="452"/>
    <x v="3"/>
    <x v="41"/>
    <x v="675"/>
    <x v="2"/>
    <n v="1"/>
    <x v="4"/>
    <x v="1"/>
  </r>
  <r>
    <s v="AX17490"/>
    <s v="ENX2043"/>
    <s v="A160"/>
    <s v="EMP1044"/>
    <s v="C1243"/>
    <d v="2020-05-18T00:00:00"/>
    <x v="11"/>
    <n v="1"/>
    <n v="2283"/>
    <n v="1484"/>
    <n v="1788"/>
    <n v="2353"/>
    <n v="140"/>
    <x v="27"/>
    <x v="1"/>
    <x v="707"/>
    <x v="5"/>
    <n v="1"/>
    <x v="4"/>
    <x v="1"/>
  </r>
  <r>
    <s v="AX17498"/>
    <s v="ENX2067"/>
    <s v="A113"/>
    <s v="EMP1038"/>
    <s v="C1610"/>
    <d v="2020-05-18T00:00:00"/>
    <x v="30"/>
    <n v="1"/>
    <n v="1826"/>
    <n v="1443"/>
    <n v="1504"/>
    <n v="1832"/>
    <n v="406"/>
    <x v="67"/>
    <x v="43"/>
    <x v="50"/>
    <x v="4"/>
    <n v="2"/>
    <x v="4"/>
    <x v="1"/>
  </r>
  <r>
    <s v="AX17507"/>
    <s v="ENX2030"/>
    <s v="A136"/>
    <s v="EMP1024"/>
    <s v="C1683"/>
    <d v="2020-05-18T00:00:00"/>
    <x v="80"/>
    <n v="3"/>
    <n v="1103"/>
    <n v="838"/>
    <n v="5468"/>
    <n v="8964"/>
    <n v="651"/>
    <x v="39"/>
    <x v="44"/>
    <x v="578"/>
    <x v="0"/>
    <n v="3"/>
    <x v="4"/>
    <x v="1"/>
  </r>
  <r>
    <s v="AX17508"/>
    <s v="ENX2080"/>
    <s v="A150"/>
    <s v="EMP1027"/>
    <s v="C1179"/>
    <d v="2020-05-18T00:00:00"/>
    <x v="37"/>
    <n v="1"/>
    <n v="2410"/>
    <n v="1518"/>
    <n v="2180"/>
    <n v="2760"/>
    <n v="406"/>
    <x v="59"/>
    <x v="9"/>
    <x v="708"/>
    <x v="0"/>
    <n v="4"/>
    <x v="4"/>
    <x v="1"/>
  </r>
  <r>
    <s v="AX17510"/>
    <s v="ENX2077"/>
    <s v="A164"/>
    <s v="EMP1004"/>
    <s v="C1536"/>
    <d v="2020-05-18T00:00:00"/>
    <x v="51"/>
    <n v="4"/>
    <n v="504"/>
    <n v="408"/>
    <n v="387"/>
    <n v="667"/>
    <n v="613"/>
    <x v="26"/>
    <x v="28"/>
    <x v="709"/>
    <x v="3"/>
    <n v="5"/>
    <x v="4"/>
    <x v="1"/>
  </r>
  <r>
    <s v="AX17513"/>
    <s v="ENX2004"/>
    <s v="A121"/>
    <s v="EMP1024"/>
    <s v="C1370"/>
    <d v="2020-05-18T00:00:00"/>
    <x v="23"/>
    <n v="4"/>
    <n v="1467"/>
    <n v="807"/>
    <n v="72"/>
    <n v="136"/>
    <n v="689"/>
    <x v="7"/>
    <x v="4"/>
    <x v="145"/>
    <x v="3"/>
    <n v="6"/>
    <x v="4"/>
    <x v="1"/>
  </r>
  <r>
    <s v="AX17518"/>
    <s v="ENX2071"/>
    <s v="A161"/>
    <s v="EMP1020"/>
    <s v="C1483"/>
    <d v="2020-05-18T00:00:00"/>
    <x v="92"/>
    <n v="1"/>
    <n v="504"/>
    <n v="408"/>
    <n v="1251"/>
    <n v="1526"/>
    <n v="606"/>
    <x v="35"/>
    <x v="42"/>
    <x v="7"/>
    <x v="0"/>
    <n v="6"/>
    <x v="4"/>
    <x v="1"/>
  </r>
  <r>
    <s v="AX17519"/>
    <s v="ENX2006"/>
    <s v="A143"/>
    <s v="EMP1036"/>
    <s v="C1080"/>
    <d v="2020-05-18T00:00:00"/>
    <x v="68"/>
    <n v="4"/>
    <n v="2091"/>
    <n v="1485"/>
    <n v="2514"/>
    <n v="3309"/>
    <n v="722"/>
    <x v="68"/>
    <x v="27"/>
    <x v="571"/>
    <x v="4"/>
    <n v="7"/>
    <x v="4"/>
    <x v="1"/>
  </r>
  <r>
    <s v="AX17521"/>
    <s v="ENX2009"/>
    <s v="A120"/>
    <s v="EMP1041"/>
    <s v="C1483"/>
    <d v="2020-05-18T00:00:00"/>
    <x v="75"/>
    <n v="3"/>
    <n v="217"/>
    <n v="171"/>
    <n v="1777"/>
    <n v="2141"/>
    <n v="2067"/>
    <x v="2"/>
    <x v="2"/>
    <x v="231"/>
    <x v="4"/>
    <n v="7"/>
    <x v="4"/>
    <x v="1"/>
  </r>
  <r>
    <s v="AX17523"/>
    <s v="ENX2063"/>
    <s v="A153"/>
    <s v="EMP1025"/>
    <s v="C1721"/>
    <d v="2020-05-18T00:00:00"/>
    <x v="83"/>
    <n v="2"/>
    <n v="217"/>
    <n v="171"/>
    <n v="1572"/>
    <n v="1894"/>
    <n v="345"/>
    <x v="0"/>
    <x v="1"/>
    <x v="174"/>
    <x v="2"/>
    <n v="8"/>
    <x v="4"/>
    <x v="1"/>
  </r>
  <r>
    <s v="AX17524"/>
    <s v="ENX2083"/>
    <s v="A173"/>
    <s v="EMP1020"/>
    <s v="C1507"/>
    <d v="2020-05-18T00:00:00"/>
    <x v="59"/>
    <n v="1"/>
    <n v="1380"/>
    <n v="1090"/>
    <n v="1443"/>
    <n v="1826"/>
    <n v="644"/>
    <x v="59"/>
    <x v="38"/>
    <x v="631"/>
    <x v="0"/>
    <n v="8"/>
    <x v="4"/>
    <x v="1"/>
  </r>
  <r>
    <s v="AX17527"/>
    <s v="ENX2100"/>
    <s v="A161"/>
    <s v="EMP1022"/>
    <s v="C1363"/>
    <d v="2020-05-18T00:00:00"/>
    <x v="28"/>
    <n v="3"/>
    <n v="1783"/>
    <n v="1516"/>
    <n v="4548"/>
    <n v="5349"/>
    <n v="1744"/>
    <x v="30"/>
    <x v="3"/>
    <x v="541"/>
    <x v="2"/>
    <n v="9"/>
    <x v="4"/>
    <x v="1"/>
  </r>
  <r>
    <s v="AX17529"/>
    <s v="ENX2048"/>
    <s v="A116"/>
    <s v="EMP1032"/>
    <s v="C1338"/>
    <d v="2020-05-18T00:00:00"/>
    <x v="34"/>
    <n v="1"/>
    <n v="826"/>
    <n v="562"/>
    <n v="1518"/>
    <n v="2410"/>
    <n v="1024"/>
    <x v="71"/>
    <x v="35"/>
    <x v="611"/>
    <x v="4"/>
    <n v="10"/>
    <x v="4"/>
    <x v="1"/>
  </r>
  <r>
    <s v="AX17532"/>
    <s v="ENX2000"/>
    <s v="A150"/>
    <s v="EMP1001"/>
    <s v="C1348"/>
    <d v="2020-05-18T00:00:00"/>
    <x v="98"/>
    <n v="3"/>
    <n v="1380"/>
    <n v="1090"/>
    <n v="752"/>
    <n v="916"/>
    <n v="406"/>
    <x v="53"/>
    <x v="1"/>
    <x v="571"/>
    <x v="5"/>
    <n v="10"/>
    <x v="4"/>
    <x v="1"/>
  </r>
  <r>
    <s v="AX17534"/>
    <s v="ENX2084"/>
    <s v="A173"/>
    <s v="EMP1005"/>
    <s v="C1107"/>
    <d v="2020-05-18T00:00:00"/>
    <x v="10"/>
    <n v="4"/>
    <n v="947"/>
    <n v="786"/>
    <n v="648"/>
    <n v="771"/>
    <n v="871"/>
    <x v="69"/>
    <x v="17"/>
    <x v="657"/>
    <x v="0"/>
    <n v="11"/>
    <x v="4"/>
    <x v="1"/>
  </r>
  <r>
    <s v="AX17537"/>
    <s v="ENX2009"/>
    <s v="A122"/>
    <s v="EMP1027"/>
    <s v="C1682"/>
    <d v="2020-05-18T00:00:00"/>
    <x v="75"/>
    <n v="2"/>
    <n v="35"/>
    <n v="22"/>
    <n v="435"/>
    <n v="530"/>
    <n v="431"/>
    <x v="61"/>
    <x v="2"/>
    <x v="139"/>
    <x v="2"/>
    <n v="11"/>
    <x v="4"/>
    <x v="1"/>
  </r>
  <r>
    <s v="AX17544"/>
    <s v="ENX2094"/>
    <s v="A123"/>
    <s v="EMP1023"/>
    <s v="C1169"/>
    <d v="2020-05-19T00:00:00"/>
    <x v="90"/>
    <n v="2"/>
    <n v="603"/>
    <n v="416"/>
    <n v="2616"/>
    <n v="5229"/>
    <n v="64"/>
    <x v="31"/>
    <x v="11"/>
    <x v="36"/>
    <x v="3"/>
    <n v="12"/>
    <x v="4"/>
    <x v="0"/>
  </r>
  <r>
    <s v="AX17550"/>
    <s v="ENX2092"/>
    <s v="A167"/>
    <s v="EMP1009"/>
    <s v="C1081"/>
    <d v="2020-05-19T00:00:00"/>
    <x v="87"/>
    <n v="1"/>
    <n v="1526"/>
    <n v="1251"/>
    <n v="562"/>
    <n v="826"/>
    <n v="22"/>
    <x v="18"/>
    <x v="25"/>
    <x v="493"/>
    <x v="4"/>
    <n v="1"/>
    <x v="4"/>
    <x v="1"/>
  </r>
  <r>
    <s v="AX17552"/>
    <s v="ENX2076"/>
    <s v="A100"/>
    <s v="EMP1020"/>
    <s v="C1131"/>
    <d v="2020-05-19T00:00:00"/>
    <x v="15"/>
    <n v="2"/>
    <n v="886"/>
    <n v="478"/>
    <n v="791"/>
    <n v="1522"/>
    <n v="246"/>
    <x v="34"/>
    <x v="6"/>
    <x v="310"/>
    <x v="1"/>
    <n v="2"/>
    <x v="4"/>
    <x v="1"/>
  </r>
  <r>
    <s v="AX17554"/>
    <s v="ENX2003"/>
    <s v="A128"/>
    <s v="EMP1004"/>
    <s v="C1702"/>
    <d v="2020-05-19T00:00:00"/>
    <x v="22"/>
    <n v="2"/>
    <n v="181"/>
    <n v="130"/>
    <n v="589"/>
    <n v="1052"/>
    <n v="993"/>
    <x v="68"/>
    <x v="9"/>
    <x v="13"/>
    <x v="6"/>
    <n v="4"/>
    <x v="4"/>
    <x v="1"/>
  </r>
  <r>
    <s v="AX17556"/>
    <s v="ENX2049"/>
    <s v="A129"/>
    <s v="EMP1011"/>
    <s v="C1088"/>
    <d v="2020-05-19T00:00:00"/>
    <x v="58"/>
    <n v="2"/>
    <n v="1899"/>
    <n v="1044"/>
    <n v="945"/>
    <n v="1889"/>
    <n v="408"/>
    <x v="61"/>
    <x v="30"/>
    <x v="271"/>
    <x v="4"/>
    <n v="4"/>
    <x v="4"/>
    <x v="1"/>
  </r>
  <r>
    <s v="AX17561"/>
    <s v="ENX2055"/>
    <s v="A135"/>
    <s v="EMP1021"/>
    <s v="C1364"/>
    <d v="2020-05-19T00:00:00"/>
    <x v="71"/>
    <n v="1"/>
    <n v="799"/>
    <n v="455"/>
    <n v="154"/>
    <n v="203"/>
    <n v="264"/>
    <x v="68"/>
    <x v="41"/>
    <x v="395"/>
    <x v="5"/>
    <n v="5"/>
    <x v="4"/>
    <x v="1"/>
  </r>
  <r>
    <s v="AX17563"/>
    <s v="ENX2062"/>
    <s v="A109"/>
    <s v="EMP1043"/>
    <s v="C1707"/>
    <d v="2020-05-19T00:00:00"/>
    <x v="91"/>
    <n v="2"/>
    <n v="458"/>
    <n v="376"/>
    <n v="1295"/>
    <n v="1639"/>
    <n v="348"/>
    <x v="56"/>
    <x v="26"/>
    <x v="710"/>
    <x v="1"/>
    <n v="6"/>
    <x v="4"/>
    <x v="1"/>
  </r>
  <r>
    <s v="AX17565"/>
    <s v="ENX2036"/>
    <s v="A139"/>
    <s v="EMP1022"/>
    <s v="C1681"/>
    <d v="2020-05-19T00:00:00"/>
    <x v="1"/>
    <n v="1"/>
    <n v="530"/>
    <n v="424"/>
    <n v="1684"/>
    <n v="2244"/>
    <n v="256"/>
    <x v="2"/>
    <x v="35"/>
    <x v="435"/>
    <x v="4"/>
    <n v="6"/>
    <x v="4"/>
    <x v="1"/>
  </r>
  <r>
    <s v="AX17566"/>
    <s v="ENX2035"/>
    <s v="A129"/>
    <s v="EMP1034"/>
    <s v="C1115"/>
    <d v="2020-05-19T00:00:00"/>
    <x v="26"/>
    <n v="2"/>
    <n v="2410"/>
    <n v="1518"/>
    <n v="540"/>
    <n v="871"/>
    <n v="34"/>
    <x v="7"/>
    <x v="12"/>
    <x v="3"/>
    <x v="1"/>
    <n v="6"/>
    <x v="4"/>
    <x v="1"/>
  </r>
  <r>
    <s v="AX17567"/>
    <s v="ENX2053"/>
    <s v="A121"/>
    <s v="EMP1025"/>
    <s v="C1440"/>
    <d v="2020-05-19T00:00:00"/>
    <x v="33"/>
    <n v="2"/>
    <n v="2141"/>
    <n v="1777"/>
    <n v="538"/>
    <n v="736"/>
    <n v="248"/>
    <x v="60"/>
    <x v="7"/>
    <x v="574"/>
    <x v="6"/>
    <n v="6"/>
    <x v="4"/>
    <x v="1"/>
  </r>
  <r>
    <s v="AX17571"/>
    <s v="ENX2006"/>
    <s v="A131"/>
    <s v="EMP1001"/>
    <s v="C1427"/>
    <d v="2020-05-19T00:00:00"/>
    <x v="68"/>
    <n v="1"/>
    <n v="1494"/>
    <n v="971"/>
    <n v="1944"/>
    <n v="2313"/>
    <n v="64"/>
    <x v="67"/>
    <x v="7"/>
    <x v="533"/>
    <x v="3"/>
    <n v="6"/>
    <x v="4"/>
    <x v="1"/>
  </r>
  <r>
    <s v="AX17576"/>
    <s v="ENX2016"/>
    <s v="A133"/>
    <s v="EMP1039"/>
    <s v="C1690"/>
    <d v="2020-05-19T00:00:00"/>
    <x v="6"/>
    <n v="2"/>
    <n v="1278"/>
    <n v="665"/>
    <n v="732"/>
    <n v="1077"/>
    <n v="724"/>
    <x v="51"/>
    <x v="20"/>
    <x v="711"/>
    <x v="2"/>
    <n v="7"/>
    <x v="4"/>
    <x v="1"/>
  </r>
  <r>
    <s v="AX17577"/>
    <s v="ENX2004"/>
    <s v="A143"/>
    <s v="EMP1014"/>
    <s v="C1715"/>
    <d v="2020-05-19T00:00:00"/>
    <x v="23"/>
    <n v="1"/>
    <n v="1783"/>
    <n v="1230"/>
    <n v="1774"/>
    <n v="2464"/>
    <n v="1564"/>
    <x v="0"/>
    <x v="40"/>
    <x v="712"/>
    <x v="0"/>
    <n v="8"/>
    <x v="4"/>
    <x v="1"/>
  </r>
  <r>
    <s v="AX17578"/>
    <s v="ENX2076"/>
    <s v="A122"/>
    <s v="EMP1037"/>
    <s v="C1235"/>
    <d v="2020-05-19T00:00:00"/>
    <x v="15"/>
    <n v="4"/>
    <n v="1638"/>
    <n v="1261"/>
    <n v="180"/>
    <n v="224"/>
    <n v="827"/>
    <x v="44"/>
    <x v="30"/>
    <x v="88"/>
    <x v="0"/>
    <n v="10"/>
    <x v="4"/>
    <x v="1"/>
  </r>
  <r>
    <s v="AX17579"/>
    <s v="ENX2070"/>
    <s v="A114"/>
    <s v="EMP1039"/>
    <s v="C1781"/>
    <d v="2020-05-19T00:00:00"/>
    <x v="40"/>
    <n v="2"/>
    <n v="2091"/>
    <n v="1485"/>
    <n v="1942"/>
    <n v="3596"/>
    <n v="2346"/>
    <x v="52"/>
    <x v="16"/>
    <x v="186"/>
    <x v="3"/>
    <n v="11"/>
    <x v="4"/>
    <x v="1"/>
  </r>
  <r>
    <s v="AX17581"/>
    <s v="ENX2027"/>
    <s v="A133"/>
    <s v="EMP1020"/>
    <s v="C1230"/>
    <d v="2020-05-19T00:00:00"/>
    <x v="19"/>
    <n v="1"/>
    <n v="2241"/>
    <n v="1367"/>
    <n v="1676"/>
    <n v="2206"/>
    <n v="570"/>
    <x v="22"/>
    <x v="27"/>
    <x v="713"/>
    <x v="0"/>
    <n v="11"/>
    <x v="4"/>
    <x v="1"/>
  </r>
  <r>
    <s v="AX17585"/>
    <s v="ENX2057"/>
    <s v="A138"/>
    <s v="EMP1039"/>
    <s v="C1269"/>
    <d v="2020-05-19T00:00:00"/>
    <x v="78"/>
    <n v="3"/>
    <n v="95"/>
    <n v="61"/>
    <n v="1788"/>
    <n v="2353"/>
    <n v="87"/>
    <x v="65"/>
    <x v="29"/>
    <x v="625"/>
    <x v="4"/>
    <n v="12"/>
    <x v="4"/>
    <x v="1"/>
  </r>
  <r>
    <s v="AX17587"/>
    <s v="ENX2013"/>
    <s v="A154"/>
    <s v="EMP1044"/>
    <s v="C1411"/>
    <d v="2020-05-19T00:00:00"/>
    <x v="70"/>
    <n v="2"/>
    <n v="315"/>
    <n v="208"/>
    <n v="816"/>
    <n v="1008"/>
    <n v="613"/>
    <x v="18"/>
    <x v="10"/>
    <x v="124"/>
    <x v="5"/>
    <n v="12"/>
    <x v="4"/>
    <x v="1"/>
  </r>
  <r>
    <s v="AX17596"/>
    <s v="ENX2023"/>
    <s v="A109"/>
    <s v="EMP1028"/>
    <s v="C1080"/>
    <d v="2020-05-19T00:00:00"/>
    <x v="57"/>
    <n v="1"/>
    <n v="1708"/>
    <n v="871"/>
    <n v="971"/>
    <n v="1494"/>
    <n v="1448"/>
    <x v="5"/>
    <x v="40"/>
    <x v="705"/>
    <x v="6"/>
    <n v="12"/>
    <x v="4"/>
    <x v="1"/>
  </r>
  <r>
    <s v="AX17604"/>
    <s v="ENX2008"/>
    <s v="A144"/>
    <s v="EMP1022"/>
    <s v="C1140"/>
    <d v="2020-05-20T00:00:00"/>
    <x v="24"/>
    <n v="1"/>
    <n v="1052"/>
    <n v="589"/>
    <n v="534"/>
    <n v="847"/>
    <n v="1654"/>
    <x v="23"/>
    <x v="6"/>
    <x v="175"/>
    <x v="3"/>
    <n v="1"/>
    <x v="4"/>
    <x v="1"/>
  </r>
  <r>
    <s v="AX17605"/>
    <s v="ENX2059"/>
    <s v="A118"/>
    <s v="EMP1034"/>
    <s v="C1286"/>
    <d v="2020-05-20T00:00:00"/>
    <x v="97"/>
    <n v="1"/>
    <n v="2497"/>
    <n v="1473"/>
    <n v="1965"/>
    <n v="2396"/>
    <n v="1024"/>
    <x v="3"/>
    <x v="32"/>
    <x v="379"/>
    <x v="6"/>
    <n v="1"/>
    <x v="4"/>
    <x v="1"/>
  </r>
  <r>
    <s v="AX17611"/>
    <s v="ENX2040"/>
    <s v="A161"/>
    <s v="EMP1009"/>
    <s v="C1239"/>
    <d v="2020-05-20T00:00:00"/>
    <x v="4"/>
    <n v="1"/>
    <n v="1582"/>
    <n v="1234"/>
    <n v="296"/>
    <n v="502"/>
    <n v="714"/>
    <x v="22"/>
    <x v="25"/>
    <x v="714"/>
    <x v="5"/>
    <n v="3"/>
    <x v="4"/>
    <x v="1"/>
  </r>
  <r>
    <s v="AX17614"/>
    <s v="ENX2064"/>
    <s v="A110"/>
    <s v="EMP1022"/>
    <s v="C1480"/>
    <d v="2020-05-20T00:00:00"/>
    <x v="25"/>
    <n v="1"/>
    <n v="2141"/>
    <n v="1777"/>
    <n v="1190"/>
    <n v="1566"/>
    <n v="280"/>
    <x v="56"/>
    <x v="7"/>
    <x v="262"/>
    <x v="2"/>
    <n v="4"/>
    <x v="4"/>
    <x v="1"/>
  </r>
  <r>
    <s v="AX17619"/>
    <s v="ENX2079"/>
    <s v="A152"/>
    <s v="EMP1009"/>
    <s v="C1167"/>
    <d v="2020-05-20T00:00:00"/>
    <x v="9"/>
    <n v="3"/>
    <n v="368"/>
    <n v="294"/>
    <n v="584"/>
    <n v="913"/>
    <n v="138"/>
    <x v="73"/>
    <x v="36"/>
    <x v="675"/>
    <x v="2"/>
    <n v="5"/>
    <x v="4"/>
    <x v="1"/>
  </r>
  <r>
    <s v="AX17620"/>
    <s v="ENX2014"/>
    <s v="A119"/>
    <s v="EMP1040"/>
    <s v="C1787"/>
    <d v="2020-05-20T00:00:00"/>
    <x v="67"/>
    <n v="1"/>
    <n v="35"/>
    <n v="22"/>
    <n v="1378"/>
    <n v="1887"/>
    <n v="1569"/>
    <x v="33"/>
    <x v="36"/>
    <x v="450"/>
    <x v="5"/>
    <n v="5"/>
    <x v="4"/>
    <x v="1"/>
  </r>
  <r>
    <s v="AX17635"/>
    <s v="ENX2079"/>
    <s v="A151"/>
    <s v="EMP1013"/>
    <s v="C1377"/>
    <d v="2020-05-20T00:00:00"/>
    <x v="9"/>
    <n v="1"/>
    <n v="1743"/>
    <n v="872"/>
    <n v="1223"/>
    <n v="2005"/>
    <n v="874"/>
    <x v="51"/>
    <x v="42"/>
    <x v="518"/>
    <x v="2"/>
    <n v="6"/>
    <x v="4"/>
    <x v="1"/>
  </r>
  <r>
    <s v="AX17640"/>
    <s v="ENX2032"/>
    <s v="A114"/>
    <s v="EMP1002"/>
    <s v="C1152"/>
    <d v="2020-05-20T00:00:00"/>
    <x v="47"/>
    <n v="2"/>
    <n v="1367"/>
    <n v="984"/>
    <n v="1942"/>
    <n v="2988"/>
    <n v="412"/>
    <x v="14"/>
    <x v="29"/>
    <x v="172"/>
    <x v="3"/>
    <n v="6"/>
    <x v="4"/>
    <x v="1"/>
  </r>
  <r>
    <s v="AX17659"/>
    <s v="ENX2091"/>
    <s v="A156"/>
    <s v="EMP1044"/>
    <s v="C1103"/>
    <d v="2020-05-20T00:00:00"/>
    <x v="39"/>
    <n v="4"/>
    <n v="1862"/>
    <n v="1173"/>
    <n v="1054"/>
    <n v="1405"/>
    <n v="351"/>
    <x v="33"/>
    <x v="1"/>
    <x v="450"/>
    <x v="3"/>
    <n v="7"/>
    <x v="4"/>
    <x v="1"/>
  </r>
  <r>
    <s v="AX17661"/>
    <s v="ENX2055"/>
    <s v="A170"/>
    <s v="EMP1030"/>
    <s v="C1401"/>
    <d v="2020-05-20T00:00:00"/>
    <x v="71"/>
    <n v="3"/>
    <n v="637"/>
    <n v="389"/>
    <n v="1473"/>
    <n v="2497"/>
    <n v="1200"/>
    <x v="61"/>
    <x v="24"/>
    <x v="201"/>
    <x v="0"/>
    <n v="8"/>
    <x v="4"/>
    <x v="1"/>
  </r>
  <r>
    <s v="AX17663"/>
    <s v="ENX2065"/>
    <s v="A161"/>
    <s v="EMP1036"/>
    <s v="C1047"/>
    <d v="2020-05-20T00:00:00"/>
    <x v="56"/>
    <n v="1"/>
    <n v="1899"/>
    <n v="1044"/>
    <n v="3780"/>
    <n v="7556"/>
    <n v="204"/>
    <x v="6"/>
    <x v="28"/>
    <x v="14"/>
    <x v="2"/>
    <n v="8"/>
    <x v="4"/>
    <x v="1"/>
  </r>
  <r>
    <s v="AX17666"/>
    <s v="ENX2016"/>
    <s v="A148"/>
    <s v="EMP1019"/>
    <s v="C1213"/>
    <d v="2020-05-20T00:00:00"/>
    <x v="6"/>
    <n v="2"/>
    <n v="1826"/>
    <n v="1443"/>
    <n v="294"/>
    <n v="368"/>
    <n v="120"/>
    <x v="41"/>
    <x v="44"/>
    <x v="465"/>
    <x v="4"/>
    <n v="8"/>
    <x v="4"/>
    <x v="1"/>
  </r>
  <r>
    <s v="AX17669"/>
    <s v="ENX2043"/>
    <s v="A112"/>
    <s v="EMP1035"/>
    <s v="C1328"/>
    <d v="2020-05-20T00:00:00"/>
    <x v="11"/>
    <n v="1"/>
    <n v="1862"/>
    <n v="1173"/>
    <n v="171"/>
    <n v="217"/>
    <n v="1302"/>
    <x v="13"/>
    <x v="33"/>
    <x v="715"/>
    <x v="4"/>
    <n v="9"/>
    <x v="4"/>
    <x v="1"/>
  </r>
  <r>
    <s v="AX17670"/>
    <s v="ENX2012"/>
    <s v="A103"/>
    <s v="EMP1016"/>
    <s v="C1127"/>
    <d v="2020-05-20T00:00:00"/>
    <x v="16"/>
    <n v="2"/>
    <n v="684"/>
    <n v="561"/>
    <n v="158"/>
    <n v="254"/>
    <n v="384"/>
    <x v="22"/>
    <x v="28"/>
    <x v="373"/>
    <x v="3"/>
    <n v="9"/>
    <x v="4"/>
    <x v="1"/>
  </r>
  <r>
    <s v="AX17674"/>
    <s v="ENX2053"/>
    <s v="A164"/>
    <s v="EMP1035"/>
    <s v="C1145"/>
    <d v="2020-05-20T00:00:00"/>
    <x v="33"/>
    <n v="1"/>
    <n v="1022"/>
    <n v="818"/>
    <n v="3138"/>
    <n v="4905"/>
    <n v="408"/>
    <x v="70"/>
    <x v="2"/>
    <x v="692"/>
    <x v="4"/>
    <n v="11"/>
    <x v="4"/>
    <x v="1"/>
  </r>
  <r>
    <s v="AX17684"/>
    <s v="ENX2009"/>
    <s v="A163"/>
    <s v="EMP1009"/>
    <s v="C1440"/>
    <d v="2020-05-20T00:00:00"/>
    <x v="75"/>
    <n v="3"/>
    <n v="1848"/>
    <n v="1294"/>
    <n v="791"/>
    <n v="1522"/>
    <n v="243"/>
    <x v="70"/>
    <x v="8"/>
    <x v="293"/>
    <x v="1"/>
    <n v="11"/>
    <x v="4"/>
    <x v="1"/>
  </r>
  <r>
    <s v="AX17688"/>
    <s v="ENX2045"/>
    <s v="A136"/>
    <s v="EMP1031"/>
    <s v="C1610"/>
    <d v="2020-05-21T00:00:00"/>
    <x v="65"/>
    <n v="3"/>
    <n v="181"/>
    <n v="130"/>
    <n v="3753"/>
    <n v="4578"/>
    <n v="1662"/>
    <x v="47"/>
    <x v="26"/>
    <x v="545"/>
    <x v="6"/>
    <n v="2"/>
    <x v="4"/>
    <x v="1"/>
  </r>
  <r>
    <s v="AX17692"/>
    <s v="ENX2073"/>
    <s v="A105"/>
    <s v="EMP1009"/>
    <s v="C1678"/>
    <d v="2020-05-21T00:00:00"/>
    <x v="85"/>
    <n v="3"/>
    <n v="181"/>
    <n v="130"/>
    <n v="79"/>
    <n v="127"/>
    <n v="1953"/>
    <x v="29"/>
    <x v="15"/>
    <x v="351"/>
    <x v="1"/>
    <n v="4"/>
    <x v="4"/>
    <x v="1"/>
  </r>
  <r>
    <s v="AX17696"/>
    <s v="ENX2002"/>
    <s v="A111"/>
    <s v="EMP1029"/>
    <s v="C1405"/>
    <d v="2020-05-21T00:00:00"/>
    <x v="100"/>
    <n v="3"/>
    <n v="315"/>
    <n v="208"/>
    <n v="1516"/>
    <n v="1783"/>
    <n v="264"/>
    <x v="42"/>
    <x v="25"/>
    <x v="494"/>
    <x v="0"/>
    <n v="5"/>
    <x v="4"/>
    <x v="1"/>
  </r>
  <r>
    <s v="AX17698"/>
    <s v="ENX2029"/>
    <s v="A132"/>
    <s v="EMP1002"/>
    <s v="C1650"/>
    <d v="2020-05-21T00:00:00"/>
    <x v="3"/>
    <n v="4"/>
    <n v="95"/>
    <n v="61"/>
    <n v="1742"/>
    <n v="3416"/>
    <n v="613"/>
    <x v="32"/>
    <x v="31"/>
    <x v="642"/>
    <x v="0"/>
    <n v="8"/>
    <x v="4"/>
    <x v="1"/>
  </r>
  <r>
    <s v="AX17703"/>
    <s v="ENX2096"/>
    <s v="A106"/>
    <s v="EMP1021"/>
    <s v="C1448"/>
    <d v="2020-05-21T00:00:00"/>
    <x v="36"/>
    <n v="3"/>
    <n v="1351"/>
    <n v="1108"/>
    <n v="2134"/>
    <n v="3618"/>
    <n v="874"/>
    <x v="16"/>
    <x v="38"/>
    <x v="716"/>
    <x v="2"/>
    <n v="9"/>
    <x v="4"/>
    <x v="1"/>
  </r>
  <r>
    <s v="AX17705"/>
    <s v="ENX2099"/>
    <s v="A135"/>
    <s v="EMP1006"/>
    <s v="C1132"/>
    <d v="2020-05-21T00:00:00"/>
    <x v="52"/>
    <n v="2"/>
    <n v="545"/>
    <n v="425"/>
    <n v="5322"/>
    <n v="7392"/>
    <n v="530"/>
    <x v="26"/>
    <x v="0"/>
    <x v="62"/>
    <x v="6"/>
    <n v="9"/>
    <x v="4"/>
    <x v="1"/>
  </r>
  <r>
    <s v="AX17719"/>
    <s v="ENX2028"/>
    <s v="A149"/>
    <s v="EMP1019"/>
    <s v="C1743"/>
    <d v="2020-05-21T00:00:00"/>
    <x v="5"/>
    <n v="4"/>
    <n v="1414"/>
    <n v="962"/>
    <n v="389"/>
    <n v="637"/>
    <n v="690"/>
    <x v="24"/>
    <x v="1"/>
    <x v="511"/>
    <x v="0"/>
    <n v="11"/>
    <x v="4"/>
    <x v="1"/>
  </r>
  <r>
    <s v="AX17724"/>
    <s v="ENX2006"/>
    <s v="A166"/>
    <s v="EMP1042"/>
    <s v="C1692"/>
    <d v="2020-05-21T00:00:00"/>
    <x v="68"/>
    <n v="1"/>
    <n v="880"/>
    <n v="634"/>
    <n v="616"/>
    <n v="812"/>
    <n v="286"/>
    <x v="25"/>
    <x v="0"/>
    <x v="717"/>
    <x v="6"/>
    <n v="11"/>
    <x v="4"/>
    <x v="1"/>
  </r>
  <r>
    <s v="AX17726"/>
    <s v="ENX2021"/>
    <s v="A109"/>
    <s v="EMP1008"/>
    <s v="C1671"/>
    <d v="2020-05-21T00:00:00"/>
    <x v="77"/>
    <n v="1"/>
    <n v="1494"/>
    <n v="971"/>
    <n v="1800"/>
    <n v="3272"/>
    <n v="651"/>
    <x v="14"/>
    <x v="28"/>
    <x v="510"/>
    <x v="1"/>
    <n v="12"/>
    <x v="4"/>
    <x v="1"/>
  </r>
  <r>
    <s v="AX17730"/>
    <s v="ENX2079"/>
    <s v="A133"/>
    <s v="EMP1008"/>
    <s v="C1473"/>
    <d v="2020-05-21T00:00:00"/>
    <x v="9"/>
    <n v="2"/>
    <n v="603"/>
    <n v="416"/>
    <n v="3162"/>
    <n v="4215"/>
    <n v="1800"/>
    <x v="67"/>
    <x v="1"/>
    <x v="70"/>
    <x v="4"/>
    <n v="12"/>
    <x v="4"/>
    <x v="1"/>
  </r>
  <r>
    <s v="AX17732"/>
    <s v="ENX2028"/>
    <s v="A120"/>
    <s v="EMP1003"/>
    <s v="C1719"/>
    <d v="2020-05-22T00:00:00"/>
    <x v="5"/>
    <n v="2"/>
    <n v="1587"/>
    <n v="1301"/>
    <n v="435"/>
    <n v="530"/>
    <n v="137"/>
    <x v="7"/>
    <x v="20"/>
    <x v="718"/>
    <x v="5"/>
    <n v="1"/>
    <x v="4"/>
    <x v="1"/>
  </r>
  <r>
    <s v="AX17739"/>
    <s v="ENX2062"/>
    <s v="A166"/>
    <s v="EMP1040"/>
    <s v="C1343"/>
    <d v="2020-05-22T00:00:00"/>
    <x v="91"/>
    <n v="3"/>
    <n v="290"/>
    <n v="200"/>
    <n v="1516"/>
    <n v="1783"/>
    <n v="589"/>
    <x v="17"/>
    <x v="34"/>
    <x v="356"/>
    <x v="4"/>
    <n v="1"/>
    <x v="4"/>
    <x v="1"/>
  </r>
  <r>
    <s v="AX17740"/>
    <s v="ENX2088"/>
    <s v="A124"/>
    <s v="EMP1021"/>
    <s v="C1092"/>
    <d v="2020-05-22T00:00:00"/>
    <x v="48"/>
    <n v="1"/>
    <n v="1812"/>
    <n v="1305"/>
    <n v="513"/>
    <n v="651"/>
    <n v="192"/>
    <x v="41"/>
    <x v="17"/>
    <x v="719"/>
    <x v="0"/>
    <n v="2"/>
    <x v="4"/>
    <x v="1"/>
  </r>
  <r>
    <s v="AX17742"/>
    <s v="ENX2012"/>
    <s v="A136"/>
    <s v="EMP1011"/>
    <s v="C1471"/>
    <d v="2020-05-22T00:00:00"/>
    <x v="16"/>
    <n v="1"/>
    <n v="561"/>
    <n v="421"/>
    <n v="971"/>
    <n v="1494"/>
    <n v="1198"/>
    <x v="5"/>
    <x v="16"/>
    <x v="231"/>
    <x v="4"/>
    <n v="4"/>
    <x v="4"/>
    <x v="1"/>
  </r>
  <r>
    <s v="AX17746"/>
    <s v="ENX2052"/>
    <s v="A123"/>
    <s v="EMP1014"/>
    <s v="C1154"/>
    <d v="2020-05-22T00:00:00"/>
    <x v="45"/>
    <n v="1"/>
    <n v="1022"/>
    <n v="818"/>
    <n v="1443"/>
    <n v="1826"/>
    <n v="2346"/>
    <x v="68"/>
    <x v="16"/>
    <x v="669"/>
    <x v="6"/>
    <n v="5"/>
    <x v="4"/>
    <x v="1"/>
  </r>
  <r>
    <s v="AX17749"/>
    <s v="ENX2025"/>
    <s v="A140"/>
    <s v="EMP1015"/>
    <s v="C1524"/>
    <d v="2020-05-22T00:00:00"/>
    <x v="21"/>
    <n v="1"/>
    <n v="817"/>
    <n v="409"/>
    <n v="4452"/>
    <n v="6849"/>
    <n v="66"/>
    <x v="62"/>
    <x v="15"/>
    <x v="634"/>
    <x v="2"/>
    <n v="6"/>
    <x v="4"/>
    <x v="1"/>
  </r>
  <r>
    <s v="AX17750"/>
    <s v="ENX2030"/>
    <s v="A116"/>
    <s v="EMP1004"/>
    <s v="C1294"/>
    <d v="2020-05-22T00:00:00"/>
    <x v="80"/>
    <n v="2"/>
    <n v="2410"/>
    <n v="1518"/>
    <n v="3036"/>
    <n v="4820"/>
    <n v="858"/>
    <x v="43"/>
    <x v="12"/>
    <x v="54"/>
    <x v="4"/>
    <n v="8"/>
    <x v="4"/>
    <x v="1"/>
  </r>
  <r>
    <s v="AX17752"/>
    <s v="ENX2003"/>
    <s v="A102"/>
    <s v="EMP1037"/>
    <s v="C1514"/>
    <d v="2020-05-22T00:00:00"/>
    <x v="22"/>
    <n v="1"/>
    <n v="1639"/>
    <n v="1295"/>
    <n v="1902"/>
    <n v="2640"/>
    <n v="1521"/>
    <x v="35"/>
    <x v="42"/>
    <x v="116"/>
    <x v="3"/>
    <n v="8"/>
    <x v="4"/>
    <x v="1"/>
  </r>
  <r>
    <s v="AX17758"/>
    <s v="ENX2082"/>
    <s v="A172"/>
    <s v="EMP1034"/>
    <s v="C1513"/>
    <d v="2020-05-22T00:00:00"/>
    <x v="86"/>
    <n v="3"/>
    <n v="2182"/>
    <n v="1200"/>
    <n v="79"/>
    <n v="127"/>
    <n v="1053"/>
    <x v="15"/>
    <x v="43"/>
    <x v="238"/>
    <x v="2"/>
    <n v="10"/>
    <x v="4"/>
    <x v="1"/>
  </r>
  <r>
    <s v="AX17759"/>
    <s v="ENX2083"/>
    <s v="A108"/>
    <s v="EMP1043"/>
    <s v="C1533"/>
    <d v="2020-05-22T00:00:00"/>
    <x v="59"/>
    <n v="1"/>
    <n v="1566"/>
    <n v="1190"/>
    <n v="3963"/>
    <n v="5916"/>
    <n v="952"/>
    <x v="31"/>
    <x v="23"/>
    <x v="316"/>
    <x v="4"/>
    <n v="11"/>
    <x v="4"/>
    <x v="1"/>
  </r>
  <r>
    <s v="AX17763"/>
    <s v="ENX2011"/>
    <s v="A154"/>
    <s v="EMP1037"/>
    <s v="C1407"/>
    <d v="2020-05-22T00:00:00"/>
    <x v="81"/>
    <n v="1"/>
    <n v="913"/>
    <n v="584"/>
    <n v="1788"/>
    <n v="2353"/>
    <n v="1130"/>
    <x v="12"/>
    <x v="31"/>
    <x v="85"/>
    <x v="4"/>
    <n v="11"/>
    <x v="4"/>
    <x v="1"/>
  </r>
  <r>
    <s v="AX17766"/>
    <s v="ENX2030"/>
    <s v="A149"/>
    <s v="EMP1012"/>
    <s v="C1745"/>
    <d v="2020-05-22T00:00:00"/>
    <x v="80"/>
    <n v="1"/>
    <n v="1380"/>
    <n v="1090"/>
    <n v="1008"/>
    <n v="1902"/>
    <n v="651"/>
    <x v="69"/>
    <x v="38"/>
    <x v="445"/>
    <x v="2"/>
    <n v="12"/>
    <x v="4"/>
    <x v="1"/>
  </r>
  <r>
    <s v="AX17771"/>
    <s v="ENX2031"/>
    <s v="A170"/>
    <s v="EMP1002"/>
    <s v="C1088"/>
    <d v="2020-05-23T00:00:00"/>
    <x v="88"/>
    <n v="1"/>
    <n v="1052"/>
    <n v="589"/>
    <n v="840"/>
    <n v="1168"/>
    <n v="528"/>
    <x v="39"/>
    <x v="35"/>
    <x v="720"/>
    <x v="3"/>
    <n v="12"/>
    <x v="4"/>
    <x v="0"/>
  </r>
  <r>
    <s v="AX17775"/>
    <s v="ENX2062"/>
    <s v="A129"/>
    <s v="EMP1040"/>
    <s v="C1658"/>
    <d v="2020-05-23T00:00:00"/>
    <x v="91"/>
    <n v="3"/>
    <n v="545"/>
    <n v="425"/>
    <n v="1054"/>
    <n v="1405"/>
    <n v="318"/>
    <x v="21"/>
    <x v="11"/>
    <x v="649"/>
    <x v="0"/>
    <n v="1"/>
    <x v="4"/>
    <x v="1"/>
  </r>
  <r>
    <s v="AX17799"/>
    <s v="ENX2037"/>
    <s v="A140"/>
    <s v="EMP1013"/>
    <s v="C1211"/>
    <d v="2020-05-23T00:00:00"/>
    <x v="50"/>
    <n v="1"/>
    <n v="871"/>
    <n v="540"/>
    <n v="1367"/>
    <n v="2241"/>
    <n v="406"/>
    <x v="31"/>
    <x v="36"/>
    <x v="707"/>
    <x v="5"/>
    <n v="2"/>
    <x v="4"/>
    <x v="1"/>
  </r>
  <r>
    <s v="AX17801"/>
    <s v="ENX2071"/>
    <s v="A153"/>
    <s v="EMP1024"/>
    <s v="C1158"/>
    <d v="2020-05-23T00:00:00"/>
    <x v="92"/>
    <n v="3"/>
    <n v="771"/>
    <n v="648"/>
    <n v="1364"/>
    <n v="2676"/>
    <n v="1018"/>
    <x v="6"/>
    <x v="2"/>
    <x v="426"/>
    <x v="4"/>
    <n v="2"/>
    <x v="4"/>
    <x v="1"/>
  </r>
  <r>
    <s v="AX17803"/>
    <s v="ENX2097"/>
    <s v="A109"/>
    <s v="EMP1000"/>
    <s v="C1190"/>
    <d v="2020-05-23T00:00:00"/>
    <x v="0"/>
    <n v="2"/>
    <n v="2391"/>
    <n v="1291"/>
    <n v="1072"/>
    <n v="1600"/>
    <n v="492"/>
    <x v="18"/>
    <x v="25"/>
    <x v="413"/>
    <x v="1"/>
    <n v="3"/>
    <x v="4"/>
    <x v="1"/>
  </r>
  <r>
    <s v="AX17819"/>
    <s v="ENX2020"/>
    <s v="A136"/>
    <s v="EMP1031"/>
    <s v="C1589"/>
    <d v="2020-05-23T00:00:00"/>
    <x v="18"/>
    <n v="1"/>
    <n v="1972"/>
    <n v="1321"/>
    <n v="5452"/>
    <n v="6900"/>
    <n v="795"/>
    <x v="34"/>
    <x v="37"/>
    <x v="84"/>
    <x v="5"/>
    <n v="4"/>
    <x v="4"/>
    <x v="1"/>
  </r>
  <r>
    <s v="AX17822"/>
    <s v="ENX2030"/>
    <s v="A152"/>
    <s v="EMP1016"/>
    <s v="C1260"/>
    <d v="2020-05-23T00:00:00"/>
    <x v="80"/>
    <n v="2"/>
    <n v="504"/>
    <n v="408"/>
    <n v="1321"/>
    <n v="1972"/>
    <n v="120"/>
    <x v="58"/>
    <x v="20"/>
    <x v="254"/>
    <x v="5"/>
    <n v="7"/>
    <x v="4"/>
    <x v="1"/>
  </r>
  <r>
    <s v="AX17828"/>
    <s v="ENX2089"/>
    <s v="A133"/>
    <s v="EMP1031"/>
    <s v="C1107"/>
    <d v="2020-05-23T00:00:00"/>
    <x v="89"/>
    <n v="1"/>
    <n v="1353"/>
    <n v="947"/>
    <n v="79"/>
    <n v="127"/>
    <n v="184"/>
    <x v="21"/>
    <x v="25"/>
    <x v="721"/>
    <x v="6"/>
    <n v="9"/>
    <x v="4"/>
    <x v="1"/>
  </r>
  <r>
    <s v="AX17829"/>
    <s v="ENX2100"/>
    <s v="A142"/>
    <s v="EMP1024"/>
    <s v="C1066"/>
    <d v="2020-05-23T00:00:00"/>
    <x v="28"/>
    <n v="4"/>
    <n v="181"/>
    <n v="130"/>
    <n v="395"/>
    <n v="556"/>
    <n v="164"/>
    <x v="52"/>
    <x v="9"/>
    <x v="345"/>
    <x v="2"/>
    <n v="9"/>
    <x v="4"/>
    <x v="1"/>
  </r>
  <r>
    <s v="AX17830"/>
    <s v="ENX2025"/>
    <s v="A153"/>
    <s v="EMP1001"/>
    <s v="C1230"/>
    <d v="2020-05-23T00:00:00"/>
    <x v="21"/>
    <n v="4"/>
    <n v="530"/>
    <n v="435"/>
    <n v="1321"/>
    <n v="1972"/>
    <n v="406"/>
    <x v="1"/>
    <x v="40"/>
    <x v="215"/>
    <x v="5"/>
    <n v="10"/>
    <x v="4"/>
    <x v="1"/>
  </r>
  <r>
    <s v="AX17832"/>
    <s v="ENX2085"/>
    <s v="A108"/>
    <s v="EMP1018"/>
    <s v="C1639"/>
    <d v="2020-05-23T00:00:00"/>
    <x v="29"/>
    <n v="2"/>
    <n v="1725"/>
    <n v="1363"/>
    <n v="296"/>
    <n v="502"/>
    <n v="344"/>
    <x v="28"/>
    <x v="12"/>
    <x v="658"/>
    <x v="2"/>
    <n v="10"/>
    <x v="4"/>
    <x v="1"/>
  </r>
  <r>
    <s v="AX17833"/>
    <s v="ENX2088"/>
    <s v="A111"/>
    <s v="EMP1015"/>
    <s v="C1687"/>
    <d v="2020-05-23T00:00:00"/>
    <x v="48"/>
    <n v="3"/>
    <n v="799"/>
    <n v="455"/>
    <n v="183"/>
    <n v="285"/>
    <n v="87"/>
    <x v="28"/>
    <x v="10"/>
    <x v="205"/>
    <x v="0"/>
    <n v="12"/>
    <x v="4"/>
    <x v="1"/>
  </r>
  <r>
    <s v="AX17835"/>
    <s v="ENX2025"/>
    <s v="A101"/>
    <s v="EMP1034"/>
    <s v="C1769"/>
    <d v="2020-05-23T00:00:00"/>
    <x v="21"/>
    <n v="4"/>
    <n v="530"/>
    <n v="424"/>
    <n v="3132"/>
    <n v="5697"/>
    <n v="264"/>
    <x v="8"/>
    <x v="30"/>
    <x v="365"/>
    <x v="1"/>
    <n v="12"/>
    <x v="4"/>
    <x v="1"/>
  </r>
  <r>
    <s v="AX17836"/>
    <s v="ENX2034"/>
    <s v="A161"/>
    <s v="EMP1034"/>
    <s v="C1646"/>
    <d v="2020-05-24T00:00:00"/>
    <x v="32"/>
    <n v="1"/>
    <n v="2497"/>
    <n v="1473"/>
    <n v="1223"/>
    <n v="2005"/>
    <n v="64"/>
    <x v="53"/>
    <x v="22"/>
    <x v="205"/>
    <x v="3"/>
    <n v="1"/>
    <x v="4"/>
    <x v="1"/>
  </r>
  <r>
    <s v="AX17837"/>
    <s v="ENX2047"/>
    <s v="A151"/>
    <s v="EMP1041"/>
    <s v="C1229"/>
    <d v="2020-05-24T00:00:00"/>
    <x v="82"/>
    <n v="2"/>
    <n v="136"/>
    <n v="72"/>
    <n v="84"/>
    <n v="123"/>
    <n v="1839"/>
    <x v="72"/>
    <x v="20"/>
    <x v="664"/>
    <x v="1"/>
    <n v="3"/>
    <x v="4"/>
    <x v="1"/>
  </r>
  <r>
    <s v="AX17840"/>
    <s v="ENX2070"/>
    <s v="A139"/>
    <s v="EMP1018"/>
    <s v="C1581"/>
    <d v="2020-05-24T00:00:00"/>
    <x v="40"/>
    <n v="1"/>
    <n v="951"/>
    <n v="504"/>
    <n v="4452"/>
    <n v="6849"/>
    <n v="66"/>
    <x v="43"/>
    <x v="3"/>
    <x v="722"/>
    <x v="3"/>
    <n v="3"/>
    <x v="4"/>
    <x v="1"/>
  </r>
  <r>
    <s v="AX17842"/>
    <s v="ENX2040"/>
    <s v="A167"/>
    <s v="EMP1010"/>
    <s v="C1326"/>
    <d v="2020-05-24T00:00:00"/>
    <x v="4"/>
    <n v="3"/>
    <n v="951"/>
    <n v="504"/>
    <n v="540"/>
    <n v="871"/>
    <n v="274"/>
    <x v="34"/>
    <x v="16"/>
    <x v="489"/>
    <x v="5"/>
    <n v="3"/>
    <x v="4"/>
    <x v="1"/>
  </r>
  <r>
    <s v="AX17845"/>
    <s v="ENX2022"/>
    <s v="A134"/>
    <s v="EMP1013"/>
    <s v="C1501"/>
    <d v="2020-05-24T00:00:00"/>
    <x v="27"/>
    <n v="3"/>
    <n v="1380"/>
    <n v="1090"/>
    <n v="1190"/>
    <n v="1566"/>
    <n v="553"/>
    <x v="30"/>
    <x v="3"/>
    <x v="723"/>
    <x v="1"/>
    <n v="4"/>
    <x v="4"/>
    <x v="1"/>
  </r>
  <r>
    <s v="AX17848"/>
    <s v="ENX2064"/>
    <s v="A139"/>
    <s v="EMP1013"/>
    <s v="C1081"/>
    <d v="2020-05-24T00:00:00"/>
    <x v="25"/>
    <n v="1"/>
    <n v="530"/>
    <n v="435"/>
    <n v="1321"/>
    <n v="1972"/>
    <n v="1226"/>
    <x v="26"/>
    <x v="11"/>
    <x v="27"/>
    <x v="1"/>
    <n v="4"/>
    <x v="4"/>
    <x v="1"/>
  </r>
  <r>
    <s v="AX17850"/>
    <s v="ENX2096"/>
    <s v="A123"/>
    <s v="EMP1008"/>
    <s v="C1118"/>
    <d v="2020-05-24T00:00:00"/>
    <x v="36"/>
    <n v="1"/>
    <n v="1635"/>
    <n v="1046"/>
    <n v="1924"/>
    <n v="2828"/>
    <n v="74"/>
    <x v="11"/>
    <x v="28"/>
    <x v="538"/>
    <x v="2"/>
    <n v="5"/>
    <x v="4"/>
    <x v="1"/>
  </r>
  <r>
    <s v="AX17852"/>
    <s v="ENX2073"/>
    <s v="A172"/>
    <s v="EMP1036"/>
    <s v="C1222"/>
    <d v="2020-05-24T00:00:00"/>
    <x v="85"/>
    <n v="1"/>
    <n v="181"/>
    <n v="130"/>
    <n v="1251"/>
    <n v="1526"/>
    <n v="49"/>
    <x v="72"/>
    <x v="21"/>
    <x v="724"/>
    <x v="2"/>
    <n v="7"/>
    <x v="4"/>
    <x v="1"/>
  </r>
  <r>
    <s v="AX17858"/>
    <s v="ENX2020"/>
    <s v="A149"/>
    <s v="EMP1022"/>
    <s v="C1145"/>
    <d v="2020-05-24T00:00:00"/>
    <x v="18"/>
    <n v="1"/>
    <n v="35"/>
    <n v="22"/>
    <n v="342"/>
    <n v="434"/>
    <n v="1790"/>
    <x v="72"/>
    <x v="23"/>
    <x v="305"/>
    <x v="0"/>
    <n v="8"/>
    <x v="4"/>
    <x v="1"/>
  </r>
  <r>
    <s v="AX17861"/>
    <s v="ENX2017"/>
    <s v="A104"/>
    <s v="EMP1028"/>
    <s v="C1040"/>
    <d v="2020-05-24T00:00:00"/>
    <x v="61"/>
    <n v="2"/>
    <n v="1783"/>
    <n v="1516"/>
    <n v="1485"/>
    <n v="2091"/>
    <n v="690"/>
    <x v="69"/>
    <x v="42"/>
    <x v="211"/>
    <x v="3"/>
    <n v="9"/>
    <x v="4"/>
    <x v="1"/>
  </r>
  <r>
    <s v="AX17865"/>
    <s v="ENX2035"/>
    <s v="A112"/>
    <s v="EMP1028"/>
    <s v="C1623"/>
    <d v="2020-05-24T00:00:00"/>
    <x v="26"/>
    <n v="1"/>
    <n v="1380"/>
    <n v="1090"/>
    <n v="1168"/>
    <n v="1424"/>
    <n v="1128"/>
    <x v="16"/>
    <x v="18"/>
    <x v="138"/>
    <x v="5"/>
    <n v="11"/>
    <x v="4"/>
    <x v="1"/>
  </r>
  <r>
    <s v="AX17869"/>
    <s v="ENX2081"/>
    <s v="A118"/>
    <s v="EMP1044"/>
    <s v="C1496"/>
    <d v="2020-05-24T00:00:00"/>
    <x v="62"/>
    <n v="1"/>
    <n v="290"/>
    <n v="200"/>
    <n v="962"/>
    <n v="1414"/>
    <n v="360"/>
    <x v="51"/>
    <x v="33"/>
    <x v="725"/>
    <x v="3"/>
    <n v="12"/>
    <x v="4"/>
    <x v="1"/>
  </r>
  <r>
    <s v="AX17870"/>
    <s v="ENX2036"/>
    <s v="A132"/>
    <s v="EMP1030"/>
    <s v="C1687"/>
    <d v="2020-05-24T00:00:00"/>
    <x v="1"/>
    <n v="2"/>
    <n v="826"/>
    <n v="562"/>
    <n v="665"/>
    <n v="1278"/>
    <n v="96"/>
    <x v="8"/>
    <x v="21"/>
    <x v="143"/>
    <x v="2"/>
    <n v="12"/>
    <x v="4"/>
    <x v="1"/>
  </r>
  <r>
    <s v="AX17879"/>
    <s v="ENX2004"/>
    <s v="A166"/>
    <s v="EMP1033"/>
    <s v="C1170"/>
    <d v="2020-05-25T00:00:00"/>
    <x v="23"/>
    <n v="1"/>
    <n v="637"/>
    <n v="389"/>
    <n v="342"/>
    <n v="434"/>
    <n v="1200"/>
    <x v="6"/>
    <x v="26"/>
    <x v="427"/>
    <x v="0"/>
    <n v="12"/>
    <x v="4"/>
    <x v="0"/>
  </r>
  <r>
    <s v="AX17880"/>
    <s v="ENX2029"/>
    <s v="A115"/>
    <s v="EMP1029"/>
    <s v="C1660"/>
    <d v="2020-05-25T00:00:00"/>
    <x v="3"/>
    <n v="4"/>
    <n v="2353"/>
    <n v="1788"/>
    <n v="589"/>
    <n v="1052"/>
    <n v="589"/>
    <x v="27"/>
    <x v="13"/>
    <x v="244"/>
    <x v="4"/>
    <n v="12"/>
    <x v="4"/>
    <x v="0"/>
  </r>
  <r>
    <s v="AX17882"/>
    <s v="ENX2064"/>
    <s v="A136"/>
    <s v="EMP1041"/>
    <s v="C1097"/>
    <d v="2020-05-25T00:00:00"/>
    <x v="25"/>
    <n v="4"/>
    <n v="290"/>
    <n v="200"/>
    <n v="3690"/>
    <n v="5349"/>
    <n v="483"/>
    <x v="72"/>
    <x v="24"/>
    <x v="558"/>
    <x v="2"/>
    <n v="1"/>
    <x v="4"/>
    <x v="1"/>
  </r>
  <r>
    <s v="AX17886"/>
    <s v="ENX2003"/>
    <s v="A134"/>
    <s v="EMP1022"/>
    <s v="C1629"/>
    <d v="2020-05-25T00:00:00"/>
    <x v="22"/>
    <n v="1"/>
    <n v="771"/>
    <n v="648"/>
    <n v="1620"/>
    <n v="2613"/>
    <n v="1521"/>
    <x v="0"/>
    <x v="17"/>
    <x v="601"/>
    <x v="2"/>
    <n v="2"/>
    <x v="4"/>
    <x v="1"/>
  </r>
  <r>
    <s v="AX17891"/>
    <s v="ENX2028"/>
    <s v="A136"/>
    <s v="EMP1030"/>
    <s v="C1483"/>
    <d v="2020-05-25T00:00:00"/>
    <x v="5"/>
    <n v="1"/>
    <n v="2353"/>
    <n v="1788"/>
    <n v="2613"/>
    <n v="5124"/>
    <n v="589"/>
    <x v="57"/>
    <x v="27"/>
    <x v="246"/>
    <x v="4"/>
    <n v="6"/>
    <x v="4"/>
    <x v="1"/>
  </r>
  <r>
    <s v="AX17899"/>
    <s v="ENX2030"/>
    <s v="A132"/>
    <s v="EMP1018"/>
    <s v="C1002"/>
    <d v="2020-05-25T00:00:00"/>
    <x v="80"/>
    <n v="4"/>
    <n v="913"/>
    <n v="584"/>
    <n v="1044"/>
    <n v="1899"/>
    <n v="364"/>
    <x v="41"/>
    <x v="21"/>
    <x v="664"/>
    <x v="1"/>
    <n v="6"/>
    <x v="4"/>
    <x v="1"/>
  </r>
  <r>
    <s v="AX17900"/>
    <s v="ENX2066"/>
    <s v="A102"/>
    <s v="EMP1033"/>
    <s v="C1483"/>
    <d v="2020-05-25T00:00:00"/>
    <x v="13"/>
    <n v="3"/>
    <n v="637"/>
    <n v="389"/>
    <n v="1378"/>
    <n v="1887"/>
    <n v="64"/>
    <x v="1"/>
    <x v="4"/>
    <x v="726"/>
    <x v="5"/>
    <n v="6"/>
    <x v="4"/>
    <x v="1"/>
  </r>
  <r>
    <s v="AX17901"/>
    <s v="ENX2005"/>
    <s v="A129"/>
    <s v="EMP1006"/>
    <s v="C1729"/>
    <d v="2020-05-25T00:00:00"/>
    <x v="79"/>
    <n v="1"/>
    <n v="1522"/>
    <n v="791"/>
    <n v="22"/>
    <n v="35"/>
    <n v="534"/>
    <x v="14"/>
    <x v="11"/>
    <x v="291"/>
    <x v="5"/>
    <n v="7"/>
    <x v="4"/>
    <x v="1"/>
  </r>
  <r>
    <s v="AX17906"/>
    <s v="ENX2031"/>
    <s v="A125"/>
    <s v="EMP1019"/>
    <s v="C1719"/>
    <d v="2020-05-25T00:00:00"/>
    <x v="88"/>
    <n v="2"/>
    <n v="1178"/>
    <n v="683"/>
    <n v="1301"/>
    <n v="1587"/>
    <n v="74"/>
    <x v="44"/>
    <x v="13"/>
    <x v="523"/>
    <x v="6"/>
    <n v="7"/>
    <x v="4"/>
    <x v="1"/>
  </r>
  <r>
    <s v="AX17914"/>
    <s v="ENX2082"/>
    <s v="A138"/>
    <s v="EMP1044"/>
    <s v="C1396"/>
    <d v="2020-05-25T00:00:00"/>
    <x v="86"/>
    <n v="4"/>
    <n v="530"/>
    <n v="435"/>
    <n v="589"/>
    <n v="1052"/>
    <n v="1980"/>
    <x v="20"/>
    <x v="27"/>
    <x v="492"/>
    <x v="1"/>
    <n v="9"/>
    <x v="4"/>
    <x v="1"/>
  </r>
  <r>
    <s v="AX17916"/>
    <s v="ENX2100"/>
    <s v="A108"/>
    <s v="EMP1038"/>
    <s v="C1312"/>
    <d v="2020-05-25T00:00:00"/>
    <x v="28"/>
    <n v="4"/>
    <n v="2391"/>
    <n v="1291"/>
    <n v="876"/>
    <n v="1068"/>
    <n v="428"/>
    <x v="50"/>
    <x v="18"/>
    <x v="122"/>
    <x v="2"/>
    <n v="10"/>
    <x v="4"/>
    <x v="1"/>
  </r>
  <r>
    <s v="AX17920"/>
    <s v="ENX2086"/>
    <s v="A151"/>
    <s v="EMP1044"/>
    <s v="C1736"/>
    <d v="2020-05-25T00:00:00"/>
    <x v="94"/>
    <n v="1"/>
    <n v="1178"/>
    <n v="683"/>
    <n v="1399"/>
    <n v="2294"/>
    <n v="128"/>
    <x v="34"/>
    <x v="10"/>
    <x v="610"/>
    <x v="3"/>
    <n v="11"/>
    <x v="4"/>
    <x v="1"/>
  </r>
  <r>
    <s v="AX17922"/>
    <s v="ENX2049"/>
    <s v="A156"/>
    <s v="EMP1000"/>
    <s v="C1169"/>
    <d v="2020-05-25T00:00:00"/>
    <x v="58"/>
    <n v="2"/>
    <n v="2182"/>
    <n v="1200"/>
    <n v="1516"/>
    <n v="1783"/>
    <n v="1508"/>
    <x v="62"/>
    <x v="40"/>
    <x v="105"/>
    <x v="1"/>
    <n v="11"/>
    <x v="4"/>
    <x v="1"/>
  </r>
  <r>
    <s v="AX17925"/>
    <s v="ENX2065"/>
    <s v="A109"/>
    <s v="EMP1019"/>
    <s v="C1439"/>
    <d v="2020-05-25T00:00:00"/>
    <x v="56"/>
    <n v="4"/>
    <n v="1467"/>
    <n v="807"/>
    <n v="3885"/>
    <n v="4917"/>
    <n v="731"/>
    <x v="66"/>
    <x v="42"/>
    <x v="105"/>
    <x v="0"/>
    <n v="12"/>
    <x v="4"/>
    <x v="1"/>
  </r>
  <r>
    <s v="AX17945"/>
    <s v="ENX2035"/>
    <s v="A167"/>
    <s v="EMP1044"/>
    <s v="C1088"/>
    <d v="2020-05-25T00:00:00"/>
    <x v="26"/>
    <n v="1"/>
    <n v="603"/>
    <n v="416"/>
    <n v="848"/>
    <n v="1060"/>
    <n v="982"/>
    <x v="10"/>
    <x v="39"/>
    <x v="576"/>
    <x v="5"/>
    <n v="12"/>
    <x v="4"/>
    <x v="1"/>
  </r>
  <r>
    <s v="AX17957"/>
    <s v="ENX2076"/>
    <s v="A159"/>
    <s v="EMP1010"/>
    <s v="C1131"/>
    <d v="2020-05-26T00:00:00"/>
    <x v="15"/>
    <n v="1"/>
    <n v="1566"/>
    <n v="1190"/>
    <n v="462"/>
    <n v="609"/>
    <n v="383"/>
    <x v="59"/>
    <x v="26"/>
    <x v="396"/>
    <x v="4"/>
    <n v="12"/>
    <x v="4"/>
    <x v="0"/>
  </r>
  <r>
    <s v="AX17958"/>
    <s v="ENX2049"/>
    <s v="A156"/>
    <s v="EMP1019"/>
    <s v="C1522"/>
    <d v="2020-05-26T00:00:00"/>
    <x v="58"/>
    <n v="3"/>
    <n v="951"/>
    <n v="504"/>
    <n v="1294"/>
    <n v="1848"/>
    <n v="204"/>
    <x v="0"/>
    <x v="12"/>
    <x v="151"/>
    <x v="5"/>
    <n v="2"/>
    <x v="4"/>
    <x v="1"/>
  </r>
  <r>
    <s v="AX17963"/>
    <s v="ENX2073"/>
    <s v="A106"/>
    <s v="EMP1019"/>
    <s v="C1457"/>
    <d v="2020-05-26T00:00:00"/>
    <x v="85"/>
    <n v="2"/>
    <n v="1848"/>
    <n v="1294"/>
    <n v="716"/>
    <n v="1192"/>
    <n v="39"/>
    <x v="40"/>
    <x v="18"/>
    <x v="405"/>
    <x v="3"/>
    <n v="3"/>
    <x v="4"/>
    <x v="1"/>
  </r>
  <r>
    <s v="AX17970"/>
    <s v="ENX2005"/>
    <s v="A111"/>
    <s v="EMP1034"/>
    <s v="C1001"/>
    <d v="2020-05-26T00:00:00"/>
    <x v="79"/>
    <n v="1"/>
    <n v="2294"/>
    <n v="1399"/>
    <n v="4360"/>
    <n v="5520"/>
    <n v="1532"/>
    <x v="63"/>
    <x v="1"/>
    <x v="353"/>
    <x v="0"/>
    <n v="3"/>
    <x v="4"/>
    <x v="1"/>
  </r>
  <r>
    <s v="AX17983"/>
    <s v="ENX2036"/>
    <s v="A144"/>
    <s v="EMP1001"/>
    <s v="C1007"/>
    <d v="2020-05-26T00:00:00"/>
    <x v="1"/>
    <n v="1"/>
    <n v="2241"/>
    <n v="1367"/>
    <n v="5688"/>
    <n v="7485"/>
    <n v="74"/>
    <x v="45"/>
    <x v="10"/>
    <x v="426"/>
    <x v="0"/>
    <n v="3"/>
    <x v="4"/>
    <x v="1"/>
  </r>
  <r>
    <s v="AX17986"/>
    <s v="ENX2016"/>
    <s v="A149"/>
    <s v="EMP1009"/>
    <s v="C1654"/>
    <d v="2020-05-26T00:00:00"/>
    <x v="6"/>
    <n v="1"/>
    <n v="2091"/>
    <n v="1485"/>
    <n v="2446"/>
    <n v="4010"/>
    <n v="871"/>
    <x v="70"/>
    <x v="23"/>
    <x v="450"/>
    <x v="3"/>
    <n v="5"/>
    <x v="4"/>
    <x v="1"/>
  </r>
  <r>
    <s v="AX17989"/>
    <s v="ENX2066"/>
    <s v="A154"/>
    <s v="EMP1002"/>
    <s v="C1518"/>
    <d v="2020-05-26T00:00:00"/>
    <x v="13"/>
    <n v="1"/>
    <n v="1887"/>
    <n v="1378"/>
    <n v="3032"/>
    <n v="3566"/>
    <n v="766"/>
    <x v="8"/>
    <x v="9"/>
    <x v="493"/>
    <x v="1"/>
    <n v="5"/>
    <x v="4"/>
    <x v="1"/>
  </r>
  <r>
    <s v="AX17991"/>
    <s v="ENX2065"/>
    <s v="A153"/>
    <s v="EMP1032"/>
    <s v="C1256"/>
    <d v="2020-05-26T00:00:00"/>
    <x v="56"/>
    <n v="2"/>
    <n v="127"/>
    <n v="79"/>
    <n v="774"/>
    <n v="1334"/>
    <n v="87"/>
    <x v="27"/>
    <x v="1"/>
    <x v="727"/>
    <x v="1"/>
    <n v="7"/>
    <x v="4"/>
    <x v="1"/>
  </r>
  <r>
    <s v="AX17993"/>
    <s v="ENX2048"/>
    <s v="A117"/>
    <s v="EMP1040"/>
    <s v="C1532"/>
    <d v="2020-05-26T00:00:00"/>
    <x v="34"/>
    <n v="3"/>
    <n v="1119"/>
    <n v="683"/>
    <n v="832"/>
    <n v="1260"/>
    <n v="362"/>
    <x v="18"/>
    <x v="19"/>
    <x v="95"/>
    <x v="4"/>
    <n v="8"/>
    <x v="4"/>
    <x v="1"/>
  </r>
  <r>
    <s v="AX17994"/>
    <s v="ENX2072"/>
    <s v="A119"/>
    <s v="EMP1006"/>
    <s v="C1174"/>
    <d v="2020-05-26T00:00:00"/>
    <x v="31"/>
    <n v="1"/>
    <n v="356"/>
    <n v="292"/>
    <n v="683"/>
    <n v="1178"/>
    <n v="285"/>
    <x v="49"/>
    <x v="2"/>
    <x v="718"/>
    <x v="6"/>
    <n v="9"/>
    <x v="4"/>
    <x v="1"/>
  </r>
  <r>
    <s v="AX17995"/>
    <s v="ENX2098"/>
    <s v="A127"/>
    <s v="EMP1014"/>
    <s v="C1688"/>
    <d v="2020-05-26T00:00:00"/>
    <x v="69"/>
    <n v="2"/>
    <n v="1671"/>
    <n v="1220"/>
    <n v="5284"/>
    <n v="7888"/>
    <n v="322"/>
    <x v="39"/>
    <x v="16"/>
    <x v="510"/>
    <x v="2"/>
    <n v="9"/>
    <x v="4"/>
    <x v="1"/>
  </r>
  <r>
    <s v="AX17998"/>
    <s v="ENX2032"/>
    <s v="A129"/>
    <s v="EMP1026"/>
    <s v="C1013"/>
    <d v="2020-05-27T00:00:00"/>
    <x v="47"/>
    <n v="1"/>
    <n v="2141"/>
    <n v="1777"/>
    <n v="1054"/>
    <n v="1405"/>
    <n v="368"/>
    <x v="40"/>
    <x v="33"/>
    <x v="238"/>
    <x v="1"/>
    <n v="12"/>
    <x v="4"/>
    <x v="0"/>
  </r>
  <r>
    <s v="AX17999"/>
    <s v="ENX2021"/>
    <s v="A113"/>
    <s v="EMP1003"/>
    <s v="C1188"/>
    <d v="2020-05-27T00:00:00"/>
    <x v="77"/>
    <n v="1"/>
    <n v="871"/>
    <n v="540"/>
    <n v="168"/>
    <n v="246"/>
    <n v="1302"/>
    <x v="42"/>
    <x v="16"/>
    <x v="656"/>
    <x v="3"/>
    <n v="12"/>
    <x v="4"/>
    <x v="0"/>
  </r>
  <r>
    <s v="AX18002"/>
    <s v="ENX2082"/>
    <s v="A142"/>
    <s v="EMP1036"/>
    <s v="C1666"/>
    <d v="2020-05-27T00:00:00"/>
    <x v="86"/>
    <n v="1"/>
    <n v="667"/>
    <n v="387"/>
    <n v="5044"/>
    <n v="6552"/>
    <n v="589"/>
    <x v="23"/>
    <x v="14"/>
    <x v="44"/>
    <x v="6"/>
    <n v="12"/>
    <x v="4"/>
    <x v="0"/>
  </r>
  <r>
    <s v="AX18009"/>
    <s v="ENX2025"/>
    <s v="A152"/>
    <s v="EMP1016"/>
    <s v="C1175"/>
    <d v="2020-05-27T00:00:00"/>
    <x v="21"/>
    <n v="1"/>
    <n v="2182"/>
    <n v="1200"/>
    <n v="1788"/>
    <n v="2353"/>
    <n v="153"/>
    <x v="66"/>
    <x v="2"/>
    <x v="728"/>
    <x v="3"/>
    <n v="2"/>
    <x v="4"/>
    <x v="1"/>
  </r>
  <r>
    <s v="AX18012"/>
    <s v="ENX2090"/>
    <s v="A116"/>
    <s v="EMP1034"/>
    <s v="C1446"/>
    <d v="2020-05-27T00:00:00"/>
    <x v="55"/>
    <n v="4"/>
    <n v="2141"/>
    <n v="1777"/>
    <n v="1263"/>
    <n v="1683"/>
    <n v="2760"/>
    <x v="70"/>
    <x v="10"/>
    <x v="546"/>
    <x v="2"/>
    <n v="2"/>
    <x v="4"/>
    <x v="1"/>
  </r>
  <r>
    <s v="AX18021"/>
    <s v="ENX2025"/>
    <s v="A109"/>
    <s v="EMP1009"/>
    <s v="C1562"/>
    <d v="2020-05-27T00:00:00"/>
    <x v="21"/>
    <n v="4"/>
    <n v="847"/>
    <n v="534"/>
    <n v="807"/>
    <n v="1104"/>
    <n v="376"/>
    <x v="70"/>
    <x v="39"/>
    <x v="230"/>
    <x v="6"/>
    <n v="3"/>
    <x v="4"/>
    <x v="1"/>
  </r>
  <r>
    <s v="AX18024"/>
    <s v="ENX2066"/>
    <s v="A146"/>
    <s v="EMP1032"/>
    <s v="C1766"/>
    <d v="2020-05-27T00:00:00"/>
    <x v="13"/>
    <n v="1"/>
    <n v="2005"/>
    <n v="1223"/>
    <n v="5004"/>
    <n v="6104"/>
    <n v="1024"/>
    <x v="34"/>
    <x v="15"/>
    <x v="669"/>
    <x v="4"/>
    <n v="3"/>
    <x v="4"/>
    <x v="1"/>
  </r>
  <r>
    <s v="AX18026"/>
    <s v="ENX2091"/>
    <s v="A119"/>
    <s v="EMP1029"/>
    <s v="C1144"/>
    <d v="2020-05-27T00:00:00"/>
    <x v="39"/>
    <n v="4"/>
    <n v="1414"/>
    <n v="962"/>
    <n v="2588"/>
    <n v="3696"/>
    <n v="187"/>
    <x v="43"/>
    <x v="25"/>
    <x v="164"/>
    <x v="0"/>
    <n v="3"/>
    <x v="4"/>
    <x v="1"/>
  </r>
  <r>
    <s v="AX18037"/>
    <s v="ENX2081"/>
    <s v="A117"/>
    <s v="EMP1001"/>
    <s v="C1618"/>
    <d v="2020-05-27T00:00:00"/>
    <x v="62"/>
    <n v="4"/>
    <n v="847"/>
    <n v="534"/>
    <n v="292"/>
    <n v="356"/>
    <n v="644"/>
    <x v="58"/>
    <x v="24"/>
    <x v="405"/>
    <x v="6"/>
    <n v="5"/>
    <x v="4"/>
    <x v="1"/>
  </r>
  <r>
    <s v="AX18041"/>
    <s v="ENX2082"/>
    <s v="A134"/>
    <s v="EMP1017"/>
    <s v="C1045"/>
    <d v="2020-05-27T00:00:00"/>
    <x v="86"/>
    <n v="2"/>
    <n v="1338"/>
    <n v="682"/>
    <n v="4554"/>
    <n v="7230"/>
    <n v="192"/>
    <x v="60"/>
    <x v="9"/>
    <x v="413"/>
    <x v="0"/>
    <n v="6"/>
    <x v="4"/>
    <x v="1"/>
  </r>
  <r>
    <s v="AX18042"/>
    <s v="ENX2011"/>
    <s v="A168"/>
    <s v="EMP1035"/>
    <s v="C1255"/>
    <d v="2020-05-27T00:00:00"/>
    <x v="81"/>
    <n v="1"/>
    <n v="1338"/>
    <n v="682"/>
    <n v="342"/>
    <n v="434"/>
    <n v="1632"/>
    <x v="10"/>
    <x v="15"/>
    <x v="66"/>
    <x v="4"/>
    <n v="6"/>
    <x v="4"/>
    <x v="1"/>
  </r>
  <r>
    <s v="AX18045"/>
    <s v="ENX2082"/>
    <s v="A149"/>
    <s v="EMP1012"/>
    <s v="C1237"/>
    <d v="2020-05-27T00:00:00"/>
    <x v="86"/>
    <n v="1"/>
    <n v="1500"/>
    <n v="900"/>
    <n v="5596"/>
    <n v="9176"/>
    <n v="274"/>
    <x v="4"/>
    <x v="5"/>
    <x v="19"/>
    <x v="0"/>
    <n v="8"/>
    <x v="4"/>
    <x v="1"/>
  </r>
  <r>
    <s v="AX18046"/>
    <s v="ENX2096"/>
    <s v="A112"/>
    <s v="EMP1005"/>
    <s v="C1281"/>
    <d v="2020-05-27T00:00:00"/>
    <x v="36"/>
    <n v="4"/>
    <n v="1848"/>
    <n v="1294"/>
    <n v="4197"/>
    <n v="6882"/>
    <n v="742"/>
    <x v="56"/>
    <x v="3"/>
    <x v="0"/>
    <x v="3"/>
    <n v="11"/>
    <x v="4"/>
    <x v="1"/>
  </r>
  <r>
    <s v="AX18050"/>
    <s v="ENX2048"/>
    <s v="A141"/>
    <s v="EMP1033"/>
    <s v="C1367"/>
    <d v="2020-05-27T00:00:00"/>
    <x v="34"/>
    <n v="1"/>
    <n v="1467"/>
    <n v="807"/>
    <n v="588"/>
    <n v="736"/>
    <n v="1448"/>
    <x v="0"/>
    <x v="44"/>
    <x v="389"/>
    <x v="4"/>
    <n v="12"/>
    <x v="4"/>
    <x v="1"/>
  </r>
  <r>
    <s v="AX18052"/>
    <s v="ENX2009"/>
    <s v="A164"/>
    <s v="EMP1021"/>
    <s v="C1713"/>
    <d v="2020-05-28T00:00:00"/>
    <x v="75"/>
    <n v="4"/>
    <n v="684"/>
    <n v="561"/>
    <n v="255"/>
    <n v="392"/>
    <n v="368"/>
    <x v="73"/>
    <x v="33"/>
    <x v="277"/>
    <x v="0"/>
    <n v="12"/>
    <x v="4"/>
    <x v="0"/>
  </r>
  <r>
    <s v="AX18053"/>
    <s v="ENX2045"/>
    <s v="A107"/>
    <s v="EMP1030"/>
    <s v="C1415"/>
    <d v="2020-05-28T00:00:00"/>
    <x v="65"/>
    <n v="3"/>
    <n v="127"/>
    <n v="79"/>
    <n v="900"/>
    <n v="1636"/>
    <n v="243"/>
    <x v="34"/>
    <x v="29"/>
    <x v="254"/>
    <x v="6"/>
    <n v="12"/>
    <x v="4"/>
    <x v="0"/>
  </r>
  <r>
    <s v="AX18056"/>
    <s v="ENX2062"/>
    <s v="A148"/>
    <s v="EMP1011"/>
    <s v="C1569"/>
    <d v="2020-05-28T00:00:00"/>
    <x v="91"/>
    <n v="1"/>
    <n v="2495"/>
    <n v="1896"/>
    <n v="61"/>
    <n v="95"/>
    <n v="606"/>
    <x v="44"/>
    <x v="9"/>
    <x v="511"/>
    <x v="0"/>
    <n v="12"/>
    <x v="4"/>
    <x v="0"/>
  </r>
  <r>
    <s v="AX18061"/>
    <s v="ENX2088"/>
    <s v="A166"/>
    <s v="EMP1043"/>
    <s v="C1596"/>
    <d v="2020-05-28T00:00:00"/>
    <x v="48"/>
    <n v="1"/>
    <n v="2497"/>
    <n v="1473"/>
    <n v="171"/>
    <n v="217"/>
    <n v="246"/>
    <x v="55"/>
    <x v="17"/>
    <x v="75"/>
    <x v="0"/>
    <n v="7"/>
    <x v="4"/>
    <x v="1"/>
  </r>
  <r>
    <s v="AX18062"/>
    <s v="ENX2084"/>
    <s v="A103"/>
    <s v="EMP1007"/>
    <s v="C1566"/>
    <d v="2020-05-28T00:00:00"/>
    <x v="10"/>
    <n v="1"/>
    <n v="35"/>
    <n v="22"/>
    <n v="358"/>
    <n v="596"/>
    <n v="480"/>
    <x v="35"/>
    <x v="17"/>
    <x v="624"/>
    <x v="4"/>
    <n v="9"/>
    <x v="4"/>
    <x v="1"/>
  </r>
  <r>
    <s v="AX18068"/>
    <s v="ENX2015"/>
    <s v="A130"/>
    <s v="EMP1019"/>
    <s v="C1376"/>
    <d v="2020-05-28T00:00:00"/>
    <x v="17"/>
    <n v="4"/>
    <n v="1494"/>
    <n v="971"/>
    <n v="832"/>
    <n v="1600"/>
    <n v="1144"/>
    <x v="27"/>
    <x v="38"/>
    <x v="130"/>
    <x v="5"/>
    <n v="9"/>
    <x v="4"/>
    <x v="1"/>
  </r>
  <r>
    <s v="AX18069"/>
    <s v="ENX2090"/>
    <s v="A108"/>
    <s v="EMP1037"/>
    <s v="C1211"/>
    <d v="2020-05-28T00:00:00"/>
    <x v="55"/>
    <n v="1"/>
    <n v="2464"/>
    <n v="1774"/>
    <n v="1295"/>
    <n v="1639"/>
    <n v="1178"/>
    <x v="38"/>
    <x v="7"/>
    <x v="659"/>
    <x v="2"/>
    <n v="11"/>
    <x v="4"/>
    <x v="1"/>
  </r>
  <r>
    <s v="AX18071"/>
    <s v="ENX2062"/>
    <s v="A160"/>
    <s v="EMP1025"/>
    <s v="C1586"/>
    <d v="2020-05-28T00:00:00"/>
    <x v="91"/>
    <n v="2"/>
    <n v="2005"/>
    <n v="1223"/>
    <n v="1223"/>
    <n v="2005"/>
    <n v="246"/>
    <x v="48"/>
    <x v="24"/>
    <x v="180"/>
    <x v="0"/>
    <n v="11"/>
    <x v="4"/>
    <x v="1"/>
  </r>
  <r>
    <s v="AX18075"/>
    <s v="ENX2069"/>
    <s v="A149"/>
    <s v="EMP1031"/>
    <s v="C1643"/>
    <d v="2020-05-28T00:00:00"/>
    <x v="46"/>
    <n v="3"/>
    <n v="1639"/>
    <n v="1295"/>
    <n v="1220"/>
    <n v="1671"/>
    <n v="895"/>
    <x v="20"/>
    <x v="40"/>
    <x v="230"/>
    <x v="1"/>
    <n v="11"/>
    <x v="4"/>
    <x v="1"/>
  </r>
  <r>
    <s v="AX18088"/>
    <s v="ENX2061"/>
    <s v="A101"/>
    <s v="EMP1012"/>
    <s v="C1570"/>
    <d v="2020-05-28T00:00:00"/>
    <x v="72"/>
    <n v="4"/>
    <n v="871"/>
    <n v="540"/>
    <n v="408"/>
    <n v="504"/>
    <n v="589"/>
    <x v="54"/>
    <x v="4"/>
    <x v="729"/>
    <x v="6"/>
    <n v="11"/>
    <x v="4"/>
    <x v="1"/>
  </r>
  <r>
    <s v="AX18089"/>
    <s v="ENX2048"/>
    <s v="A117"/>
    <s v="EMP1026"/>
    <s v="C1111"/>
    <d v="2020-05-28T00:00:00"/>
    <x v="34"/>
    <n v="3"/>
    <n v="1639"/>
    <n v="1295"/>
    <n v="872"/>
    <n v="1743"/>
    <n v="87"/>
    <x v="15"/>
    <x v="17"/>
    <x v="638"/>
    <x v="6"/>
    <n v="12"/>
    <x v="4"/>
    <x v="1"/>
  </r>
  <r>
    <s v="AX18090"/>
    <s v="ENX2010"/>
    <s v="A127"/>
    <s v="EMP1021"/>
    <s v="C1204"/>
    <d v="2020-05-28T00:00:00"/>
    <x v="43"/>
    <n v="1"/>
    <n v="458"/>
    <n v="376"/>
    <n v="589"/>
    <n v="1052"/>
    <n v="554"/>
    <x v="63"/>
    <x v="9"/>
    <x v="618"/>
    <x v="4"/>
    <n v="12"/>
    <x v="4"/>
    <x v="1"/>
  </r>
  <r>
    <s v="AX18105"/>
    <s v="ENX2020"/>
    <s v="A123"/>
    <s v="EMP1039"/>
    <s v="C1440"/>
    <d v="2020-05-29T00:00:00"/>
    <x v="18"/>
    <n v="1"/>
    <n v="504"/>
    <n v="408"/>
    <n v="882"/>
    <n v="1104"/>
    <n v="599"/>
    <x v="17"/>
    <x v="41"/>
    <x v="508"/>
    <x v="3"/>
    <n v="1"/>
    <x v="4"/>
    <x v="1"/>
  </r>
  <r>
    <s v="AX18110"/>
    <s v="ENX2026"/>
    <s v="A105"/>
    <s v="EMP1025"/>
    <s v="C1740"/>
    <d v="2020-05-29T00:00:00"/>
    <x v="74"/>
    <n v="3"/>
    <n v="1826"/>
    <n v="1443"/>
    <n v="61"/>
    <n v="95"/>
    <n v="1852"/>
    <x v="70"/>
    <x v="7"/>
    <x v="49"/>
    <x v="2"/>
    <n v="2"/>
    <x v="4"/>
    <x v="1"/>
  </r>
  <r>
    <s v="AX18113"/>
    <s v="ENX2077"/>
    <s v="A169"/>
    <s v="EMP1037"/>
    <s v="C1729"/>
    <d v="2020-05-29T00:00:00"/>
    <x v="51"/>
    <n v="1"/>
    <n v="2497"/>
    <n v="1473"/>
    <n v="1230"/>
    <n v="1783"/>
    <n v="895"/>
    <x v="58"/>
    <x v="11"/>
    <x v="612"/>
    <x v="5"/>
    <n v="2"/>
    <x v="4"/>
    <x v="1"/>
  </r>
  <r>
    <s v="AX18114"/>
    <s v="ENX2068"/>
    <s v="A170"/>
    <s v="EMP1017"/>
    <s v="C1172"/>
    <d v="2020-05-29T00:00:00"/>
    <x v="20"/>
    <n v="3"/>
    <n v="123"/>
    <n v="84"/>
    <n v="1742"/>
    <n v="3416"/>
    <n v="87"/>
    <x v="17"/>
    <x v="41"/>
    <x v="689"/>
    <x v="2"/>
    <n v="5"/>
    <x v="4"/>
    <x v="1"/>
  </r>
  <r>
    <s v="AX18128"/>
    <s v="ENX2069"/>
    <s v="A166"/>
    <s v="EMP1009"/>
    <s v="C1017"/>
    <d v="2020-05-29T00:00:00"/>
    <x v="46"/>
    <n v="4"/>
    <n v="217"/>
    <n v="171"/>
    <n v="838"/>
    <n v="1103"/>
    <n v="1341"/>
    <x v="46"/>
    <x v="44"/>
    <x v="163"/>
    <x v="2"/>
    <n v="5"/>
    <x v="4"/>
    <x v="1"/>
  </r>
  <r>
    <s v="AX18131"/>
    <s v="ENX2006"/>
    <s v="A134"/>
    <s v="EMP1009"/>
    <s v="C1751"/>
    <d v="2020-05-29T00:00:00"/>
    <x v="68"/>
    <n v="1"/>
    <n v="502"/>
    <n v="296"/>
    <n v="1223"/>
    <n v="2005"/>
    <n v="1086"/>
    <x v="7"/>
    <x v="35"/>
    <x v="555"/>
    <x v="1"/>
    <n v="6"/>
    <x v="4"/>
    <x v="1"/>
  </r>
  <r>
    <s v="AX18132"/>
    <s v="ENX2021"/>
    <s v="A100"/>
    <s v="EMP1034"/>
    <s v="C1656"/>
    <d v="2020-05-29T00:00:00"/>
    <x v="77"/>
    <n v="3"/>
    <n v="2005"/>
    <n v="1223"/>
    <n v="716"/>
    <n v="1192"/>
    <n v="275"/>
    <x v="5"/>
    <x v="17"/>
    <x v="63"/>
    <x v="4"/>
    <n v="7"/>
    <x v="4"/>
    <x v="1"/>
  </r>
  <r>
    <s v="AX18143"/>
    <s v="ENX2042"/>
    <s v="A113"/>
    <s v="EMP1011"/>
    <s v="C1113"/>
    <d v="2020-05-29T00:00:00"/>
    <x v="49"/>
    <n v="1"/>
    <n v="368"/>
    <n v="269"/>
    <n v="390"/>
    <n v="543"/>
    <n v="858"/>
    <x v="39"/>
    <x v="43"/>
    <x v="292"/>
    <x v="5"/>
    <n v="9"/>
    <x v="4"/>
    <x v="1"/>
  </r>
  <r>
    <s v="AX18146"/>
    <s v="ENX2019"/>
    <s v="A151"/>
    <s v="EMP1028"/>
    <s v="C1254"/>
    <d v="2020-05-29T00:00:00"/>
    <x v="60"/>
    <n v="1"/>
    <n v="2396"/>
    <n v="1965"/>
    <n v="180"/>
    <n v="224"/>
    <n v="768"/>
    <x v="19"/>
    <x v="10"/>
    <x v="301"/>
    <x v="2"/>
    <n v="9"/>
    <x v="4"/>
    <x v="1"/>
  </r>
  <r>
    <s v="AX18148"/>
    <s v="ENX2084"/>
    <s v="A149"/>
    <s v="EMP1032"/>
    <s v="C1562"/>
    <d v="2020-05-29T00:00:00"/>
    <x v="10"/>
    <n v="3"/>
    <n v="1783"/>
    <n v="1516"/>
    <n v="1367"/>
    <n v="2241"/>
    <n v="870"/>
    <x v="42"/>
    <x v="8"/>
    <x v="274"/>
    <x v="3"/>
    <n v="10"/>
    <x v="4"/>
    <x v="1"/>
  </r>
  <r>
    <s v="AX18153"/>
    <s v="ENX2059"/>
    <s v="A131"/>
    <s v="EMP1029"/>
    <s v="C1066"/>
    <d v="2020-05-29T00:00:00"/>
    <x v="97"/>
    <n v="1"/>
    <n v="378"/>
    <n v="291"/>
    <n v="1572"/>
    <n v="1894"/>
    <n v="1024"/>
    <x v="16"/>
    <x v="44"/>
    <x v="685"/>
    <x v="1"/>
    <n v="10"/>
    <x v="4"/>
    <x v="1"/>
  </r>
  <r>
    <s v="AX18154"/>
    <s v="ENX2060"/>
    <s v="A101"/>
    <s v="EMP1014"/>
    <s v="C1423"/>
    <d v="2020-05-29T00:00:00"/>
    <x v="73"/>
    <n v="2"/>
    <n v="504"/>
    <n v="408"/>
    <n v="5936"/>
    <n v="9132"/>
    <n v="1212"/>
    <x v="39"/>
    <x v="21"/>
    <x v="331"/>
    <x v="3"/>
    <n v="12"/>
    <x v="4"/>
    <x v="1"/>
  </r>
  <r>
    <s v="AX18155"/>
    <s v="ENX2072"/>
    <s v="A103"/>
    <s v="EMP1029"/>
    <s v="C1299"/>
    <d v="2020-05-30T00:00:00"/>
    <x v="31"/>
    <n v="1"/>
    <n v="1367"/>
    <n v="984"/>
    <n v="1090"/>
    <n v="1380"/>
    <n v="554"/>
    <x v="32"/>
    <x v="44"/>
    <x v="210"/>
    <x v="0"/>
    <n v="12"/>
    <x v="4"/>
    <x v="0"/>
  </r>
  <r>
    <s v="AX18156"/>
    <s v="ENX2038"/>
    <s v="A125"/>
    <s v="EMP1040"/>
    <s v="C1213"/>
    <d v="2020-05-30T00:00:00"/>
    <x v="84"/>
    <n v="4"/>
    <n v="1743"/>
    <n v="872"/>
    <n v="876"/>
    <n v="1068"/>
    <n v="799"/>
    <x v="12"/>
    <x v="31"/>
    <x v="175"/>
    <x v="3"/>
    <n v="12"/>
    <x v="4"/>
    <x v="0"/>
  </r>
  <r>
    <s v="AX18157"/>
    <s v="ENX2002"/>
    <s v="A103"/>
    <s v="EMP1016"/>
    <s v="C1386"/>
    <d v="2020-05-30T00:00:00"/>
    <x v="100"/>
    <n v="3"/>
    <n v="556"/>
    <n v="395"/>
    <n v="3600"/>
    <n v="6000"/>
    <n v="431"/>
    <x v="64"/>
    <x v="17"/>
    <x v="72"/>
    <x v="1"/>
    <n v="4"/>
    <x v="4"/>
    <x v="1"/>
  </r>
  <r>
    <s v="AX18160"/>
    <s v="ENX2000"/>
    <s v="A140"/>
    <s v="EMP1035"/>
    <s v="C1738"/>
    <d v="2020-05-30T00:00:00"/>
    <x v="98"/>
    <n v="1"/>
    <n v="1889"/>
    <n v="945"/>
    <n v="2590"/>
    <n v="3278"/>
    <n v="1624"/>
    <x v="29"/>
    <x v="21"/>
    <x v="67"/>
    <x v="3"/>
    <n v="4"/>
    <x v="4"/>
    <x v="1"/>
  </r>
  <r>
    <s v="AX18162"/>
    <s v="ENX2074"/>
    <s v="A141"/>
    <s v="EMP1036"/>
    <s v="C1738"/>
    <d v="2020-05-30T00:00:00"/>
    <x v="41"/>
    <n v="4"/>
    <n v="1972"/>
    <n v="1321"/>
    <n v="416"/>
    <n v="603"/>
    <n v="192"/>
    <x v="13"/>
    <x v="32"/>
    <x v="475"/>
    <x v="5"/>
    <n v="5"/>
    <x v="4"/>
    <x v="1"/>
  </r>
  <r>
    <s v="AX18167"/>
    <s v="ENX2007"/>
    <s v="A134"/>
    <s v="EMP1030"/>
    <s v="C1636"/>
    <d v="2020-05-30T00:00:00"/>
    <x v="63"/>
    <n v="4"/>
    <n v="1119"/>
    <n v="683"/>
    <n v="2046"/>
    <n v="4014"/>
    <n v="483"/>
    <x v="56"/>
    <x v="38"/>
    <x v="7"/>
    <x v="4"/>
    <n v="5"/>
    <x v="4"/>
    <x v="1"/>
  </r>
  <r>
    <s v="AX18168"/>
    <s v="ENX2087"/>
    <s v="A148"/>
    <s v="EMP1037"/>
    <s v="C1570"/>
    <d v="2020-05-30T00:00:00"/>
    <x v="95"/>
    <n v="1"/>
    <n v="1639"/>
    <n v="1295"/>
    <n v="1608"/>
    <n v="2400"/>
    <n v="107"/>
    <x v="32"/>
    <x v="39"/>
    <x v="458"/>
    <x v="4"/>
    <n v="6"/>
    <x v="4"/>
    <x v="1"/>
  </r>
  <r>
    <s v="AX18176"/>
    <s v="ENX2084"/>
    <s v="A173"/>
    <s v="EMP1041"/>
    <s v="C1677"/>
    <d v="2020-05-30T00:00:00"/>
    <x v="10"/>
    <n v="3"/>
    <n v="1862"/>
    <n v="1173"/>
    <n v="2244"/>
    <n v="2736"/>
    <n v="660"/>
    <x v="72"/>
    <x v="15"/>
    <x v="23"/>
    <x v="5"/>
    <n v="7"/>
    <x v="4"/>
    <x v="1"/>
  </r>
  <r>
    <s v="AX18178"/>
    <s v="ENX2001"/>
    <s v="A117"/>
    <s v="EMP1030"/>
    <s v="C1686"/>
    <d v="2020-05-30T00:00:00"/>
    <x v="93"/>
    <n v="3"/>
    <n v="556"/>
    <n v="395"/>
    <n v="3903"/>
    <n v="4761"/>
    <n v="742"/>
    <x v="24"/>
    <x v="19"/>
    <x v="730"/>
    <x v="4"/>
    <n v="8"/>
    <x v="4"/>
    <x v="1"/>
  </r>
  <r>
    <s v="AX18180"/>
    <s v="ENX2039"/>
    <s v="A132"/>
    <s v="EMP1010"/>
    <s v="C1195"/>
    <d v="2020-05-30T00:00:00"/>
    <x v="96"/>
    <n v="2"/>
    <n v="127"/>
    <n v="79"/>
    <n v="208"/>
    <n v="400"/>
    <n v="1128"/>
    <x v="1"/>
    <x v="6"/>
    <x v="433"/>
    <x v="5"/>
    <n v="8"/>
    <x v="4"/>
    <x v="1"/>
  </r>
  <r>
    <s v="AX18197"/>
    <s v="ENX2093"/>
    <s v="A153"/>
    <s v="EMP1000"/>
    <s v="C1768"/>
    <d v="2020-05-30T00:00:00"/>
    <x v="99"/>
    <n v="2"/>
    <n v="913"/>
    <n v="584"/>
    <n v="1090"/>
    <n v="1380"/>
    <n v="2280"/>
    <x v="57"/>
    <x v="43"/>
    <x v="456"/>
    <x v="2"/>
    <n v="9"/>
    <x v="4"/>
    <x v="1"/>
  </r>
  <r>
    <s v="AX18199"/>
    <s v="ENX2059"/>
    <s v="A103"/>
    <s v="EMP1038"/>
    <s v="C1602"/>
    <d v="2020-05-30T00:00:00"/>
    <x v="97"/>
    <n v="1"/>
    <n v="1566"/>
    <n v="1190"/>
    <n v="1363"/>
    <n v="1725"/>
    <n v="436"/>
    <x v="68"/>
    <x v="41"/>
    <x v="689"/>
    <x v="5"/>
    <n v="9"/>
    <x v="4"/>
    <x v="1"/>
  </r>
  <r>
    <s v="AX18201"/>
    <s v="ENX2000"/>
    <s v="A133"/>
    <s v="EMP1008"/>
    <s v="C1555"/>
    <d v="2020-05-30T00:00:00"/>
    <x v="98"/>
    <n v="1"/>
    <n v="504"/>
    <n v="408"/>
    <n v="2756"/>
    <n v="3774"/>
    <n v="729"/>
    <x v="70"/>
    <x v="9"/>
    <x v="104"/>
    <x v="6"/>
    <n v="10"/>
    <x v="4"/>
    <x v="1"/>
  </r>
  <r>
    <s v="AX18204"/>
    <s v="ENX2079"/>
    <s v="A130"/>
    <s v="EMP1041"/>
    <s v="C1370"/>
    <d v="2020-05-30T00:00:00"/>
    <x v="9"/>
    <n v="1"/>
    <n v="913"/>
    <n v="584"/>
    <n v="3915"/>
    <n v="5436"/>
    <n v="1140"/>
    <x v="32"/>
    <x v="41"/>
    <x v="731"/>
    <x v="3"/>
    <n v="11"/>
    <x v="4"/>
    <x v="1"/>
  </r>
  <r>
    <s v="AX18205"/>
    <s v="ENX2025"/>
    <s v="A132"/>
    <s v="EMP1018"/>
    <s v="C1446"/>
    <d v="2020-05-30T00:00:00"/>
    <x v="21"/>
    <n v="1"/>
    <n v="1798"/>
    <n v="971"/>
    <n v="7108"/>
    <n v="8564"/>
    <n v="123"/>
    <x v="31"/>
    <x v="19"/>
    <x v="408"/>
    <x v="5"/>
    <n v="11"/>
    <x v="4"/>
    <x v="1"/>
  </r>
  <r>
    <s v="AX18208"/>
    <s v="ENX2006"/>
    <s v="A121"/>
    <s v="EMP1018"/>
    <s v="C1345"/>
    <d v="2020-05-30T00:00:00"/>
    <x v="68"/>
    <n v="2"/>
    <n v="556"/>
    <n v="395"/>
    <n v="296"/>
    <n v="502"/>
    <n v="123"/>
    <x v="13"/>
    <x v="7"/>
    <x v="497"/>
    <x v="1"/>
    <n v="11"/>
    <x v="4"/>
    <x v="1"/>
  </r>
  <r>
    <s v="AX18210"/>
    <s v="ENX2094"/>
    <s v="A119"/>
    <s v="EMP1003"/>
    <s v="C1523"/>
    <d v="2020-05-30T00:00:00"/>
    <x v="90"/>
    <n v="1"/>
    <n v="136"/>
    <n v="72"/>
    <n v="2514"/>
    <n v="3309"/>
    <n v="570"/>
    <x v="14"/>
    <x v="39"/>
    <x v="732"/>
    <x v="4"/>
    <n v="12"/>
    <x v="4"/>
    <x v="1"/>
  </r>
  <r>
    <s v="AX18214"/>
    <s v="ENX2031"/>
    <s v="A172"/>
    <s v="EMP1028"/>
    <s v="C1296"/>
    <d v="2020-05-31T00:00:00"/>
    <x v="88"/>
    <n v="3"/>
    <n v="1178"/>
    <n v="683"/>
    <n v="400"/>
    <n v="580"/>
    <n v="600"/>
    <x v="24"/>
    <x v="42"/>
    <x v="360"/>
    <x v="1"/>
    <n v="12"/>
    <x v="4"/>
    <x v="0"/>
  </r>
  <r>
    <s v="AX18218"/>
    <s v="ENX2064"/>
    <s v="A142"/>
    <s v="EMP1034"/>
    <s v="C1492"/>
    <d v="2020-05-31T00:00:00"/>
    <x v="25"/>
    <n v="4"/>
    <n v="1022"/>
    <n v="818"/>
    <n v="534"/>
    <n v="847"/>
    <n v="123"/>
    <x v="8"/>
    <x v="29"/>
    <x v="217"/>
    <x v="3"/>
    <n v="1"/>
    <x v="4"/>
    <x v="1"/>
  </r>
  <r>
    <s v="AX18223"/>
    <s v="ENX2058"/>
    <s v="A133"/>
    <s v="EMP1011"/>
    <s v="C1292"/>
    <d v="2020-05-31T00:00:00"/>
    <x v="53"/>
    <n v="1"/>
    <n v="1119"/>
    <n v="683"/>
    <n v="1683"/>
    <n v="2052"/>
    <n v="895"/>
    <x v="16"/>
    <x v="44"/>
    <x v="733"/>
    <x v="2"/>
    <n v="1"/>
    <x v="4"/>
    <x v="1"/>
  </r>
  <r>
    <s v="AX18226"/>
    <s v="ENX2027"/>
    <s v="A171"/>
    <s v="EMP1005"/>
    <s v="C1628"/>
    <d v="2020-05-31T00:00:00"/>
    <x v="19"/>
    <n v="3"/>
    <n v="1582"/>
    <n v="1234"/>
    <n v="971"/>
    <n v="1798"/>
    <n v="331"/>
    <x v="31"/>
    <x v="29"/>
    <x v="298"/>
    <x v="1"/>
    <n v="2"/>
    <x v="4"/>
    <x v="1"/>
  </r>
  <r>
    <s v="AX18234"/>
    <s v="ENX2074"/>
    <s v="A130"/>
    <s v="EMP1029"/>
    <s v="C1191"/>
    <d v="2020-05-31T00:00:00"/>
    <x v="41"/>
    <n v="2"/>
    <n v="203"/>
    <n v="154"/>
    <n v="425"/>
    <n v="545"/>
    <n v="766"/>
    <x v="70"/>
    <x v="44"/>
    <x v="503"/>
    <x v="4"/>
    <n v="3"/>
    <x v="4"/>
    <x v="1"/>
  </r>
  <r>
    <s v="AX18243"/>
    <s v="ENX2071"/>
    <s v="A168"/>
    <s v="EMP1013"/>
    <s v="C1540"/>
    <d v="2020-05-31T00:00:00"/>
    <x v="92"/>
    <n v="3"/>
    <n v="1587"/>
    <n v="1301"/>
    <n v="971"/>
    <n v="1798"/>
    <n v="2613"/>
    <x v="67"/>
    <x v="10"/>
    <x v="416"/>
    <x v="1"/>
    <n v="4"/>
    <x v="4"/>
    <x v="1"/>
  </r>
  <r>
    <s v="AX18244"/>
    <s v="ENX2065"/>
    <s v="A139"/>
    <s v="EMP1024"/>
    <s v="C1614"/>
    <d v="2020-05-31T00:00:00"/>
    <x v="56"/>
    <n v="1"/>
    <n v="2495"/>
    <n v="1896"/>
    <n v="358"/>
    <n v="596"/>
    <n v="2070"/>
    <x v="58"/>
    <x v="13"/>
    <x v="561"/>
    <x v="5"/>
    <n v="5"/>
    <x v="4"/>
    <x v="1"/>
  </r>
  <r>
    <s v="AX18247"/>
    <s v="ENX2040"/>
    <s v="A121"/>
    <s v="EMP1014"/>
    <s v="C1015"/>
    <d v="2020-05-31T00:00:00"/>
    <x v="4"/>
    <n v="3"/>
    <n v="2294"/>
    <n v="1399"/>
    <n v="1434"/>
    <n v="2658"/>
    <n v="66"/>
    <x v="36"/>
    <x v="15"/>
    <x v="341"/>
    <x v="6"/>
    <n v="6"/>
    <x v="4"/>
    <x v="1"/>
  </r>
  <r>
    <s v="AX18249"/>
    <s v="ENX2006"/>
    <s v="A115"/>
    <s v="EMP1028"/>
    <s v="C1107"/>
    <d v="2020-05-31T00:00:00"/>
    <x v="68"/>
    <n v="1"/>
    <n v="217"/>
    <n v="171"/>
    <n v="536"/>
    <n v="800"/>
    <n v="377"/>
    <x v="70"/>
    <x v="10"/>
    <x v="733"/>
    <x v="2"/>
    <n v="11"/>
    <x v="4"/>
    <x v="1"/>
  </r>
  <r>
    <s v="AX18261"/>
    <s v="ENX2083"/>
    <s v="A138"/>
    <s v="EMP1042"/>
    <s v="C1638"/>
    <d v="2020-05-31T00:00:00"/>
    <x v="59"/>
    <n v="2"/>
    <n v="2495"/>
    <n v="1896"/>
    <n v="4134"/>
    <n v="5661"/>
    <n v="383"/>
    <x v="69"/>
    <x v="18"/>
    <x v="6"/>
    <x v="3"/>
    <n v="12"/>
    <x v="4"/>
    <x v="1"/>
  </r>
  <r>
    <s v="AX18262"/>
    <s v="ENX2073"/>
    <s v="A144"/>
    <s v="EMP1026"/>
    <s v="C1514"/>
    <d v="2020-06-01T00:00:00"/>
    <x v="85"/>
    <n v="4"/>
    <n v="1522"/>
    <n v="791"/>
    <n v="1535"/>
    <n v="2257"/>
    <n v="328"/>
    <x v="42"/>
    <x v="3"/>
    <x v="730"/>
    <x v="2"/>
    <n v="12"/>
    <x v="5"/>
    <x v="0"/>
  </r>
  <r>
    <s v="AX18266"/>
    <s v="ENX2094"/>
    <s v="A104"/>
    <s v="EMP1009"/>
    <s v="C1548"/>
    <d v="2020-06-01T00:00:00"/>
    <x v="90"/>
    <n v="2"/>
    <n v="1826"/>
    <n v="1443"/>
    <n v="1008"/>
    <n v="1902"/>
    <n v="1788"/>
    <x v="50"/>
    <x v="0"/>
    <x v="268"/>
    <x v="1"/>
    <n v="2"/>
    <x v="5"/>
    <x v="1"/>
  </r>
  <r>
    <s v="AX18275"/>
    <s v="ENX2089"/>
    <s v="A136"/>
    <s v="EMP1044"/>
    <s v="C1594"/>
    <d v="2020-06-01T00:00:00"/>
    <x v="89"/>
    <n v="3"/>
    <n v="596"/>
    <n v="358"/>
    <n v="534"/>
    <n v="847"/>
    <n v="451"/>
    <x v="10"/>
    <x v="38"/>
    <x v="362"/>
    <x v="5"/>
    <n v="4"/>
    <x v="5"/>
    <x v="1"/>
  </r>
  <r>
    <s v="AX18276"/>
    <s v="ENX2041"/>
    <s v="A101"/>
    <s v="EMP1036"/>
    <s v="C1053"/>
    <d v="2020-06-01T00:00:00"/>
    <x v="7"/>
    <n v="1"/>
    <n v="1052"/>
    <n v="589"/>
    <n v="252"/>
    <n v="369"/>
    <n v="613"/>
    <x v="27"/>
    <x v="38"/>
    <x v="286"/>
    <x v="6"/>
    <n v="6"/>
    <x v="5"/>
    <x v="1"/>
  </r>
  <r>
    <s v="AX18278"/>
    <s v="ENX2072"/>
    <s v="A165"/>
    <s v="EMP1029"/>
    <s v="C1506"/>
    <d v="2020-06-01T00:00:00"/>
    <x v="31"/>
    <n v="2"/>
    <n v="817"/>
    <n v="409"/>
    <n v="216"/>
    <n v="408"/>
    <n v="369"/>
    <x v="41"/>
    <x v="10"/>
    <x v="241"/>
    <x v="4"/>
    <n v="6"/>
    <x v="5"/>
    <x v="1"/>
  </r>
  <r>
    <s v="AX18283"/>
    <s v="ENX2013"/>
    <s v="A139"/>
    <s v="EMP1034"/>
    <s v="C1528"/>
    <d v="2020-06-01T00:00:00"/>
    <x v="70"/>
    <n v="2"/>
    <n v="290"/>
    <n v="200"/>
    <n v="1378"/>
    <n v="1887"/>
    <n v="496"/>
    <x v="46"/>
    <x v="2"/>
    <x v="126"/>
    <x v="3"/>
    <n v="6"/>
    <x v="5"/>
    <x v="1"/>
  </r>
  <r>
    <s v="AX18285"/>
    <s v="ENX2090"/>
    <s v="A172"/>
    <s v="EMP1008"/>
    <s v="C1070"/>
    <d v="2020-06-01T00:00:00"/>
    <x v="55"/>
    <n v="3"/>
    <n v="556"/>
    <n v="395"/>
    <n v="1176"/>
    <n v="1472"/>
    <n v="1378"/>
    <x v="28"/>
    <x v="28"/>
    <x v="308"/>
    <x v="1"/>
    <n v="7"/>
    <x v="5"/>
    <x v="1"/>
  </r>
  <r>
    <s v="AX18288"/>
    <s v="ENX2094"/>
    <s v="A127"/>
    <s v="EMP1003"/>
    <s v="C1074"/>
    <d v="2020-06-01T00:00:00"/>
    <x v="90"/>
    <n v="1"/>
    <n v="847"/>
    <n v="534"/>
    <n v="1473"/>
    <n v="2497"/>
    <n v="123"/>
    <x v="41"/>
    <x v="15"/>
    <x v="264"/>
    <x v="4"/>
    <n v="7"/>
    <x v="5"/>
    <x v="1"/>
  </r>
  <r>
    <s v="AX18289"/>
    <s v="ENX2010"/>
    <s v="A163"/>
    <s v="EMP1009"/>
    <s v="C1387"/>
    <d v="2020-06-01T00:00:00"/>
    <x v="43"/>
    <n v="4"/>
    <n v="561"/>
    <n v="421"/>
    <n v="683"/>
    <n v="1178"/>
    <n v="1104"/>
    <x v="13"/>
    <x v="24"/>
    <x v="79"/>
    <x v="2"/>
    <n v="8"/>
    <x v="5"/>
    <x v="1"/>
  </r>
  <r>
    <s v="AX18294"/>
    <s v="ENX2057"/>
    <s v="A143"/>
    <s v="EMP1000"/>
    <s v="C1198"/>
    <d v="2020-06-01T00:00:00"/>
    <x v="78"/>
    <n v="1"/>
    <n v="368"/>
    <n v="294"/>
    <n v="2468"/>
    <n v="3164"/>
    <n v="161"/>
    <x v="15"/>
    <x v="20"/>
    <x v="150"/>
    <x v="5"/>
    <n v="9"/>
    <x v="5"/>
    <x v="1"/>
  </r>
  <r>
    <s v="AX18295"/>
    <s v="ENX2042"/>
    <s v="A102"/>
    <s v="EMP1011"/>
    <s v="C1742"/>
    <d v="2020-06-01T00:00:00"/>
    <x v="49"/>
    <n v="1"/>
    <n v="1494"/>
    <n v="971"/>
    <n v="1968"/>
    <n v="2734"/>
    <n v="656"/>
    <x v="51"/>
    <x v="11"/>
    <x v="349"/>
    <x v="2"/>
    <n v="11"/>
    <x v="5"/>
    <x v="1"/>
  </r>
  <r>
    <s v="AX18298"/>
    <s v="ENX2100"/>
    <s v="A155"/>
    <s v="EMP1022"/>
    <s v="C1407"/>
    <d v="2020-06-01T00:00:00"/>
    <x v="28"/>
    <n v="3"/>
    <n v="684"/>
    <n v="561"/>
    <n v="450"/>
    <n v="818"/>
    <n v="192"/>
    <x v="73"/>
    <x v="21"/>
    <x v="393"/>
    <x v="5"/>
    <n v="12"/>
    <x v="5"/>
    <x v="1"/>
  </r>
  <r>
    <s v="AX18310"/>
    <s v="ENX2082"/>
    <s v="A132"/>
    <s v="EMP1038"/>
    <s v="C1717"/>
    <d v="2020-06-01T00:00:00"/>
    <x v="86"/>
    <n v="1"/>
    <n v="1494"/>
    <n v="971"/>
    <n v="1350"/>
    <n v="2454"/>
    <n v="351"/>
    <x v="14"/>
    <x v="42"/>
    <x v="607"/>
    <x v="3"/>
    <n v="12"/>
    <x v="5"/>
    <x v="1"/>
  </r>
  <r>
    <s v="AX18315"/>
    <s v="ENX2051"/>
    <s v="A113"/>
    <s v="EMP1044"/>
    <s v="C1758"/>
    <d v="2020-06-02T00:00:00"/>
    <x v="14"/>
    <n v="4"/>
    <n v="458"/>
    <n v="376"/>
    <n v="778"/>
    <n v="1274"/>
    <n v="362"/>
    <x v="56"/>
    <x v="10"/>
    <x v="525"/>
    <x v="5"/>
    <n v="12"/>
    <x v="5"/>
    <x v="0"/>
  </r>
  <r>
    <s v="AX18317"/>
    <s v="ENX2061"/>
    <s v="A167"/>
    <s v="EMP1041"/>
    <s v="C1784"/>
    <d v="2020-06-02T00:00:00"/>
    <x v="72"/>
    <n v="3"/>
    <n v="203"/>
    <n v="154"/>
    <n v="945"/>
    <n v="1889"/>
    <n v="248"/>
    <x v="45"/>
    <x v="20"/>
    <x v="532"/>
    <x v="5"/>
    <n v="1"/>
    <x v="5"/>
    <x v="1"/>
  </r>
  <r>
    <s v="AX18322"/>
    <s v="ENX2081"/>
    <s v="A173"/>
    <s v="EMP1003"/>
    <s v="C1704"/>
    <d v="2020-06-02T00:00:00"/>
    <x v="62"/>
    <n v="1"/>
    <n v="1587"/>
    <n v="1301"/>
    <n v="962"/>
    <n v="1414"/>
    <n v="742"/>
    <x v="55"/>
    <x v="6"/>
    <x v="66"/>
    <x v="3"/>
    <n v="4"/>
    <x v="5"/>
    <x v="1"/>
  </r>
  <r>
    <s v="AX18331"/>
    <s v="ENX2004"/>
    <s v="A140"/>
    <s v="EMP1024"/>
    <s v="C1731"/>
    <d v="2020-06-02T00:00:00"/>
    <x v="23"/>
    <n v="1"/>
    <n v="2495"/>
    <n v="1896"/>
    <n v="1164"/>
    <n v="1512"/>
    <n v="164"/>
    <x v="30"/>
    <x v="6"/>
    <x v="312"/>
    <x v="4"/>
    <n v="5"/>
    <x v="5"/>
    <x v="1"/>
  </r>
  <r>
    <s v="AX18337"/>
    <s v="ENX2079"/>
    <s v="A161"/>
    <s v="EMP1004"/>
    <s v="C1700"/>
    <d v="2020-06-02T00:00:00"/>
    <x v="9"/>
    <n v="1"/>
    <n v="530"/>
    <n v="424"/>
    <n v="244"/>
    <n v="380"/>
    <n v="376"/>
    <x v="4"/>
    <x v="15"/>
    <x v="664"/>
    <x v="3"/>
    <n v="6"/>
    <x v="5"/>
    <x v="1"/>
  </r>
  <r>
    <s v="AX18338"/>
    <s v="ENX2023"/>
    <s v="A113"/>
    <s v="EMP1031"/>
    <s v="C1395"/>
    <d v="2020-06-02T00:00:00"/>
    <x v="57"/>
    <n v="1"/>
    <n v="1414"/>
    <n v="962"/>
    <n v="1261"/>
    <n v="1638"/>
    <n v="345"/>
    <x v="46"/>
    <x v="20"/>
    <x v="634"/>
    <x v="0"/>
    <n v="6"/>
    <x v="5"/>
    <x v="1"/>
  </r>
  <r>
    <s v="AX18339"/>
    <s v="ENX2069"/>
    <s v="A116"/>
    <s v="EMP1029"/>
    <s v="C1174"/>
    <d v="2020-06-02T00:00:00"/>
    <x v="46"/>
    <n v="3"/>
    <n v="561"/>
    <n v="421"/>
    <n v="424"/>
    <n v="530"/>
    <n v="528"/>
    <x v="58"/>
    <x v="28"/>
    <x v="734"/>
    <x v="5"/>
    <n v="7"/>
    <x v="5"/>
    <x v="1"/>
  </r>
  <r>
    <s v="AX18340"/>
    <s v="ENX2037"/>
    <s v="A106"/>
    <s v="EMP1013"/>
    <s v="C1765"/>
    <d v="2020-06-02T00:00:00"/>
    <x v="50"/>
    <n v="2"/>
    <n v="1278"/>
    <n v="665"/>
    <n v="1260"/>
    <n v="1752"/>
    <n v="123"/>
    <x v="49"/>
    <x v="4"/>
    <x v="592"/>
    <x v="0"/>
    <n v="7"/>
    <x v="5"/>
    <x v="1"/>
  </r>
  <r>
    <s v="AX18342"/>
    <s v="ENX2090"/>
    <s v="A135"/>
    <s v="EMP1033"/>
    <s v="C1133"/>
    <d v="2020-06-02T00:00:00"/>
    <x v="55"/>
    <n v="4"/>
    <n v="2353"/>
    <n v="1788"/>
    <n v="1572"/>
    <n v="1894"/>
    <n v="322"/>
    <x v="44"/>
    <x v="9"/>
    <x v="696"/>
    <x v="5"/>
    <n v="7"/>
    <x v="5"/>
    <x v="1"/>
  </r>
  <r>
    <s v="AX18344"/>
    <s v="ENX2045"/>
    <s v="A106"/>
    <s v="EMP1032"/>
    <s v="C1695"/>
    <d v="2020-06-02T00:00:00"/>
    <x v="65"/>
    <n v="2"/>
    <n v="2410"/>
    <n v="1518"/>
    <n v="3270"/>
    <n v="4140"/>
    <n v="463"/>
    <x v="37"/>
    <x v="30"/>
    <x v="446"/>
    <x v="4"/>
    <n v="7"/>
    <x v="5"/>
    <x v="1"/>
  </r>
  <r>
    <s v="AX18351"/>
    <s v="ENX2002"/>
    <s v="A120"/>
    <s v="EMP1014"/>
    <s v="C1346"/>
    <d v="2020-06-02T00:00:00"/>
    <x v="100"/>
    <n v="4"/>
    <n v="127"/>
    <n v="79"/>
    <n v="5588"/>
    <n v="7868"/>
    <n v="351"/>
    <x v="32"/>
    <x v="40"/>
    <x v="25"/>
    <x v="2"/>
    <n v="7"/>
    <x v="5"/>
    <x v="1"/>
  </r>
  <r>
    <s v="AX18353"/>
    <s v="ENX2078"/>
    <s v="A140"/>
    <s v="EMP1022"/>
    <s v="C1674"/>
    <d v="2020-06-02T00:00:00"/>
    <x v="66"/>
    <n v="1"/>
    <n v="2005"/>
    <n v="1223"/>
    <n v="536"/>
    <n v="800"/>
    <n v="164"/>
    <x v="24"/>
    <x v="20"/>
    <x v="573"/>
    <x v="6"/>
    <n v="7"/>
    <x v="5"/>
    <x v="1"/>
  </r>
  <r>
    <s v="AX18356"/>
    <s v="ENX2033"/>
    <s v="A118"/>
    <s v="EMP1022"/>
    <s v="C1497"/>
    <d v="2020-06-02T00:00:00"/>
    <x v="76"/>
    <n v="3"/>
    <n v="2005"/>
    <n v="1223"/>
    <n v="3070"/>
    <n v="4514"/>
    <n v="528"/>
    <x v="6"/>
    <x v="1"/>
    <x v="193"/>
    <x v="2"/>
    <n v="8"/>
    <x v="5"/>
    <x v="1"/>
  </r>
  <r>
    <s v="AX18367"/>
    <s v="ENX2083"/>
    <s v="A148"/>
    <s v="EMP1018"/>
    <s v="C1183"/>
    <d v="2020-06-02T00:00:00"/>
    <x v="59"/>
    <n v="3"/>
    <n v="2141"/>
    <n v="1777"/>
    <n v="252"/>
    <n v="369"/>
    <n v="1128"/>
    <x v="35"/>
    <x v="11"/>
    <x v="437"/>
    <x v="2"/>
    <n v="8"/>
    <x v="5"/>
    <x v="1"/>
  </r>
  <r>
    <s v="AX18370"/>
    <s v="ENX2035"/>
    <s v="A160"/>
    <s v="EMP1040"/>
    <s v="C1399"/>
    <d v="2020-06-02T00:00:00"/>
    <x v="26"/>
    <n v="1"/>
    <n v="35"/>
    <n v="22"/>
    <n v="4419"/>
    <n v="7491"/>
    <n v="348"/>
    <x v="73"/>
    <x v="18"/>
    <x v="735"/>
    <x v="0"/>
    <n v="8"/>
    <x v="5"/>
    <x v="1"/>
  </r>
  <r>
    <s v="AX18371"/>
    <s v="ENX2062"/>
    <s v="A166"/>
    <s v="EMP1017"/>
    <s v="C1076"/>
    <d v="2020-06-02T00:00:00"/>
    <x v="91"/>
    <n v="1"/>
    <n v="504"/>
    <n v="408"/>
    <n v="291"/>
    <n v="378"/>
    <n v="2193"/>
    <x v="4"/>
    <x v="41"/>
    <x v="28"/>
    <x v="5"/>
    <n v="9"/>
    <x v="5"/>
    <x v="1"/>
  </r>
  <r>
    <s v="AX18372"/>
    <s v="ENX2063"/>
    <s v="A172"/>
    <s v="EMP1011"/>
    <s v="C1408"/>
    <d v="2020-06-02T00:00:00"/>
    <x v="83"/>
    <n v="1"/>
    <n v="1119"/>
    <n v="683"/>
    <n v="291"/>
    <n v="378"/>
    <n v="2070"/>
    <x v="11"/>
    <x v="16"/>
    <x v="4"/>
    <x v="3"/>
    <n v="10"/>
    <x v="5"/>
    <x v="1"/>
  </r>
  <r>
    <s v="AX18374"/>
    <s v="ENX2023"/>
    <s v="A152"/>
    <s v="EMP1028"/>
    <s v="C1727"/>
    <d v="2020-06-02T00:00:00"/>
    <x v="57"/>
    <n v="1"/>
    <n v="771"/>
    <n v="648"/>
    <n v="540"/>
    <n v="871"/>
    <n v="1032"/>
    <x v="48"/>
    <x v="40"/>
    <x v="690"/>
    <x v="1"/>
    <n v="10"/>
    <x v="5"/>
    <x v="1"/>
  </r>
  <r>
    <s v="AX18377"/>
    <s v="ENX2051"/>
    <s v="A109"/>
    <s v="EMP1038"/>
    <s v="C1710"/>
    <d v="2020-06-02T00:00:00"/>
    <x v="14"/>
    <n v="3"/>
    <n v="1494"/>
    <n v="971"/>
    <n v="308"/>
    <n v="406"/>
    <n v="1456"/>
    <x v="51"/>
    <x v="27"/>
    <x v="233"/>
    <x v="4"/>
    <n v="11"/>
    <x v="5"/>
    <x v="1"/>
  </r>
  <r>
    <s v="AX18383"/>
    <s v="ENX2010"/>
    <s v="A158"/>
    <s v="EMP1031"/>
    <s v="C1415"/>
    <d v="2020-06-02T00:00:00"/>
    <x v="43"/>
    <n v="2"/>
    <n v="1635"/>
    <n v="1046"/>
    <n v="3848"/>
    <n v="5656"/>
    <n v="599"/>
    <x v="37"/>
    <x v="29"/>
    <x v="157"/>
    <x v="1"/>
    <n v="11"/>
    <x v="5"/>
    <x v="1"/>
  </r>
  <r>
    <s v="AX18385"/>
    <s v="ENX2059"/>
    <s v="A156"/>
    <s v="EMP1031"/>
    <s v="C1627"/>
    <d v="2020-06-02T00:00:00"/>
    <x v="97"/>
    <n v="1"/>
    <n v="2005"/>
    <n v="1223"/>
    <n v="3753"/>
    <n v="4578"/>
    <n v="580"/>
    <x v="60"/>
    <x v="41"/>
    <x v="52"/>
    <x v="0"/>
    <n v="12"/>
    <x v="5"/>
    <x v="1"/>
  </r>
  <r>
    <s v="AX18387"/>
    <s v="ENX2029"/>
    <s v="A142"/>
    <s v="EMP1024"/>
    <s v="C1475"/>
    <d v="2020-06-03T00:00:00"/>
    <x v="3"/>
    <n v="1"/>
    <n v="1862"/>
    <n v="1173"/>
    <n v="1272"/>
    <n v="1590"/>
    <n v="600"/>
    <x v="12"/>
    <x v="38"/>
    <x v="365"/>
    <x v="3"/>
    <n v="12"/>
    <x v="5"/>
    <x v="0"/>
  </r>
  <r>
    <s v="AX18390"/>
    <s v="ENX2024"/>
    <s v="A141"/>
    <s v="EMP1039"/>
    <s v="C1124"/>
    <d v="2020-06-03T00:00:00"/>
    <x v="2"/>
    <n v="2"/>
    <n v="1798"/>
    <n v="971"/>
    <n v="1896"/>
    <n v="2495"/>
    <n v="548"/>
    <x v="66"/>
    <x v="18"/>
    <x v="549"/>
    <x v="2"/>
    <n v="1"/>
    <x v="5"/>
    <x v="1"/>
  </r>
  <r>
    <s v="AX18400"/>
    <s v="ENX2051"/>
    <s v="A119"/>
    <s v="EMP1010"/>
    <s v="C1027"/>
    <d v="2020-06-03T00:00:00"/>
    <x v="14"/>
    <n v="2"/>
    <n v="112"/>
    <n v="90"/>
    <n v="850"/>
    <n v="1090"/>
    <n v="13"/>
    <x v="6"/>
    <x v="18"/>
    <x v="619"/>
    <x v="0"/>
    <n v="1"/>
    <x v="5"/>
    <x v="1"/>
  </r>
  <r>
    <s v="AX18401"/>
    <s v="ENX2000"/>
    <s v="A134"/>
    <s v="EMP1022"/>
    <s v="C1072"/>
    <d v="2020-06-03T00:00:00"/>
    <x v="98"/>
    <n v="3"/>
    <n v="2091"/>
    <n v="1485"/>
    <n v="2660"/>
    <n v="5112"/>
    <n v="1980"/>
    <x v="5"/>
    <x v="44"/>
    <x v="124"/>
    <x v="6"/>
    <n v="2"/>
    <x v="5"/>
    <x v="1"/>
  </r>
  <r>
    <s v="AX18406"/>
    <s v="ENX2010"/>
    <s v="A138"/>
    <s v="EMP1009"/>
    <s v="C1303"/>
    <d v="2020-06-03T00:00:00"/>
    <x v="43"/>
    <n v="1"/>
    <n v="2283"/>
    <n v="1484"/>
    <n v="1788"/>
    <n v="2353"/>
    <n v="344"/>
    <x v="36"/>
    <x v="15"/>
    <x v="34"/>
    <x v="2"/>
    <n v="2"/>
    <x v="5"/>
    <x v="1"/>
  </r>
  <r>
    <s v="AX18418"/>
    <s v="ENX2035"/>
    <s v="A128"/>
    <s v="EMP1040"/>
    <s v="C1492"/>
    <d v="2020-06-03T00:00:00"/>
    <x v="26"/>
    <n v="3"/>
    <n v="1848"/>
    <n v="1294"/>
    <n v="7108"/>
    <n v="8564"/>
    <n v="206"/>
    <x v="58"/>
    <x v="8"/>
    <x v="693"/>
    <x v="6"/>
    <n v="3"/>
    <x v="5"/>
    <x v="1"/>
  </r>
  <r>
    <s v="AX18421"/>
    <s v="ENX2067"/>
    <s v="A115"/>
    <s v="EMP1034"/>
    <s v="C1069"/>
    <d v="2020-06-03T00:00:00"/>
    <x v="30"/>
    <n v="2"/>
    <n v="1103"/>
    <n v="838"/>
    <n v="1894"/>
    <n v="2706"/>
    <n v="1312"/>
    <x v="12"/>
    <x v="26"/>
    <x v="144"/>
    <x v="1"/>
    <n v="5"/>
    <x v="5"/>
    <x v="1"/>
  </r>
  <r>
    <s v="AX18422"/>
    <s v="ENX2011"/>
    <s v="A101"/>
    <s v="EMP1021"/>
    <s v="C1127"/>
    <d v="2020-06-03T00:00:00"/>
    <x v="81"/>
    <n v="1"/>
    <n v="1414"/>
    <n v="962"/>
    <n v="1752"/>
    <n v="2739"/>
    <n v="264"/>
    <x v="73"/>
    <x v="29"/>
    <x v="486"/>
    <x v="4"/>
    <n v="5"/>
    <x v="5"/>
    <x v="1"/>
  </r>
  <r>
    <s v="AX18423"/>
    <s v="ENX2068"/>
    <s v="A132"/>
    <s v="EMP1028"/>
    <s v="C1140"/>
    <d v="2020-06-03T00:00:00"/>
    <x v="20"/>
    <n v="1"/>
    <n v="2182"/>
    <n v="1200"/>
    <n v="947"/>
    <n v="1353"/>
    <n v="246"/>
    <x v="54"/>
    <x v="10"/>
    <x v="144"/>
    <x v="5"/>
    <n v="7"/>
    <x v="5"/>
    <x v="1"/>
  </r>
  <r>
    <s v="AX18424"/>
    <s v="ENX2077"/>
    <s v="A148"/>
    <s v="EMP1036"/>
    <s v="C1664"/>
    <d v="2020-06-03T00:00:00"/>
    <x v="51"/>
    <n v="2"/>
    <n v="504"/>
    <n v="408"/>
    <n v="122"/>
    <n v="190"/>
    <n v="1790"/>
    <x v="15"/>
    <x v="4"/>
    <x v="421"/>
    <x v="4"/>
    <n v="7"/>
    <x v="5"/>
    <x v="1"/>
  </r>
  <r>
    <s v="AX18427"/>
    <s v="ENX2071"/>
    <s v="A172"/>
    <s v="EMP1031"/>
    <s v="C1157"/>
    <d v="2020-06-03T00:00:00"/>
    <x v="92"/>
    <n v="1"/>
    <n v="1862"/>
    <n v="1173"/>
    <n v="4268"/>
    <n v="7236"/>
    <n v="123"/>
    <x v="66"/>
    <x v="16"/>
    <x v="182"/>
    <x v="3"/>
    <n v="7"/>
    <x v="5"/>
    <x v="1"/>
  </r>
  <r>
    <s v="AX18443"/>
    <s v="ENX2083"/>
    <s v="A133"/>
    <s v="EMP1027"/>
    <s v="C1506"/>
    <d v="2020-06-03T00:00:00"/>
    <x v="59"/>
    <n v="2"/>
    <n v="1899"/>
    <n v="1044"/>
    <n v="4892"/>
    <n v="8020"/>
    <n v="1316"/>
    <x v="51"/>
    <x v="8"/>
    <x v="669"/>
    <x v="3"/>
    <n v="8"/>
    <x v="5"/>
    <x v="1"/>
  </r>
  <r>
    <s v="AX18446"/>
    <s v="ENX2002"/>
    <s v="A107"/>
    <s v="EMP1006"/>
    <s v="C1268"/>
    <d v="2020-06-03T00:00:00"/>
    <x v="100"/>
    <n v="1"/>
    <n v="1405"/>
    <n v="1054"/>
    <n v="4692"/>
    <n v="7448"/>
    <n v="240"/>
    <x v="64"/>
    <x v="16"/>
    <x v="487"/>
    <x v="0"/>
    <n v="9"/>
    <x v="5"/>
    <x v="1"/>
  </r>
  <r>
    <s v="AX18452"/>
    <s v="ENX2006"/>
    <s v="A101"/>
    <s v="EMP1033"/>
    <s v="C1302"/>
    <d v="2020-06-03T00:00:00"/>
    <x v="68"/>
    <n v="1"/>
    <n v="1494"/>
    <n v="971"/>
    <n v="1512"/>
    <n v="2853"/>
    <n v="46"/>
    <x v="58"/>
    <x v="26"/>
    <x v="736"/>
    <x v="4"/>
    <n v="10"/>
    <x v="5"/>
    <x v="1"/>
  </r>
  <r>
    <s v="AX18457"/>
    <s v="ENX2042"/>
    <s v="A101"/>
    <s v="EMP1037"/>
    <s v="C1765"/>
    <d v="2020-06-03T00:00:00"/>
    <x v="49"/>
    <n v="1"/>
    <n v="1812"/>
    <n v="1305"/>
    <n v="1261"/>
    <n v="1638"/>
    <n v="990"/>
    <x v="33"/>
    <x v="37"/>
    <x v="193"/>
    <x v="5"/>
    <n v="10"/>
    <x v="5"/>
    <x v="1"/>
  </r>
  <r>
    <s v="AX18465"/>
    <s v="ENX2081"/>
    <s v="A145"/>
    <s v="EMP1043"/>
    <s v="C1626"/>
    <d v="2020-06-03T00:00:00"/>
    <x v="62"/>
    <n v="1"/>
    <n v="530"/>
    <n v="435"/>
    <n v="2734"/>
    <n v="4482"/>
    <n v="376"/>
    <x v="45"/>
    <x v="18"/>
    <x v="522"/>
    <x v="3"/>
    <n v="11"/>
    <x v="5"/>
    <x v="1"/>
  </r>
  <r>
    <s v="AX18469"/>
    <s v="ENX2011"/>
    <s v="A140"/>
    <s v="EMP1019"/>
    <s v="C1774"/>
    <d v="2020-06-03T00:00:00"/>
    <x v="81"/>
    <n v="1"/>
    <n v="1743"/>
    <n v="872"/>
    <n v="1896"/>
    <n v="2495"/>
    <n v="895"/>
    <x v="62"/>
    <x v="10"/>
    <x v="507"/>
    <x v="4"/>
    <n v="11"/>
    <x v="5"/>
    <x v="1"/>
  </r>
  <r>
    <s v="AX18472"/>
    <s v="ENX2040"/>
    <s v="A153"/>
    <s v="EMP1004"/>
    <s v="C1405"/>
    <d v="2020-06-03T00:00:00"/>
    <x v="4"/>
    <n v="1"/>
    <n v="2410"/>
    <n v="1518"/>
    <n v="292"/>
    <n v="356"/>
    <n v="95"/>
    <x v="18"/>
    <x v="11"/>
    <x v="608"/>
    <x v="1"/>
    <n v="12"/>
    <x v="5"/>
    <x v="1"/>
  </r>
  <r>
    <s v="AX18485"/>
    <s v="ENX2088"/>
    <s v="A168"/>
    <s v="EMP1024"/>
    <s v="C1525"/>
    <d v="2020-06-03T00:00:00"/>
    <x v="48"/>
    <n v="1"/>
    <n v="1414"/>
    <n v="962"/>
    <n v="1777"/>
    <n v="2141"/>
    <n v="264"/>
    <x v="33"/>
    <x v="37"/>
    <x v="660"/>
    <x v="2"/>
    <n v="12"/>
    <x v="5"/>
    <x v="1"/>
  </r>
  <r>
    <s v="AX18491"/>
    <s v="ENX2100"/>
    <s v="A119"/>
    <s v="EMP1024"/>
    <s v="C1641"/>
    <d v="2020-06-04T00:00:00"/>
    <x v="28"/>
    <n v="4"/>
    <n v="1500"/>
    <n v="900"/>
    <n v="1301"/>
    <n v="1587"/>
    <n v="1308"/>
    <x v="43"/>
    <x v="35"/>
    <x v="536"/>
    <x v="0"/>
    <n v="12"/>
    <x v="5"/>
    <x v="0"/>
  </r>
  <r>
    <s v="AX18498"/>
    <s v="ENX2052"/>
    <s v="A131"/>
    <s v="EMP1039"/>
    <s v="C1070"/>
    <d v="2020-06-04T00:00:00"/>
    <x v="45"/>
    <n v="2"/>
    <n v="1178"/>
    <n v="683"/>
    <n v="4800"/>
    <n v="8728"/>
    <n v="982"/>
    <x v="58"/>
    <x v="13"/>
    <x v="662"/>
    <x v="2"/>
    <n v="12"/>
    <x v="5"/>
    <x v="0"/>
  </r>
  <r>
    <s v="AX18501"/>
    <s v="ENX2089"/>
    <s v="A125"/>
    <s v="EMP1013"/>
    <s v="C1679"/>
    <d v="2020-06-04T00:00:00"/>
    <x v="89"/>
    <n v="1"/>
    <n v="637"/>
    <n v="389"/>
    <n v="520"/>
    <n v="724"/>
    <n v="656"/>
    <x v="69"/>
    <x v="23"/>
    <x v="77"/>
    <x v="4"/>
    <n v="12"/>
    <x v="5"/>
    <x v="0"/>
  </r>
  <r>
    <s v="AX18503"/>
    <s v="ENX2080"/>
    <s v="A149"/>
    <s v="EMP1021"/>
    <s v="C1777"/>
    <d v="2020-06-04T00:00:00"/>
    <x v="37"/>
    <n v="3"/>
    <n v="2497"/>
    <n v="1473"/>
    <n v="1740"/>
    <n v="2120"/>
    <n v="944"/>
    <x v="27"/>
    <x v="30"/>
    <x v="489"/>
    <x v="6"/>
    <n v="1"/>
    <x v="5"/>
    <x v="1"/>
  </r>
  <r>
    <s v="AX18509"/>
    <s v="ENX2038"/>
    <s v="A118"/>
    <s v="EMP1035"/>
    <s v="C1740"/>
    <d v="2020-06-04T00:00:00"/>
    <x v="84"/>
    <n v="1"/>
    <n v="880"/>
    <n v="634"/>
    <n v="2440"/>
    <n v="3342"/>
    <n v="1100"/>
    <x v="29"/>
    <x v="39"/>
    <x v="85"/>
    <x v="4"/>
    <n v="5"/>
    <x v="5"/>
    <x v="1"/>
  </r>
  <r>
    <s v="AX18514"/>
    <s v="ENX2000"/>
    <s v="A149"/>
    <s v="EMP1033"/>
    <s v="C1449"/>
    <d v="2020-06-04T00:00:00"/>
    <x v="98"/>
    <n v="3"/>
    <n v="1077"/>
    <n v="732"/>
    <n v="1295"/>
    <n v="1639"/>
    <n v="328"/>
    <x v="61"/>
    <x v="43"/>
    <x v="737"/>
    <x v="6"/>
    <n v="5"/>
    <x v="5"/>
    <x v="1"/>
  </r>
  <r>
    <s v="AX18516"/>
    <s v="ENX2070"/>
    <s v="A138"/>
    <s v="EMP1007"/>
    <s v="C1751"/>
    <d v="2020-06-04T00:00:00"/>
    <x v="40"/>
    <n v="1"/>
    <n v="1119"/>
    <n v="683"/>
    <n v="5284"/>
    <n v="7888"/>
    <n v="204"/>
    <x v="66"/>
    <x v="32"/>
    <x v="506"/>
    <x v="2"/>
    <n v="6"/>
    <x v="5"/>
    <x v="1"/>
  </r>
  <r>
    <s v="AX18521"/>
    <s v="ENX2071"/>
    <s v="A123"/>
    <s v="EMP1021"/>
    <s v="C1342"/>
    <d v="2020-06-04T00:00:00"/>
    <x v="92"/>
    <n v="4"/>
    <n v="847"/>
    <n v="534"/>
    <n v="61"/>
    <n v="95"/>
    <n v="137"/>
    <x v="57"/>
    <x v="42"/>
    <x v="596"/>
    <x v="0"/>
    <n v="7"/>
    <x v="5"/>
    <x v="1"/>
  </r>
  <r>
    <s v="AX18523"/>
    <s v="ENX2066"/>
    <s v="A105"/>
    <s v="EMP1020"/>
    <s v="C1488"/>
    <d v="2020-06-04T00:00:00"/>
    <x v="13"/>
    <n v="2"/>
    <n v="637"/>
    <n v="389"/>
    <n v="395"/>
    <n v="556"/>
    <n v="2226"/>
    <x v="60"/>
    <x v="27"/>
    <x v="350"/>
    <x v="6"/>
    <n v="7"/>
    <x v="5"/>
    <x v="1"/>
  </r>
  <r>
    <s v="AX18528"/>
    <s v="ENX2010"/>
    <s v="A110"/>
    <s v="EMP1003"/>
    <s v="C1169"/>
    <d v="2020-06-04T00:00:00"/>
    <x v="43"/>
    <n v="1"/>
    <n v="2294"/>
    <n v="1399"/>
    <n v="3780"/>
    <n v="7556"/>
    <n v="383"/>
    <x v="11"/>
    <x v="13"/>
    <x v="708"/>
    <x v="2"/>
    <n v="7"/>
    <x v="5"/>
    <x v="1"/>
  </r>
  <r>
    <s v="AX18532"/>
    <s v="ENX2094"/>
    <s v="A114"/>
    <s v="EMP1004"/>
    <s v="C1312"/>
    <d v="2020-06-04T00:00:00"/>
    <x v="90"/>
    <n v="3"/>
    <n v="2141"/>
    <n v="1777"/>
    <n v="2886"/>
    <n v="3652"/>
    <n v="206"/>
    <x v="25"/>
    <x v="14"/>
    <x v="39"/>
    <x v="0"/>
    <n v="8"/>
    <x v="5"/>
    <x v="1"/>
  </r>
  <r>
    <s v="AX18544"/>
    <s v="ENX2022"/>
    <s v="A129"/>
    <s v="EMP1009"/>
    <s v="C1794"/>
    <d v="2020-06-04T00:00:00"/>
    <x v="27"/>
    <n v="1"/>
    <n v="1783"/>
    <n v="1516"/>
    <n v="1443"/>
    <n v="1826"/>
    <n v="554"/>
    <x v="41"/>
    <x v="5"/>
    <x v="549"/>
    <x v="1"/>
    <n v="8"/>
    <x v="5"/>
    <x v="1"/>
  </r>
  <r>
    <s v="AX18547"/>
    <s v="ENX2066"/>
    <s v="A125"/>
    <s v="EMP1028"/>
    <s v="C1784"/>
    <d v="2020-06-04T00:00:00"/>
    <x v="13"/>
    <n v="1"/>
    <n v="2005"/>
    <n v="1223"/>
    <n v="1752"/>
    <n v="2739"/>
    <n v="855"/>
    <x v="11"/>
    <x v="14"/>
    <x v="76"/>
    <x v="4"/>
    <n v="8"/>
    <x v="5"/>
    <x v="1"/>
  </r>
  <r>
    <s v="AX18549"/>
    <s v="ENX2004"/>
    <s v="A156"/>
    <s v="EMP1043"/>
    <s v="C1126"/>
    <d v="2020-06-04T00:00:00"/>
    <x v="23"/>
    <n v="1"/>
    <n v="1338"/>
    <n v="682"/>
    <n v="424"/>
    <n v="530"/>
    <n v="192"/>
    <x v="55"/>
    <x v="31"/>
    <x v="212"/>
    <x v="5"/>
    <n v="9"/>
    <x v="5"/>
    <x v="1"/>
  </r>
  <r>
    <s v="AX18553"/>
    <s v="ENX2021"/>
    <s v="A138"/>
    <s v="EMP1038"/>
    <s v="C1461"/>
    <d v="2020-06-04T00:00:00"/>
    <x v="77"/>
    <n v="1"/>
    <n v="1708"/>
    <n v="871"/>
    <n v="1443"/>
    <n v="1826"/>
    <n v="874"/>
    <x v="65"/>
    <x v="18"/>
    <x v="622"/>
    <x v="3"/>
    <n v="10"/>
    <x v="5"/>
    <x v="1"/>
  </r>
  <r>
    <s v="AX18555"/>
    <s v="ENX2021"/>
    <s v="A130"/>
    <s v="EMP1042"/>
    <s v="C1501"/>
    <d v="2020-06-04T00:00:00"/>
    <x v="77"/>
    <n v="1"/>
    <n v="1103"/>
    <n v="838"/>
    <n v="7108"/>
    <n v="8564"/>
    <n v="1710"/>
    <x v="52"/>
    <x v="39"/>
    <x v="137"/>
    <x v="6"/>
    <n v="10"/>
    <x v="5"/>
    <x v="1"/>
  </r>
  <r>
    <s v="AX18556"/>
    <s v="ENX2061"/>
    <s v="A118"/>
    <s v="EMP1027"/>
    <s v="C1739"/>
    <d v="2020-06-04T00:00:00"/>
    <x v="72"/>
    <n v="2"/>
    <n v="1467"/>
    <n v="807"/>
    <n v="269"/>
    <n v="368"/>
    <n v="140"/>
    <x v="28"/>
    <x v="42"/>
    <x v="441"/>
    <x v="5"/>
    <n v="12"/>
    <x v="5"/>
    <x v="1"/>
  </r>
  <r>
    <s v="AX18565"/>
    <s v="ENX2094"/>
    <s v="A120"/>
    <s v="EMP1014"/>
    <s v="C1527"/>
    <d v="2020-06-04T00:00:00"/>
    <x v="90"/>
    <n v="1"/>
    <n v="1278"/>
    <n v="665"/>
    <n v="4692"/>
    <n v="7448"/>
    <n v="904"/>
    <x v="56"/>
    <x v="25"/>
    <x v="515"/>
    <x v="1"/>
    <n v="12"/>
    <x v="5"/>
    <x v="1"/>
  </r>
  <r>
    <s v="AX18566"/>
    <s v="ENX2039"/>
    <s v="A132"/>
    <s v="EMP1008"/>
    <s v="C1115"/>
    <d v="2020-06-05T00:00:00"/>
    <x v="96"/>
    <n v="1"/>
    <n v="2497"/>
    <n v="1473"/>
    <n v="1516"/>
    <n v="1783"/>
    <n v="1376"/>
    <x v="73"/>
    <x v="19"/>
    <x v="188"/>
    <x v="0"/>
    <n v="1"/>
    <x v="5"/>
    <x v="1"/>
  </r>
  <r>
    <s v="AX18567"/>
    <s v="ENX2062"/>
    <s v="A167"/>
    <s v="EMP1025"/>
    <s v="C1237"/>
    <d v="2020-06-05T00:00:00"/>
    <x v="91"/>
    <n v="1"/>
    <n v="1783"/>
    <n v="1230"/>
    <n v="79"/>
    <n v="127"/>
    <n v="613"/>
    <x v="32"/>
    <x v="11"/>
    <x v="278"/>
    <x v="2"/>
    <n v="1"/>
    <x v="5"/>
    <x v="1"/>
  </r>
  <r>
    <s v="AX18568"/>
    <s v="ENX2061"/>
    <s v="A157"/>
    <s v="EMP1020"/>
    <s v="C1451"/>
    <d v="2020-06-05T00:00:00"/>
    <x v="72"/>
    <n v="1"/>
    <n v="1848"/>
    <n v="1294"/>
    <n v="1046"/>
    <n v="1635"/>
    <n v="862"/>
    <x v="11"/>
    <x v="20"/>
    <x v="738"/>
    <x v="1"/>
    <n v="1"/>
    <x v="5"/>
    <x v="1"/>
  </r>
  <r>
    <s v="AX18570"/>
    <s v="ENX2035"/>
    <s v="A133"/>
    <s v="EMP1043"/>
    <s v="C1717"/>
    <d v="2020-06-05T00:00:00"/>
    <x v="26"/>
    <n v="2"/>
    <n v="561"/>
    <n v="421"/>
    <n v="389"/>
    <n v="637"/>
    <n v="871"/>
    <x v="30"/>
    <x v="17"/>
    <x v="209"/>
    <x v="6"/>
    <n v="2"/>
    <x v="5"/>
    <x v="1"/>
  </r>
  <r>
    <s v="AX18573"/>
    <s v="ENX2035"/>
    <s v="A108"/>
    <s v="EMP1011"/>
    <s v="C1703"/>
    <d v="2020-06-05T00:00:00"/>
    <x v="26"/>
    <n v="4"/>
    <n v="217"/>
    <n v="171"/>
    <n v="3753"/>
    <n v="4578"/>
    <n v="926"/>
    <x v="37"/>
    <x v="37"/>
    <x v="257"/>
    <x v="3"/>
    <n v="3"/>
    <x v="5"/>
    <x v="1"/>
  </r>
  <r>
    <s v="AX18576"/>
    <s v="ENX2022"/>
    <s v="A100"/>
    <s v="EMP1028"/>
    <s v="C1510"/>
    <d v="2020-06-05T00:00:00"/>
    <x v="27"/>
    <n v="4"/>
    <n v="1566"/>
    <n v="1190"/>
    <n v="122"/>
    <n v="190"/>
    <n v="990"/>
    <x v="56"/>
    <x v="38"/>
    <x v="655"/>
    <x v="4"/>
    <n v="4"/>
    <x v="5"/>
    <x v="1"/>
  </r>
  <r>
    <s v="AX18577"/>
    <s v="ENX2070"/>
    <s v="A124"/>
    <s v="EMP1011"/>
    <s v="C1393"/>
    <d v="2020-06-05T00:00:00"/>
    <x v="40"/>
    <n v="4"/>
    <n v="217"/>
    <n v="171"/>
    <n v="1178"/>
    <n v="2104"/>
    <n v="384"/>
    <x v="12"/>
    <x v="12"/>
    <x v="299"/>
    <x v="6"/>
    <n v="6"/>
    <x v="5"/>
    <x v="1"/>
  </r>
  <r>
    <s v="AX18586"/>
    <s v="ENX2063"/>
    <s v="A131"/>
    <s v="EMP1034"/>
    <s v="C1124"/>
    <d v="2020-06-05T00:00:00"/>
    <x v="83"/>
    <n v="1"/>
    <n v="1967"/>
    <n v="1397"/>
    <n v="947"/>
    <n v="1353"/>
    <n v="436"/>
    <x v="46"/>
    <x v="32"/>
    <x v="51"/>
    <x v="3"/>
    <n v="7"/>
    <x v="5"/>
    <x v="1"/>
  </r>
  <r>
    <s v="AX18588"/>
    <s v="ENX2056"/>
    <s v="A105"/>
    <s v="EMP1001"/>
    <s v="C1598"/>
    <d v="2020-06-05T00:00:00"/>
    <x v="64"/>
    <n v="4"/>
    <n v="1638"/>
    <n v="1261"/>
    <n v="971"/>
    <n v="1494"/>
    <n v="1632"/>
    <x v="53"/>
    <x v="14"/>
    <x v="481"/>
    <x v="4"/>
    <n v="8"/>
    <x v="5"/>
    <x v="1"/>
  </r>
  <r>
    <s v="AX18589"/>
    <s v="ENX2063"/>
    <s v="A138"/>
    <s v="EMP1015"/>
    <s v="C1408"/>
    <d v="2020-06-05T00:00:00"/>
    <x v="83"/>
    <n v="1"/>
    <n v="1899"/>
    <n v="1044"/>
    <n v="61"/>
    <n v="95"/>
    <n v="1564"/>
    <x v="43"/>
    <x v="29"/>
    <x v="666"/>
    <x v="6"/>
    <n v="9"/>
    <x v="5"/>
    <x v="1"/>
  </r>
  <r>
    <s v="AX18591"/>
    <s v="ENX2005"/>
    <s v="A145"/>
    <s v="EMP1014"/>
    <s v="C1236"/>
    <d v="2020-06-05T00:00:00"/>
    <x v="79"/>
    <n v="1"/>
    <n v="136"/>
    <n v="72"/>
    <n v="1305"/>
    <n v="1812"/>
    <n v="2481"/>
    <x v="3"/>
    <x v="28"/>
    <x v="665"/>
    <x v="6"/>
    <n v="10"/>
    <x v="5"/>
    <x v="1"/>
  </r>
  <r>
    <s v="AX18598"/>
    <s v="ENX2040"/>
    <s v="A109"/>
    <s v="EMP1036"/>
    <s v="C1572"/>
    <d v="2020-06-05T00:00:00"/>
    <x v="4"/>
    <n v="2"/>
    <n v="1405"/>
    <n v="1054"/>
    <n v="962"/>
    <n v="1414"/>
    <n v="248"/>
    <x v="54"/>
    <x v="28"/>
    <x v="252"/>
    <x v="5"/>
    <n v="10"/>
    <x v="5"/>
    <x v="1"/>
  </r>
  <r>
    <s v="AX18599"/>
    <s v="ENX2082"/>
    <s v="A170"/>
    <s v="EMP1005"/>
    <s v="C1418"/>
    <d v="2020-06-05T00:00:00"/>
    <x v="86"/>
    <n v="2"/>
    <n v="1639"/>
    <n v="1295"/>
    <n v="786"/>
    <n v="947"/>
    <n v="660"/>
    <x v="19"/>
    <x v="30"/>
    <x v="238"/>
    <x v="4"/>
    <n v="10"/>
    <x v="5"/>
    <x v="1"/>
  </r>
  <r>
    <s v="AX18601"/>
    <s v="ENX2098"/>
    <s v="A153"/>
    <s v="EMP1021"/>
    <s v="C1512"/>
    <d v="2020-06-05T00:00:00"/>
    <x v="69"/>
    <n v="2"/>
    <n v="2141"/>
    <n v="1777"/>
    <n v="408"/>
    <n v="504"/>
    <n v="1964"/>
    <x v="11"/>
    <x v="43"/>
    <x v="448"/>
    <x v="3"/>
    <n v="10"/>
    <x v="5"/>
    <x v="1"/>
  </r>
  <r>
    <s v="AX18603"/>
    <s v="ENX2023"/>
    <s v="A152"/>
    <s v="EMP1003"/>
    <s v="C1481"/>
    <d v="2020-06-05T00:00:00"/>
    <x v="57"/>
    <n v="2"/>
    <n v="1862"/>
    <n v="1173"/>
    <n v="1321"/>
    <n v="1972"/>
    <n v="256"/>
    <x v="40"/>
    <x v="5"/>
    <x v="194"/>
    <x v="5"/>
    <n v="11"/>
    <x v="5"/>
    <x v="1"/>
  </r>
  <r>
    <s v="AX18604"/>
    <s v="ENX2025"/>
    <s v="A151"/>
    <s v="EMP1011"/>
    <s v="C1417"/>
    <d v="2020-06-05T00:00:00"/>
    <x v="21"/>
    <n v="4"/>
    <n v="1338"/>
    <n v="682"/>
    <n v="1263"/>
    <n v="1683"/>
    <n v="748"/>
    <x v="45"/>
    <x v="39"/>
    <x v="518"/>
    <x v="6"/>
    <n v="12"/>
    <x v="5"/>
    <x v="1"/>
  </r>
  <r>
    <s v="AX18617"/>
    <s v="ENX2099"/>
    <s v="A123"/>
    <s v="EMP1033"/>
    <s v="C1099"/>
    <d v="2020-06-06T00:00:00"/>
    <x v="52"/>
    <n v="3"/>
    <n v="817"/>
    <n v="409"/>
    <n v="873"/>
    <n v="1134"/>
    <n v="2346"/>
    <x v="12"/>
    <x v="8"/>
    <x v="739"/>
    <x v="5"/>
    <n v="1"/>
    <x v="5"/>
    <x v="1"/>
  </r>
  <r>
    <s v="AX18619"/>
    <s v="ENX2060"/>
    <s v="A131"/>
    <s v="EMP1033"/>
    <s v="C1484"/>
    <d v="2020-06-06T00:00:00"/>
    <x v="73"/>
    <n v="3"/>
    <n v="1862"/>
    <n v="1173"/>
    <n v="3132"/>
    <n v="5697"/>
    <n v="1485"/>
    <x v="39"/>
    <x v="17"/>
    <x v="631"/>
    <x v="4"/>
    <n v="5"/>
    <x v="5"/>
    <x v="1"/>
  </r>
  <r>
    <s v="AX18626"/>
    <s v="ENX2023"/>
    <s v="A158"/>
    <s v="EMP1011"/>
    <s v="C1023"/>
    <d v="2020-06-06T00:00:00"/>
    <x v="57"/>
    <n v="2"/>
    <n v="818"/>
    <n v="450"/>
    <n v="425"/>
    <n v="545"/>
    <n v="34"/>
    <x v="71"/>
    <x v="35"/>
    <x v="59"/>
    <x v="4"/>
    <n v="7"/>
    <x v="5"/>
    <x v="1"/>
  </r>
  <r>
    <s v="AX18627"/>
    <s v="ENX2050"/>
    <s v="A100"/>
    <s v="EMP1036"/>
    <s v="C1789"/>
    <d v="2020-06-06T00:00:00"/>
    <x v="44"/>
    <n v="1"/>
    <n v="378"/>
    <n v="291"/>
    <n v="6140"/>
    <n v="9028"/>
    <n v="412"/>
    <x v="9"/>
    <x v="20"/>
    <x v="224"/>
    <x v="3"/>
    <n v="8"/>
    <x v="5"/>
    <x v="1"/>
  </r>
  <r>
    <s v="AX18629"/>
    <s v="ENX2001"/>
    <s v="A142"/>
    <s v="EMP1031"/>
    <s v="C1086"/>
    <d v="2020-06-06T00:00:00"/>
    <x v="93"/>
    <n v="1"/>
    <n v="1708"/>
    <n v="871"/>
    <n v="945"/>
    <n v="1889"/>
    <n v="348"/>
    <x v="24"/>
    <x v="13"/>
    <x v="582"/>
    <x v="6"/>
    <n v="8"/>
    <x v="5"/>
    <x v="1"/>
  </r>
  <r>
    <s v="AX18640"/>
    <s v="ENX2037"/>
    <s v="A147"/>
    <s v="EMP1036"/>
    <s v="C1595"/>
    <d v="2020-06-06T00:00:00"/>
    <x v="50"/>
    <n v="1"/>
    <n v="504"/>
    <n v="408"/>
    <n v="1740"/>
    <n v="2120"/>
    <n v="286"/>
    <x v="37"/>
    <x v="4"/>
    <x v="534"/>
    <x v="0"/>
    <n v="9"/>
    <x v="5"/>
    <x v="1"/>
  </r>
  <r>
    <s v="AX18641"/>
    <s v="ENX2009"/>
    <s v="A109"/>
    <s v="EMP1028"/>
    <s v="C1483"/>
    <d v="2020-06-06T00:00:00"/>
    <x v="75"/>
    <n v="2"/>
    <n v="378"/>
    <n v="291"/>
    <n v="3132"/>
    <n v="5697"/>
    <n v="2946"/>
    <x v="25"/>
    <x v="36"/>
    <x v="248"/>
    <x v="0"/>
    <n v="11"/>
    <x v="5"/>
    <x v="1"/>
  </r>
  <r>
    <s v="AX18642"/>
    <s v="ENX2005"/>
    <s v="A150"/>
    <s v="EMP1044"/>
    <s v="C1274"/>
    <d v="2020-06-06T00:00:00"/>
    <x v="79"/>
    <n v="1"/>
    <n v="1635"/>
    <n v="1046"/>
    <n v="1700"/>
    <n v="2180"/>
    <n v="1104"/>
    <x v="53"/>
    <x v="23"/>
    <x v="138"/>
    <x v="2"/>
    <n v="12"/>
    <x v="5"/>
    <x v="1"/>
  </r>
  <r>
    <s v="AX18651"/>
    <s v="ENX2076"/>
    <s v="A119"/>
    <s v="EMP1023"/>
    <s v="C1454"/>
    <d v="2020-06-06T00:00:00"/>
    <x v="15"/>
    <n v="1"/>
    <n v="1708"/>
    <n v="871"/>
    <n v="684"/>
    <n v="868"/>
    <n v="82"/>
    <x v="14"/>
    <x v="29"/>
    <x v="354"/>
    <x v="5"/>
    <n v="12"/>
    <x v="5"/>
    <x v="1"/>
  </r>
  <r>
    <s v="AX18654"/>
    <s v="ENX2005"/>
    <s v="A149"/>
    <s v="EMP1034"/>
    <s v="C1461"/>
    <d v="2020-06-06T00:00:00"/>
    <x v="79"/>
    <n v="3"/>
    <n v="1052"/>
    <n v="589"/>
    <n v="425"/>
    <n v="545"/>
    <n v="2048"/>
    <x v="7"/>
    <x v="9"/>
    <x v="632"/>
    <x v="1"/>
    <n v="12"/>
    <x v="5"/>
    <x v="1"/>
  </r>
  <r>
    <s v="AX18657"/>
    <s v="ENX2019"/>
    <s v="A124"/>
    <s v="EMP1023"/>
    <s v="C1424"/>
    <d v="2020-06-06T00:00:00"/>
    <x v="60"/>
    <n v="2"/>
    <n v="1522"/>
    <n v="791"/>
    <n v="1512"/>
    <n v="2853"/>
    <n v="618"/>
    <x v="12"/>
    <x v="0"/>
    <x v="406"/>
    <x v="4"/>
    <n v="12"/>
    <x v="5"/>
    <x v="1"/>
  </r>
  <r>
    <s v="AX18659"/>
    <s v="ENX2012"/>
    <s v="A150"/>
    <s v="EMP1005"/>
    <s v="C1336"/>
    <d v="2020-06-06T00:00:00"/>
    <x v="16"/>
    <n v="2"/>
    <n v="667"/>
    <n v="387"/>
    <n v="130"/>
    <n v="181"/>
    <n v="64"/>
    <x v="31"/>
    <x v="32"/>
    <x v="10"/>
    <x v="5"/>
    <n v="12"/>
    <x v="5"/>
    <x v="1"/>
  </r>
  <r>
    <s v="AX18660"/>
    <s v="ENX2089"/>
    <s v="A152"/>
    <s v="EMP1025"/>
    <s v="C1065"/>
    <d v="2020-06-07T00:00:00"/>
    <x v="89"/>
    <n v="2"/>
    <n v="1526"/>
    <n v="1251"/>
    <n v="534"/>
    <n v="847"/>
    <n v="495"/>
    <x v="34"/>
    <x v="22"/>
    <x v="716"/>
    <x v="2"/>
    <n v="12"/>
    <x v="5"/>
    <x v="0"/>
  </r>
  <r>
    <s v="AX18661"/>
    <s v="ENX2084"/>
    <s v="A101"/>
    <s v="EMP1023"/>
    <s v="C1454"/>
    <d v="2020-06-07T00:00:00"/>
    <x v="10"/>
    <n v="3"/>
    <n v="880"/>
    <n v="634"/>
    <n v="2590"/>
    <n v="3278"/>
    <n v="792"/>
    <x v="31"/>
    <x v="16"/>
    <x v="356"/>
    <x v="3"/>
    <n v="1"/>
    <x v="5"/>
    <x v="1"/>
  </r>
  <r>
    <s v="AX18668"/>
    <s v="ENX2082"/>
    <s v="A121"/>
    <s v="EMP1020"/>
    <s v="C1039"/>
    <d v="2020-06-07T00:00:00"/>
    <x v="86"/>
    <n v="1"/>
    <n v="290"/>
    <n v="200"/>
    <n v="684"/>
    <n v="868"/>
    <n v="313"/>
    <x v="72"/>
    <x v="35"/>
    <x v="549"/>
    <x v="1"/>
    <n v="2"/>
    <x v="5"/>
    <x v="1"/>
  </r>
  <r>
    <s v="AX18673"/>
    <s v="ENX2025"/>
    <s v="A162"/>
    <s v="EMP1036"/>
    <s v="C1016"/>
    <d v="2020-06-07T00:00:00"/>
    <x v="21"/>
    <n v="3"/>
    <n v="315"/>
    <n v="208"/>
    <n v="900"/>
    <n v="1500"/>
    <n v="895"/>
    <x v="47"/>
    <x v="31"/>
    <x v="366"/>
    <x v="0"/>
    <n v="2"/>
    <x v="5"/>
    <x v="1"/>
  </r>
  <r>
    <s v="AX18675"/>
    <s v="ENX2073"/>
    <s v="A127"/>
    <s v="EMP1036"/>
    <s v="C1206"/>
    <d v="2020-06-07T00:00:00"/>
    <x v="85"/>
    <n v="3"/>
    <n v="684"/>
    <n v="561"/>
    <n v="435"/>
    <n v="530"/>
    <n v="66"/>
    <x v="38"/>
    <x v="38"/>
    <x v="371"/>
    <x v="3"/>
    <n v="2"/>
    <x v="5"/>
    <x v="1"/>
  </r>
  <r>
    <s v="AX18677"/>
    <s v="ENX2030"/>
    <s v="A121"/>
    <s v="EMP1013"/>
    <s v="C1394"/>
    <d v="2020-06-07T00:00:00"/>
    <x v="80"/>
    <n v="1"/>
    <n v="2283"/>
    <n v="1484"/>
    <n v="3132"/>
    <n v="5697"/>
    <n v="754"/>
    <x v="41"/>
    <x v="20"/>
    <x v="649"/>
    <x v="6"/>
    <n v="3"/>
    <x v="5"/>
    <x v="1"/>
  </r>
  <r>
    <s v="AX18680"/>
    <s v="ENX2074"/>
    <s v="A122"/>
    <s v="EMP1037"/>
    <s v="C1365"/>
    <d v="2020-06-07T00:00:00"/>
    <x v="41"/>
    <n v="1"/>
    <n v="771"/>
    <n v="648"/>
    <n v="536"/>
    <n v="800"/>
    <n v="13"/>
    <x v="14"/>
    <x v="30"/>
    <x v="328"/>
    <x v="0"/>
    <n v="9"/>
    <x v="5"/>
    <x v="1"/>
  </r>
  <r>
    <s v="AX18683"/>
    <s v="ENX2043"/>
    <s v="A125"/>
    <s v="EMP1023"/>
    <s v="C1594"/>
    <d v="2020-06-07T00:00:00"/>
    <x v="11"/>
    <n v="1"/>
    <n v="1635"/>
    <n v="1046"/>
    <n v="540"/>
    <n v="871"/>
    <n v="95"/>
    <x v="23"/>
    <x v="14"/>
    <x v="152"/>
    <x v="2"/>
    <n v="9"/>
    <x v="5"/>
    <x v="1"/>
  </r>
  <r>
    <s v="AX18685"/>
    <s v="ENX2034"/>
    <s v="A119"/>
    <s v="EMP1024"/>
    <s v="C1066"/>
    <d v="2020-06-07T00:00:00"/>
    <x v="32"/>
    <n v="1"/>
    <n v="95"/>
    <n v="61"/>
    <n v="2373"/>
    <n v="4566"/>
    <n v="736"/>
    <x v="10"/>
    <x v="26"/>
    <x v="63"/>
    <x v="2"/>
    <n v="10"/>
    <x v="5"/>
    <x v="1"/>
  </r>
  <r>
    <s v="AX18686"/>
    <s v="ENX2083"/>
    <s v="A129"/>
    <s v="EMP1017"/>
    <s v="C1389"/>
    <d v="2020-06-07T00:00:00"/>
    <x v="59"/>
    <n v="1"/>
    <n v="112"/>
    <n v="90"/>
    <n v="876"/>
    <n v="1068"/>
    <n v="599"/>
    <x v="37"/>
    <x v="15"/>
    <x v="158"/>
    <x v="5"/>
    <n v="11"/>
    <x v="5"/>
    <x v="1"/>
  </r>
  <r>
    <s v="AX18687"/>
    <s v="ENX2089"/>
    <s v="A170"/>
    <s v="EMP1000"/>
    <s v="C1442"/>
    <d v="2020-06-07T00:00:00"/>
    <x v="89"/>
    <n v="1"/>
    <n v="1809"/>
    <n v="1067"/>
    <n v="2136"/>
    <n v="3388"/>
    <n v="1797"/>
    <x v="14"/>
    <x v="6"/>
    <x v="38"/>
    <x v="5"/>
    <n v="11"/>
    <x v="5"/>
    <x v="1"/>
  </r>
  <r>
    <s v="AX18692"/>
    <s v="ENX2014"/>
    <s v="A107"/>
    <s v="EMP1017"/>
    <s v="C1478"/>
    <d v="2020-06-07T00:00:00"/>
    <x v="67"/>
    <n v="2"/>
    <n v="1967"/>
    <n v="1397"/>
    <n v="2108"/>
    <n v="2810"/>
    <n v="78"/>
    <x v="29"/>
    <x v="9"/>
    <x v="542"/>
    <x v="1"/>
    <n v="12"/>
    <x v="5"/>
    <x v="1"/>
  </r>
  <r>
    <s v="AX18695"/>
    <s v="ENX2039"/>
    <s v="A159"/>
    <s v="EMP1043"/>
    <s v="C1077"/>
    <d v="2020-06-08T00:00:00"/>
    <x v="96"/>
    <n v="1"/>
    <n v="2495"/>
    <n v="1896"/>
    <n v="1912"/>
    <n v="3544"/>
    <n v="2067"/>
    <x v="28"/>
    <x v="34"/>
    <x v="619"/>
    <x v="5"/>
    <n v="12"/>
    <x v="5"/>
    <x v="0"/>
  </r>
  <r>
    <s v="AX18697"/>
    <s v="ENX2007"/>
    <s v="A169"/>
    <s v="EMP1017"/>
    <s v="C1386"/>
    <d v="2020-06-08T00:00:00"/>
    <x v="63"/>
    <n v="1"/>
    <n v="1671"/>
    <n v="1220"/>
    <n v="387"/>
    <n v="667"/>
    <n v="280"/>
    <x v="60"/>
    <x v="36"/>
    <x v="314"/>
    <x v="0"/>
    <n v="1"/>
    <x v="5"/>
    <x v="1"/>
  </r>
  <r>
    <s v="AX18703"/>
    <s v="ENX2013"/>
    <s v="A123"/>
    <s v="EMP1018"/>
    <s v="C1731"/>
    <d v="2020-06-08T00:00:00"/>
    <x v="70"/>
    <n v="2"/>
    <n v="1967"/>
    <n v="1397"/>
    <n v="1090"/>
    <n v="1380"/>
    <n v="46"/>
    <x v="7"/>
    <x v="42"/>
    <x v="471"/>
    <x v="2"/>
    <n v="2"/>
    <x v="5"/>
    <x v="1"/>
  </r>
  <r>
    <s v="AX18704"/>
    <s v="ENX2093"/>
    <s v="A149"/>
    <s v="EMP1001"/>
    <s v="C1710"/>
    <d v="2020-06-08T00:00:00"/>
    <x v="99"/>
    <n v="1"/>
    <n v="1405"/>
    <n v="1054"/>
    <n v="1484"/>
    <n v="2283"/>
    <n v="240"/>
    <x v="9"/>
    <x v="4"/>
    <x v="436"/>
    <x v="4"/>
    <n v="2"/>
    <x v="5"/>
    <x v="1"/>
  </r>
  <r>
    <s v="AX18705"/>
    <s v="ENX2026"/>
    <s v="A135"/>
    <s v="EMP1030"/>
    <s v="C1500"/>
    <d v="2020-06-08T00:00:00"/>
    <x v="74"/>
    <n v="1"/>
    <n v="368"/>
    <n v="294"/>
    <n v="3690"/>
    <n v="5349"/>
    <n v="51"/>
    <x v="59"/>
    <x v="5"/>
    <x v="313"/>
    <x v="5"/>
    <n v="4"/>
    <x v="5"/>
    <x v="1"/>
  </r>
  <r>
    <s v="AX18707"/>
    <s v="ENX2069"/>
    <s v="A145"/>
    <s v="EMP1029"/>
    <s v="C1282"/>
    <d v="2020-06-08T00:00:00"/>
    <x v="46"/>
    <n v="2"/>
    <n v="2391"/>
    <n v="1291"/>
    <n v="450"/>
    <n v="818"/>
    <n v="447"/>
    <x v="0"/>
    <x v="7"/>
    <x v="89"/>
    <x v="5"/>
    <n v="4"/>
    <x v="5"/>
    <x v="1"/>
  </r>
  <r>
    <s v="AX18708"/>
    <s v="ENX2038"/>
    <s v="A114"/>
    <s v="EMP1023"/>
    <s v="C1798"/>
    <d v="2020-06-08T00:00:00"/>
    <x v="84"/>
    <n v="1"/>
    <n v="2005"/>
    <n v="1223"/>
    <n v="2970"/>
    <n v="4182"/>
    <n v="528"/>
    <x v="12"/>
    <x v="29"/>
    <x v="740"/>
    <x v="5"/>
    <n v="5"/>
    <x v="5"/>
    <x v="1"/>
  </r>
  <r>
    <s v="AX18709"/>
    <s v="ENX2081"/>
    <s v="A157"/>
    <s v="EMP1002"/>
    <s v="C1099"/>
    <d v="2020-06-08T00:00:00"/>
    <x v="62"/>
    <n v="1"/>
    <n v="1783"/>
    <n v="1230"/>
    <n v="1518"/>
    <n v="2410"/>
    <n v="1149"/>
    <x v="25"/>
    <x v="4"/>
    <x v="573"/>
    <x v="1"/>
    <n v="5"/>
    <x v="5"/>
    <x v="1"/>
  </r>
  <r>
    <s v="AX18711"/>
    <s v="ENX2060"/>
    <s v="A128"/>
    <s v="EMP1044"/>
    <s v="C1118"/>
    <d v="2020-06-08T00:00:00"/>
    <x v="73"/>
    <n v="1"/>
    <n v="35"/>
    <n v="22"/>
    <n v="4936"/>
    <n v="6328"/>
    <n v="874"/>
    <x v="9"/>
    <x v="22"/>
    <x v="681"/>
    <x v="0"/>
    <n v="6"/>
    <x v="5"/>
    <x v="1"/>
  </r>
  <r>
    <s v="AX18718"/>
    <s v="ENX2075"/>
    <s v="A170"/>
    <s v="EMP1023"/>
    <s v="C1688"/>
    <d v="2020-06-08T00:00:00"/>
    <x v="35"/>
    <n v="1"/>
    <n v="1500"/>
    <n v="900"/>
    <n v="4176"/>
    <n v="7596"/>
    <n v="345"/>
    <x v="18"/>
    <x v="7"/>
    <x v="459"/>
    <x v="2"/>
    <n v="9"/>
    <x v="5"/>
    <x v="1"/>
  </r>
  <r>
    <s v="AX18726"/>
    <s v="ENX2032"/>
    <s v="A126"/>
    <s v="EMP1023"/>
    <s v="C1604"/>
    <d v="2020-06-08T00:00:00"/>
    <x v="47"/>
    <n v="1"/>
    <n v="947"/>
    <n v="786"/>
    <n v="1054"/>
    <n v="1405"/>
    <n v="364"/>
    <x v="15"/>
    <x v="4"/>
    <x v="401"/>
    <x v="6"/>
    <n v="9"/>
    <x v="5"/>
    <x v="1"/>
  </r>
  <r>
    <s v="AX18733"/>
    <s v="ENX2017"/>
    <s v="A116"/>
    <s v="EMP1022"/>
    <s v="C1267"/>
    <d v="2020-06-08T00:00:00"/>
    <x v="61"/>
    <n v="1"/>
    <n v="2257"/>
    <n v="1535"/>
    <n v="1176"/>
    <n v="1472"/>
    <n v="731"/>
    <x v="57"/>
    <x v="15"/>
    <x v="203"/>
    <x v="5"/>
    <n v="10"/>
    <x v="5"/>
    <x v="1"/>
  </r>
  <r>
    <s v="AX18740"/>
    <s v="ENX2009"/>
    <s v="A123"/>
    <s v="EMP1042"/>
    <s v="C1142"/>
    <d v="2020-06-08T00:00:00"/>
    <x v="75"/>
    <n v="2"/>
    <n v="2497"/>
    <n v="1473"/>
    <n v="2798"/>
    <n v="4588"/>
    <n v="895"/>
    <x v="55"/>
    <x v="18"/>
    <x v="415"/>
    <x v="6"/>
    <n v="11"/>
    <x v="5"/>
    <x v="1"/>
  </r>
  <r>
    <s v="AX18743"/>
    <s v="ENX2004"/>
    <s v="A116"/>
    <s v="EMP1008"/>
    <s v="C1397"/>
    <d v="2020-06-08T00:00:00"/>
    <x v="23"/>
    <n v="1"/>
    <n v="1862"/>
    <n v="1173"/>
    <n v="208"/>
    <n v="400"/>
    <n v="265"/>
    <x v="18"/>
    <x v="12"/>
    <x v="180"/>
    <x v="0"/>
    <n v="11"/>
    <x v="5"/>
    <x v="1"/>
  </r>
  <r>
    <s v="AX18745"/>
    <s v="ENX2091"/>
    <s v="A149"/>
    <s v="EMP1016"/>
    <s v="C1291"/>
    <d v="2020-06-08T00:00:00"/>
    <x v="39"/>
    <n v="1"/>
    <n v="596"/>
    <n v="358"/>
    <n v="1512"/>
    <n v="2853"/>
    <n v="39"/>
    <x v="4"/>
    <x v="11"/>
    <x v="93"/>
    <x v="6"/>
    <n v="12"/>
    <x v="5"/>
    <x v="1"/>
  </r>
  <r>
    <s v="AX18748"/>
    <s v="ENX2065"/>
    <s v="A120"/>
    <s v="EMP1008"/>
    <s v="C1130"/>
    <d v="2020-06-09T00:00:00"/>
    <x v="56"/>
    <n v="1"/>
    <n v="886"/>
    <n v="478"/>
    <n v="2602"/>
    <n v="3174"/>
    <n v="344"/>
    <x v="28"/>
    <x v="10"/>
    <x v="706"/>
    <x v="4"/>
    <n v="12"/>
    <x v="5"/>
    <x v="0"/>
  </r>
  <r>
    <s v="AX18754"/>
    <s v="ENX2050"/>
    <s v="A156"/>
    <s v="EMP1013"/>
    <s v="C1166"/>
    <d v="2020-06-09T00:00:00"/>
    <x v="44"/>
    <n v="1"/>
    <n v="556"/>
    <n v="395"/>
    <n v="956"/>
    <n v="1772"/>
    <n v="248"/>
    <x v="36"/>
    <x v="14"/>
    <x v="92"/>
    <x v="1"/>
    <n v="1"/>
    <x v="5"/>
    <x v="1"/>
  </r>
  <r>
    <s v="AX18760"/>
    <s v="ENX2075"/>
    <s v="A164"/>
    <s v="EMP1021"/>
    <s v="C1517"/>
    <d v="2020-06-09T00:00:00"/>
    <x v="35"/>
    <n v="3"/>
    <n v="1278"/>
    <n v="665"/>
    <n v="584"/>
    <n v="913"/>
    <n v="368"/>
    <x v="14"/>
    <x v="4"/>
    <x v="315"/>
    <x v="6"/>
    <n v="3"/>
    <x v="5"/>
    <x v="1"/>
  </r>
  <r>
    <s v="AX18764"/>
    <s v="ENX2041"/>
    <s v="A158"/>
    <s v="EMP1009"/>
    <s v="C1485"/>
    <d v="2020-06-09T00:00:00"/>
    <x v="7"/>
    <n v="1"/>
    <n v="847"/>
    <n v="534"/>
    <n v="956"/>
    <n v="1772"/>
    <n v="144"/>
    <x v="14"/>
    <x v="39"/>
    <x v="232"/>
    <x v="0"/>
    <n v="4"/>
    <x v="5"/>
    <x v="1"/>
  </r>
  <r>
    <s v="AX18772"/>
    <s v="ENX2072"/>
    <s v="A132"/>
    <s v="EMP1043"/>
    <s v="C1192"/>
    <d v="2020-06-09T00:00:00"/>
    <x v="31"/>
    <n v="3"/>
    <n v="1494"/>
    <n v="971"/>
    <n v="450"/>
    <n v="818"/>
    <n v="174"/>
    <x v="48"/>
    <x v="3"/>
    <x v="741"/>
    <x v="5"/>
    <n v="6"/>
    <x v="5"/>
    <x v="1"/>
  </r>
  <r>
    <s v="AX18773"/>
    <s v="ENX2047"/>
    <s v="A169"/>
    <s v="EMP1039"/>
    <s v="C1680"/>
    <d v="2020-06-09T00:00:00"/>
    <x v="82"/>
    <n v="1"/>
    <n v="561"/>
    <n v="421"/>
    <n v="1686"/>
    <n v="2478"/>
    <n v="1198"/>
    <x v="59"/>
    <x v="20"/>
    <x v="472"/>
    <x v="5"/>
    <n v="6"/>
    <x v="5"/>
    <x v="1"/>
  </r>
  <r>
    <s v="AX18775"/>
    <s v="ENX2043"/>
    <s v="A170"/>
    <s v="EMP1001"/>
    <s v="C1519"/>
    <d v="2020-06-09T00:00:00"/>
    <x v="11"/>
    <n v="4"/>
    <n v="584"/>
    <n v="420"/>
    <n v="1942"/>
    <n v="3596"/>
    <n v="782"/>
    <x v="49"/>
    <x v="34"/>
    <x v="605"/>
    <x v="6"/>
    <n v="7"/>
    <x v="5"/>
    <x v="1"/>
  </r>
  <r>
    <s v="AX18777"/>
    <s v="ENX2008"/>
    <s v="A116"/>
    <s v="EMP1005"/>
    <s v="C1320"/>
    <d v="2020-06-09T00:00:00"/>
    <x v="24"/>
    <n v="1"/>
    <n v="1725"/>
    <n v="1363"/>
    <n v="872"/>
    <n v="1743"/>
    <n v="87"/>
    <x v="54"/>
    <x v="14"/>
    <x v="276"/>
    <x v="0"/>
    <n v="7"/>
    <x v="5"/>
    <x v="1"/>
  </r>
  <r>
    <s v="AX18784"/>
    <s v="ENX2096"/>
    <s v="A157"/>
    <s v="EMP1023"/>
    <s v="C1642"/>
    <d v="2020-06-09T00:00:00"/>
    <x v="36"/>
    <n v="1"/>
    <n v="1022"/>
    <n v="818"/>
    <n v="2728"/>
    <n v="5352"/>
    <n v="1695"/>
    <x v="37"/>
    <x v="24"/>
    <x v="135"/>
    <x v="5"/>
    <n v="7"/>
    <x v="5"/>
    <x v="1"/>
  </r>
  <r>
    <s v="AX18786"/>
    <s v="ENX2077"/>
    <s v="A106"/>
    <s v="EMP1043"/>
    <s v="C1493"/>
    <d v="2020-06-09T00:00:00"/>
    <x v="51"/>
    <n v="3"/>
    <n v="1708"/>
    <n v="871"/>
    <n v="1076"/>
    <n v="1472"/>
    <n v="660"/>
    <x v="50"/>
    <x v="42"/>
    <x v="220"/>
    <x v="3"/>
    <n v="9"/>
    <x v="5"/>
    <x v="1"/>
  </r>
  <r>
    <s v="AX18789"/>
    <s v="ENX2044"/>
    <s v="A102"/>
    <s v="EMP1024"/>
    <s v="C1539"/>
    <d v="2020-06-09T00:00:00"/>
    <x v="54"/>
    <n v="3"/>
    <n v="127"/>
    <n v="79"/>
    <n v="791"/>
    <n v="1522"/>
    <n v="742"/>
    <x v="38"/>
    <x v="1"/>
    <x v="524"/>
    <x v="4"/>
    <n v="10"/>
    <x v="5"/>
    <x v="1"/>
  </r>
  <r>
    <s v="AX18802"/>
    <s v="ENX2054"/>
    <s v="A128"/>
    <s v="EMP1020"/>
    <s v="C1741"/>
    <d v="2020-06-10T00:00:00"/>
    <x v="12"/>
    <n v="3"/>
    <n v="1467"/>
    <n v="807"/>
    <n v="1556"/>
    <n v="2548"/>
    <n v="192"/>
    <x v="10"/>
    <x v="41"/>
    <x v="28"/>
    <x v="3"/>
    <n v="3"/>
    <x v="5"/>
    <x v="1"/>
  </r>
  <r>
    <s v="AX18807"/>
    <s v="ENX2091"/>
    <s v="A102"/>
    <s v="EMP1030"/>
    <s v="C1463"/>
    <d v="2020-06-10T00:00:00"/>
    <x v="39"/>
    <n v="4"/>
    <n v="1725"/>
    <n v="1363"/>
    <n v="2952"/>
    <n v="4101"/>
    <n v="2070"/>
    <x v="43"/>
    <x v="25"/>
    <x v="407"/>
    <x v="4"/>
    <n v="4"/>
    <x v="5"/>
    <x v="1"/>
  </r>
  <r>
    <s v="AX18811"/>
    <s v="ENX2037"/>
    <s v="A122"/>
    <s v="EMP1005"/>
    <s v="C1737"/>
    <d v="2020-06-10T00:00:00"/>
    <x v="50"/>
    <n v="3"/>
    <n v="1022"/>
    <n v="818"/>
    <n v="732"/>
    <n v="1077"/>
    <n v="49"/>
    <x v="14"/>
    <x v="21"/>
    <x v="219"/>
    <x v="5"/>
    <n v="4"/>
    <x v="5"/>
    <x v="1"/>
  </r>
  <r>
    <s v="AX18814"/>
    <s v="ENX2026"/>
    <s v="A172"/>
    <s v="EMP1002"/>
    <s v="C1261"/>
    <d v="2020-06-10T00:00:00"/>
    <x v="74"/>
    <n v="4"/>
    <n v="545"/>
    <n v="425"/>
    <n v="2700"/>
    <n v="4500"/>
    <n v="22"/>
    <x v="54"/>
    <x v="34"/>
    <x v="131"/>
    <x v="0"/>
    <n v="5"/>
    <x v="5"/>
    <x v="1"/>
  </r>
  <r>
    <s v="AX18819"/>
    <s v="ENX2044"/>
    <s v="A154"/>
    <s v="EMP1007"/>
    <s v="C1239"/>
    <d v="2020-06-10T00:00:00"/>
    <x v="54"/>
    <n v="4"/>
    <n v="136"/>
    <n v="72"/>
    <n v="1777"/>
    <n v="2141"/>
    <n v="290"/>
    <x v="25"/>
    <x v="41"/>
    <x v="345"/>
    <x v="6"/>
    <n v="6"/>
    <x v="5"/>
    <x v="1"/>
  </r>
  <r>
    <s v="AX18820"/>
    <s v="ENX2022"/>
    <s v="A135"/>
    <s v="EMP1018"/>
    <s v="C1297"/>
    <d v="2020-06-10T00:00:00"/>
    <x v="27"/>
    <n v="1"/>
    <n v="181"/>
    <n v="130"/>
    <n v="1234"/>
    <n v="1582"/>
    <n v="523"/>
    <x v="21"/>
    <x v="39"/>
    <x v="416"/>
    <x v="4"/>
    <n v="7"/>
    <x v="5"/>
    <x v="1"/>
  </r>
  <r>
    <s v="AX18821"/>
    <s v="ENX2096"/>
    <s v="A105"/>
    <s v="EMP1032"/>
    <s v="C1231"/>
    <d v="2020-06-10T00:00:00"/>
    <x v="36"/>
    <n v="1"/>
    <n v="1566"/>
    <n v="1190"/>
    <n v="1046"/>
    <n v="1635"/>
    <n v="1018"/>
    <x v="3"/>
    <x v="4"/>
    <x v="742"/>
    <x v="3"/>
    <n v="8"/>
    <x v="5"/>
    <x v="1"/>
  </r>
  <r>
    <s v="AX18830"/>
    <s v="ENX2087"/>
    <s v="A170"/>
    <s v="EMP1037"/>
    <s v="C1338"/>
    <d v="2020-06-10T00:00:00"/>
    <x v="95"/>
    <n v="1"/>
    <n v="1638"/>
    <n v="1261"/>
    <n v="648"/>
    <n v="771"/>
    <n v="507"/>
    <x v="9"/>
    <x v="29"/>
    <x v="36"/>
    <x v="5"/>
    <n v="11"/>
    <x v="5"/>
    <x v="1"/>
  </r>
  <r>
    <s v="AX18832"/>
    <s v="ENX2028"/>
    <s v="A154"/>
    <s v="EMP1015"/>
    <s v="C1709"/>
    <d v="2020-06-11T00:00:00"/>
    <x v="5"/>
    <n v="3"/>
    <n v="1638"/>
    <n v="1261"/>
    <n v="2421"/>
    <n v="4401"/>
    <n v="377"/>
    <x v="12"/>
    <x v="39"/>
    <x v="92"/>
    <x v="3"/>
    <n v="12"/>
    <x v="5"/>
    <x v="0"/>
  </r>
  <r>
    <s v="AX18840"/>
    <s v="ENX2019"/>
    <s v="A126"/>
    <s v="EMP1012"/>
    <s v="C1653"/>
    <d v="2020-06-11T00:00:00"/>
    <x v="60"/>
    <n v="1"/>
    <n v="1972"/>
    <n v="1321"/>
    <n v="416"/>
    <n v="603"/>
    <n v="1024"/>
    <x v="33"/>
    <x v="36"/>
    <x v="250"/>
    <x v="6"/>
    <n v="4"/>
    <x v="5"/>
    <x v="1"/>
  </r>
  <r>
    <s v="AX18844"/>
    <s v="ENX2007"/>
    <s v="A118"/>
    <s v="EMP1028"/>
    <s v="C1002"/>
    <d v="2020-06-11T00:00:00"/>
    <x v="63"/>
    <n v="1"/>
    <n v="913"/>
    <n v="584"/>
    <n v="1378"/>
    <n v="1887"/>
    <n v="1056"/>
    <x v="37"/>
    <x v="24"/>
    <x v="36"/>
    <x v="3"/>
    <n v="4"/>
    <x v="5"/>
    <x v="1"/>
  </r>
  <r>
    <s v="AX18849"/>
    <s v="ENX2079"/>
    <s v="A113"/>
    <s v="EMP1027"/>
    <s v="C1204"/>
    <d v="2020-06-11T00:00:00"/>
    <x v="9"/>
    <n v="1"/>
    <n v="2391"/>
    <n v="1291"/>
    <n v="818"/>
    <n v="1022"/>
    <n v="348"/>
    <x v="24"/>
    <x v="5"/>
    <x v="498"/>
    <x v="1"/>
    <n v="4"/>
    <x v="5"/>
    <x v="1"/>
  </r>
  <r>
    <s v="AX18850"/>
    <s v="ENX2090"/>
    <s v="A129"/>
    <s v="EMP1010"/>
    <s v="C1722"/>
    <d v="2020-06-11T00:00:00"/>
    <x v="55"/>
    <n v="2"/>
    <n v="315"/>
    <n v="208"/>
    <n v="665"/>
    <n v="1278"/>
    <n v="248"/>
    <x v="15"/>
    <x v="16"/>
    <x v="129"/>
    <x v="1"/>
    <n v="4"/>
    <x v="5"/>
    <x v="1"/>
  </r>
  <r>
    <s v="AX18855"/>
    <s v="ENX2072"/>
    <s v="A103"/>
    <s v="EMP1024"/>
    <s v="C1511"/>
    <d v="2020-06-11T00:00:00"/>
    <x v="31"/>
    <n v="1"/>
    <n v="1351"/>
    <n v="1108"/>
    <n v="1965"/>
    <n v="2396"/>
    <n v="64"/>
    <x v="5"/>
    <x v="42"/>
    <x v="92"/>
    <x v="2"/>
    <n v="6"/>
    <x v="5"/>
    <x v="1"/>
  </r>
  <r>
    <s v="AX18863"/>
    <s v="ENX2069"/>
    <s v="A114"/>
    <s v="EMP1010"/>
    <s v="C1232"/>
    <d v="2020-06-11T00:00:00"/>
    <x v="46"/>
    <n v="2"/>
    <n v="1405"/>
    <n v="1054"/>
    <n v="1890"/>
    <n v="3778"/>
    <n v="2193"/>
    <x v="52"/>
    <x v="35"/>
    <x v="743"/>
    <x v="5"/>
    <n v="6"/>
    <x v="5"/>
    <x v="1"/>
  </r>
  <r>
    <s v="AX18870"/>
    <s v="ENX2012"/>
    <s v="A145"/>
    <s v="EMP1002"/>
    <s v="C1329"/>
    <d v="2020-06-11T00:00:00"/>
    <x v="16"/>
    <n v="1"/>
    <n v="2091"/>
    <n v="1485"/>
    <n v="1680"/>
    <n v="2336"/>
    <n v="1662"/>
    <x v="10"/>
    <x v="26"/>
    <x v="639"/>
    <x v="0"/>
    <n v="10"/>
    <x v="5"/>
    <x v="1"/>
  </r>
  <r>
    <s v="AX18871"/>
    <s v="ENX2074"/>
    <s v="A119"/>
    <s v="EMP1025"/>
    <s v="C1314"/>
    <d v="2020-06-11T00:00:00"/>
    <x v="41"/>
    <n v="1"/>
    <n v="356"/>
    <n v="292"/>
    <n v="5596"/>
    <n v="9176"/>
    <n v="107"/>
    <x v="15"/>
    <x v="41"/>
    <x v="521"/>
    <x v="3"/>
    <n v="11"/>
    <x v="5"/>
    <x v="1"/>
  </r>
  <r>
    <s v="AX18879"/>
    <s v="ENX2094"/>
    <s v="A148"/>
    <s v="EMP1005"/>
    <s v="C1095"/>
    <d v="2020-06-11T00:00:00"/>
    <x v="90"/>
    <n v="1"/>
    <n v="136"/>
    <n v="72"/>
    <n v="1518"/>
    <n v="2410"/>
    <n v="702"/>
    <x v="59"/>
    <x v="23"/>
    <x v="744"/>
    <x v="3"/>
    <n v="12"/>
    <x v="5"/>
    <x v="1"/>
  </r>
  <r>
    <s v="AX18885"/>
    <s v="ENX2067"/>
    <s v="A159"/>
    <s v="EMP1000"/>
    <s v="C1072"/>
    <d v="2020-06-11T00:00:00"/>
    <x v="30"/>
    <n v="1"/>
    <n v="1414"/>
    <n v="962"/>
    <n v="4360"/>
    <n v="5520"/>
    <n v="285"/>
    <x v="59"/>
    <x v="13"/>
    <x v="260"/>
    <x v="5"/>
    <n v="12"/>
    <x v="5"/>
    <x v="1"/>
  </r>
  <r>
    <s v="AX18889"/>
    <s v="ENX2074"/>
    <s v="A140"/>
    <s v="EMP1039"/>
    <s v="C1613"/>
    <d v="2020-06-11T00:00:00"/>
    <x v="41"/>
    <n v="1"/>
    <n v="818"/>
    <n v="450"/>
    <n v="4216"/>
    <n v="5620"/>
    <n v="344"/>
    <x v="52"/>
    <x v="0"/>
    <x v="548"/>
    <x v="3"/>
    <n v="12"/>
    <x v="5"/>
    <x v="1"/>
  </r>
  <r>
    <s v="AX18900"/>
    <s v="ENX2003"/>
    <s v="A169"/>
    <s v="EMP1001"/>
    <s v="C1000"/>
    <d v="2020-06-12T00:00:00"/>
    <x v="22"/>
    <n v="1"/>
    <n v="1887"/>
    <n v="1378"/>
    <n v="1248"/>
    <n v="1809"/>
    <n v="754"/>
    <x v="39"/>
    <x v="11"/>
    <x v="509"/>
    <x v="6"/>
    <n v="1"/>
    <x v="5"/>
    <x v="1"/>
  </r>
  <r>
    <s v="AX18903"/>
    <s v="ENX2041"/>
    <s v="A155"/>
    <s v="EMP1030"/>
    <s v="C1151"/>
    <d v="2020-06-12T00:00:00"/>
    <x v="7"/>
    <n v="4"/>
    <n v="1967"/>
    <n v="1397"/>
    <n v="2514"/>
    <n v="3309"/>
    <n v="123"/>
    <x v="46"/>
    <x v="15"/>
    <x v="271"/>
    <x v="5"/>
    <n v="2"/>
    <x v="5"/>
    <x v="1"/>
  </r>
  <r>
    <s v="AX18914"/>
    <s v="ENX2003"/>
    <s v="A129"/>
    <s v="EMP1003"/>
    <s v="C1410"/>
    <d v="2020-06-12T00:00:00"/>
    <x v="22"/>
    <n v="1"/>
    <n v="1862"/>
    <n v="1173"/>
    <n v="1227"/>
    <n v="2451"/>
    <n v="858"/>
    <x v="29"/>
    <x v="22"/>
    <x v="351"/>
    <x v="1"/>
    <n v="2"/>
    <x v="5"/>
    <x v="1"/>
  </r>
  <r>
    <s v="AX18924"/>
    <s v="ENX2052"/>
    <s v="A124"/>
    <s v="EMP1013"/>
    <s v="C1670"/>
    <d v="2020-06-12T00:00:00"/>
    <x v="45"/>
    <n v="1"/>
    <n v="2091"/>
    <n v="1485"/>
    <n v="1305"/>
    <n v="1812"/>
    <n v="799"/>
    <x v="59"/>
    <x v="43"/>
    <x v="271"/>
    <x v="2"/>
    <n v="4"/>
    <x v="5"/>
    <x v="1"/>
  </r>
  <r>
    <s v="AX18930"/>
    <s v="ENX2021"/>
    <s v="A140"/>
    <s v="EMP1029"/>
    <s v="C1501"/>
    <d v="2020-06-12T00:00:00"/>
    <x v="77"/>
    <n v="3"/>
    <n v="458"/>
    <n v="376"/>
    <n v="5588"/>
    <n v="7868"/>
    <n v="2226"/>
    <x v="18"/>
    <x v="27"/>
    <x v="481"/>
    <x v="1"/>
    <n v="6"/>
    <x v="5"/>
    <x v="1"/>
  </r>
  <r>
    <s v="AX18939"/>
    <s v="ENX2003"/>
    <s v="A132"/>
    <s v="EMP1030"/>
    <s v="C1777"/>
    <d v="2020-06-12T00:00:00"/>
    <x v="22"/>
    <n v="3"/>
    <n v="2283"/>
    <n v="1484"/>
    <n v="84"/>
    <n v="123"/>
    <n v="74"/>
    <x v="22"/>
    <x v="10"/>
    <x v="275"/>
    <x v="2"/>
    <n v="8"/>
    <x v="5"/>
    <x v="1"/>
  </r>
  <r>
    <s v="AX18942"/>
    <s v="ENX2019"/>
    <s v="A113"/>
    <s v="EMP1026"/>
    <s v="C1136"/>
    <d v="2020-06-12T00:00:00"/>
    <x v="60"/>
    <n v="1"/>
    <n v="1178"/>
    <n v="683"/>
    <n v="1220"/>
    <n v="1671"/>
    <n v="447"/>
    <x v="58"/>
    <x v="38"/>
    <x v="255"/>
    <x v="1"/>
    <n v="8"/>
    <x v="5"/>
    <x v="1"/>
  </r>
  <r>
    <s v="AX18943"/>
    <s v="ENX2005"/>
    <s v="A142"/>
    <s v="EMP1024"/>
    <s v="C1463"/>
    <d v="2020-06-12T00:00:00"/>
    <x v="79"/>
    <n v="2"/>
    <n v="871"/>
    <n v="540"/>
    <n v="536"/>
    <n v="800"/>
    <n v="651"/>
    <x v="72"/>
    <x v="38"/>
    <x v="512"/>
    <x v="3"/>
    <n v="8"/>
    <x v="5"/>
    <x v="1"/>
  </r>
  <r>
    <s v="AX18947"/>
    <s v="ENX2067"/>
    <s v="A117"/>
    <s v="EMP1032"/>
    <s v="C1290"/>
    <d v="2020-06-12T00:00:00"/>
    <x v="30"/>
    <n v="1"/>
    <n v="1405"/>
    <n v="1054"/>
    <n v="5688"/>
    <n v="7485"/>
    <n v="34"/>
    <x v="15"/>
    <x v="18"/>
    <x v="471"/>
    <x v="2"/>
    <n v="8"/>
    <x v="5"/>
    <x v="1"/>
  </r>
  <r>
    <s v="AX18952"/>
    <s v="ENX2081"/>
    <s v="A155"/>
    <s v="EMP1026"/>
    <s v="C1071"/>
    <d v="2020-06-13T00:00:00"/>
    <x v="62"/>
    <n v="1"/>
    <n v="667"/>
    <n v="387"/>
    <n v="2794"/>
    <n v="3934"/>
    <n v="688"/>
    <x v="2"/>
    <x v="4"/>
    <x v="650"/>
    <x v="6"/>
    <n v="12"/>
    <x v="5"/>
    <x v="0"/>
  </r>
  <r>
    <s v="AX18953"/>
    <s v="ENX2000"/>
    <s v="A104"/>
    <s v="EMP1019"/>
    <s v="C1670"/>
    <d v="2020-06-13T00:00:00"/>
    <x v="98"/>
    <n v="4"/>
    <n v="1494"/>
    <n v="971"/>
    <n v="3884"/>
    <n v="7192"/>
    <n v="926"/>
    <x v="59"/>
    <x v="0"/>
    <x v="679"/>
    <x v="2"/>
    <n v="12"/>
    <x v="5"/>
    <x v="0"/>
  </r>
  <r>
    <s v="AX18965"/>
    <s v="ENX2001"/>
    <s v="A146"/>
    <s v="EMP1021"/>
    <s v="C1800"/>
    <d v="2020-06-13T00:00:00"/>
    <x v="93"/>
    <n v="3"/>
    <n v="913"/>
    <n v="584"/>
    <n v="2913"/>
    <n v="5394"/>
    <n v="507"/>
    <x v="32"/>
    <x v="8"/>
    <x v="121"/>
    <x v="5"/>
    <n v="1"/>
    <x v="5"/>
    <x v="1"/>
  </r>
  <r>
    <s v="AX18969"/>
    <s v="ENX2056"/>
    <s v="A168"/>
    <s v="EMP1017"/>
    <s v="C1238"/>
    <d v="2020-06-13T00:00:00"/>
    <x v="64"/>
    <n v="4"/>
    <n v="596"/>
    <n v="358"/>
    <n v="1230"/>
    <n v="1783"/>
    <n v="1018"/>
    <x v="10"/>
    <x v="35"/>
    <x v="131"/>
    <x v="2"/>
    <n v="1"/>
    <x v="5"/>
    <x v="1"/>
  </r>
  <r>
    <s v="AX18971"/>
    <s v="ENX2086"/>
    <s v="A165"/>
    <s v="EMP1030"/>
    <s v="C1387"/>
    <d v="2020-06-13T00:00:00"/>
    <x v="94"/>
    <n v="2"/>
    <n v="1467"/>
    <n v="807"/>
    <n v="4548"/>
    <n v="5349"/>
    <n v="987"/>
    <x v="67"/>
    <x v="33"/>
    <x v="745"/>
    <x v="0"/>
    <n v="2"/>
    <x v="5"/>
    <x v="1"/>
  </r>
  <r>
    <s v="AX18981"/>
    <s v="ENX2053"/>
    <s v="A148"/>
    <s v="EMP1022"/>
    <s v="C1156"/>
    <d v="2020-06-13T00:00:00"/>
    <x v="33"/>
    <n v="1"/>
    <n v="2497"/>
    <n v="1473"/>
    <n v="1767"/>
    <n v="3156"/>
    <n v="364"/>
    <x v="24"/>
    <x v="36"/>
    <x v="612"/>
    <x v="0"/>
    <n v="5"/>
    <x v="5"/>
    <x v="1"/>
  </r>
  <r>
    <s v="AX18985"/>
    <s v="ENX2023"/>
    <s v="A128"/>
    <s v="EMP1008"/>
    <s v="C1640"/>
    <d v="2020-06-13T00:00:00"/>
    <x v="57"/>
    <n v="3"/>
    <n v="1494"/>
    <n v="971"/>
    <n v="871"/>
    <n v="1708"/>
    <n v="689"/>
    <x v="30"/>
    <x v="42"/>
    <x v="137"/>
    <x v="6"/>
    <n v="5"/>
    <x v="5"/>
    <x v="1"/>
  </r>
  <r>
    <s v="AX18986"/>
    <s v="ENX2049"/>
    <s v="A122"/>
    <s v="EMP1029"/>
    <s v="C1125"/>
    <d v="2020-06-13T00:00:00"/>
    <x v="58"/>
    <n v="1"/>
    <n v="392"/>
    <n v="255"/>
    <n v="2196"/>
    <n v="3231"/>
    <n v="51"/>
    <x v="38"/>
    <x v="5"/>
    <x v="167"/>
    <x v="4"/>
    <n v="7"/>
    <x v="5"/>
    <x v="1"/>
  </r>
  <r>
    <s v="AX18993"/>
    <s v="ENX2053"/>
    <s v="A142"/>
    <s v="EMP1001"/>
    <s v="C1675"/>
    <d v="2020-06-13T00:00:00"/>
    <x v="33"/>
    <n v="3"/>
    <n v="2410"/>
    <n v="1518"/>
    <n v="3144"/>
    <n v="3788"/>
    <n v="816"/>
    <x v="58"/>
    <x v="16"/>
    <x v="115"/>
    <x v="6"/>
    <n v="8"/>
    <x v="5"/>
    <x v="1"/>
  </r>
  <r>
    <s v="AX18999"/>
    <s v="ENX2034"/>
    <s v="A156"/>
    <s v="EMP1000"/>
    <s v="C1460"/>
    <d v="2020-06-13T00:00:00"/>
    <x v="32"/>
    <n v="1"/>
    <n v="1566"/>
    <n v="1190"/>
    <n v="1608"/>
    <n v="2400"/>
    <n v="2356"/>
    <x v="8"/>
    <x v="21"/>
    <x v="128"/>
    <x v="0"/>
    <n v="9"/>
    <x v="5"/>
    <x v="1"/>
  </r>
  <r>
    <s v="AX19007"/>
    <s v="ENX2030"/>
    <s v="A111"/>
    <s v="EMP1027"/>
    <s v="C1115"/>
    <d v="2020-06-13T00:00:00"/>
    <x v="80"/>
    <n v="1"/>
    <n v="1862"/>
    <n v="1173"/>
    <n v="1067"/>
    <n v="1809"/>
    <n v="174"/>
    <x v="0"/>
    <x v="24"/>
    <x v="433"/>
    <x v="6"/>
    <n v="11"/>
    <x v="5"/>
    <x v="1"/>
  </r>
  <r>
    <s v="AX19008"/>
    <s v="ENX2032"/>
    <s v="A160"/>
    <s v="EMP1026"/>
    <s v="C1376"/>
    <d v="2020-06-13T00:00:00"/>
    <x v="47"/>
    <n v="4"/>
    <n v="2497"/>
    <n v="1473"/>
    <n v="1301"/>
    <n v="1587"/>
    <n v="799"/>
    <x v="11"/>
    <x v="24"/>
    <x v="103"/>
    <x v="2"/>
    <n v="11"/>
    <x v="5"/>
    <x v="1"/>
  </r>
  <r>
    <s v="AX19009"/>
    <s v="ENX2040"/>
    <s v="A113"/>
    <s v="EMP1039"/>
    <s v="C1024"/>
    <d v="2020-06-13T00:00:00"/>
    <x v="4"/>
    <n v="1"/>
    <n v="2464"/>
    <n v="1774"/>
    <n v="624"/>
    <n v="945"/>
    <n v="1389"/>
    <x v="68"/>
    <x v="2"/>
    <x v="163"/>
    <x v="1"/>
    <n v="11"/>
    <x v="5"/>
    <x v="1"/>
  </r>
  <r>
    <s v="AX19010"/>
    <s v="ENX2069"/>
    <s v="A151"/>
    <s v="EMP1004"/>
    <s v="C1264"/>
    <d v="2020-06-13T00:00:00"/>
    <x v="46"/>
    <n v="1"/>
    <n v="2410"/>
    <n v="1518"/>
    <n v="683"/>
    <n v="1178"/>
    <n v="651"/>
    <x v="70"/>
    <x v="17"/>
    <x v="218"/>
    <x v="0"/>
    <n v="12"/>
    <x v="5"/>
    <x v="1"/>
  </r>
  <r>
    <s v="AX19014"/>
    <s v="ENX2003"/>
    <s v="A156"/>
    <s v="EMP1036"/>
    <s v="C1651"/>
    <d v="2020-06-14T00:00:00"/>
    <x v="22"/>
    <n v="1"/>
    <n v="1052"/>
    <n v="589"/>
    <n v="2602"/>
    <n v="3174"/>
    <n v="377"/>
    <x v="30"/>
    <x v="8"/>
    <x v="529"/>
    <x v="1"/>
    <n v="12"/>
    <x v="5"/>
    <x v="0"/>
  </r>
  <r>
    <s v="AX19018"/>
    <s v="ENX2030"/>
    <s v="A171"/>
    <s v="EMP1034"/>
    <s v="C1420"/>
    <d v="2020-06-14T00:00:00"/>
    <x v="80"/>
    <n v="2"/>
    <n v="2257"/>
    <n v="1535"/>
    <n v="1365"/>
    <n v="2397"/>
    <n v="138"/>
    <x v="5"/>
    <x v="29"/>
    <x v="440"/>
    <x v="3"/>
    <n v="1"/>
    <x v="5"/>
    <x v="1"/>
  </r>
  <r>
    <s v="AX19019"/>
    <s v="ENX2029"/>
    <s v="A117"/>
    <s v="EMP1001"/>
    <s v="C1151"/>
    <d v="2020-06-14T00:00:00"/>
    <x v="3"/>
    <n v="1"/>
    <n v="458"/>
    <n v="376"/>
    <n v="5892"/>
    <n v="9988"/>
    <n v="1404"/>
    <x v="15"/>
    <x v="1"/>
    <x v="376"/>
    <x v="4"/>
    <n v="5"/>
    <x v="5"/>
    <x v="1"/>
  </r>
  <r>
    <s v="AX19020"/>
    <s v="ENX2062"/>
    <s v="A159"/>
    <s v="EMP1005"/>
    <s v="C1644"/>
    <d v="2020-06-14T00:00:00"/>
    <x v="91"/>
    <n v="3"/>
    <n v="95"/>
    <n v="61"/>
    <n v="1942"/>
    <n v="2988"/>
    <n v="344"/>
    <x v="48"/>
    <x v="11"/>
    <x v="735"/>
    <x v="1"/>
    <n v="5"/>
    <x v="5"/>
    <x v="1"/>
  </r>
  <r>
    <s v="AX19027"/>
    <s v="ENX2082"/>
    <s v="A129"/>
    <s v="EMP1030"/>
    <s v="C1029"/>
    <d v="2020-06-14T00:00:00"/>
    <x v="86"/>
    <n v="1"/>
    <n v="1798"/>
    <n v="971"/>
    <n v="1608"/>
    <n v="2400"/>
    <n v="95"/>
    <x v="3"/>
    <x v="22"/>
    <x v="216"/>
    <x v="0"/>
    <n v="5"/>
    <x v="5"/>
    <x v="1"/>
  </r>
  <r>
    <s v="AX19030"/>
    <s v="ENX2076"/>
    <s v="A152"/>
    <s v="EMP1009"/>
    <s v="C1753"/>
    <d v="2020-06-14T00:00:00"/>
    <x v="15"/>
    <n v="2"/>
    <n v="1889"/>
    <n v="945"/>
    <n v="416"/>
    <n v="603"/>
    <n v="492"/>
    <x v="58"/>
    <x v="32"/>
    <x v="602"/>
    <x v="2"/>
    <n v="6"/>
    <x v="5"/>
    <x v="1"/>
  </r>
  <r>
    <s v="AX19036"/>
    <s v="ENX2096"/>
    <s v="A109"/>
    <s v="EMP1000"/>
    <s v="C1566"/>
    <d v="2020-06-14T00:00:00"/>
    <x v="36"/>
    <n v="1"/>
    <n v="1812"/>
    <n v="1305"/>
    <n v="291"/>
    <n v="378"/>
    <n v="264"/>
    <x v="51"/>
    <x v="22"/>
    <x v="61"/>
    <x v="4"/>
    <n v="7"/>
    <x v="5"/>
    <x v="1"/>
  </r>
  <r>
    <s v="AX19041"/>
    <s v="ENX2034"/>
    <s v="A137"/>
    <s v="EMP1001"/>
    <s v="C1639"/>
    <d v="2020-06-14T00:00:00"/>
    <x v="32"/>
    <n v="1"/>
    <n v="871"/>
    <n v="540"/>
    <n v="3162"/>
    <n v="4215"/>
    <n v="1100"/>
    <x v="54"/>
    <x v="30"/>
    <x v="404"/>
    <x v="5"/>
    <n v="7"/>
    <x v="5"/>
    <x v="1"/>
  </r>
  <r>
    <s v="AX19046"/>
    <s v="ENX2074"/>
    <s v="A163"/>
    <s v="EMP1038"/>
    <s v="C1775"/>
    <d v="2020-06-14T00:00:00"/>
    <x v="41"/>
    <n v="2"/>
    <n v="1725"/>
    <n v="1363"/>
    <n v="774"/>
    <n v="1334"/>
    <n v="1818"/>
    <x v="54"/>
    <x v="25"/>
    <x v="430"/>
    <x v="6"/>
    <n v="8"/>
    <x v="5"/>
    <x v="1"/>
  </r>
  <r>
    <s v="AX19047"/>
    <s v="ENX2012"/>
    <s v="A111"/>
    <s v="EMP1000"/>
    <s v="C1404"/>
    <d v="2020-06-14T00:00:00"/>
    <x v="16"/>
    <n v="1"/>
    <n v="1783"/>
    <n v="1516"/>
    <n v="584"/>
    <n v="913"/>
    <n v="752"/>
    <x v="46"/>
    <x v="5"/>
    <x v="104"/>
    <x v="5"/>
    <n v="9"/>
    <x v="5"/>
    <x v="1"/>
  </r>
  <r>
    <s v="AX19049"/>
    <s v="ENX2090"/>
    <s v="A147"/>
    <s v="EMP1002"/>
    <s v="C1398"/>
    <d v="2020-06-14T00:00:00"/>
    <x v="55"/>
    <n v="1"/>
    <n v="1708"/>
    <n v="871"/>
    <n v="1366"/>
    <n v="2238"/>
    <n v="2481"/>
    <x v="37"/>
    <x v="43"/>
    <x v="250"/>
    <x v="3"/>
    <n v="10"/>
    <x v="5"/>
    <x v="1"/>
  </r>
  <r>
    <s v="AX19054"/>
    <s v="ENX2043"/>
    <s v="A122"/>
    <s v="EMP1032"/>
    <s v="C1367"/>
    <d v="2020-06-14T00:00:00"/>
    <x v="11"/>
    <n v="2"/>
    <n v="667"/>
    <n v="387"/>
    <n v="4360"/>
    <n v="5520"/>
    <n v="128"/>
    <x v="1"/>
    <x v="17"/>
    <x v="367"/>
    <x v="3"/>
    <n v="11"/>
    <x v="5"/>
    <x v="1"/>
  </r>
  <r>
    <s v="AX19055"/>
    <s v="ENX2048"/>
    <s v="A139"/>
    <s v="EMP1042"/>
    <s v="C1467"/>
    <d v="2020-06-14T00:00:00"/>
    <x v="34"/>
    <n v="1"/>
    <n v="1351"/>
    <n v="1108"/>
    <n v="2454"/>
    <n v="3066"/>
    <n v="824"/>
    <x v="30"/>
    <x v="22"/>
    <x v="61"/>
    <x v="4"/>
    <n v="11"/>
    <x v="5"/>
    <x v="1"/>
  </r>
  <r>
    <s v="AX19061"/>
    <s v="ENX2035"/>
    <s v="A117"/>
    <s v="EMP1043"/>
    <s v="C1530"/>
    <d v="2020-06-14T00:00:00"/>
    <x v="26"/>
    <n v="2"/>
    <n v="2410"/>
    <n v="1518"/>
    <n v="4452"/>
    <n v="6849"/>
    <n v="613"/>
    <x v="24"/>
    <x v="32"/>
    <x v="174"/>
    <x v="6"/>
    <n v="11"/>
    <x v="5"/>
    <x v="1"/>
  </r>
  <r>
    <s v="AX19062"/>
    <s v="ENX2027"/>
    <s v="A104"/>
    <s v="EMP1005"/>
    <s v="C1180"/>
    <d v="2020-06-14T00:00:00"/>
    <x v="19"/>
    <n v="2"/>
    <n v="2464"/>
    <n v="1774"/>
    <n v="504"/>
    <n v="951"/>
    <n v="987"/>
    <x v="29"/>
    <x v="7"/>
    <x v="566"/>
    <x v="4"/>
    <n v="12"/>
    <x v="5"/>
    <x v="1"/>
  </r>
  <r>
    <s v="AX19067"/>
    <s v="ENX2042"/>
    <s v="A148"/>
    <s v="EMP1001"/>
    <s v="C1793"/>
    <d v="2020-06-14T00:00:00"/>
    <x v="49"/>
    <n v="3"/>
    <n v="2410"/>
    <n v="1518"/>
    <n v="848"/>
    <n v="1060"/>
    <n v="570"/>
    <x v="1"/>
    <x v="17"/>
    <x v="39"/>
    <x v="3"/>
    <n v="12"/>
    <x v="5"/>
    <x v="1"/>
  </r>
  <r>
    <s v="AX19069"/>
    <s v="ENX2070"/>
    <s v="A120"/>
    <s v="EMP1016"/>
    <s v="C1087"/>
    <d v="2020-06-15T00:00:00"/>
    <x v="40"/>
    <n v="1"/>
    <n v="871"/>
    <n v="540"/>
    <n v="1072"/>
    <n v="1600"/>
    <n v="164"/>
    <x v="24"/>
    <x v="26"/>
    <x v="661"/>
    <x v="2"/>
    <n v="2"/>
    <x v="5"/>
    <x v="1"/>
  </r>
  <r>
    <s v="AX19071"/>
    <s v="ENX2094"/>
    <s v="A111"/>
    <s v="EMP1008"/>
    <s v="C1146"/>
    <d v="2020-06-15T00:00:00"/>
    <x v="90"/>
    <n v="1"/>
    <n v="584"/>
    <n v="420"/>
    <n v="358"/>
    <n v="596"/>
    <n v="2676"/>
    <x v="15"/>
    <x v="24"/>
    <x v="425"/>
    <x v="1"/>
    <n v="4"/>
    <x v="5"/>
    <x v="1"/>
  </r>
  <r>
    <s v="AX19073"/>
    <s v="ENX2029"/>
    <s v="A109"/>
    <s v="EMP1009"/>
    <s v="C1360"/>
    <d v="2020-06-15T00:00:00"/>
    <x v="3"/>
    <n v="1"/>
    <n v="504"/>
    <n v="408"/>
    <n v="1518"/>
    <n v="2410"/>
    <n v="351"/>
    <x v="71"/>
    <x v="7"/>
    <x v="591"/>
    <x v="4"/>
    <n v="4"/>
    <x v="5"/>
    <x v="1"/>
  </r>
  <r>
    <s v="AX19074"/>
    <s v="ENX2020"/>
    <s v="A113"/>
    <s v="EMP1040"/>
    <s v="C1328"/>
    <d v="2020-06-15T00:00:00"/>
    <x v="18"/>
    <n v="1"/>
    <n v="637"/>
    <n v="389"/>
    <n v="1161"/>
    <n v="2001"/>
    <n v="408"/>
    <x v="45"/>
    <x v="28"/>
    <x v="88"/>
    <x v="1"/>
    <n v="4"/>
    <x v="5"/>
    <x v="1"/>
  </r>
  <r>
    <s v="AX19090"/>
    <s v="ENX2042"/>
    <s v="A133"/>
    <s v="EMP1011"/>
    <s v="C1615"/>
    <d v="2020-06-15T00:00:00"/>
    <x v="49"/>
    <n v="1"/>
    <n v="2353"/>
    <n v="1788"/>
    <n v="2046"/>
    <n v="4014"/>
    <n v="238"/>
    <x v="31"/>
    <x v="20"/>
    <x v="219"/>
    <x v="4"/>
    <n v="5"/>
    <x v="5"/>
    <x v="1"/>
  </r>
  <r>
    <s v="AX19092"/>
    <s v="ENX2041"/>
    <s v="A118"/>
    <s v="EMP1004"/>
    <s v="C1348"/>
    <d v="2020-06-15T00:00:00"/>
    <x v="7"/>
    <n v="3"/>
    <n v="1708"/>
    <n v="871"/>
    <n v="1512"/>
    <n v="2853"/>
    <n v="1376"/>
    <x v="9"/>
    <x v="21"/>
    <x v="396"/>
    <x v="3"/>
    <n v="6"/>
    <x v="5"/>
    <x v="1"/>
  </r>
  <r>
    <s v="AX19095"/>
    <s v="ENX2091"/>
    <s v="A109"/>
    <s v="EMP1023"/>
    <s v="C1027"/>
    <d v="2020-06-15T00:00:00"/>
    <x v="39"/>
    <n v="2"/>
    <n v="2257"/>
    <n v="1535"/>
    <n v="1200"/>
    <n v="2182"/>
    <n v="436"/>
    <x v="0"/>
    <x v="0"/>
    <x v="728"/>
    <x v="5"/>
    <n v="6"/>
    <x v="5"/>
    <x v="1"/>
  </r>
  <r>
    <s v="AX19099"/>
    <s v="ENX2049"/>
    <s v="A132"/>
    <s v="EMP1002"/>
    <s v="C1691"/>
    <d v="2020-06-15T00:00:00"/>
    <x v="58"/>
    <n v="1"/>
    <n v="1119"/>
    <n v="683"/>
    <n v="1942"/>
    <n v="2988"/>
    <n v="2166"/>
    <x v="36"/>
    <x v="32"/>
    <x v="154"/>
    <x v="5"/>
    <n v="7"/>
    <x v="5"/>
    <x v="1"/>
  </r>
  <r>
    <s v="AX19108"/>
    <s v="ENX2030"/>
    <s v="A123"/>
    <s v="EMP1038"/>
    <s v="C1562"/>
    <d v="2020-06-15T00:00:00"/>
    <x v="80"/>
    <n v="1"/>
    <n v="2294"/>
    <n v="1399"/>
    <n v="387"/>
    <n v="667"/>
    <n v="895"/>
    <x v="63"/>
    <x v="1"/>
    <x v="514"/>
    <x v="2"/>
    <n v="9"/>
    <x v="5"/>
    <x v="1"/>
  </r>
  <r>
    <s v="AX19109"/>
    <s v="ENX2096"/>
    <s v="A114"/>
    <s v="EMP1004"/>
    <s v="C1702"/>
    <d v="2020-06-15T00:00:00"/>
    <x v="36"/>
    <n v="1"/>
    <n v="2005"/>
    <n v="1223"/>
    <n v="200"/>
    <n v="290"/>
    <n v="192"/>
    <x v="44"/>
    <x v="6"/>
    <x v="236"/>
    <x v="3"/>
    <n v="10"/>
    <x v="5"/>
    <x v="1"/>
  </r>
  <r>
    <s v="AX19113"/>
    <s v="ENX2054"/>
    <s v="A130"/>
    <s v="EMP1041"/>
    <s v="C1427"/>
    <d v="2020-06-15T00:00:00"/>
    <x v="12"/>
    <n v="1"/>
    <n v="1848"/>
    <n v="1294"/>
    <n v="4936"/>
    <n v="6328"/>
    <n v="411"/>
    <x v="46"/>
    <x v="3"/>
    <x v="373"/>
    <x v="5"/>
    <n v="10"/>
    <x v="5"/>
    <x v="1"/>
  </r>
  <r>
    <s v="AX19114"/>
    <s v="ENX2024"/>
    <s v="A115"/>
    <s v="EMP1032"/>
    <s v="C1144"/>
    <d v="2020-06-15T00:00:00"/>
    <x v="2"/>
    <n v="4"/>
    <n v="817"/>
    <n v="409"/>
    <n v="1696"/>
    <n v="2120"/>
    <n v="123"/>
    <x v="70"/>
    <x v="32"/>
    <x v="250"/>
    <x v="4"/>
    <n v="12"/>
    <x v="5"/>
    <x v="1"/>
  </r>
  <r>
    <s v="AX19117"/>
    <s v="ENX2071"/>
    <s v="A123"/>
    <s v="EMP1025"/>
    <s v="C1000"/>
    <d v="2020-06-16T00:00:00"/>
    <x v="92"/>
    <n v="1"/>
    <n v="667"/>
    <n v="387"/>
    <n v="450"/>
    <n v="818"/>
    <n v="1356"/>
    <x v="21"/>
    <x v="5"/>
    <x v="236"/>
    <x v="6"/>
    <n v="12"/>
    <x v="5"/>
    <x v="0"/>
  </r>
  <r>
    <s v="AX19123"/>
    <s v="ENX2061"/>
    <s v="A136"/>
    <s v="EMP1031"/>
    <s v="C1284"/>
    <d v="2020-06-16T00:00:00"/>
    <x v="72"/>
    <n v="1"/>
    <n v="127"/>
    <n v="79"/>
    <n v="2970"/>
    <n v="4182"/>
    <n v="120"/>
    <x v="63"/>
    <x v="40"/>
    <x v="371"/>
    <x v="1"/>
    <n v="2"/>
    <x v="5"/>
    <x v="1"/>
  </r>
  <r>
    <s v="AX19125"/>
    <s v="ENX2050"/>
    <s v="A161"/>
    <s v="EMP1036"/>
    <s v="C1614"/>
    <d v="2020-06-16T00:00:00"/>
    <x v="44"/>
    <n v="4"/>
    <n v="1862"/>
    <n v="1173"/>
    <n v="562"/>
    <n v="826"/>
    <n v="451"/>
    <x v="42"/>
    <x v="6"/>
    <x v="460"/>
    <x v="2"/>
    <n v="2"/>
    <x v="5"/>
    <x v="1"/>
  </r>
  <r>
    <s v="AX19126"/>
    <s v="ENX2034"/>
    <s v="A119"/>
    <s v="EMP1036"/>
    <s v="C1782"/>
    <d v="2020-06-16T00:00:00"/>
    <x v="32"/>
    <n v="3"/>
    <n v="1500"/>
    <n v="900"/>
    <n v="408"/>
    <n v="504"/>
    <n v="530"/>
    <x v="53"/>
    <x v="10"/>
    <x v="680"/>
    <x v="2"/>
    <n v="3"/>
    <x v="5"/>
    <x v="1"/>
  </r>
  <r>
    <s v="AX19127"/>
    <s v="ENX2086"/>
    <s v="A131"/>
    <s v="EMP1009"/>
    <s v="C1010"/>
    <d v="2020-06-16T00:00:00"/>
    <x v="94"/>
    <n v="1"/>
    <n v="1119"/>
    <n v="683"/>
    <n v="3702"/>
    <n v="4746"/>
    <n v="34"/>
    <x v="28"/>
    <x v="18"/>
    <x v="273"/>
    <x v="4"/>
    <n v="5"/>
    <x v="5"/>
    <x v="1"/>
  </r>
  <r>
    <s v="AX19128"/>
    <s v="ENX2067"/>
    <s v="A128"/>
    <s v="EMP1025"/>
    <s v="C1592"/>
    <d v="2020-06-16T00:00:00"/>
    <x v="30"/>
    <n v="1"/>
    <n v="2257"/>
    <n v="1535"/>
    <n v="971"/>
    <n v="1798"/>
    <n v="3196"/>
    <x v="27"/>
    <x v="6"/>
    <x v="261"/>
    <x v="1"/>
    <n v="5"/>
    <x v="5"/>
    <x v="1"/>
  </r>
  <r>
    <s v="AX19129"/>
    <s v="ENX2083"/>
    <s v="A105"/>
    <s v="EMP1032"/>
    <s v="C1758"/>
    <d v="2020-06-16T00:00:00"/>
    <x v="59"/>
    <n v="1"/>
    <n v="817"/>
    <n v="409"/>
    <n v="450"/>
    <n v="818"/>
    <n v="345"/>
    <x v="4"/>
    <x v="24"/>
    <x v="136"/>
    <x v="0"/>
    <n v="6"/>
    <x v="5"/>
    <x v="1"/>
  </r>
  <r>
    <s v="AX19130"/>
    <s v="ENX2049"/>
    <s v="A169"/>
    <s v="EMP1016"/>
    <s v="C1000"/>
    <d v="2020-06-16T00:00:00"/>
    <x v="58"/>
    <n v="1"/>
    <n v="1671"/>
    <n v="1220"/>
    <n v="1774"/>
    <n v="2464"/>
    <n v="329"/>
    <x v="4"/>
    <x v="23"/>
    <x v="331"/>
    <x v="3"/>
    <n v="6"/>
    <x v="5"/>
    <x v="1"/>
  </r>
  <r>
    <s v="AX19137"/>
    <s v="ENX2090"/>
    <s v="A105"/>
    <s v="EMP1036"/>
    <s v="C1654"/>
    <d v="2020-06-16T00:00:00"/>
    <x v="55"/>
    <n v="1"/>
    <n v="2410"/>
    <n v="1518"/>
    <n v="3272"/>
    <n v="4088"/>
    <n v="2832"/>
    <x v="8"/>
    <x v="23"/>
    <x v="483"/>
    <x v="6"/>
    <n v="6"/>
    <x v="5"/>
    <x v="1"/>
  </r>
  <r>
    <s v="AX19138"/>
    <s v="ENX2061"/>
    <s v="A124"/>
    <s v="EMP1020"/>
    <s v="C1571"/>
    <d v="2020-06-16T00:00:00"/>
    <x v="72"/>
    <n v="2"/>
    <n v="1077"/>
    <n v="732"/>
    <n v="2886"/>
    <n v="3652"/>
    <n v="120"/>
    <x v="47"/>
    <x v="19"/>
    <x v="685"/>
    <x v="4"/>
    <n v="7"/>
    <x v="5"/>
    <x v="1"/>
  </r>
  <r>
    <s v="AX19139"/>
    <s v="ENX2041"/>
    <s v="A172"/>
    <s v="EMP1016"/>
    <s v="C1089"/>
    <d v="2020-06-16T00:00:00"/>
    <x v="7"/>
    <n v="1"/>
    <n v="584"/>
    <n v="420"/>
    <n v="1686"/>
    <n v="2478"/>
    <n v="660"/>
    <x v="9"/>
    <x v="27"/>
    <x v="530"/>
    <x v="5"/>
    <n v="8"/>
    <x v="5"/>
    <x v="1"/>
  </r>
  <r>
    <s v="AX19148"/>
    <s v="ENX2085"/>
    <s v="A126"/>
    <s v="EMP1040"/>
    <s v="C1541"/>
    <d v="2020-06-16T00:00:00"/>
    <x v="29"/>
    <n v="4"/>
    <n v="127"/>
    <n v="79"/>
    <n v="408"/>
    <n v="504"/>
    <n v="724"/>
    <x v="42"/>
    <x v="35"/>
    <x v="568"/>
    <x v="3"/>
    <n v="8"/>
    <x v="5"/>
    <x v="1"/>
  </r>
  <r>
    <s v="AX19149"/>
    <s v="ENX2081"/>
    <s v="A172"/>
    <s v="EMP1004"/>
    <s v="C1404"/>
    <d v="2020-06-16T00:00:00"/>
    <x v="62"/>
    <n v="4"/>
    <n v="368"/>
    <n v="269"/>
    <n v="1995"/>
    <n v="3834"/>
    <n v="2640"/>
    <x v="20"/>
    <x v="18"/>
    <x v="576"/>
    <x v="2"/>
    <n v="8"/>
    <x v="5"/>
    <x v="1"/>
  </r>
  <r>
    <s v="AX19150"/>
    <s v="ENX2026"/>
    <s v="A130"/>
    <s v="EMP1044"/>
    <s v="C1321"/>
    <d v="2020-06-16T00:00:00"/>
    <x v="74"/>
    <n v="3"/>
    <n v="1638"/>
    <n v="1261"/>
    <n v="786"/>
    <n v="947"/>
    <n v="34"/>
    <x v="48"/>
    <x v="44"/>
    <x v="746"/>
    <x v="0"/>
    <n v="8"/>
    <x v="5"/>
    <x v="1"/>
  </r>
  <r>
    <s v="AX19153"/>
    <s v="ENX2092"/>
    <s v="A129"/>
    <s v="EMP1014"/>
    <s v="C1631"/>
    <d v="2020-06-16T00:00:00"/>
    <x v="87"/>
    <n v="2"/>
    <n v="684"/>
    <n v="561"/>
    <n v="4419"/>
    <n v="7491"/>
    <n v="329"/>
    <x v="58"/>
    <x v="18"/>
    <x v="73"/>
    <x v="5"/>
    <n v="9"/>
    <x v="5"/>
    <x v="1"/>
  </r>
  <r>
    <s v="AX19154"/>
    <s v="ENX2027"/>
    <s v="A144"/>
    <s v="EMP1005"/>
    <s v="C1701"/>
    <d v="2020-06-16T00:00:00"/>
    <x v="19"/>
    <n v="2"/>
    <n v="1367"/>
    <n v="984"/>
    <n v="2970"/>
    <n v="4182"/>
    <n v="744"/>
    <x v="57"/>
    <x v="43"/>
    <x v="672"/>
    <x v="6"/>
    <n v="9"/>
    <x v="5"/>
    <x v="1"/>
  </r>
  <r>
    <s v="AX19157"/>
    <s v="ENX2068"/>
    <s v="A166"/>
    <s v="EMP1039"/>
    <s v="C1743"/>
    <d v="2020-06-16T00:00:00"/>
    <x v="20"/>
    <n v="3"/>
    <n v="545"/>
    <n v="425"/>
    <n v="1223"/>
    <n v="2005"/>
    <n v="1178"/>
    <x v="70"/>
    <x v="27"/>
    <x v="88"/>
    <x v="2"/>
    <n v="9"/>
    <x v="5"/>
    <x v="1"/>
  </r>
  <r>
    <s v="AX19159"/>
    <s v="ENX2061"/>
    <s v="A114"/>
    <s v="EMP1038"/>
    <s v="C1326"/>
    <d v="2020-06-16T00:00:00"/>
    <x v="72"/>
    <n v="4"/>
    <n v="1812"/>
    <n v="1305"/>
    <n v="665"/>
    <n v="1278"/>
    <n v="656"/>
    <x v="67"/>
    <x v="10"/>
    <x v="441"/>
    <x v="4"/>
    <n v="10"/>
    <x v="5"/>
    <x v="1"/>
  </r>
  <r>
    <s v="AX19162"/>
    <s v="ENX2036"/>
    <s v="A109"/>
    <s v="EMP1008"/>
    <s v="C1795"/>
    <d v="2020-06-16T00:00:00"/>
    <x v="1"/>
    <n v="1"/>
    <n v="771"/>
    <n v="648"/>
    <n v="1128"/>
    <n v="1374"/>
    <n v="944"/>
    <x v="29"/>
    <x v="2"/>
    <x v="439"/>
    <x v="0"/>
    <n v="11"/>
    <x v="5"/>
    <x v="1"/>
  </r>
  <r>
    <s v="AX19164"/>
    <s v="ENX2046"/>
    <s v="A168"/>
    <s v="EMP1033"/>
    <s v="C1472"/>
    <d v="2020-06-16T00:00:00"/>
    <x v="38"/>
    <n v="1"/>
    <n v="1405"/>
    <n v="1054"/>
    <n v="592"/>
    <n v="1004"/>
    <n v="66"/>
    <x v="72"/>
    <x v="6"/>
    <x v="98"/>
    <x v="2"/>
    <n v="11"/>
    <x v="5"/>
    <x v="1"/>
  </r>
  <r>
    <s v="AX19166"/>
    <s v="ENX2051"/>
    <s v="A102"/>
    <s v="EMP1035"/>
    <s v="C1710"/>
    <d v="2020-06-16T00:00:00"/>
    <x v="14"/>
    <n v="1"/>
    <n v="1972"/>
    <n v="1321"/>
    <n v="455"/>
    <n v="799"/>
    <n v="274"/>
    <x v="23"/>
    <x v="43"/>
    <x v="467"/>
    <x v="5"/>
    <n v="11"/>
    <x v="5"/>
    <x v="1"/>
  </r>
  <r>
    <s v="AX19167"/>
    <s v="ENX2021"/>
    <s v="A148"/>
    <s v="EMP1013"/>
    <s v="C1406"/>
    <d v="2020-06-16T00:00:00"/>
    <x v="77"/>
    <n v="1"/>
    <n v="556"/>
    <n v="395"/>
    <n v="269"/>
    <n v="368"/>
    <n v="2193"/>
    <x v="16"/>
    <x v="37"/>
    <x v="430"/>
    <x v="2"/>
    <n v="12"/>
    <x v="5"/>
    <x v="1"/>
  </r>
  <r>
    <s v="AX19169"/>
    <s v="ENX2035"/>
    <s v="A166"/>
    <s v="EMP1021"/>
    <s v="C1478"/>
    <d v="2020-06-17T00:00:00"/>
    <x v="26"/>
    <n v="3"/>
    <n v="1119"/>
    <n v="683"/>
    <n v="1200"/>
    <n v="2182"/>
    <n v="264"/>
    <x v="37"/>
    <x v="4"/>
    <x v="447"/>
    <x v="3"/>
    <n v="1"/>
    <x v="5"/>
    <x v="1"/>
  </r>
  <r>
    <s v="AX19174"/>
    <s v="ENX2081"/>
    <s v="A166"/>
    <s v="EMP1027"/>
    <s v="C1228"/>
    <d v="2020-06-17T00:00:00"/>
    <x v="62"/>
    <n v="3"/>
    <n v="1582"/>
    <n v="1234"/>
    <n v="600"/>
    <n v="870"/>
    <n v="362"/>
    <x v="51"/>
    <x v="38"/>
    <x v="683"/>
    <x v="3"/>
    <n v="2"/>
    <x v="5"/>
    <x v="1"/>
  </r>
  <r>
    <s v="AX19181"/>
    <s v="ENX2006"/>
    <s v="A102"/>
    <s v="EMP1019"/>
    <s v="C1168"/>
    <d v="2020-06-17T00:00:00"/>
    <x v="68"/>
    <n v="1"/>
    <n v="1862"/>
    <n v="1173"/>
    <n v="84"/>
    <n v="123"/>
    <n v="944"/>
    <x v="41"/>
    <x v="30"/>
    <x v="0"/>
    <x v="3"/>
    <n v="2"/>
    <x v="5"/>
    <x v="1"/>
  </r>
  <r>
    <s v="AX19187"/>
    <s v="ENX2098"/>
    <s v="A137"/>
    <s v="EMP1024"/>
    <s v="C1005"/>
    <d v="2020-06-17T00:00:00"/>
    <x v="69"/>
    <n v="1"/>
    <n v="1972"/>
    <n v="1321"/>
    <n v="1676"/>
    <n v="2206"/>
    <n v="13"/>
    <x v="17"/>
    <x v="25"/>
    <x v="3"/>
    <x v="2"/>
    <n v="5"/>
    <x v="5"/>
    <x v="1"/>
  </r>
  <r>
    <s v="AX19188"/>
    <s v="ENX2072"/>
    <s v="A149"/>
    <s v="EMP1017"/>
    <s v="C1525"/>
    <d v="2020-06-17T00:00:00"/>
    <x v="31"/>
    <n v="1"/>
    <n v="1405"/>
    <n v="1054"/>
    <n v="358"/>
    <n v="596"/>
    <n v="1024"/>
    <x v="22"/>
    <x v="10"/>
    <x v="112"/>
    <x v="4"/>
    <n v="5"/>
    <x v="5"/>
    <x v="1"/>
  </r>
  <r>
    <s v="AX19193"/>
    <s v="ENX2002"/>
    <s v="A171"/>
    <s v="EMP1020"/>
    <s v="C1792"/>
    <d v="2020-06-17T00:00:00"/>
    <x v="100"/>
    <n v="4"/>
    <n v="1862"/>
    <n v="1173"/>
    <n v="2798"/>
    <n v="4588"/>
    <n v="507"/>
    <x v="24"/>
    <x v="15"/>
    <x v="41"/>
    <x v="5"/>
    <n v="7"/>
    <x v="5"/>
    <x v="1"/>
  </r>
  <r>
    <s v="AX19195"/>
    <s v="ENX2053"/>
    <s v="A102"/>
    <s v="EMP1028"/>
    <s v="C1453"/>
    <d v="2020-06-17T00:00:00"/>
    <x v="33"/>
    <n v="1"/>
    <n v="1522"/>
    <n v="791"/>
    <n v="1367"/>
    <n v="2241"/>
    <n v="902"/>
    <x v="70"/>
    <x v="1"/>
    <x v="278"/>
    <x v="3"/>
    <n v="7"/>
    <x v="5"/>
    <x v="1"/>
  </r>
  <r>
    <s v="AX19196"/>
    <s v="ENX2002"/>
    <s v="A142"/>
    <s v="EMP1037"/>
    <s v="C1002"/>
    <d v="2020-06-17T00:00:00"/>
    <x v="100"/>
    <n v="4"/>
    <n v="368"/>
    <n v="269"/>
    <n v="1178"/>
    <n v="2104"/>
    <n v="589"/>
    <x v="61"/>
    <x v="39"/>
    <x v="416"/>
    <x v="2"/>
    <n v="8"/>
    <x v="5"/>
    <x v="1"/>
  </r>
  <r>
    <s v="AX19199"/>
    <s v="ENX2035"/>
    <s v="A116"/>
    <s v="EMP1001"/>
    <s v="C1125"/>
    <d v="2020-06-17T00:00:00"/>
    <x v="26"/>
    <n v="2"/>
    <n v="771"/>
    <n v="648"/>
    <n v="683"/>
    <n v="1119"/>
    <n v="192"/>
    <x v="4"/>
    <x v="14"/>
    <x v="354"/>
    <x v="5"/>
    <n v="8"/>
    <x v="5"/>
    <x v="1"/>
  </r>
  <r>
    <s v="AX19200"/>
    <s v="ENX2057"/>
    <s v="A143"/>
    <s v="EMP1039"/>
    <s v="C1558"/>
    <d v="2020-06-17T00:00:00"/>
    <x v="78"/>
    <n v="2"/>
    <n v="886"/>
    <n v="478"/>
    <n v="1044"/>
    <n v="1899"/>
    <n v="2200"/>
    <x v="21"/>
    <x v="11"/>
    <x v="65"/>
    <x v="6"/>
    <n v="9"/>
    <x v="5"/>
    <x v="1"/>
  </r>
  <r>
    <s v="AX19207"/>
    <s v="ENX2006"/>
    <s v="A144"/>
    <s v="EMP1001"/>
    <s v="C1117"/>
    <d v="2020-06-17T00:00:00"/>
    <x v="68"/>
    <n v="1"/>
    <n v="800"/>
    <n v="536"/>
    <n v="3201"/>
    <n v="5427"/>
    <n v="1053"/>
    <x v="39"/>
    <x v="36"/>
    <x v="385"/>
    <x v="1"/>
    <n v="10"/>
    <x v="5"/>
    <x v="1"/>
  </r>
  <r>
    <s v="AX19211"/>
    <s v="ENX2015"/>
    <s v="A122"/>
    <s v="EMP1026"/>
    <s v="C1349"/>
    <d v="2020-06-18T00:00:00"/>
    <x v="17"/>
    <n v="1"/>
    <n v="1467"/>
    <n v="807"/>
    <n v="807"/>
    <n v="1467"/>
    <n v="731"/>
    <x v="67"/>
    <x v="6"/>
    <x v="447"/>
    <x v="4"/>
    <n v="1"/>
    <x v="5"/>
    <x v="1"/>
  </r>
  <r>
    <s v="AX19215"/>
    <s v="ENX2017"/>
    <s v="A105"/>
    <s v="EMP1034"/>
    <s v="C1239"/>
    <d v="2020-06-18T00:00:00"/>
    <x v="61"/>
    <n v="2"/>
    <n v="1278"/>
    <n v="665"/>
    <n v="408"/>
    <n v="504"/>
    <n v="837"/>
    <x v="20"/>
    <x v="13"/>
    <x v="358"/>
    <x v="2"/>
    <n v="1"/>
    <x v="5"/>
    <x v="1"/>
  </r>
  <r>
    <s v="AX19216"/>
    <s v="ENX2020"/>
    <s v="A112"/>
    <s v="EMP1018"/>
    <s v="C1213"/>
    <d v="2020-06-18T00:00:00"/>
    <x v="18"/>
    <n v="1"/>
    <n v="913"/>
    <n v="584"/>
    <n v="1108"/>
    <n v="1351"/>
    <n v="565"/>
    <x v="43"/>
    <x v="34"/>
    <x v="366"/>
    <x v="2"/>
    <n v="1"/>
    <x v="5"/>
    <x v="1"/>
  </r>
  <r>
    <s v="AX19219"/>
    <s v="ENX2028"/>
    <s v="A116"/>
    <s v="EMP1003"/>
    <s v="C1411"/>
    <d v="2020-06-18T00:00:00"/>
    <x v="5"/>
    <n v="1"/>
    <n v="2141"/>
    <n v="1777"/>
    <n v="3915"/>
    <n v="5436"/>
    <n v="265"/>
    <x v="3"/>
    <x v="42"/>
    <x v="489"/>
    <x v="5"/>
    <n v="6"/>
    <x v="5"/>
    <x v="1"/>
  </r>
  <r>
    <s v="AX19229"/>
    <s v="ENX2067"/>
    <s v="A172"/>
    <s v="EMP1031"/>
    <s v="C1357"/>
    <d v="2020-06-18T00:00:00"/>
    <x v="30"/>
    <n v="2"/>
    <n v="504"/>
    <n v="408"/>
    <n v="842"/>
    <n v="1122"/>
    <n v="589"/>
    <x v="50"/>
    <x v="25"/>
    <x v="326"/>
    <x v="4"/>
    <n v="6"/>
    <x v="5"/>
    <x v="1"/>
  </r>
  <r>
    <s v="AX19238"/>
    <s v="ENX2013"/>
    <s v="A164"/>
    <s v="EMP1044"/>
    <s v="C1109"/>
    <d v="2020-06-18T00:00:00"/>
    <x v="70"/>
    <n v="1"/>
    <n v="1351"/>
    <n v="1108"/>
    <n v="752"/>
    <n v="916"/>
    <n v="13"/>
    <x v="60"/>
    <x v="34"/>
    <x v="560"/>
    <x v="6"/>
    <n v="7"/>
    <x v="5"/>
    <x v="1"/>
  </r>
  <r>
    <s v="AX19239"/>
    <s v="ENX2052"/>
    <s v="A153"/>
    <s v="EMP1018"/>
    <s v="C1190"/>
    <d v="2020-06-18T00:00:00"/>
    <x v="45"/>
    <n v="1"/>
    <n v="95"/>
    <n v="61"/>
    <n v="765"/>
    <n v="1176"/>
    <n v="3484"/>
    <x v="63"/>
    <x v="3"/>
    <x v="41"/>
    <x v="1"/>
    <n v="8"/>
    <x v="5"/>
    <x v="1"/>
  </r>
  <r>
    <s v="AX19243"/>
    <s v="ENX2055"/>
    <s v="A167"/>
    <s v="EMP1005"/>
    <s v="C1130"/>
    <d v="2020-06-18T00:00:00"/>
    <x v="71"/>
    <n v="4"/>
    <n v="2497"/>
    <n v="1473"/>
    <n v="2700"/>
    <n v="4500"/>
    <n v="1032"/>
    <x v="71"/>
    <x v="7"/>
    <x v="88"/>
    <x v="2"/>
    <n v="9"/>
    <x v="5"/>
    <x v="1"/>
  </r>
  <r>
    <s v="AX19250"/>
    <s v="ENX2018"/>
    <s v="A132"/>
    <s v="EMP1035"/>
    <s v="C1461"/>
    <d v="2020-06-18T00:00:00"/>
    <x v="8"/>
    <n v="1"/>
    <n v="545"/>
    <n v="425"/>
    <n v="425"/>
    <n v="545"/>
    <n v="660"/>
    <x v="31"/>
    <x v="32"/>
    <x v="436"/>
    <x v="2"/>
    <n v="11"/>
    <x v="5"/>
    <x v="1"/>
  </r>
  <r>
    <s v="AX19258"/>
    <s v="ENX2059"/>
    <s v="A167"/>
    <s v="EMP1015"/>
    <s v="C1022"/>
    <d v="2020-06-18T00:00:00"/>
    <x v="97"/>
    <n v="1"/>
    <n v="1638"/>
    <n v="1261"/>
    <n v="1294"/>
    <n v="1848"/>
    <n v="362"/>
    <x v="42"/>
    <x v="10"/>
    <x v="653"/>
    <x v="0"/>
    <n v="11"/>
    <x v="5"/>
    <x v="1"/>
  </r>
  <r>
    <s v="AX19266"/>
    <s v="ENX2007"/>
    <s v="A103"/>
    <s v="EMP1014"/>
    <s v="C1740"/>
    <d v="2020-06-19T00:00:00"/>
    <x v="63"/>
    <n v="2"/>
    <n v="123"/>
    <n v="84"/>
    <n v="1054"/>
    <n v="1405"/>
    <n v="722"/>
    <x v="6"/>
    <x v="24"/>
    <x v="503"/>
    <x v="1"/>
    <n v="1"/>
    <x v="5"/>
    <x v="1"/>
  </r>
  <r>
    <s v="AX19268"/>
    <s v="ENX2030"/>
    <s v="A168"/>
    <s v="EMP1031"/>
    <s v="C1487"/>
    <d v="2020-06-19T00:00:00"/>
    <x v="80"/>
    <n v="1"/>
    <n v="136"/>
    <n v="72"/>
    <n v="648"/>
    <n v="771"/>
    <n v="613"/>
    <x v="18"/>
    <x v="31"/>
    <x v="501"/>
    <x v="2"/>
    <n v="4"/>
    <x v="5"/>
    <x v="1"/>
  </r>
  <r>
    <s v="AX19270"/>
    <s v="ENX2086"/>
    <s v="A149"/>
    <s v="EMP1028"/>
    <s v="C1102"/>
    <d v="2020-06-19T00:00:00"/>
    <x v="94"/>
    <n v="3"/>
    <n v="203"/>
    <n v="154"/>
    <n v="504"/>
    <n v="951"/>
    <n v="270"/>
    <x v="16"/>
    <x v="44"/>
    <x v="258"/>
    <x v="0"/>
    <n v="5"/>
    <x v="5"/>
    <x v="1"/>
  </r>
  <r>
    <s v="AX19271"/>
    <s v="ENX2083"/>
    <s v="A153"/>
    <s v="EMP1009"/>
    <s v="C1139"/>
    <d v="2020-06-19T00:00:00"/>
    <x v="59"/>
    <n v="3"/>
    <n v="392"/>
    <n v="255"/>
    <n v="848"/>
    <n v="1060"/>
    <n v="240"/>
    <x v="71"/>
    <x v="33"/>
    <x v="747"/>
    <x v="3"/>
    <n v="6"/>
    <x v="5"/>
    <x v="1"/>
  </r>
  <r>
    <s v="AX19278"/>
    <s v="ENX2061"/>
    <s v="A142"/>
    <s v="EMP1031"/>
    <s v="C1391"/>
    <d v="2020-06-19T00:00:00"/>
    <x v="72"/>
    <n v="3"/>
    <n v="1967"/>
    <n v="1397"/>
    <n v="7584"/>
    <n v="9980"/>
    <n v="606"/>
    <x v="44"/>
    <x v="11"/>
    <x v="748"/>
    <x v="5"/>
    <n v="8"/>
    <x v="5"/>
    <x v="1"/>
  </r>
  <r>
    <s v="AX19280"/>
    <s v="ENX2072"/>
    <s v="A156"/>
    <s v="EMP1025"/>
    <s v="C1740"/>
    <d v="2020-06-19T00:00:00"/>
    <x v="31"/>
    <n v="1"/>
    <n v="1367"/>
    <n v="984"/>
    <n v="2522"/>
    <n v="3276"/>
    <n v="49"/>
    <x v="23"/>
    <x v="5"/>
    <x v="415"/>
    <x v="2"/>
    <n v="8"/>
    <x v="5"/>
    <x v="1"/>
  </r>
  <r>
    <s v="AX19282"/>
    <s v="ENX2032"/>
    <s v="A101"/>
    <s v="EMP1021"/>
    <s v="C1427"/>
    <d v="2020-06-19T00:00:00"/>
    <x v="47"/>
    <n v="1"/>
    <n v="2464"/>
    <n v="1774"/>
    <n v="5772"/>
    <n v="7304"/>
    <n v="345"/>
    <x v="22"/>
    <x v="20"/>
    <x v="749"/>
    <x v="6"/>
    <n v="9"/>
    <x v="5"/>
    <x v="1"/>
  </r>
  <r>
    <s v="AX19283"/>
    <s v="ENX2040"/>
    <s v="A100"/>
    <s v="EMP1023"/>
    <s v="C1484"/>
    <d v="2020-06-19T00:00:00"/>
    <x v="4"/>
    <n v="1"/>
    <n v="112"/>
    <n v="90"/>
    <n v="3132"/>
    <n v="5697"/>
    <n v="660"/>
    <x v="35"/>
    <x v="20"/>
    <x v="255"/>
    <x v="2"/>
    <n v="10"/>
    <x v="5"/>
    <x v="1"/>
  </r>
  <r>
    <s v="AX19299"/>
    <s v="ENX2013"/>
    <s v="A124"/>
    <s v="EMP1035"/>
    <s v="C1612"/>
    <d v="2020-06-19T00:00:00"/>
    <x v="70"/>
    <n v="2"/>
    <n v="1967"/>
    <n v="1397"/>
    <n v="1800"/>
    <n v="3272"/>
    <n v="731"/>
    <x v="41"/>
    <x v="12"/>
    <x v="161"/>
    <x v="0"/>
    <n v="11"/>
    <x v="5"/>
    <x v="1"/>
  </r>
  <r>
    <s v="AX19300"/>
    <s v="ENX2048"/>
    <s v="A141"/>
    <s v="EMP1012"/>
    <s v="C1452"/>
    <d v="2020-06-19T00:00:00"/>
    <x v="34"/>
    <n v="3"/>
    <n v="1587"/>
    <n v="1301"/>
    <n v="562"/>
    <n v="826"/>
    <n v="892"/>
    <x v="5"/>
    <x v="17"/>
    <x v="729"/>
    <x v="0"/>
    <n v="11"/>
    <x v="5"/>
    <x v="1"/>
  </r>
  <r>
    <s v="AX19303"/>
    <s v="ENX2014"/>
    <s v="A119"/>
    <s v="EMP1042"/>
    <s v="C1375"/>
    <d v="2020-06-19T00:00:00"/>
    <x v="67"/>
    <n v="1"/>
    <n v="530"/>
    <n v="424"/>
    <n v="3162"/>
    <n v="4215"/>
    <n v="148"/>
    <x v="23"/>
    <x v="32"/>
    <x v="85"/>
    <x v="2"/>
    <n v="11"/>
    <x v="5"/>
    <x v="1"/>
  </r>
  <r>
    <s v="AX19305"/>
    <s v="ENX2088"/>
    <s v="A111"/>
    <s v="EMP1036"/>
    <s v="C1257"/>
    <d v="2020-06-19T00:00:00"/>
    <x v="48"/>
    <n v="2"/>
    <n v="1638"/>
    <n v="1261"/>
    <n v="1378"/>
    <n v="1887"/>
    <n v="265"/>
    <x v="11"/>
    <x v="26"/>
    <x v="94"/>
    <x v="0"/>
    <n v="12"/>
    <x v="5"/>
    <x v="1"/>
  </r>
  <r>
    <s v="AX19318"/>
    <s v="ENX2007"/>
    <s v="A119"/>
    <s v="EMP1014"/>
    <s v="C1434"/>
    <d v="2020-06-20T00:00:00"/>
    <x v="63"/>
    <n v="1"/>
    <n v="2257"/>
    <n v="1535"/>
    <n v="716"/>
    <n v="1192"/>
    <n v="1144"/>
    <x v="40"/>
    <x v="14"/>
    <x v="653"/>
    <x v="5"/>
    <n v="12"/>
    <x v="5"/>
    <x v="0"/>
  </r>
  <r>
    <s v="AX19328"/>
    <s v="ENX2030"/>
    <s v="A103"/>
    <s v="EMP1029"/>
    <s v="C1704"/>
    <d v="2020-06-20T00:00:00"/>
    <x v="80"/>
    <n v="2"/>
    <n v="2391"/>
    <n v="1291"/>
    <n v="2196"/>
    <n v="3231"/>
    <n v="345"/>
    <x v="40"/>
    <x v="40"/>
    <x v="331"/>
    <x v="4"/>
    <n v="1"/>
    <x v="5"/>
    <x v="1"/>
  </r>
  <r>
    <s v="AX19329"/>
    <s v="ENX2042"/>
    <s v="A160"/>
    <s v="EMP1029"/>
    <s v="C1318"/>
    <d v="2020-06-20T00:00:00"/>
    <x v="49"/>
    <n v="4"/>
    <n v="2141"/>
    <n v="1777"/>
    <n v="1777"/>
    <n v="2141"/>
    <n v="714"/>
    <x v="62"/>
    <x v="32"/>
    <x v="136"/>
    <x v="3"/>
    <n v="3"/>
    <x v="5"/>
    <x v="1"/>
  </r>
  <r>
    <s v="AX19333"/>
    <s v="ENX2054"/>
    <s v="A139"/>
    <s v="EMP1011"/>
    <s v="C1560"/>
    <d v="2020-06-20T00:00:00"/>
    <x v="12"/>
    <n v="4"/>
    <n v="217"/>
    <n v="171"/>
    <n v="5284"/>
    <n v="7888"/>
    <n v="3776"/>
    <x v="7"/>
    <x v="21"/>
    <x v="23"/>
    <x v="1"/>
    <n v="4"/>
    <x v="5"/>
    <x v="1"/>
  </r>
  <r>
    <s v="AX19335"/>
    <s v="ENX2063"/>
    <s v="A164"/>
    <s v="EMP1017"/>
    <s v="C1499"/>
    <d v="2020-06-20T00:00:00"/>
    <x v="83"/>
    <n v="2"/>
    <n v="1119"/>
    <n v="683"/>
    <n v="171"/>
    <n v="217"/>
    <n v="13"/>
    <x v="27"/>
    <x v="23"/>
    <x v="724"/>
    <x v="4"/>
    <n v="5"/>
    <x v="5"/>
    <x v="1"/>
  </r>
  <r>
    <s v="AX19356"/>
    <s v="ENX2008"/>
    <s v="A148"/>
    <s v="EMP1028"/>
    <s v="C1088"/>
    <d v="2020-06-20T00:00:00"/>
    <x v="24"/>
    <n v="2"/>
    <n v="556"/>
    <n v="395"/>
    <n v="2913"/>
    <n v="5394"/>
    <n v="64"/>
    <x v="67"/>
    <x v="4"/>
    <x v="746"/>
    <x v="4"/>
    <n v="5"/>
    <x v="5"/>
    <x v="1"/>
  </r>
  <r>
    <s v="AX19358"/>
    <s v="ENX2000"/>
    <s v="A150"/>
    <s v="EMP1015"/>
    <s v="C1573"/>
    <d v="2020-06-20T00:00:00"/>
    <x v="98"/>
    <n v="4"/>
    <n v="2495"/>
    <n v="1896"/>
    <n v="1305"/>
    <n v="1812"/>
    <n v="1527"/>
    <x v="4"/>
    <x v="39"/>
    <x v="727"/>
    <x v="3"/>
    <n v="5"/>
    <x v="5"/>
    <x v="1"/>
  </r>
  <r>
    <s v="AX19366"/>
    <s v="ENX2062"/>
    <s v="A132"/>
    <s v="EMP1019"/>
    <s v="C1096"/>
    <d v="2020-06-20T00:00:00"/>
    <x v="91"/>
    <n v="1"/>
    <n v="603"/>
    <n v="416"/>
    <n v="3792"/>
    <n v="4990"/>
    <n v="161"/>
    <x v="70"/>
    <x v="32"/>
    <x v="464"/>
    <x v="5"/>
    <n v="6"/>
    <x v="5"/>
    <x v="1"/>
  </r>
  <r>
    <s v="AX19368"/>
    <s v="ENX2060"/>
    <s v="A158"/>
    <s v="EMP1019"/>
    <s v="C1753"/>
    <d v="2020-06-20T00:00:00"/>
    <x v="73"/>
    <n v="4"/>
    <n v="1887"/>
    <n v="1378"/>
    <n v="2968"/>
    <n v="4566"/>
    <n v="613"/>
    <x v="28"/>
    <x v="38"/>
    <x v="91"/>
    <x v="2"/>
    <n v="6"/>
    <x v="5"/>
    <x v="1"/>
  </r>
  <r>
    <s v="AX19371"/>
    <s v="ENX2023"/>
    <s v="A152"/>
    <s v="EMP1039"/>
    <s v="C1427"/>
    <d v="2020-06-20T00:00:00"/>
    <x v="57"/>
    <n v="2"/>
    <n v="378"/>
    <n v="291"/>
    <n v="1363"/>
    <n v="1725"/>
    <n v="1252"/>
    <x v="64"/>
    <x v="0"/>
    <x v="651"/>
    <x v="3"/>
    <n v="7"/>
    <x v="5"/>
    <x v="1"/>
  </r>
  <r>
    <s v="AX19372"/>
    <s v="ENX2011"/>
    <s v="A153"/>
    <s v="EMP1026"/>
    <s v="C1782"/>
    <d v="2020-06-20T00:00:00"/>
    <x v="81"/>
    <n v="1"/>
    <n v="181"/>
    <n v="130"/>
    <n v="292"/>
    <n v="356"/>
    <n v="451"/>
    <x v="31"/>
    <x v="24"/>
    <x v="133"/>
    <x v="0"/>
    <n v="7"/>
    <x v="5"/>
    <x v="1"/>
  </r>
  <r>
    <s v="AX19374"/>
    <s v="ENX2065"/>
    <s v="A103"/>
    <s v="EMP1003"/>
    <s v="C1729"/>
    <d v="2020-06-20T00:00:00"/>
    <x v="56"/>
    <n v="1"/>
    <n v="1848"/>
    <n v="1294"/>
    <n v="1700"/>
    <n v="2180"/>
    <n v="1788"/>
    <x v="47"/>
    <x v="3"/>
    <x v="475"/>
    <x v="0"/>
    <n v="7"/>
    <x v="5"/>
    <x v="1"/>
  </r>
  <r>
    <s v="AX19381"/>
    <s v="ENX2030"/>
    <s v="A169"/>
    <s v="EMP1043"/>
    <s v="C1170"/>
    <d v="2020-06-20T00:00:00"/>
    <x v="80"/>
    <n v="1"/>
    <n v="913"/>
    <n v="584"/>
    <n v="294"/>
    <n v="368"/>
    <n v="344"/>
    <x v="27"/>
    <x v="0"/>
    <x v="582"/>
    <x v="2"/>
    <n v="8"/>
    <x v="5"/>
    <x v="1"/>
  </r>
  <r>
    <s v="AX19383"/>
    <s v="ENX2061"/>
    <s v="A140"/>
    <s v="EMP1039"/>
    <s v="C1173"/>
    <d v="2020-06-20T00:00:00"/>
    <x v="72"/>
    <n v="3"/>
    <n v="217"/>
    <n v="171"/>
    <n v="1223"/>
    <n v="2005"/>
    <n v="376"/>
    <x v="28"/>
    <x v="14"/>
    <x v="401"/>
    <x v="3"/>
    <n v="8"/>
    <x v="5"/>
    <x v="1"/>
  </r>
  <r>
    <s v="AX19385"/>
    <s v="ENX2040"/>
    <s v="A101"/>
    <s v="EMP1041"/>
    <s v="C1681"/>
    <d v="2020-06-20T00:00:00"/>
    <x v="4"/>
    <n v="4"/>
    <n v="504"/>
    <n v="408"/>
    <n v="416"/>
    <n v="603"/>
    <n v="1044"/>
    <x v="62"/>
    <x v="32"/>
    <x v="606"/>
    <x v="3"/>
    <n v="9"/>
    <x v="5"/>
    <x v="1"/>
  </r>
  <r>
    <s v="AX19394"/>
    <s v="ENX2010"/>
    <s v="A166"/>
    <s v="EMP1016"/>
    <s v="C1675"/>
    <d v="2020-06-20T00:00:00"/>
    <x v="43"/>
    <n v="2"/>
    <n v="2091"/>
    <n v="1485"/>
    <n v="1185"/>
    <n v="1668"/>
    <n v="39"/>
    <x v="73"/>
    <x v="42"/>
    <x v="702"/>
    <x v="0"/>
    <n v="10"/>
    <x v="5"/>
    <x v="1"/>
  </r>
  <r>
    <s v="AX19395"/>
    <s v="ENX2046"/>
    <s v="A125"/>
    <s v="EMP1033"/>
    <s v="C1686"/>
    <d v="2020-06-20T00:00:00"/>
    <x v="38"/>
    <n v="3"/>
    <n v="1587"/>
    <n v="1301"/>
    <n v="424"/>
    <n v="530"/>
    <n v="599"/>
    <x v="15"/>
    <x v="27"/>
    <x v="279"/>
    <x v="2"/>
    <n v="11"/>
    <x v="5"/>
    <x v="1"/>
  </r>
  <r>
    <s v="AX19399"/>
    <s v="ENX2073"/>
    <s v="A125"/>
    <s v="EMP1018"/>
    <s v="C1496"/>
    <d v="2020-06-20T00:00:00"/>
    <x v="85"/>
    <n v="3"/>
    <n v="826"/>
    <n v="562"/>
    <n v="588"/>
    <n v="736"/>
    <n v="238"/>
    <x v="31"/>
    <x v="30"/>
    <x v="190"/>
    <x v="0"/>
    <n v="11"/>
    <x v="5"/>
    <x v="1"/>
  </r>
  <r>
    <s v="AX19401"/>
    <s v="ENX2001"/>
    <s v="A131"/>
    <s v="EMP1023"/>
    <s v="C1359"/>
    <d v="2020-06-20T00:00:00"/>
    <x v="93"/>
    <n v="4"/>
    <n v="2410"/>
    <n v="1518"/>
    <n v="389"/>
    <n v="637"/>
    <n v="1108"/>
    <x v="73"/>
    <x v="3"/>
    <x v="73"/>
    <x v="2"/>
    <n v="11"/>
    <x v="5"/>
    <x v="1"/>
  </r>
  <r>
    <s v="AX19407"/>
    <s v="ENX2005"/>
    <s v="A113"/>
    <s v="EMP1041"/>
    <s v="C1343"/>
    <d v="2020-06-20T00:00:00"/>
    <x v="79"/>
    <n v="4"/>
    <n v="1862"/>
    <n v="1173"/>
    <n v="3132"/>
    <n v="5697"/>
    <n v="895"/>
    <x v="70"/>
    <x v="43"/>
    <x v="671"/>
    <x v="4"/>
    <n v="11"/>
    <x v="5"/>
    <x v="1"/>
  </r>
  <r>
    <s v="AX19423"/>
    <s v="ENX2001"/>
    <s v="A100"/>
    <s v="EMP1038"/>
    <s v="C1597"/>
    <d v="2020-06-20T00:00:00"/>
    <x v="93"/>
    <n v="1"/>
    <n v="400"/>
    <n v="208"/>
    <n v="1548"/>
    <n v="2668"/>
    <n v="2092"/>
    <x v="61"/>
    <x v="35"/>
    <x v="420"/>
    <x v="5"/>
    <n v="11"/>
    <x v="5"/>
    <x v="1"/>
  </r>
  <r>
    <s v="AX19429"/>
    <s v="ENX2090"/>
    <s v="A168"/>
    <s v="EMP1029"/>
    <s v="C1314"/>
    <d v="2020-06-20T00:00:00"/>
    <x v="55"/>
    <n v="1"/>
    <n v="1826"/>
    <n v="1443"/>
    <n v="540"/>
    <n v="871"/>
    <n v="1674"/>
    <x v="35"/>
    <x v="5"/>
    <x v="663"/>
    <x v="2"/>
    <n v="12"/>
    <x v="5"/>
    <x v="1"/>
  </r>
  <r>
    <s v="AX19434"/>
    <s v="ENX2015"/>
    <s v="A123"/>
    <s v="EMP1016"/>
    <s v="C1647"/>
    <d v="2020-06-20T00:00:00"/>
    <x v="17"/>
    <n v="2"/>
    <n v="2353"/>
    <n v="1788"/>
    <n v="358"/>
    <n v="596"/>
    <n v="383"/>
    <x v="18"/>
    <x v="5"/>
    <x v="114"/>
    <x v="4"/>
    <n v="12"/>
    <x v="5"/>
    <x v="1"/>
  </r>
  <r>
    <s v="AX19438"/>
    <s v="ENX2073"/>
    <s v="A111"/>
    <s v="EMP1034"/>
    <s v="C1451"/>
    <d v="2020-06-20T00:00:00"/>
    <x v="85"/>
    <n v="4"/>
    <n v="545"/>
    <n v="425"/>
    <n v="1321"/>
    <n v="1972"/>
    <n v="161"/>
    <x v="5"/>
    <x v="11"/>
    <x v="494"/>
    <x v="3"/>
    <n v="12"/>
    <x v="5"/>
    <x v="1"/>
  </r>
  <r>
    <s v="AX19446"/>
    <s v="ENX2053"/>
    <s v="A130"/>
    <s v="EMP1044"/>
    <s v="C1187"/>
    <d v="2020-06-20T00:00:00"/>
    <x v="33"/>
    <n v="2"/>
    <n v="871"/>
    <n v="540"/>
    <n v="4191"/>
    <n v="5901"/>
    <n v="702"/>
    <x v="52"/>
    <x v="7"/>
    <x v="241"/>
    <x v="2"/>
    <n v="12"/>
    <x v="5"/>
    <x v="1"/>
  </r>
  <r>
    <s v="AX19447"/>
    <s v="ENX2049"/>
    <s v="A156"/>
    <s v="EMP1031"/>
    <s v="C1301"/>
    <d v="2020-06-21T00:00:00"/>
    <x v="58"/>
    <n v="2"/>
    <n v="556"/>
    <n v="395"/>
    <n v="3963"/>
    <n v="5916"/>
    <n v="107"/>
    <x v="19"/>
    <x v="24"/>
    <x v="283"/>
    <x v="2"/>
    <n v="12"/>
    <x v="5"/>
    <x v="0"/>
  </r>
  <r>
    <s v="AX19450"/>
    <s v="ENX2053"/>
    <s v="A117"/>
    <s v="EMP1021"/>
    <s v="C1461"/>
    <d v="2020-06-21T00:00:00"/>
    <x v="33"/>
    <n v="1"/>
    <n v="1587"/>
    <n v="1301"/>
    <n v="2660"/>
    <n v="5112"/>
    <n v="408"/>
    <x v="55"/>
    <x v="12"/>
    <x v="160"/>
    <x v="5"/>
    <n v="1"/>
    <x v="5"/>
    <x v="1"/>
  </r>
  <r>
    <s v="AX19459"/>
    <s v="ENX2005"/>
    <s v="A168"/>
    <s v="EMP1033"/>
    <s v="C1531"/>
    <d v="2020-06-21T00:00:00"/>
    <x v="79"/>
    <n v="1"/>
    <n v="2141"/>
    <n v="1777"/>
    <n v="962"/>
    <n v="1414"/>
    <n v="782"/>
    <x v="36"/>
    <x v="10"/>
    <x v="750"/>
    <x v="2"/>
    <n v="2"/>
    <x v="5"/>
    <x v="1"/>
  </r>
  <r>
    <s v="AX19466"/>
    <s v="ENX2028"/>
    <s v="A108"/>
    <s v="EMP1035"/>
    <s v="C1571"/>
    <d v="2020-06-21T00:00:00"/>
    <x v="5"/>
    <n v="1"/>
    <n v="818"/>
    <n v="450"/>
    <n v="665"/>
    <n v="1278"/>
    <n v="944"/>
    <x v="73"/>
    <x v="40"/>
    <x v="751"/>
    <x v="6"/>
    <n v="4"/>
    <x v="5"/>
    <x v="1"/>
  </r>
  <r>
    <s v="AX19469"/>
    <s v="ENX2071"/>
    <s v="A139"/>
    <s v="EMP1038"/>
    <s v="C1206"/>
    <d v="2020-06-21T00:00:00"/>
    <x v="92"/>
    <n v="3"/>
    <n v="684"/>
    <n v="561"/>
    <n v="1305"/>
    <n v="1812"/>
    <n v="606"/>
    <x v="2"/>
    <x v="18"/>
    <x v="516"/>
    <x v="6"/>
    <n v="4"/>
    <x v="5"/>
    <x v="1"/>
  </r>
  <r>
    <s v="AX19470"/>
    <s v="ENX2001"/>
    <s v="A144"/>
    <s v="EMP1035"/>
    <s v="C1455"/>
    <d v="2020-06-21T00:00:00"/>
    <x v="93"/>
    <n v="1"/>
    <n v="771"/>
    <n v="648"/>
    <n v="1275"/>
    <n v="1635"/>
    <n v="214"/>
    <x v="16"/>
    <x v="34"/>
    <x v="25"/>
    <x v="6"/>
    <n v="6"/>
    <x v="5"/>
    <x v="1"/>
  </r>
  <r>
    <s v="AX19472"/>
    <s v="ENX2071"/>
    <s v="A160"/>
    <s v="EMP1041"/>
    <s v="C1137"/>
    <d v="2020-06-21T00:00:00"/>
    <x v="92"/>
    <n v="1"/>
    <n v="771"/>
    <n v="648"/>
    <n v="1443"/>
    <n v="1826"/>
    <n v="329"/>
    <x v="7"/>
    <x v="12"/>
    <x v="19"/>
    <x v="4"/>
    <n v="7"/>
    <x v="5"/>
    <x v="1"/>
  </r>
  <r>
    <s v="AX19475"/>
    <s v="ENX2016"/>
    <s v="A163"/>
    <s v="EMP1020"/>
    <s v="C1592"/>
    <d v="2020-06-21T00:00:00"/>
    <x v="6"/>
    <n v="2"/>
    <n v="1889"/>
    <n v="945"/>
    <n v="1965"/>
    <n v="2396"/>
    <n v="895"/>
    <x v="2"/>
    <x v="0"/>
    <x v="226"/>
    <x v="3"/>
    <n v="8"/>
    <x v="5"/>
    <x v="1"/>
  </r>
  <r>
    <s v="AX19476"/>
    <s v="ENX2029"/>
    <s v="A133"/>
    <s v="EMP1011"/>
    <s v="C1360"/>
    <d v="2020-06-21T00:00:00"/>
    <x v="3"/>
    <n v="1"/>
    <n v="2283"/>
    <n v="1484"/>
    <n v="158"/>
    <n v="254"/>
    <n v="1504"/>
    <x v="36"/>
    <x v="8"/>
    <x v="284"/>
    <x v="1"/>
    <n v="11"/>
    <x v="5"/>
    <x v="1"/>
  </r>
  <r>
    <s v="AX19477"/>
    <s v="ENX2100"/>
    <s v="A167"/>
    <s v="EMP1020"/>
    <s v="C1622"/>
    <d v="2020-06-21T00:00:00"/>
    <x v="28"/>
    <n v="1"/>
    <n v="2497"/>
    <n v="1473"/>
    <n v="3132"/>
    <n v="5697"/>
    <n v="507"/>
    <x v="63"/>
    <x v="27"/>
    <x v="508"/>
    <x v="0"/>
    <n v="11"/>
    <x v="5"/>
    <x v="1"/>
  </r>
  <r>
    <s v="AX19479"/>
    <s v="ENX2091"/>
    <s v="A132"/>
    <s v="EMP1020"/>
    <s v="C1150"/>
    <d v="2020-06-21T00:00:00"/>
    <x v="39"/>
    <n v="1"/>
    <n v="35"/>
    <n v="22"/>
    <n v="582"/>
    <n v="756"/>
    <n v="285"/>
    <x v="65"/>
    <x v="17"/>
    <x v="287"/>
    <x v="5"/>
    <n v="11"/>
    <x v="5"/>
    <x v="1"/>
  </r>
  <r>
    <s v="AX19480"/>
    <s v="ENX2009"/>
    <s v="A137"/>
    <s v="EMP1018"/>
    <s v="C1487"/>
    <d v="2020-06-21T00:00:00"/>
    <x v="75"/>
    <n v="3"/>
    <n v="826"/>
    <n v="562"/>
    <n v="255"/>
    <n v="392"/>
    <n v="982"/>
    <x v="2"/>
    <x v="9"/>
    <x v="103"/>
    <x v="4"/>
    <n v="11"/>
    <x v="5"/>
    <x v="1"/>
  </r>
  <r>
    <s v="AX19481"/>
    <s v="ENX2076"/>
    <s v="A129"/>
    <s v="EMP1008"/>
    <s v="C1141"/>
    <d v="2020-06-22T00:00:00"/>
    <x v="15"/>
    <n v="1"/>
    <n v="2141"/>
    <n v="1777"/>
    <n v="61"/>
    <n v="95"/>
    <n v="3580"/>
    <x v="12"/>
    <x v="38"/>
    <x v="439"/>
    <x v="6"/>
    <n v="12"/>
    <x v="5"/>
    <x v="0"/>
  </r>
  <r>
    <s v="AX19488"/>
    <s v="ENX2027"/>
    <s v="A110"/>
    <s v="EMP1042"/>
    <s v="C1287"/>
    <d v="2020-06-22T00:00:00"/>
    <x v="19"/>
    <n v="1"/>
    <n v="913"/>
    <n v="584"/>
    <n v="387"/>
    <n v="667"/>
    <n v="383"/>
    <x v="50"/>
    <x v="6"/>
    <x v="408"/>
    <x v="4"/>
    <n v="1"/>
    <x v="5"/>
    <x v="1"/>
  </r>
  <r>
    <s v="AX19489"/>
    <s v="ENX2040"/>
    <s v="A171"/>
    <s v="EMP1004"/>
    <s v="C1508"/>
    <d v="2020-06-22T00:00:00"/>
    <x v="4"/>
    <n v="2"/>
    <n v="1972"/>
    <n v="1321"/>
    <n v="1484"/>
    <n v="2283"/>
    <n v="147"/>
    <x v="49"/>
    <x v="20"/>
    <x v="752"/>
    <x v="5"/>
    <n v="1"/>
    <x v="5"/>
    <x v="1"/>
  </r>
  <r>
    <s v="AX19493"/>
    <s v="ENX2000"/>
    <s v="A142"/>
    <s v="EMP1011"/>
    <s v="C1083"/>
    <d v="2020-06-22T00:00:00"/>
    <x v="98"/>
    <n v="1"/>
    <n v="1119"/>
    <n v="683"/>
    <n v="1484"/>
    <n v="2283"/>
    <n v="270"/>
    <x v="23"/>
    <x v="10"/>
    <x v="268"/>
    <x v="4"/>
    <n v="2"/>
    <x v="5"/>
    <x v="1"/>
  </r>
  <r>
    <s v="AX19502"/>
    <s v="ENX2086"/>
    <s v="A144"/>
    <s v="EMP1025"/>
    <s v="C1696"/>
    <d v="2020-06-22T00:00:00"/>
    <x v="94"/>
    <n v="1"/>
    <n v="603"/>
    <n v="416"/>
    <n v="682"/>
    <n v="1338"/>
    <n v="523"/>
    <x v="58"/>
    <x v="5"/>
    <x v="753"/>
    <x v="0"/>
    <n v="3"/>
    <x v="5"/>
    <x v="1"/>
  </r>
  <r>
    <s v="AX19504"/>
    <s v="ENX2006"/>
    <s v="A157"/>
    <s v="EMP1021"/>
    <s v="C1732"/>
    <d v="2020-06-22T00:00:00"/>
    <x v="68"/>
    <n v="1"/>
    <n v="530"/>
    <n v="435"/>
    <n v="360"/>
    <n v="448"/>
    <n v="1044"/>
    <x v="1"/>
    <x v="24"/>
    <x v="133"/>
    <x v="6"/>
    <n v="4"/>
    <x v="5"/>
    <x v="1"/>
  </r>
  <r>
    <s v="AX19506"/>
    <s v="ENX2042"/>
    <s v="A159"/>
    <s v="EMP1004"/>
    <s v="C1158"/>
    <d v="2020-06-22T00:00:00"/>
    <x v="49"/>
    <n v="3"/>
    <n v="1582"/>
    <n v="1234"/>
    <n v="634"/>
    <n v="880"/>
    <n v="1508"/>
    <x v="54"/>
    <x v="41"/>
    <x v="754"/>
    <x v="4"/>
    <n v="5"/>
    <x v="5"/>
    <x v="1"/>
  </r>
  <r>
    <s v="AX19508"/>
    <s v="ENX2069"/>
    <s v="A136"/>
    <s v="EMP1041"/>
    <s v="C1154"/>
    <d v="2020-06-22T00:00:00"/>
    <x v="46"/>
    <n v="2"/>
    <n v="2464"/>
    <n v="1774"/>
    <n v="1301"/>
    <n v="1587"/>
    <n v="589"/>
    <x v="51"/>
    <x v="7"/>
    <x v="442"/>
    <x v="6"/>
    <n v="6"/>
    <x v="5"/>
    <x v="1"/>
  </r>
  <r>
    <s v="AX19546"/>
    <s v="ENX2043"/>
    <s v="A121"/>
    <s v="EMP1041"/>
    <s v="C1593"/>
    <d v="2020-06-22T00:00:00"/>
    <x v="11"/>
    <n v="1"/>
    <n v="1783"/>
    <n v="1230"/>
    <n v="478"/>
    <n v="886"/>
    <n v="993"/>
    <x v="54"/>
    <x v="37"/>
    <x v="622"/>
    <x v="2"/>
    <n v="6"/>
    <x v="5"/>
    <x v="1"/>
  </r>
  <r>
    <s v="AX19547"/>
    <s v="ENX2070"/>
    <s v="A126"/>
    <s v="EMP1029"/>
    <s v="C1307"/>
    <d v="2020-06-22T00:00:00"/>
    <x v="40"/>
    <n v="1"/>
    <n v="1467"/>
    <n v="807"/>
    <n v="308"/>
    <n v="406"/>
    <n v="509"/>
    <x v="21"/>
    <x v="5"/>
    <x v="702"/>
    <x v="3"/>
    <n v="6"/>
    <x v="5"/>
    <x v="1"/>
  </r>
  <r>
    <s v="AX19565"/>
    <s v="ENX2052"/>
    <s v="A118"/>
    <s v="EMP1024"/>
    <s v="C1309"/>
    <d v="2020-06-22T00:00:00"/>
    <x v="45"/>
    <n v="2"/>
    <n v="1380"/>
    <n v="1090"/>
    <n v="2440"/>
    <n v="3342"/>
    <n v="1224"/>
    <x v="15"/>
    <x v="20"/>
    <x v="304"/>
    <x v="5"/>
    <n v="6"/>
    <x v="5"/>
    <x v="1"/>
  </r>
  <r>
    <s v="AX19568"/>
    <s v="ENX2014"/>
    <s v="A112"/>
    <s v="EMP1039"/>
    <s v="C1453"/>
    <d v="2020-06-22T00:00:00"/>
    <x v="67"/>
    <n v="3"/>
    <n v="1405"/>
    <n v="1054"/>
    <n v="2700"/>
    <n v="4500"/>
    <n v="714"/>
    <x v="44"/>
    <x v="17"/>
    <x v="409"/>
    <x v="5"/>
    <n v="8"/>
    <x v="5"/>
    <x v="1"/>
  </r>
  <r>
    <s v="AX19572"/>
    <s v="ENX2051"/>
    <s v="A101"/>
    <s v="EMP1004"/>
    <s v="C1731"/>
    <d v="2020-06-22T00:00:00"/>
    <x v="14"/>
    <n v="2"/>
    <n v="1725"/>
    <n v="1363"/>
    <n v="4216"/>
    <n v="5620"/>
    <n v="1341"/>
    <x v="23"/>
    <x v="25"/>
    <x v="396"/>
    <x v="4"/>
    <n v="8"/>
    <x v="5"/>
    <x v="1"/>
  </r>
  <r>
    <s v="AX19576"/>
    <s v="ENX2014"/>
    <s v="A142"/>
    <s v="EMP1020"/>
    <s v="C1154"/>
    <d v="2020-06-22T00:00:00"/>
    <x v="67"/>
    <n v="4"/>
    <n v="771"/>
    <n v="648"/>
    <n v="1535"/>
    <n v="2257"/>
    <n v="2356"/>
    <x v="47"/>
    <x v="22"/>
    <x v="559"/>
    <x v="2"/>
    <n v="9"/>
    <x v="5"/>
    <x v="1"/>
  </r>
  <r>
    <s v="AX19578"/>
    <s v="ENX2094"/>
    <s v="A116"/>
    <s v="EMP1035"/>
    <s v="C1681"/>
    <d v="2020-06-22T00:00:00"/>
    <x v="90"/>
    <n v="2"/>
    <n v="1848"/>
    <n v="1294"/>
    <n v="1443"/>
    <n v="1826"/>
    <n v="51"/>
    <x v="5"/>
    <x v="12"/>
    <x v="85"/>
    <x v="0"/>
    <n v="9"/>
    <x v="5"/>
    <x v="1"/>
  </r>
  <r>
    <s v="AX19580"/>
    <s v="ENX2046"/>
    <s v="A106"/>
    <s v="EMP1026"/>
    <s v="C1726"/>
    <d v="2020-06-22T00:00:00"/>
    <x v="38"/>
    <n v="1"/>
    <n v="127"/>
    <n v="79"/>
    <n v="4197"/>
    <n v="6882"/>
    <n v="550"/>
    <x v="12"/>
    <x v="20"/>
    <x v="482"/>
    <x v="1"/>
    <n v="10"/>
    <x v="5"/>
    <x v="1"/>
  </r>
  <r>
    <s v="AX19584"/>
    <s v="ENX2098"/>
    <s v="A145"/>
    <s v="EMP1023"/>
    <s v="C1378"/>
    <d v="2020-06-22T00:00:00"/>
    <x v="69"/>
    <n v="3"/>
    <n v="530"/>
    <n v="435"/>
    <n v="838"/>
    <n v="1103"/>
    <n v="2946"/>
    <x v="72"/>
    <x v="18"/>
    <x v="692"/>
    <x v="0"/>
    <n v="10"/>
    <x v="5"/>
    <x v="1"/>
  </r>
  <r>
    <s v="AX19587"/>
    <s v="ENX2002"/>
    <s v="A104"/>
    <s v="EMP1003"/>
    <s v="C1656"/>
    <d v="2020-06-22T00:00:00"/>
    <x v="100"/>
    <n v="2"/>
    <n v="1967"/>
    <n v="1397"/>
    <n v="1968"/>
    <n v="2734"/>
    <n v="412"/>
    <x v="17"/>
    <x v="15"/>
    <x v="154"/>
    <x v="6"/>
    <n v="10"/>
    <x v="5"/>
    <x v="1"/>
  </r>
  <r>
    <s v="AX19609"/>
    <s v="ENX2003"/>
    <s v="A102"/>
    <s v="EMP1021"/>
    <s v="C1201"/>
    <d v="2020-06-22T00:00:00"/>
    <x v="22"/>
    <n v="4"/>
    <n v="826"/>
    <n v="562"/>
    <n v="2794"/>
    <n v="3934"/>
    <n v="153"/>
    <x v="63"/>
    <x v="6"/>
    <x v="113"/>
    <x v="6"/>
    <n v="11"/>
    <x v="5"/>
    <x v="1"/>
  </r>
  <r>
    <s v="AX19612"/>
    <s v="ENX2058"/>
    <s v="A118"/>
    <s v="EMP1013"/>
    <s v="C1506"/>
    <d v="2020-06-23T00:00:00"/>
    <x v="53"/>
    <n v="1"/>
    <n v="504"/>
    <n v="408"/>
    <n v="3669"/>
    <n v="6015"/>
    <n v="286"/>
    <x v="25"/>
    <x v="34"/>
    <x v="67"/>
    <x v="2"/>
    <n v="1"/>
    <x v="5"/>
    <x v="1"/>
  </r>
  <r>
    <s v="AX19613"/>
    <s v="ENX2014"/>
    <s v="A173"/>
    <s v="EMP1036"/>
    <s v="C1221"/>
    <d v="2020-06-23T00:00:00"/>
    <x v="67"/>
    <n v="2"/>
    <n v="378"/>
    <n v="291"/>
    <n v="1965"/>
    <n v="2396"/>
    <n v="243"/>
    <x v="54"/>
    <x v="30"/>
    <x v="448"/>
    <x v="6"/>
    <n v="3"/>
    <x v="5"/>
    <x v="1"/>
  </r>
  <r>
    <s v="AX19615"/>
    <s v="ENX2083"/>
    <s v="A137"/>
    <s v="EMP1039"/>
    <s v="C1322"/>
    <d v="2020-06-23T00:00:00"/>
    <x v="59"/>
    <n v="4"/>
    <n v="1708"/>
    <n v="871"/>
    <n v="435"/>
    <n v="530"/>
    <n v="902"/>
    <x v="33"/>
    <x v="19"/>
    <x v="100"/>
    <x v="1"/>
    <n v="4"/>
    <x v="5"/>
    <x v="1"/>
  </r>
  <r>
    <s v="AX19627"/>
    <s v="ENX2001"/>
    <s v="A138"/>
    <s v="EMP1035"/>
    <s v="C1502"/>
    <d v="2020-06-23T00:00:00"/>
    <x v="93"/>
    <n v="3"/>
    <n v="818"/>
    <n v="450"/>
    <n v="791"/>
    <n v="1522"/>
    <n v="731"/>
    <x v="1"/>
    <x v="9"/>
    <x v="353"/>
    <x v="2"/>
    <n v="6"/>
    <x v="5"/>
    <x v="1"/>
  </r>
  <r>
    <s v="AX19635"/>
    <s v="ENX2023"/>
    <s v="A134"/>
    <s v="EMP1043"/>
    <s v="C1007"/>
    <d v="2020-06-23T00:00:00"/>
    <x v="57"/>
    <n v="1"/>
    <n v="847"/>
    <n v="534"/>
    <n v="435"/>
    <n v="530"/>
    <n v="329"/>
    <x v="4"/>
    <x v="6"/>
    <x v="489"/>
    <x v="4"/>
    <n v="6"/>
    <x v="5"/>
    <x v="1"/>
  </r>
  <r>
    <s v="AX19638"/>
    <s v="ENX2013"/>
    <s v="A150"/>
    <s v="EMP1006"/>
    <s v="C1591"/>
    <d v="2020-06-23T00:00:00"/>
    <x v="70"/>
    <n v="3"/>
    <n v="35"/>
    <n v="22"/>
    <n v="648"/>
    <n v="771"/>
    <n v="1092"/>
    <x v="1"/>
    <x v="27"/>
    <x v="119"/>
    <x v="5"/>
    <n v="7"/>
    <x v="5"/>
    <x v="1"/>
  </r>
  <r>
    <s v="AX19641"/>
    <s v="ENX2073"/>
    <s v="A165"/>
    <s v="EMP1040"/>
    <s v="C1709"/>
    <d v="2020-06-23T00:00:00"/>
    <x v="85"/>
    <n v="1"/>
    <n v="584"/>
    <n v="420"/>
    <n v="1185"/>
    <n v="1668"/>
    <n v="1784"/>
    <x v="62"/>
    <x v="35"/>
    <x v="337"/>
    <x v="4"/>
    <n v="7"/>
    <x v="5"/>
    <x v="1"/>
  </r>
  <r>
    <s v="AX19650"/>
    <s v="ENX2080"/>
    <s v="A135"/>
    <s v="EMP1016"/>
    <s v="C1201"/>
    <d v="2020-06-23T00:00:00"/>
    <x v="37"/>
    <n v="2"/>
    <n v="315"/>
    <n v="208"/>
    <n v="1363"/>
    <n v="1725"/>
    <n v="424"/>
    <x v="68"/>
    <x v="42"/>
    <x v="643"/>
    <x v="2"/>
    <n v="9"/>
    <x v="5"/>
    <x v="1"/>
  </r>
  <r>
    <s v="AX19656"/>
    <s v="ENX2019"/>
    <s v="A106"/>
    <s v="EMP1024"/>
    <s v="C1429"/>
    <d v="2020-06-23T00:00:00"/>
    <x v="60"/>
    <n v="1"/>
    <n v="545"/>
    <n v="425"/>
    <n v="7096"/>
    <n v="9856"/>
    <n v="1527"/>
    <x v="61"/>
    <x v="10"/>
    <x v="636"/>
    <x v="6"/>
    <n v="9"/>
    <x v="5"/>
    <x v="1"/>
  </r>
  <r>
    <s v="AX19660"/>
    <s v="ENX2057"/>
    <s v="A161"/>
    <s v="EMP1012"/>
    <s v="C1121"/>
    <d v="2020-06-23T00:00:00"/>
    <x v="78"/>
    <n v="1"/>
    <n v="2497"/>
    <n v="1473"/>
    <n v="536"/>
    <n v="800"/>
    <n v="451"/>
    <x v="60"/>
    <x v="32"/>
    <x v="111"/>
    <x v="4"/>
    <n v="10"/>
    <x v="5"/>
    <x v="1"/>
  </r>
  <r>
    <s v="AX19664"/>
    <s v="ENX2066"/>
    <s v="A132"/>
    <s v="EMP1013"/>
    <s v="C1569"/>
    <d v="2020-06-23T00:00:00"/>
    <x v="13"/>
    <n v="2"/>
    <n v="818"/>
    <n v="450"/>
    <n v="2380"/>
    <n v="3132"/>
    <n v="1404"/>
    <x v="28"/>
    <x v="35"/>
    <x v="32"/>
    <x v="5"/>
    <n v="12"/>
    <x v="5"/>
    <x v="1"/>
  </r>
  <r>
    <s v="AX19665"/>
    <s v="ENX2079"/>
    <s v="A128"/>
    <s v="EMP1009"/>
    <s v="C1268"/>
    <d v="2020-06-24T00:00:00"/>
    <x v="9"/>
    <n v="1"/>
    <n v="2257"/>
    <n v="1535"/>
    <n v="818"/>
    <n v="1022"/>
    <n v="362"/>
    <x v="23"/>
    <x v="11"/>
    <x v="684"/>
    <x v="0"/>
    <n v="12"/>
    <x v="5"/>
    <x v="0"/>
  </r>
  <r>
    <s v="AX19673"/>
    <s v="ENX2069"/>
    <s v="A120"/>
    <s v="EMP1011"/>
    <s v="C1774"/>
    <d v="2020-06-24T00:00:00"/>
    <x v="46"/>
    <n v="1"/>
    <n v="584"/>
    <n v="420"/>
    <n v="1067"/>
    <n v="1809"/>
    <n v="1788"/>
    <x v="26"/>
    <x v="28"/>
    <x v="366"/>
    <x v="1"/>
    <n v="2"/>
    <x v="5"/>
    <x v="1"/>
  </r>
  <r>
    <s v="AX19675"/>
    <s v="ENX2058"/>
    <s v="A166"/>
    <s v="EMP1033"/>
    <s v="C1103"/>
    <d v="2020-06-24T00:00:00"/>
    <x v="53"/>
    <n v="2"/>
    <n v="2353"/>
    <n v="1788"/>
    <n v="774"/>
    <n v="1334"/>
    <n v="264"/>
    <x v="49"/>
    <x v="7"/>
    <x v="622"/>
    <x v="2"/>
    <n v="2"/>
    <x v="5"/>
    <x v="1"/>
  </r>
  <r>
    <s v="AX19678"/>
    <s v="ENX2078"/>
    <s v="A129"/>
    <s v="EMP1018"/>
    <s v="C1617"/>
    <d v="2020-06-24T00:00:00"/>
    <x v="66"/>
    <n v="3"/>
    <n v="1743"/>
    <n v="872"/>
    <n v="2400"/>
    <n v="4364"/>
    <n v="523"/>
    <x v="5"/>
    <x v="40"/>
    <x v="513"/>
    <x v="6"/>
    <n v="4"/>
    <x v="5"/>
    <x v="1"/>
  </r>
  <r>
    <s v="AX19679"/>
    <s v="ENX2096"/>
    <s v="A130"/>
    <s v="EMP1027"/>
    <s v="C1508"/>
    <d v="2020-06-24T00:00:00"/>
    <x v="36"/>
    <n v="1"/>
    <n v="800"/>
    <n v="536"/>
    <n v="1434"/>
    <n v="2658"/>
    <n v="383"/>
    <x v="16"/>
    <x v="41"/>
    <x v="382"/>
    <x v="4"/>
    <n v="5"/>
    <x v="5"/>
    <x v="1"/>
  </r>
  <r>
    <s v="AX19681"/>
    <s v="ENX2058"/>
    <s v="A103"/>
    <s v="EMP1036"/>
    <s v="C1561"/>
    <d v="2020-06-24T00:00:00"/>
    <x v="53"/>
    <n v="1"/>
    <n v="2495"/>
    <n v="1896"/>
    <n v="534"/>
    <n v="847"/>
    <n v="192"/>
    <x v="22"/>
    <x v="30"/>
    <x v="211"/>
    <x v="4"/>
    <n v="5"/>
    <x v="5"/>
    <x v="1"/>
  </r>
  <r>
    <s v="AX19682"/>
    <s v="ENX2071"/>
    <s v="A107"/>
    <s v="EMP1021"/>
    <s v="C1537"/>
    <d v="2020-06-24T00:00:00"/>
    <x v="92"/>
    <n v="2"/>
    <n v="368"/>
    <n v="294"/>
    <n v="900"/>
    <n v="1500"/>
    <n v="98"/>
    <x v="42"/>
    <x v="38"/>
    <x v="103"/>
    <x v="3"/>
    <n v="5"/>
    <x v="5"/>
    <x v="1"/>
  </r>
  <r>
    <s v="AX19684"/>
    <s v="ENX2093"/>
    <s v="A149"/>
    <s v="EMP1008"/>
    <s v="C1436"/>
    <d v="2020-06-24T00:00:00"/>
    <x v="99"/>
    <n v="3"/>
    <n v="1708"/>
    <n v="871"/>
    <n v="3930"/>
    <n v="4792"/>
    <n v="855"/>
    <x v="24"/>
    <x v="42"/>
    <x v="103"/>
    <x v="5"/>
    <n v="7"/>
    <x v="5"/>
    <x v="1"/>
  </r>
  <r>
    <s v="AX19688"/>
    <s v="ENX2015"/>
    <s v="A152"/>
    <s v="EMP1024"/>
    <s v="C1507"/>
    <d v="2020-06-24T00:00:00"/>
    <x v="17"/>
    <n v="2"/>
    <n v="913"/>
    <n v="584"/>
    <n v="1230"/>
    <n v="1783"/>
    <n v="738"/>
    <x v="10"/>
    <x v="18"/>
    <x v="419"/>
    <x v="6"/>
    <n v="7"/>
    <x v="5"/>
    <x v="1"/>
  </r>
  <r>
    <s v="AX19690"/>
    <s v="ENX2058"/>
    <s v="A161"/>
    <s v="EMP1017"/>
    <s v="C1486"/>
    <d v="2020-06-24T00:00:00"/>
    <x v="53"/>
    <n v="2"/>
    <n v="1052"/>
    <n v="589"/>
    <n v="2092"/>
    <n v="3270"/>
    <n v="331"/>
    <x v="55"/>
    <x v="14"/>
    <x v="289"/>
    <x v="4"/>
    <n v="7"/>
    <x v="5"/>
    <x v="1"/>
  </r>
  <r>
    <s v="AX19697"/>
    <s v="ENX2058"/>
    <s v="A115"/>
    <s v="EMP1005"/>
    <s v="C1483"/>
    <d v="2020-06-24T00:00:00"/>
    <x v="53"/>
    <n v="1"/>
    <n v="1103"/>
    <n v="838"/>
    <n v="1924"/>
    <n v="2828"/>
    <n v="265"/>
    <x v="37"/>
    <x v="38"/>
    <x v="755"/>
    <x v="5"/>
    <n v="8"/>
    <x v="5"/>
    <x v="1"/>
  </r>
  <r>
    <s v="AX19699"/>
    <s v="ENX2080"/>
    <s v="A116"/>
    <s v="EMP1027"/>
    <s v="C1401"/>
    <d v="2020-06-24T00:00:00"/>
    <x v="37"/>
    <n v="1"/>
    <n v="2294"/>
    <n v="1399"/>
    <n v="1683"/>
    <n v="2052"/>
    <n v="1485"/>
    <x v="12"/>
    <x v="29"/>
    <x v="483"/>
    <x v="4"/>
    <n v="9"/>
    <x v="5"/>
    <x v="1"/>
  </r>
  <r>
    <s v="AX19702"/>
    <s v="ENX2051"/>
    <s v="A145"/>
    <s v="EMP1017"/>
    <s v="C1380"/>
    <d v="2020-06-24T00:00:00"/>
    <x v="14"/>
    <n v="3"/>
    <n v="1708"/>
    <n v="871"/>
    <n v="61"/>
    <n v="95"/>
    <n v="351"/>
    <x v="26"/>
    <x v="3"/>
    <x v="286"/>
    <x v="6"/>
    <n v="9"/>
    <x v="5"/>
    <x v="1"/>
  </r>
  <r>
    <s v="AX19704"/>
    <s v="ENX2042"/>
    <s v="A141"/>
    <s v="EMP1006"/>
    <s v="C1158"/>
    <d v="2020-06-24T00:00:00"/>
    <x v="49"/>
    <n v="1"/>
    <n v="1500"/>
    <n v="900"/>
    <n v="900"/>
    <n v="1500"/>
    <n v="1695"/>
    <x v="48"/>
    <x v="41"/>
    <x v="710"/>
    <x v="3"/>
    <n v="10"/>
    <x v="5"/>
    <x v="1"/>
  </r>
  <r>
    <s v="AX19705"/>
    <s v="ENX2031"/>
    <s v="A154"/>
    <s v="EMP1030"/>
    <s v="C1523"/>
    <d v="2020-06-24T00:00:00"/>
    <x v="88"/>
    <n v="1"/>
    <n v="400"/>
    <n v="208"/>
    <n v="4548"/>
    <n v="5349"/>
    <n v="376"/>
    <x v="56"/>
    <x v="16"/>
    <x v="144"/>
    <x v="2"/>
    <n v="11"/>
    <x v="5"/>
    <x v="1"/>
  </r>
  <r>
    <s v="AX19709"/>
    <s v="ENX2038"/>
    <s v="A133"/>
    <s v="EMP1040"/>
    <s v="C1042"/>
    <d v="2020-06-24T00:00:00"/>
    <x v="84"/>
    <n v="1"/>
    <n v="1783"/>
    <n v="1516"/>
    <n v="1067"/>
    <n v="1809"/>
    <n v="106"/>
    <x v="34"/>
    <x v="36"/>
    <x v="299"/>
    <x v="0"/>
    <n v="12"/>
    <x v="5"/>
    <x v="1"/>
  </r>
  <r>
    <s v="AX19710"/>
    <s v="ENX2001"/>
    <s v="A140"/>
    <s v="EMP1012"/>
    <s v="C1038"/>
    <d v="2020-06-24T00:00:00"/>
    <x v="93"/>
    <n v="4"/>
    <n v="1467"/>
    <n v="807"/>
    <n v="4176"/>
    <n v="7596"/>
    <n v="731"/>
    <x v="18"/>
    <x v="43"/>
    <x v="8"/>
    <x v="0"/>
    <n v="12"/>
    <x v="5"/>
    <x v="1"/>
  </r>
  <r>
    <s v="AX19712"/>
    <s v="ENX2090"/>
    <s v="A125"/>
    <s v="EMP1039"/>
    <s v="C1454"/>
    <d v="2020-06-25T00:00:00"/>
    <x v="55"/>
    <n v="1"/>
    <n v="1635"/>
    <n v="1046"/>
    <n v="876"/>
    <n v="1068"/>
    <n v="2212"/>
    <x v="63"/>
    <x v="11"/>
    <x v="60"/>
    <x v="3"/>
    <n v="12"/>
    <x v="5"/>
    <x v="0"/>
  </r>
  <r>
    <s v="AX19716"/>
    <s v="ENX2060"/>
    <s v="A130"/>
    <s v="EMP1005"/>
    <s v="C1214"/>
    <d v="2020-06-25T00:00:00"/>
    <x v="73"/>
    <n v="1"/>
    <n v="1380"/>
    <n v="1090"/>
    <n v="2734"/>
    <n v="4482"/>
    <n v="51"/>
    <x v="69"/>
    <x v="16"/>
    <x v="571"/>
    <x v="3"/>
    <n v="12"/>
    <x v="5"/>
    <x v="0"/>
  </r>
  <r>
    <s v="AX19725"/>
    <s v="ENX2002"/>
    <s v="A128"/>
    <s v="EMP1030"/>
    <s v="C1480"/>
    <d v="2020-06-25T00:00:00"/>
    <x v="100"/>
    <n v="3"/>
    <n v="368"/>
    <n v="294"/>
    <n v="130"/>
    <n v="181"/>
    <n v="256"/>
    <x v="61"/>
    <x v="8"/>
    <x v="312"/>
    <x v="4"/>
    <n v="1"/>
    <x v="5"/>
    <x v="1"/>
  </r>
  <r>
    <s v="AX19726"/>
    <s v="ENX2065"/>
    <s v="A139"/>
    <s v="EMP1024"/>
    <s v="C1144"/>
    <d v="2020-06-25T00:00:00"/>
    <x v="56"/>
    <n v="1"/>
    <n v="1103"/>
    <n v="838"/>
    <n v="2454"/>
    <n v="3066"/>
    <n v="612"/>
    <x v="0"/>
    <x v="0"/>
    <x v="660"/>
    <x v="3"/>
    <n v="1"/>
    <x v="5"/>
    <x v="1"/>
  </r>
  <r>
    <s v="AX19739"/>
    <s v="ENX2099"/>
    <s v="A121"/>
    <s v="EMP1004"/>
    <s v="C1731"/>
    <d v="2020-06-25T00:00:00"/>
    <x v="52"/>
    <n v="4"/>
    <n v="2497"/>
    <n v="1473"/>
    <n v="1173"/>
    <n v="1862"/>
    <n v="825"/>
    <x v="65"/>
    <x v="10"/>
    <x v="68"/>
    <x v="3"/>
    <n v="1"/>
    <x v="5"/>
    <x v="1"/>
  </r>
  <r>
    <s v="AX19746"/>
    <s v="ENX2076"/>
    <s v="A147"/>
    <s v="EMP1013"/>
    <s v="C1176"/>
    <d v="2020-06-25T00:00:00"/>
    <x v="15"/>
    <n v="1"/>
    <n v="1638"/>
    <n v="1261"/>
    <n v="5204"/>
    <n v="6348"/>
    <n v="1808"/>
    <x v="56"/>
    <x v="4"/>
    <x v="516"/>
    <x v="0"/>
    <n v="4"/>
    <x v="5"/>
    <x v="1"/>
  </r>
  <r>
    <s v="AX19747"/>
    <s v="ENX2043"/>
    <s v="A132"/>
    <s v="EMP1005"/>
    <s v="C1168"/>
    <d v="2020-06-25T00:00:00"/>
    <x v="11"/>
    <n v="1"/>
    <n v="1494"/>
    <n v="971"/>
    <n v="292"/>
    <n v="356"/>
    <n v="2640"/>
    <x v="63"/>
    <x v="10"/>
    <x v="237"/>
    <x v="5"/>
    <n v="4"/>
    <x v="5"/>
    <x v="1"/>
  </r>
  <r>
    <s v="AX19757"/>
    <s v="ENX2035"/>
    <s v="A113"/>
    <s v="EMP1042"/>
    <s v="C1405"/>
    <d v="2020-06-25T00:00:00"/>
    <x v="26"/>
    <n v="4"/>
    <n v="1582"/>
    <n v="1234"/>
    <n v="2700"/>
    <n v="4500"/>
    <n v="982"/>
    <x v="18"/>
    <x v="35"/>
    <x v="688"/>
    <x v="5"/>
    <n v="4"/>
    <x v="5"/>
    <x v="1"/>
  </r>
  <r>
    <s v="AX19760"/>
    <s v="ENX2060"/>
    <s v="A122"/>
    <s v="EMP1035"/>
    <s v="C1277"/>
    <d v="2020-06-25T00:00:00"/>
    <x v="73"/>
    <n v="2"/>
    <n v="637"/>
    <n v="389"/>
    <n v="416"/>
    <n v="603"/>
    <n v="243"/>
    <x v="1"/>
    <x v="37"/>
    <x v="165"/>
    <x v="1"/>
    <n v="5"/>
    <x v="5"/>
    <x v="1"/>
  </r>
  <r>
    <s v="AX19771"/>
    <s v="ENX2059"/>
    <s v="A133"/>
    <s v="EMP1041"/>
    <s v="C1620"/>
    <d v="2020-06-25T00:00:00"/>
    <x v="97"/>
    <n v="2"/>
    <n v="561"/>
    <n v="421"/>
    <n v="3484"/>
    <n v="6832"/>
    <n v="1953"/>
    <x v="39"/>
    <x v="2"/>
    <x v="138"/>
    <x v="4"/>
    <n v="6"/>
    <x v="5"/>
    <x v="1"/>
  </r>
  <r>
    <s v="AX19772"/>
    <s v="ENX2048"/>
    <s v="A105"/>
    <s v="EMP1034"/>
    <s v="C1418"/>
    <d v="2020-06-25T00:00:00"/>
    <x v="34"/>
    <n v="1"/>
    <n v="1635"/>
    <n v="1046"/>
    <n v="1234"/>
    <n v="1582"/>
    <n v="528"/>
    <x v="59"/>
    <x v="10"/>
    <x v="226"/>
    <x v="4"/>
    <n v="6"/>
    <x v="5"/>
    <x v="1"/>
  </r>
  <r>
    <s v="AX19773"/>
    <s v="ENX2051"/>
    <s v="A170"/>
    <s v="EMP1019"/>
    <s v="C1266"/>
    <d v="2020-06-25T00:00:00"/>
    <x v="14"/>
    <n v="2"/>
    <n v="368"/>
    <n v="294"/>
    <n v="684"/>
    <n v="868"/>
    <n v="2346"/>
    <x v="61"/>
    <x v="5"/>
    <x v="699"/>
    <x v="3"/>
    <n v="8"/>
    <x v="5"/>
    <x v="1"/>
  </r>
  <r>
    <s v="AX19778"/>
    <s v="ENX2047"/>
    <s v="A105"/>
    <s v="EMP1040"/>
    <s v="C1637"/>
    <d v="2020-06-25T00:00:00"/>
    <x v="82"/>
    <n v="1"/>
    <n v="1353"/>
    <n v="947"/>
    <n v="562"/>
    <n v="826"/>
    <n v="161"/>
    <x v="1"/>
    <x v="30"/>
    <x v="756"/>
    <x v="2"/>
    <n v="8"/>
    <x v="5"/>
    <x v="1"/>
  </r>
  <r>
    <s v="AX19779"/>
    <s v="ENX2063"/>
    <s v="A163"/>
    <s v="EMP1032"/>
    <s v="C1712"/>
    <d v="2020-06-25T00:00:00"/>
    <x v="83"/>
    <n v="1"/>
    <n v="1783"/>
    <n v="1516"/>
    <n v="1173"/>
    <n v="1862"/>
    <n v="180"/>
    <x v="12"/>
    <x v="9"/>
    <x v="280"/>
    <x v="0"/>
    <n v="9"/>
    <x v="5"/>
    <x v="1"/>
  </r>
  <r>
    <s v="AX19780"/>
    <s v="ENX2060"/>
    <s v="A102"/>
    <s v="EMP1004"/>
    <s v="C1414"/>
    <d v="2020-06-25T00:00:00"/>
    <x v="73"/>
    <n v="1"/>
    <n v="1405"/>
    <n v="1054"/>
    <n v="634"/>
    <n v="880"/>
    <n v="871"/>
    <x v="56"/>
    <x v="6"/>
    <x v="169"/>
    <x v="5"/>
    <n v="10"/>
    <x v="5"/>
    <x v="1"/>
  </r>
  <r>
    <s v="AX19793"/>
    <s v="ENX2068"/>
    <s v="A135"/>
    <s v="EMP1035"/>
    <s v="C1777"/>
    <d v="2020-06-25T00:00:00"/>
    <x v="20"/>
    <n v="3"/>
    <n v="530"/>
    <n v="435"/>
    <n v="2798"/>
    <n v="4588"/>
    <n v="384"/>
    <x v="59"/>
    <x v="17"/>
    <x v="80"/>
    <x v="6"/>
    <n v="10"/>
    <x v="5"/>
    <x v="1"/>
  </r>
  <r>
    <s v="AX19794"/>
    <s v="ENX2055"/>
    <s v="A105"/>
    <s v="EMP1038"/>
    <s v="C1716"/>
    <d v="2020-06-26T00:00:00"/>
    <x v="71"/>
    <n v="1"/>
    <n v="95"/>
    <n v="61"/>
    <n v="624"/>
    <n v="945"/>
    <n v="812"/>
    <x v="6"/>
    <x v="1"/>
    <x v="175"/>
    <x v="3"/>
    <n v="12"/>
    <x v="5"/>
    <x v="0"/>
  </r>
  <r>
    <s v="AX19796"/>
    <s v="ENX2008"/>
    <s v="A145"/>
    <s v="EMP1028"/>
    <s v="C1240"/>
    <d v="2020-06-26T00:00:00"/>
    <x v="24"/>
    <n v="3"/>
    <n v="1638"/>
    <n v="1261"/>
    <n v="1261"/>
    <n v="1638"/>
    <n v="22"/>
    <x v="42"/>
    <x v="44"/>
    <x v="99"/>
    <x v="3"/>
    <n v="2"/>
    <x v="5"/>
    <x v="1"/>
  </r>
  <r>
    <s v="AX19800"/>
    <s v="ENX2039"/>
    <s v="A107"/>
    <s v="EMP1028"/>
    <s v="C1637"/>
    <d v="2020-06-26T00:00:00"/>
    <x v="96"/>
    <n v="3"/>
    <n v="1743"/>
    <n v="872"/>
    <n v="2336"/>
    <n v="3652"/>
    <n v="92"/>
    <x v="3"/>
    <x v="15"/>
    <x v="757"/>
    <x v="0"/>
    <n v="2"/>
    <x v="5"/>
    <x v="1"/>
  </r>
  <r>
    <s v="AX19801"/>
    <s v="ENX2025"/>
    <s v="A139"/>
    <s v="EMP1023"/>
    <s v="C1462"/>
    <d v="2020-06-26T00:00:00"/>
    <x v="21"/>
    <n v="3"/>
    <n v="1522"/>
    <n v="791"/>
    <n v="3138"/>
    <n v="4905"/>
    <n v="993"/>
    <x v="65"/>
    <x v="32"/>
    <x v="249"/>
    <x v="4"/>
    <n v="4"/>
    <x v="5"/>
    <x v="1"/>
  </r>
  <r>
    <s v="AX19807"/>
    <s v="ENX2098"/>
    <s v="A105"/>
    <s v="EMP1028"/>
    <s v="C1503"/>
    <d v="2020-06-26T00:00:00"/>
    <x v="69"/>
    <n v="3"/>
    <n v="400"/>
    <n v="208"/>
    <n v="22"/>
    <n v="35"/>
    <n v="3128"/>
    <x v="20"/>
    <x v="0"/>
    <x v="642"/>
    <x v="5"/>
    <n v="4"/>
    <x v="5"/>
    <x v="1"/>
  </r>
  <r>
    <s v="AX19808"/>
    <s v="ENX2017"/>
    <s v="A103"/>
    <s v="EMP1026"/>
    <s v="C1568"/>
    <d v="2020-06-26T00:00:00"/>
    <x v="61"/>
    <n v="1"/>
    <n v="1500"/>
    <n v="900"/>
    <n v="416"/>
    <n v="603"/>
    <n v="463"/>
    <x v="15"/>
    <x v="34"/>
    <x v="481"/>
    <x v="5"/>
    <n v="5"/>
    <x v="5"/>
    <x v="1"/>
  </r>
  <r>
    <s v="AX19814"/>
    <s v="ENX2085"/>
    <s v="A146"/>
    <s v="EMP1020"/>
    <s v="C1046"/>
    <d v="2020-06-26T00:00:00"/>
    <x v="29"/>
    <n v="2"/>
    <n v="123"/>
    <n v="84"/>
    <n v="455"/>
    <n v="799"/>
    <n v="98"/>
    <x v="23"/>
    <x v="28"/>
    <x v="616"/>
    <x v="0"/>
    <n v="5"/>
    <x v="5"/>
    <x v="1"/>
  </r>
  <r>
    <s v="AX19815"/>
    <s v="ENX2011"/>
    <s v="A159"/>
    <s v="EMP1021"/>
    <s v="C1071"/>
    <d v="2020-06-26T00:00:00"/>
    <x v="81"/>
    <n v="3"/>
    <n v="596"/>
    <n v="358"/>
    <n v="7108"/>
    <n v="8564"/>
    <n v="1964"/>
    <x v="65"/>
    <x v="13"/>
    <x v="524"/>
    <x v="3"/>
    <n v="6"/>
    <x v="5"/>
    <x v="1"/>
  </r>
  <r>
    <s v="AX19816"/>
    <s v="ENX2055"/>
    <s v="A143"/>
    <s v="EMP1042"/>
    <s v="C1171"/>
    <d v="2020-06-26T00:00:00"/>
    <x v="71"/>
    <n v="4"/>
    <n v="2257"/>
    <n v="1535"/>
    <n v="1261"/>
    <n v="1638"/>
    <n v="1695"/>
    <x v="73"/>
    <x v="17"/>
    <x v="758"/>
    <x v="2"/>
    <n v="6"/>
    <x v="5"/>
    <x v="1"/>
  </r>
  <r>
    <s v="AX19820"/>
    <s v="ENX2033"/>
    <s v="A131"/>
    <s v="EMP1007"/>
    <s v="C1130"/>
    <d v="2020-06-26T00:00:00"/>
    <x v="76"/>
    <n v="1"/>
    <n v="1899"/>
    <n v="1044"/>
    <n v="3519"/>
    <n v="5586"/>
    <n v="1748"/>
    <x v="62"/>
    <x v="43"/>
    <x v="570"/>
    <x v="0"/>
    <n v="7"/>
    <x v="5"/>
    <x v="1"/>
  </r>
  <r>
    <s v="AX19824"/>
    <s v="ENX2032"/>
    <s v="A154"/>
    <s v="EMP1010"/>
    <s v="C1717"/>
    <d v="2020-06-26T00:00:00"/>
    <x v="47"/>
    <n v="2"/>
    <n v="2283"/>
    <n v="1484"/>
    <n v="1350"/>
    <n v="2454"/>
    <n v="2212"/>
    <x v="45"/>
    <x v="21"/>
    <x v="711"/>
    <x v="3"/>
    <n v="7"/>
    <x v="5"/>
    <x v="1"/>
  </r>
  <r>
    <s v="AX19827"/>
    <s v="ENX2074"/>
    <s v="A145"/>
    <s v="EMP1008"/>
    <s v="C1310"/>
    <d v="2020-06-26T00:00:00"/>
    <x v="41"/>
    <n v="4"/>
    <n v="1812"/>
    <n v="1305"/>
    <n v="648"/>
    <n v="771"/>
    <n v="192"/>
    <x v="43"/>
    <x v="32"/>
    <x v="238"/>
    <x v="6"/>
    <n v="7"/>
    <x v="5"/>
    <x v="1"/>
  </r>
  <r>
    <s v="AX19828"/>
    <s v="ENX2057"/>
    <s v="A148"/>
    <s v="EMP1022"/>
    <s v="C1506"/>
    <d v="2020-06-26T00:00:00"/>
    <x v="78"/>
    <n v="3"/>
    <n v="1798"/>
    <n v="971"/>
    <n v="44"/>
    <n v="70"/>
    <n v="1224"/>
    <x v="50"/>
    <x v="44"/>
    <x v="604"/>
    <x v="0"/>
    <n v="8"/>
    <x v="5"/>
    <x v="1"/>
  </r>
  <r>
    <s v="AX19831"/>
    <s v="ENX2056"/>
    <s v="A128"/>
    <s v="EMP1004"/>
    <s v="C1658"/>
    <d v="2020-06-26T00:00:00"/>
    <x v="64"/>
    <n v="1"/>
    <n v="1635"/>
    <n v="1046"/>
    <n v="2968"/>
    <n v="4566"/>
    <n v="117"/>
    <x v="24"/>
    <x v="0"/>
    <x v="662"/>
    <x v="5"/>
    <n v="8"/>
    <x v="5"/>
    <x v="1"/>
  </r>
  <r>
    <s v="AX19833"/>
    <s v="ENX2061"/>
    <s v="A113"/>
    <s v="EMP1017"/>
    <s v="C1046"/>
    <d v="2020-06-26T00:00:00"/>
    <x v="72"/>
    <n v="1"/>
    <n v="818"/>
    <n v="450"/>
    <n v="1301"/>
    <n v="1587"/>
    <n v="507"/>
    <x v="50"/>
    <x v="37"/>
    <x v="347"/>
    <x v="0"/>
    <n v="9"/>
    <x v="5"/>
    <x v="1"/>
  </r>
  <r>
    <s v="AX19838"/>
    <s v="ENX2036"/>
    <s v="A123"/>
    <s v="EMP1018"/>
    <s v="C1101"/>
    <d v="2020-06-26T00:00:00"/>
    <x v="1"/>
    <n v="3"/>
    <n v="1725"/>
    <n v="1363"/>
    <n v="682"/>
    <n v="1338"/>
    <n v="161"/>
    <x v="6"/>
    <x v="32"/>
    <x v="669"/>
    <x v="0"/>
    <n v="9"/>
    <x v="5"/>
    <x v="1"/>
  </r>
  <r>
    <s v="AX19841"/>
    <s v="ENX2048"/>
    <s v="A140"/>
    <s v="EMP1040"/>
    <s v="C1084"/>
    <d v="2020-06-26T00:00:00"/>
    <x v="34"/>
    <n v="2"/>
    <n v="1582"/>
    <n v="1234"/>
    <n v="1443"/>
    <n v="1826"/>
    <n v="1964"/>
    <x v="7"/>
    <x v="32"/>
    <x v="573"/>
    <x v="1"/>
    <n v="9"/>
    <x v="5"/>
    <x v="1"/>
  </r>
  <r>
    <s v="AX19845"/>
    <s v="ENX2018"/>
    <s v="A156"/>
    <s v="EMP1005"/>
    <s v="C1511"/>
    <d v="2020-06-26T00:00:00"/>
    <x v="8"/>
    <n v="4"/>
    <n v="217"/>
    <n v="171"/>
    <n v="255"/>
    <n v="392"/>
    <n v="123"/>
    <x v="67"/>
    <x v="2"/>
    <x v="505"/>
    <x v="2"/>
    <n v="10"/>
    <x v="5"/>
    <x v="1"/>
  </r>
  <r>
    <s v="AX19846"/>
    <s v="ENX2003"/>
    <s v="A119"/>
    <s v="EMP1008"/>
    <s v="C1623"/>
    <d v="2020-06-26T00:00:00"/>
    <x v="22"/>
    <n v="2"/>
    <n v="530"/>
    <n v="435"/>
    <n v="22"/>
    <n v="35"/>
    <n v="360"/>
    <x v="20"/>
    <x v="3"/>
    <x v="715"/>
    <x v="2"/>
    <n v="11"/>
    <x v="5"/>
    <x v="1"/>
  </r>
  <r>
    <s v="AX19847"/>
    <s v="ENX2051"/>
    <s v="A129"/>
    <s v="EMP1010"/>
    <s v="C1713"/>
    <d v="2020-06-26T00:00:00"/>
    <x v="14"/>
    <n v="2"/>
    <n v="1899"/>
    <n v="1044"/>
    <n v="435"/>
    <n v="530"/>
    <n v="22"/>
    <x v="55"/>
    <x v="25"/>
    <x v="62"/>
    <x v="6"/>
    <n v="12"/>
    <x v="5"/>
    <x v="1"/>
  </r>
  <r>
    <s v="AX19858"/>
    <s v="ENX2086"/>
    <s v="A157"/>
    <s v="EMP1002"/>
    <s v="C1525"/>
    <d v="2020-06-26T00:00:00"/>
    <x v="94"/>
    <n v="2"/>
    <n v="1798"/>
    <n v="971"/>
    <n v="683"/>
    <n v="1119"/>
    <n v="530"/>
    <x v="0"/>
    <x v="13"/>
    <x v="59"/>
    <x v="0"/>
    <n v="12"/>
    <x v="5"/>
    <x v="1"/>
  </r>
  <r>
    <s v="AX19860"/>
    <s v="ENX2004"/>
    <s v="A121"/>
    <s v="EMP1003"/>
    <s v="C1220"/>
    <d v="2020-06-27T00:00:00"/>
    <x v="23"/>
    <n v="1"/>
    <n v="1899"/>
    <n v="1044"/>
    <n v="536"/>
    <n v="800"/>
    <n v="600"/>
    <x v="69"/>
    <x v="5"/>
    <x v="414"/>
    <x v="0"/>
    <n v="12"/>
    <x v="5"/>
    <x v="0"/>
  </r>
  <r>
    <s v="AX19863"/>
    <s v="ENX2060"/>
    <s v="A161"/>
    <s v="EMP1010"/>
    <s v="C1207"/>
    <d v="2020-06-27T00:00:00"/>
    <x v="73"/>
    <n v="4"/>
    <n v="1812"/>
    <n v="1305"/>
    <n v="1223"/>
    <n v="2005"/>
    <n v="495"/>
    <x v="61"/>
    <x v="39"/>
    <x v="755"/>
    <x v="0"/>
    <n v="12"/>
    <x v="5"/>
    <x v="0"/>
  </r>
  <r>
    <s v="AX19867"/>
    <s v="ENX2095"/>
    <s v="A142"/>
    <s v="EMP1000"/>
    <s v="C1392"/>
    <d v="2020-06-27T00:00:00"/>
    <x v="42"/>
    <n v="1"/>
    <n v="400"/>
    <n v="208"/>
    <n v="5688"/>
    <n v="7485"/>
    <n v="1106"/>
    <x v="53"/>
    <x v="39"/>
    <x v="320"/>
    <x v="0"/>
    <n v="1"/>
    <x v="5"/>
    <x v="1"/>
  </r>
  <r>
    <s v="AX19877"/>
    <s v="ENX2072"/>
    <s v="A138"/>
    <s v="EMP1004"/>
    <s v="C1150"/>
    <d v="2020-06-27T00:00:00"/>
    <x v="31"/>
    <n v="3"/>
    <n v="817"/>
    <n v="409"/>
    <n v="5364"/>
    <n v="7059"/>
    <n v="1964"/>
    <x v="36"/>
    <x v="44"/>
    <x v="155"/>
    <x v="4"/>
    <n v="1"/>
    <x v="5"/>
    <x v="1"/>
  </r>
  <r>
    <s v="AX19879"/>
    <s v="ENX2073"/>
    <s v="A166"/>
    <s v="EMP1029"/>
    <s v="C1391"/>
    <d v="2020-06-27T00:00:00"/>
    <x v="85"/>
    <n v="3"/>
    <n v="799"/>
    <n v="455"/>
    <n v="1321"/>
    <n v="1972"/>
    <n v="1100"/>
    <x v="5"/>
    <x v="35"/>
    <x v="446"/>
    <x v="3"/>
    <n v="1"/>
    <x v="5"/>
    <x v="1"/>
  </r>
  <r>
    <s v="AX19883"/>
    <s v="ENX2069"/>
    <s v="A138"/>
    <s v="EMP1026"/>
    <s v="C1212"/>
    <d v="2020-06-27T00:00:00"/>
    <x v="46"/>
    <n v="3"/>
    <n v="2464"/>
    <n v="1774"/>
    <n v="716"/>
    <n v="1192"/>
    <n v="662"/>
    <x v="7"/>
    <x v="44"/>
    <x v="698"/>
    <x v="1"/>
    <n v="8"/>
    <x v="5"/>
    <x v="1"/>
  </r>
  <r>
    <s v="AX19885"/>
    <s v="ENX2064"/>
    <s v="A166"/>
    <s v="EMP1004"/>
    <s v="C1530"/>
    <d v="2020-06-27T00:00:00"/>
    <x v="25"/>
    <n v="4"/>
    <n v="1405"/>
    <n v="1054"/>
    <n v="945"/>
    <n v="1889"/>
    <n v="256"/>
    <x v="62"/>
    <x v="21"/>
    <x v="361"/>
    <x v="0"/>
    <n v="10"/>
    <x v="5"/>
    <x v="1"/>
  </r>
  <r>
    <s v="AX19889"/>
    <s v="ENX2037"/>
    <s v="A103"/>
    <s v="EMP1039"/>
    <s v="C1363"/>
    <d v="2020-06-27T00:00:00"/>
    <x v="50"/>
    <n v="4"/>
    <n v="378"/>
    <n v="291"/>
    <n v="540"/>
    <n v="871"/>
    <n v="1053"/>
    <x v="16"/>
    <x v="34"/>
    <x v="225"/>
    <x v="0"/>
    <n v="10"/>
    <x v="5"/>
    <x v="1"/>
  </r>
  <r>
    <s v="AX19892"/>
    <s v="ENX2053"/>
    <s v="A129"/>
    <s v="EMP1024"/>
    <s v="C1163"/>
    <d v="2020-06-27T00:00:00"/>
    <x v="33"/>
    <n v="2"/>
    <n v="947"/>
    <n v="786"/>
    <n v="1305"/>
    <n v="1812"/>
    <n v="1060"/>
    <x v="53"/>
    <x v="29"/>
    <x v="496"/>
    <x v="4"/>
    <n v="10"/>
    <x v="5"/>
    <x v="1"/>
  </r>
  <r>
    <s v="AX19896"/>
    <s v="ENX2022"/>
    <s v="A167"/>
    <s v="EMP1020"/>
    <s v="C1586"/>
    <d v="2020-06-27T00:00:00"/>
    <x v="27"/>
    <n v="4"/>
    <n v="392"/>
    <n v="255"/>
    <n v="1397"/>
    <n v="1967"/>
    <n v="1086"/>
    <x v="29"/>
    <x v="1"/>
    <x v="585"/>
    <x v="2"/>
    <n v="11"/>
    <x v="5"/>
    <x v="1"/>
  </r>
  <r>
    <s v="AX19905"/>
    <s v="ENX2003"/>
    <s v="A102"/>
    <s v="EMP1010"/>
    <s v="C1053"/>
    <d v="2020-06-27T00:00:00"/>
    <x v="22"/>
    <n v="2"/>
    <n v="1367"/>
    <n v="984"/>
    <n v="2502"/>
    <n v="3052"/>
    <n v="348"/>
    <x v="39"/>
    <x v="30"/>
    <x v="42"/>
    <x v="6"/>
    <n v="12"/>
    <x v="5"/>
    <x v="1"/>
  </r>
  <r>
    <s v="AX19911"/>
    <s v="ENX2093"/>
    <s v="A105"/>
    <s v="EMP1036"/>
    <s v="C1471"/>
    <d v="2020-06-28T00:00:00"/>
    <x v="99"/>
    <n v="2"/>
    <n v="880"/>
    <n v="634"/>
    <n v="7584"/>
    <n v="9980"/>
    <n v="246"/>
    <x v="70"/>
    <x v="22"/>
    <x v="254"/>
    <x v="0"/>
    <n v="2"/>
    <x v="5"/>
    <x v="1"/>
  </r>
  <r>
    <s v="AX19914"/>
    <s v="ENX2003"/>
    <s v="A158"/>
    <s v="EMP1032"/>
    <s v="C1301"/>
    <d v="2020-06-28T00:00:00"/>
    <x v="22"/>
    <n v="2"/>
    <n v="1587"/>
    <n v="1301"/>
    <n v="561"/>
    <n v="684"/>
    <n v="837"/>
    <x v="30"/>
    <x v="38"/>
    <x v="574"/>
    <x v="1"/>
    <n v="2"/>
    <x v="5"/>
    <x v="1"/>
  </r>
  <r>
    <s v="AX19917"/>
    <s v="ENX2099"/>
    <s v="A113"/>
    <s v="EMP1014"/>
    <s v="C1746"/>
    <d v="2020-06-28T00:00:00"/>
    <x v="52"/>
    <n v="1"/>
    <n v="1783"/>
    <n v="1516"/>
    <n v="3669"/>
    <n v="6015"/>
    <n v="74"/>
    <x v="43"/>
    <x v="41"/>
    <x v="379"/>
    <x v="4"/>
    <n v="2"/>
    <x v="5"/>
    <x v="1"/>
  </r>
  <r>
    <s v="AX19918"/>
    <s v="ENX2044"/>
    <s v="A134"/>
    <s v="EMP1020"/>
    <s v="C1046"/>
    <d v="2020-06-28T00:00:00"/>
    <x v="54"/>
    <n v="3"/>
    <n v="871"/>
    <n v="540"/>
    <n v="144"/>
    <n v="272"/>
    <n v="570"/>
    <x v="44"/>
    <x v="7"/>
    <x v="602"/>
    <x v="3"/>
    <n v="2"/>
    <x v="5"/>
    <x v="1"/>
  </r>
  <r>
    <s v="AX19919"/>
    <s v="ENX2037"/>
    <s v="A161"/>
    <s v="EMP1017"/>
    <s v="C1696"/>
    <d v="2020-06-28T00:00:00"/>
    <x v="50"/>
    <n v="4"/>
    <n v="2141"/>
    <n v="1777"/>
    <n v="1090"/>
    <n v="1380"/>
    <n v="855"/>
    <x v="56"/>
    <x v="41"/>
    <x v="260"/>
    <x v="5"/>
    <n v="3"/>
    <x v="5"/>
    <x v="1"/>
  </r>
  <r>
    <s v="AX19925"/>
    <s v="ENX2032"/>
    <s v="A102"/>
    <s v="EMP1040"/>
    <s v="C1068"/>
    <d v="2020-06-28T00:00:00"/>
    <x v="47"/>
    <n v="3"/>
    <n v="1351"/>
    <n v="1108"/>
    <n v="716"/>
    <n v="1192"/>
    <n v="264"/>
    <x v="73"/>
    <x v="1"/>
    <x v="590"/>
    <x v="1"/>
    <n v="3"/>
    <x v="5"/>
    <x v="1"/>
  </r>
  <r>
    <s v="AX19928"/>
    <s v="ENX2095"/>
    <s v="A105"/>
    <s v="EMP1002"/>
    <s v="C1621"/>
    <d v="2020-06-28T00:00:00"/>
    <x v="42"/>
    <n v="3"/>
    <n v="2396"/>
    <n v="1965"/>
    <n v="450"/>
    <n v="818"/>
    <n v="290"/>
    <x v="48"/>
    <x v="25"/>
    <x v="708"/>
    <x v="3"/>
    <n v="3"/>
    <x v="5"/>
    <x v="1"/>
  </r>
  <r>
    <s v="AX19929"/>
    <s v="ENX2051"/>
    <s v="A133"/>
    <s v="EMP1002"/>
    <s v="C1765"/>
    <d v="2020-06-28T00:00:00"/>
    <x v="14"/>
    <n v="3"/>
    <n v="1566"/>
    <n v="1190"/>
    <n v="450"/>
    <n v="818"/>
    <n v="1018"/>
    <x v="1"/>
    <x v="44"/>
    <x v="519"/>
    <x v="4"/>
    <n v="4"/>
    <x v="5"/>
    <x v="1"/>
  </r>
  <r>
    <s v="AX19932"/>
    <s v="ENX2044"/>
    <s v="A157"/>
    <s v="EMP1036"/>
    <s v="C1259"/>
    <d v="2020-06-28T00:00:00"/>
    <x v="54"/>
    <n v="4"/>
    <n v="504"/>
    <n v="408"/>
    <n v="455"/>
    <n v="799"/>
    <n v="1800"/>
    <x v="25"/>
    <x v="24"/>
    <x v="288"/>
    <x v="6"/>
    <n v="4"/>
    <x v="5"/>
    <x v="1"/>
  </r>
  <r>
    <s v="AX19943"/>
    <s v="ENX2025"/>
    <s v="A172"/>
    <s v="EMP1007"/>
    <s v="C1011"/>
    <d v="2020-06-28T00:00:00"/>
    <x v="21"/>
    <n v="1"/>
    <n v="1798"/>
    <n v="971"/>
    <n v="634"/>
    <n v="880"/>
    <n v="140"/>
    <x v="10"/>
    <x v="1"/>
    <x v="426"/>
    <x v="4"/>
    <n v="5"/>
    <x v="5"/>
    <x v="1"/>
  </r>
  <r>
    <s v="AX19948"/>
    <s v="ENX2063"/>
    <s v="A150"/>
    <s v="EMP1010"/>
    <s v="C1556"/>
    <d v="2020-06-28T00:00:00"/>
    <x v="83"/>
    <n v="1"/>
    <n v="1639"/>
    <n v="1295"/>
    <n v="1108"/>
    <n v="1351"/>
    <n v="368"/>
    <x v="50"/>
    <x v="34"/>
    <x v="497"/>
    <x v="3"/>
    <n v="6"/>
    <x v="5"/>
    <x v="1"/>
  </r>
  <r>
    <s v="AX19952"/>
    <s v="ENX2012"/>
    <s v="A101"/>
    <s v="EMP1020"/>
    <s v="C1384"/>
    <d v="2020-06-28T00:00:00"/>
    <x v="16"/>
    <n v="1"/>
    <n v="886"/>
    <n v="478"/>
    <n v="2588"/>
    <n v="3696"/>
    <n v="1149"/>
    <x v="41"/>
    <x v="24"/>
    <x v="416"/>
    <x v="1"/>
    <n v="7"/>
    <x v="5"/>
    <x v="1"/>
  </r>
  <r>
    <s v="AX19954"/>
    <s v="ENX2035"/>
    <s v="A156"/>
    <s v="EMP1003"/>
    <s v="C1152"/>
    <d v="2020-06-28T00:00:00"/>
    <x v="26"/>
    <n v="2"/>
    <n v="181"/>
    <n v="130"/>
    <n v="600"/>
    <n v="870"/>
    <n v="1293"/>
    <x v="53"/>
    <x v="27"/>
    <x v="188"/>
    <x v="3"/>
    <n v="7"/>
    <x v="5"/>
    <x v="1"/>
  </r>
  <r>
    <s v="AX19959"/>
    <s v="ENX2074"/>
    <s v="A138"/>
    <s v="EMP1003"/>
    <s v="C1498"/>
    <d v="2020-06-28T00:00:00"/>
    <x v="41"/>
    <n v="1"/>
    <n v="1380"/>
    <n v="1090"/>
    <n v="790"/>
    <n v="1112"/>
    <n v="384"/>
    <x v="26"/>
    <x v="36"/>
    <x v="577"/>
    <x v="3"/>
    <n v="9"/>
    <x v="5"/>
    <x v="1"/>
  </r>
  <r>
    <s v="AX19963"/>
    <s v="ENX2036"/>
    <s v="A109"/>
    <s v="EMP1000"/>
    <s v="C1449"/>
    <d v="2020-06-28T00:00:00"/>
    <x v="1"/>
    <n v="1"/>
    <n v="2241"/>
    <n v="1367"/>
    <n v="1263"/>
    <n v="1683"/>
    <n v="198"/>
    <x v="47"/>
    <x v="24"/>
    <x v="656"/>
    <x v="1"/>
    <n v="9"/>
    <x v="5"/>
    <x v="1"/>
  </r>
  <r>
    <s v="AX19964"/>
    <s v="ENX2038"/>
    <s v="A170"/>
    <s v="EMP1015"/>
    <s v="C1481"/>
    <d v="2020-06-28T00:00:00"/>
    <x v="84"/>
    <n v="1"/>
    <n v="1414"/>
    <n v="962"/>
    <n v="1263"/>
    <n v="1683"/>
    <n v="1056"/>
    <x v="46"/>
    <x v="14"/>
    <x v="211"/>
    <x v="3"/>
    <n v="9"/>
    <x v="5"/>
    <x v="1"/>
  </r>
  <r>
    <s v="AX19967"/>
    <s v="ENX2010"/>
    <s v="A109"/>
    <s v="EMP1043"/>
    <s v="C1702"/>
    <d v="2020-06-28T00:00:00"/>
    <x v="43"/>
    <n v="1"/>
    <n v="1671"/>
    <n v="1220"/>
    <n v="395"/>
    <n v="556"/>
    <n v="1818"/>
    <x v="7"/>
    <x v="41"/>
    <x v="571"/>
    <x v="3"/>
    <n v="10"/>
    <x v="5"/>
    <x v="1"/>
  </r>
  <r>
    <s v="AX19968"/>
    <s v="ENX2093"/>
    <s v="A172"/>
    <s v="EMP1005"/>
    <s v="C1378"/>
    <d v="2020-06-28T00:00:00"/>
    <x v="99"/>
    <n v="3"/>
    <n v="136"/>
    <n v="72"/>
    <n v="1397"/>
    <n v="1967"/>
    <n v="766"/>
    <x v="8"/>
    <x v="9"/>
    <x v="562"/>
    <x v="0"/>
    <n v="11"/>
    <x v="5"/>
    <x v="1"/>
  </r>
  <r>
    <s v="AX19969"/>
    <s v="ENX2054"/>
    <s v="A137"/>
    <s v="EMP1017"/>
    <s v="C1601"/>
    <d v="2020-06-28T00:00:00"/>
    <x v="12"/>
    <n v="1"/>
    <n v="826"/>
    <n v="562"/>
    <n v="387"/>
    <n v="667"/>
    <n v="870"/>
    <x v="60"/>
    <x v="23"/>
    <x v="527"/>
    <x v="1"/>
    <n v="11"/>
    <x v="5"/>
    <x v="1"/>
  </r>
  <r>
    <s v="AX19977"/>
    <s v="ENX2040"/>
    <s v="A134"/>
    <s v="EMP1027"/>
    <s v="C1322"/>
    <d v="2020-06-28T00:00:00"/>
    <x v="4"/>
    <n v="1"/>
    <n v="1500"/>
    <n v="900"/>
    <n v="682"/>
    <n v="1338"/>
    <n v="290"/>
    <x v="61"/>
    <x v="4"/>
    <x v="580"/>
    <x v="2"/>
    <n v="12"/>
    <x v="5"/>
    <x v="1"/>
  </r>
  <r>
    <s v="AX19979"/>
    <s v="ENX2050"/>
    <s v="A135"/>
    <s v="EMP1005"/>
    <s v="C1007"/>
    <d v="2020-06-28T00:00:00"/>
    <x v="44"/>
    <n v="2"/>
    <n v="1178"/>
    <n v="683"/>
    <n v="838"/>
    <n v="1103"/>
    <n v="96"/>
    <x v="67"/>
    <x v="35"/>
    <x v="668"/>
    <x v="1"/>
    <n v="12"/>
    <x v="5"/>
    <x v="1"/>
  </r>
  <r>
    <s v="AX19987"/>
    <s v="ENX2010"/>
    <s v="A156"/>
    <s v="EMP1011"/>
    <s v="C1618"/>
    <d v="2020-06-29T00:00:00"/>
    <x v="43"/>
    <n v="1"/>
    <n v="800"/>
    <n v="536"/>
    <n v="1890"/>
    <n v="3778"/>
    <n v="463"/>
    <x v="20"/>
    <x v="12"/>
    <x v="759"/>
    <x v="5"/>
    <n v="12"/>
    <x v="5"/>
    <x v="0"/>
  </r>
  <r>
    <s v="AX19989"/>
    <s v="ENX2003"/>
    <s v="A134"/>
    <s v="EMP1007"/>
    <s v="C1367"/>
    <d v="2020-06-29T00:00:00"/>
    <x v="22"/>
    <n v="3"/>
    <n v="1967"/>
    <n v="1397"/>
    <n v="7584"/>
    <n v="9980"/>
    <n v="689"/>
    <x v="43"/>
    <x v="3"/>
    <x v="62"/>
    <x v="3"/>
    <n v="2"/>
    <x v="5"/>
    <x v="1"/>
  </r>
  <r>
    <s v="AX19990"/>
    <s v="ENX2063"/>
    <s v="A105"/>
    <s v="EMP1015"/>
    <s v="C1042"/>
    <d v="2020-06-29T00:00:00"/>
    <x v="83"/>
    <n v="1"/>
    <n v="1351"/>
    <n v="1108"/>
    <n v="4101"/>
    <n v="6723"/>
    <n v="90"/>
    <x v="0"/>
    <x v="44"/>
    <x v="192"/>
    <x v="3"/>
    <n v="3"/>
    <x v="5"/>
    <x v="1"/>
  </r>
  <r>
    <s v="AX20000"/>
    <s v="ENX2040"/>
    <s v="A162"/>
    <s v="EMP1043"/>
    <s v="C1428"/>
    <d v="2020-06-29T00:00:00"/>
    <x v="4"/>
    <n v="3"/>
    <n v="1899"/>
    <n v="1044"/>
    <n v="2088"/>
    <n v="3798"/>
    <n v="264"/>
    <x v="55"/>
    <x v="17"/>
    <x v="760"/>
    <x v="2"/>
    <n v="5"/>
    <x v="5"/>
    <x v="1"/>
  </r>
  <r>
    <s v="AX20006"/>
    <s v="ENX2076"/>
    <s v="A144"/>
    <s v="EMP1017"/>
    <s v="C1735"/>
    <d v="2020-06-29T00:00:00"/>
    <x v="15"/>
    <n v="1"/>
    <n v="886"/>
    <n v="478"/>
    <n v="1965"/>
    <n v="2396"/>
    <n v="1044"/>
    <x v="14"/>
    <x v="32"/>
    <x v="385"/>
    <x v="3"/>
    <n v="7"/>
    <x v="5"/>
    <x v="1"/>
  </r>
  <r>
    <s v="AX20024"/>
    <s v="ENX2093"/>
    <s v="A173"/>
    <s v="EMP1044"/>
    <s v="C1122"/>
    <d v="2020-06-29T00:00:00"/>
    <x v="99"/>
    <n v="1"/>
    <n v="1405"/>
    <n v="1054"/>
    <n v="2613"/>
    <n v="5124"/>
    <n v="3300"/>
    <x v="44"/>
    <x v="34"/>
    <x v="212"/>
    <x v="2"/>
    <n v="8"/>
    <x v="5"/>
    <x v="1"/>
  </r>
  <r>
    <s v="AX20026"/>
    <s v="ENX2010"/>
    <s v="A153"/>
    <s v="EMP1013"/>
    <s v="C1435"/>
    <d v="2020-06-29T00:00:00"/>
    <x v="43"/>
    <n v="1"/>
    <n v="799"/>
    <n v="455"/>
    <n v="3272"/>
    <n v="4088"/>
    <n v="1032"/>
    <x v="27"/>
    <x v="36"/>
    <x v="601"/>
    <x v="2"/>
    <n v="12"/>
    <x v="5"/>
    <x v="1"/>
  </r>
  <r>
    <s v="AX20027"/>
    <s v="ENX2099"/>
    <s v="A161"/>
    <s v="EMP1003"/>
    <s v="C1268"/>
    <d v="2020-06-30T00:00:00"/>
    <x v="52"/>
    <n v="3"/>
    <n v="458"/>
    <n v="376"/>
    <n v="1608"/>
    <n v="2400"/>
    <n v="495"/>
    <x v="41"/>
    <x v="1"/>
    <x v="646"/>
    <x v="5"/>
    <n v="4"/>
    <x v="5"/>
    <x v="1"/>
  </r>
  <r>
    <s v="AX20028"/>
    <s v="ENX2026"/>
    <s v="A112"/>
    <s v="EMP1043"/>
    <s v="C1374"/>
    <d v="2020-06-30T00:00:00"/>
    <x v="74"/>
    <n v="3"/>
    <n v="2391"/>
    <n v="1291"/>
    <n v="1363"/>
    <n v="1725"/>
    <n v="3196"/>
    <x v="28"/>
    <x v="38"/>
    <x v="562"/>
    <x v="3"/>
    <n v="6"/>
    <x v="5"/>
    <x v="1"/>
  </r>
  <r>
    <s v="AX20031"/>
    <s v="ENX2049"/>
    <s v="A112"/>
    <s v="EMP1042"/>
    <s v="C1733"/>
    <d v="2020-06-30T00:00:00"/>
    <x v="58"/>
    <n v="1"/>
    <n v="947"/>
    <n v="786"/>
    <n v="3903"/>
    <n v="4761"/>
    <n v="483"/>
    <x v="28"/>
    <x v="20"/>
    <x v="423"/>
    <x v="2"/>
    <n v="7"/>
    <x v="5"/>
    <x v="1"/>
  </r>
  <r>
    <s v="AX20034"/>
    <s v="ENX2046"/>
    <s v="A161"/>
    <s v="EMP1016"/>
    <s v="C1044"/>
    <d v="2020-06-30T00:00:00"/>
    <x v="38"/>
    <n v="3"/>
    <n v="136"/>
    <n v="72"/>
    <n v="1777"/>
    <n v="2141"/>
    <n v="243"/>
    <x v="61"/>
    <x v="0"/>
    <x v="568"/>
    <x v="5"/>
    <n v="8"/>
    <x v="5"/>
    <x v="1"/>
  </r>
  <r>
    <s v="AX20038"/>
    <s v="ENX2002"/>
    <s v="A123"/>
    <s v="EMP1013"/>
    <s v="C1012"/>
    <d v="2020-06-30T00:00:00"/>
    <x v="100"/>
    <n v="2"/>
    <n v="2410"/>
    <n v="1518"/>
    <n v="2886"/>
    <n v="3652"/>
    <n v="406"/>
    <x v="3"/>
    <x v="43"/>
    <x v="14"/>
    <x v="4"/>
    <n v="10"/>
    <x v="5"/>
    <x v="1"/>
  </r>
  <r>
    <s v="AX20039"/>
    <s v="ENX2063"/>
    <s v="A142"/>
    <s v="EMP1022"/>
    <s v="C1581"/>
    <d v="2020-06-30T00:00:00"/>
    <x v="83"/>
    <n v="2"/>
    <n v="290"/>
    <n v="200"/>
    <n v="1295"/>
    <n v="1639"/>
    <n v="1068"/>
    <x v="26"/>
    <x v="34"/>
    <x v="376"/>
    <x v="5"/>
    <n v="11"/>
    <x v="5"/>
    <x v="1"/>
  </r>
  <r>
    <s v="AX20049"/>
    <s v="ENX2065"/>
    <s v="A164"/>
    <s v="EMP1035"/>
    <s v="C1608"/>
    <d v="2020-07-01T00:00:00"/>
    <x v="56"/>
    <n v="2"/>
    <n v="1783"/>
    <n v="1516"/>
    <n v="1777"/>
    <n v="2141"/>
    <n v="702"/>
    <x v="44"/>
    <x v="37"/>
    <x v="743"/>
    <x v="4"/>
    <n v="1"/>
    <x v="6"/>
    <x v="1"/>
  </r>
  <r>
    <s v="AX20052"/>
    <s v="ENX2024"/>
    <s v="A162"/>
    <s v="EMP1030"/>
    <s v="C1639"/>
    <d v="2020-07-01T00:00:00"/>
    <x v="2"/>
    <n v="1"/>
    <n v="2391"/>
    <n v="1291"/>
    <n v="945"/>
    <n v="1889"/>
    <n v="264"/>
    <x v="60"/>
    <x v="34"/>
    <x v="736"/>
    <x v="1"/>
    <n v="1"/>
    <x v="6"/>
    <x v="1"/>
  </r>
  <r>
    <s v="AX20053"/>
    <s v="ENX2009"/>
    <s v="A109"/>
    <s v="EMP1001"/>
    <s v="C1229"/>
    <d v="2020-07-01T00:00:00"/>
    <x v="75"/>
    <n v="1"/>
    <n v="378"/>
    <n v="291"/>
    <n v="648"/>
    <n v="771"/>
    <n v="816"/>
    <x v="39"/>
    <x v="41"/>
    <x v="274"/>
    <x v="1"/>
    <n v="2"/>
    <x v="6"/>
    <x v="1"/>
  </r>
  <r>
    <s v="AX20060"/>
    <s v="ENX2026"/>
    <s v="A164"/>
    <s v="EMP1037"/>
    <s v="C1045"/>
    <d v="2020-07-01T00:00:00"/>
    <x v="74"/>
    <n v="2"/>
    <n v="1809"/>
    <n v="1067"/>
    <n v="1234"/>
    <n v="1582"/>
    <n v="436"/>
    <x v="31"/>
    <x v="23"/>
    <x v="133"/>
    <x v="1"/>
    <n v="3"/>
    <x v="6"/>
    <x v="1"/>
  </r>
  <r>
    <s v="AX20064"/>
    <s v="ENX2093"/>
    <s v="A117"/>
    <s v="EMP1004"/>
    <s v="C1160"/>
    <d v="2020-07-01T00:00:00"/>
    <x v="99"/>
    <n v="4"/>
    <n v="181"/>
    <n v="130"/>
    <n v="4452"/>
    <n v="6849"/>
    <n v="871"/>
    <x v="45"/>
    <x v="12"/>
    <x v="689"/>
    <x v="1"/>
    <n v="6"/>
    <x v="6"/>
    <x v="1"/>
  </r>
  <r>
    <s v="AX20070"/>
    <s v="ENX2045"/>
    <s v="A102"/>
    <s v="EMP1004"/>
    <s v="C1568"/>
    <d v="2020-07-01T00:00:00"/>
    <x v="65"/>
    <n v="1"/>
    <n v="1351"/>
    <n v="1108"/>
    <n v="2913"/>
    <n v="5394"/>
    <n v="46"/>
    <x v="59"/>
    <x v="16"/>
    <x v="108"/>
    <x v="5"/>
    <n v="6"/>
    <x v="6"/>
    <x v="1"/>
  </r>
  <r>
    <s v="AX20074"/>
    <s v="ENX2002"/>
    <s v="A166"/>
    <s v="EMP1035"/>
    <s v="C1262"/>
    <d v="2020-07-01T00:00:00"/>
    <x v="100"/>
    <n v="3"/>
    <n v="800"/>
    <n v="536"/>
    <n v="5588"/>
    <n v="7868"/>
    <n v="1564"/>
    <x v="70"/>
    <x v="9"/>
    <x v="340"/>
    <x v="2"/>
    <n v="7"/>
    <x v="6"/>
    <x v="1"/>
  </r>
  <r>
    <s v="AX20075"/>
    <s v="ENX2055"/>
    <s v="A173"/>
    <s v="EMP1016"/>
    <s v="C1320"/>
    <d v="2020-07-01T00:00:00"/>
    <x v="71"/>
    <n v="1"/>
    <n v="1566"/>
    <n v="1190"/>
    <n v="510"/>
    <n v="784"/>
    <n v="690"/>
    <x v="61"/>
    <x v="38"/>
    <x v="215"/>
    <x v="3"/>
    <n v="8"/>
    <x v="6"/>
    <x v="1"/>
  </r>
  <r>
    <s v="AX20076"/>
    <s v="ENX2052"/>
    <s v="A140"/>
    <s v="EMP1014"/>
    <s v="C1503"/>
    <d v="2020-07-01T00:00:00"/>
    <x v="45"/>
    <n v="1"/>
    <n v="2241"/>
    <n v="1367"/>
    <n v="1200"/>
    <n v="2182"/>
    <n v="2346"/>
    <x v="73"/>
    <x v="25"/>
    <x v="382"/>
    <x v="2"/>
    <n v="8"/>
    <x v="6"/>
    <x v="1"/>
  </r>
  <r>
    <s v="AX20078"/>
    <s v="ENX2098"/>
    <s v="A140"/>
    <s v="EMP1033"/>
    <s v="C1053"/>
    <d v="2020-07-01T00:00:00"/>
    <x v="69"/>
    <n v="4"/>
    <n v="95"/>
    <n v="61"/>
    <n v="520"/>
    <n v="724"/>
    <n v="431"/>
    <x v="55"/>
    <x v="35"/>
    <x v="293"/>
    <x v="6"/>
    <n v="8"/>
    <x v="6"/>
    <x v="1"/>
  </r>
  <r>
    <s v="AX20079"/>
    <s v="ENX2091"/>
    <s v="A128"/>
    <s v="EMP1003"/>
    <s v="C1005"/>
    <d v="2020-07-01T00:00:00"/>
    <x v="39"/>
    <n v="2"/>
    <n v="2091"/>
    <n v="1485"/>
    <n v="786"/>
    <n v="947"/>
    <n v="2070"/>
    <x v="45"/>
    <x v="16"/>
    <x v="348"/>
    <x v="1"/>
    <n v="12"/>
    <x v="6"/>
    <x v="1"/>
  </r>
  <r>
    <s v="AX20081"/>
    <s v="ENX2043"/>
    <s v="A103"/>
    <s v="EMP1041"/>
    <s v="C1691"/>
    <d v="2020-07-02T00:00:00"/>
    <x v="11"/>
    <n v="1"/>
    <n v="392"/>
    <n v="255"/>
    <n v="1076"/>
    <n v="1472"/>
    <n v="1456"/>
    <x v="68"/>
    <x v="42"/>
    <x v="734"/>
    <x v="5"/>
    <n v="1"/>
    <x v="6"/>
    <x v="1"/>
  </r>
  <r>
    <s v="AX20082"/>
    <s v="ENX2073"/>
    <s v="A126"/>
    <s v="EMP1034"/>
    <s v="C1508"/>
    <d v="2020-07-02T00:00:00"/>
    <x v="85"/>
    <n v="1"/>
    <n v="1708"/>
    <n v="871"/>
    <n v="409"/>
    <n v="817"/>
    <n v="1218"/>
    <x v="62"/>
    <x v="13"/>
    <x v="549"/>
    <x v="1"/>
    <n v="2"/>
    <x v="6"/>
    <x v="1"/>
  </r>
  <r>
    <s v="AX20084"/>
    <s v="ENX2046"/>
    <s v="A130"/>
    <s v="EMP1008"/>
    <s v="C1086"/>
    <d v="2020-07-02T00:00:00"/>
    <x v="38"/>
    <n v="4"/>
    <n v="947"/>
    <n v="786"/>
    <n v="807"/>
    <n v="1467"/>
    <n v="329"/>
    <x v="55"/>
    <x v="33"/>
    <x v="38"/>
    <x v="2"/>
    <n v="3"/>
    <x v="6"/>
    <x v="1"/>
  </r>
  <r>
    <s v="AX20087"/>
    <s v="ENX2083"/>
    <s v="A114"/>
    <s v="EMP1033"/>
    <s v="C1721"/>
    <d v="2020-07-02T00:00:00"/>
    <x v="59"/>
    <n v="1"/>
    <n v="826"/>
    <n v="562"/>
    <n v="1774"/>
    <n v="2464"/>
    <n v="816"/>
    <x v="67"/>
    <x v="23"/>
    <x v="642"/>
    <x v="5"/>
    <n v="4"/>
    <x v="6"/>
    <x v="1"/>
  </r>
  <r>
    <s v="AX20088"/>
    <s v="ENX2088"/>
    <s v="A166"/>
    <s v="EMP1010"/>
    <s v="C1115"/>
    <d v="2020-07-02T00:00:00"/>
    <x v="48"/>
    <n v="3"/>
    <n v="136"/>
    <n v="72"/>
    <n v="2046"/>
    <n v="4014"/>
    <n v="3928"/>
    <x v="13"/>
    <x v="29"/>
    <x v="441"/>
    <x v="2"/>
    <n v="4"/>
    <x v="6"/>
    <x v="1"/>
  </r>
  <r>
    <s v="AX20090"/>
    <s v="ENX2084"/>
    <s v="A154"/>
    <s v="EMP1033"/>
    <s v="C1563"/>
    <d v="2020-07-02T00:00:00"/>
    <x v="10"/>
    <n v="3"/>
    <n v="817"/>
    <n v="409"/>
    <n v="1366"/>
    <n v="2238"/>
    <n v="265"/>
    <x v="50"/>
    <x v="43"/>
    <x v="19"/>
    <x v="3"/>
    <n v="4"/>
    <x v="6"/>
    <x v="1"/>
  </r>
  <r>
    <s v="AX20094"/>
    <s v="ENX2052"/>
    <s v="A126"/>
    <s v="EMP1004"/>
    <s v="C1361"/>
    <d v="2020-07-02T00:00:00"/>
    <x v="45"/>
    <n v="1"/>
    <n v="667"/>
    <n v="387"/>
    <n v="4268"/>
    <n v="7236"/>
    <n v="599"/>
    <x v="73"/>
    <x v="26"/>
    <x v="292"/>
    <x v="3"/>
    <n v="4"/>
    <x v="6"/>
    <x v="1"/>
  </r>
  <r>
    <s v="AX20097"/>
    <s v="ENX2041"/>
    <s v="A161"/>
    <s v="EMP1034"/>
    <s v="C1118"/>
    <d v="2020-07-02T00:00:00"/>
    <x v="7"/>
    <n v="1"/>
    <n v="1178"/>
    <n v="683"/>
    <n v="945"/>
    <n v="1889"/>
    <n v="1341"/>
    <x v="68"/>
    <x v="38"/>
    <x v="340"/>
    <x v="3"/>
    <n v="5"/>
    <x v="6"/>
    <x v="1"/>
  </r>
  <r>
    <s v="AX20105"/>
    <s v="ENX2006"/>
    <s v="A133"/>
    <s v="EMP1008"/>
    <s v="C1594"/>
    <d v="2020-07-02T00:00:00"/>
    <x v="68"/>
    <n v="3"/>
    <n v="35"/>
    <n v="22"/>
    <n v="1752"/>
    <n v="2739"/>
    <n v="48"/>
    <x v="4"/>
    <x v="26"/>
    <x v="25"/>
    <x v="1"/>
    <n v="5"/>
    <x v="6"/>
    <x v="1"/>
  </r>
  <r>
    <s v="AX20106"/>
    <s v="ENX2094"/>
    <s v="A107"/>
    <s v="EMP1007"/>
    <s v="C1296"/>
    <d v="2020-07-02T00:00:00"/>
    <x v="90"/>
    <n v="1"/>
    <n v="1812"/>
    <n v="1305"/>
    <n v="2380"/>
    <n v="3132"/>
    <n v="246"/>
    <x v="45"/>
    <x v="22"/>
    <x v="618"/>
    <x v="2"/>
    <n v="7"/>
    <x v="6"/>
    <x v="1"/>
  </r>
  <r>
    <s v="AX20107"/>
    <s v="ENX2046"/>
    <s v="A104"/>
    <s v="EMP1040"/>
    <s v="C1252"/>
    <d v="2020-07-02T00:00:00"/>
    <x v="38"/>
    <n v="2"/>
    <n v="392"/>
    <n v="255"/>
    <n v="22"/>
    <n v="35"/>
    <n v="264"/>
    <x v="19"/>
    <x v="9"/>
    <x v="83"/>
    <x v="0"/>
    <n v="7"/>
    <x v="6"/>
    <x v="1"/>
  </r>
  <r>
    <s v="AX20113"/>
    <s v="ENX2093"/>
    <s v="A165"/>
    <s v="EMP1037"/>
    <s v="C1110"/>
    <d v="2020-07-02T00:00:00"/>
    <x v="99"/>
    <n v="1"/>
    <n v="913"/>
    <n v="584"/>
    <n v="408"/>
    <n v="504"/>
    <n v="874"/>
    <x v="14"/>
    <x v="1"/>
    <x v="522"/>
    <x v="3"/>
    <n v="9"/>
    <x v="6"/>
    <x v="1"/>
  </r>
  <r>
    <s v="AX20116"/>
    <s v="ENX2092"/>
    <s v="A168"/>
    <s v="EMP1041"/>
    <s v="C1479"/>
    <d v="2020-07-02T00:00:00"/>
    <x v="87"/>
    <n v="1"/>
    <n v="400"/>
    <n v="208"/>
    <n v="72"/>
    <n v="136"/>
    <n v="589"/>
    <x v="17"/>
    <x v="6"/>
    <x v="173"/>
    <x v="1"/>
    <n v="10"/>
    <x v="6"/>
    <x v="1"/>
  </r>
  <r>
    <s v="AX20121"/>
    <s v="ENX2006"/>
    <s v="A173"/>
    <s v="EMP1022"/>
    <s v="C1534"/>
    <d v="2020-07-02T00:00:00"/>
    <x v="68"/>
    <n v="4"/>
    <n v="817"/>
    <n v="409"/>
    <n v="2616"/>
    <n v="5229"/>
    <n v="345"/>
    <x v="28"/>
    <x v="0"/>
    <x v="134"/>
    <x v="2"/>
    <n v="11"/>
    <x v="6"/>
    <x v="1"/>
  </r>
  <r>
    <s v="AX20123"/>
    <s v="ENX2055"/>
    <s v="A168"/>
    <s v="EMP1001"/>
    <s v="C1263"/>
    <d v="2020-07-02T00:00:00"/>
    <x v="71"/>
    <n v="2"/>
    <n v="2283"/>
    <n v="1484"/>
    <n v="840"/>
    <n v="1168"/>
    <n v="742"/>
    <x v="36"/>
    <x v="16"/>
    <x v="166"/>
    <x v="1"/>
    <n v="12"/>
    <x v="6"/>
    <x v="1"/>
  </r>
  <r>
    <s v="AX20127"/>
    <s v="ENX2006"/>
    <s v="A155"/>
    <s v="EMP1030"/>
    <s v="C1758"/>
    <d v="2020-07-03T00:00:00"/>
    <x v="68"/>
    <n v="1"/>
    <n v="1077"/>
    <n v="732"/>
    <n v="1173"/>
    <n v="1862"/>
    <n v="246"/>
    <x v="47"/>
    <x v="8"/>
    <x v="453"/>
    <x v="5"/>
    <n v="1"/>
    <x v="6"/>
    <x v="1"/>
  </r>
  <r>
    <s v="AX20134"/>
    <s v="ENX2093"/>
    <s v="A118"/>
    <s v="EMP1016"/>
    <s v="C1342"/>
    <d v="2020-07-03T00:00:00"/>
    <x v="99"/>
    <n v="1"/>
    <n v="217"/>
    <n v="171"/>
    <n v="1620"/>
    <n v="2613"/>
    <n v="766"/>
    <x v="54"/>
    <x v="7"/>
    <x v="320"/>
    <x v="6"/>
    <n v="1"/>
    <x v="6"/>
    <x v="1"/>
  </r>
  <r>
    <s v="AX20139"/>
    <s v="ENX2024"/>
    <s v="A163"/>
    <s v="EMP1011"/>
    <s v="C1747"/>
    <d v="2020-07-03T00:00:00"/>
    <x v="2"/>
    <n v="1"/>
    <n v="2396"/>
    <n v="1965"/>
    <n v="1777"/>
    <n v="2141"/>
    <n v="1104"/>
    <x v="44"/>
    <x v="37"/>
    <x v="504"/>
    <x v="6"/>
    <n v="3"/>
    <x v="6"/>
    <x v="1"/>
  </r>
  <r>
    <s v="AX20142"/>
    <s v="ENX2046"/>
    <s v="A154"/>
    <s v="EMP1004"/>
    <s v="C1652"/>
    <d v="2020-07-03T00:00:00"/>
    <x v="38"/>
    <n v="2"/>
    <n v="1405"/>
    <n v="1054"/>
    <n v="5892"/>
    <n v="9988"/>
    <n v="2070"/>
    <x v="70"/>
    <x v="13"/>
    <x v="501"/>
    <x v="3"/>
    <n v="4"/>
    <x v="6"/>
    <x v="1"/>
  </r>
  <r>
    <s v="AX20144"/>
    <s v="ENX2048"/>
    <s v="A108"/>
    <s v="EMP1039"/>
    <s v="C1000"/>
    <d v="2020-07-03T00:00:00"/>
    <x v="34"/>
    <n v="1"/>
    <n v="1022"/>
    <n v="818"/>
    <n v="2446"/>
    <n v="4010"/>
    <n v="192"/>
    <x v="72"/>
    <x v="6"/>
    <x v="461"/>
    <x v="2"/>
    <n v="5"/>
    <x v="6"/>
    <x v="1"/>
  </r>
  <r>
    <s v="AX20146"/>
    <s v="ENX2027"/>
    <s v="A129"/>
    <s v="EMP1031"/>
    <s v="C1258"/>
    <d v="2020-07-03T00:00:00"/>
    <x v="19"/>
    <n v="1"/>
    <n v="2495"/>
    <n v="1896"/>
    <n v="1223"/>
    <n v="2005"/>
    <n v="87"/>
    <x v="69"/>
    <x v="36"/>
    <x v="685"/>
    <x v="6"/>
    <n v="5"/>
    <x v="6"/>
    <x v="1"/>
  </r>
  <r>
    <s v="AX20150"/>
    <s v="ENX2074"/>
    <s v="A137"/>
    <s v="EMP1017"/>
    <s v="C1541"/>
    <d v="2020-07-03T00:00:00"/>
    <x v="41"/>
    <n v="1"/>
    <n v="112"/>
    <n v="90"/>
    <n v="4692"/>
    <n v="7448"/>
    <n v="51"/>
    <x v="29"/>
    <x v="38"/>
    <x v="230"/>
    <x v="2"/>
    <n v="5"/>
    <x v="6"/>
    <x v="1"/>
  </r>
  <r>
    <s v="AX20157"/>
    <s v="ENX2098"/>
    <s v="A135"/>
    <s v="EMP1027"/>
    <s v="C1557"/>
    <d v="2020-07-03T00:00:00"/>
    <x v="69"/>
    <n v="2"/>
    <n v="217"/>
    <n v="171"/>
    <n v="455"/>
    <n v="799"/>
    <n v="2216"/>
    <x v="13"/>
    <x v="28"/>
    <x v="751"/>
    <x v="6"/>
    <n v="7"/>
    <x v="6"/>
    <x v="1"/>
  </r>
  <r>
    <s v="AX20159"/>
    <s v="ENX2067"/>
    <s v="A104"/>
    <s v="EMP1011"/>
    <s v="C1310"/>
    <d v="2020-07-03T00:00:00"/>
    <x v="30"/>
    <n v="1"/>
    <n v="1972"/>
    <n v="1321"/>
    <n v="816"/>
    <n v="1008"/>
    <n v="156"/>
    <x v="32"/>
    <x v="33"/>
    <x v="588"/>
    <x v="2"/>
    <n v="8"/>
    <x v="6"/>
    <x v="1"/>
  </r>
  <r>
    <s v="AX20169"/>
    <s v="ENX2018"/>
    <s v="A153"/>
    <s v="EMP1040"/>
    <s v="C1235"/>
    <d v="2020-07-03T00:00:00"/>
    <x v="8"/>
    <n v="1"/>
    <n v="561"/>
    <n v="421"/>
    <n v="1072"/>
    <n v="1600"/>
    <n v="3348"/>
    <x v="64"/>
    <x v="18"/>
    <x v="357"/>
    <x v="5"/>
    <n v="9"/>
    <x v="6"/>
    <x v="1"/>
  </r>
  <r>
    <s v="AX20177"/>
    <s v="ENX2073"/>
    <s v="A103"/>
    <s v="EMP1025"/>
    <s v="C1786"/>
    <d v="2020-07-04T00:00:00"/>
    <x v="85"/>
    <n v="1"/>
    <n v="1052"/>
    <n v="589"/>
    <n v="7108"/>
    <n v="8564"/>
    <n v="136"/>
    <x v="56"/>
    <x v="8"/>
    <x v="734"/>
    <x v="5"/>
    <n v="1"/>
    <x v="6"/>
    <x v="1"/>
  </r>
  <r>
    <s v="AX20196"/>
    <s v="ENX2092"/>
    <s v="A164"/>
    <s v="EMP1040"/>
    <s v="C1047"/>
    <d v="2020-07-04T00:00:00"/>
    <x v="87"/>
    <n v="2"/>
    <n v="217"/>
    <n v="171"/>
    <n v="390"/>
    <n v="543"/>
    <n v="2396"/>
    <x v="29"/>
    <x v="12"/>
    <x v="165"/>
    <x v="6"/>
    <n v="1"/>
    <x v="6"/>
    <x v="1"/>
  </r>
  <r>
    <s v="AX20197"/>
    <s v="ENX2059"/>
    <s v="A169"/>
    <s v="EMP1022"/>
    <s v="C1045"/>
    <d v="2020-07-04T00:00:00"/>
    <x v="97"/>
    <n v="2"/>
    <n v="603"/>
    <n v="416"/>
    <n v="1046"/>
    <n v="1635"/>
    <n v="731"/>
    <x v="67"/>
    <x v="15"/>
    <x v="104"/>
    <x v="3"/>
    <n v="3"/>
    <x v="6"/>
    <x v="1"/>
  </r>
  <r>
    <s v="AX20198"/>
    <s v="ENX2042"/>
    <s v="A155"/>
    <s v="EMP1034"/>
    <s v="C1346"/>
    <d v="2020-07-04T00:00:00"/>
    <x v="49"/>
    <n v="1"/>
    <n v="1899"/>
    <n v="1044"/>
    <n v="536"/>
    <n v="800"/>
    <n v="120"/>
    <x v="4"/>
    <x v="12"/>
    <x v="467"/>
    <x v="0"/>
    <n v="4"/>
    <x v="6"/>
    <x v="1"/>
  </r>
  <r>
    <s v="AX20201"/>
    <s v="ENX2049"/>
    <s v="A172"/>
    <s v="EMP1034"/>
    <s v="C1382"/>
    <d v="2020-07-04T00:00:00"/>
    <x v="58"/>
    <n v="1"/>
    <n v="368"/>
    <n v="294"/>
    <n v="3690"/>
    <n v="5349"/>
    <n v="656"/>
    <x v="33"/>
    <x v="4"/>
    <x v="55"/>
    <x v="4"/>
    <n v="4"/>
    <x v="6"/>
    <x v="1"/>
  </r>
  <r>
    <s v="AX20205"/>
    <s v="ENX2035"/>
    <s v="A131"/>
    <s v="EMP1029"/>
    <s v="C1679"/>
    <d v="2020-07-04T00:00:00"/>
    <x v="26"/>
    <n v="1"/>
    <n v="847"/>
    <n v="534"/>
    <n v="1820"/>
    <n v="3196"/>
    <n v="328"/>
    <x v="37"/>
    <x v="38"/>
    <x v="582"/>
    <x v="0"/>
    <n v="4"/>
    <x v="6"/>
    <x v="1"/>
  </r>
  <r>
    <s v="AX20206"/>
    <s v="ENX2075"/>
    <s v="A159"/>
    <s v="EMP1007"/>
    <s v="C1764"/>
    <d v="2020-07-04T00:00:00"/>
    <x v="35"/>
    <n v="3"/>
    <n v="1887"/>
    <n v="1378"/>
    <n v="683"/>
    <n v="1119"/>
    <n v="383"/>
    <x v="63"/>
    <x v="0"/>
    <x v="430"/>
    <x v="4"/>
    <n v="4"/>
    <x v="6"/>
    <x v="1"/>
  </r>
  <r>
    <s v="AX20207"/>
    <s v="ENX2024"/>
    <s v="A110"/>
    <s v="EMP1039"/>
    <s v="C1581"/>
    <d v="2020-07-04T00:00:00"/>
    <x v="2"/>
    <n v="1"/>
    <n v="847"/>
    <n v="534"/>
    <n v="416"/>
    <n v="603"/>
    <n v="288"/>
    <x v="12"/>
    <x v="15"/>
    <x v="600"/>
    <x v="2"/>
    <n v="5"/>
    <x v="6"/>
    <x v="1"/>
  </r>
  <r>
    <s v="AX20213"/>
    <s v="ENX2095"/>
    <s v="A141"/>
    <s v="EMP1011"/>
    <s v="C1293"/>
    <d v="2020-07-04T00:00:00"/>
    <x v="42"/>
    <n v="2"/>
    <n v="818"/>
    <n v="450"/>
    <n v="3554"/>
    <n v="4282"/>
    <n v="1200"/>
    <x v="38"/>
    <x v="1"/>
    <x v="396"/>
    <x v="4"/>
    <n v="5"/>
    <x v="6"/>
    <x v="1"/>
  </r>
  <r>
    <s v="AX20214"/>
    <s v="ENX2085"/>
    <s v="A153"/>
    <s v="EMP1025"/>
    <s v="C1383"/>
    <d v="2020-07-04T00:00:00"/>
    <x v="29"/>
    <n v="4"/>
    <n v="871"/>
    <n v="540"/>
    <n v="634"/>
    <n v="880"/>
    <n v="148"/>
    <x v="54"/>
    <x v="33"/>
    <x v="574"/>
    <x v="4"/>
    <n v="6"/>
    <x v="6"/>
    <x v="1"/>
  </r>
  <r>
    <s v="AX20216"/>
    <s v="ENX2023"/>
    <s v="A128"/>
    <s v="EMP1028"/>
    <s v="C1742"/>
    <d v="2020-07-04T00:00:00"/>
    <x v="57"/>
    <n v="1"/>
    <n v="504"/>
    <n v="408"/>
    <n v="387"/>
    <n v="667"/>
    <n v="96"/>
    <x v="31"/>
    <x v="11"/>
    <x v="272"/>
    <x v="1"/>
    <n v="6"/>
    <x v="6"/>
    <x v="1"/>
  </r>
  <r>
    <s v="AX20217"/>
    <s v="ENX2066"/>
    <s v="A165"/>
    <s v="EMP1012"/>
    <s v="C1026"/>
    <d v="2020-07-04T00:00:00"/>
    <x v="13"/>
    <n v="1"/>
    <n v="2464"/>
    <n v="1774"/>
    <n v="1224"/>
    <n v="1512"/>
    <n v="204"/>
    <x v="31"/>
    <x v="42"/>
    <x v="140"/>
    <x v="4"/>
    <n v="8"/>
    <x v="6"/>
    <x v="1"/>
  </r>
  <r>
    <s v="AX20225"/>
    <s v="ENX2009"/>
    <s v="A171"/>
    <s v="EMP1042"/>
    <s v="C1567"/>
    <d v="2020-07-04T00:00:00"/>
    <x v="75"/>
    <n v="1"/>
    <n v="1119"/>
    <n v="683"/>
    <n v="536"/>
    <n v="800"/>
    <n v="74"/>
    <x v="26"/>
    <x v="1"/>
    <x v="214"/>
    <x v="5"/>
    <n v="8"/>
    <x v="6"/>
    <x v="1"/>
  </r>
  <r>
    <s v="AX20226"/>
    <s v="ENX2053"/>
    <s v="A105"/>
    <s v="EMP1043"/>
    <s v="C1581"/>
    <d v="2020-07-04T00:00:00"/>
    <x v="33"/>
    <n v="1"/>
    <n v="392"/>
    <n v="255"/>
    <n v="7096"/>
    <n v="9856"/>
    <n v="1056"/>
    <x v="50"/>
    <x v="43"/>
    <x v="136"/>
    <x v="1"/>
    <n v="8"/>
    <x v="6"/>
    <x v="1"/>
  </r>
  <r>
    <s v="AX20235"/>
    <s v="ENX2040"/>
    <s v="A128"/>
    <s v="EMP1022"/>
    <s v="C1219"/>
    <d v="2020-07-04T00:00:00"/>
    <x v="4"/>
    <n v="1"/>
    <n v="368"/>
    <n v="294"/>
    <n v="1044"/>
    <n v="1899"/>
    <n v="742"/>
    <x v="70"/>
    <x v="28"/>
    <x v="682"/>
    <x v="6"/>
    <n v="10"/>
    <x v="6"/>
    <x v="1"/>
  </r>
  <r>
    <s v="AX20239"/>
    <s v="ENX2095"/>
    <s v="A147"/>
    <s v="EMP1020"/>
    <s v="C1505"/>
    <d v="2020-07-04T00:00:00"/>
    <x v="42"/>
    <n v="1"/>
    <n v="545"/>
    <n v="425"/>
    <n v="872"/>
    <n v="1743"/>
    <n v="1293"/>
    <x v="69"/>
    <x v="8"/>
    <x v="377"/>
    <x v="2"/>
    <n v="11"/>
    <x v="6"/>
    <x v="1"/>
  </r>
  <r>
    <s v="AX20241"/>
    <s v="ENX2030"/>
    <s v="A169"/>
    <s v="EMP1036"/>
    <s v="C1436"/>
    <d v="2020-07-04T00:00:00"/>
    <x v="80"/>
    <n v="1"/>
    <n v="826"/>
    <n v="562"/>
    <n v="1223"/>
    <n v="2005"/>
    <n v="406"/>
    <x v="18"/>
    <x v="32"/>
    <x v="596"/>
    <x v="5"/>
    <n v="12"/>
    <x v="6"/>
    <x v="1"/>
  </r>
  <r>
    <s v="AX20242"/>
    <s v="ENX2088"/>
    <s v="A143"/>
    <s v="EMP1033"/>
    <s v="C1315"/>
    <d v="2020-07-05T00:00:00"/>
    <x v="48"/>
    <n v="2"/>
    <n v="392"/>
    <n v="255"/>
    <n v="1128"/>
    <n v="1374"/>
    <n v="662"/>
    <x v="66"/>
    <x v="8"/>
    <x v="39"/>
    <x v="0"/>
    <n v="1"/>
    <x v="6"/>
    <x v="1"/>
  </r>
  <r>
    <s v="AX20247"/>
    <s v="ENX2099"/>
    <s v="A150"/>
    <s v="EMP1008"/>
    <s v="C1034"/>
    <d v="2020-07-05T00:00:00"/>
    <x v="52"/>
    <n v="3"/>
    <n v="1743"/>
    <n v="872"/>
    <n v="2794"/>
    <n v="3934"/>
    <n v="192"/>
    <x v="40"/>
    <x v="37"/>
    <x v="710"/>
    <x v="0"/>
    <n v="2"/>
    <x v="6"/>
    <x v="1"/>
  </r>
  <r>
    <s v="AX20250"/>
    <s v="ENX2088"/>
    <s v="A134"/>
    <s v="EMP1005"/>
    <s v="C1176"/>
    <d v="2020-07-05T00:00:00"/>
    <x v="48"/>
    <n v="4"/>
    <n v="596"/>
    <n v="358"/>
    <n v="3660"/>
    <n v="5013"/>
    <n v="1100"/>
    <x v="52"/>
    <x v="19"/>
    <x v="603"/>
    <x v="2"/>
    <n v="5"/>
    <x v="6"/>
    <x v="1"/>
  </r>
  <r>
    <s v="AX20252"/>
    <s v="ENX2012"/>
    <s v="A140"/>
    <s v="EMP1031"/>
    <s v="C1657"/>
    <d v="2020-07-05T00:00:00"/>
    <x v="16"/>
    <n v="4"/>
    <n v="1500"/>
    <n v="900"/>
    <n v="1108"/>
    <n v="1351"/>
    <n v="44"/>
    <x v="64"/>
    <x v="41"/>
    <x v="753"/>
    <x v="2"/>
    <n v="5"/>
    <x v="6"/>
    <x v="1"/>
  </r>
  <r>
    <s v="AX20254"/>
    <s v="ENX2047"/>
    <s v="A100"/>
    <s v="EMP1017"/>
    <s v="C1692"/>
    <d v="2020-07-05T00:00:00"/>
    <x v="82"/>
    <n v="1"/>
    <n v="1635"/>
    <n v="1046"/>
    <n v="5044"/>
    <n v="6552"/>
    <n v="198"/>
    <x v="21"/>
    <x v="23"/>
    <x v="48"/>
    <x v="3"/>
    <n v="7"/>
    <x v="6"/>
    <x v="1"/>
  </r>
  <r>
    <s v="AX20256"/>
    <s v="ENX2033"/>
    <s v="A127"/>
    <s v="EMP1036"/>
    <s v="C1187"/>
    <d v="2020-07-05T00:00:00"/>
    <x v="76"/>
    <n v="1"/>
    <n v="504"/>
    <n v="408"/>
    <n v="5322"/>
    <n v="7392"/>
    <n v="96"/>
    <x v="67"/>
    <x v="26"/>
    <x v="434"/>
    <x v="5"/>
    <n v="7"/>
    <x v="6"/>
    <x v="1"/>
  </r>
  <r>
    <s v="AX20259"/>
    <s v="ENX2076"/>
    <s v="A145"/>
    <s v="EMP1038"/>
    <s v="C1483"/>
    <d v="2020-07-05T00:00:00"/>
    <x v="15"/>
    <n v="4"/>
    <n v="1708"/>
    <n v="871"/>
    <n v="90"/>
    <n v="112"/>
    <n v="329"/>
    <x v="48"/>
    <x v="18"/>
    <x v="205"/>
    <x v="2"/>
    <n v="8"/>
    <x v="6"/>
    <x v="1"/>
  </r>
  <r>
    <s v="AX20260"/>
    <s v="ENX2005"/>
    <s v="A146"/>
    <s v="EMP1030"/>
    <s v="C1285"/>
    <d v="2020-07-05T00:00:00"/>
    <x v="79"/>
    <n v="4"/>
    <n v="637"/>
    <n v="389"/>
    <n v="416"/>
    <n v="603"/>
    <n v="351"/>
    <x v="0"/>
    <x v="36"/>
    <x v="192"/>
    <x v="1"/>
    <n v="10"/>
    <x v="6"/>
    <x v="1"/>
  </r>
  <r>
    <s v="AX20261"/>
    <s v="ENX2008"/>
    <s v="A131"/>
    <s v="EMP1009"/>
    <s v="C1328"/>
    <d v="2020-07-05T00:00:00"/>
    <x v="24"/>
    <n v="1"/>
    <n v="1278"/>
    <n v="665"/>
    <n v="1535"/>
    <n v="2257"/>
    <n v="4096"/>
    <x v="16"/>
    <x v="34"/>
    <x v="243"/>
    <x v="4"/>
    <n v="11"/>
    <x v="6"/>
    <x v="1"/>
  </r>
  <r>
    <s v="AX20263"/>
    <s v="ENX2037"/>
    <s v="A109"/>
    <s v="EMP1000"/>
    <s v="C1524"/>
    <d v="2020-07-05T00:00:00"/>
    <x v="50"/>
    <n v="1"/>
    <n v="1972"/>
    <n v="1321"/>
    <n v="1234"/>
    <n v="1582"/>
    <n v="1308"/>
    <x v="10"/>
    <x v="11"/>
    <x v="727"/>
    <x v="3"/>
    <n v="12"/>
    <x v="6"/>
    <x v="1"/>
  </r>
  <r>
    <s v="AX20266"/>
    <s v="ENX2097"/>
    <s v="A139"/>
    <s v="EMP1006"/>
    <s v="C1487"/>
    <d v="2020-07-05T00:00:00"/>
    <x v="0"/>
    <n v="1"/>
    <n v="1526"/>
    <n v="1251"/>
    <n v="387"/>
    <n v="667"/>
    <n v="321"/>
    <x v="10"/>
    <x v="32"/>
    <x v="243"/>
    <x v="0"/>
    <n v="12"/>
    <x v="6"/>
    <x v="1"/>
  </r>
  <r>
    <s v="AX20267"/>
    <s v="ENX2023"/>
    <s v="A140"/>
    <s v="EMP1033"/>
    <s v="C1407"/>
    <d v="2020-07-06T00:00:00"/>
    <x v="57"/>
    <n v="1"/>
    <n v="400"/>
    <n v="208"/>
    <n v="5322"/>
    <n v="7392"/>
    <n v="377"/>
    <x v="0"/>
    <x v="22"/>
    <x v="638"/>
    <x v="1"/>
    <n v="12"/>
    <x v="6"/>
    <x v="0"/>
  </r>
  <r>
    <s v="AX20273"/>
    <s v="ENX2051"/>
    <s v="A169"/>
    <s v="EMP1025"/>
    <s v="C1619"/>
    <d v="2020-07-06T00:00:00"/>
    <x v="14"/>
    <n v="2"/>
    <n v="2464"/>
    <n v="1774"/>
    <n v="1220"/>
    <n v="1671"/>
    <n v="1128"/>
    <x v="2"/>
    <x v="24"/>
    <x v="129"/>
    <x v="6"/>
    <n v="12"/>
    <x v="6"/>
    <x v="0"/>
  </r>
  <r>
    <s v="AX20284"/>
    <s v="ENX2037"/>
    <s v="A173"/>
    <s v="EMP1014"/>
    <s v="C1219"/>
    <d v="2020-07-06T00:00:00"/>
    <x v="50"/>
    <n v="2"/>
    <n v="2294"/>
    <n v="1399"/>
    <n v="2400"/>
    <n v="4364"/>
    <n v="1504"/>
    <x v="29"/>
    <x v="4"/>
    <x v="118"/>
    <x v="4"/>
    <n v="2"/>
    <x v="6"/>
    <x v="1"/>
  </r>
  <r>
    <s v="AX20285"/>
    <s v="ENX2013"/>
    <s v="A141"/>
    <s v="EMP1015"/>
    <s v="C1244"/>
    <d v="2020-07-06T00:00:00"/>
    <x v="70"/>
    <n v="3"/>
    <n v="181"/>
    <n v="130"/>
    <n v="683"/>
    <n v="1119"/>
    <n v="39"/>
    <x v="2"/>
    <x v="39"/>
    <x v="275"/>
    <x v="4"/>
    <n v="4"/>
    <x v="6"/>
    <x v="1"/>
  </r>
  <r>
    <s v="AX20290"/>
    <s v="ENX2067"/>
    <s v="A122"/>
    <s v="EMP1030"/>
    <s v="C1449"/>
    <d v="2020-07-06T00:00:00"/>
    <x v="30"/>
    <n v="3"/>
    <n v="1522"/>
    <n v="791"/>
    <n v="561"/>
    <n v="684"/>
    <n v="553"/>
    <x v="37"/>
    <x v="32"/>
    <x v="553"/>
    <x v="3"/>
    <n v="5"/>
    <x v="6"/>
    <x v="1"/>
  </r>
  <r>
    <s v="AX20300"/>
    <s v="ENX2057"/>
    <s v="A141"/>
    <s v="EMP1023"/>
    <s v="C1580"/>
    <d v="2020-07-06T00:00:00"/>
    <x v="78"/>
    <n v="3"/>
    <n v="561"/>
    <n v="421"/>
    <n v="2886"/>
    <n v="4242"/>
    <n v="816"/>
    <x v="17"/>
    <x v="38"/>
    <x v="700"/>
    <x v="0"/>
    <n v="6"/>
    <x v="6"/>
    <x v="1"/>
  </r>
  <r>
    <s v="AX20308"/>
    <s v="ENX2023"/>
    <s v="A129"/>
    <s v="EMP1036"/>
    <s v="C1183"/>
    <d v="2020-07-06T00:00:00"/>
    <x v="57"/>
    <n v="1"/>
    <n v="1077"/>
    <n v="732"/>
    <n v="408"/>
    <n v="504"/>
    <n v="22"/>
    <x v="9"/>
    <x v="34"/>
    <x v="665"/>
    <x v="0"/>
    <n v="6"/>
    <x v="6"/>
    <x v="1"/>
  </r>
  <r>
    <s v="AX20310"/>
    <s v="ENX2054"/>
    <s v="A131"/>
    <s v="EMP1023"/>
    <s v="C1009"/>
    <d v="2020-07-06T00:00:00"/>
    <x v="12"/>
    <n v="1"/>
    <n v="2495"/>
    <n v="1896"/>
    <n v="2613"/>
    <n v="5124"/>
    <n v="383"/>
    <x v="31"/>
    <x v="23"/>
    <x v="100"/>
    <x v="3"/>
    <n v="7"/>
    <x v="6"/>
    <x v="1"/>
  </r>
  <r>
    <s v="AX20311"/>
    <s v="ENX2028"/>
    <s v="A131"/>
    <s v="EMP1033"/>
    <s v="C1526"/>
    <d v="2020-07-06T00:00:00"/>
    <x v="5"/>
    <n v="1"/>
    <n v="951"/>
    <n v="504"/>
    <n v="513"/>
    <n v="651"/>
    <n v="702"/>
    <x v="19"/>
    <x v="33"/>
    <x v="216"/>
    <x v="6"/>
    <n v="8"/>
    <x v="6"/>
    <x v="1"/>
  </r>
  <r>
    <s v="AX20317"/>
    <s v="ENX2027"/>
    <s v="A119"/>
    <s v="EMP1010"/>
    <s v="C1657"/>
    <d v="2020-07-06T00:00:00"/>
    <x v="19"/>
    <n v="3"/>
    <n v="95"/>
    <n v="61"/>
    <n v="818"/>
    <n v="1022"/>
    <n v="286"/>
    <x v="13"/>
    <x v="34"/>
    <x v="323"/>
    <x v="5"/>
    <n v="8"/>
    <x v="6"/>
    <x v="1"/>
  </r>
  <r>
    <s v="AX20318"/>
    <s v="ENX2084"/>
    <s v="A141"/>
    <s v="EMP1025"/>
    <s v="C1783"/>
    <d v="2020-07-06T00:00:00"/>
    <x v="10"/>
    <n v="4"/>
    <n v="502"/>
    <n v="296"/>
    <n v="4191"/>
    <n v="5901"/>
    <n v="690"/>
    <x v="0"/>
    <x v="32"/>
    <x v="716"/>
    <x v="4"/>
    <n v="9"/>
    <x v="6"/>
    <x v="1"/>
  </r>
  <r>
    <s v="AX20321"/>
    <s v="ENX2073"/>
    <s v="A136"/>
    <s v="EMP1032"/>
    <s v="C1509"/>
    <d v="2020-07-06T00:00:00"/>
    <x v="85"/>
    <n v="1"/>
    <n v="1405"/>
    <n v="1054"/>
    <n v="1504"/>
    <n v="1832"/>
    <n v="570"/>
    <x v="44"/>
    <x v="22"/>
    <x v="731"/>
    <x v="3"/>
    <n v="9"/>
    <x v="6"/>
    <x v="1"/>
  </r>
  <r>
    <s v="AX20333"/>
    <s v="ENX2028"/>
    <s v="A133"/>
    <s v="EMP1003"/>
    <s v="C1423"/>
    <d v="2020-07-06T00:00:00"/>
    <x v="5"/>
    <n v="2"/>
    <n v="1972"/>
    <n v="1321"/>
    <n v="291"/>
    <n v="378"/>
    <n v="1380"/>
    <x v="2"/>
    <x v="27"/>
    <x v="5"/>
    <x v="4"/>
    <n v="9"/>
    <x v="6"/>
    <x v="1"/>
  </r>
  <r>
    <s v="AX20347"/>
    <s v="ENX2003"/>
    <s v="A138"/>
    <s v="EMP1031"/>
    <s v="C1153"/>
    <d v="2020-07-06T00:00:00"/>
    <x v="22"/>
    <n v="2"/>
    <n v="502"/>
    <n v="296"/>
    <n v="900"/>
    <n v="1500"/>
    <n v="530"/>
    <x v="1"/>
    <x v="33"/>
    <x v="508"/>
    <x v="4"/>
    <n v="11"/>
    <x v="6"/>
    <x v="1"/>
  </r>
  <r>
    <s v="AX20349"/>
    <s v="ENX2066"/>
    <s v="A123"/>
    <s v="EMP1038"/>
    <s v="C1000"/>
    <d v="2020-07-06T00:00:00"/>
    <x v="13"/>
    <n v="1"/>
    <n v="1635"/>
    <n v="1046"/>
    <n v="818"/>
    <n v="1022"/>
    <n v="344"/>
    <x v="22"/>
    <x v="15"/>
    <x v="761"/>
    <x v="4"/>
    <n v="11"/>
    <x v="6"/>
    <x v="1"/>
  </r>
  <r>
    <s v="AX20350"/>
    <s v="ENX2063"/>
    <s v="A127"/>
    <s v="EMP1037"/>
    <s v="C1505"/>
    <d v="2020-07-07T00:00:00"/>
    <x v="83"/>
    <n v="1"/>
    <n v="667"/>
    <n v="387"/>
    <n v="2613"/>
    <n v="5124"/>
    <n v="2946"/>
    <x v="50"/>
    <x v="42"/>
    <x v="464"/>
    <x v="3"/>
    <n v="2"/>
    <x v="6"/>
    <x v="1"/>
  </r>
  <r>
    <s v="AX20357"/>
    <s v="ENX2090"/>
    <s v="A144"/>
    <s v="EMP1041"/>
    <s v="C1718"/>
    <d v="2020-07-07T00:00:00"/>
    <x v="55"/>
    <n v="1"/>
    <n v="667"/>
    <n v="387"/>
    <n v="876"/>
    <n v="1068"/>
    <n v="2396"/>
    <x v="21"/>
    <x v="43"/>
    <x v="57"/>
    <x v="0"/>
    <n v="2"/>
    <x v="6"/>
    <x v="1"/>
  </r>
  <r>
    <s v="AX20360"/>
    <s v="ENX2054"/>
    <s v="A103"/>
    <s v="EMP1024"/>
    <s v="C1614"/>
    <d v="2020-07-07T00:00:00"/>
    <x v="12"/>
    <n v="2"/>
    <n v="1467"/>
    <n v="807"/>
    <n v="1067"/>
    <n v="1809"/>
    <n v="26"/>
    <x v="25"/>
    <x v="26"/>
    <x v="571"/>
    <x v="4"/>
    <n v="4"/>
    <x v="6"/>
    <x v="1"/>
  </r>
  <r>
    <s v="AX20365"/>
    <s v="ENX2000"/>
    <s v="A109"/>
    <s v="EMP1031"/>
    <s v="C1337"/>
    <d v="2020-07-07T00:00:00"/>
    <x v="98"/>
    <n v="1"/>
    <n v="217"/>
    <n v="171"/>
    <n v="171"/>
    <n v="217"/>
    <n v="331"/>
    <x v="34"/>
    <x v="11"/>
    <x v="503"/>
    <x v="4"/>
    <n v="5"/>
    <x v="6"/>
    <x v="1"/>
  </r>
  <r>
    <s v="AX20368"/>
    <s v="ENX2079"/>
    <s v="A103"/>
    <s v="EMP1013"/>
    <s v="C1034"/>
    <d v="2020-07-07T00:00:00"/>
    <x v="9"/>
    <n v="1"/>
    <n v="1862"/>
    <n v="1173"/>
    <n v="2460"/>
    <n v="3566"/>
    <n v="2226"/>
    <x v="48"/>
    <x v="3"/>
    <x v="169"/>
    <x v="0"/>
    <n v="6"/>
    <x v="6"/>
    <x v="1"/>
  </r>
  <r>
    <s v="AX20369"/>
    <s v="ENX2074"/>
    <s v="A135"/>
    <s v="EMP1021"/>
    <s v="C1610"/>
    <d v="2020-07-07T00:00:00"/>
    <x v="41"/>
    <n v="1"/>
    <n v="1278"/>
    <n v="665"/>
    <n v="294"/>
    <n v="368"/>
    <n v="140"/>
    <x v="46"/>
    <x v="13"/>
    <x v="450"/>
    <x v="0"/>
    <n v="6"/>
    <x v="6"/>
    <x v="1"/>
  </r>
  <r>
    <s v="AX20372"/>
    <s v="ENX2061"/>
    <s v="A139"/>
    <s v="EMP1003"/>
    <s v="C1221"/>
    <d v="2020-07-07T00:00:00"/>
    <x v="72"/>
    <n v="3"/>
    <n v="356"/>
    <n v="292"/>
    <n v="1636"/>
    <n v="2044"/>
    <n v="801"/>
    <x v="70"/>
    <x v="27"/>
    <x v="132"/>
    <x v="5"/>
    <n v="8"/>
    <x v="6"/>
    <x v="1"/>
  </r>
  <r>
    <s v="AX20377"/>
    <s v="ENX2023"/>
    <s v="A162"/>
    <s v="EMP1021"/>
    <s v="C1745"/>
    <d v="2020-07-07T00:00:00"/>
    <x v="57"/>
    <n v="1"/>
    <n v="217"/>
    <n v="171"/>
    <n v="409"/>
    <n v="817"/>
    <n v="374"/>
    <x v="27"/>
    <x v="14"/>
    <x v="714"/>
    <x v="4"/>
    <n v="9"/>
    <x v="6"/>
    <x v="1"/>
  </r>
  <r>
    <s v="AX20379"/>
    <s v="ENX2003"/>
    <s v="A150"/>
    <s v="EMP1026"/>
    <s v="C1313"/>
    <d v="2020-07-07T00:00:00"/>
    <x v="22"/>
    <n v="1"/>
    <n v="368"/>
    <n v="269"/>
    <n v="807"/>
    <n v="1104"/>
    <n v="944"/>
    <x v="7"/>
    <x v="33"/>
    <x v="194"/>
    <x v="2"/>
    <n v="10"/>
    <x v="6"/>
    <x v="1"/>
  </r>
  <r>
    <s v="AX20381"/>
    <s v="ENX2019"/>
    <s v="A129"/>
    <s v="EMP1038"/>
    <s v="C1507"/>
    <d v="2020-07-07T00:00:00"/>
    <x v="60"/>
    <n v="2"/>
    <n v="2241"/>
    <n v="1367"/>
    <n v="634"/>
    <n v="880"/>
    <n v="825"/>
    <x v="12"/>
    <x v="30"/>
    <x v="207"/>
    <x v="1"/>
    <n v="10"/>
    <x v="6"/>
    <x v="1"/>
  </r>
  <r>
    <s v="AX20385"/>
    <s v="ENX2015"/>
    <s v="A118"/>
    <s v="EMP1000"/>
    <s v="C1009"/>
    <d v="2020-07-07T00:00:00"/>
    <x v="17"/>
    <n v="2"/>
    <n v="1783"/>
    <n v="1516"/>
    <n v="425"/>
    <n v="545"/>
    <n v="137"/>
    <x v="64"/>
    <x v="14"/>
    <x v="544"/>
    <x v="6"/>
    <n v="11"/>
    <x v="6"/>
    <x v="1"/>
  </r>
  <r>
    <s v="AX20386"/>
    <s v="ENX2076"/>
    <s v="A161"/>
    <s v="EMP1008"/>
    <s v="C1343"/>
    <d v="2020-07-07T00:00:00"/>
    <x v="15"/>
    <n v="1"/>
    <n v="1500"/>
    <n v="900"/>
    <n v="872"/>
    <n v="1743"/>
    <n v="265"/>
    <x v="72"/>
    <x v="11"/>
    <x v="123"/>
    <x v="5"/>
    <n v="11"/>
    <x v="6"/>
    <x v="1"/>
  </r>
  <r>
    <s v="AX20400"/>
    <s v="ENX2045"/>
    <s v="A142"/>
    <s v="EMP1000"/>
    <s v="C1786"/>
    <d v="2020-07-07T00:00:00"/>
    <x v="65"/>
    <n v="2"/>
    <n v="458"/>
    <n v="376"/>
    <n v="4455"/>
    <n v="6273"/>
    <n v="22"/>
    <x v="53"/>
    <x v="29"/>
    <x v="485"/>
    <x v="5"/>
    <n v="12"/>
    <x v="6"/>
    <x v="1"/>
  </r>
  <r>
    <s v="AX20403"/>
    <s v="ENX2059"/>
    <s v="A135"/>
    <s v="EMP1018"/>
    <s v="C1633"/>
    <d v="2020-07-08T00:00:00"/>
    <x v="97"/>
    <n v="1"/>
    <n v="584"/>
    <n v="420"/>
    <n v="5452"/>
    <n v="6900"/>
    <n v="49"/>
    <x v="43"/>
    <x v="21"/>
    <x v="683"/>
    <x v="1"/>
    <n v="12"/>
    <x v="6"/>
    <x v="0"/>
  </r>
  <r>
    <s v="AX20406"/>
    <s v="ENX2022"/>
    <s v="A162"/>
    <s v="EMP1010"/>
    <s v="C1368"/>
    <d v="2020-07-08T00:00:00"/>
    <x v="27"/>
    <n v="4"/>
    <n v="1809"/>
    <n v="1067"/>
    <n v="2049"/>
    <n v="3357"/>
    <n v="992"/>
    <x v="32"/>
    <x v="37"/>
    <x v="507"/>
    <x v="6"/>
    <n v="12"/>
    <x v="6"/>
    <x v="0"/>
  </r>
  <r>
    <s v="AX20408"/>
    <s v="ENX2065"/>
    <s v="A122"/>
    <s v="EMP1014"/>
    <s v="C1397"/>
    <d v="2020-07-08T00:00:00"/>
    <x v="56"/>
    <n v="1"/>
    <n v="1351"/>
    <n v="1108"/>
    <n v="90"/>
    <n v="112"/>
    <n v="2346"/>
    <x v="44"/>
    <x v="26"/>
    <x v="149"/>
    <x v="3"/>
    <n v="1"/>
    <x v="6"/>
    <x v="1"/>
  </r>
  <r>
    <s v="AX20413"/>
    <s v="ENX2080"/>
    <s v="A145"/>
    <s v="EMP1015"/>
    <s v="C1257"/>
    <d v="2020-07-08T00:00:00"/>
    <x v="37"/>
    <n v="4"/>
    <n v="951"/>
    <n v="504"/>
    <n v="840"/>
    <n v="1168"/>
    <n v="248"/>
    <x v="43"/>
    <x v="22"/>
    <x v="123"/>
    <x v="5"/>
    <n v="1"/>
    <x v="6"/>
    <x v="1"/>
  </r>
  <r>
    <s v="AX20422"/>
    <s v="ENX2038"/>
    <s v="A154"/>
    <s v="EMP1016"/>
    <s v="C1111"/>
    <d v="2020-07-08T00:00:00"/>
    <x v="84"/>
    <n v="1"/>
    <n v="1414"/>
    <n v="962"/>
    <n v="2088"/>
    <n v="3798"/>
    <n v="486"/>
    <x v="35"/>
    <x v="8"/>
    <x v="103"/>
    <x v="6"/>
    <n v="2"/>
    <x v="6"/>
    <x v="1"/>
  </r>
  <r>
    <s v="AX20424"/>
    <s v="ENX2026"/>
    <s v="A157"/>
    <s v="EMP1036"/>
    <s v="C1593"/>
    <d v="2020-07-08T00:00:00"/>
    <x v="74"/>
    <n v="1"/>
    <n v="1467"/>
    <n v="807"/>
    <n v="1234"/>
    <n v="1582"/>
    <n v="96"/>
    <x v="0"/>
    <x v="2"/>
    <x v="238"/>
    <x v="4"/>
    <n v="2"/>
    <x v="6"/>
    <x v="1"/>
  </r>
  <r>
    <s v="AX20427"/>
    <s v="ENX2088"/>
    <s v="A171"/>
    <s v="EMP1042"/>
    <s v="C1776"/>
    <d v="2020-07-08T00:00:00"/>
    <x v="48"/>
    <n v="3"/>
    <n v="181"/>
    <n v="130"/>
    <n v="1200"/>
    <n v="2182"/>
    <n v="1044"/>
    <x v="61"/>
    <x v="5"/>
    <x v="302"/>
    <x v="1"/>
    <n v="3"/>
    <x v="6"/>
    <x v="1"/>
  </r>
  <r>
    <s v="AX20430"/>
    <s v="ENX2099"/>
    <s v="A128"/>
    <s v="EMP1031"/>
    <s v="C1349"/>
    <d v="2020-07-08T00:00:00"/>
    <x v="52"/>
    <n v="2"/>
    <n v="112"/>
    <n v="90"/>
    <n v="1200"/>
    <n v="2182"/>
    <n v="164"/>
    <x v="63"/>
    <x v="21"/>
    <x v="487"/>
    <x v="2"/>
    <n v="3"/>
    <x v="6"/>
    <x v="1"/>
  </r>
  <r>
    <s v="AX20439"/>
    <s v="ENX2018"/>
    <s v="A170"/>
    <s v="EMP1031"/>
    <s v="C1332"/>
    <d v="2020-07-08T00:00:00"/>
    <x v="8"/>
    <n v="3"/>
    <n v="1178"/>
    <n v="683"/>
    <n v="818"/>
    <n v="1022"/>
    <n v="286"/>
    <x v="49"/>
    <x v="42"/>
    <x v="762"/>
    <x v="0"/>
    <n v="3"/>
    <x v="6"/>
    <x v="1"/>
  </r>
  <r>
    <s v="AX20440"/>
    <s v="ENX2090"/>
    <s v="A149"/>
    <s v="EMP1002"/>
    <s v="C1296"/>
    <d v="2020-07-08T00:00:00"/>
    <x v="55"/>
    <n v="3"/>
    <n v="1119"/>
    <n v="683"/>
    <n v="1965"/>
    <n v="2396"/>
    <n v="264"/>
    <x v="29"/>
    <x v="14"/>
    <x v="300"/>
    <x v="6"/>
    <n v="4"/>
    <x v="6"/>
    <x v="1"/>
  </r>
  <r>
    <s v="AX20447"/>
    <s v="ENX2062"/>
    <s v="A131"/>
    <s v="EMP1018"/>
    <s v="C1095"/>
    <d v="2020-07-08T00:00:00"/>
    <x v="91"/>
    <n v="1"/>
    <n v="596"/>
    <n v="358"/>
    <n v="1263"/>
    <n v="1683"/>
    <n v="1839"/>
    <x v="25"/>
    <x v="41"/>
    <x v="348"/>
    <x v="5"/>
    <n v="7"/>
    <x v="6"/>
    <x v="1"/>
  </r>
  <r>
    <s v="AX20450"/>
    <s v="ENX2020"/>
    <s v="A100"/>
    <s v="EMP1015"/>
    <s v="C1467"/>
    <d v="2020-07-08T00:00:00"/>
    <x v="18"/>
    <n v="1"/>
    <n v="2396"/>
    <n v="1965"/>
    <n v="5364"/>
    <n v="7059"/>
    <n v="206"/>
    <x v="73"/>
    <x v="32"/>
    <x v="506"/>
    <x v="1"/>
    <n v="10"/>
    <x v="6"/>
    <x v="1"/>
  </r>
  <r>
    <s v="AX20453"/>
    <s v="ENX2052"/>
    <s v="A158"/>
    <s v="EMP1020"/>
    <s v="C1526"/>
    <d v="2020-07-08T00:00:00"/>
    <x v="45"/>
    <n v="4"/>
    <n v="2257"/>
    <n v="1535"/>
    <n v="1397"/>
    <n v="1967"/>
    <n v="855"/>
    <x v="35"/>
    <x v="18"/>
    <x v="574"/>
    <x v="3"/>
    <n v="10"/>
    <x v="6"/>
    <x v="1"/>
  </r>
  <r>
    <s v="AX20455"/>
    <s v="ENX2043"/>
    <s v="A130"/>
    <s v="EMP1006"/>
    <s v="C1128"/>
    <d v="2020-07-08T00:00:00"/>
    <x v="11"/>
    <n v="3"/>
    <n v="818"/>
    <n v="450"/>
    <n v="3930"/>
    <n v="4792"/>
    <n v="1035"/>
    <x v="14"/>
    <x v="19"/>
    <x v="400"/>
    <x v="5"/>
    <n v="10"/>
    <x v="6"/>
    <x v="1"/>
  </r>
  <r>
    <s v="AX20456"/>
    <s v="ENX2088"/>
    <s v="A113"/>
    <s v="EMP1000"/>
    <s v="C1360"/>
    <d v="2020-07-08T00:00:00"/>
    <x v="48"/>
    <n v="1"/>
    <n v="1467"/>
    <n v="807"/>
    <n v="838"/>
    <n v="1103"/>
    <n v="264"/>
    <x v="58"/>
    <x v="11"/>
    <x v="162"/>
    <x v="0"/>
    <n v="11"/>
    <x v="6"/>
    <x v="1"/>
  </r>
  <r>
    <s v="AX20468"/>
    <s v="ENX2009"/>
    <s v="A120"/>
    <s v="EMP1019"/>
    <s v="C1039"/>
    <d v="2020-07-08T00:00:00"/>
    <x v="75"/>
    <n v="1"/>
    <n v="1522"/>
    <n v="791"/>
    <n v="450"/>
    <n v="818"/>
    <n v="736"/>
    <x v="33"/>
    <x v="42"/>
    <x v="28"/>
    <x v="0"/>
    <n v="11"/>
    <x v="6"/>
    <x v="1"/>
  </r>
  <r>
    <s v="AX20477"/>
    <s v="ENX2082"/>
    <s v="A119"/>
    <s v="EMP1006"/>
    <s v="C1305"/>
    <d v="2020-07-09T00:00:00"/>
    <x v="86"/>
    <n v="2"/>
    <n v="530"/>
    <n v="424"/>
    <n v="1443"/>
    <n v="1826"/>
    <n v="161"/>
    <x v="17"/>
    <x v="19"/>
    <x v="301"/>
    <x v="3"/>
    <n v="1"/>
    <x v="6"/>
    <x v="1"/>
  </r>
  <r>
    <s v="AX20482"/>
    <s v="ENX2089"/>
    <s v="A129"/>
    <s v="EMP1026"/>
    <s v="C1579"/>
    <d v="2020-07-09T00:00:00"/>
    <x v="89"/>
    <n v="4"/>
    <n v="1826"/>
    <n v="1443"/>
    <n v="4605"/>
    <n v="6771"/>
    <n v="792"/>
    <x v="15"/>
    <x v="41"/>
    <x v="192"/>
    <x v="3"/>
    <n v="1"/>
    <x v="6"/>
    <x v="1"/>
  </r>
  <r>
    <s v="AX20484"/>
    <s v="ENX2039"/>
    <s v="A157"/>
    <s v="EMP1038"/>
    <s v="C1119"/>
    <d v="2020-07-09T00:00:00"/>
    <x v="96"/>
    <n v="1"/>
    <n v="1826"/>
    <n v="1443"/>
    <n v="6064"/>
    <n v="7132"/>
    <n v="982"/>
    <x v="47"/>
    <x v="5"/>
    <x v="253"/>
    <x v="5"/>
    <n v="1"/>
    <x v="6"/>
    <x v="1"/>
  </r>
  <r>
    <s v="AX20491"/>
    <s v="ENX2018"/>
    <s v="A171"/>
    <s v="EMP1024"/>
    <s v="C1281"/>
    <d v="2020-07-09T00:00:00"/>
    <x v="8"/>
    <n v="4"/>
    <n v="2005"/>
    <n v="1223"/>
    <n v="807"/>
    <n v="1467"/>
    <n v="39"/>
    <x v="48"/>
    <x v="25"/>
    <x v="763"/>
    <x v="0"/>
    <n v="4"/>
    <x v="6"/>
    <x v="1"/>
  </r>
  <r>
    <s v="AX20500"/>
    <s v="ENX2077"/>
    <s v="A102"/>
    <s v="EMP1015"/>
    <s v="C1671"/>
    <d v="2020-07-09T00:00:00"/>
    <x v="51"/>
    <n v="3"/>
    <n v="315"/>
    <n v="208"/>
    <n v="294"/>
    <n v="368"/>
    <n v="766"/>
    <x v="12"/>
    <x v="6"/>
    <x v="593"/>
    <x v="0"/>
    <n v="4"/>
    <x v="6"/>
    <x v="1"/>
  </r>
  <r>
    <s v="AX20508"/>
    <s v="ENX2027"/>
    <s v="A147"/>
    <s v="EMP1030"/>
    <s v="C1675"/>
    <d v="2020-07-09T00:00:00"/>
    <x v="19"/>
    <n v="3"/>
    <n v="1566"/>
    <n v="1190"/>
    <n v="1890"/>
    <n v="3778"/>
    <n v="2200"/>
    <x v="62"/>
    <x v="35"/>
    <x v="749"/>
    <x v="3"/>
    <n v="5"/>
    <x v="6"/>
    <x v="1"/>
  </r>
  <r>
    <s v="AX20510"/>
    <s v="ENX2093"/>
    <s v="A120"/>
    <s v="EMP1009"/>
    <s v="C1757"/>
    <d v="2020-07-09T00:00:00"/>
    <x v="99"/>
    <n v="2"/>
    <n v="596"/>
    <n v="358"/>
    <n v="791"/>
    <n v="1522"/>
    <n v="972"/>
    <x v="64"/>
    <x v="39"/>
    <x v="12"/>
    <x v="6"/>
    <n v="10"/>
    <x v="6"/>
    <x v="1"/>
  </r>
  <r>
    <s v="AX20514"/>
    <s v="ENX2092"/>
    <s v="A131"/>
    <s v="EMP1038"/>
    <s v="C1011"/>
    <d v="2020-07-09T00:00:00"/>
    <x v="87"/>
    <n v="1"/>
    <n v="1522"/>
    <n v="791"/>
    <n v="971"/>
    <n v="1494"/>
    <n v="606"/>
    <x v="0"/>
    <x v="18"/>
    <x v="553"/>
    <x v="5"/>
    <n v="10"/>
    <x v="6"/>
    <x v="1"/>
  </r>
  <r>
    <s v="AX20522"/>
    <s v="ENX2017"/>
    <s v="A170"/>
    <s v="EMP1006"/>
    <s v="C1235"/>
    <d v="2020-07-10T00:00:00"/>
    <x v="61"/>
    <n v="2"/>
    <n v="2283"/>
    <n v="1484"/>
    <n v="3930"/>
    <n v="4792"/>
    <n v="1485"/>
    <x v="67"/>
    <x v="22"/>
    <x v="667"/>
    <x v="3"/>
    <n v="4"/>
    <x v="6"/>
    <x v="1"/>
  </r>
  <r>
    <s v="AX20525"/>
    <s v="ENX2090"/>
    <s v="A155"/>
    <s v="EMP1003"/>
    <s v="C1567"/>
    <d v="2020-07-10T00:00:00"/>
    <x v="55"/>
    <n v="3"/>
    <n v="181"/>
    <n v="130"/>
    <n v="1686"/>
    <n v="2478"/>
    <n v="4096"/>
    <x v="4"/>
    <x v="32"/>
    <x v="205"/>
    <x v="3"/>
    <n v="6"/>
    <x v="6"/>
    <x v="1"/>
  </r>
  <r>
    <s v="AX20529"/>
    <s v="ENX2010"/>
    <s v="A106"/>
    <s v="EMP1002"/>
    <s v="C1690"/>
    <d v="2020-07-10T00:00:00"/>
    <x v="43"/>
    <n v="1"/>
    <n v="1103"/>
    <n v="838"/>
    <n v="358"/>
    <n v="596"/>
    <n v="892"/>
    <x v="18"/>
    <x v="37"/>
    <x v="738"/>
    <x v="3"/>
    <n v="6"/>
    <x v="6"/>
    <x v="1"/>
  </r>
  <r>
    <s v="AX20530"/>
    <s v="ENX2040"/>
    <s v="A146"/>
    <s v="EMP1039"/>
    <s v="C1662"/>
    <d v="2020-07-10T00:00:00"/>
    <x v="4"/>
    <n v="1"/>
    <n v="1889"/>
    <n v="945"/>
    <n v="1820"/>
    <n v="3196"/>
    <n v="144"/>
    <x v="21"/>
    <x v="18"/>
    <x v="2"/>
    <x v="6"/>
    <n v="6"/>
    <x v="6"/>
    <x v="1"/>
  </r>
  <r>
    <s v="AX20536"/>
    <s v="ENX2043"/>
    <s v="A143"/>
    <s v="EMP1037"/>
    <s v="C1607"/>
    <d v="2020-07-10T00:00:00"/>
    <x v="11"/>
    <n v="2"/>
    <n v="684"/>
    <n v="561"/>
    <n v="1777"/>
    <n v="2141"/>
    <n v="1198"/>
    <x v="62"/>
    <x v="18"/>
    <x v="650"/>
    <x v="6"/>
    <n v="6"/>
    <x v="6"/>
    <x v="1"/>
  </r>
  <r>
    <s v="AX20542"/>
    <s v="ENX2062"/>
    <s v="A133"/>
    <s v="EMP1012"/>
    <s v="C1515"/>
    <d v="2020-07-10T00:00:00"/>
    <x v="91"/>
    <n v="3"/>
    <n v="1494"/>
    <n v="971"/>
    <n v="478"/>
    <n v="886"/>
    <n v="600"/>
    <x v="32"/>
    <x v="29"/>
    <x v="539"/>
    <x v="6"/>
    <n v="8"/>
    <x v="6"/>
    <x v="1"/>
  </r>
  <r>
    <s v="AX20543"/>
    <s v="ENX2043"/>
    <s v="A170"/>
    <s v="EMP1002"/>
    <s v="C1063"/>
    <d v="2020-07-10T00:00:00"/>
    <x v="11"/>
    <n v="1"/>
    <n v="1862"/>
    <n v="1173"/>
    <n v="1161"/>
    <n v="2001"/>
    <n v="64"/>
    <x v="69"/>
    <x v="17"/>
    <x v="252"/>
    <x v="2"/>
    <n v="10"/>
    <x v="6"/>
    <x v="1"/>
  </r>
  <r>
    <s v="AX20545"/>
    <s v="ENX2026"/>
    <s v="A128"/>
    <s v="EMP1016"/>
    <s v="C1524"/>
    <d v="2020-07-10T00:00:00"/>
    <x v="74"/>
    <n v="2"/>
    <n v="1671"/>
    <n v="1220"/>
    <n v="682"/>
    <n v="1338"/>
    <n v="123"/>
    <x v="19"/>
    <x v="40"/>
    <x v="730"/>
    <x v="2"/>
    <n v="11"/>
    <x v="6"/>
    <x v="1"/>
  </r>
  <r>
    <s v="AX20549"/>
    <s v="ENX2044"/>
    <s v="A123"/>
    <s v="EMP1015"/>
    <s v="C1783"/>
    <d v="2020-07-10T00:00:00"/>
    <x v="54"/>
    <n v="1"/>
    <n v="1582"/>
    <n v="1234"/>
    <n v="336"/>
    <n v="492"/>
    <n v="248"/>
    <x v="50"/>
    <x v="32"/>
    <x v="66"/>
    <x v="3"/>
    <n v="11"/>
    <x v="6"/>
    <x v="1"/>
  </r>
  <r>
    <s v="AX20550"/>
    <s v="ENX2073"/>
    <s v="A143"/>
    <s v="EMP1006"/>
    <s v="C1128"/>
    <d v="2020-07-10T00:00:00"/>
    <x v="85"/>
    <n v="1"/>
    <n v="1887"/>
    <n v="1378"/>
    <n v="408"/>
    <n v="504"/>
    <n v="496"/>
    <x v="25"/>
    <x v="12"/>
    <x v="207"/>
    <x v="1"/>
    <n v="12"/>
    <x v="6"/>
    <x v="1"/>
  </r>
  <r>
    <s v="AX20551"/>
    <s v="ENX2002"/>
    <s v="A162"/>
    <s v="EMP1039"/>
    <s v="C1086"/>
    <d v="2020-07-11T00:00:00"/>
    <x v="100"/>
    <n v="1"/>
    <n v="400"/>
    <n v="208"/>
    <n v="1067"/>
    <n v="1809"/>
    <n v="507"/>
    <x v="41"/>
    <x v="10"/>
    <x v="702"/>
    <x v="1"/>
    <n v="2"/>
    <x v="6"/>
    <x v="1"/>
  </r>
  <r>
    <s v="AX20554"/>
    <s v="ENX2026"/>
    <s v="A124"/>
    <s v="EMP1010"/>
    <s v="C1469"/>
    <d v="2020-07-11T00:00:00"/>
    <x v="74"/>
    <n v="1"/>
    <n v="1587"/>
    <n v="1301"/>
    <n v="1942"/>
    <n v="2988"/>
    <n v="827"/>
    <x v="71"/>
    <x v="22"/>
    <x v="196"/>
    <x v="1"/>
    <n v="2"/>
    <x v="6"/>
    <x v="1"/>
  </r>
  <r>
    <s v="AX20555"/>
    <s v="ENX2049"/>
    <s v="A164"/>
    <s v="EMP1001"/>
    <s v="C1436"/>
    <d v="2020-07-11T00:00:00"/>
    <x v="58"/>
    <n v="2"/>
    <n v="2495"/>
    <n v="1896"/>
    <n v="1090"/>
    <n v="1380"/>
    <n v="64"/>
    <x v="70"/>
    <x v="22"/>
    <x v="439"/>
    <x v="2"/>
    <n v="2"/>
    <x v="6"/>
    <x v="1"/>
  </r>
  <r>
    <s v="AX20556"/>
    <s v="ENX2075"/>
    <s v="A141"/>
    <s v="EMP1004"/>
    <s v="C1486"/>
    <d v="2020-07-11T00:00:00"/>
    <x v="35"/>
    <n v="2"/>
    <n v="1671"/>
    <n v="1220"/>
    <n v="5004"/>
    <n v="6104"/>
    <n v="742"/>
    <x v="15"/>
    <x v="27"/>
    <x v="11"/>
    <x v="6"/>
    <n v="5"/>
    <x v="6"/>
    <x v="1"/>
  </r>
  <r>
    <s v="AX20562"/>
    <s v="ENX2091"/>
    <s v="A133"/>
    <s v="EMP1028"/>
    <s v="C1750"/>
    <d v="2020-07-11T00:00:00"/>
    <x v="39"/>
    <n v="3"/>
    <n v="1972"/>
    <n v="1321"/>
    <n v="2248"/>
    <n v="3304"/>
    <n v="1504"/>
    <x v="8"/>
    <x v="26"/>
    <x v="344"/>
    <x v="3"/>
    <n v="5"/>
    <x v="6"/>
    <x v="1"/>
  </r>
  <r>
    <s v="AX20569"/>
    <s v="ENX2016"/>
    <s v="A116"/>
    <s v="EMP1044"/>
    <s v="C1717"/>
    <d v="2020-07-11T00:00:00"/>
    <x v="6"/>
    <n v="2"/>
    <n v="584"/>
    <n v="420"/>
    <n v="292"/>
    <n v="356"/>
    <n v="1742"/>
    <x v="59"/>
    <x v="23"/>
    <x v="392"/>
    <x v="3"/>
    <n v="6"/>
    <x v="6"/>
    <x v="1"/>
  </r>
  <r>
    <s v="AX20572"/>
    <s v="ENX2090"/>
    <s v="A133"/>
    <s v="EMP1036"/>
    <s v="C1203"/>
    <d v="2020-07-11T00:00:00"/>
    <x v="55"/>
    <n v="1"/>
    <n v="2396"/>
    <n v="1965"/>
    <n v="4432"/>
    <n v="5404"/>
    <n v="328"/>
    <x v="59"/>
    <x v="8"/>
    <x v="237"/>
    <x v="5"/>
    <n v="6"/>
    <x v="6"/>
    <x v="1"/>
  </r>
  <r>
    <s v="AX20577"/>
    <s v="ENX2040"/>
    <s v="A124"/>
    <s v="EMP1007"/>
    <s v="C1024"/>
    <d v="2020-07-11T00:00:00"/>
    <x v="4"/>
    <n v="1"/>
    <n v="35"/>
    <n v="22"/>
    <n v="945"/>
    <n v="1889"/>
    <n v="560"/>
    <x v="1"/>
    <x v="21"/>
    <x v="632"/>
    <x v="5"/>
    <n v="6"/>
    <x v="6"/>
    <x v="1"/>
  </r>
  <r>
    <s v="AX20578"/>
    <s v="ENX2013"/>
    <s v="A126"/>
    <s v="EMP1039"/>
    <s v="C1546"/>
    <d v="2020-07-11T00:00:00"/>
    <x v="70"/>
    <n v="3"/>
    <n v="2294"/>
    <n v="1399"/>
    <n v="1220"/>
    <n v="1671"/>
    <n v="436"/>
    <x v="30"/>
    <x v="27"/>
    <x v="288"/>
    <x v="2"/>
    <n v="7"/>
    <x v="6"/>
    <x v="1"/>
  </r>
  <r>
    <s v="AX20586"/>
    <s v="ENX2008"/>
    <s v="A129"/>
    <s v="EMP1027"/>
    <s v="C1576"/>
    <d v="2020-07-11T00:00:00"/>
    <x v="24"/>
    <n v="2"/>
    <n v="2257"/>
    <n v="1535"/>
    <n v="900"/>
    <n v="1500"/>
    <n v="264"/>
    <x v="64"/>
    <x v="2"/>
    <x v="252"/>
    <x v="2"/>
    <n v="7"/>
    <x v="6"/>
    <x v="1"/>
  </r>
  <r>
    <s v="AX20587"/>
    <s v="ENX2040"/>
    <s v="A106"/>
    <s v="EMP1001"/>
    <s v="C1049"/>
    <d v="2020-07-11T00:00:00"/>
    <x v="4"/>
    <n v="1"/>
    <n v="603"/>
    <n v="416"/>
    <n v="5044"/>
    <n v="6552"/>
    <n v="4096"/>
    <x v="53"/>
    <x v="24"/>
    <x v="626"/>
    <x v="4"/>
    <n v="7"/>
    <x v="6"/>
    <x v="1"/>
  </r>
  <r>
    <s v="AX20591"/>
    <s v="ENX2096"/>
    <s v="A142"/>
    <s v="EMP1043"/>
    <s v="C1453"/>
    <d v="2020-07-11T00:00:00"/>
    <x v="36"/>
    <n v="3"/>
    <n v="603"/>
    <n v="416"/>
    <n v="291"/>
    <n v="378"/>
    <n v="265"/>
    <x v="37"/>
    <x v="17"/>
    <x v="181"/>
    <x v="5"/>
    <n v="8"/>
    <x v="6"/>
    <x v="1"/>
  </r>
  <r>
    <s v="AX20598"/>
    <s v="ENX2092"/>
    <s v="A154"/>
    <s v="EMP1001"/>
    <s v="C1543"/>
    <d v="2020-07-11T00:00:00"/>
    <x v="87"/>
    <n v="3"/>
    <n v="123"/>
    <n v="84"/>
    <n v="816"/>
    <n v="1008"/>
    <n v="451"/>
    <x v="35"/>
    <x v="15"/>
    <x v="674"/>
    <x v="4"/>
    <n v="8"/>
    <x v="6"/>
    <x v="1"/>
  </r>
  <r>
    <s v="AX20600"/>
    <s v="ENX2092"/>
    <s v="A151"/>
    <s v="EMP1039"/>
    <s v="C1417"/>
    <d v="2020-07-11T00:00:00"/>
    <x v="87"/>
    <n v="3"/>
    <n v="2091"/>
    <n v="1485"/>
    <n v="561"/>
    <n v="684"/>
    <n v="742"/>
    <x v="71"/>
    <x v="1"/>
    <x v="176"/>
    <x v="0"/>
    <n v="9"/>
    <x v="6"/>
    <x v="1"/>
  </r>
  <r>
    <s v="AX20601"/>
    <s v="ENX2044"/>
    <s v="A156"/>
    <s v="EMP1042"/>
    <s v="C1209"/>
    <d v="2020-07-11T00:00:00"/>
    <x v="54"/>
    <n v="1"/>
    <n v="181"/>
    <n v="130"/>
    <n v="3488"/>
    <n v="6972"/>
    <n v="600"/>
    <x v="72"/>
    <x v="18"/>
    <x v="152"/>
    <x v="5"/>
    <n v="10"/>
    <x v="6"/>
    <x v="1"/>
  </r>
  <r>
    <s v="AX20605"/>
    <s v="ENX2049"/>
    <s v="A113"/>
    <s v="EMP1031"/>
    <s v="C1249"/>
    <d v="2020-07-11T00:00:00"/>
    <x v="58"/>
    <n v="1"/>
    <n v="684"/>
    <n v="561"/>
    <n v="588"/>
    <n v="736"/>
    <n v="874"/>
    <x v="62"/>
    <x v="36"/>
    <x v="348"/>
    <x v="4"/>
    <n v="10"/>
    <x v="6"/>
    <x v="1"/>
  </r>
  <r>
    <s v="AX20606"/>
    <s v="ENX2070"/>
    <s v="A108"/>
    <s v="EMP1002"/>
    <s v="C1232"/>
    <d v="2020-07-11T00:00:00"/>
    <x v="40"/>
    <n v="1"/>
    <n v="2396"/>
    <n v="1965"/>
    <n v="79"/>
    <n v="127"/>
    <n v="49"/>
    <x v="53"/>
    <x v="10"/>
    <x v="277"/>
    <x v="5"/>
    <n v="11"/>
    <x v="6"/>
    <x v="1"/>
  </r>
  <r>
    <s v="AX20610"/>
    <s v="ENX2089"/>
    <s v="A114"/>
    <s v="EMP1042"/>
    <s v="C1438"/>
    <d v="2020-07-11T00:00:00"/>
    <x v="89"/>
    <n v="4"/>
    <n v="637"/>
    <n v="389"/>
    <n v="144"/>
    <n v="272"/>
    <n v="660"/>
    <x v="52"/>
    <x v="39"/>
    <x v="690"/>
    <x v="4"/>
    <n v="12"/>
    <x v="6"/>
    <x v="1"/>
  </r>
  <r>
    <s v="AX20612"/>
    <s v="ENX2087"/>
    <s v="A170"/>
    <s v="EMP1018"/>
    <s v="C1612"/>
    <d v="2020-07-12T00:00:00"/>
    <x v="95"/>
    <n v="3"/>
    <n v="1889"/>
    <n v="945"/>
    <n v="171"/>
    <n v="217"/>
    <n v="1128"/>
    <x v="40"/>
    <x v="23"/>
    <x v="757"/>
    <x v="2"/>
    <n v="3"/>
    <x v="6"/>
    <x v="1"/>
  </r>
  <r>
    <s v="AX20613"/>
    <s v="ENX2052"/>
    <s v="A145"/>
    <s v="EMP1028"/>
    <s v="C1263"/>
    <d v="2020-07-12T00:00:00"/>
    <x v="45"/>
    <n v="1"/>
    <n v="1809"/>
    <n v="1067"/>
    <n v="818"/>
    <n v="1634"/>
    <n v="613"/>
    <x v="35"/>
    <x v="18"/>
    <x v="12"/>
    <x v="1"/>
    <n v="8"/>
    <x v="6"/>
    <x v="1"/>
  </r>
  <r>
    <s v="AX20619"/>
    <s v="ENX2003"/>
    <s v="A173"/>
    <s v="EMP1009"/>
    <s v="C1169"/>
    <d v="2020-07-12T00:00:00"/>
    <x v="22"/>
    <n v="1"/>
    <n v="2091"/>
    <n v="1485"/>
    <n v="1295"/>
    <n v="1639"/>
    <n v="1818"/>
    <x v="27"/>
    <x v="39"/>
    <x v="338"/>
    <x v="0"/>
    <n v="11"/>
    <x v="6"/>
    <x v="1"/>
  </r>
  <r>
    <s v="AX20623"/>
    <s v="ENX2032"/>
    <s v="A137"/>
    <s v="EMP1018"/>
    <s v="C1708"/>
    <d v="2020-07-12T00:00:00"/>
    <x v="47"/>
    <n v="2"/>
    <n v="2241"/>
    <n v="1367"/>
    <n v="269"/>
    <n v="368"/>
    <n v="651"/>
    <x v="71"/>
    <x v="44"/>
    <x v="482"/>
    <x v="6"/>
    <n v="11"/>
    <x v="6"/>
    <x v="1"/>
  </r>
  <r>
    <s v="AX20624"/>
    <s v="ENX2090"/>
    <s v="A153"/>
    <s v="EMP1041"/>
    <s v="C1420"/>
    <d v="2020-07-12T00:00:00"/>
    <x v="55"/>
    <n v="3"/>
    <n v="2005"/>
    <n v="1223"/>
    <n v="387"/>
    <n v="667"/>
    <n v="204"/>
    <x v="40"/>
    <x v="36"/>
    <x v="220"/>
    <x v="0"/>
    <n v="11"/>
    <x v="6"/>
    <x v="1"/>
  </r>
  <r>
    <s v="AX20630"/>
    <s v="ENX2085"/>
    <s v="A124"/>
    <s v="EMP1026"/>
    <s v="C1004"/>
    <d v="2020-07-12T00:00:00"/>
    <x v="29"/>
    <n v="1"/>
    <n v="1353"/>
    <n v="947"/>
    <n v="1321"/>
    <n v="1972"/>
    <n v="243"/>
    <x v="48"/>
    <x v="23"/>
    <x v="488"/>
    <x v="3"/>
    <n v="12"/>
    <x v="6"/>
    <x v="1"/>
  </r>
  <r>
    <s v="AX20633"/>
    <s v="ENX2015"/>
    <s v="A159"/>
    <s v="EMP1026"/>
    <s v="C1192"/>
    <d v="2020-07-12T00:00:00"/>
    <x v="17"/>
    <n v="1"/>
    <n v="1022"/>
    <n v="818"/>
    <n v="1944"/>
    <n v="2313"/>
    <n v="82"/>
    <x v="0"/>
    <x v="16"/>
    <x v="551"/>
    <x v="4"/>
    <n v="12"/>
    <x v="6"/>
    <x v="1"/>
  </r>
  <r>
    <s v="AX20635"/>
    <s v="ENX2042"/>
    <s v="A117"/>
    <s v="EMP1001"/>
    <s v="C1591"/>
    <d v="2020-07-13T00:00:00"/>
    <x v="49"/>
    <n v="2"/>
    <n v="1351"/>
    <n v="1108"/>
    <n v="540"/>
    <n v="871"/>
    <n v="78"/>
    <x v="40"/>
    <x v="39"/>
    <x v="631"/>
    <x v="3"/>
    <n v="2"/>
    <x v="6"/>
    <x v="1"/>
  </r>
  <r>
    <s v="AX20636"/>
    <s v="ENX2085"/>
    <s v="A146"/>
    <s v="EMP1008"/>
    <s v="C1746"/>
    <d v="2020-07-13T00:00:00"/>
    <x v="29"/>
    <n v="2"/>
    <n v="2241"/>
    <n v="1367"/>
    <n v="208"/>
    <n v="400"/>
    <n v="344"/>
    <x v="59"/>
    <x v="39"/>
    <x v="614"/>
    <x v="5"/>
    <n v="3"/>
    <x v="6"/>
    <x v="1"/>
  </r>
  <r>
    <s v="AX20645"/>
    <s v="ENX2012"/>
    <s v="A140"/>
    <s v="EMP1009"/>
    <s v="C1544"/>
    <d v="2020-07-13T00:00:00"/>
    <x v="16"/>
    <n v="2"/>
    <n v="530"/>
    <n v="435"/>
    <n v="2144"/>
    <n v="3200"/>
    <n v="1316"/>
    <x v="14"/>
    <x v="42"/>
    <x v="72"/>
    <x v="6"/>
    <n v="4"/>
    <x v="6"/>
    <x v="1"/>
  </r>
  <r>
    <s v="AX20646"/>
    <s v="ENX2072"/>
    <s v="A139"/>
    <s v="EMP1026"/>
    <s v="C1022"/>
    <d v="2020-07-13T00:00:00"/>
    <x v="31"/>
    <n v="2"/>
    <n v="1566"/>
    <n v="1190"/>
    <n v="5892"/>
    <n v="9988"/>
    <n v="895"/>
    <x v="11"/>
    <x v="42"/>
    <x v="40"/>
    <x v="6"/>
    <n v="4"/>
    <x v="6"/>
    <x v="1"/>
  </r>
  <r>
    <s v="AX20647"/>
    <s v="ENX2097"/>
    <s v="A126"/>
    <s v="EMP1005"/>
    <s v="C1321"/>
    <d v="2020-07-13T00:00:00"/>
    <x v="0"/>
    <n v="1"/>
    <n v="1809"/>
    <n v="1067"/>
    <n v="5772"/>
    <n v="7304"/>
    <n v="192"/>
    <x v="36"/>
    <x v="30"/>
    <x v="333"/>
    <x v="3"/>
    <n v="4"/>
    <x v="6"/>
    <x v="1"/>
  </r>
  <r>
    <s v="AX20650"/>
    <s v="ENX2004"/>
    <s v="A152"/>
    <s v="EMP1015"/>
    <s v="C1505"/>
    <d v="2020-07-13T00:00:00"/>
    <x v="23"/>
    <n v="1"/>
    <n v="502"/>
    <n v="296"/>
    <n v="538"/>
    <n v="736"/>
    <n v="1140"/>
    <x v="41"/>
    <x v="8"/>
    <x v="299"/>
    <x v="5"/>
    <n v="5"/>
    <x v="6"/>
    <x v="1"/>
  </r>
  <r>
    <s v="AX20667"/>
    <s v="ENX2061"/>
    <s v="A164"/>
    <s v="EMP1030"/>
    <s v="C1627"/>
    <d v="2020-07-13T00:00:00"/>
    <x v="72"/>
    <n v="2"/>
    <n v="290"/>
    <n v="200"/>
    <n v="208"/>
    <n v="315"/>
    <n v="689"/>
    <x v="19"/>
    <x v="29"/>
    <x v="745"/>
    <x v="4"/>
    <n v="5"/>
    <x v="6"/>
    <x v="1"/>
  </r>
  <r>
    <s v="AX20669"/>
    <s v="ENX2064"/>
    <s v="A172"/>
    <s v="EMP1012"/>
    <s v="C1575"/>
    <d v="2020-07-13T00:00:00"/>
    <x v="25"/>
    <n v="3"/>
    <n v="458"/>
    <n v="376"/>
    <n v="1046"/>
    <n v="1635"/>
    <n v="944"/>
    <x v="59"/>
    <x v="26"/>
    <x v="646"/>
    <x v="3"/>
    <n v="6"/>
    <x v="6"/>
    <x v="1"/>
  </r>
  <r>
    <s v="AX20671"/>
    <s v="ENX2076"/>
    <s v="A114"/>
    <s v="EMP1043"/>
    <s v="C1152"/>
    <d v="2020-07-13T00:00:00"/>
    <x v="15"/>
    <n v="1"/>
    <n v="1967"/>
    <n v="1397"/>
    <n v="945"/>
    <n v="1889"/>
    <n v="274"/>
    <x v="41"/>
    <x v="5"/>
    <x v="652"/>
    <x v="4"/>
    <n v="8"/>
    <x v="6"/>
    <x v="1"/>
  </r>
  <r>
    <s v="AX20672"/>
    <s v="ENX2078"/>
    <s v="A132"/>
    <s v="EMP1008"/>
    <s v="C1027"/>
    <d v="2020-07-13T00:00:00"/>
    <x v="66"/>
    <n v="1"/>
    <n v="1500"/>
    <n v="900"/>
    <n v="888"/>
    <n v="1506"/>
    <n v="204"/>
    <x v="8"/>
    <x v="22"/>
    <x v="540"/>
    <x v="0"/>
    <n v="9"/>
    <x v="6"/>
    <x v="1"/>
  </r>
  <r>
    <s v="AX20674"/>
    <s v="ENX2060"/>
    <s v="A144"/>
    <s v="EMP1032"/>
    <s v="C1100"/>
    <d v="2020-07-13T00:00:00"/>
    <x v="73"/>
    <n v="1"/>
    <n v="886"/>
    <n v="478"/>
    <n v="387"/>
    <n v="667"/>
    <n v="380"/>
    <x v="35"/>
    <x v="19"/>
    <x v="11"/>
    <x v="5"/>
    <n v="11"/>
    <x v="6"/>
    <x v="1"/>
  </r>
  <r>
    <s v="AX20676"/>
    <s v="ENX2097"/>
    <s v="A168"/>
    <s v="EMP1016"/>
    <s v="C1782"/>
    <d v="2020-07-13T00:00:00"/>
    <x v="0"/>
    <n v="4"/>
    <n v="1414"/>
    <n v="962"/>
    <n v="1680"/>
    <n v="2336"/>
    <n v="90"/>
    <x v="39"/>
    <x v="8"/>
    <x v="424"/>
    <x v="1"/>
    <n v="11"/>
    <x v="6"/>
    <x v="1"/>
  </r>
  <r>
    <s v="AX20677"/>
    <s v="ENX2064"/>
    <s v="A121"/>
    <s v="EMP1040"/>
    <s v="C1606"/>
    <d v="2020-07-13T00:00:00"/>
    <x v="25"/>
    <n v="3"/>
    <n v="1338"/>
    <n v="682"/>
    <n v="3783"/>
    <n v="4914"/>
    <n v="348"/>
    <x v="0"/>
    <x v="34"/>
    <x v="256"/>
    <x v="5"/>
    <n v="12"/>
    <x v="6"/>
    <x v="1"/>
  </r>
  <r>
    <s v="AX20678"/>
    <s v="ENX2069"/>
    <s v="A155"/>
    <s v="EMP1044"/>
    <s v="C1670"/>
    <d v="2020-07-13T00:00:00"/>
    <x v="46"/>
    <n v="4"/>
    <n v="847"/>
    <n v="534"/>
    <n v="200"/>
    <n v="290"/>
    <n v="360"/>
    <x v="33"/>
    <x v="14"/>
    <x v="269"/>
    <x v="1"/>
    <n v="12"/>
    <x v="6"/>
    <x v="1"/>
  </r>
  <r>
    <s v="AX20685"/>
    <s v="ENX2031"/>
    <s v="A157"/>
    <s v="EMP1030"/>
    <s v="C1626"/>
    <d v="2020-07-14T00:00:00"/>
    <x v="88"/>
    <n v="1"/>
    <n v="217"/>
    <n v="171"/>
    <n v="818"/>
    <n v="1022"/>
    <n v="722"/>
    <x v="8"/>
    <x v="12"/>
    <x v="373"/>
    <x v="6"/>
    <n v="12"/>
    <x v="6"/>
    <x v="0"/>
  </r>
  <r>
    <s v="AX20688"/>
    <s v="ENX2019"/>
    <s v="A170"/>
    <s v="EMP1039"/>
    <s v="C1434"/>
    <d v="2020-07-14T00:00:00"/>
    <x v="60"/>
    <n v="3"/>
    <n v="1278"/>
    <n v="665"/>
    <n v="807"/>
    <n v="1467"/>
    <n v="2685"/>
    <x v="52"/>
    <x v="3"/>
    <x v="49"/>
    <x v="6"/>
    <n v="12"/>
    <x v="6"/>
    <x v="0"/>
  </r>
  <r>
    <s v="AX20689"/>
    <s v="ENX2074"/>
    <s v="A125"/>
    <s v="EMP1016"/>
    <s v="C1724"/>
    <d v="2020-07-14T00:00:00"/>
    <x v="41"/>
    <n v="4"/>
    <n v="123"/>
    <n v="84"/>
    <n v="5596"/>
    <n v="9176"/>
    <n v="2622"/>
    <x v="5"/>
    <x v="22"/>
    <x v="746"/>
    <x v="5"/>
    <n v="1"/>
    <x v="6"/>
    <x v="1"/>
  </r>
  <r>
    <s v="AX20694"/>
    <s v="ENX2011"/>
    <s v="A168"/>
    <s v="EMP1011"/>
    <s v="C1047"/>
    <d v="2020-07-14T00:00:00"/>
    <x v="81"/>
    <n v="2"/>
    <n v="1671"/>
    <n v="1220"/>
    <n v="1572"/>
    <n v="1894"/>
    <n v="362"/>
    <x v="53"/>
    <x v="6"/>
    <x v="133"/>
    <x v="0"/>
    <n v="3"/>
    <x v="6"/>
    <x v="1"/>
  </r>
  <r>
    <s v="AX20700"/>
    <s v="ENX2038"/>
    <s v="A146"/>
    <s v="EMP1013"/>
    <s v="C1607"/>
    <d v="2020-07-14T00:00:00"/>
    <x v="84"/>
    <n v="1"/>
    <n v="1178"/>
    <n v="683"/>
    <n v="791"/>
    <n v="1522"/>
    <n v="161"/>
    <x v="2"/>
    <x v="17"/>
    <x v="191"/>
    <x v="3"/>
    <n v="5"/>
    <x v="6"/>
    <x v="1"/>
  </r>
  <r>
    <s v="AX20702"/>
    <s v="ENX2074"/>
    <s v="A111"/>
    <s v="EMP1040"/>
    <s v="C1547"/>
    <d v="2020-07-14T00:00:00"/>
    <x v="41"/>
    <n v="4"/>
    <n v="530"/>
    <n v="435"/>
    <n v="1301"/>
    <n v="1587"/>
    <n v="214"/>
    <x v="55"/>
    <x v="29"/>
    <x v="764"/>
    <x v="6"/>
    <n v="5"/>
    <x v="6"/>
    <x v="1"/>
  </r>
  <r>
    <s v="AX20704"/>
    <s v="ENX2096"/>
    <s v="A157"/>
    <s v="EMP1021"/>
    <s v="C1369"/>
    <d v="2020-07-14T00:00:00"/>
    <x v="36"/>
    <n v="1"/>
    <n v="217"/>
    <n v="171"/>
    <n v="592"/>
    <n v="1004"/>
    <n v="1032"/>
    <x v="40"/>
    <x v="35"/>
    <x v="765"/>
    <x v="0"/>
    <n v="7"/>
    <x v="6"/>
    <x v="1"/>
  </r>
  <r>
    <s v="AX20705"/>
    <s v="ENX2021"/>
    <s v="A160"/>
    <s v="EMP1024"/>
    <s v="C1737"/>
    <d v="2020-07-14T00:00:00"/>
    <x v="77"/>
    <n v="1"/>
    <n v="871"/>
    <n v="540"/>
    <n v="4554"/>
    <n v="7230"/>
    <n v="1144"/>
    <x v="37"/>
    <x v="26"/>
    <x v="572"/>
    <x v="4"/>
    <n v="9"/>
    <x v="6"/>
    <x v="1"/>
  </r>
  <r>
    <s v="AX20716"/>
    <s v="ENX2066"/>
    <s v="A165"/>
    <s v="EMP1013"/>
    <s v="C1698"/>
    <d v="2020-07-14T00:00:00"/>
    <x v="13"/>
    <n v="3"/>
    <n v="392"/>
    <n v="255"/>
    <n v="3915"/>
    <n v="5436"/>
    <n v="238"/>
    <x v="67"/>
    <x v="11"/>
    <x v="466"/>
    <x v="4"/>
    <n v="10"/>
    <x v="6"/>
    <x v="1"/>
  </r>
  <r>
    <s v="AX20719"/>
    <s v="ENX2044"/>
    <s v="A124"/>
    <s v="EMP1023"/>
    <s v="C1738"/>
    <d v="2020-07-14T00:00:00"/>
    <x v="54"/>
    <n v="2"/>
    <n v="1635"/>
    <n v="1046"/>
    <n v="2732"/>
    <n v="4476"/>
    <n v="766"/>
    <x v="48"/>
    <x v="43"/>
    <x v="176"/>
    <x v="6"/>
    <n v="10"/>
    <x v="6"/>
    <x v="1"/>
  </r>
  <r>
    <s v="AX20726"/>
    <s v="ENX2100"/>
    <s v="A159"/>
    <s v="EMP1038"/>
    <s v="C1069"/>
    <d v="2020-07-14T00:00:00"/>
    <x v="28"/>
    <n v="1"/>
    <n v="2391"/>
    <n v="1291"/>
    <n v="395"/>
    <n v="556"/>
    <n v="286"/>
    <x v="41"/>
    <x v="27"/>
    <x v="28"/>
    <x v="1"/>
    <n v="10"/>
    <x v="6"/>
    <x v="1"/>
  </r>
  <r>
    <s v="AX20727"/>
    <s v="ENX2093"/>
    <s v="A119"/>
    <s v="EMP1007"/>
    <s v="C1690"/>
    <d v="2020-07-14T00:00:00"/>
    <x v="99"/>
    <n v="1"/>
    <n v="556"/>
    <n v="395"/>
    <n v="5284"/>
    <n v="7888"/>
    <n v="383"/>
    <x v="34"/>
    <x v="31"/>
    <x v="445"/>
    <x v="2"/>
    <n v="12"/>
    <x v="6"/>
    <x v="1"/>
  </r>
  <r>
    <s v="AX20729"/>
    <s v="ENX2007"/>
    <s v="A104"/>
    <s v="EMP1010"/>
    <s v="C1504"/>
    <d v="2020-07-15T00:00:00"/>
    <x v="63"/>
    <n v="1"/>
    <n v="1103"/>
    <n v="838"/>
    <n v="425"/>
    <n v="545"/>
    <n v="2676"/>
    <x v="33"/>
    <x v="15"/>
    <x v="190"/>
    <x v="4"/>
    <n v="1"/>
    <x v="6"/>
    <x v="1"/>
  </r>
  <r>
    <s v="AX20730"/>
    <s v="ENX2079"/>
    <s v="A140"/>
    <s v="EMP1022"/>
    <s v="C1314"/>
    <d v="2020-07-15T00:00:00"/>
    <x v="9"/>
    <n v="1"/>
    <n v="818"/>
    <n v="450"/>
    <n v="208"/>
    <n v="315"/>
    <n v="696"/>
    <x v="67"/>
    <x v="0"/>
    <x v="14"/>
    <x v="3"/>
    <n v="1"/>
    <x v="6"/>
    <x v="1"/>
  </r>
  <r>
    <s v="AX20731"/>
    <s v="ENX2021"/>
    <s v="A136"/>
    <s v="EMP1034"/>
    <s v="C1704"/>
    <d v="2020-07-15T00:00:00"/>
    <x v="77"/>
    <n v="2"/>
    <n v="2353"/>
    <n v="1788"/>
    <n v="5164"/>
    <n v="9564"/>
    <n v="2511"/>
    <x v="59"/>
    <x v="5"/>
    <x v="630"/>
    <x v="4"/>
    <n v="2"/>
    <x v="6"/>
    <x v="1"/>
  </r>
  <r>
    <s v="AX20735"/>
    <s v="ENX2011"/>
    <s v="A155"/>
    <s v="EMP1040"/>
    <s v="C1792"/>
    <d v="2020-07-15T00:00:00"/>
    <x v="81"/>
    <n v="2"/>
    <n v="817"/>
    <n v="409"/>
    <n v="244"/>
    <n v="380"/>
    <n v="374"/>
    <x v="67"/>
    <x v="36"/>
    <x v="129"/>
    <x v="2"/>
    <n v="2"/>
    <x v="6"/>
    <x v="1"/>
  </r>
  <r>
    <s v="AX20736"/>
    <s v="ENX2049"/>
    <s v="A107"/>
    <s v="EMP1041"/>
    <s v="C1063"/>
    <d v="2020-07-15T00:00:00"/>
    <x v="58"/>
    <n v="1"/>
    <n v="2294"/>
    <n v="1399"/>
    <n v="1777"/>
    <n v="2141"/>
    <n v="49"/>
    <x v="19"/>
    <x v="3"/>
    <x v="402"/>
    <x v="3"/>
    <n v="2"/>
    <x v="6"/>
    <x v="1"/>
  </r>
  <r>
    <s v="AX20737"/>
    <s v="ENX2000"/>
    <s v="A140"/>
    <s v="EMP1012"/>
    <s v="C1718"/>
    <d v="2020-07-15T00:00:00"/>
    <x v="98"/>
    <n v="1"/>
    <n v="667"/>
    <n v="387"/>
    <n v="540"/>
    <n v="871"/>
    <n v="102"/>
    <x v="42"/>
    <x v="16"/>
    <x v="259"/>
    <x v="3"/>
    <n v="4"/>
    <x v="6"/>
    <x v="1"/>
  </r>
  <r>
    <s v="AX20738"/>
    <s v="ENX2044"/>
    <s v="A100"/>
    <s v="EMP1037"/>
    <s v="C1387"/>
    <d v="2020-07-15T00:00:00"/>
    <x v="54"/>
    <n v="3"/>
    <n v="886"/>
    <n v="478"/>
    <n v="1686"/>
    <n v="2478"/>
    <n v="742"/>
    <x v="68"/>
    <x v="38"/>
    <x v="300"/>
    <x v="3"/>
    <n v="5"/>
    <x v="6"/>
    <x v="1"/>
  </r>
  <r>
    <s v="AX20740"/>
    <s v="ENX2030"/>
    <s v="A143"/>
    <s v="EMP1042"/>
    <s v="C1033"/>
    <d v="2020-07-15T00:00:00"/>
    <x v="80"/>
    <n v="1"/>
    <n v="2353"/>
    <n v="1788"/>
    <n v="984"/>
    <n v="1367"/>
    <n v="736"/>
    <x v="44"/>
    <x v="19"/>
    <x v="189"/>
    <x v="3"/>
    <n v="6"/>
    <x v="6"/>
    <x v="1"/>
  </r>
  <r>
    <s v="AX20741"/>
    <s v="ENX2002"/>
    <s v="A140"/>
    <s v="EMP1023"/>
    <s v="C1516"/>
    <d v="2020-07-15T00:00:00"/>
    <x v="100"/>
    <n v="1"/>
    <n v="1671"/>
    <n v="1220"/>
    <n v="1686"/>
    <n v="2478"/>
    <n v="1710"/>
    <x v="15"/>
    <x v="42"/>
    <x v="718"/>
    <x v="0"/>
    <n v="7"/>
    <x v="6"/>
    <x v="1"/>
  </r>
  <r>
    <s v="AX20743"/>
    <s v="ENX2046"/>
    <s v="A101"/>
    <s v="EMP1038"/>
    <s v="C1330"/>
    <d v="2020-07-15T00:00:00"/>
    <x v="38"/>
    <n v="1"/>
    <n v="2410"/>
    <n v="1518"/>
    <n v="5331"/>
    <n v="6423"/>
    <n v="613"/>
    <x v="40"/>
    <x v="33"/>
    <x v="125"/>
    <x v="1"/>
    <n v="8"/>
    <x v="6"/>
    <x v="1"/>
  </r>
  <r>
    <s v="AX20744"/>
    <s v="ENX2056"/>
    <s v="A137"/>
    <s v="EMP1031"/>
    <s v="C1194"/>
    <d v="2020-07-15T00:00:00"/>
    <x v="64"/>
    <n v="1"/>
    <n v="1526"/>
    <n v="1251"/>
    <n v="562"/>
    <n v="826"/>
    <n v="944"/>
    <x v="0"/>
    <x v="3"/>
    <x v="434"/>
    <x v="5"/>
    <n v="8"/>
    <x v="6"/>
    <x v="1"/>
  </r>
  <r>
    <s v="AX20745"/>
    <s v="ENX2099"/>
    <s v="A107"/>
    <s v="EMP1015"/>
    <s v="C1263"/>
    <d v="2020-07-15T00:00:00"/>
    <x v="52"/>
    <n v="1"/>
    <n v="2410"/>
    <n v="1518"/>
    <n v="421"/>
    <n v="561"/>
    <n v="483"/>
    <x v="12"/>
    <x v="41"/>
    <x v="370"/>
    <x v="6"/>
    <n v="9"/>
    <x v="6"/>
    <x v="1"/>
  </r>
  <r>
    <s v="AX20747"/>
    <s v="ENX2087"/>
    <s v="A125"/>
    <s v="EMP1018"/>
    <s v="C1093"/>
    <d v="2020-07-15T00:00:00"/>
    <x v="95"/>
    <n v="4"/>
    <n v="818"/>
    <n v="450"/>
    <n v="435"/>
    <n v="530"/>
    <n v="26"/>
    <x v="53"/>
    <x v="3"/>
    <x v="65"/>
    <x v="6"/>
    <n v="11"/>
    <x v="6"/>
    <x v="1"/>
  </r>
  <r>
    <s v="AX20757"/>
    <s v="ENX2096"/>
    <s v="A133"/>
    <s v="EMP1006"/>
    <s v="C1573"/>
    <d v="2020-07-15T00:00:00"/>
    <x v="36"/>
    <n v="1"/>
    <n v="1809"/>
    <n v="1067"/>
    <n v="3792"/>
    <n v="4990"/>
    <n v="990"/>
    <x v="0"/>
    <x v="5"/>
    <x v="288"/>
    <x v="5"/>
    <n v="12"/>
    <x v="6"/>
    <x v="1"/>
  </r>
  <r>
    <s v="AX20759"/>
    <s v="ENX2024"/>
    <s v="A132"/>
    <s v="EMP1017"/>
    <s v="C1419"/>
    <d v="2020-07-16T00:00:00"/>
    <x v="2"/>
    <n v="1"/>
    <n v="530"/>
    <n v="435"/>
    <n v="624"/>
    <n v="1200"/>
    <n v="48"/>
    <x v="52"/>
    <x v="2"/>
    <x v="58"/>
    <x v="5"/>
    <n v="12"/>
    <x v="6"/>
    <x v="0"/>
  </r>
  <r>
    <s v="AX20765"/>
    <s v="ENX2078"/>
    <s v="A103"/>
    <s v="EMP1021"/>
    <s v="C1274"/>
    <d v="2020-07-16T00:00:00"/>
    <x v="66"/>
    <n v="1"/>
    <n v="1582"/>
    <n v="1234"/>
    <n v="5772"/>
    <n v="7304"/>
    <n v="644"/>
    <x v="62"/>
    <x v="33"/>
    <x v="284"/>
    <x v="3"/>
    <n v="6"/>
    <x v="6"/>
    <x v="1"/>
  </r>
  <r>
    <s v="AX20766"/>
    <s v="ENX2033"/>
    <s v="A133"/>
    <s v="EMP1032"/>
    <s v="C1382"/>
    <d v="2020-07-16T00:00:00"/>
    <x v="76"/>
    <n v="1"/>
    <n v="951"/>
    <n v="504"/>
    <n v="6064"/>
    <n v="7132"/>
    <n v="2226"/>
    <x v="53"/>
    <x v="8"/>
    <x v="117"/>
    <x v="5"/>
    <n v="6"/>
    <x v="6"/>
    <x v="1"/>
  </r>
  <r>
    <s v="AX20776"/>
    <s v="ENX2084"/>
    <s v="A128"/>
    <s v="EMP1039"/>
    <s v="C1437"/>
    <d v="2020-07-16T00:00:00"/>
    <x v="10"/>
    <n v="3"/>
    <n v="127"/>
    <n v="79"/>
    <n v="2928"/>
    <n v="4308"/>
    <n v="782"/>
    <x v="7"/>
    <x v="9"/>
    <x v="166"/>
    <x v="6"/>
    <n v="6"/>
    <x v="6"/>
    <x v="1"/>
  </r>
  <r>
    <s v="AX20780"/>
    <s v="ENX2078"/>
    <s v="A121"/>
    <s v="EMP1011"/>
    <s v="C1219"/>
    <d v="2020-07-16T00:00:00"/>
    <x v="66"/>
    <n v="1"/>
    <n v="667"/>
    <n v="387"/>
    <n v="634"/>
    <n v="880"/>
    <n v="275"/>
    <x v="39"/>
    <x v="32"/>
    <x v="674"/>
    <x v="6"/>
    <n v="6"/>
    <x v="6"/>
    <x v="1"/>
  </r>
  <r>
    <s v="AX20784"/>
    <s v="ENX2050"/>
    <s v="A155"/>
    <s v="EMP1021"/>
    <s v="C1765"/>
    <d v="2020-07-16T00:00:00"/>
    <x v="44"/>
    <n v="1"/>
    <n v="880"/>
    <n v="634"/>
    <n v="72"/>
    <n v="136"/>
    <n v="492"/>
    <x v="51"/>
    <x v="41"/>
    <x v="273"/>
    <x v="0"/>
    <n v="7"/>
    <x v="6"/>
    <x v="1"/>
  </r>
  <r>
    <s v="AX20786"/>
    <s v="ENX2065"/>
    <s v="A134"/>
    <s v="EMP1041"/>
    <s v="C1433"/>
    <d v="2020-07-16T00:00:00"/>
    <x v="56"/>
    <n v="3"/>
    <n v="1582"/>
    <n v="1234"/>
    <n v="3144"/>
    <n v="3788"/>
    <n v="1032"/>
    <x v="30"/>
    <x v="22"/>
    <x v="734"/>
    <x v="6"/>
    <n v="7"/>
    <x v="6"/>
    <x v="1"/>
  </r>
  <r>
    <s v="AX20794"/>
    <s v="ENX2095"/>
    <s v="A146"/>
    <s v="EMP1013"/>
    <s v="C1632"/>
    <d v="2020-07-16T00:00:00"/>
    <x v="42"/>
    <n v="1"/>
    <n v="1889"/>
    <n v="945"/>
    <n v="3600"/>
    <n v="6546"/>
    <n v="613"/>
    <x v="27"/>
    <x v="22"/>
    <x v="648"/>
    <x v="5"/>
    <n v="8"/>
    <x v="6"/>
    <x v="1"/>
  </r>
  <r>
    <s v="AX20799"/>
    <s v="ENX2061"/>
    <s v="A155"/>
    <s v="EMP1026"/>
    <s v="C1148"/>
    <d v="2020-07-16T00:00:00"/>
    <x v="72"/>
    <n v="3"/>
    <n v="1848"/>
    <n v="1294"/>
    <n v="22"/>
    <n v="35"/>
    <n v="561"/>
    <x v="23"/>
    <x v="22"/>
    <x v="675"/>
    <x v="6"/>
    <n v="8"/>
    <x v="6"/>
    <x v="1"/>
  </r>
  <r>
    <s v="AX20804"/>
    <s v="ENX2013"/>
    <s v="A128"/>
    <s v="EMP1042"/>
    <s v="C1423"/>
    <d v="2020-07-16T00:00:00"/>
    <x v="70"/>
    <n v="1"/>
    <n v="1972"/>
    <n v="1321"/>
    <n v="1473"/>
    <n v="2497"/>
    <n v="902"/>
    <x v="36"/>
    <x v="22"/>
    <x v="99"/>
    <x v="6"/>
    <n v="8"/>
    <x v="6"/>
    <x v="1"/>
  </r>
  <r>
    <s v="AX20812"/>
    <s v="ENX2025"/>
    <s v="A141"/>
    <s v="EMP1006"/>
    <s v="C1650"/>
    <d v="2020-07-16T00:00:00"/>
    <x v="21"/>
    <n v="1"/>
    <n v="1967"/>
    <n v="1397"/>
    <n v="683"/>
    <n v="1119"/>
    <n v="192"/>
    <x v="22"/>
    <x v="22"/>
    <x v="332"/>
    <x v="3"/>
    <n v="9"/>
    <x v="6"/>
    <x v="1"/>
  </r>
  <r>
    <s v="AX20813"/>
    <s v="ENX2051"/>
    <s v="A111"/>
    <s v="EMP1003"/>
    <s v="C1317"/>
    <d v="2020-07-16T00:00:00"/>
    <x v="14"/>
    <n v="1"/>
    <n v="2141"/>
    <n v="1777"/>
    <n v="3576"/>
    <n v="4706"/>
    <n v="161"/>
    <x v="41"/>
    <x v="7"/>
    <x v="498"/>
    <x v="2"/>
    <n v="9"/>
    <x v="6"/>
    <x v="1"/>
  </r>
  <r>
    <s v="AX20814"/>
    <s v="ENX2040"/>
    <s v="A120"/>
    <s v="EMP1004"/>
    <s v="C1001"/>
    <d v="2020-07-16T00:00:00"/>
    <x v="4"/>
    <n v="2"/>
    <n v="1414"/>
    <n v="962"/>
    <n v="1518"/>
    <n v="2410"/>
    <n v="565"/>
    <x v="67"/>
    <x v="35"/>
    <x v="453"/>
    <x v="5"/>
    <n v="10"/>
    <x v="6"/>
    <x v="1"/>
  </r>
  <r>
    <s v="AX20819"/>
    <s v="ENX2016"/>
    <s v="A141"/>
    <s v="EMP1033"/>
    <s v="C1702"/>
    <d v="2020-07-16T00:00:00"/>
    <x v="6"/>
    <n v="1"/>
    <n v="799"/>
    <n v="455"/>
    <n v="5596"/>
    <n v="9176"/>
    <n v="1569"/>
    <x v="40"/>
    <x v="1"/>
    <x v="20"/>
    <x v="3"/>
    <n v="10"/>
    <x v="6"/>
    <x v="1"/>
  </r>
  <r>
    <s v="AX20822"/>
    <s v="ENX2002"/>
    <s v="A113"/>
    <s v="EMP1031"/>
    <s v="C1532"/>
    <d v="2020-07-16T00:00:00"/>
    <x v="100"/>
    <n v="3"/>
    <n v="637"/>
    <n v="389"/>
    <n v="3570"/>
    <n v="4698"/>
    <n v="754"/>
    <x v="22"/>
    <x v="42"/>
    <x v="665"/>
    <x v="3"/>
    <n v="11"/>
    <x v="6"/>
    <x v="1"/>
  </r>
  <r>
    <s v="AX20841"/>
    <s v="ENX2089"/>
    <s v="A153"/>
    <s v="EMP1026"/>
    <s v="C1246"/>
    <d v="2020-07-16T00:00:00"/>
    <x v="89"/>
    <n v="4"/>
    <n v="2396"/>
    <n v="1965"/>
    <n v="291"/>
    <n v="378"/>
    <n v="871"/>
    <x v="4"/>
    <x v="1"/>
    <x v="404"/>
    <x v="3"/>
    <n v="12"/>
    <x v="6"/>
    <x v="1"/>
  </r>
  <r>
    <s v="AX20849"/>
    <s v="ENX2041"/>
    <s v="A132"/>
    <s v="EMP1000"/>
    <s v="C1178"/>
    <d v="2020-07-16T00:00:00"/>
    <x v="7"/>
    <n v="3"/>
    <n v="2283"/>
    <n v="1484"/>
    <n v="1767"/>
    <n v="3156"/>
    <n v="1808"/>
    <x v="7"/>
    <x v="1"/>
    <x v="103"/>
    <x v="5"/>
    <n v="12"/>
    <x v="6"/>
    <x v="1"/>
  </r>
  <r>
    <s v="AX20851"/>
    <s v="ENX2084"/>
    <s v="A154"/>
    <s v="EMP1007"/>
    <s v="C1219"/>
    <d v="2020-07-17T00:00:00"/>
    <x v="10"/>
    <n v="1"/>
    <n v="1783"/>
    <n v="1230"/>
    <n v="3201"/>
    <n v="5427"/>
    <n v="1654"/>
    <x v="5"/>
    <x v="42"/>
    <x v="264"/>
    <x v="3"/>
    <n v="12"/>
    <x v="6"/>
    <x v="0"/>
  </r>
  <r>
    <s v="AX20853"/>
    <s v="ENX2014"/>
    <s v="A111"/>
    <s v="EMP1033"/>
    <s v="C1664"/>
    <d v="2020-07-17T00:00:00"/>
    <x v="67"/>
    <n v="3"/>
    <n v="112"/>
    <n v="90"/>
    <n v="1272"/>
    <n v="1590"/>
    <n v="161"/>
    <x v="70"/>
    <x v="18"/>
    <x v="171"/>
    <x v="6"/>
    <n v="1"/>
    <x v="6"/>
    <x v="1"/>
  </r>
  <r>
    <s v="AX20860"/>
    <s v="ENX2066"/>
    <s v="A150"/>
    <s v="EMP1023"/>
    <s v="C1380"/>
    <d v="2020-07-17T00:00:00"/>
    <x v="13"/>
    <n v="1"/>
    <n v="818"/>
    <n v="450"/>
    <n v="2514"/>
    <n v="3309"/>
    <n v="90"/>
    <x v="58"/>
    <x v="2"/>
    <x v="100"/>
    <x v="3"/>
    <n v="1"/>
    <x v="6"/>
    <x v="1"/>
  </r>
  <r>
    <s v="AX20862"/>
    <s v="ENX2071"/>
    <s v="A152"/>
    <s v="EMP1011"/>
    <s v="C1203"/>
    <d v="2020-07-17T00:00:00"/>
    <x v="92"/>
    <n v="2"/>
    <n v="1899"/>
    <n v="1044"/>
    <n v="122"/>
    <n v="190"/>
    <n v="872"/>
    <x v="28"/>
    <x v="34"/>
    <x v="87"/>
    <x v="6"/>
    <n v="3"/>
    <x v="6"/>
    <x v="1"/>
  </r>
  <r>
    <s v="AX20871"/>
    <s v="ENX2096"/>
    <s v="A162"/>
    <s v="EMP1002"/>
    <s v="C1597"/>
    <d v="2020-07-17T00:00:00"/>
    <x v="36"/>
    <n v="2"/>
    <n v="1351"/>
    <n v="1108"/>
    <n v="534"/>
    <n v="847"/>
    <n v="1784"/>
    <x v="69"/>
    <x v="43"/>
    <x v="220"/>
    <x v="1"/>
    <n v="4"/>
    <x v="6"/>
    <x v="1"/>
  </r>
  <r>
    <s v="AX20881"/>
    <s v="ENX2013"/>
    <s v="A159"/>
    <s v="EMP1022"/>
    <s v="C1571"/>
    <d v="2020-07-17T00:00:00"/>
    <x v="70"/>
    <n v="4"/>
    <n v="1351"/>
    <n v="1108"/>
    <n v="1248"/>
    <n v="1809"/>
    <n v="463"/>
    <x v="52"/>
    <x v="0"/>
    <x v="524"/>
    <x v="2"/>
    <n v="5"/>
    <x v="6"/>
    <x v="1"/>
  </r>
  <r>
    <s v="AX20886"/>
    <s v="ENX2018"/>
    <s v="A159"/>
    <s v="EMP1018"/>
    <s v="C1138"/>
    <d v="2020-07-17T00:00:00"/>
    <x v="8"/>
    <n v="1"/>
    <n v="181"/>
    <n v="130"/>
    <n v="582"/>
    <n v="756"/>
    <n v="754"/>
    <x v="26"/>
    <x v="16"/>
    <x v="567"/>
    <x v="0"/>
    <n v="6"/>
    <x v="6"/>
    <x v="1"/>
  </r>
  <r>
    <s v="AX20887"/>
    <s v="ENX2083"/>
    <s v="A117"/>
    <s v="EMP1032"/>
    <s v="C1681"/>
    <d v="2020-07-17T00:00:00"/>
    <x v="59"/>
    <n v="1"/>
    <n v="2141"/>
    <n v="1777"/>
    <n v="22"/>
    <n v="35"/>
    <n v="321"/>
    <x v="26"/>
    <x v="19"/>
    <x v="26"/>
    <x v="0"/>
    <n v="8"/>
    <x v="6"/>
    <x v="1"/>
  </r>
  <r>
    <s v="AX20899"/>
    <s v="ENX2050"/>
    <s v="A145"/>
    <s v="EMP1008"/>
    <s v="C1272"/>
    <d v="2020-07-17T00:00:00"/>
    <x v="44"/>
    <n v="4"/>
    <n v="35"/>
    <n v="22"/>
    <n v="3548"/>
    <n v="4928"/>
    <n v="553"/>
    <x v="59"/>
    <x v="19"/>
    <x v="180"/>
    <x v="5"/>
    <n v="9"/>
    <x v="6"/>
    <x v="1"/>
  </r>
  <r>
    <s v="AX20902"/>
    <s v="ENX2030"/>
    <s v="A125"/>
    <s v="EMP1037"/>
    <s v="C1194"/>
    <d v="2020-07-17T00:00:00"/>
    <x v="80"/>
    <n v="1"/>
    <n v="800"/>
    <n v="536"/>
    <n v="122"/>
    <n v="190"/>
    <n v="120"/>
    <x v="0"/>
    <x v="39"/>
    <x v="408"/>
    <x v="6"/>
    <n v="11"/>
    <x v="6"/>
    <x v="1"/>
  </r>
  <r>
    <s v="AX20905"/>
    <s v="ENX2062"/>
    <s v="A138"/>
    <s v="EMP1000"/>
    <s v="C1680"/>
    <d v="2020-07-17T00:00:00"/>
    <x v="91"/>
    <n v="1"/>
    <n v="799"/>
    <n v="455"/>
    <n v="1902"/>
    <n v="2640"/>
    <n v="827"/>
    <x v="45"/>
    <x v="33"/>
    <x v="427"/>
    <x v="0"/>
    <n v="11"/>
    <x v="6"/>
    <x v="1"/>
  </r>
  <r>
    <s v="AX20907"/>
    <s v="ENX2027"/>
    <s v="A120"/>
    <s v="EMP1007"/>
    <s v="C1660"/>
    <d v="2020-07-17T00:00:00"/>
    <x v="19"/>
    <n v="1"/>
    <n v="1826"/>
    <n v="1443"/>
    <n v="1108"/>
    <n v="1351"/>
    <n v="246"/>
    <x v="70"/>
    <x v="16"/>
    <x v="766"/>
    <x v="4"/>
    <n v="11"/>
    <x v="6"/>
    <x v="1"/>
  </r>
  <r>
    <s v="AX20913"/>
    <s v="ENX2074"/>
    <s v="A171"/>
    <s v="EMP1029"/>
    <s v="C1712"/>
    <d v="2020-07-18T00:00:00"/>
    <x v="41"/>
    <n v="3"/>
    <n v="315"/>
    <n v="208"/>
    <n v="22"/>
    <n v="35"/>
    <n v="161"/>
    <x v="51"/>
    <x v="16"/>
    <x v="764"/>
    <x v="0"/>
    <n v="4"/>
    <x v="6"/>
    <x v="1"/>
  </r>
  <r>
    <s v="AX20915"/>
    <s v="ENX2011"/>
    <s v="A128"/>
    <s v="EMP1025"/>
    <s v="C1001"/>
    <d v="2020-07-18T00:00:00"/>
    <x v="81"/>
    <n v="1"/>
    <n v="1405"/>
    <n v="1054"/>
    <n v="956"/>
    <n v="1772"/>
    <n v="256"/>
    <x v="11"/>
    <x v="32"/>
    <x v="10"/>
    <x v="4"/>
    <n v="5"/>
    <x v="6"/>
    <x v="1"/>
  </r>
  <r>
    <s v="AX20921"/>
    <s v="ENX2090"/>
    <s v="A127"/>
    <s v="EMP1043"/>
    <s v="C1398"/>
    <d v="2020-07-18T00:00:00"/>
    <x v="55"/>
    <n v="1"/>
    <n v="2141"/>
    <n v="1777"/>
    <n v="5364"/>
    <n v="7059"/>
    <n v="214"/>
    <x v="44"/>
    <x v="4"/>
    <x v="231"/>
    <x v="1"/>
    <n v="5"/>
    <x v="6"/>
    <x v="1"/>
  </r>
  <r>
    <s v="AX20922"/>
    <s v="ENX2057"/>
    <s v="A164"/>
    <s v="EMP1015"/>
    <s v="C1742"/>
    <d v="2020-07-18T00:00:00"/>
    <x v="78"/>
    <n v="3"/>
    <n v="1367"/>
    <n v="984"/>
    <n v="1686"/>
    <n v="2478"/>
    <n v="406"/>
    <x v="60"/>
    <x v="38"/>
    <x v="110"/>
    <x v="4"/>
    <n v="6"/>
    <x v="6"/>
    <x v="1"/>
  </r>
  <r>
    <s v="AX20928"/>
    <s v="ENX2023"/>
    <s v="A170"/>
    <s v="EMP1022"/>
    <s v="C1224"/>
    <d v="2020-07-18T00:00:00"/>
    <x v="57"/>
    <n v="3"/>
    <n v="1638"/>
    <n v="1261"/>
    <n v="1485"/>
    <n v="2091"/>
    <n v="161"/>
    <x v="41"/>
    <x v="1"/>
    <x v="296"/>
    <x v="3"/>
    <n v="6"/>
    <x v="6"/>
    <x v="1"/>
  </r>
  <r>
    <s v="AX20930"/>
    <s v="ENX2031"/>
    <s v="A148"/>
    <s v="EMP1008"/>
    <s v="C1211"/>
    <d v="2020-07-18T00:00:00"/>
    <x v="88"/>
    <n v="3"/>
    <n v="203"/>
    <n v="154"/>
    <n v="2794"/>
    <n v="3934"/>
    <n v="96"/>
    <x v="39"/>
    <x v="1"/>
    <x v="371"/>
    <x v="6"/>
    <n v="6"/>
    <x v="6"/>
    <x v="1"/>
  </r>
  <r>
    <s v="AX20938"/>
    <s v="ENX2071"/>
    <s v="A162"/>
    <s v="EMP1033"/>
    <s v="C1304"/>
    <d v="2020-07-18T00:00:00"/>
    <x v="92"/>
    <n v="4"/>
    <n v="1812"/>
    <n v="1305"/>
    <n v="144"/>
    <n v="272"/>
    <n v="1032"/>
    <x v="28"/>
    <x v="42"/>
    <x v="53"/>
    <x v="4"/>
    <n v="8"/>
    <x v="6"/>
    <x v="1"/>
  </r>
  <r>
    <s v="AX20944"/>
    <s v="ENX2002"/>
    <s v="A154"/>
    <s v="EMP1017"/>
    <s v="C1473"/>
    <d v="2020-07-18T00:00:00"/>
    <x v="100"/>
    <n v="1"/>
    <n v="1889"/>
    <n v="945"/>
    <n v="5588"/>
    <n v="7868"/>
    <n v="4096"/>
    <x v="68"/>
    <x v="23"/>
    <x v="757"/>
    <x v="1"/>
    <n v="9"/>
    <x v="6"/>
    <x v="1"/>
  </r>
  <r>
    <s v="AX20951"/>
    <s v="ENX2091"/>
    <s v="A130"/>
    <s v="EMP1031"/>
    <s v="C1583"/>
    <d v="2020-07-18T00:00:00"/>
    <x v="39"/>
    <n v="1"/>
    <n v="545"/>
    <n v="425"/>
    <n v="208"/>
    <n v="400"/>
    <n v="1790"/>
    <x v="8"/>
    <x v="0"/>
    <x v="740"/>
    <x v="1"/>
    <n v="10"/>
    <x v="6"/>
    <x v="1"/>
  </r>
  <r>
    <s v="AX20952"/>
    <s v="ENX2015"/>
    <s v="A166"/>
    <s v="EMP1033"/>
    <s v="C1680"/>
    <d v="2020-07-18T00:00:00"/>
    <x v="17"/>
    <n v="1"/>
    <n v="913"/>
    <n v="584"/>
    <n v="2514"/>
    <n v="3309"/>
    <n v="1144"/>
    <x v="66"/>
    <x v="27"/>
    <x v="569"/>
    <x v="3"/>
    <n v="11"/>
    <x v="6"/>
    <x v="1"/>
  </r>
  <r>
    <s v="AX20955"/>
    <s v="ENX2065"/>
    <s v="A113"/>
    <s v="EMP1008"/>
    <s v="C1751"/>
    <d v="2020-07-19T00:00:00"/>
    <x v="56"/>
    <n v="1"/>
    <n v="1587"/>
    <n v="1301"/>
    <n v="2700"/>
    <n v="4500"/>
    <n v="360"/>
    <x v="29"/>
    <x v="19"/>
    <x v="162"/>
    <x v="4"/>
    <n v="12"/>
    <x v="6"/>
    <x v="0"/>
  </r>
  <r>
    <s v="AX20957"/>
    <s v="ENX2083"/>
    <s v="A151"/>
    <s v="EMP1016"/>
    <s v="C1299"/>
    <d v="2020-07-19T00:00:00"/>
    <x v="59"/>
    <n v="2"/>
    <n v="2182"/>
    <n v="1200"/>
    <n v="154"/>
    <n v="203"/>
    <n v="296"/>
    <x v="47"/>
    <x v="8"/>
    <x v="296"/>
    <x v="5"/>
    <n v="1"/>
    <x v="6"/>
    <x v="1"/>
  </r>
  <r>
    <s v="AX20960"/>
    <s v="ENX2022"/>
    <s v="A102"/>
    <s v="EMP1022"/>
    <s v="C1724"/>
    <d v="2020-07-19T00:00:00"/>
    <x v="27"/>
    <n v="1"/>
    <n v="1566"/>
    <n v="1190"/>
    <n v="450"/>
    <n v="818"/>
    <n v="870"/>
    <x v="18"/>
    <x v="17"/>
    <x v="742"/>
    <x v="5"/>
    <n v="3"/>
    <x v="6"/>
    <x v="1"/>
  </r>
  <r>
    <s v="AX20964"/>
    <s v="ENX2010"/>
    <s v="A142"/>
    <s v="EMP1009"/>
    <s v="C1047"/>
    <d v="2020-07-19T00:00:00"/>
    <x v="43"/>
    <n v="3"/>
    <n v="584"/>
    <n v="420"/>
    <n v="732"/>
    <n v="1077"/>
    <n v="344"/>
    <x v="37"/>
    <x v="14"/>
    <x v="121"/>
    <x v="6"/>
    <n v="4"/>
    <x v="6"/>
    <x v="1"/>
  </r>
  <r>
    <s v="AX20970"/>
    <s v="ENX2022"/>
    <s v="A122"/>
    <s v="EMP1030"/>
    <s v="C1663"/>
    <d v="2020-07-19T00:00:00"/>
    <x v="27"/>
    <n v="3"/>
    <n v="1278"/>
    <n v="665"/>
    <n v="288"/>
    <n v="544"/>
    <n v="862"/>
    <x v="50"/>
    <x v="29"/>
    <x v="280"/>
    <x v="1"/>
    <n v="5"/>
    <x v="6"/>
    <x v="1"/>
  </r>
  <r>
    <s v="AX20973"/>
    <s v="ENX2073"/>
    <s v="A167"/>
    <s v="EMP1018"/>
    <s v="C1204"/>
    <d v="2020-07-19T00:00:00"/>
    <x v="85"/>
    <n v="1"/>
    <n v="1798"/>
    <n v="971"/>
    <n v="1080"/>
    <n v="1742"/>
    <n v="238"/>
    <x v="20"/>
    <x v="8"/>
    <x v="656"/>
    <x v="3"/>
    <n v="6"/>
    <x v="6"/>
    <x v="1"/>
  </r>
  <r>
    <s v="AX20980"/>
    <s v="ENX2085"/>
    <s v="A100"/>
    <s v="EMP1022"/>
    <s v="C1778"/>
    <d v="2020-07-19T00:00:00"/>
    <x v="29"/>
    <n v="1"/>
    <n v="181"/>
    <n v="130"/>
    <n v="3484"/>
    <n v="6832"/>
    <n v="855"/>
    <x v="42"/>
    <x v="39"/>
    <x v="109"/>
    <x v="6"/>
    <n v="7"/>
    <x v="6"/>
    <x v="1"/>
  </r>
  <r>
    <s v="AX20984"/>
    <s v="ENX2003"/>
    <s v="A131"/>
    <s v="EMP1035"/>
    <s v="C1507"/>
    <d v="2020-07-19T00:00:00"/>
    <x v="22"/>
    <n v="4"/>
    <n v="530"/>
    <n v="435"/>
    <n v="1686"/>
    <n v="2478"/>
    <n v="1341"/>
    <x v="11"/>
    <x v="7"/>
    <x v="313"/>
    <x v="3"/>
    <n v="7"/>
    <x v="6"/>
    <x v="1"/>
  </r>
  <r>
    <s v="AX20987"/>
    <s v="ENX2095"/>
    <s v="A167"/>
    <s v="EMP1032"/>
    <s v="C1634"/>
    <d v="2020-07-19T00:00:00"/>
    <x v="42"/>
    <n v="3"/>
    <n v="400"/>
    <n v="208"/>
    <n v="665"/>
    <n v="1278"/>
    <n v="553"/>
    <x v="39"/>
    <x v="13"/>
    <x v="684"/>
    <x v="1"/>
    <n v="9"/>
    <x v="6"/>
    <x v="1"/>
  </r>
  <r>
    <s v="AX20991"/>
    <s v="ENX2040"/>
    <s v="A104"/>
    <s v="EMP1042"/>
    <s v="C1757"/>
    <d v="2020-07-19T00:00:00"/>
    <x v="4"/>
    <n v="2"/>
    <n v="1494"/>
    <n v="971"/>
    <n v="1744"/>
    <n v="3486"/>
    <n v="1695"/>
    <x v="69"/>
    <x v="28"/>
    <x v="377"/>
    <x v="2"/>
    <n v="9"/>
    <x v="6"/>
    <x v="1"/>
  </r>
  <r>
    <s v="AX20996"/>
    <s v="ENX2005"/>
    <s v="A101"/>
    <s v="EMP1017"/>
    <s v="C1053"/>
    <d v="2020-07-19T00:00:00"/>
    <x v="79"/>
    <n v="1"/>
    <n v="1783"/>
    <n v="1230"/>
    <n v="79"/>
    <n v="127"/>
    <n v="328"/>
    <x v="23"/>
    <x v="9"/>
    <x v="281"/>
    <x v="1"/>
    <n v="9"/>
    <x v="6"/>
    <x v="1"/>
  </r>
  <r>
    <s v="AX20997"/>
    <s v="ENX2043"/>
    <s v="A105"/>
    <s v="EMP1002"/>
    <s v="C1764"/>
    <d v="2020-07-19T00:00:00"/>
    <x v="11"/>
    <n v="1"/>
    <n v="95"/>
    <n v="61"/>
    <n v="1076"/>
    <n v="1472"/>
    <n v="243"/>
    <x v="55"/>
    <x v="0"/>
    <x v="58"/>
    <x v="1"/>
    <n v="9"/>
    <x v="6"/>
    <x v="1"/>
  </r>
  <r>
    <s v="AX21000"/>
    <s v="ENX2084"/>
    <s v="A115"/>
    <s v="EMP1008"/>
    <s v="C1232"/>
    <d v="2020-07-19T00:00:00"/>
    <x v="10"/>
    <n v="1"/>
    <n v="315"/>
    <n v="208"/>
    <n v="1443"/>
    <n v="1826"/>
    <n v="2424"/>
    <x v="72"/>
    <x v="26"/>
    <x v="554"/>
    <x v="5"/>
    <n v="12"/>
    <x v="6"/>
    <x v="1"/>
  </r>
  <r>
    <s v="AX21002"/>
    <s v="ENX2063"/>
    <s v="A172"/>
    <s v="EMP1003"/>
    <s v="C1012"/>
    <d v="2020-07-20T00:00:00"/>
    <x v="83"/>
    <n v="1"/>
    <n v="1278"/>
    <n v="665"/>
    <n v="1173"/>
    <n v="1862"/>
    <n v="1293"/>
    <x v="52"/>
    <x v="39"/>
    <x v="544"/>
    <x v="0"/>
    <n v="12"/>
    <x v="6"/>
    <x v="0"/>
  </r>
  <r>
    <s v="AX21005"/>
    <s v="ENX2084"/>
    <s v="A164"/>
    <s v="EMP1007"/>
    <s v="C1380"/>
    <d v="2020-07-20T00:00:00"/>
    <x v="10"/>
    <n v="4"/>
    <n v="35"/>
    <n v="22"/>
    <n v="3792"/>
    <n v="4990"/>
    <n v="952"/>
    <x v="65"/>
    <x v="18"/>
    <x v="537"/>
    <x v="6"/>
    <n v="2"/>
    <x v="6"/>
    <x v="1"/>
  </r>
  <r>
    <s v="AX21006"/>
    <s v="ENX2010"/>
    <s v="A148"/>
    <s v="EMP1015"/>
    <s v="C1004"/>
    <d v="2020-07-20T00:00:00"/>
    <x v="43"/>
    <n v="1"/>
    <n v="818"/>
    <n v="450"/>
    <n v="1924"/>
    <n v="2828"/>
    <n v="246"/>
    <x v="53"/>
    <x v="22"/>
    <x v="107"/>
    <x v="4"/>
    <n v="2"/>
    <x v="6"/>
    <x v="1"/>
  </r>
  <r>
    <s v="AX21011"/>
    <s v="ENX2068"/>
    <s v="A165"/>
    <s v="EMP1018"/>
    <s v="C1316"/>
    <d v="2020-07-20T00:00:00"/>
    <x v="20"/>
    <n v="3"/>
    <n v="2353"/>
    <n v="1788"/>
    <n v="534"/>
    <n v="847"/>
    <n v="196"/>
    <x v="51"/>
    <x v="10"/>
    <x v="229"/>
    <x v="5"/>
    <n v="3"/>
    <x v="6"/>
    <x v="1"/>
  </r>
  <r>
    <s v="AX21012"/>
    <s v="ENX2047"/>
    <s v="A173"/>
    <s v="EMP1020"/>
    <s v="C1390"/>
    <d v="2020-07-20T00:00:00"/>
    <x v="82"/>
    <n v="1"/>
    <n v="584"/>
    <n v="420"/>
    <n v="1067"/>
    <n v="1809"/>
    <n v="313"/>
    <x v="18"/>
    <x v="43"/>
    <x v="658"/>
    <x v="1"/>
    <n v="5"/>
    <x v="6"/>
    <x v="1"/>
  </r>
  <r>
    <s v="AX21019"/>
    <s v="ENX2066"/>
    <s v="A102"/>
    <s v="EMP1022"/>
    <s v="C1310"/>
    <d v="2020-07-20T00:00:00"/>
    <x v="13"/>
    <n v="2"/>
    <n v="561"/>
    <n v="421"/>
    <n v="2346"/>
    <n v="3724"/>
    <n v="1100"/>
    <x v="65"/>
    <x v="15"/>
    <x v="79"/>
    <x v="0"/>
    <n v="5"/>
    <x v="6"/>
    <x v="1"/>
  </r>
  <r>
    <s v="AX21021"/>
    <s v="ENX2051"/>
    <s v="A113"/>
    <s v="EMP1009"/>
    <s v="C1378"/>
    <d v="2020-07-20T00:00:00"/>
    <x v="14"/>
    <n v="1"/>
    <n v="799"/>
    <n v="455"/>
    <n v="1696"/>
    <n v="2120"/>
    <n v="895"/>
    <x v="37"/>
    <x v="23"/>
    <x v="27"/>
    <x v="5"/>
    <n v="5"/>
    <x v="6"/>
    <x v="1"/>
  </r>
  <r>
    <s v="AX21025"/>
    <s v="ENX2075"/>
    <s v="A114"/>
    <s v="EMP1034"/>
    <s v="C1471"/>
    <d v="2020-07-20T00:00:00"/>
    <x v="35"/>
    <n v="1"/>
    <n v="290"/>
    <n v="200"/>
    <n v="624"/>
    <n v="1200"/>
    <n v="52"/>
    <x v="67"/>
    <x v="27"/>
    <x v="595"/>
    <x v="2"/>
    <n v="5"/>
    <x v="6"/>
    <x v="1"/>
  </r>
  <r>
    <s v="AX21033"/>
    <s v="ENX2003"/>
    <s v="A121"/>
    <s v="EMP1041"/>
    <s v="C1063"/>
    <d v="2020-07-20T00:00:00"/>
    <x v="22"/>
    <n v="3"/>
    <n v="123"/>
    <n v="84"/>
    <n v="1686"/>
    <n v="2478"/>
    <n v="972"/>
    <x v="47"/>
    <x v="15"/>
    <x v="583"/>
    <x v="4"/>
    <n v="7"/>
    <x v="6"/>
    <x v="1"/>
  </r>
  <r>
    <s v="AX21034"/>
    <s v="ENX2070"/>
    <s v="A135"/>
    <s v="EMP1014"/>
    <s v="C1351"/>
    <d v="2020-07-20T00:00:00"/>
    <x v="40"/>
    <n v="1"/>
    <n v="1848"/>
    <n v="1294"/>
    <n v="2794"/>
    <n v="3934"/>
    <n v="138"/>
    <x v="33"/>
    <x v="29"/>
    <x v="310"/>
    <x v="5"/>
    <n v="7"/>
    <x v="6"/>
    <x v="1"/>
  </r>
  <r>
    <s v="AX21036"/>
    <s v="ENX2019"/>
    <s v="A144"/>
    <s v="EMP1017"/>
    <s v="C1647"/>
    <d v="2020-07-20T00:00:00"/>
    <x v="60"/>
    <n v="2"/>
    <n v="112"/>
    <n v="90"/>
    <n v="5322"/>
    <n v="7392"/>
    <n v="447"/>
    <x v="49"/>
    <x v="24"/>
    <x v="209"/>
    <x v="1"/>
    <n v="7"/>
    <x v="6"/>
    <x v="1"/>
  </r>
  <r>
    <s v="AX21040"/>
    <s v="ENX2093"/>
    <s v="A160"/>
    <s v="EMP1024"/>
    <s v="C1421"/>
    <d v="2020-07-20T00:00:00"/>
    <x v="99"/>
    <n v="1"/>
    <n v="2182"/>
    <n v="1200"/>
    <n v="2358"/>
    <n v="2841"/>
    <n v="1598"/>
    <x v="15"/>
    <x v="40"/>
    <x v="767"/>
    <x v="4"/>
    <n v="9"/>
    <x v="6"/>
    <x v="1"/>
  </r>
  <r>
    <s v="AX21049"/>
    <s v="ENX2026"/>
    <s v="A131"/>
    <s v="EMP1036"/>
    <s v="C1793"/>
    <d v="2020-07-20T00:00:00"/>
    <x v="74"/>
    <n v="1"/>
    <n v="217"/>
    <n v="171"/>
    <n v="435"/>
    <n v="530"/>
    <n v="351"/>
    <x v="51"/>
    <x v="40"/>
    <x v="336"/>
    <x v="5"/>
    <n v="10"/>
    <x v="6"/>
    <x v="1"/>
  </r>
  <r>
    <s v="AX21051"/>
    <s v="ENX2046"/>
    <s v="A168"/>
    <s v="EMP1037"/>
    <s v="C1317"/>
    <d v="2020-07-20T00:00:00"/>
    <x v="38"/>
    <n v="1"/>
    <n v="112"/>
    <n v="90"/>
    <n v="3570"/>
    <n v="4698"/>
    <n v="534"/>
    <x v="21"/>
    <x v="37"/>
    <x v="206"/>
    <x v="1"/>
    <n v="10"/>
    <x v="6"/>
    <x v="1"/>
  </r>
  <r>
    <s v="AX21053"/>
    <s v="ENX2069"/>
    <s v="A164"/>
    <s v="EMP1034"/>
    <s v="C1273"/>
    <d v="2020-07-20T00:00:00"/>
    <x v="46"/>
    <n v="2"/>
    <n v="1522"/>
    <n v="791"/>
    <n v="84"/>
    <n v="123"/>
    <n v="222"/>
    <x v="13"/>
    <x v="11"/>
    <x v="401"/>
    <x v="0"/>
    <n v="11"/>
    <x v="6"/>
    <x v="1"/>
  </r>
  <r>
    <s v="AX21062"/>
    <s v="ENX2025"/>
    <s v="A137"/>
    <s v="EMP1017"/>
    <s v="C1118"/>
    <d v="2020-07-20T00:00:00"/>
    <x v="21"/>
    <n v="1"/>
    <n v="584"/>
    <n v="420"/>
    <n v="5164"/>
    <n v="9564"/>
    <n v="2424"/>
    <x v="17"/>
    <x v="22"/>
    <x v="55"/>
    <x v="4"/>
    <n v="12"/>
    <x v="6"/>
    <x v="1"/>
  </r>
  <r>
    <s v="AX21067"/>
    <s v="ENX2068"/>
    <s v="A101"/>
    <s v="EMP1015"/>
    <s v="C1304"/>
    <d v="2020-07-21T00:00:00"/>
    <x v="20"/>
    <n v="2"/>
    <n v="947"/>
    <n v="786"/>
    <n v="425"/>
    <n v="545"/>
    <n v="39"/>
    <x v="36"/>
    <x v="39"/>
    <x v="337"/>
    <x v="4"/>
    <n v="12"/>
    <x v="6"/>
    <x v="0"/>
  </r>
  <r>
    <s v="AX21074"/>
    <s v="ENX2016"/>
    <s v="A160"/>
    <s v="EMP1004"/>
    <s v="C1001"/>
    <d v="2020-07-21T00:00:00"/>
    <x v="6"/>
    <n v="1"/>
    <n v="1022"/>
    <n v="818"/>
    <n v="1295"/>
    <n v="1639"/>
    <n v="2565"/>
    <x v="21"/>
    <x v="38"/>
    <x v="408"/>
    <x v="0"/>
    <n v="1"/>
    <x v="6"/>
    <x v="1"/>
  </r>
  <r>
    <s v="AX21081"/>
    <s v="ENX2094"/>
    <s v="A118"/>
    <s v="EMP1025"/>
    <s v="C1635"/>
    <d v="2020-07-21T00:00:00"/>
    <x v="90"/>
    <n v="1"/>
    <n v="95"/>
    <n v="61"/>
    <n v="1128"/>
    <n v="1374"/>
    <n v="380"/>
    <x v="25"/>
    <x v="42"/>
    <x v="590"/>
    <x v="6"/>
    <n v="2"/>
    <x v="6"/>
    <x v="1"/>
  </r>
  <r>
    <s v="AX21082"/>
    <s v="ENX2003"/>
    <s v="A145"/>
    <s v="EMP1015"/>
    <s v="C1502"/>
    <d v="2020-07-21T00:00:00"/>
    <x v="22"/>
    <n v="1"/>
    <n v="1052"/>
    <n v="589"/>
    <n v="3600"/>
    <n v="6546"/>
    <n v="599"/>
    <x v="16"/>
    <x v="23"/>
    <x v="213"/>
    <x v="6"/>
    <n v="6"/>
    <x v="6"/>
    <x v="1"/>
  </r>
  <r>
    <s v="AX21083"/>
    <s v="ENX2099"/>
    <s v="A161"/>
    <s v="EMP1019"/>
    <s v="C1016"/>
    <d v="2020-07-21T00:00:00"/>
    <x v="52"/>
    <n v="2"/>
    <n v="1899"/>
    <n v="1044"/>
    <n v="3669"/>
    <n v="6015"/>
    <n v="248"/>
    <x v="49"/>
    <x v="0"/>
    <x v="375"/>
    <x v="1"/>
    <n v="7"/>
    <x v="6"/>
    <x v="1"/>
  </r>
  <r>
    <s v="AX21085"/>
    <s v="ENX2095"/>
    <s v="A122"/>
    <s v="EMP1016"/>
    <s v="C1441"/>
    <d v="2020-07-21T00:00:00"/>
    <x v="42"/>
    <n v="1"/>
    <n v="561"/>
    <n v="421"/>
    <n v="1296"/>
    <n v="1542"/>
    <n v="799"/>
    <x v="60"/>
    <x v="27"/>
    <x v="320"/>
    <x v="3"/>
    <n v="9"/>
    <x v="6"/>
    <x v="1"/>
  </r>
  <r>
    <s v="AX21087"/>
    <s v="ENX2013"/>
    <s v="A171"/>
    <s v="EMP1001"/>
    <s v="C1390"/>
    <d v="2020-07-21T00:00:00"/>
    <x v="70"/>
    <n v="1"/>
    <n v="771"/>
    <n v="648"/>
    <n v="538"/>
    <n v="736"/>
    <n v="153"/>
    <x v="38"/>
    <x v="9"/>
    <x v="139"/>
    <x v="4"/>
    <n v="10"/>
    <x v="6"/>
    <x v="1"/>
  </r>
  <r>
    <s v="AX21089"/>
    <s v="ENX2054"/>
    <s v="A167"/>
    <s v="EMP1028"/>
    <s v="C1038"/>
    <d v="2020-07-21T00:00:00"/>
    <x v="12"/>
    <n v="1"/>
    <n v="1798"/>
    <n v="971"/>
    <n v="1268"/>
    <n v="1760"/>
    <n v="204"/>
    <x v="36"/>
    <x v="5"/>
    <x v="562"/>
    <x v="3"/>
    <n v="12"/>
    <x v="6"/>
    <x v="1"/>
  </r>
  <r>
    <s v="AX21090"/>
    <s v="ENX2035"/>
    <s v="A158"/>
    <s v="EMP1029"/>
    <s v="C1528"/>
    <d v="2020-07-22T00:00:00"/>
    <x v="26"/>
    <n v="3"/>
    <n v="1967"/>
    <n v="1397"/>
    <n v="1068"/>
    <n v="1694"/>
    <n v="2946"/>
    <x v="23"/>
    <x v="10"/>
    <x v="67"/>
    <x v="1"/>
    <n v="12"/>
    <x v="6"/>
    <x v="0"/>
  </r>
  <r>
    <s v="AX21095"/>
    <s v="ENX2024"/>
    <s v="A118"/>
    <s v="EMP1038"/>
    <s v="C1352"/>
    <d v="2020-07-22T00:00:00"/>
    <x v="2"/>
    <n v="4"/>
    <n v="315"/>
    <n v="208"/>
    <n v="5468"/>
    <n v="8964"/>
    <n v="321"/>
    <x v="12"/>
    <x v="41"/>
    <x v="237"/>
    <x v="6"/>
    <n v="12"/>
    <x v="6"/>
    <x v="0"/>
  </r>
  <r>
    <s v="AX21096"/>
    <s v="ENX2068"/>
    <s v="A120"/>
    <s v="EMP1037"/>
    <s v="C1139"/>
    <d v="2020-07-22T00:00:00"/>
    <x v="20"/>
    <n v="1"/>
    <n v="2091"/>
    <n v="1485"/>
    <n v="4268"/>
    <n v="7236"/>
    <n v="95"/>
    <x v="65"/>
    <x v="10"/>
    <x v="523"/>
    <x v="0"/>
    <n v="1"/>
    <x v="6"/>
    <x v="1"/>
  </r>
  <r>
    <s v="AX21100"/>
    <s v="ENX2054"/>
    <s v="A155"/>
    <s v="EMP1037"/>
    <s v="C1421"/>
    <d v="2020-07-22T00:00:00"/>
    <x v="12"/>
    <n v="1"/>
    <n v="799"/>
    <n v="455"/>
    <n v="1321"/>
    <n v="1972"/>
    <n v="1662"/>
    <x v="39"/>
    <x v="32"/>
    <x v="382"/>
    <x v="5"/>
    <n v="2"/>
    <x v="6"/>
    <x v="1"/>
  </r>
  <r>
    <s v="AX21101"/>
    <s v="ENX2018"/>
    <s v="A109"/>
    <s v="EMP1038"/>
    <s v="C1489"/>
    <d v="2020-07-22T00:00:00"/>
    <x v="8"/>
    <n v="2"/>
    <n v="947"/>
    <n v="786"/>
    <n v="2468"/>
    <n v="3164"/>
    <n v="384"/>
    <x v="48"/>
    <x v="40"/>
    <x v="715"/>
    <x v="2"/>
    <n v="5"/>
    <x v="6"/>
    <x v="1"/>
  </r>
  <r>
    <s v="AX21105"/>
    <s v="ENX2060"/>
    <s v="A119"/>
    <s v="EMP1038"/>
    <s v="C1078"/>
    <d v="2020-07-22T00:00:00"/>
    <x v="73"/>
    <n v="2"/>
    <n v="1671"/>
    <n v="1220"/>
    <n v="882"/>
    <n v="1104"/>
    <n v="782"/>
    <x v="54"/>
    <x v="43"/>
    <x v="289"/>
    <x v="6"/>
    <n v="5"/>
    <x v="6"/>
    <x v="1"/>
  </r>
  <r>
    <s v="AX21106"/>
    <s v="ENX2053"/>
    <s v="A150"/>
    <s v="EMP1016"/>
    <s v="C1688"/>
    <d v="2020-07-22T00:00:00"/>
    <x v="33"/>
    <n v="1"/>
    <n v="2410"/>
    <n v="1518"/>
    <n v="842"/>
    <n v="1122"/>
    <n v="483"/>
    <x v="18"/>
    <x v="40"/>
    <x v="23"/>
    <x v="0"/>
    <n v="7"/>
    <x v="6"/>
    <x v="1"/>
  </r>
  <r>
    <s v="AX21108"/>
    <s v="ENX2030"/>
    <s v="A143"/>
    <s v="EMP1021"/>
    <s v="C1345"/>
    <d v="2020-07-22T00:00:00"/>
    <x v="80"/>
    <n v="4"/>
    <n v="1798"/>
    <n v="971"/>
    <n v="2522"/>
    <n v="3276"/>
    <n v="380"/>
    <x v="11"/>
    <x v="25"/>
    <x v="508"/>
    <x v="6"/>
    <n v="7"/>
    <x v="6"/>
    <x v="1"/>
  </r>
  <r>
    <s v="AX21118"/>
    <s v="ENX2068"/>
    <s v="A134"/>
    <s v="EMP1007"/>
    <s v="C1007"/>
    <d v="2020-07-22T00:00:00"/>
    <x v="20"/>
    <n v="4"/>
    <n v="35"/>
    <n v="22"/>
    <n v="2514"/>
    <n v="3309"/>
    <n v="90"/>
    <x v="58"/>
    <x v="41"/>
    <x v="638"/>
    <x v="6"/>
    <n v="7"/>
    <x v="6"/>
    <x v="1"/>
  </r>
  <r>
    <s v="AX21125"/>
    <s v="ENX2032"/>
    <s v="A104"/>
    <s v="EMP1015"/>
    <s v="C1515"/>
    <d v="2020-07-22T00:00:00"/>
    <x v="47"/>
    <n v="3"/>
    <n v="1414"/>
    <n v="962"/>
    <n v="1777"/>
    <n v="2141"/>
    <n v="766"/>
    <x v="4"/>
    <x v="34"/>
    <x v="306"/>
    <x v="4"/>
    <n v="8"/>
    <x v="6"/>
    <x v="1"/>
  </r>
  <r>
    <s v="AX21128"/>
    <s v="ENX2025"/>
    <s v="A113"/>
    <s v="EMP1026"/>
    <s v="C1666"/>
    <d v="2020-07-22T00:00:00"/>
    <x v="21"/>
    <n v="2"/>
    <n v="368"/>
    <n v="269"/>
    <n v="61"/>
    <n v="95"/>
    <n v="1378"/>
    <x v="32"/>
    <x v="23"/>
    <x v="360"/>
    <x v="5"/>
    <n v="8"/>
    <x v="6"/>
    <x v="1"/>
  </r>
  <r>
    <s v="AX21137"/>
    <s v="ENX2074"/>
    <s v="A125"/>
    <s v="EMP1040"/>
    <s v="C1492"/>
    <d v="2020-07-22T00:00:00"/>
    <x v="41"/>
    <n v="1"/>
    <n v="1826"/>
    <n v="1443"/>
    <n v="1518"/>
    <n v="2410"/>
    <n v="1767"/>
    <x v="21"/>
    <x v="17"/>
    <x v="482"/>
    <x v="0"/>
    <n v="8"/>
    <x v="6"/>
    <x v="1"/>
  </r>
  <r>
    <s v="AX21141"/>
    <s v="ENX2003"/>
    <s v="A167"/>
    <s v="EMP1006"/>
    <s v="C1146"/>
    <d v="2020-07-22T00:00:00"/>
    <x v="22"/>
    <n v="4"/>
    <n v="458"/>
    <n v="376"/>
    <n v="1512"/>
    <n v="2853"/>
    <n v="1484"/>
    <x v="39"/>
    <x v="44"/>
    <x v="29"/>
    <x v="3"/>
    <n v="9"/>
    <x v="6"/>
    <x v="1"/>
  </r>
  <r>
    <s v="AX21143"/>
    <s v="ENX2023"/>
    <s v="A129"/>
    <s v="EMP1019"/>
    <s v="C1509"/>
    <d v="2020-07-22T00:00:00"/>
    <x v="57"/>
    <n v="3"/>
    <n v="1826"/>
    <n v="1443"/>
    <n v="1535"/>
    <n v="2257"/>
    <n v="688"/>
    <x v="64"/>
    <x v="39"/>
    <x v="34"/>
    <x v="0"/>
    <n v="9"/>
    <x v="6"/>
    <x v="1"/>
  </r>
  <r>
    <s v="AX21145"/>
    <s v="ENX2031"/>
    <s v="A148"/>
    <s v="EMP1020"/>
    <s v="C1092"/>
    <d v="2020-07-22T00:00:00"/>
    <x v="88"/>
    <n v="1"/>
    <n v="1077"/>
    <n v="732"/>
    <n v="7096"/>
    <n v="9856"/>
    <n v="1784"/>
    <x v="23"/>
    <x v="38"/>
    <x v="98"/>
    <x v="6"/>
    <n v="10"/>
    <x v="6"/>
    <x v="1"/>
  </r>
  <r>
    <s v="AX21160"/>
    <s v="ENX2086"/>
    <s v="A103"/>
    <s v="EMP1027"/>
    <s v="C1110"/>
    <d v="2020-07-23T00:00:00"/>
    <x v="94"/>
    <n v="3"/>
    <n v="1972"/>
    <n v="1321"/>
    <n v="1378"/>
    <n v="1887"/>
    <n v="106"/>
    <x v="29"/>
    <x v="9"/>
    <x v="712"/>
    <x v="0"/>
    <n v="12"/>
    <x v="6"/>
    <x v="0"/>
  </r>
  <r>
    <s v="AX21161"/>
    <s v="ENX2040"/>
    <s v="A173"/>
    <s v="EMP1005"/>
    <s v="C1102"/>
    <d v="2020-07-23T00:00:00"/>
    <x v="4"/>
    <n v="2"/>
    <n v="1887"/>
    <n v="1378"/>
    <n v="1378"/>
    <n v="1887"/>
    <n v="3072"/>
    <x v="23"/>
    <x v="14"/>
    <x v="609"/>
    <x v="5"/>
    <n v="12"/>
    <x v="6"/>
    <x v="0"/>
  </r>
  <r>
    <s v="AX21170"/>
    <s v="ENX2028"/>
    <s v="A113"/>
    <s v="EMP1035"/>
    <s v="C1617"/>
    <d v="2020-07-23T00:00:00"/>
    <x v="5"/>
    <n v="2"/>
    <n v="2091"/>
    <n v="1485"/>
    <n v="3519"/>
    <n v="5586"/>
    <n v="1320"/>
    <x v="45"/>
    <x v="35"/>
    <x v="137"/>
    <x v="6"/>
    <n v="12"/>
    <x v="6"/>
    <x v="0"/>
  </r>
  <r>
    <s v="AX21185"/>
    <s v="ENX2090"/>
    <s v="A146"/>
    <s v="EMP1033"/>
    <s v="C1582"/>
    <d v="2020-07-23T00:00:00"/>
    <x v="55"/>
    <n v="1"/>
    <n v="561"/>
    <n v="421"/>
    <n v="4605"/>
    <n v="6771"/>
    <n v="92"/>
    <x v="50"/>
    <x v="19"/>
    <x v="162"/>
    <x v="4"/>
    <n v="1"/>
    <x v="6"/>
    <x v="1"/>
  </r>
  <r>
    <s v="AX21189"/>
    <s v="ENX2070"/>
    <s v="A142"/>
    <s v="EMP1006"/>
    <s v="C1636"/>
    <d v="2020-07-23T00:00:00"/>
    <x v="40"/>
    <n v="1"/>
    <n v="1812"/>
    <n v="1305"/>
    <n v="255"/>
    <n v="392"/>
    <n v="782"/>
    <x v="12"/>
    <x v="23"/>
    <x v="176"/>
    <x v="1"/>
    <n v="2"/>
    <x v="6"/>
    <x v="1"/>
  </r>
  <r>
    <s v="AX21192"/>
    <s v="ENX2003"/>
    <s v="A171"/>
    <s v="EMP1026"/>
    <s v="C1147"/>
    <d v="2020-07-23T00:00:00"/>
    <x v="22"/>
    <n v="3"/>
    <n v="2241"/>
    <n v="1367"/>
    <n v="534"/>
    <n v="847"/>
    <n v="548"/>
    <x v="26"/>
    <x v="6"/>
    <x v="262"/>
    <x v="1"/>
    <n v="2"/>
    <x v="6"/>
    <x v="1"/>
  </r>
  <r>
    <s v="AX21194"/>
    <s v="ENX2039"/>
    <s v="A158"/>
    <s v="EMP1004"/>
    <s v="C1210"/>
    <d v="2020-07-23T00:00:00"/>
    <x v="96"/>
    <n v="3"/>
    <n v="847"/>
    <n v="534"/>
    <n v="1224"/>
    <n v="1512"/>
    <n v="383"/>
    <x v="33"/>
    <x v="0"/>
    <x v="321"/>
    <x v="0"/>
    <n v="7"/>
    <x v="6"/>
    <x v="1"/>
  </r>
  <r>
    <s v="AX21195"/>
    <s v="ENX2016"/>
    <s v="A122"/>
    <s v="EMP1029"/>
    <s v="C1402"/>
    <d v="2020-07-23T00:00:00"/>
    <x v="6"/>
    <n v="2"/>
    <n v="1826"/>
    <n v="1443"/>
    <n v="1572"/>
    <n v="1894"/>
    <n v="1104"/>
    <x v="0"/>
    <x v="27"/>
    <x v="46"/>
    <x v="5"/>
    <n v="9"/>
    <x v="6"/>
    <x v="1"/>
  </r>
  <r>
    <s v="AX21202"/>
    <s v="ENX2023"/>
    <s v="A115"/>
    <s v="EMP1044"/>
    <s v="C1132"/>
    <d v="2020-07-23T00:00:00"/>
    <x v="57"/>
    <n v="1"/>
    <n v="817"/>
    <n v="409"/>
    <n v="2049"/>
    <n v="3357"/>
    <n v="26"/>
    <x v="8"/>
    <x v="13"/>
    <x v="353"/>
    <x v="6"/>
    <n v="9"/>
    <x v="6"/>
    <x v="1"/>
  </r>
  <r>
    <s v="AX21204"/>
    <s v="ENX2021"/>
    <s v="A122"/>
    <s v="EMP1006"/>
    <s v="C1201"/>
    <d v="2020-07-23T00:00:00"/>
    <x v="77"/>
    <n v="2"/>
    <n v="123"/>
    <n v="84"/>
    <n v="1676"/>
    <n v="2206"/>
    <n v="87"/>
    <x v="36"/>
    <x v="41"/>
    <x v="195"/>
    <x v="5"/>
    <n v="10"/>
    <x v="6"/>
    <x v="1"/>
  </r>
  <r>
    <s v="AX21207"/>
    <s v="ENX2022"/>
    <s v="A125"/>
    <s v="EMP1026"/>
    <s v="C1181"/>
    <d v="2020-07-23T00:00:00"/>
    <x v="27"/>
    <n v="1"/>
    <n v="1862"/>
    <n v="1173"/>
    <n v="1367"/>
    <n v="2241"/>
    <n v="827"/>
    <x v="30"/>
    <x v="4"/>
    <x v="200"/>
    <x v="6"/>
    <n v="10"/>
    <x v="6"/>
    <x v="1"/>
  </r>
  <r>
    <s v="AX21213"/>
    <s v="ENX2007"/>
    <s v="A133"/>
    <s v="EMP1002"/>
    <s v="C1451"/>
    <d v="2020-07-23T00:00:00"/>
    <x v="63"/>
    <n v="2"/>
    <n v="1587"/>
    <n v="1301"/>
    <n v="294"/>
    <n v="368"/>
    <n v="1808"/>
    <x v="39"/>
    <x v="0"/>
    <x v="284"/>
    <x v="2"/>
    <n v="11"/>
    <x v="6"/>
    <x v="1"/>
  </r>
  <r>
    <s v="AX21217"/>
    <s v="ENX2062"/>
    <s v="A120"/>
    <s v="EMP1043"/>
    <s v="C1107"/>
    <d v="2020-07-23T00:00:00"/>
    <x v="91"/>
    <n v="3"/>
    <n v="1887"/>
    <n v="1378"/>
    <n v="1896"/>
    <n v="2495"/>
    <n v="871"/>
    <x v="71"/>
    <x v="22"/>
    <x v="420"/>
    <x v="2"/>
    <n v="12"/>
    <x v="6"/>
    <x v="1"/>
  </r>
  <r>
    <s v="AX21221"/>
    <s v="ENX2041"/>
    <s v="A105"/>
    <s v="EMP1010"/>
    <s v="C1799"/>
    <d v="2020-07-24T00:00:00"/>
    <x v="7"/>
    <n v="3"/>
    <n v="1967"/>
    <n v="1397"/>
    <n v="2108"/>
    <n v="2810"/>
    <n v="164"/>
    <x v="65"/>
    <x v="5"/>
    <x v="418"/>
    <x v="1"/>
    <n v="1"/>
    <x v="6"/>
    <x v="1"/>
  </r>
  <r>
    <s v="AX21224"/>
    <s v="ENX2030"/>
    <s v="A119"/>
    <s v="EMP1009"/>
    <s v="C1466"/>
    <d v="2020-07-24T00:00:00"/>
    <x v="80"/>
    <n v="1"/>
    <n v="2464"/>
    <n v="1774"/>
    <n v="7108"/>
    <n v="8564"/>
    <n v="187"/>
    <x v="66"/>
    <x v="42"/>
    <x v="622"/>
    <x v="5"/>
    <n v="1"/>
    <x v="6"/>
    <x v="1"/>
  </r>
  <r>
    <s v="AX21226"/>
    <s v="ENX2087"/>
    <s v="A132"/>
    <s v="EMP1038"/>
    <s v="C1359"/>
    <d v="2020-07-24T00:00:00"/>
    <x v="95"/>
    <n v="1"/>
    <n v="1798"/>
    <n v="971"/>
    <n v="7860"/>
    <n v="9584"/>
    <n v="651"/>
    <x v="20"/>
    <x v="3"/>
    <x v="135"/>
    <x v="3"/>
    <n v="2"/>
    <x v="6"/>
    <x v="1"/>
  </r>
  <r>
    <s v="AX21233"/>
    <s v="ENX2054"/>
    <s v="A119"/>
    <s v="EMP1038"/>
    <s v="C1162"/>
    <d v="2020-07-24T00:00:00"/>
    <x v="12"/>
    <n v="3"/>
    <n v="1405"/>
    <n v="1054"/>
    <n v="260"/>
    <n v="362"/>
    <n v="1024"/>
    <x v="8"/>
    <x v="1"/>
    <x v="768"/>
    <x v="2"/>
    <n v="3"/>
    <x v="6"/>
    <x v="1"/>
  </r>
  <r>
    <s v="AX21234"/>
    <s v="ENX2061"/>
    <s v="A128"/>
    <s v="EMP1005"/>
    <s v="C1433"/>
    <d v="2020-07-24T00:00:00"/>
    <x v="72"/>
    <n v="3"/>
    <n v="880"/>
    <n v="634"/>
    <n v="2756"/>
    <n v="3774"/>
    <n v="1456"/>
    <x v="39"/>
    <x v="17"/>
    <x v="380"/>
    <x v="3"/>
    <n v="5"/>
    <x v="6"/>
    <x v="1"/>
  </r>
  <r>
    <s v="AX21236"/>
    <s v="ENX2046"/>
    <s v="A168"/>
    <s v="EMP1032"/>
    <s v="C1169"/>
    <d v="2020-07-24T00:00:00"/>
    <x v="38"/>
    <n v="1"/>
    <n v="1022"/>
    <n v="818"/>
    <n v="2610"/>
    <n v="3624"/>
    <n v="1389"/>
    <x v="25"/>
    <x v="40"/>
    <x v="532"/>
    <x v="2"/>
    <n v="6"/>
    <x v="6"/>
    <x v="1"/>
  </r>
  <r>
    <s v="AX21243"/>
    <s v="ENX2057"/>
    <s v="A169"/>
    <s v="EMP1011"/>
    <s v="C1403"/>
    <d v="2020-07-24T00:00:00"/>
    <x v="78"/>
    <n v="1"/>
    <n v="1671"/>
    <n v="1220"/>
    <n v="1968"/>
    <n v="2734"/>
    <n v="1710"/>
    <x v="73"/>
    <x v="0"/>
    <x v="422"/>
    <x v="2"/>
    <n v="8"/>
    <x v="6"/>
    <x v="1"/>
  </r>
  <r>
    <s v="AX21246"/>
    <s v="ENX2040"/>
    <s v="A152"/>
    <s v="EMP1017"/>
    <s v="C1101"/>
    <d v="2020-07-24T00:00:00"/>
    <x v="4"/>
    <n v="2"/>
    <n v="1708"/>
    <n v="871"/>
    <n v="873"/>
    <n v="1134"/>
    <n v="206"/>
    <x v="13"/>
    <x v="20"/>
    <x v="46"/>
    <x v="3"/>
    <n v="8"/>
    <x v="6"/>
    <x v="1"/>
  </r>
  <r>
    <s v="AX21248"/>
    <s v="ENX2076"/>
    <s v="A124"/>
    <s v="EMP1005"/>
    <s v="C1539"/>
    <d v="2020-07-25T00:00:00"/>
    <x v="15"/>
    <n v="1"/>
    <n v="556"/>
    <n v="395"/>
    <n v="455"/>
    <n v="799"/>
    <n v="1392"/>
    <x v="42"/>
    <x v="0"/>
    <x v="716"/>
    <x v="6"/>
    <n v="2"/>
    <x v="6"/>
    <x v="1"/>
  </r>
  <r>
    <s v="AX21250"/>
    <s v="ENX2016"/>
    <s v="A123"/>
    <s v="EMP1002"/>
    <s v="C1198"/>
    <d v="2020-07-25T00:00:00"/>
    <x v="6"/>
    <n v="1"/>
    <n v="818"/>
    <n v="450"/>
    <n v="294"/>
    <n v="368"/>
    <n v="495"/>
    <x v="52"/>
    <x v="23"/>
    <x v="753"/>
    <x v="5"/>
    <n v="3"/>
    <x v="6"/>
    <x v="1"/>
  </r>
  <r>
    <s v="AX21257"/>
    <s v="ENX2088"/>
    <s v="A110"/>
    <s v="EMP1025"/>
    <s v="C1550"/>
    <d v="2020-07-25T00:00:00"/>
    <x v="48"/>
    <n v="2"/>
    <n v="1967"/>
    <n v="1397"/>
    <n v="79"/>
    <n v="127"/>
    <n v="1527"/>
    <x v="31"/>
    <x v="38"/>
    <x v="46"/>
    <x v="0"/>
    <n v="5"/>
    <x v="6"/>
    <x v="1"/>
  </r>
  <r>
    <s v="AX21263"/>
    <s v="ENX2098"/>
    <s v="A105"/>
    <s v="EMP1015"/>
    <s v="C1507"/>
    <d v="2020-07-25T00:00:00"/>
    <x v="69"/>
    <n v="1"/>
    <n v="35"/>
    <n v="22"/>
    <n v="1378"/>
    <n v="1887"/>
    <n v="1018"/>
    <x v="13"/>
    <x v="40"/>
    <x v="8"/>
    <x v="1"/>
    <n v="6"/>
    <x v="6"/>
    <x v="1"/>
  </r>
  <r>
    <s v="AX21270"/>
    <s v="ENX2066"/>
    <s v="A145"/>
    <s v="EMP1020"/>
    <s v="C1673"/>
    <d v="2020-07-25T00:00:00"/>
    <x v="13"/>
    <n v="1"/>
    <n v="1380"/>
    <n v="1090"/>
    <n v="1291"/>
    <n v="2391"/>
    <n v="222"/>
    <x v="67"/>
    <x v="44"/>
    <x v="332"/>
    <x v="1"/>
    <n v="7"/>
    <x v="6"/>
    <x v="1"/>
  </r>
  <r>
    <s v="AX21273"/>
    <s v="ENX2058"/>
    <s v="A163"/>
    <s v="EMP1038"/>
    <s v="C1163"/>
    <d v="2020-07-25T00:00:00"/>
    <x v="53"/>
    <n v="2"/>
    <n v="1103"/>
    <n v="838"/>
    <n v="984"/>
    <n v="1367"/>
    <n v="46"/>
    <x v="54"/>
    <x v="25"/>
    <x v="105"/>
    <x v="0"/>
    <n v="8"/>
    <x v="6"/>
    <x v="1"/>
  </r>
  <r>
    <s v="AX21279"/>
    <s v="ENX2039"/>
    <s v="A169"/>
    <s v="EMP1008"/>
    <s v="C1219"/>
    <d v="2020-07-25T00:00:00"/>
    <x v="96"/>
    <n v="2"/>
    <n v="315"/>
    <n v="208"/>
    <n v="1251"/>
    <n v="1526"/>
    <n v="618"/>
    <x v="52"/>
    <x v="30"/>
    <x v="665"/>
    <x v="0"/>
    <n v="9"/>
    <x v="6"/>
    <x v="1"/>
  </r>
  <r>
    <s v="AX21283"/>
    <s v="ENX2011"/>
    <s v="A172"/>
    <s v="EMP1023"/>
    <s v="C1014"/>
    <d v="2020-07-25T00:00:00"/>
    <x v="81"/>
    <n v="1"/>
    <n v="112"/>
    <n v="90"/>
    <n v="79"/>
    <n v="127"/>
    <n v="871"/>
    <x v="65"/>
    <x v="9"/>
    <x v="639"/>
    <x v="1"/>
    <n v="10"/>
    <x v="6"/>
    <x v="1"/>
  </r>
  <r>
    <s v="AX21286"/>
    <s v="ENX2052"/>
    <s v="A114"/>
    <s v="EMP1038"/>
    <s v="C1096"/>
    <d v="2020-07-25T00:00:00"/>
    <x v="45"/>
    <n v="1"/>
    <n v="584"/>
    <n v="420"/>
    <n v="4936"/>
    <n v="6328"/>
    <n v="144"/>
    <x v="71"/>
    <x v="1"/>
    <x v="769"/>
    <x v="3"/>
    <n v="11"/>
    <x v="6"/>
    <x v="1"/>
  </r>
  <r>
    <s v="AX21287"/>
    <s v="ENX2048"/>
    <s v="A162"/>
    <s v="EMP1037"/>
    <s v="C1346"/>
    <d v="2020-07-25T00:00:00"/>
    <x v="34"/>
    <n v="1"/>
    <n v="1566"/>
    <n v="1190"/>
    <n v="1305"/>
    <n v="1812"/>
    <n v="560"/>
    <x v="66"/>
    <x v="38"/>
    <x v="244"/>
    <x v="4"/>
    <n v="11"/>
    <x v="6"/>
    <x v="1"/>
  </r>
  <r>
    <s v="AX21288"/>
    <s v="ENX2024"/>
    <s v="A161"/>
    <s v="EMP1009"/>
    <s v="C1003"/>
    <d v="2020-07-25T00:00:00"/>
    <x v="2"/>
    <n v="2"/>
    <n v="667"/>
    <n v="387"/>
    <n v="786"/>
    <n v="947"/>
    <n v="2685"/>
    <x v="2"/>
    <x v="1"/>
    <x v="40"/>
    <x v="4"/>
    <n v="12"/>
    <x v="6"/>
    <x v="1"/>
  </r>
  <r>
    <s v="AX21290"/>
    <s v="ENX2001"/>
    <s v="A108"/>
    <s v="EMP1022"/>
    <s v="C1615"/>
    <d v="2020-07-25T00:00:00"/>
    <x v="93"/>
    <n v="1"/>
    <n v="2410"/>
    <n v="1518"/>
    <n v="1363"/>
    <n v="1725"/>
    <n v="22"/>
    <x v="58"/>
    <x v="36"/>
    <x v="370"/>
    <x v="4"/>
    <n v="12"/>
    <x v="6"/>
    <x v="1"/>
  </r>
  <r>
    <s v="AX21293"/>
    <s v="ENX2059"/>
    <s v="A117"/>
    <s v="EMP1027"/>
    <s v="C1077"/>
    <d v="2020-07-26T00:00:00"/>
    <x v="97"/>
    <n v="4"/>
    <n v="1725"/>
    <n v="1363"/>
    <n v="683"/>
    <n v="1119"/>
    <n v="613"/>
    <x v="10"/>
    <x v="42"/>
    <x v="100"/>
    <x v="6"/>
    <n v="1"/>
    <x v="6"/>
    <x v="1"/>
  </r>
  <r>
    <s v="AX21299"/>
    <s v="ENX2028"/>
    <s v="A121"/>
    <s v="EMP1043"/>
    <s v="C1660"/>
    <d v="2020-07-26T00:00:00"/>
    <x v="5"/>
    <n v="2"/>
    <n v="136"/>
    <n v="72"/>
    <n v="269"/>
    <n v="368"/>
    <n v="1784"/>
    <x v="24"/>
    <x v="22"/>
    <x v="656"/>
    <x v="0"/>
    <n v="2"/>
    <x v="6"/>
    <x v="1"/>
  </r>
  <r>
    <s v="AX21300"/>
    <s v="ENX2006"/>
    <s v="A133"/>
    <s v="EMP1029"/>
    <s v="C1075"/>
    <d v="2020-07-26T00:00:00"/>
    <x v="68"/>
    <n v="1"/>
    <n v="913"/>
    <n v="584"/>
    <n v="5596"/>
    <n v="9176"/>
    <n v="492"/>
    <x v="22"/>
    <x v="43"/>
    <x v="403"/>
    <x v="4"/>
    <n v="4"/>
    <x v="6"/>
    <x v="1"/>
  </r>
  <r>
    <s v="AX21308"/>
    <s v="ENX2008"/>
    <s v="A170"/>
    <s v="EMP1043"/>
    <s v="C1056"/>
    <d v="2020-07-26T00:00:00"/>
    <x v="24"/>
    <n v="1"/>
    <n v="1380"/>
    <n v="1090"/>
    <n v="376"/>
    <n v="458"/>
    <n v="3308"/>
    <x v="13"/>
    <x v="40"/>
    <x v="366"/>
    <x v="2"/>
    <n v="4"/>
    <x v="6"/>
    <x v="1"/>
  </r>
  <r>
    <s v="AX21314"/>
    <s v="ENX2050"/>
    <s v="A150"/>
    <s v="EMP1026"/>
    <s v="C1150"/>
    <d v="2020-07-26T00:00:00"/>
    <x v="44"/>
    <n v="3"/>
    <n v="2410"/>
    <n v="1518"/>
    <n v="1227"/>
    <n v="2451"/>
    <n v="82"/>
    <x v="36"/>
    <x v="41"/>
    <x v="275"/>
    <x v="4"/>
    <n v="4"/>
    <x v="6"/>
    <x v="1"/>
  </r>
  <r>
    <s v="AX21316"/>
    <s v="ENX2037"/>
    <s v="A133"/>
    <s v="EMP1020"/>
    <s v="C1674"/>
    <d v="2020-07-26T00:00:00"/>
    <x v="50"/>
    <n v="1"/>
    <n v="1351"/>
    <n v="1108"/>
    <n v="900"/>
    <n v="1500"/>
    <n v="3776"/>
    <x v="8"/>
    <x v="43"/>
    <x v="501"/>
    <x v="6"/>
    <n v="5"/>
    <x v="6"/>
    <x v="1"/>
  </r>
  <r>
    <s v="AX21317"/>
    <s v="ENX2053"/>
    <s v="A173"/>
    <s v="EMP1043"/>
    <s v="C1062"/>
    <d v="2020-07-26T00:00:00"/>
    <x v="33"/>
    <n v="1"/>
    <n v="817"/>
    <n v="409"/>
    <n v="2642"/>
    <n v="3944"/>
    <n v="345"/>
    <x v="28"/>
    <x v="43"/>
    <x v="603"/>
    <x v="2"/>
    <n v="5"/>
    <x v="6"/>
    <x v="1"/>
  </r>
  <r>
    <s v="AX21320"/>
    <s v="ENX2098"/>
    <s v="A125"/>
    <s v="EMP1006"/>
    <s v="C1382"/>
    <d v="2020-07-26T00:00:00"/>
    <x v="69"/>
    <n v="4"/>
    <n v="530"/>
    <n v="435"/>
    <n v="2610"/>
    <n v="3624"/>
    <n v="534"/>
    <x v="33"/>
    <x v="33"/>
    <x v="495"/>
    <x v="5"/>
    <n v="6"/>
    <x v="6"/>
    <x v="1"/>
  </r>
  <r>
    <s v="AX21329"/>
    <s v="ENX2048"/>
    <s v="A113"/>
    <s v="EMP1029"/>
    <s v="C1792"/>
    <d v="2020-07-26T00:00:00"/>
    <x v="34"/>
    <n v="4"/>
    <n v="1367"/>
    <n v="984"/>
    <n v="562"/>
    <n v="826"/>
    <n v="436"/>
    <x v="21"/>
    <x v="27"/>
    <x v="479"/>
    <x v="3"/>
    <n v="7"/>
    <x v="6"/>
    <x v="1"/>
  </r>
  <r>
    <s v="AX21334"/>
    <s v="ENX2032"/>
    <s v="A109"/>
    <s v="EMP1042"/>
    <s v="C1206"/>
    <d v="2020-07-26T00:00:00"/>
    <x v="47"/>
    <n v="3"/>
    <n v="530"/>
    <n v="424"/>
    <n v="1044"/>
    <n v="1899"/>
    <n v="246"/>
    <x v="20"/>
    <x v="36"/>
    <x v="571"/>
    <x v="1"/>
    <n v="11"/>
    <x v="6"/>
    <x v="1"/>
  </r>
  <r>
    <s v="AX21336"/>
    <s v="ENX2093"/>
    <s v="A112"/>
    <s v="EMP1002"/>
    <s v="C1599"/>
    <d v="2020-07-27T00:00:00"/>
    <x v="99"/>
    <n v="1"/>
    <n v="1812"/>
    <n v="1305"/>
    <n v="1301"/>
    <n v="1587"/>
    <n v="1108"/>
    <x v="50"/>
    <x v="36"/>
    <x v="360"/>
    <x v="1"/>
    <n v="12"/>
    <x v="6"/>
    <x v="0"/>
  </r>
  <r>
    <s v="AX21361"/>
    <s v="ENX2005"/>
    <s v="A168"/>
    <s v="EMP1033"/>
    <s v="C1474"/>
    <d v="2020-07-27T00:00:00"/>
    <x v="79"/>
    <n v="1"/>
    <n v="1809"/>
    <n v="1067"/>
    <n v="389"/>
    <n v="637"/>
    <n v="275"/>
    <x v="37"/>
    <x v="22"/>
    <x v="404"/>
    <x v="2"/>
    <n v="1"/>
    <x v="6"/>
    <x v="1"/>
  </r>
  <r>
    <s v="AX21364"/>
    <s v="ENX2033"/>
    <s v="A149"/>
    <s v="EMP1014"/>
    <s v="C1318"/>
    <d v="2020-07-27T00:00:00"/>
    <x v="76"/>
    <n v="1"/>
    <n v="530"/>
    <n v="435"/>
    <n v="1636"/>
    <n v="3268"/>
    <n v="280"/>
    <x v="28"/>
    <x v="15"/>
    <x v="159"/>
    <x v="6"/>
    <n v="1"/>
    <x v="6"/>
    <x v="1"/>
  </r>
  <r>
    <s v="AX21366"/>
    <s v="ENX2085"/>
    <s v="A154"/>
    <s v="EMP1030"/>
    <s v="C1011"/>
    <d v="2020-07-27T00:00:00"/>
    <x v="29"/>
    <n v="2"/>
    <n v="545"/>
    <n v="425"/>
    <n v="2108"/>
    <n v="2810"/>
    <n v="993"/>
    <x v="28"/>
    <x v="5"/>
    <x v="521"/>
    <x v="2"/>
    <n v="2"/>
    <x v="6"/>
    <x v="1"/>
  </r>
  <r>
    <s v="AX21367"/>
    <s v="ENX2077"/>
    <s v="A125"/>
    <s v="EMP1030"/>
    <s v="C1527"/>
    <d v="2020-07-27T00:00:00"/>
    <x v="51"/>
    <n v="1"/>
    <n v="2182"/>
    <n v="1200"/>
    <n v="540"/>
    <n v="871"/>
    <n v="344"/>
    <x v="10"/>
    <x v="23"/>
    <x v="91"/>
    <x v="4"/>
    <n v="3"/>
    <x v="6"/>
    <x v="1"/>
  </r>
  <r>
    <s v="AX21378"/>
    <s v="ENX2047"/>
    <s v="A166"/>
    <s v="EMP1016"/>
    <s v="C1584"/>
    <d v="2020-07-27T00:00:00"/>
    <x v="82"/>
    <n v="1"/>
    <n v="368"/>
    <n v="269"/>
    <n v="79"/>
    <n v="127"/>
    <n v="874"/>
    <x v="53"/>
    <x v="20"/>
    <x v="664"/>
    <x v="5"/>
    <n v="3"/>
    <x v="6"/>
    <x v="1"/>
  </r>
  <r>
    <s v="AX21389"/>
    <s v="ENX2058"/>
    <s v="A127"/>
    <s v="EMP1004"/>
    <s v="C1157"/>
    <d v="2020-07-27T00:00:00"/>
    <x v="53"/>
    <n v="2"/>
    <n v="136"/>
    <n v="72"/>
    <n v="376"/>
    <n v="458"/>
    <n v="280"/>
    <x v="71"/>
    <x v="7"/>
    <x v="770"/>
    <x v="2"/>
    <n v="4"/>
    <x v="6"/>
    <x v="1"/>
  </r>
  <r>
    <s v="AX21391"/>
    <s v="ENX2025"/>
    <s v="A133"/>
    <s v="EMP1041"/>
    <s v="C1404"/>
    <d v="2020-07-27T00:00:00"/>
    <x v="21"/>
    <n v="2"/>
    <n v="545"/>
    <n v="425"/>
    <n v="1234"/>
    <n v="1582"/>
    <n v="496"/>
    <x v="58"/>
    <x v="22"/>
    <x v="448"/>
    <x v="1"/>
    <n v="5"/>
    <x v="6"/>
    <x v="1"/>
  </r>
  <r>
    <s v="AX21394"/>
    <s v="ENX2020"/>
    <s v="A144"/>
    <s v="EMP1007"/>
    <s v="C1450"/>
    <d v="2020-07-27T00:00:00"/>
    <x v="18"/>
    <n v="1"/>
    <n v="880"/>
    <n v="634"/>
    <n v="683"/>
    <n v="1119"/>
    <n v="408"/>
    <x v="12"/>
    <x v="40"/>
    <x v="724"/>
    <x v="2"/>
    <n v="7"/>
    <x v="6"/>
    <x v="1"/>
  </r>
  <r>
    <s v="AX21395"/>
    <s v="ENX2051"/>
    <s v="A112"/>
    <s v="EMP1035"/>
    <s v="C1679"/>
    <d v="2020-07-27T00:00:00"/>
    <x v="14"/>
    <n v="4"/>
    <n v="1708"/>
    <n v="871"/>
    <n v="1965"/>
    <n v="2396"/>
    <n v="246"/>
    <x v="5"/>
    <x v="39"/>
    <x v="558"/>
    <x v="4"/>
    <n v="8"/>
    <x v="6"/>
    <x v="1"/>
  </r>
  <r>
    <s v="AX21397"/>
    <s v="ENX2065"/>
    <s v="A164"/>
    <s v="EMP1000"/>
    <s v="C1380"/>
    <d v="2020-07-27T00:00:00"/>
    <x v="56"/>
    <n v="1"/>
    <n v="368"/>
    <n v="294"/>
    <n v="510"/>
    <n v="784"/>
    <n v="246"/>
    <x v="16"/>
    <x v="11"/>
    <x v="106"/>
    <x v="6"/>
    <n v="8"/>
    <x v="6"/>
    <x v="1"/>
  </r>
  <r>
    <s v="AX21398"/>
    <s v="ENX2020"/>
    <s v="A164"/>
    <s v="EMP1044"/>
    <s v="C1451"/>
    <d v="2020-07-27T00:00:00"/>
    <x v="18"/>
    <n v="4"/>
    <n v="913"/>
    <n v="584"/>
    <n v="971"/>
    <n v="1494"/>
    <n v="565"/>
    <x v="51"/>
    <x v="17"/>
    <x v="356"/>
    <x v="2"/>
    <n v="9"/>
    <x v="6"/>
    <x v="1"/>
  </r>
  <r>
    <s v="AX21400"/>
    <s v="ENX2023"/>
    <s v="A152"/>
    <s v="EMP1041"/>
    <s v="C1596"/>
    <d v="2020-07-27T00:00:00"/>
    <x v="57"/>
    <n v="3"/>
    <n v="637"/>
    <n v="389"/>
    <n v="3570"/>
    <n v="4698"/>
    <n v="4096"/>
    <x v="6"/>
    <x v="25"/>
    <x v="549"/>
    <x v="6"/>
    <n v="9"/>
    <x v="6"/>
    <x v="1"/>
  </r>
  <r>
    <s v="AX21401"/>
    <s v="ENX2053"/>
    <s v="A100"/>
    <s v="EMP1022"/>
    <s v="C1677"/>
    <d v="2020-07-27T00:00:00"/>
    <x v="33"/>
    <n v="1"/>
    <n v="1671"/>
    <n v="1220"/>
    <n v="2440"/>
    <n v="3342"/>
    <n v="256"/>
    <x v="4"/>
    <x v="35"/>
    <x v="771"/>
    <x v="5"/>
    <n v="9"/>
    <x v="6"/>
    <x v="1"/>
  </r>
  <r>
    <s v="AX21403"/>
    <s v="ENX2091"/>
    <s v="A161"/>
    <s v="EMP1031"/>
    <s v="C1488"/>
    <d v="2020-07-27T00:00:00"/>
    <x v="39"/>
    <n v="2"/>
    <n v="2391"/>
    <n v="1291"/>
    <n v="683"/>
    <n v="1119"/>
    <n v="651"/>
    <x v="59"/>
    <x v="3"/>
    <x v="625"/>
    <x v="6"/>
    <n v="10"/>
    <x v="6"/>
    <x v="1"/>
  </r>
  <r>
    <s v="AX21406"/>
    <s v="ENX2066"/>
    <s v="A132"/>
    <s v="EMP1006"/>
    <s v="C1529"/>
    <d v="2020-07-27T00:00:00"/>
    <x v="13"/>
    <n v="1"/>
    <n v="847"/>
    <n v="534"/>
    <n v="683"/>
    <n v="1178"/>
    <n v="313"/>
    <x v="35"/>
    <x v="8"/>
    <x v="284"/>
    <x v="5"/>
    <n v="11"/>
    <x v="6"/>
    <x v="1"/>
  </r>
  <r>
    <s v="AX21409"/>
    <s v="ENX2071"/>
    <s v="A101"/>
    <s v="EMP1029"/>
    <s v="C1764"/>
    <d v="2020-07-28T00:00:00"/>
    <x v="92"/>
    <n v="1"/>
    <n v="1103"/>
    <n v="838"/>
    <n v="984"/>
    <n v="1367"/>
    <n v="280"/>
    <x v="60"/>
    <x v="39"/>
    <x v="607"/>
    <x v="0"/>
    <n v="12"/>
    <x v="6"/>
    <x v="0"/>
  </r>
  <r>
    <s v="AX21420"/>
    <s v="ENX2018"/>
    <s v="A172"/>
    <s v="EMP1004"/>
    <s v="C1509"/>
    <d v="2020-07-28T00:00:00"/>
    <x v="8"/>
    <n v="1"/>
    <n v="2283"/>
    <n v="1484"/>
    <n v="88"/>
    <n v="140"/>
    <n v="782"/>
    <x v="58"/>
    <x v="20"/>
    <x v="0"/>
    <x v="4"/>
    <n v="12"/>
    <x v="6"/>
    <x v="0"/>
  </r>
  <r>
    <s v="AX21421"/>
    <s v="ENX2093"/>
    <s v="A110"/>
    <s v="EMP1039"/>
    <s v="C1429"/>
    <d v="2020-07-28T00:00:00"/>
    <x v="99"/>
    <n v="4"/>
    <n v="2283"/>
    <n v="1484"/>
    <n v="294"/>
    <n v="368"/>
    <n v="39"/>
    <x v="18"/>
    <x v="14"/>
    <x v="409"/>
    <x v="6"/>
    <n v="2"/>
    <x v="6"/>
    <x v="1"/>
  </r>
  <r>
    <s v="AX21430"/>
    <s v="ENX2068"/>
    <s v="A147"/>
    <s v="EMP1042"/>
    <s v="C1798"/>
    <d v="2020-07-28T00:00:00"/>
    <x v="20"/>
    <n v="1"/>
    <n v="1708"/>
    <n v="871"/>
    <n v="5452"/>
    <n v="6900"/>
    <n v="2048"/>
    <x v="41"/>
    <x v="36"/>
    <x v="126"/>
    <x v="6"/>
    <n v="2"/>
    <x v="6"/>
    <x v="1"/>
  </r>
  <r>
    <s v="AX21432"/>
    <s v="ENX2044"/>
    <s v="A120"/>
    <s v="EMP1039"/>
    <s v="C1591"/>
    <d v="2020-07-28T00:00:00"/>
    <x v="54"/>
    <n v="4"/>
    <n v="871"/>
    <n v="540"/>
    <n v="3548"/>
    <n v="4928"/>
    <n v="618"/>
    <x v="31"/>
    <x v="8"/>
    <x v="678"/>
    <x v="5"/>
    <n v="4"/>
    <x v="6"/>
    <x v="1"/>
  </r>
  <r>
    <s v="AX21444"/>
    <s v="ENX2032"/>
    <s v="A125"/>
    <s v="EMP1007"/>
    <s v="C1047"/>
    <d v="2020-07-28T00:00:00"/>
    <x v="47"/>
    <n v="4"/>
    <n v="1522"/>
    <n v="791"/>
    <n v="416"/>
    <n v="603"/>
    <n v="264"/>
    <x v="68"/>
    <x v="6"/>
    <x v="425"/>
    <x v="5"/>
    <n v="4"/>
    <x v="6"/>
    <x v="1"/>
  </r>
  <r>
    <s v="AX21449"/>
    <s v="ENX2078"/>
    <s v="A106"/>
    <s v="EMP1013"/>
    <s v="C1022"/>
    <d v="2020-07-28T00:00:00"/>
    <x v="66"/>
    <n v="1"/>
    <n v="1566"/>
    <n v="1190"/>
    <n v="90"/>
    <n v="112"/>
    <n v="476"/>
    <x v="61"/>
    <x v="12"/>
    <x v="772"/>
    <x v="3"/>
    <n v="6"/>
    <x v="6"/>
    <x v="1"/>
  </r>
  <r>
    <s v="AX21451"/>
    <s v="ENX2003"/>
    <s v="A164"/>
    <s v="EMP1033"/>
    <s v="C1081"/>
    <d v="2020-07-28T00:00:00"/>
    <x v="22"/>
    <n v="1"/>
    <n v="826"/>
    <n v="562"/>
    <n v="2440"/>
    <n v="3342"/>
    <n v="554"/>
    <x v="6"/>
    <x v="30"/>
    <x v="50"/>
    <x v="5"/>
    <n v="6"/>
    <x v="6"/>
    <x v="1"/>
  </r>
  <r>
    <s v="AX21455"/>
    <s v="ENX2070"/>
    <s v="A156"/>
    <s v="EMP1026"/>
    <s v="C1372"/>
    <d v="2020-07-28T00:00:00"/>
    <x v="40"/>
    <n v="1"/>
    <n v="2353"/>
    <n v="1788"/>
    <n v="22"/>
    <n v="35"/>
    <n v="196"/>
    <x v="55"/>
    <x v="7"/>
    <x v="548"/>
    <x v="2"/>
    <n v="7"/>
    <x v="6"/>
    <x v="1"/>
  </r>
  <r>
    <s v="AX21457"/>
    <s v="ENX2023"/>
    <s v="A144"/>
    <s v="EMP1018"/>
    <s v="C1085"/>
    <d v="2020-07-28T00:00:00"/>
    <x v="57"/>
    <n v="3"/>
    <n v="136"/>
    <n v="72"/>
    <n v="61"/>
    <n v="95"/>
    <n v="480"/>
    <x v="40"/>
    <x v="39"/>
    <x v="94"/>
    <x v="6"/>
    <n v="7"/>
    <x v="6"/>
    <x v="1"/>
  </r>
  <r>
    <s v="AX21465"/>
    <s v="ENX2052"/>
    <s v="A124"/>
    <s v="EMP1040"/>
    <s v="C1786"/>
    <d v="2020-07-28T00:00:00"/>
    <x v="45"/>
    <n v="4"/>
    <n v="315"/>
    <n v="208"/>
    <n v="208"/>
    <n v="315"/>
    <n v="243"/>
    <x v="22"/>
    <x v="28"/>
    <x v="674"/>
    <x v="0"/>
    <n v="7"/>
    <x v="6"/>
    <x v="1"/>
  </r>
  <r>
    <s v="AX21466"/>
    <s v="ENX2077"/>
    <s v="A112"/>
    <s v="EMP1025"/>
    <s v="C1774"/>
    <d v="2020-07-28T00:00:00"/>
    <x v="51"/>
    <n v="1"/>
    <n v="1380"/>
    <n v="1090"/>
    <n v="2798"/>
    <n v="4588"/>
    <n v="580"/>
    <x v="6"/>
    <x v="10"/>
    <x v="320"/>
    <x v="2"/>
    <n v="9"/>
    <x v="6"/>
    <x v="1"/>
  </r>
  <r>
    <s v="AX21467"/>
    <s v="ENX2031"/>
    <s v="A132"/>
    <s v="EMP1040"/>
    <s v="C1395"/>
    <d v="2020-07-28T00:00:00"/>
    <x v="88"/>
    <n v="1"/>
    <n v="545"/>
    <n v="425"/>
    <n v="1965"/>
    <n v="2396"/>
    <n v="74"/>
    <x v="22"/>
    <x v="10"/>
    <x v="123"/>
    <x v="2"/>
    <n v="9"/>
    <x v="6"/>
    <x v="1"/>
  </r>
  <r>
    <s v="AX21468"/>
    <s v="ENX2027"/>
    <s v="A128"/>
    <s v="EMP1002"/>
    <s v="C1715"/>
    <d v="2020-07-28T00:00:00"/>
    <x v="19"/>
    <n v="1"/>
    <n v="1582"/>
    <n v="1234"/>
    <n v="1173"/>
    <n v="1862"/>
    <n v="1953"/>
    <x v="60"/>
    <x v="17"/>
    <x v="564"/>
    <x v="5"/>
    <n v="10"/>
    <x v="6"/>
    <x v="1"/>
  </r>
  <r>
    <s v="AX21473"/>
    <s v="ENX2073"/>
    <s v="A116"/>
    <s v="EMP1014"/>
    <s v="C1641"/>
    <d v="2020-07-28T00:00:00"/>
    <x v="85"/>
    <n v="3"/>
    <n v="2141"/>
    <n v="1777"/>
    <n v="683"/>
    <n v="1178"/>
    <n v="2280"/>
    <x v="60"/>
    <x v="23"/>
    <x v="69"/>
    <x v="3"/>
    <n v="10"/>
    <x v="6"/>
    <x v="1"/>
  </r>
  <r>
    <s v="AX21477"/>
    <s v="ENX2040"/>
    <s v="A113"/>
    <s v="EMP1005"/>
    <s v="C1142"/>
    <d v="2020-07-28T00:00:00"/>
    <x v="4"/>
    <n v="2"/>
    <n v="1899"/>
    <n v="1044"/>
    <n v="1260"/>
    <n v="1752"/>
    <n v="436"/>
    <x v="29"/>
    <x v="44"/>
    <x v="417"/>
    <x v="3"/>
    <n v="10"/>
    <x v="6"/>
    <x v="1"/>
  </r>
  <r>
    <s v="AX21482"/>
    <s v="ENX2021"/>
    <s v="A161"/>
    <s v="EMP1039"/>
    <s v="C1092"/>
    <d v="2020-07-28T00:00:00"/>
    <x v="77"/>
    <n v="1"/>
    <n v="817"/>
    <n v="409"/>
    <n v="870"/>
    <n v="1060"/>
    <n v="871"/>
    <x v="23"/>
    <x v="42"/>
    <x v="581"/>
    <x v="6"/>
    <n v="10"/>
    <x v="6"/>
    <x v="1"/>
  </r>
  <r>
    <s v="AX21492"/>
    <s v="ENX2091"/>
    <s v="A117"/>
    <s v="EMP1000"/>
    <s v="C1734"/>
    <d v="2020-07-28T00:00:00"/>
    <x v="39"/>
    <n v="2"/>
    <n v="502"/>
    <n v="296"/>
    <n v="984"/>
    <n v="1367"/>
    <n v="1044"/>
    <x v="38"/>
    <x v="35"/>
    <x v="76"/>
    <x v="2"/>
    <n v="10"/>
    <x v="6"/>
    <x v="1"/>
  </r>
  <r>
    <s v="AX21495"/>
    <s v="ENX2087"/>
    <s v="A167"/>
    <s v="EMP1023"/>
    <s v="C1159"/>
    <d v="2020-07-28T00:00:00"/>
    <x v="95"/>
    <n v="4"/>
    <n v="2257"/>
    <n v="1535"/>
    <n v="1399"/>
    <n v="2294"/>
    <n v="606"/>
    <x v="15"/>
    <x v="40"/>
    <x v="238"/>
    <x v="1"/>
    <n v="11"/>
    <x v="6"/>
    <x v="1"/>
  </r>
  <r>
    <s v="AX21498"/>
    <s v="ENX2018"/>
    <s v="A125"/>
    <s v="EMP1002"/>
    <s v="C1484"/>
    <d v="2020-07-28T00:00:00"/>
    <x v="8"/>
    <n v="1"/>
    <n v="1103"/>
    <n v="838"/>
    <n v="1090"/>
    <n v="1380"/>
    <n v="376"/>
    <x v="71"/>
    <x v="36"/>
    <x v="729"/>
    <x v="0"/>
    <n v="11"/>
    <x v="6"/>
    <x v="1"/>
  </r>
  <r>
    <s v="AX21499"/>
    <s v="ENX2008"/>
    <s v="A168"/>
    <s v="EMP1042"/>
    <s v="C1204"/>
    <d v="2020-07-28T00:00:00"/>
    <x v="24"/>
    <n v="3"/>
    <n v="1848"/>
    <n v="1294"/>
    <n v="1434"/>
    <n v="2658"/>
    <n v="383"/>
    <x v="4"/>
    <x v="42"/>
    <x v="427"/>
    <x v="5"/>
    <n v="11"/>
    <x v="6"/>
    <x v="1"/>
  </r>
  <r>
    <s v="AX21508"/>
    <s v="ENX2002"/>
    <s v="A148"/>
    <s v="EMP1028"/>
    <s v="C1532"/>
    <d v="2020-07-28T00:00:00"/>
    <x v="100"/>
    <n v="2"/>
    <n v="502"/>
    <n v="296"/>
    <n v="61"/>
    <n v="95"/>
    <n v="837"/>
    <x v="47"/>
    <x v="10"/>
    <x v="385"/>
    <x v="2"/>
    <n v="12"/>
    <x v="6"/>
    <x v="1"/>
  </r>
  <r>
    <s v="AX21512"/>
    <s v="ENX2063"/>
    <s v="A146"/>
    <s v="EMP1026"/>
    <s v="C1338"/>
    <d v="2020-07-29T00:00:00"/>
    <x v="83"/>
    <n v="1"/>
    <n v="378"/>
    <n v="291"/>
    <n v="1518"/>
    <n v="2410"/>
    <n v="46"/>
    <x v="52"/>
    <x v="22"/>
    <x v="660"/>
    <x v="5"/>
    <n v="1"/>
    <x v="6"/>
    <x v="1"/>
  </r>
  <r>
    <s v="AX21515"/>
    <s v="ENX2024"/>
    <s v="A167"/>
    <s v="EMP1044"/>
    <s v="C1736"/>
    <d v="2020-07-29T00:00:00"/>
    <x v="2"/>
    <n v="4"/>
    <n v="556"/>
    <n v="395"/>
    <n v="200"/>
    <n v="290"/>
    <n v="452"/>
    <x v="3"/>
    <x v="2"/>
    <x v="128"/>
    <x v="5"/>
    <n v="1"/>
    <x v="6"/>
    <x v="1"/>
  </r>
  <r>
    <s v="AX21519"/>
    <s v="ENX2033"/>
    <s v="A155"/>
    <s v="EMP1013"/>
    <s v="C1177"/>
    <d v="2020-07-29T00:00:00"/>
    <x v="76"/>
    <n v="1"/>
    <n v="1119"/>
    <n v="683"/>
    <n v="1632"/>
    <n v="2016"/>
    <n v="329"/>
    <x v="20"/>
    <x v="31"/>
    <x v="411"/>
    <x v="1"/>
    <n v="2"/>
    <x v="6"/>
    <x v="1"/>
  </r>
  <r>
    <s v="AX21520"/>
    <s v="ENX2057"/>
    <s v="A164"/>
    <s v="EMP1030"/>
    <s v="C1049"/>
    <d v="2020-07-29T00:00:00"/>
    <x v="78"/>
    <n v="2"/>
    <n v="1367"/>
    <n v="984"/>
    <n v="1074"/>
    <n v="1788"/>
    <n v="243"/>
    <x v="17"/>
    <x v="4"/>
    <x v="648"/>
    <x v="1"/>
    <n v="3"/>
    <x v="6"/>
    <x v="1"/>
  </r>
  <r>
    <s v="AX21523"/>
    <s v="ENX2031"/>
    <s v="A107"/>
    <s v="EMP1001"/>
    <s v="C1067"/>
    <d v="2020-07-29T00:00:00"/>
    <x v="88"/>
    <n v="4"/>
    <n v="561"/>
    <n v="421"/>
    <n v="416"/>
    <n v="800"/>
    <n v="589"/>
    <x v="44"/>
    <x v="18"/>
    <x v="374"/>
    <x v="4"/>
    <n v="5"/>
    <x v="6"/>
    <x v="1"/>
  </r>
  <r>
    <s v="AX21526"/>
    <s v="ENX2062"/>
    <s v="A152"/>
    <s v="EMP1006"/>
    <s v="C1722"/>
    <d v="2020-07-29T00:00:00"/>
    <x v="91"/>
    <n v="2"/>
    <n v="2410"/>
    <n v="1518"/>
    <n v="1636"/>
    <n v="3268"/>
    <n v="599"/>
    <x v="45"/>
    <x v="20"/>
    <x v="585"/>
    <x v="3"/>
    <n v="9"/>
    <x v="6"/>
    <x v="1"/>
  </r>
  <r>
    <s v="AX21528"/>
    <s v="ENX2067"/>
    <s v="A135"/>
    <s v="EMP1036"/>
    <s v="C1365"/>
    <d v="2020-07-29T00:00:00"/>
    <x v="30"/>
    <n v="3"/>
    <n v="637"/>
    <n v="389"/>
    <n v="5044"/>
    <n v="6552"/>
    <n v="658"/>
    <x v="57"/>
    <x v="33"/>
    <x v="55"/>
    <x v="4"/>
    <n v="9"/>
    <x v="6"/>
    <x v="1"/>
  </r>
  <r>
    <s v="AX21529"/>
    <s v="ENX2018"/>
    <s v="A114"/>
    <s v="EMP1026"/>
    <s v="C1344"/>
    <d v="2020-07-29T00:00:00"/>
    <x v="8"/>
    <n v="3"/>
    <n v="1500"/>
    <n v="900"/>
    <n v="1173"/>
    <n v="1862"/>
    <n v="180"/>
    <x v="24"/>
    <x v="18"/>
    <x v="484"/>
    <x v="1"/>
    <n v="9"/>
    <x v="6"/>
    <x v="1"/>
  </r>
  <r>
    <s v="AX21531"/>
    <s v="ENX2077"/>
    <s v="A147"/>
    <s v="EMP1035"/>
    <s v="C1413"/>
    <d v="2020-07-29T00:00:00"/>
    <x v="51"/>
    <n v="1"/>
    <n v="771"/>
    <n v="648"/>
    <n v="832"/>
    <n v="1600"/>
    <n v="1564"/>
    <x v="7"/>
    <x v="4"/>
    <x v="624"/>
    <x v="1"/>
    <n v="10"/>
    <x v="6"/>
    <x v="1"/>
  </r>
  <r>
    <s v="AX21538"/>
    <s v="ENX2097"/>
    <s v="A173"/>
    <s v="EMP1030"/>
    <s v="C1623"/>
    <d v="2020-07-29T00:00:00"/>
    <x v="0"/>
    <n v="1"/>
    <n v="1380"/>
    <n v="1090"/>
    <n v="2049"/>
    <n v="3357"/>
    <n v="660"/>
    <x v="25"/>
    <x v="37"/>
    <x v="343"/>
    <x v="0"/>
    <n v="11"/>
    <x v="6"/>
    <x v="1"/>
  </r>
  <r>
    <s v="AX21541"/>
    <s v="ENX2054"/>
    <s v="A128"/>
    <s v="EMP1035"/>
    <s v="C1768"/>
    <d v="2020-07-29T00:00:00"/>
    <x v="12"/>
    <n v="1"/>
    <n v="1077"/>
    <n v="732"/>
    <n v="534"/>
    <n v="847"/>
    <n v="2756"/>
    <x v="19"/>
    <x v="37"/>
    <x v="516"/>
    <x v="1"/>
    <n v="11"/>
    <x v="6"/>
    <x v="1"/>
  </r>
  <r>
    <s v="AX21542"/>
    <s v="ENX2023"/>
    <s v="A100"/>
    <s v="EMP1000"/>
    <s v="C1185"/>
    <d v="2020-07-29T00:00:00"/>
    <x v="57"/>
    <n v="2"/>
    <n v="1671"/>
    <n v="1220"/>
    <n v="2946"/>
    <n v="4994"/>
    <n v="364"/>
    <x v="14"/>
    <x v="18"/>
    <x v="339"/>
    <x v="5"/>
    <n v="12"/>
    <x v="6"/>
    <x v="1"/>
  </r>
  <r>
    <s v="AX21547"/>
    <s v="ENX2013"/>
    <s v="A114"/>
    <s v="EMP1009"/>
    <s v="C1661"/>
    <d v="2020-07-30T00:00:00"/>
    <x v="70"/>
    <n v="1"/>
    <n v="1826"/>
    <n v="1443"/>
    <n v="421"/>
    <n v="561"/>
    <n v="51"/>
    <x v="44"/>
    <x v="41"/>
    <x v="679"/>
    <x v="5"/>
    <n v="1"/>
    <x v="6"/>
    <x v="1"/>
  </r>
  <r>
    <s v="AX21564"/>
    <s v="ENX2083"/>
    <s v="A138"/>
    <s v="EMP1032"/>
    <s v="C1210"/>
    <d v="2020-07-30T00:00:00"/>
    <x v="59"/>
    <n v="2"/>
    <n v="1380"/>
    <n v="1090"/>
    <n v="2886"/>
    <n v="4242"/>
    <n v="2640"/>
    <x v="44"/>
    <x v="35"/>
    <x v="47"/>
    <x v="4"/>
    <n v="1"/>
    <x v="6"/>
    <x v="1"/>
  </r>
  <r>
    <s v="AX21570"/>
    <s v="ENX2072"/>
    <s v="A104"/>
    <s v="EMP1006"/>
    <s v="C1340"/>
    <d v="2020-07-30T00:00:00"/>
    <x v="31"/>
    <n v="1"/>
    <n v="1522"/>
    <n v="791"/>
    <n v="900"/>
    <n v="1500"/>
    <n v="3128"/>
    <x v="44"/>
    <x v="28"/>
    <x v="314"/>
    <x v="6"/>
    <n v="1"/>
    <x v="6"/>
    <x v="1"/>
  </r>
  <r>
    <s v="AX21573"/>
    <s v="ENX2059"/>
    <s v="A159"/>
    <s v="EMP1012"/>
    <s v="C1327"/>
    <d v="2020-07-30T00:00:00"/>
    <x v="97"/>
    <n v="3"/>
    <n v="530"/>
    <n v="424"/>
    <n v="1046"/>
    <n v="1635"/>
    <n v="147"/>
    <x v="71"/>
    <x v="19"/>
    <x v="21"/>
    <x v="0"/>
    <n v="1"/>
    <x v="6"/>
    <x v="1"/>
  </r>
  <r>
    <s v="AX21575"/>
    <s v="ENX2052"/>
    <s v="A152"/>
    <s v="EMP1013"/>
    <s v="C1532"/>
    <d v="2020-07-30T00:00:00"/>
    <x v="45"/>
    <n v="1"/>
    <n v="290"/>
    <n v="200"/>
    <n v="1291"/>
    <n v="2391"/>
    <n v="1456"/>
    <x v="17"/>
    <x v="22"/>
    <x v="278"/>
    <x v="4"/>
    <n v="2"/>
    <x v="6"/>
    <x v="1"/>
  </r>
  <r>
    <s v="AX21578"/>
    <s v="ENX2098"/>
    <s v="A104"/>
    <s v="EMP1032"/>
    <s v="C1427"/>
    <d v="2020-07-30T00:00:00"/>
    <x v="69"/>
    <n v="1"/>
    <n v="847"/>
    <n v="534"/>
    <n v="1261"/>
    <n v="1638"/>
    <n v="2676"/>
    <x v="0"/>
    <x v="7"/>
    <x v="543"/>
    <x v="5"/>
    <n v="2"/>
    <x v="6"/>
    <x v="1"/>
  </r>
  <r>
    <s v="AX21582"/>
    <s v="ENX2016"/>
    <s v="A143"/>
    <s v="EMP1000"/>
    <s v="C1123"/>
    <d v="2020-07-30T00:00:00"/>
    <x v="6"/>
    <n v="1"/>
    <n v="1743"/>
    <n v="872"/>
    <n v="1367"/>
    <n v="2241"/>
    <n v="192"/>
    <x v="22"/>
    <x v="36"/>
    <x v="738"/>
    <x v="3"/>
    <n v="4"/>
    <x v="6"/>
    <x v="1"/>
  </r>
  <r>
    <s v="AX21588"/>
    <s v="ENX2060"/>
    <s v="A106"/>
    <s v="EMP1016"/>
    <s v="C1514"/>
    <d v="2020-07-30T00:00:00"/>
    <x v="73"/>
    <n v="1"/>
    <n v="368"/>
    <n v="269"/>
    <n v="478"/>
    <n v="886"/>
    <n v="51"/>
    <x v="67"/>
    <x v="37"/>
    <x v="280"/>
    <x v="0"/>
    <n v="4"/>
    <x v="6"/>
    <x v="1"/>
  </r>
  <r>
    <s v="AX21594"/>
    <s v="ENX2020"/>
    <s v="A139"/>
    <s v="EMP1016"/>
    <s v="C1531"/>
    <d v="2020-07-30T00:00:00"/>
    <x v="18"/>
    <n v="1"/>
    <n v="2141"/>
    <n v="1777"/>
    <n v="536"/>
    <n v="800"/>
    <n v="44"/>
    <x v="13"/>
    <x v="22"/>
    <x v="301"/>
    <x v="5"/>
    <n v="6"/>
    <x v="6"/>
    <x v="1"/>
  </r>
  <r>
    <s v="AX21595"/>
    <s v="ENX2053"/>
    <s v="A104"/>
    <s v="EMP1042"/>
    <s v="C1157"/>
    <d v="2020-07-30T00:00:00"/>
    <x v="33"/>
    <n v="1"/>
    <n v="217"/>
    <n v="171"/>
    <n v="1614"/>
    <n v="2934"/>
    <n v="408"/>
    <x v="9"/>
    <x v="1"/>
    <x v="363"/>
    <x v="5"/>
    <n v="8"/>
    <x v="6"/>
    <x v="1"/>
  </r>
  <r>
    <s v="AX21596"/>
    <s v="ENX2007"/>
    <s v="A156"/>
    <s v="EMP1026"/>
    <s v="C1721"/>
    <d v="2020-07-30T00:00:00"/>
    <x v="63"/>
    <n v="1"/>
    <n v="1809"/>
    <n v="1067"/>
    <n v="1443"/>
    <n v="1826"/>
    <n v="1149"/>
    <x v="50"/>
    <x v="32"/>
    <x v="773"/>
    <x v="3"/>
    <n v="9"/>
    <x v="6"/>
    <x v="1"/>
  </r>
  <r>
    <s v="AX21599"/>
    <s v="ENX2099"/>
    <s v="A104"/>
    <s v="EMP1033"/>
    <s v="C1316"/>
    <d v="2020-07-30T00:00:00"/>
    <x v="52"/>
    <n v="1"/>
    <n v="1522"/>
    <n v="791"/>
    <n v="1777"/>
    <n v="2141"/>
    <n v="364"/>
    <x v="0"/>
    <x v="43"/>
    <x v="493"/>
    <x v="3"/>
    <n v="10"/>
    <x v="6"/>
    <x v="1"/>
  </r>
  <r>
    <s v="AX21600"/>
    <s v="ENX2056"/>
    <s v="A147"/>
    <s v="EMP1008"/>
    <s v="C1326"/>
    <d v="2020-07-30T00:00:00"/>
    <x v="64"/>
    <n v="1"/>
    <n v="1889"/>
    <n v="945"/>
    <n v="945"/>
    <n v="1889"/>
    <n v="1710"/>
    <x v="46"/>
    <x v="18"/>
    <x v="578"/>
    <x v="6"/>
    <n v="10"/>
    <x v="6"/>
    <x v="1"/>
  </r>
  <r>
    <s v="AX21602"/>
    <s v="ENX2038"/>
    <s v="A148"/>
    <s v="EMP1012"/>
    <s v="C1210"/>
    <d v="2020-07-30T00:00:00"/>
    <x v="84"/>
    <n v="1"/>
    <n v="1077"/>
    <n v="732"/>
    <n v="634"/>
    <n v="880"/>
    <n v="1632"/>
    <x v="20"/>
    <x v="34"/>
    <x v="353"/>
    <x v="0"/>
    <n v="10"/>
    <x v="6"/>
    <x v="1"/>
  </r>
  <r>
    <s v="AX21607"/>
    <s v="ENX2018"/>
    <s v="A147"/>
    <s v="EMP1022"/>
    <s v="C1125"/>
    <d v="2020-07-31T00:00:00"/>
    <x v="8"/>
    <n v="3"/>
    <n v="35"/>
    <n v="22"/>
    <n v="5895"/>
    <n v="7188"/>
    <n v="1131"/>
    <x v="50"/>
    <x v="21"/>
    <x v="194"/>
    <x v="1"/>
    <n v="12"/>
    <x v="6"/>
    <x v="0"/>
  </r>
  <r>
    <s v="AX21614"/>
    <s v="ENX2090"/>
    <s v="A123"/>
    <s v="EMP1022"/>
    <s v="C1227"/>
    <d v="2020-07-31T00:00:00"/>
    <x v="55"/>
    <n v="1"/>
    <n v="1522"/>
    <n v="791"/>
    <n v="260"/>
    <n v="362"/>
    <n v="1380"/>
    <x v="63"/>
    <x v="30"/>
    <x v="772"/>
    <x v="6"/>
    <n v="12"/>
    <x v="6"/>
    <x v="0"/>
  </r>
  <r>
    <s v="AX21618"/>
    <s v="ENX2065"/>
    <s v="A157"/>
    <s v="EMP1003"/>
    <s v="C1471"/>
    <d v="2020-07-31T00:00:00"/>
    <x v="56"/>
    <n v="1"/>
    <n v="530"/>
    <n v="435"/>
    <n v="561"/>
    <n v="684"/>
    <n v="49"/>
    <x v="38"/>
    <x v="42"/>
    <x v="56"/>
    <x v="5"/>
    <n v="1"/>
    <x v="6"/>
    <x v="1"/>
  </r>
  <r>
    <s v="AX21620"/>
    <s v="ENX2019"/>
    <s v="A107"/>
    <s v="EMP1026"/>
    <s v="C1404"/>
    <d v="2020-07-31T00:00:00"/>
    <x v="60"/>
    <n v="1"/>
    <n v="368"/>
    <n v="294"/>
    <n v="971"/>
    <n v="1798"/>
    <n v="380"/>
    <x v="46"/>
    <x v="4"/>
    <x v="332"/>
    <x v="5"/>
    <n v="2"/>
    <x v="6"/>
    <x v="1"/>
  </r>
  <r>
    <s v="AX21623"/>
    <s v="ENX2088"/>
    <s v="A150"/>
    <s v="EMP1041"/>
    <s v="C1075"/>
    <d v="2020-07-31T00:00:00"/>
    <x v="48"/>
    <n v="1"/>
    <n v="1522"/>
    <n v="791"/>
    <n v="807"/>
    <n v="1467"/>
    <n v="95"/>
    <x v="48"/>
    <x v="14"/>
    <x v="196"/>
    <x v="2"/>
    <n v="2"/>
    <x v="6"/>
    <x v="1"/>
  </r>
  <r>
    <s v="AX21632"/>
    <s v="ENX2010"/>
    <s v="A108"/>
    <s v="EMP1002"/>
    <s v="C1086"/>
    <d v="2020-07-31T00:00:00"/>
    <x v="43"/>
    <n v="1"/>
    <n v="2091"/>
    <n v="1485"/>
    <n v="2592"/>
    <n v="3084"/>
    <n v="495"/>
    <x v="34"/>
    <x v="13"/>
    <x v="194"/>
    <x v="0"/>
    <n v="4"/>
    <x v="6"/>
    <x v="1"/>
  </r>
  <r>
    <s v="AX21633"/>
    <s v="ENX2054"/>
    <s v="A161"/>
    <s v="EMP1035"/>
    <s v="C1187"/>
    <d v="2020-07-31T00:00:00"/>
    <x v="12"/>
    <n v="3"/>
    <n v="1862"/>
    <n v="1173"/>
    <n v="791"/>
    <n v="1522"/>
    <n v="102"/>
    <x v="16"/>
    <x v="12"/>
    <x v="205"/>
    <x v="5"/>
    <n v="4"/>
    <x v="6"/>
    <x v="1"/>
  </r>
  <r>
    <s v="AX21635"/>
    <s v="ENX2079"/>
    <s v="A170"/>
    <s v="EMP1038"/>
    <s v="C1293"/>
    <d v="2020-07-31T00:00:00"/>
    <x v="9"/>
    <n v="4"/>
    <n v="530"/>
    <n v="424"/>
    <n v="2913"/>
    <n v="5394"/>
    <n v="1521"/>
    <x v="24"/>
    <x v="32"/>
    <x v="321"/>
    <x v="1"/>
    <n v="5"/>
    <x v="6"/>
    <x v="1"/>
  </r>
  <r>
    <s v="AX21640"/>
    <s v="ENX2012"/>
    <s v="A106"/>
    <s v="EMP1020"/>
    <s v="C1461"/>
    <d v="2020-07-31T00:00:00"/>
    <x v="16"/>
    <n v="3"/>
    <n v="502"/>
    <n v="296"/>
    <n v="562"/>
    <n v="826"/>
    <n v="144"/>
    <x v="38"/>
    <x v="20"/>
    <x v="100"/>
    <x v="6"/>
    <n v="6"/>
    <x v="6"/>
    <x v="1"/>
  </r>
  <r>
    <s v="AX21646"/>
    <s v="ENX2001"/>
    <s v="A136"/>
    <s v="EMP1042"/>
    <s v="C1252"/>
    <d v="2020-07-31T00:00:00"/>
    <x v="93"/>
    <n v="2"/>
    <n v="2495"/>
    <n v="1896"/>
    <n v="308"/>
    <n v="406"/>
    <n v="192"/>
    <x v="17"/>
    <x v="43"/>
    <x v="146"/>
    <x v="1"/>
    <n v="6"/>
    <x v="6"/>
    <x v="1"/>
  </r>
  <r>
    <s v="AX21647"/>
    <s v="ENX2018"/>
    <s v="A103"/>
    <s v="EMP1024"/>
    <s v="C1207"/>
    <d v="2020-07-31T00:00:00"/>
    <x v="8"/>
    <n v="1"/>
    <n v="1380"/>
    <n v="1090"/>
    <n v="296"/>
    <n v="502"/>
    <n v="280"/>
    <x v="60"/>
    <x v="40"/>
    <x v="466"/>
    <x v="3"/>
    <n v="8"/>
    <x v="6"/>
    <x v="1"/>
  </r>
  <r>
    <s v="AX21657"/>
    <s v="ENX2052"/>
    <s v="A108"/>
    <s v="EMP1004"/>
    <s v="C1244"/>
    <d v="2020-07-31T00:00:00"/>
    <x v="45"/>
    <n v="1"/>
    <n v="1967"/>
    <n v="1397"/>
    <n v="2440"/>
    <n v="3342"/>
    <n v="660"/>
    <x v="38"/>
    <x v="8"/>
    <x v="718"/>
    <x v="4"/>
    <n v="9"/>
    <x v="6"/>
    <x v="1"/>
  </r>
  <r>
    <s v="AX21661"/>
    <s v="ENX2093"/>
    <s v="A139"/>
    <s v="EMP1021"/>
    <s v="C1498"/>
    <d v="2020-07-31T00:00:00"/>
    <x v="99"/>
    <n v="3"/>
    <n v="368"/>
    <n v="269"/>
    <n v="540"/>
    <n v="871"/>
    <n v="1293"/>
    <x v="56"/>
    <x v="25"/>
    <x v="11"/>
    <x v="1"/>
    <n v="9"/>
    <x v="6"/>
    <x v="1"/>
  </r>
  <r>
    <s v="AX21667"/>
    <s v="ENX2036"/>
    <s v="A120"/>
    <s v="EMP1031"/>
    <s v="C1561"/>
    <d v="2020-07-31T00:00:00"/>
    <x v="1"/>
    <n v="1"/>
    <n v="1972"/>
    <n v="1321"/>
    <n v="208"/>
    <n v="400"/>
    <n v="286"/>
    <x v="67"/>
    <x v="18"/>
    <x v="527"/>
    <x v="0"/>
    <n v="9"/>
    <x v="6"/>
    <x v="1"/>
  </r>
  <r>
    <s v="AX21671"/>
    <s v="ENX2092"/>
    <s v="A115"/>
    <s v="EMP1013"/>
    <s v="C1309"/>
    <d v="2020-07-31T00:00:00"/>
    <x v="87"/>
    <n v="1"/>
    <n v="913"/>
    <n v="584"/>
    <n v="832"/>
    <n v="1206"/>
    <n v="952"/>
    <x v="38"/>
    <x v="0"/>
    <x v="197"/>
    <x v="0"/>
    <n v="10"/>
    <x v="6"/>
    <x v="1"/>
  </r>
  <r>
    <s v="AX21675"/>
    <s v="ENX2032"/>
    <s v="A160"/>
    <s v="EMP1027"/>
    <s v="C1289"/>
    <d v="2020-07-31T00:00:00"/>
    <x v="47"/>
    <n v="1"/>
    <n v="2091"/>
    <n v="1485"/>
    <n v="2613"/>
    <n v="5124"/>
    <n v="436"/>
    <x v="45"/>
    <x v="38"/>
    <x v="336"/>
    <x v="2"/>
    <n v="10"/>
    <x v="6"/>
    <x v="1"/>
  </r>
  <r>
    <s v="AX21683"/>
    <s v="ENX2032"/>
    <s v="A157"/>
    <s v="EMP1024"/>
    <s v="C1777"/>
    <d v="2020-07-31T00:00:00"/>
    <x v="47"/>
    <n v="1"/>
    <n v="1405"/>
    <n v="1054"/>
    <n v="72"/>
    <n v="136"/>
    <n v="2028"/>
    <x v="16"/>
    <x v="4"/>
    <x v="473"/>
    <x v="1"/>
    <n v="11"/>
    <x v="6"/>
    <x v="1"/>
  </r>
  <r>
    <s v="AX21684"/>
    <s v="ENX2060"/>
    <s v="A172"/>
    <s v="EMP1044"/>
    <s v="C1580"/>
    <d v="2020-07-31T00:00:00"/>
    <x v="73"/>
    <n v="3"/>
    <n v="1826"/>
    <n v="1443"/>
    <n v="216"/>
    <n v="408"/>
    <n v="280"/>
    <x v="8"/>
    <x v="36"/>
    <x v="56"/>
    <x v="3"/>
    <n v="11"/>
    <x v="6"/>
    <x v="1"/>
  </r>
  <r>
    <s v="AX21687"/>
    <s v="ENX2022"/>
    <s v="A158"/>
    <s v="EMP1007"/>
    <s v="C1569"/>
    <d v="2020-07-31T00:00:00"/>
    <x v="27"/>
    <n v="4"/>
    <n v="603"/>
    <n v="416"/>
    <n v="2616"/>
    <n v="5229"/>
    <n v="944"/>
    <x v="1"/>
    <x v="37"/>
    <x v="90"/>
    <x v="5"/>
    <n v="11"/>
    <x v="6"/>
    <x v="1"/>
  </r>
  <r>
    <s v="AX21688"/>
    <s v="ENX2058"/>
    <s v="A130"/>
    <s v="EMP1000"/>
    <s v="C1502"/>
    <d v="2020-07-31T00:00:00"/>
    <x v="53"/>
    <n v="3"/>
    <n v="1380"/>
    <n v="1090"/>
    <n v="455"/>
    <n v="799"/>
    <n v="2400"/>
    <x v="62"/>
    <x v="38"/>
    <x v="10"/>
    <x v="4"/>
    <n v="11"/>
    <x v="6"/>
    <x v="1"/>
  </r>
  <r>
    <s v="AX21691"/>
    <s v="ENX2099"/>
    <s v="A153"/>
    <s v="EMP1034"/>
    <s v="C1386"/>
    <d v="2020-07-31T00:00:00"/>
    <x v="52"/>
    <n v="4"/>
    <n v="1798"/>
    <n v="971"/>
    <n v="3669"/>
    <n v="6015"/>
    <n v="13"/>
    <x v="50"/>
    <x v="37"/>
    <x v="458"/>
    <x v="4"/>
    <n v="12"/>
    <x v="6"/>
    <x v="1"/>
  </r>
  <r>
    <s v="AX21701"/>
    <s v="ENX2082"/>
    <s v="A155"/>
    <s v="EMP1026"/>
    <s v="C1767"/>
    <d v="2020-07-31T00:00:00"/>
    <x v="86"/>
    <n v="3"/>
    <n v="1671"/>
    <n v="1220"/>
    <n v="4455"/>
    <n v="6273"/>
    <n v="161"/>
    <x v="59"/>
    <x v="22"/>
    <x v="109"/>
    <x v="5"/>
    <n v="12"/>
    <x v="6"/>
    <x v="1"/>
  </r>
  <r>
    <s v="AX21708"/>
    <s v="ENX2059"/>
    <s v="A172"/>
    <s v="EMP1015"/>
    <s v="C1791"/>
    <d v="2020-08-01T00:00:00"/>
    <x v="97"/>
    <n v="3"/>
    <n v="1178"/>
    <n v="683"/>
    <n v="408"/>
    <n v="504"/>
    <n v="982"/>
    <x v="59"/>
    <x v="2"/>
    <x v="410"/>
    <x v="4"/>
    <n v="12"/>
    <x v="7"/>
    <x v="0"/>
  </r>
  <r>
    <s v="AX21709"/>
    <s v="ENX2097"/>
    <s v="A161"/>
    <s v="EMP1014"/>
    <s v="C1197"/>
    <d v="2020-08-01T00:00:00"/>
    <x v="0"/>
    <n v="2"/>
    <n v="123"/>
    <n v="84"/>
    <n v="3570"/>
    <n v="4698"/>
    <n v="64"/>
    <x v="41"/>
    <x v="20"/>
    <x v="671"/>
    <x v="1"/>
    <n v="1"/>
    <x v="7"/>
    <x v="1"/>
  </r>
  <r>
    <s v="AX21714"/>
    <s v="ENX2050"/>
    <s v="A123"/>
    <s v="EMP1040"/>
    <s v="C1588"/>
    <d v="2020-08-01T00:00:00"/>
    <x v="44"/>
    <n v="4"/>
    <n v="817"/>
    <n v="409"/>
    <n v="1248"/>
    <n v="1809"/>
    <n v="88"/>
    <x v="0"/>
    <x v="29"/>
    <x v="525"/>
    <x v="0"/>
    <n v="1"/>
    <x v="7"/>
    <x v="1"/>
  </r>
  <r>
    <s v="AX21716"/>
    <s v="ENX2048"/>
    <s v="A131"/>
    <s v="EMP1009"/>
    <s v="C1206"/>
    <d v="2020-08-01T00:00:00"/>
    <x v="34"/>
    <n v="3"/>
    <n v="2091"/>
    <n v="1485"/>
    <n v="1128"/>
    <n v="1374"/>
    <n v="1710"/>
    <x v="31"/>
    <x v="31"/>
    <x v="79"/>
    <x v="2"/>
    <n v="9"/>
    <x v="7"/>
    <x v="1"/>
  </r>
  <r>
    <s v="AX21719"/>
    <s v="ENX2078"/>
    <s v="A157"/>
    <s v="EMP1001"/>
    <s v="C1798"/>
    <d v="2020-08-01T00:00:00"/>
    <x v="66"/>
    <n v="1"/>
    <n v="217"/>
    <n v="171"/>
    <n v="3783"/>
    <n v="4914"/>
    <n v="120"/>
    <x v="13"/>
    <x v="2"/>
    <x v="565"/>
    <x v="5"/>
    <n v="9"/>
    <x v="7"/>
    <x v="1"/>
  </r>
  <r>
    <s v="AX21737"/>
    <s v="ENX2057"/>
    <s v="A158"/>
    <s v="EMP1031"/>
    <s v="C1182"/>
    <d v="2020-08-01T00:00:00"/>
    <x v="78"/>
    <n v="4"/>
    <n v="356"/>
    <n v="292"/>
    <n v="1301"/>
    <n v="1587"/>
    <n v="1632"/>
    <x v="50"/>
    <x v="37"/>
    <x v="365"/>
    <x v="2"/>
    <n v="9"/>
    <x v="7"/>
    <x v="1"/>
  </r>
  <r>
    <s v="AX21742"/>
    <s v="ENX2052"/>
    <s v="A136"/>
    <s v="EMP1036"/>
    <s v="C1006"/>
    <d v="2020-08-01T00:00:00"/>
    <x v="45"/>
    <n v="1"/>
    <n v="913"/>
    <n v="584"/>
    <n v="208"/>
    <n v="315"/>
    <n v="362"/>
    <x v="56"/>
    <x v="13"/>
    <x v="562"/>
    <x v="1"/>
    <n v="11"/>
    <x v="7"/>
    <x v="1"/>
  </r>
  <r>
    <s v="AX21748"/>
    <s v="ENX2018"/>
    <s v="A146"/>
    <s v="EMP1013"/>
    <s v="C1790"/>
    <d v="2020-08-01T00:00:00"/>
    <x v="8"/>
    <n v="4"/>
    <n v="1889"/>
    <n v="945"/>
    <n v="4548"/>
    <n v="5349"/>
    <n v="51"/>
    <x v="28"/>
    <x v="27"/>
    <x v="112"/>
    <x v="6"/>
    <n v="11"/>
    <x v="7"/>
    <x v="1"/>
  </r>
  <r>
    <s v="AX21756"/>
    <s v="ENX2070"/>
    <s v="A146"/>
    <s v="EMP1037"/>
    <s v="C1378"/>
    <d v="2020-08-01T00:00:00"/>
    <x v="40"/>
    <n v="1"/>
    <n v="1809"/>
    <n v="1067"/>
    <n v="3138"/>
    <n v="4905"/>
    <n v="44"/>
    <x v="22"/>
    <x v="17"/>
    <x v="378"/>
    <x v="5"/>
    <n v="12"/>
    <x v="7"/>
    <x v="1"/>
  </r>
  <r>
    <s v="AX21757"/>
    <s v="ENX2021"/>
    <s v="A138"/>
    <s v="EMP1036"/>
    <s v="C1235"/>
    <d v="2020-08-02T00:00:00"/>
    <x v="77"/>
    <n v="1"/>
    <n v="771"/>
    <n v="648"/>
    <n v="1190"/>
    <n v="1566"/>
    <n v="123"/>
    <x v="5"/>
    <x v="3"/>
    <x v="168"/>
    <x v="3"/>
    <n v="2"/>
    <x v="7"/>
    <x v="1"/>
  </r>
  <r>
    <s v="AX21759"/>
    <s v="ENX2010"/>
    <s v="A139"/>
    <s v="EMP1027"/>
    <s v="C1114"/>
    <d v="2020-08-02T00:00:00"/>
    <x v="43"/>
    <n v="1"/>
    <n v="1582"/>
    <n v="1234"/>
    <n v="1248"/>
    <n v="1809"/>
    <n v="862"/>
    <x v="30"/>
    <x v="0"/>
    <x v="220"/>
    <x v="5"/>
    <n v="2"/>
    <x v="7"/>
    <x v="1"/>
  </r>
  <r>
    <s v="AX21767"/>
    <s v="ENX2088"/>
    <s v="A173"/>
    <s v="EMP1034"/>
    <s v="C1352"/>
    <d v="2020-08-02T00:00:00"/>
    <x v="48"/>
    <n v="4"/>
    <n v="2464"/>
    <n v="1774"/>
    <n v="2700"/>
    <n v="4500"/>
    <n v="49"/>
    <x v="20"/>
    <x v="44"/>
    <x v="125"/>
    <x v="4"/>
    <n v="5"/>
    <x v="7"/>
    <x v="1"/>
  </r>
  <r>
    <s v="AX21768"/>
    <s v="ENX2013"/>
    <s v="A137"/>
    <s v="EMP1001"/>
    <s v="C1751"/>
    <d v="2020-08-02T00:00:00"/>
    <x v="70"/>
    <n v="1"/>
    <n v="1889"/>
    <n v="945"/>
    <n v="4554"/>
    <n v="7230"/>
    <n v="48"/>
    <x v="37"/>
    <x v="31"/>
    <x v="27"/>
    <x v="1"/>
    <n v="5"/>
    <x v="7"/>
    <x v="1"/>
  </r>
  <r>
    <s v="AX21773"/>
    <s v="ENX2011"/>
    <s v="A161"/>
    <s v="EMP1002"/>
    <s v="C1330"/>
    <d v="2020-08-02T00:00:00"/>
    <x v="81"/>
    <n v="2"/>
    <n v="1119"/>
    <n v="683"/>
    <n v="4191"/>
    <n v="5901"/>
    <n v="267"/>
    <x v="56"/>
    <x v="8"/>
    <x v="511"/>
    <x v="6"/>
    <n v="6"/>
    <x v="7"/>
    <x v="1"/>
  </r>
  <r>
    <s v="AX21775"/>
    <s v="ENX2083"/>
    <s v="A116"/>
    <s v="EMP1013"/>
    <s v="C1372"/>
    <d v="2020-08-02T00:00:00"/>
    <x v="59"/>
    <n v="3"/>
    <n v="1862"/>
    <n v="1173"/>
    <n v="2380"/>
    <n v="3132"/>
    <n v="492"/>
    <x v="42"/>
    <x v="28"/>
    <x v="703"/>
    <x v="4"/>
    <n v="8"/>
    <x v="7"/>
    <x v="1"/>
  </r>
  <r>
    <s v="AX21778"/>
    <s v="ENX2006"/>
    <s v="A154"/>
    <s v="EMP1043"/>
    <s v="C1513"/>
    <d v="2020-08-02T00:00:00"/>
    <x v="68"/>
    <n v="1"/>
    <n v="1848"/>
    <n v="1294"/>
    <n v="171"/>
    <n v="217"/>
    <n v="362"/>
    <x v="72"/>
    <x v="35"/>
    <x v="108"/>
    <x v="1"/>
    <n v="10"/>
    <x v="7"/>
    <x v="1"/>
  </r>
  <r>
    <s v="AX21783"/>
    <s v="ENX2044"/>
    <s v="A140"/>
    <s v="EMP1042"/>
    <s v="C1463"/>
    <d v="2020-08-02T00:00:00"/>
    <x v="54"/>
    <n v="1"/>
    <n v="1887"/>
    <n v="1378"/>
    <n v="292"/>
    <n v="356"/>
    <n v="1654"/>
    <x v="38"/>
    <x v="10"/>
    <x v="414"/>
    <x v="0"/>
    <n v="11"/>
    <x v="7"/>
    <x v="1"/>
  </r>
  <r>
    <s v="AX21785"/>
    <s v="ENX2056"/>
    <s v="A146"/>
    <s v="EMP1044"/>
    <s v="C1254"/>
    <d v="2020-08-02T00:00:00"/>
    <x v="64"/>
    <n v="3"/>
    <n v="2464"/>
    <n v="1774"/>
    <n v="7096"/>
    <n v="9856"/>
    <n v="270"/>
    <x v="8"/>
    <x v="26"/>
    <x v="164"/>
    <x v="1"/>
    <n v="11"/>
    <x v="7"/>
    <x v="1"/>
  </r>
  <r>
    <s v="AX21794"/>
    <s v="ENX2023"/>
    <s v="A173"/>
    <s v="EMP1038"/>
    <s v="C1535"/>
    <d v="2020-08-02T00:00:00"/>
    <x v="57"/>
    <n v="1"/>
    <n v="951"/>
    <n v="504"/>
    <n v="1248"/>
    <n v="1809"/>
    <n v="106"/>
    <x v="14"/>
    <x v="17"/>
    <x v="111"/>
    <x v="0"/>
    <n v="12"/>
    <x v="7"/>
    <x v="1"/>
  </r>
  <r>
    <s v="AX21795"/>
    <s v="ENX2014"/>
    <s v="A165"/>
    <s v="EMP1025"/>
    <s v="C1173"/>
    <d v="2020-08-03T00:00:00"/>
    <x v="67"/>
    <n v="1"/>
    <n v="684"/>
    <n v="561"/>
    <n v="294"/>
    <n v="368"/>
    <n v="837"/>
    <x v="60"/>
    <x v="38"/>
    <x v="755"/>
    <x v="5"/>
    <n v="1"/>
    <x v="7"/>
    <x v="1"/>
  </r>
  <r>
    <s v="AX21796"/>
    <s v="ENX2064"/>
    <s v="A141"/>
    <s v="EMP1001"/>
    <s v="C1598"/>
    <d v="2020-08-03T00:00:00"/>
    <x v="25"/>
    <n v="1"/>
    <n v="847"/>
    <n v="534"/>
    <n v="984"/>
    <n v="1367"/>
    <n v="451"/>
    <x v="14"/>
    <x v="10"/>
    <x v="254"/>
    <x v="6"/>
    <n v="2"/>
    <x v="7"/>
    <x v="1"/>
  </r>
  <r>
    <s v="AX21797"/>
    <s v="ENX2018"/>
    <s v="A155"/>
    <s v="EMP1006"/>
    <s v="C1574"/>
    <d v="2020-08-03T00:00:00"/>
    <x v="8"/>
    <n v="1"/>
    <n v="2495"/>
    <n v="1896"/>
    <n v="420"/>
    <n v="584"/>
    <n v="599"/>
    <x v="35"/>
    <x v="16"/>
    <x v="47"/>
    <x v="6"/>
    <n v="3"/>
    <x v="7"/>
    <x v="1"/>
  </r>
  <r>
    <s v="AX21806"/>
    <s v="ENX2029"/>
    <s v="A106"/>
    <s v="EMP1009"/>
    <s v="C1179"/>
    <d v="2020-08-03T00:00:00"/>
    <x v="3"/>
    <n v="2"/>
    <n v="2391"/>
    <n v="1291"/>
    <n v="1535"/>
    <n v="2257"/>
    <n v="1224"/>
    <x v="72"/>
    <x v="22"/>
    <x v="445"/>
    <x v="6"/>
    <n v="4"/>
    <x v="7"/>
    <x v="1"/>
  </r>
  <r>
    <s v="AX21809"/>
    <s v="ENX2005"/>
    <s v="A118"/>
    <s v="EMP1015"/>
    <s v="C1196"/>
    <d v="2020-08-03T00:00:00"/>
    <x v="79"/>
    <n v="4"/>
    <n v="392"/>
    <n v="255"/>
    <n v="5588"/>
    <n v="7868"/>
    <n v="926"/>
    <x v="31"/>
    <x v="16"/>
    <x v="774"/>
    <x v="2"/>
    <n v="4"/>
    <x v="7"/>
    <x v="1"/>
  </r>
  <r>
    <s v="AX21810"/>
    <s v="ENX2069"/>
    <s v="A101"/>
    <s v="EMP1008"/>
    <s v="C1107"/>
    <d v="2020-08-03T00:00:00"/>
    <x v="46"/>
    <n v="1"/>
    <n v="2241"/>
    <n v="1367"/>
    <n v="4419"/>
    <n v="7491"/>
    <n v="2346"/>
    <x v="9"/>
    <x v="33"/>
    <x v="401"/>
    <x v="0"/>
    <n v="5"/>
    <x v="7"/>
    <x v="1"/>
  </r>
  <r>
    <s v="AX21814"/>
    <s v="ENX2085"/>
    <s v="A162"/>
    <s v="EMP1024"/>
    <s v="C1587"/>
    <d v="2020-08-03T00:00:00"/>
    <x v="29"/>
    <n v="2"/>
    <n v="1494"/>
    <n v="971"/>
    <n v="4455"/>
    <n v="6273"/>
    <n v="736"/>
    <x v="22"/>
    <x v="29"/>
    <x v="233"/>
    <x v="2"/>
    <n v="5"/>
    <x v="7"/>
    <x v="1"/>
  </r>
  <r>
    <s v="AX21819"/>
    <s v="ENX2066"/>
    <s v="A114"/>
    <s v="EMP1001"/>
    <s v="C1426"/>
    <d v="2020-08-03T00:00:00"/>
    <x v="13"/>
    <n v="2"/>
    <n v="561"/>
    <n v="421"/>
    <n v="1176"/>
    <n v="1472"/>
    <n v="618"/>
    <x v="27"/>
    <x v="21"/>
    <x v="576"/>
    <x v="1"/>
    <n v="5"/>
    <x v="7"/>
    <x v="1"/>
  </r>
  <r>
    <s v="AX21820"/>
    <s v="ENX2091"/>
    <s v="A115"/>
    <s v="EMP1036"/>
    <s v="C1440"/>
    <d v="2020-08-03T00:00:00"/>
    <x v="39"/>
    <n v="1"/>
    <n v="1494"/>
    <n v="971"/>
    <n v="425"/>
    <n v="545"/>
    <n v="553"/>
    <x v="21"/>
    <x v="42"/>
    <x v="104"/>
    <x v="1"/>
    <n v="6"/>
    <x v="7"/>
    <x v="1"/>
  </r>
  <r>
    <s v="AX21821"/>
    <s v="ENX2037"/>
    <s v="A140"/>
    <s v="EMP1027"/>
    <s v="C1054"/>
    <d v="2020-08-03T00:00:00"/>
    <x v="50"/>
    <n v="3"/>
    <n v="1582"/>
    <n v="1234"/>
    <n v="582"/>
    <n v="756"/>
    <n v="123"/>
    <x v="24"/>
    <x v="21"/>
    <x v="548"/>
    <x v="2"/>
    <n v="7"/>
    <x v="7"/>
    <x v="1"/>
  </r>
  <r>
    <s v="AX21822"/>
    <s v="ENX2029"/>
    <s v="A154"/>
    <s v="EMP1024"/>
    <s v="C1514"/>
    <d v="2020-08-03T00:00:00"/>
    <x v="3"/>
    <n v="3"/>
    <n v="368"/>
    <n v="269"/>
    <n v="387"/>
    <n v="667"/>
    <n v="240"/>
    <x v="22"/>
    <x v="42"/>
    <x v="25"/>
    <x v="5"/>
    <n v="8"/>
    <x v="7"/>
    <x v="1"/>
  </r>
  <r>
    <s v="AX21823"/>
    <s v="ENX2074"/>
    <s v="A122"/>
    <s v="EMP1033"/>
    <s v="C1438"/>
    <d v="2020-08-03T00:00:00"/>
    <x v="41"/>
    <n v="1"/>
    <n v="2241"/>
    <n v="1367"/>
    <n v="90"/>
    <n v="112"/>
    <n v="565"/>
    <x v="71"/>
    <x v="41"/>
    <x v="513"/>
    <x v="3"/>
    <n v="8"/>
    <x v="7"/>
    <x v="1"/>
  </r>
  <r>
    <s v="AX21824"/>
    <s v="ENX2023"/>
    <s v="A128"/>
    <s v="EMP1040"/>
    <s v="C1070"/>
    <d v="2020-08-03T00:00:00"/>
    <x v="57"/>
    <n v="2"/>
    <n v="561"/>
    <n v="421"/>
    <n v="807"/>
    <n v="1104"/>
    <n v="944"/>
    <x v="24"/>
    <x v="0"/>
    <x v="140"/>
    <x v="6"/>
    <n v="10"/>
    <x v="7"/>
    <x v="1"/>
  </r>
  <r>
    <s v="AX21833"/>
    <s v="ENX2056"/>
    <s v="A156"/>
    <s v="EMP1022"/>
    <s v="C1560"/>
    <d v="2020-08-03T00:00:00"/>
    <x v="64"/>
    <n v="4"/>
    <n v="1338"/>
    <n v="682"/>
    <n v="2660"/>
    <n v="5112"/>
    <n v="689"/>
    <x v="53"/>
    <x v="17"/>
    <x v="454"/>
    <x v="6"/>
    <n v="11"/>
    <x v="7"/>
    <x v="1"/>
  </r>
  <r>
    <s v="AX21836"/>
    <s v="ENX2054"/>
    <s v="A112"/>
    <s v="EMP1014"/>
    <s v="C1087"/>
    <d v="2020-08-03T00:00:00"/>
    <x v="12"/>
    <n v="2"/>
    <n v="2283"/>
    <n v="1484"/>
    <n v="3780"/>
    <n v="7556"/>
    <n v="406"/>
    <x v="13"/>
    <x v="38"/>
    <x v="103"/>
    <x v="0"/>
    <n v="11"/>
    <x v="7"/>
    <x v="1"/>
  </r>
  <r>
    <s v="AX21837"/>
    <s v="ENX2019"/>
    <s v="A164"/>
    <s v="EMP1003"/>
    <s v="C1666"/>
    <d v="2020-08-03T00:00:00"/>
    <x v="60"/>
    <n v="3"/>
    <n v="871"/>
    <n v="540"/>
    <n v="870"/>
    <n v="1060"/>
    <n v="816"/>
    <x v="31"/>
    <x v="11"/>
    <x v="340"/>
    <x v="5"/>
    <n v="11"/>
    <x v="7"/>
    <x v="1"/>
  </r>
  <r>
    <s v="AX21842"/>
    <s v="ENX2057"/>
    <s v="A119"/>
    <s v="EMP1040"/>
    <s v="C1614"/>
    <d v="2020-08-03T00:00:00"/>
    <x v="78"/>
    <n v="1"/>
    <n v="1798"/>
    <n v="971"/>
    <n v="1378"/>
    <n v="1887"/>
    <n v="246"/>
    <x v="73"/>
    <x v="41"/>
    <x v="178"/>
    <x v="5"/>
    <n v="11"/>
    <x v="7"/>
    <x v="1"/>
  </r>
  <r>
    <s v="AX21843"/>
    <s v="ENX2081"/>
    <s v="A168"/>
    <s v="EMP1044"/>
    <s v="C1134"/>
    <d v="2020-08-03T00:00:00"/>
    <x v="62"/>
    <n v="3"/>
    <n v="871"/>
    <n v="540"/>
    <n v="3963"/>
    <n v="5916"/>
    <n v="548"/>
    <x v="23"/>
    <x v="6"/>
    <x v="349"/>
    <x v="4"/>
    <n v="12"/>
    <x v="7"/>
    <x v="1"/>
  </r>
  <r>
    <s v="AX21847"/>
    <s v="ENX2019"/>
    <s v="A157"/>
    <s v="EMP1015"/>
    <s v="C1357"/>
    <d v="2020-08-04T00:00:00"/>
    <x v="60"/>
    <n v="2"/>
    <n v="818"/>
    <n v="450"/>
    <n v="1399"/>
    <n v="2294"/>
    <n v="192"/>
    <x v="57"/>
    <x v="17"/>
    <x v="313"/>
    <x v="2"/>
    <n v="1"/>
    <x v="7"/>
    <x v="1"/>
  </r>
  <r>
    <s v="AX21853"/>
    <s v="ENX2077"/>
    <s v="A149"/>
    <s v="EMP1004"/>
    <s v="C1691"/>
    <d v="2020-08-04T00:00:00"/>
    <x v="51"/>
    <n v="2"/>
    <n v="1522"/>
    <n v="791"/>
    <n v="3783"/>
    <n v="4914"/>
    <n v="1744"/>
    <x v="57"/>
    <x v="19"/>
    <x v="653"/>
    <x v="5"/>
    <n v="2"/>
    <x v="7"/>
    <x v="1"/>
  </r>
  <r>
    <s v="AX21856"/>
    <s v="ENX2035"/>
    <s v="A120"/>
    <s v="EMP1033"/>
    <s v="C1469"/>
    <d v="2020-08-04T00:00:00"/>
    <x v="26"/>
    <n v="4"/>
    <n v="1708"/>
    <n v="871"/>
    <n v="1744"/>
    <n v="3486"/>
    <n v="406"/>
    <x v="9"/>
    <x v="11"/>
    <x v="533"/>
    <x v="1"/>
    <n v="2"/>
    <x v="7"/>
    <x v="1"/>
  </r>
  <r>
    <s v="AX21864"/>
    <s v="ENX2069"/>
    <s v="A101"/>
    <s v="EMP1025"/>
    <s v="C1278"/>
    <d v="2020-08-04T00:00:00"/>
    <x v="46"/>
    <n v="1"/>
    <n v="368"/>
    <n v="269"/>
    <n v="2952"/>
    <n v="4101"/>
    <n v="600"/>
    <x v="42"/>
    <x v="29"/>
    <x v="597"/>
    <x v="6"/>
    <n v="2"/>
    <x v="7"/>
    <x v="1"/>
  </r>
  <r>
    <s v="AX21865"/>
    <s v="ENX2087"/>
    <s v="A149"/>
    <s v="EMP1039"/>
    <s v="C1781"/>
    <d v="2020-08-04T00:00:00"/>
    <x v="95"/>
    <n v="1"/>
    <n v="1103"/>
    <n v="838"/>
    <n v="1248"/>
    <n v="1809"/>
    <n v="275"/>
    <x v="55"/>
    <x v="22"/>
    <x v="134"/>
    <x v="1"/>
    <n v="3"/>
    <x v="7"/>
    <x v="1"/>
  </r>
  <r>
    <s v="AX21873"/>
    <s v="ENX2077"/>
    <s v="A128"/>
    <s v="EMP1016"/>
    <s v="C1526"/>
    <d v="2020-08-04T00:00:00"/>
    <x v="51"/>
    <n v="3"/>
    <n v="1405"/>
    <n v="1054"/>
    <n v="1080"/>
    <n v="1742"/>
    <n v="22"/>
    <x v="35"/>
    <x v="16"/>
    <x v="61"/>
    <x v="0"/>
    <n v="6"/>
    <x v="7"/>
    <x v="1"/>
  </r>
  <r>
    <s v="AX21874"/>
    <s v="ENX2051"/>
    <s v="A127"/>
    <s v="EMP1027"/>
    <s v="C1338"/>
    <d v="2020-08-04T00:00:00"/>
    <x v="14"/>
    <n v="4"/>
    <n v="556"/>
    <n v="395"/>
    <n v="90"/>
    <n v="112"/>
    <n v="492"/>
    <x v="26"/>
    <x v="38"/>
    <x v="101"/>
    <x v="6"/>
    <n v="6"/>
    <x v="7"/>
    <x v="1"/>
  </r>
  <r>
    <s v="AX21878"/>
    <s v="ENX2007"/>
    <s v="A137"/>
    <s v="EMP1020"/>
    <s v="C1496"/>
    <d v="2020-08-04T00:00:00"/>
    <x v="63"/>
    <n v="1"/>
    <n v="1635"/>
    <n v="1046"/>
    <n v="1046"/>
    <n v="1635"/>
    <n v="275"/>
    <x v="64"/>
    <x v="41"/>
    <x v="392"/>
    <x v="6"/>
    <n v="7"/>
    <x v="7"/>
    <x v="1"/>
  </r>
  <r>
    <s v="AX21884"/>
    <s v="ENX2032"/>
    <s v="A170"/>
    <s v="EMP1008"/>
    <s v="C1169"/>
    <d v="2020-08-04T00:00:00"/>
    <x v="47"/>
    <n v="1"/>
    <n v="826"/>
    <n v="562"/>
    <n v="947"/>
    <n v="1353"/>
    <n v="2048"/>
    <x v="70"/>
    <x v="29"/>
    <x v="746"/>
    <x v="4"/>
    <n v="8"/>
    <x v="7"/>
    <x v="1"/>
  </r>
  <r>
    <s v="AX21888"/>
    <s v="ENX2098"/>
    <s v="A157"/>
    <s v="EMP1001"/>
    <s v="C1708"/>
    <d v="2020-08-04T00:00:00"/>
    <x v="69"/>
    <n v="3"/>
    <n v="315"/>
    <n v="208"/>
    <n v="66"/>
    <n v="105"/>
    <n v="1767"/>
    <x v="15"/>
    <x v="37"/>
    <x v="310"/>
    <x v="4"/>
    <n v="11"/>
    <x v="7"/>
    <x v="1"/>
  </r>
  <r>
    <s v="AX21891"/>
    <s v="ENX2089"/>
    <s v="A128"/>
    <s v="EMP1044"/>
    <s v="C1615"/>
    <d v="2020-08-04T00:00:00"/>
    <x v="89"/>
    <n v="1"/>
    <n v="1809"/>
    <n v="1067"/>
    <n v="291"/>
    <n v="378"/>
    <n v="731"/>
    <x v="6"/>
    <x v="42"/>
    <x v="716"/>
    <x v="1"/>
    <n v="11"/>
    <x v="7"/>
    <x v="1"/>
  </r>
  <r>
    <s v="AX21897"/>
    <s v="ENX2066"/>
    <s v="A154"/>
    <s v="EMP1022"/>
    <s v="C1369"/>
    <d v="2020-08-04T00:00:00"/>
    <x v="13"/>
    <n v="1"/>
    <n v="112"/>
    <n v="90"/>
    <n v="269"/>
    <n v="368"/>
    <n v="120"/>
    <x v="53"/>
    <x v="2"/>
    <x v="276"/>
    <x v="1"/>
    <n v="12"/>
    <x v="7"/>
    <x v="1"/>
  </r>
  <r>
    <s v="AX21903"/>
    <s v="ENX2025"/>
    <s v="A131"/>
    <s v="EMP1008"/>
    <s v="C1519"/>
    <d v="2020-08-04T00:00:00"/>
    <x v="21"/>
    <n v="3"/>
    <n v="1638"/>
    <n v="1261"/>
    <n v="540"/>
    <n v="871"/>
    <n v="48"/>
    <x v="4"/>
    <x v="3"/>
    <x v="200"/>
    <x v="5"/>
    <n v="12"/>
    <x v="7"/>
    <x v="1"/>
  </r>
  <r>
    <s v="AX21907"/>
    <s v="ENX2030"/>
    <s v="A147"/>
    <s v="EMP1019"/>
    <s v="C1044"/>
    <d v="2020-08-05T00:00:00"/>
    <x v="80"/>
    <n v="3"/>
    <n v="880"/>
    <n v="634"/>
    <n v="3690"/>
    <n v="5349"/>
    <n v="406"/>
    <x v="52"/>
    <x v="2"/>
    <x v="412"/>
    <x v="0"/>
    <n v="1"/>
    <x v="7"/>
    <x v="1"/>
  </r>
  <r>
    <s v="AX21910"/>
    <s v="ENX2004"/>
    <s v="A141"/>
    <s v="EMP1007"/>
    <s v="C1490"/>
    <d v="2020-08-05T00:00:00"/>
    <x v="23"/>
    <n v="1"/>
    <n v="1889"/>
    <n v="945"/>
    <n v="538"/>
    <n v="736"/>
    <n v="729"/>
    <x v="14"/>
    <x v="28"/>
    <x v="757"/>
    <x v="2"/>
    <n v="2"/>
    <x v="7"/>
    <x v="1"/>
  </r>
  <r>
    <s v="AX21914"/>
    <s v="ENX2057"/>
    <s v="A116"/>
    <s v="EMP1017"/>
    <s v="C1597"/>
    <d v="2020-08-05T00:00:00"/>
    <x v="78"/>
    <n v="3"/>
    <n v="1638"/>
    <n v="1261"/>
    <n v="584"/>
    <n v="913"/>
    <n v="420"/>
    <x v="68"/>
    <x v="11"/>
    <x v="360"/>
    <x v="1"/>
    <n v="4"/>
    <x v="7"/>
    <x v="1"/>
  </r>
  <r>
    <s v="AX21920"/>
    <s v="ENX2062"/>
    <s v="A126"/>
    <s v="EMP1038"/>
    <s v="C1596"/>
    <d v="2020-08-05T00:00:00"/>
    <x v="91"/>
    <n v="4"/>
    <n v="1798"/>
    <n v="971"/>
    <n v="1636"/>
    <n v="2044"/>
    <n v="1632"/>
    <x v="21"/>
    <x v="8"/>
    <x v="596"/>
    <x v="2"/>
    <n v="5"/>
    <x v="7"/>
    <x v="1"/>
  </r>
  <r>
    <s v="AX21923"/>
    <s v="ENX2077"/>
    <s v="A137"/>
    <s v="EMP1000"/>
    <s v="C1092"/>
    <d v="2020-08-05T00:00:00"/>
    <x v="51"/>
    <n v="4"/>
    <n v="1783"/>
    <n v="1516"/>
    <n v="2346"/>
    <n v="3724"/>
    <n v="2622"/>
    <x v="41"/>
    <x v="1"/>
    <x v="214"/>
    <x v="6"/>
    <n v="5"/>
    <x v="7"/>
    <x v="1"/>
  </r>
  <r>
    <s v="AX21931"/>
    <s v="ENX2012"/>
    <s v="A167"/>
    <s v="EMP1025"/>
    <s v="C1762"/>
    <d v="2020-08-05T00:00:00"/>
    <x v="16"/>
    <n v="2"/>
    <n v="1338"/>
    <n v="682"/>
    <n v="1774"/>
    <n v="2464"/>
    <n v="102"/>
    <x v="20"/>
    <x v="41"/>
    <x v="545"/>
    <x v="2"/>
    <n v="7"/>
    <x v="7"/>
    <x v="1"/>
  </r>
  <r>
    <s v="AX21932"/>
    <s v="ENX2098"/>
    <s v="A135"/>
    <s v="EMP1044"/>
    <s v="C1551"/>
    <d v="2020-08-05T00:00:00"/>
    <x v="69"/>
    <n v="1"/>
    <n v="392"/>
    <n v="255"/>
    <n v="1294"/>
    <n v="1848"/>
    <n v="46"/>
    <x v="35"/>
    <x v="22"/>
    <x v="773"/>
    <x v="3"/>
    <n v="7"/>
    <x v="7"/>
    <x v="1"/>
  </r>
  <r>
    <s v="AX21944"/>
    <s v="ENX2081"/>
    <s v="A118"/>
    <s v="EMP1016"/>
    <s v="C1064"/>
    <d v="2020-08-05T00:00:00"/>
    <x v="62"/>
    <n v="2"/>
    <n v="1119"/>
    <n v="683"/>
    <n v="2248"/>
    <n v="3304"/>
    <n v="2481"/>
    <x v="48"/>
    <x v="17"/>
    <x v="469"/>
    <x v="2"/>
    <n v="7"/>
    <x v="7"/>
    <x v="1"/>
  </r>
  <r>
    <s v="AX21949"/>
    <s v="ENX2008"/>
    <s v="A101"/>
    <s v="EMP1027"/>
    <s v="C1147"/>
    <d v="2020-08-05T00:00:00"/>
    <x v="24"/>
    <n v="1"/>
    <n v="502"/>
    <n v="296"/>
    <n v="838"/>
    <n v="1103"/>
    <n v="285"/>
    <x v="17"/>
    <x v="28"/>
    <x v="426"/>
    <x v="5"/>
    <n v="9"/>
    <x v="7"/>
    <x v="1"/>
  </r>
  <r>
    <s v="AX21951"/>
    <s v="ENX2041"/>
    <s v="A116"/>
    <s v="EMP1030"/>
    <s v="C1024"/>
    <d v="2020-08-05T00:00:00"/>
    <x v="7"/>
    <n v="1"/>
    <n v="1566"/>
    <n v="1190"/>
    <n v="4360"/>
    <n v="5520"/>
    <n v="2397"/>
    <x v="62"/>
    <x v="19"/>
    <x v="148"/>
    <x v="1"/>
    <n v="10"/>
    <x v="7"/>
    <x v="1"/>
  </r>
  <r>
    <s v="AX21952"/>
    <s v="ENX2081"/>
    <s v="A129"/>
    <s v="EMP1024"/>
    <s v="C1029"/>
    <d v="2020-08-05T00:00:00"/>
    <x v="62"/>
    <n v="1"/>
    <n v="1494"/>
    <n v="971"/>
    <n v="3885"/>
    <n v="4917"/>
    <n v="1521"/>
    <x v="48"/>
    <x v="32"/>
    <x v="345"/>
    <x v="5"/>
    <n v="11"/>
    <x v="7"/>
    <x v="1"/>
  </r>
  <r>
    <s v="AX21956"/>
    <s v="ENX2070"/>
    <s v="A151"/>
    <s v="EMP1020"/>
    <s v="C1339"/>
    <d v="2020-08-05T00:00:00"/>
    <x v="40"/>
    <n v="1"/>
    <n v="217"/>
    <n v="171"/>
    <n v="534"/>
    <n v="847"/>
    <n v="738"/>
    <x v="54"/>
    <x v="33"/>
    <x v="136"/>
    <x v="0"/>
    <n v="11"/>
    <x v="7"/>
    <x v="1"/>
  </r>
  <r>
    <s v="AX21964"/>
    <s v="ENX2057"/>
    <s v="A101"/>
    <s v="EMP1020"/>
    <s v="C1283"/>
    <d v="2020-08-05T00:00:00"/>
    <x v="78"/>
    <n v="1"/>
    <n v="136"/>
    <n v="72"/>
    <n v="122"/>
    <n v="190"/>
    <n v="1200"/>
    <x v="7"/>
    <x v="19"/>
    <x v="252"/>
    <x v="6"/>
    <n v="11"/>
    <x v="7"/>
    <x v="1"/>
  </r>
  <r>
    <s v="AX21966"/>
    <s v="ENX2051"/>
    <s v="A120"/>
    <s v="EMP1012"/>
    <s v="C1647"/>
    <d v="2020-08-05T00:00:00"/>
    <x v="14"/>
    <n v="1"/>
    <n v="1500"/>
    <n v="900"/>
    <n v="237"/>
    <n v="381"/>
    <n v="656"/>
    <x v="49"/>
    <x v="35"/>
    <x v="730"/>
    <x v="2"/>
    <n v="12"/>
    <x v="7"/>
    <x v="1"/>
  </r>
  <r>
    <s v="AX21967"/>
    <s v="ENX2026"/>
    <s v="A157"/>
    <s v="EMP1019"/>
    <s v="C1285"/>
    <d v="2020-08-05T00:00:00"/>
    <x v="74"/>
    <n v="3"/>
    <n v="2294"/>
    <n v="1399"/>
    <n v="2421"/>
    <n v="4401"/>
    <n v="2036"/>
    <x v="22"/>
    <x v="23"/>
    <x v="218"/>
    <x v="1"/>
    <n v="12"/>
    <x v="7"/>
    <x v="1"/>
  </r>
  <r>
    <s v="AX21972"/>
    <s v="ENX2085"/>
    <s v="A139"/>
    <s v="EMP1004"/>
    <s v="C1679"/>
    <d v="2020-08-06T00:00:00"/>
    <x v="29"/>
    <n v="2"/>
    <n v="127"/>
    <n v="79"/>
    <n v="962"/>
    <n v="1414"/>
    <n v="553"/>
    <x v="48"/>
    <x v="7"/>
    <x v="249"/>
    <x v="6"/>
    <n v="12"/>
    <x v="7"/>
    <x v="0"/>
  </r>
  <r>
    <s v="AX21975"/>
    <s v="ENX2002"/>
    <s v="A167"/>
    <s v="EMP1015"/>
    <s v="C1373"/>
    <d v="2020-08-06T00:00:00"/>
    <x v="100"/>
    <n v="1"/>
    <n v="2091"/>
    <n v="1485"/>
    <n v="1296"/>
    <n v="1542"/>
    <n v="534"/>
    <x v="31"/>
    <x v="9"/>
    <x v="654"/>
    <x v="5"/>
    <n v="2"/>
    <x v="7"/>
    <x v="1"/>
  </r>
  <r>
    <s v="AX21978"/>
    <s v="ENX2003"/>
    <s v="A163"/>
    <s v="EMP1005"/>
    <s v="C1231"/>
    <d v="2020-08-06T00:00:00"/>
    <x v="22"/>
    <n v="2"/>
    <n v="637"/>
    <n v="389"/>
    <n v="1223"/>
    <n v="2005"/>
    <n v="1710"/>
    <x v="49"/>
    <x v="2"/>
    <x v="775"/>
    <x v="3"/>
    <n v="6"/>
    <x v="7"/>
    <x v="1"/>
  </r>
  <r>
    <s v="AX21986"/>
    <s v="ENX2069"/>
    <s v="A150"/>
    <s v="EMP1011"/>
    <s v="C1287"/>
    <d v="2020-08-06T00:00:00"/>
    <x v="46"/>
    <n v="1"/>
    <n v="1022"/>
    <n v="818"/>
    <n v="2841"/>
    <n v="4059"/>
    <n v="240"/>
    <x v="42"/>
    <x v="22"/>
    <x v="652"/>
    <x v="6"/>
    <n v="6"/>
    <x v="7"/>
    <x v="1"/>
  </r>
  <r>
    <s v="AX21987"/>
    <s v="ENX2039"/>
    <s v="A137"/>
    <s v="EMP1013"/>
    <s v="C1601"/>
    <d v="2020-08-06T00:00:00"/>
    <x v="96"/>
    <n v="4"/>
    <n v="2091"/>
    <n v="1485"/>
    <n v="3885"/>
    <n v="4917"/>
    <n v="2924"/>
    <x v="70"/>
    <x v="0"/>
    <x v="346"/>
    <x v="6"/>
    <n v="6"/>
    <x v="7"/>
    <x v="1"/>
  </r>
  <r>
    <s v="AX21988"/>
    <s v="ENX2097"/>
    <s v="A154"/>
    <s v="EMP1026"/>
    <s v="C1168"/>
    <d v="2020-08-06T00:00:00"/>
    <x v="0"/>
    <n v="3"/>
    <n v="871"/>
    <n v="540"/>
    <n v="450"/>
    <n v="818"/>
    <n v="313"/>
    <x v="53"/>
    <x v="11"/>
    <x v="595"/>
    <x v="5"/>
    <n v="8"/>
    <x v="7"/>
    <x v="1"/>
  </r>
  <r>
    <s v="AX21991"/>
    <s v="ENX2031"/>
    <s v="A140"/>
    <s v="EMP1003"/>
    <s v="C1391"/>
    <d v="2020-08-06T00:00:00"/>
    <x v="88"/>
    <n v="1"/>
    <n v="203"/>
    <n v="154"/>
    <n v="588"/>
    <n v="736"/>
    <n v="102"/>
    <x v="46"/>
    <x v="7"/>
    <x v="641"/>
    <x v="0"/>
    <n v="9"/>
    <x v="7"/>
    <x v="1"/>
  </r>
  <r>
    <s v="AX21993"/>
    <s v="ENX2009"/>
    <s v="A171"/>
    <s v="EMP1013"/>
    <s v="C1749"/>
    <d v="2020-08-06T00:00:00"/>
    <x v="75"/>
    <n v="4"/>
    <n v="2353"/>
    <n v="1788"/>
    <n v="945"/>
    <n v="1889"/>
    <n v="1598"/>
    <x v="11"/>
    <x v="43"/>
    <x v="640"/>
    <x v="4"/>
    <n v="10"/>
    <x v="7"/>
    <x v="1"/>
  </r>
  <r>
    <s v="AX21999"/>
    <s v="ENX2089"/>
    <s v="A114"/>
    <s v="EMP1002"/>
    <s v="C1010"/>
    <d v="2020-08-06T00:00:00"/>
    <x v="89"/>
    <n v="1"/>
    <n v="1743"/>
    <n v="872"/>
    <n v="1044"/>
    <n v="1899"/>
    <n v="872"/>
    <x v="43"/>
    <x v="20"/>
    <x v="320"/>
    <x v="4"/>
    <n v="10"/>
    <x v="7"/>
    <x v="1"/>
  </r>
  <r>
    <s v="AX22001"/>
    <s v="ENX2010"/>
    <s v="A166"/>
    <s v="EMP1011"/>
    <s v="C1602"/>
    <d v="2020-08-06T00:00:00"/>
    <x v="43"/>
    <n v="1"/>
    <n v="2141"/>
    <n v="1777"/>
    <n v="1251"/>
    <n v="1526"/>
    <n v="128"/>
    <x v="53"/>
    <x v="36"/>
    <x v="109"/>
    <x v="2"/>
    <n v="11"/>
    <x v="7"/>
    <x v="1"/>
  </r>
  <r>
    <s v="AX22005"/>
    <s v="ENX2048"/>
    <s v="A119"/>
    <s v="EMP1007"/>
    <s v="C1666"/>
    <d v="2020-08-07T00:00:00"/>
    <x v="34"/>
    <n v="3"/>
    <n v="112"/>
    <n v="90"/>
    <n v="1556"/>
    <n v="2548"/>
    <n v="280"/>
    <x v="4"/>
    <x v="26"/>
    <x v="479"/>
    <x v="1"/>
    <n v="12"/>
    <x v="7"/>
    <x v="0"/>
  </r>
  <r>
    <s v="AX22007"/>
    <s v="ENX2037"/>
    <s v="A137"/>
    <s v="EMP1023"/>
    <s v="C1419"/>
    <d v="2020-08-07T00:00:00"/>
    <x v="50"/>
    <n v="1"/>
    <n v="1367"/>
    <n v="984"/>
    <n v="540"/>
    <n v="871"/>
    <n v="1710"/>
    <x v="73"/>
    <x v="43"/>
    <x v="555"/>
    <x v="3"/>
    <n v="12"/>
    <x v="7"/>
    <x v="0"/>
  </r>
  <r>
    <s v="AX22009"/>
    <s v="ENX2001"/>
    <s v="A163"/>
    <s v="EMP1008"/>
    <s v="C1276"/>
    <d v="2020-08-07T00:00:00"/>
    <x v="93"/>
    <n v="1"/>
    <n v="1826"/>
    <n v="1443"/>
    <n v="1397"/>
    <n v="1967"/>
    <n v="117"/>
    <x v="26"/>
    <x v="13"/>
    <x v="703"/>
    <x v="4"/>
    <n v="1"/>
    <x v="7"/>
    <x v="1"/>
  </r>
  <r>
    <s v="AX22012"/>
    <s v="ENX2077"/>
    <s v="A102"/>
    <s v="EMP1018"/>
    <s v="C1015"/>
    <d v="2020-08-07T00:00:00"/>
    <x v="51"/>
    <n v="1"/>
    <n v="2005"/>
    <n v="1223"/>
    <n v="1942"/>
    <n v="3596"/>
    <n v="752"/>
    <x v="68"/>
    <x v="39"/>
    <x v="451"/>
    <x v="3"/>
    <n v="2"/>
    <x v="7"/>
    <x v="1"/>
  </r>
  <r>
    <s v="AX22026"/>
    <s v="ENX2025"/>
    <s v="A103"/>
    <s v="EMP1038"/>
    <s v="C1744"/>
    <d v="2020-08-07T00:00:00"/>
    <x v="21"/>
    <n v="3"/>
    <n v="2091"/>
    <n v="1485"/>
    <n v="1777"/>
    <n v="2141"/>
    <n v="192"/>
    <x v="47"/>
    <x v="13"/>
    <x v="247"/>
    <x v="2"/>
    <n v="3"/>
    <x v="7"/>
    <x v="1"/>
  </r>
  <r>
    <s v="AX22028"/>
    <s v="ENX2012"/>
    <s v="A112"/>
    <s v="EMP1035"/>
    <s v="C1461"/>
    <d v="2020-08-07T00:00:00"/>
    <x v="16"/>
    <n v="1"/>
    <n v="1743"/>
    <n v="872"/>
    <n v="732"/>
    <n v="1077"/>
    <n v="1341"/>
    <x v="72"/>
    <x v="1"/>
    <x v="319"/>
    <x v="2"/>
    <n v="7"/>
    <x v="7"/>
    <x v="1"/>
  </r>
  <r>
    <s v="AX22030"/>
    <s v="ENX2022"/>
    <s v="A144"/>
    <s v="EMP1034"/>
    <s v="C1716"/>
    <d v="2020-08-07T00:00:00"/>
    <x v="27"/>
    <n v="1"/>
    <n v="817"/>
    <n v="409"/>
    <n v="971"/>
    <n v="1798"/>
    <n v="198"/>
    <x v="29"/>
    <x v="7"/>
    <x v="567"/>
    <x v="2"/>
    <n v="10"/>
    <x v="7"/>
    <x v="1"/>
  </r>
  <r>
    <s v="AX22032"/>
    <s v="ENX2057"/>
    <s v="A129"/>
    <s v="EMP1013"/>
    <s v="C1374"/>
    <d v="2020-08-07T00:00:00"/>
    <x v="78"/>
    <n v="2"/>
    <n v="2141"/>
    <n v="1777"/>
    <n v="387"/>
    <n v="667"/>
    <n v="982"/>
    <x v="1"/>
    <x v="22"/>
    <x v="603"/>
    <x v="4"/>
    <n v="10"/>
    <x v="7"/>
    <x v="1"/>
  </r>
  <r>
    <s v="AX22046"/>
    <s v="ENX2068"/>
    <s v="A129"/>
    <s v="EMP1011"/>
    <s v="C1497"/>
    <d v="2020-08-07T00:00:00"/>
    <x v="20"/>
    <n v="3"/>
    <n v="2391"/>
    <n v="1291"/>
    <n v="732"/>
    <n v="1077"/>
    <n v="44"/>
    <x v="59"/>
    <x v="16"/>
    <x v="354"/>
    <x v="1"/>
    <n v="11"/>
    <x v="7"/>
    <x v="1"/>
  </r>
  <r>
    <s v="AX22047"/>
    <s v="ENX2019"/>
    <s v="A166"/>
    <s v="EMP1004"/>
    <s v="C1294"/>
    <d v="2020-08-07T00:00:00"/>
    <x v="60"/>
    <n v="4"/>
    <n v="913"/>
    <n v="584"/>
    <n v="2380"/>
    <n v="3132"/>
    <n v="95"/>
    <x v="48"/>
    <x v="5"/>
    <x v="487"/>
    <x v="4"/>
    <n v="11"/>
    <x v="7"/>
    <x v="1"/>
  </r>
  <r>
    <s v="AX22050"/>
    <s v="ENX2071"/>
    <s v="A138"/>
    <s v="EMP1028"/>
    <s v="C1072"/>
    <d v="2020-08-08T00:00:00"/>
    <x v="92"/>
    <n v="1"/>
    <n v="2283"/>
    <n v="1484"/>
    <n v="1220"/>
    <n v="1671"/>
    <n v="2397"/>
    <x v="47"/>
    <x v="15"/>
    <x v="196"/>
    <x v="1"/>
    <n v="12"/>
    <x v="7"/>
    <x v="0"/>
  </r>
  <r>
    <s v="AX22051"/>
    <s v="ENX2023"/>
    <s v="A144"/>
    <s v="EMP1033"/>
    <s v="C1473"/>
    <d v="2020-08-08T00:00:00"/>
    <x v="57"/>
    <n v="3"/>
    <n v="2141"/>
    <n v="1777"/>
    <n v="984"/>
    <n v="1367"/>
    <n v="64"/>
    <x v="64"/>
    <x v="19"/>
    <x v="388"/>
    <x v="6"/>
    <n v="12"/>
    <x v="7"/>
    <x v="0"/>
  </r>
  <r>
    <s v="AX22056"/>
    <s v="ENX2093"/>
    <s v="A133"/>
    <s v="EMP1024"/>
    <s v="C1587"/>
    <d v="2020-08-08T00:00:00"/>
    <x v="99"/>
    <n v="1"/>
    <n v="1635"/>
    <n v="1046"/>
    <n v="1752"/>
    <n v="2739"/>
    <n v="364"/>
    <x v="16"/>
    <x v="23"/>
    <x v="76"/>
    <x v="0"/>
    <n v="2"/>
    <x v="7"/>
    <x v="1"/>
  </r>
  <r>
    <s v="AX22060"/>
    <s v="ENX2013"/>
    <s v="A109"/>
    <s v="EMP1006"/>
    <s v="C1629"/>
    <d v="2020-08-08T00:00:00"/>
    <x v="70"/>
    <n v="1"/>
    <n v="2283"/>
    <n v="1484"/>
    <n v="648"/>
    <n v="771"/>
    <n v="1056"/>
    <x v="32"/>
    <x v="38"/>
    <x v="25"/>
    <x v="4"/>
    <n v="2"/>
    <x v="7"/>
    <x v="1"/>
  </r>
  <r>
    <s v="AX22063"/>
    <s v="ENX2015"/>
    <s v="A146"/>
    <s v="EMP1011"/>
    <s v="C1318"/>
    <d v="2020-08-08T00:00:00"/>
    <x v="17"/>
    <n v="2"/>
    <n v="561"/>
    <n v="421"/>
    <n v="288"/>
    <n v="544"/>
    <n v="1106"/>
    <x v="65"/>
    <x v="40"/>
    <x v="441"/>
    <x v="0"/>
    <n v="3"/>
    <x v="7"/>
    <x v="1"/>
  </r>
  <r>
    <s v="AX22066"/>
    <s v="ENX2095"/>
    <s v="A130"/>
    <s v="EMP1013"/>
    <s v="C1123"/>
    <d v="2020-08-08T00:00:00"/>
    <x v="42"/>
    <n v="1"/>
    <n v="1967"/>
    <n v="1397"/>
    <n v="1190"/>
    <n v="1566"/>
    <n v="267"/>
    <x v="6"/>
    <x v="38"/>
    <x v="645"/>
    <x v="3"/>
    <n v="3"/>
    <x v="7"/>
    <x v="1"/>
  </r>
  <r>
    <s v="AX22079"/>
    <s v="ENX2062"/>
    <s v="A141"/>
    <s v="EMP1034"/>
    <s v="C1139"/>
    <d v="2020-08-08T00:00:00"/>
    <x v="91"/>
    <n v="1"/>
    <n v="504"/>
    <n v="408"/>
    <n v="683"/>
    <n v="1178"/>
    <n v="137"/>
    <x v="25"/>
    <x v="7"/>
    <x v="449"/>
    <x v="1"/>
    <n v="4"/>
    <x v="7"/>
    <x v="1"/>
  </r>
  <r>
    <s v="AX22081"/>
    <s v="ENX2069"/>
    <s v="A126"/>
    <s v="EMP1044"/>
    <s v="C1633"/>
    <d v="2020-08-08T00:00:00"/>
    <x v="46"/>
    <n v="4"/>
    <n v="1826"/>
    <n v="1443"/>
    <n v="3036"/>
    <n v="4820"/>
    <n v="565"/>
    <x v="24"/>
    <x v="33"/>
    <x v="3"/>
    <x v="3"/>
    <n v="5"/>
    <x v="7"/>
    <x v="1"/>
  </r>
  <r>
    <s v="AX22087"/>
    <s v="ENX2061"/>
    <s v="A125"/>
    <s v="EMP1003"/>
    <s v="C1697"/>
    <d v="2020-08-08T00:00:00"/>
    <x v="72"/>
    <n v="1"/>
    <n v="1972"/>
    <n v="1321"/>
    <n v="947"/>
    <n v="1353"/>
    <n v="267"/>
    <x v="48"/>
    <x v="4"/>
    <x v="317"/>
    <x v="3"/>
    <n v="5"/>
    <x v="7"/>
    <x v="1"/>
  </r>
  <r>
    <s v="AX22091"/>
    <s v="ENX2075"/>
    <s v="A172"/>
    <s v="EMP1034"/>
    <s v="C1090"/>
    <d v="2020-08-08T00:00:00"/>
    <x v="35"/>
    <n v="4"/>
    <n v="35"/>
    <n v="22"/>
    <n v="2610"/>
    <n v="3624"/>
    <n v="348"/>
    <x v="19"/>
    <x v="25"/>
    <x v="467"/>
    <x v="5"/>
    <n v="6"/>
    <x v="7"/>
    <x v="1"/>
  </r>
  <r>
    <s v="AX22102"/>
    <s v="ENX2067"/>
    <s v="A152"/>
    <s v="EMP1001"/>
    <s v="C1328"/>
    <d v="2020-08-08T00:00:00"/>
    <x v="30"/>
    <n v="4"/>
    <n v="1783"/>
    <n v="1230"/>
    <n v="420"/>
    <n v="584"/>
    <n v="383"/>
    <x v="65"/>
    <x v="12"/>
    <x v="772"/>
    <x v="4"/>
    <n v="10"/>
    <x v="7"/>
    <x v="1"/>
  </r>
  <r>
    <s v="AX22108"/>
    <s v="ENX2064"/>
    <s v="A103"/>
    <s v="EMP1011"/>
    <s v="C1086"/>
    <d v="2020-08-08T00:00:00"/>
    <x v="25"/>
    <n v="1"/>
    <n v="1119"/>
    <n v="683"/>
    <n v="683"/>
    <n v="1119"/>
    <n v="2212"/>
    <x v="53"/>
    <x v="17"/>
    <x v="242"/>
    <x v="6"/>
    <n v="10"/>
    <x v="7"/>
    <x v="1"/>
  </r>
  <r>
    <s v="AX22116"/>
    <s v="ENX2025"/>
    <s v="A145"/>
    <s v="EMP1011"/>
    <s v="C1710"/>
    <d v="2020-08-08T00:00:00"/>
    <x v="21"/>
    <n v="1"/>
    <n v="2294"/>
    <n v="1399"/>
    <n v="871"/>
    <n v="1708"/>
    <n v="2424"/>
    <x v="20"/>
    <x v="13"/>
    <x v="654"/>
    <x v="1"/>
    <n v="11"/>
    <x v="7"/>
    <x v="1"/>
  </r>
  <r>
    <s v="AX22122"/>
    <s v="ENX2014"/>
    <s v="A158"/>
    <s v="EMP1031"/>
    <s v="C1458"/>
    <d v="2020-08-08T00:00:00"/>
    <x v="67"/>
    <n v="4"/>
    <n v="1638"/>
    <n v="1261"/>
    <n v="2928"/>
    <n v="4308"/>
    <n v="246"/>
    <x v="39"/>
    <x v="42"/>
    <x v="333"/>
    <x v="0"/>
    <n v="11"/>
    <x v="7"/>
    <x v="1"/>
  </r>
  <r>
    <s v="AX22129"/>
    <s v="ENX2001"/>
    <s v="A106"/>
    <s v="EMP1021"/>
    <s v="C1714"/>
    <d v="2020-08-08T00:00:00"/>
    <x v="93"/>
    <n v="1"/>
    <n v="2005"/>
    <n v="1223"/>
    <n v="1261"/>
    <n v="1638"/>
    <n v="874"/>
    <x v="2"/>
    <x v="17"/>
    <x v="217"/>
    <x v="2"/>
    <n v="12"/>
    <x v="7"/>
    <x v="1"/>
  </r>
  <r>
    <s v="AX22130"/>
    <s v="ENX2058"/>
    <s v="A168"/>
    <s v="EMP1011"/>
    <s v="C1295"/>
    <d v="2020-08-08T00:00:00"/>
    <x v="53"/>
    <n v="4"/>
    <n v="1635"/>
    <n v="1046"/>
    <n v="1399"/>
    <n v="2294"/>
    <n v="992"/>
    <x v="6"/>
    <x v="39"/>
    <x v="481"/>
    <x v="0"/>
    <n v="12"/>
    <x v="7"/>
    <x v="1"/>
  </r>
  <r>
    <s v="AX22138"/>
    <s v="ENX2055"/>
    <s v="A128"/>
    <s v="EMP1031"/>
    <s v="C1619"/>
    <d v="2020-08-09T00:00:00"/>
    <x v="71"/>
    <n v="2"/>
    <n v="1351"/>
    <n v="1108"/>
    <n v="462"/>
    <n v="609"/>
    <n v="161"/>
    <x v="65"/>
    <x v="2"/>
    <x v="341"/>
    <x v="5"/>
    <n v="2"/>
    <x v="7"/>
    <x v="1"/>
  </r>
  <r>
    <s v="AX22140"/>
    <s v="ENX2005"/>
    <s v="A119"/>
    <s v="EMP1018"/>
    <s v="C1645"/>
    <d v="2020-08-09T00:00:00"/>
    <x v="79"/>
    <n v="1"/>
    <n v="2294"/>
    <n v="1399"/>
    <n v="269"/>
    <n v="368"/>
    <n v="874"/>
    <x v="31"/>
    <x v="39"/>
    <x v="719"/>
    <x v="1"/>
    <n v="4"/>
    <x v="7"/>
    <x v="1"/>
  </r>
  <r>
    <s v="AX22142"/>
    <s v="ENX2009"/>
    <s v="A148"/>
    <s v="EMP1015"/>
    <s v="C1250"/>
    <d v="2020-08-09T00:00:00"/>
    <x v="75"/>
    <n v="4"/>
    <n v="1338"/>
    <n v="682"/>
    <n v="3780"/>
    <n v="7556"/>
    <n v="1674"/>
    <x v="43"/>
    <x v="22"/>
    <x v="468"/>
    <x v="5"/>
    <n v="6"/>
    <x v="7"/>
    <x v="1"/>
  </r>
  <r>
    <s v="AX22144"/>
    <s v="ENX2042"/>
    <s v="A105"/>
    <s v="EMP1006"/>
    <s v="C1106"/>
    <d v="2020-08-09T00:00:00"/>
    <x v="49"/>
    <n v="1"/>
    <n v="35"/>
    <n v="22"/>
    <n v="1965"/>
    <n v="2396"/>
    <n v="722"/>
    <x v="6"/>
    <x v="26"/>
    <x v="600"/>
    <x v="2"/>
    <n v="7"/>
    <x v="7"/>
    <x v="1"/>
  </r>
  <r>
    <s v="AX22148"/>
    <s v="ENX2028"/>
    <s v="A115"/>
    <s v="EMP1029"/>
    <s v="C1374"/>
    <d v="2020-08-09T00:00:00"/>
    <x v="5"/>
    <n v="3"/>
    <n v="123"/>
    <n v="84"/>
    <n v="387"/>
    <n v="667"/>
    <n v="2036"/>
    <x v="43"/>
    <x v="19"/>
    <x v="231"/>
    <x v="6"/>
    <n v="7"/>
    <x v="7"/>
    <x v="1"/>
  </r>
  <r>
    <s v="AX22150"/>
    <s v="ENX2095"/>
    <s v="A149"/>
    <s v="EMP1002"/>
    <s v="C1049"/>
    <d v="2020-08-09T00:00:00"/>
    <x v="42"/>
    <n v="1"/>
    <n v="667"/>
    <n v="387"/>
    <n v="1090"/>
    <n v="1380"/>
    <n v="1380"/>
    <x v="10"/>
    <x v="29"/>
    <x v="147"/>
    <x v="4"/>
    <n v="7"/>
    <x v="7"/>
    <x v="1"/>
  </r>
  <r>
    <s v="AX22151"/>
    <s v="ENX2067"/>
    <s v="A147"/>
    <s v="EMP1040"/>
    <s v="C1272"/>
    <d v="2020-08-09T00:00:00"/>
    <x v="30"/>
    <n v="2"/>
    <n v="1022"/>
    <n v="818"/>
    <n v="536"/>
    <n v="800"/>
    <n v="408"/>
    <x v="17"/>
    <x v="40"/>
    <x v="751"/>
    <x v="1"/>
    <n v="8"/>
    <x v="7"/>
    <x v="1"/>
  </r>
  <r>
    <s v="AX22156"/>
    <s v="ENX2052"/>
    <s v="A141"/>
    <s v="EMP1013"/>
    <s v="C1140"/>
    <d v="2020-08-09T00:00:00"/>
    <x v="45"/>
    <n v="2"/>
    <n v="2241"/>
    <n v="1367"/>
    <n v="130"/>
    <n v="181"/>
    <n v="102"/>
    <x v="54"/>
    <x v="9"/>
    <x v="616"/>
    <x v="3"/>
    <n v="8"/>
    <x v="7"/>
    <x v="1"/>
  </r>
  <r>
    <s v="AX22160"/>
    <s v="ENX2068"/>
    <s v="A163"/>
    <s v="EMP1017"/>
    <s v="C1299"/>
    <d v="2020-08-09T00:00:00"/>
    <x v="20"/>
    <n v="1"/>
    <n v="667"/>
    <n v="387"/>
    <n v="683"/>
    <n v="1119"/>
    <n v="748"/>
    <x v="18"/>
    <x v="26"/>
    <x v="107"/>
    <x v="1"/>
    <n v="9"/>
    <x v="7"/>
    <x v="1"/>
  </r>
  <r>
    <s v="AX22166"/>
    <s v="ENX2064"/>
    <s v="A144"/>
    <s v="EMP1036"/>
    <s v="C1067"/>
    <d v="2020-08-09T00:00:00"/>
    <x v="25"/>
    <n v="1"/>
    <n v="1103"/>
    <n v="838"/>
    <n v="3936"/>
    <n v="5468"/>
    <n v="656"/>
    <x v="0"/>
    <x v="0"/>
    <x v="498"/>
    <x v="0"/>
    <n v="9"/>
    <x v="7"/>
    <x v="1"/>
  </r>
  <r>
    <s v="AX22168"/>
    <s v="ENX2037"/>
    <s v="A156"/>
    <s v="EMP1024"/>
    <s v="C1270"/>
    <d v="2020-08-09T00:00:00"/>
    <x v="50"/>
    <n v="1"/>
    <n v="880"/>
    <n v="634"/>
    <n v="882"/>
    <n v="1104"/>
    <n v="1444"/>
    <x v="20"/>
    <x v="36"/>
    <x v="211"/>
    <x v="0"/>
    <n v="10"/>
    <x v="7"/>
    <x v="1"/>
  </r>
  <r>
    <s v="AX22171"/>
    <s v="ENX2041"/>
    <s v="A145"/>
    <s v="EMP1027"/>
    <s v="C1582"/>
    <d v="2020-08-09T00:00:00"/>
    <x v="7"/>
    <n v="1"/>
    <n v="1743"/>
    <n v="872"/>
    <n v="1054"/>
    <n v="1405"/>
    <n v="944"/>
    <x v="45"/>
    <x v="14"/>
    <x v="217"/>
    <x v="5"/>
    <n v="10"/>
    <x v="7"/>
    <x v="1"/>
  </r>
  <r>
    <s v="AX22173"/>
    <s v="ENX2053"/>
    <s v="A113"/>
    <s v="EMP1011"/>
    <s v="C1275"/>
    <d v="2020-08-09T00:00:00"/>
    <x v="33"/>
    <n v="1"/>
    <n v="392"/>
    <n v="255"/>
    <n v="1178"/>
    <n v="2104"/>
    <n v="206"/>
    <x v="4"/>
    <x v="37"/>
    <x v="411"/>
    <x v="4"/>
    <n v="11"/>
    <x v="7"/>
    <x v="1"/>
  </r>
  <r>
    <s v="AX22178"/>
    <s v="ENX2052"/>
    <s v="A109"/>
    <s v="EMP1002"/>
    <s v="C1189"/>
    <d v="2020-08-09T00:00:00"/>
    <x v="45"/>
    <n v="1"/>
    <n v="886"/>
    <n v="478"/>
    <n v="1399"/>
    <n v="2294"/>
    <n v="722"/>
    <x v="47"/>
    <x v="12"/>
    <x v="226"/>
    <x v="5"/>
    <n v="11"/>
    <x v="7"/>
    <x v="1"/>
  </r>
  <r>
    <s v="AX22191"/>
    <s v="ENX2016"/>
    <s v="A162"/>
    <s v="EMP1036"/>
    <s v="C1671"/>
    <d v="2020-08-09T00:00:00"/>
    <x v="6"/>
    <n v="3"/>
    <n v="530"/>
    <n v="435"/>
    <n v="791"/>
    <n v="1522"/>
    <n v="982"/>
    <x v="56"/>
    <x v="26"/>
    <x v="586"/>
    <x v="3"/>
    <n v="11"/>
    <x v="7"/>
    <x v="1"/>
  </r>
  <r>
    <s v="AX22195"/>
    <s v="ENX2076"/>
    <s v="A168"/>
    <s v="EMP1031"/>
    <s v="C1523"/>
    <d v="2020-08-09T00:00:00"/>
    <x v="15"/>
    <n v="2"/>
    <n v="181"/>
    <n v="130"/>
    <n v="1516"/>
    <n v="1783"/>
    <n v="99"/>
    <x v="8"/>
    <x v="6"/>
    <x v="516"/>
    <x v="1"/>
    <n v="11"/>
    <x v="7"/>
    <x v="1"/>
  </r>
  <r>
    <s v="AX22197"/>
    <s v="ENX2016"/>
    <s v="A127"/>
    <s v="EMP1034"/>
    <s v="C1438"/>
    <d v="2020-08-09T00:00:00"/>
    <x v="6"/>
    <n v="3"/>
    <n v="530"/>
    <n v="424"/>
    <n v="425"/>
    <n v="545"/>
    <n v="1104"/>
    <x v="60"/>
    <x v="44"/>
    <x v="590"/>
    <x v="3"/>
    <n v="12"/>
    <x v="7"/>
    <x v="1"/>
  </r>
  <r>
    <s v="AX22213"/>
    <s v="ENX2000"/>
    <s v="A131"/>
    <s v="EMP1003"/>
    <s v="C1385"/>
    <d v="2020-08-09T00:00:00"/>
    <x v="98"/>
    <n v="1"/>
    <n v="112"/>
    <n v="90"/>
    <n v="409"/>
    <n v="817"/>
    <n v="939"/>
    <x v="66"/>
    <x v="26"/>
    <x v="297"/>
    <x v="5"/>
    <n v="12"/>
    <x v="7"/>
    <x v="1"/>
  </r>
  <r>
    <s v="AX22215"/>
    <s v="ENX2002"/>
    <s v="A153"/>
    <s v="EMP1022"/>
    <s v="C1143"/>
    <d v="2020-08-10T00:00:00"/>
    <x v="100"/>
    <n v="1"/>
    <n v="2497"/>
    <n v="1473"/>
    <n v="2356"/>
    <n v="4208"/>
    <n v="572"/>
    <x v="45"/>
    <x v="25"/>
    <x v="688"/>
    <x v="2"/>
    <n v="12"/>
    <x v="7"/>
    <x v="0"/>
  </r>
  <r>
    <s v="AX22217"/>
    <s v="ENX2032"/>
    <s v="A130"/>
    <s v="EMP1042"/>
    <s v="C1410"/>
    <d v="2020-08-10T00:00:00"/>
    <x v="47"/>
    <n v="4"/>
    <n v="1708"/>
    <n v="871"/>
    <n v="2756"/>
    <n v="3774"/>
    <n v="872"/>
    <x v="62"/>
    <x v="2"/>
    <x v="150"/>
    <x v="1"/>
    <n v="1"/>
    <x v="7"/>
    <x v="1"/>
  </r>
  <r>
    <s v="AX22222"/>
    <s v="ENX2044"/>
    <s v="A160"/>
    <s v="EMP1035"/>
    <s v="C1182"/>
    <d v="2020-08-10T00:00:00"/>
    <x v="54"/>
    <n v="1"/>
    <n v="1826"/>
    <n v="1443"/>
    <n v="7152"/>
    <n v="9412"/>
    <n v="589"/>
    <x v="40"/>
    <x v="4"/>
    <x v="717"/>
    <x v="6"/>
    <n v="1"/>
    <x v="7"/>
    <x v="1"/>
  </r>
  <r>
    <s v="AX22223"/>
    <s v="ENX2076"/>
    <s v="A144"/>
    <s v="EMP1032"/>
    <s v="C1072"/>
    <d v="2020-08-10T00:00:00"/>
    <x v="15"/>
    <n v="3"/>
    <n v="35"/>
    <n v="22"/>
    <n v="1443"/>
    <n v="1826"/>
    <n v="380"/>
    <x v="65"/>
    <x v="11"/>
    <x v="225"/>
    <x v="3"/>
    <n v="4"/>
    <x v="7"/>
    <x v="1"/>
  </r>
  <r>
    <s v="AX22235"/>
    <s v="ENX2099"/>
    <s v="A111"/>
    <s v="EMP1035"/>
    <s v="C1787"/>
    <d v="2020-08-10T00:00:00"/>
    <x v="52"/>
    <n v="3"/>
    <n v="1582"/>
    <n v="1234"/>
    <n v="1200"/>
    <n v="2182"/>
    <n v="184"/>
    <x v="60"/>
    <x v="19"/>
    <x v="583"/>
    <x v="1"/>
    <n v="6"/>
    <x v="7"/>
    <x v="1"/>
  </r>
  <r>
    <s v="AX22236"/>
    <s v="ENX2011"/>
    <s v="A132"/>
    <s v="EMP1002"/>
    <s v="C1623"/>
    <d v="2020-08-10T00:00:00"/>
    <x v="81"/>
    <n v="3"/>
    <n v="203"/>
    <n v="154"/>
    <n v="5284"/>
    <n v="7888"/>
    <n v="39"/>
    <x v="25"/>
    <x v="42"/>
    <x v="776"/>
    <x v="4"/>
    <n v="7"/>
    <x v="7"/>
    <x v="1"/>
  </r>
  <r>
    <s v="AX22239"/>
    <s v="ENX2009"/>
    <s v="A168"/>
    <s v="EMP1035"/>
    <s v="C1671"/>
    <d v="2020-08-10T00:00:00"/>
    <x v="75"/>
    <n v="1"/>
    <n v="1862"/>
    <n v="1173"/>
    <n v="1572"/>
    <n v="1894"/>
    <n v="286"/>
    <x v="7"/>
    <x v="2"/>
    <x v="36"/>
    <x v="6"/>
    <n v="8"/>
    <x v="7"/>
    <x v="1"/>
  </r>
  <r>
    <s v="AX22244"/>
    <s v="ENX2100"/>
    <s v="A151"/>
    <s v="EMP1035"/>
    <s v="C1069"/>
    <d v="2020-08-10T00:00:00"/>
    <x v="28"/>
    <n v="2"/>
    <n v="1798"/>
    <n v="971"/>
    <n v="376"/>
    <n v="458"/>
    <n v="246"/>
    <x v="19"/>
    <x v="33"/>
    <x v="312"/>
    <x v="1"/>
    <n v="8"/>
    <x v="7"/>
    <x v="1"/>
  </r>
  <r>
    <s v="AX22247"/>
    <s v="ENX2071"/>
    <s v="A135"/>
    <s v="EMP1034"/>
    <s v="C1162"/>
    <d v="2020-08-10T00:00:00"/>
    <x v="92"/>
    <n v="3"/>
    <n v="1582"/>
    <n v="1234"/>
    <n v="1220"/>
    <n v="1671"/>
    <n v="895"/>
    <x v="31"/>
    <x v="38"/>
    <x v="688"/>
    <x v="5"/>
    <n v="9"/>
    <x v="7"/>
    <x v="1"/>
  </r>
  <r>
    <s v="AX22253"/>
    <s v="ENX2068"/>
    <s v="A173"/>
    <s v="EMP1023"/>
    <s v="C1030"/>
    <d v="2020-08-10T00:00:00"/>
    <x v="20"/>
    <n v="2"/>
    <n v="1798"/>
    <n v="971"/>
    <n v="790"/>
    <n v="1112"/>
    <n v="270"/>
    <x v="60"/>
    <x v="3"/>
    <x v="531"/>
    <x v="5"/>
    <n v="10"/>
    <x v="7"/>
    <x v="1"/>
  </r>
  <r>
    <s v="AX22260"/>
    <s v="ENX2021"/>
    <s v="A111"/>
    <s v="EMP1027"/>
    <s v="C1753"/>
    <d v="2020-08-11T00:00:00"/>
    <x v="77"/>
    <n v="2"/>
    <n v="826"/>
    <n v="562"/>
    <n v="1200"/>
    <n v="2182"/>
    <n v="476"/>
    <x v="54"/>
    <x v="4"/>
    <x v="0"/>
    <x v="5"/>
    <n v="1"/>
    <x v="7"/>
    <x v="1"/>
  </r>
  <r>
    <s v="AX22267"/>
    <s v="ENX2097"/>
    <s v="A169"/>
    <s v="EMP1035"/>
    <s v="C1194"/>
    <d v="2020-08-11T00:00:00"/>
    <x v="0"/>
    <n v="1"/>
    <n v="1798"/>
    <n v="971"/>
    <n v="5322"/>
    <n v="7392"/>
    <n v="344"/>
    <x v="52"/>
    <x v="14"/>
    <x v="1"/>
    <x v="4"/>
    <n v="2"/>
    <x v="7"/>
    <x v="1"/>
  </r>
  <r>
    <s v="AX22268"/>
    <s v="ENX2017"/>
    <s v="A109"/>
    <s v="EMP1030"/>
    <s v="C1500"/>
    <d v="2020-08-11T00:00:00"/>
    <x v="61"/>
    <n v="1"/>
    <n v="1467"/>
    <n v="807"/>
    <n v="5322"/>
    <n v="7392"/>
    <n v="507"/>
    <x v="10"/>
    <x v="30"/>
    <x v="438"/>
    <x v="2"/>
    <n v="2"/>
    <x v="7"/>
    <x v="1"/>
  </r>
  <r>
    <s v="AX22269"/>
    <s v="ENX2007"/>
    <s v="A136"/>
    <s v="EMP1016"/>
    <s v="C1568"/>
    <d v="2020-08-11T00:00:00"/>
    <x v="63"/>
    <n v="4"/>
    <n v="1582"/>
    <n v="1234"/>
    <n v="5688"/>
    <n v="7485"/>
    <n v="1852"/>
    <x v="23"/>
    <x v="7"/>
    <x v="777"/>
    <x v="0"/>
    <n v="2"/>
    <x v="7"/>
    <x v="1"/>
  </r>
  <r>
    <s v="AX22270"/>
    <s v="ENX2072"/>
    <s v="A129"/>
    <s v="EMP1009"/>
    <s v="C1021"/>
    <d v="2020-08-11T00:00:00"/>
    <x v="31"/>
    <n v="1"/>
    <n v="123"/>
    <n v="84"/>
    <n v="3600"/>
    <n v="6546"/>
    <n v="383"/>
    <x v="3"/>
    <x v="29"/>
    <x v="423"/>
    <x v="6"/>
    <n v="3"/>
    <x v="7"/>
    <x v="1"/>
  </r>
  <r>
    <s v="AX22273"/>
    <s v="ENX2013"/>
    <s v="A134"/>
    <s v="EMP1041"/>
    <s v="C1356"/>
    <d v="2020-08-11T00:00:00"/>
    <x v="70"/>
    <n v="1"/>
    <n v="1103"/>
    <n v="838"/>
    <n v="420"/>
    <n v="584"/>
    <n v="106"/>
    <x v="36"/>
    <x v="29"/>
    <x v="555"/>
    <x v="4"/>
    <n v="3"/>
    <x v="7"/>
    <x v="1"/>
  </r>
  <r>
    <s v="AX22274"/>
    <s v="ENX2005"/>
    <s v="A168"/>
    <s v="EMP1018"/>
    <s v="C1024"/>
    <d v="2020-08-11T00:00:00"/>
    <x v="79"/>
    <n v="3"/>
    <n v="392"/>
    <n v="255"/>
    <n v="88"/>
    <n v="140"/>
    <n v="874"/>
    <x v="46"/>
    <x v="13"/>
    <x v="136"/>
    <x v="6"/>
    <n v="4"/>
    <x v="7"/>
    <x v="1"/>
  </r>
  <r>
    <s v="AX22277"/>
    <s v="ENX2017"/>
    <s v="A133"/>
    <s v="EMP1017"/>
    <s v="C1422"/>
    <d v="2020-08-11T00:00:00"/>
    <x v="61"/>
    <n v="1"/>
    <n v="818"/>
    <n v="450"/>
    <n v="1305"/>
    <n v="1590"/>
    <n v="902"/>
    <x v="38"/>
    <x v="14"/>
    <x v="174"/>
    <x v="5"/>
    <n v="6"/>
    <x v="7"/>
    <x v="1"/>
  </r>
  <r>
    <s v="AX22283"/>
    <s v="ENX2063"/>
    <s v="A161"/>
    <s v="EMP1016"/>
    <s v="C1412"/>
    <d v="2020-08-11T00:00:00"/>
    <x v="83"/>
    <n v="1"/>
    <n v="826"/>
    <n v="562"/>
    <n v="5331"/>
    <n v="6423"/>
    <n v="120"/>
    <x v="36"/>
    <x v="22"/>
    <x v="285"/>
    <x v="6"/>
    <n v="10"/>
    <x v="7"/>
    <x v="1"/>
  </r>
  <r>
    <s v="AX22290"/>
    <s v="ENX2075"/>
    <s v="A146"/>
    <s v="EMP1032"/>
    <s v="C1613"/>
    <d v="2020-08-11T00:00:00"/>
    <x v="35"/>
    <n v="2"/>
    <n v="136"/>
    <n v="72"/>
    <n v="1774"/>
    <n v="2464"/>
    <n v="523"/>
    <x v="50"/>
    <x v="42"/>
    <x v="522"/>
    <x v="5"/>
    <n v="11"/>
    <x v="7"/>
    <x v="1"/>
  </r>
  <r>
    <s v="AX22295"/>
    <s v="ENX2038"/>
    <s v="A125"/>
    <s v="EMP1042"/>
    <s v="C1766"/>
    <d v="2020-08-11T00:00:00"/>
    <x v="84"/>
    <n v="2"/>
    <n v="35"/>
    <n v="22"/>
    <n v="1890"/>
    <n v="3778"/>
    <n v="2685"/>
    <x v="68"/>
    <x v="38"/>
    <x v="397"/>
    <x v="4"/>
    <n v="12"/>
    <x v="7"/>
    <x v="1"/>
  </r>
  <r>
    <s v="AX22299"/>
    <s v="ENX2061"/>
    <s v="A131"/>
    <s v="EMP1018"/>
    <s v="C1795"/>
    <d v="2020-08-11T00:00:00"/>
    <x v="72"/>
    <n v="1"/>
    <n v="1526"/>
    <n v="1251"/>
    <n v="682"/>
    <n v="1338"/>
    <n v="383"/>
    <x v="24"/>
    <x v="38"/>
    <x v="0"/>
    <x v="4"/>
    <n v="12"/>
    <x v="7"/>
    <x v="1"/>
  </r>
  <r>
    <s v="AX22300"/>
    <s v="ENX2047"/>
    <s v="A116"/>
    <s v="EMP1010"/>
    <s v="C1075"/>
    <d v="2020-08-12T00:00:00"/>
    <x v="82"/>
    <n v="1"/>
    <n v="637"/>
    <n v="389"/>
    <n v="1054"/>
    <n v="1405"/>
    <n v="102"/>
    <x v="31"/>
    <x v="7"/>
    <x v="778"/>
    <x v="4"/>
    <n v="1"/>
    <x v="7"/>
    <x v="1"/>
  </r>
  <r>
    <s v="AX22303"/>
    <s v="ENX2007"/>
    <s v="A111"/>
    <s v="EMP1004"/>
    <s v="C1270"/>
    <d v="2020-08-12T00:00:00"/>
    <x v="63"/>
    <n v="2"/>
    <n v="368"/>
    <n v="294"/>
    <n v="292"/>
    <n v="356"/>
    <n v="187"/>
    <x v="13"/>
    <x v="4"/>
    <x v="523"/>
    <x v="1"/>
    <n v="2"/>
    <x v="7"/>
    <x v="1"/>
  </r>
  <r>
    <s v="AX22304"/>
    <s v="ENX2061"/>
    <s v="A166"/>
    <s v="EMP1028"/>
    <s v="C1061"/>
    <d v="2020-08-12T00:00:00"/>
    <x v="72"/>
    <n v="1"/>
    <n v="2182"/>
    <n v="1200"/>
    <n v="424"/>
    <n v="530"/>
    <n v="265"/>
    <x v="39"/>
    <x v="25"/>
    <x v="90"/>
    <x v="3"/>
    <n v="2"/>
    <x v="7"/>
    <x v="1"/>
  </r>
  <r>
    <s v="AX22310"/>
    <s v="ENX2008"/>
    <s v="A164"/>
    <s v="EMP1013"/>
    <s v="C1137"/>
    <d v="2020-08-12T00:00:00"/>
    <x v="24"/>
    <n v="1"/>
    <n v="947"/>
    <n v="786"/>
    <n v="296"/>
    <n v="502"/>
    <n v="13"/>
    <x v="64"/>
    <x v="33"/>
    <x v="779"/>
    <x v="0"/>
    <n v="3"/>
    <x v="7"/>
    <x v="1"/>
  </r>
  <r>
    <s v="AX22323"/>
    <s v="ENX2036"/>
    <s v="A168"/>
    <s v="EMP1015"/>
    <s v="C1130"/>
    <d v="2020-08-12T00:00:00"/>
    <x v="1"/>
    <n v="1"/>
    <n v="530"/>
    <n v="435"/>
    <n v="684"/>
    <n v="868"/>
    <n v="329"/>
    <x v="73"/>
    <x v="15"/>
    <x v="269"/>
    <x v="6"/>
    <n v="4"/>
    <x v="7"/>
    <x v="1"/>
  </r>
  <r>
    <s v="AX22335"/>
    <s v="ENX2065"/>
    <s v="A154"/>
    <s v="EMP1043"/>
    <s v="C1085"/>
    <d v="2020-08-12T00:00:00"/>
    <x v="56"/>
    <n v="3"/>
    <n v="1178"/>
    <n v="683"/>
    <n v="1291"/>
    <n v="2391"/>
    <n v="87"/>
    <x v="71"/>
    <x v="14"/>
    <x v="748"/>
    <x v="3"/>
    <n v="4"/>
    <x v="7"/>
    <x v="1"/>
  </r>
  <r>
    <s v="AX22341"/>
    <s v="ENX2087"/>
    <s v="A120"/>
    <s v="EMP1025"/>
    <s v="C1045"/>
    <d v="2020-08-12T00:00:00"/>
    <x v="95"/>
    <n v="3"/>
    <n v="1783"/>
    <n v="1516"/>
    <n v="1767"/>
    <n v="3156"/>
    <n v="1198"/>
    <x v="63"/>
    <x v="0"/>
    <x v="476"/>
    <x v="6"/>
    <n v="6"/>
    <x v="7"/>
    <x v="1"/>
  </r>
  <r>
    <s v="AX22346"/>
    <s v="ENX2038"/>
    <s v="A156"/>
    <s v="EMP1023"/>
    <s v="C1426"/>
    <d v="2020-08-12T00:00:00"/>
    <x v="84"/>
    <n v="1"/>
    <n v="771"/>
    <n v="648"/>
    <n v="3903"/>
    <n v="4761"/>
    <n v="2604"/>
    <x v="3"/>
    <x v="7"/>
    <x v="780"/>
    <x v="3"/>
    <n v="9"/>
    <x v="7"/>
    <x v="1"/>
  </r>
  <r>
    <s v="AX22352"/>
    <s v="ENX2068"/>
    <s v="A100"/>
    <s v="EMP1021"/>
    <s v="C1411"/>
    <d v="2020-08-12T00:00:00"/>
    <x v="20"/>
    <n v="2"/>
    <n v="203"/>
    <n v="154"/>
    <n v="5468"/>
    <n v="8964"/>
    <n v="1035"/>
    <x v="50"/>
    <x v="32"/>
    <x v="362"/>
    <x v="1"/>
    <n v="11"/>
    <x v="7"/>
    <x v="1"/>
  </r>
  <r>
    <s v="AX22353"/>
    <s v="ENX2033"/>
    <s v="A105"/>
    <s v="EMP1006"/>
    <s v="C1757"/>
    <d v="2020-08-12T00:00:00"/>
    <x v="76"/>
    <n v="1"/>
    <n v="1526"/>
    <n v="1251"/>
    <n v="1432"/>
    <n v="2384"/>
    <n v="408"/>
    <x v="39"/>
    <x v="22"/>
    <x v="222"/>
    <x v="4"/>
    <n v="12"/>
    <x v="7"/>
    <x v="1"/>
  </r>
  <r>
    <s v="AX22354"/>
    <s v="ENX2086"/>
    <s v="A135"/>
    <s v="EMP1001"/>
    <s v="C1420"/>
    <d v="2020-08-12T00:00:00"/>
    <x v="94"/>
    <n v="2"/>
    <n v="290"/>
    <n v="200"/>
    <n v="308"/>
    <n v="406"/>
    <n v="187"/>
    <x v="20"/>
    <x v="8"/>
    <x v="452"/>
    <x v="0"/>
    <n v="12"/>
    <x v="7"/>
    <x v="1"/>
  </r>
  <r>
    <s v="AX22355"/>
    <s v="ENX2098"/>
    <s v="A150"/>
    <s v="EMP1044"/>
    <s v="C1723"/>
    <d v="2020-08-13T00:00:00"/>
    <x v="69"/>
    <n v="1"/>
    <n v="2396"/>
    <n v="1965"/>
    <n v="2946"/>
    <n v="4994"/>
    <n v="48"/>
    <x v="32"/>
    <x v="23"/>
    <x v="543"/>
    <x v="4"/>
    <n v="12"/>
    <x v="7"/>
    <x v="0"/>
  </r>
  <r>
    <s v="AX22356"/>
    <s v="ENX2097"/>
    <s v="A149"/>
    <s v="EMP1029"/>
    <s v="C1147"/>
    <d v="2020-08-13T00:00:00"/>
    <x v="0"/>
    <n v="3"/>
    <n v="1077"/>
    <n v="732"/>
    <n v="1432"/>
    <n v="2384"/>
    <n v="360"/>
    <x v="26"/>
    <x v="17"/>
    <x v="487"/>
    <x v="2"/>
    <n v="12"/>
    <x v="7"/>
    <x v="0"/>
  </r>
  <r>
    <s v="AX22358"/>
    <s v="ENX2036"/>
    <s v="A104"/>
    <s v="EMP1023"/>
    <s v="C1072"/>
    <d v="2020-08-13T00:00:00"/>
    <x v="1"/>
    <n v="1"/>
    <n v="1812"/>
    <n v="1305"/>
    <n v="154"/>
    <n v="203"/>
    <n v="436"/>
    <x v="36"/>
    <x v="0"/>
    <x v="325"/>
    <x v="2"/>
    <n v="3"/>
    <x v="7"/>
    <x v="1"/>
  </r>
  <r>
    <s v="AX22363"/>
    <s v="ENX2054"/>
    <s v="A143"/>
    <s v="EMP1017"/>
    <s v="C1545"/>
    <d v="2020-08-13T00:00:00"/>
    <x v="12"/>
    <n v="1"/>
    <n v="1052"/>
    <n v="589"/>
    <n v="840"/>
    <n v="1168"/>
    <n v="1888"/>
    <x v="48"/>
    <x v="26"/>
    <x v="121"/>
    <x v="4"/>
    <n v="3"/>
    <x v="7"/>
    <x v="1"/>
  </r>
  <r>
    <s v="AX22373"/>
    <s v="ENX2069"/>
    <s v="A158"/>
    <s v="EMP1035"/>
    <s v="C1600"/>
    <d v="2020-08-13T00:00:00"/>
    <x v="46"/>
    <n v="2"/>
    <n v="1862"/>
    <n v="1173"/>
    <n v="450"/>
    <n v="818"/>
    <n v="744"/>
    <x v="41"/>
    <x v="30"/>
    <x v="770"/>
    <x v="5"/>
    <n v="4"/>
    <x v="7"/>
    <x v="1"/>
  </r>
  <r>
    <s v="AX22374"/>
    <s v="ENX2030"/>
    <s v="A160"/>
    <s v="EMP1005"/>
    <s v="C1442"/>
    <d v="2020-08-13T00:00:00"/>
    <x v="80"/>
    <n v="1"/>
    <n v="1077"/>
    <n v="732"/>
    <n v="416"/>
    <n v="603"/>
    <n v="238"/>
    <x v="51"/>
    <x v="3"/>
    <x v="781"/>
    <x v="3"/>
    <n v="10"/>
    <x v="7"/>
    <x v="1"/>
  </r>
  <r>
    <s v="AX22376"/>
    <s v="ENX2076"/>
    <s v="A156"/>
    <s v="EMP1021"/>
    <s v="C1370"/>
    <d v="2020-08-13T00:00:00"/>
    <x v="15"/>
    <n v="1"/>
    <n v="2182"/>
    <n v="1200"/>
    <n v="1190"/>
    <n v="1566"/>
    <n v="1484"/>
    <x v="29"/>
    <x v="8"/>
    <x v="553"/>
    <x v="3"/>
    <n v="10"/>
    <x v="7"/>
    <x v="1"/>
  </r>
  <r>
    <s v="AX22379"/>
    <s v="ENX2094"/>
    <s v="A113"/>
    <s v="EMP1009"/>
    <s v="C1172"/>
    <d v="2020-08-13T00:00:00"/>
    <x v="90"/>
    <n v="1"/>
    <n v="826"/>
    <n v="562"/>
    <n v="3164"/>
    <n v="6088"/>
    <n v="322"/>
    <x v="0"/>
    <x v="19"/>
    <x v="705"/>
    <x v="6"/>
    <n v="10"/>
    <x v="7"/>
    <x v="1"/>
  </r>
  <r>
    <s v="AX22381"/>
    <s v="ENX2067"/>
    <s v="A160"/>
    <s v="EMP1034"/>
    <s v="C1012"/>
    <d v="2020-08-13T00:00:00"/>
    <x v="30"/>
    <n v="3"/>
    <n v="136"/>
    <n v="72"/>
    <n v="5688"/>
    <n v="7485"/>
    <n v="660"/>
    <x v="4"/>
    <x v="10"/>
    <x v="473"/>
    <x v="6"/>
    <n v="11"/>
    <x v="7"/>
    <x v="1"/>
  </r>
  <r>
    <s v="AX22382"/>
    <s v="ENX2022"/>
    <s v="A141"/>
    <s v="EMP1015"/>
    <s v="C1555"/>
    <d v="2020-08-13T00:00:00"/>
    <x v="27"/>
    <n v="2"/>
    <n v="368"/>
    <n v="269"/>
    <n v="387"/>
    <n v="667"/>
    <n v="68"/>
    <x v="5"/>
    <x v="42"/>
    <x v="646"/>
    <x v="5"/>
    <n v="12"/>
    <x v="7"/>
    <x v="1"/>
  </r>
  <r>
    <s v="AX22389"/>
    <s v="ENX2007"/>
    <s v="A157"/>
    <s v="EMP1015"/>
    <s v="C1720"/>
    <d v="2020-08-13T00:00:00"/>
    <x v="63"/>
    <n v="1"/>
    <n v="217"/>
    <n v="171"/>
    <n v="1321"/>
    <n v="1972"/>
    <n v="1800"/>
    <x v="50"/>
    <x v="20"/>
    <x v="354"/>
    <x v="6"/>
    <n v="12"/>
    <x v="7"/>
    <x v="1"/>
  </r>
  <r>
    <s v="AX22401"/>
    <s v="ENX2070"/>
    <s v="A138"/>
    <s v="EMP1019"/>
    <s v="C1469"/>
    <d v="2020-08-14T00:00:00"/>
    <x v="40"/>
    <n v="4"/>
    <n v="123"/>
    <n v="84"/>
    <n v="342"/>
    <n v="434"/>
    <n v="476"/>
    <x v="34"/>
    <x v="1"/>
    <x v="442"/>
    <x v="3"/>
    <n v="1"/>
    <x v="7"/>
    <x v="1"/>
  </r>
  <r>
    <s v="AX22403"/>
    <s v="ENX2026"/>
    <s v="A158"/>
    <s v="EMP1044"/>
    <s v="C1143"/>
    <d v="2020-08-14T00:00:00"/>
    <x v="74"/>
    <n v="2"/>
    <n v="847"/>
    <n v="534"/>
    <n v="180"/>
    <n v="224"/>
    <n v="246"/>
    <x v="14"/>
    <x v="39"/>
    <x v="109"/>
    <x v="5"/>
    <n v="1"/>
    <x v="7"/>
    <x v="1"/>
  </r>
  <r>
    <s v="AX22405"/>
    <s v="ENX2035"/>
    <s v="A102"/>
    <s v="EMP1000"/>
    <s v="C1410"/>
    <d v="2020-08-14T00:00:00"/>
    <x v="26"/>
    <n v="1"/>
    <n v="217"/>
    <n v="171"/>
    <n v="1321"/>
    <n v="1972"/>
    <n v="123"/>
    <x v="4"/>
    <x v="37"/>
    <x v="120"/>
    <x v="2"/>
    <n v="2"/>
    <x v="7"/>
    <x v="1"/>
  </r>
  <r>
    <s v="AX22412"/>
    <s v="ENX2058"/>
    <s v="A148"/>
    <s v="EMP1043"/>
    <s v="C1628"/>
    <d v="2020-08-14T00:00:00"/>
    <x v="53"/>
    <n v="3"/>
    <n v="947"/>
    <n v="786"/>
    <n v="1272"/>
    <n v="1590"/>
    <n v="428"/>
    <x v="41"/>
    <x v="3"/>
    <x v="304"/>
    <x v="6"/>
    <n v="3"/>
    <x v="7"/>
    <x v="1"/>
  </r>
  <r>
    <s v="AX22414"/>
    <s v="ENX2006"/>
    <s v="A153"/>
    <s v="EMP1004"/>
    <s v="C1742"/>
    <d v="2020-08-14T00:00:00"/>
    <x v="68"/>
    <n v="4"/>
    <n v="826"/>
    <n v="562"/>
    <n v="1399"/>
    <n v="2294"/>
    <n v="871"/>
    <x v="47"/>
    <x v="43"/>
    <x v="312"/>
    <x v="1"/>
    <n v="5"/>
    <x v="7"/>
    <x v="1"/>
  </r>
  <r>
    <s v="AX22428"/>
    <s v="ENX2069"/>
    <s v="A157"/>
    <s v="EMP1001"/>
    <s v="C1461"/>
    <d v="2020-08-14T00:00:00"/>
    <x v="46"/>
    <n v="1"/>
    <n v="2353"/>
    <n v="1788"/>
    <n v="6064"/>
    <n v="7132"/>
    <n v="509"/>
    <x v="69"/>
    <x v="35"/>
    <x v="782"/>
    <x v="3"/>
    <n v="7"/>
    <x v="7"/>
    <x v="1"/>
  </r>
  <r>
    <s v="AX22432"/>
    <s v="ENX2073"/>
    <s v="A100"/>
    <s v="EMP1011"/>
    <s v="C1583"/>
    <d v="2020-08-14T00:00:00"/>
    <x v="85"/>
    <n v="1"/>
    <n v="392"/>
    <n v="255"/>
    <n v="6140"/>
    <n v="9028"/>
    <n v="606"/>
    <x v="18"/>
    <x v="13"/>
    <x v="471"/>
    <x v="1"/>
    <n v="8"/>
    <x v="7"/>
    <x v="1"/>
  </r>
  <r>
    <s v="AX22434"/>
    <s v="ENX2029"/>
    <s v="A168"/>
    <s v="EMP1023"/>
    <s v="C1265"/>
    <d v="2020-08-14T00:00:00"/>
    <x v="3"/>
    <n v="1"/>
    <n v="181"/>
    <n v="130"/>
    <n v="971"/>
    <n v="1798"/>
    <n v="280"/>
    <x v="1"/>
    <x v="10"/>
    <x v="639"/>
    <x v="3"/>
    <n v="8"/>
    <x v="7"/>
    <x v="1"/>
  </r>
  <r>
    <s v="AX22440"/>
    <s v="ENX2054"/>
    <s v="A130"/>
    <s v="EMP1016"/>
    <s v="C1104"/>
    <d v="2020-08-14T00:00:00"/>
    <x v="12"/>
    <n v="4"/>
    <n v="504"/>
    <n v="408"/>
    <n v="1820"/>
    <n v="3196"/>
    <n v="1104"/>
    <x v="69"/>
    <x v="24"/>
    <x v="717"/>
    <x v="3"/>
    <n v="9"/>
    <x v="7"/>
    <x v="1"/>
  </r>
  <r>
    <s v="AX22443"/>
    <s v="ENX2038"/>
    <s v="A101"/>
    <s v="EMP1025"/>
    <s v="C1439"/>
    <d v="2020-08-14T00:00:00"/>
    <x v="84"/>
    <n v="1"/>
    <n v="1972"/>
    <n v="1321"/>
    <n v="376"/>
    <n v="458"/>
    <n v="483"/>
    <x v="51"/>
    <x v="35"/>
    <x v="366"/>
    <x v="6"/>
    <n v="10"/>
    <x v="7"/>
    <x v="1"/>
  </r>
  <r>
    <s v="AX22444"/>
    <s v="ENX2009"/>
    <s v="A145"/>
    <s v="EMP1029"/>
    <s v="C1367"/>
    <d v="2020-08-14T00:00:00"/>
    <x v="75"/>
    <n v="1"/>
    <n v="584"/>
    <n v="420"/>
    <n v="682"/>
    <n v="1338"/>
    <n v="431"/>
    <x v="25"/>
    <x v="9"/>
    <x v="451"/>
    <x v="1"/>
    <n v="10"/>
    <x v="7"/>
    <x v="1"/>
  </r>
  <r>
    <s v="AX22446"/>
    <s v="ENX2034"/>
    <s v="A110"/>
    <s v="EMP1034"/>
    <s v="C1141"/>
    <d v="2020-08-14T00:00:00"/>
    <x v="32"/>
    <n v="1"/>
    <n v="1119"/>
    <n v="683"/>
    <n v="840"/>
    <n v="1168"/>
    <n v="731"/>
    <x v="44"/>
    <x v="44"/>
    <x v="544"/>
    <x v="6"/>
    <n v="11"/>
    <x v="7"/>
    <x v="1"/>
  </r>
  <r>
    <s v="AX22448"/>
    <s v="ENX2008"/>
    <s v="A108"/>
    <s v="EMP1043"/>
    <s v="C1142"/>
    <d v="2020-08-14T00:00:00"/>
    <x v="24"/>
    <n v="2"/>
    <n v="818"/>
    <n v="450"/>
    <n v="584"/>
    <n v="712"/>
    <n v="222"/>
    <x v="57"/>
    <x v="6"/>
    <x v="453"/>
    <x v="1"/>
    <n v="11"/>
    <x v="7"/>
    <x v="1"/>
  </r>
  <r>
    <s v="AX22449"/>
    <s v="ENX2027"/>
    <s v="A163"/>
    <s v="EMP1041"/>
    <s v="C1795"/>
    <d v="2020-08-14T00:00:00"/>
    <x v="19"/>
    <n v="1"/>
    <n v="1526"/>
    <n v="1251"/>
    <n v="838"/>
    <n v="1103"/>
    <n v="212"/>
    <x v="27"/>
    <x v="42"/>
    <x v="764"/>
    <x v="2"/>
    <n v="12"/>
    <x v="7"/>
    <x v="1"/>
  </r>
  <r>
    <s v="AX22452"/>
    <s v="ENX2077"/>
    <s v="A173"/>
    <s v="EMP1044"/>
    <s v="C1114"/>
    <d v="2020-08-14T00:00:00"/>
    <x v="51"/>
    <n v="2"/>
    <n v="880"/>
    <n v="634"/>
    <n v="1965"/>
    <n v="2396"/>
    <n v="106"/>
    <x v="71"/>
    <x v="4"/>
    <x v="505"/>
    <x v="1"/>
    <n v="12"/>
    <x v="7"/>
    <x v="1"/>
  </r>
  <r>
    <s v="AX22463"/>
    <s v="ENX2046"/>
    <s v="A132"/>
    <s v="EMP1037"/>
    <s v="C1575"/>
    <d v="2020-08-15T00:00:00"/>
    <x v="38"/>
    <n v="1"/>
    <n v="2497"/>
    <n v="1473"/>
    <n v="1224"/>
    <n v="1512"/>
    <n v="420"/>
    <x v="63"/>
    <x v="32"/>
    <x v="147"/>
    <x v="3"/>
    <n v="1"/>
    <x v="7"/>
    <x v="1"/>
  </r>
  <r>
    <s v="AX22480"/>
    <s v="ENX2014"/>
    <s v="A143"/>
    <s v="EMP1030"/>
    <s v="C1518"/>
    <d v="2020-08-15T00:00:00"/>
    <x v="67"/>
    <n v="1"/>
    <n v="530"/>
    <n v="424"/>
    <n v="4800"/>
    <n v="8728"/>
    <n v="377"/>
    <x v="0"/>
    <x v="27"/>
    <x v="618"/>
    <x v="4"/>
    <n v="2"/>
    <x v="7"/>
    <x v="1"/>
  </r>
  <r>
    <s v="AX22484"/>
    <s v="ENX2007"/>
    <s v="A143"/>
    <s v="EMP1005"/>
    <s v="C1069"/>
    <d v="2020-08-15T00:00:00"/>
    <x v="63"/>
    <n v="1"/>
    <n v="2391"/>
    <n v="1291"/>
    <n v="1397"/>
    <n v="1967"/>
    <n v="550"/>
    <x v="61"/>
    <x v="22"/>
    <x v="27"/>
    <x v="0"/>
    <n v="2"/>
    <x v="7"/>
    <x v="1"/>
  </r>
  <r>
    <s v="AX22490"/>
    <s v="ENX2012"/>
    <s v="A120"/>
    <s v="EMP1043"/>
    <s v="C1526"/>
    <d v="2020-08-15T00:00:00"/>
    <x v="16"/>
    <n v="1"/>
    <n v="378"/>
    <n v="291"/>
    <n v="1190"/>
    <n v="1566"/>
    <n v="799"/>
    <x v="60"/>
    <x v="13"/>
    <x v="510"/>
    <x v="6"/>
    <n v="2"/>
    <x v="7"/>
    <x v="1"/>
  </r>
  <r>
    <s v="AX22493"/>
    <s v="ENX2056"/>
    <s v="A124"/>
    <s v="EMP1000"/>
    <s v="C1233"/>
    <d v="2020-08-15T00:00:00"/>
    <x v="64"/>
    <n v="2"/>
    <n v="1351"/>
    <n v="1108"/>
    <n v="3792"/>
    <n v="4990"/>
    <n v="2193"/>
    <x v="56"/>
    <x v="11"/>
    <x v="687"/>
    <x v="1"/>
    <n v="4"/>
    <x v="7"/>
    <x v="1"/>
  </r>
  <r>
    <s v="AX22496"/>
    <s v="ENX2000"/>
    <s v="A145"/>
    <s v="EMP1005"/>
    <s v="C1235"/>
    <d v="2020-08-15T00:00:00"/>
    <x v="98"/>
    <n v="1"/>
    <n v="2182"/>
    <n v="1200"/>
    <n v="237"/>
    <n v="381"/>
    <n v="722"/>
    <x v="58"/>
    <x v="32"/>
    <x v="226"/>
    <x v="0"/>
    <n v="7"/>
    <x v="7"/>
    <x v="1"/>
  </r>
  <r>
    <s v="AX22499"/>
    <s v="ENX2006"/>
    <s v="A112"/>
    <s v="EMP1014"/>
    <s v="C1408"/>
    <d v="2020-08-15T00:00:00"/>
    <x v="68"/>
    <n v="2"/>
    <n v="1639"/>
    <n v="1295"/>
    <n v="2454"/>
    <n v="3066"/>
    <n v="144"/>
    <x v="53"/>
    <x v="38"/>
    <x v="349"/>
    <x v="2"/>
    <n v="8"/>
    <x v="7"/>
    <x v="1"/>
  </r>
  <r>
    <s v="AX22507"/>
    <s v="ENX2095"/>
    <s v="A143"/>
    <s v="EMP1002"/>
    <s v="C1738"/>
    <d v="2020-08-15T00:00:00"/>
    <x v="42"/>
    <n v="1"/>
    <n v="378"/>
    <n v="291"/>
    <n v="421"/>
    <n v="561"/>
    <n v="1748"/>
    <x v="45"/>
    <x v="8"/>
    <x v="726"/>
    <x v="2"/>
    <n v="8"/>
    <x v="7"/>
    <x v="1"/>
  </r>
  <r>
    <s v="AX22508"/>
    <s v="ENX2089"/>
    <s v="A127"/>
    <s v="EMP1041"/>
    <s v="C1621"/>
    <d v="2020-08-15T00:00:00"/>
    <x v="89"/>
    <n v="4"/>
    <n v="818"/>
    <n v="450"/>
    <n v="292"/>
    <n v="356"/>
    <n v="3300"/>
    <x v="68"/>
    <x v="5"/>
    <x v="159"/>
    <x v="4"/>
    <n v="10"/>
    <x v="7"/>
    <x v="1"/>
  </r>
  <r>
    <s v="AX22510"/>
    <s v="ENX2027"/>
    <s v="A116"/>
    <s v="EMP1018"/>
    <s v="C1150"/>
    <d v="2020-08-16T00:00:00"/>
    <x v="19"/>
    <n v="3"/>
    <n v="2464"/>
    <n v="1774"/>
    <n v="1944"/>
    <n v="2313"/>
    <n v="436"/>
    <x v="30"/>
    <x v="5"/>
    <x v="253"/>
    <x v="2"/>
    <n v="12"/>
    <x v="7"/>
    <x v="0"/>
  </r>
  <r>
    <s v="AX22511"/>
    <s v="ENX2004"/>
    <s v="A124"/>
    <s v="EMP1020"/>
    <s v="C1509"/>
    <d v="2020-08-16T00:00:00"/>
    <x v="23"/>
    <n v="1"/>
    <n v="217"/>
    <n v="171"/>
    <n v="2421"/>
    <n v="4401"/>
    <n v="128"/>
    <x v="25"/>
    <x v="28"/>
    <x v="5"/>
    <x v="2"/>
    <n v="2"/>
    <x v="7"/>
    <x v="1"/>
  </r>
  <r>
    <s v="AX22517"/>
    <s v="ENX2070"/>
    <s v="A147"/>
    <s v="EMP1030"/>
    <s v="C1122"/>
    <d v="2020-08-16T00:00:00"/>
    <x v="40"/>
    <n v="1"/>
    <n v="2294"/>
    <n v="1399"/>
    <n v="1548"/>
    <n v="2668"/>
    <n v="34"/>
    <x v="21"/>
    <x v="19"/>
    <x v="108"/>
    <x v="6"/>
    <n v="2"/>
    <x v="7"/>
    <x v="1"/>
  </r>
  <r>
    <s v="AX22520"/>
    <s v="ENX2075"/>
    <s v="A105"/>
    <s v="EMP1018"/>
    <s v="C1358"/>
    <d v="2020-08-16T00:00:00"/>
    <x v="35"/>
    <n v="1"/>
    <n v="826"/>
    <n v="562"/>
    <n v="1896"/>
    <n v="2495"/>
    <n v="1149"/>
    <x v="56"/>
    <x v="5"/>
    <x v="671"/>
    <x v="6"/>
    <n v="3"/>
    <x v="7"/>
    <x v="1"/>
  </r>
  <r>
    <s v="AX22521"/>
    <s v="ENX2014"/>
    <s v="A144"/>
    <s v="EMP1012"/>
    <s v="C1795"/>
    <d v="2020-08-16T00:00:00"/>
    <x v="67"/>
    <n v="1"/>
    <n v="2495"/>
    <n v="1896"/>
    <n v="3570"/>
    <n v="4698"/>
    <n v="476"/>
    <x v="1"/>
    <x v="36"/>
    <x v="460"/>
    <x v="3"/>
    <n v="6"/>
    <x v="7"/>
    <x v="1"/>
  </r>
  <r>
    <s v="AX22526"/>
    <s v="ENX2043"/>
    <s v="A123"/>
    <s v="EMP1017"/>
    <s v="C1417"/>
    <d v="2020-08-16T00:00:00"/>
    <x v="11"/>
    <n v="3"/>
    <n v="818"/>
    <n v="450"/>
    <n v="171"/>
    <n v="217"/>
    <n v="137"/>
    <x v="18"/>
    <x v="12"/>
    <x v="10"/>
    <x v="6"/>
    <n v="6"/>
    <x v="7"/>
    <x v="1"/>
  </r>
  <r>
    <s v="AX22527"/>
    <s v="ENX2007"/>
    <s v="A162"/>
    <s v="EMP1010"/>
    <s v="C1071"/>
    <d v="2020-08-16T00:00:00"/>
    <x v="63"/>
    <n v="1"/>
    <n v="1889"/>
    <n v="945"/>
    <n v="4548"/>
    <n v="5349"/>
    <n v="264"/>
    <x v="0"/>
    <x v="24"/>
    <x v="201"/>
    <x v="0"/>
    <n v="6"/>
    <x v="7"/>
    <x v="1"/>
  </r>
  <r>
    <s v="AX22534"/>
    <s v="ENX2092"/>
    <s v="A119"/>
    <s v="EMP1035"/>
    <s v="C1213"/>
    <d v="2020-08-16T00:00:00"/>
    <x v="87"/>
    <n v="4"/>
    <n v="2396"/>
    <n v="1965"/>
    <n v="1366"/>
    <n v="2356"/>
    <n v="1308"/>
    <x v="6"/>
    <x v="8"/>
    <x v="590"/>
    <x v="4"/>
    <n v="7"/>
    <x v="7"/>
    <x v="1"/>
  </r>
  <r>
    <s v="AX22536"/>
    <s v="ENX2014"/>
    <s v="A172"/>
    <s v="EMP1018"/>
    <s v="C1164"/>
    <d v="2020-08-16T00:00:00"/>
    <x v="67"/>
    <n v="3"/>
    <n v="2495"/>
    <n v="1896"/>
    <n v="504"/>
    <n v="951"/>
    <n v="2640"/>
    <x v="2"/>
    <x v="36"/>
    <x v="668"/>
    <x v="6"/>
    <n v="8"/>
    <x v="7"/>
    <x v="1"/>
  </r>
  <r>
    <s v="AX22539"/>
    <s v="ENX2054"/>
    <s v="A110"/>
    <s v="EMP1026"/>
    <s v="C1071"/>
    <d v="2020-08-16T00:00:00"/>
    <x v="12"/>
    <n v="1"/>
    <n v="1743"/>
    <n v="872"/>
    <n v="1378"/>
    <n v="1887"/>
    <n v="87"/>
    <x v="32"/>
    <x v="14"/>
    <x v="523"/>
    <x v="2"/>
    <n v="9"/>
    <x v="7"/>
    <x v="1"/>
  </r>
  <r>
    <s v="AX22540"/>
    <s v="ENX2022"/>
    <s v="A111"/>
    <s v="EMP1036"/>
    <s v="C1615"/>
    <d v="2020-08-16T00:00:00"/>
    <x v="27"/>
    <n v="3"/>
    <n v="684"/>
    <n v="561"/>
    <n v="376"/>
    <n v="458"/>
    <n v="267"/>
    <x v="65"/>
    <x v="27"/>
    <x v="663"/>
    <x v="3"/>
    <n v="10"/>
    <x v="7"/>
    <x v="1"/>
  </r>
  <r>
    <s v="AX22543"/>
    <s v="ENX2016"/>
    <s v="A145"/>
    <s v="EMP1007"/>
    <s v="C1514"/>
    <d v="2020-08-16T00:00:00"/>
    <x v="6"/>
    <n v="2"/>
    <n v="951"/>
    <n v="504"/>
    <n v="582"/>
    <n v="756"/>
    <n v="1032"/>
    <x v="32"/>
    <x v="24"/>
    <x v="484"/>
    <x v="6"/>
    <n v="11"/>
    <x v="7"/>
    <x v="1"/>
  </r>
  <r>
    <s v="AX22544"/>
    <s v="ENX2088"/>
    <s v="A135"/>
    <s v="EMP1017"/>
    <s v="C1027"/>
    <d v="2020-08-17T00:00:00"/>
    <x v="48"/>
    <n v="1"/>
    <n v="2182"/>
    <n v="1200"/>
    <n v="1261"/>
    <n v="1638"/>
    <n v="383"/>
    <x v="54"/>
    <x v="19"/>
    <x v="208"/>
    <x v="6"/>
    <n v="12"/>
    <x v="7"/>
    <x v="0"/>
  </r>
  <r>
    <s v="AX22545"/>
    <s v="ENX2027"/>
    <s v="A116"/>
    <s v="EMP1015"/>
    <s v="C1320"/>
    <d v="2020-08-17T00:00:00"/>
    <x v="19"/>
    <n v="1"/>
    <n v="684"/>
    <n v="561"/>
    <n v="838"/>
    <n v="1103"/>
    <n v="560"/>
    <x v="53"/>
    <x v="35"/>
    <x v="544"/>
    <x v="3"/>
    <n v="1"/>
    <x v="7"/>
    <x v="1"/>
  </r>
  <r>
    <s v="AX22552"/>
    <s v="ENX2083"/>
    <s v="A138"/>
    <s v="EMP1023"/>
    <s v="C1178"/>
    <d v="2020-08-17T00:00:00"/>
    <x v="59"/>
    <n v="2"/>
    <n v="1380"/>
    <n v="1090"/>
    <n v="296"/>
    <n v="502"/>
    <n v="447"/>
    <x v="62"/>
    <x v="26"/>
    <x v="5"/>
    <x v="0"/>
    <n v="2"/>
    <x v="7"/>
    <x v="1"/>
  </r>
  <r>
    <s v="AX22553"/>
    <s v="ENX2027"/>
    <s v="A141"/>
    <s v="EMP1023"/>
    <s v="C1072"/>
    <d v="2020-08-17T00:00:00"/>
    <x v="19"/>
    <n v="3"/>
    <n v="1967"/>
    <n v="1397"/>
    <n v="200"/>
    <n v="290"/>
    <n v="99"/>
    <x v="26"/>
    <x v="24"/>
    <x v="390"/>
    <x v="1"/>
    <n v="4"/>
    <x v="7"/>
    <x v="1"/>
  </r>
  <r>
    <s v="AX22555"/>
    <s v="ENX2067"/>
    <s v="A146"/>
    <s v="EMP1000"/>
    <s v="C1028"/>
    <d v="2020-08-17T00:00:00"/>
    <x v="30"/>
    <n v="3"/>
    <n v="2241"/>
    <n v="1367"/>
    <n v="1248"/>
    <n v="1809"/>
    <n v="855"/>
    <x v="27"/>
    <x v="27"/>
    <x v="369"/>
    <x v="1"/>
    <n v="4"/>
    <x v="7"/>
    <x v="1"/>
  </r>
  <r>
    <s v="AX22560"/>
    <s v="ENX2075"/>
    <s v="A133"/>
    <s v="EMP1009"/>
    <s v="C1602"/>
    <d v="2020-08-17T00:00:00"/>
    <x v="35"/>
    <n v="3"/>
    <n v="1367"/>
    <n v="984"/>
    <n v="88"/>
    <n v="140"/>
    <n v="731"/>
    <x v="47"/>
    <x v="23"/>
    <x v="502"/>
    <x v="4"/>
    <n v="5"/>
    <x v="7"/>
    <x v="1"/>
  </r>
  <r>
    <s v="AX22562"/>
    <s v="ENX2026"/>
    <s v="A149"/>
    <s v="EMP1000"/>
    <s v="C1767"/>
    <d v="2020-08-17T00:00:00"/>
    <x v="74"/>
    <n v="1"/>
    <n v="1077"/>
    <n v="732"/>
    <n v="1068"/>
    <n v="1694"/>
    <n v="1024"/>
    <x v="56"/>
    <x v="39"/>
    <x v="725"/>
    <x v="1"/>
    <n v="6"/>
    <x v="7"/>
    <x v="1"/>
  </r>
  <r>
    <s v="AX22569"/>
    <s v="ENX2055"/>
    <s v="A169"/>
    <s v="EMP1002"/>
    <s v="C1046"/>
    <d v="2020-08-17T00:00:00"/>
    <x v="71"/>
    <n v="1"/>
    <n v="504"/>
    <n v="408"/>
    <n v="1363"/>
    <n v="1725"/>
    <n v="164"/>
    <x v="31"/>
    <x v="31"/>
    <x v="236"/>
    <x v="4"/>
    <n v="6"/>
    <x v="7"/>
    <x v="1"/>
  </r>
  <r>
    <s v="AX22571"/>
    <s v="ENX2089"/>
    <s v="A151"/>
    <s v="EMP1043"/>
    <s v="C1157"/>
    <d v="2020-08-18T00:00:00"/>
    <x v="89"/>
    <n v="3"/>
    <n v="1889"/>
    <n v="945"/>
    <n v="2502"/>
    <n v="3052"/>
    <n v="187"/>
    <x v="18"/>
    <x v="25"/>
    <x v="767"/>
    <x v="3"/>
    <n v="12"/>
    <x v="7"/>
    <x v="0"/>
  </r>
  <r>
    <s v="AX22573"/>
    <s v="ENX2038"/>
    <s v="A157"/>
    <s v="EMP1016"/>
    <s v="C1109"/>
    <d v="2020-08-18T00:00:00"/>
    <x v="84"/>
    <n v="1"/>
    <n v="1743"/>
    <n v="872"/>
    <n v="1072"/>
    <n v="1600"/>
    <n v="589"/>
    <x v="47"/>
    <x v="14"/>
    <x v="141"/>
    <x v="4"/>
    <n v="2"/>
    <x v="7"/>
    <x v="1"/>
  </r>
  <r>
    <s v="AX22574"/>
    <s v="ENX2026"/>
    <s v="A155"/>
    <s v="EMP1035"/>
    <s v="C1762"/>
    <d v="2020-08-18T00:00:00"/>
    <x v="74"/>
    <n v="1"/>
    <n v="112"/>
    <n v="90"/>
    <n v="786"/>
    <n v="947"/>
    <n v="22"/>
    <x v="72"/>
    <x v="9"/>
    <x v="721"/>
    <x v="0"/>
    <n v="4"/>
    <x v="7"/>
    <x v="1"/>
  </r>
  <r>
    <s v="AX22575"/>
    <s v="ENX2089"/>
    <s v="A118"/>
    <s v="EMP1009"/>
    <s v="C1311"/>
    <d v="2020-08-18T00:00:00"/>
    <x v="89"/>
    <n v="3"/>
    <n v="2396"/>
    <n v="1965"/>
    <n v="1484"/>
    <n v="2283"/>
    <n v="383"/>
    <x v="61"/>
    <x v="29"/>
    <x v="747"/>
    <x v="3"/>
    <n v="4"/>
    <x v="7"/>
    <x v="1"/>
  </r>
  <r>
    <s v="AX22581"/>
    <s v="ENX2097"/>
    <s v="A102"/>
    <s v="EMP1040"/>
    <s v="C1471"/>
    <d v="2020-08-18T00:00:00"/>
    <x v="0"/>
    <n v="1"/>
    <n v="1725"/>
    <n v="1363"/>
    <n v="1399"/>
    <n v="2294"/>
    <n v="1032"/>
    <x v="12"/>
    <x v="32"/>
    <x v="656"/>
    <x v="1"/>
    <n v="5"/>
    <x v="7"/>
    <x v="1"/>
  </r>
  <r>
    <s v="AX22589"/>
    <s v="ENX2020"/>
    <s v="A101"/>
    <s v="EMP1003"/>
    <s v="C1047"/>
    <d v="2020-08-18T00:00:00"/>
    <x v="18"/>
    <n v="1"/>
    <n v="2497"/>
    <n v="1473"/>
    <n v="561"/>
    <n v="684"/>
    <n v="1389"/>
    <x v="62"/>
    <x v="24"/>
    <x v="319"/>
    <x v="3"/>
    <n v="7"/>
    <x v="7"/>
    <x v="1"/>
  </r>
  <r>
    <s v="AX22591"/>
    <s v="ENX2082"/>
    <s v="A116"/>
    <s v="EMP1024"/>
    <s v="C1299"/>
    <d v="2020-08-18T00:00:00"/>
    <x v="86"/>
    <n v="1"/>
    <n v="545"/>
    <n v="425"/>
    <n v="945"/>
    <n v="1889"/>
    <n v="74"/>
    <x v="10"/>
    <x v="43"/>
    <x v="608"/>
    <x v="2"/>
    <n v="7"/>
    <x v="7"/>
    <x v="1"/>
  </r>
  <r>
    <s v="AX22597"/>
    <s v="ENX2100"/>
    <s v="A132"/>
    <s v="EMP1025"/>
    <s v="C1687"/>
    <d v="2020-08-18T00:00:00"/>
    <x v="28"/>
    <n v="1"/>
    <n v="368"/>
    <n v="294"/>
    <n v="882"/>
    <n v="1104"/>
    <n v="264"/>
    <x v="50"/>
    <x v="10"/>
    <x v="628"/>
    <x v="6"/>
    <n v="7"/>
    <x v="7"/>
    <x v="1"/>
  </r>
  <r>
    <s v="AX22610"/>
    <s v="ENX2081"/>
    <s v="A146"/>
    <s v="EMP1023"/>
    <s v="C1269"/>
    <d v="2020-08-18T00:00:00"/>
    <x v="62"/>
    <n v="4"/>
    <n v="1798"/>
    <n v="971"/>
    <n v="44"/>
    <n v="70"/>
    <n v="64"/>
    <x v="34"/>
    <x v="25"/>
    <x v="171"/>
    <x v="1"/>
    <n v="8"/>
    <x v="7"/>
    <x v="1"/>
  </r>
  <r>
    <s v="AX22611"/>
    <s v="ENX2065"/>
    <s v="A148"/>
    <s v="EMP1039"/>
    <s v="C1206"/>
    <d v="2020-08-18T00:00:00"/>
    <x v="56"/>
    <n v="1"/>
    <n v="1103"/>
    <n v="838"/>
    <n v="5284"/>
    <n v="7888"/>
    <n v="1662"/>
    <x v="23"/>
    <x v="9"/>
    <x v="683"/>
    <x v="5"/>
    <n v="8"/>
    <x v="7"/>
    <x v="1"/>
  </r>
  <r>
    <s v="AX22617"/>
    <s v="ENX2062"/>
    <s v="A158"/>
    <s v="EMP1034"/>
    <s v="C1692"/>
    <d v="2020-08-18T00:00:00"/>
    <x v="91"/>
    <n v="1"/>
    <n v="886"/>
    <n v="478"/>
    <n v="624"/>
    <n v="945"/>
    <n v="2676"/>
    <x v="28"/>
    <x v="31"/>
    <x v="630"/>
    <x v="4"/>
    <n v="9"/>
    <x v="7"/>
    <x v="1"/>
  </r>
  <r>
    <s v="AX22619"/>
    <s v="ENX2032"/>
    <s v="A160"/>
    <s v="EMP1026"/>
    <s v="C1345"/>
    <d v="2020-08-18T00:00:00"/>
    <x v="47"/>
    <n v="3"/>
    <n v="1103"/>
    <n v="838"/>
    <n v="450"/>
    <n v="818"/>
    <n v="2481"/>
    <x v="12"/>
    <x v="1"/>
    <x v="740"/>
    <x v="5"/>
    <n v="9"/>
    <x v="7"/>
    <x v="1"/>
  </r>
  <r>
    <s v="AX22621"/>
    <s v="ENX2074"/>
    <s v="A157"/>
    <s v="EMP1038"/>
    <s v="C1119"/>
    <d v="2020-08-18T00:00:00"/>
    <x v="41"/>
    <n v="2"/>
    <n v="392"/>
    <n v="255"/>
    <n v="294"/>
    <n v="368"/>
    <n v="523"/>
    <x v="7"/>
    <x v="41"/>
    <x v="106"/>
    <x v="0"/>
    <n v="10"/>
    <x v="7"/>
    <x v="1"/>
  </r>
  <r>
    <s v="AX22622"/>
    <s v="ENX2065"/>
    <s v="A153"/>
    <s v="EMP1032"/>
    <s v="C1222"/>
    <d v="2020-08-18T00:00:00"/>
    <x v="56"/>
    <n v="1"/>
    <n v="530"/>
    <n v="424"/>
    <n v="1767"/>
    <n v="3156"/>
    <n v="1018"/>
    <x v="26"/>
    <x v="13"/>
    <x v="123"/>
    <x v="6"/>
    <n v="10"/>
    <x v="7"/>
    <x v="1"/>
  </r>
  <r>
    <s v="AX22639"/>
    <s v="ENX2081"/>
    <s v="A100"/>
    <s v="EMP1022"/>
    <s v="C1533"/>
    <d v="2020-08-18T00:00:00"/>
    <x v="62"/>
    <n v="1"/>
    <n v="203"/>
    <n v="154"/>
    <n v="1044"/>
    <n v="1899"/>
    <n v="1784"/>
    <x v="73"/>
    <x v="16"/>
    <x v="351"/>
    <x v="2"/>
    <n v="11"/>
    <x v="7"/>
    <x v="1"/>
  </r>
  <r>
    <s v="AX22644"/>
    <s v="ENX2091"/>
    <s v="A134"/>
    <s v="EMP1022"/>
    <s v="C1730"/>
    <d v="2020-08-18T00:00:00"/>
    <x v="39"/>
    <n v="3"/>
    <n v="1353"/>
    <n v="947"/>
    <n v="4419"/>
    <n v="7491"/>
    <n v="49"/>
    <x v="63"/>
    <x v="37"/>
    <x v="79"/>
    <x v="3"/>
    <n v="12"/>
    <x v="7"/>
    <x v="1"/>
  </r>
  <r>
    <s v="AX22645"/>
    <s v="ENX2020"/>
    <s v="A128"/>
    <s v="EMP1041"/>
    <s v="C1769"/>
    <d v="2020-08-18T00:00:00"/>
    <x v="18"/>
    <n v="1"/>
    <n v="1862"/>
    <n v="1173"/>
    <n v="358"/>
    <n v="596"/>
    <n v="662"/>
    <x v="28"/>
    <x v="41"/>
    <x v="4"/>
    <x v="2"/>
    <n v="12"/>
    <x v="7"/>
    <x v="1"/>
  </r>
  <r>
    <s v="AX22646"/>
    <s v="ENX2081"/>
    <s v="A113"/>
    <s v="EMP1038"/>
    <s v="C1616"/>
    <d v="2020-08-18T00:00:00"/>
    <x v="62"/>
    <n v="1"/>
    <n v="880"/>
    <n v="634"/>
    <n v="800"/>
    <n v="1160"/>
    <n v="406"/>
    <x v="62"/>
    <x v="5"/>
    <x v="332"/>
    <x v="0"/>
    <n v="12"/>
    <x v="7"/>
    <x v="1"/>
  </r>
  <r>
    <s v="AX22647"/>
    <s v="ENX2073"/>
    <s v="A135"/>
    <s v="EMP1011"/>
    <s v="C1148"/>
    <d v="2020-08-19T00:00:00"/>
    <x v="85"/>
    <n v="1"/>
    <n v="1582"/>
    <n v="1234"/>
    <n v="1168"/>
    <n v="1424"/>
    <n v="528"/>
    <x v="59"/>
    <x v="11"/>
    <x v="324"/>
    <x v="3"/>
    <n v="12"/>
    <x v="7"/>
    <x v="0"/>
  </r>
  <r>
    <s v="AX22650"/>
    <s v="ENX2051"/>
    <s v="A136"/>
    <s v="EMP1034"/>
    <s v="C1055"/>
    <d v="2020-08-19T00:00:00"/>
    <x v="14"/>
    <n v="1"/>
    <n v="947"/>
    <n v="786"/>
    <n v="1067"/>
    <n v="1809"/>
    <n v="589"/>
    <x v="7"/>
    <x v="29"/>
    <x v="624"/>
    <x v="6"/>
    <n v="12"/>
    <x v="7"/>
    <x v="0"/>
  </r>
  <r>
    <s v="AX22652"/>
    <s v="ENX2051"/>
    <s v="A117"/>
    <s v="EMP1037"/>
    <s v="C1186"/>
    <d v="2020-08-19T00:00:00"/>
    <x v="14"/>
    <n v="1"/>
    <n v="1826"/>
    <n v="1443"/>
    <n v="1301"/>
    <n v="1587"/>
    <n v="1353"/>
    <x v="19"/>
    <x v="16"/>
    <x v="393"/>
    <x v="5"/>
    <n v="1"/>
    <x v="7"/>
    <x v="1"/>
  </r>
  <r>
    <s v="AX22659"/>
    <s v="ENX2054"/>
    <s v="A109"/>
    <s v="EMP1019"/>
    <s v="C1546"/>
    <d v="2020-08-19T00:00:00"/>
    <x v="12"/>
    <n v="2"/>
    <n v="1526"/>
    <n v="1251"/>
    <n v="416"/>
    <n v="603"/>
    <n v="550"/>
    <x v="10"/>
    <x v="13"/>
    <x v="191"/>
    <x v="3"/>
    <n v="5"/>
    <x v="7"/>
    <x v="1"/>
  </r>
  <r>
    <s v="AX22661"/>
    <s v="ENX2010"/>
    <s v="A150"/>
    <s v="EMP1035"/>
    <s v="C1062"/>
    <d v="2020-08-19T00:00:00"/>
    <x v="43"/>
    <n v="2"/>
    <n v="1783"/>
    <n v="1516"/>
    <n v="409"/>
    <n v="817"/>
    <n v="952"/>
    <x v="29"/>
    <x v="41"/>
    <x v="524"/>
    <x v="1"/>
    <n v="7"/>
    <x v="7"/>
    <x v="1"/>
  </r>
  <r>
    <s v="AX22662"/>
    <s v="ENX2013"/>
    <s v="A139"/>
    <s v="EMP1005"/>
    <s v="C1504"/>
    <d v="2020-08-19T00:00:00"/>
    <x v="70"/>
    <n v="1"/>
    <n v="1052"/>
    <n v="589"/>
    <n v="790"/>
    <n v="1112"/>
    <n v="904"/>
    <x v="73"/>
    <x v="2"/>
    <x v="750"/>
    <x v="4"/>
    <n v="9"/>
    <x v="7"/>
    <x v="1"/>
  </r>
  <r>
    <s v="AX22663"/>
    <s v="ENX2064"/>
    <s v="A138"/>
    <s v="EMP1016"/>
    <s v="C1722"/>
    <d v="2020-08-19T00:00:00"/>
    <x v="25"/>
    <n v="1"/>
    <n v="771"/>
    <n v="648"/>
    <n v="600"/>
    <n v="870"/>
    <n v="827"/>
    <x v="7"/>
    <x v="6"/>
    <x v="494"/>
    <x v="5"/>
    <n v="11"/>
    <x v="7"/>
    <x v="1"/>
  </r>
  <r>
    <s v="AX22673"/>
    <s v="ENX2091"/>
    <s v="A135"/>
    <s v="EMP1011"/>
    <s v="C1764"/>
    <d v="2020-08-19T00:00:00"/>
    <x v="39"/>
    <n v="1"/>
    <n v="880"/>
    <n v="634"/>
    <n v="2592"/>
    <n v="3084"/>
    <n v="248"/>
    <x v="0"/>
    <x v="29"/>
    <x v="374"/>
    <x v="2"/>
    <n v="12"/>
    <x v="7"/>
    <x v="1"/>
  </r>
  <r>
    <s v="AX22674"/>
    <s v="ENX2042"/>
    <s v="A167"/>
    <s v="EMP1026"/>
    <s v="C1185"/>
    <d v="2020-08-19T00:00:00"/>
    <x v="49"/>
    <n v="1"/>
    <n v="1887"/>
    <n v="1378"/>
    <n v="3144"/>
    <n v="3788"/>
    <n v="285"/>
    <x v="39"/>
    <x v="29"/>
    <x v="443"/>
    <x v="1"/>
    <n v="12"/>
    <x v="7"/>
    <x v="1"/>
  </r>
  <r>
    <s v="AX22675"/>
    <s v="ENX2044"/>
    <s v="A113"/>
    <s v="EMP1032"/>
    <s v="C1765"/>
    <d v="2020-08-19T00:00:00"/>
    <x v="54"/>
    <n v="1"/>
    <n v="1826"/>
    <n v="1443"/>
    <n v="1220"/>
    <n v="1671"/>
    <n v="46"/>
    <x v="2"/>
    <x v="43"/>
    <x v="42"/>
    <x v="0"/>
    <n v="12"/>
    <x v="7"/>
    <x v="1"/>
  </r>
  <r>
    <s v="AX22676"/>
    <s v="ENX2014"/>
    <s v="A109"/>
    <s v="EMP1017"/>
    <s v="C1345"/>
    <d v="2020-08-20T00:00:00"/>
    <x v="67"/>
    <n v="1"/>
    <n v="2241"/>
    <n v="1367"/>
    <n v="3848"/>
    <n v="5656"/>
    <n v="589"/>
    <x v="28"/>
    <x v="3"/>
    <x v="382"/>
    <x v="5"/>
    <n v="12"/>
    <x v="7"/>
    <x v="0"/>
  </r>
  <r>
    <s v="AX22685"/>
    <s v="ENX2019"/>
    <s v="A134"/>
    <s v="EMP1035"/>
    <s v="C1344"/>
    <d v="2020-08-20T00:00:00"/>
    <x v="60"/>
    <n v="1"/>
    <n v="530"/>
    <n v="435"/>
    <n v="1366"/>
    <n v="2238"/>
    <n v="1888"/>
    <x v="13"/>
    <x v="35"/>
    <x v="603"/>
    <x v="1"/>
    <n v="1"/>
    <x v="7"/>
    <x v="1"/>
  </r>
  <r>
    <s v="AX22686"/>
    <s v="ENX2041"/>
    <s v="A105"/>
    <s v="EMP1019"/>
    <s v="C1443"/>
    <d v="2020-08-20T00:00:00"/>
    <x v="7"/>
    <n v="3"/>
    <n v="112"/>
    <n v="90"/>
    <n v="840"/>
    <n v="1168"/>
    <n v="1200"/>
    <x v="46"/>
    <x v="23"/>
    <x v="720"/>
    <x v="4"/>
    <n v="3"/>
    <x v="7"/>
    <x v="1"/>
  </r>
  <r>
    <s v="AX22687"/>
    <s v="ENX2066"/>
    <s v="A144"/>
    <s v="EMP1040"/>
    <s v="C1796"/>
    <d v="2020-08-20T00:00:00"/>
    <x v="13"/>
    <n v="3"/>
    <n v="556"/>
    <n v="395"/>
    <n v="122"/>
    <n v="190"/>
    <n v="731"/>
    <x v="9"/>
    <x v="20"/>
    <x v="92"/>
    <x v="5"/>
    <n v="4"/>
    <x v="7"/>
    <x v="1"/>
  </r>
  <r>
    <s v="AX22694"/>
    <s v="ENX2004"/>
    <s v="A172"/>
    <s v="EMP1002"/>
    <s v="C1414"/>
    <d v="2020-08-20T00:00:00"/>
    <x v="23"/>
    <n v="1"/>
    <n v="504"/>
    <n v="408"/>
    <n v="1128"/>
    <n v="1374"/>
    <n v="187"/>
    <x v="2"/>
    <x v="13"/>
    <x v="751"/>
    <x v="2"/>
    <n v="9"/>
    <x v="7"/>
    <x v="1"/>
  </r>
  <r>
    <s v="AX22701"/>
    <s v="ENX2025"/>
    <s v="A134"/>
    <s v="EMP1009"/>
    <s v="C1556"/>
    <d v="2020-08-20T00:00:00"/>
    <x v="21"/>
    <n v="1"/>
    <n v="1022"/>
    <n v="818"/>
    <n v="786"/>
    <n v="947"/>
    <n v="748"/>
    <x v="4"/>
    <x v="10"/>
    <x v="399"/>
    <x v="5"/>
    <n v="9"/>
    <x v="7"/>
    <x v="1"/>
  </r>
  <r>
    <s v="AX22703"/>
    <s v="ENX2003"/>
    <s v="A103"/>
    <s v="EMP1044"/>
    <s v="C1026"/>
    <d v="2020-08-20T00:00:00"/>
    <x v="22"/>
    <n v="4"/>
    <n v="378"/>
    <n v="291"/>
    <n v="154"/>
    <n v="203"/>
    <n v="243"/>
    <x v="58"/>
    <x v="38"/>
    <x v="621"/>
    <x v="3"/>
    <n v="9"/>
    <x v="7"/>
    <x v="1"/>
  </r>
  <r>
    <s v="AX22704"/>
    <s v="ENX2026"/>
    <s v="A162"/>
    <s v="EMP1016"/>
    <s v="C1698"/>
    <d v="2020-08-20T00:00:00"/>
    <x v="74"/>
    <n v="2"/>
    <n v="2353"/>
    <n v="1788"/>
    <n v="409"/>
    <n v="817"/>
    <n v="993"/>
    <x v="0"/>
    <x v="36"/>
    <x v="68"/>
    <x v="2"/>
    <n v="9"/>
    <x v="7"/>
    <x v="1"/>
  </r>
  <r>
    <s v="AX22722"/>
    <s v="ENX2096"/>
    <s v="A143"/>
    <s v="EMP1034"/>
    <s v="C1565"/>
    <d v="2020-08-20T00:00:00"/>
    <x v="36"/>
    <n v="1"/>
    <n v="112"/>
    <n v="90"/>
    <n v="244"/>
    <n v="380"/>
    <n v="2924"/>
    <x v="39"/>
    <x v="12"/>
    <x v="482"/>
    <x v="4"/>
    <n v="10"/>
    <x v="7"/>
    <x v="1"/>
  </r>
  <r>
    <s v="AX22727"/>
    <s v="ENX2032"/>
    <s v="A158"/>
    <s v="EMP1007"/>
    <s v="C1401"/>
    <d v="2020-08-20T00:00:00"/>
    <x v="47"/>
    <n v="1"/>
    <n v="1052"/>
    <n v="589"/>
    <n v="2373"/>
    <n v="4566"/>
    <n v="570"/>
    <x v="21"/>
    <x v="4"/>
    <x v="413"/>
    <x v="6"/>
    <n v="10"/>
    <x v="7"/>
    <x v="1"/>
  </r>
  <r>
    <s v="AX22729"/>
    <s v="ENX2051"/>
    <s v="A153"/>
    <s v="EMP1017"/>
    <s v="C1677"/>
    <d v="2020-08-20T00:00:00"/>
    <x v="14"/>
    <n v="4"/>
    <n v="1639"/>
    <n v="1295"/>
    <n v="947"/>
    <n v="1353"/>
    <n v="187"/>
    <x v="32"/>
    <x v="0"/>
    <x v="611"/>
    <x v="3"/>
    <n v="12"/>
    <x v="7"/>
    <x v="1"/>
  </r>
  <r>
    <s v="AX22730"/>
    <s v="ENX2021"/>
    <s v="A131"/>
    <s v="EMP1020"/>
    <s v="C1019"/>
    <d v="2020-08-21T00:00:00"/>
    <x v="77"/>
    <n v="2"/>
    <n v="1972"/>
    <n v="1321"/>
    <n v="1582"/>
    <n v="3044"/>
    <n v="88"/>
    <x v="41"/>
    <x v="35"/>
    <x v="207"/>
    <x v="4"/>
    <n v="12"/>
    <x v="7"/>
    <x v="0"/>
  </r>
  <r>
    <s v="AX22737"/>
    <s v="ENX2037"/>
    <s v="A149"/>
    <s v="EMP1007"/>
    <s v="C1529"/>
    <d v="2020-08-21T00:00:00"/>
    <x v="50"/>
    <n v="3"/>
    <n v="1972"/>
    <n v="1321"/>
    <n v="945"/>
    <n v="1889"/>
    <n v="463"/>
    <x v="66"/>
    <x v="40"/>
    <x v="210"/>
    <x v="5"/>
    <n v="1"/>
    <x v="7"/>
    <x v="1"/>
  </r>
  <r>
    <s v="AX22746"/>
    <s v="ENX2072"/>
    <s v="A128"/>
    <s v="EMP1036"/>
    <s v="C1712"/>
    <d v="2020-08-21T00:00:00"/>
    <x v="31"/>
    <n v="1"/>
    <n v="1380"/>
    <n v="1090"/>
    <n v="1190"/>
    <n v="1566"/>
    <n v="2685"/>
    <x v="68"/>
    <x v="17"/>
    <x v="267"/>
    <x v="0"/>
    <n v="2"/>
    <x v="7"/>
    <x v="1"/>
  </r>
  <r>
    <s v="AX22752"/>
    <s v="ENX2032"/>
    <s v="A124"/>
    <s v="EMP1010"/>
    <s v="C1376"/>
    <d v="2020-08-21T00:00:00"/>
    <x v="47"/>
    <n v="1"/>
    <n v="1414"/>
    <n v="962"/>
    <n v="200"/>
    <n v="290"/>
    <n v="348"/>
    <x v="18"/>
    <x v="25"/>
    <x v="378"/>
    <x v="1"/>
    <n v="2"/>
    <x v="7"/>
    <x v="1"/>
  </r>
  <r>
    <s v="AX22757"/>
    <s v="ENX2010"/>
    <s v="A117"/>
    <s v="EMP1018"/>
    <s v="C1352"/>
    <d v="2020-08-21T00:00:00"/>
    <x v="43"/>
    <n v="1"/>
    <n v="596"/>
    <n v="358"/>
    <n v="5220"/>
    <n v="7248"/>
    <n v="982"/>
    <x v="15"/>
    <x v="21"/>
    <x v="446"/>
    <x v="4"/>
    <n v="2"/>
    <x v="7"/>
    <x v="1"/>
  </r>
  <r>
    <s v="AX22760"/>
    <s v="ENX2026"/>
    <s v="A148"/>
    <s v="EMP1042"/>
    <s v="C1493"/>
    <d v="2020-08-21T00:00:00"/>
    <x v="74"/>
    <n v="4"/>
    <n v="1367"/>
    <n v="984"/>
    <n v="376"/>
    <n v="458"/>
    <n v="1724"/>
    <x v="26"/>
    <x v="15"/>
    <x v="496"/>
    <x v="6"/>
    <n v="4"/>
    <x v="7"/>
    <x v="1"/>
  </r>
  <r>
    <s v="AX22763"/>
    <s v="ENX2039"/>
    <s v="A145"/>
    <s v="EMP1038"/>
    <s v="C1168"/>
    <d v="2020-08-21T00:00:00"/>
    <x v="96"/>
    <n v="1"/>
    <n v="545"/>
    <n v="425"/>
    <n v="1173"/>
    <n v="1862"/>
    <n v="724"/>
    <x v="36"/>
    <x v="38"/>
    <x v="255"/>
    <x v="6"/>
    <n v="4"/>
    <x v="7"/>
    <x v="1"/>
  </r>
  <r>
    <s v="AX22765"/>
    <s v="ENX2016"/>
    <s v="A145"/>
    <s v="EMP1002"/>
    <s v="C1645"/>
    <d v="2020-08-21T00:00:00"/>
    <x v="6"/>
    <n v="3"/>
    <n v="2283"/>
    <n v="1484"/>
    <n v="1364"/>
    <n v="2676"/>
    <n v="140"/>
    <x v="63"/>
    <x v="36"/>
    <x v="783"/>
    <x v="6"/>
    <n v="6"/>
    <x v="7"/>
    <x v="1"/>
  </r>
  <r>
    <s v="AX22766"/>
    <s v="ENX2009"/>
    <s v="A140"/>
    <s v="EMP1038"/>
    <s v="C1343"/>
    <d v="2020-08-21T00:00:00"/>
    <x v="75"/>
    <n v="1"/>
    <n v="290"/>
    <n v="200"/>
    <n v="79"/>
    <n v="127"/>
    <n v="345"/>
    <x v="7"/>
    <x v="7"/>
    <x v="689"/>
    <x v="6"/>
    <n v="8"/>
    <x v="7"/>
    <x v="1"/>
  </r>
  <r>
    <s v="AX22774"/>
    <s v="ENX2070"/>
    <s v="A171"/>
    <s v="EMP1043"/>
    <s v="C1048"/>
    <d v="2020-08-21T00:00:00"/>
    <x v="40"/>
    <n v="2"/>
    <n v="181"/>
    <n v="130"/>
    <n v="624"/>
    <n v="945"/>
    <n v="344"/>
    <x v="70"/>
    <x v="5"/>
    <x v="708"/>
    <x v="6"/>
    <n v="8"/>
    <x v="7"/>
    <x v="1"/>
  </r>
  <r>
    <s v="AX22777"/>
    <s v="ENX2036"/>
    <s v="A107"/>
    <s v="EMP1012"/>
    <s v="C1080"/>
    <d v="2020-08-21T00:00:00"/>
    <x v="1"/>
    <n v="2"/>
    <n v="637"/>
    <n v="389"/>
    <n v="1200"/>
    <n v="2182"/>
    <n v="140"/>
    <x v="18"/>
    <x v="10"/>
    <x v="144"/>
    <x v="4"/>
    <n v="9"/>
    <x v="7"/>
    <x v="1"/>
  </r>
  <r>
    <s v="AX22778"/>
    <s v="ENX2057"/>
    <s v="A152"/>
    <s v="EMP1002"/>
    <s v="C1022"/>
    <d v="2020-08-21T00:00:00"/>
    <x v="78"/>
    <n v="1"/>
    <n v="315"/>
    <n v="208"/>
    <n v="786"/>
    <n v="947"/>
    <n v="1131"/>
    <x v="38"/>
    <x v="11"/>
    <x v="683"/>
    <x v="5"/>
    <n v="9"/>
    <x v="7"/>
    <x v="1"/>
  </r>
  <r>
    <s v="AX22779"/>
    <s v="ENX2000"/>
    <s v="A166"/>
    <s v="EMP1024"/>
    <s v="C1582"/>
    <d v="2020-08-21T00:00:00"/>
    <x v="98"/>
    <n v="4"/>
    <n v="947"/>
    <n v="786"/>
    <n v="1080"/>
    <n v="1742"/>
    <n v="376"/>
    <x v="59"/>
    <x v="3"/>
    <x v="53"/>
    <x v="4"/>
    <n v="12"/>
    <x v="7"/>
    <x v="1"/>
  </r>
  <r>
    <s v="AX22781"/>
    <s v="ENX2100"/>
    <s v="A161"/>
    <s v="EMP1022"/>
    <s v="C1715"/>
    <d v="2020-08-22T00:00:00"/>
    <x v="28"/>
    <n v="2"/>
    <n v="203"/>
    <n v="154"/>
    <n v="84"/>
    <n v="123"/>
    <n v="1748"/>
    <x v="66"/>
    <x v="18"/>
    <x v="456"/>
    <x v="3"/>
    <n v="12"/>
    <x v="7"/>
    <x v="0"/>
  </r>
  <r>
    <s v="AX22783"/>
    <s v="ENX2034"/>
    <s v="A157"/>
    <s v="EMP1039"/>
    <s v="C1181"/>
    <d v="2020-08-22T00:00:00"/>
    <x v="32"/>
    <n v="3"/>
    <n v="1809"/>
    <n v="1067"/>
    <n v="424"/>
    <n v="530"/>
    <n v="1024"/>
    <x v="53"/>
    <x v="24"/>
    <x v="58"/>
    <x v="2"/>
    <n v="1"/>
    <x v="7"/>
    <x v="1"/>
  </r>
  <r>
    <s v="AX22785"/>
    <s v="ENX2029"/>
    <s v="A130"/>
    <s v="EMP1019"/>
    <s v="C1561"/>
    <d v="2020-08-22T00:00:00"/>
    <x v="3"/>
    <n v="3"/>
    <n v="771"/>
    <n v="648"/>
    <n v="1788"/>
    <n v="2353"/>
    <n v="1598"/>
    <x v="47"/>
    <x v="5"/>
    <x v="268"/>
    <x v="6"/>
    <n v="1"/>
    <x v="7"/>
    <x v="1"/>
  </r>
  <r>
    <s v="AX22787"/>
    <s v="ENX2020"/>
    <s v="A103"/>
    <s v="EMP1015"/>
    <s v="C1342"/>
    <d v="2020-08-22T00:00:00"/>
    <x v="18"/>
    <n v="1"/>
    <n v="1743"/>
    <n v="872"/>
    <n v="2108"/>
    <n v="2810"/>
    <n v="766"/>
    <x v="24"/>
    <x v="41"/>
    <x v="502"/>
    <x v="6"/>
    <n v="1"/>
    <x v="7"/>
    <x v="1"/>
  </r>
  <r>
    <s v="AX22788"/>
    <s v="ENX2046"/>
    <s v="A100"/>
    <s v="EMP1026"/>
    <s v="C1174"/>
    <d v="2020-08-22T00:00:00"/>
    <x v="38"/>
    <n v="1"/>
    <n v="356"/>
    <n v="292"/>
    <n v="4419"/>
    <n v="7491"/>
    <n v="754"/>
    <x v="67"/>
    <x v="4"/>
    <x v="53"/>
    <x v="0"/>
    <n v="2"/>
    <x v="7"/>
    <x v="1"/>
  </r>
  <r>
    <s v="AX22789"/>
    <s v="ENX2068"/>
    <s v="A123"/>
    <s v="EMP1027"/>
    <s v="C1738"/>
    <d v="2020-08-22T00:00:00"/>
    <x v="20"/>
    <n v="1"/>
    <n v="826"/>
    <n v="562"/>
    <n v="1275"/>
    <n v="1635"/>
    <n v="96"/>
    <x v="23"/>
    <x v="42"/>
    <x v="110"/>
    <x v="3"/>
    <n v="2"/>
    <x v="7"/>
    <x v="1"/>
  </r>
  <r>
    <s v="AX22790"/>
    <s v="ENX2096"/>
    <s v="A166"/>
    <s v="EMP1016"/>
    <s v="C1172"/>
    <d v="2020-08-22T00:00:00"/>
    <x v="36"/>
    <n v="1"/>
    <n v="1119"/>
    <n v="683"/>
    <n v="1068"/>
    <n v="1694"/>
    <n v="123"/>
    <x v="70"/>
    <x v="39"/>
    <x v="327"/>
    <x v="4"/>
    <n v="3"/>
    <x v="7"/>
    <x v="1"/>
  </r>
  <r>
    <s v="AX22793"/>
    <s v="ENX2091"/>
    <s v="A128"/>
    <s v="EMP1039"/>
    <s v="C1547"/>
    <d v="2020-08-22T00:00:00"/>
    <x v="39"/>
    <n v="4"/>
    <n v="368"/>
    <n v="294"/>
    <n v="255"/>
    <n v="392"/>
    <n v="1178"/>
    <x v="35"/>
    <x v="36"/>
    <x v="47"/>
    <x v="2"/>
    <n v="4"/>
    <x v="7"/>
    <x v="1"/>
  </r>
  <r>
    <s v="AX22794"/>
    <s v="ENX2036"/>
    <s v="A118"/>
    <s v="EMP1043"/>
    <s v="C1439"/>
    <d v="2020-08-22T00:00:00"/>
    <x v="1"/>
    <n v="2"/>
    <n v="400"/>
    <n v="208"/>
    <n v="1363"/>
    <n v="1725"/>
    <n v="944"/>
    <x v="1"/>
    <x v="37"/>
    <x v="388"/>
    <x v="6"/>
    <n v="5"/>
    <x v="7"/>
    <x v="1"/>
  </r>
  <r>
    <s v="AX22795"/>
    <s v="ENX2034"/>
    <s v="A163"/>
    <s v="EMP1035"/>
    <s v="C1640"/>
    <d v="2020-08-22T00:00:00"/>
    <x v="32"/>
    <n v="3"/>
    <n v="1639"/>
    <n v="1295"/>
    <n v="1168"/>
    <n v="1826"/>
    <n v="48"/>
    <x v="42"/>
    <x v="29"/>
    <x v="348"/>
    <x v="5"/>
    <n v="5"/>
    <x v="7"/>
    <x v="1"/>
  </r>
  <r>
    <s v="AX22796"/>
    <s v="ENX2077"/>
    <s v="A170"/>
    <s v="EMP1031"/>
    <s v="C1735"/>
    <d v="2020-08-22T00:00:00"/>
    <x v="51"/>
    <n v="1"/>
    <n v="2294"/>
    <n v="1399"/>
    <n v="1485"/>
    <n v="2091"/>
    <n v="509"/>
    <x v="60"/>
    <x v="35"/>
    <x v="611"/>
    <x v="3"/>
    <n v="7"/>
    <x v="7"/>
    <x v="1"/>
  </r>
  <r>
    <s v="AX22798"/>
    <s v="ENX2056"/>
    <s v="A159"/>
    <s v="EMP1020"/>
    <s v="C1510"/>
    <d v="2020-08-22T00:00:00"/>
    <x v="64"/>
    <n v="2"/>
    <n v="771"/>
    <n v="648"/>
    <n v="1072"/>
    <n v="1600"/>
    <n v="49"/>
    <x v="8"/>
    <x v="28"/>
    <x v="213"/>
    <x v="3"/>
    <n v="7"/>
    <x v="7"/>
    <x v="1"/>
  </r>
  <r>
    <s v="AX22801"/>
    <s v="ENX2060"/>
    <s v="A153"/>
    <s v="EMP1030"/>
    <s v="C1730"/>
    <d v="2020-08-22T00:00:00"/>
    <x v="73"/>
    <n v="1"/>
    <n v="1353"/>
    <n v="947"/>
    <n v="208"/>
    <n v="400"/>
    <n v="275"/>
    <x v="51"/>
    <x v="21"/>
    <x v="756"/>
    <x v="5"/>
    <n v="8"/>
    <x v="7"/>
    <x v="1"/>
  </r>
  <r>
    <s v="AX22805"/>
    <s v="ENX2011"/>
    <s v="A105"/>
    <s v="EMP1000"/>
    <s v="C1135"/>
    <d v="2020-08-22T00:00:00"/>
    <x v="81"/>
    <n v="3"/>
    <n v="596"/>
    <n v="358"/>
    <n v="4089"/>
    <n v="5175"/>
    <n v="238"/>
    <x v="46"/>
    <x v="16"/>
    <x v="704"/>
    <x v="3"/>
    <n v="9"/>
    <x v="7"/>
    <x v="1"/>
  </r>
  <r>
    <s v="AX22811"/>
    <s v="ENX2062"/>
    <s v="A134"/>
    <s v="EMP1036"/>
    <s v="C1709"/>
    <d v="2020-08-22T00:00:00"/>
    <x v="91"/>
    <n v="2"/>
    <n v="1889"/>
    <n v="945"/>
    <n v="589"/>
    <n v="1052"/>
    <n v="874"/>
    <x v="31"/>
    <x v="20"/>
    <x v="721"/>
    <x v="4"/>
    <n v="9"/>
    <x v="7"/>
    <x v="1"/>
  </r>
  <r>
    <s v="AX22814"/>
    <s v="ENX2093"/>
    <s v="A145"/>
    <s v="EMP1043"/>
    <s v="C1722"/>
    <d v="2020-08-22T00:00:00"/>
    <x v="99"/>
    <n v="3"/>
    <n v="584"/>
    <n v="420"/>
    <n v="144"/>
    <n v="272"/>
    <n v="689"/>
    <x v="68"/>
    <x v="15"/>
    <x v="444"/>
    <x v="1"/>
    <n v="10"/>
    <x v="7"/>
    <x v="1"/>
  </r>
  <r>
    <s v="AX22815"/>
    <s v="ENX2026"/>
    <s v="A131"/>
    <s v="EMP1005"/>
    <s v="C1557"/>
    <d v="2020-08-22T00:00:00"/>
    <x v="74"/>
    <n v="3"/>
    <n v="799"/>
    <n v="455"/>
    <n v="409"/>
    <n v="817"/>
    <n v="39"/>
    <x v="4"/>
    <x v="23"/>
    <x v="521"/>
    <x v="6"/>
    <n v="10"/>
    <x v="7"/>
    <x v="1"/>
  </r>
  <r>
    <s v="AX22817"/>
    <s v="ENX2092"/>
    <s v="A103"/>
    <s v="EMP1038"/>
    <s v="C1783"/>
    <d v="2020-08-23T00:00:00"/>
    <x v="87"/>
    <n v="2"/>
    <n v="1972"/>
    <n v="1321"/>
    <n v="648"/>
    <n v="771"/>
    <n v="895"/>
    <x v="11"/>
    <x v="10"/>
    <x v="725"/>
    <x v="2"/>
    <n v="1"/>
    <x v="7"/>
    <x v="1"/>
  </r>
  <r>
    <s v="AX22823"/>
    <s v="ENX2087"/>
    <s v="A101"/>
    <s v="EMP1016"/>
    <s v="C1677"/>
    <d v="2020-08-23T00:00:00"/>
    <x v="95"/>
    <n v="1"/>
    <n v="1582"/>
    <n v="1234"/>
    <n v="1296"/>
    <n v="1542"/>
    <n v="1046"/>
    <x v="62"/>
    <x v="32"/>
    <x v="609"/>
    <x v="3"/>
    <n v="2"/>
    <x v="7"/>
    <x v="1"/>
  </r>
  <r>
    <s v="AX22825"/>
    <s v="ENX2082"/>
    <s v="A162"/>
    <s v="EMP1006"/>
    <s v="C1406"/>
    <d v="2020-08-23T00:00:00"/>
    <x v="86"/>
    <n v="2"/>
    <n v="1708"/>
    <n v="871"/>
    <n v="2970"/>
    <n v="4182"/>
    <n v="561"/>
    <x v="12"/>
    <x v="12"/>
    <x v="655"/>
    <x v="5"/>
    <n v="2"/>
    <x v="7"/>
    <x v="1"/>
  </r>
  <r>
    <s v="AX22826"/>
    <s v="ENX2067"/>
    <s v="A128"/>
    <s v="EMP1012"/>
    <s v="C1751"/>
    <d v="2020-08-23T00:00:00"/>
    <x v="30"/>
    <n v="1"/>
    <n v="1119"/>
    <n v="683"/>
    <n v="130"/>
    <n v="181"/>
    <n v="51"/>
    <x v="55"/>
    <x v="12"/>
    <x v="182"/>
    <x v="4"/>
    <n v="2"/>
    <x v="7"/>
    <x v="1"/>
  </r>
  <r>
    <s v="AX22830"/>
    <s v="ENX2083"/>
    <s v="A154"/>
    <s v="EMP1009"/>
    <s v="C1042"/>
    <d v="2020-08-23T00:00:00"/>
    <x v="59"/>
    <n v="2"/>
    <n v="2410"/>
    <n v="1518"/>
    <n v="732"/>
    <n v="1077"/>
    <n v="364"/>
    <x v="63"/>
    <x v="12"/>
    <x v="717"/>
    <x v="3"/>
    <n v="4"/>
    <x v="7"/>
    <x v="1"/>
  </r>
  <r>
    <s v="AX22833"/>
    <s v="ENX2040"/>
    <s v="A131"/>
    <s v="EMP1004"/>
    <s v="C1263"/>
    <d v="2020-08-23T00:00:00"/>
    <x v="4"/>
    <n v="1"/>
    <n v="368"/>
    <n v="294"/>
    <n v="255"/>
    <n v="392"/>
    <n v="192"/>
    <x v="63"/>
    <x v="44"/>
    <x v="390"/>
    <x v="1"/>
    <n v="4"/>
    <x v="7"/>
    <x v="1"/>
  </r>
  <r>
    <s v="AX22836"/>
    <s v="ENX2039"/>
    <s v="A109"/>
    <s v="EMP1014"/>
    <s v="C1436"/>
    <d v="2020-08-23T00:00:00"/>
    <x v="96"/>
    <n v="2"/>
    <n v="2497"/>
    <n v="1473"/>
    <n v="3132"/>
    <n v="5697"/>
    <n v="331"/>
    <x v="8"/>
    <x v="16"/>
    <x v="225"/>
    <x v="2"/>
    <n v="4"/>
    <x v="7"/>
    <x v="1"/>
  </r>
  <r>
    <s v="AX22840"/>
    <s v="ENX2057"/>
    <s v="A109"/>
    <s v="EMP1016"/>
    <s v="C1596"/>
    <d v="2020-08-23T00:00:00"/>
    <x v="78"/>
    <n v="3"/>
    <n v="1587"/>
    <n v="1301"/>
    <n v="294"/>
    <n v="368"/>
    <n v="296"/>
    <x v="39"/>
    <x v="9"/>
    <x v="376"/>
    <x v="5"/>
    <n v="6"/>
    <x v="7"/>
    <x v="1"/>
  </r>
  <r>
    <s v="AX22843"/>
    <s v="ENX2007"/>
    <s v="A130"/>
    <s v="EMP1026"/>
    <s v="C1520"/>
    <d v="2020-08-23T00:00:00"/>
    <x v="63"/>
    <n v="1"/>
    <n v="2141"/>
    <n v="1777"/>
    <n v="2136"/>
    <n v="3388"/>
    <n v="243"/>
    <x v="47"/>
    <x v="23"/>
    <x v="17"/>
    <x v="2"/>
    <n v="6"/>
    <x v="7"/>
    <x v="1"/>
  </r>
  <r>
    <s v="AX22844"/>
    <s v="ENX2049"/>
    <s v="A131"/>
    <s v="EMP1012"/>
    <s v="C1335"/>
    <d v="2020-08-23T00:00:00"/>
    <x v="58"/>
    <n v="1"/>
    <n v="1353"/>
    <n v="947"/>
    <n v="520"/>
    <n v="724"/>
    <n v="344"/>
    <x v="40"/>
    <x v="37"/>
    <x v="748"/>
    <x v="1"/>
    <n v="8"/>
    <x v="7"/>
    <x v="1"/>
  </r>
  <r>
    <s v="AX22848"/>
    <s v="ENX2091"/>
    <s v="A130"/>
    <s v="EMP1035"/>
    <s v="C1003"/>
    <d v="2020-08-23T00:00:00"/>
    <x v="39"/>
    <n v="1"/>
    <n v="504"/>
    <n v="408"/>
    <n v="1294"/>
    <n v="1848"/>
    <n v="369"/>
    <x v="17"/>
    <x v="38"/>
    <x v="508"/>
    <x v="0"/>
    <n v="9"/>
    <x v="7"/>
    <x v="1"/>
  </r>
  <r>
    <s v="AX22849"/>
    <s v="ENX2048"/>
    <s v="A147"/>
    <s v="EMP1037"/>
    <s v="C1689"/>
    <d v="2020-08-23T00:00:00"/>
    <x v="34"/>
    <n v="2"/>
    <n v="951"/>
    <n v="504"/>
    <n v="1190"/>
    <n v="1566"/>
    <n v="348"/>
    <x v="71"/>
    <x v="29"/>
    <x v="515"/>
    <x v="2"/>
    <n v="9"/>
    <x v="7"/>
    <x v="1"/>
  </r>
  <r>
    <s v="AX22854"/>
    <s v="ENX2086"/>
    <s v="A131"/>
    <s v="EMP1028"/>
    <s v="C1171"/>
    <d v="2020-08-23T00:00:00"/>
    <x v="94"/>
    <n v="3"/>
    <n v="1566"/>
    <n v="1190"/>
    <n v="561"/>
    <n v="684"/>
    <n v="3420"/>
    <x v="60"/>
    <x v="14"/>
    <x v="27"/>
    <x v="1"/>
    <n v="10"/>
    <x v="7"/>
    <x v="1"/>
  </r>
  <r>
    <s v="AX22855"/>
    <s v="ENX2054"/>
    <s v="A162"/>
    <s v="EMP1034"/>
    <s v="C1781"/>
    <d v="2020-08-23T00:00:00"/>
    <x v="12"/>
    <n v="4"/>
    <n v="1566"/>
    <n v="1190"/>
    <n v="1896"/>
    <n v="2495"/>
    <n v="1100"/>
    <x v="67"/>
    <x v="16"/>
    <x v="624"/>
    <x v="3"/>
    <n v="10"/>
    <x v="7"/>
    <x v="1"/>
  </r>
  <r>
    <s v="AX22856"/>
    <s v="ENX2087"/>
    <s v="A118"/>
    <s v="EMP1009"/>
    <s v="C1335"/>
    <d v="2020-08-23T00:00:00"/>
    <x v="95"/>
    <n v="4"/>
    <n v="1522"/>
    <n v="791"/>
    <n v="882"/>
    <n v="1104"/>
    <n v="206"/>
    <x v="45"/>
    <x v="14"/>
    <x v="639"/>
    <x v="0"/>
    <n v="12"/>
    <x v="7"/>
    <x v="1"/>
  </r>
  <r>
    <s v="AX22860"/>
    <s v="ENX2008"/>
    <s v="A116"/>
    <s v="EMP1020"/>
    <s v="C1639"/>
    <d v="2020-08-24T00:00:00"/>
    <x v="24"/>
    <n v="1"/>
    <n v="1338"/>
    <n v="682"/>
    <n v="3690"/>
    <n v="5349"/>
    <n v="107"/>
    <x v="20"/>
    <x v="27"/>
    <x v="43"/>
    <x v="3"/>
    <n v="4"/>
    <x v="7"/>
    <x v="1"/>
  </r>
  <r>
    <s v="AX22864"/>
    <s v="ENX2043"/>
    <s v="A127"/>
    <s v="EMP1014"/>
    <s v="C1611"/>
    <d v="2020-08-24T00:00:00"/>
    <x v="11"/>
    <n v="1"/>
    <n v="684"/>
    <n v="561"/>
    <n v="791"/>
    <n v="1522"/>
    <n v="816"/>
    <x v="63"/>
    <x v="43"/>
    <x v="159"/>
    <x v="6"/>
    <n v="5"/>
    <x v="7"/>
    <x v="1"/>
  </r>
  <r>
    <s v="AX22866"/>
    <s v="ENX2097"/>
    <s v="A125"/>
    <s v="EMP1006"/>
    <s v="C1188"/>
    <d v="2020-08-24T00:00:00"/>
    <x v="0"/>
    <n v="1"/>
    <n v="1522"/>
    <n v="791"/>
    <n v="1076"/>
    <n v="1472"/>
    <n v="2685"/>
    <x v="71"/>
    <x v="4"/>
    <x v="411"/>
    <x v="1"/>
    <n v="5"/>
    <x v="7"/>
    <x v="1"/>
  </r>
  <r>
    <s v="AX22871"/>
    <s v="ENX2028"/>
    <s v="A116"/>
    <s v="EMP1008"/>
    <s v="C1156"/>
    <d v="2020-08-24T00:00:00"/>
    <x v="5"/>
    <n v="1"/>
    <n v="136"/>
    <n v="72"/>
    <n v="3132"/>
    <n v="5697"/>
    <n v="1444"/>
    <x v="30"/>
    <x v="38"/>
    <x v="360"/>
    <x v="6"/>
    <n v="6"/>
    <x v="7"/>
    <x v="1"/>
  </r>
  <r>
    <s v="AX22872"/>
    <s v="ENX2028"/>
    <s v="A145"/>
    <s v="EMP1000"/>
    <s v="C1458"/>
    <d v="2020-08-24T00:00:00"/>
    <x v="5"/>
    <n v="3"/>
    <n v="1178"/>
    <n v="683"/>
    <n v="4455"/>
    <n v="6273"/>
    <n v="383"/>
    <x v="7"/>
    <x v="14"/>
    <x v="219"/>
    <x v="0"/>
    <n v="6"/>
    <x v="7"/>
    <x v="1"/>
  </r>
  <r>
    <s v="AX22891"/>
    <s v="ENX2082"/>
    <s v="A142"/>
    <s v="EMP1022"/>
    <s v="C1319"/>
    <d v="2020-08-24T00:00:00"/>
    <x v="86"/>
    <n v="1"/>
    <n v="596"/>
    <n v="358"/>
    <n v="2756"/>
    <n v="3774"/>
    <n v="39"/>
    <x v="23"/>
    <x v="34"/>
    <x v="532"/>
    <x v="0"/>
    <n v="7"/>
    <x v="7"/>
    <x v="1"/>
  </r>
  <r>
    <s v="AX22892"/>
    <s v="ENX2020"/>
    <s v="A165"/>
    <s v="EMP1013"/>
    <s v="C1414"/>
    <d v="2020-08-24T00:00:00"/>
    <x v="18"/>
    <n v="3"/>
    <n v="1638"/>
    <n v="1261"/>
    <n v="421"/>
    <n v="561"/>
    <n v="548"/>
    <x v="44"/>
    <x v="8"/>
    <x v="448"/>
    <x v="4"/>
    <n v="8"/>
    <x v="7"/>
    <x v="1"/>
  </r>
  <r>
    <s v="AX22893"/>
    <s v="ENX2017"/>
    <s v="A164"/>
    <s v="EMP1006"/>
    <s v="C1248"/>
    <d v="2020-08-24T00:00:00"/>
    <x v="61"/>
    <n v="1"/>
    <n v="2283"/>
    <n v="1484"/>
    <n v="90"/>
    <n v="112"/>
    <n v="99"/>
    <x v="10"/>
    <x v="36"/>
    <x v="113"/>
    <x v="3"/>
    <n v="8"/>
    <x v="7"/>
    <x v="1"/>
  </r>
  <r>
    <s v="AX22900"/>
    <s v="ENX2091"/>
    <s v="A119"/>
    <s v="EMP1002"/>
    <s v="C1023"/>
    <d v="2020-08-24T00:00:00"/>
    <x v="39"/>
    <n v="1"/>
    <n v="1638"/>
    <n v="1261"/>
    <n v="1090"/>
    <n v="1380"/>
    <n v="495"/>
    <x v="45"/>
    <x v="1"/>
    <x v="710"/>
    <x v="3"/>
    <n v="8"/>
    <x v="7"/>
    <x v="1"/>
  </r>
  <r>
    <s v="AX22907"/>
    <s v="ENX2006"/>
    <s v="A168"/>
    <s v="EMP1016"/>
    <s v="C1617"/>
    <d v="2020-08-24T00:00:00"/>
    <x v="68"/>
    <n v="4"/>
    <n v="913"/>
    <n v="584"/>
    <n v="589"/>
    <n v="1052"/>
    <n v="431"/>
    <x v="21"/>
    <x v="28"/>
    <x v="84"/>
    <x v="1"/>
    <n v="9"/>
    <x v="7"/>
    <x v="1"/>
  </r>
  <r>
    <s v="AX22908"/>
    <s v="ENX2023"/>
    <s v="A171"/>
    <s v="EMP1028"/>
    <s v="C1593"/>
    <d v="2020-08-24T00:00:00"/>
    <x v="57"/>
    <n v="1"/>
    <n v="123"/>
    <n v="84"/>
    <n v="984"/>
    <n v="1367"/>
    <n v="13"/>
    <x v="65"/>
    <x v="29"/>
    <x v="238"/>
    <x v="1"/>
    <n v="12"/>
    <x v="7"/>
    <x v="1"/>
  </r>
  <r>
    <s v="AX22914"/>
    <s v="ENX2013"/>
    <s v="A150"/>
    <s v="EMP1022"/>
    <s v="C1653"/>
    <d v="2020-08-25T00:00:00"/>
    <x v="70"/>
    <n v="1"/>
    <n v="637"/>
    <n v="389"/>
    <n v="478"/>
    <n v="886"/>
    <n v="275"/>
    <x v="69"/>
    <x v="7"/>
    <x v="784"/>
    <x v="5"/>
    <n v="1"/>
    <x v="7"/>
    <x v="1"/>
  </r>
  <r>
    <s v="AX22923"/>
    <s v="ENX2071"/>
    <s v="A160"/>
    <s v="EMP1018"/>
    <s v="C1570"/>
    <d v="2020-08-25T00:00:00"/>
    <x v="92"/>
    <n v="1"/>
    <n v="880"/>
    <n v="634"/>
    <n v="876"/>
    <n v="1068"/>
    <n v="451"/>
    <x v="36"/>
    <x v="37"/>
    <x v="372"/>
    <x v="1"/>
    <n v="1"/>
    <x v="7"/>
    <x v="1"/>
  </r>
  <r>
    <s v="AX22924"/>
    <s v="ENX2067"/>
    <s v="A167"/>
    <s v="EMP1039"/>
    <s v="C1631"/>
    <d v="2020-08-25T00:00:00"/>
    <x v="30"/>
    <n v="1"/>
    <n v="1103"/>
    <n v="838"/>
    <n v="395"/>
    <n v="556"/>
    <n v="331"/>
    <x v="70"/>
    <x v="24"/>
    <x v="20"/>
    <x v="2"/>
    <n v="1"/>
    <x v="7"/>
    <x v="1"/>
  </r>
  <r>
    <s v="AX22928"/>
    <s v="ENX2088"/>
    <s v="A130"/>
    <s v="EMP1035"/>
    <s v="C1079"/>
    <d v="2020-08-25T00:00:00"/>
    <x v="48"/>
    <n v="4"/>
    <n v="368"/>
    <n v="294"/>
    <n v="90"/>
    <n v="112"/>
    <n v="662"/>
    <x v="2"/>
    <x v="44"/>
    <x v="235"/>
    <x v="5"/>
    <n v="2"/>
    <x v="7"/>
    <x v="1"/>
  </r>
  <r>
    <s v="AX22934"/>
    <s v="ENX2015"/>
    <s v="A146"/>
    <s v="EMP1031"/>
    <s v="C1369"/>
    <d v="2020-08-25T00:00:00"/>
    <x v="17"/>
    <n v="1"/>
    <n v="2464"/>
    <n v="1774"/>
    <n v="424"/>
    <n v="530"/>
    <n v="313"/>
    <x v="53"/>
    <x v="5"/>
    <x v="218"/>
    <x v="6"/>
    <n v="3"/>
    <x v="7"/>
    <x v="1"/>
  </r>
  <r>
    <s v="AX22936"/>
    <s v="ENX2020"/>
    <s v="A138"/>
    <s v="EMP1002"/>
    <s v="C1559"/>
    <d v="2020-08-25T00:00:00"/>
    <x v="18"/>
    <n v="1"/>
    <n v="603"/>
    <n v="416"/>
    <n v="409"/>
    <n v="817"/>
    <n v="331"/>
    <x v="34"/>
    <x v="1"/>
    <x v="463"/>
    <x v="0"/>
    <n v="3"/>
    <x v="7"/>
    <x v="1"/>
  </r>
  <r>
    <s v="AX22940"/>
    <s v="ENX2089"/>
    <s v="A123"/>
    <s v="EMP1031"/>
    <s v="C1372"/>
    <d v="2020-08-25T00:00:00"/>
    <x v="89"/>
    <n v="3"/>
    <n v="1494"/>
    <n v="971"/>
    <n v="408"/>
    <n v="504"/>
    <n v="1200"/>
    <x v="53"/>
    <x v="39"/>
    <x v="493"/>
    <x v="3"/>
    <n v="3"/>
    <x v="7"/>
    <x v="1"/>
  </r>
  <r>
    <s v="AX22942"/>
    <s v="ENX2042"/>
    <s v="A107"/>
    <s v="EMP1005"/>
    <s v="C1568"/>
    <d v="2020-08-25T00:00:00"/>
    <x v="49"/>
    <n v="1"/>
    <n v="886"/>
    <n v="478"/>
    <n v="1321"/>
    <n v="1972"/>
    <n v="140"/>
    <x v="53"/>
    <x v="30"/>
    <x v="231"/>
    <x v="4"/>
    <n v="4"/>
    <x v="7"/>
    <x v="1"/>
  </r>
  <r>
    <s v="AX22945"/>
    <s v="ENX2001"/>
    <s v="A154"/>
    <s v="EMP1014"/>
    <s v="C1699"/>
    <d v="2020-08-25T00:00:00"/>
    <x v="93"/>
    <n v="3"/>
    <n v="800"/>
    <n v="536"/>
    <n v="2144"/>
    <n v="3200"/>
    <n v="243"/>
    <x v="13"/>
    <x v="41"/>
    <x v="448"/>
    <x v="6"/>
    <n v="5"/>
    <x v="7"/>
    <x v="1"/>
  </r>
  <r>
    <s v="AX22952"/>
    <s v="ENX2096"/>
    <s v="A142"/>
    <s v="EMP1004"/>
    <s v="C1275"/>
    <d v="2020-08-25T00:00:00"/>
    <x v="36"/>
    <n v="1"/>
    <n v="458"/>
    <n v="376"/>
    <n v="1800"/>
    <n v="3000"/>
    <n v="64"/>
    <x v="67"/>
    <x v="24"/>
    <x v="654"/>
    <x v="4"/>
    <n v="6"/>
    <x v="7"/>
    <x v="1"/>
  </r>
  <r>
    <s v="AX22959"/>
    <s v="ENX2018"/>
    <s v="A167"/>
    <s v="EMP1027"/>
    <s v="C1485"/>
    <d v="2020-08-25T00:00:00"/>
    <x v="8"/>
    <n v="1"/>
    <n v="1077"/>
    <n v="732"/>
    <n v="584"/>
    <n v="913"/>
    <n v="318"/>
    <x v="53"/>
    <x v="30"/>
    <x v="17"/>
    <x v="2"/>
    <n v="7"/>
    <x v="7"/>
    <x v="1"/>
  </r>
  <r>
    <s v="AX22960"/>
    <s v="ENX2001"/>
    <s v="A126"/>
    <s v="EMP1014"/>
    <s v="C1507"/>
    <d v="2020-08-25T00:00:00"/>
    <x v="93"/>
    <n v="2"/>
    <n v="290"/>
    <n v="200"/>
    <n v="208"/>
    <n v="315"/>
    <n v="656"/>
    <x v="36"/>
    <x v="16"/>
    <x v="491"/>
    <x v="6"/>
    <n v="8"/>
    <x v="7"/>
    <x v="1"/>
  </r>
  <r>
    <s v="AX22961"/>
    <s v="ENX2024"/>
    <s v="A105"/>
    <s v="EMP1030"/>
    <s v="C1590"/>
    <d v="2020-08-25T00:00:00"/>
    <x v="2"/>
    <n v="1"/>
    <n v="203"/>
    <n v="154"/>
    <n v="2108"/>
    <n v="2810"/>
    <n v="2036"/>
    <x v="24"/>
    <x v="9"/>
    <x v="587"/>
    <x v="0"/>
    <n v="9"/>
    <x v="7"/>
    <x v="1"/>
  </r>
  <r>
    <s v="AX22962"/>
    <s v="ENX2036"/>
    <s v="A161"/>
    <s v="EMP1028"/>
    <s v="C1777"/>
    <d v="2020-08-25T00:00:00"/>
    <x v="1"/>
    <n v="1"/>
    <n v="1494"/>
    <n v="971"/>
    <n v="1108"/>
    <n v="1351"/>
    <n v="204"/>
    <x v="66"/>
    <x v="12"/>
    <x v="760"/>
    <x v="1"/>
    <n v="9"/>
    <x v="7"/>
    <x v="1"/>
  </r>
  <r>
    <s v="AX22965"/>
    <s v="ENX2068"/>
    <s v="A134"/>
    <s v="EMP1035"/>
    <s v="C1706"/>
    <d v="2020-08-25T00:00:00"/>
    <x v="20"/>
    <n v="1"/>
    <n v="1022"/>
    <n v="818"/>
    <n v="358"/>
    <n v="596"/>
    <n v="1632"/>
    <x v="21"/>
    <x v="22"/>
    <x v="380"/>
    <x v="5"/>
    <n v="9"/>
    <x v="7"/>
    <x v="1"/>
  </r>
  <r>
    <s v="AX22968"/>
    <s v="ENX2047"/>
    <s v="A149"/>
    <s v="EMP1010"/>
    <s v="C1549"/>
    <d v="2020-08-25T00:00:00"/>
    <x v="82"/>
    <n v="1"/>
    <n v="378"/>
    <n v="291"/>
    <n v="818"/>
    <n v="1022"/>
    <n v="4096"/>
    <x v="65"/>
    <x v="15"/>
    <x v="531"/>
    <x v="2"/>
    <n v="10"/>
    <x v="7"/>
    <x v="1"/>
  </r>
  <r>
    <s v="AX22971"/>
    <s v="ENX2025"/>
    <s v="A151"/>
    <s v="EMP1038"/>
    <s v="C1644"/>
    <d v="2020-08-25T00:00:00"/>
    <x v="21"/>
    <n v="1"/>
    <n v="504"/>
    <n v="408"/>
    <n v="4089"/>
    <n v="5175"/>
    <n v="360"/>
    <x v="19"/>
    <x v="19"/>
    <x v="460"/>
    <x v="4"/>
    <n v="10"/>
    <x v="7"/>
    <x v="1"/>
  </r>
  <r>
    <s v="AX22977"/>
    <s v="ENX2047"/>
    <s v="A156"/>
    <s v="EMP1012"/>
    <s v="C1654"/>
    <d v="2020-08-25T00:00:00"/>
    <x v="82"/>
    <n v="2"/>
    <n v="1566"/>
    <n v="1190"/>
    <n v="1184"/>
    <n v="2008"/>
    <n v="376"/>
    <x v="59"/>
    <x v="19"/>
    <x v="676"/>
    <x v="4"/>
    <n v="10"/>
    <x v="7"/>
    <x v="1"/>
  </r>
  <r>
    <s v="AX22984"/>
    <s v="ENX2057"/>
    <s v="A134"/>
    <s v="EMP1031"/>
    <s v="C1243"/>
    <d v="2020-08-25T00:00:00"/>
    <x v="78"/>
    <n v="4"/>
    <n v="1582"/>
    <n v="1234"/>
    <n v="1248"/>
    <n v="1809"/>
    <n v="1140"/>
    <x v="31"/>
    <x v="32"/>
    <x v="260"/>
    <x v="3"/>
    <n v="12"/>
    <x v="7"/>
    <x v="1"/>
  </r>
  <r>
    <s v="AX22986"/>
    <s v="ENX2081"/>
    <s v="A148"/>
    <s v="EMP1002"/>
    <s v="C1141"/>
    <d v="2020-08-25T00:00:00"/>
    <x v="62"/>
    <n v="4"/>
    <n v="2257"/>
    <n v="1535"/>
    <n v="1485"/>
    <n v="2091"/>
    <n v="345"/>
    <x v="29"/>
    <x v="20"/>
    <x v="654"/>
    <x v="6"/>
    <n v="12"/>
    <x v="7"/>
    <x v="1"/>
  </r>
  <r>
    <s v="AX22991"/>
    <s v="ENX2008"/>
    <s v="A152"/>
    <s v="EMP1009"/>
    <s v="C1357"/>
    <d v="2020-08-26T00:00:00"/>
    <x v="24"/>
    <n v="3"/>
    <n v="1639"/>
    <n v="1295"/>
    <n v="2913"/>
    <n v="4482"/>
    <n v="855"/>
    <x v="34"/>
    <x v="40"/>
    <x v="39"/>
    <x v="5"/>
    <n v="12"/>
    <x v="7"/>
    <x v="0"/>
  </r>
  <r>
    <s v="AX22999"/>
    <s v="ENX2039"/>
    <s v="A165"/>
    <s v="EMP1034"/>
    <s v="C1345"/>
    <d v="2020-08-26T00:00:00"/>
    <x v="96"/>
    <n v="1"/>
    <n v="1278"/>
    <n v="665"/>
    <n v="4455"/>
    <n v="6273"/>
    <n v="724"/>
    <x v="38"/>
    <x v="1"/>
    <x v="435"/>
    <x v="5"/>
    <n v="2"/>
    <x v="7"/>
    <x v="1"/>
  </r>
  <r>
    <s v="AX23003"/>
    <s v="ENX2067"/>
    <s v="A117"/>
    <s v="EMP1032"/>
    <s v="C1019"/>
    <d v="2020-08-26T00:00:00"/>
    <x v="30"/>
    <n v="1"/>
    <n v="127"/>
    <n v="79"/>
    <n v="900"/>
    <n v="1636"/>
    <n v="286"/>
    <x v="30"/>
    <x v="44"/>
    <x v="110"/>
    <x v="0"/>
    <n v="2"/>
    <x v="7"/>
    <x v="1"/>
  </r>
  <r>
    <s v="AX23006"/>
    <s v="ENX2092"/>
    <s v="A109"/>
    <s v="EMP1018"/>
    <s v="C1733"/>
    <d v="2020-08-26T00:00:00"/>
    <x v="87"/>
    <n v="1"/>
    <n v="1972"/>
    <n v="1321"/>
    <n v="1272"/>
    <n v="1590"/>
    <n v="290"/>
    <x v="60"/>
    <x v="15"/>
    <x v="296"/>
    <x v="5"/>
    <n v="8"/>
    <x v="7"/>
    <x v="1"/>
  </r>
  <r>
    <s v="AX23012"/>
    <s v="ENX2006"/>
    <s v="A148"/>
    <s v="EMP1043"/>
    <s v="C1226"/>
    <d v="2020-08-26T00:00:00"/>
    <x v="68"/>
    <n v="2"/>
    <n v="2182"/>
    <n v="1200"/>
    <n v="584"/>
    <n v="913"/>
    <n v="383"/>
    <x v="43"/>
    <x v="40"/>
    <x v="372"/>
    <x v="6"/>
    <n v="9"/>
    <x v="7"/>
    <x v="1"/>
  </r>
  <r>
    <s v="AX23019"/>
    <s v="ENX2072"/>
    <s v="A143"/>
    <s v="EMP1008"/>
    <s v="C1365"/>
    <d v="2020-08-26T00:00:00"/>
    <x v="31"/>
    <n v="2"/>
    <n v="1022"/>
    <n v="818"/>
    <n v="2728"/>
    <n v="5352"/>
    <n v="68"/>
    <x v="21"/>
    <x v="11"/>
    <x v="620"/>
    <x v="2"/>
    <n v="9"/>
    <x v="7"/>
    <x v="1"/>
  </r>
  <r>
    <s v="AX23020"/>
    <s v="ENX2047"/>
    <s v="A154"/>
    <s v="EMP1027"/>
    <s v="C1232"/>
    <d v="2020-08-26T00:00:00"/>
    <x v="82"/>
    <n v="1"/>
    <n v="1798"/>
    <n v="971"/>
    <n v="2928"/>
    <n v="4308"/>
    <n v="344"/>
    <x v="0"/>
    <x v="35"/>
    <x v="377"/>
    <x v="3"/>
    <n v="10"/>
    <x v="7"/>
    <x v="1"/>
  </r>
  <r>
    <s v="AX23024"/>
    <s v="ENX2080"/>
    <s v="A170"/>
    <s v="EMP1003"/>
    <s v="C1032"/>
    <d v="2020-08-26T00:00:00"/>
    <x v="37"/>
    <n v="2"/>
    <n v="2353"/>
    <n v="1788"/>
    <n v="1742"/>
    <n v="3416"/>
    <n v="1044"/>
    <x v="59"/>
    <x v="41"/>
    <x v="156"/>
    <x v="4"/>
    <n v="12"/>
    <x v="7"/>
    <x v="1"/>
  </r>
  <r>
    <s v="AX23025"/>
    <s v="ENX2024"/>
    <s v="A154"/>
    <s v="EMP1005"/>
    <s v="C1321"/>
    <d v="2020-08-27T00:00:00"/>
    <x v="2"/>
    <n v="1"/>
    <n v="886"/>
    <n v="478"/>
    <n v="1896"/>
    <n v="2495"/>
    <n v="528"/>
    <x v="41"/>
    <x v="3"/>
    <x v="229"/>
    <x v="4"/>
    <n v="1"/>
    <x v="7"/>
    <x v="1"/>
  </r>
  <r>
    <s v="AX23026"/>
    <s v="ENX2029"/>
    <s v="A153"/>
    <s v="EMP1017"/>
    <s v="C1737"/>
    <d v="2020-08-27T00:00:00"/>
    <x v="3"/>
    <n v="1"/>
    <n v="530"/>
    <n v="435"/>
    <n v="850"/>
    <n v="1090"/>
    <n v="799"/>
    <x v="0"/>
    <x v="35"/>
    <x v="339"/>
    <x v="6"/>
    <n v="7"/>
    <x v="7"/>
    <x v="1"/>
  </r>
  <r>
    <s v="AX23029"/>
    <s v="ENX2099"/>
    <s v="A118"/>
    <s v="EMP1032"/>
    <s v="C1287"/>
    <d v="2020-08-27T00:00:00"/>
    <x v="52"/>
    <n v="2"/>
    <n v="502"/>
    <n v="296"/>
    <n v="1464"/>
    <n v="2154"/>
    <n v="1569"/>
    <x v="11"/>
    <x v="32"/>
    <x v="701"/>
    <x v="6"/>
    <n v="9"/>
    <x v="7"/>
    <x v="1"/>
  </r>
  <r>
    <s v="AX23031"/>
    <s v="ENX2005"/>
    <s v="A150"/>
    <s v="EMP1029"/>
    <s v="C1729"/>
    <d v="2020-08-27T00:00:00"/>
    <x v="79"/>
    <n v="4"/>
    <n v="1899"/>
    <n v="1044"/>
    <n v="292"/>
    <n v="356"/>
    <n v="1100"/>
    <x v="6"/>
    <x v="27"/>
    <x v="8"/>
    <x v="1"/>
    <n v="9"/>
    <x v="7"/>
    <x v="1"/>
  </r>
  <r>
    <s v="AX23034"/>
    <s v="ENX2096"/>
    <s v="A152"/>
    <s v="EMP1044"/>
    <s v="C1461"/>
    <d v="2020-08-27T00:00:00"/>
    <x v="36"/>
    <n v="4"/>
    <n v="1414"/>
    <n v="962"/>
    <n v="1777"/>
    <n v="2141"/>
    <n v="44"/>
    <x v="70"/>
    <x v="39"/>
    <x v="131"/>
    <x v="3"/>
    <n v="9"/>
    <x v="7"/>
    <x v="1"/>
  </r>
  <r>
    <s v="AX23041"/>
    <s v="ENX2078"/>
    <s v="A164"/>
    <s v="EMP1016"/>
    <s v="C1401"/>
    <d v="2020-08-27T00:00:00"/>
    <x v="66"/>
    <n v="1"/>
    <n v="818"/>
    <n v="450"/>
    <n v="5322"/>
    <n v="7392"/>
    <n v="360"/>
    <x v="56"/>
    <x v="42"/>
    <x v="711"/>
    <x v="6"/>
    <n v="10"/>
    <x v="7"/>
    <x v="1"/>
  </r>
  <r>
    <s v="AX23048"/>
    <s v="ENX2087"/>
    <s v="A141"/>
    <s v="EMP1042"/>
    <s v="C1701"/>
    <d v="2020-08-27T00:00:00"/>
    <x v="95"/>
    <n v="1"/>
    <n v="1582"/>
    <n v="1234"/>
    <n v="1305"/>
    <n v="1812"/>
    <n v="2070"/>
    <x v="55"/>
    <x v="27"/>
    <x v="285"/>
    <x v="1"/>
    <n v="12"/>
    <x v="7"/>
    <x v="1"/>
  </r>
  <r>
    <s v="AX23051"/>
    <s v="ENX2003"/>
    <s v="A134"/>
    <s v="EMP1030"/>
    <s v="C1720"/>
    <d v="2020-08-27T00:00:00"/>
    <x v="22"/>
    <n v="3"/>
    <n v="1809"/>
    <n v="1067"/>
    <n v="807"/>
    <n v="1467"/>
    <n v="406"/>
    <x v="66"/>
    <x v="1"/>
    <x v="164"/>
    <x v="3"/>
    <n v="12"/>
    <x v="7"/>
    <x v="1"/>
  </r>
  <r>
    <s v="AX23063"/>
    <s v="ENX2060"/>
    <s v="A106"/>
    <s v="EMP1031"/>
    <s v="C1137"/>
    <d v="2020-08-27T00:00:00"/>
    <x v="73"/>
    <n v="1"/>
    <n v="2495"/>
    <n v="1896"/>
    <n v="683"/>
    <n v="1119"/>
    <n v="509"/>
    <x v="35"/>
    <x v="38"/>
    <x v="123"/>
    <x v="6"/>
    <n v="12"/>
    <x v="7"/>
    <x v="1"/>
  </r>
  <r>
    <s v="AX23068"/>
    <s v="ENX2077"/>
    <s v="A142"/>
    <s v="EMP1013"/>
    <s v="C1793"/>
    <d v="2020-08-28T00:00:00"/>
    <x v="51"/>
    <n v="3"/>
    <n v="2497"/>
    <n v="1473"/>
    <n v="389"/>
    <n v="637"/>
    <n v="344"/>
    <x v="23"/>
    <x v="15"/>
    <x v="766"/>
    <x v="2"/>
    <n v="12"/>
    <x v="7"/>
    <x v="0"/>
  </r>
  <r>
    <s v="AX23072"/>
    <s v="ENX2075"/>
    <s v="A148"/>
    <s v="EMP1032"/>
    <s v="C1654"/>
    <d v="2020-08-28T00:00:00"/>
    <x v="35"/>
    <n v="2"/>
    <n v="1367"/>
    <n v="984"/>
    <n v="1518"/>
    <n v="2410"/>
    <n v="313"/>
    <x v="51"/>
    <x v="38"/>
    <x v="785"/>
    <x v="3"/>
    <n v="1"/>
    <x v="7"/>
    <x v="1"/>
  </r>
  <r>
    <s v="AX23075"/>
    <s v="ENX2053"/>
    <s v="A139"/>
    <s v="EMP1025"/>
    <s v="C1633"/>
    <d v="2020-08-28T00:00:00"/>
    <x v="33"/>
    <n v="2"/>
    <n v="871"/>
    <n v="540"/>
    <n v="1367"/>
    <n v="2241"/>
    <n v="204"/>
    <x v="19"/>
    <x v="31"/>
    <x v="257"/>
    <x v="4"/>
    <n v="2"/>
    <x v="7"/>
    <x v="1"/>
  </r>
  <r>
    <s v="AX23082"/>
    <s v="ENX2091"/>
    <s v="A164"/>
    <s v="EMP1033"/>
    <s v="C1110"/>
    <d v="2020-08-28T00:00:00"/>
    <x v="39"/>
    <n v="1"/>
    <n v="561"/>
    <n v="421"/>
    <n v="294"/>
    <n v="368"/>
    <n v="1218"/>
    <x v="7"/>
    <x v="5"/>
    <x v="694"/>
    <x v="5"/>
    <n v="4"/>
    <x v="7"/>
    <x v="1"/>
  </r>
  <r>
    <s v="AX23085"/>
    <s v="ENX2040"/>
    <s v="A165"/>
    <s v="EMP1024"/>
    <s v="C1211"/>
    <d v="2020-08-28T00:00:00"/>
    <x v="4"/>
    <n v="4"/>
    <n v="356"/>
    <n v="292"/>
    <n v="1484"/>
    <n v="2283"/>
    <n v="364"/>
    <x v="4"/>
    <x v="26"/>
    <x v="157"/>
    <x v="2"/>
    <n v="4"/>
    <x v="7"/>
    <x v="1"/>
  </r>
  <r>
    <s v="AX23094"/>
    <s v="ENX2002"/>
    <s v="A164"/>
    <s v="EMP1017"/>
    <s v="C1235"/>
    <d v="2020-08-28T00:00:00"/>
    <x v="100"/>
    <n v="1"/>
    <n v="771"/>
    <n v="648"/>
    <n v="3519"/>
    <n v="5586"/>
    <n v="1024"/>
    <x v="47"/>
    <x v="26"/>
    <x v="51"/>
    <x v="5"/>
    <n v="5"/>
    <x v="7"/>
    <x v="1"/>
  </r>
  <r>
    <s v="AX23104"/>
    <s v="ENX2078"/>
    <s v="A152"/>
    <s v="EMP1004"/>
    <s v="C1134"/>
    <d v="2020-08-28T00:00:00"/>
    <x v="66"/>
    <n v="4"/>
    <n v="2396"/>
    <n v="1965"/>
    <n v="540"/>
    <n v="871"/>
    <n v="2685"/>
    <x v="28"/>
    <x v="18"/>
    <x v="57"/>
    <x v="1"/>
    <n v="6"/>
    <x v="7"/>
    <x v="1"/>
  </r>
  <r>
    <s v="AX23108"/>
    <s v="ENX2078"/>
    <s v="A110"/>
    <s v="EMP1025"/>
    <s v="C1161"/>
    <d v="2020-08-28T00:00:00"/>
    <x v="66"/>
    <n v="2"/>
    <n v="356"/>
    <n v="292"/>
    <n v="2732"/>
    <n v="4476"/>
    <n v="270"/>
    <x v="54"/>
    <x v="6"/>
    <x v="309"/>
    <x v="5"/>
    <n v="7"/>
    <x v="7"/>
    <x v="1"/>
  </r>
  <r>
    <s v="AX23115"/>
    <s v="ENX2006"/>
    <s v="A161"/>
    <s v="EMP1044"/>
    <s v="C1343"/>
    <d v="2020-08-28T00:00:00"/>
    <x v="68"/>
    <n v="1"/>
    <n v="1353"/>
    <n v="947"/>
    <n v="1378"/>
    <n v="1887"/>
    <n v="816"/>
    <x v="3"/>
    <x v="42"/>
    <x v="215"/>
    <x v="0"/>
    <n v="7"/>
    <x v="7"/>
    <x v="1"/>
  </r>
  <r>
    <s v="AX23116"/>
    <s v="ENX2054"/>
    <s v="A165"/>
    <s v="EMP1016"/>
    <s v="C1087"/>
    <d v="2020-08-28T00:00:00"/>
    <x v="12"/>
    <n v="3"/>
    <n v="561"/>
    <n v="421"/>
    <n v="1924"/>
    <n v="2828"/>
    <n v="123"/>
    <x v="12"/>
    <x v="16"/>
    <x v="299"/>
    <x v="3"/>
    <n v="12"/>
    <x v="7"/>
    <x v="1"/>
  </r>
  <r>
    <s v="AX23117"/>
    <s v="ENX2090"/>
    <s v="A127"/>
    <s v="EMP1032"/>
    <s v="C1369"/>
    <d v="2020-08-29T00:00:00"/>
    <x v="55"/>
    <n v="4"/>
    <n v="1708"/>
    <n v="871"/>
    <n v="208"/>
    <n v="315"/>
    <n v="1462"/>
    <x v="46"/>
    <x v="37"/>
    <x v="675"/>
    <x v="6"/>
    <n v="1"/>
    <x v="7"/>
    <x v="1"/>
  </r>
  <r>
    <s v="AX23125"/>
    <s v="ENX2018"/>
    <s v="A150"/>
    <s v="EMP1043"/>
    <s v="C1394"/>
    <d v="2020-08-29T00:00:00"/>
    <x v="8"/>
    <n v="1"/>
    <n v="1022"/>
    <n v="818"/>
    <n v="2700"/>
    <n v="4500"/>
    <n v="2166"/>
    <x v="58"/>
    <x v="7"/>
    <x v="417"/>
    <x v="6"/>
    <n v="1"/>
    <x v="7"/>
    <x v="1"/>
  </r>
  <r>
    <s v="AX23137"/>
    <s v="ENX2075"/>
    <s v="A119"/>
    <s v="EMP1009"/>
    <s v="C1289"/>
    <d v="2020-08-29T00:00:00"/>
    <x v="35"/>
    <n v="1"/>
    <n v="1639"/>
    <n v="1295"/>
    <n v="2610"/>
    <n v="3624"/>
    <n v="322"/>
    <x v="62"/>
    <x v="17"/>
    <x v="56"/>
    <x v="0"/>
    <n v="2"/>
    <x v="7"/>
    <x v="1"/>
  </r>
  <r>
    <s v="AX23141"/>
    <s v="ENX2017"/>
    <s v="A132"/>
    <s v="EMP1022"/>
    <s v="C1488"/>
    <d v="2020-08-29T00:00:00"/>
    <x v="61"/>
    <n v="3"/>
    <n v="1635"/>
    <n v="1046"/>
    <n v="3660"/>
    <n v="5013"/>
    <n v="408"/>
    <x v="38"/>
    <x v="24"/>
    <x v="258"/>
    <x v="0"/>
    <n v="3"/>
    <x v="7"/>
    <x v="1"/>
  </r>
  <r>
    <s v="AX23148"/>
    <s v="ENX2032"/>
    <s v="A109"/>
    <s v="EMP1043"/>
    <s v="C1184"/>
    <d v="2020-08-29T00:00:00"/>
    <x v="47"/>
    <n v="3"/>
    <n v="818"/>
    <n v="450"/>
    <n v="1777"/>
    <n v="2141"/>
    <n v="274"/>
    <x v="34"/>
    <x v="7"/>
    <x v="274"/>
    <x v="5"/>
    <n v="5"/>
    <x v="7"/>
    <x v="1"/>
  </r>
  <r>
    <s v="AX23152"/>
    <s v="ENX2021"/>
    <s v="A134"/>
    <s v="EMP1004"/>
    <s v="C1585"/>
    <d v="2020-08-29T00:00:00"/>
    <x v="77"/>
    <n v="4"/>
    <n v="181"/>
    <n v="130"/>
    <n v="1397"/>
    <n v="1967"/>
    <n v="192"/>
    <x v="19"/>
    <x v="37"/>
    <x v="705"/>
    <x v="2"/>
    <n v="6"/>
    <x v="7"/>
    <x v="1"/>
  </r>
  <r>
    <s v="AX23159"/>
    <s v="ENX2100"/>
    <s v="A138"/>
    <s v="EMP1037"/>
    <s v="C1138"/>
    <d v="2020-08-29T00:00:00"/>
    <x v="28"/>
    <n v="3"/>
    <n v="818"/>
    <n v="450"/>
    <n v="1512"/>
    <n v="2853"/>
    <n v="1100"/>
    <x v="34"/>
    <x v="33"/>
    <x v="478"/>
    <x v="2"/>
    <n v="7"/>
    <x v="7"/>
    <x v="1"/>
  </r>
  <r>
    <s v="AX23174"/>
    <s v="ENX2013"/>
    <s v="A168"/>
    <s v="EMP1027"/>
    <s v="C1520"/>
    <d v="2020-08-29T00:00:00"/>
    <x v="70"/>
    <n v="3"/>
    <n v="1494"/>
    <n v="971"/>
    <n v="1774"/>
    <n v="2464"/>
    <n v="164"/>
    <x v="23"/>
    <x v="22"/>
    <x v="354"/>
    <x v="0"/>
    <n v="8"/>
    <x v="7"/>
    <x v="1"/>
  </r>
  <r>
    <s v="AX23175"/>
    <s v="ENX2017"/>
    <s v="A125"/>
    <s v="EMP1031"/>
    <s v="C1453"/>
    <d v="2020-08-29T00:00:00"/>
    <x v="61"/>
    <n v="1"/>
    <n v="947"/>
    <n v="786"/>
    <n v="2046"/>
    <n v="4014"/>
    <n v="140"/>
    <x v="19"/>
    <x v="44"/>
    <x v="76"/>
    <x v="4"/>
    <n v="8"/>
    <x v="7"/>
    <x v="1"/>
  </r>
  <r>
    <s v="AX23177"/>
    <s v="ENX2034"/>
    <s v="A147"/>
    <s v="EMP1000"/>
    <s v="C1249"/>
    <d v="2020-08-29T00:00:00"/>
    <x v="32"/>
    <n v="1"/>
    <n v="596"/>
    <n v="358"/>
    <n v="416"/>
    <n v="603"/>
    <n v="264"/>
    <x v="70"/>
    <x v="5"/>
    <x v="786"/>
    <x v="5"/>
    <n v="9"/>
    <x v="7"/>
    <x v="1"/>
  </r>
  <r>
    <s v="AX23190"/>
    <s v="ENX2057"/>
    <s v="A111"/>
    <s v="EMP1006"/>
    <s v="C1252"/>
    <d v="2020-08-29T00:00:00"/>
    <x v="78"/>
    <n v="3"/>
    <n v="826"/>
    <n v="562"/>
    <n v="665"/>
    <n v="1278"/>
    <n v="618"/>
    <x v="4"/>
    <x v="7"/>
    <x v="355"/>
    <x v="4"/>
    <n v="9"/>
    <x v="7"/>
    <x v="1"/>
  </r>
  <r>
    <s v="AX23195"/>
    <s v="ENX2022"/>
    <s v="A141"/>
    <s v="EMP1009"/>
    <s v="C1652"/>
    <d v="2020-08-29T00:00:00"/>
    <x v="27"/>
    <n v="3"/>
    <n v="556"/>
    <n v="395"/>
    <n v="3884"/>
    <n v="7192"/>
    <n v="1100"/>
    <x v="18"/>
    <x v="21"/>
    <x v="364"/>
    <x v="6"/>
    <n v="10"/>
    <x v="7"/>
    <x v="1"/>
  </r>
  <r>
    <s v="AX23197"/>
    <s v="ENX2093"/>
    <s v="A106"/>
    <s v="EMP1040"/>
    <s v="C1795"/>
    <d v="2020-08-29T00:00:00"/>
    <x v="99"/>
    <n v="1"/>
    <n v="1338"/>
    <n v="682"/>
    <n v="1686"/>
    <n v="2478"/>
    <n v="982"/>
    <x v="19"/>
    <x v="12"/>
    <x v="468"/>
    <x v="0"/>
    <n v="10"/>
    <x v="7"/>
    <x v="1"/>
  </r>
  <r>
    <s v="AX23198"/>
    <s v="ENX2038"/>
    <s v="A135"/>
    <s v="EMP1035"/>
    <s v="C1065"/>
    <d v="2020-08-30T00:00:00"/>
    <x v="84"/>
    <n v="2"/>
    <n v="1743"/>
    <n v="872"/>
    <n v="294"/>
    <n v="368"/>
    <n v="1695"/>
    <x v="18"/>
    <x v="21"/>
    <x v="504"/>
    <x v="1"/>
    <n v="1"/>
    <x v="7"/>
    <x v="1"/>
  </r>
  <r>
    <s v="AX23203"/>
    <s v="ENX2063"/>
    <s v="A136"/>
    <s v="EMP1032"/>
    <s v="C1622"/>
    <d v="2020-08-30T00:00:00"/>
    <x v="83"/>
    <n v="1"/>
    <n v="1862"/>
    <n v="1173"/>
    <n v="7152"/>
    <n v="9412"/>
    <n v="1888"/>
    <x v="57"/>
    <x v="43"/>
    <x v="576"/>
    <x v="5"/>
    <n v="1"/>
    <x v="7"/>
    <x v="1"/>
  </r>
  <r>
    <s v="AX23206"/>
    <s v="ENX2091"/>
    <s v="A143"/>
    <s v="EMP1005"/>
    <s v="C1633"/>
    <d v="2020-08-30T00:00:00"/>
    <x v="39"/>
    <n v="1"/>
    <n v="368"/>
    <n v="269"/>
    <n v="1777"/>
    <n v="2141"/>
    <n v="4400"/>
    <x v="45"/>
    <x v="5"/>
    <x v="202"/>
    <x v="6"/>
    <n v="2"/>
    <x v="7"/>
    <x v="1"/>
  </r>
  <r>
    <s v="AX23209"/>
    <s v="ENX2027"/>
    <s v="A135"/>
    <s v="EMP1034"/>
    <s v="C1294"/>
    <d v="2020-08-30T00:00:00"/>
    <x v="19"/>
    <n v="1"/>
    <n v="504"/>
    <n v="408"/>
    <n v="1664"/>
    <n v="2412"/>
    <n v="96"/>
    <x v="21"/>
    <x v="21"/>
    <x v="761"/>
    <x v="3"/>
    <n v="2"/>
    <x v="7"/>
    <x v="1"/>
  </r>
  <r>
    <s v="AX23211"/>
    <s v="ENX2046"/>
    <s v="A104"/>
    <s v="EMP1015"/>
    <s v="C1508"/>
    <d v="2020-08-30T00:00:00"/>
    <x v="38"/>
    <n v="1"/>
    <n v="818"/>
    <n v="450"/>
    <n v="1473"/>
    <n v="2497"/>
    <n v="766"/>
    <x v="31"/>
    <x v="10"/>
    <x v="770"/>
    <x v="1"/>
    <n v="5"/>
    <x v="7"/>
    <x v="1"/>
  </r>
  <r>
    <s v="AX23213"/>
    <s v="ENX2029"/>
    <s v="A132"/>
    <s v="EMP1026"/>
    <s v="C1630"/>
    <d v="2020-08-30T00:00:00"/>
    <x v="3"/>
    <n v="1"/>
    <n v="123"/>
    <n v="84"/>
    <n v="3702"/>
    <n v="4746"/>
    <n v="3300"/>
    <x v="52"/>
    <x v="31"/>
    <x v="741"/>
    <x v="1"/>
    <n v="5"/>
    <x v="7"/>
    <x v="1"/>
  </r>
  <r>
    <s v="AX23218"/>
    <s v="ENX2004"/>
    <s v="A128"/>
    <s v="EMP1004"/>
    <s v="C1366"/>
    <d v="2020-08-30T00:00:00"/>
    <x v="23"/>
    <n v="3"/>
    <n v="1743"/>
    <n v="872"/>
    <n v="416"/>
    <n v="603"/>
    <n v="3496"/>
    <x v="56"/>
    <x v="40"/>
    <x v="229"/>
    <x v="1"/>
    <n v="6"/>
    <x v="7"/>
    <x v="1"/>
  </r>
  <r>
    <s v="AX23223"/>
    <s v="ENX2080"/>
    <s v="A113"/>
    <s v="EMP1013"/>
    <s v="C1657"/>
    <d v="2020-08-30T00:00:00"/>
    <x v="37"/>
    <n v="1"/>
    <n v="2257"/>
    <n v="1535"/>
    <n v="752"/>
    <n v="916"/>
    <n v="1308"/>
    <x v="40"/>
    <x v="29"/>
    <x v="548"/>
    <x v="5"/>
    <n v="6"/>
    <x v="7"/>
    <x v="1"/>
  </r>
  <r>
    <s v="AX23225"/>
    <s v="ENX2083"/>
    <s v="A125"/>
    <s v="EMP1030"/>
    <s v="C1155"/>
    <d v="2020-08-30T00:00:00"/>
    <x v="59"/>
    <n v="3"/>
    <n v="637"/>
    <n v="389"/>
    <n v="255"/>
    <n v="392"/>
    <n v="690"/>
    <x v="48"/>
    <x v="2"/>
    <x v="717"/>
    <x v="6"/>
    <n v="6"/>
    <x v="7"/>
    <x v="1"/>
  </r>
  <r>
    <s v="AX23230"/>
    <s v="ENX2083"/>
    <s v="A151"/>
    <s v="EMP1021"/>
    <s v="C1727"/>
    <d v="2020-08-30T00:00:00"/>
    <x v="59"/>
    <n v="1"/>
    <n v="684"/>
    <n v="561"/>
    <n v="3132"/>
    <n v="5697"/>
    <n v="1508"/>
    <x v="5"/>
    <x v="3"/>
    <x v="548"/>
    <x v="6"/>
    <n v="7"/>
    <x v="7"/>
    <x v="1"/>
  </r>
  <r>
    <s v="AX23238"/>
    <s v="ENX2070"/>
    <s v="A170"/>
    <s v="EMP1035"/>
    <s v="C1722"/>
    <d v="2020-08-30T00:00:00"/>
    <x v="40"/>
    <n v="1"/>
    <n v="1798"/>
    <n v="971"/>
    <n v="2446"/>
    <n v="4010"/>
    <n v="1742"/>
    <x v="27"/>
    <x v="21"/>
    <x v="262"/>
    <x v="1"/>
    <n v="8"/>
    <x v="7"/>
    <x v="1"/>
  </r>
  <r>
    <s v="AX23241"/>
    <s v="ENX2076"/>
    <s v="A143"/>
    <s v="EMP1036"/>
    <s v="C1303"/>
    <d v="2020-08-30T00:00:00"/>
    <x v="15"/>
    <n v="2"/>
    <n v="947"/>
    <n v="786"/>
    <n v="1074"/>
    <n v="1788"/>
    <n v="137"/>
    <x v="14"/>
    <x v="12"/>
    <x v="299"/>
    <x v="2"/>
    <n v="9"/>
    <x v="7"/>
    <x v="1"/>
  </r>
  <r>
    <s v="AX23245"/>
    <s v="ENX2042"/>
    <s v="A165"/>
    <s v="EMP1038"/>
    <s v="C1279"/>
    <d v="2020-08-30T00:00:00"/>
    <x v="49"/>
    <n v="1"/>
    <n v="1351"/>
    <n v="1108"/>
    <n v="945"/>
    <n v="1889"/>
    <n v="871"/>
    <x v="52"/>
    <x v="4"/>
    <x v="136"/>
    <x v="4"/>
    <n v="10"/>
    <x v="7"/>
    <x v="1"/>
  </r>
  <r>
    <s v="AX23248"/>
    <s v="ENX2051"/>
    <s v="A135"/>
    <s v="EMP1029"/>
    <s v="C1692"/>
    <d v="2020-08-30T00:00:00"/>
    <x v="14"/>
    <n v="1"/>
    <n v="1178"/>
    <n v="683"/>
    <n v="90"/>
    <n v="112"/>
    <n v="1200"/>
    <x v="1"/>
    <x v="31"/>
    <x v="55"/>
    <x v="6"/>
    <n v="12"/>
    <x v="7"/>
    <x v="1"/>
  </r>
  <r>
    <s v="AX23250"/>
    <s v="ENX2019"/>
    <s v="A172"/>
    <s v="EMP1033"/>
    <s v="C1405"/>
    <d v="2020-08-31T00:00:00"/>
    <x v="60"/>
    <n v="3"/>
    <n v="1522"/>
    <n v="791"/>
    <n v="1516"/>
    <n v="1783"/>
    <n v="280"/>
    <x v="49"/>
    <x v="27"/>
    <x v="618"/>
    <x v="1"/>
    <n v="12"/>
    <x v="7"/>
    <x v="0"/>
  </r>
  <r>
    <s v="AX23251"/>
    <s v="ENX2078"/>
    <s v="A117"/>
    <s v="EMP1006"/>
    <s v="C1149"/>
    <d v="2020-08-31T00:00:00"/>
    <x v="66"/>
    <n v="4"/>
    <n v="1414"/>
    <n v="962"/>
    <n v="3324"/>
    <n v="4053"/>
    <n v="463"/>
    <x v="21"/>
    <x v="20"/>
    <x v="371"/>
    <x v="3"/>
    <n v="12"/>
    <x v="7"/>
    <x v="0"/>
  </r>
  <r>
    <s v="AX23254"/>
    <s v="ENX2046"/>
    <s v="A124"/>
    <s v="EMP1009"/>
    <s v="C1493"/>
    <d v="2020-08-31T00:00:00"/>
    <x v="38"/>
    <n v="3"/>
    <n v="584"/>
    <n v="420"/>
    <n v="2886"/>
    <n v="4242"/>
    <n v="801"/>
    <x v="64"/>
    <x v="11"/>
    <x v="421"/>
    <x v="6"/>
    <n v="1"/>
    <x v="7"/>
    <x v="1"/>
  </r>
  <r>
    <s v="AX23256"/>
    <s v="ENX2069"/>
    <s v="A102"/>
    <s v="EMP1015"/>
    <s v="C1797"/>
    <d v="2020-08-31T00:00:00"/>
    <x v="46"/>
    <n v="1"/>
    <n v="1899"/>
    <n v="1044"/>
    <n v="22"/>
    <n v="35"/>
    <n v="256"/>
    <x v="1"/>
    <x v="9"/>
    <x v="660"/>
    <x v="4"/>
    <n v="2"/>
    <x v="7"/>
    <x v="1"/>
  </r>
  <r>
    <s v="AX23258"/>
    <s v="ENX2001"/>
    <s v="A142"/>
    <s v="EMP1020"/>
    <s v="C1375"/>
    <d v="2020-08-31T00:00:00"/>
    <x v="93"/>
    <n v="1"/>
    <n v="1972"/>
    <n v="1321"/>
    <n v="945"/>
    <n v="1889"/>
    <n v="613"/>
    <x v="25"/>
    <x v="7"/>
    <x v="439"/>
    <x v="6"/>
    <n v="2"/>
    <x v="7"/>
    <x v="1"/>
  </r>
  <r>
    <s v="AX23266"/>
    <s v="ENX2035"/>
    <s v="A167"/>
    <s v="EMP1008"/>
    <s v="C1637"/>
    <d v="2020-08-31T00:00:00"/>
    <x v="26"/>
    <n v="1"/>
    <n v="290"/>
    <n v="200"/>
    <n v="1572"/>
    <n v="1894"/>
    <n v="589"/>
    <x v="52"/>
    <x v="11"/>
    <x v="75"/>
    <x v="1"/>
    <n v="4"/>
    <x v="7"/>
    <x v="1"/>
  </r>
  <r>
    <s v="AX23267"/>
    <s v="ENX2000"/>
    <s v="A109"/>
    <s v="EMP1010"/>
    <s v="C1638"/>
    <d v="2020-08-31T00:00:00"/>
    <x v="98"/>
    <n v="1"/>
    <n v="684"/>
    <n v="561"/>
    <n v="1367"/>
    <n v="2241"/>
    <n v="2396"/>
    <x v="65"/>
    <x v="39"/>
    <x v="142"/>
    <x v="4"/>
    <n v="5"/>
    <x v="7"/>
    <x v="1"/>
  </r>
  <r>
    <s v="AX23277"/>
    <s v="ENX2071"/>
    <s v="A162"/>
    <s v="EMP1043"/>
    <s v="C1601"/>
    <d v="2020-08-31T00:00:00"/>
    <x v="92"/>
    <n v="1"/>
    <n v="2497"/>
    <n v="1473"/>
    <n v="408"/>
    <n v="504"/>
    <n v="824"/>
    <x v="51"/>
    <x v="12"/>
    <x v="184"/>
    <x v="4"/>
    <n v="6"/>
    <x v="7"/>
    <x v="1"/>
  </r>
  <r>
    <s v="AX23282"/>
    <s v="ENX2078"/>
    <s v="A149"/>
    <s v="EMP1030"/>
    <s v="C1137"/>
    <d v="2020-08-31T00:00:00"/>
    <x v="66"/>
    <n v="2"/>
    <n v="1367"/>
    <n v="984"/>
    <n v="634"/>
    <n v="880"/>
    <n v="1456"/>
    <x v="58"/>
    <x v="19"/>
    <x v="439"/>
    <x v="2"/>
    <n v="6"/>
    <x v="7"/>
    <x v="1"/>
  </r>
  <r>
    <s v="AX23286"/>
    <s v="ENX2091"/>
    <s v="A151"/>
    <s v="EMP1040"/>
    <s v="C1776"/>
    <d v="2020-08-31T00:00:00"/>
    <x v="39"/>
    <n v="3"/>
    <n v="502"/>
    <n v="296"/>
    <n v="3600"/>
    <n v="6000"/>
    <n v="837"/>
    <x v="62"/>
    <x v="10"/>
    <x v="438"/>
    <x v="6"/>
    <n v="7"/>
    <x v="7"/>
    <x v="1"/>
  </r>
  <r>
    <s v="AX23288"/>
    <s v="ENX2066"/>
    <s v="A152"/>
    <s v="EMP1005"/>
    <s v="C1733"/>
    <d v="2020-08-31T00:00:00"/>
    <x v="13"/>
    <n v="1"/>
    <n v="818"/>
    <n v="450"/>
    <n v="130"/>
    <n v="181"/>
    <n v="816"/>
    <x v="61"/>
    <x v="13"/>
    <x v="498"/>
    <x v="2"/>
    <n v="8"/>
    <x v="7"/>
    <x v="1"/>
  </r>
  <r>
    <s v="AX23293"/>
    <s v="ENX2099"/>
    <s v="A107"/>
    <s v="EMP1012"/>
    <s v="C1291"/>
    <d v="2020-08-31T00:00:00"/>
    <x v="52"/>
    <n v="3"/>
    <n v="799"/>
    <n v="455"/>
    <n v="1443"/>
    <n v="1826"/>
    <n v="1800"/>
    <x v="49"/>
    <x v="40"/>
    <x v="659"/>
    <x v="5"/>
    <n v="8"/>
    <x v="7"/>
    <x v="1"/>
  </r>
  <r>
    <s v="AX23301"/>
    <s v="ENX2024"/>
    <s v="A115"/>
    <s v="EMP1029"/>
    <s v="C1112"/>
    <d v="2020-08-31T00:00:00"/>
    <x v="2"/>
    <n v="1"/>
    <n v="1899"/>
    <n v="1044"/>
    <n v="61"/>
    <n v="95"/>
    <n v="1092"/>
    <x v="5"/>
    <x v="1"/>
    <x v="406"/>
    <x v="3"/>
    <n v="8"/>
    <x v="7"/>
    <x v="1"/>
  </r>
  <r>
    <s v="AX23310"/>
    <s v="ENX2056"/>
    <s v="A164"/>
    <s v="EMP1000"/>
    <s v="C1049"/>
    <d v="2020-08-31T00:00:00"/>
    <x v="64"/>
    <n v="3"/>
    <n v="871"/>
    <n v="540"/>
    <n v="291"/>
    <n v="378"/>
    <n v="204"/>
    <x v="34"/>
    <x v="31"/>
    <x v="18"/>
    <x v="3"/>
    <n v="9"/>
    <x v="7"/>
    <x v="1"/>
  </r>
  <r>
    <s v="AX23311"/>
    <s v="ENX2077"/>
    <s v="A152"/>
    <s v="EMP1037"/>
    <s v="C1541"/>
    <d v="2020-08-31T00:00:00"/>
    <x v="51"/>
    <n v="1"/>
    <n v="2182"/>
    <n v="1200"/>
    <n v="1397"/>
    <n v="1967"/>
    <n v="452"/>
    <x v="56"/>
    <x v="0"/>
    <x v="760"/>
    <x v="1"/>
    <n v="10"/>
    <x v="7"/>
    <x v="1"/>
  </r>
  <r>
    <s v="AX23312"/>
    <s v="ENX2068"/>
    <s v="A103"/>
    <s v="EMP1039"/>
    <s v="C1634"/>
    <d v="2020-08-31T00:00:00"/>
    <x v="20"/>
    <n v="1"/>
    <n v="127"/>
    <n v="79"/>
    <n v="3519"/>
    <n v="5586"/>
    <n v="576"/>
    <x v="33"/>
    <x v="34"/>
    <x v="415"/>
    <x v="3"/>
    <n v="10"/>
    <x v="7"/>
    <x v="1"/>
  </r>
  <r>
    <s v="AX23321"/>
    <s v="ENX2088"/>
    <s v="A165"/>
    <s v="EMP1032"/>
    <s v="C1100"/>
    <d v="2020-08-31T00:00:00"/>
    <x v="48"/>
    <n v="1"/>
    <n v="1052"/>
    <n v="589"/>
    <n v="6072"/>
    <n v="9640"/>
    <n v="246"/>
    <x v="18"/>
    <x v="12"/>
    <x v="579"/>
    <x v="3"/>
    <n v="10"/>
    <x v="7"/>
    <x v="1"/>
  </r>
  <r>
    <s v="AX23326"/>
    <s v="ENX2085"/>
    <s v="A123"/>
    <s v="EMP1024"/>
    <s v="C1762"/>
    <d v="2020-08-31T00:00:00"/>
    <x v="29"/>
    <n v="3"/>
    <n v="2241"/>
    <n v="1367"/>
    <n v="561"/>
    <n v="684"/>
    <n v="837"/>
    <x v="10"/>
    <x v="1"/>
    <x v="637"/>
    <x v="1"/>
    <n v="11"/>
    <x v="7"/>
    <x v="1"/>
  </r>
  <r>
    <s v="AX23330"/>
    <s v="ENX2011"/>
    <s v="A104"/>
    <s v="EMP1034"/>
    <s v="C1005"/>
    <d v="2020-08-31T00:00:00"/>
    <x v="81"/>
    <n v="1"/>
    <n v="637"/>
    <n v="389"/>
    <n v="984"/>
    <n v="1367"/>
    <n v="147"/>
    <x v="35"/>
    <x v="13"/>
    <x v="489"/>
    <x v="6"/>
    <n v="12"/>
    <x v="7"/>
    <x v="1"/>
  </r>
  <r>
    <s v="AX23331"/>
    <s v="ENX2058"/>
    <s v="A155"/>
    <s v="EMP1023"/>
    <s v="C1800"/>
    <d v="2020-09-01T00:00:00"/>
    <x v="53"/>
    <n v="4"/>
    <n v="2141"/>
    <n v="1777"/>
    <n v="1473"/>
    <n v="2497"/>
    <n v="206"/>
    <x v="20"/>
    <x v="27"/>
    <x v="392"/>
    <x v="1"/>
    <n v="2"/>
    <x v="8"/>
    <x v="1"/>
  </r>
  <r>
    <s v="AX23335"/>
    <s v="ENX2045"/>
    <s v="A162"/>
    <s v="EMP1030"/>
    <s v="C1423"/>
    <d v="2020-09-01T00:00:00"/>
    <x v="65"/>
    <n v="1"/>
    <n v="315"/>
    <n v="208"/>
    <n v="3036"/>
    <n v="4820"/>
    <n v="274"/>
    <x v="34"/>
    <x v="38"/>
    <x v="400"/>
    <x v="0"/>
    <n v="4"/>
    <x v="8"/>
    <x v="1"/>
  </r>
  <r>
    <s v="AX23340"/>
    <s v="ENX2069"/>
    <s v="A122"/>
    <s v="EMP1011"/>
    <s v="C1499"/>
    <d v="2020-09-01T00:00:00"/>
    <x v="46"/>
    <n v="2"/>
    <n v="913"/>
    <n v="584"/>
    <n v="984"/>
    <n v="1367"/>
    <n v="892"/>
    <x v="22"/>
    <x v="0"/>
    <x v="343"/>
    <x v="3"/>
    <n v="6"/>
    <x v="8"/>
    <x v="1"/>
  </r>
  <r>
    <s v="AX23349"/>
    <s v="ENX2030"/>
    <s v="A141"/>
    <s v="EMP1010"/>
    <s v="C1796"/>
    <d v="2020-09-01T00:00:00"/>
    <x v="80"/>
    <n v="3"/>
    <n v="2294"/>
    <n v="1399"/>
    <n v="648"/>
    <n v="771"/>
    <n v="656"/>
    <x v="32"/>
    <x v="26"/>
    <x v="677"/>
    <x v="5"/>
    <n v="7"/>
    <x v="8"/>
    <x v="1"/>
  </r>
  <r>
    <s v="AX23353"/>
    <s v="ENX2064"/>
    <s v="A124"/>
    <s v="EMP1035"/>
    <s v="C1419"/>
    <d v="2020-09-01T00:00:00"/>
    <x v="25"/>
    <n v="1"/>
    <n v="947"/>
    <n v="786"/>
    <n v="1443"/>
    <n v="1826"/>
    <n v="322"/>
    <x v="29"/>
    <x v="16"/>
    <x v="620"/>
    <x v="4"/>
    <n v="7"/>
    <x v="8"/>
    <x v="1"/>
  </r>
  <r>
    <s v="AX23358"/>
    <s v="ENX2035"/>
    <s v="A108"/>
    <s v="EMP1031"/>
    <s v="C1235"/>
    <d v="2020-09-01T00:00:00"/>
    <x v="26"/>
    <n v="1"/>
    <n v="1353"/>
    <n v="947"/>
    <n v="584"/>
    <n v="913"/>
    <n v="982"/>
    <x v="52"/>
    <x v="43"/>
    <x v="422"/>
    <x v="1"/>
    <n v="8"/>
    <x v="8"/>
    <x v="1"/>
  </r>
  <r>
    <s v="AX23362"/>
    <s v="ENX2093"/>
    <s v="A118"/>
    <s v="EMP1003"/>
    <s v="C1341"/>
    <d v="2020-09-01T00:00:00"/>
    <x v="99"/>
    <n v="4"/>
    <n v="400"/>
    <n v="208"/>
    <n v="269"/>
    <n v="368"/>
    <n v="656"/>
    <x v="66"/>
    <x v="37"/>
    <x v="555"/>
    <x v="5"/>
    <n v="10"/>
    <x v="8"/>
    <x v="1"/>
  </r>
  <r>
    <s v="AX23364"/>
    <s v="ENX2043"/>
    <s v="A110"/>
    <s v="EMP1042"/>
    <s v="C1679"/>
    <d v="2020-09-01T00:00:00"/>
    <x v="11"/>
    <n v="1"/>
    <n v="1119"/>
    <n v="683"/>
    <n v="589"/>
    <n v="1052"/>
    <n v="2200"/>
    <x v="27"/>
    <x v="29"/>
    <x v="256"/>
    <x v="1"/>
    <n v="11"/>
    <x v="8"/>
    <x v="1"/>
  </r>
  <r>
    <s v="AX23366"/>
    <s v="ENX2053"/>
    <s v="A138"/>
    <s v="EMP1041"/>
    <s v="C1194"/>
    <d v="2020-09-01T00:00:00"/>
    <x v="33"/>
    <n v="2"/>
    <n v="1862"/>
    <n v="1173"/>
    <n v="1044"/>
    <n v="1899"/>
    <n v="376"/>
    <x v="16"/>
    <x v="40"/>
    <x v="407"/>
    <x v="3"/>
    <n v="12"/>
    <x v="8"/>
    <x v="1"/>
  </r>
  <r>
    <s v="AX23369"/>
    <s v="ENX2043"/>
    <s v="A157"/>
    <s v="EMP1032"/>
    <s v="C1165"/>
    <d v="2020-09-01T00:00:00"/>
    <x v="11"/>
    <n v="1"/>
    <n v="203"/>
    <n v="154"/>
    <n v="1044"/>
    <n v="1899"/>
    <n v="799"/>
    <x v="23"/>
    <x v="25"/>
    <x v="754"/>
    <x v="1"/>
    <n v="12"/>
    <x v="8"/>
    <x v="1"/>
  </r>
  <r>
    <s v="AX23373"/>
    <s v="ENX2069"/>
    <s v="A148"/>
    <s v="EMP1028"/>
    <s v="C1506"/>
    <d v="2020-09-02T00:00:00"/>
    <x v="46"/>
    <n v="1"/>
    <n v="1119"/>
    <n v="683"/>
    <n v="1268"/>
    <n v="1760"/>
    <n v="246"/>
    <x v="30"/>
    <x v="25"/>
    <x v="18"/>
    <x v="4"/>
    <n v="1"/>
    <x v="8"/>
    <x v="1"/>
  </r>
  <r>
    <s v="AX23375"/>
    <s v="ENX2085"/>
    <s v="A122"/>
    <s v="EMP1002"/>
    <s v="C1669"/>
    <d v="2020-09-02T00:00:00"/>
    <x v="29"/>
    <n v="2"/>
    <n v="1414"/>
    <n v="962"/>
    <n v="4605"/>
    <n v="6771"/>
    <n v="894"/>
    <x v="23"/>
    <x v="36"/>
    <x v="184"/>
    <x v="1"/>
    <n v="1"/>
    <x v="8"/>
    <x v="1"/>
  </r>
  <r>
    <s v="AX23381"/>
    <s v="ENX2004"/>
    <s v="A156"/>
    <s v="EMP1025"/>
    <s v="C1440"/>
    <d v="2020-09-02T00:00:00"/>
    <x v="23"/>
    <n v="2"/>
    <n v="2257"/>
    <n v="1535"/>
    <n v="683"/>
    <n v="1119"/>
    <n v="238"/>
    <x v="45"/>
    <x v="9"/>
    <x v="553"/>
    <x v="4"/>
    <n v="2"/>
    <x v="8"/>
    <x v="1"/>
  </r>
  <r>
    <s v="AX23390"/>
    <s v="ENX2007"/>
    <s v="A126"/>
    <s v="EMP1012"/>
    <s v="C1141"/>
    <d v="2020-09-02T00:00:00"/>
    <x v="63"/>
    <n v="1"/>
    <n v="880"/>
    <n v="634"/>
    <n v="513"/>
    <n v="651"/>
    <n v="827"/>
    <x v="24"/>
    <x v="30"/>
    <x v="727"/>
    <x v="5"/>
    <n v="2"/>
    <x v="8"/>
    <x v="1"/>
  </r>
  <r>
    <s v="AX23393"/>
    <s v="ENX2035"/>
    <s v="A104"/>
    <s v="EMP1020"/>
    <s v="C1591"/>
    <d v="2020-09-02T00:00:00"/>
    <x v="26"/>
    <n v="1"/>
    <n v="127"/>
    <n v="79"/>
    <n v="7584"/>
    <n v="9980"/>
    <n v="447"/>
    <x v="36"/>
    <x v="43"/>
    <x v="710"/>
    <x v="0"/>
    <n v="2"/>
    <x v="8"/>
    <x v="1"/>
  </r>
  <r>
    <s v="AX23401"/>
    <s v="ENX2081"/>
    <s v="A145"/>
    <s v="EMP1012"/>
    <s v="C1665"/>
    <d v="2020-09-02T00:00:00"/>
    <x v="62"/>
    <n v="4"/>
    <n v="818"/>
    <n v="450"/>
    <n v="945"/>
    <n v="1889"/>
    <n v="106"/>
    <x v="35"/>
    <x v="15"/>
    <x v="336"/>
    <x v="3"/>
    <n v="3"/>
    <x v="8"/>
    <x v="1"/>
  </r>
  <r>
    <s v="AX23405"/>
    <s v="ENX2074"/>
    <s v="A108"/>
    <s v="EMP1015"/>
    <s v="C1221"/>
    <d v="2020-09-02T00:00:00"/>
    <x v="41"/>
    <n v="1"/>
    <n v="1889"/>
    <n v="945"/>
    <n v="716"/>
    <n v="1192"/>
    <n v="140"/>
    <x v="59"/>
    <x v="29"/>
    <x v="735"/>
    <x v="4"/>
    <n v="5"/>
    <x v="8"/>
    <x v="1"/>
  </r>
  <r>
    <s v="AX23408"/>
    <s v="ENX2048"/>
    <s v="A136"/>
    <s v="EMP1033"/>
    <s v="C1099"/>
    <d v="2020-09-02T00:00:00"/>
    <x v="34"/>
    <n v="1"/>
    <n v="502"/>
    <n v="296"/>
    <n v="2602"/>
    <n v="3174"/>
    <n v="384"/>
    <x v="2"/>
    <x v="39"/>
    <x v="764"/>
    <x v="2"/>
    <n v="6"/>
    <x v="8"/>
    <x v="1"/>
  </r>
  <r>
    <s v="AX23411"/>
    <s v="ENX2092"/>
    <s v="A100"/>
    <s v="EMP1040"/>
    <s v="C1738"/>
    <d v="2020-09-02T00:00:00"/>
    <x v="87"/>
    <n v="1"/>
    <n v="1582"/>
    <n v="1234"/>
    <n v="1178"/>
    <n v="2104"/>
    <n v="837"/>
    <x v="46"/>
    <x v="22"/>
    <x v="515"/>
    <x v="6"/>
    <n v="6"/>
    <x v="8"/>
    <x v="1"/>
  </r>
  <r>
    <s v="AX23414"/>
    <s v="ENX2062"/>
    <s v="A154"/>
    <s v="EMP1037"/>
    <s v="C1575"/>
    <d v="2020-09-02T00:00:00"/>
    <x v="91"/>
    <n v="1"/>
    <n v="1639"/>
    <n v="1295"/>
    <n v="7108"/>
    <n v="8564"/>
    <n v="580"/>
    <x v="67"/>
    <x v="34"/>
    <x v="780"/>
    <x v="6"/>
    <n v="6"/>
    <x v="8"/>
    <x v="1"/>
  </r>
  <r>
    <s v="AX23416"/>
    <s v="ENX2075"/>
    <s v="A157"/>
    <s v="EMP1044"/>
    <s v="C1217"/>
    <d v="2020-09-02T00:00:00"/>
    <x v="35"/>
    <n v="2"/>
    <n v="2294"/>
    <n v="1399"/>
    <n v="425"/>
    <n v="545"/>
    <n v="436"/>
    <x v="25"/>
    <x v="20"/>
    <x v="782"/>
    <x v="5"/>
    <n v="6"/>
    <x v="8"/>
    <x v="1"/>
  </r>
  <r>
    <s v="AX23425"/>
    <s v="ENX2062"/>
    <s v="A146"/>
    <s v="EMP1039"/>
    <s v="C1063"/>
    <d v="2020-09-02T00:00:00"/>
    <x v="91"/>
    <n v="1"/>
    <n v="2141"/>
    <n v="1777"/>
    <n v="1664"/>
    <n v="2412"/>
    <n v="344"/>
    <x v="62"/>
    <x v="3"/>
    <x v="769"/>
    <x v="4"/>
    <n v="7"/>
    <x v="8"/>
    <x v="1"/>
  </r>
  <r>
    <s v="AX23436"/>
    <s v="ENX2007"/>
    <s v="A146"/>
    <s v="EMP1026"/>
    <s v="C1470"/>
    <d v="2020-09-02T00:00:00"/>
    <x v="63"/>
    <n v="3"/>
    <n v="356"/>
    <n v="292"/>
    <n v="296"/>
    <n v="502"/>
    <n v="243"/>
    <x v="9"/>
    <x v="12"/>
    <x v="500"/>
    <x v="3"/>
    <n v="7"/>
    <x v="8"/>
    <x v="1"/>
  </r>
  <r>
    <s v="AX23438"/>
    <s v="ENX2015"/>
    <s v="A153"/>
    <s v="EMP1015"/>
    <s v="C1136"/>
    <d v="2020-09-02T00:00:00"/>
    <x v="17"/>
    <n v="3"/>
    <n v="1178"/>
    <n v="683"/>
    <n v="1535"/>
    <n v="2257"/>
    <n v="483"/>
    <x v="51"/>
    <x v="40"/>
    <x v="520"/>
    <x v="6"/>
    <n v="9"/>
    <x v="8"/>
    <x v="1"/>
  </r>
  <r>
    <s v="AX23441"/>
    <s v="ENX2008"/>
    <s v="A139"/>
    <s v="EMP1041"/>
    <s v="C1453"/>
    <d v="2020-09-02T00:00:00"/>
    <x v="24"/>
    <n v="1"/>
    <n v="1278"/>
    <n v="665"/>
    <n v="478"/>
    <n v="886"/>
    <n v="870"/>
    <x v="21"/>
    <x v="23"/>
    <x v="676"/>
    <x v="4"/>
    <n v="9"/>
    <x v="8"/>
    <x v="1"/>
  </r>
  <r>
    <s v="AX23444"/>
    <s v="ENX2056"/>
    <s v="A169"/>
    <s v="EMP1036"/>
    <s v="C1238"/>
    <d v="2020-09-02T00:00:00"/>
    <x v="64"/>
    <n v="2"/>
    <n v="1783"/>
    <n v="1516"/>
    <n v="130"/>
    <n v="181"/>
    <n v="486"/>
    <x v="67"/>
    <x v="22"/>
    <x v="672"/>
    <x v="1"/>
    <n v="11"/>
    <x v="8"/>
    <x v="1"/>
  </r>
  <r>
    <s v="AX23449"/>
    <s v="ENX2090"/>
    <s v="A143"/>
    <s v="EMP1011"/>
    <s v="C1528"/>
    <d v="2020-09-02T00:00:00"/>
    <x v="55"/>
    <n v="1"/>
    <n v="947"/>
    <n v="786"/>
    <n v="389"/>
    <n v="637"/>
    <n v="1564"/>
    <x v="33"/>
    <x v="11"/>
    <x v="84"/>
    <x v="1"/>
    <n v="11"/>
    <x v="8"/>
    <x v="1"/>
  </r>
  <r>
    <s v="AX23450"/>
    <s v="ENX2070"/>
    <s v="A171"/>
    <s v="EMP1005"/>
    <s v="C1723"/>
    <d v="2020-09-03T00:00:00"/>
    <x v="40"/>
    <n v="2"/>
    <n v="530"/>
    <n v="424"/>
    <n v="520"/>
    <n v="724"/>
    <n v="1839"/>
    <x v="48"/>
    <x v="10"/>
    <x v="670"/>
    <x v="0"/>
    <n v="12"/>
    <x v="8"/>
    <x v="0"/>
  </r>
  <r>
    <s v="AX23454"/>
    <s v="ENX2030"/>
    <s v="A120"/>
    <s v="EMP1017"/>
    <s v="C1450"/>
    <d v="2020-09-03T00:00:00"/>
    <x v="80"/>
    <n v="1"/>
    <n v="1077"/>
    <n v="732"/>
    <n v="416"/>
    <n v="800"/>
    <n v="345"/>
    <x v="27"/>
    <x v="21"/>
    <x v="374"/>
    <x v="4"/>
    <n v="1"/>
    <x v="8"/>
    <x v="1"/>
  </r>
  <r>
    <s v="AX23456"/>
    <s v="ENX2090"/>
    <s v="A115"/>
    <s v="EMP1015"/>
    <s v="C1074"/>
    <d v="2020-09-03T00:00:00"/>
    <x v="55"/>
    <n v="1"/>
    <n v="561"/>
    <n v="421"/>
    <n v="791"/>
    <n v="1522"/>
    <n v="895"/>
    <x v="52"/>
    <x v="14"/>
    <x v="76"/>
    <x v="5"/>
    <n v="2"/>
    <x v="8"/>
    <x v="1"/>
  </r>
  <r>
    <s v="AX23458"/>
    <s v="ENX2044"/>
    <s v="A149"/>
    <s v="EMP1013"/>
    <s v="C1143"/>
    <d v="2020-09-03T00:00:00"/>
    <x v="54"/>
    <n v="2"/>
    <n v="1353"/>
    <n v="947"/>
    <n v="260"/>
    <n v="362"/>
    <n v="246"/>
    <x v="32"/>
    <x v="24"/>
    <x v="691"/>
    <x v="1"/>
    <n v="4"/>
    <x v="8"/>
    <x v="1"/>
  </r>
  <r>
    <s v="AX23459"/>
    <s v="ENX2038"/>
    <s v="A158"/>
    <s v="EMP1000"/>
    <s v="C1112"/>
    <d v="2020-09-03T00:00:00"/>
    <x v="84"/>
    <n v="1"/>
    <n v="2182"/>
    <n v="1200"/>
    <n v="1774"/>
    <n v="2464"/>
    <n v="243"/>
    <x v="69"/>
    <x v="24"/>
    <x v="526"/>
    <x v="2"/>
    <n v="7"/>
    <x v="8"/>
    <x v="1"/>
  </r>
  <r>
    <s v="AX23465"/>
    <s v="ENX2096"/>
    <s v="A116"/>
    <s v="EMP1035"/>
    <s v="C1281"/>
    <d v="2020-09-03T00:00:00"/>
    <x v="36"/>
    <n v="1"/>
    <n v="1725"/>
    <n v="1363"/>
    <n v="200"/>
    <n v="290"/>
    <n v="2760"/>
    <x v="26"/>
    <x v="14"/>
    <x v="205"/>
    <x v="5"/>
    <n v="8"/>
    <x v="8"/>
    <x v="1"/>
  </r>
  <r>
    <s v="AX23466"/>
    <s v="ENX2058"/>
    <s v="A123"/>
    <s v="EMP1010"/>
    <s v="C1022"/>
    <d v="2020-09-03T00:00:00"/>
    <x v="53"/>
    <n v="4"/>
    <n v="2497"/>
    <n v="1473"/>
    <n v="2049"/>
    <n v="3534"/>
    <n v="892"/>
    <x v="45"/>
    <x v="44"/>
    <x v="208"/>
    <x v="5"/>
    <n v="9"/>
    <x v="8"/>
    <x v="1"/>
  </r>
  <r>
    <s v="AX23471"/>
    <s v="ENX2091"/>
    <s v="A168"/>
    <s v="EMP1005"/>
    <s v="C1409"/>
    <d v="2020-09-03T00:00:00"/>
    <x v="39"/>
    <n v="2"/>
    <n v="2495"/>
    <n v="1896"/>
    <n v="807"/>
    <n v="1104"/>
    <n v="1106"/>
    <x v="51"/>
    <x v="44"/>
    <x v="19"/>
    <x v="6"/>
    <n v="9"/>
    <x v="8"/>
    <x v="1"/>
  </r>
  <r>
    <s v="AX23474"/>
    <s v="ENX2093"/>
    <s v="A119"/>
    <s v="EMP1000"/>
    <s v="C1369"/>
    <d v="2020-09-03T00:00:00"/>
    <x v="99"/>
    <n v="1"/>
    <n v="1798"/>
    <n v="971"/>
    <n v="400"/>
    <n v="580"/>
    <n v="128"/>
    <x v="58"/>
    <x v="7"/>
    <x v="276"/>
    <x v="1"/>
    <n v="9"/>
    <x v="8"/>
    <x v="1"/>
  </r>
  <r>
    <s v="AX23478"/>
    <s v="ENX2036"/>
    <s v="A130"/>
    <s v="EMP1026"/>
    <s v="C1071"/>
    <d v="2020-09-03T00:00:00"/>
    <x v="1"/>
    <n v="2"/>
    <n v="1467"/>
    <n v="807"/>
    <n v="2913"/>
    <n v="5394"/>
    <n v="553"/>
    <x v="8"/>
    <x v="44"/>
    <x v="358"/>
    <x v="3"/>
    <n v="11"/>
    <x v="8"/>
    <x v="1"/>
  </r>
  <r>
    <s v="AX23479"/>
    <s v="ENX2081"/>
    <s v="A130"/>
    <s v="EMP1026"/>
    <s v="C1542"/>
    <d v="2020-09-03T00:00:00"/>
    <x v="62"/>
    <n v="1"/>
    <n v="378"/>
    <n v="291"/>
    <n v="3780"/>
    <n v="7556"/>
    <n v="82"/>
    <x v="16"/>
    <x v="26"/>
    <x v="72"/>
    <x v="2"/>
    <n v="12"/>
    <x v="8"/>
    <x v="1"/>
  </r>
  <r>
    <s v="AX23480"/>
    <s v="ENX2078"/>
    <s v="A168"/>
    <s v="EMP1023"/>
    <s v="C1446"/>
    <d v="2020-09-04T00:00:00"/>
    <x v="66"/>
    <n v="3"/>
    <n v="290"/>
    <n v="200"/>
    <n v="534"/>
    <n v="847"/>
    <n v="613"/>
    <x v="37"/>
    <x v="20"/>
    <x v="331"/>
    <x v="5"/>
    <n v="12"/>
    <x v="8"/>
    <x v="0"/>
  </r>
  <r>
    <s v="AX23482"/>
    <s v="ENX2060"/>
    <s v="A130"/>
    <s v="EMP1030"/>
    <s v="C1671"/>
    <d v="2020-09-04T00:00:00"/>
    <x v="73"/>
    <n v="3"/>
    <n v="1566"/>
    <n v="1190"/>
    <n v="154"/>
    <n v="203"/>
    <n v="344"/>
    <x v="16"/>
    <x v="17"/>
    <x v="119"/>
    <x v="4"/>
    <n v="12"/>
    <x v="8"/>
    <x v="0"/>
  </r>
  <r>
    <s v="AX23494"/>
    <s v="ENX2099"/>
    <s v="A148"/>
    <s v="EMP1016"/>
    <s v="C1042"/>
    <d v="2020-09-04T00:00:00"/>
    <x v="52"/>
    <n v="1"/>
    <n v="1353"/>
    <n v="947"/>
    <n v="665"/>
    <n v="1278"/>
    <n v="82"/>
    <x v="56"/>
    <x v="41"/>
    <x v="276"/>
    <x v="0"/>
    <n v="1"/>
    <x v="8"/>
    <x v="1"/>
  </r>
  <r>
    <s v="AX23498"/>
    <s v="ENX2011"/>
    <s v="A157"/>
    <s v="EMP1022"/>
    <s v="C1583"/>
    <d v="2020-09-04T00:00:00"/>
    <x v="81"/>
    <n v="1"/>
    <n v="2396"/>
    <n v="1965"/>
    <n v="1686"/>
    <n v="2478"/>
    <n v="492"/>
    <x v="65"/>
    <x v="9"/>
    <x v="87"/>
    <x v="2"/>
    <n v="2"/>
    <x v="8"/>
    <x v="1"/>
  </r>
  <r>
    <s v="AX23501"/>
    <s v="ENX2072"/>
    <s v="A139"/>
    <s v="EMP1032"/>
    <s v="C1323"/>
    <d v="2020-09-04T00:00:00"/>
    <x v="31"/>
    <n v="1"/>
    <n v="1725"/>
    <n v="1363"/>
    <n v="873"/>
    <n v="1134"/>
    <n v="123"/>
    <x v="44"/>
    <x v="32"/>
    <x v="12"/>
    <x v="4"/>
    <n v="4"/>
    <x v="8"/>
    <x v="1"/>
  </r>
  <r>
    <s v="AX23508"/>
    <s v="ENX2047"/>
    <s v="A159"/>
    <s v="EMP1018"/>
    <s v="C1506"/>
    <d v="2020-09-04T00:00:00"/>
    <x v="82"/>
    <n v="3"/>
    <n v="1566"/>
    <n v="1190"/>
    <n v="5364"/>
    <n v="7059"/>
    <n v="892"/>
    <x v="12"/>
    <x v="17"/>
    <x v="729"/>
    <x v="2"/>
    <n v="5"/>
    <x v="8"/>
    <x v="1"/>
  </r>
  <r>
    <s v="AX23509"/>
    <s v="ENX2003"/>
    <s v="A117"/>
    <s v="EMP1033"/>
    <s v="C1679"/>
    <d v="2020-09-04T00:00:00"/>
    <x v="22"/>
    <n v="4"/>
    <n v="392"/>
    <n v="255"/>
    <n v="504"/>
    <n v="951"/>
    <n v="792"/>
    <x v="46"/>
    <x v="42"/>
    <x v="88"/>
    <x v="6"/>
    <n v="7"/>
    <x v="8"/>
    <x v="1"/>
  </r>
  <r>
    <s v="AX23510"/>
    <s v="ENX2069"/>
    <s v="A132"/>
    <s v="EMP1010"/>
    <s v="C1499"/>
    <d v="2020-09-04T00:00:00"/>
    <x v="46"/>
    <n v="3"/>
    <n v="584"/>
    <n v="420"/>
    <n v="1367"/>
    <n v="2241"/>
    <n v="447"/>
    <x v="35"/>
    <x v="24"/>
    <x v="447"/>
    <x v="6"/>
    <n v="7"/>
    <x v="8"/>
    <x v="1"/>
  </r>
  <r>
    <s v="AX23511"/>
    <s v="ENX2092"/>
    <s v="A126"/>
    <s v="EMP1025"/>
    <s v="C1740"/>
    <d v="2020-09-04T00:00:00"/>
    <x v="87"/>
    <n v="4"/>
    <n v="458"/>
    <n v="376"/>
    <n v="1220"/>
    <n v="1671"/>
    <n v="742"/>
    <x v="0"/>
    <x v="28"/>
    <x v="383"/>
    <x v="5"/>
    <n v="7"/>
    <x v="8"/>
    <x v="1"/>
  </r>
  <r>
    <s v="AX23525"/>
    <s v="ENX2091"/>
    <s v="A141"/>
    <s v="EMP1043"/>
    <s v="C1097"/>
    <d v="2020-09-04T00:00:00"/>
    <x v="39"/>
    <n v="2"/>
    <n v="181"/>
    <n v="130"/>
    <n v="2244"/>
    <n v="2736"/>
    <n v="264"/>
    <x v="39"/>
    <x v="1"/>
    <x v="134"/>
    <x v="3"/>
    <n v="8"/>
    <x v="8"/>
    <x v="1"/>
  </r>
  <r>
    <s v="AX23526"/>
    <s v="ENX2049"/>
    <s v="A101"/>
    <s v="EMP1022"/>
    <s v="C1608"/>
    <d v="2020-09-04T00:00:00"/>
    <x v="58"/>
    <n v="3"/>
    <n v="127"/>
    <n v="79"/>
    <n v="807"/>
    <n v="1467"/>
    <n v="2166"/>
    <x v="73"/>
    <x v="16"/>
    <x v="292"/>
    <x v="6"/>
    <n v="8"/>
    <x v="8"/>
    <x v="1"/>
  </r>
  <r>
    <s v="AX23527"/>
    <s v="ENX2026"/>
    <s v="A170"/>
    <s v="EMP1015"/>
    <s v="C1654"/>
    <d v="2020-09-04T00:00:00"/>
    <x v="74"/>
    <n v="1"/>
    <n v="880"/>
    <n v="634"/>
    <n v="376"/>
    <n v="458"/>
    <n v="690"/>
    <x v="32"/>
    <x v="29"/>
    <x v="266"/>
    <x v="6"/>
    <n v="9"/>
    <x v="8"/>
    <x v="1"/>
  </r>
  <r>
    <s v="AX23528"/>
    <s v="ENX2080"/>
    <s v="A169"/>
    <s v="EMP1026"/>
    <s v="C1788"/>
    <d v="2020-09-04T00:00:00"/>
    <x v="37"/>
    <n v="3"/>
    <n v="136"/>
    <n v="72"/>
    <n v="1582"/>
    <n v="3044"/>
    <n v="1108"/>
    <x v="69"/>
    <x v="9"/>
    <x v="434"/>
    <x v="2"/>
    <n v="9"/>
    <x v="8"/>
    <x v="1"/>
  </r>
  <r>
    <s v="AX23539"/>
    <s v="ENX2070"/>
    <s v="A132"/>
    <s v="EMP1030"/>
    <s v="C1598"/>
    <d v="2020-09-04T00:00:00"/>
    <x v="40"/>
    <n v="1"/>
    <n v="458"/>
    <n v="376"/>
    <n v="2196"/>
    <n v="3231"/>
    <n v="431"/>
    <x v="63"/>
    <x v="37"/>
    <x v="137"/>
    <x v="1"/>
    <n v="10"/>
    <x v="8"/>
    <x v="1"/>
  </r>
  <r>
    <s v="AX23555"/>
    <s v="ENX2045"/>
    <s v="A140"/>
    <s v="EMP1036"/>
    <s v="C1414"/>
    <d v="2020-09-04T00:00:00"/>
    <x v="65"/>
    <n v="1"/>
    <n v="1635"/>
    <n v="1046"/>
    <n v="389"/>
    <n v="637"/>
    <n v="1852"/>
    <x v="9"/>
    <x v="25"/>
    <x v="504"/>
    <x v="4"/>
    <n v="10"/>
    <x v="8"/>
    <x v="1"/>
  </r>
  <r>
    <s v="AX23556"/>
    <s v="ENX2006"/>
    <s v="A103"/>
    <s v="EMP1027"/>
    <s v="C1316"/>
    <d v="2020-09-04T00:00:00"/>
    <x v="68"/>
    <n v="3"/>
    <n v="2396"/>
    <n v="1965"/>
    <n v="2346"/>
    <n v="3724"/>
    <n v="406"/>
    <x v="23"/>
    <x v="20"/>
    <x v="454"/>
    <x v="6"/>
    <n v="11"/>
    <x v="8"/>
    <x v="1"/>
  </r>
  <r>
    <s v="AX23569"/>
    <s v="ENX2017"/>
    <s v="A170"/>
    <s v="EMP1015"/>
    <s v="C1753"/>
    <d v="2020-09-05T00:00:00"/>
    <x v="61"/>
    <n v="1"/>
    <n v="290"/>
    <n v="200"/>
    <n v="376"/>
    <n v="458"/>
    <n v="1389"/>
    <x v="22"/>
    <x v="25"/>
    <x v="734"/>
    <x v="0"/>
    <n v="12"/>
    <x v="8"/>
    <x v="0"/>
  </r>
  <r>
    <s v="AX23571"/>
    <s v="ENX2045"/>
    <s v="A162"/>
    <s v="EMP1001"/>
    <s v="C1653"/>
    <d v="2020-09-05T00:00:00"/>
    <x v="65"/>
    <n v="2"/>
    <n v="1889"/>
    <n v="945"/>
    <n v="1774"/>
    <n v="2464"/>
    <n v="599"/>
    <x v="54"/>
    <x v="36"/>
    <x v="787"/>
    <x v="3"/>
    <n v="12"/>
    <x v="8"/>
    <x v="0"/>
  </r>
  <r>
    <s v="AX23572"/>
    <s v="ENX2069"/>
    <s v="A128"/>
    <s v="EMP1036"/>
    <s v="C1315"/>
    <d v="2020-09-05T00:00:00"/>
    <x v="46"/>
    <n v="1"/>
    <n v="1743"/>
    <n v="872"/>
    <n v="387"/>
    <n v="667"/>
    <n v="123"/>
    <x v="60"/>
    <x v="10"/>
    <x v="111"/>
    <x v="2"/>
    <n v="12"/>
    <x v="8"/>
    <x v="0"/>
  </r>
  <r>
    <s v="AX23573"/>
    <s v="ENX2005"/>
    <s v="A123"/>
    <s v="EMP1043"/>
    <s v="C1235"/>
    <d v="2020-09-05T00:00:00"/>
    <x v="79"/>
    <n v="4"/>
    <n v="502"/>
    <n v="296"/>
    <n v="4101"/>
    <n v="6723"/>
    <n v="3496"/>
    <x v="46"/>
    <x v="19"/>
    <x v="79"/>
    <x v="5"/>
    <n v="12"/>
    <x v="8"/>
    <x v="0"/>
  </r>
  <r>
    <s v="AX23576"/>
    <s v="ENX2023"/>
    <s v="A169"/>
    <s v="EMP1005"/>
    <s v="C1335"/>
    <d v="2020-09-05T00:00:00"/>
    <x v="57"/>
    <n v="1"/>
    <n v="2141"/>
    <n v="1777"/>
    <n v="1602"/>
    <n v="2541"/>
    <n v="1818"/>
    <x v="57"/>
    <x v="18"/>
    <x v="133"/>
    <x v="5"/>
    <n v="1"/>
    <x v="8"/>
    <x v="1"/>
  </r>
  <r>
    <s v="AX23577"/>
    <s v="ENX2061"/>
    <s v="A139"/>
    <s v="EMP1034"/>
    <s v="C1561"/>
    <d v="2020-09-05T00:00:00"/>
    <x v="72"/>
    <n v="1"/>
    <n v="123"/>
    <n v="84"/>
    <n v="850"/>
    <n v="1090"/>
    <n v="331"/>
    <x v="5"/>
    <x v="11"/>
    <x v="253"/>
    <x v="6"/>
    <n v="1"/>
    <x v="8"/>
    <x v="1"/>
  </r>
  <r>
    <s v="AX23588"/>
    <s v="ENX2016"/>
    <s v="A128"/>
    <s v="EMP1009"/>
    <s v="C1673"/>
    <d v="2020-09-05T00:00:00"/>
    <x v="6"/>
    <n v="2"/>
    <n v="315"/>
    <n v="208"/>
    <n v="7152"/>
    <n v="9412"/>
    <n v="180"/>
    <x v="58"/>
    <x v="19"/>
    <x v="376"/>
    <x v="6"/>
    <n v="1"/>
    <x v="8"/>
    <x v="1"/>
  </r>
  <r>
    <s v="AX23589"/>
    <s v="ENX2008"/>
    <s v="A173"/>
    <s v="EMP1024"/>
    <s v="C1162"/>
    <d v="2020-09-05T00:00:00"/>
    <x v="24"/>
    <n v="1"/>
    <n v="1639"/>
    <n v="1295"/>
    <n v="971"/>
    <n v="1494"/>
    <n v="816"/>
    <x v="47"/>
    <x v="19"/>
    <x v="601"/>
    <x v="1"/>
    <n v="2"/>
    <x v="8"/>
    <x v="1"/>
  </r>
  <r>
    <s v="AX23592"/>
    <s v="ENX2041"/>
    <s v="A143"/>
    <s v="EMP1008"/>
    <s v="C1104"/>
    <d v="2020-09-05T00:00:00"/>
    <x v="7"/>
    <n v="3"/>
    <n v="123"/>
    <n v="84"/>
    <n v="2886"/>
    <n v="4242"/>
    <n v="351"/>
    <x v="39"/>
    <x v="41"/>
    <x v="239"/>
    <x v="6"/>
    <n v="2"/>
    <x v="8"/>
    <x v="1"/>
  </r>
  <r>
    <s v="AX23594"/>
    <s v="ENX2049"/>
    <s v="A163"/>
    <s v="EMP1038"/>
    <s v="C1002"/>
    <d v="2020-09-05T00:00:00"/>
    <x v="58"/>
    <n v="3"/>
    <n v="1798"/>
    <n v="971"/>
    <n v="1516"/>
    <n v="1783"/>
    <n v="87"/>
    <x v="69"/>
    <x v="3"/>
    <x v="683"/>
    <x v="4"/>
    <n v="2"/>
    <x v="8"/>
    <x v="1"/>
  </r>
  <r>
    <s v="AX23597"/>
    <s v="ENX2049"/>
    <s v="A173"/>
    <s v="EMP1017"/>
    <s v="C1399"/>
    <d v="2020-09-05T00:00:00"/>
    <x v="58"/>
    <n v="1"/>
    <n v="2410"/>
    <n v="1518"/>
    <n v="634"/>
    <n v="880"/>
    <n v="1226"/>
    <x v="46"/>
    <x v="20"/>
    <x v="774"/>
    <x v="4"/>
    <n v="7"/>
    <x v="8"/>
    <x v="1"/>
  </r>
  <r>
    <s v="AX23603"/>
    <s v="ENX2075"/>
    <s v="A143"/>
    <s v="EMP1040"/>
    <s v="C1714"/>
    <d v="2020-09-05T00:00:00"/>
    <x v="35"/>
    <n v="4"/>
    <n v="1587"/>
    <n v="1301"/>
    <n v="1516"/>
    <n v="1783"/>
    <n v="613"/>
    <x v="14"/>
    <x v="43"/>
    <x v="492"/>
    <x v="5"/>
    <n v="7"/>
    <x v="8"/>
    <x v="1"/>
  </r>
  <r>
    <s v="AX23607"/>
    <s v="ENX2017"/>
    <s v="A132"/>
    <s v="EMP1010"/>
    <s v="C1785"/>
    <d v="2020-09-05T00:00:00"/>
    <x v="61"/>
    <n v="1"/>
    <n v="637"/>
    <n v="389"/>
    <n v="90"/>
    <n v="112"/>
    <n v="351"/>
    <x v="12"/>
    <x v="41"/>
    <x v="522"/>
    <x v="5"/>
    <n v="7"/>
    <x v="8"/>
    <x v="1"/>
  </r>
  <r>
    <s v="AX23610"/>
    <s v="ENX2017"/>
    <s v="A114"/>
    <s v="EMP1031"/>
    <s v="C1125"/>
    <d v="2020-09-05T00:00:00"/>
    <x v="61"/>
    <n v="2"/>
    <n v="1783"/>
    <n v="1516"/>
    <n v="962"/>
    <n v="1414"/>
    <n v="766"/>
    <x v="53"/>
    <x v="23"/>
    <x v="703"/>
    <x v="1"/>
    <n v="7"/>
    <x v="8"/>
    <x v="1"/>
  </r>
  <r>
    <s v="AX23611"/>
    <s v="ENX2098"/>
    <s v="A103"/>
    <s v="EMP1008"/>
    <s v="C1222"/>
    <d v="2020-09-05T00:00:00"/>
    <x v="69"/>
    <n v="1"/>
    <n v="530"/>
    <n v="435"/>
    <n v="634"/>
    <n v="880"/>
    <n v="2888"/>
    <x v="64"/>
    <x v="28"/>
    <x v="336"/>
    <x v="6"/>
    <n v="9"/>
    <x v="8"/>
    <x v="1"/>
  </r>
  <r>
    <s v="AX23615"/>
    <s v="ENX2088"/>
    <s v="A121"/>
    <s v="EMP1037"/>
    <s v="C1237"/>
    <d v="2020-09-05T00:00:00"/>
    <x v="48"/>
    <n v="2"/>
    <n v="1899"/>
    <n v="1044"/>
    <n v="816"/>
    <n v="1008"/>
    <n v="246"/>
    <x v="65"/>
    <x v="39"/>
    <x v="320"/>
    <x v="3"/>
    <n v="10"/>
    <x v="8"/>
    <x v="1"/>
  </r>
  <r>
    <s v="AX23625"/>
    <s v="ENX2008"/>
    <s v="A117"/>
    <s v="EMP1024"/>
    <s v="C1769"/>
    <d v="2020-09-05T00:00:00"/>
    <x v="24"/>
    <n v="3"/>
    <n v="1052"/>
    <n v="589"/>
    <n v="2968"/>
    <n v="4566"/>
    <n v="1218"/>
    <x v="44"/>
    <x v="31"/>
    <x v="279"/>
    <x v="2"/>
    <n v="10"/>
    <x v="8"/>
    <x v="1"/>
  </r>
  <r>
    <s v="AX23626"/>
    <s v="ENX2013"/>
    <s v="A172"/>
    <s v="EMP1027"/>
    <s v="C1138"/>
    <d v="2020-09-05T00:00:00"/>
    <x v="70"/>
    <n v="1"/>
    <n v="1467"/>
    <n v="807"/>
    <n v="4760"/>
    <n v="6264"/>
    <n v="90"/>
    <x v="61"/>
    <x v="27"/>
    <x v="371"/>
    <x v="3"/>
    <n v="11"/>
    <x v="8"/>
    <x v="1"/>
  </r>
  <r>
    <s v="AX23627"/>
    <s v="ENX2007"/>
    <s v="A108"/>
    <s v="EMP1017"/>
    <s v="C1601"/>
    <d v="2020-09-05T00:00:00"/>
    <x v="63"/>
    <n v="1"/>
    <n v="1809"/>
    <n v="1067"/>
    <n v="200"/>
    <n v="290"/>
    <n v="752"/>
    <x v="71"/>
    <x v="18"/>
    <x v="174"/>
    <x v="2"/>
    <n v="12"/>
    <x v="8"/>
    <x v="1"/>
  </r>
  <r>
    <s v="AX23632"/>
    <s v="ENX2040"/>
    <s v="A137"/>
    <s v="EMP1018"/>
    <s v="C1211"/>
    <d v="2020-09-05T00:00:00"/>
    <x v="4"/>
    <n v="2"/>
    <n v="2391"/>
    <n v="1291"/>
    <n v="2841"/>
    <n v="4059"/>
    <n v="44"/>
    <x v="31"/>
    <x v="3"/>
    <x v="223"/>
    <x v="4"/>
    <n v="12"/>
    <x v="8"/>
    <x v="1"/>
  </r>
  <r>
    <s v="AX23633"/>
    <s v="ENX2012"/>
    <s v="A145"/>
    <s v="EMP1020"/>
    <s v="C1542"/>
    <d v="2020-09-05T00:00:00"/>
    <x v="16"/>
    <n v="4"/>
    <n v="818"/>
    <n v="450"/>
    <n v="342"/>
    <n v="434"/>
    <n v="1014"/>
    <x v="22"/>
    <x v="13"/>
    <x v="524"/>
    <x v="4"/>
    <n v="12"/>
    <x v="8"/>
    <x v="1"/>
  </r>
  <r>
    <s v="AX23635"/>
    <s v="ENX2023"/>
    <s v="A112"/>
    <s v="EMP1022"/>
    <s v="C1670"/>
    <d v="2020-09-06T00:00:00"/>
    <x v="57"/>
    <n v="3"/>
    <n v="1798"/>
    <n v="971"/>
    <n v="1965"/>
    <n v="2396"/>
    <n v="1662"/>
    <x v="10"/>
    <x v="3"/>
    <x v="618"/>
    <x v="6"/>
    <n v="1"/>
    <x v="8"/>
    <x v="1"/>
  </r>
  <r>
    <s v="AX23636"/>
    <s v="ENX2046"/>
    <s v="A109"/>
    <s v="EMP1024"/>
    <s v="C1783"/>
    <d v="2020-09-06T00:00:00"/>
    <x v="38"/>
    <n v="3"/>
    <n v="1338"/>
    <n v="682"/>
    <n v="1744"/>
    <n v="3486"/>
    <n v="944"/>
    <x v="0"/>
    <x v="23"/>
    <x v="235"/>
    <x v="3"/>
    <n v="1"/>
    <x v="8"/>
    <x v="1"/>
  </r>
  <r>
    <s v="AX23640"/>
    <s v="ENX2001"/>
    <s v="A137"/>
    <s v="EMP1010"/>
    <s v="C1687"/>
    <d v="2020-09-06T00:00:00"/>
    <x v="93"/>
    <n v="4"/>
    <n v="2495"/>
    <n v="1896"/>
    <n v="1268"/>
    <n v="1760"/>
    <n v="752"/>
    <x v="33"/>
    <x v="4"/>
    <x v="32"/>
    <x v="4"/>
    <n v="2"/>
    <x v="8"/>
    <x v="1"/>
  </r>
  <r>
    <s v="AX23642"/>
    <s v="ENX2097"/>
    <s v="A146"/>
    <s v="EMP1040"/>
    <s v="C1650"/>
    <d v="2020-09-06T00:00:00"/>
    <x v="0"/>
    <n v="1"/>
    <n v="800"/>
    <n v="536"/>
    <n v="3660"/>
    <n v="5013"/>
    <n v="3300"/>
    <x v="61"/>
    <x v="42"/>
    <x v="765"/>
    <x v="4"/>
    <n v="4"/>
    <x v="8"/>
    <x v="1"/>
  </r>
  <r>
    <s v="AX23643"/>
    <s v="ENX2037"/>
    <s v="A166"/>
    <s v="EMP1039"/>
    <s v="C1300"/>
    <d v="2020-09-06T00:00:00"/>
    <x v="50"/>
    <n v="3"/>
    <n v="1494"/>
    <n v="971"/>
    <n v="1995"/>
    <n v="3834"/>
    <n v="90"/>
    <x v="48"/>
    <x v="23"/>
    <x v="258"/>
    <x v="1"/>
    <n v="4"/>
    <x v="8"/>
    <x v="1"/>
  </r>
  <r>
    <s v="AX23647"/>
    <s v="ENX2001"/>
    <s v="A133"/>
    <s v="EMP1027"/>
    <s v="C1044"/>
    <d v="2020-09-06T00:00:00"/>
    <x v="93"/>
    <n v="2"/>
    <n v="1052"/>
    <n v="589"/>
    <n v="3272"/>
    <n v="4088"/>
    <n v="2481"/>
    <x v="43"/>
    <x v="44"/>
    <x v="558"/>
    <x v="2"/>
    <n v="4"/>
    <x v="8"/>
    <x v="1"/>
  </r>
  <r>
    <s v="AX23649"/>
    <s v="ENX2021"/>
    <s v="A160"/>
    <s v="EMP1017"/>
    <s v="C1237"/>
    <d v="2020-09-06T00:00:00"/>
    <x v="77"/>
    <n v="1"/>
    <n v="458"/>
    <n v="376"/>
    <n v="1301"/>
    <n v="1587"/>
    <n v="561"/>
    <x v="28"/>
    <x v="14"/>
    <x v="665"/>
    <x v="4"/>
    <n v="4"/>
    <x v="8"/>
    <x v="1"/>
  </r>
  <r>
    <s v="AX23652"/>
    <s v="ENX2036"/>
    <s v="A144"/>
    <s v="EMP1043"/>
    <s v="C1373"/>
    <d v="2020-09-06T00:00:00"/>
    <x v="1"/>
    <n v="1"/>
    <n v="556"/>
    <n v="395"/>
    <n v="562"/>
    <n v="826"/>
    <n v="651"/>
    <x v="28"/>
    <x v="4"/>
    <x v="759"/>
    <x v="1"/>
    <n v="4"/>
    <x v="8"/>
    <x v="1"/>
  </r>
  <r>
    <s v="AX23656"/>
    <s v="ENX2079"/>
    <s v="A115"/>
    <s v="EMP1040"/>
    <s v="C1239"/>
    <d v="2020-09-06T00:00:00"/>
    <x v="9"/>
    <n v="1"/>
    <n v="1708"/>
    <n v="871"/>
    <n v="416"/>
    <n v="630"/>
    <n v="736"/>
    <x v="37"/>
    <x v="39"/>
    <x v="229"/>
    <x v="6"/>
    <n v="4"/>
    <x v="8"/>
    <x v="1"/>
  </r>
  <r>
    <s v="AX23657"/>
    <s v="ENX2081"/>
    <s v="A133"/>
    <s v="EMP1039"/>
    <s v="C1497"/>
    <d v="2020-09-06T00:00:00"/>
    <x v="62"/>
    <n v="1"/>
    <n v="1848"/>
    <n v="1294"/>
    <n v="61"/>
    <n v="95"/>
    <n v="731"/>
    <x v="56"/>
    <x v="16"/>
    <x v="470"/>
    <x v="4"/>
    <n v="5"/>
    <x v="8"/>
    <x v="1"/>
  </r>
  <r>
    <s v="AX23658"/>
    <s v="ENX2051"/>
    <s v="A153"/>
    <s v="EMP1037"/>
    <s v="C1189"/>
    <d v="2020-09-06T00:00:00"/>
    <x v="14"/>
    <n v="4"/>
    <n v="502"/>
    <n v="296"/>
    <n v="1044"/>
    <n v="1899"/>
    <n v="96"/>
    <x v="14"/>
    <x v="42"/>
    <x v="130"/>
    <x v="5"/>
    <n v="5"/>
    <x v="8"/>
    <x v="1"/>
  </r>
  <r>
    <s v="AX23663"/>
    <s v="ENX2010"/>
    <s v="A158"/>
    <s v="EMP1029"/>
    <s v="C1273"/>
    <d v="2020-09-06T00:00:00"/>
    <x v="43"/>
    <n v="2"/>
    <n v="1353"/>
    <n v="947"/>
    <n v="871"/>
    <n v="1708"/>
    <n v="297"/>
    <x v="32"/>
    <x v="19"/>
    <x v="322"/>
    <x v="4"/>
    <n v="6"/>
    <x v="8"/>
    <x v="1"/>
  </r>
  <r>
    <s v="AX23665"/>
    <s v="ENX2011"/>
    <s v="A122"/>
    <s v="EMP1028"/>
    <s v="C1002"/>
    <d v="2020-09-06T00:00:00"/>
    <x v="81"/>
    <n v="2"/>
    <n v="35"/>
    <n v="22"/>
    <n v="1535"/>
    <n v="2257"/>
    <n v="926"/>
    <x v="2"/>
    <x v="25"/>
    <x v="723"/>
    <x v="1"/>
    <n v="6"/>
    <x v="8"/>
    <x v="1"/>
  </r>
  <r>
    <s v="AX23668"/>
    <s v="ENX2088"/>
    <s v="A119"/>
    <s v="EMP1042"/>
    <s v="C1384"/>
    <d v="2020-09-06T00:00:00"/>
    <x v="48"/>
    <n v="3"/>
    <n v="1582"/>
    <n v="1234"/>
    <n v="2590"/>
    <n v="3278"/>
    <n v="509"/>
    <x v="71"/>
    <x v="20"/>
    <x v="634"/>
    <x v="3"/>
    <n v="7"/>
    <x v="8"/>
    <x v="1"/>
  </r>
  <r>
    <s v="AX23673"/>
    <s v="ENX2064"/>
    <s v="A144"/>
    <s v="EMP1043"/>
    <s v="C1538"/>
    <d v="2020-09-06T00:00:00"/>
    <x v="25"/>
    <n v="1"/>
    <n v="2497"/>
    <n v="1473"/>
    <n v="971"/>
    <n v="1798"/>
    <n v="368"/>
    <x v="51"/>
    <x v="44"/>
    <x v="512"/>
    <x v="6"/>
    <n v="8"/>
    <x v="8"/>
    <x v="1"/>
  </r>
  <r>
    <s v="AX23684"/>
    <s v="ENX2051"/>
    <s v="A162"/>
    <s v="EMP1033"/>
    <s v="C1189"/>
    <d v="2020-09-06T00:00:00"/>
    <x v="14"/>
    <n v="3"/>
    <n v="530"/>
    <n v="435"/>
    <n v="1248"/>
    <n v="1809"/>
    <n v="296"/>
    <x v="71"/>
    <x v="32"/>
    <x v="546"/>
    <x v="1"/>
    <n v="8"/>
    <x v="8"/>
    <x v="1"/>
  </r>
  <r>
    <s v="AX23690"/>
    <s v="ENX2039"/>
    <s v="A102"/>
    <s v="EMP1031"/>
    <s v="C1064"/>
    <d v="2020-09-06T00:00:00"/>
    <x v="96"/>
    <n v="1"/>
    <n v="1848"/>
    <n v="1294"/>
    <n v="1072"/>
    <n v="1600"/>
    <n v="285"/>
    <x v="64"/>
    <x v="5"/>
    <x v="726"/>
    <x v="4"/>
    <n v="8"/>
    <x v="8"/>
    <x v="1"/>
  </r>
  <r>
    <s v="AX23693"/>
    <s v="ENX2054"/>
    <s v="A114"/>
    <s v="EMP1010"/>
    <s v="C1645"/>
    <d v="2020-09-06T00:00:00"/>
    <x v="12"/>
    <n v="4"/>
    <n v="1052"/>
    <n v="589"/>
    <n v="1800"/>
    <n v="3000"/>
    <n v="96"/>
    <x v="22"/>
    <x v="28"/>
    <x v="195"/>
    <x v="2"/>
    <n v="8"/>
    <x v="8"/>
    <x v="1"/>
  </r>
  <r>
    <s v="AX23696"/>
    <s v="ENX2027"/>
    <s v="A101"/>
    <s v="EMP1032"/>
    <s v="C1180"/>
    <d v="2020-09-06T00:00:00"/>
    <x v="19"/>
    <n v="1"/>
    <n v="2182"/>
    <n v="1200"/>
    <n v="2642"/>
    <n v="3944"/>
    <n v="280"/>
    <x v="43"/>
    <x v="24"/>
    <x v="448"/>
    <x v="4"/>
    <n v="11"/>
    <x v="8"/>
    <x v="1"/>
  </r>
  <r>
    <s v="AX23705"/>
    <s v="ENX2000"/>
    <s v="A149"/>
    <s v="EMP1006"/>
    <s v="C1172"/>
    <d v="2020-09-06T00:00:00"/>
    <x v="98"/>
    <n v="2"/>
    <n v="2391"/>
    <n v="1291"/>
    <n v="732"/>
    <n v="1077"/>
    <n v="265"/>
    <x v="73"/>
    <x v="26"/>
    <x v="263"/>
    <x v="3"/>
    <n v="12"/>
    <x v="8"/>
    <x v="1"/>
  </r>
  <r>
    <s v="AX23709"/>
    <s v="ENX2071"/>
    <s v="A132"/>
    <s v="EMP1002"/>
    <s v="C1518"/>
    <d v="2020-09-06T00:00:00"/>
    <x v="92"/>
    <n v="1"/>
    <n v="1178"/>
    <n v="683"/>
    <n v="682"/>
    <n v="1338"/>
    <n v="246"/>
    <x v="36"/>
    <x v="32"/>
    <x v="106"/>
    <x v="5"/>
    <n v="12"/>
    <x v="8"/>
    <x v="1"/>
  </r>
  <r>
    <s v="AX23710"/>
    <s v="ENX2017"/>
    <s v="A119"/>
    <s v="EMP1011"/>
    <s v="C1395"/>
    <d v="2020-09-06T00:00:00"/>
    <x v="61"/>
    <n v="2"/>
    <n v="1848"/>
    <n v="1294"/>
    <n v="3882"/>
    <n v="5544"/>
    <n v="362"/>
    <x v="46"/>
    <x v="38"/>
    <x v="788"/>
    <x v="6"/>
    <n v="12"/>
    <x v="8"/>
    <x v="1"/>
  </r>
  <r>
    <s v="AX23713"/>
    <s v="ENX2025"/>
    <s v="A125"/>
    <s v="EMP1005"/>
    <s v="C1701"/>
    <d v="2020-09-07T00:00:00"/>
    <x v="21"/>
    <n v="2"/>
    <n v="1405"/>
    <n v="1054"/>
    <n v="1230"/>
    <n v="1783"/>
    <n v="1839"/>
    <x v="28"/>
    <x v="44"/>
    <x v="433"/>
    <x v="5"/>
    <n v="12"/>
    <x v="8"/>
    <x v="0"/>
  </r>
  <r>
    <s v="AX23714"/>
    <s v="ENX2023"/>
    <s v="A114"/>
    <s v="EMP1040"/>
    <s v="C1188"/>
    <d v="2020-09-07T00:00:00"/>
    <x v="57"/>
    <n v="4"/>
    <n v="1783"/>
    <n v="1230"/>
    <n v="1090"/>
    <n v="1380"/>
    <n v="1800"/>
    <x v="61"/>
    <x v="32"/>
    <x v="164"/>
    <x v="3"/>
    <n v="12"/>
    <x v="8"/>
    <x v="0"/>
  </r>
  <r>
    <s v="AX23720"/>
    <s v="ENX2016"/>
    <s v="A163"/>
    <s v="EMP1002"/>
    <s v="C1447"/>
    <d v="2020-09-07T00:00:00"/>
    <x v="6"/>
    <n v="1"/>
    <n v="951"/>
    <n v="504"/>
    <n v="4692"/>
    <n v="7448"/>
    <n v="90"/>
    <x v="14"/>
    <x v="6"/>
    <x v="744"/>
    <x v="0"/>
    <n v="2"/>
    <x v="8"/>
    <x v="1"/>
  </r>
  <r>
    <s v="AX23723"/>
    <s v="ENX2063"/>
    <s v="A126"/>
    <s v="EMP1031"/>
    <s v="C1336"/>
    <d v="2020-09-07T00:00:00"/>
    <x v="83"/>
    <n v="3"/>
    <n v="1380"/>
    <n v="1090"/>
    <n v="1965"/>
    <n v="2396"/>
    <n v="1564"/>
    <x v="69"/>
    <x v="38"/>
    <x v="595"/>
    <x v="6"/>
    <n v="3"/>
    <x v="8"/>
    <x v="1"/>
  </r>
  <r>
    <s v="AX23724"/>
    <s v="ENX2011"/>
    <s v="A128"/>
    <s v="EMP1000"/>
    <s v="C1551"/>
    <d v="2020-09-07T00:00:00"/>
    <x v="81"/>
    <n v="1"/>
    <n v="1798"/>
    <n v="971"/>
    <n v="1234"/>
    <n v="1582"/>
    <n v="123"/>
    <x v="40"/>
    <x v="6"/>
    <x v="520"/>
    <x v="6"/>
    <n v="4"/>
    <x v="8"/>
    <x v="1"/>
  </r>
  <r>
    <s v="AX23725"/>
    <s v="ENX2040"/>
    <s v="A135"/>
    <s v="EMP1011"/>
    <s v="C1197"/>
    <d v="2020-09-07T00:00:00"/>
    <x v="4"/>
    <n v="3"/>
    <n v="2182"/>
    <n v="1200"/>
    <n v="1291"/>
    <n v="2391"/>
    <n v="1316"/>
    <x v="6"/>
    <x v="7"/>
    <x v="775"/>
    <x v="2"/>
    <n v="4"/>
    <x v="8"/>
    <x v="1"/>
  </r>
  <r>
    <s v="AX23731"/>
    <s v="ENX2042"/>
    <s v="A160"/>
    <s v="EMP1024"/>
    <s v="C1447"/>
    <d v="2020-09-07T00:00:00"/>
    <x v="49"/>
    <n v="1"/>
    <n v="400"/>
    <n v="208"/>
    <n v="589"/>
    <n v="1052"/>
    <n v="88"/>
    <x v="55"/>
    <x v="24"/>
    <x v="353"/>
    <x v="1"/>
    <n v="4"/>
    <x v="8"/>
    <x v="1"/>
  </r>
  <r>
    <s v="AX23734"/>
    <s v="ENX2073"/>
    <s v="A125"/>
    <s v="EMP1001"/>
    <s v="C1350"/>
    <d v="2020-09-07T00:00:00"/>
    <x v="85"/>
    <n v="2"/>
    <n v="2294"/>
    <n v="1399"/>
    <n v="2590"/>
    <n v="3278"/>
    <n v="117"/>
    <x v="17"/>
    <x v="7"/>
    <x v="661"/>
    <x v="6"/>
    <n v="4"/>
    <x v="8"/>
    <x v="1"/>
  </r>
  <r>
    <s v="AX23743"/>
    <s v="ENX2004"/>
    <s v="A149"/>
    <s v="EMP1043"/>
    <s v="C1718"/>
    <d v="2020-09-07T00:00:00"/>
    <x v="23"/>
    <n v="3"/>
    <n v="1783"/>
    <n v="1516"/>
    <n v="79"/>
    <n v="127"/>
    <n v="348"/>
    <x v="15"/>
    <x v="38"/>
    <x v="189"/>
    <x v="4"/>
    <n v="5"/>
    <x v="8"/>
    <x v="1"/>
  </r>
  <r>
    <s v="AX23754"/>
    <s v="ENX2083"/>
    <s v="A128"/>
    <s v="EMP1010"/>
    <s v="C1694"/>
    <d v="2020-09-07T00:00:00"/>
    <x v="59"/>
    <n v="1"/>
    <n v="2283"/>
    <n v="1484"/>
    <n v="3228"/>
    <n v="5868"/>
    <n v="599"/>
    <x v="2"/>
    <x v="33"/>
    <x v="148"/>
    <x v="1"/>
    <n v="5"/>
    <x v="8"/>
    <x v="1"/>
  </r>
  <r>
    <s v="AX23758"/>
    <s v="ENX2100"/>
    <s v="A155"/>
    <s v="EMP1006"/>
    <s v="C1161"/>
    <d v="2020-09-07T00:00:00"/>
    <x v="28"/>
    <n v="3"/>
    <n v="1967"/>
    <n v="1397"/>
    <n v="1223"/>
    <n v="2005"/>
    <n v="384"/>
    <x v="67"/>
    <x v="21"/>
    <x v="328"/>
    <x v="0"/>
    <n v="5"/>
    <x v="8"/>
    <x v="1"/>
  </r>
  <r>
    <s v="AX23760"/>
    <s v="ENX2031"/>
    <s v="A112"/>
    <s v="EMP1024"/>
    <s v="C1430"/>
    <d v="2020-09-07T00:00:00"/>
    <x v="88"/>
    <n v="1"/>
    <n v="1566"/>
    <n v="1190"/>
    <n v="1190"/>
    <n v="1566"/>
    <n v="1472"/>
    <x v="36"/>
    <x v="42"/>
    <x v="236"/>
    <x v="5"/>
    <n v="6"/>
    <x v="8"/>
    <x v="1"/>
  </r>
  <r>
    <s v="AX23763"/>
    <s v="ENX2024"/>
    <s v="A111"/>
    <s v="EMP1036"/>
    <s v="C1442"/>
    <d v="2020-09-07T00:00:00"/>
    <x v="2"/>
    <n v="1"/>
    <n v="368"/>
    <n v="294"/>
    <n v="1176"/>
    <n v="1472"/>
    <n v="2756"/>
    <x v="45"/>
    <x v="25"/>
    <x v="581"/>
    <x v="4"/>
    <n v="6"/>
    <x v="8"/>
    <x v="1"/>
  </r>
  <r>
    <s v="AX23765"/>
    <s v="ENX2017"/>
    <s v="A120"/>
    <s v="EMP1037"/>
    <s v="C1462"/>
    <d v="2020-09-07T00:00:00"/>
    <x v="61"/>
    <n v="3"/>
    <n v="913"/>
    <n v="584"/>
    <n v="1268"/>
    <n v="1760"/>
    <n v="1659"/>
    <x v="47"/>
    <x v="28"/>
    <x v="784"/>
    <x v="0"/>
    <n v="7"/>
    <x v="8"/>
    <x v="1"/>
  </r>
  <r>
    <s v="AX23769"/>
    <s v="ENX2072"/>
    <s v="A165"/>
    <s v="EMP1016"/>
    <s v="C1153"/>
    <d v="2020-09-07T00:00:00"/>
    <x v="31"/>
    <n v="1"/>
    <n v="1500"/>
    <n v="900"/>
    <n v="971"/>
    <n v="1494"/>
    <n v="377"/>
    <x v="3"/>
    <x v="3"/>
    <x v="56"/>
    <x v="6"/>
    <n v="8"/>
    <x v="8"/>
    <x v="1"/>
  </r>
  <r>
    <s v="AX23770"/>
    <s v="ENX2013"/>
    <s v="A132"/>
    <s v="EMP1034"/>
    <s v="C1032"/>
    <d v="2020-09-07T00:00:00"/>
    <x v="70"/>
    <n v="2"/>
    <n v="530"/>
    <n v="424"/>
    <n v="1968"/>
    <n v="2734"/>
    <n v="2888"/>
    <x v="43"/>
    <x v="36"/>
    <x v="355"/>
    <x v="6"/>
    <n v="9"/>
    <x v="8"/>
    <x v="1"/>
  </r>
  <r>
    <s v="AX23771"/>
    <s v="ENX2037"/>
    <s v="A137"/>
    <s v="EMP1023"/>
    <s v="C1181"/>
    <d v="2020-09-07T00:00:00"/>
    <x v="50"/>
    <n v="3"/>
    <n v="1526"/>
    <n v="1251"/>
    <n v="592"/>
    <n v="1004"/>
    <n v="1308"/>
    <x v="63"/>
    <x v="10"/>
    <x v="332"/>
    <x v="1"/>
    <n v="10"/>
    <x v="8"/>
    <x v="1"/>
  </r>
  <r>
    <s v="AX23774"/>
    <s v="ENX2013"/>
    <s v="A112"/>
    <s v="EMP1042"/>
    <s v="C1061"/>
    <d v="2020-09-07T00:00:00"/>
    <x v="70"/>
    <n v="1"/>
    <n v="1380"/>
    <n v="1090"/>
    <n v="387"/>
    <n v="667"/>
    <n v="1131"/>
    <x v="60"/>
    <x v="4"/>
    <x v="74"/>
    <x v="3"/>
    <n v="10"/>
    <x v="8"/>
    <x v="1"/>
  </r>
  <r>
    <s v="AX23776"/>
    <s v="ENX2038"/>
    <s v="A164"/>
    <s v="EMP1040"/>
    <s v="C1403"/>
    <d v="2020-09-07T00:00:00"/>
    <x v="84"/>
    <n v="1"/>
    <n v="556"/>
    <n v="395"/>
    <n v="634"/>
    <n v="880"/>
    <n v="1293"/>
    <x v="3"/>
    <x v="41"/>
    <x v="87"/>
    <x v="5"/>
    <n v="10"/>
    <x v="8"/>
    <x v="1"/>
  </r>
  <r>
    <s v="AX23782"/>
    <s v="ENX2067"/>
    <s v="A133"/>
    <s v="EMP1041"/>
    <s v="C1338"/>
    <d v="2020-09-07T00:00:00"/>
    <x v="30"/>
    <n v="1"/>
    <n v="530"/>
    <n v="424"/>
    <n v="255"/>
    <n v="392"/>
    <n v="1302"/>
    <x v="65"/>
    <x v="16"/>
    <x v="50"/>
    <x v="4"/>
    <n v="11"/>
    <x v="8"/>
    <x v="1"/>
  </r>
  <r>
    <s v="AX23786"/>
    <s v="ENX2094"/>
    <s v="A119"/>
    <s v="EMP1004"/>
    <s v="C1105"/>
    <d v="2020-09-07T00:00:00"/>
    <x v="90"/>
    <n v="1"/>
    <n v="1178"/>
    <n v="683"/>
    <n v="1399"/>
    <n v="2294"/>
    <n v="99"/>
    <x v="55"/>
    <x v="23"/>
    <x v="93"/>
    <x v="1"/>
    <n v="12"/>
    <x v="8"/>
    <x v="1"/>
  </r>
  <r>
    <s v="AX23787"/>
    <s v="ENX2006"/>
    <s v="A158"/>
    <s v="EMP1023"/>
    <s v="C1639"/>
    <d v="2020-09-08T00:00:00"/>
    <x v="68"/>
    <n v="1"/>
    <n v="545"/>
    <n v="425"/>
    <n v="216"/>
    <n v="408"/>
    <n v="2604"/>
    <x v="42"/>
    <x v="14"/>
    <x v="14"/>
    <x v="0"/>
    <n v="1"/>
    <x v="8"/>
    <x v="1"/>
  </r>
  <r>
    <s v="AX23789"/>
    <s v="ENX2032"/>
    <s v="A114"/>
    <s v="EMP1016"/>
    <s v="C1081"/>
    <d v="2020-09-08T00:00:00"/>
    <x v="47"/>
    <n v="1"/>
    <n v="1052"/>
    <n v="589"/>
    <n v="1965"/>
    <n v="2396"/>
    <n v="2676"/>
    <x v="49"/>
    <x v="35"/>
    <x v="336"/>
    <x v="5"/>
    <n v="1"/>
    <x v="8"/>
    <x v="1"/>
  </r>
  <r>
    <s v="AX23806"/>
    <s v="ENX2028"/>
    <s v="A106"/>
    <s v="EMP1041"/>
    <s v="C1362"/>
    <d v="2020-09-08T00:00:00"/>
    <x v="5"/>
    <n v="1"/>
    <n v="1889"/>
    <n v="945"/>
    <n v="7108"/>
    <n v="8564"/>
    <n v="318"/>
    <x v="11"/>
    <x v="32"/>
    <x v="379"/>
    <x v="1"/>
    <n v="2"/>
    <x v="8"/>
    <x v="1"/>
  </r>
  <r>
    <s v="AX23811"/>
    <s v="ENX2099"/>
    <s v="A127"/>
    <s v="EMP1020"/>
    <s v="C1006"/>
    <d v="2020-09-08T00:00:00"/>
    <x v="52"/>
    <n v="1"/>
    <n v="368"/>
    <n v="294"/>
    <n v="130"/>
    <n v="181"/>
    <n v="451"/>
    <x v="4"/>
    <x v="0"/>
    <x v="507"/>
    <x v="6"/>
    <n v="2"/>
    <x v="8"/>
    <x v="1"/>
  </r>
  <r>
    <s v="AX23812"/>
    <s v="ENX2092"/>
    <s v="A128"/>
    <s v="EMP1041"/>
    <s v="C1159"/>
    <d v="2020-09-08T00:00:00"/>
    <x v="87"/>
    <n v="1"/>
    <n v="1887"/>
    <n v="1378"/>
    <n v="807"/>
    <n v="1467"/>
    <n v="904"/>
    <x v="54"/>
    <x v="33"/>
    <x v="540"/>
    <x v="3"/>
    <n v="3"/>
    <x v="8"/>
    <x v="1"/>
  </r>
  <r>
    <s v="AX23813"/>
    <s v="ENX2088"/>
    <s v="A134"/>
    <s v="EMP1014"/>
    <s v="C1413"/>
    <d v="2020-09-08T00:00:00"/>
    <x v="48"/>
    <n v="1"/>
    <n v="1899"/>
    <n v="1044"/>
    <n v="270"/>
    <n v="336"/>
    <n v="560"/>
    <x v="72"/>
    <x v="29"/>
    <x v="789"/>
    <x v="3"/>
    <n v="5"/>
    <x v="8"/>
    <x v="1"/>
  </r>
  <r>
    <s v="AX23816"/>
    <s v="ENX2003"/>
    <s v="A163"/>
    <s v="EMP1007"/>
    <s v="C1442"/>
    <d v="2020-09-08T00:00:00"/>
    <x v="22"/>
    <n v="1"/>
    <n v="800"/>
    <n v="536"/>
    <n v="296"/>
    <n v="502"/>
    <n v="858"/>
    <x v="6"/>
    <x v="18"/>
    <x v="323"/>
    <x v="2"/>
    <n v="7"/>
    <x v="8"/>
    <x v="1"/>
  </r>
  <r>
    <s v="AX23819"/>
    <s v="ENX2046"/>
    <s v="A126"/>
    <s v="EMP1038"/>
    <s v="C1212"/>
    <d v="2020-09-08T00:00:00"/>
    <x v="38"/>
    <n v="1"/>
    <n v="1338"/>
    <n v="682"/>
    <n v="2514"/>
    <n v="3309"/>
    <n v="1674"/>
    <x v="29"/>
    <x v="31"/>
    <x v="487"/>
    <x v="0"/>
    <n v="7"/>
    <x v="8"/>
    <x v="1"/>
  </r>
  <r>
    <s v="AX23820"/>
    <s v="ENX2023"/>
    <s v="A117"/>
    <s v="EMP1034"/>
    <s v="C1419"/>
    <d v="2020-09-08T00:00:00"/>
    <x v="57"/>
    <n v="3"/>
    <n v="800"/>
    <n v="536"/>
    <n v="3792"/>
    <n v="4990"/>
    <n v="351"/>
    <x v="19"/>
    <x v="38"/>
    <x v="483"/>
    <x v="2"/>
    <n v="10"/>
    <x v="8"/>
    <x v="1"/>
  </r>
  <r>
    <s v="AX23824"/>
    <s v="ENX2077"/>
    <s v="A104"/>
    <s v="EMP1010"/>
    <s v="C1662"/>
    <d v="2020-09-08T00:00:00"/>
    <x v="51"/>
    <n v="1"/>
    <n v="817"/>
    <n v="409"/>
    <n v="900"/>
    <n v="1636"/>
    <n v="2396"/>
    <x v="18"/>
    <x v="7"/>
    <x v="573"/>
    <x v="4"/>
    <n v="10"/>
    <x v="8"/>
    <x v="1"/>
  </r>
  <r>
    <s v="AX23829"/>
    <s v="ENX2006"/>
    <s v="A157"/>
    <s v="EMP1018"/>
    <s v="C1326"/>
    <d v="2020-09-08T00:00:00"/>
    <x v="68"/>
    <n v="4"/>
    <n v="2283"/>
    <n v="1484"/>
    <n v="1902"/>
    <n v="2640"/>
    <n v="1790"/>
    <x v="33"/>
    <x v="26"/>
    <x v="536"/>
    <x v="5"/>
    <n v="10"/>
    <x v="8"/>
    <x v="1"/>
  </r>
  <r>
    <s v="AX23832"/>
    <s v="ENX2002"/>
    <s v="A114"/>
    <s v="EMP1012"/>
    <s v="C1753"/>
    <d v="2020-09-08T00:00:00"/>
    <x v="100"/>
    <n v="1"/>
    <n v="1494"/>
    <n v="971"/>
    <n v="1516"/>
    <n v="1783"/>
    <n v="496"/>
    <x v="39"/>
    <x v="44"/>
    <x v="764"/>
    <x v="3"/>
    <n v="11"/>
    <x v="8"/>
    <x v="1"/>
  </r>
  <r>
    <s v="AX23833"/>
    <s v="ENX2010"/>
    <s v="A140"/>
    <s v="EMP1028"/>
    <s v="C1077"/>
    <d v="2020-09-08T00:00:00"/>
    <x v="43"/>
    <n v="4"/>
    <n v="1353"/>
    <n v="947"/>
    <n v="1251"/>
    <n v="1526"/>
    <n v="2048"/>
    <x v="31"/>
    <x v="26"/>
    <x v="627"/>
    <x v="2"/>
    <n v="11"/>
    <x v="8"/>
    <x v="1"/>
  </r>
  <r>
    <s v="AX23834"/>
    <s v="ENX2056"/>
    <s v="A111"/>
    <s v="EMP1025"/>
    <s v="C1306"/>
    <d v="2020-09-08T00:00:00"/>
    <x v="64"/>
    <n v="1"/>
    <n v="871"/>
    <n v="540"/>
    <n v="732"/>
    <n v="1077"/>
    <n v="1710"/>
    <x v="20"/>
    <x v="7"/>
    <x v="315"/>
    <x v="3"/>
    <n v="12"/>
    <x v="8"/>
    <x v="1"/>
  </r>
  <r>
    <s v="AX23841"/>
    <s v="ENX2056"/>
    <s v="A104"/>
    <s v="EMP1000"/>
    <s v="C1606"/>
    <d v="2020-09-08T00:00:00"/>
    <x v="64"/>
    <n v="3"/>
    <n v="2283"/>
    <n v="1484"/>
    <n v="534"/>
    <n v="847"/>
    <n v="192"/>
    <x v="50"/>
    <x v="39"/>
    <x v="64"/>
    <x v="3"/>
    <n v="12"/>
    <x v="8"/>
    <x v="1"/>
  </r>
  <r>
    <s v="AX23842"/>
    <s v="ENX2071"/>
    <s v="A134"/>
    <s v="EMP1040"/>
    <s v="C1704"/>
    <d v="2020-09-09T00:00:00"/>
    <x v="92"/>
    <n v="3"/>
    <n v="561"/>
    <n v="421"/>
    <n v="3882"/>
    <n v="5544"/>
    <n v="408"/>
    <x v="47"/>
    <x v="2"/>
    <x v="231"/>
    <x v="1"/>
    <n v="1"/>
    <x v="8"/>
    <x v="1"/>
  </r>
  <r>
    <s v="AX23843"/>
    <s v="ENX2086"/>
    <s v="A105"/>
    <s v="EMP1038"/>
    <s v="C1768"/>
    <d v="2020-09-09T00:00:00"/>
    <x v="94"/>
    <n v="1"/>
    <n v="637"/>
    <n v="389"/>
    <n v="1366"/>
    <n v="2356"/>
    <n v="2676"/>
    <x v="44"/>
    <x v="41"/>
    <x v="338"/>
    <x v="0"/>
    <n v="1"/>
    <x v="8"/>
    <x v="1"/>
  </r>
  <r>
    <s v="AX23845"/>
    <s v="ENX2085"/>
    <s v="A143"/>
    <s v="EMP1013"/>
    <s v="C1170"/>
    <d v="2020-09-09T00:00:00"/>
    <x v="29"/>
    <n v="3"/>
    <n v="400"/>
    <n v="208"/>
    <n v="4197"/>
    <n v="6882"/>
    <n v="74"/>
    <x v="11"/>
    <x v="13"/>
    <x v="60"/>
    <x v="6"/>
    <n v="4"/>
    <x v="8"/>
    <x v="1"/>
  </r>
  <r>
    <s v="AX23850"/>
    <s v="ENX2084"/>
    <s v="A117"/>
    <s v="EMP1013"/>
    <s v="C1580"/>
    <d v="2020-09-09T00:00:00"/>
    <x v="10"/>
    <n v="1"/>
    <n v="584"/>
    <n v="420"/>
    <n v="252"/>
    <n v="369"/>
    <n v="1654"/>
    <x v="39"/>
    <x v="13"/>
    <x v="97"/>
    <x v="2"/>
    <n v="6"/>
    <x v="8"/>
    <x v="1"/>
  </r>
  <r>
    <s v="AX23855"/>
    <s v="ENX2018"/>
    <s v="A160"/>
    <s v="EMP1042"/>
    <s v="C1761"/>
    <d v="2020-09-09T00:00:00"/>
    <x v="8"/>
    <n v="2"/>
    <n v="181"/>
    <n v="130"/>
    <n v="956"/>
    <n v="1772"/>
    <n v="1178"/>
    <x v="40"/>
    <x v="40"/>
    <x v="430"/>
    <x v="2"/>
    <n v="6"/>
    <x v="8"/>
    <x v="1"/>
  </r>
  <r>
    <s v="AX23858"/>
    <s v="ENX2051"/>
    <s v="A156"/>
    <s v="EMP1034"/>
    <s v="C1757"/>
    <d v="2020-09-09T00:00:00"/>
    <x v="14"/>
    <n v="1"/>
    <n v="2141"/>
    <n v="1777"/>
    <n v="561"/>
    <n v="684"/>
    <n v="406"/>
    <x v="14"/>
    <x v="4"/>
    <x v="201"/>
    <x v="5"/>
    <n v="6"/>
    <x v="8"/>
    <x v="1"/>
  </r>
  <r>
    <s v="AX23863"/>
    <s v="ENX2064"/>
    <s v="A115"/>
    <s v="EMP1005"/>
    <s v="C1682"/>
    <d v="2020-09-09T00:00:00"/>
    <x v="25"/>
    <n v="1"/>
    <n v="368"/>
    <n v="294"/>
    <n v="1742"/>
    <n v="3416"/>
    <n v="123"/>
    <x v="0"/>
    <x v="23"/>
    <x v="659"/>
    <x v="3"/>
    <n v="6"/>
    <x v="8"/>
    <x v="1"/>
  </r>
  <r>
    <s v="AX23864"/>
    <s v="ENX2033"/>
    <s v="A143"/>
    <s v="EMP1017"/>
    <s v="C1147"/>
    <d v="2020-09-09T00:00:00"/>
    <x v="76"/>
    <n v="1"/>
    <n v="561"/>
    <n v="421"/>
    <n v="1251"/>
    <n v="1526"/>
    <n v="2888"/>
    <x v="69"/>
    <x v="16"/>
    <x v="628"/>
    <x v="3"/>
    <n v="7"/>
    <x v="8"/>
    <x v="1"/>
  </r>
  <r>
    <s v="AX23868"/>
    <s v="ENX2032"/>
    <s v="A131"/>
    <s v="EMP1031"/>
    <s v="C1314"/>
    <d v="2020-09-09T00:00:00"/>
    <x v="47"/>
    <n v="1"/>
    <n v="847"/>
    <n v="534"/>
    <n v="1173"/>
    <n v="1862"/>
    <n v="1198"/>
    <x v="3"/>
    <x v="3"/>
    <x v="216"/>
    <x v="4"/>
    <n v="7"/>
    <x v="8"/>
    <x v="1"/>
  </r>
  <r>
    <s v="AX23869"/>
    <s v="ENX2023"/>
    <s v="A125"/>
    <s v="EMP1025"/>
    <s v="C1478"/>
    <d v="2020-09-09T00:00:00"/>
    <x v="57"/>
    <n v="4"/>
    <n v="368"/>
    <n v="294"/>
    <n v="130"/>
    <n v="181"/>
    <n v="192"/>
    <x v="49"/>
    <x v="1"/>
    <x v="430"/>
    <x v="0"/>
    <n v="9"/>
    <x v="8"/>
    <x v="1"/>
  </r>
  <r>
    <s v="AX23875"/>
    <s v="ENX2084"/>
    <s v="A131"/>
    <s v="EMP1033"/>
    <s v="C1764"/>
    <d v="2020-09-09T00:00:00"/>
    <x v="10"/>
    <n v="1"/>
    <n v="1367"/>
    <n v="984"/>
    <n v="1305"/>
    <n v="1812"/>
    <n v="264"/>
    <x v="70"/>
    <x v="25"/>
    <x v="717"/>
    <x v="3"/>
    <n v="10"/>
    <x v="8"/>
    <x v="1"/>
  </r>
  <r>
    <s v="AX23877"/>
    <s v="ENX2035"/>
    <s v="A145"/>
    <s v="EMP1006"/>
    <s v="C1569"/>
    <d v="2020-09-09T00:00:00"/>
    <x v="26"/>
    <n v="1"/>
    <n v="1889"/>
    <n v="945"/>
    <n v="807"/>
    <n v="1467"/>
    <n v="2028"/>
    <x v="32"/>
    <x v="31"/>
    <x v="137"/>
    <x v="6"/>
    <n v="10"/>
    <x v="8"/>
    <x v="1"/>
  </r>
  <r>
    <s v="AX23878"/>
    <s v="ENX2002"/>
    <s v="A109"/>
    <s v="EMP1003"/>
    <s v="C1687"/>
    <d v="2020-09-09T00:00:00"/>
    <x v="100"/>
    <n v="2"/>
    <n v="684"/>
    <n v="561"/>
    <n v="387"/>
    <n v="667"/>
    <n v="612"/>
    <x v="31"/>
    <x v="44"/>
    <x v="723"/>
    <x v="2"/>
    <n v="10"/>
    <x v="8"/>
    <x v="1"/>
  </r>
  <r>
    <s v="AX23879"/>
    <s v="ENX2009"/>
    <s v="A131"/>
    <s v="EMP1029"/>
    <s v="C1279"/>
    <d v="2020-09-09T00:00:00"/>
    <x v="75"/>
    <n v="1"/>
    <n v="1467"/>
    <n v="807"/>
    <n v="1230"/>
    <n v="1783"/>
    <n v="144"/>
    <x v="69"/>
    <x v="10"/>
    <x v="709"/>
    <x v="2"/>
    <n v="12"/>
    <x v="8"/>
    <x v="1"/>
  </r>
  <r>
    <s v="AX23881"/>
    <s v="ENX2051"/>
    <s v="A153"/>
    <s v="EMP1037"/>
    <s v="C1682"/>
    <d v="2020-09-09T00:00:00"/>
    <x v="14"/>
    <n v="2"/>
    <n v="95"/>
    <n v="61"/>
    <n v="2108"/>
    <n v="2810"/>
    <n v="374"/>
    <x v="9"/>
    <x v="39"/>
    <x v="25"/>
    <x v="4"/>
    <n v="12"/>
    <x v="8"/>
    <x v="1"/>
  </r>
  <r>
    <s v="AX23882"/>
    <s v="ENX2019"/>
    <s v="A171"/>
    <s v="EMP1027"/>
    <s v="C1389"/>
    <d v="2020-09-10T00:00:00"/>
    <x v="60"/>
    <n v="1"/>
    <n v="315"/>
    <n v="208"/>
    <n v="791"/>
    <n v="1522"/>
    <n v="870"/>
    <x v="59"/>
    <x v="3"/>
    <x v="631"/>
    <x v="2"/>
    <n v="3"/>
    <x v="8"/>
    <x v="1"/>
  </r>
  <r>
    <s v="AX23888"/>
    <s v="ENX2088"/>
    <s v="A160"/>
    <s v="EMP1021"/>
    <s v="C1150"/>
    <d v="2020-09-10T00:00:00"/>
    <x v="48"/>
    <n v="2"/>
    <n v="871"/>
    <n v="540"/>
    <n v="684"/>
    <n v="868"/>
    <n v="344"/>
    <x v="73"/>
    <x v="37"/>
    <x v="348"/>
    <x v="6"/>
    <n v="4"/>
    <x v="8"/>
    <x v="1"/>
  </r>
  <r>
    <s v="AX23889"/>
    <s v="ENX2007"/>
    <s v="A160"/>
    <s v="EMP1016"/>
    <s v="C1306"/>
    <d v="2020-09-10T00:00:00"/>
    <x v="63"/>
    <n v="1"/>
    <n v="2497"/>
    <n v="1473"/>
    <n v="1294"/>
    <n v="1848"/>
    <n v="799"/>
    <x v="27"/>
    <x v="8"/>
    <x v="83"/>
    <x v="1"/>
    <n v="5"/>
    <x v="8"/>
    <x v="1"/>
  </r>
  <r>
    <s v="AX23891"/>
    <s v="ENX2086"/>
    <s v="A140"/>
    <s v="EMP1012"/>
    <s v="C1290"/>
    <d v="2020-09-10T00:00:00"/>
    <x v="94"/>
    <n v="3"/>
    <n v="1178"/>
    <n v="683"/>
    <n v="1432"/>
    <n v="2384"/>
    <n v="95"/>
    <x v="71"/>
    <x v="16"/>
    <x v="753"/>
    <x v="0"/>
    <n v="6"/>
    <x v="8"/>
    <x v="1"/>
  </r>
  <r>
    <s v="AX23895"/>
    <s v="ENX2062"/>
    <s v="A148"/>
    <s v="EMP1014"/>
    <s v="C1035"/>
    <d v="2020-09-10T00:00:00"/>
    <x v="91"/>
    <n v="1"/>
    <n v="1967"/>
    <n v="1397"/>
    <n v="435"/>
    <n v="530"/>
    <n v="1659"/>
    <x v="59"/>
    <x v="27"/>
    <x v="562"/>
    <x v="2"/>
    <n v="7"/>
    <x v="8"/>
    <x v="1"/>
  </r>
  <r>
    <s v="AX23901"/>
    <s v="ENX2065"/>
    <s v="A164"/>
    <s v="EMP1031"/>
    <s v="C1443"/>
    <d v="2020-09-10T00:00:00"/>
    <x v="56"/>
    <n v="3"/>
    <n v="1367"/>
    <n v="984"/>
    <n v="510"/>
    <n v="784"/>
    <n v="606"/>
    <x v="35"/>
    <x v="22"/>
    <x v="295"/>
    <x v="3"/>
    <n v="8"/>
    <x v="8"/>
    <x v="1"/>
  </r>
  <r>
    <s v="AX23906"/>
    <s v="ENX2008"/>
    <s v="A144"/>
    <s v="EMP1027"/>
    <s v="C1703"/>
    <d v="2020-09-10T00:00:00"/>
    <x v="24"/>
    <n v="3"/>
    <n v="1278"/>
    <n v="665"/>
    <n v="818"/>
    <n v="1022"/>
    <n v="377"/>
    <x v="28"/>
    <x v="2"/>
    <x v="486"/>
    <x v="4"/>
    <n v="8"/>
    <x v="8"/>
    <x v="1"/>
  </r>
  <r>
    <s v="AX23911"/>
    <s v="ENX2010"/>
    <s v="A109"/>
    <s v="EMP1024"/>
    <s v="C1204"/>
    <d v="2020-09-10T00:00:00"/>
    <x v="43"/>
    <n v="3"/>
    <n v="1887"/>
    <n v="1378"/>
    <n v="1434"/>
    <n v="2658"/>
    <n v="39"/>
    <x v="14"/>
    <x v="29"/>
    <x v="268"/>
    <x v="4"/>
    <n v="9"/>
    <x v="8"/>
    <x v="1"/>
  </r>
  <r>
    <s v="AX23914"/>
    <s v="ENX2053"/>
    <s v="A104"/>
    <s v="EMP1009"/>
    <s v="C1540"/>
    <d v="2020-09-10T00:00:00"/>
    <x v="33"/>
    <n v="1"/>
    <n v="123"/>
    <n v="84"/>
    <n v="807"/>
    <n v="1467"/>
    <n v="827"/>
    <x v="8"/>
    <x v="3"/>
    <x v="530"/>
    <x v="6"/>
    <n v="9"/>
    <x v="8"/>
    <x v="1"/>
  </r>
  <r>
    <s v="AX23917"/>
    <s v="ENX2036"/>
    <s v="A116"/>
    <s v="EMP1014"/>
    <s v="C1426"/>
    <d v="2020-09-10T00:00:00"/>
    <x v="1"/>
    <n v="4"/>
    <n v="1178"/>
    <n v="683"/>
    <n v="387"/>
    <n v="667"/>
    <n v="570"/>
    <x v="46"/>
    <x v="10"/>
    <x v="770"/>
    <x v="6"/>
    <n v="10"/>
    <x v="8"/>
    <x v="1"/>
  </r>
  <r>
    <s v="AX23920"/>
    <s v="ENX2076"/>
    <s v="A121"/>
    <s v="EMP1035"/>
    <s v="C1614"/>
    <d v="2020-09-11T00:00:00"/>
    <x v="15"/>
    <n v="3"/>
    <n v="637"/>
    <n v="389"/>
    <n v="1367"/>
    <n v="2241"/>
    <n v="144"/>
    <x v="51"/>
    <x v="28"/>
    <x v="91"/>
    <x v="5"/>
    <n v="12"/>
    <x v="8"/>
    <x v="0"/>
  </r>
  <r>
    <s v="AX23929"/>
    <s v="ENX2030"/>
    <s v="A164"/>
    <s v="EMP1029"/>
    <s v="C1651"/>
    <d v="2020-09-11T00:00:00"/>
    <x v="80"/>
    <n v="1"/>
    <n v="2141"/>
    <n v="1777"/>
    <n v="2616"/>
    <n v="5229"/>
    <n v="156"/>
    <x v="68"/>
    <x v="35"/>
    <x v="110"/>
    <x v="1"/>
    <n v="1"/>
    <x v="8"/>
    <x v="1"/>
  </r>
  <r>
    <s v="AX23930"/>
    <s v="ENX2022"/>
    <s v="A157"/>
    <s v="EMP1005"/>
    <s v="C1050"/>
    <d v="2020-09-11T00:00:00"/>
    <x v="27"/>
    <n v="1"/>
    <n v="886"/>
    <n v="478"/>
    <n v="2046"/>
    <n v="4014"/>
    <n v="1341"/>
    <x v="14"/>
    <x v="23"/>
    <x v="387"/>
    <x v="2"/>
    <n v="1"/>
    <x v="8"/>
    <x v="1"/>
  </r>
  <r>
    <s v="AX23944"/>
    <s v="ENX2089"/>
    <s v="A125"/>
    <s v="EMP1040"/>
    <s v="C1177"/>
    <d v="2020-09-11T00:00:00"/>
    <x v="89"/>
    <n v="1"/>
    <n v="1812"/>
    <n v="1305"/>
    <n v="873"/>
    <n v="1134"/>
    <n v="383"/>
    <x v="41"/>
    <x v="26"/>
    <x v="499"/>
    <x v="2"/>
    <n v="2"/>
    <x v="8"/>
    <x v="1"/>
  </r>
  <r>
    <s v="AX23951"/>
    <s v="ENX2087"/>
    <s v="A170"/>
    <s v="EMP1008"/>
    <s v="C1591"/>
    <d v="2020-09-11T00:00:00"/>
    <x v="95"/>
    <n v="1"/>
    <n v="1467"/>
    <n v="807"/>
    <n v="807"/>
    <n v="1104"/>
    <n v="87"/>
    <x v="1"/>
    <x v="19"/>
    <x v="123"/>
    <x v="3"/>
    <n v="2"/>
    <x v="8"/>
    <x v="1"/>
  </r>
  <r>
    <s v="AX23954"/>
    <s v="ENX2072"/>
    <s v="A169"/>
    <s v="EMP1026"/>
    <s v="C1463"/>
    <d v="2020-09-11T00:00:00"/>
    <x v="31"/>
    <n v="4"/>
    <n v="826"/>
    <n v="562"/>
    <n v="683"/>
    <n v="1119"/>
    <n v="408"/>
    <x v="15"/>
    <x v="28"/>
    <x v="666"/>
    <x v="1"/>
    <n v="4"/>
    <x v="8"/>
    <x v="1"/>
  </r>
  <r>
    <s v="AX23956"/>
    <s v="ENX2031"/>
    <s v="A110"/>
    <s v="EMP1039"/>
    <s v="C1643"/>
    <d v="2020-09-11T00:00:00"/>
    <x v="88"/>
    <n v="1"/>
    <n v="545"/>
    <n v="425"/>
    <n v="2092"/>
    <n v="3270"/>
    <n v="2070"/>
    <x v="69"/>
    <x v="11"/>
    <x v="56"/>
    <x v="4"/>
    <n v="5"/>
    <x v="8"/>
    <x v="1"/>
  </r>
  <r>
    <s v="AX23961"/>
    <s v="ENX2089"/>
    <s v="A130"/>
    <s v="EMP1024"/>
    <s v="C1766"/>
    <d v="2020-09-11T00:00:00"/>
    <x v="89"/>
    <n v="3"/>
    <n v="1639"/>
    <n v="1295"/>
    <n v="1164"/>
    <n v="1512"/>
    <n v="565"/>
    <x v="42"/>
    <x v="42"/>
    <x v="60"/>
    <x v="3"/>
    <n v="6"/>
    <x v="8"/>
    <x v="1"/>
  </r>
  <r>
    <s v="AX23962"/>
    <s v="ENX2036"/>
    <s v="A153"/>
    <s v="EMP1024"/>
    <s v="C1156"/>
    <d v="2020-09-11T00:00:00"/>
    <x v="1"/>
    <n v="1"/>
    <n v="1338"/>
    <n v="682"/>
    <n v="1234"/>
    <n v="1582"/>
    <n v="1252"/>
    <x v="53"/>
    <x v="9"/>
    <x v="535"/>
    <x v="4"/>
    <n v="7"/>
    <x v="8"/>
    <x v="1"/>
  </r>
  <r>
    <s v="AX23967"/>
    <s v="ENX2023"/>
    <s v="A141"/>
    <s v="EMP1037"/>
    <s v="C1097"/>
    <d v="2020-09-11T00:00:00"/>
    <x v="57"/>
    <n v="3"/>
    <n v="315"/>
    <n v="208"/>
    <n v="400"/>
    <n v="580"/>
    <n v="895"/>
    <x v="63"/>
    <x v="35"/>
    <x v="121"/>
    <x v="2"/>
    <n v="7"/>
    <x v="8"/>
    <x v="1"/>
  </r>
  <r>
    <s v="AX23968"/>
    <s v="ENX2096"/>
    <s v="A106"/>
    <s v="EMP1013"/>
    <s v="C1572"/>
    <d v="2020-09-11T00:00:00"/>
    <x v="36"/>
    <n v="1"/>
    <n v="1783"/>
    <n v="1230"/>
    <n v="534"/>
    <n v="847"/>
    <n v="174"/>
    <x v="17"/>
    <x v="29"/>
    <x v="551"/>
    <x v="4"/>
    <n v="9"/>
    <x v="8"/>
    <x v="1"/>
  </r>
  <r>
    <s v="AX23972"/>
    <s v="ENX2029"/>
    <s v="A111"/>
    <s v="EMP1026"/>
    <s v="C1528"/>
    <d v="2020-09-11T00:00:00"/>
    <x v="3"/>
    <n v="1"/>
    <n v="217"/>
    <n v="171"/>
    <n v="7108"/>
    <n v="8564"/>
    <n v="411"/>
    <x v="29"/>
    <x v="44"/>
    <x v="741"/>
    <x v="5"/>
    <n v="9"/>
    <x v="8"/>
    <x v="1"/>
  </r>
  <r>
    <s v="AX23977"/>
    <s v="ENX2061"/>
    <s v="A152"/>
    <s v="EMP1009"/>
    <s v="C1746"/>
    <d v="2020-09-11T00:00:00"/>
    <x v="72"/>
    <n v="2"/>
    <n v="1077"/>
    <n v="732"/>
    <n v="540"/>
    <n v="871"/>
    <n v="1024"/>
    <x v="46"/>
    <x v="40"/>
    <x v="267"/>
    <x v="5"/>
    <n v="10"/>
    <x v="8"/>
    <x v="1"/>
  </r>
  <r>
    <s v="AX23986"/>
    <s v="ENX2030"/>
    <s v="A138"/>
    <s v="EMP1000"/>
    <s v="C1141"/>
    <d v="2020-09-11T00:00:00"/>
    <x v="80"/>
    <n v="3"/>
    <n v="2091"/>
    <n v="1485"/>
    <n v="154"/>
    <n v="203"/>
    <n v="1888"/>
    <x v="70"/>
    <x v="11"/>
    <x v="785"/>
    <x v="0"/>
    <n v="11"/>
    <x v="8"/>
    <x v="1"/>
  </r>
  <r>
    <s v="AX23992"/>
    <s v="ENX2039"/>
    <s v="A103"/>
    <s v="EMP1013"/>
    <s v="C1321"/>
    <d v="2020-09-11T00:00:00"/>
    <x v="96"/>
    <n v="4"/>
    <n v="392"/>
    <n v="255"/>
    <n v="72"/>
    <n v="136"/>
    <n v="96"/>
    <x v="11"/>
    <x v="3"/>
    <x v="509"/>
    <x v="0"/>
    <n v="11"/>
    <x v="8"/>
    <x v="1"/>
  </r>
  <r>
    <s v="AX23995"/>
    <s v="ENX2069"/>
    <s v="A131"/>
    <s v="EMP1001"/>
    <s v="C1231"/>
    <d v="2020-09-11T00:00:00"/>
    <x v="46"/>
    <n v="3"/>
    <n v="1862"/>
    <n v="1173"/>
    <n v="2134"/>
    <n v="3618"/>
    <n v="87"/>
    <x v="37"/>
    <x v="5"/>
    <x v="240"/>
    <x v="0"/>
    <n v="12"/>
    <x v="8"/>
    <x v="1"/>
  </r>
  <r>
    <s v="AX23996"/>
    <s v="ENX2093"/>
    <s v="A149"/>
    <s v="EMP1028"/>
    <s v="C1637"/>
    <d v="2020-09-11T00:00:00"/>
    <x v="99"/>
    <n v="1"/>
    <n v="1812"/>
    <n v="1305"/>
    <n v="1072"/>
    <n v="1600"/>
    <n v="376"/>
    <x v="35"/>
    <x v="25"/>
    <x v="539"/>
    <x v="6"/>
    <n v="12"/>
    <x v="8"/>
    <x v="1"/>
  </r>
  <r>
    <s v="AX23997"/>
    <s v="ENX2001"/>
    <s v="A131"/>
    <s v="EMP1009"/>
    <s v="C1756"/>
    <d v="2020-09-12T00:00:00"/>
    <x v="93"/>
    <n v="1"/>
    <n v="217"/>
    <n v="171"/>
    <n v="5044"/>
    <n v="6552"/>
    <n v="939"/>
    <x v="20"/>
    <x v="39"/>
    <x v="721"/>
    <x v="1"/>
    <n v="12"/>
    <x v="8"/>
    <x v="0"/>
  </r>
  <r>
    <s v="AX23998"/>
    <s v="ENX2030"/>
    <s v="A160"/>
    <s v="EMP1027"/>
    <s v="C1004"/>
    <d v="2020-09-12T00:00:00"/>
    <x v="80"/>
    <n v="1"/>
    <n v="1812"/>
    <n v="1305"/>
    <n v="1518"/>
    <n v="2410"/>
    <n v="431"/>
    <x v="51"/>
    <x v="22"/>
    <x v="2"/>
    <x v="3"/>
    <n v="1"/>
    <x v="8"/>
    <x v="1"/>
  </r>
  <r>
    <s v="AX24005"/>
    <s v="ENX2090"/>
    <s v="A156"/>
    <s v="EMP1027"/>
    <s v="C1517"/>
    <d v="2020-09-12T00:00:00"/>
    <x v="55"/>
    <n v="1"/>
    <n v="1725"/>
    <n v="1363"/>
    <n v="3884"/>
    <n v="5976"/>
    <n v="731"/>
    <x v="15"/>
    <x v="35"/>
    <x v="50"/>
    <x v="0"/>
    <n v="1"/>
    <x v="8"/>
    <x v="1"/>
  </r>
  <r>
    <s v="AX24008"/>
    <s v="ENX2088"/>
    <s v="A162"/>
    <s v="EMP1039"/>
    <s v="C1149"/>
    <d v="2020-09-12T00:00:00"/>
    <x v="48"/>
    <n v="1"/>
    <n v="800"/>
    <n v="536"/>
    <n v="872"/>
    <n v="1743"/>
    <n v="436"/>
    <x v="0"/>
    <x v="2"/>
    <x v="776"/>
    <x v="1"/>
    <n v="2"/>
    <x v="8"/>
    <x v="1"/>
  </r>
  <r>
    <s v="AX24014"/>
    <s v="ENX2059"/>
    <s v="A113"/>
    <s v="EMP1010"/>
    <s v="C1465"/>
    <d v="2020-09-12T00:00:00"/>
    <x v="97"/>
    <n v="1"/>
    <n v="1639"/>
    <n v="1295"/>
    <n v="1788"/>
    <n v="2353"/>
    <n v="321"/>
    <x v="25"/>
    <x v="10"/>
    <x v="584"/>
    <x v="1"/>
    <n v="3"/>
    <x v="8"/>
    <x v="1"/>
  </r>
  <r>
    <s v="AX24016"/>
    <s v="ENX2008"/>
    <s v="A140"/>
    <s v="EMP1038"/>
    <s v="C1244"/>
    <d v="2020-09-12T00:00:00"/>
    <x v="24"/>
    <n v="1"/>
    <n v="2241"/>
    <n v="1367"/>
    <n v="1367"/>
    <n v="2241"/>
    <n v="742"/>
    <x v="42"/>
    <x v="33"/>
    <x v="633"/>
    <x v="5"/>
    <n v="3"/>
    <x v="8"/>
    <x v="1"/>
  </r>
  <r>
    <s v="AX24020"/>
    <s v="ENX2064"/>
    <s v="A172"/>
    <s v="EMP1019"/>
    <s v="C1177"/>
    <d v="2020-09-12T00:00:00"/>
    <x v="25"/>
    <n v="1"/>
    <n v="637"/>
    <n v="389"/>
    <n v="1108"/>
    <n v="1351"/>
    <n v="192"/>
    <x v="68"/>
    <x v="10"/>
    <x v="217"/>
    <x v="4"/>
    <n v="5"/>
    <x v="8"/>
    <x v="1"/>
  </r>
  <r>
    <s v="AX24031"/>
    <s v="ENX2045"/>
    <s v="A105"/>
    <s v="EMP1010"/>
    <s v="C1306"/>
    <d v="2020-09-12T00:00:00"/>
    <x v="65"/>
    <n v="1"/>
    <n v="2141"/>
    <n v="1777"/>
    <n v="1473"/>
    <n v="2497"/>
    <n v="161"/>
    <x v="25"/>
    <x v="2"/>
    <x v="563"/>
    <x v="0"/>
    <n v="6"/>
    <x v="8"/>
    <x v="1"/>
  </r>
  <r>
    <s v="AX24032"/>
    <s v="ENX2059"/>
    <s v="A134"/>
    <s v="EMP1030"/>
    <s v="C1029"/>
    <d v="2020-09-12T00:00:00"/>
    <x v="97"/>
    <n v="1"/>
    <n v="1582"/>
    <n v="1234"/>
    <n v="1774"/>
    <n v="2464"/>
    <n v="408"/>
    <x v="7"/>
    <x v="14"/>
    <x v="607"/>
    <x v="4"/>
    <n v="7"/>
    <x v="8"/>
    <x v="1"/>
  </r>
  <r>
    <s v="AX24037"/>
    <s v="ENX2069"/>
    <s v="A166"/>
    <s v="EMP1031"/>
    <s v="C1072"/>
    <d v="2020-09-12T00:00:00"/>
    <x v="46"/>
    <n v="1"/>
    <n v="799"/>
    <n v="455"/>
    <n v="1044"/>
    <n v="1899"/>
    <n v="3308"/>
    <x v="43"/>
    <x v="28"/>
    <x v="402"/>
    <x v="2"/>
    <n v="9"/>
    <x v="8"/>
    <x v="1"/>
  </r>
  <r>
    <s v="AX24039"/>
    <s v="ENX2037"/>
    <s v="A146"/>
    <s v="EMP1028"/>
    <s v="C1192"/>
    <d v="2020-09-12T00:00:00"/>
    <x v="50"/>
    <n v="3"/>
    <n v="2396"/>
    <n v="1965"/>
    <n v="888"/>
    <n v="1506"/>
    <n v="837"/>
    <x v="57"/>
    <x v="28"/>
    <x v="699"/>
    <x v="3"/>
    <n v="10"/>
    <x v="8"/>
    <x v="1"/>
  </r>
  <r>
    <s v="AX24040"/>
    <s v="ENX2088"/>
    <s v="A153"/>
    <s v="EMP1003"/>
    <s v="C1346"/>
    <d v="2020-09-12T00:00:00"/>
    <x v="48"/>
    <n v="1"/>
    <n v="1119"/>
    <n v="683"/>
    <n v="1223"/>
    <n v="2005"/>
    <n v="651"/>
    <x v="5"/>
    <x v="11"/>
    <x v="579"/>
    <x v="2"/>
    <n v="12"/>
    <x v="8"/>
    <x v="1"/>
  </r>
  <r>
    <s v="AX24041"/>
    <s v="ENX2087"/>
    <s v="A165"/>
    <s v="EMP1009"/>
    <s v="C1388"/>
    <d v="2020-09-12T00:00:00"/>
    <x v="95"/>
    <n v="4"/>
    <n v="886"/>
    <n v="478"/>
    <n v="450"/>
    <n v="818"/>
    <n v="39"/>
    <x v="64"/>
    <x v="36"/>
    <x v="138"/>
    <x v="1"/>
    <n v="12"/>
    <x v="8"/>
    <x v="1"/>
  </r>
  <r>
    <s v="AX24049"/>
    <s v="ENX2064"/>
    <s v="A107"/>
    <s v="EMP1000"/>
    <s v="C1011"/>
    <d v="2020-09-13T00:00:00"/>
    <x v="25"/>
    <n v="4"/>
    <n v="1587"/>
    <n v="1301"/>
    <n v="1512"/>
    <n v="2853"/>
    <n v="187"/>
    <x v="37"/>
    <x v="8"/>
    <x v="464"/>
    <x v="0"/>
    <n v="12"/>
    <x v="8"/>
    <x v="0"/>
  </r>
  <r>
    <s v="AX24059"/>
    <s v="ENX2019"/>
    <s v="A136"/>
    <s v="EMP1023"/>
    <s v="C1695"/>
    <d v="2020-09-13T00:00:00"/>
    <x v="60"/>
    <n v="1"/>
    <n v="35"/>
    <n v="22"/>
    <n v="1473"/>
    <n v="2497"/>
    <n v="463"/>
    <x v="5"/>
    <x v="26"/>
    <x v="737"/>
    <x v="5"/>
    <n v="1"/>
    <x v="8"/>
    <x v="1"/>
  </r>
  <r>
    <s v="AX24062"/>
    <s v="ENX2072"/>
    <s v="A121"/>
    <s v="EMP1034"/>
    <s v="C1355"/>
    <d v="2020-09-13T00:00:00"/>
    <x v="31"/>
    <n v="3"/>
    <n v="2091"/>
    <n v="1485"/>
    <n v="3519"/>
    <n v="5586"/>
    <n v="1226"/>
    <x v="49"/>
    <x v="44"/>
    <x v="417"/>
    <x v="3"/>
    <n v="2"/>
    <x v="8"/>
    <x v="1"/>
  </r>
  <r>
    <s v="AX24063"/>
    <s v="ENX2081"/>
    <s v="A155"/>
    <s v="EMP1029"/>
    <s v="C1403"/>
    <d v="2020-09-13T00:00:00"/>
    <x v="62"/>
    <n v="4"/>
    <n v="1405"/>
    <n v="1054"/>
    <n v="790"/>
    <n v="1112"/>
    <n v="560"/>
    <x v="17"/>
    <x v="25"/>
    <x v="306"/>
    <x v="0"/>
    <n v="2"/>
    <x v="8"/>
    <x v="1"/>
  </r>
  <r>
    <s v="AX24067"/>
    <s v="ENX2091"/>
    <s v="A136"/>
    <s v="EMP1010"/>
    <s v="C1327"/>
    <d v="2020-09-13T00:00:00"/>
    <x v="39"/>
    <n v="1"/>
    <n v="502"/>
    <n v="296"/>
    <n v="336"/>
    <n v="492"/>
    <n v="1448"/>
    <x v="48"/>
    <x v="31"/>
    <x v="669"/>
    <x v="0"/>
    <n v="2"/>
    <x v="8"/>
    <x v="1"/>
  </r>
  <r>
    <s v="AX24077"/>
    <s v="ENX2078"/>
    <s v="A172"/>
    <s v="EMP1010"/>
    <s v="C1173"/>
    <d v="2020-09-13T00:00:00"/>
    <x v="66"/>
    <n v="4"/>
    <n v="1582"/>
    <n v="1234"/>
    <n v="1582"/>
    <n v="3044"/>
    <n v="944"/>
    <x v="57"/>
    <x v="40"/>
    <x v="403"/>
    <x v="5"/>
    <n v="2"/>
    <x v="8"/>
    <x v="1"/>
  </r>
  <r>
    <s v="AX24078"/>
    <s v="ENX2020"/>
    <s v="A125"/>
    <s v="EMP1013"/>
    <s v="C1669"/>
    <d v="2020-09-13T00:00:00"/>
    <x v="18"/>
    <n v="3"/>
    <n v="771"/>
    <n v="648"/>
    <n v="1582"/>
    <n v="3044"/>
    <n v="1888"/>
    <x v="58"/>
    <x v="19"/>
    <x v="731"/>
    <x v="6"/>
    <n v="4"/>
    <x v="8"/>
    <x v="1"/>
  </r>
  <r>
    <s v="AX24084"/>
    <s v="ENX2027"/>
    <s v="A166"/>
    <s v="EMP1013"/>
    <s v="C1111"/>
    <d v="2020-09-13T00:00:00"/>
    <x v="19"/>
    <n v="1"/>
    <n v="556"/>
    <n v="395"/>
    <n v="873"/>
    <n v="1134"/>
    <n v="534"/>
    <x v="15"/>
    <x v="0"/>
    <x v="473"/>
    <x v="1"/>
    <n v="5"/>
    <x v="8"/>
    <x v="1"/>
  </r>
  <r>
    <s v="AX24087"/>
    <s v="ENX2086"/>
    <s v="A137"/>
    <s v="EMP1043"/>
    <s v="C1218"/>
    <d v="2020-09-13T00:00:00"/>
    <x v="94"/>
    <n v="1"/>
    <n v="1278"/>
    <n v="665"/>
    <n v="1178"/>
    <n v="2104"/>
    <n v="290"/>
    <x v="53"/>
    <x v="4"/>
    <x v="156"/>
    <x v="5"/>
    <n v="6"/>
    <x v="8"/>
    <x v="1"/>
  </r>
  <r>
    <s v="AX24094"/>
    <s v="ENX2039"/>
    <s v="A119"/>
    <s v="EMP1031"/>
    <s v="C1323"/>
    <d v="2020-09-13T00:00:00"/>
    <x v="96"/>
    <n v="1"/>
    <n v="2005"/>
    <n v="1223"/>
    <n v="3690"/>
    <n v="5349"/>
    <n v="1060"/>
    <x v="10"/>
    <x v="38"/>
    <x v="557"/>
    <x v="4"/>
    <n v="8"/>
    <x v="8"/>
    <x v="1"/>
  </r>
  <r>
    <s v="AX24107"/>
    <s v="ENX2073"/>
    <s v="A124"/>
    <s v="EMP1031"/>
    <s v="C1555"/>
    <d v="2020-09-13T00:00:00"/>
    <x v="85"/>
    <n v="1"/>
    <n v="1522"/>
    <n v="791"/>
    <n v="1251"/>
    <n v="1526"/>
    <n v="782"/>
    <x v="23"/>
    <x v="14"/>
    <x v="707"/>
    <x v="6"/>
    <n v="10"/>
    <x v="8"/>
    <x v="1"/>
  </r>
  <r>
    <s v="AX24113"/>
    <s v="ENX2030"/>
    <s v="A112"/>
    <s v="EMP1007"/>
    <s v="C1243"/>
    <d v="2020-09-13T00:00:00"/>
    <x v="80"/>
    <n v="3"/>
    <n v="826"/>
    <n v="562"/>
    <n v="7108"/>
    <n v="8564"/>
    <n v="264"/>
    <x v="1"/>
    <x v="8"/>
    <x v="276"/>
    <x v="3"/>
    <n v="11"/>
    <x v="8"/>
    <x v="1"/>
  </r>
  <r>
    <s v="AX24117"/>
    <s v="ENX2028"/>
    <s v="A166"/>
    <s v="EMP1039"/>
    <s v="C1333"/>
    <d v="2020-09-13T00:00:00"/>
    <x v="5"/>
    <n v="3"/>
    <n v="112"/>
    <n v="90"/>
    <n v="683"/>
    <n v="1178"/>
    <n v="369"/>
    <x v="5"/>
    <x v="40"/>
    <x v="195"/>
    <x v="4"/>
    <n v="12"/>
    <x v="8"/>
    <x v="1"/>
  </r>
  <r>
    <s v="AX24118"/>
    <s v="ENX2052"/>
    <s v="A107"/>
    <s v="EMP1034"/>
    <s v="C1266"/>
    <d v="2020-09-14T00:00:00"/>
    <x v="45"/>
    <n v="4"/>
    <n v="1725"/>
    <n v="1363"/>
    <n v="2049"/>
    <n v="3357"/>
    <n v="507"/>
    <x v="69"/>
    <x v="10"/>
    <x v="472"/>
    <x v="1"/>
    <n v="12"/>
    <x v="8"/>
    <x v="0"/>
  </r>
  <r>
    <s v="AX24122"/>
    <s v="ENX2072"/>
    <s v="A131"/>
    <s v="EMP1036"/>
    <s v="C1365"/>
    <d v="2020-09-14T00:00:00"/>
    <x v="31"/>
    <n v="1"/>
    <n v="1972"/>
    <n v="1321"/>
    <n v="2616"/>
    <n v="5229"/>
    <n v="2356"/>
    <x v="65"/>
    <x v="24"/>
    <x v="361"/>
    <x v="2"/>
    <n v="12"/>
    <x v="8"/>
    <x v="0"/>
  </r>
  <r>
    <s v="AX24132"/>
    <s v="ENX2037"/>
    <s v="A102"/>
    <s v="EMP1015"/>
    <s v="C1486"/>
    <d v="2020-09-14T00:00:00"/>
    <x v="50"/>
    <n v="1"/>
    <n v="1526"/>
    <n v="1251"/>
    <n v="1223"/>
    <n v="2005"/>
    <n v="982"/>
    <x v="8"/>
    <x v="0"/>
    <x v="79"/>
    <x v="5"/>
    <n v="1"/>
    <x v="8"/>
    <x v="1"/>
  </r>
  <r>
    <s v="AX24135"/>
    <s v="ENX2059"/>
    <s v="A171"/>
    <s v="EMP1016"/>
    <s v="C1312"/>
    <d v="2020-09-14T00:00:00"/>
    <x v="97"/>
    <n v="2"/>
    <n v="502"/>
    <n v="296"/>
    <n v="1942"/>
    <n v="3596"/>
    <n v="164"/>
    <x v="73"/>
    <x v="33"/>
    <x v="91"/>
    <x v="2"/>
    <n v="2"/>
    <x v="8"/>
    <x v="1"/>
  </r>
  <r>
    <s v="AX24148"/>
    <s v="ENX2045"/>
    <s v="A124"/>
    <s v="EMP1014"/>
    <s v="C1703"/>
    <d v="2020-09-14T00:00:00"/>
    <x v="65"/>
    <n v="2"/>
    <n v="458"/>
    <n v="376"/>
    <n v="807"/>
    <n v="1467"/>
    <n v="362"/>
    <x v="40"/>
    <x v="15"/>
    <x v="689"/>
    <x v="4"/>
    <n v="2"/>
    <x v="8"/>
    <x v="1"/>
  </r>
  <r>
    <s v="AX24154"/>
    <s v="ENX2018"/>
    <s v="A156"/>
    <s v="EMP1041"/>
    <s v="C1023"/>
    <d v="2020-09-14T00:00:00"/>
    <x v="8"/>
    <n v="1"/>
    <n v="667"/>
    <n v="387"/>
    <n v="72"/>
    <n v="136"/>
    <n v="1024"/>
    <x v="62"/>
    <x v="35"/>
    <x v="734"/>
    <x v="1"/>
    <n v="3"/>
    <x v="8"/>
    <x v="1"/>
  </r>
  <r>
    <s v="AX24155"/>
    <s v="ENX2073"/>
    <s v="A153"/>
    <s v="EMP1024"/>
    <s v="C1016"/>
    <d v="2020-09-14T00:00:00"/>
    <x v="85"/>
    <n v="1"/>
    <n v="800"/>
    <n v="536"/>
    <n v="3070"/>
    <n v="4514"/>
    <n v="22"/>
    <x v="63"/>
    <x v="24"/>
    <x v="227"/>
    <x v="0"/>
    <n v="4"/>
    <x v="8"/>
    <x v="1"/>
  </r>
  <r>
    <s v="AX24156"/>
    <s v="ENX2001"/>
    <s v="A128"/>
    <s v="EMP1024"/>
    <s v="C1747"/>
    <d v="2020-09-14T00:00:00"/>
    <x v="93"/>
    <n v="1"/>
    <n v="2391"/>
    <n v="1291"/>
    <n v="208"/>
    <n v="315"/>
    <n v="1839"/>
    <x v="49"/>
    <x v="23"/>
    <x v="198"/>
    <x v="6"/>
    <n v="5"/>
    <x v="8"/>
    <x v="1"/>
  </r>
  <r>
    <s v="AX24160"/>
    <s v="ENX2054"/>
    <s v="A159"/>
    <s v="EMP1001"/>
    <s v="C1674"/>
    <d v="2020-09-14T00:00:00"/>
    <x v="12"/>
    <n v="3"/>
    <n v="1526"/>
    <n v="1251"/>
    <n v="4452"/>
    <n v="6849"/>
    <n v="572"/>
    <x v="30"/>
    <x v="42"/>
    <x v="692"/>
    <x v="3"/>
    <n v="6"/>
    <x v="8"/>
    <x v="1"/>
  </r>
  <r>
    <s v="AX24167"/>
    <s v="ENX2030"/>
    <s v="A159"/>
    <s v="EMP1016"/>
    <s v="C1224"/>
    <d v="2020-09-14T00:00:00"/>
    <x v="80"/>
    <n v="3"/>
    <n v="584"/>
    <n v="420"/>
    <n v="842"/>
    <n v="1122"/>
    <n v="51"/>
    <x v="59"/>
    <x v="10"/>
    <x v="703"/>
    <x v="3"/>
    <n v="11"/>
    <x v="8"/>
    <x v="1"/>
  </r>
  <r>
    <s v="AX24177"/>
    <s v="ENX2061"/>
    <s v="A159"/>
    <s v="EMP1038"/>
    <s v="C1439"/>
    <d v="2020-09-14T00:00:00"/>
    <x v="72"/>
    <n v="3"/>
    <n v="561"/>
    <n v="421"/>
    <n v="200"/>
    <n v="290"/>
    <n v="140"/>
    <x v="52"/>
    <x v="44"/>
    <x v="640"/>
    <x v="1"/>
    <n v="11"/>
    <x v="8"/>
    <x v="1"/>
  </r>
  <r>
    <s v="AX24178"/>
    <s v="ENX2043"/>
    <s v="A110"/>
    <s v="EMP1032"/>
    <s v="C1204"/>
    <d v="2020-09-14T00:00:00"/>
    <x v="11"/>
    <n v="1"/>
    <n v="1887"/>
    <n v="1378"/>
    <n v="2160"/>
    <n v="3484"/>
    <n v="2511"/>
    <x v="57"/>
    <x v="25"/>
    <x v="691"/>
    <x v="3"/>
    <n v="11"/>
    <x v="8"/>
    <x v="1"/>
  </r>
  <r>
    <s v="AX24179"/>
    <s v="ENX2005"/>
    <s v="A152"/>
    <s v="EMP1000"/>
    <s v="C1717"/>
    <d v="2020-09-14T00:00:00"/>
    <x v="79"/>
    <n v="1"/>
    <n v="1638"/>
    <n v="1261"/>
    <n v="3519"/>
    <n v="5586"/>
    <n v="660"/>
    <x v="59"/>
    <x v="21"/>
    <x v="137"/>
    <x v="4"/>
    <n v="11"/>
    <x v="8"/>
    <x v="1"/>
  </r>
  <r>
    <s v="AX24181"/>
    <s v="ENX2079"/>
    <s v="A129"/>
    <s v="EMP1021"/>
    <s v="C1460"/>
    <d v="2020-09-14T00:00:00"/>
    <x v="9"/>
    <n v="3"/>
    <n v="1103"/>
    <n v="838"/>
    <n v="3885"/>
    <n v="4917"/>
    <n v="95"/>
    <x v="8"/>
    <x v="20"/>
    <x v="168"/>
    <x v="0"/>
    <n v="11"/>
    <x v="8"/>
    <x v="1"/>
  </r>
  <r>
    <s v="AX24182"/>
    <s v="ENX2051"/>
    <s v="A133"/>
    <s v="EMP1040"/>
    <s v="C1289"/>
    <d v="2020-09-14T00:00:00"/>
    <x v="14"/>
    <n v="3"/>
    <n v="1022"/>
    <n v="818"/>
    <n v="648"/>
    <n v="771"/>
    <n v="1953"/>
    <x v="11"/>
    <x v="11"/>
    <x v="451"/>
    <x v="4"/>
    <n v="11"/>
    <x v="8"/>
    <x v="1"/>
  </r>
  <r>
    <s v="AX24184"/>
    <s v="ENX2098"/>
    <s v="A158"/>
    <s v="EMP1005"/>
    <s v="C1548"/>
    <d v="2020-09-14T00:00:00"/>
    <x v="69"/>
    <n v="3"/>
    <n v="1119"/>
    <n v="683"/>
    <n v="1548"/>
    <n v="2668"/>
    <n v="212"/>
    <x v="64"/>
    <x v="24"/>
    <x v="699"/>
    <x v="1"/>
    <n v="11"/>
    <x v="8"/>
    <x v="1"/>
  </r>
  <r>
    <s v="AX24186"/>
    <s v="ENX2027"/>
    <s v="A113"/>
    <s v="EMP1031"/>
    <s v="C1210"/>
    <d v="2020-09-14T00:00:00"/>
    <x v="19"/>
    <n v="1"/>
    <n v="2091"/>
    <n v="1485"/>
    <n v="1080"/>
    <n v="1742"/>
    <n v="360"/>
    <x v="48"/>
    <x v="7"/>
    <x v="567"/>
    <x v="3"/>
    <n v="12"/>
    <x v="8"/>
    <x v="1"/>
  </r>
  <r>
    <s v="AX24187"/>
    <s v="ENX2048"/>
    <s v="A158"/>
    <s v="EMP1034"/>
    <s v="C1451"/>
    <d v="2020-09-14T00:00:00"/>
    <x v="34"/>
    <n v="1"/>
    <n v="1725"/>
    <n v="1363"/>
    <n v="425"/>
    <n v="545"/>
    <n v="463"/>
    <x v="49"/>
    <x v="24"/>
    <x v="20"/>
    <x v="0"/>
    <n v="12"/>
    <x v="8"/>
    <x v="1"/>
  </r>
  <r>
    <s v="AX24190"/>
    <s v="ENX2066"/>
    <s v="A100"/>
    <s v="EMP1040"/>
    <s v="C1256"/>
    <d v="2020-09-14T00:00:00"/>
    <x v="13"/>
    <n v="3"/>
    <n v="847"/>
    <n v="534"/>
    <n v="171"/>
    <n v="217"/>
    <n v="837"/>
    <x v="31"/>
    <x v="11"/>
    <x v="427"/>
    <x v="4"/>
    <n v="12"/>
    <x v="8"/>
    <x v="1"/>
  </r>
  <r>
    <s v="AX24192"/>
    <s v="ENX2081"/>
    <s v="A117"/>
    <s v="EMP1012"/>
    <s v="C1254"/>
    <d v="2020-09-15T00:00:00"/>
    <x v="62"/>
    <n v="3"/>
    <n v="871"/>
    <n v="540"/>
    <n v="61"/>
    <n v="95"/>
    <n v="406"/>
    <x v="73"/>
    <x v="13"/>
    <x v="113"/>
    <x v="6"/>
    <n v="12"/>
    <x v="8"/>
    <x v="0"/>
  </r>
  <r>
    <s v="AX24215"/>
    <s v="ENX2011"/>
    <s v="A143"/>
    <s v="EMP1040"/>
    <s v="C1499"/>
    <d v="2020-09-15T00:00:00"/>
    <x v="81"/>
    <n v="3"/>
    <n v="2283"/>
    <n v="1484"/>
    <n v="1968"/>
    <n v="2734"/>
    <n v="3348"/>
    <x v="15"/>
    <x v="42"/>
    <x v="404"/>
    <x v="1"/>
    <n v="12"/>
    <x v="8"/>
    <x v="0"/>
  </r>
  <r>
    <s v="AX24219"/>
    <s v="ENX2028"/>
    <s v="A119"/>
    <s v="EMP1030"/>
    <s v="C1474"/>
    <d v="2020-09-15T00:00:00"/>
    <x v="5"/>
    <n v="1"/>
    <n v="1278"/>
    <n v="665"/>
    <n v="2970"/>
    <n v="4182"/>
    <n v="2946"/>
    <x v="31"/>
    <x v="1"/>
    <x v="215"/>
    <x v="2"/>
    <n v="1"/>
    <x v="8"/>
    <x v="1"/>
  </r>
  <r>
    <s v="AX24220"/>
    <s v="ENX2062"/>
    <s v="A173"/>
    <s v="EMP1003"/>
    <s v="C1498"/>
    <d v="2020-09-15T00:00:00"/>
    <x v="91"/>
    <n v="1"/>
    <n v="684"/>
    <n v="561"/>
    <n v="1684"/>
    <n v="2244"/>
    <n v="1564"/>
    <x v="66"/>
    <x v="39"/>
    <x v="479"/>
    <x v="5"/>
    <n v="1"/>
    <x v="8"/>
    <x v="1"/>
  </r>
  <r>
    <s v="AX24227"/>
    <s v="ENX2096"/>
    <s v="A127"/>
    <s v="EMP1021"/>
    <s v="C1549"/>
    <d v="2020-09-15T00:00:00"/>
    <x v="36"/>
    <n v="1"/>
    <n v="1587"/>
    <n v="1301"/>
    <n v="4692"/>
    <n v="7448"/>
    <n v="280"/>
    <x v="28"/>
    <x v="21"/>
    <x v="728"/>
    <x v="0"/>
    <n v="2"/>
    <x v="8"/>
    <x v="1"/>
  </r>
  <r>
    <s v="AX24239"/>
    <s v="ENX2003"/>
    <s v="A102"/>
    <s v="EMP1003"/>
    <s v="C1489"/>
    <d v="2020-09-15T00:00:00"/>
    <x v="22"/>
    <n v="4"/>
    <n v="584"/>
    <n v="420"/>
    <n v="5322"/>
    <n v="7392"/>
    <n v="3496"/>
    <x v="73"/>
    <x v="21"/>
    <x v="172"/>
    <x v="2"/>
    <n v="4"/>
    <x v="8"/>
    <x v="1"/>
  </r>
  <r>
    <s v="AX24241"/>
    <s v="ENX2081"/>
    <s v="A170"/>
    <s v="EMP1020"/>
    <s v="C1777"/>
    <d v="2020-09-15T00:00:00"/>
    <x v="62"/>
    <n v="1"/>
    <n v="400"/>
    <n v="208"/>
    <n v="4216"/>
    <n v="5620"/>
    <n v="451"/>
    <x v="45"/>
    <x v="3"/>
    <x v="331"/>
    <x v="6"/>
    <n v="4"/>
    <x v="8"/>
    <x v="1"/>
  </r>
  <r>
    <s v="AX24243"/>
    <s v="ENX2010"/>
    <s v="A147"/>
    <s v="EMP1003"/>
    <s v="C1667"/>
    <d v="2020-09-15T00:00:00"/>
    <x v="43"/>
    <n v="3"/>
    <n v="1812"/>
    <n v="1305"/>
    <n v="2180"/>
    <n v="2760"/>
    <n v="164"/>
    <x v="64"/>
    <x v="44"/>
    <x v="661"/>
    <x v="6"/>
    <n v="5"/>
    <x v="8"/>
    <x v="1"/>
  </r>
  <r>
    <s v="AX24255"/>
    <s v="ENX2006"/>
    <s v="A125"/>
    <s v="EMP1026"/>
    <s v="C1239"/>
    <d v="2020-09-15T00:00:00"/>
    <x v="68"/>
    <n v="2"/>
    <n v="530"/>
    <n v="435"/>
    <n v="732"/>
    <n v="1077"/>
    <n v="644"/>
    <x v="14"/>
    <x v="25"/>
    <x v="516"/>
    <x v="1"/>
    <n v="6"/>
    <x v="8"/>
    <x v="1"/>
  </r>
  <r>
    <s v="AX24257"/>
    <s v="ENX2028"/>
    <s v="A143"/>
    <s v="EMP1019"/>
    <s v="C1032"/>
    <d v="2020-09-15T00:00:00"/>
    <x v="5"/>
    <n v="1"/>
    <n v="290"/>
    <n v="200"/>
    <n v="5688"/>
    <n v="7485"/>
    <n v="66"/>
    <x v="22"/>
    <x v="29"/>
    <x v="2"/>
    <x v="3"/>
    <n v="6"/>
    <x v="8"/>
    <x v="1"/>
  </r>
  <r>
    <s v="AX24259"/>
    <s v="ENX2051"/>
    <s v="A113"/>
    <s v="EMP1017"/>
    <s v="C1009"/>
    <d v="2020-09-15T00:00:00"/>
    <x v="14"/>
    <n v="3"/>
    <n v="951"/>
    <n v="504"/>
    <n v="1366"/>
    <n v="2238"/>
    <n v="2565"/>
    <x v="2"/>
    <x v="29"/>
    <x v="122"/>
    <x v="5"/>
    <n v="7"/>
    <x v="8"/>
    <x v="1"/>
  </r>
  <r>
    <s v="AX24268"/>
    <s v="ENX2015"/>
    <s v="A106"/>
    <s v="EMP1034"/>
    <s v="C1159"/>
    <d v="2020-09-15T00:00:00"/>
    <x v="17"/>
    <n v="3"/>
    <n v="886"/>
    <n v="478"/>
    <n v="3576"/>
    <n v="4706"/>
    <n v="492"/>
    <x v="46"/>
    <x v="29"/>
    <x v="287"/>
    <x v="5"/>
    <n v="8"/>
    <x v="8"/>
    <x v="1"/>
  </r>
  <r>
    <s v="AX24279"/>
    <s v="ENX2001"/>
    <s v="A130"/>
    <s v="EMP1018"/>
    <s v="C1709"/>
    <d v="2020-09-15T00:00:00"/>
    <x v="93"/>
    <n v="3"/>
    <n v="886"/>
    <n v="478"/>
    <n v="2092"/>
    <n v="3270"/>
    <n v="2397"/>
    <x v="37"/>
    <x v="12"/>
    <x v="522"/>
    <x v="5"/>
    <n v="8"/>
    <x v="8"/>
    <x v="1"/>
  </r>
  <r>
    <s v="AX24280"/>
    <s v="ENX2096"/>
    <s v="A163"/>
    <s v="EMP1010"/>
    <s v="C1730"/>
    <d v="2020-09-15T00:00:00"/>
    <x v="36"/>
    <n v="3"/>
    <n v="1494"/>
    <n v="971"/>
    <n v="778"/>
    <n v="1274"/>
    <n v="1130"/>
    <x v="32"/>
    <x v="31"/>
    <x v="676"/>
    <x v="0"/>
    <n v="10"/>
    <x v="8"/>
    <x v="1"/>
  </r>
  <r>
    <s v="AX24285"/>
    <s v="ENX2030"/>
    <s v="A101"/>
    <s v="EMP1015"/>
    <s v="C1413"/>
    <d v="2020-09-15T00:00:00"/>
    <x v="80"/>
    <n v="1"/>
    <n v="1566"/>
    <n v="1190"/>
    <n v="2841"/>
    <n v="4059"/>
    <n v="982"/>
    <x v="21"/>
    <x v="8"/>
    <x v="320"/>
    <x v="5"/>
    <n v="10"/>
    <x v="8"/>
    <x v="1"/>
  </r>
  <r>
    <s v="AX24289"/>
    <s v="ENX2040"/>
    <s v="A151"/>
    <s v="EMP1012"/>
    <s v="C1105"/>
    <d v="2020-09-16T00:00:00"/>
    <x v="4"/>
    <n v="1"/>
    <n v="1743"/>
    <n v="872"/>
    <n v="540"/>
    <n v="871"/>
    <n v="782"/>
    <x v="6"/>
    <x v="22"/>
    <x v="60"/>
    <x v="4"/>
    <n v="12"/>
    <x v="8"/>
    <x v="0"/>
  </r>
  <r>
    <s v="AX24295"/>
    <s v="ENX2089"/>
    <s v="A143"/>
    <s v="EMP1016"/>
    <s v="C1224"/>
    <d v="2020-09-16T00:00:00"/>
    <x v="89"/>
    <n v="1"/>
    <n v="2257"/>
    <n v="1535"/>
    <n v="130"/>
    <n v="181"/>
    <n v="944"/>
    <x v="22"/>
    <x v="26"/>
    <x v="127"/>
    <x v="5"/>
    <n v="1"/>
    <x v="8"/>
    <x v="1"/>
  </r>
  <r>
    <s v="AX24300"/>
    <s v="ENX2018"/>
    <s v="A134"/>
    <s v="EMP1027"/>
    <s v="C1307"/>
    <d v="2020-09-16T00:00:00"/>
    <x v="8"/>
    <n v="4"/>
    <n v="392"/>
    <n v="255"/>
    <n v="1223"/>
    <n v="2005"/>
    <n v="561"/>
    <x v="26"/>
    <x v="0"/>
    <x v="644"/>
    <x v="6"/>
    <n v="1"/>
    <x v="8"/>
    <x v="1"/>
  </r>
  <r>
    <s v="AX24306"/>
    <s v="ENX2073"/>
    <s v="A163"/>
    <s v="EMP1042"/>
    <s v="C1537"/>
    <d v="2020-09-16T00:00:00"/>
    <x v="85"/>
    <n v="2"/>
    <n v="1500"/>
    <n v="900"/>
    <n v="22"/>
    <n v="35"/>
    <n v="153"/>
    <x v="58"/>
    <x v="42"/>
    <x v="717"/>
    <x v="0"/>
    <n v="1"/>
    <x v="8"/>
    <x v="1"/>
  </r>
  <r>
    <s v="AX24311"/>
    <s v="ENX2033"/>
    <s v="A132"/>
    <s v="EMP1036"/>
    <s v="C1658"/>
    <d v="2020-09-16T00:00:00"/>
    <x v="76"/>
    <n v="3"/>
    <n v="1522"/>
    <n v="791"/>
    <n v="634"/>
    <n v="880"/>
    <n v="120"/>
    <x v="16"/>
    <x v="38"/>
    <x v="266"/>
    <x v="1"/>
    <n v="2"/>
    <x v="8"/>
    <x v="1"/>
  </r>
  <r>
    <s v="AX24314"/>
    <s v="ENX2043"/>
    <s v="A156"/>
    <s v="EMP1000"/>
    <s v="C1601"/>
    <d v="2020-09-16T00:00:00"/>
    <x v="11"/>
    <n v="3"/>
    <n v="1522"/>
    <n v="791"/>
    <n v="648"/>
    <n v="771"/>
    <n v="380"/>
    <x v="0"/>
    <x v="37"/>
    <x v="707"/>
    <x v="3"/>
    <n v="2"/>
    <x v="8"/>
    <x v="1"/>
  </r>
  <r>
    <s v="AX24319"/>
    <s v="ENX2092"/>
    <s v="A126"/>
    <s v="EMP1034"/>
    <s v="C1799"/>
    <d v="2020-09-16T00:00:00"/>
    <x v="87"/>
    <n v="1"/>
    <n v="1353"/>
    <n v="947"/>
    <n v="1263"/>
    <n v="1683"/>
    <n v="1504"/>
    <x v="45"/>
    <x v="15"/>
    <x v="641"/>
    <x v="1"/>
    <n v="8"/>
    <x v="8"/>
    <x v="1"/>
  </r>
  <r>
    <s v="AX24325"/>
    <s v="ENX2057"/>
    <s v="A172"/>
    <s v="EMP1000"/>
    <s v="C1489"/>
    <d v="2020-09-16T00:00:00"/>
    <x v="78"/>
    <n v="2"/>
    <n v="502"/>
    <n v="296"/>
    <n v="1464"/>
    <n v="2154"/>
    <n v="161"/>
    <x v="29"/>
    <x v="29"/>
    <x v="541"/>
    <x v="1"/>
    <n v="8"/>
    <x v="8"/>
    <x v="1"/>
  </r>
  <r>
    <s v="AX24335"/>
    <s v="ENX2054"/>
    <s v="A138"/>
    <s v="EMP1008"/>
    <s v="C1423"/>
    <d v="2020-09-16T00:00:00"/>
    <x v="12"/>
    <n v="2"/>
    <n v="1526"/>
    <n v="1251"/>
    <n v="2046"/>
    <n v="4014"/>
    <n v="982"/>
    <x v="66"/>
    <x v="22"/>
    <x v="609"/>
    <x v="4"/>
    <n v="9"/>
    <x v="8"/>
    <x v="1"/>
  </r>
  <r>
    <s v="AX24339"/>
    <s v="ENX2020"/>
    <s v="A117"/>
    <s v="EMP1016"/>
    <s v="C1514"/>
    <d v="2020-09-16T00:00:00"/>
    <x v="18"/>
    <n v="3"/>
    <n v="368"/>
    <n v="294"/>
    <n v="1902"/>
    <n v="2640"/>
    <n v="243"/>
    <x v="44"/>
    <x v="44"/>
    <x v="40"/>
    <x v="5"/>
    <n v="9"/>
    <x v="8"/>
    <x v="1"/>
  </r>
  <r>
    <s v="AX24346"/>
    <s v="ENX2034"/>
    <s v="A164"/>
    <s v="EMP1025"/>
    <s v="C1472"/>
    <d v="2020-09-16T00:00:00"/>
    <x v="32"/>
    <n v="3"/>
    <n v="1708"/>
    <n v="871"/>
    <n v="1516"/>
    <n v="1783"/>
    <n v="412"/>
    <x v="73"/>
    <x v="20"/>
    <x v="357"/>
    <x v="5"/>
    <n v="10"/>
    <x v="8"/>
    <x v="1"/>
  </r>
  <r>
    <s v="AX24351"/>
    <s v="ENX2019"/>
    <s v="A112"/>
    <s v="EMP1032"/>
    <s v="C1541"/>
    <d v="2020-09-16T00:00:00"/>
    <x v="60"/>
    <n v="1"/>
    <n v="584"/>
    <n v="420"/>
    <n v="376"/>
    <n v="458"/>
    <n v="1784"/>
    <x v="69"/>
    <x v="44"/>
    <x v="193"/>
    <x v="2"/>
    <n v="11"/>
    <x v="8"/>
    <x v="1"/>
  </r>
  <r>
    <s v="AX24352"/>
    <s v="ENX2089"/>
    <s v="A116"/>
    <s v="EMP1008"/>
    <s v="C1105"/>
    <d v="2020-09-17T00:00:00"/>
    <x v="89"/>
    <n v="4"/>
    <n v="127"/>
    <n v="79"/>
    <n v="1683"/>
    <n v="2052"/>
    <n v="1378"/>
    <x v="12"/>
    <x v="4"/>
    <x v="651"/>
    <x v="3"/>
    <n v="1"/>
    <x v="8"/>
    <x v="1"/>
  </r>
  <r>
    <s v="AX24359"/>
    <s v="ENX2030"/>
    <s v="A123"/>
    <s v="EMP1024"/>
    <s v="C1661"/>
    <d v="2020-09-17T00:00:00"/>
    <x v="80"/>
    <n v="1"/>
    <n v="871"/>
    <n v="540"/>
    <n v="1896"/>
    <n v="2495"/>
    <n v="1060"/>
    <x v="10"/>
    <x v="5"/>
    <x v="559"/>
    <x v="4"/>
    <n v="1"/>
    <x v="8"/>
    <x v="1"/>
  </r>
  <r>
    <s v="AX24360"/>
    <s v="ENX2021"/>
    <s v="A106"/>
    <s v="EMP1036"/>
    <s v="C1704"/>
    <d v="2020-09-17T00:00:00"/>
    <x v="77"/>
    <n v="1"/>
    <n v="1638"/>
    <n v="1261"/>
    <n v="4101"/>
    <n v="6723"/>
    <n v="82"/>
    <x v="52"/>
    <x v="34"/>
    <x v="499"/>
    <x v="0"/>
    <n v="3"/>
    <x v="8"/>
    <x v="1"/>
  </r>
  <r>
    <s v="AX24367"/>
    <s v="ENX2089"/>
    <s v="A172"/>
    <s v="EMP1027"/>
    <s v="C1191"/>
    <d v="2020-09-17T00:00:00"/>
    <x v="89"/>
    <n v="2"/>
    <n v="315"/>
    <n v="208"/>
    <n v="72"/>
    <n v="136"/>
    <n v="1032"/>
    <x v="52"/>
    <x v="5"/>
    <x v="685"/>
    <x v="2"/>
    <n v="4"/>
    <x v="8"/>
    <x v="1"/>
  </r>
  <r>
    <s v="AX24368"/>
    <s v="ENX2001"/>
    <s v="A129"/>
    <s v="EMP1018"/>
    <s v="C1021"/>
    <d v="2020-09-17T00:00:00"/>
    <x v="93"/>
    <n v="3"/>
    <n v="290"/>
    <n v="200"/>
    <n v="683"/>
    <n v="1119"/>
    <n v="1302"/>
    <x v="20"/>
    <x v="8"/>
    <x v="119"/>
    <x v="3"/>
    <n v="5"/>
    <x v="8"/>
    <x v="1"/>
  </r>
  <r>
    <s v="AX24369"/>
    <s v="ENX2088"/>
    <s v="A167"/>
    <s v="EMP1025"/>
    <s v="C1565"/>
    <d v="2020-09-17T00:00:00"/>
    <x v="48"/>
    <n v="4"/>
    <n v="2241"/>
    <n v="1367"/>
    <n v="584"/>
    <n v="913"/>
    <n v="275"/>
    <x v="8"/>
    <x v="24"/>
    <x v="683"/>
    <x v="4"/>
    <n v="5"/>
    <x v="8"/>
    <x v="1"/>
  </r>
  <r>
    <s v="AX24372"/>
    <s v="ENX2054"/>
    <s v="A168"/>
    <s v="EMP1021"/>
    <s v="C1283"/>
    <d v="2020-09-17T00:00:00"/>
    <x v="12"/>
    <n v="2"/>
    <n v="667"/>
    <n v="387"/>
    <n v="1484"/>
    <n v="2283"/>
    <n v="64"/>
    <x v="30"/>
    <x v="16"/>
    <x v="175"/>
    <x v="6"/>
    <n v="6"/>
    <x v="8"/>
    <x v="1"/>
  </r>
  <r>
    <s v="AX24373"/>
    <s v="ENX2064"/>
    <s v="A118"/>
    <s v="EMP1030"/>
    <s v="C1660"/>
    <d v="2020-09-17T00:00:00"/>
    <x v="25"/>
    <n v="1"/>
    <n v="596"/>
    <n v="358"/>
    <n v="2728"/>
    <n v="5352"/>
    <n v="96"/>
    <x v="10"/>
    <x v="8"/>
    <x v="136"/>
    <x v="5"/>
    <n v="7"/>
    <x v="8"/>
    <x v="1"/>
  </r>
  <r>
    <s v="AX24375"/>
    <s v="ENX2049"/>
    <s v="A129"/>
    <s v="EMP1038"/>
    <s v="C1204"/>
    <d v="2020-09-17T00:00:00"/>
    <x v="58"/>
    <n v="1"/>
    <n v="1809"/>
    <n v="1067"/>
    <n v="1683"/>
    <n v="2052"/>
    <n v="451"/>
    <x v="45"/>
    <x v="29"/>
    <x v="747"/>
    <x v="4"/>
    <n v="7"/>
    <x v="8"/>
    <x v="1"/>
  </r>
  <r>
    <s v="AX24383"/>
    <s v="ENX2091"/>
    <s v="A146"/>
    <s v="EMP1015"/>
    <s v="C1564"/>
    <d v="2020-09-17T00:00:00"/>
    <x v="39"/>
    <n v="1"/>
    <n v="886"/>
    <n v="478"/>
    <n v="255"/>
    <n v="392"/>
    <n v="892"/>
    <x v="57"/>
    <x v="19"/>
    <x v="8"/>
    <x v="3"/>
    <n v="7"/>
    <x v="8"/>
    <x v="1"/>
  </r>
  <r>
    <s v="AX24385"/>
    <s v="ENX2025"/>
    <s v="A161"/>
    <s v="EMP1034"/>
    <s v="C1099"/>
    <d v="2020-09-17T00:00:00"/>
    <x v="21"/>
    <n v="1"/>
    <n v="886"/>
    <n v="478"/>
    <n v="2952"/>
    <n v="4101"/>
    <n v="3308"/>
    <x v="58"/>
    <x v="17"/>
    <x v="301"/>
    <x v="5"/>
    <n v="7"/>
    <x v="8"/>
    <x v="1"/>
  </r>
  <r>
    <s v="AX24386"/>
    <s v="ENX2051"/>
    <s v="A108"/>
    <s v="EMP1031"/>
    <s v="C1018"/>
    <d v="2020-09-17T00:00:00"/>
    <x v="14"/>
    <n v="1"/>
    <n v="203"/>
    <n v="154"/>
    <n v="450"/>
    <n v="818"/>
    <n v="331"/>
    <x v="4"/>
    <x v="14"/>
    <x v="266"/>
    <x v="4"/>
    <n v="8"/>
    <x v="8"/>
    <x v="1"/>
  </r>
  <r>
    <s v="AX24387"/>
    <s v="ENX2077"/>
    <s v="A146"/>
    <s v="EMP1018"/>
    <s v="C1113"/>
    <d v="2020-09-17T00:00:00"/>
    <x v="51"/>
    <n v="2"/>
    <n v="1783"/>
    <n v="1230"/>
    <n v="316"/>
    <n v="508"/>
    <n v="2067"/>
    <x v="52"/>
    <x v="33"/>
    <x v="414"/>
    <x v="2"/>
    <n v="8"/>
    <x v="8"/>
    <x v="1"/>
  </r>
  <r>
    <s v="AX24389"/>
    <s v="ENX2030"/>
    <s v="A173"/>
    <s v="EMP1012"/>
    <s v="C1216"/>
    <d v="2020-09-17T00:00:00"/>
    <x v="80"/>
    <n v="1"/>
    <n v="561"/>
    <n v="421"/>
    <n v="534"/>
    <n v="847"/>
    <n v="431"/>
    <x v="32"/>
    <x v="6"/>
    <x v="480"/>
    <x v="4"/>
    <n v="9"/>
    <x v="8"/>
    <x v="1"/>
  </r>
  <r>
    <s v="AX24392"/>
    <s v="ENX2057"/>
    <s v="A138"/>
    <s v="EMP1006"/>
    <s v="C1717"/>
    <d v="2020-09-17T00:00:00"/>
    <x v="78"/>
    <n v="1"/>
    <n v="799"/>
    <n v="455"/>
    <n v="3669"/>
    <n v="6015"/>
    <n v="1131"/>
    <x v="5"/>
    <x v="36"/>
    <x v="104"/>
    <x v="4"/>
    <n v="10"/>
    <x v="8"/>
    <x v="1"/>
  </r>
  <r>
    <s v="AX24398"/>
    <s v="ENX2002"/>
    <s v="A139"/>
    <s v="EMP1003"/>
    <s v="C1189"/>
    <d v="2020-09-17T00:00:00"/>
    <x v="100"/>
    <n v="3"/>
    <n v="2495"/>
    <n v="1896"/>
    <n v="5364"/>
    <n v="7059"/>
    <n v="2028"/>
    <x v="15"/>
    <x v="0"/>
    <x v="394"/>
    <x v="6"/>
    <n v="12"/>
    <x v="8"/>
    <x v="1"/>
  </r>
  <r>
    <s v="AX24400"/>
    <s v="ENX2057"/>
    <s v="A111"/>
    <s v="EMP1016"/>
    <s v="C1196"/>
    <d v="2020-09-18T00:00:00"/>
    <x v="78"/>
    <n v="1"/>
    <n v="2410"/>
    <n v="1518"/>
    <n v="389"/>
    <n v="637"/>
    <n v="78"/>
    <x v="39"/>
    <x v="29"/>
    <x v="32"/>
    <x v="2"/>
    <n v="12"/>
    <x v="8"/>
    <x v="0"/>
  </r>
  <r>
    <s v="AX24404"/>
    <s v="ENX2069"/>
    <s v="A118"/>
    <s v="EMP1000"/>
    <s v="C1344"/>
    <d v="2020-09-18T00:00:00"/>
    <x v="46"/>
    <n v="2"/>
    <n v="684"/>
    <n v="561"/>
    <n v="1190"/>
    <n v="1566"/>
    <n v="156"/>
    <x v="70"/>
    <x v="44"/>
    <x v="42"/>
    <x v="0"/>
    <n v="1"/>
    <x v="8"/>
    <x v="1"/>
  </r>
  <r>
    <s v="AX24406"/>
    <s v="ENX2017"/>
    <s v="A111"/>
    <s v="EMP1044"/>
    <s v="C1204"/>
    <d v="2020-09-18T00:00:00"/>
    <x v="61"/>
    <n v="3"/>
    <n v="315"/>
    <n v="208"/>
    <n v="5936"/>
    <n v="9132"/>
    <n v="660"/>
    <x v="53"/>
    <x v="25"/>
    <x v="774"/>
    <x v="1"/>
    <n v="1"/>
    <x v="8"/>
    <x v="1"/>
  </r>
  <r>
    <s v="AX24412"/>
    <s v="ENX2092"/>
    <s v="A124"/>
    <s v="EMP1030"/>
    <s v="C1701"/>
    <d v="2020-09-18T00:00:00"/>
    <x v="87"/>
    <n v="3"/>
    <n v="1812"/>
    <n v="1305"/>
    <n v="61"/>
    <n v="95"/>
    <n v="1818"/>
    <x v="26"/>
    <x v="30"/>
    <x v="740"/>
    <x v="1"/>
    <n v="3"/>
    <x v="8"/>
    <x v="1"/>
  </r>
  <r>
    <s v="AX24423"/>
    <s v="ENX2013"/>
    <s v="A105"/>
    <s v="EMP1021"/>
    <s v="C1652"/>
    <d v="2020-09-18T00:00:00"/>
    <x v="70"/>
    <n v="4"/>
    <n v="530"/>
    <n v="424"/>
    <n v="2248"/>
    <n v="3304"/>
    <n v="451"/>
    <x v="71"/>
    <x v="13"/>
    <x v="649"/>
    <x v="6"/>
    <n v="4"/>
    <x v="8"/>
    <x v="1"/>
  </r>
  <r>
    <s v="AX24432"/>
    <s v="ENX2034"/>
    <s v="A133"/>
    <s v="EMP1034"/>
    <s v="C1426"/>
    <d v="2020-09-18T00:00:00"/>
    <x v="32"/>
    <n v="1"/>
    <n v="530"/>
    <n v="435"/>
    <n v="1896"/>
    <n v="2495"/>
    <n v="2888"/>
    <x v="72"/>
    <x v="19"/>
    <x v="41"/>
    <x v="5"/>
    <n v="5"/>
    <x v="8"/>
    <x v="1"/>
  </r>
  <r>
    <s v="AX24447"/>
    <s v="ENX2027"/>
    <s v="A167"/>
    <s v="EMP1019"/>
    <s v="C1261"/>
    <d v="2020-09-18T00:00:00"/>
    <x v="19"/>
    <n v="4"/>
    <n v="127"/>
    <n v="79"/>
    <n v="252"/>
    <n v="369"/>
    <n v="644"/>
    <x v="21"/>
    <x v="36"/>
    <x v="25"/>
    <x v="4"/>
    <n v="6"/>
    <x v="8"/>
    <x v="1"/>
  </r>
  <r>
    <s v="AX24448"/>
    <s v="ENX2045"/>
    <s v="A141"/>
    <s v="EMP1019"/>
    <s v="C1081"/>
    <d v="2020-09-18T00:00:00"/>
    <x v="65"/>
    <n v="3"/>
    <n v="596"/>
    <n v="358"/>
    <n v="561"/>
    <n v="684"/>
    <n v="64"/>
    <x v="67"/>
    <x v="29"/>
    <x v="675"/>
    <x v="5"/>
    <n v="7"/>
    <x v="8"/>
    <x v="1"/>
  </r>
  <r>
    <s v="AX24449"/>
    <s v="ENX2080"/>
    <s v="A107"/>
    <s v="EMP1034"/>
    <s v="C1732"/>
    <d v="2020-09-18T00:00:00"/>
    <x v="37"/>
    <n v="1"/>
    <n v="368"/>
    <n v="269"/>
    <n v="1291"/>
    <n v="2391"/>
    <n v="1224"/>
    <x v="63"/>
    <x v="12"/>
    <x v="691"/>
    <x v="2"/>
    <n v="10"/>
    <x v="8"/>
    <x v="1"/>
  </r>
  <r>
    <s v="AX24453"/>
    <s v="ENX2082"/>
    <s v="A115"/>
    <s v="EMP1017"/>
    <s v="C1555"/>
    <d v="2020-09-18T00:00:00"/>
    <x v="86"/>
    <n v="3"/>
    <n v="951"/>
    <n v="504"/>
    <n v="4176"/>
    <n v="7596"/>
    <n v="855"/>
    <x v="58"/>
    <x v="0"/>
    <x v="732"/>
    <x v="0"/>
    <n v="11"/>
    <x v="8"/>
    <x v="1"/>
  </r>
  <r>
    <s v="AX24457"/>
    <s v="ENX2016"/>
    <s v="A173"/>
    <s v="EMP1017"/>
    <s v="C1788"/>
    <d v="2020-09-18T00:00:00"/>
    <x v="6"/>
    <n v="1"/>
    <n v="2257"/>
    <n v="1535"/>
    <n v="807"/>
    <n v="1104"/>
    <n v="290"/>
    <x v="43"/>
    <x v="34"/>
    <x v="160"/>
    <x v="0"/>
    <n v="11"/>
    <x v="8"/>
    <x v="1"/>
  </r>
  <r>
    <s v="AX24458"/>
    <s v="ENX2021"/>
    <s v="A122"/>
    <s v="EMP1043"/>
    <s v="C1722"/>
    <d v="2020-09-18T00:00:00"/>
    <x v="77"/>
    <n v="2"/>
    <n v="1743"/>
    <n v="872"/>
    <n v="3576"/>
    <n v="4706"/>
    <n v="436"/>
    <x v="33"/>
    <x v="2"/>
    <x v="270"/>
    <x v="0"/>
    <n v="11"/>
    <x v="8"/>
    <x v="1"/>
  </r>
  <r>
    <s v="AX24473"/>
    <s v="ENX2095"/>
    <s v="A170"/>
    <s v="EMP1022"/>
    <s v="C1775"/>
    <d v="2020-09-18T00:00:00"/>
    <x v="42"/>
    <n v="1"/>
    <n v="2353"/>
    <n v="1788"/>
    <n v="1896"/>
    <n v="2495"/>
    <n v="2946"/>
    <x v="12"/>
    <x v="32"/>
    <x v="55"/>
    <x v="3"/>
    <n v="12"/>
    <x v="8"/>
    <x v="1"/>
  </r>
  <r>
    <s v="AX24486"/>
    <s v="ENX2100"/>
    <s v="A146"/>
    <s v="EMP1008"/>
    <s v="C1064"/>
    <d v="2020-09-19T00:00:00"/>
    <x v="28"/>
    <n v="2"/>
    <n v="556"/>
    <n v="395"/>
    <n v="1742"/>
    <n v="3416"/>
    <n v="599"/>
    <x v="56"/>
    <x v="5"/>
    <x v="307"/>
    <x v="6"/>
    <n v="3"/>
    <x v="8"/>
    <x v="1"/>
  </r>
  <r>
    <s v="AX24508"/>
    <s v="ENX2064"/>
    <s v="A130"/>
    <s v="EMP1021"/>
    <s v="C1653"/>
    <d v="2020-09-19T00:00:00"/>
    <x v="25"/>
    <n v="3"/>
    <n v="1077"/>
    <n v="732"/>
    <n v="5164"/>
    <n v="9564"/>
    <n v="161"/>
    <x v="32"/>
    <x v="9"/>
    <x v="259"/>
    <x v="6"/>
    <n v="4"/>
    <x v="8"/>
    <x v="1"/>
  </r>
  <r>
    <s v="AX24513"/>
    <s v="ENX2004"/>
    <s v="A156"/>
    <s v="EMP1002"/>
    <s v="C1194"/>
    <d v="2020-09-19T00:00:00"/>
    <x v="23"/>
    <n v="3"/>
    <n v="502"/>
    <n v="296"/>
    <n v="1272"/>
    <n v="1590"/>
    <n v="2676"/>
    <x v="0"/>
    <x v="31"/>
    <x v="161"/>
    <x v="4"/>
    <n v="5"/>
    <x v="8"/>
    <x v="1"/>
  </r>
  <r>
    <s v="AX24521"/>
    <s v="ENX2029"/>
    <s v="A106"/>
    <s v="EMP1020"/>
    <s v="C1688"/>
    <d v="2020-09-19T00:00:00"/>
    <x v="3"/>
    <n v="2"/>
    <n v="2257"/>
    <n v="1535"/>
    <n v="1896"/>
    <n v="2495"/>
    <n v="344"/>
    <x v="11"/>
    <x v="34"/>
    <x v="177"/>
    <x v="6"/>
    <n v="6"/>
    <x v="8"/>
    <x v="1"/>
  </r>
  <r>
    <s v="AX24539"/>
    <s v="ENX2009"/>
    <s v="A100"/>
    <s v="EMP1030"/>
    <s v="C1233"/>
    <d v="2020-09-19T00:00:00"/>
    <x v="75"/>
    <n v="1"/>
    <n v="530"/>
    <n v="424"/>
    <n v="3780"/>
    <n v="7556"/>
    <n v="1389"/>
    <x v="71"/>
    <x v="15"/>
    <x v="320"/>
    <x v="1"/>
    <n v="7"/>
    <x v="8"/>
    <x v="1"/>
  </r>
  <r>
    <s v="AX24555"/>
    <s v="ENX2041"/>
    <s v="A117"/>
    <s v="EMP1015"/>
    <s v="C1207"/>
    <d v="2020-09-19T00:00:00"/>
    <x v="7"/>
    <n v="3"/>
    <n v="880"/>
    <n v="634"/>
    <n v="270"/>
    <n v="336"/>
    <n v="351"/>
    <x v="12"/>
    <x v="17"/>
    <x v="88"/>
    <x v="2"/>
    <n v="9"/>
    <x v="8"/>
    <x v="1"/>
  </r>
  <r>
    <s v="AX24558"/>
    <s v="ENX2055"/>
    <s v="A110"/>
    <s v="EMP1038"/>
    <s v="C1217"/>
    <d v="2020-09-19T00:00:00"/>
    <x v="71"/>
    <n v="1"/>
    <n v="1467"/>
    <n v="807"/>
    <n v="1366"/>
    <n v="2238"/>
    <n v="1444"/>
    <x v="0"/>
    <x v="1"/>
    <x v="474"/>
    <x v="4"/>
    <n v="11"/>
    <x v="8"/>
    <x v="1"/>
  </r>
  <r>
    <s v="AX24562"/>
    <s v="ENX2023"/>
    <s v="A164"/>
    <s v="EMP1021"/>
    <s v="C1476"/>
    <d v="2020-09-19T00:00:00"/>
    <x v="57"/>
    <n v="3"/>
    <n v="95"/>
    <n v="61"/>
    <n v="5180"/>
    <n v="6556"/>
    <n v="267"/>
    <x v="13"/>
    <x v="39"/>
    <x v="416"/>
    <x v="1"/>
    <n v="12"/>
    <x v="8"/>
    <x v="1"/>
  </r>
  <r>
    <s v="AX24572"/>
    <s v="ENX2054"/>
    <s v="A120"/>
    <s v="EMP1038"/>
    <s v="C1604"/>
    <d v="2020-09-20T00:00:00"/>
    <x v="12"/>
    <n v="2"/>
    <n v="951"/>
    <n v="504"/>
    <n v="1268"/>
    <n v="1760"/>
    <n v="2216"/>
    <x v="43"/>
    <x v="13"/>
    <x v="306"/>
    <x v="0"/>
    <n v="12"/>
    <x v="8"/>
    <x v="0"/>
  </r>
  <r>
    <s v="AX24573"/>
    <s v="ENX2023"/>
    <s v="A141"/>
    <s v="EMP1044"/>
    <s v="C1050"/>
    <d v="2020-09-20T00:00:00"/>
    <x v="57"/>
    <n v="4"/>
    <n v="1671"/>
    <n v="1220"/>
    <n v="1301"/>
    <n v="1587"/>
    <n v="368"/>
    <x v="12"/>
    <x v="19"/>
    <x v="742"/>
    <x v="6"/>
    <n v="12"/>
    <x v="8"/>
    <x v="0"/>
  </r>
  <r>
    <s v="AX24575"/>
    <s v="ENX2017"/>
    <s v="A116"/>
    <s v="EMP1011"/>
    <s v="C1198"/>
    <d v="2020-09-20T00:00:00"/>
    <x v="61"/>
    <n v="1"/>
    <n v="1522"/>
    <n v="791"/>
    <n v="1968"/>
    <n v="2734"/>
    <n v="1797"/>
    <x v="66"/>
    <x v="6"/>
    <x v="169"/>
    <x v="5"/>
    <n v="1"/>
    <x v="8"/>
    <x v="1"/>
  </r>
  <r>
    <s v="AX24587"/>
    <s v="ENX2090"/>
    <s v="A137"/>
    <s v="EMP1009"/>
    <s v="C1513"/>
    <d v="2020-09-20T00:00:00"/>
    <x v="55"/>
    <n v="3"/>
    <n v="637"/>
    <n v="389"/>
    <n v="408"/>
    <n v="504"/>
    <n v="1226"/>
    <x v="6"/>
    <x v="20"/>
    <x v="21"/>
    <x v="5"/>
    <n v="1"/>
    <x v="8"/>
    <x v="1"/>
  </r>
  <r>
    <s v="AX24589"/>
    <s v="ENX2100"/>
    <s v="A164"/>
    <s v="EMP1030"/>
    <s v="C1594"/>
    <d v="2020-09-20T00:00:00"/>
    <x v="28"/>
    <n v="4"/>
    <n v="1848"/>
    <n v="1294"/>
    <n v="1518"/>
    <n v="2410"/>
    <n v="3348"/>
    <x v="68"/>
    <x v="39"/>
    <x v="344"/>
    <x v="6"/>
    <n v="2"/>
    <x v="8"/>
    <x v="1"/>
  </r>
  <r>
    <s v="AX24605"/>
    <s v="ENX2049"/>
    <s v="A128"/>
    <s v="EMP1043"/>
    <s v="C1617"/>
    <d v="2020-09-20T00:00:00"/>
    <x v="58"/>
    <n v="1"/>
    <n v="1809"/>
    <n v="1067"/>
    <n v="588"/>
    <n v="736"/>
    <n v="88"/>
    <x v="54"/>
    <x v="26"/>
    <x v="763"/>
    <x v="1"/>
    <n v="5"/>
    <x v="8"/>
    <x v="1"/>
  </r>
  <r>
    <s v="AX24610"/>
    <s v="ENX2061"/>
    <s v="A165"/>
    <s v="EMP1023"/>
    <s v="C1368"/>
    <d v="2020-09-20T00:00:00"/>
    <x v="72"/>
    <n v="1"/>
    <n v="504"/>
    <n v="408"/>
    <n v="1301"/>
    <n v="1587"/>
    <n v="82"/>
    <x v="62"/>
    <x v="1"/>
    <x v="681"/>
    <x v="3"/>
    <n v="6"/>
    <x v="8"/>
    <x v="1"/>
  </r>
  <r>
    <s v="AX24615"/>
    <s v="ENX2062"/>
    <s v="A164"/>
    <s v="EMP1039"/>
    <s v="C1426"/>
    <d v="2020-09-20T00:00:00"/>
    <x v="91"/>
    <n v="1"/>
    <n v="951"/>
    <n v="504"/>
    <n v="5452"/>
    <n v="6900"/>
    <n v="290"/>
    <x v="19"/>
    <x v="40"/>
    <x v="215"/>
    <x v="3"/>
    <n v="6"/>
    <x v="8"/>
    <x v="1"/>
  </r>
  <r>
    <s v="AX24619"/>
    <s v="ENX2013"/>
    <s v="A144"/>
    <s v="EMP1037"/>
    <s v="C1129"/>
    <d v="2020-09-20T00:00:00"/>
    <x v="70"/>
    <n v="1"/>
    <n v="1351"/>
    <n v="1108"/>
    <n v="4554"/>
    <n v="7230"/>
    <n v="22"/>
    <x v="45"/>
    <x v="16"/>
    <x v="310"/>
    <x v="3"/>
    <n v="7"/>
    <x v="8"/>
    <x v="1"/>
  </r>
  <r>
    <s v="AX24622"/>
    <s v="ENX2045"/>
    <s v="A144"/>
    <s v="EMP1039"/>
    <s v="C1357"/>
    <d v="2020-09-20T00:00:00"/>
    <x v="65"/>
    <n v="1"/>
    <n v="596"/>
    <n v="358"/>
    <n v="2835"/>
    <n v="5667"/>
    <n v="600"/>
    <x v="18"/>
    <x v="44"/>
    <x v="405"/>
    <x v="2"/>
    <n v="7"/>
    <x v="8"/>
    <x v="1"/>
  </r>
  <r>
    <s v="AX24624"/>
    <s v="ENX2054"/>
    <s v="A125"/>
    <s v="EMP1023"/>
    <s v="C1587"/>
    <d v="2020-09-20T00:00:00"/>
    <x v="12"/>
    <n v="1"/>
    <n v="2257"/>
    <n v="1535"/>
    <n v="409"/>
    <n v="817"/>
    <n v="120"/>
    <x v="31"/>
    <x v="1"/>
    <x v="645"/>
    <x v="4"/>
    <n v="7"/>
    <x v="8"/>
    <x v="1"/>
  </r>
  <r>
    <s v="AX24627"/>
    <s v="ENX2089"/>
    <s v="A115"/>
    <s v="EMP1008"/>
    <s v="C1659"/>
    <d v="2020-09-20T00:00:00"/>
    <x v="89"/>
    <n v="2"/>
    <n v="596"/>
    <n v="358"/>
    <n v="1512"/>
    <n v="2853"/>
    <n v="892"/>
    <x v="47"/>
    <x v="20"/>
    <x v="154"/>
    <x v="1"/>
    <n v="8"/>
    <x v="8"/>
    <x v="1"/>
  </r>
  <r>
    <s v="AX24633"/>
    <s v="ENX2031"/>
    <s v="A104"/>
    <s v="EMP1022"/>
    <s v="C1767"/>
    <d v="2020-09-20T00:00:00"/>
    <x v="88"/>
    <n v="1"/>
    <n v="2495"/>
    <n v="1896"/>
    <n v="2373"/>
    <n v="4566"/>
    <n v="837"/>
    <x v="43"/>
    <x v="23"/>
    <x v="183"/>
    <x v="3"/>
    <n v="12"/>
    <x v="8"/>
    <x v="1"/>
  </r>
  <r>
    <s v="AX24634"/>
    <s v="ENX2008"/>
    <s v="A105"/>
    <s v="EMP1009"/>
    <s v="C1452"/>
    <d v="2020-09-20T00:00:00"/>
    <x v="24"/>
    <n v="3"/>
    <n v="2091"/>
    <n v="1485"/>
    <n v="1800"/>
    <n v="3272"/>
    <n v="123"/>
    <x v="54"/>
    <x v="2"/>
    <x v="209"/>
    <x v="4"/>
    <n v="12"/>
    <x v="8"/>
    <x v="1"/>
  </r>
  <r>
    <s v="AX24645"/>
    <s v="ENX2055"/>
    <s v="A105"/>
    <s v="EMP1014"/>
    <s v="C1344"/>
    <d v="2020-09-20T00:00:00"/>
    <x v="71"/>
    <n v="1"/>
    <n v="2391"/>
    <n v="1291"/>
    <n v="1272"/>
    <n v="1590"/>
    <n v="1106"/>
    <x v="10"/>
    <x v="18"/>
    <x v="176"/>
    <x v="0"/>
    <n v="12"/>
    <x v="8"/>
    <x v="1"/>
  </r>
  <r>
    <s v="AX24649"/>
    <s v="ENX2037"/>
    <s v="A121"/>
    <s v="EMP1019"/>
    <s v="C1705"/>
    <d v="2020-09-21T00:00:00"/>
    <x v="50"/>
    <n v="1"/>
    <n v="561"/>
    <n v="421"/>
    <n v="778"/>
    <n v="1274"/>
    <n v="1144"/>
    <x v="3"/>
    <x v="18"/>
    <x v="520"/>
    <x v="3"/>
    <n v="12"/>
    <x v="8"/>
    <x v="0"/>
  </r>
  <r>
    <s v="AX24650"/>
    <s v="ENX2059"/>
    <s v="A145"/>
    <s v="EMP1029"/>
    <s v="C1087"/>
    <d v="2020-09-21T00:00:00"/>
    <x v="97"/>
    <n v="2"/>
    <n v="2495"/>
    <n v="1896"/>
    <n v="872"/>
    <n v="1743"/>
    <n v="1818"/>
    <x v="41"/>
    <x v="40"/>
    <x v="726"/>
    <x v="1"/>
    <n v="1"/>
    <x v="8"/>
    <x v="1"/>
  </r>
  <r>
    <s v="AX24656"/>
    <s v="ENX2078"/>
    <s v="A110"/>
    <s v="EMP1006"/>
    <s v="C1084"/>
    <d v="2020-09-21T00:00:00"/>
    <x v="66"/>
    <n v="1"/>
    <n v="684"/>
    <n v="561"/>
    <n v="1275"/>
    <n v="1635"/>
    <n v="660"/>
    <x v="21"/>
    <x v="29"/>
    <x v="663"/>
    <x v="1"/>
    <n v="3"/>
    <x v="8"/>
    <x v="1"/>
  </r>
  <r>
    <s v="AX24658"/>
    <s v="ENX2071"/>
    <s v="A109"/>
    <s v="EMP1031"/>
    <s v="C1459"/>
    <d v="2020-09-21T00:00:00"/>
    <x v="92"/>
    <n v="1"/>
    <n v="1022"/>
    <n v="818"/>
    <n v="1294"/>
    <n v="1848"/>
    <n v="528"/>
    <x v="54"/>
    <x v="43"/>
    <x v="567"/>
    <x v="2"/>
    <n v="4"/>
    <x v="8"/>
    <x v="1"/>
  </r>
  <r>
    <s v="AX24660"/>
    <s v="ENX2076"/>
    <s v="A147"/>
    <s v="EMP1010"/>
    <s v="C1304"/>
    <d v="2020-09-21T00:00:00"/>
    <x v="15"/>
    <n v="1"/>
    <n v="684"/>
    <n v="561"/>
    <n v="818"/>
    <n v="1022"/>
    <n v="1472"/>
    <x v="38"/>
    <x v="10"/>
    <x v="790"/>
    <x v="1"/>
    <n v="6"/>
    <x v="8"/>
    <x v="1"/>
  </r>
  <r>
    <s v="AX24662"/>
    <s v="ENX2094"/>
    <s v="A114"/>
    <s v="EMP1040"/>
    <s v="C1314"/>
    <d v="2020-09-21T00:00:00"/>
    <x v="90"/>
    <n v="1"/>
    <n v="947"/>
    <n v="786"/>
    <n v="3201"/>
    <n v="5427"/>
    <n v="383"/>
    <x v="53"/>
    <x v="28"/>
    <x v="370"/>
    <x v="0"/>
    <n v="6"/>
    <x v="8"/>
    <x v="1"/>
  </r>
  <r>
    <s v="AX24663"/>
    <s v="ENX2010"/>
    <s v="A139"/>
    <s v="EMP1021"/>
    <s v="C1387"/>
    <d v="2020-09-21T00:00:00"/>
    <x v="43"/>
    <n v="4"/>
    <n v="1103"/>
    <n v="838"/>
    <n v="22"/>
    <n v="35"/>
    <n v="1226"/>
    <x v="3"/>
    <x v="13"/>
    <x v="257"/>
    <x v="4"/>
    <n v="8"/>
    <x v="8"/>
    <x v="1"/>
  </r>
  <r>
    <s v="AX24665"/>
    <s v="ENX2007"/>
    <s v="A134"/>
    <s v="EMP1040"/>
    <s v="C1371"/>
    <d v="2020-09-21T00:00:00"/>
    <x v="63"/>
    <n v="3"/>
    <n v="1783"/>
    <n v="1516"/>
    <n v="2446"/>
    <n v="4010"/>
    <n v="222"/>
    <x v="1"/>
    <x v="38"/>
    <x v="299"/>
    <x v="6"/>
    <n v="9"/>
    <x v="8"/>
    <x v="1"/>
  </r>
  <r>
    <s v="AX24666"/>
    <s v="ENX2022"/>
    <s v="A155"/>
    <s v="EMP1042"/>
    <s v="C1568"/>
    <d v="2020-09-21T00:00:00"/>
    <x v="27"/>
    <n v="1"/>
    <n v="596"/>
    <n v="358"/>
    <n v="786"/>
    <n v="947"/>
    <n v="1484"/>
    <x v="16"/>
    <x v="15"/>
    <x v="625"/>
    <x v="1"/>
    <n v="9"/>
    <x v="8"/>
    <x v="1"/>
  </r>
  <r>
    <s v="AX24675"/>
    <s v="ENX2047"/>
    <s v="A116"/>
    <s v="EMP1002"/>
    <s v="C1734"/>
    <d v="2020-09-21T00:00:00"/>
    <x v="82"/>
    <n v="1"/>
    <n v="2495"/>
    <n v="1896"/>
    <n v="1367"/>
    <n v="2241"/>
    <n v="1818"/>
    <x v="37"/>
    <x v="16"/>
    <x v="561"/>
    <x v="2"/>
    <n v="10"/>
    <x v="8"/>
    <x v="1"/>
  </r>
  <r>
    <s v="AX24687"/>
    <s v="ENX2065"/>
    <s v="A117"/>
    <s v="EMP1023"/>
    <s v="C1146"/>
    <d v="2020-09-21T00:00:00"/>
    <x v="56"/>
    <n v="2"/>
    <n v="584"/>
    <n v="420"/>
    <n v="683"/>
    <n v="1119"/>
    <n v="48"/>
    <x v="66"/>
    <x v="35"/>
    <x v="619"/>
    <x v="2"/>
    <n v="10"/>
    <x v="8"/>
    <x v="1"/>
  </r>
  <r>
    <s v="AX24688"/>
    <s v="ENX2050"/>
    <s v="A146"/>
    <s v="EMP1001"/>
    <s v="C1081"/>
    <d v="2020-09-21T00:00:00"/>
    <x v="44"/>
    <n v="4"/>
    <n v="1338"/>
    <n v="682"/>
    <n v="2732"/>
    <n v="4712"/>
    <n v="904"/>
    <x v="38"/>
    <x v="30"/>
    <x v="228"/>
    <x v="2"/>
    <n v="12"/>
    <x v="8"/>
    <x v="1"/>
  </r>
  <r>
    <s v="AX24690"/>
    <s v="ENX2043"/>
    <s v="A102"/>
    <s v="EMP1031"/>
    <s v="C1369"/>
    <d v="2020-09-22T00:00:00"/>
    <x v="11"/>
    <n v="3"/>
    <n v="217"/>
    <n v="171"/>
    <n v="3915"/>
    <n v="5436"/>
    <n v="123"/>
    <x v="31"/>
    <x v="28"/>
    <x v="749"/>
    <x v="2"/>
    <n v="1"/>
    <x v="8"/>
    <x v="1"/>
  </r>
  <r>
    <s v="AX24691"/>
    <s v="ENX2010"/>
    <s v="A148"/>
    <s v="EMP1019"/>
    <s v="C1751"/>
    <d v="2020-09-22T00:00:00"/>
    <x v="43"/>
    <n v="3"/>
    <n v="1798"/>
    <n v="971"/>
    <n v="807"/>
    <n v="1467"/>
    <n v="206"/>
    <x v="54"/>
    <x v="4"/>
    <x v="126"/>
    <x v="2"/>
    <n v="1"/>
    <x v="8"/>
    <x v="1"/>
  </r>
  <r>
    <s v="AX24694"/>
    <s v="ENX2070"/>
    <s v="A125"/>
    <s v="EMP1038"/>
    <s v="C1460"/>
    <d v="2020-09-22T00:00:00"/>
    <x v="40"/>
    <n v="1"/>
    <n v="1467"/>
    <n v="807"/>
    <n v="1774"/>
    <n v="2464"/>
    <n v="246"/>
    <x v="5"/>
    <x v="26"/>
    <x v="406"/>
    <x v="0"/>
    <n v="3"/>
    <x v="8"/>
    <x v="1"/>
  </r>
  <r>
    <s v="AX24695"/>
    <s v="ENX2016"/>
    <s v="A139"/>
    <s v="EMP1026"/>
    <s v="C1518"/>
    <d v="2020-09-22T00:00:00"/>
    <x v="6"/>
    <n v="1"/>
    <n v="800"/>
    <n v="536"/>
    <n v="1378"/>
    <n v="1887"/>
    <n v="1380"/>
    <x v="72"/>
    <x v="30"/>
    <x v="651"/>
    <x v="2"/>
    <n v="4"/>
    <x v="8"/>
    <x v="1"/>
  </r>
  <r>
    <s v="AX24699"/>
    <s v="ENX2089"/>
    <s v="A115"/>
    <s v="EMP1010"/>
    <s v="C1028"/>
    <d v="2020-09-22T00:00:00"/>
    <x v="89"/>
    <n v="1"/>
    <n v="2091"/>
    <n v="1485"/>
    <n v="1518"/>
    <n v="2410"/>
    <n v="827"/>
    <x v="66"/>
    <x v="40"/>
    <x v="730"/>
    <x v="6"/>
    <n v="5"/>
    <x v="8"/>
    <x v="1"/>
  </r>
  <r>
    <s v="AX24706"/>
    <s v="ENX2080"/>
    <s v="A155"/>
    <s v="EMP1041"/>
    <s v="C1213"/>
    <d v="2020-09-22T00:00:00"/>
    <x v="37"/>
    <n v="1"/>
    <n v="378"/>
    <n v="291"/>
    <n v="1190"/>
    <n v="1566"/>
    <n v="49"/>
    <x v="55"/>
    <x v="0"/>
    <x v="542"/>
    <x v="0"/>
    <n v="7"/>
    <x v="8"/>
    <x v="1"/>
  </r>
  <r>
    <s v="AX24709"/>
    <s v="ENX2069"/>
    <s v="A102"/>
    <s v="EMP1004"/>
    <s v="C1214"/>
    <d v="2020-09-22T00:00:00"/>
    <x v="46"/>
    <n v="3"/>
    <n v="2410"/>
    <n v="1518"/>
    <n v="408"/>
    <n v="504"/>
    <n v="368"/>
    <x v="46"/>
    <x v="35"/>
    <x v="48"/>
    <x v="3"/>
    <n v="9"/>
    <x v="8"/>
    <x v="1"/>
  </r>
  <r>
    <s v="AX24715"/>
    <s v="ENX2088"/>
    <s v="A159"/>
    <s v="EMP1014"/>
    <s v="C1481"/>
    <d v="2020-09-22T00:00:00"/>
    <x v="48"/>
    <n v="1"/>
    <n v="2005"/>
    <n v="1223"/>
    <n v="5331"/>
    <n v="6423"/>
    <n v="1784"/>
    <x v="25"/>
    <x v="31"/>
    <x v="289"/>
    <x v="2"/>
    <n v="10"/>
    <x v="8"/>
    <x v="1"/>
  </r>
  <r>
    <s v="AX24723"/>
    <s v="ENX2064"/>
    <s v="A142"/>
    <s v="EMP1036"/>
    <s v="C1415"/>
    <d v="2020-09-22T00:00:00"/>
    <x v="25"/>
    <n v="3"/>
    <n v="217"/>
    <n v="171"/>
    <n v="872"/>
    <n v="1743"/>
    <n v="576"/>
    <x v="11"/>
    <x v="40"/>
    <x v="222"/>
    <x v="5"/>
    <n v="11"/>
    <x v="8"/>
    <x v="1"/>
  </r>
  <r>
    <s v="AX24726"/>
    <s v="ENX2055"/>
    <s v="A158"/>
    <s v="EMP1039"/>
    <s v="C1191"/>
    <d v="2020-09-22T00:00:00"/>
    <x v="71"/>
    <n v="2"/>
    <n v="1178"/>
    <n v="683"/>
    <n v="2421"/>
    <n v="4401"/>
    <n v="1302"/>
    <x v="26"/>
    <x v="20"/>
    <x v="615"/>
    <x v="4"/>
    <n v="11"/>
    <x v="8"/>
    <x v="1"/>
  </r>
  <r>
    <s v="AX24727"/>
    <s v="ENX2022"/>
    <s v="A107"/>
    <s v="EMP1013"/>
    <s v="C1056"/>
    <d v="2020-09-22T00:00:00"/>
    <x v="27"/>
    <n v="1"/>
    <n v="368"/>
    <n v="269"/>
    <n v="376"/>
    <n v="458"/>
    <n v="1662"/>
    <x v="44"/>
    <x v="8"/>
    <x v="533"/>
    <x v="1"/>
    <n v="11"/>
    <x v="8"/>
    <x v="1"/>
  </r>
  <r>
    <s v="AX24728"/>
    <s v="ENX2056"/>
    <s v="A152"/>
    <s v="EMP1009"/>
    <s v="C1499"/>
    <d v="2020-09-23T00:00:00"/>
    <x v="64"/>
    <n v="1"/>
    <n v="136"/>
    <n v="72"/>
    <n v="2794"/>
    <n v="3934"/>
    <n v="1224"/>
    <x v="62"/>
    <x v="20"/>
    <x v="493"/>
    <x v="2"/>
    <n v="12"/>
    <x v="8"/>
    <x v="0"/>
  </r>
  <r>
    <s v="AX24729"/>
    <s v="ENX2012"/>
    <s v="A108"/>
    <s v="EMP1017"/>
    <s v="C1460"/>
    <d v="2020-09-23T00:00:00"/>
    <x v="16"/>
    <n v="4"/>
    <n v="2396"/>
    <n v="1965"/>
    <n v="1367"/>
    <n v="2241"/>
    <n v="722"/>
    <x v="57"/>
    <x v="31"/>
    <x v="279"/>
    <x v="6"/>
    <n v="2"/>
    <x v="8"/>
    <x v="1"/>
  </r>
  <r>
    <s v="AX24738"/>
    <s v="ENX2043"/>
    <s v="A149"/>
    <s v="EMP1034"/>
    <s v="C1122"/>
    <d v="2020-09-23T00:00:00"/>
    <x v="11"/>
    <n v="2"/>
    <n v="315"/>
    <n v="208"/>
    <n v="956"/>
    <n v="1772"/>
    <n v="408"/>
    <x v="56"/>
    <x v="10"/>
    <x v="740"/>
    <x v="2"/>
    <n v="2"/>
    <x v="8"/>
    <x v="1"/>
  </r>
  <r>
    <s v="AX24741"/>
    <s v="ENX2032"/>
    <s v="A120"/>
    <s v="EMP1040"/>
    <s v="C1298"/>
    <d v="2020-09-23T00:00:00"/>
    <x v="47"/>
    <n v="1"/>
    <n v="1826"/>
    <n v="1443"/>
    <n v="665"/>
    <n v="1278"/>
    <n v="377"/>
    <x v="55"/>
    <x v="7"/>
    <x v="418"/>
    <x v="6"/>
    <n v="8"/>
    <x v="8"/>
    <x v="1"/>
  </r>
  <r>
    <s v="AX24742"/>
    <s v="ENX2037"/>
    <s v="A149"/>
    <s v="EMP1009"/>
    <s v="C1396"/>
    <d v="2020-09-23T00:00:00"/>
    <x v="50"/>
    <n v="4"/>
    <n v="392"/>
    <n v="255"/>
    <n v="648"/>
    <n v="771"/>
    <n v="161"/>
    <x v="46"/>
    <x v="1"/>
    <x v="464"/>
    <x v="3"/>
    <n v="9"/>
    <x v="8"/>
    <x v="1"/>
  </r>
  <r>
    <s v="AX24745"/>
    <s v="ENX2083"/>
    <s v="A100"/>
    <s v="EMP1043"/>
    <s v="C1350"/>
    <d v="2020-09-23T00:00:00"/>
    <x v="59"/>
    <n v="1"/>
    <n v="545"/>
    <n v="425"/>
    <n v="1636"/>
    <n v="3268"/>
    <n v="383"/>
    <x v="25"/>
    <x v="4"/>
    <x v="570"/>
    <x v="0"/>
    <n v="10"/>
    <x v="8"/>
    <x v="1"/>
  </r>
  <r>
    <s v="AX24748"/>
    <s v="ENX2084"/>
    <s v="A135"/>
    <s v="EMP1044"/>
    <s v="C1759"/>
    <d v="2020-09-23T00:00:00"/>
    <x v="10"/>
    <n v="1"/>
    <n v="181"/>
    <n v="130"/>
    <n v="455"/>
    <n v="799"/>
    <n v="1710"/>
    <x v="44"/>
    <x v="16"/>
    <x v="192"/>
    <x v="1"/>
    <n v="11"/>
    <x v="8"/>
    <x v="1"/>
  </r>
  <r>
    <s v="AX24756"/>
    <s v="ENX2099"/>
    <s v="A109"/>
    <s v="EMP1016"/>
    <s v="C1210"/>
    <d v="2020-09-23T00:00:00"/>
    <x v="52"/>
    <n v="1"/>
    <n v="1582"/>
    <n v="1234"/>
    <n v="807"/>
    <n v="1467"/>
    <n v="3072"/>
    <x v="33"/>
    <x v="12"/>
    <x v="159"/>
    <x v="6"/>
    <n v="12"/>
    <x v="8"/>
    <x v="1"/>
  </r>
  <r>
    <s v="AX24759"/>
    <s v="ENX2043"/>
    <s v="A133"/>
    <s v="EMP1009"/>
    <s v="C1339"/>
    <d v="2020-09-23T00:00:00"/>
    <x v="11"/>
    <n v="1"/>
    <n v="1467"/>
    <n v="807"/>
    <n v="838"/>
    <n v="1103"/>
    <n v="827"/>
    <x v="44"/>
    <x v="24"/>
    <x v="49"/>
    <x v="2"/>
    <n v="12"/>
    <x v="8"/>
    <x v="1"/>
  </r>
  <r>
    <s v="AX24761"/>
    <s v="ENX2023"/>
    <s v="A119"/>
    <s v="EMP1035"/>
    <s v="C1475"/>
    <d v="2020-09-24T00:00:00"/>
    <x v="57"/>
    <n v="1"/>
    <n v="2091"/>
    <n v="1485"/>
    <n v="765"/>
    <n v="1176"/>
    <n v="894"/>
    <x v="41"/>
    <x v="16"/>
    <x v="359"/>
    <x v="4"/>
    <n v="1"/>
    <x v="8"/>
    <x v="1"/>
  </r>
  <r>
    <s v="AX24765"/>
    <s v="ENX2024"/>
    <s v="A149"/>
    <s v="EMP1014"/>
    <s v="C1304"/>
    <d v="2020-09-24T00:00:00"/>
    <x v="2"/>
    <n v="3"/>
    <n v="368"/>
    <n v="294"/>
    <n v="171"/>
    <n v="217"/>
    <n v="792"/>
    <x v="14"/>
    <x v="22"/>
    <x v="318"/>
    <x v="6"/>
    <n v="2"/>
    <x v="8"/>
    <x v="1"/>
  </r>
  <r>
    <s v="AX24768"/>
    <s v="ENX2036"/>
    <s v="A151"/>
    <s v="EMP1006"/>
    <s v="C1416"/>
    <d v="2020-09-24T00:00:00"/>
    <x v="1"/>
    <n v="1"/>
    <n v="2410"/>
    <n v="1518"/>
    <n v="1774"/>
    <n v="2464"/>
    <n v="49"/>
    <x v="53"/>
    <x v="29"/>
    <x v="473"/>
    <x v="3"/>
    <n v="2"/>
    <x v="8"/>
    <x v="1"/>
  </r>
  <r>
    <s v="AX24776"/>
    <s v="ENX2094"/>
    <s v="A103"/>
    <s v="EMP1025"/>
    <s v="C1068"/>
    <d v="2020-09-24T00:00:00"/>
    <x v="90"/>
    <n v="2"/>
    <n v="1887"/>
    <n v="1378"/>
    <n v="1200"/>
    <n v="2182"/>
    <n v="495"/>
    <x v="9"/>
    <x v="28"/>
    <x v="252"/>
    <x v="2"/>
    <n v="2"/>
    <x v="8"/>
    <x v="1"/>
  </r>
  <r>
    <s v="AX24780"/>
    <s v="ENX2000"/>
    <s v="A143"/>
    <s v="EMP1043"/>
    <s v="C1791"/>
    <d v="2020-09-24T00:00:00"/>
    <x v="98"/>
    <n v="4"/>
    <n v="1889"/>
    <n v="945"/>
    <n v="421"/>
    <n v="561"/>
    <n v="690"/>
    <x v="1"/>
    <x v="16"/>
    <x v="334"/>
    <x v="4"/>
    <n v="3"/>
    <x v="8"/>
    <x v="1"/>
  </r>
  <r>
    <s v="AX24785"/>
    <s v="ENX2000"/>
    <s v="A139"/>
    <s v="EMP1044"/>
    <s v="C1515"/>
    <d v="2020-09-24T00:00:00"/>
    <x v="98"/>
    <n v="1"/>
    <n v="1278"/>
    <n v="665"/>
    <n v="1350"/>
    <n v="2454"/>
    <n v="74"/>
    <x v="52"/>
    <x v="4"/>
    <x v="689"/>
    <x v="0"/>
    <n v="4"/>
    <x v="8"/>
    <x v="1"/>
  </r>
  <r>
    <s v="AX24796"/>
    <s v="ENX2025"/>
    <s v="A137"/>
    <s v="EMP1007"/>
    <s v="C1063"/>
    <d v="2020-09-24T00:00:00"/>
    <x v="21"/>
    <n v="3"/>
    <n v="1380"/>
    <n v="1090"/>
    <n v="876"/>
    <n v="1068"/>
    <n v="855"/>
    <x v="39"/>
    <x v="30"/>
    <x v="764"/>
    <x v="3"/>
    <n v="5"/>
    <x v="8"/>
    <x v="1"/>
  </r>
  <r>
    <s v="AX24807"/>
    <s v="ENX2084"/>
    <s v="A100"/>
    <s v="EMP1009"/>
    <s v="C1205"/>
    <d v="2020-09-24T00:00:00"/>
    <x v="10"/>
    <n v="1"/>
    <n v="1889"/>
    <n v="945"/>
    <n v="3201"/>
    <n v="5427"/>
    <n v="106"/>
    <x v="43"/>
    <x v="3"/>
    <x v="433"/>
    <x v="1"/>
    <n v="6"/>
    <x v="8"/>
    <x v="1"/>
  </r>
  <r>
    <s v="AX24809"/>
    <s v="ENX2042"/>
    <s v="A142"/>
    <s v="EMP1014"/>
    <s v="C1780"/>
    <d v="2020-09-24T00:00:00"/>
    <x v="49"/>
    <n v="1"/>
    <n v="1178"/>
    <n v="683"/>
    <n v="237"/>
    <n v="381"/>
    <n v="1852"/>
    <x v="70"/>
    <x v="21"/>
    <x v="349"/>
    <x v="3"/>
    <n v="6"/>
    <x v="8"/>
    <x v="1"/>
  </r>
  <r>
    <s v="AX24814"/>
    <s v="ENX2000"/>
    <s v="A152"/>
    <s v="EMP1020"/>
    <s v="C1209"/>
    <d v="2020-09-24T00:00:00"/>
    <x v="98"/>
    <n v="4"/>
    <n v="1077"/>
    <n v="732"/>
    <n v="5044"/>
    <n v="6552"/>
    <n v="147"/>
    <x v="73"/>
    <x v="12"/>
    <x v="268"/>
    <x v="1"/>
    <n v="9"/>
    <x v="8"/>
    <x v="1"/>
  </r>
  <r>
    <s v="AX24816"/>
    <s v="ENX2080"/>
    <s v="A114"/>
    <s v="EMP1020"/>
    <s v="C1404"/>
    <d v="2020-09-24T00:00:00"/>
    <x v="37"/>
    <n v="1"/>
    <n v="556"/>
    <n v="395"/>
    <n v="504"/>
    <n v="951"/>
    <n v="1198"/>
    <x v="44"/>
    <x v="28"/>
    <x v="650"/>
    <x v="5"/>
    <n v="9"/>
    <x v="8"/>
    <x v="1"/>
  </r>
  <r>
    <s v="AX24823"/>
    <s v="ENX2093"/>
    <s v="A107"/>
    <s v="EMP1023"/>
    <s v="C1617"/>
    <d v="2020-09-24T00:00:00"/>
    <x v="99"/>
    <n v="2"/>
    <n v="1500"/>
    <n v="900"/>
    <n v="624"/>
    <n v="945"/>
    <n v="656"/>
    <x v="3"/>
    <x v="15"/>
    <x v="590"/>
    <x v="1"/>
    <n v="10"/>
    <x v="8"/>
    <x v="1"/>
  </r>
  <r>
    <s v="AX24826"/>
    <s v="ENX2034"/>
    <s v="A113"/>
    <s v="EMP1035"/>
    <s v="C1028"/>
    <d v="2020-09-24T00:00:00"/>
    <x v="32"/>
    <n v="3"/>
    <n v="818"/>
    <n v="450"/>
    <n v="778"/>
    <n v="1274"/>
    <n v="1632"/>
    <x v="35"/>
    <x v="31"/>
    <x v="0"/>
    <x v="1"/>
    <n v="10"/>
    <x v="8"/>
    <x v="1"/>
  </r>
  <r>
    <s v="AX24831"/>
    <s v="ENX2057"/>
    <s v="A156"/>
    <s v="EMP1025"/>
    <s v="C1717"/>
    <d v="2020-09-24T00:00:00"/>
    <x v="78"/>
    <n v="2"/>
    <n v="913"/>
    <n v="584"/>
    <n v="1485"/>
    <n v="2091"/>
    <n v="368"/>
    <x v="17"/>
    <x v="1"/>
    <x v="179"/>
    <x v="6"/>
    <n v="10"/>
    <x v="8"/>
    <x v="1"/>
  </r>
  <r>
    <s v="AX24835"/>
    <s v="ENX2002"/>
    <s v="A135"/>
    <s v="EMP1027"/>
    <s v="C1775"/>
    <d v="2020-09-24T00:00:00"/>
    <x v="100"/>
    <n v="3"/>
    <n v="1639"/>
    <n v="1295"/>
    <n v="807"/>
    <n v="1467"/>
    <n v="2888"/>
    <x v="67"/>
    <x v="13"/>
    <x v="406"/>
    <x v="6"/>
    <n v="12"/>
    <x v="8"/>
    <x v="1"/>
  </r>
  <r>
    <s v="AX24836"/>
    <s v="ENX2062"/>
    <s v="A155"/>
    <s v="EMP1039"/>
    <s v="C1035"/>
    <d v="2020-09-25T00:00:00"/>
    <x v="91"/>
    <n v="1"/>
    <n v="1494"/>
    <n v="971"/>
    <n v="1740"/>
    <n v="2120"/>
    <n v="123"/>
    <x v="50"/>
    <x v="7"/>
    <x v="35"/>
    <x v="0"/>
    <n v="12"/>
    <x v="8"/>
    <x v="0"/>
  </r>
  <r>
    <s v="AX24837"/>
    <s v="ENX2032"/>
    <s v="A171"/>
    <s v="EMP1038"/>
    <s v="C1597"/>
    <d v="2020-09-25T00:00:00"/>
    <x v="47"/>
    <n v="4"/>
    <n v="667"/>
    <n v="387"/>
    <n v="84"/>
    <n v="123"/>
    <n v="1404"/>
    <x v="73"/>
    <x v="0"/>
    <x v="291"/>
    <x v="6"/>
    <n v="1"/>
    <x v="8"/>
    <x v="1"/>
  </r>
  <r>
    <s v="AX24841"/>
    <s v="ENX2082"/>
    <s v="A124"/>
    <s v="EMP1017"/>
    <s v="C1743"/>
    <d v="2020-09-25T00:00:00"/>
    <x v="86"/>
    <n v="2"/>
    <n v="502"/>
    <n v="296"/>
    <n v="4800"/>
    <n v="8728"/>
    <n v="2212"/>
    <x v="24"/>
    <x v="35"/>
    <x v="425"/>
    <x v="0"/>
    <n v="2"/>
    <x v="8"/>
    <x v="1"/>
  </r>
  <r>
    <s v="AX24851"/>
    <s v="ENX2099"/>
    <s v="A170"/>
    <s v="EMP1011"/>
    <s v="C1545"/>
    <d v="2020-09-25T00:00:00"/>
    <x v="52"/>
    <n v="4"/>
    <n v="2257"/>
    <n v="1535"/>
    <n v="1272"/>
    <n v="1590"/>
    <n v="892"/>
    <x v="16"/>
    <x v="37"/>
    <x v="742"/>
    <x v="1"/>
    <n v="3"/>
    <x v="8"/>
    <x v="1"/>
  </r>
  <r>
    <s v="AX24852"/>
    <s v="ENX2035"/>
    <s v="A115"/>
    <s v="EMP1037"/>
    <s v="C1241"/>
    <d v="2020-09-25T00:00:00"/>
    <x v="26"/>
    <n v="1"/>
    <n v="1119"/>
    <n v="683"/>
    <n v="1220"/>
    <n v="1671"/>
    <n v="483"/>
    <x v="62"/>
    <x v="1"/>
    <x v="291"/>
    <x v="3"/>
    <n v="3"/>
    <x v="8"/>
    <x v="1"/>
  </r>
  <r>
    <s v="AX24854"/>
    <s v="ENX2040"/>
    <s v="A171"/>
    <s v="EMP1003"/>
    <s v="C1281"/>
    <d v="2020-09-25T00:00:00"/>
    <x v="4"/>
    <n v="2"/>
    <n v="1708"/>
    <n v="871"/>
    <n v="1820"/>
    <n v="3196"/>
    <n v="2070"/>
    <x v="43"/>
    <x v="19"/>
    <x v="335"/>
    <x v="0"/>
    <n v="4"/>
    <x v="8"/>
    <x v="1"/>
  </r>
  <r>
    <s v="AX24858"/>
    <s v="ENX2093"/>
    <s v="A136"/>
    <s v="EMP1044"/>
    <s v="C1544"/>
    <d v="2020-09-25T00:00:00"/>
    <x v="99"/>
    <n v="1"/>
    <n v="886"/>
    <n v="478"/>
    <n v="1350"/>
    <n v="2454"/>
    <n v="1376"/>
    <x v="23"/>
    <x v="43"/>
    <x v="576"/>
    <x v="1"/>
    <n v="5"/>
    <x v="8"/>
    <x v="1"/>
  </r>
  <r>
    <s v="AX24861"/>
    <s v="ENX2047"/>
    <s v="A129"/>
    <s v="EMP1041"/>
    <s v="C1337"/>
    <d v="2020-09-25T00:00:00"/>
    <x v="82"/>
    <n v="1"/>
    <n v="1380"/>
    <n v="1090"/>
    <n v="5364"/>
    <n v="7059"/>
    <n v="2028"/>
    <x v="8"/>
    <x v="32"/>
    <x v="317"/>
    <x v="2"/>
    <n v="5"/>
    <x v="8"/>
    <x v="1"/>
  </r>
  <r>
    <s v="AX24862"/>
    <s v="ENX2051"/>
    <s v="A118"/>
    <s v="EMP1037"/>
    <s v="C1171"/>
    <d v="2020-09-25T00:00:00"/>
    <x v="14"/>
    <n v="1"/>
    <n v="1052"/>
    <n v="589"/>
    <n v="400"/>
    <n v="580"/>
    <n v="837"/>
    <x v="49"/>
    <x v="43"/>
    <x v="629"/>
    <x v="5"/>
    <n v="5"/>
    <x v="8"/>
    <x v="1"/>
  </r>
  <r>
    <s v="AX24863"/>
    <s v="ENX2063"/>
    <s v="A147"/>
    <s v="EMP1041"/>
    <s v="C1169"/>
    <d v="2020-09-25T00:00:00"/>
    <x v="83"/>
    <n v="3"/>
    <n v="1582"/>
    <n v="1234"/>
    <n v="876"/>
    <n v="1068"/>
    <n v="1044"/>
    <x v="14"/>
    <x v="5"/>
    <x v="278"/>
    <x v="4"/>
    <n v="6"/>
    <x v="8"/>
    <x v="1"/>
  </r>
  <r>
    <s v="AX24864"/>
    <s v="ENX2099"/>
    <s v="A104"/>
    <s v="EMP1036"/>
    <s v="C1038"/>
    <d v="2020-09-25T00:00:00"/>
    <x v="52"/>
    <n v="2"/>
    <n v="1367"/>
    <n v="984"/>
    <n v="1350"/>
    <n v="2454"/>
    <n v="87"/>
    <x v="47"/>
    <x v="28"/>
    <x v="95"/>
    <x v="1"/>
    <n v="7"/>
    <x v="8"/>
    <x v="1"/>
  </r>
  <r>
    <s v="AX24867"/>
    <s v="ENX2008"/>
    <s v="A149"/>
    <s v="EMP1006"/>
    <s v="C1480"/>
    <d v="2020-09-25T00:00:00"/>
    <x v="24"/>
    <n v="1"/>
    <n v="1639"/>
    <n v="1295"/>
    <n v="3272"/>
    <n v="4088"/>
    <n v="1484"/>
    <x v="49"/>
    <x v="8"/>
    <x v="733"/>
    <x v="5"/>
    <n v="8"/>
    <x v="8"/>
    <x v="1"/>
  </r>
  <r>
    <s v="AX24872"/>
    <s v="ENX2081"/>
    <s v="A125"/>
    <s v="EMP1001"/>
    <s v="C1754"/>
    <d v="2020-09-25T00:00:00"/>
    <x v="62"/>
    <n v="1"/>
    <n v="368"/>
    <n v="294"/>
    <n v="3162"/>
    <n v="4215"/>
    <n v="742"/>
    <x v="63"/>
    <x v="39"/>
    <x v="391"/>
    <x v="6"/>
    <n v="9"/>
    <x v="8"/>
    <x v="1"/>
  </r>
  <r>
    <s v="AX24877"/>
    <s v="ENX2099"/>
    <s v="A167"/>
    <s v="EMP1027"/>
    <s v="C1664"/>
    <d v="2020-09-25T00:00:00"/>
    <x v="52"/>
    <n v="1"/>
    <n v="392"/>
    <n v="255"/>
    <n v="510"/>
    <n v="784"/>
    <n v="408"/>
    <x v="57"/>
    <x v="36"/>
    <x v="654"/>
    <x v="5"/>
    <n v="10"/>
    <x v="8"/>
    <x v="1"/>
  </r>
  <r>
    <s v="AX24886"/>
    <s v="ENX2090"/>
    <s v="A140"/>
    <s v="EMP1006"/>
    <s v="C1273"/>
    <d v="2020-09-25T00:00:00"/>
    <x v="55"/>
    <n v="1"/>
    <n v="667"/>
    <n v="387"/>
    <n v="1683"/>
    <n v="2052"/>
    <n v="286"/>
    <x v="9"/>
    <x v="42"/>
    <x v="514"/>
    <x v="0"/>
    <n v="10"/>
    <x v="8"/>
    <x v="1"/>
  </r>
  <r>
    <s v="AX24890"/>
    <s v="ENX2031"/>
    <s v="A137"/>
    <s v="EMP1033"/>
    <s v="C1162"/>
    <d v="2020-09-25T00:00:00"/>
    <x v="88"/>
    <n v="3"/>
    <n v="913"/>
    <n v="584"/>
    <n v="1399"/>
    <n v="2294"/>
    <n v="248"/>
    <x v="63"/>
    <x v="23"/>
    <x v="165"/>
    <x v="5"/>
    <n v="10"/>
    <x v="8"/>
    <x v="1"/>
  </r>
  <r>
    <s v="AX24898"/>
    <s v="ENX2002"/>
    <s v="A165"/>
    <s v="EMP1011"/>
    <s v="C1316"/>
    <d v="2020-09-25T00:00:00"/>
    <x v="100"/>
    <n v="2"/>
    <n v="667"/>
    <n v="387"/>
    <n v="1602"/>
    <n v="2541"/>
    <n v="483"/>
    <x v="41"/>
    <x v="2"/>
    <x v="414"/>
    <x v="5"/>
    <n v="11"/>
    <x v="8"/>
    <x v="1"/>
  </r>
  <r>
    <s v="AX24908"/>
    <s v="ENX2092"/>
    <s v="A118"/>
    <s v="EMP1017"/>
    <s v="C1255"/>
    <d v="2020-09-25T00:00:00"/>
    <x v="87"/>
    <n v="1"/>
    <n v="1671"/>
    <n v="1220"/>
    <n v="255"/>
    <n v="392"/>
    <n v="871"/>
    <x v="45"/>
    <x v="27"/>
    <x v="123"/>
    <x v="0"/>
    <n v="12"/>
    <x v="8"/>
    <x v="1"/>
  </r>
  <r>
    <s v="AX24916"/>
    <s v="ENX2066"/>
    <s v="A120"/>
    <s v="EMP1013"/>
    <s v="C1338"/>
    <d v="2020-09-26T00:00:00"/>
    <x v="13"/>
    <n v="2"/>
    <n v="826"/>
    <n v="562"/>
    <n v="1443"/>
    <n v="1826"/>
    <n v="495"/>
    <x v="29"/>
    <x v="12"/>
    <x v="517"/>
    <x v="6"/>
    <n v="12"/>
    <x v="8"/>
    <x v="0"/>
  </r>
  <r>
    <s v="AX24922"/>
    <s v="ENX2029"/>
    <s v="A111"/>
    <s v="EMP1041"/>
    <s v="C1507"/>
    <d v="2020-09-26T00:00:00"/>
    <x v="3"/>
    <n v="3"/>
    <n v="217"/>
    <n v="171"/>
    <n v="2454"/>
    <n v="3066"/>
    <n v="1980"/>
    <x v="23"/>
    <x v="20"/>
    <x v="743"/>
    <x v="3"/>
    <n v="12"/>
    <x v="8"/>
    <x v="0"/>
  </r>
  <r>
    <s v="AX24931"/>
    <s v="ENX2021"/>
    <s v="A120"/>
    <s v="EMP1002"/>
    <s v="C1682"/>
    <d v="2020-09-26T00:00:00"/>
    <x v="77"/>
    <n v="1"/>
    <n v="1178"/>
    <n v="683"/>
    <n v="791"/>
    <n v="1522"/>
    <n v="507"/>
    <x v="35"/>
    <x v="16"/>
    <x v="285"/>
    <x v="1"/>
    <n v="12"/>
    <x v="8"/>
    <x v="0"/>
  </r>
  <r>
    <s v="AX24934"/>
    <s v="ENX2007"/>
    <s v="A146"/>
    <s v="EMP1028"/>
    <s v="C1425"/>
    <d v="2020-09-26T00:00:00"/>
    <x v="63"/>
    <n v="1"/>
    <n v="1708"/>
    <n v="871"/>
    <n v="1291"/>
    <n v="2391"/>
    <n v="331"/>
    <x v="1"/>
    <x v="1"/>
    <x v="238"/>
    <x v="0"/>
    <n v="2"/>
    <x v="8"/>
    <x v="1"/>
  </r>
  <r>
    <s v="AX24936"/>
    <s v="ENX2078"/>
    <s v="A117"/>
    <s v="EMP1030"/>
    <s v="C1510"/>
    <d v="2020-09-26T00:00:00"/>
    <x v="66"/>
    <n v="1"/>
    <n v="1783"/>
    <n v="1230"/>
    <n v="478"/>
    <n v="886"/>
    <n v="408"/>
    <x v="29"/>
    <x v="5"/>
    <x v="190"/>
    <x v="0"/>
    <n v="2"/>
    <x v="8"/>
    <x v="1"/>
  </r>
  <r>
    <s v="AX24938"/>
    <s v="ENX2065"/>
    <s v="A151"/>
    <s v="EMP1001"/>
    <s v="C1628"/>
    <d v="2020-09-26T00:00:00"/>
    <x v="56"/>
    <n v="3"/>
    <n v="2396"/>
    <n v="1965"/>
    <n v="4197"/>
    <n v="6882"/>
    <n v="782"/>
    <x v="2"/>
    <x v="26"/>
    <x v="669"/>
    <x v="0"/>
    <n v="2"/>
    <x v="8"/>
    <x v="1"/>
  </r>
  <r>
    <s v="AX24942"/>
    <s v="ENX2059"/>
    <s v="A155"/>
    <s v="EMP1003"/>
    <s v="C1347"/>
    <d v="2020-09-26T00:00:00"/>
    <x v="97"/>
    <n v="3"/>
    <n v="584"/>
    <n v="420"/>
    <n v="455"/>
    <n v="799"/>
    <n v="123"/>
    <x v="49"/>
    <x v="0"/>
    <x v="403"/>
    <x v="4"/>
    <n v="2"/>
    <x v="8"/>
    <x v="1"/>
  </r>
  <r>
    <s v="AX24943"/>
    <s v="ENX2013"/>
    <s v="A116"/>
    <s v="EMP1029"/>
    <s v="C1173"/>
    <d v="2020-09-26T00:00:00"/>
    <x v="70"/>
    <n v="3"/>
    <n v="1743"/>
    <n v="872"/>
    <n v="1965"/>
    <n v="2396"/>
    <n v="3496"/>
    <x v="30"/>
    <x v="35"/>
    <x v="640"/>
    <x v="5"/>
    <n v="3"/>
    <x v="8"/>
    <x v="1"/>
  </r>
  <r>
    <s v="AX24948"/>
    <s v="ENX2072"/>
    <s v="A153"/>
    <s v="EMP1012"/>
    <s v="C1360"/>
    <d v="2020-09-26T00:00:00"/>
    <x v="31"/>
    <n v="1"/>
    <n v="880"/>
    <n v="634"/>
    <n v="1173"/>
    <n v="1862"/>
    <n v="1389"/>
    <x v="47"/>
    <x v="31"/>
    <x v="399"/>
    <x v="6"/>
    <n v="5"/>
    <x v="8"/>
    <x v="1"/>
  </r>
  <r>
    <s v="AX24957"/>
    <s v="ENX2013"/>
    <s v="A152"/>
    <s v="EMP1043"/>
    <s v="C1760"/>
    <d v="2020-09-26T00:00:00"/>
    <x v="70"/>
    <n v="1"/>
    <n v="2497"/>
    <n v="1473"/>
    <n v="752"/>
    <n v="916"/>
    <n v="364"/>
    <x v="56"/>
    <x v="8"/>
    <x v="556"/>
    <x v="2"/>
    <n v="6"/>
    <x v="8"/>
    <x v="1"/>
  </r>
  <r>
    <s v="AX24962"/>
    <s v="ENX2071"/>
    <s v="A110"/>
    <s v="EMP1024"/>
    <s v="C1002"/>
    <d v="2020-09-26T00:00:00"/>
    <x v="92"/>
    <n v="4"/>
    <n v="1743"/>
    <n v="872"/>
    <n v="4089"/>
    <n v="5175"/>
    <n v="572"/>
    <x v="10"/>
    <x v="16"/>
    <x v="376"/>
    <x v="2"/>
    <n v="7"/>
    <x v="8"/>
    <x v="1"/>
  </r>
  <r>
    <s v="AX24964"/>
    <s v="ENX2064"/>
    <s v="A112"/>
    <s v="EMP1044"/>
    <s v="C1655"/>
    <d v="2020-09-26T00:00:00"/>
    <x v="25"/>
    <n v="1"/>
    <n v="1887"/>
    <n v="1378"/>
    <n v="90"/>
    <n v="112"/>
    <n v="688"/>
    <x v="35"/>
    <x v="28"/>
    <x v="733"/>
    <x v="5"/>
    <n v="8"/>
    <x v="8"/>
    <x v="1"/>
  </r>
  <r>
    <s v="AX24966"/>
    <s v="ENX2090"/>
    <s v="A162"/>
    <s v="EMP1027"/>
    <s v="C1225"/>
    <d v="2020-09-26T00:00:00"/>
    <x v="55"/>
    <n v="1"/>
    <n v="1639"/>
    <n v="1295"/>
    <n v="450"/>
    <n v="818"/>
    <n v="321"/>
    <x v="63"/>
    <x v="32"/>
    <x v="407"/>
    <x v="1"/>
    <n v="8"/>
    <x v="8"/>
    <x v="1"/>
  </r>
  <r>
    <s v="AX24968"/>
    <s v="ENX2037"/>
    <s v="A113"/>
    <s v="EMP1012"/>
    <s v="C1100"/>
    <d v="2020-09-26T00:00:00"/>
    <x v="50"/>
    <n v="2"/>
    <n v="1351"/>
    <n v="1108"/>
    <n v="1464"/>
    <n v="2154"/>
    <n v="2511"/>
    <x v="40"/>
    <x v="42"/>
    <x v="615"/>
    <x v="5"/>
    <n v="8"/>
    <x v="8"/>
    <x v="1"/>
  </r>
  <r>
    <s v="AX24979"/>
    <s v="ENX2093"/>
    <s v="A117"/>
    <s v="EMP1018"/>
    <s v="C1364"/>
    <d v="2020-09-26T00:00:00"/>
    <x v="99"/>
    <n v="1"/>
    <n v="127"/>
    <n v="79"/>
    <n v="1535"/>
    <n v="2257"/>
    <n v="1624"/>
    <x v="0"/>
    <x v="11"/>
    <x v="7"/>
    <x v="6"/>
    <n v="8"/>
    <x v="8"/>
    <x v="1"/>
  </r>
  <r>
    <s v="AX24985"/>
    <s v="ENX2007"/>
    <s v="A102"/>
    <s v="EMP1013"/>
    <s v="C1767"/>
    <d v="2020-09-26T00:00:00"/>
    <x v="63"/>
    <n v="1"/>
    <n v="400"/>
    <n v="208"/>
    <n v="1535"/>
    <n v="2257"/>
    <n v="48"/>
    <x v="17"/>
    <x v="16"/>
    <x v="628"/>
    <x v="6"/>
    <n v="8"/>
    <x v="8"/>
    <x v="1"/>
  </r>
  <r>
    <s v="AX24989"/>
    <s v="ENX2046"/>
    <s v="A112"/>
    <s v="EMP1015"/>
    <s v="C1273"/>
    <d v="2020-09-26T00:00:00"/>
    <x v="38"/>
    <n v="1"/>
    <n v="1635"/>
    <n v="1046"/>
    <n v="2886"/>
    <n v="3652"/>
    <n v="1316"/>
    <x v="19"/>
    <x v="3"/>
    <x v="487"/>
    <x v="2"/>
    <n v="9"/>
    <x v="8"/>
    <x v="1"/>
  </r>
  <r>
    <s v="AX24992"/>
    <s v="ENX2100"/>
    <s v="A114"/>
    <s v="EMP1023"/>
    <s v="C1143"/>
    <d v="2020-09-26T00:00:00"/>
    <x v="28"/>
    <n v="2"/>
    <n v="584"/>
    <n v="420"/>
    <n v="2180"/>
    <n v="2760"/>
    <n v="1710"/>
    <x v="46"/>
    <x v="16"/>
    <x v="573"/>
    <x v="0"/>
    <n v="9"/>
    <x v="8"/>
    <x v="1"/>
  </r>
  <r>
    <s v="AX24994"/>
    <s v="ENX2024"/>
    <s v="A108"/>
    <s v="EMP1016"/>
    <s v="C1184"/>
    <d v="2020-09-26T00:00:00"/>
    <x v="2"/>
    <n v="2"/>
    <n v="1743"/>
    <n v="872"/>
    <n v="208"/>
    <n v="400"/>
    <n v="766"/>
    <x v="68"/>
    <x v="26"/>
    <x v="255"/>
    <x v="3"/>
    <n v="9"/>
    <x v="8"/>
    <x v="1"/>
  </r>
  <r>
    <s v="AX24999"/>
    <s v="ENX2055"/>
    <s v="A135"/>
    <s v="EMP1041"/>
    <s v="C1563"/>
    <d v="2020-09-26T00:00:00"/>
    <x v="71"/>
    <n v="3"/>
    <n v="95"/>
    <n v="61"/>
    <n v="589"/>
    <n v="1052"/>
    <n v="275"/>
    <x v="61"/>
    <x v="22"/>
    <x v="164"/>
    <x v="1"/>
    <n v="10"/>
    <x v="8"/>
    <x v="1"/>
  </r>
  <r>
    <s v="AX10004"/>
    <s v="ENX2029"/>
    <s v="A109"/>
    <s v="EMP1028"/>
    <s v="C1607"/>
    <d v="2020-09-26T00:00:00"/>
    <x v="3"/>
    <n v="3"/>
    <n v="1889"/>
    <n v="945"/>
    <n v="888"/>
    <n v="1506"/>
    <n v="206"/>
    <x v="48"/>
    <x v="29"/>
    <x v="716"/>
    <x v="0"/>
    <n v="10"/>
    <x v="8"/>
    <x v="1"/>
  </r>
  <r>
    <s v="AX10014"/>
    <s v="ENX2079"/>
    <s v="A126"/>
    <s v="EMP1023"/>
    <s v="C1482"/>
    <d v="2020-09-26T00:00:00"/>
    <x v="9"/>
    <n v="2"/>
    <n v="799"/>
    <n v="455"/>
    <n v="4432"/>
    <n v="5404"/>
    <n v="318"/>
    <x v="5"/>
    <x v="23"/>
    <x v="781"/>
    <x v="3"/>
    <n v="11"/>
    <x v="8"/>
    <x v="1"/>
  </r>
  <r>
    <s v="AX10027"/>
    <s v="ENX2062"/>
    <s v="A153"/>
    <s v="EMP1022"/>
    <s v="C1593"/>
    <d v="2020-09-26T00:00:00"/>
    <x v="91"/>
    <n v="4"/>
    <n v="826"/>
    <n v="562"/>
    <n v="1965"/>
    <n v="2396"/>
    <n v="265"/>
    <x v="26"/>
    <x v="42"/>
    <x v="528"/>
    <x v="2"/>
    <n v="12"/>
    <x v="8"/>
    <x v="1"/>
  </r>
  <r>
    <s v="AX10032"/>
    <s v="ENX2083"/>
    <s v="A111"/>
    <s v="EMP1030"/>
    <s v="C1590"/>
    <d v="2020-09-27T00:00:00"/>
    <x v="59"/>
    <n v="1"/>
    <n v="847"/>
    <n v="534"/>
    <n v="2756"/>
    <n v="3774"/>
    <n v="49"/>
    <x v="52"/>
    <x v="15"/>
    <x v="266"/>
    <x v="6"/>
    <n v="12"/>
    <x v="8"/>
    <x v="0"/>
  </r>
  <r>
    <s v="AX10042"/>
    <s v="ENX2100"/>
    <s v="A111"/>
    <s v="EMP1037"/>
    <s v="C1575"/>
    <d v="2020-09-27T00:00:00"/>
    <x v="28"/>
    <n v="3"/>
    <n v="1405"/>
    <n v="1054"/>
    <n v="683"/>
    <n v="1178"/>
    <n v="95"/>
    <x v="60"/>
    <x v="12"/>
    <x v="17"/>
    <x v="4"/>
    <n v="12"/>
    <x v="8"/>
    <x v="0"/>
  </r>
  <r>
    <s v="AX10061"/>
    <s v="ENX2041"/>
    <s v="A106"/>
    <s v="EMP1007"/>
    <s v="C1349"/>
    <d v="2020-09-27T00:00:00"/>
    <x v="7"/>
    <n v="1"/>
    <n v="217"/>
    <n v="171"/>
    <n v="900"/>
    <n v="1636"/>
    <n v="902"/>
    <x v="12"/>
    <x v="36"/>
    <x v="741"/>
    <x v="4"/>
    <n v="4"/>
    <x v="8"/>
    <x v="1"/>
  </r>
  <r>
    <s v="AX10070"/>
    <s v="ENX2046"/>
    <s v="A113"/>
    <s v="EMP1031"/>
    <s v="C1678"/>
    <d v="2020-09-27T00:00:00"/>
    <x v="38"/>
    <n v="1"/>
    <n v="217"/>
    <n v="171"/>
    <n v="1173"/>
    <n v="1862"/>
    <n v="406"/>
    <x v="65"/>
    <x v="15"/>
    <x v="276"/>
    <x v="5"/>
    <n v="5"/>
    <x v="8"/>
    <x v="1"/>
  </r>
  <r>
    <s v="AX10071"/>
    <s v="ENX2091"/>
    <s v="A126"/>
    <s v="EMP1005"/>
    <s v="C1006"/>
    <d v="2020-09-27T00:00:00"/>
    <x v="39"/>
    <n v="1"/>
    <n v="2495"/>
    <n v="1896"/>
    <n v="5164"/>
    <n v="9564"/>
    <n v="1130"/>
    <x v="21"/>
    <x v="10"/>
    <x v="444"/>
    <x v="5"/>
    <n v="5"/>
    <x v="8"/>
    <x v="1"/>
  </r>
  <r>
    <s v="AX10074"/>
    <s v="ENX2038"/>
    <s v="A104"/>
    <s v="EMP1022"/>
    <s v="C1489"/>
    <d v="2020-09-27T00:00:00"/>
    <x v="84"/>
    <n v="1"/>
    <n v="1338"/>
    <n v="682"/>
    <n v="624"/>
    <n v="1200"/>
    <n v="344"/>
    <x v="13"/>
    <x v="7"/>
    <x v="718"/>
    <x v="3"/>
    <n v="6"/>
    <x v="8"/>
    <x v="1"/>
  </r>
  <r>
    <s v="AX10086"/>
    <s v="ENX2054"/>
    <s v="A148"/>
    <s v="EMP1004"/>
    <s v="C1743"/>
    <d v="2020-09-27T00:00:00"/>
    <x v="12"/>
    <n v="1"/>
    <n v="1278"/>
    <n v="665"/>
    <n v="1968"/>
    <n v="2734"/>
    <n v="1504"/>
    <x v="30"/>
    <x v="23"/>
    <x v="367"/>
    <x v="6"/>
    <n v="6"/>
    <x v="8"/>
    <x v="1"/>
  </r>
  <r>
    <s v="AX10096"/>
    <s v="ENX2005"/>
    <s v="A171"/>
    <s v="EMP1000"/>
    <s v="C1766"/>
    <d v="2020-09-27T00:00:00"/>
    <x v="79"/>
    <n v="1"/>
    <n v="181"/>
    <n v="130"/>
    <n v="1275"/>
    <n v="1635"/>
    <n v="383"/>
    <x v="29"/>
    <x v="16"/>
    <x v="636"/>
    <x v="1"/>
    <n v="11"/>
    <x v="8"/>
    <x v="1"/>
  </r>
  <r>
    <s v="AX10098"/>
    <s v="ENX2098"/>
    <s v="A132"/>
    <s v="EMP1043"/>
    <s v="C1119"/>
    <d v="2020-09-27T00:00:00"/>
    <x v="69"/>
    <n v="1"/>
    <n v="530"/>
    <n v="435"/>
    <n v="947"/>
    <n v="1353"/>
    <n v="39"/>
    <x v="65"/>
    <x v="44"/>
    <x v="451"/>
    <x v="2"/>
    <n v="11"/>
    <x v="8"/>
    <x v="1"/>
  </r>
  <r>
    <s v="AX10133"/>
    <s v="ENX2045"/>
    <s v="A102"/>
    <s v="EMP1020"/>
    <s v="C1257"/>
    <d v="2020-09-27T00:00:00"/>
    <x v="65"/>
    <n v="1"/>
    <n v="2495"/>
    <n v="1896"/>
    <n v="3885"/>
    <n v="4917"/>
    <n v="192"/>
    <x v="49"/>
    <x v="6"/>
    <x v="788"/>
    <x v="4"/>
    <n v="11"/>
    <x v="8"/>
    <x v="1"/>
  </r>
  <r>
    <s v="AX10145"/>
    <s v="ENX2033"/>
    <s v="A168"/>
    <s v="EMP1034"/>
    <s v="C1252"/>
    <d v="2020-09-27T00:00:00"/>
    <x v="76"/>
    <n v="2"/>
    <n v="127"/>
    <n v="79"/>
    <n v="7584"/>
    <n v="9980"/>
    <n v="570"/>
    <x v="64"/>
    <x v="6"/>
    <x v="51"/>
    <x v="3"/>
    <n v="12"/>
    <x v="8"/>
    <x v="1"/>
  </r>
  <r>
    <s v="AX10155"/>
    <s v="ENX2027"/>
    <s v="A102"/>
    <s v="EMP1019"/>
    <s v="C1713"/>
    <d v="2020-09-27T00:00:00"/>
    <x v="19"/>
    <n v="1"/>
    <n v="1809"/>
    <n v="1067"/>
    <n v="450"/>
    <n v="818"/>
    <n v="1632"/>
    <x v="12"/>
    <x v="13"/>
    <x v="23"/>
    <x v="5"/>
    <n v="12"/>
    <x v="8"/>
    <x v="1"/>
  </r>
  <r>
    <s v="AX10162"/>
    <s v="ENX2030"/>
    <s v="A128"/>
    <s v="EMP1036"/>
    <s v="C1723"/>
    <d v="2020-09-28T00:00:00"/>
    <x v="80"/>
    <n v="2"/>
    <n v="1351"/>
    <n v="1108"/>
    <n v="2602"/>
    <n v="3174"/>
    <n v="192"/>
    <x v="40"/>
    <x v="44"/>
    <x v="9"/>
    <x v="0"/>
    <n v="12"/>
    <x v="8"/>
    <x v="0"/>
  </r>
  <r>
    <s v="AX10173"/>
    <s v="ENX2093"/>
    <s v="A105"/>
    <s v="EMP1000"/>
    <s v="C1327"/>
    <d v="2020-09-28T00:00:00"/>
    <x v="99"/>
    <n v="1"/>
    <n v="584"/>
    <n v="420"/>
    <n v="130"/>
    <n v="181"/>
    <n v="792"/>
    <x v="32"/>
    <x v="39"/>
    <x v="677"/>
    <x v="2"/>
    <n v="12"/>
    <x v="8"/>
    <x v="0"/>
  </r>
  <r>
    <s v="AX10180"/>
    <s v="ENX2011"/>
    <s v="A127"/>
    <s v="EMP1005"/>
    <s v="C1479"/>
    <d v="2020-09-28T00:00:00"/>
    <x v="81"/>
    <n v="1"/>
    <n v="1889"/>
    <n v="945"/>
    <n v="1464"/>
    <n v="2154"/>
    <n v="534"/>
    <x v="13"/>
    <x v="40"/>
    <x v="174"/>
    <x v="2"/>
    <n v="1"/>
    <x v="8"/>
    <x v="1"/>
  </r>
  <r>
    <s v="AX10199"/>
    <s v="ENX2100"/>
    <s v="A173"/>
    <s v="EMP1027"/>
    <s v="C1131"/>
    <d v="2020-09-28T00:00:00"/>
    <x v="28"/>
    <n v="2"/>
    <n v="2283"/>
    <n v="1484"/>
    <n v="1261"/>
    <n v="1638"/>
    <n v="1324"/>
    <x v="62"/>
    <x v="32"/>
    <x v="602"/>
    <x v="1"/>
    <n v="2"/>
    <x v="8"/>
    <x v="1"/>
  </r>
  <r>
    <s v="AX10208"/>
    <s v="ENX2054"/>
    <s v="A114"/>
    <s v="EMP1021"/>
    <s v="C1151"/>
    <d v="2020-09-28T00:00:00"/>
    <x v="12"/>
    <n v="1"/>
    <n v="2241"/>
    <n v="1367"/>
    <n v="2244"/>
    <n v="2736"/>
    <n v="102"/>
    <x v="40"/>
    <x v="33"/>
    <x v="321"/>
    <x v="3"/>
    <n v="4"/>
    <x v="8"/>
    <x v="1"/>
  </r>
  <r>
    <s v="AX10209"/>
    <s v="ENX2043"/>
    <s v="A127"/>
    <s v="EMP1023"/>
    <s v="C1571"/>
    <d v="2020-09-28T00:00:00"/>
    <x v="11"/>
    <n v="2"/>
    <n v="584"/>
    <n v="420"/>
    <n v="1108"/>
    <n v="1351"/>
    <n v="192"/>
    <x v="72"/>
    <x v="31"/>
    <x v="412"/>
    <x v="2"/>
    <n v="6"/>
    <x v="8"/>
    <x v="1"/>
  </r>
  <r>
    <s v="AX10218"/>
    <s v="ENX2029"/>
    <s v="A142"/>
    <s v="EMP1017"/>
    <s v="C1009"/>
    <d v="2020-09-28T00:00:00"/>
    <x v="3"/>
    <n v="1"/>
    <n v="886"/>
    <n v="478"/>
    <n v="2502"/>
    <n v="3052"/>
    <n v="2092"/>
    <x v="32"/>
    <x v="4"/>
    <x v="38"/>
    <x v="5"/>
    <n v="8"/>
    <x v="8"/>
    <x v="1"/>
  </r>
  <r>
    <s v="AX10230"/>
    <s v="ENX2078"/>
    <s v="A140"/>
    <s v="EMP1042"/>
    <s v="C1478"/>
    <d v="2020-09-28T00:00:00"/>
    <x v="66"/>
    <n v="1"/>
    <n v="1708"/>
    <n v="871"/>
    <n v="1263"/>
    <n v="1683"/>
    <n v="99"/>
    <x v="72"/>
    <x v="36"/>
    <x v="276"/>
    <x v="1"/>
    <n v="9"/>
    <x v="8"/>
    <x v="1"/>
  </r>
  <r>
    <s v="AX10232"/>
    <s v="ENX2081"/>
    <s v="A170"/>
    <s v="EMP1017"/>
    <s v="C1169"/>
    <d v="2020-09-29T00:00:00"/>
    <x v="62"/>
    <n v="1"/>
    <n v="2283"/>
    <n v="1484"/>
    <n v="1234"/>
    <n v="1582"/>
    <n v="90"/>
    <x v="17"/>
    <x v="18"/>
    <x v="71"/>
    <x v="2"/>
    <n v="12"/>
    <x v="8"/>
    <x v="0"/>
  </r>
  <r>
    <s v="AX10243"/>
    <s v="ENX2004"/>
    <s v="A162"/>
    <s v="EMP1040"/>
    <s v="C1524"/>
    <d v="2020-09-29T00:00:00"/>
    <x v="23"/>
    <n v="3"/>
    <n v="1467"/>
    <n v="807"/>
    <n v="962"/>
    <n v="1414"/>
    <n v="1710"/>
    <x v="21"/>
    <x v="8"/>
    <x v="396"/>
    <x v="0"/>
    <n v="12"/>
    <x v="8"/>
    <x v="0"/>
  </r>
  <r>
    <s v="AX10259"/>
    <s v="ENX2040"/>
    <s v="A131"/>
    <s v="EMP1008"/>
    <s v="C1432"/>
    <d v="2020-09-29T00:00:00"/>
    <x v="4"/>
    <n v="1"/>
    <n v="637"/>
    <n v="389"/>
    <n v="873"/>
    <n v="1134"/>
    <n v="990"/>
    <x v="4"/>
    <x v="3"/>
    <x v="559"/>
    <x v="1"/>
    <n v="1"/>
    <x v="8"/>
    <x v="1"/>
  </r>
  <r>
    <s v="AX10268"/>
    <s v="ENX2043"/>
    <s v="A150"/>
    <s v="EMP1039"/>
    <s v="C1625"/>
    <d v="2020-09-29T00:00:00"/>
    <x v="11"/>
    <n v="2"/>
    <n v="112"/>
    <n v="90"/>
    <n v="818"/>
    <n v="1022"/>
    <n v="837"/>
    <x v="60"/>
    <x v="18"/>
    <x v="525"/>
    <x v="3"/>
    <n v="1"/>
    <x v="8"/>
    <x v="1"/>
  </r>
  <r>
    <s v="AX10295"/>
    <s v="ENX2076"/>
    <s v="A161"/>
    <s v="EMP1034"/>
    <s v="C1400"/>
    <d v="2020-09-29T00:00:00"/>
    <x v="15"/>
    <n v="4"/>
    <n v="1351"/>
    <n v="1108"/>
    <n v="1636"/>
    <n v="2044"/>
    <n v="799"/>
    <x v="6"/>
    <x v="14"/>
    <x v="200"/>
    <x v="0"/>
    <n v="1"/>
    <x v="8"/>
    <x v="1"/>
  </r>
  <r>
    <s v="AX10303"/>
    <s v="ENX2052"/>
    <s v="A106"/>
    <s v="EMP1021"/>
    <s v="C1280"/>
    <d v="2020-09-29T00:00:00"/>
    <x v="45"/>
    <n v="2"/>
    <n v="1052"/>
    <n v="589"/>
    <n v="3848"/>
    <n v="5656"/>
    <n v="406"/>
    <x v="37"/>
    <x v="7"/>
    <x v="321"/>
    <x v="1"/>
    <n v="1"/>
    <x v="8"/>
    <x v="1"/>
  </r>
  <r>
    <s v="AX10307"/>
    <s v="ENX2098"/>
    <s v="A173"/>
    <s v="EMP1020"/>
    <s v="C1251"/>
    <d v="2020-09-29T00:00:00"/>
    <x v="69"/>
    <n v="3"/>
    <n v="1638"/>
    <n v="1261"/>
    <n v="408"/>
    <n v="504"/>
    <n v="447"/>
    <x v="33"/>
    <x v="31"/>
    <x v="214"/>
    <x v="6"/>
    <n v="2"/>
    <x v="8"/>
    <x v="1"/>
  </r>
  <r>
    <s v="AX10308"/>
    <s v="ENX2081"/>
    <s v="A144"/>
    <s v="EMP1043"/>
    <s v="C1585"/>
    <d v="2020-09-29T00:00:00"/>
    <x v="62"/>
    <n v="1"/>
    <n v="136"/>
    <n v="72"/>
    <n v="409"/>
    <n v="817"/>
    <n v="874"/>
    <x v="52"/>
    <x v="1"/>
    <x v="756"/>
    <x v="3"/>
    <n v="2"/>
    <x v="8"/>
    <x v="1"/>
  </r>
  <r>
    <s v="AX10313"/>
    <s v="ENX2012"/>
    <s v="A106"/>
    <s v="EMP1024"/>
    <s v="C1350"/>
    <d v="2020-09-29T00:00:00"/>
    <x v="16"/>
    <n v="1"/>
    <n v="1783"/>
    <n v="1516"/>
    <n v="154"/>
    <n v="203"/>
    <n v="99"/>
    <x v="21"/>
    <x v="21"/>
    <x v="447"/>
    <x v="2"/>
    <n v="4"/>
    <x v="8"/>
    <x v="1"/>
  </r>
  <r>
    <s v="AX10323"/>
    <s v="ENX2010"/>
    <s v="A101"/>
    <s v="EMP1012"/>
    <s v="C1317"/>
    <d v="2020-09-29T00:00:00"/>
    <x v="43"/>
    <n v="3"/>
    <n v="2497"/>
    <n v="1473"/>
    <n v="1200"/>
    <n v="2182"/>
    <n v="2193"/>
    <x v="44"/>
    <x v="39"/>
    <x v="776"/>
    <x v="3"/>
    <n v="4"/>
    <x v="8"/>
    <x v="1"/>
  </r>
  <r>
    <s v="AX10324"/>
    <s v="ENX2027"/>
    <s v="A171"/>
    <s v="EMP1021"/>
    <s v="C1769"/>
    <d v="2020-09-29T00:00:00"/>
    <x v="19"/>
    <n v="1"/>
    <n v="1052"/>
    <n v="589"/>
    <n v="1366"/>
    <n v="2356"/>
    <n v="576"/>
    <x v="13"/>
    <x v="17"/>
    <x v="396"/>
    <x v="4"/>
    <n v="5"/>
    <x v="8"/>
    <x v="1"/>
  </r>
  <r>
    <s v="AX10331"/>
    <s v="ENX2032"/>
    <s v="A142"/>
    <s v="EMP1025"/>
    <s v="C1574"/>
    <d v="2020-09-29T00:00:00"/>
    <x v="47"/>
    <n v="1"/>
    <n v="203"/>
    <n v="154"/>
    <n v="2590"/>
    <n v="3278"/>
    <n v="164"/>
    <x v="32"/>
    <x v="23"/>
    <x v="25"/>
    <x v="6"/>
    <n v="6"/>
    <x v="8"/>
    <x v="1"/>
  </r>
  <r>
    <s v="AX10335"/>
    <s v="ENX2023"/>
    <s v="A165"/>
    <s v="EMP1043"/>
    <s v="C1292"/>
    <d v="2020-09-29T00:00:00"/>
    <x v="57"/>
    <n v="3"/>
    <n v="1380"/>
    <n v="1090"/>
    <n v="2590"/>
    <n v="3278"/>
    <n v="329"/>
    <x v="26"/>
    <x v="3"/>
    <x v="544"/>
    <x v="3"/>
    <n v="8"/>
    <x v="8"/>
    <x v="1"/>
  </r>
  <r>
    <s v="AX10337"/>
    <s v="ENX2061"/>
    <s v="A104"/>
    <s v="EMP1015"/>
    <s v="C1722"/>
    <d v="2020-09-29T00:00:00"/>
    <x v="72"/>
    <n v="2"/>
    <n v="217"/>
    <n v="171"/>
    <n v="1516"/>
    <n v="1783"/>
    <n v="572"/>
    <x v="48"/>
    <x v="7"/>
    <x v="577"/>
    <x v="1"/>
    <n v="8"/>
    <x v="8"/>
    <x v="1"/>
  </r>
  <r>
    <s v="AX10350"/>
    <s v="ENX2000"/>
    <s v="A154"/>
    <s v="EMP1027"/>
    <s v="C1597"/>
    <d v="2020-09-29T00:00:00"/>
    <x v="98"/>
    <n v="1"/>
    <n v="1809"/>
    <n v="1067"/>
    <n v="2400"/>
    <n v="4364"/>
    <n v="192"/>
    <x v="33"/>
    <x v="19"/>
    <x v="774"/>
    <x v="4"/>
    <n v="9"/>
    <x v="8"/>
    <x v="1"/>
  </r>
  <r>
    <s v="AX10355"/>
    <s v="ENX2040"/>
    <s v="A173"/>
    <s v="EMP1021"/>
    <s v="C1166"/>
    <d v="2020-09-29T00:00:00"/>
    <x v="4"/>
    <n v="1"/>
    <n v="1500"/>
    <n v="900"/>
    <n v="2610"/>
    <n v="3624"/>
    <n v="267"/>
    <x v="15"/>
    <x v="21"/>
    <x v="594"/>
    <x v="2"/>
    <n v="9"/>
    <x v="8"/>
    <x v="1"/>
  </r>
  <r>
    <s v="AX10360"/>
    <s v="ENX2041"/>
    <s v="A156"/>
    <s v="EMP1033"/>
    <s v="C1728"/>
    <d v="2020-09-29T00:00:00"/>
    <x v="7"/>
    <n v="1"/>
    <n v="1638"/>
    <n v="1261"/>
    <n v="2642"/>
    <n v="3944"/>
    <n v="184"/>
    <x v="58"/>
    <x v="41"/>
    <x v="30"/>
    <x v="3"/>
    <n v="9"/>
    <x v="8"/>
    <x v="1"/>
  </r>
  <r>
    <s v="AX10381"/>
    <s v="ENX2024"/>
    <s v="A111"/>
    <s v="EMP1023"/>
    <s v="C1345"/>
    <d v="2020-09-29T00:00:00"/>
    <x v="2"/>
    <n v="1"/>
    <n v="947"/>
    <n v="786"/>
    <n v="1184"/>
    <n v="2008"/>
    <n v="1818"/>
    <x v="2"/>
    <x v="14"/>
    <x v="482"/>
    <x v="6"/>
    <n v="12"/>
    <x v="8"/>
    <x v="1"/>
  </r>
  <r>
    <s v="AX10405"/>
    <s v="ENX2062"/>
    <s v="A163"/>
    <s v="EMP1003"/>
    <s v="C1058"/>
    <d v="2020-09-30T00:00:00"/>
    <x v="91"/>
    <n v="1"/>
    <n v="799"/>
    <n v="455"/>
    <n v="425"/>
    <n v="545"/>
    <n v="148"/>
    <x v="7"/>
    <x v="26"/>
    <x v="181"/>
    <x v="2"/>
    <n v="1"/>
    <x v="8"/>
    <x v="1"/>
  </r>
  <r>
    <s v="AX10411"/>
    <s v="ENX2100"/>
    <s v="A140"/>
    <s v="EMP1040"/>
    <s v="C1723"/>
    <d v="2020-09-30T00:00:00"/>
    <x v="28"/>
    <n v="1"/>
    <n v="684"/>
    <n v="561"/>
    <n v="1788"/>
    <n v="2353"/>
    <n v="926"/>
    <x v="49"/>
    <x v="1"/>
    <x v="235"/>
    <x v="6"/>
    <n v="2"/>
    <x v="8"/>
    <x v="1"/>
  </r>
  <r>
    <s v="AX10439"/>
    <s v="ENX2056"/>
    <s v="A132"/>
    <s v="EMP1011"/>
    <s v="C1119"/>
    <d v="2020-09-30T00:00:00"/>
    <x v="64"/>
    <n v="4"/>
    <n v="1526"/>
    <n v="1251"/>
    <n v="2092"/>
    <n v="3270"/>
    <n v="13"/>
    <x v="7"/>
    <x v="34"/>
    <x v="80"/>
    <x v="0"/>
    <n v="2"/>
    <x v="8"/>
    <x v="1"/>
  </r>
  <r>
    <s v="AX10452"/>
    <s v="ENX2094"/>
    <s v="A134"/>
    <s v="EMP1020"/>
    <s v="C1603"/>
    <d v="2020-09-30T00:00:00"/>
    <x v="90"/>
    <n v="1"/>
    <n v="2294"/>
    <n v="1399"/>
    <n v="2522"/>
    <n v="3276"/>
    <n v="799"/>
    <x v="11"/>
    <x v="34"/>
    <x v="436"/>
    <x v="0"/>
    <n v="2"/>
    <x v="8"/>
    <x v="1"/>
  </r>
  <r>
    <s v="AX10457"/>
    <s v="ENX2099"/>
    <s v="A151"/>
    <s v="EMP1013"/>
    <s v="C1275"/>
    <d v="2020-09-30T00:00:00"/>
    <x v="52"/>
    <n v="1"/>
    <n v="217"/>
    <n v="171"/>
    <n v="2913"/>
    <n v="5394"/>
    <n v="270"/>
    <x v="2"/>
    <x v="30"/>
    <x v="339"/>
    <x v="4"/>
    <n v="4"/>
    <x v="8"/>
    <x v="1"/>
  </r>
  <r>
    <s v="AX10472"/>
    <s v="ENX2031"/>
    <s v="A172"/>
    <s v="EMP1014"/>
    <s v="C1110"/>
    <d v="2020-09-30T00:00:00"/>
    <x v="88"/>
    <n v="1"/>
    <n v="112"/>
    <n v="90"/>
    <n v="358"/>
    <n v="596"/>
    <n v="408"/>
    <x v="73"/>
    <x v="18"/>
    <x v="377"/>
    <x v="6"/>
    <n v="6"/>
    <x v="8"/>
    <x v="1"/>
  </r>
  <r>
    <s v="AX10476"/>
    <s v="ENX2041"/>
    <s v="A155"/>
    <s v="EMP1033"/>
    <s v="C1098"/>
    <d v="2020-09-30T00:00:00"/>
    <x v="7"/>
    <n v="3"/>
    <n v="530"/>
    <n v="435"/>
    <n v="1614"/>
    <n v="2934"/>
    <n v="46"/>
    <x v="41"/>
    <x v="11"/>
    <x v="587"/>
    <x v="5"/>
    <n v="7"/>
    <x v="8"/>
    <x v="1"/>
  </r>
  <r>
    <s v="AX10478"/>
    <s v="ENX2066"/>
    <s v="A124"/>
    <s v="EMP1001"/>
    <s v="C1372"/>
    <d v="2020-09-30T00:00:00"/>
    <x v="13"/>
    <n v="1"/>
    <n v="545"/>
    <n v="425"/>
    <n v="130"/>
    <n v="181"/>
    <n v="256"/>
    <x v="10"/>
    <x v="4"/>
    <x v="550"/>
    <x v="2"/>
    <n v="9"/>
    <x v="8"/>
    <x v="1"/>
  </r>
  <r>
    <s v="AX10495"/>
    <s v="ENX2099"/>
    <s v="A155"/>
    <s v="EMP1010"/>
    <s v="C1379"/>
    <d v="2020-09-30T00:00:00"/>
    <x v="52"/>
    <n v="1"/>
    <n v="771"/>
    <n v="648"/>
    <n v="1068"/>
    <n v="1694"/>
    <n v="944"/>
    <x v="70"/>
    <x v="23"/>
    <x v="158"/>
    <x v="1"/>
    <n v="10"/>
    <x v="8"/>
    <x v="1"/>
  </r>
  <r>
    <s v="AX10512"/>
    <s v="ENX2099"/>
    <s v="A130"/>
    <s v="EMP1031"/>
    <s v="C1061"/>
    <d v="2020-09-30T00:00:00"/>
    <x v="52"/>
    <n v="1"/>
    <n v="1500"/>
    <n v="900"/>
    <n v="534"/>
    <n v="847"/>
    <n v="523"/>
    <x v="63"/>
    <x v="25"/>
    <x v="15"/>
    <x v="0"/>
    <n v="10"/>
    <x v="8"/>
    <x v="1"/>
  </r>
  <r>
    <s v="AX10513"/>
    <s v="ENX2059"/>
    <s v="A159"/>
    <s v="EMP1040"/>
    <s v="C1176"/>
    <d v="2020-09-30T00:00:00"/>
    <x v="97"/>
    <n v="1"/>
    <n v="127"/>
    <n v="79"/>
    <n v="1434"/>
    <n v="2658"/>
    <n v="1024"/>
    <x v="21"/>
    <x v="34"/>
    <x v="791"/>
    <x v="0"/>
    <n v="11"/>
    <x v="8"/>
    <x v="1"/>
  </r>
  <r>
    <s v="AX10521"/>
    <s v="ENX2042"/>
    <s v="A119"/>
    <s v="EMP1005"/>
    <s v="C1388"/>
    <d v="2020-09-30T00:00:00"/>
    <x v="49"/>
    <n v="1"/>
    <n v="95"/>
    <n v="61"/>
    <n v="1164"/>
    <n v="1512"/>
    <n v="66"/>
    <x v="6"/>
    <x v="30"/>
    <x v="160"/>
    <x v="0"/>
    <n v="12"/>
    <x v="8"/>
    <x v="1"/>
  </r>
  <r>
    <s v="AX10546"/>
    <s v="ENX2003"/>
    <s v="A102"/>
    <s v="EMP1030"/>
    <s v="C1079"/>
    <d v="2020-09-30T00:00:00"/>
    <x v="22"/>
    <n v="1"/>
    <n v="1494"/>
    <n v="971"/>
    <n v="22"/>
    <n v="35"/>
    <n v="368"/>
    <x v="16"/>
    <x v="17"/>
    <x v="200"/>
    <x v="2"/>
    <n v="12"/>
    <x v="8"/>
    <x v="1"/>
  </r>
  <r>
    <s v="AX10569"/>
    <s v="ENX2074"/>
    <s v="A162"/>
    <s v="EMP1011"/>
    <s v="C1064"/>
    <d v="2020-09-30T00:00:00"/>
    <x v="41"/>
    <n v="3"/>
    <n v="400"/>
    <n v="208"/>
    <n v="3570"/>
    <n v="4698"/>
    <n v="87"/>
    <x v="56"/>
    <x v="22"/>
    <x v="204"/>
    <x v="0"/>
    <n v="12"/>
    <x v="8"/>
    <x v="1"/>
  </r>
  <r>
    <s v="AX10649"/>
    <s v="ENX2030"/>
    <s v="A148"/>
    <s v="EMP1042"/>
    <s v="C1171"/>
    <d v="2020-10-01T00:00:00"/>
    <x v="80"/>
    <n v="2"/>
    <n v="315"/>
    <n v="208"/>
    <n v="2180"/>
    <n v="2760"/>
    <n v="690"/>
    <x v="28"/>
    <x v="0"/>
    <x v="361"/>
    <x v="2"/>
    <n v="1"/>
    <x v="9"/>
    <x v="1"/>
  </r>
  <r>
    <s v="AX10654"/>
    <s v="ENX2003"/>
    <s v="A138"/>
    <s v="EMP1008"/>
    <s v="C1256"/>
    <d v="2020-10-01T00:00:00"/>
    <x v="22"/>
    <n v="2"/>
    <n v="123"/>
    <n v="84"/>
    <n v="2180"/>
    <n v="2760"/>
    <n v="600"/>
    <x v="26"/>
    <x v="18"/>
    <x v="226"/>
    <x v="4"/>
    <n v="5"/>
    <x v="9"/>
    <x v="1"/>
  </r>
  <r>
    <s v="AX10661"/>
    <s v="ENX2083"/>
    <s v="A172"/>
    <s v="EMP1038"/>
    <s v="C1077"/>
    <d v="2020-10-01T00:00:00"/>
    <x v="59"/>
    <n v="1"/>
    <n v="458"/>
    <n v="376"/>
    <n v="435"/>
    <n v="530"/>
    <n v="644"/>
    <x v="59"/>
    <x v="27"/>
    <x v="73"/>
    <x v="2"/>
    <n v="5"/>
    <x v="9"/>
    <x v="1"/>
  </r>
  <r>
    <s v="AX10670"/>
    <s v="ENX2072"/>
    <s v="A113"/>
    <s v="EMP1043"/>
    <s v="C1616"/>
    <d v="2020-10-01T00:00:00"/>
    <x v="31"/>
    <n v="1"/>
    <n v="1405"/>
    <n v="1054"/>
    <n v="435"/>
    <n v="530"/>
    <n v="384"/>
    <x v="62"/>
    <x v="9"/>
    <x v="220"/>
    <x v="6"/>
    <n v="5"/>
    <x v="9"/>
    <x v="1"/>
  </r>
  <r>
    <s v="AX10685"/>
    <s v="ENX2038"/>
    <s v="A138"/>
    <s v="EMP1032"/>
    <s v="C1417"/>
    <d v="2020-10-01T00:00:00"/>
    <x v="84"/>
    <n v="2"/>
    <n v="951"/>
    <n v="504"/>
    <n v="1295"/>
    <n v="1639"/>
    <n v="406"/>
    <x v="19"/>
    <x v="23"/>
    <x v="143"/>
    <x v="4"/>
    <n v="6"/>
    <x v="9"/>
    <x v="1"/>
  </r>
  <r>
    <s v="AX10703"/>
    <s v="ENX2074"/>
    <s v="A104"/>
    <s v="EMP1019"/>
    <s v="C1252"/>
    <d v="2020-10-01T00:00:00"/>
    <x v="41"/>
    <n v="1"/>
    <n v="951"/>
    <n v="504"/>
    <n v="872"/>
    <n v="1743"/>
    <n v="736"/>
    <x v="44"/>
    <x v="40"/>
    <x v="659"/>
    <x v="0"/>
    <n v="7"/>
    <x v="9"/>
    <x v="1"/>
  </r>
  <r>
    <s v="AX10710"/>
    <s v="ENX2041"/>
    <s v="A114"/>
    <s v="EMP1036"/>
    <s v="C1549"/>
    <d v="2020-10-01T00:00:00"/>
    <x v="7"/>
    <n v="1"/>
    <n v="2464"/>
    <n v="1774"/>
    <n v="269"/>
    <n v="368"/>
    <n v="1024"/>
    <x v="54"/>
    <x v="27"/>
    <x v="746"/>
    <x v="1"/>
    <n v="7"/>
    <x v="9"/>
    <x v="1"/>
  </r>
  <r>
    <s v="AX10715"/>
    <s v="ENX2054"/>
    <s v="A172"/>
    <s v="EMP1003"/>
    <s v="C1423"/>
    <d v="2020-10-01T00:00:00"/>
    <x v="12"/>
    <n v="3"/>
    <n v="127"/>
    <n v="79"/>
    <n v="1054"/>
    <n v="1405"/>
    <n v="550"/>
    <x v="0"/>
    <x v="9"/>
    <x v="279"/>
    <x v="1"/>
    <n v="7"/>
    <x v="9"/>
    <x v="1"/>
  </r>
  <r>
    <s v="AX10722"/>
    <s v="ENX2027"/>
    <s v="A169"/>
    <s v="EMP1019"/>
    <s v="C1060"/>
    <d v="2020-10-01T00:00:00"/>
    <x v="19"/>
    <n v="1"/>
    <n v="1848"/>
    <n v="1294"/>
    <n v="1535"/>
    <n v="2257"/>
    <n v="870"/>
    <x v="2"/>
    <x v="4"/>
    <x v="206"/>
    <x v="6"/>
    <n v="9"/>
    <x v="9"/>
    <x v="1"/>
  </r>
  <r>
    <s v="AX10726"/>
    <s v="ENX2036"/>
    <s v="A102"/>
    <s v="EMP1006"/>
    <s v="C1274"/>
    <d v="2020-10-01T00:00:00"/>
    <x v="1"/>
    <n v="3"/>
    <n v="1178"/>
    <n v="683"/>
    <n v="154"/>
    <n v="203"/>
    <n v="206"/>
    <x v="2"/>
    <x v="34"/>
    <x v="384"/>
    <x v="1"/>
    <n v="9"/>
    <x v="9"/>
    <x v="1"/>
  </r>
  <r>
    <s v="AX10733"/>
    <s v="ENX2024"/>
    <s v="A137"/>
    <s v="EMP1010"/>
    <s v="C1279"/>
    <d v="2020-10-01T00:00:00"/>
    <x v="2"/>
    <n v="1"/>
    <n v="1582"/>
    <n v="1234"/>
    <n v="389"/>
    <n v="637"/>
    <n v="451"/>
    <x v="23"/>
    <x v="4"/>
    <x v="745"/>
    <x v="5"/>
    <n v="10"/>
    <x v="9"/>
    <x v="1"/>
  </r>
  <r>
    <s v="AX10771"/>
    <s v="ENX2022"/>
    <s v="A129"/>
    <s v="EMP1007"/>
    <s v="C1648"/>
    <d v="2020-10-01T00:00:00"/>
    <x v="27"/>
    <n v="2"/>
    <n v="1077"/>
    <n v="732"/>
    <n v="1367"/>
    <n v="2241"/>
    <n v="1508"/>
    <x v="58"/>
    <x v="21"/>
    <x v="283"/>
    <x v="5"/>
    <n v="10"/>
    <x v="9"/>
    <x v="1"/>
  </r>
  <r>
    <s v="AX10783"/>
    <s v="ENX2061"/>
    <s v="A145"/>
    <s v="EMP1023"/>
    <s v="C1227"/>
    <d v="2020-10-01T00:00:00"/>
    <x v="72"/>
    <n v="2"/>
    <n v="400"/>
    <n v="208"/>
    <n v="1350"/>
    <n v="2454"/>
    <n v="688"/>
    <x v="14"/>
    <x v="7"/>
    <x v="72"/>
    <x v="3"/>
    <n v="12"/>
    <x v="9"/>
    <x v="1"/>
  </r>
  <r>
    <s v="AX10808"/>
    <s v="ENX2027"/>
    <s v="A127"/>
    <s v="EMP1024"/>
    <s v="C1499"/>
    <d v="2020-10-02T00:00:00"/>
    <x v="19"/>
    <n v="3"/>
    <n v="2091"/>
    <n v="1485"/>
    <n v="2952"/>
    <n v="4101"/>
    <n v="1378"/>
    <x v="60"/>
    <x v="38"/>
    <x v="463"/>
    <x v="0"/>
    <n v="12"/>
    <x v="9"/>
    <x v="0"/>
  </r>
  <r>
    <s v="AX10820"/>
    <s v="ENX2013"/>
    <s v="A151"/>
    <s v="EMP1024"/>
    <s v="C1132"/>
    <d v="2020-10-02T00:00:00"/>
    <x v="70"/>
    <n v="1"/>
    <n v="1338"/>
    <n v="682"/>
    <n v="1080"/>
    <n v="1742"/>
    <n v="944"/>
    <x v="61"/>
    <x v="21"/>
    <x v="262"/>
    <x v="1"/>
    <n v="12"/>
    <x v="9"/>
    <x v="0"/>
  </r>
  <r>
    <s v="AX10826"/>
    <s v="ENX2065"/>
    <s v="A145"/>
    <s v="EMP1020"/>
    <s v="C1122"/>
    <d v="2020-10-02T00:00:00"/>
    <x v="56"/>
    <n v="1"/>
    <n v="181"/>
    <n v="130"/>
    <n v="683"/>
    <n v="1119"/>
    <n v="972"/>
    <x v="43"/>
    <x v="2"/>
    <x v="511"/>
    <x v="0"/>
    <n v="1"/>
    <x v="9"/>
    <x v="1"/>
  </r>
  <r>
    <s v="AX10880"/>
    <s v="ENX2068"/>
    <s v="A109"/>
    <s v="EMP1005"/>
    <s v="C1285"/>
    <d v="2020-10-02T00:00:00"/>
    <x v="20"/>
    <n v="1"/>
    <n v="2294"/>
    <n v="1399"/>
    <n v="1777"/>
    <n v="2141"/>
    <n v="944"/>
    <x v="29"/>
    <x v="14"/>
    <x v="175"/>
    <x v="1"/>
    <n v="2"/>
    <x v="9"/>
    <x v="1"/>
  </r>
  <r>
    <s v="AX10920"/>
    <s v="ENX2077"/>
    <s v="A156"/>
    <s v="EMP1008"/>
    <s v="C1339"/>
    <d v="2020-10-02T00:00:00"/>
    <x v="51"/>
    <n v="1"/>
    <n v="2497"/>
    <n v="1473"/>
    <n v="84"/>
    <n v="123"/>
    <n v="2400"/>
    <x v="35"/>
    <x v="17"/>
    <x v="220"/>
    <x v="5"/>
    <n v="3"/>
    <x v="9"/>
    <x v="1"/>
  </r>
  <r>
    <s v="AX10925"/>
    <s v="ENX2055"/>
    <s v="A159"/>
    <s v="EMP1005"/>
    <s v="C1043"/>
    <d v="2020-10-02T00:00:00"/>
    <x v="71"/>
    <n v="4"/>
    <n v="392"/>
    <n v="255"/>
    <n v="3548"/>
    <n v="4928"/>
    <n v="599"/>
    <x v="70"/>
    <x v="37"/>
    <x v="141"/>
    <x v="4"/>
    <n v="4"/>
    <x v="9"/>
    <x v="1"/>
  </r>
  <r>
    <s v="AX10935"/>
    <s v="ENX2097"/>
    <s v="A121"/>
    <s v="EMP1000"/>
    <s v="C1165"/>
    <d v="2020-10-02T00:00:00"/>
    <x v="0"/>
    <n v="1"/>
    <n v="290"/>
    <n v="200"/>
    <n v="84"/>
    <n v="123"/>
    <n v="1320"/>
    <x v="60"/>
    <x v="2"/>
    <x v="197"/>
    <x v="3"/>
    <n v="6"/>
    <x v="9"/>
    <x v="1"/>
  </r>
  <r>
    <s v="AX10971"/>
    <s v="ENX2081"/>
    <s v="A116"/>
    <s v="EMP1027"/>
    <s v="C1040"/>
    <d v="2020-10-02T00:00:00"/>
    <x v="62"/>
    <n v="3"/>
    <n v="2294"/>
    <n v="1399"/>
    <n v="3936"/>
    <n v="5468"/>
    <n v="766"/>
    <x v="43"/>
    <x v="27"/>
    <x v="273"/>
    <x v="6"/>
    <n v="9"/>
    <x v="9"/>
    <x v="1"/>
  </r>
  <r>
    <s v="AX11010"/>
    <s v="ENX2007"/>
    <s v="A146"/>
    <s v="EMP1011"/>
    <s v="C1125"/>
    <d v="2020-10-02T00:00:00"/>
    <x v="63"/>
    <n v="2"/>
    <n v="1367"/>
    <n v="984"/>
    <n v="395"/>
    <n v="556"/>
    <n v="495"/>
    <x v="23"/>
    <x v="7"/>
    <x v="735"/>
    <x v="3"/>
    <n v="10"/>
    <x v="9"/>
    <x v="1"/>
  </r>
  <r>
    <s v="AX11039"/>
    <s v="ENX2031"/>
    <s v="A150"/>
    <s v="EMP1005"/>
    <s v="C1329"/>
    <d v="2020-10-03T00:00:00"/>
    <x v="88"/>
    <n v="2"/>
    <n v="502"/>
    <n v="296"/>
    <n v="72"/>
    <n v="136"/>
    <n v="369"/>
    <x v="61"/>
    <x v="43"/>
    <x v="102"/>
    <x v="6"/>
    <n v="12"/>
    <x v="9"/>
    <x v="0"/>
  </r>
  <r>
    <s v="AX11071"/>
    <s v="ENX2061"/>
    <s v="A148"/>
    <s v="EMP1005"/>
    <s v="C1793"/>
    <d v="2020-10-03T00:00:00"/>
    <x v="72"/>
    <n v="3"/>
    <n v="1494"/>
    <n v="971"/>
    <n v="1173"/>
    <n v="1862"/>
    <n v="290"/>
    <x v="30"/>
    <x v="32"/>
    <x v="351"/>
    <x v="6"/>
    <n v="12"/>
    <x v="9"/>
    <x v="0"/>
  </r>
  <r>
    <s v="AX11086"/>
    <s v="ENX2055"/>
    <s v="A146"/>
    <s v="EMP1033"/>
    <s v="C1462"/>
    <d v="2020-10-03T00:00:00"/>
    <x v="71"/>
    <n v="3"/>
    <n v="458"/>
    <n v="376"/>
    <n v="255"/>
    <n v="392"/>
    <n v="87"/>
    <x v="20"/>
    <x v="29"/>
    <x v="540"/>
    <x v="2"/>
    <n v="12"/>
    <x v="9"/>
    <x v="0"/>
  </r>
  <r>
    <s v="AX11109"/>
    <s v="ENX2037"/>
    <s v="A143"/>
    <s v="EMP1021"/>
    <s v="C1374"/>
    <d v="2020-10-03T00:00:00"/>
    <x v="50"/>
    <n v="4"/>
    <n v="181"/>
    <n v="130"/>
    <n v="682"/>
    <n v="1338"/>
    <n v="280"/>
    <x v="35"/>
    <x v="42"/>
    <x v="587"/>
    <x v="6"/>
    <n v="1"/>
    <x v="9"/>
    <x v="1"/>
  </r>
  <r>
    <s v="AX11128"/>
    <s v="ENX2069"/>
    <s v="A137"/>
    <s v="EMP1004"/>
    <s v="C1592"/>
    <d v="2020-10-03T00:00:00"/>
    <x v="46"/>
    <n v="1"/>
    <n v="1022"/>
    <n v="818"/>
    <n v="1168"/>
    <n v="1424"/>
    <n v="348"/>
    <x v="27"/>
    <x v="21"/>
    <x v="172"/>
    <x v="3"/>
    <n v="1"/>
    <x v="9"/>
    <x v="1"/>
  </r>
  <r>
    <s v="AX11134"/>
    <s v="ENX2012"/>
    <s v="A163"/>
    <s v="EMP1030"/>
    <s v="C1113"/>
    <d v="2020-10-03T00:00:00"/>
    <x v="16"/>
    <n v="4"/>
    <n v="112"/>
    <n v="90"/>
    <n v="3884"/>
    <n v="7192"/>
    <n v="74"/>
    <x v="16"/>
    <x v="29"/>
    <x v="556"/>
    <x v="0"/>
    <n v="3"/>
    <x v="9"/>
    <x v="1"/>
  </r>
  <r>
    <s v="AX11172"/>
    <s v="ENX2007"/>
    <s v="A150"/>
    <s v="EMP1027"/>
    <s v="C1591"/>
    <d v="2020-10-03T00:00:00"/>
    <x v="63"/>
    <n v="2"/>
    <n v="392"/>
    <n v="255"/>
    <n v="2952"/>
    <n v="4101"/>
    <n v="74"/>
    <x v="67"/>
    <x v="32"/>
    <x v="281"/>
    <x v="4"/>
    <n v="4"/>
    <x v="9"/>
    <x v="1"/>
  </r>
  <r>
    <s v="AX11175"/>
    <s v="ENX2033"/>
    <s v="A137"/>
    <s v="EMP1029"/>
    <s v="C1325"/>
    <d v="2020-10-03T00:00:00"/>
    <x v="76"/>
    <n v="3"/>
    <n v="530"/>
    <n v="424"/>
    <n v="1443"/>
    <n v="1826"/>
    <n v="451"/>
    <x v="38"/>
    <x v="29"/>
    <x v="782"/>
    <x v="5"/>
    <n v="5"/>
    <x v="9"/>
    <x v="1"/>
  </r>
  <r>
    <s v="AX11206"/>
    <s v="ENX2007"/>
    <s v="A146"/>
    <s v="EMP1008"/>
    <s v="C1348"/>
    <d v="2020-10-03T00:00:00"/>
    <x v="63"/>
    <n v="3"/>
    <n v="400"/>
    <n v="208"/>
    <n v="389"/>
    <n v="637"/>
    <n v="1178"/>
    <x v="45"/>
    <x v="43"/>
    <x v="697"/>
    <x v="0"/>
    <n v="7"/>
    <x v="9"/>
    <x v="1"/>
  </r>
  <r>
    <s v="AX11210"/>
    <s v="ENX2001"/>
    <s v="A167"/>
    <s v="EMP1017"/>
    <s v="C1768"/>
    <d v="2020-10-03T00:00:00"/>
    <x v="93"/>
    <n v="4"/>
    <n v="2141"/>
    <n v="1777"/>
    <n v="416"/>
    <n v="603"/>
    <n v="507"/>
    <x v="70"/>
    <x v="10"/>
    <x v="697"/>
    <x v="4"/>
    <n v="8"/>
    <x v="9"/>
    <x v="1"/>
  </r>
  <r>
    <s v="AX11213"/>
    <s v="ENX2012"/>
    <s v="A167"/>
    <s v="EMP1029"/>
    <s v="C1419"/>
    <d v="2020-10-03T00:00:00"/>
    <x v="16"/>
    <n v="1"/>
    <n v="1809"/>
    <n v="1067"/>
    <n v="90"/>
    <n v="112"/>
    <n v="658"/>
    <x v="38"/>
    <x v="25"/>
    <x v="619"/>
    <x v="6"/>
    <n v="8"/>
    <x v="9"/>
    <x v="1"/>
  </r>
  <r>
    <s v="AX11222"/>
    <s v="ENX2092"/>
    <s v="A159"/>
    <s v="EMP1003"/>
    <s v="C1379"/>
    <d v="2020-10-03T00:00:00"/>
    <x v="87"/>
    <n v="3"/>
    <n v="886"/>
    <n v="478"/>
    <n v="1080"/>
    <n v="1742"/>
    <n v="1104"/>
    <x v="22"/>
    <x v="11"/>
    <x v="485"/>
    <x v="0"/>
    <n v="9"/>
    <x v="9"/>
    <x v="1"/>
  </r>
  <r>
    <s v="AX11246"/>
    <s v="ENX2060"/>
    <s v="A160"/>
    <s v="EMP1000"/>
    <s v="C1254"/>
    <d v="2020-10-03T00:00:00"/>
    <x v="73"/>
    <n v="1"/>
    <n v="913"/>
    <n v="584"/>
    <n v="947"/>
    <n v="1353"/>
    <n v="99"/>
    <x v="34"/>
    <x v="16"/>
    <x v="539"/>
    <x v="4"/>
    <n v="9"/>
    <x v="9"/>
    <x v="1"/>
  </r>
  <r>
    <s v="AX11254"/>
    <s v="ENX2020"/>
    <s v="A101"/>
    <s v="EMP1020"/>
    <s v="C1173"/>
    <d v="2020-10-03T00:00:00"/>
    <x v="18"/>
    <n v="3"/>
    <n v="1812"/>
    <n v="1305"/>
    <n v="1572"/>
    <n v="1894"/>
    <n v="90"/>
    <x v="2"/>
    <x v="43"/>
    <x v="111"/>
    <x v="5"/>
    <n v="10"/>
    <x v="9"/>
    <x v="1"/>
  </r>
  <r>
    <s v="AX11258"/>
    <s v="ENX2091"/>
    <s v="A103"/>
    <s v="EMP1012"/>
    <s v="C1539"/>
    <d v="2020-10-04T00:00:00"/>
    <x v="39"/>
    <n v="1"/>
    <n v="1783"/>
    <n v="1230"/>
    <n v="1305"/>
    <n v="1590"/>
    <n v="280"/>
    <x v="2"/>
    <x v="12"/>
    <x v="193"/>
    <x v="5"/>
    <n v="12"/>
    <x v="9"/>
    <x v="0"/>
  </r>
  <r>
    <s v="AX11261"/>
    <s v="ENX2077"/>
    <s v="A127"/>
    <s v="EMP1027"/>
    <s v="C1359"/>
    <d v="2020-10-04T00:00:00"/>
    <x v="51"/>
    <n v="1"/>
    <n v="181"/>
    <n v="130"/>
    <n v="5004"/>
    <n v="6104"/>
    <n v="1144"/>
    <x v="66"/>
    <x v="1"/>
    <x v="216"/>
    <x v="6"/>
    <n v="12"/>
    <x v="9"/>
    <x v="0"/>
  </r>
  <r>
    <s v="AX11282"/>
    <s v="ENX2005"/>
    <s v="A124"/>
    <s v="EMP1010"/>
    <s v="C1648"/>
    <d v="2020-10-04T00:00:00"/>
    <x v="79"/>
    <n v="1"/>
    <n v="181"/>
    <n v="130"/>
    <n v="171"/>
    <n v="217"/>
    <n v="752"/>
    <x v="70"/>
    <x v="42"/>
    <x v="632"/>
    <x v="4"/>
    <n v="12"/>
    <x v="9"/>
    <x v="0"/>
  </r>
  <r>
    <s v="AX11285"/>
    <s v="ENX2088"/>
    <s v="A125"/>
    <s v="EMP1002"/>
    <s v="C1476"/>
    <d v="2020-10-04T00:00:00"/>
    <x v="48"/>
    <n v="2"/>
    <n v="1798"/>
    <n v="971"/>
    <n v="1614"/>
    <n v="2934"/>
    <n v="902"/>
    <x v="69"/>
    <x v="5"/>
    <x v="276"/>
    <x v="0"/>
    <n v="1"/>
    <x v="9"/>
    <x v="1"/>
  </r>
  <r>
    <s v="AX11289"/>
    <s v="ENX2007"/>
    <s v="A134"/>
    <s v="EMP1016"/>
    <s v="C1642"/>
    <d v="2020-10-04T00:00:00"/>
    <x v="63"/>
    <n v="2"/>
    <n v="181"/>
    <n v="130"/>
    <n v="683"/>
    <n v="1119"/>
    <n v="572"/>
    <x v="59"/>
    <x v="2"/>
    <x v="336"/>
    <x v="6"/>
    <n v="1"/>
    <x v="9"/>
    <x v="1"/>
  </r>
  <r>
    <s v="AX11293"/>
    <s v="ENX2043"/>
    <s v="A128"/>
    <s v="EMP1005"/>
    <s v="C1636"/>
    <d v="2020-10-04T00:00:00"/>
    <x v="11"/>
    <n v="3"/>
    <n v="2410"/>
    <n v="1518"/>
    <n v="252"/>
    <n v="369"/>
    <n v="892"/>
    <x v="2"/>
    <x v="19"/>
    <x v="139"/>
    <x v="5"/>
    <n v="2"/>
    <x v="9"/>
    <x v="1"/>
  </r>
  <r>
    <s v="AX11327"/>
    <s v="ENX2059"/>
    <s v="A145"/>
    <s v="EMP1027"/>
    <s v="C1225"/>
    <d v="2020-10-04T00:00:00"/>
    <x v="97"/>
    <n v="1"/>
    <n v="880"/>
    <n v="634"/>
    <n v="1473"/>
    <n v="2497"/>
    <n v="1818"/>
    <x v="15"/>
    <x v="32"/>
    <x v="453"/>
    <x v="3"/>
    <n v="2"/>
    <x v="9"/>
    <x v="1"/>
  </r>
  <r>
    <s v="AX11329"/>
    <s v="ENX2052"/>
    <s v="A102"/>
    <s v="EMP1013"/>
    <s v="C1747"/>
    <d v="2020-10-04T00:00:00"/>
    <x v="45"/>
    <n v="3"/>
    <n v="1848"/>
    <n v="1294"/>
    <n v="1774"/>
    <n v="2464"/>
    <n v="1056"/>
    <x v="29"/>
    <x v="36"/>
    <x v="180"/>
    <x v="4"/>
    <n v="3"/>
    <x v="9"/>
    <x v="1"/>
  </r>
  <r>
    <s v="AX11330"/>
    <s v="ENX2047"/>
    <s v="A172"/>
    <s v="EMP1018"/>
    <s v="C1465"/>
    <d v="2020-10-04T00:00:00"/>
    <x v="82"/>
    <n v="1"/>
    <n v="1582"/>
    <n v="1234"/>
    <n v="4134"/>
    <n v="5661"/>
    <n v="408"/>
    <x v="12"/>
    <x v="24"/>
    <x v="304"/>
    <x v="4"/>
    <n v="4"/>
    <x v="9"/>
    <x v="1"/>
  </r>
  <r>
    <s v="AX11368"/>
    <s v="ENX2071"/>
    <s v="A135"/>
    <s v="EMP1033"/>
    <s v="C1318"/>
    <d v="2020-10-04T00:00:00"/>
    <x v="92"/>
    <n v="1"/>
    <n v="771"/>
    <n v="648"/>
    <n v="4101"/>
    <n v="6723"/>
    <n v="613"/>
    <x v="13"/>
    <x v="24"/>
    <x v="408"/>
    <x v="6"/>
    <n v="5"/>
    <x v="9"/>
    <x v="1"/>
  </r>
  <r>
    <s v="AX11370"/>
    <s v="ENX2031"/>
    <s v="A151"/>
    <s v="EMP1023"/>
    <s v="C1298"/>
    <d v="2020-10-04T00:00:00"/>
    <x v="88"/>
    <n v="4"/>
    <n v="1119"/>
    <n v="683"/>
    <n v="962"/>
    <n v="1414"/>
    <n v="95"/>
    <x v="11"/>
    <x v="13"/>
    <x v="86"/>
    <x v="3"/>
    <n v="6"/>
    <x v="9"/>
    <x v="1"/>
  </r>
  <r>
    <s v="AX11399"/>
    <s v="ENX2020"/>
    <s v="A163"/>
    <s v="EMP1041"/>
    <s v="C1051"/>
    <d v="2020-10-04T00:00:00"/>
    <x v="18"/>
    <n v="4"/>
    <n v="1899"/>
    <n v="1044"/>
    <n v="1516"/>
    <n v="1783"/>
    <n v="102"/>
    <x v="61"/>
    <x v="38"/>
    <x v="170"/>
    <x v="5"/>
    <n v="6"/>
    <x v="9"/>
    <x v="1"/>
  </r>
  <r>
    <s v="AX11414"/>
    <s v="ENX2066"/>
    <s v="A149"/>
    <s v="EMP1038"/>
    <s v="C1115"/>
    <d v="2020-10-04T00:00:00"/>
    <x v="13"/>
    <n v="1"/>
    <n v="886"/>
    <n v="478"/>
    <n v="3600"/>
    <n v="6546"/>
    <n v="892"/>
    <x v="0"/>
    <x v="26"/>
    <x v="696"/>
    <x v="1"/>
    <n v="7"/>
    <x v="9"/>
    <x v="1"/>
  </r>
  <r>
    <s v="AX11421"/>
    <s v="ENX2000"/>
    <s v="A136"/>
    <s v="EMP1038"/>
    <s v="C1456"/>
    <d v="2020-10-04T00:00:00"/>
    <x v="98"/>
    <n v="1"/>
    <n v="1638"/>
    <n v="1261"/>
    <n v="682"/>
    <n v="1338"/>
    <n v="214"/>
    <x v="32"/>
    <x v="6"/>
    <x v="620"/>
    <x v="0"/>
    <n v="7"/>
    <x v="9"/>
    <x v="1"/>
  </r>
  <r>
    <s v="AX11425"/>
    <s v="ENX2031"/>
    <s v="A167"/>
    <s v="EMP1031"/>
    <s v="C1323"/>
    <d v="2020-10-04T00:00:00"/>
    <x v="88"/>
    <n v="4"/>
    <n v="871"/>
    <n v="540"/>
    <n v="450"/>
    <n v="818"/>
    <n v="46"/>
    <x v="66"/>
    <x v="25"/>
    <x v="101"/>
    <x v="3"/>
    <n v="9"/>
    <x v="9"/>
    <x v="1"/>
  </r>
  <r>
    <s v="AX11445"/>
    <s v="ENX2019"/>
    <s v="A173"/>
    <s v="EMP1013"/>
    <s v="C1324"/>
    <d v="2020-10-04T00:00:00"/>
    <x v="60"/>
    <n v="2"/>
    <n v="951"/>
    <n v="504"/>
    <n v="292"/>
    <n v="356"/>
    <n v="420"/>
    <x v="15"/>
    <x v="31"/>
    <x v="530"/>
    <x v="5"/>
    <n v="9"/>
    <x v="9"/>
    <x v="1"/>
  </r>
  <r>
    <s v="AX11446"/>
    <s v="ENX2093"/>
    <s v="A135"/>
    <s v="EMP1018"/>
    <s v="C1573"/>
    <d v="2020-10-04T00:00:00"/>
    <x v="99"/>
    <n v="1"/>
    <n v="1119"/>
    <n v="683"/>
    <n v="1261"/>
    <n v="1638"/>
    <n v="987"/>
    <x v="26"/>
    <x v="23"/>
    <x v="186"/>
    <x v="5"/>
    <n v="9"/>
    <x v="9"/>
    <x v="1"/>
  </r>
  <r>
    <s v="AX11508"/>
    <s v="ENX2020"/>
    <s v="A102"/>
    <s v="EMP1026"/>
    <s v="C1413"/>
    <d v="2020-10-04T00:00:00"/>
    <x v="18"/>
    <n v="1"/>
    <n v="2182"/>
    <n v="1200"/>
    <n v="1968"/>
    <n v="2734"/>
    <n v="1032"/>
    <x v="25"/>
    <x v="25"/>
    <x v="144"/>
    <x v="1"/>
    <n v="10"/>
    <x v="9"/>
    <x v="1"/>
  </r>
  <r>
    <s v="AX11511"/>
    <s v="ENX2028"/>
    <s v="A137"/>
    <s v="EMP1022"/>
    <s v="C1307"/>
    <d v="2020-10-04T00:00:00"/>
    <x v="5"/>
    <n v="4"/>
    <n v="1708"/>
    <n v="871"/>
    <n v="291"/>
    <n v="378"/>
    <n v="1839"/>
    <x v="65"/>
    <x v="11"/>
    <x v="401"/>
    <x v="2"/>
    <n v="11"/>
    <x v="9"/>
    <x v="1"/>
  </r>
  <r>
    <s v="AX11516"/>
    <s v="ENX2088"/>
    <s v="A112"/>
    <s v="EMP1001"/>
    <s v="C1577"/>
    <d v="2020-10-04T00:00:00"/>
    <x v="48"/>
    <n v="2"/>
    <n v="1638"/>
    <n v="1261"/>
    <n v="2798"/>
    <n v="4588"/>
    <n v="447"/>
    <x v="70"/>
    <x v="3"/>
    <x v="468"/>
    <x v="4"/>
    <n v="11"/>
    <x v="9"/>
    <x v="1"/>
  </r>
  <r>
    <s v="AX11563"/>
    <s v="ENX2062"/>
    <s v="A100"/>
    <s v="EMP1013"/>
    <s v="C1776"/>
    <d v="2020-10-04T00:00:00"/>
    <x v="91"/>
    <n v="1"/>
    <n v="637"/>
    <n v="389"/>
    <n v="255"/>
    <n v="392"/>
    <n v="1376"/>
    <x v="1"/>
    <x v="19"/>
    <x v="792"/>
    <x v="3"/>
    <n v="11"/>
    <x v="9"/>
    <x v="1"/>
  </r>
  <r>
    <s v="AX11564"/>
    <s v="ENX2037"/>
    <s v="A156"/>
    <s v="EMP1000"/>
    <s v="C1435"/>
    <d v="2020-10-04T00:00:00"/>
    <x v="50"/>
    <n v="1"/>
    <n v="880"/>
    <n v="634"/>
    <n v="561"/>
    <n v="684"/>
    <n v="411"/>
    <x v="12"/>
    <x v="16"/>
    <x v="416"/>
    <x v="2"/>
    <n v="11"/>
    <x v="9"/>
    <x v="1"/>
  </r>
  <r>
    <s v="AX11575"/>
    <s v="ENX2093"/>
    <s v="A108"/>
    <s v="EMP1041"/>
    <s v="C1040"/>
    <d v="2020-10-04T00:00:00"/>
    <x v="99"/>
    <n v="2"/>
    <n v="871"/>
    <n v="540"/>
    <n v="1176"/>
    <n v="1472"/>
    <n v="827"/>
    <x v="11"/>
    <x v="31"/>
    <x v="60"/>
    <x v="2"/>
    <n v="11"/>
    <x v="9"/>
    <x v="1"/>
  </r>
  <r>
    <s v="AX11587"/>
    <s v="ENX2021"/>
    <s v="A162"/>
    <s v="EMP1017"/>
    <s v="C1478"/>
    <d v="2020-10-05T00:00:00"/>
    <x v="77"/>
    <n v="2"/>
    <n v="356"/>
    <n v="292"/>
    <n v="2460"/>
    <n v="3566"/>
    <n v="1044"/>
    <x v="35"/>
    <x v="10"/>
    <x v="430"/>
    <x v="0"/>
    <n v="1"/>
    <x v="9"/>
    <x v="1"/>
  </r>
  <r>
    <s v="AX11610"/>
    <s v="ENX2089"/>
    <s v="A119"/>
    <s v="EMP1001"/>
    <s v="C1283"/>
    <d v="2020-10-05T00:00:00"/>
    <x v="89"/>
    <n v="3"/>
    <n v="2241"/>
    <n v="1367"/>
    <n v="947"/>
    <n v="1353"/>
    <n v="1140"/>
    <x v="20"/>
    <x v="42"/>
    <x v="415"/>
    <x v="2"/>
    <n v="2"/>
    <x v="9"/>
    <x v="1"/>
  </r>
  <r>
    <s v="AX11617"/>
    <s v="ENX2085"/>
    <s v="A156"/>
    <s v="EMP1037"/>
    <s v="C1463"/>
    <d v="2020-10-05T00:00:00"/>
    <x v="29"/>
    <n v="1"/>
    <n v="667"/>
    <n v="387"/>
    <n v="3792"/>
    <n v="4990"/>
    <n v="102"/>
    <x v="9"/>
    <x v="15"/>
    <x v="392"/>
    <x v="2"/>
    <n v="4"/>
    <x v="9"/>
    <x v="1"/>
  </r>
  <r>
    <s v="AX11627"/>
    <s v="ENX2035"/>
    <s v="A158"/>
    <s v="EMP1017"/>
    <s v="C1713"/>
    <d v="2020-10-05T00:00:00"/>
    <x v="26"/>
    <n v="2"/>
    <n v="1566"/>
    <n v="1190"/>
    <n v="4134"/>
    <n v="5661"/>
    <n v="377"/>
    <x v="23"/>
    <x v="30"/>
    <x v="772"/>
    <x v="5"/>
    <n v="5"/>
    <x v="9"/>
    <x v="1"/>
  </r>
  <r>
    <s v="AX11633"/>
    <s v="ENX2044"/>
    <s v="A101"/>
    <s v="EMP1027"/>
    <s v="C1402"/>
    <d v="2020-10-05T00:00:00"/>
    <x v="54"/>
    <n v="1"/>
    <n v="637"/>
    <n v="389"/>
    <n v="1896"/>
    <n v="2495"/>
    <n v="264"/>
    <x v="9"/>
    <x v="40"/>
    <x v="143"/>
    <x v="4"/>
    <n v="5"/>
    <x v="9"/>
    <x v="1"/>
  </r>
  <r>
    <s v="AX11676"/>
    <s v="ENX2078"/>
    <s v="A105"/>
    <s v="EMP1006"/>
    <s v="C1613"/>
    <d v="2020-10-05T00:00:00"/>
    <x v="66"/>
    <n v="1"/>
    <n v="1812"/>
    <n v="1305"/>
    <n v="424"/>
    <n v="530"/>
    <n v="318"/>
    <x v="71"/>
    <x v="26"/>
    <x v="610"/>
    <x v="5"/>
    <n v="5"/>
    <x v="9"/>
    <x v="1"/>
  </r>
  <r>
    <s v="AX11689"/>
    <s v="ENX2014"/>
    <s v="A164"/>
    <s v="EMP1042"/>
    <s v="C1381"/>
    <d v="2020-10-05T00:00:00"/>
    <x v="67"/>
    <n v="3"/>
    <n v="799"/>
    <n v="455"/>
    <n v="2502"/>
    <n v="3052"/>
    <n v="874"/>
    <x v="42"/>
    <x v="2"/>
    <x v="458"/>
    <x v="5"/>
    <n v="8"/>
    <x v="9"/>
    <x v="1"/>
  </r>
  <r>
    <s v="AX11713"/>
    <s v="ENX2051"/>
    <s v="A139"/>
    <s v="EMP1021"/>
    <s v="C1439"/>
    <d v="2020-10-05T00:00:00"/>
    <x v="14"/>
    <n v="2"/>
    <n v="1783"/>
    <n v="1516"/>
    <n v="1294"/>
    <n v="1848"/>
    <n v="1108"/>
    <x v="66"/>
    <x v="6"/>
    <x v="87"/>
    <x v="2"/>
    <n v="8"/>
    <x v="9"/>
    <x v="1"/>
  </r>
  <r>
    <s v="AX11715"/>
    <s v="ENX2005"/>
    <s v="A155"/>
    <s v="EMP1015"/>
    <s v="C1136"/>
    <d v="2020-10-05T00:00:00"/>
    <x v="79"/>
    <n v="1"/>
    <n v="2257"/>
    <n v="1535"/>
    <n v="3884"/>
    <n v="7192"/>
    <n v="348"/>
    <x v="26"/>
    <x v="4"/>
    <x v="712"/>
    <x v="5"/>
    <n v="8"/>
    <x v="9"/>
    <x v="1"/>
  </r>
  <r>
    <s v="AX11733"/>
    <s v="ENX2033"/>
    <s v="A116"/>
    <s v="EMP1008"/>
    <s v="C1025"/>
    <d v="2020-10-05T00:00:00"/>
    <x v="76"/>
    <n v="2"/>
    <n v="596"/>
    <n v="358"/>
    <n v="634"/>
    <n v="880"/>
    <n v="348"/>
    <x v="17"/>
    <x v="2"/>
    <x v="624"/>
    <x v="1"/>
    <n v="10"/>
    <x v="9"/>
    <x v="1"/>
  </r>
  <r>
    <s v="AX11754"/>
    <s v="ENX2049"/>
    <s v="A141"/>
    <s v="EMP1029"/>
    <s v="C1289"/>
    <d v="2020-10-05T00:00:00"/>
    <x v="58"/>
    <n v="2"/>
    <n v="2091"/>
    <n v="1485"/>
    <n v="421"/>
    <n v="561"/>
    <n v="264"/>
    <x v="3"/>
    <x v="12"/>
    <x v="408"/>
    <x v="0"/>
    <n v="11"/>
    <x v="9"/>
    <x v="1"/>
  </r>
  <r>
    <s v="AX11779"/>
    <s v="ENX2022"/>
    <s v="A158"/>
    <s v="EMP1016"/>
    <s v="C1142"/>
    <d v="2020-10-05T00:00:00"/>
    <x v="27"/>
    <n v="1"/>
    <n v="181"/>
    <n v="130"/>
    <n v="291"/>
    <n v="378"/>
    <n v="123"/>
    <x v="30"/>
    <x v="20"/>
    <x v="434"/>
    <x v="5"/>
    <n v="11"/>
    <x v="9"/>
    <x v="1"/>
  </r>
  <r>
    <s v="AX11796"/>
    <s v="ENX2058"/>
    <s v="A165"/>
    <s v="EMP1008"/>
    <s v="C1396"/>
    <d v="2020-10-06T00:00:00"/>
    <x v="53"/>
    <n v="2"/>
    <n v="951"/>
    <n v="504"/>
    <n v="1044"/>
    <n v="1899"/>
    <n v="782"/>
    <x v="33"/>
    <x v="9"/>
    <x v="539"/>
    <x v="0"/>
    <n v="12"/>
    <x v="9"/>
    <x v="0"/>
  </r>
  <r>
    <s v="AX11797"/>
    <s v="ENX2092"/>
    <s v="A137"/>
    <s v="EMP1037"/>
    <s v="C1571"/>
    <d v="2020-10-06T00:00:00"/>
    <x v="87"/>
    <n v="1"/>
    <n v="1899"/>
    <n v="1044"/>
    <n v="5688"/>
    <n v="7485"/>
    <n v="1252"/>
    <x v="14"/>
    <x v="34"/>
    <x v="499"/>
    <x v="5"/>
    <n v="1"/>
    <x v="9"/>
    <x v="1"/>
  </r>
  <r>
    <s v="AX11798"/>
    <s v="ENX2049"/>
    <s v="A125"/>
    <s v="EMP1022"/>
    <s v="C1019"/>
    <d v="2020-10-06T00:00:00"/>
    <x v="58"/>
    <n v="2"/>
    <n v="947"/>
    <n v="786"/>
    <n v="832"/>
    <n v="1260"/>
    <n v="144"/>
    <x v="32"/>
    <x v="41"/>
    <x v="593"/>
    <x v="1"/>
    <n v="3"/>
    <x v="9"/>
    <x v="1"/>
  </r>
  <r>
    <s v="AX11807"/>
    <s v="ENX2023"/>
    <s v="A165"/>
    <s v="EMP1017"/>
    <s v="C1645"/>
    <d v="2020-10-06T00:00:00"/>
    <x v="57"/>
    <n v="2"/>
    <n v="1405"/>
    <n v="1054"/>
    <n v="292"/>
    <n v="356"/>
    <n v="483"/>
    <x v="29"/>
    <x v="44"/>
    <x v="352"/>
    <x v="0"/>
    <n v="6"/>
    <x v="9"/>
    <x v="1"/>
  </r>
  <r>
    <s v="AX11833"/>
    <s v="ENX2092"/>
    <s v="A118"/>
    <s v="EMP1015"/>
    <s v="C1203"/>
    <d v="2020-10-06T00:00:00"/>
    <x v="87"/>
    <n v="1"/>
    <n v="684"/>
    <n v="561"/>
    <n v="1295"/>
    <n v="1639"/>
    <n v="107"/>
    <x v="30"/>
    <x v="18"/>
    <x v="208"/>
    <x v="1"/>
    <n v="6"/>
    <x v="9"/>
    <x v="1"/>
  </r>
  <r>
    <s v="AX11870"/>
    <s v="ENX2038"/>
    <s v="A107"/>
    <s v="EMP1023"/>
    <s v="C1263"/>
    <d v="2020-10-06T00:00:00"/>
    <x v="84"/>
    <n v="4"/>
    <n v="181"/>
    <n v="130"/>
    <n v="72"/>
    <n v="136"/>
    <n v="264"/>
    <x v="17"/>
    <x v="6"/>
    <x v="758"/>
    <x v="4"/>
    <n v="7"/>
    <x v="9"/>
    <x v="1"/>
  </r>
  <r>
    <s v="AX11873"/>
    <s v="ENX2048"/>
    <s v="A170"/>
    <s v="EMP1024"/>
    <s v="C1594"/>
    <d v="2020-10-06T00:00:00"/>
    <x v="34"/>
    <n v="1"/>
    <n v="947"/>
    <n v="786"/>
    <n v="4452"/>
    <n v="6849"/>
    <n v="1624"/>
    <x v="5"/>
    <x v="24"/>
    <x v="607"/>
    <x v="2"/>
    <n v="8"/>
    <x v="9"/>
    <x v="1"/>
  </r>
  <r>
    <s v="AX11894"/>
    <s v="ENX2064"/>
    <s v="A108"/>
    <s v="EMP1017"/>
    <s v="C1223"/>
    <d v="2020-10-06T00:00:00"/>
    <x v="25"/>
    <n v="1"/>
    <n v="127"/>
    <n v="79"/>
    <n v="536"/>
    <n v="800"/>
    <n v="408"/>
    <x v="0"/>
    <x v="9"/>
    <x v="471"/>
    <x v="4"/>
    <n v="8"/>
    <x v="9"/>
    <x v="1"/>
  </r>
  <r>
    <s v="AX11947"/>
    <s v="ENX2000"/>
    <s v="A104"/>
    <s v="EMP1020"/>
    <s v="C1409"/>
    <d v="2020-10-06T00:00:00"/>
    <x v="98"/>
    <n v="1"/>
    <n v="1353"/>
    <n v="947"/>
    <n v="1234"/>
    <n v="1582"/>
    <n v="344"/>
    <x v="34"/>
    <x v="27"/>
    <x v="726"/>
    <x v="6"/>
    <n v="8"/>
    <x v="9"/>
    <x v="1"/>
  </r>
  <r>
    <s v="AX11952"/>
    <s v="ENX2047"/>
    <s v="A108"/>
    <s v="EMP1040"/>
    <s v="C1153"/>
    <d v="2020-10-06T00:00:00"/>
    <x v="82"/>
    <n v="3"/>
    <n v="2257"/>
    <n v="1535"/>
    <n v="1820"/>
    <n v="3196"/>
    <n v="1659"/>
    <x v="49"/>
    <x v="40"/>
    <x v="211"/>
    <x v="3"/>
    <n v="10"/>
    <x v="9"/>
    <x v="1"/>
  </r>
  <r>
    <s v="AX11975"/>
    <s v="ENX2031"/>
    <s v="A117"/>
    <s v="EMP1012"/>
    <s v="C1168"/>
    <d v="2020-10-07T00:00:00"/>
    <x v="88"/>
    <n v="1"/>
    <n v="1494"/>
    <n v="971"/>
    <n v="292"/>
    <n v="356"/>
    <n v="98"/>
    <x v="3"/>
    <x v="15"/>
    <x v="590"/>
    <x v="3"/>
    <n v="12"/>
    <x v="9"/>
    <x v="0"/>
  </r>
  <r>
    <s v="AX11978"/>
    <s v="ENX2000"/>
    <s v="A129"/>
    <s v="EMP1010"/>
    <s v="C1017"/>
    <d v="2020-10-07T00:00:00"/>
    <x v="98"/>
    <n v="1"/>
    <n v="1022"/>
    <n v="818"/>
    <n v="376"/>
    <n v="458"/>
    <n v="408"/>
    <x v="62"/>
    <x v="2"/>
    <x v="355"/>
    <x v="2"/>
    <n v="2"/>
    <x v="9"/>
    <x v="1"/>
  </r>
  <r>
    <s v="AX11987"/>
    <s v="ENX2086"/>
    <s v="A133"/>
    <s v="EMP1025"/>
    <s v="C1581"/>
    <d v="2020-10-07T00:00:00"/>
    <x v="94"/>
    <n v="4"/>
    <n v="1405"/>
    <n v="1054"/>
    <n v="1518"/>
    <n v="2410"/>
    <n v="1980"/>
    <x v="17"/>
    <x v="38"/>
    <x v="6"/>
    <x v="3"/>
    <n v="2"/>
    <x v="9"/>
    <x v="1"/>
  </r>
  <r>
    <s v="AX11995"/>
    <s v="ENX2076"/>
    <s v="A120"/>
    <s v="EMP1036"/>
    <s v="C1167"/>
    <d v="2020-10-07T00:00:00"/>
    <x v="15"/>
    <n v="1"/>
    <n v="2294"/>
    <n v="1399"/>
    <n v="1305"/>
    <n v="1812"/>
    <n v="51"/>
    <x v="0"/>
    <x v="0"/>
    <x v="528"/>
    <x v="6"/>
    <n v="2"/>
    <x v="9"/>
    <x v="1"/>
  </r>
  <r>
    <s v="AX12026"/>
    <s v="ENX2025"/>
    <s v="A152"/>
    <s v="EMP1030"/>
    <s v="C1445"/>
    <d v="2020-10-07T00:00:00"/>
    <x v="21"/>
    <n v="1"/>
    <n v="1826"/>
    <n v="1443"/>
    <n v="237"/>
    <n v="381"/>
    <n v="2226"/>
    <x v="43"/>
    <x v="16"/>
    <x v="675"/>
    <x v="6"/>
    <n v="3"/>
    <x v="9"/>
    <x v="1"/>
  </r>
  <r>
    <s v="AX12039"/>
    <s v="ENX2081"/>
    <s v="A144"/>
    <s v="EMP1014"/>
    <s v="C1545"/>
    <d v="2020-10-07T00:00:00"/>
    <x v="62"/>
    <n v="1"/>
    <n v="603"/>
    <n v="416"/>
    <n v="1223"/>
    <n v="2005"/>
    <n v="463"/>
    <x v="14"/>
    <x v="21"/>
    <x v="306"/>
    <x v="0"/>
    <n v="3"/>
    <x v="9"/>
    <x v="1"/>
  </r>
  <r>
    <s v="AX12042"/>
    <s v="ENX2077"/>
    <s v="A151"/>
    <s v="EMP1021"/>
    <s v="C1666"/>
    <d v="2020-10-07T00:00:00"/>
    <x v="51"/>
    <n v="1"/>
    <n v="584"/>
    <n v="420"/>
    <n v="2610"/>
    <n v="3624"/>
    <n v="451"/>
    <x v="23"/>
    <x v="0"/>
    <x v="706"/>
    <x v="2"/>
    <n v="4"/>
    <x v="9"/>
    <x v="1"/>
  </r>
  <r>
    <s v="AX12046"/>
    <s v="ENX2033"/>
    <s v="A158"/>
    <s v="EMP1038"/>
    <s v="C1429"/>
    <d v="2020-10-07T00:00:00"/>
    <x v="76"/>
    <n v="1"/>
    <n v="2294"/>
    <n v="1399"/>
    <n v="455"/>
    <n v="799"/>
    <n v="376"/>
    <x v="72"/>
    <x v="32"/>
    <x v="374"/>
    <x v="3"/>
    <n v="7"/>
    <x v="9"/>
    <x v="1"/>
  </r>
  <r>
    <s v="AX12060"/>
    <s v="ENX2076"/>
    <s v="A137"/>
    <s v="EMP1037"/>
    <s v="C1247"/>
    <d v="2020-10-07T00:00:00"/>
    <x v="15"/>
    <n v="1"/>
    <n v="2182"/>
    <n v="1200"/>
    <n v="945"/>
    <n v="1889"/>
    <n v="1980"/>
    <x v="1"/>
    <x v="20"/>
    <x v="572"/>
    <x v="4"/>
    <n v="7"/>
    <x v="9"/>
    <x v="1"/>
  </r>
  <r>
    <s v="AX12066"/>
    <s v="ENX2078"/>
    <s v="A164"/>
    <s v="EMP1031"/>
    <s v="C1272"/>
    <d v="2020-10-07T00:00:00"/>
    <x v="66"/>
    <n v="1"/>
    <n v="1783"/>
    <n v="1516"/>
    <n v="2946"/>
    <n v="4994"/>
    <n v="606"/>
    <x v="28"/>
    <x v="18"/>
    <x v="637"/>
    <x v="5"/>
    <n v="8"/>
    <x v="9"/>
    <x v="1"/>
  </r>
  <r>
    <s v="AX12073"/>
    <s v="ENX2090"/>
    <s v="A162"/>
    <s v="EMP1030"/>
    <s v="C1466"/>
    <d v="2020-10-07T00:00:00"/>
    <x v="55"/>
    <n v="1"/>
    <n v="1367"/>
    <n v="984"/>
    <n v="504"/>
    <n v="951"/>
    <n v="248"/>
    <x v="37"/>
    <x v="31"/>
    <x v="230"/>
    <x v="4"/>
    <n v="9"/>
    <x v="9"/>
    <x v="1"/>
  </r>
  <r>
    <s v="AX12111"/>
    <s v="ENX2029"/>
    <s v="A116"/>
    <s v="EMP1014"/>
    <s v="C1440"/>
    <d v="2020-10-07T00:00:00"/>
    <x v="3"/>
    <n v="2"/>
    <n v="127"/>
    <n v="79"/>
    <n v="2468"/>
    <n v="3164"/>
    <n v="1980"/>
    <x v="44"/>
    <x v="42"/>
    <x v="348"/>
    <x v="1"/>
    <n v="10"/>
    <x v="9"/>
    <x v="1"/>
  </r>
  <r>
    <s v="AX12113"/>
    <s v="ENX2008"/>
    <s v="A126"/>
    <s v="EMP1005"/>
    <s v="C1311"/>
    <d v="2020-10-07T00:00:00"/>
    <x v="24"/>
    <n v="2"/>
    <n v="1522"/>
    <n v="791"/>
    <n v="1168"/>
    <n v="1826"/>
    <n v="39"/>
    <x v="51"/>
    <x v="35"/>
    <x v="589"/>
    <x v="1"/>
    <n v="11"/>
    <x v="9"/>
    <x v="1"/>
  </r>
  <r>
    <s v="AX12123"/>
    <s v="ENX2050"/>
    <s v="A109"/>
    <s v="EMP1022"/>
    <s v="C1544"/>
    <d v="2020-10-07T00:00:00"/>
    <x v="44"/>
    <n v="1"/>
    <n v="2396"/>
    <n v="1965"/>
    <n v="3576"/>
    <n v="4706"/>
    <n v="690"/>
    <x v="60"/>
    <x v="26"/>
    <x v="403"/>
    <x v="2"/>
    <n v="12"/>
    <x v="9"/>
    <x v="1"/>
  </r>
  <r>
    <s v="AX12148"/>
    <s v="ENX2095"/>
    <s v="A160"/>
    <s v="EMP1043"/>
    <s v="C1031"/>
    <d v="2020-10-08T00:00:00"/>
    <x v="42"/>
    <n v="1"/>
    <n v="1889"/>
    <n v="945"/>
    <n v="2913"/>
    <n v="4482"/>
    <n v="3128"/>
    <x v="19"/>
    <x v="0"/>
    <x v="513"/>
    <x v="3"/>
    <n v="12"/>
    <x v="9"/>
    <x v="0"/>
  </r>
  <r>
    <s v="AX12155"/>
    <s v="ENX2064"/>
    <s v="A119"/>
    <s v="EMP1003"/>
    <s v="C1579"/>
    <d v="2020-10-08T00:00:00"/>
    <x v="25"/>
    <n v="1"/>
    <n v="1353"/>
    <n v="947"/>
    <n v="376"/>
    <n v="458"/>
    <n v="286"/>
    <x v="27"/>
    <x v="2"/>
    <x v="304"/>
    <x v="5"/>
    <n v="1"/>
    <x v="9"/>
    <x v="1"/>
  </r>
  <r>
    <s v="AX12168"/>
    <s v="ENX2068"/>
    <s v="A161"/>
    <s v="EMP1025"/>
    <s v="C1675"/>
    <d v="2020-10-08T00:00:00"/>
    <x v="20"/>
    <n v="4"/>
    <n v="2005"/>
    <n v="1223"/>
    <n v="1296"/>
    <n v="1542"/>
    <n v="1131"/>
    <x v="57"/>
    <x v="14"/>
    <x v="663"/>
    <x v="2"/>
    <n v="1"/>
    <x v="9"/>
    <x v="1"/>
  </r>
  <r>
    <s v="AX12169"/>
    <s v="ENX2080"/>
    <s v="A128"/>
    <s v="EMP1030"/>
    <s v="C1693"/>
    <d v="2020-10-08T00:00:00"/>
    <x v="37"/>
    <n v="3"/>
    <n v="1899"/>
    <n v="1044"/>
    <n v="1044"/>
    <n v="1899"/>
    <n v="644"/>
    <x v="70"/>
    <x v="24"/>
    <x v="336"/>
    <x v="3"/>
    <n v="1"/>
    <x v="9"/>
    <x v="1"/>
  </r>
  <r>
    <s v="AX12182"/>
    <s v="ENX2008"/>
    <s v="A107"/>
    <s v="EMP1007"/>
    <s v="C1796"/>
    <d v="2020-10-08T00:00:00"/>
    <x v="24"/>
    <n v="2"/>
    <n v="1582"/>
    <n v="1234"/>
    <n v="1167"/>
    <n v="1911"/>
    <n v="344"/>
    <x v="23"/>
    <x v="12"/>
    <x v="709"/>
    <x v="6"/>
    <n v="3"/>
    <x v="9"/>
    <x v="1"/>
  </r>
  <r>
    <s v="AX12207"/>
    <s v="ENX2003"/>
    <s v="A126"/>
    <s v="EMP1031"/>
    <s v="C1047"/>
    <d v="2020-10-08T00:00:00"/>
    <x v="22"/>
    <n v="1"/>
    <n v="217"/>
    <n v="171"/>
    <n v="1740"/>
    <n v="2120"/>
    <n v="408"/>
    <x v="67"/>
    <x v="30"/>
    <x v="793"/>
    <x v="5"/>
    <n v="3"/>
    <x v="9"/>
    <x v="1"/>
  </r>
  <r>
    <s v="AX12215"/>
    <s v="ENX2064"/>
    <s v="A127"/>
    <s v="EMP1032"/>
    <s v="C1629"/>
    <d v="2020-10-08T00:00:00"/>
    <x v="25"/>
    <n v="1"/>
    <n v="880"/>
    <n v="634"/>
    <n v="389"/>
    <n v="637"/>
    <n v="658"/>
    <x v="55"/>
    <x v="23"/>
    <x v="140"/>
    <x v="2"/>
    <n v="4"/>
    <x v="9"/>
    <x v="1"/>
  </r>
  <r>
    <s v="AX12223"/>
    <s v="ENX2036"/>
    <s v="A137"/>
    <s v="EMP1039"/>
    <s v="C1406"/>
    <d v="2020-10-08T00:00:00"/>
    <x v="1"/>
    <n v="1"/>
    <n v="400"/>
    <n v="208"/>
    <n v="72"/>
    <n v="136"/>
    <n v="420"/>
    <x v="63"/>
    <x v="25"/>
    <x v="299"/>
    <x v="2"/>
    <n v="5"/>
    <x v="9"/>
    <x v="1"/>
  </r>
  <r>
    <s v="AX12235"/>
    <s v="ENX2057"/>
    <s v="A104"/>
    <s v="EMP1021"/>
    <s v="C1519"/>
    <d v="2020-10-08T00:00:00"/>
    <x v="78"/>
    <n v="4"/>
    <n v="136"/>
    <n v="72"/>
    <n v="130"/>
    <n v="181"/>
    <n v="1131"/>
    <x v="41"/>
    <x v="32"/>
    <x v="704"/>
    <x v="3"/>
    <n v="5"/>
    <x v="9"/>
    <x v="1"/>
  </r>
  <r>
    <s v="AX12253"/>
    <s v="ENX2061"/>
    <s v="A173"/>
    <s v="EMP1033"/>
    <s v="C1527"/>
    <d v="2020-10-08T00:00:00"/>
    <x v="72"/>
    <n v="1"/>
    <n v="2141"/>
    <n v="1777"/>
    <n v="435"/>
    <n v="530"/>
    <n v="128"/>
    <x v="14"/>
    <x v="28"/>
    <x v="480"/>
    <x v="3"/>
    <n v="7"/>
    <x v="9"/>
    <x v="1"/>
  </r>
  <r>
    <s v="AX12261"/>
    <s v="ENX2050"/>
    <s v="A100"/>
    <s v="EMP1015"/>
    <s v="C1745"/>
    <d v="2020-10-08T00:00:00"/>
    <x v="44"/>
    <n v="1"/>
    <n v="871"/>
    <n v="540"/>
    <n v="1965"/>
    <n v="2396"/>
    <n v="49"/>
    <x v="55"/>
    <x v="33"/>
    <x v="769"/>
    <x v="0"/>
    <n v="8"/>
    <x v="9"/>
    <x v="1"/>
  </r>
  <r>
    <s v="AX12288"/>
    <s v="ENX2044"/>
    <s v="A151"/>
    <s v="EMP1036"/>
    <s v="C1135"/>
    <d v="2020-10-08T00:00:00"/>
    <x v="54"/>
    <n v="1"/>
    <n v="2241"/>
    <n v="1367"/>
    <n v="504"/>
    <n v="951"/>
    <n v="411"/>
    <x v="17"/>
    <x v="41"/>
    <x v="652"/>
    <x v="1"/>
    <n v="8"/>
    <x v="9"/>
    <x v="1"/>
  </r>
  <r>
    <s v="AX12296"/>
    <s v="ENX2024"/>
    <s v="A159"/>
    <s v="EMP1014"/>
    <s v="C1709"/>
    <d v="2020-10-08T00:00:00"/>
    <x v="2"/>
    <n v="1"/>
    <n v="1671"/>
    <n v="1220"/>
    <n v="2732"/>
    <n v="4476"/>
    <n v="1456"/>
    <x v="15"/>
    <x v="6"/>
    <x v="406"/>
    <x v="4"/>
    <n v="8"/>
    <x v="9"/>
    <x v="1"/>
  </r>
  <r>
    <s v="AX12305"/>
    <s v="ENX2005"/>
    <s v="A165"/>
    <s v="EMP1008"/>
    <s v="C1553"/>
    <d v="2020-10-08T00:00:00"/>
    <x v="79"/>
    <n v="1"/>
    <n v="1708"/>
    <n v="871"/>
    <n v="294"/>
    <n v="368"/>
    <n v="1212"/>
    <x v="56"/>
    <x v="38"/>
    <x v="512"/>
    <x v="3"/>
    <n v="9"/>
    <x v="9"/>
    <x v="1"/>
  </r>
  <r>
    <s v="AX12356"/>
    <s v="ENX2100"/>
    <s v="A165"/>
    <s v="EMP1011"/>
    <s v="C1143"/>
    <d v="2020-10-08T00:00:00"/>
    <x v="28"/>
    <n v="3"/>
    <n v="2396"/>
    <n v="1965"/>
    <n v="1291"/>
    <n v="2391"/>
    <n v="613"/>
    <x v="62"/>
    <x v="12"/>
    <x v="201"/>
    <x v="5"/>
    <n v="9"/>
    <x v="9"/>
    <x v="1"/>
  </r>
  <r>
    <s v="AX12359"/>
    <s v="ENX2010"/>
    <s v="A156"/>
    <s v="EMP1042"/>
    <s v="C1719"/>
    <d v="2020-10-08T00:00:00"/>
    <x v="43"/>
    <n v="1"/>
    <n v="2182"/>
    <n v="1200"/>
    <n v="1251"/>
    <n v="1526"/>
    <n v="1056"/>
    <x v="22"/>
    <x v="16"/>
    <x v="249"/>
    <x v="3"/>
    <n v="9"/>
    <x v="9"/>
    <x v="1"/>
  </r>
  <r>
    <s v="AX12362"/>
    <s v="ENX2062"/>
    <s v="A135"/>
    <s v="EMP1013"/>
    <s v="C1471"/>
    <d v="2020-10-08T00:00:00"/>
    <x v="91"/>
    <n v="1"/>
    <n v="880"/>
    <n v="634"/>
    <n v="88"/>
    <n v="140"/>
    <n v="90"/>
    <x v="19"/>
    <x v="17"/>
    <x v="590"/>
    <x v="4"/>
    <n v="10"/>
    <x v="9"/>
    <x v="1"/>
  </r>
  <r>
    <s v="AX12369"/>
    <s v="ENX2008"/>
    <s v="A108"/>
    <s v="EMP1036"/>
    <s v="C1434"/>
    <d v="2020-10-08T00:00:00"/>
    <x v="24"/>
    <n v="3"/>
    <n v="1783"/>
    <n v="1516"/>
    <n v="5512"/>
    <n v="7548"/>
    <n v="894"/>
    <x v="64"/>
    <x v="9"/>
    <x v="63"/>
    <x v="2"/>
    <n v="10"/>
    <x v="9"/>
    <x v="1"/>
  </r>
  <r>
    <s v="AX12380"/>
    <s v="ENX2039"/>
    <s v="A126"/>
    <s v="EMP1042"/>
    <s v="C1252"/>
    <d v="2020-10-08T00:00:00"/>
    <x v="96"/>
    <n v="1"/>
    <n v="667"/>
    <n v="387"/>
    <n v="158"/>
    <n v="254"/>
    <n v="344"/>
    <x v="72"/>
    <x v="34"/>
    <x v="654"/>
    <x v="5"/>
    <n v="10"/>
    <x v="9"/>
    <x v="1"/>
  </r>
  <r>
    <s v="AX12391"/>
    <s v="ENX2039"/>
    <s v="A109"/>
    <s v="EMP1017"/>
    <s v="C1627"/>
    <d v="2020-10-08T00:00:00"/>
    <x v="96"/>
    <n v="3"/>
    <n v="2396"/>
    <n v="1965"/>
    <n v="832"/>
    <n v="1260"/>
    <n v="96"/>
    <x v="16"/>
    <x v="19"/>
    <x v="423"/>
    <x v="1"/>
    <n v="11"/>
    <x v="9"/>
    <x v="1"/>
  </r>
  <r>
    <s v="AX12418"/>
    <s v="ENX2007"/>
    <s v="A119"/>
    <s v="EMP1030"/>
    <s v="C1005"/>
    <d v="2020-10-08T00:00:00"/>
    <x v="63"/>
    <n v="1"/>
    <n v="2257"/>
    <n v="1535"/>
    <n v="2088"/>
    <n v="3798"/>
    <n v="754"/>
    <x v="8"/>
    <x v="34"/>
    <x v="210"/>
    <x v="2"/>
    <n v="12"/>
    <x v="9"/>
    <x v="1"/>
  </r>
  <r>
    <s v="AX12420"/>
    <s v="ENX2048"/>
    <s v="A151"/>
    <s v="EMP1016"/>
    <s v="C1363"/>
    <d v="2020-10-08T00:00:00"/>
    <x v="34"/>
    <n v="1"/>
    <n v="545"/>
    <n v="425"/>
    <n v="1054"/>
    <n v="1405"/>
    <n v="572"/>
    <x v="2"/>
    <x v="24"/>
    <x v="13"/>
    <x v="5"/>
    <n v="12"/>
    <x v="9"/>
    <x v="1"/>
  </r>
  <r>
    <s v="AX12463"/>
    <s v="ENX2041"/>
    <s v="A135"/>
    <s v="EMP1005"/>
    <s v="C1162"/>
    <d v="2020-10-08T00:00:00"/>
    <x v="7"/>
    <n v="1"/>
    <n v="2464"/>
    <n v="1774"/>
    <n v="455"/>
    <n v="799"/>
    <n v="1302"/>
    <x v="56"/>
    <x v="13"/>
    <x v="612"/>
    <x v="5"/>
    <n v="12"/>
    <x v="9"/>
    <x v="1"/>
  </r>
  <r>
    <s v="AX12477"/>
    <s v="ENX2044"/>
    <s v="A137"/>
    <s v="EMP1012"/>
    <s v="C1427"/>
    <d v="2020-10-09T00:00:00"/>
    <x v="54"/>
    <n v="1"/>
    <n v="1526"/>
    <n v="1251"/>
    <n v="252"/>
    <n v="369"/>
    <n v="1293"/>
    <x v="52"/>
    <x v="2"/>
    <x v="191"/>
    <x v="2"/>
    <n v="1"/>
    <x v="9"/>
    <x v="1"/>
  </r>
  <r>
    <s v="AX12486"/>
    <s v="ENX2058"/>
    <s v="A102"/>
    <s v="EMP1035"/>
    <s v="C1711"/>
    <d v="2020-10-09T00:00:00"/>
    <x v="53"/>
    <n v="1"/>
    <n v="368"/>
    <n v="269"/>
    <n v="90"/>
    <n v="112"/>
    <n v="492"/>
    <x v="24"/>
    <x v="5"/>
    <x v="203"/>
    <x v="3"/>
    <n v="4"/>
    <x v="9"/>
    <x v="1"/>
  </r>
  <r>
    <s v="AX12497"/>
    <s v="ENX2018"/>
    <s v="A112"/>
    <s v="EMP1010"/>
    <s v="C1324"/>
    <d v="2020-10-09T00:00:00"/>
    <x v="8"/>
    <n v="4"/>
    <n v="2464"/>
    <n v="1774"/>
    <n v="450"/>
    <n v="818"/>
    <n v="1804"/>
    <x v="18"/>
    <x v="38"/>
    <x v="777"/>
    <x v="3"/>
    <n v="5"/>
    <x v="9"/>
    <x v="1"/>
  </r>
  <r>
    <s v="AX12500"/>
    <s v="ENX2060"/>
    <s v="A173"/>
    <s v="EMP1005"/>
    <s v="C1009"/>
    <d v="2020-10-09T00:00:00"/>
    <x v="73"/>
    <n v="2"/>
    <n v="356"/>
    <n v="292"/>
    <n v="536"/>
    <n v="800"/>
    <n v="993"/>
    <x v="35"/>
    <x v="23"/>
    <x v="770"/>
    <x v="1"/>
    <n v="6"/>
    <x v="9"/>
    <x v="1"/>
  </r>
  <r>
    <s v="AX12501"/>
    <s v="ENX2011"/>
    <s v="A173"/>
    <s v="EMP1004"/>
    <s v="C1112"/>
    <d v="2020-10-09T00:00:00"/>
    <x v="81"/>
    <n v="1"/>
    <n v="1725"/>
    <n v="1363"/>
    <n v="395"/>
    <n v="556"/>
    <n v="107"/>
    <x v="23"/>
    <x v="21"/>
    <x v="426"/>
    <x v="3"/>
    <n v="9"/>
    <x v="9"/>
    <x v="1"/>
  </r>
  <r>
    <s v="AX12503"/>
    <s v="ENX2077"/>
    <s v="A134"/>
    <s v="EMP1019"/>
    <s v="C1047"/>
    <d v="2020-10-09T00:00:00"/>
    <x v="51"/>
    <n v="1"/>
    <n v="1103"/>
    <n v="838"/>
    <n v="1365"/>
    <n v="2397"/>
    <n v="74"/>
    <x v="29"/>
    <x v="12"/>
    <x v="386"/>
    <x v="0"/>
    <n v="10"/>
    <x v="9"/>
    <x v="1"/>
  </r>
  <r>
    <s v="AX12506"/>
    <s v="ENX2033"/>
    <s v="A172"/>
    <s v="EMP1009"/>
    <s v="C1408"/>
    <d v="2020-10-09T00:00:00"/>
    <x v="76"/>
    <n v="1"/>
    <n v="667"/>
    <n v="387"/>
    <n v="1777"/>
    <n v="2141"/>
    <n v="871"/>
    <x v="33"/>
    <x v="3"/>
    <x v="562"/>
    <x v="5"/>
    <n v="11"/>
    <x v="9"/>
    <x v="1"/>
  </r>
  <r>
    <s v="AX12511"/>
    <s v="ENX2078"/>
    <s v="A120"/>
    <s v="EMP1021"/>
    <s v="C1605"/>
    <d v="2020-10-09T00:00:00"/>
    <x v="66"/>
    <n v="1"/>
    <n v="584"/>
    <n v="420"/>
    <n v="1074"/>
    <n v="1788"/>
    <n v="451"/>
    <x v="21"/>
    <x v="10"/>
    <x v="90"/>
    <x v="0"/>
    <n v="12"/>
    <x v="9"/>
    <x v="1"/>
  </r>
  <r>
    <s v="AX12517"/>
    <s v="ENX2044"/>
    <s v="A162"/>
    <s v="EMP1033"/>
    <s v="C1302"/>
    <d v="2020-10-09T00:00:00"/>
    <x v="54"/>
    <n v="2"/>
    <n v="561"/>
    <n v="421"/>
    <n v="2726"/>
    <n v="3450"/>
    <n v="837"/>
    <x v="24"/>
    <x v="18"/>
    <x v="779"/>
    <x v="1"/>
    <n v="12"/>
    <x v="9"/>
    <x v="1"/>
  </r>
  <r>
    <s v="AX12518"/>
    <s v="ENX2053"/>
    <s v="A166"/>
    <s v="EMP1015"/>
    <s v="C1589"/>
    <d v="2020-10-10T00:00:00"/>
    <x v="33"/>
    <n v="3"/>
    <n v="1587"/>
    <n v="1301"/>
    <n v="1275"/>
    <n v="1635"/>
    <n v="2676"/>
    <x v="66"/>
    <x v="15"/>
    <x v="256"/>
    <x v="5"/>
    <n v="1"/>
    <x v="9"/>
    <x v="1"/>
  </r>
  <r>
    <s v="AX12543"/>
    <s v="ENX2021"/>
    <s v="A138"/>
    <s v="EMP1004"/>
    <s v="C1044"/>
    <d v="2020-10-10T00:00:00"/>
    <x v="77"/>
    <n v="1"/>
    <n v="684"/>
    <n v="561"/>
    <n v="1090"/>
    <n v="1380"/>
    <n v="285"/>
    <x v="53"/>
    <x v="19"/>
    <x v="475"/>
    <x v="1"/>
    <n v="2"/>
    <x v="9"/>
    <x v="1"/>
  </r>
  <r>
    <s v="AX12563"/>
    <s v="ENX2038"/>
    <s v="A135"/>
    <s v="EMP1041"/>
    <s v="C1003"/>
    <d v="2020-10-10T00:00:00"/>
    <x v="84"/>
    <n v="1"/>
    <n v="556"/>
    <n v="395"/>
    <n v="296"/>
    <n v="502"/>
    <n v="120"/>
    <x v="63"/>
    <x v="38"/>
    <x v="609"/>
    <x v="0"/>
    <n v="2"/>
    <x v="9"/>
    <x v="1"/>
  </r>
  <r>
    <s v="AX12566"/>
    <s v="ENX2044"/>
    <s v="A130"/>
    <s v="EMP1042"/>
    <s v="C1635"/>
    <d v="2020-10-10T00:00:00"/>
    <x v="54"/>
    <n v="1"/>
    <n v="886"/>
    <n v="478"/>
    <n v="5180"/>
    <n v="6556"/>
    <n v="1302"/>
    <x v="13"/>
    <x v="29"/>
    <x v="457"/>
    <x v="3"/>
    <n v="6"/>
    <x v="9"/>
    <x v="1"/>
  </r>
  <r>
    <s v="AX12586"/>
    <s v="ENX2075"/>
    <s v="A119"/>
    <s v="EMP1040"/>
    <s v="C1350"/>
    <d v="2020-10-10T00:00:00"/>
    <x v="35"/>
    <n v="1"/>
    <n v="1077"/>
    <n v="732"/>
    <n v="2108"/>
    <n v="2810"/>
    <n v="451"/>
    <x v="8"/>
    <x v="14"/>
    <x v="604"/>
    <x v="4"/>
    <n v="7"/>
    <x v="9"/>
    <x v="1"/>
  </r>
  <r>
    <s v="AX12602"/>
    <s v="ENX2020"/>
    <s v="A110"/>
    <s v="EMP1041"/>
    <s v="C1736"/>
    <d v="2020-10-10T00:00:00"/>
    <x v="18"/>
    <n v="1"/>
    <n v="1052"/>
    <n v="589"/>
    <n v="208"/>
    <n v="315"/>
    <n v="1444"/>
    <x v="52"/>
    <x v="15"/>
    <x v="724"/>
    <x v="0"/>
    <n v="7"/>
    <x v="9"/>
    <x v="1"/>
  </r>
  <r>
    <s v="AX12618"/>
    <s v="ENX2074"/>
    <s v="A167"/>
    <s v="EMP1005"/>
    <s v="C1101"/>
    <d v="2020-10-10T00:00:00"/>
    <x v="41"/>
    <n v="1"/>
    <n v="913"/>
    <n v="584"/>
    <n v="3600"/>
    <n v="6546"/>
    <n v="96"/>
    <x v="15"/>
    <x v="6"/>
    <x v="786"/>
    <x v="5"/>
    <n v="8"/>
    <x v="9"/>
    <x v="1"/>
  </r>
  <r>
    <s v="AX12624"/>
    <s v="ENX2072"/>
    <s v="A154"/>
    <s v="EMP1038"/>
    <s v="C1719"/>
    <d v="2020-10-10T00:00:00"/>
    <x v="31"/>
    <n v="1"/>
    <n v="556"/>
    <n v="395"/>
    <n v="1128"/>
    <n v="1374"/>
    <n v="46"/>
    <x v="32"/>
    <x v="8"/>
    <x v="106"/>
    <x v="2"/>
    <n v="8"/>
    <x v="9"/>
    <x v="1"/>
  </r>
  <r>
    <s v="AX12626"/>
    <s v="ENX2033"/>
    <s v="A131"/>
    <s v="EMP1032"/>
    <s v="C1088"/>
    <d v="2020-10-10T00:00:00"/>
    <x v="76"/>
    <n v="1"/>
    <n v="1638"/>
    <n v="1261"/>
    <n v="534"/>
    <n v="847"/>
    <n v="2760"/>
    <x v="12"/>
    <x v="37"/>
    <x v="738"/>
    <x v="1"/>
    <n v="11"/>
    <x v="9"/>
    <x v="1"/>
  </r>
  <r>
    <s v="AX12630"/>
    <s v="ENX2076"/>
    <s v="A129"/>
    <s v="EMP1006"/>
    <s v="C1513"/>
    <d v="2020-10-10T00:00:00"/>
    <x v="15"/>
    <n v="1"/>
    <n v="1887"/>
    <n v="1378"/>
    <n v="984"/>
    <n v="1367"/>
    <n v="731"/>
    <x v="64"/>
    <x v="44"/>
    <x v="326"/>
    <x v="3"/>
    <n v="12"/>
    <x v="9"/>
    <x v="1"/>
  </r>
  <r>
    <s v="AX12636"/>
    <s v="ENX2020"/>
    <s v="A106"/>
    <s v="EMP1025"/>
    <s v="C1077"/>
    <d v="2020-10-11T00:00:00"/>
    <x v="18"/>
    <n v="4"/>
    <n v="880"/>
    <n v="634"/>
    <n v="72"/>
    <n v="136"/>
    <n v="480"/>
    <x v="16"/>
    <x v="1"/>
    <x v="103"/>
    <x v="3"/>
    <n v="12"/>
    <x v="9"/>
    <x v="0"/>
  </r>
  <r>
    <s v="AX12639"/>
    <s v="ENX2084"/>
    <s v="A132"/>
    <s v="EMP1043"/>
    <s v="C1251"/>
    <d v="2020-10-11T00:00:00"/>
    <x v="10"/>
    <n v="4"/>
    <n v="1526"/>
    <n v="1251"/>
    <n v="416"/>
    <n v="630"/>
    <n v="576"/>
    <x v="27"/>
    <x v="9"/>
    <x v="327"/>
    <x v="0"/>
    <n v="12"/>
    <x v="9"/>
    <x v="0"/>
  </r>
  <r>
    <s v="AX12651"/>
    <s v="ENX2005"/>
    <s v="A115"/>
    <s v="EMP1015"/>
    <s v="C1342"/>
    <d v="2020-10-11T00:00:00"/>
    <x v="79"/>
    <n v="1"/>
    <n v="2005"/>
    <n v="1223"/>
    <n v="876"/>
    <n v="1068"/>
    <n v="161"/>
    <x v="23"/>
    <x v="2"/>
    <x v="429"/>
    <x v="0"/>
    <n v="1"/>
    <x v="9"/>
    <x v="1"/>
  </r>
  <r>
    <s v="AX12660"/>
    <s v="ENX2087"/>
    <s v="A153"/>
    <s v="EMP1004"/>
    <s v="C1291"/>
    <d v="2020-10-11T00:00:00"/>
    <x v="95"/>
    <n v="1"/>
    <n v="2283"/>
    <n v="1484"/>
    <n v="72"/>
    <n v="136"/>
    <n v="1044"/>
    <x v="15"/>
    <x v="3"/>
    <x v="83"/>
    <x v="3"/>
    <n v="4"/>
    <x v="9"/>
    <x v="1"/>
  </r>
  <r>
    <s v="AX12664"/>
    <s v="ENX2035"/>
    <s v="A101"/>
    <s v="EMP1019"/>
    <s v="C1272"/>
    <d v="2020-10-11T00:00:00"/>
    <x v="26"/>
    <n v="1"/>
    <n v="1353"/>
    <n v="947"/>
    <n v="421"/>
    <n v="561"/>
    <n v="136"/>
    <x v="39"/>
    <x v="22"/>
    <x v="18"/>
    <x v="2"/>
    <n v="4"/>
    <x v="9"/>
    <x v="1"/>
  </r>
  <r>
    <s v="AX12666"/>
    <s v="ENX2008"/>
    <s v="A106"/>
    <s v="EMP1004"/>
    <s v="C1417"/>
    <d v="2020-10-11T00:00:00"/>
    <x v="24"/>
    <n v="3"/>
    <n v="127"/>
    <n v="79"/>
    <n v="79"/>
    <n v="127"/>
    <n v="1674"/>
    <x v="10"/>
    <x v="29"/>
    <x v="181"/>
    <x v="1"/>
    <n v="5"/>
    <x v="9"/>
    <x v="1"/>
  </r>
  <r>
    <s v="AX12695"/>
    <s v="ENX2000"/>
    <s v="A153"/>
    <s v="EMP1016"/>
    <s v="C1171"/>
    <d v="2020-10-11T00:00:00"/>
    <x v="98"/>
    <n v="1"/>
    <n v="1972"/>
    <n v="1321"/>
    <n v="1767"/>
    <n v="3156"/>
    <n v="243"/>
    <x v="28"/>
    <x v="22"/>
    <x v="138"/>
    <x v="3"/>
    <n v="7"/>
    <x v="9"/>
    <x v="1"/>
  </r>
  <r>
    <s v="AX12711"/>
    <s v="ENX2089"/>
    <s v="A107"/>
    <s v="EMP1036"/>
    <s v="C1403"/>
    <d v="2020-10-11T00:00:00"/>
    <x v="89"/>
    <n v="1"/>
    <n v="2396"/>
    <n v="1965"/>
    <n v="358"/>
    <n v="596"/>
    <n v="408"/>
    <x v="62"/>
    <x v="18"/>
    <x v="176"/>
    <x v="6"/>
    <n v="9"/>
    <x v="9"/>
    <x v="1"/>
  </r>
  <r>
    <s v="AX12728"/>
    <s v="ENX2005"/>
    <s v="A112"/>
    <s v="EMP1002"/>
    <s v="C1365"/>
    <d v="2020-10-11T00:00:00"/>
    <x v="79"/>
    <n v="3"/>
    <n v="35"/>
    <n v="22"/>
    <n v="1054"/>
    <n v="1405"/>
    <n v="265"/>
    <x v="14"/>
    <x v="16"/>
    <x v="656"/>
    <x v="3"/>
    <n v="11"/>
    <x v="9"/>
    <x v="1"/>
  </r>
  <r>
    <s v="AX12742"/>
    <s v="ENX2085"/>
    <s v="A110"/>
    <s v="EMP1018"/>
    <s v="C1722"/>
    <d v="2020-10-11T00:00:00"/>
    <x v="29"/>
    <n v="3"/>
    <n v="1526"/>
    <n v="1251"/>
    <n v="424"/>
    <n v="530"/>
    <n v="206"/>
    <x v="45"/>
    <x v="25"/>
    <x v="395"/>
    <x v="6"/>
    <n v="11"/>
    <x v="9"/>
    <x v="1"/>
  </r>
  <r>
    <s v="AX12756"/>
    <s v="ENX2016"/>
    <s v="A111"/>
    <s v="EMP1011"/>
    <s v="C1153"/>
    <d v="2020-10-11T00:00:00"/>
    <x v="6"/>
    <n v="1"/>
    <n v="315"/>
    <n v="208"/>
    <n v="1090"/>
    <n v="1380"/>
    <n v="98"/>
    <x v="61"/>
    <x v="18"/>
    <x v="162"/>
    <x v="6"/>
    <n v="12"/>
    <x v="9"/>
    <x v="1"/>
  </r>
  <r>
    <s v="AX12758"/>
    <s v="ENX2029"/>
    <s v="A147"/>
    <s v="EMP1005"/>
    <s v="C1756"/>
    <d v="2020-10-11T00:00:00"/>
    <x v="3"/>
    <n v="2"/>
    <n v="1972"/>
    <n v="1321"/>
    <n v="2660"/>
    <n v="5112"/>
    <n v="297"/>
    <x v="51"/>
    <x v="9"/>
    <x v="700"/>
    <x v="1"/>
    <n v="12"/>
    <x v="9"/>
    <x v="1"/>
  </r>
  <r>
    <s v="AX12777"/>
    <s v="ENX2049"/>
    <s v="A135"/>
    <s v="EMP1002"/>
    <s v="C1554"/>
    <d v="2020-10-11T00:00:00"/>
    <x v="58"/>
    <n v="1"/>
    <n v="112"/>
    <n v="90"/>
    <n v="1044"/>
    <n v="1899"/>
    <n v="492"/>
    <x v="26"/>
    <x v="16"/>
    <x v="701"/>
    <x v="6"/>
    <n v="12"/>
    <x v="9"/>
    <x v="1"/>
  </r>
  <r>
    <s v="AX12779"/>
    <s v="ENX2014"/>
    <s v="A100"/>
    <s v="EMP1025"/>
    <s v="C1076"/>
    <d v="2020-10-12T00:00:00"/>
    <x v="67"/>
    <n v="1"/>
    <n v="530"/>
    <n v="435"/>
    <n v="790"/>
    <n v="1112"/>
    <n v="192"/>
    <x v="14"/>
    <x v="3"/>
    <x v="623"/>
    <x v="3"/>
    <n v="12"/>
    <x v="9"/>
    <x v="0"/>
  </r>
  <r>
    <s v="AX12785"/>
    <s v="ENX2010"/>
    <s v="A164"/>
    <s v="EMP1029"/>
    <s v="C1595"/>
    <d v="2020-10-12T00:00:00"/>
    <x v="43"/>
    <n v="4"/>
    <n v="817"/>
    <n v="409"/>
    <n v="1484"/>
    <n v="2283"/>
    <n v="344"/>
    <x v="6"/>
    <x v="8"/>
    <x v="338"/>
    <x v="6"/>
    <n v="1"/>
    <x v="9"/>
    <x v="1"/>
  </r>
  <r>
    <s v="AX12827"/>
    <s v="ENX2045"/>
    <s v="A109"/>
    <s v="EMP1017"/>
    <s v="C1043"/>
    <d v="2020-10-12T00:00:00"/>
    <x v="65"/>
    <n v="3"/>
    <n v="2391"/>
    <n v="1291"/>
    <n v="1777"/>
    <n v="2141"/>
    <n v="329"/>
    <x v="38"/>
    <x v="34"/>
    <x v="607"/>
    <x v="4"/>
    <n v="2"/>
    <x v="9"/>
    <x v="1"/>
  </r>
  <r>
    <s v="AX12840"/>
    <s v="ENX2007"/>
    <s v="A117"/>
    <s v="EMP1008"/>
    <s v="C1337"/>
    <d v="2020-10-12T00:00:00"/>
    <x v="63"/>
    <n v="1"/>
    <n v="667"/>
    <n v="387"/>
    <n v="683"/>
    <n v="1178"/>
    <n v="95"/>
    <x v="34"/>
    <x v="19"/>
    <x v="790"/>
    <x v="1"/>
    <n v="3"/>
    <x v="9"/>
    <x v="1"/>
  </r>
  <r>
    <s v="AX12855"/>
    <s v="ENX2011"/>
    <s v="A128"/>
    <s v="EMP1024"/>
    <s v="C1300"/>
    <d v="2020-10-12T00:00:00"/>
    <x v="81"/>
    <n v="1"/>
    <n v="112"/>
    <n v="90"/>
    <n v="79"/>
    <n v="127"/>
    <n v="606"/>
    <x v="69"/>
    <x v="34"/>
    <x v="704"/>
    <x v="3"/>
    <n v="3"/>
    <x v="9"/>
    <x v="1"/>
  </r>
  <r>
    <s v="AX12858"/>
    <s v="ENX2039"/>
    <s v="A144"/>
    <s v="EMP1017"/>
    <s v="C1515"/>
    <d v="2020-10-12T00:00:00"/>
    <x v="96"/>
    <n v="4"/>
    <n v="1566"/>
    <n v="1190"/>
    <n v="1364"/>
    <n v="2676"/>
    <n v="280"/>
    <x v="20"/>
    <x v="21"/>
    <x v="293"/>
    <x v="4"/>
    <n v="5"/>
    <x v="9"/>
    <x v="1"/>
  </r>
  <r>
    <s v="AX12899"/>
    <s v="ENX2063"/>
    <s v="A168"/>
    <s v="EMP1009"/>
    <s v="C1083"/>
    <d v="2020-10-12T00:00:00"/>
    <x v="83"/>
    <n v="1"/>
    <n v="2495"/>
    <n v="1896"/>
    <n v="2446"/>
    <n v="4010"/>
    <n v="368"/>
    <x v="56"/>
    <x v="21"/>
    <x v="347"/>
    <x v="6"/>
    <n v="6"/>
    <x v="9"/>
    <x v="1"/>
  </r>
  <r>
    <s v="AX12906"/>
    <s v="ENX2050"/>
    <s v="A108"/>
    <s v="EMP1004"/>
    <s v="C1175"/>
    <d v="2020-10-12T00:00:00"/>
    <x v="44"/>
    <n v="1"/>
    <n v="1798"/>
    <n v="971"/>
    <n v="1516"/>
    <n v="1783"/>
    <n v="39"/>
    <x v="72"/>
    <x v="8"/>
    <x v="579"/>
    <x v="2"/>
    <n v="6"/>
    <x v="9"/>
    <x v="1"/>
  </r>
  <r>
    <s v="AX12912"/>
    <s v="ENX2049"/>
    <s v="A154"/>
    <s v="EMP1044"/>
    <s v="C1153"/>
    <d v="2020-10-12T00:00:00"/>
    <x v="58"/>
    <n v="1"/>
    <n v="1671"/>
    <n v="1220"/>
    <n v="1399"/>
    <n v="2294"/>
    <n v="1724"/>
    <x v="46"/>
    <x v="35"/>
    <x v="580"/>
    <x v="0"/>
    <n v="6"/>
    <x v="9"/>
    <x v="1"/>
  </r>
  <r>
    <s v="AX12923"/>
    <s v="ENX2100"/>
    <s v="A158"/>
    <s v="EMP1035"/>
    <s v="C1592"/>
    <d v="2020-10-12T00:00:00"/>
    <x v="28"/>
    <n v="4"/>
    <n v="1582"/>
    <n v="1234"/>
    <n v="2049"/>
    <n v="3534"/>
    <n v="280"/>
    <x v="67"/>
    <x v="22"/>
    <x v="30"/>
    <x v="4"/>
    <n v="6"/>
    <x v="9"/>
    <x v="1"/>
  </r>
  <r>
    <s v="AX12947"/>
    <s v="ENX2088"/>
    <s v="A162"/>
    <s v="EMP1016"/>
    <s v="C1703"/>
    <d v="2020-10-12T00:00:00"/>
    <x v="48"/>
    <n v="3"/>
    <n v="1798"/>
    <n v="971"/>
    <n v="1008"/>
    <n v="1902"/>
    <n v="192"/>
    <x v="30"/>
    <x v="4"/>
    <x v="530"/>
    <x v="4"/>
    <n v="6"/>
    <x v="9"/>
    <x v="1"/>
  </r>
  <r>
    <s v="AX12986"/>
    <s v="ENX2062"/>
    <s v="A127"/>
    <s v="EMP1005"/>
    <s v="C1102"/>
    <d v="2020-10-12T00:00:00"/>
    <x v="91"/>
    <n v="1"/>
    <n v="1812"/>
    <n v="1305"/>
    <n v="2732"/>
    <n v="4712"/>
    <n v="431"/>
    <x v="19"/>
    <x v="28"/>
    <x v="241"/>
    <x v="4"/>
    <n v="7"/>
    <x v="9"/>
    <x v="1"/>
  </r>
  <r>
    <s v="AX12990"/>
    <s v="ENX2095"/>
    <s v="A144"/>
    <s v="EMP1039"/>
    <s v="C1119"/>
    <d v="2020-10-12T00:00:00"/>
    <x v="42"/>
    <n v="3"/>
    <n v="2091"/>
    <n v="1485"/>
    <n v="79"/>
    <n v="127"/>
    <n v="560"/>
    <x v="23"/>
    <x v="30"/>
    <x v="221"/>
    <x v="5"/>
    <n v="7"/>
    <x v="9"/>
    <x v="1"/>
  </r>
  <r>
    <s v="AX13017"/>
    <s v="ENX2004"/>
    <s v="A116"/>
    <s v="EMP1029"/>
    <s v="C1089"/>
    <d v="2020-10-12T00:00:00"/>
    <x v="23"/>
    <n v="1"/>
    <n v="886"/>
    <n v="478"/>
    <n v="1305"/>
    <n v="1590"/>
    <n v="902"/>
    <x v="38"/>
    <x v="12"/>
    <x v="313"/>
    <x v="0"/>
    <n v="8"/>
    <x v="9"/>
    <x v="1"/>
  </r>
  <r>
    <s v="AX13024"/>
    <s v="ENX2060"/>
    <s v="A107"/>
    <s v="EMP1023"/>
    <s v="C1533"/>
    <d v="2020-10-12T00:00:00"/>
    <x v="73"/>
    <n v="2"/>
    <n v="1671"/>
    <n v="1220"/>
    <n v="2732"/>
    <n v="4476"/>
    <n v="744"/>
    <x v="57"/>
    <x v="25"/>
    <x v="668"/>
    <x v="3"/>
    <n v="9"/>
    <x v="9"/>
    <x v="1"/>
  </r>
  <r>
    <s v="AX13026"/>
    <s v="ENX2028"/>
    <s v="A170"/>
    <s v="EMP1031"/>
    <s v="C1789"/>
    <d v="2020-10-12T00:00:00"/>
    <x v="5"/>
    <n v="1"/>
    <n v="1639"/>
    <n v="1295"/>
    <n v="424"/>
    <n v="530"/>
    <n v="123"/>
    <x v="23"/>
    <x v="16"/>
    <x v="312"/>
    <x v="1"/>
    <n v="9"/>
    <x v="9"/>
    <x v="1"/>
  </r>
  <r>
    <s v="AX13041"/>
    <s v="ENX2093"/>
    <s v="A169"/>
    <s v="EMP1020"/>
    <s v="C1448"/>
    <d v="2020-10-12T00:00:00"/>
    <x v="99"/>
    <n v="3"/>
    <n v="1671"/>
    <n v="1220"/>
    <n v="5688"/>
    <n v="7485"/>
    <n v="744"/>
    <x v="23"/>
    <x v="30"/>
    <x v="692"/>
    <x v="0"/>
    <n v="10"/>
    <x v="9"/>
    <x v="1"/>
  </r>
  <r>
    <s v="AX13045"/>
    <s v="ENX2045"/>
    <s v="A131"/>
    <s v="EMP1022"/>
    <s v="C1145"/>
    <d v="2020-10-12T00:00:00"/>
    <x v="65"/>
    <n v="4"/>
    <n v="561"/>
    <n v="421"/>
    <n v="154"/>
    <n v="203"/>
    <n v="348"/>
    <x v="22"/>
    <x v="2"/>
    <x v="467"/>
    <x v="3"/>
    <n v="11"/>
    <x v="9"/>
    <x v="1"/>
  </r>
  <r>
    <s v="AX13053"/>
    <s v="ENX2008"/>
    <s v="A156"/>
    <s v="EMP1035"/>
    <s v="C1182"/>
    <d v="2020-10-12T00:00:00"/>
    <x v="24"/>
    <n v="1"/>
    <n v="2241"/>
    <n v="1367"/>
    <n v="1076"/>
    <n v="1472"/>
    <n v="972"/>
    <x v="46"/>
    <x v="29"/>
    <x v="405"/>
    <x v="1"/>
    <n v="11"/>
    <x v="9"/>
    <x v="1"/>
  </r>
  <r>
    <s v="AX13065"/>
    <s v="ENX2021"/>
    <s v="A143"/>
    <s v="EMP1003"/>
    <s v="C1700"/>
    <d v="2020-10-13T00:00:00"/>
    <x v="77"/>
    <n v="1"/>
    <n v="2257"/>
    <n v="1535"/>
    <n v="44"/>
    <n v="70"/>
    <n v="3196"/>
    <x v="17"/>
    <x v="40"/>
    <x v="207"/>
    <x v="6"/>
    <n v="12"/>
    <x v="9"/>
    <x v="0"/>
  </r>
  <r>
    <s v="AX13090"/>
    <s v="ENX2001"/>
    <s v="A167"/>
    <s v="EMP1009"/>
    <s v="C1777"/>
    <d v="2020-10-13T00:00:00"/>
    <x v="93"/>
    <n v="2"/>
    <n v="799"/>
    <n v="455"/>
    <n v="1223"/>
    <n v="2005"/>
    <n v="161"/>
    <x v="55"/>
    <x v="35"/>
    <x v="60"/>
    <x v="5"/>
    <n v="3"/>
    <x v="9"/>
    <x v="1"/>
  </r>
  <r>
    <s v="AX13093"/>
    <s v="ENX2077"/>
    <s v="A111"/>
    <s v="EMP1005"/>
    <s v="C1528"/>
    <d v="2020-10-13T00:00:00"/>
    <x v="51"/>
    <n v="4"/>
    <n v="458"/>
    <n v="376"/>
    <n v="389"/>
    <n v="637"/>
    <n v="280"/>
    <x v="6"/>
    <x v="42"/>
    <x v="360"/>
    <x v="2"/>
    <n v="6"/>
    <x v="9"/>
    <x v="1"/>
  </r>
  <r>
    <s v="AX13095"/>
    <s v="ENX2063"/>
    <s v="A127"/>
    <s v="EMP1043"/>
    <s v="C1184"/>
    <d v="2020-10-13T00:00:00"/>
    <x v="83"/>
    <n v="3"/>
    <n v="596"/>
    <n v="358"/>
    <n v="1572"/>
    <n v="1894"/>
    <n v="1532"/>
    <x v="62"/>
    <x v="8"/>
    <x v="428"/>
    <x v="4"/>
    <n v="7"/>
    <x v="9"/>
    <x v="1"/>
  </r>
  <r>
    <s v="AX13096"/>
    <s v="ENX2031"/>
    <s v="A163"/>
    <s v="EMP1029"/>
    <s v="C1601"/>
    <d v="2020-10-13T00:00:00"/>
    <x v="88"/>
    <n v="3"/>
    <n v="530"/>
    <n v="435"/>
    <n v="130"/>
    <n v="181"/>
    <n v="792"/>
    <x v="63"/>
    <x v="14"/>
    <x v="542"/>
    <x v="4"/>
    <n v="8"/>
    <x v="9"/>
    <x v="1"/>
  </r>
  <r>
    <s v="AX13106"/>
    <s v="ENX2047"/>
    <s v="A138"/>
    <s v="EMP1027"/>
    <s v="C1397"/>
    <d v="2020-10-13T00:00:00"/>
    <x v="82"/>
    <n v="1"/>
    <n v="1414"/>
    <n v="962"/>
    <n v="4548"/>
    <n v="5349"/>
    <n v="689"/>
    <x v="14"/>
    <x v="26"/>
    <x v="68"/>
    <x v="2"/>
    <n v="10"/>
    <x v="9"/>
    <x v="1"/>
  </r>
  <r>
    <s v="AX13133"/>
    <s v="ENX2034"/>
    <s v="A133"/>
    <s v="EMP1029"/>
    <s v="C1632"/>
    <d v="2020-10-13T00:00:00"/>
    <x v="32"/>
    <n v="2"/>
    <n v="1367"/>
    <n v="984"/>
    <n v="3753"/>
    <n v="4578"/>
    <n v="212"/>
    <x v="41"/>
    <x v="13"/>
    <x v="640"/>
    <x v="0"/>
    <n v="10"/>
    <x v="9"/>
    <x v="1"/>
  </r>
  <r>
    <s v="AX13141"/>
    <s v="ENX2086"/>
    <s v="A119"/>
    <s v="EMP1034"/>
    <s v="C1095"/>
    <d v="2020-10-13T00:00:00"/>
    <x v="94"/>
    <n v="2"/>
    <n v="2257"/>
    <n v="1535"/>
    <n v="562"/>
    <n v="826"/>
    <n v="987"/>
    <x v="29"/>
    <x v="34"/>
    <x v="420"/>
    <x v="2"/>
    <n v="11"/>
    <x v="9"/>
    <x v="1"/>
  </r>
  <r>
    <s v="AX13148"/>
    <s v="ENX2080"/>
    <s v="A141"/>
    <s v="EMP1009"/>
    <s v="C1782"/>
    <d v="2020-10-13T00:00:00"/>
    <x v="37"/>
    <n v="2"/>
    <n v="1178"/>
    <n v="683"/>
    <n v="2088"/>
    <n v="3798"/>
    <n v="565"/>
    <x v="68"/>
    <x v="41"/>
    <x v="393"/>
    <x v="2"/>
    <n v="11"/>
    <x v="9"/>
    <x v="1"/>
  </r>
  <r>
    <s v="AX13150"/>
    <s v="ENX2036"/>
    <s v="A101"/>
    <s v="EMP1026"/>
    <s v="C1774"/>
    <d v="2020-10-13T00:00:00"/>
    <x v="1"/>
    <n v="3"/>
    <n v="181"/>
    <n v="130"/>
    <n v="292"/>
    <n v="356"/>
    <n v="95"/>
    <x v="14"/>
    <x v="4"/>
    <x v="84"/>
    <x v="5"/>
    <n v="12"/>
    <x v="9"/>
    <x v="1"/>
  </r>
  <r>
    <s v="AX13155"/>
    <s v="ENX2040"/>
    <s v="A128"/>
    <s v="EMP1042"/>
    <s v="C1030"/>
    <d v="2020-10-14T00:00:00"/>
    <x v="4"/>
    <n v="1"/>
    <n v="1582"/>
    <n v="1234"/>
    <n v="2734"/>
    <n v="4482"/>
    <n v="106"/>
    <x v="66"/>
    <x v="42"/>
    <x v="164"/>
    <x v="5"/>
    <n v="12"/>
    <x v="9"/>
    <x v="0"/>
  </r>
  <r>
    <s v="AX13159"/>
    <s v="ENX2041"/>
    <s v="A126"/>
    <s v="EMP1028"/>
    <s v="C1112"/>
    <d v="2020-10-14T00:00:00"/>
    <x v="7"/>
    <n v="4"/>
    <n v="1826"/>
    <n v="1443"/>
    <n v="2756"/>
    <n v="3774"/>
    <n v="696"/>
    <x v="49"/>
    <x v="36"/>
    <x v="304"/>
    <x v="6"/>
    <n v="3"/>
    <x v="9"/>
    <x v="1"/>
  </r>
  <r>
    <s v="AX13166"/>
    <s v="ENX2048"/>
    <s v="A150"/>
    <s v="EMP1023"/>
    <s v="C1600"/>
    <d v="2020-10-14T00:00:00"/>
    <x v="34"/>
    <n v="2"/>
    <n v="1639"/>
    <n v="1295"/>
    <n v="592"/>
    <n v="1004"/>
    <n v="68"/>
    <x v="6"/>
    <x v="1"/>
    <x v="46"/>
    <x v="6"/>
    <n v="4"/>
    <x v="9"/>
    <x v="1"/>
  </r>
  <r>
    <s v="AX13178"/>
    <s v="ENX2001"/>
    <s v="A112"/>
    <s v="EMP1029"/>
    <s v="C1359"/>
    <d v="2020-10-14T00:00:00"/>
    <x v="93"/>
    <n v="1"/>
    <n v="871"/>
    <n v="540"/>
    <n v="395"/>
    <n v="556"/>
    <n v="496"/>
    <x v="42"/>
    <x v="21"/>
    <x v="358"/>
    <x v="0"/>
    <n v="8"/>
    <x v="9"/>
    <x v="1"/>
  </r>
  <r>
    <s v="AX13202"/>
    <s v="ENX2048"/>
    <s v="A101"/>
    <s v="EMP1008"/>
    <s v="C1204"/>
    <d v="2020-10-14T00:00:00"/>
    <x v="34"/>
    <n v="3"/>
    <n v="596"/>
    <n v="358"/>
    <n v="1272"/>
    <n v="1590"/>
    <n v="982"/>
    <x v="59"/>
    <x v="32"/>
    <x v="318"/>
    <x v="2"/>
    <n v="12"/>
    <x v="9"/>
    <x v="1"/>
  </r>
  <r>
    <s v="AX13231"/>
    <s v="ENX2040"/>
    <s v="A102"/>
    <s v="EMP1013"/>
    <s v="C1061"/>
    <d v="2020-10-15T00:00:00"/>
    <x v="4"/>
    <n v="3"/>
    <n v="596"/>
    <n v="358"/>
    <n v="425"/>
    <n v="545"/>
    <n v="192"/>
    <x v="37"/>
    <x v="37"/>
    <x v="470"/>
    <x v="6"/>
    <n v="12"/>
    <x v="9"/>
    <x v="0"/>
  </r>
  <r>
    <s v="AX13237"/>
    <s v="ENX2035"/>
    <s v="A135"/>
    <s v="EMP1017"/>
    <s v="C1536"/>
    <d v="2020-10-15T00:00:00"/>
    <x v="26"/>
    <n v="1"/>
    <n v="1587"/>
    <n v="1301"/>
    <n v="2400"/>
    <n v="4364"/>
    <n v="827"/>
    <x v="51"/>
    <x v="42"/>
    <x v="718"/>
    <x v="6"/>
    <n v="2"/>
    <x v="9"/>
    <x v="1"/>
  </r>
  <r>
    <s v="AX13242"/>
    <s v="ENX2036"/>
    <s v="A173"/>
    <s v="EMP1033"/>
    <s v="C1197"/>
    <d v="2020-10-15T00:00:00"/>
    <x v="1"/>
    <n v="1"/>
    <n v="1414"/>
    <n v="962"/>
    <n v="1044"/>
    <n v="1899"/>
    <n v="192"/>
    <x v="24"/>
    <x v="35"/>
    <x v="716"/>
    <x v="3"/>
    <n v="4"/>
    <x v="9"/>
    <x v="1"/>
  </r>
  <r>
    <s v="AX13281"/>
    <s v="ENX2014"/>
    <s v="A134"/>
    <s v="EMP1029"/>
    <s v="C1103"/>
    <d v="2020-10-15T00:00:00"/>
    <x v="67"/>
    <n v="3"/>
    <n v="123"/>
    <n v="84"/>
    <n v="624"/>
    <n v="1200"/>
    <n v="600"/>
    <x v="5"/>
    <x v="9"/>
    <x v="167"/>
    <x v="6"/>
    <n v="4"/>
    <x v="9"/>
    <x v="1"/>
  </r>
  <r>
    <s v="AX13298"/>
    <s v="ENX2050"/>
    <s v="A148"/>
    <s v="EMP1010"/>
    <s v="C1046"/>
    <d v="2020-10-15T00:00:00"/>
    <x v="44"/>
    <n v="1"/>
    <n v="561"/>
    <n v="421"/>
    <n v="818"/>
    <n v="1022"/>
    <n v="447"/>
    <x v="33"/>
    <x v="38"/>
    <x v="157"/>
    <x v="6"/>
    <n v="4"/>
    <x v="9"/>
    <x v="1"/>
  </r>
  <r>
    <s v="AX13300"/>
    <s v="ENX2043"/>
    <s v="A159"/>
    <s v="EMP1027"/>
    <s v="C1572"/>
    <d v="2020-10-15T00:00:00"/>
    <x v="11"/>
    <n v="1"/>
    <n v="637"/>
    <n v="389"/>
    <n v="22"/>
    <n v="35"/>
    <n v="987"/>
    <x v="43"/>
    <x v="13"/>
    <x v="761"/>
    <x v="6"/>
    <n v="5"/>
    <x v="9"/>
    <x v="1"/>
  </r>
  <r>
    <s v="AX13315"/>
    <s v="ENX2047"/>
    <s v="A164"/>
    <s v="EMP1023"/>
    <s v="C1639"/>
    <d v="2020-10-15T00:00:00"/>
    <x v="82"/>
    <n v="1"/>
    <n v="947"/>
    <n v="786"/>
    <n v="1108"/>
    <n v="1351"/>
    <n v="894"/>
    <x v="14"/>
    <x v="34"/>
    <x v="496"/>
    <x v="3"/>
    <n v="5"/>
    <x v="9"/>
    <x v="1"/>
  </r>
  <r>
    <s v="AX13337"/>
    <s v="ENX2049"/>
    <s v="A108"/>
    <s v="EMP1014"/>
    <s v="C1181"/>
    <d v="2020-10-15T00:00:00"/>
    <x v="58"/>
    <n v="3"/>
    <n v="2353"/>
    <n v="1788"/>
    <n v="1227"/>
    <n v="2451"/>
    <n v="290"/>
    <x v="30"/>
    <x v="35"/>
    <x v="598"/>
    <x v="2"/>
    <n v="7"/>
    <x v="9"/>
    <x v="1"/>
  </r>
  <r>
    <s v="AX13350"/>
    <s v="ENX2018"/>
    <s v="A125"/>
    <s v="EMP1044"/>
    <s v="C1557"/>
    <d v="2020-10-15T00:00:00"/>
    <x v="8"/>
    <n v="2"/>
    <n v="2495"/>
    <n v="1896"/>
    <n v="200"/>
    <n v="290"/>
    <n v="599"/>
    <x v="46"/>
    <x v="16"/>
    <x v="146"/>
    <x v="3"/>
    <n v="7"/>
    <x v="9"/>
    <x v="1"/>
  </r>
  <r>
    <s v="AX13359"/>
    <s v="ENX2074"/>
    <s v="A128"/>
    <s v="EMP1039"/>
    <s v="C1668"/>
    <d v="2020-10-15T00:00:00"/>
    <x v="41"/>
    <n v="2"/>
    <n v="1500"/>
    <n v="900"/>
    <n v="44"/>
    <n v="70"/>
    <n v="1968"/>
    <x v="39"/>
    <x v="22"/>
    <x v="363"/>
    <x v="3"/>
    <n v="8"/>
    <x v="9"/>
    <x v="1"/>
  </r>
  <r>
    <s v="AX13377"/>
    <s v="ENX2072"/>
    <s v="A106"/>
    <s v="EMP1001"/>
    <s v="C1063"/>
    <d v="2020-10-15T00:00:00"/>
    <x v="31"/>
    <n v="2"/>
    <n v="1582"/>
    <n v="1234"/>
    <n v="3600"/>
    <n v="6000"/>
    <n v="799"/>
    <x v="55"/>
    <x v="35"/>
    <x v="342"/>
    <x v="2"/>
    <n v="10"/>
    <x v="9"/>
    <x v="1"/>
  </r>
  <r>
    <s v="AX13382"/>
    <s v="ENX2073"/>
    <s v="A108"/>
    <s v="EMP1042"/>
    <s v="C1760"/>
    <d v="2020-10-15T00:00:00"/>
    <x v="85"/>
    <n v="3"/>
    <n v="2091"/>
    <n v="1485"/>
    <n v="389"/>
    <n v="637"/>
    <n v="534"/>
    <x v="23"/>
    <x v="34"/>
    <x v="82"/>
    <x v="1"/>
    <n v="11"/>
    <x v="9"/>
    <x v="1"/>
  </r>
  <r>
    <s v="AX13383"/>
    <s v="ENX2060"/>
    <s v="A126"/>
    <s v="EMP1038"/>
    <s v="C1197"/>
    <d v="2020-10-15T00:00:00"/>
    <x v="73"/>
    <n v="1"/>
    <n v="1725"/>
    <n v="1363"/>
    <n v="536"/>
    <n v="800"/>
    <n v="1462"/>
    <x v="65"/>
    <x v="17"/>
    <x v="3"/>
    <x v="5"/>
    <n v="11"/>
    <x v="9"/>
    <x v="1"/>
  </r>
  <r>
    <s v="AX13404"/>
    <s v="ENX2058"/>
    <s v="A114"/>
    <s v="EMP1011"/>
    <s v="C1303"/>
    <d v="2020-10-15T00:00:00"/>
    <x v="53"/>
    <n v="2"/>
    <n v="2410"/>
    <n v="1518"/>
    <n v="2356"/>
    <n v="4208"/>
    <n v="1742"/>
    <x v="52"/>
    <x v="25"/>
    <x v="36"/>
    <x v="5"/>
    <n v="11"/>
    <x v="9"/>
    <x v="1"/>
  </r>
  <r>
    <s v="AX13412"/>
    <s v="ENX2077"/>
    <s v="A119"/>
    <s v="EMP1004"/>
    <s v="C1356"/>
    <d v="2020-10-15T00:00:00"/>
    <x v="51"/>
    <n v="1"/>
    <n v="847"/>
    <n v="534"/>
    <n v="584"/>
    <n v="913"/>
    <n v="690"/>
    <x v="59"/>
    <x v="31"/>
    <x v="83"/>
    <x v="0"/>
    <n v="12"/>
    <x v="9"/>
    <x v="1"/>
  </r>
  <r>
    <s v="AX13445"/>
    <s v="ENX2085"/>
    <s v="A103"/>
    <s v="EMP1017"/>
    <s v="C1450"/>
    <d v="2020-10-15T00:00:00"/>
    <x v="29"/>
    <n v="1"/>
    <n v="181"/>
    <n v="130"/>
    <n v="1924"/>
    <n v="2828"/>
    <n v="204"/>
    <x v="62"/>
    <x v="12"/>
    <x v="429"/>
    <x v="1"/>
    <n v="12"/>
    <x v="9"/>
    <x v="1"/>
  </r>
  <r>
    <s v="AX13447"/>
    <s v="ENX2021"/>
    <s v="A159"/>
    <s v="EMP1041"/>
    <s v="C1665"/>
    <d v="2020-10-15T00:00:00"/>
    <x v="77"/>
    <n v="3"/>
    <n v="826"/>
    <n v="562"/>
    <n v="216"/>
    <n v="408"/>
    <n v="447"/>
    <x v="37"/>
    <x v="26"/>
    <x v="104"/>
    <x v="6"/>
    <n v="12"/>
    <x v="9"/>
    <x v="1"/>
  </r>
  <r>
    <s v="AX13450"/>
    <s v="ENX2055"/>
    <s v="A120"/>
    <s v="EMP1029"/>
    <s v="C1724"/>
    <d v="2020-10-16T00:00:00"/>
    <x v="71"/>
    <n v="2"/>
    <n v="1783"/>
    <n v="1230"/>
    <n v="4554"/>
    <n v="7230"/>
    <n v="22"/>
    <x v="63"/>
    <x v="34"/>
    <x v="152"/>
    <x v="4"/>
    <n v="12"/>
    <x v="9"/>
    <x v="0"/>
  </r>
  <r>
    <s v="AX13454"/>
    <s v="ENX2083"/>
    <s v="A108"/>
    <s v="EMP1031"/>
    <s v="C1273"/>
    <d v="2020-10-16T00:00:00"/>
    <x v="59"/>
    <n v="3"/>
    <n v="818"/>
    <n v="450"/>
    <n v="2700"/>
    <n v="4500"/>
    <n v="874"/>
    <x v="44"/>
    <x v="44"/>
    <x v="552"/>
    <x v="4"/>
    <n v="1"/>
    <x v="9"/>
    <x v="1"/>
  </r>
  <r>
    <s v="AX13462"/>
    <s v="ENX2051"/>
    <s v="A105"/>
    <s v="EMP1022"/>
    <s v="C1041"/>
    <d v="2020-10-16T00:00:00"/>
    <x v="14"/>
    <n v="2"/>
    <n v="1353"/>
    <n v="947"/>
    <n v="400"/>
    <n v="580"/>
    <n v="107"/>
    <x v="53"/>
    <x v="27"/>
    <x v="444"/>
    <x v="6"/>
    <n v="2"/>
    <x v="9"/>
    <x v="1"/>
  </r>
  <r>
    <s v="AX13463"/>
    <s v="ENX2065"/>
    <s v="A163"/>
    <s v="EMP1029"/>
    <s v="C1451"/>
    <d v="2020-10-16T00:00:00"/>
    <x v="56"/>
    <n v="3"/>
    <n v="2410"/>
    <n v="1518"/>
    <n v="1294"/>
    <n v="1848"/>
    <n v="374"/>
    <x v="28"/>
    <x v="17"/>
    <x v="763"/>
    <x v="2"/>
    <n v="3"/>
    <x v="9"/>
    <x v="1"/>
  </r>
  <r>
    <s v="AX13469"/>
    <s v="ENX2080"/>
    <s v="A116"/>
    <s v="EMP1004"/>
    <s v="C1793"/>
    <d v="2020-10-16T00:00:00"/>
    <x v="37"/>
    <n v="1"/>
    <n v="561"/>
    <n v="421"/>
    <n v="144"/>
    <n v="272"/>
    <n v="246"/>
    <x v="64"/>
    <x v="8"/>
    <x v="174"/>
    <x v="2"/>
    <n v="4"/>
    <x v="9"/>
    <x v="1"/>
  </r>
  <r>
    <s v="AX13484"/>
    <s v="ENX2064"/>
    <s v="A134"/>
    <s v="EMP1043"/>
    <s v="C1582"/>
    <d v="2020-10-16T00:00:00"/>
    <x v="25"/>
    <n v="4"/>
    <n v="817"/>
    <n v="409"/>
    <n v="1067"/>
    <n v="1809"/>
    <n v="280"/>
    <x v="66"/>
    <x v="28"/>
    <x v="777"/>
    <x v="6"/>
    <n v="4"/>
    <x v="9"/>
    <x v="1"/>
  </r>
  <r>
    <s v="AX13490"/>
    <s v="ENX2097"/>
    <s v="A138"/>
    <s v="EMP1029"/>
    <s v="C1677"/>
    <d v="2020-10-16T00:00:00"/>
    <x v="0"/>
    <n v="1"/>
    <n v="847"/>
    <n v="534"/>
    <n v="5322"/>
    <n v="7392"/>
    <n v="344"/>
    <x v="6"/>
    <x v="35"/>
    <x v="729"/>
    <x v="3"/>
    <n v="6"/>
    <x v="9"/>
    <x v="1"/>
  </r>
  <r>
    <s v="AX13493"/>
    <s v="ENX2030"/>
    <s v="A105"/>
    <s v="EMP1032"/>
    <s v="C1453"/>
    <d v="2020-10-16T00:00:00"/>
    <x v="80"/>
    <n v="1"/>
    <n v="1783"/>
    <n v="1516"/>
    <n v="416"/>
    <n v="800"/>
    <n v="2511"/>
    <x v="37"/>
    <x v="40"/>
    <x v="695"/>
    <x v="5"/>
    <n v="7"/>
    <x v="9"/>
    <x v="1"/>
  </r>
  <r>
    <s v="AX13495"/>
    <s v="ENX2033"/>
    <s v="A159"/>
    <s v="EMP1042"/>
    <s v="C1152"/>
    <d v="2020-10-16T00:00:00"/>
    <x v="76"/>
    <n v="2"/>
    <n v="458"/>
    <n v="376"/>
    <n v="1294"/>
    <n v="1848"/>
    <n v="96"/>
    <x v="43"/>
    <x v="5"/>
    <x v="571"/>
    <x v="5"/>
    <n v="8"/>
    <x v="9"/>
    <x v="1"/>
  </r>
  <r>
    <s v="AX13529"/>
    <s v="ENX2064"/>
    <s v="A132"/>
    <s v="EMP1044"/>
    <s v="C1530"/>
    <d v="2020-10-16T00:00:00"/>
    <x v="25"/>
    <n v="3"/>
    <n v="2396"/>
    <n v="1965"/>
    <n v="1224"/>
    <n v="1512"/>
    <n v="492"/>
    <x v="30"/>
    <x v="12"/>
    <x v="98"/>
    <x v="0"/>
    <n v="10"/>
    <x v="9"/>
    <x v="1"/>
  </r>
  <r>
    <s v="AX13545"/>
    <s v="ENX2098"/>
    <s v="A105"/>
    <s v="EMP1026"/>
    <s v="C1174"/>
    <d v="2020-10-16T00:00:00"/>
    <x v="69"/>
    <n v="1"/>
    <n v="95"/>
    <n v="61"/>
    <n v="2049"/>
    <n v="3534"/>
    <n v="13"/>
    <x v="31"/>
    <x v="28"/>
    <x v="517"/>
    <x v="3"/>
    <n v="10"/>
    <x v="9"/>
    <x v="1"/>
  </r>
  <r>
    <s v="AX13549"/>
    <s v="ENX2096"/>
    <s v="A114"/>
    <s v="EMP1017"/>
    <s v="C1533"/>
    <d v="2020-10-16T00:00:00"/>
    <x v="36"/>
    <n v="2"/>
    <n v="95"/>
    <n v="61"/>
    <n v="1291"/>
    <n v="2391"/>
    <n v="2676"/>
    <x v="13"/>
    <x v="37"/>
    <x v="663"/>
    <x v="3"/>
    <n v="10"/>
    <x v="9"/>
    <x v="1"/>
  </r>
  <r>
    <s v="AX13559"/>
    <s v="ENX2079"/>
    <s v="A102"/>
    <s v="EMP1006"/>
    <s v="C1629"/>
    <d v="2020-10-16T00:00:00"/>
    <x v="9"/>
    <n v="2"/>
    <n v="1367"/>
    <n v="984"/>
    <n v="634"/>
    <n v="880"/>
    <n v="238"/>
    <x v="5"/>
    <x v="39"/>
    <x v="87"/>
    <x v="2"/>
    <n v="10"/>
    <x v="9"/>
    <x v="1"/>
  </r>
  <r>
    <s v="AX13595"/>
    <s v="ENX2045"/>
    <s v="A125"/>
    <s v="EMP1042"/>
    <s v="C1221"/>
    <d v="2020-10-16T00:00:00"/>
    <x v="65"/>
    <n v="1"/>
    <n v="2141"/>
    <n v="1777"/>
    <n v="1173"/>
    <n v="1862"/>
    <n v="34"/>
    <x v="0"/>
    <x v="42"/>
    <x v="183"/>
    <x v="5"/>
    <n v="10"/>
    <x v="9"/>
    <x v="1"/>
  </r>
  <r>
    <s v="AX13614"/>
    <s v="ENX2004"/>
    <s v="A172"/>
    <s v="EMP1026"/>
    <s v="C1531"/>
    <d v="2020-10-16T00:00:00"/>
    <x v="23"/>
    <n v="2"/>
    <n v="127"/>
    <n v="79"/>
    <n v="1230"/>
    <n v="1783"/>
    <n v="52"/>
    <x v="16"/>
    <x v="14"/>
    <x v="128"/>
    <x v="3"/>
    <n v="11"/>
    <x v="9"/>
    <x v="1"/>
  </r>
  <r>
    <s v="AX13630"/>
    <s v="ENX2013"/>
    <s v="A123"/>
    <s v="EMP1040"/>
    <s v="C1107"/>
    <d v="2020-10-16T00:00:00"/>
    <x v="70"/>
    <n v="1"/>
    <n v="1052"/>
    <n v="589"/>
    <n v="871"/>
    <n v="1708"/>
    <n v="1790"/>
    <x v="69"/>
    <x v="42"/>
    <x v="582"/>
    <x v="6"/>
    <n v="11"/>
    <x v="9"/>
    <x v="1"/>
  </r>
  <r>
    <s v="AX13644"/>
    <s v="ENX2020"/>
    <s v="A118"/>
    <s v="EMP1031"/>
    <s v="C1739"/>
    <d v="2020-10-16T00:00:00"/>
    <x v="18"/>
    <n v="1"/>
    <n v="458"/>
    <n v="376"/>
    <n v="1305"/>
    <n v="1812"/>
    <n v="492"/>
    <x v="55"/>
    <x v="37"/>
    <x v="135"/>
    <x v="1"/>
    <n v="12"/>
    <x v="9"/>
    <x v="1"/>
  </r>
  <r>
    <s v="AX13669"/>
    <s v="ENX2083"/>
    <s v="A143"/>
    <s v="EMP1042"/>
    <s v="C1322"/>
    <d v="2020-10-16T00:00:00"/>
    <x v="59"/>
    <n v="1"/>
    <n v="1889"/>
    <n v="945"/>
    <n v="1230"/>
    <n v="1783"/>
    <n v="1092"/>
    <x v="45"/>
    <x v="18"/>
    <x v="749"/>
    <x v="4"/>
    <n v="12"/>
    <x v="9"/>
    <x v="1"/>
  </r>
  <r>
    <s v="AX13692"/>
    <s v="ENX2001"/>
    <s v="A154"/>
    <s v="EMP1022"/>
    <s v="C1126"/>
    <d v="2020-10-17T00:00:00"/>
    <x v="93"/>
    <n v="2"/>
    <n v="1848"/>
    <n v="1294"/>
    <n v="130"/>
    <n v="181"/>
    <n v="48"/>
    <x v="14"/>
    <x v="0"/>
    <x v="91"/>
    <x v="3"/>
    <n v="12"/>
    <x v="9"/>
    <x v="0"/>
  </r>
  <r>
    <s v="AX13695"/>
    <s v="ENX2061"/>
    <s v="A173"/>
    <s v="EMP1037"/>
    <s v="C1070"/>
    <d v="2020-10-17T00:00:00"/>
    <x v="72"/>
    <n v="1"/>
    <n v="2497"/>
    <n v="1473"/>
    <n v="4554"/>
    <n v="7230"/>
    <n v="748"/>
    <x v="5"/>
    <x v="37"/>
    <x v="687"/>
    <x v="2"/>
    <n v="2"/>
    <x v="9"/>
    <x v="1"/>
  </r>
  <r>
    <s v="AX13696"/>
    <s v="ENX2094"/>
    <s v="A163"/>
    <s v="EMP1023"/>
    <s v="C1716"/>
    <d v="2020-10-17T00:00:00"/>
    <x v="90"/>
    <n v="2"/>
    <n v="886"/>
    <n v="478"/>
    <n v="420"/>
    <n v="584"/>
    <n v="376"/>
    <x v="66"/>
    <x v="37"/>
    <x v="173"/>
    <x v="2"/>
    <n v="2"/>
    <x v="9"/>
    <x v="1"/>
  </r>
  <r>
    <s v="AX13700"/>
    <s v="ENX2042"/>
    <s v="A118"/>
    <s v="EMP1041"/>
    <s v="C1576"/>
    <d v="2020-10-17T00:00:00"/>
    <x v="49"/>
    <n v="4"/>
    <n v="2257"/>
    <n v="1535"/>
    <n v="832"/>
    <n v="1600"/>
    <n v="2676"/>
    <x v="36"/>
    <x v="17"/>
    <x v="696"/>
    <x v="3"/>
    <n v="3"/>
    <x v="9"/>
    <x v="1"/>
  </r>
  <r>
    <s v="AX13709"/>
    <s v="ENX2086"/>
    <s v="A141"/>
    <s v="EMP1040"/>
    <s v="C1436"/>
    <d v="2020-10-17T00:00:00"/>
    <x v="94"/>
    <n v="3"/>
    <n v="2396"/>
    <n v="1965"/>
    <n v="534"/>
    <n v="847"/>
    <n v="606"/>
    <x v="34"/>
    <x v="32"/>
    <x v="773"/>
    <x v="4"/>
    <n v="4"/>
    <x v="9"/>
    <x v="1"/>
  </r>
  <r>
    <s v="AX13717"/>
    <s v="ENX2055"/>
    <s v="A165"/>
    <s v="EMP1013"/>
    <s v="C1746"/>
    <d v="2020-10-17T00:00:00"/>
    <x v="71"/>
    <n v="1"/>
    <n v="1052"/>
    <n v="589"/>
    <n v="2421"/>
    <n v="4401"/>
    <n v="1100"/>
    <x v="6"/>
    <x v="41"/>
    <x v="529"/>
    <x v="4"/>
    <n v="5"/>
    <x v="9"/>
    <x v="1"/>
  </r>
  <r>
    <s v="AX13724"/>
    <s v="ENX2018"/>
    <s v="A163"/>
    <s v="EMP1029"/>
    <s v="C1374"/>
    <d v="2020-10-17T00:00:00"/>
    <x v="8"/>
    <n v="3"/>
    <n v="530"/>
    <n v="424"/>
    <n v="72"/>
    <n v="136"/>
    <n v="1252"/>
    <x v="62"/>
    <x v="34"/>
    <x v="602"/>
    <x v="6"/>
    <n v="5"/>
    <x v="9"/>
    <x v="1"/>
  </r>
  <r>
    <s v="AX13755"/>
    <s v="ENX2054"/>
    <s v="A128"/>
    <s v="EMP1007"/>
    <s v="C1274"/>
    <d v="2020-10-17T00:00:00"/>
    <x v="12"/>
    <n v="3"/>
    <n v="112"/>
    <n v="90"/>
    <n v="1556"/>
    <n v="2548"/>
    <n v="267"/>
    <x v="5"/>
    <x v="41"/>
    <x v="184"/>
    <x v="6"/>
    <n v="6"/>
    <x v="9"/>
    <x v="1"/>
  </r>
  <r>
    <s v="AX13768"/>
    <s v="ENX2001"/>
    <s v="A171"/>
    <s v="EMP1041"/>
    <s v="C1692"/>
    <d v="2020-10-17T00:00:00"/>
    <x v="93"/>
    <n v="4"/>
    <n v="603"/>
    <n v="416"/>
    <n v="1168"/>
    <n v="1424"/>
    <n v="51"/>
    <x v="54"/>
    <x v="28"/>
    <x v="243"/>
    <x v="3"/>
    <n v="6"/>
    <x v="9"/>
    <x v="1"/>
  </r>
  <r>
    <s v="AX13833"/>
    <s v="ENX2079"/>
    <s v="A126"/>
    <s v="EMP1043"/>
    <s v="C1079"/>
    <d v="2020-10-17T00:00:00"/>
    <x v="9"/>
    <n v="1"/>
    <n v="203"/>
    <n v="154"/>
    <n v="683"/>
    <n v="1178"/>
    <n v="728"/>
    <x v="67"/>
    <x v="5"/>
    <x v="731"/>
    <x v="6"/>
    <n v="8"/>
    <x v="9"/>
    <x v="1"/>
  </r>
  <r>
    <s v="AX13862"/>
    <s v="ENX2097"/>
    <s v="A166"/>
    <s v="EMP1044"/>
    <s v="C1494"/>
    <d v="2020-10-17T00:00:00"/>
    <x v="0"/>
    <n v="1"/>
    <n v="596"/>
    <n v="358"/>
    <n v="1774"/>
    <n v="2464"/>
    <n v="238"/>
    <x v="43"/>
    <x v="26"/>
    <x v="435"/>
    <x v="1"/>
    <n v="8"/>
    <x v="9"/>
    <x v="1"/>
  </r>
  <r>
    <s v="AX13881"/>
    <s v="ENX2036"/>
    <s v="A169"/>
    <s v="EMP1040"/>
    <s v="C1104"/>
    <d v="2020-10-17T00:00:00"/>
    <x v="1"/>
    <n v="1"/>
    <n v="504"/>
    <n v="408"/>
    <n v="4452"/>
    <n v="6849"/>
    <n v="377"/>
    <x v="46"/>
    <x v="43"/>
    <x v="610"/>
    <x v="2"/>
    <n v="11"/>
    <x v="9"/>
    <x v="1"/>
  </r>
  <r>
    <s v="AX13940"/>
    <s v="ENX2066"/>
    <s v="A162"/>
    <s v="EMP1026"/>
    <s v="C1215"/>
    <d v="2020-10-17T00:00:00"/>
    <x v="13"/>
    <n v="1"/>
    <n v="1899"/>
    <n v="1044"/>
    <n v="1518"/>
    <n v="2410"/>
    <n v="368"/>
    <x v="70"/>
    <x v="10"/>
    <x v="390"/>
    <x v="1"/>
    <n v="12"/>
    <x v="9"/>
    <x v="1"/>
  </r>
  <r>
    <s v="AX14002"/>
    <s v="ENX2050"/>
    <s v="A124"/>
    <s v="EMP1033"/>
    <s v="C1402"/>
    <d v="2020-10-17T00:00:00"/>
    <x v="44"/>
    <n v="1"/>
    <n v="1783"/>
    <n v="1516"/>
    <n v="634"/>
    <n v="880"/>
    <n v="383"/>
    <x v="44"/>
    <x v="27"/>
    <x v="571"/>
    <x v="5"/>
    <n v="12"/>
    <x v="9"/>
    <x v="1"/>
  </r>
  <r>
    <s v="AX14013"/>
    <s v="ENX2083"/>
    <s v="A102"/>
    <s v="EMP1004"/>
    <s v="C1726"/>
    <d v="2020-10-17T00:00:00"/>
    <x v="59"/>
    <n v="4"/>
    <n v="2391"/>
    <n v="1291"/>
    <n v="1367"/>
    <n v="2241"/>
    <n v="436"/>
    <x v="54"/>
    <x v="17"/>
    <x v="61"/>
    <x v="1"/>
    <n v="12"/>
    <x v="9"/>
    <x v="1"/>
  </r>
  <r>
    <s v="AX14026"/>
    <s v="ENX2022"/>
    <s v="A107"/>
    <s v="EMP1002"/>
    <s v="C1319"/>
    <d v="2020-10-17T00:00:00"/>
    <x v="27"/>
    <n v="1"/>
    <n v="2182"/>
    <n v="1200"/>
    <n v="1173"/>
    <n v="1862"/>
    <n v="904"/>
    <x v="1"/>
    <x v="22"/>
    <x v="676"/>
    <x v="3"/>
    <n v="12"/>
    <x v="9"/>
    <x v="1"/>
  </r>
  <r>
    <s v="AX14040"/>
    <s v="ENX2053"/>
    <s v="A138"/>
    <s v="EMP1032"/>
    <s v="C1490"/>
    <d v="2020-10-18T00:00:00"/>
    <x v="33"/>
    <n v="4"/>
    <n v="392"/>
    <n v="255"/>
    <n v="3884"/>
    <n v="7192"/>
    <n v="1312"/>
    <x v="25"/>
    <x v="9"/>
    <x v="231"/>
    <x v="5"/>
    <n v="12"/>
    <x v="9"/>
    <x v="0"/>
  </r>
  <r>
    <s v="AX14048"/>
    <s v="ENX2079"/>
    <s v="A104"/>
    <s v="EMP1018"/>
    <s v="C1527"/>
    <d v="2020-10-18T00:00:00"/>
    <x v="9"/>
    <n v="2"/>
    <n v="2497"/>
    <n v="1473"/>
    <n v="5936"/>
    <n v="9132"/>
    <n v="246"/>
    <x v="51"/>
    <x v="30"/>
    <x v="540"/>
    <x v="0"/>
    <n v="1"/>
    <x v="9"/>
    <x v="1"/>
  </r>
  <r>
    <s v="AX14050"/>
    <s v="ENX2056"/>
    <s v="A161"/>
    <s v="EMP1007"/>
    <s v="C1670"/>
    <d v="2020-10-18T00:00:00"/>
    <x v="64"/>
    <n v="2"/>
    <n v="315"/>
    <n v="208"/>
    <n v="2468"/>
    <n v="3164"/>
    <n v="1485"/>
    <x v="62"/>
    <x v="7"/>
    <x v="620"/>
    <x v="5"/>
    <n v="2"/>
    <x v="9"/>
    <x v="1"/>
  </r>
  <r>
    <s v="AX14052"/>
    <s v="ENX2067"/>
    <s v="A171"/>
    <s v="EMP1007"/>
    <s v="C1436"/>
    <d v="2020-10-18T00:00:00"/>
    <x v="30"/>
    <n v="1"/>
    <n v="596"/>
    <n v="358"/>
    <n v="900"/>
    <n v="1500"/>
    <n v="554"/>
    <x v="21"/>
    <x v="11"/>
    <x v="754"/>
    <x v="2"/>
    <n v="4"/>
    <x v="9"/>
    <x v="1"/>
  </r>
  <r>
    <s v="AX14097"/>
    <s v="ENX2054"/>
    <s v="A168"/>
    <s v="EMP1040"/>
    <s v="C1312"/>
    <d v="2020-10-18T00:00:00"/>
    <x v="12"/>
    <n v="3"/>
    <n v="1809"/>
    <n v="1067"/>
    <n v="269"/>
    <n v="368"/>
    <n v="560"/>
    <x v="62"/>
    <x v="41"/>
    <x v="315"/>
    <x v="2"/>
    <n v="5"/>
    <x v="9"/>
    <x v="1"/>
  </r>
  <r>
    <s v="AX14141"/>
    <s v="ENX2080"/>
    <s v="A134"/>
    <s v="EMP1015"/>
    <s v="C1099"/>
    <d v="2020-10-18T00:00:00"/>
    <x v="37"/>
    <n v="2"/>
    <n v="1889"/>
    <n v="945"/>
    <n v="3884"/>
    <n v="7192"/>
    <n v="1724"/>
    <x v="7"/>
    <x v="42"/>
    <x v="603"/>
    <x v="4"/>
    <n v="5"/>
    <x v="9"/>
    <x v="1"/>
  </r>
  <r>
    <s v="AX14178"/>
    <s v="ENX2095"/>
    <s v="A141"/>
    <s v="EMP1016"/>
    <s v="C1427"/>
    <d v="2020-10-18T00:00:00"/>
    <x v="42"/>
    <n v="1"/>
    <n v="1353"/>
    <n v="947"/>
    <n v="1788"/>
    <n v="2353"/>
    <n v="192"/>
    <x v="41"/>
    <x v="15"/>
    <x v="101"/>
    <x v="1"/>
    <n v="8"/>
    <x v="9"/>
    <x v="1"/>
  </r>
  <r>
    <s v="AX14183"/>
    <s v="ENX2041"/>
    <s v="A160"/>
    <s v="EMP1039"/>
    <s v="C1016"/>
    <d v="2020-10-18T00:00:00"/>
    <x v="7"/>
    <n v="1"/>
    <n v="1899"/>
    <n v="1044"/>
    <n v="2660"/>
    <n v="5112"/>
    <n v="1839"/>
    <x v="56"/>
    <x v="25"/>
    <x v="365"/>
    <x v="0"/>
    <n v="8"/>
    <x v="9"/>
    <x v="1"/>
  </r>
  <r>
    <s v="AX14198"/>
    <s v="ENX2002"/>
    <s v="A113"/>
    <s v="EMP1027"/>
    <s v="C1655"/>
    <d v="2020-10-18T00:00:00"/>
    <x v="100"/>
    <n v="1"/>
    <n v="684"/>
    <n v="561"/>
    <n v="1512"/>
    <n v="2853"/>
    <n v="123"/>
    <x v="59"/>
    <x v="33"/>
    <x v="409"/>
    <x v="0"/>
    <n v="8"/>
    <x v="9"/>
    <x v="1"/>
  </r>
  <r>
    <s v="AX14212"/>
    <s v="ENX2019"/>
    <s v="A162"/>
    <s v="EMP1002"/>
    <s v="C1040"/>
    <d v="2020-10-18T00:00:00"/>
    <x v="60"/>
    <n v="4"/>
    <n v="1587"/>
    <n v="1301"/>
    <n v="3882"/>
    <n v="5544"/>
    <n v="1444"/>
    <x v="72"/>
    <x v="6"/>
    <x v="426"/>
    <x v="5"/>
    <n v="8"/>
    <x v="9"/>
    <x v="1"/>
  </r>
  <r>
    <s v="AX14219"/>
    <s v="ENX2093"/>
    <s v="A169"/>
    <s v="EMP1013"/>
    <s v="C1732"/>
    <d v="2020-10-18T00:00:00"/>
    <x v="99"/>
    <n v="3"/>
    <n v="1798"/>
    <n v="971"/>
    <n v="1378"/>
    <n v="1887"/>
    <n v="1224"/>
    <x v="3"/>
    <x v="18"/>
    <x v="566"/>
    <x v="1"/>
    <n v="10"/>
    <x v="9"/>
    <x v="1"/>
  </r>
  <r>
    <s v="AX14234"/>
    <s v="ENX2062"/>
    <s v="A126"/>
    <s v="EMP1016"/>
    <s v="C1112"/>
    <d v="2020-10-18T00:00:00"/>
    <x v="91"/>
    <n v="1"/>
    <n v="1351"/>
    <n v="1108"/>
    <n v="72"/>
    <n v="136"/>
    <n v="148"/>
    <x v="1"/>
    <x v="1"/>
    <x v="641"/>
    <x v="2"/>
    <n v="10"/>
    <x v="9"/>
    <x v="1"/>
  </r>
  <r>
    <s v="AX14243"/>
    <s v="ENX2064"/>
    <s v="A119"/>
    <s v="EMP1033"/>
    <s v="C1265"/>
    <d v="2020-10-18T00:00:00"/>
    <x v="25"/>
    <n v="4"/>
    <n v="1467"/>
    <n v="807"/>
    <n v="6064"/>
    <n v="7132"/>
    <n v="509"/>
    <x v="15"/>
    <x v="36"/>
    <x v="708"/>
    <x v="2"/>
    <n v="11"/>
    <x v="9"/>
    <x v="1"/>
  </r>
  <r>
    <s v="AX14244"/>
    <s v="ENX2027"/>
    <s v="A131"/>
    <s v="EMP1001"/>
    <s v="C1316"/>
    <d v="2020-10-18T00:00:00"/>
    <x v="19"/>
    <n v="2"/>
    <n v="1638"/>
    <n v="1261"/>
    <n v="421"/>
    <n v="561"/>
    <n v="22"/>
    <x v="19"/>
    <x v="17"/>
    <x v="484"/>
    <x v="3"/>
    <n v="12"/>
    <x v="9"/>
    <x v="1"/>
  </r>
  <r>
    <s v="AX14246"/>
    <s v="ENX2050"/>
    <s v="A170"/>
    <s v="EMP1015"/>
    <s v="C1674"/>
    <d v="2020-10-18T00:00:00"/>
    <x v="44"/>
    <n v="4"/>
    <n v="2141"/>
    <n v="1777"/>
    <n v="1200"/>
    <n v="2182"/>
    <n v="192"/>
    <x v="67"/>
    <x v="8"/>
    <x v="436"/>
    <x v="6"/>
    <n v="12"/>
    <x v="9"/>
    <x v="1"/>
  </r>
  <r>
    <s v="AX14253"/>
    <s v="ENX2009"/>
    <s v="A134"/>
    <s v="EMP1041"/>
    <s v="C1520"/>
    <d v="2020-10-19T00:00:00"/>
    <x v="75"/>
    <n v="1"/>
    <n v="2495"/>
    <n v="1896"/>
    <n v="7860"/>
    <n v="9584"/>
    <n v="812"/>
    <x v="63"/>
    <x v="13"/>
    <x v="737"/>
    <x v="4"/>
    <n v="1"/>
    <x v="9"/>
    <x v="1"/>
  </r>
  <r>
    <s v="AX14304"/>
    <s v="ENX2002"/>
    <s v="A153"/>
    <s v="EMP1009"/>
    <s v="C1325"/>
    <d v="2020-10-19T00:00:00"/>
    <x v="100"/>
    <n v="2"/>
    <n v="1798"/>
    <n v="971"/>
    <n v="774"/>
    <n v="1334"/>
    <n v="64"/>
    <x v="42"/>
    <x v="11"/>
    <x v="100"/>
    <x v="5"/>
    <n v="3"/>
    <x v="9"/>
    <x v="1"/>
  </r>
  <r>
    <s v="AX14311"/>
    <s v="ENX2050"/>
    <s v="A168"/>
    <s v="EMP1043"/>
    <s v="C1096"/>
    <d v="2020-10-19T00:00:00"/>
    <x v="44"/>
    <n v="1"/>
    <n v="1862"/>
    <n v="1173"/>
    <n v="3792"/>
    <n v="4990"/>
    <n v="156"/>
    <x v="15"/>
    <x v="4"/>
    <x v="767"/>
    <x v="0"/>
    <n v="5"/>
    <x v="9"/>
    <x v="1"/>
  </r>
  <r>
    <s v="AX14349"/>
    <s v="ENX2067"/>
    <s v="A149"/>
    <s v="EMP1000"/>
    <s v="C1181"/>
    <d v="2020-10-19T00:00:00"/>
    <x v="30"/>
    <n v="1"/>
    <n v="684"/>
    <n v="561"/>
    <n v="291"/>
    <n v="378"/>
    <n v="428"/>
    <x v="24"/>
    <x v="27"/>
    <x v="429"/>
    <x v="5"/>
    <n v="5"/>
    <x v="9"/>
    <x v="1"/>
  </r>
  <r>
    <s v="AX14359"/>
    <s v="ENX2074"/>
    <s v="A152"/>
    <s v="EMP1024"/>
    <s v="C1390"/>
    <d v="2020-10-19T00:00:00"/>
    <x v="41"/>
    <n v="2"/>
    <n v="1278"/>
    <n v="665"/>
    <n v="3780"/>
    <n v="7556"/>
    <n v="187"/>
    <x v="4"/>
    <x v="26"/>
    <x v="786"/>
    <x v="0"/>
    <n v="6"/>
    <x v="9"/>
    <x v="1"/>
  </r>
  <r>
    <s v="AX14384"/>
    <s v="ENX2085"/>
    <s v="A124"/>
    <s v="EMP1009"/>
    <s v="C1547"/>
    <d v="2020-10-19T00:00:00"/>
    <x v="29"/>
    <n v="1"/>
    <n v="880"/>
    <n v="634"/>
    <n v="1777"/>
    <n v="2141"/>
    <n v="96"/>
    <x v="19"/>
    <x v="44"/>
    <x v="649"/>
    <x v="0"/>
    <n v="9"/>
    <x v="9"/>
    <x v="1"/>
  </r>
  <r>
    <s v="AX14418"/>
    <s v="ENX2020"/>
    <s v="A169"/>
    <s v="EMP1025"/>
    <s v="C1296"/>
    <d v="2020-10-19T00:00:00"/>
    <x v="18"/>
    <n v="1"/>
    <n v="556"/>
    <n v="395"/>
    <n v="7108"/>
    <n v="8564"/>
    <n v="436"/>
    <x v="28"/>
    <x v="44"/>
    <x v="280"/>
    <x v="2"/>
    <n v="9"/>
    <x v="9"/>
    <x v="1"/>
  </r>
  <r>
    <s v="AX14426"/>
    <s v="ENX2090"/>
    <s v="A159"/>
    <s v="EMP1041"/>
    <s v="C1724"/>
    <d v="2020-10-19T00:00:00"/>
    <x v="55"/>
    <n v="1"/>
    <n v="667"/>
    <n v="387"/>
    <n v="561"/>
    <n v="684"/>
    <n v="2400"/>
    <x v="54"/>
    <x v="12"/>
    <x v="492"/>
    <x v="3"/>
    <n v="11"/>
    <x v="9"/>
    <x v="1"/>
  </r>
  <r>
    <s v="AX14474"/>
    <s v="ENX2021"/>
    <s v="A131"/>
    <s v="EMP1003"/>
    <s v="C1235"/>
    <d v="2020-10-20T00:00:00"/>
    <x v="77"/>
    <n v="1"/>
    <n v="1972"/>
    <n v="1321"/>
    <n v="2514"/>
    <n v="3309"/>
    <n v="329"/>
    <x v="34"/>
    <x v="26"/>
    <x v="231"/>
    <x v="5"/>
    <n v="12"/>
    <x v="9"/>
    <x v="0"/>
  </r>
  <r>
    <s v="AX14480"/>
    <s v="ENX2088"/>
    <s v="A125"/>
    <s v="EMP1022"/>
    <s v="C1778"/>
    <d v="2020-10-20T00:00:00"/>
    <x v="48"/>
    <n v="1"/>
    <n v="1414"/>
    <n v="962"/>
    <n v="971"/>
    <n v="1494"/>
    <n v="495"/>
    <x v="51"/>
    <x v="0"/>
    <x v="601"/>
    <x v="5"/>
    <n v="12"/>
    <x v="9"/>
    <x v="0"/>
  </r>
  <r>
    <s v="AX14481"/>
    <s v="ENX2048"/>
    <s v="A106"/>
    <s v="EMP1013"/>
    <s v="C1274"/>
    <d v="2020-10-20T00:00:00"/>
    <x v="34"/>
    <n v="1"/>
    <n v="368"/>
    <n v="269"/>
    <n v="842"/>
    <n v="1122"/>
    <n v="180"/>
    <x v="60"/>
    <x v="19"/>
    <x v="53"/>
    <x v="6"/>
    <n v="12"/>
    <x v="9"/>
    <x v="0"/>
  </r>
  <r>
    <s v="AX14485"/>
    <s v="ENX2008"/>
    <s v="A151"/>
    <s v="EMP1005"/>
    <s v="C1346"/>
    <d v="2020-10-20T00:00:00"/>
    <x v="24"/>
    <n v="2"/>
    <n v="1405"/>
    <n v="1054"/>
    <n v="1167"/>
    <n v="1911"/>
    <n v="137"/>
    <x v="65"/>
    <x v="16"/>
    <x v="136"/>
    <x v="3"/>
    <n v="2"/>
    <x v="9"/>
    <x v="1"/>
  </r>
  <r>
    <s v="AX14509"/>
    <s v="ENX2008"/>
    <s v="A157"/>
    <s v="EMP1037"/>
    <s v="C1386"/>
    <d v="2020-10-20T00:00:00"/>
    <x v="24"/>
    <n v="3"/>
    <n v="95"/>
    <n v="61"/>
    <n v="2602"/>
    <n v="3174"/>
    <n v="507"/>
    <x v="38"/>
    <x v="31"/>
    <x v="258"/>
    <x v="3"/>
    <n v="5"/>
    <x v="9"/>
    <x v="1"/>
  </r>
  <r>
    <s v="AX14512"/>
    <s v="ENX2025"/>
    <s v="A124"/>
    <s v="EMP1035"/>
    <s v="C1053"/>
    <d v="2020-10-20T00:00:00"/>
    <x v="21"/>
    <n v="1"/>
    <n v="356"/>
    <n v="292"/>
    <n v="171"/>
    <n v="217"/>
    <n v="48"/>
    <x v="4"/>
    <x v="34"/>
    <x v="619"/>
    <x v="5"/>
    <n v="5"/>
    <x v="9"/>
    <x v="1"/>
  </r>
  <r>
    <s v="AX14539"/>
    <s v="ENX2098"/>
    <s v="A168"/>
    <s v="EMP1022"/>
    <s v="C1274"/>
    <d v="2020-10-20T00:00:00"/>
    <x v="69"/>
    <n v="3"/>
    <n v="1639"/>
    <n v="1295"/>
    <n v="807"/>
    <n v="1104"/>
    <n v="1569"/>
    <x v="31"/>
    <x v="36"/>
    <x v="199"/>
    <x v="1"/>
    <n v="6"/>
    <x v="9"/>
    <x v="1"/>
  </r>
  <r>
    <s v="AX14548"/>
    <s v="ENX2026"/>
    <s v="A112"/>
    <s v="EMP1000"/>
    <s v="C1006"/>
    <d v="2020-10-20T00:00:00"/>
    <x v="74"/>
    <n v="1"/>
    <n v="847"/>
    <n v="534"/>
    <n v="1443"/>
    <n v="1826"/>
    <n v="123"/>
    <x v="33"/>
    <x v="8"/>
    <x v="693"/>
    <x v="5"/>
    <n v="6"/>
    <x v="9"/>
    <x v="1"/>
  </r>
  <r>
    <s v="AX14594"/>
    <s v="ENX2014"/>
    <s v="A121"/>
    <s v="EMP1028"/>
    <s v="C1712"/>
    <d v="2020-10-20T00:00:00"/>
    <x v="67"/>
    <n v="1"/>
    <n v="1812"/>
    <n v="1305"/>
    <n v="584"/>
    <n v="913"/>
    <n v="192"/>
    <x v="58"/>
    <x v="30"/>
    <x v="107"/>
    <x v="0"/>
    <n v="7"/>
    <x v="9"/>
    <x v="1"/>
  </r>
  <r>
    <s v="AX14609"/>
    <s v="ENX2093"/>
    <s v="A163"/>
    <s v="EMP1006"/>
    <s v="C1274"/>
    <d v="2020-10-20T00:00:00"/>
    <x v="99"/>
    <n v="1"/>
    <n v="880"/>
    <n v="634"/>
    <n v="947"/>
    <n v="1353"/>
    <n v="1224"/>
    <x v="33"/>
    <x v="0"/>
    <x v="707"/>
    <x v="3"/>
    <n v="7"/>
    <x v="9"/>
    <x v="1"/>
  </r>
  <r>
    <s v="AX14618"/>
    <s v="ENX2051"/>
    <s v="A117"/>
    <s v="EMP1000"/>
    <s v="C1075"/>
    <d v="2020-10-20T00:00:00"/>
    <x v="14"/>
    <n v="1"/>
    <n v="1077"/>
    <n v="732"/>
    <n v="450"/>
    <n v="818"/>
    <n v="192"/>
    <x v="13"/>
    <x v="3"/>
    <x v="571"/>
    <x v="5"/>
    <n v="7"/>
    <x v="9"/>
    <x v="1"/>
  </r>
  <r>
    <s v="AX14628"/>
    <s v="ENX2030"/>
    <s v="A105"/>
    <s v="EMP1044"/>
    <s v="C1614"/>
    <d v="2020-10-20T00:00:00"/>
    <x v="80"/>
    <n v="3"/>
    <n v="1848"/>
    <n v="1294"/>
    <n v="269"/>
    <n v="368"/>
    <n v="1140"/>
    <x v="3"/>
    <x v="35"/>
    <x v="773"/>
    <x v="4"/>
    <n v="8"/>
    <x v="9"/>
    <x v="1"/>
  </r>
  <r>
    <s v="AX14636"/>
    <s v="ENX2025"/>
    <s v="A151"/>
    <s v="EMP1008"/>
    <s v="C1233"/>
    <d v="2020-10-20T00:00:00"/>
    <x v="21"/>
    <n v="3"/>
    <n v="880"/>
    <n v="634"/>
    <n v="2734"/>
    <n v="4482"/>
    <n v="2280"/>
    <x v="39"/>
    <x v="37"/>
    <x v="55"/>
    <x v="1"/>
    <n v="9"/>
    <x v="9"/>
    <x v="1"/>
  </r>
  <r>
    <s v="AX14638"/>
    <s v="ENX2058"/>
    <s v="A105"/>
    <s v="EMP1043"/>
    <s v="C1490"/>
    <d v="2020-10-20T00:00:00"/>
    <x v="53"/>
    <n v="1"/>
    <n v="947"/>
    <n v="786"/>
    <n v="4268"/>
    <n v="7236"/>
    <n v="1800"/>
    <x v="34"/>
    <x v="35"/>
    <x v="513"/>
    <x v="0"/>
    <n v="10"/>
    <x v="9"/>
    <x v="1"/>
  </r>
  <r>
    <s v="AX14661"/>
    <s v="ENX2093"/>
    <s v="A173"/>
    <s v="EMP1028"/>
    <s v="C1072"/>
    <d v="2020-10-20T00:00:00"/>
    <x v="99"/>
    <n v="3"/>
    <n v="2005"/>
    <n v="1223"/>
    <n v="1774"/>
    <n v="2464"/>
    <n v="528"/>
    <x v="68"/>
    <x v="28"/>
    <x v="517"/>
    <x v="5"/>
    <n v="11"/>
    <x v="9"/>
    <x v="1"/>
  </r>
  <r>
    <s v="AX14688"/>
    <s v="ENX2060"/>
    <s v="A134"/>
    <s v="EMP1010"/>
    <s v="C1285"/>
    <d v="2020-10-21T00:00:00"/>
    <x v="73"/>
    <n v="1"/>
    <n v="502"/>
    <n v="296"/>
    <n v="2734"/>
    <n v="4482"/>
    <n v="39"/>
    <x v="60"/>
    <x v="11"/>
    <x v="693"/>
    <x v="1"/>
    <n v="12"/>
    <x v="9"/>
    <x v="0"/>
  </r>
  <r>
    <s v="AX14705"/>
    <s v="ENX2051"/>
    <s v="A130"/>
    <s v="EMP1012"/>
    <s v="C1052"/>
    <d v="2020-10-21T00:00:00"/>
    <x v="14"/>
    <n v="1"/>
    <n v="2391"/>
    <n v="1291"/>
    <n v="2913"/>
    <n v="5394"/>
    <n v="560"/>
    <x v="28"/>
    <x v="27"/>
    <x v="268"/>
    <x v="3"/>
    <n v="1"/>
    <x v="9"/>
    <x v="1"/>
  </r>
  <r>
    <s v="AX14731"/>
    <s v="ENX2053"/>
    <s v="A172"/>
    <s v="EMP1019"/>
    <s v="C1743"/>
    <d v="2020-10-21T00:00:00"/>
    <x v="33"/>
    <n v="1"/>
    <n v="1351"/>
    <n v="1108"/>
    <n v="1251"/>
    <n v="1526"/>
    <n v="816"/>
    <x v="71"/>
    <x v="35"/>
    <x v="676"/>
    <x v="0"/>
    <n v="1"/>
    <x v="9"/>
    <x v="1"/>
  </r>
  <r>
    <s v="AX14778"/>
    <s v="ENX2058"/>
    <s v="A118"/>
    <s v="EMP1040"/>
    <s v="C1529"/>
    <d v="2020-10-21T00:00:00"/>
    <x v="53"/>
    <n v="3"/>
    <n v="667"/>
    <n v="387"/>
    <n v="1896"/>
    <n v="2495"/>
    <n v="78"/>
    <x v="66"/>
    <x v="15"/>
    <x v="725"/>
    <x v="0"/>
    <n v="2"/>
    <x v="9"/>
    <x v="1"/>
  </r>
  <r>
    <s v="AX14801"/>
    <s v="ENX2035"/>
    <s v="A125"/>
    <s v="EMP1000"/>
    <s v="C1612"/>
    <d v="2020-10-21T00:00:00"/>
    <x v="26"/>
    <n v="4"/>
    <n v="1405"/>
    <n v="1054"/>
    <n v="1020"/>
    <n v="1568"/>
    <n v="26"/>
    <x v="34"/>
    <x v="5"/>
    <x v="498"/>
    <x v="4"/>
    <n v="4"/>
    <x v="9"/>
    <x v="1"/>
  </r>
  <r>
    <s v="AX14812"/>
    <s v="ENX2066"/>
    <s v="A160"/>
    <s v="EMP1002"/>
    <s v="C1314"/>
    <d v="2020-10-21T00:00:00"/>
    <x v="13"/>
    <n v="1"/>
    <n v="2257"/>
    <n v="1535"/>
    <n v="872"/>
    <n v="1743"/>
    <n v="656"/>
    <x v="41"/>
    <x v="31"/>
    <x v="676"/>
    <x v="5"/>
    <n v="4"/>
    <x v="9"/>
    <x v="1"/>
  </r>
  <r>
    <s v="AX14823"/>
    <s v="ENX2049"/>
    <s v="A108"/>
    <s v="EMP1008"/>
    <s v="C1611"/>
    <d v="2020-10-21T00:00:00"/>
    <x v="58"/>
    <n v="1"/>
    <n v="1783"/>
    <n v="1230"/>
    <n v="900"/>
    <n v="1500"/>
    <n v="117"/>
    <x v="0"/>
    <x v="27"/>
    <x v="344"/>
    <x v="1"/>
    <n v="4"/>
    <x v="9"/>
    <x v="1"/>
  </r>
  <r>
    <s v="AX14826"/>
    <s v="ENX2082"/>
    <s v="A148"/>
    <s v="EMP1019"/>
    <s v="C1199"/>
    <d v="2020-10-21T00:00:00"/>
    <x v="86"/>
    <n v="3"/>
    <n v="913"/>
    <n v="584"/>
    <n v="1234"/>
    <n v="1582"/>
    <n v="96"/>
    <x v="8"/>
    <x v="34"/>
    <x v="155"/>
    <x v="2"/>
    <n v="5"/>
    <x v="9"/>
    <x v="1"/>
  </r>
  <r>
    <s v="AX14872"/>
    <s v="ENX2060"/>
    <s v="A145"/>
    <s v="EMP1035"/>
    <s v="C1408"/>
    <d v="2020-10-21T00:00:00"/>
    <x v="73"/>
    <n v="3"/>
    <n v="1103"/>
    <n v="838"/>
    <n v="5322"/>
    <n v="7392"/>
    <n v="3196"/>
    <x v="10"/>
    <x v="8"/>
    <x v="685"/>
    <x v="6"/>
    <n v="5"/>
    <x v="9"/>
    <x v="1"/>
  </r>
  <r>
    <s v="AX14899"/>
    <s v="ENX2089"/>
    <s v="A130"/>
    <s v="EMP1017"/>
    <s v="C1248"/>
    <d v="2020-10-21T00:00:00"/>
    <x v="89"/>
    <n v="3"/>
    <n v="1467"/>
    <n v="807"/>
    <n v="3548"/>
    <n v="4928"/>
    <n v="3308"/>
    <x v="17"/>
    <x v="43"/>
    <x v="386"/>
    <x v="3"/>
    <n v="5"/>
    <x v="9"/>
    <x v="1"/>
  </r>
  <r>
    <s v="AX14908"/>
    <s v="ENX2002"/>
    <s v="A148"/>
    <s v="EMP1028"/>
    <s v="C1057"/>
    <d v="2020-10-21T00:00:00"/>
    <x v="100"/>
    <n v="1"/>
    <n v="951"/>
    <n v="504"/>
    <n v="1744"/>
    <n v="3486"/>
    <n v="1800"/>
    <x v="3"/>
    <x v="6"/>
    <x v="51"/>
    <x v="5"/>
    <n v="5"/>
    <x v="9"/>
    <x v="1"/>
  </r>
  <r>
    <s v="AX14911"/>
    <s v="ENX2003"/>
    <s v="A149"/>
    <s v="EMP1043"/>
    <s v="C1779"/>
    <d v="2020-10-21T00:00:00"/>
    <x v="22"/>
    <n v="1"/>
    <n v="2182"/>
    <n v="1200"/>
    <n v="1190"/>
    <n v="1566"/>
    <n v="523"/>
    <x v="39"/>
    <x v="23"/>
    <x v="281"/>
    <x v="3"/>
    <n v="6"/>
    <x v="9"/>
    <x v="1"/>
  </r>
  <r>
    <s v="AX14934"/>
    <s v="ENX2037"/>
    <s v="A156"/>
    <s v="EMP1039"/>
    <s v="C1662"/>
    <d v="2020-10-21T00:00:00"/>
    <x v="50"/>
    <n v="3"/>
    <n v="2091"/>
    <n v="1485"/>
    <n v="1464"/>
    <n v="2154"/>
    <n v="1797"/>
    <x v="36"/>
    <x v="28"/>
    <x v="757"/>
    <x v="1"/>
    <n v="6"/>
    <x v="9"/>
    <x v="1"/>
  </r>
  <r>
    <s v="AX14969"/>
    <s v="ENX2074"/>
    <s v="A127"/>
    <s v="EMP1002"/>
    <s v="C1215"/>
    <d v="2020-10-21T00:00:00"/>
    <x v="41"/>
    <n v="3"/>
    <n v="561"/>
    <n v="421"/>
    <n v="873"/>
    <n v="1134"/>
    <n v="2193"/>
    <x v="49"/>
    <x v="26"/>
    <x v="509"/>
    <x v="6"/>
    <n v="6"/>
    <x v="9"/>
    <x v="1"/>
  </r>
  <r>
    <s v="AX15007"/>
    <s v="ENX2005"/>
    <s v="A173"/>
    <s v="EMP1013"/>
    <s v="C1386"/>
    <d v="2020-10-21T00:00:00"/>
    <x v="79"/>
    <n v="1"/>
    <n v="203"/>
    <n v="154"/>
    <n v="1890"/>
    <n v="3778"/>
    <n v="702"/>
    <x v="6"/>
    <x v="26"/>
    <x v="320"/>
    <x v="6"/>
    <n v="7"/>
    <x v="9"/>
    <x v="1"/>
  </r>
  <r>
    <s v="AX15017"/>
    <s v="ENX2080"/>
    <s v="A154"/>
    <s v="EMP1031"/>
    <s v="C1498"/>
    <d v="2020-10-21T00:00:00"/>
    <x v="37"/>
    <n v="4"/>
    <n v="1103"/>
    <n v="838"/>
    <n v="1636"/>
    <n v="2044"/>
    <n v="64"/>
    <x v="53"/>
    <x v="9"/>
    <x v="272"/>
    <x v="5"/>
    <n v="7"/>
    <x v="9"/>
    <x v="1"/>
  </r>
  <r>
    <s v="AX15031"/>
    <s v="ENX2091"/>
    <s v="A160"/>
    <s v="EMP1000"/>
    <s v="C1032"/>
    <d v="2020-10-21T00:00:00"/>
    <x v="39"/>
    <n v="2"/>
    <n v="2091"/>
    <n v="1485"/>
    <n v="1800"/>
    <n v="3000"/>
    <n v="982"/>
    <x v="48"/>
    <x v="28"/>
    <x v="594"/>
    <x v="1"/>
    <n v="9"/>
    <x v="9"/>
    <x v="1"/>
  </r>
  <r>
    <s v="AX15037"/>
    <s v="ENX2073"/>
    <s v="A159"/>
    <s v="EMP1008"/>
    <s v="C1040"/>
    <d v="2020-10-21T00:00:00"/>
    <x v="85"/>
    <n v="1"/>
    <n v="1351"/>
    <n v="1108"/>
    <n v="7108"/>
    <n v="8564"/>
    <n v="824"/>
    <x v="62"/>
    <x v="2"/>
    <x v="146"/>
    <x v="1"/>
    <n v="10"/>
    <x v="9"/>
    <x v="1"/>
  </r>
  <r>
    <s v="AX15052"/>
    <s v="ENX2030"/>
    <s v="A103"/>
    <s v="EMP1025"/>
    <s v="C1588"/>
    <d v="2020-10-21T00:00:00"/>
    <x v="80"/>
    <n v="2"/>
    <n v="818"/>
    <n v="450"/>
    <n v="1294"/>
    <n v="1848"/>
    <n v="2200"/>
    <x v="25"/>
    <x v="21"/>
    <x v="261"/>
    <x v="3"/>
    <n v="10"/>
    <x v="9"/>
    <x v="1"/>
  </r>
  <r>
    <s v="AX15104"/>
    <s v="ENX2017"/>
    <s v="A173"/>
    <s v="EMP1041"/>
    <s v="C1766"/>
    <d v="2020-10-21T00:00:00"/>
    <x v="61"/>
    <n v="3"/>
    <n v="181"/>
    <n v="130"/>
    <n v="308"/>
    <n v="406"/>
    <n v="658"/>
    <x v="33"/>
    <x v="39"/>
    <x v="581"/>
    <x v="6"/>
    <n v="11"/>
    <x v="9"/>
    <x v="1"/>
  </r>
  <r>
    <s v="AX15120"/>
    <s v="ENX2074"/>
    <s v="A173"/>
    <s v="EMP1029"/>
    <s v="C1147"/>
    <d v="2020-10-21T00:00:00"/>
    <x v="41"/>
    <n v="3"/>
    <n v="203"/>
    <n v="154"/>
    <n v="1305"/>
    <n v="1590"/>
    <n v="492"/>
    <x v="26"/>
    <x v="36"/>
    <x v="350"/>
    <x v="0"/>
    <n v="12"/>
    <x v="9"/>
    <x v="1"/>
  </r>
  <r>
    <s v="AX15121"/>
    <s v="ENX2038"/>
    <s v="A143"/>
    <s v="EMP1016"/>
    <s v="C1780"/>
    <d v="2020-10-22T00:00:00"/>
    <x v="84"/>
    <n v="4"/>
    <n v="1889"/>
    <n v="945"/>
    <n v="4554"/>
    <n v="7230"/>
    <n v="174"/>
    <x v="13"/>
    <x v="25"/>
    <x v="473"/>
    <x v="5"/>
    <n v="12"/>
    <x v="9"/>
    <x v="0"/>
  </r>
  <r>
    <s v="AX15143"/>
    <s v="ENX2059"/>
    <s v="A128"/>
    <s v="EMP1034"/>
    <s v="C1414"/>
    <d v="2020-10-22T00:00:00"/>
    <x v="97"/>
    <n v="1"/>
    <n v="1522"/>
    <n v="791"/>
    <n v="1485"/>
    <n v="2091"/>
    <n v="408"/>
    <x v="53"/>
    <x v="5"/>
    <x v="642"/>
    <x v="3"/>
    <n v="2"/>
    <x v="9"/>
    <x v="1"/>
  </r>
  <r>
    <s v="AX15165"/>
    <s v="ENX2073"/>
    <s v="A134"/>
    <s v="EMP1041"/>
    <s v="C1687"/>
    <d v="2020-10-22T00:00:00"/>
    <x v="85"/>
    <n v="2"/>
    <n v="603"/>
    <n v="416"/>
    <n v="2946"/>
    <n v="4994"/>
    <n v="1380"/>
    <x v="11"/>
    <x v="12"/>
    <x v="173"/>
    <x v="6"/>
    <n v="4"/>
    <x v="9"/>
    <x v="1"/>
  </r>
  <r>
    <s v="AX15168"/>
    <s v="ENX2081"/>
    <s v="A103"/>
    <s v="EMP1001"/>
    <s v="C1114"/>
    <d v="2020-10-22T00:00:00"/>
    <x v="62"/>
    <n v="4"/>
    <n v="123"/>
    <n v="84"/>
    <n v="180"/>
    <n v="224"/>
    <n v="589"/>
    <x v="54"/>
    <x v="2"/>
    <x v="460"/>
    <x v="1"/>
    <n v="5"/>
    <x v="9"/>
    <x v="1"/>
  </r>
  <r>
    <s v="AX15170"/>
    <s v="ENX2023"/>
    <s v="A122"/>
    <s v="EMP1033"/>
    <s v="C1724"/>
    <d v="2020-10-22T00:00:00"/>
    <x v="57"/>
    <n v="1"/>
    <n v="1587"/>
    <n v="1301"/>
    <n v="716"/>
    <n v="1192"/>
    <n v="322"/>
    <x v="18"/>
    <x v="1"/>
    <x v="333"/>
    <x v="2"/>
    <n v="6"/>
    <x v="9"/>
    <x v="1"/>
  </r>
  <r>
    <s v="AX15185"/>
    <s v="ENX2063"/>
    <s v="A168"/>
    <s v="EMP1030"/>
    <s v="C1609"/>
    <d v="2020-10-22T00:00:00"/>
    <x v="83"/>
    <n v="3"/>
    <n v="584"/>
    <n v="420"/>
    <n v="90"/>
    <n v="112"/>
    <n v="3196"/>
    <x v="38"/>
    <x v="4"/>
    <x v="61"/>
    <x v="0"/>
    <n v="6"/>
    <x v="9"/>
    <x v="1"/>
  </r>
  <r>
    <s v="AX15223"/>
    <s v="ENX2032"/>
    <s v="A159"/>
    <s v="EMP1041"/>
    <s v="C1567"/>
    <d v="2020-10-22T00:00:00"/>
    <x v="47"/>
    <n v="3"/>
    <n v="123"/>
    <n v="84"/>
    <n v="1190"/>
    <n v="1566"/>
    <n v="554"/>
    <x v="33"/>
    <x v="6"/>
    <x v="366"/>
    <x v="4"/>
    <n v="7"/>
    <x v="9"/>
    <x v="1"/>
  </r>
  <r>
    <s v="AX15239"/>
    <s v="ENX2086"/>
    <s v="A134"/>
    <s v="EMP1019"/>
    <s v="C1589"/>
    <d v="2020-10-22T00:00:00"/>
    <x v="94"/>
    <n v="3"/>
    <n v="1278"/>
    <n v="665"/>
    <n v="589"/>
    <n v="1052"/>
    <n v="369"/>
    <x v="11"/>
    <x v="15"/>
    <x v="172"/>
    <x v="5"/>
    <n v="7"/>
    <x v="9"/>
    <x v="1"/>
  </r>
  <r>
    <s v="AX15245"/>
    <s v="ENX2088"/>
    <s v="A117"/>
    <s v="EMP1008"/>
    <s v="C1596"/>
    <d v="2020-10-22T00:00:00"/>
    <x v="48"/>
    <n v="2"/>
    <n v="2396"/>
    <n v="1965"/>
    <n v="1223"/>
    <n v="2005"/>
    <n v="3348"/>
    <x v="51"/>
    <x v="39"/>
    <x v="373"/>
    <x v="1"/>
    <n v="8"/>
    <x v="9"/>
    <x v="1"/>
  </r>
  <r>
    <s v="AX15247"/>
    <s v="ENX2018"/>
    <s v="A122"/>
    <s v="EMP1037"/>
    <s v="C1069"/>
    <d v="2020-10-22T00:00:00"/>
    <x v="8"/>
    <n v="1"/>
    <n v="2391"/>
    <n v="1291"/>
    <n v="3915"/>
    <n v="5436"/>
    <n v="1160"/>
    <x v="8"/>
    <x v="11"/>
    <x v="566"/>
    <x v="2"/>
    <n v="9"/>
    <x v="9"/>
    <x v="1"/>
  </r>
  <r>
    <s v="AX15259"/>
    <s v="ENX2044"/>
    <s v="A161"/>
    <s v="EMP1013"/>
    <s v="C1507"/>
    <d v="2020-10-22T00:00:00"/>
    <x v="54"/>
    <n v="1"/>
    <n v="886"/>
    <n v="478"/>
    <n v="584"/>
    <n v="913"/>
    <n v="606"/>
    <x v="24"/>
    <x v="40"/>
    <x v="22"/>
    <x v="3"/>
    <n v="10"/>
    <x v="9"/>
    <x v="1"/>
  </r>
  <r>
    <s v="AX15292"/>
    <s v="ENX2059"/>
    <s v="A126"/>
    <s v="EMP1018"/>
    <s v="C1740"/>
    <d v="2020-10-22T00:00:00"/>
    <x v="97"/>
    <n v="2"/>
    <n v="637"/>
    <n v="389"/>
    <n v="1752"/>
    <n v="2739"/>
    <n v="368"/>
    <x v="44"/>
    <x v="39"/>
    <x v="144"/>
    <x v="5"/>
    <n v="12"/>
    <x v="9"/>
    <x v="1"/>
  </r>
  <r>
    <s v="AX15332"/>
    <s v="ENX2076"/>
    <s v="A101"/>
    <s v="EMP1010"/>
    <s v="C1157"/>
    <d v="2020-10-23T00:00:00"/>
    <x v="15"/>
    <n v="4"/>
    <n v="400"/>
    <n v="208"/>
    <n v="154"/>
    <n v="203"/>
    <n v="34"/>
    <x v="5"/>
    <x v="32"/>
    <x v="453"/>
    <x v="3"/>
    <n v="1"/>
    <x v="9"/>
    <x v="1"/>
  </r>
  <r>
    <s v="AX15344"/>
    <s v="ENX2020"/>
    <s v="A137"/>
    <s v="EMP1003"/>
    <s v="C1496"/>
    <d v="2020-10-23T00:00:00"/>
    <x v="18"/>
    <n v="3"/>
    <n v="603"/>
    <n v="416"/>
    <n v="180"/>
    <n v="224"/>
    <n v="2481"/>
    <x v="29"/>
    <x v="39"/>
    <x v="279"/>
    <x v="1"/>
    <n v="2"/>
    <x v="9"/>
    <x v="1"/>
  </r>
  <r>
    <s v="AX15356"/>
    <s v="ENX2054"/>
    <s v="A121"/>
    <s v="EMP1002"/>
    <s v="C1234"/>
    <d v="2020-10-23T00:00:00"/>
    <x v="12"/>
    <n v="1"/>
    <n v="2091"/>
    <n v="1485"/>
    <n v="648"/>
    <n v="771"/>
    <n v="492"/>
    <x v="57"/>
    <x v="11"/>
    <x v="257"/>
    <x v="1"/>
    <n v="2"/>
    <x v="9"/>
    <x v="1"/>
  </r>
  <r>
    <s v="AX15368"/>
    <s v="ENX2079"/>
    <s v="A171"/>
    <s v="EMP1023"/>
    <s v="C1038"/>
    <d v="2020-10-23T00:00:00"/>
    <x v="9"/>
    <n v="3"/>
    <n v="2091"/>
    <n v="1485"/>
    <n v="1108"/>
    <n v="1351"/>
    <n v="322"/>
    <x v="0"/>
    <x v="18"/>
    <x v="37"/>
    <x v="2"/>
    <n v="5"/>
    <x v="9"/>
    <x v="1"/>
  </r>
  <r>
    <s v="AX15399"/>
    <s v="ENX2085"/>
    <s v="A112"/>
    <s v="EMP1023"/>
    <s v="C1126"/>
    <d v="2020-10-23T00:00:00"/>
    <x v="29"/>
    <n v="2"/>
    <n v="1278"/>
    <n v="665"/>
    <n v="2886"/>
    <n v="4242"/>
    <n v="238"/>
    <x v="12"/>
    <x v="27"/>
    <x v="487"/>
    <x v="2"/>
    <n v="5"/>
    <x v="9"/>
    <x v="1"/>
  </r>
  <r>
    <s v="AX15401"/>
    <s v="ENX2099"/>
    <s v="A135"/>
    <s v="EMP1035"/>
    <s v="C1405"/>
    <d v="2020-10-23T00:00:00"/>
    <x v="52"/>
    <n v="3"/>
    <n v="2495"/>
    <n v="1896"/>
    <n v="683"/>
    <n v="1119"/>
    <n v="106"/>
    <x v="11"/>
    <x v="15"/>
    <x v="727"/>
    <x v="4"/>
    <n v="6"/>
    <x v="9"/>
    <x v="1"/>
  </r>
  <r>
    <s v="AX15446"/>
    <s v="ENX2083"/>
    <s v="A160"/>
    <s v="EMP1019"/>
    <s v="C1138"/>
    <d v="2020-10-23T00:00:00"/>
    <x v="59"/>
    <n v="1"/>
    <n v="913"/>
    <n v="584"/>
    <n v="2970"/>
    <n v="4182"/>
    <n v="782"/>
    <x v="19"/>
    <x v="39"/>
    <x v="792"/>
    <x v="5"/>
    <n v="10"/>
    <x v="9"/>
    <x v="1"/>
  </r>
  <r>
    <s v="AX15451"/>
    <s v="ENX2003"/>
    <s v="A136"/>
    <s v="EMP1007"/>
    <s v="C1598"/>
    <d v="2020-10-23T00:00:00"/>
    <x v="22"/>
    <n v="3"/>
    <n v="913"/>
    <n v="584"/>
    <n v="790"/>
    <n v="1112"/>
    <n v="589"/>
    <x v="70"/>
    <x v="35"/>
    <x v="282"/>
    <x v="2"/>
    <n v="10"/>
    <x v="9"/>
    <x v="1"/>
  </r>
  <r>
    <s v="AX15464"/>
    <s v="ENX2074"/>
    <s v="A114"/>
    <s v="EMP1004"/>
    <s v="C1238"/>
    <d v="2020-10-23T00:00:00"/>
    <x v="41"/>
    <n v="2"/>
    <n v="217"/>
    <n v="171"/>
    <n v="1350"/>
    <n v="2454"/>
    <n v="102"/>
    <x v="11"/>
    <x v="37"/>
    <x v="718"/>
    <x v="2"/>
    <n v="11"/>
    <x v="9"/>
    <x v="1"/>
  </r>
  <r>
    <s v="AX15467"/>
    <s v="ENX2020"/>
    <s v="A112"/>
    <s v="EMP1038"/>
    <s v="C1471"/>
    <d v="2020-10-23T00:00:00"/>
    <x v="18"/>
    <n v="1"/>
    <n v="1414"/>
    <n v="962"/>
    <n v="510"/>
    <n v="784"/>
    <n v="267"/>
    <x v="13"/>
    <x v="10"/>
    <x v="781"/>
    <x v="4"/>
    <n v="11"/>
    <x v="9"/>
    <x v="1"/>
  </r>
  <r>
    <s v="AX15468"/>
    <s v="ENX2040"/>
    <s v="A130"/>
    <s v="EMP1020"/>
    <s v="C1619"/>
    <d v="2020-10-24T00:00:00"/>
    <x v="4"/>
    <n v="1"/>
    <n v="800"/>
    <n v="536"/>
    <n v="61"/>
    <n v="95"/>
    <n v="463"/>
    <x v="21"/>
    <x v="18"/>
    <x v="699"/>
    <x v="5"/>
    <n v="1"/>
    <x v="9"/>
    <x v="1"/>
  </r>
  <r>
    <s v="AX15474"/>
    <s v="ENX2084"/>
    <s v="A169"/>
    <s v="EMP1029"/>
    <s v="C1315"/>
    <d v="2020-10-24T00:00:00"/>
    <x v="10"/>
    <n v="1"/>
    <n v="504"/>
    <n v="408"/>
    <n v="421"/>
    <n v="561"/>
    <n v="408"/>
    <x v="31"/>
    <x v="6"/>
    <x v="305"/>
    <x v="6"/>
    <n v="4"/>
    <x v="9"/>
    <x v="1"/>
  </r>
  <r>
    <s v="AX15477"/>
    <s v="ENX2056"/>
    <s v="A104"/>
    <s v="EMP1023"/>
    <s v="C1164"/>
    <d v="2020-10-24T00:00:00"/>
    <x v="64"/>
    <n v="2"/>
    <n v="2396"/>
    <n v="1965"/>
    <n v="1291"/>
    <n v="2391"/>
    <n v="990"/>
    <x v="46"/>
    <x v="17"/>
    <x v="759"/>
    <x v="3"/>
    <n v="7"/>
    <x v="9"/>
    <x v="1"/>
  </r>
  <r>
    <s v="AX15495"/>
    <s v="ENX2023"/>
    <s v="A111"/>
    <s v="EMP1042"/>
    <s v="C1558"/>
    <d v="2020-10-24T00:00:00"/>
    <x v="57"/>
    <n v="4"/>
    <n v="35"/>
    <n v="22"/>
    <n v="5895"/>
    <n v="7188"/>
    <n v="2640"/>
    <x v="2"/>
    <x v="8"/>
    <x v="535"/>
    <x v="2"/>
    <n v="9"/>
    <x v="9"/>
    <x v="1"/>
  </r>
  <r>
    <s v="AX15510"/>
    <s v="ENX2035"/>
    <s v="A152"/>
    <s v="EMP1030"/>
    <s v="C1497"/>
    <d v="2020-10-24T00:00:00"/>
    <x v="26"/>
    <n v="1"/>
    <n v="1077"/>
    <n v="732"/>
    <n v="154"/>
    <n v="203"/>
    <n v="420"/>
    <x v="19"/>
    <x v="24"/>
    <x v="509"/>
    <x v="0"/>
    <n v="10"/>
    <x v="9"/>
    <x v="1"/>
  </r>
  <r>
    <s v="AX15512"/>
    <s v="ENX2022"/>
    <s v="A132"/>
    <s v="EMP1036"/>
    <s v="C1304"/>
    <d v="2020-10-24T00:00:00"/>
    <x v="27"/>
    <n v="1"/>
    <n v="1522"/>
    <n v="791"/>
    <n v="1580"/>
    <n v="2224"/>
    <n v="589"/>
    <x v="9"/>
    <x v="25"/>
    <x v="224"/>
    <x v="6"/>
    <n v="10"/>
    <x v="9"/>
    <x v="1"/>
  </r>
  <r>
    <s v="AX15516"/>
    <s v="ENX2001"/>
    <s v="A132"/>
    <s v="EMP1004"/>
    <s v="C1134"/>
    <d v="2020-10-24T00:00:00"/>
    <x v="93"/>
    <n v="1"/>
    <n v="603"/>
    <n v="416"/>
    <n v="1602"/>
    <n v="2541"/>
    <n v="351"/>
    <x v="1"/>
    <x v="14"/>
    <x v="523"/>
    <x v="0"/>
    <n v="10"/>
    <x v="9"/>
    <x v="1"/>
  </r>
  <r>
    <s v="AX15522"/>
    <s v="ENX2060"/>
    <s v="A125"/>
    <s v="EMP1022"/>
    <s v="C1311"/>
    <d v="2020-10-24T00:00:00"/>
    <x v="73"/>
    <n v="3"/>
    <n v="799"/>
    <n v="455"/>
    <n v="1696"/>
    <n v="2120"/>
    <n v="1053"/>
    <x v="34"/>
    <x v="19"/>
    <x v="545"/>
    <x v="5"/>
    <n v="10"/>
    <x v="9"/>
    <x v="1"/>
  </r>
  <r>
    <s v="AX15531"/>
    <s v="ENX2039"/>
    <s v="A104"/>
    <s v="EMP1042"/>
    <s v="C1244"/>
    <d v="2020-10-25T00:00:00"/>
    <x v="96"/>
    <n v="3"/>
    <n v="1587"/>
    <n v="1301"/>
    <n v="504"/>
    <n v="951"/>
    <n v="95"/>
    <x v="64"/>
    <x v="37"/>
    <x v="138"/>
    <x v="0"/>
    <n v="12"/>
    <x v="9"/>
    <x v="0"/>
  </r>
  <r>
    <s v="AX15533"/>
    <s v="ENX2023"/>
    <s v="A159"/>
    <s v="EMP1006"/>
    <s v="C1273"/>
    <d v="2020-10-25T00:00:00"/>
    <x v="57"/>
    <n v="1"/>
    <n v="392"/>
    <n v="255"/>
    <n v="1295"/>
    <n v="1639"/>
    <n v="192"/>
    <x v="2"/>
    <x v="1"/>
    <x v="579"/>
    <x v="2"/>
    <n v="1"/>
    <x v="9"/>
    <x v="1"/>
  </r>
  <r>
    <s v="AX15538"/>
    <s v="ENX2098"/>
    <s v="A127"/>
    <s v="EMP1023"/>
    <s v="C1355"/>
    <d v="2020-10-25T00:00:00"/>
    <x v="69"/>
    <n v="1"/>
    <n v="530"/>
    <n v="435"/>
    <n v="2196"/>
    <n v="3231"/>
    <n v="51"/>
    <x v="30"/>
    <x v="13"/>
    <x v="198"/>
    <x v="6"/>
    <n v="2"/>
    <x v="9"/>
    <x v="1"/>
  </r>
  <r>
    <s v="AX15551"/>
    <s v="ENX2026"/>
    <s v="A173"/>
    <s v="EMP1023"/>
    <s v="C1125"/>
    <d v="2020-10-25T00:00:00"/>
    <x v="74"/>
    <n v="1"/>
    <n v="1725"/>
    <n v="1363"/>
    <n v="2454"/>
    <n v="3066"/>
    <n v="161"/>
    <x v="10"/>
    <x v="43"/>
    <x v="59"/>
    <x v="1"/>
    <n v="3"/>
    <x v="9"/>
    <x v="1"/>
  </r>
  <r>
    <s v="AX15563"/>
    <s v="ENX2020"/>
    <s v="A156"/>
    <s v="EMP1003"/>
    <s v="C1237"/>
    <d v="2020-10-25T00:00:00"/>
    <x v="18"/>
    <n v="1"/>
    <n v="1351"/>
    <n v="1108"/>
    <n v="1602"/>
    <n v="2541"/>
    <n v="1140"/>
    <x v="67"/>
    <x v="33"/>
    <x v="611"/>
    <x v="1"/>
    <n v="4"/>
    <x v="9"/>
    <x v="1"/>
  </r>
  <r>
    <s v="AX15570"/>
    <s v="ENX2087"/>
    <s v="A162"/>
    <s v="EMP1003"/>
    <s v="C1592"/>
    <d v="2020-10-25T00:00:00"/>
    <x v="95"/>
    <n v="1"/>
    <n v="1587"/>
    <n v="1301"/>
    <n v="584"/>
    <n v="712"/>
    <n v="344"/>
    <x v="12"/>
    <x v="39"/>
    <x v="622"/>
    <x v="2"/>
    <n v="5"/>
    <x v="9"/>
    <x v="1"/>
  </r>
  <r>
    <s v="AX15599"/>
    <s v="ENX2080"/>
    <s v="A112"/>
    <s v="EMP1021"/>
    <s v="C1617"/>
    <d v="2020-10-25T00:00:00"/>
    <x v="37"/>
    <n v="2"/>
    <n v="1052"/>
    <n v="589"/>
    <n v="376"/>
    <n v="458"/>
    <n v="82"/>
    <x v="62"/>
    <x v="27"/>
    <x v="64"/>
    <x v="3"/>
    <n v="9"/>
    <x v="9"/>
    <x v="1"/>
  </r>
  <r>
    <s v="AX15607"/>
    <s v="ENX2029"/>
    <s v="A101"/>
    <s v="EMP1041"/>
    <s v="C1129"/>
    <d v="2020-10-25T00:00:00"/>
    <x v="3"/>
    <n v="1"/>
    <n v="603"/>
    <n v="416"/>
    <n v="4419"/>
    <n v="7491"/>
    <n v="275"/>
    <x v="23"/>
    <x v="22"/>
    <x v="631"/>
    <x v="3"/>
    <n v="12"/>
    <x v="9"/>
    <x v="1"/>
  </r>
  <r>
    <s v="AX15618"/>
    <s v="ENX2090"/>
    <s v="A110"/>
    <s v="EMP1042"/>
    <s v="C1766"/>
    <d v="2020-10-25T00:00:00"/>
    <x v="55"/>
    <n v="1"/>
    <n v="1494"/>
    <n v="971"/>
    <n v="6072"/>
    <n v="9640"/>
    <n v="364"/>
    <x v="37"/>
    <x v="38"/>
    <x v="330"/>
    <x v="5"/>
    <n v="12"/>
    <x v="9"/>
    <x v="1"/>
  </r>
  <r>
    <s v="AX15659"/>
    <s v="ENX2036"/>
    <s v="A154"/>
    <s v="EMP1000"/>
    <s v="C1690"/>
    <d v="2020-10-26T00:00:00"/>
    <x v="1"/>
    <n v="1"/>
    <n v="502"/>
    <n v="296"/>
    <n v="1230"/>
    <n v="1783"/>
    <n v="447"/>
    <x v="41"/>
    <x v="3"/>
    <x v="456"/>
    <x v="5"/>
    <n v="1"/>
    <x v="9"/>
    <x v="1"/>
  </r>
  <r>
    <s v="AX15683"/>
    <s v="ENX2042"/>
    <s v="A162"/>
    <s v="EMP1013"/>
    <s v="C1140"/>
    <d v="2020-10-26T00:00:00"/>
    <x v="49"/>
    <n v="4"/>
    <n v="368"/>
    <n v="294"/>
    <n v="450"/>
    <n v="818"/>
    <n v="662"/>
    <x v="56"/>
    <x v="13"/>
    <x v="631"/>
    <x v="6"/>
    <n v="2"/>
    <x v="9"/>
    <x v="1"/>
  </r>
  <r>
    <s v="AX15707"/>
    <s v="ENX2077"/>
    <s v="A131"/>
    <s v="EMP1040"/>
    <s v="C1743"/>
    <d v="2020-10-26T00:00:00"/>
    <x v="51"/>
    <n v="4"/>
    <n v="315"/>
    <n v="208"/>
    <n v="1366"/>
    <n v="2356"/>
    <n v="1131"/>
    <x v="3"/>
    <x v="38"/>
    <x v="495"/>
    <x v="5"/>
    <n v="3"/>
    <x v="9"/>
    <x v="1"/>
  </r>
  <r>
    <s v="AX15730"/>
    <s v="ENX2083"/>
    <s v="A143"/>
    <s v="EMP1014"/>
    <s v="C1001"/>
    <d v="2020-10-26T00:00:00"/>
    <x v="59"/>
    <n v="4"/>
    <n v="95"/>
    <n v="61"/>
    <n v="2502"/>
    <n v="3052"/>
    <n v="192"/>
    <x v="57"/>
    <x v="22"/>
    <x v="190"/>
    <x v="2"/>
    <n v="4"/>
    <x v="9"/>
    <x v="1"/>
  </r>
  <r>
    <s v="AX15747"/>
    <s v="ENX2023"/>
    <s v="A131"/>
    <s v="EMP1000"/>
    <s v="C1449"/>
    <d v="2020-10-26T00:00:00"/>
    <x v="57"/>
    <n v="1"/>
    <n v="1052"/>
    <n v="589"/>
    <n v="3519"/>
    <n v="5586"/>
    <n v="212"/>
    <x v="46"/>
    <x v="30"/>
    <x v="44"/>
    <x v="4"/>
    <n v="5"/>
    <x v="9"/>
    <x v="1"/>
  </r>
  <r>
    <s v="AX15752"/>
    <s v="ENX2002"/>
    <s v="A152"/>
    <s v="EMP1032"/>
    <s v="C1718"/>
    <d v="2020-10-26T00:00:00"/>
    <x v="100"/>
    <n v="4"/>
    <n v="203"/>
    <n v="154"/>
    <n v="3070"/>
    <n v="4514"/>
    <n v="128"/>
    <x v="5"/>
    <x v="30"/>
    <x v="14"/>
    <x v="4"/>
    <n v="7"/>
    <x v="9"/>
    <x v="1"/>
  </r>
  <r>
    <s v="AX15756"/>
    <s v="ENX2083"/>
    <s v="A124"/>
    <s v="EMP1000"/>
    <s v="C1057"/>
    <d v="2020-10-26T00:00:00"/>
    <x v="59"/>
    <n v="3"/>
    <n v="596"/>
    <n v="358"/>
    <n v="4605"/>
    <n v="6771"/>
    <n v="420"/>
    <x v="56"/>
    <x v="7"/>
    <x v="383"/>
    <x v="6"/>
    <n v="7"/>
    <x v="9"/>
    <x v="1"/>
  </r>
  <r>
    <s v="AX15772"/>
    <s v="ENX2059"/>
    <s v="A149"/>
    <s v="EMP1028"/>
    <s v="C1596"/>
    <d v="2020-10-26T00:00:00"/>
    <x v="97"/>
    <n v="1"/>
    <n v="1798"/>
    <n v="971"/>
    <n v="425"/>
    <n v="545"/>
    <n v="560"/>
    <x v="54"/>
    <x v="18"/>
    <x v="693"/>
    <x v="5"/>
    <n v="8"/>
    <x v="9"/>
    <x v="1"/>
  </r>
  <r>
    <s v="AX15773"/>
    <s v="ENX2100"/>
    <s v="A148"/>
    <s v="EMP1037"/>
    <s v="C1747"/>
    <d v="2020-10-26T00:00:00"/>
    <x v="28"/>
    <n v="1"/>
    <n v="502"/>
    <n v="296"/>
    <n v="872"/>
    <n v="1743"/>
    <n v="486"/>
    <x v="72"/>
    <x v="36"/>
    <x v="573"/>
    <x v="2"/>
    <n v="9"/>
    <x v="9"/>
    <x v="1"/>
  </r>
  <r>
    <s v="AX15775"/>
    <s v="ENX2052"/>
    <s v="A158"/>
    <s v="EMP1024"/>
    <s v="C1362"/>
    <d v="2020-10-26T00:00:00"/>
    <x v="45"/>
    <n v="2"/>
    <n v="1862"/>
    <n v="1173"/>
    <n v="1485"/>
    <n v="2091"/>
    <n v="589"/>
    <x v="10"/>
    <x v="27"/>
    <x v="227"/>
    <x v="5"/>
    <n v="10"/>
    <x v="9"/>
    <x v="1"/>
  </r>
  <r>
    <s v="AX15789"/>
    <s v="ENX2031"/>
    <s v="A107"/>
    <s v="EMP1012"/>
    <s v="C1284"/>
    <d v="2020-10-26T00:00:00"/>
    <x v="88"/>
    <n v="1"/>
    <n v="2283"/>
    <n v="1484"/>
    <n v="455"/>
    <n v="799"/>
    <n v="452"/>
    <x v="41"/>
    <x v="8"/>
    <x v="621"/>
    <x v="3"/>
    <n v="11"/>
    <x v="9"/>
    <x v="1"/>
  </r>
  <r>
    <s v="AX15802"/>
    <s v="ENX2045"/>
    <s v="A107"/>
    <s v="EMP1022"/>
    <s v="C1660"/>
    <d v="2020-10-26T00:00:00"/>
    <x v="65"/>
    <n v="1"/>
    <n v="871"/>
    <n v="540"/>
    <n v="1364"/>
    <n v="2676"/>
    <n v="1032"/>
    <x v="53"/>
    <x v="14"/>
    <x v="447"/>
    <x v="4"/>
    <n v="11"/>
    <x v="9"/>
    <x v="1"/>
  </r>
  <r>
    <s v="AX15906"/>
    <s v="ENX2042"/>
    <s v="A102"/>
    <s v="EMP1030"/>
    <s v="C1313"/>
    <d v="2020-10-26T00:00:00"/>
    <x v="49"/>
    <n v="1"/>
    <n v="947"/>
    <n v="786"/>
    <n v="945"/>
    <n v="1889"/>
    <n v="1302"/>
    <x v="32"/>
    <x v="27"/>
    <x v="589"/>
    <x v="2"/>
    <n v="11"/>
    <x v="9"/>
    <x v="1"/>
  </r>
  <r>
    <s v="AX15912"/>
    <s v="ENX2011"/>
    <s v="A140"/>
    <s v="EMP1017"/>
    <s v="C1658"/>
    <d v="2020-10-27T00:00:00"/>
    <x v="81"/>
    <n v="3"/>
    <n v="112"/>
    <n v="90"/>
    <n v="1608"/>
    <n v="2400"/>
    <n v="49"/>
    <x v="36"/>
    <x v="19"/>
    <x v="508"/>
    <x v="6"/>
    <n v="12"/>
    <x v="9"/>
    <x v="0"/>
  </r>
  <r>
    <s v="AX15923"/>
    <s v="ENX2091"/>
    <s v="A147"/>
    <s v="EMP1038"/>
    <s v="C1798"/>
    <d v="2020-10-27T00:00:00"/>
    <x v="39"/>
    <n v="3"/>
    <n v="2353"/>
    <n v="1788"/>
    <n v="3753"/>
    <n v="4578"/>
    <n v="560"/>
    <x v="72"/>
    <x v="35"/>
    <x v="468"/>
    <x v="4"/>
    <n v="12"/>
    <x v="9"/>
    <x v="0"/>
  </r>
  <r>
    <s v="AX15929"/>
    <s v="ENX2080"/>
    <s v="A115"/>
    <s v="EMP1044"/>
    <s v="C1280"/>
    <d v="2020-10-27T00:00:00"/>
    <x v="37"/>
    <n v="3"/>
    <n v="315"/>
    <n v="208"/>
    <n v="504"/>
    <n v="951"/>
    <n v="748"/>
    <x v="0"/>
    <x v="21"/>
    <x v="738"/>
    <x v="1"/>
    <n v="1"/>
    <x v="9"/>
    <x v="1"/>
  </r>
  <r>
    <s v="AX15934"/>
    <s v="ENX2009"/>
    <s v="A166"/>
    <s v="EMP1015"/>
    <s v="C1761"/>
    <d v="2020-10-27T00:00:00"/>
    <x v="75"/>
    <n v="2"/>
    <n v="1500"/>
    <n v="900"/>
    <n v="1261"/>
    <n v="1638"/>
    <n v="285"/>
    <x v="33"/>
    <x v="37"/>
    <x v="44"/>
    <x v="3"/>
    <n v="2"/>
    <x v="9"/>
    <x v="1"/>
  </r>
  <r>
    <s v="AX15944"/>
    <s v="ENX2052"/>
    <s v="A120"/>
    <s v="EMP1039"/>
    <s v="C1199"/>
    <d v="2020-10-27T00:00:00"/>
    <x v="45"/>
    <n v="1"/>
    <n v="2497"/>
    <n v="1473"/>
    <n v="1046"/>
    <n v="1635"/>
    <n v="1100"/>
    <x v="1"/>
    <x v="36"/>
    <x v="755"/>
    <x v="5"/>
    <n v="2"/>
    <x v="9"/>
    <x v="1"/>
  </r>
  <r>
    <s v="AX15955"/>
    <s v="ENX2017"/>
    <s v="A161"/>
    <s v="EMP1042"/>
    <s v="C1289"/>
    <d v="2020-10-27T00:00:00"/>
    <x v="61"/>
    <n v="4"/>
    <n v="356"/>
    <n v="292"/>
    <n v="1473"/>
    <n v="2497"/>
    <n v="1790"/>
    <x v="16"/>
    <x v="36"/>
    <x v="420"/>
    <x v="5"/>
    <n v="4"/>
    <x v="9"/>
    <x v="1"/>
  </r>
  <r>
    <s v="AX15956"/>
    <s v="ENX2003"/>
    <s v="A146"/>
    <s v="EMP1042"/>
    <s v="C1371"/>
    <d v="2020-10-27T00:00:00"/>
    <x v="22"/>
    <n v="4"/>
    <n v="1639"/>
    <n v="1295"/>
    <n v="971"/>
    <n v="1494"/>
    <n v="599"/>
    <x v="1"/>
    <x v="41"/>
    <x v="594"/>
    <x v="0"/>
    <n v="6"/>
    <x v="9"/>
    <x v="1"/>
  </r>
  <r>
    <s v="AX15959"/>
    <s v="ENX2061"/>
    <s v="A167"/>
    <s v="EMP1010"/>
    <s v="C1069"/>
    <d v="2020-10-27T00:00:00"/>
    <x v="72"/>
    <n v="3"/>
    <n v="2257"/>
    <n v="1535"/>
    <n v="1223"/>
    <n v="2005"/>
    <n v="369"/>
    <x v="63"/>
    <x v="33"/>
    <x v="23"/>
    <x v="1"/>
    <n v="8"/>
    <x v="9"/>
    <x v="1"/>
  </r>
  <r>
    <s v="AX15972"/>
    <s v="ENX2095"/>
    <s v="A115"/>
    <s v="EMP1022"/>
    <s v="C1773"/>
    <d v="2020-10-27T00:00:00"/>
    <x v="42"/>
    <n v="2"/>
    <n v="880"/>
    <n v="634"/>
    <n v="540"/>
    <n v="871"/>
    <n v="48"/>
    <x v="22"/>
    <x v="6"/>
    <x v="688"/>
    <x v="0"/>
    <n v="8"/>
    <x v="9"/>
    <x v="1"/>
  </r>
  <r>
    <s v="AX15978"/>
    <s v="ENX2080"/>
    <s v="A151"/>
    <s v="EMP1012"/>
    <s v="C1799"/>
    <d v="2020-10-27T00:00:00"/>
    <x v="37"/>
    <n v="1"/>
    <n v="1639"/>
    <n v="1295"/>
    <n v="3036"/>
    <n v="4820"/>
    <n v="871"/>
    <x v="12"/>
    <x v="17"/>
    <x v="524"/>
    <x v="4"/>
    <n v="8"/>
    <x v="9"/>
    <x v="1"/>
  </r>
  <r>
    <s v="AX16016"/>
    <s v="ENX2041"/>
    <s v="A119"/>
    <s v="EMP1016"/>
    <s v="C1736"/>
    <d v="2020-10-27T00:00:00"/>
    <x v="7"/>
    <n v="3"/>
    <n v="181"/>
    <n v="130"/>
    <n v="5892"/>
    <n v="9988"/>
    <n v="855"/>
    <x v="43"/>
    <x v="11"/>
    <x v="366"/>
    <x v="3"/>
    <n v="11"/>
    <x v="9"/>
    <x v="1"/>
  </r>
  <r>
    <s v="AX16033"/>
    <s v="ENX2045"/>
    <s v="A127"/>
    <s v="EMP1003"/>
    <s v="C1170"/>
    <d v="2020-10-27T00:00:00"/>
    <x v="65"/>
    <n v="1"/>
    <n v="35"/>
    <n v="22"/>
    <n v="435"/>
    <n v="530"/>
    <n v="256"/>
    <x v="72"/>
    <x v="32"/>
    <x v="94"/>
    <x v="6"/>
    <n v="11"/>
    <x v="9"/>
    <x v="1"/>
  </r>
  <r>
    <s v="AX16053"/>
    <s v="ENX2008"/>
    <s v="A155"/>
    <s v="EMP1001"/>
    <s v="C1579"/>
    <d v="2020-10-27T00:00:00"/>
    <x v="24"/>
    <n v="4"/>
    <n v="1743"/>
    <n v="872"/>
    <n v="376"/>
    <n v="458"/>
    <n v="275"/>
    <x v="6"/>
    <x v="29"/>
    <x v="252"/>
    <x v="0"/>
    <n v="12"/>
    <x v="9"/>
    <x v="1"/>
  </r>
  <r>
    <s v="AX16063"/>
    <s v="ENX2028"/>
    <s v="A153"/>
    <s v="EMP1044"/>
    <s v="C1198"/>
    <d v="2020-10-28T00:00:00"/>
    <x v="5"/>
    <n v="3"/>
    <n v="203"/>
    <n v="154"/>
    <n v="1321"/>
    <n v="1972"/>
    <n v="384"/>
    <x v="61"/>
    <x v="13"/>
    <x v="789"/>
    <x v="0"/>
    <n v="1"/>
    <x v="9"/>
    <x v="1"/>
  </r>
  <r>
    <s v="AX16136"/>
    <s v="ENX2094"/>
    <s v="A107"/>
    <s v="EMP1019"/>
    <s v="C1656"/>
    <d v="2020-10-28T00:00:00"/>
    <x v="90"/>
    <n v="4"/>
    <n v="826"/>
    <n v="562"/>
    <n v="786"/>
    <n v="947"/>
    <n v="599"/>
    <x v="7"/>
    <x v="44"/>
    <x v="375"/>
    <x v="1"/>
    <n v="2"/>
    <x v="9"/>
    <x v="1"/>
  </r>
  <r>
    <s v="AX16142"/>
    <s v="ENX2055"/>
    <s v="A104"/>
    <s v="EMP1022"/>
    <s v="C1498"/>
    <d v="2020-10-28T00:00:00"/>
    <x v="71"/>
    <n v="4"/>
    <n v="1052"/>
    <n v="589"/>
    <n v="291"/>
    <n v="378"/>
    <n v="99"/>
    <x v="18"/>
    <x v="38"/>
    <x v="318"/>
    <x v="5"/>
    <n v="9"/>
    <x v="9"/>
    <x v="1"/>
  </r>
  <r>
    <s v="AX16149"/>
    <s v="ENX2001"/>
    <s v="A173"/>
    <s v="EMP1017"/>
    <s v="C1141"/>
    <d v="2020-10-28T00:00:00"/>
    <x v="93"/>
    <n v="4"/>
    <n v="951"/>
    <n v="504"/>
    <n v="807"/>
    <n v="1104"/>
    <n v="39"/>
    <x v="23"/>
    <x v="6"/>
    <x v="723"/>
    <x v="4"/>
    <n v="10"/>
    <x v="9"/>
    <x v="1"/>
  </r>
  <r>
    <s v="AX16151"/>
    <s v="ENX2019"/>
    <s v="A147"/>
    <s v="EMP1029"/>
    <s v="C1274"/>
    <d v="2020-10-28T00:00:00"/>
    <x v="60"/>
    <n v="4"/>
    <n v="368"/>
    <n v="269"/>
    <n v="22"/>
    <n v="35"/>
    <n v="768"/>
    <x v="45"/>
    <x v="1"/>
    <x v="247"/>
    <x v="3"/>
    <n v="11"/>
    <x v="9"/>
    <x v="1"/>
  </r>
  <r>
    <s v="AX16161"/>
    <s v="ENX2078"/>
    <s v="A146"/>
    <s v="EMP1006"/>
    <s v="C1546"/>
    <d v="2020-10-28T00:00:00"/>
    <x v="66"/>
    <n v="2"/>
    <n v="667"/>
    <n v="387"/>
    <n v="1518"/>
    <n v="2410"/>
    <n v="2400"/>
    <x v="2"/>
    <x v="23"/>
    <x v="277"/>
    <x v="2"/>
    <n v="11"/>
    <x v="9"/>
    <x v="1"/>
  </r>
  <r>
    <s v="AX16169"/>
    <s v="ENX2076"/>
    <s v="A130"/>
    <s v="EMP1010"/>
    <s v="C1227"/>
    <d v="2020-10-29T00:00:00"/>
    <x v="15"/>
    <n v="3"/>
    <n v="1380"/>
    <n v="1090"/>
    <n v="455"/>
    <n v="799"/>
    <n v="660"/>
    <x v="33"/>
    <x v="33"/>
    <x v="573"/>
    <x v="1"/>
    <n v="12"/>
    <x v="9"/>
    <x v="0"/>
  </r>
  <r>
    <s v="AX16182"/>
    <s v="ENX2007"/>
    <s v="A128"/>
    <s v="EMP1044"/>
    <s v="C1082"/>
    <d v="2020-10-29T00:00:00"/>
    <x v="63"/>
    <n v="1"/>
    <n v="368"/>
    <n v="294"/>
    <n v="424"/>
    <n v="530"/>
    <n v="589"/>
    <x v="9"/>
    <x v="9"/>
    <x v="788"/>
    <x v="0"/>
    <n v="1"/>
    <x v="9"/>
    <x v="1"/>
  </r>
  <r>
    <s v="AX16195"/>
    <s v="ENX2035"/>
    <s v="A112"/>
    <s v="EMP1011"/>
    <s v="C1449"/>
    <d v="2020-10-29T00:00:00"/>
    <x v="26"/>
    <n v="1"/>
    <n v="2353"/>
    <n v="1788"/>
    <n v="1742"/>
    <n v="3416"/>
    <n v="714"/>
    <x v="6"/>
    <x v="21"/>
    <x v="679"/>
    <x v="1"/>
    <n v="3"/>
    <x v="9"/>
    <x v="1"/>
  </r>
  <r>
    <s v="AX16210"/>
    <s v="ENX2003"/>
    <s v="A139"/>
    <s v="EMP1021"/>
    <s v="C1064"/>
    <d v="2020-10-29T00:00:00"/>
    <x v="22"/>
    <n v="1"/>
    <n v="378"/>
    <n v="291"/>
    <n v="1173"/>
    <n v="1862"/>
    <n v="368"/>
    <x v="73"/>
    <x v="2"/>
    <x v="229"/>
    <x v="2"/>
    <n v="3"/>
    <x v="9"/>
    <x v="1"/>
  </r>
  <r>
    <s v="AX16247"/>
    <s v="ENX2010"/>
    <s v="A129"/>
    <s v="EMP1035"/>
    <s v="C1056"/>
    <d v="2020-10-29T00:00:00"/>
    <x v="43"/>
    <n v="2"/>
    <n v="556"/>
    <n v="395"/>
    <n v="1614"/>
    <n v="2934"/>
    <n v="1128"/>
    <x v="53"/>
    <x v="30"/>
    <x v="690"/>
    <x v="4"/>
    <n v="4"/>
    <x v="9"/>
    <x v="1"/>
  </r>
  <r>
    <s v="AX16248"/>
    <s v="ENX2051"/>
    <s v="A136"/>
    <s v="EMP1001"/>
    <s v="C1539"/>
    <d v="2020-10-29T00:00:00"/>
    <x v="14"/>
    <n v="4"/>
    <n v="123"/>
    <n v="84"/>
    <n v="1291"/>
    <n v="2391"/>
    <n v="49"/>
    <x v="45"/>
    <x v="10"/>
    <x v="559"/>
    <x v="1"/>
    <n v="4"/>
    <x v="9"/>
    <x v="1"/>
  </r>
  <r>
    <s v="AX16281"/>
    <s v="ENX2051"/>
    <s v="A119"/>
    <s v="EMP1017"/>
    <s v="C1002"/>
    <d v="2020-10-29T00:00:00"/>
    <x v="14"/>
    <n v="1"/>
    <n v="181"/>
    <n v="130"/>
    <n v="4432"/>
    <n v="5404"/>
    <n v="447"/>
    <x v="14"/>
    <x v="17"/>
    <x v="354"/>
    <x v="5"/>
    <n v="4"/>
    <x v="9"/>
    <x v="1"/>
  </r>
  <r>
    <s v="AX16284"/>
    <s v="ENX2073"/>
    <s v="A119"/>
    <s v="EMP1021"/>
    <s v="C1381"/>
    <d v="2020-10-29T00:00:00"/>
    <x v="85"/>
    <n v="2"/>
    <n v="1119"/>
    <n v="683"/>
    <n v="1046"/>
    <n v="1635"/>
    <n v="246"/>
    <x v="57"/>
    <x v="26"/>
    <x v="44"/>
    <x v="4"/>
    <n v="5"/>
    <x v="9"/>
    <x v="1"/>
  </r>
  <r>
    <s v="AX16286"/>
    <s v="ENX2091"/>
    <s v="A137"/>
    <s v="EMP1012"/>
    <s v="C1722"/>
    <d v="2020-10-29T00:00:00"/>
    <x v="39"/>
    <n v="1"/>
    <n v="1178"/>
    <n v="683"/>
    <n v="1518"/>
    <n v="2410"/>
    <n v="492"/>
    <x v="15"/>
    <x v="13"/>
    <x v="646"/>
    <x v="0"/>
    <n v="6"/>
    <x v="9"/>
    <x v="1"/>
  </r>
  <r>
    <s v="AX16302"/>
    <s v="ENX2021"/>
    <s v="A143"/>
    <s v="EMP1038"/>
    <s v="C1057"/>
    <d v="2020-10-29T00:00:00"/>
    <x v="77"/>
    <n v="1"/>
    <n v="847"/>
    <n v="534"/>
    <n v="130"/>
    <n v="181"/>
    <n v="52"/>
    <x v="36"/>
    <x v="36"/>
    <x v="90"/>
    <x v="2"/>
    <n v="10"/>
    <x v="9"/>
    <x v="1"/>
  </r>
  <r>
    <s v="AX16337"/>
    <s v="ENX2007"/>
    <s v="A136"/>
    <s v="EMP1020"/>
    <s v="C1675"/>
    <d v="2020-10-29T00:00:00"/>
    <x v="63"/>
    <n v="1"/>
    <n v="112"/>
    <n v="90"/>
    <n v="1251"/>
    <n v="1526"/>
    <n v="408"/>
    <x v="14"/>
    <x v="16"/>
    <x v="304"/>
    <x v="3"/>
    <n v="12"/>
    <x v="9"/>
    <x v="1"/>
  </r>
  <r>
    <s v="AX16338"/>
    <s v="ENX2067"/>
    <s v="A157"/>
    <s v="EMP1033"/>
    <s v="C1016"/>
    <d v="2020-10-29T00:00:00"/>
    <x v="30"/>
    <n v="1"/>
    <n v="1278"/>
    <n v="665"/>
    <n v="6072"/>
    <n v="9640"/>
    <n v="1035"/>
    <x v="0"/>
    <x v="7"/>
    <x v="6"/>
    <x v="6"/>
    <n v="12"/>
    <x v="9"/>
    <x v="1"/>
  </r>
  <r>
    <s v="AX16361"/>
    <s v="ENX2037"/>
    <s v="A170"/>
    <s v="EMP1039"/>
    <s v="C1096"/>
    <d v="2020-10-30T00:00:00"/>
    <x v="50"/>
    <n v="1"/>
    <n v="545"/>
    <n v="425"/>
    <n v="562"/>
    <n v="826"/>
    <n v="90"/>
    <x v="71"/>
    <x v="32"/>
    <x v="518"/>
    <x v="1"/>
    <n v="12"/>
    <x v="9"/>
    <x v="0"/>
  </r>
  <r>
    <s v="AX16362"/>
    <s v="ENX2096"/>
    <s v="A150"/>
    <s v="EMP1017"/>
    <s v="C1079"/>
    <d v="2020-10-30T00:00:00"/>
    <x v="36"/>
    <n v="4"/>
    <n v="2241"/>
    <n v="1367"/>
    <n v="3488"/>
    <n v="6972"/>
    <n v="1120"/>
    <x v="30"/>
    <x v="8"/>
    <x v="80"/>
    <x v="1"/>
    <n v="2"/>
    <x v="9"/>
    <x v="1"/>
  </r>
  <r>
    <s v="AX16365"/>
    <s v="ENX2057"/>
    <s v="A166"/>
    <s v="EMP1029"/>
    <s v="C1481"/>
    <d v="2020-10-30T00:00:00"/>
    <x v="78"/>
    <n v="1"/>
    <n v="127"/>
    <n v="79"/>
    <n v="2373"/>
    <n v="4566"/>
    <n v="972"/>
    <x v="31"/>
    <x v="40"/>
    <x v="370"/>
    <x v="4"/>
    <n v="3"/>
    <x v="9"/>
    <x v="1"/>
  </r>
  <r>
    <s v="AX16369"/>
    <s v="ENX2081"/>
    <s v="A162"/>
    <s v="EMP1004"/>
    <s v="C1213"/>
    <d v="2020-10-30T00:00:00"/>
    <x v="62"/>
    <n v="1"/>
    <n v="1783"/>
    <n v="1516"/>
    <n v="1397"/>
    <n v="1967"/>
    <n v="1056"/>
    <x v="47"/>
    <x v="6"/>
    <x v="769"/>
    <x v="6"/>
    <n v="4"/>
    <x v="9"/>
    <x v="1"/>
  </r>
  <r>
    <s v="AX16379"/>
    <s v="ENX2005"/>
    <s v="A148"/>
    <s v="EMP1024"/>
    <s v="C1721"/>
    <d v="2020-10-30T00:00:00"/>
    <x v="79"/>
    <n v="1"/>
    <n v="2294"/>
    <n v="1399"/>
    <n v="291"/>
    <n v="378"/>
    <n v="702"/>
    <x v="16"/>
    <x v="27"/>
    <x v="76"/>
    <x v="6"/>
    <n v="4"/>
    <x v="9"/>
    <x v="1"/>
  </r>
  <r>
    <s v="AX16407"/>
    <s v="ENX2025"/>
    <s v="A100"/>
    <s v="EMP1036"/>
    <s v="C1118"/>
    <d v="2020-10-30T00:00:00"/>
    <x v="21"/>
    <n v="1"/>
    <n v="95"/>
    <n v="61"/>
    <n v="3144"/>
    <n v="3788"/>
    <n v="626"/>
    <x v="41"/>
    <x v="37"/>
    <x v="75"/>
    <x v="0"/>
    <n v="4"/>
    <x v="9"/>
    <x v="1"/>
  </r>
  <r>
    <s v="AX16414"/>
    <s v="ENX2000"/>
    <s v="A147"/>
    <s v="EMP1028"/>
    <s v="C1391"/>
    <d v="2020-10-30T00:00:00"/>
    <x v="98"/>
    <n v="1"/>
    <n v="458"/>
    <n v="376"/>
    <n v="435"/>
    <n v="530"/>
    <n v="243"/>
    <x v="16"/>
    <x v="0"/>
    <x v="380"/>
    <x v="4"/>
    <n v="5"/>
    <x v="9"/>
    <x v="1"/>
  </r>
  <r>
    <s v="AX16439"/>
    <s v="ENX2023"/>
    <s v="A121"/>
    <s v="EMP1019"/>
    <s v="C1119"/>
    <d v="2020-10-30T00:00:00"/>
    <x v="57"/>
    <n v="1"/>
    <n v="1380"/>
    <n v="1090"/>
    <n v="1602"/>
    <n v="2541"/>
    <n v="792"/>
    <x v="61"/>
    <x v="13"/>
    <x v="233"/>
    <x v="2"/>
    <n v="7"/>
    <x v="9"/>
    <x v="1"/>
  </r>
  <r>
    <s v="AX16466"/>
    <s v="ENX2010"/>
    <s v="A158"/>
    <s v="EMP1017"/>
    <s v="C1373"/>
    <d v="2020-10-30T00:00:00"/>
    <x v="43"/>
    <n v="1"/>
    <n v="684"/>
    <n v="561"/>
    <n v="1305"/>
    <n v="1590"/>
    <n v="2397"/>
    <x v="14"/>
    <x v="25"/>
    <x v="525"/>
    <x v="2"/>
    <n v="9"/>
    <x v="9"/>
    <x v="1"/>
  </r>
  <r>
    <s v="AX16497"/>
    <s v="ENX2080"/>
    <s v="A110"/>
    <s v="EMP1013"/>
    <s v="C1273"/>
    <d v="2020-10-30T00:00:00"/>
    <x v="37"/>
    <n v="2"/>
    <n v="2182"/>
    <n v="1200"/>
    <n v="7860"/>
    <n v="9584"/>
    <n v="243"/>
    <x v="26"/>
    <x v="11"/>
    <x v="254"/>
    <x v="1"/>
    <n v="9"/>
    <x v="9"/>
    <x v="1"/>
  </r>
  <r>
    <s v="AX16546"/>
    <s v="ENX2080"/>
    <s v="A127"/>
    <s v="EMP1031"/>
    <s v="C1757"/>
    <d v="2020-10-30T00:00:00"/>
    <x v="37"/>
    <n v="2"/>
    <n v="290"/>
    <n v="200"/>
    <n v="732"/>
    <n v="1077"/>
    <n v="1376"/>
    <x v="72"/>
    <x v="6"/>
    <x v="111"/>
    <x v="1"/>
    <n v="10"/>
    <x v="9"/>
    <x v="1"/>
  </r>
  <r>
    <s v="AX16565"/>
    <s v="ENX2084"/>
    <s v="A115"/>
    <s v="EMP1025"/>
    <s v="C1591"/>
    <d v="2020-10-30T00:00:00"/>
    <x v="10"/>
    <n v="3"/>
    <n v="556"/>
    <n v="395"/>
    <n v="1516"/>
    <n v="1783"/>
    <n v="656"/>
    <x v="67"/>
    <x v="29"/>
    <x v="728"/>
    <x v="1"/>
    <n v="10"/>
    <x v="9"/>
    <x v="1"/>
  </r>
  <r>
    <s v="AX16567"/>
    <s v="ENX2054"/>
    <s v="A158"/>
    <s v="EMP1023"/>
    <s v="C1778"/>
    <d v="2020-10-30T00:00:00"/>
    <x v="12"/>
    <n v="3"/>
    <n v="2464"/>
    <n v="1774"/>
    <n v="5512"/>
    <n v="7548"/>
    <n v="651"/>
    <x v="43"/>
    <x v="13"/>
    <x v="662"/>
    <x v="0"/>
    <n v="11"/>
    <x v="9"/>
    <x v="1"/>
  </r>
  <r>
    <s v="AX16578"/>
    <s v="ENX2088"/>
    <s v="A142"/>
    <s v="EMP1004"/>
    <s v="C1157"/>
    <d v="2020-10-30T00:00:00"/>
    <x v="48"/>
    <n v="1"/>
    <n v="1526"/>
    <n v="1251"/>
    <n v="2582"/>
    <n v="4782"/>
    <n v="599"/>
    <x v="7"/>
    <x v="10"/>
    <x v="304"/>
    <x v="4"/>
    <n v="11"/>
    <x v="9"/>
    <x v="1"/>
  </r>
  <r>
    <s v="AX16584"/>
    <s v="ENX2095"/>
    <s v="A116"/>
    <s v="EMP1000"/>
    <s v="C1078"/>
    <d v="2020-10-30T00:00:00"/>
    <x v="42"/>
    <n v="1"/>
    <n v="1119"/>
    <n v="683"/>
    <n v="2835"/>
    <n v="5667"/>
    <n v="51"/>
    <x v="0"/>
    <x v="18"/>
    <x v="433"/>
    <x v="0"/>
    <n v="12"/>
    <x v="9"/>
    <x v="1"/>
  </r>
  <r>
    <s v="AX16594"/>
    <s v="ENX2034"/>
    <s v="A166"/>
    <s v="EMP1037"/>
    <s v="C1080"/>
    <d v="2020-10-30T00:00:00"/>
    <x v="32"/>
    <n v="1"/>
    <n v="1639"/>
    <n v="1295"/>
    <n v="1364"/>
    <n v="2676"/>
    <n v="731"/>
    <x v="52"/>
    <x v="24"/>
    <x v="417"/>
    <x v="6"/>
    <n v="12"/>
    <x v="9"/>
    <x v="1"/>
  </r>
  <r>
    <s v="AX16611"/>
    <s v="ENX2069"/>
    <s v="A134"/>
    <s v="EMP1036"/>
    <s v="C1054"/>
    <d v="2020-10-31T00:00:00"/>
    <x v="46"/>
    <n v="2"/>
    <n v="1178"/>
    <n v="683"/>
    <n v="1295"/>
    <n v="1639"/>
    <n v="812"/>
    <x v="4"/>
    <x v="20"/>
    <x v="174"/>
    <x v="1"/>
    <n v="1"/>
    <x v="9"/>
    <x v="1"/>
  </r>
  <r>
    <s v="AX16680"/>
    <s v="ENX2088"/>
    <s v="A145"/>
    <s v="EMP1009"/>
    <s v="C1761"/>
    <d v="2020-10-31T00:00:00"/>
    <x v="48"/>
    <n v="2"/>
    <n v="136"/>
    <n v="72"/>
    <n v="504"/>
    <n v="951"/>
    <n v="187"/>
    <x v="48"/>
    <x v="12"/>
    <x v="598"/>
    <x v="6"/>
    <n v="1"/>
    <x v="9"/>
    <x v="1"/>
  </r>
  <r>
    <s v="AX16698"/>
    <s v="ENX2057"/>
    <s v="A121"/>
    <s v="EMP1005"/>
    <s v="C1423"/>
    <d v="2020-10-31T00:00:00"/>
    <x v="78"/>
    <n v="1"/>
    <n v="556"/>
    <n v="395"/>
    <n v="1788"/>
    <n v="2353"/>
    <n v="265"/>
    <x v="35"/>
    <x v="33"/>
    <x v="462"/>
    <x v="4"/>
    <n v="1"/>
    <x v="9"/>
    <x v="1"/>
  </r>
  <r>
    <s v="AX16701"/>
    <s v="ENX2009"/>
    <s v="A127"/>
    <s v="EMP1003"/>
    <s v="C1328"/>
    <d v="2020-10-31T00:00:00"/>
    <x v="75"/>
    <n v="1"/>
    <n v="2283"/>
    <n v="1484"/>
    <n v="2660"/>
    <n v="5112"/>
    <n v="192"/>
    <x v="11"/>
    <x v="40"/>
    <x v="463"/>
    <x v="6"/>
    <n v="1"/>
    <x v="9"/>
    <x v="1"/>
  </r>
  <r>
    <s v="AX16706"/>
    <s v="ENX2033"/>
    <s v="A118"/>
    <s v="EMP1027"/>
    <s v="C1757"/>
    <d v="2020-10-31T00:00:00"/>
    <x v="76"/>
    <n v="1"/>
    <n v="1826"/>
    <n v="1443"/>
    <n v="872"/>
    <n v="1743"/>
    <n v="1632"/>
    <x v="16"/>
    <x v="33"/>
    <x v="607"/>
    <x v="4"/>
    <n v="1"/>
    <x v="9"/>
    <x v="1"/>
  </r>
  <r>
    <s v="AX16716"/>
    <s v="ENX2058"/>
    <s v="A166"/>
    <s v="EMP1038"/>
    <s v="C1448"/>
    <d v="2020-10-31T00:00:00"/>
    <x v="53"/>
    <n v="1"/>
    <n v="217"/>
    <n v="171"/>
    <n v="455"/>
    <n v="799"/>
    <n v="4400"/>
    <x v="12"/>
    <x v="37"/>
    <x v="756"/>
    <x v="2"/>
    <n v="4"/>
    <x v="9"/>
    <x v="1"/>
  </r>
  <r>
    <s v="AX16719"/>
    <s v="ENX2024"/>
    <s v="A100"/>
    <s v="EMP1021"/>
    <s v="C1343"/>
    <d v="2020-10-31T00:00:00"/>
    <x v="2"/>
    <n v="4"/>
    <n v="2495"/>
    <n v="1896"/>
    <n v="84"/>
    <n v="123"/>
    <n v="1485"/>
    <x v="32"/>
    <x v="22"/>
    <x v="147"/>
    <x v="3"/>
    <n v="9"/>
    <x v="9"/>
    <x v="1"/>
  </r>
  <r>
    <s v="AX16723"/>
    <s v="ENX2006"/>
    <s v="A136"/>
    <s v="EMP1040"/>
    <s v="C1343"/>
    <d v="2020-10-31T00:00:00"/>
    <x v="68"/>
    <n v="1"/>
    <n v="556"/>
    <n v="395"/>
    <n v="648"/>
    <n v="771"/>
    <n v="384"/>
    <x v="20"/>
    <x v="23"/>
    <x v="383"/>
    <x v="3"/>
    <n v="9"/>
    <x v="9"/>
    <x v="1"/>
  </r>
  <r>
    <s v="AX16742"/>
    <s v="ENX2091"/>
    <s v="A141"/>
    <s v="EMP1044"/>
    <s v="C1519"/>
    <d v="2020-10-31T00:00:00"/>
    <x v="39"/>
    <n v="1"/>
    <n v="123"/>
    <n v="84"/>
    <n v="947"/>
    <n v="1353"/>
    <n v="408"/>
    <x v="25"/>
    <x v="15"/>
    <x v="667"/>
    <x v="0"/>
    <n v="10"/>
    <x v="9"/>
    <x v="1"/>
  </r>
  <r>
    <s v="AX16754"/>
    <s v="ENX2082"/>
    <s v="A122"/>
    <s v="EMP1022"/>
    <s v="C1002"/>
    <d v="2020-10-31T00:00:00"/>
    <x v="86"/>
    <n v="1"/>
    <n v="290"/>
    <n v="200"/>
    <n v="1296"/>
    <n v="1542"/>
    <n v="406"/>
    <x v="7"/>
    <x v="8"/>
    <x v="2"/>
    <x v="1"/>
    <n v="11"/>
    <x v="9"/>
    <x v="1"/>
  </r>
  <r>
    <s v="AX16771"/>
    <s v="ENX2005"/>
    <s v="A123"/>
    <s v="EMP1012"/>
    <s v="C1330"/>
    <d v="2020-11-01T00:00:00"/>
    <x v="79"/>
    <n v="2"/>
    <n v="1566"/>
    <n v="1190"/>
    <n v="424"/>
    <n v="530"/>
    <n v="507"/>
    <x v="24"/>
    <x v="41"/>
    <x v="35"/>
    <x v="6"/>
    <n v="12"/>
    <x v="10"/>
    <x v="0"/>
  </r>
  <r>
    <s v="AX16776"/>
    <s v="ENX2051"/>
    <s v="A169"/>
    <s v="EMP1015"/>
    <s v="C1056"/>
    <d v="2020-11-01T00:00:00"/>
    <x v="14"/>
    <n v="3"/>
    <n v="847"/>
    <n v="534"/>
    <n v="4419"/>
    <n v="7491"/>
    <n v="554"/>
    <x v="65"/>
    <x v="25"/>
    <x v="784"/>
    <x v="4"/>
    <n v="1"/>
    <x v="10"/>
    <x v="1"/>
  </r>
  <r>
    <s v="AX16793"/>
    <s v="ENX2063"/>
    <s v="A100"/>
    <s v="EMP1007"/>
    <s v="C1530"/>
    <d v="2020-11-01T00:00:00"/>
    <x v="83"/>
    <n v="3"/>
    <n v="2182"/>
    <n v="1200"/>
    <n v="395"/>
    <n v="556"/>
    <n v="364"/>
    <x v="51"/>
    <x v="27"/>
    <x v="172"/>
    <x v="1"/>
    <n v="3"/>
    <x v="10"/>
    <x v="1"/>
  </r>
  <r>
    <s v="AX16805"/>
    <s v="ENX2050"/>
    <s v="A150"/>
    <s v="EMP1027"/>
    <s v="C1340"/>
    <d v="2020-11-01T00:00:00"/>
    <x v="44"/>
    <n v="4"/>
    <n v="1077"/>
    <n v="732"/>
    <n v="791"/>
    <n v="1522"/>
    <n v="39"/>
    <x v="41"/>
    <x v="2"/>
    <x v="1"/>
    <x v="0"/>
    <n v="4"/>
    <x v="10"/>
    <x v="1"/>
  </r>
  <r>
    <s v="AX16825"/>
    <s v="ENX2014"/>
    <s v="A155"/>
    <s v="EMP1030"/>
    <s v="C1176"/>
    <d v="2020-11-01T00:00:00"/>
    <x v="67"/>
    <n v="4"/>
    <n v="951"/>
    <n v="504"/>
    <n v="1168"/>
    <n v="1826"/>
    <n v="96"/>
    <x v="5"/>
    <x v="23"/>
    <x v="210"/>
    <x v="2"/>
    <n v="4"/>
    <x v="10"/>
    <x v="1"/>
  </r>
  <r>
    <s v="AX16827"/>
    <s v="ENX2086"/>
    <s v="A126"/>
    <s v="EMP1012"/>
    <s v="C1536"/>
    <d v="2020-11-01T00:00:00"/>
    <x v="94"/>
    <n v="1"/>
    <n v="2410"/>
    <n v="1518"/>
    <n v="945"/>
    <n v="1889"/>
    <n v="360"/>
    <x v="65"/>
    <x v="38"/>
    <x v="483"/>
    <x v="6"/>
    <n v="4"/>
    <x v="10"/>
    <x v="1"/>
  </r>
  <r>
    <s v="AX16831"/>
    <s v="ENX2087"/>
    <s v="A152"/>
    <s v="EMP1040"/>
    <s v="C1784"/>
    <d v="2020-11-01T00:00:00"/>
    <x v="95"/>
    <n v="1"/>
    <n v="1708"/>
    <n v="871"/>
    <n v="1305"/>
    <n v="1812"/>
    <n v="161"/>
    <x v="28"/>
    <x v="32"/>
    <x v="178"/>
    <x v="6"/>
    <n v="6"/>
    <x v="10"/>
    <x v="1"/>
  </r>
  <r>
    <s v="AX16887"/>
    <s v="ENX2067"/>
    <s v="A101"/>
    <s v="EMP1043"/>
    <s v="C1484"/>
    <d v="2020-11-01T00:00:00"/>
    <x v="30"/>
    <n v="2"/>
    <n v="1587"/>
    <n v="1301"/>
    <n v="1902"/>
    <n v="2640"/>
    <n v="1044"/>
    <x v="42"/>
    <x v="16"/>
    <x v="365"/>
    <x v="5"/>
    <n v="6"/>
    <x v="10"/>
    <x v="1"/>
  </r>
  <r>
    <s v="AX16937"/>
    <s v="ENX2043"/>
    <s v="A149"/>
    <s v="EMP1014"/>
    <s v="C1495"/>
    <d v="2020-11-01T00:00:00"/>
    <x v="11"/>
    <n v="3"/>
    <n v="2410"/>
    <n v="1518"/>
    <n v="1399"/>
    <n v="2294"/>
    <n v="290"/>
    <x v="30"/>
    <x v="19"/>
    <x v="619"/>
    <x v="3"/>
    <n v="7"/>
    <x v="10"/>
    <x v="1"/>
  </r>
  <r>
    <s v="AX16942"/>
    <s v="ENX2003"/>
    <s v="A114"/>
    <s v="EMP1004"/>
    <s v="C1561"/>
    <d v="2020-11-01T00:00:00"/>
    <x v="22"/>
    <n v="1"/>
    <n v="1494"/>
    <n v="971"/>
    <n v="1700"/>
    <n v="2180"/>
    <n v="660"/>
    <x v="62"/>
    <x v="34"/>
    <x v="746"/>
    <x v="5"/>
    <n v="9"/>
    <x v="10"/>
    <x v="1"/>
  </r>
  <r>
    <s v="AX16944"/>
    <s v="ENX2055"/>
    <s v="A150"/>
    <s v="EMP1025"/>
    <s v="C1445"/>
    <d v="2020-11-01T00:00:00"/>
    <x v="71"/>
    <n v="4"/>
    <n v="847"/>
    <n v="534"/>
    <n v="2734"/>
    <n v="4482"/>
    <n v="2092"/>
    <x v="21"/>
    <x v="14"/>
    <x v="526"/>
    <x v="2"/>
    <n v="9"/>
    <x v="10"/>
    <x v="1"/>
  </r>
  <r>
    <s v="AX16963"/>
    <s v="ENX2068"/>
    <s v="A111"/>
    <s v="EMP1005"/>
    <s v="C1470"/>
    <d v="2020-11-01T00:00:00"/>
    <x v="20"/>
    <n v="1"/>
    <n v="2241"/>
    <n v="1367"/>
    <n v="291"/>
    <n v="378"/>
    <n v="658"/>
    <x v="23"/>
    <x v="10"/>
    <x v="586"/>
    <x v="5"/>
    <n v="10"/>
    <x v="10"/>
    <x v="1"/>
  </r>
  <r>
    <s v="AX16966"/>
    <s v="ENX2083"/>
    <s v="A138"/>
    <s v="EMP1030"/>
    <s v="C1251"/>
    <d v="2020-11-01T00:00:00"/>
    <x v="59"/>
    <n v="1"/>
    <n v="502"/>
    <n v="296"/>
    <n v="1074"/>
    <n v="1788"/>
    <n v="270"/>
    <x v="71"/>
    <x v="7"/>
    <x v="569"/>
    <x v="0"/>
    <n v="11"/>
    <x v="10"/>
    <x v="1"/>
  </r>
  <r>
    <s v="AX16981"/>
    <s v="ENX2025"/>
    <s v="A133"/>
    <s v="EMP1003"/>
    <s v="C1433"/>
    <d v="2020-11-01T00:00:00"/>
    <x v="21"/>
    <n v="3"/>
    <n v="2257"/>
    <n v="1535"/>
    <n v="7584"/>
    <n v="9980"/>
    <n v="1032"/>
    <x v="18"/>
    <x v="44"/>
    <x v="621"/>
    <x v="4"/>
    <n v="12"/>
    <x v="10"/>
    <x v="1"/>
  </r>
  <r>
    <s v="AX16995"/>
    <s v="ENX2087"/>
    <s v="A104"/>
    <s v="EMP1003"/>
    <s v="C1107"/>
    <d v="2020-11-01T00:00:00"/>
    <x v="95"/>
    <n v="1"/>
    <n v="2396"/>
    <n v="1965"/>
    <n v="4216"/>
    <n v="5620"/>
    <n v="46"/>
    <x v="32"/>
    <x v="39"/>
    <x v="39"/>
    <x v="2"/>
    <n v="12"/>
    <x v="10"/>
    <x v="1"/>
  </r>
  <r>
    <s v="AX17005"/>
    <s v="ENX2066"/>
    <s v="A132"/>
    <s v="EMP1001"/>
    <s v="C1040"/>
    <d v="2020-11-02T00:00:00"/>
    <x v="13"/>
    <n v="4"/>
    <n v="1353"/>
    <n v="947"/>
    <n v="848"/>
    <n v="1060"/>
    <n v="408"/>
    <x v="50"/>
    <x v="40"/>
    <x v="50"/>
    <x v="2"/>
    <n v="2"/>
    <x v="10"/>
    <x v="1"/>
  </r>
  <r>
    <s v="AX17010"/>
    <s v="ENX2082"/>
    <s v="A144"/>
    <s v="EMP1041"/>
    <s v="C1352"/>
    <d v="2020-11-02T00:00:00"/>
    <x v="86"/>
    <n v="1"/>
    <n v="771"/>
    <n v="648"/>
    <n v="1074"/>
    <n v="1788"/>
    <n v="192"/>
    <x v="49"/>
    <x v="31"/>
    <x v="635"/>
    <x v="1"/>
    <n v="3"/>
    <x v="10"/>
    <x v="1"/>
  </r>
  <r>
    <s v="AX17017"/>
    <s v="ENX2021"/>
    <s v="A161"/>
    <s v="EMP1004"/>
    <s v="C1653"/>
    <d v="2020-11-02T00:00:00"/>
    <x v="77"/>
    <n v="2"/>
    <n v="504"/>
    <n v="408"/>
    <n v="5772"/>
    <n v="7304"/>
    <n v="192"/>
    <x v="38"/>
    <x v="8"/>
    <x v="388"/>
    <x v="2"/>
    <n v="4"/>
    <x v="10"/>
    <x v="1"/>
  </r>
  <r>
    <s v="AX17036"/>
    <s v="ENX2036"/>
    <s v="A161"/>
    <s v="EMP1021"/>
    <s v="C1313"/>
    <d v="2020-11-02T00:00:00"/>
    <x v="1"/>
    <n v="1"/>
    <n v="1380"/>
    <n v="1090"/>
    <n v="255"/>
    <n v="392"/>
    <n v="452"/>
    <x v="13"/>
    <x v="6"/>
    <x v="754"/>
    <x v="5"/>
    <n v="5"/>
    <x v="10"/>
    <x v="1"/>
  </r>
  <r>
    <s v="AX17039"/>
    <s v="ENX2000"/>
    <s v="A107"/>
    <s v="EMP1034"/>
    <s v="C1665"/>
    <d v="2020-11-02T00:00:00"/>
    <x v="98"/>
    <n v="1"/>
    <n v="1351"/>
    <n v="1108"/>
    <n v="3930"/>
    <n v="4792"/>
    <n v="534"/>
    <x v="73"/>
    <x v="12"/>
    <x v="564"/>
    <x v="0"/>
    <n v="6"/>
    <x v="10"/>
    <x v="1"/>
  </r>
  <r>
    <s v="AX17065"/>
    <s v="ENX2067"/>
    <s v="A119"/>
    <s v="EMP1036"/>
    <s v="C1705"/>
    <d v="2020-11-02T00:00:00"/>
    <x v="30"/>
    <n v="2"/>
    <n v="181"/>
    <n v="130"/>
    <n v="1366"/>
    <n v="2238"/>
    <n v="447"/>
    <x v="22"/>
    <x v="39"/>
    <x v="103"/>
    <x v="2"/>
    <n v="7"/>
    <x v="10"/>
    <x v="1"/>
  </r>
  <r>
    <s v="AX17066"/>
    <s v="ENX2022"/>
    <s v="A168"/>
    <s v="EMP1023"/>
    <s v="C1263"/>
    <d v="2020-11-02T00:00:00"/>
    <x v="27"/>
    <n v="2"/>
    <n v="2005"/>
    <n v="1223"/>
    <n v="5940"/>
    <n v="8364"/>
    <n v="246"/>
    <x v="72"/>
    <x v="6"/>
    <x v="389"/>
    <x v="6"/>
    <n v="8"/>
    <x v="10"/>
    <x v="1"/>
  </r>
  <r>
    <s v="AX17075"/>
    <s v="ENX2077"/>
    <s v="A100"/>
    <s v="EMP1023"/>
    <s v="C1168"/>
    <d v="2020-11-02T00:00:00"/>
    <x v="51"/>
    <n v="1"/>
    <n v="2141"/>
    <n v="1777"/>
    <n v="2160"/>
    <n v="3484"/>
    <n v="106"/>
    <x v="26"/>
    <x v="26"/>
    <x v="280"/>
    <x v="1"/>
    <n v="8"/>
    <x v="10"/>
    <x v="1"/>
  </r>
  <r>
    <s v="AX17077"/>
    <s v="ENX2064"/>
    <s v="A157"/>
    <s v="EMP1035"/>
    <s v="C1552"/>
    <d v="2020-11-02T00:00:00"/>
    <x v="25"/>
    <n v="3"/>
    <n v="1119"/>
    <n v="683"/>
    <n v="416"/>
    <n v="603"/>
    <n v="507"/>
    <x v="8"/>
    <x v="15"/>
    <x v="471"/>
    <x v="2"/>
    <n v="9"/>
    <x v="10"/>
    <x v="1"/>
  </r>
  <r>
    <s v="AX17112"/>
    <s v="ENX2033"/>
    <s v="A113"/>
    <s v="EMP1026"/>
    <s v="C1003"/>
    <d v="2020-11-02T00:00:00"/>
    <x v="76"/>
    <n v="3"/>
    <n v="1582"/>
    <n v="1234"/>
    <n v="5596"/>
    <n v="9176"/>
    <n v="738"/>
    <x v="17"/>
    <x v="14"/>
    <x v="535"/>
    <x v="5"/>
    <n v="10"/>
    <x v="10"/>
    <x v="1"/>
  </r>
  <r>
    <s v="AX17153"/>
    <s v="ENX2092"/>
    <s v="A149"/>
    <s v="EMP1018"/>
    <s v="C1564"/>
    <d v="2020-11-02T00:00:00"/>
    <x v="87"/>
    <n v="3"/>
    <n v="1899"/>
    <n v="1044"/>
    <n v="665"/>
    <n v="1278"/>
    <n v="88"/>
    <x v="19"/>
    <x v="1"/>
    <x v="76"/>
    <x v="3"/>
    <n v="10"/>
    <x v="10"/>
    <x v="1"/>
  </r>
  <r>
    <s v="AX17164"/>
    <s v="ENX2056"/>
    <s v="A133"/>
    <s v="EMP1030"/>
    <s v="C1460"/>
    <d v="2020-11-02T00:00:00"/>
    <x v="64"/>
    <n v="2"/>
    <n v="2294"/>
    <n v="1399"/>
    <n v="1518"/>
    <n v="2410"/>
    <n v="492"/>
    <x v="31"/>
    <x v="34"/>
    <x v="502"/>
    <x v="5"/>
    <n v="10"/>
    <x v="10"/>
    <x v="1"/>
  </r>
  <r>
    <s v="AX17182"/>
    <s v="ENX2034"/>
    <s v="A130"/>
    <s v="EMP1004"/>
    <s v="C1495"/>
    <d v="2020-11-02T00:00:00"/>
    <x v="32"/>
    <n v="2"/>
    <n v="123"/>
    <n v="84"/>
    <n v="1995"/>
    <n v="3834"/>
    <n v="1659"/>
    <x v="27"/>
    <x v="29"/>
    <x v="216"/>
    <x v="6"/>
    <n v="11"/>
    <x v="10"/>
    <x v="1"/>
  </r>
  <r>
    <s v="AX17218"/>
    <s v="ENX2066"/>
    <s v="A139"/>
    <s v="EMP1006"/>
    <s v="C1197"/>
    <d v="2020-11-02T00:00:00"/>
    <x v="13"/>
    <n v="3"/>
    <n v="1380"/>
    <n v="1090"/>
    <n v="1680"/>
    <n v="2336"/>
    <n v="660"/>
    <x v="23"/>
    <x v="41"/>
    <x v="107"/>
    <x v="2"/>
    <n v="11"/>
    <x v="10"/>
    <x v="1"/>
  </r>
  <r>
    <s v="AX17227"/>
    <s v="ENX2059"/>
    <s v="A157"/>
    <s v="EMP1031"/>
    <s v="C1654"/>
    <d v="2020-11-03T00:00:00"/>
    <x v="97"/>
    <n v="1"/>
    <n v="880"/>
    <n v="634"/>
    <n v="3554"/>
    <n v="4282"/>
    <n v="2028"/>
    <x v="51"/>
    <x v="10"/>
    <x v="752"/>
    <x v="6"/>
    <n v="1"/>
    <x v="10"/>
    <x v="1"/>
  </r>
  <r>
    <s v="AX17239"/>
    <s v="ENX2065"/>
    <s v="A138"/>
    <s v="EMP1036"/>
    <s v="C1752"/>
    <d v="2020-11-03T00:00:00"/>
    <x v="56"/>
    <n v="2"/>
    <n v="1353"/>
    <n v="947"/>
    <n v="154"/>
    <n v="203"/>
    <n v="322"/>
    <x v="63"/>
    <x v="23"/>
    <x v="719"/>
    <x v="4"/>
    <n v="2"/>
    <x v="10"/>
    <x v="1"/>
  </r>
  <r>
    <s v="AX17248"/>
    <s v="ENX2048"/>
    <s v="A119"/>
    <s v="EMP1015"/>
    <s v="C1303"/>
    <d v="2020-11-03T00:00:00"/>
    <x v="34"/>
    <n v="2"/>
    <n v="2241"/>
    <n v="1367"/>
    <n v="1516"/>
    <n v="1783"/>
    <n v="78"/>
    <x v="14"/>
    <x v="37"/>
    <x v="488"/>
    <x v="3"/>
    <n v="2"/>
    <x v="10"/>
    <x v="1"/>
  </r>
  <r>
    <s v="AX17270"/>
    <s v="ENX2031"/>
    <s v="A161"/>
    <s v="EMP1027"/>
    <s v="C1513"/>
    <d v="2020-11-03T00:00:00"/>
    <x v="88"/>
    <n v="2"/>
    <n v="1103"/>
    <n v="838"/>
    <n v="5180"/>
    <n v="6556"/>
    <n v="2613"/>
    <x v="4"/>
    <x v="0"/>
    <x v="284"/>
    <x v="3"/>
    <n v="2"/>
    <x v="10"/>
    <x v="1"/>
  </r>
  <r>
    <s v="AX17282"/>
    <s v="ENX2082"/>
    <s v="A121"/>
    <s v="EMP1013"/>
    <s v="C1040"/>
    <d v="2020-11-03T00:00:00"/>
    <x v="86"/>
    <n v="1"/>
    <n v="2241"/>
    <n v="1367"/>
    <n v="616"/>
    <n v="812"/>
    <n v="49"/>
    <x v="29"/>
    <x v="4"/>
    <x v="202"/>
    <x v="4"/>
    <n v="4"/>
    <x v="10"/>
    <x v="1"/>
  </r>
  <r>
    <s v="AX17308"/>
    <s v="ENX2093"/>
    <s v="A109"/>
    <s v="EMP1033"/>
    <s v="C1382"/>
    <d v="2020-11-03T00:00:00"/>
    <x v="99"/>
    <n v="1"/>
    <n v="1798"/>
    <n v="971"/>
    <n v="2049"/>
    <n v="3534"/>
    <n v="95"/>
    <x v="62"/>
    <x v="38"/>
    <x v="22"/>
    <x v="0"/>
    <n v="5"/>
    <x v="10"/>
    <x v="1"/>
  </r>
  <r>
    <s v="AX17326"/>
    <s v="ENX2078"/>
    <s v="A158"/>
    <s v="EMP1036"/>
    <s v="C1623"/>
    <d v="2020-11-03T00:00:00"/>
    <x v="66"/>
    <n v="3"/>
    <n v="368"/>
    <n v="294"/>
    <n v="683"/>
    <n v="1119"/>
    <n v="2193"/>
    <x v="31"/>
    <x v="35"/>
    <x v="715"/>
    <x v="2"/>
    <n v="7"/>
    <x v="10"/>
    <x v="1"/>
  </r>
  <r>
    <s v="AX17328"/>
    <s v="ENX2089"/>
    <s v="A161"/>
    <s v="EMP1030"/>
    <s v="C1624"/>
    <d v="2020-11-03T00:00:00"/>
    <x v="89"/>
    <n v="3"/>
    <n v="136"/>
    <n v="72"/>
    <n v="292"/>
    <n v="356"/>
    <n v="742"/>
    <x v="64"/>
    <x v="29"/>
    <x v="58"/>
    <x v="6"/>
    <n v="8"/>
    <x v="10"/>
    <x v="1"/>
  </r>
  <r>
    <s v="AX17346"/>
    <s v="ENX2087"/>
    <s v="A102"/>
    <s v="EMP1040"/>
    <s v="C1256"/>
    <d v="2020-11-03T00:00:00"/>
    <x v="95"/>
    <n v="2"/>
    <n v="127"/>
    <n v="79"/>
    <n v="3600"/>
    <n v="6000"/>
    <n v="1131"/>
    <x v="72"/>
    <x v="34"/>
    <x v="129"/>
    <x v="3"/>
    <n v="11"/>
    <x v="10"/>
    <x v="1"/>
  </r>
  <r>
    <s v="AX17359"/>
    <s v="ENX2041"/>
    <s v="A146"/>
    <s v="EMP1009"/>
    <s v="C1251"/>
    <d v="2020-11-03T00:00:00"/>
    <x v="7"/>
    <n v="1"/>
    <n v="2497"/>
    <n v="1473"/>
    <n v="1434"/>
    <n v="2658"/>
    <n v="553"/>
    <x v="20"/>
    <x v="37"/>
    <x v="568"/>
    <x v="4"/>
    <n v="12"/>
    <x v="10"/>
    <x v="1"/>
  </r>
  <r>
    <s v="AX17367"/>
    <s v="ENX2071"/>
    <s v="A150"/>
    <s v="EMP1025"/>
    <s v="C1307"/>
    <d v="2020-11-04T00:00:00"/>
    <x v="92"/>
    <n v="1"/>
    <n v="1967"/>
    <n v="1397"/>
    <n v="1080"/>
    <n v="1742"/>
    <n v="44"/>
    <x v="20"/>
    <x v="5"/>
    <x v="688"/>
    <x v="0"/>
    <n v="12"/>
    <x v="10"/>
    <x v="0"/>
  </r>
  <r>
    <s v="AX17369"/>
    <s v="ENX2074"/>
    <s v="A157"/>
    <s v="EMP1014"/>
    <s v="C1651"/>
    <d v="2020-11-04T00:00:00"/>
    <x v="41"/>
    <n v="2"/>
    <n v="1103"/>
    <n v="838"/>
    <n v="1890"/>
    <n v="3778"/>
    <n v="348"/>
    <x v="10"/>
    <x v="5"/>
    <x v="53"/>
    <x v="0"/>
    <n v="1"/>
    <x v="10"/>
    <x v="1"/>
  </r>
  <r>
    <s v="AX17372"/>
    <s v="ENX2065"/>
    <s v="A136"/>
    <s v="EMP1014"/>
    <s v="C1671"/>
    <d v="2020-11-04T00:00:00"/>
    <x v="56"/>
    <n v="1"/>
    <n v="95"/>
    <n v="61"/>
    <n v="513"/>
    <n v="651"/>
    <n v="123"/>
    <x v="61"/>
    <x v="18"/>
    <x v="427"/>
    <x v="4"/>
    <n v="1"/>
    <x v="10"/>
    <x v="1"/>
  </r>
  <r>
    <s v="AX17379"/>
    <s v="ENX2068"/>
    <s v="A166"/>
    <s v="EMP1025"/>
    <s v="C1736"/>
    <d v="2020-11-04T00:00:00"/>
    <x v="20"/>
    <n v="3"/>
    <n v="2257"/>
    <n v="1535"/>
    <n v="2946"/>
    <n v="4994"/>
    <n v="799"/>
    <x v="15"/>
    <x v="25"/>
    <x v="133"/>
    <x v="3"/>
    <n v="4"/>
    <x v="10"/>
    <x v="1"/>
  </r>
  <r>
    <s v="AX17381"/>
    <s v="ENX2039"/>
    <s v="A164"/>
    <s v="EMP1018"/>
    <s v="C1514"/>
    <d v="2020-11-04T00:00:00"/>
    <x v="96"/>
    <n v="1"/>
    <n v="2241"/>
    <n v="1367"/>
    <n v="1432"/>
    <n v="2384"/>
    <n v="837"/>
    <x v="48"/>
    <x v="6"/>
    <x v="155"/>
    <x v="5"/>
    <n v="6"/>
    <x v="10"/>
    <x v="1"/>
  </r>
  <r>
    <s v="AX17395"/>
    <s v="ENX2044"/>
    <s v="A162"/>
    <s v="EMP1001"/>
    <s v="C1799"/>
    <d v="2020-11-04T00:00:00"/>
    <x v="54"/>
    <n v="1"/>
    <n v="847"/>
    <n v="534"/>
    <n v="22"/>
    <n v="35"/>
    <n v="722"/>
    <x v="65"/>
    <x v="35"/>
    <x v="753"/>
    <x v="4"/>
    <n v="7"/>
    <x v="10"/>
    <x v="1"/>
  </r>
  <r>
    <s v="AX17408"/>
    <s v="ENX2062"/>
    <s v="A142"/>
    <s v="EMP1011"/>
    <s v="C1441"/>
    <d v="2020-11-04T00:00:00"/>
    <x v="91"/>
    <n v="3"/>
    <n v="1635"/>
    <n v="1046"/>
    <n v="504"/>
    <n v="951"/>
    <n v="782"/>
    <x v="32"/>
    <x v="20"/>
    <x v="88"/>
    <x v="1"/>
    <n v="7"/>
    <x v="10"/>
    <x v="1"/>
  </r>
  <r>
    <s v="AX17442"/>
    <s v="ENX2027"/>
    <s v="A158"/>
    <s v="EMP1036"/>
    <s v="C1149"/>
    <d v="2020-11-04T00:00:00"/>
    <x v="19"/>
    <n v="3"/>
    <n v="2257"/>
    <n v="1535"/>
    <n v="956"/>
    <n v="1772"/>
    <n v="1224"/>
    <x v="43"/>
    <x v="3"/>
    <x v="623"/>
    <x v="4"/>
    <n v="11"/>
    <x v="10"/>
    <x v="1"/>
  </r>
  <r>
    <s v="AX17476"/>
    <s v="ENX2085"/>
    <s v="A114"/>
    <s v="EMP1044"/>
    <s v="C1117"/>
    <d v="2020-11-05T00:00:00"/>
    <x v="29"/>
    <n v="1"/>
    <n v="290"/>
    <n v="200"/>
    <n v="971"/>
    <n v="1798"/>
    <n v="837"/>
    <x v="16"/>
    <x v="38"/>
    <x v="222"/>
    <x v="1"/>
    <n v="1"/>
    <x v="10"/>
    <x v="1"/>
  </r>
  <r>
    <s v="AX17482"/>
    <s v="ENX2065"/>
    <s v="A171"/>
    <s v="EMP1015"/>
    <s v="C1697"/>
    <d v="2020-11-05T00:00:00"/>
    <x v="56"/>
    <n v="1"/>
    <n v="1351"/>
    <n v="1108"/>
    <n v="504"/>
    <n v="951"/>
    <n v="688"/>
    <x v="53"/>
    <x v="14"/>
    <x v="3"/>
    <x v="2"/>
    <n v="1"/>
    <x v="10"/>
    <x v="1"/>
  </r>
  <r>
    <s v="AX17483"/>
    <s v="ENX2015"/>
    <s v="A158"/>
    <s v="EMP1024"/>
    <s v="C1316"/>
    <d v="2020-11-05T00:00:00"/>
    <x v="17"/>
    <n v="1"/>
    <n v="818"/>
    <n v="450"/>
    <n v="1800"/>
    <n v="3000"/>
    <n v="690"/>
    <x v="73"/>
    <x v="16"/>
    <x v="369"/>
    <x v="0"/>
    <n v="4"/>
    <x v="10"/>
    <x v="1"/>
  </r>
  <r>
    <s v="AX17488"/>
    <s v="ENX2035"/>
    <s v="A129"/>
    <s v="EMP1004"/>
    <s v="C1142"/>
    <d v="2020-11-05T00:00:00"/>
    <x v="26"/>
    <n v="1"/>
    <n v="1899"/>
    <n v="1044"/>
    <n v="971"/>
    <n v="1798"/>
    <n v="1598"/>
    <x v="16"/>
    <x v="23"/>
    <x v="209"/>
    <x v="3"/>
    <n v="4"/>
    <x v="10"/>
    <x v="1"/>
  </r>
  <r>
    <s v="AX17493"/>
    <s v="ENX2073"/>
    <s v="A108"/>
    <s v="EMP1010"/>
    <s v="C1140"/>
    <d v="2020-11-05T00:00:00"/>
    <x v="85"/>
    <n v="3"/>
    <n v="502"/>
    <n v="296"/>
    <n v="455"/>
    <n v="799"/>
    <n v="724"/>
    <x v="26"/>
    <x v="4"/>
    <x v="56"/>
    <x v="4"/>
    <n v="5"/>
    <x v="10"/>
    <x v="1"/>
  </r>
  <r>
    <s v="AX17499"/>
    <s v="ENX2087"/>
    <s v="A101"/>
    <s v="EMP1024"/>
    <s v="C1536"/>
    <d v="2020-11-05T00:00:00"/>
    <x v="95"/>
    <n v="3"/>
    <n v="1022"/>
    <n v="818"/>
    <n v="1399"/>
    <n v="2294"/>
    <n v="742"/>
    <x v="65"/>
    <x v="30"/>
    <x v="734"/>
    <x v="4"/>
    <n v="5"/>
    <x v="10"/>
    <x v="1"/>
  </r>
  <r>
    <s v="AX17514"/>
    <s v="ENX2092"/>
    <s v="A164"/>
    <s v="EMP1029"/>
    <s v="C1710"/>
    <d v="2020-11-05T00:00:00"/>
    <x v="87"/>
    <n v="1"/>
    <n v="1278"/>
    <n v="665"/>
    <n v="732"/>
    <n v="1077"/>
    <n v="782"/>
    <x v="1"/>
    <x v="0"/>
    <x v="152"/>
    <x v="2"/>
    <n v="7"/>
    <x v="10"/>
    <x v="1"/>
  </r>
  <r>
    <s v="AX17525"/>
    <s v="ENX2064"/>
    <s v="A172"/>
    <s v="EMP1001"/>
    <s v="C1262"/>
    <d v="2020-11-05T00:00:00"/>
    <x v="25"/>
    <n v="1"/>
    <n v="2005"/>
    <n v="1223"/>
    <n v="1965"/>
    <n v="2396"/>
    <n v="1149"/>
    <x v="31"/>
    <x v="40"/>
    <x v="281"/>
    <x v="0"/>
    <n v="8"/>
    <x v="10"/>
    <x v="1"/>
  </r>
  <r>
    <s v="AX17526"/>
    <s v="ENX2095"/>
    <s v="A170"/>
    <s v="EMP1041"/>
    <s v="C1243"/>
    <d v="2020-11-05T00:00:00"/>
    <x v="42"/>
    <n v="1"/>
    <n v="1812"/>
    <n v="1305"/>
    <n v="872"/>
    <n v="1743"/>
    <n v="570"/>
    <x v="53"/>
    <x v="28"/>
    <x v="730"/>
    <x v="2"/>
    <n v="9"/>
    <x v="10"/>
    <x v="1"/>
  </r>
  <r>
    <s v="AX17536"/>
    <s v="ENX2084"/>
    <s v="A122"/>
    <s v="EMP1000"/>
    <s v="C1024"/>
    <d v="2020-11-05T00:00:00"/>
    <x v="10"/>
    <n v="1"/>
    <n v="2294"/>
    <n v="1399"/>
    <n v="1200"/>
    <n v="2182"/>
    <n v="51"/>
    <x v="73"/>
    <x v="13"/>
    <x v="90"/>
    <x v="6"/>
    <n v="11"/>
    <x v="10"/>
    <x v="1"/>
  </r>
  <r>
    <s v="AX17558"/>
    <s v="ENX2020"/>
    <s v="A146"/>
    <s v="EMP1006"/>
    <s v="C1035"/>
    <d v="2020-11-05T00:00:00"/>
    <x v="18"/>
    <n v="1"/>
    <n v="1725"/>
    <n v="1363"/>
    <n v="79"/>
    <n v="127"/>
    <n v="48"/>
    <x v="42"/>
    <x v="43"/>
    <x v="260"/>
    <x v="6"/>
    <n v="11"/>
    <x v="10"/>
    <x v="1"/>
  </r>
  <r>
    <s v="AX17592"/>
    <s v="ENX2067"/>
    <s v="A170"/>
    <s v="EMP1021"/>
    <s v="C1653"/>
    <d v="2020-11-06T00:00:00"/>
    <x v="30"/>
    <n v="2"/>
    <n v="1077"/>
    <n v="732"/>
    <n v="971"/>
    <n v="1494"/>
    <n v="270"/>
    <x v="42"/>
    <x v="44"/>
    <x v="152"/>
    <x v="1"/>
    <n v="12"/>
    <x v="10"/>
    <x v="0"/>
  </r>
  <r>
    <s v="AX17608"/>
    <s v="ENX2044"/>
    <s v="A133"/>
    <s v="EMP1003"/>
    <s v="C1326"/>
    <d v="2020-11-06T00:00:00"/>
    <x v="54"/>
    <n v="1"/>
    <n v="356"/>
    <n v="292"/>
    <n v="1432"/>
    <n v="2384"/>
    <n v="286"/>
    <x v="69"/>
    <x v="41"/>
    <x v="536"/>
    <x v="3"/>
    <n v="12"/>
    <x v="10"/>
    <x v="0"/>
  </r>
  <r>
    <s v="AX17632"/>
    <s v="ENX2078"/>
    <s v="A154"/>
    <s v="EMP1034"/>
    <s v="C1418"/>
    <d v="2020-11-06T00:00:00"/>
    <x v="66"/>
    <n v="1"/>
    <n v="368"/>
    <n v="294"/>
    <n v="2180"/>
    <n v="2760"/>
    <n v="606"/>
    <x v="38"/>
    <x v="29"/>
    <x v="625"/>
    <x v="3"/>
    <n v="1"/>
    <x v="10"/>
    <x v="1"/>
  </r>
  <r>
    <s v="AX17648"/>
    <s v="ENX2075"/>
    <s v="A102"/>
    <s v="EMP1040"/>
    <s v="C1406"/>
    <d v="2020-11-06T00:00:00"/>
    <x v="35"/>
    <n v="1"/>
    <n v="1639"/>
    <n v="1295"/>
    <n v="971"/>
    <n v="1494"/>
    <n v="48"/>
    <x v="23"/>
    <x v="20"/>
    <x v="490"/>
    <x v="3"/>
    <n v="2"/>
    <x v="10"/>
    <x v="1"/>
  </r>
  <r>
    <s v="AX17651"/>
    <s v="ENX2092"/>
    <s v="A154"/>
    <s v="EMP1013"/>
    <s v="C1726"/>
    <d v="2020-11-06T00:00:00"/>
    <x v="87"/>
    <n v="3"/>
    <n v="800"/>
    <n v="536"/>
    <n v="90"/>
    <n v="112"/>
    <n v="436"/>
    <x v="62"/>
    <x v="33"/>
    <x v="487"/>
    <x v="0"/>
    <n v="3"/>
    <x v="10"/>
    <x v="1"/>
  </r>
  <r>
    <s v="AX17658"/>
    <s v="ENX2049"/>
    <s v="A161"/>
    <s v="EMP1001"/>
    <s v="C1619"/>
    <d v="2020-11-06T00:00:00"/>
    <x v="58"/>
    <n v="4"/>
    <n v="1522"/>
    <n v="791"/>
    <n v="1295"/>
    <n v="1639"/>
    <n v="855"/>
    <x v="37"/>
    <x v="14"/>
    <x v="646"/>
    <x v="6"/>
    <n v="3"/>
    <x v="10"/>
    <x v="1"/>
  </r>
  <r>
    <s v="AX17675"/>
    <s v="ENX2051"/>
    <s v="A113"/>
    <s v="EMP1014"/>
    <s v="C1752"/>
    <d v="2020-11-06T00:00:00"/>
    <x v="14"/>
    <n v="4"/>
    <n v="603"/>
    <n v="416"/>
    <n v="296"/>
    <n v="502"/>
    <n v="894"/>
    <x v="55"/>
    <x v="10"/>
    <x v="312"/>
    <x v="2"/>
    <n v="4"/>
    <x v="10"/>
    <x v="1"/>
  </r>
  <r>
    <s v="AX17683"/>
    <s v="ENX2017"/>
    <s v="A159"/>
    <s v="EMP1032"/>
    <s v="C1441"/>
    <d v="2020-11-06T00:00:00"/>
    <x v="61"/>
    <n v="1"/>
    <n v="799"/>
    <n v="455"/>
    <n v="962"/>
    <n v="1414"/>
    <n v="107"/>
    <x v="39"/>
    <x v="16"/>
    <x v="611"/>
    <x v="1"/>
    <n v="4"/>
    <x v="10"/>
    <x v="1"/>
  </r>
  <r>
    <s v="AX17690"/>
    <s v="ENX2061"/>
    <s v="A149"/>
    <s v="EMP1038"/>
    <s v="C1620"/>
    <d v="2020-11-06T00:00:00"/>
    <x v="72"/>
    <n v="3"/>
    <n v="799"/>
    <n v="455"/>
    <n v="588"/>
    <n v="736"/>
    <n v="408"/>
    <x v="43"/>
    <x v="39"/>
    <x v="296"/>
    <x v="2"/>
    <n v="5"/>
    <x v="10"/>
    <x v="1"/>
  </r>
  <r>
    <s v="AX17717"/>
    <s v="ENX2093"/>
    <s v="A133"/>
    <s v="EMP1026"/>
    <s v="C1072"/>
    <d v="2020-11-06T00:00:00"/>
    <x v="99"/>
    <n v="3"/>
    <n v="2283"/>
    <n v="1484"/>
    <n v="2886"/>
    <n v="4242"/>
    <n v="1035"/>
    <x v="63"/>
    <x v="25"/>
    <x v="503"/>
    <x v="4"/>
    <n v="6"/>
    <x v="10"/>
    <x v="1"/>
  </r>
  <r>
    <s v="AX17729"/>
    <s v="ENX2032"/>
    <s v="A169"/>
    <s v="EMP1012"/>
    <s v="C1341"/>
    <d v="2020-11-06T00:00:00"/>
    <x v="47"/>
    <n v="2"/>
    <n v="504"/>
    <n v="408"/>
    <n v="2616"/>
    <n v="5229"/>
    <n v="288"/>
    <x v="49"/>
    <x v="16"/>
    <x v="792"/>
    <x v="1"/>
    <n v="6"/>
    <x v="10"/>
    <x v="1"/>
  </r>
  <r>
    <s v="AX17748"/>
    <s v="ENX2060"/>
    <s v="A108"/>
    <s v="EMP1013"/>
    <s v="C1159"/>
    <d v="2020-11-06T00:00:00"/>
    <x v="73"/>
    <n v="1"/>
    <n v="1522"/>
    <n v="791"/>
    <n v="1227"/>
    <n v="2451"/>
    <n v="2424"/>
    <x v="31"/>
    <x v="25"/>
    <x v="598"/>
    <x v="5"/>
    <n v="7"/>
    <x v="10"/>
    <x v="1"/>
  </r>
  <r>
    <s v="AX17754"/>
    <s v="ENX2005"/>
    <s v="A168"/>
    <s v="EMP1021"/>
    <s v="C1693"/>
    <d v="2020-11-06T00:00:00"/>
    <x v="79"/>
    <n v="3"/>
    <n v="1353"/>
    <n v="947"/>
    <n v="2468"/>
    <n v="3164"/>
    <n v="548"/>
    <x v="14"/>
    <x v="21"/>
    <x v="655"/>
    <x v="1"/>
    <n v="10"/>
    <x v="10"/>
    <x v="1"/>
  </r>
  <r>
    <s v="AX17756"/>
    <s v="ENX2019"/>
    <s v="A165"/>
    <s v="EMP1015"/>
    <s v="C1665"/>
    <d v="2020-11-06T00:00:00"/>
    <x v="60"/>
    <n v="1"/>
    <n v="2497"/>
    <n v="1473"/>
    <n v="208"/>
    <n v="400"/>
    <n v="90"/>
    <x v="58"/>
    <x v="43"/>
    <x v="62"/>
    <x v="6"/>
    <n v="10"/>
    <x v="10"/>
    <x v="1"/>
  </r>
  <r>
    <s v="AX17760"/>
    <s v="ENX2100"/>
    <s v="A154"/>
    <s v="EMP1015"/>
    <s v="C1191"/>
    <d v="2020-11-06T00:00:00"/>
    <x v="28"/>
    <n v="3"/>
    <n v="217"/>
    <n v="171"/>
    <n v="791"/>
    <n v="1522"/>
    <n v="3348"/>
    <x v="0"/>
    <x v="0"/>
    <x v="222"/>
    <x v="0"/>
    <n v="10"/>
    <x v="10"/>
    <x v="1"/>
  </r>
  <r>
    <s v="AX17787"/>
    <s v="ENX2007"/>
    <s v="A153"/>
    <s v="EMP1005"/>
    <s v="C1307"/>
    <d v="2020-11-06T00:00:00"/>
    <x v="63"/>
    <n v="1"/>
    <n v="368"/>
    <n v="294"/>
    <n v="1321"/>
    <n v="1972"/>
    <n v="2346"/>
    <x v="33"/>
    <x v="5"/>
    <x v="79"/>
    <x v="1"/>
    <n v="11"/>
    <x v="10"/>
    <x v="1"/>
  </r>
  <r>
    <s v="AX17792"/>
    <s v="ENX2045"/>
    <s v="A148"/>
    <s v="EMP1036"/>
    <s v="C1074"/>
    <d v="2020-11-06T00:00:00"/>
    <x v="65"/>
    <n v="1"/>
    <n v="1414"/>
    <n v="962"/>
    <n v="3792"/>
    <n v="4990"/>
    <n v="1598"/>
    <x v="24"/>
    <x v="35"/>
    <x v="75"/>
    <x v="5"/>
    <n v="11"/>
    <x v="10"/>
    <x v="1"/>
  </r>
  <r>
    <s v="AX17809"/>
    <s v="ENX2066"/>
    <s v="A168"/>
    <s v="EMP1040"/>
    <s v="C1052"/>
    <d v="2020-11-06T00:00:00"/>
    <x v="13"/>
    <n v="3"/>
    <n v="2182"/>
    <n v="1200"/>
    <n v="4936"/>
    <n v="6328"/>
    <n v="106"/>
    <x v="40"/>
    <x v="4"/>
    <x v="29"/>
    <x v="2"/>
    <n v="12"/>
    <x v="10"/>
    <x v="1"/>
  </r>
  <r>
    <s v="AX17820"/>
    <s v="ENX2100"/>
    <s v="A129"/>
    <s v="EMP1022"/>
    <s v="C1522"/>
    <d v="2020-11-06T00:00:00"/>
    <x v="28"/>
    <n v="3"/>
    <n v="1812"/>
    <n v="1305"/>
    <n v="435"/>
    <n v="530"/>
    <n v="722"/>
    <x v="50"/>
    <x v="22"/>
    <x v="260"/>
    <x v="4"/>
    <n v="12"/>
    <x v="10"/>
    <x v="1"/>
  </r>
  <r>
    <s v="AX17834"/>
    <s v="ENX2058"/>
    <s v="A162"/>
    <s v="EMP1006"/>
    <s v="C1078"/>
    <d v="2020-11-06T00:00:00"/>
    <x v="53"/>
    <n v="1"/>
    <n v="1582"/>
    <n v="1234"/>
    <n v="3873"/>
    <n v="7173"/>
    <n v="651"/>
    <x v="5"/>
    <x v="25"/>
    <x v="568"/>
    <x v="1"/>
    <n v="12"/>
    <x v="10"/>
    <x v="1"/>
  </r>
  <r>
    <s v="AX17846"/>
    <s v="ENX2078"/>
    <s v="A160"/>
    <s v="EMP1040"/>
    <s v="C1734"/>
    <d v="2020-11-07T00:00:00"/>
    <x v="66"/>
    <n v="2"/>
    <n v="1566"/>
    <n v="1190"/>
    <n v="130"/>
    <n v="181"/>
    <n v="48"/>
    <x v="30"/>
    <x v="23"/>
    <x v="175"/>
    <x v="3"/>
    <n v="1"/>
    <x v="10"/>
    <x v="1"/>
  </r>
  <r>
    <s v="AX17860"/>
    <s v="ENX2044"/>
    <s v="A173"/>
    <s v="EMP1027"/>
    <s v="C1342"/>
    <d v="2020-11-07T00:00:00"/>
    <x v="54"/>
    <n v="3"/>
    <n v="818"/>
    <n v="450"/>
    <n v="1190"/>
    <n v="1566"/>
    <n v="2565"/>
    <x v="18"/>
    <x v="18"/>
    <x v="228"/>
    <x v="6"/>
    <n v="1"/>
    <x v="10"/>
    <x v="1"/>
  </r>
  <r>
    <s v="AX17913"/>
    <s v="ENX2019"/>
    <s v="A116"/>
    <s v="EMP1035"/>
    <s v="C1574"/>
    <d v="2020-11-07T00:00:00"/>
    <x v="60"/>
    <n v="1"/>
    <n v="1635"/>
    <n v="1046"/>
    <n v="4800"/>
    <n v="8728"/>
    <n v="280"/>
    <x v="27"/>
    <x v="4"/>
    <x v="110"/>
    <x v="3"/>
    <n v="2"/>
    <x v="10"/>
    <x v="1"/>
  </r>
  <r>
    <s v="AX17977"/>
    <s v="ENX2023"/>
    <s v="A167"/>
    <s v="EMP1006"/>
    <s v="C1646"/>
    <d v="2020-11-07T00:00:00"/>
    <x v="57"/>
    <n v="1"/>
    <n v="2495"/>
    <n v="1896"/>
    <n v="683"/>
    <n v="1119"/>
    <n v="238"/>
    <x v="23"/>
    <x v="35"/>
    <x v="764"/>
    <x v="3"/>
    <n v="5"/>
    <x v="10"/>
    <x v="1"/>
  </r>
  <r>
    <s v="AX18005"/>
    <s v="ENX2028"/>
    <s v="A100"/>
    <s v="EMP1000"/>
    <s v="C1207"/>
    <d v="2020-11-07T00:00:00"/>
    <x v="5"/>
    <n v="2"/>
    <n v="1809"/>
    <n v="1067"/>
    <n v="2380"/>
    <n v="3132"/>
    <n v="2565"/>
    <x v="17"/>
    <x v="26"/>
    <x v="512"/>
    <x v="4"/>
    <n v="5"/>
    <x v="10"/>
    <x v="1"/>
  </r>
  <r>
    <s v="AX18010"/>
    <s v="ENX2014"/>
    <s v="A134"/>
    <s v="EMP1021"/>
    <s v="C1159"/>
    <d v="2020-11-07T00:00:00"/>
    <x v="67"/>
    <n v="1"/>
    <n v="947"/>
    <n v="786"/>
    <n v="1067"/>
    <n v="1809"/>
    <n v="1144"/>
    <x v="22"/>
    <x v="18"/>
    <x v="553"/>
    <x v="3"/>
    <n v="6"/>
    <x v="10"/>
    <x v="1"/>
  </r>
  <r>
    <s v="AX18031"/>
    <s v="ENX2031"/>
    <s v="A122"/>
    <s v="EMP1038"/>
    <s v="C1338"/>
    <d v="2020-11-07T00:00:00"/>
    <x v="88"/>
    <n v="3"/>
    <n v="913"/>
    <n v="584"/>
    <n v="2468"/>
    <n v="3164"/>
    <n v="49"/>
    <x v="35"/>
    <x v="2"/>
    <x v="620"/>
    <x v="4"/>
    <n v="7"/>
    <x v="10"/>
    <x v="1"/>
  </r>
  <r>
    <s v="AX18033"/>
    <s v="ENX2084"/>
    <s v="A138"/>
    <s v="EMP1012"/>
    <s v="C1580"/>
    <d v="2020-11-07T00:00:00"/>
    <x v="10"/>
    <n v="4"/>
    <n v="847"/>
    <n v="534"/>
    <n v="1896"/>
    <n v="2495"/>
    <n v="486"/>
    <x v="39"/>
    <x v="43"/>
    <x v="400"/>
    <x v="5"/>
    <n v="7"/>
    <x v="10"/>
    <x v="1"/>
  </r>
  <r>
    <s v="AX18047"/>
    <s v="ENX2085"/>
    <s v="A123"/>
    <s v="EMP1021"/>
    <s v="C1595"/>
    <d v="2020-11-07T00:00:00"/>
    <x v="29"/>
    <n v="1"/>
    <n v="1526"/>
    <n v="1251"/>
    <n v="79"/>
    <n v="127"/>
    <n v="264"/>
    <x v="60"/>
    <x v="26"/>
    <x v="457"/>
    <x v="0"/>
    <n v="9"/>
    <x v="10"/>
    <x v="1"/>
  </r>
  <r>
    <s v="AX18066"/>
    <s v="ENX2001"/>
    <s v="A133"/>
    <s v="EMP1009"/>
    <s v="C1479"/>
    <d v="2020-11-07T00:00:00"/>
    <x v="93"/>
    <n v="3"/>
    <n v="315"/>
    <n v="208"/>
    <n v="5176"/>
    <n v="7392"/>
    <n v="51"/>
    <x v="18"/>
    <x v="15"/>
    <x v="137"/>
    <x v="0"/>
    <n v="10"/>
    <x v="10"/>
    <x v="1"/>
  </r>
  <r>
    <s v="AX18076"/>
    <s v="ENX2052"/>
    <s v="A120"/>
    <s v="EMP1015"/>
    <s v="C1564"/>
    <d v="2020-11-08T00:00:00"/>
    <x v="45"/>
    <n v="2"/>
    <n v="886"/>
    <n v="478"/>
    <n v="791"/>
    <n v="1522"/>
    <n v="92"/>
    <x v="41"/>
    <x v="34"/>
    <x v="465"/>
    <x v="0"/>
    <n v="1"/>
    <x v="10"/>
    <x v="1"/>
  </r>
  <r>
    <s v="AX18081"/>
    <s v="ENX2069"/>
    <s v="A117"/>
    <s v="EMP1039"/>
    <s v="C1775"/>
    <d v="2020-11-08T00:00:00"/>
    <x v="46"/>
    <n v="1"/>
    <n v="392"/>
    <n v="255"/>
    <n v="1291"/>
    <n v="2391"/>
    <n v="689"/>
    <x v="60"/>
    <x v="0"/>
    <x v="623"/>
    <x v="3"/>
    <n v="2"/>
    <x v="10"/>
    <x v="1"/>
  </r>
  <r>
    <s v="AX18118"/>
    <s v="ENX2000"/>
    <s v="A146"/>
    <s v="EMP1013"/>
    <s v="C1361"/>
    <d v="2020-11-08T00:00:00"/>
    <x v="98"/>
    <n v="1"/>
    <n v="1972"/>
    <n v="1321"/>
    <n v="504"/>
    <n v="951"/>
    <n v="4400"/>
    <x v="24"/>
    <x v="25"/>
    <x v="136"/>
    <x v="5"/>
    <n v="3"/>
    <x v="10"/>
    <x v="1"/>
  </r>
  <r>
    <s v="AX18134"/>
    <s v="ENX2007"/>
    <s v="A120"/>
    <s v="EMP1004"/>
    <s v="C1637"/>
    <d v="2020-11-08T00:00:00"/>
    <x v="63"/>
    <n v="3"/>
    <n v="530"/>
    <n v="424"/>
    <n v="2346"/>
    <n v="3724"/>
    <n v="96"/>
    <x v="24"/>
    <x v="37"/>
    <x v="527"/>
    <x v="3"/>
    <n v="5"/>
    <x v="10"/>
    <x v="1"/>
  </r>
  <r>
    <s v="AX18185"/>
    <s v="ENX2050"/>
    <s v="A102"/>
    <s v="EMP1031"/>
    <s v="C1622"/>
    <d v="2020-11-08T00:00:00"/>
    <x v="44"/>
    <n v="1"/>
    <n v="1887"/>
    <n v="1378"/>
    <n v="79"/>
    <n v="127"/>
    <n v="1980"/>
    <x v="30"/>
    <x v="4"/>
    <x v="330"/>
    <x v="5"/>
    <n v="5"/>
    <x v="10"/>
    <x v="1"/>
  </r>
  <r>
    <s v="AX18194"/>
    <s v="ENX2001"/>
    <s v="A131"/>
    <s v="EMP1036"/>
    <s v="C1599"/>
    <d v="2020-11-08T00:00:00"/>
    <x v="93"/>
    <n v="4"/>
    <n v="1367"/>
    <n v="984"/>
    <n v="3484"/>
    <n v="6832"/>
    <n v="180"/>
    <x v="22"/>
    <x v="33"/>
    <x v="316"/>
    <x v="6"/>
    <n v="7"/>
    <x v="10"/>
    <x v="1"/>
  </r>
  <r>
    <s v="AX18206"/>
    <s v="ENX2013"/>
    <s v="A124"/>
    <s v="EMP1037"/>
    <s v="C1619"/>
    <d v="2020-11-08T00:00:00"/>
    <x v="70"/>
    <n v="1"/>
    <n v="378"/>
    <n v="291"/>
    <n v="984"/>
    <n v="1367"/>
    <n v="2888"/>
    <x v="14"/>
    <x v="6"/>
    <x v="739"/>
    <x v="1"/>
    <n v="7"/>
    <x v="10"/>
    <x v="1"/>
  </r>
  <r>
    <s v="AX18248"/>
    <s v="ENX2064"/>
    <s v="A105"/>
    <s v="EMP1006"/>
    <s v="C1207"/>
    <d v="2020-11-08T00:00:00"/>
    <x v="25"/>
    <n v="1"/>
    <n v="1405"/>
    <n v="1054"/>
    <n v="291"/>
    <n v="378"/>
    <n v="870"/>
    <x v="69"/>
    <x v="41"/>
    <x v="568"/>
    <x v="0"/>
    <n v="7"/>
    <x v="10"/>
    <x v="1"/>
  </r>
  <r>
    <s v="AX18277"/>
    <s v="ENX2080"/>
    <s v="A140"/>
    <s v="EMP1028"/>
    <s v="C1459"/>
    <d v="2020-11-08T00:00:00"/>
    <x v="37"/>
    <n v="2"/>
    <n v="2283"/>
    <n v="1484"/>
    <n v="947"/>
    <n v="1353"/>
    <n v="161"/>
    <x v="32"/>
    <x v="26"/>
    <x v="511"/>
    <x v="5"/>
    <n v="10"/>
    <x v="10"/>
    <x v="1"/>
  </r>
  <r>
    <s v="AX18291"/>
    <s v="ENX2082"/>
    <s v="A163"/>
    <s v="EMP1026"/>
    <s v="C1299"/>
    <d v="2020-11-08T00:00:00"/>
    <x v="86"/>
    <n v="1"/>
    <n v="1467"/>
    <n v="807"/>
    <n v="2886"/>
    <n v="4242"/>
    <n v="2565"/>
    <x v="35"/>
    <x v="15"/>
    <x v="279"/>
    <x v="5"/>
    <n v="12"/>
    <x v="10"/>
    <x v="1"/>
  </r>
  <r>
    <s v="AX18303"/>
    <s v="ENX2066"/>
    <s v="A120"/>
    <s v="EMP1038"/>
    <s v="C1720"/>
    <d v="2020-11-09T00:00:00"/>
    <x v="13"/>
    <n v="2"/>
    <n v="1725"/>
    <n v="1363"/>
    <n v="2244"/>
    <n v="2736"/>
    <n v="2346"/>
    <x v="1"/>
    <x v="10"/>
    <x v="382"/>
    <x v="4"/>
    <n v="1"/>
    <x v="10"/>
    <x v="1"/>
  </r>
  <r>
    <s v="AX18328"/>
    <s v="ENX2073"/>
    <s v="A131"/>
    <s v="EMP1022"/>
    <s v="C1697"/>
    <d v="2020-11-09T00:00:00"/>
    <x v="85"/>
    <n v="2"/>
    <n v="1582"/>
    <n v="1234"/>
    <n v="1363"/>
    <n v="1725"/>
    <n v="243"/>
    <x v="37"/>
    <x v="42"/>
    <x v="168"/>
    <x v="6"/>
    <n v="1"/>
    <x v="10"/>
    <x v="1"/>
  </r>
  <r>
    <s v="AX18352"/>
    <s v="ENX2083"/>
    <s v="A162"/>
    <s v="EMP1019"/>
    <s v="C1571"/>
    <d v="2020-11-09T00:00:00"/>
    <x v="59"/>
    <n v="4"/>
    <n v="127"/>
    <n v="79"/>
    <n v="888"/>
    <n v="1506"/>
    <n v="1968"/>
    <x v="42"/>
    <x v="4"/>
    <x v="148"/>
    <x v="0"/>
    <n v="5"/>
    <x v="10"/>
    <x v="1"/>
  </r>
  <r>
    <s v="AX18361"/>
    <s v="ENX2071"/>
    <s v="A141"/>
    <s v="EMP1016"/>
    <s v="C1399"/>
    <d v="2020-11-09T00:00:00"/>
    <x v="92"/>
    <n v="3"/>
    <n v="1582"/>
    <n v="1234"/>
    <n v="984"/>
    <n v="1367"/>
    <n v="331"/>
    <x v="60"/>
    <x v="23"/>
    <x v="718"/>
    <x v="6"/>
    <n v="6"/>
    <x v="10"/>
    <x v="1"/>
  </r>
  <r>
    <s v="AX18391"/>
    <s v="ENX2095"/>
    <s v="A146"/>
    <s v="EMP1037"/>
    <s v="C1044"/>
    <d v="2020-11-09T00:00:00"/>
    <x v="42"/>
    <n v="4"/>
    <n v="667"/>
    <n v="387"/>
    <n v="1190"/>
    <n v="1566"/>
    <n v="286"/>
    <x v="33"/>
    <x v="17"/>
    <x v="639"/>
    <x v="0"/>
    <n v="7"/>
    <x v="10"/>
    <x v="1"/>
  </r>
  <r>
    <s v="AX18428"/>
    <s v="ENX2062"/>
    <s v="A115"/>
    <s v="EMP1026"/>
    <s v="C1590"/>
    <d v="2020-11-09T00:00:00"/>
    <x v="91"/>
    <n v="3"/>
    <n v="203"/>
    <n v="154"/>
    <n v="1774"/>
    <n v="2464"/>
    <n v="246"/>
    <x v="0"/>
    <x v="43"/>
    <x v="511"/>
    <x v="3"/>
    <n v="7"/>
    <x v="10"/>
    <x v="1"/>
  </r>
  <r>
    <s v="AX18442"/>
    <s v="ENX2078"/>
    <s v="A117"/>
    <s v="EMP1026"/>
    <s v="C1121"/>
    <d v="2020-11-09T00:00:00"/>
    <x v="66"/>
    <n v="1"/>
    <n v="871"/>
    <n v="540"/>
    <n v="3848"/>
    <n v="5656"/>
    <n v="436"/>
    <x v="54"/>
    <x v="44"/>
    <x v="337"/>
    <x v="3"/>
    <n v="8"/>
    <x v="10"/>
    <x v="1"/>
  </r>
  <r>
    <s v="AX18450"/>
    <s v="ENX2041"/>
    <s v="A164"/>
    <s v="EMP1033"/>
    <s v="C1630"/>
    <d v="2020-11-09T00:00:00"/>
    <x v="7"/>
    <n v="1"/>
    <n v="356"/>
    <n v="292"/>
    <n v="1484"/>
    <n v="2283"/>
    <n v="1302"/>
    <x v="46"/>
    <x v="22"/>
    <x v="667"/>
    <x v="2"/>
    <n v="8"/>
    <x v="10"/>
    <x v="1"/>
  </r>
  <r>
    <s v="AX18454"/>
    <s v="ENX2095"/>
    <s v="A137"/>
    <s v="EMP1022"/>
    <s v="C1633"/>
    <d v="2020-11-09T00:00:00"/>
    <x v="42"/>
    <n v="4"/>
    <n v="123"/>
    <n v="84"/>
    <n v="2092"/>
    <n v="3270"/>
    <n v="892"/>
    <x v="70"/>
    <x v="3"/>
    <x v="23"/>
    <x v="2"/>
    <n v="11"/>
    <x v="10"/>
    <x v="1"/>
  </r>
  <r>
    <s v="AX18471"/>
    <s v="ENX2086"/>
    <s v="A117"/>
    <s v="EMP1033"/>
    <s v="C1685"/>
    <d v="2020-11-09T00:00:00"/>
    <x v="94"/>
    <n v="4"/>
    <n v="1725"/>
    <n v="1363"/>
    <n v="1397"/>
    <n v="1967"/>
    <n v="855"/>
    <x v="55"/>
    <x v="33"/>
    <x v="154"/>
    <x v="5"/>
    <n v="11"/>
    <x v="10"/>
    <x v="1"/>
  </r>
  <r>
    <s v="AX18496"/>
    <s v="ENX2067"/>
    <s v="A108"/>
    <s v="EMP1021"/>
    <s v="C1656"/>
    <d v="2020-11-09T00:00:00"/>
    <x v="30"/>
    <n v="1"/>
    <n v="400"/>
    <n v="208"/>
    <n v="4089"/>
    <n v="5175"/>
    <n v="1149"/>
    <x v="14"/>
    <x v="10"/>
    <x v="614"/>
    <x v="1"/>
    <n v="11"/>
    <x v="10"/>
    <x v="1"/>
  </r>
  <r>
    <s v="AX18507"/>
    <s v="ENX2035"/>
    <s v="A154"/>
    <s v="EMP1011"/>
    <s v="C1411"/>
    <d v="2020-11-09T00:00:00"/>
    <x v="26"/>
    <n v="1"/>
    <n v="1639"/>
    <n v="1295"/>
    <n v="1227"/>
    <n v="2451"/>
    <n v="246"/>
    <x v="46"/>
    <x v="12"/>
    <x v="136"/>
    <x v="0"/>
    <n v="12"/>
    <x v="10"/>
    <x v="1"/>
  </r>
  <r>
    <s v="AX18519"/>
    <s v="ENX2070"/>
    <s v="A105"/>
    <s v="EMP1033"/>
    <s v="C1106"/>
    <d v="2020-11-10T00:00:00"/>
    <x v="40"/>
    <n v="2"/>
    <n v="368"/>
    <n v="269"/>
    <n v="600"/>
    <n v="870"/>
    <n v="123"/>
    <x v="37"/>
    <x v="14"/>
    <x v="528"/>
    <x v="3"/>
    <n v="12"/>
    <x v="10"/>
    <x v="0"/>
  </r>
  <r>
    <s v="AX18525"/>
    <s v="ENX2023"/>
    <s v="A130"/>
    <s v="EMP1016"/>
    <s v="C1324"/>
    <d v="2020-11-10T00:00:00"/>
    <x v="57"/>
    <n v="1"/>
    <n v="203"/>
    <n v="154"/>
    <n v="1190"/>
    <n v="1566"/>
    <n v="106"/>
    <x v="39"/>
    <x v="12"/>
    <x v="600"/>
    <x v="2"/>
    <n v="1"/>
    <x v="10"/>
    <x v="1"/>
  </r>
  <r>
    <s v="AX18534"/>
    <s v="ENX2060"/>
    <s v="A146"/>
    <s v="EMP1009"/>
    <s v="C1769"/>
    <d v="2020-11-10T00:00:00"/>
    <x v="73"/>
    <n v="2"/>
    <n v="1414"/>
    <n v="962"/>
    <n v="1363"/>
    <n v="1725"/>
    <n v="1818"/>
    <x v="33"/>
    <x v="26"/>
    <x v="130"/>
    <x v="3"/>
    <n v="1"/>
    <x v="10"/>
    <x v="1"/>
  </r>
  <r>
    <s v="AX18541"/>
    <s v="ENX2039"/>
    <s v="A155"/>
    <s v="EMP1010"/>
    <s v="C1621"/>
    <d v="2020-11-10T00:00:00"/>
    <x v="96"/>
    <n v="2"/>
    <n v="1077"/>
    <n v="732"/>
    <n v="2522"/>
    <n v="3276"/>
    <n v="412"/>
    <x v="41"/>
    <x v="15"/>
    <x v="157"/>
    <x v="5"/>
    <n v="2"/>
    <x v="10"/>
    <x v="1"/>
  </r>
  <r>
    <s v="AX18596"/>
    <s v="ENX2086"/>
    <s v="A131"/>
    <s v="EMP1005"/>
    <s v="C1426"/>
    <d v="2020-11-10T00:00:00"/>
    <x v="94"/>
    <n v="1"/>
    <n v="1889"/>
    <n v="945"/>
    <n v="807"/>
    <n v="1104"/>
    <n v="816"/>
    <x v="56"/>
    <x v="0"/>
    <x v="290"/>
    <x v="2"/>
    <n v="4"/>
    <x v="10"/>
    <x v="1"/>
  </r>
  <r>
    <s v="AX18600"/>
    <s v="ENX2037"/>
    <s v="A170"/>
    <s v="EMP1042"/>
    <s v="C1514"/>
    <d v="2020-11-10T00:00:00"/>
    <x v="50"/>
    <n v="4"/>
    <n v="2283"/>
    <n v="1484"/>
    <n v="421"/>
    <n v="561"/>
    <n v="799"/>
    <x v="58"/>
    <x v="34"/>
    <x v="86"/>
    <x v="2"/>
    <n v="4"/>
    <x v="10"/>
    <x v="1"/>
  </r>
  <r>
    <s v="AX18608"/>
    <s v="ENX2076"/>
    <s v="A161"/>
    <s v="EMP1027"/>
    <s v="C1104"/>
    <d v="2020-11-10T00:00:00"/>
    <x v="15"/>
    <n v="2"/>
    <n v="1972"/>
    <n v="1321"/>
    <n v="2092"/>
    <n v="3270"/>
    <n v="22"/>
    <x v="71"/>
    <x v="2"/>
    <x v="528"/>
    <x v="2"/>
    <n v="4"/>
    <x v="10"/>
    <x v="1"/>
  </r>
  <r>
    <s v="AX18610"/>
    <s v="ENX2087"/>
    <s v="A109"/>
    <s v="EMP1031"/>
    <s v="C1783"/>
    <d v="2020-11-10T00:00:00"/>
    <x v="95"/>
    <n v="1"/>
    <n v="1899"/>
    <n v="1044"/>
    <n v="1484"/>
    <n v="2283"/>
    <n v="318"/>
    <x v="57"/>
    <x v="0"/>
    <x v="355"/>
    <x v="5"/>
    <n v="7"/>
    <x v="10"/>
    <x v="1"/>
  </r>
  <r>
    <s v="AX18633"/>
    <s v="ENX2074"/>
    <s v="A158"/>
    <s v="EMP1029"/>
    <s v="C1623"/>
    <d v="2020-11-10T00:00:00"/>
    <x v="41"/>
    <n v="1"/>
    <n v="1708"/>
    <n v="871"/>
    <n v="66"/>
    <n v="105"/>
    <n v="1598"/>
    <x v="35"/>
    <x v="18"/>
    <x v="350"/>
    <x v="5"/>
    <n v="8"/>
    <x v="10"/>
    <x v="1"/>
  </r>
  <r>
    <s v="AX18636"/>
    <s v="ENX2043"/>
    <s v="A160"/>
    <s v="EMP1040"/>
    <s v="C1665"/>
    <d v="2020-11-10T00:00:00"/>
    <x v="11"/>
    <n v="1"/>
    <n v="1467"/>
    <n v="807"/>
    <n v="665"/>
    <n v="1278"/>
    <n v="801"/>
    <x v="34"/>
    <x v="17"/>
    <x v="730"/>
    <x v="1"/>
    <n v="8"/>
    <x v="10"/>
    <x v="1"/>
  </r>
  <r>
    <s v="AX18658"/>
    <s v="ENX2055"/>
    <s v="A167"/>
    <s v="EMP1036"/>
    <s v="C1082"/>
    <d v="2020-11-10T00:00:00"/>
    <x v="71"/>
    <n v="4"/>
    <n v="1103"/>
    <n v="838"/>
    <n v="588"/>
    <n v="736"/>
    <n v="1659"/>
    <x v="40"/>
    <x v="4"/>
    <x v="730"/>
    <x v="4"/>
    <n v="8"/>
    <x v="10"/>
    <x v="1"/>
  </r>
  <r>
    <s v="AX18672"/>
    <s v="ENX2058"/>
    <s v="A149"/>
    <s v="EMP1001"/>
    <s v="C1563"/>
    <d v="2020-11-10T00:00:00"/>
    <x v="53"/>
    <n v="2"/>
    <n v="217"/>
    <n v="171"/>
    <n v="5452"/>
    <n v="6900"/>
    <n v="329"/>
    <x v="34"/>
    <x v="1"/>
    <x v="422"/>
    <x v="5"/>
    <n v="8"/>
    <x v="10"/>
    <x v="1"/>
  </r>
  <r>
    <s v="AX18678"/>
    <s v="ENX2028"/>
    <s v="A111"/>
    <s v="EMP1016"/>
    <s v="C1408"/>
    <d v="2020-11-10T00:00:00"/>
    <x v="5"/>
    <n v="1"/>
    <n v="1862"/>
    <n v="1173"/>
    <n v="387"/>
    <n v="667"/>
    <n v="702"/>
    <x v="11"/>
    <x v="29"/>
    <x v="39"/>
    <x v="2"/>
    <n v="8"/>
    <x v="10"/>
    <x v="1"/>
  </r>
  <r>
    <s v="AX18710"/>
    <s v="ENX2093"/>
    <s v="A108"/>
    <s v="EMP1016"/>
    <s v="C1473"/>
    <d v="2020-11-10T00:00:00"/>
    <x v="99"/>
    <n v="1"/>
    <n v="181"/>
    <n v="130"/>
    <n v="1484"/>
    <n v="2283"/>
    <n v="368"/>
    <x v="8"/>
    <x v="39"/>
    <x v="710"/>
    <x v="6"/>
    <n v="10"/>
    <x v="10"/>
    <x v="1"/>
  </r>
  <r>
    <s v="AX18798"/>
    <s v="ENX2043"/>
    <s v="A150"/>
    <s v="EMP1033"/>
    <s v="C1778"/>
    <d v="2020-11-10T00:00:00"/>
    <x v="11"/>
    <n v="2"/>
    <n v="368"/>
    <n v="294"/>
    <n v="1190"/>
    <n v="1566"/>
    <n v="90"/>
    <x v="63"/>
    <x v="30"/>
    <x v="586"/>
    <x v="2"/>
    <n v="10"/>
    <x v="10"/>
    <x v="1"/>
  </r>
  <r>
    <s v="AX18803"/>
    <s v="ENX2090"/>
    <s v="A154"/>
    <s v="EMP1018"/>
    <s v="C1094"/>
    <d v="2020-11-10T00:00:00"/>
    <x v="55"/>
    <n v="1"/>
    <n v="1119"/>
    <n v="683"/>
    <n v="61"/>
    <n v="95"/>
    <n v="368"/>
    <x v="63"/>
    <x v="20"/>
    <x v="641"/>
    <x v="5"/>
    <n v="10"/>
    <x v="10"/>
    <x v="1"/>
  </r>
  <r>
    <s v="AX18806"/>
    <s v="ENX2092"/>
    <s v="A164"/>
    <s v="EMP1037"/>
    <s v="C1282"/>
    <d v="2020-11-10T00:00:00"/>
    <x v="87"/>
    <n v="4"/>
    <n v="127"/>
    <n v="79"/>
    <n v="818"/>
    <n v="1022"/>
    <n v="180"/>
    <x v="1"/>
    <x v="25"/>
    <x v="708"/>
    <x v="1"/>
    <n v="11"/>
    <x v="10"/>
    <x v="1"/>
  </r>
  <r>
    <s v="AX18817"/>
    <s v="ENX2043"/>
    <s v="A131"/>
    <s v="EMP1029"/>
    <s v="C1373"/>
    <d v="2020-11-10T00:00:00"/>
    <x v="11"/>
    <n v="1"/>
    <n v="35"/>
    <n v="22"/>
    <n v="435"/>
    <n v="530"/>
    <n v="452"/>
    <x v="18"/>
    <x v="9"/>
    <x v="740"/>
    <x v="4"/>
    <n v="12"/>
    <x v="10"/>
    <x v="1"/>
  </r>
  <r>
    <s v="AX18825"/>
    <s v="ENX2032"/>
    <s v="A141"/>
    <s v="EMP1018"/>
    <s v="C1083"/>
    <d v="2020-11-10T00:00:00"/>
    <x v="47"/>
    <n v="3"/>
    <n v="136"/>
    <n v="72"/>
    <n v="682"/>
    <n v="1338"/>
    <n v="892"/>
    <x v="60"/>
    <x v="32"/>
    <x v="112"/>
    <x v="4"/>
    <n v="12"/>
    <x v="10"/>
    <x v="1"/>
  </r>
  <r>
    <s v="AX18826"/>
    <s v="ENX2052"/>
    <s v="A106"/>
    <s v="EMP1005"/>
    <s v="C1417"/>
    <d v="2020-11-11T00:00:00"/>
    <x v="45"/>
    <n v="1"/>
    <n v="1380"/>
    <n v="1090"/>
    <n v="2196"/>
    <n v="3231"/>
    <n v="553"/>
    <x v="11"/>
    <x v="41"/>
    <x v="322"/>
    <x v="6"/>
    <n v="12"/>
    <x v="10"/>
    <x v="0"/>
  </r>
  <r>
    <s v="AX18829"/>
    <s v="ENX2011"/>
    <s v="A158"/>
    <s v="EMP1035"/>
    <s v="C1796"/>
    <d v="2020-11-11T00:00:00"/>
    <x v="81"/>
    <n v="1"/>
    <n v="392"/>
    <n v="255"/>
    <n v="2913"/>
    <n v="4482"/>
    <n v="246"/>
    <x v="38"/>
    <x v="8"/>
    <x v="526"/>
    <x v="5"/>
    <n v="1"/>
    <x v="10"/>
    <x v="1"/>
  </r>
  <r>
    <s v="AX18831"/>
    <s v="ENX2072"/>
    <s v="A106"/>
    <s v="EMP1006"/>
    <s v="C1670"/>
    <d v="2020-11-11T00:00:00"/>
    <x v="31"/>
    <n v="2"/>
    <n v="1119"/>
    <n v="683"/>
    <n v="786"/>
    <n v="947"/>
    <n v="313"/>
    <x v="22"/>
    <x v="44"/>
    <x v="715"/>
    <x v="2"/>
    <n v="3"/>
    <x v="10"/>
    <x v="1"/>
  </r>
  <r>
    <s v="AX18836"/>
    <s v="ENX2085"/>
    <s v="A156"/>
    <s v="EMP1011"/>
    <s v="C1139"/>
    <d v="2020-11-11T00:00:00"/>
    <x v="29"/>
    <n v="1"/>
    <n v="818"/>
    <n v="450"/>
    <n v="3884"/>
    <n v="7192"/>
    <n v="840"/>
    <x v="55"/>
    <x v="22"/>
    <x v="509"/>
    <x v="4"/>
    <n v="3"/>
    <x v="10"/>
    <x v="1"/>
  </r>
  <r>
    <s v="AX18837"/>
    <s v="ENX2072"/>
    <s v="A129"/>
    <s v="EMP1021"/>
    <s v="C1267"/>
    <d v="2020-11-11T00:00:00"/>
    <x v="31"/>
    <n v="2"/>
    <n v="1566"/>
    <n v="1190"/>
    <n v="5892"/>
    <n v="9988"/>
    <n v="874"/>
    <x v="27"/>
    <x v="39"/>
    <x v="210"/>
    <x v="2"/>
    <n v="4"/>
    <x v="10"/>
    <x v="1"/>
  </r>
  <r>
    <s v="AX18857"/>
    <s v="ENX2088"/>
    <s v="A136"/>
    <s v="EMP1022"/>
    <s v="C1246"/>
    <d v="2020-11-11T00:00:00"/>
    <x v="48"/>
    <n v="4"/>
    <n v="112"/>
    <n v="90"/>
    <n v="424"/>
    <n v="530"/>
    <n v="782"/>
    <x v="61"/>
    <x v="21"/>
    <x v="221"/>
    <x v="4"/>
    <n v="4"/>
    <x v="10"/>
    <x v="1"/>
  </r>
  <r>
    <s v="AX18921"/>
    <s v="ENX2031"/>
    <s v="A124"/>
    <s v="EMP1005"/>
    <s v="C1719"/>
    <d v="2020-11-11T00:00:00"/>
    <x v="88"/>
    <n v="1"/>
    <n v="556"/>
    <n v="395"/>
    <n v="3032"/>
    <n v="3566"/>
    <n v="606"/>
    <x v="26"/>
    <x v="10"/>
    <x v="33"/>
    <x v="4"/>
    <n v="4"/>
    <x v="10"/>
    <x v="1"/>
  </r>
  <r>
    <s v="AX18936"/>
    <s v="ENX2080"/>
    <s v="A137"/>
    <s v="EMP1001"/>
    <s v="C1089"/>
    <d v="2020-11-11T00:00:00"/>
    <x v="37"/>
    <n v="1"/>
    <n v="1812"/>
    <n v="1305"/>
    <n v="3484"/>
    <n v="6832"/>
    <n v="626"/>
    <x v="5"/>
    <x v="28"/>
    <x v="97"/>
    <x v="6"/>
    <n v="4"/>
    <x v="10"/>
    <x v="1"/>
  </r>
  <r>
    <s v="AX18951"/>
    <s v="ENX2040"/>
    <s v="A103"/>
    <s v="EMP1006"/>
    <s v="C1539"/>
    <d v="2020-11-11T00:00:00"/>
    <x v="4"/>
    <n v="1"/>
    <n v="502"/>
    <n v="296"/>
    <n v="1248"/>
    <n v="1809"/>
    <n v="106"/>
    <x v="0"/>
    <x v="43"/>
    <x v="17"/>
    <x v="4"/>
    <n v="5"/>
    <x v="10"/>
    <x v="1"/>
  </r>
  <r>
    <s v="AX18974"/>
    <s v="ENX2049"/>
    <s v="A134"/>
    <s v="EMP1011"/>
    <s v="C1669"/>
    <d v="2020-11-11T00:00:00"/>
    <x v="58"/>
    <n v="1"/>
    <n v="123"/>
    <n v="84"/>
    <n v="871"/>
    <n v="1708"/>
    <n v="243"/>
    <x v="62"/>
    <x v="44"/>
    <x v="543"/>
    <x v="0"/>
    <n v="6"/>
    <x v="10"/>
    <x v="1"/>
  </r>
  <r>
    <s v="AX18975"/>
    <s v="ENX2058"/>
    <s v="A159"/>
    <s v="EMP1006"/>
    <s v="C1442"/>
    <d v="2020-11-11T00:00:00"/>
    <x v="53"/>
    <n v="1"/>
    <n v="315"/>
    <n v="208"/>
    <n v="208"/>
    <n v="315"/>
    <n v="322"/>
    <x v="2"/>
    <x v="18"/>
    <x v="239"/>
    <x v="0"/>
    <n v="6"/>
    <x v="10"/>
    <x v="1"/>
  </r>
  <r>
    <s v="AX18987"/>
    <s v="ENX2061"/>
    <s v="A108"/>
    <s v="EMP1011"/>
    <s v="C1616"/>
    <d v="2020-11-11T00:00:00"/>
    <x v="72"/>
    <n v="1"/>
    <n v="1638"/>
    <n v="1261"/>
    <n v="270"/>
    <n v="336"/>
    <n v="656"/>
    <x v="11"/>
    <x v="35"/>
    <x v="602"/>
    <x v="4"/>
    <n v="6"/>
    <x v="10"/>
    <x v="1"/>
  </r>
  <r>
    <s v="AX18994"/>
    <s v="ENX2015"/>
    <s v="A155"/>
    <s v="EMP1005"/>
    <s v="C1744"/>
    <d v="2020-11-11T00:00:00"/>
    <x v="17"/>
    <n v="3"/>
    <n v="871"/>
    <n v="540"/>
    <n v="4548"/>
    <n v="5349"/>
    <n v="2622"/>
    <x v="70"/>
    <x v="16"/>
    <x v="439"/>
    <x v="6"/>
    <n v="6"/>
    <x v="10"/>
    <x v="1"/>
  </r>
  <r>
    <s v="AX19003"/>
    <s v="ENX2077"/>
    <s v="A113"/>
    <s v="EMP1043"/>
    <s v="C1389"/>
    <d v="2020-11-11T00:00:00"/>
    <x v="51"/>
    <n v="1"/>
    <n v="1635"/>
    <n v="1046"/>
    <n v="1397"/>
    <n v="1967"/>
    <n v="1104"/>
    <x v="23"/>
    <x v="11"/>
    <x v="568"/>
    <x v="0"/>
    <n v="6"/>
    <x v="10"/>
    <x v="1"/>
  </r>
  <r>
    <s v="AX19022"/>
    <s v="ENX2065"/>
    <s v="A159"/>
    <s v="EMP1003"/>
    <s v="C1165"/>
    <d v="2020-11-11T00:00:00"/>
    <x v="56"/>
    <n v="1"/>
    <n v="1582"/>
    <n v="1234"/>
    <n v="791"/>
    <n v="1522"/>
    <n v="96"/>
    <x v="22"/>
    <x v="13"/>
    <x v="587"/>
    <x v="6"/>
    <n v="7"/>
    <x v="10"/>
    <x v="1"/>
  </r>
  <r>
    <s v="AX19052"/>
    <s v="ENX2075"/>
    <s v="A141"/>
    <s v="EMP1019"/>
    <s v="C1131"/>
    <d v="2020-11-11T00:00:00"/>
    <x v="35"/>
    <n v="2"/>
    <n v="684"/>
    <n v="561"/>
    <n v="7860"/>
    <n v="9584"/>
    <n v="2760"/>
    <x v="35"/>
    <x v="10"/>
    <x v="219"/>
    <x v="5"/>
    <n v="7"/>
    <x v="10"/>
    <x v="1"/>
  </r>
  <r>
    <s v="AX19082"/>
    <s v="ENX2040"/>
    <s v="A148"/>
    <s v="EMP1014"/>
    <s v="C1114"/>
    <d v="2020-11-11T00:00:00"/>
    <x v="4"/>
    <n v="1"/>
    <n v="1052"/>
    <n v="589"/>
    <n v="504"/>
    <n v="951"/>
    <n v="1224"/>
    <x v="65"/>
    <x v="37"/>
    <x v="150"/>
    <x v="0"/>
    <n v="9"/>
    <x v="10"/>
    <x v="1"/>
  </r>
  <r>
    <s v="AX19091"/>
    <s v="ENX2023"/>
    <s v="A116"/>
    <s v="EMP1035"/>
    <s v="C1026"/>
    <d v="2020-11-11T00:00:00"/>
    <x v="57"/>
    <n v="3"/>
    <n v="947"/>
    <n v="786"/>
    <n v="872"/>
    <n v="1743"/>
    <n v="275"/>
    <x v="44"/>
    <x v="37"/>
    <x v="166"/>
    <x v="0"/>
    <n v="9"/>
    <x v="10"/>
    <x v="1"/>
  </r>
  <r>
    <s v="AX19097"/>
    <s v="ENX2007"/>
    <s v="A118"/>
    <s v="EMP1018"/>
    <s v="C1699"/>
    <d v="2020-11-11T00:00:00"/>
    <x v="63"/>
    <n v="2"/>
    <n v="136"/>
    <n v="72"/>
    <n v="947"/>
    <n v="1353"/>
    <n v="2216"/>
    <x v="9"/>
    <x v="33"/>
    <x v="573"/>
    <x v="5"/>
    <n v="10"/>
    <x v="10"/>
    <x v="1"/>
  </r>
  <r>
    <s v="AX19098"/>
    <s v="ENX2058"/>
    <s v="A161"/>
    <s v="EMP1007"/>
    <s v="C1552"/>
    <d v="2020-11-11T00:00:00"/>
    <x v="53"/>
    <n v="3"/>
    <n v="800"/>
    <n v="536"/>
    <n v="589"/>
    <n v="1052"/>
    <n v="78"/>
    <x v="34"/>
    <x v="41"/>
    <x v="688"/>
    <x v="5"/>
    <n v="10"/>
    <x v="10"/>
    <x v="1"/>
  </r>
  <r>
    <s v="AX19102"/>
    <s v="ENX2034"/>
    <s v="A159"/>
    <s v="EMP1029"/>
    <s v="C1136"/>
    <d v="2020-11-11T00:00:00"/>
    <x v="32"/>
    <n v="2"/>
    <n v="392"/>
    <n v="255"/>
    <n v="3032"/>
    <n v="3566"/>
    <n v="463"/>
    <x v="68"/>
    <x v="6"/>
    <x v="411"/>
    <x v="3"/>
    <n v="10"/>
    <x v="10"/>
    <x v="1"/>
  </r>
  <r>
    <s v="AX19118"/>
    <s v="ENX2096"/>
    <s v="A146"/>
    <s v="EMP1023"/>
    <s v="C1742"/>
    <d v="2020-11-11T00:00:00"/>
    <x v="36"/>
    <n v="3"/>
    <n v="1671"/>
    <n v="1220"/>
    <n v="2886"/>
    <n v="4242"/>
    <n v="246"/>
    <x v="62"/>
    <x v="0"/>
    <x v="253"/>
    <x v="4"/>
    <n v="12"/>
    <x v="10"/>
    <x v="1"/>
  </r>
  <r>
    <s v="AX19161"/>
    <s v="ENX2034"/>
    <s v="A143"/>
    <s v="EMP1014"/>
    <s v="C1112"/>
    <d v="2020-11-12T00:00:00"/>
    <x v="32"/>
    <n v="1"/>
    <n v="1671"/>
    <n v="1220"/>
    <n v="5364"/>
    <n v="7059"/>
    <n v="902"/>
    <x v="0"/>
    <x v="34"/>
    <x v="183"/>
    <x v="6"/>
    <n v="12"/>
    <x v="10"/>
    <x v="0"/>
  </r>
  <r>
    <s v="AX19168"/>
    <s v="ENX2046"/>
    <s v="A141"/>
    <s v="EMP1024"/>
    <s v="C1085"/>
    <d v="2020-11-12T00:00:00"/>
    <x v="38"/>
    <n v="2"/>
    <n v="1889"/>
    <n v="945"/>
    <n v="2454"/>
    <n v="3066"/>
    <n v="321"/>
    <x v="11"/>
    <x v="42"/>
    <x v="372"/>
    <x v="5"/>
    <n v="12"/>
    <x v="10"/>
    <x v="0"/>
  </r>
  <r>
    <s v="AX19173"/>
    <s v="ENX2002"/>
    <s v="A143"/>
    <s v="EMP1035"/>
    <s v="C1507"/>
    <d v="2020-11-12T00:00:00"/>
    <x v="100"/>
    <n v="1"/>
    <n v="684"/>
    <n v="561"/>
    <n v="1190"/>
    <n v="1566"/>
    <n v="2200"/>
    <x v="71"/>
    <x v="30"/>
    <x v="218"/>
    <x v="4"/>
    <n v="12"/>
    <x v="10"/>
    <x v="0"/>
  </r>
  <r>
    <s v="AX19182"/>
    <s v="ENX2029"/>
    <s v="A145"/>
    <s v="EMP1006"/>
    <s v="C1128"/>
    <d v="2020-11-12T00:00:00"/>
    <x v="3"/>
    <n v="1"/>
    <n v="1022"/>
    <n v="818"/>
    <n v="1234"/>
    <n v="1582"/>
    <n v="452"/>
    <x v="34"/>
    <x v="0"/>
    <x v="164"/>
    <x v="0"/>
    <n v="2"/>
    <x v="10"/>
    <x v="1"/>
  </r>
  <r>
    <s v="AX19206"/>
    <s v="ENX2054"/>
    <s v="A106"/>
    <s v="EMP1012"/>
    <s v="C1514"/>
    <d v="2020-11-12T00:00:00"/>
    <x v="12"/>
    <n v="2"/>
    <n v="1526"/>
    <n v="1251"/>
    <n v="1902"/>
    <n v="2640"/>
    <n v="1818"/>
    <x v="8"/>
    <x v="24"/>
    <x v="502"/>
    <x v="0"/>
    <n v="3"/>
    <x v="10"/>
    <x v="1"/>
  </r>
  <r>
    <s v="AX19225"/>
    <s v="ENX2028"/>
    <s v="A158"/>
    <s v="EMP1044"/>
    <s v="C1304"/>
    <d v="2020-11-12T00:00:00"/>
    <x v="5"/>
    <n v="3"/>
    <n v="112"/>
    <n v="90"/>
    <n v="1942"/>
    <n v="3596"/>
    <n v="280"/>
    <x v="23"/>
    <x v="32"/>
    <x v="617"/>
    <x v="6"/>
    <n v="4"/>
    <x v="10"/>
    <x v="1"/>
  </r>
  <r>
    <s v="AX19267"/>
    <s v="ENX2076"/>
    <s v="A126"/>
    <s v="EMP1038"/>
    <s v="C1530"/>
    <d v="2020-11-12T00:00:00"/>
    <x v="15"/>
    <n v="3"/>
    <n v="1899"/>
    <n v="1044"/>
    <n v="4134"/>
    <n v="5661"/>
    <n v="383"/>
    <x v="23"/>
    <x v="44"/>
    <x v="61"/>
    <x v="3"/>
    <n v="4"/>
    <x v="10"/>
    <x v="1"/>
  </r>
  <r>
    <s v="AX19272"/>
    <s v="ENX2017"/>
    <s v="A113"/>
    <s v="EMP1013"/>
    <s v="C1761"/>
    <d v="2020-11-12T00:00:00"/>
    <x v="61"/>
    <n v="2"/>
    <n v="2353"/>
    <n v="1788"/>
    <n v="2835"/>
    <n v="5667"/>
    <n v="184"/>
    <x v="25"/>
    <x v="39"/>
    <x v="94"/>
    <x v="0"/>
    <n v="6"/>
    <x v="10"/>
    <x v="1"/>
  </r>
  <r>
    <s v="AX19274"/>
    <s v="ENX2071"/>
    <s v="A134"/>
    <s v="EMP1010"/>
    <s v="C1049"/>
    <d v="2020-11-12T00:00:00"/>
    <x v="92"/>
    <n v="2"/>
    <n v="1783"/>
    <n v="1230"/>
    <n v="900"/>
    <n v="1500"/>
    <n v="204"/>
    <x v="13"/>
    <x v="15"/>
    <x v="615"/>
    <x v="1"/>
    <n v="6"/>
    <x v="10"/>
    <x v="1"/>
  </r>
  <r>
    <s v="AX19276"/>
    <s v="ENX2015"/>
    <s v="A154"/>
    <s v="EMP1011"/>
    <s v="C1378"/>
    <d v="2020-11-12T00:00:00"/>
    <x v="17"/>
    <n v="1"/>
    <n v="1526"/>
    <n v="1251"/>
    <n v="1185"/>
    <n v="1668"/>
    <n v="87"/>
    <x v="26"/>
    <x v="8"/>
    <x v="287"/>
    <x v="4"/>
    <n v="8"/>
    <x v="10"/>
    <x v="1"/>
  </r>
  <r>
    <s v="AX19308"/>
    <s v="ENX2095"/>
    <s v="A167"/>
    <s v="EMP1042"/>
    <s v="C1083"/>
    <d v="2020-11-12T00:00:00"/>
    <x v="42"/>
    <n v="1"/>
    <n v="2391"/>
    <n v="1291"/>
    <n v="716"/>
    <n v="1192"/>
    <n v="329"/>
    <x v="60"/>
    <x v="30"/>
    <x v="307"/>
    <x v="4"/>
    <n v="9"/>
    <x v="10"/>
    <x v="1"/>
  </r>
  <r>
    <s v="AX19332"/>
    <s v="ENX2012"/>
    <s v="A153"/>
    <s v="EMP1001"/>
    <s v="C1160"/>
    <d v="2020-11-12T00:00:00"/>
    <x v="16"/>
    <n v="1"/>
    <n v="871"/>
    <n v="540"/>
    <n v="200"/>
    <n v="290"/>
    <n v="95"/>
    <x v="36"/>
    <x v="12"/>
    <x v="196"/>
    <x v="4"/>
    <n v="11"/>
    <x v="10"/>
    <x v="1"/>
  </r>
  <r>
    <s v="AX19352"/>
    <s v="ENX2098"/>
    <s v="A125"/>
    <s v="EMP1034"/>
    <s v="C1016"/>
    <d v="2020-11-13T00:00:00"/>
    <x v="69"/>
    <n v="1"/>
    <n v="2241"/>
    <n v="1367"/>
    <n v="1512"/>
    <n v="2853"/>
    <n v="1108"/>
    <x v="69"/>
    <x v="28"/>
    <x v="739"/>
    <x v="1"/>
    <n v="2"/>
    <x v="10"/>
    <x v="1"/>
  </r>
  <r>
    <s v="AX19353"/>
    <s v="ENX2017"/>
    <s v="A166"/>
    <s v="EMP1026"/>
    <s v="C1135"/>
    <d v="2020-11-13T00:00:00"/>
    <x v="61"/>
    <n v="2"/>
    <n v="2391"/>
    <n v="1291"/>
    <n v="376"/>
    <n v="458"/>
    <n v="99"/>
    <x v="15"/>
    <x v="37"/>
    <x v="393"/>
    <x v="0"/>
    <n v="6"/>
    <x v="10"/>
    <x v="1"/>
  </r>
  <r>
    <s v="AX19387"/>
    <s v="ENX2043"/>
    <s v="A112"/>
    <s v="EMP1012"/>
    <s v="C1761"/>
    <d v="2020-11-13T00:00:00"/>
    <x v="11"/>
    <n v="2"/>
    <n v="1522"/>
    <n v="791"/>
    <n v="774"/>
    <n v="1334"/>
    <n v="2193"/>
    <x v="48"/>
    <x v="9"/>
    <x v="779"/>
    <x v="4"/>
    <n v="6"/>
    <x v="10"/>
    <x v="1"/>
  </r>
  <r>
    <s v="AX19413"/>
    <s v="ENX2004"/>
    <s v="A165"/>
    <s v="EMP1022"/>
    <s v="C1049"/>
    <d v="2020-11-13T00:00:00"/>
    <x v="23"/>
    <n v="3"/>
    <n v="136"/>
    <n v="72"/>
    <n v="1161"/>
    <n v="2001"/>
    <n v="827"/>
    <x v="18"/>
    <x v="7"/>
    <x v="69"/>
    <x v="0"/>
    <n v="7"/>
    <x v="10"/>
    <x v="1"/>
  </r>
  <r>
    <s v="AX19433"/>
    <s v="ENX2028"/>
    <s v="A133"/>
    <s v="EMP1044"/>
    <s v="C1486"/>
    <d v="2020-11-13T00:00:00"/>
    <x v="5"/>
    <n v="2"/>
    <n v="545"/>
    <n v="425"/>
    <n v="900"/>
    <n v="1636"/>
    <n v="1092"/>
    <x v="63"/>
    <x v="33"/>
    <x v="226"/>
    <x v="3"/>
    <n v="8"/>
    <x v="10"/>
    <x v="1"/>
  </r>
  <r>
    <s v="AX19435"/>
    <s v="ENX2012"/>
    <s v="A145"/>
    <s v="EMP1029"/>
    <s v="C1246"/>
    <d v="2020-11-13T00:00:00"/>
    <x v="16"/>
    <n v="4"/>
    <n v="817"/>
    <n v="409"/>
    <n v="2446"/>
    <n v="4010"/>
    <n v="246"/>
    <x v="6"/>
    <x v="40"/>
    <x v="704"/>
    <x v="5"/>
    <n v="9"/>
    <x v="10"/>
    <x v="1"/>
  </r>
  <r>
    <s v="AX19440"/>
    <s v="ENX2077"/>
    <s v="A155"/>
    <s v="EMP1039"/>
    <s v="C1491"/>
    <d v="2020-11-13T00:00:00"/>
    <x v="51"/>
    <n v="3"/>
    <n v="947"/>
    <n v="786"/>
    <n v="684"/>
    <n v="868"/>
    <n v="1767"/>
    <x v="58"/>
    <x v="18"/>
    <x v="317"/>
    <x v="0"/>
    <n v="9"/>
    <x v="10"/>
    <x v="1"/>
  </r>
  <r>
    <s v="AX19449"/>
    <s v="ENX2028"/>
    <s v="A108"/>
    <s v="EMP1034"/>
    <s v="C1273"/>
    <d v="2020-11-13T00:00:00"/>
    <x v="5"/>
    <n v="3"/>
    <n v="556"/>
    <n v="395"/>
    <n v="1054"/>
    <n v="1405"/>
    <n v="742"/>
    <x v="23"/>
    <x v="21"/>
    <x v="670"/>
    <x v="5"/>
    <n v="9"/>
    <x v="10"/>
    <x v="1"/>
  </r>
  <r>
    <s v="AX19455"/>
    <s v="ENX2080"/>
    <s v="A171"/>
    <s v="EMP1028"/>
    <s v="C1258"/>
    <d v="2020-11-13T00:00:00"/>
    <x v="37"/>
    <n v="3"/>
    <n v="181"/>
    <n v="130"/>
    <n v="2952"/>
    <n v="4101"/>
    <n v="102"/>
    <x v="69"/>
    <x v="9"/>
    <x v="715"/>
    <x v="5"/>
    <n v="12"/>
    <x v="10"/>
    <x v="1"/>
  </r>
  <r>
    <s v="AX19503"/>
    <s v="ENX2093"/>
    <s v="A171"/>
    <s v="EMP1044"/>
    <s v="C1701"/>
    <d v="2020-11-14T00:00:00"/>
    <x v="99"/>
    <n v="4"/>
    <n v="1278"/>
    <n v="665"/>
    <n v="1200"/>
    <n v="2182"/>
    <n v="895"/>
    <x v="16"/>
    <x v="16"/>
    <x v="103"/>
    <x v="6"/>
    <n v="1"/>
    <x v="10"/>
    <x v="1"/>
  </r>
  <r>
    <s v="AX19512"/>
    <s v="ENX2073"/>
    <s v="A130"/>
    <s v="EMP1018"/>
    <s v="C1570"/>
    <d v="2020-11-14T00:00:00"/>
    <x v="85"/>
    <n v="4"/>
    <n v="1052"/>
    <n v="589"/>
    <n v="3788"/>
    <n v="5412"/>
    <n v="331"/>
    <x v="10"/>
    <x v="26"/>
    <x v="412"/>
    <x v="5"/>
    <n v="3"/>
    <x v="10"/>
    <x v="1"/>
  </r>
  <r>
    <s v="AX19520"/>
    <s v="ENX2028"/>
    <s v="A142"/>
    <s v="EMP1006"/>
    <s v="C1781"/>
    <d v="2020-11-14T00:00:00"/>
    <x v="5"/>
    <n v="3"/>
    <n v="290"/>
    <n v="200"/>
    <n v="208"/>
    <n v="400"/>
    <n v="164"/>
    <x v="36"/>
    <x v="38"/>
    <x v="219"/>
    <x v="3"/>
    <n v="6"/>
    <x v="10"/>
    <x v="1"/>
  </r>
  <r>
    <s v="AX19530"/>
    <s v="ENX2081"/>
    <s v="A161"/>
    <s v="EMP1012"/>
    <s v="C1003"/>
    <d v="2020-11-14T00:00:00"/>
    <x v="62"/>
    <n v="2"/>
    <n v="871"/>
    <n v="540"/>
    <n v="1161"/>
    <n v="2001"/>
    <n v="2166"/>
    <x v="26"/>
    <x v="19"/>
    <x v="424"/>
    <x v="3"/>
    <n v="6"/>
    <x v="10"/>
    <x v="1"/>
  </r>
  <r>
    <s v="AX19537"/>
    <s v="ENX2098"/>
    <s v="A134"/>
    <s v="EMP1008"/>
    <s v="C1696"/>
    <d v="2020-11-14T00:00:00"/>
    <x v="69"/>
    <n v="1"/>
    <n v="1708"/>
    <n v="871"/>
    <n v="3690"/>
    <n v="5349"/>
    <n v="528"/>
    <x v="36"/>
    <x v="18"/>
    <x v="440"/>
    <x v="5"/>
    <n v="7"/>
    <x v="10"/>
    <x v="1"/>
  </r>
  <r>
    <s v="AX19554"/>
    <s v="ENX2013"/>
    <s v="A110"/>
    <s v="EMP1030"/>
    <s v="C1626"/>
    <d v="2020-11-14T00:00:00"/>
    <x v="70"/>
    <n v="1"/>
    <n v="2091"/>
    <n v="1485"/>
    <n v="2613"/>
    <n v="5124"/>
    <n v="92"/>
    <x v="58"/>
    <x v="25"/>
    <x v="410"/>
    <x v="1"/>
    <n v="8"/>
    <x v="10"/>
    <x v="1"/>
  </r>
  <r>
    <s v="AX19560"/>
    <s v="ENX2077"/>
    <s v="A119"/>
    <s v="EMP1038"/>
    <s v="C1168"/>
    <d v="2020-11-14T00:00:00"/>
    <x v="51"/>
    <n v="1"/>
    <n v="947"/>
    <n v="786"/>
    <n v="1378"/>
    <n v="1887"/>
    <n v="1742"/>
    <x v="49"/>
    <x v="29"/>
    <x v="329"/>
    <x v="5"/>
    <n v="8"/>
    <x v="10"/>
    <x v="1"/>
  </r>
  <r>
    <s v="AX19571"/>
    <s v="ENX2095"/>
    <s v="A101"/>
    <s v="EMP1028"/>
    <s v="C1785"/>
    <d v="2020-11-14T00:00:00"/>
    <x v="42"/>
    <n v="1"/>
    <n v="112"/>
    <n v="90"/>
    <n v="5512"/>
    <n v="7548"/>
    <n v="1888"/>
    <x v="50"/>
    <x v="16"/>
    <x v="304"/>
    <x v="2"/>
    <n v="9"/>
    <x v="10"/>
    <x v="1"/>
  </r>
  <r>
    <s v="AX19573"/>
    <s v="ENX2071"/>
    <s v="A143"/>
    <s v="EMP1041"/>
    <s v="C1070"/>
    <d v="2020-11-14T00:00:00"/>
    <x v="92"/>
    <n v="1"/>
    <n v="2497"/>
    <n v="1473"/>
    <n v="1464"/>
    <n v="2154"/>
    <n v="651"/>
    <x v="49"/>
    <x v="39"/>
    <x v="572"/>
    <x v="5"/>
    <n v="9"/>
    <x v="10"/>
    <x v="1"/>
  </r>
  <r>
    <s v="AX19603"/>
    <s v="ENX2000"/>
    <s v="A144"/>
    <s v="EMP1016"/>
    <s v="C1648"/>
    <d v="2020-11-14T00:00:00"/>
    <x v="98"/>
    <n v="1"/>
    <n v="2141"/>
    <n v="1777"/>
    <n v="1614"/>
    <n v="2934"/>
    <n v="46"/>
    <x v="33"/>
    <x v="10"/>
    <x v="657"/>
    <x v="5"/>
    <n v="10"/>
    <x v="10"/>
    <x v="1"/>
  </r>
  <r>
    <s v="AX19605"/>
    <s v="ENX2018"/>
    <s v="A101"/>
    <s v="EMP1016"/>
    <s v="C1489"/>
    <d v="2020-11-14T00:00:00"/>
    <x v="8"/>
    <n v="4"/>
    <n v="504"/>
    <n v="408"/>
    <n v="910"/>
    <n v="1598"/>
    <n v="1100"/>
    <x v="14"/>
    <x v="9"/>
    <x v="556"/>
    <x v="2"/>
    <n v="10"/>
    <x v="10"/>
    <x v="1"/>
  </r>
  <r>
    <s v="AX19626"/>
    <s v="ENX2003"/>
    <s v="A102"/>
    <s v="EMP1003"/>
    <s v="C1075"/>
    <d v="2020-11-14T00:00:00"/>
    <x v="22"/>
    <n v="4"/>
    <n v="818"/>
    <n v="450"/>
    <n v="872"/>
    <n v="1743"/>
    <n v="553"/>
    <x v="72"/>
    <x v="34"/>
    <x v="546"/>
    <x v="3"/>
    <n v="10"/>
    <x v="10"/>
    <x v="1"/>
  </r>
  <r>
    <s v="AX19646"/>
    <s v="ENX2040"/>
    <s v="A124"/>
    <s v="EMP1038"/>
    <s v="C1455"/>
    <d v="2020-11-14T00:00:00"/>
    <x v="4"/>
    <n v="4"/>
    <n v="880"/>
    <n v="634"/>
    <n v="1223"/>
    <n v="2005"/>
    <n v="1024"/>
    <x v="50"/>
    <x v="32"/>
    <x v="86"/>
    <x v="6"/>
    <n v="12"/>
    <x v="10"/>
    <x v="1"/>
  </r>
  <r>
    <s v="AX19655"/>
    <s v="ENX2000"/>
    <s v="A121"/>
    <s v="EMP1019"/>
    <s v="C1609"/>
    <d v="2020-11-14T00:00:00"/>
    <x v="98"/>
    <n v="1"/>
    <n v="2257"/>
    <n v="1535"/>
    <n v="2970"/>
    <n v="4182"/>
    <n v="1790"/>
    <x v="15"/>
    <x v="29"/>
    <x v="70"/>
    <x v="5"/>
    <n v="12"/>
    <x v="10"/>
    <x v="1"/>
  </r>
  <r>
    <s v="AX19686"/>
    <s v="ENX2021"/>
    <s v="A131"/>
    <s v="EMP1005"/>
    <s v="C1754"/>
    <d v="2020-11-14T00:00:00"/>
    <x v="77"/>
    <n v="1"/>
    <n v="1798"/>
    <n v="971"/>
    <n v="269"/>
    <n v="368"/>
    <n v="368"/>
    <x v="51"/>
    <x v="20"/>
    <x v="396"/>
    <x v="2"/>
    <n v="12"/>
    <x v="10"/>
    <x v="1"/>
  </r>
  <r>
    <s v="AX19720"/>
    <s v="ENX2023"/>
    <s v="A152"/>
    <s v="EMP1015"/>
    <s v="C1206"/>
    <d v="2020-11-15T00:00:00"/>
    <x v="57"/>
    <n v="2"/>
    <n v="871"/>
    <n v="540"/>
    <n v="7152"/>
    <n v="9412"/>
    <n v="408"/>
    <x v="29"/>
    <x v="10"/>
    <x v="437"/>
    <x v="6"/>
    <n v="12"/>
    <x v="10"/>
    <x v="0"/>
  </r>
  <r>
    <s v="AX19743"/>
    <s v="ENX2059"/>
    <s v="A138"/>
    <s v="EMP1040"/>
    <s v="C1622"/>
    <d v="2020-11-15T00:00:00"/>
    <x v="97"/>
    <n v="1"/>
    <n v="1367"/>
    <n v="984"/>
    <n v="1251"/>
    <n v="1526"/>
    <n v="1378"/>
    <x v="40"/>
    <x v="14"/>
    <x v="432"/>
    <x v="5"/>
    <n v="1"/>
    <x v="10"/>
    <x v="1"/>
  </r>
  <r>
    <s v="AX19755"/>
    <s v="ENX2011"/>
    <s v="A127"/>
    <s v="EMP1020"/>
    <s v="C1224"/>
    <d v="2020-11-15T00:00:00"/>
    <x v="81"/>
    <n v="1"/>
    <n v="886"/>
    <n v="478"/>
    <n v="2886"/>
    <n v="4242"/>
    <n v="1293"/>
    <x v="9"/>
    <x v="5"/>
    <x v="390"/>
    <x v="3"/>
    <n v="1"/>
    <x v="10"/>
    <x v="1"/>
  </r>
  <r>
    <s v="AX19762"/>
    <s v="ENX2086"/>
    <s v="A124"/>
    <s v="EMP1040"/>
    <s v="C1600"/>
    <d v="2020-11-15T00:00:00"/>
    <x v="94"/>
    <n v="2"/>
    <n v="1826"/>
    <n v="1443"/>
    <n v="848"/>
    <n v="1060"/>
    <n v="51"/>
    <x v="68"/>
    <x v="14"/>
    <x v="695"/>
    <x v="2"/>
    <n v="3"/>
    <x v="10"/>
    <x v="1"/>
  </r>
  <r>
    <s v="AX19763"/>
    <s v="ENX2088"/>
    <s v="A118"/>
    <s v="EMP1007"/>
    <s v="C1770"/>
    <d v="2020-11-15T00:00:00"/>
    <x v="48"/>
    <n v="3"/>
    <n v="1278"/>
    <n v="665"/>
    <n v="1367"/>
    <n v="2241"/>
    <n v="243"/>
    <x v="14"/>
    <x v="21"/>
    <x v="454"/>
    <x v="4"/>
    <n v="3"/>
    <x v="10"/>
    <x v="1"/>
  </r>
  <r>
    <s v="AX19789"/>
    <s v="ENX2007"/>
    <s v="A116"/>
    <s v="EMP1016"/>
    <s v="C1705"/>
    <d v="2020-11-15T00:00:00"/>
    <x v="63"/>
    <n v="1"/>
    <n v="584"/>
    <n v="420"/>
    <n v="1473"/>
    <n v="2497"/>
    <n v="106"/>
    <x v="6"/>
    <x v="15"/>
    <x v="338"/>
    <x v="4"/>
    <n v="3"/>
    <x v="10"/>
    <x v="1"/>
  </r>
  <r>
    <s v="AX19790"/>
    <s v="ENX2039"/>
    <s v="A149"/>
    <s v="EMP1015"/>
    <s v="C1700"/>
    <d v="2020-11-15T00:00:00"/>
    <x v="96"/>
    <n v="1"/>
    <n v="1967"/>
    <n v="1397"/>
    <n v="376"/>
    <n v="458"/>
    <n v="436"/>
    <x v="63"/>
    <x v="16"/>
    <x v="578"/>
    <x v="4"/>
    <n v="5"/>
    <x v="10"/>
    <x v="1"/>
  </r>
  <r>
    <s v="AX19791"/>
    <s v="ENX2087"/>
    <s v="A114"/>
    <s v="EMP1021"/>
    <s v="C1086"/>
    <d v="2020-11-15T00:00:00"/>
    <x v="95"/>
    <n v="1"/>
    <n v="947"/>
    <n v="786"/>
    <n v="872"/>
    <n v="1743"/>
    <n v="280"/>
    <x v="16"/>
    <x v="14"/>
    <x v="461"/>
    <x v="3"/>
    <n v="5"/>
    <x v="10"/>
    <x v="1"/>
  </r>
  <r>
    <s v="AX19795"/>
    <s v="ENX2076"/>
    <s v="A129"/>
    <s v="EMP1037"/>
    <s v="C1788"/>
    <d v="2020-11-15T00:00:00"/>
    <x v="15"/>
    <n v="1"/>
    <n v="556"/>
    <n v="395"/>
    <n v="1301"/>
    <n v="1587"/>
    <n v="553"/>
    <x v="4"/>
    <x v="15"/>
    <x v="712"/>
    <x v="3"/>
    <n v="7"/>
    <x v="10"/>
    <x v="1"/>
  </r>
  <r>
    <s v="AX19799"/>
    <s v="ENX2077"/>
    <s v="A117"/>
    <s v="EMP1040"/>
    <s v="C1215"/>
    <d v="2020-11-15T00:00:00"/>
    <x v="51"/>
    <n v="1"/>
    <n v="817"/>
    <n v="409"/>
    <n v="1185"/>
    <n v="1668"/>
    <n v="1149"/>
    <x v="49"/>
    <x v="23"/>
    <x v="770"/>
    <x v="3"/>
    <n v="8"/>
    <x v="10"/>
    <x v="1"/>
  </r>
  <r>
    <s v="AX19817"/>
    <s v="ENX2015"/>
    <s v="A153"/>
    <s v="EMP1009"/>
    <s v="C1513"/>
    <d v="2020-11-15T00:00:00"/>
    <x v="17"/>
    <n v="1"/>
    <n v="392"/>
    <n v="255"/>
    <n v="3570"/>
    <n v="4698"/>
    <n v="736"/>
    <x v="4"/>
    <x v="19"/>
    <x v="320"/>
    <x v="4"/>
    <n v="9"/>
    <x v="10"/>
    <x v="1"/>
  </r>
  <r>
    <s v="AX19834"/>
    <s v="ENX2003"/>
    <s v="A147"/>
    <s v="EMP1042"/>
    <s v="C1683"/>
    <d v="2020-11-15T00:00:00"/>
    <x v="22"/>
    <n v="1"/>
    <n v="1638"/>
    <n v="1261"/>
    <n v="1912"/>
    <n v="3544"/>
    <n v="348"/>
    <x v="27"/>
    <x v="33"/>
    <x v="292"/>
    <x v="4"/>
    <n v="10"/>
    <x v="10"/>
    <x v="1"/>
  </r>
  <r>
    <s v="AX19835"/>
    <s v="ENX2092"/>
    <s v="A101"/>
    <s v="EMP1017"/>
    <s v="C1565"/>
    <d v="2020-11-15T00:00:00"/>
    <x v="87"/>
    <n v="3"/>
    <n v="1743"/>
    <n v="872"/>
    <n v="1397"/>
    <n v="1967"/>
    <n v="1356"/>
    <x v="64"/>
    <x v="42"/>
    <x v="33"/>
    <x v="1"/>
    <n v="11"/>
    <x v="10"/>
    <x v="1"/>
  </r>
  <r>
    <s v="AX19842"/>
    <s v="ENX2013"/>
    <s v="A130"/>
    <s v="EMP1003"/>
    <s v="C1235"/>
    <d v="2020-11-16T00:00:00"/>
    <x v="70"/>
    <n v="4"/>
    <n v="2141"/>
    <n v="1777"/>
    <n v="291"/>
    <n v="378"/>
    <n v="383"/>
    <x v="64"/>
    <x v="3"/>
    <x v="423"/>
    <x v="3"/>
    <n v="12"/>
    <x v="10"/>
    <x v="0"/>
  </r>
  <r>
    <s v="AX19855"/>
    <s v="ENX2065"/>
    <s v="A148"/>
    <s v="EMP1035"/>
    <s v="C1216"/>
    <d v="2020-11-16T00:00:00"/>
    <x v="56"/>
    <n v="2"/>
    <n v="2005"/>
    <n v="1223"/>
    <n v="154"/>
    <n v="203"/>
    <n v="837"/>
    <x v="36"/>
    <x v="13"/>
    <x v="751"/>
    <x v="1"/>
    <n v="2"/>
    <x v="10"/>
    <x v="1"/>
  </r>
  <r>
    <s v="AX19857"/>
    <s v="ENX2039"/>
    <s v="A169"/>
    <s v="EMP1012"/>
    <s v="C1735"/>
    <d v="2020-11-16T00:00:00"/>
    <x v="96"/>
    <n v="1"/>
    <n v="871"/>
    <n v="540"/>
    <n v="1924"/>
    <n v="2828"/>
    <n v="1308"/>
    <x v="9"/>
    <x v="6"/>
    <x v="648"/>
    <x v="2"/>
    <n v="3"/>
    <x v="10"/>
    <x v="1"/>
  </r>
  <r>
    <s v="AX19861"/>
    <s v="ENX2071"/>
    <s v="A173"/>
    <s v="EMP1021"/>
    <s v="C1233"/>
    <d v="2020-11-16T00:00:00"/>
    <x v="92"/>
    <n v="4"/>
    <n v="1972"/>
    <n v="1321"/>
    <n v="4548"/>
    <n v="5349"/>
    <n v="117"/>
    <x v="12"/>
    <x v="41"/>
    <x v="51"/>
    <x v="5"/>
    <n v="4"/>
    <x v="10"/>
    <x v="1"/>
  </r>
  <r>
    <s v="AX19868"/>
    <s v="ENX2040"/>
    <s v="A126"/>
    <s v="EMP1007"/>
    <s v="C1458"/>
    <d v="2020-11-16T00:00:00"/>
    <x v="4"/>
    <n v="1"/>
    <n v="1278"/>
    <n v="665"/>
    <n v="807"/>
    <n v="1467"/>
    <n v="690"/>
    <x v="70"/>
    <x v="24"/>
    <x v="548"/>
    <x v="4"/>
    <n v="5"/>
    <x v="10"/>
    <x v="1"/>
  </r>
  <r>
    <s v="AX19878"/>
    <s v="ENX2070"/>
    <s v="A172"/>
    <s v="EMP1042"/>
    <s v="C1232"/>
    <d v="2020-11-16T00:00:00"/>
    <x v="40"/>
    <n v="2"/>
    <n v="1022"/>
    <n v="818"/>
    <n v="2454"/>
    <n v="3066"/>
    <n v="1224"/>
    <x v="27"/>
    <x v="20"/>
    <x v="385"/>
    <x v="0"/>
    <n v="6"/>
    <x v="10"/>
    <x v="1"/>
  </r>
  <r>
    <s v="AX19880"/>
    <s v="ENX2013"/>
    <s v="A173"/>
    <s v="EMP1000"/>
    <s v="C1235"/>
    <d v="2020-11-16T00:00:00"/>
    <x v="70"/>
    <n v="2"/>
    <n v="2410"/>
    <n v="1518"/>
    <n v="2946"/>
    <n v="4994"/>
    <n v="161"/>
    <x v="16"/>
    <x v="39"/>
    <x v="169"/>
    <x v="3"/>
    <n v="7"/>
    <x v="10"/>
    <x v="1"/>
  </r>
  <r>
    <s v="AX19906"/>
    <s v="ENX2069"/>
    <s v="A111"/>
    <s v="EMP1035"/>
    <s v="C1704"/>
    <d v="2020-11-16T00:00:00"/>
    <x v="46"/>
    <n v="3"/>
    <n v="1367"/>
    <n v="984"/>
    <n v="984"/>
    <n v="1367"/>
    <n v="240"/>
    <x v="2"/>
    <x v="40"/>
    <x v="755"/>
    <x v="3"/>
    <n v="7"/>
    <x v="10"/>
    <x v="1"/>
  </r>
  <r>
    <s v="AX19913"/>
    <s v="ENX2036"/>
    <s v="A120"/>
    <s v="EMP1033"/>
    <s v="C1644"/>
    <d v="2020-11-16T00:00:00"/>
    <x v="1"/>
    <n v="1"/>
    <n v="1119"/>
    <n v="683"/>
    <n v="732"/>
    <n v="1077"/>
    <n v="328"/>
    <x v="54"/>
    <x v="25"/>
    <x v="617"/>
    <x v="3"/>
    <n v="9"/>
    <x v="10"/>
    <x v="1"/>
  </r>
  <r>
    <s v="AX19935"/>
    <s v="ENX2003"/>
    <s v="A105"/>
    <s v="EMP1042"/>
    <s v="C1625"/>
    <d v="2020-11-16T00:00:00"/>
    <x v="22"/>
    <n v="1"/>
    <n v="596"/>
    <n v="358"/>
    <n v="61"/>
    <n v="95"/>
    <n v="153"/>
    <x v="30"/>
    <x v="26"/>
    <x v="109"/>
    <x v="1"/>
    <n v="10"/>
    <x v="10"/>
    <x v="1"/>
  </r>
  <r>
    <s v="AX19975"/>
    <s v="ENX2088"/>
    <s v="A122"/>
    <s v="EMP1009"/>
    <s v="C1739"/>
    <d v="2020-11-16T00:00:00"/>
    <x v="48"/>
    <n v="1"/>
    <n v="504"/>
    <n v="408"/>
    <n v="421"/>
    <n v="561"/>
    <n v="2968"/>
    <x v="6"/>
    <x v="28"/>
    <x v="754"/>
    <x v="4"/>
    <n v="10"/>
    <x v="10"/>
    <x v="1"/>
  </r>
  <r>
    <s v="AX19996"/>
    <s v="ENX2031"/>
    <s v="A107"/>
    <s v="EMP1031"/>
    <s v="C1373"/>
    <d v="2020-11-17T00:00:00"/>
    <x v="88"/>
    <n v="3"/>
    <n v="2410"/>
    <n v="1518"/>
    <n v="832"/>
    <n v="1206"/>
    <n v="754"/>
    <x v="69"/>
    <x v="27"/>
    <x v="645"/>
    <x v="5"/>
    <n v="4"/>
    <x v="10"/>
    <x v="1"/>
  </r>
  <r>
    <s v="AX19999"/>
    <s v="ENX2020"/>
    <s v="A162"/>
    <s v="EMP1014"/>
    <s v="C1724"/>
    <d v="2020-11-17T00:00:00"/>
    <x v="18"/>
    <n v="1"/>
    <n v="1587"/>
    <n v="1301"/>
    <n v="1378"/>
    <n v="1887"/>
    <n v="204"/>
    <x v="28"/>
    <x v="27"/>
    <x v="151"/>
    <x v="6"/>
    <n v="5"/>
    <x v="10"/>
    <x v="1"/>
  </r>
  <r>
    <s v="AX20005"/>
    <s v="ENX2055"/>
    <s v="A111"/>
    <s v="EMP1039"/>
    <s v="C1093"/>
    <d v="2020-11-17T00:00:00"/>
    <x v="71"/>
    <n v="2"/>
    <n v="123"/>
    <n v="84"/>
    <n v="838"/>
    <n v="1103"/>
    <n v="523"/>
    <x v="18"/>
    <x v="8"/>
    <x v="240"/>
    <x v="5"/>
    <n v="5"/>
    <x v="10"/>
    <x v="1"/>
  </r>
  <r>
    <s v="AX20017"/>
    <s v="ENX2018"/>
    <s v="A106"/>
    <s v="EMP1015"/>
    <s v="C1075"/>
    <d v="2020-11-17T00:00:00"/>
    <x v="8"/>
    <n v="3"/>
    <n v="1862"/>
    <n v="1173"/>
    <n v="3201"/>
    <n v="5427"/>
    <n v="66"/>
    <x v="47"/>
    <x v="17"/>
    <x v="140"/>
    <x v="6"/>
    <n v="7"/>
    <x v="10"/>
    <x v="1"/>
  </r>
  <r>
    <s v="AX20020"/>
    <s v="ENX2022"/>
    <s v="A107"/>
    <s v="EMP1038"/>
    <s v="C1325"/>
    <d v="2020-11-17T00:00:00"/>
    <x v="27"/>
    <n v="4"/>
    <n v="2464"/>
    <n v="1774"/>
    <n v="425"/>
    <n v="545"/>
    <n v="589"/>
    <x v="63"/>
    <x v="15"/>
    <x v="615"/>
    <x v="6"/>
    <n v="9"/>
    <x v="10"/>
    <x v="1"/>
  </r>
  <r>
    <s v="AX20035"/>
    <s v="ENX2015"/>
    <s v="A102"/>
    <s v="EMP1022"/>
    <s v="C1719"/>
    <d v="2020-11-17T00:00:00"/>
    <x v="17"/>
    <n v="1"/>
    <n v="400"/>
    <n v="208"/>
    <n v="716"/>
    <n v="1192"/>
    <n v="728"/>
    <x v="57"/>
    <x v="37"/>
    <x v="72"/>
    <x v="4"/>
    <n v="10"/>
    <x v="10"/>
    <x v="1"/>
  </r>
  <r>
    <s v="AX20041"/>
    <s v="ENX2055"/>
    <s v="A124"/>
    <s v="EMP1037"/>
    <s v="C1083"/>
    <d v="2020-11-18T00:00:00"/>
    <x v="71"/>
    <n v="3"/>
    <n v="1826"/>
    <n v="1443"/>
    <n v="4455"/>
    <n v="6273"/>
    <n v="164"/>
    <x v="32"/>
    <x v="9"/>
    <x v="567"/>
    <x v="3"/>
    <n v="12"/>
    <x v="10"/>
    <x v="0"/>
  </r>
  <r>
    <s v="AX20042"/>
    <s v="ENX2013"/>
    <s v="A130"/>
    <s v="EMP1013"/>
    <s v="C1537"/>
    <d v="2020-11-18T00:00:00"/>
    <x v="70"/>
    <n v="3"/>
    <n v="1351"/>
    <n v="1108"/>
    <n v="2756"/>
    <n v="3774"/>
    <n v="1014"/>
    <x v="67"/>
    <x v="34"/>
    <x v="555"/>
    <x v="0"/>
    <n v="12"/>
    <x v="10"/>
    <x v="0"/>
  </r>
  <r>
    <s v="AX20083"/>
    <s v="ENX2093"/>
    <s v="A157"/>
    <s v="EMP1002"/>
    <s v="C1700"/>
    <d v="2020-11-18T00:00:00"/>
    <x v="99"/>
    <n v="1"/>
    <n v="2294"/>
    <n v="1399"/>
    <n v="395"/>
    <n v="556"/>
    <n v="3300"/>
    <x v="27"/>
    <x v="41"/>
    <x v="687"/>
    <x v="4"/>
    <n v="1"/>
    <x v="10"/>
    <x v="1"/>
  </r>
  <r>
    <s v="AX20122"/>
    <s v="ENX2092"/>
    <s v="A113"/>
    <s v="EMP1027"/>
    <s v="C1351"/>
    <d v="2020-11-18T00:00:00"/>
    <x v="87"/>
    <n v="2"/>
    <n v="1353"/>
    <n v="947"/>
    <n v="1301"/>
    <n v="1587"/>
    <n v="3496"/>
    <x v="37"/>
    <x v="41"/>
    <x v="354"/>
    <x v="6"/>
    <n v="2"/>
    <x v="10"/>
    <x v="1"/>
  </r>
  <r>
    <s v="AX20133"/>
    <s v="ENX2000"/>
    <s v="A139"/>
    <s v="EMP1009"/>
    <s v="C1266"/>
    <d v="2020-11-18T00:00:00"/>
    <x v="98"/>
    <n v="3"/>
    <n v="392"/>
    <n v="255"/>
    <n v="5322"/>
    <n v="7392"/>
    <n v="248"/>
    <x v="61"/>
    <x v="14"/>
    <x v="552"/>
    <x v="2"/>
    <n v="2"/>
    <x v="10"/>
    <x v="1"/>
  </r>
  <r>
    <s v="AX20145"/>
    <s v="ENX2056"/>
    <s v="A159"/>
    <s v="EMP1037"/>
    <s v="C1530"/>
    <d v="2020-11-18T00:00:00"/>
    <x v="64"/>
    <n v="1"/>
    <n v="502"/>
    <n v="296"/>
    <n v="540"/>
    <n v="871"/>
    <n v="451"/>
    <x v="42"/>
    <x v="17"/>
    <x v="255"/>
    <x v="2"/>
    <n v="2"/>
    <x v="10"/>
    <x v="1"/>
  </r>
  <r>
    <s v="AX20153"/>
    <s v="ENX2070"/>
    <s v="A132"/>
    <s v="EMP1005"/>
    <s v="C1269"/>
    <d v="2020-11-18T00:00:00"/>
    <x v="40"/>
    <n v="1"/>
    <n v="1367"/>
    <n v="984"/>
    <n v="1443"/>
    <n v="1826"/>
    <n v="78"/>
    <x v="8"/>
    <x v="14"/>
    <x v="344"/>
    <x v="1"/>
    <n v="2"/>
    <x v="10"/>
    <x v="1"/>
  </r>
  <r>
    <s v="AX20172"/>
    <s v="ENX2061"/>
    <s v="A164"/>
    <s v="EMP1022"/>
    <s v="C1620"/>
    <d v="2020-11-18T00:00:00"/>
    <x v="72"/>
    <n v="2"/>
    <n v="368"/>
    <n v="269"/>
    <n v="450"/>
    <n v="818"/>
    <n v="872"/>
    <x v="0"/>
    <x v="44"/>
    <x v="218"/>
    <x v="1"/>
    <n v="3"/>
    <x v="10"/>
    <x v="1"/>
  </r>
  <r>
    <s v="AX20222"/>
    <s v="ENX2033"/>
    <s v="A125"/>
    <s v="EMP1044"/>
    <s v="C1097"/>
    <d v="2020-11-18T00:00:00"/>
    <x v="76"/>
    <n v="1"/>
    <n v="1178"/>
    <n v="683"/>
    <n v="1366"/>
    <n v="2238"/>
    <n v="858"/>
    <x v="1"/>
    <x v="23"/>
    <x v="105"/>
    <x v="6"/>
    <n v="3"/>
    <x v="10"/>
    <x v="1"/>
  </r>
  <r>
    <s v="AX20258"/>
    <s v="ENX2066"/>
    <s v="A105"/>
    <s v="EMP1032"/>
    <s v="C1393"/>
    <d v="2020-11-18T00:00:00"/>
    <x v="13"/>
    <n v="2"/>
    <n v="368"/>
    <n v="294"/>
    <n v="888"/>
    <n v="1506"/>
    <n v="3928"/>
    <x v="33"/>
    <x v="34"/>
    <x v="589"/>
    <x v="4"/>
    <n v="3"/>
    <x v="10"/>
    <x v="1"/>
  </r>
  <r>
    <s v="AX20265"/>
    <s v="ENX2062"/>
    <s v="A168"/>
    <s v="EMP1018"/>
    <s v="C1785"/>
    <d v="2020-11-18T00:00:00"/>
    <x v="91"/>
    <n v="4"/>
    <n v="1467"/>
    <n v="807"/>
    <n v="3036"/>
    <n v="4820"/>
    <n v="589"/>
    <x v="29"/>
    <x v="7"/>
    <x v="627"/>
    <x v="6"/>
    <n v="4"/>
    <x v="10"/>
    <x v="1"/>
  </r>
  <r>
    <s v="AX20268"/>
    <s v="ENX2094"/>
    <s v="A162"/>
    <s v="EMP1023"/>
    <s v="C1093"/>
    <d v="2020-11-18T00:00:00"/>
    <x v="90"/>
    <n v="3"/>
    <n v="1638"/>
    <n v="1261"/>
    <n v="1190"/>
    <n v="1566"/>
    <n v="825"/>
    <x v="19"/>
    <x v="34"/>
    <x v="490"/>
    <x v="0"/>
    <n v="4"/>
    <x v="10"/>
    <x v="1"/>
  </r>
  <r>
    <s v="AX20270"/>
    <s v="ENX2009"/>
    <s v="A133"/>
    <s v="EMP1030"/>
    <s v="C1710"/>
    <d v="2020-11-18T00:00:00"/>
    <x v="75"/>
    <n v="4"/>
    <n v="1526"/>
    <n v="1251"/>
    <n v="2582"/>
    <n v="4782"/>
    <n v="1104"/>
    <x v="15"/>
    <x v="37"/>
    <x v="312"/>
    <x v="5"/>
    <n v="6"/>
    <x v="10"/>
    <x v="1"/>
  </r>
  <r>
    <s v="AX20274"/>
    <s v="ENX2035"/>
    <s v="A116"/>
    <s v="EMP1008"/>
    <s v="C1637"/>
    <d v="2020-11-18T00:00:00"/>
    <x v="26"/>
    <n v="4"/>
    <n v="530"/>
    <n v="435"/>
    <n v="1367"/>
    <n v="2241"/>
    <n v="34"/>
    <x v="33"/>
    <x v="20"/>
    <x v="209"/>
    <x v="0"/>
    <n v="6"/>
    <x v="10"/>
    <x v="1"/>
  </r>
  <r>
    <s v="AX20275"/>
    <s v="ENX2045"/>
    <s v="A103"/>
    <s v="EMP1028"/>
    <s v="C1135"/>
    <d v="2020-11-18T00:00:00"/>
    <x v="65"/>
    <n v="3"/>
    <n v="1899"/>
    <n v="1044"/>
    <n v="1516"/>
    <n v="1783"/>
    <n v="1056"/>
    <x v="69"/>
    <x v="41"/>
    <x v="6"/>
    <x v="5"/>
    <n v="8"/>
    <x v="10"/>
    <x v="1"/>
  </r>
  <r>
    <s v="AX20286"/>
    <s v="ENX2055"/>
    <s v="A130"/>
    <s v="EMP1002"/>
    <s v="C1133"/>
    <d v="2020-11-18T00:00:00"/>
    <x v="71"/>
    <n v="2"/>
    <n v="800"/>
    <n v="536"/>
    <n v="510"/>
    <n v="784"/>
    <n v="782"/>
    <x v="56"/>
    <x v="20"/>
    <x v="640"/>
    <x v="4"/>
    <n v="8"/>
    <x v="10"/>
    <x v="1"/>
  </r>
  <r>
    <s v="AX20293"/>
    <s v="ENX2044"/>
    <s v="A143"/>
    <s v="EMP1003"/>
    <s v="C1512"/>
    <d v="2020-11-18T00:00:00"/>
    <x v="54"/>
    <n v="1"/>
    <n v="112"/>
    <n v="90"/>
    <n v="838"/>
    <n v="1103"/>
    <n v="1744"/>
    <x v="70"/>
    <x v="22"/>
    <x v="448"/>
    <x v="6"/>
    <n v="9"/>
    <x v="10"/>
    <x v="1"/>
  </r>
  <r>
    <s v="AX20322"/>
    <s v="ENX2033"/>
    <s v="A132"/>
    <s v="EMP1004"/>
    <s v="C1709"/>
    <d v="2020-11-18T00:00:00"/>
    <x v="76"/>
    <n v="2"/>
    <n v="203"/>
    <n v="154"/>
    <n v="450"/>
    <n v="818"/>
    <n v="290"/>
    <x v="25"/>
    <x v="20"/>
    <x v="293"/>
    <x v="1"/>
    <n v="10"/>
    <x v="10"/>
    <x v="1"/>
  </r>
  <r>
    <s v="AX20330"/>
    <s v="ENX2020"/>
    <s v="A143"/>
    <s v="EMP1007"/>
    <s v="C1344"/>
    <d v="2020-11-18T00:00:00"/>
    <x v="18"/>
    <n v="1"/>
    <n v="356"/>
    <n v="292"/>
    <n v="130"/>
    <n v="181"/>
    <n v="451"/>
    <x v="33"/>
    <x v="8"/>
    <x v="356"/>
    <x v="5"/>
    <n v="11"/>
    <x v="10"/>
    <x v="1"/>
  </r>
  <r>
    <s v="AX20337"/>
    <s v="ENX2082"/>
    <s v="A172"/>
    <s v="EMP1022"/>
    <s v="C1288"/>
    <d v="2020-11-18T00:00:00"/>
    <x v="86"/>
    <n v="4"/>
    <n v="561"/>
    <n v="421"/>
    <n v="208"/>
    <n v="400"/>
    <n v="480"/>
    <x v="4"/>
    <x v="10"/>
    <x v="535"/>
    <x v="3"/>
    <n v="12"/>
    <x v="10"/>
    <x v="1"/>
  </r>
  <r>
    <s v="AX20353"/>
    <s v="ENX2060"/>
    <s v="A141"/>
    <s v="EMP1023"/>
    <s v="C1630"/>
    <d v="2020-11-18T00:00:00"/>
    <x v="73"/>
    <n v="2"/>
    <n v="603"/>
    <n v="416"/>
    <n v="1378"/>
    <n v="1887"/>
    <n v="137"/>
    <x v="41"/>
    <x v="32"/>
    <x v="500"/>
    <x v="4"/>
    <n v="12"/>
    <x v="10"/>
    <x v="1"/>
  </r>
  <r>
    <s v="AX20378"/>
    <s v="ENX2076"/>
    <s v="A120"/>
    <s v="EMP1020"/>
    <s v="C1750"/>
    <d v="2020-11-19T00:00:00"/>
    <x v="15"/>
    <n v="1"/>
    <n v="596"/>
    <n v="358"/>
    <n v="1942"/>
    <n v="3596"/>
    <n v="992"/>
    <x v="9"/>
    <x v="33"/>
    <x v="158"/>
    <x v="2"/>
    <n v="12"/>
    <x v="10"/>
    <x v="0"/>
  </r>
  <r>
    <s v="AX20393"/>
    <s v="ENX2033"/>
    <s v="A104"/>
    <s v="EMP1019"/>
    <s v="C1249"/>
    <d v="2020-11-19T00:00:00"/>
    <x v="76"/>
    <n v="1"/>
    <n v="1798"/>
    <n v="971"/>
    <n v="842"/>
    <n v="1122"/>
    <n v="1710"/>
    <x v="67"/>
    <x v="12"/>
    <x v="315"/>
    <x v="0"/>
    <n v="1"/>
    <x v="10"/>
    <x v="1"/>
  </r>
  <r>
    <s v="AX20399"/>
    <s v="ENX2002"/>
    <s v="A141"/>
    <s v="EMP1031"/>
    <s v="C1502"/>
    <d v="2020-11-19T00:00:00"/>
    <x v="100"/>
    <n v="1"/>
    <n v="35"/>
    <n v="22"/>
    <n v="79"/>
    <n v="127"/>
    <n v="66"/>
    <x v="11"/>
    <x v="41"/>
    <x v="593"/>
    <x v="4"/>
    <n v="1"/>
    <x v="10"/>
    <x v="1"/>
  </r>
  <r>
    <s v="AX20414"/>
    <s v="ENX2084"/>
    <s v="A125"/>
    <s v="EMP1032"/>
    <s v="C1671"/>
    <d v="2020-11-19T00:00:00"/>
    <x v="10"/>
    <n v="1"/>
    <n v="951"/>
    <n v="504"/>
    <n v="513"/>
    <n v="651"/>
    <n v="492"/>
    <x v="48"/>
    <x v="36"/>
    <x v="91"/>
    <x v="5"/>
    <n v="2"/>
    <x v="10"/>
    <x v="1"/>
  </r>
  <r>
    <s v="AX20417"/>
    <s v="ENX2078"/>
    <s v="A126"/>
    <s v="EMP1042"/>
    <s v="C1103"/>
    <d v="2020-11-19T00:00:00"/>
    <x v="66"/>
    <n v="4"/>
    <n v="368"/>
    <n v="269"/>
    <n v="22"/>
    <n v="35"/>
    <n v="1504"/>
    <x v="3"/>
    <x v="5"/>
    <x v="339"/>
    <x v="2"/>
    <n v="3"/>
    <x v="10"/>
    <x v="1"/>
  </r>
  <r>
    <s v="AX20418"/>
    <s v="ENX2009"/>
    <s v="A100"/>
    <s v="EMP1043"/>
    <s v="C1439"/>
    <d v="2020-11-19T00:00:00"/>
    <x v="75"/>
    <n v="1"/>
    <n v="1566"/>
    <n v="1190"/>
    <n v="683"/>
    <n v="1178"/>
    <n v="902"/>
    <x v="61"/>
    <x v="17"/>
    <x v="233"/>
    <x v="4"/>
    <n v="4"/>
    <x v="10"/>
    <x v="1"/>
  </r>
  <r>
    <s v="AX20426"/>
    <s v="ENX2047"/>
    <s v="A152"/>
    <s v="EMP1012"/>
    <s v="C1344"/>
    <d v="2020-11-19T00:00:00"/>
    <x v="82"/>
    <n v="4"/>
    <n v="35"/>
    <n v="22"/>
    <n v="400"/>
    <n v="580"/>
    <n v="248"/>
    <x v="34"/>
    <x v="12"/>
    <x v="283"/>
    <x v="2"/>
    <n v="4"/>
    <x v="10"/>
    <x v="1"/>
  </r>
  <r>
    <s v="AX20452"/>
    <s v="ENX2015"/>
    <s v="A147"/>
    <s v="EMP1011"/>
    <s v="C1355"/>
    <d v="2020-11-19T00:00:00"/>
    <x v="17"/>
    <n v="1"/>
    <n v="458"/>
    <n v="376"/>
    <n v="888"/>
    <n v="1506"/>
    <n v="1624"/>
    <x v="4"/>
    <x v="16"/>
    <x v="715"/>
    <x v="0"/>
    <n v="4"/>
    <x v="10"/>
    <x v="1"/>
  </r>
  <r>
    <s v="AX20454"/>
    <s v="ENX2071"/>
    <s v="A136"/>
    <s v="EMP1026"/>
    <s v="C1220"/>
    <d v="2020-11-19T00:00:00"/>
    <x v="92"/>
    <n v="1"/>
    <n v="1338"/>
    <n v="682"/>
    <n v="5588"/>
    <n v="7868"/>
    <n v="1086"/>
    <x v="13"/>
    <x v="32"/>
    <x v="611"/>
    <x v="4"/>
    <n v="4"/>
    <x v="10"/>
    <x v="1"/>
  </r>
  <r>
    <s v="AX20473"/>
    <s v="ENX2099"/>
    <s v="A167"/>
    <s v="EMP1030"/>
    <s v="C1299"/>
    <d v="2020-11-19T00:00:00"/>
    <x v="52"/>
    <n v="1"/>
    <n v="1671"/>
    <n v="1220"/>
    <n v="1366"/>
    <n v="2238"/>
    <n v="351"/>
    <x v="65"/>
    <x v="28"/>
    <x v="580"/>
    <x v="6"/>
    <n v="5"/>
    <x v="10"/>
    <x v="1"/>
  </r>
  <r>
    <s v="AX20488"/>
    <s v="ENX2036"/>
    <s v="A111"/>
    <s v="EMP1027"/>
    <s v="C1270"/>
    <d v="2020-11-19T00:00:00"/>
    <x v="1"/>
    <n v="1"/>
    <n v="290"/>
    <n v="200"/>
    <n v="130"/>
    <n v="181"/>
    <n v="728"/>
    <x v="64"/>
    <x v="30"/>
    <x v="777"/>
    <x v="6"/>
    <n v="5"/>
    <x v="10"/>
    <x v="1"/>
  </r>
  <r>
    <s v="AX20501"/>
    <s v="ENX2013"/>
    <s v="A120"/>
    <s v="EMP1021"/>
    <s v="C1757"/>
    <d v="2020-11-19T00:00:00"/>
    <x v="70"/>
    <n v="1"/>
    <n v="1899"/>
    <n v="1044"/>
    <n v="420"/>
    <n v="584"/>
    <n v="87"/>
    <x v="10"/>
    <x v="42"/>
    <x v="459"/>
    <x v="5"/>
    <n v="5"/>
    <x v="10"/>
    <x v="1"/>
  </r>
  <r>
    <s v="AX20509"/>
    <s v="ENX2005"/>
    <s v="A151"/>
    <s v="EMP1005"/>
    <s v="C1211"/>
    <d v="2020-11-19T00:00:00"/>
    <x v="79"/>
    <n v="3"/>
    <n v="2005"/>
    <n v="1223"/>
    <n v="2514"/>
    <n v="3309"/>
    <n v="412"/>
    <x v="55"/>
    <x v="38"/>
    <x v="562"/>
    <x v="0"/>
    <n v="5"/>
    <x v="10"/>
    <x v="1"/>
  </r>
  <r>
    <s v="AX20527"/>
    <s v="ENX2033"/>
    <s v="A157"/>
    <s v="EMP1000"/>
    <s v="C1585"/>
    <d v="2020-11-19T00:00:00"/>
    <x v="76"/>
    <n v="1"/>
    <n v="2495"/>
    <n v="1896"/>
    <n v="513"/>
    <n v="651"/>
    <n v="1130"/>
    <x v="12"/>
    <x v="15"/>
    <x v="317"/>
    <x v="2"/>
    <n v="7"/>
    <x v="10"/>
    <x v="1"/>
  </r>
  <r>
    <s v="AX20546"/>
    <s v="ENX2007"/>
    <s v="A119"/>
    <s v="EMP1038"/>
    <s v="C1466"/>
    <d v="2020-11-19T00:00:00"/>
    <x v="63"/>
    <n v="4"/>
    <n v="1899"/>
    <n v="1044"/>
    <n v="270"/>
    <n v="336"/>
    <n v="46"/>
    <x v="20"/>
    <x v="41"/>
    <x v="720"/>
    <x v="4"/>
    <n v="8"/>
    <x v="10"/>
    <x v="1"/>
  </r>
  <r>
    <s v="AX20553"/>
    <s v="ENX2073"/>
    <s v="A116"/>
    <s v="EMP1035"/>
    <s v="C1463"/>
    <d v="2020-11-19T00:00:00"/>
    <x v="85"/>
    <n v="1"/>
    <n v="1052"/>
    <n v="589"/>
    <n v="1108"/>
    <n v="1351"/>
    <n v="799"/>
    <x v="57"/>
    <x v="7"/>
    <x v="266"/>
    <x v="0"/>
    <n v="8"/>
    <x v="10"/>
    <x v="1"/>
  </r>
  <r>
    <s v="AX20568"/>
    <s v="ENX2030"/>
    <s v="A147"/>
    <s v="EMP1007"/>
    <s v="C1773"/>
    <d v="2020-11-19T00:00:00"/>
    <x v="80"/>
    <n v="3"/>
    <n v="2391"/>
    <n v="1291"/>
    <n v="1350"/>
    <n v="2454"/>
    <n v="296"/>
    <x v="73"/>
    <x v="8"/>
    <x v="313"/>
    <x v="5"/>
    <n v="8"/>
    <x v="10"/>
    <x v="1"/>
  </r>
  <r>
    <s v="AX20599"/>
    <s v="ENX2028"/>
    <s v="A130"/>
    <s v="EMP1009"/>
    <s v="C1342"/>
    <d v="2020-11-19T00:00:00"/>
    <x v="5"/>
    <n v="3"/>
    <n v="1494"/>
    <n v="971"/>
    <n v="3783"/>
    <n v="4914"/>
    <n v="192"/>
    <x v="7"/>
    <x v="4"/>
    <x v="338"/>
    <x v="3"/>
    <n v="9"/>
    <x v="10"/>
    <x v="1"/>
  </r>
  <r>
    <s v="AX20616"/>
    <s v="ENX2070"/>
    <s v="A106"/>
    <s v="EMP1033"/>
    <s v="C1446"/>
    <d v="2020-11-19T00:00:00"/>
    <x v="40"/>
    <n v="3"/>
    <n v="556"/>
    <n v="395"/>
    <n v="61"/>
    <n v="95"/>
    <n v="1032"/>
    <x v="1"/>
    <x v="14"/>
    <x v="376"/>
    <x v="6"/>
    <n v="10"/>
    <x v="10"/>
    <x v="1"/>
  </r>
  <r>
    <s v="AX20641"/>
    <s v="ENX2064"/>
    <s v="A105"/>
    <s v="EMP1021"/>
    <s v="C1374"/>
    <d v="2020-11-19T00:00:00"/>
    <x v="25"/>
    <n v="1"/>
    <n v="1467"/>
    <n v="807"/>
    <n v="1890"/>
    <n v="3778"/>
    <n v="523"/>
    <x v="31"/>
    <x v="17"/>
    <x v="40"/>
    <x v="6"/>
    <n v="12"/>
    <x v="10"/>
    <x v="1"/>
  </r>
  <r>
    <s v="AX20657"/>
    <s v="ENX2075"/>
    <s v="A111"/>
    <s v="EMP1017"/>
    <s v="C1402"/>
    <d v="2020-11-20T00:00:00"/>
    <x v="35"/>
    <n v="1"/>
    <n v="1862"/>
    <n v="1173"/>
    <n v="1894"/>
    <n v="2706"/>
    <n v="261"/>
    <x v="69"/>
    <x v="39"/>
    <x v="228"/>
    <x v="5"/>
    <n v="12"/>
    <x v="10"/>
    <x v="0"/>
  </r>
  <r>
    <s v="AX20673"/>
    <s v="ENX2056"/>
    <s v="A108"/>
    <s v="EMP1032"/>
    <s v="C1442"/>
    <d v="2020-11-20T00:00:00"/>
    <x v="64"/>
    <n v="3"/>
    <n v="203"/>
    <n v="154"/>
    <n v="3138"/>
    <n v="4905"/>
    <n v="92"/>
    <x v="18"/>
    <x v="14"/>
    <x v="195"/>
    <x v="5"/>
    <n v="12"/>
    <x v="10"/>
    <x v="0"/>
  </r>
  <r>
    <s v="AX20679"/>
    <s v="ENX2053"/>
    <s v="A169"/>
    <s v="EMP1038"/>
    <s v="C1227"/>
    <d v="2020-11-20T00:00:00"/>
    <x v="33"/>
    <n v="1"/>
    <n v="1522"/>
    <n v="791"/>
    <n v="584"/>
    <n v="712"/>
    <n v="1964"/>
    <x v="43"/>
    <x v="15"/>
    <x v="431"/>
    <x v="5"/>
    <n v="4"/>
    <x v="10"/>
    <x v="1"/>
  </r>
  <r>
    <s v="AX20683"/>
    <s v="ENX2007"/>
    <s v="A123"/>
    <s v="EMP1021"/>
    <s v="C1372"/>
    <d v="2020-11-20T00:00:00"/>
    <x v="63"/>
    <n v="1"/>
    <n v="1467"/>
    <n v="807"/>
    <n v="1072"/>
    <n v="1600"/>
    <n v="2193"/>
    <x v="41"/>
    <x v="28"/>
    <x v="532"/>
    <x v="4"/>
    <n v="5"/>
    <x v="10"/>
    <x v="1"/>
  </r>
  <r>
    <s v="AX20699"/>
    <s v="ENX2066"/>
    <s v="A147"/>
    <s v="EMP1036"/>
    <s v="C1266"/>
    <d v="2020-11-20T00:00:00"/>
    <x v="13"/>
    <n v="1"/>
    <n v="2353"/>
    <n v="1788"/>
    <n v="1067"/>
    <n v="1809"/>
    <n v="1131"/>
    <x v="48"/>
    <x v="0"/>
    <x v="536"/>
    <x v="6"/>
    <n v="5"/>
    <x v="10"/>
    <x v="1"/>
  </r>
  <r>
    <s v="AX20711"/>
    <s v="ENX2098"/>
    <s v="A153"/>
    <s v="EMP1002"/>
    <s v="C1368"/>
    <d v="2020-11-20T00:00:00"/>
    <x v="69"/>
    <n v="3"/>
    <n v="2410"/>
    <n v="1518"/>
    <n v="732"/>
    <n v="1077"/>
    <n v="824"/>
    <x v="20"/>
    <x v="39"/>
    <x v="461"/>
    <x v="0"/>
    <n v="5"/>
    <x v="10"/>
    <x v="1"/>
  </r>
  <r>
    <s v="AX20723"/>
    <s v="ENX2010"/>
    <s v="A145"/>
    <s v="EMP1030"/>
    <s v="C1662"/>
    <d v="2020-11-20T00:00:00"/>
    <x v="43"/>
    <n v="3"/>
    <n v="818"/>
    <n v="450"/>
    <n v="5164"/>
    <n v="9564"/>
    <n v="1632"/>
    <x v="64"/>
    <x v="35"/>
    <x v="251"/>
    <x v="3"/>
    <n v="6"/>
    <x v="10"/>
    <x v="1"/>
  </r>
  <r>
    <s v="AX20728"/>
    <s v="ENX2035"/>
    <s v="A158"/>
    <s v="EMP1011"/>
    <s v="C1452"/>
    <d v="2020-11-20T00:00:00"/>
    <x v="26"/>
    <n v="1"/>
    <n v="886"/>
    <n v="478"/>
    <n v="1473"/>
    <n v="2497"/>
    <n v="96"/>
    <x v="69"/>
    <x v="31"/>
    <x v="87"/>
    <x v="5"/>
    <n v="6"/>
    <x v="10"/>
    <x v="1"/>
  </r>
  <r>
    <s v="AX20734"/>
    <s v="ENX2046"/>
    <s v="A104"/>
    <s v="EMP1029"/>
    <s v="C1090"/>
    <d v="2020-11-20T00:00:00"/>
    <x v="38"/>
    <n v="1"/>
    <n v="847"/>
    <n v="534"/>
    <n v="2602"/>
    <n v="3174"/>
    <n v="576"/>
    <x v="0"/>
    <x v="4"/>
    <x v="241"/>
    <x v="0"/>
    <n v="7"/>
    <x v="10"/>
    <x v="1"/>
  </r>
  <r>
    <s v="AX20750"/>
    <s v="ENX2071"/>
    <s v="A159"/>
    <s v="EMP1003"/>
    <s v="C1756"/>
    <d v="2020-11-20T00:00:00"/>
    <x v="92"/>
    <n v="2"/>
    <n v="771"/>
    <n v="648"/>
    <n v="561"/>
    <n v="684"/>
    <n v="1224"/>
    <x v="4"/>
    <x v="37"/>
    <x v="754"/>
    <x v="2"/>
    <n v="9"/>
    <x v="10"/>
    <x v="1"/>
  </r>
  <r>
    <s v="AX20763"/>
    <s v="ENX2095"/>
    <s v="A124"/>
    <s v="EMP1027"/>
    <s v="C1410"/>
    <d v="2020-11-20T00:00:00"/>
    <x v="42"/>
    <n v="4"/>
    <n v="817"/>
    <n v="409"/>
    <n v="900"/>
    <n v="1500"/>
    <n v="322"/>
    <x v="27"/>
    <x v="11"/>
    <x v="158"/>
    <x v="2"/>
    <n v="9"/>
    <x v="10"/>
    <x v="1"/>
  </r>
  <r>
    <s v="AX20800"/>
    <s v="ENX2081"/>
    <s v="A163"/>
    <s v="EMP1013"/>
    <s v="C1651"/>
    <d v="2020-11-20T00:00:00"/>
    <x v="62"/>
    <n v="2"/>
    <n v="771"/>
    <n v="648"/>
    <n v="1890"/>
    <n v="3778"/>
    <n v="858"/>
    <x v="8"/>
    <x v="42"/>
    <x v="202"/>
    <x v="6"/>
    <n v="11"/>
    <x v="10"/>
    <x v="1"/>
  </r>
  <r>
    <s v="AX20825"/>
    <s v="ENX2067"/>
    <s v="A153"/>
    <s v="EMP1001"/>
    <s v="C1561"/>
    <d v="2020-11-20T00:00:00"/>
    <x v="30"/>
    <n v="2"/>
    <n v="1889"/>
    <n v="945"/>
    <n v="1251"/>
    <n v="1526"/>
    <n v="939"/>
    <x v="38"/>
    <x v="2"/>
    <x v="89"/>
    <x v="6"/>
    <n v="11"/>
    <x v="10"/>
    <x v="1"/>
  </r>
  <r>
    <s v="AX20835"/>
    <s v="ENX2022"/>
    <s v="A148"/>
    <s v="EMP1041"/>
    <s v="C1707"/>
    <d v="2020-11-20T00:00:00"/>
    <x v="27"/>
    <n v="1"/>
    <n v="1351"/>
    <n v="1108"/>
    <n v="5322"/>
    <n v="7392"/>
    <n v="553"/>
    <x v="32"/>
    <x v="22"/>
    <x v="627"/>
    <x v="6"/>
    <n v="11"/>
    <x v="10"/>
    <x v="1"/>
  </r>
  <r>
    <s v="AX20855"/>
    <s v="ENX2047"/>
    <s v="A150"/>
    <s v="EMP1023"/>
    <s v="C1658"/>
    <d v="2020-11-20T00:00:00"/>
    <x v="82"/>
    <n v="4"/>
    <n v="2497"/>
    <n v="1473"/>
    <n v="1173"/>
    <n v="1862"/>
    <n v="78"/>
    <x v="63"/>
    <x v="8"/>
    <x v="712"/>
    <x v="6"/>
    <n v="11"/>
    <x v="10"/>
    <x v="1"/>
  </r>
  <r>
    <s v="AX20863"/>
    <s v="ENX2049"/>
    <s v="A114"/>
    <s v="EMP1044"/>
    <s v="C1253"/>
    <d v="2020-11-20T00:00:00"/>
    <x v="58"/>
    <n v="2"/>
    <n v="1494"/>
    <n v="971"/>
    <n v="1220"/>
    <n v="1671"/>
    <n v="156"/>
    <x v="17"/>
    <x v="12"/>
    <x v="231"/>
    <x v="6"/>
    <n v="11"/>
    <x v="10"/>
    <x v="1"/>
  </r>
  <r>
    <s v="AX20884"/>
    <s v="ENX2049"/>
    <s v="A104"/>
    <s v="EMP1043"/>
    <s v="C1712"/>
    <d v="2020-11-20T00:00:00"/>
    <x v="58"/>
    <n v="4"/>
    <n v="771"/>
    <n v="648"/>
    <n v="1321"/>
    <n v="1972"/>
    <n v="286"/>
    <x v="21"/>
    <x v="9"/>
    <x v="389"/>
    <x v="0"/>
    <n v="12"/>
    <x v="10"/>
    <x v="1"/>
  </r>
  <r>
    <s v="AX20904"/>
    <s v="ENX2016"/>
    <s v="A148"/>
    <s v="EMP1010"/>
    <s v="C1147"/>
    <d v="2020-11-20T00:00:00"/>
    <x v="6"/>
    <n v="2"/>
    <n v="1414"/>
    <n v="962"/>
    <n v="2421"/>
    <n v="4401"/>
    <n v="1218"/>
    <x v="71"/>
    <x v="6"/>
    <x v="30"/>
    <x v="4"/>
    <n v="12"/>
    <x v="10"/>
    <x v="1"/>
  </r>
  <r>
    <s v="AX20939"/>
    <s v="ENX2017"/>
    <s v="A131"/>
    <s v="EMP1026"/>
    <s v="C1795"/>
    <d v="2020-11-21T00:00:00"/>
    <x v="61"/>
    <n v="4"/>
    <n v="1566"/>
    <n v="1190"/>
    <n v="1767"/>
    <n v="3156"/>
    <n v="345"/>
    <x v="4"/>
    <x v="19"/>
    <x v="425"/>
    <x v="6"/>
    <n v="12"/>
    <x v="10"/>
    <x v="0"/>
  </r>
  <r>
    <s v="AX20986"/>
    <s v="ENX2055"/>
    <s v="A124"/>
    <s v="EMP1016"/>
    <s v="C1370"/>
    <d v="2020-11-21T00:00:00"/>
    <x v="71"/>
    <n v="1"/>
    <n v="1972"/>
    <n v="1321"/>
    <n v="3548"/>
    <n v="4928"/>
    <n v="243"/>
    <x v="22"/>
    <x v="25"/>
    <x v="366"/>
    <x v="6"/>
    <n v="1"/>
    <x v="10"/>
    <x v="1"/>
  </r>
  <r>
    <s v="AX20992"/>
    <s v="ENX2084"/>
    <s v="A129"/>
    <s v="EMP1017"/>
    <s v="C1558"/>
    <d v="2020-11-21T00:00:00"/>
    <x v="10"/>
    <n v="2"/>
    <n v="1887"/>
    <n v="1378"/>
    <n v="252"/>
    <n v="369"/>
    <n v="855"/>
    <x v="7"/>
    <x v="21"/>
    <x v="177"/>
    <x v="5"/>
    <n v="1"/>
    <x v="10"/>
    <x v="1"/>
  </r>
  <r>
    <s v="AX21001"/>
    <s v="ENX2004"/>
    <s v="A173"/>
    <s v="EMP1003"/>
    <s v="C1654"/>
    <d v="2020-11-21T00:00:00"/>
    <x v="23"/>
    <n v="1"/>
    <n v="458"/>
    <n v="376"/>
    <n v="421"/>
    <n v="561"/>
    <n v="982"/>
    <x v="16"/>
    <x v="12"/>
    <x v="200"/>
    <x v="5"/>
    <n v="3"/>
    <x v="10"/>
    <x v="1"/>
  </r>
  <r>
    <s v="AX21024"/>
    <s v="ENX2060"/>
    <s v="A137"/>
    <s v="EMP1026"/>
    <s v="C1680"/>
    <d v="2020-11-21T00:00:00"/>
    <x v="73"/>
    <n v="4"/>
    <n v="1077"/>
    <n v="732"/>
    <n v="154"/>
    <n v="203"/>
    <n v="13"/>
    <x v="22"/>
    <x v="36"/>
    <x v="322"/>
    <x v="0"/>
    <n v="4"/>
    <x v="10"/>
    <x v="1"/>
  </r>
  <r>
    <s v="AX21042"/>
    <s v="ENX2010"/>
    <s v="A133"/>
    <s v="EMP1014"/>
    <s v="C1322"/>
    <d v="2020-11-21T00:00:00"/>
    <x v="43"/>
    <n v="1"/>
    <n v="181"/>
    <n v="130"/>
    <n v="2794"/>
    <n v="3934"/>
    <n v="364"/>
    <x v="67"/>
    <x v="20"/>
    <x v="237"/>
    <x v="4"/>
    <n v="5"/>
    <x v="10"/>
    <x v="1"/>
  </r>
  <r>
    <s v="AX21065"/>
    <s v="ENX2097"/>
    <s v="A154"/>
    <s v="EMP1019"/>
    <s v="C1732"/>
    <d v="2020-11-21T00:00:00"/>
    <x v="0"/>
    <n v="3"/>
    <n v="1967"/>
    <n v="1397"/>
    <n v="294"/>
    <n v="368"/>
    <n v="102"/>
    <x v="9"/>
    <x v="30"/>
    <x v="391"/>
    <x v="1"/>
    <n v="5"/>
    <x v="10"/>
    <x v="1"/>
  </r>
  <r>
    <s v="AX21079"/>
    <s v="ENX2086"/>
    <s v="A158"/>
    <s v="EMP1038"/>
    <s v="C1366"/>
    <d v="2020-11-21T00:00:00"/>
    <x v="94"/>
    <n v="4"/>
    <n v="1500"/>
    <n v="900"/>
    <n v="1301"/>
    <n v="1587"/>
    <n v="286"/>
    <x v="27"/>
    <x v="0"/>
    <x v="324"/>
    <x v="4"/>
    <n v="6"/>
    <x v="10"/>
    <x v="1"/>
  </r>
  <r>
    <s v="AX21086"/>
    <s v="ENX2053"/>
    <s v="A137"/>
    <s v="EMP1038"/>
    <s v="C1412"/>
    <d v="2020-11-21T00:00:00"/>
    <x v="33"/>
    <n v="1"/>
    <n v="826"/>
    <n v="562"/>
    <n v="450"/>
    <n v="818"/>
    <n v="1378"/>
    <x v="52"/>
    <x v="21"/>
    <x v="552"/>
    <x v="1"/>
    <n v="6"/>
    <x v="10"/>
    <x v="1"/>
  </r>
  <r>
    <s v="AX21126"/>
    <s v="ENX2000"/>
    <s v="A149"/>
    <s v="EMP1009"/>
    <s v="C1548"/>
    <d v="2020-11-21T00:00:00"/>
    <x v="98"/>
    <n v="1"/>
    <n v="799"/>
    <n v="455"/>
    <n v="634"/>
    <n v="880"/>
    <n v="96"/>
    <x v="23"/>
    <x v="42"/>
    <x v="283"/>
    <x v="4"/>
    <n v="9"/>
    <x v="10"/>
    <x v="1"/>
  </r>
  <r>
    <s v="AX21127"/>
    <s v="ENX2041"/>
    <s v="A116"/>
    <s v="EMP1033"/>
    <s v="C1694"/>
    <d v="2020-11-21T00:00:00"/>
    <x v="7"/>
    <n v="3"/>
    <n v="203"/>
    <n v="154"/>
    <n v="79"/>
    <n v="127"/>
    <n v="599"/>
    <x v="21"/>
    <x v="37"/>
    <x v="454"/>
    <x v="4"/>
    <n v="9"/>
    <x v="10"/>
    <x v="1"/>
  </r>
  <r>
    <s v="AX21135"/>
    <s v="ENX2047"/>
    <s v="A157"/>
    <s v="EMP1009"/>
    <s v="C1707"/>
    <d v="2020-11-21T00:00:00"/>
    <x v="82"/>
    <n v="1"/>
    <n v="315"/>
    <n v="208"/>
    <n v="1397"/>
    <n v="1967"/>
    <n v="2924"/>
    <x v="2"/>
    <x v="5"/>
    <x v="82"/>
    <x v="0"/>
    <n v="9"/>
    <x v="10"/>
    <x v="1"/>
  </r>
  <r>
    <s v="AX21153"/>
    <s v="ENX2042"/>
    <s v="A150"/>
    <s v="EMP1044"/>
    <s v="C1554"/>
    <d v="2020-11-21T00:00:00"/>
    <x v="49"/>
    <n v="1"/>
    <n v="1708"/>
    <n v="871"/>
    <n v="3036"/>
    <n v="4820"/>
    <n v="204"/>
    <x v="48"/>
    <x v="9"/>
    <x v="271"/>
    <x v="4"/>
    <n v="11"/>
    <x v="10"/>
    <x v="1"/>
  </r>
  <r>
    <s v="AX21164"/>
    <s v="ENX2027"/>
    <s v="A139"/>
    <s v="EMP1024"/>
    <s v="C1443"/>
    <d v="2020-11-21T00:00:00"/>
    <x v="19"/>
    <n v="1"/>
    <n v="1889"/>
    <n v="945"/>
    <n v="1251"/>
    <n v="1526"/>
    <n v="164"/>
    <x v="63"/>
    <x v="9"/>
    <x v="367"/>
    <x v="1"/>
    <n v="11"/>
    <x v="10"/>
    <x v="1"/>
  </r>
  <r>
    <s v="AX21172"/>
    <s v="ENX2029"/>
    <s v="A167"/>
    <s v="EMP1037"/>
    <s v="C1498"/>
    <d v="2020-11-21T00:00:00"/>
    <x v="3"/>
    <n v="2"/>
    <n v="603"/>
    <n v="416"/>
    <n v="296"/>
    <n v="502"/>
    <n v="196"/>
    <x v="2"/>
    <x v="7"/>
    <x v="737"/>
    <x v="0"/>
    <n v="12"/>
    <x v="10"/>
    <x v="1"/>
  </r>
  <r>
    <s v="AX21174"/>
    <s v="ENX2039"/>
    <s v="A144"/>
    <s v="EMP1039"/>
    <s v="C1571"/>
    <d v="2020-11-22T00:00:00"/>
    <x v="96"/>
    <n v="3"/>
    <n v="1353"/>
    <n v="947"/>
    <n v="72"/>
    <n v="136"/>
    <n v="246"/>
    <x v="16"/>
    <x v="12"/>
    <x v="769"/>
    <x v="6"/>
    <n v="1"/>
    <x v="10"/>
    <x v="1"/>
  </r>
  <r>
    <s v="AX21198"/>
    <s v="ENX2046"/>
    <s v="A127"/>
    <s v="EMP1021"/>
    <s v="C1300"/>
    <d v="2020-11-22T00:00:00"/>
    <x v="38"/>
    <n v="4"/>
    <n v="1708"/>
    <n v="871"/>
    <n v="130"/>
    <n v="181"/>
    <n v="1024"/>
    <x v="56"/>
    <x v="22"/>
    <x v="122"/>
    <x v="5"/>
    <n v="4"/>
    <x v="10"/>
    <x v="1"/>
  </r>
  <r>
    <s v="AX21201"/>
    <s v="ENX2080"/>
    <s v="A170"/>
    <s v="EMP1032"/>
    <s v="C1655"/>
    <d v="2020-11-22T00:00:00"/>
    <x v="37"/>
    <n v="1"/>
    <n v="1635"/>
    <n v="1046"/>
    <n v="208"/>
    <n v="315"/>
    <n v="1224"/>
    <x v="47"/>
    <x v="23"/>
    <x v="501"/>
    <x v="6"/>
    <n v="4"/>
    <x v="10"/>
    <x v="1"/>
  </r>
  <r>
    <s v="AX21215"/>
    <s v="ENX2055"/>
    <s v="A149"/>
    <s v="EMP1044"/>
    <s v="C1770"/>
    <d v="2020-11-22T00:00:00"/>
    <x v="71"/>
    <n v="2"/>
    <n v="1367"/>
    <n v="984"/>
    <n v="588"/>
    <n v="736"/>
    <n v="408"/>
    <x v="56"/>
    <x v="32"/>
    <x v="505"/>
    <x v="4"/>
    <n v="5"/>
    <x v="10"/>
    <x v="1"/>
  </r>
  <r>
    <s v="AX21223"/>
    <s v="ENX2099"/>
    <s v="A139"/>
    <s v="EMP1001"/>
    <s v="C1741"/>
    <d v="2020-11-22T00:00:00"/>
    <x v="52"/>
    <n v="1"/>
    <n v="368"/>
    <n v="294"/>
    <n v="208"/>
    <n v="400"/>
    <n v="902"/>
    <x v="53"/>
    <x v="2"/>
    <x v="252"/>
    <x v="1"/>
    <n v="5"/>
    <x v="10"/>
    <x v="1"/>
  </r>
  <r>
    <s v="AX21242"/>
    <s v="ENX2001"/>
    <s v="A152"/>
    <s v="EMP1031"/>
    <s v="C1721"/>
    <d v="2020-11-22T00:00:00"/>
    <x v="93"/>
    <n v="4"/>
    <n v="2391"/>
    <n v="1291"/>
    <n v="4554"/>
    <n v="7230"/>
    <n v="3308"/>
    <x v="0"/>
    <x v="17"/>
    <x v="789"/>
    <x v="5"/>
    <n v="5"/>
    <x v="10"/>
    <x v="1"/>
  </r>
  <r>
    <s v="AX21244"/>
    <s v="ENX2054"/>
    <s v="A117"/>
    <s v="EMP1019"/>
    <s v="C1664"/>
    <d v="2020-11-22T00:00:00"/>
    <x v="12"/>
    <n v="4"/>
    <n v="1494"/>
    <n v="971"/>
    <n v="1620"/>
    <n v="2613"/>
    <n v="192"/>
    <x v="11"/>
    <x v="2"/>
    <x v="759"/>
    <x v="1"/>
    <n v="6"/>
    <x v="10"/>
    <x v="1"/>
  </r>
  <r>
    <s v="AX21251"/>
    <s v="ENX2024"/>
    <s v="A118"/>
    <s v="EMP1027"/>
    <s v="C1595"/>
    <d v="2020-11-22T00:00:00"/>
    <x v="2"/>
    <n v="1"/>
    <n v="603"/>
    <n v="416"/>
    <n v="1485"/>
    <n v="2091"/>
    <n v="782"/>
    <x v="48"/>
    <x v="8"/>
    <x v="762"/>
    <x v="5"/>
    <n v="7"/>
    <x v="10"/>
    <x v="1"/>
  </r>
  <r>
    <s v="AX21269"/>
    <s v="ENX2015"/>
    <s v="A142"/>
    <s v="EMP1024"/>
    <s v="C1495"/>
    <d v="2020-11-22T00:00:00"/>
    <x v="17"/>
    <n v="1"/>
    <n v="1743"/>
    <n v="872"/>
    <n v="873"/>
    <n v="1134"/>
    <n v="192"/>
    <x v="67"/>
    <x v="32"/>
    <x v="507"/>
    <x v="1"/>
    <n v="7"/>
    <x v="10"/>
    <x v="1"/>
  </r>
  <r>
    <s v="AX21282"/>
    <s v="ENX2090"/>
    <s v="A145"/>
    <s v="EMP1009"/>
    <s v="C1242"/>
    <d v="2020-11-22T00:00:00"/>
    <x v="55"/>
    <n v="2"/>
    <n v="1887"/>
    <n v="1378"/>
    <n v="1223"/>
    <n v="2005"/>
    <n v="408"/>
    <x v="8"/>
    <x v="5"/>
    <x v="196"/>
    <x v="0"/>
    <n v="7"/>
    <x v="10"/>
    <x v="1"/>
  </r>
  <r>
    <s v="AX21292"/>
    <s v="ENX2094"/>
    <s v="A106"/>
    <s v="EMP1036"/>
    <s v="C1313"/>
    <d v="2020-11-22T00:00:00"/>
    <x v="90"/>
    <n v="1"/>
    <n v="584"/>
    <n v="420"/>
    <n v="1485"/>
    <n v="2091"/>
    <n v="496"/>
    <x v="61"/>
    <x v="30"/>
    <x v="506"/>
    <x v="1"/>
    <n v="8"/>
    <x v="10"/>
    <x v="1"/>
  </r>
  <r>
    <s v="AX21338"/>
    <s v="ENX2026"/>
    <s v="A109"/>
    <s v="EMP1041"/>
    <s v="C1117"/>
    <d v="2020-11-22T00:00:00"/>
    <x v="74"/>
    <n v="1"/>
    <n v="2495"/>
    <n v="1896"/>
    <n v="838"/>
    <n v="1103"/>
    <n v="380"/>
    <x v="22"/>
    <x v="34"/>
    <x v="228"/>
    <x v="5"/>
    <n v="9"/>
    <x v="10"/>
    <x v="1"/>
  </r>
  <r>
    <s v="AX21382"/>
    <s v="ENX2056"/>
    <s v="A171"/>
    <s v="EMP1044"/>
    <s v="C1693"/>
    <d v="2020-11-22T00:00:00"/>
    <x v="64"/>
    <n v="1"/>
    <n v="1635"/>
    <n v="1046"/>
    <n v="871"/>
    <n v="1708"/>
    <n v="651"/>
    <x v="30"/>
    <x v="14"/>
    <x v="498"/>
    <x v="3"/>
    <n v="9"/>
    <x v="10"/>
    <x v="1"/>
  </r>
  <r>
    <s v="AX21385"/>
    <s v="ENX2095"/>
    <s v="A119"/>
    <s v="EMP1007"/>
    <s v="C1539"/>
    <d v="2020-11-22T00:00:00"/>
    <x v="42"/>
    <n v="1"/>
    <n v="2005"/>
    <n v="1223"/>
    <n v="732"/>
    <n v="1077"/>
    <n v="13"/>
    <x v="47"/>
    <x v="26"/>
    <x v="11"/>
    <x v="0"/>
    <n v="10"/>
    <x v="10"/>
    <x v="1"/>
  </r>
  <r>
    <s v="AX21393"/>
    <s v="ENX2060"/>
    <s v="A171"/>
    <s v="EMP1032"/>
    <s v="C1039"/>
    <d v="2020-11-22T00:00:00"/>
    <x v="73"/>
    <n v="1"/>
    <n v="2495"/>
    <n v="1896"/>
    <n v="2108"/>
    <n v="2810"/>
    <n v="148"/>
    <x v="32"/>
    <x v="44"/>
    <x v="467"/>
    <x v="5"/>
    <n v="12"/>
    <x v="10"/>
    <x v="1"/>
  </r>
  <r>
    <s v="AX21402"/>
    <s v="ENX2015"/>
    <s v="A124"/>
    <s v="EMP1024"/>
    <s v="C1149"/>
    <d v="2020-11-22T00:00:00"/>
    <x v="17"/>
    <n v="3"/>
    <n v="584"/>
    <n v="420"/>
    <n v="1295"/>
    <n v="1639"/>
    <n v="275"/>
    <x v="40"/>
    <x v="5"/>
    <x v="37"/>
    <x v="1"/>
    <n v="12"/>
    <x v="10"/>
    <x v="1"/>
  </r>
  <r>
    <s v="AX21408"/>
    <s v="ENX2081"/>
    <s v="A135"/>
    <s v="EMP1011"/>
    <s v="C1643"/>
    <d v="2020-11-22T00:00:00"/>
    <x v="62"/>
    <n v="4"/>
    <n v="368"/>
    <n v="294"/>
    <n v="2373"/>
    <n v="4566"/>
    <n v="364"/>
    <x v="16"/>
    <x v="3"/>
    <x v="52"/>
    <x v="3"/>
    <n v="12"/>
    <x v="10"/>
    <x v="1"/>
  </r>
  <r>
    <s v="AX21412"/>
    <s v="ENX2082"/>
    <s v="A132"/>
    <s v="EMP1041"/>
    <s v="C1400"/>
    <d v="2020-11-22T00:00:00"/>
    <x v="86"/>
    <n v="2"/>
    <n v="2294"/>
    <n v="1399"/>
    <n v="3600"/>
    <n v="6000"/>
    <n v="792"/>
    <x v="10"/>
    <x v="18"/>
    <x v="425"/>
    <x v="3"/>
    <n v="12"/>
    <x v="10"/>
    <x v="1"/>
  </r>
  <r>
    <s v="AX21416"/>
    <s v="ENX2064"/>
    <s v="A136"/>
    <s v="EMP1000"/>
    <s v="C1087"/>
    <d v="2020-11-23T00:00:00"/>
    <x v="25"/>
    <n v="3"/>
    <n v="1783"/>
    <n v="1516"/>
    <n v="562"/>
    <n v="826"/>
    <n v="1695"/>
    <x v="44"/>
    <x v="10"/>
    <x v="23"/>
    <x v="0"/>
    <n v="1"/>
    <x v="10"/>
    <x v="1"/>
  </r>
  <r>
    <s v="AX21423"/>
    <s v="ENX2040"/>
    <s v="A104"/>
    <s v="EMP1034"/>
    <s v="C1334"/>
    <d v="2020-11-23T00:00:00"/>
    <x v="4"/>
    <n v="1"/>
    <n v="1972"/>
    <n v="1321"/>
    <n v="589"/>
    <n v="1052"/>
    <n v="1710"/>
    <x v="65"/>
    <x v="30"/>
    <x v="686"/>
    <x v="0"/>
    <n v="1"/>
    <x v="10"/>
    <x v="1"/>
  </r>
  <r>
    <s v="AX21447"/>
    <s v="ENX2090"/>
    <s v="A145"/>
    <s v="EMP1039"/>
    <s v="C1620"/>
    <d v="2020-11-23T00:00:00"/>
    <x v="55"/>
    <n v="4"/>
    <n v="545"/>
    <n v="425"/>
    <n v="2841"/>
    <n v="4059"/>
    <n v="267"/>
    <x v="65"/>
    <x v="26"/>
    <x v="740"/>
    <x v="4"/>
    <n v="2"/>
    <x v="10"/>
    <x v="1"/>
  </r>
  <r>
    <s v="AX21460"/>
    <s v="ENX2094"/>
    <s v="A158"/>
    <s v="EMP1022"/>
    <s v="C1579"/>
    <d v="2020-11-23T00:00:00"/>
    <x v="90"/>
    <n v="2"/>
    <n v="596"/>
    <n v="358"/>
    <n v="435"/>
    <n v="530"/>
    <n v="22"/>
    <x v="37"/>
    <x v="34"/>
    <x v="135"/>
    <x v="3"/>
    <n v="2"/>
    <x v="10"/>
    <x v="1"/>
  </r>
  <r>
    <s v="AX21471"/>
    <s v="ENX2047"/>
    <s v="A112"/>
    <s v="EMP1034"/>
    <s v="C1703"/>
    <d v="2020-11-23T00:00:00"/>
    <x v="82"/>
    <n v="1"/>
    <n v="368"/>
    <n v="294"/>
    <n v="2726"/>
    <n v="3450"/>
    <n v="766"/>
    <x v="29"/>
    <x v="31"/>
    <x v="725"/>
    <x v="5"/>
    <n v="2"/>
    <x v="10"/>
    <x v="1"/>
  </r>
  <r>
    <s v="AX21478"/>
    <s v="ENX2039"/>
    <s v="A114"/>
    <s v="EMP1043"/>
    <s v="C1352"/>
    <d v="2020-11-23T00:00:00"/>
    <x v="96"/>
    <n v="1"/>
    <n v="2396"/>
    <n v="1965"/>
    <n v="1301"/>
    <n v="1587"/>
    <n v="22"/>
    <x v="5"/>
    <x v="24"/>
    <x v="464"/>
    <x v="6"/>
    <n v="4"/>
    <x v="10"/>
    <x v="1"/>
  </r>
  <r>
    <s v="AX21479"/>
    <s v="ENX2046"/>
    <s v="A102"/>
    <s v="EMP1031"/>
    <s v="C1002"/>
    <d v="2020-11-23T00:00:00"/>
    <x v="38"/>
    <n v="1"/>
    <n v="2396"/>
    <n v="1965"/>
    <n v="1367"/>
    <n v="2241"/>
    <n v="1392"/>
    <x v="13"/>
    <x v="35"/>
    <x v="413"/>
    <x v="1"/>
    <n v="5"/>
    <x v="10"/>
    <x v="1"/>
  </r>
  <r>
    <s v="AX21493"/>
    <s v="ENX2032"/>
    <s v="A167"/>
    <s v="EMP1044"/>
    <s v="C1704"/>
    <d v="2020-11-23T00:00:00"/>
    <x v="47"/>
    <n v="1"/>
    <n v="667"/>
    <n v="387"/>
    <n v="876"/>
    <n v="1068"/>
    <n v="123"/>
    <x v="54"/>
    <x v="8"/>
    <x v="616"/>
    <x v="1"/>
    <n v="5"/>
    <x v="10"/>
    <x v="1"/>
  </r>
  <r>
    <s v="AX21521"/>
    <s v="ENX2063"/>
    <s v="A110"/>
    <s v="EMP1025"/>
    <s v="C1020"/>
    <d v="2020-11-23T00:00:00"/>
    <x v="83"/>
    <n v="1"/>
    <n v="1889"/>
    <n v="945"/>
    <n v="984"/>
    <n v="1367"/>
    <n v="2613"/>
    <x v="10"/>
    <x v="17"/>
    <x v="752"/>
    <x v="6"/>
    <n v="7"/>
    <x v="10"/>
    <x v="1"/>
  </r>
  <r>
    <s v="AX21536"/>
    <s v="ENX2067"/>
    <s v="A126"/>
    <s v="EMP1009"/>
    <s v="C1624"/>
    <d v="2020-11-23T00:00:00"/>
    <x v="30"/>
    <n v="4"/>
    <n v="1351"/>
    <n v="1108"/>
    <n v="1161"/>
    <n v="2001"/>
    <n v="87"/>
    <x v="27"/>
    <x v="36"/>
    <x v="739"/>
    <x v="0"/>
    <n v="8"/>
    <x v="10"/>
    <x v="1"/>
  </r>
  <r>
    <s v="AX21581"/>
    <s v="ENX2050"/>
    <s v="A159"/>
    <s v="EMP1039"/>
    <s v="C1089"/>
    <d v="2020-11-23T00:00:00"/>
    <x v="44"/>
    <n v="1"/>
    <n v="1862"/>
    <n v="1173"/>
    <n v="154"/>
    <n v="203"/>
    <n v="408"/>
    <x v="64"/>
    <x v="23"/>
    <x v="259"/>
    <x v="5"/>
    <n v="10"/>
    <x v="10"/>
    <x v="1"/>
  </r>
  <r>
    <s v="AX21589"/>
    <s v="ENX2086"/>
    <s v="A133"/>
    <s v="EMP1009"/>
    <s v="C1589"/>
    <d v="2020-11-23T00:00:00"/>
    <x v="94"/>
    <n v="1"/>
    <n v="1899"/>
    <n v="1044"/>
    <n v="1321"/>
    <n v="1972"/>
    <n v="107"/>
    <x v="44"/>
    <x v="2"/>
    <x v="301"/>
    <x v="3"/>
    <n v="11"/>
    <x v="10"/>
    <x v="1"/>
  </r>
  <r>
    <s v="AX21606"/>
    <s v="ENX2061"/>
    <s v="A135"/>
    <s v="EMP1031"/>
    <s v="C1019"/>
    <d v="2020-11-23T00:00:00"/>
    <x v="72"/>
    <n v="4"/>
    <n v="1494"/>
    <n v="971"/>
    <n v="2913"/>
    <n v="4482"/>
    <n v="1710"/>
    <x v="15"/>
    <x v="5"/>
    <x v="445"/>
    <x v="4"/>
    <n v="12"/>
    <x v="10"/>
    <x v="1"/>
  </r>
  <r>
    <s v="AX21628"/>
    <s v="ENX2092"/>
    <s v="A164"/>
    <s v="EMP1003"/>
    <s v="C1201"/>
    <d v="2020-11-23T00:00:00"/>
    <x v="87"/>
    <n v="2"/>
    <n v="378"/>
    <n v="291"/>
    <n v="3660"/>
    <n v="5013"/>
    <n v="660"/>
    <x v="39"/>
    <x v="18"/>
    <x v="672"/>
    <x v="6"/>
    <n v="12"/>
    <x v="10"/>
    <x v="1"/>
  </r>
  <r>
    <s v="AX21644"/>
    <s v="ENX2040"/>
    <s v="A115"/>
    <s v="EMP1031"/>
    <s v="C1282"/>
    <d v="2020-11-24T00:00:00"/>
    <x v="4"/>
    <n v="1"/>
    <n v="530"/>
    <n v="424"/>
    <n v="90"/>
    <n v="112"/>
    <n v="90"/>
    <x v="45"/>
    <x v="39"/>
    <x v="385"/>
    <x v="2"/>
    <n v="1"/>
    <x v="10"/>
    <x v="1"/>
  </r>
  <r>
    <s v="AX21663"/>
    <s v="ENX2013"/>
    <s v="A118"/>
    <s v="EMP1040"/>
    <s v="C1350"/>
    <d v="2020-11-24T00:00:00"/>
    <x v="70"/>
    <n v="1"/>
    <n v="1566"/>
    <n v="1190"/>
    <n v="1752"/>
    <n v="2739"/>
    <n v="1032"/>
    <x v="29"/>
    <x v="40"/>
    <x v="659"/>
    <x v="4"/>
    <n v="2"/>
    <x v="10"/>
    <x v="1"/>
  </r>
  <r>
    <s v="AX21678"/>
    <s v="ENX2080"/>
    <s v="A132"/>
    <s v="EMP1040"/>
    <s v="C1531"/>
    <d v="2020-11-24T00:00:00"/>
    <x v="37"/>
    <n v="1"/>
    <n v="1103"/>
    <n v="838"/>
    <n v="450"/>
    <n v="818"/>
    <n v="599"/>
    <x v="64"/>
    <x v="8"/>
    <x v="124"/>
    <x v="3"/>
    <n v="3"/>
    <x v="10"/>
    <x v="1"/>
  </r>
  <r>
    <s v="AX21722"/>
    <s v="ENX2055"/>
    <s v="A150"/>
    <s v="EMP1008"/>
    <s v="C1190"/>
    <d v="2020-11-24T00:00:00"/>
    <x v="71"/>
    <n v="1"/>
    <n v="603"/>
    <n v="416"/>
    <n v="360"/>
    <n v="448"/>
    <n v="192"/>
    <x v="22"/>
    <x v="4"/>
    <x v="414"/>
    <x v="2"/>
    <n v="4"/>
    <x v="10"/>
    <x v="1"/>
  </r>
  <r>
    <s v="AX21760"/>
    <s v="ENX2034"/>
    <s v="A144"/>
    <s v="EMP1014"/>
    <s v="C1490"/>
    <d v="2020-11-24T00:00:00"/>
    <x v="32"/>
    <n v="3"/>
    <n v="1812"/>
    <n v="1305"/>
    <n v="44"/>
    <n v="70"/>
    <n v="128"/>
    <x v="40"/>
    <x v="1"/>
    <x v="304"/>
    <x v="5"/>
    <n v="4"/>
    <x v="10"/>
    <x v="1"/>
  </r>
  <r>
    <s v="AX21763"/>
    <s v="ENX2067"/>
    <s v="A158"/>
    <s v="EMP1003"/>
    <s v="C1623"/>
    <d v="2020-11-24T00:00:00"/>
    <x v="30"/>
    <n v="3"/>
    <n v="1587"/>
    <n v="1301"/>
    <n v="791"/>
    <n v="1522"/>
    <n v="744"/>
    <x v="72"/>
    <x v="28"/>
    <x v="782"/>
    <x v="5"/>
    <n v="4"/>
    <x v="10"/>
    <x v="1"/>
  </r>
  <r>
    <s v="AX21772"/>
    <s v="ENX2056"/>
    <s v="A169"/>
    <s v="EMP1021"/>
    <s v="C1782"/>
    <d v="2020-11-24T00:00:00"/>
    <x v="64"/>
    <n v="1"/>
    <n v="35"/>
    <n v="22"/>
    <n v="1518"/>
    <n v="2410"/>
    <n v="345"/>
    <x v="60"/>
    <x v="3"/>
    <x v="258"/>
    <x v="0"/>
    <n v="5"/>
    <x v="10"/>
    <x v="1"/>
  </r>
  <r>
    <s v="AX21793"/>
    <s v="ENX2051"/>
    <s v="A141"/>
    <s v="EMP1001"/>
    <s v="C1403"/>
    <d v="2020-11-24T00:00:00"/>
    <x v="14"/>
    <n v="1"/>
    <n v="127"/>
    <n v="79"/>
    <n v="538"/>
    <n v="736"/>
    <n v="424"/>
    <x v="40"/>
    <x v="18"/>
    <x v="632"/>
    <x v="2"/>
    <n v="6"/>
    <x v="10"/>
    <x v="1"/>
  </r>
  <r>
    <s v="AX21798"/>
    <s v="ENX2040"/>
    <s v="A136"/>
    <s v="EMP1017"/>
    <s v="C1374"/>
    <d v="2020-11-24T00:00:00"/>
    <x v="4"/>
    <n v="1"/>
    <n v="203"/>
    <n v="154"/>
    <n v="7152"/>
    <n v="9412"/>
    <n v="553"/>
    <x v="17"/>
    <x v="2"/>
    <x v="459"/>
    <x v="1"/>
    <n v="7"/>
    <x v="10"/>
    <x v="1"/>
  </r>
  <r>
    <s v="AX21802"/>
    <s v="ENX2075"/>
    <s v="A164"/>
    <s v="EMP1015"/>
    <s v="C1227"/>
    <d v="2020-11-24T00:00:00"/>
    <x v="35"/>
    <n v="3"/>
    <n v="2410"/>
    <n v="1518"/>
    <n v="589"/>
    <n v="1052"/>
    <n v="246"/>
    <x v="32"/>
    <x v="11"/>
    <x v="89"/>
    <x v="1"/>
    <n v="7"/>
    <x v="10"/>
    <x v="1"/>
  </r>
  <r>
    <s v="AX21840"/>
    <s v="ENX2023"/>
    <s v="A116"/>
    <s v="EMP1041"/>
    <s v="C1576"/>
    <d v="2020-11-24T00:00:00"/>
    <x v="57"/>
    <n v="1"/>
    <n v="203"/>
    <n v="154"/>
    <n v="534"/>
    <n v="847"/>
    <n v="123"/>
    <x v="72"/>
    <x v="33"/>
    <x v="551"/>
    <x v="5"/>
    <n v="9"/>
    <x v="10"/>
    <x v="1"/>
  </r>
  <r>
    <s v="AX21845"/>
    <s v="ENX2062"/>
    <s v="A127"/>
    <s v="EMP1031"/>
    <s v="C1674"/>
    <d v="2020-11-24T00:00:00"/>
    <x v="91"/>
    <n v="1"/>
    <n v="203"/>
    <n v="154"/>
    <n v="765"/>
    <n v="1176"/>
    <n v="2756"/>
    <x v="19"/>
    <x v="25"/>
    <x v="649"/>
    <x v="6"/>
    <n v="10"/>
    <x v="10"/>
    <x v="1"/>
  </r>
  <r>
    <s v="AX21857"/>
    <s v="ENX2076"/>
    <s v="A144"/>
    <s v="EMP1024"/>
    <s v="C1011"/>
    <d v="2020-11-24T00:00:00"/>
    <x v="15"/>
    <n v="1"/>
    <n v="1889"/>
    <n v="945"/>
    <n v="1632"/>
    <n v="2016"/>
    <n v="321"/>
    <x v="69"/>
    <x v="2"/>
    <x v="280"/>
    <x v="3"/>
    <n v="11"/>
    <x v="10"/>
    <x v="1"/>
  </r>
  <r>
    <s v="AX21883"/>
    <s v="ENX2077"/>
    <s v="A155"/>
    <s v="EMP1035"/>
    <s v="C1119"/>
    <d v="2020-11-25T00:00:00"/>
    <x v="51"/>
    <n v="1"/>
    <n v="684"/>
    <n v="561"/>
    <n v="1602"/>
    <n v="2541"/>
    <n v="447"/>
    <x v="51"/>
    <x v="23"/>
    <x v="571"/>
    <x v="3"/>
    <n v="1"/>
    <x v="10"/>
    <x v="1"/>
  </r>
  <r>
    <s v="AX21916"/>
    <s v="ENX2081"/>
    <s v="A130"/>
    <s v="EMP1011"/>
    <s v="C1385"/>
    <d v="2020-11-25T00:00:00"/>
    <x v="62"/>
    <n v="1"/>
    <n v="771"/>
    <n v="648"/>
    <n v="589"/>
    <n v="1052"/>
    <n v="313"/>
    <x v="31"/>
    <x v="21"/>
    <x v="593"/>
    <x v="4"/>
    <n v="1"/>
    <x v="10"/>
    <x v="1"/>
  </r>
  <r>
    <s v="AX21953"/>
    <s v="ENX2041"/>
    <s v="A169"/>
    <s v="EMP1034"/>
    <s v="C1030"/>
    <d v="2020-11-25T00:00:00"/>
    <x v="7"/>
    <n v="1"/>
    <n v="2091"/>
    <n v="1485"/>
    <n v="72"/>
    <n v="136"/>
    <n v="1044"/>
    <x v="66"/>
    <x v="24"/>
    <x v="272"/>
    <x v="0"/>
    <n v="1"/>
    <x v="10"/>
    <x v="1"/>
  </r>
  <r>
    <s v="AX21954"/>
    <s v="ENX2017"/>
    <s v="A113"/>
    <s v="EMP1000"/>
    <s v="C1679"/>
    <d v="2020-11-25T00:00:00"/>
    <x v="61"/>
    <n v="1"/>
    <n v="1338"/>
    <n v="682"/>
    <n v="1686"/>
    <n v="2478"/>
    <n v="1046"/>
    <x v="27"/>
    <x v="2"/>
    <x v="141"/>
    <x v="1"/>
    <n v="3"/>
    <x v="10"/>
    <x v="1"/>
  </r>
  <r>
    <s v="AX21996"/>
    <s v="ENX2061"/>
    <s v="A124"/>
    <s v="EMP1015"/>
    <s v="C1375"/>
    <d v="2020-11-25T00:00:00"/>
    <x v="72"/>
    <n v="3"/>
    <n v="1467"/>
    <n v="807"/>
    <n v="1020"/>
    <n v="1568"/>
    <n v="892"/>
    <x v="31"/>
    <x v="39"/>
    <x v="313"/>
    <x v="6"/>
    <n v="6"/>
    <x v="10"/>
    <x v="1"/>
  </r>
  <r>
    <s v="AX22029"/>
    <s v="ENX2057"/>
    <s v="A124"/>
    <s v="EMP1036"/>
    <s v="C1187"/>
    <d v="2020-11-25T00:00:00"/>
    <x v="78"/>
    <n v="1"/>
    <n v="1967"/>
    <n v="1397"/>
    <n v="870"/>
    <n v="1060"/>
    <n v="147"/>
    <x v="54"/>
    <x v="38"/>
    <x v="335"/>
    <x v="4"/>
    <n v="6"/>
    <x v="10"/>
    <x v="1"/>
  </r>
  <r>
    <s v="AX22031"/>
    <s v="ENX2046"/>
    <s v="A163"/>
    <s v="EMP1028"/>
    <s v="C1787"/>
    <d v="2020-11-25T00:00:00"/>
    <x v="38"/>
    <n v="4"/>
    <n v="603"/>
    <n v="416"/>
    <n v="1122"/>
    <n v="1368"/>
    <n v="895"/>
    <x v="67"/>
    <x v="0"/>
    <x v="57"/>
    <x v="1"/>
    <n v="6"/>
    <x v="10"/>
    <x v="1"/>
  </r>
  <r>
    <s v="AX22036"/>
    <s v="ENX2083"/>
    <s v="A101"/>
    <s v="EMP1006"/>
    <s v="C1295"/>
    <d v="2020-11-25T00:00:00"/>
    <x v="59"/>
    <n v="4"/>
    <n v="392"/>
    <n v="255"/>
    <n v="634"/>
    <n v="880"/>
    <n v="651"/>
    <x v="11"/>
    <x v="15"/>
    <x v="191"/>
    <x v="0"/>
    <n v="7"/>
    <x v="10"/>
    <x v="1"/>
  </r>
  <r>
    <s v="AX22039"/>
    <s v="ENX2059"/>
    <s v="A145"/>
    <s v="EMP1012"/>
    <s v="C1636"/>
    <d v="2020-11-25T00:00:00"/>
    <x v="97"/>
    <n v="2"/>
    <n v="886"/>
    <n v="478"/>
    <n v="387"/>
    <n v="667"/>
    <n v="406"/>
    <x v="21"/>
    <x v="30"/>
    <x v="378"/>
    <x v="0"/>
    <n v="7"/>
    <x v="10"/>
    <x v="1"/>
  </r>
  <r>
    <s v="AX22055"/>
    <s v="ENX2029"/>
    <s v="A108"/>
    <s v="EMP1016"/>
    <s v="C1765"/>
    <d v="2020-11-25T00:00:00"/>
    <x v="3"/>
    <n v="1"/>
    <n v="1103"/>
    <n v="838"/>
    <n v="634"/>
    <n v="880"/>
    <n v="1804"/>
    <x v="1"/>
    <x v="38"/>
    <x v="739"/>
    <x v="2"/>
    <n v="8"/>
    <x v="10"/>
    <x v="1"/>
  </r>
  <r>
    <s v="AX22067"/>
    <s v="ENX2025"/>
    <s v="A114"/>
    <s v="EMP1026"/>
    <s v="C1438"/>
    <d v="2020-11-25T00:00:00"/>
    <x v="21"/>
    <n v="2"/>
    <n v="561"/>
    <n v="421"/>
    <n v="2616"/>
    <n v="5229"/>
    <n v="246"/>
    <x v="29"/>
    <x v="8"/>
    <x v="730"/>
    <x v="0"/>
    <n v="8"/>
    <x v="10"/>
    <x v="1"/>
  </r>
  <r>
    <s v="AX22071"/>
    <s v="ENX2083"/>
    <s v="A163"/>
    <s v="EMP1011"/>
    <s v="C1637"/>
    <d v="2020-11-25T00:00:00"/>
    <x v="59"/>
    <n v="3"/>
    <n v="1889"/>
    <n v="945"/>
    <n v="1535"/>
    <n v="2257"/>
    <n v="530"/>
    <x v="32"/>
    <x v="39"/>
    <x v="262"/>
    <x v="4"/>
    <n v="10"/>
    <x v="10"/>
    <x v="1"/>
  </r>
  <r>
    <s v="AX22084"/>
    <s v="ENX2043"/>
    <s v="A147"/>
    <s v="EMP1031"/>
    <s v="C1333"/>
    <d v="2020-11-25T00:00:00"/>
    <x v="11"/>
    <n v="1"/>
    <n v="1899"/>
    <n v="1044"/>
    <n v="5596"/>
    <n v="9176"/>
    <n v="714"/>
    <x v="45"/>
    <x v="10"/>
    <x v="688"/>
    <x v="2"/>
    <n v="11"/>
    <x v="10"/>
    <x v="1"/>
  </r>
  <r>
    <s v="AX22088"/>
    <s v="ENX2057"/>
    <s v="A148"/>
    <s v="EMP1028"/>
    <s v="C1025"/>
    <d v="2020-11-25T00:00:00"/>
    <x v="78"/>
    <n v="1"/>
    <n v="1671"/>
    <n v="1220"/>
    <n v="2592"/>
    <n v="3084"/>
    <n v="1968"/>
    <x v="40"/>
    <x v="27"/>
    <x v="765"/>
    <x v="2"/>
    <n v="11"/>
    <x v="10"/>
    <x v="1"/>
  </r>
  <r>
    <s v="AX22137"/>
    <s v="ENX2076"/>
    <s v="A109"/>
    <s v="EMP1009"/>
    <s v="C1421"/>
    <d v="2020-11-25T00:00:00"/>
    <x v="15"/>
    <n v="2"/>
    <n v="217"/>
    <n v="171"/>
    <n v="1740"/>
    <n v="2120"/>
    <n v="2216"/>
    <x v="49"/>
    <x v="35"/>
    <x v="540"/>
    <x v="0"/>
    <n v="12"/>
    <x v="10"/>
    <x v="1"/>
  </r>
  <r>
    <s v="AX22161"/>
    <s v="ENX2079"/>
    <s v="A155"/>
    <s v="EMP1012"/>
    <s v="C1654"/>
    <d v="2020-11-26T00:00:00"/>
    <x v="9"/>
    <n v="4"/>
    <n v="603"/>
    <n v="416"/>
    <n v="732"/>
    <n v="1077"/>
    <n v="2888"/>
    <x v="5"/>
    <x v="33"/>
    <x v="192"/>
    <x v="0"/>
    <n v="12"/>
    <x v="10"/>
    <x v="0"/>
  </r>
  <r>
    <s v="AX22176"/>
    <s v="ENX2038"/>
    <s v="A171"/>
    <s v="EMP1029"/>
    <s v="C1653"/>
    <d v="2020-11-26T00:00:00"/>
    <x v="84"/>
    <n v="1"/>
    <n v="2005"/>
    <n v="1223"/>
    <n v="455"/>
    <n v="799"/>
    <n v="424"/>
    <x v="69"/>
    <x v="16"/>
    <x v="192"/>
    <x v="3"/>
    <n v="1"/>
    <x v="10"/>
    <x v="1"/>
  </r>
  <r>
    <s v="AX22179"/>
    <s v="ENX2056"/>
    <s v="A133"/>
    <s v="EMP1037"/>
    <s v="C1331"/>
    <d v="2020-11-26T00:00:00"/>
    <x v="64"/>
    <n v="1"/>
    <n v="951"/>
    <n v="504"/>
    <n v="409"/>
    <n v="817"/>
    <n v="1293"/>
    <x v="0"/>
    <x v="41"/>
    <x v="528"/>
    <x v="4"/>
    <n v="2"/>
    <x v="10"/>
    <x v="1"/>
  </r>
  <r>
    <s v="AX22180"/>
    <s v="ENX2057"/>
    <s v="A141"/>
    <s v="EMP1040"/>
    <s v="C1689"/>
    <d v="2020-11-26T00:00:00"/>
    <x v="78"/>
    <n v="1"/>
    <n v="1889"/>
    <n v="945"/>
    <n v="1516"/>
    <n v="1783"/>
    <n v="238"/>
    <x v="60"/>
    <x v="38"/>
    <x v="240"/>
    <x v="5"/>
    <n v="2"/>
    <x v="10"/>
    <x v="1"/>
  </r>
  <r>
    <s v="AX22187"/>
    <s v="ENX2081"/>
    <s v="A125"/>
    <s v="EMP1010"/>
    <s v="C1416"/>
    <d v="2020-11-26T00:00:00"/>
    <x v="62"/>
    <n v="1"/>
    <n v="530"/>
    <n v="424"/>
    <n v="3848"/>
    <n v="5656"/>
    <n v="64"/>
    <x v="15"/>
    <x v="19"/>
    <x v="658"/>
    <x v="4"/>
    <n v="5"/>
    <x v="10"/>
    <x v="1"/>
  </r>
  <r>
    <s v="AX22189"/>
    <s v="ENX2027"/>
    <s v="A103"/>
    <s v="EMP1038"/>
    <s v="C1343"/>
    <d v="2020-11-26T00:00:00"/>
    <x v="19"/>
    <n v="1"/>
    <n v="530"/>
    <n v="424"/>
    <n v="513"/>
    <n v="651"/>
    <n v="377"/>
    <x v="44"/>
    <x v="10"/>
    <x v="508"/>
    <x v="6"/>
    <n v="6"/>
    <x v="10"/>
    <x v="1"/>
  </r>
  <r>
    <s v="AX22199"/>
    <s v="ENX2018"/>
    <s v="A144"/>
    <s v="EMP1040"/>
    <s v="C1736"/>
    <d v="2020-11-26T00:00:00"/>
    <x v="8"/>
    <n v="1"/>
    <n v="217"/>
    <n v="171"/>
    <n v="900"/>
    <n v="1636"/>
    <n v="792"/>
    <x v="58"/>
    <x v="12"/>
    <x v="180"/>
    <x v="6"/>
    <n v="6"/>
    <x v="10"/>
    <x v="1"/>
  </r>
  <r>
    <s v="AX22200"/>
    <s v="ENX2010"/>
    <s v="A118"/>
    <s v="EMP1010"/>
    <s v="C1199"/>
    <d v="2020-11-26T00:00:00"/>
    <x v="43"/>
    <n v="1"/>
    <n v="1809"/>
    <n v="1067"/>
    <n v="1296"/>
    <n v="1542"/>
    <n v="374"/>
    <x v="56"/>
    <x v="5"/>
    <x v="749"/>
    <x v="4"/>
    <n v="7"/>
    <x v="10"/>
    <x v="1"/>
  </r>
  <r>
    <s v="AX22202"/>
    <s v="ENX2030"/>
    <s v="A133"/>
    <s v="EMP1005"/>
    <s v="C1629"/>
    <d v="2020-11-26T00:00:00"/>
    <x v="80"/>
    <n v="4"/>
    <n v="947"/>
    <n v="786"/>
    <n v="1054"/>
    <n v="1405"/>
    <n v="204"/>
    <x v="52"/>
    <x v="5"/>
    <x v="331"/>
    <x v="0"/>
    <n v="8"/>
    <x v="10"/>
    <x v="1"/>
  </r>
  <r>
    <s v="AX22205"/>
    <s v="ENX2002"/>
    <s v="A168"/>
    <s v="EMP1039"/>
    <s v="C1192"/>
    <d v="2020-11-26T00:00:00"/>
    <x v="100"/>
    <n v="3"/>
    <n v="2091"/>
    <n v="1485"/>
    <n v="1251"/>
    <n v="1526"/>
    <n v="280"/>
    <x v="38"/>
    <x v="13"/>
    <x v="345"/>
    <x v="1"/>
    <n v="8"/>
    <x v="10"/>
    <x v="1"/>
  </r>
  <r>
    <s v="AX22288"/>
    <s v="ENX2043"/>
    <s v="A108"/>
    <s v="EMP1012"/>
    <s v="C1691"/>
    <d v="2020-11-26T00:00:00"/>
    <x v="11"/>
    <n v="1"/>
    <n v="504"/>
    <n v="408"/>
    <n v="1184"/>
    <n v="2008"/>
    <n v="589"/>
    <x v="65"/>
    <x v="25"/>
    <x v="438"/>
    <x v="6"/>
    <n v="9"/>
    <x v="10"/>
    <x v="1"/>
  </r>
  <r>
    <s v="AX22289"/>
    <s v="ENX2021"/>
    <s v="A118"/>
    <s v="EMP1008"/>
    <s v="C1782"/>
    <d v="2020-11-26T00:00:00"/>
    <x v="77"/>
    <n v="1"/>
    <n v="504"/>
    <n v="408"/>
    <n v="584"/>
    <n v="913"/>
    <n v="240"/>
    <x v="38"/>
    <x v="22"/>
    <x v="240"/>
    <x v="0"/>
    <n v="9"/>
    <x v="10"/>
    <x v="1"/>
  </r>
  <r>
    <s v="AX22314"/>
    <s v="ENX2030"/>
    <s v="A120"/>
    <s v="EMP1027"/>
    <s v="C1055"/>
    <d v="2020-11-26T00:00:00"/>
    <x v="80"/>
    <n v="2"/>
    <n v="1638"/>
    <n v="1261"/>
    <n v="130"/>
    <n v="181"/>
    <n v="827"/>
    <x v="67"/>
    <x v="5"/>
    <x v="699"/>
    <x v="0"/>
    <n v="11"/>
    <x v="10"/>
    <x v="1"/>
  </r>
  <r>
    <s v="AX22385"/>
    <s v="ENX2054"/>
    <s v="A134"/>
    <s v="EMP1030"/>
    <s v="C1690"/>
    <d v="2020-11-26T00:00:00"/>
    <x v="12"/>
    <n v="4"/>
    <n v="1862"/>
    <n v="1173"/>
    <n v="1251"/>
    <n v="1526"/>
    <n v="452"/>
    <x v="72"/>
    <x v="44"/>
    <x v="603"/>
    <x v="5"/>
    <n v="11"/>
    <x v="10"/>
    <x v="1"/>
  </r>
  <r>
    <s v="AX22394"/>
    <s v="ENX2068"/>
    <s v="A148"/>
    <s v="EMP1032"/>
    <s v="C1779"/>
    <d v="2020-11-26T00:00:00"/>
    <x v="20"/>
    <n v="4"/>
    <n v="1783"/>
    <n v="1516"/>
    <n v="1896"/>
    <n v="2495"/>
    <n v="696"/>
    <x v="21"/>
    <x v="13"/>
    <x v="140"/>
    <x v="4"/>
    <n v="11"/>
    <x v="10"/>
    <x v="1"/>
  </r>
  <r>
    <s v="AX22407"/>
    <s v="ENX2034"/>
    <s v="A128"/>
    <s v="EMP1017"/>
    <s v="C1164"/>
    <d v="2020-11-26T00:00:00"/>
    <x v="32"/>
    <n v="1"/>
    <n v="2283"/>
    <n v="1484"/>
    <n v="2049"/>
    <n v="3357"/>
    <n v="895"/>
    <x v="40"/>
    <x v="24"/>
    <x v="740"/>
    <x v="3"/>
    <n v="12"/>
    <x v="10"/>
    <x v="1"/>
  </r>
  <r>
    <s v="AX22409"/>
    <s v="ENX2044"/>
    <s v="A132"/>
    <s v="EMP1031"/>
    <s v="C1453"/>
    <d v="2020-11-26T00:00:00"/>
    <x v="54"/>
    <n v="3"/>
    <n v="1638"/>
    <n v="1261"/>
    <n v="478"/>
    <n v="886"/>
    <n v="90"/>
    <x v="43"/>
    <x v="31"/>
    <x v="486"/>
    <x v="3"/>
    <n v="12"/>
    <x v="10"/>
    <x v="1"/>
  </r>
  <r>
    <s v="AX22413"/>
    <s v="ENX2041"/>
    <s v="A110"/>
    <s v="EMP1008"/>
    <s v="C1221"/>
    <d v="2020-11-27T00:00:00"/>
    <x v="7"/>
    <n v="1"/>
    <n v="818"/>
    <n v="450"/>
    <n v="158"/>
    <n v="254"/>
    <n v="2400"/>
    <x v="63"/>
    <x v="37"/>
    <x v="133"/>
    <x v="2"/>
    <n v="12"/>
    <x v="10"/>
    <x v="0"/>
  </r>
  <r>
    <s v="AX22416"/>
    <s v="ENX2084"/>
    <s v="A173"/>
    <s v="EMP1024"/>
    <s v="C1631"/>
    <d v="2020-11-27T00:00:00"/>
    <x v="10"/>
    <n v="1"/>
    <n v="1353"/>
    <n v="947"/>
    <n v="1365"/>
    <n v="2397"/>
    <n v="369"/>
    <x v="35"/>
    <x v="29"/>
    <x v="566"/>
    <x v="0"/>
    <n v="4"/>
    <x v="10"/>
    <x v="1"/>
  </r>
  <r>
    <s v="AX22431"/>
    <s v="ENX2057"/>
    <s v="A120"/>
    <s v="EMP1027"/>
    <s v="C1304"/>
    <d v="2020-11-27T00:00:00"/>
    <x v="78"/>
    <n v="4"/>
    <n v="2495"/>
    <n v="1896"/>
    <n v="1305"/>
    <n v="1812"/>
    <n v="344"/>
    <x v="72"/>
    <x v="4"/>
    <x v="459"/>
    <x v="6"/>
    <n v="4"/>
    <x v="10"/>
    <x v="1"/>
  </r>
  <r>
    <s v="AX22437"/>
    <s v="ENX2078"/>
    <s v="A149"/>
    <s v="EMP1039"/>
    <s v="C1716"/>
    <d v="2020-11-27T00:00:00"/>
    <x v="66"/>
    <n v="3"/>
    <n v="667"/>
    <n v="387"/>
    <n v="842"/>
    <n v="1122"/>
    <n v="613"/>
    <x v="38"/>
    <x v="25"/>
    <x v="741"/>
    <x v="2"/>
    <n v="4"/>
    <x v="10"/>
    <x v="1"/>
  </r>
  <r>
    <s v="AX22453"/>
    <s v="ENX2015"/>
    <s v="A116"/>
    <s v="EMP1005"/>
    <s v="C1650"/>
    <d v="2020-11-27T00:00:00"/>
    <x v="17"/>
    <n v="1"/>
    <n v="1639"/>
    <n v="1295"/>
    <n v="2421"/>
    <n v="4401"/>
    <n v="99"/>
    <x v="19"/>
    <x v="37"/>
    <x v="98"/>
    <x v="1"/>
    <n v="5"/>
    <x v="10"/>
    <x v="1"/>
  </r>
  <r>
    <s v="AX22471"/>
    <s v="ENX2035"/>
    <s v="A124"/>
    <s v="EMP1008"/>
    <s v="C1196"/>
    <d v="2020-11-27T00:00:00"/>
    <x v="26"/>
    <n v="2"/>
    <n v="871"/>
    <n v="540"/>
    <n v="2248"/>
    <n v="3304"/>
    <n v="248"/>
    <x v="47"/>
    <x v="17"/>
    <x v="417"/>
    <x v="2"/>
    <n v="5"/>
    <x v="10"/>
    <x v="1"/>
  </r>
  <r>
    <s v="AX22475"/>
    <s v="ENX2045"/>
    <s v="A103"/>
    <s v="EMP1031"/>
    <s v="C1693"/>
    <d v="2020-11-27T00:00:00"/>
    <x v="65"/>
    <n v="1"/>
    <n v="913"/>
    <n v="584"/>
    <n v="1602"/>
    <n v="2541"/>
    <n v="892"/>
    <x v="61"/>
    <x v="16"/>
    <x v="543"/>
    <x v="5"/>
    <n v="6"/>
    <x v="10"/>
    <x v="1"/>
  </r>
  <r>
    <s v="AX22491"/>
    <s v="ENX2032"/>
    <s v="A121"/>
    <s v="EMP1033"/>
    <s v="C1769"/>
    <d v="2020-11-27T00:00:00"/>
    <x v="47"/>
    <n v="1"/>
    <n v="1022"/>
    <n v="818"/>
    <n v="1234"/>
    <n v="1582"/>
    <n v="982"/>
    <x v="10"/>
    <x v="20"/>
    <x v="432"/>
    <x v="0"/>
    <n v="7"/>
    <x v="10"/>
    <x v="1"/>
  </r>
  <r>
    <s v="AX22506"/>
    <s v="ENX2061"/>
    <s v="A167"/>
    <s v="EMP1031"/>
    <s v="C1600"/>
    <d v="2020-11-27T00:00:00"/>
    <x v="72"/>
    <n v="1"/>
    <n v="818"/>
    <n v="450"/>
    <n v="2756"/>
    <n v="3774"/>
    <n v="351"/>
    <x v="14"/>
    <x v="4"/>
    <x v="680"/>
    <x v="2"/>
    <n v="7"/>
    <x v="10"/>
    <x v="1"/>
  </r>
  <r>
    <s v="AX22548"/>
    <s v="ENX2047"/>
    <s v="A155"/>
    <s v="EMP1037"/>
    <s v="C1662"/>
    <d v="2020-11-27T00:00:00"/>
    <x v="82"/>
    <n v="2"/>
    <n v="112"/>
    <n v="90"/>
    <n v="72"/>
    <n v="136"/>
    <n v="369"/>
    <x v="70"/>
    <x v="29"/>
    <x v="455"/>
    <x v="5"/>
    <n v="8"/>
    <x v="10"/>
    <x v="1"/>
  </r>
  <r>
    <s v="AX22549"/>
    <s v="ENX2016"/>
    <s v="A112"/>
    <s v="EMP1030"/>
    <s v="C1201"/>
    <d v="2020-11-27T00:00:00"/>
    <x v="6"/>
    <n v="1"/>
    <n v="2353"/>
    <n v="1788"/>
    <n v="1295"/>
    <n v="1639"/>
    <n v="348"/>
    <x v="16"/>
    <x v="1"/>
    <x v="97"/>
    <x v="3"/>
    <n v="9"/>
    <x v="10"/>
    <x v="1"/>
  </r>
  <r>
    <s v="AX22583"/>
    <s v="ENX2072"/>
    <s v="A168"/>
    <s v="EMP1001"/>
    <s v="C1442"/>
    <d v="2020-11-27T00:00:00"/>
    <x v="31"/>
    <n v="1"/>
    <n v="1862"/>
    <n v="1173"/>
    <n v="416"/>
    <n v="603"/>
    <n v="274"/>
    <x v="69"/>
    <x v="2"/>
    <x v="521"/>
    <x v="5"/>
    <n v="9"/>
    <x v="10"/>
    <x v="1"/>
  </r>
  <r>
    <s v="AX22586"/>
    <s v="ENX2052"/>
    <s v="A100"/>
    <s v="EMP1019"/>
    <s v="C1246"/>
    <d v="2020-11-27T00:00:00"/>
    <x v="45"/>
    <n v="1"/>
    <n v="947"/>
    <n v="786"/>
    <n v="4419"/>
    <n v="7491"/>
    <n v="1128"/>
    <x v="10"/>
    <x v="0"/>
    <x v="431"/>
    <x v="1"/>
    <n v="9"/>
    <x v="10"/>
    <x v="1"/>
  </r>
  <r>
    <s v="AX22608"/>
    <s v="ENX2026"/>
    <s v="A168"/>
    <s v="EMP1004"/>
    <s v="C1542"/>
    <d v="2020-11-27T00:00:00"/>
    <x v="74"/>
    <n v="4"/>
    <n v="181"/>
    <n v="130"/>
    <n v="2794"/>
    <n v="3934"/>
    <n v="265"/>
    <x v="7"/>
    <x v="22"/>
    <x v="382"/>
    <x v="2"/>
    <n v="9"/>
    <x v="10"/>
    <x v="1"/>
  </r>
  <r>
    <s v="AX22634"/>
    <s v="ENX2045"/>
    <s v="A171"/>
    <s v="EMP1010"/>
    <s v="C1488"/>
    <d v="2020-11-27T00:00:00"/>
    <x v="65"/>
    <n v="1"/>
    <n v="217"/>
    <n v="171"/>
    <n v="1432"/>
    <n v="2384"/>
    <n v="39"/>
    <x v="37"/>
    <x v="7"/>
    <x v="261"/>
    <x v="1"/>
    <n v="10"/>
    <x v="10"/>
    <x v="1"/>
  </r>
  <r>
    <s v="AX22655"/>
    <s v="ENX2094"/>
    <s v="A151"/>
    <s v="EMP1007"/>
    <s v="C1264"/>
    <d v="2020-11-27T00:00:00"/>
    <x v="90"/>
    <n v="2"/>
    <n v="1783"/>
    <n v="1516"/>
    <n v="2421"/>
    <n v="4401"/>
    <n v="13"/>
    <x v="47"/>
    <x v="13"/>
    <x v="403"/>
    <x v="2"/>
    <n v="11"/>
    <x v="10"/>
    <x v="1"/>
  </r>
  <r>
    <s v="AX22715"/>
    <s v="ENX2062"/>
    <s v="A150"/>
    <s v="EMP1029"/>
    <s v="C1038"/>
    <d v="2020-11-27T00:00:00"/>
    <x v="91"/>
    <n v="1"/>
    <n v="1743"/>
    <n v="872"/>
    <n v="962"/>
    <n v="1414"/>
    <n v="161"/>
    <x v="14"/>
    <x v="9"/>
    <x v="544"/>
    <x v="0"/>
    <n v="11"/>
    <x v="10"/>
    <x v="1"/>
  </r>
  <r>
    <s v="AX22725"/>
    <s v="ENX2025"/>
    <s v="A119"/>
    <s v="EMP1013"/>
    <s v="C1704"/>
    <d v="2020-11-28T00:00:00"/>
    <x v="21"/>
    <n v="1"/>
    <n v="800"/>
    <n v="536"/>
    <n v="4880"/>
    <n v="6684"/>
    <n v="874"/>
    <x v="15"/>
    <x v="1"/>
    <x v="520"/>
    <x v="1"/>
    <n v="12"/>
    <x v="10"/>
    <x v="0"/>
  </r>
  <r>
    <s v="AX22736"/>
    <s v="ENX2002"/>
    <s v="A105"/>
    <s v="EMP1035"/>
    <s v="C1590"/>
    <d v="2020-11-28T00:00:00"/>
    <x v="100"/>
    <n v="1"/>
    <n v="392"/>
    <n v="255"/>
    <n v="872"/>
    <n v="1743"/>
    <n v="782"/>
    <x v="23"/>
    <x v="23"/>
    <x v="109"/>
    <x v="4"/>
    <n v="1"/>
    <x v="10"/>
    <x v="1"/>
  </r>
  <r>
    <s v="AX22747"/>
    <s v="ENX2055"/>
    <s v="A145"/>
    <s v="EMP1018"/>
    <s v="C1465"/>
    <d v="2020-11-28T00:00:00"/>
    <x v="71"/>
    <n v="1"/>
    <n v="1862"/>
    <n v="1173"/>
    <n v="3702"/>
    <n v="4746"/>
    <n v="153"/>
    <x v="46"/>
    <x v="38"/>
    <x v="37"/>
    <x v="5"/>
    <n v="2"/>
    <x v="10"/>
    <x v="1"/>
  </r>
  <r>
    <s v="AX22750"/>
    <s v="ENX2042"/>
    <s v="A136"/>
    <s v="EMP1009"/>
    <s v="C1782"/>
    <d v="2020-11-28T00:00:00"/>
    <x v="49"/>
    <n v="2"/>
    <n v="947"/>
    <n v="786"/>
    <n v="1046"/>
    <n v="1635"/>
    <n v="589"/>
    <x v="12"/>
    <x v="28"/>
    <x v="191"/>
    <x v="0"/>
    <n v="2"/>
    <x v="10"/>
    <x v="1"/>
  </r>
  <r>
    <s v="AX22782"/>
    <s v="ENX2009"/>
    <s v="A108"/>
    <s v="EMP1034"/>
    <s v="C1147"/>
    <d v="2020-11-28T00:00:00"/>
    <x v="75"/>
    <n v="2"/>
    <n v="1889"/>
    <n v="945"/>
    <n v="1890"/>
    <n v="3778"/>
    <n v="600"/>
    <x v="66"/>
    <x v="0"/>
    <x v="46"/>
    <x v="6"/>
    <n v="2"/>
    <x v="10"/>
    <x v="1"/>
  </r>
  <r>
    <s v="AX22797"/>
    <s v="ENX2003"/>
    <s v="A148"/>
    <s v="EMP1005"/>
    <s v="C1452"/>
    <d v="2020-11-28T00:00:00"/>
    <x v="22"/>
    <n v="1"/>
    <n v="1587"/>
    <n v="1301"/>
    <n v="1272"/>
    <n v="1590"/>
    <n v="164"/>
    <x v="24"/>
    <x v="31"/>
    <x v="153"/>
    <x v="4"/>
    <n v="2"/>
    <x v="10"/>
    <x v="1"/>
  </r>
  <r>
    <s v="AX22838"/>
    <s v="ENX2028"/>
    <s v="A102"/>
    <s v="EMP1028"/>
    <s v="C1786"/>
    <d v="2020-11-28T00:00:00"/>
    <x v="5"/>
    <n v="3"/>
    <n v="458"/>
    <n v="376"/>
    <n v="1190"/>
    <n v="1566"/>
    <n v="296"/>
    <x v="18"/>
    <x v="43"/>
    <x v="585"/>
    <x v="5"/>
    <n v="3"/>
    <x v="10"/>
    <x v="1"/>
  </r>
  <r>
    <s v="AX22879"/>
    <s v="ENX2007"/>
    <s v="A125"/>
    <s v="EMP1031"/>
    <s v="C1566"/>
    <d v="2020-11-28T00:00:00"/>
    <x v="63"/>
    <n v="3"/>
    <n v="871"/>
    <n v="540"/>
    <n v="3570"/>
    <n v="4698"/>
    <n v="812"/>
    <x v="69"/>
    <x v="33"/>
    <x v="189"/>
    <x v="0"/>
    <n v="4"/>
    <x v="10"/>
    <x v="1"/>
  </r>
  <r>
    <s v="AX22885"/>
    <s v="ENX2083"/>
    <s v="A168"/>
    <s v="EMP1008"/>
    <s v="C1789"/>
    <d v="2020-11-28T00:00:00"/>
    <x v="59"/>
    <n v="1"/>
    <n v="203"/>
    <n v="154"/>
    <n v="1080"/>
    <n v="1742"/>
    <n v="331"/>
    <x v="21"/>
    <x v="39"/>
    <x v="596"/>
    <x v="3"/>
    <n v="7"/>
    <x v="10"/>
    <x v="1"/>
  </r>
  <r>
    <s v="AX22904"/>
    <s v="ENX2099"/>
    <s v="A146"/>
    <s v="EMP1013"/>
    <s v="C1021"/>
    <d v="2020-11-28T00:00:00"/>
    <x v="52"/>
    <n v="3"/>
    <n v="2410"/>
    <n v="1518"/>
    <n v="838"/>
    <n v="1103"/>
    <n v="600"/>
    <x v="17"/>
    <x v="29"/>
    <x v="175"/>
    <x v="3"/>
    <n v="8"/>
    <x v="10"/>
    <x v="1"/>
  </r>
  <r>
    <s v="AX22922"/>
    <s v="ENX2091"/>
    <s v="A143"/>
    <s v="EMP1012"/>
    <s v="C1607"/>
    <d v="2020-11-28T00:00:00"/>
    <x v="39"/>
    <n v="1"/>
    <n v="1566"/>
    <n v="1190"/>
    <n v="840"/>
    <n v="1168"/>
    <n v="752"/>
    <x v="19"/>
    <x v="29"/>
    <x v="760"/>
    <x v="3"/>
    <n v="9"/>
    <x v="10"/>
    <x v="1"/>
  </r>
  <r>
    <s v="AX22926"/>
    <s v="ENX2020"/>
    <s v="A134"/>
    <s v="EMP1011"/>
    <s v="C1142"/>
    <d v="2020-11-28T00:00:00"/>
    <x v="18"/>
    <n v="1"/>
    <n v="368"/>
    <n v="294"/>
    <n v="1190"/>
    <n v="1566"/>
    <n v="396"/>
    <x v="60"/>
    <x v="15"/>
    <x v="443"/>
    <x v="2"/>
    <n v="9"/>
    <x v="10"/>
    <x v="1"/>
  </r>
  <r>
    <s v="AX22932"/>
    <s v="ENX2012"/>
    <s v="A155"/>
    <s v="EMP1043"/>
    <s v="C1424"/>
    <d v="2020-11-28T00:00:00"/>
    <x v="16"/>
    <n v="2"/>
    <n v="1967"/>
    <n v="1397"/>
    <n v="424"/>
    <n v="530"/>
    <n v="3072"/>
    <x v="11"/>
    <x v="42"/>
    <x v="18"/>
    <x v="1"/>
    <n v="9"/>
    <x v="10"/>
    <x v="1"/>
  </r>
  <r>
    <s v="AX22939"/>
    <s v="ENX2094"/>
    <s v="A108"/>
    <s v="EMP1007"/>
    <s v="C1369"/>
    <d v="2020-11-28T00:00:00"/>
    <x v="90"/>
    <n v="4"/>
    <n v="530"/>
    <n v="435"/>
    <n v="1363"/>
    <n v="1725"/>
    <n v="855"/>
    <x v="3"/>
    <x v="15"/>
    <x v="369"/>
    <x v="0"/>
    <n v="9"/>
    <x v="10"/>
    <x v="1"/>
  </r>
  <r>
    <s v="AX22943"/>
    <s v="ENX2090"/>
    <s v="A121"/>
    <s v="EMP1024"/>
    <s v="C1647"/>
    <d v="2020-11-28T00:00:00"/>
    <x v="55"/>
    <n v="2"/>
    <n v="1566"/>
    <n v="1190"/>
    <n v="2346"/>
    <n v="3724"/>
    <n v="187"/>
    <x v="47"/>
    <x v="12"/>
    <x v="134"/>
    <x v="5"/>
    <n v="10"/>
    <x v="10"/>
    <x v="1"/>
  </r>
  <r>
    <s v="AX22947"/>
    <s v="ENX2028"/>
    <s v="A144"/>
    <s v="EMP1018"/>
    <s v="C1028"/>
    <d v="2020-11-28T00:00:00"/>
    <x v="5"/>
    <n v="1"/>
    <n v="1467"/>
    <n v="807"/>
    <n v="462"/>
    <n v="609"/>
    <n v="46"/>
    <x v="48"/>
    <x v="5"/>
    <x v="744"/>
    <x v="3"/>
    <n v="10"/>
    <x v="10"/>
    <x v="1"/>
  </r>
  <r>
    <s v="AX22976"/>
    <s v="ENX2065"/>
    <s v="A154"/>
    <s v="EMP1009"/>
    <s v="C1742"/>
    <d v="2020-11-28T00:00:00"/>
    <x v="56"/>
    <n v="1"/>
    <n v="2396"/>
    <n v="1965"/>
    <n v="2970"/>
    <n v="4182"/>
    <n v="952"/>
    <x v="16"/>
    <x v="20"/>
    <x v="658"/>
    <x v="3"/>
    <n v="10"/>
    <x v="10"/>
    <x v="1"/>
  </r>
  <r>
    <s v="AX22985"/>
    <s v="ENX2075"/>
    <s v="A139"/>
    <s v="EMP1025"/>
    <s v="C1383"/>
    <d v="2020-11-28T00:00:00"/>
    <x v="35"/>
    <n v="1"/>
    <n v="1351"/>
    <n v="1108"/>
    <n v="478"/>
    <n v="886"/>
    <n v="752"/>
    <x v="31"/>
    <x v="2"/>
    <x v="546"/>
    <x v="5"/>
    <n v="11"/>
    <x v="10"/>
    <x v="1"/>
  </r>
  <r>
    <s v="AX22989"/>
    <s v="ENX2013"/>
    <s v="A100"/>
    <s v="EMP1036"/>
    <s v="C1472"/>
    <d v="2020-11-28T00:00:00"/>
    <x v="70"/>
    <n v="1"/>
    <n v="368"/>
    <n v="294"/>
    <n v="3576"/>
    <n v="4706"/>
    <n v="13"/>
    <x v="29"/>
    <x v="41"/>
    <x v="758"/>
    <x v="2"/>
    <n v="11"/>
    <x v="10"/>
    <x v="1"/>
  </r>
  <r>
    <s v="AX23013"/>
    <s v="ENX2018"/>
    <s v="A136"/>
    <s v="EMP1035"/>
    <s v="C1229"/>
    <d v="2020-11-29T00:00:00"/>
    <x v="8"/>
    <n v="4"/>
    <n v="1467"/>
    <n v="807"/>
    <n v="4548"/>
    <n v="5349"/>
    <n v="2640"/>
    <x v="51"/>
    <x v="13"/>
    <x v="444"/>
    <x v="5"/>
    <n v="12"/>
    <x v="10"/>
    <x v="0"/>
  </r>
  <r>
    <s v="AX23035"/>
    <s v="ENX2086"/>
    <s v="A169"/>
    <s v="EMP1003"/>
    <s v="C1003"/>
    <d v="2020-11-29T00:00:00"/>
    <x v="94"/>
    <n v="2"/>
    <n v="1743"/>
    <n v="872"/>
    <n v="504"/>
    <n v="951"/>
    <n v="1456"/>
    <x v="55"/>
    <x v="16"/>
    <x v="79"/>
    <x v="6"/>
    <n v="1"/>
    <x v="10"/>
    <x v="1"/>
  </r>
  <r>
    <s v="AX23039"/>
    <s v="ENX2075"/>
    <s v="A116"/>
    <s v="EMP1002"/>
    <s v="C1783"/>
    <d v="2020-11-29T00:00:00"/>
    <x v="35"/>
    <n v="1"/>
    <n v="356"/>
    <n v="292"/>
    <n v="2373"/>
    <n v="4566"/>
    <n v="768"/>
    <x v="21"/>
    <x v="16"/>
    <x v="226"/>
    <x v="3"/>
    <n v="2"/>
    <x v="10"/>
    <x v="1"/>
  </r>
  <r>
    <s v="AX23045"/>
    <s v="ENX2020"/>
    <s v="A115"/>
    <s v="EMP1018"/>
    <s v="C1080"/>
    <d v="2020-11-29T00:00:00"/>
    <x v="18"/>
    <n v="1"/>
    <n v="368"/>
    <n v="269"/>
    <n v="90"/>
    <n v="112"/>
    <n v="827"/>
    <x v="23"/>
    <x v="17"/>
    <x v="773"/>
    <x v="4"/>
    <n v="3"/>
    <x v="10"/>
    <x v="1"/>
  </r>
  <r>
    <s v="AX23052"/>
    <s v="ENX2065"/>
    <s v="A104"/>
    <s v="EMP1037"/>
    <s v="C1084"/>
    <d v="2020-11-29T00:00:00"/>
    <x v="56"/>
    <n v="4"/>
    <n v="2241"/>
    <n v="1367"/>
    <n v="1820"/>
    <n v="3196"/>
    <n v="1654"/>
    <x v="51"/>
    <x v="5"/>
    <x v="449"/>
    <x v="0"/>
    <n v="4"/>
    <x v="10"/>
    <x v="1"/>
  </r>
  <r>
    <s v="AX23078"/>
    <s v="ENX2002"/>
    <s v="A104"/>
    <s v="EMP1021"/>
    <s v="C1601"/>
    <d v="2020-11-29T00:00:00"/>
    <x v="100"/>
    <n v="4"/>
    <n v="392"/>
    <n v="255"/>
    <n v="1767"/>
    <n v="3156"/>
    <n v="383"/>
    <x v="31"/>
    <x v="40"/>
    <x v="735"/>
    <x v="2"/>
    <n v="5"/>
    <x v="10"/>
    <x v="1"/>
  </r>
  <r>
    <s v="AX23079"/>
    <s v="ENX2033"/>
    <s v="A116"/>
    <s v="EMP1033"/>
    <s v="C1214"/>
    <d v="2020-11-29T00:00:00"/>
    <x v="76"/>
    <n v="4"/>
    <n v="1783"/>
    <n v="1230"/>
    <n v="1620"/>
    <n v="2613"/>
    <n v="799"/>
    <x v="56"/>
    <x v="5"/>
    <x v="597"/>
    <x v="0"/>
    <n v="5"/>
    <x v="10"/>
    <x v="1"/>
  </r>
  <r>
    <s v="AX23084"/>
    <s v="ENX2032"/>
    <s v="A124"/>
    <s v="EMP1007"/>
    <s v="C1762"/>
    <d v="2020-11-29T00:00:00"/>
    <x v="47"/>
    <n v="2"/>
    <n v="1526"/>
    <n v="1251"/>
    <n v="1046"/>
    <n v="1635"/>
    <n v="364"/>
    <x v="51"/>
    <x v="43"/>
    <x v="202"/>
    <x v="2"/>
    <n v="5"/>
    <x v="10"/>
    <x v="1"/>
  </r>
  <r>
    <s v="AX23086"/>
    <s v="ENX2034"/>
    <s v="A122"/>
    <s v="EMP1022"/>
    <s v="C1402"/>
    <d v="2020-11-29T00:00:00"/>
    <x v="32"/>
    <n v="3"/>
    <n v="556"/>
    <n v="395"/>
    <n v="3882"/>
    <n v="5544"/>
    <n v="2260"/>
    <x v="39"/>
    <x v="9"/>
    <x v="208"/>
    <x v="4"/>
    <n v="6"/>
    <x v="10"/>
    <x v="1"/>
  </r>
  <r>
    <s v="AX23090"/>
    <s v="ENX2004"/>
    <s v="A147"/>
    <s v="EMP1039"/>
    <s v="C1186"/>
    <d v="2020-11-29T00:00:00"/>
    <x v="23"/>
    <n v="3"/>
    <n v="1351"/>
    <n v="1108"/>
    <n v="520"/>
    <n v="724"/>
    <n v="74"/>
    <x v="40"/>
    <x v="5"/>
    <x v="422"/>
    <x v="0"/>
    <n v="8"/>
    <x v="10"/>
    <x v="1"/>
  </r>
  <r>
    <s v="AX23143"/>
    <s v="ENX2036"/>
    <s v="A150"/>
    <s v="EMP1044"/>
    <s v="C1475"/>
    <d v="2020-11-29T00:00:00"/>
    <x v="1"/>
    <n v="1"/>
    <n v="1414"/>
    <n v="962"/>
    <n v="1464"/>
    <n v="2154"/>
    <n v="612"/>
    <x v="24"/>
    <x v="24"/>
    <x v="587"/>
    <x v="3"/>
    <n v="9"/>
    <x v="10"/>
    <x v="1"/>
  </r>
  <r>
    <s v="AX23181"/>
    <s v="ENX2044"/>
    <s v="A115"/>
    <s v="EMP1012"/>
    <s v="C1343"/>
    <d v="2020-11-29T00:00:00"/>
    <x v="54"/>
    <n v="4"/>
    <n v="1582"/>
    <n v="1234"/>
    <n v="291"/>
    <n v="378"/>
    <n v="184"/>
    <x v="23"/>
    <x v="27"/>
    <x v="176"/>
    <x v="2"/>
    <n v="9"/>
    <x v="10"/>
    <x v="1"/>
  </r>
  <r>
    <s v="AX23188"/>
    <s v="ENX2093"/>
    <s v="A154"/>
    <s v="EMP1044"/>
    <s v="C1026"/>
    <d v="2020-11-29T00:00:00"/>
    <x v="99"/>
    <n v="1"/>
    <n v="290"/>
    <n v="200"/>
    <n v="1046"/>
    <n v="1635"/>
    <n v="64"/>
    <x v="24"/>
    <x v="13"/>
    <x v="748"/>
    <x v="5"/>
    <n v="10"/>
    <x v="10"/>
    <x v="1"/>
  </r>
  <r>
    <s v="AX23229"/>
    <s v="ENX2093"/>
    <s v="A122"/>
    <s v="EMP1014"/>
    <s v="C1643"/>
    <d v="2020-11-29T00:00:00"/>
    <x v="99"/>
    <n v="1"/>
    <n v="818"/>
    <n v="450"/>
    <n v="1301"/>
    <n v="1587"/>
    <n v="1472"/>
    <x v="44"/>
    <x v="9"/>
    <x v="768"/>
    <x v="5"/>
    <n v="11"/>
    <x v="10"/>
    <x v="1"/>
  </r>
  <r>
    <s v="AX23255"/>
    <s v="ENX2084"/>
    <s v="A133"/>
    <s v="EMP1018"/>
    <s v="C1251"/>
    <d v="2020-11-29T00:00:00"/>
    <x v="10"/>
    <n v="3"/>
    <n v="771"/>
    <n v="648"/>
    <n v="2373"/>
    <n v="4566"/>
    <n v="123"/>
    <x v="46"/>
    <x v="34"/>
    <x v="704"/>
    <x v="1"/>
    <n v="11"/>
    <x v="10"/>
    <x v="1"/>
  </r>
  <r>
    <s v="AX23265"/>
    <s v="ENX2090"/>
    <s v="A107"/>
    <s v="EMP1004"/>
    <s v="C1060"/>
    <d v="2020-11-29T00:00:00"/>
    <x v="55"/>
    <n v="1"/>
    <n v="667"/>
    <n v="387"/>
    <n v="2346"/>
    <n v="3724"/>
    <n v="267"/>
    <x v="55"/>
    <x v="34"/>
    <x v="97"/>
    <x v="6"/>
    <n v="12"/>
    <x v="10"/>
    <x v="1"/>
  </r>
  <r>
    <s v="AX23283"/>
    <s v="ENX2023"/>
    <s v="A111"/>
    <s v="EMP1042"/>
    <s v="C1245"/>
    <d v="2020-11-29T00:00:00"/>
    <x v="57"/>
    <n v="3"/>
    <n v="947"/>
    <n v="786"/>
    <n v="2049"/>
    <n v="3357"/>
    <n v="290"/>
    <x v="9"/>
    <x v="40"/>
    <x v="246"/>
    <x v="3"/>
    <n v="12"/>
    <x v="10"/>
    <x v="1"/>
  </r>
  <r>
    <s v="AX23284"/>
    <s v="ENX2021"/>
    <s v="A129"/>
    <s v="EMP1029"/>
    <s v="C1550"/>
    <d v="2020-11-30T00:00:00"/>
    <x v="77"/>
    <n v="3"/>
    <n v="584"/>
    <n v="420"/>
    <n v="3162"/>
    <n v="4215"/>
    <n v="138"/>
    <x v="64"/>
    <x v="15"/>
    <x v="141"/>
    <x v="4"/>
    <n v="12"/>
    <x v="10"/>
    <x v="0"/>
  </r>
  <r>
    <s v="AX23287"/>
    <s v="ENX2084"/>
    <s v="A128"/>
    <s v="EMP1027"/>
    <s v="C1093"/>
    <d v="2020-11-30T00:00:00"/>
    <x v="10"/>
    <n v="3"/>
    <n v="1582"/>
    <n v="1234"/>
    <n v="1054"/>
    <n v="1405"/>
    <n v="1092"/>
    <x v="6"/>
    <x v="3"/>
    <x v="635"/>
    <x v="6"/>
    <n v="4"/>
    <x v="10"/>
    <x v="1"/>
  </r>
  <r>
    <s v="AX23313"/>
    <s v="ENX2005"/>
    <s v="A169"/>
    <s v="EMP1011"/>
    <s v="C1402"/>
    <d v="2020-11-30T00:00:00"/>
    <x v="79"/>
    <n v="2"/>
    <n v="1862"/>
    <n v="1173"/>
    <n v="5331"/>
    <n v="6423"/>
    <n v="102"/>
    <x v="42"/>
    <x v="22"/>
    <x v="65"/>
    <x v="0"/>
    <n v="6"/>
    <x v="10"/>
    <x v="1"/>
  </r>
  <r>
    <s v="AX23320"/>
    <s v="ENX2051"/>
    <s v="A145"/>
    <s v="EMP1035"/>
    <s v="C1334"/>
    <d v="2020-11-30T00:00:00"/>
    <x v="14"/>
    <n v="1"/>
    <n v="1500"/>
    <n v="900"/>
    <n v="3036"/>
    <n v="4820"/>
    <n v="656"/>
    <x v="23"/>
    <x v="39"/>
    <x v="734"/>
    <x v="2"/>
    <n v="7"/>
    <x v="10"/>
    <x v="1"/>
  </r>
  <r>
    <s v="AX23334"/>
    <s v="ENX2091"/>
    <s v="A150"/>
    <s v="EMP1022"/>
    <s v="C1178"/>
    <d v="2020-11-30T00:00:00"/>
    <x v="39"/>
    <n v="1"/>
    <n v="1708"/>
    <n v="871"/>
    <n v="682"/>
    <n v="1338"/>
    <n v="944"/>
    <x v="18"/>
    <x v="4"/>
    <x v="266"/>
    <x v="0"/>
    <n v="9"/>
    <x v="10"/>
    <x v="1"/>
  </r>
  <r>
    <s v="AX23361"/>
    <s v="ENX2034"/>
    <s v="A139"/>
    <s v="EMP1002"/>
    <s v="C1659"/>
    <d v="2020-11-30T00:00:00"/>
    <x v="32"/>
    <n v="1"/>
    <n v="504"/>
    <n v="408"/>
    <n v="1167"/>
    <n v="1911"/>
    <n v="144"/>
    <x v="21"/>
    <x v="17"/>
    <x v="524"/>
    <x v="5"/>
    <n v="10"/>
    <x v="10"/>
    <x v="1"/>
  </r>
  <r>
    <s v="AX23391"/>
    <s v="ENX2089"/>
    <s v="A109"/>
    <s v="EMP1001"/>
    <s v="C1109"/>
    <d v="2020-11-30T00:00:00"/>
    <x v="89"/>
    <n v="1"/>
    <n v="2005"/>
    <n v="1223"/>
    <n v="1686"/>
    <n v="2478"/>
    <n v="322"/>
    <x v="13"/>
    <x v="30"/>
    <x v="729"/>
    <x v="4"/>
    <n v="11"/>
    <x v="10"/>
    <x v="1"/>
  </r>
  <r>
    <s v="AX23392"/>
    <s v="ENX2027"/>
    <s v="A113"/>
    <s v="EMP1022"/>
    <s v="C1379"/>
    <d v="2020-11-30T00:00:00"/>
    <x v="19"/>
    <n v="2"/>
    <n v="1638"/>
    <n v="1261"/>
    <n v="84"/>
    <n v="123"/>
    <n v="187"/>
    <x v="70"/>
    <x v="25"/>
    <x v="90"/>
    <x v="0"/>
    <n v="12"/>
    <x v="10"/>
    <x v="1"/>
  </r>
  <r>
    <s v="AX23400"/>
    <s v="ENX2083"/>
    <s v="A163"/>
    <s v="EMP1014"/>
    <s v="C1426"/>
    <d v="2020-12-01T00:00:00"/>
    <x v="59"/>
    <n v="4"/>
    <n v="1812"/>
    <n v="1305"/>
    <n v="807"/>
    <n v="1467"/>
    <n v="589"/>
    <x v="47"/>
    <x v="15"/>
    <x v="401"/>
    <x v="0"/>
    <n v="1"/>
    <x v="11"/>
    <x v="1"/>
  </r>
  <r>
    <s v="AX23404"/>
    <s v="ENX2078"/>
    <s v="A142"/>
    <s v="EMP1021"/>
    <s v="C1414"/>
    <d v="2020-12-01T00:00:00"/>
    <x v="66"/>
    <n v="4"/>
    <n v="530"/>
    <n v="435"/>
    <n v="2642"/>
    <n v="3944"/>
    <n v="318"/>
    <x v="16"/>
    <x v="38"/>
    <x v="749"/>
    <x v="5"/>
    <n v="1"/>
    <x v="11"/>
    <x v="1"/>
  </r>
  <r>
    <s v="AX23413"/>
    <s v="ENX2068"/>
    <s v="A100"/>
    <s v="EMP1012"/>
    <s v="C1397"/>
    <d v="2020-12-01T00:00:00"/>
    <x v="20"/>
    <n v="1"/>
    <n v="2091"/>
    <n v="1485"/>
    <n v="1251"/>
    <n v="1526"/>
    <n v="161"/>
    <x v="25"/>
    <x v="12"/>
    <x v="466"/>
    <x v="6"/>
    <n v="2"/>
    <x v="11"/>
    <x v="1"/>
  </r>
  <r>
    <s v="AX23420"/>
    <s v="ENX2066"/>
    <s v="A137"/>
    <s v="EMP1027"/>
    <s v="C1797"/>
    <d v="2020-12-01T00:00:00"/>
    <x v="13"/>
    <n v="1"/>
    <n v="1522"/>
    <n v="791"/>
    <n v="818"/>
    <n v="1022"/>
    <n v="431"/>
    <x v="16"/>
    <x v="43"/>
    <x v="31"/>
    <x v="4"/>
    <n v="3"/>
    <x v="11"/>
    <x v="1"/>
  </r>
  <r>
    <s v="AX23440"/>
    <s v="ENX2023"/>
    <s v="A135"/>
    <s v="EMP1015"/>
    <s v="C1479"/>
    <d v="2020-12-01T00:00:00"/>
    <x v="57"/>
    <n v="1"/>
    <n v="1414"/>
    <n v="962"/>
    <n v="130"/>
    <n v="181"/>
    <n v="34"/>
    <x v="5"/>
    <x v="1"/>
    <x v="603"/>
    <x v="5"/>
    <n v="4"/>
    <x v="11"/>
    <x v="1"/>
  </r>
  <r>
    <s v="AX23464"/>
    <s v="ENX2069"/>
    <s v="A100"/>
    <s v="EMP1039"/>
    <s v="C1455"/>
    <d v="2020-12-01T00:00:00"/>
    <x v="46"/>
    <n v="1"/>
    <n v="1826"/>
    <n v="1443"/>
    <n v="462"/>
    <n v="609"/>
    <n v="599"/>
    <x v="22"/>
    <x v="23"/>
    <x v="670"/>
    <x v="3"/>
    <n v="6"/>
    <x v="11"/>
    <x v="1"/>
  </r>
  <r>
    <s v="AX23483"/>
    <s v="ENX2018"/>
    <s v="A137"/>
    <s v="EMP1009"/>
    <s v="C1211"/>
    <d v="2020-12-01T00:00:00"/>
    <x v="8"/>
    <n v="3"/>
    <n v="1848"/>
    <n v="1294"/>
    <n v="2602"/>
    <n v="3174"/>
    <n v="1569"/>
    <x v="48"/>
    <x v="40"/>
    <x v="139"/>
    <x v="5"/>
    <n v="7"/>
    <x v="11"/>
    <x v="1"/>
  </r>
  <r>
    <s v="AX23517"/>
    <s v="ENX2003"/>
    <s v="A173"/>
    <s v="EMP1023"/>
    <s v="C1756"/>
    <d v="2020-12-01T00:00:00"/>
    <x v="22"/>
    <n v="1"/>
    <n v="1635"/>
    <n v="1046"/>
    <n v="1108"/>
    <n v="1351"/>
    <n v="96"/>
    <x v="63"/>
    <x v="41"/>
    <x v="15"/>
    <x v="1"/>
    <n v="8"/>
    <x v="11"/>
    <x v="1"/>
  </r>
  <r>
    <s v="AX23536"/>
    <s v="ENX2033"/>
    <s v="A163"/>
    <s v="EMP1016"/>
    <s v="C1760"/>
    <d v="2020-12-01T00:00:00"/>
    <x v="76"/>
    <n v="4"/>
    <n v="1566"/>
    <n v="1190"/>
    <n v="1248"/>
    <n v="1809"/>
    <n v="662"/>
    <x v="39"/>
    <x v="32"/>
    <x v="771"/>
    <x v="6"/>
    <n v="10"/>
    <x v="11"/>
    <x v="1"/>
  </r>
  <r>
    <s v="AX23541"/>
    <s v="ENX2033"/>
    <s v="A156"/>
    <s v="EMP1024"/>
    <s v="C1487"/>
    <d v="2020-12-01T00:00:00"/>
    <x v="76"/>
    <n v="1"/>
    <n v="800"/>
    <n v="536"/>
    <n v="1443"/>
    <n v="1826"/>
    <n v="523"/>
    <x v="67"/>
    <x v="44"/>
    <x v="211"/>
    <x v="2"/>
    <n v="10"/>
    <x v="11"/>
    <x v="1"/>
  </r>
  <r>
    <s v="AX23548"/>
    <s v="ENX2009"/>
    <s v="A131"/>
    <s v="EMP1029"/>
    <s v="C1660"/>
    <d v="2020-12-02T00:00:00"/>
    <x v="75"/>
    <n v="1"/>
    <n v="637"/>
    <n v="389"/>
    <n v="3324"/>
    <n v="4053"/>
    <n v="436"/>
    <x v="10"/>
    <x v="22"/>
    <x v="677"/>
    <x v="5"/>
    <n v="12"/>
    <x v="11"/>
    <x v="0"/>
  </r>
  <r>
    <s v="AX23550"/>
    <s v="ENX2081"/>
    <s v="A159"/>
    <s v="EMP1019"/>
    <s v="C1253"/>
    <d v="2020-12-02T00:00:00"/>
    <x v="62"/>
    <n v="1"/>
    <n v="561"/>
    <n v="421"/>
    <n v="1582"/>
    <n v="3044"/>
    <n v="238"/>
    <x v="62"/>
    <x v="19"/>
    <x v="492"/>
    <x v="2"/>
    <n v="1"/>
    <x v="11"/>
    <x v="1"/>
  </r>
  <r>
    <s v="AX23557"/>
    <s v="ENX2080"/>
    <s v="A169"/>
    <s v="EMP1030"/>
    <s v="C1021"/>
    <d v="2020-12-02T00:00:00"/>
    <x v="37"/>
    <n v="1"/>
    <n v="951"/>
    <n v="504"/>
    <n v="2798"/>
    <n v="4588"/>
    <n v="1980"/>
    <x v="21"/>
    <x v="25"/>
    <x v="248"/>
    <x v="4"/>
    <n v="2"/>
    <x v="11"/>
    <x v="1"/>
  </r>
  <r>
    <s v="AX23560"/>
    <s v="ENX2091"/>
    <s v="A162"/>
    <s v="EMP1038"/>
    <s v="C1712"/>
    <d v="2020-12-02T00:00:00"/>
    <x v="39"/>
    <n v="3"/>
    <n v="290"/>
    <n v="200"/>
    <n v="387"/>
    <n v="667"/>
    <n v="738"/>
    <x v="5"/>
    <x v="37"/>
    <x v="71"/>
    <x v="0"/>
    <n v="3"/>
    <x v="11"/>
    <x v="1"/>
  </r>
  <r>
    <s v="AX23562"/>
    <s v="ENX2079"/>
    <s v="A115"/>
    <s v="EMP1014"/>
    <s v="C1225"/>
    <d v="2020-12-02T00:00:00"/>
    <x v="9"/>
    <n v="1"/>
    <n v="1351"/>
    <n v="1108"/>
    <n v="130"/>
    <n v="181"/>
    <n v="161"/>
    <x v="1"/>
    <x v="7"/>
    <x v="126"/>
    <x v="4"/>
    <n v="6"/>
    <x v="11"/>
    <x v="1"/>
  </r>
  <r>
    <s v="AX23567"/>
    <s v="ENX2025"/>
    <s v="A144"/>
    <s v="EMP1005"/>
    <s v="C1032"/>
    <d v="2020-12-02T00:00:00"/>
    <x v="21"/>
    <n v="2"/>
    <n v="603"/>
    <n v="416"/>
    <n v="462"/>
    <n v="609"/>
    <n v="2676"/>
    <x v="72"/>
    <x v="21"/>
    <x v="317"/>
    <x v="6"/>
    <n v="8"/>
    <x v="11"/>
    <x v="1"/>
  </r>
  <r>
    <s v="AX23568"/>
    <s v="ENX2043"/>
    <s v="A133"/>
    <s v="EMP1006"/>
    <s v="C1446"/>
    <d v="2020-12-02T00:00:00"/>
    <x v="11"/>
    <n v="2"/>
    <n v="1367"/>
    <n v="984"/>
    <n v="3600"/>
    <n v="6000"/>
    <n v="606"/>
    <x v="41"/>
    <x v="14"/>
    <x v="247"/>
    <x v="3"/>
    <n v="9"/>
    <x v="11"/>
    <x v="1"/>
  </r>
  <r>
    <s v="AX23575"/>
    <s v="ENX2095"/>
    <s v="A144"/>
    <s v="EMP1044"/>
    <s v="C1225"/>
    <d v="2020-12-02T00:00:00"/>
    <x v="42"/>
    <n v="1"/>
    <n v="1380"/>
    <n v="1090"/>
    <n v="765"/>
    <n v="1176"/>
    <n v="651"/>
    <x v="45"/>
    <x v="42"/>
    <x v="208"/>
    <x v="5"/>
    <n v="9"/>
    <x v="11"/>
    <x v="1"/>
  </r>
  <r>
    <s v="AX23606"/>
    <s v="ENX2087"/>
    <s v="A138"/>
    <s v="EMP1043"/>
    <s v="C1545"/>
    <d v="2020-12-02T00:00:00"/>
    <x v="95"/>
    <n v="2"/>
    <n v="181"/>
    <n v="130"/>
    <n v="682"/>
    <n v="1338"/>
    <n v="1456"/>
    <x v="39"/>
    <x v="1"/>
    <x v="640"/>
    <x v="5"/>
    <n v="10"/>
    <x v="11"/>
    <x v="1"/>
  </r>
  <r>
    <s v="AX23619"/>
    <s v="ENX2046"/>
    <s v="A136"/>
    <s v="EMP1015"/>
    <s v="C1458"/>
    <d v="2020-12-03T00:00:00"/>
    <x v="38"/>
    <n v="1"/>
    <n v="290"/>
    <n v="200"/>
    <n v="1912"/>
    <n v="3544"/>
    <n v="1104"/>
    <x v="40"/>
    <x v="30"/>
    <x v="149"/>
    <x v="5"/>
    <n v="2"/>
    <x v="11"/>
    <x v="1"/>
  </r>
  <r>
    <s v="AX23645"/>
    <s v="ENX2023"/>
    <s v="A109"/>
    <s v="EMP1015"/>
    <s v="C1744"/>
    <d v="2020-12-03T00:00:00"/>
    <x v="57"/>
    <n v="4"/>
    <n v="181"/>
    <n v="130"/>
    <n v="208"/>
    <n v="400"/>
    <n v="246"/>
    <x v="35"/>
    <x v="3"/>
    <x v="128"/>
    <x v="6"/>
    <n v="2"/>
    <x v="11"/>
    <x v="1"/>
  </r>
  <r>
    <s v="AX23646"/>
    <s v="ENX2046"/>
    <s v="A140"/>
    <s v="EMP1006"/>
    <s v="C1034"/>
    <d v="2020-12-03T00:00:00"/>
    <x v="38"/>
    <n v="1"/>
    <n v="1380"/>
    <n v="1090"/>
    <n v="1397"/>
    <n v="1967"/>
    <n v="280"/>
    <x v="26"/>
    <x v="28"/>
    <x v="18"/>
    <x v="0"/>
    <n v="3"/>
    <x v="11"/>
    <x v="1"/>
  </r>
  <r>
    <s v="AX23683"/>
    <s v="ENX2055"/>
    <s v="A142"/>
    <s v="EMP1039"/>
    <s v="C1091"/>
    <d v="2020-12-03T00:00:00"/>
    <x v="71"/>
    <n v="1"/>
    <n v="951"/>
    <n v="504"/>
    <n v="409"/>
    <n v="817"/>
    <n v="1106"/>
    <x v="16"/>
    <x v="11"/>
    <x v="676"/>
    <x v="5"/>
    <n v="4"/>
    <x v="11"/>
    <x v="1"/>
  </r>
  <r>
    <s v="AX23706"/>
    <s v="ENX2068"/>
    <s v="A161"/>
    <s v="EMP1007"/>
    <s v="C1026"/>
    <d v="2020-12-03T00:00:00"/>
    <x v="20"/>
    <n v="2"/>
    <n v="290"/>
    <n v="200"/>
    <n v="44"/>
    <n v="70"/>
    <n v="248"/>
    <x v="63"/>
    <x v="9"/>
    <x v="342"/>
    <x v="1"/>
    <n v="4"/>
    <x v="11"/>
    <x v="1"/>
  </r>
  <r>
    <s v="AX23727"/>
    <s v="ENX2047"/>
    <s v="A164"/>
    <s v="EMP1020"/>
    <s v="C1427"/>
    <d v="2020-12-03T00:00:00"/>
    <x v="82"/>
    <n v="1"/>
    <n v="1725"/>
    <n v="1363"/>
    <n v="1365"/>
    <n v="2397"/>
    <n v="280"/>
    <x v="0"/>
    <x v="39"/>
    <x v="624"/>
    <x v="6"/>
    <n v="5"/>
    <x v="11"/>
    <x v="1"/>
  </r>
  <r>
    <s v="AX23740"/>
    <s v="ENX2056"/>
    <s v="A169"/>
    <s v="EMP1020"/>
    <s v="C1371"/>
    <d v="2020-12-03T00:00:00"/>
    <x v="64"/>
    <n v="1"/>
    <n v="951"/>
    <n v="504"/>
    <n v="870"/>
    <n v="1060"/>
    <n v="431"/>
    <x v="54"/>
    <x v="32"/>
    <x v="700"/>
    <x v="1"/>
    <n v="7"/>
    <x v="11"/>
    <x v="1"/>
  </r>
  <r>
    <s v="AX23753"/>
    <s v="ENX2007"/>
    <s v="A160"/>
    <s v="EMP1034"/>
    <s v="C1566"/>
    <d v="2020-12-03T00:00:00"/>
    <x v="63"/>
    <n v="3"/>
    <n v="1500"/>
    <n v="900"/>
    <n v="1090"/>
    <n v="1380"/>
    <n v="66"/>
    <x v="6"/>
    <x v="9"/>
    <x v="637"/>
    <x v="1"/>
    <n v="7"/>
    <x v="11"/>
    <x v="1"/>
  </r>
  <r>
    <s v="AX23756"/>
    <s v="ENX2062"/>
    <s v="A103"/>
    <s v="EMP1009"/>
    <s v="C1010"/>
    <d v="2020-12-03T00:00:00"/>
    <x v="91"/>
    <n v="2"/>
    <n v="1812"/>
    <n v="1305"/>
    <n v="1301"/>
    <n v="1587"/>
    <n v="264"/>
    <x v="1"/>
    <x v="30"/>
    <x v="148"/>
    <x v="3"/>
    <n v="7"/>
    <x v="11"/>
    <x v="1"/>
  </r>
  <r>
    <s v="AX23762"/>
    <s v="ENX2072"/>
    <s v="A138"/>
    <s v="EMP1012"/>
    <s v="C1066"/>
    <d v="2020-12-03T00:00:00"/>
    <x v="31"/>
    <n v="1"/>
    <n v="818"/>
    <n v="450"/>
    <n v="409"/>
    <n v="817"/>
    <n v="3568"/>
    <x v="20"/>
    <x v="2"/>
    <x v="612"/>
    <x v="6"/>
    <n v="8"/>
    <x v="11"/>
    <x v="1"/>
  </r>
  <r>
    <s v="AX23800"/>
    <s v="ENX2065"/>
    <s v="A105"/>
    <s v="EMP1030"/>
    <s v="C1106"/>
    <d v="2020-12-03T00:00:00"/>
    <x v="56"/>
    <n v="1"/>
    <n v="1972"/>
    <n v="1321"/>
    <n v="873"/>
    <n v="1134"/>
    <n v="874"/>
    <x v="67"/>
    <x v="12"/>
    <x v="626"/>
    <x v="1"/>
    <n v="9"/>
    <x v="11"/>
    <x v="1"/>
  </r>
  <r>
    <s v="AX23805"/>
    <s v="ENX2003"/>
    <s v="A166"/>
    <s v="EMP1027"/>
    <s v="C1800"/>
    <d v="2020-12-03T00:00:00"/>
    <x v="22"/>
    <n v="2"/>
    <n v="667"/>
    <n v="387"/>
    <n v="4880"/>
    <n v="6684"/>
    <n v="507"/>
    <x v="64"/>
    <x v="22"/>
    <x v="467"/>
    <x v="0"/>
    <n v="9"/>
    <x v="11"/>
    <x v="1"/>
  </r>
  <r>
    <s v="AX23836"/>
    <s v="ENX2000"/>
    <s v="A132"/>
    <s v="EMP1017"/>
    <s v="C1019"/>
    <d v="2020-12-03T00:00:00"/>
    <x v="98"/>
    <n v="4"/>
    <n v="2141"/>
    <n v="1777"/>
    <n v="2913"/>
    <n v="4482"/>
    <n v="164"/>
    <x v="23"/>
    <x v="9"/>
    <x v="297"/>
    <x v="4"/>
    <n v="10"/>
    <x v="11"/>
    <x v="1"/>
  </r>
  <r>
    <s v="AX23848"/>
    <s v="ENX2094"/>
    <s v="A154"/>
    <s v="EMP1015"/>
    <s v="C1715"/>
    <d v="2020-12-03T00:00:00"/>
    <x v="90"/>
    <n v="2"/>
    <n v="1671"/>
    <n v="1220"/>
    <n v="1251"/>
    <n v="1526"/>
    <n v="13"/>
    <x v="63"/>
    <x v="0"/>
    <x v="385"/>
    <x v="4"/>
    <n v="11"/>
    <x v="11"/>
    <x v="1"/>
  </r>
  <r>
    <s v="AX23866"/>
    <s v="ENX2060"/>
    <s v="A150"/>
    <s v="EMP1033"/>
    <s v="C1206"/>
    <d v="2020-12-03T00:00:00"/>
    <x v="73"/>
    <n v="1"/>
    <n v="530"/>
    <n v="435"/>
    <n v="4089"/>
    <n v="5175"/>
    <n v="52"/>
    <x v="14"/>
    <x v="17"/>
    <x v="784"/>
    <x v="0"/>
    <n v="12"/>
    <x v="11"/>
    <x v="1"/>
  </r>
  <r>
    <s v="AX23890"/>
    <s v="ENX2060"/>
    <s v="A120"/>
    <s v="EMP1008"/>
    <s v="C1749"/>
    <d v="2020-12-04T00:00:00"/>
    <x v="73"/>
    <n v="1"/>
    <n v="1635"/>
    <n v="1046"/>
    <n v="1305"/>
    <n v="1812"/>
    <n v="483"/>
    <x v="53"/>
    <x v="11"/>
    <x v="323"/>
    <x v="4"/>
    <n v="12"/>
    <x v="11"/>
    <x v="0"/>
  </r>
  <r>
    <s v="AX23912"/>
    <s v="ENX2083"/>
    <s v="A146"/>
    <s v="EMP1042"/>
    <s v="C1287"/>
    <d v="2020-12-04T00:00:00"/>
    <x v="59"/>
    <n v="2"/>
    <n v="1405"/>
    <n v="1054"/>
    <n v="1664"/>
    <n v="2412"/>
    <n v="1839"/>
    <x v="13"/>
    <x v="37"/>
    <x v="628"/>
    <x v="1"/>
    <n v="1"/>
    <x v="11"/>
    <x v="1"/>
  </r>
  <r>
    <s v="AX23927"/>
    <s v="ENX2070"/>
    <s v="A142"/>
    <s v="EMP1013"/>
    <s v="C1227"/>
    <d v="2020-12-04T00:00:00"/>
    <x v="40"/>
    <n v="3"/>
    <n v="315"/>
    <n v="208"/>
    <n v="1295"/>
    <n v="1639"/>
    <n v="174"/>
    <x v="42"/>
    <x v="23"/>
    <x v="354"/>
    <x v="6"/>
    <n v="2"/>
    <x v="11"/>
    <x v="1"/>
  </r>
  <r>
    <s v="AX23931"/>
    <s v="ENX2062"/>
    <s v="A167"/>
    <s v="EMP1040"/>
    <s v="C1250"/>
    <d v="2020-12-04T00:00:00"/>
    <x v="91"/>
    <n v="1"/>
    <n v="1414"/>
    <n v="962"/>
    <n v="4197"/>
    <n v="6882"/>
    <n v="431"/>
    <x v="22"/>
    <x v="36"/>
    <x v="7"/>
    <x v="6"/>
    <n v="3"/>
    <x v="11"/>
    <x v="1"/>
  </r>
  <r>
    <s v="AX23964"/>
    <s v="ENX2021"/>
    <s v="A170"/>
    <s v="EMP1034"/>
    <s v="C1714"/>
    <d v="2020-12-04T00:00:00"/>
    <x v="77"/>
    <n v="3"/>
    <n v="1566"/>
    <n v="1190"/>
    <n v="1516"/>
    <n v="1783"/>
    <n v="380"/>
    <x v="28"/>
    <x v="0"/>
    <x v="6"/>
    <x v="2"/>
    <n v="4"/>
    <x v="11"/>
    <x v="1"/>
  </r>
  <r>
    <s v="AX23970"/>
    <s v="ENX2022"/>
    <s v="A169"/>
    <s v="EMP1010"/>
    <s v="C1036"/>
    <d v="2020-12-04T00:00:00"/>
    <x v="27"/>
    <n v="3"/>
    <n v="596"/>
    <n v="358"/>
    <n v="1788"/>
    <n v="2353"/>
    <n v="496"/>
    <x v="1"/>
    <x v="38"/>
    <x v="19"/>
    <x v="5"/>
    <n v="5"/>
    <x v="11"/>
    <x v="1"/>
  </r>
  <r>
    <s v="AX23979"/>
    <s v="ENX2055"/>
    <s v="A151"/>
    <s v="EMP1006"/>
    <s v="C1711"/>
    <d v="2020-12-04T00:00:00"/>
    <x v="71"/>
    <n v="1"/>
    <n v="368"/>
    <n v="294"/>
    <n v="1305"/>
    <n v="1590"/>
    <n v="714"/>
    <x v="33"/>
    <x v="10"/>
    <x v="213"/>
    <x v="3"/>
    <n v="5"/>
    <x v="11"/>
    <x v="1"/>
  </r>
  <r>
    <s v="AX23991"/>
    <s v="ENX2074"/>
    <s v="A116"/>
    <s v="EMP1032"/>
    <s v="C1656"/>
    <d v="2020-12-04T00:00:00"/>
    <x v="41"/>
    <n v="1"/>
    <n v="356"/>
    <n v="292"/>
    <n v="1295"/>
    <n v="1639"/>
    <n v="939"/>
    <x v="47"/>
    <x v="28"/>
    <x v="678"/>
    <x v="4"/>
    <n v="5"/>
    <x v="11"/>
    <x v="1"/>
  </r>
  <r>
    <s v="AX24002"/>
    <s v="ENX2066"/>
    <s v="A161"/>
    <s v="EMP1010"/>
    <s v="C1310"/>
    <d v="2020-12-04T00:00:00"/>
    <x v="13"/>
    <n v="1"/>
    <n v="112"/>
    <n v="90"/>
    <n v="79"/>
    <n v="127"/>
    <n v="570"/>
    <x v="33"/>
    <x v="3"/>
    <x v="788"/>
    <x v="4"/>
    <n v="8"/>
    <x v="11"/>
    <x v="1"/>
  </r>
  <r>
    <s v="AX24018"/>
    <s v="ENX2028"/>
    <s v="A108"/>
    <s v="EMP1006"/>
    <s v="C1244"/>
    <d v="2020-12-04T00:00:00"/>
    <x v="5"/>
    <n v="3"/>
    <n v="1278"/>
    <n v="665"/>
    <n v="838"/>
    <n v="1103"/>
    <n v="1353"/>
    <x v="66"/>
    <x v="9"/>
    <x v="294"/>
    <x v="1"/>
    <n v="8"/>
    <x v="11"/>
    <x v="1"/>
  </r>
  <r>
    <s v="AX24033"/>
    <s v="ENX2037"/>
    <s v="A162"/>
    <s v="EMP1022"/>
    <s v="C1185"/>
    <d v="2020-12-04T00:00:00"/>
    <x v="50"/>
    <n v="2"/>
    <n v="1566"/>
    <n v="1190"/>
    <n v="561"/>
    <n v="684"/>
    <n v="180"/>
    <x v="2"/>
    <x v="2"/>
    <x v="515"/>
    <x v="2"/>
    <n v="9"/>
    <x v="11"/>
    <x v="1"/>
  </r>
  <r>
    <s v="AX24036"/>
    <s v="ENX2042"/>
    <s v="A156"/>
    <s v="EMP1044"/>
    <s v="C1282"/>
    <d v="2020-12-04T00:00:00"/>
    <x v="49"/>
    <n v="1"/>
    <n v="1119"/>
    <n v="683"/>
    <n v="832"/>
    <n v="1206"/>
    <n v="722"/>
    <x v="5"/>
    <x v="16"/>
    <x v="617"/>
    <x v="4"/>
    <n v="10"/>
    <x v="11"/>
    <x v="1"/>
  </r>
  <r>
    <s v="AX24051"/>
    <s v="ENX2079"/>
    <s v="A127"/>
    <s v="EMP1027"/>
    <s v="C1096"/>
    <d v="2020-12-04T00:00:00"/>
    <x v="9"/>
    <n v="1"/>
    <n v="1467"/>
    <n v="807"/>
    <n v="3753"/>
    <n v="4578"/>
    <n v="990"/>
    <x v="51"/>
    <x v="5"/>
    <x v="407"/>
    <x v="0"/>
    <n v="11"/>
    <x v="11"/>
    <x v="1"/>
  </r>
  <r>
    <s v="AX24066"/>
    <s v="ENX2016"/>
    <s v="A144"/>
    <s v="EMP1033"/>
    <s v="C1289"/>
    <d v="2020-12-04T00:00:00"/>
    <x v="6"/>
    <n v="3"/>
    <n v="1526"/>
    <n v="1251"/>
    <n v="534"/>
    <n v="847"/>
    <n v="222"/>
    <x v="17"/>
    <x v="19"/>
    <x v="368"/>
    <x v="4"/>
    <n v="11"/>
    <x v="11"/>
    <x v="1"/>
  </r>
  <r>
    <s v="AX24069"/>
    <s v="ENX2046"/>
    <s v="A164"/>
    <s v="EMP1033"/>
    <s v="C1266"/>
    <d v="2020-12-04T00:00:00"/>
    <x v="38"/>
    <n v="3"/>
    <n v="1467"/>
    <n v="807"/>
    <n v="945"/>
    <n v="1889"/>
    <n v="1674"/>
    <x v="10"/>
    <x v="28"/>
    <x v="691"/>
    <x v="6"/>
    <n v="12"/>
    <x v="11"/>
    <x v="1"/>
  </r>
  <r>
    <s v="AX24073"/>
    <s v="ENX2048"/>
    <s v="A170"/>
    <s v="EMP1024"/>
    <s v="C1336"/>
    <d v="2020-12-04T00:00:00"/>
    <x v="34"/>
    <n v="3"/>
    <n v="596"/>
    <n v="358"/>
    <n v="2728"/>
    <n v="5352"/>
    <n v="137"/>
    <x v="40"/>
    <x v="27"/>
    <x v="405"/>
    <x v="5"/>
    <n v="12"/>
    <x v="11"/>
    <x v="1"/>
  </r>
  <r>
    <s v="AX24082"/>
    <s v="ENX2055"/>
    <s v="A126"/>
    <s v="EMP1040"/>
    <s v="C1714"/>
    <d v="2020-12-05T00:00:00"/>
    <x v="71"/>
    <n v="4"/>
    <n v="596"/>
    <n v="358"/>
    <n v="872"/>
    <n v="1743"/>
    <n v="48"/>
    <x v="60"/>
    <x v="23"/>
    <x v="370"/>
    <x v="2"/>
    <n v="12"/>
    <x v="11"/>
    <x v="0"/>
  </r>
  <r>
    <s v="AX24088"/>
    <s v="ENX2091"/>
    <s v="A114"/>
    <s v="EMP1019"/>
    <s v="C1484"/>
    <d v="2020-12-05T00:00:00"/>
    <x v="39"/>
    <n v="1"/>
    <n v="667"/>
    <n v="387"/>
    <n v="2216"/>
    <n v="2702"/>
    <n v="107"/>
    <x v="56"/>
    <x v="21"/>
    <x v="99"/>
    <x v="6"/>
    <n v="1"/>
    <x v="11"/>
    <x v="1"/>
  </r>
  <r>
    <s v="AX24090"/>
    <s v="ENX2009"/>
    <s v="A164"/>
    <s v="EMP1023"/>
    <s v="C1635"/>
    <d v="2020-12-05T00:00:00"/>
    <x v="75"/>
    <n v="1"/>
    <n v="530"/>
    <n v="424"/>
    <n v="538"/>
    <n v="736"/>
    <n v="606"/>
    <x v="50"/>
    <x v="23"/>
    <x v="188"/>
    <x v="1"/>
    <n v="1"/>
    <x v="11"/>
    <x v="1"/>
  </r>
  <r>
    <s v="AX24091"/>
    <s v="ENX2074"/>
    <s v="A158"/>
    <s v="EMP1015"/>
    <s v="C1140"/>
    <d v="2020-12-05T00:00:00"/>
    <x v="41"/>
    <n v="1"/>
    <n v="951"/>
    <n v="504"/>
    <n v="945"/>
    <n v="1889"/>
    <n v="206"/>
    <x v="36"/>
    <x v="22"/>
    <x v="131"/>
    <x v="4"/>
    <n v="2"/>
    <x v="11"/>
    <x v="1"/>
  </r>
  <r>
    <s v="AX24109"/>
    <s v="ENX2065"/>
    <s v="A107"/>
    <s v="EMP1019"/>
    <s v="C1479"/>
    <d v="2020-12-05T00:00:00"/>
    <x v="56"/>
    <n v="1"/>
    <n v="2497"/>
    <n v="1473"/>
    <n v="791"/>
    <n v="1522"/>
    <n v="377"/>
    <x v="49"/>
    <x v="18"/>
    <x v="550"/>
    <x v="3"/>
    <n v="4"/>
    <x v="11"/>
    <x v="1"/>
  </r>
  <r>
    <s v="AX24124"/>
    <s v="ENX2035"/>
    <s v="A165"/>
    <s v="EMP1022"/>
    <s v="C1225"/>
    <d v="2020-12-05T00:00:00"/>
    <x v="26"/>
    <n v="4"/>
    <n v="203"/>
    <n v="154"/>
    <n v="389"/>
    <n v="637"/>
    <n v="660"/>
    <x v="34"/>
    <x v="43"/>
    <x v="226"/>
    <x v="1"/>
    <n v="8"/>
    <x v="11"/>
    <x v="1"/>
  </r>
  <r>
    <s v="AX24129"/>
    <s v="ENX2012"/>
    <s v="A168"/>
    <s v="EMP1042"/>
    <s v="C1203"/>
    <d v="2020-12-05T00:00:00"/>
    <x v="16"/>
    <n v="1"/>
    <n v="1889"/>
    <n v="945"/>
    <n v="510"/>
    <n v="784"/>
    <n v="495"/>
    <x v="41"/>
    <x v="41"/>
    <x v="212"/>
    <x v="1"/>
    <n v="8"/>
    <x v="11"/>
    <x v="1"/>
  </r>
  <r>
    <s v="AX24143"/>
    <s v="ENX2057"/>
    <s v="A152"/>
    <s v="EMP1035"/>
    <s v="C1239"/>
    <d v="2020-12-05T00:00:00"/>
    <x v="78"/>
    <n v="1"/>
    <n v="2497"/>
    <n v="1473"/>
    <n v="1072"/>
    <n v="1600"/>
    <n v="204"/>
    <x v="44"/>
    <x v="36"/>
    <x v="152"/>
    <x v="5"/>
    <n v="11"/>
    <x v="11"/>
    <x v="1"/>
  </r>
  <r>
    <s v="AX24146"/>
    <s v="ENX2077"/>
    <s v="A139"/>
    <s v="EMP1030"/>
    <s v="C1335"/>
    <d v="2020-12-05T00:00:00"/>
    <x v="51"/>
    <n v="1"/>
    <n v="2410"/>
    <n v="1518"/>
    <n v="1074"/>
    <n v="1788"/>
    <n v="46"/>
    <x v="20"/>
    <x v="4"/>
    <x v="681"/>
    <x v="5"/>
    <n v="11"/>
    <x v="11"/>
    <x v="1"/>
  </r>
  <r>
    <s v="AX24152"/>
    <s v="ENX2023"/>
    <s v="A169"/>
    <s v="EMP1003"/>
    <s v="C1716"/>
    <d v="2020-12-05T00:00:00"/>
    <x v="57"/>
    <n v="3"/>
    <n v="2497"/>
    <n v="1473"/>
    <n v="589"/>
    <n v="1052"/>
    <n v="795"/>
    <x v="73"/>
    <x v="0"/>
    <x v="183"/>
    <x v="3"/>
    <n v="11"/>
    <x v="11"/>
    <x v="1"/>
  </r>
  <r>
    <s v="AX24199"/>
    <s v="ENX2094"/>
    <s v="A168"/>
    <s v="EMP1012"/>
    <s v="C1594"/>
    <d v="2020-12-05T00:00:00"/>
    <x v="90"/>
    <n v="2"/>
    <n v="1494"/>
    <n v="971"/>
    <n v="425"/>
    <n v="545"/>
    <n v="246"/>
    <x v="67"/>
    <x v="6"/>
    <x v="165"/>
    <x v="2"/>
    <n v="12"/>
    <x v="11"/>
    <x v="1"/>
  </r>
  <r>
    <s v="AX24206"/>
    <s v="ENX2022"/>
    <s v="A172"/>
    <s v="EMP1030"/>
    <s v="C1005"/>
    <d v="2020-12-06T00:00:00"/>
    <x v="27"/>
    <n v="2"/>
    <n v="1899"/>
    <n v="1044"/>
    <n v="424"/>
    <n v="530"/>
    <n v="95"/>
    <x v="62"/>
    <x v="24"/>
    <x v="161"/>
    <x v="2"/>
    <n v="1"/>
    <x v="11"/>
    <x v="1"/>
  </r>
  <r>
    <s v="AX24221"/>
    <s v="ENX2056"/>
    <s v="A167"/>
    <s v="EMP1007"/>
    <s v="C1510"/>
    <d v="2020-12-06T00:00:00"/>
    <x v="64"/>
    <n v="1"/>
    <n v="1522"/>
    <n v="791"/>
    <n v="1234"/>
    <n v="1582"/>
    <n v="452"/>
    <x v="15"/>
    <x v="32"/>
    <x v="354"/>
    <x v="5"/>
    <n v="3"/>
    <x v="11"/>
    <x v="1"/>
  </r>
  <r>
    <s v="AX24237"/>
    <s v="ENX2057"/>
    <s v="A100"/>
    <s v="EMP1012"/>
    <s v="C1227"/>
    <d v="2020-12-06T00:00:00"/>
    <x v="78"/>
    <n v="1"/>
    <n v="181"/>
    <n v="130"/>
    <n v="2446"/>
    <n v="4010"/>
    <n v="362"/>
    <x v="66"/>
    <x v="9"/>
    <x v="392"/>
    <x v="5"/>
    <n v="3"/>
    <x v="11"/>
    <x v="1"/>
  </r>
  <r>
    <s v="AX24247"/>
    <s v="ENX2066"/>
    <s v="A160"/>
    <s v="EMP1036"/>
    <s v="C1716"/>
    <d v="2020-12-06T00:00:00"/>
    <x v="13"/>
    <n v="3"/>
    <n v="603"/>
    <n v="416"/>
    <n v="2660"/>
    <n v="5112"/>
    <n v="534"/>
    <x v="32"/>
    <x v="13"/>
    <x v="93"/>
    <x v="3"/>
    <n v="4"/>
    <x v="11"/>
    <x v="1"/>
  </r>
  <r>
    <s v="AX24251"/>
    <s v="ENX2078"/>
    <s v="A119"/>
    <s v="EMP1034"/>
    <s v="C1239"/>
    <d v="2020-12-06T00:00:00"/>
    <x v="66"/>
    <n v="1"/>
    <n v="561"/>
    <n v="421"/>
    <n v="584"/>
    <n v="913"/>
    <n v="1130"/>
    <x v="45"/>
    <x v="24"/>
    <x v="268"/>
    <x v="0"/>
    <n v="4"/>
    <x v="11"/>
    <x v="1"/>
  </r>
  <r>
    <s v="AX24256"/>
    <s v="ENX2069"/>
    <s v="A155"/>
    <s v="EMP1024"/>
    <s v="C1014"/>
    <d v="2020-12-06T00:00:00"/>
    <x v="46"/>
    <n v="4"/>
    <n v="1638"/>
    <n v="1261"/>
    <n v="540"/>
    <n v="871"/>
    <n v="376"/>
    <x v="40"/>
    <x v="40"/>
    <x v="36"/>
    <x v="0"/>
    <n v="5"/>
    <x v="11"/>
    <x v="1"/>
  </r>
  <r>
    <s v="AX24271"/>
    <s v="ENX2077"/>
    <s v="A157"/>
    <s v="EMP1003"/>
    <s v="C1074"/>
    <d v="2020-12-06T00:00:00"/>
    <x v="51"/>
    <n v="1"/>
    <n v="530"/>
    <n v="435"/>
    <n v="2952"/>
    <n v="4101"/>
    <n v="420"/>
    <x v="22"/>
    <x v="8"/>
    <x v="63"/>
    <x v="4"/>
    <n v="6"/>
    <x v="11"/>
    <x v="1"/>
  </r>
  <r>
    <s v="AX24301"/>
    <s v="ENX2100"/>
    <s v="A148"/>
    <s v="EMP1020"/>
    <s v="C1178"/>
    <d v="2020-12-06T00:00:00"/>
    <x v="28"/>
    <n v="4"/>
    <n v="530"/>
    <n v="424"/>
    <n v="3132"/>
    <n v="5697"/>
    <n v="738"/>
    <x v="44"/>
    <x v="26"/>
    <x v="567"/>
    <x v="0"/>
    <n v="6"/>
    <x v="11"/>
    <x v="1"/>
  </r>
  <r>
    <s v="AX24304"/>
    <s v="ENX2048"/>
    <s v="A165"/>
    <s v="EMP1018"/>
    <s v="C1656"/>
    <d v="2020-12-06T00:00:00"/>
    <x v="34"/>
    <n v="1"/>
    <n v="951"/>
    <n v="504"/>
    <n v="1777"/>
    <n v="2141"/>
    <n v="261"/>
    <x v="1"/>
    <x v="19"/>
    <x v="727"/>
    <x v="4"/>
    <n v="7"/>
    <x v="11"/>
    <x v="1"/>
  </r>
  <r>
    <s v="AX24320"/>
    <s v="ENX2094"/>
    <s v="A116"/>
    <s v="EMP1016"/>
    <s v="C1256"/>
    <d v="2020-12-06T00:00:00"/>
    <x v="90"/>
    <n v="4"/>
    <n v="684"/>
    <n v="561"/>
    <n v="648"/>
    <n v="771"/>
    <n v="66"/>
    <x v="68"/>
    <x v="8"/>
    <x v="98"/>
    <x v="0"/>
    <n v="8"/>
    <x v="11"/>
    <x v="1"/>
  </r>
  <r>
    <s v="AX24322"/>
    <s v="ENX2057"/>
    <s v="A140"/>
    <s v="EMP1022"/>
    <s v="C1313"/>
    <d v="2020-12-06T00:00:00"/>
    <x v="78"/>
    <n v="2"/>
    <n v="2495"/>
    <n v="1896"/>
    <n v="3570"/>
    <n v="4698"/>
    <n v="74"/>
    <x v="41"/>
    <x v="29"/>
    <x v="106"/>
    <x v="3"/>
    <n v="9"/>
    <x v="11"/>
    <x v="1"/>
  </r>
  <r>
    <s v="AX24327"/>
    <s v="ENX2075"/>
    <s v="A136"/>
    <s v="EMP1026"/>
    <s v="C1131"/>
    <d v="2020-12-06T00:00:00"/>
    <x v="35"/>
    <n v="2"/>
    <n v="1809"/>
    <n v="1067"/>
    <n v="1485"/>
    <n v="2091"/>
    <n v="660"/>
    <x v="2"/>
    <x v="40"/>
    <x v="500"/>
    <x v="5"/>
    <n v="9"/>
    <x v="11"/>
    <x v="1"/>
  </r>
  <r>
    <s v="AX24336"/>
    <s v="ENX2016"/>
    <s v="A132"/>
    <s v="EMP1015"/>
    <s v="C1281"/>
    <d v="2020-12-06T00:00:00"/>
    <x v="6"/>
    <n v="1"/>
    <n v="1743"/>
    <n v="872"/>
    <n v="316"/>
    <n v="508"/>
    <n v="64"/>
    <x v="56"/>
    <x v="21"/>
    <x v="249"/>
    <x v="5"/>
    <n v="10"/>
    <x v="11"/>
    <x v="1"/>
  </r>
  <r>
    <s v="AX24340"/>
    <s v="ENX2081"/>
    <s v="A116"/>
    <s v="EMP1021"/>
    <s v="C1364"/>
    <d v="2020-12-07T00:00:00"/>
    <x v="62"/>
    <n v="3"/>
    <n v="1899"/>
    <n v="1044"/>
    <n v="2400"/>
    <n v="4364"/>
    <n v="560"/>
    <x v="69"/>
    <x v="15"/>
    <x v="363"/>
    <x v="4"/>
    <n v="12"/>
    <x v="11"/>
    <x v="0"/>
  </r>
  <r>
    <s v="AX24356"/>
    <s v="ENX2053"/>
    <s v="A119"/>
    <s v="EMP1031"/>
    <s v="C1187"/>
    <d v="2020-12-07T00:00:00"/>
    <x v="33"/>
    <n v="1"/>
    <n v="123"/>
    <n v="84"/>
    <n v="1484"/>
    <n v="2283"/>
    <n v="451"/>
    <x v="16"/>
    <x v="26"/>
    <x v="383"/>
    <x v="3"/>
    <n v="12"/>
    <x v="11"/>
    <x v="0"/>
  </r>
  <r>
    <s v="AX24361"/>
    <s v="ENX2048"/>
    <s v="A172"/>
    <s v="EMP1024"/>
    <s v="C1584"/>
    <d v="2020-12-07T00:00:00"/>
    <x v="34"/>
    <n v="2"/>
    <n v="1077"/>
    <n v="732"/>
    <n v="765"/>
    <n v="1176"/>
    <n v="161"/>
    <x v="20"/>
    <x v="20"/>
    <x v="22"/>
    <x v="4"/>
    <n v="1"/>
    <x v="11"/>
    <x v="1"/>
  </r>
  <r>
    <s v="AX24366"/>
    <s v="ENX2021"/>
    <s v="A113"/>
    <s v="EMP1033"/>
    <s v="C1347"/>
    <d v="2020-12-07T00:00:00"/>
    <x v="77"/>
    <n v="2"/>
    <n v="596"/>
    <n v="358"/>
    <n v="1464"/>
    <n v="2154"/>
    <n v="600"/>
    <x v="16"/>
    <x v="26"/>
    <x v="722"/>
    <x v="3"/>
    <n v="3"/>
    <x v="11"/>
    <x v="1"/>
  </r>
  <r>
    <s v="AX24399"/>
    <s v="ENX2076"/>
    <s v="A110"/>
    <s v="EMP1028"/>
    <s v="C1344"/>
    <d v="2020-12-07T00:00:00"/>
    <x v="15"/>
    <n v="1"/>
    <n v="880"/>
    <n v="634"/>
    <n v="561"/>
    <n v="684"/>
    <n v="1564"/>
    <x v="42"/>
    <x v="14"/>
    <x v="396"/>
    <x v="4"/>
    <n v="6"/>
    <x v="11"/>
    <x v="1"/>
  </r>
  <r>
    <s v="AX24403"/>
    <s v="ENX2027"/>
    <s v="A168"/>
    <s v="EMP1015"/>
    <s v="C1643"/>
    <d v="2020-12-07T00:00:00"/>
    <x v="19"/>
    <n v="1"/>
    <n v="502"/>
    <n v="296"/>
    <n v="1516"/>
    <n v="1783"/>
    <n v="161"/>
    <x v="70"/>
    <x v="28"/>
    <x v="140"/>
    <x v="0"/>
    <n v="7"/>
    <x v="11"/>
    <x v="1"/>
  </r>
  <r>
    <s v="AX24426"/>
    <s v="ENX2069"/>
    <s v="A168"/>
    <s v="EMP1008"/>
    <s v="C1684"/>
    <d v="2020-12-07T00:00:00"/>
    <x v="46"/>
    <n v="1"/>
    <n v="1967"/>
    <n v="1397"/>
    <n v="1291"/>
    <n v="2391"/>
    <n v="1100"/>
    <x v="67"/>
    <x v="44"/>
    <x v="391"/>
    <x v="0"/>
    <n v="11"/>
    <x v="11"/>
    <x v="1"/>
  </r>
  <r>
    <s v="AX24429"/>
    <s v="ENX2005"/>
    <s v="A133"/>
    <s v="EMP1016"/>
    <s v="C1489"/>
    <d v="2020-12-07T00:00:00"/>
    <x v="79"/>
    <n v="3"/>
    <n v="1582"/>
    <n v="1234"/>
    <n v="3554"/>
    <n v="4282"/>
    <n v="690"/>
    <x v="61"/>
    <x v="13"/>
    <x v="654"/>
    <x v="2"/>
    <n v="11"/>
    <x v="11"/>
    <x v="1"/>
  </r>
  <r>
    <s v="AX24482"/>
    <s v="ENX2083"/>
    <s v="A163"/>
    <s v="EMP1032"/>
    <s v="C1619"/>
    <d v="2020-12-08T00:00:00"/>
    <x v="59"/>
    <n v="1"/>
    <n v="603"/>
    <n v="416"/>
    <n v="421"/>
    <n v="561"/>
    <n v="816"/>
    <x v="44"/>
    <x v="25"/>
    <x v="440"/>
    <x v="0"/>
    <n v="12"/>
    <x v="11"/>
    <x v="0"/>
  </r>
  <r>
    <s v="AX24490"/>
    <s v="ENX2078"/>
    <s v="A168"/>
    <s v="EMP1040"/>
    <s v="C1306"/>
    <d v="2020-12-08T00:00:00"/>
    <x v="66"/>
    <n v="4"/>
    <n v="203"/>
    <n v="154"/>
    <n v="424"/>
    <n v="530"/>
    <n v="662"/>
    <x v="56"/>
    <x v="20"/>
    <x v="700"/>
    <x v="6"/>
    <n v="12"/>
    <x v="11"/>
    <x v="0"/>
  </r>
  <r>
    <s v="AX24510"/>
    <s v="ENX2004"/>
    <s v="A169"/>
    <s v="EMP1004"/>
    <s v="C1440"/>
    <d v="2020-12-08T00:00:00"/>
    <x v="23"/>
    <n v="1"/>
    <n v="1972"/>
    <n v="1321"/>
    <n v="1044"/>
    <n v="1899"/>
    <n v="345"/>
    <x v="51"/>
    <x v="6"/>
    <x v="267"/>
    <x v="6"/>
    <n v="4"/>
    <x v="11"/>
    <x v="1"/>
  </r>
  <r>
    <s v="AX24527"/>
    <s v="ENX2053"/>
    <s v="A101"/>
    <s v="EMP1004"/>
    <s v="C1226"/>
    <d v="2020-12-08T00:00:00"/>
    <x v="33"/>
    <n v="4"/>
    <n v="127"/>
    <n v="79"/>
    <n v="900"/>
    <n v="1636"/>
    <n v="406"/>
    <x v="68"/>
    <x v="35"/>
    <x v="397"/>
    <x v="3"/>
    <n v="4"/>
    <x v="11"/>
    <x v="1"/>
  </r>
  <r>
    <s v="AX24537"/>
    <s v="ENX2023"/>
    <s v="A126"/>
    <s v="EMP1023"/>
    <s v="C1718"/>
    <d v="2020-12-08T00:00:00"/>
    <x v="57"/>
    <n v="2"/>
    <n v="1119"/>
    <n v="683"/>
    <n v="154"/>
    <n v="203"/>
    <n v="2396"/>
    <x v="35"/>
    <x v="24"/>
    <x v="557"/>
    <x v="2"/>
    <n v="6"/>
    <x v="11"/>
    <x v="1"/>
  </r>
  <r>
    <s v="AX24567"/>
    <s v="ENX2031"/>
    <s v="A149"/>
    <s v="EMP1003"/>
    <s v="C1310"/>
    <d v="2020-12-08T00:00:00"/>
    <x v="88"/>
    <n v="1"/>
    <n v="1351"/>
    <n v="1108"/>
    <n v="122"/>
    <n v="190"/>
    <n v="827"/>
    <x v="58"/>
    <x v="13"/>
    <x v="247"/>
    <x v="1"/>
    <n v="12"/>
    <x v="11"/>
    <x v="1"/>
  </r>
  <r>
    <s v="AX24570"/>
    <s v="ENX2003"/>
    <s v="A118"/>
    <s v="EMP1027"/>
    <s v="C1039"/>
    <d v="2020-12-09T00:00:00"/>
    <x v="22"/>
    <n v="4"/>
    <n v="684"/>
    <n v="561"/>
    <n v="1294"/>
    <n v="1848"/>
    <n v="265"/>
    <x v="50"/>
    <x v="43"/>
    <x v="308"/>
    <x v="1"/>
    <n v="1"/>
    <x v="11"/>
    <x v="1"/>
  </r>
  <r>
    <s v="AX24596"/>
    <s v="ENX2016"/>
    <s v="A102"/>
    <s v="EMP1023"/>
    <s v="C1199"/>
    <d v="2020-12-09T00:00:00"/>
    <x v="6"/>
    <n v="4"/>
    <n v="596"/>
    <n v="358"/>
    <n v="1965"/>
    <n v="2396"/>
    <n v="34"/>
    <x v="28"/>
    <x v="42"/>
    <x v="442"/>
    <x v="4"/>
    <n v="2"/>
    <x v="11"/>
    <x v="1"/>
  </r>
  <r>
    <s v="AX24597"/>
    <s v="ENX2019"/>
    <s v="A138"/>
    <s v="EMP1013"/>
    <s v="C1050"/>
    <d v="2020-12-09T00:00:00"/>
    <x v="60"/>
    <n v="4"/>
    <n v="684"/>
    <n v="561"/>
    <n v="420"/>
    <n v="584"/>
    <n v="799"/>
    <x v="40"/>
    <x v="26"/>
    <x v="191"/>
    <x v="3"/>
    <n v="3"/>
    <x v="11"/>
    <x v="1"/>
  </r>
  <r>
    <s v="AX24604"/>
    <s v="ENX2021"/>
    <s v="A147"/>
    <s v="EMP1023"/>
    <s v="C1170"/>
    <d v="2020-12-09T00:00:00"/>
    <x v="77"/>
    <n v="4"/>
    <n v="2294"/>
    <n v="1399"/>
    <n v="3144"/>
    <n v="3788"/>
    <n v="3300"/>
    <x v="57"/>
    <x v="30"/>
    <x v="596"/>
    <x v="6"/>
    <n v="4"/>
    <x v="11"/>
    <x v="1"/>
  </r>
  <r>
    <s v="AX24639"/>
    <s v="ENX2019"/>
    <s v="A144"/>
    <s v="EMP1023"/>
    <s v="C1549"/>
    <d v="2020-12-09T00:00:00"/>
    <x v="60"/>
    <n v="2"/>
    <n v="458"/>
    <n v="376"/>
    <n v="807"/>
    <n v="1467"/>
    <n v="2067"/>
    <x v="20"/>
    <x v="39"/>
    <x v="359"/>
    <x v="5"/>
    <n v="4"/>
    <x v="11"/>
    <x v="1"/>
  </r>
  <r>
    <s v="AX24641"/>
    <s v="ENX2065"/>
    <s v="A108"/>
    <s v="EMP1035"/>
    <s v="C1291"/>
    <d v="2020-12-09T00:00:00"/>
    <x v="56"/>
    <n v="3"/>
    <n v="1848"/>
    <n v="1294"/>
    <n v="61"/>
    <n v="95"/>
    <n v="463"/>
    <x v="49"/>
    <x v="38"/>
    <x v="746"/>
    <x v="3"/>
    <n v="5"/>
    <x v="11"/>
    <x v="1"/>
  </r>
  <r>
    <s v="AX24671"/>
    <s v="ENX2090"/>
    <s v="A120"/>
    <s v="EMP1033"/>
    <s v="C1347"/>
    <d v="2020-12-09T00:00:00"/>
    <x v="55"/>
    <n v="3"/>
    <n v="951"/>
    <n v="504"/>
    <n v="3873"/>
    <n v="7173"/>
    <n v="463"/>
    <x v="61"/>
    <x v="6"/>
    <x v="343"/>
    <x v="1"/>
    <n v="7"/>
    <x v="11"/>
    <x v="1"/>
  </r>
  <r>
    <s v="AX24684"/>
    <s v="ENX2095"/>
    <s v="A171"/>
    <s v="EMP1009"/>
    <s v="C1310"/>
    <d v="2020-12-09T00:00:00"/>
    <x v="42"/>
    <n v="3"/>
    <n v="1812"/>
    <n v="1305"/>
    <n v="171"/>
    <n v="217"/>
    <n v="22"/>
    <x v="58"/>
    <x v="36"/>
    <x v="78"/>
    <x v="2"/>
    <n v="8"/>
    <x v="11"/>
    <x v="1"/>
  </r>
  <r>
    <s v="AX24734"/>
    <s v="ENX2018"/>
    <s v="A131"/>
    <s v="EMP1014"/>
    <s v="C1052"/>
    <d v="2020-12-09T00:00:00"/>
    <x v="8"/>
    <n v="1"/>
    <n v="684"/>
    <n v="561"/>
    <n v="1965"/>
    <n v="2396"/>
    <n v="599"/>
    <x v="51"/>
    <x v="40"/>
    <x v="684"/>
    <x v="5"/>
    <n v="9"/>
    <x v="11"/>
    <x v="1"/>
  </r>
  <r>
    <s v="AX24750"/>
    <s v="ENX2043"/>
    <s v="A158"/>
    <s v="EMP1023"/>
    <s v="C1733"/>
    <d v="2020-12-09T00:00:00"/>
    <x v="11"/>
    <n v="1"/>
    <n v="871"/>
    <n v="540"/>
    <n v="6140"/>
    <n v="9028"/>
    <n v="39"/>
    <x v="60"/>
    <x v="23"/>
    <x v="494"/>
    <x v="2"/>
    <n v="9"/>
    <x v="11"/>
    <x v="1"/>
  </r>
  <r>
    <s v="AX24762"/>
    <s v="ENX2048"/>
    <s v="A163"/>
    <s v="EMP1014"/>
    <s v="C1297"/>
    <d v="2020-12-09T00:00:00"/>
    <x v="34"/>
    <n v="4"/>
    <n v="2182"/>
    <n v="1200"/>
    <n v="956"/>
    <n v="1772"/>
    <n v="618"/>
    <x v="15"/>
    <x v="28"/>
    <x v="591"/>
    <x v="4"/>
    <n v="10"/>
    <x v="11"/>
    <x v="1"/>
  </r>
  <r>
    <s v="AX24771"/>
    <s v="ENX2062"/>
    <s v="A163"/>
    <s v="EMP1030"/>
    <s v="C1580"/>
    <d v="2020-12-09T00:00:00"/>
    <x v="91"/>
    <n v="1"/>
    <n v="217"/>
    <n v="171"/>
    <n v="665"/>
    <n v="1278"/>
    <n v="825"/>
    <x v="49"/>
    <x v="43"/>
    <x v="425"/>
    <x v="4"/>
    <n v="10"/>
    <x v="11"/>
    <x v="1"/>
  </r>
  <r>
    <s v="AX24782"/>
    <s v="ENX2009"/>
    <s v="A130"/>
    <s v="EMP1031"/>
    <s v="C1550"/>
    <d v="2020-12-09T00:00:00"/>
    <x v="75"/>
    <n v="1"/>
    <n v="1353"/>
    <n v="947"/>
    <n v="7152"/>
    <n v="9412"/>
    <n v="722"/>
    <x v="33"/>
    <x v="41"/>
    <x v="594"/>
    <x v="5"/>
    <n v="10"/>
    <x v="11"/>
    <x v="1"/>
  </r>
  <r>
    <s v="AX24784"/>
    <s v="ENX2086"/>
    <s v="A128"/>
    <s v="EMP1010"/>
    <s v="C1523"/>
    <d v="2020-12-09T00:00:00"/>
    <x v="94"/>
    <n v="1"/>
    <n v="127"/>
    <n v="79"/>
    <n v="3903"/>
    <n v="4761"/>
    <n v="376"/>
    <x v="66"/>
    <x v="14"/>
    <x v="683"/>
    <x v="5"/>
    <n v="11"/>
    <x v="11"/>
    <x v="1"/>
  </r>
  <r>
    <s v="AX24786"/>
    <s v="ENX2019"/>
    <s v="A117"/>
    <s v="EMP1032"/>
    <s v="C1688"/>
    <d v="2020-12-09T00:00:00"/>
    <x v="60"/>
    <n v="3"/>
    <n v="584"/>
    <n v="420"/>
    <n v="294"/>
    <n v="368"/>
    <n v="161"/>
    <x v="48"/>
    <x v="20"/>
    <x v="775"/>
    <x v="0"/>
    <n v="12"/>
    <x v="11"/>
    <x v="1"/>
  </r>
  <r>
    <s v="AX24787"/>
    <s v="ENX2087"/>
    <s v="A149"/>
    <s v="EMP1043"/>
    <s v="C1725"/>
    <d v="2020-12-09T00:00:00"/>
    <x v="95"/>
    <n v="3"/>
    <n v="1899"/>
    <n v="1044"/>
    <n v="61"/>
    <n v="95"/>
    <n v="348"/>
    <x v="7"/>
    <x v="28"/>
    <x v="19"/>
    <x v="1"/>
    <n v="12"/>
    <x v="11"/>
    <x v="1"/>
  </r>
  <r>
    <s v="AX24800"/>
    <s v="ENX2069"/>
    <s v="A149"/>
    <s v="EMP1017"/>
    <s v="C1716"/>
    <d v="2020-12-10T00:00:00"/>
    <x v="46"/>
    <n v="3"/>
    <n v="2005"/>
    <n v="1223"/>
    <n v="5164"/>
    <n v="9564"/>
    <n v="431"/>
    <x v="33"/>
    <x v="40"/>
    <x v="671"/>
    <x v="0"/>
    <n v="2"/>
    <x v="11"/>
    <x v="1"/>
  </r>
  <r>
    <s v="AX24833"/>
    <s v="ENX2058"/>
    <s v="A158"/>
    <s v="EMP1031"/>
    <s v="C1631"/>
    <d v="2020-12-10T00:00:00"/>
    <x v="53"/>
    <n v="2"/>
    <n v="596"/>
    <n v="358"/>
    <n v="584"/>
    <n v="913"/>
    <n v="1569"/>
    <x v="36"/>
    <x v="12"/>
    <x v="220"/>
    <x v="1"/>
    <n v="3"/>
    <x v="11"/>
    <x v="1"/>
  </r>
  <r>
    <s v="AX24843"/>
    <s v="ENX2083"/>
    <s v="A114"/>
    <s v="EMP1024"/>
    <s v="C1270"/>
    <d v="2020-12-10T00:00:00"/>
    <x v="59"/>
    <n v="3"/>
    <n v="530"/>
    <n v="424"/>
    <n v="807"/>
    <n v="1467"/>
    <n v="1224"/>
    <x v="59"/>
    <x v="34"/>
    <x v="494"/>
    <x v="1"/>
    <n v="3"/>
    <x v="11"/>
    <x v="1"/>
  </r>
  <r>
    <s v="AX24928"/>
    <s v="ENX2000"/>
    <s v="A129"/>
    <s v="EMP1044"/>
    <s v="C1323"/>
    <d v="2020-12-10T00:00:00"/>
    <x v="98"/>
    <n v="1"/>
    <n v="290"/>
    <n v="200"/>
    <n v="838"/>
    <n v="1103"/>
    <n v="1654"/>
    <x v="54"/>
    <x v="18"/>
    <x v="683"/>
    <x v="5"/>
    <n v="5"/>
    <x v="11"/>
    <x v="1"/>
  </r>
  <r>
    <s v="AX24929"/>
    <s v="ENX2050"/>
    <s v="A108"/>
    <s v="EMP1022"/>
    <s v="C1347"/>
    <d v="2020-12-10T00:00:00"/>
    <x v="44"/>
    <n v="3"/>
    <n v="1708"/>
    <n v="871"/>
    <n v="208"/>
    <n v="315"/>
    <n v="463"/>
    <x v="0"/>
    <x v="2"/>
    <x v="527"/>
    <x v="6"/>
    <n v="6"/>
    <x v="11"/>
    <x v="1"/>
  </r>
  <r>
    <s v="AX24950"/>
    <s v="ENX2048"/>
    <s v="A114"/>
    <s v="EMP1000"/>
    <s v="C1342"/>
    <d v="2020-12-10T00:00:00"/>
    <x v="34"/>
    <n v="1"/>
    <n v="35"/>
    <n v="22"/>
    <n v="208"/>
    <n v="315"/>
    <n v="1131"/>
    <x v="7"/>
    <x v="31"/>
    <x v="21"/>
    <x v="3"/>
    <n v="6"/>
    <x v="11"/>
    <x v="1"/>
  </r>
  <r>
    <s v="AX24973"/>
    <s v="ENX2006"/>
    <s v="A124"/>
    <s v="EMP1029"/>
    <s v="C1598"/>
    <d v="2020-12-10T00:00:00"/>
    <x v="68"/>
    <n v="2"/>
    <n v="123"/>
    <n v="84"/>
    <n v="1700"/>
    <n v="2180"/>
    <n v="280"/>
    <x v="1"/>
    <x v="5"/>
    <x v="106"/>
    <x v="1"/>
    <n v="7"/>
    <x v="11"/>
    <x v="1"/>
  </r>
  <r>
    <s v="AX24977"/>
    <s v="ENX2060"/>
    <s v="A120"/>
    <s v="EMP1006"/>
    <s v="C1758"/>
    <d v="2020-12-10T00:00:00"/>
    <x v="73"/>
    <n v="3"/>
    <n v="886"/>
    <n v="478"/>
    <n v="389"/>
    <n v="637"/>
    <n v="329"/>
    <x v="71"/>
    <x v="39"/>
    <x v="467"/>
    <x v="0"/>
    <n v="9"/>
    <x v="11"/>
    <x v="1"/>
  </r>
  <r>
    <s v="AX24980"/>
    <s v="ENX2076"/>
    <s v="A173"/>
    <s v="EMP1019"/>
    <s v="C1104"/>
    <d v="2020-12-10T00:00:00"/>
    <x v="15"/>
    <n v="4"/>
    <n v="127"/>
    <n v="79"/>
    <n v="425"/>
    <n v="545"/>
    <n v="656"/>
    <x v="23"/>
    <x v="40"/>
    <x v="72"/>
    <x v="6"/>
    <n v="10"/>
    <x v="11"/>
    <x v="1"/>
  </r>
  <r>
    <s v="AX10001"/>
    <s v="ENX2071"/>
    <s v="A102"/>
    <s v="EMP1029"/>
    <s v="C1546"/>
    <d v="2020-12-10T00:00:00"/>
    <x v="92"/>
    <n v="2"/>
    <n v="1967"/>
    <n v="1397"/>
    <n v="1434"/>
    <n v="2658"/>
    <n v="509"/>
    <x v="34"/>
    <x v="33"/>
    <x v="281"/>
    <x v="6"/>
    <n v="10"/>
    <x v="11"/>
    <x v="1"/>
  </r>
  <r>
    <s v="AX10002"/>
    <s v="ENX2053"/>
    <s v="A106"/>
    <s v="EMP1022"/>
    <s v="C1596"/>
    <d v="2020-12-10T00:00:00"/>
    <x v="33"/>
    <n v="3"/>
    <n v="1353"/>
    <n v="947"/>
    <n v="1223"/>
    <n v="2005"/>
    <n v="1032"/>
    <x v="14"/>
    <x v="4"/>
    <x v="620"/>
    <x v="2"/>
    <n v="12"/>
    <x v="11"/>
    <x v="1"/>
  </r>
  <r>
    <s v="AX10005"/>
    <s v="ENX2030"/>
    <s v="A125"/>
    <s v="EMP1021"/>
    <s v="C1259"/>
    <d v="2020-12-11T00:00:00"/>
    <x v="80"/>
    <n v="1"/>
    <n v="800"/>
    <n v="536"/>
    <n v="900"/>
    <n v="1500"/>
    <n v="164"/>
    <x v="57"/>
    <x v="40"/>
    <x v="429"/>
    <x v="3"/>
    <n v="12"/>
    <x v="11"/>
    <x v="0"/>
  </r>
  <r>
    <s v="AX10007"/>
    <s v="ENX2001"/>
    <s v="A104"/>
    <s v="EMP1003"/>
    <s v="C1626"/>
    <d v="2020-12-11T00:00:00"/>
    <x v="93"/>
    <n v="3"/>
    <n v="1708"/>
    <n v="871"/>
    <n v="1185"/>
    <n v="1668"/>
    <n v="246"/>
    <x v="14"/>
    <x v="2"/>
    <x v="409"/>
    <x v="6"/>
    <n v="12"/>
    <x v="11"/>
    <x v="0"/>
  </r>
  <r>
    <s v="AX10009"/>
    <s v="ENX2082"/>
    <s v="A143"/>
    <s v="EMP1024"/>
    <s v="C1034"/>
    <d v="2020-12-11T00:00:00"/>
    <x v="86"/>
    <n v="1"/>
    <n v="1367"/>
    <n v="984"/>
    <n v="842"/>
    <n v="1122"/>
    <n v="243"/>
    <x v="56"/>
    <x v="20"/>
    <x v="743"/>
    <x v="0"/>
    <n v="1"/>
    <x v="11"/>
    <x v="1"/>
  </r>
  <r>
    <s v="AX10011"/>
    <s v="ENX2004"/>
    <s v="A104"/>
    <s v="EMP1044"/>
    <s v="C1515"/>
    <d v="2020-12-11T00:00:00"/>
    <x v="23"/>
    <n v="2"/>
    <n v="1743"/>
    <n v="872"/>
    <n v="425"/>
    <n v="545"/>
    <n v="1462"/>
    <x v="57"/>
    <x v="40"/>
    <x v="2"/>
    <x v="0"/>
    <n v="1"/>
    <x v="11"/>
    <x v="1"/>
  </r>
  <r>
    <s v="AX10017"/>
    <s v="ENX2088"/>
    <s v="A140"/>
    <s v="EMP1025"/>
    <s v="C1469"/>
    <d v="2020-12-11T00:00:00"/>
    <x v="48"/>
    <n v="1"/>
    <n v="561"/>
    <n v="421"/>
    <n v="956"/>
    <n v="1772"/>
    <n v="1131"/>
    <x v="10"/>
    <x v="17"/>
    <x v="443"/>
    <x v="0"/>
    <n v="1"/>
    <x v="11"/>
    <x v="1"/>
  </r>
  <r>
    <s v="AX10022"/>
    <s v="ENX2077"/>
    <s v="A110"/>
    <s v="EMP1039"/>
    <s v="C1562"/>
    <d v="2020-12-11T00:00:00"/>
    <x v="51"/>
    <n v="4"/>
    <n v="181"/>
    <n v="130"/>
    <n v="1995"/>
    <n v="3834"/>
    <n v="96"/>
    <x v="28"/>
    <x v="14"/>
    <x v="264"/>
    <x v="5"/>
    <n v="2"/>
    <x v="11"/>
    <x v="1"/>
  </r>
  <r>
    <s v="AX10023"/>
    <s v="ENX2005"/>
    <s v="A161"/>
    <s v="EMP1008"/>
    <s v="C1234"/>
    <d v="2020-12-11T00:00:00"/>
    <x v="79"/>
    <n v="1"/>
    <n v="392"/>
    <n v="255"/>
    <n v="450"/>
    <n v="818"/>
    <n v="49"/>
    <x v="26"/>
    <x v="7"/>
    <x v="95"/>
    <x v="0"/>
    <n v="3"/>
    <x v="11"/>
    <x v="1"/>
  </r>
  <r>
    <s v="AX10024"/>
    <s v="ENX2059"/>
    <s v="A148"/>
    <s v="EMP1011"/>
    <s v="C1615"/>
    <d v="2020-12-11T00:00:00"/>
    <x v="97"/>
    <n v="2"/>
    <n v="545"/>
    <n v="425"/>
    <n v="3788"/>
    <n v="5412"/>
    <n v="87"/>
    <x v="5"/>
    <x v="25"/>
    <x v="247"/>
    <x v="1"/>
    <n v="5"/>
    <x v="11"/>
    <x v="1"/>
  </r>
  <r>
    <s v="AX10025"/>
    <s v="ENX2047"/>
    <s v="A166"/>
    <s v="EMP1025"/>
    <s v="C1751"/>
    <d v="2020-12-11T00:00:00"/>
    <x v="82"/>
    <n v="1"/>
    <n v="458"/>
    <n v="376"/>
    <n v="1767"/>
    <n v="3156"/>
    <n v="1128"/>
    <x v="9"/>
    <x v="8"/>
    <x v="190"/>
    <x v="5"/>
    <n v="5"/>
    <x v="11"/>
    <x v="1"/>
  </r>
  <r>
    <s v="AX10034"/>
    <s v="ENX2099"/>
    <s v="A130"/>
    <s v="EMP1020"/>
    <s v="C1260"/>
    <d v="2020-12-11T00:00:00"/>
    <x v="52"/>
    <n v="1"/>
    <n v="1380"/>
    <n v="1090"/>
    <n v="1294"/>
    <n v="1848"/>
    <n v="138"/>
    <x v="10"/>
    <x v="34"/>
    <x v="329"/>
    <x v="2"/>
    <n v="6"/>
    <x v="11"/>
    <x v="1"/>
  </r>
  <r>
    <s v="AX10038"/>
    <s v="ENX2098"/>
    <s v="A157"/>
    <s v="EMP1024"/>
    <s v="C1262"/>
    <d v="2020-12-11T00:00:00"/>
    <x v="69"/>
    <n v="1"/>
    <n v="1798"/>
    <n v="971"/>
    <n v="786"/>
    <n v="947"/>
    <n v="246"/>
    <x v="20"/>
    <x v="39"/>
    <x v="107"/>
    <x v="2"/>
    <n v="6"/>
    <x v="11"/>
    <x v="1"/>
  </r>
  <r>
    <s v="AX10040"/>
    <s v="ENX2053"/>
    <s v="A113"/>
    <s v="EMP1003"/>
    <s v="C1174"/>
    <d v="2020-12-11T00:00:00"/>
    <x v="33"/>
    <n v="1"/>
    <n v="886"/>
    <n v="478"/>
    <n v="3352"/>
    <n v="4412"/>
    <n v="993"/>
    <x v="71"/>
    <x v="14"/>
    <x v="474"/>
    <x v="2"/>
    <n v="7"/>
    <x v="11"/>
    <x v="1"/>
  </r>
  <r>
    <s v="AX10043"/>
    <s v="ENX2068"/>
    <s v="A137"/>
    <s v="EMP1004"/>
    <s v="C1240"/>
    <d v="2020-12-11T00:00:00"/>
    <x v="20"/>
    <n v="1"/>
    <n v="1587"/>
    <n v="1301"/>
    <n v="2049"/>
    <n v="3357"/>
    <n v="748"/>
    <x v="55"/>
    <x v="1"/>
    <x v="374"/>
    <x v="3"/>
    <n v="8"/>
    <x v="11"/>
    <x v="1"/>
  </r>
  <r>
    <s v="AX10044"/>
    <s v="ENX2001"/>
    <s v="A137"/>
    <s v="EMP1035"/>
    <s v="C1210"/>
    <d v="2020-12-11T00:00:00"/>
    <x v="93"/>
    <n v="2"/>
    <n v="880"/>
    <n v="634"/>
    <n v="5176"/>
    <n v="7392"/>
    <n v="82"/>
    <x v="29"/>
    <x v="7"/>
    <x v="583"/>
    <x v="1"/>
    <n v="9"/>
    <x v="11"/>
    <x v="1"/>
  </r>
  <r>
    <s v="AX10045"/>
    <s v="ENX2058"/>
    <s v="A139"/>
    <s v="EMP1030"/>
    <s v="C1706"/>
    <d v="2020-12-11T00:00:00"/>
    <x v="53"/>
    <n v="3"/>
    <n v="1587"/>
    <n v="1301"/>
    <n v="409"/>
    <n v="817"/>
    <n v="1710"/>
    <x v="6"/>
    <x v="38"/>
    <x v="660"/>
    <x v="6"/>
    <n v="10"/>
    <x v="11"/>
    <x v="1"/>
  </r>
  <r>
    <s v="AX10046"/>
    <s v="ENX2010"/>
    <s v="A106"/>
    <s v="EMP1024"/>
    <s v="C1036"/>
    <d v="2020-12-11T00:00:00"/>
    <x v="43"/>
    <n v="1"/>
    <n v="2005"/>
    <n v="1223"/>
    <n v="683"/>
    <n v="1178"/>
    <n v="651"/>
    <x v="20"/>
    <x v="15"/>
    <x v="729"/>
    <x v="1"/>
    <n v="10"/>
    <x v="11"/>
    <x v="1"/>
  </r>
  <r>
    <s v="AX10050"/>
    <s v="ENX2004"/>
    <s v="A159"/>
    <s v="EMP1024"/>
    <s v="C1248"/>
    <d v="2020-12-11T00:00:00"/>
    <x v="23"/>
    <n v="1"/>
    <n v="1862"/>
    <n v="1173"/>
    <n v="5895"/>
    <n v="7188"/>
    <n v="328"/>
    <x v="41"/>
    <x v="9"/>
    <x v="615"/>
    <x v="0"/>
    <n v="11"/>
    <x v="11"/>
    <x v="1"/>
  </r>
  <r>
    <s v="AX10053"/>
    <s v="ENX2030"/>
    <s v="A125"/>
    <s v="EMP1031"/>
    <s v="C1740"/>
    <d v="2020-12-12T00:00:00"/>
    <x v="80"/>
    <n v="2"/>
    <n v="2182"/>
    <n v="1200"/>
    <n v="774"/>
    <n v="1334"/>
    <n v="2166"/>
    <x v="8"/>
    <x v="10"/>
    <x v="95"/>
    <x v="0"/>
    <n v="2"/>
    <x v="11"/>
    <x v="1"/>
  </r>
  <r>
    <s v="AX10054"/>
    <s v="ENX2095"/>
    <s v="A118"/>
    <s v="EMP1040"/>
    <s v="C1687"/>
    <d v="2020-12-12T00:00:00"/>
    <x v="42"/>
    <n v="1"/>
    <n v="871"/>
    <n v="540"/>
    <n v="1223"/>
    <n v="2005"/>
    <n v="99"/>
    <x v="42"/>
    <x v="11"/>
    <x v="439"/>
    <x v="5"/>
    <n v="3"/>
    <x v="11"/>
    <x v="1"/>
  </r>
  <r>
    <s v="AX10055"/>
    <s v="ENX2098"/>
    <s v="A169"/>
    <s v="EMP1018"/>
    <s v="C1716"/>
    <d v="2020-12-12T00:00:00"/>
    <x v="69"/>
    <n v="1"/>
    <n v="504"/>
    <n v="408"/>
    <n v="1200"/>
    <n v="2182"/>
    <n v="984"/>
    <x v="25"/>
    <x v="2"/>
    <x v="294"/>
    <x v="6"/>
    <n v="4"/>
    <x v="11"/>
    <x v="1"/>
  </r>
  <r>
    <s v="AX10060"/>
    <s v="ENX2065"/>
    <s v="A130"/>
    <s v="EMP1044"/>
    <s v="C1433"/>
    <d v="2020-12-12T00:00:00"/>
    <x v="56"/>
    <n v="2"/>
    <n v="2497"/>
    <n v="1473"/>
    <n v="79"/>
    <n v="127"/>
    <n v="724"/>
    <x v="27"/>
    <x v="18"/>
    <x v="257"/>
    <x v="6"/>
    <n v="8"/>
    <x v="11"/>
    <x v="1"/>
  </r>
  <r>
    <s v="AX10068"/>
    <s v="ENX2058"/>
    <s v="A155"/>
    <s v="EMP1005"/>
    <s v="C1731"/>
    <d v="2020-12-12T00:00:00"/>
    <x v="53"/>
    <n v="3"/>
    <n v="826"/>
    <n v="562"/>
    <n v="1234"/>
    <n v="1582"/>
    <n v="656"/>
    <x v="22"/>
    <x v="23"/>
    <x v="109"/>
    <x v="2"/>
    <n v="8"/>
    <x v="11"/>
    <x v="1"/>
  </r>
  <r>
    <s v="AX10079"/>
    <s v="ENX2043"/>
    <s v="A172"/>
    <s v="EMP1032"/>
    <s v="C1108"/>
    <d v="2020-12-12T00:00:00"/>
    <x v="11"/>
    <n v="3"/>
    <n v="35"/>
    <n v="22"/>
    <n v="1220"/>
    <n v="1671"/>
    <n v="212"/>
    <x v="4"/>
    <x v="8"/>
    <x v="348"/>
    <x v="6"/>
    <n v="8"/>
    <x v="11"/>
    <x v="1"/>
  </r>
  <r>
    <s v="AX10080"/>
    <s v="ENX2009"/>
    <s v="A107"/>
    <s v="EMP1031"/>
    <s v="C1000"/>
    <d v="2020-12-12T00:00:00"/>
    <x v="75"/>
    <n v="3"/>
    <n v="1405"/>
    <n v="1054"/>
    <n v="513"/>
    <n v="651"/>
    <n v="78"/>
    <x v="12"/>
    <x v="2"/>
    <x v="634"/>
    <x v="0"/>
    <n v="9"/>
    <x v="11"/>
    <x v="1"/>
  </r>
  <r>
    <s v="AX10081"/>
    <s v="ENX2056"/>
    <s v="A132"/>
    <s v="EMP1023"/>
    <s v="C1666"/>
    <d v="2020-12-12T00:00:00"/>
    <x v="64"/>
    <n v="1"/>
    <n v="1812"/>
    <n v="1305"/>
    <n v="1185"/>
    <n v="1668"/>
    <n v="144"/>
    <x v="46"/>
    <x v="26"/>
    <x v="165"/>
    <x v="5"/>
    <n v="9"/>
    <x v="11"/>
    <x v="1"/>
  </r>
  <r>
    <s v="AX10083"/>
    <s v="ENX2092"/>
    <s v="A154"/>
    <s v="EMP1010"/>
    <s v="C1583"/>
    <d v="2020-12-12T00:00:00"/>
    <x v="87"/>
    <n v="4"/>
    <n v="530"/>
    <n v="424"/>
    <n v="2502"/>
    <n v="3052"/>
    <n v="329"/>
    <x v="5"/>
    <x v="34"/>
    <x v="350"/>
    <x v="2"/>
    <n v="9"/>
    <x v="11"/>
    <x v="1"/>
  </r>
  <r>
    <s v="AX10085"/>
    <s v="ENX2002"/>
    <s v="A172"/>
    <s v="EMP1014"/>
    <s v="C1648"/>
    <d v="2020-12-13T00:00:00"/>
    <x v="100"/>
    <n v="3"/>
    <n v="392"/>
    <n v="255"/>
    <n v="1894"/>
    <n v="2706"/>
    <n v="742"/>
    <x v="62"/>
    <x v="1"/>
    <x v="72"/>
    <x v="4"/>
    <n v="1"/>
    <x v="11"/>
    <x v="1"/>
  </r>
  <r>
    <s v="AX10087"/>
    <s v="ENX2092"/>
    <s v="A119"/>
    <s v="EMP1003"/>
    <s v="C1568"/>
    <d v="2020-12-13T00:00:00"/>
    <x v="87"/>
    <n v="3"/>
    <n v="1494"/>
    <n v="971"/>
    <n v="1044"/>
    <n v="1899"/>
    <n v="1662"/>
    <x v="58"/>
    <x v="19"/>
    <x v="765"/>
    <x v="0"/>
    <n v="2"/>
    <x v="11"/>
    <x v="1"/>
  </r>
  <r>
    <s v="AX10090"/>
    <s v="ENX2050"/>
    <s v="A143"/>
    <s v="EMP1023"/>
    <s v="C1360"/>
    <d v="2020-12-13T00:00:00"/>
    <x v="44"/>
    <n v="3"/>
    <n v="1022"/>
    <n v="818"/>
    <n v="5322"/>
    <n v="7392"/>
    <n v="147"/>
    <x v="43"/>
    <x v="19"/>
    <x v="441"/>
    <x v="6"/>
    <n v="2"/>
    <x v="11"/>
    <x v="1"/>
  </r>
  <r>
    <s v="AX10093"/>
    <s v="ENX2035"/>
    <s v="A156"/>
    <s v="EMP1039"/>
    <s v="C1545"/>
    <d v="2020-12-13T00:00:00"/>
    <x v="26"/>
    <n v="2"/>
    <n v="637"/>
    <n v="389"/>
    <n v="1363"/>
    <n v="1725"/>
    <n v="368"/>
    <x v="58"/>
    <x v="35"/>
    <x v="184"/>
    <x v="1"/>
    <n v="4"/>
    <x v="11"/>
    <x v="1"/>
  </r>
  <r>
    <s v="AX10094"/>
    <s v="ENX2040"/>
    <s v="A120"/>
    <s v="EMP1025"/>
    <s v="C1353"/>
    <d v="2020-12-13T00:00:00"/>
    <x v="4"/>
    <n v="3"/>
    <n v="2410"/>
    <n v="1518"/>
    <n v="582"/>
    <n v="756"/>
    <n v="855"/>
    <x v="68"/>
    <x v="14"/>
    <x v="83"/>
    <x v="5"/>
    <n v="7"/>
    <x v="11"/>
    <x v="1"/>
  </r>
  <r>
    <s v="AX10095"/>
    <s v="ENX2027"/>
    <s v="A151"/>
    <s v="EMP1032"/>
    <s v="C1541"/>
    <d v="2020-12-13T00:00:00"/>
    <x v="19"/>
    <n v="1"/>
    <n v="1380"/>
    <n v="1090"/>
    <n v="5588"/>
    <n v="7868"/>
    <n v="1598"/>
    <x v="15"/>
    <x v="32"/>
    <x v="472"/>
    <x v="5"/>
    <n v="8"/>
    <x v="11"/>
    <x v="1"/>
  </r>
  <r>
    <s v="AX10101"/>
    <s v="ENX2036"/>
    <s v="A151"/>
    <s v="EMP1041"/>
    <s v="C1043"/>
    <d v="2020-12-13T00:00:00"/>
    <x v="1"/>
    <n v="2"/>
    <n v="2241"/>
    <n v="1367"/>
    <n v="424"/>
    <n v="530"/>
    <n v="509"/>
    <x v="66"/>
    <x v="19"/>
    <x v="756"/>
    <x v="2"/>
    <n v="10"/>
    <x v="11"/>
    <x v="1"/>
  </r>
  <r>
    <s v="AX10103"/>
    <s v="ENX2015"/>
    <s v="A160"/>
    <s v="EMP1007"/>
    <s v="C1561"/>
    <d v="2020-12-13T00:00:00"/>
    <x v="17"/>
    <n v="1"/>
    <n v="2241"/>
    <n v="1367"/>
    <n v="237"/>
    <n v="381"/>
    <n v="420"/>
    <x v="17"/>
    <x v="36"/>
    <x v="369"/>
    <x v="5"/>
    <n v="11"/>
    <x v="11"/>
    <x v="1"/>
  </r>
  <r>
    <s v="AX10104"/>
    <s v="ENX2047"/>
    <s v="A135"/>
    <s v="EMP1029"/>
    <s v="C1673"/>
    <d v="2020-12-13T00:00:00"/>
    <x v="82"/>
    <n v="1"/>
    <n v="847"/>
    <n v="534"/>
    <n v="665"/>
    <n v="1278"/>
    <n v="1212"/>
    <x v="71"/>
    <x v="12"/>
    <x v="68"/>
    <x v="0"/>
    <n v="12"/>
    <x v="11"/>
    <x v="1"/>
  </r>
  <r>
    <s v="AX10105"/>
    <s v="ENX2025"/>
    <s v="A101"/>
    <s v="EMP1024"/>
    <s v="C1098"/>
    <d v="2020-12-13T00:00:00"/>
    <x v="21"/>
    <n v="1"/>
    <n v="886"/>
    <n v="478"/>
    <n v="1090"/>
    <n v="1380"/>
    <n v="313"/>
    <x v="19"/>
    <x v="33"/>
    <x v="636"/>
    <x v="6"/>
    <n v="12"/>
    <x v="11"/>
    <x v="1"/>
  </r>
  <r>
    <s v="AX10108"/>
    <s v="ENX2015"/>
    <s v="A147"/>
    <s v="EMP1040"/>
    <s v="C1362"/>
    <d v="2020-12-13T00:00:00"/>
    <x v="17"/>
    <n v="3"/>
    <n v="1351"/>
    <n v="1108"/>
    <n v="683"/>
    <n v="1119"/>
    <n v="107"/>
    <x v="22"/>
    <x v="22"/>
    <x v="327"/>
    <x v="0"/>
    <n v="12"/>
    <x v="11"/>
    <x v="1"/>
  </r>
  <r>
    <s v="AX10113"/>
    <s v="ENX2010"/>
    <s v="A147"/>
    <s v="EMP1035"/>
    <s v="C1082"/>
    <d v="2020-12-13T00:00:00"/>
    <x v="43"/>
    <n v="1"/>
    <n v="1414"/>
    <n v="962"/>
    <n v="2734"/>
    <n v="4482"/>
    <n v="96"/>
    <x v="35"/>
    <x v="27"/>
    <x v="530"/>
    <x v="6"/>
    <n v="12"/>
    <x v="11"/>
    <x v="1"/>
  </r>
  <r>
    <s v="AX10117"/>
    <s v="ENX2060"/>
    <s v="A141"/>
    <s v="EMP1039"/>
    <s v="C1310"/>
    <d v="2020-12-14T00:00:00"/>
    <x v="73"/>
    <n v="3"/>
    <n v="2257"/>
    <n v="1535"/>
    <n v="732"/>
    <n v="1077"/>
    <n v="264"/>
    <x v="36"/>
    <x v="44"/>
    <x v="57"/>
    <x v="4"/>
    <n v="12"/>
    <x v="11"/>
    <x v="0"/>
  </r>
  <r>
    <s v="AX10120"/>
    <s v="ENX2021"/>
    <s v="A171"/>
    <s v="EMP1024"/>
    <s v="C1066"/>
    <d v="2020-12-14T00:00:00"/>
    <x v="77"/>
    <n v="4"/>
    <n v="1638"/>
    <n v="1261"/>
    <n v="1602"/>
    <n v="2541"/>
    <n v="528"/>
    <x v="68"/>
    <x v="35"/>
    <x v="553"/>
    <x v="5"/>
    <n v="12"/>
    <x v="11"/>
    <x v="0"/>
  </r>
  <r>
    <s v="AX10125"/>
    <s v="ENX2000"/>
    <s v="A106"/>
    <s v="EMP1034"/>
    <s v="C1799"/>
    <d v="2020-12-14T00:00:00"/>
    <x v="98"/>
    <n v="1"/>
    <n v="35"/>
    <n v="22"/>
    <n v="1968"/>
    <n v="2734"/>
    <n v="46"/>
    <x v="49"/>
    <x v="14"/>
    <x v="452"/>
    <x v="0"/>
    <n v="1"/>
    <x v="11"/>
    <x v="1"/>
  </r>
  <r>
    <s v="AX10128"/>
    <s v="ENX2054"/>
    <s v="A160"/>
    <s v="EMP1024"/>
    <s v="C1364"/>
    <d v="2020-12-14T00:00:00"/>
    <x v="12"/>
    <n v="1"/>
    <n v="880"/>
    <n v="634"/>
    <n v="450"/>
    <n v="818"/>
    <n v="137"/>
    <x v="60"/>
    <x v="35"/>
    <x v="324"/>
    <x v="4"/>
    <n v="1"/>
    <x v="11"/>
    <x v="1"/>
  </r>
  <r>
    <s v="AX10129"/>
    <s v="ENX2083"/>
    <s v="A113"/>
    <s v="EMP1008"/>
    <s v="C1672"/>
    <d v="2020-12-14T00:00:00"/>
    <x v="59"/>
    <n v="1"/>
    <n v="1405"/>
    <n v="1054"/>
    <n v="450"/>
    <n v="818"/>
    <n v="483"/>
    <x v="17"/>
    <x v="41"/>
    <x v="147"/>
    <x v="2"/>
    <n v="2"/>
    <x v="11"/>
    <x v="1"/>
  </r>
  <r>
    <s v="AX10131"/>
    <s v="ENX2019"/>
    <s v="A146"/>
    <s v="EMP1043"/>
    <s v="C1010"/>
    <d v="2020-12-14T00:00:00"/>
    <x v="60"/>
    <n v="4"/>
    <n v="1671"/>
    <n v="1220"/>
    <n v="1367"/>
    <n v="2241"/>
    <n v="644"/>
    <x v="30"/>
    <x v="15"/>
    <x v="268"/>
    <x v="5"/>
    <n v="4"/>
    <x v="11"/>
    <x v="1"/>
  </r>
  <r>
    <s v="AX10139"/>
    <s v="ENX2009"/>
    <s v="A141"/>
    <s v="EMP1015"/>
    <s v="C1073"/>
    <d v="2020-12-14T00:00:00"/>
    <x v="75"/>
    <n v="1"/>
    <n v="504"/>
    <n v="408"/>
    <n v="1485"/>
    <n v="2091"/>
    <n v="280"/>
    <x v="48"/>
    <x v="7"/>
    <x v="259"/>
    <x v="1"/>
    <n v="4"/>
    <x v="11"/>
    <x v="1"/>
  </r>
  <r>
    <s v="AX10142"/>
    <s v="ENX2046"/>
    <s v="A152"/>
    <s v="EMP1033"/>
    <s v="C1445"/>
    <d v="2020-12-14T00:00:00"/>
    <x v="38"/>
    <n v="3"/>
    <n v="1494"/>
    <n v="971"/>
    <n v="1044"/>
    <n v="1899"/>
    <n v="264"/>
    <x v="59"/>
    <x v="28"/>
    <x v="639"/>
    <x v="4"/>
    <n v="4"/>
    <x v="11"/>
    <x v="1"/>
  </r>
  <r>
    <s v="AX10143"/>
    <s v="ENX2049"/>
    <s v="A102"/>
    <s v="EMP1000"/>
    <s v="C1672"/>
    <d v="2020-12-14T00:00:00"/>
    <x v="58"/>
    <n v="1"/>
    <n v="1899"/>
    <n v="1044"/>
    <n v="90"/>
    <n v="112"/>
    <n v="246"/>
    <x v="16"/>
    <x v="24"/>
    <x v="110"/>
    <x v="3"/>
    <n v="5"/>
    <x v="11"/>
    <x v="1"/>
  </r>
  <r>
    <s v="AX10146"/>
    <s v="ENX2009"/>
    <s v="A137"/>
    <s v="EMP1013"/>
    <s v="C1418"/>
    <d v="2020-12-14T00:00:00"/>
    <x v="75"/>
    <n v="4"/>
    <n v="1725"/>
    <n v="1363"/>
    <n v="154"/>
    <n v="203"/>
    <n v="447"/>
    <x v="2"/>
    <x v="36"/>
    <x v="107"/>
    <x v="5"/>
    <n v="5"/>
    <x v="11"/>
    <x v="1"/>
  </r>
  <r>
    <s v="AX10149"/>
    <s v="ENX2093"/>
    <s v="A154"/>
    <s v="EMP1002"/>
    <s v="C1481"/>
    <d v="2020-12-14T00:00:00"/>
    <x v="99"/>
    <n v="4"/>
    <n v="637"/>
    <n v="389"/>
    <n v="842"/>
    <n v="1122"/>
    <n v="96"/>
    <x v="56"/>
    <x v="40"/>
    <x v="500"/>
    <x v="1"/>
    <n v="5"/>
    <x v="11"/>
    <x v="1"/>
  </r>
  <r>
    <s v="AX10154"/>
    <s v="ENX2075"/>
    <s v="A116"/>
    <s v="EMP1040"/>
    <s v="C1738"/>
    <d v="2020-12-14T00:00:00"/>
    <x v="35"/>
    <n v="3"/>
    <n v="2464"/>
    <n v="1774"/>
    <n v="1261"/>
    <n v="1638"/>
    <n v="801"/>
    <x v="25"/>
    <x v="32"/>
    <x v="393"/>
    <x v="6"/>
    <n v="6"/>
    <x v="11"/>
    <x v="1"/>
  </r>
  <r>
    <s v="AX10160"/>
    <s v="ENX2032"/>
    <s v="A119"/>
    <s v="EMP1013"/>
    <s v="C1240"/>
    <d v="2020-12-14T00:00:00"/>
    <x v="47"/>
    <n v="2"/>
    <n v="799"/>
    <n v="455"/>
    <n v="291"/>
    <n v="378"/>
    <n v="420"/>
    <x v="3"/>
    <x v="40"/>
    <x v="64"/>
    <x v="5"/>
    <n v="6"/>
    <x v="11"/>
    <x v="1"/>
  </r>
  <r>
    <s v="AX10161"/>
    <s v="ENX2079"/>
    <s v="A125"/>
    <s v="EMP1039"/>
    <s v="C1594"/>
    <d v="2020-12-14T00:00:00"/>
    <x v="9"/>
    <n v="3"/>
    <n v="1119"/>
    <n v="683"/>
    <n v="1305"/>
    <n v="1812"/>
    <n v="368"/>
    <x v="55"/>
    <x v="10"/>
    <x v="509"/>
    <x v="3"/>
    <n v="9"/>
    <x v="11"/>
    <x v="1"/>
  </r>
  <r>
    <s v="AX10164"/>
    <s v="ENX2048"/>
    <s v="A143"/>
    <s v="EMP1023"/>
    <s v="C1633"/>
    <d v="2020-12-14T00:00:00"/>
    <x v="34"/>
    <n v="2"/>
    <n v="2241"/>
    <n v="1367"/>
    <n v="84"/>
    <n v="123"/>
    <n v="180"/>
    <x v="37"/>
    <x v="25"/>
    <x v="105"/>
    <x v="1"/>
    <n v="12"/>
    <x v="11"/>
    <x v="1"/>
  </r>
  <r>
    <s v="AX10165"/>
    <s v="ENX2025"/>
    <s v="A128"/>
    <s v="EMP1014"/>
    <s v="C1293"/>
    <d v="2020-12-15T00:00:00"/>
    <x v="21"/>
    <n v="2"/>
    <n v="1967"/>
    <n v="1397"/>
    <n v="910"/>
    <n v="1598"/>
    <n v="87"/>
    <x v="34"/>
    <x v="21"/>
    <x v="536"/>
    <x v="1"/>
    <n v="12"/>
    <x v="11"/>
    <x v="0"/>
  </r>
  <r>
    <s v="AX10168"/>
    <s v="ENX2048"/>
    <s v="A160"/>
    <s v="EMP1026"/>
    <s v="C1020"/>
    <d v="2020-12-15T00:00:00"/>
    <x v="34"/>
    <n v="1"/>
    <n v="1826"/>
    <n v="1443"/>
    <n v="5180"/>
    <n v="6556"/>
    <n v="613"/>
    <x v="72"/>
    <x v="12"/>
    <x v="3"/>
    <x v="1"/>
    <n v="1"/>
    <x v="11"/>
    <x v="1"/>
  </r>
  <r>
    <s v="AX10174"/>
    <s v="ENX2033"/>
    <s v="A113"/>
    <s v="EMP1042"/>
    <s v="C1026"/>
    <d v="2020-12-15T00:00:00"/>
    <x v="76"/>
    <n v="1"/>
    <n v="1494"/>
    <n v="971"/>
    <n v="2610"/>
    <n v="3624"/>
    <n v="1104"/>
    <x v="15"/>
    <x v="1"/>
    <x v="651"/>
    <x v="2"/>
    <n v="2"/>
    <x v="11"/>
    <x v="1"/>
  </r>
  <r>
    <s v="AX10175"/>
    <s v="ENX2054"/>
    <s v="A119"/>
    <s v="EMP1037"/>
    <s v="C1505"/>
    <d v="2020-12-15T00:00:00"/>
    <x v="12"/>
    <n v="2"/>
    <n v="818"/>
    <n v="450"/>
    <n v="1108"/>
    <n v="1351"/>
    <n v="825"/>
    <x v="61"/>
    <x v="42"/>
    <x v="317"/>
    <x v="3"/>
    <n v="2"/>
    <x v="11"/>
    <x v="1"/>
  </r>
  <r>
    <s v="AX10178"/>
    <s v="ENX2041"/>
    <s v="A100"/>
    <s v="EMP1038"/>
    <s v="C1217"/>
    <d v="2020-12-15T00:00:00"/>
    <x v="7"/>
    <n v="1"/>
    <n v="1351"/>
    <n v="1108"/>
    <n v="1366"/>
    <n v="2238"/>
    <n v="1024"/>
    <x v="41"/>
    <x v="11"/>
    <x v="18"/>
    <x v="5"/>
    <n v="4"/>
    <x v="11"/>
    <x v="1"/>
  </r>
  <r>
    <s v="AX10179"/>
    <s v="ENX2097"/>
    <s v="A144"/>
    <s v="EMP1027"/>
    <s v="C1491"/>
    <d v="2020-12-15T00:00:00"/>
    <x v="0"/>
    <n v="2"/>
    <n v="1587"/>
    <n v="1301"/>
    <n v="1330"/>
    <n v="2556"/>
    <n v="606"/>
    <x v="46"/>
    <x v="13"/>
    <x v="455"/>
    <x v="2"/>
    <n v="4"/>
    <x v="11"/>
    <x v="1"/>
  </r>
  <r>
    <s v="AX10181"/>
    <s v="ENX2093"/>
    <s v="A172"/>
    <s v="EMP1022"/>
    <s v="C1755"/>
    <d v="2020-12-15T00:00:00"/>
    <x v="99"/>
    <n v="3"/>
    <n v="800"/>
    <n v="536"/>
    <n v="154"/>
    <n v="203"/>
    <n v="792"/>
    <x v="14"/>
    <x v="44"/>
    <x v="473"/>
    <x v="3"/>
    <n v="4"/>
    <x v="11"/>
    <x v="1"/>
  </r>
  <r>
    <s v="AX10185"/>
    <s v="ENX2048"/>
    <s v="A106"/>
    <s v="EMP1028"/>
    <s v="C1680"/>
    <d v="2020-12-15T00:00:00"/>
    <x v="34"/>
    <n v="1"/>
    <n v="136"/>
    <n v="72"/>
    <n v="1944"/>
    <n v="2313"/>
    <n v="48"/>
    <x v="26"/>
    <x v="2"/>
    <x v="620"/>
    <x v="3"/>
    <n v="5"/>
    <x v="11"/>
    <x v="1"/>
  </r>
  <r>
    <s v="AX10189"/>
    <s v="ENX2002"/>
    <s v="A159"/>
    <s v="EMP1031"/>
    <s v="C1767"/>
    <d v="2020-12-15T00:00:00"/>
    <x v="100"/>
    <n v="2"/>
    <n v="1887"/>
    <n v="1378"/>
    <n v="154"/>
    <n v="203"/>
    <n v="1569"/>
    <x v="21"/>
    <x v="27"/>
    <x v="786"/>
    <x v="0"/>
    <n v="7"/>
    <x v="11"/>
    <x v="1"/>
  </r>
  <r>
    <s v="AX10190"/>
    <s v="ENX2034"/>
    <s v="A126"/>
    <s v="EMP1039"/>
    <s v="C1378"/>
    <d v="2020-12-15T00:00:00"/>
    <x v="32"/>
    <n v="4"/>
    <n v="2353"/>
    <n v="1788"/>
    <n v="478"/>
    <n v="886"/>
    <n v="447"/>
    <x v="21"/>
    <x v="24"/>
    <x v="616"/>
    <x v="1"/>
    <n v="8"/>
    <x v="11"/>
    <x v="1"/>
  </r>
  <r>
    <s v="AX10192"/>
    <s v="ENX2093"/>
    <s v="A109"/>
    <s v="EMP1028"/>
    <s v="C1052"/>
    <d v="2020-12-15T00:00:00"/>
    <x v="99"/>
    <n v="2"/>
    <n v="596"/>
    <n v="358"/>
    <n v="1054"/>
    <n v="1405"/>
    <n v="264"/>
    <x v="12"/>
    <x v="38"/>
    <x v="16"/>
    <x v="1"/>
    <n v="8"/>
    <x v="11"/>
    <x v="1"/>
  </r>
  <r>
    <s v="AX10193"/>
    <s v="ENX2054"/>
    <s v="A110"/>
    <s v="EMP1019"/>
    <s v="C1438"/>
    <d v="2020-12-15T00:00:00"/>
    <x v="12"/>
    <n v="1"/>
    <n v="1414"/>
    <n v="962"/>
    <n v="1230"/>
    <n v="1783"/>
    <n v="13"/>
    <x v="1"/>
    <x v="16"/>
    <x v="226"/>
    <x v="4"/>
    <n v="8"/>
    <x v="11"/>
    <x v="1"/>
  </r>
  <r>
    <s v="AX10194"/>
    <s v="ENX2041"/>
    <s v="A168"/>
    <s v="EMP1016"/>
    <s v="C1509"/>
    <d v="2020-12-15T00:00:00"/>
    <x v="7"/>
    <n v="3"/>
    <n v="1077"/>
    <n v="732"/>
    <n v="1230"/>
    <n v="1783"/>
    <n v="1024"/>
    <x v="44"/>
    <x v="4"/>
    <x v="331"/>
    <x v="5"/>
    <n v="8"/>
    <x v="11"/>
    <x v="1"/>
  </r>
  <r>
    <s v="AX10196"/>
    <s v="ENX2083"/>
    <s v="A152"/>
    <s v="EMP1005"/>
    <s v="C1117"/>
    <d v="2020-12-15T00:00:00"/>
    <x v="59"/>
    <n v="1"/>
    <n v="95"/>
    <n v="61"/>
    <n v="5596"/>
    <n v="9176"/>
    <n v="560"/>
    <x v="56"/>
    <x v="15"/>
    <x v="600"/>
    <x v="2"/>
    <n v="9"/>
    <x v="11"/>
    <x v="1"/>
  </r>
  <r>
    <s v="AX10202"/>
    <s v="ENX2041"/>
    <s v="A173"/>
    <s v="EMP1007"/>
    <s v="C1412"/>
    <d v="2020-12-15T00:00:00"/>
    <x v="7"/>
    <n v="3"/>
    <n v="913"/>
    <n v="584"/>
    <n v="2968"/>
    <n v="4566"/>
    <n v="1839"/>
    <x v="34"/>
    <x v="25"/>
    <x v="515"/>
    <x v="0"/>
    <n v="9"/>
    <x v="11"/>
    <x v="1"/>
  </r>
  <r>
    <s v="AX10203"/>
    <s v="ENX2070"/>
    <s v="A116"/>
    <s v="EMP1038"/>
    <s v="C1251"/>
    <d v="2020-12-15T00:00:00"/>
    <x v="40"/>
    <n v="3"/>
    <n v="2353"/>
    <n v="1788"/>
    <n v="2440"/>
    <n v="3342"/>
    <n v="827"/>
    <x v="47"/>
    <x v="19"/>
    <x v="147"/>
    <x v="2"/>
    <n v="9"/>
    <x v="11"/>
    <x v="1"/>
  </r>
  <r>
    <s v="AX10205"/>
    <s v="ENX2042"/>
    <s v="A156"/>
    <s v="EMP1029"/>
    <s v="C1310"/>
    <d v="2020-12-15T00:00:00"/>
    <x v="49"/>
    <n v="1"/>
    <n v="530"/>
    <n v="424"/>
    <n v="1080"/>
    <n v="1742"/>
    <n v="2226"/>
    <x v="55"/>
    <x v="29"/>
    <x v="341"/>
    <x v="3"/>
    <n v="10"/>
    <x v="11"/>
    <x v="1"/>
  </r>
  <r>
    <s v="AX10206"/>
    <s v="ENX2054"/>
    <s v="A133"/>
    <s v="EMP1020"/>
    <s v="C1299"/>
    <d v="2020-12-15T00:00:00"/>
    <x v="12"/>
    <n v="2"/>
    <n v="356"/>
    <n v="292"/>
    <n v="945"/>
    <n v="1889"/>
    <n v="22"/>
    <x v="13"/>
    <x v="42"/>
    <x v="614"/>
    <x v="5"/>
    <n v="11"/>
    <x v="11"/>
    <x v="1"/>
  </r>
  <r>
    <s v="AX10210"/>
    <s v="ENX2051"/>
    <s v="A157"/>
    <s v="EMP1039"/>
    <s v="C1305"/>
    <d v="2020-12-15T00:00:00"/>
    <x v="14"/>
    <n v="1"/>
    <n v="871"/>
    <n v="540"/>
    <n v="1054"/>
    <n v="1405"/>
    <n v="364"/>
    <x v="13"/>
    <x v="24"/>
    <x v="668"/>
    <x v="5"/>
    <n v="11"/>
    <x v="11"/>
    <x v="1"/>
  </r>
  <r>
    <s v="AX10213"/>
    <s v="ENX2049"/>
    <s v="A126"/>
    <s v="EMP1017"/>
    <s v="C1564"/>
    <d v="2020-12-15T00:00:00"/>
    <x v="58"/>
    <n v="1"/>
    <n v="1826"/>
    <n v="1443"/>
    <n v="683"/>
    <n v="1178"/>
    <n v="321"/>
    <x v="72"/>
    <x v="41"/>
    <x v="99"/>
    <x v="1"/>
    <n v="12"/>
    <x v="11"/>
    <x v="1"/>
  </r>
  <r>
    <s v="AX10215"/>
    <s v="ENX2089"/>
    <s v="A127"/>
    <s v="EMP1023"/>
    <s v="C1357"/>
    <d v="2020-12-16T00:00:00"/>
    <x v="89"/>
    <n v="1"/>
    <n v="871"/>
    <n v="540"/>
    <n v="807"/>
    <n v="1467"/>
    <n v="148"/>
    <x v="29"/>
    <x v="40"/>
    <x v="563"/>
    <x v="1"/>
    <n v="12"/>
    <x v="11"/>
    <x v="0"/>
  </r>
  <r>
    <s v="AX10216"/>
    <s v="ENX2037"/>
    <s v="A115"/>
    <s v="EMP1043"/>
    <s v="C1120"/>
    <d v="2020-12-16T00:00:00"/>
    <x v="50"/>
    <n v="1"/>
    <n v="136"/>
    <n v="72"/>
    <n v="1700"/>
    <n v="2180"/>
    <n v="523"/>
    <x v="20"/>
    <x v="42"/>
    <x v="138"/>
    <x v="3"/>
    <n v="4"/>
    <x v="11"/>
    <x v="1"/>
  </r>
  <r>
    <s v="AX10221"/>
    <s v="ENX2022"/>
    <s v="A155"/>
    <s v="EMP1012"/>
    <s v="C1010"/>
    <d v="2020-12-16T00:00:00"/>
    <x v="27"/>
    <n v="2"/>
    <n v="637"/>
    <n v="389"/>
    <n v="5204"/>
    <n v="6348"/>
    <n v="2216"/>
    <x v="40"/>
    <x v="20"/>
    <x v="48"/>
    <x v="5"/>
    <n v="4"/>
    <x v="11"/>
    <x v="1"/>
  </r>
  <r>
    <s v="AX10222"/>
    <s v="ENX2059"/>
    <s v="A155"/>
    <s v="EMP1031"/>
    <s v="C1016"/>
    <d v="2020-12-16T00:00:00"/>
    <x v="97"/>
    <n v="1"/>
    <n v="356"/>
    <n v="292"/>
    <n v="308"/>
    <n v="406"/>
    <n v="565"/>
    <x v="24"/>
    <x v="16"/>
    <x v="651"/>
    <x v="6"/>
    <n v="4"/>
    <x v="11"/>
    <x v="1"/>
  </r>
  <r>
    <s v="AX10223"/>
    <s v="ENX2036"/>
    <s v="A169"/>
    <s v="EMP1023"/>
    <s v="C1198"/>
    <d v="2020-12-16T00:00:00"/>
    <x v="1"/>
    <n v="4"/>
    <n v="356"/>
    <n v="292"/>
    <n v="1072"/>
    <n v="1600"/>
    <n v="431"/>
    <x v="62"/>
    <x v="27"/>
    <x v="790"/>
    <x v="2"/>
    <n v="4"/>
    <x v="11"/>
    <x v="1"/>
  </r>
  <r>
    <s v="AX10226"/>
    <s v="ENX2019"/>
    <s v="A173"/>
    <s v="EMP1003"/>
    <s v="C1791"/>
    <d v="2020-12-16T00:00:00"/>
    <x v="60"/>
    <n v="1"/>
    <n v="1500"/>
    <n v="900"/>
    <n v="420"/>
    <n v="584"/>
    <n v="26"/>
    <x v="39"/>
    <x v="33"/>
    <x v="525"/>
    <x v="4"/>
    <n v="5"/>
    <x v="11"/>
    <x v="1"/>
  </r>
  <r>
    <s v="AX10231"/>
    <s v="ENX2016"/>
    <s v="A115"/>
    <s v="EMP1042"/>
    <s v="C1057"/>
    <d v="2020-12-16T00:00:00"/>
    <x v="6"/>
    <n v="4"/>
    <n v="217"/>
    <n v="171"/>
    <n v="1397"/>
    <n v="1967"/>
    <n v="795"/>
    <x v="52"/>
    <x v="0"/>
    <x v="609"/>
    <x v="2"/>
    <n v="6"/>
    <x v="11"/>
    <x v="1"/>
  </r>
  <r>
    <s v="AX10233"/>
    <s v="ENX2020"/>
    <s v="A151"/>
    <s v="EMP1021"/>
    <s v="C1441"/>
    <d v="2020-12-16T00:00:00"/>
    <x v="18"/>
    <n v="1"/>
    <n v="1972"/>
    <n v="1321"/>
    <n v="1942"/>
    <n v="3596"/>
    <n v="128"/>
    <x v="16"/>
    <x v="35"/>
    <x v="175"/>
    <x v="5"/>
    <n v="6"/>
    <x v="11"/>
    <x v="1"/>
  </r>
  <r>
    <s v="AX10235"/>
    <s v="ENX2006"/>
    <s v="A130"/>
    <s v="EMP1030"/>
    <s v="C1588"/>
    <d v="2020-12-16T00:00:00"/>
    <x v="68"/>
    <n v="3"/>
    <n v="2091"/>
    <n v="1485"/>
    <n v="420"/>
    <n v="584"/>
    <n v="148"/>
    <x v="37"/>
    <x v="22"/>
    <x v="533"/>
    <x v="6"/>
    <n v="7"/>
    <x v="11"/>
    <x v="1"/>
  </r>
  <r>
    <s v="AX10238"/>
    <s v="ENX2038"/>
    <s v="A109"/>
    <s v="EMP1031"/>
    <s v="C1093"/>
    <d v="2020-12-16T00:00:00"/>
    <x v="84"/>
    <n v="2"/>
    <n v="1500"/>
    <n v="900"/>
    <n v="872"/>
    <n v="1743"/>
    <n v="192"/>
    <x v="31"/>
    <x v="5"/>
    <x v="232"/>
    <x v="2"/>
    <n v="7"/>
    <x v="11"/>
    <x v="1"/>
  </r>
  <r>
    <s v="AX10242"/>
    <s v="ENX2017"/>
    <s v="A121"/>
    <s v="EMP1040"/>
    <s v="C1761"/>
    <d v="2020-12-16T00:00:00"/>
    <x v="61"/>
    <n v="1"/>
    <n v="1783"/>
    <n v="1516"/>
    <n v="945"/>
    <n v="1889"/>
    <n v="48"/>
    <x v="1"/>
    <x v="37"/>
    <x v="786"/>
    <x v="3"/>
    <n v="9"/>
    <x v="11"/>
    <x v="1"/>
  </r>
  <r>
    <s v="AX10245"/>
    <s v="ENX2053"/>
    <s v="A118"/>
    <s v="EMP1035"/>
    <s v="C1783"/>
    <d v="2020-12-16T00:00:00"/>
    <x v="33"/>
    <n v="1"/>
    <n v="530"/>
    <n v="424"/>
    <n v="1227"/>
    <n v="2451"/>
    <n v="214"/>
    <x v="3"/>
    <x v="0"/>
    <x v="43"/>
    <x v="1"/>
    <n v="10"/>
    <x v="11"/>
    <x v="1"/>
  </r>
  <r>
    <s v="AX10246"/>
    <s v="ENX2056"/>
    <s v="A105"/>
    <s v="EMP1023"/>
    <s v="C1687"/>
    <d v="2020-12-16T00:00:00"/>
    <x v="64"/>
    <n v="3"/>
    <n v="356"/>
    <n v="292"/>
    <n v="4920"/>
    <n v="7132"/>
    <n v="383"/>
    <x v="45"/>
    <x v="6"/>
    <x v="189"/>
    <x v="6"/>
    <n v="11"/>
    <x v="11"/>
    <x v="1"/>
  </r>
  <r>
    <s v="AX10247"/>
    <s v="ENX2021"/>
    <s v="A138"/>
    <s v="EMP1029"/>
    <s v="C1097"/>
    <d v="2020-12-16T00:00:00"/>
    <x v="77"/>
    <n v="3"/>
    <n v="1022"/>
    <n v="818"/>
    <n v="2421"/>
    <n v="4401"/>
    <n v="406"/>
    <x v="46"/>
    <x v="4"/>
    <x v="778"/>
    <x v="1"/>
    <n v="12"/>
    <x v="11"/>
    <x v="1"/>
  </r>
  <r>
    <s v="AX10256"/>
    <s v="ENX2072"/>
    <s v="A122"/>
    <s v="EMP1034"/>
    <s v="C1303"/>
    <d v="2020-12-16T00:00:00"/>
    <x v="31"/>
    <n v="2"/>
    <n v="112"/>
    <n v="90"/>
    <n v="1044"/>
    <n v="1899"/>
    <n v="64"/>
    <x v="34"/>
    <x v="18"/>
    <x v="98"/>
    <x v="1"/>
    <n v="12"/>
    <x v="11"/>
    <x v="1"/>
  </r>
  <r>
    <s v="AX10264"/>
    <s v="ENX2042"/>
    <s v="A151"/>
    <s v="EMP1012"/>
    <s v="C1384"/>
    <d v="2020-12-16T00:00:00"/>
    <x v="49"/>
    <n v="1"/>
    <n v="123"/>
    <n v="84"/>
    <n v="2734"/>
    <n v="4482"/>
    <n v="68"/>
    <x v="31"/>
    <x v="34"/>
    <x v="185"/>
    <x v="3"/>
    <n v="12"/>
    <x v="11"/>
    <x v="1"/>
  </r>
  <r>
    <s v="AX10266"/>
    <s v="ENX2027"/>
    <s v="A139"/>
    <s v="EMP1025"/>
    <s v="C1650"/>
    <d v="2020-12-17T00:00:00"/>
    <x v="19"/>
    <n v="4"/>
    <n v="1052"/>
    <n v="589"/>
    <n v="2602"/>
    <n v="3174"/>
    <n v="1226"/>
    <x v="19"/>
    <x v="6"/>
    <x v="62"/>
    <x v="6"/>
    <n v="12"/>
    <x v="11"/>
    <x v="0"/>
  </r>
  <r>
    <s v="AX10271"/>
    <s v="ENX2065"/>
    <s v="A110"/>
    <s v="EMP1012"/>
    <s v="C1284"/>
    <d v="2020-12-17T00:00:00"/>
    <x v="56"/>
    <n v="1"/>
    <n v="2283"/>
    <n v="1484"/>
    <n v="1378"/>
    <n v="1887"/>
    <n v="351"/>
    <x v="44"/>
    <x v="30"/>
    <x v="337"/>
    <x v="4"/>
    <n v="1"/>
    <x v="11"/>
    <x v="1"/>
  </r>
  <r>
    <s v="AX10274"/>
    <s v="ENX2018"/>
    <s v="A170"/>
    <s v="EMP1000"/>
    <s v="C1639"/>
    <d v="2020-12-17T00:00:00"/>
    <x v="8"/>
    <n v="3"/>
    <n v="1743"/>
    <n v="872"/>
    <n v="4184"/>
    <n v="6540"/>
    <n v="206"/>
    <x v="20"/>
    <x v="32"/>
    <x v="634"/>
    <x v="6"/>
    <n v="2"/>
    <x v="11"/>
    <x v="1"/>
  </r>
  <r>
    <s v="AX10278"/>
    <s v="ENX2054"/>
    <s v="A112"/>
    <s v="EMP1034"/>
    <s v="C1395"/>
    <d v="2020-12-17T00:00:00"/>
    <x v="12"/>
    <n v="1"/>
    <n v="1848"/>
    <n v="1294"/>
    <n v="342"/>
    <n v="434"/>
    <n v="3580"/>
    <x v="13"/>
    <x v="22"/>
    <x v="423"/>
    <x v="5"/>
    <n v="2"/>
    <x v="11"/>
    <x v="1"/>
  </r>
  <r>
    <s v="AX10279"/>
    <s v="ENX2049"/>
    <s v="A165"/>
    <s v="EMP1028"/>
    <s v="C1554"/>
    <d v="2020-12-17T00:00:00"/>
    <x v="58"/>
    <n v="4"/>
    <n v="800"/>
    <n v="536"/>
    <n v="3669"/>
    <n v="6015"/>
    <n v="1521"/>
    <x v="49"/>
    <x v="6"/>
    <x v="139"/>
    <x v="5"/>
    <n v="6"/>
    <x v="11"/>
    <x v="1"/>
  </r>
  <r>
    <s v="AX10280"/>
    <s v="ENX2098"/>
    <s v="A117"/>
    <s v="EMP1035"/>
    <s v="C1646"/>
    <d v="2020-12-17T00:00:00"/>
    <x v="69"/>
    <n v="4"/>
    <n v="2182"/>
    <n v="1200"/>
    <n v="1200"/>
    <n v="2182"/>
    <n v="1224"/>
    <x v="44"/>
    <x v="10"/>
    <x v="697"/>
    <x v="5"/>
    <n v="8"/>
    <x v="11"/>
    <x v="1"/>
  </r>
  <r>
    <s v="AX10283"/>
    <s v="ENX2039"/>
    <s v="A151"/>
    <s v="EMP1032"/>
    <s v="C1683"/>
    <d v="2020-12-17T00:00:00"/>
    <x v="96"/>
    <n v="2"/>
    <n v="181"/>
    <n v="130"/>
    <n v="1696"/>
    <n v="2120"/>
    <n v="187"/>
    <x v="70"/>
    <x v="26"/>
    <x v="578"/>
    <x v="6"/>
    <n v="11"/>
    <x v="11"/>
    <x v="1"/>
  </r>
  <r>
    <s v="AX10284"/>
    <s v="ENX2028"/>
    <s v="A119"/>
    <s v="EMP1000"/>
    <s v="C1733"/>
    <d v="2020-12-17T00:00:00"/>
    <x v="5"/>
    <n v="4"/>
    <n v="1967"/>
    <n v="1397"/>
    <n v="1572"/>
    <n v="1894"/>
    <n v="204"/>
    <x v="51"/>
    <x v="18"/>
    <x v="358"/>
    <x v="6"/>
    <n v="11"/>
    <x v="11"/>
    <x v="1"/>
  </r>
  <r>
    <s v="AX10291"/>
    <s v="ENX2066"/>
    <s v="A143"/>
    <s v="EMP1005"/>
    <s v="C1789"/>
    <d v="2020-12-18T00:00:00"/>
    <x v="13"/>
    <n v="3"/>
    <n v="1367"/>
    <n v="984"/>
    <n v="2346"/>
    <n v="3724"/>
    <n v="275"/>
    <x v="11"/>
    <x v="22"/>
    <x v="774"/>
    <x v="6"/>
    <n v="1"/>
    <x v="11"/>
    <x v="1"/>
  </r>
  <r>
    <s v="AX10294"/>
    <s v="ENX2006"/>
    <s v="A139"/>
    <s v="EMP1005"/>
    <s v="C1393"/>
    <d v="2020-12-18T00:00:00"/>
    <x v="68"/>
    <n v="1"/>
    <n v="458"/>
    <n v="376"/>
    <n v="1230"/>
    <n v="1783"/>
    <n v="738"/>
    <x v="49"/>
    <x v="27"/>
    <x v="286"/>
    <x v="2"/>
    <n v="4"/>
    <x v="11"/>
    <x v="1"/>
  </r>
  <r>
    <s v="AX10299"/>
    <s v="ENX2022"/>
    <s v="A125"/>
    <s v="EMP1041"/>
    <s v="C1780"/>
    <d v="2020-12-18T00:00:00"/>
    <x v="27"/>
    <n v="2"/>
    <n v="290"/>
    <n v="200"/>
    <n v="1434"/>
    <n v="2658"/>
    <n v="825"/>
    <x v="34"/>
    <x v="35"/>
    <x v="749"/>
    <x v="6"/>
    <n v="4"/>
    <x v="11"/>
    <x v="1"/>
  </r>
  <r>
    <s v="AX10301"/>
    <s v="ENX2079"/>
    <s v="A109"/>
    <s v="EMP1007"/>
    <s v="C1300"/>
    <d v="2020-12-18T00:00:00"/>
    <x v="9"/>
    <n v="3"/>
    <n v="1798"/>
    <n v="971"/>
    <n v="1636"/>
    <n v="3268"/>
    <n v="2613"/>
    <x v="58"/>
    <x v="36"/>
    <x v="374"/>
    <x v="1"/>
    <n v="5"/>
    <x v="11"/>
    <x v="1"/>
  </r>
  <r>
    <s v="AX10305"/>
    <s v="ENX2080"/>
    <s v="A131"/>
    <s v="EMP1028"/>
    <s v="C1448"/>
    <d v="2020-12-18T00:00:00"/>
    <x v="37"/>
    <n v="2"/>
    <n v="1414"/>
    <n v="962"/>
    <n v="634"/>
    <n v="880"/>
    <n v="331"/>
    <x v="71"/>
    <x v="44"/>
    <x v="614"/>
    <x v="0"/>
    <n v="6"/>
    <x v="11"/>
    <x v="1"/>
  </r>
  <r>
    <s v="AX10306"/>
    <s v="ENX2032"/>
    <s v="A171"/>
    <s v="EMP1021"/>
    <s v="C1650"/>
    <d v="2020-12-18T00:00:00"/>
    <x v="47"/>
    <n v="2"/>
    <n v="871"/>
    <n v="540"/>
    <n v="180"/>
    <n v="224"/>
    <n v="660"/>
    <x v="39"/>
    <x v="13"/>
    <x v="503"/>
    <x v="3"/>
    <n v="6"/>
    <x v="11"/>
    <x v="1"/>
  </r>
  <r>
    <s v="AX10314"/>
    <s v="ENX2096"/>
    <s v="A107"/>
    <s v="EMP1034"/>
    <s v="C1712"/>
    <d v="2020-12-18T00:00:00"/>
    <x v="36"/>
    <n v="1"/>
    <n v="951"/>
    <n v="504"/>
    <n v="435"/>
    <n v="530"/>
    <n v="656"/>
    <x v="47"/>
    <x v="8"/>
    <x v="472"/>
    <x v="1"/>
    <n v="7"/>
    <x v="11"/>
    <x v="1"/>
  </r>
  <r>
    <s v="AX10319"/>
    <s v="ENX2016"/>
    <s v="A103"/>
    <s v="EMP1000"/>
    <s v="C1074"/>
    <d v="2020-12-18T00:00:00"/>
    <x v="6"/>
    <n v="1"/>
    <n v="561"/>
    <n v="421"/>
    <n v="1090"/>
    <n v="1380"/>
    <n v="837"/>
    <x v="36"/>
    <x v="42"/>
    <x v="785"/>
    <x v="4"/>
    <n v="8"/>
    <x v="11"/>
    <x v="1"/>
  </r>
  <r>
    <s v="AX10320"/>
    <s v="ENX2016"/>
    <s v="A113"/>
    <s v="EMP1020"/>
    <s v="C1427"/>
    <d v="2020-12-18T00:00:00"/>
    <x v="6"/>
    <n v="2"/>
    <n v="1587"/>
    <n v="1301"/>
    <n v="876"/>
    <n v="1068"/>
    <n v="376"/>
    <x v="59"/>
    <x v="3"/>
    <x v="591"/>
    <x v="5"/>
    <n v="8"/>
    <x v="11"/>
    <x v="1"/>
  </r>
  <r>
    <s v="AX10326"/>
    <s v="ENX2085"/>
    <s v="A112"/>
    <s v="EMP1041"/>
    <s v="C1025"/>
    <d v="2020-12-18T00:00:00"/>
    <x v="29"/>
    <n v="3"/>
    <n v="2283"/>
    <n v="1484"/>
    <n v="510"/>
    <n v="784"/>
    <n v="243"/>
    <x v="37"/>
    <x v="44"/>
    <x v="90"/>
    <x v="2"/>
    <n v="9"/>
    <x v="11"/>
    <x v="1"/>
  </r>
  <r>
    <s v="AX10328"/>
    <s v="ENX2018"/>
    <s v="A126"/>
    <s v="EMP1030"/>
    <s v="C1689"/>
    <d v="2020-12-18T00:00:00"/>
    <x v="8"/>
    <n v="1"/>
    <n v="1887"/>
    <n v="1378"/>
    <n v="424"/>
    <n v="530"/>
    <n v="384"/>
    <x v="3"/>
    <x v="29"/>
    <x v="713"/>
    <x v="3"/>
    <n v="9"/>
    <x v="11"/>
    <x v="1"/>
  </r>
  <r>
    <s v="AX10336"/>
    <s v="ENX2088"/>
    <s v="A108"/>
    <s v="EMP1008"/>
    <s v="C1318"/>
    <d v="2020-12-18T00:00:00"/>
    <x v="48"/>
    <n v="1"/>
    <n v="1077"/>
    <n v="732"/>
    <n v="6140"/>
    <n v="9028"/>
    <n v="1800"/>
    <x v="10"/>
    <x v="6"/>
    <x v="430"/>
    <x v="5"/>
    <n v="10"/>
    <x v="11"/>
    <x v="1"/>
  </r>
  <r>
    <s v="AX10338"/>
    <s v="ENX2037"/>
    <s v="A116"/>
    <s v="EMP1010"/>
    <s v="C1137"/>
    <d v="2020-12-18T00:00:00"/>
    <x v="50"/>
    <n v="4"/>
    <n v="1967"/>
    <n v="1397"/>
    <n v="807"/>
    <n v="1104"/>
    <n v="2832"/>
    <x v="50"/>
    <x v="31"/>
    <x v="646"/>
    <x v="1"/>
    <n v="11"/>
    <x v="11"/>
    <x v="1"/>
  </r>
  <r>
    <s v="AX10340"/>
    <s v="ENX2086"/>
    <s v="A157"/>
    <s v="EMP1007"/>
    <s v="C1251"/>
    <d v="2020-12-18T00:00:00"/>
    <x v="94"/>
    <n v="1"/>
    <n v="1367"/>
    <n v="984"/>
    <n v="421"/>
    <n v="561"/>
    <n v="280"/>
    <x v="26"/>
    <x v="30"/>
    <x v="605"/>
    <x v="6"/>
    <n v="12"/>
    <x v="11"/>
    <x v="1"/>
  </r>
  <r>
    <s v="AX10341"/>
    <s v="ENX2059"/>
    <s v="A133"/>
    <s v="EMP1019"/>
    <s v="C1747"/>
    <d v="2020-12-18T00:00:00"/>
    <x v="97"/>
    <n v="4"/>
    <n v="530"/>
    <n v="435"/>
    <n v="648"/>
    <n v="771"/>
    <n v="90"/>
    <x v="25"/>
    <x v="32"/>
    <x v="78"/>
    <x v="5"/>
    <n v="12"/>
    <x v="11"/>
    <x v="1"/>
  </r>
  <r>
    <s v="AX10345"/>
    <s v="ENX2087"/>
    <s v="A150"/>
    <s v="EMP1015"/>
    <s v="C1772"/>
    <d v="2020-12-18T00:00:00"/>
    <x v="95"/>
    <n v="1"/>
    <n v="1414"/>
    <n v="962"/>
    <n v="291"/>
    <n v="378"/>
    <n v="1128"/>
    <x v="1"/>
    <x v="1"/>
    <x v="151"/>
    <x v="6"/>
    <n v="12"/>
    <x v="11"/>
    <x v="1"/>
  </r>
  <r>
    <s v="AX10347"/>
    <s v="ENX2026"/>
    <s v="A172"/>
    <s v="EMP1024"/>
    <s v="C1217"/>
    <d v="2020-12-19T00:00:00"/>
    <x v="74"/>
    <n v="1"/>
    <n v="545"/>
    <n v="425"/>
    <n v="66"/>
    <n v="105"/>
    <n v="451"/>
    <x v="36"/>
    <x v="31"/>
    <x v="113"/>
    <x v="4"/>
    <n v="12"/>
    <x v="11"/>
    <x v="0"/>
  </r>
  <r>
    <s v="AX10348"/>
    <s v="ENX2018"/>
    <s v="A145"/>
    <s v="EMP1004"/>
    <s v="C1651"/>
    <d v="2020-12-19T00:00:00"/>
    <x v="8"/>
    <n v="2"/>
    <n v="1522"/>
    <n v="791"/>
    <n v="360"/>
    <n v="448"/>
    <n v="528"/>
    <x v="59"/>
    <x v="33"/>
    <x v="756"/>
    <x v="0"/>
    <n v="12"/>
    <x v="11"/>
    <x v="0"/>
  </r>
  <r>
    <s v="AX10352"/>
    <s v="ENX2084"/>
    <s v="A105"/>
    <s v="EMP1038"/>
    <s v="C1506"/>
    <d v="2020-12-19T00:00:00"/>
    <x v="10"/>
    <n v="3"/>
    <n v="2410"/>
    <n v="1518"/>
    <n v="90"/>
    <n v="112"/>
    <n v="51"/>
    <x v="5"/>
    <x v="36"/>
    <x v="123"/>
    <x v="6"/>
    <n v="1"/>
    <x v="11"/>
    <x v="1"/>
  </r>
  <r>
    <s v="AX10353"/>
    <s v="ENX2028"/>
    <s v="A117"/>
    <s v="EMP1029"/>
    <s v="C1137"/>
    <d v="2020-12-19T00:00:00"/>
    <x v="5"/>
    <n v="4"/>
    <n v="35"/>
    <n v="22"/>
    <n v="1223"/>
    <n v="2005"/>
    <n v="3420"/>
    <x v="19"/>
    <x v="26"/>
    <x v="25"/>
    <x v="6"/>
    <n v="1"/>
    <x v="11"/>
    <x v="1"/>
  </r>
  <r>
    <s v="AX10356"/>
    <s v="ENX2081"/>
    <s v="A115"/>
    <s v="EMP1033"/>
    <s v="C1170"/>
    <d v="2020-12-19T00:00:00"/>
    <x v="62"/>
    <n v="1"/>
    <n v="203"/>
    <n v="154"/>
    <n v="455"/>
    <n v="799"/>
    <n v="3300"/>
    <x v="65"/>
    <x v="19"/>
    <x v="276"/>
    <x v="5"/>
    <n v="5"/>
    <x v="11"/>
    <x v="1"/>
  </r>
  <r>
    <s v="AX10358"/>
    <s v="ENX2044"/>
    <s v="A124"/>
    <s v="EMP1039"/>
    <s v="C1089"/>
    <d v="2020-12-19T00:00:00"/>
    <x v="54"/>
    <n v="2"/>
    <n v="1587"/>
    <n v="1301"/>
    <n v="1295"/>
    <n v="1639"/>
    <n v="451"/>
    <x v="7"/>
    <x v="21"/>
    <x v="232"/>
    <x v="6"/>
    <n v="5"/>
    <x v="11"/>
    <x v="1"/>
  </r>
  <r>
    <s v="AX10362"/>
    <s v="ENX2071"/>
    <s v="A121"/>
    <s v="EMP1027"/>
    <s v="C1300"/>
    <d v="2020-12-19T00:00:00"/>
    <x v="92"/>
    <n v="1"/>
    <n v="2410"/>
    <n v="1518"/>
    <n v="3488"/>
    <n v="6972"/>
    <n v="1212"/>
    <x v="16"/>
    <x v="4"/>
    <x v="448"/>
    <x v="5"/>
    <n v="6"/>
    <x v="11"/>
    <x v="1"/>
  </r>
  <r>
    <s v="AX10363"/>
    <s v="ENX2031"/>
    <s v="A152"/>
    <s v="EMP1039"/>
    <s v="C1206"/>
    <d v="2020-12-19T00:00:00"/>
    <x v="88"/>
    <n v="3"/>
    <n v="217"/>
    <n v="171"/>
    <n v="561"/>
    <n v="684"/>
    <n v="107"/>
    <x v="12"/>
    <x v="8"/>
    <x v="287"/>
    <x v="0"/>
    <n v="6"/>
    <x v="11"/>
    <x v="1"/>
  </r>
  <r>
    <s v="AX10364"/>
    <s v="ENX2080"/>
    <s v="A136"/>
    <s v="EMP1004"/>
    <s v="C1216"/>
    <d v="2020-12-19T00:00:00"/>
    <x v="37"/>
    <n v="3"/>
    <n v="1526"/>
    <n v="1251"/>
    <n v="1684"/>
    <n v="2244"/>
    <n v="660"/>
    <x v="51"/>
    <x v="31"/>
    <x v="668"/>
    <x v="5"/>
    <n v="7"/>
    <x v="11"/>
    <x v="1"/>
  </r>
  <r>
    <s v="AX10365"/>
    <s v="ENX2015"/>
    <s v="A125"/>
    <s v="EMP1044"/>
    <s v="C1660"/>
    <d v="2020-12-19T00:00:00"/>
    <x v="17"/>
    <n v="4"/>
    <n v="181"/>
    <n v="130"/>
    <n v="1680"/>
    <n v="2336"/>
    <n v="120"/>
    <x v="28"/>
    <x v="11"/>
    <x v="726"/>
    <x v="0"/>
    <n v="7"/>
    <x v="11"/>
    <x v="1"/>
  </r>
  <r>
    <s v="AX10367"/>
    <s v="ENX2096"/>
    <s v="A126"/>
    <s v="EMP1022"/>
    <s v="C1079"/>
    <d v="2020-12-19T00:00:00"/>
    <x v="36"/>
    <n v="3"/>
    <n v="1500"/>
    <n v="900"/>
    <n v="1275"/>
    <n v="1635"/>
    <n v="123"/>
    <x v="19"/>
    <x v="33"/>
    <x v="128"/>
    <x v="5"/>
    <n v="8"/>
    <x v="11"/>
    <x v="1"/>
  </r>
  <r>
    <s v="AX10370"/>
    <s v="ENX2011"/>
    <s v="A159"/>
    <s v="EMP1018"/>
    <s v="C1586"/>
    <d v="2020-12-20T00:00:00"/>
    <x v="81"/>
    <n v="3"/>
    <n v="400"/>
    <n v="208"/>
    <n v="79"/>
    <n v="127"/>
    <n v="696"/>
    <x v="11"/>
    <x v="24"/>
    <x v="531"/>
    <x v="2"/>
    <n v="12"/>
    <x v="11"/>
    <x v="0"/>
  </r>
  <r>
    <s v="AX10372"/>
    <s v="ENX2063"/>
    <s v="A158"/>
    <s v="EMP1009"/>
    <s v="C1166"/>
    <d v="2020-12-20T00:00:00"/>
    <x v="83"/>
    <n v="3"/>
    <n v="2294"/>
    <n v="1399"/>
    <n v="22"/>
    <n v="35"/>
    <n v="344"/>
    <x v="15"/>
    <x v="6"/>
    <x v="114"/>
    <x v="4"/>
    <n v="1"/>
    <x v="11"/>
    <x v="1"/>
  </r>
  <r>
    <s v="AX10373"/>
    <s v="ENX2060"/>
    <s v="A160"/>
    <s v="EMP1035"/>
    <s v="C1773"/>
    <d v="2020-12-20T00:00:00"/>
    <x v="73"/>
    <n v="3"/>
    <n v="1783"/>
    <n v="1516"/>
    <n v="3228"/>
    <n v="5868"/>
    <n v="1032"/>
    <x v="3"/>
    <x v="1"/>
    <x v="294"/>
    <x v="3"/>
    <n v="2"/>
    <x v="11"/>
    <x v="1"/>
  </r>
  <r>
    <s v="AX10377"/>
    <s v="ENX2086"/>
    <s v="A150"/>
    <s v="EMP1006"/>
    <s v="C1010"/>
    <d v="2020-12-20T00:00:00"/>
    <x v="94"/>
    <n v="2"/>
    <n v="1972"/>
    <n v="1321"/>
    <n v="1965"/>
    <n v="2396"/>
    <n v="348"/>
    <x v="15"/>
    <x v="41"/>
    <x v="93"/>
    <x v="3"/>
    <n v="3"/>
    <x v="11"/>
    <x v="1"/>
  </r>
  <r>
    <s v="AX10378"/>
    <s v="ENX2007"/>
    <s v="A131"/>
    <s v="EMP1002"/>
    <s v="C1707"/>
    <d v="2020-12-20T00:00:00"/>
    <x v="63"/>
    <n v="1"/>
    <n v="1671"/>
    <n v="1220"/>
    <n v="1774"/>
    <n v="2464"/>
    <n v="1569"/>
    <x v="72"/>
    <x v="44"/>
    <x v="439"/>
    <x v="5"/>
    <n v="4"/>
    <x v="11"/>
    <x v="1"/>
  </r>
  <r>
    <s v="AX10380"/>
    <s v="ENX2076"/>
    <s v="A125"/>
    <s v="EMP1000"/>
    <s v="C1551"/>
    <d v="2020-12-20T00:00:00"/>
    <x v="15"/>
    <n v="3"/>
    <n v="1725"/>
    <n v="1363"/>
    <n v="2136"/>
    <n v="3388"/>
    <n v="96"/>
    <x v="47"/>
    <x v="36"/>
    <x v="77"/>
    <x v="0"/>
    <n v="4"/>
    <x v="11"/>
    <x v="1"/>
  </r>
  <r>
    <s v="AX10383"/>
    <s v="ENX2040"/>
    <s v="A168"/>
    <s v="EMP1041"/>
    <s v="C1496"/>
    <d v="2020-12-20T00:00:00"/>
    <x v="4"/>
    <n v="3"/>
    <n v="1022"/>
    <n v="818"/>
    <n v="624"/>
    <n v="945"/>
    <n v="206"/>
    <x v="26"/>
    <x v="0"/>
    <x v="641"/>
    <x v="5"/>
    <n v="5"/>
    <x v="11"/>
    <x v="1"/>
  </r>
  <r>
    <s v="AX10390"/>
    <s v="ENX2011"/>
    <s v="A120"/>
    <s v="EMP1041"/>
    <s v="C1021"/>
    <d v="2020-12-20T00:00:00"/>
    <x v="81"/>
    <n v="1"/>
    <n v="2353"/>
    <n v="1788"/>
    <n v="3352"/>
    <n v="4412"/>
    <n v="1014"/>
    <x v="1"/>
    <x v="17"/>
    <x v="162"/>
    <x v="1"/>
    <n v="5"/>
    <x v="11"/>
    <x v="1"/>
  </r>
  <r>
    <s v="AX10395"/>
    <s v="ENX2085"/>
    <s v="A125"/>
    <s v="EMP1024"/>
    <s v="C1724"/>
    <d v="2020-12-20T00:00:00"/>
    <x v="29"/>
    <n v="2"/>
    <n v="1353"/>
    <n v="947"/>
    <n v="873"/>
    <n v="1134"/>
    <n v="1462"/>
    <x v="70"/>
    <x v="26"/>
    <x v="583"/>
    <x v="4"/>
    <n v="6"/>
    <x v="11"/>
    <x v="1"/>
  </r>
  <r>
    <s v="AX10396"/>
    <s v="ENX2044"/>
    <s v="A158"/>
    <s v="EMP1006"/>
    <s v="C1787"/>
    <d v="2020-12-20T00:00:00"/>
    <x v="54"/>
    <n v="3"/>
    <n v="1077"/>
    <n v="732"/>
    <n v="716"/>
    <n v="1192"/>
    <n v="137"/>
    <x v="71"/>
    <x v="37"/>
    <x v="177"/>
    <x v="3"/>
    <n v="6"/>
    <x v="11"/>
    <x v="1"/>
  </r>
  <r>
    <s v="AX10399"/>
    <s v="ENX2084"/>
    <s v="A128"/>
    <s v="EMP1017"/>
    <s v="C1729"/>
    <d v="2020-12-20T00:00:00"/>
    <x v="10"/>
    <n v="3"/>
    <n v="530"/>
    <n v="435"/>
    <n v="387"/>
    <n v="667"/>
    <n v="424"/>
    <x v="56"/>
    <x v="7"/>
    <x v="195"/>
    <x v="0"/>
    <n v="7"/>
    <x v="11"/>
    <x v="1"/>
  </r>
  <r>
    <s v="AX10400"/>
    <s v="ENX2038"/>
    <s v="A122"/>
    <s v="EMP1030"/>
    <s v="C1612"/>
    <d v="2020-12-20T00:00:00"/>
    <x v="84"/>
    <n v="4"/>
    <n v="1798"/>
    <n v="971"/>
    <n v="1364"/>
    <n v="2676"/>
    <n v="589"/>
    <x v="11"/>
    <x v="25"/>
    <x v="7"/>
    <x v="3"/>
    <n v="8"/>
    <x v="11"/>
    <x v="1"/>
  </r>
  <r>
    <s v="AX10401"/>
    <s v="ENX2019"/>
    <s v="A171"/>
    <s v="EMP1017"/>
    <s v="C1227"/>
    <d v="2020-12-20T00:00:00"/>
    <x v="60"/>
    <n v="2"/>
    <n v="1889"/>
    <n v="945"/>
    <n v="589"/>
    <n v="1052"/>
    <n v="106"/>
    <x v="67"/>
    <x v="8"/>
    <x v="574"/>
    <x v="5"/>
    <n v="8"/>
    <x v="11"/>
    <x v="1"/>
  </r>
  <r>
    <s v="AX10403"/>
    <s v="ENX2041"/>
    <s v="A163"/>
    <s v="EMP1014"/>
    <s v="C1070"/>
    <d v="2020-12-20T00:00:00"/>
    <x v="7"/>
    <n v="1"/>
    <n v="378"/>
    <n v="291"/>
    <n v="2336"/>
    <n v="3652"/>
    <n v="1662"/>
    <x v="10"/>
    <x v="14"/>
    <x v="286"/>
    <x v="1"/>
    <n v="9"/>
    <x v="11"/>
    <x v="1"/>
  </r>
  <r>
    <s v="AX10408"/>
    <s v="ENX2069"/>
    <s v="A137"/>
    <s v="EMP1009"/>
    <s v="C1578"/>
    <d v="2020-12-20T00:00:00"/>
    <x v="46"/>
    <n v="1"/>
    <n v="556"/>
    <n v="395"/>
    <n v="1230"/>
    <n v="1783"/>
    <n v="944"/>
    <x v="50"/>
    <x v="22"/>
    <x v="646"/>
    <x v="6"/>
    <n v="9"/>
    <x v="11"/>
    <x v="1"/>
  </r>
  <r>
    <s v="AX10413"/>
    <s v="ENX2000"/>
    <s v="A124"/>
    <s v="EMP1009"/>
    <s v="C1532"/>
    <d v="2020-12-20T00:00:00"/>
    <x v="98"/>
    <n v="4"/>
    <n v="1414"/>
    <n v="962"/>
    <n v="1046"/>
    <n v="1635"/>
    <n v="192"/>
    <x v="50"/>
    <x v="19"/>
    <x v="794"/>
    <x v="1"/>
    <n v="12"/>
    <x v="11"/>
    <x v="1"/>
  </r>
  <r>
    <s v="AX10414"/>
    <s v="ENX2043"/>
    <s v="A153"/>
    <s v="EMP1011"/>
    <s v="C1466"/>
    <d v="2020-12-21T00:00:00"/>
    <x v="11"/>
    <n v="1"/>
    <n v="826"/>
    <n v="562"/>
    <n v="200"/>
    <n v="290"/>
    <n v="74"/>
    <x v="1"/>
    <x v="10"/>
    <x v="718"/>
    <x v="1"/>
    <n v="2"/>
    <x v="11"/>
    <x v="1"/>
  </r>
  <r>
    <s v="AX10417"/>
    <s v="ENX2090"/>
    <s v="A106"/>
    <s v="EMP1013"/>
    <s v="C1452"/>
    <d v="2020-12-21T00:00:00"/>
    <x v="55"/>
    <n v="2"/>
    <n v="871"/>
    <n v="540"/>
    <n v="945"/>
    <n v="1889"/>
    <n v="651"/>
    <x v="36"/>
    <x v="2"/>
    <x v="135"/>
    <x v="4"/>
    <n v="3"/>
    <x v="11"/>
    <x v="1"/>
  </r>
  <r>
    <s v="AX10419"/>
    <s v="ENX2017"/>
    <s v="A117"/>
    <s v="EMP1013"/>
    <s v="C1506"/>
    <d v="2020-12-21T00:00:00"/>
    <x v="61"/>
    <n v="1"/>
    <n v="1338"/>
    <n v="682"/>
    <n v="634"/>
    <n v="880"/>
    <n v="651"/>
    <x v="36"/>
    <x v="23"/>
    <x v="188"/>
    <x v="6"/>
    <n v="6"/>
    <x v="11"/>
    <x v="1"/>
  </r>
  <r>
    <s v="AX10420"/>
    <s v="ENX2010"/>
    <s v="A133"/>
    <s v="EMP1001"/>
    <s v="C1149"/>
    <d v="2020-12-21T00:00:00"/>
    <x v="43"/>
    <n v="1"/>
    <n v="1587"/>
    <n v="1301"/>
    <n v="2588"/>
    <n v="3696"/>
    <n v="87"/>
    <x v="8"/>
    <x v="28"/>
    <x v="94"/>
    <x v="1"/>
    <n v="8"/>
    <x v="11"/>
    <x v="1"/>
  </r>
  <r>
    <s v="AX10421"/>
    <s v="ENX2001"/>
    <s v="A103"/>
    <s v="EMP1036"/>
    <s v="C1684"/>
    <d v="2020-12-21T00:00:00"/>
    <x v="93"/>
    <n v="1"/>
    <n v="203"/>
    <n v="154"/>
    <n v="4176"/>
    <n v="7596"/>
    <n v="736"/>
    <x v="39"/>
    <x v="1"/>
    <x v="524"/>
    <x v="6"/>
    <n v="8"/>
    <x v="11"/>
    <x v="1"/>
  </r>
  <r>
    <s v="AX10423"/>
    <s v="ENX2038"/>
    <s v="A157"/>
    <s v="EMP1043"/>
    <s v="C1460"/>
    <d v="2020-12-21T00:00:00"/>
    <x v="84"/>
    <n v="1"/>
    <n v="1494"/>
    <n v="971"/>
    <n v="84"/>
    <n v="123"/>
    <n v="95"/>
    <x v="69"/>
    <x v="12"/>
    <x v="299"/>
    <x v="6"/>
    <n v="10"/>
    <x v="11"/>
    <x v="1"/>
  </r>
  <r>
    <s v="AX10425"/>
    <s v="ENX2098"/>
    <s v="A158"/>
    <s v="EMP1026"/>
    <s v="C1522"/>
    <d v="2020-12-21T00:00:00"/>
    <x v="69"/>
    <n v="1"/>
    <n v="1522"/>
    <n v="791"/>
    <n v="1305"/>
    <n v="1812"/>
    <n v="2613"/>
    <x v="71"/>
    <x v="24"/>
    <x v="331"/>
    <x v="2"/>
    <n v="12"/>
    <x v="11"/>
    <x v="1"/>
  </r>
  <r>
    <s v="AX10426"/>
    <s v="ENX2088"/>
    <s v="A143"/>
    <s v="EMP1032"/>
    <s v="C1601"/>
    <d v="2020-12-21T00:00:00"/>
    <x v="48"/>
    <n v="4"/>
    <n v="817"/>
    <n v="409"/>
    <n v="504"/>
    <n v="951"/>
    <n v="383"/>
    <x v="21"/>
    <x v="20"/>
    <x v="11"/>
    <x v="4"/>
    <n v="12"/>
    <x v="11"/>
    <x v="1"/>
  </r>
  <r>
    <s v="AX10429"/>
    <s v="ENX2014"/>
    <s v="A130"/>
    <s v="EMP1034"/>
    <s v="C1798"/>
    <d v="2020-12-22T00:00:00"/>
    <x v="67"/>
    <n v="3"/>
    <n v="1119"/>
    <n v="683"/>
    <n v="1556"/>
    <n v="2548"/>
    <n v="492"/>
    <x v="70"/>
    <x v="34"/>
    <x v="308"/>
    <x v="6"/>
    <n v="2"/>
    <x v="11"/>
    <x v="1"/>
  </r>
  <r>
    <s v="AX10430"/>
    <s v="ENX2026"/>
    <s v="A101"/>
    <s v="EMP1037"/>
    <s v="C1150"/>
    <d v="2020-12-22T00:00:00"/>
    <x v="74"/>
    <n v="1"/>
    <n v="1809"/>
    <n v="1067"/>
    <n v="1046"/>
    <n v="1635"/>
    <n v="1790"/>
    <x v="32"/>
    <x v="20"/>
    <x v="309"/>
    <x v="0"/>
    <n v="3"/>
    <x v="11"/>
    <x v="1"/>
  </r>
  <r>
    <s v="AX10431"/>
    <s v="ENX2002"/>
    <s v="A129"/>
    <s v="EMP1005"/>
    <s v="C1112"/>
    <d v="2020-12-22T00:00:00"/>
    <x v="100"/>
    <n v="1"/>
    <n v="2410"/>
    <n v="1518"/>
    <n v="562"/>
    <n v="826"/>
    <n v="1964"/>
    <x v="13"/>
    <x v="3"/>
    <x v="254"/>
    <x v="5"/>
    <n v="4"/>
    <x v="11"/>
    <x v="1"/>
  </r>
  <r>
    <s v="AX10434"/>
    <s v="ENX2079"/>
    <s v="A117"/>
    <s v="EMP1000"/>
    <s v="C1198"/>
    <d v="2020-12-22T00:00:00"/>
    <x v="9"/>
    <n v="1"/>
    <n v="1671"/>
    <n v="1220"/>
    <n v="1046"/>
    <n v="1635"/>
    <n v="2624"/>
    <x v="6"/>
    <x v="33"/>
    <x v="597"/>
    <x v="1"/>
    <n v="4"/>
    <x v="11"/>
    <x v="1"/>
  </r>
  <r>
    <s v="AX10438"/>
    <s v="ENX2081"/>
    <s v="A162"/>
    <s v="EMP1016"/>
    <s v="C1747"/>
    <d v="2020-12-22T00:00:00"/>
    <x v="62"/>
    <n v="1"/>
    <n v="530"/>
    <n v="424"/>
    <n v="1305"/>
    <n v="1812"/>
    <n v="1212"/>
    <x v="0"/>
    <x v="42"/>
    <x v="58"/>
    <x v="3"/>
    <n v="5"/>
    <x v="11"/>
    <x v="1"/>
  </r>
  <r>
    <s v="AX10440"/>
    <s v="ENX2020"/>
    <s v="A146"/>
    <s v="EMP1007"/>
    <s v="C1149"/>
    <d v="2020-12-22T00:00:00"/>
    <x v="18"/>
    <n v="4"/>
    <n v="1338"/>
    <n v="682"/>
    <n v="1397"/>
    <n v="1967"/>
    <n v="729"/>
    <x v="29"/>
    <x v="22"/>
    <x v="538"/>
    <x v="4"/>
    <n v="5"/>
    <x v="11"/>
    <x v="1"/>
  </r>
  <r>
    <s v="AX10443"/>
    <s v="ENX2057"/>
    <s v="A172"/>
    <s v="EMP1014"/>
    <s v="C1790"/>
    <d v="2020-12-22T00:00:00"/>
    <x v="78"/>
    <n v="4"/>
    <n v="530"/>
    <n v="424"/>
    <n v="90"/>
    <n v="112"/>
    <n v="1800"/>
    <x v="5"/>
    <x v="33"/>
    <x v="465"/>
    <x v="5"/>
    <n v="5"/>
    <x v="11"/>
    <x v="1"/>
  </r>
  <r>
    <s v="AX10444"/>
    <s v="ENX2034"/>
    <s v="A161"/>
    <s v="EMP1035"/>
    <s v="C1108"/>
    <d v="2020-12-22T00:00:00"/>
    <x v="32"/>
    <n v="1"/>
    <n v="95"/>
    <n v="61"/>
    <n v="947"/>
    <n v="1353"/>
    <n v="560"/>
    <x v="55"/>
    <x v="16"/>
    <x v="31"/>
    <x v="1"/>
    <n v="6"/>
    <x v="11"/>
    <x v="1"/>
  </r>
  <r>
    <s v="AX10445"/>
    <s v="ENX2053"/>
    <s v="A125"/>
    <s v="EMP1034"/>
    <s v="C1363"/>
    <d v="2020-12-22T00:00:00"/>
    <x v="33"/>
    <n v="3"/>
    <n v="545"/>
    <n v="425"/>
    <n v="1234"/>
    <n v="1582"/>
    <n v="95"/>
    <x v="35"/>
    <x v="25"/>
    <x v="644"/>
    <x v="4"/>
    <n v="7"/>
    <x v="11"/>
    <x v="1"/>
  </r>
  <r>
    <s v="AX10447"/>
    <s v="ENX2057"/>
    <s v="A151"/>
    <s v="EMP1043"/>
    <s v="C1414"/>
    <d v="2020-12-22T00:00:00"/>
    <x v="78"/>
    <n v="4"/>
    <n v="1526"/>
    <n v="1251"/>
    <n v="5204"/>
    <n v="6348"/>
    <n v="64"/>
    <x v="19"/>
    <x v="29"/>
    <x v="561"/>
    <x v="6"/>
    <n v="11"/>
    <x v="11"/>
    <x v="1"/>
  </r>
  <r>
    <s v="AX10454"/>
    <s v="ENX2084"/>
    <s v="A131"/>
    <s v="EMP1027"/>
    <s v="C1763"/>
    <d v="2020-12-22T00:00:00"/>
    <x v="10"/>
    <n v="3"/>
    <n v="1278"/>
    <n v="665"/>
    <n v="1054"/>
    <n v="1405"/>
    <n v="1744"/>
    <x v="51"/>
    <x v="18"/>
    <x v="409"/>
    <x v="3"/>
    <n v="12"/>
    <x v="11"/>
    <x v="1"/>
  </r>
  <r>
    <s v="AX10462"/>
    <s v="ENX2034"/>
    <s v="A129"/>
    <s v="EMP1026"/>
    <s v="C1124"/>
    <d v="2020-12-23T00:00:00"/>
    <x v="32"/>
    <n v="2"/>
    <n v="123"/>
    <n v="84"/>
    <n v="2642"/>
    <n v="3944"/>
    <n v="431"/>
    <x v="39"/>
    <x v="30"/>
    <x v="520"/>
    <x v="5"/>
    <n v="12"/>
    <x v="11"/>
    <x v="0"/>
  </r>
  <r>
    <s v="AX10464"/>
    <s v="ENX2011"/>
    <s v="A144"/>
    <s v="EMP1012"/>
    <s v="C1777"/>
    <d v="2020-12-23T00:00:00"/>
    <x v="81"/>
    <n v="1"/>
    <n v="951"/>
    <n v="504"/>
    <n v="1397"/>
    <n v="1967"/>
    <n v="49"/>
    <x v="38"/>
    <x v="1"/>
    <x v="84"/>
    <x v="1"/>
    <n v="1"/>
    <x v="11"/>
    <x v="1"/>
  </r>
  <r>
    <s v="AX10465"/>
    <s v="ENX2011"/>
    <s v="A127"/>
    <s v="EMP1009"/>
    <s v="C1146"/>
    <d v="2020-12-23T00:00:00"/>
    <x v="81"/>
    <n v="2"/>
    <n v="556"/>
    <n v="395"/>
    <n v="816"/>
    <n v="1008"/>
    <n v="204"/>
    <x v="2"/>
    <x v="30"/>
    <x v="191"/>
    <x v="2"/>
    <n v="4"/>
    <x v="11"/>
    <x v="1"/>
  </r>
  <r>
    <s v="AX10466"/>
    <s v="ENX2029"/>
    <s v="A127"/>
    <s v="EMP1010"/>
    <s v="C1561"/>
    <d v="2020-12-23T00:00:00"/>
    <x v="3"/>
    <n v="1"/>
    <n v="181"/>
    <n v="130"/>
    <n v="79"/>
    <n v="127"/>
    <n v="1598"/>
    <x v="68"/>
    <x v="38"/>
    <x v="558"/>
    <x v="2"/>
    <n v="4"/>
    <x v="11"/>
    <x v="1"/>
  </r>
  <r>
    <s v="AX10467"/>
    <s v="ENX2040"/>
    <s v="A167"/>
    <s v="EMP1001"/>
    <s v="C1474"/>
    <d v="2020-12-23T00:00:00"/>
    <x v="4"/>
    <n v="1"/>
    <n v="2464"/>
    <n v="1774"/>
    <n v="1896"/>
    <n v="2495"/>
    <n v="96"/>
    <x v="73"/>
    <x v="11"/>
    <x v="292"/>
    <x v="5"/>
    <n v="6"/>
    <x v="11"/>
    <x v="1"/>
  </r>
  <r>
    <s v="AX10469"/>
    <s v="ENX2031"/>
    <s v="A120"/>
    <s v="EMP1020"/>
    <s v="C1195"/>
    <d v="2020-12-23T00:00:00"/>
    <x v="88"/>
    <n v="4"/>
    <n v="880"/>
    <n v="634"/>
    <n v="1301"/>
    <n v="1587"/>
    <n v="436"/>
    <x v="32"/>
    <x v="34"/>
    <x v="534"/>
    <x v="1"/>
    <n v="7"/>
    <x v="11"/>
    <x v="1"/>
  </r>
  <r>
    <s v="AX10474"/>
    <s v="ENX2040"/>
    <s v="A144"/>
    <s v="EMP1010"/>
    <s v="C1244"/>
    <d v="2020-12-23T00:00:00"/>
    <x v="4"/>
    <n v="3"/>
    <n v="1494"/>
    <n v="971"/>
    <n v="4892"/>
    <n v="8020"/>
    <n v="406"/>
    <x v="61"/>
    <x v="36"/>
    <x v="445"/>
    <x v="5"/>
    <n v="8"/>
    <x v="11"/>
    <x v="1"/>
  </r>
  <r>
    <s v="AX10475"/>
    <s v="ENX2084"/>
    <s v="A108"/>
    <s v="EMP1041"/>
    <s v="C1360"/>
    <d v="2020-12-23T00:00:00"/>
    <x v="10"/>
    <n v="3"/>
    <n v="1809"/>
    <n v="1067"/>
    <n v="1942"/>
    <n v="3596"/>
    <n v="534"/>
    <x v="44"/>
    <x v="11"/>
    <x v="108"/>
    <x v="6"/>
    <n v="9"/>
    <x v="11"/>
    <x v="1"/>
  </r>
  <r>
    <s v="AX10479"/>
    <s v="ENX2041"/>
    <s v="A125"/>
    <s v="EMP1026"/>
    <s v="C1763"/>
    <d v="2020-12-23T00:00:00"/>
    <x v="7"/>
    <n v="2"/>
    <n v="2241"/>
    <n v="1367"/>
    <n v="130"/>
    <n v="181"/>
    <n v="64"/>
    <x v="52"/>
    <x v="27"/>
    <x v="670"/>
    <x v="6"/>
    <n v="9"/>
    <x v="11"/>
    <x v="1"/>
  </r>
  <r>
    <s v="AX10480"/>
    <s v="ENX2095"/>
    <s v="A152"/>
    <s v="EMP1032"/>
    <s v="C1264"/>
    <d v="2020-12-23T00:00:00"/>
    <x v="42"/>
    <n v="3"/>
    <n v="356"/>
    <n v="292"/>
    <n v="1484"/>
    <n v="2283"/>
    <n v="1485"/>
    <x v="68"/>
    <x v="42"/>
    <x v="679"/>
    <x v="5"/>
    <n v="9"/>
    <x v="11"/>
    <x v="1"/>
  </r>
  <r>
    <s v="AX10482"/>
    <s v="ENX2052"/>
    <s v="A119"/>
    <s v="EMP1040"/>
    <s v="C1197"/>
    <d v="2020-12-24T00:00:00"/>
    <x v="45"/>
    <n v="1"/>
    <n v="847"/>
    <n v="534"/>
    <n v="683"/>
    <n v="1178"/>
    <n v="377"/>
    <x v="28"/>
    <x v="40"/>
    <x v="490"/>
    <x v="5"/>
    <n v="4"/>
    <x v="11"/>
    <x v="1"/>
  </r>
  <r>
    <s v="AX10485"/>
    <s v="ENX2075"/>
    <s v="A168"/>
    <s v="EMP1000"/>
    <s v="C1173"/>
    <d v="2020-12-24T00:00:00"/>
    <x v="35"/>
    <n v="1"/>
    <n v="127"/>
    <n v="79"/>
    <n v="2468"/>
    <n v="3164"/>
    <n v="74"/>
    <x v="57"/>
    <x v="24"/>
    <x v="444"/>
    <x v="2"/>
    <n v="4"/>
    <x v="11"/>
    <x v="1"/>
  </r>
  <r>
    <s v="AX10486"/>
    <s v="ENX2046"/>
    <s v="A150"/>
    <s v="EMP1037"/>
    <s v="C1758"/>
    <d v="2020-12-24T00:00:00"/>
    <x v="38"/>
    <n v="1"/>
    <n v="637"/>
    <n v="389"/>
    <n v="168"/>
    <n v="246"/>
    <n v="3072"/>
    <x v="59"/>
    <x v="6"/>
    <x v="141"/>
    <x v="3"/>
    <n v="4"/>
    <x v="11"/>
    <x v="1"/>
  </r>
  <r>
    <s v="AX10487"/>
    <s v="ENX2091"/>
    <s v="A124"/>
    <s v="EMP1007"/>
    <s v="C1521"/>
    <d v="2020-12-24T00:00:00"/>
    <x v="39"/>
    <n v="3"/>
    <n v="1353"/>
    <n v="947"/>
    <n v="971"/>
    <n v="1798"/>
    <n v="1353"/>
    <x v="15"/>
    <x v="12"/>
    <x v="698"/>
    <x v="4"/>
    <n v="5"/>
    <x v="11"/>
    <x v="1"/>
  </r>
  <r>
    <s v="AX10488"/>
    <s v="ENX2028"/>
    <s v="A121"/>
    <s v="EMP1012"/>
    <s v="C1375"/>
    <d v="2020-12-24T00:00:00"/>
    <x v="5"/>
    <n v="1"/>
    <n v="1582"/>
    <n v="1234"/>
    <n v="200"/>
    <n v="290"/>
    <n v="87"/>
    <x v="42"/>
    <x v="35"/>
    <x v="705"/>
    <x v="6"/>
    <n v="6"/>
    <x v="11"/>
    <x v="1"/>
  </r>
  <r>
    <s v="AX10490"/>
    <s v="ENX2089"/>
    <s v="A135"/>
    <s v="EMP1027"/>
    <s v="C1030"/>
    <d v="2020-12-24T00:00:00"/>
    <x v="89"/>
    <n v="4"/>
    <n v="2497"/>
    <n v="1473"/>
    <n v="360"/>
    <n v="448"/>
    <n v="408"/>
    <x v="38"/>
    <x v="30"/>
    <x v="61"/>
    <x v="2"/>
    <n v="8"/>
    <x v="11"/>
    <x v="1"/>
  </r>
  <r>
    <s v="AX10496"/>
    <s v="ENX2076"/>
    <s v="A129"/>
    <s v="EMP1009"/>
    <s v="C1419"/>
    <d v="2020-12-24T00:00:00"/>
    <x v="15"/>
    <n v="1"/>
    <n v="2257"/>
    <n v="1535"/>
    <n v="840"/>
    <n v="1168"/>
    <n v="164"/>
    <x v="3"/>
    <x v="37"/>
    <x v="13"/>
    <x v="2"/>
    <n v="9"/>
    <x v="11"/>
    <x v="1"/>
  </r>
  <r>
    <s v="AX10498"/>
    <s v="ENX2061"/>
    <s v="A148"/>
    <s v="EMP1001"/>
    <s v="C1392"/>
    <d v="2020-12-24T00:00:00"/>
    <x v="72"/>
    <n v="1"/>
    <n v="1587"/>
    <n v="1301"/>
    <n v="732"/>
    <n v="1077"/>
    <n v="288"/>
    <x v="72"/>
    <x v="28"/>
    <x v="417"/>
    <x v="6"/>
    <n v="9"/>
    <x v="11"/>
    <x v="1"/>
  </r>
  <r>
    <s v="AX10499"/>
    <s v="ENX2027"/>
    <s v="A138"/>
    <s v="EMP1031"/>
    <s v="C1275"/>
    <d v="2020-12-24T00:00:00"/>
    <x v="19"/>
    <n v="1"/>
    <n v="637"/>
    <n v="389"/>
    <n v="455"/>
    <n v="799"/>
    <n v="222"/>
    <x v="0"/>
    <x v="26"/>
    <x v="398"/>
    <x v="0"/>
    <n v="10"/>
    <x v="11"/>
    <x v="1"/>
  </r>
  <r>
    <s v="AX10503"/>
    <s v="ENX2009"/>
    <s v="A130"/>
    <s v="EMP1024"/>
    <s v="C1362"/>
    <d v="2020-12-24T00:00:00"/>
    <x v="75"/>
    <n v="1"/>
    <n v="181"/>
    <n v="130"/>
    <n v="1608"/>
    <n v="2400"/>
    <n v="1839"/>
    <x v="41"/>
    <x v="23"/>
    <x v="383"/>
    <x v="0"/>
    <n v="11"/>
    <x v="11"/>
    <x v="1"/>
  </r>
  <r>
    <s v="AX10511"/>
    <s v="ENX2095"/>
    <s v="A143"/>
    <s v="EMP1039"/>
    <s v="C1192"/>
    <d v="2020-12-24T00:00:00"/>
    <x v="42"/>
    <n v="1"/>
    <n v="667"/>
    <n v="387"/>
    <n v="561"/>
    <n v="684"/>
    <n v="377"/>
    <x v="10"/>
    <x v="18"/>
    <x v="755"/>
    <x v="0"/>
    <n v="12"/>
    <x v="11"/>
    <x v="1"/>
  </r>
  <r>
    <s v="AX10514"/>
    <s v="ENX2053"/>
    <s v="A114"/>
    <s v="EMP1008"/>
    <s v="C1247"/>
    <d v="2020-12-24T00:00:00"/>
    <x v="33"/>
    <n v="2"/>
    <n v="1798"/>
    <n v="971"/>
    <n v="1556"/>
    <n v="2548"/>
    <n v="2565"/>
    <x v="51"/>
    <x v="26"/>
    <x v="586"/>
    <x v="6"/>
    <n v="12"/>
    <x v="11"/>
    <x v="1"/>
  </r>
  <r>
    <s v="AX10515"/>
    <s v="ENX2062"/>
    <s v="A112"/>
    <s v="EMP1039"/>
    <s v="C1318"/>
    <d v="2020-12-24T00:00:00"/>
    <x v="91"/>
    <n v="2"/>
    <n v="1077"/>
    <n v="732"/>
    <n v="450"/>
    <n v="818"/>
    <n v="728"/>
    <x v="66"/>
    <x v="44"/>
    <x v="304"/>
    <x v="4"/>
    <n v="12"/>
    <x v="11"/>
    <x v="1"/>
  </r>
  <r>
    <s v="AX10517"/>
    <s v="ENX2018"/>
    <s v="A140"/>
    <s v="EMP1001"/>
    <s v="C1434"/>
    <d v="2020-12-25T00:00:00"/>
    <x v="8"/>
    <n v="1"/>
    <n v="826"/>
    <n v="562"/>
    <n v="2144"/>
    <n v="3200"/>
    <n v="2346"/>
    <x v="26"/>
    <x v="43"/>
    <x v="377"/>
    <x v="2"/>
    <n v="12"/>
    <x v="11"/>
    <x v="0"/>
  </r>
  <r>
    <s v="AX10520"/>
    <s v="ENX2015"/>
    <s v="A118"/>
    <s v="EMP1002"/>
    <s v="C1635"/>
    <d v="2020-12-25T00:00:00"/>
    <x v="17"/>
    <n v="2"/>
    <n v="217"/>
    <n v="171"/>
    <n v="1800"/>
    <n v="3000"/>
    <n v="140"/>
    <x v="22"/>
    <x v="2"/>
    <x v="684"/>
    <x v="3"/>
    <n v="12"/>
    <x v="11"/>
    <x v="0"/>
  </r>
  <r>
    <s v="AX10522"/>
    <s v="ENX2055"/>
    <s v="A140"/>
    <s v="EMP1030"/>
    <s v="C1003"/>
    <d v="2020-12-25T00:00:00"/>
    <x v="71"/>
    <n v="1"/>
    <n v="95"/>
    <n v="61"/>
    <n v="1485"/>
    <n v="2091"/>
    <n v="870"/>
    <x v="24"/>
    <x v="25"/>
    <x v="162"/>
    <x v="4"/>
    <n v="1"/>
    <x v="11"/>
    <x v="1"/>
  </r>
  <r>
    <s v="AX10524"/>
    <s v="ENX2078"/>
    <s v="A118"/>
    <s v="EMP1022"/>
    <s v="C1088"/>
    <d v="2020-12-25T00:00:00"/>
    <x v="66"/>
    <n v="1"/>
    <n v="392"/>
    <n v="255"/>
    <n v="1516"/>
    <n v="1783"/>
    <n v="286"/>
    <x v="48"/>
    <x v="35"/>
    <x v="425"/>
    <x v="0"/>
    <n v="1"/>
    <x v="11"/>
    <x v="1"/>
  </r>
  <r>
    <s v="AX10529"/>
    <s v="ENX2060"/>
    <s v="A112"/>
    <s v="EMP1015"/>
    <s v="C1708"/>
    <d v="2020-12-25T00:00:00"/>
    <x v="73"/>
    <n v="1"/>
    <n v="1414"/>
    <n v="962"/>
    <n v="4191"/>
    <n v="5901"/>
    <n v="204"/>
    <x v="26"/>
    <x v="3"/>
    <x v="168"/>
    <x v="5"/>
    <n v="2"/>
    <x v="11"/>
    <x v="1"/>
  </r>
  <r>
    <s v="AX10530"/>
    <s v="ENX2052"/>
    <s v="A148"/>
    <s v="EMP1030"/>
    <s v="C1102"/>
    <d v="2020-12-25T00:00:00"/>
    <x v="45"/>
    <n v="2"/>
    <n v="315"/>
    <n v="208"/>
    <n v="624"/>
    <n v="1200"/>
    <n v="64"/>
    <x v="47"/>
    <x v="24"/>
    <x v="710"/>
    <x v="4"/>
    <n v="3"/>
    <x v="11"/>
    <x v="1"/>
  </r>
  <r>
    <s v="AX10532"/>
    <s v="ENX2033"/>
    <s v="A152"/>
    <s v="EMP1018"/>
    <s v="C1421"/>
    <d v="2020-12-25T00:00:00"/>
    <x v="76"/>
    <n v="3"/>
    <n v="1338"/>
    <n v="682"/>
    <n v="504"/>
    <n v="951"/>
    <n v="926"/>
    <x v="53"/>
    <x v="25"/>
    <x v="466"/>
    <x v="5"/>
    <n v="4"/>
    <x v="11"/>
    <x v="1"/>
  </r>
  <r>
    <s v="AX10535"/>
    <s v="ENX2058"/>
    <s v="A138"/>
    <s v="EMP1023"/>
    <s v="C1468"/>
    <d v="2020-12-25T00:00:00"/>
    <x v="53"/>
    <n v="1"/>
    <n v="1022"/>
    <n v="818"/>
    <n v="1363"/>
    <n v="1725"/>
    <n v="322"/>
    <x v="2"/>
    <x v="12"/>
    <x v="186"/>
    <x v="1"/>
    <n v="5"/>
    <x v="11"/>
    <x v="1"/>
  </r>
  <r>
    <s v="AX10537"/>
    <s v="ENX2073"/>
    <s v="A109"/>
    <s v="EMP1021"/>
    <s v="C1659"/>
    <d v="2020-12-25T00:00:00"/>
    <x v="85"/>
    <n v="2"/>
    <n v="2241"/>
    <n v="1367"/>
    <n v="435"/>
    <n v="530"/>
    <n v="248"/>
    <x v="5"/>
    <x v="4"/>
    <x v="30"/>
    <x v="1"/>
    <n v="6"/>
    <x v="11"/>
    <x v="1"/>
  </r>
  <r>
    <s v="AX10538"/>
    <s v="ENX2016"/>
    <s v="A163"/>
    <s v="EMP1038"/>
    <s v="C1443"/>
    <d v="2020-12-25T00:00:00"/>
    <x v="6"/>
    <n v="2"/>
    <n v="1887"/>
    <n v="1378"/>
    <n v="2610"/>
    <n v="3624"/>
    <n v="204"/>
    <x v="8"/>
    <x v="15"/>
    <x v="278"/>
    <x v="2"/>
    <n v="6"/>
    <x v="11"/>
    <x v="1"/>
  </r>
  <r>
    <s v="AX10541"/>
    <s v="ENX2076"/>
    <s v="A169"/>
    <s v="EMP1008"/>
    <s v="C1204"/>
    <d v="2020-12-25T00:00:00"/>
    <x v="15"/>
    <n v="4"/>
    <n v="112"/>
    <n v="90"/>
    <n v="1072"/>
    <n v="1600"/>
    <n v="895"/>
    <x v="72"/>
    <x v="30"/>
    <x v="591"/>
    <x v="0"/>
    <n v="6"/>
    <x v="11"/>
    <x v="1"/>
  </r>
  <r>
    <s v="AX10542"/>
    <s v="ENX2096"/>
    <s v="A135"/>
    <s v="EMP1015"/>
    <s v="C1794"/>
    <d v="2020-12-25T00:00:00"/>
    <x v="36"/>
    <n v="3"/>
    <n v="951"/>
    <n v="504"/>
    <n v="416"/>
    <n v="603"/>
    <n v="153"/>
    <x v="38"/>
    <x v="19"/>
    <x v="766"/>
    <x v="5"/>
    <n v="7"/>
    <x v="11"/>
    <x v="1"/>
  </r>
  <r>
    <s v="AX10547"/>
    <s v="ENX2080"/>
    <s v="A161"/>
    <s v="EMP1013"/>
    <s v="C1017"/>
    <d v="2020-12-25T00:00:00"/>
    <x v="37"/>
    <n v="1"/>
    <n v="1353"/>
    <n v="947"/>
    <n v="956"/>
    <n v="1772"/>
    <n v="384"/>
    <x v="63"/>
    <x v="7"/>
    <x v="789"/>
    <x v="1"/>
    <n v="7"/>
    <x v="11"/>
    <x v="1"/>
  </r>
  <r>
    <s v="AX10550"/>
    <s v="ENX2060"/>
    <s v="A170"/>
    <s v="EMP1036"/>
    <s v="C1575"/>
    <d v="2020-12-25T00:00:00"/>
    <x v="73"/>
    <n v="3"/>
    <n v="871"/>
    <n v="540"/>
    <n v="840"/>
    <n v="1168"/>
    <n v="2624"/>
    <x v="12"/>
    <x v="20"/>
    <x v="59"/>
    <x v="0"/>
    <n v="8"/>
    <x v="11"/>
    <x v="1"/>
  </r>
  <r>
    <s v="AX10552"/>
    <s v="ENX2095"/>
    <s v="A147"/>
    <s v="EMP1027"/>
    <s v="C1466"/>
    <d v="2020-12-25T00:00:00"/>
    <x v="42"/>
    <n v="2"/>
    <n v="667"/>
    <n v="387"/>
    <n v="840"/>
    <n v="1168"/>
    <n v="892"/>
    <x v="7"/>
    <x v="7"/>
    <x v="583"/>
    <x v="4"/>
    <n v="8"/>
    <x v="11"/>
    <x v="1"/>
  </r>
  <r>
    <s v="AX10553"/>
    <s v="ENX2065"/>
    <s v="A135"/>
    <s v="EMP1035"/>
    <s v="C1460"/>
    <d v="2020-12-25T00:00:00"/>
    <x v="56"/>
    <n v="4"/>
    <n v="1278"/>
    <n v="665"/>
    <n v="435"/>
    <n v="530"/>
    <n v="714"/>
    <x v="12"/>
    <x v="14"/>
    <x v="23"/>
    <x v="0"/>
    <n v="11"/>
    <x v="11"/>
    <x v="1"/>
  </r>
  <r>
    <s v="AX10554"/>
    <s v="ENX2001"/>
    <s v="A104"/>
    <s v="EMP1030"/>
    <s v="C1230"/>
    <d v="2020-12-25T00:00:00"/>
    <x v="93"/>
    <n v="1"/>
    <n v="1899"/>
    <n v="1044"/>
    <n v="1223"/>
    <n v="2005"/>
    <n v="689"/>
    <x v="36"/>
    <x v="4"/>
    <x v="354"/>
    <x v="0"/>
    <n v="12"/>
    <x v="11"/>
    <x v="1"/>
  </r>
  <r>
    <s v="AX10557"/>
    <s v="ENX2000"/>
    <s v="A157"/>
    <s v="EMP1029"/>
    <s v="C1701"/>
    <d v="2020-12-26T00:00:00"/>
    <x v="98"/>
    <n v="3"/>
    <n v="458"/>
    <n v="376"/>
    <n v="2734"/>
    <n v="4482"/>
    <n v="651"/>
    <x v="64"/>
    <x v="9"/>
    <x v="753"/>
    <x v="2"/>
    <n v="2"/>
    <x v="11"/>
    <x v="1"/>
  </r>
  <r>
    <s v="AX10559"/>
    <s v="ENX2007"/>
    <s v="A143"/>
    <s v="EMP1017"/>
    <s v="C1265"/>
    <d v="2020-12-26T00:00:00"/>
    <x v="63"/>
    <n v="1"/>
    <n v="1178"/>
    <n v="683"/>
    <n v="435"/>
    <n v="530"/>
    <n v="51"/>
    <x v="70"/>
    <x v="19"/>
    <x v="720"/>
    <x v="4"/>
    <n v="4"/>
    <x v="11"/>
    <x v="1"/>
  </r>
  <r>
    <s v="AX10564"/>
    <s v="ENX2005"/>
    <s v="A153"/>
    <s v="EMP1006"/>
    <s v="C1706"/>
    <d v="2020-12-26T00:00:00"/>
    <x v="79"/>
    <n v="1"/>
    <n v="1566"/>
    <n v="1190"/>
    <n v="2582"/>
    <n v="4782"/>
    <n v="892"/>
    <x v="8"/>
    <x v="24"/>
    <x v="110"/>
    <x v="3"/>
    <n v="4"/>
    <x v="11"/>
    <x v="1"/>
  </r>
  <r>
    <s v="AX10566"/>
    <s v="ENX2031"/>
    <s v="A120"/>
    <s v="EMP1001"/>
    <s v="C1714"/>
    <d v="2020-12-26T00:00:00"/>
    <x v="88"/>
    <n v="1"/>
    <n v="913"/>
    <n v="584"/>
    <n v="1800"/>
    <n v="3000"/>
    <n v="285"/>
    <x v="28"/>
    <x v="12"/>
    <x v="691"/>
    <x v="5"/>
    <n v="5"/>
    <x v="11"/>
    <x v="1"/>
  </r>
  <r>
    <s v="AX10574"/>
    <s v="ENX2057"/>
    <s v="A142"/>
    <s v="EMP1041"/>
    <s v="C1405"/>
    <d v="2020-12-26T00:00:00"/>
    <x v="78"/>
    <n v="1"/>
    <n v="217"/>
    <n v="171"/>
    <n v="2380"/>
    <n v="3132"/>
    <n v="34"/>
    <x v="12"/>
    <x v="24"/>
    <x v="562"/>
    <x v="2"/>
    <n v="6"/>
    <x v="11"/>
    <x v="1"/>
  </r>
  <r>
    <s v="AX10576"/>
    <s v="ENX2058"/>
    <s v="A172"/>
    <s v="EMP1020"/>
    <s v="C1098"/>
    <d v="2020-12-26T00:00:00"/>
    <x v="53"/>
    <n v="1"/>
    <n v="1077"/>
    <n v="732"/>
    <n v="562"/>
    <n v="826"/>
    <n v="137"/>
    <x v="20"/>
    <x v="11"/>
    <x v="710"/>
    <x v="6"/>
    <n v="6"/>
    <x v="11"/>
    <x v="1"/>
  </r>
  <r>
    <s v="AX10578"/>
    <s v="ENX2081"/>
    <s v="A169"/>
    <s v="EMP1002"/>
    <s v="C1708"/>
    <d v="2020-12-26T00:00:00"/>
    <x v="62"/>
    <n v="3"/>
    <n v="203"/>
    <n v="154"/>
    <n v="984"/>
    <n v="1367"/>
    <n v="1224"/>
    <x v="7"/>
    <x v="28"/>
    <x v="366"/>
    <x v="3"/>
    <n v="8"/>
    <x v="11"/>
    <x v="1"/>
  </r>
  <r>
    <s v="AX10580"/>
    <s v="ENX2080"/>
    <s v="A148"/>
    <s v="EMP1035"/>
    <s v="C1598"/>
    <d v="2020-12-26T00:00:00"/>
    <x v="37"/>
    <n v="1"/>
    <n v="1052"/>
    <n v="589"/>
    <n v="1046"/>
    <n v="1635"/>
    <n v="64"/>
    <x v="70"/>
    <x v="44"/>
    <x v="636"/>
    <x v="5"/>
    <n v="12"/>
    <x v="11"/>
    <x v="1"/>
  </r>
  <r>
    <s v="AX10581"/>
    <s v="ENX2072"/>
    <s v="A108"/>
    <s v="EMP1044"/>
    <s v="C1212"/>
    <d v="2020-12-27T00:00:00"/>
    <x v="31"/>
    <n v="4"/>
    <n v="1862"/>
    <n v="1173"/>
    <n v="4452"/>
    <n v="6849"/>
    <n v="274"/>
    <x v="21"/>
    <x v="42"/>
    <x v="772"/>
    <x v="0"/>
    <n v="12"/>
    <x v="11"/>
    <x v="0"/>
  </r>
  <r>
    <s v="AX10586"/>
    <s v="ENX2007"/>
    <s v="A124"/>
    <s v="EMP1020"/>
    <s v="C1631"/>
    <d v="2020-12-27T00:00:00"/>
    <x v="63"/>
    <n v="1"/>
    <n v="1783"/>
    <n v="1230"/>
    <n v="1995"/>
    <n v="3834"/>
    <n v="351"/>
    <x v="68"/>
    <x v="6"/>
    <x v="571"/>
    <x v="6"/>
    <n v="12"/>
    <x v="11"/>
    <x v="0"/>
  </r>
  <r>
    <s v="AX10591"/>
    <s v="ENX2018"/>
    <s v="A119"/>
    <s v="EMP1002"/>
    <s v="C1612"/>
    <d v="2020-12-27T00:00:00"/>
    <x v="8"/>
    <n v="3"/>
    <n v="1103"/>
    <n v="838"/>
    <n v="584"/>
    <n v="913"/>
    <n v="384"/>
    <x v="11"/>
    <x v="12"/>
    <x v="591"/>
    <x v="4"/>
    <n v="1"/>
    <x v="11"/>
    <x v="1"/>
  </r>
  <r>
    <s v="AX10599"/>
    <s v="ENX2076"/>
    <s v="A168"/>
    <s v="EMP1007"/>
    <s v="C1557"/>
    <d v="2020-12-27T00:00:00"/>
    <x v="15"/>
    <n v="3"/>
    <n v="2410"/>
    <n v="1518"/>
    <n v="462"/>
    <n v="609"/>
    <n v="2888"/>
    <x v="7"/>
    <x v="18"/>
    <x v="362"/>
    <x v="4"/>
    <n v="1"/>
    <x v="11"/>
    <x v="1"/>
  </r>
  <r>
    <s v="AX10600"/>
    <s v="ENX2031"/>
    <s v="A131"/>
    <s v="EMP1004"/>
    <s v="C1697"/>
    <d v="2020-12-27T00:00:00"/>
    <x v="88"/>
    <n v="3"/>
    <n v="847"/>
    <n v="534"/>
    <n v="1124"/>
    <n v="1652"/>
    <n v="553"/>
    <x v="41"/>
    <x v="31"/>
    <x v="304"/>
    <x v="5"/>
    <n v="1"/>
    <x v="11"/>
    <x v="1"/>
  </r>
  <r>
    <s v="AX10601"/>
    <s v="ENX2083"/>
    <s v="A139"/>
    <s v="EMP1041"/>
    <s v="C1539"/>
    <d v="2020-12-27T00:00:00"/>
    <x v="59"/>
    <n v="1"/>
    <n v="1351"/>
    <n v="1108"/>
    <n v="208"/>
    <n v="400"/>
    <n v="1484"/>
    <x v="1"/>
    <x v="26"/>
    <x v="8"/>
    <x v="4"/>
    <n v="2"/>
    <x v="11"/>
    <x v="1"/>
  </r>
  <r>
    <s v="AX10602"/>
    <s v="ENX2072"/>
    <s v="A138"/>
    <s v="EMP1036"/>
    <s v="C1423"/>
    <d v="2020-12-27T00:00:00"/>
    <x v="31"/>
    <n v="1"/>
    <n v="1887"/>
    <n v="1378"/>
    <n v="4419"/>
    <n v="7491"/>
    <n v="2166"/>
    <x v="45"/>
    <x v="18"/>
    <x v="501"/>
    <x v="1"/>
    <n v="2"/>
    <x v="11"/>
    <x v="1"/>
  </r>
  <r>
    <s v="AX10604"/>
    <s v="ENX2022"/>
    <s v="A114"/>
    <s v="EMP1004"/>
    <s v="C1786"/>
    <d v="2020-12-27T00:00:00"/>
    <x v="27"/>
    <n v="4"/>
    <n v="545"/>
    <n v="425"/>
    <n v="420"/>
    <n v="584"/>
    <n v="1100"/>
    <x v="58"/>
    <x v="0"/>
    <x v="228"/>
    <x v="0"/>
    <n v="2"/>
    <x v="11"/>
    <x v="1"/>
  </r>
  <r>
    <s v="AX10606"/>
    <s v="ENX2055"/>
    <s v="A124"/>
    <s v="EMP1038"/>
    <s v="C1262"/>
    <d v="2020-12-27T00:00:00"/>
    <x v="71"/>
    <n v="4"/>
    <n v="886"/>
    <n v="478"/>
    <n v="3519"/>
    <n v="5586"/>
    <n v="534"/>
    <x v="23"/>
    <x v="23"/>
    <x v="491"/>
    <x v="3"/>
    <n v="6"/>
    <x v="11"/>
    <x v="1"/>
  </r>
  <r>
    <s v="AX10609"/>
    <s v="ENX2058"/>
    <s v="A113"/>
    <s v="EMP1036"/>
    <s v="C1781"/>
    <d v="2020-12-27T00:00:00"/>
    <x v="53"/>
    <n v="2"/>
    <n v="596"/>
    <n v="358"/>
    <n v="5204"/>
    <n v="6348"/>
    <n v="204"/>
    <x v="35"/>
    <x v="28"/>
    <x v="44"/>
    <x v="2"/>
    <n v="7"/>
    <x v="11"/>
    <x v="1"/>
  </r>
  <r>
    <s v="AX10613"/>
    <s v="ENX2064"/>
    <s v="A160"/>
    <s v="EMP1010"/>
    <s v="C1301"/>
    <d v="2020-12-27T00:00:00"/>
    <x v="25"/>
    <n v="1"/>
    <n v="1494"/>
    <n v="971"/>
    <n v="683"/>
    <n v="1178"/>
    <n v="408"/>
    <x v="34"/>
    <x v="32"/>
    <x v="86"/>
    <x v="4"/>
    <n v="8"/>
    <x v="11"/>
    <x v="1"/>
  </r>
  <r>
    <s v="AX10616"/>
    <s v="ENX2042"/>
    <s v="A134"/>
    <s v="EMP1036"/>
    <s v="C1769"/>
    <d v="2020-12-27T00:00:00"/>
    <x v="49"/>
    <n v="3"/>
    <n v="1635"/>
    <n v="1046"/>
    <n v="342"/>
    <n v="434"/>
    <n v="161"/>
    <x v="1"/>
    <x v="43"/>
    <x v="18"/>
    <x v="2"/>
    <n v="10"/>
    <x v="11"/>
    <x v="1"/>
  </r>
  <r>
    <s v="AX10622"/>
    <s v="ENX2048"/>
    <s v="A103"/>
    <s v="EMP1022"/>
    <s v="C1237"/>
    <d v="2020-12-27T00:00:00"/>
    <x v="34"/>
    <n v="3"/>
    <n v="2241"/>
    <n v="1367"/>
    <n v="5468"/>
    <n v="8964"/>
    <n v="3776"/>
    <x v="53"/>
    <x v="24"/>
    <x v="300"/>
    <x v="1"/>
    <n v="10"/>
    <x v="11"/>
    <x v="1"/>
  </r>
  <r>
    <s v="AX10625"/>
    <s v="ENX2003"/>
    <s v="A170"/>
    <s v="EMP1003"/>
    <s v="C1303"/>
    <d v="2020-12-27T00:00:00"/>
    <x v="22"/>
    <n v="3"/>
    <n v="2464"/>
    <n v="1774"/>
    <n v="3070"/>
    <n v="4514"/>
    <n v="406"/>
    <x v="38"/>
    <x v="43"/>
    <x v="591"/>
    <x v="4"/>
    <n v="12"/>
    <x v="11"/>
    <x v="1"/>
  </r>
  <r>
    <s v="AX10628"/>
    <s v="ENX2034"/>
    <s v="A126"/>
    <s v="EMP1003"/>
    <s v="C1737"/>
    <d v="2020-12-28T00:00:00"/>
    <x v="32"/>
    <n v="1"/>
    <n v="1467"/>
    <n v="807"/>
    <n v="588"/>
    <n v="736"/>
    <n v="1212"/>
    <x v="10"/>
    <x v="38"/>
    <x v="774"/>
    <x v="3"/>
    <n v="1"/>
    <x v="11"/>
    <x v="1"/>
  </r>
  <r>
    <s v="AX10629"/>
    <s v="ENX2011"/>
    <s v="A128"/>
    <s v="EMP1018"/>
    <s v="C1317"/>
    <d v="2020-12-28T00:00:00"/>
    <x v="81"/>
    <n v="2"/>
    <n v="1278"/>
    <n v="665"/>
    <n v="44"/>
    <n v="70"/>
    <n v="1130"/>
    <x v="37"/>
    <x v="30"/>
    <x v="551"/>
    <x v="1"/>
    <n v="2"/>
    <x v="11"/>
    <x v="1"/>
  </r>
  <r>
    <s v="AX10637"/>
    <s v="ENX2051"/>
    <s v="A129"/>
    <s v="EMP1020"/>
    <s v="C1506"/>
    <d v="2020-12-28T00:00:00"/>
    <x v="14"/>
    <n v="1"/>
    <n v="1494"/>
    <n v="971"/>
    <n v="600"/>
    <n v="870"/>
    <n v="4096"/>
    <x v="46"/>
    <x v="41"/>
    <x v="447"/>
    <x v="6"/>
    <n v="2"/>
    <x v="11"/>
    <x v="1"/>
  </r>
  <r>
    <s v="AX10638"/>
    <s v="ENX2017"/>
    <s v="A133"/>
    <s v="EMP1013"/>
    <s v="C1183"/>
    <d v="2020-12-28T00:00:00"/>
    <x v="61"/>
    <n v="3"/>
    <n v="2396"/>
    <n v="1965"/>
    <n v="3783"/>
    <n v="4914"/>
    <n v="161"/>
    <x v="69"/>
    <x v="1"/>
    <x v="38"/>
    <x v="5"/>
    <n v="2"/>
    <x v="11"/>
    <x v="1"/>
  </r>
  <r>
    <s v="AX10639"/>
    <s v="ENX2028"/>
    <s v="A123"/>
    <s v="EMP1031"/>
    <s v="C1688"/>
    <d v="2020-12-28T00:00:00"/>
    <x v="5"/>
    <n v="1"/>
    <n v="1671"/>
    <n v="1220"/>
    <n v="4452"/>
    <n v="6849"/>
    <n v="483"/>
    <x v="66"/>
    <x v="20"/>
    <x v="348"/>
    <x v="5"/>
    <n v="2"/>
    <x v="11"/>
    <x v="1"/>
  </r>
  <r>
    <s v="AX10642"/>
    <s v="ENX2028"/>
    <s v="A146"/>
    <s v="EMP1041"/>
    <s v="C1087"/>
    <d v="2020-12-28T00:00:00"/>
    <x v="5"/>
    <n v="2"/>
    <n v="1367"/>
    <n v="984"/>
    <n v="3484"/>
    <n v="6832"/>
    <n v="34"/>
    <x v="62"/>
    <x v="29"/>
    <x v="541"/>
    <x v="1"/>
    <n v="4"/>
    <x v="11"/>
    <x v="1"/>
  </r>
  <r>
    <s v="AX10645"/>
    <s v="ENX2086"/>
    <s v="A150"/>
    <s v="EMP1026"/>
    <s v="C1425"/>
    <d v="2020-12-28T00:00:00"/>
    <x v="94"/>
    <n v="1"/>
    <n v="1353"/>
    <n v="947"/>
    <n v="1995"/>
    <n v="3834"/>
    <n v="46"/>
    <x v="72"/>
    <x v="44"/>
    <x v="644"/>
    <x v="0"/>
    <n v="4"/>
    <x v="11"/>
    <x v="1"/>
  </r>
  <r>
    <s v="AX10647"/>
    <s v="ENX2080"/>
    <s v="A147"/>
    <s v="EMP1009"/>
    <s v="C1441"/>
    <d v="2020-12-28T00:00:00"/>
    <x v="37"/>
    <n v="1"/>
    <n v="504"/>
    <n v="408"/>
    <n v="984"/>
    <n v="1367"/>
    <n v="246"/>
    <x v="62"/>
    <x v="11"/>
    <x v="645"/>
    <x v="3"/>
    <n v="6"/>
    <x v="11"/>
    <x v="1"/>
  </r>
  <r>
    <s v="AX10658"/>
    <s v="ENX2076"/>
    <s v="A164"/>
    <s v="EMP1042"/>
    <s v="C1518"/>
    <d v="2020-12-28T00:00:00"/>
    <x v="15"/>
    <n v="1"/>
    <n v="1783"/>
    <n v="1516"/>
    <n v="387"/>
    <n v="667"/>
    <n v="722"/>
    <x v="21"/>
    <x v="37"/>
    <x v="623"/>
    <x v="4"/>
    <n v="7"/>
    <x v="11"/>
    <x v="1"/>
  </r>
  <r>
    <s v="AX10660"/>
    <s v="ENX2097"/>
    <s v="A100"/>
    <s v="EMP1015"/>
    <s v="C1250"/>
    <d v="2020-12-28T00:00:00"/>
    <x v="0"/>
    <n v="2"/>
    <n v="1587"/>
    <n v="1301"/>
    <n v="1261"/>
    <n v="1638"/>
    <n v="431"/>
    <x v="43"/>
    <x v="5"/>
    <x v="107"/>
    <x v="6"/>
    <n v="9"/>
    <x v="11"/>
    <x v="1"/>
  </r>
  <r>
    <s v="AX10666"/>
    <s v="ENX2032"/>
    <s v="A138"/>
    <s v="EMP1039"/>
    <s v="C1430"/>
    <d v="2020-12-28T00:00:00"/>
    <x v="47"/>
    <n v="2"/>
    <n v="847"/>
    <n v="534"/>
    <n v="3600"/>
    <n v="6546"/>
    <n v="95"/>
    <x v="39"/>
    <x v="12"/>
    <x v="682"/>
    <x v="5"/>
    <n v="10"/>
    <x v="11"/>
    <x v="1"/>
  </r>
  <r>
    <s v="AX10678"/>
    <s v="ENX2041"/>
    <s v="A104"/>
    <s v="EMP1008"/>
    <s v="C1736"/>
    <d v="2020-12-28T00:00:00"/>
    <x v="7"/>
    <n v="1"/>
    <n v="799"/>
    <n v="455"/>
    <n v="807"/>
    <n v="1467"/>
    <n v="1149"/>
    <x v="19"/>
    <x v="44"/>
    <x v="712"/>
    <x v="2"/>
    <n v="11"/>
    <x v="11"/>
    <x v="1"/>
  </r>
  <r>
    <s v="AX10679"/>
    <s v="ENX2035"/>
    <s v="A102"/>
    <s v="EMP1001"/>
    <s v="C1450"/>
    <d v="2020-12-28T00:00:00"/>
    <x v="26"/>
    <n v="3"/>
    <n v="1639"/>
    <n v="1295"/>
    <n v="421"/>
    <n v="561"/>
    <n v="322"/>
    <x v="8"/>
    <x v="19"/>
    <x v="14"/>
    <x v="4"/>
    <n v="11"/>
    <x v="11"/>
    <x v="1"/>
  </r>
  <r>
    <s v="AX10680"/>
    <s v="ENX2098"/>
    <s v="A162"/>
    <s v="EMP1041"/>
    <s v="C1149"/>
    <d v="2020-12-28T00:00:00"/>
    <x v="69"/>
    <n v="2"/>
    <n v="290"/>
    <n v="200"/>
    <n v="900"/>
    <n v="1500"/>
    <n v="1654"/>
    <x v="58"/>
    <x v="34"/>
    <x v="678"/>
    <x v="0"/>
    <n v="12"/>
    <x v="11"/>
    <x v="1"/>
  </r>
  <r>
    <s v="AX10682"/>
    <s v="ENX2058"/>
    <s v="A121"/>
    <s v="EMP1012"/>
    <s v="C1443"/>
    <d v="2020-12-29T00:00:00"/>
    <x v="53"/>
    <n v="4"/>
    <n v="1826"/>
    <n v="1443"/>
    <n v="376"/>
    <n v="458"/>
    <n v="553"/>
    <x v="45"/>
    <x v="38"/>
    <x v="24"/>
    <x v="0"/>
    <n v="12"/>
    <x v="11"/>
    <x v="0"/>
  </r>
  <r>
    <s v="AX10686"/>
    <s v="ENX2013"/>
    <s v="A143"/>
    <s v="EMP1022"/>
    <s v="C1304"/>
    <d v="2020-12-29T00:00:00"/>
    <x v="70"/>
    <n v="2"/>
    <n v="561"/>
    <n v="421"/>
    <n v="400"/>
    <n v="580"/>
    <n v="1224"/>
    <x v="69"/>
    <x v="42"/>
    <x v="740"/>
    <x v="0"/>
    <n v="12"/>
    <x v="11"/>
    <x v="0"/>
  </r>
  <r>
    <s v="AX10687"/>
    <s v="ENX2066"/>
    <s v="A139"/>
    <s v="EMP1004"/>
    <s v="C1186"/>
    <d v="2020-12-29T00:00:00"/>
    <x v="13"/>
    <n v="3"/>
    <n v="1862"/>
    <n v="1173"/>
    <n v="1614"/>
    <n v="2934"/>
    <n v="1380"/>
    <x v="63"/>
    <x v="28"/>
    <x v="463"/>
    <x v="0"/>
    <n v="1"/>
    <x v="11"/>
    <x v="1"/>
  </r>
  <r>
    <s v="AX10697"/>
    <s v="ENX2070"/>
    <s v="A152"/>
    <s v="EMP1022"/>
    <s v="C1370"/>
    <d v="2020-12-29T00:00:00"/>
    <x v="40"/>
    <n v="1"/>
    <n v="1587"/>
    <n v="1301"/>
    <n v="450"/>
    <n v="818"/>
    <n v="452"/>
    <x v="0"/>
    <x v="2"/>
    <x v="14"/>
    <x v="2"/>
    <n v="2"/>
    <x v="11"/>
    <x v="1"/>
  </r>
  <r>
    <s v="AX10698"/>
    <s v="ENX2021"/>
    <s v="A149"/>
    <s v="EMP1017"/>
    <s v="C1169"/>
    <d v="2020-12-29T00:00:00"/>
    <x v="77"/>
    <n v="1"/>
    <n v="1022"/>
    <n v="818"/>
    <n v="1535"/>
    <n v="2257"/>
    <n v="46"/>
    <x v="5"/>
    <x v="5"/>
    <x v="38"/>
    <x v="1"/>
    <n v="3"/>
    <x v="11"/>
    <x v="1"/>
  </r>
  <r>
    <s v="AX10704"/>
    <s v="ENX2076"/>
    <s v="A105"/>
    <s v="EMP1006"/>
    <s v="C1025"/>
    <d v="2020-12-29T00:00:00"/>
    <x v="15"/>
    <n v="2"/>
    <n v="181"/>
    <n v="130"/>
    <n v="2928"/>
    <n v="4308"/>
    <n v="285"/>
    <x v="47"/>
    <x v="21"/>
    <x v="318"/>
    <x v="1"/>
    <n v="4"/>
    <x v="11"/>
    <x v="1"/>
  </r>
  <r>
    <s v="AX10708"/>
    <s v="ENX2087"/>
    <s v="A111"/>
    <s v="EMP1026"/>
    <s v="C1214"/>
    <d v="2020-12-29T00:00:00"/>
    <x v="95"/>
    <n v="1"/>
    <n v="818"/>
    <n v="450"/>
    <n v="291"/>
    <n v="378"/>
    <n v="2067"/>
    <x v="63"/>
    <x v="35"/>
    <x v="96"/>
    <x v="0"/>
    <n v="4"/>
    <x v="11"/>
    <x v="1"/>
  </r>
  <r>
    <s v="AX10709"/>
    <s v="ENX2083"/>
    <s v="A107"/>
    <s v="EMP1022"/>
    <s v="C1358"/>
    <d v="2020-12-29T00:00:00"/>
    <x v="59"/>
    <n v="1"/>
    <n v="1367"/>
    <n v="984"/>
    <n v="72"/>
    <n v="136"/>
    <n v="369"/>
    <x v="35"/>
    <x v="13"/>
    <x v="590"/>
    <x v="6"/>
    <n v="5"/>
    <x v="11"/>
    <x v="1"/>
  </r>
  <r>
    <s v="AX10713"/>
    <s v="ENX2025"/>
    <s v="A138"/>
    <s v="EMP1036"/>
    <s v="C1762"/>
    <d v="2020-12-29T00:00:00"/>
    <x v="21"/>
    <n v="4"/>
    <n v="1638"/>
    <n v="1261"/>
    <n v="1046"/>
    <n v="1635"/>
    <n v="66"/>
    <x v="59"/>
    <x v="34"/>
    <x v="257"/>
    <x v="6"/>
    <n v="5"/>
    <x v="11"/>
    <x v="1"/>
  </r>
  <r>
    <s v="AX10714"/>
    <s v="ENX2081"/>
    <s v="A154"/>
    <s v="EMP1022"/>
    <s v="C1364"/>
    <d v="2020-12-29T00:00:00"/>
    <x v="62"/>
    <n v="3"/>
    <n v="1052"/>
    <n v="589"/>
    <n v="732"/>
    <n v="1077"/>
    <n v="364"/>
    <x v="53"/>
    <x v="35"/>
    <x v="650"/>
    <x v="5"/>
    <n v="5"/>
    <x v="11"/>
    <x v="1"/>
  </r>
  <r>
    <s v="AX10717"/>
    <s v="ENX2063"/>
    <s v="A127"/>
    <s v="EMP1018"/>
    <s v="C1213"/>
    <d v="2020-12-29T00:00:00"/>
    <x v="83"/>
    <n v="3"/>
    <n v="556"/>
    <n v="395"/>
    <n v="1296"/>
    <n v="1542"/>
    <n v="328"/>
    <x v="9"/>
    <x v="35"/>
    <x v="430"/>
    <x v="2"/>
    <n v="6"/>
    <x v="11"/>
    <x v="1"/>
  </r>
  <r>
    <s v="AX10718"/>
    <s v="ENX2008"/>
    <s v="A152"/>
    <s v="EMP1016"/>
    <s v="C1494"/>
    <d v="2020-12-29T00:00:00"/>
    <x v="24"/>
    <n v="4"/>
    <n v="2241"/>
    <n v="1367"/>
    <n v="624"/>
    <n v="945"/>
    <n v="243"/>
    <x v="47"/>
    <x v="21"/>
    <x v="9"/>
    <x v="0"/>
    <n v="6"/>
    <x v="11"/>
    <x v="1"/>
  </r>
  <r>
    <s v="AX10721"/>
    <s v="ENX2005"/>
    <s v="A127"/>
    <s v="EMP1006"/>
    <s v="C1252"/>
    <d v="2020-12-29T00:00:00"/>
    <x v="79"/>
    <n v="3"/>
    <n v="1809"/>
    <n v="1067"/>
    <n v="1365"/>
    <n v="2397"/>
    <n v="944"/>
    <x v="41"/>
    <x v="26"/>
    <x v="390"/>
    <x v="6"/>
    <n v="6"/>
    <x v="11"/>
    <x v="1"/>
  </r>
  <r>
    <s v="AX10728"/>
    <s v="ENX2033"/>
    <s v="A167"/>
    <s v="EMP1022"/>
    <s v="C1284"/>
    <d v="2020-12-29T00:00:00"/>
    <x v="76"/>
    <n v="1"/>
    <n v="1638"/>
    <n v="1261"/>
    <n v="1443"/>
    <n v="1826"/>
    <n v="238"/>
    <x v="60"/>
    <x v="0"/>
    <x v="772"/>
    <x v="4"/>
    <n v="7"/>
    <x v="11"/>
    <x v="1"/>
  </r>
  <r>
    <s v="AX10732"/>
    <s v="ENX2062"/>
    <s v="A128"/>
    <s v="EMP1000"/>
    <s v="C1313"/>
    <d v="2020-12-29T00:00:00"/>
    <x v="91"/>
    <n v="1"/>
    <n v="1671"/>
    <n v="1220"/>
    <n v="3570"/>
    <n v="4698"/>
    <n v="2888"/>
    <x v="25"/>
    <x v="29"/>
    <x v="211"/>
    <x v="2"/>
    <n v="7"/>
    <x v="11"/>
    <x v="1"/>
  </r>
  <r>
    <s v="AX10734"/>
    <s v="ENX2069"/>
    <s v="A166"/>
    <s v="EMP1042"/>
    <s v="C1262"/>
    <d v="2020-12-29T00:00:00"/>
    <x v="46"/>
    <n v="2"/>
    <n v="127"/>
    <n v="79"/>
    <n v="1301"/>
    <n v="1587"/>
    <n v="1212"/>
    <x v="64"/>
    <x v="30"/>
    <x v="318"/>
    <x v="5"/>
    <n v="8"/>
    <x v="11"/>
    <x v="1"/>
  </r>
  <r>
    <s v="AX10735"/>
    <s v="ENX2059"/>
    <s v="A100"/>
    <s v="EMP1011"/>
    <s v="C1180"/>
    <d v="2020-12-29T00:00:00"/>
    <x v="97"/>
    <n v="1"/>
    <n v="1862"/>
    <n v="1173"/>
    <n v="1090"/>
    <n v="1380"/>
    <n v="46"/>
    <x v="24"/>
    <x v="37"/>
    <x v="180"/>
    <x v="0"/>
    <n v="8"/>
    <x v="11"/>
    <x v="1"/>
  </r>
  <r>
    <s v="AX10736"/>
    <s v="ENX2060"/>
    <s v="A104"/>
    <s v="EMP1014"/>
    <s v="C1024"/>
    <d v="2020-12-29T00:00:00"/>
    <x v="73"/>
    <n v="3"/>
    <n v="2182"/>
    <n v="1200"/>
    <n v="171"/>
    <n v="217"/>
    <n v="187"/>
    <x v="61"/>
    <x v="11"/>
    <x v="524"/>
    <x v="4"/>
    <n v="10"/>
    <x v="11"/>
    <x v="1"/>
  </r>
  <r>
    <s v="AX10738"/>
    <s v="ENX2004"/>
    <s v="A159"/>
    <s v="EMP1009"/>
    <s v="C1410"/>
    <d v="2020-12-29T00:00:00"/>
    <x v="23"/>
    <n v="1"/>
    <n v="1467"/>
    <n v="807"/>
    <n v="4197"/>
    <n v="6882"/>
    <n v="351"/>
    <x v="27"/>
    <x v="9"/>
    <x v="23"/>
    <x v="1"/>
    <n v="10"/>
    <x v="11"/>
    <x v="1"/>
  </r>
  <r>
    <s v="AX10740"/>
    <s v="ENX2024"/>
    <s v="A106"/>
    <s v="EMP1035"/>
    <s v="C1277"/>
    <d v="2020-12-29T00:00:00"/>
    <x v="2"/>
    <n v="1"/>
    <n v="2391"/>
    <n v="1291"/>
    <n v="3702"/>
    <n v="4746"/>
    <n v="34"/>
    <x v="0"/>
    <x v="10"/>
    <x v="616"/>
    <x v="3"/>
    <n v="10"/>
    <x v="11"/>
    <x v="1"/>
  </r>
  <r>
    <s v="AX10742"/>
    <s v="ENX2058"/>
    <s v="A121"/>
    <s v="EMP1003"/>
    <s v="C1651"/>
    <d v="2020-12-29T00:00:00"/>
    <x v="53"/>
    <n v="2"/>
    <n v="35"/>
    <n v="22"/>
    <n v="5936"/>
    <n v="9132"/>
    <n v="408"/>
    <x v="64"/>
    <x v="22"/>
    <x v="562"/>
    <x v="0"/>
    <n v="10"/>
    <x v="11"/>
    <x v="1"/>
  </r>
  <r>
    <s v="AX10746"/>
    <s v="ENX2053"/>
    <s v="A135"/>
    <s v="EMP1034"/>
    <s v="C1164"/>
    <d v="2020-12-29T00:00:00"/>
    <x v="33"/>
    <n v="1"/>
    <n v="545"/>
    <n v="425"/>
    <n v="208"/>
    <n v="400"/>
    <n v="1527"/>
    <x v="62"/>
    <x v="17"/>
    <x v="558"/>
    <x v="5"/>
    <n v="11"/>
    <x v="11"/>
    <x v="1"/>
  </r>
  <r>
    <s v="AX10749"/>
    <s v="ENX2025"/>
    <s v="A112"/>
    <s v="EMP1021"/>
    <s v="C1171"/>
    <d v="2020-12-29T00:00:00"/>
    <x v="21"/>
    <n v="1"/>
    <n v="818"/>
    <n v="450"/>
    <n v="2886"/>
    <n v="4242"/>
    <n v="1968"/>
    <x v="51"/>
    <x v="28"/>
    <x v="388"/>
    <x v="1"/>
    <n v="12"/>
    <x v="11"/>
    <x v="1"/>
  </r>
  <r>
    <s v="AX10751"/>
    <s v="ENX2065"/>
    <s v="A100"/>
    <s v="EMP1030"/>
    <s v="C1690"/>
    <d v="2020-12-30T00:00:00"/>
    <x v="56"/>
    <n v="1"/>
    <n v="1380"/>
    <n v="1090"/>
    <n v="1108"/>
    <n v="1351"/>
    <n v="872"/>
    <x v="30"/>
    <x v="34"/>
    <x v="337"/>
    <x v="6"/>
    <n v="12"/>
    <x v="11"/>
    <x v="0"/>
  </r>
  <r>
    <s v="AX10752"/>
    <s v="ENX2099"/>
    <s v="A161"/>
    <s v="EMP1028"/>
    <s v="C1443"/>
    <d v="2020-12-30T00:00:00"/>
    <x v="52"/>
    <n v="1"/>
    <n v="871"/>
    <n v="540"/>
    <n v="4191"/>
    <n v="5901"/>
    <n v="192"/>
    <x v="1"/>
    <x v="15"/>
    <x v="346"/>
    <x v="6"/>
    <n v="2"/>
    <x v="11"/>
    <x v="1"/>
  </r>
  <r>
    <s v="AX10753"/>
    <s v="ENX2031"/>
    <s v="A152"/>
    <s v="EMP1024"/>
    <s v="C1659"/>
    <d v="2020-12-30T00:00:00"/>
    <x v="88"/>
    <n v="3"/>
    <n v="1467"/>
    <n v="807"/>
    <n v="1261"/>
    <n v="1638"/>
    <n v="243"/>
    <x v="61"/>
    <x v="14"/>
    <x v="260"/>
    <x v="5"/>
    <n v="3"/>
    <x v="11"/>
    <x v="1"/>
  </r>
  <r>
    <s v="AX10754"/>
    <s v="ENX2024"/>
    <s v="A125"/>
    <s v="EMP1016"/>
    <s v="C1240"/>
    <d v="2020-12-30T00:00:00"/>
    <x v="2"/>
    <n v="4"/>
    <n v="596"/>
    <n v="358"/>
    <n v="1301"/>
    <n v="1587"/>
    <n v="68"/>
    <x v="63"/>
    <x v="15"/>
    <x v="402"/>
    <x v="5"/>
    <n v="3"/>
    <x v="11"/>
    <x v="1"/>
  </r>
  <r>
    <s v="AX10755"/>
    <s v="ENX2088"/>
    <s v="A111"/>
    <s v="EMP1023"/>
    <s v="C1621"/>
    <d v="2020-12-30T00:00:00"/>
    <x v="48"/>
    <n v="3"/>
    <n v="1743"/>
    <n v="872"/>
    <n v="72"/>
    <n v="136"/>
    <n v="990"/>
    <x v="58"/>
    <x v="39"/>
    <x v="301"/>
    <x v="1"/>
    <n v="4"/>
    <x v="11"/>
    <x v="1"/>
  </r>
  <r>
    <s v="AX10756"/>
    <s v="ENX2013"/>
    <s v="A135"/>
    <s v="EMP1036"/>
    <s v="C1357"/>
    <d v="2020-12-30T00:00:00"/>
    <x v="70"/>
    <n v="3"/>
    <n v="290"/>
    <n v="200"/>
    <n v="561"/>
    <n v="684"/>
    <n v="827"/>
    <x v="64"/>
    <x v="32"/>
    <x v="675"/>
    <x v="4"/>
    <n v="4"/>
    <x v="11"/>
    <x v="1"/>
  </r>
  <r>
    <s v="AX10758"/>
    <s v="ENX2061"/>
    <s v="A110"/>
    <s v="EMP1040"/>
    <s v="C1715"/>
    <d v="2020-12-30T00:00:00"/>
    <x v="72"/>
    <n v="2"/>
    <n v="2396"/>
    <n v="1965"/>
    <n v="1535"/>
    <n v="2257"/>
    <n v="447"/>
    <x v="63"/>
    <x v="8"/>
    <x v="293"/>
    <x v="2"/>
    <n v="6"/>
    <x v="11"/>
    <x v="1"/>
  </r>
  <r>
    <s v="AX10761"/>
    <s v="ENX2085"/>
    <s v="A152"/>
    <s v="EMP1005"/>
    <s v="C1771"/>
    <d v="2020-12-30T00:00:00"/>
    <x v="29"/>
    <n v="3"/>
    <n v="530"/>
    <n v="424"/>
    <n v="900"/>
    <n v="1500"/>
    <n v="480"/>
    <x v="66"/>
    <x v="10"/>
    <x v="242"/>
    <x v="2"/>
    <n v="6"/>
    <x v="11"/>
    <x v="1"/>
  </r>
  <r>
    <s v="AX10762"/>
    <s v="ENX2009"/>
    <s v="A166"/>
    <s v="EMP1012"/>
    <s v="C1138"/>
    <d v="2020-12-30T00:00:00"/>
    <x v="75"/>
    <n v="3"/>
    <n v="2353"/>
    <n v="1788"/>
    <n v="72"/>
    <n v="136"/>
    <n v="123"/>
    <x v="41"/>
    <x v="29"/>
    <x v="688"/>
    <x v="2"/>
    <n v="6"/>
    <x v="11"/>
    <x v="1"/>
  </r>
  <r>
    <s v="AX10763"/>
    <s v="ENX2039"/>
    <s v="A116"/>
    <s v="EMP1020"/>
    <s v="C1358"/>
    <d v="2020-12-30T00:00:00"/>
    <x v="96"/>
    <n v="1"/>
    <n v="771"/>
    <n v="648"/>
    <n v="3885"/>
    <n v="4917"/>
    <n v="92"/>
    <x v="33"/>
    <x v="18"/>
    <x v="517"/>
    <x v="6"/>
    <n v="7"/>
    <x v="11"/>
    <x v="1"/>
  </r>
  <r>
    <s v="AX10764"/>
    <s v="ENX2083"/>
    <s v="A107"/>
    <s v="EMP1009"/>
    <s v="C1078"/>
    <d v="2020-12-30T00:00:00"/>
    <x v="59"/>
    <n v="1"/>
    <n v="378"/>
    <n v="291"/>
    <n v="984"/>
    <n v="1367"/>
    <n v="267"/>
    <x v="27"/>
    <x v="39"/>
    <x v="550"/>
    <x v="1"/>
    <n v="7"/>
    <x v="11"/>
    <x v="1"/>
  </r>
  <r>
    <s v="AX10767"/>
    <s v="ENX2040"/>
    <s v="A134"/>
    <s v="EMP1025"/>
    <s v="C1006"/>
    <d v="2020-12-30T00:00:00"/>
    <x v="4"/>
    <n v="2"/>
    <n v="1526"/>
    <n v="1251"/>
    <n v="416"/>
    <n v="603"/>
    <n v="782"/>
    <x v="1"/>
    <x v="30"/>
    <x v="112"/>
    <x v="3"/>
    <n v="8"/>
    <x v="11"/>
    <x v="1"/>
  </r>
  <r>
    <s v="AX10770"/>
    <s v="ENX2084"/>
    <s v="A106"/>
    <s v="EMP1011"/>
    <s v="C1043"/>
    <d v="2020-12-30T00:00:00"/>
    <x v="10"/>
    <n v="1"/>
    <n v="1380"/>
    <n v="1090"/>
    <n v="2700"/>
    <n v="4500"/>
    <n v="331"/>
    <x v="18"/>
    <x v="5"/>
    <x v="182"/>
    <x v="5"/>
    <n v="8"/>
    <x v="11"/>
    <x v="1"/>
  </r>
  <r>
    <s v="AX10772"/>
    <s v="ENX2073"/>
    <s v="A118"/>
    <s v="EMP1043"/>
    <s v="C1264"/>
    <d v="2020-12-30T00:00:00"/>
    <x v="85"/>
    <n v="3"/>
    <n v="315"/>
    <n v="208"/>
    <n v="1894"/>
    <n v="2706"/>
    <n v="286"/>
    <x v="14"/>
    <x v="15"/>
    <x v="363"/>
    <x v="3"/>
    <n v="8"/>
    <x v="11"/>
    <x v="1"/>
  </r>
  <r>
    <s v="AX10774"/>
    <s v="ENX2021"/>
    <s v="A166"/>
    <s v="EMP1018"/>
    <s v="C1468"/>
    <d v="2020-12-30T00:00:00"/>
    <x v="77"/>
    <n v="2"/>
    <n v="1500"/>
    <n v="900"/>
    <n v="421"/>
    <n v="561"/>
    <n v="689"/>
    <x v="53"/>
    <x v="33"/>
    <x v="172"/>
    <x v="5"/>
    <n v="9"/>
    <x v="11"/>
    <x v="1"/>
  </r>
  <r>
    <s v="AX10776"/>
    <s v="ENX2097"/>
    <s v="A150"/>
    <s v="EMP1004"/>
    <s v="C1436"/>
    <d v="2020-12-30T00:00:00"/>
    <x v="0"/>
    <n v="2"/>
    <n v="584"/>
    <n v="420"/>
    <n v="1124"/>
    <n v="1652"/>
    <n v="264"/>
    <x v="28"/>
    <x v="14"/>
    <x v="69"/>
    <x v="3"/>
    <n v="10"/>
    <x v="11"/>
    <x v="1"/>
  </r>
  <r>
    <s v="AX10781"/>
    <s v="ENX2015"/>
    <s v="A160"/>
    <s v="EMP1009"/>
    <s v="C1691"/>
    <d v="2020-12-30T00:00:00"/>
    <x v="17"/>
    <n v="2"/>
    <n v="1887"/>
    <n v="1378"/>
    <n v="1890"/>
    <n v="3778"/>
    <n v="74"/>
    <x v="18"/>
    <x v="0"/>
    <x v="708"/>
    <x v="1"/>
    <n v="10"/>
    <x v="11"/>
    <x v="1"/>
  </r>
  <r>
    <s v="AX10782"/>
    <s v="ENX2064"/>
    <s v="A112"/>
    <s v="EMP1029"/>
    <s v="C1617"/>
    <d v="2020-12-30T00:00:00"/>
    <x v="25"/>
    <n v="3"/>
    <n v="1351"/>
    <n v="1108"/>
    <n v="589"/>
    <n v="1052"/>
    <n v="752"/>
    <x v="60"/>
    <x v="5"/>
    <x v="380"/>
    <x v="6"/>
    <n v="11"/>
    <x v="11"/>
    <x v="1"/>
  </r>
  <r>
    <s v="AX10784"/>
    <s v="ENX2086"/>
    <s v="A115"/>
    <s v="EMP1002"/>
    <s v="C1128"/>
    <d v="2020-12-30T00:00:00"/>
    <x v="94"/>
    <n v="1"/>
    <n v="2283"/>
    <n v="1484"/>
    <n v="1220"/>
    <n v="1671"/>
    <n v="280"/>
    <x v="24"/>
    <x v="27"/>
    <x v="32"/>
    <x v="0"/>
    <n v="11"/>
    <x v="11"/>
    <x v="1"/>
  </r>
  <r>
    <s v="AX10785"/>
    <s v="ENX2037"/>
    <s v="A137"/>
    <s v="EMP1012"/>
    <s v="C1175"/>
    <d v="2020-12-31T00:00:00"/>
    <x v="50"/>
    <n v="1"/>
    <n v="817"/>
    <n v="409"/>
    <n v="260"/>
    <n v="362"/>
    <n v="424"/>
    <x v="66"/>
    <x v="31"/>
    <x v="40"/>
    <x v="2"/>
    <n v="12"/>
    <x v="11"/>
    <x v="0"/>
  </r>
  <r>
    <s v="AX10787"/>
    <s v="ENX2051"/>
    <s v="A165"/>
    <s v="EMP1033"/>
    <s v="C1743"/>
    <d v="2020-12-31T00:00:00"/>
    <x v="14"/>
    <n v="4"/>
    <n v="596"/>
    <n v="358"/>
    <n v="1275"/>
    <n v="1635"/>
    <n v="348"/>
    <x v="69"/>
    <x v="37"/>
    <x v="393"/>
    <x v="6"/>
    <n v="12"/>
    <x v="11"/>
    <x v="0"/>
  </r>
  <r>
    <s v="AX10790"/>
    <s v="ENX2045"/>
    <s v="A144"/>
    <s v="EMP1000"/>
    <s v="C1625"/>
    <d v="2020-12-31T00:00:00"/>
    <x v="65"/>
    <n v="3"/>
    <n v="1972"/>
    <n v="1321"/>
    <n v="208"/>
    <n v="315"/>
    <n v="3484"/>
    <x v="68"/>
    <x v="5"/>
    <x v="795"/>
    <x v="3"/>
    <n v="2"/>
    <x v="11"/>
    <x v="1"/>
  </r>
  <r>
    <s v="AX10793"/>
    <s v="ENX2001"/>
    <s v="A126"/>
    <s v="EMP1005"/>
    <s v="C1431"/>
    <d v="2020-12-31T00:00:00"/>
    <x v="93"/>
    <n v="3"/>
    <n v="1414"/>
    <n v="962"/>
    <n v="1464"/>
    <n v="2154"/>
    <n v="812"/>
    <x v="59"/>
    <x v="10"/>
    <x v="461"/>
    <x v="6"/>
    <n v="2"/>
    <x v="11"/>
    <x v="1"/>
  </r>
  <r>
    <s v="AX10795"/>
    <s v="ENX2062"/>
    <s v="A100"/>
    <s v="EMP1021"/>
    <s v="C1306"/>
    <d v="2020-12-31T00:00:00"/>
    <x v="91"/>
    <n v="3"/>
    <n v="771"/>
    <n v="648"/>
    <n v="683"/>
    <n v="1119"/>
    <n v="123"/>
    <x v="20"/>
    <x v="34"/>
    <x v="82"/>
    <x v="2"/>
    <n v="2"/>
    <x v="11"/>
    <x v="1"/>
  </r>
  <r>
    <s v="AX10796"/>
    <s v="ENX2053"/>
    <s v="A143"/>
    <s v="EMP1044"/>
    <s v="C1552"/>
    <d v="2020-12-31T00:00:00"/>
    <x v="33"/>
    <n v="1"/>
    <n v="1743"/>
    <n v="872"/>
    <n v="79"/>
    <n v="127"/>
    <n v="2092"/>
    <x v="7"/>
    <x v="42"/>
    <x v="205"/>
    <x v="0"/>
    <n v="2"/>
    <x v="11"/>
    <x v="1"/>
  </r>
  <r>
    <s v="AX10797"/>
    <s v="ENX2002"/>
    <s v="A100"/>
    <s v="EMP1010"/>
    <s v="C1639"/>
    <d v="2020-12-31T00:00:00"/>
    <x v="100"/>
    <n v="4"/>
    <n v="1887"/>
    <n v="1378"/>
    <n v="4605"/>
    <n v="6771"/>
    <n v="1456"/>
    <x v="19"/>
    <x v="23"/>
    <x v="425"/>
    <x v="4"/>
    <n v="7"/>
    <x v="11"/>
    <x v="1"/>
  </r>
  <r>
    <s v="AX10804"/>
    <s v="ENX2035"/>
    <s v="A171"/>
    <s v="EMP1037"/>
    <s v="C1013"/>
    <d v="2020-12-31T00:00:00"/>
    <x v="26"/>
    <n v="1"/>
    <n v="392"/>
    <n v="255"/>
    <n v="291"/>
    <n v="378"/>
    <n v="267"/>
    <x v="25"/>
    <x v="34"/>
    <x v="576"/>
    <x v="6"/>
    <n v="7"/>
    <x v="11"/>
    <x v="1"/>
  </r>
  <r>
    <s v="AX10805"/>
    <s v="ENX2023"/>
    <s v="A105"/>
    <s v="EMP1034"/>
    <s v="C1382"/>
    <d v="2020-12-31T00:00:00"/>
    <x v="57"/>
    <n v="2"/>
    <n v="127"/>
    <n v="79"/>
    <n v="3600"/>
    <n v="6000"/>
    <n v="3300"/>
    <x v="19"/>
    <x v="34"/>
    <x v="145"/>
    <x v="6"/>
    <n v="8"/>
    <x v="11"/>
    <x v="1"/>
  </r>
  <r>
    <s v="AX10806"/>
    <s v="ENX2059"/>
    <s v="A169"/>
    <s v="EMP1010"/>
    <s v="C1800"/>
    <d v="2020-12-31T00:00:00"/>
    <x v="97"/>
    <n v="4"/>
    <n v="1798"/>
    <n v="971"/>
    <n v="1178"/>
    <n v="2104"/>
    <n v="1035"/>
    <x v="33"/>
    <x v="41"/>
    <x v="64"/>
    <x v="2"/>
    <n v="9"/>
    <x v="11"/>
    <x v="1"/>
  </r>
  <r>
    <s v="AX10809"/>
    <s v="ENX2058"/>
    <s v="A107"/>
    <s v="EMP1024"/>
    <s v="C1432"/>
    <d v="2020-12-31T00:00:00"/>
    <x v="53"/>
    <n v="1"/>
    <n v="530"/>
    <n v="424"/>
    <n v="3669"/>
    <n v="6015"/>
    <n v="1056"/>
    <x v="72"/>
    <x v="27"/>
    <x v="775"/>
    <x v="3"/>
    <n v="11"/>
    <x v="11"/>
    <x v="1"/>
  </r>
  <r>
    <s v="AX10813"/>
    <s v="ENX2025"/>
    <s v="A147"/>
    <s v="EMP1034"/>
    <s v="C1168"/>
    <d v="2021-01-01T00:00:00"/>
    <x v="21"/>
    <n v="1"/>
    <n v="2396"/>
    <n v="1965"/>
    <n v="130"/>
    <n v="181"/>
    <n v="436"/>
    <x v="41"/>
    <x v="44"/>
    <x v="629"/>
    <x v="0"/>
    <n v="10"/>
    <x v="0"/>
    <x v="0"/>
  </r>
  <r>
    <s v="AX10818"/>
    <s v="ENX2049"/>
    <s v="A112"/>
    <s v="EMP1039"/>
    <s v="C1353"/>
    <d v="2021-01-01T00:00:00"/>
    <x v="58"/>
    <n v="1"/>
    <n v="1494"/>
    <n v="971"/>
    <n v="634"/>
    <n v="880"/>
    <n v="1024"/>
    <x v="41"/>
    <x v="6"/>
    <x v="668"/>
    <x v="5"/>
    <n v="10"/>
    <x v="0"/>
    <x v="0"/>
  </r>
  <r>
    <s v="AX10822"/>
    <s v="ENX2017"/>
    <s v="A169"/>
    <s v="EMP1042"/>
    <s v="C1648"/>
    <d v="2021-01-01T00:00:00"/>
    <x v="61"/>
    <n v="3"/>
    <n v="290"/>
    <n v="200"/>
    <n v="4605"/>
    <n v="6771"/>
    <n v="1376"/>
    <x v="5"/>
    <x v="22"/>
    <x v="348"/>
    <x v="6"/>
    <n v="10"/>
    <x v="0"/>
    <x v="0"/>
  </r>
  <r>
    <s v="AX10828"/>
    <s v="ENX2078"/>
    <s v="A125"/>
    <s v="EMP1021"/>
    <s v="C1324"/>
    <d v="2021-01-01T00:00:00"/>
    <x v="66"/>
    <n v="2"/>
    <n v="1467"/>
    <n v="807"/>
    <n v="2440"/>
    <n v="3342"/>
    <n v="1744"/>
    <x v="64"/>
    <x v="11"/>
    <x v="669"/>
    <x v="1"/>
    <n v="10"/>
    <x v="0"/>
    <x v="0"/>
  </r>
  <r>
    <s v="AX10838"/>
    <s v="ENX2100"/>
    <s v="A137"/>
    <s v="EMP1029"/>
    <s v="C1458"/>
    <d v="2021-01-01T00:00:00"/>
    <x v="28"/>
    <n v="1"/>
    <n v="2257"/>
    <n v="1535"/>
    <n v="1161"/>
    <n v="2001"/>
    <n v="599"/>
    <x v="6"/>
    <x v="22"/>
    <x v="124"/>
    <x v="3"/>
    <n v="10"/>
    <x v="0"/>
    <x v="0"/>
  </r>
  <r>
    <s v="AX10840"/>
    <s v="ENX2027"/>
    <s v="A161"/>
    <s v="EMP1022"/>
    <s v="C1536"/>
    <d v="2021-01-01T00:00:00"/>
    <x v="19"/>
    <n v="1"/>
    <n v="1783"/>
    <n v="1516"/>
    <n v="5180"/>
    <n v="6556"/>
    <n v="523"/>
    <x v="15"/>
    <x v="27"/>
    <x v="59"/>
    <x v="6"/>
    <n v="10"/>
    <x v="0"/>
    <x v="0"/>
  </r>
  <r>
    <s v="AX10841"/>
    <s v="ENX2042"/>
    <s v="A106"/>
    <s v="EMP1035"/>
    <s v="C1229"/>
    <d v="2021-01-01T00:00:00"/>
    <x v="49"/>
    <n v="1"/>
    <n v="1972"/>
    <n v="1321"/>
    <n v="1632"/>
    <n v="2016"/>
    <n v="688"/>
    <x v="7"/>
    <x v="41"/>
    <x v="224"/>
    <x v="4"/>
    <n v="11"/>
    <x v="0"/>
    <x v="0"/>
  </r>
  <r>
    <s v="AX10846"/>
    <s v="ENX2095"/>
    <s v="A151"/>
    <s v="EMP1001"/>
    <s v="C1748"/>
    <d v="2021-01-01T00:00:00"/>
    <x v="42"/>
    <n v="1"/>
    <n v="800"/>
    <n v="536"/>
    <n v="2244"/>
    <n v="2736"/>
    <n v="164"/>
    <x v="23"/>
    <x v="21"/>
    <x v="747"/>
    <x v="3"/>
    <n v="12"/>
    <x v="0"/>
    <x v="0"/>
  </r>
  <r>
    <s v="AX10848"/>
    <s v="ENX2017"/>
    <s v="A160"/>
    <s v="EMP1037"/>
    <s v="C1796"/>
    <d v="2021-01-02T00:00:00"/>
    <x v="61"/>
    <n v="1"/>
    <n v="2005"/>
    <n v="1223"/>
    <n v="3915"/>
    <n v="5436"/>
    <n v="322"/>
    <x v="7"/>
    <x v="44"/>
    <x v="531"/>
    <x v="4"/>
    <n v="10"/>
    <x v="0"/>
    <x v="0"/>
  </r>
  <r>
    <s v="AX10849"/>
    <s v="ENX2051"/>
    <s v="A171"/>
    <s v="EMP1029"/>
    <s v="C1628"/>
    <d v="2021-01-02T00:00:00"/>
    <x v="14"/>
    <n v="3"/>
    <n v="392"/>
    <n v="255"/>
    <n v="395"/>
    <n v="556"/>
    <n v="206"/>
    <x v="37"/>
    <x v="42"/>
    <x v="511"/>
    <x v="4"/>
    <n v="10"/>
    <x v="0"/>
    <x v="0"/>
  </r>
  <r>
    <s v="AX10851"/>
    <s v="ENX2051"/>
    <s v="A148"/>
    <s v="EMP1013"/>
    <s v="C1470"/>
    <d v="2021-01-02T00:00:00"/>
    <x v="14"/>
    <n v="2"/>
    <n v="400"/>
    <n v="208"/>
    <n v="732"/>
    <n v="1077"/>
    <n v="702"/>
    <x v="34"/>
    <x v="22"/>
    <x v="489"/>
    <x v="4"/>
    <n v="10"/>
    <x v="0"/>
    <x v="0"/>
  </r>
  <r>
    <s v="AX10853"/>
    <s v="ENX2026"/>
    <s v="A124"/>
    <s v="EMP1014"/>
    <s v="C1551"/>
    <d v="2021-01-02T00:00:00"/>
    <x v="74"/>
    <n v="1"/>
    <n v="800"/>
    <n v="536"/>
    <n v="5204"/>
    <n v="6348"/>
    <n v="1662"/>
    <x v="24"/>
    <x v="26"/>
    <x v="206"/>
    <x v="5"/>
    <n v="10"/>
    <x v="0"/>
    <x v="0"/>
  </r>
  <r>
    <s v="AX10854"/>
    <s v="ENX2006"/>
    <s v="A165"/>
    <s v="EMP1035"/>
    <s v="C1629"/>
    <d v="2021-01-02T00:00:00"/>
    <x v="68"/>
    <n v="1"/>
    <n v="1967"/>
    <n v="1397"/>
    <n v="252"/>
    <n v="369"/>
    <n v="376"/>
    <x v="52"/>
    <x v="42"/>
    <x v="502"/>
    <x v="2"/>
    <n v="10"/>
    <x v="0"/>
    <x v="0"/>
  </r>
  <r>
    <s v="AX10858"/>
    <s v="ENX2089"/>
    <s v="A146"/>
    <s v="EMP1027"/>
    <s v="C1721"/>
    <d v="2021-01-02T00:00:00"/>
    <x v="89"/>
    <n v="1"/>
    <n v="35"/>
    <n v="22"/>
    <n v="455"/>
    <n v="799"/>
    <n v="452"/>
    <x v="52"/>
    <x v="31"/>
    <x v="181"/>
    <x v="0"/>
    <n v="11"/>
    <x v="0"/>
    <x v="0"/>
  </r>
  <r>
    <s v="AX10860"/>
    <s v="ENX2060"/>
    <s v="A163"/>
    <s v="EMP1027"/>
    <s v="C1620"/>
    <d v="2021-01-02T00:00:00"/>
    <x v="73"/>
    <n v="1"/>
    <n v="1467"/>
    <n v="807"/>
    <n v="791"/>
    <n v="1522"/>
    <n v="1224"/>
    <x v="5"/>
    <x v="21"/>
    <x v="626"/>
    <x v="0"/>
    <n v="11"/>
    <x v="0"/>
    <x v="0"/>
  </r>
  <r>
    <s v="AX10861"/>
    <s v="ENX2038"/>
    <s v="A138"/>
    <s v="EMP1044"/>
    <s v="C1303"/>
    <d v="2021-01-02T00:00:00"/>
    <x v="84"/>
    <n v="1"/>
    <n v="1743"/>
    <n v="872"/>
    <n v="1223"/>
    <n v="2005"/>
    <n v="345"/>
    <x v="34"/>
    <x v="28"/>
    <x v="402"/>
    <x v="5"/>
    <n v="11"/>
    <x v="0"/>
    <x v="0"/>
  </r>
  <r>
    <s v="AX10863"/>
    <s v="ENX2011"/>
    <s v="A100"/>
    <s v="EMP1008"/>
    <s v="C1587"/>
    <d v="2021-01-02T00:00:00"/>
    <x v="81"/>
    <n v="4"/>
    <n v="123"/>
    <n v="84"/>
    <n v="1744"/>
    <n v="3486"/>
    <n v="447"/>
    <x v="59"/>
    <x v="40"/>
    <x v="511"/>
    <x v="5"/>
    <n v="11"/>
    <x v="0"/>
    <x v="0"/>
  </r>
  <r>
    <s v="AX10864"/>
    <s v="ENX2014"/>
    <s v="A147"/>
    <s v="EMP1019"/>
    <s v="C1267"/>
    <d v="2021-01-03T00:00:00"/>
    <x v="67"/>
    <n v="1"/>
    <n v="799"/>
    <n v="455"/>
    <n v="3162"/>
    <n v="4215"/>
    <n v="495"/>
    <x v="31"/>
    <x v="29"/>
    <x v="160"/>
    <x v="5"/>
    <n v="9"/>
    <x v="0"/>
    <x v="0"/>
  </r>
  <r>
    <s v="AX10870"/>
    <s v="ENX2069"/>
    <s v="A159"/>
    <s v="EMP1040"/>
    <s v="C1147"/>
    <d v="2021-01-03T00:00:00"/>
    <x v="46"/>
    <n v="1"/>
    <n v="2410"/>
    <n v="1518"/>
    <n v="171"/>
    <n v="217"/>
    <n v="689"/>
    <x v="40"/>
    <x v="15"/>
    <x v="346"/>
    <x v="5"/>
    <n v="9"/>
    <x v="0"/>
    <x v="0"/>
  </r>
  <r>
    <s v="AX10875"/>
    <s v="ENX2052"/>
    <s v="A120"/>
    <s v="EMP1023"/>
    <s v="C1595"/>
    <d v="2021-01-03T00:00:00"/>
    <x v="45"/>
    <n v="1"/>
    <n v="1899"/>
    <n v="1044"/>
    <n v="416"/>
    <n v="630"/>
    <n v="580"/>
    <x v="27"/>
    <x v="27"/>
    <x v="236"/>
    <x v="2"/>
    <n v="10"/>
    <x v="0"/>
    <x v="0"/>
  </r>
  <r>
    <s v="AX10876"/>
    <s v="ENX2006"/>
    <s v="A140"/>
    <s v="EMP1016"/>
    <s v="C1800"/>
    <d v="2021-01-03T00:00:00"/>
    <x v="68"/>
    <n v="1"/>
    <n v="561"/>
    <n v="421"/>
    <n v="130"/>
    <n v="181"/>
    <n v="87"/>
    <x v="35"/>
    <x v="41"/>
    <x v="398"/>
    <x v="1"/>
    <n v="10"/>
    <x v="0"/>
    <x v="0"/>
  </r>
  <r>
    <s v="AX10885"/>
    <s v="ENX2015"/>
    <s v="A125"/>
    <s v="EMP1019"/>
    <s v="C1035"/>
    <d v="2021-01-03T00:00:00"/>
    <x v="17"/>
    <n v="1"/>
    <n v="886"/>
    <n v="478"/>
    <n v="1251"/>
    <n v="1526"/>
    <n v="117"/>
    <x v="43"/>
    <x v="18"/>
    <x v="9"/>
    <x v="0"/>
    <n v="10"/>
    <x v="0"/>
    <x v="0"/>
  </r>
  <r>
    <s v="AX10890"/>
    <s v="ENX2012"/>
    <s v="A148"/>
    <s v="EMP1018"/>
    <s v="C1543"/>
    <d v="2021-01-03T00:00:00"/>
    <x v="16"/>
    <n v="1"/>
    <n v="458"/>
    <n v="376"/>
    <n v="1301"/>
    <n v="1587"/>
    <n v="1964"/>
    <x v="37"/>
    <x v="12"/>
    <x v="188"/>
    <x v="2"/>
    <n v="10"/>
    <x v="0"/>
    <x v="0"/>
  </r>
  <r>
    <s v="AX10892"/>
    <s v="ENX2000"/>
    <s v="A136"/>
    <s v="EMP1027"/>
    <s v="C1519"/>
    <d v="2021-01-03T00:00:00"/>
    <x v="98"/>
    <n v="1"/>
    <n v="818"/>
    <n v="450"/>
    <n v="589"/>
    <n v="1052"/>
    <n v="2067"/>
    <x v="68"/>
    <x v="24"/>
    <x v="718"/>
    <x v="1"/>
    <n v="10"/>
    <x v="0"/>
    <x v="0"/>
  </r>
  <r>
    <s v="AX10895"/>
    <s v="ENX2030"/>
    <s v="A127"/>
    <s v="EMP1038"/>
    <s v="C1657"/>
    <d v="2021-01-03T00:00:00"/>
    <x v="80"/>
    <n v="3"/>
    <n v="2495"/>
    <n v="1896"/>
    <n v="2136"/>
    <n v="3388"/>
    <n v="1748"/>
    <x v="39"/>
    <x v="25"/>
    <x v="379"/>
    <x v="5"/>
    <n v="11"/>
    <x v="0"/>
    <x v="0"/>
  </r>
  <r>
    <s v="AX10897"/>
    <s v="ENX2096"/>
    <s v="A101"/>
    <s v="EMP1029"/>
    <s v="C1449"/>
    <d v="2021-01-03T00:00:00"/>
    <x v="36"/>
    <n v="1"/>
    <n v="530"/>
    <n v="435"/>
    <n v="255"/>
    <n v="392"/>
    <n v="1569"/>
    <x v="35"/>
    <x v="13"/>
    <x v="41"/>
    <x v="3"/>
    <n v="11"/>
    <x v="0"/>
    <x v="0"/>
  </r>
  <r>
    <s v="AX10898"/>
    <s v="ENX2019"/>
    <s v="A112"/>
    <s v="EMP1012"/>
    <s v="C1154"/>
    <d v="2021-01-03T00:00:00"/>
    <x v="60"/>
    <n v="1"/>
    <n v="95"/>
    <n v="61"/>
    <n v="589"/>
    <n v="1052"/>
    <n v="243"/>
    <x v="0"/>
    <x v="13"/>
    <x v="146"/>
    <x v="2"/>
    <n v="11"/>
    <x v="0"/>
    <x v="0"/>
  </r>
  <r>
    <s v="AX10900"/>
    <s v="ENX2036"/>
    <s v="A120"/>
    <s v="EMP1039"/>
    <s v="C1160"/>
    <d v="2021-01-03T00:00:00"/>
    <x v="1"/>
    <n v="1"/>
    <n v="1467"/>
    <n v="807"/>
    <n v="1896"/>
    <n v="2495"/>
    <n v="702"/>
    <x v="20"/>
    <x v="31"/>
    <x v="667"/>
    <x v="5"/>
    <n v="11"/>
    <x v="0"/>
    <x v="0"/>
  </r>
  <r>
    <s v="AX10901"/>
    <s v="ENX2032"/>
    <s v="A124"/>
    <s v="EMP1025"/>
    <s v="C1680"/>
    <d v="2021-01-03T00:00:00"/>
    <x v="47"/>
    <n v="1"/>
    <n v="1077"/>
    <n v="732"/>
    <n v="79"/>
    <n v="127"/>
    <n v="198"/>
    <x v="38"/>
    <x v="36"/>
    <x v="796"/>
    <x v="6"/>
    <n v="11"/>
    <x v="0"/>
    <x v="0"/>
  </r>
  <r>
    <s v="AX10903"/>
    <s v="ENX2058"/>
    <s v="A166"/>
    <s v="EMP1002"/>
    <s v="C1116"/>
    <d v="2021-01-03T00:00:00"/>
    <x v="53"/>
    <n v="1"/>
    <n v="181"/>
    <n v="130"/>
    <n v="945"/>
    <n v="1889"/>
    <n v="267"/>
    <x v="38"/>
    <x v="22"/>
    <x v="712"/>
    <x v="2"/>
    <n v="11"/>
    <x v="0"/>
    <x v="0"/>
  </r>
  <r>
    <s v="AX10909"/>
    <s v="ENX2072"/>
    <s v="A129"/>
    <s v="EMP1030"/>
    <s v="C1210"/>
    <d v="2021-01-03T00:00:00"/>
    <x v="31"/>
    <n v="4"/>
    <n v="2464"/>
    <n v="1774"/>
    <n v="2610"/>
    <n v="3624"/>
    <n v="286"/>
    <x v="46"/>
    <x v="3"/>
    <x v="520"/>
    <x v="2"/>
    <n v="12"/>
    <x v="0"/>
    <x v="0"/>
  </r>
  <r>
    <s v="AX10911"/>
    <s v="ENX2095"/>
    <s v="A161"/>
    <s v="EMP1042"/>
    <s v="C1353"/>
    <d v="2021-01-03T00:00:00"/>
    <x v="42"/>
    <n v="1"/>
    <n v="368"/>
    <n v="294"/>
    <n v="387"/>
    <n v="667"/>
    <n v="486"/>
    <x v="9"/>
    <x v="7"/>
    <x v="586"/>
    <x v="4"/>
    <n v="12"/>
    <x v="0"/>
    <x v="0"/>
  </r>
  <r>
    <s v="AX10912"/>
    <s v="ENX2047"/>
    <s v="A115"/>
    <s v="EMP1005"/>
    <s v="C1455"/>
    <d v="2021-01-04T00:00:00"/>
    <x v="82"/>
    <n v="1"/>
    <n v="1798"/>
    <n v="971"/>
    <n v="871"/>
    <n v="1708"/>
    <n v="420"/>
    <x v="44"/>
    <x v="27"/>
    <x v="745"/>
    <x v="1"/>
    <n v="9"/>
    <x v="0"/>
    <x v="0"/>
  </r>
  <r>
    <s v="AX10914"/>
    <s v="ENX2040"/>
    <s v="A131"/>
    <s v="EMP1022"/>
    <s v="C1577"/>
    <d v="2021-01-04T00:00:00"/>
    <x v="4"/>
    <n v="1"/>
    <n v="458"/>
    <n v="376"/>
    <n v="2380"/>
    <n v="3132"/>
    <n v="1527"/>
    <x v="35"/>
    <x v="12"/>
    <x v="5"/>
    <x v="1"/>
    <n v="10"/>
    <x v="0"/>
    <x v="0"/>
  </r>
  <r>
    <s v="AX10917"/>
    <s v="ENX2055"/>
    <s v="A145"/>
    <s v="EMP1003"/>
    <s v="C1151"/>
    <d v="2021-01-04T00:00:00"/>
    <x v="71"/>
    <n v="1"/>
    <n v="1743"/>
    <n v="872"/>
    <n v="4455"/>
    <n v="6273"/>
    <n v="48"/>
    <x v="19"/>
    <x v="10"/>
    <x v="732"/>
    <x v="1"/>
    <n v="10"/>
    <x v="0"/>
    <x v="0"/>
  </r>
  <r>
    <s v="AX10918"/>
    <s v="ENX2046"/>
    <s v="A139"/>
    <s v="EMP1042"/>
    <s v="C1000"/>
    <d v="2021-01-04T00:00:00"/>
    <x v="38"/>
    <n v="4"/>
    <n v="123"/>
    <n v="84"/>
    <n v="3070"/>
    <n v="4514"/>
    <n v="264"/>
    <x v="34"/>
    <x v="37"/>
    <x v="344"/>
    <x v="6"/>
    <n v="10"/>
    <x v="0"/>
    <x v="0"/>
  </r>
  <r>
    <s v="AX10922"/>
    <s v="ENX2015"/>
    <s v="A154"/>
    <s v="EMP1009"/>
    <s v="C1196"/>
    <d v="2021-01-04T00:00:00"/>
    <x v="17"/>
    <n v="3"/>
    <n v="378"/>
    <n v="291"/>
    <n v="1366"/>
    <n v="2356"/>
    <n v="344"/>
    <x v="18"/>
    <x v="14"/>
    <x v="566"/>
    <x v="4"/>
    <n v="10"/>
    <x v="0"/>
    <x v="0"/>
  </r>
  <r>
    <s v="AX10926"/>
    <s v="ENX2096"/>
    <s v="A154"/>
    <s v="EMP1044"/>
    <s v="C1711"/>
    <d v="2021-01-04T00:00:00"/>
    <x v="36"/>
    <n v="3"/>
    <n v="1783"/>
    <n v="1516"/>
    <n v="971"/>
    <n v="1494"/>
    <n v="480"/>
    <x v="9"/>
    <x v="35"/>
    <x v="91"/>
    <x v="5"/>
    <n v="11"/>
    <x v="0"/>
    <x v="0"/>
  </r>
  <r>
    <s v="AX10929"/>
    <s v="ENX2089"/>
    <s v="A147"/>
    <s v="EMP1024"/>
    <s v="C1325"/>
    <d v="2021-01-04T00:00:00"/>
    <x v="89"/>
    <n v="2"/>
    <n v="1119"/>
    <n v="683"/>
    <n v="260"/>
    <n v="362"/>
    <n v="872"/>
    <x v="34"/>
    <x v="14"/>
    <x v="476"/>
    <x v="1"/>
    <n v="11"/>
    <x v="0"/>
    <x v="0"/>
  </r>
  <r>
    <s v="AX10933"/>
    <s v="ENX2006"/>
    <s v="A136"/>
    <s v="EMP1017"/>
    <s v="C1454"/>
    <d v="2021-01-04T00:00:00"/>
    <x v="68"/>
    <n v="4"/>
    <n v="1639"/>
    <n v="1295"/>
    <n v="665"/>
    <n v="1278"/>
    <n v="345"/>
    <x v="49"/>
    <x v="20"/>
    <x v="378"/>
    <x v="2"/>
    <n v="11"/>
    <x v="0"/>
    <x v="0"/>
  </r>
  <r>
    <s v="AX10937"/>
    <s v="ENX2083"/>
    <s v="A131"/>
    <s v="EMP1004"/>
    <s v="C1775"/>
    <d v="2021-01-04T00:00:00"/>
    <x v="59"/>
    <n v="3"/>
    <n v="1743"/>
    <n v="872"/>
    <n v="336"/>
    <n v="492"/>
    <n v="1178"/>
    <x v="43"/>
    <x v="19"/>
    <x v="693"/>
    <x v="1"/>
    <n v="11"/>
    <x v="0"/>
    <x v="0"/>
  </r>
  <r>
    <s v="AX10940"/>
    <s v="ENX2066"/>
    <s v="A146"/>
    <s v="EMP1024"/>
    <s v="C1702"/>
    <d v="2021-01-04T00:00:00"/>
    <x v="13"/>
    <n v="1"/>
    <n v="817"/>
    <n v="409"/>
    <n v="1464"/>
    <n v="2154"/>
    <n v="754"/>
    <x v="3"/>
    <x v="0"/>
    <x v="36"/>
    <x v="6"/>
    <n v="11"/>
    <x v="0"/>
    <x v="0"/>
  </r>
  <r>
    <s v="AX10941"/>
    <s v="ENX2063"/>
    <s v="A102"/>
    <s v="EMP1018"/>
    <s v="C1634"/>
    <d v="2021-01-04T00:00:00"/>
    <x v="83"/>
    <n v="2"/>
    <n v="1887"/>
    <n v="1378"/>
    <n v="1366"/>
    <n v="2238"/>
    <n v="161"/>
    <x v="61"/>
    <x v="30"/>
    <x v="611"/>
    <x v="3"/>
    <n v="11"/>
    <x v="0"/>
    <x v="0"/>
  </r>
  <r>
    <s v="AX10942"/>
    <s v="ENX2098"/>
    <s v="A154"/>
    <s v="EMP1029"/>
    <s v="C1619"/>
    <d v="2021-01-04T00:00:00"/>
    <x v="69"/>
    <n v="1"/>
    <n v="1639"/>
    <n v="1295"/>
    <n v="1894"/>
    <n v="2706"/>
    <n v="286"/>
    <x v="40"/>
    <x v="6"/>
    <x v="392"/>
    <x v="3"/>
    <n v="11"/>
    <x v="0"/>
    <x v="0"/>
  </r>
  <r>
    <s v="AX10944"/>
    <s v="ENX2005"/>
    <s v="A133"/>
    <s v="EMP1028"/>
    <s v="C1451"/>
    <d v="2021-01-04T00:00:00"/>
    <x v="79"/>
    <n v="1"/>
    <n v="1848"/>
    <n v="1294"/>
    <n v="838"/>
    <n v="1103"/>
    <n v="246"/>
    <x v="5"/>
    <x v="41"/>
    <x v="761"/>
    <x v="3"/>
    <n v="11"/>
    <x v="0"/>
    <x v="0"/>
  </r>
  <r>
    <s v="AX10946"/>
    <s v="ENX2016"/>
    <s v="A115"/>
    <s v="EMP1029"/>
    <s v="C1725"/>
    <d v="2021-01-04T00:00:00"/>
    <x v="6"/>
    <n v="1"/>
    <n v="290"/>
    <n v="200"/>
    <n v="180"/>
    <n v="224"/>
    <n v="64"/>
    <x v="3"/>
    <x v="29"/>
    <x v="765"/>
    <x v="0"/>
    <n v="11"/>
    <x v="0"/>
    <x v="0"/>
  </r>
  <r>
    <s v="AX10949"/>
    <s v="ENX2036"/>
    <s v="A108"/>
    <s v="EMP1030"/>
    <s v="C1323"/>
    <d v="2021-01-04T00:00:00"/>
    <x v="1"/>
    <n v="1"/>
    <n v="2396"/>
    <n v="1965"/>
    <n v="1965"/>
    <n v="2396"/>
    <n v="1212"/>
    <x v="4"/>
    <x v="3"/>
    <x v="415"/>
    <x v="4"/>
    <n v="11"/>
    <x v="0"/>
    <x v="0"/>
  </r>
  <r>
    <s v="AX10952"/>
    <s v="ENX2055"/>
    <s v="A123"/>
    <s v="EMP1019"/>
    <s v="C1698"/>
    <d v="2021-01-04T00:00:00"/>
    <x v="71"/>
    <n v="1"/>
    <n v="2241"/>
    <n v="1367"/>
    <n v="7108"/>
    <n v="8564"/>
    <n v="1569"/>
    <x v="53"/>
    <x v="12"/>
    <x v="52"/>
    <x v="2"/>
    <n v="12"/>
    <x v="0"/>
    <x v="0"/>
  </r>
  <r>
    <s v="AX10954"/>
    <s v="ENX2077"/>
    <s v="A111"/>
    <s v="EMP1024"/>
    <s v="C1176"/>
    <d v="2021-01-05T00:00:00"/>
    <x v="51"/>
    <n v="1"/>
    <n v="2497"/>
    <n v="1473"/>
    <n v="1067"/>
    <n v="1809"/>
    <n v="368"/>
    <x v="62"/>
    <x v="7"/>
    <x v="5"/>
    <x v="5"/>
    <n v="9"/>
    <x v="0"/>
    <x v="0"/>
  </r>
  <r>
    <s v="AX10958"/>
    <s v="ENX2044"/>
    <s v="A129"/>
    <s v="EMP1038"/>
    <s v="C1647"/>
    <d v="2021-01-05T00:00:00"/>
    <x v="54"/>
    <n v="1"/>
    <n v="2182"/>
    <n v="1200"/>
    <n v="1272"/>
    <n v="1590"/>
    <n v="383"/>
    <x v="43"/>
    <x v="20"/>
    <x v="161"/>
    <x v="4"/>
    <n v="10"/>
    <x v="0"/>
    <x v="0"/>
  </r>
  <r>
    <s v="AX10959"/>
    <s v="ENX2004"/>
    <s v="A115"/>
    <s v="EMP1026"/>
    <s v="C1120"/>
    <d v="2021-01-05T00:00:00"/>
    <x v="23"/>
    <n v="1"/>
    <n v="2182"/>
    <n v="1200"/>
    <n v="1399"/>
    <n v="2294"/>
    <n v="344"/>
    <x v="35"/>
    <x v="34"/>
    <x v="26"/>
    <x v="3"/>
    <n v="10"/>
    <x v="0"/>
    <x v="0"/>
  </r>
  <r>
    <s v="AX10964"/>
    <s v="ENX2063"/>
    <s v="A103"/>
    <s v="EMP1034"/>
    <s v="C1125"/>
    <d v="2021-01-05T00:00:00"/>
    <x v="83"/>
    <n v="1"/>
    <n v="315"/>
    <n v="208"/>
    <n v="1582"/>
    <n v="3044"/>
    <n v="658"/>
    <x v="29"/>
    <x v="38"/>
    <x v="545"/>
    <x v="3"/>
    <n v="10"/>
    <x v="0"/>
    <x v="0"/>
  </r>
  <r>
    <s v="AX10965"/>
    <s v="ENX2018"/>
    <s v="A166"/>
    <s v="EMP1025"/>
    <s v="C1596"/>
    <d v="2021-01-05T00:00:00"/>
    <x v="8"/>
    <n v="2"/>
    <n v="2464"/>
    <n v="1774"/>
    <n v="1108"/>
    <n v="1351"/>
    <n v="64"/>
    <x v="29"/>
    <x v="41"/>
    <x v="575"/>
    <x v="5"/>
    <n v="10"/>
    <x v="0"/>
    <x v="0"/>
  </r>
  <r>
    <s v="AX10972"/>
    <s v="ENX2071"/>
    <s v="A110"/>
    <s v="EMP1017"/>
    <s v="C1555"/>
    <d v="2021-01-05T00:00:00"/>
    <x v="92"/>
    <n v="1"/>
    <n v="951"/>
    <n v="504"/>
    <n v="416"/>
    <n v="603"/>
    <n v="939"/>
    <x v="53"/>
    <x v="35"/>
    <x v="10"/>
    <x v="4"/>
    <n v="10"/>
    <x v="0"/>
    <x v="0"/>
  </r>
  <r>
    <s v="AX10974"/>
    <s v="ENX2079"/>
    <s v="A147"/>
    <s v="EMP1041"/>
    <s v="C1525"/>
    <d v="2021-01-05T00:00:00"/>
    <x v="9"/>
    <n v="1"/>
    <n v="1119"/>
    <n v="683"/>
    <n v="665"/>
    <n v="1278"/>
    <n v="3568"/>
    <x v="1"/>
    <x v="17"/>
    <x v="590"/>
    <x v="2"/>
    <n v="10"/>
    <x v="0"/>
    <x v="0"/>
  </r>
  <r>
    <s v="AX10975"/>
    <s v="ENX2087"/>
    <s v="A117"/>
    <s v="EMP1019"/>
    <s v="C1096"/>
    <d v="2021-01-05T00:00:00"/>
    <x v="95"/>
    <n v="3"/>
    <n v="1500"/>
    <n v="900"/>
    <n v="4605"/>
    <n v="6771"/>
    <n v="2048"/>
    <x v="22"/>
    <x v="25"/>
    <x v="573"/>
    <x v="3"/>
    <n v="11"/>
    <x v="0"/>
    <x v="0"/>
  </r>
  <r>
    <s v="AX10976"/>
    <s v="ENX2099"/>
    <s v="A168"/>
    <s v="EMP1040"/>
    <s v="C1165"/>
    <d v="2021-01-05T00:00:00"/>
    <x v="52"/>
    <n v="2"/>
    <n v="1862"/>
    <n v="1173"/>
    <n v="1251"/>
    <n v="1526"/>
    <n v="48"/>
    <x v="47"/>
    <x v="5"/>
    <x v="273"/>
    <x v="4"/>
    <n v="11"/>
    <x v="0"/>
    <x v="0"/>
  </r>
  <r>
    <s v="AX10977"/>
    <s v="ENX2027"/>
    <s v="A168"/>
    <s v="EMP1016"/>
    <s v="C1604"/>
    <d v="2021-01-05T00:00:00"/>
    <x v="19"/>
    <n v="1"/>
    <n v="951"/>
    <n v="504"/>
    <n v="3936"/>
    <n v="5468"/>
    <n v="3348"/>
    <x v="68"/>
    <x v="14"/>
    <x v="88"/>
    <x v="5"/>
    <n v="11"/>
    <x v="0"/>
    <x v="0"/>
  </r>
  <r>
    <s v="AX10978"/>
    <s v="ENX2046"/>
    <s v="A108"/>
    <s v="EMP1001"/>
    <s v="C1011"/>
    <d v="2021-01-05T00:00:00"/>
    <x v="38"/>
    <n v="1"/>
    <n v="112"/>
    <n v="90"/>
    <n v="130"/>
    <n v="181"/>
    <n v="799"/>
    <x v="5"/>
    <x v="41"/>
    <x v="794"/>
    <x v="6"/>
    <n v="11"/>
    <x v="0"/>
    <x v="0"/>
  </r>
  <r>
    <s v="AX10979"/>
    <s v="ENX2092"/>
    <s v="A127"/>
    <s v="EMP1017"/>
    <s v="C1724"/>
    <d v="2021-01-05T00:00:00"/>
    <x v="87"/>
    <n v="1"/>
    <n v="1405"/>
    <n v="1054"/>
    <n v="144"/>
    <n v="272"/>
    <n v="406"/>
    <x v="6"/>
    <x v="2"/>
    <x v="505"/>
    <x v="3"/>
    <n v="11"/>
    <x v="0"/>
    <x v="0"/>
  </r>
  <r>
    <s v="AX10980"/>
    <s v="ENX2093"/>
    <s v="A142"/>
    <s v="EMP1012"/>
    <s v="C1571"/>
    <d v="2021-01-05T00:00:00"/>
    <x v="99"/>
    <n v="3"/>
    <n v="530"/>
    <n v="424"/>
    <n v="786"/>
    <n v="947"/>
    <n v="509"/>
    <x v="34"/>
    <x v="34"/>
    <x v="471"/>
    <x v="4"/>
    <n v="11"/>
    <x v="0"/>
    <x v="0"/>
  </r>
  <r>
    <s v="AX10982"/>
    <s v="ENX2089"/>
    <s v="A143"/>
    <s v="EMP1003"/>
    <s v="C1432"/>
    <d v="2021-01-05T00:00:00"/>
    <x v="89"/>
    <n v="3"/>
    <n v="847"/>
    <n v="534"/>
    <n v="255"/>
    <n v="392"/>
    <n v="871"/>
    <x v="63"/>
    <x v="13"/>
    <x v="20"/>
    <x v="4"/>
    <n v="11"/>
    <x v="0"/>
    <x v="0"/>
  </r>
  <r>
    <s v="AX10983"/>
    <s v="ENX2057"/>
    <s v="A158"/>
    <s v="EMP1041"/>
    <s v="C1291"/>
    <d v="2021-01-05T00:00:00"/>
    <x v="78"/>
    <n v="1"/>
    <n v="1338"/>
    <n v="682"/>
    <n v="387"/>
    <n v="667"/>
    <n v="1378"/>
    <x v="64"/>
    <x v="35"/>
    <x v="666"/>
    <x v="5"/>
    <n v="11"/>
    <x v="0"/>
    <x v="0"/>
  </r>
  <r>
    <s v="AX10993"/>
    <s v="ENX2078"/>
    <s v="A147"/>
    <s v="EMP1009"/>
    <s v="C1518"/>
    <d v="2021-01-05T00:00:00"/>
    <x v="66"/>
    <n v="1"/>
    <n v="2396"/>
    <n v="1965"/>
    <n v="3882"/>
    <n v="5544"/>
    <n v="34"/>
    <x v="5"/>
    <x v="13"/>
    <x v="587"/>
    <x v="3"/>
    <n v="12"/>
    <x v="0"/>
    <x v="0"/>
  </r>
  <r>
    <s v="AX10996"/>
    <s v="ENX2074"/>
    <s v="A121"/>
    <s v="EMP1016"/>
    <s v="C1755"/>
    <d v="2021-01-06T00:00:00"/>
    <x v="41"/>
    <n v="3"/>
    <n v="368"/>
    <n v="294"/>
    <n v="1896"/>
    <n v="2495"/>
    <n v="4400"/>
    <x v="29"/>
    <x v="38"/>
    <x v="767"/>
    <x v="5"/>
    <n v="9"/>
    <x v="0"/>
    <x v="0"/>
  </r>
  <r>
    <s v="AX10999"/>
    <s v="ENX2031"/>
    <s v="A142"/>
    <s v="EMP1002"/>
    <s v="C1726"/>
    <d v="2021-01-06T00:00:00"/>
    <x v="88"/>
    <n v="4"/>
    <n v="1405"/>
    <n v="1054"/>
    <n v="624"/>
    <n v="1200"/>
    <n v="248"/>
    <x v="15"/>
    <x v="33"/>
    <x v="142"/>
    <x v="4"/>
    <n v="10"/>
    <x v="0"/>
    <x v="0"/>
  </r>
  <r>
    <s v="AX11001"/>
    <s v="ENX2090"/>
    <s v="A116"/>
    <s v="EMP1044"/>
    <s v="C1359"/>
    <d v="2021-01-06T00:00:00"/>
    <x v="55"/>
    <n v="2"/>
    <n v="1743"/>
    <n v="872"/>
    <n v="945"/>
    <n v="1889"/>
    <n v="1569"/>
    <x v="51"/>
    <x v="1"/>
    <x v="678"/>
    <x v="2"/>
    <n v="10"/>
    <x v="0"/>
    <x v="0"/>
  </r>
  <r>
    <s v="AX11002"/>
    <s v="ENX2087"/>
    <s v="A149"/>
    <s v="EMP1037"/>
    <s v="C1032"/>
    <d v="2021-01-06T00:00:00"/>
    <x v="95"/>
    <n v="1"/>
    <n v="847"/>
    <n v="534"/>
    <n v="561"/>
    <n v="684"/>
    <n v="1341"/>
    <x v="40"/>
    <x v="6"/>
    <x v="442"/>
    <x v="5"/>
    <n v="10"/>
    <x v="0"/>
    <x v="0"/>
  </r>
  <r>
    <s v="AX11004"/>
    <s v="ENX2097"/>
    <s v="A138"/>
    <s v="EMP1027"/>
    <s v="C1264"/>
    <d v="2021-01-06T00:00:00"/>
    <x v="0"/>
    <n v="1"/>
    <n v="847"/>
    <n v="534"/>
    <n v="1942"/>
    <n v="3596"/>
    <n v="560"/>
    <x v="71"/>
    <x v="3"/>
    <x v="161"/>
    <x v="1"/>
    <n v="10"/>
    <x v="0"/>
    <x v="0"/>
  </r>
  <r>
    <s v="AX11014"/>
    <s v="ENX2081"/>
    <s v="A100"/>
    <s v="EMP1044"/>
    <s v="C1264"/>
    <d v="2021-01-06T00:00:00"/>
    <x v="62"/>
    <n v="1"/>
    <n v="181"/>
    <n v="130"/>
    <n v="79"/>
    <n v="127"/>
    <n v="2193"/>
    <x v="22"/>
    <x v="20"/>
    <x v="479"/>
    <x v="0"/>
    <n v="10"/>
    <x v="0"/>
    <x v="0"/>
  </r>
  <r>
    <s v="AX11015"/>
    <s v="ENX2077"/>
    <s v="A121"/>
    <s v="EMP1022"/>
    <s v="C1394"/>
    <d v="2021-01-06T00:00:00"/>
    <x v="51"/>
    <n v="1"/>
    <n v="1826"/>
    <n v="1443"/>
    <n v="395"/>
    <n v="556"/>
    <n v="123"/>
    <x v="72"/>
    <x v="22"/>
    <x v="63"/>
    <x v="4"/>
    <n v="10"/>
    <x v="0"/>
    <x v="0"/>
  </r>
  <r>
    <s v="AX11016"/>
    <s v="ENX2093"/>
    <s v="A143"/>
    <s v="EMP1012"/>
    <s v="C1545"/>
    <d v="2021-01-06T00:00:00"/>
    <x v="99"/>
    <n v="1"/>
    <n v="1022"/>
    <n v="818"/>
    <n v="871"/>
    <n v="1708"/>
    <n v="507"/>
    <x v="12"/>
    <x v="22"/>
    <x v="259"/>
    <x v="5"/>
    <n v="11"/>
    <x v="0"/>
    <x v="0"/>
  </r>
  <r>
    <s v="AX11019"/>
    <s v="ENX2023"/>
    <s v="A109"/>
    <s v="EMP1011"/>
    <s v="C1099"/>
    <d v="2021-01-06T00:00:00"/>
    <x v="57"/>
    <n v="3"/>
    <n v="2091"/>
    <n v="1485"/>
    <n v="3788"/>
    <n v="5412"/>
    <n v="212"/>
    <x v="53"/>
    <x v="36"/>
    <x v="206"/>
    <x v="1"/>
    <n v="11"/>
    <x v="0"/>
    <x v="0"/>
  </r>
  <r>
    <s v="AX11020"/>
    <s v="ENX2027"/>
    <s v="A132"/>
    <s v="EMP1040"/>
    <s v="C1753"/>
    <d v="2021-01-06T00:00:00"/>
    <x v="19"/>
    <n v="1"/>
    <n v="2005"/>
    <n v="1223"/>
    <n v="292"/>
    <n v="356"/>
    <n v="51"/>
    <x v="60"/>
    <x v="28"/>
    <x v="317"/>
    <x v="3"/>
    <n v="11"/>
    <x v="0"/>
    <x v="0"/>
  </r>
  <r>
    <s v="AX11021"/>
    <s v="ENX2005"/>
    <s v="A132"/>
    <s v="EMP1004"/>
    <s v="C1248"/>
    <d v="2021-01-06T00:00:00"/>
    <x v="79"/>
    <n v="1"/>
    <n v="1103"/>
    <n v="838"/>
    <n v="1684"/>
    <n v="2244"/>
    <n v="192"/>
    <x v="36"/>
    <x v="19"/>
    <x v="681"/>
    <x v="3"/>
    <n v="11"/>
    <x v="0"/>
    <x v="0"/>
  </r>
  <r>
    <s v="AX11022"/>
    <s v="ENX2091"/>
    <s v="A141"/>
    <s v="EMP1037"/>
    <s v="C1127"/>
    <d v="2021-01-06T00:00:00"/>
    <x v="39"/>
    <n v="2"/>
    <n v="1380"/>
    <n v="1090"/>
    <n v="1485"/>
    <n v="2091"/>
    <n v="64"/>
    <x v="59"/>
    <x v="37"/>
    <x v="274"/>
    <x v="3"/>
    <n v="11"/>
    <x v="0"/>
    <x v="0"/>
  </r>
  <r>
    <s v="AX11025"/>
    <s v="ENX2054"/>
    <s v="A152"/>
    <s v="EMP1014"/>
    <s v="C1584"/>
    <d v="2021-01-06T00:00:00"/>
    <x v="12"/>
    <n v="3"/>
    <n v="684"/>
    <n v="561"/>
    <n v="2346"/>
    <n v="3724"/>
    <n v="1092"/>
    <x v="59"/>
    <x v="32"/>
    <x v="704"/>
    <x v="1"/>
    <n v="11"/>
    <x v="0"/>
    <x v="0"/>
  </r>
  <r>
    <s v="AX11028"/>
    <s v="ENX2020"/>
    <s v="A125"/>
    <s v="EMP1026"/>
    <s v="C1318"/>
    <d v="2021-01-06T00:00:00"/>
    <x v="18"/>
    <n v="1"/>
    <n v="799"/>
    <n v="455"/>
    <n v="1696"/>
    <n v="2120"/>
    <n v="2565"/>
    <x v="27"/>
    <x v="44"/>
    <x v="342"/>
    <x v="5"/>
    <n v="12"/>
    <x v="0"/>
    <x v="0"/>
  </r>
  <r>
    <s v="AX11032"/>
    <s v="ENX2086"/>
    <s v="A119"/>
    <s v="EMP1043"/>
    <s v="C1655"/>
    <d v="2021-01-06T00:00:00"/>
    <x v="94"/>
    <n v="2"/>
    <n v="217"/>
    <n v="171"/>
    <n v="716"/>
    <n v="1192"/>
    <n v="690"/>
    <x v="40"/>
    <x v="17"/>
    <x v="757"/>
    <x v="1"/>
    <n v="12"/>
    <x v="0"/>
    <x v="0"/>
  </r>
  <r>
    <s v="AX11033"/>
    <s v="ENX2008"/>
    <s v="A124"/>
    <s v="EMP1010"/>
    <s v="C1639"/>
    <d v="2021-01-07T00:00:00"/>
    <x v="24"/>
    <n v="2"/>
    <n v="1380"/>
    <n v="1090"/>
    <n v="1774"/>
    <n v="2464"/>
    <n v="99"/>
    <x v="9"/>
    <x v="14"/>
    <x v="431"/>
    <x v="2"/>
    <n v="10"/>
    <x v="0"/>
    <x v="0"/>
  </r>
  <r>
    <s v="AX11034"/>
    <s v="ENX2020"/>
    <s v="A154"/>
    <s v="EMP1032"/>
    <s v="C1542"/>
    <d v="2021-01-07T00:00:00"/>
    <x v="18"/>
    <n v="1"/>
    <n v="127"/>
    <n v="79"/>
    <n v="237"/>
    <n v="381"/>
    <n v="351"/>
    <x v="36"/>
    <x v="40"/>
    <x v="609"/>
    <x v="2"/>
    <n v="10"/>
    <x v="0"/>
    <x v="0"/>
  </r>
  <r>
    <s v="AX11041"/>
    <s v="ENX2040"/>
    <s v="A120"/>
    <s v="EMP1003"/>
    <s v="C1619"/>
    <d v="2021-01-07T00:00:00"/>
    <x v="4"/>
    <n v="2"/>
    <n v="1077"/>
    <n v="732"/>
    <n v="3032"/>
    <n v="3566"/>
    <n v="554"/>
    <x v="45"/>
    <x v="5"/>
    <x v="457"/>
    <x v="1"/>
    <n v="10"/>
    <x v="0"/>
    <x v="0"/>
  </r>
  <r>
    <s v="AX11057"/>
    <s v="ENX2005"/>
    <s v="A123"/>
    <s v="EMP1036"/>
    <s v="C1038"/>
    <d v="2021-01-07T00:00:00"/>
    <x v="79"/>
    <n v="1"/>
    <n v="1052"/>
    <n v="589"/>
    <n v="358"/>
    <n v="596"/>
    <n v="690"/>
    <x v="22"/>
    <x v="23"/>
    <x v="237"/>
    <x v="4"/>
    <n v="10"/>
    <x v="0"/>
    <x v="0"/>
  </r>
  <r>
    <s v="AX11058"/>
    <s v="ENX2090"/>
    <s v="A159"/>
    <s v="EMP1042"/>
    <s v="C1499"/>
    <d v="2021-01-07T00:00:00"/>
    <x v="55"/>
    <n v="4"/>
    <n v="1899"/>
    <n v="1044"/>
    <n v="900"/>
    <n v="1636"/>
    <n v="554"/>
    <x v="46"/>
    <x v="25"/>
    <x v="567"/>
    <x v="3"/>
    <n v="10"/>
    <x v="0"/>
    <x v="0"/>
  </r>
  <r>
    <s v="AX11059"/>
    <s v="ENX2024"/>
    <s v="A157"/>
    <s v="EMP1017"/>
    <s v="C1133"/>
    <d v="2021-01-07T00:00:00"/>
    <x v="2"/>
    <n v="4"/>
    <n v="556"/>
    <n v="395"/>
    <n v="22"/>
    <n v="35"/>
    <n v="95"/>
    <x v="14"/>
    <x v="40"/>
    <x v="119"/>
    <x v="6"/>
    <n v="10"/>
    <x v="0"/>
    <x v="0"/>
  </r>
  <r>
    <s v="AX11067"/>
    <s v="ENX2021"/>
    <s v="A111"/>
    <s v="EMP1007"/>
    <s v="C1573"/>
    <d v="2021-01-07T00:00:00"/>
    <x v="77"/>
    <n v="3"/>
    <n v="1812"/>
    <n v="1305"/>
    <n v="561"/>
    <n v="684"/>
    <n v="285"/>
    <x v="35"/>
    <x v="12"/>
    <x v="232"/>
    <x v="0"/>
    <n v="10"/>
    <x v="0"/>
    <x v="0"/>
  </r>
  <r>
    <s v="AX11069"/>
    <s v="ENX2051"/>
    <s v="A146"/>
    <s v="EMP1000"/>
    <s v="C1632"/>
    <d v="2021-01-07T00:00:00"/>
    <x v="14"/>
    <n v="3"/>
    <n v="1022"/>
    <n v="818"/>
    <n v="158"/>
    <n v="254"/>
    <n v="2400"/>
    <x v="62"/>
    <x v="22"/>
    <x v="180"/>
    <x v="6"/>
    <n v="11"/>
    <x v="0"/>
    <x v="0"/>
  </r>
  <r>
    <s v="AX11079"/>
    <s v="ENX2041"/>
    <s v="A155"/>
    <s v="EMP1016"/>
    <s v="C1125"/>
    <d v="2021-01-07T00:00:00"/>
    <x v="7"/>
    <n v="1"/>
    <n v="556"/>
    <n v="395"/>
    <n v="962"/>
    <n v="1414"/>
    <n v="1198"/>
    <x v="27"/>
    <x v="14"/>
    <x v="419"/>
    <x v="0"/>
    <n v="11"/>
    <x v="0"/>
    <x v="0"/>
  </r>
  <r>
    <s v="AX11083"/>
    <s v="ENX2004"/>
    <s v="A111"/>
    <s v="EMP1043"/>
    <s v="C1726"/>
    <d v="2021-01-07T00:00:00"/>
    <x v="23"/>
    <n v="2"/>
    <n v="2091"/>
    <n v="1485"/>
    <n v="3600"/>
    <n v="6546"/>
    <n v="1392"/>
    <x v="11"/>
    <x v="22"/>
    <x v="189"/>
    <x v="0"/>
    <n v="11"/>
    <x v="0"/>
    <x v="0"/>
  </r>
  <r>
    <s v="AX11085"/>
    <s v="ENX2047"/>
    <s v="A160"/>
    <s v="EMP1031"/>
    <s v="C1707"/>
    <d v="2021-01-07T00:00:00"/>
    <x v="82"/>
    <n v="1"/>
    <n v="2257"/>
    <n v="1535"/>
    <n v="208"/>
    <n v="315"/>
    <n v="107"/>
    <x v="52"/>
    <x v="30"/>
    <x v="453"/>
    <x v="3"/>
    <n v="11"/>
    <x v="0"/>
    <x v="0"/>
  </r>
  <r>
    <s v="AX11088"/>
    <s v="ENX2014"/>
    <s v="A135"/>
    <s v="EMP1040"/>
    <s v="C1087"/>
    <d v="2021-01-07T00:00:00"/>
    <x v="67"/>
    <n v="1"/>
    <n v="637"/>
    <n v="389"/>
    <n v="1251"/>
    <n v="1526"/>
    <n v="483"/>
    <x v="4"/>
    <x v="32"/>
    <x v="437"/>
    <x v="2"/>
    <n v="11"/>
    <x v="0"/>
    <x v="0"/>
  </r>
  <r>
    <s v="AX11089"/>
    <s v="ENX2074"/>
    <s v="A122"/>
    <s v="EMP1038"/>
    <s v="C1430"/>
    <d v="2021-01-07T00:00:00"/>
    <x v="41"/>
    <n v="3"/>
    <n v="2005"/>
    <n v="1223"/>
    <n v="1301"/>
    <n v="1587"/>
    <n v="509"/>
    <x v="24"/>
    <x v="4"/>
    <x v="228"/>
    <x v="6"/>
    <n v="11"/>
    <x v="0"/>
    <x v="0"/>
  </r>
  <r>
    <s v="AX11090"/>
    <s v="ENX2022"/>
    <s v="A102"/>
    <s v="EMP1022"/>
    <s v="C1100"/>
    <d v="2021-01-07T00:00:00"/>
    <x v="27"/>
    <n v="2"/>
    <n v="1522"/>
    <n v="791"/>
    <n v="358"/>
    <n v="596"/>
    <n v="1654"/>
    <x v="13"/>
    <x v="44"/>
    <x v="512"/>
    <x v="2"/>
    <n v="11"/>
    <x v="0"/>
    <x v="0"/>
  </r>
  <r>
    <s v="AX11093"/>
    <s v="ENX2042"/>
    <s v="A150"/>
    <s v="EMP1017"/>
    <s v="C1722"/>
    <d v="2021-01-07T00:00:00"/>
    <x v="49"/>
    <n v="1"/>
    <n v="1566"/>
    <n v="1190"/>
    <n v="424"/>
    <n v="530"/>
    <n v="1808"/>
    <x v="69"/>
    <x v="0"/>
    <x v="339"/>
    <x v="2"/>
    <n v="11"/>
    <x v="0"/>
    <x v="0"/>
  </r>
  <r>
    <s v="AX11094"/>
    <s v="ENX2074"/>
    <s v="A161"/>
    <s v="EMP1028"/>
    <s v="C1416"/>
    <d v="2021-01-07T00:00:00"/>
    <x v="41"/>
    <n v="3"/>
    <n v="112"/>
    <n v="90"/>
    <n v="450"/>
    <n v="818"/>
    <n v="286"/>
    <x v="25"/>
    <x v="4"/>
    <x v="73"/>
    <x v="5"/>
    <n v="11"/>
    <x v="0"/>
    <x v="0"/>
  </r>
  <r>
    <s v="AX11106"/>
    <s v="ENX2063"/>
    <s v="A173"/>
    <s v="EMP1012"/>
    <s v="C1404"/>
    <d v="2021-01-07T00:00:00"/>
    <x v="83"/>
    <n v="1"/>
    <n v="2410"/>
    <n v="1518"/>
    <n v="1090"/>
    <n v="1380"/>
    <n v="570"/>
    <x v="44"/>
    <x v="30"/>
    <x v="607"/>
    <x v="2"/>
    <n v="12"/>
    <x v="0"/>
    <x v="0"/>
  </r>
  <r>
    <s v="AX11107"/>
    <s v="ENX2016"/>
    <s v="A170"/>
    <s v="EMP1025"/>
    <s v="C1513"/>
    <d v="2021-01-07T00:00:00"/>
    <x v="6"/>
    <n v="1"/>
    <n v="378"/>
    <n v="291"/>
    <n v="5044"/>
    <n v="6552"/>
    <n v="331"/>
    <x v="3"/>
    <x v="39"/>
    <x v="302"/>
    <x v="5"/>
    <n v="12"/>
    <x v="0"/>
    <x v="0"/>
  </r>
  <r>
    <s v="AX11110"/>
    <s v="ENX2082"/>
    <s v="A147"/>
    <s v="EMP1021"/>
    <s v="C1304"/>
    <d v="2021-01-08T00:00:00"/>
    <x v="86"/>
    <n v="2"/>
    <n v="1889"/>
    <n v="945"/>
    <n v="1234"/>
    <n v="1582"/>
    <n v="1748"/>
    <x v="2"/>
    <x v="27"/>
    <x v="274"/>
    <x v="3"/>
    <n v="10"/>
    <x v="0"/>
    <x v="0"/>
  </r>
  <r>
    <s v="AX11113"/>
    <s v="ENX2003"/>
    <s v="A140"/>
    <s v="EMP1039"/>
    <s v="C1671"/>
    <d v="2021-01-08T00:00:00"/>
    <x v="22"/>
    <n v="1"/>
    <n v="826"/>
    <n v="562"/>
    <n v="5364"/>
    <n v="7059"/>
    <n v="1224"/>
    <x v="5"/>
    <x v="4"/>
    <x v="19"/>
    <x v="2"/>
    <n v="10"/>
    <x v="0"/>
    <x v="0"/>
  </r>
  <r>
    <s v="AX11114"/>
    <s v="ENX2075"/>
    <s v="A132"/>
    <s v="EMP1024"/>
    <s v="C1354"/>
    <d v="2021-01-08T00:00:00"/>
    <x v="35"/>
    <n v="3"/>
    <n v="2495"/>
    <n v="1896"/>
    <n v="2460"/>
    <n v="3566"/>
    <n v="2676"/>
    <x v="13"/>
    <x v="20"/>
    <x v="228"/>
    <x v="0"/>
    <n v="10"/>
    <x v="0"/>
    <x v="0"/>
  </r>
  <r>
    <s v="AX11115"/>
    <s v="ENX2084"/>
    <s v="A127"/>
    <s v="EMP1023"/>
    <s v="C1385"/>
    <d v="2021-01-08T00:00:00"/>
    <x v="10"/>
    <n v="2"/>
    <n v="1414"/>
    <n v="962"/>
    <n v="1636"/>
    <n v="3268"/>
    <n v="742"/>
    <x v="18"/>
    <x v="1"/>
    <x v="737"/>
    <x v="0"/>
    <n v="10"/>
    <x v="0"/>
    <x v="0"/>
  </r>
  <r>
    <s v="AX11117"/>
    <s v="ENX2042"/>
    <s v="A114"/>
    <s v="EMP1013"/>
    <s v="C1098"/>
    <d v="2021-01-08T00:00:00"/>
    <x v="49"/>
    <n v="2"/>
    <n v="1178"/>
    <n v="683"/>
    <n v="3885"/>
    <n v="4917"/>
    <n v="297"/>
    <x v="11"/>
    <x v="19"/>
    <x v="695"/>
    <x v="6"/>
    <n v="10"/>
    <x v="0"/>
    <x v="0"/>
  </r>
  <r>
    <s v="AX11123"/>
    <s v="ENX2078"/>
    <s v="A168"/>
    <s v="EMP1014"/>
    <s v="C1756"/>
    <d v="2021-01-08T00:00:00"/>
    <x v="66"/>
    <n v="2"/>
    <n v="1103"/>
    <n v="838"/>
    <n v="807"/>
    <n v="1467"/>
    <n v="1356"/>
    <x v="67"/>
    <x v="16"/>
    <x v="380"/>
    <x v="5"/>
    <n v="11"/>
    <x v="0"/>
    <x v="0"/>
  </r>
  <r>
    <s v="AX11127"/>
    <s v="ENX2069"/>
    <s v="A154"/>
    <s v="EMP1041"/>
    <s v="C1400"/>
    <d v="2021-01-08T00:00:00"/>
    <x v="46"/>
    <n v="1"/>
    <n v="378"/>
    <n v="291"/>
    <n v="2952"/>
    <n v="4101"/>
    <n v="383"/>
    <x v="31"/>
    <x v="13"/>
    <x v="430"/>
    <x v="1"/>
    <n v="11"/>
    <x v="0"/>
    <x v="0"/>
  </r>
  <r>
    <s v="AX11129"/>
    <s v="ENX2018"/>
    <s v="A170"/>
    <s v="EMP1006"/>
    <s v="C1287"/>
    <d v="2021-01-08T00:00:00"/>
    <x v="8"/>
    <n v="1"/>
    <n v="1052"/>
    <n v="589"/>
    <n v="4191"/>
    <n v="5901"/>
    <n v="74"/>
    <x v="4"/>
    <x v="7"/>
    <x v="689"/>
    <x v="4"/>
    <n v="11"/>
    <x v="0"/>
    <x v="0"/>
  </r>
  <r>
    <s v="AX11132"/>
    <s v="ENX2070"/>
    <s v="A143"/>
    <s v="EMP1001"/>
    <s v="C1669"/>
    <d v="2021-01-08T00:00:00"/>
    <x v="40"/>
    <n v="1"/>
    <n v="667"/>
    <n v="387"/>
    <n v="842"/>
    <n v="1122"/>
    <n v="2613"/>
    <x v="9"/>
    <x v="16"/>
    <x v="249"/>
    <x v="3"/>
    <n v="11"/>
    <x v="0"/>
    <x v="0"/>
  </r>
  <r>
    <s v="AX11135"/>
    <s v="ENX2015"/>
    <s v="A110"/>
    <s v="EMP1016"/>
    <s v="C1084"/>
    <d v="2021-01-08T00:00:00"/>
    <x v="17"/>
    <n v="1"/>
    <n v="2464"/>
    <n v="1774"/>
    <n v="962"/>
    <n v="1414"/>
    <n v="2685"/>
    <x v="54"/>
    <x v="22"/>
    <x v="529"/>
    <x v="0"/>
    <n v="12"/>
    <x v="0"/>
    <x v="0"/>
  </r>
  <r>
    <s v="AX11144"/>
    <s v="ENX2082"/>
    <s v="A168"/>
    <s v="EMP1017"/>
    <s v="C1521"/>
    <d v="2021-01-09T00:00:00"/>
    <x v="86"/>
    <n v="1"/>
    <n v="913"/>
    <n v="584"/>
    <n v="416"/>
    <n v="800"/>
    <n v="1104"/>
    <x v="41"/>
    <x v="11"/>
    <x v="759"/>
    <x v="2"/>
    <n v="10"/>
    <x v="0"/>
    <x v="0"/>
  </r>
  <r>
    <s v="AX11145"/>
    <s v="ENX2082"/>
    <s v="A104"/>
    <s v="EMP1031"/>
    <s v="C1008"/>
    <d v="2021-01-09T00:00:00"/>
    <x v="86"/>
    <n v="1"/>
    <n v="545"/>
    <n v="425"/>
    <n v="4554"/>
    <n v="7230"/>
    <n v="117"/>
    <x v="2"/>
    <x v="38"/>
    <x v="785"/>
    <x v="5"/>
    <n v="10"/>
    <x v="0"/>
    <x v="0"/>
  </r>
  <r>
    <s v="AX11152"/>
    <s v="ENX2095"/>
    <s v="A119"/>
    <s v="EMP1024"/>
    <s v="C1244"/>
    <d v="2021-01-09T00:00:00"/>
    <x v="42"/>
    <n v="3"/>
    <n v="818"/>
    <n v="450"/>
    <n v="2108"/>
    <n v="2810"/>
    <n v="64"/>
    <x v="26"/>
    <x v="12"/>
    <x v="538"/>
    <x v="6"/>
    <n v="10"/>
    <x v="0"/>
    <x v="0"/>
  </r>
  <r>
    <s v="AX11155"/>
    <s v="ENX2061"/>
    <s v="A133"/>
    <s v="EMP1027"/>
    <s v="C1637"/>
    <d v="2021-01-09T00:00:00"/>
    <x v="72"/>
    <n v="1"/>
    <n v="667"/>
    <n v="387"/>
    <n v="1443"/>
    <n v="1826"/>
    <n v="144"/>
    <x v="12"/>
    <x v="9"/>
    <x v="379"/>
    <x v="3"/>
    <n v="10"/>
    <x v="0"/>
    <x v="0"/>
  </r>
  <r>
    <s v="AX11156"/>
    <s v="ENX2024"/>
    <s v="A171"/>
    <s v="EMP1010"/>
    <s v="C1183"/>
    <d v="2021-01-09T00:00:00"/>
    <x v="2"/>
    <n v="1"/>
    <n v="1798"/>
    <n v="971"/>
    <n v="1516"/>
    <n v="1783"/>
    <n v="2048"/>
    <x v="49"/>
    <x v="15"/>
    <x v="400"/>
    <x v="3"/>
    <n v="10"/>
    <x v="0"/>
    <x v="0"/>
  </r>
  <r>
    <s v="AX11159"/>
    <s v="ENX2000"/>
    <s v="A117"/>
    <s v="EMP1036"/>
    <s v="C1007"/>
    <d v="2021-01-09T00:00:00"/>
    <x v="98"/>
    <n v="1"/>
    <n v="1783"/>
    <n v="1230"/>
    <n v="5004"/>
    <n v="6104"/>
    <n v="214"/>
    <x v="53"/>
    <x v="1"/>
    <x v="183"/>
    <x v="5"/>
    <n v="10"/>
    <x v="0"/>
    <x v="0"/>
  </r>
  <r>
    <s v="AX11166"/>
    <s v="ENX2041"/>
    <s v="A140"/>
    <s v="EMP1004"/>
    <s v="C1166"/>
    <d v="2021-01-09T00:00:00"/>
    <x v="7"/>
    <n v="3"/>
    <n v="1414"/>
    <n v="962"/>
    <n v="3228"/>
    <n v="5868"/>
    <n v="1068"/>
    <x v="34"/>
    <x v="17"/>
    <x v="17"/>
    <x v="5"/>
    <n v="10"/>
    <x v="0"/>
    <x v="0"/>
  </r>
  <r>
    <s v="AX11169"/>
    <s v="ENX2039"/>
    <s v="A172"/>
    <s v="EMP1020"/>
    <s v="C1560"/>
    <d v="2021-01-09T00:00:00"/>
    <x v="96"/>
    <n v="3"/>
    <n v="2353"/>
    <n v="1788"/>
    <n v="2400"/>
    <n v="4364"/>
    <n v="1724"/>
    <x v="48"/>
    <x v="21"/>
    <x v="214"/>
    <x v="0"/>
    <n v="10"/>
    <x v="0"/>
    <x v="0"/>
  </r>
  <r>
    <s v="AX11170"/>
    <s v="ENX2023"/>
    <s v="A159"/>
    <s v="EMP1004"/>
    <s v="C1692"/>
    <d v="2021-01-09T00:00:00"/>
    <x v="57"/>
    <n v="2"/>
    <n v="2391"/>
    <n v="1291"/>
    <n v="1378"/>
    <n v="1887"/>
    <n v="48"/>
    <x v="62"/>
    <x v="15"/>
    <x v="256"/>
    <x v="5"/>
    <n v="11"/>
    <x v="0"/>
    <x v="0"/>
  </r>
  <r>
    <s v="AX11171"/>
    <s v="ENX2022"/>
    <s v="A133"/>
    <s v="EMP1022"/>
    <s v="C1079"/>
    <d v="2021-01-09T00:00:00"/>
    <x v="27"/>
    <n v="3"/>
    <n v="2257"/>
    <n v="1535"/>
    <n v="342"/>
    <n v="434"/>
    <n v="1448"/>
    <x v="8"/>
    <x v="36"/>
    <x v="461"/>
    <x v="6"/>
    <n v="11"/>
    <x v="0"/>
    <x v="0"/>
  </r>
  <r>
    <s v="AX11173"/>
    <s v="ENX2079"/>
    <s v="A157"/>
    <s v="EMP1039"/>
    <s v="C1532"/>
    <d v="2021-01-09T00:00:00"/>
    <x v="9"/>
    <n v="4"/>
    <n v="684"/>
    <n v="561"/>
    <n v="3669"/>
    <n v="6015"/>
    <n v="795"/>
    <x v="66"/>
    <x v="38"/>
    <x v="771"/>
    <x v="2"/>
    <n v="11"/>
    <x v="0"/>
    <x v="0"/>
  </r>
  <r>
    <s v="AX11174"/>
    <s v="ENX2083"/>
    <s v="A162"/>
    <s v="EMP1024"/>
    <s v="C1590"/>
    <d v="2021-01-09T00:00:00"/>
    <x v="59"/>
    <n v="2"/>
    <n v="1405"/>
    <n v="1054"/>
    <n v="807"/>
    <n v="1467"/>
    <n v="528"/>
    <x v="47"/>
    <x v="5"/>
    <x v="738"/>
    <x v="0"/>
    <n v="11"/>
    <x v="0"/>
    <x v="0"/>
  </r>
  <r>
    <s v="AX11177"/>
    <s v="ENX2100"/>
    <s v="A172"/>
    <s v="EMP1044"/>
    <s v="C1179"/>
    <d v="2021-01-09T00:00:00"/>
    <x v="28"/>
    <n v="3"/>
    <n v="1380"/>
    <n v="1090"/>
    <n v="462"/>
    <n v="609"/>
    <n v="48"/>
    <x v="0"/>
    <x v="17"/>
    <x v="515"/>
    <x v="4"/>
    <n v="11"/>
    <x v="0"/>
    <x v="0"/>
  </r>
  <r>
    <s v="AX11178"/>
    <s v="ENX2070"/>
    <s v="A109"/>
    <s v="EMP1036"/>
    <s v="C1367"/>
    <d v="2021-01-09T00:00:00"/>
    <x v="40"/>
    <n v="3"/>
    <n v="1889"/>
    <n v="945"/>
    <n v="154"/>
    <n v="203"/>
    <n v="2260"/>
    <x v="72"/>
    <x v="12"/>
    <x v="620"/>
    <x v="6"/>
    <n v="11"/>
    <x v="0"/>
    <x v="0"/>
  </r>
  <r>
    <s v="AX11179"/>
    <s v="ENX2049"/>
    <s v="A167"/>
    <s v="EMP1014"/>
    <s v="C1137"/>
    <d v="2021-01-10T00:00:00"/>
    <x v="58"/>
    <n v="1"/>
    <n v="2182"/>
    <n v="1200"/>
    <n v="716"/>
    <n v="1192"/>
    <n v="246"/>
    <x v="0"/>
    <x v="33"/>
    <x v="772"/>
    <x v="1"/>
    <n v="10"/>
    <x v="0"/>
    <x v="0"/>
  </r>
  <r>
    <s v="AX11186"/>
    <s v="ENX2062"/>
    <s v="A140"/>
    <s v="EMP1006"/>
    <s v="C1708"/>
    <d v="2021-01-10T00:00:00"/>
    <x v="91"/>
    <n v="1"/>
    <n v="1522"/>
    <n v="791"/>
    <n v="1378"/>
    <n v="1887"/>
    <n v="383"/>
    <x v="42"/>
    <x v="30"/>
    <x v="305"/>
    <x v="4"/>
    <n v="10"/>
    <x v="0"/>
    <x v="0"/>
  </r>
  <r>
    <s v="AX11191"/>
    <s v="ENX2022"/>
    <s v="A157"/>
    <s v="EMP1012"/>
    <s v="C1663"/>
    <d v="2021-01-10T00:00:00"/>
    <x v="27"/>
    <n v="1"/>
    <n v="1809"/>
    <n v="1067"/>
    <n v="252"/>
    <n v="369"/>
    <n v="576"/>
    <x v="18"/>
    <x v="20"/>
    <x v="595"/>
    <x v="2"/>
    <n v="10"/>
    <x v="0"/>
    <x v="0"/>
  </r>
  <r>
    <s v="AX11194"/>
    <s v="ENX2011"/>
    <s v="A141"/>
    <s v="EMP1041"/>
    <s v="C1431"/>
    <d v="2021-01-10T00:00:00"/>
    <x v="81"/>
    <n v="1"/>
    <n v="684"/>
    <n v="561"/>
    <n v="154"/>
    <n v="203"/>
    <n v="1888"/>
    <x v="57"/>
    <x v="21"/>
    <x v="37"/>
    <x v="3"/>
    <n v="10"/>
    <x v="0"/>
    <x v="0"/>
  </r>
  <r>
    <s v="AX11198"/>
    <s v="ENX2076"/>
    <s v="A151"/>
    <s v="EMP1027"/>
    <s v="C1330"/>
    <d v="2021-01-10T00:00:00"/>
    <x v="15"/>
    <n v="2"/>
    <n v="1367"/>
    <n v="984"/>
    <n v="5688"/>
    <n v="7485"/>
    <n v="436"/>
    <x v="37"/>
    <x v="13"/>
    <x v="632"/>
    <x v="0"/>
    <n v="10"/>
    <x v="0"/>
    <x v="0"/>
  </r>
  <r>
    <s v="AX11209"/>
    <s v="ENX2099"/>
    <s v="A113"/>
    <s v="EMP1036"/>
    <s v="C1023"/>
    <d v="2021-01-10T00:00:00"/>
    <x v="52"/>
    <n v="1"/>
    <n v="1526"/>
    <n v="1251"/>
    <n v="2346"/>
    <n v="3724"/>
    <n v="606"/>
    <x v="35"/>
    <x v="39"/>
    <x v="677"/>
    <x v="1"/>
    <n v="10"/>
    <x v="0"/>
    <x v="0"/>
  </r>
  <r>
    <s v="AX11212"/>
    <s v="ENX2096"/>
    <s v="A151"/>
    <s v="EMP1031"/>
    <s v="C1622"/>
    <d v="2021-01-10T00:00:00"/>
    <x v="36"/>
    <n v="3"/>
    <n v="545"/>
    <n v="425"/>
    <n v="4554"/>
    <n v="7230"/>
    <n v="895"/>
    <x v="8"/>
    <x v="4"/>
    <x v="422"/>
    <x v="5"/>
    <n v="11"/>
    <x v="0"/>
    <x v="0"/>
  </r>
  <r>
    <s v="AX11214"/>
    <s v="ENX2038"/>
    <s v="A141"/>
    <s v="EMP1015"/>
    <s v="C1515"/>
    <d v="2021-01-10T00:00:00"/>
    <x v="84"/>
    <n v="3"/>
    <n v="1494"/>
    <n v="971"/>
    <n v="634"/>
    <n v="880"/>
    <n v="728"/>
    <x v="1"/>
    <x v="15"/>
    <x v="564"/>
    <x v="6"/>
    <n v="11"/>
    <x v="0"/>
    <x v="0"/>
  </r>
  <r>
    <s v="AX11215"/>
    <s v="ENX2049"/>
    <s v="A100"/>
    <s v="EMP1040"/>
    <s v="C1371"/>
    <d v="2021-01-10T00:00:00"/>
    <x v="58"/>
    <n v="3"/>
    <n v="95"/>
    <n v="61"/>
    <n v="888"/>
    <n v="1506"/>
    <n v="344"/>
    <x v="5"/>
    <x v="0"/>
    <x v="401"/>
    <x v="2"/>
    <n v="11"/>
    <x v="0"/>
    <x v="0"/>
  </r>
  <r>
    <s v="AX11218"/>
    <s v="ENX2083"/>
    <s v="A173"/>
    <s v="EMP1012"/>
    <s v="C1382"/>
    <d v="2021-01-10T00:00:00"/>
    <x v="59"/>
    <n v="3"/>
    <n v="847"/>
    <n v="534"/>
    <n v="4455"/>
    <n v="6273"/>
    <n v="275"/>
    <x v="11"/>
    <x v="10"/>
    <x v="111"/>
    <x v="2"/>
    <n v="11"/>
    <x v="0"/>
    <x v="0"/>
  </r>
  <r>
    <s v="AX11220"/>
    <s v="ENX2022"/>
    <s v="A123"/>
    <s v="EMP1018"/>
    <s v="C1612"/>
    <d v="2021-01-11T00:00:00"/>
    <x v="27"/>
    <n v="3"/>
    <n v="1848"/>
    <n v="1294"/>
    <n v="478"/>
    <n v="886"/>
    <n v="550"/>
    <x v="70"/>
    <x v="12"/>
    <x v="241"/>
    <x v="1"/>
    <n v="9"/>
    <x v="0"/>
    <x v="0"/>
  </r>
  <r>
    <s v="AX11226"/>
    <s v="ENX2001"/>
    <s v="A141"/>
    <s v="EMP1043"/>
    <s v="C1002"/>
    <d v="2021-01-11T00:00:00"/>
    <x v="93"/>
    <n v="1"/>
    <n v="1967"/>
    <n v="1397"/>
    <n v="154"/>
    <n v="203"/>
    <n v="688"/>
    <x v="70"/>
    <x v="25"/>
    <x v="610"/>
    <x v="6"/>
    <n v="9"/>
    <x v="0"/>
    <x v="0"/>
  </r>
  <r>
    <s v="AX11230"/>
    <s v="ENX2045"/>
    <s v="A172"/>
    <s v="EMP1036"/>
    <s v="C1659"/>
    <d v="2021-01-11T00:00:00"/>
    <x v="65"/>
    <n v="2"/>
    <n v="886"/>
    <n v="478"/>
    <n v="389"/>
    <n v="637"/>
    <n v="599"/>
    <x v="7"/>
    <x v="6"/>
    <x v="704"/>
    <x v="1"/>
    <n v="10"/>
    <x v="0"/>
    <x v="0"/>
  </r>
  <r>
    <s v="AX11234"/>
    <s v="ENX2086"/>
    <s v="A118"/>
    <s v="EMP1000"/>
    <s v="C1148"/>
    <d v="2021-01-11T00:00:00"/>
    <x v="94"/>
    <n v="1"/>
    <n v="1405"/>
    <n v="1054"/>
    <n v="1535"/>
    <n v="2257"/>
    <n v="1710"/>
    <x v="34"/>
    <x v="9"/>
    <x v="13"/>
    <x v="2"/>
    <n v="10"/>
    <x v="0"/>
    <x v="0"/>
  </r>
  <r>
    <s v="AX11235"/>
    <s v="ENX2025"/>
    <s v="A116"/>
    <s v="EMP1025"/>
    <s v="C1640"/>
    <d v="2021-01-11T00:00:00"/>
    <x v="21"/>
    <n v="2"/>
    <n v="368"/>
    <n v="269"/>
    <n v="589"/>
    <n v="1052"/>
    <n v="837"/>
    <x v="47"/>
    <x v="22"/>
    <x v="692"/>
    <x v="0"/>
    <n v="10"/>
    <x v="0"/>
    <x v="0"/>
  </r>
  <r>
    <s v="AX11242"/>
    <s v="ENX2095"/>
    <s v="A134"/>
    <s v="EMP1013"/>
    <s v="C1480"/>
    <d v="2021-01-11T00:00:00"/>
    <x v="42"/>
    <n v="1"/>
    <n v="368"/>
    <n v="294"/>
    <n v="5364"/>
    <n v="7059"/>
    <n v="825"/>
    <x v="10"/>
    <x v="34"/>
    <x v="507"/>
    <x v="6"/>
    <n v="10"/>
    <x v="0"/>
    <x v="0"/>
  </r>
  <r>
    <s v="AX11244"/>
    <s v="ENX2001"/>
    <s v="A105"/>
    <s v="EMP1037"/>
    <s v="C1584"/>
    <d v="2021-01-11T00:00:00"/>
    <x v="93"/>
    <n v="4"/>
    <n v="127"/>
    <n v="79"/>
    <n v="2502"/>
    <n v="3052"/>
    <n v="738"/>
    <x v="61"/>
    <x v="18"/>
    <x v="697"/>
    <x v="2"/>
    <n v="11"/>
    <x v="0"/>
    <x v="0"/>
  </r>
  <r>
    <s v="AX11245"/>
    <s v="ENX2032"/>
    <s v="A170"/>
    <s v="EMP1021"/>
    <s v="C1131"/>
    <d v="2021-01-11T00:00:00"/>
    <x v="47"/>
    <n v="2"/>
    <n v="1405"/>
    <n v="1054"/>
    <n v="420"/>
    <n v="584"/>
    <n v="1024"/>
    <x v="0"/>
    <x v="41"/>
    <x v="476"/>
    <x v="5"/>
    <n v="11"/>
    <x v="0"/>
    <x v="0"/>
  </r>
  <r>
    <s v="AX11255"/>
    <s v="ENX2098"/>
    <s v="A152"/>
    <s v="EMP1032"/>
    <s v="C1122"/>
    <d v="2021-01-11T00:00:00"/>
    <x v="69"/>
    <n v="1"/>
    <n v="667"/>
    <n v="387"/>
    <n v="832"/>
    <n v="1206"/>
    <n v="147"/>
    <x v="19"/>
    <x v="38"/>
    <x v="217"/>
    <x v="3"/>
    <n v="12"/>
    <x v="0"/>
    <x v="0"/>
  </r>
  <r>
    <s v="AX11256"/>
    <s v="ENX2017"/>
    <s v="A144"/>
    <s v="EMP1002"/>
    <s v="C1684"/>
    <d v="2021-01-12T00:00:00"/>
    <x v="61"/>
    <n v="1"/>
    <n v="2005"/>
    <n v="1223"/>
    <n v="4176"/>
    <n v="7596"/>
    <n v="267"/>
    <x v="67"/>
    <x v="42"/>
    <x v="364"/>
    <x v="5"/>
    <n v="10"/>
    <x v="0"/>
    <x v="0"/>
  </r>
  <r>
    <s v="AX11259"/>
    <s v="ENX2027"/>
    <s v="A125"/>
    <s v="EMP1022"/>
    <s v="C1048"/>
    <d v="2021-01-12T00:00:00"/>
    <x v="19"/>
    <n v="1"/>
    <n v="800"/>
    <n v="536"/>
    <n v="1008"/>
    <n v="1902"/>
    <n v="64"/>
    <x v="57"/>
    <x v="21"/>
    <x v="276"/>
    <x v="5"/>
    <n v="10"/>
    <x v="0"/>
    <x v="0"/>
  </r>
  <r>
    <s v="AX11260"/>
    <s v="ENX2025"/>
    <s v="A161"/>
    <s v="EMP1010"/>
    <s v="C1092"/>
    <d v="2021-01-12T00:00:00"/>
    <x v="21"/>
    <n v="1"/>
    <n v="123"/>
    <n v="84"/>
    <n v="4216"/>
    <n v="5620"/>
    <n v="892"/>
    <x v="50"/>
    <x v="25"/>
    <x v="527"/>
    <x v="3"/>
    <n v="10"/>
    <x v="0"/>
    <x v="0"/>
  </r>
  <r>
    <s v="AX11262"/>
    <s v="ENX2076"/>
    <s v="A140"/>
    <s v="EMP1007"/>
    <s v="C1669"/>
    <d v="2021-01-12T00:00:00"/>
    <x v="15"/>
    <n v="1"/>
    <n v="1500"/>
    <n v="900"/>
    <n v="4892"/>
    <n v="8020"/>
    <n v="246"/>
    <x v="73"/>
    <x v="25"/>
    <x v="271"/>
    <x v="2"/>
    <n v="10"/>
    <x v="0"/>
    <x v="0"/>
  </r>
  <r>
    <s v="AX11263"/>
    <s v="ENX2039"/>
    <s v="A118"/>
    <s v="EMP1015"/>
    <s v="C1523"/>
    <d v="2021-01-12T00:00:00"/>
    <x v="96"/>
    <n v="1"/>
    <n v="2283"/>
    <n v="1484"/>
    <n v="1295"/>
    <n v="1639"/>
    <n v="106"/>
    <x v="65"/>
    <x v="15"/>
    <x v="463"/>
    <x v="1"/>
    <n v="10"/>
    <x v="0"/>
    <x v="0"/>
  </r>
  <r>
    <s v="AX11264"/>
    <s v="ENX2015"/>
    <s v="A100"/>
    <s v="EMP1040"/>
    <s v="C1724"/>
    <d v="2021-01-12T00:00:00"/>
    <x v="17"/>
    <n v="1"/>
    <n v="684"/>
    <n v="561"/>
    <n v="2380"/>
    <n v="3132"/>
    <n v="106"/>
    <x v="47"/>
    <x v="18"/>
    <x v="169"/>
    <x v="5"/>
    <n v="11"/>
    <x v="0"/>
    <x v="0"/>
  </r>
  <r>
    <s v="AX11266"/>
    <s v="ENX2012"/>
    <s v="A115"/>
    <s v="EMP1017"/>
    <s v="C1559"/>
    <d v="2021-01-12T00:00:00"/>
    <x v="16"/>
    <n v="1"/>
    <n v="136"/>
    <n v="72"/>
    <n v="1296"/>
    <n v="1542"/>
    <n v="123"/>
    <x v="52"/>
    <x v="40"/>
    <x v="441"/>
    <x v="0"/>
    <n v="11"/>
    <x v="0"/>
    <x v="0"/>
  </r>
  <r>
    <s v="AX11267"/>
    <s v="ENX2027"/>
    <s v="A110"/>
    <s v="EMP1016"/>
    <s v="C1177"/>
    <d v="2021-01-12T00:00:00"/>
    <x v="19"/>
    <n v="1"/>
    <n v="217"/>
    <n v="171"/>
    <n v="408"/>
    <n v="504"/>
    <n v="329"/>
    <x v="6"/>
    <x v="33"/>
    <x v="353"/>
    <x v="2"/>
    <n v="11"/>
    <x v="0"/>
    <x v="0"/>
  </r>
  <r>
    <s v="AX11268"/>
    <s v="ENX2086"/>
    <s v="A108"/>
    <s v="EMP1023"/>
    <s v="C1306"/>
    <d v="2021-01-12T00:00:00"/>
    <x v="94"/>
    <n v="2"/>
    <n v="545"/>
    <n v="425"/>
    <n v="540"/>
    <n v="871"/>
    <n v="2888"/>
    <x v="35"/>
    <x v="11"/>
    <x v="185"/>
    <x v="3"/>
    <n v="12"/>
    <x v="0"/>
    <x v="0"/>
  </r>
  <r>
    <s v="AX11271"/>
    <s v="ENX2057"/>
    <s v="A143"/>
    <s v="EMP1004"/>
    <s v="C1257"/>
    <d v="2021-01-13T00:00:00"/>
    <x v="78"/>
    <n v="2"/>
    <n v="826"/>
    <n v="562"/>
    <n v="1572"/>
    <n v="1894"/>
    <n v="428"/>
    <x v="69"/>
    <x v="19"/>
    <x v="52"/>
    <x v="6"/>
    <n v="10"/>
    <x v="0"/>
    <x v="0"/>
  </r>
  <r>
    <s v="AX11272"/>
    <s v="ENX2023"/>
    <s v="A163"/>
    <s v="EMP1010"/>
    <s v="C1160"/>
    <d v="2021-01-13T00:00:00"/>
    <x v="57"/>
    <n v="1"/>
    <n v="315"/>
    <n v="208"/>
    <n v="2468"/>
    <n v="3164"/>
    <n v="744"/>
    <x v="64"/>
    <x v="28"/>
    <x v="41"/>
    <x v="2"/>
    <n v="10"/>
    <x v="0"/>
    <x v="0"/>
  </r>
  <r>
    <s v="AX11275"/>
    <s v="ENX2096"/>
    <s v="A157"/>
    <s v="EMP1026"/>
    <s v="C1660"/>
    <d v="2021-01-13T00:00:00"/>
    <x v="36"/>
    <n v="1"/>
    <n v="2257"/>
    <n v="1535"/>
    <n v="3036"/>
    <n v="4820"/>
    <n v="1852"/>
    <x v="9"/>
    <x v="32"/>
    <x v="109"/>
    <x v="2"/>
    <n v="10"/>
    <x v="0"/>
    <x v="0"/>
  </r>
  <r>
    <s v="AX11276"/>
    <s v="ENX2005"/>
    <s v="A160"/>
    <s v="EMP1044"/>
    <s v="C1763"/>
    <d v="2021-01-13T00:00:00"/>
    <x v="79"/>
    <n v="3"/>
    <n v="847"/>
    <n v="534"/>
    <n v="504"/>
    <n v="951"/>
    <n v="1742"/>
    <x v="27"/>
    <x v="43"/>
    <x v="66"/>
    <x v="3"/>
    <n v="10"/>
    <x v="0"/>
    <x v="0"/>
  </r>
  <r>
    <s v="AX11280"/>
    <s v="ENX2027"/>
    <s v="A105"/>
    <s v="EMP1011"/>
    <s v="C1190"/>
    <d v="2021-01-13T00:00:00"/>
    <x v="19"/>
    <n v="3"/>
    <n v="504"/>
    <n v="408"/>
    <n v="1263"/>
    <n v="1683"/>
    <n v="261"/>
    <x v="14"/>
    <x v="26"/>
    <x v="248"/>
    <x v="3"/>
    <n v="10"/>
    <x v="0"/>
    <x v="0"/>
  </r>
  <r>
    <s v="AX11283"/>
    <s v="ENX2060"/>
    <s v="A147"/>
    <s v="EMP1005"/>
    <s v="C1165"/>
    <d v="2021-01-13T00:00:00"/>
    <x v="73"/>
    <n v="2"/>
    <n v="368"/>
    <n v="294"/>
    <n v="2970"/>
    <n v="4182"/>
    <n v="1200"/>
    <x v="51"/>
    <x v="24"/>
    <x v="217"/>
    <x v="3"/>
    <n v="10"/>
    <x v="0"/>
    <x v="0"/>
  </r>
  <r>
    <s v="AX11284"/>
    <s v="ENX2050"/>
    <s v="A124"/>
    <s v="EMP1042"/>
    <s v="C1377"/>
    <d v="2021-01-13T00:00:00"/>
    <x v="44"/>
    <n v="3"/>
    <n v="1798"/>
    <n v="971"/>
    <n v="774"/>
    <n v="1334"/>
    <n v="892"/>
    <x v="15"/>
    <x v="30"/>
    <x v="493"/>
    <x v="3"/>
    <n v="10"/>
    <x v="0"/>
    <x v="0"/>
  </r>
  <r>
    <s v="AX11290"/>
    <s v="ENX2058"/>
    <s v="A108"/>
    <s v="EMP1037"/>
    <s v="C1469"/>
    <d v="2021-01-13T00:00:00"/>
    <x v="53"/>
    <n v="3"/>
    <n v="799"/>
    <n v="455"/>
    <n v="513"/>
    <n v="651"/>
    <n v="731"/>
    <x v="4"/>
    <x v="8"/>
    <x v="797"/>
    <x v="0"/>
    <n v="11"/>
    <x v="0"/>
    <x v="0"/>
  </r>
  <r>
    <s v="AX11296"/>
    <s v="ENX2067"/>
    <s v="A131"/>
    <s v="EMP1029"/>
    <s v="C1681"/>
    <d v="2021-01-13T00:00:00"/>
    <x v="30"/>
    <n v="1"/>
    <n v="1022"/>
    <n v="818"/>
    <n v="1044"/>
    <n v="1899"/>
    <n v="799"/>
    <x v="55"/>
    <x v="15"/>
    <x v="258"/>
    <x v="6"/>
    <n v="11"/>
    <x v="0"/>
    <x v="0"/>
  </r>
  <r>
    <s v="AX11299"/>
    <s v="ENX2050"/>
    <s v="A114"/>
    <s v="EMP1034"/>
    <s v="C1393"/>
    <d v="2021-01-13T00:00:00"/>
    <x v="44"/>
    <n v="4"/>
    <n v="1743"/>
    <n v="872"/>
    <n v="1291"/>
    <n v="2391"/>
    <n v="476"/>
    <x v="54"/>
    <x v="27"/>
    <x v="438"/>
    <x v="2"/>
    <n v="11"/>
    <x v="0"/>
    <x v="0"/>
  </r>
  <r>
    <s v="AX11302"/>
    <s v="ENX2017"/>
    <s v="A107"/>
    <s v="EMP1006"/>
    <s v="C1655"/>
    <d v="2021-01-13T00:00:00"/>
    <x v="61"/>
    <n v="1"/>
    <n v="1671"/>
    <n v="1220"/>
    <n v="984"/>
    <n v="1367"/>
    <n v="383"/>
    <x v="53"/>
    <x v="38"/>
    <x v="642"/>
    <x v="3"/>
    <n v="11"/>
    <x v="0"/>
    <x v="0"/>
  </r>
  <r>
    <s v="AX11306"/>
    <s v="ENX2074"/>
    <s v="A156"/>
    <s v="EMP1028"/>
    <s v="C1566"/>
    <d v="2021-01-13T00:00:00"/>
    <x v="41"/>
    <n v="2"/>
    <n v="1798"/>
    <n v="971"/>
    <n v="1076"/>
    <n v="1472"/>
    <n v="13"/>
    <x v="29"/>
    <x v="27"/>
    <x v="595"/>
    <x v="2"/>
    <n v="11"/>
    <x v="0"/>
    <x v="0"/>
  </r>
  <r>
    <s v="AX11310"/>
    <s v="ENX2010"/>
    <s v="A160"/>
    <s v="EMP1040"/>
    <s v="C1317"/>
    <d v="2021-01-13T00:00:00"/>
    <x v="43"/>
    <n v="1"/>
    <n v="2410"/>
    <n v="1518"/>
    <n v="1965"/>
    <n v="2396"/>
    <n v="874"/>
    <x v="62"/>
    <x v="15"/>
    <x v="84"/>
    <x v="1"/>
    <n v="11"/>
    <x v="0"/>
    <x v="0"/>
  </r>
  <r>
    <s v="AX11315"/>
    <s v="ENX2055"/>
    <s v="A137"/>
    <s v="EMP1020"/>
    <s v="C1686"/>
    <d v="2021-01-13T00:00:00"/>
    <x v="71"/>
    <n v="4"/>
    <n v="2283"/>
    <n v="1484"/>
    <n v="1995"/>
    <n v="3834"/>
    <n v="265"/>
    <x v="5"/>
    <x v="30"/>
    <x v="513"/>
    <x v="0"/>
    <n v="12"/>
    <x v="0"/>
    <x v="0"/>
  </r>
  <r>
    <s v="AX11316"/>
    <s v="ENX2058"/>
    <s v="A150"/>
    <s v="EMP1040"/>
    <s v="C1203"/>
    <d v="2021-01-13T00:00:00"/>
    <x v="53"/>
    <n v="2"/>
    <n v="1351"/>
    <n v="1108"/>
    <n v="872"/>
    <n v="1743"/>
    <n v="192"/>
    <x v="53"/>
    <x v="8"/>
    <x v="776"/>
    <x v="5"/>
    <n v="12"/>
    <x v="0"/>
    <x v="0"/>
  </r>
  <r>
    <s v="AX11317"/>
    <s v="ENX2084"/>
    <s v="A130"/>
    <s v="EMP1023"/>
    <s v="C1526"/>
    <d v="2021-01-14T00:00:00"/>
    <x v="10"/>
    <n v="1"/>
    <n v="127"/>
    <n v="79"/>
    <n v="665"/>
    <n v="1278"/>
    <n v="766"/>
    <x v="27"/>
    <x v="35"/>
    <x v="487"/>
    <x v="5"/>
    <n v="9"/>
    <x v="0"/>
    <x v="0"/>
  </r>
  <r>
    <s v="AX11320"/>
    <s v="ENX2014"/>
    <s v="A132"/>
    <s v="EMP1000"/>
    <s v="C1586"/>
    <d v="2021-01-14T00:00:00"/>
    <x v="67"/>
    <n v="1"/>
    <n v="530"/>
    <n v="424"/>
    <n v="1473"/>
    <n v="2497"/>
    <n v="39"/>
    <x v="56"/>
    <x v="33"/>
    <x v="197"/>
    <x v="0"/>
    <n v="10"/>
    <x v="0"/>
    <x v="0"/>
  </r>
  <r>
    <s v="AX11325"/>
    <s v="ENX2078"/>
    <s v="A151"/>
    <s v="EMP1012"/>
    <s v="C1185"/>
    <d v="2021-01-14T00:00:00"/>
    <x v="66"/>
    <n v="1"/>
    <n v="2495"/>
    <n v="1896"/>
    <n v="1020"/>
    <n v="1568"/>
    <n v="1380"/>
    <x v="52"/>
    <x v="38"/>
    <x v="164"/>
    <x v="0"/>
    <n v="10"/>
    <x v="0"/>
    <x v="0"/>
  </r>
  <r>
    <s v="AX11332"/>
    <s v="ENX2078"/>
    <s v="A134"/>
    <s v="EMP1010"/>
    <s v="C1687"/>
    <d v="2021-01-14T00:00:00"/>
    <x v="66"/>
    <n v="1"/>
    <n v="378"/>
    <n v="291"/>
    <n v="818"/>
    <n v="1022"/>
    <n v="256"/>
    <x v="43"/>
    <x v="35"/>
    <x v="519"/>
    <x v="4"/>
    <n v="10"/>
    <x v="0"/>
    <x v="0"/>
  </r>
  <r>
    <s v="AX11337"/>
    <s v="ENX2016"/>
    <s v="A132"/>
    <s v="EMP1036"/>
    <s v="C1454"/>
    <d v="2021-01-14T00:00:00"/>
    <x v="6"/>
    <n v="1"/>
    <n v="951"/>
    <n v="504"/>
    <n v="910"/>
    <n v="1598"/>
    <n v="782"/>
    <x v="54"/>
    <x v="3"/>
    <x v="191"/>
    <x v="6"/>
    <n v="10"/>
    <x v="0"/>
    <x v="0"/>
  </r>
  <r>
    <s v="AX11341"/>
    <s v="ENX2052"/>
    <s v="A159"/>
    <s v="EMP1018"/>
    <s v="C1777"/>
    <d v="2021-01-14T00:00:00"/>
    <x v="45"/>
    <n v="3"/>
    <n v="123"/>
    <n v="84"/>
    <n v="5895"/>
    <n v="7188"/>
    <n v="313"/>
    <x v="38"/>
    <x v="22"/>
    <x v="720"/>
    <x v="4"/>
    <n v="10"/>
    <x v="0"/>
    <x v="0"/>
  </r>
  <r>
    <s v="AX11345"/>
    <s v="ENX2067"/>
    <s v="A115"/>
    <s v="EMP1020"/>
    <s v="C1682"/>
    <d v="2021-01-14T00:00:00"/>
    <x v="30"/>
    <n v="3"/>
    <n v="684"/>
    <n v="561"/>
    <n v="1399"/>
    <n v="2294"/>
    <n v="87"/>
    <x v="27"/>
    <x v="39"/>
    <x v="114"/>
    <x v="0"/>
    <n v="10"/>
    <x v="0"/>
    <x v="0"/>
  </r>
  <r>
    <s v="AX11346"/>
    <s v="ENX2023"/>
    <s v="A173"/>
    <s v="EMP1033"/>
    <s v="C1088"/>
    <d v="2021-01-14T00:00:00"/>
    <x v="57"/>
    <n v="1"/>
    <n v="2294"/>
    <n v="1399"/>
    <n v="216"/>
    <n v="408"/>
    <n v="64"/>
    <x v="73"/>
    <x v="9"/>
    <x v="282"/>
    <x v="6"/>
    <n v="11"/>
    <x v="0"/>
    <x v="0"/>
  </r>
  <r>
    <s v="AX11349"/>
    <s v="ENX2004"/>
    <s v="A171"/>
    <s v="EMP1035"/>
    <s v="C1022"/>
    <d v="2021-01-14T00:00:00"/>
    <x v="23"/>
    <n v="1"/>
    <n v="504"/>
    <n v="408"/>
    <n v="871"/>
    <n v="1708"/>
    <n v="39"/>
    <x v="35"/>
    <x v="20"/>
    <x v="768"/>
    <x v="6"/>
    <n v="11"/>
    <x v="0"/>
    <x v="0"/>
  </r>
  <r>
    <s v="AX11353"/>
    <s v="ENX2100"/>
    <s v="A101"/>
    <s v="EMP1002"/>
    <s v="C1441"/>
    <d v="2021-01-14T00:00:00"/>
    <x v="28"/>
    <n v="1"/>
    <n v="545"/>
    <n v="425"/>
    <n v="588"/>
    <n v="736"/>
    <n v="376"/>
    <x v="39"/>
    <x v="17"/>
    <x v="579"/>
    <x v="6"/>
    <n v="11"/>
    <x v="0"/>
    <x v="0"/>
  </r>
  <r>
    <s v="AX11354"/>
    <s v="ENX2038"/>
    <s v="A128"/>
    <s v="EMP1043"/>
    <s v="C1778"/>
    <d v="2021-01-14T00:00:00"/>
    <x v="84"/>
    <n v="1"/>
    <n v="1639"/>
    <n v="1295"/>
    <n v="316"/>
    <n v="508"/>
    <n v="204"/>
    <x v="49"/>
    <x v="29"/>
    <x v="780"/>
    <x v="6"/>
    <n v="11"/>
    <x v="0"/>
    <x v="0"/>
  </r>
  <r>
    <s v="AX11357"/>
    <s v="ENX2072"/>
    <s v="A121"/>
    <s v="EMP1033"/>
    <s v="C1724"/>
    <d v="2021-01-14T00:00:00"/>
    <x v="31"/>
    <n v="1"/>
    <n v="1566"/>
    <n v="1190"/>
    <n v="1080"/>
    <n v="1742"/>
    <n v="840"/>
    <x v="73"/>
    <x v="18"/>
    <x v="511"/>
    <x v="4"/>
    <n v="11"/>
    <x v="0"/>
    <x v="0"/>
  </r>
  <r>
    <s v="AX11360"/>
    <s v="ENX2078"/>
    <s v="A145"/>
    <s v="EMP1025"/>
    <s v="C1234"/>
    <d v="2021-01-14T00:00:00"/>
    <x v="66"/>
    <n v="4"/>
    <n v="1783"/>
    <n v="1516"/>
    <n v="1261"/>
    <n v="1638"/>
    <n v="1632"/>
    <x v="10"/>
    <x v="27"/>
    <x v="40"/>
    <x v="5"/>
    <n v="11"/>
    <x v="0"/>
    <x v="0"/>
  </r>
  <r>
    <s v="AX11363"/>
    <s v="ENX2020"/>
    <s v="A173"/>
    <s v="EMP1036"/>
    <s v="C1289"/>
    <d v="2021-01-14T00:00:00"/>
    <x v="18"/>
    <n v="2"/>
    <n v="771"/>
    <n v="648"/>
    <n v="3783"/>
    <n v="4914"/>
    <n v="376"/>
    <x v="24"/>
    <x v="11"/>
    <x v="534"/>
    <x v="3"/>
    <n v="11"/>
    <x v="0"/>
    <x v="0"/>
  </r>
  <r>
    <s v="AX11374"/>
    <s v="ENX2093"/>
    <s v="A125"/>
    <s v="EMP1006"/>
    <s v="C1418"/>
    <d v="2021-01-14T00:00:00"/>
    <x v="99"/>
    <n v="2"/>
    <n v="368"/>
    <n v="294"/>
    <n v="1190"/>
    <n v="1566"/>
    <n v="328"/>
    <x v="60"/>
    <x v="18"/>
    <x v="702"/>
    <x v="4"/>
    <n v="11"/>
    <x v="0"/>
    <x v="0"/>
  </r>
  <r>
    <s v="AX11376"/>
    <s v="ENX2077"/>
    <s v="A139"/>
    <s v="EMP1024"/>
    <s v="C1748"/>
    <d v="2021-01-14T00:00:00"/>
    <x v="51"/>
    <n v="1"/>
    <n v="112"/>
    <n v="90"/>
    <n v="200"/>
    <n v="290"/>
    <n v="589"/>
    <x v="4"/>
    <x v="23"/>
    <x v="267"/>
    <x v="5"/>
    <n v="11"/>
    <x v="0"/>
    <x v="0"/>
  </r>
  <r>
    <s v="AX11382"/>
    <s v="ENX2076"/>
    <s v="A106"/>
    <s v="EMP1041"/>
    <s v="C1314"/>
    <d v="2021-01-14T00:00:00"/>
    <x v="15"/>
    <n v="1"/>
    <n v="818"/>
    <n v="450"/>
    <n v="2358"/>
    <n v="2841"/>
    <n v="1308"/>
    <x v="31"/>
    <x v="27"/>
    <x v="458"/>
    <x v="5"/>
    <n v="11"/>
    <x v="0"/>
    <x v="0"/>
  </r>
  <r>
    <s v="AX11383"/>
    <s v="ENX2017"/>
    <s v="A164"/>
    <s v="EMP1036"/>
    <s v="C1761"/>
    <d v="2021-01-15T00:00:00"/>
    <x v="61"/>
    <n v="2"/>
    <n v="1367"/>
    <n v="984"/>
    <n v="171"/>
    <n v="217"/>
    <n v="2481"/>
    <x v="66"/>
    <x v="21"/>
    <x v="766"/>
    <x v="3"/>
    <n v="9"/>
    <x v="0"/>
    <x v="0"/>
  </r>
  <r>
    <s v="AX11389"/>
    <s v="ENX2016"/>
    <s v="A118"/>
    <s v="EMP1036"/>
    <s v="C1118"/>
    <d v="2021-01-15T00:00:00"/>
    <x v="6"/>
    <n v="2"/>
    <n v="1022"/>
    <n v="818"/>
    <n v="1484"/>
    <n v="2283"/>
    <n v="64"/>
    <x v="71"/>
    <x v="35"/>
    <x v="587"/>
    <x v="5"/>
    <n v="10"/>
    <x v="0"/>
    <x v="0"/>
  </r>
  <r>
    <s v="AX11391"/>
    <s v="ENX2016"/>
    <s v="A153"/>
    <s v="EMP1004"/>
    <s v="C1498"/>
    <d v="2021-01-15T00:00:00"/>
    <x v="6"/>
    <n v="1"/>
    <n v="1526"/>
    <n v="1251"/>
    <n v="956"/>
    <n v="1772"/>
    <n v="731"/>
    <x v="13"/>
    <x v="8"/>
    <x v="517"/>
    <x v="5"/>
    <n v="11"/>
    <x v="0"/>
    <x v="0"/>
  </r>
  <r>
    <s v="AX11392"/>
    <s v="ENX2043"/>
    <s v="A112"/>
    <s v="EMP1023"/>
    <s v="C1576"/>
    <d v="2021-01-15T00:00:00"/>
    <x v="11"/>
    <n v="1"/>
    <n v="1405"/>
    <n v="1054"/>
    <n v="1272"/>
    <n v="1590"/>
    <n v="1378"/>
    <x v="13"/>
    <x v="35"/>
    <x v="408"/>
    <x v="5"/>
    <n v="11"/>
    <x v="0"/>
    <x v="0"/>
  </r>
  <r>
    <s v="AX11396"/>
    <s v="ENX2043"/>
    <s v="A129"/>
    <s v="EMP1036"/>
    <s v="C1160"/>
    <d v="2021-01-15T00:00:00"/>
    <x v="11"/>
    <n v="3"/>
    <n v="136"/>
    <n v="72"/>
    <n v="5284"/>
    <n v="7888"/>
    <n v="801"/>
    <x v="57"/>
    <x v="5"/>
    <x v="167"/>
    <x v="1"/>
    <n v="11"/>
    <x v="0"/>
    <x v="0"/>
  </r>
  <r>
    <s v="AX11397"/>
    <s v="ENX2077"/>
    <s v="A153"/>
    <s v="EMP1022"/>
    <s v="C1695"/>
    <d v="2021-01-15T00:00:00"/>
    <x v="51"/>
    <n v="1"/>
    <n v="1635"/>
    <n v="1046"/>
    <n v="462"/>
    <n v="609"/>
    <n v="1767"/>
    <x v="5"/>
    <x v="31"/>
    <x v="453"/>
    <x v="0"/>
    <n v="11"/>
    <x v="0"/>
    <x v="0"/>
  </r>
  <r>
    <s v="AX11402"/>
    <s v="ENX2099"/>
    <s v="A156"/>
    <s v="EMP1029"/>
    <s v="C1097"/>
    <d v="2021-01-15T00:00:00"/>
    <x v="52"/>
    <n v="2"/>
    <n v="561"/>
    <n v="421"/>
    <n v="1108"/>
    <n v="1351"/>
    <n v="2070"/>
    <x v="27"/>
    <x v="42"/>
    <x v="70"/>
    <x v="0"/>
    <n v="11"/>
    <x v="0"/>
    <x v="0"/>
  </r>
  <r>
    <s v="AX11405"/>
    <s v="ENX2038"/>
    <s v="A151"/>
    <s v="EMP1015"/>
    <s v="C1568"/>
    <d v="2021-01-15T00:00:00"/>
    <x v="84"/>
    <n v="3"/>
    <n v="458"/>
    <n v="376"/>
    <n v="1080"/>
    <n v="1742"/>
    <n v="1056"/>
    <x v="28"/>
    <x v="33"/>
    <x v="559"/>
    <x v="0"/>
    <n v="11"/>
    <x v="0"/>
    <x v="0"/>
  </r>
  <r>
    <s v="AX11406"/>
    <s v="ENX2027"/>
    <s v="A160"/>
    <s v="EMP1006"/>
    <s v="C1013"/>
    <d v="2021-01-15T00:00:00"/>
    <x v="19"/>
    <n v="4"/>
    <n v="2283"/>
    <n v="1484"/>
    <n v="1128"/>
    <n v="1374"/>
    <n v="376"/>
    <x v="62"/>
    <x v="43"/>
    <x v="225"/>
    <x v="4"/>
    <n v="11"/>
    <x v="0"/>
    <x v="0"/>
  </r>
  <r>
    <s v="AX11408"/>
    <s v="ENX2024"/>
    <s v="A158"/>
    <s v="EMP1039"/>
    <s v="C1704"/>
    <d v="2021-01-15T00:00:00"/>
    <x v="2"/>
    <n v="2"/>
    <n v="1783"/>
    <n v="1230"/>
    <n v="3702"/>
    <n v="4746"/>
    <n v="351"/>
    <x v="2"/>
    <x v="6"/>
    <x v="534"/>
    <x v="1"/>
    <n v="11"/>
    <x v="0"/>
    <x v="0"/>
  </r>
  <r>
    <s v="AX11417"/>
    <s v="ENX2010"/>
    <s v="A123"/>
    <s v="EMP1031"/>
    <s v="C1140"/>
    <d v="2021-01-15T00:00:00"/>
    <x v="43"/>
    <n v="1"/>
    <n v="1467"/>
    <n v="807"/>
    <n v="1046"/>
    <n v="1635"/>
    <n v="507"/>
    <x v="13"/>
    <x v="33"/>
    <x v="255"/>
    <x v="0"/>
    <n v="12"/>
    <x v="0"/>
    <x v="0"/>
  </r>
  <r>
    <s v="AX11419"/>
    <s v="ENX2078"/>
    <s v="A163"/>
    <s v="EMP1017"/>
    <s v="C1059"/>
    <d v="2021-01-15T00:00:00"/>
    <x v="66"/>
    <n v="2"/>
    <n v="561"/>
    <n v="421"/>
    <n v="2088"/>
    <n v="3798"/>
    <n v="106"/>
    <x v="36"/>
    <x v="9"/>
    <x v="13"/>
    <x v="5"/>
    <n v="12"/>
    <x v="0"/>
    <x v="0"/>
  </r>
  <r>
    <s v="AX11426"/>
    <s v="ENX2028"/>
    <s v="A140"/>
    <s v="EMP1006"/>
    <s v="C1217"/>
    <d v="2021-01-16T00:00:00"/>
    <x v="5"/>
    <n v="1"/>
    <n v="1887"/>
    <n v="1378"/>
    <n v="1054"/>
    <n v="1405"/>
    <n v="95"/>
    <x v="40"/>
    <x v="1"/>
    <x v="644"/>
    <x v="2"/>
    <n v="10"/>
    <x v="0"/>
    <x v="0"/>
  </r>
  <r>
    <s v="AX11431"/>
    <s v="ENX2066"/>
    <s v="A145"/>
    <s v="EMP1026"/>
    <s v="C1583"/>
    <d v="2021-01-16T00:00:00"/>
    <x v="13"/>
    <n v="3"/>
    <n v="392"/>
    <n v="255"/>
    <n v="1008"/>
    <n v="1902"/>
    <n v="344"/>
    <x v="23"/>
    <x v="31"/>
    <x v="45"/>
    <x v="2"/>
    <n v="10"/>
    <x v="0"/>
    <x v="0"/>
  </r>
  <r>
    <s v="AX11437"/>
    <s v="ENX2015"/>
    <s v="A111"/>
    <s v="EMP1019"/>
    <s v="C1355"/>
    <d v="2021-01-16T00:00:00"/>
    <x v="17"/>
    <n v="1"/>
    <n v="1405"/>
    <n v="1054"/>
    <n v="260"/>
    <n v="362"/>
    <n v="436"/>
    <x v="18"/>
    <x v="41"/>
    <x v="613"/>
    <x v="5"/>
    <n v="10"/>
    <x v="0"/>
    <x v="0"/>
  </r>
  <r>
    <s v="AX11444"/>
    <s v="ENX2091"/>
    <s v="A106"/>
    <s v="EMP1015"/>
    <s v="C1020"/>
    <d v="2021-01-16T00:00:00"/>
    <x v="39"/>
    <n v="1"/>
    <n v="181"/>
    <n v="130"/>
    <n v="288"/>
    <n v="544"/>
    <n v="51"/>
    <x v="33"/>
    <x v="5"/>
    <x v="449"/>
    <x v="2"/>
    <n v="10"/>
    <x v="0"/>
    <x v="0"/>
  </r>
  <r>
    <s v="AX11449"/>
    <s v="ENX2073"/>
    <s v="A106"/>
    <s v="EMP1012"/>
    <s v="C1635"/>
    <d v="2021-01-16T00:00:00"/>
    <x v="85"/>
    <n v="3"/>
    <n v="217"/>
    <n v="171"/>
    <n v="561"/>
    <n v="684"/>
    <n v="290"/>
    <x v="23"/>
    <x v="35"/>
    <x v="31"/>
    <x v="4"/>
    <n v="10"/>
    <x v="0"/>
    <x v="0"/>
  </r>
  <r>
    <s v="AX11450"/>
    <s v="ENX2094"/>
    <s v="A111"/>
    <s v="EMP1013"/>
    <s v="C1647"/>
    <d v="2021-01-16T00:00:00"/>
    <x v="90"/>
    <n v="1"/>
    <n v="1052"/>
    <n v="589"/>
    <n v="534"/>
    <n v="847"/>
    <n v="2070"/>
    <x v="23"/>
    <x v="20"/>
    <x v="645"/>
    <x v="0"/>
    <n v="10"/>
    <x v="0"/>
    <x v="0"/>
  </r>
  <r>
    <s v="AX11451"/>
    <s v="ENX2046"/>
    <s v="A101"/>
    <s v="EMP1012"/>
    <s v="C1459"/>
    <d v="2021-01-16T00:00:00"/>
    <x v="38"/>
    <n v="3"/>
    <n v="203"/>
    <n v="154"/>
    <n v="6140"/>
    <n v="9028"/>
    <n v="768"/>
    <x v="6"/>
    <x v="42"/>
    <x v="649"/>
    <x v="4"/>
    <n v="10"/>
    <x v="0"/>
    <x v="0"/>
  </r>
  <r>
    <s v="AX11453"/>
    <s v="ENX2017"/>
    <s v="A168"/>
    <s v="EMP1016"/>
    <s v="C1647"/>
    <d v="2021-01-16T00:00:00"/>
    <x v="61"/>
    <n v="1"/>
    <n v="127"/>
    <n v="79"/>
    <n v="270"/>
    <n v="336"/>
    <n v="992"/>
    <x v="2"/>
    <x v="28"/>
    <x v="695"/>
    <x v="4"/>
    <n v="10"/>
    <x v="0"/>
    <x v="0"/>
  </r>
  <r>
    <s v="AX11454"/>
    <s v="ENX2050"/>
    <s v="A113"/>
    <s v="EMP1003"/>
    <s v="C1673"/>
    <d v="2021-01-16T00:00:00"/>
    <x v="44"/>
    <n v="3"/>
    <n v="1077"/>
    <n v="732"/>
    <n v="732"/>
    <n v="1077"/>
    <n v="368"/>
    <x v="58"/>
    <x v="24"/>
    <x v="798"/>
    <x v="6"/>
    <n v="10"/>
    <x v="0"/>
    <x v="0"/>
  </r>
  <r>
    <s v="AX11455"/>
    <s v="ENX2037"/>
    <s v="A143"/>
    <s v="EMP1004"/>
    <s v="C1198"/>
    <d v="2021-01-16T00:00:00"/>
    <x v="50"/>
    <n v="1"/>
    <n v="818"/>
    <n v="450"/>
    <n v="255"/>
    <n v="392"/>
    <n v="344"/>
    <x v="52"/>
    <x v="30"/>
    <x v="214"/>
    <x v="5"/>
    <n v="10"/>
    <x v="0"/>
    <x v="0"/>
  </r>
  <r>
    <s v="AX11456"/>
    <s v="ENX2060"/>
    <s v="A115"/>
    <s v="EMP1023"/>
    <s v="C1639"/>
    <d v="2021-01-16T00:00:00"/>
    <x v="73"/>
    <n v="1"/>
    <n v="181"/>
    <n v="130"/>
    <n v="395"/>
    <n v="556"/>
    <n v="565"/>
    <x v="17"/>
    <x v="38"/>
    <x v="609"/>
    <x v="4"/>
    <n v="10"/>
    <x v="0"/>
    <x v="0"/>
  </r>
  <r>
    <s v="AX11459"/>
    <s v="ENX2073"/>
    <s v="A162"/>
    <s v="EMP1025"/>
    <s v="C1079"/>
    <d v="2021-01-16T00:00:00"/>
    <x v="85"/>
    <n v="1"/>
    <n v="2091"/>
    <n v="1485"/>
    <n v="3270"/>
    <n v="4140"/>
    <n v="656"/>
    <x v="45"/>
    <x v="30"/>
    <x v="716"/>
    <x v="1"/>
    <n v="11"/>
    <x v="0"/>
    <x v="0"/>
  </r>
  <r>
    <s v="AX11467"/>
    <s v="ENX2080"/>
    <s v="A104"/>
    <s v="EMP1020"/>
    <s v="C1384"/>
    <d v="2021-01-16T00:00:00"/>
    <x v="37"/>
    <n v="3"/>
    <n v="1077"/>
    <n v="732"/>
    <n v="1664"/>
    <n v="2412"/>
    <n v="206"/>
    <x v="40"/>
    <x v="4"/>
    <x v="95"/>
    <x v="0"/>
    <n v="11"/>
    <x v="0"/>
    <x v="0"/>
  </r>
  <r>
    <s v="AX11472"/>
    <s v="ENX2034"/>
    <s v="A147"/>
    <s v="EMP1021"/>
    <s v="C1196"/>
    <d v="2021-01-16T00:00:00"/>
    <x v="32"/>
    <n v="1"/>
    <n v="2495"/>
    <n v="1896"/>
    <n v="3352"/>
    <n v="4412"/>
    <n v="148"/>
    <x v="54"/>
    <x v="14"/>
    <x v="69"/>
    <x v="6"/>
    <n v="11"/>
    <x v="0"/>
    <x v="0"/>
  </r>
  <r>
    <s v="AX11474"/>
    <s v="ENX2044"/>
    <s v="A145"/>
    <s v="EMP1009"/>
    <s v="C1342"/>
    <d v="2021-01-16T00:00:00"/>
    <x v="54"/>
    <n v="1"/>
    <n v="2495"/>
    <n v="1896"/>
    <n v="1072"/>
    <n v="1600"/>
    <n v="274"/>
    <x v="32"/>
    <x v="26"/>
    <x v="89"/>
    <x v="3"/>
    <n v="11"/>
    <x v="0"/>
    <x v="0"/>
  </r>
  <r>
    <s v="AX11476"/>
    <s v="ENX2064"/>
    <s v="A137"/>
    <s v="EMP1038"/>
    <s v="C1118"/>
    <d v="2021-01-16T00:00:00"/>
    <x v="25"/>
    <n v="4"/>
    <n v="886"/>
    <n v="478"/>
    <n v="90"/>
    <n v="112"/>
    <n v="265"/>
    <x v="60"/>
    <x v="40"/>
    <x v="82"/>
    <x v="3"/>
    <n v="11"/>
    <x v="0"/>
    <x v="0"/>
  </r>
  <r>
    <s v="AX11477"/>
    <s v="ENX2043"/>
    <s v="A169"/>
    <s v="EMP1004"/>
    <s v="C1772"/>
    <d v="2021-01-16T00:00:00"/>
    <x v="11"/>
    <n v="4"/>
    <n v="2091"/>
    <n v="1485"/>
    <n v="1788"/>
    <n v="2353"/>
    <n v="742"/>
    <x v="10"/>
    <x v="14"/>
    <x v="497"/>
    <x v="0"/>
    <n v="11"/>
    <x v="0"/>
    <x v="0"/>
  </r>
  <r>
    <s v="AX11480"/>
    <s v="ENX2045"/>
    <s v="A158"/>
    <s v="EMP1008"/>
    <s v="C1332"/>
    <d v="2021-01-16T00:00:00"/>
    <x v="65"/>
    <n v="1"/>
    <n v="2353"/>
    <n v="1788"/>
    <n v="838"/>
    <n v="1103"/>
    <n v="368"/>
    <x v="53"/>
    <x v="22"/>
    <x v="61"/>
    <x v="6"/>
    <n v="11"/>
    <x v="0"/>
    <x v="0"/>
  </r>
  <r>
    <s v="AX11481"/>
    <s v="ENX2062"/>
    <s v="A128"/>
    <s v="EMP1022"/>
    <s v="C1349"/>
    <d v="2021-01-16T00:00:00"/>
    <x v="91"/>
    <n v="4"/>
    <n v="556"/>
    <n v="395"/>
    <n v="171"/>
    <n v="217"/>
    <n v="952"/>
    <x v="20"/>
    <x v="0"/>
    <x v="725"/>
    <x v="0"/>
    <n v="11"/>
    <x v="0"/>
    <x v="0"/>
  </r>
  <r>
    <s v="AX11484"/>
    <s v="ENX2003"/>
    <s v="A154"/>
    <s v="EMP1006"/>
    <s v="C1371"/>
    <d v="2021-01-16T00:00:00"/>
    <x v="22"/>
    <n v="3"/>
    <n v="1783"/>
    <n v="1230"/>
    <n v="1944"/>
    <n v="2313"/>
    <n v="2193"/>
    <x v="50"/>
    <x v="2"/>
    <x v="183"/>
    <x v="5"/>
    <n v="11"/>
    <x v="0"/>
    <x v="0"/>
  </r>
  <r>
    <s v="AX11486"/>
    <s v="ENX2005"/>
    <s v="A156"/>
    <s v="EMP1025"/>
    <s v="C1342"/>
    <d v="2021-01-17T00:00:00"/>
    <x v="79"/>
    <n v="1"/>
    <n v="2141"/>
    <n v="1777"/>
    <n v="534"/>
    <n v="847"/>
    <n v="1018"/>
    <x v="31"/>
    <x v="9"/>
    <x v="20"/>
    <x v="5"/>
    <n v="9"/>
    <x v="0"/>
    <x v="0"/>
  </r>
  <r>
    <s v="AX11487"/>
    <s v="ENX2061"/>
    <s v="A130"/>
    <s v="EMP1015"/>
    <s v="C1458"/>
    <d v="2021-01-17T00:00:00"/>
    <x v="72"/>
    <n v="3"/>
    <n v="1798"/>
    <n v="971"/>
    <n v="1305"/>
    <n v="1812"/>
    <n v="106"/>
    <x v="63"/>
    <x v="30"/>
    <x v="714"/>
    <x v="1"/>
    <n v="10"/>
    <x v="0"/>
    <x v="0"/>
  </r>
  <r>
    <s v="AX11489"/>
    <s v="ENX2049"/>
    <s v="A122"/>
    <s v="EMP1027"/>
    <s v="C1063"/>
    <d v="2021-01-17T00:00:00"/>
    <x v="58"/>
    <n v="1"/>
    <n v="1848"/>
    <n v="1294"/>
    <n v="158"/>
    <n v="254"/>
    <n v="696"/>
    <x v="0"/>
    <x v="4"/>
    <x v="184"/>
    <x v="3"/>
    <n v="10"/>
    <x v="0"/>
    <x v="0"/>
  </r>
  <r>
    <s v="AX11490"/>
    <s v="ENX2045"/>
    <s v="A155"/>
    <s v="EMP1018"/>
    <s v="C1434"/>
    <d v="2021-01-17T00:00:00"/>
    <x v="65"/>
    <n v="1"/>
    <n v="290"/>
    <n v="200"/>
    <n v="962"/>
    <n v="1414"/>
    <n v="801"/>
    <x v="23"/>
    <x v="6"/>
    <x v="636"/>
    <x v="6"/>
    <n v="10"/>
    <x v="0"/>
    <x v="0"/>
  </r>
  <r>
    <s v="AX11494"/>
    <s v="ENX2028"/>
    <s v="A148"/>
    <s v="EMP1043"/>
    <s v="C1065"/>
    <d v="2021-01-17T00:00:00"/>
    <x v="5"/>
    <n v="1"/>
    <n v="2353"/>
    <n v="1788"/>
    <n v="421"/>
    <n v="561"/>
    <n v="128"/>
    <x v="0"/>
    <x v="35"/>
    <x v="434"/>
    <x v="0"/>
    <n v="10"/>
    <x v="0"/>
    <x v="0"/>
  </r>
  <r>
    <s v="AX11496"/>
    <s v="ENX2085"/>
    <s v="A173"/>
    <s v="EMP1028"/>
    <s v="C1254"/>
    <d v="2021-01-17T00:00:00"/>
    <x v="29"/>
    <n v="4"/>
    <n v="2353"/>
    <n v="1788"/>
    <n v="1890"/>
    <n v="3778"/>
    <n v="3308"/>
    <x v="18"/>
    <x v="8"/>
    <x v="250"/>
    <x v="5"/>
    <n v="10"/>
    <x v="0"/>
    <x v="0"/>
  </r>
  <r>
    <s v="AX11499"/>
    <s v="ENX2051"/>
    <s v="A123"/>
    <s v="EMP1015"/>
    <s v="C1442"/>
    <d v="2021-01-17T00:00:00"/>
    <x v="14"/>
    <n v="1"/>
    <n v="1862"/>
    <n v="1173"/>
    <n v="634"/>
    <n v="880"/>
    <n v="364"/>
    <x v="28"/>
    <x v="3"/>
    <x v="791"/>
    <x v="1"/>
    <n v="10"/>
    <x v="0"/>
    <x v="0"/>
  </r>
  <r>
    <s v="AX11504"/>
    <s v="ENX2002"/>
    <s v="A145"/>
    <s v="EMP1032"/>
    <s v="C1543"/>
    <d v="2021-01-17T00:00:00"/>
    <x v="100"/>
    <n v="2"/>
    <n v="826"/>
    <n v="562"/>
    <n v="1230"/>
    <n v="1783"/>
    <n v="600"/>
    <x v="5"/>
    <x v="33"/>
    <x v="106"/>
    <x v="3"/>
    <n v="10"/>
    <x v="0"/>
    <x v="0"/>
  </r>
  <r>
    <s v="AX11510"/>
    <s v="ENX2069"/>
    <s v="A135"/>
    <s v="EMP1007"/>
    <s v="C1096"/>
    <d v="2021-01-17T00:00:00"/>
    <x v="46"/>
    <n v="1"/>
    <n v="561"/>
    <n v="421"/>
    <n v="791"/>
    <n v="1522"/>
    <n v="644"/>
    <x v="53"/>
    <x v="14"/>
    <x v="53"/>
    <x v="4"/>
    <n v="10"/>
    <x v="0"/>
    <x v="0"/>
  </r>
  <r>
    <s v="AX11512"/>
    <s v="ENX2097"/>
    <s v="A156"/>
    <s v="EMP1015"/>
    <s v="C1751"/>
    <d v="2021-01-17T00:00:00"/>
    <x v="0"/>
    <n v="4"/>
    <n v="2141"/>
    <n v="1777"/>
    <n v="244"/>
    <n v="380"/>
    <n v="550"/>
    <x v="60"/>
    <x v="4"/>
    <x v="384"/>
    <x v="1"/>
    <n v="10"/>
    <x v="0"/>
    <x v="0"/>
  </r>
  <r>
    <s v="AX11513"/>
    <s v="ENX2018"/>
    <s v="A164"/>
    <s v="EMP1029"/>
    <s v="C1510"/>
    <d v="2021-01-17T00:00:00"/>
    <x v="8"/>
    <n v="1"/>
    <n v="2283"/>
    <n v="1484"/>
    <n v="462"/>
    <n v="609"/>
    <n v="651"/>
    <x v="71"/>
    <x v="23"/>
    <x v="324"/>
    <x v="3"/>
    <n v="10"/>
    <x v="0"/>
    <x v="0"/>
  </r>
  <r>
    <s v="AX11515"/>
    <s v="ENX2005"/>
    <s v="A151"/>
    <s v="EMP1024"/>
    <s v="C1481"/>
    <d v="2021-01-17T00:00:00"/>
    <x v="79"/>
    <n v="4"/>
    <n v="561"/>
    <n v="421"/>
    <n v="2446"/>
    <n v="4010"/>
    <n v="2424"/>
    <x v="11"/>
    <x v="11"/>
    <x v="446"/>
    <x v="1"/>
    <n v="11"/>
    <x v="0"/>
    <x v="0"/>
  </r>
  <r>
    <s v="AX11519"/>
    <s v="ENX2047"/>
    <s v="A124"/>
    <s v="EMP1031"/>
    <s v="C1184"/>
    <d v="2021-01-17T00:00:00"/>
    <x v="82"/>
    <n v="1"/>
    <n v="112"/>
    <n v="90"/>
    <n v="1399"/>
    <n v="2294"/>
    <n v="161"/>
    <x v="1"/>
    <x v="26"/>
    <x v="658"/>
    <x v="3"/>
    <n v="11"/>
    <x v="0"/>
    <x v="0"/>
  </r>
  <r>
    <s v="AX11522"/>
    <s v="ENX2036"/>
    <s v="A141"/>
    <s v="EMP1007"/>
    <s v="C1234"/>
    <d v="2021-01-17T00:00:00"/>
    <x v="1"/>
    <n v="1"/>
    <n v="1380"/>
    <n v="1090"/>
    <n v="450"/>
    <n v="818"/>
    <n v="96"/>
    <x v="48"/>
    <x v="33"/>
    <x v="99"/>
    <x v="0"/>
    <n v="11"/>
    <x v="0"/>
    <x v="0"/>
  </r>
  <r>
    <s v="AX11523"/>
    <s v="ENX2005"/>
    <s v="A143"/>
    <s v="EMP1005"/>
    <s v="C1036"/>
    <d v="2021-01-17T00:00:00"/>
    <x v="79"/>
    <n v="1"/>
    <n v="368"/>
    <n v="294"/>
    <n v="871"/>
    <n v="1708"/>
    <n v="656"/>
    <x v="39"/>
    <x v="19"/>
    <x v="342"/>
    <x v="1"/>
    <n v="11"/>
    <x v="0"/>
    <x v="0"/>
  </r>
  <r>
    <s v="AX11528"/>
    <s v="ENX2062"/>
    <s v="A151"/>
    <s v="EMP1041"/>
    <s v="C1779"/>
    <d v="2021-01-17T00:00:00"/>
    <x v="91"/>
    <n v="4"/>
    <n v="2141"/>
    <n v="1777"/>
    <n v="416"/>
    <n v="603"/>
    <n v="140"/>
    <x v="67"/>
    <x v="31"/>
    <x v="174"/>
    <x v="6"/>
    <n v="12"/>
    <x v="0"/>
    <x v="0"/>
  </r>
  <r>
    <s v="AX11530"/>
    <s v="ENX2039"/>
    <s v="A152"/>
    <s v="EMP1015"/>
    <s v="C1476"/>
    <d v="2021-01-17T00:00:00"/>
    <x v="96"/>
    <n v="3"/>
    <n v="378"/>
    <n v="291"/>
    <n v="3669"/>
    <n v="6015"/>
    <n v="4400"/>
    <x v="8"/>
    <x v="12"/>
    <x v="410"/>
    <x v="2"/>
    <n v="12"/>
    <x v="0"/>
    <x v="0"/>
  </r>
  <r>
    <s v="AX11535"/>
    <s v="ENX2059"/>
    <s v="A115"/>
    <s v="EMP1040"/>
    <s v="C1566"/>
    <d v="2021-01-18T00:00:00"/>
    <x v="97"/>
    <n v="3"/>
    <n v="112"/>
    <n v="90"/>
    <n v="420"/>
    <n v="584"/>
    <n v="51"/>
    <x v="63"/>
    <x v="24"/>
    <x v="172"/>
    <x v="1"/>
    <n v="9"/>
    <x v="0"/>
    <x v="0"/>
  </r>
  <r>
    <s v="AX11536"/>
    <s v="ENX2086"/>
    <s v="A145"/>
    <s v="EMP1029"/>
    <s v="C1070"/>
    <d v="2021-01-18T00:00:00"/>
    <x v="94"/>
    <n v="3"/>
    <n v="1566"/>
    <n v="1190"/>
    <n v="72"/>
    <n v="136"/>
    <n v="408"/>
    <x v="19"/>
    <x v="1"/>
    <x v="352"/>
    <x v="6"/>
    <n v="9"/>
    <x v="0"/>
    <x v="0"/>
  </r>
  <r>
    <s v="AX11538"/>
    <s v="ENX2097"/>
    <s v="A135"/>
    <s v="EMP1019"/>
    <s v="C1334"/>
    <d v="2021-01-18T00:00:00"/>
    <x v="0"/>
    <n v="4"/>
    <n v="1414"/>
    <n v="962"/>
    <n v="947"/>
    <n v="1353"/>
    <n v="82"/>
    <x v="34"/>
    <x v="40"/>
    <x v="386"/>
    <x v="2"/>
    <n v="10"/>
    <x v="0"/>
    <x v="0"/>
  </r>
  <r>
    <s v="AX11539"/>
    <s v="ENX2037"/>
    <s v="A172"/>
    <s v="EMP1034"/>
    <s v="C1496"/>
    <d v="2021-01-18T00:00:00"/>
    <x v="50"/>
    <n v="3"/>
    <n v="356"/>
    <n v="292"/>
    <n v="1220"/>
    <n v="1671"/>
    <n v="1744"/>
    <x v="52"/>
    <x v="4"/>
    <x v="131"/>
    <x v="2"/>
    <n v="10"/>
    <x v="0"/>
    <x v="0"/>
  </r>
  <r>
    <s v="AX11540"/>
    <s v="ENX2063"/>
    <s v="A120"/>
    <s v="EMP1012"/>
    <s v="C1490"/>
    <d v="2021-01-18T00:00:00"/>
    <x v="83"/>
    <n v="4"/>
    <n v="1725"/>
    <n v="1363"/>
    <n v="154"/>
    <n v="203"/>
    <n v="495"/>
    <x v="29"/>
    <x v="1"/>
    <x v="162"/>
    <x v="4"/>
    <n v="10"/>
    <x v="0"/>
    <x v="0"/>
  </r>
  <r>
    <s v="AX11550"/>
    <s v="ENX2007"/>
    <s v="A120"/>
    <s v="EMP1034"/>
    <s v="C1404"/>
    <d v="2021-01-18T00:00:00"/>
    <x v="63"/>
    <n v="4"/>
    <n v="603"/>
    <n v="416"/>
    <n v="1995"/>
    <n v="3834"/>
    <n v="874"/>
    <x v="6"/>
    <x v="28"/>
    <x v="775"/>
    <x v="5"/>
    <n v="11"/>
    <x v="0"/>
    <x v="0"/>
  </r>
  <r>
    <s v="AX11551"/>
    <s v="ENX2011"/>
    <s v="A120"/>
    <s v="EMP1004"/>
    <s v="C1392"/>
    <d v="2021-01-18T00:00:00"/>
    <x v="81"/>
    <n v="2"/>
    <n v="1119"/>
    <n v="683"/>
    <n v="1890"/>
    <n v="3778"/>
    <n v="275"/>
    <x v="71"/>
    <x v="36"/>
    <x v="91"/>
    <x v="0"/>
    <n v="11"/>
    <x v="0"/>
    <x v="0"/>
  </r>
  <r>
    <s v="AX11552"/>
    <s v="ENX2095"/>
    <s v="A109"/>
    <s v="EMP1026"/>
    <s v="C1237"/>
    <d v="2021-01-19T00:00:00"/>
    <x v="42"/>
    <n v="1"/>
    <n v="951"/>
    <n v="504"/>
    <n v="7108"/>
    <n v="8564"/>
    <n v="187"/>
    <x v="54"/>
    <x v="12"/>
    <x v="166"/>
    <x v="4"/>
    <n v="10"/>
    <x v="0"/>
    <x v="0"/>
  </r>
  <r>
    <s v="AX11553"/>
    <s v="ENX2025"/>
    <s v="A156"/>
    <s v="EMP1013"/>
    <s v="C1221"/>
    <d v="2021-01-19T00:00:00"/>
    <x v="21"/>
    <n v="2"/>
    <n v="1351"/>
    <n v="1108"/>
    <n v="208"/>
    <n v="315"/>
    <n v="290"/>
    <x v="31"/>
    <x v="32"/>
    <x v="348"/>
    <x v="5"/>
    <n v="10"/>
    <x v="0"/>
    <x v="0"/>
  </r>
  <r>
    <s v="AX11555"/>
    <s v="ENX2058"/>
    <s v="A123"/>
    <s v="EMP1027"/>
    <s v="C1560"/>
    <d v="2021-01-19T00:00:00"/>
    <x v="53"/>
    <n v="3"/>
    <n v="530"/>
    <n v="424"/>
    <n v="1504"/>
    <n v="1832"/>
    <n v="248"/>
    <x v="31"/>
    <x v="38"/>
    <x v="532"/>
    <x v="6"/>
    <n v="10"/>
    <x v="0"/>
    <x v="0"/>
  </r>
  <r>
    <s v="AX11558"/>
    <s v="ENX2021"/>
    <s v="A167"/>
    <s v="EMP1019"/>
    <s v="C1354"/>
    <d v="2021-01-19T00:00:00"/>
    <x v="77"/>
    <n v="3"/>
    <n v="871"/>
    <n v="540"/>
    <n v="1968"/>
    <n v="2734"/>
    <n v="825"/>
    <x v="50"/>
    <x v="20"/>
    <x v="569"/>
    <x v="6"/>
    <n v="10"/>
    <x v="0"/>
    <x v="0"/>
  </r>
  <r>
    <s v="AX11569"/>
    <s v="ENX2038"/>
    <s v="A165"/>
    <s v="EMP1010"/>
    <s v="C1616"/>
    <d v="2021-01-19T00:00:00"/>
    <x v="84"/>
    <n v="1"/>
    <n v="2005"/>
    <n v="1223"/>
    <n v="1248"/>
    <n v="1809"/>
    <n v="44"/>
    <x v="43"/>
    <x v="40"/>
    <x v="372"/>
    <x v="0"/>
    <n v="10"/>
    <x v="0"/>
    <x v="0"/>
  </r>
  <r>
    <s v="AX11570"/>
    <s v="ENX2057"/>
    <s v="A169"/>
    <s v="EMP1018"/>
    <s v="C1322"/>
    <d v="2021-01-19T00:00:00"/>
    <x v="78"/>
    <n v="1"/>
    <n v="1119"/>
    <n v="683"/>
    <n v="2602"/>
    <n v="3174"/>
    <n v="738"/>
    <x v="7"/>
    <x v="1"/>
    <x v="586"/>
    <x v="5"/>
    <n v="11"/>
    <x v="0"/>
    <x v="0"/>
  </r>
  <r>
    <s v="AX11572"/>
    <s v="ENX2094"/>
    <s v="A123"/>
    <s v="EMP1021"/>
    <s v="C1377"/>
    <d v="2021-01-19T00:00:00"/>
    <x v="90"/>
    <n v="1"/>
    <n v="2353"/>
    <n v="1788"/>
    <n v="2968"/>
    <n v="4566"/>
    <n v="406"/>
    <x v="44"/>
    <x v="43"/>
    <x v="362"/>
    <x v="5"/>
    <n v="11"/>
    <x v="0"/>
    <x v="0"/>
  </r>
  <r>
    <s v="AX11574"/>
    <s v="ENX2028"/>
    <s v="A168"/>
    <s v="EMP1003"/>
    <s v="C1789"/>
    <d v="2021-01-19T00:00:00"/>
    <x v="5"/>
    <n v="4"/>
    <n v="1278"/>
    <n v="665"/>
    <n v="216"/>
    <n v="408"/>
    <n v="840"/>
    <x v="26"/>
    <x v="19"/>
    <x v="659"/>
    <x v="0"/>
    <n v="11"/>
    <x v="0"/>
    <x v="0"/>
  </r>
  <r>
    <s v="AX11576"/>
    <s v="ENX2071"/>
    <s v="A137"/>
    <s v="EMP1043"/>
    <s v="C1392"/>
    <d v="2021-01-19T00:00:00"/>
    <x v="92"/>
    <n v="1"/>
    <n v="290"/>
    <n v="200"/>
    <n v="88"/>
    <n v="140"/>
    <n v="180"/>
    <x v="12"/>
    <x v="18"/>
    <x v="317"/>
    <x v="2"/>
    <n v="11"/>
    <x v="0"/>
    <x v="0"/>
  </r>
  <r>
    <s v="AX11581"/>
    <s v="ENX2006"/>
    <s v="A113"/>
    <s v="EMP1014"/>
    <s v="C1383"/>
    <d v="2021-01-19T00:00:00"/>
    <x v="68"/>
    <n v="4"/>
    <n v="2353"/>
    <n v="1788"/>
    <n v="1046"/>
    <n v="1635"/>
    <n v="107"/>
    <x v="65"/>
    <x v="31"/>
    <x v="442"/>
    <x v="5"/>
    <n v="11"/>
    <x v="0"/>
    <x v="0"/>
  </r>
  <r>
    <s v="AX11582"/>
    <s v="ENX2009"/>
    <s v="A107"/>
    <s v="EMP1023"/>
    <s v="C1681"/>
    <d v="2021-01-19T00:00:00"/>
    <x v="75"/>
    <n v="3"/>
    <n v="1414"/>
    <n v="962"/>
    <n v="4548"/>
    <n v="5349"/>
    <n v="264"/>
    <x v="72"/>
    <x v="24"/>
    <x v="404"/>
    <x v="1"/>
    <n v="11"/>
    <x v="0"/>
    <x v="0"/>
  </r>
  <r>
    <s v="AX11585"/>
    <s v="ENX2036"/>
    <s v="A135"/>
    <s v="EMP1041"/>
    <s v="C1232"/>
    <d v="2021-01-19T00:00:00"/>
    <x v="1"/>
    <n v="1"/>
    <n v="1725"/>
    <n v="1363"/>
    <n v="1108"/>
    <n v="1351"/>
    <n v="51"/>
    <x v="16"/>
    <x v="4"/>
    <x v="668"/>
    <x v="3"/>
    <n v="12"/>
    <x v="0"/>
    <x v="0"/>
  </r>
  <r>
    <s v="AX11590"/>
    <s v="ENX2048"/>
    <s v="A146"/>
    <s v="EMP1027"/>
    <s v="C1113"/>
    <d v="2021-01-19T00:00:00"/>
    <x v="34"/>
    <n v="1"/>
    <n v="1635"/>
    <n v="1046"/>
    <n v="504"/>
    <n v="951"/>
    <n v="190"/>
    <x v="59"/>
    <x v="44"/>
    <x v="59"/>
    <x v="2"/>
    <n v="12"/>
    <x v="0"/>
    <x v="0"/>
  </r>
  <r>
    <s v="AX11592"/>
    <s v="ENX2067"/>
    <s v="A122"/>
    <s v="EMP1003"/>
    <s v="C1157"/>
    <d v="2021-01-19T00:00:00"/>
    <x v="30"/>
    <n v="2"/>
    <n v="584"/>
    <n v="420"/>
    <n v="947"/>
    <n v="1353"/>
    <n v="2260"/>
    <x v="32"/>
    <x v="15"/>
    <x v="799"/>
    <x v="3"/>
    <n v="12"/>
    <x v="0"/>
    <x v="0"/>
  </r>
  <r>
    <s v="AX11594"/>
    <s v="ENX2047"/>
    <s v="A148"/>
    <s v="EMP1008"/>
    <s v="C1261"/>
    <d v="2021-01-19T00:00:00"/>
    <x v="82"/>
    <n v="1"/>
    <n v="2257"/>
    <n v="1535"/>
    <n v="716"/>
    <n v="1192"/>
    <n v="329"/>
    <x v="35"/>
    <x v="15"/>
    <x v="433"/>
    <x v="2"/>
    <n v="12"/>
    <x v="0"/>
    <x v="0"/>
  </r>
  <r>
    <s v="AX11596"/>
    <s v="ENX2087"/>
    <s v="A148"/>
    <s v="EMP1013"/>
    <s v="C1327"/>
    <d v="2021-01-20T00:00:00"/>
    <x v="95"/>
    <n v="4"/>
    <n v="356"/>
    <n v="292"/>
    <n v="1234"/>
    <n v="1582"/>
    <n v="248"/>
    <x v="43"/>
    <x v="0"/>
    <x v="279"/>
    <x v="2"/>
    <n v="10"/>
    <x v="0"/>
    <x v="0"/>
  </r>
  <r>
    <s v="AX11602"/>
    <s v="ENX2044"/>
    <s v="A114"/>
    <s v="EMP1021"/>
    <s v="C1047"/>
    <d v="2021-01-20T00:00:00"/>
    <x v="54"/>
    <n v="3"/>
    <n v="1414"/>
    <n v="962"/>
    <n v="5895"/>
    <n v="7188"/>
    <n v="288"/>
    <x v="53"/>
    <x v="23"/>
    <x v="272"/>
    <x v="0"/>
    <n v="10"/>
    <x v="0"/>
    <x v="0"/>
  </r>
  <r>
    <s v="AX11604"/>
    <s v="ENX2016"/>
    <s v="A140"/>
    <s v="EMP1002"/>
    <s v="C1499"/>
    <d v="2021-01-20T00:00:00"/>
    <x v="6"/>
    <n v="1"/>
    <n v="112"/>
    <n v="90"/>
    <n v="3669"/>
    <n v="6015"/>
    <n v="690"/>
    <x v="57"/>
    <x v="43"/>
    <x v="303"/>
    <x v="6"/>
    <n v="10"/>
    <x v="0"/>
    <x v="0"/>
  </r>
  <r>
    <s v="AX11608"/>
    <s v="ENX2100"/>
    <s v="A108"/>
    <s v="EMP1004"/>
    <s v="C1263"/>
    <d v="2021-01-20T00:00:00"/>
    <x v="28"/>
    <n v="1"/>
    <n v="1972"/>
    <n v="1321"/>
    <n v="1291"/>
    <n v="2391"/>
    <n v="1521"/>
    <x v="25"/>
    <x v="29"/>
    <x v="286"/>
    <x v="2"/>
    <n v="10"/>
    <x v="0"/>
    <x v="0"/>
  </r>
  <r>
    <s v="AX11613"/>
    <s v="ENX2038"/>
    <s v="A142"/>
    <s v="EMP1028"/>
    <s v="C1793"/>
    <d v="2021-01-20T00:00:00"/>
    <x v="84"/>
    <n v="3"/>
    <n v="1405"/>
    <n v="1054"/>
    <n v="294"/>
    <n v="368"/>
    <n v="106"/>
    <x v="2"/>
    <x v="23"/>
    <x v="69"/>
    <x v="2"/>
    <n v="10"/>
    <x v="0"/>
    <x v="0"/>
  </r>
  <r>
    <s v="AX11618"/>
    <s v="ENX2082"/>
    <s v="A116"/>
    <s v="EMP1010"/>
    <s v="C1147"/>
    <d v="2021-01-20T00:00:00"/>
    <x v="86"/>
    <n v="3"/>
    <n v="1022"/>
    <n v="818"/>
    <n v="2454"/>
    <n v="3066"/>
    <n v="895"/>
    <x v="7"/>
    <x v="39"/>
    <x v="188"/>
    <x v="2"/>
    <n v="11"/>
    <x v="0"/>
    <x v="0"/>
  </r>
  <r>
    <s v="AX11634"/>
    <s v="ENX2037"/>
    <s v="A111"/>
    <s v="EMP1026"/>
    <s v="C1077"/>
    <d v="2021-01-20T00:00:00"/>
    <x v="50"/>
    <n v="2"/>
    <n v="1639"/>
    <n v="1295"/>
    <n v="1608"/>
    <n v="2400"/>
    <n v="22"/>
    <x v="4"/>
    <x v="21"/>
    <x v="215"/>
    <x v="0"/>
    <n v="11"/>
    <x v="0"/>
    <x v="0"/>
  </r>
  <r>
    <s v="AX11635"/>
    <s v="ENX2099"/>
    <s v="A160"/>
    <s v="EMP1005"/>
    <s v="C1636"/>
    <d v="2021-01-20T00:00:00"/>
    <x v="52"/>
    <n v="1"/>
    <n v="2410"/>
    <n v="1518"/>
    <n v="534"/>
    <n v="847"/>
    <n v="572"/>
    <x v="33"/>
    <x v="20"/>
    <x v="634"/>
    <x v="0"/>
    <n v="11"/>
    <x v="0"/>
    <x v="0"/>
  </r>
  <r>
    <s v="AX11639"/>
    <s v="ENX2030"/>
    <s v="A142"/>
    <s v="EMP1000"/>
    <s v="C1322"/>
    <d v="2021-01-20T00:00:00"/>
    <x v="80"/>
    <n v="1"/>
    <n v="1899"/>
    <n v="1044"/>
    <n v="3144"/>
    <n v="3788"/>
    <n v="351"/>
    <x v="50"/>
    <x v="38"/>
    <x v="703"/>
    <x v="2"/>
    <n v="11"/>
    <x v="0"/>
    <x v="0"/>
  </r>
  <r>
    <s v="AX11642"/>
    <s v="ENX2067"/>
    <s v="A135"/>
    <s v="EMP1014"/>
    <s v="C1620"/>
    <d v="2021-01-20T00:00:00"/>
    <x v="30"/>
    <n v="1"/>
    <n v="2182"/>
    <n v="1200"/>
    <n v="536"/>
    <n v="800"/>
    <n v="383"/>
    <x v="56"/>
    <x v="39"/>
    <x v="144"/>
    <x v="6"/>
    <n v="12"/>
    <x v="0"/>
    <x v="0"/>
  </r>
  <r>
    <s v="AX11644"/>
    <s v="ENX2094"/>
    <s v="A170"/>
    <s v="EMP1039"/>
    <s v="C1052"/>
    <d v="2021-01-20T00:00:00"/>
    <x v="90"/>
    <n v="2"/>
    <n v="1743"/>
    <n v="872"/>
    <n v="1090"/>
    <n v="1380"/>
    <n v="411"/>
    <x v="19"/>
    <x v="23"/>
    <x v="668"/>
    <x v="3"/>
    <n v="12"/>
    <x v="0"/>
    <x v="0"/>
  </r>
  <r>
    <s v="AX11646"/>
    <s v="ENX2058"/>
    <s v="A159"/>
    <s v="EMP1035"/>
    <s v="C1235"/>
    <d v="2021-01-20T00:00:00"/>
    <x v="53"/>
    <n v="1"/>
    <n v="181"/>
    <n v="130"/>
    <n v="3792"/>
    <n v="4990"/>
    <n v="1128"/>
    <x v="44"/>
    <x v="19"/>
    <x v="129"/>
    <x v="5"/>
    <n v="12"/>
    <x v="0"/>
    <x v="0"/>
  </r>
  <r>
    <s v="AX11648"/>
    <s v="ENX2018"/>
    <s v="A168"/>
    <s v="EMP1039"/>
    <s v="C1488"/>
    <d v="2021-01-21T00:00:00"/>
    <x v="8"/>
    <n v="1"/>
    <n v="771"/>
    <n v="648"/>
    <n v="1399"/>
    <n v="2294"/>
    <n v="754"/>
    <x v="18"/>
    <x v="44"/>
    <x v="375"/>
    <x v="3"/>
    <n v="9"/>
    <x v="0"/>
    <x v="0"/>
  </r>
  <r>
    <s v="AX11650"/>
    <s v="ENX2082"/>
    <s v="A142"/>
    <s v="EMP1000"/>
    <s v="C1590"/>
    <d v="2021-01-21T00:00:00"/>
    <x v="86"/>
    <n v="1"/>
    <n v="556"/>
    <n v="395"/>
    <n v="540"/>
    <n v="871"/>
    <n v="1312"/>
    <x v="64"/>
    <x v="19"/>
    <x v="77"/>
    <x v="1"/>
    <n v="10"/>
    <x v="0"/>
    <x v="0"/>
  </r>
  <r>
    <s v="AX11651"/>
    <s v="ENX2047"/>
    <s v="A136"/>
    <s v="EMP1000"/>
    <s v="C1686"/>
    <d v="2021-01-21T00:00:00"/>
    <x v="82"/>
    <n v="3"/>
    <n v="1783"/>
    <n v="1230"/>
    <n v="1185"/>
    <n v="1668"/>
    <n v="267"/>
    <x v="16"/>
    <x v="25"/>
    <x v="724"/>
    <x v="0"/>
    <n v="10"/>
    <x v="0"/>
    <x v="0"/>
  </r>
  <r>
    <s v="AX11655"/>
    <s v="ENX2097"/>
    <s v="A172"/>
    <s v="EMP1018"/>
    <s v="C1747"/>
    <d v="2021-01-21T00:00:00"/>
    <x v="0"/>
    <n v="2"/>
    <n v="1671"/>
    <n v="1220"/>
    <n v="538"/>
    <n v="736"/>
    <n v="270"/>
    <x v="63"/>
    <x v="17"/>
    <x v="163"/>
    <x v="6"/>
    <n v="11"/>
    <x v="0"/>
    <x v="0"/>
  </r>
  <r>
    <s v="AX11659"/>
    <s v="ENX2033"/>
    <s v="A133"/>
    <s v="EMP1033"/>
    <s v="C1348"/>
    <d v="2021-01-21T00:00:00"/>
    <x v="76"/>
    <n v="1"/>
    <n v="1566"/>
    <n v="1190"/>
    <n v="1296"/>
    <n v="1542"/>
    <n v="1888"/>
    <x v="67"/>
    <x v="21"/>
    <x v="207"/>
    <x v="0"/>
    <n v="11"/>
    <x v="0"/>
    <x v="0"/>
  </r>
  <r>
    <s v="AX11663"/>
    <s v="ENX2020"/>
    <s v="A138"/>
    <s v="EMP1018"/>
    <s v="C1791"/>
    <d v="2021-01-22T00:00:00"/>
    <x v="18"/>
    <n v="3"/>
    <n v="356"/>
    <n v="292"/>
    <n v="786"/>
    <n v="947"/>
    <n v="824"/>
    <x v="31"/>
    <x v="11"/>
    <x v="55"/>
    <x v="6"/>
    <n v="9"/>
    <x v="0"/>
    <x v="0"/>
  </r>
  <r>
    <s v="AX11664"/>
    <s v="ENX2011"/>
    <s v="A144"/>
    <s v="EMP1011"/>
    <s v="C1064"/>
    <d v="2021-01-22T00:00:00"/>
    <x v="81"/>
    <n v="4"/>
    <n v="1887"/>
    <n v="1378"/>
    <n v="395"/>
    <n v="556"/>
    <n v="246"/>
    <x v="4"/>
    <x v="34"/>
    <x v="284"/>
    <x v="4"/>
    <n v="10"/>
    <x v="0"/>
    <x v="0"/>
  </r>
  <r>
    <s v="AX11669"/>
    <s v="ENX2084"/>
    <s v="A114"/>
    <s v="EMP1002"/>
    <s v="C1658"/>
    <d v="2021-01-22T00:00:00"/>
    <x v="10"/>
    <n v="1"/>
    <n v="2391"/>
    <n v="1291"/>
    <n v="421"/>
    <n v="561"/>
    <n v="204"/>
    <x v="27"/>
    <x v="0"/>
    <x v="318"/>
    <x v="2"/>
    <n v="10"/>
    <x v="0"/>
    <x v="0"/>
  </r>
  <r>
    <s v="AX11670"/>
    <s v="ENX2068"/>
    <s v="A117"/>
    <s v="EMP1041"/>
    <s v="C1383"/>
    <d v="2021-01-22T00:00:00"/>
    <x v="20"/>
    <n v="1"/>
    <n v="35"/>
    <n v="22"/>
    <n v="390"/>
    <n v="543"/>
    <n v="98"/>
    <x v="57"/>
    <x v="42"/>
    <x v="546"/>
    <x v="3"/>
    <n v="10"/>
    <x v="0"/>
    <x v="0"/>
  </r>
  <r>
    <s v="AX11672"/>
    <s v="ENX2005"/>
    <s v="A142"/>
    <s v="EMP1020"/>
    <s v="C1485"/>
    <d v="2021-01-22T00:00:00"/>
    <x v="79"/>
    <n v="1"/>
    <n v="1566"/>
    <n v="1190"/>
    <n v="336"/>
    <n v="492"/>
    <n v="44"/>
    <x v="46"/>
    <x v="36"/>
    <x v="491"/>
    <x v="2"/>
    <n v="10"/>
    <x v="0"/>
    <x v="0"/>
  </r>
  <r>
    <s v="AX11674"/>
    <s v="ENX2060"/>
    <s v="A127"/>
    <s v="EMP1038"/>
    <s v="C1606"/>
    <d v="2021-01-22T00:00:00"/>
    <x v="73"/>
    <n v="4"/>
    <n v="1380"/>
    <n v="1090"/>
    <n v="390"/>
    <n v="543"/>
    <n v="4096"/>
    <x v="34"/>
    <x v="41"/>
    <x v="573"/>
    <x v="6"/>
    <n v="10"/>
    <x v="0"/>
    <x v="0"/>
  </r>
  <r>
    <s v="AX11675"/>
    <s v="ENX2099"/>
    <s v="A117"/>
    <s v="EMP1000"/>
    <s v="C1658"/>
    <d v="2021-01-22T00:00:00"/>
    <x v="52"/>
    <n v="2"/>
    <n v="112"/>
    <n v="90"/>
    <n v="4452"/>
    <n v="6849"/>
    <n v="1356"/>
    <x v="50"/>
    <x v="16"/>
    <x v="303"/>
    <x v="0"/>
    <n v="11"/>
    <x v="0"/>
    <x v="0"/>
  </r>
  <r>
    <s v="AX11679"/>
    <s v="ENX2066"/>
    <s v="A151"/>
    <s v="EMP1000"/>
    <s v="C1530"/>
    <d v="2021-01-22T00:00:00"/>
    <x v="13"/>
    <n v="1"/>
    <n v="136"/>
    <n v="72"/>
    <n v="3702"/>
    <n v="4746"/>
    <n v="383"/>
    <x v="38"/>
    <x v="41"/>
    <x v="522"/>
    <x v="1"/>
    <n v="11"/>
    <x v="0"/>
    <x v="0"/>
  </r>
  <r>
    <s v="AX11680"/>
    <s v="ENX2093"/>
    <s v="A118"/>
    <s v="EMP1012"/>
    <s v="C1262"/>
    <d v="2021-01-22T00:00:00"/>
    <x v="99"/>
    <n v="2"/>
    <n v="545"/>
    <n v="425"/>
    <n v="22"/>
    <n v="35"/>
    <n v="95"/>
    <x v="68"/>
    <x v="20"/>
    <x v="232"/>
    <x v="6"/>
    <n v="11"/>
    <x v="0"/>
    <x v="0"/>
  </r>
  <r>
    <s v="AX11683"/>
    <s v="ENX2039"/>
    <s v="A116"/>
    <s v="EMP1037"/>
    <s v="C1545"/>
    <d v="2021-01-22T00:00:00"/>
    <x v="96"/>
    <n v="3"/>
    <n v="603"/>
    <n v="416"/>
    <n v="360"/>
    <n v="448"/>
    <n v="106"/>
    <x v="72"/>
    <x v="19"/>
    <x v="616"/>
    <x v="3"/>
    <n v="11"/>
    <x v="0"/>
    <x v="0"/>
  </r>
  <r>
    <s v="AX11686"/>
    <s v="ENX2091"/>
    <s v="A114"/>
    <s v="EMP1030"/>
    <s v="C1398"/>
    <d v="2021-01-22T00:00:00"/>
    <x v="39"/>
    <n v="1"/>
    <n v="530"/>
    <n v="424"/>
    <n v="1046"/>
    <n v="1635"/>
    <n v="570"/>
    <x v="40"/>
    <x v="1"/>
    <x v="132"/>
    <x v="3"/>
    <n v="11"/>
    <x v="0"/>
    <x v="0"/>
  </r>
  <r>
    <s v="AX11691"/>
    <s v="ENX2095"/>
    <s v="A173"/>
    <s v="EMP1003"/>
    <s v="C1317"/>
    <d v="2021-01-22T00:00:00"/>
    <x v="42"/>
    <n v="1"/>
    <n v="545"/>
    <n v="425"/>
    <n v="1582"/>
    <n v="3044"/>
    <n v="560"/>
    <x v="21"/>
    <x v="18"/>
    <x v="452"/>
    <x v="0"/>
    <n v="11"/>
    <x v="0"/>
    <x v="0"/>
  </r>
  <r>
    <s v="AX11692"/>
    <s v="ENX2038"/>
    <s v="A110"/>
    <s v="EMP1004"/>
    <s v="C1364"/>
    <d v="2021-01-22T00:00:00"/>
    <x v="84"/>
    <n v="1"/>
    <n v="1783"/>
    <n v="1516"/>
    <n v="1301"/>
    <n v="1587"/>
    <n v="318"/>
    <x v="27"/>
    <x v="38"/>
    <x v="262"/>
    <x v="4"/>
    <n v="11"/>
    <x v="0"/>
    <x v="0"/>
  </r>
  <r>
    <s v="AX11695"/>
    <s v="ENX2069"/>
    <s v="A122"/>
    <s v="EMP1012"/>
    <s v="C1178"/>
    <d v="2021-01-22T00:00:00"/>
    <x v="46"/>
    <n v="1"/>
    <n v="2353"/>
    <n v="1788"/>
    <n v="504"/>
    <n v="951"/>
    <n v="1790"/>
    <x v="59"/>
    <x v="9"/>
    <x v="412"/>
    <x v="3"/>
    <n v="12"/>
    <x v="0"/>
    <x v="0"/>
  </r>
  <r>
    <s v="AX11697"/>
    <s v="ENX2038"/>
    <s v="A102"/>
    <s v="EMP1043"/>
    <s v="C1477"/>
    <d v="2021-01-23T00:00:00"/>
    <x v="84"/>
    <n v="2"/>
    <n v="1353"/>
    <n v="947"/>
    <n v="1067"/>
    <n v="1809"/>
    <n v="22"/>
    <x v="54"/>
    <x v="20"/>
    <x v="730"/>
    <x v="4"/>
    <n v="10"/>
    <x v="0"/>
    <x v="0"/>
  </r>
  <r>
    <s v="AX11700"/>
    <s v="ENX2067"/>
    <s v="A100"/>
    <s v="EMP1025"/>
    <s v="C1080"/>
    <d v="2021-01-23T00:00:00"/>
    <x v="30"/>
    <n v="2"/>
    <n v="880"/>
    <n v="634"/>
    <n v="634"/>
    <n v="880"/>
    <n v="123"/>
    <x v="56"/>
    <x v="24"/>
    <x v="786"/>
    <x v="5"/>
    <n v="10"/>
    <x v="0"/>
    <x v="0"/>
  </r>
  <r>
    <s v="AX11701"/>
    <s v="ENX2052"/>
    <s v="A134"/>
    <s v="EMP1025"/>
    <s v="C1546"/>
    <d v="2021-01-23T00:00:00"/>
    <x v="45"/>
    <n v="1"/>
    <n v="826"/>
    <n v="562"/>
    <n v="90"/>
    <n v="112"/>
    <n v="855"/>
    <x v="37"/>
    <x v="26"/>
    <x v="377"/>
    <x v="5"/>
    <n v="10"/>
    <x v="0"/>
    <x v="0"/>
  </r>
  <r>
    <s v="AX11704"/>
    <s v="ENX2089"/>
    <s v="A148"/>
    <s v="EMP1016"/>
    <s v="C1604"/>
    <d v="2021-01-23T00:00:00"/>
    <x v="89"/>
    <n v="1"/>
    <n v="556"/>
    <n v="395"/>
    <n v="3873"/>
    <n v="7173"/>
    <n v="364"/>
    <x v="55"/>
    <x v="12"/>
    <x v="164"/>
    <x v="1"/>
    <n v="10"/>
    <x v="0"/>
    <x v="0"/>
  </r>
  <r>
    <s v="AX11706"/>
    <s v="ENX2046"/>
    <s v="A103"/>
    <s v="EMP1011"/>
    <s v="C1468"/>
    <d v="2021-01-23T00:00:00"/>
    <x v="38"/>
    <n v="4"/>
    <n v="315"/>
    <n v="208"/>
    <n v="183"/>
    <n v="285"/>
    <n v="572"/>
    <x v="1"/>
    <x v="29"/>
    <x v="37"/>
    <x v="6"/>
    <n v="10"/>
    <x v="0"/>
    <x v="0"/>
  </r>
  <r>
    <s v="AX11710"/>
    <s v="ENX2019"/>
    <s v="A170"/>
    <s v="EMP1023"/>
    <s v="C1092"/>
    <d v="2021-01-23T00:00:00"/>
    <x v="60"/>
    <n v="1"/>
    <n v="1077"/>
    <n v="732"/>
    <n v="336"/>
    <n v="492"/>
    <n v="1100"/>
    <x v="72"/>
    <x v="36"/>
    <x v="402"/>
    <x v="2"/>
    <n v="10"/>
    <x v="0"/>
    <x v="0"/>
  </r>
  <r>
    <s v="AX11712"/>
    <s v="ENX2023"/>
    <s v="A140"/>
    <s v="EMP1020"/>
    <s v="C1457"/>
    <d v="2021-01-23T00:00:00"/>
    <x v="57"/>
    <n v="3"/>
    <n v="1500"/>
    <n v="900"/>
    <n v="1367"/>
    <n v="2241"/>
    <n v="87"/>
    <x v="31"/>
    <x v="38"/>
    <x v="374"/>
    <x v="5"/>
    <n v="11"/>
    <x v="0"/>
    <x v="0"/>
  </r>
  <r>
    <s v="AX11716"/>
    <s v="ENX2055"/>
    <s v="A105"/>
    <s v="EMP1035"/>
    <s v="C1582"/>
    <d v="2021-01-23T00:00:00"/>
    <x v="71"/>
    <n v="4"/>
    <n v="2396"/>
    <n v="1965"/>
    <n v="1894"/>
    <n v="2706"/>
    <n v="49"/>
    <x v="23"/>
    <x v="14"/>
    <x v="95"/>
    <x v="6"/>
    <n v="11"/>
    <x v="0"/>
    <x v="0"/>
  </r>
  <r>
    <s v="AX11723"/>
    <s v="ENX2084"/>
    <s v="A131"/>
    <s v="EMP1016"/>
    <s v="C1733"/>
    <d v="2021-01-23T00:00:00"/>
    <x v="10"/>
    <n v="1"/>
    <n v="1500"/>
    <n v="900"/>
    <n v="6064"/>
    <n v="7132"/>
    <n v="599"/>
    <x v="27"/>
    <x v="31"/>
    <x v="622"/>
    <x v="2"/>
    <n v="11"/>
    <x v="0"/>
    <x v="0"/>
  </r>
  <r>
    <s v="AX11736"/>
    <s v="ENX2030"/>
    <s v="A165"/>
    <s v="EMP1015"/>
    <s v="C1385"/>
    <d v="2021-01-23T00:00:00"/>
    <x v="80"/>
    <n v="1"/>
    <n v="1783"/>
    <n v="1516"/>
    <n v="774"/>
    <n v="1334"/>
    <n v="1804"/>
    <x v="22"/>
    <x v="6"/>
    <x v="679"/>
    <x v="2"/>
    <n v="12"/>
    <x v="0"/>
    <x v="0"/>
  </r>
  <r>
    <s v="AX11738"/>
    <s v="ENX2003"/>
    <s v="A140"/>
    <s v="EMP1034"/>
    <s v="C1097"/>
    <d v="2021-01-23T00:00:00"/>
    <x v="22"/>
    <n v="1"/>
    <n v="2141"/>
    <n v="1777"/>
    <n v="2108"/>
    <n v="2810"/>
    <n v="748"/>
    <x v="15"/>
    <x v="27"/>
    <x v="686"/>
    <x v="0"/>
    <n v="12"/>
    <x v="0"/>
    <x v="0"/>
  </r>
  <r>
    <s v="AX11739"/>
    <s v="ENX2093"/>
    <s v="A104"/>
    <s v="EMP1038"/>
    <s v="C1350"/>
    <d v="2021-01-24T00:00:00"/>
    <x v="99"/>
    <n v="1"/>
    <n v="556"/>
    <n v="395"/>
    <n v="1896"/>
    <n v="2495"/>
    <n v="1032"/>
    <x v="62"/>
    <x v="44"/>
    <x v="260"/>
    <x v="5"/>
    <n v="9"/>
    <x v="0"/>
    <x v="0"/>
  </r>
  <r>
    <s v="AX11744"/>
    <s v="ENX2063"/>
    <s v="A150"/>
    <s v="EMP1002"/>
    <s v="C1339"/>
    <d v="2021-01-24T00:00:00"/>
    <x v="83"/>
    <n v="3"/>
    <n v="684"/>
    <n v="561"/>
    <n v="1223"/>
    <n v="2005"/>
    <n v="192"/>
    <x v="16"/>
    <x v="8"/>
    <x v="229"/>
    <x v="5"/>
    <n v="10"/>
    <x v="0"/>
    <x v="0"/>
  </r>
  <r>
    <s v="AX11747"/>
    <s v="ENX2011"/>
    <s v="A115"/>
    <s v="EMP1005"/>
    <s v="C1573"/>
    <d v="2021-01-24T00:00:00"/>
    <x v="81"/>
    <n v="2"/>
    <n v="1972"/>
    <n v="1321"/>
    <n v="1272"/>
    <n v="1590"/>
    <n v="64"/>
    <x v="67"/>
    <x v="20"/>
    <x v="620"/>
    <x v="4"/>
    <n v="10"/>
    <x v="0"/>
    <x v="0"/>
  </r>
  <r>
    <s v="AX11749"/>
    <s v="ENX2015"/>
    <s v="A118"/>
    <s v="EMP1029"/>
    <s v="C1695"/>
    <d v="2021-01-24T00:00:00"/>
    <x v="17"/>
    <n v="1"/>
    <n v="504"/>
    <n v="408"/>
    <n v="1330"/>
    <n v="2556"/>
    <n v="3776"/>
    <x v="12"/>
    <x v="39"/>
    <x v="783"/>
    <x v="1"/>
    <n v="10"/>
    <x v="0"/>
    <x v="0"/>
  </r>
  <r>
    <s v="AX11751"/>
    <s v="ENX2002"/>
    <s v="A127"/>
    <s v="EMP1024"/>
    <s v="C1303"/>
    <d v="2021-01-24T00:00:00"/>
    <x v="100"/>
    <n v="2"/>
    <n v="112"/>
    <n v="90"/>
    <n v="634"/>
    <n v="880"/>
    <n v="406"/>
    <x v="67"/>
    <x v="30"/>
    <x v="695"/>
    <x v="6"/>
    <n v="10"/>
    <x v="0"/>
    <x v="0"/>
  </r>
  <r>
    <s v="AX11752"/>
    <s v="ENX2017"/>
    <s v="A133"/>
    <s v="EMP1003"/>
    <s v="C1213"/>
    <d v="2021-01-24T00:00:00"/>
    <x v="61"/>
    <n v="1"/>
    <n v="1783"/>
    <n v="1230"/>
    <n v="408"/>
    <n v="504"/>
    <n v="140"/>
    <x v="59"/>
    <x v="20"/>
    <x v="300"/>
    <x v="4"/>
    <n v="10"/>
    <x v="0"/>
    <x v="0"/>
  </r>
  <r>
    <s v="AX11758"/>
    <s v="ENX2033"/>
    <s v="A123"/>
    <s v="EMP1015"/>
    <s v="C1109"/>
    <d v="2021-01-24T00:00:00"/>
    <x v="76"/>
    <n v="1"/>
    <n v="203"/>
    <n v="154"/>
    <n v="1176"/>
    <n v="1472"/>
    <n v="368"/>
    <x v="24"/>
    <x v="21"/>
    <x v="401"/>
    <x v="1"/>
    <n v="10"/>
    <x v="0"/>
    <x v="0"/>
  </r>
  <r>
    <s v="AX11759"/>
    <s v="ENX2073"/>
    <s v="A157"/>
    <s v="EMP1022"/>
    <s v="C1207"/>
    <d v="2021-01-24T00:00:00"/>
    <x v="85"/>
    <n v="1"/>
    <n v="1522"/>
    <n v="791"/>
    <n v="2642"/>
    <n v="3944"/>
    <n v="1178"/>
    <x v="73"/>
    <x v="6"/>
    <x v="731"/>
    <x v="6"/>
    <n v="11"/>
    <x v="0"/>
    <x v="0"/>
  </r>
  <r>
    <s v="AX11764"/>
    <s v="ENX2018"/>
    <s v="A151"/>
    <s v="EMP1003"/>
    <s v="C1260"/>
    <d v="2021-01-24T00:00:00"/>
    <x v="8"/>
    <n v="1"/>
    <n v="1889"/>
    <n v="945"/>
    <n v="589"/>
    <n v="1052"/>
    <n v="447"/>
    <x v="27"/>
    <x v="4"/>
    <x v="491"/>
    <x v="3"/>
    <n v="11"/>
    <x v="0"/>
    <x v="0"/>
  </r>
  <r>
    <s v="AX11768"/>
    <s v="ENX2083"/>
    <s v="A149"/>
    <s v="EMP1030"/>
    <s v="C1725"/>
    <d v="2021-01-24T00:00:00"/>
    <x v="59"/>
    <n v="2"/>
    <n v="817"/>
    <n v="409"/>
    <n v="1397"/>
    <n v="1967"/>
    <n v="82"/>
    <x v="8"/>
    <x v="8"/>
    <x v="658"/>
    <x v="5"/>
    <n v="11"/>
    <x v="0"/>
    <x v="0"/>
  </r>
  <r>
    <s v="AX11769"/>
    <s v="ENX2048"/>
    <s v="A145"/>
    <s v="EMP1009"/>
    <s v="C1384"/>
    <d v="2021-01-24T00:00:00"/>
    <x v="34"/>
    <n v="1"/>
    <n v="1783"/>
    <n v="1230"/>
    <n v="504"/>
    <n v="951"/>
    <n v="138"/>
    <x v="69"/>
    <x v="31"/>
    <x v="23"/>
    <x v="2"/>
    <n v="11"/>
    <x v="0"/>
    <x v="0"/>
  </r>
  <r>
    <s v="AX11771"/>
    <s v="ENX2072"/>
    <s v="A101"/>
    <s v="EMP1013"/>
    <s v="C1725"/>
    <d v="2021-01-24T00:00:00"/>
    <x v="31"/>
    <n v="3"/>
    <n v="123"/>
    <n v="84"/>
    <n v="1044"/>
    <n v="1899"/>
    <n v="651"/>
    <x v="50"/>
    <x v="3"/>
    <x v="467"/>
    <x v="1"/>
    <n v="11"/>
    <x v="0"/>
    <x v="0"/>
  </r>
  <r>
    <s v="AX11775"/>
    <s v="ENX2070"/>
    <s v="A137"/>
    <s v="EMP1015"/>
    <s v="C1687"/>
    <d v="2021-01-24T00:00:00"/>
    <x v="40"/>
    <n v="1"/>
    <n v="2141"/>
    <n v="1777"/>
    <n v="1020"/>
    <n v="1568"/>
    <n v="246"/>
    <x v="7"/>
    <x v="30"/>
    <x v="483"/>
    <x v="3"/>
    <n v="11"/>
    <x v="0"/>
    <x v="0"/>
  </r>
  <r>
    <s v="AX11776"/>
    <s v="ENX2064"/>
    <s v="A138"/>
    <s v="EMP1001"/>
    <s v="C1440"/>
    <d v="2021-01-25T00:00:00"/>
    <x v="25"/>
    <n v="3"/>
    <n v="2257"/>
    <n v="1535"/>
    <n v="1008"/>
    <n v="1902"/>
    <n v="855"/>
    <x v="26"/>
    <x v="33"/>
    <x v="243"/>
    <x v="6"/>
    <n v="10"/>
    <x v="0"/>
    <x v="0"/>
  </r>
  <r>
    <s v="AX11778"/>
    <s v="ENX2082"/>
    <s v="A173"/>
    <s v="EMP1027"/>
    <s v="C1054"/>
    <d v="2021-01-25T00:00:00"/>
    <x v="86"/>
    <n v="4"/>
    <n v="2353"/>
    <n v="1788"/>
    <n v="1366"/>
    <n v="2356"/>
    <n v="1710"/>
    <x v="38"/>
    <x v="3"/>
    <x v="353"/>
    <x v="6"/>
    <n v="10"/>
    <x v="0"/>
    <x v="0"/>
  </r>
  <r>
    <s v="AX11784"/>
    <s v="ENX2008"/>
    <s v="A116"/>
    <s v="EMP1013"/>
    <s v="C1372"/>
    <d v="2021-01-25T00:00:00"/>
    <x v="24"/>
    <n v="1"/>
    <n v="951"/>
    <n v="504"/>
    <n v="1664"/>
    <n v="2412"/>
    <n v="256"/>
    <x v="20"/>
    <x v="42"/>
    <x v="454"/>
    <x v="4"/>
    <n v="10"/>
    <x v="0"/>
    <x v="0"/>
  </r>
  <r>
    <s v="AX11785"/>
    <s v="ENX2024"/>
    <s v="A154"/>
    <s v="EMP1011"/>
    <s v="C1342"/>
    <d v="2021-01-25T00:00:00"/>
    <x v="2"/>
    <n v="2"/>
    <n v="2257"/>
    <n v="1535"/>
    <n v="786"/>
    <n v="947"/>
    <n v="2968"/>
    <x v="63"/>
    <x v="1"/>
    <x v="27"/>
    <x v="6"/>
    <n v="10"/>
    <x v="0"/>
    <x v="0"/>
  </r>
  <r>
    <s v="AX11789"/>
    <s v="ENX2050"/>
    <s v="A143"/>
    <s v="EMP1038"/>
    <s v="C1172"/>
    <d v="2021-01-25T00:00:00"/>
    <x v="44"/>
    <n v="1"/>
    <n v="1889"/>
    <n v="945"/>
    <n v="536"/>
    <n v="800"/>
    <n v="34"/>
    <x v="32"/>
    <x v="44"/>
    <x v="174"/>
    <x v="4"/>
    <n v="10"/>
    <x v="0"/>
    <x v="0"/>
  </r>
  <r>
    <s v="AX11790"/>
    <s v="ENX2029"/>
    <s v="A168"/>
    <s v="EMP1029"/>
    <s v="C1372"/>
    <d v="2021-01-25T00:00:00"/>
    <x v="3"/>
    <n v="1"/>
    <n v="1635"/>
    <n v="1046"/>
    <n v="3930"/>
    <n v="4792"/>
    <n v="1100"/>
    <x v="33"/>
    <x v="11"/>
    <x v="470"/>
    <x v="4"/>
    <n v="10"/>
    <x v="0"/>
    <x v="0"/>
  </r>
  <r>
    <s v="AX11803"/>
    <s v="ENX2093"/>
    <s v="A154"/>
    <s v="EMP1022"/>
    <s v="C1655"/>
    <d v="2021-01-25T00:00:00"/>
    <x v="99"/>
    <n v="3"/>
    <n v="112"/>
    <n v="90"/>
    <n v="2660"/>
    <n v="5112"/>
    <n v="982"/>
    <x v="20"/>
    <x v="23"/>
    <x v="287"/>
    <x v="4"/>
    <n v="11"/>
    <x v="0"/>
    <x v="0"/>
  </r>
  <r>
    <s v="AX11805"/>
    <s v="ENX2077"/>
    <s v="A133"/>
    <s v="EMP1044"/>
    <s v="C1536"/>
    <d v="2021-01-25T00:00:00"/>
    <x v="51"/>
    <n v="2"/>
    <n v="368"/>
    <n v="269"/>
    <n v="1485"/>
    <n v="2091"/>
    <n v="2511"/>
    <x v="48"/>
    <x v="9"/>
    <x v="140"/>
    <x v="4"/>
    <n v="11"/>
    <x v="0"/>
    <x v="0"/>
  </r>
  <r>
    <s v="AX11808"/>
    <s v="ENX2081"/>
    <s v="A102"/>
    <s v="EMP1002"/>
    <s v="C1402"/>
    <d v="2021-01-25T00:00:00"/>
    <x v="62"/>
    <n v="1"/>
    <n v="2495"/>
    <n v="1896"/>
    <n v="1968"/>
    <n v="2734"/>
    <n v="148"/>
    <x v="8"/>
    <x v="23"/>
    <x v="775"/>
    <x v="5"/>
    <n v="11"/>
    <x v="0"/>
    <x v="0"/>
  </r>
  <r>
    <s v="AX11809"/>
    <s v="ENX2008"/>
    <s v="A132"/>
    <s v="EMP1025"/>
    <s v="C1165"/>
    <d v="2021-01-25T00:00:00"/>
    <x v="24"/>
    <n v="4"/>
    <n v="2283"/>
    <n v="1484"/>
    <n v="807"/>
    <n v="1467"/>
    <n v="147"/>
    <x v="19"/>
    <x v="2"/>
    <x v="480"/>
    <x v="4"/>
    <n v="11"/>
    <x v="0"/>
    <x v="0"/>
  </r>
  <r>
    <s v="AX11812"/>
    <s v="ENX2023"/>
    <s v="A129"/>
    <s v="EMP1019"/>
    <s v="C1535"/>
    <d v="2021-01-25T00:00:00"/>
    <x v="57"/>
    <n v="1"/>
    <n v="1405"/>
    <n v="1054"/>
    <n v="2700"/>
    <n v="4500"/>
    <n v="290"/>
    <x v="51"/>
    <x v="37"/>
    <x v="30"/>
    <x v="2"/>
    <n v="12"/>
    <x v="0"/>
    <x v="0"/>
  </r>
  <r>
    <s v="AX11821"/>
    <s v="ENX2027"/>
    <s v="A148"/>
    <s v="EMP1006"/>
    <s v="C1350"/>
    <d v="2021-01-26T00:00:00"/>
    <x v="19"/>
    <n v="4"/>
    <n v="530"/>
    <n v="435"/>
    <n v="945"/>
    <n v="1889"/>
    <n v="690"/>
    <x v="14"/>
    <x v="38"/>
    <x v="288"/>
    <x v="1"/>
    <n v="9"/>
    <x v="0"/>
    <x v="0"/>
  </r>
  <r>
    <s v="AX11825"/>
    <s v="ENX2095"/>
    <s v="A162"/>
    <s v="EMP1016"/>
    <s v="C1567"/>
    <d v="2021-01-26T00:00:00"/>
    <x v="42"/>
    <n v="2"/>
    <n v="1405"/>
    <n v="1054"/>
    <n v="1968"/>
    <n v="2734"/>
    <n v="161"/>
    <x v="15"/>
    <x v="32"/>
    <x v="675"/>
    <x v="0"/>
    <n v="10"/>
    <x v="0"/>
    <x v="0"/>
  </r>
  <r>
    <s v="AX11826"/>
    <s v="ENX2072"/>
    <s v="A150"/>
    <s v="EMP1023"/>
    <s v="C1115"/>
    <d v="2021-01-26T00:00:00"/>
    <x v="31"/>
    <n v="3"/>
    <n v="603"/>
    <n v="416"/>
    <n v="2522"/>
    <n v="3276"/>
    <n v="1790"/>
    <x v="21"/>
    <x v="36"/>
    <x v="488"/>
    <x v="5"/>
    <n v="10"/>
    <x v="0"/>
    <x v="0"/>
  </r>
  <r>
    <s v="AX11828"/>
    <s v="ENX2011"/>
    <s v="A124"/>
    <s v="EMP1031"/>
    <s v="C1615"/>
    <d v="2021-01-26T00:00:00"/>
    <x v="81"/>
    <n v="4"/>
    <n v="817"/>
    <n v="409"/>
    <n v="387"/>
    <n v="667"/>
    <n v="96"/>
    <x v="29"/>
    <x v="27"/>
    <x v="403"/>
    <x v="2"/>
    <n v="10"/>
    <x v="0"/>
    <x v="0"/>
  </r>
  <r>
    <s v="AX11829"/>
    <s v="ENX2051"/>
    <s v="A155"/>
    <s v="EMP1009"/>
    <s v="C1506"/>
    <d v="2021-01-26T00:00:00"/>
    <x v="14"/>
    <n v="3"/>
    <n v="913"/>
    <n v="584"/>
    <n v="1473"/>
    <n v="2497"/>
    <n v="2676"/>
    <x v="57"/>
    <x v="29"/>
    <x v="671"/>
    <x v="4"/>
    <n v="10"/>
    <x v="0"/>
    <x v="0"/>
  </r>
  <r>
    <s v="AX11830"/>
    <s v="ENX2008"/>
    <s v="A117"/>
    <s v="EMP1022"/>
    <s v="C1314"/>
    <d v="2021-01-26T00:00:00"/>
    <x v="24"/>
    <n v="4"/>
    <n v="2353"/>
    <n v="1788"/>
    <n v="400"/>
    <n v="580"/>
    <n v="345"/>
    <x v="14"/>
    <x v="15"/>
    <x v="617"/>
    <x v="0"/>
    <n v="10"/>
    <x v="0"/>
    <x v="0"/>
  </r>
  <r>
    <s v="AX11832"/>
    <s v="ENX2034"/>
    <s v="A114"/>
    <s v="EMP1031"/>
    <s v="C1508"/>
    <d v="2021-01-26T00:00:00"/>
    <x v="32"/>
    <n v="1"/>
    <n v="1899"/>
    <n v="1044"/>
    <n v="3873"/>
    <n v="7173"/>
    <n v="1104"/>
    <x v="10"/>
    <x v="28"/>
    <x v="444"/>
    <x v="2"/>
    <n v="11"/>
    <x v="0"/>
    <x v="0"/>
  </r>
  <r>
    <s v="AX11834"/>
    <s v="ENX2086"/>
    <s v="A169"/>
    <s v="EMP1018"/>
    <s v="C1658"/>
    <d v="2021-01-26T00:00:00"/>
    <x v="94"/>
    <n v="1"/>
    <n v="2497"/>
    <n v="1473"/>
    <n v="945"/>
    <n v="1889"/>
    <n v="275"/>
    <x v="45"/>
    <x v="39"/>
    <x v="555"/>
    <x v="4"/>
    <n v="11"/>
    <x v="0"/>
    <x v="0"/>
  </r>
  <r>
    <s v="AX11835"/>
    <s v="ENX2021"/>
    <s v="A126"/>
    <s v="EMP1017"/>
    <s v="C1638"/>
    <d v="2021-01-26T00:00:00"/>
    <x v="77"/>
    <n v="3"/>
    <n v="181"/>
    <n v="130"/>
    <n v="7584"/>
    <n v="9980"/>
    <n v="507"/>
    <x v="13"/>
    <x v="6"/>
    <x v="53"/>
    <x v="0"/>
    <n v="11"/>
    <x v="0"/>
    <x v="0"/>
  </r>
  <r>
    <s v="AX11837"/>
    <s v="ENX2037"/>
    <s v="A160"/>
    <s v="EMP1039"/>
    <s v="C1510"/>
    <d v="2021-01-26T00:00:00"/>
    <x v="50"/>
    <n v="2"/>
    <n v="2141"/>
    <n v="1777"/>
    <n v="5220"/>
    <n v="7248"/>
    <n v="660"/>
    <x v="67"/>
    <x v="4"/>
    <x v="319"/>
    <x v="6"/>
    <n v="12"/>
    <x v="0"/>
    <x v="0"/>
  </r>
  <r>
    <s v="AX11841"/>
    <s v="ENX2048"/>
    <s v="A169"/>
    <s v="EMP1023"/>
    <s v="C1447"/>
    <d v="2021-01-26T00:00:00"/>
    <x v="34"/>
    <n v="1"/>
    <n v="1725"/>
    <n v="1363"/>
    <n v="807"/>
    <n v="1467"/>
    <n v="825"/>
    <x v="14"/>
    <x v="6"/>
    <x v="417"/>
    <x v="0"/>
    <n v="12"/>
    <x v="0"/>
    <x v="0"/>
  </r>
  <r>
    <s v="AX11842"/>
    <s v="ENX2027"/>
    <s v="A155"/>
    <s v="EMP1011"/>
    <s v="C1445"/>
    <d v="2021-01-26T00:00:00"/>
    <x v="19"/>
    <n v="1"/>
    <n v="2396"/>
    <n v="1965"/>
    <n v="1473"/>
    <n v="2497"/>
    <n v="731"/>
    <x v="64"/>
    <x v="7"/>
    <x v="288"/>
    <x v="4"/>
    <n v="12"/>
    <x v="0"/>
    <x v="0"/>
  </r>
  <r>
    <s v="AX11843"/>
    <s v="ENX2023"/>
    <s v="A134"/>
    <s v="EMP1012"/>
    <s v="C1724"/>
    <d v="2021-01-26T00:00:00"/>
    <x v="57"/>
    <n v="1"/>
    <n v="1566"/>
    <n v="1190"/>
    <n v="3132"/>
    <n v="5697"/>
    <n v="1964"/>
    <x v="0"/>
    <x v="5"/>
    <x v="425"/>
    <x v="1"/>
    <n v="12"/>
    <x v="0"/>
    <x v="0"/>
  </r>
  <r>
    <s v="AX11845"/>
    <s v="ENX2075"/>
    <s v="A108"/>
    <s v="EMP1011"/>
    <s v="C1442"/>
    <d v="2021-01-27T00:00:00"/>
    <x v="35"/>
    <n v="1"/>
    <n v="203"/>
    <n v="154"/>
    <n v="61"/>
    <n v="95"/>
    <n v="348"/>
    <x v="34"/>
    <x v="38"/>
    <x v="280"/>
    <x v="3"/>
    <n v="9"/>
    <x v="0"/>
    <x v="0"/>
  </r>
  <r>
    <s v="AX11849"/>
    <s v="ENX2027"/>
    <s v="A170"/>
    <s v="EMP1039"/>
    <s v="C1504"/>
    <d v="2021-01-27T00:00:00"/>
    <x v="19"/>
    <n v="1"/>
    <n v="1862"/>
    <n v="1173"/>
    <n v="3753"/>
    <n v="4578"/>
    <n v="106"/>
    <x v="48"/>
    <x v="2"/>
    <x v="600"/>
    <x v="5"/>
    <n v="10"/>
    <x v="0"/>
    <x v="0"/>
  </r>
  <r>
    <s v="AX11854"/>
    <s v="ENX2065"/>
    <s v="A162"/>
    <s v="EMP1013"/>
    <s v="C1451"/>
    <d v="2021-01-27T00:00:00"/>
    <x v="56"/>
    <n v="4"/>
    <n v="2005"/>
    <n v="1223"/>
    <n v="376"/>
    <n v="458"/>
    <n v="507"/>
    <x v="6"/>
    <x v="15"/>
    <x v="705"/>
    <x v="0"/>
    <n v="10"/>
    <x v="0"/>
    <x v="0"/>
  </r>
  <r>
    <s v="AX11865"/>
    <s v="ENX2064"/>
    <s v="A104"/>
    <s v="EMP1002"/>
    <s v="C1641"/>
    <d v="2021-01-27T00:00:00"/>
    <x v="25"/>
    <n v="1"/>
    <n v="1725"/>
    <n v="1363"/>
    <n v="4455"/>
    <n v="6273"/>
    <n v="243"/>
    <x v="20"/>
    <x v="11"/>
    <x v="599"/>
    <x v="0"/>
    <n v="10"/>
    <x v="0"/>
    <x v="0"/>
  </r>
  <r>
    <s v="AX11867"/>
    <s v="ENX2023"/>
    <s v="A117"/>
    <s v="EMP1018"/>
    <s v="C1525"/>
    <d v="2021-01-27T00:00:00"/>
    <x v="57"/>
    <n v="3"/>
    <n v="1103"/>
    <n v="838"/>
    <n v="200"/>
    <n v="290"/>
    <n v="246"/>
    <x v="25"/>
    <x v="19"/>
    <x v="84"/>
    <x v="4"/>
    <n v="10"/>
    <x v="0"/>
    <x v="0"/>
  </r>
  <r>
    <s v="AX11869"/>
    <s v="ENX2006"/>
    <s v="A146"/>
    <s v="EMP1016"/>
    <s v="C1318"/>
    <d v="2021-01-27T00:00:00"/>
    <x v="68"/>
    <n v="3"/>
    <n v="2257"/>
    <n v="1535"/>
    <n v="1608"/>
    <n v="2400"/>
    <n v="463"/>
    <x v="73"/>
    <x v="28"/>
    <x v="370"/>
    <x v="3"/>
    <n v="11"/>
    <x v="0"/>
    <x v="0"/>
  </r>
  <r>
    <s v="AX11871"/>
    <s v="ENX2003"/>
    <s v="A125"/>
    <s v="EMP1017"/>
    <s v="C1340"/>
    <d v="2021-01-28T00:00:00"/>
    <x v="22"/>
    <n v="3"/>
    <n v="1783"/>
    <n v="1516"/>
    <n v="171"/>
    <n v="217"/>
    <n v="380"/>
    <x v="29"/>
    <x v="15"/>
    <x v="390"/>
    <x v="2"/>
    <n v="10"/>
    <x v="0"/>
    <x v="0"/>
  </r>
  <r>
    <s v="AX11874"/>
    <s v="ENX2072"/>
    <s v="A155"/>
    <s v="EMP1009"/>
    <s v="C1454"/>
    <d v="2021-01-28T00:00:00"/>
    <x v="31"/>
    <n v="1"/>
    <n v="2495"/>
    <n v="1896"/>
    <n v="589"/>
    <n v="1052"/>
    <n v="1980"/>
    <x v="26"/>
    <x v="21"/>
    <x v="547"/>
    <x v="4"/>
    <n v="10"/>
    <x v="0"/>
    <x v="0"/>
  </r>
  <r>
    <s v="AX11878"/>
    <s v="ENX2078"/>
    <s v="A167"/>
    <s v="EMP1014"/>
    <s v="C1792"/>
    <d v="2021-01-28T00:00:00"/>
    <x v="66"/>
    <n v="1"/>
    <n v="1467"/>
    <n v="807"/>
    <n v="296"/>
    <n v="502"/>
    <n v="1748"/>
    <x v="18"/>
    <x v="0"/>
    <x v="500"/>
    <x v="3"/>
    <n v="10"/>
    <x v="0"/>
    <x v="0"/>
  </r>
  <r>
    <s v="AX11887"/>
    <s v="ENX2053"/>
    <s v="A147"/>
    <s v="EMP1004"/>
    <s v="C1709"/>
    <d v="2021-01-28T00:00:00"/>
    <x v="33"/>
    <n v="1"/>
    <n v="1783"/>
    <n v="1230"/>
    <n v="2756"/>
    <n v="3774"/>
    <n v="117"/>
    <x v="42"/>
    <x v="12"/>
    <x v="741"/>
    <x v="4"/>
    <n v="11"/>
    <x v="0"/>
    <x v="0"/>
  </r>
  <r>
    <s v="AX11890"/>
    <s v="ENX2031"/>
    <s v="A104"/>
    <s v="EMP1013"/>
    <s v="C1001"/>
    <d v="2021-01-28T00:00:00"/>
    <x v="88"/>
    <n v="2"/>
    <n v="530"/>
    <n v="424"/>
    <n v="561"/>
    <n v="684"/>
    <n v="939"/>
    <x v="3"/>
    <x v="13"/>
    <x v="732"/>
    <x v="3"/>
    <n v="11"/>
    <x v="0"/>
    <x v="0"/>
  </r>
  <r>
    <s v="AX11903"/>
    <s v="ENX2061"/>
    <s v="A137"/>
    <s v="EMP1038"/>
    <s v="C1596"/>
    <d v="2021-01-28T00:00:00"/>
    <x v="72"/>
    <n v="1"/>
    <n v="1351"/>
    <n v="1108"/>
    <n v="1788"/>
    <n v="2353"/>
    <n v="344"/>
    <x v="21"/>
    <x v="9"/>
    <x v="251"/>
    <x v="0"/>
    <n v="11"/>
    <x v="0"/>
    <x v="0"/>
  </r>
  <r>
    <s v="AX11908"/>
    <s v="ENX2030"/>
    <s v="A102"/>
    <s v="EMP1000"/>
    <s v="C1325"/>
    <d v="2021-01-28T00:00:00"/>
    <x v="80"/>
    <n v="1"/>
    <n v="530"/>
    <n v="424"/>
    <n v="435"/>
    <n v="530"/>
    <n v="1149"/>
    <x v="1"/>
    <x v="40"/>
    <x v="419"/>
    <x v="5"/>
    <n v="12"/>
    <x v="0"/>
    <x v="0"/>
  </r>
  <r>
    <s v="AX11909"/>
    <s v="ENX2044"/>
    <s v="A127"/>
    <s v="EMP1044"/>
    <s v="C1471"/>
    <d v="2021-01-28T00:00:00"/>
    <x v="54"/>
    <n v="3"/>
    <n v="1338"/>
    <n v="682"/>
    <n v="1512"/>
    <n v="2853"/>
    <n v="3300"/>
    <x v="13"/>
    <x v="17"/>
    <x v="757"/>
    <x v="3"/>
    <n v="12"/>
    <x v="0"/>
    <x v="0"/>
  </r>
  <r>
    <s v="AX11910"/>
    <s v="ENX2084"/>
    <s v="A148"/>
    <s v="EMP1007"/>
    <s v="C1140"/>
    <d v="2021-01-28T00:00:00"/>
    <x v="10"/>
    <n v="2"/>
    <n v="1522"/>
    <n v="791"/>
    <n v="316"/>
    <n v="508"/>
    <n v="120"/>
    <x v="57"/>
    <x v="7"/>
    <x v="731"/>
    <x v="2"/>
    <n v="12"/>
    <x v="0"/>
    <x v="0"/>
  </r>
  <r>
    <s v="AX11911"/>
    <s v="ENX2036"/>
    <s v="A165"/>
    <s v="EMP1041"/>
    <s v="C1015"/>
    <d v="2021-01-29T00:00:00"/>
    <x v="1"/>
    <n v="3"/>
    <n v="530"/>
    <n v="435"/>
    <n v="1363"/>
    <n v="1725"/>
    <n v="161"/>
    <x v="57"/>
    <x v="35"/>
    <x v="575"/>
    <x v="0"/>
    <n v="10"/>
    <x v="0"/>
    <x v="0"/>
  </r>
  <r>
    <s v="AX11914"/>
    <s v="ENX2066"/>
    <s v="A170"/>
    <s v="EMP1039"/>
    <s v="C1061"/>
    <d v="2021-01-29T00:00:00"/>
    <x v="13"/>
    <n v="4"/>
    <n v="1809"/>
    <n v="1067"/>
    <n v="435"/>
    <n v="530"/>
    <n v="322"/>
    <x v="30"/>
    <x v="25"/>
    <x v="568"/>
    <x v="1"/>
    <n v="10"/>
    <x v="0"/>
    <x v="0"/>
  </r>
  <r>
    <s v="AX11915"/>
    <s v="ENX2079"/>
    <s v="A146"/>
    <s v="EMP1004"/>
    <s v="C1524"/>
    <d v="2021-01-29T00:00:00"/>
    <x v="9"/>
    <n v="4"/>
    <n v="1494"/>
    <n v="971"/>
    <n v="791"/>
    <n v="1522"/>
    <n v="606"/>
    <x v="2"/>
    <x v="37"/>
    <x v="216"/>
    <x v="2"/>
    <n v="10"/>
    <x v="0"/>
    <x v="0"/>
  </r>
  <r>
    <s v="AX11916"/>
    <s v="ENX2044"/>
    <s v="A139"/>
    <s v="EMP1011"/>
    <s v="C1669"/>
    <d v="2021-01-29T00:00:00"/>
    <x v="54"/>
    <n v="4"/>
    <n v="504"/>
    <n v="408"/>
    <n v="342"/>
    <n v="434"/>
    <n v="1104"/>
    <x v="9"/>
    <x v="35"/>
    <x v="713"/>
    <x v="0"/>
    <n v="10"/>
    <x v="0"/>
    <x v="0"/>
  </r>
  <r>
    <s v="AX11924"/>
    <s v="ENX2087"/>
    <s v="A112"/>
    <s v="EMP1005"/>
    <s v="C1637"/>
    <d v="2021-01-29T00:00:00"/>
    <x v="95"/>
    <n v="1"/>
    <n v="1639"/>
    <n v="1295"/>
    <n v="3132"/>
    <n v="5697"/>
    <n v="613"/>
    <x v="8"/>
    <x v="2"/>
    <x v="517"/>
    <x v="1"/>
    <n v="11"/>
    <x v="0"/>
    <x v="0"/>
  </r>
  <r>
    <s v="AX11925"/>
    <s v="ENX2037"/>
    <s v="A139"/>
    <s v="EMP1019"/>
    <s v="C1627"/>
    <d v="2021-01-29T00:00:00"/>
    <x v="50"/>
    <n v="1"/>
    <n v="1119"/>
    <n v="683"/>
    <n v="1464"/>
    <n v="2154"/>
    <n v="523"/>
    <x v="65"/>
    <x v="5"/>
    <x v="535"/>
    <x v="0"/>
    <n v="11"/>
    <x v="0"/>
    <x v="0"/>
  </r>
  <r>
    <s v="AX11926"/>
    <s v="ENX2015"/>
    <s v="A140"/>
    <s v="EMP1016"/>
    <s v="C1523"/>
    <d v="2021-01-29T00:00:00"/>
    <x v="17"/>
    <n v="2"/>
    <n v="1178"/>
    <n v="683"/>
    <n v="4554"/>
    <n v="7230"/>
    <n v="345"/>
    <x v="71"/>
    <x v="26"/>
    <x v="381"/>
    <x v="0"/>
    <n v="11"/>
    <x v="0"/>
    <x v="0"/>
  </r>
  <r>
    <s v="AX11929"/>
    <s v="ENX2012"/>
    <s v="A156"/>
    <s v="EMP1016"/>
    <s v="C1324"/>
    <d v="2021-01-29T00:00:00"/>
    <x v="16"/>
    <n v="1"/>
    <n v="1278"/>
    <n v="665"/>
    <n v="376"/>
    <n v="458"/>
    <n v="140"/>
    <x v="57"/>
    <x v="40"/>
    <x v="564"/>
    <x v="4"/>
    <n v="11"/>
    <x v="0"/>
    <x v="0"/>
  </r>
  <r>
    <s v="AX11935"/>
    <s v="ENX2085"/>
    <s v="A105"/>
    <s v="EMP1007"/>
    <s v="C1789"/>
    <d v="2021-01-29T00:00:00"/>
    <x v="29"/>
    <n v="2"/>
    <n v="1467"/>
    <n v="807"/>
    <n v="2928"/>
    <n v="4308"/>
    <n v="49"/>
    <x v="43"/>
    <x v="16"/>
    <x v="102"/>
    <x v="4"/>
    <n v="11"/>
    <x v="0"/>
    <x v="0"/>
  </r>
  <r>
    <s v="AX11936"/>
    <s v="ENX2057"/>
    <s v="A137"/>
    <s v="EMP1018"/>
    <s v="C1003"/>
    <d v="2021-01-29T00:00:00"/>
    <x v="78"/>
    <n v="1"/>
    <n v="1119"/>
    <n v="683"/>
    <n v="4432"/>
    <n v="5404"/>
    <n v="840"/>
    <x v="29"/>
    <x v="3"/>
    <x v="282"/>
    <x v="1"/>
    <n v="11"/>
    <x v="0"/>
    <x v="0"/>
  </r>
  <r>
    <s v="AX11940"/>
    <s v="ENX2044"/>
    <s v="A145"/>
    <s v="EMP1038"/>
    <s v="C1328"/>
    <d v="2021-01-29T00:00:00"/>
    <x v="54"/>
    <n v="1"/>
    <n v="1522"/>
    <n v="791"/>
    <n v="342"/>
    <n v="434"/>
    <n v="380"/>
    <x v="55"/>
    <x v="3"/>
    <x v="290"/>
    <x v="3"/>
    <n v="11"/>
    <x v="0"/>
    <x v="0"/>
  </r>
  <r>
    <s v="AX11943"/>
    <s v="ENX2022"/>
    <s v="A147"/>
    <s v="EMP1033"/>
    <s v="C1182"/>
    <d v="2021-01-29T00:00:00"/>
    <x v="27"/>
    <n v="2"/>
    <n v="886"/>
    <n v="478"/>
    <n v="3783"/>
    <n v="4914"/>
    <n v="408"/>
    <x v="53"/>
    <x v="15"/>
    <x v="475"/>
    <x v="2"/>
    <n v="11"/>
    <x v="0"/>
    <x v="0"/>
  </r>
  <r>
    <s v="AX11945"/>
    <s v="ENX2037"/>
    <s v="A159"/>
    <s v="EMP1018"/>
    <s v="C1021"/>
    <d v="2021-01-29T00:00:00"/>
    <x v="50"/>
    <n v="3"/>
    <n v="1783"/>
    <n v="1230"/>
    <n v="947"/>
    <n v="1353"/>
    <n v="1032"/>
    <x v="57"/>
    <x v="39"/>
    <x v="433"/>
    <x v="0"/>
    <n v="11"/>
    <x v="0"/>
    <x v="0"/>
  </r>
  <r>
    <s v="AX11948"/>
    <s v="ENX2014"/>
    <s v="A127"/>
    <s v="EMP1013"/>
    <s v="C1147"/>
    <d v="2021-01-29T00:00:00"/>
    <x v="67"/>
    <n v="3"/>
    <n v="1500"/>
    <n v="900"/>
    <n v="400"/>
    <n v="580"/>
    <n v="26"/>
    <x v="73"/>
    <x v="28"/>
    <x v="267"/>
    <x v="2"/>
    <n v="12"/>
    <x v="0"/>
    <x v="0"/>
  </r>
  <r>
    <s v="AX11955"/>
    <s v="ENX2002"/>
    <s v="A170"/>
    <s v="EMP1025"/>
    <s v="C1035"/>
    <d v="2021-01-30T00:00:00"/>
    <x v="100"/>
    <n v="3"/>
    <n v="2497"/>
    <n v="1473"/>
    <n v="1294"/>
    <n v="1848"/>
    <n v="722"/>
    <x v="59"/>
    <x v="7"/>
    <x v="666"/>
    <x v="2"/>
    <n v="10"/>
    <x v="0"/>
    <x v="0"/>
  </r>
  <r>
    <s v="AX11956"/>
    <s v="ENX2027"/>
    <s v="A136"/>
    <s v="EMP1039"/>
    <s v="C1110"/>
    <d v="2021-01-30T00:00:00"/>
    <x v="19"/>
    <n v="1"/>
    <n v="2091"/>
    <n v="1485"/>
    <n v="1044"/>
    <n v="1899"/>
    <n v="892"/>
    <x v="24"/>
    <x v="16"/>
    <x v="248"/>
    <x v="4"/>
    <n v="10"/>
    <x v="0"/>
    <x v="0"/>
  </r>
  <r>
    <s v="AX11957"/>
    <s v="ENX2037"/>
    <s v="A162"/>
    <s v="EMP1037"/>
    <s v="C1145"/>
    <d v="2021-01-30T00:00:00"/>
    <x v="50"/>
    <n v="1"/>
    <n v="95"/>
    <n v="61"/>
    <n v="1108"/>
    <n v="1351"/>
    <n v="1456"/>
    <x v="52"/>
    <x v="33"/>
    <x v="206"/>
    <x v="3"/>
    <n v="10"/>
    <x v="0"/>
    <x v="0"/>
  </r>
  <r>
    <s v="AX11960"/>
    <s v="ENX2006"/>
    <s v="A115"/>
    <s v="EMP1008"/>
    <s v="C1034"/>
    <d v="2021-01-30T00:00:00"/>
    <x v="68"/>
    <n v="1"/>
    <n v="1743"/>
    <n v="872"/>
    <n v="1636"/>
    <n v="3268"/>
    <n v="600"/>
    <x v="28"/>
    <x v="6"/>
    <x v="49"/>
    <x v="0"/>
    <n v="11"/>
    <x v="0"/>
    <x v="0"/>
  </r>
  <r>
    <s v="AX11964"/>
    <s v="ENX2047"/>
    <s v="A121"/>
    <s v="EMP1038"/>
    <s v="C1077"/>
    <d v="2021-01-30T00:00:00"/>
    <x v="82"/>
    <n v="1"/>
    <n v="1783"/>
    <n v="1516"/>
    <n v="1046"/>
    <n v="1635"/>
    <n v="243"/>
    <x v="57"/>
    <x v="11"/>
    <x v="441"/>
    <x v="6"/>
    <n v="12"/>
    <x v="0"/>
    <x v="0"/>
  </r>
  <r>
    <s v="AX11968"/>
    <s v="ENX2045"/>
    <s v="A154"/>
    <s v="EMP1013"/>
    <s v="C1568"/>
    <d v="2021-01-30T00:00:00"/>
    <x v="65"/>
    <n v="1"/>
    <n v="1743"/>
    <n v="872"/>
    <n v="3915"/>
    <n v="5436"/>
    <n v="46"/>
    <x v="20"/>
    <x v="3"/>
    <x v="700"/>
    <x v="3"/>
    <n v="12"/>
    <x v="0"/>
    <x v="0"/>
  </r>
  <r>
    <s v="AX11974"/>
    <s v="ENX2042"/>
    <s v="A139"/>
    <s v="EMP1029"/>
    <s v="C1528"/>
    <d v="2021-01-31T00:00:00"/>
    <x v="49"/>
    <n v="1"/>
    <n v="1889"/>
    <n v="945"/>
    <n v="389"/>
    <n v="637"/>
    <n v="261"/>
    <x v="68"/>
    <x v="33"/>
    <x v="33"/>
    <x v="6"/>
    <n v="9"/>
    <x v="0"/>
    <x v="0"/>
  </r>
  <r>
    <s v="AX11976"/>
    <s v="ENX2017"/>
    <s v="A108"/>
    <s v="EMP1002"/>
    <s v="C1582"/>
    <d v="2021-01-31T00:00:00"/>
    <x v="61"/>
    <n v="1"/>
    <n v="2497"/>
    <n v="1473"/>
    <n v="589"/>
    <n v="1052"/>
    <n v="990"/>
    <x v="20"/>
    <x v="5"/>
    <x v="195"/>
    <x v="6"/>
    <n v="9"/>
    <x v="0"/>
    <x v="0"/>
  </r>
  <r>
    <s v="AX11980"/>
    <s v="ENX2052"/>
    <s v="A149"/>
    <s v="EMP1010"/>
    <s v="C1237"/>
    <d v="2021-01-31T00:00:00"/>
    <x v="45"/>
    <n v="1"/>
    <n v="2005"/>
    <n v="1223"/>
    <n v="1200"/>
    <n v="2182"/>
    <n v="766"/>
    <x v="62"/>
    <x v="16"/>
    <x v="474"/>
    <x v="5"/>
    <n v="10"/>
    <x v="0"/>
    <x v="0"/>
  </r>
  <r>
    <s v="AX11981"/>
    <s v="ENX2086"/>
    <s v="A108"/>
    <s v="EMP1040"/>
    <s v="C1189"/>
    <d v="2021-01-31T00:00:00"/>
    <x v="94"/>
    <n v="4"/>
    <n v="2294"/>
    <n v="1399"/>
    <n v="4101"/>
    <n v="6723"/>
    <n v="406"/>
    <x v="34"/>
    <x v="36"/>
    <x v="506"/>
    <x v="1"/>
    <n v="10"/>
    <x v="0"/>
    <x v="0"/>
  </r>
  <r>
    <s v="AX11983"/>
    <s v="ENX2068"/>
    <s v="A158"/>
    <s v="EMP1030"/>
    <s v="C1032"/>
    <d v="2021-01-31T00:00:00"/>
    <x v="20"/>
    <n v="3"/>
    <n v="2005"/>
    <n v="1223"/>
    <n v="2536"/>
    <n v="3520"/>
    <n v="64"/>
    <x v="61"/>
    <x v="25"/>
    <x v="356"/>
    <x v="5"/>
    <n v="10"/>
    <x v="0"/>
    <x v="0"/>
  </r>
  <r>
    <s v="AX11984"/>
    <s v="ENX2096"/>
    <s v="A109"/>
    <s v="EMP1017"/>
    <s v="C1575"/>
    <d v="2021-01-31T00:00:00"/>
    <x v="36"/>
    <n v="4"/>
    <n v="1278"/>
    <n v="665"/>
    <n v="478"/>
    <n v="886"/>
    <n v="285"/>
    <x v="0"/>
    <x v="20"/>
    <x v="706"/>
    <x v="1"/>
    <n v="10"/>
    <x v="0"/>
    <x v="0"/>
  </r>
  <r>
    <s v="AX11988"/>
    <s v="ENX2097"/>
    <s v="A164"/>
    <s v="EMP1004"/>
    <s v="C1322"/>
    <d v="2021-01-31T00:00:00"/>
    <x v="0"/>
    <n v="1"/>
    <n v="2396"/>
    <n v="1965"/>
    <n v="4554"/>
    <n v="7230"/>
    <n v="554"/>
    <x v="67"/>
    <x v="20"/>
    <x v="308"/>
    <x v="0"/>
    <n v="10"/>
    <x v="0"/>
    <x v="0"/>
  </r>
  <r>
    <s v="AX11990"/>
    <s v="ENX2006"/>
    <s v="A123"/>
    <s v="EMP1021"/>
    <s v="C1306"/>
    <d v="2021-01-31T00:00:00"/>
    <x v="68"/>
    <n v="4"/>
    <n v="1783"/>
    <n v="1516"/>
    <n v="1200"/>
    <n v="2182"/>
    <n v="376"/>
    <x v="8"/>
    <x v="1"/>
    <x v="622"/>
    <x v="3"/>
    <n v="10"/>
    <x v="0"/>
    <x v="0"/>
  </r>
  <r>
    <s v="AX11996"/>
    <s v="ENX2068"/>
    <s v="A118"/>
    <s v="EMP1000"/>
    <s v="C1439"/>
    <d v="2021-01-31T00:00:00"/>
    <x v="20"/>
    <n v="4"/>
    <n v="127"/>
    <n v="79"/>
    <n v="5322"/>
    <n v="7392"/>
    <n v="2036"/>
    <x v="35"/>
    <x v="11"/>
    <x v="579"/>
    <x v="0"/>
    <n v="10"/>
    <x v="0"/>
    <x v="0"/>
  </r>
  <r>
    <s v="AX11997"/>
    <s v="ENX2091"/>
    <s v="A122"/>
    <s v="EMP1006"/>
    <s v="C1450"/>
    <d v="2021-01-31T00:00:00"/>
    <x v="39"/>
    <n v="1"/>
    <n v="886"/>
    <n v="478"/>
    <n v="292"/>
    <n v="356"/>
    <n v="952"/>
    <x v="50"/>
    <x v="40"/>
    <x v="407"/>
    <x v="0"/>
    <n v="11"/>
    <x v="0"/>
    <x v="0"/>
  </r>
  <r>
    <s v="AX12001"/>
    <s v="ENX2078"/>
    <s v="A152"/>
    <s v="EMP1009"/>
    <s v="C1245"/>
    <d v="2021-01-31T00:00:00"/>
    <x v="66"/>
    <n v="1"/>
    <n v="880"/>
    <n v="634"/>
    <n v="5936"/>
    <n v="9132"/>
    <n v="140"/>
    <x v="65"/>
    <x v="27"/>
    <x v="697"/>
    <x v="6"/>
    <n v="11"/>
    <x v="0"/>
    <x v="0"/>
  </r>
  <r>
    <s v="AX12005"/>
    <s v="ENX2006"/>
    <s v="A144"/>
    <s v="EMP1026"/>
    <s v="C1363"/>
    <d v="2021-01-31T00:00:00"/>
    <x v="68"/>
    <n v="1"/>
    <n v="1587"/>
    <n v="1301"/>
    <n v="3660"/>
    <n v="5013"/>
    <n v="1356"/>
    <x v="15"/>
    <x v="11"/>
    <x v="415"/>
    <x v="3"/>
    <n v="11"/>
    <x v="0"/>
    <x v="0"/>
  </r>
  <r>
    <s v="AX12006"/>
    <s v="ENX2050"/>
    <s v="A110"/>
    <s v="EMP1039"/>
    <s v="C1707"/>
    <d v="2021-01-31T00:00:00"/>
    <x v="44"/>
    <n v="1"/>
    <n v="1522"/>
    <n v="791"/>
    <n v="395"/>
    <n v="556"/>
    <n v="286"/>
    <x v="42"/>
    <x v="29"/>
    <x v="680"/>
    <x v="5"/>
    <n v="11"/>
    <x v="0"/>
    <x v="0"/>
  </r>
  <r>
    <s v="AX12021"/>
    <s v="ENX2038"/>
    <s v="A131"/>
    <s v="EMP1041"/>
    <s v="C1751"/>
    <d v="2021-01-31T00:00:00"/>
    <x v="84"/>
    <n v="4"/>
    <n v="368"/>
    <n v="269"/>
    <n v="7108"/>
    <n v="8564"/>
    <n v="87"/>
    <x v="32"/>
    <x v="40"/>
    <x v="332"/>
    <x v="1"/>
    <n v="11"/>
    <x v="0"/>
    <x v="0"/>
  </r>
  <r>
    <s v="AX12022"/>
    <s v="ENX2001"/>
    <s v="A137"/>
    <s v="EMP1040"/>
    <s v="C1011"/>
    <d v="2021-01-31T00:00:00"/>
    <x v="93"/>
    <n v="2"/>
    <n v="584"/>
    <n v="420"/>
    <n v="389"/>
    <n v="637"/>
    <n v="729"/>
    <x v="68"/>
    <x v="20"/>
    <x v="77"/>
    <x v="3"/>
    <n v="12"/>
    <x v="0"/>
    <x v="0"/>
  </r>
  <r>
    <s v="AX12024"/>
    <s v="ENX2078"/>
    <s v="A145"/>
    <s v="EMP1028"/>
    <s v="C1255"/>
    <d v="2021-01-31T00:00:00"/>
    <x v="66"/>
    <n v="2"/>
    <n v="561"/>
    <n v="421"/>
    <n v="1074"/>
    <n v="1788"/>
    <n v="565"/>
    <x v="59"/>
    <x v="0"/>
    <x v="755"/>
    <x v="0"/>
    <n v="12"/>
    <x v="0"/>
    <x v="0"/>
  </r>
  <r>
    <s v="AX12025"/>
    <s v="ENX2054"/>
    <s v="A105"/>
    <s v="EMP1003"/>
    <s v="C1617"/>
    <d v="2021-02-01T00:00:00"/>
    <x v="12"/>
    <n v="2"/>
    <n v="2091"/>
    <n v="1485"/>
    <n v="425"/>
    <n v="545"/>
    <n v="51"/>
    <x v="28"/>
    <x v="36"/>
    <x v="738"/>
    <x v="3"/>
    <n v="9"/>
    <x v="1"/>
    <x v="0"/>
  </r>
  <r>
    <s v="AX12027"/>
    <s v="ENX2028"/>
    <s v="A102"/>
    <s v="EMP1011"/>
    <s v="C1152"/>
    <d v="2021-02-01T00:00:00"/>
    <x v="5"/>
    <n v="1"/>
    <n v="1638"/>
    <n v="1261"/>
    <n v="2160"/>
    <n v="3484"/>
    <n v="368"/>
    <x v="54"/>
    <x v="15"/>
    <x v="83"/>
    <x v="5"/>
    <n v="10"/>
    <x v="1"/>
    <x v="0"/>
  </r>
  <r>
    <s v="AX12029"/>
    <s v="ENX2067"/>
    <s v="A171"/>
    <s v="EMP1032"/>
    <s v="C1220"/>
    <d v="2021-02-01T00:00:00"/>
    <x v="30"/>
    <n v="4"/>
    <n v="504"/>
    <n v="408"/>
    <n v="584"/>
    <n v="913"/>
    <n v="2946"/>
    <x v="54"/>
    <x v="38"/>
    <x v="612"/>
    <x v="4"/>
    <n v="10"/>
    <x v="1"/>
    <x v="0"/>
  </r>
  <r>
    <s v="AX12031"/>
    <s v="ENX2006"/>
    <s v="A119"/>
    <s v="EMP1002"/>
    <s v="C1366"/>
    <d v="2021-02-01T00:00:00"/>
    <x v="68"/>
    <n v="1"/>
    <n v="1889"/>
    <n v="945"/>
    <n v="1074"/>
    <n v="1788"/>
    <n v="120"/>
    <x v="62"/>
    <x v="21"/>
    <x v="523"/>
    <x v="2"/>
    <n v="10"/>
    <x v="1"/>
    <x v="0"/>
  </r>
  <r>
    <s v="AX12032"/>
    <s v="ENX2075"/>
    <s v="A145"/>
    <s v="EMP1039"/>
    <s v="C1607"/>
    <d v="2021-02-01T00:00:00"/>
    <x v="35"/>
    <n v="1"/>
    <n v="1809"/>
    <n v="1067"/>
    <n v="1305"/>
    <n v="1812"/>
    <n v="329"/>
    <x v="17"/>
    <x v="43"/>
    <x v="138"/>
    <x v="6"/>
    <n v="10"/>
    <x v="1"/>
    <x v="0"/>
  </r>
  <r>
    <s v="AX12033"/>
    <s v="ENX2096"/>
    <s v="A153"/>
    <s v="EMP1040"/>
    <s v="C1688"/>
    <d v="2021-02-01T00:00:00"/>
    <x v="36"/>
    <n v="2"/>
    <n v="1494"/>
    <n v="971"/>
    <n v="971"/>
    <n v="1798"/>
    <n v="120"/>
    <x v="8"/>
    <x v="43"/>
    <x v="366"/>
    <x v="1"/>
    <n v="10"/>
    <x v="1"/>
    <x v="0"/>
  </r>
  <r>
    <s v="AX12043"/>
    <s v="ENX2047"/>
    <s v="A136"/>
    <s v="EMP1004"/>
    <s v="C1185"/>
    <d v="2021-02-01T00:00:00"/>
    <x v="82"/>
    <n v="4"/>
    <n v="217"/>
    <n v="171"/>
    <n v="534"/>
    <n v="847"/>
    <n v="51"/>
    <x v="60"/>
    <x v="34"/>
    <x v="66"/>
    <x v="2"/>
    <n v="10"/>
    <x v="1"/>
    <x v="0"/>
  </r>
  <r>
    <s v="AX12047"/>
    <s v="ENX2076"/>
    <s v="A115"/>
    <s v="EMP1005"/>
    <s v="C1767"/>
    <d v="2021-02-01T00:00:00"/>
    <x v="15"/>
    <n v="1"/>
    <n v="880"/>
    <n v="634"/>
    <n v="425"/>
    <n v="545"/>
    <n v="264"/>
    <x v="65"/>
    <x v="10"/>
    <x v="417"/>
    <x v="0"/>
    <n v="10"/>
    <x v="1"/>
    <x v="0"/>
  </r>
  <r>
    <s v="AX12051"/>
    <s v="ENX2009"/>
    <s v="A165"/>
    <s v="EMP1007"/>
    <s v="C1596"/>
    <d v="2021-02-01T00:00:00"/>
    <x v="75"/>
    <n v="1"/>
    <n v="1809"/>
    <n v="1067"/>
    <n v="2016"/>
    <n v="3804"/>
    <n v="658"/>
    <x v="3"/>
    <x v="9"/>
    <x v="105"/>
    <x v="5"/>
    <n v="11"/>
    <x v="1"/>
    <x v="0"/>
  </r>
  <r>
    <s v="AX12052"/>
    <s v="ENX2036"/>
    <s v="A111"/>
    <s v="EMP1037"/>
    <s v="C1556"/>
    <d v="2021-02-01T00:00:00"/>
    <x v="1"/>
    <n v="1"/>
    <n v="1798"/>
    <n v="971"/>
    <n v="540"/>
    <n v="871"/>
    <n v="1808"/>
    <x v="58"/>
    <x v="16"/>
    <x v="86"/>
    <x v="1"/>
    <n v="11"/>
    <x v="1"/>
    <x v="0"/>
  </r>
  <r>
    <s v="AX12053"/>
    <s v="ENX2020"/>
    <s v="A152"/>
    <s v="EMP1039"/>
    <s v="C1209"/>
    <d v="2021-02-01T00:00:00"/>
    <x v="18"/>
    <n v="1"/>
    <n v="1522"/>
    <n v="791"/>
    <n v="3132"/>
    <n v="5697"/>
    <n v="1527"/>
    <x v="29"/>
    <x v="34"/>
    <x v="272"/>
    <x v="2"/>
    <n v="11"/>
    <x v="1"/>
    <x v="0"/>
  </r>
  <r>
    <s v="AX12056"/>
    <s v="ENX2020"/>
    <s v="A172"/>
    <s v="EMP1035"/>
    <s v="C1507"/>
    <d v="2021-02-01T00:00:00"/>
    <x v="18"/>
    <n v="1"/>
    <n v="203"/>
    <n v="154"/>
    <n v="871"/>
    <n v="1708"/>
    <n v="1784"/>
    <x v="39"/>
    <x v="23"/>
    <x v="377"/>
    <x v="4"/>
    <n v="11"/>
    <x v="1"/>
    <x v="0"/>
  </r>
  <r>
    <s v="AX12063"/>
    <s v="ENX2049"/>
    <s v="A101"/>
    <s v="EMP1020"/>
    <s v="C1603"/>
    <d v="2021-02-01T00:00:00"/>
    <x v="58"/>
    <n v="1"/>
    <n v="947"/>
    <n v="786"/>
    <n v="1896"/>
    <n v="2495"/>
    <n v="265"/>
    <x v="55"/>
    <x v="42"/>
    <x v="439"/>
    <x v="5"/>
    <n v="11"/>
    <x v="1"/>
    <x v="0"/>
  </r>
  <r>
    <s v="AX12067"/>
    <s v="ENX2092"/>
    <s v="A123"/>
    <s v="EMP1022"/>
    <s v="C1301"/>
    <d v="2021-02-01T00:00:00"/>
    <x v="87"/>
    <n v="1"/>
    <n v="1494"/>
    <n v="971"/>
    <n v="956"/>
    <n v="1772"/>
    <n v="280"/>
    <x v="41"/>
    <x v="18"/>
    <x v="785"/>
    <x v="3"/>
    <n v="11"/>
    <x v="1"/>
    <x v="0"/>
  </r>
  <r>
    <s v="AX12068"/>
    <s v="ENX2010"/>
    <s v="A152"/>
    <s v="EMP1044"/>
    <s v="C1774"/>
    <d v="2021-02-01T00:00:00"/>
    <x v="43"/>
    <n v="1"/>
    <n v="392"/>
    <n v="255"/>
    <n v="1223"/>
    <n v="2005"/>
    <n v="344"/>
    <x v="20"/>
    <x v="20"/>
    <x v="535"/>
    <x v="2"/>
    <n v="11"/>
    <x v="1"/>
    <x v="0"/>
  </r>
  <r>
    <s v="AX12069"/>
    <s v="ENX2044"/>
    <s v="A119"/>
    <s v="EMP1027"/>
    <s v="C1356"/>
    <d v="2021-02-01T00:00:00"/>
    <x v="54"/>
    <n v="1"/>
    <n v="1522"/>
    <n v="791"/>
    <n v="634"/>
    <n v="880"/>
    <n v="123"/>
    <x v="48"/>
    <x v="43"/>
    <x v="317"/>
    <x v="1"/>
    <n v="12"/>
    <x v="1"/>
    <x v="0"/>
  </r>
  <r>
    <s v="AX12072"/>
    <s v="ENX2083"/>
    <s v="A171"/>
    <s v="EMP1042"/>
    <s v="C1351"/>
    <d v="2021-02-01T00:00:00"/>
    <x v="59"/>
    <n v="1"/>
    <n v="2497"/>
    <n v="1473"/>
    <n v="296"/>
    <n v="502"/>
    <n v="267"/>
    <x v="11"/>
    <x v="8"/>
    <x v="73"/>
    <x v="1"/>
    <n v="12"/>
    <x v="1"/>
    <x v="0"/>
  </r>
  <r>
    <s v="AX12074"/>
    <s v="ENX2063"/>
    <s v="A154"/>
    <s v="EMP1012"/>
    <s v="C1085"/>
    <d v="2021-02-02T00:00:00"/>
    <x v="83"/>
    <n v="1"/>
    <n v="880"/>
    <n v="634"/>
    <n v="520"/>
    <n v="724"/>
    <n v="656"/>
    <x v="60"/>
    <x v="5"/>
    <x v="620"/>
    <x v="4"/>
    <n v="10"/>
    <x v="1"/>
    <x v="0"/>
  </r>
  <r>
    <s v="AX12076"/>
    <s v="ENX2091"/>
    <s v="A127"/>
    <s v="EMP1040"/>
    <s v="C1046"/>
    <d v="2021-02-02T00:00:00"/>
    <x v="39"/>
    <n v="1"/>
    <n v="217"/>
    <n v="171"/>
    <n v="1686"/>
    <n v="2478"/>
    <n v="192"/>
    <x v="52"/>
    <x v="42"/>
    <x v="357"/>
    <x v="2"/>
    <n v="10"/>
    <x v="1"/>
    <x v="0"/>
  </r>
  <r>
    <s v="AX12080"/>
    <s v="ENX2013"/>
    <s v="A139"/>
    <s v="EMP1021"/>
    <s v="C1111"/>
    <d v="2021-02-02T00:00:00"/>
    <x v="70"/>
    <n v="1"/>
    <n v="2141"/>
    <n v="1777"/>
    <n v="5164"/>
    <n v="9564"/>
    <n v="874"/>
    <x v="62"/>
    <x v="35"/>
    <x v="215"/>
    <x v="4"/>
    <n v="10"/>
    <x v="1"/>
    <x v="0"/>
  </r>
  <r>
    <s v="AX12082"/>
    <s v="ENX2005"/>
    <s v="A164"/>
    <s v="EMP1043"/>
    <s v="C1359"/>
    <d v="2021-02-02T00:00:00"/>
    <x v="79"/>
    <n v="1"/>
    <n v="2353"/>
    <n v="1788"/>
    <n v="1178"/>
    <n v="2104"/>
    <n v="82"/>
    <x v="21"/>
    <x v="5"/>
    <x v="371"/>
    <x v="5"/>
    <n v="10"/>
    <x v="1"/>
    <x v="0"/>
  </r>
  <r>
    <s v="AX12085"/>
    <s v="ENX2011"/>
    <s v="A100"/>
    <s v="EMP1035"/>
    <s v="C1302"/>
    <d v="2021-02-02T00:00:00"/>
    <x v="81"/>
    <n v="3"/>
    <n v="1077"/>
    <n v="732"/>
    <n v="130"/>
    <n v="181"/>
    <n v="972"/>
    <x v="34"/>
    <x v="12"/>
    <x v="84"/>
    <x v="2"/>
    <n v="10"/>
    <x v="1"/>
    <x v="0"/>
  </r>
  <r>
    <s v="AX12087"/>
    <s v="ENX2028"/>
    <s v="A134"/>
    <s v="EMP1036"/>
    <s v="C1213"/>
    <d v="2021-02-02T00:00:00"/>
    <x v="5"/>
    <n v="1"/>
    <n v="368"/>
    <n v="294"/>
    <n v="84"/>
    <n v="123"/>
    <n v="406"/>
    <x v="38"/>
    <x v="23"/>
    <x v="449"/>
    <x v="4"/>
    <n v="10"/>
    <x v="1"/>
    <x v="0"/>
  </r>
  <r>
    <s v="AX12088"/>
    <s v="ENX2005"/>
    <s v="A122"/>
    <s v="EMP1004"/>
    <s v="C1307"/>
    <d v="2021-02-02T00:00:00"/>
    <x v="79"/>
    <n v="4"/>
    <n v="800"/>
    <n v="536"/>
    <n v="1473"/>
    <n v="2497"/>
    <n v="192"/>
    <x v="26"/>
    <x v="8"/>
    <x v="357"/>
    <x v="0"/>
    <n v="11"/>
    <x v="1"/>
    <x v="0"/>
  </r>
  <r>
    <s v="AX12097"/>
    <s v="ENX2086"/>
    <s v="A150"/>
    <s v="EMP1016"/>
    <s v="C1113"/>
    <d v="2021-02-02T00:00:00"/>
    <x v="94"/>
    <n v="3"/>
    <n v="1414"/>
    <n v="962"/>
    <n v="1054"/>
    <n v="1405"/>
    <n v="87"/>
    <x v="63"/>
    <x v="30"/>
    <x v="201"/>
    <x v="5"/>
    <n v="11"/>
    <x v="1"/>
    <x v="0"/>
  </r>
  <r>
    <s v="AX12099"/>
    <s v="ENX2065"/>
    <s v="A173"/>
    <s v="EMP1032"/>
    <s v="C1279"/>
    <d v="2021-02-02T00:00:00"/>
    <x v="56"/>
    <n v="1"/>
    <n v="2241"/>
    <n v="1367"/>
    <n v="1535"/>
    <n v="2257"/>
    <n v="1212"/>
    <x v="17"/>
    <x v="7"/>
    <x v="349"/>
    <x v="4"/>
    <n v="11"/>
    <x v="1"/>
    <x v="0"/>
  </r>
  <r>
    <s v="AX12100"/>
    <s v="ENX2095"/>
    <s v="A171"/>
    <s v="EMP1011"/>
    <s v="C1090"/>
    <d v="2021-02-02T00:00:00"/>
    <x v="42"/>
    <n v="4"/>
    <n v="1635"/>
    <n v="1046"/>
    <n v="296"/>
    <n v="502"/>
    <n v="331"/>
    <x v="52"/>
    <x v="29"/>
    <x v="272"/>
    <x v="3"/>
    <n v="11"/>
    <x v="1"/>
    <x v="0"/>
  </r>
  <r>
    <s v="AX12101"/>
    <s v="ENX2073"/>
    <s v="A122"/>
    <s v="EMP1041"/>
    <s v="C1016"/>
    <d v="2021-02-02T00:00:00"/>
    <x v="85"/>
    <n v="3"/>
    <n v="458"/>
    <n v="376"/>
    <n v="1740"/>
    <n v="2120"/>
    <n v="874"/>
    <x v="0"/>
    <x v="33"/>
    <x v="408"/>
    <x v="3"/>
    <n v="11"/>
    <x v="1"/>
    <x v="0"/>
  </r>
  <r>
    <s v="AX12102"/>
    <s v="ENX2029"/>
    <s v="A131"/>
    <s v="EMP1024"/>
    <s v="C1095"/>
    <d v="2021-02-02T00:00:00"/>
    <x v="3"/>
    <n v="1"/>
    <n v="2410"/>
    <n v="1518"/>
    <n v="3484"/>
    <n v="6832"/>
    <n v="51"/>
    <x v="14"/>
    <x v="5"/>
    <x v="212"/>
    <x v="5"/>
    <n v="11"/>
    <x v="1"/>
    <x v="0"/>
  </r>
  <r>
    <s v="AX12103"/>
    <s v="ENX2008"/>
    <s v="A129"/>
    <s v="EMP1044"/>
    <s v="C1335"/>
    <d v="2021-02-02T00:00:00"/>
    <x v="24"/>
    <n v="1"/>
    <n v="1639"/>
    <n v="1295"/>
    <n v="582"/>
    <n v="756"/>
    <n v="1353"/>
    <x v="49"/>
    <x v="40"/>
    <x v="251"/>
    <x v="1"/>
    <n v="11"/>
    <x v="1"/>
    <x v="0"/>
  </r>
  <r>
    <s v="AX12107"/>
    <s v="ENX2017"/>
    <s v="A170"/>
    <s v="EMP1012"/>
    <s v="C1535"/>
    <d v="2021-02-02T00:00:00"/>
    <x v="61"/>
    <n v="2"/>
    <n v="2495"/>
    <n v="1896"/>
    <n v="1432"/>
    <n v="2384"/>
    <n v="871"/>
    <x v="29"/>
    <x v="22"/>
    <x v="220"/>
    <x v="4"/>
    <n v="12"/>
    <x v="1"/>
    <x v="0"/>
  </r>
  <r>
    <s v="AX12110"/>
    <s v="ENX2093"/>
    <s v="A147"/>
    <s v="EMP1004"/>
    <s v="C1793"/>
    <d v="2021-02-02T00:00:00"/>
    <x v="99"/>
    <n v="1"/>
    <n v="818"/>
    <n v="450"/>
    <n v="4419"/>
    <n v="7491"/>
    <n v="463"/>
    <x v="59"/>
    <x v="40"/>
    <x v="410"/>
    <x v="4"/>
    <n v="12"/>
    <x v="1"/>
    <x v="0"/>
  </r>
  <r>
    <s v="AX12114"/>
    <s v="ENX2048"/>
    <s v="A111"/>
    <s v="EMP1007"/>
    <s v="C1666"/>
    <d v="2021-02-03T00:00:00"/>
    <x v="34"/>
    <n v="2"/>
    <n v="2182"/>
    <n v="1200"/>
    <n v="158"/>
    <n v="254"/>
    <n v="2396"/>
    <x v="11"/>
    <x v="37"/>
    <x v="403"/>
    <x v="5"/>
    <n v="9"/>
    <x v="1"/>
    <x v="0"/>
  </r>
  <r>
    <s v="AX12116"/>
    <s v="ENX2031"/>
    <s v="A129"/>
    <s v="EMP1020"/>
    <s v="C1221"/>
    <d v="2021-02-03T00:00:00"/>
    <x v="88"/>
    <n v="1"/>
    <n v="1638"/>
    <n v="1261"/>
    <n v="90"/>
    <n v="112"/>
    <n v="238"/>
    <x v="36"/>
    <x v="4"/>
    <x v="606"/>
    <x v="3"/>
    <n v="9"/>
    <x v="1"/>
    <x v="0"/>
  </r>
  <r>
    <s v="AX12124"/>
    <s v="ENX2092"/>
    <s v="A146"/>
    <s v="EMP1043"/>
    <s v="C1000"/>
    <d v="2021-02-03T00:00:00"/>
    <x v="87"/>
    <n v="3"/>
    <n v="1367"/>
    <n v="984"/>
    <n v="648"/>
    <n v="771"/>
    <n v="626"/>
    <x v="3"/>
    <x v="0"/>
    <x v="498"/>
    <x v="3"/>
    <n v="9"/>
    <x v="1"/>
    <x v="0"/>
  </r>
  <r>
    <s v="AX12125"/>
    <s v="ENX2076"/>
    <s v="A132"/>
    <s v="EMP1021"/>
    <s v="C1269"/>
    <d v="2021-02-03T00:00:00"/>
    <x v="15"/>
    <n v="1"/>
    <n v="2091"/>
    <n v="1485"/>
    <n v="478"/>
    <n v="886"/>
    <n v="2946"/>
    <x v="8"/>
    <x v="34"/>
    <x v="509"/>
    <x v="5"/>
    <n v="10"/>
    <x v="1"/>
    <x v="0"/>
  </r>
  <r>
    <s v="AX12126"/>
    <s v="ENX2087"/>
    <s v="A157"/>
    <s v="EMP1014"/>
    <s v="C1320"/>
    <d v="2021-02-03T00:00:00"/>
    <x v="95"/>
    <n v="2"/>
    <n v="290"/>
    <n v="200"/>
    <n v="786"/>
    <n v="947"/>
    <n v="243"/>
    <x v="49"/>
    <x v="11"/>
    <x v="361"/>
    <x v="2"/>
    <n v="10"/>
    <x v="1"/>
    <x v="0"/>
  </r>
  <r>
    <s v="AX12130"/>
    <s v="ENX2082"/>
    <s v="A157"/>
    <s v="EMP1001"/>
    <s v="C1017"/>
    <d v="2021-02-03T00:00:00"/>
    <x v="86"/>
    <n v="4"/>
    <n v="2391"/>
    <n v="1291"/>
    <n v="1173"/>
    <n v="1862"/>
    <n v="1198"/>
    <x v="11"/>
    <x v="1"/>
    <x v="417"/>
    <x v="1"/>
    <n v="10"/>
    <x v="1"/>
    <x v="0"/>
  </r>
  <r>
    <s v="AX12131"/>
    <s v="ENX2066"/>
    <s v="A164"/>
    <s v="EMP1020"/>
    <s v="C1096"/>
    <d v="2021-02-03T00:00:00"/>
    <x v="13"/>
    <n v="3"/>
    <n v="1862"/>
    <n v="1173"/>
    <n v="1330"/>
    <n v="2556"/>
    <n v="1356"/>
    <x v="21"/>
    <x v="11"/>
    <x v="777"/>
    <x v="0"/>
    <n v="10"/>
    <x v="1"/>
    <x v="0"/>
  </r>
  <r>
    <s v="AX12134"/>
    <s v="ENX2033"/>
    <s v="A151"/>
    <s v="EMP1018"/>
    <s v="C1331"/>
    <d v="2021-02-03T00:00:00"/>
    <x v="76"/>
    <n v="1"/>
    <n v="2353"/>
    <n v="1788"/>
    <n v="390"/>
    <n v="543"/>
    <n v="1149"/>
    <x v="20"/>
    <x v="43"/>
    <x v="242"/>
    <x v="0"/>
    <n v="11"/>
    <x v="1"/>
    <x v="0"/>
  </r>
  <r>
    <s v="AX12141"/>
    <s v="ENX2074"/>
    <s v="A112"/>
    <s v="EMP1013"/>
    <s v="C1765"/>
    <d v="2021-02-03T00:00:00"/>
    <x v="41"/>
    <n v="4"/>
    <n v="603"/>
    <n v="416"/>
    <n v="408"/>
    <n v="504"/>
    <n v="140"/>
    <x v="25"/>
    <x v="3"/>
    <x v="705"/>
    <x v="1"/>
    <n v="11"/>
    <x v="1"/>
    <x v="0"/>
  </r>
  <r>
    <s v="AX12143"/>
    <s v="ENX2099"/>
    <s v="A147"/>
    <s v="EMP1023"/>
    <s v="C1325"/>
    <d v="2021-02-03T00:00:00"/>
    <x v="52"/>
    <n v="3"/>
    <n v="2241"/>
    <n v="1367"/>
    <n v="765"/>
    <n v="1176"/>
    <n v="2070"/>
    <x v="45"/>
    <x v="3"/>
    <x v="497"/>
    <x v="3"/>
    <n v="11"/>
    <x v="1"/>
    <x v="0"/>
  </r>
  <r>
    <s v="AX12146"/>
    <s v="ENX2046"/>
    <s v="A132"/>
    <s v="EMP1037"/>
    <s v="C1353"/>
    <d v="2021-02-03T00:00:00"/>
    <x v="38"/>
    <n v="1"/>
    <n v="2464"/>
    <n v="1774"/>
    <n v="154"/>
    <n v="203"/>
    <n v="411"/>
    <x v="14"/>
    <x v="15"/>
    <x v="330"/>
    <x v="6"/>
    <n v="11"/>
    <x v="1"/>
    <x v="0"/>
  </r>
  <r>
    <s v="AX12150"/>
    <s v="ENX2076"/>
    <s v="A116"/>
    <s v="EMP1034"/>
    <s v="C1065"/>
    <d v="2021-02-03T00:00:00"/>
    <x v="15"/>
    <n v="1"/>
    <n v="771"/>
    <n v="648"/>
    <n v="1740"/>
    <n v="2120"/>
    <n v="362"/>
    <x v="5"/>
    <x v="28"/>
    <x v="630"/>
    <x v="4"/>
    <n v="11"/>
    <x v="1"/>
    <x v="0"/>
  </r>
  <r>
    <s v="AX12151"/>
    <s v="ENX2047"/>
    <s v="A137"/>
    <s v="EMP1033"/>
    <s v="C1029"/>
    <d v="2021-02-04T00:00:00"/>
    <x v="82"/>
    <n v="2"/>
    <n v="1783"/>
    <n v="1516"/>
    <n v="971"/>
    <n v="1494"/>
    <n v="13"/>
    <x v="62"/>
    <x v="9"/>
    <x v="162"/>
    <x v="3"/>
    <n v="9"/>
    <x v="1"/>
    <x v="0"/>
  </r>
  <r>
    <s v="AX12156"/>
    <s v="ENX2048"/>
    <s v="A161"/>
    <s v="EMP1008"/>
    <s v="C1561"/>
    <d v="2021-02-04T00:00:00"/>
    <x v="34"/>
    <n v="2"/>
    <n v="1798"/>
    <n v="971"/>
    <n v="420"/>
    <n v="584"/>
    <n v="714"/>
    <x v="13"/>
    <x v="5"/>
    <x v="343"/>
    <x v="0"/>
    <n v="10"/>
    <x v="1"/>
    <x v="0"/>
  </r>
  <r>
    <s v="AX12157"/>
    <s v="ENX2008"/>
    <s v="A156"/>
    <s v="EMP1039"/>
    <s v="C1780"/>
    <d v="2021-02-04T00:00:00"/>
    <x v="24"/>
    <n v="2"/>
    <n v="886"/>
    <n v="478"/>
    <n v="478"/>
    <n v="886"/>
    <n v="1376"/>
    <x v="32"/>
    <x v="27"/>
    <x v="427"/>
    <x v="4"/>
    <n v="10"/>
    <x v="1"/>
    <x v="0"/>
  </r>
  <r>
    <s v="AX12158"/>
    <s v="ENX2085"/>
    <s v="A129"/>
    <s v="EMP1027"/>
    <s v="C1294"/>
    <d v="2021-02-04T00:00:00"/>
    <x v="29"/>
    <n v="1"/>
    <n v="826"/>
    <n v="562"/>
    <n v="1220"/>
    <n v="1671"/>
    <n v="895"/>
    <x v="4"/>
    <x v="23"/>
    <x v="348"/>
    <x v="1"/>
    <n v="10"/>
    <x v="1"/>
    <x v="0"/>
  </r>
  <r>
    <s v="AX12160"/>
    <s v="ENX2040"/>
    <s v="A142"/>
    <s v="EMP1027"/>
    <s v="C1389"/>
    <d v="2021-02-04T00:00:00"/>
    <x v="4"/>
    <n v="3"/>
    <n v="603"/>
    <n v="416"/>
    <n v="2913"/>
    <n v="5394"/>
    <n v="894"/>
    <x v="24"/>
    <x v="41"/>
    <x v="556"/>
    <x v="1"/>
    <n v="10"/>
    <x v="1"/>
    <x v="0"/>
  </r>
  <r>
    <s v="AX12161"/>
    <s v="ENX2020"/>
    <s v="A134"/>
    <s v="EMP1013"/>
    <s v="C1223"/>
    <d v="2021-02-04T00:00:00"/>
    <x v="18"/>
    <n v="3"/>
    <n v="315"/>
    <n v="208"/>
    <n v="2108"/>
    <n v="2810"/>
    <n v="744"/>
    <x v="66"/>
    <x v="38"/>
    <x v="219"/>
    <x v="6"/>
    <n v="10"/>
    <x v="1"/>
    <x v="0"/>
  </r>
  <r>
    <s v="AX12165"/>
    <s v="ENX2005"/>
    <s v="A116"/>
    <s v="EMP1042"/>
    <s v="C1279"/>
    <d v="2021-02-04T00:00:00"/>
    <x v="79"/>
    <n v="1"/>
    <n v="1638"/>
    <n v="1261"/>
    <n v="1676"/>
    <n v="2206"/>
    <n v="1376"/>
    <x v="73"/>
    <x v="6"/>
    <x v="305"/>
    <x v="6"/>
    <n v="11"/>
    <x v="1"/>
    <x v="0"/>
  </r>
  <r>
    <s v="AX12170"/>
    <s v="ENX2055"/>
    <s v="A142"/>
    <s v="EMP1040"/>
    <s v="C1117"/>
    <d v="2021-02-04T00:00:00"/>
    <x v="71"/>
    <n v="1"/>
    <n v="1380"/>
    <n v="1090"/>
    <n v="292"/>
    <n v="356"/>
    <n v="799"/>
    <x v="49"/>
    <x v="17"/>
    <x v="134"/>
    <x v="1"/>
    <n v="11"/>
    <x v="1"/>
    <x v="0"/>
  </r>
  <r>
    <s v="AX12171"/>
    <s v="ENX2012"/>
    <s v="A133"/>
    <s v="EMP1003"/>
    <s v="C1524"/>
    <d v="2021-02-04T00:00:00"/>
    <x v="16"/>
    <n v="2"/>
    <n v="530"/>
    <n v="424"/>
    <n v="409"/>
    <n v="817"/>
    <n v="483"/>
    <x v="58"/>
    <x v="22"/>
    <x v="248"/>
    <x v="5"/>
    <n v="11"/>
    <x v="1"/>
    <x v="0"/>
  </r>
  <r>
    <s v="AX12173"/>
    <s v="ENX2040"/>
    <s v="A127"/>
    <s v="EMP1007"/>
    <s v="C1347"/>
    <d v="2021-02-04T00:00:00"/>
    <x v="4"/>
    <n v="2"/>
    <n v="368"/>
    <n v="269"/>
    <n v="3324"/>
    <n v="4053"/>
    <n v="1018"/>
    <x v="32"/>
    <x v="21"/>
    <x v="329"/>
    <x v="3"/>
    <n v="11"/>
    <x v="1"/>
    <x v="0"/>
  </r>
  <r>
    <s v="AX12176"/>
    <s v="ENX2059"/>
    <s v="A146"/>
    <s v="EMP1043"/>
    <s v="C1584"/>
    <d v="2021-02-04T00:00:00"/>
    <x v="97"/>
    <n v="2"/>
    <n v="1812"/>
    <n v="1305"/>
    <n v="1350"/>
    <n v="2454"/>
    <n v="4400"/>
    <x v="41"/>
    <x v="9"/>
    <x v="765"/>
    <x v="0"/>
    <n v="11"/>
    <x v="1"/>
    <x v="0"/>
  </r>
  <r>
    <s v="AX12179"/>
    <s v="ENX2027"/>
    <s v="A108"/>
    <s v="EMP1034"/>
    <s v="C1604"/>
    <d v="2021-02-04T00:00:00"/>
    <x v="19"/>
    <n v="3"/>
    <n v="2410"/>
    <n v="1518"/>
    <n v="1664"/>
    <n v="2412"/>
    <n v="246"/>
    <x v="67"/>
    <x v="43"/>
    <x v="65"/>
    <x v="3"/>
    <n v="11"/>
    <x v="1"/>
    <x v="0"/>
  </r>
  <r>
    <s v="AX12184"/>
    <s v="ENX2046"/>
    <s v="A150"/>
    <s v="EMP1030"/>
    <s v="C1785"/>
    <d v="2021-02-04T00:00:00"/>
    <x v="38"/>
    <n v="2"/>
    <n v="1022"/>
    <n v="818"/>
    <n v="260"/>
    <n v="362"/>
    <n v="656"/>
    <x v="23"/>
    <x v="1"/>
    <x v="525"/>
    <x v="3"/>
    <n v="12"/>
    <x v="1"/>
    <x v="0"/>
  </r>
  <r>
    <s v="AX12187"/>
    <s v="ENX2008"/>
    <s v="A123"/>
    <s v="EMP1032"/>
    <s v="C1596"/>
    <d v="2021-02-05T00:00:00"/>
    <x v="24"/>
    <n v="1"/>
    <n v="1500"/>
    <n v="900"/>
    <n v="1399"/>
    <n v="2294"/>
    <n v="364"/>
    <x v="55"/>
    <x v="38"/>
    <x v="500"/>
    <x v="0"/>
    <n v="10"/>
    <x v="1"/>
    <x v="0"/>
  </r>
  <r>
    <s v="AX12188"/>
    <s v="ENX2041"/>
    <s v="A131"/>
    <s v="EMP1033"/>
    <s v="C1026"/>
    <d v="2021-02-05T00:00:00"/>
    <x v="7"/>
    <n v="1"/>
    <n v="1566"/>
    <n v="1190"/>
    <n v="4197"/>
    <n v="6882"/>
    <n v="1532"/>
    <x v="0"/>
    <x v="6"/>
    <x v="206"/>
    <x v="0"/>
    <n v="10"/>
    <x v="1"/>
    <x v="0"/>
  </r>
  <r>
    <s v="AX12189"/>
    <s v="ENX2056"/>
    <s v="A115"/>
    <s v="EMP1044"/>
    <s v="C1286"/>
    <d v="2021-02-05T00:00:00"/>
    <x v="64"/>
    <n v="3"/>
    <n v="913"/>
    <n v="584"/>
    <n v="1777"/>
    <n v="2141"/>
    <n v="95"/>
    <x v="57"/>
    <x v="17"/>
    <x v="496"/>
    <x v="2"/>
    <n v="10"/>
    <x v="1"/>
    <x v="0"/>
  </r>
  <r>
    <s v="AX12194"/>
    <s v="ENX2063"/>
    <s v="A157"/>
    <s v="EMP1043"/>
    <s v="C1672"/>
    <d v="2021-02-05T00:00:00"/>
    <x v="83"/>
    <n v="1"/>
    <n v="2391"/>
    <n v="1291"/>
    <n v="540"/>
    <n v="871"/>
    <n v="431"/>
    <x v="30"/>
    <x v="8"/>
    <x v="754"/>
    <x v="2"/>
    <n v="10"/>
    <x v="1"/>
    <x v="0"/>
  </r>
  <r>
    <s v="AX12202"/>
    <s v="ENX2090"/>
    <s v="A117"/>
    <s v="EMP1028"/>
    <s v="C1001"/>
    <d v="2021-02-05T00:00:00"/>
    <x v="55"/>
    <n v="1"/>
    <n v="1178"/>
    <n v="683"/>
    <n v="61"/>
    <n v="95"/>
    <n v="1485"/>
    <x v="63"/>
    <x v="16"/>
    <x v="451"/>
    <x v="0"/>
    <n v="10"/>
    <x v="1"/>
    <x v="0"/>
  </r>
  <r>
    <s v="AX12204"/>
    <s v="ENX2024"/>
    <s v="A163"/>
    <s v="EMP1014"/>
    <s v="C1304"/>
    <d v="2021-02-05T00:00:00"/>
    <x v="2"/>
    <n v="3"/>
    <n v="2497"/>
    <n v="1473"/>
    <n v="2522"/>
    <n v="3276"/>
    <n v="140"/>
    <x v="68"/>
    <x v="36"/>
    <x v="572"/>
    <x v="5"/>
    <n v="10"/>
    <x v="1"/>
    <x v="0"/>
  </r>
  <r>
    <s v="AX12206"/>
    <s v="ENX2046"/>
    <s v="A155"/>
    <s v="EMP1020"/>
    <s v="C1343"/>
    <d v="2021-02-05T00:00:00"/>
    <x v="38"/>
    <n v="3"/>
    <n v="1405"/>
    <n v="1054"/>
    <n v="90"/>
    <n v="112"/>
    <n v="275"/>
    <x v="72"/>
    <x v="44"/>
    <x v="271"/>
    <x v="2"/>
    <n v="10"/>
    <x v="1"/>
    <x v="0"/>
  </r>
  <r>
    <s v="AX12208"/>
    <s v="ENX2095"/>
    <s v="A113"/>
    <s v="EMP1034"/>
    <s v="C1091"/>
    <d v="2021-02-05T00:00:00"/>
    <x v="42"/>
    <n v="2"/>
    <n v="1967"/>
    <n v="1397"/>
    <n v="816"/>
    <n v="1008"/>
    <n v="2613"/>
    <x v="59"/>
    <x v="18"/>
    <x v="760"/>
    <x v="0"/>
    <n v="11"/>
    <x v="1"/>
    <x v="0"/>
  </r>
  <r>
    <s v="AX12211"/>
    <s v="ENX2071"/>
    <s v="A162"/>
    <s v="EMP1040"/>
    <s v="C1124"/>
    <d v="2021-02-05T00:00:00"/>
    <x v="92"/>
    <n v="1"/>
    <n v="368"/>
    <n v="269"/>
    <n v="3036"/>
    <n v="4820"/>
    <n v="2048"/>
    <x v="57"/>
    <x v="24"/>
    <x v="332"/>
    <x v="1"/>
    <n v="11"/>
    <x v="1"/>
    <x v="0"/>
  </r>
  <r>
    <s v="AX12214"/>
    <s v="ENX2052"/>
    <s v="A101"/>
    <s v="EMP1038"/>
    <s v="C1123"/>
    <d v="2021-02-05T00:00:00"/>
    <x v="45"/>
    <n v="2"/>
    <n v="1635"/>
    <n v="1046"/>
    <n v="22"/>
    <n v="35"/>
    <n v="892"/>
    <x v="59"/>
    <x v="5"/>
    <x v="353"/>
    <x v="6"/>
    <n v="11"/>
    <x v="1"/>
    <x v="0"/>
  </r>
  <r>
    <s v="AX12217"/>
    <s v="ENX2083"/>
    <s v="A110"/>
    <s v="EMP1004"/>
    <s v="C1555"/>
    <d v="2021-02-05T00:00:00"/>
    <x v="59"/>
    <n v="3"/>
    <n v="35"/>
    <n v="22"/>
    <n v="682"/>
    <n v="1338"/>
    <n v="792"/>
    <x v="40"/>
    <x v="24"/>
    <x v="673"/>
    <x v="3"/>
    <n v="11"/>
    <x v="1"/>
    <x v="0"/>
  </r>
  <r>
    <s v="AX12221"/>
    <s v="ENX2010"/>
    <s v="A110"/>
    <s v="EMP1022"/>
    <s v="C1284"/>
    <d v="2021-02-05T00:00:00"/>
    <x v="43"/>
    <n v="4"/>
    <n v="1353"/>
    <n v="947"/>
    <n v="945"/>
    <n v="1889"/>
    <n v="274"/>
    <x v="11"/>
    <x v="27"/>
    <x v="495"/>
    <x v="4"/>
    <n v="12"/>
    <x v="1"/>
    <x v="0"/>
  </r>
  <r>
    <s v="AX12229"/>
    <s v="ENX2041"/>
    <s v="A102"/>
    <s v="EMP1002"/>
    <s v="C1713"/>
    <d v="2021-02-05T00:00:00"/>
    <x v="7"/>
    <n v="1"/>
    <n v="502"/>
    <n v="296"/>
    <n v="504"/>
    <n v="951"/>
    <n v="364"/>
    <x v="26"/>
    <x v="2"/>
    <x v="770"/>
    <x v="5"/>
    <n v="12"/>
    <x v="1"/>
    <x v="0"/>
  </r>
  <r>
    <s v="AX12230"/>
    <s v="ENX2078"/>
    <s v="A159"/>
    <s v="EMP1036"/>
    <s v="C1460"/>
    <d v="2021-02-06T00:00:00"/>
    <x v="66"/>
    <n v="3"/>
    <n v="2464"/>
    <n v="1774"/>
    <n v="455"/>
    <n v="799"/>
    <n v="120"/>
    <x v="67"/>
    <x v="40"/>
    <x v="247"/>
    <x v="3"/>
    <n v="9"/>
    <x v="1"/>
    <x v="0"/>
  </r>
  <r>
    <s v="AX12231"/>
    <s v="ENX2001"/>
    <s v="A116"/>
    <s v="EMP1016"/>
    <s v="C1357"/>
    <d v="2021-02-06T00:00:00"/>
    <x v="93"/>
    <n v="1"/>
    <n v="817"/>
    <n v="409"/>
    <n v="5895"/>
    <n v="7188"/>
    <n v="428"/>
    <x v="55"/>
    <x v="12"/>
    <x v="428"/>
    <x v="2"/>
    <n v="10"/>
    <x v="1"/>
    <x v="0"/>
  </r>
  <r>
    <s v="AX12232"/>
    <s v="ENX2077"/>
    <s v="A116"/>
    <s v="EMP1042"/>
    <s v="C1518"/>
    <d v="2021-02-06T00:00:00"/>
    <x v="51"/>
    <n v="4"/>
    <n v="2182"/>
    <n v="1200"/>
    <n v="1261"/>
    <n v="1638"/>
    <n v="313"/>
    <x v="68"/>
    <x v="31"/>
    <x v="313"/>
    <x v="4"/>
    <n v="10"/>
    <x v="1"/>
    <x v="0"/>
  </r>
  <r>
    <s v="AX12234"/>
    <s v="ENX2006"/>
    <s v="A163"/>
    <s v="EMP1028"/>
    <s v="C1524"/>
    <d v="2021-02-06T00:00:00"/>
    <x v="68"/>
    <n v="4"/>
    <n v="458"/>
    <n v="376"/>
    <n v="947"/>
    <n v="1353"/>
    <n v="140"/>
    <x v="7"/>
    <x v="7"/>
    <x v="400"/>
    <x v="5"/>
    <n v="10"/>
    <x v="1"/>
    <x v="0"/>
  </r>
  <r>
    <s v="AX12241"/>
    <s v="ENX2005"/>
    <s v="A101"/>
    <s v="EMP1032"/>
    <s v="C1503"/>
    <d v="2021-02-06T00:00:00"/>
    <x v="79"/>
    <n v="4"/>
    <n v="684"/>
    <n v="561"/>
    <n v="66"/>
    <n v="105"/>
    <n v="351"/>
    <x v="21"/>
    <x v="26"/>
    <x v="151"/>
    <x v="5"/>
    <n v="10"/>
    <x v="1"/>
    <x v="0"/>
  </r>
  <r>
    <s v="AX12246"/>
    <s v="ENX2035"/>
    <s v="A113"/>
    <s v="EMP1031"/>
    <s v="C1732"/>
    <d v="2021-02-06T00:00:00"/>
    <x v="26"/>
    <n v="1"/>
    <n v="1467"/>
    <n v="807"/>
    <n v="1363"/>
    <n v="1725"/>
    <n v="264"/>
    <x v="29"/>
    <x v="34"/>
    <x v="716"/>
    <x v="2"/>
    <n v="10"/>
    <x v="1"/>
    <x v="0"/>
  </r>
  <r>
    <s v="AX12251"/>
    <s v="ENX2047"/>
    <s v="A121"/>
    <s v="EMP1040"/>
    <s v="C1526"/>
    <d v="2021-02-06T00:00:00"/>
    <x v="82"/>
    <n v="1"/>
    <n v="2391"/>
    <n v="1291"/>
    <n v="7108"/>
    <n v="8564"/>
    <n v="982"/>
    <x v="65"/>
    <x v="8"/>
    <x v="330"/>
    <x v="5"/>
    <n v="10"/>
    <x v="1"/>
    <x v="0"/>
  </r>
  <r>
    <s v="AX12256"/>
    <s v="ENX2028"/>
    <s v="A130"/>
    <s v="EMP1005"/>
    <s v="C1684"/>
    <d v="2021-02-06T00:00:00"/>
    <x v="5"/>
    <n v="1"/>
    <n v="771"/>
    <n v="648"/>
    <n v="2248"/>
    <n v="3304"/>
    <n v="161"/>
    <x v="64"/>
    <x v="7"/>
    <x v="770"/>
    <x v="3"/>
    <n v="10"/>
    <x v="1"/>
    <x v="0"/>
  </r>
  <r>
    <s v="AX12259"/>
    <s v="ENX2053"/>
    <s v="A143"/>
    <s v="EMP1017"/>
    <s v="C1736"/>
    <d v="2021-02-06T00:00:00"/>
    <x v="33"/>
    <n v="1"/>
    <n v="123"/>
    <n v="84"/>
    <n v="2886"/>
    <n v="3652"/>
    <n v="212"/>
    <x v="28"/>
    <x v="22"/>
    <x v="345"/>
    <x v="5"/>
    <n v="11"/>
    <x v="1"/>
    <x v="0"/>
  </r>
  <r>
    <s v="AX12266"/>
    <s v="ENX2085"/>
    <s v="A150"/>
    <s v="EMP1038"/>
    <s v="C1506"/>
    <d v="2021-02-06T00:00:00"/>
    <x v="29"/>
    <n v="1"/>
    <n v="2241"/>
    <n v="1367"/>
    <n v="455"/>
    <n v="799"/>
    <n v="246"/>
    <x v="8"/>
    <x v="3"/>
    <x v="561"/>
    <x v="4"/>
    <n v="11"/>
    <x v="1"/>
    <x v="0"/>
  </r>
  <r>
    <s v="AX12267"/>
    <s v="ENX2062"/>
    <s v="A133"/>
    <s v="EMP1031"/>
    <s v="C1525"/>
    <d v="2021-02-06T00:00:00"/>
    <x v="91"/>
    <n v="2"/>
    <n v="771"/>
    <n v="648"/>
    <n v="716"/>
    <n v="1192"/>
    <n v="95"/>
    <x v="35"/>
    <x v="19"/>
    <x v="386"/>
    <x v="1"/>
    <n v="11"/>
    <x v="1"/>
    <x v="0"/>
  </r>
  <r>
    <s v="AX12277"/>
    <s v="ENX2012"/>
    <s v="A105"/>
    <s v="EMP1044"/>
    <s v="C1144"/>
    <d v="2021-02-06T00:00:00"/>
    <x v="16"/>
    <n v="1"/>
    <n v="203"/>
    <n v="154"/>
    <n v="1572"/>
    <n v="1894"/>
    <n v="589"/>
    <x v="72"/>
    <x v="3"/>
    <x v="353"/>
    <x v="4"/>
    <n v="11"/>
    <x v="1"/>
    <x v="0"/>
  </r>
  <r>
    <s v="AX12280"/>
    <s v="ENX2080"/>
    <s v="A169"/>
    <s v="EMP1021"/>
    <s v="C1369"/>
    <d v="2021-02-06T00:00:00"/>
    <x v="37"/>
    <n v="4"/>
    <n v="2391"/>
    <n v="1291"/>
    <n v="2613"/>
    <n v="5124"/>
    <n v="107"/>
    <x v="5"/>
    <x v="19"/>
    <x v="757"/>
    <x v="2"/>
    <n v="12"/>
    <x v="1"/>
    <x v="0"/>
  </r>
  <r>
    <s v="AX12282"/>
    <s v="ENX2011"/>
    <s v="A123"/>
    <s v="EMP1018"/>
    <s v="C1406"/>
    <d v="2021-02-07T00:00:00"/>
    <x v="81"/>
    <n v="1"/>
    <n v="502"/>
    <n v="296"/>
    <n v="786"/>
    <n v="947"/>
    <n v="2397"/>
    <x v="65"/>
    <x v="39"/>
    <x v="472"/>
    <x v="6"/>
    <n v="10"/>
    <x v="1"/>
    <x v="0"/>
  </r>
  <r>
    <s v="AX12283"/>
    <s v="ENX2073"/>
    <s v="A147"/>
    <s v="EMP1027"/>
    <s v="C1369"/>
    <d v="2021-02-07T00:00:00"/>
    <x v="85"/>
    <n v="2"/>
    <n v="886"/>
    <n v="478"/>
    <n v="842"/>
    <n v="1122"/>
    <n v="724"/>
    <x v="24"/>
    <x v="17"/>
    <x v="198"/>
    <x v="0"/>
    <n v="10"/>
    <x v="1"/>
    <x v="0"/>
  </r>
  <r>
    <s v="AX12285"/>
    <s v="ENX2100"/>
    <s v="A107"/>
    <s v="EMP1034"/>
    <s v="C1343"/>
    <d v="2021-02-07T00:00:00"/>
    <x v="28"/>
    <n v="2"/>
    <n v="596"/>
    <n v="358"/>
    <n v="3903"/>
    <n v="4761"/>
    <n v="360"/>
    <x v="22"/>
    <x v="8"/>
    <x v="467"/>
    <x v="4"/>
    <n v="10"/>
    <x v="1"/>
    <x v="0"/>
  </r>
  <r>
    <s v="AX12287"/>
    <s v="ENX2057"/>
    <s v="A124"/>
    <s v="EMP1036"/>
    <s v="C1360"/>
    <d v="2021-02-07T00:00:00"/>
    <x v="78"/>
    <n v="3"/>
    <n v="1278"/>
    <n v="665"/>
    <n v="158"/>
    <n v="254"/>
    <n v="553"/>
    <x v="36"/>
    <x v="16"/>
    <x v="61"/>
    <x v="0"/>
    <n v="10"/>
    <x v="1"/>
    <x v="0"/>
  </r>
  <r>
    <s v="AX12292"/>
    <s v="ENX2025"/>
    <s v="A145"/>
    <s v="EMP1033"/>
    <s v="C1182"/>
    <d v="2021-02-07T00:00:00"/>
    <x v="21"/>
    <n v="4"/>
    <n v="1708"/>
    <n v="871"/>
    <n v="1260"/>
    <n v="1752"/>
    <n v="22"/>
    <x v="11"/>
    <x v="9"/>
    <x v="349"/>
    <x v="2"/>
    <n v="10"/>
    <x v="1"/>
    <x v="0"/>
  </r>
  <r>
    <s v="AX12295"/>
    <s v="ENX2016"/>
    <s v="A170"/>
    <s v="EMP1018"/>
    <s v="C1606"/>
    <d v="2021-02-07T00:00:00"/>
    <x v="6"/>
    <n v="3"/>
    <n v="203"/>
    <n v="154"/>
    <n v="786"/>
    <n v="947"/>
    <n v="944"/>
    <x v="62"/>
    <x v="9"/>
    <x v="129"/>
    <x v="1"/>
    <n v="10"/>
    <x v="1"/>
    <x v="0"/>
  </r>
  <r>
    <s v="AX12300"/>
    <s v="ENX2046"/>
    <s v="A128"/>
    <s v="EMP1022"/>
    <s v="C1408"/>
    <d v="2021-02-07T00:00:00"/>
    <x v="38"/>
    <n v="3"/>
    <n v="123"/>
    <n v="84"/>
    <n v="1518"/>
    <n v="2410"/>
    <n v="944"/>
    <x v="29"/>
    <x v="18"/>
    <x v="188"/>
    <x v="5"/>
    <n v="11"/>
    <x v="1"/>
    <x v="0"/>
  </r>
  <r>
    <s v="AX12302"/>
    <s v="ENX2032"/>
    <s v="A103"/>
    <s v="EMP1031"/>
    <s v="C1675"/>
    <d v="2021-02-07T00:00:00"/>
    <x v="47"/>
    <n v="3"/>
    <n v="1103"/>
    <n v="838"/>
    <n v="648"/>
    <n v="771"/>
    <n v="714"/>
    <x v="19"/>
    <x v="42"/>
    <x v="627"/>
    <x v="1"/>
    <n v="11"/>
    <x v="1"/>
    <x v="0"/>
  </r>
  <r>
    <s v="AX12303"/>
    <s v="ENX2005"/>
    <s v="A159"/>
    <s v="EMP1020"/>
    <s v="C1209"/>
    <d v="2021-02-07T00:00:00"/>
    <x v="79"/>
    <n v="1"/>
    <n v="1582"/>
    <n v="1234"/>
    <n v="1090"/>
    <n v="1380"/>
    <n v="137"/>
    <x v="73"/>
    <x v="5"/>
    <x v="129"/>
    <x v="1"/>
    <n v="11"/>
    <x v="1"/>
    <x v="0"/>
  </r>
  <r>
    <s v="AX12306"/>
    <s v="ENX2093"/>
    <s v="A146"/>
    <s v="EMP1037"/>
    <s v="C1713"/>
    <d v="2021-02-07T00:00:00"/>
    <x v="99"/>
    <n v="2"/>
    <n v="2464"/>
    <n v="1774"/>
    <n v="3138"/>
    <n v="4905"/>
    <n v="447"/>
    <x v="70"/>
    <x v="32"/>
    <x v="181"/>
    <x v="3"/>
    <n v="11"/>
    <x v="1"/>
    <x v="0"/>
  </r>
  <r>
    <s v="AX12307"/>
    <s v="ENX2004"/>
    <s v="A141"/>
    <s v="EMP1043"/>
    <s v="C1570"/>
    <d v="2021-02-07T00:00:00"/>
    <x v="23"/>
    <n v="3"/>
    <n v="2091"/>
    <n v="1485"/>
    <n v="2726"/>
    <n v="3450"/>
    <n v="492"/>
    <x v="13"/>
    <x v="34"/>
    <x v="631"/>
    <x v="1"/>
    <n v="11"/>
    <x v="1"/>
    <x v="0"/>
  </r>
  <r>
    <s v="AX12313"/>
    <s v="ENX2066"/>
    <s v="A145"/>
    <s v="EMP1012"/>
    <s v="C1348"/>
    <d v="2021-02-07T00:00:00"/>
    <x v="13"/>
    <n v="4"/>
    <n v="530"/>
    <n v="424"/>
    <n v="2358"/>
    <n v="2841"/>
    <n v="184"/>
    <x v="3"/>
    <x v="10"/>
    <x v="62"/>
    <x v="0"/>
    <n v="11"/>
    <x v="1"/>
    <x v="0"/>
  </r>
  <r>
    <s v="AX12315"/>
    <s v="ENX2091"/>
    <s v="A121"/>
    <s v="EMP1010"/>
    <s v="C1031"/>
    <d v="2021-02-07T00:00:00"/>
    <x v="39"/>
    <n v="3"/>
    <n v="2241"/>
    <n v="1367"/>
    <n v="1777"/>
    <n v="2141"/>
    <n v="1320"/>
    <x v="19"/>
    <x v="41"/>
    <x v="633"/>
    <x v="4"/>
    <n v="11"/>
    <x v="1"/>
    <x v="0"/>
  </r>
  <r>
    <s v="AX12316"/>
    <s v="ENX2040"/>
    <s v="A143"/>
    <s v="EMP1005"/>
    <s v="C1658"/>
    <d v="2021-02-07T00:00:00"/>
    <x v="4"/>
    <n v="1"/>
    <n v="1783"/>
    <n v="1516"/>
    <n v="358"/>
    <n v="596"/>
    <n v="34"/>
    <x v="63"/>
    <x v="27"/>
    <x v="283"/>
    <x v="1"/>
    <n v="11"/>
    <x v="1"/>
    <x v="0"/>
  </r>
  <r>
    <s v="AX12317"/>
    <s v="ENX2016"/>
    <s v="A164"/>
    <s v="EMP1039"/>
    <s v="C1375"/>
    <d v="2021-02-07T00:00:00"/>
    <x v="6"/>
    <n v="2"/>
    <n v="1635"/>
    <n v="1046"/>
    <n v="504"/>
    <n v="951"/>
    <n v="408"/>
    <x v="50"/>
    <x v="29"/>
    <x v="728"/>
    <x v="2"/>
    <n v="11"/>
    <x v="1"/>
    <x v="0"/>
  </r>
  <r>
    <s v="AX12319"/>
    <s v="ENX2089"/>
    <s v="A168"/>
    <s v="EMP1004"/>
    <s v="C1729"/>
    <d v="2021-02-07T00:00:00"/>
    <x v="89"/>
    <n v="4"/>
    <n v="1671"/>
    <n v="1220"/>
    <n v="624"/>
    <n v="945"/>
    <n v="344"/>
    <x v="70"/>
    <x v="21"/>
    <x v="759"/>
    <x v="0"/>
    <n v="12"/>
    <x v="1"/>
    <x v="0"/>
  </r>
  <r>
    <s v="AX12322"/>
    <s v="ENX2053"/>
    <s v="A141"/>
    <s v="EMP1027"/>
    <s v="C1142"/>
    <d v="2021-02-07T00:00:00"/>
    <x v="33"/>
    <n v="2"/>
    <n v="1022"/>
    <n v="818"/>
    <n v="3132"/>
    <n v="5697"/>
    <n v="34"/>
    <x v="8"/>
    <x v="1"/>
    <x v="177"/>
    <x v="3"/>
    <n v="12"/>
    <x v="1"/>
    <x v="0"/>
  </r>
  <r>
    <s v="AX12324"/>
    <s v="ENX2080"/>
    <s v="A133"/>
    <s v="EMP1037"/>
    <s v="C1791"/>
    <d v="2021-02-08T00:00:00"/>
    <x v="37"/>
    <n v="1"/>
    <n v="684"/>
    <n v="561"/>
    <n v="130"/>
    <n v="181"/>
    <n v="360"/>
    <x v="20"/>
    <x v="24"/>
    <x v="546"/>
    <x v="5"/>
    <n v="9"/>
    <x v="1"/>
    <x v="0"/>
  </r>
  <r>
    <s v="AX12326"/>
    <s v="ENX2005"/>
    <s v="A132"/>
    <s v="EMP1022"/>
    <s v="C1453"/>
    <d v="2021-02-08T00:00:00"/>
    <x v="79"/>
    <n v="1"/>
    <n v="1380"/>
    <n v="1090"/>
    <n v="1305"/>
    <n v="1590"/>
    <n v="1320"/>
    <x v="3"/>
    <x v="17"/>
    <x v="57"/>
    <x v="3"/>
    <n v="9"/>
    <x v="1"/>
    <x v="0"/>
  </r>
  <r>
    <s v="AX12331"/>
    <s v="ENX2064"/>
    <s v="A134"/>
    <s v="EMP1025"/>
    <s v="C1710"/>
    <d v="2021-02-08T00:00:00"/>
    <x v="25"/>
    <n v="1"/>
    <n v="290"/>
    <n v="200"/>
    <n v="1234"/>
    <n v="1582"/>
    <n v="1527"/>
    <x v="36"/>
    <x v="2"/>
    <x v="521"/>
    <x v="5"/>
    <n v="10"/>
    <x v="1"/>
    <x v="0"/>
  </r>
  <r>
    <s v="AX12332"/>
    <s v="ENX2016"/>
    <s v="A149"/>
    <s v="EMP1039"/>
    <s v="C1251"/>
    <d v="2021-02-08T00:00:00"/>
    <x v="6"/>
    <n v="1"/>
    <n v="684"/>
    <n v="561"/>
    <n v="1535"/>
    <n v="2257"/>
    <n v="3308"/>
    <x v="3"/>
    <x v="8"/>
    <x v="715"/>
    <x v="1"/>
    <n v="10"/>
    <x v="1"/>
    <x v="0"/>
  </r>
  <r>
    <s v="AX12339"/>
    <s v="ENX2069"/>
    <s v="A150"/>
    <s v="EMP1016"/>
    <s v="C1030"/>
    <d v="2021-02-08T00:00:00"/>
    <x v="46"/>
    <n v="1"/>
    <n v="771"/>
    <n v="648"/>
    <n v="956"/>
    <n v="1772"/>
    <n v="164"/>
    <x v="67"/>
    <x v="11"/>
    <x v="410"/>
    <x v="4"/>
    <n v="10"/>
    <x v="1"/>
    <x v="0"/>
  </r>
  <r>
    <s v="AX12341"/>
    <s v="ENX2024"/>
    <s v="A160"/>
    <s v="EMP1030"/>
    <s v="C1560"/>
    <d v="2021-02-08T00:00:00"/>
    <x v="2"/>
    <n v="4"/>
    <n v="596"/>
    <n v="358"/>
    <n v="1020"/>
    <n v="1568"/>
    <n v="3308"/>
    <x v="23"/>
    <x v="31"/>
    <x v="27"/>
    <x v="5"/>
    <n v="10"/>
    <x v="1"/>
    <x v="0"/>
  </r>
  <r>
    <s v="AX12344"/>
    <s v="ENX2085"/>
    <s v="A126"/>
    <s v="EMP1040"/>
    <s v="C1180"/>
    <d v="2021-02-08T00:00:00"/>
    <x v="29"/>
    <n v="3"/>
    <n v="817"/>
    <n v="409"/>
    <n v="3903"/>
    <n v="4761"/>
    <n v="447"/>
    <x v="33"/>
    <x v="27"/>
    <x v="513"/>
    <x v="5"/>
    <n v="10"/>
    <x v="1"/>
    <x v="0"/>
  </r>
  <r>
    <s v="AX12345"/>
    <s v="ENX2018"/>
    <s v="A149"/>
    <s v="EMP1044"/>
    <s v="C1788"/>
    <d v="2021-02-08T00:00:00"/>
    <x v="8"/>
    <n v="1"/>
    <n v="1103"/>
    <n v="838"/>
    <n v="1367"/>
    <n v="2241"/>
    <n v="196"/>
    <x v="17"/>
    <x v="21"/>
    <x v="206"/>
    <x v="6"/>
    <n v="11"/>
    <x v="1"/>
    <x v="0"/>
  </r>
  <r>
    <s v="AX12350"/>
    <s v="ENX2097"/>
    <s v="A116"/>
    <s v="EMP1011"/>
    <s v="C1122"/>
    <d v="2021-02-08T00:00:00"/>
    <x v="0"/>
    <n v="1"/>
    <n v="637"/>
    <n v="389"/>
    <n v="450"/>
    <n v="818"/>
    <n v="1200"/>
    <x v="35"/>
    <x v="39"/>
    <x v="572"/>
    <x v="2"/>
    <n v="11"/>
    <x v="1"/>
    <x v="0"/>
  </r>
  <r>
    <s v="AX12352"/>
    <s v="ENX2023"/>
    <s v="A108"/>
    <s v="EMP1042"/>
    <s v="C1698"/>
    <d v="2021-02-08T00:00:00"/>
    <x v="57"/>
    <n v="1"/>
    <n v="1783"/>
    <n v="1230"/>
    <n v="2136"/>
    <n v="3388"/>
    <n v="599"/>
    <x v="23"/>
    <x v="18"/>
    <x v="104"/>
    <x v="4"/>
    <n v="11"/>
    <x v="1"/>
    <x v="0"/>
  </r>
  <r>
    <s v="AX12358"/>
    <s v="ENX2087"/>
    <s v="A167"/>
    <s v="EMP1025"/>
    <s v="C1530"/>
    <d v="2021-02-08T00:00:00"/>
    <x v="95"/>
    <n v="1"/>
    <n v="2410"/>
    <n v="1518"/>
    <n v="1890"/>
    <n v="3778"/>
    <n v="612"/>
    <x v="38"/>
    <x v="39"/>
    <x v="674"/>
    <x v="2"/>
    <n v="11"/>
    <x v="1"/>
    <x v="0"/>
  </r>
  <r>
    <s v="AX12361"/>
    <s v="ENX2044"/>
    <s v="A143"/>
    <s v="EMP1040"/>
    <s v="C1711"/>
    <d v="2021-02-08T00:00:00"/>
    <x v="54"/>
    <n v="2"/>
    <n v="1178"/>
    <n v="683"/>
    <n v="1367"/>
    <n v="2241"/>
    <n v="1341"/>
    <x v="69"/>
    <x v="37"/>
    <x v="590"/>
    <x v="0"/>
    <n v="11"/>
    <x v="1"/>
    <x v="0"/>
  </r>
  <r>
    <s v="AX12364"/>
    <s v="ENX2091"/>
    <s v="A120"/>
    <s v="EMP1014"/>
    <s v="C1061"/>
    <d v="2021-02-08T00:00:00"/>
    <x v="39"/>
    <n v="1"/>
    <n v="356"/>
    <n v="292"/>
    <n v="416"/>
    <n v="603"/>
    <n v="606"/>
    <x v="6"/>
    <x v="6"/>
    <x v="273"/>
    <x v="5"/>
    <n v="11"/>
    <x v="1"/>
    <x v="0"/>
  </r>
  <r>
    <s v="AX12366"/>
    <s v="ENX2015"/>
    <s v="A109"/>
    <s v="EMP1012"/>
    <s v="C1752"/>
    <d v="2021-02-08T00:00:00"/>
    <x v="17"/>
    <n v="1"/>
    <n v="368"/>
    <n v="269"/>
    <n v="294"/>
    <n v="368"/>
    <n v="1130"/>
    <x v="30"/>
    <x v="14"/>
    <x v="779"/>
    <x v="4"/>
    <n v="11"/>
    <x v="1"/>
    <x v="0"/>
  </r>
  <r>
    <s v="AX12367"/>
    <s v="ENX2087"/>
    <s v="A120"/>
    <s v="EMP1016"/>
    <s v="C1681"/>
    <d v="2021-02-08T00:00:00"/>
    <x v="95"/>
    <n v="4"/>
    <n v="1278"/>
    <n v="665"/>
    <n v="3324"/>
    <n v="4053"/>
    <n v="204"/>
    <x v="10"/>
    <x v="10"/>
    <x v="137"/>
    <x v="5"/>
    <n v="11"/>
    <x v="1"/>
    <x v="0"/>
  </r>
  <r>
    <s v="AX12371"/>
    <s v="ENX2053"/>
    <s v="A132"/>
    <s v="EMP1010"/>
    <s v="C1348"/>
    <d v="2021-02-08T00:00:00"/>
    <x v="33"/>
    <n v="1"/>
    <n v="771"/>
    <n v="648"/>
    <n v="2440"/>
    <n v="3342"/>
    <n v="275"/>
    <x v="4"/>
    <x v="8"/>
    <x v="635"/>
    <x v="2"/>
    <n v="12"/>
    <x v="1"/>
    <x v="0"/>
  </r>
  <r>
    <s v="AX12378"/>
    <s v="ENX2064"/>
    <s v="A158"/>
    <s v="EMP1015"/>
    <s v="C1120"/>
    <d v="2021-02-09T00:00:00"/>
    <x v="25"/>
    <n v="2"/>
    <n v="1899"/>
    <n v="1044"/>
    <n v="2216"/>
    <n v="2702"/>
    <n v="572"/>
    <x v="2"/>
    <x v="14"/>
    <x v="646"/>
    <x v="1"/>
    <n v="9"/>
    <x v="1"/>
    <x v="0"/>
  </r>
  <r>
    <s v="AX12379"/>
    <s v="ENX2066"/>
    <s v="A108"/>
    <s v="EMP1020"/>
    <s v="C1529"/>
    <d v="2021-02-09T00:00:00"/>
    <x v="13"/>
    <n v="4"/>
    <n v="1278"/>
    <n v="665"/>
    <n v="2421"/>
    <n v="4401"/>
    <n v="452"/>
    <x v="24"/>
    <x v="22"/>
    <x v="50"/>
    <x v="6"/>
    <n v="9"/>
    <x v="1"/>
    <x v="0"/>
  </r>
  <r>
    <s v="AX12382"/>
    <s v="ENX2031"/>
    <s v="A104"/>
    <s v="EMP1032"/>
    <s v="C1273"/>
    <d v="2021-02-09T00:00:00"/>
    <x v="88"/>
    <n v="1"/>
    <n v="504"/>
    <n v="408"/>
    <n v="504"/>
    <n v="951"/>
    <n v="871"/>
    <x v="33"/>
    <x v="7"/>
    <x v="403"/>
    <x v="2"/>
    <n v="10"/>
    <x v="1"/>
    <x v="0"/>
  </r>
  <r>
    <s v="AX12383"/>
    <s v="ENX2076"/>
    <s v="A166"/>
    <s v="EMP1012"/>
    <s v="C1410"/>
    <d v="2021-02-09T00:00:00"/>
    <x v="15"/>
    <n v="3"/>
    <n v="2241"/>
    <n v="1367"/>
    <n v="1261"/>
    <n v="1638"/>
    <n v="656"/>
    <x v="72"/>
    <x v="34"/>
    <x v="690"/>
    <x v="5"/>
    <n v="10"/>
    <x v="1"/>
    <x v="0"/>
  </r>
  <r>
    <s v="AX12384"/>
    <s v="ENX2094"/>
    <s v="A133"/>
    <s v="EMP1041"/>
    <s v="C1670"/>
    <d v="2021-02-09T00:00:00"/>
    <x v="90"/>
    <n v="1"/>
    <n v="112"/>
    <n v="90"/>
    <n v="3660"/>
    <n v="5013"/>
    <n v="1797"/>
    <x v="59"/>
    <x v="44"/>
    <x v="608"/>
    <x v="1"/>
    <n v="10"/>
    <x v="1"/>
    <x v="0"/>
  </r>
  <r>
    <s v="AX12386"/>
    <s v="ENX2012"/>
    <s v="A135"/>
    <s v="EMP1016"/>
    <s v="C1335"/>
    <d v="2021-02-09T00:00:00"/>
    <x v="16"/>
    <n v="1"/>
    <n v="1587"/>
    <n v="1301"/>
    <n v="5468"/>
    <n v="8964"/>
    <n v="3484"/>
    <x v="39"/>
    <x v="12"/>
    <x v="162"/>
    <x v="0"/>
    <n v="10"/>
    <x v="1"/>
    <x v="0"/>
  </r>
  <r>
    <s v="AX12387"/>
    <s v="ENX2026"/>
    <s v="A168"/>
    <s v="EMP1029"/>
    <s v="C1002"/>
    <d v="2021-02-09T00:00:00"/>
    <x v="74"/>
    <n v="1"/>
    <n v="799"/>
    <n v="455"/>
    <n v="3915"/>
    <n v="5436"/>
    <n v="95"/>
    <x v="42"/>
    <x v="19"/>
    <x v="285"/>
    <x v="0"/>
    <n v="11"/>
    <x v="1"/>
    <x v="0"/>
  </r>
  <r>
    <s v="AX12392"/>
    <s v="ENX2034"/>
    <s v="A157"/>
    <s v="EMP1031"/>
    <s v="C1678"/>
    <d v="2021-02-09T00:00:00"/>
    <x v="32"/>
    <n v="3"/>
    <n v="1967"/>
    <n v="1397"/>
    <n v="216"/>
    <n v="408"/>
    <n v="656"/>
    <x v="38"/>
    <x v="2"/>
    <x v="438"/>
    <x v="6"/>
    <n v="11"/>
    <x v="1"/>
    <x v="0"/>
  </r>
  <r>
    <s v="AX12393"/>
    <s v="ENX2096"/>
    <s v="A160"/>
    <s v="EMP1041"/>
    <s v="C1449"/>
    <d v="2021-02-09T00:00:00"/>
    <x v="36"/>
    <n v="2"/>
    <n v="2182"/>
    <n v="1200"/>
    <n v="971"/>
    <n v="1798"/>
    <n v="280"/>
    <x v="33"/>
    <x v="7"/>
    <x v="420"/>
    <x v="2"/>
    <n v="11"/>
    <x v="1"/>
    <x v="0"/>
  </r>
  <r>
    <s v="AX12397"/>
    <s v="ENX2086"/>
    <s v="A104"/>
    <s v="EMP1038"/>
    <s v="C1350"/>
    <d v="2021-02-09T00:00:00"/>
    <x v="94"/>
    <n v="2"/>
    <n v="1582"/>
    <n v="1234"/>
    <n v="200"/>
    <n v="290"/>
    <n v="51"/>
    <x v="31"/>
    <x v="6"/>
    <x v="230"/>
    <x v="2"/>
    <n v="11"/>
    <x v="1"/>
    <x v="0"/>
  </r>
  <r>
    <s v="AX12399"/>
    <s v="ENX2059"/>
    <s v="A101"/>
    <s v="EMP1027"/>
    <s v="C1693"/>
    <d v="2021-02-09T00:00:00"/>
    <x v="97"/>
    <n v="1"/>
    <n v="1812"/>
    <n v="1305"/>
    <n v="1067"/>
    <n v="1809"/>
    <n v="246"/>
    <x v="6"/>
    <x v="0"/>
    <x v="773"/>
    <x v="2"/>
    <n v="11"/>
    <x v="1"/>
    <x v="0"/>
  </r>
  <r>
    <s v="AX12405"/>
    <s v="ENX2032"/>
    <s v="A127"/>
    <s v="EMP1033"/>
    <s v="C1059"/>
    <d v="2021-02-10T00:00:00"/>
    <x v="47"/>
    <n v="3"/>
    <n v="603"/>
    <n v="416"/>
    <n v="1942"/>
    <n v="3596"/>
    <n v="1320"/>
    <x v="69"/>
    <x v="26"/>
    <x v="739"/>
    <x v="5"/>
    <n v="10"/>
    <x v="1"/>
    <x v="0"/>
  </r>
  <r>
    <s v="AX12406"/>
    <s v="ENX2033"/>
    <s v="A150"/>
    <s v="EMP1025"/>
    <s v="C1267"/>
    <d v="2021-02-10T00:00:00"/>
    <x v="76"/>
    <n v="1"/>
    <n v="530"/>
    <n v="424"/>
    <n v="838"/>
    <n v="1103"/>
    <n v="1032"/>
    <x v="18"/>
    <x v="7"/>
    <x v="390"/>
    <x v="0"/>
    <n v="10"/>
    <x v="1"/>
    <x v="0"/>
  </r>
  <r>
    <s v="AX12409"/>
    <s v="ENX2056"/>
    <s v="A148"/>
    <s v="EMP1014"/>
    <s v="C1775"/>
    <d v="2021-02-10T00:00:00"/>
    <x v="64"/>
    <n v="4"/>
    <n v="2182"/>
    <n v="1200"/>
    <n v="387"/>
    <n v="667"/>
    <n v="364"/>
    <x v="36"/>
    <x v="3"/>
    <x v="139"/>
    <x v="0"/>
    <n v="10"/>
    <x v="1"/>
    <x v="0"/>
  </r>
  <r>
    <s v="AX12410"/>
    <s v="ENX2068"/>
    <s v="A104"/>
    <s v="EMP1034"/>
    <s v="C1762"/>
    <d v="2021-02-10T00:00:00"/>
    <x v="20"/>
    <n v="1"/>
    <n v="1638"/>
    <n v="1261"/>
    <n v="1305"/>
    <n v="1590"/>
    <n v="51"/>
    <x v="67"/>
    <x v="20"/>
    <x v="584"/>
    <x v="6"/>
    <n v="10"/>
    <x v="1"/>
    <x v="0"/>
  </r>
  <r>
    <s v="AX12419"/>
    <s v="ENX2024"/>
    <s v="A112"/>
    <s v="EMP1026"/>
    <s v="C1400"/>
    <d v="2021-02-10T00:00:00"/>
    <x v="2"/>
    <n v="3"/>
    <n v="1522"/>
    <n v="791"/>
    <n v="832"/>
    <n v="1600"/>
    <n v="49"/>
    <x v="7"/>
    <x v="0"/>
    <x v="450"/>
    <x v="0"/>
    <n v="10"/>
    <x v="1"/>
    <x v="0"/>
  </r>
  <r>
    <s v="AX12421"/>
    <s v="ENX2018"/>
    <s v="A131"/>
    <s v="EMP1021"/>
    <s v="C1156"/>
    <d v="2021-02-10T00:00:00"/>
    <x v="8"/>
    <n v="1"/>
    <n v="315"/>
    <n v="208"/>
    <n v="3488"/>
    <n v="6972"/>
    <n v="82"/>
    <x v="3"/>
    <x v="36"/>
    <x v="386"/>
    <x v="6"/>
    <n v="10"/>
    <x v="1"/>
    <x v="0"/>
  </r>
  <r>
    <s v="AX12423"/>
    <s v="ENX2008"/>
    <s v="A144"/>
    <s v="EMP1027"/>
    <s v="C1098"/>
    <d v="2021-02-10T00:00:00"/>
    <x v="24"/>
    <n v="1"/>
    <n v="1077"/>
    <n v="732"/>
    <n v="1602"/>
    <n v="2541"/>
    <n v="3072"/>
    <x v="59"/>
    <x v="8"/>
    <x v="665"/>
    <x v="5"/>
    <n v="11"/>
    <x v="1"/>
    <x v="0"/>
  </r>
  <r>
    <s v="AX12425"/>
    <s v="ENX2071"/>
    <s v="A159"/>
    <s v="EMP1043"/>
    <s v="C1204"/>
    <d v="2021-02-10T00:00:00"/>
    <x v="92"/>
    <n v="1"/>
    <n v="817"/>
    <n v="409"/>
    <n v="1367"/>
    <n v="2241"/>
    <n v="952"/>
    <x v="49"/>
    <x v="2"/>
    <x v="697"/>
    <x v="3"/>
    <n v="11"/>
    <x v="1"/>
    <x v="0"/>
  </r>
  <r>
    <s v="AX12427"/>
    <s v="ENX2036"/>
    <s v="A102"/>
    <s v="EMP1011"/>
    <s v="C1423"/>
    <d v="2021-02-10T00:00:00"/>
    <x v="1"/>
    <n v="2"/>
    <n v="771"/>
    <n v="648"/>
    <n v="1942"/>
    <n v="2988"/>
    <n v="120"/>
    <x v="11"/>
    <x v="18"/>
    <x v="472"/>
    <x v="4"/>
    <n v="12"/>
    <x v="1"/>
    <x v="0"/>
  </r>
  <r>
    <s v="AX12433"/>
    <s v="ENX2038"/>
    <s v="A106"/>
    <s v="EMP1036"/>
    <s v="C1457"/>
    <d v="2021-02-11T00:00:00"/>
    <x v="84"/>
    <n v="3"/>
    <n v="2464"/>
    <n v="1774"/>
    <n v="389"/>
    <n v="637"/>
    <n v="137"/>
    <x v="30"/>
    <x v="21"/>
    <x v="46"/>
    <x v="5"/>
    <n v="10"/>
    <x v="1"/>
    <x v="0"/>
  </r>
  <r>
    <s v="AX12435"/>
    <s v="ENX2041"/>
    <s v="A153"/>
    <s v="EMP1043"/>
    <s v="C1744"/>
    <d v="2021-02-11T00:00:00"/>
    <x v="7"/>
    <n v="1"/>
    <n v="1639"/>
    <n v="1295"/>
    <n v="561"/>
    <n v="684"/>
    <n v="344"/>
    <x v="6"/>
    <x v="8"/>
    <x v="495"/>
    <x v="6"/>
    <n v="10"/>
    <x v="1"/>
    <x v="0"/>
  </r>
  <r>
    <s v="AX12439"/>
    <s v="ENX2074"/>
    <s v="A101"/>
    <s v="EMP1022"/>
    <s v="C1784"/>
    <d v="2021-02-11T00:00:00"/>
    <x v="41"/>
    <n v="1"/>
    <n v="2353"/>
    <n v="1788"/>
    <n v="3132"/>
    <n v="5697"/>
    <n v="855"/>
    <x v="2"/>
    <x v="9"/>
    <x v="227"/>
    <x v="2"/>
    <n v="10"/>
    <x v="1"/>
    <x v="0"/>
  </r>
  <r>
    <s v="AX12441"/>
    <s v="ENX2021"/>
    <s v="A122"/>
    <s v="EMP1007"/>
    <s v="C1713"/>
    <d v="2021-02-11T00:00:00"/>
    <x v="77"/>
    <n v="3"/>
    <n v="1467"/>
    <n v="807"/>
    <n v="584"/>
    <n v="712"/>
    <n v="264"/>
    <x v="57"/>
    <x v="38"/>
    <x v="241"/>
    <x v="0"/>
    <n v="10"/>
    <x v="1"/>
    <x v="0"/>
  </r>
  <r>
    <s v="AX12445"/>
    <s v="ENX2078"/>
    <s v="A101"/>
    <s v="EMP1015"/>
    <s v="C1218"/>
    <d v="2021-02-11T00:00:00"/>
    <x v="66"/>
    <n v="1"/>
    <n v="817"/>
    <n v="409"/>
    <n v="4760"/>
    <n v="6264"/>
    <n v="1312"/>
    <x v="19"/>
    <x v="12"/>
    <x v="526"/>
    <x v="1"/>
    <n v="10"/>
    <x v="1"/>
    <x v="0"/>
  </r>
  <r>
    <s v="AX12448"/>
    <s v="ENX2060"/>
    <s v="A147"/>
    <s v="EMP1006"/>
    <s v="C1083"/>
    <d v="2021-02-11T00:00:00"/>
    <x v="73"/>
    <n v="3"/>
    <n v="2464"/>
    <n v="1774"/>
    <n v="1305"/>
    <n v="1812"/>
    <n v="1980"/>
    <x v="14"/>
    <x v="38"/>
    <x v="327"/>
    <x v="1"/>
    <n v="10"/>
    <x v="1"/>
    <x v="0"/>
  </r>
  <r>
    <s v="AX12450"/>
    <s v="ENX2048"/>
    <s v="A129"/>
    <s v="EMP1033"/>
    <s v="C1749"/>
    <d v="2021-02-11T00:00:00"/>
    <x v="34"/>
    <n v="1"/>
    <n v="871"/>
    <n v="540"/>
    <n v="1220"/>
    <n v="1671"/>
    <n v="1695"/>
    <x v="60"/>
    <x v="4"/>
    <x v="575"/>
    <x v="2"/>
    <n v="11"/>
    <x v="1"/>
    <x v="0"/>
  </r>
  <r>
    <s v="AX12451"/>
    <s v="ENX2006"/>
    <s v="A142"/>
    <s v="EMP1019"/>
    <s v="C1410"/>
    <d v="2021-02-11T00:00:00"/>
    <x v="68"/>
    <n v="1"/>
    <n v="95"/>
    <n v="61"/>
    <n v="2356"/>
    <n v="4208"/>
    <n v="1624"/>
    <x v="32"/>
    <x v="2"/>
    <x v="435"/>
    <x v="4"/>
    <n v="11"/>
    <x v="1"/>
    <x v="0"/>
  </r>
  <r>
    <s v="AX12452"/>
    <s v="ENX2083"/>
    <s v="A142"/>
    <s v="EMP1039"/>
    <s v="C1766"/>
    <d v="2021-02-11T00:00:00"/>
    <x v="59"/>
    <n v="3"/>
    <n v="561"/>
    <n v="421"/>
    <n v="7096"/>
    <n v="9856"/>
    <n v="120"/>
    <x v="64"/>
    <x v="34"/>
    <x v="161"/>
    <x v="6"/>
    <n v="11"/>
    <x v="1"/>
    <x v="0"/>
  </r>
  <r>
    <s v="AX12453"/>
    <s v="ENX2072"/>
    <s v="A114"/>
    <s v="EMP1007"/>
    <s v="C1105"/>
    <d v="2021-02-11T00:00:00"/>
    <x v="31"/>
    <n v="1"/>
    <n v="2182"/>
    <n v="1200"/>
    <n v="683"/>
    <n v="1178"/>
    <n v="872"/>
    <x v="69"/>
    <x v="23"/>
    <x v="743"/>
    <x v="3"/>
    <n v="11"/>
    <x v="1"/>
    <x v="0"/>
  </r>
  <r>
    <s v="AX12456"/>
    <s v="ENX2087"/>
    <s v="A102"/>
    <s v="EMP1018"/>
    <s v="C1129"/>
    <d v="2021-02-11T00:00:00"/>
    <x v="95"/>
    <n v="1"/>
    <n v="458"/>
    <n v="376"/>
    <n v="478"/>
    <n v="886"/>
    <n v="1024"/>
    <x v="35"/>
    <x v="32"/>
    <x v="262"/>
    <x v="0"/>
    <n v="11"/>
    <x v="1"/>
    <x v="0"/>
  </r>
  <r>
    <s v="AX12459"/>
    <s v="ENX2080"/>
    <s v="A164"/>
    <s v="EMP1019"/>
    <s v="C1779"/>
    <d v="2021-02-11T00:00:00"/>
    <x v="37"/>
    <n v="2"/>
    <n v="667"/>
    <n v="387"/>
    <n v="536"/>
    <n v="800"/>
    <n v="1804"/>
    <x v="34"/>
    <x v="21"/>
    <x v="430"/>
    <x v="4"/>
    <n v="11"/>
    <x v="1"/>
    <x v="0"/>
  </r>
  <r>
    <s v="AX12462"/>
    <s v="ENX2043"/>
    <s v="A124"/>
    <s v="EMP1021"/>
    <s v="C1465"/>
    <d v="2021-02-11T00:00:00"/>
    <x v="11"/>
    <n v="2"/>
    <n v="1405"/>
    <n v="1054"/>
    <n v="1620"/>
    <n v="2613"/>
    <n v="1128"/>
    <x v="69"/>
    <x v="15"/>
    <x v="30"/>
    <x v="4"/>
    <n v="11"/>
    <x v="1"/>
    <x v="0"/>
  </r>
  <r>
    <s v="AX12464"/>
    <s v="ENX2000"/>
    <s v="A171"/>
    <s v="EMP1041"/>
    <s v="C1742"/>
    <d v="2021-02-11T00:00:00"/>
    <x v="98"/>
    <n v="1"/>
    <n v="1353"/>
    <n v="947"/>
    <n v="2794"/>
    <n v="3934"/>
    <n v="106"/>
    <x v="3"/>
    <x v="1"/>
    <x v="763"/>
    <x v="4"/>
    <n v="11"/>
    <x v="1"/>
    <x v="0"/>
  </r>
  <r>
    <s v="AX12466"/>
    <s v="ENX2033"/>
    <s v="A121"/>
    <s v="EMP1029"/>
    <s v="C1053"/>
    <d v="2021-02-11T00:00:00"/>
    <x v="76"/>
    <n v="4"/>
    <n v="2497"/>
    <n v="1473"/>
    <n v="2522"/>
    <n v="3276"/>
    <n v="39"/>
    <x v="40"/>
    <x v="19"/>
    <x v="498"/>
    <x v="1"/>
    <n v="11"/>
    <x v="1"/>
    <x v="0"/>
  </r>
  <r>
    <s v="AX12470"/>
    <s v="ENX2096"/>
    <s v="A116"/>
    <s v="EMP1018"/>
    <s v="C1160"/>
    <d v="2021-02-11T00:00:00"/>
    <x v="36"/>
    <n v="1"/>
    <n v="818"/>
    <n v="450"/>
    <n v="962"/>
    <n v="1414"/>
    <n v="51"/>
    <x v="37"/>
    <x v="8"/>
    <x v="288"/>
    <x v="6"/>
    <n v="12"/>
    <x v="1"/>
    <x v="0"/>
  </r>
  <r>
    <s v="AX12471"/>
    <s v="ENX2010"/>
    <s v="A145"/>
    <s v="EMP1002"/>
    <s v="C1657"/>
    <d v="2021-02-11T00:00:00"/>
    <x v="43"/>
    <n v="3"/>
    <n v="378"/>
    <n v="291"/>
    <n v="1443"/>
    <n v="1826"/>
    <n v="147"/>
    <x v="30"/>
    <x v="10"/>
    <x v="222"/>
    <x v="6"/>
    <n v="12"/>
    <x v="1"/>
    <x v="0"/>
  </r>
  <r>
    <s v="AX12475"/>
    <s v="ENX2059"/>
    <s v="A152"/>
    <s v="EMP1038"/>
    <s v="C1760"/>
    <d v="2021-02-11T00:00:00"/>
    <x v="97"/>
    <n v="3"/>
    <n v="2410"/>
    <n v="1518"/>
    <n v="200"/>
    <n v="290"/>
    <n v="1632"/>
    <x v="72"/>
    <x v="8"/>
    <x v="121"/>
    <x v="2"/>
    <n v="12"/>
    <x v="1"/>
    <x v="0"/>
  </r>
  <r>
    <s v="AX12476"/>
    <s v="ENX2034"/>
    <s v="A162"/>
    <s v="EMP1002"/>
    <s v="C1587"/>
    <d v="2021-02-11T00:00:00"/>
    <x v="32"/>
    <n v="2"/>
    <n v="800"/>
    <n v="536"/>
    <n v="752"/>
    <n v="916"/>
    <n v="660"/>
    <x v="19"/>
    <x v="11"/>
    <x v="431"/>
    <x v="3"/>
    <n v="12"/>
    <x v="1"/>
    <x v="0"/>
  </r>
  <r>
    <s v="AX12483"/>
    <s v="ENX2037"/>
    <s v="A142"/>
    <s v="EMP1040"/>
    <s v="C1505"/>
    <d v="2021-02-12T00:00:00"/>
    <x v="50"/>
    <n v="4"/>
    <n v="2495"/>
    <n v="1896"/>
    <n v="1128"/>
    <n v="1374"/>
    <n v="137"/>
    <x v="15"/>
    <x v="17"/>
    <x v="424"/>
    <x v="4"/>
    <n v="10"/>
    <x v="1"/>
    <x v="0"/>
  </r>
  <r>
    <s v="AX12484"/>
    <s v="ENX2096"/>
    <s v="A124"/>
    <s v="EMP1013"/>
    <s v="C1331"/>
    <d v="2021-02-12T00:00:00"/>
    <x v="36"/>
    <n v="4"/>
    <n v="1862"/>
    <n v="1173"/>
    <n v="387"/>
    <n v="667"/>
    <n v="1198"/>
    <x v="56"/>
    <x v="29"/>
    <x v="146"/>
    <x v="1"/>
    <n v="10"/>
    <x v="1"/>
    <x v="0"/>
  </r>
  <r>
    <s v="AX12488"/>
    <s v="ENX2045"/>
    <s v="A105"/>
    <s v="EMP1005"/>
    <s v="C1423"/>
    <d v="2021-02-12T00:00:00"/>
    <x v="65"/>
    <n v="1"/>
    <n v="502"/>
    <n v="296"/>
    <n v="425"/>
    <n v="545"/>
    <n v="351"/>
    <x v="66"/>
    <x v="41"/>
    <x v="393"/>
    <x v="2"/>
    <n v="10"/>
    <x v="1"/>
    <x v="0"/>
  </r>
  <r>
    <s v="AX12489"/>
    <s v="ENX2059"/>
    <s v="A117"/>
    <s v="EMP1022"/>
    <s v="C1662"/>
    <d v="2021-02-12T00:00:00"/>
    <x v="97"/>
    <n v="1"/>
    <n v="1899"/>
    <n v="1044"/>
    <n v="3882"/>
    <n v="5544"/>
    <n v="99"/>
    <x v="63"/>
    <x v="23"/>
    <x v="145"/>
    <x v="6"/>
    <n v="10"/>
    <x v="1"/>
    <x v="0"/>
  </r>
  <r>
    <s v="AX12490"/>
    <s v="ENX2084"/>
    <s v="A126"/>
    <s v="EMP1021"/>
    <s v="C1008"/>
    <d v="2021-02-12T00:00:00"/>
    <x v="10"/>
    <n v="1"/>
    <n v="886"/>
    <n v="478"/>
    <n v="478"/>
    <n v="886"/>
    <n v="329"/>
    <x v="73"/>
    <x v="21"/>
    <x v="751"/>
    <x v="2"/>
    <n v="10"/>
    <x v="1"/>
    <x v="0"/>
  </r>
  <r>
    <s v="AX12498"/>
    <s v="ENX2092"/>
    <s v="A102"/>
    <s v="EMP1033"/>
    <s v="C1431"/>
    <d v="2021-02-12T00:00:00"/>
    <x v="87"/>
    <n v="2"/>
    <n v="1812"/>
    <n v="1305"/>
    <n v="790"/>
    <n v="1112"/>
    <n v="1320"/>
    <x v="42"/>
    <x v="13"/>
    <x v="665"/>
    <x v="2"/>
    <n v="10"/>
    <x v="1"/>
    <x v="0"/>
  </r>
  <r>
    <s v="AX12509"/>
    <s v="ENX2033"/>
    <s v="A149"/>
    <s v="EMP1039"/>
    <s v="C1752"/>
    <d v="2021-02-12T00:00:00"/>
    <x v="76"/>
    <n v="2"/>
    <n v="667"/>
    <n v="387"/>
    <n v="4605"/>
    <n v="6771"/>
    <n v="2396"/>
    <x v="50"/>
    <x v="40"/>
    <x v="543"/>
    <x v="5"/>
    <n v="11"/>
    <x v="1"/>
    <x v="0"/>
  </r>
  <r>
    <s v="AX12510"/>
    <s v="ENX2001"/>
    <s v="A127"/>
    <s v="EMP1027"/>
    <s v="C1321"/>
    <d v="2021-02-12T00:00:00"/>
    <x v="93"/>
    <n v="4"/>
    <n v="1862"/>
    <n v="1173"/>
    <n v="200"/>
    <n v="290"/>
    <n v="827"/>
    <x v="9"/>
    <x v="23"/>
    <x v="439"/>
    <x v="2"/>
    <n v="11"/>
    <x v="1"/>
    <x v="0"/>
  </r>
  <r>
    <s v="AX12512"/>
    <s v="ENX2048"/>
    <s v="A144"/>
    <s v="EMP1042"/>
    <s v="C1021"/>
    <d v="2021-02-12T00:00:00"/>
    <x v="34"/>
    <n v="1"/>
    <n v="1638"/>
    <n v="1261"/>
    <n v="1752"/>
    <n v="2739"/>
    <n v="696"/>
    <x v="25"/>
    <x v="34"/>
    <x v="486"/>
    <x v="4"/>
    <n v="11"/>
    <x v="1"/>
    <x v="0"/>
  </r>
  <r>
    <s v="AX12513"/>
    <s v="ENX2013"/>
    <s v="A128"/>
    <s v="EMP1044"/>
    <s v="C1512"/>
    <d v="2021-02-12T00:00:00"/>
    <x v="70"/>
    <n v="2"/>
    <n v="1338"/>
    <n v="682"/>
    <n v="2380"/>
    <n v="3132"/>
    <n v="1378"/>
    <x v="17"/>
    <x v="39"/>
    <x v="593"/>
    <x v="4"/>
    <n v="11"/>
    <x v="1"/>
    <x v="0"/>
  </r>
  <r>
    <s v="AX12515"/>
    <s v="ENX2083"/>
    <s v="A172"/>
    <s v="EMP1037"/>
    <s v="C1552"/>
    <d v="2021-02-12T00:00:00"/>
    <x v="59"/>
    <n v="3"/>
    <n v="504"/>
    <n v="408"/>
    <n v="504"/>
    <n v="951"/>
    <n v="944"/>
    <x v="35"/>
    <x v="8"/>
    <x v="401"/>
    <x v="4"/>
    <n v="12"/>
    <x v="1"/>
    <x v="0"/>
  </r>
  <r>
    <s v="AX12516"/>
    <s v="ENX2089"/>
    <s v="A166"/>
    <s v="EMP1013"/>
    <s v="C1368"/>
    <d v="2021-02-13T00:00:00"/>
    <x v="89"/>
    <n v="2"/>
    <n v="886"/>
    <n v="478"/>
    <n v="1367"/>
    <n v="2241"/>
    <n v="447"/>
    <x v="66"/>
    <x v="14"/>
    <x v="466"/>
    <x v="2"/>
    <n v="10"/>
    <x v="1"/>
    <x v="0"/>
  </r>
  <r>
    <s v="AX12521"/>
    <s v="ENX2053"/>
    <s v="A146"/>
    <s v="EMP1013"/>
    <s v="C1263"/>
    <d v="2021-02-13T00:00:00"/>
    <x v="33"/>
    <n v="4"/>
    <n v="1812"/>
    <n v="1305"/>
    <n v="1200"/>
    <n v="2182"/>
    <n v="275"/>
    <x v="56"/>
    <x v="27"/>
    <x v="284"/>
    <x v="2"/>
    <n v="10"/>
    <x v="1"/>
    <x v="0"/>
  </r>
  <r>
    <s v="AX12522"/>
    <s v="ENX2058"/>
    <s v="A139"/>
    <s v="EMP1030"/>
    <s v="C1697"/>
    <d v="2021-02-13T00:00:00"/>
    <x v="53"/>
    <n v="1"/>
    <n v="1119"/>
    <n v="683"/>
    <n v="358"/>
    <n v="596"/>
    <n v="600"/>
    <x v="20"/>
    <x v="28"/>
    <x v="720"/>
    <x v="5"/>
    <n v="10"/>
    <x v="1"/>
    <x v="0"/>
  </r>
  <r>
    <s v="AX12525"/>
    <s v="ENX2030"/>
    <s v="A157"/>
    <s v="EMP1030"/>
    <s v="C1147"/>
    <d v="2021-02-13T00:00:00"/>
    <x v="80"/>
    <n v="1"/>
    <n v="35"/>
    <n v="22"/>
    <n v="1168"/>
    <n v="1424"/>
    <n v="1024"/>
    <x v="73"/>
    <x v="27"/>
    <x v="663"/>
    <x v="6"/>
    <n v="10"/>
    <x v="1"/>
    <x v="0"/>
  </r>
  <r>
    <s v="AX12530"/>
    <s v="ENX2043"/>
    <s v="A121"/>
    <s v="EMP1006"/>
    <s v="C1029"/>
    <d v="2021-02-13T00:00:00"/>
    <x v="11"/>
    <n v="3"/>
    <n v="913"/>
    <n v="584"/>
    <n v="4605"/>
    <n v="6771"/>
    <n v="782"/>
    <x v="54"/>
    <x v="0"/>
    <x v="286"/>
    <x v="6"/>
    <n v="10"/>
    <x v="1"/>
    <x v="0"/>
  </r>
  <r>
    <s v="AX12534"/>
    <s v="ENX2016"/>
    <s v="A111"/>
    <s v="EMP1018"/>
    <s v="C1707"/>
    <d v="2021-02-13T00:00:00"/>
    <x v="6"/>
    <n v="3"/>
    <n v="826"/>
    <n v="562"/>
    <n v="3164"/>
    <n v="6088"/>
    <n v="344"/>
    <x v="73"/>
    <x v="36"/>
    <x v="174"/>
    <x v="0"/>
    <n v="11"/>
    <x v="1"/>
    <x v="0"/>
  </r>
  <r>
    <s v="AX12537"/>
    <s v="ENX2095"/>
    <s v="A123"/>
    <s v="EMP1036"/>
    <s v="C1000"/>
    <d v="2021-02-13T00:00:00"/>
    <x v="42"/>
    <n v="2"/>
    <n v="800"/>
    <n v="536"/>
    <n v="1046"/>
    <n v="1635"/>
    <n v="3928"/>
    <x v="0"/>
    <x v="13"/>
    <x v="610"/>
    <x v="4"/>
    <n v="11"/>
    <x v="1"/>
    <x v="0"/>
  </r>
  <r>
    <s v="AX12538"/>
    <s v="ENX2067"/>
    <s v="A138"/>
    <s v="EMP1039"/>
    <s v="C1377"/>
    <d v="2021-02-13T00:00:00"/>
    <x v="30"/>
    <n v="1"/>
    <n v="2283"/>
    <n v="1484"/>
    <n v="600"/>
    <n v="870"/>
    <n v="192"/>
    <x v="70"/>
    <x v="30"/>
    <x v="653"/>
    <x v="4"/>
    <n v="11"/>
    <x v="1"/>
    <x v="0"/>
  </r>
  <r>
    <s v="AX12545"/>
    <s v="ENX2087"/>
    <s v="A106"/>
    <s v="EMP1012"/>
    <s v="C1174"/>
    <d v="2021-02-13T00:00:00"/>
    <x v="95"/>
    <n v="3"/>
    <n v="136"/>
    <n v="72"/>
    <n v="682"/>
    <n v="1338"/>
    <n v="2280"/>
    <x v="72"/>
    <x v="16"/>
    <x v="411"/>
    <x v="2"/>
    <n v="11"/>
    <x v="1"/>
    <x v="0"/>
  </r>
  <r>
    <s v="AX12549"/>
    <s v="ENX2044"/>
    <s v="A121"/>
    <s v="EMP1008"/>
    <s v="C1643"/>
    <d v="2021-02-13T00:00:00"/>
    <x v="54"/>
    <n v="3"/>
    <n v="545"/>
    <n v="425"/>
    <n v="1044"/>
    <n v="1899"/>
    <n v="3580"/>
    <x v="10"/>
    <x v="15"/>
    <x v="583"/>
    <x v="3"/>
    <n v="11"/>
    <x v="1"/>
    <x v="0"/>
  </r>
  <r>
    <s v="AX12551"/>
    <s v="ENX2016"/>
    <s v="A157"/>
    <s v="EMP1002"/>
    <s v="C1084"/>
    <d v="2021-02-13T00:00:00"/>
    <x v="6"/>
    <n v="1"/>
    <n v="400"/>
    <n v="208"/>
    <n v="2134"/>
    <n v="3618"/>
    <n v="606"/>
    <x v="72"/>
    <x v="16"/>
    <x v="418"/>
    <x v="5"/>
    <n v="12"/>
    <x v="1"/>
    <x v="0"/>
  </r>
  <r>
    <s v="AX12552"/>
    <s v="ENX2095"/>
    <s v="A154"/>
    <s v="EMP1021"/>
    <s v="C1713"/>
    <d v="2021-02-13T00:00:00"/>
    <x v="42"/>
    <n v="1"/>
    <n v="684"/>
    <n v="561"/>
    <n v="3702"/>
    <n v="4746"/>
    <n v="728"/>
    <x v="50"/>
    <x v="41"/>
    <x v="224"/>
    <x v="1"/>
    <n v="12"/>
    <x v="1"/>
    <x v="0"/>
  </r>
  <r>
    <s v="AX12554"/>
    <s v="ENX2096"/>
    <s v="A115"/>
    <s v="EMP1036"/>
    <s v="C1084"/>
    <d v="2021-02-13T00:00:00"/>
    <x v="36"/>
    <n v="3"/>
    <n v="2464"/>
    <n v="1774"/>
    <n v="171"/>
    <n v="217"/>
    <n v="613"/>
    <x v="67"/>
    <x v="9"/>
    <x v="104"/>
    <x v="3"/>
    <n v="12"/>
    <x v="1"/>
    <x v="0"/>
  </r>
  <r>
    <s v="AX12555"/>
    <s v="ENX2094"/>
    <s v="A134"/>
    <s v="EMP1038"/>
    <s v="C1407"/>
    <d v="2021-02-14T00:00:00"/>
    <x v="90"/>
    <n v="3"/>
    <n v="1812"/>
    <n v="1305"/>
    <n v="4419"/>
    <n v="7491"/>
    <n v="982"/>
    <x v="7"/>
    <x v="18"/>
    <x v="2"/>
    <x v="6"/>
    <n v="9"/>
    <x v="1"/>
    <x v="0"/>
  </r>
  <r>
    <s v="AX12556"/>
    <s v="ENX2088"/>
    <s v="A161"/>
    <s v="EMP1021"/>
    <s v="C1240"/>
    <d v="2021-02-14T00:00:00"/>
    <x v="48"/>
    <n v="4"/>
    <n v="504"/>
    <n v="408"/>
    <n v="624"/>
    <n v="1200"/>
    <n v="1128"/>
    <x v="24"/>
    <x v="32"/>
    <x v="326"/>
    <x v="3"/>
    <n v="9"/>
    <x v="1"/>
    <x v="0"/>
  </r>
  <r>
    <s v="AX12557"/>
    <s v="ENX2008"/>
    <s v="A102"/>
    <s v="EMP1019"/>
    <s v="C1374"/>
    <d v="2021-02-14T00:00:00"/>
    <x v="24"/>
    <n v="2"/>
    <n v="1582"/>
    <n v="1234"/>
    <n v="2049"/>
    <n v="3534"/>
    <n v="49"/>
    <x v="62"/>
    <x v="30"/>
    <x v="695"/>
    <x v="2"/>
    <n v="10"/>
    <x v="1"/>
    <x v="0"/>
  </r>
  <r>
    <s v="AX12559"/>
    <s v="ENX2049"/>
    <s v="A102"/>
    <s v="EMP1018"/>
    <s v="C1754"/>
    <d v="2021-02-14T00:00:00"/>
    <x v="58"/>
    <n v="3"/>
    <n v="684"/>
    <n v="561"/>
    <n v="130"/>
    <n v="181"/>
    <n v="46"/>
    <x v="28"/>
    <x v="0"/>
    <x v="633"/>
    <x v="5"/>
    <n v="10"/>
    <x v="1"/>
    <x v="0"/>
  </r>
  <r>
    <s v="AX12561"/>
    <s v="ENX2076"/>
    <s v="A173"/>
    <s v="EMP1022"/>
    <s v="C1781"/>
    <d v="2021-02-14T00:00:00"/>
    <x v="15"/>
    <n v="3"/>
    <n v="1638"/>
    <n v="1261"/>
    <n v="2732"/>
    <n v="4476"/>
    <n v="452"/>
    <x v="66"/>
    <x v="11"/>
    <x v="211"/>
    <x v="5"/>
    <n v="10"/>
    <x v="1"/>
    <x v="0"/>
  </r>
  <r>
    <s v="AX12565"/>
    <s v="ENX2034"/>
    <s v="A111"/>
    <s v="EMP1001"/>
    <s v="C1065"/>
    <d v="2021-02-14T00:00:00"/>
    <x v="32"/>
    <n v="1"/>
    <n v="2241"/>
    <n v="1367"/>
    <n v="947"/>
    <n v="1353"/>
    <n v="348"/>
    <x v="33"/>
    <x v="44"/>
    <x v="221"/>
    <x v="6"/>
    <n v="10"/>
    <x v="1"/>
    <x v="0"/>
  </r>
  <r>
    <s v="AX12567"/>
    <s v="ENX2066"/>
    <s v="A162"/>
    <s v="EMP1007"/>
    <s v="C1224"/>
    <d v="2021-02-14T00:00:00"/>
    <x v="13"/>
    <n v="1"/>
    <n v="315"/>
    <n v="208"/>
    <n v="1367"/>
    <n v="2241"/>
    <n v="396"/>
    <x v="56"/>
    <x v="13"/>
    <x v="443"/>
    <x v="1"/>
    <n v="10"/>
    <x v="1"/>
    <x v="0"/>
  </r>
  <r>
    <s v="AX12568"/>
    <s v="ENX2085"/>
    <s v="A103"/>
    <s v="EMP1005"/>
    <s v="C1386"/>
    <d v="2021-02-14T00:00:00"/>
    <x v="29"/>
    <n v="3"/>
    <n v="1582"/>
    <n v="1234"/>
    <n v="390"/>
    <n v="543"/>
    <n v="64"/>
    <x v="7"/>
    <x v="16"/>
    <x v="176"/>
    <x v="6"/>
    <n v="10"/>
    <x v="1"/>
    <x v="0"/>
  </r>
  <r>
    <s v="AX12569"/>
    <s v="ENX2047"/>
    <s v="A113"/>
    <s v="EMP1006"/>
    <s v="C1499"/>
    <d v="2021-02-14T00:00:00"/>
    <x v="82"/>
    <n v="4"/>
    <n v="886"/>
    <n v="478"/>
    <n v="1350"/>
    <n v="2454"/>
    <n v="376"/>
    <x v="57"/>
    <x v="6"/>
    <x v="229"/>
    <x v="4"/>
    <n v="11"/>
    <x v="1"/>
    <x v="0"/>
  </r>
  <r>
    <s v="AX12572"/>
    <s v="ENX2037"/>
    <s v="A162"/>
    <s v="EMP1006"/>
    <s v="C1243"/>
    <d v="2021-02-14T00:00:00"/>
    <x v="50"/>
    <n v="3"/>
    <n v="217"/>
    <n v="171"/>
    <n v="971"/>
    <n v="1798"/>
    <n v="99"/>
    <x v="68"/>
    <x v="38"/>
    <x v="333"/>
    <x v="4"/>
    <n v="11"/>
    <x v="1"/>
    <x v="0"/>
  </r>
  <r>
    <s v="AX12576"/>
    <s v="ENX2084"/>
    <s v="A129"/>
    <s v="EMP1004"/>
    <s v="C1699"/>
    <d v="2021-02-14T00:00:00"/>
    <x v="10"/>
    <n v="2"/>
    <n v="127"/>
    <n v="79"/>
    <n v="4692"/>
    <n v="7448"/>
    <n v="275"/>
    <x v="18"/>
    <x v="9"/>
    <x v="594"/>
    <x v="2"/>
    <n v="11"/>
    <x v="1"/>
    <x v="0"/>
  </r>
  <r>
    <s v="AX12582"/>
    <s v="ENX2091"/>
    <s v="A103"/>
    <s v="EMP1014"/>
    <s v="C1235"/>
    <d v="2021-02-14T00:00:00"/>
    <x v="39"/>
    <n v="1"/>
    <n v="1798"/>
    <n v="971"/>
    <n v="1740"/>
    <n v="2120"/>
    <n v="1302"/>
    <x v="70"/>
    <x v="5"/>
    <x v="216"/>
    <x v="6"/>
    <n v="12"/>
    <x v="1"/>
    <x v="0"/>
  </r>
  <r>
    <s v="AX12588"/>
    <s v="ENX2075"/>
    <s v="A157"/>
    <s v="EMP1040"/>
    <s v="C1131"/>
    <d v="2021-02-15T00:00:00"/>
    <x v="35"/>
    <n v="1"/>
    <n v="2283"/>
    <n v="1484"/>
    <n v="3484"/>
    <n v="6832"/>
    <n v="87"/>
    <x v="43"/>
    <x v="19"/>
    <x v="478"/>
    <x v="5"/>
    <n v="10"/>
    <x v="1"/>
    <x v="0"/>
  </r>
  <r>
    <s v="AX12594"/>
    <s v="ENX2036"/>
    <s v="A135"/>
    <s v="EMP1037"/>
    <s v="C1300"/>
    <d v="2021-02-15T00:00:00"/>
    <x v="1"/>
    <n v="1"/>
    <n v="1522"/>
    <n v="791"/>
    <n v="1200"/>
    <n v="2182"/>
    <n v="944"/>
    <x v="43"/>
    <x v="29"/>
    <x v="158"/>
    <x v="3"/>
    <n v="10"/>
    <x v="1"/>
    <x v="0"/>
  </r>
  <r>
    <s v="AX12595"/>
    <s v="ENX2096"/>
    <s v="A100"/>
    <s v="EMP1005"/>
    <s v="C1395"/>
    <d v="2021-02-15T00:00:00"/>
    <x v="36"/>
    <n v="1"/>
    <n v="684"/>
    <n v="561"/>
    <n v="871"/>
    <n v="1708"/>
    <n v="74"/>
    <x v="26"/>
    <x v="33"/>
    <x v="328"/>
    <x v="2"/>
    <n v="10"/>
    <x v="1"/>
    <x v="0"/>
  </r>
  <r>
    <s v="AX12596"/>
    <s v="ENX2064"/>
    <s v="A111"/>
    <s v="EMP1024"/>
    <s v="C1709"/>
    <d v="2021-02-15T00:00:00"/>
    <x v="25"/>
    <n v="2"/>
    <n v="1972"/>
    <n v="1321"/>
    <n v="7096"/>
    <n v="9856"/>
    <n v="368"/>
    <x v="21"/>
    <x v="0"/>
    <x v="276"/>
    <x v="0"/>
    <n v="10"/>
    <x v="1"/>
    <x v="0"/>
  </r>
  <r>
    <s v="AX12597"/>
    <s v="ENX2088"/>
    <s v="A126"/>
    <s v="EMP1024"/>
    <s v="C1279"/>
    <d v="2021-02-15T00:00:00"/>
    <x v="48"/>
    <n v="2"/>
    <n v="112"/>
    <n v="90"/>
    <n v="2913"/>
    <n v="5394"/>
    <n v="509"/>
    <x v="59"/>
    <x v="21"/>
    <x v="689"/>
    <x v="5"/>
    <n v="10"/>
    <x v="1"/>
    <x v="0"/>
  </r>
  <r>
    <s v="AX12599"/>
    <s v="ENX2019"/>
    <s v="A116"/>
    <s v="EMP1018"/>
    <s v="C1281"/>
    <d v="2021-02-15T00:00:00"/>
    <x v="60"/>
    <n v="1"/>
    <n v="1743"/>
    <n v="872"/>
    <n v="683"/>
    <n v="1119"/>
    <n v="2832"/>
    <x v="0"/>
    <x v="24"/>
    <x v="423"/>
    <x v="0"/>
    <n v="10"/>
    <x v="1"/>
    <x v="0"/>
  </r>
  <r>
    <s v="AX12600"/>
    <s v="ENX2072"/>
    <s v="A139"/>
    <s v="EMP1012"/>
    <s v="C1212"/>
    <d v="2021-02-15T00:00:00"/>
    <x v="31"/>
    <n v="3"/>
    <n v="2497"/>
    <n v="1473"/>
    <n v="4605"/>
    <n v="6771"/>
    <n v="816"/>
    <x v="35"/>
    <x v="14"/>
    <x v="360"/>
    <x v="3"/>
    <n v="11"/>
    <x v="1"/>
    <x v="0"/>
  </r>
  <r>
    <s v="AX12603"/>
    <s v="ENX2023"/>
    <s v="A138"/>
    <s v="EMP1043"/>
    <s v="C1040"/>
    <d v="2021-02-15T00:00:00"/>
    <x v="57"/>
    <n v="4"/>
    <n v="2283"/>
    <n v="1484"/>
    <n v="2134"/>
    <n v="3618"/>
    <n v="752"/>
    <x v="30"/>
    <x v="24"/>
    <x v="201"/>
    <x v="4"/>
    <n v="11"/>
    <x v="1"/>
    <x v="0"/>
  </r>
  <r>
    <s v="AX12606"/>
    <s v="ENX2049"/>
    <s v="A157"/>
    <s v="EMP1039"/>
    <s v="C1449"/>
    <d v="2021-02-15T00:00:00"/>
    <x v="58"/>
    <n v="1"/>
    <n v="290"/>
    <n v="200"/>
    <n v="294"/>
    <n v="368"/>
    <n v="724"/>
    <x v="21"/>
    <x v="37"/>
    <x v="556"/>
    <x v="1"/>
    <n v="11"/>
    <x v="1"/>
    <x v="0"/>
  </r>
  <r>
    <s v="AX12609"/>
    <s v="ENX2040"/>
    <s v="A168"/>
    <s v="EMP1011"/>
    <s v="C1445"/>
    <d v="2021-02-15T00:00:00"/>
    <x v="4"/>
    <n v="4"/>
    <n v="2141"/>
    <n v="1777"/>
    <n v="1272"/>
    <n v="1590"/>
    <n v="660"/>
    <x v="9"/>
    <x v="39"/>
    <x v="230"/>
    <x v="2"/>
    <n v="12"/>
    <x v="1"/>
    <x v="0"/>
  </r>
  <r>
    <s v="AX12610"/>
    <s v="ENX2099"/>
    <s v="A149"/>
    <s v="EMP1036"/>
    <s v="C1095"/>
    <d v="2021-02-15T00:00:00"/>
    <x v="52"/>
    <n v="1"/>
    <n v="1826"/>
    <n v="1443"/>
    <n v="168"/>
    <n v="246"/>
    <n v="480"/>
    <x v="28"/>
    <x v="20"/>
    <x v="244"/>
    <x v="2"/>
    <n v="12"/>
    <x v="1"/>
    <x v="0"/>
  </r>
  <r>
    <s v="AX12611"/>
    <s v="ENX2064"/>
    <s v="A169"/>
    <s v="EMP1039"/>
    <s v="C1563"/>
    <d v="2021-02-16T00:00:00"/>
    <x v="25"/>
    <n v="2"/>
    <n v="1077"/>
    <n v="732"/>
    <n v="1894"/>
    <n v="2706"/>
    <n v="180"/>
    <x v="63"/>
    <x v="19"/>
    <x v="350"/>
    <x v="0"/>
    <n v="10"/>
    <x v="1"/>
    <x v="0"/>
  </r>
  <r>
    <s v="AX12614"/>
    <s v="ENX2091"/>
    <s v="A156"/>
    <s v="EMP1035"/>
    <s v="C1720"/>
    <d v="2021-02-16T00:00:00"/>
    <x v="39"/>
    <n v="1"/>
    <n v="818"/>
    <n v="450"/>
    <n v="1080"/>
    <n v="1742"/>
    <n v="2260"/>
    <x v="12"/>
    <x v="8"/>
    <x v="477"/>
    <x v="5"/>
    <n v="11"/>
    <x v="1"/>
    <x v="0"/>
  </r>
  <r>
    <s v="AX12617"/>
    <s v="ENX2018"/>
    <s v="A122"/>
    <s v="EMP1019"/>
    <s v="C1117"/>
    <d v="2021-02-16T00:00:00"/>
    <x v="8"/>
    <n v="1"/>
    <n v="1889"/>
    <n v="945"/>
    <n v="665"/>
    <n v="1278"/>
    <n v="660"/>
    <x v="29"/>
    <x v="28"/>
    <x v="121"/>
    <x v="1"/>
    <n v="11"/>
    <x v="1"/>
    <x v="0"/>
  </r>
  <r>
    <s v="AX12621"/>
    <s v="ENX2002"/>
    <s v="A127"/>
    <s v="EMP1039"/>
    <s v="C1505"/>
    <d v="2021-02-16T00:00:00"/>
    <x v="100"/>
    <n v="1"/>
    <n v="1367"/>
    <n v="984"/>
    <n v="1220"/>
    <n v="1671"/>
    <n v="872"/>
    <x v="54"/>
    <x v="9"/>
    <x v="380"/>
    <x v="2"/>
    <n v="11"/>
    <x v="1"/>
    <x v="0"/>
  </r>
  <r>
    <s v="AX12625"/>
    <s v="ENX2035"/>
    <s v="A153"/>
    <s v="EMP1003"/>
    <s v="C1273"/>
    <d v="2021-02-16T00:00:00"/>
    <x v="26"/>
    <n v="1"/>
    <n v="1367"/>
    <n v="984"/>
    <n v="294"/>
    <n v="368"/>
    <n v="192"/>
    <x v="45"/>
    <x v="36"/>
    <x v="565"/>
    <x v="5"/>
    <n v="11"/>
    <x v="1"/>
    <x v="0"/>
  </r>
  <r>
    <s v="AX12629"/>
    <s v="ENX2091"/>
    <s v="A154"/>
    <s v="EMP1010"/>
    <s v="C1798"/>
    <d v="2021-02-16T00:00:00"/>
    <x v="39"/>
    <n v="1"/>
    <n v="181"/>
    <n v="130"/>
    <n v="1220"/>
    <n v="1671"/>
    <n v="492"/>
    <x v="27"/>
    <x v="43"/>
    <x v="772"/>
    <x v="3"/>
    <n v="11"/>
    <x v="1"/>
    <x v="0"/>
  </r>
  <r>
    <s v="AX12631"/>
    <s v="ENX2066"/>
    <s v="A122"/>
    <s v="EMP1017"/>
    <s v="C1135"/>
    <d v="2021-02-16T00:00:00"/>
    <x v="13"/>
    <n v="1"/>
    <n v="1526"/>
    <n v="1251"/>
    <n v="786"/>
    <n v="947"/>
    <n v="3072"/>
    <x v="30"/>
    <x v="7"/>
    <x v="616"/>
    <x v="0"/>
    <n v="11"/>
    <x v="1"/>
    <x v="0"/>
  </r>
  <r>
    <s v="AX12633"/>
    <s v="ENX2035"/>
    <s v="A115"/>
    <s v="EMP1016"/>
    <s v="C1246"/>
    <d v="2021-02-16T00:00:00"/>
    <x v="26"/>
    <n v="4"/>
    <n v="947"/>
    <n v="786"/>
    <n v="520"/>
    <n v="724"/>
    <n v="1140"/>
    <x v="11"/>
    <x v="35"/>
    <x v="87"/>
    <x v="0"/>
    <n v="11"/>
    <x v="1"/>
    <x v="0"/>
  </r>
  <r>
    <s v="AX12640"/>
    <s v="ENX2092"/>
    <s v="A138"/>
    <s v="EMP1029"/>
    <s v="C1277"/>
    <d v="2021-02-17T00:00:00"/>
    <x v="87"/>
    <n v="1"/>
    <n v="1494"/>
    <n v="971"/>
    <n v="79"/>
    <n v="127"/>
    <n v="1224"/>
    <x v="52"/>
    <x v="22"/>
    <x v="105"/>
    <x v="3"/>
    <n v="9"/>
    <x v="1"/>
    <x v="0"/>
  </r>
  <r>
    <s v="AX12641"/>
    <s v="ENX2000"/>
    <s v="A127"/>
    <s v="EMP1034"/>
    <s v="C1577"/>
    <d v="2021-02-17T00:00:00"/>
    <x v="98"/>
    <n v="1"/>
    <n v="1783"/>
    <n v="1516"/>
    <n v="168"/>
    <n v="246"/>
    <n v="580"/>
    <x v="23"/>
    <x v="33"/>
    <x v="180"/>
    <x v="2"/>
    <n v="10"/>
    <x v="1"/>
    <x v="0"/>
  </r>
  <r>
    <s v="AX12643"/>
    <s v="ENX2025"/>
    <s v="A133"/>
    <s v="EMP1041"/>
    <s v="C1794"/>
    <d v="2021-02-17T00:00:00"/>
    <x v="21"/>
    <n v="3"/>
    <n v="1708"/>
    <n v="871"/>
    <n v="3600"/>
    <n v="6546"/>
    <n v="161"/>
    <x v="30"/>
    <x v="28"/>
    <x v="272"/>
    <x v="5"/>
    <n v="11"/>
    <x v="1"/>
    <x v="0"/>
  </r>
  <r>
    <s v="AX12646"/>
    <s v="ENX2082"/>
    <s v="A154"/>
    <s v="EMP1010"/>
    <s v="C1719"/>
    <d v="2021-02-17T00:00:00"/>
    <x v="86"/>
    <n v="4"/>
    <n v="1639"/>
    <n v="1295"/>
    <n v="2616"/>
    <n v="5229"/>
    <n v="570"/>
    <x v="7"/>
    <x v="12"/>
    <x v="554"/>
    <x v="5"/>
    <n v="11"/>
    <x v="1"/>
    <x v="0"/>
  </r>
  <r>
    <s v="AX12647"/>
    <s v="ENX2076"/>
    <s v="A163"/>
    <s v="EMP1030"/>
    <s v="C1512"/>
    <d v="2021-02-17T00:00:00"/>
    <x v="15"/>
    <n v="1"/>
    <n v="1351"/>
    <n v="1108"/>
    <n v="1924"/>
    <n v="2828"/>
    <n v="1980"/>
    <x v="27"/>
    <x v="0"/>
    <x v="660"/>
    <x v="0"/>
    <n v="11"/>
    <x v="1"/>
    <x v="0"/>
  </r>
  <r>
    <s v="AX12652"/>
    <s v="ENX2038"/>
    <s v="A143"/>
    <s v="EMP1010"/>
    <s v="C1146"/>
    <d v="2021-02-17T00:00:00"/>
    <x v="84"/>
    <n v="1"/>
    <n v="2391"/>
    <n v="1291"/>
    <n v="1173"/>
    <n v="1862"/>
    <n v="49"/>
    <x v="52"/>
    <x v="10"/>
    <x v="706"/>
    <x v="1"/>
    <n v="11"/>
    <x v="1"/>
    <x v="0"/>
  </r>
  <r>
    <s v="AX12655"/>
    <s v="ENX2032"/>
    <s v="A137"/>
    <s v="EMP1009"/>
    <s v="C1491"/>
    <d v="2021-02-17T00:00:00"/>
    <x v="47"/>
    <n v="4"/>
    <n v="2495"/>
    <n v="1896"/>
    <n v="1173"/>
    <n v="1862"/>
    <n v="1044"/>
    <x v="41"/>
    <x v="2"/>
    <x v="521"/>
    <x v="4"/>
    <n v="11"/>
    <x v="1"/>
    <x v="0"/>
  </r>
  <r>
    <s v="AX12658"/>
    <s v="ENX2036"/>
    <s v="A160"/>
    <s v="EMP1005"/>
    <s v="C1418"/>
    <d v="2021-02-17T00:00:00"/>
    <x v="1"/>
    <n v="3"/>
    <n v="290"/>
    <n v="200"/>
    <n v="1363"/>
    <n v="1725"/>
    <n v="1032"/>
    <x v="49"/>
    <x v="44"/>
    <x v="9"/>
    <x v="2"/>
    <n v="12"/>
    <x v="1"/>
    <x v="0"/>
  </r>
  <r>
    <s v="AX12659"/>
    <s v="ENX2007"/>
    <s v="A121"/>
    <s v="EMP1005"/>
    <s v="C1290"/>
    <d v="2021-02-17T00:00:00"/>
    <x v="63"/>
    <n v="1"/>
    <n v="2410"/>
    <n v="1518"/>
    <n v="2421"/>
    <n v="4401"/>
    <n v="944"/>
    <x v="49"/>
    <x v="17"/>
    <x v="497"/>
    <x v="0"/>
    <n v="12"/>
    <x v="1"/>
    <x v="0"/>
  </r>
  <r>
    <s v="AX12667"/>
    <s v="ENX2032"/>
    <s v="A101"/>
    <s v="EMP1041"/>
    <s v="C1168"/>
    <d v="2021-02-18T00:00:00"/>
    <x v="47"/>
    <n v="1"/>
    <n v="1380"/>
    <n v="1090"/>
    <n v="171"/>
    <n v="217"/>
    <n v="736"/>
    <x v="61"/>
    <x v="28"/>
    <x v="652"/>
    <x v="5"/>
    <n v="9"/>
    <x v="1"/>
    <x v="0"/>
  </r>
  <r>
    <s v="AX12670"/>
    <s v="ENX2093"/>
    <s v="A156"/>
    <s v="EMP1020"/>
    <s v="C1374"/>
    <d v="2021-02-18T00:00:00"/>
    <x v="99"/>
    <n v="1"/>
    <n v="392"/>
    <n v="255"/>
    <n v="520"/>
    <n v="724"/>
    <n v="64"/>
    <x v="64"/>
    <x v="11"/>
    <x v="446"/>
    <x v="6"/>
    <n v="10"/>
    <x v="1"/>
    <x v="0"/>
  </r>
  <r>
    <s v="AX12672"/>
    <s v="ENX2094"/>
    <s v="A171"/>
    <s v="EMP1038"/>
    <s v="C1512"/>
    <d v="2021-02-18T00:00:00"/>
    <x v="90"/>
    <n v="1"/>
    <n v="1119"/>
    <n v="683"/>
    <n v="561"/>
    <n v="684"/>
    <n v="87"/>
    <x v="8"/>
    <x v="24"/>
    <x v="19"/>
    <x v="1"/>
    <n v="10"/>
    <x v="1"/>
    <x v="0"/>
  </r>
  <r>
    <s v="AX12673"/>
    <s v="ENX2039"/>
    <s v="A163"/>
    <s v="EMP1001"/>
    <s v="C1313"/>
    <d v="2021-02-18T00:00:00"/>
    <x v="96"/>
    <n v="4"/>
    <n v="95"/>
    <n v="61"/>
    <n v="832"/>
    <n v="1206"/>
    <n v="2048"/>
    <x v="18"/>
    <x v="42"/>
    <x v="60"/>
    <x v="2"/>
    <n v="10"/>
    <x v="1"/>
    <x v="0"/>
  </r>
  <r>
    <s v="AX12675"/>
    <s v="ENX2028"/>
    <s v="A172"/>
    <s v="EMP1031"/>
    <s v="C1361"/>
    <d v="2021-02-18T00:00:00"/>
    <x v="5"/>
    <n v="1"/>
    <n v="2353"/>
    <n v="1788"/>
    <n v="1295"/>
    <n v="1639"/>
    <n v="1784"/>
    <x v="66"/>
    <x v="18"/>
    <x v="97"/>
    <x v="6"/>
    <n v="10"/>
    <x v="1"/>
    <x v="0"/>
  </r>
  <r>
    <s v="AX12677"/>
    <s v="ENX2083"/>
    <s v="A172"/>
    <s v="EMP1039"/>
    <s v="C1161"/>
    <d v="2021-02-18T00:00:00"/>
    <x v="59"/>
    <n v="1"/>
    <n v="1414"/>
    <n v="962"/>
    <n v="1223"/>
    <n v="2005"/>
    <n v="431"/>
    <x v="36"/>
    <x v="36"/>
    <x v="619"/>
    <x v="2"/>
    <n v="11"/>
    <x v="1"/>
    <x v="0"/>
  </r>
  <r>
    <s v="AX12679"/>
    <s v="ENX2041"/>
    <s v="A114"/>
    <s v="EMP1029"/>
    <s v="C1239"/>
    <d v="2021-02-18T00:00:00"/>
    <x v="7"/>
    <n v="4"/>
    <n v="95"/>
    <n v="61"/>
    <n v="2468"/>
    <n v="3164"/>
    <n v="362"/>
    <x v="68"/>
    <x v="19"/>
    <x v="553"/>
    <x v="1"/>
    <n v="11"/>
    <x v="1"/>
    <x v="0"/>
  </r>
  <r>
    <s v="AX12680"/>
    <s v="ENX2007"/>
    <s v="A121"/>
    <s v="EMP1016"/>
    <s v="C1190"/>
    <d v="2021-02-18T00:00:00"/>
    <x v="63"/>
    <n v="1"/>
    <n v="818"/>
    <n v="450"/>
    <n v="2358"/>
    <n v="2841"/>
    <n v="871"/>
    <x v="0"/>
    <x v="13"/>
    <x v="267"/>
    <x v="3"/>
    <n v="11"/>
    <x v="1"/>
    <x v="0"/>
  </r>
  <r>
    <s v="AX12682"/>
    <s v="ENX2044"/>
    <s v="A151"/>
    <s v="EMP1034"/>
    <s v="C1063"/>
    <d v="2021-02-18T00:00:00"/>
    <x v="54"/>
    <n v="1"/>
    <n v="584"/>
    <n v="420"/>
    <n v="1190"/>
    <n v="1566"/>
    <n v="495"/>
    <x v="30"/>
    <x v="1"/>
    <x v="457"/>
    <x v="2"/>
    <n v="11"/>
    <x v="1"/>
    <x v="0"/>
  </r>
  <r>
    <s v="AX12683"/>
    <s v="ENX2048"/>
    <s v="A163"/>
    <s v="EMP1005"/>
    <s v="C1495"/>
    <d v="2021-02-18T00:00:00"/>
    <x v="34"/>
    <n v="1"/>
    <n v="368"/>
    <n v="294"/>
    <n v="600"/>
    <n v="870"/>
    <n v="280"/>
    <x v="24"/>
    <x v="34"/>
    <x v="138"/>
    <x v="3"/>
    <n v="12"/>
    <x v="1"/>
    <x v="0"/>
  </r>
  <r>
    <s v="AX12690"/>
    <s v="ENX2021"/>
    <s v="A154"/>
    <s v="EMP1034"/>
    <s v="C1045"/>
    <d v="2021-02-18T00:00:00"/>
    <x v="77"/>
    <n v="1"/>
    <n v="1972"/>
    <n v="1321"/>
    <n v="561"/>
    <n v="684"/>
    <n v="431"/>
    <x v="68"/>
    <x v="4"/>
    <x v="189"/>
    <x v="3"/>
    <n v="12"/>
    <x v="1"/>
    <x v="0"/>
  </r>
  <r>
    <s v="AX12691"/>
    <s v="ENX2095"/>
    <s v="A155"/>
    <s v="EMP1031"/>
    <s v="C1347"/>
    <d v="2021-02-19T00:00:00"/>
    <x v="42"/>
    <n v="4"/>
    <n v="913"/>
    <n v="584"/>
    <n v="342"/>
    <n v="434"/>
    <n v="267"/>
    <x v="33"/>
    <x v="8"/>
    <x v="600"/>
    <x v="6"/>
    <n v="9"/>
    <x v="1"/>
    <x v="0"/>
  </r>
  <r>
    <s v="AX12693"/>
    <s v="ENX2007"/>
    <s v="A121"/>
    <s v="EMP1025"/>
    <s v="C1210"/>
    <d v="2021-02-19T00:00:00"/>
    <x v="63"/>
    <n v="2"/>
    <n v="556"/>
    <n v="395"/>
    <n v="1684"/>
    <n v="2244"/>
    <n v="49"/>
    <x v="68"/>
    <x v="19"/>
    <x v="179"/>
    <x v="1"/>
    <n v="10"/>
    <x v="1"/>
    <x v="0"/>
  </r>
  <r>
    <s v="AX12696"/>
    <s v="ENX2018"/>
    <s v="A147"/>
    <s v="EMP1022"/>
    <s v="C1618"/>
    <d v="2021-02-19T00:00:00"/>
    <x v="8"/>
    <n v="4"/>
    <n v="217"/>
    <n v="171"/>
    <n v="1535"/>
    <n v="2257"/>
    <n v="26"/>
    <x v="60"/>
    <x v="40"/>
    <x v="658"/>
    <x v="6"/>
    <n v="10"/>
    <x v="1"/>
    <x v="0"/>
  </r>
  <r>
    <s v="AX12700"/>
    <s v="ENX2036"/>
    <s v="A173"/>
    <s v="EMP1027"/>
    <s v="C1130"/>
    <d v="2021-02-19T00:00:00"/>
    <x v="1"/>
    <n v="3"/>
    <n v="1494"/>
    <n v="971"/>
    <n v="984"/>
    <n v="1367"/>
    <n v="275"/>
    <x v="23"/>
    <x v="22"/>
    <x v="256"/>
    <x v="5"/>
    <n v="11"/>
    <x v="1"/>
    <x v="0"/>
  </r>
  <r>
    <s v="AX12703"/>
    <s v="ENX2025"/>
    <s v="A151"/>
    <s v="EMP1031"/>
    <s v="C1488"/>
    <d v="2021-02-19T00:00:00"/>
    <x v="21"/>
    <n v="1"/>
    <n v="2495"/>
    <n v="1896"/>
    <n v="168"/>
    <n v="246"/>
    <n v="265"/>
    <x v="31"/>
    <x v="10"/>
    <x v="534"/>
    <x v="6"/>
    <n v="11"/>
    <x v="1"/>
    <x v="0"/>
  </r>
  <r>
    <s v="AX12704"/>
    <s v="ENX2098"/>
    <s v="A138"/>
    <s v="EMP1025"/>
    <s v="C1164"/>
    <d v="2021-02-19T00:00:00"/>
    <x v="69"/>
    <n v="1"/>
    <n v="1414"/>
    <n v="962"/>
    <n v="807"/>
    <n v="1467"/>
    <n v="1888"/>
    <x v="63"/>
    <x v="5"/>
    <x v="620"/>
    <x v="2"/>
    <n v="11"/>
    <x v="1"/>
    <x v="0"/>
  </r>
  <r>
    <s v="AX12705"/>
    <s v="ENX2095"/>
    <s v="A101"/>
    <s v="EMP1041"/>
    <s v="C1753"/>
    <d v="2021-02-19T00:00:00"/>
    <x v="42"/>
    <n v="1"/>
    <n v="127"/>
    <n v="79"/>
    <n v="3884"/>
    <n v="5976"/>
    <n v="993"/>
    <x v="58"/>
    <x v="7"/>
    <x v="445"/>
    <x v="5"/>
    <n v="11"/>
    <x v="1"/>
    <x v="0"/>
  </r>
  <r>
    <s v="AX12708"/>
    <s v="ENX2026"/>
    <s v="A152"/>
    <s v="EMP1007"/>
    <s v="C1777"/>
    <d v="2021-02-19T00:00:00"/>
    <x v="74"/>
    <n v="1"/>
    <n v="1635"/>
    <n v="1046"/>
    <n v="1046"/>
    <n v="1635"/>
    <n v="837"/>
    <x v="20"/>
    <x v="23"/>
    <x v="227"/>
    <x v="5"/>
    <n v="11"/>
    <x v="1"/>
    <x v="0"/>
  </r>
  <r>
    <s v="AX12710"/>
    <s v="ENX2050"/>
    <s v="A106"/>
    <s v="EMP1040"/>
    <s v="C1490"/>
    <d v="2021-02-19T00:00:00"/>
    <x v="44"/>
    <n v="1"/>
    <n v="1967"/>
    <n v="1397"/>
    <n v="2502"/>
    <n v="3052"/>
    <n v="589"/>
    <x v="28"/>
    <x v="28"/>
    <x v="44"/>
    <x v="5"/>
    <n v="11"/>
    <x v="1"/>
    <x v="0"/>
  </r>
  <r>
    <s v="AX12713"/>
    <s v="ENX2065"/>
    <s v="A128"/>
    <s v="EMP1002"/>
    <s v="C1533"/>
    <d v="2021-02-19T00:00:00"/>
    <x v="56"/>
    <n v="3"/>
    <n v="2294"/>
    <n v="1399"/>
    <n v="1223"/>
    <n v="2005"/>
    <n v="792"/>
    <x v="55"/>
    <x v="36"/>
    <x v="296"/>
    <x v="1"/>
    <n v="11"/>
    <x v="1"/>
    <x v="0"/>
  </r>
  <r>
    <s v="AX12715"/>
    <s v="ENX2054"/>
    <s v="A172"/>
    <s v="EMP1028"/>
    <s v="C1091"/>
    <d v="2021-02-19T00:00:00"/>
    <x v="12"/>
    <n v="4"/>
    <n v="2495"/>
    <n v="1896"/>
    <n v="504"/>
    <n v="951"/>
    <n v="408"/>
    <x v="70"/>
    <x v="10"/>
    <x v="710"/>
    <x v="2"/>
    <n v="12"/>
    <x v="1"/>
    <x v="0"/>
  </r>
  <r>
    <s v="AX12717"/>
    <s v="ENX2043"/>
    <s v="A170"/>
    <s v="EMP1002"/>
    <s v="C1780"/>
    <d v="2021-02-20T00:00:00"/>
    <x v="11"/>
    <n v="3"/>
    <n v="1353"/>
    <n v="947"/>
    <n v="1516"/>
    <n v="1783"/>
    <n v="49"/>
    <x v="61"/>
    <x v="39"/>
    <x v="489"/>
    <x v="6"/>
    <n v="9"/>
    <x v="1"/>
    <x v="0"/>
  </r>
  <r>
    <s v="AX12718"/>
    <s v="ENX2034"/>
    <s v="A144"/>
    <s v="EMP1032"/>
    <s v="C1073"/>
    <d v="2021-02-20T00:00:00"/>
    <x v="32"/>
    <n v="1"/>
    <n v="2241"/>
    <n v="1367"/>
    <n v="818"/>
    <n v="1022"/>
    <n v="82"/>
    <x v="42"/>
    <x v="0"/>
    <x v="459"/>
    <x v="3"/>
    <n v="10"/>
    <x v="1"/>
    <x v="0"/>
  </r>
  <r>
    <s v="AX12723"/>
    <s v="ENX2023"/>
    <s v="A132"/>
    <s v="EMP1040"/>
    <s v="C1717"/>
    <d v="2021-02-20T00:00:00"/>
    <x v="57"/>
    <n v="2"/>
    <n v="1414"/>
    <n v="962"/>
    <n v="634"/>
    <n v="880"/>
    <n v="248"/>
    <x v="14"/>
    <x v="31"/>
    <x v="703"/>
    <x v="2"/>
    <n v="10"/>
    <x v="1"/>
    <x v="0"/>
  </r>
  <r>
    <s v="AX12725"/>
    <s v="ENX2001"/>
    <s v="A113"/>
    <s v="EMP1036"/>
    <s v="C1762"/>
    <d v="2021-02-20T00:00:00"/>
    <x v="93"/>
    <n v="1"/>
    <n v="315"/>
    <n v="208"/>
    <n v="4548"/>
    <n v="5349"/>
    <n v="2036"/>
    <x v="5"/>
    <x v="14"/>
    <x v="128"/>
    <x v="2"/>
    <n v="10"/>
    <x v="1"/>
    <x v="0"/>
  </r>
  <r>
    <s v="AX12731"/>
    <s v="ENX2060"/>
    <s v="A116"/>
    <s v="EMP1018"/>
    <s v="C1672"/>
    <d v="2021-02-20T00:00:00"/>
    <x v="73"/>
    <n v="1"/>
    <n v="1582"/>
    <n v="1234"/>
    <n v="408"/>
    <n v="504"/>
    <n v="2397"/>
    <x v="59"/>
    <x v="22"/>
    <x v="731"/>
    <x v="4"/>
    <n v="10"/>
    <x v="1"/>
    <x v="0"/>
  </r>
  <r>
    <s v="AX12733"/>
    <s v="ENX2081"/>
    <s v="A126"/>
    <s v="EMP1003"/>
    <s v="C1049"/>
    <d v="2021-02-20T00:00:00"/>
    <x v="62"/>
    <n v="3"/>
    <n v="913"/>
    <n v="584"/>
    <n v="1365"/>
    <n v="2397"/>
    <n v="148"/>
    <x v="8"/>
    <x v="34"/>
    <x v="447"/>
    <x v="0"/>
    <n v="11"/>
    <x v="1"/>
    <x v="0"/>
  </r>
  <r>
    <s v="AX12734"/>
    <s v="ENX2049"/>
    <s v="A129"/>
    <s v="EMP1041"/>
    <s v="C1068"/>
    <d v="2021-02-20T00:00:00"/>
    <x v="58"/>
    <n v="1"/>
    <n v="2257"/>
    <n v="1535"/>
    <n v="1234"/>
    <n v="1582"/>
    <n v="3300"/>
    <x v="24"/>
    <x v="30"/>
    <x v="423"/>
    <x v="0"/>
    <n v="11"/>
    <x v="1"/>
    <x v="0"/>
  </r>
  <r>
    <s v="AX12735"/>
    <s v="ENX2073"/>
    <s v="A164"/>
    <s v="EMP1036"/>
    <s v="C1079"/>
    <d v="2021-02-20T00:00:00"/>
    <x v="85"/>
    <n v="3"/>
    <n v="458"/>
    <n v="376"/>
    <n v="1295"/>
    <n v="1639"/>
    <n v="1224"/>
    <x v="4"/>
    <x v="32"/>
    <x v="78"/>
    <x v="1"/>
    <n v="11"/>
    <x v="1"/>
    <x v="0"/>
  </r>
  <r>
    <s v="AX12737"/>
    <s v="ENX2007"/>
    <s v="A114"/>
    <s v="EMP1014"/>
    <s v="C1162"/>
    <d v="2021-02-20T00:00:00"/>
    <x v="63"/>
    <n v="1"/>
    <n v="2283"/>
    <n v="1484"/>
    <n v="850"/>
    <n v="1090"/>
    <n v="736"/>
    <x v="50"/>
    <x v="23"/>
    <x v="148"/>
    <x v="0"/>
    <n v="11"/>
    <x v="1"/>
    <x v="0"/>
  </r>
  <r>
    <s v="AX12739"/>
    <s v="ENX2026"/>
    <s v="A122"/>
    <s v="EMP1042"/>
    <s v="C1255"/>
    <d v="2021-02-20T00:00:00"/>
    <x v="74"/>
    <n v="2"/>
    <n v="2182"/>
    <n v="1200"/>
    <n v="308"/>
    <n v="406"/>
    <n v="368"/>
    <x v="53"/>
    <x v="35"/>
    <x v="131"/>
    <x v="3"/>
    <n v="11"/>
    <x v="1"/>
    <x v="0"/>
  </r>
  <r>
    <s v="AX12741"/>
    <s v="ENX2044"/>
    <s v="A139"/>
    <s v="EMP1034"/>
    <s v="C1209"/>
    <d v="2021-02-20T00:00:00"/>
    <x v="54"/>
    <n v="1"/>
    <n v="400"/>
    <n v="208"/>
    <n v="1173"/>
    <n v="1862"/>
    <n v="812"/>
    <x v="31"/>
    <x v="12"/>
    <x v="704"/>
    <x v="0"/>
    <n v="11"/>
    <x v="1"/>
    <x v="0"/>
  </r>
  <r>
    <s v="AX12746"/>
    <s v="ENX2031"/>
    <s v="A148"/>
    <s v="EMP1033"/>
    <s v="C1433"/>
    <d v="2021-02-20T00:00:00"/>
    <x v="88"/>
    <n v="3"/>
    <n v="181"/>
    <n v="130"/>
    <n v="1397"/>
    <n v="1967"/>
    <n v="190"/>
    <x v="28"/>
    <x v="14"/>
    <x v="204"/>
    <x v="3"/>
    <n v="11"/>
    <x v="1"/>
    <x v="0"/>
  </r>
  <r>
    <s v="AX12748"/>
    <s v="ENX2003"/>
    <s v="A137"/>
    <s v="EMP1016"/>
    <s v="C1445"/>
    <d v="2021-02-20T00:00:00"/>
    <x v="22"/>
    <n v="3"/>
    <n v="2005"/>
    <n v="1223"/>
    <n v="294"/>
    <n v="368"/>
    <n v="376"/>
    <x v="18"/>
    <x v="32"/>
    <x v="398"/>
    <x v="4"/>
    <n v="11"/>
    <x v="1"/>
    <x v="0"/>
  </r>
  <r>
    <s v="AX12754"/>
    <s v="ENX2055"/>
    <s v="A104"/>
    <s v="EMP1014"/>
    <s v="C1758"/>
    <d v="2021-02-20T00:00:00"/>
    <x v="71"/>
    <n v="2"/>
    <n v="880"/>
    <n v="634"/>
    <n v="2380"/>
    <n v="3132"/>
    <n v="123"/>
    <x v="24"/>
    <x v="19"/>
    <x v="549"/>
    <x v="0"/>
    <n v="12"/>
    <x v="1"/>
    <x v="0"/>
  </r>
  <r>
    <s v="AX12760"/>
    <s v="ENX2051"/>
    <s v="A142"/>
    <s v="EMP1043"/>
    <s v="C1267"/>
    <d v="2021-02-21T00:00:00"/>
    <x v="14"/>
    <n v="2"/>
    <n v="2141"/>
    <n v="1777"/>
    <n v="376"/>
    <n v="458"/>
    <n v="95"/>
    <x v="36"/>
    <x v="34"/>
    <x v="356"/>
    <x v="2"/>
    <n v="10"/>
    <x v="1"/>
    <x v="0"/>
  </r>
  <r>
    <s v="AX12762"/>
    <s v="ENX2051"/>
    <s v="A145"/>
    <s v="EMP1031"/>
    <s v="C1483"/>
    <d v="2021-02-21T00:00:00"/>
    <x v="14"/>
    <n v="2"/>
    <n v="1638"/>
    <n v="1261"/>
    <n v="592"/>
    <n v="1004"/>
    <n v="64"/>
    <x v="39"/>
    <x v="38"/>
    <x v="394"/>
    <x v="4"/>
    <n v="10"/>
    <x v="1"/>
    <x v="0"/>
  </r>
  <r>
    <s v="AX12769"/>
    <s v="ENX2020"/>
    <s v="A103"/>
    <s v="EMP1011"/>
    <s v="C1768"/>
    <d v="2021-02-21T00:00:00"/>
    <x v="18"/>
    <n v="1"/>
    <n v="136"/>
    <n v="72"/>
    <n v="648"/>
    <n v="771"/>
    <n v="2622"/>
    <x v="37"/>
    <x v="17"/>
    <x v="192"/>
    <x v="5"/>
    <n v="10"/>
    <x v="1"/>
    <x v="0"/>
  </r>
  <r>
    <s v="AX12773"/>
    <s v="ENX2091"/>
    <s v="A128"/>
    <s v="EMP1020"/>
    <s v="C1359"/>
    <d v="2021-02-21T00:00:00"/>
    <x v="39"/>
    <n v="1"/>
    <n v="112"/>
    <n v="90"/>
    <n v="1080"/>
    <n v="1742"/>
    <n v="296"/>
    <x v="5"/>
    <x v="42"/>
    <x v="206"/>
    <x v="5"/>
    <n v="10"/>
    <x v="1"/>
    <x v="0"/>
  </r>
  <r>
    <s v="AX12774"/>
    <s v="ENX2022"/>
    <s v="A159"/>
    <s v="EMP1036"/>
    <s v="C1286"/>
    <d v="2021-02-21T00:00:00"/>
    <x v="27"/>
    <n v="1"/>
    <n v="1522"/>
    <n v="791"/>
    <n v="1399"/>
    <n v="2294"/>
    <n v="507"/>
    <x v="13"/>
    <x v="14"/>
    <x v="723"/>
    <x v="3"/>
    <n v="10"/>
    <x v="1"/>
    <x v="0"/>
  </r>
  <r>
    <s v="AX12775"/>
    <s v="ENX2093"/>
    <s v="A157"/>
    <s v="EMP1031"/>
    <s v="C1526"/>
    <d v="2021-02-21T00:00:00"/>
    <x v="99"/>
    <n v="1"/>
    <n v="1812"/>
    <n v="1305"/>
    <n v="1636"/>
    <n v="3268"/>
    <n v="799"/>
    <x v="49"/>
    <x v="20"/>
    <x v="273"/>
    <x v="1"/>
    <n v="10"/>
    <x v="1"/>
    <x v="0"/>
  </r>
  <r>
    <s v="AX12776"/>
    <s v="ENX2027"/>
    <s v="A117"/>
    <s v="EMP1023"/>
    <s v="C1101"/>
    <d v="2021-02-21T00:00:00"/>
    <x v="19"/>
    <n v="1"/>
    <n v="1783"/>
    <n v="1230"/>
    <n v="1399"/>
    <n v="2294"/>
    <n v="982"/>
    <x v="25"/>
    <x v="24"/>
    <x v="562"/>
    <x v="2"/>
    <n v="11"/>
    <x v="1"/>
    <x v="0"/>
  </r>
  <r>
    <s v="AX12778"/>
    <s v="ENX2001"/>
    <s v="A116"/>
    <s v="EMP1017"/>
    <s v="C1365"/>
    <d v="2021-02-21T00:00:00"/>
    <x v="93"/>
    <n v="1"/>
    <n v="1848"/>
    <n v="1294"/>
    <n v="818"/>
    <n v="1022"/>
    <n v="348"/>
    <x v="41"/>
    <x v="30"/>
    <x v="383"/>
    <x v="2"/>
    <n v="11"/>
    <x v="1"/>
    <x v="0"/>
  </r>
  <r>
    <s v="AX12781"/>
    <s v="ENX2094"/>
    <s v="A138"/>
    <s v="EMP1037"/>
    <s v="C1752"/>
    <d v="2021-02-21T00:00:00"/>
    <x v="90"/>
    <n v="2"/>
    <n v="2091"/>
    <n v="1485"/>
    <n v="588"/>
    <n v="736"/>
    <n v="618"/>
    <x v="63"/>
    <x v="31"/>
    <x v="24"/>
    <x v="3"/>
    <n v="11"/>
    <x v="1"/>
    <x v="0"/>
  </r>
  <r>
    <s v="AX12783"/>
    <s v="ENX2012"/>
    <s v="A152"/>
    <s v="EMP1017"/>
    <s v="C1676"/>
    <d v="2021-02-21T00:00:00"/>
    <x v="16"/>
    <n v="4"/>
    <n v="2283"/>
    <n v="1484"/>
    <n v="2913"/>
    <n v="4482"/>
    <n v="1131"/>
    <x v="32"/>
    <x v="3"/>
    <x v="229"/>
    <x v="2"/>
    <n v="11"/>
    <x v="1"/>
    <x v="0"/>
  </r>
  <r>
    <s v="AX12784"/>
    <s v="ENX2064"/>
    <s v="A165"/>
    <s v="EMP1009"/>
    <s v="C1232"/>
    <d v="2021-02-21T00:00:00"/>
    <x v="25"/>
    <n v="3"/>
    <n v="1967"/>
    <n v="1397"/>
    <n v="818"/>
    <n v="1022"/>
    <n v="348"/>
    <x v="17"/>
    <x v="17"/>
    <x v="195"/>
    <x v="0"/>
    <n v="11"/>
    <x v="1"/>
    <x v="0"/>
  </r>
  <r>
    <s v="AX12787"/>
    <s v="ENX2066"/>
    <s v="A111"/>
    <s v="EMP1030"/>
    <s v="C1255"/>
    <d v="2021-02-21T00:00:00"/>
    <x v="13"/>
    <n v="2"/>
    <n v="771"/>
    <n v="648"/>
    <n v="3032"/>
    <n v="3566"/>
    <n v="1980"/>
    <x v="66"/>
    <x v="28"/>
    <x v="175"/>
    <x v="0"/>
    <n v="11"/>
    <x v="1"/>
    <x v="0"/>
  </r>
  <r>
    <s v="AX12789"/>
    <s v="ENX2016"/>
    <s v="A139"/>
    <s v="EMP1007"/>
    <s v="C1359"/>
    <d v="2021-02-21T00:00:00"/>
    <x v="6"/>
    <n v="2"/>
    <n v="400"/>
    <n v="208"/>
    <n v="1108"/>
    <n v="1351"/>
    <n v="408"/>
    <x v="45"/>
    <x v="25"/>
    <x v="717"/>
    <x v="4"/>
    <n v="11"/>
    <x v="1"/>
    <x v="0"/>
  </r>
  <r>
    <s v="AX12799"/>
    <s v="ENX2100"/>
    <s v="A150"/>
    <s v="EMP1011"/>
    <s v="C1532"/>
    <d v="2021-02-21T00:00:00"/>
    <x v="28"/>
    <n v="1"/>
    <n v="1972"/>
    <n v="1321"/>
    <n v="3882"/>
    <n v="5544"/>
    <n v="572"/>
    <x v="43"/>
    <x v="3"/>
    <x v="771"/>
    <x v="6"/>
    <n v="12"/>
    <x v="1"/>
    <x v="0"/>
  </r>
  <r>
    <s v="AX12802"/>
    <s v="ENX2063"/>
    <s v="A152"/>
    <s v="EMP1017"/>
    <s v="C1155"/>
    <d v="2021-02-21T00:00:00"/>
    <x v="83"/>
    <n v="2"/>
    <n v="2091"/>
    <n v="1485"/>
    <n v="1248"/>
    <n v="1809"/>
    <n v="2452"/>
    <x v="51"/>
    <x v="14"/>
    <x v="410"/>
    <x v="5"/>
    <n v="12"/>
    <x v="1"/>
    <x v="0"/>
  </r>
  <r>
    <s v="AX12806"/>
    <s v="ENX2092"/>
    <s v="A153"/>
    <s v="EMP1005"/>
    <s v="C1544"/>
    <d v="2021-02-22T00:00:00"/>
    <x v="87"/>
    <n v="3"/>
    <n v="1639"/>
    <n v="1295"/>
    <n v="1434"/>
    <n v="2658"/>
    <n v="662"/>
    <x v="52"/>
    <x v="40"/>
    <x v="498"/>
    <x v="4"/>
    <n v="10"/>
    <x v="1"/>
    <x v="0"/>
  </r>
  <r>
    <s v="AX12807"/>
    <s v="ENX2081"/>
    <s v="A110"/>
    <s v="EMP1008"/>
    <s v="C1368"/>
    <d v="2021-02-22T00:00:00"/>
    <x v="62"/>
    <n v="1"/>
    <n v="826"/>
    <n v="562"/>
    <n v="2970"/>
    <n v="4182"/>
    <n v="140"/>
    <x v="38"/>
    <x v="20"/>
    <x v="663"/>
    <x v="1"/>
    <n v="10"/>
    <x v="1"/>
    <x v="0"/>
  </r>
  <r>
    <s v="AX12809"/>
    <s v="ENX2089"/>
    <s v="A126"/>
    <s v="EMP1036"/>
    <s v="C1264"/>
    <d v="2021-02-22T00:00:00"/>
    <x v="89"/>
    <n v="1"/>
    <n v="2141"/>
    <n v="1777"/>
    <n v="945"/>
    <n v="1889"/>
    <n v="553"/>
    <x v="60"/>
    <x v="27"/>
    <x v="336"/>
    <x v="0"/>
    <n v="10"/>
    <x v="1"/>
    <x v="0"/>
  </r>
  <r>
    <s v="AX12811"/>
    <s v="ENX2000"/>
    <s v="A125"/>
    <s v="EMP1007"/>
    <s v="C1476"/>
    <d v="2021-02-22T00:00:00"/>
    <x v="98"/>
    <n v="3"/>
    <n v="951"/>
    <n v="504"/>
    <n v="2588"/>
    <n v="3696"/>
    <n v="51"/>
    <x v="4"/>
    <x v="19"/>
    <x v="777"/>
    <x v="4"/>
    <n v="10"/>
    <x v="1"/>
    <x v="0"/>
  </r>
  <r>
    <s v="AX12812"/>
    <s v="ENX2063"/>
    <s v="A114"/>
    <s v="EMP1023"/>
    <s v="C1253"/>
    <d v="2021-02-22T00:00:00"/>
    <x v="83"/>
    <n v="2"/>
    <n v="1743"/>
    <n v="872"/>
    <n v="947"/>
    <n v="1353"/>
    <n v="565"/>
    <x v="38"/>
    <x v="41"/>
    <x v="9"/>
    <x v="5"/>
    <n v="10"/>
    <x v="1"/>
    <x v="0"/>
  </r>
  <r>
    <s v="AX12815"/>
    <s v="ENX2006"/>
    <s v="A133"/>
    <s v="EMP1010"/>
    <s v="C1377"/>
    <d v="2021-02-22T00:00:00"/>
    <x v="68"/>
    <n v="2"/>
    <n v="951"/>
    <n v="504"/>
    <n v="2016"/>
    <n v="3804"/>
    <n v="297"/>
    <x v="57"/>
    <x v="12"/>
    <x v="764"/>
    <x v="3"/>
    <n v="10"/>
    <x v="1"/>
    <x v="0"/>
  </r>
  <r>
    <s v="AX12818"/>
    <s v="ENX2058"/>
    <s v="A114"/>
    <s v="EMP1025"/>
    <s v="C1193"/>
    <d v="2021-02-22T00:00:00"/>
    <x v="53"/>
    <n v="3"/>
    <n v="1798"/>
    <n v="971"/>
    <n v="882"/>
    <n v="1104"/>
    <n v="436"/>
    <x v="35"/>
    <x v="14"/>
    <x v="768"/>
    <x v="6"/>
    <n v="11"/>
    <x v="1"/>
    <x v="0"/>
  </r>
  <r>
    <s v="AX12822"/>
    <s v="ENX2000"/>
    <s v="A100"/>
    <s v="EMP1015"/>
    <s v="C1123"/>
    <d v="2021-02-22T00:00:00"/>
    <x v="98"/>
    <n v="4"/>
    <n v="1743"/>
    <n v="872"/>
    <n v="1548"/>
    <n v="2668"/>
    <n v="376"/>
    <x v="15"/>
    <x v="29"/>
    <x v="31"/>
    <x v="1"/>
    <n v="11"/>
    <x v="1"/>
    <x v="0"/>
  </r>
  <r>
    <s v="AX12823"/>
    <s v="ENX2075"/>
    <s v="A135"/>
    <s v="EMP1040"/>
    <s v="C1377"/>
    <d v="2021-02-22T00:00:00"/>
    <x v="35"/>
    <n v="3"/>
    <n v="1526"/>
    <n v="1251"/>
    <n v="1090"/>
    <n v="1380"/>
    <n v="1035"/>
    <x v="61"/>
    <x v="38"/>
    <x v="45"/>
    <x v="3"/>
    <n v="11"/>
    <x v="1"/>
    <x v="0"/>
  </r>
  <r>
    <s v="AX12825"/>
    <s v="ENX2004"/>
    <s v="A135"/>
    <s v="EMP1006"/>
    <s v="C1308"/>
    <d v="2021-02-22T00:00:00"/>
    <x v="23"/>
    <n v="2"/>
    <n v="35"/>
    <n v="22"/>
    <n v="3576"/>
    <n v="4706"/>
    <n v="2832"/>
    <x v="40"/>
    <x v="21"/>
    <x v="452"/>
    <x v="2"/>
    <n v="11"/>
    <x v="1"/>
    <x v="0"/>
  </r>
  <r>
    <s v="AX12826"/>
    <s v="ENX2063"/>
    <s v="A102"/>
    <s v="EMP1035"/>
    <s v="C1185"/>
    <d v="2021-02-22T00:00:00"/>
    <x v="83"/>
    <n v="1"/>
    <n v="817"/>
    <n v="409"/>
    <n v="2841"/>
    <n v="4059"/>
    <n v="64"/>
    <x v="19"/>
    <x v="10"/>
    <x v="171"/>
    <x v="5"/>
    <n v="11"/>
    <x v="1"/>
    <x v="0"/>
  </r>
  <r>
    <s v="AX12832"/>
    <s v="ENX2000"/>
    <s v="A165"/>
    <s v="EMP1027"/>
    <s v="C1452"/>
    <d v="2021-02-22T00:00:00"/>
    <x v="98"/>
    <n v="1"/>
    <n v="847"/>
    <n v="534"/>
    <n v="1020"/>
    <n v="1568"/>
    <n v="1389"/>
    <x v="33"/>
    <x v="5"/>
    <x v="584"/>
    <x v="5"/>
    <n v="11"/>
    <x v="1"/>
    <x v="0"/>
  </r>
  <r>
    <s v="AX12837"/>
    <s v="ENX2066"/>
    <s v="A173"/>
    <s v="EMP1023"/>
    <s v="C1073"/>
    <d v="2021-02-22T00:00:00"/>
    <x v="13"/>
    <n v="1"/>
    <n v="771"/>
    <n v="648"/>
    <n v="2244"/>
    <n v="2736"/>
    <n v="123"/>
    <x v="0"/>
    <x v="41"/>
    <x v="180"/>
    <x v="5"/>
    <n v="12"/>
    <x v="1"/>
    <x v="0"/>
  </r>
  <r>
    <s v="AX12853"/>
    <s v="ENX2003"/>
    <s v="A142"/>
    <s v="EMP1019"/>
    <s v="C1078"/>
    <d v="2021-02-23T00:00:00"/>
    <x v="22"/>
    <n v="4"/>
    <n v="1848"/>
    <n v="1294"/>
    <n v="2835"/>
    <n v="5667"/>
    <n v="618"/>
    <x v="55"/>
    <x v="43"/>
    <x v="702"/>
    <x v="4"/>
    <n v="9"/>
    <x v="1"/>
    <x v="0"/>
  </r>
  <r>
    <s v="AX12859"/>
    <s v="ENX2069"/>
    <s v="A143"/>
    <s v="EMP1035"/>
    <s v="C1572"/>
    <d v="2021-02-23T00:00:00"/>
    <x v="46"/>
    <n v="1"/>
    <n v="1566"/>
    <n v="1190"/>
    <n v="1484"/>
    <n v="2283"/>
    <n v="348"/>
    <x v="65"/>
    <x v="12"/>
    <x v="373"/>
    <x v="6"/>
    <n v="9"/>
    <x v="1"/>
    <x v="0"/>
  </r>
  <r>
    <s v="AX12863"/>
    <s v="ENX2040"/>
    <s v="A151"/>
    <s v="EMP1010"/>
    <s v="C1776"/>
    <d v="2021-02-23T00:00:00"/>
    <x v="4"/>
    <n v="2"/>
    <n v="1889"/>
    <n v="945"/>
    <n v="900"/>
    <n v="1500"/>
    <n v="1014"/>
    <x v="57"/>
    <x v="5"/>
    <x v="47"/>
    <x v="6"/>
    <n v="9"/>
    <x v="1"/>
    <x v="0"/>
  </r>
  <r>
    <s v="AX12864"/>
    <s v="ENX2013"/>
    <s v="A129"/>
    <s v="EMP1037"/>
    <s v="C1482"/>
    <d v="2021-02-23T00:00:00"/>
    <x v="70"/>
    <n v="3"/>
    <n v="1367"/>
    <n v="984"/>
    <n v="900"/>
    <n v="1500"/>
    <n v="313"/>
    <x v="32"/>
    <x v="15"/>
    <x v="523"/>
    <x v="3"/>
    <n v="9"/>
    <x v="1"/>
    <x v="0"/>
  </r>
  <r>
    <s v="AX12865"/>
    <s v="ENX2057"/>
    <s v="A123"/>
    <s v="EMP1002"/>
    <s v="C1311"/>
    <d v="2021-02-23T00:00:00"/>
    <x v="78"/>
    <n v="3"/>
    <n v="1526"/>
    <n v="1251"/>
    <n v="3882"/>
    <n v="5544"/>
    <n v="690"/>
    <x v="62"/>
    <x v="21"/>
    <x v="35"/>
    <x v="5"/>
    <n v="10"/>
    <x v="1"/>
    <x v="0"/>
  </r>
  <r>
    <s v="AX12868"/>
    <s v="ENX2057"/>
    <s v="A152"/>
    <s v="EMP1034"/>
    <s v="C1542"/>
    <d v="2021-02-23T00:00:00"/>
    <x v="78"/>
    <n v="1"/>
    <n v="1809"/>
    <n v="1067"/>
    <n v="1365"/>
    <n v="2397"/>
    <n v="550"/>
    <x v="49"/>
    <x v="27"/>
    <x v="643"/>
    <x v="1"/>
    <n v="10"/>
    <x v="1"/>
    <x v="0"/>
  </r>
  <r>
    <s v="AX12869"/>
    <s v="ENX2078"/>
    <s v="A172"/>
    <s v="EMP1025"/>
    <s v="C1724"/>
    <d v="2021-02-23T00:00:00"/>
    <x v="66"/>
    <n v="1"/>
    <n v="1582"/>
    <n v="1234"/>
    <n v="208"/>
    <n v="400"/>
    <n v="64"/>
    <x v="43"/>
    <x v="10"/>
    <x v="143"/>
    <x v="2"/>
    <n v="10"/>
    <x v="1"/>
    <x v="0"/>
  </r>
  <r>
    <s v="AX12873"/>
    <s v="ENX2068"/>
    <s v="A126"/>
    <s v="EMP1029"/>
    <s v="C1157"/>
    <d v="2021-02-23T00:00:00"/>
    <x v="20"/>
    <n v="1"/>
    <n v="1848"/>
    <n v="1294"/>
    <n v="2642"/>
    <n v="3944"/>
    <n v="2452"/>
    <x v="10"/>
    <x v="38"/>
    <x v="441"/>
    <x v="5"/>
    <n v="10"/>
    <x v="1"/>
    <x v="0"/>
  </r>
  <r>
    <s v="AX12879"/>
    <s v="ENX2045"/>
    <s v="A129"/>
    <s v="EMP1010"/>
    <s v="C1197"/>
    <d v="2021-02-23T00:00:00"/>
    <x v="65"/>
    <n v="1"/>
    <n v="799"/>
    <n v="455"/>
    <n v="4936"/>
    <n v="6328"/>
    <n v="1485"/>
    <x v="35"/>
    <x v="13"/>
    <x v="519"/>
    <x v="1"/>
    <n v="10"/>
    <x v="1"/>
    <x v="0"/>
  </r>
  <r>
    <s v="AX12885"/>
    <s v="ENX2063"/>
    <s v="A145"/>
    <s v="EMP1001"/>
    <s v="C1792"/>
    <d v="2021-02-23T00:00:00"/>
    <x v="83"/>
    <n v="4"/>
    <n v="1725"/>
    <n v="1363"/>
    <n v="2946"/>
    <n v="4994"/>
    <n v="3196"/>
    <x v="33"/>
    <x v="2"/>
    <x v="496"/>
    <x v="5"/>
    <n v="10"/>
    <x v="1"/>
    <x v="0"/>
  </r>
  <r>
    <s v="AX12888"/>
    <s v="ENX2075"/>
    <s v="A154"/>
    <s v="EMP1025"/>
    <s v="C1269"/>
    <d v="2021-02-23T00:00:00"/>
    <x v="35"/>
    <n v="1"/>
    <n v="2005"/>
    <n v="1223"/>
    <n v="962"/>
    <n v="1414"/>
    <n v="274"/>
    <x v="21"/>
    <x v="34"/>
    <x v="387"/>
    <x v="0"/>
    <n v="10"/>
    <x v="1"/>
    <x v="0"/>
  </r>
  <r>
    <s v="AX12892"/>
    <s v="ENX2033"/>
    <s v="A148"/>
    <s v="EMP1033"/>
    <s v="C1208"/>
    <d v="2021-02-23T00:00:00"/>
    <x v="76"/>
    <n v="1"/>
    <n v="818"/>
    <n v="450"/>
    <n v="88"/>
    <n v="140"/>
    <n v="1293"/>
    <x v="31"/>
    <x v="27"/>
    <x v="741"/>
    <x v="4"/>
    <n v="10"/>
    <x v="1"/>
    <x v="0"/>
  </r>
  <r>
    <s v="AX12896"/>
    <s v="ENX2048"/>
    <s v="A104"/>
    <s v="EMP1039"/>
    <s v="C1080"/>
    <d v="2021-02-23T00:00:00"/>
    <x v="34"/>
    <n v="1"/>
    <n v="2005"/>
    <n v="1223"/>
    <n v="1108"/>
    <n v="1351"/>
    <n v="939"/>
    <x v="56"/>
    <x v="40"/>
    <x v="79"/>
    <x v="5"/>
    <n v="10"/>
    <x v="1"/>
    <x v="0"/>
  </r>
  <r>
    <s v="AX12903"/>
    <s v="ENX2076"/>
    <s v="A123"/>
    <s v="EMP1044"/>
    <s v="C1260"/>
    <d v="2021-02-23T00:00:00"/>
    <x v="15"/>
    <n v="1"/>
    <n v="1582"/>
    <n v="1234"/>
    <n v="296"/>
    <n v="502"/>
    <n v="553"/>
    <x v="4"/>
    <x v="24"/>
    <x v="594"/>
    <x v="1"/>
    <n v="10"/>
    <x v="1"/>
    <x v="0"/>
  </r>
  <r>
    <s v="AX12905"/>
    <s v="ENX2089"/>
    <s v="A112"/>
    <s v="EMP1022"/>
    <s v="C1663"/>
    <d v="2021-02-23T00:00:00"/>
    <x v="89"/>
    <n v="4"/>
    <n v="667"/>
    <n v="387"/>
    <n v="61"/>
    <n v="95"/>
    <n v="644"/>
    <x v="30"/>
    <x v="14"/>
    <x v="200"/>
    <x v="0"/>
    <n v="10"/>
    <x v="1"/>
    <x v="0"/>
  </r>
  <r>
    <s v="AX12908"/>
    <s v="ENX2038"/>
    <s v="A118"/>
    <s v="EMP1002"/>
    <s v="C1336"/>
    <d v="2021-02-23T00:00:00"/>
    <x v="84"/>
    <n v="1"/>
    <n v="1380"/>
    <n v="1090"/>
    <n v="1473"/>
    <n v="2497"/>
    <n v="1224"/>
    <x v="15"/>
    <x v="3"/>
    <x v="183"/>
    <x v="6"/>
    <n v="11"/>
    <x v="1"/>
    <x v="0"/>
  </r>
  <r>
    <s v="AX12917"/>
    <s v="ENX2087"/>
    <s v="A137"/>
    <s v="EMP1022"/>
    <s v="C1756"/>
    <d v="2021-02-23T00:00:00"/>
    <x v="95"/>
    <n v="3"/>
    <n v="2464"/>
    <n v="1774"/>
    <n v="462"/>
    <n v="609"/>
    <n v="690"/>
    <x v="16"/>
    <x v="16"/>
    <x v="20"/>
    <x v="1"/>
    <n v="11"/>
    <x v="1"/>
    <x v="0"/>
  </r>
  <r>
    <s v="AX12928"/>
    <s v="ENX2057"/>
    <s v="A158"/>
    <s v="EMP1009"/>
    <s v="C1434"/>
    <d v="2021-02-23T00:00:00"/>
    <x v="78"/>
    <n v="1"/>
    <n v="400"/>
    <n v="208"/>
    <n v="1122"/>
    <n v="1368"/>
    <n v="1724"/>
    <x v="38"/>
    <x v="7"/>
    <x v="418"/>
    <x v="3"/>
    <n v="11"/>
    <x v="1"/>
    <x v="0"/>
  </r>
  <r>
    <s v="AX12930"/>
    <s v="ENX2059"/>
    <s v="A103"/>
    <s v="EMP1016"/>
    <s v="C1620"/>
    <d v="2021-02-23T00:00:00"/>
    <x v="97"/>
    <n v="3"/>
    <n v="290"/>
    <n v="200"/>
    <n v="5892"/>
    <n v="9988"/>
    <n v="689"/>
    <x v="39"/>
    <x v="11"/>
    <x v="240"/>
    <x v="0"/>
    <n v="11"/>
    <x v="1"/>
    <x v="0"/>
  </r>
  <r>
    <s v="AX12936"/>
    <s v="ENX2089"/>
    <s v="A116"/>
    <s v="EMP1010"/>
    <s v="C1357"/>
    <d v="2021-02-23T00:00:00"/>
    <x v="89"/>
    <n v="1"/>
    <n v="1812"/>
    <n v="1305"/>
    <n v="130"/>
    <n v="181"/>
    <n v="1140"/>
    <x v="50"/>
    <x v="4"/>
    <x v="336"/>
    <x v="4"/>
    <n v="11"/>
    <x v="1"/>
    <x v="0"/>
  </r>
  <r>
    <s v="AX12940"/>
    <s v="ENX2012"/>
    <s v="A132"/>
    <s v="EMP1042"/>
    <s v="C1773"/>
    <d v="2021-02-23T00:00:00"/>
    <x v="16"/>
    <n v="2"/>
    <n v="290"/>
    <n v="200"/>
    <n v="208"/>
    <n v="315"/>
    <n v="570"/>
    <x v="1"/>
    <x v="3"/>
    <x v="70"/>
    <x v="4"/>
    <n v="11"/>
    <x v="1"/>
    <x v="0"/>
  </r>
  <r>
    <s v="AX12942"/>
    <s v="ENX2022"/>
    <s v="A100"/>
    <s v="EMP1033"/>
    <s v="C1407"/>
    <d v="2021-02-23T00:00:00"/>
    <x v="27"/>
    <n v="1"/>
    <n v="637"/>
    <n v="389"/>
    <n v="872"/>
    <n v="1743"/>
    <n v="261"/>
    <x v="70"/>
    <x v="39"/>
    <x v="422"/>
    <x v="5"/>
    <n v="11"/>
    <x v="1"/>
    <x v="0"/>
  </r>
  <r>
    <s v="AX12949"/>
    <s v="ENX2067"/>
    <s v="A142"/>
    <s v="EMP1038"/>
    <s v="C1451"/>
    <d v="2021-02-23T00:00:00"/>
    <x v="30"/>
    <n v="4"/>
    <n v="637"/>
    <n v="389"/>
    <n v="1260"/>
    <n v="1752"/>
    <n v="344"/>
    <x v="28"/>
    <x v="39"/>
    <x v="360"/>
    <x v="5"/>
    <n v="11"/>
    <x v="1"/>
    <x v="0"/>
  </r>
  <r>
    <s v="AX12951"/>
    <s v="ENX2091"/>
    <s v="A152"/>
    <s v="EMP1041"/>
    <s v="C1073"/>
    <d v="2021-02-24T00:00:00"/>
    <x v="39"/>
    <n v="1"/>
    <n v="1725"/>
    <n v="1363"/>
    <n v="910"/>
    <n v="1598"/>
    <n v="972"/>
    <x v="29"/>
    <x v="11"/>
    <x v="597"/>
    <x v="4"/>
    <n v="9"/>
    <x v="1"/>
    <x v="0"/>
  </r>
  <r>
    <s v="AX12953"/>
    <s v="ENX2037"/>
    <s v="A146"/>
    <s v="EMP1011"/>
    <s v="C1442"/>
    <d v="2021-02-24T00:00:00"/>
    <x v="50"/>
    <n v="1"/>
    <n v="2497"/>
    <n v="1473"/>
    <n v="4455"/>
    <n v="6273"/>
    <n v="1149"/>
    <x v="14"/>
    <x v="39"/>
    <x v="149"/>
    <x v="0"/>
    <n v="10"/>
    <x v="1"/>
    <x v="0"/>
  </r>
  <r>
    <s v="AX12954"/>
    <s v="ENX2082"/>
    <s v="A173"/>
    <s v="EMP1010"/>
    <s v="C1138"/>
    <d v="2021-02-24T00:00:00"/>
    <x v="86"/>
    <n v="2"/>
    <n v="217"/>
    <n v="171"/>
    <n v="584"/>
    <n v="712"/>
    <n v="1106"/>
    <x v="24"/>
    <x v="12"/>
    <x v="745"/>
    <x v="1"/>
    <n v="10"/>
    <x v="1"/>
    <x v="0"/>
  </r>
  <r>
    <s v="AX12955"/>
    <s v="ENX2039"/>
    <s v="A172"/>
    <s v="EMP1004"/>
    <s v="C1011"/>
    <d v="2021-02-24T00:00:00"/>
    <x v="96"/>
    <n v="1"/>
    <n v="1566"/>
    <n v="1190"/>
    <n v="416"/>
    <n v="603"/>
    <n v="782"/>
    <x v="19"/>
    <x v="4"/>
    <x v="525"/>
    <x v="3"/>
    <n v="10"/>
    <x v="1"/>
    <x v="0"/>
  </r>
  <r>
    <s v="AX12963"/>
    <s v="ENX2013"/>
    <s v="A135"/>
    <s v="EMP1037"/>
    <s v="C1277"/>
    <d v="2021-02-24T00:00:00"/>
    <x v="70"/>
    <n v="1"/>
    <n v="1405"/>
    <n v="1054"/>
    <n v="387"/>
    <n v="667"/>
    <n v="495"/>
    <x v="58"/>
    <x v="33"/>
    <x v="281"/>
    <x v="1"/>
    <n v="10"/>
    <x v="1"/>
    <x v="0"/>
  </r>
  <r>
    <s v="AX12964"/>
    <s v="ENX2053"/>
    <s v="A135"/>
    <s v="EMP1038"/>
    <s v="C1578"/>
    <d v="2021-02-24T00:00:00"/>
    <x v="33"/>
    <n v="1"/>
    <n v="530"/>
    <n v="435"/>
    <n v="90"/>
    <n v="112"/>
    <n v="48"/>
    <x v="2"/>
    <x v="39"/>
    <x v="212"/>
    <x v="1"/>
    <n v="10"/>
    <x v="1"/>
    <x v="0"/>
  </r>
  <r>
    <s v="AX12965"/>
    <s v="ENX2091"/>
    <s v="A105"/>
    <s v="EMP1025"/>
    <s v="C1532"/>
    <d v="2021-02-24T00:00:00"/>
    <x v="39"/>
    <n v="2"/>
    <n v="392"/>
    <n v="255"/>
    <n v="3780"/>
    <n v="7556"/>
    <n v="2676"/>
    <x v="60"/>
    <x v="41"/>
    <x v="740"/>
    <x v="2"/>
    <n v="10"/>
    <x v="1"/>
    <x v="0"/>
  </r>
  <r>
    <s v="AX12966"/>
    <s v="ENX2003"/>
    <s v="A155"/>
    <s v="EMP1043"/>
    <s v="C1068"/>
    <d v="2021-02-24T00:00:00"/>
    <x v="22"/>
    <n v="4"/>
    <n v="1467"/>
    <n v="807"/>
    <n v="1365"/>
    <n v="2397"/>
    <n v="424"/>
    <x v="69"/>
    <x v="19"/>
    <x v="545"/>
    <x v="4"/>
    <n v="10"/>
    <x v="1"/>
    <x v="0"/>
  </r>
  <r>
    <s v="AX12967"/>
    <s v="ENX2005"/>
    <s v="A141"/>
    <s v="EMP1005"/>
    <s v="C1617"/>
    <d v="2021-02-24T00:00:00"/>
    <x v="79"/>
    <n v="1"/>
    <n v="530"/>
    <n v="435"/>
    <n v="270"/>
    <n v="336"/>
    <n v="792"/>
    <x v="44"/>
    <x v="12"/>
    <x v="240"/>
    <x v="6"/>
    <n v="10"/>
    <x v="1"/>
    <x v="0"/>
  </r>
  <r>
    <s v="AX12968"/>
    <s v="ENX2018"/>
    <s v="A114"/>
    <s v="EMP1013"/>
    <s v="C1113"/>
    <d v="2021-02-24T00:00:00"/>
    <x v="8"/>
    <n v="2"/>
    <n v="1743"/>
    <n v="872"/>
    <n v="1268"/>
    <n v="1760"/>
    <n v="331"/>
    <x v="16"/>
    <x v="19"/>
    <x v="444"/>
    <x v="6"/>
    <n v="10"/>
    <x v="1"/>
    <x v="0"/>
  </r>
  <r>
    <s v="AX12970"/>
    <s v="ENX2018"/>
    <s v="A156"/>
    <s v="EMP1001"/>
    <s v="C1030"/>
    <d v="2021-02-24T00:00:00"/>
    <x v="8"/>
    <n v="1"/>
    <n v="458"/>
    <n v="376"/>
    <n v="1788"/>
    <n v="2353"/>
    <n v="1674"/>
    <x v="21"/>
    <x v="32"/>
    <x v="718"/>
    <x v="2"/>
    <n v="10"/>
    <x v="1"/>
    <x v="0"/>
  </r>
  <r>
    <s v="AX12971"/>
    <s v="ENX2016"/>
    <s v="A113"/>
    <s v="EMP1024"/>
    <s v="C1720"/>
    <d v="2021-02-24T00:00:00"/>
    <x v="6"/>
    <n v="1"/>
    <n v="871"/>
    <n v="540"/>
    <n v="168"/>
    <n v="246"/>
    <n v="1839"/>
    <x v="32"/>
    <x v="35"/>
    <x v="422"/>
    <x v="1"/>
    <n v="11"/>
    <x v="1"/>
    <x v="0"/>
  </r>
  <r>
    <s v="AX12973"/>
    <s v="ENX2034"/>
    <s v="A140"/>
    <s v="EMP1019"/>
    <s v="C1152"/>
    <d v="2021-02-24T00:00:00"/>
    <x v="32"/>
    <n v="2"/>
    <n v="136"/>
    <n v="72"/>
    <n v="1397"/>
    <n v="1967"/>
    <n v="662"/>
    <x v="39"/>
    <x v="25"/>
    <x v="478"/>
    <x v="3"/>
    <n v="11"/>
    <x v="1"/>
    <x v="0"/>
  </r>
  <r>
    <s v="AX12974"/>
    <s v="ENX2020"/>
    <s v="A131"/>
    <s v="EMP1024"/>
    <s v="C1174"/>
    <d v="2021-02-24T00:00:00"/>
    <x v="18"/>
    <n v="2"/>
    <n v="1798"/>
    <n v="971"/>
    <n v="2380"/>
    <n v="3132"/>
    <n v="51"/>
    <x v="51"/>
    <x v="22"/>
    <x v="484"/>
    <x v="4"/>
    <n v="11"/>
    <x v="1"/>
    <x v="0"/>
  </r>
  <r>
    <s v="AX12975"/>
    <s v="ENX2060"/>
    <s v="A157"/>
    <s v="EMP1022"/>
    <s v="C1011"/>
    <d v="2021-02-24T00:00:00"/>
    <x v="73"/>
    <n v="3"/>
    <n v="368"/>
    <n v="269"/>
    <n v="291"/>
    <n v="378"/>
    <n v="383"/>
    <x v="28"/>
    <x v="29"/>
    <x v="174"/>
    <x v="5"/>
    <n v="11"/>
    <x v="1"/>
    <x v="0"/>
  </r>
  <r>
    <s v="AX12976"/>
    <s v="ENX2085"/>
    <s v="A145"/>
    <s v="EMP1006"/>
    <s v="C1137"/>
    <d v="2021-02-24T00:00:00"/>
    <x v="29"/>
    <n v="1"/>
    <n v="123"/>
    <n v="84"/>
    <n v="945"/>
    <n v="1889"/>
    <n v="297"/>
    <x v="68"/>
    <x v="38"/>
    <x v="319"/>
    <x v="6"/>
    <n v="11"/>
    <x v="1"/>
    <x v="0"/>
  </r>
  <r>
    <s v="AX12977"/>
    <s v="ENX2051"/>
    <s v="A132"/>
    <s v="EMP1022"/>
    <s v="C1000"/>
    <d v="2021-02-24T00:00:00"/>
    <x v="14"/>
    <n v="1"/>
    <n v="35"/>
    <n v="22"/>
    <n v="2582"/>
    <n v="4782"/>
    <n v="82"/>
    <x v="22"/>
    <x v="16"/>
    <x v="466"/>
    <x v="0"/>
    <n v="11"/>
    <x v="1"/>
    <x v="0"/>
  </r>
  <r>
    <s v="AX12979"/>
    <s v="ENX2007"/>
    <s v="A170"/>
    <s v="EMP1026"/>
    <s v="C1538"/>
    <d v="2021-02-24T00:00:00"/>
    <x v="63"/>
    <n v="3"/>
    <n v="637"/>
    <n v="389"/>
    <n v="255"/>
    <n v="392"/>
    <n v="1128"/>
    <x v="71"/>
    <x v="3"/>
    <x v="305"/>
    <x v="5"/>
    <n v="11"/>
    <x v="1"/>
    <x v="0"/>
  </r>
  <r>
    <s v="AX12981"/>
    <s v="ENX2093"/>
    <s v="A132"/>
    <s v="EMP1022"/>
    <s v="C1625"/>
    <d v="2021-02-24T00:00:00"/>
    <x v="99"/>
    <n v="1"/>
    <n v="817"/>
    <n v="409"/>
    <n v="1965"/>
    <n v="2396"/>
    <n v="286"/>
    <x v="9"/>
    <x v="1"/>
    <x v="627"/>
    <x v="1"/>
    <n v="11"/>
    <x v="1"/>
    <x v="0"/>
  </r>
  <r>
    <s v="AX12983"/>
    <s v="ENX2094"/>
    <s v="A108"/>
    <s v="EMP1009"/>
    <s v="C1232"/>
    <d v="2021-02-24T00:00:00"/>
    <x v="90"/>
    <n v="1"/>
    <n v="1566"/>
    <n v="1190"/>
    <n v="648"/>
    <n v="771"/>
    <n v="463"/>
    <x v="32"/>
    <x v="32"/>
    <x v="15"/>
    <x v="3"/>
    <n v="11"/>
    <x v="1"/>
    <x v="0"/>
  </r>
  <r>
    <s v="AX12987"/>
    <s v="ENX2049"/>
    <s v="A138"/>
    <s v="EMP1041"/>
    <s v="C1775"/>
    <d v="2021-02-24T00:00:00"/>
    <x v="58"/>
    <n v="3"/>
    <n v="545"/>
    <n v="425"/>
    <n v="408"/>
    <n v="504"/>
    <n v="824"/>
    <x v="5"/>
    <x v="18"/>
    <x v="469"/>
    <x v="2"/>
    <n v="11"/>
    <x v="1"/>
    <x v="0"/>
  </r>
  <r>
    <s v="AX12992"/>
    <s v="ENX2009"/>
    <s v="A157"/>
    <s v="EMP1044"/>
    <s v="C1198"/>
    <d v="2021-02-24T00:00:00"/>
    <x v="75"/>
    <n v="3"/>
    <n v="2464"/>
    <n v="1774"/>
    <n v="872"/>
    <n v="1743"/>
    <n v="452"/>
    <x v="39"/>
    <x v="20"/>
    <x v="599"/>
    <x v="0"/>
    <n v="11"/>
    <x v="1"/>
    <x v="0"/>
  </r>
  <r>
    <s v="AX12993"/>
    <s v="ENX2089"/>
    <s v="A144"/>
    <s v="EMP1009"/>
    <s v="C1539"/>
    <d v="2021-02-24T00:00:00"/>
    <x v="89"/>
    <n v="1"/>
    <n v="2141"/>
    <n v="1777"/>
    <n v="154"/>
    <n v="203"/>
    <n v="662"/>
    <x v="11"/>
    <x v="33"/>
    <x v="463"/>
    <x v="4"/>
    <n v="11"/>
    <x v="1"/>
    <x v="0"/>
  </r>
  <r>
    <s v="AX12994"/>
    <s v="ENX2078"/>
    <s v="A171"/>
    <s v="EMP1009"/>
    <s v="C1578"/>
    <d v="2021-02-24T00:00:00"/>
    <x v="66"/>
    <n v="4"/>
    <n v="2396"/>
    <n v="1965"/>
    <n v="1321"/>
    <n v="1972"/>
    <n v="261"/>
    <x v="63"/>
    <x v="9"/>
    <x v="163"/>
    <x v="2"/>
    <n v="12"/>
    <x v="1"/>
    <x v="0"/>
  </r>
  <r>
    <s v="AX12997"/>
    <s v="ENX2023"/>
    <s v="A106"/>
    <s v="EMP1041"/>
    <s v="C1344"/>
    <d v="2021-02-24T00:00:00"/>
    <x v="57"/>
    <n v="1"/>
    <n v="1351"/>
    <n v="1108"/>
    <n v="3753"/>
    <n v="4578"/>
    <n v="313"/>
    <x v="19"/>
    <x v="17"/>
    <x v="663"/>
    <x v="0"/>
    <n v="12"/>
    <x v="1"/>
    <x v="0"/>
  </r>
  <r>
    <s v="AX12998"/>
    <s v="ENX2056"/>
    <s v="A121"/>
    <s v="EMP1042"/>
    <s v="C1732"/>
    <d v="2021-02-25T00:00:00"/>
    <x v="64"/>
    <n v="1"/>
    <n v="392"/>
    <n v="255"/>
    <n v="682"/>
    <n v="1338"/>
    <n v="576"/>
    <x v="33"/>
    <x v="19"/>
    <x v="224"/>
    <x v="5"/>
    <n v="9"/>
    <x v="1"/>
    <x v="0"/>
  </r>
  <r>
    <s v="AX13001"/>
    <s v="ENX2059"/>
    <s v="A134"/>
    <s v="EMP1022"/>
    <s v="C1304"/>
    <d v="2021-02-25T00:00:00"/>
    <x v="97"/>
    <n v="1"/>
    <n v="1052"/>
    <n v="589"/>
    <n v="200"/>
    <n v="290"/>
    <n v="39"/>
    <x v="17"/>
    <x v="24"/>
    <x v="774"/>
    <x v="0"/>
    <n v="10"/>
    <x v="1"/>
    <x v="0"/>
  </r>
  <r>
    <s v="AX13003"/>
    <s v="ENX2035"/>
    <s v="A107"/>
    <s v="EMP1030"/>
    <s v="C1296"/>
    <d v="2021-02-25T00:00:00"/>
    <x v="26"/>
    <n v="2"/>
    <n v="2241"/>
    <n v="1367"/>
    <n v="1321"/>
    <n v="1972"/>
    <n v="447"/>
    <x v="15"/>
    <x v="21"/>
    <x v="34"/>
    <x v="5"/>
    <n v="11"/>
    <x v="1"/>
    <x v="0"/>
  </r>
  <r>
    <s v="AX13005"/>
    <s v="ENX2038"/>
    <s v="A127"/>
    <s v="EMP1030"/>
    <s v="C1444"/>
    <d v="2021-02-25T00:00:00"/>
    <x v="84"/>
    <n v="2"/>
    <n v="368"/>
    <n v="269"/>
    <n v="1044"/>
    <n v="1899"/>
    <n v="164"/>
    <x v="13"/>
    <x v="5"/>
    <x v="617"/>
    <x v="2"/>
    <n v="11"/>
    <x v="1"/>
    <x v="0"/>
  </r>
  <r>
    <s v="AX13006"/>
    <s v="ENX2065"/>
    <s v="A170"/>
    <s v="EMP1030"/>
    <s v="C1542"/>
    <d v="2021-02-25T00:00:00"/>
    <x v="56"/>
    <n v="3"/>
    <n v="826"/>
    <n v="562"/>
    <n v="2592"/>
    <n v="3084"/>
    <n v="651"/>
    <x v="33"/>
    <x v="1"/>
    <x v="138"/>
    <x v="0"/>
    <n v="11"/>
    <x v="1"/>
    <x v="0"/>
  </r>
  <r>
    <s v="AX13007"/>
    <s v="ENX2056"/>
    <s v="A104"/>
    <s v="EMP1043"/>
    <s v="C1123"/>
    <d v="2021-02-25T00:00:00"/>
    <x v="64"/>
    <n v="1"/>
    <n v="1338"/>
    <n v="682"/>
    <n v="1700"/>
    <n v="2180"/>
    <n v="1218"/>
    <x v="41"/>
    <x v="10"/>
    <x v="447"/>
    <x v="1"/>
    <n v="11"/>
    <x v="1"/>
    <x v="0"/>
  </r>
  <r>
    <s v="AX13014"/>
    <s v="ENX2094"/>
    <s v="A116"/>
    <s v="EMP1033"/>
    <s v="C1301"/>
    <d v="2021-02-25T00:00:00"/>
    <x v="90"/>
    <n v="3"/>
    <n v="871"/>
    <n v="540"/>
    <n v="3915"/>
    <n v="5436"/>
    <n v="26"/>
    <x v="19"/>
    <x v="4"/>
    <x v="27"/>
    <x v="6"/>
    <n v="11"/>
    <x v="1"/>
    <x v="0"/>
  </r>
  <r>
    <s v="AX13015"/>
    <s v="ENX2077"/>
    <s v="A160"/>
    <s v="EMP1010"/>
    <s v="C1134"/>
    <d v="2021-02-25T00:00:00"/>
    <x v="51"/>
    <n v="1"/>
    <n v="1367"/>
    <n v="984"/>
    <n v="4554"/>
    <n v="7230"/>
    <n v="265"/>
    <x v="15"/>
    <x v="21"/>
    <x v="412"/>
    <x v="4"/>
    <n v="11"/>
    <x v="1"/>
    <x v="0"/>
  </r>
  <r>
    <s v="AX13016"/>
    <s v="ENX2076"/>
    <s v="A110"/>
    <s v="EMP1036"/>
    <s v="C1688"/>
    <d v="2021-02-25T00:00:00"/>
    <x v="15"/>
    <n v="1"/>
    <n v="1467"/>
    <n v="807"/>
    <n v="435"/>
    <n v="530"/>
    <n v="1086"/>
    <x v="39"/>
    <x v="17"/>
    <x v="477"/>
    <x v="2"/>
    <n v="12"/>
    <x v="1"/>
    <x v="0"/>
  </r>
  <r>
    <s v="AX13020"/>
    <s v="ENX2090"/>
    <s v="A133"/>
    <s v="EMP1043"/>
    <s v="C1686"/>
    <d v="2021-02-25T00:00:00"/>
    <x v="55"/>
    <n v="4"/>
    <n v="458"/>
    <n v="376"/>
    <n v="616"/>
    <n v="812"/>
    <n v="248"/>
    <x v="26"/>
    <x v="19"/>
    <x v="668"/>
    <x v="4"/>
    <n v="12"/>
    <x v="1"/>
    <x v="0"/>
  </r>
  <r>
    <s v="AX13023"/>
    <s v="ENX2020"/>
    <s v="A104"/>
    <s v="EMP1003"/>
    <s v="C1070"/>
    <d v="2021-02-26T00:00:00"/>
    <x v="18"/>
    <n v="4"/>
    <n v="2391"/>
    <n v="1291"/>
    <n v="1965"/>
    <n v="2396"/>
    <n v="1130"/>
    <x v="55"/>
    <x v="19"/>
    <x v="647"/>
    <x v="3"/>
    <n v="10"/>
    <x v="1"/>
    <x v="0"/>
  </r>
  <r>
    <s v="AX13025"/>
    <s v="ENX2054"/>
    <s v="A100"/>
    <s v="EMP1020"/>
    <s v="C1775"/>
    <d v="2021-02-26T00:00:00"/>
    <x v="12"/>
    <n v="2"/>
    <n v="818"/>
    <n v="450"/>
    <n v="1301"/>
    <n v="1587"/>
    <n v="476"/>
    <x v="25"/>
    <x v="17"/>
    <x v="228"/>
    <x v="2"/>
    <n v="10"/>
    <x v="1"/>
    <x v="0"/>
  </r>
  <r>
    <s v="AX13027"/>
    <s v="ENX2060"/>
    <s v="A163"/>
    <s v="EMP1008"/>
    <s v="C1478"/>
    <d v="2021-02-26T00:00:00"/>
    <x v="73"/>
    <n v="3"/>
    <n v="1783"/>
    <n v="1516"/>
    <n v="1752"/>
    <n v="2739"/>
    <n v="322"/>
    <x v="72"/>
    <x v="28"/>
    <x v="244"/>
    <x v="0"/>
    <n v="10"/>
    <x v="1"/>
    <x v="0"/>
  </r>
  <r>
    <s v="AX13029"/>
    <s v="ENX2089"/>
    <s v="A168"/>
    <s v="EMP1038"/>
    <s v="C1162"/>
    <d v="2021-02-26T00:00:00"/>
    <x v="89"/>
    <n v="2"/>
    <n v="1638"/>
    <n v="1261"/>
    <n v="1484"/>
    <n v="2283"/>
    <n v="344"/>
    <x v="64"/>
    <x v="18"/>
    <x v="208"/>
    <x v="1"/>
    <n v="10"/>
    <x v="1"/>
    <x v="0"/>
  </r>
  <r>
    <s v="AX13030"/>
    <s v="ENX2036"/>
    <s v="A138"/>
    <s v="EMP1019"/>
    <s v="C1126"/>
    <d v="2021-02-26T00:00:00"/>
    <x v="1"/>
    <n v="3"/>
    <n v="2495"/>
    <n v="1896"/>
    <n v="2356"/>
    <n v="4208"/>
    <n v="87"/>
    <x v="33"/>
    <x v="19"/>
    <x v="676"/>
    <x v="3"/>
    <n v="10"/>
    <x v="1"/>
    <x v="0"/>
  </r>
  <r>
    <s v="AX13036"/>
    <s v="ENX2025"/>
    <s v="A112"/>
    <s v="EMP1028"/>
    <s v="C1098"/>
    <d v="2021-02-26T00:00:00"/>
    <x v="21"/>
    <n v="3"/>
    <n v="356"/>
    <n v="292"/>
    <n v="7584"/>
    <n v="9980"/>
    <n v="39"/>
    <x v="30"/>
    <x v="5"/>
    <x v="63"/>
    <x v="4"/>
    <n v="10"/>
    <x v="1"/>
    <x v="0"/>
  </r>
  <r>
    <s v="AX13043"/>
    <s v="ENX2010"/>
    <s v="A145"/>
    <s v="EMP1033"/>
    <s v="C1144"/>
    <d v="2021-02-26T00:00:00"/>
    <x v="43"/>
    <n v="3"/>
    <n v="217"/>
    <n v="171"/>
    <n v="816"/>
    <n v="1008"/>
    <n v="1532"/>
    <x v="73"/>
    <x v="35"/>
    <x v="535"/>
    <x v="1"/>
    <n v="11"/>
    <x v="1"/>
    <x v="0"/>
  </r>
  <r>
    <s v="AX13044"/>
    <s v="ENX2048"/>
    <s v="A110"/>
    <s v="EMP1032"/>
    <s v="C1533"/>
    <d v="2021-02-26T00:00:00"/>
    <x v="34"/>
    <n v="4"/>
    <n v="123"/>
    <n v="84"/>
    <n v="5452"/>
    <n v="6900"/>
    <n v="570"/>
    <x v="58"/>
    <x v="17"/>
    <x v="28"/>
    <x v="1"/>
    <n v="11"/>
    <x v="1"/>
    <x v="0"/>
  </r>
  <r>
    <s v="AX13049"/>
    <s v="ENX2043"/>
    <s v="A117"/>
    <s v="EMP1010"/>
    <s v="C1724"/>
    <d v="2021-02-26T00:00:00"/>
    <x v="11"/>
    <n v="1"/>
    <n v="584"/>
    <n v="420"/>
    <n v="5004"/>
    <n v="6104"/>
    <n v="2200"/>
    <x v="50"/>
    <x v="9"/>
    <x v="378"/>
    <x v="3"/>
    <n v="11"/>
    <x v="1"/>
    <x v="0"/>
  </r>
  <r>
    <s v="AX13052"/>
    <s v="ENX2048"/>
    <s v="A162"/>
    <s v="EMP1004"/>
    <s v="C1364"/>
    <d v="2021-02-26T00:00:00"/>
    <x v="34"/>
    <n v="4"/>
    <n v="2182"/>
    <n v="1200"/>
    <n v="4920"/>
    <n v="7132"/>
    <n v="993"/>
    <x v="0"/>
    <x v="17"/>
    <x v="389"/>
    <x v="5"/>
    <n v="11"/>
    <x v="1"/>
    <x v="0"/>
  </r>
  <r>
    <s v="AX13054"/>
    <s v="ENX2087"/>
    <s v="A119"/>
    <s v="EMP1010"/>
    <s v="C1043"/>
    <d v="2021-02-26T00:00:00"/>
    <x v="95"/>
    <n v="1"/>
    <n v="1582"/>
    <n v="1234"/>
    <n v="962"/>
    <n v="1414"/>
    <n v="690"/>
    <x v="39"/>
    <x v="23"/>
    <x v="263"/>
    <x v="5"/>
    <n v="11"/>
    <x v="1"/>
    <x v="0"/>
  </r>
  <r>
    <s v="AX13058"/>
    <s v="ENX2009"/>
    <s v="A164"/>
    <s v="EMP1010"/>
    <s v="C1252"/>
    <d v="2021-02-27T00:00:00"/>
    <x v="75"/>
    <n v="1"/>
    <n v="799"/>
    <n v="455"/>
    <n v="561"/>
    <n v="684"/>
    <n v="565"/>
    <x v="44"/>
    <x v="22"/>
    <x v="646"/>
    <x v="3"/>
    <n v="9"/>
    <x v="1"/>
    <x v="0"/>
  </r>
  <r>
    <s v="AX13060"/>
    <s v="ENX2099"/>
    <s v="A149"/>
    <s v="EMP1041"/>
    <s v="C1284"/>
    <d v="2021-02-27T00:00:00"/>
    <x v="52"/>
    <n v="1"/>
    <n v="368"/>
    <n v="294"/>
    <n v="1230"/>
    <n v="1783"/>
    <n v="285"/>
    <x v="46"/>
    <x v="18"/>
    <x v="402"/>
    <x v="5"/>
    <n v="10"/>
    <x v="1"/>
    <x v="0"/>
  </r>
  <r>
    <s v="AX13066"/>
    <s v="ENX2096"/>
    <s v="A162"/>
    <s v="EMP1032"/>
    <s v="C1367"/>
    <d v="2021-02-27T00:00:00"/>
    <x v="36"/>
    <n v="3"/>
    <n v="530"/>
    <n v="424"/>
    <n v="420"/>
    <n v="584"/>
    <n v="1014"/>
    <x v="66"/>
    <x v="5"/>
    <x v="323"/>
    <x v="3"/>
    <n v="10"/>
    <x v="1"/>
    <x v="0"/>
  </r>
  <r>
    <s v="AX13070"/>
    <s v="ENX2001"/>
    <s v="A112"/>
    <s v="EMP1025"/>
    <s v="C1215"/>
    <d v="2021-02-27T00:00:00"/>
    <x v="93"/>
    <n v="2"/>
    <n v="2294"/>
    <n v="1399"/>
    <n v="2421"/>
    <n v="4401"/>
    <n v="1380"/>
    <x v="32"/>
    <x v="12"/>
    <x v="544"/>
    <x v="3"/>
    <n v="10"/>
    <x v="1"/>
    <x v="0"/>
  </r>
  <r>
    <s v="AX13072"/>
    <s v="ENX2050"/>
    <s v="A141"/>
    <s v="EMP1038"/>
    <s v="C1034"/>
    <d v="2021-02-27T00:00:00"/>
    <x v="44"/>
    <n v="1"/>
    <n v="2141"/>
    <n v="1777"/>
    <n v="584"/>
    <n v="913"/>
    <n v="1212"/>
    <x v="51"/>
    <x v="7"/>
    <x v="38"/>
    <x v="0"/>
    <n v="10"/>
    <x v="1"/>
    <x v="0"/>
  </r>
  <r>
    <s v="AX13076"/>
    <s v="ENX2078"/>
    <s v="A125"/>
    <s v="EMP1009"/>
    <s v="C1418"/>
    <d v="2021-02-27T00:00:00"/>
    <x v="66"/>
    <n v="1"/>
    <n v="1783"/>
    <n v="1516"/>
    <n v="291"/>
    <n v="378"/>
    <n v="689"/>
    <x v="45"/>
    <x v="5"/>
    <x v="326"/>
    <x v="2"/>
    <n v="10"/>
    <x v="1"/>
    <x v="0"/>
  </r>
  <r>
    <s v="AX13077"/>
    <s v="ENX2053"/>
    <s v="A124"/>
    <s v="EMP1041"/>
    <s v="C1655"/>
    <d v="2021-02-27T00:00:00"/>
    <x v="33"/>
    <n v="1"/>
    <n v="2396"/>
    <n v="1965"/>
    <n v="61"/>
    <n v="95"/>
    <n v="138"/>
    <x v="72"/>
    <x v="4"/>
    <x v="23"/>
    <x v="3"/>
    <n v="11"/>
    <x v="1"/>
    <x v="0"/>
  </r>
  <r>
    <s v="AX13078"/>
    <s v="ENX2001"/>
    <s v="A172"/>
    <s v="EMP1040"/>
    <s v="C1709"/>
    <d v="2021-02-27T00:00:00"/>
    <x v="93"/>
    <n v="1"/>
    <n v="1889"/>
    <n v="945"/>
    <n v="296"/>
    <n v="502"/>
    <n v="561"/>
    <x v="46"/>
    <x v="30"/>
    <x v="402"/>
    <x v="3"/>
    <n v="11"/>
    <x v="1"/>
    <x v="0"/>
  </r>
  <r>
    <s v="AX13081"/>
    <s v="ENX2038"/>
    <s v="A125"/>
    <s v="EMP1023"/>
    <s v="C1455"/>
    <d v="2021-02-27T00:00:00"/>
    <x v="84"/>
    <n v="1"/>
    <n v="1467"/>
    <n v="807"/>
    <n v="832"/>
    <n v="1206"/>
    <n v="509"/>
    <x v="38"/>
    <x v="11"/>
    <x v="134"/>
    <x v="3"/>
    <n v="11"/>
    <x v="1"/>
    <x v="0"/>
  </r>
  <r>
    <s v="AX13082"/>
    <s v="ENX2094"/>
    <s v="A118"/>
    <s v="EMP1018"/>
    <s v="C1223"/>
    <d v="2021-02-27T00:00:00"/>
    <x v="90"/>
    <n v="2"/>
    <n v="1338"/>
    <n v="682"/>
    <n v="2756"/>
    <n v="3774"/>
    <n v="782"/>
    <x v="41"/>
    <x v="3"/>
    <x v="234"/>
    <x v="5"/>
    <n v="11"/>
    <x v="1"/>
    <x v="0"/>
  </r>
  <r>
    <s v="AX13084"/>
    <s v="ENX2030"/>
    <s v="A127"/>
    <s v="EMP1016"/>
    <s v="C1057"/>
    <d v="2021-02-27T00:00:00"/>
    <x v="80"/>
    <n v="1"/>
    <n v="818"/>
    <n v="450"/>
    <n v="154"/>
    <n v="203"/>
    <n v="313"/>
    <x v="0"/>
    <x v="42"/>
    <x v="649"/>
    <x v="6"/>
    <n v="11"/>
    <x v="1"/>
    <x v="0"/>
  </r>
  <r>
    <s v="AX13085"/>
    <s v="ENX2089"/>
    <s v="A126"/>
    <s v="EMP1014"/>
    <s v="C1081"/>
    <d v="2021-02-27T00:00:00"/>
    <x v="89"/>
    <n v="2"/>
    <n v="2182"/>
    <n v="1200"/>
    <n v="4760"/>
    <n v="6264"/>
    <n v="561"/>
    <x v="67"/>
    <x v="41"/>
    <x v="265"/>
    <x v="6"/>
    <n v="12"/>
    <x v="1"/>
    <x v="0"/>
  </r>
  <r>
    <s v="AX13086"/>
    <s v="ENX2067"/>
    <s v="A109"/>
    <s v="EMP1017"/>
    <s v="C1785"/>
    <d v="2021-02-27T00:00:00"/>
    <x v="30"/>
    <n v="1"/>
    <n v="181"/>
    <n v="130"/>
    <n v="130"/>
    <n v="181"/>
    <n v="1564"/>
    <x v="30"/>
    <x v="18"/>
    <x v="759"/>
    <x v="5"/>
    <n v="12"/>
    <x v="1"/>
    <x v="0"/>
  </r>
  <r>
    <s v="AX13087"/>
    <s v="ENX2093"/>
    <s v="A156"/>
    <s v="EMP1000"/>
    <s v="C1779"/>
    <d v="2021-02-27T00:00:00"/>
    <x v="99"/>
    <n v="4"/>
    <n v="1278"/>
    <n v="665"/>
    <n v="1321"/>
    <n v="1972"/>
    <n v="855"/>
    <x v="59"/>
    <x v="35"/>
    <x v="184"/>
    <x v="6"/>
    <n v="12"/>
    <x v="1"/>
    <x v="0"/>
  </r>
  <r>
    <s v="AX13091"/>
    <s v="ENX2027"/>
    <s v="A157"/>
    <s v="EMP1001"/>
    <s v="C1036"/>
    <d v="2021-02-28T00:00:00"/>
    <x v="19"/>
    <n v="1"/>
    <n v="1635"/>
    <n v="1046"/>
    <n v="5004"/>
    <n v="6104"/>
    <n v="1178"/>
    <x v="53"/>
    <x v="32"/>
    <x v="732"/>
    <x v="3"/>
    <n v="9"/>
    <x v="1"/>
    <x v="0"/>
  </r>
  <r>
    <s v="AX13098"/>
    <s v="ENX2068"/>
    <s v="A117"/>
    <s v="EMP1006"/>
    <s v="C1716"/>
    <d v="2021-02-28T00:00:00"/>
    <x v="20"/>
    <n v="1"/>
    <n v="502"/>
    <n v="296"/>
    <n v="2590"/>
    <n v="3278"/>
    <n v="412"/>
    <x v="39"/>
    <x v="11"/>
    <x v="345"/>
    <x v="3"/>
    <n v="10"/>
    <x v="1"/>
    <x v="0"/>
  </r>
  <r>
    <s v="AX13100"/>
    <s v="ENX2091"/>
    <s v="A126"/>
    <s v="EMP1032"/>
    <s v="C1488"/>
    <d v="2021-02-28T00:00:00"/>
    <x v="39"/>
    <n v="2"/>
    <n v="1725"/>
    <n v="1363"/>
    <n v="1968"/>
    <n v="2734"/>
    <n v="246"/>
    <x v="62"/>
    <x v="30"/>
    <x v="703"/>
    <x v="0"/>
    <n v="10"/>
    <x v="1"/>
    <x v="0"/>
  </r>
  <r>
    <s v="AX13103"/>
    <s v="ENX2036"/>
    <s v="A100"/>
    <s v="EMP1010"/>
    <s v="C1714"/>
    <d v="2021-02-28T00:00:00"/>
    <x v="1"/>
    <n v="3"/>
    <n v="603"/>
    <n v="416"/>
    <n v="3930"/>
    <n v="4792"/>
    <n v="782"/>
    <x v="58"/>
    <x v="33"/>
    <x v="366"/>
    <x v="2"/>
    <n v="10"/>
    <x v="1"/>
    <x v="0"/>
  </r>
  <r>
    <s v="AX13105"/>
    <s v="ENX2074"/>
    <s v="A126"/>
    <s v="EMP1012"/>
    <s v="C1774"/>
    <d v="2021-02-28T00:00:00"/>
    <x v="41"/>
    <n v="1"/>
    <n v="800"/>
    <n v="536"/>
    <n v="1076"/>
    <n v="1472"/>
    <n v="13"/>
    <x v="10"/>
    <x v="20"/>
    <x v="695"/>
    <x v="3"/>
    <n v="10"/>
    <x v="1"/>
    <x v="0"/>
  </r>
  <r>
    <s v="AX13107"/>
    <s v="ENX2065"/>
    <s v="A125"/>
    <s v="EMP1043"/>
    <s v="C1138"/>
    <d v="2021-02-28T00:00:00"/>
    <x v="56"/>
    <n v="3"/>
    <n v="1638"/>
    <n v="1261"/>
    <n v="395"/>
    <n v="556"/>
    <n v="534"/>
    <x v="28"/>
    <x v="38"/>
    <x v="284"/>
    <x v="3"/>
    <n v="11"/>
    <x v="1"/>
    <x v="0"/>
  </r>
  <r>
    <s v="AX13109"/>
    <s v="ENX2070"/>
    <s v="A151"/>
    <s v="EMP1029"/>
    <s v="C1153"/>
    <d v="2021-02-28T00:00:00"/>
    <x v="40"/>
    <n v="3"/>
    <n v="2283"/>
    <n v="1484"/>
    <n v="1185"/>
    <n v="1668"/>
    <n v="351"/>
    <x v="5"/>
    <x v="37"/>
    <x v="214"/>
    <x v="0"/>
    <n v="11"/>
    <x v="1"/>
    <x v="0"/>
  </r>
  <r>
    <s v="AX13115"/>
    <s v="ENX2002"/>
    <s v="A116"/>
    <s v="EMP1019"/>
    <s v="C1433"/>
    <d v="2021-02-28T00:00:00"/>
    <x v="100"/>
    <n v="1"/>
    <n v="1638"/>
    <n v="1261"/>
    <n v="4554"/>
    <n v="7230"/>
    <n v="374"/>
    <x v="64"/>
    <x v="15"/>
    <x v="232"/>
    <x v="6"/>
    <n v="11"/>
    <x v="1"/>
    <x v="0"/>
  </r>
  <r>
    <s v="AX13119"/>
    <s v="ENX2036"/>
    <s v="A173"/>
    <s v="EMP1003"/>
    <s v="C1252"/>
    <d v="2021-02-28T00:00:00"/>
    <x v="1"/>
    <n v="2"/>
    <n v="1522"/>
    <n v="791"/>
    <n v="945"/>
    <n v="1889"/>
    <n v="384"/>
    <x v="19"/>
    <x v="39"/>
    <x v="123"/>
    <x v="6"/>
    <n v="11"/>
    <x v="1"/>
    <x v="0"/>
  </r>
  <r>
    <s v="AX13121"/>
    <s v="ENX2001"/>
    <s v="A110"/>
    <s v="EMP1001"/>
    <s v="C1561"/>
    <d v="2021-02-28T00:00:00"/>
    <x v="93"/>
    <n v="3"/>
    <n v="217"/>
    <n v="171"/>
    <n v="1260"/>
    <n v="1752"/>
    <n v="1053"/>
    <x v="42"/>
    <x v="20"/>
    <x v="799"/>
    <x v="1"/>
    <n v="11"/>
    <x v="1"/>
    <x v="0"/>
  </r>
  <r>
    <s v="AX13126"/>
    <s v="ENX2033"/>
    <s v="A172"/>
    <s v="EMP1032"/>
    <s v="C1512"/>
    <d v="2021-02-28T00:00:00"/>
    <x v="76"/>
    <n v="4"/>
    <n v="1500"/>
    <n v="900"/>
    <n v="1485"/>
    <n v="2091"/>
    <n v="275"/>
    <x v="30"/>
    <x v="18"/>
    <x v="636"/>
    <x v="6"/>
    <n v="12"/>
    <x v="1"/>
    <x v="0"/>
  </r>
  <r>
    <s v="AX13132"/>
    <s v="ENX2090"/>
    <s v="A126"/>
    <s v="EMP1024"/>
    <s v="C1701"/>
    <d v="2021-02-28T00:00:00"/>
    <x v="55"/>
    <n v="1"/>
    <n v="2091"/>
    <n v="1485"/>
    <n v="791"/>
    <n v="1522"/>
    <n v="204"/>
    <x v="43"/>
    <x v="6"/>
    <x v="516"/>
    <x v="6"/>
    <n v="12"/>
    <x v="1"/>
    <x v="0"/>
  </r>
  <r>
    <s v="AX13138"/>
    <s v="ENX2100"/>
    <s v="A168"/>
    <s v="EMP1007"/>
    <s v="C1728"/>
    <d v="2021-02-28T00:00:00"/>
    <x v="28"/>
    <n v="2"/>
    <n v="818"/>
    <n v="450"/>
    <n v="520"/>
    <n v="724"/>
    <n v="192"/>
    <x v="55"/>
    <x v="8"/>
    <x v="213"/>
    <x v="2"/>
    <n v="12"/>
    <x v="1"/>
    <x v="0"/>
  </r>
  <r>
    <s v="AX13140"/>
    <s v="ENX2055"/>
    <s v="A136"/>
    <s v="EMP1043"/>
    <s v="C1173"/>
    <d v="2021-02-28T00:00:00"/>
    <x v="71"/>
    <n v="2"/>
    <n v="1351"/>
    <n v="1108"/>
    <n v="1432"/>
    <n v="2384"/>
    <n v="431"/>
    <x v="62"/>
    <x v="11"/>
    <x v="773"/>
    <x v="3"/>
    <n v="12"/>
    <x v="1"/>
    <x v="0"/>
  </r>
  <r>
    <s v="AX13143"/>
    <s v="ENX2029"/>
    <s v="A120"/>
    <s v="EMP1040"/>
    <s v="C1078"/>
    <d v="2021-02-28T00:00:00"/>
    <x v="3"/>
    <n v="2"/>
    <n v="217"/>
    <n v="171"/>
    <n v="5596"/>
    <n v="9176"/>
    <n v="644"/>
    <x v="10"/>
    <x v="11"/>
    <x v="119"/>
    <x v="3"/>
    <n v="12"/>
    <x v="1"/>
    <x v="0"/>
  </r>
  <r>
    <s v="AX13144"/>
    <s v="ENX2053"/>
    <s v="A172"/>
    <s v="EMP1017"/>
    <s v="C1714"/>
    <d v="2021-03-01T00:00:00"/>
    <x v="33"/>
    <n v="1"/>
    <n v="913"/>
    <n v="584"/>
    <n v="2913"/>
    <n v="4482"/>
    <n v="689"/>
    <x v="27"/>
    <x v="38"/>
    <x v="434"/>
    <x v="4"/>
    <n v="10"/>
    <x v="2"/>
    <x v="0"/>
  </r>
  <r>
    <s v="AX13154"/>
    <s v="ENX2026"/>
    <s v="A130"/>
    <s v="EMP1016"/>
    <s v="C1647"/>
    <d v="2021-03-01T00:00:00"/>
    <x v="74"/>
    <n v="4"/>
    <n v="315"/>
    <n v="208"/>
    <n v="237"/>
    <n v="381"/>
    <n v="48"/>
    <x v="61"/>
    <x v="35"/>
    <x v="45"/>
    <x v="5"/>
    <n v="10"/>
    <x v="2"/>
    <x v="0"/>
  </r>
  <r>
    <s v="AX13156"/>
    <s v="ENX2080"/>
    <s v="A118"/>
    <s v="EMP1013"/>
    <s v="C1800"/>
    <d v="2021-03-01T00:00:00"/>
    <x v="37"/>
    <n v="2"/>
    <n v="1708"/>
    <n v="871"/>
    <n v="1074"/>
    <n v="1788"/>
    <n v="322"/>
    <x v="14"/>
    <x v="1"/>
    <x v="542"/>
    <x v="6"/>
    <n v="10"/>
    <x v="2"/>
    <x v="0"/>
  </r>
  <r>
    <s v="AX13158"/>
    <s v="ENX2010"/>
    <s v="A165"/>
    <s v="EMP1006"/>
    <s v="C1780"/>
    <d v="2021-03-01T00:00:00"/>
    <x v="43"/>
    <n v="1"/>
    <n v="95"/>
    <n v="61"/>
    <n v="4455"/>
    <n v="6273"/>
    <n v="248"/>
    <x v="5"/>
    <x v="27"/>
    <x v="265"/>
    <x v="2"/>
    <n v="10"/>
    <x v="2"/>
    <x v="0"/>
  </r>
  <r>
    <s v="AX13162"/>
    <s v="ENX2099"/>
    <s v="A121"/>
    <s v="EMP1014"/>
    <s v="C1464"/>
    <d v="2021-03-01T00:00:00"/>
    <x v="52"/>
    <n v="3"/>
    <n v="596"/>
    <n v="358"/>
    <n v="1108"/>
    <n v="1351"/>
    <n v="275"/>
    <x v="36"/>
    <x v="7"/>
    <x v="487"/>
    <x v="3"/>
    <n v="10"/>
    <x v="2"/>
    <x v="0"/>
  </r>
  <r>
    <s v="AX13163"/>
    <s v="ENX2024"/>
    <s v="A138"/>
    <s v="EMP1029"/>
    <s v="C1077"/>
    <d v="2021-03-01T00:00:00"/>
    <x v="2"/>
    <n v="1"/>
    <n v="1467"/>
    <n v="807"/>
    <n v="2514"/>
    <n v="3309"/>
    <n v="2070"/>
    <x v="41"/>
    <x v="13"/>
    <x v="139"/>
    <x v="3"/>
    <n v="10"/>
    <x v="2"/>
    <x v="0"/>
  </r>
  <r>
    <s v="AX13164"/>
    <s v="ENX2071"/>
    <s v="A136"/>
    <s v="EMP1029"/>
    <s v="C1194"/>
    <d v="2021-03-01T00:00:00"/>
    <x v="92"/>
    <n v="1"/>
    <n v="123"/>
    <n v="84"/>
    <n v="1995"/>
    <n v="3834"/>
    <n v="463"/>
    <x v="18"/>
    <x v="7"/>
    <x v="467"/>
    <x v="2"/>
    <n v="10"/>
    <x v="2"/>
    <x v="0"/>
  </r>
  <r>
    <s v="AX13171"/>
    <s v="ENX2097"/>
    <s v="A157"/>
    <s v="EMP1012"/>
    <s v="C1056"/>
    <d v="2021-03-01T00:00:00"/>
    <x v="0"/>
    <n v="1"/>
    <n v="458"/>
    <n v="376"/>
    <n v="732"/>
    <n v="1077"/>
    <n v="49"/>
    <x v="12"/>
    <x v="9"/>
    <x v="311"/>
    <x v="4"/>
    <n v="10"/>
    <x v="2"/>
    <x v="0"/>
  </r>
  <r>
    <s v="AX13173"/>
    <s v="ENX2092"/>
    <s v="A122"/>
    <s v="EMP1039"/>
    <s v="C1601"/>
    <d v="2021-03-01T00:00:00"/>
    <x v="87"/>
    <n v="1"/>
    <n v="2353"/>
    <n v="1788"/>
    <n v="624"/>
    <n v="945"/>
    <n v="447"/>
    <x v="16"/>
    <x v="23"/>
    <x v="577"/>
    <x v="6"/>
    <n v="10"/>
    <x v="2"/>
    <x v="0"/>
  </r>
  <r>
    <s v="AX13176"/>
    <s v="ENX2087"/>
    <s v="A108"/>
    <s v="EMP1021"/>
    <s v="C1138"/>
    <d v="2021-03-01T00:00:00"/>
    <x v="95"/>
    <n v="1"/>
    <n v="2257"/>
    <n v="1535"/>
    <n v="171"/>
    <n v="217"/>
    <n v="344"/>
    <x v="22"/>
    <x v="34"/>
    <x v="608"/>
    <x v="4"/>
    <n v="10"/>
    <x v="2"/>
    <x v="0"/>
  </r>
  <r>
    <s v="AX13179"/>
    <s v="ENX2057"/>
    <s v="A106"/>
    <s v="EMP1021"/>
    <s v="C1014"/>
    <d v="2021-03-01T00:00:00"/>
    <x v="78"/>
    <n v="1"/>
    <n v="2182"/>
    <n v="1200"/>
    <n v="3702"/>
    <n v="4746"/>
    <n v="3580"/>
    <x v="40"/>
    <x v="16"/>
    <x v="511"/>
    <x v="1"/>
    <n v="11"/>
    <x v="2"/>
    <x v="0"/>
  </r>
  <r>
    <s v="AX13188"/>
    <s v="ENX2097"/>
    <s v="A116"/>
    <s v="EMP1029"/>
    <s v="C1044"/>
    <d v="2021-03-01T00:00:00"/>
    <x v="0"/>
    <n v="1"/>
    <n v="1178"/>
    <n v="683"/>
    <n v="871"/>
    <n v="1708"/>
    <n v="1659"/>
    <x v="18"/>
    <x v="33"/>
    <x v="186"/>
    <x v="4"/>
    <n v="11"/>
    <x v="2"/>
    <x v="0"/>
  </r>
  <r>
    <s v="AX13190"/>
    <s v="ENX2058"/>
    <s v="A146"/>
    <s v="EMP1035"/>
    <s v="C1292"/>
    <d v="2021-03-01T00:00:00"/>
    <x v="53"/>
    <n v="1"/>
    <n v="1889"/>
    <n v="945"/>
    <n v="2536"/>
    <n v="3520"/>
    <n v="782"/>
    <x v="28"/>
    <x v="34"/>
    <x v="222"/>
    <x v="4"/>
    <n v="11"/>
    <x v="2"/>
    <x v="0"/>
  </r>
  <r>
    <s v="AX13192"/>
    <s v="ENX2079"/>
    <s v="A147"/>
    <s v="EMP1028"/>
    <s v="C1371"/>
    <d v="2021-03-01T00:00:00"/>
    <x v="9"/>
    <n v="3"/>
    <n v="1022"/>
    <n v="818"/>
    <n v="786"/>
    <n v="947"/>
    <n v="871"/>
    <x v="9"/>
    <x v="5"/>
    <x v="657"/>
    <x v="5"/>
    <n v="11"/>
    <x v="2"/>
    <x v="0"/>
  </r>
  <r>
    <s v="AX13194"/>
    <s v="ENX2014"/>
    <s v="A111"/>
    <s v="EMP1044"/>
    <s v="C1382"/>
    <d v="2021-03-01T00:00:00"/>
    <x v="67"/>
    <n v="1"/>
    <n v="1582"/>
    <n v="1234"/>
    <n v="683"/>
    <n v="1119"/>
    <n v="345"/>
    <x v="13"/>
    <x v="17"/>
    <x v="582"/>
    <x v="1"/>
    <n v="11"/>
    <x v="2"/>
    <x v="0"/>
  </r>
  <r>
    <s v="AX13197"/>
    <s v="ENX2098"/>
    <s v="A131"/>
    <s v="EMP1041"/>
    <s v="C1103"/>
    <d v="2021-03-01T00:00:00"/>
    <x v="69"/>
    <n v="1"/>
    <n v="1708"/>
    <n v="871"/>
    <n v="945"/>
    <n v="1889"/>
    <n v="383"/>
    <x v="48"/>
    <x v="25"/>
    <x v="312"/>
    <x v="1"/>
    <n v="11"/>
    <x v="2"/>
    <x v="0"/>
  </r>
  <r>
    <s v="AX13199"/>
    <s v="ENX2082"/>
    <s v="A106"/>
    <s v="EMP1003"/>
    <s v="C1543"/>
    <d v="2021-03-01T00:00:00"/>
    <x v="86"/>
    <n v="1"/>
    <n v="2141"/>
    <n v="1777"/>
    <n v="2835"/>
    <n v="5667"/>
    <n v="722"/>
    <x v="67"/>
    <x v="32"/>
    <x v="408"/>
    <x v="3"/>
    <n v="11"/>
    <x v="2"/>
    <x v="0"/>
  </r>
  <r>
    <s v="AX13204"/>
    <s v="ENX2013"/>
    <s v="A116"/>
    <s v="EMP1020"/>
    <s v="C1706"/>
    <d v="2021-03-01T00:00:00"/>
    <x v="70"/>
    <n v="1"/>
    <n v="818"/>
    <n v="450"/>
    <n v="1366"/>
    <n v="2238"/>
    <n v="49"/>
    <x v="29"/>
    <x v="11"/>
    <x v="592"/>
    <x v="6"/>
    <n v="12"/>
    <x v="2"/>
    <x v="0"/>
  </r>
  <r>
    <s v="AX13207"/>
    <s v="ENX2046"/>
    <s v="A124"/>
    <s v="EMP1042"/>
    <s v="C1308"/>
    <d v="2021-03-02T00:00:00"/>
    <x v="38"/>
    <n v="1"/>
    <n v="1405"/>
    <n v="1054"/>
    <n v="510"/>
    <n v="784"/>
    <n v="1149"/>
    <x v="39"/>
    <x v="6"/>
    <x v="724"/>
    <x v="4"/>
    <n v="10"/>
    <x v="2"/>
    <x v="0"/>
  </r>
  <r>
    <s v="AX13211"/>
    <s v="ENX2095"/>
    <s v="A171"/>
    <s v="EMP1004"/>
    <s v="C1368"/>
    <d v="2021-03-02T00:00:00"/>
    <x v="42"/>
    <n v="3"/>
    <n v="2257"/>
    <n v="1535"/>
    <n v="269"/>
    <n v="368"/>
    <n v="22"/>
    <x v="62"/>
    <x v="13"/>
    <x v="367"/>
    <x v="0"/>
    <n v="10"/>
    <x v="2"/>
    <x v="0"/>
  </r>
  <r>
    <s v="AX13212"/>
    <s v="ENX2062"/>
    <s v="A132"/>
    <s v="EMP1021"/>
    <s v="C1706"/>
    <d v="2021-03-02T00:00:00"/>
    <x v="91"/>
    <n v="1"/>
    <n v="530"/>
    <n v="424"/>
    <n v="534"/>
    <n v="847"/>
    <n v="329"/>
    <x v="34"/>
    <x v="35"/>
    <x v="310"/>
    <x v="2"/>
    <n v="10"/>
    <x v="2"/>
    <x v="0"/>
  </r>
  <r>
    <s v="AX13214"/>
    <s v="ENX2006"/>
    <s v="A137"/>
    <s v="EMP1026"/>
    <s v="C1125"/>
    <d v="2021-03-02T00:00:00"/>
    <x v="68"/>
    <n v="3"/>
    <n v="127"/>
    <n v="79"/>
    <n v="3201"/>
    <n v="5427"/>
    <n v="99"/>
    <x v="11"/>
    <x v="22"/>
    <x v="615"/>
    <x v="5"/>
    <n v="10"/>
    <x v="2"/>
    <x v="0"/>
  </r>
  <r>
    <s v="AX13220"/>
    <s v="ENX2062"/>
    <s v="A173"/>
    <s v="EMP1026"/>
    <s v="C1629"/>
    <d v="2021-03-02T00:00:00"/>
    <x v="91"/>
    <n v="3"/>
    <n v="502"/>
    <n v="296"/>
    <n v="269"/>
    <n v="368"/>
    <n v="280"/>
    <x v="61"/>
    <x v="21"/>
    <x v="695"/>
    <x v="6"/>
    <n v="10"/>
    <x v="2"/>
    <x v="0"/>
  </r>
  <r>
    <s v="AX13221"/>
    <s v="ENX2026"/>
    <s v="A145"/>
    <s v="EMP1009"/>
    <s v="C1543"/>
    <d v="2021-03-02T00:00:00"/>
    <x v="74"/>
    <n v="3"/>
    <n v="530"/>
    <n v="424"/>
    <n v="832"/>
    <n v="1260"/>
    <n v="990"/>
    <x v="68"/>
    <x v="22"/>
    <x v="487"/>
    <x v="1"/>
    <n v="10"/>
    <x v="2"/>
    <x v="0"/>
  </r>
  <r>
    <s v="AX13223"/>
    <s v="ENX2086"/>
    <s v="A155"/>
    <s v="EMP1037"/>
    <s v="C1078"/>
    <d v="2021-03-02T00:00:00"/>
    <x v="94"/>
    <n v="3"/>
    <n v="2182"/>
    <n v="1200"/>
    <n v="1443"/>
    <n v="1826"/>
    <n v="871"/>
    <x v="6"/>
    <x v="6"/>
    <x v="617"/>
    <x v="4"/>
    <n v="10"/>
    <x v="2"/>
    <x v="0"/>
  </r>
  <r>
    <s v="AX13225"/>
    <s v="ENX2099"/>
    <s v="A167"/>
    <s v="EMP1018"/>
    <s v="C1333"/>
    <d v="2021-03-02T00:00:00"/>
    <x v="52"/>
    <n v="1"/>
    <n v="886"/>
    <n v="478"/>
    <n v="534"/>
    <n v="847"/>
    <n v="13"/>
    <x v="24"/>
    <x v="36"/>
    <x v="97"/>
    <x v="3"/>
    <n v="11"/>
    <x v="2"/>
    <x v="0"/>
  </r>
  <r>
    <s v="AX13227"/>
    <s v="ENX2068"/>
    <s v="A146"/>
    <s v="EMP1033"/>
    <s v="C1551"/>
    <d v="2021-03-02T00:00:00"/>
    <x v="20"/>
    <n v="3"/>
    <n v="847"/>
    <n v="534"/>
    <n v="22"/>
    <n v="35"/>
    <n v="48"/>
    <x v="38"/>
    <x v="15"/>
    <x v="548"/>
    <x v="2"/>
    <n v="11"/>
    <x v="2"/>
    <x v="0"/>
  </r>
  <r>
    <s v="AX13229"/>
    <s v="ENX2025"/>
    <s v="A173"/>
    <s v="EMP1007"/>
    <s v="C1773"/>
    <d v="2021-03-02T00:00:00"/>
    <x v="21"/>
    <n v="2"/>
    <n v="596"/>
    <n v="358"/>
    <n v="791"/>
    <n v="1522"/>
    <n v="128"/>
    <x v="59"/>
    <x v="34"/>
    <x v="759"/>
    <x v="0"/>
    <n v="11"/>
    <x v="2"/>
    <x v="0"/>
  </r>
  <r>
    <s v="AX13230"/>
    <s v="ENX2002"/>
    <s v="A142"/>
    <s v="EMP1024"/>
    <s v="C1270"/>
    <d v="2021-03-02T00:00:00"/>
    <x v="100"/>
    <n v="3"/>
    <n v="368"/>
    <n v="269"/>
    <n v="1190"/>
    <n v="1566"/>
    <n v="987"/>
    <x v="6"/>
    <x v="22"/>
    <x v="489"/>
    <x v="6"/>
    <n v="11"/>
    <x v="2"/>
    <x v="0"/>
  </r>
  <r>
    <s v="AX13238"/>
    <s v="ENX2098"/>
    <s v="A157"/>
    <s v="EMP1044"/>
    <s v="C1176"/>
    <d v="2021-03-02T00:00:00"/>
    <x v="69"/>
    <n v="2"/>
    <n v="1119"/>
    <n v="683"/>
    <n v="3903"/>
    <n v="4761"/>
    <n v="731"/>
    <x v="35"/>
    <x v="40"/>
    <x v="768"/>
    <x v="6"/>
    <n v="11"/>
    <x v="2"/>
    <x v="0"/>
  </r>
  <r>
    <s v="AX13243"/>
    <s v="ENX2028"/>
    <s v="A145"/>
    <s v="EMP1029"/>
    <s v="C1576"/>
    <d v="2021-03-02T00:00:00"/>
    <x v="5"/>
    <n v="3"/>
    <n v="1899"/>
    <n v="1044"/>
    <n v="2522"/>
    <n v="3276"/>
    <n v="51"/>
    <x v="13"/>
    <x v="6"/>
    <x v="416"/>
    <x v="2"/>
    <n v="11"/>
    <x v="2"/>
    <x v="0"/>
  </r>
  <r>
    <s v="AX13246"/>
    <s v="ENX2036"/>
    <s v="A138"/>
    <s v="EMP1017"/>
    <s v="C1759"/>
    <d v="2021-03-02T00:00:00"/>
    <x v="1"/>
    <n v="3"/>
    <n v="637"/>
    <n v="389"/>
    <n v="1295"/>
    <n v="1639"/>
    <n v="1980"/>
    <x v="0"/>
    <x v="38"/>
    <x v="688"/>
    <x v="0"/>
    <n v="11"/>
    <x v="2"/>
    <x v="0"/>
  </r>
  <r>
    <s v="AX13250"/>
    <s v="ENX2039"/>
    <s v="A160"/>
    <s v="EMP1034"/>
    <s v="C1688"/>
    <d v="2021-03-02T00:00:00"/>
    <x v="96"/>
    <n v="3"/>
    <n v="1798"/>
    <n v="971"/>
    <n v="616"/>
    <n v="812"/>
    <n v="106"/>
    <x v="11"/>
    <x v="22"/>
    <x v="253"/>
    <x v="6"/>
    <n v="12"/>
    <x v="2"/>
    <x v="0"/>
  </r>
  <r>
    <s v="AX13251"/>
    <s v="ENX2021"/>
    <s v="A135"/>
    <s v="EMP1034"/>
    <s v="C1073"/>
    <d v="2021-03-03T00:00:00"/>
    <x v="77"/>
    <n v="3"/>
    <n v="1526"/>
    <n v="1251"/>
    <n v="1178"/>
    <n v="2104"/>
    <n v="1808"/>
    <x v="61"/>
    <x v="5"/>
    <x v="577"/>
    <x v="6"/>
    <n v="9"/>
    <x v="2"/>
    <x v="0"/>
  </r>
  <r>
    <s v="AX13253"/>
    <s v="ENX2054"/>
    <s v="A126"/>
    <s v="EMP1003"/>
    <s v="C1212"/>
    <d v="2021-03-03T00:00:00"/>
    <x v="12"/>
    <n v="1"/>
    <n v="1380"/>
    <n v="1090"/>
    <n v="1261"/>
    <n v="1638"/>
    <n v="1302"/>
    <x v="56"/>
    <x v="17"/>
    <x v="448"/>
    <x v="6"/>
    <n v="9"/>
    <x v="2"/>
    <x v="0"/>
  </r>
  <r>
    <s v="AX13255"/>
    <s v="ENX2022"/>
    <s v="A101"/>
    <s v="EMP1023"/>
    <s v="C1106"/>
    <d v="2021-03-03T00:00:00"/>
    <x v="27"/>
    <n v="1"/>
    <n v="951"/>
    <n v="504"/>
    <n v="540"/>
    <n v="871"/>
    <n v="161"/>
    <x v="21"/>
    <x v="20"/>
    <x v="235"/>
    <x v="3"/>
    <n v="10"/>
    <x v="2"/>
    <x v="0"/>
  </r>
  <r>
    <s v="AX13257"/>
    <s v="ENX2075"/>
    <s v="A170"/>
    <s v="EMP1034"/>
    <s v="C1457"/>
    <d v="2021-03-03T00:00:00"/>
    <x v="35"/>
    <n v="4"/>
    <n v="1972"/>
    <n v="1321"/>
    <n v="3792"/>
    <n v="4990"/>
    <n v="90"/>
    <x v="69"/>
    <x v="23"/>
    <x v="541"/>
    <x v="2"/>
    <n v="10"/>
    <x v="2"/>
    <x v="0"/>
  </r>
  <r>
    <s v="AX13261"/>
    <s v="ENX2005"/>
    <s v="A113"/>
    <s v="EMP1002"/>
    <s v="C1777"/>
    <d v="2021-03-03T00:00:00"/>
    <x v="79"/>
    <n v="1"/>
    <n v="584"/>
    <n v="420"/>
    <n v="1484"/>
    <n v="2283"/>
    <n v="2452"/>
    <x v="14"/>
    <x v="40"/>
    <x v="465"/>
    <x v="4"/>
    <n v="10"/>
    <x v="2"/>
    <x v="0"/>
  </r>
  <r>
    <s v="AX13262"/>
    <s v="ENX2021"/>
    <s v="A127"/>
    <s v="EMP1034"/>
    <s v="C1344"/>
    <d v="2021-03-03T00:00:00"/>
    <x v="77"/>
    <n v="1"/>
    <n v="1338"/>
    <n v="682"/>
    <n v="683"/>
    <n v="1119"/>
    <n v="34"/>
    <x v="4"/>
    <x v="2"/>
    <x v="604"/>
    <x v="6"/>
    <n v="11"/>
    <x v="2"/>
    <x v="0"/>
  </r>
  <r>
    <s v="AX13265"/>
    <s v="ENX2018"/>
    <s v="A146"/>
    <s v="EMP1016"/>
    <s v="C1508"/>
    <d v="2021-03-03T00:00:00"/>
    <x v="8"/>
    <n v="1"/>
    <n v="2396"/>
    <n v="1965"/>
    <n v="1234"/>
    <n v="1582"/>
    <n v="731"/>
    <x v="52"/>
    <x v="40"/>
    <x v="774"/>
    <x v="3"/>
    <n v="11"/>
    <x v="2"/>
    <x v="0"/>
  </r>
  <r>
    <s v="AX13267"/>
    <s v="ENX2001"/>
    <s v="A137"/>
    <s v="EMP1009"/>
    <s v="C1236"/>
    <d v="2021-03-03T00:00:00"/>
    <x v="93"/>
    <n v="3"/>
    <n v="2283"/>
    <n v="1484"/>
    <n v="270"/>
    <n v="336"/>
    <n v="1654"/>
    <x v="35"/>
    <x v="23"/>
    <x v="53"/>
    <x v="2"/>
    <n v="11"/>
    <x v="2"/>
    <x v="0"/>
  </r>
  <r>
    <s v="AX13268"/>
    <s v="ENX2077"/>
    <s v="A168"/>
    <s v="EMP1012"/>
    <s v="C1039"/>
    <d v="2021-03-03T00:00:00"/>
    <x v="51"/>
    <n v="3"/>
    <n v="637"/>
    <n v="389"/>
    <n v="376"/>
    <n v="458"/>
    <n v="618"/>
    <x v="10"/>
    <x v="32"/>
    <x v="778"/>
    <x v="2"/>
    <n v="11"/>
    <x v="2"/>
    <x v="0"/>
  </r>
  <r>
    <s v="AX13270"/>
    <s v="ENX2004"/>
    <s v="A140"/>
    <s v="EMP1032"/>
    <s v="C1531"/>
    <d v="2021-03-03T00:00:00"/>
    <x v="23"/>
    <n v="1"/>
    <n v="1405"/>
    <n v="1054"/>
    <n v="4176"/>
    <n v="7596"/>
    <n v="66"/>
    <x v="34"/>
    <x v="34"/>
    <x v="518"/>
    <x v="2"/>
    <n v="11"/>
    <x v="2"/>
    <x v="0"/>
  </r>
  <r>
    <s v="AX13271"/>
    <s v="ENX2023"/>
    <s v="A158"/>
    <s v="EMP1031"/>
    <s v="C1322"/>
    <d v="2021-03-03T00:00:00"/>
    <x v="57"/>
    <n v="1"/>
    <n v="1889"/>
    <n v="945"/>
    <n v="424"/>
    <n v="530"/>
    <n v="22"/>
    <x v="16"/>
    <x v="15"/>
    <x v="780"/>
    <x v="6"/>
    <n v="11"/>
    <x v="2"/>
    <x v="0"/>
  </r>
  <r>
    <s v="AX13275"/>
    <s v="ENX2022"/>
    <s v="A144"/>
    <s v="EMP1009"/>
    <s v="C1044"/>
    <d v="2021-03-03T00:00:00"/>
    <x v="27"/>
    <n v="1"/>
    <n v="2495"/>
    <n v="1896"/>
    <n v="416"/>
    <n v="603"/>
    <n v="88"/>
    <x v="39"/>
    <x v="33"/>
    <x v="147"/>
    <x v="6"/>
    <n v="11"/>
    <x v="2"/>
    <x v="0"/>
  </r>
  <r>
    <s v="AX13277"/>
    <s v="ENX2058"/>
    <s v="A172"/>
    <s v="EMP1033"/>
    <s v="C1067"/>
    <d v="2021-03-03T00:00:00"/>
    <x v="53"/>
    <n v="4"/>
    <n v="400"/>
    <n v="208"/>
    <n v="4554"/>
    <n v="7230"/>
    <n v="463"/>
    <x v="49"/>
    <x v="8"/>
    <x v="759"/>
    <x v="6"/>
    <n v="11"/>
    <x v="2"/>
    <x v="0"/>
  </r>
  <r>
    <s v="AX13278"/>
    <s v="ENX2000"/>
    <s v="A120"/>
    <s v="EMP1014"/>
    <s v="C1560"/>
    <d v="2021-03-03T00:00:00"/>
    <x v="98"/>
    <n v="1"/>
    <n v="913"/>
    <n v="584"/>
    <n v="2421"/>
    <n v="4401"/>
    <n v="548"/>
    <x v="28"/>
    <x v="8"/>
    <x v="71"/>
    <x v="3"/>
    <n v="11"/>
    <x v="2"/>
    <x v="0"/>
  </r>
  <r>
    <s v="AX13280"/>
    <s v="ENX2053"/>
    <s v="A115"/>
    <s v="EMP1002"/>
    <s v="C1236"/>
    <d v="2021-03-03T00:00:00"/>
    <x v="33"/>
    <n v="2"/>
    <n v="1077"/>
    <n v="732"/>
    <n v="900"/>
    <n v="1500"/>
    <n v="1784"/>
    <x v="41"/>
    <x v="13"/>
    <x v="321"/>
    <x v="1"/>
    <n v="11"/>
    <x v="2"/>
    <x v="0"/>
  </r>
  <r>
    <s v="AX13282"/>
    <s v="ENX2029"/>
    <s v="A113"/>
    <s v="EMP1012"/>
    <s v="C1319"/>
    <d v="2021-03-03T00:00:00"/>
    <x v="3"/>
    <n v="2"/>
    <n v="596"/>
    <n v="358"/>
    <n v="84"/>
    <n v="123"/>
    <n v="799"/>
    <x v="34"/>
    <x v="15"/>
    <x v="204"/>
    <x v="1"/>
    <n v="12"/>
    <x v="2"/>
    <x v="0"/>
  </r>
  <r>
    <s v="AX13283"/>
    <s v="ENX2006"/>
    <s v="A131"/>
    <s v="EMP1036"/>
    <s v="C1274"/>
    <d v="2021-03-04T00:00:00"/>
    <x v="68"/>
    <n v="2"/>
    <n v="530"/>
    <n v="424"/>
    <n v="130"/>
    <n v="181"/>
    <n v="1100"/>
    <x v="14"/>
    <x v="6"/>
    <x v="235"/>
    <x v="5"/>
    <n v="10"/>
    <x v="2"/>
    <x v="0"/>
  </r>
  <r>
    <s v="AX13290"/>
    <s v="ENX2100"/>
    <s v="A131"/>
    <s v="EMP1036"/>
    <s v="C1303"/>
    <d v="2021-03-04T00:00:00"/>
    <x v="28"/>
    <n v="4"/>
    <n v="1414"/>
    <n v="962"/>
    <n v="79"/>
    <n v="127"/>
    <n v="264"/>
    <x v="5"/>
    <x v="12"/>
    <x v="426"/>
    <x v="6"/>
    <n v="10"/>
    <x v="2"/>
    <x v="0"/>
  </r>
  <r>
    <s v="AX13296"/>
    <s v="ENX2093"/>
    <s v="A105"/>
    <s v="EMP1013"/>
    <s v="C1743"/>
    <d v="2021-03-04T00:00:00"/>
    <x v="99"/>
    <n v="1"/>
    <n v="2182"/>
    <n v="1200"/>
    <n v="752"/>
    <n v="916"/>
    <n v="554"/>
    <x v="52"/>
    <x v="27"/>
    <x v="602"/>
    <x v="0"/>
    <n v="10"/>
    <x v="2"/>
    <x v="0"/>
  </r>
  <r>
    <s v="AX13304"/>
    <s v="ENX2067"/>
    <s v="A166"/>
    <s v="EMP1020"/>
    <s v="C1136"/>
    <d v="2021-03-04T00:00:00"/>
    <x v="30"/>
    <n v="1"/>
    <n v="947"/>
    <n v="786"/>
    <n v="534"/>
    <n v="847"/>
    <n v="383"/>
    <x v="21"/>
    <x v="24"/>
    <x v="767"/>
    <x v="6"/>
    <n v="10"/>
    <x v="2"/>
    <x v="0"/>
  </r>
  <r>
    <s v="AX13305"/>
    <s v="ENX2031"/>
    <s v="A144"/>
    <s v="EMP1039"/>
    <s v="C1673"/>
    <d v="2021-03-04T00:00:00"/>
    <x v="88"/>
    <n v="1"/>
    <n v="504"/>
    <n v="408"/>
    <n v="462"/>
    <n v="609"/>
    <n v="285"/>
    <x v="57"/>
    <x v="20"/>
    <x v="660"/>
    <x v="3"/>
    <n v="10"/>
    <x v="2"/>
    <x v="0"/>
  </r>
  <r>
    <s v="AX13310"/>
    <s v="ENX2026"/>
    <s v="A129"/>
    <s v="EMP1042"/>
    <s v="C1107"/>
    <d v="2021-03-04T00:00:00"/>
    <x v="74"/>
    <n v="1"/>
    <n v="603"/>
    <n v="416"/>
    <n v="144"/>
    <n v="272"/>
    <n v="447"/>
    <x v="41"/>
    <x v="3"/>
    <x v="452"/>
    <x v="4"/>
    <n v="10"/>
    <x v="2"/>
    <x v="0"/>
  </r>
  <r>
    <s v="AX13316"/>
    <s v="ENX2090"/>
    <s v="A140"/>
    <s v="EMP1034"/>
    <s v="C1509"/>
    <d v="2021-03-04T00:00:00"/>
    <x v="55"/>
    <n v="4"/>
    <n v="1887"/>
    <n v="1378"/>
    <n v="2380"/>
    <n v="3132"/>
    <n v="4096"/>
    <x v="42"/>
    <x v="5"/>
    <x v="90"/>
    <x v="3"/>
    <n v="11"/>
    <x v="2"/>
    <x v="0"/>
  </r>
  <r>
    <s v="AX13318"/>
    <s v="ENX2002"/>
    <s v="A152"/>
    <s v="EMP1008"/>
    <s v="C1706"/>
    <d v="2021-03-04T00:00:00"/>
    <x v="100"/>
    <n v="1"/>
    <n v="2182"/>
    <n v="1200"/>
    <n v="1896"/>
    <n v="2495"/>
    <n v="138"/>
    <x v="1"/>
    <x v="24"/>
    <x v="352"/>
    <x v="2"/>
    <n v="11"/>
    <x v="2"/>
    <x v="0"/>
  </r>
  <r>
    <s v="AX13328"/>
    <s v="ENX2013"/>
    <s v="A155"/>
    <s v="EMP1021"/>
    <s v="C1416"/>
    <d v="2021-03-04T00:00:00"/>
    <x v="70"/>
    <n v="1"/>
    <n v="35"/>
    <n v="22"/>
    <n v="4760"/>
    <n v="6264"/>
    <n v="1389"/>
    <x v="68"/>
    <x v="16"/>
    <x v="708"/>
    <x v="4"/>
    <n v="11"/>
    <x v="2"/>
    <x v="0"/>
  </r>
  <r>
    <s v="AX13329"/>
    <s v="ENX2046"/>
    <s v="A124"/>
    <s v="EMP1033"/>
    <s v="C1424"/>
    <d v="2021-03-04T00:00:00"/>
    <x v="38"/>
    <n v="1"/>
    <n v="1848"/>
    <n v="1294"/>
    <n v="832"/>
    <n v="1206"/>
    <n v="206"/>
    <x v="54"/>
    <x v="29"/>
    <x v="676"/>
    <x v="4"/>
    <n v="11"/>
    <x v="2"/>
    <x v="0"/>
  </r>
  <r>
    <s v="AX13333"/>
    <s v="ENX2040"/>
    <s v="A113"/>
    <s v="EMP1044"/>
    <s v="C1347"/>
    <d v="2021-03-04T00:00:00"/>
    <x v="4"/>
    <n v="1"/>
    <n v="217"/>
    <n v="171"/>
    <n v="3570"/>
    <n v="4698"/>
    <n v="267"/>
    <x v="65"/>
    <x v="37"/>
    <x v="220"/>
    <x v="0"/>
    <n v="12"/>
    <x v="2"/>
    <x v="0"/>
  </r>
  <r>
    <s v="AX13335"/>
    <s v="ENX2085"/>
    <s v="A119"/>
    <s v="EMP1041"/>
    <s v="C1320"/>
    <d v="2021-03-04T00:00:00"/>
    <x v="29"/>
    <n v="2"/>
    <n v="504"/>
    <n v="408"/>
    <n v="292"/>
    <n v="356"/>
    <n v="344"/>
    <x v="0"/>
    <x v="31"/>
    <x v="770"/>
    <x v="0"/>
    <n v="12"/>
    <x v="2"/>
    <x v="0"/>
  </r>
  <r>
    <s v="AX13344"/>
    <s v="ENX2007"/>
    <s v="A149"/>
    <s v="EMP1043"/>
    <s v="C1623"/>
    <d v="2021-03-04T00:00:00"/>
    <x v="63"/>
    <n v="2"/>
    <n v="181"/>
    <n v="130"/>
    <n v="1473"/>
    <n v="2497"/>
    <n v="528"/>
    <x v="12"/>
    <x v="13"/>
    <x v="85"/>
    <x v="4"/>
    <n v="12"/>
    <x v="2"/>
    <x v="0"/>
  </r>
  <r>
    <s v="AX13347"/>
    <s v="ENX2008"/>
    <s v="A135"/>
    <s v="EMP1034"/>
    <s v="C1406"/>
    <d v="2021-03-05T00:00:00"/>
    <x v="24"/>
    <n v="1"/>
    <n v="368"/>
    <n v="269"/>
    <n v="682"/>
    <n v="1338"/>
    <n v="662"/>
    <x v="66"/>
    <x v="39"/>
    <x v="792"/>
    <x v="0"/>
    <n v="10"/>
    <x v="2"/>
    <x v="0"/>
  </r>
  <r>
    <s v="AX13348"/>
    <s v="ENX2085"/>
    <s v="A120"/>
    <s v="EMP1019"/>
    <s v="C1779"/>
    <d v="2021-03-05T00:00:00"/>
    <x v="29"/>
    <n v="3"/>
    <n v="1353"/>
    <n v="947"/>
    <n v="360"/>
    <n v="448"/>
    <n v="3308"/>
    <x v="67"/>
    <x v="9"/>
    <x v="239"/>
    <x v="4"/>
    <n v="10"/>
    <x v="2"/>
    <x v="0"/>
  </r>
  <r>
    <s v="AX13354"/>
    <s v="ENX2019"/>
    <s v="A102"/>
    <s v="EMP1008"/>
    <s v="C1743"/>
    <d v="2021-03-05T00:00:00"/>
    <x v="60"/>
    <n v="1"/>
    <n v="112"/>
    <n v="90"/>
    <n v="683"/>
    <n v="1119"/>
    <n v="377"/>
    <x v="37"/>
    <x v="2"/>
    <x v="749"/>
    <x v="5"/>
    <n v="10"/>
    <x v="2"/>
    <x v="0"/>
  </r>
  <r>
    <s v="AX13355"/>
    <s v="ENX2014"/>
    <s v="A116"/>
    <s v="EMP1043"/>
    <s v="C1513"/>
    <d v="2021-03-05T00:00:00"/>
    <x v="67"/>
    <n v="2"/>
    <n v="799"/>
    <n v="455"/>
    <n v="5895"/>
    <n v="7188"/>
    <n v="1100"/>
    <x v="26"/>
    <x v="32"/>
    <x v="116"/>
    <x v="2"/>
    <n v="10"/>
    <x v="2"/>
    <x v="0"/>
  </r>
  <r>
    <s v="AX13357"/>
    <s v="ENX2060"/>
    <s v="A108"/>
    <s v="EMP1002"/>
    <s v="C1640"/>
    <d v="2021-03-05T00:00:00"/>
    <x v="73"/>
    <n v="1"/>
    <n v="2464"/>
    <n v="1774"/>
    <n v="634"/>
    <n v="880"/>
    <n v="52"/>
    <x v="37"/>
    <x v="21"/>
    <x v="387"/>
    <x v="2"/>
    <n v="10"/>
    <x v="2"/>
    <x v="0"/>
  </r>
  <r>
    <s v="AX13365"/>
    <s v="ENX2089"/>
    <s v="A105"/>
    <s v="EMP1043"/>
    <s v="C1782"/>
    <d v="2021-03-05T00:00:00"/>
    <x v="89"/>
    <n v="4"/>
    <n v="1380"/>
    <n v="1090"/>
    <n v="5772"/>
    <n v="7304"/>
    <n v="1018"/>
    <x v="29"/>
    <x v="43"/>
    <x v="575"/>
    <x v="3"/>
    <n v="10"/>
    <x v="2"/>
    <x v="0"/>
  </r>
  <r>
    <s v="AX13369"/>
    <s v="ENX2091"/>
    <s v="A165"/>
    <s v="EMP1005"/>
    <s v="C1594"/>
    <d v="2021-03-05T00:00:00"/>
    <x v="39"/>
    <n v="3"/>
    <n v="545"/>
    <n v="425"/>
    <n v="389"/>
    <n v="637"/>
    <n v="13"/>
    <x v="52"/>
    <x v="6"/>
    <x v="510"/>
    <x v="2"/>
    <n v="10"/>
    <x v="2"/>
    <x v="0"/>
  </r>
  <r>
    <s v="AX13371"/>
    <s v="ENX2026"/>
    <s v="A152"/>
    <s v="EMP1000"/>
    <s v="C1323"/>
    <d v="2021-03-05T00:00:00"/>
    <x v="74"/>
    <n v="4"/>
    <n v="1862"/>
    <n v="1173"/>
    <n v="130"/>
    <n v="181"/>
    <n v="904"/>
    <x v="46"/>
    <x v="12"/>
    <x v="96"/>
    <x v="2"/>
    <n v="10"/>
    <x v="2"/>
    <x v="0"/>
  </r>
  <r>
    <s v="AX13373"/>
    <s v="ENX2052"/>
    <s v="A129"/>
    <s v="EMP1039"/>
    <s v="C1365"/>
    <d v="2021-03-05T00:00:00"/>
    <x v="45"/>
    <n v="1"/>
    <n v="2391"/>
    <n v="1291"/>
    <n v="1516"/>
    <n v="1783"/>
    <n v="246"/>
    <x v="28"/>
    <x v="17"/>
    <x v="704"/>
    <x v="4"/>
    <n v="10"/>
    <x v="2"/>
    <x v="0"/>
  </r>
  <r>
    <s v="AX13375"/>
    <s v="ENX2047"/>
    <s v="A108"/>
    <s v="EMP1034"/>
    <s v="C1375"/>
    <d v="2021-03-05T00:00:00"/>
    <x v="82"/>
    <n v="1"/>
    <n v="667"/>
    <n v="387"/>
    <n v="1902"/>
    <n v="2640"/>
    <n v="1748"/>
    <x v="66"/>
    <x v="33"/>
    <x v="167"/>
    <x v="6"/>
    <n v="10"/>
    <x v="2"/>
    <x v="0"/>
  </r>
  <r>
    <s v="AX13378"/>
    <s v="ENX2052"/>
    <s v="A149"/>
    <s v="EMP1000"/>
    <s v="C1567"/>
    <d v="2021-03-05T00:00:00"/>
    <x v="45"/>
    <n v="3"/>
    <n v="880"/>
    <n v="634"/>
    <n v="4455"/>
    <n v="6273"/>
    <n v="690"/>
    <x v="56"/>
    <x v="10"/>
    <x v="765"/>
    <x v="3"/>
    <n v="10"/>
    <x v="2"/>
    <x v="0"/>
  </r>
  <r>
    <s v="AX13384"/>
    <s v="ENX2070"/>
    <s v="A132"/>
    <s v="EMP1027"/>
    <s v="C1382"/>
    <d v="2021-03-05T00:00:00"/>
    <x v="40"/>
    <n v="2"/>
    <n v="947"/>
    <n v="786"/>
    <n v="1363"/>
    <n v="1725"/>
    <n v="612"/>
    <x v="57"/>
    <x v="11"/>
    <x v="675"/>
    <x v="5"/>
    <n v="10"/>
    <x v="2"/>
    <x v="0"/>
  </r>
  <r>
    <s v="AX13385"/>
    <s v="ENX2098"/>
    <s v="A164"/>
    <s v="EMP1041"/>
    <s v="C1593"/>
    <d v="2021-03-05T00:00:00"/>
    <x v="69"/>
    <n v="1"/>
    <n v="1022"/>
    <n v="818"/>
    <n v="1301"/>
    <n v="1587"/>
    <n v="128"/>
    <x v="24"/>
    <x v="40"/>
    <x v="519"/>
    <x v="5"/>
    <n v="10"/>
    <x v="2"/>
    <x v="0"/>
  </r>
  <r>
    <s v="AX13387"/>
    <s v="ENX2088"/>
    <s v="A117"/>
    <s v="EMP1021"/>
    <s v="C1296"/>
    <d v="2021-03-05T00:00:00"/>
    <x v="48"/>
    <n v="1"/>
    <n v="1338"/>
    <n v="682"/>
    <n v="971"/>
    <n v="1494"/>
    <n v="3568"/>
    <x v="48"/>
    <x v="27"/>
    <x v="546"/>
    <x v="5"/>
    <n v="10"/>
    <x v="2"/>
    <x v="0"/>
  </r>
  <r>
    <s v="AX13392"/>
    <s v="ENX2031"/>
    <s v="A159"/>
    <s v="EMP1038"/>
    <s v="C1657"/>
    <d v="2021-03-05T00:00:00"/>
    <x v="88"/>
    <n v="3"/>
    <n v="2241"/>
    <n v="1367"/>
    <n v="376"/>
    <n v="458"/>
    <n v="95"/>
    <x v="10"/>
    <x v="43"/>
    <x v="550"/>
    <x v="0"/>
    <n v="10"/>
    <x v="2"/>
    <x v="0"/>
  </r>
  <r>
    <s v="AX13402"/>
    <s v="ENX2014"/>
    <s v="A130"/>
    <s v="EMP1029"/>
    <s v="C1447"/>
    <d v="2021-03-05T00:00:00"/>
    <x v="67"/>
    <n v="1"/>
    <n v="1635"/>
    <n v="1046"/>
    <n v="2798"/>
    <n v="4588"/>
    <n v="892"/>
    <x v="50"/>
    <x v="9"/>
    <x v="1"/>
    <x v="1"/>
    <n v="11"/>
    <x v="2"/>
    <x v="0"/>
  </r>
  <r>
    <s v="AX13409"/>
    <s v="ENX2093"/>
    <s v="A115"/>
    <s v="EMP1037"/>
    <s v="C1703"/>
    <d v="2021-03-05T00:00:00"/>
    <x v="99"/>
    <n v="4"/>
    <n v="1798"/>
    <n v="971"/>
    <n v="294"/>
    <n v="368"/>
    <n v="580"/>
    <x v="4"/>
    <x v="37"/>
    <x v="683"/>
    <x v="0"/>
    <n v="11"/>
    <x v="2"/>
    <x v="0"/>
  </r>
  <r>
    <s v="AX13410"/>
    <s v="ENX2038"/>
    <s v="A165"/>
    <s v="EMP1019"/>
    <s v="C1752"/>
    <d v="2021-03-05T00:00:00"/>
    <x v="84"/>
    <n v="1"/>
    <n v="818"/>
    <n v="450"/>
    <n v="154"/>
    <n v="203"/>
    <n v="376"/>
    <x v="32"/>
    <x v="41"/>
    <x v="276"/>
    <x v="6"/>
    <n v="11"/>
    <x v="2"/>
    <x v="0"/>
  </r>
  <r>
    <s v="AX13411"/>
    <s v="ENX2057"/>
    <s v="A145"/>
    <s v="EMP1018"/>
    <s v="C1121"/>
    <d v="2021-03-05T00:00:00"/>
    <x v="78"/>
    <n v="3"/>
    <n v="2283"/>
    <n v="1484"/>
    <n v="1173"/>
    <n v="1862"/>
    <n v="280"/>
    <x v="31"/>
    <x v="41"/>
    <x v="139"/>
    <x v="6"/>
    <n v="11"/>
    <x v="2"/>
    <x v="0"/>
  </r>
  <r>
    <s v="AX13415"/>
    <s v="ENX2070"/>
    <s v="A137"/>
    <s v="EMP1009"/>
    <s v="C1487"/>
    <d v="2021-03-05T00:00:00"/>
    <x v="40"/>
    <n v="3"/>
    <n v="826"/>
    <n v="562"/>
    <n v="84"/>
    <n v="123"/>
    <n v="837"/>
    <x v="18"/>
    <x v="32"/>
    <x v="314"/>
    <x v="3"/>
    <n v="11"/>
    <x v="2"/>
    <x v="0"/>
  </r>
  <r>
    <s v="AX13416"/>
    <s v="ENX2022"/>
    <s v="A170"/>
    <s v="EMP1003"/>
    <s v="C1756"/>
    <d v="2021-03-05T00:00:00"/>
    <x v="27"/>
    <n v="4"/>
    <n v="136"/>
    <n v="72"/>
    <n v="2460"/>
    <n v="3566"/>
    <n v="600"/>
    <x v="18"/>
    <x v="0"/>
    <x v="659"/>
    <x v="2"/>
    <n v="11"/>
    <x v="2"/>
    <x v="0"/>
  </r>
  <r>
    <s v="AX13417"/>
    <s v="ENX2088"/>
    <s v="A119"/>
    <s v="EMP1043"/>
    <s v="C1789"/>
    <d v="2021-03-05T00:00:00"/>
    <x v="48"/>
    <n v="1"/>
    <n v="817"/>
    <n v="409"/>
    <n v="540"/>
    <n v="871"/>
    <n v="904"/>
    <x v="59"/>
    <x v="18"/>
    <x v="735"/>
    <x v="1"/>
    <n v="11"/>
    <x v="2"/>
    <x v="0"/>
  </r>
  <r>
    <s v="AX13424"/>
    <s v="ENX2036"/>
    <s v="A107"/>
    <s v="EMP1009"/>
    <s v="C1186"/>
    <d v="2021-03-05T00:00:00"/>
    <x v="1"/>
    <n v="4"/>
    <n v="556"/>
    <n v="395"/>
    <n v="3132"/>
    <n v="5697"/>
    <n v="267"/>
    <x v="46"/>
    <x v="43"/>
    <x v="466"/>
    <x v="3"/>
    <n v="11"/>
    <x v="2"/>
    <x v="0"/>
  </r>
  <r>
    <s v="AX13425"/>
    <s v="ENX2041"/>
    <s v="A165"/>
    <s v="EMP1007"/>
    <s v="C1080"/>
    <d v="2021-03-05T00:00:00"/>
    <x v="7"/>
    <n v="1"/>
    <n v="1967"/>
    <n v="1397"/>
    <n v="387"/>
    <n v="667"/>
    <n v="192"/>
    <x v="54"/>
    <x v="23"/>
    <x v="430"/>
    <x v="1"/>
    <n v="11"/>
    <x v="2"/>
    <x v="0"/>
  </r>
  <r>
    <s v="AX13426"/>
    <s v="ENX2023"/>
    <s v="A121"/>
    <s v="EMP1035"/>
    <s v="C1339"/>
    <d v="2021-03-05T00:00:00"/>
    <x v="57"/>
    <n v="3"/>
    <n v="556"/>
    <n v="395"/>
    <n v="584"/>
    <n v="913"/>
    <n v="939"/>
    <x v="46"/>
    <x v="15"/>
    <x v="227"/>
    <x v="0"/>
    <n v="11"/>
    <x v="2"/>
    <x v="0"/>
  </r>
  <r>
    <s v="AX13427"/>
    <s v="ENX2000"/>
    <s v="A139"/>
    <s v="EMP1039"/>
    <s v="C1223"/>
    <d v="2021-03-05T00:00:00"/>
    <x v="98"/>
    <n v="3"/>
    <n v="2495"/>
    <n v="1896"/>
    <n v="294"/>
    <n v="368"/>
    <n v="285"/>
    <x v="66"/>
    <x v="30"/>
    <x v="367"/>
    <x v="0"/>
    <n v="12"/>
    <x v="2"/>
    <x v="0"/>
  </r>
  <r>
    <s v="AX13433"/>
    <s v="ENX2004"/>
    <s v="A128"/>
    <s v="EMP1011"/>
    <s v="C1710"/>
    <d v="2021-03-05T00:00:00"/>
    <x v="23"/>
    <n v="1"/>
    <n v="2091"/>
    <n v="1485"/>
    <n v="90"/>
    <n v="112"/>
    <n v="48"/>
    <x v="73"/>
    <x v="0"/>
    <x v="700"/>
    <x v="0"/>
    <n v="12"/>
    <x v="2"/>
    <x v="0"/>
  </r>
  <r>
    <s v="AX13434"/>
    <s v="ENX2054"/>
    <s v="A111"/>
    <s v="EMP1003"/>
    <s v="C1552"/>
    <d v="2021-03-06T00:00:00"/>
    <x v="12"/>
    <n v="3"/>
    <n v="1522"/>
    <n v="791"/>
    <n v="4432"/>
    <n v="5404"/>
    <n v="408"/>
    <x v="73"/>
    <x v="37"/>
    <x v="226"/>
    <x v="6"/>
    <n v="9"/>
    <x v="2"/>
    <x v="0"/>
  </r>
  <r>
    <s v="AX13437"/>
    <s v="ENX2093"/>
    <s v="A103"/>
    <s v="EMP1044"/>
    <s v="C1436"/>
    <d v="2021-03-06T00:00:00"/>
    <x v="99"/>
    <n v="2"/>
    <n v="584"/>
    <n v="420"/>
    <n v="1800"/>
    <n v="3000"/>
    <n v="377"/>
    <x v="22"/>
    <x v="8"/>
    <x v="452"/>
    <x v="6"/>
    <n v="10"/>
    <x v="2"/>
    <x v="0"/>
  </r>
  <r>
    <s v="AX13438"/>
    <s v="ENX2020"/>
    <s v="A119"/>
    <s v="EMP1031"/>
    <s v="C1533"/>
    <d v="2021-03-06T00:00:00"/>
    <x v="18"/>
    <n v="4"/>
    <n v="1526"/>
    <n v="1251"/>
    <n v="1473"/>
    <n v="2497"/>
    <n v="589"/>
    <x v="13"/>
    <x v="10"/>
    <x v="773"/>
    <x v="6"/>
    <n v="10"/>
    <x v="2"/>
    <x v="0"/>
  </r>
  <r>
    <s v="AX13439"/>
    <s v="ENX2033"/>
    <s v="A147"/>
    <s v="EMP1044"/>
    <s v="C1561"/>
    <d v="2021-03-06T00:00:00"/>
    <x v="76"/>
    <n v="1"/>
    <n v="871"/>
    <n v="540"/>
    <n v="1295"/>
    <n v="1639"/>
    <n v="1312"/>
    <x v="22"/>
    <x v="29"/>
    <x v="18"/>
    <x v="0"/>
    <n v="10"/>
    <x v="2"/>
    <x v="0"/>
  </r>
  <r>
    <s v="AX13446"/>
    <s v="ENX2008"/>
    <s v="A168"/>
    <s v="EMP1026"/>
    <s v="C1192"/>
    <d v="2021-03-06T00:00:00"/>
    <x v="24"/>
    <n v="1"/>
    <n v="2391"/>
    <n v="1291"/>
    <n v="2928"/>
    <n v="4308"/>
    <n v="731"/>
    <x v="39"/>
    <x v="6"/>
    <x v="98"/>
    <x v="5"/>
    <n v="11"/>
    <x v="2"/>
    <x v="0"/>
  </r>
  <r>
    <s v="AX13449"/>
    <s v="ENX2001"/>
    <s v="A108"/>
    <s v="EMP1033"/>
    <s v="C1304"/>
    <d v="2021-03-06T00:00:00"/>
    <x v="93"/>
    <n v="1"/>
    <n v="530"/>
    <n v="424"/>
    <n v="1777"/>
    <n v="2141"/>
    <n v="1324"/>
    <x v="30"/>
    <x v="11"/>
    <x v="471"/>
    <x v="1"/>
    <n v="11"/>
    <x v="2"/>
    <x v="0"/>
  </r>
  <r>
    <s v="AX13461"/>
    <s v="ENX2041"/>
    <s v="A126"/>
    <s v="EMP1015"/>
    <s v="C1011"/>
    <d v="2021-03-06T00:00:00"/>
    <x v="7"/>
    <n v="1"/>
    <n v="458"/>
    <n v="376"/>
    <n v="1044"/>
    <n v="1899"/>
    <n v="827"/>
    <x v="42"/>
    <x v="35"/>
    <x v="398"/>
    <x v="2"/>
    <n v="11"/>
    <x v="2"/>
    <x v="0"/>
  </r>
  <r>
    <s v="AX13464"/>
    <s v="ENX2034"/>
    <s v="A172"/>
    <s v="EMP1018"/>
    <s v="C1578"/>
    <d v="2021-03-06T00:00:00"/>
    <x v="32"/>
    <n v="1"/>
    <n v="1889"/>
    <n v="945"/>
    <n v="1321"/>
    <n v="1972"/>
    <n v="463"/>
    <x v="33"/>
    <x v="37"/>
    <x v="321"/>
    <x v="1"/>
    <n v="11"/>
    <x v="2"/>
    <x v="0"/>
  </r>
  <r>
    <s v="AX13467"/>
    <s v="ENX2039"/>
    <s v="A122"/>
    <s v="EMP1025"/>
    <s v="C1712"/>
    <d v="2021-03-06T00:00:00"/>
    <x v="96"/>
    <n v="4"/>
    <n v="871"/>
    <n v="540"/>
    <n v="1484"/>
    <n v="2283"/>
    <n v="1308"/>
    <x v="2"/>
    <x v="12"/>
    <x v="470"/>
    <x v="2"/>
    <n v="11"/>
    <x v="2"/>
    <x v="0"/>
  </r>
  <r>
    <s v="AX13468"/>
    <s v="ENX2023"/>
    <s v="A109"/>
    <s v="EMP1040"/>
    <s v="C1115"/>
    <d v="2021-03-06T00:00:00"/>
    <x v="57"/>
    <n v="4"/>
    <n v="1798"/>
    <n v="971"/>
    <n v="1161"/>
    <n v="2001"/>
    <n v="280"/>
    <x v="8"/>
    <x v="10"/>
    <x v="410"/>
    <x v="0"/>
    <n v="11"/>
    <x v="2"/>
    <x v="0"/>
  </r>
  <r>
    <s v="AX13470"/>
    <s v="ENX2081"/>
    <s v="A153"/>
    <s v="EMP1032"/>
    <s v="C1708"/>
    <d v="2021-03-06T00:00:00"/>
    <x v="62"/>
    <n v="2"/>
    <n v="871"/>
    <n v="540"/>
    <n v="1185"/>
    <n v="1668"/>
    <n v="1662"/>
    <x v="25"/>
    <x v="19"/>
    <x v="704"/>
    <x v="5"/>
    <n v="11"/>
    <x v="2"/>
    <x v="0"/>
  </r>
  <r>
    <s v="AX13472"/>
    <s v="ENX2058"/>
    <s v="A121"/>
    <s v="EMP1026"/>
    <s v="C1021"/>
    <d v="2021-03-06T00:00:00"/>
    <x v="53"/>
    <n v="1"/>
    <n v="886"/>
    <n v="478"/>
    <n v="4936"/>
    <n v="6328"/>
    <n v="87"/>
    <x v="16"/>
    <x v="18"/>
    <x v="63"/>
    <x v="5"/>
    <n v="11"/>
    <x v="2"/>
    <x v="0"/>
  </r>
  <r>
    <s v="AX13480"/>
    <s v="ENX2082"/>
    <s v="A172"/>
    <s v="EMP1037"/>
    <s v="C1443"/>
    <d v="2021-03-06T00:00:00"/>
    <x v="86"/>
    <n v="1"/>
    <n v="584"/>
    <n v="420"/>
    <n v="424"/>
    <n v="530"/>
    <n v="198"/>
    <x v="49"/>
    <x v="11"/>
    <x v="427"/>
    <x v="4"/>
    <n v="12"/>
    <x v="2"/>
    <x v="0"/>
  </r>
  <r>
    <s v="AX13481"/>
    <s v="ENX2081"/>
    <s v="A134"/>
    <s v="EMP1033"/>
    <s v="C1370"/>
    <d v="2021-03-07T00:00:00"/>
    <x v="62"/>
    <n v="1"/>
    <n v="818"/>
    <n v="450"/>
    <n v="3270"/>
    <n v="4140"/>
    <n v="688"/>
    <x v="26"/>
    <x v="1"/>
    <x v="570"/>
    <x v="6"/>
    <n v="9"/>
    <x v="2"/>
    <x v="0"/>
  </r>
  <r>
    <s v="AX13486"/>
    <s v="ENX2080"/>
    <s v="A112"/>
    <s v="EMP1029"/>
    <s v="C1752"/>
    <d v="2021-03-07T00:00:00"/>
    <x v="37"/>
    <n v="2"/>
    <n v="1638"/>
    <n v="1261"/>
    <n v="971"/>
    <n v="1494"/>
    <n v="64"/>
    <x v="58"/>
    <x v="18"/>
    <x v="471"/>
    <x v="3"/>
    <n v="10"/>
    <x v="2"/>
    <x v="0"/>
  </r>
  <r>
    <s v="AX13487"/>
    <s v="ENX2035"/>
    <s v="A115"/>
    <s v="EMP1017"/>
    <s v="C1118"/>
    <d v="2021-03-07T00:00:00"/>
    <x v="26"/>
    <n v="1"/>
    <n v="561"/>
    <n v="421"/>
    <n v="1200"/>
    <n v="2182"/>
    <n v="689"/>
    <x v="64"/>
    <x v="26"/>
    <x v="405"/>
    <x v="4"/>
    <n v="10"/>
    <x v="2"/>
    <x v="0"/>
  </r>
  <r>
    <s v="AX13489"/>
    <s v="ENX2083"/>
    <s v="A156"/>
    <s v="EMP1016"/>
    <s v="C1257"/>
    <d v="2021-03-07T00:00:00"/>
    <x v="59"/>
    <n v="1"/>
    <n v="1380"/>
    <n v="1090"/>
    <n v="1044"/>
    <n v="1899"/>
    <n v="2452"/>
    <x v="51"/>
    <x v="10"/>
    <x v="590"/>
    <x v="5"/>
    <n v="10"/>
    <x v="2"/>
    <x v="0"/>
  </r>
  <r>
    <s v="AX13494"/>
    <s v="ENX2023"/>
    <s v="A159"/>
    <s v="EMP1044"/>
    <s v="C1296"/>
    <d v="2021-03-07T00:00:00"/>
    <x v="57"/>
    <n v="1"/>
    <n v="368"/>
    <n v="294"/>
    <n v="683"/>
    <n v="1178"/>
    <n v="892"/>
    <x v="43"/>
    <x v="18"/>
    <x v="600"/>
    <x v="2"/>
    <n v="10"/>
    <x v="2"/>
    <x v="0"/>
  </r>
  <r>
    <s v="AX13497"/>
    <s v="ENX2099"/>
    <s v="A131"/>
    <s v="EMP1008"/>
    <s v="C1497"/>
    <d v="2021-03-07T00:00:00"/>
    <x v="52"/>
    <n v="2"/>
    <n v="1809"/>
    <n v="1067"/>
    <n v="786"/>
    <n v="947"/>
    <n v="742"/>
    <x v="18"/>
    <x v="5"/>
    <x v="626"/>
    <x v="4"/>
    <n v="11"/>
    <x v="2"/>
    <x v="0"/>
  </r>
  <r>
    <s v="AX13500"/>
    <s v="ENX2001"/>
    <s v="A119"/>
    <s v="EMP1026"/>
    <s v="C1350"/>
    <d v="2021-03-07T00:00:00"/>
    <x v="93"/>
    <n v="1"/>
    <n v="871"/>
    <n v="540"/>
    <n v="510"/>
    <n v="784"/>
    <n v="534"/>
    <x v="52"/>
    <x v="20"/>
    <x v="715"/>
    <x v="3"/>
    <n v="11"/>
    <x v="2"/>
    <x v="0"/>
  </r>
  <r>
    <s v="AX13501"/>
    <s v="ENX2097"/>
    <s v="A147"/>
    <s v="EMP1002"/>
    <s v="C1021"/>
    <d v="2021-03-07T00:00:00"/>
    <x v="0"/>
    <n v="4"/>
    <n v="1353"/>
    <n v="947"/>
    <n v="540"/>
    <n v="871"/>
    <n v="90"/>
    <x v="71"/>
    <x v="36"/>
    <x v="14"/>
    <x v="2"/>
    <n v="11"/>
    <x v="2"/>
    <x v="0"/>
  </r>
  <r>
    <s v="AX13504"/>
    <s v="ENX2089"/>
    <s v="A128"/>
    <s v="EMP1015"/>
    <s v="C1671"/>
    <d v="2021-03-07T00:00:00"/>
    <x v="89"/>
    <n v="2"/>
    <n v="1743"/>
    <n v="872"/>
    <n v="90"/>
    <n v="112"/>
    <n v="2036"/>
    <x v="7"/>
    <x v="43"/>
    <x v="182"/>
    <x v="4"/>
    <n v="11"/>
    <x v="2"/>
    <x v="0"/>
  </r>
  <r>
    <s v="AX13505"/>
    <s v="ENX2029"/>
    <s v="A106"/>
    <s v="EMP1005"/>
    <s v="C1259"/>
    <d v="2021-03-07T00:00:00"/>
    <x v="3"/>
    <n v="3"/>
    <n v="1783"/>
    <n v="1516"/>
    <n v="1800"/>
    <n v="3272"/>
    <n v="871"/>
    <x v="62"/>
    <x v="40"/>
    <x v="798"/>
    <x v="4"/>
    <n v="11"/>
    <x v="2"/>
    <x v="0"/>
  </r>
  <r>
    <s v="AX13506"/>
    <s v="ENX2021"/>
    <s v="A163"/>
    <s v="EMP1006"/>
    <s v="C1062"/>
    <d v="2021-03-07T00:00:00"/>
    <x v="77"/>
    <n v="4"/>
    <n v="530"/>
    <n v="435"/>
    <n v="478"/>
    <n v="886"/>
    <n v="1356"/>
    <x v="14"/>
    <x v="44"/>
    <x v="347"/>
    <x v="5"/>
    <n v="11"/>
    <x v="2"/>
    <x v="0"/>
  </r>
  <r>
    <s v="AX13507"/>
    <s v="ENX2027"/>
    <s v="A158"/>
    <s v="EMP1033"/>
    <s v="C1714"/>
    <d v="2021-03-07T00:00:00"/>
    <x v="19"/>
    <n v="1"/>
    <n v="123"/>
    <n v="84"/>
    <n v="3600"/>
    <n v="6000"/>
    <n v="286"/>
    <x v="35"/>
    <x v="34"/>
    <x v="115"/>
    <x v="4"/>
    <n v="11"/>
    <x v="2"/>
    <x v="0"/>
  </r>
  <r>
    <s v="AX13509"/>
    <s v="ENX2035"/>
    <s v="A134"/>
    <s v="EMP1028"/>
    <s v="C1376"/>
    <d v="2021-03-07T00:00:00"/>
    <x v="26"/>
    <n v="1"/>
    <n v="1566"/>
    <n v="1190"/>
    <n v="1176"/>
    <n v="1472"/>
    <n v="2193"/>
    <x v="37"/>
    <x v="32"/>
    <x v="73"/>
    <x v="5"/>
    <n v="11"/>
    <x v="2"/>
    <x v="0"/>
  </r>
  <r>
    <s v="AX13510"/>
    <s v="ENX2034"/>
    <s v="A129"/>
    <s v="EMP1023"/>
    <s v="C1117"/>
    <d v="2021-03-07T00:00:00"/>
    <x v="32"/>
    <n v="1"/>
    <n v="2005"/>
    <n v="1223"/>
    <n v="269"/>
    <n v="368"/>
    <n v="22"/>
    <x v="16"/>
    <x v="2"/>
    <x v="18"/>
    <x v="5"/>
    <n v="11"/>
    <x v="2"/>
    <x v="0"/>
  </r>
  <r>
    <s v="AX13512"/>
    <s v="ENX2095"/>
    <s v="A100"/>
    <s v="EMP1004"/>
    <s v="C1037"/>
    <d v="2021-03-07T00:00:00"/>
    <x v="42"/>
    <n v="1"/>
    <n v="2396"/>
    <n v="1965"/>
    <n v="5468"/>
    <n v="8964"/>
    <n v="1376"/>
    <x v="33"/>
    <x v="29"/>
    <x v="8"/>
    <x v="5"/>
    <n v="11"/>
    <x v="2"/>
    <x v="0"/>
  </r>
  <r>
    <s v="AX13516"/>
    <s v="ENX2050"/>
    <s v="A113"/>
    <s v="EMP1000"/>
    <s v="C1272"/>
    <d v="2021-03-07T00:00:00"/>
    <x v="44"/>
    <n v="2"/>
    <n v="1566"/>
    <n v="1190"/>
    <n v="421"/>
    <n v="561"/>
    <n v="1462"/>
    <x v="52"/>
    <x v="7"/>
    <x v="533"/>
    <x v="3"/>
    <n v="12"/>
    <x v="2"/>
    <x v="0"/>
  </r>
  <r>
    <s v="AX13521"/>
    <s v="ENX2038"/>
    <s v="A124"/>
    <s v="EMP1024"/>
    <s v="C1479"/>
    <d v="2021-03-07T00:00:00"/>
    <x v="84"/>
    <n v="1"/>
    <n v="1798"/>
    <n v="971"/>
    <n v="421"/>
    <n v="561"/>
    <n v="329"/>
    <x v="34"/>
    <x v="37"/>
    <x v="85"/>
    <x v="5"/>
    <n v="12"/>
    <x v="2"/>
    <x v="0"/>
  </r>
  <r>
    <s v="AX13526"/>
    <s v="ENX2060"/>
    <s v="A106"/>
    <s v="EMP1036"/>
    <s v="C1257"/>
    <d v="2021-03-07T00:00:00"/>
    <x v="73"/>
    <n v="1"/>
    <n v="1638"/>
    <n v="1261"/>
    <n v="1108"/>
    <n v="1351"/>
    <n v="68"/>
    <x v="8"/>
    <x v="40"/>
    <x v="700"/>
    <x v="6"/>
    <n v="12"/>
    <x v="2"/>
    <x v="0"/>
  </r>
  <r>
    <s v="AX13527"/>
    <s v="ENX2033"/>
    <s v="A164"/>
    <s v="EMP1004"/>
    <s v="C1614"/>
    <d v="2021-03-07T00:00:00"/>
    <x v="76"/>
    <n v="2"/>
    <n v="1783"/>
    <n v="1516"/>
    <n v="2244"/>
    <n v="2736"/>
    <n v="554"/>
    <x v="6"/>
    <x v="6"/>
    <x v="667"/>
    <x v="3"/>
    <n v="12"/>
    <x v="2"/>
    <x v="0"/>
  </r>
  <r>
    <s v="AX13530"/>
    <s v="ENX2025"/>
    <s v="A119"/>
    <s v="EMP1022"/>
    <s v="C1467"/>
    <d v="2021-03-08T00:00:00"/>
    <x v="21"/>
    <n v="1"/>
    <n v="1178"/>
    <n v="683"/>
    <n v="435"/>
    <n v="530"/>
    <n v="406"/>
    <x v="53"/>
    <x v="1"/>
    <x v="732"/>
    <x v="5"/>
    <n v="9"/>
    <x v="2"/>
    <x v="0"/>
  </r>
  <r>
    <s v="AX13532"/>
    <s v="ENX2047"/>
    <s v="A120"/>
    <s v="EMP1040"/>
    <s v="C1571"/>
    <d v="2021-03-08T00:00:00"/>
    <x v="82"/>
    <n v="3"/>
    <n v="545"/>
    <n v="425"/>
    <n v="840"/>
    <n v="1168"/>
    <n v="243"/>
    <x v="14"/>
    <x v="11"/>
    <x v="171"/>
    <x v="1"/>
    <n v="9"/>
    <x v="2"/>
    <x v="0"/>
  </r>
  <r>
    <s v="AX13544"/>
    <s v="ENX2067"/>
    <s v="A165"/>
    <s v="EMP1029"/>
    <s v="C1630"/>
    <d v="2021-03-08T00:00:00"/>
    <x v="30"/>
    <n v="3"/>
    <n v="1103"/>
    <n v="838"/>
    <n v="1752"/>
    <n v="2739"/>
    <n v="348"/>
    <x v="27"/>
    <x v="7"/>
    <x v="773"/>
    <x v="3"/>
    <n v="10"/>
    <x v="2"/>
    <x v="0"/>
  </r>
  <r>
    <s v="AX13546"/>
    <s v="ENX2054"/>
    <s v="A145"/>
    <s v="EMP1008"/>
    <s v="C1637"/>
    <d v="2021-03-08T00:00:00"/>
    <x v="12"/>
    <n v="1"/>
    <n v="1405"/>
    <n v="1054"/>
    <n v="294"/>
    <n v="368"/>
    <n v="651"/>
    <x v="71"/>
    <x v="38"/>
    <x v="478"/>
    <x v="0"/>
    <n v="11"/>
    <x v="2"/>
    <x v="0"/>
  </r>
  <r>
    <s v="AX13548"/>
    <s v="ENX2056"/>
    <s v="A134"/>
    <s v="EMP1044"/>
    <s v="C1758"/>
    <d v="2021-03-08T00:00:00"/>
    <x v="64"/>
    <n v="2"/>
    <n v="2353"/>
    <n v="1788"/>
    <n v="1305"/>
    <n v="1812"/>
    <n v="3348"/>
    <x v="43"/>
    <x v="36"/>
    <x v="706"/>
    <x v="3"/>
    <n v="11"/>
    <x v="2"/>
    <x v="0"/>
  </r>
  <r>
    <s v="AX13550"/>
    <s v="ENX2090"/>
    <s v="A148"/>
    <s v="EMP1018"/>
    <s v="C1000"/>
    <d v="2021-03-08T00:00:00"/>
    <x v="55"/>
    <n v="3"/>
    <n v="826"/>
    <n v="562"/>
    <n v="1942"/>
    <n v="2988"/>
    <n v="451"/>
    <x v="9"/>
    <x v="23"/>
    <x v="533"/>
    <x v="0"/>
    <n v="11"/>
    <x v="2"/>
    <x v="0"/>
  </r>
  <r>
    <s v="AX13555"/>
    <s v="ENX2016"/>
    <s v="A161"/>
    <s v="EMP1043"/>
    <s v="C1016"/>
    <d v="2021-03-08T00:00:00"/>
    <x v="6"/>
    <n v="2"/>
    <n v="596"/>
    <n v="358"/>
    <n v="562"/>
    <n v="826"/>
    <n v="368"/>
    <x v="43"/>
    <x v="34"/>
    <x v="580"/>
    <x v="4"/>
    <n v="11"/>
    <x v="2"/>
    <x v="0"/>
  </r>
  <r>
    <s v="AX13556"/>
    <s v="ENX2020"/>
    <s v="A141"/>
    <s v="EMP1034"/>
    <s v="C1539"/>
    <d v="2021-03-08T00:00:00"/>
    <x v="18"/>
    <n v="1"/>
    <n v="913"/>
    <n v="584"/>
    <n v="3884"/>
    <n v="5976"/>
    <n v="1569"/>
    <x v="37"/>
    <x v="15"/>
    <x v="52"/>
    <x v="1"/>
    <n v="11"/>
    <x v="2"/>
    <x v="0"/>
  </r>
  <r>
    <s v="AX13564"/>
    <s v="ENX2064"/>
    <s v="A146"/>
    <s v="EMP1018"/>
    <s v="C1115"/>
    <d v="2021-03-08T00:00:00"/>
    <x v="25"/>
    <n v="3"/>
    <n v="1725"/>
    <n v="1363"/>
    <n v="1664"/>
    <n v="2412"/>
    <n v="345"/>
    <x v="3"/>
    <x v="18"/>
    <x v="564"/>
    <x v="2"/>
    <n v="11"/>
    <x v="2"/>
    <x v="0"/>
  </r>
  <r>
    <s v="AX13568"/>
    <s v="ENX2056"/>
    <s v="A120"/>
    <s v="EMP1013"/>
    <s v="C1346"/>
    <d v="2021-03-08T00:00:00"/>
    <x v="64"/>
    <n v="3"/>
    <n v="1972"/>
    <n v="1321"/>
    <n v="3228"/>
    <n v="5868"/>
    <n v="801"/>
    <x v="72"/>
    <x v="13"/>
    <x v="789"/>
    <x v="5"/>
    <n v="11"/>
    <x v="2"/>
    <x v="0"/>
  </r>
  <r>
    <s v="AX13575"/>
    <s v="ENX2058"/>
    <s v="A115"/>
    <s v="EMP1034"/>
    <s v="C1370"/>
    <d v="2021-03-08T00:00:00"/>
    <x v="53"/>
    <n v="3"/>
    <n v="530"/>
    <n v="424"/>
    <n v="1518"/>
    <n v="2410"/>
    <n v="714"/>
    <x v="45"/>
    <x v="9"/>
    <x v="354"/>
    <x v="4"/>
    <n v="12"/>
    <x v="2"/>
    <x v="0"/>
  </r>
  <r>
    <s v="AX13576"/>
    <s v="ENX2052"/>
    <s v="A102"/>
    <s v="EMP1006"/>
    <s v="C1737"/>
    <d v="2021-03-08T00:00:00"/>
    <x v="45"/>
    <n v="2"/>
    <n v="123"/>
    <n v="84"/>
    <n v="79"/>
    <n v="127"/>
    <n v="858"/>
    <x v="2"/>
    <x v="0"/>
    <x v="338"/>
    <x v="3"/>
    <n v="12"/>
    <x v="2"/>
    <x v="0"/>
  </r>
  <r>
    <s v="AX13578"/>
    <s v="ENX2077"/>
    <s v="A169"/>
    <s v="EMP1038"/>
    <s v="C1446"/>
    <d v="2021-03-08T00:00:00"/>
    <x v="51"/>
    <n v="1"/>
    <n v="1467"/>
    <n v="807"/>
    <n v="1434"/>
    <n v="2658"/>
    <n v="248"/>
    <x v="13"/>
    <x v="30"/>
    <x v="32"/>
    <x v="2"/>
    <n v="12"/>
    <x v="2"/>
    <x v="0"/>
  </r>
  <r>
    <s v="AX13581"/>
    <s v="ENX2076"/>
    <s v="A135"/>
    <s v="EMP1036"/>
    <s v="C1723"/>
    <d v="2021-03-09T00:00:00"/>
    <x v="15"/>
    <n v="1"/>
    <n v="1639"/>
    <n v="1295"/>
    <n v="1044"/>
    <n v="1899"/>
    <n v="1797"/>
    <x v="43"/>
    <x v="29"/>
    <x v="171"/>
    <x v="6"/>
    <n v="10"/>
    <x v="2"/>
    <x v="0"/>
  </r>
  <r>
    <s v="AX13583"/>
    <s v="ENX2064"/>
    <s v="A166"/>
    <s v="EMP1001"/>
    <s v="C1503"/>
    <d v="2021-03-09T00:00:00"/>
    <x v="25"/>
    <n v="3"/>
    <n v="2294"/>
    <n v="1399"/>
    <n v="1965"/>
    <n v="2396"/>
    <n v="238"/>
    <x v="64"/>
    <x v="14"/>
    <x v="796"/>
    <x v="5"/>
    <n v="10"/>
    <x v="2"/>
    <x v="0"/>
  </r>
  <r>
    <s v="AX13588"/>
    <s v="ENX2045"/>
    <s v="A156"/>
    <s v="EMP1021"/>
    <s v="C1048"/>
    <d v="2021-03-09T00:00:00"/>
    <x v="65"/>
    <n v="2"/>
    <n v="1708"/>
    <n v="871"/>
    <n v="1896"/>
    <n v="2495"/>
    <n v="1564"/>
    <x v="11"/>
    <x v="3"/>
    <x v="438"/>
    <x v="1"/>
    <n v="10"/>
    <x v="2"/>
    <x v="0"/>
  </r>
  <r>
    <s v="AX13592"/>
    <s v="ENX2006"/>
    <s v="A164"/>
    <s v="EMP1001"/>
    <s v="C1543"/>
    <d v="2021-03-09T00:00:00"/>
    <x v="68"/>
    <n v="2"/>
    <n v="1887"/>
    <n v="1378"/>
    <n v="2468"/>
    <n v="3164"/>
    <n v="2400"/>
    <x v="61"/>
    <x v="36"/>
    <x v="173"/>
    <x v="2"/>
    <n v="10"/>
    <x v="2"/>
    <x v="0"/>
  </r>
  <r>
    <s v="AX13594"/>
    <s v="ENX2065"/>
    <s v="A140"/>
    <s v="EMP1034"/>
    <s v="C1480"/>
    <d v="2021-03-09T00:00:00"/>
    <x v="56"/>
    <n v="1"/>
    <n v="2141"/>
    <n v="1777"/>
    <n v="1350"/>
    <n v="2454"/>
    <n v="1800"/>
    <x v="5"/>
    <x v="15"/>
    <x v="214"/>
    <x v="0"/>
    <n v="10"/>
    <x v="2"/>
    <x v="0"/>
  </r>
  <r>
    <s v="AX13596"/>
    <s v="ENX2055"/>
    <s v="A158"/>
    <s v="EMP1026"/>
    <s v="C1166"/>
    <d v="2021-03-09T00:00:00"/>
    <x v="71"/>
    <n v="1"/>
    <n v="584"/>
    <n v="420"/>
    <n v="1896"/>
    <n v="2495"/>
    <n v="1724"/>
    <x v="18"/>
    <x v="42"/>
    <x v="293"/>
    <x v="1"/>
    <n v="10"/>
    <x v="2"/>
    <x v="0"/>
  </r>
  <r>
    <s v="AX13597"/>
    <s v="ENX2044"/>
    <s v="A102"/>
    <s v="EMP1025"/>
    <s v="C1388"/>
    <d v="2021-03-09T00:00:00"/>
    <x v="54"/>
    <n v="1"/>
    <n v="1338"/>
    <n v="682"/>
    <n v="387"/>
    <n v="667"/>
    <n v="123"/>
    <x v="52"/>
    <x v="42"/>
    <x v="228"/>
    <x v="1"/>
    <n v="10"/>
    <x v="2"/>
    <x v="0"/>
  </r>
  <r>
    <s v="AX13600"/>
    <s v="ENX2098"/>
    <s v="A132"/>
    <s v="EMP1019"/>
    <s v="C1014"/>
    <d v="2021-03-09T00:00:00"/>
    <x v="69"/>
    <n v="3"/>
    <n v="217"/>
    <n v="171"/>
    <n v="1321"/>
    <n v="1972"/>
    <n v="795"/>
    <x v="68"/>
    <x v="40"/>
    <x v="332"/>
    <x v="6"/>
    <n v="10"/>
    <x v="2"/>
    <x v="0"/>
  </r>
  <r>
    <s v="AX13601"/>
    <s v="ENX2030"/>
    <s v="A124"/>
    <s v="EMP1038"/>
    <s v="C1542"/>
    <d v="2021-03-09T00:00:00"/>
    <x v="80"/>
    <n v="2"/>
    <n v="95"/>
    <n v="61"/>
    <n v="1366"/>
    <n v="2238"/>
    <n v="589"/>
    <x v="34"/>
    <x v="5"/>
    <x v="643"/>
    <x v="2"/>
    <n v="10"/>
    <x v="2"/>
    <x v="0"/>
  </r>
  <r>
    <s v="AX13603"/>
    <s v="ENX2029"/>
    <s v="A117"/>
    <s v="EMP1015"/>
    <s v="C1633"/>
    <d v="2021-03-09T00:00:00"/>
    <x v="3"/>
    <n v="4"/>
    <n v="2141"/>
    <n v="1777"/>
    <n v="296"/>
    <n v="502"/>
    <n v="714"/>
    <x v="23"/>
    <x v="9"/>
    <x v="183"/>
    <x v="5"/>
    <n v="11"/>
    <x v="2"/>
    <x v="0"/>
  </r>
  <r>
    <s v="AX13604"/>
    <s v="ENX2069"/>
    <s v="A167"/>
    <s v="EMP1006"/>
    <s v="C1728"/>
    <d v="2021-03-09T00:00:00"/>
    <x v="46"/>
    <n v="1"/>
    <n v="2396"/>
    <n v="1965"/>
    <n v="1108"/>
    <n v="1351"/>
    <n v="447"/>
    <x v="20"/>
    <x v="8"/>
    <x v="553"/>
    <x v="2"/>
    <n v="11"/>
    <x v="2"/>
    <x v="0"/>
  </r>
  <r>
    <s v="AX13605"/>
    <s v="ENX2053"/>
    <s v="A155"/>
    <s v="EMP1028"/>
    <s v="C1590"/>
    <d v="2021-03-09T00:00:00"/>
    <x v="33"/>
    <n v="4"/>
    <n v="1743"/>
    <n v="872"/>
    <n v="1305"/>
    <n v="1812"/>
    <n v="871"/>
    <x v="65"/>
    <x v="42"/>
    <x v="727"/>
    <x v="2"/>
    <n v="11"/>
    <x v="2"/>
    <x v="0"/>
  </r>
  <r>
    <s v="AX13607"/>
    <s v="ENX2052"/>
    <s v="A115"/>
    <s v="EMP1038"/>
    <s v="C1519"/>
    <d v="2021-03-09T00:00:00"/>
    <x v="45"/>
    <n v="4"/>
    <n v="684"/>
    <n v="561"/>
    <n v="2841"/>
    <n v="4059"/>
    <n v="696"/>
    <x v="11"/>
    <x v="5"/>
    <x v="227"/>
    <x v="0"/>
    <n v="11"/>
    <x v="2"/>
    <x v="0"/>
  </r>
  <r>
    <s v="AX13609"/>
    <s v="ENX2063"/>
    <s v="A149"/>
    <s v="EMP1004"/>
    <s v="C1033"/>
    <d v="2021-03-09T00:00:00"/>
    <x v="83"/>
    <n v="1"/>
    <n v="637"/>
    <n v="389"/>
    <n v="1620"/>
    <n v="2613"/>
    <n v="801"/>
    <x v="3"/>
    <x v="38"/>
    <x v="213"/>
    <x v="3"/>
    <n v="11"/>
    <x v="2"/>
    <x v="0"/>
  </r>
  <r>
    <s v="AX13610"/>
    <s v="ENX2041"/>
    <s v="A125"/>
    <s v="EMP1005"/>
    <s v="C1103"/>
    <d v="2021-03-09T00:00:00"/>
    <x v="7"/>
    <n v="1"/>
    <n v="2396"/>
    <n v="1965"/>
    <n v="2446"/>
    <n v="4010"/>
    <n v="49"/>
    <x v="27"/>
    <x v="13"/>
    <x v="468"/>
    <x v="1"/>
    <n v="11"/>
    <x v="2"/>
    <x v="0"/>
  </r>
  <r>
    <s v="AX13611"/>
    <s v="ENX2049"/>
    <s v="A156"/>
    <s v="EMP1021"/>
    <s v="C1070"/>
    <d v="2021-03-09T00:00:00"/>
    <x v="58"/>
    <n v="1"/>
    <n v="2495"/>
    <n v="1896"/>
    <n v="4329"/>
    <n v="5478"/>
    <n v="1818"/>
    <x v="28"/>
    <x v="29"/>
    <x v="438"/>
    <x v="3"/>
    <n v="11"/>
    <x v="2"/>
    <x v="0"/>
  </r>
  <r>
    <s v="AX13613"/>
    <s v="ENX2004"/>
    <s v="A127"/>
    <s v="EMP1014"/>
    <s v="C1059"/>
    <d v="2021-03-09T00:00:00"/>
    <x v="23"/>
    <n v="1"/>
    <n v="913"/>
    <n v="584"/>
    <n v="450"/>
    <n v="818"/>
    <n v="1018"/>
    <x v="54"/>
    <x v="15"/>
    <x v="345"/>
    <x v="0"/>
    <n v="11"/>
    <x v="2"/>
    <x v="0"/>
  </r>
  <r>
    <s v="AX13618"/>
    <s v="ENX2039"/>
    <s v="A128"/>
    <s v="EMP1013"/>
    <s v="C1475"/>
    <d v="2021-03-10T00:00:00"/>
    <x v="96"/>
    <n v="1"/>
    <n v="1338"/>
    <n v="682"/>
    <n v="984"/>
    <n v="1367"/>
    <n v="447"/>
    <x v="24"/>
    <x v="9"/>
    <x v="518"/>
    <x v="3"/>
    <n v="10"/>
    <x v="2"/>
    <x v="0"/>
  </r>
  <r>
    <s v="AX13619"/>
    <s v="ENX2091"/>
    <s v="A135"/>
    <s v="EMP1011"/>
    <s v="C1123"/>
    <d v="2021-03-10T00:00:00"/>
    <x v="39"/>
    <n v="2"/>
    <n v="2391"/>
    <n v="1291"/>
    <n v="971"/>
    <n v="1798"/>
    <n v="267"/>
    <x v="5"/>
    <x v="35"/>
    <x v="29"/>
    <x v="1"/>
    <n v="10"/>
    <x v="2"/>
    <x v="0"/>
  </r>
  <r>
    <s v="AX13620"/>
    <s v="ENX2059"/>
    <s v="A132"/>
    <s v="EMP1024"/>
    <s v="C1546"/>
    <d v="2021-03-10T00:00:00"/>
    <x v="97"/>
    <n v="1"/>
    <n v="504"/>
    <n v="408"/>
    <n v="1800"/>
    <n v="3000"/>
    <n v="26"/>
    <x v="2"/>
    <x v="10"/>
    <x v="481"/>
    <x v="2"/>
    <n v="10"/>
    <x v="2"/>
    <x v="0"/>
  </r>
  <r>
    <s v="AX13623"/>
    <s v="ENX2071"/>
    <s v="A165"/>
    <s v="EMP1043"/>
    <s v="C1432"/>
    <d v="2021-03-10T00:00:00"/>
    <x v="92"/>
    <n v="3"/>
    <n v="1635"/>
    <n v="1046"/>
    <n v="416"/>
    <n v="630"/>
    <n v="696"/>
    <x v="73"/>
    <x v="28"/>
    <x v="611"/>
    <x v="5"/>
    <n v="10"/>
    <x v="2"/>
    <x v="0"/>
  </r>
  <r>
    <s v="AX13629"/>
    <s v="ENX2093"/>
    <s v="A125"/>
    <s v="EMP1038"/>
    <s v="C1402"/>
    <d v="2021-03-10T00:00:00"/>
    <x v="99"/>
    <n v="1"/>
    <n v="127"/>
    <n v="79"/>
    <n v="1485"/>
    <n v="2091"/>
    <n v="123"/>
    <x v="17"/>
    <x v="26"/>
    <x v="277"/>
    <x v="0"/>
    <n v="10"/>
    <x v="2"/>
    <x v="0"/>
  </r>
  <r>
    <s v="AX13632"/>
    <s v="ENX2083"/>
    <s v="A102"/>
    <s v="EMP1011"/>
    <s v="C1538"/>
    <d v="2021-03-10T00:00:00"/>
    <x v="59"/>
    <n v="1"/>
    <n v="2141"/>
    <n v="1777"/>
    <n v="1074"/>
    <n v="1788"/>
    <n v="2166"/>
    <x v="28"/>
    <x v="24"/>
    <x v="66"/>
    <x v="1"/>
    <n v="10"/>
    <x v="2"/>
    <x v="0"/>
  </r>
  <r>
    <s v="AX13634"/>
    <s v="ENX2044"/>
    <s v="A120"/>
    <s v="EMP1013"/>
    <s v="C1634"/>
    <d v="2021-03-10T00:00:00"/>
    <x v="54"/>
    <n v="1"/>
    <n v="799"/>
    <n v="455"/>
    <n v="296"/>
    <n v="502"/>
    <n v="871"/>
    <x v="27"/>
    <x v="29"/>
    <x v="35"/>
    <x v="1"/>
    <n v="10"/>
    <x v="2"/>
    <x v="0"/>
  </r>
  <r>
    <s v="AX13635"/>
    <s v="ENX2032"/>
    <s v="A118"/>
    <s v="EMP1005"/>
    <s v="C1677"/>
    <d v="2021-03-10T00:00:00"/>
    <x v="47"/>
    <n v="1"/>
    <n v="1566"/>
    <n v="1190"/>
    <n v="1516"/>
    <n v="1783"/>
    <n v="570"/>
    <x v="24"/>
    <x v="35"/>
    <x v="409"/>
    <x v="0"/>
    <n v="10"/>
    <x v="2"/>
    <x v="0"/>
  </r>
  <r>
    <s v="AX13636"/>
    <s v="ENX2065"/>
    <s v="A110"/>
    <s v="EMP1025"/>
    <s v="C1795"/>
    <d v="2021-03-10T00:00:00"/>
    <x v="56"/>
    <n v="1"/>
    <n v="818"/>
    <n v="450"/>
    <n v="1090"/>
    <n v="1380"/>
    <n v="939"/>
    <x v="17"/>
    <x v="7"/>
    <x v="732"/>
    <x v="0"/>
    <n v="10"/>
    <x v="2"/>
    <x v="0"/>
  </r>
  <r>
    <s v="AX13639"/>
    <s v="ENX2082"/>
    <s v="A107"/>
    <s v="EMP1015"/>
    <s v="C1529"/>
    <d v="2021-03-10T00:00:00"/>
    <x v="86"/>
    <n v="1"/>
    <n v="818"/>
    <n v="450"/>
    <n v="1896"/>
    <n v="2495"/>
    <n v="436"/>
    <x v="54"/>
    <x v="30"/>
    <x v="662"/>
    <x v="4"/>
    <n v="11"/>
    <x v="2"/>
    <x v="0"/>
  </r>
  <r>
    <s v="AX13640"/>
    <s v="ENX2073"/>
    <s v="A126"/>
    <s v="EMP1017"/>
    <s v="C1566"/>
    <d v="2021-03-10T00:00:00"/>
    <x v="85"/>
    <n v="3"/>
    <n v="1119"/>
    <n v="683"/>
    <n v="208"/>
    <n v="400"/>
    <n v="1086"/>
    <x v="5"/>
    <x v="5"/>
    <x v="770"/>
    <x v="1"/>
    <n v="11"/>
    <x v="2"/>
    <x v="0"/>
  </r>
  <r>
    <s v="AX13645"/>
    <s v="ENX2072"/>
    <s v="A167"/>
    <s v="EMP1008"/>
    <s v="C1013"/>
    <d v="2021-03-10T00:00:00"/>
    <x v="31"/>
    <n v="1"/>
    <n v="1467"/>
    <n v="807"/>
    <n v="1924"/>
    <n v="2828"/>
    <n v="362"/>
    <x v="15"/>
    <x v="3"/>
    <x v="195"/>
    <x v="6"/>
    <n v="11"/>
    <x v="2"/>
    <x v="0"/>
  </r>
  <r>
    <s v="AX13646"/>
    <s v="ENX2060"/>
    <s v="A147"/>
    <s v="EMP1016"/>
    <s v="C1685"/>
    <d v="2021-03-10T00:00:00"/>
    <x v="73"/>
    <n v="4"/>
    <n v="637"/>
    <n v="389"/>
    <n v="208"/>
    <n v="400"/>
    <n v="476"/>
    <x v="62"/>
    <x v="19"/>
    <x v="284"/>
    <x v="6"/>
    <n v="11"/>
    <x v="2"/>
    <x v="0"/>
  </r>
  <r>
    <s v="AX13648"/>
    <s v="ENX2067"/>
    <s v="A102"/>
    <s v="EMP1043"/>
    <s v="C1092"/>
    <d v="2021-03-10T00:00:00"/>
    <x v="30"/>
    <n v="1"/>
    <n v="1671"/>
    <n v="1220"/>
    <n v="1185"/>
    <n v="1668"/>
    <n v="34"/>
    <x v="61"/>
    <x v="17"/>
    <x v="494"/>
    <x v="2"/>
    <n v="11"/>
    <x v="2"/>
    <x v="0"/>
  </r>
  <r>
    <s v="AX13652"/>
    <s v="ENX2064"/>
    <s v="A148"/>
    <s v="EMP1012"/>
    <s v="C1361"/>
    <d v="2021-03-10T00:00:00"/>
    <x v="25"/>
    <n v="2"/>
    <n v="1103"/>
    <n v="838"/>
    <n v="2798"/>
    <n v="4588"/>
    <n v="2400"/>
    <x v="53"/>
    <x v="42"/>
    <x v="226"/>
    <x v="5"/>
    <n v="11"/>
    <x v="2"/>
    <x v="0"/>
  </r>
  <r>
    <s v="AX13653"/>
    <s v="ENX2088"/>
    <s v="A163"/>
    <s v="EMP1031"/>
    <s v="C1580"/>
    <d v="2021-03-10T00:00:00"/>
    <x v="48"/>
    <n v="1"/>
    <n v="1635"/>
    <n v="1046"/>
    <n v="791"/>
    <n v="1522"/>
    <n v="348"/>
    <x v="54"/>
    <x v="28"/>
    <x v="752"/>
    <x v="5"/>
    <n v="12"/>
    <x v="2"/>
    <x v="0"/>
  </r>
  <r>
    <s v="AX13654"/>
    <s v="ENX2016"/>
    <s v="A116"/>
    <s v="EMP1020"/>
    <s v="C1318"/>
    <d v="2021-03-10T00:00:00"/>
    <x v="6"/>
    <n v="3"/>
    <n v="2241"/>
    <n v="1367"/>
    <n v="200"/>
    <n v="290"/>
    <n v="265"/>
    <x v="42"/>
    <x v="23"/>
    <x v="83"/>
    <x v="2"/>
    <n v="12"/>
    <x v="2"/>
    <x v="0"/>
  </r>
  <r>
    <s v="AX13661"/>
    <s v="ENX2026"/>
    <s v="A109"/>
    <s v="EMP1008"/>
    <s v="C1138"/>
    <d v="2021-03-11T00:00:00"/>
    <x v="74"/>
    <n v="1"/>
    <n v="1467"/>
    <n v="807"/>
    <n v="584"/>
    <n v="913"/>
    <n v="406"/>
    <x v="51"/>
    <x v="24"/>
    <x v="576"/>
    <x v="4"/>
    <n v="10"/>
    <x v="2"/>
    <x v="0"/>
  </r>
  <r>
    <s v="AX13665"/>
    <s v="ENX2042"/>
    <s v="A119"/>
    <s v="EMP1039"/>
    <s v="C1446"/>
    <d v="2021-03-11T00:00:00"/>
    <x v="49"/>
    <n v="1"/>
    <n v="603"/>
    <n v="416"/>
    <n v="962"/>
    <n v="1414"/>
    <n v="523"/>
    <x v="69"/>
    <x v="19"/>
    <x v="579"/>
    <x v="6"/>
    <n v="10"/>
    <x v="2"/>
    <x v="0"/>
  </r>
  <r>
    <s v="AX13670"/>
    <s v="ENX2021"/>
    <s v="A159"/>
    <s v="EMP1035"/>
    <s v="C1134"/>
    <d v="2021-03-11T00:00:00"/>
    <x v="77"/>
    <n v="3"/>
    <n v="1077"/>
    <n v="732"/>
    <n v="1291"/>
    <n v="2391"/>
    <n v="2481"/>
    <x v="32"/>
    <x v="18"/>
    <x v="189"/>
    <x v="3"/>
    <n v="10"/>
    <x v="2"/>
    <x v="0"/>
  </r>
  <r>
    <s v="AX13672"/>
    <s v="ENX2014"/>
    <s v="A129"/>
    <s v="EMP1022"/>
    <s v="C1220"/>
    <d v="2021-03-11T00:00:00"/>
    <x v="67"/>
    <n v="4"/>
    <n v="1178"/>
    <n v="683"/>
    <n v="435"/>
    <n v="530"/>
    <n v="1035"/>
    <x v="14"/>
    <x v="11"/>
    <x v="778"/>
    <x v="5"/>
    <n v="10"/>
    <x v="2"/>
    <x v="0"/>
  </r>
  <r>
    <s v="AX13674"/>
    <s v="ENX2008"/>
    <s v="A169"/>
    <s v="EMP1009"/>
    <s v="C1720"/>
    <d v="2021-03-11T00:00:00"/>
    <x v="24"/>
    <n v="1"/>
    <n v="1522"/>
    <n v="791"/>
    <n v="3270"/>
    <n v="4140"/>
    <n v="344"/>
    <x v="32"/>
    <x v="0"/>
    <x v="759"/>
    <x v="2"/>
    <n v="10"/>
    <x v="2"/>
    <x v="0"/>
  </r>
  <r>
    <s v="AX13676"/>
    <s v="ENX2034"/>
    <s v="A114"/>
    <s v="EMP1027"/>
    <s v="C1464"/>
    <d v="2021-03-11T00:00:00"/>
    <x v="32"/>
    <n v="2"/>
    <n v="1414"/>
    <n v="962"/>
    <n v="2049"/>
    <n v="3357"/>
    <n v="187"/>
    <x v="1"/>
    <x v="13"/>
    <x v="370"/>
    <x v="1"/>
    <n v="11"/>
    <x v="2"/>
    <x v="0"/>
  </r>
  <r>
    <s v="AX13679"/>
    <s v="ENX2068"/>
    <s v="A132"/>
    <s v="EMP1039"/>
    <s v="C1788"/>
    <d v="2021-03-11T00:00:00"/>
    <x v="20"/>
    <n v="1"/>
    <n v="504"/>
    <n v="408"/>
    <n v="1676"/>
    <n v="2206"/>
    <n v="1888"/>
    <x v="1"/>
    <x v="4"/>
    <x v="207"/>
    <x v="3"/>
    <n v="11"/>
    <x v="2"/>
    <x v="0"/>
  </r>
  <r>
    <s v="AX13680"/>
    <s v="ENX2066"/>
    <s v="A123"/>
    <s v="EMP1035"/>
    <s v="C1058"/>
    <d v="2021-03-11T00:00:00"/>
    <x v="13"/>
    <n v="1"/>
    <n v="2141"/>
    <n v="1777"/>
    <n v="316"/>
    <n v="508"/>
    <n v="618"/>
    <x v="24"/>
    <x v="7"/>
    <x v="171"/>
    <x v="1"/>
    <n v="11"/>
    <x v="2"/>
    <x v="0"/>
  </r>
  <r>
    <s v="AX13688"/>
    <s v="ENX2069"/>
    <s v="A161"/>
    <s v="EMP1018"/>
    <s v="C1342"/>
    <d v="2021-03-11T00:00:00"/>
    <x v="46"/>
    <n v="1"/>
    <n v="1862"/>
    <n v="1173"/>
    <n v="450"/>
    <n v="818"/>
    <n v="3308"/>
    <x v="56"/>
    <x v="32"/>
    <x v="397"/>
    <x v="3"/>
    <n v="11"/>
    <x v="2"/>
    <x v="0"/>
  </r>
  <r>
    <s v="AX13703"/>
    <s v="ENX2010"/>
    <s v="A172"/>
    <s v="EMP1010"/>
    <s v="C1261"/>
    <d v="2021-03-11T00:00:00"/>
    <x v="43"/>
    <n v="1"/>
    <n v="203"/>
    <n v="154"/>
    <n v="683"/>
    <n v="1119"/>
    <n v="374"/>
    <x v="56"/>
    <x v="23"/>
    <x v="780"/>
    <x v="0"/>
    <n v="12"/>
    <x v="2"/>
    <x v="0"/>
  </r>
  <r>
    <s v="AX13707"/>
    <s v="ENX2088"/>
    <s v="A127"/>
    <s v="EMP1013"/>
    <s v="C1210"/>
    <d v="2021-03-12T00:00:00"/>
    <x v="48"/>
    <n v="1"/>
    <n v="2005"/>
    <n v="1223"/>
    <n v="589"/>
    <n v="1052"/>
    <n v="107"/>
    <x v="48"/>
    <x v="42"/>
    <x v="573"/>
    <x v="4"/>
    <n v="10"/>
    <x v="2"/>
    <x v="0"/>
  </r>
  <r>
    <s v="AX13711"/>
    <s v="ENX2082"/>
    <s v="A150"/>
    <s v="EMP1020"/>
    <s v="C1071"/>
    <d v="2021-03-12T00:00:00"/>
    <x v="86"/>
    <n v="4"/>
    <n v="2241"/>
    <n v="1367"/>
    <n v="1321"/>
    <n v="1972"/>
    <n v="1389"/>
    <x v="71"/>
    <x v="41"/>
    <x v="236"/>
    <x v="5"/>
    <n v="10"/>
    <x v="2"/>
    <x v="0"/>
  </r>
  <r>
    <s v="AX13712"/>
    <s v="ENX2091"/>
    <s v="A159"/>
    <s v="EMP1033"/>
    <s v="C1664"/>
    <d v="2021-03-12T00:00:00"/>
    <x v="39"/>
    <n v="1"/>
    <n v="1899"/>
    <n v="1044"/>
    <n v="1516"/>
    <n v="1783"/>
    <n v="384"/>
    <x v="63"/>
    <x v="31"/>
    <x v="475"/>
    <x v="0"/>
    <n v="10"/>
    <x v="2"/>
    <x v="0"/>
  </r>
  <r>
    <s v="AX13714"/>
    <s v="ENX2056"/>
    <s v="A165"/>
    <s v="EMP1023"/>
    <s v="C1752"/>
    <d v="2021-03-12T00:00:00"/>
    <x v="64"/>
    <n v="1"/>
    <n v="458"/>
    <n v="376"/>
    <n v="4216"/>
    <n v="5620"/>
    <n v="548"/>
    <x v="69"/>
    <x v="24"/>
    <x v="231"/>
    <x v="3"/>
    <n v="10"/>
    <x v="2"/>
    <x v="0"/>
  </r>
  <r>
    <s v="AX13716"/>
    <s v="ENX2064"/>
    <s v="A137"/>
    <s v="EMP1025"/>
    <s v="C1043"/>
    <d v="2021-03-12T00:00:00"/>
    <x v="25"/>
    <n v="2"/>
    <n v="1848"/>
    <n v="1294"/>
    <n v="416"/>
    <n v="603"/>
    <n v="3072"/>
    <x v="7"/>
    <x v="42"/>
    <x v="355"/>
    <x v="5"/>
    <n v="10"/>
    <x v="2"/>
    <x v="0"/>
  </r>
  <r>
    <s v="AX13720"/>
    <s v="ENX2056"/>
    <s v="A141"/>
    <s v="EMP1000"/>
    <s v="C1783"/>
    <d v="2021-03-12T00:00:00"/>
    <x v="64"/>
    <n v="3"/>
    <n v="1671"/>
    <n v="1220"/>
    <n v="1636"/>
    <n v="2044"/>
    <n v="612"/>
    <x v="36"/>
    <x v="27"/>
    <x v="168"/>
    <x v="1"/>
    <n v="11"/>
    <x v="2"/>
    <x v="0"/>
  </r>
  <r>
    <s v="AX13722"/>
    <s v="ENX2039"/>
    <s v="A104"/>
    <s v="EMP1010"/>
    <s v="C1068"/>
    <d v="2021-03-12T00:00:00"/>
    <x v="96"/>
    <n v="1"/>
    <n v="378"/>
    <n v="291"/>
    <n v="1397"/>
    <n v="1967"/>
    <n v="1100"/>
    <x v="11"/>
    <x v="33"/>
    <x v="25"/>
    <x v="1"/>
    <n v="12"/>
    <x v="2"/>
    <x v="0"/>
  </r>
  <r>
    <s v="AX13728"/>
    <s v="ENX2026"/>
    <s v="A107"/>
    <s v="EMP1008"/>
    <s v="C1472"/>
    <d v="2021-03-12T00:00:00"/>
    <x v="74"/>
    <n v="1"/>
    <n v="502"/>
    <n v="296"/>
    <n v="22"/>
    <n v="35"/>
    <n v="107"/>
    <x v="9"/>
    <x v="24"/>
    <x v="229"/>
    <x v="2"/>
    <n v="12"/>
    <x v="2"/>
    <x v="0"/>
  </r>
  <r>
    <s v="AX13732"/>
    <s v="ENX2029"/>
    <s v="A126"/>
    <s v="EMP1001"/>
    <s v="C1256"/>
    <d v="2021-03-13T00:00:00"/>
    <x v="3"/>
    <n v="1"/>
    <n v="2464"/>
    <n v="1774"/>
    <n v="2248"/>
    <n v="3304"/>
    <n v="431"/>
    <x v="71"/>
    <x v="19"/>
    <x v="762"/>
    <x v="4"/>
    <n v="9"/>
    <x v="2"/>
    <x v="0"/>
  </r>
  <r>
    <s v="AX13733"/>
    <s v="ENX2054"/>
    <s v="A115"/>
    <s v="EMP1001"/>
    <s v="C1350"/>
    <d v="2021-03-13T00:00:00"/>
    <x v="12"/>
    <n v="2"/>
    <n v="799"/>
    <n v="455"/>
    <n v="2968"/>
    <n v="4566"/>
    <n v="377"/>
    <x v="57"/>
    <x v="6"/>
    <x v="418"/>
    <x v="1"/>
    <n v="9"/>
    <x v="2"/>
    <x v="0"/>
  </r>
  <r>
    <s v="AX13735"/>
    <s v="ENX2040"/>
    <s v="A157"/>
    <s v="EMP1026"/>
    <s v="C1007"/>
    <d v="2021-03-13T00:00:00"/>
    <x v="4"/>
    <n v="1"/>
    <n v="561"/>
    <n v="421"/>
    <n v="1464"/>
    <n v="2154"/>
    <n v="874"/>
    <x v="42"/>
    <x v="28"/>
    <x v="633"/>
    <x v="2"/>
    <n v="10"/>
    <x v="2"/>
    <x v="0"/>
  </r>
  <r>
    <s v="AX13737"/>
    <s v="ENX2039"/>
    <s v="A172"/>
    <s v="EMP1038"/>
    <s v="C1177"/>
    <d v="2021-03-13T00:00:00"/>
    <x v="96"/>
    <n v="1"/>
    <n v="1380"/>
    <n v="1090"/>
    <n v="1774"/>
    <n v="2464"/>
    <n v="344"/>
    <x v="37"/>
    <x v="38"/>
    <x v="436"/>
    <x v="2"/>
    <n v="10"/>
    <x v="2"/>
    <x v="0"/>
  </r>
  <r>
    <s v="AX13743"/>
    <s v="ENX2044"/>
    <s v="A163"/>
    <s v="EMP1006"/>
    <s v="C1252"/>
    <d v="2021-03-13T00:00:00"/>
    <x v="54"/>
    <n v="2"/>
    <n v="2353"/>
    <n v="1788"/>
    <n v="3352"/>
    <n v="4412"/>
    <n v="408"/>
    <x v="4"/>
    <x v="15"/>
    <x v="676"/>
    <x v="3"/>
    <n v="10"/>
    <x v="2"/>
    <x v="0"/>
  </r>
  <r>
    <s v="AX13746"/>
    <s v="ENX2012"/>
    <s v="A104"/>
    <s v="EMP1039"/>
    <s v="C1450"/>
    <d v="2021-03-13T00:00:00"/>
    <x v="16"/>
    <n v="3"/>
    <n v="1494"/>
    <n v="971"/>
    <n v="778"/>
    <n v="1274"/>
    <n v="987"/>
    <x v="29"/>
    <x v="2"/>
    <x v="363"/>
    <x v="2"/>
    <n v="10"/>
    <x v="2"/>
    <x v="0"/>
  </r>
  <r>
    <s v="AX13749"/>
    <s v="ENX2076"/>
    <s v="A115"/>
    <s v="EMP1028"/>
    <s v="C1044"/>
    <d v="2021-03-13T00:00:00"/>
    <x v="15"/>
    <n v="1"/>
    <n v="1022"/>
    <n v="818"/>
    <n v="1965"/>
    <n v="2396"/>
    <n v="1404"/>
    <x v="33"/>
    <x v="40"/>
    <x v="692"/>
    <x v="5"/>
    <n v="11"/>
    <x v="2"/>
    <x v="0"/>
  </r>
  <r>
    <s v="AX13758"/>
    <s v="ENX2004"/>
    <s v="A127"/>
    <s v="EMP1013"/>
    <s v="C1692"/>
    <d v="2021-03-13T00:00:00"/>
    <x v="23"/>
    <n v="1"/>
    <n v="2241"/>
    <n v="1367"/>
    <n v="1108"/>
    <n v="1351"/>
    <n v="862"/>
    <x v="64"/>
    <x v="37"/>
    <x v="357"/>
    <x v="1"/>
    <n v="11"/>
    <x v="2"/>
    <x v="0"/>
  </r>
  <r>
    <s v="AX13759"/>
    <s v="ENX2013"/>
    <s v="A138"/>
    <s v="EMP1033"/>
    <s v="C1199"/>
    <d v="2021-03-13T00:00:00"/>
    <x v="70"/>
    <n v="1"/>
    <n v="112"/>
    <n v="90"/>
    <n v="971"/>
    <n v="1798"/>
    <n v="1485"/>
    <x v="55"/>
    <x v="17"/>
    <x v="133"/>
    <x v="6"/>
    <n v="11"/>
    <x v="2"/>
    <x v="0"/>
  </r>
  <r>
    <s v="AX13765"/>
    <s v="ENX2069"/>
    <s v="A108"/>
    <s v="EMP1017"/>
    <s v="C1002"/>
    <d v="2021-03-13T00:00:00"/>
    <x v="46"/>
    <n v="1"/>
    <n v="378"/>
    <n v="291"/>
    <n v="255"/>
    <n v="392"/>
    <n v="1100"/>
    <x v="58"/>
    <x v="10"/>
    <x v="110"/>
    <x v="5"/>
    <n v="11"/>
    <x v="2"/>
    <x v="0"/>
  </r>
  <r>
    <s v="AX13766"/>
    <s v="ENX2042"/>
    <s v="A114"/>
    <s v="EMP1011"/>
    <s v="C1155"/>
    <d v="2021-03-13T00:00:00"/>
    <x v="49"/>
    <n v="1"/>
    <n v="913"/>
    <n v="584"/>
    <n v="1261"/>
    <n v="1638"/>
    <n v="66"/>
    <x v="5"/>
    <x v="32"/>
    <x v="644"/>
    <x v="3"/>
    <n v="11"/>
    <x v="2"/>
    <x v="0"/>
  </r>
  <r>
    <s v="AX13767"/>
    <s v="ENX2067"/>
    <s v="A142"/>
    <s v="EMP1024"/>
    <s v="C1102"/>
    <d v="2021-03-13T00:00:00"/>
    <x v="30"/>
    <n v="2"/>
    <n v="847"/>
    <n v="534"/>
    <n v="561"/>
    <n v="684"/>
    <n v="376"/>
    <x v="60"/>
    <x v="13"/>
    <x v="751"/>
    <x v="2"/>
    <n v="11"/>
    <x v="2"/>
    <x v="0"/>
  </r>
  <r>
    <s v="AX13775"/>
    <s v="ENX2070"/>
    <s v="A114"/>
    <s v="EMP1005"/>
    <s v="C1164"/>
    <d v="2021-03-13T00:00:00"/>
    <x v="40"/>
    <n v="3"/>
    <n v="2464"/>
    <n v="1774"/>
    <n v="3228"/>
    <n v="5868"/>
    <n v="1784"/>
    <x v="11"/>
    <x v="2"/>
    <x v="182"/>
    <x v="3"/>
    <n v="11"/>
    <x v="2"/>
    <x v="0"/>
  </r>
  <r>
    <s v="AX13777"/>
    <s v="ENX2084"/>
    <s v="A112"/>
    <s v="EMP1044"/>
    <s v="C1007"/>
    <d v="2021-03-13T00:00:00"/>
    <x v="10"/>
    <n v="1"/>
    <n v="2495"/>
    <n v="1896"/>
    <n v="1321"/>
    <n v="1972"/>
    <n v="1380"/>
    <x v="28"/>
    <x v="41"/>
    <x v="742"/>
    <x v="4"/>
    <n v="11"/>
    <x v="2"/>
    <x v="0"/>
  </r>
  <r>
    <s v="AX13778"/>
    <s v="ENX2009"/>
    <s v="A118"/>
    <s v="EMP1031"/>
    <s v="C1523"/>
    <d v="2021-03-13T00:00:00"/>
    <x v="75"/>
    <n v="1"/>
    <n v="2497"/>
    <n v="1473"/>
    <n v="424"/>
    <n v="530"/>
    <n v="138"/>
    <x v="46"/>
    <x v="34"/>
    <x v="63"/>
    <x v="2"/>
    <n v="11"/>
    <x v="2"/>
    <x v="0"/>
  </r>
  <r>
    <s v="AX13782"/>
    <s v="ENX2060"/>
    <s v="A167"/>
    <s v="EMP1002"/>
    <s v="C1237"/>
    <d v="2021-03-13T00:00:00"/>
    <x v="73"/>
    <n v="1"/>
    <n v="1887"/>
    <n v="1378"/>
    <n v="1173"/>
    <n v="1862"/>
    <n v="187"/>
    <x v="11"/>
    <x v="36"/>
    <x v="453"/>
    <x v="0"/>
    <n v="11"/>
    <x v="2"/>
    <x v="0"/>
  </r>
  <r>
    <s v="AX13784"/>
    <s v="ENX2097"/>
    <s v="A110"/>
    <s v="EMP1002"/>
    <s v="C1458"/>
    <d v="2021-03-13T00:00:00"/>
    <x v="0"/>
    <n v="2"/>
    <n v="584"/>
    <n v="420"/>
    <n v="1890"/>
    <n v="3778"/>
    <n v="1888"/>
    <x v="5"/>
    <x v="37"/>
    <x v="660"/>
    <x v="4"/>
    <n v="11"/>
    <x v="2"/>
    <x v="0"/>
  </r>
  <r>
    <s v="AX13785"/>
    <s v="ENX2008"/>
    <s v="A123"/>
    <s v="EMP1000"/>
    <s v="C1091"/>
    <d v="2021-03-13T00:00:00"/>
    <x v="24"/>
    <n v="3"/>
    <n v="400"/>
    <n v="208"/>
    <n v="292"/>
    <n v="356"/>
    <n v="2193"/>
    <x v="0"/>
    <x v="26"/>
    <x v="258"/>
    <x v="5"/>
    <n v="11"/>
    <x v="2"/>
    <x v="0"/>
  </r>
  <r>
    <s v="AX13790"/>
    <s v="ENX2042"/>
    <s v="A142"/>
    <s v="EMP1020"/>
    <s v="C1148"/>
    <d v="2021-03-13T00:00:00"/>
    <x v="49"/>
    <n v="1"/>
    <n v="545"/>
    <n v="425"/>
    <n v="1968"/>
    <n v="2734"/>
    <n v="2400"/>
    <x v="50"/>
    <x v="30"/>
    <x v="494"/>
    <x v="3"/>
    <n v="12"/>
    <x v="2"/>
    <x v="0"/>
  </r>
  <r>
    <s v="AX13791"/>
    <s v="ENX2091"/>
    <s v="A104"/>
    <s v="EMP1038"/>
    <s v="C1652"/>
    <d v="2021-03-13T00:00:00"/>
    <x v="39"/>
    <n v="3"/>
    <n v="502"/>
    <n v="296"/>
    <n v="4800"/>
    <n v="8728"/>
    <n v="816"/>
    <x v="67"/>
    <x v="4"/>
    <x v="156"/>
    <x v="3"/>
    <n v="12"/>
    <x v="2"/>
    <x v="0"/>
  </r>
  <r>
    <s v="AX13796"/>
    <s v="ENX2013"/>
    <s v="A132"/>
    <s v="EMP1029"/>
    <s v="C1194"/>
    <d v="2021-03-14T00:00:00"/>
    <x v="70"/>
    <n v="1"/>
    <n v="127"/>
    <n v="79"/>
    <n v="1367"/>
    <n v="2241"/>
    <n v="492"/>
    <x v="9"/>
    <x v="5"/>
    <x v="726"/>
    <x v="1"/>
    <n v="9"/>
    <x v="2"/>
    <x v="0"/>
  </r>
  <r>
    <s v="AX13799"/>
    <s v="ENX2008"/>
    <s v="A155"/>
    <s v="EMP1005"/>
    <s v="C1203"/>
    <d v="2021-03-14T00:00:00"/>
    <x v="24"/>
    <n v="2"/>
    <n v="1178"/>
    <n v="683"/>
    <n v="3783"/>
    <n v="4914"/>
    <n v="96"/>
    <x v="57"/>
    <x v="44"/>
    <x v="183"/>
    <x v="6"/>
    <n v="9"/>
    <x v="2"/>
    <x v="0"/>
  </r>
  <r>
    <s v="AX13801"/>
    <s v="ENX2000"/>
    <s v="A129"/>
    <s v="EMP1008"/>
    <s v="C1648"/>
    <d v="2021-03-14T00:00:00"/>
    <x v="98"/>
    <n v="1"/>
    <n v="2241"/>
    <n v="1367"/>
    <n v="1067"/>
    <n v="1809"/>
    <n v="1964"/>
    <x v="4"/>
    <x v="6"/>
    <x v="614"/>
    <x v="6"/>
    <n v="9"/>
    <x v="2"/>
    <x v="0"/>
  </r>
  <r>
    <s v="AX13806"/>
    <s v="ENX2036"/>
    <s v="A166"/>
    <s v="EMP1025"/>
    <s v="C1613"/>
    <d v="2021-03-14T00:00:00"/>
    <x v="1"/>
    <n v="1"/>
    <n v="502"/>
    <n v="296"/>
    <n v="1074"/>
    <n v="1788"/>
    <n v="318"/>
    <x v="7"/>
    <x v="33"/>
    <x v="756"/>
    <x v="3"/>
    <n v="10"/>
    <x v="2"/>
    <x v="0"/>
  </r>
  <r>
    <s v="AX13807"/>
    <s v="ENX2076"/>
    <s v="A146"/>
    <s v="EMP1011"/>
    <s v="C1335"/>
    <d v="2021-03-14T00:00:00"/>
    <x v="15"/>
    <n v="1"/>
    <n v="1582"/>
    <n v="1234"/>
    <n v="962"/>
    <n v="1414"/>
    <n v="855"/>
    <x v="57"/>
    <x v="17"/>
    <x v="716"/>
    <x v="2"/>
    <n v="10"/>
    <x v="2"/>
    <x v="0"/>
  </r>
  <r>
    <s v="AX13808"/>
    <s v="ENX2053"/>
    <s v="A105"/>
    <s v="EMP1031"/>
    <s v="C1539"/>
    <d v="2021-03-14T00:00:00"/>
    <x v="33"/>
    <n v="1"/>
    <n v="1587"/>
    <n v="1301"/>
    <n v="122"/>
    <n v="190"/>
    <n v="1100"/>
    <x v="9"/>
    <x v="12"/>
    <x v="669"/>
    <x v="0"/>
    <n v="10"/>
    <x v="2"/>
    <x v="0"/>
  </r>
  <r>
    <s v="AX13809"/>
    <s v="ENX2100"/>
    <s v="A109"/>
    <s v="EMP1004"/>
    <s v="C1687"/>
    <d v="2021-03-14T00:00:00"/>
    <x v="28"/>
    <n v="1"/>
    <n v="2005"/>
    <n v="1223"/>
    <n v="395"/>
    <n v="556"/>
    <n v="1456"/>
    <x v="59"/>
    <x v="25"/>
    <x v="753"/>
    <x v="1"/>
    <n v="10"/>
    <x v="2"/>
    <x v="0"/>
  </r>
  <r>
    <s v="AX13811"/>
    <s v="ENX2078"/>
    <s v="A129"/>
    <s v="EMP1023"/>
    <s v="C1525"/>
    <d v="2021-03-14T00:00:00"/>
    <x v="66"/>
    <n v="2"/>
    <n v="667"/>
    <n v="387"/>
    <n v="292"/>
    <n v="356"/>
    <n v="46"/>
    <x v="28"/>
    <x v="13"/>
    <x v="316"/>
    <x v="6"/>
    <n v="10"/>
    <x v="2"/>
    <x v="0"/>
  </r>
  <r>
    <s v="AX13812"/>
    <s v="ENX2080"/>
    <s v="A160"/>
    <s v="EMP1039"/>
    <s v="C1342"/>
    <d v="2021-03-14T00:00:00"/>
    <x v="37"/>
    <n v="1"/>
    <n v="847"/>
    <n v="534"/>
    <n v="616"/>
    <n v="812"/>
    <n v="1444"/>
    <x v="12"/>
    <x v="31"/>
    <x v="592"/>
    <x v="1"/>
    <n v="10"/>
    <x v="2"/>
    <x v="0"/>
  </r>
  <r>
    <s v="AX13815"/>
    <s v="ENX2086"/>
    <s v="A134"/>
    <s v="EMP1028"/>
    <s v="C1698"/>
    <d v="2021-03-14T00:00:00"/>
    <x v="94"/>
    <n v="1"/>
    <n v="502"/>
    <n v="296"/>
    <n v="2734"/>
    <n v="4482"/>
    <n v="267"/>
    <x v="34"/>
    <x v="8"/>
    <x v="109"/>
    <x v="6"/>
    <n v="11"/>
    <x v="2"/>
    <x v="0"/>
  </r>
  <r>
    <s v="AX13816"/>
    <s v="ENX2057"/>
    <s v="A151"/>
    <s v="EMP1030"/>
    <s v="C1351"/>
    <d v="2021-03-14T00:00:00"/>
    <x v="78"/>
    <n v="2"/>
    <n v="2005"/>
    <n v="1223"/>
    <n v="1363"/>
    <n v="1725"/>
    <n v="48"/>
    <x v="15"/>
    <x v="30"/>
    <x v="784"/>
    <x v="2"/>
    <n v="11"/>
    <x v="2"/>
    <x v="0"/>
  </r>
  <r>
    <s v="AX13818"/>
    <s v="ENX2000"/>
    <s v="A169"/>
    <s v="EMP1024"/>
    <s v="C1597"/>
    <d v="2021-03-14T00:00:00"/>
    <x v="98"/>
    <n v="1"/>
    <n v="400"/>
    <n v="208"/>
    <n v="1295"/>
    <n v="1639"/>
    <n v="523"/>
    <x v="62"/>
    <x v="22"/>
    <x v="143"/>
    <x v="0"/>
    <n v="11"/>
    <x v="2"/>
    <x v="0"/>
  </r>
  <r>
    <s v="AX13824"/>
    <s v="ENX2072"/>
    <s v="A160"/>
    <s v="EMP1030"/>
    <s v="C1043"/>
    <d v="2021-03-14T00:00:00"/>
    <x v="31"/>
    <n v="1"/>
    <n v="1972"/>
    <n v="1321"/>
    <n v="3519"/>
    <n v="5586"/>
    <n v="2226"/>
    <x v="61"/>
    <x v="8"/>
    <x v="798"/>
    <x v="6"/>
    <n v="11"/>
    <x v="2"/>
    <x v="0"/>
  </r>
  <r>
    <s v="AX13829"/>
    <s v="ENX2010"/>
    <s v="A121"/>
    <s v="EMP1041"/>
    <s v="C1521"/>
    <d v="2021-03-14T00:00:00"/>
    <x v="43"/>
    <n v="1"/>
    <n v="913"/>
    <n v="584"/>
    <n v="538"/>
    <n v="736"/>
    <n v="368"/>
    <x v="49"/>
    <x v="19"/>
    <x v="447"/>
    <x v="3"/>
    <n v="11"/>
    <x v="2"/>
    <x v="0"/>
  </r>
  <r>
    <s v="AX13835"/>
    <s v="ENX2018"/>
    <s v="A162"/>
    <s v="EMP1025"/>
    <s v="C1538"/>
    <d v="2021-03-14T00:00:00"/>
    <x v="8"/>
    <n v="1"/>
    <n v="951"/>
    <n v="504"/>
    <n v="5164"/>
    <n v="9564"/>
    <n v="2676"/>
    <x v="12"/>
    <x v="15"/>
    <x v="114"/>
    <x v="5"/>
    <n v="11"/>
    <x v="2"/>
    <x v="0"/>
  </r>
  <r>
    <s v="AX13836"/>
    <s v="ENX2091"/>
    <s v="A100"/>
    <s v="EMP1021"/>
    <s v="C1337"/>
    <d v="2021-03-14T00:00:00"/>
    <x v="39"/>
    <n v="1"/>
    <n v="1887"/>
    <n v="1378"/>
    <n v="450"/>
    <n v="818"/>
    <n v="408"/>
    <x v="23"/>
    <x v="18"/>
    <x v="721"/>
    <x v="2"/>
    <n v="12"/>
    <x v="2"/>
    <x v="0"/>
  </r>
  <r>
    <s v="AX13837"/>
    <s v="ENX2072"/>
    <s v="A117"/>
    <s v="EMP1026"/>
    <s v="C1740"/>
    <d v="2021-03-14T00:00:00"/>
    <x v="31"/>
    <n v="1"/>
    <n v="502"/>
    <n v="296"/>
    <n v="1074"/>
    <n v="1788"/>
    <n v="2624"/>
    <x v="65"/>
    <x v="39"/>
    <x v="187"/>
    <x v="0"/>
    <n v="12"/>
    <x v="2"/>
    <x v="0"/>
  </r>
  <r>
    <s v="AX13838"/>
    <s v="ENX2028"/>
    <s v="A154"/>
    <s v="EMP1001"/>
    <s v="C1409"/>
    <d v="2021-03-14T00:00:00"/>
    <x v="5"/>
    <n v="1"/>
    <n v="502"/>
    <n v="296"/>
    <n v="1464"/>
    <n v="2154"/>
    <n v="411"/>
    <x v="36"/>
    <x v="39"/>
    <x v="651"/>
    <x v="1"/>
    <n v="12"/>
    <x v="2"/>
    <x v="0"/>
  </r>
  <r>
    <s v="AX13840"/>
    <s v="ENX2012"/>
    <s v="A125"/>
    <s v="EMP1025"/>
    <s v="C1124"/>
    <d v="2021-03-15T00:00:00"/>
    <x v="16"/>
    <n v="2"/>
    <n v="545"/>
    <n v="425"/>
    <n v="180"/>
    <n v="224"/>
    <n v="204"/>
    <x v="39"/>
    <x v="10"/>
    <x v="283"/>
    <x v="6"/>
    <n v="9"/>
    <x v="2"/>
    <x v="0"/>
  </r>
  <r>
    <s v="AX13842"/>
    <s v="ENX2033"/>
    <s v="A160"/>
    <s v="EMP1042"/>
    <s v="C1327"/>
    <d v="2021-03-15T00:00:00"/>
    <x v="76"/>
    <n v="1"/>
    <n v="556"/>
    <n v="395"/>
    <n v="1777"/>
    <n v="2141"/>
    <n v="689"/>
    <x v="69"/>
    <x v="27"/>
    <x v="99"/>
    <x v="0"/>
    <n v="10"/>
    <x v="2"/>
    <x v="0"/>
  </r>
  <r>
    <s v="AX13846"/>
    <s v="ENX2077"/>
    <s v="A158"/>
    <s v="EMP1010"/>
    <s v="C1129"/>
    <d v="2021-03-15T00:00:00"/>
    <x v="51"/>
    <n v="2"/>
    <n v="2091"/>
    <n v="1485"/>
    <n v="1535"/>
    <n v="2257"/>
    <n v="871"/>
    <x v="51"/>
    <x v="26"/>
    <x v="376"/>
    <x v="3"/>
    <n v="10"/>
    <x v="2"/>
    <x v="0"/>
  </r>
  <r>
    <s v="AX13848"/>
    <s v="ENX2082"/>
    <s v="A109"/>
    <s v="EMP1040"/>
    <s v="C1630"/>
    <d v="2021-03-15T00:00:00"/>
    <x v="86"/>
    <n v="3"/>
    <n v="603"/>
    <n v="416"/>
    <n v="1251"/>
    <n v="1526"/>
    <n v="2200"/>
    <x v="70"/>
    <x v="35"/>
    <x v="450"/>
    <x v="0"/>
    <n v="10"/>
    <x v="2"/>
    <x v="0"/>
  </r>
  <r>
    <s v="AX13849"/>
    <s v="ENX2000"/>
    <s v="A149"/>
    <s v="EMP1018"/>
    <s v="C1357"/>
    <d v="2021-03-15T00:00:00"/>
    <x v="98"/>
    <n v="1"/>
    <n v="951"/>
    <n v="504"/>
    <n v="624"/>
    <n v="945"/>
    <n v="2216"/>
    <x v="50"/>
    <x v="3"/>
    <x v="288"/>
    <x v="4"/>
    <n v="11"/>
    <x v="2"/>
    <x v="0"/>
  </r>
  <r>
    <s v="AX13850"/>
    <s v="ENX2005"/>
    <s v="A112"/>
    <s v="EMP1037"/>
    <s v="C1289"/>
    <d v="2021-03-15T00:00:00"/>
    <x v="79"/>
    <n v="3"/>
    <n v="545"/>
    <n v="425"/>
    <n v="807"/>
    <n v="1467"/>
    <n v="613"/>
    <x v="51"/>
    <x v="22"/>
    <x v="357"/>
    <x v="6"/>
    <n v="11"/>
    <x v="2"/>
    <x v="0"/>
  </r>
  <r>
    <s v="AX13854"/>
    <s v="ENX2084"/>
    <s v="A168"/>
    <s v="EMP1019"/>
    <s v="C1459"/>
    <d v="2021-03-15T00:00:00"/>
    <x v="10"/>
    <n v="1"/>
    <n v="1353"/>
    <n v="947"/>
    <n v="1636"/>
    <n v="3268"/>
    <n v="1564"/>
    <x v="41"/>
    <x v="20"/>
    <x v="616"/>
    <x v="0"/>
    <n v="11"/>
    <x v="2"/>
    <x v="0"/>
  </r>
  <r>
    <s v="AX13857"/>
    <s v="ENX2025"/>
    <s v="A102"/>
    <s v="EMP1004"/>
    <s v="C1751"/>
    <d v="2021-03-15T00:00:00"/>
    <x v="21"/>
    <n v="1"/>
    <n v="136"/>
    <n v="72"/>
    <n v="1473"/>
    <n v="2497"/>
    <n v="690"/>
    <x v="60"/>
    <x v="42"/>
    <x v="671"/>
    <x v="4"/>
    <n v="11"/>
    <x v="2"/>
    <x v="0"/>
  </r>
  <r>
    <s v="AX13858"/>
    <s v="ENX2032"/>
    <s v="A113"/>
    <s v="EMP1011"/>
    <s v="C1688"/>
    <d v="2021-03-15T00:00:00"/>
    <x v="47"/>
    <n v="1"/>
    <n v="771"/>
    <n v="648"/>
    <n v="420"/>
    <n v="584"/>
    <n v="606"/>
    <x v="61"/>
    <x v="14"/>
    <x v="129"/>
    <x v="5"/>
    <n v="11"/>
    <x v="2"/>
    <x v="0"/>
  </r>
  <r>
    <s v="AX13860"/>
    <s v="ENX2035"/>
    <s v="A122"/>
    <s v="EMP1026"/>
    <s v="C1624"/>
    <d v="2021-03-15T00:00:00"/>
    <x v="26"/>
    <n v="2"/>
    <n v="1972"/>
    <n v="1321"/>
    <n v="171"/>
    <n v="217"/>
    <n v="736"/>
    <x v="19"/>
    <x v="22"/>
    <x v="573"/>
    <x v="2"/>
    <n v="11"/>
    <x v="2"/>
    <x v="0"/>
  </r>
  <r>
    <s v="AX13861"/>
    <s v="ENX2018"/>
    <s v="A125"/>
    <s v="EMP1041"/>
    <s v="C1529"/>
    <d v="2021-03-15T00:00:00"/>
    <x v="8"/>
    <n v="3"/>
    <n v="871"/>
    <n v="540"/>
    <n v="408"/>
    <n v="504"/>
    <n v="744"/>
    <x v="45"/>
    <x v="26"/>
    <x v="92"/>
    <x v="1"/>
    <n v="11"/>
    <x v="2"/>
    <x v="0"/>
  </r>
  <r>
    <s v="AX13863"/>
    <s v="ENX2094"/>
    <s v="A164"/>
    <s v="EMP1032"/>
    <s v="C1715"/>
    <d v="2021-03-15T00:00:00"/>
    <x v="90"/>
    <n v="3"/>
    <n v="596"/>
    <n v="358"/>
    <n v="316"/>
    <n v="508"/>
    <n v="736"/>
    <x v="7"/>
    <x v="35"/>
    <x v="782"/>
    <x v="6"/>
    <n v="12"/>
    <x v="2"/>
    <x v="0"/>
  </r>
  <r>
    <s v="AX13864"/>
    <s v="ENX2050"/>
    <s v="A134"/>
    <s v="EMP1025"/>
    <s v="C1305"/>
    <d v="2021-03-15T00:00:00"/>
    <x v="44"/>
    <n v="2"/>
    <n v="800"/>
    <n v="536"/>
    <n v="1260"/>
    <n v="1752"/>
    <n v="74"/>
    <x v="58"/>
    <x v="31"/>
    <x v="196"/>
    <x v="3"/>
    <n v="12"/>
    <x v="2"/>
    <x v="0"/>
  </r>
  <r>
    <s v="AX13865"/>
    <s v="ENX2009"/>
    <s v="A161"/>
    <s v="EMP1013"/>
    <s v="C1327"/>
    <d v="2021-04-01T00:00:00"/>
    <x v="75"/>
    <n v="3"/>
    <n v="2464"/>
    <n v="1774"/>
    <n v="5468"/>
    <n v="8964"/>
    <n v="274"/>
    <x v="41"/>
    <x v="39"/>
    <x v="573"/>
    <x v="2"/>
    <n v="2"/>
    <x v="3"/>
    <x v="0"/>
  </r>
  <r>
    <s v="AX13867"/>
    <s v="ENX2074"/>
    <s v="A141"/>
    <s v="EMP1015"/>
    <s v="C1358"/>
    <d v="2021-04-01T00:00:00"/>
    <x v="41"/>
    <n v="4"/>
    <n v="1826"/>
    <n v="1443"/>
    <n v="316"/>
    <n v="508"/>
    <n v="688"/>
    <x v="55"/>
    <x v="28"/>
    <x v="272"/>
    <x v="0"/>
    <n v="4"/>
    <x v="3"/>
    <x v="0"/>
  </r>
  <r>
    <s v="AX13869"/>
    <s v="ENX2050"/>
    <s v="A102"/>
    <s v="EMP1036"/>
    <s v="C1699"/>
    <d v="2021-04-01T00:00:00"/>
    <x v="44"/>
    <n v="1"/>
    <n v="2464"/>
    <n v="1774"/>
    <n v="1072"/>
    <n v="1600"/>
    <n v="1532"/>
    <x v="31"/>
    <x v="41"/>
    <x v="302"/>
    <x v="4"/>
    <n v="4"/>
    <x v="3"/>
    <x v="0"/>
  </r>
  <r>
    <s v="AX13871"/>
    <s v="ENX2091"/>
    <s v="A158"/>
    <s v="EMP1001"/>
    <s v="C1166"/>
    <d v="2021-04-01T00:00:00"/>
    <x v="39"/>
    <n v="1"/>
    <n v="392"/>
    <n v="255"/>
    <n v="2092"/>
    <n v="3270"/>
    <n v="137"/>
    <x v="48"/>
    <x v="35"/>
    <x v="203"/>
    <x v="0"/>
    <n v="5"/>
    <x v="3"/>
    <x v="0"/>
  </r>
  <r>
    <s v="AX13875"/>
    <s v="ENX2012"/>
    <s v="A143"/>
    <s v="EMP1007"/>
    <s v="C1680"/>
    <d v="2021-04-01T00:00:00"/>
    <x v="16"/>
    <n v="1"/>
    <n v="667"/>
    <n v="387"/>
    <n v="945"/>
    <n v="1889"/>
    <n v="561"/>
    <x v="18"/>
    <x v="11"/>
    <x v="730"/>
    <x v="0"/>
    <n v="5"/>
    <x v="3"/>
    <x v="0"/>
  </r>
  <r>
    <s v="AX13877"/>
    <s v="ENX2081"/>
    <s v="A148"/>
    <s v="EMP1024"/>
    <s v="C1260"/>
    <d v="2021-04-01T00:00:00"/>
    <x v="62"/>
    <n v="4"/>
    <n v="2497"/>
    <n v="1473"/>
    <n v="1367"/>
    <n v="2241"/>
    <n v="530"/>
    <x v="50"/>
    <x v="44"/>
    <x v="539"/>
    <x v="6"/>
    <n v="5"/>
    <x v="3"/>
    <x v="0"/>
  </r>
  <r>
    <s v="AX13878"/>
    <s v="ENX2083"/>
    <s v="A156"/>
    <s v="EMP1019"/>
    <s v="C1452"/>
    <d v="2021-04-01T00:00:00"/>
    <x v="59"/>
    <n v="1"/>
    <n v="1566"/>
    <n v="1190"/>
    <n v="387"/>
    <n v="667"/>
    <n v="1140"/>
    <x v="3"/>
    <x v="16"/>
    <x v="578"/>
    <x v="4"/>
    <n v="6"/>
    <x v="3"/>
    <x v="0"/>
  </r>
  <r>
    <s v="AX13879"/>
    <s v="ENX2019"/>
    <s v="A104"/>
    <s v="EMP1037"/>
    <s v="C1706"/>
    <d v="2021-04-01T00:00:00"/>
    <x v="60"/>
    <n v="2"/>
    <n v="1889"/>
    <n v="945"/>
    <n v="1774"/>
    <n v="2464"/>
    <n v="321"/>
    <x v="40"/>
    <x v="10"/>
    <x v="562"/>
    <x v="4"/>
    <n v="6"/>
    <x v="3"/>
    <x v="0"/>
  </r>
  <r>
    <s v="AX13888"/>
    <s v="ENX2088"/>
    <s v="A166"/>
    <s v="EMP1014"/>
    <s v="C1259"/>
    <d v="2021-04-01T00:00:00"/>
    <x v="48"/>
    <n v="4"/>
    <n v="112"/>
    <n v="90"/>
    <n v="216"/>
    <n v="408"/>
    <n v="570"/>
    <x v="36"/>
    <x v="38"/>
    <x v="437"/>
    <x v="5"/>
    <n v="6"/>
    <x v="3"/>
    <x v="0"/>
  </r>
  <r>
    <s v="AX13893"/>
    <s v="ENX2004"/>
    <s v="A119"/>
    <s v="EMP1004"/>
    <s v="C1342"/>
    <d v="2021-04-01T00:00:00"/>
    <x v="23"/>
    <n v="2"/>
    <n v="1725"/>
    <n v="1363"/>
    <n v="1173"/>
    <n v="1862"/>
    <n v="1106"/>
    <x v="46"/>
    <x v="21"/>
    <x v="607"/>
    <x v="6"/>
    <n v="7"/>
    <x v="3"/>
    <x v="0"/>
  </r>
  <r>
    <s v="AX13894"/>
    <s v="ENX2088"/>
    <s v="A109"/>
    <s v="EMP1039"/>
    <s v="C1020"/>
    <d v="2021-04-01T00:00:00"/>
    <x v="48"/>
    <n v="1"/>
    <n v="502"/>
    <n v="296"/>
    <n v="1008"/>
    <n v="1902"/>
    <n v="376"/>
    <x v="10"/>
    <x v="29"/>
    <x v="712"/>
    <x v="5"/>
    <n v="8"/>
    <x v="3"/>
    <x v="0"/>
  </r>
  <r>
    <s v="AX13896"/>
    <s v="ENX2084"/>
    <s v="A118"/>
    <s v="EMP1014"/>
    <s v="C1566"/>
    <d v="2021-04-01T00:00:00"/>
    <x v="10"/>
    <n v="1"/>
    <n v="1743"/>
    <n v="872"/>
    <n v="1788"/>
    <n v="2353"/>
    <n v="599"/>
    <x v="65"/>
    <x v="19"/>
    <x v="110"/>
    <x v="0"/>
    <n v="9"/>
    <x v="3"/>
    <x v="0"/>
  </r>
  <r>
    <s v="AX13897"/>
    <s v="ENX2034"/>
    <s v="A125"/>
    <s v="EMP1008"/>
    <s v="C1052"/>
    <d v="2021-04-02T00:00:00"/>
    <x v="32"/>
    <n v="3"/>
    <n v="1566"/>
    <n v="1190"/>
    <n v="1894"/>
    <n v="2706"/>
    <n v="729"/>
    <x v="59"/>
    <x v="38"/>
    <x v="659"/>
    <x v="0"/>
    <n v="4"/>
    <x v="3"/>
    <x v="0"/>
  </r>
  <r>
    <s v="AX13898"/>
    <s v="ENX2090"/>
    <s v="A101"/>
    <s v="EMP1017"/>
    <s v="C1381"/>
    <d v="2021-04-02T00:00:00"/>
    <x v="55"/>
    <n v="1"/>
    <n v="596"/>
    <n v="358"/>
    <n v="4554"/>
    <n v="7230"/>
    <n v="644"/>
    <x v="70"/>
    <x v="36"/>
    <x v="271"/>
    <x v="4"/>
    <n v="6"/>
    <x v="3"/>
    <x v="0"/>
  </r>
  <r>
    <s v="AX13903"/>
    <s v="ENX2030"/>
    <s v="A154"/>
    <s v="EMP1017"/>
    <s v="C1589"/>
    <d v="2021-04-02T00:00:00"/>
    <x v="80"/>
    <n v="1"/>
    <n v="800"/>
    <n v="536"/>
    <n v="425"/>
    <n v="545"/>
    <n v="2760"/>
    <x v="61"/>
    <x v="39"/>
    <x v="26"/>
    <x v="6"/>
    <n v="6"/>
    <x v="3"/>
    <x v="0"/>
  </r>
  <r>
    <s v="AX13906"/>
    <s v="ENX2051"/>
    <s v="A145"/>
    <s v="EMP1018"/>
    <s v="C1460"/>
    <d v="2021-04-02T00:00:00"/>
    <x v="14"/>
    <n v="1"/>
    <n v="1522"/>
    <n v="791"/>
    <n v="66"/>
    <n v="105"/>
    <n v="383"/>
    <x v="19"/>
    <x v="31"/>
    <x v="303"/>
    <x v="1"/>
    <n v="8"/>
    <x v="3"/>
    <x v="0"/>
  </r>
  <r>
    <s v="AX13908"/>
    <s v="ENX2093"/>
    <s v="A136"/>
    <s v="EMP1030"/>
    <s v="C1066"/>
    <d v="2021-04-02T00:00:00"/>
    <x v="99"/>
    <n v="1"/>
    <n v="947"/>
    <n v="786"/>
    <n v="90"/>
    <n v="112"/>
    <n v="161"/>
    <x v="3"/>
    <x v="13"/>
    <x v="44"/>
    <x v="6"/>
    <n v="8"/>
    <x v="3"/>
    <x v="0"/>
  </r>
  <r>
    <s v="AX13909"/>
    <s v="ENX2066"/>
    <s v="A119"/>
    <s v="EMP1035"/>
    <s v="C1183"/>
    <d v="2021-04-02T00:00:00"/>
    <x v="13"/>
    <n v="4"/>
    <n v="771"/>
    <n v="648"/>
    <n v="683"/>
    <n v="1178"/>
    <n v="895"/>
    <x v="34"/>
    <x v="35"/>
    <x v="252"/>
    <x v="1"/>
    <n v="9"/>
    <x v="3"/>
    <x v="0"/>
  </r>
  <r>
    <s v="AX13910"/>
    <s v="ENX2091"/>
    <s v="A104"/>
    <s v="EMP1014"/>
    <s v="C1345"/>
    <d v="2021-04-03T00:00:00"/>
    <x v="39"/>
    <n v="3"/>
    <n v="1783"/>
    <n v="1230"/>
    <n v="682"/>
    <n v="1338"/>
    <n v="383"/>
    <x v="66"/>
    <x v="44"/>
    <x v="626"/>
    <x v="2"/>
    <n v="1"/>
    <x v="3"/>
    <x v="0"/>
  </r>
  <r>
    <s v="AX13913"/>
    <s v="ENX2085"/>
    <s v="A151"/>
    <s v="EMP1009"/>
    <s v="C1373"/>
    <d v="2021-04-03T00:00:00"/>
    <x v="29"/>
    <n v="1"/>
    <n v="2495"/>
    <n v="1896"/>
    <n v="1788"/>
    <n v="2353"/>
    <n v="267"/>
    <x v="30"/>
    <x v="4"/>
    <x v="302"/>
    <x v="2"/>
    <n v="1"/>
    <x v="3"/>
    <x v="0"/>
  </r>
  <r>
    <s v="AX13914"/>
    <s v="ENX2011"/>
    <s v="A149"/>
    <s v="EMP1006"/>
    <s v="C1543"/>
    <d v="2021-04-03T00:00:00"/>
    <x v="81"/>
    <n v="1"/>
    <n v="799"/>
    <n v="455"/>
    <n v="3554"/>
    <n v="4282"/>
    <n v="1748"/>
    <x v="5"/>
    <x v="35"/>
    <x v="610"/>
    <x v="2"/>
    <n v="2"/>
    <x v="3"/>
    <x v="0"/>
  </r>
  <r>
    <s v="AX13919"/>
    <s v="ENX2031"/>
    <s v="A117"/>
    <s v="EMP1037"/>
    <s v="C1067"/>
    <d v="2021-04-03T00:00:00"/>
    <x v="88"/>
    <n v="1"/>
    <n v="217"/>
    <n v="171"/>
    <n v="1263"/>
    <n v="1683"/>
    <n v="926"/>
    <x v="8"/>
    <x v="3"/>
    <x v="95"/>
    <x v="4"/>
    <n v="2"/>
    <x v="3"/>
    <x v="0"/>
  </r>
  <r>
    <s v="AX13921"/>
    <s v="ENX2019"/>
    <s v="A106"/>
    <s v="EMP1041"/>
    <s v="C1662"/>
    <d v="2021-04-03T00:00:00"/>
    <x v="60"/>
    <n v="3"/>
    <n v="1671"/>
    <n v="1220"/>
    <n v="3873"/>
    <n v="7173"/>
    <n v="752"/>
    <x v="29"/>
    <x v="0"/>
    <x v="502"/>
    <x v="6"/>
    <n v="2"/>
    <x v="3"/>
    <x v="0"/>
  </r>
  <r>
    <s v="AX13922"/>
    <s v="ENX2022"/>
    <s v="A126"/>
    <s v="EMP1011"/>
    <s v="C1406"/>
    <d v="2021-04-03T00:00:00"/>
    <x v="27"/>
    <n v="2"/>
    <n v="1052"/>
    <n v="589"/>
    <n v="1684"/>
    <n v="2244"/>
    <n v="313"/>
    <x v="64"/>
    <x v="9"/>
    <x v="17"/>
    <x v="1"/>
    <n v="3"/>
    <x v="3"/>
    <x v="0"/>
  </r>
  <r>
    <s v="AX13924"/>
    <s v="ENX2017"/>
    <s v="A129"/>
    <s v="EMP1012"/>
    <s v="C1180"/>
    <d v="2021-04-03T00:00:00"/>
    <x v="61"/>
    <n v="2"/>
    <n v="1972"/>
    <n v="1321"/>
    <n v="1260"/>
    <n v="1752"/>
    <n v="2070"/>
    <x v="4"/>
    <x v="12"/>
    <x v="129"/>
    <x v="0"/>
    <n v="3"/>
    <x v="3"/>
    <x v="0"/>
  </r>
  <r>
    <s v="AX13925"/>
    <s v="ENX2061"/>
    <s v="A117"/>
    <s v="EMP1019"/>
    <s v="C1743"/>
    <d v="2021-04-03T00:00:00"/>
    <x v="72"/>
    <n v="3"/>
    <n v="1708"/>
    <n v="871"/>
    <n v="1397"/>
    <n v="1967"/>
    <n v="406"/>
    <x v="68"/>
    <x v="37"/>
    <x v="656"/>
    <x v="0"/>
    <n v="6"/>
    <x v="3"/>
    <x v="0"/>
  </r>
  <r>
    <s v="AX13926"/>
    <s v="ENX2095"/>
    <s v="A126"/>
    <s v="EMP1000"/>
    <s v="C1601"/>
    <d v="2021-04-03T00:00:00"/>
    <x v="42"/>
    <n v="1"/>
    <n v="2257"/>
    <n v="1535"/>
    <n v="1896"/>
    <n v="2495"/>
    <n v="313"/>
    <x v="46"/>
    <x v="14"/>
    <x v="91"/>
    <x v="3"/>
    <n v="6"/>
    <x v="3"/>
    <x v="0"/>
  </r>
  <r>
    <s v="AX13928"/>
    <s v="ENX2013"/>
    <s v="A169"/>
    <s v="EMP1044"/>
    <s v="C1214"/>
    <d v="2021-04-03T00:00:00"/>
    <x v="70"/>
    <n v="2"/>
    <n v="530"/>
    <n v="435"/>
    <n v="1366"/>
    <n v="2238"/>
    <n v="1710"/>
    <x v="73"/>
    <x v="26"/>
    <x v="169"/>
    <x v="5"/>
    <n v="8"/>
    <x v="3"/>
    <x v="0"/>
  </r>
  <r>
    <s v="AX13929"/>
    <s v="ENX2093"/>
    <s v="A106"/>
    <s v="EMP1013"/>
    <s v="C1409"/>
    <d v="2021-04-03T00:00:00"/>
    <x v="99"/>
    <n v="1"/>
    <n v="530"/>
    <n v="424"/>
    <n v="1223"/>
    <n v="2005"/>
    <n v="1654"/>
    <x v="62"/>
    <x v="2"/>
    <x v="43"/>
    <x v="0"/>
    <n v="8"/>
    <x v="3"/>
    <x v="0"/>
  </r>
  <r>
    <s v="AX13931"/>
    <s v="ENX2021"/>
    <s v="A128"/>
    <s v="EMP1006"/>
    <s v="C1416"/>
    <d v="2021-04-03T00:00:00"/>
    <x v="77"/>
    <n v="3"/>
    <n v="1798"/>
    <n v="971"/>
    <n v="600"/>
    <n v="870"/>
    <n v="313"/>
    <x v="11"/>
    <x v="11"/>
    <x v="494"/>
    <x v="0"/>
    <n v="9"/>
    <x v="3"/>
    <x v="0"/>
  </r>
  <r>
    <s v="AX13934"/>
    <s v="ENX2045"/>
    <s v="A132"/>
    <s v="EMP1006"/>
    <s v="C1456"/>
    <d v="2021-04-03T00:00:00"/>
    <x v="65"/>
    <n v="2"/>
    <n v="1467"/>
    <n v="807"/>
    <n v="3570"/>
    <n v="4698"/>
    <n v="49"/>
    <x v="32"/>
    <x v="9"/>
    <x v="23"/>
    <x v="0"/>
    <n v="9"/>
    <x v="3"/>
    <x v="0"/>
  </r>
  <r>
    <s v="AX13941"/>
    <s v="ENX2015"/>
    <s v="A149"/>
    <s v="EMP1005"/>
    <s v="C1230"/>
    <d v="2021-04-03T00:00:00"/>
    <x v="17"/>
    <n v="3"/>
    <n v="1367"/>
    <n v="984"/>
    <n v="255"/>
    <n v="392"/>
    <n v="274"/>
    <x v="54"/>
    <x v="6"/>
    <x v="445"/>
    <x v="0"/>
    <n v="9"/>
    <x v="3"/>
    <x v="0"/>
  </r>
  <r>
    <s v="AX13948"/>
    <s v="ENX2024"/>
    <s v="A115"/>
    <s v="EMP1001"/>
    <s v="C1249"/>
    <d v="2021-04-04T00:00:00"/>
    <x v="2"/>
    <n v="1"/>
    <n v="2497"/>
    <n v="1473"/>
    <n v="2798"/>
    <n v="4588"/>
    <n v="613"/>
    <x v="13"/>
    <x v="42"/>
    <x v="356"/>
    <x v="2"/>
    <n v="1"/>
    <x v="3"/>
    <x v="0"/>
  </r>
  <r>
    <s v="AX13949"/>
    <s v="ENX2078"/>
    <s v="A169"/>
    <s v="EMP1007"/>
    <s v="C1193"/>
    <d v="2021-04-04T00:00:00"/>
    <x v="66"/>
    <n v="4"/>
    <n v="1671"/>
    <n v="1220"/>
    <n v="1200"/>
    <n v="2182"/>
    <n v="4096"/>
    <x v="25"/>
    <x v="16"/>
    <x v="265"/>
    <x v="0"/>
    <n v="1"/>
    <x v="3"/>
    <x v="0"/>
  </r>
  <r>
    <s v="AX13951"/>
    <s v="ENX2002"/>
    <s v="A124"/>
    <s v="EMP1003"/>
    <s v="C1277"/>
    <d v="2021-04-04T00:00:00"/>
    <x v="100"/>
    <n v="1"/>
    <n v="1178"/>
    <n v="683"/>
    <n v="1261"/>
    <n v="1638"/>
    <n v="96"/>
    <x v="57"/>
    <x v="6"/>
    <x v="73"/>
    <x v="4"/>
    <n v="2"/>
    <x v="3"/>
    <x v="0"/>
  </r>
  <r>
    <s v="AX13953"/>
    <s v="ENX2049"/>
    <s v="A163"/>
    <s v="EMP1044"/>
    <s v="C1269"/>
    <d v="2021-04-04T00:00:00"/>
    <x v="58"/>
    <n v="1"/>
    <n v="2464"/>
    <n v="1774"/>
    <n v="956"/>
    <n v="1772"/>
    <n v="1130"/>
    <x v="63"/>
    <x v="0"/>
    <x v="442"/>
    <x v="6"/>
    <n v="2"/>
    <x v="3"/>
    <x v="0"/>
  </r>
  <r>
    <s v="AX13954"/>
    <s v="ENX2006"/>
    <s v="A156"/>
    <s v="EMP1033"/>
    <s v="C1596"/>
    <d v="2021-04-04T00:00:00"/>
    <x v="68"/>
    <n v="1"/>
    <n v="2005"/>
    <n v="1223"/>
    <n v="4548"/>
    <n v="5349"/>
    <n v="2216"/>
    <x v="0"/>
    <x v="38"/>
    <x v="58"/>
    <x v="0"/>
    <n v="2"/>
    <x v="3"/>
    <x v="0"/>
  </r>
  <r>
    <s v="AX13955"/>
    <s v="ENX2034"/>
    <s v="A111"/>
    <s v="EMP1015"/>
    <s v="C1031"/>
    <d v="2021-04-04T00:00:00"/>
    <x v="32"/>
    <n v="2"/>
    <n v="2464"/>
    <n v="1774"/>
    <n v="888"/>
    <n v="1506"/>
    <n v="926"/>
    <x v="16"/>
    <x v="3"/>
    <x v="564"/>
    <x v="0"/>
    <n v="3"/>
    <x v="3"/>
    <x v="0"/>
  </r>
  <r>
    <s v="AX13957"/>
    <s v="ENX2078"/>
    <s v="A154"/>
    <s v="EMP1005"/>
    <s v="C1649"/>
    <d v="2021-04-04T00:00:00"/>
    <x v="66"/>
    <n v="1"/>
    <n v="1848"/>
    <n v="1294"/>
    <n v="244"/>
    <n v="380"/>
    <n v="1674"/>
    <x v="53"/>
    <x v="26"/>
    <x v="688"/>
    <x v="2"/>
    <n v="5"/>
    <x v="3"/>
    <x v="0"/>
  </r>
  <r>
    <s v="AX13958"/>
    <s v="ENX2046"/>
    <s v="A120"/>
    <s v="EMP1009"/>
    <s v="C1505"/>
    <d v="2021-04-04T00:00:00"/>
    <x v="38"/>
    <n v="1"/>
    <n v="826"/>
    <n v="562"/>
    <n v="2400"/>
    <n v="4364"/>
    <n v="267"/>
    <x v="56"/>
    <x v="24"/>
    <x v="373"/>
    <x v="1"/>
    <n v="5"/>
    <x v="3"/>
    <x v="0"/>
  </r>
  <r>
    <s v="AX13966"/>
    <s v="ENX2024"/>
    <s v="A152"/>
    <s v="EMP1017"/>
    <s v="C1102"/>
    <d v="2021-04-04T00:00:00"/>
    <x v="2"/>
    <n v="2"/>
    <n v="1338"/>
    <n v="682"/>
    <n v="1774"/>
    <n v="2464"/>
    <n v="344"/>
    <x v="5"/>
    <x v="29"/>
    <x v="771"/>
    <x v="2"/>
    <n v="5"/>
    <x v="3"/>
    <x v="0"/>
  </r>
  <r>
    <s v="AX13968"/>
    <s v="ENX2099"/>
    <s v="A143"/>
    <s v="EMP1021"/>
    <s v="C1475"/>
    <d v="2021-04-04T00:00:00"/>
    <x v="52"/>
    <n v="1"/>
    <n v="2353"/>
    <n v="1788"/>
    <n v="4419"/>
    <n v="7491"/>
    <n v="380"/>
    <x v="8"/>
    <x v="5"/>
    <x v="191"/>
    <x v="2"/>
    <n v="6"/>
    <x v="3"/>
    <x v="0"/>
  </r>
  <r>
    <s v="AX13969"/>
    <s v="ENX2036"/>
    <s v="A173"/>
    <s v="EMP1009"/>
    <s v="C1116"/>
    <d v="2021-04-04T00:00:00"/>
    <x v="1"/>
    <n v="4"/>
    <n v="1862"/>
    <n v="1173"/>
    <n v="316"/>
    <n v="508"/>
    <n v="96"/>
    <x v="29"/>
    <x v="22"/>
    <x v="395"/>
    <x v="6"/>
    <n v="6"/>
    <x v="3"/>
    <x v="0"/>
  </r>
  <r>
    <s v="AX13972"/>
    <s v="ENX2063"/>
    <s v="A156"/>
    <s v="EMP1040"/>
    <s v="C1193"/>
    <d v="2021-04-04T00:00:00"/>
    <x v="83"/>
    <n v="1"/>
    <n v="181"/>
    <n v="130"/>
    <n v="1473"/>
    <n v="2497"/>
    <n v="264"/>
    <x v="73"/>
    <x v="18"/>
    <x v="86"/>
    <x v="6"/>
    <n v="6"/>
    <x v="3"/>
    <x v="0"/>
  </r>
  <r>
    <s v="AX13976"/>
    <s v="ENX2085"/>
    <s v="A115"/>
    <s v="EMP1017"/>
    <s v="C1753"/>
    <d v="2021-04-04T00:00:00"/>
    <x v="29"/>
    <n v="1"/>
    <n v="1522"/>
    <n v="791"/>
    <n v="260"/>
    <n v="362"/>
    <n v="267"/>
    <x v="11"/>
    <x v="15"/>
    <x v="338"/>
    <x v="5"/>
    <n v="8"/>
    <x v="3"/>
    <x v="0"/>
  </r>
  <r>
    <s v="AX13990"/>
    <s v="ENX2070"/>
    <s v="A100"/>
    <s v="EMP1031"/>
    <s v="C1377"/>
    <d v="2021-04-04T00:00:00"/>
    <x v="40"/>
    <n v="1"/>
    <n v="2241"/>
    <n v="1367"/>
    <n v="3144"/>
    <n v="3788"/>
    <n v="662"/>
    <x v="22"/>
    <x v="39"/>
    <x v="737"/>
    <x v="0"/>
    <n v="8"/>
    <x v="3"/>
    <x v="0"/>
  </r>
  <r>
    <s v="AX13991"/>
    <s v="ENX2012"/>
    <s v="A130"/>
    <s v="EMP1000"/>
    <s v="C1042"/>
    <d v="2021-04-05T00:00:00"/>
    <x v="16"/>
    <n v="2"/>
    <n v="181"/>
    <n v="130"/>
    <n v="1296"/>
    <n v="1542"/>
    <n v="495"/>
    <x v="53"/>
    <x v="3"/>
    <x v="547"/>
    <x v="4"/>
    <n v="1"/>
    <x v="3"/>
    <x v="0"/>
  </r>
  <r>
    <s v="AX13996"/>
    <s v="ENX2009"/>
    <s v="A146"/>
    <s v="EMP1000"/>
    <s v="C1364"/>
    <d v="2021-04-05T00:00:00"/>
    <x v="75"/>
    <n v="1"/>
    <n v="596"/>
    <n v="358"/>
    <n v="4554"/>
    <n v="7230"/>
    <n v="408"/>
    <x v="65"/>
    <x v="2"/>
    <x v="641"/>
    <x v="3"/>
    <n v="1"/>
    <x v="3"/>
    <x v="0"/>
  </r>
  <r>
    <s v="AX14004"/>
    <s v="ENX2086"/>
    <s v="A167"/>
    <s v="EMP1000"/>
    <s v="C1572"/>
    <d v="2021-04-05T00:00:00"/>
    <x v="94"/>
    <n v="4"/>
    <n v="800"/>
    <n v="536"/>
    <n v="1535"/>
    <n v="2257"/>
    <n v="408"/>
    <x v="69"/>
    <x v="36"/>
    <x v="632"/>
    <x v="0"/>
    <n v="2"/>
    <x v="3"/>
    <x v="0"/>
  </r>
  <r>
    <s v="AX14010"/>
    <s v="ENX2081"/>
    <s v="A153"/>
    <s v="EMP1028"/>
    <s v="C1568"/>
    <d v="2021-04-05T00:00:00"/>
    <x v="62"/>
    <n v="2"/>
    <n v="1338"/>
    <n v="682"/>
    <n v="682"/>
    <n v="1338"/>
    <n v="1624"/>
    <x v="50"/>
    <x v="20"/>
    <x v="66"/>
    <x v="0"/>
    <n v="2"/>
    <x v="3"/>
    <x v="0"/>
  </r>
  <r>
    <s v="AX14011"/>
    <s v="ENX2100"/>
    <s v="A150"/>
    <s v="EMP1026"/>
    <s v="C1670"/>
    <d v="2021-04-05T00:00:00"/>
    <x v="28"/>
    <n v="1"/>
    <n v="1414"/>
    <n v="962"/>
    <n v="208"/>
    <n v="315"/>
    <n v="892"/>
    <x v="53"/>
    <x v="15"/>
    <x v="642"/>
    <x v="0"/>
    <n v="3"/>
    <x v="3"/>
    <x v="0"/>
  </r>
  <r>
    <s v="AX14012"/>
    <s v="ENX2083"/>
    <s v="A134"/>
    <s v="EMP1025"/>
    <s v="C1715"/>
    <d v="2021-04-05T00:00:00"/>
    <x v="59"/>
    <n v="3"/>
    <n v="556"/>
    <n v="395"/>
    <n v="294"/>
    <n v="368"/>
    <n v="1224"/>
    <x v="55"/>
    <x v="5"/>
    <x v="63"/>
    <x v="0"/>
    <n v="3"/>
    <x v="3"/>
    <x v="0"/>
  </r>
  <r>
    <s v="AX14015"/>
    <s v="ENX2059"/>
    <s v="A110"/>
    <s v="EMP1044"/>
    <s v="C1783"/>
    <d v="2021-04-05T00:00:00"/>
    <x v="97"/>
    <n v="3"/>
    <n v="1278"/>
    <n v="665"/>
    <n v="200"/>
    <n v="290"/>
    <n v="3928"/>
    <x v="67"/>
    <x v="4"/>
    <x v="441"/>
    <x v="3"/>
    <n v="3"/>
    <x v="3"/>
    <x v="0"/>
  </r>
  <r>
    <s v="AX14018"/>
    <s v="ENX2045"/>
    <s v="A107"/>
    <s v="EMP1033"/>
    <s v="C1477"/>
    <d v="2021-04-05T00:00:00"/>
    <x v="65"/>
    <n v="4"/>
    <n v="1500"/>
    <n v="900"/>
    <n v="1965"/>
    <n v="2396"/>
    <n v="144"/>
    <x v="0"/>
    <x v="13"/>
    <x v="358"/>
    <x v="6"/>
    <n v="3"/>
    <x v="3"/>
    <x v="0"/>
  </r>
  <r>
    <s v="AX14022"/>
    <s v="ENX2095"/>
    <s v="A117"/>
    <s v="EMP1024"/>
    <s v="C1394"/>
    <d v="2021-04-05T00:00:00"/>
    <x v="42"/>
    <n v="1"/>
    <n v="136"/>
    <n v="72"/>
    <n v="1366"/>
    <n v="2356"/>
    <n v="74"/>
    <x v="15"/>
    <x v="15"/>
    <x v="798"/>
    <x v="0"/>
    <n v="4"/>
    <x v="3"/>
    <x v="0"/>
  </r>
  <r>
    <s v="AX14023"/>
    <s v="ENX2086"/>
    <s v="A139"/>
    <s v="EMP1039"/>
    <s v="C1196"/>
    <d v="2021-04-05T00:00:00"/>
    <x v="94"/>
    <n v="1"/>
    <n v="2391"/>
    <n v="1291"/>
    <n v="154"/>
    <n v="203"/>
    <n v="816"/>
    <x v="25"/>
    <x v="26"/>
    <x v="657"/>
    <x v="6"/>
    <n v="4"/>
    <x v="3"/>
    <x v="0"/>
  </r>
  <r>
    <s v="AX14024"/>
    <s v="ENX2016"/>
    <s v="A156"/>
    <s v="EMP1023"/>
    <s v="C1604"/>
    <d v="2021-04-05T00:00:00"/>
    <x v="6"/>
    <n v="2"/>
    <n v="2495"/>
    <n v="1896"/>
    <n v="2373"/>
    <n v="4566"/>
    <n v="2216"/>
    <x v="57"/>
    <x v="43"/>
    <x v="551"/>
    <x v="1"/>
    <n v="5"/>
    <x v="3"/>
    <x v="0"/>
  </r>
  <r>
    <s v="AX14029"/>
    <s v="ENX2016"/>
    <s v="A125"/>
    <s v="EMP1028"/>
    <s v="C1714"/>
    <d v="2021-04-05T00:00:00"/>
    <x v="6"/>
    <n v="1"/>
    <n v="847"/>
    <n v="534"/>
    <n v="3036"/>
    <n v="4820"/>
    <n v="766"/>
    <x v="47"/>
    <x v="21"/>
    <x v="64"/>
    <x v="6"/>
    <n v="6"/>
    <x v="3"/>
    <x v="0"/>
  </r>
  <r>
    <s v="AX14030"/>
    <s v="ENX2063"/>
    <s v="A104"/>
    <s v="EMP1022"/>
    <s v="C1525"/>
    <d v="2021-04-05T00:00:00"/>
    <x v="83"/>
    <n v="1"/>
    <n v="530"/>
    <n v="435"/>
    <n v="2440"/>
    <n v="3342"/>
    <n v="322"/>
    <x v="11"/>
    <x v="32"/>
    <x v="390"/>
    <x v="6"/>
    <n v="7"/>
    <x v="3"/>
    <x v="0"/>
  </r>
  <r>
    <s v="AX14031"/>
    <s v="ENX2070"/>
    <s v="A118"/>
    <s v="EMP1008"/>
    <s v="C1482"/>
    <d v="2021-04-05T00:00:00"/>
    <x v="40"/>
    <n v="1"/>
    <n v="1635"/>
    <n v="1046"/>
    <n v="2728"/>
    <n v="5352"/>
    <n v="2452"/>
    <x v="56"/>
    <x v="19"/>
    <x v="155"/>
    <x v="1"/>
    <n v="8"/>
    <x v="3"/>
    <x v="0"/>
  </r>
  <r>
    <s v="AX14033"/>
    <s v="ENX2057"/>
    <s v="A123"/>
    <s v="EMP1013"/>
    <s v="C1046"/>
    <d v="2021-04-05T00:00:00"/>
    <x v="78"/>
    <n v="4"/>
    <n v="1077"/>
    <n v="732"/>
    <n v="1305"/>
    <n v="1590"/>
    <n v="561"/>
    <x v="24"/>
    <x v="17"/>
    <x v="746"/>
    <x v="5"/>
    <n v="9"/>
    <x v="3"/>
    <x v="0"/>
  </r>
  <r>
    <s v="AX14034"/>
    <s v="ENX2074"/>
    <s v="A122"/>
    <s v="EMP1018"/>
    <s v="C1068"/>
    <d v="2021-04-06T00:00:00"/>
    <x v="41"/>
    <n v="1"/>
    <n v="2182"/>
    <n v="1200"/>
    <n v="2536"/>
    <n v="3520"/>
    <n v="161"/>
    <x v="41"/>
    <x v="11"/>
    <x v="516"/>
    <x v="3"/>
    <n v="1"/>
    <x v="3"/>
    <x v="0"/>
  </r>
  <r>
    <s v="AX14035"/>
    <s v="ENX2060"/>
    <s v="A126"/>
    <s v="EMP1019"/>
    <s v="C1352"/>
    <d v="2021-04-06T00:00:00"/>
    <x v="73"/>
    <n v="2"/>
    <n v="2410"/>
    <n v="1518"/>
    <n v="1046"/>
    <n v="1635"/>
    <n v="412"/>
    <x v="65"/>
    <x v="44"/>
    <x v="265"/>
    <x v="4"/>
    <n v="2"/>
    <x v="3"/>
    <x v="0"/>
  </r>
  <r>
    <s v="AX14047"/>
    <s v="ENX2075"/>
    <s v="A139"/>
    <s v="EMP1009"/>
    <s v="C1673"/>
    <d v="2021-04-06T00:00:00"/>
    <x v="35"/>
    <n v="4"/>
    <n v="1405"/>
    <n v="1054"/>
    <n v="1220"/>
    <n v="1671"/>
    <n v="408"/>
    <x v="52"/>
    <x v="28"/>
    <x v="372"/>
    <x v="1"/>
    <n v="2"/>
    <x v="3"/>
    <x v="0"/>
  </r>
  <r>
    <s v="AX14051"/>
    <s v="ENX2081"/>
    <s v="A152"/>
    <s v="EMP1010"/>
    <s v="C1465"/>
    <d v="2021-04-06T00:00:00"/>
    <x v="62"/>
    <n v="2"/>
    <n v="800"/>
    <n v="536"/>
    <n v="1173"/>
    <n v="1862"/>
    <n v="377"/>
    <x v="1"/>
    <x v="11"/>
    <x v="192"/>
    <x v="2"/>
    <n v="3"/>
    <x v="3"/>
    <x v="0"/>
  </r>
  <r>
    <s v="AX14056"/>
    <s v="ENX2066"/>
    <s v="A128"/>
    <s v="EMP1002"/>
    <s v="C1501"/>
    <d v="2021-04-06T00:00:00"/>
    <x v="13"/>
    <n v="1"/>
    <n v="2497"/>
    <n v="1473"/>
    <n v="842"/>
    <n v="1122"/>
    <n v="348"/>
    <x v="67"/>
    <x v="28"/>
    <x v="642"/>
    <x v="5"/>
    <n v="3"/>
    <x v="3"/>
    <x v="0"/>
  </r>
  <r>
    <s v="AX14058"/>
    <s v="ENX2075"/>
    <s v="A168"/>
    <s v="EMP1035"/>
    <s v="C1687"/>
    <d v="2021-04-06T00:00:00"/>
    <x v="35"/>
    <n v="3"/>
    <n v="2294"/>
    <n v="1399"/>
    <n v="294"/>
    <n v="368"/>
    <n v="1014"/>
    <x v="16"/>
    <x v="19"/>
    <x v="265"/>
    <x v="4"/>
    <n v="4"/>
    <x v="3"/>
    <x v="0"/>
  </r>
  <r>
    <s v="AX14060"/>
    <s v="ENX2018"/>
    <s v="A104"/>
    <s v="EMP1001"/>
    <s v="C1099"/>
    <d v="2021-04-06T00:00:00"/>
    <x v="8"/>
    <n v="1"/>
    <n v="603"/>
    <n v="416"/>
    <n v="1473"/>
    <n v="2497"/>
    <n v="46"/>
    <x v="22"/>
    <x v="1"/>
    <x v="366"/>
    <x v="2"/>
    <n v="5"/>
    <x v="3"/>
    <x v="0"/>
  </r>
  <r>
    <s v="AX14063"/>
    <s v="ENX2078"/>
    <s v="A113"/>
    <s v="EMP1027"/>
    <s v="C1010"/>
    <d v="2021-04-06T00:00:00"/>
    <x v="66"/>
    <n v="1"/>
    <n v="1582"/>
    <n v="1234"/>
    <n v="648"/>
    <n v="771"/>
    <n v="246"/>
    <x v="55"/>
    <x v="33"/>
    <x v="708"/>
    <x v="6"/>
    <n v="6"/>
    <x v="3"/>
    <x v="0"/>
  </r>
  <r>
    <s v="AX14065"/>
    <s v="ENX2089"/>
    <s v="A173"/>
    <s v="EMP1006"/>
    <s v="C1231"/>
    <d v="2021-04-06T00:00:00"/>
    <x v="89"/>
    <n v="4"/>
    <n v="947"/>
    <n v="786"/>
    <n v="3873"/>
    <n v="7173"/>
    <n v="362"/>
    <x v="21"/>
    <x v="1"/>
    <x v="620"/>
    <x v="6"/>
    <n v="6"/>
    <x v="3"/>
    <x v="0"/>
  </r>
  <r>
    <s v="AX14066"/>
    <s v="ENX2040"/>
    <s v="A162"/>
    <s v="EMP1026"/>
    <s v="C1786"/>
    <d v="2021-04-06T00:00:00"/>
    <x v="4"/>
    <n v="3"/>
    <n v="1500"/>
    <n v="900"/>
    <n v="88"/>
    <n v="140"/>
    <n v="795"/>
    <x v="18"/>
    <x v="28"/>
    <x v="334"/>
    <x v="3"/>
    <n v="7"/>
    <x v="3"/>
    <x v="0"/>
  </r>
  <r>
    <s v="AX14068"/>
    <s v="ENX2023"/>
    <s v="A161"/>
    <s v="EMP1003"/>
    <s v="C1507"/>
    <d v="2021-04-06T00:00:00"/>
    <x v="57"/>
    <n v="1"/>
    <n v="1278"/>
    <n v="665"/>
    <n v="945"/>
    <n v="1889"/>
    <n v="198"/>
    <x v="38"/>
    <x v="28"/>
    <x v="27"/>
    <x v="3"/>
    <n v="8"/>
    <x v="3"/>
    <x v="0"/>
  </r>
  <r>
    <s v="AX14071"/>
    <s v="ENX2057"/>
    <s v="A131"/>
    <s v="EMP1030"/>
    <s v="C1005"/>
    <d v="2021-04-06T00:00:00"/>
    <x v="78"/>
    <n v="1"/>
    <n v="1052"/>
    <n v="589"/>
    <n v="1620"/>
    <n v="2613"/>
    <n v="368"/>
    <x v="4"/>
    <x v="16"/>
    <x v="471"/>
    <x v="2"/>
    <n v="8"/>
    <x v="3"/>
    <x v="0"/>
  </r>
  <r>
    <s v="AX14076"/>
    <s v="ENX2011"/>
    <s v="A127"/>
    <s v="EMP1041"/>
    <s v="C1477"/>
    <d v="2021-04-06T00:00:00"/>
    <x v="81"/>
    <n v="4"/>
    <n v="800"/>
    <n v="536"/>
    <n v="2336"/>
    <n v="3652"/>
    <n v="752"/>
    <x v="22"/>
    <x v="35"/>
    <x v="460"/>
    <x v="0"/>
    <n v="8"/>
    <x v="3"/>
    <x v="0"/>
  </r>
  <r>
    <s v="AX14078"/>
    <s v="ENX2018"/>
    <s v="A160"/>
    <s v="EMP1027"/>
    <s v="C1026"/>
    <d v="2021-04-06T00:00:00"/>
    <x v="8"/>
    <n v="1"/>
    <n v="1899"/>
    <n v="1044"/>
    <n v="732"/>
    <n v="1077"/>
    <n v="187"/>
    <x v="51"/>
    <x v="38"/>
    <x v="453"/>
    <x v="2"/>
    <n v="8"/>
    <x v="3"/>
    <x v="0"/>
  </r>
  <r>
    <s v="AX14081"/>
    <s v="ENX2099"/>
    <s v="A128"/>
    <s v="EMP1037"/>
    <s v="C1007"/>
    <d v="2021-04-06T00:00:00"/>
    <x v="52"/>
    <n v="2"/>
    <n v="1587"/>
    <n v="1301"/>
    <n v="1363"/>
    <n v="1725"/>
    <n v="90"/>
    <x v="0"/>
    <x v="13"/>
    <x v="776"/>
    <x v="2"/>
    <n v="9"/>
    <x v="3"/>
    <x v="0"/>
  </r>
  <r>
    <s v="AX14084"/>
    <s v="ENX2057"/>
    <s v="A118"/>
    <s v="EMP1033"/>
    <s v="C1048"/>
    <d v="2021-04-07T00:00:00"/>
    <x v="78"/>
    <n v="3"/>
    <n v="368"/>
    <n v="294"/>
    <n v="588"/>
    <n v="736"/>
    <n v="662"/>
    <x v="46"/>
    <x v="18"/>
    <x v="693"/>
    <x v="2"/>
    <n v="1"/>
    <x v="3"/>
    <x v="0"/>
  </r>
  <r>
    <s v="AX14085"/>
    <s v="ENX2058"/>
    <s v="A146"/>
    <s v="EMP1025"/>
    <s v="C1382"/>
    <d v="2021-04-07T00:00:00"/>
    <x v="53"/>
    <n v="2"/>
    <n v="2497"/>
    <n v="1473"/>
    <n v="1484"/>
    <n v="2283"/>
    <n v="1128"/>
    <x v="37"/>
    <x v="38"/>
    <x v="659"/>
    <x v="4"/>
    <n v="1"/>
    <x v="3"/>
    <x v="0"/>
  </r>
  <r>
    <s v="AX14089"/>
    <s v="ENX2017"/>
    <s v="A170"/>
    <s v="EMP1023"/>
    <s v="C1786"/>
    <d v="2021-04-07T00:00:00"/>
    <x v="61"/>
    <n v="1"/>
    <n v="1826"/>
    <n v="1443"/>
    <n v="1740"/>
    <n v="2120"/>
    <n v="39"/>
    <x v="43"/>
    <x v="39"/>
    <x v="196"/>
    <x v="4"/>
    <n v="3"/>
    <x v="3"/>
    <x v="0"/>
  </r>
  <r>
    <s v="AX14090"/>
    <s v="ENX2040"/>
    <s v="A126"/>
    <s v="EMP1013"/>
    <s v="C1430"/>
    <d v="2021-04-07T00:00:00"/>
    <x v="4"/>
    <n v="2"/>
    <n v="1639"/>
    <n v="1295"/>
    <n v="3788"/>
    <n v="5412"/>
    <n v="212"/>
    <x v="33"/>
    <x v="34"/>
    <x v="158"/>
    <x v="6"/>
    <n v="3"/>
    <x v="3"/>
    <x v="0"/>
  </r>
  <r>
    <s v="AX14091"/>
    <s v="ENX2070"/>
    <s v="A137"/>
    <s v="EMP1034"/>
    <s v="C1120"/>
    <d v="2021-04-07T00:00:00"/>
    <x v="40"/>
    <n v="1"/>
    <n v="1889"/>
    <n v="945"/>
    <n v="1777"/>
    <n v="2141"/>
    <n v="816"/>
    <x v="49"/>
    <x v="25"/>
    <x v="483"/>
    <x v="5"/>
    <n v="4"/>
    <x v="3"/>
    <x v="0"/>
  </r>
  <r>
    <s v="AX14094"/>
    <s v="ENX2095"/>
    <s v="A166"/>
    <s v="EMP1001"/>
    <s v="C1372"/>
    <d v="2021-04-07T00:00:00"/>
    <x v="42"/>
    <n v="1"/>
    <n v="2241"/>
    <n v="1367"/>
    <n v="816"/>
    <n v="1008"/>
    <n v="360"/>
    <x v="45"/>
    <x v="25"/>
    <x v="451"/>
    <x v="5"/>
    <n v="5"/>
    <x v="3"/>
    <x v="0"/>
  </r>
  <r>
    <s v="AX14104"/>
    <s v="ENX2065"/>
    <s v="A106"/>
    <s v="EMP1037"/>
    <s v="C1050"/>
    <d v="2021-04-07T00:00:00"/>
    <x v="56"/>
    <n v="1"/>
    <n v="2283"/>
    <n v="1484"/>
    <n v="1443"/>
    <n v="1826"/>
    <n v="2070"/>
    <x v="43"/>
    <x v="18"/>
    <x v="164"/>
    <x v="6"/>
    <n v="5"/>
    <x v="3"/>
    <x v="0"/>
  </r>
  <r>
    <s v="AX14106"/>
    <s v="ENX2017"/>
    <s v="A148"/>
    <s v="EMP1005"/>
    <s v="C1260"/>
    <d v="2021-04-07T00:00:00"/>
    <x v="61"/>
    <n v="1"/>
    <n v="315"/>
    <n v="208"/>
    <n v="589"/>
    <n v="1052"/>
    <n v="82"/>
    <x v="24"/>
    <x v="14"/>
    <x v="52"/>
    <x v="2"/>
    <n v="5"/>
    <x v="3"/>
    <x v="0"/>
  </r>
  <r>
    <s v="AX14107"/>
    <s v="ENX2090"/>
    <s v="A171"/>
    <s v="EMP1042"/>
    <s v="C1015"/>
    <d v="2021-04-07T00:00:00"/>
    <x v="55"/>
    <n v="3"/>
    <n v="1783"/>
    <n v="1230"/>
    <n v="208"/>
    <n v="315"/>
    <n v="383"/>
    <x v="16"/>
    <x v="33"/>
    <x v="168"/>
    <x v="5"/>
    <n v="7"/>
    <x v="3"/>
    <x v="0"/>
  </r>
  <r>
    <s v="AX14110"/>
    <s v="ENX2046"/>
    <s v="A105"/>
    <s v="EMP1017"/>
    <s v="C1383"/>
    <d v="2021-04-07T00:00:00"/>
    <x v="38"/>
    <n v="1"/>
    <n v="1077"/>
    <n v="732"/>
    <n v="1777"/>
    <n v="2141"/>
    <n v="123"/>
    <x v="56"/>
    <x v="37"/>
    <x v="617"/>
    <x v="3"/>
    <n v="9"/>
    <x v="3"/>
    <x v="0"/>
  </r>
  <r>
    <s v="AX14111"/>
    <s v="ENX2061"/>
    <s v="A135"/>
    <s v="EMP1000"/>
    <s v="C1621"/>
    <d v="2021-04-07T00:00:00"/>
    <x v="72"/>
    <n v="1"/>
    <n v="1887"/>
    <n v="1378"/>
    <n v="2248"/>
    <n v="3304"/>
    <n v="436"/>
    <x v="59"/>
    <x v="16"/>
    <x v="146"/>
    <x v="0"/>
    <n v="9"/>
    <x v="3"/>
    <x v="0"/>
  </r>
  <r>
    <s v="AX14118"/>
    <s v="ENX2054"/>
    <s v="A173"/>
    <s v="EMP1000"/>
    <s v="C1773"/>
    <d v="2021-04-08T00:00:00"/>
    <x v="12"/>
    <n v="2"/>
    <n v="1582"/>
    <n v="1234"/>
    <n v="294"/>
    <n v="368"/>
    <n v="731"/>
    <x v="35"/>
    <x v="26"/>
    <x v="613"/>
    <x v="4"/>
    <n v="1"/>
    <x v="3"/>
    <x v="0"/>
  </r>
  <r>
    <s v="AX14119"/>
    <s v="ENX2099"/>
    <s v="A115"/>
    <s v="EMP1025"/>
    <s v="C1082"/>
    <d v="2021-04-08T00:00:00"/>
    <x v="52"/>
    <n v="2"/>
    <n v="1367"/>
    <n v="984"/>
    <n v="786"/>
    <n v="947"/>
    <n v="264"/>
    <x v="51"/>
    <x v="13"/>
    <x v="254"/>
    <x v="5"/>
    <n v="1"/>
    <x v="3"/>
    <x v="0"/>
  </r>
  <r>
    <s v="AX14121"/>
    <s v="ENX2033"/>
    <s v="A118"/>
    <s v="EMP1019"/>
    <s v="C1770"/>
    <d v="2021-04-08T00:00:00"/>
    <x v="76"/>
    <n v="1"/>
    <n v="2391"/>
    <n v="1291"/>
    <n v="2336"/>
    <n v="3652"/>
    <n v="329"/>
    <x v="28"/>
    <x v="44"/>
    <x v="114"/>
    <x v="3"/>
    <n v="1"/>
    <x v="3"/>
    <x v="0"/>
  </r>
  <r>
    <s v="AX14122"/>
    <s v="ENX2097"/>
    <s v="A137"/>
    <s v="EMP1020"/>
    <s v="C1686"/>
    <d v="2021-04-08T00:00:00"/>
    <x v="0"/>
    <n v="4"/>
    <n v="1022"/>
    <n v="818"/>
    <n v="2913"/>
    <n v="5394"/>
    <n v="377"/>
    <x v="31"/>
    <x v="19"/>
    <x v="0"/>
    <x v="6"/>
    <n v="1"/>
    <x v="3"/>
    <x v="0"/>
  </r>
  <r>
    <s v="AX14123"/>
    <s v="ENX2087"/>
    <s v="A167"/>
    <s v="EMP1028"/>
    <s v="C1588"/>
    <d v="2021-04-08T00:00:00"/>
    <x v="95"/>
    <n v="1"/>
    <n v="1848"/>
    <n v="1294"/>
    <n v="1124"/>
    <n v="1652"/>
    <n v="192"/>
    <x v="21"/>
    <x v="22"/>
    <x v="322"/>
    <x v="1"/>
    <n v="2"/>
    <x v="3"/>
    <x v="0"/>
  </r>
  <r>
    <s v="AX14125"/>
    <s v="ENX2098"/>
    <s v="A108"/>
    <s v="EMP1027"/>
    <s v="C1290"/>
    <d v="2021-04-08T00:00:00"/>
    <x v="69"/>
    <n v="1"/>
    <n v="561"/>
    <n v="421"/>
    <n v="255"/>
    <n v="392"/>
    <n v="827"/>
    <x v="15"/>
    <x v="10"/>
    <x v="495"/>
    <x v="0"/>
    <n v="3"/>
    <x v="3"/>
    <x v="0"/>
  </r>
  <r>
    <s v="AX14126"/>
    <s v="ENX2040"/>
    <s v="A156"/>
    <s v="EMP1010"/>
    <s v="C1421"/>
    <d v="2021-04-08T00:00:00"/>
    <x v="4"/>
    <n v="3"/>
    <n v="368"/>
    <n v="269"/>
    <n v="956"/>
    <n v="1772"/>
    <n v="192"/>
    <x v="3"/>
    <x v="0"/>
    <x v="456"/>
    <x v="5"/>
    <n v="4"/>
    <x v="3"/>
    <x v="0"/>
  </r>
  <r>
    <s v="AX14127"/>
    <s v="ENX2071"/>
    <s v="A120"/>
    <s v="EMP1037"/>
    <s v="C1756"/>
    <d v="2021-04-08T00:00:00"/>
    <x v="92"/>
    <n v="3"/>
    <n v="1338"/>
    <n v="682"/>
    <n v="4800"/>
    <n v="8728"/>
    <n v="523"/>
    <x v="63"/>
    <x v="28"/>
    <x v="773"/>
    <x v="1"/>
    <n v="4"/>
    <x v="3"/>
    <x v="0"/>
  </r>
  <r>
    <s v="AX14132"/>
    <s v="ENX2003"/>
    <s v="A112"/>
    <s v="EMP1013"/>
    <s v="C1620"/>
    <d v="2021-04-08T00:00:00"/>
    <x v="22"/>
    <n v="1"/>
    <n v="203"/>
    <n v="154"/>
    <n v="269"/>
    <n v="368"/>
    <n v="153"/>
    <x v="40"/>
    <x v="32"/>
    <x v="239"/>
    <x v="0"/>
    <n v="5"/>
    <x v="3"/>
    <x v="0"/>
  </r>
  <r>
    <s v="AX14134"/>
    <s v="ENX2071"/>
    <s v="A134"/>
    <s v="EMP1032"/>
    <s v="C1212"/>
    <d v="2021-04-08T00:00:00"/>
    <x v="92"/>
    <n v="1"/>
    <n v="771"/>
    <n v="648"/>
    <n v="665"/>
    <n v="1278"/>
    <n v="2756"/>
    <x v="13"/>
    <x v="4"/>
    <x v="496"/>
    <x v="2"/>
    <n v="6"/>
    <x v="3"/>
    <x v="0"/>
  </r>
  <r>
    <s v="AX14136"/>
    <s v="ENX2058"/>
    <s v="A114"/>
    <s v="EMP1021"/>
    <s v="C1761"/>
    <d v="2021-04-08T00:00:00"/>
    <x v="53"/>
    <n v="1"/>
    <n v="871"/>
    <n v="540"/>
    <n v="540"/>
    <n v="871"/>
    <n v="1053"/>
    <x v="43"/>
    <x v="36"/>
    <x v="361"/>
    <x v="5"/>
    <n v="6"/>
    <x v="3"/>
    <x v="0"/>
  </r>
  <r>
    <s v="AX14138"/>
    <s v="ENX2087"/>
    <s v="A167"/>
    <s v="EMP1005"/>
    <s v="C1669"/>
    <d v="2021-04-08T00:00:00"/>
    <x v="95"/>
    <n v="1"/>
    <n v="545"/>
    <n v="425"/>
    <n v="1173"/>
    <n v="1862"/>
    <n v="840"/>
    <x v="65"/>
    <x v="26"/>
    <x v="173"/>
    <x v="0"/>
    <n v="7"/>
    <x v="3"/>
    <x v="0"/>
  </r>
  <r>
    <s v="AX14139"/>
    <s v="ENX2031"/>
    <s v="A131"/>
    <s v="EMP1014"/>
    <s v="C1635"/>
    <d v="2021-04-08T00:00:00"/>
    <x v="88"/>
    <n v="1"/>
    <n v="1809"/>
    <n v="1067"/>
    <n v="5044"/>
    <n v="6552"/>
    <n v="1380"/>
    <x v="35"/>
    <x v="15"/>
    <x v="121"/>
    <x v="4"/>
    <n v="8"/>
    <x v="3"/>
    <x v="0"/>
  </r>
  <r>
    <s v="AX14144"/>
    <s v="ENX2050"/>
    <s v="A172"/>
    <s v="EMP1038"/>
    <s v="C1009"/>
    <d v="2021-04-08T00:00:00"/>
    <x v="44"/>
    <n v="1"/>
    <n v="818"/>
    <n v="450"/>
    <n v="624"/>
    <n v="945"/>
    <n v="180"/>
    <x v="38"/>
    <x v="29"/>
    <x v="743"/>
    <x v="0"/>
    <n v="9"/>
    <x v="3"/>
    <x v="0"/>
  </r>
  <r>
    <s v="AX14146"/>
    <s v="ENX2090"/>
    <s v="A125"/>
    <s v="EMP1025"/>
    <s v="C1287"/>
    <d v="2021-04-09T00:00:00"/>
    <x v="55"/>
    <n v="1"/>
    <n v="203"/>
    <n v="154"/>
    <n v="3576"/>
    <n v="4706"/>
    <n v="96"/>
    <x v="50"/>
    <x v="42"/>
    <x v="473"/>
    <x v="3"/>
    <n v="1"/>
    <x v="3"/>
    <x v="0"/>
  </r>
  <r>
    <s v="AX14149"/>
    <s v="ENX2015"/>
    <s v="A123"/>
    <s v="EMP1025"/>
    <s v="C1098"/>
    <d v="2021-04-09T00:00:00"/>
    <x v="17"/>
    <n v="3"/>
    <n v="1119"/>
    <n v="683"/>
    <n v="72"/>
    <n v="136"/>
    <n v="892"/>
    <x v="59"/>
    <x v="7"/>
    <x v="336"/>
    <x v="4"/>
    <n v="1"/>
    <x v="3"/>
    <x v="0"/>
  </r>
  <r>
    <s v="AX14150"/>
    <s v="ENX2063"/>
    <s v="A137"/>
    <s v="EMP1022"/>
    <s v="C1731"/>
    <d v="2021-04-09T00:00:00"/>
    <x v="83"/>
    <n v="4"/>
    <n v="799"/>
    <n v="455"/>
    <n v="5322"/>
    <n v="7392"/>
    <n v="1024"/>
    <x v="34"/>
    <x v="38"/>
    <x v="589"/>
    <x v="0"/>
    <n v="1"/>
    <x v="3"/>
    <x v="0"/>
  </r>
  <r>
    <s v="AX14152"/>
    <s v="ENX2002"/>
    <s v="A126"/>
    <s v="EMP1003"/>
    <s v="C1554"/>
    <d v="2021-04-09T00:00:00"/>
    <x v="100"/>
    <n v="1"/>
    <n v="584"/>
    <n v="420"/>
    <n v="3032"/>
    <n v="3566"/>
    <n v="34"/>
    <x v="25"/>
    <x v="4"/>
    <x v="88"/>
    <x v="3"/>
    <n v="2"/>
    <x v="3"/>
    <x v="0"/>
  </r>
  <r>
    <s v="AX14153"/>
    <s v="ENX2067"/>
    <s v="A131"/>
    <s v="EMP1035"/>
    <s v="C1680"/>
    <d v="2021-04-09T00:00:00"/>
    <x v="30"/>
    <n v="1"/>
    <n v="392"/>
    <n v="255"/>
    <n v="2970"/>
    <n v="4182"/>
    <n v="424"/>
    <x v="23"/>
    <x v="24"/>
    <x v="64"/>
    <x v="5"/>
    <n v="2"/>
    <x v="3"/>
    <x v="0"/>
  </r>
  <r>
    <s v="AX14154"/>
    <s v="ENX2023"/>
    <s v="A161"/>
    <s v="EMP1026"/>
    <s v="C1228"/>
    <d v="2021-04-09T00:00:00"/>
    <x v="57"/>
    <n v="2"/>
    <n v="1500"/>
    <n v="900"/>
    <n v="1774"/>
    <n v="2464"/>
    <n v="1797"/>
    <x v="40"/>
    <x v="27"/>
    <x v="79"/>
    <x v="5"/>
    <n v="3"/>
    <x v="3"/>
    <x v="0"/>
  </r>
  <r>
    <s v="AX14164"/>
    <s v="ENX2004"/>
    <s v="A159"/>
    <s v="EMP1014"/>
    <s v="C1732"/>
    <d v="2021-04-09T00:00:00"/>
    <x v="23"/>
    <n v="3"/>
    <n v="818"/>
    <n v="450"/>
    <n v="294"/>
    <n v="368"/>
    <n v="2200"/>
    <x v="61"/>
    <x v="2"/>
    <x v="368"/>
    <x v="2"/>
    <n v="3"/>
    <x v="3"/>
    <x v="0"/>
  </r>
  <r>
    <s v="AX14167"/>
    <s v="ENX2025"/>
    <s v="A119"/>
    <s v="EMP1022"/>
    <s v="C1516"/>
    <d v="2021-04-09T00:00:00"/>
    <x v="21"/>
    <n v="2"/>
    <n v="817"/>
    <n v="409"/>
    <n v="850"/>
    <n v="1090"/>
    <n v="1839"/>
    <x v="4"/>
    <x v="16"/>
    <x v="707"/>
    <x v="1"/>
    <n v="3"/>
    <x v="3"/>
    <x v="0"/>
  </r>
  <r>
    <s v="AX14171"/>
    <s v="ENX2071"/>
    <s v="A150"/>
    <s v="EMP1029"/>
    <s v="C1663"/>
    <d v="2021-04-09T00:00:00"/>
    <x v="92"/>
    <n v="4"/>
    <n v="2391"/>
    <n v="1291"/>
    <n v="1614"/>
    <n v="2934"/>
    <n v="874"/>
    <x v="50"/>
    <x v="43"/>
    <x v="452"/>
    <x v="1"/>
    <n v="4"/>
    <x v="3"/>
    <x v="0"/>
  </r>
  <r>
    <s v="AX14180"/>
    <s v="ENX2062"/>
    <s v="A110"/>
    <s v="EMP1020"/>
    <s v="C1767"/>
    <d v="2021-04-09T00:00:00"/>
    <x v="91"/>
    <n v="1"/>
    <n v="2497"/>
    <n v="1473"/>
    <n v="536"/>
    <n v="800"/>
    <n v="825"/>
    <x v="8"/>
    <x v="23"/>
    <x v="194"/>
    <x v="6"/>
    <n v="4"/>
    <x v="3"/>
    <x v="0"/>
  </r>
  <r>
    <s v="AX14184"/>
    <s v="ENX2020"/>
    <s v="A110"/>
    <s v="EMP1025"/>
    <s v="C1424"/>
    <d v="2021-04-09T00:00:00"/>
    <x v="18"/>
    <n v="1"/>
    <n v="1467"/>
    <n v="807"/>
    <n v="66"/>
    <n v="105"/>
    <n v="147"/>
    <x v="72"/>
    <x v="4"/>
    <x v="649"/>
    <x v="5"/>
    <n v="5"/>
    <x v="3"/>
    <x v="0"/>
  </r>
  <r>
    <s v="AX14186"/>
    <s v="ENX2099"/>
    <s v="A168"/>
    <s v="EMP1033"/>
    <s v="C1439"/>
    <d v="2021-04-09T00:00:00"/>
    <x v="52"/>
    <n v="3"/>
    <n v="1899"/>
    <n v="1044"/>
    <n v="1090"/>
    <n v="1380"/>
    <n v="894"/>
    <x v="8"/>
    <x v="18"/>
    <x v="754"/>
    <x v="0"/>
    <n v="5"/>
    <x v="3"/>
    <x v="0"/>
  </r>
  <r>
    <s v="AX14189"/>
    <s v="ENX2012"/>
    <s v="A158"/>
    <s v="EMP1037"/>
    <s v="C1054"/>
    <d v="2021-04-09T00:00:00"/>
    <x v="16"/>
    <n v="3"/>
    <n v="799"/>
    <n v="455"/>
    <n v="1683"/>
    <n v="2052"/>
    <n v="368"/>
    <x v="3"/>
    <x v="19"/>
    <x v="209"/>
    <x v="1"/>
    <n v="6"/>
    <x v="3"/>
    <x v="0"/>
  </r>
  <r>
    <s v="AX14190"/>
    <s v="ENX2034"/>
    <s v="A167"/>
    <s v="EMP1029"/>
    <s v="C1120"/>
    <d v="2021-04-09T00:00:00"/>
    <x v="32"/>
    <n v="3"/>
    <n v="1587"/>
    <n v="1301"/>
    <n v="1223"/>
    <n v="2005"/>
    <n v="90"/>
    <x v="9"/>
    <x v="35"/>
    <x v="94"/>
    <x v="1"/>
    <n v="6"/>
    <x v="3"/>
    <x v="0"/>
  </r>
  <r>
    <s v="AX14192"/>
    <s v="ENX2100"/>
    <s v="A129"/>
    <s v="EMP1008"/>
    <s v="C1217"/>
    <d v="2021-04-09T00:00:00"/>
    <x v="28"/>
    <n v="1"/>
    <n v="913"/>
    <n v="584"/>
    <n v="4191"/>
    <n v="5901"/>
    <n v="2396"/>
    <x v="70"/>
    <x v="15"/>
    <x v="550"/>
    <x v="0"/>
    <n v="6"/>
    <x v="3"/>
    <x v="0"/>
  </r>
  <r>
    <s v="AX14197"/>
    <s v="ENX2027"/>
    <s v="A139"/>
    <s v="EMP1007"/>
    <s v="C1721"/>
    <d v="2021-04-09T00:00:00"/>
    <x v="19"/>
    <n v="3"/>
    <n v="127"/>
    <n v="79"/>
    <n v="589"/>
    <n v="1052"/>
    <n v="328"/>
    <x v="60"/>
    <x v="12"/>
    <x v="525"/>
    <x v="2"/>
    <n v="8"/>
    <x v="3"/>
    <x v="0"/>
  </r>
  <r>
    <s v="AX14202"/>
    <s v="ENX2031"/>
    <s v="A156"/>
    <s v="EMP1014"/>
    <s v="C1797"/>
    <d v="2021-04-09T00:00:00"/>
    <x v="88"/>
    <n v="4"/>
    <n v="1587"/>
    <n v="1301"/>
    <n v="3848"/>
    <n v="5656"/>
    <n v="364"/>
    <x v="12"/>
    <x v="23"/>
    <x v="117"/>
    <x v="2"/>
    <n v="8"/>
    <x v="3"/>
    <x v="0"/>
  </r>
  <r>
    <s v="AX14204"/>
    <s v="ENX2081"/>
    <s v="A157"/>
    <s v="EMP1020"/>
    <s v="C1592"/>
    <d v="2021-04-10T00:00:00"/>
    <x v="62"/>
    <n v="1"/>
    <n v="818"/>
    <n v="450"/>
    <n v="2756"/>
    <n v="3774"/>
    <n v="376"/>
    <x v="56"/>
    <x v="18"/>
    <x v="791"/>
    <x v="4"/>
    <n v="2"/>
    <x v="3"/>
    <x v="0"/>
  </r>
  <r>
    <s v="AX14207"/>
    <s v="ENX2058"/>
    <s v="A102"/>
    <s v="EMP1025"/>
    <s v="C1537"/>
    <d v="2021-04-10T00:00:00"/>
    <x v="53"/>
    <n v="1"/>
    <n v="2464"/>
    <n v="1774"/>
    <n v="3702"/>
    <n v="4746"/>
    <n v="731"/>
    <x v="53"/>
    <x v="32"/>
    <x v="564"/>
    <x v="3"/>
    <n v="3"/>
    <x v="3"/>
    <x v="0"/>
  </r>
  <r>
    <s v="AX14215"/>
    <s v="ENX2079"/>
    <s v="A137"/>
    <s v="EMP1025"/>
    <s v="C1326"/>
    <d v="2021-04-10T00:00:00"/>
    <x v="9"/>
    <n v="3"/>
    <n v="1367"/>
    <n v="984"/>
    <n v="5322"/>
    <n v="7392"/>
    <n v="553"/>
    <x v="4"/>
    <x v="4"/>
    <x v="334"/>
    <x v="6"/>
    <n v="4"/>
    <x v="3"/>
    <x v="0"/>
  </r>
  <r>
    <s v="AX14216"/>
    <s v="ENX2014"/>
    <s v="A122"/>
    <s v="EMP1009"/>
    <s v="C1657"/>
    <d v="2021-04-10T00:00:00"/>
    <x v="67"/>
    <n v="1"/>
    <n v="458"/>
    <n v="376"/>
    <n v="1535"/>
    <n v="2257"/>
    <n v="690"/>
    <x v="22"/>
    <x v="31"/>
    <x v="704"/>
    <x v="4"/>
    <n v="4"/>
    <x v="3"/>
    <x v="0"/>
  </r>
  <r>
    <s v="AX14220"/>
    <s v="ENX2061"/>
    <s v="A166"/>
    <s v="EMP1028"/>
    <s v="C1252"/>
    <d v="2021-04-10T00:00:00"/>
    <x v="72"/>
    <n v="4"/>
    <n v="2294"/>
    <n v="1399"/>
    <n v="1268"/>
    <n v="1760"/>
    <n v="1100"/>
    <x v="28"/>
    <x v="9"/>
    <x v="723"/>
    <x v="4"/>
    <n v="5"/>
    <x v="3"/>
    <x v="0"/>
  </r>
  <r>
    <s v="AX14221"/>
    <s v="ENX2081"/>
    <s v="A106"/>
    <s v="EMP1033"/>
    <s v="C1276"/>
    <d v="2021-04-10T00:00:00"/>
    <x v="62"/>
    <n v="1"/>
    <n v="1178"/>
    <n v="683"/>
    <n v="2440"/>
    <n v="3342"/>
    <n v="2604"/>
    <x v="14"/>
    <x v="4"/>
    <x v="196"/>
    <x v="6"/>
    <n v="5"/>
    <x v="3"/>
    <x v="0"/>
  </r>
  <r>
    <s v="AX14222"/>
    <s v="ENX2038"/>
    <s v="A142"/>
    <s v="EMP1034"/>
    <s v="C1000"/>
    <d v="2021-04-10T00:00:00"/>
    <x v="84"/>
    <n v="2"/>
    <n v="2464"/>
    <n v="1774"/>
    <n v="1896"/>
    <n v="2495"/>
    <n v="34"/>
    <x v="27"/>
    <x v="32"/>
    <x v="605"/>
    <x v="2"/>
    <n v="5"/>
    <x v="3"/>
    <x v="0"/>
  </r>
  <r>
    <s v="AX14226"/>
    <s v="ENX2044"/>
    <s v="A132"/>
    <s v="EMP1006"/>
    <s v="C1612"/>
    <d v="2021-04-10T00:00:00"/>
    <x v="54"/>
    <n v="1"/>
    <n v="1972"/>
    <n v="1321"/>
    <n v="421"/>
    <n v="561"/>
    <n v="528"/>
    <x v="71"/>
    <x v="22"/>
    <x v="332"/>
    <x v="0"/>
    <n v="7"/>
    <x v="3"/>
    <x v="0"/>
  </r>
  <r>
    <s v="AX14227"/>
    <s v="ENX2035"/>
    <s v="A124"/>
    <s v="EMP1036"/>
    <s v="C1056"/>
    <d v="2021-04-10T00:00:00"/>
    <x v="26"/>
    <n v="1"/>
    <n v="1587"/>
    <n v="1301"/>
    <n v="1248"/>
    <n v="1809"/>
    <n v="87"/>
    <x v="70"/>
    <x v="1"/>
    <x v="475"/>
    <x v="4"/>
    <n v="7"/>
    <x v="3"/>
    <x v="0"/>
  </r>
  <r>
    <s v="AX14228"/>
    <s v="ENX2045"/>
    <s v="A165"/>
    <s v="EMP1039"/>
    <s v="C1432"/>
    <d v="2021-04-10T00:00:00"/>
    <x v="65"/>
    <n v="2"/>
    <n v="1783"/>
    <n v="1516"/>
    <n v="1485"/>
    <n v="2091"/>
    <n v="344"/>
    <x v="57"/>
    <x v="3"/>
    <x v="373"/>
    <x v="5"/>
    <n v="7"/>
    <x v="3"/>
    <x v="0"/>
  </r>
  <r>
    <s v="AX14232"/>
    <s v="ENX2021"/>
    <s v="A152"/>
    <s v="EMP1001"/>
    <s v="C1558"/>
    <d v="2021-04-10T00:00:00"/>
    <x v="77"/>
    <n v="2"/>
    <n v="818"/>
    <n v="450"/>
    <n v="2440"/>
    <n v="3342"/>
    <n v="2048"/>
    <x v="30"/>
    <x v="24"/>
    <x v="549"/>
    <x v="3"/>
    <n v="7"/>
    <x v="3"/>
    <x v="0"/>
  </r>
  <r>
    <s v="AX14233"/>
    <s v="ENX2065"/>
    <s v="A119"/>
    <s v="EMP1011"/>
    <s v="C1199"/>
    <d v="2021-04-10T00:00:00"/>
    <x v="56"/>
    <n v="1"/>
    <n v="847"/>
    <n v="534"/>
    <n v="1485"/>
    <n v="2091"/>
    <n v="246"/>
    <x v="54"/>
    <x v="8"/>
    <x v="232"/>
    <x v="2"/>
    <n v="8"/>
    <x v="3"/>
    <x v="0"/>
  </r>
  <r>
    <s v="AX14235"/>
    <s v="ENX2007"/>
    <s v="A119"/>
    <s v="EMP1021"/>
    <s v="C1379"/>
    <d v="2021-04-10T00:00:00"/>
    <x v="63"/>
    <n v="4"/>
    <n v="392"/>
    <n v="255"/>
    <n v="44"/>
    <n v="70"/>
    <n v="1888"/>
    <x v="69"/>
    <x v="27"/>
    <x v="546"/>
    <x v="6"/>
    <n v="8"/>
    <x v="3"/>
    <x v="0"/>
  </r>
  <r>
    <s v="AX14238"/>
    <s v="ENX2076"/>
    <s v="A170"/>
    <s v="EMP1011"/>
    <s v="C1438"/>
    <d v="2021-04-10T00:00:00"/>
    <x v="15"/>
    <n v="3"/>
    <n v="1635"/>
    <n v="1046"/>
    <n v="1620"/>
    <n v="2613"/>
    <n v="87"/>
    <x v="49"/>
    <x v="24"/>
    <x v="659"/>
    <x v="1"/>
    <n v="8"/>
    <x v="3"/>
    <x v="0"/>
  </r>
  <r>
    <s v="AX14240"/>
    <s v="ENX2038"/>
    <s v="A163"/>
    <s v="EMP1011"/>
    <s v="C1337"/>
    <d v="2021-04-10T00:00:00"/>
    <x v="84"/>
    <n v="3"/>
    <n v="1367"/>
    <n v="984"/>
    <n v="294"/>
    <n v="368"/>
    <n v="51"/>
    <x v="14"/>
    <x v="44"/>
    <x v="767"/>
    <x v="6"/>
    <n v="9"/>
    <x v="3"/>
    <x v="0"/>
  </r>
  <r>
    <s v="AX14241"/>
    <s v="ENX2005"/>
    <s v="A107"/>
    <s v="EMP1027"/>
    <s v="C1358"/>
    <d v="2021-04-11T00:00:00"/>
    <x v="79"/>
    <n v="3"/>
    <n v="1972"/>
    <n v="1321"/>
    <n v="2886"/>
    <n v="4242"/>
    <n v="644"/>
    <x v="42"/>
    <x v="0"/>
    <x v="661"/>
    <x v="3"/>
    <n v="1"/>
    <x v="3"/>
    <x v="0"/>
  </r>
  <r>
    <s v="AX14242"/>
    <s v="ENX2016"/>
    <s v="A145"/>
    <s v="EMP1023"/>
    <s v="C1080"/>
    <d v="2021-04-11T00:00:00"/>
    <x v="6"/>
    <n v="2"/>
    <n v="1119"/>
    <n v="683"/>
    <n v="1473"/>
    <n v="2497"/>
    <n v="161"/>
    <x v="33"/>
    <x v="35"/>
    <x v="425"/>
    <x v="2"/>
    <n v="1"/>
    <x v="3"/>
    <x v="0"/>
  </r>
  <r>
    <s v="AX14245"/>
    <s v="ENX2088"/>
    <s v="A121"/>
    <s v="EMP1040"/>
    <s v="C1774"/>
    <d v="2021-04-11T00:00:00"/>
    <x v="48"/>
    <n v="1"/>
    <n v="2396"/>
    <n v="1965"/>
    <n v="816"/>
    <n v="1008"/>
    <n v="565"/>
    <x v="58"/>
    <x v="11"/>
    <x v="409"/>
    <x v="2"/>
    <n v="1"/>
    <x v="3"/>
    <x v="0"/>
  </r>
  <r>
    <s v="AX14249"/>
    <s v="ENX2086"/>
    <s v="A149"/>
    <s v="EMP1026"/>
    <s v="C1792"/>
    <d v="2021-04-11T00:00:00"/>
    <x v="94"/>
    <n v="3"/>
    <n v="1414"/>
    <n v="962"/>
    <n v="1696"/>
    <n v="2120"/>
    <n v="123"/>
    <x v="73"/>
    <x v="24"/>
    <x v="116"/>
    <x v="2"/>
    <n v="1"/>
    <x v="3"/>
    <x v="0"/>
  </r>
  <r>
    <s v="AX14250"/>
    <s v="ENX2004"/>
    <s v="A113"/>
    <s v="EMP1030"/>
    <s v="C1551"/>
    <d v="2021-04-11T00:00:00"/>
    <x v="23"/>
    <n v="4"/>
    <n v="826"/>
    <n v="562"/>
    <n v="478"/>
    <n v="886"/>
    <n v="106"/>
    <x v="21"/>
    <x v="7"/>
    <x v="286"/>
    <x v="1"/>
    <n v="1"/>
    <x v="3"/>
    <x v="0"/>
  </r>
  <r>
    <s v="AX14251"/>
    <s v="ENX2064"/>
    <s v="A108"/>
    <s v="EMP1043"/>
    <s v="C1392"/>
    <d v="2021-04-11T00:00:00"/>
    <x v="25"/>
    <n v="1"/>
    <n v="181"/>
    <n v="130"/>
    <n v="61"/>
    <n v="95"/>
    <n v="451"/>
    <x v="33"/>
    <x v="38"/>
    <x v="755"/>
    <x v="6"/>
    <n v="2"/>
    <x v="3"/>
    <x v="0"/>
  </r>
  <r>
    <s v="AX14256"/>
    <s v="ENX2058"/>
    <s v="A151"/>
    <s v="EMP1007"/>
    <s v="C1026"/>
    <d v="2021-04-11T00:00:00"/>
    <x v="53"/>
    <n v="1"/>
    <n v="1494"/>
    <n v="971"/>
    <n v="1473"/>
    <n v="2497"/>
    <n v="431"/>
    <x v="6"/>
    <x v="37"/>
    <x v="76"/>
    <x v="3"/>
    <n v="5"/>
    <x v="3"/>
    <x v="0"/>
  </r>
  <r>
    <s v="AX14261"/>
    <s v="ENX2022"/>
    <s v="A103"/>
    <s v="EMP1018"/>
    <s v="C1477"/>
    <d v="2021-04-11T00:00:00"/>
    <x v="27"/>
    <n v="1"/>
    <n v="1338"/>
    <n v="682"/>
    <n v="7152"/>
    <n v="9412"/>
    <n v="322"/>
    <x v="37"/>
    <x v="17"/>
    <x v="89"/>
    <x v="6"/>
    <n v="6"/>
    <x v="3"/>
    <x v="0"/>
  </r>
  <r>
    <s v="AX14265"/>
    <s v="ENX2046"/>
    <s v="A125"/>
    <s v="EMP1042"/>
    <s v="C1677"/>
    <d v="2021-04-11T00:00:00"/>
    <x v="38"/>
    <n v="2"/>
    <n v="603"/>
    <n v="416"/>
    <n v="2522"/>
    <n v="3276"/>
    <n v="509"/>
    <x v="31"/>
    <x v="14"/>
    <x v="260"/>
    <x v="0"/>
    <n v="6"/>
    <x v="3"/>
    <x v="0"/>
  </r>
  <r>
    <s v="AX14270"/>
    <s v="ENX2053"/>
    <s v="A147"/>
    <s v="EMP1005"/>
    <s v="C1459"/>
    <d v="2021-04-11T00:00:00"/>
    <x v="33"/>
    <n v="1"/>
    <n v="847"/>
    <n v="534"/>
    <n v="1220"/>
    <n v="1671"/>
    <n v="792"/>
    <x v="44"/>
    <x v="11"/>
    <x v="368"/>
    <x v="3"/>
    <n v="7"/>
    <x v="3"/>
    <x v="0"/>
  </r>
  <r>
    <s v="AX14271"/>
    <s v="ENX2018"/>
    <s v="A152"/>
    <s v="EMP1016"/>
    <s v="C1667"/>
    <d v="2021-04-11T00:00:00"/>
    <x v="8"/>
    <n v="3"/>
    <n v="1783"/>
    <n v="1516"/>
    <n v="252"/>
    <n v="369"/>
    <n v="792"/>
    <x v="17"/>
    <x v="42"/>
    <x v="173"/>
    <x v="1"/>
    <n v="7"/>
    <x v="3"/>
    <x v="0"/>
  </r>
  <r>
    <s v="AX14273"/>
    <s v="ENX2090"/>
    <s v="A132"/>
    <s v="EMP1025"/>
    <s v="C1135"/>
    <d v="2021-04-11T00:00:00"/>
    <x v="55"/>
    <n v="1"/>
    <n v="951"/>
    <n v="504"/>
    <n v="1178"/>
    <n v="2104"/>
    <n v="816"/>
    <x v="50"/>
    <x v="6"/>
    <x v="31"/>
    <x v="5"/>
    <n v="9"/>
    <x v="3"/>
    <x v="0"/>
  </r>
  <r>
    <s v="AX14276"/>
    <s v="ENX2087"/>
    <s v="A127"/>
    <s v="EMP1013"/>
    <s v="C1346"/>
    <d v="2021-04-11T00:00:00"/>
    <x v="95"/>
    <n v="1"/>
    <n v="1077"/>
    <n v="732"/>
    <n v="154"/>
    <n v="203"/>
    <n v="368"/>
    <x v="5"/>
    <x v="15"/>
    <x v="199"/>
    <x v="2"/>
    <n v="9"/>
    <x v="3"/>
    <x v="0"/>
  </r>
  <r>
    <s v="AX14277"/>
    <s v="ENX2091"/>
    <s v="A169"/>
    <s v="EMP1021"/>
    <s v="C1088"/>
    <d v="2021-04-11T00:00:00"/>
    <x v="39"/>
    <n v="3"/>
    <n v="1783"/>
    <n v="1230"/>
    <n v="130"/>
    <n v="181"/>
    <n v="344"/>
    <x v="37"/>
    <x v="23"/>
    <x v="709"/>
    <x v="3"/>
    <n v="9"/>
    <x v="3"/>
    <x v="0"/>
  </r>
  <r>
    <s v="AX14278"/>
    <s v="ENX2093"/>
    <s v="A107"/>
    <s v="EMP1006"/>
    <s v="C1258"/>
    <d v="2021-04-12T00:00:00"/>
    <x v="99"/>
    <n v="1"/>
    <n v="603"/>
    <n v="416"/>
    <n v="269"/>
    <n v="368"/>
    <n v="656"/>
    <x v="67"/>
    <x v="13"/>
    <x v="759"/>
    <x v="2"/>
    <n v="1"/>
    <x v="3"/>
    <x v="0"/>
  </r>
  <r>
    <s v="AX14291"/>
    <s v="ENX2057"/>
    <s v="A126"/>
    <s v="EMP1031"/>
    <s v="C1180"/>
    <d v="2021-04-12T00:00:00"/>
    <x v="78"/>
    <n v="1"/>
    <n v="127"/>
    <n v="79"/>
    <n v="3963"/>
    <n v="5916"/>
    <n v="364"/>
    <x v="22"/>
    <x v="25"/>
    <x v="396"/>
    <x v="3"/>
    <n v="2"/>
    <x v="3"/>
    <x v="0"/>
  </r>
  <r>
    <s v="AX14294"/>
    <s v="ENX2098"/>
    <s v="A155"/>
    <s v="EMP1041"/>
    <s v="C1210"/>
    <d v="2021-04-12T00:00:00"/>
    <x v="69"/>
    <n v="1"/>
    <n v="1178"/>
    <n v="683"/>
    <n v="683"/>
    <n v="1178"/>
    <n v="452"/>
    <x v="15"/>
    <x v="43"/>
    <x v="258"/>
    <x v="2"/>
    <n v="2"/>
    <x v="3"/>
    <x v="0"/>
  </r>
  <r>
    <s v="AX14295"/>
    <s v="ENX2047"/>
    <s v="A159"/>
    <s v="EMP1023"/>
    <s v="C1428"/>
    <d v="2021-04-12T00:00:00"/>
    <x v="82"/>
    <n v="2"/>
    <n v="947"/>
    <n v="786"/>
    <n v="1046"/>
    <n v="1635"/>
    <n v="331"/>
    <x v="65"/>
    <x v="24"/>
    <x v="672"/>
    <x v="2"/>
    <n v="5"/>
    <x v="3"/>
    <x v="0"/>
  </r>
  <r>
    <s v="AX14296"/>
    <s v="ENX2016"/>
    <s v="A163"/>
    <s v="EMP1008"/>
    <s v="C1670"/>
    <d v="2021-04-12T00:00:00"/>
    <x v="6"/>
    <n v="3"/>
    <n v="847"/>
    <n v="534"/>
    <n v="2794"/>
    <n v="3934"/>
    <n v="766"/>
    <x v="33"/>
    <x v="40"/>
    <x v="770"/>
    <x v="1"/>
    <n v="6"/>
    <x v="3"/>
    <x v="0"/>
  </r>
  <r>
    <s v="AX14299"/>
    <s v="ENX2023"/>
    <s v="A135"/>
    <s v="EMP1024"/>
    <s v="C1707"/>
    <d v="2021-04-12T00:00:00"/>
    <x v="57"/>
    <n v="3"/>
    <n v="392"/>
    <n v="255"/>
    <n v="962"/>
    <n v="1414"/>
    <n v="420"/>
    <x v="65"/>
    <x v="8"/>
    <x v="479"/>
    <x v="5"/>
    <n v="6"/>
    <x v="3"/>
    <x v="0"/>
  </r>
  <r>
    <s v="AX14301"/>
    <s v="ENX2081"/>
    <s v="A139"/>
    <s v="EMP1024"/>
    <s v="C1101"/>
    <d v="2021-04-12T00:00:00"/>
    <x v="62"/>
    <n v="3"/>
    <n v="1353"/>
    <n v="947"/>
    <n v="870"/>
    <n v="1060"/>
    <n v="1056"/>
    <x v="44"/>
    <x v="3"/>
    <x v="647"/>
    <x v="1"/>
    <n v="7"/>
    <x v="3"/>
    <x v="0"/>
  </r>
  <r>
    <s v="AX14303"/>
    <s v="ENX2074"/>
    <s v="A110"/>
    <s v="EMP1019"/>
    <s v="C1784"/>
    <d v="2021-04-12T00:00:00"/>
    <x v="41"/>
    <n v="1"/>
    <n v="2091"/>
    <n v="1485"/>
    <n v="842"/>
    <n v="1122"/>
    <n v="1378"/>
    <x v="62"/>
    <x v="19"/>
    <x v="700"/>
    <x v="1"/>
    <n v="7"/>
    <x v="3"/>
    <x v="0"/>
  </r>
  <r>
    <s v="AX14305"/>
    <s v="ENX2021"/>
    <s v="A101"/>
    <s v="EMP1013"/>
    <s v="C1671"/>
    <d v="2021-04-12T00:00:00"/>
    <x v="77"/>
    <n v="4"/>
    <n v="1972"/>
    <n v="1321"/>
    <n v="3780"/>
    <n v="7556"/>
    <n v="801"/>
    <x v="15"/>
    <x v="21"/>
    <x v="48"/>
    <x v="4"/>
    <n v="8"/>
    <x v="3"/>
    <x v="0"/>
  </r>
  <r>
    <s v="AX14308"/>
    <s v="ENX2003"/>
    <s v="A125"/>
    <s v="EMP1004"/>
    <s v="C1481"/>
    <d v="2021-04-12T00:00:00"/>
    <x v="22"/>
    <n v="3"/>
    <n v="368"/>
    <n v="294"/>
    <n v="634"/>
    <n v="880"/>
    <n v="492"/>
    <x v="37"/>
    <x v="32"/>
    <x v="639"/>
    <x v="3"/>
    <n v="8"/>
    <x v="3"/>
    <x v="0"/>
  </r>
  <r>
    <s v="AX14309"/>
    <s v="ENX2050"/>
    <s v="A162"/>
    <s v="EMP1021"/>
    <s v="C1379"/>
    <d v="2021-04-12T00:00:00"/>
    <x v="44"/>
    <n v="1"/>
    <n v="1022"/>
    <n v="818"/>
    <n v="1234"/>
    <n v="1582"/>
    <n v="507"/>
    <x v="38"/>
    <x v="27"/>
    <x v="287"/>
    <x v="2"/>
    <n v="8"/>
    <x v="3"/>
    <x v="0"/>
  </r>
  <r>
    <s v="AX14315"/>
    <s v="ENX2008"/>
    <s v="A169"/>
    <s v="EMP1000"/>
    <s v="C1660"/>
    <d v="2021-04-12T00:00:00"/>
    <x v="24"/>
    <n v="1"/>
    <n v="1899"/>
    <n v="1044"/>
    <n v="421"/>
    <n v="561"/>
    <n v="313"/>
    <x v="57"/>
    <x v="18"/>
    <x v="468"/>
    <x v="2"/>
    <n v="9"/>
    <x v="3"/>
    <x v="0"/>
  </r>
  <r>
    <s v="AX14316"/>
    <s v="ENX2099"/>
    <s v="A165"/>
    <s v="EMP1031"/>
    <s v="C1527"/>
    <d v="2021-04-13T00:00:00"/>
    <x v="52"/>
    <n v="1"/>
    <n v="458"/>
    <n v="376"/>
    <n v="7860"/>
    <n v="9584"/>
    <n v="2968"/>
    <x v="46"/>
    <x v="43"/>
    <x v="329"/>
    <x v="6"/>
    <n v="1"/>
    <x v="3"/>
    <x v="0"/>
  </r>
  <r>
    <s v="AX14319"/>
    <s v="ENX2093"/>
    <s v="A138"/>
    <s v="EMP1011"/>
    <s v="C1757"/>
    <d v="2021-04-13T00:00:00"/>
    <x v="99"/>
    <n v="2"/>
    <n v="1798"/>
    <n v="971"/>
    <n v="387"/>
    <n v="667"/>
    <n v="248"/>
    <x v="20"/>
    <x v="0"/>
    <x v="87"/>
    <x v="3"/>
    <n v="1"/>
    <x v="3"/>
    <x v="0"/>
  </r>
  <r>
    <s v="AX14326"/>
    <s v="ENX2095"/>
    <s v="A108"/>
    <s v="EMP1003"/>
    <s v="C1244"/>
    <d v="2021-04-13T00:00:00"/>
    <x v="42"/>
    <n v="2"/>
    <n v="2182"/>
    <n v="1200"/>
    <n v="971"/>
    <n v="1494"/>
    <n v="2676"/>
    <x v="61"/>
    <x v="22"/>
    <x v="452"/>
    <x v="0"/>
    <n v="1"/>
    <x v="3"/>
    <x v="0"/>
  </r>
  <r>
    <s v="AX14332"/>
    <s v="ENX2034"/>
    <s v="A161"/>
    <s v="EMP1034"/>
    <s v="C1153"/>
    <d v="2021-04-13T00:00:00"/>
    <x v="32"/>
    <n v="4"/>
    <n v="217"/>
    <n v="171"/>
    <n v="1295"/>
    <n v="1639"/>
    <n v="3420"/>
    <x v="1"/>
    <x v="9"/>
    <x v="78"/>
    <x v="5"/>
    <n v="1"/>
    <x v="3"/>
    <x v="0"/>
  </r>
  <r>
    <s v="AX14335"/>
    <s v="ENX2067"/>
    <s v="A126"/>
    <s v="EMP1036"/>
    <s v="C1315"/>
    <d v="2021-04-13T00:00:00"/>
    <x v="30"/>
    <n v="1"/>
    <n v="2396"/>
    <n v="1965"/>
    <n v="562"/>
    <n v="826"/>
    <n v="106"/>
    <x v="19"/>
    <x v="19"/>
    <x v="717"/>
    <x v="2"/>
    <n v="3"/>
    <x v="3"/>
    <x v="0"/>
  </r>
  <r>
    <s v="AX14343"/>
    <s v="ENX2011"/>
    <s v="A157"/>
    <s v="EMP1000"/>
    <s v="C1382"/>
    <d v="2021-04-13T00:00:00"/>
    <x v="81"/>
    <n v="4"/>
    <n v="112"/>
    <n v="90"/>
    <n v="3702"/>
    <n v="4746"/>
    <n v="285"/>
    <x v="2"/>
    <x v="9"/>
    <x v="688"/>
    <x v="4"/>
    <n v="4"/>
    <x v="3"/>
    <x v="0"/>
  </r>
  <r>
    <s v="AX14350"/>
    <s v="ENX2056"/>
    <s v="A123"/>
    <s v="EMP1044"/>
    <s v="C1212"/>
    <d v="2021-04-13T00:00:00"/>
    <x v="64"/>
    <n v="1"/>
    <n v="315"/>
    <n v="208"/>
    <n v="1227"/>
    <n v="2451"/>
    <n v="855"/>
    <x v="64"/>
    <x v="43"/>
    <x v="16"/>
    <x v="5"/>
    <n v="4"/>
    <x v="3"/>
    <x v="0"/>
  </r>
  <r>
    <s v="AX14352"/>
    <s v="ENX2043"/>
    <s v="A172"/>
    <s v="EMP1005"/>
    <s v="C1749"/>
    <d v="2021-04-13T00:00:00"/>
    <x v="11"/>
    <n v="1"/>
    <n v="1862"/>
    <n v="1173"/>
    <n v="2726"/>
    <n v="3450"/>
    <n v="206"/>
    <x v="5"/>
    <x v="2"/>
    <x v="361"/>
    <x v="4"/>
    <n v="5"/>
    <x v="3"/>
    <x v="0"/>
  </r>
  <r>
    <s v="AX14353"/>
    <s v="ENX2010"/>
    <s v="A102"/>
    <s v="EMP1009"/>
    <s v="C1638"/>
    <d v="2021-04-13T00:00:00"/>
    <x v="43"/>
    <n v="2"/>
    <n v="771"/>
    <n v="648"/>
    <n v="2886"/>
    <n v="3652"/>
    <n v="894"/>
    <x v="33"/>
    <x v="3"/>
    <x v="561"/>
    <x v="1"/>
    <n v="6"/>
    <x v="3"/>
    <x v="0"/>
  </r>
  <r>
    <s v="AX14358"/>
    <s v="ENX2088"/>
    <s v="A168"/>
    <s v="EMP1017"/>
    <s v="C1063"/>
    <d v="2021-04-13T00:00:00"/>
    <x v="48"/>
    <n v="2"/>
    <n v="2497"/>
    <n v="1473"/>
    <n v="3548"/>
    <n v="4928"/>
    <n v="447"/>
    <x v="33"/>
    <x v="38"/>
    <x v="351"/>
    <x v="5"/>
    <n v="6"/>
    <x v="3"/>
    <x v="0"/>
  </r>
  <r>
    <s v="AX14360"/>
    <s v="ENX2055"/>
    <s v="A136"/>
    <s v="EMP1014"/>
    <s v="C1017"/>
    <d v="2021-04-13T00:00:00"/>
    <x v="71"/>
    <n v="1"/>
    <n v="1812"/>
    <n v="1305"/>
    <n v="455"/>
    <n v="799"/>
    <n v="816"/>
    <x v="71"/>
    <x v="21"/>
    <x v="786"/>
    <x v="1"/>
    <n v="6"/>
    <x v="3"/>
    <x v="0"/>
  </r>
  <r>
    <s v="AX14367"/>
    <s v="ENX2013"/>
    <s v="A120"/>
    <s v="EMP1028"/>
    <s v="C1183"/>
    <d v="2021-04-13T00:00:00"/>
    <x v="70"/>
    <n v="1"/>
    <n v="1338"/>
    <n v="682"/>
    <n v="3669"/>
    <n v="6015"/>
    <n v="280"/>
    <x v="71"/>
    <x v="42"/>
    <x v="560"/>
    <x v="5"/>
    <n v="7"/>
    <x v="3"/>
    <x v="0"/>
  </r>
  <r>
    <s v="AX14368"/>
    <s v="ENX2014"/>
    <s v="A147"/>
    <s v="EMP1022"/>
    <s v="C1085"/>
    <d v="2021-04-13T00:00:00"/>
    <x v="67"/>
    <n v="1"/>
    <n v="458"/>
    <n v="376"/>
    <n v="79"/>
    <n v="127"/>
    <n v="2396"/>
    <x v="33"/>
    <x v="44"/>
    <x v="724"/>
    <x v="3"/>
    <n v="9"/>
    <x v="3"/>
    <x v="0"/>
  </r>
  <r>
    <s v="AX14369"/>
    <s v="ENX2096"/>
    <s v="A109"/>
    <s v="EMP1027"/>
    <s v="C1057"/>
    <d v="2021-04-14T00:00:00"/>
    <x v="36"/>
    <n v="1"/>
    <n v="1414"/>
    <n v="962"/>
    <n v="1067"/>
    <n v="1809"/>
    <n v="123"/>
    <x v="32"/>
    <x v="39"/>
    <x v="761"/>
    <x v="2"/>
    <n v="1"/>
    <x v="3"/>
    <x v="0"/>
  </r>
  <r>
    <s v="AX14370"/>
    <s v="ENX2088"/>
    <s v="A124"/>
    <s v="EMP1000"/>
    <s v="C1747"/>
    <d v="2021-04-14T00:00:00"/>
    <x v="48"/>
    <n v="1"/>
    <n v="545"/>
    <n v="425"/>
    <n v="3702"/>
    <n v="4746"/>
    <n v="2756"/>
    <x v="36"/>
    <x v="22"/>
    <x v="446"/>
    <x v="1"/>
    <n v="1"/>
    <x v="3"/>
    <x v="0"/>
  </r>
  <r>
    <s v="AX14372"/>
    <s v="ENX2015"/>
    <s v="A169"/>
    <s v="EMP1027"/>
    <s v="C1000"/>
    <d v="2021-04-14T00:00:00"/>
    <x v="17"/>
    <n v="2"/>
    <n v="123"/>
    <n v="84"/>
    <n v="4419"/>
    <n v="7491"/>
    <n v="658"/>
    <x v="33"/>
    <x v="2"/>
    <x v="117"/>
    <x v="4"/>
    <n v="2"/>
    <x v="3"/>
    <x v="0"/>
  </r>
  <r>
    <s v="AX14378"/>
    <s v="ENX2030"/>
    <s v="A115"/>
    <s v="EMP1044"/>
    <s v="C1407"/>
    <d v="2021-04-14T00:00:00"/>
    <x v="80"/>
    <n v="1"/>
    <n v="1798"/>
    <n v="971"/>
    <n v="2968"/>
    <n v="4566"/>
    <n v="782"/>
    <x v="52"/>
    <x v="31"/>
    <x v="586"/>
    <x v="3"/>
    <n v="2"/>
    <x v="3"/>
    <x v="0"/>
  </r>
  <r>
    <s v="AX14379"/>
    <s v="ENX2090"/>
    <s v="A108"/>
    <s v="EMP1043"/>
    <s v="C1100"/>
    <d v="2021-04-14T00:00:00"/>
    <x v="55"/>
    <n v="1"/>
    <n v="1178"/>
    <n v="683"/>
    <n v="3488"/>
    <n v="6972"/>
    <n v="329"/>
    <x v="18"/>
    <x v="35"/>
    <x v="458"/>
    <x v="1"/>
    <n v="5"/>
    <x v="3"/>
    <x v="0"/>
  </r>
  <r>
    <s v="AX14382"/>
    <s v="ENX2051"/>
    <s v="A145"/>
    <s v="EMP1039"/>
    <s v="C1775"/>
    <d v="2021-04-14T00:00:00"/>
    <x v="14"/>
    <n v="4"/>
    <n v="458"/>
    <n v="376"/>
    <n v="3036"/>
    <n v="4820"/>
    <n v="331"/>
    <x v="42"/>
    <x v="37"/>
    <x v="509"/>
    <x v="6"/>
    <n v="5"/>
    <x v="3"/>
    <x v="0"/>
  </r>
  <r>
    <s v="AX14383"/>
    <s v="ENX2064"/>
    <s v="A162"/>
    <s v="EMP1004"/>
    <s v="C1197"/>
    <d v="2021-04-14T00:00:00"/>
    <x v="25"/>
    <n v="1"/>
    <n v="1899"/>
    <n v="1044"/>
    <n v="816"/>
    <n v="1008"/>
    <n v="651"/>
    <x v="12"/>
    <x v="41"/>
    <x v="210"/>
    <x v="4"/>
    <n v="5"/>
    <x v="3"/>
    <x v="0"/>
  </r>
  <r>
    <s v="AX14386"/>
    <s v="ENX2030"/>
    <s v="A138"/>
    <s v="EMP1020"/>
    <s v="C1531"/>
    <d v="2021-04-14T00:00:00"/>
    <x v="80"/>
    <n v="3"/>
    <n v="1887"/>
    <n v="1378"/>
    <n v="984"/>
    <n v="1367"/>
    <n v="290"/>
    <x v="46"/>
    <x v="20"/>
    <x v="380"/>
    <x v="4"/>
    <n v="5"/>
    <x v="3"/>
    <x v="0"/>
  </r>
  <r>
    <s v="AX14387"/>
    <s v="ENX2073"/>
    <s v="A165"/>
    <s v="EMP1040"/>
    <s v="C1423"/>
    <d v="2021-04-14T00:00:00"/>
    <x v="85"/>
    <n v="3"/>
    <n v="1638"/>
    <n v="1261"/>
    <n v="2049"/>
    <n v="3534"/>
    <n v="180"/>
    <x v="36"/>
    <x v="43"/>
    <x v="753"/>
    <x v="5"/>
    <n v="5"/>
    <x v="3"/>
    <x v="0"/>
  </r>
  <r>
    <s v="AX14391"/>
    <s v="ENX2007"/>
    <s v="A132"/>
    <s v="EMP1038"/>
    <s v="C1536"/>
    <d v="2021-04-14T00:00:00"/>
    <x v="63"/>
    <n v="1"/>
    <n v="1103"/>
    <n v="838"/>
    <n v="2590"/>
    <n v="3278"/>
    <n v="161"/>
    <x v="65"/>
    <x v="38"/>
    <x v="683"/>
    <x v="0"/>
    <n v="6"/>
    <x v="3"/>
    <x v="0"/>
  </r>
  <r>
    <s v="AX14394"/>
    <s v="ENX2027"/>
    <s v="A164"/>
    <s v="EMP1012"/>
    <s v="C1391"/>
    <d v="2021-04-14T00:00:00"/>
    <x v="19"/>
    <n v="1"/>
    <n v="1522"/>
    <n v="791"/>
    <n v="1261"/>
    <n v="1638"/>
    <n v="1144"/>
    <x v="10"/>
    <x v="21"/>
    <x v="105"/>
    <x v="2"/>
    <n v="6"/>
    <x v="3"/>
    <x v="0"/>
  </r>
  <r>
    <s v="AX14400"/>
    <s v="ENX2071"/>
    <s v="A171"/>
    <s v="EMP1041"/>
    <s v="C1712"/>
    <d v="2021-04-14T00:00:00"/>
    <x v="92"/>
    <n v="4"/>
    <n v="545"/>
    <n v="425"/>
    <n v="971"/>
    <n v="1494"/>
    <n v="64"/>
    <x v="53"/>
    <x v="38"/>
    <x v="471"/>
    <x v="2"/>
    <n v="6"/>
    <x v="3"/>
    <x v="0"/>
  </r>
  <r>
    <s v="AX14401"/>
    <s v="ENX2018"/>
    <s v="A167"/>
    <s v="EMP1042"/>
    <s v="C1686"/>
    <d v="2021-04-14T00:00:00"/>
    <x v="8"/>
    <n v="1"/>
    <n v="1967"/>
    <n v="1397"/>
    <n v="562"/>
    <n v="826"/>
    <n v="406"/>
    <x v="65"/>
    <x v="33"/>
    <x v="373"/>
    <x v="6"/>
    <n v="8"/>
    <x v="3"/>
    <x v="0"/>
  </r>
  <r>
    <s v="AX14408"/>
    <s v="ENX2028"/>
    <s v="A146"/>
    <s v="EMP1009"/>
    <s v="C1323"/>
    <d v="2021-04-14T00:00:00"/>
    <x v="5"/>
    <n v="1"/>
    <n v="136"/>
    <n v="72"/>
    <n v="3702"/>
    <n v="4746"/>
    <n v="451"/>
    <x v="37"/>
    <x v="37"/>
    <x v="436"/>
    <x v="1"/>
    <n v="8"/>
    <x v="3"/>
    <x v="0"/>
  </r>
  <r>
    <s v="AX14410"/>
    <s v="ENX2028"/>
    <s v="A163"/>
    <s v="EMP1040"/>
    <s v="C1039"/>
    <d v="2021-04-14T00:00:00"/>
    <x v="5"/>
    <n v="2"/>
    <n v="2396"/>
    <n v="1965"/>
    <n v="2049"/>
    <n v="3534"/>
    <n v="1100"/>
    <x v="4"/>
    <x v="1"/>
    <x v="674"/>
    <x v="3"/>
    <n v="8"/>
    <x v="3"/>
    <x v="0"/>
  </r>
  <r>
    <s v="AX14411"/>
    <s v="ENX2007"/>
    <s v="A142"/>
    <s v="EMP1035"/>
    <s v="C1212"/>
    <d v="2021-04-14T00:00:00"/>
    <x v="63"/>
    <n v="4"/>
    <n v="2497"/>
    <n v="1473"/>
    <n v="5322"/>
    <n v="7392"/>
    <n v="369"/>
    <x v="0"/>
    <x v="2"/>
    <x v="624"/>
    <x v="5"/>
    <n v="8"/>
    <x v="3"/>
    <x v="0"/>
  </r>
  <r>
    <s v="AX14413"/>
    <s v="ENX2039"/>
    <s v="A133"/>
    <s v="EMP1028"/>
    <s v="C1181"/>
    <d v="2021-04-14T00:00:00"/>
    <x v="96"/>
    <n v="2"/>
    <n v="1119"/>
    <n v="683"/>
    <n v="838"/>
    <n v="1103"/>
    <n v="161"/>
    <x v="54"/>
    <x v="10"/>
    <x v="433"/>
    <x v="6"/>
    <n v="8"/>
    <x v="3"/>
    <x v="0"/>
  </r>
  <r>
    <s v="AX14414"/>
    <s v="ENX2030"/>
    <s v="A145"/>
    <s v="EMP1001"/>
    <s v="C1302"/>
    <d v="2021-04-14T00:00:00"/>
    <x v="80"/>
    <n v="1"/>
    <n v="951"/>
    <n v="504"/>
    <n v="400"/>
    <n v="580"/>
    <n v="107"/>
    <x v="29"/>
    <x v="4"/>
    <x v="751"/>
    <x v="6"/>
    <n v="8"/>
    <x v="3"/>
    <x v="0"/>
  </r>
  <r>
    <s v="AX14415"/>
    <s v="ENX2057"/>
    <s v="A146"/>
    <s v="EMP1017"/>
    <s v="C1501"/>
    <d v="2021-04-14T00:00:00"/>
    <x v="78"/>
    <n v="1"/>
    <n v="502"/>
    <n v="296"/>
    <n v="1363"/>
    <n v="1725"/>
    <n v="120"/>
    <x v="35"/>
    <x v="37"/>
    <x v="308"/>
    <x v="1"/>
    <n v="9"/>
    <x v="3"/>
    <x v="0"/>
  </r>
  <r>
    <s v="AX14419"/>
    <s v="ENX2096"/>
    <s v="A103"/>
    <s v="EMP1035"/>
    <s v="C1698"/>
    <d v="2021-04-15T00:00:00"/>
    <x v="36"/>
    <n v="2"/>
    <n v="1278"/>
    <n v="665"/>
    <n v="1485"/>
    <n v="2091"/>
    <n v="140"/>
    <x v="68"/>
    <x v="32"/>
    <x v="214"/>
    <x v="4"/>
    <n v="1"/>
    <x v="3"/>
    <x v="0"/>
  </r>
  <r>
    <s v="AX14420"/>
    <s v="ENX2099"/>
    <s v="A103"/>
    <s v="EMP1020"/>
    <s v="C1326"/>
    <d v="2021-04-15T00:00:00"/>
    <x v="52"/>
    <n v="1"/>
    <n v="1566"/>
    <n v="1190"/>
    <n v="3930"/>
    <n v="4792"/>
    <n v="1108"/>
    <x v="3"/>
    <x v="27"/>
    <x v="602"/>
    <x v="2"/>
    <n v="1"/>
    <x v="3"/>
    <x v="0"/>
  </r>
  <r>
    <s v="AX14423"/>
    <s v="ENX2009"/>
    <s v="A167"/>
    <s v="EMP1028"/>
    <s v="C1202"/>
    <d v="2021-04-15T00:00:00"/>
    <x v="75"/>
    <n v="4"/>
    <n v="2182"/>
    <n v="1200"/>
    <n v="561"/>
    <n v="684"/>
    <n v="377"/>
    <x v="28"/>
    <x v="14"/>
    <x v="689"/>
    <x v="5"/>
    <n v="1"/>
    <x v="3"/>
    <x v="0"/>
  </r>
  <r>
    <s v="AX14431"/>
    <s v="ENX2028"/>
    <s v="A117"/>
    <s v="EMP1038"/>
    <s v="C1121"/>
    <d v="2021-04-15T00:00:00"/>
    <x v="5"/>
    <n v="1"/>
    <n v="561"/>
    <n v="421"/>
    <n v="1484"/>
    <n v="2283"/>
    <n v="383"/>
    <x v="11"/>
    <x v="44"/>
    <x v="778"/>
    <x v="3"/>
    <n v="1"/>
    <x v="3"/>
    <x v="0"/>
  </r>
  <r>
    <s v="AX14433"/>
    <s v="ENX2053"/>
    <s v="A112"/>
    <s v="EMP1023"/>
    <s v="C1745"/>
    <d v="2021-04-15T00:00:00"/>
    <x v="33"/>
    <n v="1"/>
    <n v="1500"/>
    <n v="900"/>
    <n v="1294"/>
    <n v="1848"/>
    <n v="2624"/>
    <x v="40"/>
    <x v="1"/>
    <x v="603"/>
    <x v="2"/>
    <n v="2"/>
    <x v="3"/>
    <x v="0"/>
  </r>
  <r>
    <s v="AX14435"/>
    <s v="ENX2012"/>
    <s v="A150"/>
    <s v="EMP1040"/>
    <s v="C1080"/>
    <d v="2021-04-15T00:00:00"/>
    <x v="16"/>
    <n v="1"/>
    <n v="561"/>
    <n v="421"/>
    <n v="244"/>
    <n v="380"/>
    <n v="1131"/>
    <x v="36"/>
    <x v="11"/>
    <x v="709"/>
    <x v="1"/>
    <n v="3"/>
    <x v="3"/>
    <x v="0"/>
  </r>
  <r>
    <s v="AX14437"/>
    <s v="ENX2073"/>
    <s v="A173"/>
    <s v="EMP1040"/>
    <s v="C1008"/>
    <d v="2021-04-15T00:00:00"/>
    <x v="85"/>
    <n v="2"/>
    <n v="1526"/>
    <n v="1251"/>
    <n v="816"/>
    <n v="1008"/>
    <n v="447"/>
    <x v="17"/>
    <x v="22"/>
    <x v="289"/>
    <x v="3"/>
    <n v="4"/>
    <x v="3"/>
    <x v="0"/>
  </r>
  <r>
    <s v="AX14440"/>
    <s v="ENX2035"/>
    <s v="A164"/>
    <s v="EMP1042"/>
    <s v="C1069"/>
    <d v="2021-04-15T00:00:00"/>
    <x v="26"/>
    <n v="1"/>
    <n v="1783"/>
    <n v="1230"/>
    <n v="1902"/>
    <n v="2640"/>
    <n v="688"/>
    <x v="7"/>
    <x v="11"/>
    <x v="3"/>
    <x v="5"/>
    <n v="6"/>
    <x v="3"/>
    <x v="0"/>
  </r>
  <r>
    <s v="AX14442"/>
    <s v="ENX2099"/>
    <s v="A169"/>
    <s v="EMP1012"/>
    <s v="C1665"/>
    <d v="2021-04-15T00:00:00"/>
    <x v="52"/>
    <n v="1"/>
    <n v="1338"/>
    <n v="682"/>
    <n v="871"/>
    <n v="1708"/>
    <n v="872"/>
    <x v="10"/>
    <x v="26"/>
    <x v="788"/>
    <x v="5"/>
    <n v="6"/>
    <x v="3"/>
    <x v="0"/>
  </r>
  <r>
    <s v="AX14445"/>
    <s v="ENX2037"/>
    <s v="A109"/>
    <s v="EMP1044"/>
    <s v="C1626"/>
    <d v="2021-04-15T00:00:00"/>
    <x v="50"/>
    <n v="1"/>
    <n v="637"/>
    <n v="389"/>
    <n v="1168"/>
    <n v="1826"/>
    <n v="553"/>
    <x v="12"/>
    <x v="39"/>
    <x v="751"/>
    <x v="3"/>
    <n v="6"/>
    <x v="3"/>
    <x v="0"/>
  </r>
  <r>
    <s v="AX14447"/>
    <s v="ENX2043"/>
    <s v="A114"/>
    <s v="EMP1014"/>
    <s v="C1114"/>
    <d v="2021-04-15T00:00:00"/>
    <x v="11"/>
    <n v="2"/>
    <n v="1178"/>
    <n v="683"/>
    <n v="342"/>
    <n v="434"/>
    <n v="344"/>
    <x v="37"/>
    <x v="6"/>
    <x v="541"/>
    <x v="0"/>
    <n v="7"/>
    <x v="3"/>
    <x v="0"/>
  </r>
  <r>
    <s v="AX14451"/>
    <s v="ENX2003"/>
    <s v="A148"/>
    <s v="EMP1022"/>
    <s v="C1373"/>
    <d v="2021-04-15T00:00:00"/>
    <x v="22"/>
    <n v="1"/>
    <n v="637"/>
    <n v="389"/>
    <n v="818"/>
    <n v="1022"/>
    <n v="369"/>
    <x v="52"/>
    <x v="16"/>
    <x v="111"/>
    <x v="5"/>
    <n v="7"/>
    <x v="3"/>
    <x v="0"/>
  </r>
  <r>
    <s v="AX14452"/>
    <s v="ENX2017"/>
    <s v="A119"/>
    <s v="EMP1017"/>
    <s v="C1625"/>
    <d v="2021-04-15T00:00:00"/>
    <x v="61"/>
    <n v="2"/>
    <n v="290"/>
    <n v="200"/>
    <n v="389"/>
    <n v="637"/>
    <n v="351"/>
    <x v="0"/>
    <x v="0"/>
    <x v="798"/>
    <x v="3"/>
    <n v="8"/>
    <x v="3"/>
    <x v="0"/>
  </r>
  <r>
    <s v="AX14454"/>
    <s v="ENX2022"/>
    <s v="A107"/>
    <s v="EMP1015"/>
    <s v="C1619"/>
    <d v="2021-04-15T00:00:00"/>
    <x v="27"/>
    <n v="2"/>
    <n v="136"/>
    <n v="72"/>
    <n v="634"/>
    <n v="880"/>
    <n v="192"/>
    <x v="51"/>
    <x v="2"/>
    <x v="435"/>
    <x v="6"/>
    <n v="8"/>
    <x v="3"/>
    <x v="0"/>
  </r>
  <r>
    <s v="AX14456"/>
    <s v="ENX2001"/>
    <s v="A108"/>
    <s v="EMP1044"/>
    <s v="C1260"/>
    <d v="2021-04-15T00:00:00"/>
    <x v="93"/>
    <n v="2"/>
    <n v="913"/>
    <n v="584"/>
    <n v="408"/>
    <n v="504"/>
    <n v="286"/>
    <x v="26"/>
    <x v="11"/>
    <x v="381"/>
    <x v="5"/>
    <n v="9"/>
    <x v="3"/>
    <x v="0"/>
  </r>
  <r>
    <s v="AX14457"/>
    <s v="ENX2078"/>
    <s v="A143"/>
    <s v="EMP1022"/>
    <s v="C1116"/>
    <d v="2021-04-15T00:00:00"/>
    <x v="66"/>
    <n v="2"/>
    <n v="136"/>
    <n v="72"/>
    <n v="818"/>
    <n v="1022"/>
    <n v="554"/>
    <x v="55"/>
    <x v="15"/>
    <x v="362"/>
    <x v="1"/>
    <n v="9"/>
    <x v="3"/>
    <x v="0"/>
  </r>
  <r>
    <s v="AX14461"/>
    <s v="ENX2069"/>
    <s v="A119"/>
    <s v="EMP1032"/>
    <s v="C1000"/>
    <d v="2021-04-16T00:00:00"/>
    <x v="46"/>
    <n v="1"/>
    <n v="1522"/>
    <n v="791"/>
    <n v="2734"/>
    <n v="4482"/>
    <n v="553"/>
    <x v="48"/>
    <x v="44"/>
    <x v="292"/>
    <x v="4"/>
    <n v="4"/>
    <x v="3"/>
    <x v="0"/>
  </r>
  <r>
    <s v="AX14463"/>
    <s v="ENX2028"/>
    <s v="A157"/>
    <s v="EMP1024"/>
    <s v="C1520"/>
    <d v="2021-04-16T00:00:00"/>
    <x v="5"/>
    <n v="1"/>
    <n v="2396"/>
    <n v="1965"/>
    <n v="478"/>
    <n v="886"/>
    <n v="572"/>
    <x v="13"/>
    <x v="33"/>
    <x v="399"/>
    <x v="6"/>
    <n v="6"/>
    <x v="3"/>
    <x v="0"/>
  </r>
  <r>
    <s v="AX14464"/>
    <s v="ENX2051"/>
    <s v="A166"/>
    <s v="EMP1001"/>
    <s v="C1509"/>
    <d v="2021-04-16T00:00:00"/>
    <x v="14"/>
    <n v="1"/>
    <n v="203"/>
    <n v="154"/>
    <n v="22"/>
    <n v="35"/>
    <n v="431"/>
    <x v="63"/>
    <x v="30"/>
    <x v="163"/>
    <x v="5"/>
    <n v="8"/>
    <x v="3"/>
    <x v="0"/>
  </r>
  <r>
    <s v="AX14465"/>
    <s v="ENX2039"/>
    <s v="A139"/>
    <s v="EMP1020"/>
    <s v="C1257"/>
    <d v="2021-04-16T00:00:00"/>
    <x v="96"/>
    <n v="1"/>
    <n v="1405"/>
    <n v="1054"/>
    <n v="208"/>
    <n v="400"/>
    <n v="722"/>
    <x v="62"/>
    <x v="21"/>
    <x v="266"/>
    <x v="4"/>
    <n v="9"/>
    <x v="3"/>
    <x v="0"/>
  </r>
  <r>
    <s v="AX14466"/>
    <s v="ENX2002"/>
    <s v="A135"/>
    <s v="EMP1005"/>
    <s v="C1644"/>
    <d v="2021-04-16T00:00:00"/>
    <x v="100"/>
    <n v="4"/>
    <n v="799"/>
    <n v="455"/>
    <n v="840"/>
    <n v="1168"/>
    <n v="580"/>
    <x v="9"/>
    <x v="11"/>
    <x v="116"/>
    <x v="4"/>
    <n v="9"/>
    <x v="3"/>
    <x v="0"/>
  </r>
  <r>
    <s v="AX14473"/>
    <s v="ENX2057"/>
    <s v="A128"/>
    <s v="EMP1024"/>
    <s v="C1202"/>
    <d v="2021-04-17T00:00:00"/>
    <x v="78"/>
    <n v="1"/>
    <n v="1119"/>
    <n v="683"/>
    <n v="84"/>
    <n v="123"/>
    <n v="364"/>
    <x v="10"/>
    <x v="13"/>
    <x v="723"/>
    <x v="3"/>
    <n v="1"/>
    <x v="3"/>
    <x v="0"/>
  </r>
  <r>
    <s v="AX14477"/>
    <s v="ENX2030"/>
    <s v="A106"/>
    <s v="EMP1006"/>
    <s v="C1675"/>
    <d v="2021-04-17T00:00:00"/>
    <x v="80"/>
    <n v="1"/>
    <n v="1889"/>
    <n v="945"/>
    <n v="409"/>
    <n v="817"/>
    <n v="96"/>
    <x v="18"/>
    <x v="7"/>
    <x v="736"/>
    <x v="2"/>
    <n v="2"/>
    <x v="3"/>
    <x v="0"/>
  </r>
  <r>
    <s v="AX14478"/>
    <s v="ENX2047"/>
    <s v="A107"/>
    <s v="EMP1011"/>
    <s v="C1125"/>
    <d v="2021-04-17T00:00:00"/>
    <x v="82"/>
    <n v="1"/>
    <n v="684"/>
    <n v="561"/>
    <n v="971"/>
    <n v="1798"/>
    <n v="408"/>
    <x v="53"/>
    <x v="23"/>
    <x v="0"/>
    <x v="2"/>
    <n v="3"/>
    <x v="3"/>
    <x v="0"/>
  </r>
  <r>
    <s v="AX14482"/>
    <s v="ENX2019"/>
    <s v="A113"/>
    <s v="EMP1016"/>
    <s v="C1538"/>
    <d v="2021-04-17T00:00:00"/>
    <x v="60"/>
    <n v="2"/>
    <n v="1725"/>
    <n v="1363"/>
    <n v="1518"/>
    <n v="2410"/>
    <n v="523"/>
    <x v="20"/>
    <x v="20"/>
    <x v="400"/>
    <x v="1"/>
    <n v="3"/>
    <x v="3"/>
    <x v="0"/>
  </r>
  <r>
    <s v="AX14483"/>
    <s v="ENX2062"/>
    <s v="A165"/>
    <s v="EMP1027"/>
    <s v="C1634"/>
    <d v="2021-04-17T00:00:00"/>
    <x v="91"/>
    <n v="1"/>
    <n v="1077"/>
    <n v="732"/>
    <n v="882"/>
    <n v="1104"/>
    <n v="1218"/>
    <x v="60"/>
    <x v="8"/>
    <x v="564"/>
    <x v="1"/>
    <n v="3"/>
    <x v="3"/>
    <x v="0"/>
  </r>
  <r>
    <s v="AX14484"/>
    <s v="ENX2010"/>
    <s v="A108"/>
    <s v="EMP1030"/>
    <s v="C1793"/>
    <d v="2021-04-17T00:00:00"/>
    <x v="43"/>
    <n v="2"/>
    <n v="1178"/>
    <n v="683"/>
    <n v="5180"/>
    <n v="6556"/>
    <n v="267"/>
    <x v="26"/>
    <x v="36"/>
    <x v="30"/>
    <x v="0"/>
    <n v="4"/>
    <x v="3"/>
    <x v="0"/>
  </r>
  <r>
    <s v="AX14486"/>
    <s v="ENX2081"/>
    <s v="A132"/>
    <s v="EMP1006"/>
    <s v="C1720"/>
    <d v="2021-04-17T00:00:00"/>
    <x v="62"/>
    <n v="3"/>
    <n v="2005"/>
    <n v="1223"/>
    <n v="1572"/>
    <n v="1894"/>
    <n v="1964"/>
    <x v="33"/>
    <x v="25"/>
    <x v="630"/>
    <x v="4"/>
    <n v="4"/>
    <x v="3"/>
    <x v="0"/>
  </r>
  <r>
    <s v="AX14496"/>
    <s v="ENX2081"/>
    <s v="A156"/>
    <s v="EMP1005"/>
    <s v="C1155"/>
    <d v="2021-04-17T00:00:00"/>
    <x v="62"/>
    <n v="2"/>
    <n v="95"/>
    <n v="61"/>
    <n v="1366"/>
    <n v="2356"/>
    <n v="837"/>
    <x v="53"/>
    <x v="27"/>
    <x v="425"/>
    <x v="3"/>
    <n v="5"/>
    <x v="3"/>
    <x v="0"/>
  </r>
  <r>
    <s v="AX14499"/>
    <s v="ENX2072"/>
    <s v="A105"/>
    <s v="EMP1010"/>
    <s v="C1704"/>
    <d v="2021-04-17T00:00:00"/>
    <x v="31"/>
    <n v="1"/>
    <n v="1119"/>
    <n v="683"/>
    <n v="1443"/>
    <n v="1826"/>
    <n v="328"/>
    <x v="40"/>
    <x v="34"/>
    <x v="54"/>
    <x v="1"/>
    <n v="5"/>
    <x v="3"/>
    <x v="0"/>
  </r>
  <r>
    <s v="AX14503"/>
    <s v="ENX2051"/>
    <s v="A168"/>
    <s v="EMP1021"/>
    <s v="C1195"/>
    <d v="2021-04-17T00:00:00"/>
    <x v="14"/>
    <n v="1"/>
    <n v="1812"/>
    <n v="1305"/>
    <n v="1399"/>
    <n v="2294"/>
    <n v="3776"/>
    <x v="48"/>
    <x v="40"/>
    <x v="373"/>
    <x v="2"/>
    <n v="6"/>
    <x v="3"/>
    <x v="0"/>
  </r>
  <r>
    <s v="AX14505"/>
    <s v="ENX2074"/>
    <s v="A153"/>
    <s v="EMP1019"/>
    <s v="C1521"/>
    <d v="2021-04-17T00:00:00"/>
    <x v="41"/>
    <n v="1"/>
    <n v="2410"/>
    <n v="1518"/>
    <n v="1054"/>
    <n v="1405"/>
    <n v="412"/>
    <x v="11"/>
    <x v="17"/>
    <x v="779"/>
    <x v="6"/>
    <n v="6"/>
    <x v="3"/>
    <x v="0"/>
  </r>
  <r>
    <s v="AX14510"/>
    <s v="ENX2043"/>
    <s v="A140"/>
    <s v="EMP1022"/>
    <s v="C1003"/>
    <d v="2021-04-17T00:00:00"/>
    <x v="11"/>
    <n v="3"/>
    <n v="1351"/>
    <n v="1108"/>
    <n v="1890"/>
    <n v="3778"/>
    <n v="431"/>
    <x v="67"/>
    <x v="44"/>
    <x v="519"/>
    <x v="5"/>
    <n v="6"/>
    <x v="3"/>
    <x v="0"/>
  </r>
  <r>
    <s v="AX14511"/>
    <s v="ENX2054"/>
    <s v="A108"/>
    <s v="EMP1008"/>
    <s v="C1005"/>
    <d v="2021-04-17T00:00:00"/>
    <x v="12"/>
    <n v="3"/>
    <n v="217"/>
    <n v="171"/>
    <n v="409"/>
    <n v="817"/>
    <n v="190"/>
    <x v="73"/>
    <x v="10"/>
    <x v="291"/>
    <x v="6"/>
    <n v="7"/>
    <x v="3"/>
    <x v="0"/>
  </r>
  <r>
    <s v="AX14517"/>
    <s v="ENX2022"/>
    <s v="A108"/>
    <s v="EMP1026"/>
    <s v="C1612"/>
    <d v="2021-04-17T00:00:00"/>
    <x v="27"/>
    <n v="1"/>
    <n v="1494"/>
    <n v="971"/>
    <n v="3792"/>
    <n v="4990"/>
    <n v="871"/>
    <x v="41"/>
    <x v="20"/>
    <x v="404"/>
    <x v="1"/>
    <n v="9"/>
    <x v="3"/>
    <x v="0"/>
  </r>
  <r>
    <s v="AX14518"/>
    <s v="ENX2076"/>
    <s v="A137"/>
    <s v="EMP1031"/>
    <s v="C1549"/>
    <d v="2021-04-18T00:00:00"/>
    <x v="15"/>
    <n v="2"/>
    <n v="356"/>
    <n v="292"/>
    <n v="2400"/>
    <n v="4364"/>
    <n v="2511"/>
    <x v="15"/>
    <x v="17"/>
    <x v="760"/>
    <x v="4"/>
    <n v="1"/>
    <x v="3"/>
    <x v="0"/>
  </r>
  <r>
    <s v="AX14523"/>
    <s v="ENX2059"/>
    <s v="A105"/>
    <s v="EMP1039"/>
    <s v="C1494"/>
    <d v="2021-04-18T00:00:00"/>
    <x v="97"/>
    <n v="1"/>
    <n v="356"/>
    <n v="292"/>
    <n v="3228"/>
    <n v="5868"/>
    <n v="364"/>
    <x v="35"/>
    <x v="16"/>
    <x v="752"/>
    <x v="6"/>
    <n v="1"/>
    <x v="3"/>
    <x v="0"/>
  </r>
  <r>
    <s v="AX14525"/>
    <s v="ENX2075"/>
    <s v="A171"/>
    <s v="EMP1010"/>
    <s v="C1269"/>
    <d v="2021-04-18T00:00:00"/>
    <x v="35"/>
    <n v="1"/>
    <n v="35"/>
    <n v="22"/>
    <n v="4892"/>
    <n v="8020"/>
    <n v="528"/>
    <x v="65"/>
    <x v="38"/>
    <x v="680"/>
    <x v="1"/>
    <n v="2"/>
    <x v="3"/>
    <x v="0"/>
  </r>
  <r>
    <s v="AX14534"/>
    <s v="ENX2036"/>
    <s v="A134"/>
    <s v="EMP1004"/>
    <s v="C1650"/>
    <d v="2021-04-18T00:00:00"/>
    <x v="1"/>
    <n v="3"/>
    <n v="1500"/>
    <n v="900"/>
    <n v="1200"/>
    <n v="2182"/>
    <n v="987"/>
    <x v="29"/>
    <x v="40"/>
    <x v="462"/>
    <x v="4"/>
    <n v="3"/>
    <x v="3"/>
    <x v="0"/>
  </r>
  <r>
    <s v="AX14535"/>
    <s v="ENX2015"/>
    <s v="A113"/>
    <s v="EMP1029"/>
    <s v="C1790"/>
    <d v="2021-04-18T00:00:00"/>
    <x v="17"/>
    <n v="4"/>
    <n v="1587"/>
    <n v="1301"/>
    <n v="5176"/>
    <n v="7392"/>
    <n v="1100"/>
    <x v="43"/>
    <x v="26"/>
    <x v="792"/>
    <x v="2"/>
    <n v="4"/>
    <x v="3"/>
    <x v="0"/>
  </r>
  <r>
    <s v="AX14543"/>
    <s v="ENX2010"/>
    <s v="A113"/>
    <s v="EMP1043"/>
    <s v="C1543"/>
    <d v="2021-04-18T00:00:00"/>
    <x v="43"/>
    <n v="2"/>
    <n v="35"/>
    <n v="22"/>
    <n v="584"/>
    <n v="712"/>
    <n v="1312"/>
    <x v="12"/>
    <x v="12"/>
    <x v="534"/>
    <x v="2"/>
    <n v="5"/>
    <x v="3"/>
    <x v="0"/>
  </r>
  <r>
    <s v="AX14550"/>
    <s v="ENX2035"/>
    <s v="A145"/>
    <s v="EMP1043"/>
    <s v="C1723"/>
    <d v="2021-04-18T00:00:00"/>
    <x v="26"/>
    <n v="3"/>
    <n v="800"/>
    <n v="536"/>
    <n v="683"/>
    <n v="1178"/>
    <n v="451"/>
    <x v="40"/>
    <x v="16"/>
    <x v="715"/>
    <x v="0"/>
    <n v="6"/>
    <x v="3"/>
    <x v="0"/>
  </r>
  <r>
    <s v="AX14554"/>
    <s v="ENX2041"/>
    <s v="A173"/>
    <s v="EMP1037"/>
    <s v="C1654"/>
    <d v="2021-04-18T00:00:00"/>
    <x v="7"/>
    <n v="4"/>
    <n v="1077"/>
    <n v="732"/>
    <n v="588"/>
    <n v="736"/>
    <n v="184"/>
    <x v="65"/>
    <x v="7"/>
    <x v="497"/>
    <x v="2"/>
    <n v="6"/>
    <x v="3"/>
    <x v="0"/>
  </r>
  <r>
    <s v="AX14558"/>
    <s v="ENX2070"/>
    <s v="A136"/>
    <s v="EMP1020"/>
    <s v="C1117"/>
    <d v="2021-04-18T00:00:00"/>
    <x v="40"/>
    <n v="1"/>
    <n v="2464"/>
    <n v="1774"/>
    <n v="2913"/>
    <n v="4482"/>
    <n v="408"/>
    <x v="50"/>
    <x v="18"/>
    <x v="526"/>
    <x v="0"/>
    <n v="7"/>
    <x v="3"/>
    <x v="0"/>
  </r>
  <r>
    <s v="AX14560"/>
    <s v="ENX2085"/>
    <s v="A145"/>
    <s v="EMP1006"/>
    <s v="C1656"/>
    <d v="2021-04-18T00:00:00"/>
    <x v="29"/>
    <n v="1"/>
    <n v="818"/>
    <n v="450"/>
    <n v="1167"/>
    <n v="1911"/>
    <n v="1128"/>
    <x v="12"/>
    <x v="42"/>
    <x v="366"/>
    <x v="1"/>
    <n v="7"/>
    <x v="3"/>
    <x v="0"/>
  </r>
  <r>
    <s v="AX14564"/>
    <s v="ENX2022"/>
    <s v="A101"/>
    <s v="EMP1021"/>
    <s v="C1492"/>
    <d v="2021-04-18T00:00:00"/>
    <x v="27"/>
    <n v="1"/>
    <n v="368"/>
    <n v="294"/>
    <n v="2841"/>
    <n v="4059"/>
    <n v="3072"/>
    <x v="18"/>
    <x v="19"/>
    <x v="621"/>
    <x v="6"/>
    <n v="8"/>
    <x v="3"/>
    <x v="0"/>
  </r>
  <r>
    <s v="AX14565"/>
    <s v="ENX2057"/>
    <s v="A127"/>
    <s v="EMP1033"/>
    <s v="C1335"/>
    <d v="2021-04-18T00:00:00"/>
    <x v="78"/>
    <n v="4"/>
    <n v="1351"/>
    <n v="1108"/>
    <n v="504"/>
    <n v="951"/>
    <n v="2756"/>
    <x v="67"/>
    <x v="26"/>
    <x v="309"/>
    <x v="1"/>
    <n v="9"/>
    <x v="3"/>
    <x v="0"/>
  </r>
  <r>
    <s v="AX14568"/>
    <s v="ENX2096"/>
    <s v="A136"/>
    <s v="EMP1007"/>
    <s v="C1226"/>
    <d v="2021-04-18T00:00:00"/>
    <x v="36"/>
    <n v="1"/>
    <n v="1522"/>
    <n v="791"/>
    <n v="1167"/>
    <n v="1911"/>
    <n v="874"/>
    <x v="17"/>
    <x v="13"/>
    <x v="145"/>
    <x v="0"/>
    <n v="9"/>
    <x v="3"/>
    <x v="0"/>
  </r>
  <r>
    <s v="AX14570"/>
    <s v="ENX2076"/>
    <s v="A131"/>
    <s v="EMP1027"/>
    <s v="C1364"/>
    <d v="2021-04-18T00:00:00"/>
    <x v="15"/>
    <n v="1"/>
    <n v="603"/>
    <n v="416"/>
    <n v="536"/>
    <n v="800"/>
    <n v="871"/>
    <x v="24"/>
    <x v="10"/>
    <x v="360"/>
    <x v="4"/>
    <n v="9"/>
    <x v="3"/>
    <x v="0"/>
  </r>
  <r>
    <s v="AX14577"/>
    <s v="ENX2045"/>
    <s v="A114"/>
    <s v="EMP1029"/>
    <s v="C1659"/>
    <d v="2021-04-18T00:00:00"/>
    <x v="65"/>
    <n v="2"/>
    <n v="95"/>
    <n v="61"/>
    <n v="791"/>
    <n v="1522"/>
    <n v="275"/>
    <x v="28"/>
    <x v="15"/>
    <x v="598"/>
    <x v="5"/>
    <n v="9"/>
    <x v="3"/>
    <x v="0"/>
  </r>
  <r>
    <s v="AX14578"/>
    <s v="ENX2035"/>
    <s v="A173"/>
    <s v="EMP1025"/>
    <s v="C1694"/>
    <d v="2021-04-18T00:00:00"/>
    <x v="26"/>
    <n v="1"/>
    <n v="217"/>
    <n v="171"/>
    <n v="683"/>
    <n v="1178"/>
    <n v="731"/>
    <x v="13"/>
    <x v="26"/>
    <x v="733"/>
    <x v="4"/>
    <n v="9"/>
    <x v="3"/>
    <x v="0"/>
  </r>
  <r>
    <s v="AX14583"/>
    <s v="ENX2092"/>
    <s v="A137"/>
    <s v="EMP1036"/>
    <s v="C1086"/>
    <d v="2021-04-19T00:00:00"/>
    <x v="87"/>
    <n v="1"/>
    <n v="1783"/>
    <n v="1516"/>
    <n v="1173"/>
    <n v="1862"/>
    <n v="88"/>
    <x v="37"/>
    <x v="3"/>
    <x v="426"/>
    <x v="2"/>
    <n v="1"/>
    <x v="3"/>
    <x v="0"/>
  </r>
  <r>
    <s v="AX14585"/>
    <s v="ENX2023"/>
    <s v="A137"/>
    <s v="EMP1034"/>
    <s v="C1655"/>
    <d v="2021-04-19T00:00:00"/>
    <x v="57"/>
    <n v="3"/>
    <n v="368"/>
    <n v="294"/>
    <n v="389"/>
    <n v="637"/>
    <n v="99"/>
    <x v="21"/>
    <x v="37"/>
    <x v="710"/>
    <x v="4"/>
    <n v="1"/>
    <x v="3"/>
    <x v="0"/>
  </r>
  <r>
    <s v="AX14586"/>
    <s v="ENX2045"/>
    <s v="A124"/>
    <s v="EMP1014"/>
    <s v="C1227"/>
    <d v="2021-04-19T00:00:00"/>
    <x v="65"/>
    <n v="1"/>
    <n v="826"/>
    <n v="562"/>
    <n v="1321"/>
    <n v="1972"/>
    <n v="265"/>
    <x v="26"/>
    <x v="23"/>
    <x v="207"/>
    <x v="0"/>
    <n v="5"/>
    <x v="3"/>
    <x v="0"/>
  </r>
  <r>
    <s v="AX14593"/>
    <s v="ENX2015"/>
    <s v="A139"/>
    <s v="EMP1007"/>
    <s v="C1599"/>
    <d v="2021-04-19T00:00:00"/>
    <x v="17"/>
    <n v="3"/>
    <n v="667"/>
    <n v="387"/>
    <n v="409"/>
    <n v="817"/>
    <n v="2397"/>
    <x v="44"/>
    <x v="8"/>
    <x v="50"/>
    <x v="0"/>
    <n v="5"/>
    <x v="3"/>
    <x v="0"/>
  </r>
  <r>
    <s v="AX14597"/>
    <s v="ENX2008"/>
    <s v="A146"/>
    <s v="EMP1026"/>
    <s v="C1313"/>
    <d v="2021-04-19T00:00:00"/>
    <x v="24"/>
    <n v="1"/>
    <n v="1278"/>
    <n v="665"/>
    <n v="389"/>
    <n v="637"/>
    <n v="92"/>
    <x v="22"/>
    <x v="17"/>
    <x v="119"/>
    <x v="1"/>
    <n v="5"/>
    <x v="3"/>
    <x v="0"/>
  </r>
  <r>
    <s v="AX14598"/>
    <s v="ENX2022"/>
    <s v="A160"/>
    <s v="EMP1032"/>
    <s v="C1543"/>
    <d v="2021-04-19T00:00:00"/>
    <x v="27"/>
    <n v="2"/>
    <n v="1725"/>
    <n v="1363"/>
    <n v="424"/>
    <n v="530"/>
    <n v="136"/>
    <x v="73"/>
    <x v="35"/>
    <x v="658"/>
    <x v="6"/>
    <n v="6"/>
    <x v="3"/>
    <x v="0"/>
  </r>
  <r>
    <s v="AX14603"/>
    <s v="ENX2041"/>
    <s v="A100"/>
    <s v="EMP1009"/>
    <s v="C1167"/>
    <d v="2021-04-19T00:00:00"/>
    <x v="7"/>
    <n v="1"/>
    <n v="1566"/>
    <n v="1190"/>
    <n v="1230"/>
    <n v="1783"/>
    <n v="892"/>
    <x v="1"/>
    <x v="26"/>
    <x v="250"/>
    <x v="1"/>
    <n v="6"/>
    <x v="3"/>
    <x v="0"/>
  </r>
  <r>
    <s v="AX14608"/>
    <s v="ENX2096"/>
    <s v="A163"/>
    <s v="EMP1039"/>
    <s v="C1055"/>
    <d v="2021-04-19T00:00:00"/>
    <x v="36"/>
    <n v="1"/>
    <n v="1798"/>
    <n v="971"/>
    <n v="2616"/>
    <n v="5229"/>
    <n v="1964"/>
    <x v="42"/>
    <x v="2"/>
    <x v="371"/>
    <x v="3"/>
    <n v="6"/>
    <x v="3"/>
    <x v="0"/>
  </r>
  <r>
    <s v="AX14611"/>
    <s v="ENX2015"/>
    <s v="A117"/>
    <s v="EMP1004"/>
    <s v="C1440"/>
    <d v="2021-04-19T00:00:00"/>
    <x v="17"/>
    <n v="1"/>
    <n v="1725"/>
    <n v="1363"/>
    <n v="450"/>
    <n v="818"/>
    <n v="107"/>
    <x v="44"/>
    <x v="19"/>
    <x v="376"/>
    <x v="3"/>
    <n v="7"/>
    <x v="3"/>
    <x v="0"/>
  </r>
  <r>
    <s v="AX14612"/>
    <s v="ENX2074"/>
    <s v="A122"/>
    <s v="EMP1019"/>
    <s v="C1519"/>
    <d v="2021-04-19T00:00:00"/>
    <x v="41"/>
    <n v="1"/>
    <n v="1178"/>
    <n v="683"/>
    <n v="255"/>
    <n v="392"/>
    <n v="554"/>
    <x v="37"/>
    <x v="23"/>
    <x v="223"/>
    <x v="3"/>
    <n v="8"/>
    <x v="3"/>
    <x v="0"/>
  </r>
  <r>
    <s v="AX14613"/>
    <s v="ENX2049"/>
    <s v="A146"/>
    <s v="EMP1007"/>
    <s v="C1060"/>
    <d v="2021-04-19T00:00:00"/>
    <x v="58"/>
    <n v="1"/>
    <n v="1119"/>
    <n v="683"/>
    <n v="1636"/>
    <n v="2044"/>
    <n v="264"/>
    <x v="10"/>
    <x v="22"/>
    <x v="400"/>
    <x v="5"/>
    <n v="8"/>
    <x v="3"/>
    <x v="0"/>
  </r>
  <r>
    <s v="AX14614"/>
    <s v="ENX2061"/>
    <s v="A151"/>
    <s v="EMP1000"/>
    <s v="C1438"/>
    <d v="2021-04-19T00:00:00"/>
    <x v="72"/>
    <n v="2"/>
    <n v="1380"/>
    <n v="1090"/>
    <n v="252"/>
    <n v="369"/>
    <n v="1356"/>
    <x v="60"/>
    <x v="33"/>
    <x v="731"/>
    <x v="4"/>
    <n v="9"/>
    <x v="3"/>
    <x v="0"/>
  </r>
  <r>
    <s v="AX14615"/>
    <s v="ENX2031"/>
    <s v="A131"/>
    <s v="EMP1023"/>
    <s v="C1149"/>
    <d v="2021-04-19T00:00:00"/>
    <x v="88"/>
    <n v="1"/>
    <n v="913"/>
    <n v="584"/>
    <n v="1263"/>
    <n v="1683"/>
    <n v="90"/>
    <x v="52"/>
    <x v="34"/>
    <x v="457"/>
    <x v="1"/>
    <n v="9"/>
    <x v="3"/>
    <x v="0"/>
  </r>
  <r>
    <s v="AX14619"/>
    <s v="ENX2092"/>
    <s v="A118"/>
    <s v="EMP1043"/>
    <s v="C1776"/>
    <d v="2021-04-20T00:00:00"/>
    <x v="87"/>
    <n v="2"/>
    <n v="502"/>
    <n v="296"/>
    <n v="122"/>
    <n v="190"/>
    <n v="447"/>
    <x v="65"/>
    <x v="6"/>
    <x v="527"/>
    <x v="0"/>
    <n v="1"/>
    <x v="3"/>
    <x v="0"/>
  </r>
  <r>
    <s v="AX14623"/>
    <s v="ENX2080"/>
    <s v="A104"/>
    <s v="EMP1004"/>
    <s v="C1595"/>
    <d v="2021-04-20T00:00:00"/>
    <x v="37"/>
    <n v="1"/>
    <n v="2396"/>
    <n v="1965"/>
    <n v="984"/>
    <n v="1367"/>
    <n v="1852"/>
    <x v="8"/>
    <x v="30"/>
    <x v="450"/>
    <x v="1"/>
    <n v="1"/>
    <x v="3"/>
    <x v="0"/>
  </r>
  <r>
    <s v="AX14624"/>
    <s v="ENX2036"/>
    <s v="A118"/>
    <s v="EMP1009"/>
    <s v="C1715"/>
    <d v="2021-04-20T00:00:00"/>
    <x v="1"/>
    <n v="1"/>
    <n v="1405"/>
    <n v="1054"/>
    <n v="5331"/>
    <n v="6423"/>
    <n v="1980"/>
    <x v="23"/>
    <x v="31"/>
    <x v="506"/>
    <x v="3"/>
    <n v="1"/>
    <x v="3"/>
    <x v="0"/>
  </r>
  <r>
    <s v="AX14626"/>
    <s v="ENX2046"/>
    <s v="A170"/>
    <s v="EMP1005"/>
    <s v="C1295"/>
    <d v="2021-04-20T00:00:00"/>
    <x v="38"/>
    <n v="1"/>
    <n v="1889"/>
    <n v="945"/>
    <n v="800"/>
    <n v="1160"/>
    <n v="408"/>
    <x v="40"/>
    <x v="16"/>
    <x v="540"/>
    <x v="3"/>
    <n v="1"/>
    <x v="3"/>
    <x v="0"/>
  </r>
  <r>
    <s v="AX14632"/>
    <s v="ENX2039"/>
    <s v="A151"/>
    <s v="EMP1007"/>
    <s v="C1126"/>
    <d v="2021-04-20T00:00:00"/>
    <x v="96"/>
    <n v="1"/>
    <n v="1809"/>
    <n v="1067"/>
    <n v="842"/>
    <n v="1122"/>
    <n v="264"/>
    <x v="53"/>
    <x v="29"/>
    <x v="92"/>
    <x v="0"/>
    <n v="1"/>
    <x v="3"/>
    <x v="0"/>
  </r>
  <r>
    <s v="AX14634"/>
    <s v="ENX2033"/>
    <s v="A129"/>
    <s v="EMP1033"/>
    <s v="C1724"/>
    <d v="2021-04-20T00:00:00"/>
    <x v="76"/>
    <n v="2"/>
    <n v="871"/>
    <n v="540"/>
    <n v="421"/>
    <n v="561"/>
    <n v="480"/>
    <x v="24"/>
    <x v="34"/>
    <x v="535"/>
    <x v="1"/>
    <n v="1"/>
    <x v="3"/>
    <x v="0"/>
  </r>
  <r>
    <s v="AX14640"/>
    <s v="ENX2081"/>
    <s v="A168"/>
    <s v="EMP1041"/>
    <s v="C1683"/>
    <d v="2021-04-20T00:00:00"/>
    <x v="62"/>
    <n v="4"/>
    <n v="2497"/>
    <n v="1473"/>
    <n v="1399"/>
    <n v="2294"/>
    <n v="492"/>
    <x v="7"/>
    <x v="9"/>
    <x v="493"/>
    <x v="6"/>
    <n v="1"/>
    <x v="3"/>
    <x v="0"/>
  </r>
  <r>
    <s v="AX14643"/>
    <s v="ENX2011"/>
    <s v="A161"/>
    <s v="EMP1031"/>
    <s v="C1493"/>
    <d v="2021-04-20T00:00:00"/>
    <x v="81"/>
    <n v="4"/>
    <n v="217"/>
    <n v="171"/>
    <n v="584"/>
    <n v="913"/>
    <n v="580"/>
    <x v="66"/>
    <x v="16"/>
    <x v="50"/>
    <x v="3"/>
    <n v="1"/>
    <x v="3"/>
    <x v="0"/>
  </r>
  <r>
    <s v="AX14647"/>
    <s v="ENX2048"/>
    <s v="A157"/>
    <s v="EMP1009"/>
    <s v="C1774"/>
    <d v="2021-04-20T00:00:00"/>
    <x v="34"/>
    <n v="3"/>
    <n v="1467"/>
    <n v="807"/>
    <n v="1434"/>
    <n v="2658"/>
    <n v="344"/>
    <x v="11"/>
    <x v="2"/>
    <x v="86"/>
    <x v="5"/>
    <n v="1"/>
    <x v="3"/>
    <x v="0"/>
  </r>
  <r>
    <s v="AX14650"/>
    <s v="ENX2038"/>
    <s v="A103"/>
    <s v="EMP1035"/>
    <s v="C1538"/>
    <d v="2021-04-20T00:00:00"/>
    <x v="84"/>
    <n v="4"/>
    <n v="35"/>
    <n v="22"/>
    <n v="1367"/>
    <n v="2241"/>
    <n v="3420"/>
    <x v="3"/>
    <x v="26"/>
    <x v="293"/>
    <x v="1"/>
    <n v="2"/>
    <x v="3"/>
    <x v="0"/>
  </r>
  <r>
    <s v="AX14653"/>
    <s v="ENX2074"/>
    <s v="A122"/>
    <s v="EMP1000"/>
    <s v="C1479"/>
    <d v="2021-04-20T00:00:00"/>
    <x v="41"/>
    <n v="1"/>
    <n v="799"/>
    <n v="455"/>
    <n v="2700"/>
    <n v="4500"/>
    <n v="206"/>
    <x v="41"/>
    <x v="16"/>
    <x v="745"/>
    <x v="2"/>
    <n v="2"/>
    <x v="3"/>
    <x v="0"/>
  </r>
  <r>
    <s v="AX14654"/>
    <s v="ENX2003"/>
    <s v="A123"/>
    <s v="EMP1027"/>
    <s v="C1559"/>
    <d v="2021-04-20T00:00:00"/>
    <x v="22"/>
    <n v="1"/>
    <n v="1967"/>
    <n v="1397"/>
    <n v="2248"/>
    <n v="3304"/>
    <n v="51"/>
    <x v="56"/>
    <x v="4"/>
    <x v="96"/>
    <x v="0"/>
    <n v="3"/>
    <x v="3"/>
    <x v="0"/>
  </r>
  <r>
    <s v="AX14656"/>
    <s v="ENX2050"/>
    <s v="A136"/>
    <s v="EMP1040"/>
    <s v="C1664"/>
    <d v="2021-04-20T00:00:00"/>
    <x v="44"/>
    <n v="1"/>
    <n v="2257"/>
    <n v="1535"/>
    <n v="1434"/>
    <n v="2658"/>
    <n v="13"/>
    <x v="25"/>
    <x v="12"/>
    <x v="402"/>
    <x v="1"/>
    <n v="3"/>
    <x v="3"/>
    <x v="0"/>
  </r>
  <r>
    <s v="AX14658"/>
    <s v="ENX2015"/>
    <s v="A128"/>
    <s v="EMP1031"/>
    <s v="C1643"/>
    <d v="2021-04-20T00:00:00"/>
    <x v="17"/>
    <n v="1"/>
    <n v="1812"/>
    <n v="1305"/>
    <n v="455"/>
    <n v="799"/>
    <n v="1092"/>
    <x v="12"/>
    <x v="43"/>
    <x v="41"/>
    <x v="5"/>
    <n v="3"/>
    <x v="3"/>
    <x v="0"/>
  </r>
  <r>
    <s v="AX14659"/>
    <s v="ENX2024"/>
    <s v="A162"/>
    <s v="EMP1026"/>
    <s v="C1584"/>
    <d v="2021-04-20T00:00:00"/>
    <x v="2"/>
    <n v="2"/>
    <n v="203"/>
    <n v="154"/>
    <n v="1788"/>
    <n v="2353"/>
    <n v="329"/>
    <x v="2"/>
    <x v="14"/>
    <x v="135"/>
    <x v="3"/>
    <n v="4"/>
    <x v="3"/>
    <x v="0"/>
  </r>
  <r>
    <s v="AX14663"/>
    <s v="ENX2012"/>
    <s v="A140"/>
    <s v="EMP1035"/>
    <s v="C1048"/>
    <d v="2021-04-20T00:00:00"/>
    <x v="16"/>
    <n v="3"/>
    <n v="1351"/>
    <n v="1108"/>
    <n v="1291"/>
    <n v="2391"/>
    <n v="1404"/>
    <x v="31"/>
    <x v="0"/>
    <x v="570"/>
    <x v="4"/>
    <n v="5"/>
    <x v="3"/>
    <x v="0"/>
  </r>
  <r>
    <s v="AX14672"/>
    <s v="ENX2087"/>
    <s v="A141"/>
    <s v="EMP1021"/>
    <s v="C1561"/>
    <d v="2021-04-20T00:00:00"/>
    <x v="95"/>
    <n v="3"/>
    <n v="871"/>
    <n v="540"/>
    <n v="871"/>
    <n v="1708"/>
    <n v="49"/>
    <x v="55"/>
    <x v="12"/>
    <x v="484"/>
    <x v="5"/>
    <n v="5"/>
    <x v="3"/>
    <x v="0"/>
  </r>
  <r>
    <s v="AX14673"/>
    <s v="ENX2005"/>
    <s v="A151"/>
    <s v="EMP1040"/>
    <s v="C1747"/>
    <d v="2021-04-20T00:00:00"/>
    <x v="79"/>
    <n v="3"/>
    <n v="799"/>
    <n v="455"/>
    <n v="520"/>
    <n v="724"/>
    <n v="161"/>
    <x v="70"/>
    <x v="39"/>
    <x v="721"/>
    <x v="4"/>
    <n v="5"/>
    <x v="3"/>
    <x v="0"/>
  </r>
  <r>
    <s v="AX14674"/>
    <s v="ENX2086"/>
    <s v="A108"/>
    <s v="EMP1030"/>
    <s v="C1233"/>
    <d v="2021-04-20T00:00:00"/>
    <x v="94"/>
    <n v="3"/>
    <n v="400"/>
    <n v="208"/>
    <n v="900"/>
    <n v="1500"/>
    <n v="3420"/>
    <x v="65"/>
    <x v="11"/>
    <x v="196"/>
    <x v="1"/>
    <n v="6"/>
    <x v="3"/>
    <x v="0"/>
  </r>
  <r>
    <s v="AX14675"/>
    <s v="ENX2051"/>
    <s v="A130"/>
    <s v="EMP1030"/>
    <s v="C1784"/>
    <d v="2021-04-20T00:00:00"/>
    <x v="14"/>
    <n v="4"/>
    <n v="2391"/>
    <n v="1291"/>
    <n v="395"/>
    <n v="556"/>
    <n v="816"/>
    <x v="56"/>
    <x v="21"/>
    <x v="47"/>
    <x v="6"/>
    <n v="6"/>
    <x v="3"/>
    <x v="0"/>
  </r>
  <r>
    <s v="AX14680"/>
    <s v="ENX2089"/>
    <s v="A115"/>
    <s v="EMP1042"/>
    <s v="C1286"/>
    <d v="2021-04-20T00:00:00"/>
    <x v="89"/>
    <n v="1"/>
    <n v="378"/>
    <n v="291"/>
    <n v="2108"/>
    <n v="2810"/>
    <n v="1888"/>
    <x v="9"/>
    <x v="0"/>
    <x v="168"/>
    <x v="2"/>
    <n v="6"/>
    <x v="3"/>
    <x v="0"/>
  </r>
  <r>
    <s v="AX14681"/>
    <s v="ENX2094"/>
    <s v="A117"/>
    <s v="EMP1022"/>
    <s v="C1104"/>
    <d v="2021-04-20T00:00:00"/>
    <x v="90"/>
    <n v="2"/>
    <n v="1522"/>
    <n v="791"/>
    <n v="1890"/>
    <n v="3778"/>
    <n v="187"/>
    <x v="12"/>
    <x v="3"/>
    <x v="205"/>
    <x v="5"/>
    <n v="6"/>
    <x v="3"/>
    <x v="0"/>
  </r>
  <r>
    <s v="AX14683"/>
    <s v="ENX2016"/>
    <s v="A114"/>
    <s v="EMP1031"/>
    <s v="C1585"/>
    <d v="2021-04-20T00:00:00"/>
    <x v="6"/>
    <n v="3"/>
    <n v="2257"/>
    <n v="1535"/>
    <n v="408"/>
    <n v="504"/>
    <n v="2346"/>
    <x v="6"/>
    <x v="21"/>
    <x v="152"/>
    <x v="6"/>
    <n v="6"/>
    <x v="3"/>
    <x v="0"/>
  </r>
  <r>
    <s v="AX14685"/>
    <s v="ENX2058"/>
    <s v="A142"/>
    <s v="EMP1005"/>
    <s v="C1567"/>
    <d v="2021-04-20T00:00:00"/>
    <x v="53"/>
    <n v="1"/>
    <n v="1725"/>
    <n v="1363"/>
    <n v="1535"/>
    <n v="2257"/>
    <n v="204"/>
    <x v="2"/>
    <x v="3"/>
    <x v="701"/>
    <x v="3"/>
    <n v="6"/>
    <x v="3"/>
    <x v="0"/>
  </r>
  <r>
    <s v="AX14687"/>
    <s v="ENX2048"/>
    <s v="A173"/>
    <s v="EMP1025"/>
    <s v="C1417"/>
    <d v="2021-04-20T00:00:00"/>
    <x v="34"/>
    <n v="2"/>
    <n v="2182"/>
    <n v="1200"/>
    <n v="504"/>
    <n v="951"/>
    <n v="1068"/>
    <x v="50"/>
    <x v="31"/>
    <x v="133"/>
    <x v="2"/>
    <n v="7"/>
    <x v="3"/>
    <x v="0"/>
  </r>
  <r>
    <s v="AX14689"/>
    <s v="ENX2009"/>
    <s v="A135"/>
    <s v="EMP1036"/>
    <s v="C1458"/>
    <d v="2021-04-20T00:00:00"/>
    <x v="75"/>
    <n v="1"/>
    <n v="1077"/>
    <n v="732"/>
    <n v="455"/>
    <n v="799"/>
    <n v="424"/>
    <x v="40"/>
    <x v="3"/>
    <x v="437"/>
    <x v="1"/>
    <n v="7"/>
    <x v="3"/>
    <x v="0"/>
  </r>
  <r>
    <s v="AX14693"/>
    <s v="ENX2005"/>
    <s v="A128"/>
    <s v="EMP1012"/>
    <s v="C1797"/>
    <d v="2021-04-20T00:00:00"/>
    <x v="79"/>
    <n v="1"/>
    <n v="1812"/>
    <n v="1305"/>
    <n v="1485"/>
    <n v="2091"/>
    <n v="492"/>
    <x v="5"/>
    <x v="26"/>
    <x v="657"/>
    <x v="0"/>
    <n v="7"/>
    <x v="3"/>
    <x v="0"/>
  </r>
  <r>
    <s v="AX14695"/>
    <s v="ENX2075"/>
    <s v="A157"/>
    <s v="EMP1016"/>
    <s v="C1763"/>
    <d v="2021-04-20T00:00:00"/>
    <x v="35"/>
    <n v="1"/>
    <n v="2464"/>
    <n v="1774"/>
    <n v="408"/>
    <n v="504"/>
    <n v="495"/>
    <x v="38"/>
    <x v="37"/>
    <x v="397"/>
    <x v="4"/>
    <n v="8"/>
    <x v="3"/>
    <x v="0"/>
  </r>
  <r>
    <s v="AX14701"/>
    <s v="ENX2063"/>
    <s v="A135"/>
    <s v="EMP1024"/>
    <s v="C1342"/>
    <d v="2021-04-20T00:00:00"/>
    <x v="83"/>
    <n v="2"/>
    <n v="315"/>
    <n v="208"/>
    <n v="900"/>
    <n v="1636"/>
    <n v="128"/>
    <x v="5"/>
    <x v="1"/>
    <x v="398"/>
    <x v="0"/>
    <n v="8"/>
    <x v="3"/>
    <x v="0"/>
  </r>
  <r>
    <s v="AX14704"/>
    <s v="ENX2065"/>
    <s v="A108"/>
    <s v="EMP1000"/>
    <s v="C1794"/>
    <d v="2021-04-20T00:00:00"/>
    <x v="56"/>
    <n v="1"/>
    <n v="1587"/>
    <n v="1301"/>
    <n v="90"/>
    <n v="112"/>
    <n v="136"/>
    <x v="60"/>
    <x v="37"/>
    <x v="554"/>
    <x v="2"/>
    <n v="8"/>
    <x v="3"/>
    <x v="0"/>
  </r>
  <r>
    <s v="AX14707"/>
    <s v="ENX2001"/>
    <s v="A139"/>
    <s v="EMP1009"/>
    <s v="C1157"/>
    <d v="2021-04-20T00:00:00"/>
    <x v="93"/>
    <n v="2"/>
    <n v="1494"/>
    <n v="971"/>
    <n v="1234"/>
    <n v="1582"/>
    <n v="690"/>
    <x v="18"/>
    <x v="9"/>
    <x v="514"/>
    <x v="4"/>
    <n v="9"/>
    <x v="3"/>
    <x v="0"/>
  </r>
  <r>
    <s v="AX14710"/>
    <s v="ENX2088"/>
    <s v="A130"/>
    <s v="EMP1035"/>
    <s v="C1508"/>
    <d v="2021-04-21T00:00:00"/>
    <x v="48"/>
    <n v="4"/>
    <n v="1278"/>
    <n v="665"/>
    <n v="3032"/>
    <n v="3566"/>
    <n v="198"/>
    <x v="34"/>
    <x v="39"/>
    <x v="240"/>
    <x v="4"/>
    <n v="1"/>
    <x v="3"/>
    <x v="0"/>
  </r>
  <r>
    <s v="AX14712"/>
    <s v="ENX2028"/>
    <s v="A147"/>
    <s v="EMP1021"/>
    <s v="C1225"/>
    <d v="2021-04-21T00:00:00"/>
    <x v="5"/>
    <n v="3"/>
    <n v="2005"/>
    <n v="1223"/>
    <n v="2798"/>
    <n v="4588"/>
    <n v="553"/>
    <x v="33"/>
    <x v="27"/>
    <x v="760"/>
    <x v="4"/>
    <n v="1"/>
    <x v="3"/>
    <x v="0"/>
  </r>
  <r>
    <s v="AX14719"/>
    <s v="ENX2012"/>
    <s v="A135"/>
    <s v="EMP1012"/>
    <s v="C1077"/>
    <d v="2021-04-21T00:00:00"/>
    <x v="16"/>
    <n v="3"/>
    <n v="1077"/>
    <n v="732"/>
    <n v="2049"/>
    <n v="3534"/>
    <n v="1178"/>
    <x v="43"/>
    <x v="37"/>
    <x v="243"/>
    <x v="5"/>
    <n v="2"/>
    <x v="3"/>
    <x v="0"/>
  </r>
  <r>
    <s v="AX14720"/>
    <s v="ENX2019"/>
    <s v="A127"/>
    <s v="EMP1020"/>
    <s v="C1353"/>
    <d v="2021-04-21T00:00:00"/>
    <x v="60"/>
    <n v="1"/>
    <n v="203"/>
    <n v="154"/>
    <n v="1608"/>
    <n v="2400"/>
    <n v="902"/>
    <x v="49"/>
    <x v="5"/>
    <x v="531"/>
    <x v="1"/>
    <n v="2"/>
    <x v="3"/>
    <x v="0"/>
  </r>
  <r>
    <s v="AX14722"/>
    <s v="ENX2081"/>
    <s v="A118"/>
    <s v="EMP1029"/>
    <s v="C1270"/>
    <d v="2021-04-21T00:00:00"/>
    <x v="62"/>
    <n v="3"/>
    <n v="181"/>
    <n v="130"/>
    <n v="1305"/>
    <n v="1812"/>
    <n v="246"/>
    <x v="23"/>
    <x v="7"/>
    <x v="396"/>
    <x v="6"/>
    <n v="3"/>
    <x v="3"/>
    <x v="0"/>
  </r>
  <r>
    <s v="AX14725"/>
    <s v="ENX2054"/>
    <s v="A131"/>
    <s v="EMP1004"/>
    <s v="C1139"/>
    <d v="2021-04-21T00:00:00"/>
    <x v="12"/>
    <n v="2"/>
    <n v="818"/>
    <n v="450"/>
    <n v="947"/>
    <n v="1353"/>
    <n v="1569"/>
    <x v="43"/>
    <x v="19"/>
    <x v="283"/>
    <x v="4"/>
    <n v="4"/>
    <x v="3"/>
    <x v="0"/>
  </r>
  <r>
    <s v="AX14728"/>
    <s v="ENX2079"/>
    <s v="A164"/>
    <s v="EMP1033"/>
    <s v="C1221"/>
    <d v="2021-04-21T00:00:00"/>
    <x v="9"/>
    <n v="1"/>
    <n v="1809"/>
    <n v="1067"/>
    <n v="294"/>
    <n v="368"/>
    <n v="2622"/>
    <x v="40"/>
    <x v="13"/>
    <x v="337"/>
    <x v="1"/>
    <n v="4"/>
    <x v="3"/>
    <x v="0"/>
  </r>
  <r>
    <s v="AX14732"/>
    <s v="ENX2070"/>
    <s v="A117"/>
    <s v="EMP1017"/>
    <s v="C1612"/>
    <d v="2021-04-21T00:00:00"/>
    <x v="40"/>
    <n v="4"/>
    <n v="947"/>
    <n v="786"/>
    <n v="130"/>
    <n v="181"/>
    <n v="1108"/>
    <x v="64"/>
    <x v="13"/>
    <x v="523"/>
    <x v="6"/>
    <n v="4"/>
    <x v="3"/>
    <x v="0"/>
  </r>
  <r>
    <s v="AX14738"/>
    <s v="ENX2014"/>
    <s v="A172"/>
    <s v="EMP1006"/>
    <s v="C1754"/>
    <d v="2021-04-21T00:00:00"/>
    <x v="67"/>
    <n v="4"/>
    <n v="1826"/>
    <n v="1443"/>
    <n v="216"/>
    <n v="408"/>
    <n v="871"/>
    <x v="39"/>
    <x v="21"/>
    <x v="455"/>
    <x v="0"/>
    <n v="5"/>
    <x v="3"/>
    <x v="0"/>
  </r>
  <r>
    <s v="AX14742"/>
    <s v="ENX2026"/>
    <s v="A102"/>
    <s v="EMP1005"/>
    <s v="C1420"/>
    <d v="2021-04-21T00:00:00"/>
    <x v="74"/>
    <n v="1"/>
    <n v="1889"/>
    <n v="945"/>
    <n v="962"/>
    <n v="1414"/>
    <n v="1710"/>
    <x v="49"/>
    <x v="44"/>
    <x v="352"/>
    <x v="1"/>
    <n v="5"/>
    <x v="3"/>
    <x v="0"/>
  </r>
  <r>
    <s v="AX14745"/>
    <s v="ENX2052"/>
    <s v="A163"/>
    <s v="EMP1000"/>
    <s v="C1279"/>
    <d v="2021-04-21T00:00:00"/>
    <x v="45"/>
    <n v="2"/>
    <n v="684"/>
    <n v="561"/>
    <n v="791"/>
    <n v="1522"/>
    <n v="13"/>
    <x v="42"/>
    <x v="30"/>
    <x v="193"/>
    <x v="1"/>
    <n v="5"/>
    <x v="3"/>
    <x v="0"/>
  </r>
  <r>
    <s v="AX14746"/>
    <s v="ENX2066"/>
    <s v="A168"/>
    <s v="EMP1015"/>
    <s v="C1509"/>
    <d v="2021-04-21T00:00:00"/>
    <x v="13"/>
    <n v="1"/>
    <n v="458"/>
    <n v="376"/>
    <n v="22"/>
    <n v="35"/>
    <n v="3072"/>
    <x v="51"/>
    <x v="22"/>
    <x v="522"/>
    <x v="6"/>
    <n v="6"/>
    <x v="3"/>
    <x v="0"/>
  </r>
  <r>
    <s v="AX14747"/>
    <s v="ENX2098"/>
    <s v="A153"/>
    <s v="EMP1036"/>
    <s v="C1278"/>
    <d v="2021-04-21T00:00:00"/>
    <x v="69"/>
    <n v="1"/>
    <n v="2391"/>
    <n v="1291"/>
    <n v="291"/>
    <n v="378"/>
    <n v="2888"/>
    <x v="30"/>
    <x v="14"/>
    <x v="463"/>
    <x v="4"/>
    <n v="6"/>
    <x v="3"/>
    <x v="0"/>
  </r>
  <r>
    <s v="AX14755"/>
    <s v="ENX2017"/>
    <s v="A127"/>
    <s v="EMP1004"/>
    <s v="C1192"/>
    <d v="2021-04-21T00:00:00"/>
    <x v="61"/>
    <n v="1"/>
    <n v="1783"/>
    <n v="1516"/>
    <n v="870"/>
    <n v="1060"/>
    <n v="13"/>
    <x v="34"/>
    <x v="33"/>
    <x v="768"/>
    <x v="0"/>
    <n v="6"/>
    <x v="3"/>
    <x v="0"/>
  </r>
  <r>
    <s v="AX14757"/>
    <s v="ENX2028"/>
    <s v="A159"/>
    <s v="EMP1032"/>
    <s v="C1567"/>
    <d v="2021-04-21T00:00:00"/>
    <x v="5"/>
    <n v="1"/>
    <n v="2005"/>
    <n v="1223"/>
    <n v="1965"/>
    <n v="2396"/>
    <n v="1695"/>
    <x v="30"/>
    <x v="8"/>
    <x v="790"/>
    <x v="3"/>
    <n v="7"/>
    <x v="3"/>
    <x v="0"/>
  </r>
  <r>
    <s v="AX14759"/>
    <s v="ENX2016"/>
    <s v="A150"/>
    <s v="EMP1031"/>
    <s v="C1116"/>
    <d v="2021-04-21T00:00:00"/>
    <x v="6"/>
    <n v="1"/>
    <n v="818"/>
    <n v="450"/>
    <n v="4329"/>
    <n v="5478"/>
    <n v="722"/>
    <x v="42"/>
    <x v="7"/>
    <x v="322"/>
    <x v="3"/>
    <n v="7"/>
    <x v="3"/>
    <x v="0"/>
  </r>
  <r>
    <s v="AX14761"/>
    <s v="ENX2039"/>
    <s v="A141"/>
    <s v="EMP1013"/>
    <s v="C1145"/>
    <d v="2021-04-21T00:00:00"/>
    <x v="96"/>
    <n v="1"/>
    <n v="1798"/>
    <n v="971"/>
    <n v="1190"/>
    <n v="1566"/>
    <n v="22"/>
    <x v="61"/>
    <x v="21"/>
    <x v="358"/>
    <x v="6"/>
    <n v="7"/>
    <x v="3"/>
    <x v="0"/>
  </r>
  <r>
    <s v="AX14768"/>
    <s v="ENX2051"/>
    <s v="A138"/>
    <s v="EMP1038"/>
    <s v="C1430"/>
    <d v="2021-04-21T00:00:00"/>
    <x v="14"/>
    <n v="2"/>
    <n v="1972"/>
    <n v="1321"/>
    <n v="838"/>
    <n v="1103"/>
    <n v="290"/>
    <x v="69"/>
    <x v="26"/>
    <x v="586"/>
    <x v="6"/>
    <n v="7"/>
    <x v="3"/>
    <x v="0"/>
  </r>
  <r>
    <s v="AX14769"/>
    <s v="ENX2025"/>
    <s v="A161"/>
    <s v="EMP1002"/>
    <s v="C1208"/>
    <d v="2021-04-21T00:00:00"/>
    <x v="21"/>
    <n v="4"/>
    <n v="1809"/>
    <n v="1067"/>
    <n v="1896"/>
    <n v="2495"/>
    <n v="1128"/>
    <x v="19"/>
    <x v="18"/>
    <x v="708"/>
    <x v="5"/>
    <n v="8"/>
    <x v="3"/>
    <x v="0"/>
  </r>
  <r>
    <s v="AX14776"/>
    <s v="ENX2013"/>
    <s v="A162"/>
    <s v="EMP1021"/>
    <s v="C1602"/>
    <d v="2021-04-21T00:00:00"/>
    <x v="70"/>
    <n v="1"/>
    <n v="112"/>
    <n v="90"/>
    <n v="1260"/>
    <n v="1752"/>
    <n v="128"/>
    <x v="41"/>
    <x v="1"/>
    <x v="600"/>
    <x v="4"/>
    <n v="8"/>
    <x v="3"/>
    <x v="0"/>
  </r>
  <r>
    <s v="AX14777"/>
    <s v="ENX2027"/>
    <s v="A140"/>
    <s v="EMP1024"/>
    <s v="C1281"/>
    <d v="2021-04-21T00:00:00"/>
    <x v="19"/>
    <n v="1"/>
    <n v="2182"/>
    <n v="1200"/>
    <n v="2373"/>
    <n v="4566"/>
    <n v="246"/>
    <x v="53"/>
    <x v="14"/>
    <x v="240"/>
    <x v="3"/>
    <n v="9"/>
    <x v="3"/>
    <x v="0"/>
  </r>
  <r>
    <s v="AX14784"/>
    <s v="ENX2099"/>
    <s v="A153"/>
    <s v="EMP1016"/>
    <s v="C1787"/>
    <d v="2021-04-21T00:00:00"/>
    <x v="52"/>
    <n v="1"/>
    <n v="1077"/>
    <n v="732"/>
    <n v="589"/>
    <n v="1052"/>
    <n v="180"/>
    <x v="6"/>
    <x v="29"/>
    <x v="236"/>
    <x v="0"/>
    <n v="9"/>
    <x v="3"/>
    <x v="0"/>
  </r>
  <r>
    <s v="AX14789"/>
    <s v="ENX2018"/>
    <s v="A153"/>
    <s v="EMP1018"/>
    <s v="C1357"/>
    <d v="2021-04-22T00:00:00"/>
    <x v="8"/>
    <n v="2"/>
    <n v="1635"/>
    <n v="1046"/>
    <n v="90"/>
    <n v="112"/>
    <n v="651"/>
    <x v="55"/>
    <x v="22"/>
    <x v="275"/>
    <x v="2"/>
    <n v="1"/>
    <x v="3"/>
    <x v="0"/>
  </r>
  <r>
    <s v="AX14791"/>
    <s v="ENX2025"/>
    <s v="A141"/>
    <s v="EMP1025"/>
    <s v="C1558"/>
    <d v="2021-04-22T00:00:00"/>
    <x v="21"/>
    <n v="2"/>
    <n v="561"/>
    <n v="421"/>
    <n v="665"/>
    <n v="1278"/>
    <n v="1659"/>
    <x v="10"/>
    <x v="44"/>
    <x v="630"/>
    <x v="6"/>
    <n v="1"/>
    <x v="3"/>
    <x v="0"/>
  </r>
  <r>
    <s v="AX14792"/>
    <s v="ENX2008"/>
    <s v="A159"/>
    <s v="EMP1021"/>
    <s v="C1415"/>
    <d v="2021-04-22T00:00:00"/>
    <x v="24"/>
    <n v="1"/>
    <n v="136"/>
    <n v="72"/>
    <n v="3885"/>
    <n v="4917"/>
    <n v="424"/>
    <x v="21"/>
    <x v="26"/>
    <x v="260"/>
    <x v="5"/>
    <n v="4"/>
    <x v="3"/>
    <x v="0"/>
  </r>
  <r>
    <s v="AX14797"/>
    <s v="ENX2041"/>
    <s v="A120"/>
    <s v="EMP1003"/>
    <s v="C1596"/>
    <d v="2021-04-22T00:00:00"/>
    <x v="7"/>
    <n v="1"/>
    <n v="458"/>
    <n v="376"/>
    <n v="3884"/>
    <n v="7192"/>
    <n v="44"/>
    <x v="6"/>
    <x v="17"/>
    <x v="723"/>
    <x v="0"/>
    <n v="5"/>
    <x v="3"/>
    <x v="0"/>
  </r>
  <r>
    <s v="AX14804"/>
    <s v="ENX2045"/>
    <s v="A128"/>
    <s v="EMP1006"/>
    <s v="C1777"/>
    <d v="2021-04-22T00:00:00"/>
    <x v="65"/>
    <n v="2"/>
    <n v="504"/>
    <n v="408"/>
    <n v="818"/>
    <n v="1022"/>
    <n v="120"/>
    <x v="64"/>
    <x v="28"/>
    <x v="753"/>
    <x v="2"/>
    <n v="5"/>
    <x v="3"/>
    <x v="0"/>
  </r>
  <r>
    <s v="AX14810"/>
    <s v="ENX2021"/>
    <s v="A152"/>
    <s v="EMP1034"/>
    <s v="C1204"/>
    <d v="2021-04-22T00:00:00"/>
    <x v="77"/>
    <n v="1"/>
    <n v="799"/>
    <n v="455"/>
    <n v="5164"/>
    <n v="9564"/>
    <n v="192"/>
    <x v="5"/>
    <x v="34"/>
    <x v="615"/>
    <x v="1"/>
    <n v="5"/>
    <x v="3"/>
    <x v="0"/>
  </r>
  <r>
    <s v="AX14816"/>
    <s v="ENX2024"/>
    <s v="A102"/>
    <s v="EMP1042"/>
    <s v="C1467"/>
    <d v="2021-04-22T00:00:00"/>
    <x v="2"/>
    <n v="2"/>
    <n v="800"/>
    <n v="536"/>
    <n v="1965"/>
    <n v="2396"/>
    <n v="44"/>
    <x v="66"/>
    <x v="43"/>
    <x v="576"/>
    <x v="0"/>
    <n v="5"/>
    <x v="3"/>
    <x v="0"/>
  </r>
  <r>
    <s v="AX14818"/>
    <s v="ENX2066"/>
    <s v="A169"/>
    <s v="EMP1028"/>
    <s v="C1675"/>
    <d v="2021-04-22T00:00:00"/>
    <x v="13"/>
    <n v="1"/>
    <n v="1812"/>
    <n v="1305"/>
    <n v="1484"/>
    <n v="2283"/>
    <n v="565"/>
    <x v="23"/>
    <x v="3"/>
    <x v="109"/>
    <x v="3"/>
    <n v="6"/>
    <x v="3"/>
    <x v="0"/>
  </r>
  <r>
    <s v="AX14820"/>
    <s v="ENX2024"/>
    <s v="A154"/>
    <s v="EMP1002"/>
    <s v="C1483"/>
    <d v="2021-04-22T00:00:00"/>
    <x v="2"/>
    <n v="1"/>
    <n v="2283"/>
    <n v="1484"/>
    <n v="1777"/>
    <n v="2141"/>
    <n v="1521"/>
    <x v="0"/>
    <x v="40"/>
    <x v="78"/>
    <x v="2"/>
    <n v="6"/>
    <x v="3"/>
    <x v="0"/>
  </r>
  <r>
    <s v="AX14824"/>
    <s v="ENX2022"/>
    <s v="A108"/>
    <s v="EMP1035"/>
    <s v="C1502"/>
    <d v="2021-04-22T00:00:00"/>
    <x v="27"/>
    <n v="2"/>
    <n v="684"/>
    <n v="561"/>
    <n v="1777"/>
    <n v="2141"/>
    <n v="452"/>
    <x v="11"/>
    <x v="17"/>
    <x v="61"/>
    <x v="5"/>
    <n v="6"/>
    <x v="3"/>
    <x v="0"/>
  </r>
  <r>
    <s v="AX14825"/>
    <s v="ENX2077"/>
    <s v="A140"/>
    <s v="EMP1035"/>
    <s v="C1046"/>
    <d v="2021-04-22T00:00:00"/>
    <x v="51"/>
    <n v="4"/>
    <n v="1338"/>
    <n v="682"/>
    <n v="2049"/>
    <n v="3357"/>
    <n v="431"/>
    <x v="8"/>
    <x v="26"/>
    <x v="753"/>
    <x v="3"/>
    <n v="7"/>
    <x v="3"/>
    <x v="0"/>
  </r>
  <r>
    <s v="AX14827"/>
    <s v="ENX2086"/>
    <s v="A140"/>
    <s v="EMP1014"/>
    <s v="C1326"/>
    <d v="2021-04-22T00:00:00"/>
    <x v="94"/>
    <n v="2"/>
    <n v="1967"/>
    <n v="1397"/>
    <n v="1272"/>
    <n v="1590"/>
    <n v="855"/>
    <x v="55"/>
    <x v="27"/>
    <x v="477"/>
    <x v="5"/>
    <n v="7"/>
    <x v="3"/>
    <x v="0"/>
  </r>
  <r>
    <s v="AX14828"/>
    <s v="ENX2057"/>
    <s v="A131"/>
    <s v="EMP1005"/>
    <s v="C1686"/>
    <d v="2021-04-22T00:00:00"/>
    <x v="78"/>
    <n v="1"/>
    <n v="127"/>
    <n v="79"/>
    <n v="2968"/>
    <n v="4566"/>
    <n v="3776"/>
    <x v="21"/>
    <x v="4"/>
    <x v="404"/>
    <x v="1"/>
    <n v="8"/>
    <x v="3"/>
    <x v="0"/>
  </r>
  <r>
    <s v="AX14833"/>
    <s v="ENX2013"/>
    <s v="A118"/>
    <s v="EMP1012"/>
    <s v="C1653"/>
    <d v="2021-04-22T00:00:00"/>
    <x v="70"/>
    <n v="3"/>
    <n v="378"/>
    <n v="291"/>
    <n v="5772"/>
    <n v="7304"/>
    <n v="1784"/>
    <x v="29"/>
    <x v="23"/>
    <x v="693"/>
    <x v="4"/>
    <n v="8"/>
    <x v="3"/>
    <x v="0"/>
  </r>
  <r>
    <s v="AX14836"/>
    <s v="ENX2049"/>
    <s v="A135"/>
    <s v="EMP1008"/>
    <s v="C1664"/>
    <d v="2021-04-22T00:00:00"/>
    <x v="58"/>
    <n v="3"/>
    <n v="356"/>
    <n v="292"/>
    <n v="154"/>
    <n v="203"/>
    <n v="702"/>
    <x v="63"/>
    <x v="9"/>
    <x v="20"/>
    <x v="6"/>
    <n v="8"/>
    <x v="3"/>
    <x v="0"/>
  </r>
  <r>
    <s v="AX14838"/>
    <s v="ENX2025"/>
    <s v="A114"/>
    <s v="EMP1031"/>
    <s v="C1351"/>
    <d v="2021-04-22T00:00:00"/>
    <x v="21"/>
    <n v="2"/>
    <n v="2495"/>
    <n v="1896"/>
    <n v="183"/>
    <n v="285"/>
    <n v="463"/>
    <x v="37"/>
    <x v="42"/>
    <x v="461"/>
    <x v="4"/>
    <n v="9"/>
    <x v="3"/>
    <x v="0"/>
  </r>
  <r>
    <s v="AX14839"/>
    <s v="ENX2055"/>
    <s v="A136"/>
    <s v="EMP1009"/>
    <s v="C1493"/>
    <d v="2021-04-23T00:00:00"/>
    <x v="71"/>
    <n v="2"/>
    <n v="1052"/>
    <n v="589"/>
    <n v="1696"/>
    <n v="2120"/>
    <n v="331"/>
    <x v="8"/>
    <x v="41"/>
    <x v="312"/>
    <x v="4"/>
    <n v="1"/>
    <x v="3"/>
    <x v="0"/>
  </r>
  <r>
    <s v="AX14840"/>
    <s v="ENX2031"/>
    <s v="A144"/>
    <s v="EMP1038"/>
    <s v="C1277"/>
    <d v="2021-04-23T00:00:00"/>
    <x v="88"/>
    <n v="1"/>
    <n v="1566"/>
    <n v="1190"/>
    <n v="3753"/>
    <n v="4578"/>
    <n v="344"/>
    <x v="50"/>
    <x v="29"/>
    <x v="109"/>
    <x v="3"/>
    <n v="2"/>
    <x v="3"/>
    <x v="0"/>
  </r>
  <r>
    <s v="AX14844"/>
    <s v="ENX2079"/>
    <s v="A123"/>
    <s v="EMP1001"/>
    <s v="C1660"/>
    <d v="2021-04-23T00:00:00"/>
    <x v="9"/>
    <n v="4"/>
    <n v="847"/>
    <n v="534"/>
    <n v="408"/>
    <n v="504"/>
    <n v="140"/>
    <x v="46"/>
    <x v="34"/>
    <x v="688"/>
    <x v="1"/>
    <n v="3"/>
    <x v="3"/>
    <x v="0"/>
  </r>
  <r>
    <s v="AX14846"/>
    <s v="ENX2068"/>
    <s v="A168"/>
    <s v="EMP1006"/>
    <s v="C1100"/>
    <d v="2021-04-23T00:00:00"/>
    <x v="20"/>
    <n v="4"/>
    <n v="95"/>
    <n v="61"/>
    <n v="876"/>
    <n v="1068"/>
    <n v="1092"/>
    <x v="67"/>
    <x v="14"/>
    <x v="80"/>
    <x v="0"/>
    <n v="3"/>
    <x v="3"/>
    <x v="0"/>
  </r>
  <r>
    <s v="AX14847"/>
    <s v="ENX2035"/>
    <s v="A154"/>
    <s v="EMP1026"/>
    <s v="C1136"/>
    <d v="2021-04-23T00:00:00"/>
    <x v="26"/>
    <n v="3"/>
    <n v="502"/>
    <n v="296"/>
    <n v="3788"/>
    <n v="5412"/>
    <n v="626"/>
    <x v="59"/>
    <x v="35"/>
    <x v="415"/>
    <x v="3"/>
    <n v="4"/>
    <x v="3"/>
    <x v="0"/>
  </r>
  <r>
    <s v="AX14850"/>
    <s v="ENX2002"/>
    <s v="A127"/>
    <s v="EMP1024"/>
    <s v="C1373"/>
    <d v="2021-04-23T00:00:00"/>
    <x v="100"/>
    <n v="2"/>
    <n v="886"/>
    <n v="478"/>
    <n v="237"/>
    <n v="381"/>
    <n v="731"/>
    <x v="62"/>
    <x v="39"/>
    <x v="402"/>
    <x v="6"/>
    <n v="6"/>
    <x v="3"/>
    <x v="0"/>
  </r>
  <r>
    <s v="AX14854"/>
    <s v="ENX2022"/>
    <s v="A146"/>
    <s v="EMP1003"/>
    <s v="C1202"/>
    <d v="2021-04-23T00:00:00"/>
    <x v="27"/>
    <n v="4"/>
    <n v="378"/>
    <n v="291"/>
    <n v="1518"/>
    <n v="2410"/>
    <n v="495"/>
    <x v="66"/>
    <x v="35"/>
    <x v="175"/>
    <x v="4"/>
    <n v="6"/>
    <x v="3"/>
    <x v="0"/>
  </r>
  <r>
    <s v="AX14855"/>
    <s v="ENX2000"/>
    <s v="A160"/>
    <s v="EMP1021"/>
    <s v="C1519"/>
    <d v="2021-04-23T00:00:00"/>
    <x v="98"/>
    <n v="4"/>
    <n v="799"/>
    <n v="455"/>
    <n v="1942"/>
    <n v="3596"/>
    <n v="82"/>
    <x v="66"/>
    <x v="13"/>
    <x v="286"/>
    <x v="1"/>
    <n v="8"/>
    <x v="3"/>
    <x v="0"/>
  </r>
  <r>
    <s v="AX14860"/>
    <s v="ENX2043"/>
    <s v="A102"/>
    <s v="EMP1029"/>
    <s v="C1217"/>
    <d v="2021-04-23T00:00:00"/>
    <x v="11"/>
    <n v="3"/>
    <n v="1077"/>
    <n v="732"/>
    <n v="122"/>
    <n v="190"/>
    <n v="702"/>
    <x v="71"/>
    <x v="29"/>
    <x v="733"/>
    <x v="3"/>
    <n v="9"/>
    <x v="3"/>
    <x v="0"/>
  </r>
  <r>
    <s v="AX14863"/>
    <s v="ENX2074"/>
    <s v="A114"/>
    <s v="EMP1010"/>
    <s v="C1515"/>
    <d v="2021-04-24T00:00:00"/>
    <x v="41"/>
    <n v="3"/>
    <n v="203"/>
    <n v="154"/>
    <n v="513"/>
    <n v="651"/>
    <n v="613"/>
    <x v="48"/>
    <x v="22"/>
    <x v="74"/>
    <x v="5"/>
    <n v="1"/>
    <x v="3"/>
    <x v="0"/>
  </r>
  <r>
    <s v="AX14867"/>
    <s v="ENX2000"/>
    <s v="A126"/>
    <s v="EMP1014"/>
    <s v="C1111"/>
    <d v="2021-04-24T00:00:00"/>
    <x v="98"/>
    <n v="4"/>
    <n v="203"/>
    <n v="154"/>
    <n v="154"/>
    <n v="203"/>
    <n v="246"/>
    <x v="46"/>
    <x v="24"/>
    <x v="483"/>
    <x v="3"/>
    <n v="1"/>
    <x v="3"/>
    <x v="0"/>
  </r>
  <r>
    <s v="AX14869"/>
    <s v="ENX2046"/>
    <s v="A172"/>
    <s v="EMP1016"/>
    <s v="C1202"/>
    <d v="2021-04-24T00:00:00"/>
    <x v="38"/>
    <n v="3"/>
    <n v="817"/>
    <n v="409"/>
    <n v="376"/>
    <n v="458"/>
    <n v="987"/>
    <x v="46"/>
    <x v="36"/>
    <x v="286"/>
    <x v="3"/>
    <n v="1"/>
    <x v="3"/>
    <x v="0"/>
  </r>
  <r>
    <s v="AX14870"/>
    <s v="ENX2079"/>
    <s v="A140"/>
    <s v="EMP1011"/>
    <s v="C1271"/>
    <d v="2021-04-24T00:00:00"/>
    <x v="9"/>
    <n v="3"/>
    <n v="378"/>
    <n v="291"/>
    <n v="561"/>
    <n v="684"/>
    <n v="364"/>
    <x v="29"/>
    <x v="27"/>
    <x v="672"/>
    <x v="1"/>
    <n v="3"/>
    <x v="3"/>
    <x v="0"/>
  </r>
  <r>
    <s v="AX14873"/>
    <s v="ENX2021"/>
    <s v="A110"/>
    <s v="EMP1032"/>
    <s v="C1797"/>
    <d v="2021-04-24T00:00:00"/>
    <x v="77"/>
    <n v="1"/>
    <n v="818"/>
    <n v="450"/>
    <n v="1330"/>
    <n v="2556"/>
    <n v="1053"/>
    <x v="53"/>
    <x v="1"/>
    <x v="250"/>
    <x v="0"/>
    <n v="4"/>
    <x v="3"/>
    <x v="0"/>
  </r>
  <r>
    <s v="AX14876"/>
    <s v="ENX2090"/>
    <s v="A120"/>
    <s v="EMP1011"/>
    <s v="C1670"/>
    <d v="2021-04-24T00:00:00"/>
    <x v="55"/>
    <n v="4"/>
    <n v="1967"/>
    <n v="1397"/>
    <n v="4089"/>
    <n v="5175"/>
    <n v="738"/>
    <x v="42"/>
    <x v="40"/>
    <x v="302"/>
    <x v="3"/>
    <n v="4"/>
    <x v="3"/>
    <x v="0"/>
  </r>
  <r>
    <s v="AX14879"/>
    <s v="ENX2060"/>
    <s v="A122"/>
    <s v="EMP1002"/>
    <s v="C1763"/>
    <d v="2021-04-24T00:00:00"/>
    <x v="73"/>
    <n v="1"/>
    <n v="1809"/>
    <n v="1067"/>
    <n v="44"/>
    <n v="70"/>
    <n v="66"/>
    <x v="43"/>
    <x v="9"/>
    <x v="454"/>
    <x v="2"/>
    <n v="4"/>
    <x v="3"/>
    <x v="0"/>
  </r>
  <r>
    <s v="AX14880"/>
    <s v="ENX2015"/>
    <s v="A143"/>
    <s v="EMP1012"/>
    <s v="C1185"/>
    <d v="2021-04-24T00:00:00"/>
    <x v="17"/>
    <n v="1"/>
    <n v="1899"/>
    <n v="1044"/>
    <n v="22"/>
    <n v="35"/>
    <n v="280"/>
    <x v="45"/>
    <x v="0"/>
    <x v="50"/>
    <x v="0"/>
    <n v="4"/>
    <x v="3"/>
    <x v="0"/>
  </r>
  <r>
    <s v="AX14881"/>
    <s v="ENX2072"/>
    <s v="A111"/>
    <s v="EMP1012"/>
    <s v="C1012"/>
    <d v="2021-04-24T00:00:00"/>
    <x v="31"/>
    <n v="3"/>
    <n v="2497"/>
    <n v="1473"/>
    <n v="2421"/>
    <n v="4401"/>
    <n v="2166"/>
    <x v="44"/>
    <x v="15"/>
    <x v="720"/>
    <x v="5"/>
    <n v="5"/>
    <x v="3"/>
    <x v="0"/>
  </r>
  <r>
    <s v="AX14885"/>
    <s v="ENX2095"/>
    <s v="A115"/>
    <s v="EMP1035"/>
    <s v="C1265"/>
    <d v="2021-04-24T00:00:00"/>
    <x v="42"/>
    <n v="3"/>
    <n v="951"/>
    <n v="504"/>
    <n v="1602"/>
    <n v="2541"/>
    <n v="411"/>
    <x v="32"/>
    <x v="35"/>
    <x v="164"/>
    <x v="4"/>
    <n v="5"/>
    <x v="3"/>
    <x v="0"/>
  </r>
  <r>
    <s v="AX14886"/>
    <s v="ENX2098"/>
    <s v="A100"/>
    <s v="EMP1005"/>
    <s v="C1580"/>
    <d v="2021-04-24T00:00:00"/>
    <x v="69"/>
    <n v="2"/>
    <n v="95"/>
    <n v="61"/>
    <n v="1683"/>
    <n v="2052"/>
    <n v="95"/>
    <x v="14"/>
    <x v="14"/>
    <x v="477"/>
    <x v="5"/>
    <n v="6"/>
    <x v="3"/>
    <x v="0"/>
  </r>
  <r>
    <s v="AX14887"/>
    <s v="ENX2098"/>
    <s v="A142"/>
    <s v="EMP1022"/>
    <s v="C1436"/>
    <d v="2021-04-24T00:00:00"/>
    <x v="69"/>
    <n v="1"/>
    <n v="530"/>
    <n v="435"/>
    <n v="130"/>
    <n v="181"/>
    <n v="64"/>
    <x v="71"/>
    <x v="16"/>
    <x v="353"/>
    <x v="4"/>
    <n v="6"/>
    <x v="3"/>
    <x v="0"/>
  </r>
  <r>
    <s v="AX14894"/>
    <s v="ENX2059"/>
    <s v="A169"/>
    <s v="EMP1007"/>
    <s v="C1764"/>
    <d v="2021-04-24T00:00:00"/>
    <x v="97"/>
    <n v="1"/>
    <n v="1899"/>
    <n v="1044"/>
    <n v="562"/>
    <n v="826"/>
    <n v="782"/>
    <x v="59"/>
    <x v="14"/>
    <x v="720"/>
    <x v="4"/>
    <n v="7"/>
    <x v="3"/>
    <x v="0"/>
  </r>
  <r>
    <s v="AX14896"/>
    <s v="ENX2036"/>
    <s v="A152"/>
    <s v="EMP1000"/>
    <s v="C1543"/>
    <d v="2021-04-24T00:00:00"/>
    <x v="1"/>
    <n v="3"/>
    <n v="1887"/>
    <n v="1378"/>
    <n v="1636"/>
    <n v="2044"/>
    <n v="2624"/>
    <x v="60"/>
    <x v="33"/>
    <x v="151"/>
    <x v="3"/>
    <n v="8"/>
    <x v="3"/>
    <x v="0"/>
  </r>
  <r>
    <s v="AX14905"/>
    <s v="ENX2045"/>
    <s v="A117"/>
    <s v="EMP1002"/>
    <s v="C1302"/>
    <d v="2021-04-24T00:00:00"/>
    <x v="65"/>
    <n v="1"/>
    <n v="2241"/>
    <n v="1367"/>
    <n v="2928"/>
    <n v="4308"/>
    <n v="1508"/>
    <x v="12"/>
    <x v="44"/>
    <x v="154"/>
    <x v="2"/>
    <n v="9"/>
    <x v="3"/>
    <x v="0"/>
  </r>
  <r>
    <s v="AX14907"/>
    <s v="ENX2038"/>
    <s v="A115"/>
    <s v="EMP1016"/>
    <s v="C1438"/>
    <d v="2021-04-24T00:00:00"/>
    <x v="84"/>
    <n v="4"/>
    <n v="112"/>
    <n v="90"/>
    <n v="79"/>
    <n v="127"/>
    <n v="722"/>
    <x v="58"/>
    <x v="2"/>
    <x v="425"/>
    <x v="4"/>
    <n v="9"/>
    <x v="3"/>
    <x v="0"/>
  </r>
  <r>
    <s v="AX14910"/>
    <s v="ENX2013"/>
    <s v="A156"/>
    <s v="EMP1004"/>
    <s v="C1109"/>
    <d v="2021-04-25T00:00:00"/>
    <x v="70"/>
    <n v="1"/>
    <n v="1862"/>
    <n v="1173"/>
    <n v="971"/>
    <n v="1798"/>
    <n v="137"/>
    <x v="58"/>
    <x v="4"/>
    <x v="299"/>
    <x v="0"/>
    <n v="1"/>
    <x v="3"/>
    <x v="0"/>
  </r>
  <r>
    <s v="AX14916"/>
    <s v="ENX2001"/>
    <s v="A115"/>
    <s v="EMP1023"/>
    <s v="C1498"/>
    <d v="2021-04-25T00:00:00"/>
    <x v="93"/>
    <n v="1"/>
    <n v="817"/>
    <n v="409"/>
    <n v="2460"/>
    <n v="3566"/>
    <n v="874"/>
    <x v="29"/>
    <x v="19"/>
    <x v="779"/>
    <x v="1"/>
    <n v="3"/>
    <x v="3"/>
    <x v="0"/>
  </r>
  <r>
    <s v="AX14917"/>
    <s v="ENX2058"/>
    <s v="A145"/>
    <s v="EMP1032"/>
    <s v="C1498"/>
    <d v="2021-04-25T00:00:00"/>
    <x v="53"/>
    <n v="1"/>
    <n v="1743"/>
    <n v="872"/>
    <n v="682"/>
    <n v="1338"/>
    <n v="238"/>
    <x v="26"/>
    <x v="20"/>
    <x v="91"/>
    <x v="4"/>
    <n v="4"/>
    <x v="3"/>
    <x v="0"/>
  </r>
  <r>
    <s v="AX14922"/>
    <s v="ENX2048"/>
    <s v="A170"/>
    <s v="EMP1027"/>
    <s v="C1460"/>
    <d v="2021-04-25T00:00:00"/>
    <x v="34"/>
    <n v="1"/>
    <n v="771"/>
    <n v="648"/>
    <n v="376"/>
    <n v="458"/>
    <n v="799"/>
    <x v="39"/>
    <x v="12"/>
    <x v="628"/>
    <x v="3"/>
    <n v="4"/>
    <x v="3"/>
    <x v="0"/>
  </r>
  <r>
    <s v="AX14926"/>
    <s v="ENX2087"/>
    <s v="A153"/>
    <s v="EMP1003"/>
    <s v="C1652"/>
    <d v="2021-04-25T00:00:00"/>
    <x v="95"/>
    <n v="2"/>
    <n v="913"/>
    <n v="584"/>
    <n v="2160"/>
    <n v="3484"/>
    <n v="96"/>
    <x v="7"/>
    <x v="18"/>
    <x v="435"/>
    <x v="2"/>
    <n v="5"/>
    <x v="3"/>
    <x v="0"/>
  </r>
  <r>
    <s v="AX14932"/>
    <s v="ENX2035"/>
    <s v="A171"/>
    <s v="EMP1024"/>
    <s v="C1583"/>
    <d v="2021-04-25T00:00:00"/>
    <x v="26"/>
    <n v="1"/>
    <n v="1467"/>
    <n v="807"/>
    <n v="3519"/>
    <n v="5586"/>
    <n v="2565"/>
    <x v="68"/>
    <x v="17"/>
    <x v="586"/>
    <x v="4"/>
    <n v="6"/>
    <x v="3"/>
    <x v="0"/>
  </r>
  <r>
    <s v="AX14935"/>
    <s v="ENX2071"/>
    <s v="A121"/>
    <s v="EMP1011"/>
    <s v="C1284"/>
    <d v="2021-04-25T00:00:00"/>
    <x v="92"/>
    <n v="1"/>
    <n v="913"/>
    <n v="584"/>
    <n v="5220"/>
    <n v="7248"/>
    <n v="613"/>
    <x v="9"/>
    <x v="34"/>
    <x v="407"/>
    <x v="6"/>
    <n v="6"/>
    <x v="3"/>
    <x v="0"/>
  </r>
  <r>
    <s v="AX14936"/>
    <s v="ENX2022"/>
    <s v="A164"/>
    <s v="EMP1021"/>
    <s v="C1627"/>
    <d v="2021-04-25T00:00:00"/>
    <x v="27"/>
    <n v="1"/>
    <n v="2141"/>
    <n v="1777"/>
    <n v="2180"/>
    <n v="2760"/>
    <n v="1356"/>
    <x v="23"/>
    <x v="31"/>
    <x v="306"/>
    <x v="2"/>
    <n v="7"/>
    <x v="3"/>
    <x v="0"/>
  </r>
  <r>
    <s v="AX14938"/>
    <s v="ENX2050"/>
    <s v="A116"/>
    <s v="EMP1019"/>
    <s v="C1133"/>
    <d v="2021-04-25T00:00:00"/>
    <x v="44"/>
    <n v="1"/>
    <n v="818"/>
    <n v="450"/>
    <n v="504"/>
    <n v="951"/>
    <n v="561"/>
    <x v="57"/>
    <x v="34"/>
    <x v="537"/>
    <x v="5"/>
    <n v="8"/>
    <x v="3"/>
    <x v="0"/>
  </r>
  <r>
    <s v="AX14942"/>
    <s v="ENX2018"/>
    <s v="A119"/>
    <s v="EMP1034"/>
    <s v="C1002"/>
    <d v="2021-04-25T00:00:00"/>
    <x v="8"/>
    <n v="4"/>
    <n v="1725"/>
    <n v="1363"/>
    <n v="2514"/>
    <n v="3309"/>
    <n v="1032"/>
    <x v="42"/>
    <x v="5"/>
    <x v="1"/>
    <x v="1"/>
    <n v="9"/>
    <x v="3"/>
    <x v="0"/>
  </r>
  <r>
    <s v="AX14943"/>
    <s v="ENX2082"/>
    <s v="A166"/>
    <s v="EMP1023"/>
    <s v="C1463"/>
    <d v="2021-04-25T00:00:00"/>
    <x v="86"/>
    <n v="2"/>
    <n v="127"/>
    <n v="79"/>
    <n v="1008"/>
    <n v="1902"/>
    <n v="492"/>
    <x v="13"/>
    <x v="34"/>
    <x v="687"/>
    <x v="5"/>
    <n v="9"/>
    <x v="3"/>
    <x v="0"/>
  </r>
  <r>
    <s v="AX14944"/>
    <s v="ENX2079"/>
    <s v="A126"/>
    <s v="EMP1021"/>
    <s v="C1242"/>
    <d v="2021-04-26T00:00:00"/>
    <x v="9"/>
    <n v="1"/>
    <n v="530"/>
    <n v="435"/>
    <n v="376"/>
    <n v="458"/>
    <n v="123"/>
    <x v="28"/>
    <x v="32"/>
    <x v="209"/>
    <x v="1"/>
    <n v="1"/>
    <x v="3"/>
    <x v="0"/>
  </r>
  <r>
    <s v="AX14947"/>
    <s v="ENX2075"/>
    <s v="A109"/>
    <s v="EMP1000"/>
    <s v="C1782"/>
    <d v="2021-04-26T00:00:00"/>
    <x v="35"/>
    <n v="1"/>
    <n v="1052"/>
    <n v="589"/>
    <n v="360"/>
    <n v="448"/>
    <n v="344"/>
    <x v="70"/>
    <x v="40"/>
    <x v="676"/>
    <x v="0"/>
    <n v="1"/>
    <x v="3"/>
    <x v="0"/>
  </r>
  <r>
    <s v="AX14951"/>
    <s v="ENX2089"/>
    <s v="A111"/>
    <s v="EMP1024"/>
    <s v="C1144"/>
    <d v="2021-04-26T00:00:00"/>
    <x v="89"/>
    <n v="1"/>
    <n v="368"/>
    <n v="269"/>
    <n v="1367"/>
    <n v="2241"/>
    <n v="2565"/>
    <x v="39"/>
    <x v="31"/>
    <x v="564"/>
    <x v="5"/>
    <n v="1"/>
    <x v="3"/>
    <x v="0"/>
  </r>
  <r>
    <s v="AX14954"/>
    <s v="ENX2011"/>
    <s v="A165"/>
    <s v="EMP1023"/>
    <s v="C1490"/>
    <d v="2021-04-26T00:00:00"/>
    <x v="81"/>
    <n v="1"/>
    <n v="1972"/>
    <n v="1321"/>
    <n v="1330"/>
    <n v="2556"/>
    <n v="187"/>
    <x v="41"/>
    <x v="5"/>
    <x v="524"/>
    <x v="5"/>
    <n v="2"/>
    <x v="3"/>
    <x v="0"/>
  </r>
  <r>
    <s v="AX14955"/>
    <s v="ENX2099"/>
    <s v="A102"/>
    <s v="EMP1037"/>
    <s v="C1557"/>
    <d v="2021-04-26T00:00:00"/>
    <x v="52"/>
    <n v="4"/>
    <n v="1708"/>
    <n v="871"/>
    <n v="61"/>
    <n v="95"/>
    <n v="618"/>
    <x v="9"/>
    <x v="5"/>
    <x v="355"/>
    <x v="5"/>
    <n v="2"/>
    <x v="3"/>
    <x v="0"/>
  </r>
  <r>
    <s v="AX14957"/>
    <s v="ENX2091"/>
    <s v="A105"/>
    <s v="EMP1020"/>
    <s v="C1047"/>
    <d v="2021-04-26T00:00:00"/>
    <x v="39"/>
    <n v="1"/>
    <n v="392"/>
    <n v="255"/>
    <n v="876"/>
    <n v="1068"/>
    <n v="840"/>
    <x v="2"/>
    <x v="28"/>
    <x v="481"/>
    <x v="3"/>
    <n v="2"/>
    <x v="3"/>
    <x v="0"/>
  </r>
  <r>
    <s v="AX14958"/>
    <s v="ENX2075"/>
    <s v="A144"/>
    <s v="EMP1014"/>
    <s v="C1202"/>
    <d v="2021-04-26T00:00:00"/>
    <x v="35"/>
    <n v="3"/>
    <n v="1899"/>
    <n v="1044"/>
    <n v="2336"/>
    <n v="3652"/>
    <n v="855"/>
    <x v="53"/>
    <x v="2"/>
    <x v="84"/>
    <x v="1"/>
    <n v="5"/>
    <x v="3"/>
    <x v="0"/>
  </r>
  <r>
    <s v="AX14960"/>
    <s v="ENX2084"/>
    <s v="A116"/>
    <s v="EMP1042"/>
    <s v="C1095"/>
    <d v="2021-04-26T00:00:00"/>
    <x v="10"/>
    <n v="1"/>
    <n v="1500"/>
    <n v="900"/>
    <n v="252"/>
    <n v="369"/>
    <n v="1674"/>
    <x v="65"/>
    <x v="12"/>
    <x v="736"/>
    <x v="0"/>
    <n v="5"/>
    <x v="3"/>
    <x v="0"/>
  </r>
  <r>
    <s v="AX14961"/>
    <s v="ENX2032"/>
    <s v="A165"/>
    <s v="EMP1000"/>
    <s v="C1047"/>
    <d v="2021-04-26T00:00:00"/>
    <x v="47"/>
    <n v="1"/>
    <n v="290"/>
    <n v="200"/>
    <n v="269"/>
    <n v="368"/>
    <n v="48"/>
    <x v="22"/>
    <x v="41"/>
    <x v="651"/>
    <x v="1"/>
    <n v="7"/>
    <x v="3"/>
    <x v="0"/>
  </r>
  <r>
    <s v="AX14962"/>
    <s v="ENX2047"/>
    <s v="A105"/>
    <s v="EMP1030"/>
    <s v="C1178"/>
    <d v="2021-04-26T00:00:00"/>
    <x v="82"/>
    <n v="2"/>
    <n v="35"/>
    <n v="22"/>
    <n v="389"/>
    <n v="637"/>
    <n v="22"/>
    <x v="53"/>
    <x v="0"/>
    <x v="182"/>
    <x v="4"/>
    <n v="9"/>
    <x v="3"/>
    <x v="0"/>
  </r>
  <r>
    <s v="AX14964"/>
    <s v="ENX2000"/>
    <s v="A148"/>
    <s v="EMP1042"/>
    <s v="C1228"/>
    <d v="2021-04-26T00:00:00"/>
    <x v="98"/>
    <n v="3"/>
    <n v="603"/>
    <n v="416"/>
    <n v="1044"/>
    <n v="1899"/>
    <n v="66"/>
    <x v="18"/>
    <x v="4"/>
    <x v="474"/>
    <x v="6"/>
    <n v="9"/>
    <x v="3"/>
    <x v="0"/>
  </r>
  <r>
    <s v="AX14965"/>
    <s v="ENX2070"/>
    <s v="A133"/>
    <s v="EMP1005"/>
    <s v="C1106"/>
    <d v="2021-04-27T00:00:00"/>
    <x v="40"/>
    <n v="2"/>
    <n v="637"/>
    <n v="389"/>
    <n v="395"/>
    <n v="556"/>
    <n v="74"/>
    <x v="44"/>
    <x v="14"/>
    <x v="125"/>
    <x v="2"/>
    <n v="1"/>
    <x v="3"/>
    <x v="0"/>
  </r>
  <r>
    <s v="AX14968"/>
    <s v="ENX2062"/>
    <s v="A126"/>
    <s v="EMP1029"/>
    <s v="C1621"/>
    <d v="2021-04-27T00:00:00"/>
    <x v="91"/>
    <n v="4"/>
    <n v="1812"/>
    <n v="1305"/>
    <n v="2913"/>
    <n v="5394"/>
    <n v="1044"/>
    <x v="9"/>
    <x v="8"/>
    <x v="160"/>
    <x v="4"/>
    <n v="1"/>
    <x v="3"/>
    <x v="0"/>
  </r>
  <r>
    <s v="AX14971"/>
    <s v="ENX2047"/>
    <s v="A119"/>
    <s v="EMP1004"/>
    <s v="C1573"/>
    <d v="2021-04-27T00:00:00"/>
    <x v="82"/>
    <n v="3"/>
    <n v="886"/>
    <n v="478"/>
    <n v="3753"/>
    <n v="4578"/>
    <n v="246"/>
    <x v="57"/>
    <x v="13"/>
    <x v="524"/>
    <x v="3"/>
    <n v="1"/>
    <x v="3"/>
    <x v="0"/>
  </r>
  <r>
    <s v="AX14973"/>
    <s v="ENX2066"/>
    <s v="A117"/>
    <s v="EMP1022"/>
    <s v="C1764"/>
    <d v="2021-04-27T00:00:00"/>
    <x v="13"/>
    <n v="1"/>
    <n v="596"/>
    <n v="358"/>
    <n v="765"/>
    <n v="1176"/>
    <n v="196"/>
    <x v="68"/>
    <x v="35"/>
    <x v="131"/>
    <x v="2"/>
    <n v="3"/>
    <x v="3"/>
    <x v="0"/>
  </r>
  <r>
    <s v="AX14975"/>
    <s v="ENX2010"/>
    <s v="A108"/>
    <s v="EMP1007"/>
    <s v="C1799"/>
    <d v="2021-04-27T00:00:00"/>
    <x v="43"/>
    <n v="4"/>
    <n v="1708"/>
    <n v="871"/>
    <n v="1068"/>
    <n v="1694"/>
    <n v="651"/>
    <x v="36"/>
    <x v="5"/>
    <x v="274"/>
    <x v="1"/>
    <n v="4"/>
    <x v="3"/>
    <x v="0"/>
  </r>
  <r>
    <s v="AX14978"/>
    <s v="ENX2080"/>
    <s v="A154"/>
    <s v="EMP1025"/>
    <s v="C1219"/>
    <d v="2021-04-27T00:00:00"/>
    <x v="37"/>
    <n v="4"/>
    <n v="871"/>
    <n v="540"/>
    <n v="1067"/>
    <n v="1809"/>
    <n v="187"/>
    <x v="43"/>
    <x v="10"/>
    <x v="39"/>
    <x v="1"/>
    <n v="4"/>
    <x v="3"/>
    <x v="0"/>
  </r>
  <r>
    <s v="AX14979"/>
    <s v="ENX2022"/>
    <s v="A104"/>
    <s v="EMP1005"/>
    <s v="C1483"/>
    <d v="2021-04-27T00:00:00"/>
    <x v="27"/>
    <n v="1"/>
    <n v="1022"/>
    <n v="818"/>
    <n v="504"/>
    <n v="951"/>
    <n v="106"/>
    <x v="72"/>
    <x v="39"/>
    <x v="305"/>
    <x v="5"/>
    <n v="5"/>
    <x v="3"/>
    <x v="0"/>
  </r>
  <r>
    <s v="AX14991"/>
    <s v="ENX2077"/>
    <s v="A153"/>
    <s v="EMP1035"/>
    <s v="C1576"/>
    <d v="2021-04-27T00:00:00"/>
    <x v="51"/>
    <n v="4"/>
    <n v="826"/>
    <n v="562"/>
    <n v="1220"/>
    <n v="1671"/>
    <n v="690"/>
    <x v="59"/>
    <x v="41"/>
    <x v="141"/>
    <x v="6"/>
    <n v="6"/>
    <x v="3"/>
    <x v="0"/>
  </r>
  <r>
    <s v="AX14995"/>
    <s v="ENX2032"/>
    <s v="A122"/>
    <s v="EMP1032"/>
    <s v="C1339"/>
    <d v="2021-04-27T00:00:00"/>
    <x v="47"/>
    <n v="2"/>
    <n v="1494"/>
    <n v="971"/>
    <n v="842"/>
    <n v="1122"/>
    <n v="3348"/>
    <x v="50"/>
    <x v="42"/>
    <x v="447"/>
    <x v="2"/>
    <n v="6"/>
    <x v="3"/>
    <x v="0"/>
  </r>
  <r>
    <s v="AX14996"/>
    <s v="ENX2089"/>
    <s v="A121"/>
    <s v="EMP1019"/>
    <s v="C1587"/>
    <d v="2021-04-27T00:00:00"/>
    <x v="89"/>
    <n v="2"/>
    <n v="1639"/>
    <n v="1295"/>
    <n v="252"/>
    <n v="369"/>
    <n v="192"/>
    <x v="4"/>
    <x v="36"/>
    <x v="304"/>
    <x v="4"/>
    <n v="7"/>
    <x v="3"/>
    <x v="0"/>
  </r>
  <r>
    <s v="AX15001"/>
    <s v="ENX2061"/>
    <s v="A173"/>
    <s v="EMP1000"/>
    <s v="C1114"/>
    <d v="2021-04-27T00:00:00"/>
    <x v="72"/>
    <n v="2"/>
    <n v="1743"/>
    <n v="872"/>
    <n v="421"/>
    <n v="561"/>
    <n v="246"/>
    <x v="25"/>
    <x v="41"/>
    <x v="181"/>
    <x v="6"/>
    <n v="7"/>
    <x v="3"/>
    <x v="0"/>
  </r>
  <r>
    <s v="AX15002"/>
    <s v="ENX2074"/>
    <s v="A111"/>
    <s v="EMP1027"/>
    <s v="C1513"/>
    <d v="2021-04-27T00:00:00"/>
    <x v="41"/>
    <n v="1"/>
    <n v="561"/>
    <n v="421"/>
    <n v="478"/>
    <n v="886"/>
    <n v="1968"/>
    <x v="1"/>
    <x v="38"/>
    <x v="747"/>
    <x v="0"/>
    <n v="9"/>
    <x v="3"/>
    <x v="0"/>
  </r>
  <r>
    <s v="AX15009"/>
    <s v="ENX2020"/>
    <s v="A131"/>
    <s v="EMP1012"/>
    <s v="C1769"/>
    <d v="2021-04-28T00:00:00"/>
    <x v="18"/>
    <n v="1"/>
    <n v="368"/>
    <n v="294"/>
    <n v="1220"/>
    <n v="1671"/>
    <n v="944"/>
    <x v="13"/>
    <x v="2"/>
    <x v="703"/>
    <x v="2"/>
    <n v="1"/>
    <x v="3"/>
    <x v="0"/>
  </r>
  <r>
    <s v="AX15012"/>
    <s v="ENX2045"/>
    <s v="A132"/>
    <s v="EMP1006"/>
    <s v="C1093"/>
    <d v="2021-04-28T00:00:00"/>
    <x v="65"/>
    <n v="1"/>
    <n v="1052"/>
    <n v="589"/>
    <n v="732"/>
    <n v="1077"/>
    <n v="1302"/>
    <x v="37"/>
    <x v="25"/>
    <x v="188"/>
    <x v="4"/>
    <n v="1"/>
    <x v="3"/>
    <x v="0"/>
  </r>
  <r>
    <s v="AX15020"/>
    <s v="ENX2094"/>
    <s v="A102"/>
    <s v="EMP1029"/>
    <s v="C1210"/>
    <d v="2021-04-28T00:00:00"/>
    <x v="90"/>
    <n v="1"/>
    <n v="400"/>
    <n v="208"/>
    <n v="420"/>
    <n v="584"/>
    <n v="580"/>
    <x v="47"/>
    <x v="26"/>
    <x v="751"/>
    <x v="0"/>
    <n v="1"/>
    <x v="3"/>
    <x v="0"/>
  </r>
  <r>
    <s v="AX15026"/>
    <s v="ENX2000"/>
    <s v="A113"/>
    <s v="EMP1008"/>
    <s v="C1334"/>
    <d v="2021-04-28T00:00:00"/>
    <x v="98"/>
    <n v="4"/>
    <n v="684"/>
    <n v="561"/>
    <n v="260"/>
    <n v="362"/>
    <n v="406"/>
    <x v="47"/>
    <x v="1"/>
    <x v="347"/>
    <x v="3"/>
    <n v="1"/>
    <x v="3"/>
    <x v="0"/>
  </r>
  <r>
    <s v="AX15030"/>
    <s v="ENX2023"/>
    <s v="A133"/>
    <s v="EMP1030"/>
    <s v="C1001"/>
    <d v="2021-04-28T00:00:00"/>
    <x v="57"/>
    <n v="1"/>
    <n v="2396"/>
    <n v="1965"/>
    <n v="765"/>
    <n v="1176"/>
    <n v="88"/>
    <x v="12"/>
    <x v="10"/>
    <x v="157"/>
    <x v="6"/>
    <n v="2"/>
    <x v="3"/>
    <x v="0"/>
  </r>
  <r>
    <s v="AX15032"/>
    <s v="ENX2025"/>
    <s v="A129"/>
    <s v="EMP1026"/>
    <s v="C1784"/>
    <d v="2021-04-28T00:00:00"/>
    <x v="21"/>
    <n v="1"/>
    <n v="871"/>
    <n v="540"/>
    <n v="183"/>
    <n v="285"/>
    <n v="212"/>
    <x v="70"/>
    <x v="12"/>
    <x v="449"/>
    <x v="3"/>
    <n v="4"/>
    <x v="3"/>
    <x v="0"/>
  </r>
  <r>
    <s v="AX15038"/>
    <s v="ENX2093"/>
    <s v="A146"/>
    <s v="EMP1007"/>
    <s v="C1581"/>
    <d v="2021-04-28T00:00:00"/>
    <x v="99"/>
    <n v="2"/>
    <n v="400"/>
    <n v="208"/>
    <n v="3519"/>
    <n v="5586"/>
    <n v="1218"/>
    <x v="65"/>
    <x v="5"/>
    <x v="502"/>
    <x v="5"/>
    <n v="4"/>
    <x v="3"/>
    <x v="0"/>
  </r>
  <r>
    <s v="AX15039"/>
    <s v="ENX2081"/>
    <s v="A149"/>
    <s v="EMP1000"/>
    <s v="C1775"/>
    <d v="2021-04-28T00:00:00"/>
    <x v="62"/>
    <n v="2"/>
    <n v="2391"/>
    <n v="1291"/>
    <n v="1518"/>
    <n v="2410"/>
    <n v="428"/>
    <x v="2"/>
    <x v="30"/>
    <x v="424"/>
    <x v="3"/>
    <n v="4"/>
    <x v="3"/>
    <x v="0"/>
  </r>
  <r>
    <s v="AX15041"/>
    <s v="ENX2089"/>
    <s v="A134"/>
    <s v="EMP1025"/>
    <s v="C1386"/>
    <d v="2021-04-28T00:00:00"/>
    <x v="89"/>
    <n v="3"/>
    <n v="35"/>
    <n v="22"/>
    <n v="3032"/>
    <n v="3566"/>
    <n v="606"/>
    <x v="33"/>
    <x v="43"/>
    <x v="206"/>
    <x v="5"/>
    <n v="5"/>
    <x v="3"/>
    <x v="0"/>
  </r>
  <r>
    <s v="AX15043"/>
    <s v="ENX2083"/>
    <s v="A164"/>
    <s v="EMP1044"/>
    <s v="C1485"/>
    <d v="2021-04-28T00:00:00"/>
    <x v="59"/>
    <n v="2"/>
    <n v="1414"/>
    <n v="962"/>
    <n v="4216"/>
    <n v="5620"/>
    <n v="944"/>
    <x v="22"/>
    <x v="35"/>
    <x v="272"/>
    <x v="4"/>
    <n v="6"/>
    <x v="3"/>
    <x v="0"/>
  </r>
  <r>
    <s v="AX15048"/>
    <s v="ENX2054"/>
    <s v="A154"/>
    <s v="EMP1039"/>
    <s v="C1442"/>
    <d v="2021-04-28T00:00:00"/>
    <x v="12"/>
    <n v="1"/>
    <n v="2396"/>
    <n v="1965"/>
    <n v="1301"/>
    <n v="1587"/>
    <n v="1800"/>
    <x v="40"/>
    <x v="33"/>
    <x v="734"/>
    <x v="5"/>
    <n v="7"/>
    <x v="3"/>
    <x v="0"/>
  </r>
  <r>
    <s v="AX15050"/>
    <s v="ENX2021"/>
    <s v="A162"/>
    <s v="EMP1004"/>
    <s v="C1658"/>
    <d v="2021-04-28T00:00:00"/>
    <x v="77"/>
    <n v="2"/>
    <n v="913"/>
    <n v="584"/>
    <n v="1902"/>
    <n v="2640"/>
    <n v="1018"/>
    <x v="2"/>
    <x v="38"/>
    <x v="543"/>
    <x v="0"/>
    <n v="7"/>
    <x v="3"/>
    <x v="0"/>
  </r>
  <r>
    <s v="AX15056"/>
    <s v="ENX2019"/>
    <s v="A136"/>
    <s v="EMP1006"/>
    <s v="C1584"/>
    <d v="2021-04-29T00:00:00"/>
    <x v="60"/>
    <n v="1"/>
    <n v="1887"/>
    <n v="1378"/>
    <n v="3548"/>
    <n v="4928"/>
    <n v="2028"/>
    <x v="7"/>
    <x v="11"/>
    <x v="455"/>
    <x v="0"/>
    <n v="1"/>
    <x v="3"/>
    <x v="0"/>
  </r>
  <r>
    <s v="AX15057"/>
    <s v="ENX2013"/>
    <s v="A119"/>
    <s v="EMP1041"/>
    <s v="C1528"/>
    <d v="2021-04-29T00:00:00"/>
    <x v="70"/>
    <n v="1"/>
    <n v="913"/>
    <n v="584"/>
    <n v="455"/>
    <n v="799"/>
    <n v="722"/>
    <x v="3"/>
    <x v="11"/>
    <x v="789"/>
    <x v="4"/>
    <n v="1"/>
    <x v="3"/>
    <x v="0"/>
  </r>
  <r>
    <s v="AX15063"/>
    <s v="ENX2038"/>
    <s v="A111"/>
    <s v="EMP1026"/>
    <s v="C1165"/>
    <d v="2021-04-29T00:00:00"/>
    <x v="84"/>
    <n v="4"/>
    <n v="1967"/>
    <n v="1397"/>
    <n v="1178"/>
    <n v="2104"/>
    <n v="612"/>
    <x v="55"/>
    <x v="35"/>
    <x v="329"/>
    <x v="0"/>
    <n v="2"/>
    <x v="3"/>
    <x v="0"/>
  </r>
  <r>
    <s v="AX15065"/>
    <s v="ENX2081"/>
    <s v="A107"/>
    <s v="EMP1042"/>
    <s v="C1426"/>
    <d v="2021-04-29T00:00:00"/>
    <x v="62"/>
    <n v="3"/>
    <n v="1405"/>
    <n v="1054"/>
    <n v="1054"/>
    <n v="1405"/>
    <n v="192"/>
    <x v="32"/>
    <x v="40"/>
    <x v="646"/>
    <x v="3"/>
    <n v="3"/>
    <x v="3"/>
    <x v="0"/>
  </r>
  <r>
    <s v="AX15066"/>
    <s v="ENX2071"/>
    <s v="A153"/>
    <s v="EMP1019"/>
    <s v="C1656"/>
    <d v="2021-04-29T00:00:00"/>
    <x v="92"/>
    <n v="1"/>
    <n v="458"/>
    <n v="376"/>
    <n v="842"/>
    <n v="1122"/>
    <n v="248"/>
    <x v="50"/>
    <x v="1"/>
    <x v="107"/>
    <x v="0"/>
    <n v="6"/>
    <x v="3"/>
    <x v="0"/>
  </r>
  <r>
    <s v="AX15067"/>
    <s v="ENX2009"/>
    <s v="A138"/>
    <s v="EMP1010"/>
    <s v="C1089"/>
    <d v="2021-04-29T00:00:00"/>
    <x v="75"/>
    <n v="2"/>
    <n v="1812"/>
    <n v="1305"/>
    <n v="1220"/>
    <n v="1671"/>
    <n v="161"/>
    <x v="55"/>
    <x v="1"/>
    <x v="94"/>
    <x v="5"/>
    <n v="6"/>
    <x v="3"/>
    <x v="0"/>
  </r>
  <r>
    <s v="AX15072"/>
    <s v="ENX2022"/>
    <s v="A155"/>
    <s v="EMP1004"/>
    <s v="C1192"/>
    <d v="2021-04-29T00:00:00"/>
    <x v="27"/>
    <n v="1"/>
    <n v="826"/>
    <n v="562"/>
    <n v="294"/>
    <n v="368"/>
    <n v="1659"/>
    <x v="36"/>
    <x v="37"/>
    <x v="133"/>
    <x v="4"/>
    <n v="7"/>
    <x v="3"/>
    <x v="0"/>
  </r>
  <r>
    <s v="AX15073"/>
    <s v="ENX2081"/>
    <s v="A124"/>
    <s v="EMP1010"/>
    <s v="C1290"/>
    <d v="2021-04-29T00:00:00"/>
    <x v="62"/>
    <n v="1"/>
    <n v="1783"/>
    <n v="1516"/>
    <n v="1740"/>
    <n v="2120"/>
    <n v="792"/>
    <x v="68"/>
    <x v="13"/>
    <x v="751"/>
    <x v="5"/>
    <n v="7"/>
    <x v="3"/>
    <x v="0"/>
  </r>
  <r>
    <s v="AX15074"/>
    <s v="ENX2009"/>
    <s v="A138"/>
    <s v="EMP1027"/>
    <s v="C1724"/>
    <d v="2021-04-29T00:00:00"/>
    <x v="75"/>
    <n v="1"/>
    <n v="1467"/>
    <n v="807"/>
    <n v="2440"/>
    <n v="3342"/>
    <n v="222"/>
    <x v="34"/>
    <x v="34"/>
    <x v="423"/>
    <x v="3"/>
    <n v="7"/>
    <x v="3"/>
    <x v="0"/>
  </r>
  <r>
    <s v="AX15075"/>
    <s v="ENX2027"/>
    <s v="A149"/>
    <s v="EMP1026"/>
    <s v="C1786"/>
    <d v="2021-04-29T00:00:00"/>
    <x v="19"/>
    <n v="3"/>
    <n v="1899"/>
    <n v="1044"/>
    <n v="540"/>
    <n v="871"/>
    <n v="599"/>
    <x v="47"/>
    <x v="39"/>
    <x v="588"/>
    <x v="2"/>
    <n v="9"/>
    <x v="3"/>
    <x v="0"/>
  </r>
  <r>
    <s v="AX15076"/>
    <s v="ENX2008"/>
    <s v="A161"/>
    <s v="EMP1027"/>
    <s v="C1294"/>
    <d v="2021-04-30T00:00:00"/>
    <x v="24"/>
    <n v="1"/>
    <n v="315"/>
    <n v="208"/>
    <n v="1067"/>
    <n v="1809"/>
    <n v="436"/>
    <x v="42"/>
    <x v="20"/>
    <x v="199"/>
    <x v="4"/>
    <n v="2"/>
    <x v="3"/>
    <x v="0"/>
  </r>
  <r>
    <s v="AX15077"/>
    <s v="ENX2026"/>
    <s v="A161"/>
    <s v="EMP1024"/>
    <s v="C1284"/>
    <d v="2021-04-30T00:00:00"/>
    <x v="74"/>
    <n v="1"/>
    <n v="127"/>
    <n v="79"/>
    <n v="2454"/>
    <n v="3066"/>
    <n v="2452"/>
    <x v="7"/>
    <x v="20"/>
    <x v="752"/>
    <x v="0"/>
    <n v="2"/>
    <x v="3"/>
    <x v="0"/>
  </r>
  <r>
    <s v="AX15087"/>
    <s v="ENX2022"/>
    <s v="A139"/>
    <s v="EMP1000"/>
    <s v="C1377"/>
    <d v="2021-04-30T00:00:00"/>
    <x v="27"/>
    <n v="1"/>
    <n v="913"/>
    <n v="584"/>
    <n v="3576"/>
    <n v="4706"/>
    <n v="944"/>
    <x v="35"/>
    <x v="39"/>
    <x v="373"/>
    <x v="1"/>
    <n v="2"/>
    <x v="3"/>
    <x v="0"/>
  </r>
  <r>
    <s v="AX15089"/>
    <s v="ENX2008"/>
    <s v="A152"/>
    <s v="EMP1027"/>
    <s v="C1647"/>
    <d v="2021-04-30T00:00:00"/>
    <x v="24"/>
    <n v="1"/>
    <n v="368"/>
    <n v="294"/>
    <n v="1968"/>
    <n v="2734"/>
    <n v="148"/>
    <x v="8"/>
    <x v="15"/>
    <x v="528"/>
    <x v="3"/>
    <n v="3"/>
    <x v="3"/>
    <x v="0"/>
  </r>
  <r>
    <s v="AX15092"/>
    <s v="ENX2023"/>
    <s v="A105"/>
    <s v="EMP1004"/>
    <s v="C1450"/>
    <d v="2021-04-30T00:00:00"/>
    <x v="57"/>
    <n v="1"/>
    <n v="378"/>
    <n v="291"/>
    <n v="3519"/>
    <n v="5586"/>
    <n v="1598"/>
    <x v="21"/>
    <x v="9"/>
    <x v="747"/>
    <x v="2"/>
    <n v="3"/>
    <x v="3"/>
    <x v="0"/>
  </r>
  <r>
    <s v="AX15096"/>
    <s v="ENX2019"/>
    <s v="A105"/>
    <s v="EMP1000"/>
    <s v="C1693"/>
    <d v="2021-04-30T00:00:00"/>
    <x v="60"/>
    <n v="2"/>
    <n v="2257"/>
    <n v="1535"/>
    <n v="90"/>
    <n v="112"/>
    <n v="137"/>
    <x v="21"/>
    <x v="15"/>
    <x v="396"/>
    <x v="0"/>
    <n v="4"/>
    <x v="3"/>
    <x v="0"/>
  </r>
  <r>
    <s v="AX15099"/>
    <s v="ENX2046"/>
    <s v="A169"/>
    <s v="EMP1030"/>
    <s v="C1795"/>
    <d v="2021-04-30T00:00:00"/>
    <x v="38"/>
    <n v="2"/>
    <n v="1380"/>
    <n v="1090"/>
    <n v="947"/>
    <n v="1353"/>
    <n v="492"/>
    <x v="72"/>
    <x v="24"/>
    <x v="298"/>
    <x v="4"/>
    <n v="5"/>
    <x v="3"/>
    <x v="0"/>
  </r>
  <r>
    <s v="AX15103"/>
    <s v="ENX2040"/>
    <s v="A156"/>
    <s v="EMP1024"/>
    <s v="C1695"/>
    <d v="2021-04-30T00:00:00"/>
    <x v="4"/>
    <n v="1"/>
    <n v="530"/>
    <n v="435"/>
    <n v="872"/>
    <n v="1743"/>
    <n v="599"/>
    <x v="44"/>
    <x v="7"/>
    <x v="176"/>
    <x v="3"/>
    <n v="6"/>
    <x v="3"/>
    <x v="0"/>
  </r>
  <r>
    <s v="AX15109"/>
    <s v="ENX2066"/>
    <s v="A127"/>
    <s v="EMP1041"/>
    <s v="C1482"/>
    <d v="2021-04-30T00:00:00"/>
    <x v="13"/>
    <n v="4"/>
    <n v="2353"/>
    <n v="1788"/>
    <n v="1399"/>
    <n v="2294"/>
    <n v="369"/>
    <x v="0"/>
    <x v="6"/>
    <x v="81"/>
    <x v="3"/>
    <n v="6"/>
    <x v="3"/>
    <x v="0"/>
  </r>
  <r>
    <s v="AX15114"/>
    <s v="ENX2008"/>
    <s v="A119"/>
    <s v="EMP1005"/>
    <s v="C1272"/>
    <d v="2021-04-30T00:00:00"/>
    <x v="24"/>
    <n v="2"/>
    <n v="2410"/>
    <n v="1518"/>
    <n v="510"/>
    <n v="784"/>
    <n v="13"/>
    <x v="33"/>
    <x v="22"/>
    <x v="403"/>
    <x v="2"/>
    <n v="7"/>
    <x v="3"/>
    <x v="0"/>
  </r>
  <r>
    <s v="AX15116"/>
    <s v="ENX2013"/>
    <s v="A163"/>
    <s v="EMP1034"/>
    <s v="C1388"/>
    <d v="2021-04-30T00:00:00"/>
    <x v="70"/>
    <n v="1"/>
    <n v="886"/>
    <n v="478"/>
    <n v="130"/>
    <n v="181"/>
    <n v="3484"/>
    <x v="56"/>
    <x v="27"/>
    <x v="154"/>
    <x v="4"/>
    <n v="7"/>
    <x v="3"/>
    <x v="0"/>
  </r>
  <r>
    <s v="AX15117"/>
    <s v="ENX2073"/>
    <s v="A145"/>
    <s v="EMP1034"/>
    <s v="C1428"/>
    <d v="2021-04-30T00:00:00"/>
    <x v="85"/>
    <n v="4"/>
    <n v="947"/>
    <n v="786"/>
    <n v="1068"/>
    <n v="1694"/>
    <n v="44"/>
    <x v="35"/>
    <x v="23"/>
    <x v="116"/>
    <x v="0"/>
    <n v="8"/>
    <x v="3"/>
    <x v="0"/>
  </r>
  <r>
    <s v="AX15118"/>
    <s v="ENX2012"/>
    <s v="A136"/>
    <s v="EMP1020"/>
    <s v="C1616"/>
    <d v="2021-04-30T00:00:00"/>
    <x v="16"/>
    <n v="3"/>
    <n v="1278"/>
    <n v="665"/>
    <n v="171"/>
    <n v="217"/>
    <n v="1980"/>
    <x v="28"/>
    <x v="44"/>
    <x v="322"/>
    <x v="5"/>
    <n v="8"/>
    <x v="3"/>
    <x v="0"/>
  </r>
  <r>
    <s v="AX15122"/>
    <s v="ENX2008"/>
    <s v="A160"/>
    <s v="EMP1026"/>
    <s v="C1141"/>
    <d v="2021-04-30T00:00:00"/>
    <x v="24"/>
    <n v="1"/>
    <n v="35"/>
    <n v="22"/>
    <n v="786"/>
    <n v="947"/>
    <n v="1968"/>
    <x v="69"/>
    <x v="15"/>
    <x v="475"/>
    <x v="4"/>
    <n v="8"/>
    <x v="3"/>
    <x v="0"/>
  </r>
  <r>
    <s v="AX15124"/>
    <s v="ENX2035"/>
    <s v="A146"/>
    <s v="EMP1043"/>
    <s v="C1314"/>
    <d v="2021-05-01T00:00:00"/>
    <x v="26"/>
    <n v="4"/>
    <n v="2497"/>
    <n v="1473"/>
    <n v="4216"/>
    <n v="5620"/>
    <n v="74"/>
    <x v="42"/>
    <x v="36"/>
    <x v="221"/>
    <x v="2"/>
    <n v="1"/>
    <x v="4"/>
    <x v="0"/>
  </r>
  <r>
    <s v="AX15127"/>
    <s v="ENX2037"/>
    <s v="A126"/>
    <s v="EMP1024"/>
    <s v="C1239"/>
    <d v="2021-05-01T00:00:00"/>
    <x v="50"/>
    <n v="2"/>
    <n v="1671"/>
    <n v="1220"/>
    <n v="1291"/>
    <n v="2391"/>
    <n v="1356"/>
    <x v="62"/>
    <x v="36"/>
    <x v="88"/>
    <x v="2"/>
    <n v="1"/>
    <x v="4"/>
    <x v="0"/>
  </r>
  <r>
    <s v="AX15128"/>
    <s v="ENX2074"/>
    <s v="A166"/>
    <s v="EMP1026"/>
    <s v="C1725"/>
    <d v="2021-05-01T00:00:00"/>
    <x v="41"/>
    <n v="1"/>
    <n v="1899"/>
    <n v="1044"/>
    <n v="183"/>
    <n v="285"/>
    <n v="383"/>
    <x v="6"/>
    <x v="4"/>
    <x v="561"/>
    <x v="4"/>
    <n v="2"/>
    <x v="4"/>
    <x v="0"/>
  </r>
  <r>
    <s v="AX15130"/>
    <s v="ENX2067"/>
    <s v="A124"/>
    <s v="EMP1012"/>
    <s v="C1595"/>
    <d v="2021-05-01T00:00:00"/>
    <x v="30"/>
    <n v="3"/>
    <n v="1582"/>
    <n v="1234"/>
    <n v="61"/>
    <n v="95"/>
    <n v="275"/>
    <x v="29"/>
    <x v="6"/>
    <x v="325"/>
    <x v="4"/>
    <n v="3"/>
    <x v="4"/>
    <x v="0"/>
  </r>
  <r>
    <s v="AX15139"/>
    <s v="ENX2073"/>
    <s v="A123"/>
    <s v="EMP1042"/>
    <s v="C1268"/>
    <d v="2021-05-01T00:00:00"/>
    <x v="85"/>
    <n v="1"/>
    <n v="1500"/>
    <n v="900"/>
    <n v="424"/>
    <n v="530"/>
    <n v="383"/>
    <x v="8"/>
    <x v="12"/>
    <x v="348"/>
    <x v="1"/>
    <n v="3"/>
    <x v="4"/>
    <x v="0"/>
  </r>
  <r>
    <s v="AX15148"/>
    <s v="ENX2067"/>
    <s v="A148"/>
    <s v="EMP1044"/>
    <s v="C1591"/>
    <d v="2021-05-01T00:00:00"/>
    <x v="30"/>
    <n v="1"/>
    <n v="217"/>
    <n v="171"/>
    <n v="22"/>
    <n v="35"/>
    <n v="64"/>
    <x v="7"/>
    <x v="32"/>
    <x v="708"/>
    <x v="2"/>
    <n v="3"/>
    <x v="4"/>
    <x v="0"/>
  </r>
  <r>
    <s v="AX15153"/>
    <s v="ENX2042"/>
    <s v="A167"/>
    <s v="EMP1008"/>
    <s v="C1554"/>
    <d v="2021-05-01T00:00:00"/>
    <x v="49"/>
    <n v="3"/>
    <n v="1351"/>
    <n v="1108"/>
    <n v="947"/>
    <n v="1353"/>
    <n v="240"/>
    <x v="67"/>
    <x v="17"/>
    <x v="78"/>
    <x v="2"/>
    <n v="4"/>
    <x v="4"/>
    <x v="0"/>
  </r>
  <r>
    <s v="AX15154"/>
    <s v="ENX2004"/>
    <s v="A142"/>
    <s v="EMP1000"/>
    <s v="C1502"/>
    <d v="2021-05-01T00:00:00"/>
    <x v="23"/>
    <n v="1"/>
    <n v="1467"/>
    <n v="807"/>
    <n v="1774"/>
    <n v="2464"/>
    <n v="589"/>
    <x v="66"/>
    <x v="16"/>
    <x v="48"/>
    <x v="0"/>
    <n v="4"/>
    <x v="4"/>
    <x v="0"/>
  </r>
  <r>
    <s v="AX15156"/>
    <s v="ENX2086"/>
    <s v="A165"/>
    <s v="EMP1012"/>
    <s v="C1400"/>
    <d v="2021-05-01T00:00:00"/>
    <x v="94"/>
    <n v="2"/>
    <n v="1380"/>
    <n v="1090"/>
    <n v="900"/>
    <n v="1500"/>
    <n v="1784"/>
    <x v="4"/>
    <x v="5"/>
    <x v="683"/>
    <x v="4"/>
    <n v="4"/>
    <x v="4"/>
    <x v="0"/>
  </r>
  <r>
    <s v="AX15157"/>
    <s v="ENX2062"/>
    <s v="A171"/>
    <s v="EMP1020"/>
    <s v="C1649"/>
    <d v="2021-05-01T00:00:00"/>
    <x v="91"/>
    <n v="3"/>
    <n v="1500"/>
    <n v="900"/>
    <n v="154"/>
    <n v="203"/>
    <n v="799"/>
    <x v="50"/>
    <x v="1"/>
    <x v="739"/>
    <x v="1"/>
    <n v="4"/>
    <x v="4"/>
    <x v="0"/>
  </r>
  <r>
    <s v="AX15161"/>
    <s v="ENX2039"/>
    <s v="A155"/>
    <s v="EMP1014"/>
    <s v="C1465"/>
    <d v="2021-05-01T00:00:00"/>
    <x v="96"/>
    <n v="1"/>
    <n v="136"/>
    <n v="72"/>
    <n v="1305"/>
    <n v="1812"/>
    <n v="990"/>
    <x v="56"/>
    <x v="6"/>
    <x v="584"/>
    <x v="5"/>
    <n v="4"/>
    <x v="4"/>
    <x v="0"/>
  </r>
  <r>
    <s v="AX15162"/>
    <s v="ENX2072"/>
    <s v="A101"/>
    <s v="EMP1043"/>
    <s v="C1755"/>
    <d v="2021-05-01T00:00:00"/>
    <x v="31"/>
    <n v="1"/>
    <n v="2391"/>
    <n v="1291"/>
    <n v="1261"/>
    <n v="1638"/>
    <n v="138"/>
    <x v="5"/>
    <x v="36"/>
    <x v="301"/>
    <x v="0"/>
    <n v="5"/>
    <x v="4"/>
    <x v="0"/>
  </r>
  <r>
    <s v="AX15163"/>
    <s v="ENX2085"/>
    <s v="A150"/>
    <s v="EMP1033"/>
    <s v="C1720"/>
    <d v="2021-05-01T00:00:00"/>
    <x v="29"/>
    <n v="3"/>
    <n v="1899"/>
    <n v="1044"/>
    <n v="2049"/>
    <n v="3534"/>
    <n v="744"/>
    <x v="22"/>
    <x v="23"/>
    <x v="603"/>
    <x v="5"/>
    <n v="5"/>
    <x v="4"/>
    <x v="0"/>
  </r>
  <r>
    <s v="AX15164"/>
    <s v="ENX2057"/>
    <s v="A163"/>
    <s v="EMP1029"/>
    <s v="C1494"/>
    <d v="2021-05-01T00:00:00"/>
    <x v="78"/>
    <n v="2"/>
    <n v="1967"/>
    <n v="1397"/>
    <n v="1777"/>
    <n v="2141"/>
    <n v="351"/>
    <x v="42"/>
    <x v="16"/>
    <x v="540"/>
    <x v="3"/>
    <n v="5"/>
    <x v="4"/>
    <x v="0"/>
  </r>
  <r>
    <s v="AX15169"/>
    <s v="ENX2007"/>
    <s v="A168"/>
    <s v="EMP1011"/>
    <s v="C1134"/>
    <d v="2021-05-01T00:00:00"/>
    <x v="63"/>
    <n v="2"/>
    <n v="886"/>
    <n v="478"/>
    <n v="288"/>
    <n v="544"/>
    <n v="364"/>
    <x v="4"/>
    <x v="28"/>
    <x v="85"/>
    <x v="3"/>
    <n v="6"/>
    <x v="4"/>
    <x v="0"/>
  </r>
  <r>
    <s v="AX15171"/>
    <s v="ENX2005"/>
    <s v="A170"/>
    <s v="EMP1024"/>
    <s v="C1348"/>
    <d v="2021-05-01T00:00:00"/>
    <x v="79"/>
    <n v="1"/>
    <n v="2241"/>
    <n v="1367"/>
    <n v="7584"/>
    <n v="9980"/>
    <n v="507"/>
    <x v="39"/>
    <x v="8"/>
    <x v="749"/>
    <x v="4"/>
    <n v="6"/>
    <x v="4"/>
    <x v="0"/>
  </r>
  <r>
    <s v="AX15176"/>
    <s v="ENX2055"/>
    <s v="A100"/>
    <s v="EMP1027"/>
    <s v="C1020"/>
    <d v="2021-05-01T00:00:00"/>
    <x v="71"/>
    <n v="4"/>
    <n v="378"/>
    <n v="291"/>
    <n v="420"/>
    <n v="584"/>
    <n v="742"/>
    <x v="13"/>
    <x v="32"/>
    <x v="176"/>
    <x v="3"/>
    <n v="6"/>
    <x v="4"/>
    <x v="0"/>
  </r>
  <r>
    <s v="AX15178"/>
    <s v="ENX2063"/>
    <s v="A120"/>
    <s v="EMP1010"/>
    <s v="C1045"/>
    <d v="2021-05-01T00:00:00"/>
    <x v="83"/>
    <n v="2"/>
    <n v="1278"/>
    <n v="665"/>
    <n v="2616"/>
    <n v="5229"/>
    <n v="187"/>
    <x v="2"/>
    <x v="35"/>
    <x v="115"/>
    <x v="5"/>
    <n v="8"/>
    <x v="4"/>
    <x v="0"/>
  </r>
  <r>
    <s v="AX15180"/>
    <s v="ENX2099"/>
    <s v="A156"/>
    <s v="EMP1011"/>
    <s v="C1699"/>
    <d v="2021-05-01T00:00:00"/>
    <x v="52"/>
    <n v="2"/>
    <n v="368"/>
    <n v="294"/>
    <n v="478"/>
    <n v="886"/>
    <n v="137"/>
    <x v="15"/>
    <x v="8"/>
    <x v="517"/>
    <x v="2"/>
    <n v="9"/>
    <x v="4"/>
    <x v="0"/>
  </r>
  <r>
    <s v="AX15181"/>
    <s v="ENX2021"/>
    <s v="A170"/>
    <s v="EMP1031"/>
    <s v="C1324"/>
    <d v="2021-05-02T00:00:00"/>
    <x v="77"/>
    <n v="1"/>
    <n v="1862"/>
    <n v="1173"/>
    <n v="947"/>
    <n v="1353"/>
    <n v="2452"/>
    <x v="3"/>
    <x v="39"/>
    <x v="271"/>
    <x v="0"/>
    <n v="1"/>
    <x v="4"/>
    <x v="0"/>
  </r>
  <r>
    <s v="AX15183"/>
    <s v="ENX2053"/>
    <s v="A157"/>
    <s v="EMP1005"/>
    <s v="C1181"/>
    <d v="2021-05-02T00:00:00"/>
    <x v="33"/>
    <n v="1"/>
    <n v="2353"/>
    <n v="1788"/>
    <n v="778"/>
    <n v="1274"/>
    <n v="313"/>
    <x v="24"/>
    <x v="21"/>
    <x v="541"/>
    <x v="6"/>
    <n v="4"/>
    <x v="4"/>
    <x v="0"/>
  </r>
  <r>
    <s v="AX15187"/>
    <s v="ENX2081"/>
    <s v="A138"/>
    <s v="EMP1006"/>
    <s v="C1025"/>
    <d v="2021-05-02T00:00:00"/>
    <x v="62"/>
    <n v="3"/>
    <n v="1887"/>
    <n v="1378"/>
    <n v="1261"/>
    <n v="1638"/>
    <n v="408"/>
    <x v="35"/>
    <x v="15"/>
    <x v="574"/>
    <x v="4"/>
    <n v="5"/>
    <x v="4"/>
    <x v="0"/>
  </r>
  <r>
    <s v="AX15189"/>
    <s v="ENX2029"/>
    <s v="A117"/>
    <s v="EMP1044"/>
    <s v="C1295"/>
    <d v="2021-05-02T00:00:00"/>
    <x v="3"/>
    <n v="1"/>
    <n v="1338"/>
    <n v="682"/>
    <n v="269"/>
    <n v="368"/>
    <n v="1226"/>
    <x v="33"/>
    <x v="0"/>
    <x v="700"/>
    <x v="3"/>
    <n v="5"/>
    <x v="4"/>
    <x v="0"/>
  </r>
  <r>
    <s v="AX15191"/>
    <s v="ENX2047"/>
    <s v="A121"/>
    <s v="EMP1009"/>
    <s v="C1080"/>
    <d v="2021-05-02T00:00:00"/>
    <x v="82"/>
    <n v="4"/>
    <n v="1783"/>
    <n v="1230"/>
    <n v="3519"/>
    <n v="5586"/>
    <n v="492"/>
    <x v="57"/>
    <x v="42"/>
    <x v="645"/>
    <x v="4"/>
    <n v="5"/>
    <x v="4"/>
    <x v="0"/>
  </r>
  <r>
    <s v="AX15193"/>
    <s v="ENX2048"/>
    <s v="A145"/>
    <s v="EMP1015"/>
    <s v="C1676"/>
    <d v="2021-05-02T00:00:00"/>
    <x v="34"/>
    <n v="2"/>
    <n v="368"/>
    <n v="269"/>
    <n v="2794"/>
    <n v="3934"/>
    <n v="290"/>
    <x v="47"/>
    <x v="2"/>
    <x v="335"/>
    <x v="1"/>
    <n v="6"/>
    <x v="4"/>
    <x v="0"/>
  </r>
  <r>
    <s v="AX15199"/>
    <s v="ENX2030"/>
    <s v="A165"/>
    <s v="EMP1036"/>
    <s v="C1610"/>
    <d v="2021-05-02T00:00:00"/>
    <x v="80"/>
    <n v="1"/>
    <n v="458"/>
    <n v="376"/>
    <n v="200"/>
    <n v="290"/>
    <n v="322"/>
    <x v="54"/>
    <x v="33"/>
    <x v="408"/>
    <x v="1"/>
    <n v="8"/>
    <x v="4"/>
    <x v="0"/>
  </r>
  <r>
    <s v="AX15200"/>
    <s v="ENX2055"/>
    <s v="A124"/>
    <s v="EMP1035"/>
    <s v="C1579"/>
    <d v="2021-05-03T00:00:00"/>
    <x v="71"/>
    <n v="1"/>
    <n v="545"/>
    <n v="425"/>
    <n v="84"/>
    <n v="123"/>
    <n v="383"/>
    <x v="43"/>
    <x v="19"/>
    <x v="649"/>
    <x v="3"/>
    <n v="1"/>
    <x v="4"/>
    <x v="0"/>
  </r>
  <r>
    <s v="AX15203"/>
    <s v="ENX2065"/>
    <s v="A120"/>
    <s v="EMP1004"/>
    <s v="C1305"/>
    <d v="2021-05-03T00:00:00"/>
    <x v="56"/>
    <n v="1"/>
    <n v="2241"/>
    <n v="1367"/>
    <n v="4936"/>
    <n v="6328"/>
    <n v="68"/>
    <x v="73"/>
    <x v="1"/>
    <x v="500"/>
    <x v="1"/>
    <n v="1"/>
    <x v="4"/>
    <x v="0"/>
  </r>
  <r>
    <s v="AX15204"/>
    <s v="ENX2070"/>
    <s v="A160"/>
    <s v="EMP1008"/>
    <s v="C1309"/>
    <d v="2021-05-03T00:00:00"/>
    <x v="40"/>
    <n v="1"/>
    <n v="392"/>
    <n v="255"/>
    <n v="1090"/>
    <n v="1380"/>
    <n v="290"/>
    <x v="36"/>
    <x v="10"/>
    <x v="623"/>
    <x v="6"/>
    <n v="2"/>
    <x v="4"/>
    <x v="0"/>
  </r>
  <r>
    <s v="AX15206"/>
    <s v="ENX2040"/>
    <s v="A135"/>
    <s v="EMP1032"/>
    <s v="C1490"/>
    <d v="2021-05-03T00:00:00"/>
    <x v="4"/>
    <n v="3"/>
    <n v="2410"/>
    <n v="1518"/>
    <n v="79"/>
    <n v="127"/>
    <n v="431"/>
    <x v="34"/>
    <x v="43"/>
    <x v="198"/>
    <x v="1"/>
    <n v="3"/>
    <x v="4"/>
    <x v="0"/>
  </r>
  <r>
    <s v="AX15208"/>
    <s v="ENX2027"/>
    <s v="A148"/>
    <s v="EMP1015"/>
    <s v="C1323"/>
    <d v="2021-05-03T00:00:00"/>
    <x v="19"/>
    <n v="1"/>
    <n v="1848"/>
    <n v="1294"/>
    <n v="1484"/>
    <n v="2283"/>
    <n v="431"/>
    <x v="15"/>
    <x v="38"/>
    <x v="771"/>
    <x v="3"/>
    <n v="4"/>
    <x v="4"/>
    <x v="0"/>
  </r>
  <r>
    <s v="AX15210"/>
    <s v="ENX2023"/>
    <s v="A111"/>
    <s v="EMP1039"/>
    <s v="C1656"/>
    <d v="2021-05-03T00:00:00"/>
    <x v="57"/>
    <n v="1"/>
    <n v="2497"/>
    <n v="1473"/>
    <n v="1968"/>
    <n v="2734"/>
    <n v="1212"/>
    <x v="19"/>
    <x v="38"/>
    <x v="287"/>
    <x v="6"/>
    <n v="6"/>
    <x v="4"/>
    <x v="0"/>
  </r>
  <r>
    <s v="AX15211"/>
    <s v="ENX2065"/>
    <s v="A134"/>
    <s v="EMP1044"/>
    <s v="C1322"/>
    <d v="2021-05-03T00:00:00"/>
    <x v="56"/>
    <n v="3"/>
    <n v="127"/>
    <n v="79"/>
    <n v="1614"/>
    <n v="2934"/>
    <n v="742"/>
    <x v="46"/>
    <x v="39"/>
    <x v="145"/>
    <x v="6"/>
    <n v="7"/>
    <x v="4"/>
    <x v="0"/>
  </r>
  <r>
    <s v="AX15213"/>
    <s v="ENX2019"/>
    <s v="A120"/>
    <s v="EMP1016"/>
    <s v="C1728"/>
    <d v="2021-05-04T00:00:00"/>
    <x v="60"/>
    <n v="4"/>
    <n v="800"/>
    <n v="536"/>
    <n v="1108"/>
    <n v="1351"/>
    <n v="368"/>
    <x v="46"/>
    <x v="30"/>
    <x v="745"/>
    <x v="4"/>
    <n v="1"/>
    <x v="4"/>
    <x v="0"/>
  </r>
  <r>
    <s v="AX15219"/>
    <s v="ENX2016"/>
    <s v="A149"/>
    <s v="EMP1028"/>
    <s v="C1212"/>
    <d v="2021-05-04T00:00:00"/>
    <x v="6"/>
    <n v="1"/>
    <n v="1500"/>
    <n v="900"/>
    <n v="3780"/>
    <n v="7556"/>
    <n v="1149"/>
    <x v="31"/>
    <x v="27"/>
    <x v="208"/>
    <x v="5"/>
    <n v="1"/>
    <x v="4"/>
    <x v="0"/>
  </r>
  <r>
    <s v="AX15221"/>
    <s v="ENX2087"/>
    <s v="A131"/>
    <s v="EMP1026"/>
    <s v="C1533"/>
    <d v="2021-05-04T00:00:00"/>
    <x v="95"/>
    <n v="1"/>
    <n v="1826"/>
    <n v="1443"/>
    <n v="3669"/>
    <n v="6015"/>
    <n v="731"/>
    <x v="40"/>
    <x v="38"/>
    <x v="214"/>
    <x v="1"/>
    <n v="1"/>
    <x v="4"/>
    <x v="0"/>
  </r>
  <r>
    <s v="AX15228"/>
    <s v="ENX2035"/>
    <s v="A134"/>
    <s v="EMP1036"/>
    <s v="C1181"/>
    <d v="2021-05-04T00:00:00"/>
    <x v="26"/>
    <n v="4"/>
    <n v="2257"/>
    <n v="1535"/>
    <n v="2248"/>
    <n v="3304"/>
    <n v="369"/>
    <x v="33"/>
    <x v="27"/>
    <x v="343"/>
    <x v="5"/>
    <n v="2"/>
    <x v="4"/>
    <x v="0"/>
  </r>
  <r>
    <s v="AX15232"/>
    <s v="ENX2029"/>
    <s v="A107"/>
    <s v="EMP1022"/>
    <s v="C1766"/>
    <d v="2021-05-04T00:00:00"/>
    <x v="3"/>
    <n v="3"/>
    <n v="799"/>
    <n v="455"/>
    <n v="90"/>
    <n v="112"/>
    <n v="384"/>
    <x v="2"/>
    <x v="41"/>
    <x v="544"/>
    <x v="3"/>
    <n v="3"/>
    <x v="4"/>
    <x v="0"/>
  </r>
  <r>
    <s v="AX15234"/>
    <s v="ENX2099"/>
    <s v="A158"/>
    <s v="EMP1035"/>
    <s v="C1016"/>
    <d v="2021-05-04T00:00:00"/>
    <x v="52"/>
    <n v="1"/>
    <n v="136"/>
    <n v="72"/>
    <n v="1683"/>
    <n v="2052"/>
    <n v="383"/>
    <x v="55"/>
    <x v="28"/>
    <x v="103"/>
    <x v="4"/>
    <n v="3"/>
    <x v="4"/>
    <x v="0"/>
  </r>
  <r>
    <s v="AX15235"/>
    <s v="ENX2017"/>
    <s v="A133"/>
    <s v="EMP1009"/>
    <s v="C1444"/>
    <d v="2021-05-04T00:00:00"/>
    <x v="61"/>
    <n v="1"/>
    <n v="1353"/>
    <n v="947"/>
    <n v="3554"/>
    <n v="4282"/>
    <n v="39"/>
    <x v="36"/>
    <x v="26"/>
    <x v="460"/>
    <x v="3"/>
    <n v="4"/>
    <x v="4"/>
    <x v="0"/>
  </r>
  <r>
    <s v="AX15240"/>
    <s v="ENX2075"/>
    <s v="A157"/>
    <s v="EMP1034"/>
    <s v="C1358"/>
    <d v="2021-05-04T00:00:00"/>
    <x v="35"/>
    <n v="1"/>
    <n v="1725"/>
    <n v="1363"/>
    <n v="945"/>
    <n v="1889"/>
    <n v="509"/>
    <x v="30"/>
    <x v="12"/>
    <x v="38"/>
    <x v="5"/>
    <n v="4"/>
    <x v="4"/>
    <x v="0"/>
  </r>
  <r>
    <s v="AX15243"/>
    <s v="ENX2070"/>
    <s v="A170"/>
    <s v="EMP1007"/>
    <s v="C1412"/>
    <d v="2021-05-04T00:00:00"/>
    <x v="40"/>
    <n v="2"/>
    <n v="1119"/>
    <n v="683"/>
    <n v="1054"/>
    <n v="1405"/>
    <n v="1797"/>
    <x v="58"/>
    <x v="31"/>
    <x v="6"/>
    <x v="0"/>
    <n v="6"/>
    <x v="4"/>
    <x v="0"/>
  </r>
  <r>
    <s v="AX15244"/>
    <s v="ENX2010"/>
    <s v="A107"/>
    <s v="EMP1020"/>
    <s v="C1587"/>
    <d v="2021-05-04T00:00:00"/>
    <x v="43"/>
    <n v="2"/>
    <n v="1380"/>
    <n v="1090"/>
    <n v="420"/>
    <n v="584"/>
    <n v="792"/>
    <x v="36"/>
    <x v="41"/>
    <x v="706"/>
    <x v="6"/>
    <n v="6"/>
    <x v="4"/>
    <x v="0"/>
  </r>
  <r>
    <s v="AX15246"/>
    <s v="ENX2047"/>
    <s v="A107"/>
    <s v="EMP1006"/>
    <s v="C1126"/>
    <d v="2021-05-04T00:00:00"/>
    <x v="82"/>
    <n v="1"/>
    <n v="181"/>
    <n v="130"/>
    <n v="3554"/>
    <n v="4282"/>
    <n v="280"/>
    <x v="42"/>
    <x v="21"/>
    <x v="620"/>
    <x v="0"/>
    <n v="8"/>
    <x v="4"/>
    <x v="0"/>
  </r>
  <r>
    <s v="AX15249"/>
    <s v="ENX2015"/>
    <s v="A137"/>
    <s v="EMP1035"/>
    <s v="C1765"/>
    <d v="2021-05-04T00:00:00"/>
    <x v="17"/>
    <n v="1"/>
    <n v="35"/>
    <n v="22"/>
    <n v="1752"/>
    <n v="2739"/>
    <n v="492"/>
    <x v="13"/>
    <x v="29"/>
    <x v="424"/>
    <x v="1"/>
    <n v="9"/>
    <x v="4"/>
    <x v="0"/>
  </r>
  <r>
    <s v="AX15251"/>
    <s v="ENX2077"/>
    <s v="A105"/>
    <s v="EMP1018"/>
    <s v="C1734"/>
    <d v="2021-05-05T00:00:00"/>
    <x v="51"/>
    <n v="2"/>
    <n v="136"/>
    <n v="72"/>
    <n v="358"/>
    <n v="596"/>
    <n v="748"/>
    <x v="56"/>
    <x v="30"/>
    <x v="499"/>
    <x v="2"/>
    <n v="2"/>
    <x v="4"/>
    <x v="0"/>
  </r>
  <r>
    <s v="AX15255"/>
    <s v="ENX2092"/>
    <s v="A153"/>
    <s v="EMP1011"/>
    <s v="C1447"/>
    <d v="2021-05-05T00:00:00"/>
    <x v="87"/>
    <n v="1"/>
    <n v="1119"/>
    <n v="683"/>
    <n v="1295"/>
    <n v="1639"/>
    <n v="731"/>
    <x v="45"/>
    <x v="6"/>
    <x v="479"/>
    <x v="5"/>
    <n v="2"/>
    <x v="4"/>
    <x v="0"/>
  </r>
  <r>
    <s v="AX15256"/>
    <s v="ENX2047"/>
    <s v="A171"/>
    <s v="EMP1015"/>
    <s v="C1170"/>
    <d v="2021-05-05T00:00:00"/>
    <x v="82"/>
    <n v="1"/>
    <n v="1119"/>
    <n v="683"/>
    <n v="2642"/>
    <n v="3944"/>
    <n v="64"/>
    <x v="5"/>
    <x v="30"/>
    <x v="748"/>
    <x v="5"/>
    <n v="3"/>
    <x v="4"/>
    <x v="0"/>
  </r>
  <r>
    <s v="AX15258"/>
    <s v="ENX2052"/>
    <s v="A147"/>
    <s v="EMP1035"/>
    <s v="C1777"/>
    <d v="2021-05-05T00:00:00"/>
    <x v="45"/>
    <n v="1"/>
    <n v="603"/>
    <n v="416"/>
    <n v="2502"/>
    <n v="3052"/>
    <n v="128"/>
    <x v="65"/>
    <x v="18"/>
    <x v="264"/>
    <x v="6"/>
    <n v="3"/>
    <x v="4"/>
    <x v="0"/>
  </r>
  <r>
    <s v="AX15262"/>
    <s v="ENX2071"/>
    <s v="A165"/>
    <s v="EMP1018"/>
    <s v="C1374"/>
    <d v="2021-05-05T00:00:00"/>
    <x v="92"/>
    <n v="3"/>
    <n v="771"/>
    <n v="648"/>
    <n v="79"/>
    <n v="127"/>
    <n v="376"/>
    <x v="51"/>
    <x v="21"/>
    <x v="789"/>
    <x v="1"/>
    <n v="3"/>
    <x v="4"/>
    <x v="0"/>
  </r>
  <r>
    <s v="AX15264"/>
    <s v="ENX2055"/>
    <s v="A138"/>
    <s v="EMP1004"/>
    <s v="C1141"/>
    <d v="2021-05-05T00:00:00"/>
    <x v="71"/>
    <n v="1"/>
    <n v="1119"/>
    <n v="683"/>
    <n v="358"/>
    <n v="596"/>
    <n v="2212"/>
    <x v="48"/>
    <x v="17"/>
    <x v="33"/>
    <x v="4"/>
    <n v="4"/>
    <x v="4"/>
    <x v="0"/>
  </r>
  <r>
    <s v="AX15266"/>
    <s v="ENX2030"/>
    <s v="A136"/>
    <s v="EMP1037"/>
    <s v="C1229"/>
    <d v="2021-05-05T00:00:00"/>
    <x v="80"/>
    <n v="3"/>
    <n v="112"/>
    <n v="90"/>
    <n v="774"/>
    <n v="1334"/>
    <n v="198"/>
    <x v="44"/>
    <x v="38"/>
    <x v="262"/>
    <x v="6"/>
    <n v="4"/>
    <x v="4"/>
    <x v="0"/>
  </r>
  <r>
    <s v="AX15267"/>
    <s v="ENX2028"/>
    <s v="A118"/>
    <s v="EMP1019"/>
    <s v="C1503"/>
    <d v="2021-05-05T00:00:00"/>
    <x v="5"/>
    <n v="1"/>
    <n v="1743"/>
    <n v="872"/>
    <n v="292"/>
    <n v="356"/>
    <n v="267"/>
    <x v="60"/>
    <x v="25"/>
    <x v="381"/>
    <x v="6"/>
    <n v="4"/>
    <x v="4"/>
    <x v="0"/>
  </r>
  <r>
    <s v="AX15269"/>
    <s v="ENX2074"/>
    <s v="A165"/>
    <s v="EMP1007"/>
    <s v="C1759"/>
    <d v="2021-05-05T00:00:00"/>
    <x v="41"/>
    <n v="1"/>
    <n v="667"/>
    <n v="387"/>
    <n v="665"/>
    <n v="1278"/>
    <n v="374"/>
    <x v="30"/>
    <x v="1"/>
    <x v="304"/>
    <x v="0"/>
    <n v="5"/>
    <x v="4"/>
    <x v="0"/>
  </r>
  <r>
    <s v="AX15273"/>
    <s v="ENX2098"/>
    <s v="A131"/>
    <s v="EMP1005"/>
    <s v="C1772"/>
    <d v="2021-05-05T00:00:00"/>
    <x v="69"/>
    <n v="1"/>
    <n v="1889"/>
    <n v="945"/>
    <n v="1512"/>
    <n v="2853"/>
    <n v="331"/>
    <x v="54"/>
    <x v="0"/>
    <x v="407"/>
    <x v="5"/>
    <n v="5"/>
    <x v="4"/>
    <x v="0"/>
  </r>
  <r>
    <s v="AX15276"/>
    <s v="ENX2098"/>
    <s v="A157"/>
    <s v="EMP1013"/>
    <s v="C1051"/>
    <d v="2021-05-05T00:00:00"/>
    <x v="69"/>
    <n v="1"/>
    <n v="2141"/>
    <n v="1777"/>
    <n v="5331"/>
    <n v="6423"/>
    <n v="117"/>
    <x v="27"/>
    <x v="2"/>
    <x v="194"/>
    <x v="6"/>
    <n v="6"/>
    <x v="4"/>
    <x v="0"/>
  </r>
  <r>
    <s v="AX15280"/>
    <s v="ENX2077"/>
    <s v="A116"/>
    <s v="EMP1041"/>
    <s v="C1586"/>
    <d v="2021-05-05T00:00:00"/>
    <x v="51"/>
    <n v="1"/>
    <n v="1812"/>
    <n v="1305"/>
    <n v="2970"/>
    <n v="4182"/>
    <n v="483"/>
    <x v="22"/>
    <x v="41"/>
    <x v="271"/>
    <x v="4"/>
    <n v="6"/>
    <x v="4"/>
    <x v="0"/>
  </r>
  <r>
    <s v="AX15281"/>
    <s v="ENX2028"/>
    <s v="A143"/>
    <s v="EMP1017"/>
    <s v="C1707"/>
    <d v="2021-05-05T00:00:00"/>
    <x v="5"/>
    <n v="1"/>
    <n v="1826"/>
    <n v="1443"/>
    <n v="1636"/>
    <n v="3268"/>
    <n v="2613"/>
    <x v="57"/>
    <x v="19"/>
    <x v="245"/>
    <x v="2"/>
    <n v="7"/>
    <x v="4"/>
    <x v="0"/>
  </r>
  <r>
    <s v="AX15284"/>
    <s v="ENX2039"/>
    <s v="A112"/>
    <s v="EMP1001"/>
    <s v="C1592"/>
    <d v="2021-05-05T00:00:00"/>
    <x v="96"/>
    <n v="1"/>
    <n v="818"/>
    <n v="450"/>
    <n v="409"/>
    <n v="817"/>
    <n v="1308"/>
    <x v="16"/>
    <x v="23"/>
    <x v="792"/>
    <x v="2"/>
    <n v="7"/>
    <x v="4"/>
    <x v="0"/>
  </r>
  <r>
    <s v="AX15286"/>
    <s v="ENX2066"/>
    <s v="A142"/>
    <s v="EMP1044"/>
    <s v="C1157"/>
    <d v="2021-05-05T00:00:00"/>
    <x v="13"/>
    <n v="2"/>
    <n v="2005"/>
    <n v="1223"/>
    <n v="872"/>
    <n v="1743"/>
    <n v="702"/>
    <x v="46"/>
    <x v="8"/>
    <x v="229"/>
    <x v="4"/>
    <n v="8"/>
    <x v="4"/>
    <x v="0"/>
  </r>
  <r>
    <s v="AX15287"/>
    <s v="ENX2041"/>
    <s v="A150"/>
    <s v="EMP1006"/>
    <s v="C1141"/>
    <d v="2021-05-05T00:00:00"/>
    <x v="7"/>
    <n v="3"/>
    <n v="356"/>
    <n v="292"/>
    <n v="1044"/>
    <n v="1899"/>
    <n v="34"/>
    <x v="16"/>
    <x v="20"/>
    <x v="575"/>
    <x v="1"/>
    <n v="8"/>
    <x v="4"/>
    <x v="0"/>
  </r>
  <r>
    <s v="AX15288"/>
    <s v="ENX2044"/>
    <s v="A131"/>
    <s v="EMP1005"/>
    <s v="C1315"/>
    <d v="2021-05-05T00:00:00"/>
    <x v="54"/>
    <n v="3"/>
    <n v="826"/>
    <n v="562"/>
    <n v="1067"/>
    <n v="1809"/>
    <n v="369"/>
    <x v="42"/>
    <x v="34"/>
    <x v="756"/>
    <x v="2"/>
    <n v="9"/>
    <x v="4"/>
    <x v="0"/>
  </r>
  <r>
    <s v="AX15289"/>
    <s v="ENX2014"/>
    <s v="A102"/>
    <s v="EMP1016"/>
    <s v="C1059"/>
    <d v="2021-05-06T00:00:00"/>
    <x v="67"/>
    <n v="1"/>
    <n v="368"/>
    <n v="269"/>
    <n v="774"/>
    <n v="1334"/>
    <n v="329"/>
    <x v="27"/>
    <x v="27"/>
    <x v="461"/>
    <x v="6"/>
    <n v="1"/>
    <x v="4"/>
    <x v="0"/>
  </r>
  <r>
    <s v="AX15290"/>
    <s v="ENX2061"/>
    <s v="A149"/>
    <s v="EMP1038"/>
    <s v="C1560"/>
    <d v="2021-05-06T00:00:00"/>
    <x v="72"/>
    <n v="1"/>
    <n v="1582"/>
    <n v="1234"/>
    <n v="408"/>
    <n v="504"/>
    <n v="1654"/>
    <x v="26"/>
    <x v="2"/>
    <x v="534"/>
    <x v="2"/>
    <n v="2"/>
    <x v="4"/>
    <x v="0"/>
  </r>
  <r>
    <s v="AX15294"/>
    <s v="ENX2096"/>
    <s v="A152"/>
    <s v="EMP1024"/>
    <s v="C1779"/>
    <d v="2021-05-06T00:00:00"/>
    <x v="36"/>
    <n v="2"/>
    <n v="356"/>
    <n v="292"/>
    <n v="455"/>
    <n v="799"/>
    <n v="476"/>
    <x v="41"/>
    <x v="19"/>
    <x v="119"/>
    <x v="3"/>
    <n v="2"/>
    <x v="4"/>
    <x v="0"/>
  </r>
  <r>
    <s v="AX15296"/>
    <s v="ENX2087"/>
    <s v="A136"/>
    <s v="EMP1027"/>
    <s v="C1563"/>
    <d v="2021-05-06T00:00:00"/>
    <x v="95"/>
    <n v="2"/>
    <n v="2005"/>
    <n v="1223"/>
    <n v="208"/>
    <n v="400"/>
    <n v="690"/>
    <x v="48"/>
    <x v="7"/>
    <x v="611"/>
    <x v="1"/>
    <n v="3"/>
    <x v="4"/>
    <x v="0"/>
  </r>
  <r>
    <s v="AX15302"/>
    <s v="ENX2038"/>
    <s v="A111"/>
    <s v="EMP1003"/>
    <s v="C1735"/>
    <d v="2021-05-06T00:00:00"/>
    <x v="84"/>
    <n v="3"/>
    <n v="1052"/>
    <n v="589"/>
    <n v="984"/>
    <n v="1367"/>
    <n v="280"/>
    <x v="39"/>
    <x v="31"/>
    <x v="364"/>
    <x v="3"/>
    <n v="4"/>
    <x v="4"/>
    <x v="0"/>
  </r>
  <r>
    <s v="AX15303"/>
    <s v="ENX2039"/>
    <s v="A124"/>
    <s v="EMP1028"/>
    <s v="C1392"/>
    <d v="2021-05-06T00:00:00"/>
    <x v="96"/>
    <n v="2"/>
    <n v="1972"/>
    <n v="1321"/>
    <n v="732"/>
    <n v="1077"/>
    <n v="329"/>
    <x v="54"/>
    <x v="6"/>
    <x v="42"/>
    <x v="6"/>
    <n v="8"/>
    <x v="4"/>
    <x v="0"/>
  </r>
  <r>
    <s v="AX15308"/>
    <s v="ENX2075"/>
    <s v="A105"/>
    <s v="EMP1025"/>
    <s v="C1676"/>
    <d v="2021-05-06T00:00:00"/>
    <x v="35"/>
    <n v="1"/>
    <n v="136"/>
    <n v="72"/>
    <n v="1263"/>
    <n v="1683"/>
    <n v="1662"/>
    <x v="18"/>
    <x v="22"/>
    <x v="430"/>
    <x v="3"/>
    <n v="9"/>
    <x v="4"/>
    <x v="0"/>
  </r>
  <r>
    <s v="AX15316"/>
    <s v="ENX2030"/>
    <s v="A172"/>
    <s v="EMP1019"/>
    <s v="C1726"/>
    <d v="2021-05-07T00:00:00"/>
    <x v="80"/>
    <n v="1"/>
    <n v="1848"/>
    <n v="1294"/>
    <n v="684"/>
    <n v="868"/>
    <n v="1035"/>
    <x v="30"/>
    <x v="39"/>
    <x v="705"/>
    <x v="3"/>
    <n v="1"/>
    <x v="4"/>
    <x v="0"/>
  </r>
  <r>
    <s v="AX15318"/>
    <s v="ENX2017"/>
    <s v="A143"/>
    <s v="EMP1009"/>
    <s v="C1783"/>
    <d v="2021-05-07T00:00:00"/>
    <x v="61"/>
    <n v="1"/>
    <n v="2410"/>
    <n v="1518"/>
    <n v="732"/>
    <n v="1077"/>
    <n v="196"/>
    <x v="30"/>
    <x v="2"/>
    <x v="87"/>
    <x v="4"/>
    <n v="1"/>
    <x v="4"/>
    <x v="0"/>
  </r>
  <r>
    <s v="AX15321"/>
    <s v="ENX2085"/>
    <s v="A146"/>
    <s v="EMP1014"/>
    <s v="C1006"/>
    <d v="2021-05-07T00:00:00"/>
    <x v="29"/>
    <n v="2"/>
    <n v="2495"/>
    <n v="1896"/>
    <n v="336"/>
    <n v="492"/>
    <n v="383"/>
    <x v="22"/>
    <x v="2"/>
    <x v="561"/>
    <x v="6"/>
    <n v="2"/>
    <x v="4"/>
    <x v="0"/>
  </r>
  <r>
    <s v="AX15324"/>
    <s v="ENX2084"/>
    <s v="A156"/>
    <s v="EMP1021"/>
    <s v="C1482"/>
    <d v="2021-05-07T00:00:00"/>
    <x v="10"/>
    <n v="3"/>
    <n v="871"/>
    <n v="540"/>
    <n v="1484"/>
    <n v="2283"/>
    <n v="554"/>
    <x v="4"/>
    <x v="12"/>
    <x v="645"/>
    <x v="0"/>
    <n v="2"/>
    <x v="4"/>
    <x v="0"/>
  </r>
  <r>
    <s v="AX15325"/>
    <s v="ENX2027"/>
    <s v="A162"/>
    <s v="EMP1001"/>
    <s v="C1101"/>
    <d v="2021-05-07T00:00:00"/>
    <x v="19"/>
    <n v="3"/>
    <n v="1052"/>
    <n v="589"/>
    <n v="1777"/>
    <n v="2141"/>
    <n v="483"/>
    <x v="55"/>
    <x v="43"/>
    <x v="312"/>
    <x v="3"/>
    <n v="4"/>
    <x v="4"/>
    <x v="0"/>
  </r>
  <r>
    <s v="AX15326"/>
    <s v="ENX2056"/>
    <s v="A168"/>
    <s v="EMP1002"/>
    <s v="C1168"/>
    <d v="2021-05-07T00:00:00"/>
    <x v="64"/>
    <n v="1"/>
    <n v="502"/>
    <n v="296"/>
    <n v="5220"/>
    <n v="7248"/>
    <n v="368"/>
    <x v="41"/>
    <x v="16"/>
    <x v="274"/>
    <x v="1"/>
    <n v="5"/>
    <x v="4"/>
    <x v="0"/>
  </r>
  <r>
    <s v="AX15327"/>
    <s v="ENX2009"/>
    <s v="A156"/>
    <s v="EMP1033"/>
    <s v="C1114"/>
    <d v="2021-05-07T00:00:00"/>
    <x v="75"/>
    <n v="4"/>
    <n v="1522"/>
    <n v="791"/>
    <n v="478"/>
    <n v="886"/>
    <n v="431"/>
    <x v="19"/>
    <x v="12"/>
    <x v="735"/>
    <x v="1"/>
    <n v="6"/>
    <x v="4"/>
    <x v="0"/>
  </r>
  <r>
    <s v="AX15328"/>
    <s v="ENX2078"/>
    <s v="A102"/>
    <s v="EMP1005"/>
    <s v="C1628"/>
    <d v="2021-05-07T00:00:00"/>
    <x v="66"/>
    <n v="3"/>
    <n v="1178"/>
    <n v="683"/>
    <n v="435"/>
    <n v="530"/>
    <n v="246"/>
    <x v="46"/>
    <x v="33"/>
    <x v="261"/>
    <x v="4"/>
    <n v="9"/>
    <x v="4"/>
    <x v="0"/>
  </r>
  <r>
    <s v="AX15330"/>
    <s v="ENX2074"/>
    <s v="A142"/>
    <s v="EMP1042"/>
    <s v="C1445"/>
    <d v="2021-05-07T00:00:00"/>
    <x v="41"/>
    <n v="3"/>
    <n v="545"/>
    <n v="425"/>
    <n v="1378"/>
    <n v="1887"/>
    <n v="1324"/>
    <x v="48"/>
    <x v="31"/>
    <x v="756"/>
    <x v="1"/>
    <n v="9"/>
    <x v="4"/>
    <x v="0"/>
  </r>
  <r>
    <s v="AX15335"/>
    <s v="ENX2003"/>
    <s v="A146"/>
    <s v="EMP1005"/>
    <s v="C1052"/>
    <d v="2021-05-08T00:00:00"/>
    <x v="22"/>
    <n v="1"/>
    <n v="127"/>
    <n v="79"/>
    <n v="1234"/>
    <n v="1582"/>
    <n v="660"/>
    <x v="20"/>
    <x v="18"/>
    <x v="370"/>
    <x v="2"/>
    <n v="1"/>
    <x v="4"/>
    <x v="0"/>
  </r>
  <r>
    <s v="AX15342"/>
    <s v="ENX2016"/>
    <s v="A154"/>
    <s v="EMP1030"/>
    <s v="C1489"/>
    <d v="2021-05-08T00:00:00"/>
    <x v="6"/>
    <n v="2"/>
    <n v="1862"/>
    <n v="1173"/>
    <n v="791"/>
    <n v="1522"/>
    <n v="507"/>
    <x v="19"/>
    <x v="4"/>
    <x v="38"/>
    <x v="3"/>
    <n v="1"/>
    <x v="4"/>
    <x v="0"/>
  </r>
  <r>
    <s v="AX15347"/>
    <s v="ENX2069"/>
    <s v="A114"/>
    <s v="EMP1024"/>
    <s v="C1644"/>
    <d v="2021-05-08T00:00:00"/>
    <x v="46"/>
    <n v="1"/>
    <n v="1798"/>
    <n v="971"/>
    <n v="3272"/>
    <n v="4088"/>
    <n v="892"/>
    <x v="9"/>
    <x v="18"/>
    <x v="37"/>
    <x v="4"/>
    <n v="2"/>
    <x v="4"/>
    <x v="0"/>
  </r>
  <r>
    <s v="AX15350"/>
    <s v="ENX2036"/>
    <s v="A167"/>
    <s v="EMP1016"/>
    <s v="C1745"/>
    <d v="2021-05-08T00:00:00"/>
    <x v="1"/>
    <n v="1"/>
    <n v="880"/>
    <n v="634"/>
    <n v="5044"/>
    <n v="6552"/>
    <n v="742"/>
    <x v="65"/>
    <x v="6"/>
    <x v="441"/>
    <x v="4"/>
    <n v="2"/>
    <x v="4"/>
    <x v="0"/>
  </r>
  <r>
    <s v="AX15352"/>
    <s v="ENX2015"/>
    <s v="A114"/>
    <s v="EMP1003"/>
    <s v="C1406"/>
    <d v="2021-05-08T00:00:00"/>
    <x v="17"/>
    <n v="1"/>
    <n v="2495"/>
    <n v="1896"/>
    <n v="562"/>
    <n v="826"/>
    <n v="554"/>
    <x v="31"/>
    <x v="29"/>
    <x v="347"/>
    <x v="5"/>
    <n v="3"/>
    <x v="4"/>
    <x v="0"/>
  </r>
  <r>
    <s v="AX15353"/>
    <s v="ENX2097"/>
    <s v="A118"/>
    <s v="EMP1016"/>
    <s v="C1250"/>
    <d v="2021-05-08T00:00:00"/>
    <x v="0"/>
    <n v="3"/>
    <n v="1467"/>
    <n v="807"/>
    <n v="1291"/>
    <n v="2391"/>
    <n v="982"/>
    <x v="36"/>
    <x v="3"/>
    <x v="611"/>
    <x v="1"/>
    <n v="4"/>
    <x v="4"/>
    <x v="0"/>
  </r>
  <r>
    <s v="AX15358"/>
    <s v="ENX2078"/>
    <s v="A165"/>
    <s v="EMP1041"/>
    <s v="C1322"/>
    <d v="2021-05-08T00:00:00"/>
    <x v="66"/>
    <n v="1"/>
    <n v="1809"/>
    <n v="1067"/>
    <n v="1046"/>
    <n v="1635"/>
    <n v="261"/>
    <x v="58"/>
    <x v="29"/>
    <x v="333"/>
    <x v="5"/>
    <n v="4"/>
    <x v="4"/>
    <x v="0"/>
  </r>
  <r>
    <s v="AX15360"/>
    <s v="ENX2080"/>
    <s v="A111"/>
    <s v="EMP1029"/>
    <s v="C1346"/>
    <d v="2021-05-08T00:00:00"/>
    <x v="37"/>
    <n v="3"/>
    <n v="1338"/>
    <n v="682"/>
    <n v="358"/>
    <n v="596"/>
    <n v="408"/>
    <x v="46"/>
    <x v="29"/>
    <x v="767"/>
    <x v="5"/>
    <n v="5"/>
    <x v="4"/>
    <x v="0"/>
  </r>
  <r>
    <s v="AX15361"/>
    <s v="ENX2090"/>
    <s v="A126"/>
    <s v="EMP1040"/>
    <s v="C1645"/>
    <d v="2021-05-08T00:00:00"/>
    <x v="55"/>
    <n v="1"/>
    <n v="1967"/>
    <n v="1397"/>
    <n v="3324"/>
    <n v="4053"/>
    <n v="476"/>
    <x v="62"/>
    <x v="22"/>
    <x v="294"/>
    <x v="5"/>
    <n v="6"/>
    <x v="4"/>
    <x v="0"/>
  </r>
  <r>
    <s v="AX15363"/>
    <s v="ENX2067"/>
    <s v="A173"/>
    <s v="EMP1002"/>
    <s v="C1762"/>
    <d v="2021-05-08T00:00:00"/>
    <x v="30"/>
    <n v="1"/>
    <n v="1635"/>
    <n v="1046"/>
    <n v="1296"/>
    <n v="1542"/>
    <n v="528"/>
    <x v="52"/>
    <x v="44"/>
    <x v="752"/>
    <x v="4"/>
    <n v="8"/>
    <x v="4"/>
    <x v="0"/>
  </r>
  <r>
    <s v="AX15367"/>
    <s v="ENX2046"/>
    <s v="A112"/>
    <s v="EMP1037"/>
    <s v="C1434"/>
    <d v="2021-05-08T00:00:00"/>
    <x v="38"/>
    <n v="1"/>
    <n v="1826"/>
    <n v="1443"/>
    <n v="2400"/>
    <n v="4364"/>
    <n v="329"/>
    <x v="27"/>
    <x v="1"/>
    <x v="782"/>
    <x v="3"/>
    <n v="8"/>
    <x v="4"/>
    <x v="0"/>
  </r>
  <r>
    <s v="AX15369"/>
    <s v="ENX2060"/>
    <s v="A145"/>
    <s v="EMP1007"/>
    <s v="C1528"/>
    <d v="2021-05-08T00:00:00"/>
    <x v="73"/>
    <n v="2"/>
    <n v="800"/>
    <n v="536"/>
    <n v="2373"/>
    <n v="4566"/>
    <n v="267"/>
    <x v="36"/>
    <x v="17"/>
    <x v="632"/>
    <x v="1"/>
    <n v="8"/>
    <x v="4"/>
    <x v="0"/>
  </r>
  <r>
    <s v="AX15373"/>
    <s v="ENX2078"/>
    <s v="A147"/>
    <s v="EMP1043"/>
    <s v="C1223"/>
    <d v="2021-05-08T00:00:00"/>
    <x v="66"/>
    <n v="1"/>
    <n v="880"/>
    <n v="634"/>
    <n v="421"/>
    <n v="561"/>
    <n v="496"/>
    <x v="17"/>
    <x v="7"/>
    <x v="476"/>
    <x v="1"/>
    <n v="9"/>
    <x v="4"/>
    <x v="0"/>
  </r>
  <r>
    <s v="AX15374"/>
    <s v="ENX2055"/>
    <s v="A112"/>
    <s v="EMP1039"/>
    <s v="C1773"/>
    <d v="2021-05-09T00:00:00"/>
    <x v="71"/>
    <n v="4"/>
    <n v="2391"/>
    <n v="1291"/>
    <n v="3576"/>
    <n v="4706"/>
    <n v="408"/>
    <x v="13"/>
    <x v="29"/>
    <x v="706"/>
    <x v="5"/>
    <n v="1"/>
    <x v="4"/>
    <x v="0"/>
  </r>
  <r>
    <s v="AX15377"/>
    <s v="ENX2100"/>
    <s v="A131"/>
    <s v="EMP1016"/>
    <s v="C1541"/>
    <d v="2021-05-09T00:00:00"/>
    <x v="28"/>
    <n v="1"/>
    <n v="203"/>
    <n v="154"/>
    <n v="536"/>
    <n v="800"/>
    <n v="396"/>
    <x v="26"/>
    <x v="39"/>
    <x v="311"/>
    <x v="4"/>
    <n v="1"/>
    <x v="4"/>
    <x v="0"/>
  </r>
  <r>
    <s v="AX15387"/>
    <s v="ENX2061"/>
    <s v="A144"/>
    <s v="EMP1016"/>
    <s v="C1309"/>
    <d v="2021-05-09T00:00:00"/>
    <x v="72"/>
    <n v="1"/>
    <n v="1022"/>
    <n v="818"/>
    <n v="1234"/>
    <n v="1582"/>
    <n v="656"/>
    <x v="26"/>
    <x v="4"/>
    <x v="678"/>
    <x v="0"/>
    <n v="2"/>
    <x v="4"/>
    <x v="0"/>
  </r>
  <r>
    <s v="AX15388"/>
    <s v="ENX2073"/>
    <s v="A103"/>
    <s v="EMP1016"/>
    <s v="C1102"/>
    <d v="2021-05-09T00:00:00"/>
    <x v="85"/>
    <n v="1"/>
    <n v="2005"/>
    <n v="1223"/>
    <n v="1535"/>
    <n v="2257"/>
    <n v="331"/>
    <x v="36"/>
    <x v="42"/>
    <x v="644"/>
    <x v="6"/>
    <n v="2"/>
    <x v="4"/>
    <x v="0"/>
  </r>
  <r>
    <s v="AX15392"/>
    <s v="ENX2047"/>
    <s v="A167"/>
    <s v="EMP1012"/>
    <s v="C1418"/>
    <d v="2021-05-09T00:00:00"/>
    <x v="82"/>
    <n v="1"/>
    <n v="1103"/>
    <n v="838"/>
    <n v="1942"/>
    <n v="3596"/>
    <n v="280"/>
    <x v="21"/>
    <x v="43"/>
    <x v="701"/>
    <x v="2"/>
    <n v="4"/>
    <x v="4"/>
    <x v="0"/>
  </r>
  <r>
    <s v="AX15393"/>
    <s v="ENX2055"/>
    <s v="A117"/>
    <s v="EMP1035"/>
    <s v="C1548"/>
    <d v="2021-05-09T00:00:00"/>
    <x v="71"/>
    <n v="1"/>
    <n v="596"/>
    <n v="358"/>
    <n v="5322"/>
    <n v="7392"/>
    <n v="345"/>
    <x v="58"/>
    <x v="15"/>
    <x v="175"/>
    <x v="4"/>
    <n v="4"/>
    <x v="4"/>
    <x v="0"/>
  </r>
  <r>
    <s v="AX15394"/>
    <s v="ENX2042"/>
    <s v="A170"/>
    <s v="EMP1022"/>
    <s v="C1324"/>
    <d v="2021-05-09T00:00:00"/>
    <x v="49"/>
    <n v="1"/>
    <n v="799"/>
    <n v="455"/>
    <n v="3873"/>
    <n v="7173"/>
    <n v="2946"/>
    <x v="48"/>
    <x v="37"/>
    <x v="507"/>
    <x v="4"/>
    <n v="5"/>
    <x v="4"/>
    <x v="0"/>
  </r>
  <r>
    <s v="AX15400"/>
    <s v="ENX2099"/>
    <s v="A152"/>
    <s v="EMP1012"/>
    <s v="C1421"/>
    <d v="2021-05-09T00:00:00"/>
    <x v="52"/>
    <n v="1"/>
    <n v="1725"/>
    <n v="1363"/>
    <n v="872"/>
    <n v="1743"/>
    <n v="782"/>
    <x v="66"/>
    <x v="21"/>
    <x v="268"/>
    <x v="3"/>
    <n v="5"/>
    <x v="4"/>
    <x v="0"/>
  </r>
  <r>
    <s v="AX15407"/>
    <s v="ENX2080"/>
    <s v="A105"/>
    <s v="EMP1015"/>
    <s v="C1216"/>
    <d v="2021-05-09T00:00:00"/>
    <x v="37"/>
    <n v="1"/>
    <n v="136"/>
    <n v="72"/>
    <n v="3903"/>
    <n v="4761"/>
    <n v="827"/>
    <x v="11"/>
    <x v="21"/>
    <x v="178"/>
    <x v="5"/>
    <n v="5"/>
    <x v="4"/>
    <x v="0"/>
  </r>
  <r>
    <s v="AX15408"/>
    <s v="ENX2018"/>
    <s v="A120"/>
    <s v="EMP1011"/>
    <s v="C1453"/>
    <d v="2021-05-09T00:00:00"/>
    <x v="8"/>
    <n v="1"/>
    <n v="603"/>
    <n v="416"/>
    <n v="216"/>
    <n v="408"/>
    <n v="1968"/>
    <x v="22"/>
    <x v="0"/>
    <x v="509"/>
    <x v="2"/>
    <n v="7"/>
    <x v="4"/>
    <x v="0"/>
  </r>
  <r>
    <s v="AX15410"/>
    <s v="ENX2002"/>
    <s v="A128"/>
    <s v="EMP1020"/>
    <s v="C1605"/>
    <d v="2021-05-09T00:00:00"/>
    <x v="100"/>
    <n v="1"/>
    <n v="127"/>
    <n v="79"/>
    <n v="971"/>
    <n v="1798"/>
    <n v="492"/>
    <x v="54"/>
    <x v="43"/>
    <x v="599"/>
    <x v="6"/>
    <n v="7"/>
    <x v="4"/>
    <x v="0"/>
  </r>
  <r>
    <s v="AX15413"/>
    <s v="ENX2094"/>
    <s v="A140"/>
    <s v="EMP1043"/>
    <s v="C1320"/>
    <d v="2021-05-09T00:00:00"/>
    <x v="90"/>
    <n v="1"/>
    <n v="1887"/>
    <n v="1378"/>
    <n v="1363"/>
    <n v="1725"/>
    <n v="261"/>
    <x v="45"/>
    <x v="31"/>
    <x v="83"/>
    <x v="0"/>
    <n v="9"/>
    <x v="4"/>
    <x v="0"/>
  </r>
  <r>
    <s v="AX15414"/>
    <s v="ENX2091"/>
    <s v="A162"/>
    <s v="EMP1037"/>
    <s v="C1548"/>
    <d v="2021-05-09T00:00:00"/>
    <x v="39"/>
    <n v="2"/>
    <n v="1812"/>
    <n v="1305"/>
    <n v="1894"/>
    <n v="2706"/>
    <n v="837"/>
    <x v="35"/>
    <x v="20"/>
    <x v="214"/>
    <x v="5"/>
    <n v="9"/>
    <x v="4"/>
    <x v="0"/>
  </r>
  <r>
    <s v="AX15418"/>
    <s v="ENX2094"/>
    <s v="A171"/>
    <s v="EMP1005"/>
    <s v="C1300"/>
    <d v="2021-05-09T00:00:00"/>
    <x v="90"/>
    <n v="2"/>
    <n v="1798"/>
    <n v="971"/>
    <n v="561"/>
    <n v="684"/>
    <n v="360"/>
    <x v="48"/>
    <x v="30"/>
    <x v="8"/>
    <x v="1"/>
    <n v="9"/>
    <x v="4"/>
    <x v="0"/>
  </r>
  <r>
    <s v="AX15419"/>
    <s v="ENX2020"/>
    <s v="A152"/>
    <s v="EMP1037"/>
    <s v="C1780"/>
    <d v="2021-05-09T00:00:00"/>
    <x v="18"/>
    <n v="2"/>
    <n v="2091"/>
    <n v="1485"/>
    <n v="1124"/>
    <n v="1652"/>
    <n v="383"/>
    <x v="13"/>
    <x v="21"/>
    <x v="486"/>
    <x v="4"/>
    <n v="9"/>
    <x v="4"/>
    <x v="0"/>
  </r>
  <r>
    <s v="AX15420"/>
    <s v="ENX2044"/>
    <s v="A138"/>
    <s v="EMP1028"/>
    <s v="C1254"/>
    <d v="2021-05-10T00:00:00"/>
    <x v="54"/>
    <n v="3"/>
    <n v="818"/>
    <n v="450"/>
    <n v="1820"/>
    <n v="3196"/>
    <n v="870"/>
    <x v="16"/>
    <x v="31"/>
    <x v="749"/>
    <x v="2"/>
    <n v="2"/>
    <x v="4"/>
    <x v="0"/>
  </r>
  <r>
    <s v="AX15421"/>
    <s v="ENX2025"/>
    <s v="A127"/>
    <s v="EMP1044"/>
    <s v="C1524"/>
    <d v="2021-05-10T00:00:00"/>
    <x v="21"/>
    <n v="2"/>
    <n v="771"/>
    <n v="648"/>
    <n v="584"/>
    <n v="913"/>
    <n v="2511"/>
    <x v="4"/>
    <x v="13"/>
    <x v="56"/>
    <x v="5"/>
    <n v="2"/>
    <x v="4"/>
    <x v="0"/>
  </r>
  <r>
    <s v="AX15424"/>
    <s v="ENX2032"/>
    <s v="A114"/>
    <s v="EMP1006"/>
    <s v="C1219"/>
    <d v="2021-05-10T00:00:00"/>
    <x v="47"/>
    <n v="1"/>
    <n v="368"/>
    <n v="294"/>
    <n v="183"/>
    <n v="285"/>
    <n v="496"/>
    <x v="42"/>
    <x v="13"/>
    <x v="345"/>
    <x v="5"/>
    <n v="4"/>
    <x v="4"/>
    <x v="0"/>
  </r>
  <r>
    <s v="AX15427"/>
    <s v="ENX2054"/>
    <s v="A147"/>
    <s v="EMP1037"/>
    <s v="C1441"/>
    <d v="2021-05-10T00:00:00"/>
    <x v="12"/>
    <n v="1"/>
    <n v="127"/>
    <n v="79"/>
    <n v="1742"/>
    <n v="3416"/>
    <n v="204"/>
    <x v="32"/>
    <x v="16"/>
    <x v="179"/>
    <x v="0"/>
    <n v="5"/>
    <x v="4"/>
    <x v="0"/>
  </r>
  <r>
    <s v="AX15428"/>
    <s v="ENX2015"/>
    <s v="A157"/>
    <s v="EMP1034"/>
    <s v="C1638"/>
    <d v="2021-05-10T00:00:00"/>
    <x v="17"/>
    <n v="1"/>
    <n v="603"/>
    <n v="416"/>
    <n v="1108"/>
    <n v="1351"/>
    <n v="530"/>
    <x v="21"/>
    <x v="28"/>
    <x v="344"/>
    <x v="6"/>
    <n v="5"/>
    <x v="4"/>
    <x v="0"/>
  </r>
  <r>
    <s v="AX15433"/>
    <s v="ENX2080"/>
    <s v="A103"/>
    <s v="EMP1032"/>
    <s v="C1540"/>
    <d v="2021-05-10T00:00:00"/>
    <x v="37"/>
    <n v="2"/>
    <n v="1587"/>
    <n v="1301"/>
    <n v="513"/>
    <n v="651"/>
    <n v="246"/>
    <x v="72"/>
    <x v="8"/>
    <x v="412"/>
    <x v="3"/>
    <n v="5"/>
    <x v="4"/>
    <x v="0"/>
  </r>
  <r>
    <s v="AX15442"/>
    <s v="ENX2003"/>
    <s v="A153"/>
    <s v="EMP1005"/>
    <s v="C1731"/>
    <d v="2021-05-10T00:00:00"/>
    <x v="22"/>
    <n v="1"/>
    <n v="1725"/>
    <n v="1363"/>
    <n v="832"/>
    <n v="1206"/>
    <n v="1053"/>
    <x v="50"/>
    <x v="33"/>
    <x v="794"/>
    <x v="2"/>
    <n v="5"/>
    <x v="4"/>
    <x v="0"/>
  </r>
  <r>
    <s v="AX15445"/>
    <s v="ENX2017"/>
    <s v="A154"/>
    <s v="EMP1002"/>
    <s v="C1684"/>
    <d v="2021-05-10T00:00:00"/>
    <x v="61"/>
    <n v="3"/>
    <n v="913"/>
    <n v="584"/>
    <n v="79"/>
    <n v="127"/>
    <n v="1212"/>
    <x v="72"/>
    <x v="15"/>
    <x v="208"/>
    <x v="6"/>
    <n v="6"/>
    <x v="4"/>
    <x v="0"/>
  </r>
  <r>
    <s v="AX15449"/>
    <s v="ENX2091"/>
    <s v="A132"/>
    <s v="EMP1018"/>
    <s v="C1105"/>
    <d v="2021-05-10T00:00:00"/>
    <x v="39"/>
    <n v="1"/>
    <n v="400"/>
    <n v="208"/>
    <n v="2440"/>
    <n v="3342"/>
    <n v="1100"/>
    <x v="38"/>
    <x v="35"/>
    <x v="148"/>
    <x v="4"/>
    <n v="7"/>
    <x v="4"/>
    <x v="0"/>
  </r>
  <r>
    <s v="AX15455"/>
    <s v="ENX2092"/>
    <s v="A144"/>
    <s v="EMP1034"/>
    <s v="C1340"/>
    <d v="2021-05-10T00:00:00"/>
    <x v="87"/>
    <n v="3"/>
    <n v="1467"/>
    <n v="807"/>
    <n v="269"/>
    <n v="368"/>
    <n v="408"/>
    <x v="61"/>
    <x v="41"/>
    <x v="697"/>
    <x v="2"/>
    <n v="7"/>
    <x v="4"/>
    <x v="0"/>
  </r>
  <r>
    <s v="AX15458"/>
    <s v="ENX2063"/>
    <s v="A126"/>
    <s v="EMP1028"/>
    <s v="C1513"/>
    <d v="2021-05-10T00:00:00"/>
    <x v="83"/>
    <n v="2"/>
    <n v="378"/>
    <n v="291"/>
    <n v="455"/>
    <n v="799"/>
    <n v="855"/>
    <x v="22"/>
    <x v="15"/>
    <x v="303"/>
    <x v="4"/>
    <n v="9"/>
    <x v="4"/>
    <x v="0"/>
  </r>
  <r>
    <s v="AX15460"/>
    <s v="ENX2028"/>
    <s v="A167"/>
    <s v="EMP1033"/>
    <s v="C1010"/>
    <d v="2021-05-11T00:00:00"/>
    <x v="5"/>
    <n v="1"/>
    <n v="2396"/>
    <n v="1965"/>
    <n v="1924"/>
    <n v="2828"/>
    <n v="383"/>
    <x v="25"/>
    <x v="33"/>
    <x v="699"/>
    <x v="3"/>
    <n v="2"/>
    <x v="4"/>
    <x v="0"/>
  </r>
  <r>
    <s v="AX15466"/>
    <s v="ENX2004"/>
    <s v="A118"/>
    <s v="EMP1014"/>
    <s v="C1634"/>
    <d v="2021-05-11T00:00:00"/>
    <x v="23"/>
    <n v="1"/>
    <n v="1587"/>
    <n v="1301"/>
    <n v="79"/>
    <n v="127"/>
    <n v="837"/>
    <x v="56"/>
    <x v="19"/>
    <x v="631"/>
    <x v="3"/>
    <n v="2"/>
    <x v="4"/>
    <x v="0"/>
  </r>
  <r>
    <s v="AX15469"/>
    <s v="ENX2050"/>
    <s v="A164"/>
    <s v="EMP1044"/>
    <s v="C1302"/>
    <d v="2021-05-11T00:00:00"/>
    <x v="44"/>
    <n v="1"/>
    <n v="315"/>
    <n v="208"/>
    <n v="1995"/>
    <n v="3834"/>
    <n v="44"/>
    <x v="13"/>
    <x v="11"/>
    <x v="782"/>
    <x v="4"/>
    <n v="2"/>
    <x v="4"/>
    <x v="0"/>
  </r>
  <r>
    <s v="AX15470"/>
    <s v="ENX2011"/>
    <s v="A172"/>
    <s v="EMP1011"/>
    <s v="C1800"/>
    <d v="2021-05-11T00:00:00"/>
    <x v="81"/>
    <n v="2"/>
    <n v="217"/>
    <n v="171"/>
    <n v="1054"/>
    <n v="1405"/>
    <n v="265"/>
    <x v="29"/>
    <x v="26"/>
    <x v="220"/>
    <x v="2"/>
    <n v="3"/>
    <x v="4"/>
    <x v="0"/>
  </r>
  <r>
    <s v="AX15471"/>
    <s v="ENX2073"/>
    <s v="A148"/>
    <s v="EMP1033"/>
    <s v="C1675"/>
    <d v="2021-05-11T00:00:00"/>
    <x v="85"/>
    <n v="1"/>
    <n v="1671"/>
    <n v="1220"/>
    <n v="389"/>
    <n v="637"/>
    <n v="128"/>
    <x v="31"/>
    <x v="4"/>
    <x v="730"/>
    <x v="2"/>
    <n v="3"/>
    <x v="4"/>
    <x v="0"/>
  </r>
  <r>
    <s v="AX15475"/>
    <s v="ENX2031"/>
    <s v="A169"/>
    <s v="EMP1038"/>
    <s v="C1073"/>
    <d v="2021-05-11T00:00:00"/>
    <x v="88"/>
    <n v="1"/>
    <n v="1635"/>
    <n v="1046"/>
    <n v="270"/>
    <n v="336"/>
    <n v="66"/>
    <x v="28"/>
    <x v="17"/>
    <x v="776"/>
    <x v="4"/>
    <n v="4"/>
    <x v="4"/>
    <x v="0"/>
  </r>
  <r>
    <s v="AX15478"/>
    <s v="ENX2055"/>
    <s v="A125"/>
    <s v="EMP1001"/>
    <s v="C1415"/>
    <d v="2021-05-11T00:00:00"/>
    <x v="71"/>
    <n v="1"/>
    <n v="2005"/>
    <n v="1223"/>
    <n v="291"/>
    <n v="378"/>
    <n v="161"/>
    <x v="22"/>
    <x v="25"/>
    <x v="415"/>
    <x v="2"/>
    <n v="4"/>
    <x v="4"/>
    <x v="0"/>
  </r>
  <r>
    <s v="AX15479"/>
    <s v="ENX2005"/>
    <s v="A105"/>
    <s v="EMP1028"/>
    <s v="C1615"/>
    <d v="2021-05-11T00:00:00"/>
    <x v="79"/>
    <n v="1"/>
    <n v="1522"/>
    <n v="791"/>
    <n v="956"/>
    <n v="1772"/>
    <n v="731"/>
    <x v="30"/>
    <x v="44"/>
    <x v="418"/>
    <x v="6"/>
    <n v="5"/>
    <x v="4"/>
    <x v="0"/>
  </r>
  <r>
    <s v="AX15480"/>
    <s v="ENX2054"/>
    <s v="A136"/>
    <s v="EMP1019"/>
    <s v="C1009"/>
    <d v="2021-05-11T00:00:00"/>
    <x v="12"/>
    <n v="1"/>
    <n v="771"/>
    <n v="648"/>
    <n v="72"/>
    <n v="136"/>
    <n v="795"/>
    <x v="34"/>
    <x v="40"/>
    <x v="338"/>
    <x v="4"/>
    <n v="5"/>
    <x v="4"/>
    <x v="0"/>
  </r>
  <r>
    <s v="AX15482"/>
    <s v="ENX2000"/>
    <s v="A129"/>
    <s v="EMP1036"/>
    <s v="C1487"/>
    <d v="2021-05-11T00:00:00"/>
    <x v="98"/>
    <n v="4"/>
    <n v="1899"/>
    <n v="1044"/>
    <n v="584"/>
    <n v="913"/>
    <n v="74"/>
    <x v="59"/>
    <x v="1"/>
    <x v="119"/>
    <x v="4"/>
    <n v="6"/>
    <x v="4"/>
    <x v="0"/>
  </r>
  <r>
    <s v="AX15485"/>
    <s v="ENX2070"/>
    <s v="A146"/>
    <s v="EMP1042"/>
    <s v="C1608"/>
    <d v="2021-05-11T00:00:00"/>
    <x v="40"/>
    <n v="4"/>
    <n v="1526"/>
    <n v="1251"/>
    <n v="1067"/>
    <n v="1809"/>
    <n v="816"/>
    <x v="41"/>
    <x v="43"/>
    <x v="446"/>
    <x v="5"/>
    <n v="7"/>
    <x v="4"/>
    <x v="0"/>
  </r>
  <r>
    <s v="AX15487"/>
    <s v="ENX2049"/>
    <s v="A128"/>
    <s v="EMP1017"/>
    <s v="C1178"/>
    <d v="2021-05-11T00:00:00"/>
    <x v="58"/>
    <n v="1"/>
    <n v="1351"/>
    <n v="1108"/>
    <n v="1305"/>
    <n v="1590"/>
    <n v="731"/>
    <x v="24"/>
    <x v="14"/>
    <x v="23"/>
    <x v="5"/>
    <n v="8"/>
    <x v="4"/>
    <x v="0"/>
  </r>
  <r>
    <s v="AX15491"/>
    <s v="ENX2051"/>
    <s v="A106"/>
    <s v="EMP1028"/>
    <s v="C1582"/>
    <d v="2021-05-11T00:00:00"/>
    <x v="14"/>
    <n v="1"/>
    <n v="1639"/>
    <n v="1295"/>
    <n v="1504"/>
    <n v="1832"/>
    <n v="451"/>
    <x v="29"/>
    <x v="25"/>
    <x v="363"/>
    <x v="0"/>
    <n v="9"/>
    <x v="4"/>
    <x v="0"/>
  </r>
  <r>
    <s v="AX15493"/>
    <s v="ENX2094"/>
    <s v="A120"/>
    <s v="EMP1000"/>
    <s v="C1637"/>
    <d v="2021-05-11T00:00:00"/>
    <x v="90"/>
    <n v="3"/>
    <n v="2241"/>
    <n v="1367"/>
    <n v="665"/>
    <n v="1278"/>
    <n v="1104"/>
    <x v="45"/>
    <x v="23"/>
    <x v="526"/>
    <x v="2"/>
    <n v="9"/>
    <x v="4"/>
    <x v="0"/>
  </r>
  <r>
    <s v="AX15494"/>
    <s v="ENX2046"/>
    <s v="A125"/>
    <s v="EMP1016"/>
    <s v="C1128"/>
    <d v="2021-05-12T00:00:00"/>
    <x v="38"/>
    <n v="1"/>
    <n v="1494"/>
    <n v="971"/>
    <n v="3884"/>
    <n v="7192"/>
    <n v="90"/>
    <x v="39"/>
    <x v="35"/>
    <x v="558"/>
    <x v="5"/>
    <n v="3"/>
    <x v="4"/>
    <x v="0"/>
  </r>
  <r>
    <s v="AX15498"/>
    <s v="ENX2012"/>
    <s v="A114"/>
    <s v="EMP1042"/>
    <s v="C1354"/>
    <d v="2021-05-12T00:00:00"/>
    <x v="16"/>
    <n v="4"/>
    <n v="1278"/>
    <n v="665"/>
    <n v="534"/>
    <n v="847"/>
    <n v="344"/>
    <x v="31"/>
    <x v="1"/>
    <x v="37"/>
    <x v="6"/>
    <n v="3"/>
    <x v="4"/>
    <x v="0"/>
  </r>
  <r>
    <s v="AX15500"/>
    <s v="ENX2030"/>
    <s v="A115"/>
    <s v="EMP1000"/>
    <s v="C1775"/>
    <d v="2021-05-12T00:00:00"/>
    <x v="80"/>
    <n v="1"/>
    <n v="112"/>
    <n v="90"/>
    <n v="1128"/>
    <n v="1374"/>
    <n v="507"/>
    <x v="71"/>
    <x v="5"/>
    <x v="504"/>
    <x v="6"/>
    <n v="3"/>
    <x v="4"/>
    <x v="0"/>
  </r>
  <r>
    <s v="AX15502"/>
    <s v="ENX2037"/>
    <s v="A150"/>
    <s v="EMP1033"/>
    <s v="C1299"/>
    <d v="2021-05-12T00:00:00"/>
    <x v="50"/>
    <n v="2"/>
    <n v="1887"/>
    <n v="1378"/>
    <n v="7108"/>
    <n v="8564"/>
    <n v="1569"/>
    <x v="55"/>
    <x v="40"/>
    <x v="182"/>
    <x v="0"/>
    <n v="4"/>
    <x v="4"/>
    <x v="0"/>
  </r>
  <r>
    <s v="AX15503"/>
    <s v="ENX2073"/>
    <s v="A141"/>
    <s v="EMP1032"/>
    <s v="C1783"/>
    <d v="2021-05-12T00:00:00"/>
    <x v="85"/>
    <n v="2"/>
    <n v="1587"/>
    <n v="1301"/>
    <n v="1305"/>
    <n v="1812"/>
    <n v="87"/>
    <x v="55"/>
    <x v="24"/>
    <x v="30"/>
    <x v="5"/>
    <n v="6"/>
    <x v="4"/>
    <x v="0"/>
  </r>
  <r>
    <s v="AX15504"/>
    <s v="ENX2058"/>
    <s v="A160"/>
    <s v="EMP1035"/>
    <s v="C1148"/>
    <d v="2021-05-12T00:00:00"/>
    <x v="53"/>
    <n v="4"/>
    <n v="1380"/>
    <n v="1090"/>
    <n v="2613"/>
    <n v="5124"/>
    <n v="1341"/>
    <x v="6"/>
    <x v="35"/>
    <x v="142"/>
    <x v="1"/>
    <n v="6"/>
    <x v="4"/>
    <x v="0"/>
  </r>
  <r>
    <s v="AX15505"/>
    <s v="ENX2091"/>
    <s v="A104"/>
    <s v="EMP1039"/>
    <s v="C1744"/>
    <d v="2021-05-12T00:00:00"/>
    <x v="39"/>
    <n v="3"/>
    <n v="530"/>
    <n v="435"/>
    <n v="1074"/>
    <n v="1788"/>
    <n v="1456"/>
    <x v="52"/>
    <x v="5"/>
    <x v="578"/>
    <x v="0"/>
    <n v="6"/>
    <x v="4"/>
    <x v="0"/>
  </r>
  <r>
    <s v="AX15521"/>
    <s v="ENX2029"/>
    <s v="A164"/>
    <s v="EMP1005"/>
    <s v="C1189"/>
    <d v="2021-05-12T00:00:00"/>
    <x v="3"/>
    <n v="1"/>
    <n v="95"/>
    <n v="61"/>
    <n v="589"/>
    <n v="1052"/>
    <n v="1456"/>
    <x v="46"/>
    <x v="25"/>
    <x v="225"/>
    <x v="4"/>
    <n v="7"/>
    <x v="4"/>
    <x v="0"/>
  </r>
  <r>
    <s v="AX15523"/>
    <s v="ENX2092"/>
    <s v="A115"/>
    <s v="EMP1015"/>
    <s v="C1219"/>
    <d v="2021-05-12T00:00:00"/>
    <x v="87"/>
    <n v="3"/>
    <n v="1743"/>
    <n v="872"/>
    <n v="425"/>
    <n v="545"/>
    <n v="871"/>
    <x v="10"/>
    <x v="44"/>
    <x v="254"/>
    <x v="4"/>
    <n v="7"/>
    <x v="4"/>
    <x v="0"/>
  </r>
  <r>
    <s v="AX15535"/>
    <s v="ENX2098"/>
    <s v="A128"/>
    <s v="EMP1033"/>
    <s v="C1777"/>
    <d v="2021-05-12T00:00:00"/>
    <x v="69"/>
    <n v="1"/>
    <n v="1522"/>
    <n v="791"/>
    <n v="395"/>
    <n v="556"/>
    <n v="344"/>
    <x v="28"/>
    <x v="38"/>
    <x v="402"/>
    <x v="4"/>
    <n v="7"/>
    <x v="4"/>
    <x v="0"/>
  </r>
  <r>
    <s v="AX15544"/>
    <s v="ENX2071"/>
    <s v="A145"/>
    <s v="EMP1011"/>
    <s v="C1402"/>
    <d v="2021-05-12T00:00:00"/>
    <x v="92"/>
    <n v="1"/>
    <n v="181"/>
    <n v="130"/>
    <n v="3783"/>
    <n v="4914"/>
    <n v="329"/>
    <x v="0"/>
    <x v="12"/>
    <x v="614"/>
    <x v="3"/>
    <n v="8"/>
    <x v="4"/>
    <x v="0"/>
  </r>
  <r>
    <s v="AX15549"/>
    <s v="ENX2077"/>
    <s v="A162"/>
    <s v="EMP1034"/>
    <s v="C1581"/>
    <d v="2021-05-12T00:00:00"/>
    <x v="51"/>
    <n v="2"/>
    <n v="1862"/>
    <n v="1173"/>
    <n v="158"/>
    <n v="254"/>
    <n v="452"/>
    <x v="45"/>
    <x v="35"/>
    <x v="673"/>
    <x v="2"/>
    <n v="8"/>
    <x v="4"/>
    <x v="0"/>
  </r>
  <r>
    <s v="AX15552"/>
    <s v="ENX2018"/>
    <s v="A106"/>
    <s v="EMP1009"/>
    <s v="C1028"/>
    <d v="2021-05-12T00:00:00"/>
    <x v="8"/>
    <n v="1"/>
    <n v="356"/>
    <n v="292"/>
    <n v="478"/>
    <n v="886"/>
    <n v="599"/>
    <x v="4"/>
    <x v="38"/>
    <x v="744"/>
    <x v="2"/>
    <n v="8"/>
    <x v="4"/>
    <x v="0"/>
  </r>
  <r>
    <s v="AX15553"/>
    <s v="ENX2055"/>
    <s v="A109"/>
    <s v="EMP1030"/>
    <s v="C1198"/>
    <d v="2021-05-12T00:00:00"/>
    <x v="71"/>
    <n v="1"/>
    <n v="1798"/>
    <n v="971"/>
    <n v="3848"/>
    <n v="5656"/>
    <n v="729"/>
    <x v="58"/>
    <x v="30"/>
    <x v="360"/>
    <x v="1"/>
    <n v="8"/>
    <x v="4"/>
    <x v="0"/>
  </r>
  <r>
    <s v="AX15555"/>
    <s v="ENX2081"/>
    <s v="A102"/>
    <s v="EMP1004"/>
    <s v="C1573"/>
    <d v="2021-05-12T00:00:00"/>
    <x v="62"/>
    <n v="2"/>
    <n v="1889"/>
    <n v="945"/>
    <n v="2582"/>
    <n v="4782"/>
    <n v="1218"/>
    <x v="43"/>
    <x v="2"/>
    <x v="771"/>
    <x v="4"/>
    <n v="9"/>
    <x v="4"/>
    <x v="0"/>
  </r>
  <r>
    <s v="AX15558"/>
    <s v="ENX2062"/>
    <s v="A134"/>
    <s v="EMP1005"/>
    <s v="C1126"/>
    <d v="2021-05-12T00:00:00"/>
    <x v="91"/>
    <n v="1"/>
    <n v="818"/>
    <n v="450"/>
    <n v="4880"/>
    <n v="6684"/>
    <n v="286"/>
    <x v="38"/>
    <x v="23"/>
    <x v="747"/>
    <x v="5"/>
    <n v="9"/>
    <x v="4"/>
    <x v="0"/>
  </r>
  <r>
    <s v="AX15559"/>
    <s v="ENX2042"/>
    <s v="A165"/>
    <s v="EMP1021"/>
    <s v="C1332"/>
    <d v="2021-05-12T00:00:00"/>
    <x v="49"/>
    <n v="1"/>
    <n v="545"/>
    <n v="425"/>
    <n v="513"/>
    <n v="651"/>
    <n v="1521"/>
    <x v="62"/>
    <x v="15"/>
    <x v="630"/>
    <x v="6"/>
    <n v="9"/>
    <x v="4"/>
    <x v="0"/>
  </r>
  <r>
    <s v="AX15564"/>
    <s v="ENX2053"/>
    <s v="A159"/>
    <s v="EMP1022"/>
    <s v="C1392"/>
    <d v="2021-05-13T00:00:00"/>
    <x v="33"/>
    <n v="3"/>
    <n v="1671"/>
    <n v="1220"/>
    <n v="1291"/>
    <n v="2391"/>
    <n v="731"/>
    <x v="53"/>
    <x v="1"/>
    <x v="166"/>
    <x v="1"/>
    <n v="1"/>
    <x v="4"/>
    <x v="0"/>
  </r>
  <r>
    <s v="AX15566"/>
    <s v="ENX2018"/>
    <s v="A121"/>
    <s v="EMP1025"/>
    <s v="C1454"/>
    <d v="2021-05-13T00:00:00"/>
    <x v="8"/>
    <n v="2"/>
    <n v="1103"/>
    <n v="838"/>
    <n v="22"/>
    <n v="35"/>
    <n v="722"/>
    <x v="55"/>
    <x v="35"/>
    <x v="603"/>
    <x v="3"/>
    <n v="1"/>
    <x v="4"/>
    <x v="0"/>
  </r>
  <r>
    <s v="AX15571"/>
    <s v="ENX2030"/>
    <s v="A109"/>
    <s v="EMP1033"/>
    <s v="C1341"/>
    <d v="2021-05-13T00:00:00"/>
    <x v="80"/>
    <n v="2"/>
    <n v="1899"/>
    <n v="1044"/>
    <n v="562"/>
    <n v="826"/>
    <n v="102"/>
    <x v="71"/>
    <x v="41"/>
    <x v="206"/>
    <x v="1"/>
    <n v="1"/>
    <x v="4"/>
    <x v="0"/>
  </r>
  <r>
    <s v="AX15572"/>
    <s v="ENX2098"/>
    <s v="A156"/>
    <s v="EMP1036"/>
    <s v="C1600"/>
    <d v="2021-05-13T00:00:00"/>
    <x v="69"/>
    <n v="4"/>
    <n v="2182"/>
    <n v="1200"/>
    <n v="1178"/>
    <n v="2104"/>
    <n v="383"/>
    <x v="60"/>
    <x v="34"/>
    <x v="486"/>
    <x v="1"/>
    <n v="1"/>
    <x v="4"/>
    <x v="0"/>
  </r>
  <r>
    <s v="AX15573"/>
    <s v="ENX2068"/>
    <s v="A107"/>
    <s v="EMP1016"/>
    <s v="C1296"/>
    <d v="2021-05-13T00:00:00"/>
    <x v="20"/>
    <n v="1"/>
    <n v="1351"/>
    <n v="1108"/>
    <n v="180"/>
    <n v="224"/>
    <n v="1527"/>
    <x v="54"/>
    <x v="23"/>
    <x v="538"/>
    <x v="6"/>
    <n v="1"/>
    <x v="4"/>
    <x v="0"/>
  </r>
  <r>
    <s v="AX15574"/>
    <s v="ENX2035"/>
    <s v="A169"/>
    <s v="EMP1042"/>
    <s v="C1643"/>
    <d v="2021-05-13T00:00:00"/>
    <x v="26"/>
    <n v="1"/>
    <n v="530"/>
    <n v="435"/>
    <n v="3144"/>
    <n v="3788"/>
    <n v="34"/>
    <x v="45"/>
    <x v="16"/>
    <x v="535"/>
    <x v="6"/>
    <n v="2"/>
    <x v="4"/>
    <x v="0"/>
  </r>
  <r>
    <s v="AX15576"/>
    <s v="ENX2052"/>
    <s v="A160"/>
    <s v="EMP1028"/>
    <s v="C1111"/>
    <d v="2021-05-13T00:00:00"/>
    <x v="45"/>
    <n v="1"/>
    <n v="1635"/>
    <n v="1046"/>
    <n v="1777"/>
    <n v="2141"/>
    <n v="492"/>
    <x v="43"/>
    <x v="36"/>
    <x v="383"/>
    <x v="2"/>
    <n v="3"/>
    <x v="4"/>
    <x v="0"/>
  </r>
  <r>
    <s v="AX15577"/>
    <s v="ENX2066"/>
    <s v="A116"/>
    <s v="EMP1012"/>
    <s v="C1386"/>
    <d v="2021-05-13T00:00:00"/>
    <x v="13"/>
    <n v="1"/>
    <n v="1351"/>
    <n v="1108"/>
    <n v="790"/>
    <n v="1112"/>
    <n v="612"/>
    <x v="53"/>
    <x v="31"/>
    <x v="760"/>
    <x v="4"/>
    <n v="3"/>
    <x v="4"/>
    <x v="0"/>
  </r>
  <r>
    <s v="AX15578"/>
    <s v="ENX2083"/>
    <s v="A136"/>
    <s v="EMP1017"/>
    <s v="C1290"/>
    <d v="2021-05-13T00:00:00"/>
    <x v="59"/>
    <n v="2"/>
    <n v="1178"/>
    <n v="683"/>
    <n v="648"/>
    <n v="771"/>
    <n v="1818"/>
    <x v="0"/>
    <x v="5"/>
    <x v="48"/>
    <x v="3"/>
    <n v="4"/>
    <x v="4"/>
    <x v="0"/>
  </r>
  <r>
    <s v="AX15580"/>
    <s v="ENX2092"/>
    <s v="A106"/>
    <s v="EMP1017"/>
    <s v="C1254"/>
    <d v="2021-05-13T00:00:00"/>
    <x v="87"/>
    <n v="1"/>
    <n v="880"/>
    <n v="634"/>
    <n v="5364"/>
    <n v="7059"/>
    <n v="570"/>
    <x v="8"/>
    <x v="1"/>
    <x v="540"/>
    <x v="3"/>
    <n v="4"/>
    <x v="4"/>
    <x v="0"/>
  </r>
  <r>
    <s v="AX15582"/>
    <s v="ENX2041"/>
    <s v="A149"/>
    <s v="EMP1011"/>
    <s v="C1344"/>
    <d v="2021-05-13T00:00:00"/>
    <x v="7"/>
    <n v="3"/>
    <n v="2353"/>
    <n v="1788"/>
    <n v="5220"/>
    <n v="7248"/>
    <n v="329"/>
    <x v="30"/>
    <x v="19"/>
    <x v="34"/>
    <x v="6"/>
    <n v="5"/>
    <x v="4"/>
    <x v="0"/>
  </r>
  <r>
    <s v="AX15584"/>
    <s v="ENX2091"/>
    <s v="A161"/>
    <s v="EMP1001"/>
    <s v="C1125"/>
    <d v="2021-05-13T00:00:00"/>
    <x v="39"/>
    <n v="1"/>
    <n v="913"/>
    <n v="584"/>
    <n v="513"/>
    <n v="651"/>
    <n v="782"/>
    <x v="44"/>
    <x v="10"/>
    <x v="531"/>
    <x v="4"/>
    <n v="6"/>
    <x v="4"/>
    <x v="0"/>
  </r>
  <r>
    <s v="AX15587"/>
    <s v="ENX2086"/>
    <s v="A121"/>
    <s v="EMP1016"/>
    <s v="C1732"/>
    <d v="2021-05-13T00:00:00"/>
    <x v="94"/>
    <n v="2"/>
    <n v="1708"/>
    <n v="871"/>
    <n v="291"/>
    <n v="378"/>
    <n v="892"/>
    <x v="15"/>
    <x v="16"/>
    <x v="486"/>
    <x v="3"/>
    <n v="7"/>
    <x v="4"/>
    <x v="0"/>
  </r>
  <r>
    <s v="AX15588"/>
    <s v="ENX2026"/>
    <s v="A110"/>
    <s v="EMP1003"/>
    <s v="C1136"/>
    <d v="2021-05-13T00:00:00"/>
    <x v="74"/>
    <n v="2"/>
    <n v="1582"/>
    <n v="1234"/>
    <n v="416"/>
    <n v="800"/>
    <n v="362"/>
    <x v="6"/>
    <x v="1"/>
    <x v="457"/>
    <x v="4"/>
    <n v="8"/>
    <x v="4"/>
    <x v="0"/>
  </r>
  <r>
    <s v="AX15601"/>
    <s v="ENX2078"/>
    <s v="A112"/>
    <s v="EMP1015"/>
    <s v="C1231"/>
    <d v="2021-05-13T00:00:00"/>
    <x v="66"/>
    <n v="2"/>
    <n v="1022"/>
    <n v="818"/>
    <n v="1912"/>
    <n v="3544"/>
    <n v="368"/>
    <x v="26"/>
    <x v="3"/>
    <x v="280"/>
    <x v="4"/>
    <n v="9"/>
    <x v="4"/>
    <x v="0"/>
  </r>
  <r>
    <s v="AX15610"/>
    <s v="ENX2021"/>
    <s v="A103"/>
    <s v="EMP1020"/>
    <s v="C1106"/>
    <d v="2021-05-13T00:00:00"/>
    <x v="77"/>
    <n v="1"/>
    <n v="1103"/>
    <n v="838"/>
    <n v="1512"/>
    <n v="2853"/>
    <n v="3420"/>
    <x v="16"/>
    <x v="12"/>
    <x v="598"/>
    <x v="0"/>
    <n v="9"/>
    <x v="4"/>
    <x v="0"/>
  </r>
  <r>
    <s v="AX15611"/>
    <s v="ENX2062"/>
    <s v="A146"/>
    <s v="EMP1030"/>
    <s v="C1028"/>
    <d v="2021-05-14T00:00:00"/>
    <x v="91"/>
    <n v="1"/>
    <n v="2410"/>
    <n v="1518"/>
    <n v="269"/>
    <n v="368"/>
    <n v="39"/>
    <x v="17"/>
    <x v="4"/>
    <x v="738"/>
    <x v="0"/>
    <n v="1"/>
    <x v="4"/>
    <x v="0"/>
  </r>
  <r>
    <s v="AX15615"/>
    <s v="ENX2093"/>
    <s v="A161"/>
    <s v="EMP1031"/>
    <s v="C1553"/>
    <d v="2021-05-14T00:00:00"/>
    <x v="99"/>
    <n v="1"/>
    <n v="1812"/>
    <n v="1305"/>
    <n v="1296"/>
    <n v="1542"/>
    <n v="351"/>
    <x v="26"/>
    <x v="31"/>
    <x v="693"/>
    <x v="5"/>
    <n v="2"/>
    <x v="4"/>
    <x v="0"/>
  </r>
  <r>
    <s v="AX15616"/>
    <s v="ENX2000"/>
    <s v="A114"/>
    <s v="EMP1008"/>
    <s v="C1140"/>
    <d v="2021-05-14T00:00:00"/>
    <x v="98"/>
    <n v="3"/>
    <n v="2497"/>
    <n v="1473"/>
    <n v="3669"/>
    <n v="6015"/>
    <n v="331"/>
    <x v="53"/>
    <x v="8"/>
    <x v="697"/>
    <x v="0"/>
    <n v="3"/>
    <x v="4"/>
    <x v="0"/>
  </r>
  <r>
    <s v="AX15621"/>
    <s v="ENX2028"/>
    <s v="A143"/>
    <s v="EMP1044"/>
    <s v="C1316"/>
    <d v="2021-05-14T00:00:00"/>
    <x v="5"/>
    <n v="3"/>
    <n v="2391"/>
    <n v="1291"/>
    <n v="947"/>
    <n v="1353"/>
    <n v="1108"/>
    <x v="36"/>
    <x v="10"/>
    <x v="118"/>
    <x v="3"/>
    <n v="4"/>
    <x v="4"/>
    <x v="0"/>
  </r>
  <r>
    <s v="AX15627"/>
    <s v="ENX2053"/>
    <s v="A103"/>
    <s v="EMP1035"/>
    <s v="C1457"/>
    <d v="2021-05-14T00:00:00"/>
    <x v="33"/>
    <n v="4"/>
    <n v="368"/>
    <n v="269"/>
    <n v="1434"/>
    <n v="2658"/>
    <n v="376"/>
    <x v="27"/>
    <x v="21"/>
    <x v="626"/>
    <x v="6"/>
    <n v="4"/>
    <x v="4"/>
    <x v="0"/>
  </r>
  <r>
    <s v="AX15629"/>
    <s v="ENX2085"/>
    <s v="A113"/>
    <s v="EMP1004"/>
    <s v="C1221"/>
    <d v="2021-05-14T00:00:00"/>
    <x v="29"/>
    <n v="1"/>
    <n v="1638"/>
    <n v="1261"/>
    <n v="1684"/>
    <n v="2244"/>
    <n v="384"/>
    <x v="64"/>
    <x v="36"/>
    <x v="696"/>
    <x v="3"/>
    <n v="7"/>
    <x v="4"/>
    <x v="0"/>
  </r>
  <r>
    <s v="AX15630"/>
    <s v="ENX2093"/>
    <s v="A104"/>
    <s v="EMP1017"/>
    <s v="C1785"/>
    <d v="2021-05-15T00:00:00"/>
    <x v="99"/>
    <n v="1"/>
    <n v="1671"/>
    <n v="1220"/>
    <n v="1788"/>
    <n v="2353"/>
    <n v="754"/>
    <x v="2"/>
    <x v="1"/>
    <x v="611"/>
    <x v="2"/>
    <n v="1"/>
    <x v="4"/>
    <x v="0"/>
  </r>
  <r>
    <s v="AX15637"/>
    <s v="ENX2045"/>
    <s v="A163"/>
    <s v="EMP1014"/>
    <s v="C1189"/>
    <d v="2021-05-15T00:00:00"/>
    <x v="65"/>
    <n v="3"/>
    <n v="1798"/>
    <n v="971"/>
    <n v="292"/>
    <n v="356"/>
    <n v="486"/>
    <x v="22"/>
    <x v="0"/>
    <x v="444"/>
    <x v="1"/>
    <n v="2"/>
    <x v="4"/>
    <x v="0"/>
  </r>
  <r>
    <s v="AX15641"/>
    <s v="ENX2092"/>
    <s v="A114"/>
    <s v="EMP1003"/>
    <s v="C1421"/>
    <d v="2021-05-15T00:00:00"/>
    <x v="87"/>
    <n v="2"/>
    <n v="800"/>
    <n v="536"/>
    <n v="5940"/>
    <n v="8364"/>
    <n v="26"/>
    <x v="12"/>
    <x v="33"/>
    <x v="604"/>
    <x v="6"/>
    <n v="2"/>
    <x v="4"/>
    <x v="0"/>
  </r>
  <r>
    <s v="AX15643"/>
    <s v="ENX2063"/>
    <s v="A122"/>
    <s v="EMP1028"/>
    <s v="C1742"/>
    <d v="2021-05-15T00:00:00"/>
    <x v="83"/>
    <n v="3"/>
    <n v="356"/>
    <n v="292"/>
    <n v="4089"/>
    <n v="5175"/>
    <n v="147"/>
    <x v="61"/>
    <x v="38"/>
    <x v="245"/>
    <x v="2"/>
    <n v="2"/>
    <x v="4"/>
    <x v="0"/>
  </r>
  <r>
    <s v="AX15645"/>
    <s v="ENX2028"/>
    <s v="A128"/>
    <s v="EMP1031"/>
    <s v="C1445"/>
    <d v="2021-05-15T00:00:00"/>
    <x v="5"/>
    <n v="3"/>
    <n v="127"/>
    <n v="79"/>
    <n v="5044"/>
    <n v="6552"/>
    <n v="872"/>
    <x v="36"/>
    <x v="20"/>
    <x v="787"/>
    <x v="3"/>
    <n v="4"/>
    <x v="4"/>
    <x v="0"/>
  </r>
  <r>
    <s v="AX15646"/>
    <s v="ENX2024"/>
    <s v="A123"/>
    <s v="EMP1007"/>
    <s v="C1031"/>
    <d v="2021-05-15T00:00:00"/>
    <x v="2"/>
    <n v="1"/>
    <n v="1639"/>
    <n v="1295"/>
    <n v="1602"/>
    <n v="2541"/>
    <n v="738"/>
    <x v="13"/>
    <x v="16"/>
    <x v="325"/>
    <x v="4"/>
    <n v="4"/>
    <x v="4"/>
    <x v="0"/>
  </r>
  <r>
    <s v="AX15649"/>
    <s v="ENX2036"/>
    <s v="A160"/>
    <s v="EMP1012"/>
    <s v="C1203"/>
    <d v="2021-05-15T00:00:00"/>
    <x v="1"/>
    <n v="2"/>
    <n v="368"/>
    <n v="269"/>
    <n v="838"/>
    <n v="1103"/>
    <n v="164"/>
    <x v="18"/>
    <x v="42"/>
    <x v="310"/>
    <x v="6"/>
    <n v="8"/>
    <x v="4"/>
    <x v="0"/>
  </r>
  <r>
    <s v="AX15651"/>
    <s v="ENX2000"/>
    <s v="A149"/>
    <s v="EMP1000"/>
    <s v="C1418"/>
    <d v="2021-05-15T00:00:00"/>
    <x v="98"/>
    <n v="1"/>
    <n v="913"/>
    <n v="584"/>
    <n v="1251"/>
    <n v="1526"/>
    <n v="656"/>
    <x v="68"/>
    <x v="2"/>
    <x v="708"/>
    <x v="6"/>
    <n v="8"/>
    <x v="4"/>
    <x v="0"/>
  </r>
  <r>
    <s v="AX15653"/>
    <s v="ENX2019"/>
    <s v="A115"/>
    <s v="EMP1016"/>
    <s v="C1532"/>
    <d v="2021-05-15T00:00:00"/>
    <x v="60"/>
    <n v="3"/>
    <n v="886"/>
    <n v="478"/>
    <n v="1443"/>
    <n v="1826"/>
    <n v="451"/>
    <x v="40"/>
    <x v="31"/>
    <x v="761"/>
    <x v="3"/>
    <n v="8"/>
    <x v="4"/>
    <x v="0"/>
  </r>
  <r>
    <s v="AX15657"/>
    <s v="ENX2081"/>
    <s v="A171"/>
    <s v="EMP1013"/>
    <s v="C1520"/>
    <d v="2021-05-15T00:00:00"/>
    <x v="62"/>
    <n v="2"/>
    <n v="1338"/>
    <n v="682"/>
    <n v="387"/>
    <n v="667"/>
    <n v="369"/>
    <x v="44"/>
    <x v="30"/>
    <x v="214"/>
    <x v="0"/>
    <n v="9"/>
    <x v="4"/>
    <x v="0"/>
  </r>
  <r>
    <s v="AX15658"/>
    <s v="ENX2050"/>
    <s v="A121"/>
    <s v="EMP1028"/>
    <s v="C1039"/>
    <d v="2021-05-16T00:00:00"/>
    <x v="44"/>
    <n v="1"/>
    <n v="2182"/>
    <n v="1200"/>
    <n v="752"/>
    <n v="916"/>
    <n v="1032"/>
    <x v="59"/>
    <x v="8"/>
    <x v="284"/>
    <x v="1"/>
    <n v="2"/>
    <x v="4"/>
    <x v="0"/>
  </r>
  <r>
    <s v="AX15668"/>
    <s v="ENX2023"/>
    <s v="A119"/>
    <s v="EMP1019"/>
    <s v="C1030"/>
    <d v="2021-05-16T00:00:00"/>
    <x v="57"/>
    <n v="1"/>
    <n v="2141"/>
    <n v="1777"/>
    <n v="510"/>
    <n v="784"/>
    <n v="290"/>
    <x v="24"/>
    <x v="0"/>
    <x v="119"/>
    <x v="5"/>
    <n v="2"/>
    <x v="4"/>
    <x v="0"/>
  </r>
  <r>
    <s v="AX15671"/>
    <s v="ENX2050"/>
    <s v="A116"/>
    <s v="EMP1033"/>
    <s v="C1229"/>
    <d v="2021-05-16T00:00:00"/>
    <x v="44"/>
    <n v="3"/>
    <n v="2410"/>
    <n v="1518"/>
    <n v="3884"/>
    <n v="7192"/>
    <n v="246"/>
    <x v="63"/>
    <x v="26"/>
    <x v="738"/>
    <x v="3"/>
    <n v="2"/>
    <x v="4"/>
    <x v="0"/>
  </r>
  <r>
    <s v="AX15675"/>
    <s v="ENX2046"/>
    <s v="A105"/>
    <s v="EMP1032"/>
    <s v="C1181"/>
    <d v="2021-05-16T00:00:00"/>
    <x v="38"/>
    <n v="1"/>
    <n v="1338"/>
    <n v="682"/>
    <n v="90"/>
    <n v="112"/>
    <n v="51"/>
    <x v="14"/>
    <x v="14"/>
    <x v="19"/>
    <x v="3"/>
    <n v="2"/>
    <x v="4"/>
    <x v="0"/>
  </r>
  <r>
    <s v="AX15677"/>
    <s v="ENX2079"/>
    <s v="A128"/>
    <s v="EMP1001"/>
    <s v="C1717"/>
    <d v="2021-05-16T00:00:00"/>
    <x v="9"/>
    <n v="1"/>
    <n v="203"/>
    <n v="154"/>
    <n v="504"/>
    <n v="951"/>
    <n v="1014"/>
    <x v="32"/>
    <x v="36"/>
    <x v="430"/>
    <x v="6"/>
    <n v="3"/>
    <x v="4"/>
    <x v="0"/>
  </r>
  <r>
    <s v="AX15678"/>
    <s v="ENX2017"/>
    <s v="A104"/>
    <s v="EMP1001"/>
    <s v="C1157"/>
    <d v="2021-05-16T00:00:00"/>
    <x v="61"/>
    <n v="1"/>
    <n v="1887"/>
    <n v="1378"/>
    <n v="2913"/>
    <n v="4482"/>
    <n v="368"/>
    <x v="53"/>
    <x v="1"/>
    <x v="111"/>
    <x v="6"/>
    <n v="6"/>
    <x v="4"/>
    <x v="0"/>
  </r>
  <r>
    <s v="AX15679"/>
    <s v="ENX2072"/>
    <s v="A100"/>
    <s v="EMP1014"/>
    <s v="C1674"/>
    <d v="2021-05-16T00:00:00"/>
    <x v="31"/>
    <n v="1"/>
    <n v="127"/>
    <n v="79"/>
    <n v="2421"/>
    <n v="4401"/>
    <n v="992"/>
    <x v="2"/>
    <x v="44"/>
    <x v="565"/>
    <x v="3"/>
    <n v="6"/>
    <x v="4"/>
    <x v="0"/>
  </r>
  <r>
    <s v="AX15682"/>
    <s v="ENX2011"/>
    <s v="A136"/>
    <s v="EMP1022"/>
    <s v="C1796"/>
    <d v="2021-05-16T00:00:00"/>
    <x v="81"/>
    <n v="1"/>
    <n v="2495"/>
    <n v="1896"/>
    <n v="6140"/>
    <n v="9028"/>
    <n v="377"/>
    <x v="60"/>
    <x v="27"/>
    <x v="236"/>
    <x v="0"/>
    <n v="6"/>
    <x v="4"/>
    <x v="0"/>
  </r>
  <r>
    <s v="AX15684"/>
    <s v="ENX2097"/>
    <s v="A132"/>
    <s v="EMP1004"/>
    <s v="C1293"/>
    <d v="2021-05-16T00:00:00"/>
    <x v="0"/>
    <n v="1"/>
    <n v="1077"/>
    <n v="732"/>
    <n v="1777"/>
    <n v="2141"/>
    <n v="1130"/>
    <x v="31"/>
    <x v="40"/>
    <x v="2"/>
    <x v="2"/>
    <n v="7"/>
    <x v="4"/>
    <x v="0"/>
  </r>
  <r>
    <s v="AX15685"/>
    <s v="ENX2064"/>
    <s v="A152"/>
    <s v="EMP1005"/>
    <s v="C1513"/>
    <d v="2021-05-16T00:00:00"/>
    <x v="25"/>
    <n v="3"/>
    <n v="1809"/>
    <n v="1067"/>
    <n v="5688"/>
    <n v="7485"/>
    <n v="447"/>
    <x v="36"/>
    <x v="2"/>
    <x v="470"/>
    <x v="5"/>
    <n v="8"/>
    <x v="4"/>
    <x v="0"/>
  </r>
  <r>
    <s v="AX15687"/>
    <s v="ENX2068"/>
    <s v="A146"/>
    <s v="EMP1038"/>
    <s v="C1668"/>
    <d v="2021-05-16T00:00:00"/>
    <x v="20"/>
    <n v="1"/>
    <n v="603"/>
    <n v="416"/>
    <n v="589"/>
    <n v="1052"/>
    <n v="3568"/>
    <x v="26"/>
    <x v="31"/>
    <x v="492"/>
    <x v="1"/>
    <n v="8"/>
    <x v="4"/>
    <x v="0"/>
  </r>
  <r>
    <s v="AX15688"/>
    <s v="ENX2079"/>
    <s v="A136"/>
    <s v="EMP1011"/>
    <s v="C1314"/>
    <d v="2021-05-17T00:00:00"/>
    <x v="9"/>
    <n v="1"/>
    <n v="637"/>
    <n v="389"/>
    <n v="971"/>
    <n v="1798"/>
    <n v="2048"/>
    <x v="17"/>
    <x v="10"/>
    <x v="569"/>
    <x v="5"/>
    <n v="2"/>
    <x v="4"/>
    <x v="0"/>
  </r>
  <r>
    <s v="AX15690"/>
    <s v="ENX2004"/>
    <s v="A133"/>
    <s v="EMP1037"/>
    <s v="C1388"/>
    <d v="2021-05-17T00:00:00"/>
    <x v="23"/>
    <n v="4"/>
    <n v="136"/>
    <n v="72"/>
    <n v="3930"/>
    <n v="4792"/>
    <n v="51"/>
    <x v="36"/>
    <x v="8"/>
    <x v="386"/>
    <x v="2"/>
    <n v="2"/>
    <x v="4"/>
    <x v="0"/>
  </r>
  <r>
    <s v="AX15691"/>
    <s v="ENX2086"/>
    <s v="A159"/>
    <s v="EMP1032"/>
    <s v="C1558"/>
    <d v="2021-05-17T00:00:00"/>
    <x v="94"/>
    <n v="3"/>
    <n v="1582"/>
    <n v="1234"/>
    <n v="3873"/>
    <n v="7173"/>
    <n v="74"/>
    <x v="62"/>
    <x v="8"/>
    <x v="727"/>
    <x v="4"/>
    <n v="2"/>
    <x v="4"/>
    <x v="0"/>
  </r>
  <r>
    <s v="AX15692"/>
    <s v="ENX2054"/>
    <s v="A145"/>
    <s v="EMP1039"/>
    <s v="C1017"/>
    <d v="2021-05-17T00:00:00"/>
    <x v="12"/>
    <n v="1"/>
    <n v="2495"/>
    <n v="1896"/>
    <n v="1366"/>
    <n v="2238"/>
    <n v="553"/>
    <x v="11"/>
    <x v="39"/>
    <x v="398"/>
    <x v="0"/>
    <n v="2"/>
    <x v="4"/>
    <x v="0"/>
  </r>
  <r>
    <s v="AX15693"/>
    <s v="ENX2084"/>
    <s v="A142"/>
    <s v="EMP1037"/>
    <s v="C1378"/>
    <d v="2021-05-17T00:00:00"/>
    <x v="10"/>
    <n v="3"/>
    <n v="1522"/>
    <n v="791"/>
    <n v="180"/>
    <n v="224"/>
    <n v="74"/>
    <x v="72"/>
    <x v="7"/>
    <x v="476"/>
    <x v="6"/>
    <n v="3"/>
    <x v="4"/>
    <x v="0"/>
  </r>
  <r>
    <s v="AX15694"/>
    <s v="ENX2087"/>
    <s v="A128"/>
    <s v="EMP1017"/>
    <s v="C1696"/>
    <d v="2021-05-17T00:00:00"/>
    <x v="95"/>
    <n v="1"/>
    <n v="1725"/>
    <n v="1363"/>
    <n v="790"/>
    <n v="1112"/>
    <n v="463"/>
    <x v="3"/>
    <x v="39"/>
    <x v="221"/>
    <x v="4"/>
    <n v="3"/>
    <x v="4"/>
    <x v="0"/>
  </r>
  <r>
    <s v="AX15696"/>
    <s v="ENX2031"/>
    <s v="A149"/>
    <s v="EMP1006"/>
    <s v="C1696"/>
    <d v="2021-05-17T00:00:00"/>
    <x v="88"/>
    <n v="1"/>
    <n v="886"/>
    <n v="478"/>
    <n v="872"/>
    <n v="1743"/>
    <n v="972"/>
    <x v="9"/>
    <x v="44"/>
    <x v="316"/>
    <x v="3"/>
    <n v="4"/>
    <x v="4"/>
    <x v="0"/>
  </r>
  <r>
    <s v="AX15705"/>
    <s v="ENX2009"/>
    <s v="A134"/>
    <s v="EMP1028"/>
    <s v="C1700"/>
    <d v="2021-05-17T00:00:00"/>
    <x v="75"/>
    <n v="1"/>
    <n v="1809"/>
    <n v="1067"/>
    <n v="534"/>
    <n v="847"/>
    <n v="982"/>
    <x v="19"/>
    <x v="2"/>
    <x v="757"/>
    <x v="1"/>
    <n v="5"/>
    <x v="4"/>
    <x v="0"/>
  </r>
  <r>
    <s v="AX15706"/>
    <s v="ENX2067"/>
    <s v="A164"/>
    <s v="EMP1012"/>
    <s v="C1028"/>
    <d v="2021-05-17T00:00:00"/>
    <x v="30"/>
    <n v="1"/>
    <n v="1783"/>
    <n v="1230"/>
    <n v="4452"/>
    <n v="6849"/>
    <n v="1527"/>
    <x v="23"/>
    <x v="39"/>
    <x v="452"/>
    <x v="6"/>
    <n v="5"/>
    <x v="4"/>
    <x v="0"/>
  </r>
  <r>
    <s v="AX15709"/>
    <s v="ENX2014"/>
    <s v="A167"/>
    <s v="EMP1002"/>
    <s v="C1424"/>
    <d v="2021-05-17T00:00:00"/>
    <x v="67"/>
    <n v="2"/>
    <n v="368"/>
    <n v="294"/>
    <n v="360"/>
    <n v="448"/>
    <n v="164"/>
    <x v="65"/>
    <x v="4"/>
    <x v="279"/>
    <x v="6"/>
    <n v="5"/>
    <x v="4"/>
    <x v="0"/>
  </r>
  <r>
    <s v="AX15710"/>
    <s v="ENX2083"/>
    <s v="A140"/>
    <s v="EMP1014"/>
    <s v="C1612"/>
    <d v="2021-05-17T00:00:00"/>
    <x v="59"/>
    <n v="3"/>
    <n v="2353"/>
    <n v="1788"/>
    <n v="416"/>
    <n v="630"/>
    <n v="362"/>
    <x v="37"/>
    <x v="41"/>
    <x v="251"/>
    <x v="6"/>
    <n v="6"/>
    <x v="4"/>
    <x v="0"/>
  </r>
  <r>
    <s v="AX15718"/>
    <s v="ENX2076"/>
    <s v="A153"/>
    <s v="EMP1014"/>
    <s v="C1220"/>
    <d v="2021-05-17T00:00:00"/>
    <x v="15"/>
    <n v="4"/>
    <n v="368"/>
    <n v="269"/>
    <n v="4197"/>
    <n v="6882"/>
    <n v="451"/>
    <x v="29"/>
    <x v="10"/>
    <x v="493"/>
    <x v="4"/>
    <n v="7"/>
    <x v="4"/>
    <x v="0"/>
  </r>
  <r>
    <s v="AX15720"/>
    <s v="ENX2028"/>
    <s v="A128"/>
    <s v="EMP1008"/>
    <s v="C1486"/>
    <d v="2021-05-17T00:00:00"/>
    <x v="5"/>
    <n v="4"/>
    <n v="1467"/>
    <n v="807"/>
    <n v="1896"/>
    <n v="2495"/>
    <n v="436"/>
    <x v="61"/>
    <x v="15"/>
    <x v="0"/>
    <x v="2"/>
    <n v="8"/>
    <x v="4"/>
    <x v="0"/>
  </r>
  <r>
    <s v="AX15721"/>
    <s v="ENX2073"/>
    <s v="A110"/>
    <s v="EMP1023"/>
    <s v="C1735"/>
    <d v="2021-05-17T00:00:00"/>
    <x v="85"/>
    <n v="2"/>
    <n v="1494"/>
    <n v="971"/>
    <n v="1295"/>
    <n v="1639"/>
    <n v="565"/>
    <x v="40"/>
    <x v="0"/>
    <x v="521"/>
    <x v="4"/>
    <n v="9"/>
    <x v="4"/>
    <x v="0"/>
  </r>
  <r>
    <s v="AX15723"/>
    <s v="ENX2066"/>
    <s v="A151"/>
    <s v="EMP1003"/>
    <s v="C1419"/>
    <d v="2021-05-18T00:00:00"/>
    <x v="13"/>
    <n v="1"/>
    <n v="2410"/>
    <n v="1518"/>
    <n v="971"/>
    <n v="1798"/>
    <n v="644"/>
    <x v="9"/>
    <x v="11"/>
    <x v="312"/>
    <x v="5"/>
    <n v="1"/>
    <x v="4"/>
    <x v="0"/>
  </r>
  <r>
    <s v="AX15724"/>
    <s v="ENX2000"/>
    <s v="A107"/>
    <s v="EMP1005"/>
    <s v="C1669"/>
    <d v="2021-05-18T00:00:00"/>
    <x v="98"/>
    <n v="3"/>
    <n v="400"/>
    <n v="208"/>
    <n v="291"/>
    <n v="378"/>
    <n v="313"/>
    <x v="30"/>
    <x v="38"/>
    <x v="222"/>
    <x v="1"/>
    <n v="1"/>
    <x v="4"/>
    <x v="0"/>
  </r>
  <r>
    <s v="AX15725"/>
    <s v="ENX2082"/>
    <s v="A147"/>
    <s v="EMP1015"/>
    <s v="C1415"/>
    <d v="2021-05-18T00:00:00"/>
    <x v="86"/>
    <n v="3"/>
    <n v="2464"/>
    <n v="1774"/>
    <n v="5936"/>
    <n v="9132"/>
    <n v="431"/>
    <x v="7"/>
    <x v="9"/>
    <x v="192"/>
    <x v="1"/>
    <n v="1"/>
    <x v="4"/>
    <x v="0"/>
  </r>
  <r>
    <s v="AX15729"/>
    <s v="ENX2037"/>
    <s v="A123"/>
    <s v="EMP1032"/>
    <s v="C1130"/>
    <d v="2021-05-18T00:00:00"/>
    <x v="50"/>
    <n v="1"/>
    <n v="1862"/>
    <n v="1173"/>
    <n v="1767"/>
    <n v="3156"/>
    <n v="600"/>
    <x v="64"/>
    <x v="29"/>
    <x v="701"/>
    <x v="2"/>
    <n v="1"/>
    <x v="4"/>
    <x v="0"/>
  </r>
  <r>
    <s v="AX15732"/>
    <s v="ENX2096"/>
    <s v="A124"/>
    <s v="EMP1042"/>
    <s v="C1365"/>
    <d v="2021-05-18T00:00:00"/>
    <x v="36"/>
    <n v="1"/>
    <n v="1887"/>
    <n v="1378"/>
    <n v="818"/>
    <n v="1022"/>
    <n v="368"/>
    <x v="23"/>
    <x v="12"/>
    <x v="156"/>
    <x v="5"/>
    <n v="2"/>
    <x v="4"/>
    <x v="0"/>
  </r>
  <r>
    <s v="AX15734"/>
    <s v="ENX2001"/>
    <s v="A168"/>
    <s v="EMP1001"/>
    <s v="C1556"/>
    <d v="2021-05-18T00:00:00"/>
    <x v="93"/>
    <n v="1"/>
    <n v="1826"/>
    <n v="1443"/>
    <n v="244"/>
    <n v="380"/>
    <n v="1308"/>
    <x v="37"/>
    <x v="8"/>
    <x v="302"/>
    <x v="1"/>
    <n v="3"/>
    <x v="4"/>
    <x v="0"/>
  </r>
  <r>
    <s v="AX15736"/>
    <s v="ENX2011"/>
    <s v="A109"/>
    <s v="EMP1037"/>
    <s v="C1141"/>
    <d v="2021-05-18T00:00:00"/>
    <x v="81"/>
    <n v="1"/>
    <n v="1587"/>
    <n v="1301"/>
    <n v="416"/>
    <n v="630"/>
    <n v="855"/>
    <x v="20"/>
    <x v="35"/>
    <x v="730"/>
    <x v="3"/>
    <n v="4"/>
    <x v="4"/>
    <x v="0"/>
  </r>
  <r>
    <s v="AX15744"/>
    <s v="ENX2070"/>
    <s v="A167"/>
    <s v="EMP1028"/>
    <s v="C1205"/>
    <d v="2021-05-18T00:00:00"/>
    <x v="40"/>
    <n v="3"/>
    <n v="368"/>
    <n v="294"/>
    <n v="1223"/>
    <n v="2005"/>
    <n v="492"/>
    <x v="11"/>
    <x v="15"/>
    <x v="429"/>
    <x v="0"/>
    <n v="5"/>
    <x v="4"/>
    <x v="0"/>
  </r>
  <r>
    <s v="AX15745"/>
    <s v="ENX2079"/>
    <s v="A116"/>
    <s v="EMP1024"/>
    <s v="C1150"/>
    <d v="2021-05-18T00:00:00"/>
    <x v="9"/>
    <n v="3"/>
    <n v="799"/>
    <n v="455"/>
    <n v="387"/>
    <n v="667"/>
    <n v="66"/>
    <x v="20"/>
    <x v="8"/>
    <x v="469"/>
    <x v="5"/>
    <n v="5"/>
    <x v="4"/>
    <x v="0"/>
  </r>
  <r>
    <s v="AX15749"/>
    <s v="ENX2077"/>
    <s v="A102"/>
    <s v="EMP1038"/>
    <s v="C1152"/>
    <d v="2021-05-18T00:00:00"/>
    <x v="51"/>
    <n v="1"/>
    <n v="136"/>
    <n v="72"/>
    <n v="2136"/>
    <n v="3388"/>
    <n v="34"/>
    <x v="47"/>
    <x v="5"/>
    <x v="229"/>
    <x v="2"/>
    <n v="6"/>
    <x v="4"/>
    <x v="0"/>
  </r>
  <r>
    <s v="AX15750"/>
    <s v="ENX2004"/>
    <s v="A117"/>
    <s v="EMP1003"/>
    <s v="C1042"/>
    <d v="2021-05-18T00:00:00"/>
    <x v="23"/>
    <n v="2"/>
    <n v="504"/>
    <n v="408"/>
    <n v="292"/>
    <n v="356"/>
    <n v="3580"/>
    <x v="34"/>
    <x v="25"/>
    <x v="376"/>
    <x v="2"/>
    <n v="6"/>
    <x v="4"/>
    <x v="0"/>
  </r>
  <r>
    <s v="AX15753"/>
    <s v="ENX2023"/>
    <s v="A135"/>
    <s v="EMP1040"/>
    <s v="C1667"/>
    <d v="2021-05-18T00:00:00"/>
    <x v="57"/>
    <n v="1"/>
    <n v="1972"/>
    <n v="1321"/>
    <n v="2049"/>
    <n v="3534"/>
    <n v="204"/>
    <x v="65"/>
    <x v="15"/>
    <x v="462"/>
    <x v="3"/>
    <n v="7"/>
    <x v="4"/>
    <x v="0"/>
  </r>
  <r>
    <s v="AX15758"/>
    <s v="ENX2023"/>
    <s v="A112"/>
    <s v="EMP1013"/>
    <s v="C1608"/>
    <d v="2021-05-18T00:00:00"/>
    <x v="57"/>
    <n v="3"/>
    <n v="530"/>
    <n v="424"/>
    <n v="1582"/>
    <n v="3044"/>
    <n v="1131"/>
    <x v="8"/>
    <x v="35"/>
    <x v="469"/>
    <x v="6"/>
    <n v="8"/>
    <x v="4"/>
    <x v="0"/>
  </r>
  <r>
    <s v="AX15760"/>
    <s v="ENX2071"/>
    <s v="A133"/>
    <s v="EMP1018"/>
    <s v="C1152"/>
    <d v="2021-05-19T00:00:00"/>
    <x v="92"/>
    <n v="1"/>
    <n v="530"/>
    <n v="424"/>
    <n v="122"/>
    <n v="190"/>
    <n v="322"/>
    <x v="14"/>
    <x v="15"/>
    <x v="212"/>
    <x v="2"/>
    <n v="1"/>
    <x v="4"/>
    <x v="0"/>
  </r>
  <r>
    <s v="AX15767"/>
    <s v="ENX2018"/>
    <s v="A149"/>
    <s v="EMP1002"/>
    <s v="C1095"/>
    <d v="2021-05-19T00:00:00"/>
    <x v="8"/>
    <n v="4"/>
    <n v="826"/>
    <n v="562"/>
    <n v="4760"/>
    <n v="6264"/>
    <n v="384"/>
    <x v="33"/>
    <x v="41"/>
    <x v="538"/>
    <x v="0"/>
    <n v="1"/>
    <x v="4"/>
    <x v="0"/>
  </r>
  <r>
    <s v="AX15768"/>
    <s v="ENX2006"/>
    <s v="A162"/>
    <s v="EMP1008"/>
    <s v="C1454"/>
    <d v="2021-05-19T00:00:00"/>
    <x v="68"/>
    <n v="2"/>
    <n v="2410"/>
    <n v="1518"/>
    <n v="1788"/>
    <n v="2353"/>
    <n v="1710"/>
    <x v="32"/>
    <x v="42"/>
    <x v="329"/>
    <x v="5"/>
    <n v="1"/>
    <x v="4"/>
    <x v="0"/>
  </r>
  <r>
    <s v="AX15770"/>
    <s v="ENX2018"/>
    <s v="A110"/>
    <s v="EMP1014"/>
    <s v="C1344"/>
    <d v="2021-05-19T00:00:00"/>
    <x v="8"/>
    <n v="1"/>
    <n v="1353"/>
    <n v="947"/>
    <n v="1516"/>
    <n v="1783"/>
    <n v="329"/>
    <x v="31"/>
    <x v="24"/>
    <x v="628"/>
    <x v="5"/>
    <n v="6"/>
    <x v="4"/>
    <x v="0"/>
  </r>
  <r>
    <s v="AX15774"/>
    <s v="ENX2040"/>
    <s v="A173"/>
    <s v="EMP1006"/>
    <s v="C1492"/>
    <d v="2021-05-19T00:00:00"/>
    <x v="4"/>
    <n v="1"/>
    <n v="826"/>
    <n v="562"/>
    <n v="561"/>
    <n v="684"/>
    <n v="148"/>
    <x v="40"/>
    <x v="15"/>
    <x v="420"/>
    <x v="4"/>
    <n v="7"/>
    <x v="4"/>
    <x v="0"/>
  </r>
  <r>
    <s v="AX15776"/>
    <s v="ENX2060"/>
    <s v="A121"/>
    <s v="EMP1028"/>
    <s v="C1579"/>
    <d v="2021-05-19T00:00:00"/>
    <x v="73"/>
    <n v="2"/>
    <n v="2464"/>
    <n v="1774"/>
    <n v="3884"/>
    <n v="7192"/>
    <n v="408"/>
    <x v="29"/>
    <x v="34"/>
    <x v="366"/>
    <x v="3"/>
    <n v="8"/>
    <x v="4"/>
    <x v="0"/>
  </r>
  <r>
    <s v="AX15781"/>
    <s v="ENX2026"/>
    <s v="A127"/>
    <s v="EMP1038"/>
    <s v="C1527"/>
    <d v="2021-05-19T00:00:00"/>
    <x v="74"/>
    <n v="1"/>
    <n v="1351"/>
    <n v="1108"/>
    <n v="1008"/>
    <n v="1902"/>
    <n v="174"/>
    <x v="41"/>
    <x v="28"/>
    <x v="697"/>
    <x v="5"/>
    <n v="8"/>
    <x v="4"/>
    <x v="0"/>
  </r>
  <r>
    <s v="AX15783"/>
    <s v="ENX2017"/>
    <s v="A133"/>
    <s v="EMP1024"/>
    <s v="C1356"/>
    <d v="2021-05-19T00:00:00"/>
    <x v="61"/>
    <n v="1"/>
    <n v="817"/>
    <n v="409"/>
    <n v="1294"/>
    <n v="1848"/>
    <n v="528"/>
    <x v="62"/>
    <x v="15"/>
    <x v="326"/>
    <x v="5"/>
    <n v="9"/>
    <x v="4"/>
    <x v="0"/>
  </r>
  <r>
    <s v="AX15784"/>
    <s v="ENX2055"/>
    <s v="A154"/>
    <s v="EMP1024"/>
    <s v="C1243"/>
    <d v="2021-05-19T00:00:00"/>
    <x v="71"/>
    <n v="1"/>
    <n v="1812"/>
    <n v="1305"/>
    <n v="4134"/>
    <n v="5661"/>
    <n v="1224"/>
    <x v="55"/>
    <x v="39"/>
    <x v="756"/>
    <x v="2"/>
    <n v="9"/>
    <x v="4"/>
    <x v="0"/>
  </r>
  <r>
    <s v="AX15786"/>
    <s v="ENX2069"/>
    <s v="A171"/>
    <s v="EMP1004"/>
    <s v="C1624"/>
    <d v="2021-05-19T00:00:00"/>
    <x v="46"/>
    <n v="4"/>
    <n v="1338"/>
    <n v="682"/>
    <n v="1295"/>
    <n v="1639"/>
    <n v="368"/>
    <x v="24"/>
    <x v="6"/>
    <x v="668"/>
    <x v="4"/>
    <n v="9"/>
    <x v="4"/>
    <x v="0"/>
  </r>
  <r>
    <s v="AX15788"/>
    <s v="ENX2002"/>
    <s v="A152"/>
    <s v="EMP1031"/>
    <s v="C1722"/>
    <d v="2021-05-20T00:00:00"/>
    <x v="100"/>
    <n v="1"/>
    <n v="603"/>
    <n v="416"/>
    <n v="1224"/>
    <n v="1512"/>
    <n v="436"/>
    <x v="48"/>
    <x v="42"/>
    <x v="721"/>
    <x v="6"/>
    <n v="1"/>
    <x v="4"/>
    <x v="0"/>
  </r>
  <r>
    <s v="AX15791"/>
    <s v="ENX2018"/>
    <s v="A107"/>
    <s v="EMP1022"/>
    <s v="C1297"/>
    <d v="2021-05-20T00:00:00"/>
    <x v="8"/>
    <n v="1"/>
    <n v="2141"/>
    <n v="1777"/>
    <n v="778"/>
    <n v="1274"/>
    <n v="1444"/>
    <x v="27"/>
    <x v="8"/>
    <x v="392"/>
    <x v="6"/>
    <n v="1"/>
    <x v="4"/>
    <x v="0"/>
  </r>
  <r>
    <s v="AX15799"/>
    <s v="ENX2034"/>
    <s v="A123"/>
    <s v="EMP1033"/>
    <s v="C1096"/>
    <d v="2021-05-20T00:00:00"/>
    <x v="32"/>
    <n v="4"/>
    <n v="826"/>
    <n v="562"/>
    <n v="389"/>
    <n v="637"/>
    <n v="345"/>
    <x v="44"/>
    <x v="19"/>
    <x v="129"/>
    <x v="3"/>
    <n v="2"/>
    <x v="4"/>
    <x v="0"/>
  </r>
  <r>
    <s v="AX15804"/>
    <s v="ENX2100"/>
    <s v="A137"/>
    <s v="EMP1024"/>
    <s v="C1109"/>
    <d v="2021-05-20T00:00:00"/>
    <x v="28"/>
    <n v="2"/>
    <n v="368"/>
    <n v="294"/>
    <n v="409"/>
    <n v="817"/>
    <n v="368"/>
    <x v="25"/>
    <x v="33"/>
    <x v="184"/>
    <x v="1"/>
    <n v="3"/>
    <x v="4"/>
    <x v="0"/>
  </r>
  <r>
    <s v="AX15805"/>
    <s v="ENX2031"/>
    <s v="A160"/>
    <s v="EMP1024"/>
    <s v="C1017"/>
    <d v="2021-05-20T00:00:00"/>
    <x v="88"/>
    <n v="2"/>
    <n v="2283"/>
    <n v="1484"/>
    <n v="2440"/>
    <n v="3342"/>
    <n v="1198"/>
    <x v="36"/>
    <x v="5"/>
    <x v="575"/>
    <x v="5"/>
    <n v="4"/>
    <x v="4"/>
    <x v="0"/>
  </r>
  <r>
    <s v="AX15809"/>
    <s v="ENX2027"/>
    <s v="A121"/>
    <s v="EMP1023"/>
    <s v="C1740"/>
    <d v="2021-05-20T00:00:00"/>
    <x v="19"/>
    <n v="3"/>
    <n v="684"/>
    <n v="561"/>
    <n v="945"/>
    <n v="1889"/>
    <n v="656"/>
    <x v="59"/>
    <x v="40"/>
    <x v="707"/>
    <x v="5"/>
    <n v="5"/>
    <x v="4"/>
    <x v="0"/>
  </r>
  <r>
    <s v="AX15812"/>
    <s v="ENX2081"/>
    <s v="A152"/>
    <s v="EMP1033"/>
    <s v="C1517"/>
    <d v="2021-05-20T00:00:00"/>
    <x v="62"/>
    <n v="3"/>
    <n v="2353"/>
    <n v="1788"/>
    <n v="1518"/>
    <n v="2410"/>
    <n v="580"/>
    <x v="39"/>
    <x v="6"/>
    <x v="246"/>
    <x v="1"/>
    <n v="5"/>
    <x v="4"/>
    <x v="0"/>
  </r>
  <r>
    <s v="AX15816"/>
    <s v="ENX2039"/>
    <s v="A116"/>
    <s v="EMP1006"/>
    <s v="C1522"/>
    <d v="2021-05-20T00:00:00"/>
    <x v="96"/>
    <n v="1"/>
    <n v="1812"/>
    <n v="1305"/>
    <n v="376"/>
    <n v="458"/>
    <n v="463"/>
    <x v="14"/>
    <x v="5"/>
    <x v="756"/>
    <x v="2"/>
    <n v="5"/>
    <x v="4"/>
    <x v="0"/>
  </r>
  <r>
    <s v="AX15823"/>
    <s v="ENX2059"/>
    <s v="A166"/>
    <s v="EMP1037"/>
    <s v="C1276"/>
    <d v="2021-05-20T00:00:00"/>
    <x v="97"/>
    <n v="3"/>
    <n v="2091"/>
    <n v="1485"/>
    <n v="900"/>
    <n v="1636"/>
    <n v="752"/>
    <x v="53"/>
    <x v="21"/>
    <x v="605"/>
    <x v="6"/>
    <n v="6"/>
    <x v="4"/>
    <x v="0"/>
  </r>
  <r>
    <s v="AX15826"/>
    <s v="ENX2093"/>
    <s v="A126"/>
    <s v="EMP1005"/>
    <s v="C1270"/>
    <d v="2021-05-20T00:00:00"/>
    <x v="99"/>
    <n v="4"/>
    <n v="1862"/>
    <n v="1173"/>
    <n v="130"/>
    <n v="181"/>
    <n v="3348"/>
    <x v="30"/>
    <x v="19"/>
    <x v="579"/>
    <x v="5"/>
    <n v="7"/>
    <x v="4"/>
    <x v="0"/>
  </r>
  <r>
    <s v="AX15828"/>
    <s v="ENX2047"/>
    <s v="A124"/>
    <s v="EMP1029"/>
    <s v="C1143"/>
    <d v="2021-05-20T00:00:00"/>
    <x v="82"/>
    <n v="2"/>
    <n v="378"/>
    <n v="291"/>
    <n v="2346"/>
    <n v="3724"/>
    <n v="368"/>
    <x v="35"/>
    <x v="13"/>
    <x v="345"/>
    <x v="2"/>
    <n v="8"/>
    <x v="4"/>
    <x v="0"/>
  </r>
  <r>
    <s v="AX15829"/>
    <s v="ENX2083"/>
    <s v="A133"/>
    <s v="EMP1023"/>
    <s v="C1785"/>
    <d v="2021-05-20T00:00:00"/>
    <x v="59"/>
    <n v="3"/>
    <n v="1022"/>
    <n v="818"/>
    <n v="807"/>
    <n v="1467"/>
    <n v="297"/>
    <x v="65"/>
    <x v="33"/>
    <x v="724"/>
    <x v="0"/>
    <n v="9"/>
    <x v="4"/>
    <x v="0"/>
  </r>
  <r>
    <s v="AX15833"/>
    <s v="ENX2022"/>
    <s v="A125"/>
    <s v="EMP1015"/>
    <s v="C1139"/>
    <d v="2021-05-21T00:00:00"/>
    <x v="27"/>
    <n v="2"/>
    <n v="1052"/>
    <n v="589"/>
    <n v="376"/>
    <n v="458"/>
    <n v="1086"/>
    <x v="43"/>
    <x v="19"/>
    <x v="733"/>
    <x v="4"/>
    <n v="1"/>
    <x v="4"/>
    <x v="0"/>
  </r>
  <r>
    <s v="AX15834"/>
    <s v="ENX2043"/>
    <s v="A167"/>
    <s v="EMP1038"/>
    <s v="C1709"/>
    <d v="2021-05-21T00:00:00"/>
    <x v="11"/>
    <n v="3"/>
    <n v="1500"/>
    <n v="900"/>
    <n v="90"/>
    <n v="112"/>
    <n v="348"/>
    <x v="48"/>
    <x v="40"/>
    <x v="233"/>
    <x v="0"/>
    <n v="2"/>
    <x v="4"/>
    <x v="0"/>
  </r>
  <r>
    <s v="AX15836"/>
    <s v="ENX2032"/>
    <s v="A111"/>
    <s v="EMP1005"/>
    <s v="C1776"/>
    <d v="2021-05-21T00:00:00"/>
    <x v="47"/>
    <n v="1"/>
    <n v="127"/>
    <n v="79"/>
    <n v="4134"/>
    <n v="5661"/>
    <n v="51"/>
    <x v="9"/>
    <x v="20"/>
    <x v="542"/>
    <x v="0"/>
    <n v="4"/>
    <x v="4"/>
    <x v="0"/>
  </r>
  <r>
    <s v="AX15843"/>
    <s v="ENX2022"/>
    <s v="A170"/>
    <s v="EMP1031"/>
    <s v="C1237"/>
    <d v="2021-05-21T00:00:00"/>
    <x v="27"/>
    <n v="2"/>
    <n v="1862"/>
    <n v="1173"/>
    <n v="1291"/>
    <n v="2391"/>
    <n v="600"/>
    <x v="52"/>
    <x v="39"/>
    <x v="422"/>
    <x v="1"/>
    <n v="4"/>
    <x v="4"/>
    <x v="0"/>
  </r>
  <r>
    <s v="AX15849"/>
    <s v="ENX2078"/>
    <s v="A164"/>
    <s v="EMP1025"/>
    <s v="C1375"/>
    <d v="2021-05-21T00:00:00"/>
    <x v="66"/>
    <n v="1"/>
    <n v="1783"/>
    <n v="1230"/>
    <n v="683"/>
    <n v="1178"/>
    <n v="99"/>
    <x v="3"/>
    <x v="6"/>
    <x v="19"/>
    <x v="0"/>
    <n v="5"/>
    <x v="4"/>
    <x v="0"/>
  </r>
  <r>
    <s v="AX15854"/>
    <s v="ENX2039"/>
    <s v="A112"/>
    <s v="EMP1008"/>
    <s v="C1376"/>
    <d v="2021-05-21T00:00:00"/>
    <x v="96"/>
    <n v="1"/>
    <n v="1077"/>
    <n v="732"/>
    <n v="3570"/>
    <n v="4698"/>
    <n v="368"/>
    <x v="50"/>
    <x v="26"/>
    <x v="761"/>
    <x v="5"/>
    <n v="6"/>
    <x v="4"/>
    <x v="0"/>
  </r>
  <r>
    <s v="AX15856"/>
    <s v="ENX2005"/>
    <s v="A139"/>
    <s v="EMP1002"/>
    <s v="C1397"/>
    <d v="2021-05-21T00:00:00"/>
    <x v="79"/>
    <n v="2"/>
    <n v="818"/>
    <n v="450"/>
    <n v="408"/>
    <n v="504"/>
    <n v="280"/>
    <x v="2"/>
    <x v="43"/>
    <x v="415"/>
    <x v="4"/>
    <n v="7"/>
    <x v="4"/>
    <x v="0"/>
  </r>
  <r>
    <s v="AX15857"/>
    <s v="ENX2052"/>
    <s v="A109"/>
    <s v="EMP1003"/>
    <s v="C1609"/>
    <d v="2021-05-21T00:00:00"/>
    <x v="45"/>
    <n v="1"/>
    <n v="2091"/>
    <n v="1485"/>
    <n v="765"/>
    <n v="1176"/>
    <n v="1521"/>
    <x v="26"/>
    <x v="21"/>
    <x v="455"/>
    <x v="6"/>
    <n v="7"/>
    <x v="4"/>
    <x v="0"/>
  </r>
  <r>
    <s v="AX15859"/>
    <s v="ENX2078"/>
    <s v="A155"/>
    <s v="EMP1040"/>
    <s v="C1414"/>
    <d v="2021-05-21T00:00:00"/>
    <x v="66"/>
    <n v="3"/>
    <n v="800"/>
    <n v="536"/>
    <n v="435"/>
    <n v="530"/>
    <n v="872"/>
    <x v="18"/>
    <x v="13"/>
    <x v="317"/>
    <x v="2"/>
    <n v="8"/>
    <x v="4"/>
    <x v="0"/>
  </r>
  <r>
    <s v="AX15860"/>
    <s v="ENX2042"/>
    <s v="A115"/>
    <s v="EMP1020"/>
    <s v="C1783"/>
    <d v="2021-05-21T00:00:00"/>
    <x v="49"/>
    <n v="1"/>
    <n v="951"/>
    <n v="504"/>
    <n v="600"/>
    <n v="870"/>
    <n v="436"/>
    <x v="42"/>
    <x v="2"/>
    <x v="412"/>
    <x v="2"/>
    <n v="9"/>
    <x v="4"/>
    <x v="0"/>
  </r>
  <r>
    <s v="AX15863"/>
    <s v="ENX2048"/>
    <s v="A116"/>
    <s v="EMP1032"/>
    <s v="C1325"/>
    <d v="2021-05-22T00:00:00"/>
    <x v="34"/>
    <n v="3"/>
    <n v="530"/>
    <n v="424"/>
    <n v="4554"/>
    <n v="7230"/>
    <n v="1356"/>
    <x v="69"/>
    <x v="34"/>
    <x v="11"/>
    <x v="5"/>
    <n v="1"/>
    <x v="4"/>
    <x v="0"/>
  </r>
  <r>
    <s v="AX15865"/>
    <s v="ENX2029"/>
    <s v="A156"/>
    <s v="EMP1026"/>
    <s v="C1164"/>
    <d v="2021-05-22T00:00:00"/>
    <x v="3"/>
    <n v="1"/>
    <n v="95"/>
    <n v="61"/>
    <n v="791"/>
    <n v="1522"/>
    <n v="892"/>
    <x v="46"/>
    <x v="31"/>
    <x v="244"/>
    <x v="6"/>
    <n v="1"/>
    <x v="4"/>
    <x v="0"/>
  </r>
  <r>
    <s v="AX15871"/>
    <s v="ENX2040"/>
    <s v="A169"/>
    <s v="EMP1037"/>
    <s v="C1735"/>
    <d v="2021-05-22T00:00:00"/>
    <x v="4"/>
    <n v="2"/>
    <n v="596"/>
    <n v="358"/>
    <n v="421"/>
    <n v="561"/>
    <n v="742"/>
    <x v="28"/>
    <x v="21"/>
    <x v="384"/>
    <x v="3"/>
    <n v="2"/>
    <x v="4"/>
    <x v="0"/>
  </r>
  <r>
    <s v="AX15873"/>
    <s v="ENX2072"/>
    <s v="A173"/>
    <s v="EMP1019"/>
    <s v="C1365"/>
    <d v="2021-05-22T00:00:00"/>
    <x v="31"/>
    <n v="1"/>
    <n v="1500"/>
    <n v="900"/>
    <n v="296"/>
    <n v="502"/>
    <n v="288"/>
    <x v="65"/>
    <x v="22"/>
    <x v="18"/>
    <x v="5"/>
    <n v="2"/>
    <x v="4"/>
    <x v="0"/>
  </r>
  <r>
    <s v="AX15875"/>
    <s v="ENX2012"/>
    <s v="A146"/>
    <s v="EMP1017"/>
    <s v="C1387"/>
    <d v="2021-05-22T00:00:00"/>
    <x v="16"/>
    <n v="1"/>
    <n v="1798"/>
    <n v="971"/>
    <n v="3660"/>
    <n v="5013"/>
    <n v="2070"/>
    <x v="48"/>
    <x v="26"/>
    <x v="412"/>
    <x v="0"/>
    <n v="2"/>
    <x v="4"/>
    <x v="0"/>
  </r>
  <r>
    <s v="AX15879"/>
    <s v="ENX2048"/>
    <s v="A165"/>
    <s v="EMP1014"/>
    <s v="C1431"/>
    <d v="2021-05-22T00:00:00"/>
    <x v="34"/>
    <n v="1"/>
    <n v="799"/>
    <n v="455"/>
    <n v="2726"/>
    <n v="3450"/>
    <n v="2481"/>
    <x v="49"/>
    <x v="7"/>
    <x v="43"/>
    <x v="4"/>
    <n v="2"/>
    <x v="4"/>
    <x v="0"/>
  </r>
  <r>
    <s v="AX15880"/>
    <s v="ENX2014"/>
    <s v="A121"/>
    <s v="EMP1002"/>
    <s v="C1750"/>
    <d v="2021-05-22T00:00:00"/>
    <x v="67"/>
    <n v="2"/>
    <n v="1566"/>
    <n v="1190"/>
    <n v="3132"/>
    <n v="5697"/>
    <n v="368"/>
    <x v="66"/>
    <x v="26"/>
    <x v="168"/>
    <x v="2"/>
    <n v="2"/>
    <x v="4"/>
    <x v="0"/>
  </r>
  <r>
    <s v="AX15881"/>
    <s v="ENX2032"/>
    <s v="A105"/>
    <s v="EMP1026"/>
    <s v="C1071"/>
    <d v="2021-05-22T00:00:00"/>
    <x v="47"/>
    <n v="1"/>
    <n v="458"/>
    <n v="376"/>
    <n v="683"/>
    <n v="1119"/>
    <n v="204"/>
    <x v="12"/>
    <x v="15"/>
    <x v="84"/>
    <x v="4"/>
    <n v="3"/>
    <x v="4"/>
    <x v="0"/>
  </r>
  <r>
    <s v="AX15882"/>
    <s v="ENX2023"/>
    <s v="A141"/>
    <s v="EMP1043"/>
    <s v="C1708"/>
    <d v="2021-05-22T00:00:00"/>
    <x v="57"/>
    <n v="2"/>
    <n v="2141"/>
    <n v="1777"/>
    <n v="1800"/>
    <n v="3000"/>
    <n v="161"/>
    <x v="37"/>
    <x v="16"/>
    <x v="738"/>
    <x v="0"/>
    <n v="3"/>
    <x v="4"/>
    <x v="0"/>
  </r>
  <r>
    <s v="AX15883"/>
    <s v="ENX2028"/>
    <s v="A132"/>
    <s v="EMP1043"/>
    <s v="C1530"/>
    <d v="2021-05-22T00:00:00"/>
    <x v="5"/>
    <n v="3"/>
    <n v="1566"/>
    <n v="1190"/>
    <n v="2373"/>
    <n v="4566"/>
    <n v="383"/>
    <x v="8"/>
    <x v="3"/>
    <x v="763"/>
    <x v="6"/>
    <n v="4"/>
    <x v="4"/>
    <x v="0"/>
  </r>
  <r>
    <s v="AX15891"/>
    <s v="ENX2032"/>
    <s v="A150"/>
    <s v="EMP1001"/>
    <s v="C1791"/>
    <d v="2021-05-22T00:00:00"/>
    <x v="47"/>
    <n v="4"/>
    <n v="123"/>
    <n v="84"/>
    <n v="971"/>
    <n v="1494"/>
    <n v="82"/>
    <x v="48"/>
    <x v="11"/>
    <x v="276"/>
    <x v="4"/>
    <n v="4"/>
    <x v="4"/>
    <x v="0"/>
  </r>
  <r>
    <s v="AX15892"/>
    <s v="ENX2048"/>
    <s v="A116"/>
    <s v="EMP1028"/>
    <s v="C1265"/>
    <d v="2021-05-22T00:00:00"/>
    <x v="34"/>
    <n v="3"/>
    <n v="603"/>
    <n v="416"/>
    <n v="424"/>
    <n v="530"/>
    <n v="49"/>
    <x v="34"/>
    <x v="3"/>
    <x v="759"/>
    <x v="6"/>
    <n v="4"/>
    <x v="4"/>
    <x v="0"/>
  </r>
  <r>
    <s v="AX15893"/>
    <s v="ENX2047"/>
    <s v="A144"/>
    <s v="EMP1037"/>
    <s v="C1478"/>
    <d v="2021-05-22T00:00:00"/>
    <x v="82"/>
    <n v="1"/>
    <n v="315"/>
    <n v="208"/>
    <n v="1173"/>
    <n v="1862"/>
    <n v="192"/>
    <x v="67"/>
    <x v="36"/>
    <x v="379"/>
    <x v="4"/>
    <n v="5"/>
    <x v="4"/>
    <x v="0"/>
  </r>
  <r>
    <s v="AX15897"/>
    <s v="ENX2068"/>
    <s v="A150"/>
    <s v="EMP1008"/>
    <s v="C1545"/>
    <d v="2021-05-22T00:00:00"/>
    <x v="20"/>
    <n v="1"/>
    <n v="584"/>
    <n v="420"/>
    <n v="44"/>
    <n v="70"/>
    <n v="95"/>
    <x v="25"/>
    <x v="6"/>
    <x v="733"/>
    <x v="1"/>
    <n v="5"/>
    <x v="4"/>
    <x v="0"/>
  </r>
  <r>
    <s v="AX15898"/>
    <s v="ENX2067"/>
    <s v="A156"/>
    <s v="EMP1005"/>
    <s v="C1503"/>
    <d v="2021-05-22T00:00:00"/>
    <x v="30"/>
    <n v="3"/>
    <n v="1338"/>
    <n v="682"/>
    <n v="1185"/>
    <n v="1668"/>
    <n v="296"/>
    <x v="36"/>
    <x v="33"/>
    <x v="671"/>
    <x v="1"/>
    <n v="6"/>
    <x v="4"/>
    <x v="0"/>
  </r>
  <r>
    <s v="AX15900"/>
    <s v="ENX2088"/>
    <s v="A141"/>
    <s v="EMP1012"/>
    <s v="C1602"/>
    <d v="2021-05-22T00:00:00"/>
    <x v="48"/>
    <n v="3"/>
    <n v="818"/>
    <n v="450"/>
    <n v="962"/>
    <n v="1414"/>
    <n v="377"/>
    <x v="40"/>
    <x v="15"/>
    <x v="574"/>
    <x v="6"/>
    <n v="6"/>
    <x v="4"/>
    <x v="0"/>
  </r>
  <r>
    <s v="AX15902"/>
    <s v="ENX2055"/>
    <s v="A166"/>
    <s v="EMP1006"/>
    <s v="C1298"/>
    <d v="2021-05-22T00:00:00"/>
    <x v="71"/>
    <n v="1"/>
    <n v="847"/>
    <n v="534"/>
    <n v="316"/>
    <n v="508"/>
    <n v="2280"/>
    <x v="13"/>
    <x v="4"/>
    <x v="219"/>
    <x v="6"/>
    <n v="6"/>
    <x v="4"/>
    <x v="0"/>
  </r>
  <r>
    <s v="AX15903"/>
    <s v="ENX2021"/>
    <s v="A119"/>
    <s v="EMP1023"/>
    <s v="C1148"/>
    <d v="2021-05-22T00:00:00"/>
    <x v="77"/>
    <n v="1"/>
    <n v="217"/>
    <n v="171"/>
    <n v="540"/>
    <n v="871"/>
    <n v="2676"/>
    <x v="51"/>
    <x v="39"/>
    <x v="563"/>
    <x v="6"/>
    <n v="7"/>
    <x v="4"/>
    <x v="0"/>
  </r>
  <r>
    <s v="AX15905"/>
    <s v="ENX2043"/>
    <s v="A125"/>
    <s v="EMP1023"/>
    <s v="C1431"/>
    <d v="2021-05-22T00:00:00"/>
    <x v="11"/>
    <n v="2"/>
    <n v="1635"/>
    <n v="1046"/>
    <n v="5322"/>
    <n v="7392"/>
    <n v="2760"/>
    <x v="15"/>
    <x v="23"/>
    <x v="576"/>
    <x v="5"/>
    <n v="8"/>
    <x v="4"/>
    <x v="0"/>
  </r>
  <r>
    <s v="AX15908"/>
    <s v="ENX2046"/>
    <s v="A133"/>
    <s v="EMP1029"/>
    <s v="C1414"/>
    <d v="2021-05-23T00:00:00"/>
    <x v="38"/>
    <n v="2"/>
    <n v="2495"/>
    <n v="1896"/>
    <n v="2913"/>
    <n v="5394"/>
    <n v="554"/>
    <x v="48"/>
    <x v="35"/>
    <x v="616"/>
    <x v="4"/>
    <n v="1"/>
    <x v="4"/>
    <x v="0"/>
  </r>
  <r>
    <s v="AX15909"/>
    <s v="ENX2097"/>
    <s v="A164"/>
    <s v="EMP1028"/>
    <s v="C1122"/>
    <d v="2021-05-23T00:00:00"/>
    <x v="0"/>
    <n v="2"/>
    <n v="290"/>
    <n v="200"/>
    <n v="871"/>
    <n v="1708"/>
    <n v="192"/>
    <x v="0"/>
    <x v="8"/>
    <x v="400"/>
    <x v="2"/>
    <n v="2"/>
    <x v="4"/>
    <x v="0"/>
  </r>
  <r>
    <s v="AX15916"/>
    <s v="ENX2024"/>
    <s v="A154"/>
    <s v="EMP1038"/>
    <s v="C1262"/>
    <d v="2021-05-23T00:00:00"/>
    <x v="2"/>
    <n v="1"/>
    <n v="217"/>
    <n v="171"/>
    <n v="79"/>
    <n v="127"/>
    <n v="246"/>
    <x v="29"/>
    <x v="20"/>
    <x v="757"/>
    <x v="4"/>
    <n v="2"/>
    <x v="4"/>
    <x v="0"/>
  </r>
  <r>
    <s v="AX15922"/>
    <s v="ENX2061"/>
    <s v="A143"/>
    <s v="EMP1011"/>
    <s v="C1664"/>
    <d v="2021-05-23T00:00:00"/>
    <x v="72"/>
    <n v="1"/>
    <n v="771"/>
    <n v="648"/>
    <n v="962"/>
    <n v="1414"/>
    <n v="1086"/>
    <x v="54"/>
    <x v="20"/>
    <x v="200"/>
    <x v="0"/>
    <n v="2"/>
    <x v="4"/>
    <x v="0"/>
  </r>
  <r>
    <s v="AX15926"/>
    <s v="ENX2056"/>
    <s v="A168"/>
    <s v="EMP1025"/>
    <s v="C1719"/>
    <d v="2021-05-23T00:00:00"/>
    <x v="64"/>
    <n v="1"/>
    <n v="2005"/>
    <n v="1223"/>
    <n v="1263"/>
    <n v="1683"/>
    <n v="246"/>
    <x v="9"/>
    <x v="18"/>
    <x v="134"/>
    <x v="1"/>
    <n v="3"/>
    <x v="4"/>
    <x v="0"/>
  </r>
  <r>
    <s v="AX15930"/>
    <s v="ENX2048"/>
    <s v="A127"/>
    <s v="EMP1041"/>
    <s v="C1641"/>
    <d v="2021-05-23T00:00:00"/>
    <x v="34"/>
    <n v="1"/>
    <n v="1899"/>
    <n v="1044"/>
    <n v="408"/>
    <n v="504"/>
    <n v="264"/>
    <x v="30"/>
    <x v="42"/>
    <x v="612"/>
    <x v="6"/>
    <n v="3"/>
    <x v="4"/>
    <x v="0"/>
  </r>
  <r>
    <s v="AX15932"/>
    <s v="ENX2017"/>
    <s v="A170"/>
    <s v="EMP1031"/>
    <s v="C1529"/>
    <d v="2021-05-23T00:00:00"/>
    <x v="61"/>
    <n v="3"/>
    <n v="203"/>
    <n v="154"/>
    <n v="1251"/>
    <n v="1526"/>
    <n v="589"/>
    <x v="22"/>
    <x v="14"/>
    <x v="683"/>
    <x v="3"/>
    <n v="4"/>
    <x v="4"/>
    <x v="0"/>
  </r>
  <r>
    <s v="AX15936"/>
    <s v="ENX2010"/>
    <s v="A153"/>
    <s v="EMP1002"/>
    <s v="C1574"/>
    <d v="2021-05-23T00:00:00"/>
    <x v="43"/>
    <n v="1"/>
    <n v="530"/>
    <n v="424"/>
    <n v="1272"/>
    <n v="1590"/>
    <n v="280"/>
    <x v="61"/>
    <x v="16"/>
    <x v="569"/>
    <x v="4"/>
    <n v="4"/>
    <x v="4"/>
    <x v="0"/>
  </r>
  <r>
    <s v="AX15940"/>
    <s v="ENX2061"/>
    <s v="A124"/>
    <s v="EMP1017"/>
    <s v="C1042"/>
    <d v="2021-05-23T00:00:00"/>
    <x v="72"/>
    <n v="2"/>
    <n v="1500"/>
    <n v="900"/>
    <n v="1305"/>
    <n v="1590"/>
    <n v="1790"/>
    <x v="37"/>
    <x v="13"/>
    <x v="191"/>
    <x v="2"/>
    <n v="6"/>
    <x v="4"/>
    <x v="0"/>
  </r>
  <r>
    <s v="AX15946"/>
    <s v="ENX2030"/>
    <s v="A147"/>
    <s v="EMP1041"/>
    <s v="C1017"/>
    <d v="2021-05-23T00:00:00"/>
    <x v="80"/>
    <n v="1"/>
    <n v="584"/>
    <n v="420"/>
    <n v="291"/>
    <n v="378"/>
    <n v="123"/>
    <x v="55"/>
    <x v="36"/>
    <x v="789"/>
    <x v="3"/>
    <n v="7"/>
    <x v="4"/>
    <x v="0"/>
  </r>
  <r>
    <s v="AX15948"/>
    <s v="ENX2081"/>
    <s v="A140"/>
    <s v="EMP1004"/>
    <s v="C1059"/>
    <d v="2021-05-23T00:00:00"/>
    <x v="62"/>
    <n v="3"/>
    <n v="2091"/>
    <n v="1485"/>
    <n v="450"/>
    <n v="818"/>
    <n v="795"/>
    <x v="39"/>
    <x v="11"/>
    <x v="170"/>
    <x v="0"/>
    <n v="7"/>
    <x v="4"/>
    <x v="0"/>
  </r>
  <r>
    <s v="AX15952"/>
    <s v="ENX2087"/>
    <s v="A165"/>
    <s v="EMP1010"/>
    <s v="C1004"/>
    <d v="2021-05-23T00:00:00"/>
    <x v="95"/>
    <n v="3"/>
    <n v="315"/>
    <n v="208"/>
    <n v="296"/>
    <n v="502"/>
    <n v="265"/>
    <x v="7"/>
    <x v="6"/>
    <x v="660"/>
    <x v="3"/>
    <n v="8"/>
    <x v="4"/>
    <x v="0"/>
  </r>
  <r>
    <s v="AX15953"/>
    <s v="ENX2100"/>
    <s v="A135"/>
    <s v="EMP1044"/>
    <s v="C1490"/>
    <d v="2021-05-23T00:00:00"/>
    <x v="28"/>
    <n v="4"/>
    <n v="530"/>
    <n v="424"/>
    <n v="1399"/>
    <n v="2294"/>
    <n v="606"/>
    <x v="65"/>
    <x v="15"/>
    <x v="735"/>
    <x v="4"/>
    <n v="8"/>
    <x v="4"/>
    <x v="0"/>
  </r>
  <r>
    <s v="AX15967"/>
    <s v="ENX2058"/>
    <s v="A148"/>
    <s v="EMP1027"/>
    <s v="C1222"/>
    <d v="2021-05-24T00:00:00"/>
    <x v="53"/>
    <n v="1"/>
    <n v="1798"/>
    <n v="971"/>
    <n v="5936"/>
    <n v="9132"/>
    <n v="570"/>
    <x v="52"/>
    <x v="5"/>
    <x v="643"/>
    <x v="2"/>
    <n v="1"/>
    <x v="4"/>
    <x v="0"/>
  </r>
  <r>
    <s v="AX15970"/>
    <s v="ENX2073"/>
    <s v="A154"/>
    <s v="EMP1020"/>
    <s v="C1412"/>
    <d v="2021-05-24T00:00:00"/>
    <x v="85"/>
    <n v="2"/>
    <n v="530"/>
    <n v="424"/>
    <n v="774"/>
    <n v="1334"/>
    <n v="408"/>
    <x v="23"/>
    <x v="19"/>
    <x v="71"/>
    <x v="4"/>
    <n v="2"/>
    <x v="4"/>
    <x v="0"/>
  </r>
  <r>
    <s v="AX15973"/>
    <s v="ENX2043"/>
    <s v="A108"/>
    <s v="EMP1025"/>
    <s v="C1058"/>
    <d v="2021-05-24T00:00:00"/>
    <x v="11"/>
    <n v="4"/>
    <n v="1353"/>
    <n v="947"/>
    <n v="291"/>
    <n v="378"/>
    <n v="565"/>
    <x v="9"/>
    <x v="22"/>
    <x v="203"/>
    <x v="1"/>
    <n v="2"/>
    <x v="4"/>
    <x v="0"/>
  </r>
  <r>
    <s v="AX15975"/>
    <s v="ENX2082"/>
    <s v="A152"/>
    <s v="EMP1002"/>
    <s v="C1487"/>
    <d v="2021-05-24T00:00:00"/>
    <x v="86"/>
    <n v="2"/>
    <n v="1353"/>
    <n v="947"/>
    <n v="1364"/>
    <n v="2676"/>
    <n v="447"/>
    <x v="72"/>
    <x v="11"/>
    <x v="490"/>
    <x v="1"/>
    <n v="2"/>
    <x v="4"/>
    <x v="0"/>
  </r>
  <r>
    <s v="AX15977"/>
    <s v="ENX2077"/>
    <s v="A162"/>
    <s v="EMP1011"/>
    <s v="C1334"/>
    <d v="2021-05-24T00:00:00"/>
    <x v="51"/>
    <n v="3"/>
    <n v="1798"/>
    <n v="971"/>
    <n v="3915"/>
    <n v="5436"/>
    <n v="107"/>
    <x v="13"/>
    <x v="17"/>
    <x v="666"/>
    <x v="2"/>
    <n v="2"/>
    <x v="4"/>
    <x v="0"/>
  </r>
  <r>
    <s v="AX15981"/>
    <s v="ENX2015"/>
    <s v="A156"/>
    <s v="EMP1003"/>
    <s v="C1285"/>
    <d v="2021-05-24T00:00:00"/>
    <x v="17"/>
    <n v="2"/>
    <n v="561"/>
    <n v="421"/>
    <n v="408"/>
    <n v="504"/>
    <n v="855"/>
    <x v="31"/>
    <x v="21"/>
    <x v="240"/>
    <x v="1"/>
    <n v="2"/>
    <x v="4"/>
    <x v="0"/>
  </r>
  <r>
    <s v="AX15982"/>
    <s v="ENX2029"/>
    <s v="A109"/>
    <s v="EMP1018"/>
    <s v="C1335"/>
    <d v="2021-05-24T00:00:00"/>
    <x v="3"/>
    <n v="1"/>
    <n v="1077"/>
    <n v="732"/>
    <n v="400"/>
    <n v="580"/>
    <n v="420"/>
    <x v="3"/>
    <x v="33"/>
    <x v="95"/>
    <x v="0"/>
    <n v="4"/>
    <x v="4"/>
    <x v="0"/>
  </r>
  <r>
    <s v="AX15991"/>
    <s v="ENX2045"/>
    <s v="A146"/>
    <s v="EMP1010"/>
    <s v="C1353"/>
    <d v="2021-05-24T00:00:00"/>
    <x v="65"/>
    <n v="3"/>
    <n v="378"/>
    <n v="291"/>
    <n v="3032"/>
    <n v="3566"/>
    <n v="990"/>
    <x v="5"/>
    <x v="27"/>
    <x v="120"/>
    <x v="6"/>
    <n v="5"/>
    <x v="4"/>
    <x v="0"/>
  </r>
  <r>
    <s v="AX15993"/>
    <s v="ENX2085"/>
    <s v="A102"/>
    <s v="EMP1039"/>
    <s v="C1270"/>
    <d v="2021-05-24T00:00:00"/>
    <x v="29"/>
    <n v="1"/>
    <n v="95"/>
    <n v="61"/>
    <n v="534"/>
    <n v="847"/>
    <n v="164"/>
    <x v="26"/>
    <x v="37"/>
    <x v="329"/>
    <x v="3"/>
    <n v="5"/>
    <x v="4"/>
    <x v="0"/>
  </r>
  <r>
    <s v="AX15997"/>
    <s v="ENX2080"/>
    <s v="A157"/>
    <s v="EMP1033"/>
    <s v="C1079"/>
    <d v="2021-05-24T00:00:00"/>
    <x v="37"/>
    <n v="4"/>
    <n v="1103"/>
    <n v="838"/>
    <n v="2610"/>
    <n v="3624"/>
    <n v="248"/>
    <x v="67"/>
    <x v="11"/>
    <x v="601"/>
    <x v="2"/>
    <n v="5"/>
    <x v="4"/>
    <x v="0"/>
  </r>
  <r>
    <s v="AX16000"/>
    <s v="ENX2027"/>
    <s v="A122"/>
    <s v="EMP1033"/>
    <s v="C1124"/>
    <d v="2021-05-24T00:00:00"/>
    <x v="19"/>
    <n v="3"/>
    <n v="2464"/>
    <n v="1774"/>
    <n v="5176"/>
    <n v="7392"/>
    <n v="816"/>
    <x v="41"/>
    <x v="36"/>
    <x v="170"/>
    <x v="5"/>
    <n v="5"/>
    <x v="4"/>
    <x v="0"/>
  </r>
  <r>
    <s v="AX16002"/>
    <s v="ENX2078"/>
    <s v="A117"/>
    <s v="EMP1001"/>
    <s v="C1470"/>
    <d v="2021-05-24T00:00:00"/>
    <x v="66"/>
    <n v="4"/>
    <n v="817"/>
    <n v="409"/>
    <n v="2616"/>
    <n v="5229"/>
    <n v="1316"/>
    <x v="64"/>
    <x v="43"/>
    <x v="408"/>
    <x v="0"/>
    <n v="6"/>
    <x v="4"/>
    <x v="0"/>
  </r>
  <r>
    <s v="AX16004"/>
    <s v="ENX2049"/>
    <s v="A123"/>
    <s v="EMP1028"/>
    <s v="C1020"/>
    <d v="2021-05-24T00:00:00"/>
    <x v="58"/>
    <n v="1"/>
    <n v="2294"/>
    <n v="1399"/>
    <n v="872"/>
    <n v="1743"/>
    <n v="855"/>
    <x v="9"/>
    <x v="26"/>
    <x v="520"/>
    <x v="2"/>
    <n v="8"/>
    <x v="4"/>
    <x v="0"/>
  </r>
  <r>
    <s v="AX16009"/>
    <s v="ENX2086"/>
    <s v="A167"/>
    <s v="EMP1018"/>
    <s v="C1294"/>
    <d v="2021-05-24T00:00:00"/>
    <x v="94"/>
    <n v="2"/>
    <n v="112"/>
    <n v="90"/>
    <n v="1046"/>
    <n v="1635"/>
    <n v="987"/>
    <x v="50"/>
    <x v="39"/>
    <x v="661"/>
    <x v="4"/>
    <n v="8"/>
    <x v="4"/>
    <x v="0"/>
  </r>
  <r>
    <s v="AX16017"/>
    <s v="ENX2022"/>
    <s v="A148"/>
    <s v="EMP1013"/>
    <s v="C1254"/>
    <d v="2021-05-24T00:00:00"/>
    <x v="27"/>
    <n v="4"/>
    <n v="368"/>
    <n v="294"/>
    <n v="888"/>
    <n v="1506"/>
    <n v="2400"/>
    <x v="66"/>
    <x v="22"/>
    <x v="46"/>
    <x v="1"/>
    <n v="8"/>
    <x v="4"/>
    <x v="0"/>
  </r>
  <r>
    <s v="AX16023"/>
    <s v="ENX2079"/>
    <s v="A152"/>
    <s v="EMP1011"/>
    <s v="C1124"/>
    <d v="2021-05-24T00:00:00"/>
    <x v="9"/>
    <n v="1"/>
    <n v="2294"/>
    <n v="1399"/>
    <n v="3885"/>
    <n v="4917"/>
    <n v="348"/>
    <x v="32"/>
    <x v="39"/>
    <x v="546"/>
    <x v="0"/>
    <n v="9"/>
    <x v="4"/>
    <x v="0"/>
  </r>
  <r>
    <s v="AX16026"/>
    <s v="ENX2007"/>
    <s v="A102"/>
    <s v="EMP1030"/>
    <s v="C1714"/>
    <d v="2021-05-25T00:00:00"/>
    <x v="63"/>
    <n v="1"/>
    <n v="530"/>
    <n v="435"/>
    <n v="1632"/>
    <n v="2016"/>
    <n v="507"/>
    <x v="57"/>
    <x v="30"/>
    <x v="321"/>
    <x v="5"/>
    <n v="1"/>
    <x v="4"/>
    <x v="0"/>
  </r>
  <r>
    <s v="AX16028"/>
    <s v="ENX2049"/>
    <s v="A115"/>
    <s v="EMP1019"/>
    <s v="C1610"/>
    <d v="2021-05-25T00:00:00"/>
    <x v="58"/>
    <n v="1"/>
    <n v="545"/>
    <n v="425"/>
    <n v="1968"/>
    <n v="2734"/>
    <n v="240"/>
    <x v="67"/>
    <x v="27"/>
    <x v="242"/>
    <x v="3"/>
    <n v="1"/>
    <x v="4"/>
    <x v="0"/>
  </r>
  <r>
    <s v="AX16034"/>
    <s v="ENX2080"/>
    <s v="A110"/>
    <s v="EMP1010"/>
    <s v="C1240"/>
    <d v="2021-05-25T00:00:00"/>
    <x v="37"/>
    <n v="1"/>
    <n v="1809"/>
    <n v="1067"/>
    <n v="3783"/>
    <n v="4914"/>
    <n v="1598"/>
    <x v="36"/>
    <x v="37"/>
    <x v="198"/>
    <x v="2"/>
    <n v="4"/>
    <x v="4"/>
    <x v="0"/>
  </r>
  <r>
    <s v="AX16037"/>
    <s v="ENX2030"/>
    <s v="A102"/>
    <s v="EMP1004"/>
    <s v="C1645"/>
    <d v="2021-05-25T00:00:00"/>
    <x v="80"/>
    <n v="3"/>
    <n v="596"/>
    <n v="358"/>
    <n v="791"/>
    <n v="1522"/>
    <n v="874"/>
    <x v="62"/>
    <x v="43"/>
    <x v="475"/>
    <x v="3"/>
    <n v="6"/>
    <x v="4"/>
    <x v="0"/>
  </r>
  <r>
    <s v="AX16038"/>
    <s v="ENX2078"/>
    <s v="A163"/>
    <s v="EMP1006"/>
    <s v="C1797"/>
    <d v="2021-05-25T00:00:00"/>
    <x v="66"/>
    <n v="1"/>
    <n v="290"/>
    <n v="200"/>
    <n v="1046"/>
    <n v="1635"/>
    <n v="1508"/>
    <x v="30"/>
    <x v="12"/>
    <x v="454"/>
    <x v="5"/>
    <n v="7"/>
    <x v="4"/>
    <x v="0"/>
  </r>
  <r>
    <s v="AX16039"/>
    <s v="ENX2002"/>
    <s v="A117"/>
    <s v="EMP1000"/>
    <s v="C1319"/>
    <d v="2021-05-25T00:00:00"/>
    <x v="100"/>
    <n v="1"/>
    <n v="356"/>
    <n v="292"/>
    <n v="1580"/>
    <n v="2224"/>
    <n v="90"/>
    <x v="54"/>
    <x v="23"/>
    <x v="573"/>
    <x v="3"/>
    <n v="7"/>
    <x v="4"/>
    <x v="0"/>
  </r>
  <r>
    <s v="AX16041"/>
    <s v="ENX2011"/>
    <s v="A123"/>
    <s v="EMP1042"/>
    <s v="C1484"/>
    <d v="2021-05-25T00:00:00"/>
    <x v="81"/>
    <n v="1"/>
    <n v="1671"/>
    <n v="1220"/>
    <n v="260"/>
    <n v="362"/>
    <n v="321"/>
    <x v="20"/>
    <x v="1"/>
    <x v="307"/>
    <x v="0"/>
    <n v="8"/>
    <x v="4"/>
    <x v="0"/>
  </r>
  <r>
    <s v="AX16042"/>
    <s v="ENX2059"/>
    <s v="A100"/>
    <s v="EMP1041"/>
    <s v="C1186"/>
    <d v="2021-05-25T00:00:00"/>
    <x v="97"/>
    <n v="1"/>
    <n v="1708"/>
    <n v="871"/>
    <n v="1173"/>
    <n v="1862"/>
    <n v="2260"/>
    <x v="72"/>
    <x v="31"/>
    <x v="256"/>
    <x v="5"/>
    <n v="8"/>
    <x v="4"/>
    <x v="0"/>
  </r>
  <r>
    <s v="AX16043"/>
    <s v="ENX2012"/>
    <s v="A119"/>
    <s v="EMP1039"/>
    <s v="C1133"/>
    <d v="2021-05-25T00:00:00"/>
    <x v="16"/>
    <n v="1"/>
    <n v="1077"/>
    <n v="732"/>
    <n v="683"/>
    <n v="1178"/>
    <n v="22"/>
    <x v="37"/>
    <x v="20"/>
    <x v="454"/>
    <x v="5"/>
    <n v="8"/>
    <x v="4"/>
    <x v="0"/>
  </r>
  <r>
    <s v="AX16044"/>
    <s v="ENX2003"/>
    <s v="A145"/>
    <s v="EMP1043"/>
    <s v="C1273"/>
    <d v="2021-05-25T00:00:00"/>
    <x v="22"/>
    <n v="2"/>
    <n v="1862"/>
    <n v="1173"/>
    <n v="4101"/>
    <n v="6723"/>
    <n v="123"/>
    <x v="47"/>
    <x v="39"/>
    <x v="44"/>
    <x v="1"/>
    <n v="8"/>
    <x v="4"/>
    <x v="0"/>
  </r>
  <r>
    <s v="AX16046"/>
    <s v="ENX2096"/>
    <s v="A101"/>
    <s v="EMP1013"/>
    <s v="C1373"/>
    <d v="2021-05-25T00:00:00"/>
    <x v="36"/>
    <n v="1"/>
    <n v="1639"/>
    <n v="1295"/>
    <n v="1220"/>
    <n v="1671"/>
    <n v="137"/>
    <x v="6"/>
    <x v="12"/>
    <x v="654"/>
    <x v="0"/>
    <n v="9"/>
    <x v="4"/>
    <x v="0"/>
  </r>
  <r>
    <s v="AX16047"/>
    <s v="ENX2054"/>
    <s v="A170"/>
    <s v="EMP1036"/>
    <s v="C1022"/>
    <d v="2021-05-26T00:00:00"/>
    <x v="12"/>
    <n v="2"/>
    <n v="1582"/>
    <n v="1234"/>
    <n v="870"/>
    <n v="1060"/>
    <n v="1224"/>
    <x v="63"/>
    <x v="43"/>
    <x v="58"/>
    <x v="5"/>
    <n v="1"/>
    <x v="4"/>
    <x v="0"/>
  </r>
  <r>
    <s v="AX16048"/>
    <s v="ENX2047"/>
    <s v="A104"/>
    <s v="EMP1011"/>
    <s v="C1505"/>
    <d v="2021-05-26T00:00:00"/>
    <x v="82"/>
    <n v="1"/>
    <n v="1967"/>
    <n v="1397"/>
    <n v="171"/>
    <n v="217"/>
    <n v="1140"/>
    <x v="49"/>
    <x v="3"/>
    <x v="379"/>
    <x v="2"/>
    <n v="2"/>
    <x v="4"/>
    <x v="0"/>
  </r>
  <r>
    <s v="AX16050"/>
    <s v="ENX2076"/>
    <s v="A113"/>
    <s v="EMP1015"/>
    <s v="C1099"/>
    <d v="2021-05-26T00:00:00"/>
    <x v="15"/>
    <n v="1"/>
    <n v="1812"/>
    <n v="1305"/>
    <n v="648"/>
    <n v="771"/>
    <n v="492"/>
    <x v="14"/>
    <x v="42"/>
    <x v="582"/>
    <x v="4"/>
    <n v="4"/>
    <x v="4"/>
    <x v="0"/>
  </r>
  <r>
    <s v="AX16054"/>
    <s v="ENX2064"/>
    <s v="A123"/>
    <s v="EMP1037"/>
    <s v="C1267"/>
    <d v="2021-05-26T00:00:00"/>
    <x v="25"/>
    <n v="1"/>
    <n v="1500"/>
    <n v="900"/>
    <n v="984"/>
    <n v="1367"/>
    <n v="345"/>
    <x v="2"/>
    <x v="26"/>
    <x v="543"/>
    <x v="1"/>
    <n v="4"/>
    <x v="4"/>
    <x v="0"/>
  </r>
  <r>
    <s v="AX16059"/>
    <s v="ENX2076"/>
    <s v="A135"/>
    <s v="EMP1011"/>
    <s v="C1697"/>
    <d v="2021-05-26T00:00:00"/>
    <x v="15"/>
    <n v="1"/>
    <n v="684"/>
    <n v="561"/>
    <n v="1230"/>
    <n v="1783"/>
    <n v="48"/>
    <x v="7"/>
    <x v="12"/>
    <x v="316"/>
    <x v="5"/>
    <n v="7"/>
    <x v="4"/>
    <x v="0"/>
  </r>
  <r>
    <s v="AX16060"/>
    <s v="ENX2018"/>
    <s v="A144"/>
    <s v="EMP1028"/>
    <s v="C1356"/>
    <d v="2021-05-26T00:00:00"/>
    <x v="8"/>
    <n v="1"/>
    <n v="1077"/>
    <n v="732"/>
    <n v="900"/>
    <n v="1500"/>
    <n v="144"/>
    <x v="13"/>
    <x v="18"/>
    <x v="593"/>
    <x v="3"/>
    <n v="8"/>
    <x v="4"/>
    <x v="0"/>
  </r>
  <r>
    <s v="AX16065"/>
    <s v="ENX2026"/>
    <s v="A115"/>
    <s v="EMP1036"/>
    <s v="C1563"/>
    <d v="2021-05-26T00:00:00"/>
    <x v="74"/>
    <n v="1"/>
    <n v="1743"/>
    <n v="872"/>
    <n v="387"/>
    <n v="667"/>
    <n v="290"/>
    <x v="8"/>
    <x v="26"/>
    <x v="659"/>
    <x v="5"/>
    <n v="8"/>
    <x v="4"/>
    <x v="0"/>
  </r>
  <r>
    <s v="AX16069"/>
    <s v="ENX2091"/>
    <s v="A129"/>
    <s v="EMP1005"/>
    <s v="C1120"/>
    <d v="2021-05-26T00:00:00"/>
    <x v="39"/>
    <n v="1"/>
    <n v="1500"/>
    <n v="900"/>
    <n v="308"/>
    <n v="406"/>
    <n v="3496"/>
    <x v="30"/>
    <x v="5"/>
    <x v="78"/>
    <x v="3"/>
    <n v="8"/>
    <x v="4"/>
    <x v="0"/>
  </r>
  <r>
    <s v="AX16072"/>
    <s v="ENX2016"/>
    <s v="A159"/>
    <s v="EMP1010"/>
    <s v="C1727"/>
    <d v="2021-05-27T00:00:00"/>
    <x v="6"/>
    <n v="3"/>
    <n v="603"/>
    <n v="416"/>
    <n v="589"/>
    <n v="1052"/>
    <n v="408"/>
    <x v="62"/>
    <x v="31"/>
    <x v="548"/>
    <x v="5"/>
    <n v="1"/>
    <x v="4"/>
    <x v="0"/>
  </r>
  <r>
    <s v="AX16073"/>
    <s v="ENX2092"/>
    <s v="A113"/>
    <s v="EMP1036"/>
    <s v="C1506"/>
    <d v="2021-05-27T00:00:00"/>
    <x v="87"/>
    <n v="4"/>
    <n v="35"/>
    <n v="22"/>
    <n v="683"/>
    <n v="1178"/>
    <n v="827"/>
    <x v="60"/>
    <x v="10"/>
    <x v="330"/>
    <x v="5"/>
    <n v="4"/>
    <x v="4"/>
    <x v="0"/>
  </r>
  <r>
    <s v="AX16075"/>
    <s v="ENX2066"/>
    <s v="A117"/>
    <s v="EMP1020"/>
    <s v="C1722"/>
    <d v="2021-05-27T00:00:00"/>
    <x v="13"/>
    <n v="3"/>
    <n v="356"/>
    <n v="292"/>
    <n v="807"/>
    <n v="1467"/>
    <n v="736"/>
    <x v="68"/>
    <x v="44"/>
    <x v="366"/>
    <x v="1"/>
    <n v="5"/>
    <x v="4"/>
    <x v="0"/>
  </r>
  <r>
    <s v="AX16077"/>
    <s v="ENX2047"/>
    <s v="A163"/>
    <s v="EMP1042"/>
    <s v="C1103"/>
    <d v="2021-05-27T00:00:00"/>
    <x v="82"/>
    <n v="3"/>
    <n v="400"/>
    <n v="208"/>
    <n v="88"/>
    <n v="140"/>
    <n v="1014"/>
    <x v="36"/>
    <x v="37"/>
    <x v="634"/>
    <x v="4"/>
    <n v="8"/>
    <x v="4"/>
    <x v="0"/>
  </r>
  <r>
    <s v="AX16081"/>
    <s v="ENX2096"/>
    <s v="A152"/>
    <s v="EMP1030"/>
    <s v="C1371"/>
    <d v="2021-05-27T00:00:00"/>
    <x v="36"/>
    <n v="3"/>
    <n v="530"/>
    <n v="424"/>
    <n v="409"/>
    <n v="817"/>
    <n v="736"/>
    <x v="33"/>
    <x v="0"/>
    <x v="765"/>
    <x v="6"/>
    <n v="9"/>
    <x v="4"/>
    <x v="0"/>
  </r>
  <r>
    <s v="AX16087"/>
    <s v="ENX2056"/>
    <s v="A168"/>
    <s v="EMP1007"/>
    <s v="C1645"/>
    <d v="2021-05-27T00:00:00"/>
    <x v="64"/>
    <n v="2"/>
    <n v="1414"/>
    <n v="962"/>
    <n v="294"/>
    <n v="368"/>
    <n v="1674"/>
    <x v="16"/>
    <x v="38"/>
    <x v="733"/>
    <x v="3"/>
    <n v="9"/>
    <x v="4"/>
    <x v="0"/>
  </r>
  <r>
    <s v="AX16091"/>
    <s v="ENX2004"/>
    <s v="A152"/>
    <s v="EMP1042"/>
    <s v="C1743"/>
    <d v="2021-05-27T00:00:00"/>
    <x v="23"/>
    <n v="3"/>
    <n v="1414"/>
    <n v="962"/>
    <n v="358"/>
    <n v="596"/>
    <n v="2624"/>
    <x v="6"/>
    <x v="9"/>
    <x v="77"/>
    <x v="2"/>
    <n v="9"/>
    <x v="4"/>
    <x v="0"/>
  </r>
  <r>
    <s v="AX16097"/>
    <s v="ENX2032"/>
    <s v="A163"/>
    <s v="EMP1013"/>
    <s v="C1553"/>
    <d v="2021-05-28T00:00:00"/>
    <x v="47"/>
    <n v="1"/>
    <n v="2005"/>
    <n v="1223"/>
    <n v="1632"/>
    <n v="2016"/>
    <n v="816"/>
    <x v="41"/>
    <x v="35"/>
    <x v="37"/>
    <x v="6"/>
    <n v="1"/>
    <x v="4"/>
    <x v="0"/>
  </r>
  <r>
    <s v="AX16102"/>
    <s v="ENX2046"/>
    <s v="A171"/>
    <s v="EMP1024"/>
    <s v="C1563"/>
    <d v="2021-05-28T00:00:00"/>
    <x v="38"/>
    <n v="1"/>
    <n v="1077"/>
    <n v="732"/>
    <n v="1184"/>
    <n v="2008"/>
    <n v="507"/>
    <x v="22"/>
    <x v="12"/>
    <x v="417"/>
    <x v="5"/>
    <n v="2"/>
    <x v="4"/>
    <x v="0"/>
  </r>
  <r>
    <s v="AX16104"/>
    <s v="ENX2074"/>
    <s v="A142"/>
    <s v="EMP1003"/>
    <s v="C1131"/>
    <d v="2021-05-28T00:00:00"/>
    <x v="41"/>
    <n v="1"/>
    <n v="2182"/>
    <n v="1200"/>
    <n v="294"/>
    <n v="368"/>
    <n v="1564"/>
    <x v="9"/>
    <x v="18"/>
    <x v="51"/>
    <x v="0"/>
    <n v="4"/>
    <x v="4"/>
    <x v="0"/>
  </r>
  <r>
    <s v="AX16112"/>
    <s v="ENX2086"/>
    <s v="A138"/>
    <s v="EMP1007"/>
    <s v="C1246"/>
    <d v="2021-05-28T00:00:00"/>
    <x v="94"/>
    <n v="1"/>
    <n v="799"/>
    <n v="455"/>
    <n v="308"/>
    <n v="406"/>
    <n v="187"/>
    <x v="14"/>
    <x v="20"/>
    <x v="739"/>
    <x v="5"/>
    <n v="4"/>
    <x v="4"/>
    <x v="0"/>
  </r>
  <r>
    <s v="AX16113"/>
    <s v="ENX2054"/>
    <s v="A129"/>
    <s v="EMP1014"/>
    <s v="C1486"/>
    <d v="2021-05-28T00:00:00"/>
    <x v="12"/>
    <n v="3"/>
    <n v="502"/>
    <n v="296"/>
    <n v="2046"/>
    <n v="4014"/>
    <n v="2036"/>
    <x v="44"/>
    <x v="22"/>
    <x v="423"/>
    <x v="5"/>
    <n v="5"/>
    <x v="4"/>
    <x v="0"/>
  </r>
  <r>
    <s v="AX16122"/>
    <s v="ENX2031"/>
    <s v="A113"/>
    <s v="EMP1003"/>
    <s v="C1621"/>
    <d v="2021-05-28T00:00:00"/>
    <x v="88"/>
    <n v="1"/>
    <n v="871"/>
    <n v="540"/>
    <n v="1190"/>
    <n v="1566"/>
    <n v="792"/>
    <x v="56"/>
    <x v="24"/>
    <x v="1"/>
    <x v="4"/>
    <n v="6"/>
    <x v="4"/>
    <x v="0"/>
  </r>
  <r>
    <s v="AX16126"/>
    <s v="ENX2057"/>
    <s v="A130"/>
    <s v="EMP1024"/>
    <s v="C1250"/>
    <d v="2021-05-28T00:00:00"/>
    <x v="78"/>
    <n v="2"/>
    <n v="1848"/>
    <n v="1294"/>
    <n v="1484"/>
    <n v="2283"/>
    <n v="96"/>
    <x v="50"/>
    <x v="32"/>
    <x v="264"/>
    <x v="5"/>
    <n v="6"/>
    <x v="4"/>
    <x v="0"/>
  </r>
  <r>
    <s v="AX16128"/>
    <s v="ENX2014"/>
    <s v="A142"/>
    <s v="EMP1007"/>
    <s v="C1721"/>
    <d v="2021-05-28T00:00:00"/>
    <x v="67"/>
    <n v="4"/>
    <n v="1826"/>
    <n v="1443"/>
    <n v="435"/>
    <n v="530"/>
    <n v="88"/>
    <x v="1"/>
    <x v="5"/>
    <x v="689"/>
    <x v="1"/>
    <n v="6"/>
    <x v="4"/>
    <x v="0"/>
  </r>
  <r>
    <s v="AX16133"/>
    <s v="ENX2098"/>
    <s v="A145"/>
    <s v="EMP1012"/>
    <s v="C1743"/>
    <d v="2021-05-28T00:00:00"/>
    <x v="69"/>
    <n v="1"/>
    <n v="368"/>
    <n v="269"/>
    <n v="1484"/>
    <n v="2283"/>
    <n v="123"/>
    <x v="55"/>
    <x v="30"/>
    <x v="703"/>
    <x v="4"/>
    <n v="8"/>
    <x v="4"/>
    <x v="0"/>
  </r>
  <r>
    <s v="AX16150"/>
    <s v="ENX2051"/>
    <s v="A107"/>
    <s v="EMP1000"/>
    <s v="C1442"/>
    <d v="2021-05-28T00:00:00"/>
    <x v="14"/>
    <n v="1"/>
    <n v="1052"/>
    <n v="589"/>
    <n v="1363"/>
    <n v="1725"/>
    <n v="895"/>
    <x v="62"/>
    <x v="22"/>
    <x v="387"/>
    <x v="6"/>
    <n v="8"/>
    <x v="4"/>
    <x v="0"/>
  </r>
  <r>
    <s v="AX16152"/>
    <s v="ENX2008"/>
    <s v="A129"/>
    <s v="EMP1025"/>
    <s v="C1446"/>
    <d v="2021-05-28T00:00:00"/>
    <x v="24"/>
    <n v="1"/>
    <n v="1783"/>
    <n v="1516"/>
    <n v="536"/>
    <n v="800"/>
    <n v="206"/>
    <x v="67"/>
    <x v="28"/>
    <x v="453"/>
    <x v="6"/>
    <n v="9"/>
    <x v="4"/>
    <x v="0"/>
  </r>
  <r>
    <s v="AX16153"/>
    <s v="ENX2020"/>
    <s v="A109"/>
    <s v="EMP1005"/>
    <s v="C1024"/>
    <d v="2021-05-28T00:00:00"/>
    <x v="18"/>
    <n v="3"/>
    <n v="1103"/>
    <n v="838"/>
    <n v="592"/>
    <n v="1004"/>
    <n v="3928"/>
    <x v="28"/>
    <x v="12"/>
    <x v="487"/>
    <x v="0"/>
    <n v="9"/>
    <x v="4"/>
    <x v="0"/>
  </r>
  <r>
    <s v="AX16157"/>
    <s v="ENX2015"/>
    <s v="A131"/>
    <s v="EMP1039"/>
    <s v="C1032"/>
    <d v="2021-05-29T00:00:00"/>
    <x v="17"/>
    <n v="1"/>
    <n v="1351"/>
    <n v="1108"/>
    <n v="316"/>
    <n v="508"/>
    <n v="286"/>
    <x v="56"/>
    <x v="6"/>
    <x v="342"/>
    <x v="0"/>
    <n v="1"/>
    <x v="4"/>
    <x v="0"/>
  </r>
  <r>
    <s v="AX16159"/>
    <s v="ENX2073"/>
    <s v="A161"/>
    <s v="EMP1021"/>
    <s v="C1777"/>
    <d v="2021-05-29T00:00:00"/>
    <x v="85"/>
    <n v="1"/>
    <n v="127"/>
    <n v="79"/>
    <n v="4191"/>
    <n v="5901"/>
    <n v="1140"/>
    <x v="51"/>
    <x v="36"/>
    <x v="597"/>
    <x v="5"/>
    <n v="2"/>
    <x v="4"/>
    <x v="0"/>
  </r>
  <r>
    <s v="AX16162"/>
    <s v="ENX2022"/>
    <s v="A140"/>
    <s v="EMP1012"/>
    <s v="C1470"/>
    <d v="2021-05-29T00:00:00"/>
    <x v="27"/>
    <n v="2"/>
    <n v="400"/>
    <n v="208"/>
    <n v="1046"/>
    <n v="1635"/>
    <n v="651"/>
    <x v="11"/>
    <x v="21"/>
    <x v="315"/>
    <x v="6"/>
    <n v="3"/>
    <x v="4"/>
    <x v="0"/>
  </r>
  <r>
    <s v="AX16173"/>
    <s v="ENX2032"/>
    <s v="A165"/>
    <s v="EMP1017"/>
    <s v="C1527"/>
    <d v="2021-05-29T00:00:00"/>
    <x v="47"/>
    <n v="3"/>
    <n v="1119"/>
    <n v="683"/>
    <n v="1363"/>
    <n v="1725"/>
    <n v="383"/>
    <x v="63"/>
    <x v="41"/>
    <x v="749"/>
    <x v="1"/>
    <n v="3"/>
    <x v="4"/>
    <x v="0"/>
  </r>
  <r>
    <s v="AX16176"/>
    <s v="ENX2077"/>
    <s v="A146"/>
    <s v="EMP1022"/>
    <s v="C1700"/>
    <d v="2021-05-29T00:00:00"/>
    <x v="51"/>
    <n v="4"/>
    <n v="1414"/>
    <n v="962"/>
    <n v="72"/>
    <n v="136"/>
    <n v="90"/>
    <x v="58"/>
    <x v="21"/>
    <x v="754"/>
    <x v="4"/>
    <n v="3"/>
    <x v="4"/>
    <x v="0"/>
  </r>
  <r>
    <s v="AX16179"/>
    <s v="ENX2064"/>
    <s v="A161"/>
    <s v="EMP1037"/>
    <s v="C1338"/>
    <d v="2021-05-29T00:00:00"/>
    <x v="25"/>
    <n v="3"/>
    <n v="913"/>
    <n v="584"/>
    <n v="562"/>
    <n v="826"/>
    <n v="523"/>
    <x v="56"/>
    <x v="28"/>
    <x v="194"/>
    <x v="3"/>
    <n v="4"/>
    <x v="4"/>
    <x v="0"/>
  </r>
  <r>
    <s v="AX16181"/>
    <s v="ENX2096"/>
    <s v="A100"/>
    <s v="EMP1002"/>
    <s v="C1138"/>
    <d v="2021-05-29T00:00:00"/>
    <x v="36"/>
    <n v="3"/>
    <n v="826"/>
    <n v="562"/>
    <n v="2336"/>
    <n v="3652"/>
    <n v="660"/>
    <x v="4"/>
    <x v="19"/>
    <x v="715"/>
    <x v="6"/>
    <n v="4"/>
    <x v="4"/>
    <x v="0"/>
  </r>
  <r>
    <s v="AX16183"/>
    <s v="ENX2035"/>
    <s v="A115"/>
    <s v="EMP1010"/>
    <s v="C1299"/>
    <d v="2021-05-29T00:00:00"/>
    <x v="26"/>
    <n v="1"/>
    <n v="530"/>
    <n v="435"/>
    <n v="1108"/>
    <n v="1351"/>
    <n v="792"/>
    <x v="50"/>
    <x v="43"/>
    <x v="579"/>
    <x v="3"/>
    <n v="4"/>
    <x v="4"/>
    <x v="0"/>
  </r>
  <r>
    <s v="AX16184"/>
    <s v="ENX2009"/>
    <s v="A167"/>
    <s v="EMP1016"/>
    <s v="C1704"/>
    <d v="2021-05-29T00:00:00"/>
    <x v="75"/>
    <n v="1"/>
    <n v="1500"/>
    <n v="900"/>
    <n v="420"/>
    <n v="584"/>
    <n v="509"/>
    <x v="67"/>
    <x v="2"/>
    <x v="152"/>
    <x v="4"/>
    <n v="5"/>
    <x v="4"/>
    <x v="0"/>
  </r>
  <r>
    <s v="AX16188"/>
    <s v="ENX2002"/>
    <s v="A109"/>
    <s v="EMP1001"/>
    <s v="C1399"/>
    <d v="2021-05-29T00:00:00"/>
    <x v="100"/>
    <n v="1"/>
    <n v="1639"/>
    <n v="1295"/>
    <n v="358"/>
    <n v="596"/>
    <n v="1376"/>
    <x v="65"/>
    <x v="22"/>
    <x v="603"/>
    <x v="4"/>
    <n v="5"/>
    <x v="4"/>
    <x v="0"/>
  </r>
  <r>
    <s v="AX16190"/>
    <s v="ENX2097"/>
    <s v="A103"/>
    <s v="EMP1006"/>
    <s v="C1762"/>
    <d v="2021-05-29T00:00:00"/>
    <x v="0"/>
    <n v="3"/>
    <n v="1862"/>
    <n v="1173"/>
    <n v="848"/>
    <n v="1060"/>
    <n v="1212"/>
    <x v="24"/>
    <x v="42"/>
    <x v="612"/>
    <x v="5"/>
    <n v="5"/>
    <x v="4"/>
    <x v="0"/>
  </r>
  <r>
    <s v="AX16196"/>
    <s v="ENX2007"/>
    <s v="A166"/>
    <s v="EMP1039"/>
    <s v="C1309"/>
    <d v="2021-05-29T00:00:00"/>
    <x v="63"/>
    <n v="1"/>
    <n v="596"/>
    <n v="358"/>
    <n v="1473"/>
    <n v="2497"/>
    <n v="1389"/>
    <x v="27"/>
    <x v="19"/>
    <x v="795"/>
    <x v="4"/>
    <n v="6"/>
    <x v="4"/>
    <x v="0"/>
  </r>
  <r>
    <s v="AX16198"/>
    <s v="ENX2097"/>
    <s v="A120"/>
    <s v="EMP1033"/>
    <s v="C1708"/>
    <d v="2021-05-29T00:00:00"/>
    <x v="0"/>
    <n v="2"/>
    <n v="1178"/>
    <n v="683"/>
    <n v="624"/>
    <n v="1200"/>
    <n v="13"/>
    <x v="63"/>
    <x v="43"/>
    <x v="7"/>
    <x v="0"/>
    <n v="6"/>
    <x v="4"/>
    <x v="0"/>
  </r>
  <r>
    <s v="AX16201"/>
    <s v="ENX2087"/>
    <s v="A170"/>
    <s v="EMP1006"/>
    <s v="C1751"/>
    <d v="2021-05-29T00:00:00"/>
    <x v="95"/>
    <n v="1"/>
    <n v="2294"/>
    <n v="1399"/>
    <n v="1067"/>
    <n v="1809"/>
    <n v="87"/>
    <x v="2"/>
    <x v="23"/>
    <x v="159"/>
    <x v="6"/>
    <n v="8"/>
    <x v="4"/>
    <x v="0"/>
  </r>
  <r>
    <s v="AX16202"/>
    <s v="ENX2027"/>
    <s v="A133"/>
    <s v="EMP1008"/>
    <s v="C1584"/>
    <d v="2021-05-29T00:00:00"/>
    <x v="19"/>
    <n v="3"/>
    <n v="1708"/>
    <n v="871"/>
    <n v="562"/>
    <n v="826"/>
    <n v="1092"/>
    <x v="73"/>
    <x v="41"/>
    <x v="580"/>
    <x v="6"/>
    <n v="8"/>
    <x v="4"/>
    <x v="0"/>
  </r>
  <r>
    <s v="AX16204"/>
    <s v="ENX2040"/>
    <s v="A101"/>
    <s v="EMP1041"/>
    <s v="C1392"/>
    <d v="2021-05-29T00:00:00"/>
    <x v="4"/>
    <n v="4"/>
    <n v="1798"/>
    <n v="971"/>
    <n v="7860"/>
    <n v="9584"/>
    <n v="331"/>
    <x v="12"/>
    <x v="35"/>
    <x v="10"/>
    <x v="0"/>
    <n v="8"/>
    <x v="4"/>
    <x v="0"/>
  </r>
  <r>
    <s v="AX16208"/>
    <s v="ENX2000"/>
    <s v="A143"/>
    <s v="EMP1028"/>
    <s v="C1023"/>
    <d v="2021-05-29T00:00:00"/>
    <x v="98"/>
    <n v="3"/>
    <n v="315"/>
    <n v="208"/>
    <n v="665"/>
    <n v="1278"/>
    <n v="408"/>
    <x v="45"/>
    <x v="42"/>
    <x v="475"/>
    <x v="3"/>
    <n v="9"/>
    <x v="4"/>
    <x v="0"/>
  </r>
  <r>
    <s v="AX16209"/>
    <s v="ENX2099"/>
    <s v="A123"/>
    <s v="EMP1044"/>
    <s v="C1567"/>
    <d v="2021-05-29T00:00:00"/>
    <x v="52"/>
    <n v="4"/>
    <n v="35"/>
    <n v="22"/>
    <n v="791"/>
    <n v="1522"/>
    <n v="766"/>
    <x v="0"/>
    <x v="32"/>
    <x v="324"/>
    <x v="5"/>
    <n v="9"/>
    <x v="4"/>
    <x v="0"/>
  </r>
  <r>
    <s v="AX16212"/>
    <s v="ENX2077"/>
    <s v="A108"/>
    <s v="EMP1008"/>
    <s v="C1328"/>
    <d v="2021-05-30T00:00:00"/>
    <x v="51"/>
    <n v="1"/>
    <n v="112"/>
    <n v="90"/>
    <n v="2700"/>
    <n v="4500"/>
    <n v="192"/>
    <x v="37"/>
    <x v="34"/>
    <x v="433"/>
    <x v="3"/>
    <n v="2"/>
    <x v="4"/>
    <x v="0"/>
  </r>
  <r>
    <s v="AX16215"/>
    <s v="ENX2094"/>
    <s v="A123"/>
    <s v="EMP1002"/>
    <s v="C1667"/>
    <d v="2021-05-30T00:00:00"/>
    <x v="90"/>
    <n v="3"/>
    <n v="1862"/>
    <n v="1173"/>
    <n v="1473"/>
    <n v="2497"/>
    <n v="144"/>
    <x v="29"/>
    <x v="30"/>
    <x v="154"/>
    <x v="5"/>
    <n v="3"/>
    <x v="4"/>
    <x v="0"/>
  </r>
  <r>
    <s v="AX16216"/>
    <s v="ENX2005"/>
    <s v="A129"/>
    <s v="EMP1027"/>
    <s v="C1714"/>
    <d v="2021-05-30T00:00:00"/>
    <x v="79"/>
    <n v="2"/>
    <n v="1077"/>
    <n v="732"/>
    <n v="44"/>
    <n v="70"/>
    <n v="267"/>
    <x v="27"/>
    <x v="43"/>
    <x v="779"/>
    <x v="1"/>
    <n v="3"/>
    <x v="4"/>
    <x v="0"/>
  </r>
  <r>
    <s v="AX16217"/>
    <s v="ENX2077"/>
    <s v="A141"/>
    <s v="EMP1037"/>
    <s v="C1226"/>
    <d v="2021-05-30T00:00:00"/>
    <x v="51"/>
    <n v="1"/>
    <n v="1826"/>
    <n v="1443"/>
    <n v="1220"/>
    <n v="1671"/>
    <n v="348"/>
    <x v="70"/>
    <x v="26"/>
    <x v="331"/>
    <x v="4"/>
    <n v="3"/>
    <x v="4"/>
    <x v="0"/>
  </r>
  <r>
    <s v="AX16220"/>
    <s v="ENX2092"/>
    <s v="A129"/>
    <s v="EMP1037"/>
    <s v="C1153"/>
    <d v="2021-05-30T00:00:00"/>
    <x v="87"/>
    <n v="2"/>
    <n v="913"/>
    <n v="584"/>
    <n v="79"/>
    <n v="127"/>
    <n v="554"/>
    <x v="51"/>
    <x v="11"/>
    <x v="447"/>
    <x v="1"/>
    <n v="3"/>
    <x v="4"/>
    <x v="0"/>
  </r>
  <r>
    <s v="AX16222"/>
    <s v="ENX2035"/>
    <s v="A114"/>
    <s v="EMP1015"/>
    <s v="C1008"/>
    <d v="2021-05-30T00:00:00"/>
    <x v="26"/>
    <n v="3"/>
    <n v="1052"/>
    <n v="589"/>
    <n v="3570"/>
    <n v="4698"/>
    <n v="2346"/>
    <x v="26"/>
    <x v="27"/>
    <x v="306"/>
    <x v="1"/>
    <n v="4"/>
    <x v="4"/>
    <x v="0"/>
  </r>
  <r>
    <s v="AX16225"/>
    <s v="ENX2005"/>
    <s v="A162"/>
    <s v="EMP1042"/>
    <s v="C1791"/>
    <d v="2021-05-30T00:00:00"/>
    <x v="79"/>
    <n v="1"/>
    <n v="378"/>
    <n v="291"/>
    <n v="832"/>
    <n v="1260"/>
    <n v="192"/>
    <x v="18"/>
    <x v="15"/>
    <x v="322"/>
    <x v="6"/>
    <n v="5"/>
    <x v="4"/>
    <x v="0"/>
  </r>
  <r>
    <s v="AX16228"/>
    <s v="ENX2001"/>
    <s v="A155"/>
    <s v="EMP1027"/>
    <s v="C1667"/>
    <d v="2021-05-30T00:00:00"/>
    <x v="93"/>
    <n v="2"/>
    <n v="1743"/>
    <n v="872"/>
    <n v="2700"/>
    <n v="4500"/>
    <n v="554"/>
    <x v="72"/>
    <x v="0"/>
    <x v="253"/>
    <x v="5"/>
    <n v="5"/>
    <x v="4"/>
    <x v="0"/>
  </r>
  <r>
    <s v="AX16229"/>
    <s v="ENX2086"/>
    <s v="A134"/>
    <s v="EMP1015"/>
    <s v="C1658"/>
    <d v="2021-05-30T00:00:00"/>
    <x v="94"/>
    <n v="1"/>
    <n v="1103"/>
    <n v="838"/>
    <n v="971"/>
    <n v="1494"/>
    <n v="1104"/>
    <x v="53"/>
    <x v="34"/>
    <x v="107"/>
    <x v="1"/>
    <n v="6"/>
    <x v="4"/>
    <x v="0"/>
  </r>
  <r>
    <s v="AX16230"/>
    <s v="ENX2093"/>
    <s v="A165"/>
    <s v="EMP1031"/>
    <s v="C1659"/>
    <d v="2021-05-30T00:00:00"/>
    <x v="99"/>
    <n v="1"/>
    <n v="1582"/>
    <n v="1234"/>
    <n v="4089"/>
    <n v="5175"/>
    <n v="656"/>
    <x v="47"/>
    <x v="2"/>
    <x v="612"/>
    <x v="0"/>
    <n v="6"/>
    <x v="4"/>
    <x v="0"/>
  </r>
  <r>
    <s v="AX16233"/>
    <s v="ENX2056"/>
    <s v="A101"/>
    <s v="EMP1010"/>
    <s v="C1084"/>
    <d v="2021-05-30T00:00:00"/>
    <x v="64"/>
    <n v="1"/>
    <n v="356"/>
    <n v="292"/>
    <n v="534"/>
    <n v="847"/>
    <n v="187"/>
    <x v="48"/>
    <x v="10"/>
    <x v="527"/>
    <x v="4"/>
    <n v="7"/>
    <x v="4"/>
    <x v="0"/>
  </r>
  <r>
    <s v="AX16242"/>
    <s v="ENX2041"/>
    <s v="A120"/>
    <s v="EMP1027"/>
    <s v="C1745"/>
    <d v="2021-05-30T00:00:00"/>
    <x v="7"/>
    <n v="1"/>
    <n v="392"/>
    <n v="255"/>
    <n v="962"/>
    <n v="1414"/>
    <n v="1710"/>
    <x v="4"/>
    <x v="41"/>
    <x v="202"/>
    <x v="3"/>
    <n v="7"/>
    <x v="4"/>
    <x v="0"/>
  </r>
  <r>
    <s v="AX16243"/>
    <s v="ENX2012"/>
    <s v="A102"/>
    <s v="EMP1003"/>
    <s v="C1448"/>
    <d v="2021-05-30T00:00:00"/>
    <x v="16"/>
    <n v="1"/>
    <n v="2241"/>
    <n v="1367"/>
    <n v="387"/>
    <n v="667"/>
    <n v="331"/>
    <x v="44"/>
    <x v="18"/>
    <x v="592"/>
    <x v="3"/>
    <n v="7"/>
    <x v="4"/>
    <x v="0"/>
  </r>
  <r>
    <s v="AX16246"/>
    <s v="ENX2030"/>
    <s v="A144"/>
    <s v="EMP1025"/>
    <s v="C1192"/>
    <d v="2021-05-30T00:00:00"/>
    <x v="80"/>
    <n v="2"/>
    <n v="1899"/>
    <n v="1044"/>
    <n v="4455"/>
    <n v="6273"/>
    <n v="49"/>
    <x v="23"/>
    <x v="24"/>
    <x v="764"/>
    <x v="0"/>
    <n v="9"/>
    <x v="4"/>
    <x v="0"/>
  </r>
  <r>
    <s v="AX16249"/>
    <s v="ENX2054"/>
    <s v="A126"/>
    <s v="EMP1002"/>
    <s v="C1757"/>
    <d v="2021-05-31T00:00:00"/>
    <x v="12"/>
    <n v="3"/>
    <n v="799"/>
    <n v="455"/>
    <n v="144"/>
    <n v="272"/>
    <n v="1767"/>
    <x v="11"/>
    <x v="25"/>
    <x v="397"/>
    <x v="0"/>
    <n v="1"/>
    <x v="4"/>
    <x v="0"/>
  </r>
  <r>
    <s v="AX16251"/>
    <s v="ENX2084"/>
    <s v="A122"/>
    <s v="EMP1014"/>
    <s v="C1736"/>
    <d v="2021-05-31T00:00:00"/>
    <x v="10"/>
    <n v="1"/>
    <n v="2410"/>
    <n v="1518"/>
    <n v="2952"/>
    <n v="4101"/>
    <n v="74"/>
    <x v="63"/>
    <x v="23"/>
    <x v="329"/>
    <x v="0"/>
    <n v="2"/>
    <x v="4"/>
    <x v="0"/>
  </r>
  <r>
    <s v="AX16252"/>
    <s v="ENX2013"/>
    <s v="A164"/>
    <s v="EMP1023"/>
    <s v="C1457"/>
    <d v="2021-05-31T00:00:00"/>
    <x v="70"/>
    <n v="3"/>
    <n v="2396"/>
    <n v="1965"/>
    <n v="648"/>
    <n v="771"/>
    <n v="862"/>
    <x v="7"/>
    <x v="22"/>
    <x v="265"/>
    <x v="2"/>
    <n v="2"/>
    <x v="4"/>
    <x v="0"/>
  </r>
  <r>
    <s v="AX16265"/>
    <s v="ENX2025"/>
    <s v="A167"/>
    <s v="EMP1015"/>
    <s v="C1246"/>
    <d v="2021-05-31T00:00:00"/>
    <x v="21"/>
    <n v="3"/>
    <n v="356"/>
    <n v="292"/>
    <n v="561"/>
    <n v="684"/>
    <n v="452"/>
    <x v="33"/>
    <x v="14"/>
    <x v="584"/>
    <x v="0"/>
    <n v="5"/>
    <x v="4"/>
    <x v="0"/>
  </r>
  <r>
    <s v="AX16267"/>
    <s v="ENX2072"/>
    <s v="A149"/>
    <s v="EMP1030"/>
    <s v="C1546"/>
    <d v="2021-05-31T00:00:00"/>
    <x v="31"/>
    <n v="2"/>
    <n v="1783"/>
    <n v="1516"/>
    <n v="1968"/>
    <n v="2734"/>
    <n v="550"/>
    <x v="62"/>
    <x v="0"/>
    <x v="316"/>
    <x v="4"/>
    <n v="6"/>
    <x v="4"/>
    <x v="0"/>
  </r>
  <r>
    <s v="AX16273"/>
    <s v="ENX2077"/>
    <s v="A144"/>
    <s v="EMP1025"/>
    <s v="C1142"/>
    <d v="2021-05-31T00:00:00"/>
    <x v="51"/>
    <n v="1"/>
    <n v="667"/>
    <n v="387"/>
    <n v="971"/>
    <n v="1798"/>
    <n v="246"/>
    <x v="36"/>
    <x v="28"/>
    <x v="123"/>
    <x v="5"/>
    <n v="6"/>
    <x v="4"/>
    <x v="0"/>
  </r>
  <r>
    <s v="AX16275"/>
    <s v="ENX2043"/>
    <s v="A117"/>
    <s v="EMP1040"/>
    <s v="C1728"/>
    <d v="2021-05-31T00:00:00"/>
    <x v="11"/>
    <n v="1"/>
    <n v="1582"/>
    <n v="1234"/>
    <n v="778"/>
    <n v="1274"/>
    <n v="982"/>
    <x v="64"/>
    <x v="18"/>
    <x v="18"/>
    <x v="0"/>
    <n v="8"/>
    <x v="4"/>
    <x v="0"/>
  </r>
  <r>
    <s v="AX16276"/>
    <s v="ENX2084"/>
    <s v="A106"/>
    <s v="EMP1039"/>
    <s v="C1628"/>
    <d v="2021-05-31T00:00:00"/>
    <x v="10"/>
    <n v="2"/>
    <n v="2241"/>
    <n v="1367"/>
    <n v="561"/>
    <n v="684"/>
    <n v="874"/>
    <x v="55"/>
    <x v="0"/>
    <x v="165"/>
    <x v="1"/>
    <n v="8"/>
    <x v="4"/>
    <x v="0"/>
  </r>
  <r>
    <s v="AX16282"/>
    <s v="ENX2067"/>
    <s v="A144"/>
    <s v="EMP1031"/>
    <s v="C1590"/>
    <d v="2021-05-31T00:00:00"/>
    <x v="30"/>
    <n v="4"/>
    <n v="2464"/>
    <n v="1774"/>
    <n v="1777"/>
    <n v="2141"/>
    <n v="748"/>
    <x v="15"/>
    <x v="10"/>
    <x v="173"/>
    <x v="3"/>
    <n v="9"/>
    <x v="4"/>
    <x v="0"/>
  </r>
  <r>
    <s v="AX16289"/>
    <s v="ENX2042"/>
    <s v="A130"/>
    <s v="EMP1044"/>
    <s v="C1684"/>
    <d v="2021-06-01T00:00:00"/>
    <x v="49"/>
    <n v="2"/>
    <n v="1639"/>
    <n v="1295"/>
    <n v="420"/>
    <n v="584"/>
    <n v="290"/>
    <x v="51"/>
    <x v="19"/>
    <x v="497"/>
    <x v="3"/>
    <n v="2"/>
    <x v="5"/>
    <x v="0"/>
  </r>
  <r>
    <s v="AX16294"/>
    <s v="ENX2019"/>
    <s v="A164"/>
    <s v="EMP1004"/>
    <s v="C1760"/>
    <d v="2021-06-01T00:00:00"/>
    <x v="60"/>
    <n v="3"/>
    <n v="127"/>
    <n v="79"/>
    <n v="216"/>
    <n v="408"/>
    <n v="39"/>
    <x v="5"/>
    <x v="9"/>
    <x v="321"/>
    <x v="1"/>
    <n v="3"/>
    <x v="5"/>
    <x v="0"/>
  </r>
  <r>
    <s v="AX16296"/>
    <s v="ENX2091"/>
    <s v="A141"/>
    <s v="EMP1026"/>
    <s v="C1019"/>
    <d v="2021-06-01T00:00:00"/>
    <x v="39"/>
    <n v="1"/>
    <n v="1522"/>
    <n v="791"/>
    <n v="732"/>
    <n v="1077"/>
    <n v="345"/>
    <x v="2"/>
    <x v="17"/>
    <x v="100"/>
    <x v="1"/>
    <n v="3"/>
    <x v="5"/>
    <x v="0"/>
  </r>
  <r>
    <s v="AX16303"/>
    <s v="ENX2003"/>
    <s v="A105"/>
    <s v="EMP1010"/>
    <s v="C1705"/>
    <d v="2021-06-01T00:00:00"/>
    <x v="22"/>
    <n v="3"/>
    <n v="1052"/>
    <n v="589"/>
    <n v="3792"/>
    <n v="4990"/>
    <n v="827"/>
    <x v="19"/>
    <x v="39"/>
    <x v="634"/>
    <x v="3"/>
    <n v="5"/>
    <x v="5"/>
    <x v="0"/>
  </r>
  <r>
    <s v="AX16316"/>
    <s v="ENX2071"/>
    <s v="A122"/>
    <s v="EMP1016"/>
    <s v="C1600"/>
    <d v="2021-06-01T00:00:00"/>
    <x v="92"/>
    <n v="1"/>
    <n v="2141"/>
    <n v="1777"/>
    <n v="1090"/>
    <n v="1380"/>
    <n v="383"/>
    <x v="57"/>
    <x v="44"/>
    <x v="751"/>
    <x v="1"/>
    <n v="5"/>
    <x v="5"/>
    <x v="0"/>
  </r>
  <r>
    <s v="AX16320"/>
    <s v="ENX2058"/>
    <s v="A168"/>
    <s v="EMP1038"/>
    <s v="C1725"/>
    <d v="2021-06-01T00:00:00"/>
    <x v="53"/>
    <n v="1"/>
    <n v="2495"/>
    <n v="1896"/>
    <n v="455"/>
    <n v="799"/>
    <n v="49"/>
    <x v="37"/>
    <x v="5"/>
    <x v="425"/>
    <x v="6"/>
    <n v="5"/>
    <x v="5"/>
    <x v="0"/>
  </r>
  <r>
    <s v="AX16322"/>
    <s v="ENX2062"/>
    <s v="A160"/>
    <s v="EMP1019"/>
    <s v="C1655"/>
    <d v="2021-06-01T00:00:00"/>
    <x v="91"/>
    <n v="1"/>
    <n v="1587"/>
    <n v="1301"/>
    <n v="1046"/>
    <n v="1635"/>
    <n v="904"/>
    <x v="47"/>
    <x v="33"/>
    <x v="200"/>
    <x v="5"/>
    <n v="5"/>
    <x v="5"/>
    <x v="0"/>
  </r>
  <r>
    <s v="AX16323"/>
    <s v="ENX2071"/>
    <s v="A100"/>
    <s v="EMP1005"/>
    <s v="C1149"/>
    <d v="2021-06-01T00:00:00"/>
    <x v="92"/>
    <n v="3"/>
    <n v="1899"/>
    <n v="1044"/>
    <n v="3070"/>
    <n v="4514"/>
    <n v="1032"/>
    <x v="20"/>
    <x v="37"/>
    <x v="560"/>
    <x v="5"/>
    <n v="6"/>
    <x v="5"/>
    <x v="0"/>
  </r>
  <r>
    <s v="AX16325"/>
    <s v="ENX2039"/>
    <s v="A169"/>
    <s v="EMP1006"/>
    <s v="C1722"/>
    <d v="2021-06-01T00:00:00"/>
    <x v="96"/>
    <n v="1"/>
    <n v="1077"/>
    <n v="732"/>
    <n v="3484"/>
    <n v="6832"/>
    <n v="431"/>
    <x v="21"/>
    <x v="13"/>
    <x v="673"/>
    <x v="1"/>
    <n v="7"/>
    <x v="5"/>
    <x v="0"/>
  </r>
  <r>
    <s v="AX16329"/>
    <s v="ENX2025"/>
    <s v="A100"/>
    <s v="EMP1026"/>
    <s v="C1264"/>
    <d v="2021-06-01T00:00:00"/>
    <x v="21"/>
    <n v="1"/>
    <n v="2283"/>
    <n v="1484"/>
    <n v="72"/>
    <n v="136"/>
    <n v="2565"/>
    <x v="0"/>
    <x v="33"/>
    <x v="795"/>
    <x v="1"/>
    <n v="8"/>
    <x v="5"/>
    <x v="0"/>
  </r>
  <r>
    <s v="AX16331"/>
    <s v="ENX2072"/>
    <s v="A112"/>
    <s v="EMP1009"/>
    <s v="C1457"/>
    <d v="2021-06-01T00:00:00"/>
    <x v="31"/>
    <n v="1"/>
    <n v="378"/>
    <n v="291"/>
    <n v="1260"/>
    <n v="1752"/>
    <n v="874"/>
    <x v="53"/>
    <x v="0"/>
    <x v="149"/>
    <x v="0"/>
    <n v="9"/>
    <x v="5"/>
    <x v="0"/>
  </r>
  <r>
    <s v="AX16334"/>
    <s v="ENX2033"/>
    <s v="A114"/>
    <s v="EMP1044"/>
    <s v="C1385"/>
    <d v="2021-06-01T00:00:00"/>
    <x v="76"/>
    <n v="3"/>
    <n v="1708"/>
    <n v="871"/>
    <n v="3270"/>
    <n v="4140"/>
    <n v="431"/>
    <x v="29"/>
    <x v="15"/>
    <x v="187"/>
    <x v="1"/>
    <n v="9"/>
    <x v="5"/>
    <x v="0"/>
  </r>
  <r>
    <s v="AX16335"/>
    <s v="ENX2097"/>
    <s v="A148"/>
    <s v="EMP1005"/>
    <s v="C1069"/>
    <d v="2021-06-01T00:00:00"/>
    <x v="0"/>
    <n v="3"/>
    <n v="123"/>
    <n v="84"/>
    <n v="665"/>
    <n v="1278"/>
    <n v="926"/>
    <x v="43"/>
    <x v="1"/>
    <x v="485"/>
    <x v="5"/>
    <n v="9"/>
    <x v="5"/>
    <x v="0"/>
  </r>
  <r>
    <s v="AX16346"/>
    <s v="ENX2077"/>
    <s v="A140"/>
    <s v="EMP1039"/>
    <s v="C1755"/>
    <d v="2021-06-01T00:00:00"/>
    <x v="51"/>
    <n v="3"/>
    <n v="217"/>
    <n v="171"/>
    <n v="1261"/>
    <n v="1638"/>
    <n v="2622"/>
    <x v="61"/>
    <x v="14"/>
    <x v="430"/>
    <x v="2"/>
    <n v="9"/>
    <x v="5"/>
    <x v="0"/>
  </r>
  <r>
    <s v="AX16351"/>
    <s v="ENX2070"/>
    <s v="A125"/>
    <s v="EMP1024"/>
    <s v="C1228"/>
    <d v="2021-06-02T00:00:00"/>
    <x v="40"/>
    <n v="2"/>
    <n v="1467"/>
    <n v="807"/>
    <n v="1008"/>
    <n v="1902"/>
    <n v="13"/>
    <x v="8"/>
    <x v="35"/>
    <x v="185"/>
    <x v="1"/>
    <n v="1"/>
    <x v="5"/>
    <x v="0"/>
  </r>
  <r>
    <s v="AX16352"/>
    <s v="ENX2077"/>
    <s v="A154"/>
    <s v="EMP1031"/>
    <s v="C1194"/>
    <d v="2021-06-02T00:00:00"/>
    <x v="51"/>
    <n v="4"/>
    <n v="95"/>
    <n v="61"/>
    <n v="1190"/>
    <n v="1566"/>
    <n v="827"/>
    <x v="11"/>
    <x v="22"/>
    <x v="94"/>
    <x v="4"/>
    <n v="1"/>
    <x v="5"/>
    <x v="0"/>
  </r>
  <r>
    <s v="AX16358"/>
    <s v="ENX2050"/>
    <s v="A124"/>
    <s v="EMP1005"/>
    <s v="C1024"/>
    <d v="2021-06-02T00:00:00"/>
    <x v="44"/>
    <n v="1"/>
    <n v="1725"/>
    <n v="1363"/>
    <n v="5936"/>
    <n v="9132"/>
    <n v="2280"/>
    <x v="0"/>
    <x v="7"/>
    <x v="635"/>
    <x v="5"/>
    <n v="2"/>
    <x v="5"/>
    <x v="0"/>
  </r>
  <r>
    <s v="AX16359"/>
    <s v="ENX2081"/>
    <s v="A115"/>
    <s v="EMP1009"/>
    <s v="C1313"/>
    <d v="2021-06-02T00:00:00"/>
    <x v="62"/>
    <n v="3"/>
    <n v="947"/>
    <n v="786"/>
    <n v="1261"/>
    <n v="1638"/>
    <n v="87"/>
    <x v="17"/>
    <x v="20"/>
    <x v="687"/>
    <x v="1"/>
    <n v="2"/>
    <x v="5"/>
    <x v="0"/>
  </r>
  <r>
    <s v="AX16360"/>
    <s v="ENX2047"/>
    <s v="A172"/>
    <s v="EMP1005"/>
    <s v="C1346"/>
    <d v="2021-06-02T00:00:00"/>
    <x v="82"/>
    <n v="1"/>
    <n v="400"/>
    <n v="208"/>
    <n v="420"/>
    <n v="584"/>
    <n v="2924"/>
    <x v="50"/>
    <x v="0"/>
    <x v="259"/>
    <x v="1"/>
    <n v="2"/>
    <x v="5"/>
    <x v="0"/>
  </r>
  <r>
    <s v="AX16363"/>
    <s v="ENX2055"/>
    <s v="A157"/>
    <s v="EMP1001"/>
    <s v="C1294"/>
    <d v="2021-06-02T00:00:00"/>
    <x v="71"/>
    <n v="3"/>
    <n v="1566"/>
    <n v="1190"/>
    <n v="716"/>
    <n v="1192"/>
    <n v="64"/>
    <x v="33"/>
    <x v="39"/>
    <x v="58"/>
    <x v="5"/>
    <n v="3"/>
    <x v="5"/>
    <x v="0"/>
  </r>
  <r>
    <s v="AX16370"/>
    <s v="ENX2006"/>
    <s v="A166"/>
    <s v="EMP1044"/>
    <s v="C1562"/>
    <d v="2021-06-02T00:00:00"/>
    <x v="68"/>
    <n v="3"/>
    <n v="203"/>
    <n v="154"/>
    <n v="1896"/>
    <n v="2495"/>
    <n v="2511"/>
    <x v="38"/>
    <x v="14"/>
    <x v="341"/>
    <x v="4"/>
    <n v="3"/>
    <x v="5"/>
    <x v="0"/>
  </r>
  <r>
    <s v="AX16372"/>
    <s v="ENX2036"/>
    <s v="A102"/>
    <s v="EMP1008"/>
    <s v="C1719"/>
    <d v="2021-06-02T00:00:00"/>
    <x v="1"/>
    <n v="4"/>
    <n v="1826"/>
    <n v="1443"/>
    <n v="1580"/>
    <n v="2224"/>
    <n v="1504"/>
    <x v="61"/>
    <x v="0"/>
    <x v="755"/>
    <x v="5"/>
    <n v="3"/>
    <x v="5"/>
    <x v="0"/>
  </r>
  <r>
    <s v="AX16373"/>
    <s v="ENX2015"/>
    <s v="A164"/>
    <s v="EMP1018"/>
    <s v="C1770"/>
    <d v="2021-06-02T00:00:00"/>
    <x v="17"/>
    <n v="1"/>
    <n v="2005"/>
    <n v="1223"/>
    <n v="2088"/>
    <n v="3798"/>
    <n v="1710"/>
    <x v="55"/>
    <x v="20"/>
    <x v="175"/>
    <x v="2"/>
    <n v="4"/>
    <x v="5"/>
    <x v="0"/>
  </r>
  <r>
    <s v="AX16375"/>
    <s v="ENX2080"/>
    <s v="A140"/>
    <s v="EMP1022"/>
    <s v="C1052"/>
    <d v="2021-06-02T00:00:00"/>
    <x v="37"/>
    <n v="1"/>
    <n v="1367"/>
    <n v="984"/>
    <n v="900"/>
    <n v="1636"/>
    <n v="313"/>
    <x v="26"/>
    <x v="40"/>
    <x v="111"/>
    <x v="5"/>
    <n v="4"/>
    <x v="5"/>
    <x v="0"/>
  </r>
  <r>
    <s v="AX16376"/>
    <s v="ENX2078"/>
    <s v="A122"/>
    <s v="EMP1000"/>
    <s v="C1626"/>
    <d v="2021-06-02T00:00:00"/>
    <x v="66"/>
    <n v="2"/>
    <n v="112"/>
    <n v="90"/>
    <n v="450"/>
    <n v="818"/>
    <n v="553"/>
    <x v="59"/>
    <x v="17"/>
    <x v="211"/>
    <x v="6"/>
    <n v="5"/>
    <x v="5"/>
    <x v="0"/>
  </r>
  <r>
    <s v="AX16377"/>
    <s v="ENX2067"/>
    <s v="A168"/>
    <s v="EMP1035"/>
    <s v="C1121"/>
    <d v="2021-06-02T00:00:00"/>
    <x v="30"/>
    <n v="1"/>
    <n v="1414"/>
    <n v="962"/>
    <n v="435"/>
    <n v="530"/>
    <n v="651"/>
    <x v="45"/>
    <x v="21"/>
    <x v="118"/>
    <x v="5"/>
    <n v="5"/>
    <x v="5"/>
    <x v="0"/>
  </r>
  <r>
    <s v="AX16383"/>
    <s v="ENX2077"/>
    <s v="A109"/>
    <s v="EMP1030"/>
    <s v="C1095"/>
    <d v="2021-06-02T00:00:00"/>
    <x v="51"/>
    <n v="3"/>
    <n v="1494"/>
    <n v="971"/>
    <n v="291"/>
    <n v="378"/>
    <n v="322"/>
    <x v="68"/>
    <x v="20"/>
    <x v="721"/>
    <x v="0"/>
    <n v="5"/>
    <x v="5"/>
    <x v="0"/>
  </r>
  <r>
    <s v="AX16386"/>
    <s v="ENX2060"/>
    <s v="A101"/>
    <s v="EMP1014"/>
    <s v="C1614"/>
    <d v="2021-06-02T00:00:00"/>
    <x v="73"/>
    <n v="1"/>
    <n v="136"/>
    <n v="72"/>
    <n v="1173"/>
    <n v="1862"/>
    <n v="2968"/>
    <x v="36"/>
    <x v="15"/>
    <x v="450"/>
    <x v="3"/>
    <n v="6"/>
    <x v="5"/>
    <x v="0"/>
  </r>
  <r>
    <s v="AX16390"/>
    <s v="ENX2074"/>
    <s v="A102"/>
    <s v="EMP1023"/>
    <s v="C1677"/>
    <d v="2021-06-02T00:00:00"/>
    <x v="41"/>
    <n v="1"/>
    <n v="1367"/>
    <n v="984"/>
    <n v="1128"/>
    <n v="1374"/>
    <n v="792"/>
    <x v="73"/>
    <x v="40"/>
    <x v="701"/>
    <x v="6"/>
    <n v="6"/>
    <x v="5"/>
    <x v="0"/>
  </r>
  <r>
    <s v="AX16391"/>
    <s v="ENX2006"/>
    <s v="A113"/>
    <s v="EMP1021"/>
    <s v="C1137"/>
    <d v="2021-06-02T00:00:00"/>
    <x v="68"/>
    <n v="3"/>
    <n v="2464"/>
    <n v="1774"/>
    <n v="358"/>
    <n v="596"/>
    <n v="420"/>
    <x v="68"/>
    <x v="2"/>
    <x v="344"/>
    <x v="3"/>
    <n v="7"/>
    <x v="5"/>
    <x v="0"/>
  </r>
  <r>
    <s v="AX16392"/>
    <s v="ENX2081"/>
    <s v="A106"/>
    <s v="EMP1017"/>
    <s v="C1025"/>
    <d v="2021-06-02T00:00:00"/>
    <x v="62"/>
    <n v="1"/>
    <n v="112"/>
    <n v="90"/>
    <n v="716"/>
    <n v="1192"/>
    <n v="731"/>
    <x v="13"/>
    <x v="3"/>
    <x v="617"/>
    <x v="2"/>
    <n v="7"/>
    <x v="5"/>
    <x v="0"/>
  </r>
  <r>
    <s v="AX16402"/>
    <s v="ENX2092"/>
    <s v="A133"/>
    <s v="EMP1038"/>
    <s v="C1266"/>
    <d v="2021-06-02T00:00:00"/>
    <x v="87"/>
    <n v="1"/>
    <n v="1351"/>
    <n v="1108"/>
    <n v="450"/>
    <n v="818"/>
    <n v="74"/>
    <x v="47"/>
    <x v="26"/>
    <x v="324"/>
    <x v="4"/>
    <n v="7"/>
    <x v="5"/>
    <x v="0"/>
  </r>
  <r>
    <s v="AX16403"/>
    <s v="ENX2033"/>
    <s v="A150"/>
    <s v="EMP1044"/>
    <s v="C1337"/>
    <d v="2021-06-02T00:00:00"/>
    <x v="76"/>
    <n v="1"/>
    <n v="1566"/>
    <n v="1190"/>
    <n v="971"/>
    <n v="1494"/>
    <n v="1032"/>
    <x v="42"/>
    <x v="39"/>
    <x v="514"/>
    <x v="3"/>
    <n v="8"/>
    <x v="5"/>
    <x v="0"/>
  </r>
  <r>
    <s v="AX16409"/>
    <s v="ENX2050"/>
    <s v="A157"/>
    <s v="EMP1019"/>
    <s v="C1552"/>
    <d v="2021-06-02T00:00:00"/>
    <x v="44"/>
    <n v="3"/>
    <n v="880"/>
    <n v="634"/>
    <n v="2216"/>
    <n v="2702"/>
    <n v="690"/>
    <x v="40"/>
    <x v="18"/>
    <x v="492"/>
    <x v="4"/>
    <n v="9"/>
    <x v="5"/>
    <x v="0"/>
  </r>
  <r>
    <s v="AX16415"/>
    <s v="ENX2037"/>
    <s v="A117"/>
    <s v="EMP1023"/>
    <s v="C1688"/>
    <d v="2021-06-03T00:00:00"/>
    <x v="50"/>
    <n v="4"/>
    <n v="378"/>
    <n v="291"/>
    <n v="1305"/>
    <n v="1812"/>
    <n v="1035"/>
    <x v="52"/>
    <x v="39"/>
    <x v="402"/>
    <x v="1"/>
    <n v="2"/>
    <x v="5"/>
    <x v="0"/>
  </r>
  <r>
    <s v="AX16423"/>
    <s v="ENX2026"/>
    <s v="A151"/>
    <s v="EMP1022"/>
    <s v="C1461"/>
    <d v="2021-06-03T00:00:00"/>
    <x v="74"/>
    <n v="1"/>
    <n v="1967"/>
    <n v="1397"/>
    <n v="732"/>
    <n v="1077"/>
    <n v="987"/>
    <x v="57"/>
    <x v="36"/>
    <x v="109"/>
    <x v="3"/>
    <n v="2"/>
    <x v="5"/>
    <x v="0"/>
  </r>
  <r>
    <s v="AX16426"/>
    <s v="ENX2025"/>
    <s v="A170"/>
    <s v="EMP1000"/>
    <s v="C1497"/>
    <d v="2021-06-03T00:00:00"/>
    <x v="21"/>
    <n v="1"/>
    <n v="886"/>
    <n v="478"/>
    <n v="2732"/>
    <n v="4476"/>
    <n v="192"/>
    <x v="40"/>
    <x v="9"/>
    <x v="307"/>
    <x v="2"/>
    <n v="3"/>
    <x v="5"/>
    <x v="0"/>
  </r>
  <r>
    <s v="AX16429"/>
    <s v="ENX2095"/>
    <s v="A160"/>
    <s v="EMP1041"/>
    <s v="C1466"/>
    <d v="2021-06-03T00:00:00"/>
    <x v="42"/>
    <n v="1"/>
    <n v="2005"/>
    <n v="1223"/>
    <n v="1367"/>
    <n v="2241"/>
    <n v="1353"/>
    <x v="39"/>
    <x v="38"/>
    <x v="297"/>
    <x v="3"/>
    <n v="3"/>
    <x v="5"/>
    <x v="0"/>
  </r>
  <r>
    <s v="AX16430"/>
    <s v="ENX2070"/>
    <s v="A157"/>
    <s v="EMP1020"/>
    <s v="C1652"/>
    <d v="2021-06-03T00:00:00"/>
    <x v="40"/>
    <n v="3"/>
    <n v="947"/>
    <n v="786"/>
    <n v="22"/>
    <n v="35"/>
    <n v="74"/>
    <x v="18"/>
    <x v="26"/>
    <x v="519"/>
    <x v="4"/>
    <n v="4"/>
    <x v="5"/>
    <x v="0"/>
  </r>
  <r>
    <s v="AX16431"/>
    <s v="ENX2020"/>
    <s v="A118"/>
    <s v="EMP1041"/>
    <s v="C1772"/>
    <d v="2021-06-03T00:00:00"/>
    <x v="18"/>
    <n v="1"/>
    <n v="561"/>
    <n v="421"/>
    <n v="22"/>
    <n v="35"/>
    <n v="270"/>
    <x v="44"/>
    <x v="39"/>
    <x v="230"/>
    <x v="6"/>
    <n v="4"/>
    <x v="5"/>
    <x v="0"/>
  </r>
  <r>
    <s v="AX16433"/>
    <s v="ENX2048"/>
    <s v="A128"/>
    <s v="EMP1024"/>
    <s v="C1141"/>
    <d v="2021-06-03T00:00:00"/>
    <x v="34"/>
    <n v="2"/>
    <n v="1587"/>
    <n v="1301"/>
    <n v="416"/>
    <n v="800"/>
    <n v="1131"/>
    <x v="51"/>
    <x v="35"/>
    <x v="242"/>
    <x v="4"/>
    <n v="4"/>
    <x v="5"/>
    <x v="0"/>
  </r>
  <r>
    <s v="AX16434"/>
    <s v="ENX2000"/>
    <s v="A136"/>
    <s v="EMP1041"/>
    <s v="C1625"/>
    <d v="2021-06-03T00:00:00"/>
    <x v="98"/>
    <n v="3"/>
    <n v="1899"/>
    <n v="1044"/>
    <n v="1173"/>
    <n v="1862"/>
    <n v="742"/>
    <x v="31"/>
    <x v="6"/>
    <x v="509"/>
    <x v="4"/>
    <n v="6"/>
    <x v="5"/>
    <x v="0"/>
  </r>
  <r>
    <s v="AX16442"/>
    <s v="ENX2084"/>
    <s v="A167"/>
    <s v="EMP1034"/>
    <s v="C1779"/>
    <d v="2021-06-03T00:00:00"/>
    <x v="10"/>
    <n v="1"/>
    <n v="886"/>
    <n v="478"/>
    <n v="1620"/>
    <n v="2613"/>
    <n v="128"/>
    <x v="18"/>
    <x v="44"/>
    <x v="318"/>
    <x v="5"/>
    <n v="6"/>
    <x v="5"/>
    <x v="0"/>
  </r>
  <r>
    <s v="AX16443"/>
    <s v="ENX2055"/>
    <s v="A172"/>
    <s v="EMP1001"/>
    <s v="C1009"/>
    <d v="2021-06-03T00:00:00"/>
    <x v="71"/>
    <n v="2"/>
    <n v="818"/>
    <n v="450"/>
    <n v="842"/>
    <n v="1122"/>
    <n v="297"/>
    <x v="2"/>
    <x v="22"/>
    <x v="671"/>
    <x v="1"/>
    <n v="8"/>
    <x v="5"/>
    <x v="0"/>
  </r>
  <r>
    <s v="AX16444"/>
    <s v="ENX2021"/>
    <s v="A159"/>
    <s v="EMP1010"/>
    <s v="C1423"/>
    <d v="2021-06-03T00:00:00"/>
    <x v="77"/>
    <n v="1"/>
    <n v="1967"/>
    <n v="1397"/>
    <n v="2514"/>
    <n v="3309"/>
    <n v="368"/>
    <x v="51"/>
    <x v="16"/>
    <x v="55"/>
    <x v="6"/>
    <n v="8"/>
    <x v="5"/>
    <x v="0"/>
  </r>
  <r>
    <s v="AX16447"/>
    <s v="ENX2067"/>
    <s v="A151"/>
    <s v="EMP1011"/>
    <s v="C1283"/>
    <d v="2021-06-03T00:00:00"/>
    <x v="30"/>
    <n v="4"/>
    <n v="1972"/>
    <n v="1321"/>
    <n v="818"/>
    <n v="1022"/>
    <n v="1800"/>
    <x v="39"/>
    <x v="1"/>
    <x v="301"/>
    <x v="4"/>
    <n v="8"/>
    <x v="5"/>
    <x v="0"/>
  </r>
  <r>
    <s v="AX16451"/>
    <s v="ENX2041"/>
    <s v="A147"/>
    <s v="EMP1038"/>
    <s v="C1537"/>
    <d v="2021-06-03T00:00:00"/>
    <x v="7"/>
    <n v="1"/>
    <n v="1848"/>
    <n v="1294"/>
    <n v="513"/>
    <n v="651"/>
    <n v="612"/>
    <x v="31"/>
    <x v="42"/>
    <x v="751"/>
    <x v="4"/>
    <n v="9"/>
    <x v="5"/>
    <x v="0"/>
  </r>
  <r>
    <s v="AX16454"/>
    <s v="ENX2080"/>
    <s v="A122"/>
    <s v="EMP1024"/>
    <s v="C1702"/>
    <d v="2021-06-04T00:00:00"/>
    <x v="37"/>
    <n v="3"/>
    <n v="1889"/>
    <n v="945"/>
    <n v="684"/>
    <n v="868"/>
    <n v="656"/>
    <x v="12"/>
    <x v="2"/>
    <x v="451"/>
    <x v="0"/>
    <n v="1"/>
    <x v="5"/>
    <x v="0"/>
  </r>
  <r>
    <s v="AX16455"/>
    <s v="ENX2057"/>
    <s v="A165"/>
    <s v="EMP1026"/>
    <s v="C1588"/>
    <d v="2021-06-04T00:00:00"/>
    <x v="78"/>
    <n v="2"/>
    <n v="378"/>
    <n v="291"/>
    <n v="2522"/>
    <n v="3276"/>
    <n v="46"/>
    <x v="69"/>
    <x v="3"/>
    <x v="4"/>
    <x v="3"/>
    <n v="5"/>
    <x v="5"/>
    <x v="0"/>
  </r>
  <r>
    <s v="AX16456"/>
    <s v="ENX2022"/>
    <s v="A121"/>
    <s v="EMP1005"/>
    <s v="C1310"/>
    <d v="2021-06-04T00:00:00"/>
    <x v="27"/>
    <n v="3"/>
    <n v="1414"/>
    <n v="962"/>
    <n v="3272"/>
    <n v="4088"/>
    <n v="313"/>
    <x v="70"/>
    <x v="37"/>
    <x v="694"/>
    <x v="5"/>
    <n v="5"/>
    <x v="5"/>
    <x v="0"/>
  </r>
  <r>
    <s v="AX16462"/>
    <s v="ENX2044"/>
    <s v="A115"/>
    <s v="EMP1012"/>
    <s v="C1173"/>
    <d v="2021-06-04T00:00:00"/>
    <x v="54"/>
    <n v="3"/>
    <n v="1889"/>
    <n v="945"/>
    <n v="1518"/>
    <n v="2410"/>
    <n v="64"/>
    <x v="71"/>
    <x v="35"/>
    <x v="632"/>
    <x v="3"/>
    <n v="6"/>
    <x v="5"/>
    <x v="0"/>
  </r>
  <r>
    <s v="AX16470"/>
    <s v="ENX2017"/>
    <s v="A114"/>
    <s v="EMP1040"/>
    <s v="C1288"/>
    <d v="2021-06-04T00:00:00"/>
    <x v="61"/>
    <n v="4"/>
    <n v="1582"/>
    <n v="1234"/>
    <n v="1367"/>
    <n v="2241"/>
    <n v="420"/>
    <x v="55"/>
    <x v="24"/>
    <x v="718"/>
    <x v="5"/>
    <n v="6"/>
    <x v="5"/>
    <x v="0"/>
  </r>
  <r>
    <s v="AX16472"/>
    <s v="ENX2086"/>
    <s v="A102"/>
    <s v="EMP1020"/>
    <s v="C1433"/>
    <d v="2021-06-04T00:00:00"/>
    <x v="94"/>
    <n v="1"/>
    <n v="1708"/>
    <n v="871"/>
    <n v="1108"/>
    <n v="1351"/>
    <n v="2622"/>
    <x v="63"/>
    <x v="8"/>
    <x v="691"/>
    <x v="1"/>
    <n v="6"/>
    <x v="5"/>
    <x v="0"/>
  </r>
  <r>
    <s v="AX16474"/>
    <s v="ENX2016"/>
    <s v="A161"/>
    <s v="EMP1017"/>
    <s v="C1654"/>
    <d v="2021-06-04T00:00:00"/>
    <x v="6"/>
    <n v="2"/>
    <n v="2396"/>
    <n v="1965"/>
    <n v="3032"/>
    <n v="3566"/>
    <n v="364"/>
    <x v="49"/>
    <x v="13"/>
    <x v="11"/>
    <x v="3"/>
    <n v="7"/>
    <x v="5"/>
    <x v="0"/>
  </r>
  <r>
    <s v="AX16475"/>
    <s v="ENX2032"/>
    <s v="A117"/>
    <s v="EMP1007"/>
    <s v="C1291"/>
    <d v="2021-06-04T00:00:00"/>
    <x v="47"/>
    <n v="1"/>
    <n v="1077"/>
    <n v="732"/>
    <n v="3548"/>
    <n v="4928"/>
    <n v="451"/>
    <x v="59"/>
    <x v="25"/>
    <x v="174"/>
    <x v="1"/>
    <n v="7"/>
    <x v="5"/>
    <x v="0"/>
  </r>
  <r>
    <s v="AX16476"/>
    <s v="ENX2064"/>
    <s v="A103"/>
    <s v="EMP1029"/>
    <s v="C1090"/>
    <d v="2021-06-04T00:00:00"/>
    <x v="25"/>
    <n v="1"/>
    <n v="1638"/>
    <n v="1261"/>
    <n v="732"/>
    <n v="1077"/>
    <n v="2760"/>
    <x v="27"/>
    <x v="44"/>
    <x v="291"/>
    <x v="3"/>
    <n v="7"/>
    <x v="5"/>
    <x v="0"/>
  </r>
  <r>
    <s v="AX16477"/>
    <s v="ENX2098"/>
    <s v="A146"/>
    <s v="EMP1035"/>
    <s v="C1723"/>
    <d v="2021-06-04T00:00:00"/>
    <x v="69"/>
    <n v="1"/>
    <n v="2410"/>
    <n v="1518"/>
    <n v="1260"/>
    <n v="1752"/>
    <n v="1356"/>
    <x v="28"/>
    <x v="3"/>
    <x v="269"/>
    <x v="1"/>
    <n v="8"/>
    <x v="5"/>
    <x v="0"/>
  </r>
  <r>
    <s v="AX16481"/>
    <s v="ENX2048"/>
    <s v="A166"/>
    <s v="EMP1001"/>
    <s v="C1678"/>
    <d v="2021-06-05T00:00:00"/>
    <x v="34"/>
    <n v="3"/>
    <n v="504"/>
    <n v="408"/>
    <n v="22"/>
    <n v="35"/>
    <n v="656"/>
    <x v="7"/>
    <x v="22"/>
    <x v="559"/>
    <x v="1"/>
    <n v="1"/>
    <x v="5"/>
    <x v="0"/>
  </r>
  <r>
    <s v="AX16488"/>
    <s v="ENX2037"/>
    <s v="A129"/>
    <s v="EMP1036"/>
    <s v="C1708"/>
    <d v="2021-06-05T00:00:00"/>
    <x v="50"/>
    <n v="1"/>
    <n v="684"/>
    <n v="561"/>
    <n v="2446"/>
    <n v="4010"/>
    <n v="74"/>
    <x v="64"/>
    <x v="32"/>
    <x v="149"/>
    <x v="2"/>
    <n v="1"/>
    <x v="5"/>
    <x v="0"/>
  </r>
  <r>
    <s v="AX16490"/>
    <s v="ENX2035"/>
    <s v="A163"/>
    <s v="EMP1000"/>
    <s v="C1255"/>
    <d v="2021-06-05T00:00:00"/>
    <x v="26"/>
    <n v="2"/>
    <n v="1500"/>
    <n v="900"/>
    <n v="72"/>
    <n v="136"/>
    <n v="1839"/>
    <x v="63"/>
    <x v="11"/>
    <x v="512"/>
    <x v="5"/>
    <n v="2"/>
    <x v="5"/>
    <x v="0"/>
  </r>
  <r>
    <s v="AX16491"/>
    <s v="ENX2034"/>
    <s v="A167"/>
    <s v="EMP1008"/>
    <s v="C1395"/>
    <d v="2021-06-05T00:00:00"/>
    <x v="32"/>
    <n v="1"/>
    <n v="880"/>
    <n v="634"/>
    <n v="588"/>
    <n v="736"/>
    <n v="855"/>
    <x v="71"/>
    <x v="15"/>
    <x v="520"/>
    <x v="0"/>
    <n v="2"/>
    <x v="5"/>
    <x v="0"/>
  </r>
  <r>
    <s v="AX16492"/>
    <s v="ENX2080"/>
    <s v="A173"/>
    <s v="EMP1042"/>
    <s v="C1179"/>
    <d v="2021-06-05T00:00:00"/>
    <x v="37"/>
    <n v="3"/>
    <n v="1708"/>
    <n v="871"/>
    <n v="1046"/>
    <n v="1635"/>
    <n v="560"/>
    <x v="8"/>
    <x v="21"/>
    <x v="155"/>
    <x v="3"/>
    <n v="3"/>
    <x v="5"/>
    <x v="0"/>
  </r>
  <r>
    <s v="AX16495"/>
    <s v="ENX2027"/>
    <s v="A160"/>
    <s v="EMP1017"/>
    <s v="C1440"/>
    <d v="2021-06-05T00:00:00"/>
    <x v="19"/>
    <n v="1"/>
    <n v="504"/>
    <n v="408"/>
    <n v="1184"/>
    <n v="2008"/>
    <n v="782"/>
    <x v="3"/>
    <x v="4"/>
    <x v="354"/>
    <x v="0"/>
    <n v="3"/>
    <x v="5"/>
    <x v="0"/>
  </r>
  <r>
    <s v="AX16496"/>
    <s v="ENX2012"/>
    <s v="A130"/>
    <s v="EMP1022"/>
    <s v="C1509"/>
    <d v="2021-06-05T00:00:00"/>
    <x v="16"/>
    <n v="1"/>
    <n v="1708"/>
    <n v="871"/>
    <n v="807"/>
    <n v="1104"/>
    <n v="164"/>
    <x v="73"/>
    <x v="31"/>
    <x v="237"/>
    <x v="6"/>
    <n v="3"/>
    <x v="5"/>
    <x v="0"/>
  </r>
  <r>
    <s v="AX16501"/>
    <s v="ENX2047"/>
    <s v="A112"/>
    <s v="EMP1007"/>
    <s v="C1195"/>
    <d v="2021-06-05T00:00:00"/>
    <x v="82"/>
    <n v="1"/>
    <n v="1639"/>
    <n v="1295"/>
    <n v="1122"/>
    <n v="1368"/>
    <n v="3072"/>
    <x v="42"/>
    <x v="4"/>
    <x v="433"/>
    <x v="6"/>
    <n v="6"/>
    <x v="5"/>
    <x v="0"/>
  </r>
  <r>
    <s v="AX16502"/>
    <s v="ENX2012"/>
    <s v="A142"/>
    <s v="EMP1002"/>
    <s v="C1333"/>
    <d v="2021-06-05T00:00:00"/>
    <x v="16"/>
    <n v="3"/>
    <n v="378"/>
    <n v="291"/>
    <n v="1582"/>
    <n v="3044"/>
    <n v="39"/>
    <x v="49"/>
    <x v="37"/>
    <x v="214"/>
    <x v="1"/>
    <n v="7"/>
    <x v="5"/>
    <x v="0"/>
  </r>
  <r>
    <s v="AX16504"/>
    <s v="ENX2031"/>
    <s v="A117"/>
    <s v="EMP1033"/>
    <s v="C1005"/>
    <d v="2021-06-05T00:00:00"/>
    <x v="88"/>
    <n v="4"/>
    <n v="1783"/>
    <n v="1516"/>
    <n v="1504"/>
    <n v="1832"/>
    <n v="1341"/>
    <x v="54"/>
    <x v="30"/>
    <x v="623"/>
    <x v="3"/>
    <n v="7"/>
    <x v="5"/>
    <x v="0"/>
  </r>
  <r>
    <s v="AX16507"/>
    <s v="ENX2099"/>
    <s v="A143"/>
    <s v="EMP1005"/>
    <s v="C1775"/>
    <d v="2021-06-05T00:00:00"/>
    <x v="52"/>
    <n v="3"/>
    <n v="826"/>
    <n v="562"/>
    <n v="947"/>
    <n v="1353"/>
    <n v="204"/>
    <x v="68"/>
    <x v="18"/>
    <x v="354"/>
    <x v="5"/>
    <n v="8"/>
    <x v="5"/>
    <x v="0"/>
  </r>
  <r>
    <s v="AX16510"/>
    <s v="ENX2005"/>
    <s v="A157"/>
    <s v="EMP1042"/>
    <s v="C1603"/>
    <d v="2021-06-05T00:00:00"/>
    <x v="79"/>
    <n v="1"/>
    <n v="368"/>
    <n v="294"/>
    <n v="1261"/>
    <n v="1638"/>
    <n v="290"/>
    <x v="34"/>
    <x v="26"/>
    <x v="432"/>
    <x v="1"/>
    <n v="8"/>
    <x v="5"/>
    <x v="0"/>
  </r>
  <r>
    <s v="AX16513"/>
    <s v="ENX2061"/>
    <s v="A171"/>
    <s v="EMP1008"/>
    <s v="C1580"/>
    <d v="2021-06-05T00:00:00"/>
    <x v="72"/>
    <n v="1"/>
    <n v="880"/>
    <n v="634"/>
    <n v="1020"/>
    <n v="1568"/>
    <n v="123"/>
    <x v="8"/>
    <x v="3"/>
    <x v="243"/>
    <x v="3"/>
    <n v="9"/>
    <x v="5"/>
    <x v="0"/>
  </r>
  <r>
    <s v="AX16516"/>
    <s v="ENX2017"/>
    <s v="A158"/>
    <s v="EMP1018"/>
    <s v="C1374"/>
    <d v="2021-06-06T00:00:00"/>
    <x v="61"/>
    <n v="1"/>
    <n v="2353"/>
    <n v="1788"/>
    <n v="1190"/>
    <n v="1566"/>
    <n v="286"/>
    <x v="15"/>
    <x v="0"/>
    <x v="130"/>
    <x v="4"/>
    <n v="1"/>
    <x v="5"/>
    <x v="0"/>
  </r>
  <r>
    <s v="AX16519"/>
    <s v="ENX2011"/>
    <s v="A162"/>
    <s v="EMP1027"/>
    <s v="C1093"/>
    <d v="2021-06-06T00:00:00"/>
    <x v="81"/>
    <n v="4"/>
    <n v="818"/>
    <n v="450"/>
    <n v="387"/>
    <n v="667"/>
    <n v="816"/>
    <x v="37"/>
    <x v="12"/>
    <x v="764"/>
    <x v="0"/>
    <n v="2"/>
    <x v="5"/>
    <x v="0"/>
  </r>
  <r>
    <s v="AX16521"/>
    <s v="ENX2042"/>
    <s v="A166"/>
    <s v="EMP1007"/>
    <s v="C1778"/>
    <d v="2021-06-06T00:00:00"/>
    <x v="49"/>
    <n v="4"/>
    <n v="1783"/>
    <n v="1516"/>
    <n v="395"/>
    <n v="556"/>
    <n v="871"/>
    <x v="11"/>
    <x v="10"/>
    <x v="739"/>
    <x v="6"/>
    <n v="3"/>
    <x v="5"/>
    <x v="0"/>
  </r>
  <r>
    <s v="AX16523"/>
    <s v="ENX2019"/>
    <s v="A164"/>
    <s v="EMP1027"/>
    <s v="C1408"/>
    <d v="2021-06-06T00:00:00"/>
    <x v="60"/>
    <n v="3"/>
    <n v="2005"/>
    <n v="1223"/>
    <n v="3915"/>
    <n v="5436"/>
    <n v="1224"/>
    <x v="51"/>
    <x v="2"/>
    <x v="724"/>
    <x v="2"/>
    <n v="4"/>
    <x v="5"/>
    <x v="0"/>
  </r>
  <r>
    <s v="AX16526"/>
    <s v="ENX2052"/>
    <s v="A146"/>
    <s v="EMP1034"/>
    <s v="C1020"/>
    <d v="2021-06-06T00:00:00"/>
    <x v="45"/>
    <n v="2"/>
    <n v="2391"/>
    <n v="1291"/>
    <n v="1350"/>
    <n v="2454"/>
    <n v="3196"/>
    <x v="31"/>
    <x v="38"/>
    <x v="0"/>
    <x v="0"/>
    <n v="5"/>
    <x v="5"/>
    <x v="0"/>
  </r>
  <r>
    <s v="AX16527"/>
    <s v="ENX2035"/>
    <s v="A125"/>
    <s v="EMP1039"/>
    <s v="C1297"/>
    <d v="2021-06-06T00:00:00"/>
    <x v="26"/>
    <n v="1"/>
    <n v="684"/>
    <n v="561"/>
    <n v="1046"/>
    <n v="1635"/>
    <n v="480"/>
    <x v="39"/>
    <x v="23"/>
    <x v="695"/>
    <x v="4"/>
    <n v="6"/>
    <x v="5"/>
    <x v="0"/>
  </r>
  <r>
    <s v="AX16529"/>
    <s v="ENX2059"/>
    <s v="A110"/>
    <s v="EMP1009"/>
    <s v="C1558"/>
    <d v="2021-06-06T00:00:00"/>
    <x v="97"/>
    <n v="1"/>
    <n v="818"/>
    <n v="450"/>
    <n v="582"/>
    <n v="756"/>
    <n v="362"/>
    <x v="12"/>
    <x v="10"/>
    <x v="9"/>
    <x v="4"/>
    <n v="6"/>
    <x v="5"/>
    <x v="0"/>
  </r>
  <r>
    <s v="AX16531"/>
    <s v="ENX2083"/>
    <s v="A120"/>
    <s v="EMP1040"/>
    <s v="C1394"/>
    <d v="2021-06-06T00:00:00"/>
    <x v="59"/>
    <n v="1"/>
    <n v="800"/>
    <n v="536"/>
    <n v="180"/>
    <n v="224"/>
    <n v="2070"/>
    <x v="19"/>
    <x v="12"/>
    <x v="593"/>
    <x v="1"/>
    <n v="7"/>
    <x v="5"/>
    <x v="0"/>
  </r>
  <r>
    <s v="AX16535"/>
    <s v="ENX2090"/>
    <s v="A137"/>
    <s v="EMP1040"/>
    <s v="C1216"/>
    <d v="2021-06-06T00:00:00"/>
    <x v="55"/>
    <n v="4"/>
    <n v="1889"/>
    <n v="945"/>
    <n v="1742"/>
    <n v="3416"/>
    <n v="261"/>
    <x v="12"/>
    <x v="12"/>
    <x v="612"/>
    <x v="0"/>
    <n v="7"/>
    <x v="5"/>
    <x v="0"/>
  </r>
  <r>
    <s v="AX16536"/>
    <s v="ENX2004"/>
    <s v="A132"/>
    <s v="EMP1014"/>
    <s v="C1297"/>
    <d v="2021-06-06T00:00:00"/>
    <x v="23"/>
    <n v="2"/>
    <n v="1052"/>
    <n v="589"/>
    <n v="1090"/>
    <n v="1380"/>
    <n v="1308"/>
    <x v="57"/>
    <x v="9"/>
    <x v="768"/>
    <x v="3"/>
    <n v="7"/>
    <x v="5"/>
    <x v="0"/>
  </r>
  <r>
    <s v="AX16537"/>
    <s v="ENX2018"/>
    <s v="A115"/>
    <s v="EMP1004"/>
    <s v="C1264"/>
    <d v="2021-06-06T00:00:00"/>
    <x v="8"/>
    <n v="2"/>
    <n v="1798"/>
    <n v="971"/>
    <n v="584"/>
    <n v="712"/>
    <n v="1744"/>
    <x v="48"/>
    <x v="25"/>
    <x v="750"/>
    <x v="0"/>
    <n v="8"/>
    <x v="5"/>
    <x v="0"/>
  </r>
  <r>
    <s v="AX16539"/>
    <s v="ENX2019"/>
    <s v="A116"/>
    <s v="EMP1044"/>
    <s v="C1463"/>
    <d v="2021-06-07T00:00:00"/>
    <x v="60"/>
    <n v="1"/>
    <n v="1278"/>
    <n v="665"/>
    <n v="1516"/>
    <n v="1783"/>
    <n v="222"/>
    <x v="51"/>
    <x v="13"/>
    <x v="400"/>
    <x v="0"/>
    <n v="2"/>
    <x v="5"/>
    <x v="0"/>
  </r>
  <r>
    <s v="AX16541"/>
    <s v="ENX2034"/>
    <s v="A143"/>
    <s v="EMP1004"/>
    <s v="C1030"/>
    <d v="2021-06-07T00:00:00"/>
    <x v="32"/>
    <n v="1"/>
    <n v="1587"/>
    <n v="1301"/>
    <n v="3882"/>
    <n v="5544"/>
    <n v="656"/>
    <x v="40"/>
    <x v="39"/>
    <x v="745"/>
    <x v="4"/>
    <n v="2"/>
    <x v="5"/>
    <x v="0"/>
  </r>
  <r>
    <s v="AX16544"/>
    <s v="ENX2001"/>
    <s v="A126"/>
    <s v="EMP1043"/>
    <s v="C1799"/>
    <d v="2021-06-07T00:00:00"/>
    <x v="93"/>
    <n v="1"/>
    <n v="1809"/>
    <n v="1067"/>
    <n v="1167"/>
    <n v="1911"/>
    <n v="123"/>
    <x v="21"/>
    <x v="30"/>
    <x v="730"/>
    <x v="5"/>
    <n v="3"/>
    <x v="5"/>
    <x v="0"/>
  </r>
  <r>
    <s v="AX16545"/>
    <s v="ENX2066"/>
    <s v="A106"/>
    <s v="EMP1015"/>
    <s v="C1336"/>
    <d v="2021-06-07T00:00:00"/>
    <x v="13"/>
    <n v="1"/>
    <n v="1582"/>
    <n v="1234"/>
    <n v="252"/>
    <n v="369"/>
    <n v="383"/>
    <x v="29"/>
    <x v="5"/>
    <x v="526"/>
    <x v="0"/>
    <n v="4"/>
    <x v="5"/>
    <x v="0"/>
  </r>
  <r>
    <s v="AX16547"/>
    <s v="ENX2036"/>
    <s v="A143"/>
    <s v="EMP1022"/>
    <s v="C1333"/>
    <d v="2021-06-07T00:00:00"/>
    <x v="1"/>
    <n v="1"/>
    <n v="2182"/>
    <n v="1200"/>
    <n v="684"/>
    <n v="868"/>
    <n v="658"/>
    <x v="15"/>
    <x v="16"/>
    <x v="181"/>
    <x v="5"/>
    <n v="4"/>
    <x v="5"/>
    <x v="0"/>
  </r>
  <r>
    <s v="AX16548"/>
    <s v="ENX2017"/>
    <s v="A120"/>
    <s v="EMP1003"/>
    <s v="C1084"/>
    <d v="2021-06-07T00:00:00"/>
    <x v="61"/>
    <n v="1"/>
    <n v="1887"/>
    <n v="1378"/>
    <n v="2756"/>
    <n v="3774"/>
    <n v="3072"/>
    <x v="42"/>
    <x v="18"/>
    <x v="150"/>
    <x v="6"/>
    <n v="4"/>
    <x v="5"/>
    <x v="0"/>
  </r>
  <r>
    <s v="AX16551"/>
    <s v="ENX2066"/>
    <s v="A172"/>
    <s v="EMP1007"/>
    <s v="C1347"/>
    <d v="2021-06-07T00:00:00"/>
    <x v="13"/>
    <n v="2"/>
    <n v="1077"/>
    <n v="732"/>
    <n v="5688"/>
    <n v="7485"/>
    <n v="384"/>
    <x v="0"/>
    <x v="40"/>
    <x v="795"/>
    <x v="1"/>
    <n v="5"/>
    <x v="5"/>
    <x v="0"/>
  </r>
  <r>
    <s v="AX16555"/>
    <s v="ENX2042"/>
    <s v="A119"/>
    <s v="EMP1002"/>
    <s v="C1400"/>
    <d v="2021-06-07T00:00:00"/>
    <x v="49"/>
    <n v="3"/>
    <n v="1338"/>
    <n v="682"/>
    <n v="390"/>
    <n v="543"/>
    <n v="792"/>
    <x v="3"/>
    <x v="40"/>
    <x v="502"/>
    <x v="0"/>
    <n v="7"/>
    <x v="5"/>
    <x v="0"/>
  </r>
  <r>
    <s v="AX16556"/>
    <s v="ENX2005"/>
    <s v="A141"/>
    <s v="EMP1039"/>
    <s v="C1467"/>
    <d v="2021-06-07T00:00:00"/>
    <x v="79"/>
    <n v="1"/>
    <n v="1022"/>
    <n v="818"/>
    <n v="1800"/>
    <n v="3272"/>
    <n v="95"/>
    <x v="69"/>
    <x v="2"/>
    <x v="534"/>
    <x v="3"/>
    <n v="7"/>
    <x v="5"/>
    <x v="0"/>
  </r>
  <r>
    <s v="AX16558"/>
    <s v="ENX2043"/>
    <s v="A173"/>
    <s v="EMP1019"/>
    <s v="C1409"/>
    <d v="2021-06-07T00:00:00"/>
    <x v="11"/>
    <n v="1"/>
    <n v="1972"/>
    <n v="1321"/>
    <n v="130"/>
    <n v="181"/>
    <n v="174"/>
    <x v="52"/>
    <x v="2"/>
    <x v="38"/>
    <x v="0"/>
    <n v="7"/>
    <x v="5"/>
    <x v="0"/>
  </r>
  <r>
    <s v="AX16560"/>
    <s v="ENX2051"/>
    <s v="A156"/>
    <s v="EMP1024"/>
    <s v="C1488"/>
    <d v="2021-06-07T00:00:00"/>
    <x v="14"/>
    <n v="2"/>
    <n v="847"/>
    <n v="534"/>
    <n v="1473"/>
    <n v="2497"/>
    <n v="1852"/>
    <x v="71"/>
    <x v="19"/>
    <x v="116"/>
    <x v="1"/>
    <n v="8"/>
    <x v="5"/>
    <x v="0"/>
  </r>
  <r>
    <s v="AX16561"/>
    <s v="ENX2000"/>
    <s v="A108"/>
    <s v="EMP1014"/>
    <s v="C1566"/>
    <d v="2021-06-07T00:00:00"/>
    <x v="98"/>
    <n v="1"/>
    <n v="530"/>
    <n v="435"/>
    <n v="389"/>
    <n v="637"/>
    <n v="383"/>
    <x v="33"/>
    <x v="37"/>
    <x v="13"/>
    <x v="1"/>
    <n v="8"/>
    <x v="5"/>
    <x v="0"/>
  </r>
  <r>
    <s v="AX16562"/>
    <s v="ENX2035"/>
    <s v="A156"/>
    <s v="EMP1002"/>
    <s v="C1091"/>
    <d v="2021-06-07T00:00:00"/>
    <x v="26"/>
    <n v="1"/>
    <n v="1639"/>
    <n v="1295"/>
    <n v="1234"/>
    <n v="1582"/>
    <n v="926"/>
    <x v="30"/>
    <x v="22"/>
    <x v="638"/>
    <x v="3"/>
    <n v="9"/>
    <x v="5"/>
    <x v="0"/>
  </r>
  <r>
    <s v="AX16566"/>
    <s v="ENX2055"/>
    <s v="A156"/>
    <s v="EMP1013"/>
    <s v="C1224"/>
    <d v="2021-06-08T00:00:00"/>
    <x v="71"/>
    <n v="2"/>
    <n v="2005"/>
    <n v="1223"/>
    <n v="450"/>
    <n v="818"/>
    <n v="2260"/>
    <x v="16"/>
    <x v="28"/>
    <x v="285"/>
    <x v="6"/>
    <n v="1"/>
    <x v="5"/>
    <x v="0"/>
  </r>
  <r>
    <s v="AX16569"/>
    <s v="ENX2023"/>
    <s v="A134"/>
    <s v="EMP1017"/>
    <s v="C1134"/>
    <d v="2021-06-08T00:00:00"/>
    <x v="57"/>
    <n v="1"/>
    <n v="217"/>
    <n v="171"/>
    <n v="255"/>
    <n v="392"/>
    <n v="612"/>
    <x v="55"/>
    <x v="38"/>
    <x v="607"/>
    <x v="1"/>
    <n v="1"/>
    <x v="5"/>
    <x v="0"/>
  </r>
  <r>
    <s v="AX16570"/>
    <s v="ENX2100"/>
    <s v="A118"/>
    <s v="EMP1001"/>
    <s v="C1589"/>
    <d v="2021-06-08T00:00:00"/>
    <x v="28"/>
    <n v="3"/>
    <n v="2141"/>
    <n v="1777"/>
    <n v="1044"/>
    <n v="1899"/>
    <n v="572"/>
    <x v="13"/>
    <x v="24"/>
    <x v="62"/>
    <x v="6"/>
    <n v="2"/>
    <x v="5"/>
    <x v="0"/>
  </r>
  <r>
    <s v="AX16571"/>
    <s v="ENX2060"/>
    <s v="A111"/>
    <s v="EMP1024"/>
    <s v="C1088"/>
    <d v="2021-06-08T00:00:00"/>
    <x v="73"/>
    <n v="4"/>
    <n v="392"/>
    <n v="255"/>
    <n v="1518"/>
    <n v="2410"/>
    <n v="3348"/>
    <x v="18"/>
    <x v="22"/>
    <x v="389"/>
    <x v="6"/>
    <n v="2"/>
    <x v="5"/>
    <x v="0"/>
  </r>
  <r>
    <s v="AX16575"/>
    <s v="ENX2087"/>
    <s v="A129"/>
    <s v="EMP1040"/>
    <s v="C1349"/>
    <d v="2021-06-08T00:00:00"/>
    <x v="95"/>
    <n v="3"/>
    <n v="1353"/>
    <n v="947"/>
    <n v="850"/>
    <n v="1090"/>
    <n v="313"/>
    <x v="65"/>
    <x v="21"/>
    <x v="101"/>
    <x v="0"/>
    <n v="3"/>
    <x v="5"/>
    <x v="0"/>
  </r>
  <r>
    <s v="AX16579"/>
    <s v="ENX2045"/>
    <s v="A143"/>
    <s v="EMP1030"/>
    <s v="C1401"/>
    <d v="2021-06-08T00:00:00"/>
    <x v="65"/>
    <n v="1"/>
    <n v="1967"/>
    <n v="1397"/>
    <n v="1350"/>
    <n v="2454"/>
    <n v="222"/>
    <x v="23"/>
    <x v="9"/>
    <x v="220"/>
    <x v="5"/>
    <n v="3"/>
    <x v="5"/>
    <x v="0"/>
  </r>
  <r>
    <s v="AX16583"/>
    <s v="ENX2095"/>
    <s v="A167"/>
    <s v="EMP1043"/>
    <s v="C1607"/>
    <d v="2021-06-08T00:00:00"/>
    <x v="42"/>
    <n v="1"/>
    <n v="637"/>
    <n v="389"/>
    <n v="269"/>
    <n v="368"/>
    <n v="190"/>
    <x v="26"/>
    <x v="36"/>
    <x v="433"/>
    <x v="0"/>
    <n v="4"/>
    <x v="5"/>
    <x v="0"/>
  </r>
  <r>
    <s v="AX16585"/>
    <s v="ENX2036"/>
    <s v="A103"/>
    <s v="EMP1040"/>
    <s v="C1694"/>
    <d v="2021-06-08T00:00:00"/>
    <x v="1"/>
    <n v="2"/>
    <n v="1052"/>
    <n v="589"/>
    <n v="871"/>
    <n v="1708"/>
    <n v="174"/>
    <x v="31"/>
    <x v="38"/>
    <x v="203"/>
    <x v="4"/>
    <n v="4"/>
    <x v="5"/>
    <x v="0"/>
  </r>
  <r>
    <s v="AX16587"/>
    <s v="ENX2068"/>
    <s v="A114"/>
    <s v="EMP1006"/>
    <s v="C1304"/>
    <d v="2021-06-08T00:00:00"/>
    <x v="20"/>
    <n v="1"/>
    <n v="1119"/>
    <n v="683"/>
    <n v="683"/>
    <n v="1178"/>
    <n v="82"/>
    <x v="55"/>
    <x v="28"/>
    <x v="728"/>
    <x v="3"/>
    <n v="5"/>
    <x v="5"/>
    <x v="0"/>
  </r>
  <r>
    <s v="AX16588"/>
    <s v="ENX2092"/>
    <s v="A107"/>
    <s v="EMP1012"/>
    <s v="C1330"/>
    <d v="2021-06-08T00:00:00"/>
    <x v="87"/>
    <n v="2"/>
    <n v="1522"/>
    <n v="791"/>
    <n v="1190"/>
    <n v="1566"/>
    <n v="147"/>
    <x v="52"/>
    <x v="0"/>
    <x v="418"/>
    <x v="6"/>
    <n v="5"/>
    <x v="5"/>
    <x v="0"/>
  </r>
  <r>
    <s v="AX16589"/>
    <s v="ENX2020"/>
    <s v="A140"/>
    <s v="EMP1004"/>
    <s v="C1270"/>
    <d v="2021-06-08T00:00:00"/>
    <x v="18"/>
    <n v="1"/>
    <n v="356"/>
    <n v="292"/>
    <n v="1965"/>
    <n v="2396"/>
    <n v="364"/>
    <x v="67"/>
    <x v="32"/>
    <x v="35"/>
    <x v="0"/>
    <n v="7"/>
    <x v="5"/>
    <x v="0"/>
  </r>
  <r>
    <s v="AX16590"/>
    <s v="ENX2028"/>
    <s v="A105"/>
    <s v="EMP1001"/>
    <s v="C1390"/>
    <d v="2021-06-08T00:00:00"/>
    <x v="5"/>
    <n v="2"/>
    <n v="1338"/>
    <n v="682"/>
    <n v="421"/>
    <n v="561"/>
    <n v="2166"/>
    <x v="15"/>
    <x v="17"/>
    <x v="737"/>
    <x v="2"/>
    <n v="7"/>
    <x v="5"/>
    <x v="0"/>
  </r>
  <r>
    <s v="AX16595"/>
    <s v="ENX2092"/>
    <s v="A163"/>
    <s v="EMP1038"/>
    <s v="C1282"/>
    <d v="2021-06-08T00:00:00"/>
    <x v="87"/>
    <n v="4"/>
    <n v="2141"/>
    <n v="1777"/>
    <n v="2180"/>
    <n v="2760"/>
    <n v="206"/>
    <x v="23"/>
    <x v="11"/>
    <x v="342"/>
    <x v="1"/>
    <n v="8"/>
    <x v="5"/>
    <x v="0"/>
  </r>
  <r>
    <s v="AX16608"/>
    <s v="ENX2021"/>
    <s v="A117"/>
    <s v="EMP1017"/>
    <s v="C1256"/>
    <d v="2021-06-08T00:00:00"/>
    <x v="77"/>
    <n v="2"/>
    <n v="818"/>
    <n v="450"/>
    <n v="1608"/>
    <n v="2400"/>
    <n v="1198"/>
    <x v="58"/>
    <x v="37"/>
    <x v="730"/>
    <x v="6"/>
    <n v="9"/>
    <x v="5"/>
    <x v="0"/>
  </r>
  <r>
    <s v="AX16618"/>
    <s v="ENX2094"/>
    <s v="A115"/>
    <s v="EMP1038"/>
    <s v="C1684"/>
    <d v="2021-06-08T00:00:00"/>
    <x v="90"/>
    <n v="3"/>
    <n v="545"/>
    <n v="425"/>
    <n v="416"/>
    <n v="630"/>
    <n v="816"/>
    <x v="8"/>
    <x v="37"/>
    <x v="629"/>
    <x v="3"/>
    <n v="9"/>
    <x v="5"/>
    <x v="0"/>
  </r>
  <r>
    <s v="AX16622"/>
    <s v="ENX2038"/>
    <s v="A153"/>
    <s v="EMP1008"/>
    <s v="C1050"/>
    <d v="2021-06-09T00:00:00"/>
    <x v="84"/>
    <n v="2"/>
    <n v="530"/>
    <n v="424"/>
    <n v="850"/>
    <n v="1090"/>
    <n v="2481"/>
    <x v="8"/>
    <x v="8"/>
    <x v="334"/>
    <x v="5"/>
    <n v="2"/>
    <x v="5"/>
    <x v="0"/>
  </r>
  <r>
    <s v="AX16623"/>
    <s v="ENX2063"/>
    <s v="A114"/>
    <s v="EMP1013"/>
    <s v="C1708"/>
    <d v="2021-06-09T00:00:00"/>
    <x v="83"/>
    <n v="3"/>
    <n v="951"/>
    <n v="504"/>
    <n v="5180"/>
    <n v="6556"/>
    <n v="1462"/>
    <x v="11"/>
    <x v="44"/>
    <x v="577"/>
    <x v="1"/>
    <n v="4"/>
    <x v="5"/>
    <x v="0"/>
  </r>
  <r>
    <s v="AX16624"/>
    <s v="ENX2017"/>
    <s v="A118"/>
    <s v="EMP1038"/>
    <s v="C1130"/>
    <d v="2021-06-09T00:00:00"/>
    <x v="61"/>
    <n v="3"/>
    <n v="1119"/>
    <n v="683"/>
    <n v="455"/>
    <n v="799"/>
    <n v="736"/>
    <x v="61"/>
    <x v="12"/>
    <x v="667"/>
    <x v="1"/>
    <n v="5"/>
    <x v="5"/>
    <x v="0"/>
  </r>
  <r>
    <s v="AX16626"/>
    <s v="ENX2026"/>
    <s v="A109"/>
    <s v="EMP1032"/>
    <s v="C1504"/>
    <d v="2021-06-09T00:00:00"/>
    <x v="74"/>
    <n v="3"/>
    <n v="561"/>
    <n v="421"/>
    <n v="1190"/>
    <n v="1566"/>
    <n v="368"/>
    <x v="62"/>
    <x v="19"/>
    <x v="228"/>
    <x v="5"/>
    <n v="7"/>
    <x v="5"/>
    <x v="0"/>
  </r>
  <r>
    <s v="AX16627"/>
    <s v="ENX2035"/>
    <s v="A169"/>
    <s v="EMP1002"/>
    <s v="C1723"/>
    <d v="2021-06-09T00:00:00"/>
    <x v="26"/>
    <n v="1"/>
    <n v="1635"/>
    <n v="1046"/>
    <n v="945"/>
    <n v="1889"/>
    <n v="944"/>
    <x v="10"/>
    <x v="33"/>
    <x v="407"/>
    <x v="2"/>
    <n v="7"/>
    <x v="5"/>
    <x v="0"/>
  </r>
  <r>
    <s v="AX16629"/>
    <s v="ENX2067"/>
    <s v="A150"/>
    <s v="EMP1041"/>
    <s v="C1103"/>
    <d v="2021-06-09T00:00:00"/>
    <x v="30"/>
    <n v="1"/>
    <n v="392"/>
    <n v="255"/>
    <n v="732"/>
    <n v="1077"/>
    <n v="246"/>
    <x v="27"/>
    <x v="18"/>
    <x v="306"/>
    <x v="2"/>
    <n v="7"/>
    <x v="5"/>
    <x v="0"/>
  </r>
  <r>
    <s v="AX16634"/>
    <s v="ENX2023"/>
    <s v="A107"/>
    <s v="EMP1004"/>
    <s v="C1201"/>
    <d v="2021-06-09T00:00:00"/>
    <x v="57"/>
    <n v="4"/>
    <n v="2391"/>
    <n v="1291"/>
    <n v="1636"/>
    <n v="3268"/>
    <n v="561"/>
    <x v="47"/>
    <x v="22"/>
    <x v="567"/>
    <x v="4"/>
    <n v="8"/>
    <x v="5"/>
    <x v="0"/>
  </r>
  <r>
    <s v="AX16640"/>
    <s v="ENX2060"/>
    <s v="A112"/>
    <s v="EMP1021"/>
    <s v="C1607"/>
    <d v="2021-06-09T00:00:00"/>
    <x v="73"/>
    <n v="2"/>
    <n v="203"/>
    <n v="154"/>
    <n v="1378"/>
    <n v="1887"/>
    <n v="644"/>
    <x v="54"/>
    <x v="16"/>
    <x v="549"/>
    <x v="3"/>
    <n v="8"/>
    <x v="5"/>
    <x v="0"/>
  </r>
  <r>
    <s v="AX16641"/>
    <s v="ENX2044"/>
    <s v="A120"/>
    <s v="EMP1037"/>
    <s v="C1439"/>
    <d v="2021-06-09T00:00:00"/>
    <x v="54"/>
    <n v="4"/>
    <n v="1639"/>
    <n v="1295"/>
    <n v="2642"/>
    <n v="3944"/>
    <n v="123"/>
    <x v="46"/>
    <x v="34"/>
    <x v="258"/>
    <x v="5"/>
    <n v="8"/>
    <x v="5"/>
    <x v="0"/>
  </r>
  <r>
    <s v="AX16645"/>
    <s v="ENX2074"/>
    <s v="A102"/>
    <s v="EMP1043"/>
    <s v="C1288"/>
    <d v="2021-06-09T00:00:00"/>
    <x v="41"/>
    <n v="1"/>
    <n v="1587"/>
    <n v="1301"/>
    <n v="376"/>
    <n v="458"/>
    <n v="1200"/>
    <x v="70"/>
    <x v="35"/>
    <x v="766"/>
    <x v="6"/>
    <n v="8"/>
    <x v="5"/>
    <x v="0"/>
  </r>
  <r>
    <s v="AX16651"/>
    <s v="ENX2090"/>
    <s v="A120"/>
    <s v="EMP1019"/>
    <s v="C1449"/>
    <d v="2021-06-09T00:00:00"/>
    <x v="55"/>
    <n v="3"/>
    <n v="400"/>
    <n v="208"/>
    <n v="1295"/>
    <n v="1639"/>
    <n v="1014"/>
    <x v="34"/>
    <x v="3"/>
    <x v="663"/>
    <x v="4"/>
    <n v="8"/>
    <x v="5"/>
    <x v="0"/>
  </r>
  <r>
    <s v="AX16654"/>
    <s v="ENX2099"/>
    <s v="A127"/>
    <s v="EMP1037"/>
    <s v="C1327"/>
    <d v="2021-06-09T00:00:00"/>
    <x v="52"/>
    <n v="2"/>
    <n v="1494"/>
    <n v="971"/>
    <n v="592"/>
    <n v="1004"/>
    <n v="1654"/>
    <x v="20"/>
    <x v="41"/>
    <x v="615"/>
    <x v="1"/>
    <n v="9"/>
    <x v="5"/>
    <x v="0"/>
  </r>
  <r>
    <s v="AX16657"/>
    <s v="ENX2009"/>
    <s v="A169"/>
    <s v="EMP1044"/>
    <s v="C1351"/>
    <d v="2021-06-09T00:00:00"/>
    <x v="75"/>
    <n v="1"/>
    <n v="356"/>
    <n v="292"/>
    <n v="1744"/>
    <n v="3486"/>
    <n v="192"/>
    <x v="5"/>
    <x v="41"/>
    <x v="542"/>
    <x v="4"/>
    <n v="9"/>
    <x v="5"/>
    <x v="0"/>
  </r>
  <r>
    <s v="AX16661"/>
    <s v="ENX2065"/>
    <s v="A105"/>
    <s v="EMP1015"/>
    <s v="C1520"/>
    <d v="2021-06-10T00:00:00"/>
    <x v="56"/>
    <n v="1"/>
    <n v="2257"/>
    <n v="1535"/>
    <n v="504"/>
    <n v="951"/>
    <n v="383"/>
    <x v="2"/>
    <x v="0"/>
    <x v="274"/>
    <x v="6"/>
    <n v="1"/>
    <x v="5"/>
    <x v="0"/>
  </r>
  <r>
    <s v="AX16667"/>
    <s v="ENX2059"/>
    <s v="A142"/>
    <s v="EMP1003"/>
    <s v="C1465"/>
    <d v="2021-06-10T00:00:00"/>
    <x v="97"/>
    <n v="1"/>
    <n v="1338"/>
    <n v="682"/>
    <n v="900"/>
    <n v="1500"/>
    <n v="192"/>
    <x v="66"/>
    <x v="30"/>
    <x v="199"/>
    <x v="6"/>
    <n v="1"/>
    <x v="5"/>
    <x v="0"/>
  </r>
  <r>
    <s v="AX16671"/>
    <s v="ENX2016"/>
    <s v="A108"/>
    <s v="EMP1041"/>
    <s v="C1659"/>
    <d v="2021-06-10T00:00:00"/>
    <x v="6"/>
    <n v="1"/>
    <n v="2396"/>
    <n v="1965"/>
    <n v="292"/>
    <n v="356"/>
    <n v="660"/>
    <x v="19"/>
    <x v="9"/>
    <x v="372"/>
    <x v="6"/>
    <n v="2"/>
    <x v="5"/>
    <x v="0"/>
  </r>
  <r>
    <s v="AX16675"/>
    <s v="ENX2023"/>
    <s v="A157"/>
    <s v="EMP1030"/>
    <s v="C1782"/>
    <d v="2021-06-10T00:00:00"/>
    <x v="57"/>
    <n v="1"/>
    <n v="1522"/>
    <n v="791"/>
    <n v="791"/>
    <n v="1522"/>
    <n v="206"/>
    <x v="54"/>
    <x v="33"/>
    <x v="27"/>
    <x v="5"/>
    <n v="2"/>
    <x v="5"/>
    <x v="0"/>
  </r>
  <r>
    <s v="AX16679"/>
    <s v="ENX2072"/>
    <s v="A149"/>
    <s v="EMP1031"/>
    <s v="C1526"/>
    <d v="2021-06-10T00:00:00"/>
    <x v="31"/>
    <n v="2"/>
    <n v="1812"/>
    <n v="1305"/>
    <n v="818"/>
    <n v="1022"/>
    <n v="993"/>
    <x v="32"/>
    <x v="43"/>
    <x v="672"/>
    <x v="3"/>
    <n v="2"/>
    <x v="5"/>
    <x v="0"/>
  </r>
  <r>
    <s v="AX16681"/>
    <s v="ENX2078"/>
    <s v="A136"/>
    <s v="EMP1015"/>
    <s v="C1778"/>
    <d v="2021-06-10T00:00:00"/>
    <x v="66"/>
    <n v="1"/>
    <n v="1783"/>
    <n v="1516"/>
    <n v="84"/>
    <n v="123"/>
    <n v="2968"/>
    <x v="35"/>
    <x v="31"/>
    <x v="412"/>
    <x v="6"/>
    <n v="3"/>
    <x v="5"/>
    <x v="0"/>
  </r>
  <r>
    <s v="AX16684"/>
    <s v="ENX2077"/>
    <s v="A151"/>
    <s v="EMP1039"/>
    <s v="C1258"/>
    <d v="2021-06-10T00:00:00"/>
    <x v="51"/>
    <n v="1"/>
    <n v="1500"/>
    <n v="900"/>
    <n v="1700"/>
    <n v="2180"/>
    <n v="1564"/>
    <x v="35"/>
    <x v="28"/>
    <x v="785"/>
    <x v="2"/>
    <n v="4"/>
    <x v="5"/>
    <x v="0"/>
  </r>
  <r>
    <s v="AX16685"/>
    <s v="ENX2057"/>
    <s v="A144"/>
    <s v="EMP1034"/>
    <s v="C1739"/>
    <d v="2021-06-10T00:00:00"/>
    <x v="78"/>
    <n v="1"/>
    <n v="1967"/>
    <n v="1397"/>
    <n v="208"/>
    <n v="400"/>
    <n v="369"/>
    <x v="29"/>
    <x v="30"/>
    <x v="87"/>
    <x v="4"/>
    <n v="4"/>
    <x v="5"/>
    <x v="0"/>
  </r>
  <r>
    <s v="AX16689"/>
    <s v="ENX2009"/>
    <s v="A136"/>
    <s v="EMP1032"/>
    <s v="C1021"/>
    <d v="2021-06-10T00:00:00"/>
    <x v="75"/>
    <n v="1"/>
    <n v="1351"/>
    <n v="1108"/>
    <n v="876"/>
    <n v="1068"/>
    <n v="1178"/>
    <x v="20"/>
    <x v="24"/>
    <x v="775"/>
    <x v="0"/>
    <n v="5"/>
    <x v="5"/>
    <x v="0"/>
  </r>
  <r>
    <s v="AX16691"/>
    <s v="ENX2027"/>
    <s v="A156"/>
    <s v="EMP1015"/>
    <s v="C1703"/>
    <d v="2021-06-10T00:00:00"/>
    <x v="19"/>
    <n v="2"/>
    <n v="458"/>
    <n v="376"/>
    <n v="1777"/>
    <n v="2141"/>
    <n v="688"/>
    <x v="1"/>
    <x v="37"/>
    <x v="138"/>
    <x v="0"/>
    <n v="5"/>
    <x v="5"/>
    <x v="0"/>
  </r>
  <r>
    <s v="AX16692"/>
    <s v="ENX2094"/>
    <s v="A113"/>
    <s v="EMP1023"/>
    <s v="C1316"/>
    <d v="2021-06-10T00:00:00"/>
    <x v="90"/>
    <n v="3"/>
    <n v="2091"/>
    <n v="1485"/>
    <n v="971"/>
    <n v="1494"/>
    <n v="368"/>
    <x v="63"/>
    <x v="1"/>
    <x v="31"/>
    <x v="0"/>
    <n v="5"/>
    <x v="5"/>
    <x v="0"/>
  </r>
  <r>
    <s v="AX16697"/>
    <s v="ENX2009"/>
    <s v="A150"/>
    <s v="EMP1035"/>
    <s v="C1799"/>
    <d v="2021-06-10T00:00:00"/>
    <x v="75"/>
    <n v="3"/>
    <n v="123"/>
    <n v="84"/>
    <n v="1942"/>
    <n v="3596"/>
    <n v="436"/>
    <x v="1"/>
    <x v="26"/>
    <x v="100"/>
    <x v="0"/>
    <n v="6"/>
    <x v="5"/>
    <x v="0"/>
  </r>
  <r>
    <s v="AX16702"/>
    <s v="ENX2057"/>
    <s v="A113"/>
    <s v="EMP1003"/>
    <s v="C1704"/>
    <d v="2021-06-10T00:00:00"/>
    <x v="78"/>
    <n v="2"/>
    <n v="886"/>
    <n v="478"/>
    <n v="2092"/>
    <n v="3270"/>
    <n v="1744"/>
    <x v="28"/>
    <x v="11"/>
    <x v="638"/>
    <x v="6"/>
    <n v="7"/>
    <x v="5"/>
    <x v="0"/>
  </r>
  <r>
    <s v="AX16703"/>
    <s v="ENX2060"/>
    <s v="A170"/>
    <s v="EMP1013"/>
    <s v="C1400"/>
    <d v="2021-06-10T00:00:00"/>
    <x v="73"/>
    <n v="1"/>
    <n v="95"/>
    <n v="61"/>
    <n v="536"/>
    <n v="800"/>
    <n v="1444"/>
    <x v="71"/>
    <x v="39"/>
    <x v="590"/>
    <x v="1"/>
    <n v="9"/>
    <x v="5"/>
    <x v="0"/>
  </r>
  <r>
    <s v="AX16704"/>
    <s v="ENX2060"/>
    <s v="A116"/>
    <s v="EMP1008"/>
    <s v="C1138"/>
    <d v="2021-06-10T00:00:00"/>
    <x v="73"/>
    <n v="1"/>
    <n v="637"/>
    <n v="389"/>
    <n v="1434"/>
    <n v="2658"/>
    <n v="1130"/>
    <x v="61"/>
    <x v="37"/>
    <x v="626"/>
    <x v="6"/>
    <n v="9"/>
    <x v="5"/>
    <x v="0"/>
  </r>
  <r>
    <s v="AX16707"/>
    <s v="ENX2085"/>
    <s v="A129"/>
    <s v="EMP1040"/>
    <s v="C1787"/>
    <d v="2021-06-11T00:00:00"/>
    <x v="29"/>
    <n v="3"/>
    <n v="2141"/>
    <n v="1777"/>
    <n v="260"/>
    <n v="362"/>
    <n v="2397"/>
    <x v="26"/>
    <x v="22"/>
    <x v="794"/>
    <x v="6"/>
    <n v="1"/>
    <x v="5"/>
    <x v="0"/>
  </r>
  <r>
    <s v="AX16708"/>
    <s v="ENX2050"/>
    <s v="A146"/>
    <s v="EMP1034"/>
    <s v="C1363"/>
    <d v="2021-06-11T00:00:00"/>
    <x v="44"/>
    <n v="1"/>
    <n v="458"/>
    <n v="376"/>
    <n v="269"/>
    <n v="368"/>
    <n v="451"/>
    <x v="24"/>
    <x v="44"/>
    <x v="196"/>
    <x v="5"/>
    <n v="2"/>
    <x v="5"/>
    <x v="0"/>
  </r>
  <r>
    <s v="AX16712"/>
    <s v="ENX2019"/>
    <s v="A152"/>
    <s v="EMP1032"/>
    <s v="C1641"/>
    <d v="2021-06-11T00:00:00"/>
    <x v="60"/>
    <n v="4"/>
    <n v="368"/>
    <n v="269"/>
    <n v="2536"/>
    <n v="3520"/>
    <n v="87"/>
    <x v="70"/>
    <x v="43"/>
    <x v="437"/>
    <x v="5"/>
    <n v="2"/>
    <x v="5"/>
    <x v="0"/>
  </r>
  <r>
    <s v="AX16713"/>
    <s v="ENX2007"/>
    <s v="A126"/>
    <s v="EMP1020"/>
    <s v="C1585"/>
    <d v="2021-06-11T00:00:00"/>
    <x v="63"/>
    <n v="1"/>
    <n v="356"/>
    <n v="292"/>
    <n v="1185"/>
    <n v="1668"/>
    <n v="742"/>
    <x v="68"/>
    <x v="10"/>
    <x v="771"/>
    <x v="5"/>
    <n v="4"/>
    <x v="5"/>
    <x v="0"/>
  </r>
  <r>
    <s v="AX16715"/>
    <s v="ENX2011"/>
    <s v="A104"/>
    <s v="EMP1029"/>
    <s v="C1407"/>
    <d v="2021-06-11T00:00:00"/>
    <x v="81"/>
    <n v="1"/>
    <n v="2241"/>
    <n v="1367"/>
    <n v="61"/>
    <n v="95"/>
    <n v="816"/>
    <x v="22"/>
    <x v="31"/>
    <x v="590"/>
    <x v="1"/>
    <n v="4"/>
    <x v="5"/>
    <x v="0"/>
  </r>
  <r>
    <s v="AX16718"/>
    <s v="ENX2087"/>
    <s v="A148"/>
    <s v="EMP1029"/>
    <s v="C1748"/>
    <d v="2021-06-11T00:00:00"/>
    <x v="95"/>
    <n v="3"/>
    <n v="1022"/>
    <n v="818"/>
    <n v="1227"/>
    <n v="2451"/>
    <n v="451"/>
    <x v="31"/>
    <x v="26"/>
    <x v="787"/>
    <x v="1"/>
    <n v="4"/>
    <x v="5"/>
    <x v="0"/>
  </r>
  <r>
    <s v="AX16721"/>
    <s v="ENX2075"/>
    <s v="A143"/>
    <s v="EMP1003"/>
    <s v="C1357"/>
    <d v="2021-06-11T00:00:00"/>
    <x v="35"/>
    <n v="1"/>
    <n v="2182"/>
    <n v="1200"/>
    <n v="534"/>
    <n v="847"/>
    <n v="892"/>
    <x v="40"/>
    <x v="28"/>
    <x v="77"/>
    <x v="2"/>
    <n v="4"/>
    <x v="5"/>
    <x v="0"/>
  </r>
  <r>
    <s v="AX16724"/>
    <s v="ENX2074"/>
    <s v="A158"/>
    <s v="EMP1041"/>
    <s v="C1503"/>
    <d v="2021-06-11T00:00:00"/>
    <x v="41"/>
    <n v="1"/>
    <n v="1526"/>
    <n v="1251"/>
    <n v="1485"/>
    <n v="2091"/>
    <n v="507"/>
    <x v="28"/>
    <x v="21"/>
    <x v="611"/>
    <x v="0"/>
    <n v="6"/>
    <x v="5"/>
    <x v="0"/>
  </r>
  <r>
    <s v="AX16726"/>
    <s v="ENX2090"/>
    <s v="A143"/>
    <s v="EMP1030"/>
    <s v="C1305"/>
    <d v="2021-06-11T00:00:00"/>
    <x v="55"/>
    <n v="3"/>
    <n v="2410"/>
    <n v="1518"/>
    <n v="216"/>
    <n v="408"/>
    <n v="364"/>
    <x v="73"/>
    <x v="41"/>
    <x v="31"/>
    <x v="6"/>
    <n v="6"/>
    <x v="5"/>
    <x v="0"/>
  </r>
  <r>
    <s v="AX16727"/>
    <s v="ENX2051"/>
    <s v="A114"/>
    <s v="EMP1038"/>
    <s v="C1056"/>
    <d v="2021-06-11T00:00:00"/>
    <x v="14"/>
    <n v="1"/>
    <n v="504"/>
    <n v="408"/>
    <n v="90"/>
    <n v="112"/>
    <n v="2756"/>
    <x v="43"/>
    <x v="12"/>
    <x v="395"/>
    <x v="0"/>
    <n v="7"/>
    <x v="5"/>
    <x v="0"/>
  </r>
  <r>
    <s v="AX16734"/>
    <s v="ENX2070"/>
    <s v="A103"/>
    <s v="EMP1004"/>
    <s v="C1412"/>
    <d v="2021-06-11T00:00:00"/>
    <x v="40"/>
    <n v="1"/>
    <n v="2294"/>
    <n v="1399"/>
    <n v="7860"/>
    <n v="9584"/>
    <n v="87"/>
    <x v="71"/>
    <x v="16"/>
    <x v="616"/>
    <x v="2"/>
    <n v="7"/>
    <x v="5"/>
    <x v="0"/>
  </r>
  <r>
    <s v="AX16736"/>
    <s v="ENX2028"/>
    <s v="A135"/>
    <s v="EMP1000"/>
    <s v="C1216"/>
    <d v="2021-06-11T00:00:00"/>
    <x v="5"/>
    <n v="1"/>
    <n v="1635"/>
    <n v="1046"/>
    <n v="3032"/>
    <n v="3566"/>
    <n v="51"/>
    <x v="59"/>
    <x v="14"/>
    <x v="713"/>
    <x v="3"/>
    <n v="9"/>
    <x v="5"/>
    <x v="0"/>
  </r>
  <r>
    <s v="AX16737"/>
    <s v="ENX2017"/>
    <s v="A143"/>
    <s v="EMP1022"/>
    <s v="C1430"/>
    <d v="2021-06-11T00:00:00"/>
    <x v="61"/>
    <n v="1"/>
    <n v="368"/>
    <n v="294"/>
    <n v="3792"/>
    <n v="4990"/>
    <n v="297"/>
    <x v="11"/>
    <x v="38"/>
    <x v="221"/>
    <x v="2"/>
    <n v="9"/>
    <x v="5"/>
    <x v="0"/>
  </r>
  <r>
    <s v="AX16743"/>
    <s v="ENX2075"/>
    <s v="A105"/>
    <s v="EMP1031"/>
    <s v="C1438"/>
    <d v="2021-06-11T00:00:00"/>
    <x v="35"/>
    <n v="1"/>
    <n v="556"/>
    <n v="395"/>
    <n v="1890"/>
    <n v="3778"/>
    <n v="690"/>
    <x v="24"/>
    <x v="36"/>
    <x v="535"/>
    <x v="4"/>
    <n v="9"/>
    <x v="5"/>
    <x v="0"/>
  </r>
  <r>
    <s v="AX16744"/>
    <s v="ENX2022"/>
    <s v="A150"/>
    <s v="EMP1018"/>
    <s v="C1712"/>
    <d v="2021-06-12T00:00:00"/>
    <x v="27"/>
    <n v="4"/>
    <n v="1708"/>
    <n v="871"/>
    <n v="3963"/>
    <n v="5916"/>
    <n v="344"/>
    <x v="49"/>
    <x v="5"/>
    <x v="251"/>
    <x v="5"/>
    <n v="2"/>
    <x v="5"/>
    <x v="0"/>
  </r>
  <r>
    <s v="AX16747"/>
    <s v="ENX2036"/>
    <s v="A163"/>
    <s v="EMP1040"/>
    <s v="C1566"/>
    <d v="2021-06-12T00:00:00"/>
    <x v="1"/>
    <n v="3"/>
    <n v="1178"/>
    <n v="683"/>
    <n v="387"/>
    <n v="667"/>
    <n v="476"/>
    <x v="70"/>
    <x v="26"/>
    <x v="558"/>
    <x v="1"/>
    <n v="2"/>
    <x v="5"/>
    <x v="0"/>
  </r>
  <r>
    <s v="AX16750"/>
    <s v="ENX2071"/>
    <s v="A133"/>
    <s v="EMP1018"/>
    <s v="C1485"/>
    <d v="2021-06-12T00:00:00"/>
    <x v="92"/>
    <n v="3"/>
    <n v="1278"/>
    <n v="665"/>
    <n v="4605"/>
    <n v="6771"/>
    <n v="318"/>
    <x v="19"/>
    <x v="3"/>
    <x v="730"/>
    <x v="6"/>
    <n v="2"/>
    <x v="5"/>
    <x v="0"/>
  </r>
  <r>
    <s v="AX16752"/>
    <s v="ENX2036"/>
    <s v="A127"/>
    <s v="EMP1021"/>
    <s v="C1526"/>
    <d v="2021-06-12T00:00:00"/>
    <x v="1"/>
    <n v="3"/>
    <n v="356"/>
    <n v="292"/>
    <n v="3702"/>
    <n v="4746"/>
    <n v="1800"/>
    <x v="70"/>
    <x v="14"/>
    <x v="354"/>
    <x v="1"/>
    <n v="3"/>
    <x v="5"/>
    <x v="0"/>
  </r>
  <r>
    <s v="AX16753"/>
    <s v="ENX2048"/>
    <s v="A149"/>
    <s v="EMP1029"/>
    <s v="C1116"/>
    <d v="2021-06-12T00:00:00"/>
    <x v="34"/>
    <n v="4"/>
    <n v="1119"/>
    <n v="683"/>
    <n v="409"/>
    <n v="817"/>
    <n v="799"/>
    <x v="30"/>
    <x v="36"/>
    <x v="795"/>
    <x v="2"/>
    <n v="4"/>
    <x v="5"/>
    <x v="0"/>
  </r>
  <r>
    <s v="AX16757"/>
    <s v="ENX2074"/>
    <s v="A111"/>
    <s v="EMP1032"/>
    <s v="C1171"/>
    <d v="2021-06-12T00:00:00"/>
    <x v="41"/>
    <n v="1"/>
    <n v="1725"/>
    <n v="1363"/>
    <n v="420"/>
    <n v="584"/>
    <n v="39"/>
    <x v="50"/>
    <x v="13"/>
    <x v="268"/>
    <x v="4"/>
    <n v="4"/>
    <x v="5"/>
    <x v="0"/>
  </r>
  <r>
    <s v="AX16763"/>
    <s v="ENX2002"/>
    <s v="A139"/>
    <s v="EMP1036"/>
    <s v="C1604"/>
    <d v="2021-06-12T00:00:00"/>
    <x v="100"/>
    <n v="4"/>
    <n v="545"/>
    <n v="425"/>
    <n v="450"/>
    <n v="818"/>
    <n v="2424"/>
    <x v="6"/>
    <x v="7"/>
    <x v="171"/>
    <x v="3"/>
    <n v="4"/>
    <x v="5"/>
    <x v="0"/>
  </r>
  <r>
    <s v="AX16764"/>
    <s v="ENX2050"/>
    <s v="A124"/>
    <s v="EMP1018"/>
    <s v="C1125"/>
    <d v="2021-06-12T00:00:00"/>
    <x v="44"/>
    <n v="1"/>
    <n v="2497"/>
    <n v="1473"/>
    <n v="1067"/>
    <n v="1809"/>
    <n v="1980"/>
    <x v="68"/>
    <x v="6"/>
    <x v="73"/>
    <x v="1"/>
    <n v="5"/>
    <x v="5"/>
    <x v="0"/>
  </r>
  <r>
    <s v="AX16765"/>
    <s v="ENX2056"/>
    <s v="A169"/>
    <s v="EMP1039"/>
    <s v="C1400"/>
    <d v="2021-06-12T00:00:00"/>
    <x v="64"/>
    <n v="1"/>
    <n v="1582"/>
    <n v="1234"/>
    <n v="1124"/>
    <n v="1652"/>
    <n v="613"/>
    <x v="53"/>
    <x v="9"/>
    <x v="60"/>
    <x v="5"/>
    <n v="5"/>
    <x v="5"/>
    <x v="0"/>
  </r>
  <r>
    <s v="AX16768"/>
    <s v="ENX2045"/>
    <s v="A150"/>
    <s v="EMP1030"/>
    <s v="C1284"/>
    <d v="2021-06-12T00:00:00"/>
    <x v="65"/>
    <n v="3"/>
    <n v="1848"/>
    <n v="1294"/>
    <n v="7152"/>
    <n v="9412"/>
    <n v="463"/>
    <x v="16"/>
    <x v="20"/>
    <x v="77"/>
    <x v="1"/>
    <n v="5"/>
    <x v="5"/>
    <x v="0"/>
  </r>
  <r>
    <s v="AX16770"/>
    <s v="ENX2039"/>
    <s v="A145"/>
    <s v="EMP1039"/>
    <s v="C1009"/>
    <d v="2021-06-12T00:00:00"/>
    <x v="96"/>
    <n v="3"/>
    <n v="136"/>
    <n v="72"/>
    <n v="1683"/>
    <n v="2052"/>
    <n v="507"/>
    <x v="45"/>
    <x v="34"/>
    <x v="477"/>
    <x v="5"/>
    <n v="6"/>
    <x v="5"/>
    <x v="0"/>
  </r>
  <r>
    <s v="AX16772"/>
    <s v="ENX2076"/>
    <s v="A110"/>
    <s v="EMP1030"/>
    <s v="C1472"/>
    <d v="2021-06-12T00:00:00"/>
    <x v="15"/>
    <n v="2"/>
    <n v="667"/>
    <n v="387"/>
    <n v="2373"/>
    <n v="4566"/>
    <n v="1767"/>
    <x v="45"/>
    <x v="11"/>
    <x v="424"/>
    <x v="0"/>
    <n v="6"/>
    <x v="5"/>
    <x v="0"/>
  </r>
  <r>
    <s v="AX16775"/>
    <s v="ENX2068"/>
    <s v="A148"/>
    <s v="EMP1010"/>
    <s v="C1198"/>
    <d v="2021-06-12T00:00:00"/>
    <x v="20"/>
    <n v="1"/>
    <n v="1587"/>
    <n v="1301"/>
    <n v="1301"/>
    <n v="1587"/>
    <n v="2756"/>
    <x v="14"/>
    <x v="5"/>
    <x v="431"/>
    <x v="6"/>
    <n v="9"/>
    <x v="5"/>
    <x v="0"/>
  </r>
  <r>
    <s v="AX16778"/>
    <s v="ENX2083"/>
    <s v="A127"/>
    <s v="EMP1014"/>
    <s v="C1207"/>
    <d v="2021-06-13T00:00:00"/>
    <x v="59"/>
    <n v="1"/>
    <n v="684"/>
    <n v="561"/>
    <n v="947"/>
    <n v="1353"/>
    <n v="561"/>
    <x v="37"/>
    <x v="14"/>
    <x v="307"/>
    <x v="2"/>
    <n v="1"/>
    <x v="5"/>
    <x v="0"/>
  </r>
  <r>
    <s v="AX16781"/>
    <s v="ENX2046"/>
    <s v="A115"/>
    <s v="EMP1014"/>
    <s v="C1728"/>
    <d v="2021-06-13T00:00:00"/>
    <x v="38"/>
    <n v="4"/>
    <n v="1743"/>
    <n v="872"/>
    <n v="2970"/>
    <n v="4182"/>
    <n v="1521"/>
    <x v="62"/>
    <x v="17"/>
    <x v="376"/>
    <x v="2"/>
    <n v="1"/>
    <x v="5"/>
    <x v="0"/>
  </r>
  <r>
    <s v="AX16783"/>
    <s v="ENX2061"/>
    <s v="A106"/>
    <s v="EMP1026"/>
    <s v="C1433"/>
    <d v="2021-06-13T00:00:00"/>
    <x v="72"/>
    <n v="3"/>
    <n v="847"/>
    <n v="534"/>
    <n v="1518"/>
    <n v="2410"/>
    <n v="656"/>
    <x v="59"/>
    <x v="28"/>
    <x v="282"/>
    <x v="5"/>
    <n v="2"/>
    <x v="5"/>
    <x v="0"/>
  </r>
  <r>
    <s v="AX16786"/>
    <s v="ENX2007"/>
    <s v="A159"/>
    <s v="EMP1004"/>
    <s v="C1097"/>
    <d v="2021-06-13T00:00:00"/>
    <x v="63"/>
    <n v="2"/>
    <n v="1889"/>
    <n v="945"/>
    <n v="2373"/>
    <n v="4566"/>
    <n v="243"/>
    <x v="10"/>
    <x v="2"/>
    <x v="161"/>
    <x v="6"/>
    <n v="2"/>
    <x v="5"/>
    <x v="0"/>
  </r>
  <r>
    <s v="AX16790"/>
    <s v="ENX2023"/>
    <s v="A141"/>
    <s v="EMP1036"/>
    <s v="C1619"/>
    <d v="2021-06-13T00:00:00"/>
    <x v="57"/>
    <n v="3"/>
    <n v="530"/>
    <n v="435"/>
    <n v="2440"/>
    <n v="3342"/>
    <n v="212"/>
    <x v="38"/>
    <x v="10"/>
    <x v="156"/>
    <x v="6"/>
    <n v="3"/>
    <x v="5"/>
    <x v="0"/>
  </r>
  <r>
    <s v="AX16791"/>
    <s v="ENX2041"/>
    <s v="A146"/>
    <s v="EMP1029"/>
    <s v="C1543"/>
    <d v="2021-06-13T00:00:00"/>
    <x v="7"/>
    <n v="2"/>
    <n v="1671"/>
    <n v="1220"/>
    <n v="1227"/>
    <n v="2451"/>
    <n v="345"/>
    <x v="23"/>
    <x v="26"/>
    <x v="351"/>
    <x v="4"/>
    <n v="3"/>
    <x v="5"/>
    <x v="0"/>
  </r>
  <r>
    <s v="AX16792"/>
    <s v="ENX2019"/>
    <s v="A151"/>
    <s v="EMP1029"/>
    <s v="C1564"/>
    <d v="2021-06-13T00:00:00"/>
    <x v="60"/>
    <n v="1"/>
    <n v="2464"/>
    <n v="1774"/>
    <n v="416"/>
    <n v="603"/>
    <n v="1198"/>
    <x v="53"/>
    <x v="7"/>
    <x v="417"/>
    <x v="4"/>
    <n v="6"/>
    <x v="5"/>
    <x v="0"/>
  </r>
  <r>
    <s v="AX16796"/>
    <s v="ENX2017"/>
    <s v="A162"/>
    <s v="EMP1004"/>
    <s v="C1054"/>
    <d v="2021-06-13T00:00:00"/>
    <x v="61"/>
    <n v="1"/>
    <n v="1467"/>
    <n v="807"/>
    <n v="1090"/>
    <n v="1380"/>
    <n v="1748"/>
    <x v="32"/>
    <x v="38"/>
    <x v="389"/>
    <x v="2"/>
    <n v="6"/>
    <x v="5"/>
    <x v="0"/>
  </r>
  <r>
    <s v="AX16797"/>
    <s v="ENX2083"/>
    <s v="A155"/>
    <s v="EMP1041"/>
    <s v="C1350"/>
    <d v="2021-06-13T00:00:00"/>
    <x v="59"/>
    <n v="3"/>
    <n v="1812"/>
    <n v="1305"/>
    <n v="838"/>
    <n v="1103"/>
    <n v="238"/>
    <x v="61"/>
    <x v="26"/>
    <x v="594"/>
    <x v="0"/>
    <n v="7"/>
    <x v="5"/>
    <x v="0"/>
  </r>
  <r>
    <s v="AX16798"/>
    <s v="ENX2022"/>
    <s v="A169"/>
    <s v="EMP1029"/>
    <s v="C1594"/>
    <d v="2021-06-13T00:00:00"/>
    <x v="27"/>
    <n v="3"/>
    <n v="826"/>
    <n v="562"/>
    <n v="3792"/>
    <n v="4990"/>
    <n v="290"/>
    <x v="49"/>
    <x v="36"/>
    <x v="720"/>
    <x v="4"/>
    <n v="7"/>
    <x v="5"/>
    <x v="0"/>
  </r>
  <r>
    <s v="AX16800"/>
    <s v="ENX2065"/>
    <s v="A169"/>
    <s v="EMP1015"/>
    <s v="C1494"/>
    <d v="2021-06-13T00:00:00"/>
    <x v="56"/>
    <n v="4"/>
    <n v="1351"/>
    <n v="1108"/>
    <n v="840"/>
    <n v="1168"/>
    <n v="64"/>
    <x v="0"/>
    <x v="23"/>
    <x v="107"/>
    <x v="4"/>
    <n v="7"/>
    <x v="5"/>
    <x v="0"/>
  </r>
  <r>
    <s v="AX16801"/>
    <s v="ENX2017"/>
    <s v="A144"/>
    <s v="EMP1025"/>
    <s v="C1589"/>
    <d v="2021-06-13T00:00:00"/>
    <x v="61"/>
    <n v="2"/>
    <n v="1812"/>
    <n v="1305"/>
    <n v="1234"/>
    <n v="1582"/>
    <n v="561"/>
    <x v="45"/>
    <x v="6"/>
    <x v="491"/>
    <x v="5"/>
    <n v="8"/>
    <x v="5"/>
    <x v="0"/>
  </r>
  <r>
    <s v="AX16802"/>
    <s v="ENX2011"/>
    <s v="A104"/>
    <s v="EMP1008"/>
    <s v="C1203"/>
    <d v="2021-06-13T00:00:00"/>
    <x v="81"/>
    <n v="2"/>
    <n v="1812"/>
    <n v="1305"/>
    <n v="3032"/>
    <n v="3566"/>
    <n v="408"/>
    <x v="39"/>
    <x v="13"/>
    <x v="793"/>
    <x v="3"/>
    <n v="8"/>
    <x v="5"/>
    <x v="0"/>
  </r>
  <r>
    <s v="AX16803"/>
    <s v="ENX2096"/>
    <s v="A150"/>
    <s v="EMP1030"/>
    <s v="C1314"/>
    <d v="2021-06-13T00:00:00"/>
    <x v="36"/>
    <n v="1"/>
    <n v="368"/>
    <n v="294"/>
    <n v="1176"/>
    <n v="1472"/>
    <n v="137"/>
    <x v="2"/>
    <x v="10"/>
    <x v="791"/>
    <x v="4"/>
    <n v="8"/>
    <x v="5"/>
    <x v="0"/>
  </r>
  <r>
    <s v="AX16807"/>
    <s v="ENX2044"/>
    <s v="A125"/>
    <s v="EMP1032"/>
    <s v="C1542"/>
    <d v="2021-06-13T00:00:00"/>
    <x v="54"/>
    <n v="1"/>
    <n v="2497"/>
    <n v="1473"/>
    <n v="408"/>
    <n v="504"/>
    <n v="748"/>
    <x v="37"/>
    <x v="37"/>
    <x v="460"/>
    <x v="5"/>
    <n v="8"/>
    <x v="5"/>
    <x v="0"/>
  </r>
  <r>
    <s v="AX16808"/>
    <s v="ENX2057"/>
    <s v="A139"/>
    <s v="EMP1017"/>
    <s v="C1732"/>
    <d v="2021-06-14T00:00:00"/>
    <x v="78"/>
    <n v="3"/>
    <n v="2283"/>
    <n v="1484"/>
    <n v="872"/>
    <n v="1743"/>
    <n v="123"/>
    <x v="66"/>
    <x v="37"/>
    <x v="743"/>
    <x v="3"/>
    <n v="1"/>
    <x v="5"/>
    <x v="0"/>
  </r>
  <r>
    <s v="AX16812"/>
    <s v="ENX2005"/>
    <s v="A100"/>
    <s v="EMP1012"/>
    <s v="C1284"/>
    <d v="2021-06-14T00:00:00"/>
    <x v="79"/>
    <n v="1"/>
    <n v="1639"/>
    <n v="1295"/>
    <n v="208"/>
    <n v="315"/>
    <n v="944"/>
    <x v="25"/>
    <x v="43"/>
    <x v="145"/>
    <x v="3"/>
    <n v="1"/>
    <x v="5"/>
    <x v="0"/>
  </r>
  <r>
    <s v="AX16813"/>
    <s v="ENX2077"/>
    <s v="A142"/>
    <s v="EMP1036"/>
    <s v="C1450"/>
    <d v="2021-06-14T00:00:00"/>
    <x v="51"/>
    <n v="1"/>
    <n v="684"/>
    <n v="561"/>
    <n v="208"/>
    <n v="400"/>
    <n v="206"/>
    <x v="52"/>
    <x v="34"/>
    <x v="283"/>
    <x v="4"/>
    <n v="2"/>
    <x v="5"/>
    <x v="0"/>
  </r>
  <r>
    <s v="AX16814"/>
    <s v="ENX2059"/>
    <s v="A168"/>
    <s v="EMP1018"/>
    <s v="C1227"/>
    <d v="2021-06-14T00:00:00"/>
    <x v="97"/>
    <n v="3"/>
    <n v="871"/>
    <n v="540"/>
    <n v="208"/>
    <n v="400"/>
    <n v="982"/>
    <x v="3"/>
    <x v="26"/>
    <x v="148"/>
    <x v="3"/>
    <n v="3"/>
    <x v="5"/>
    <x v="0"/>
  </r>
  <r>
    <s v="AX16816"/>
    <s v="ENX2039"/>
    <s v="A128"/>
    <s v="EMP1003"/>
    <s v="C1099"/>
    <d v="2021-06-14T00:00:00"/>
    <x v="96"/>
    <n v="3"/>
    <n v="1582"/>
    <n v="1234"/>
    <n v="4605"/>
    <n v="6771"/>
    <n v="486"/>
    <x v="8"/>
    <x v="41"/>
    <x v="17"/>
    <x v="3"/>
    <n v="3"/>
    <x v="5"/>
    <x v="0"/>
  </r>
  <r>
    <s v="AX16822"/>
    <s v="ENX2070"/>
    <s v="A110"/>
    <s v="EMP1002"/>
    <s v="C1271"/>
    <d v="2021-06-14T00:00:00"/>
    <x v="40"/>
    <n v="1"/>
    <n v="817"/>
    <n v="409"/>
    <n v="4191"/>
    <n v="5901"/>
    <n v="345"/>
    <x v="20"/>
    <x v="16"/>
    <x v="501"/>
    <x v="4"/>
    <n v="3"/>
    <x v="5"/>
    <x v="0"/>
  </r>
  <r>
    <s v="AX16823"/>
    <s v="ENX2090"/>
    <s v="A156"/>
    <s v="EMP1015"/>
    <s v="C1245"/>
    <d v="2021-06-14T00:00:00"/>
    <x v="55"/>
    <n v="1"/>
    <n v="1119"/>
    <n v="683"/>
    <n v="648"/>
    <n v="771"/>
    <n v="22"/>
    <x v="9"/>
    <x v="40"/>
    <x v="402"/>
    <x v="6"/>
    <n v="3"/>
    <x v="5"/>
    <x v="0"/>
  </r>
  <r>
    <s v="AX16828"/>
    <s v="ENX2073"/>
    <s v="A109"/>
    <s v="EMP1026"/>
    <s v="C1044"/>
    <d v="2021-06-14T00:00:00"/>
    <x v="85"/>
    <n v="1"/>
    <n v="1353"/>
    <n v="947"/>
    <n v="774"/>
    <n v="1334"/>
    <n v="51"/>
    <x v="39"/>
    <x v="38"/>
    <x v="187"/>
    <x v="4"/>
    <n v="6"/>
    <x v="5"/>
    <x v="0"/>
  </r>
  <r>
    <s v="AX16832"/>
    <s v="ENX2040"/>
    <s v="A137"/>
    <s v="EMP1009"/>
    <s v="C1631"/>
    <d v="2021-06-14T00:00:00"/>
    <x v="4"/>
    <n v="3"/>
    <n v="1809"/>
    <n v="1067"/>
    <n v="424"/>
    <n v="530"/>
    <n v="1053"/>
    <x v="34"/>
    <x v="27"/>
    <x v="71"/>
    <x v="0"/>
    <n v="6"/>
    <x v="5"/>
    <x v="0"/>
  </r>
  <r>
    <s v="AX16835"/>
    <s v="ENX2059"/>
    <s v="A112"/>
    <s v="EMP1041"/>
    <s v="C1580"/>
    <d v="2021-06-14T00:00:00"/>
    <x v="97"/>
    <n v="1"/>
    <n v="545"/>
    <n v="425"/>
    <n v="1230"/>
    <n v="1783"/>
    <n v="408"/>
    <x v="17"/>
    <x v="42"/>
    <x v="762"/>
    <x v="1"/>
    <n v="6"/>
    <x v="5"/>
    <x v="0"/>
  </r>
  <r>
    <s v="AX16839"/>
    <s v="ENX2017"/>
    <s v="A128"/>
    <s v="EMP1025"/>
    <s v="C1167"/>
    <d v="2021-06-14T00:00:00"/>
    <x v="61"/>
    <n v="1"/>
    <n v="2257"/>
    <n v="1535"/>
    <n v="1178"/>
    <n v="2104"/>
    <n v="1178"/>
    <x v="73"/>
    <x v="12"/>
    <x v="148"/>
    <x v="3"/>
    <n v="6"/>
    <x v="5"/>
    <x v="0"/>
  </r>
  <r>
    <s v="AX16840"/>
    <s v="ENX2096"/>
    <s v="A161"/>
    <s v="EMP1030"/>
    <s v="C1694"/>
    <d v="2021-06-14T00:00:00"/>
    <x v="36"/>
    <n v="1"/>
    <n v="1494"/>
    <n v="971"/>
    <n v="1272"/>
    <n v="1590"/>
    <n v="589"/>
    <x v="52"/>
    <x v="18"/>
    <x v="172"/>
    <x v="2"/>
    <n v="7"/>
    <x v="5"/>
    <x v="0"/>
  </r>
  <r>
    <s v="AX16848"/>
    <s v="ENX2011"/>
    <s v="A127"/>
    <s v="EMP1025"/>
    <s v="C1797"/>
    <d v="2021-06-14T00:00:00"/>
    <x v="81"/>
    <n v="1"/>
    <n v="1077"/>
    <n v="732"/>
    <n v="1580"/>
    <n v="2224"/>
    <n v="22"/>
    <x v="14"/>
    <x v="6"/>
    <x v="486"/>
    <x v="6"/>
    <n v="8"/>
    <x v="5"/>
    <x v="0"/>
  </r>
  <r>
    <s v="AX16856"/>
    <s v="ENX2084"/>
    <s v="A120"/>
    <s v="EMP1031"/>
    <s v="C1312"/>
    <d v="2021-06-14T00:00:00"/>
    <x v="10"/>
    <n v="1"/>
    <n v="1500"/>
    <n v="900"/>
    <n v="818"/>
    <n v="1022"/>
    <n v="238"/>
    <x v="18"/>
    <x v="13"/>
    <x v="218"/>
    <x v="6"/>
    <n v="8"/>
    <x v="5"/>
    <x v="0"/>
  </r>
  <r>
    <s v="AX16858"/>
    <s v="ENX2092"/>
    <s v="A111"/>
    <s v="EMP1001"/>
    <s v="C1018"/>
    <d v="2021-06-14T00:00:00"/>
    <x v="87"/>
    <n v="3"/>
    <n v="368"/>
    <n v="269"/>
    <n v="2913"/>
    <n v="4482"/>
    <n v="690"/>
    <x v="11"/>
    <x v="6"/>
    <x v="293"/>
    <x v="4"/>
    <n v="8"/>
    <x v="5"/>
    <x v="0"/>
  </r>
  <r>
    <s v="AX16859"/>
    <s v="ENX2061"/>
    <s v="A145"/>
    <s v="EMP1013"/>
    <s v="C1194"/>
    <d v="2021-06-14T00:00:00"/>
    <x v="72"/>
    <n v="1"/>
    <n v="1899"/>
    <n v="1044"/>
    <n v="1777"/>
    <n v="2141"/>
    <n v="2613"/>
    <x v="49"/>
    <x v="20"/>
    <x v="207"/>
    <x v="0"/>
    <n v="9"/>
    <x v="5"/>
    <x v="0"/>
  </r>
  <r>
    <s v="AX16861"/>
    <s v="ENX2095"/>
    <s v="A156"/>
    <s v="EMP1003"/>
    <s v="C1342"/>
    <d v="2021-06-14T00:00:00"/>
    <x v="42"/>
    <n v="1"/>
    <n v="603"/>
    <n v="416"/>
    <n v="5468"/>
    <n v="8964"/>
    <n v="329"/>
    <x v="54"/>
    <x v="25"/>
    <x v="554"/>
    <x v="2"/>
    <n v="9"/>
    <x v="5"/>
    <x v="0"/>
  </r>
  <r>
    <s v="AX16864"/>
    <s v="ENX2024"/>
    <s v="A121"/>
    <s v="EMP1002"/>
    <s v="C1272"/>
    <d v="2021-06-15T00:00:00"/>
    <x v="2"/>
    <n v="1"/>
    <n v="368"/>
    <n v="269"/>
    <n v="962"/>
    <n v="1414"/>
    <n v="264"/>
    <x v="29"/>
    <x v="12"/>
    <x v="83"/>
    <x v="0"/>
    <n v="1"/>
    <x v="5"/>
    <x v="0"/>
  </r>
  <r>
    <s v="AX16867"/>
    <s v="ENX2063"/>
    <s v="A124"/>
    <s v="EMP1011"/>
    <s v="C1540"/>
    <d v="2021-06-15T00:00:00"/>
    <x v="83"/>
    <n v="1"/>
    <n v="1812"/>
    <n v="1305"/>
    <n v="786"/>
    <n v="947"/>
    <n v="548"/>
    <x v="53"/>
    <x v="24"/>
    <x v="771"/>
    <x v="6"/>
    <n v="1"/>
    <x v="5"/>
    <x v="0"/>
  </r>
  <r>
    <s v="AX16868"/>
    <s v="ENX2019"/>
    <s v="A169"/>
    <s v="EMP1044"/>
    <s v="C1676"/>
    <d v="2021-06-15T00:00:00"/>
    <x v="60"/>
    <n v="4"/>
    <n v="368"/>
    <n v="269"/>
    <n v="1124"/>
    <n v="1652"/>
    <n v="2397"/>
    <x v="70"/>
    <x v="36"/>
    <x v="73"/>
    <x v="6"/>
    <n v="1"/>
    <x v="5"/>
    <x v="0"/>
  </r>
  <r>
    <s v="AX16870"/>
    <s v="ENX2093"/>
    <s v="A108"/>
    <s v="EMP1016"/>
    <s v="C1440"/>
    <d v="2021-06-15T00:00:00"/>
    <x v="99"/>
    <n v="4"/>
    <n v="637"/>
    <n v="389"/>
    <n v="1516"/>
    <n v="1783"/>
    <n v="331"/>
    <x v="38"/>
    <x v="30"/>
    <x v="632"/>
    <x v="5"/>
    <n v="4"/>
    <x v="5"/>
    <x v="0"/>
  </r>
  <r>
    <s v="AX16871"/>
    <s v="ENX2004"/>
    <s v="A100"/>
    <s v="EMP1044"/>
    <s v="C1711"/>
    <d v="2021-06-15T00:00:00"/>
    <x v="23"/>
    <n v="2"/>
    <n v="1367"/>
    <n v="984"/>
    <n v="4760"/>
    <n v="6264"/>
    <n v="264"/>
    <x v="33"/>
    <x v="14"/>
    <x v="510"/>
    <x v="2"/>
    <n v="4"/>
    <x v="5"/>
    <x v="0"/>
  </r>
  <r>
    <s v="AX16874"/>
    <s v="ENX2062"/>
    <s v="A122"/>
    <s v="EMP1011"/>
    <s v="C1363"/>
    <d v="2021-06-15T00:00:00"/>
    <x v="91"/>
    <n v="1"/>
    <n v="1638"/>
    <n v="1261"/>
    <n v="4548"/>
    <n v="5349"/>
    <n v="1100"/>
    <x v="13"/>
    <x v="17"/>
    <x v="700"/>
    <x v="5"/>
    <n v="4"/>
    <x v="5"/>
    <x v="0"/>
  </r>
  <r>
    <s v="AX16888"/>
    <s v="ENX2056"/>
    <s v="A106"/>
    <s v="EMP1042"/>
    <s v="C1428"/>
    <d v="2021-06-15T00:00:00"/>
    <x v="64"/>
    <n v="4"/>
    <n v="1405"/>
    <n v="1054"/>
    <n v="3783"/>
    <n v="4914"/>
    <n v="984"/>
    <x v="13"/>
    <x v="29"/>
    <x v="573"/>
    <x v="3"/>
    <n v="5"/>
    <x v="5"/>
    <x v="0"/>
  </r>
  <r>
    <s v="AX16893"/>
    <s v="ENX2062"/>
    <s v="A120"/>
    <s v="EMP1031"/>
    <s v="C1498"/>
    <d v="2021-06-15T00:00:00"/>
    <x v="91"/>
    <n v="1"/>
    <n v="203"/>
    <n v="154"/>
    <n v="7152"/>
    <n v="9412"/>
    <n v="406"/>
    <x v="40"/>
    <x v="35"/>
    <x v="779"/>
    <x v="2"/>
    <n v="5"/>
    <x v="5"/>
    <x v="0"/>
  </r>
  <r>
    <s v="AX16896"/>
    <s v="ENX2070"/>
    <s v="A157"/>
    <s v="EMP1034"/>
    <s v="C1554"/>
    <d v="2021-06-15T00:00:00"/>
    <x v="40"/>
    <n v="2"/>
    <n v="2495"/>
    <n v="1896"/>
    <n v="1190"/>
    <n v="1566"/>
    <n v="274"/>
    <x v="57"/>
    <x v="41"/>
    <x v="4"/>
    <x v="3"/>
    <n v="7"/>
    <x v="5"/>
    <x v="0"/>
  </r>
  <r>
    <s v="AX16898"/>
    <s v="ENX2042"/>
    <s v="A112"/>
    <s v="EMP1030"/>
    <s v="C1560"/>
    <d v="2021-06-15T00:00:00"/>
    <x v="49"/>
    <n v="3"/>
    <n v="1353"/>
    <n v="947"/>
    <n v="3600"/>
    <n v="6000"/>
    <n v="243"/>
    <x v="44"/>
    <x v="15"/>
    <x v="499"/>
    <x v="5"/>
    <n v="7"/>
    <x v="5"/>
    <x v="0"/>
  </r>
  <r>
    <s v="AX16899"/>
    <s v="ENX2072"/>
    <s v="A142"/>
    <s v="EMP1003"/>
    <s v="C1003"/>
    <d v="2021-06-15T00:00:00"/>
    <x v="31"/>
    <n v="3"/>
    <n v="530"/>
    <n v="424"/>
    <n v="6064"/>
    <n v="7132"/>
    <n v="1378"/>
    <x v="43"/>
    <x v="24"/>
    <x v="291"/>
    <x v="3"/>
    <n v="8"/>
    <x v="5"/>
    <x v="0"/>
  </r>
  <r>
    <s v="AX16900"/>
    <s v="ENX2048"/>
    <s v="A141"/>
    <s v="EMP1029"/>
    <s v="C1525"/>
    <d v="2021-06-15T00:00:00"/>
    <x v="34"/>
    <n v="1"/>
    <n v="826"/>
    <n v="562"/>
    <n v="237"/>
    <n v="381"/>
    <n v="660"/>
    <x v="7"/>
    <x v="19"/>
    <x v="11"/>
    <x v="0"/>
    <n v="9"/>
    <x v="5"/>
    <x v="0"/>
  </r>
  <r>
    <s v="AX16901"/>
    <s v="ENX2089"/>
    <s v="A112"/>
    <s v="EMP1039"/>
    <s v="C1357"/>
    <d v="2021-06-16T00:00:00"/>
    <x v="89"/>
    <n v="4"/>
    <n v="400"/>
    <n v="208"/>
    <n v="22"/>
    <n v="35"/>
    <n v="1053"/>
    <x v="21"/>
    <x v="26"/>
    <x v="288"/>
    <x v="1"/>
    <n v="2"/>
    <x v="5"/>
    <x v="0"/>
  </r>
  <r>
    <s v="AX16902"/>
    <s v="ENX2053"/>
    <s v="A125"/>
    <s v="EMP1036"/>
    <s v="C1055"/>
    <d v="2021-06-16T00:00:00"/>
    <x v="33"/>
    <n v="1"/>
    <n v="1353"/>
    <n v="947"/>
    <n v="358"/>
    <n v="596"/>
    <n v="1218"/>
    <x v="45"/>
    <x v="28"/>
    <x v="235"/>
    <x v="0"/>
    <n v="2"/>
    <x v="5"/>
    <x v="0"/>
  </r>
  <r>
    <s v="AX16908"/>
    <s v="ENX2023"/>
    <s v="A139"/>
    <s v="EMP1001"/>
    <s v="C1265"/>
    <d v="2021-06-16T00:00:00"/>
    <x v="57"/>
    <n v="3"/>
    <n v="1582"/>
    <n v="1234"/>
    <n v="1230"/>
    <n v="1783"/>
    <n v="3568"/>
    <x v="49"/>
    <x v="7"/>
    <x v="99"/>
    <x v="4"/>
    <n v="3"/>
    <x v="5"/>
    <x v="0"/>
  </r>
  <r>
    <s v="AX16913"/>
    <s v="ENX2031"/>
    <s v="A145"/>
    <s v="EMP1043"/>
    <s v="C1109"/>
    <d v="2021-06-16T00:00:00"/>
    <x v="88"/>
    <n v="1"/>
    <n v="2091"/>
    <n v="1485"/>
    <n v="786"/>
    <n v="947"/>
    <n v="48"/>
    <x v="10"/>
    <x v="19"/>
    <x v="720"/>
    <x v="1"/>
    <n v="3"/>
    <x v="5"/>
    <x v="0"/>
  </r>
  <r>
    <s v="AX16915"/>
    <s v="ENX2090"/>
    <s v="A130"/>
    <s v="EMP1012"/>
    <s v="C1350"/>
    <d v="2021-06-16T00:00:00"/>
    <x v="55"/>
    <n v="4"/>
    <n v="1353"/>
    <n v="947"/>
    <n v="292"/>
    <n v="356"/>
    <n v="280"/>
    <x v="51"/>
    <x v="14"/>
    <x v="90"/>
    <x v="5"/>
    <n v="5"/>
    <x v="5"/>
    <x v="0"/>
  </r>
  <r>
    <s v="AX16916"/>
    <s v="ENX2058"/>
    <s v="A154"/>
    <s v="EMP1039"/>
    <s v="C1542"/>
    <d v="2021-06-16T00:00:00"/>
    <x v="53"/>
    <n v="2"/>
    <n v="1526"/>
    <n v="1251"/>
    <n v="1321"/>
    <n v="1972"/>
    <n v="161"/>
    <x v="58"/>
    <x v="35"/>
    <x v="232"/>
    <x v="4"/>
    <n v="5"/>
    <x v="5"/>
    <x v="0"/>
  </r>
  <r>
    <s v="AX16918"/>
    <s v="ENX2057"/>
    <s v="A154"/>
    <s v="EMP1011"/>
    <s v="C1753"/>
    <d v="2021-06-16T00:00:00"/>
    <x v="78"/>
    <n v="3"/>
    <n v="826"/>
    <n v="562"/>
    <n v="5892"/>
    <n v="9988"/>
    <n v="447"/>
    <x v="19"/>
    <x v="9"/>
    <x v="675"/>
    <x v="1"/>
    <n v="5"/>
    <x v="5"/>
    <x v="0"/>
  </r>
  <r>
    <s v="AX16924"/>
    <s v="ENX2011"/>
    <s v="A103"/>
    <s v="EMP1003"/>
    <s v="C1182"/>
    <d v="2021-06-16T00:00:00"/>
    <x v="81"/>
    <n v="1"/>
    <n v="1526"/>
    <n v="1251"/>
    <n v="818"/>
    <n v="1022"/>
    <n v="383"/>
    <x v="47"/>
    <x v="4"/>
    <x v="699"/>
    <x v="0"/>
    <n v="5"/>
    <x v="5"/>
    <x v="0"/>
  </r>
  <r>
    <s v="AX16925"/>
    <s v="ENX2057"/>
    <s v="A135"/>
    <s v="EMP1030"/>
    <s v="C1056"/>
    <d v="2021-06-16T00:00:00"/>
    <x v="78"/>
    <n v="1"/>
    <n v="771"/>
    <n v="648"/>
    <n v="534"/>
    <n v="847"/>
    <n v="1024"/>
    <x v="14"/>
    <x v="40"/>
    <x v="419"/>
    <x v="1"/>
    <n v="6"/>
    <x v="5"/>
    <x v="0"/>
  </r>
  <r>
    <s v="AX16926"/>
    <s v="ENX2027"/>
    <s v="A141"/>
    <s v="EMP1039"/>
    <s v="C1608"/>
    <d v="2021-06-16T00:00:00"/>
    <x v="19"/>
    <n v="1"/>
    <n v="667"/>
    <n v="387"/>
    <n v="420"/>
    <n v="584"/>
    <n v="4400"/>
    <x v="43"/>
    <x v="12"/>
    <x v="200"/>
    <x v="1"/>
    <n v="7"/>
    <x v="5"/>
    <x v="0"/>
  </r>
  <r>
    <s v="AX16935"/>
    <s v="ENX2082"/>
    <s v="A134"/>
    <s v="EMP1034"/>
    <s v="C1372"/>
    <d v="2021-06-16T00:00:00"/>
    <x v="86"/>
    <n v="1"/>
    <n v="596"/>
    <n v="358"/>
    <n v="1518"/>
    <n v="2410"/>
    <n v="280"/>
    <x v="39"/>
    <x v="41"/>
    <x v="196"/>
    <x v="3"/>
    <n v="7"/>
    <x v="5"/>
    <x v="0"/>
  </r>
  <r>
    <s v="AX16940"/>
    <s v="ENX2093"/>
    <s v="A102"/>
    <s v="EMP1024"/>
    <s v="C1683"/>
    <d v="2021-06-16T00:00:00"/>
    <x v="99"/>
    <n v="1"/>
    <n v="1972"/>
    <n v="1321"/>
    <n v="1896"/>
    <n v="2495"/>
    <n v="164"/>
    <x v="3"/>
    <x v="30"/>
    <x v="610"/>
    <x v="1"/>
    <n v="8"/>
    <x v="5"/>
    <x v="0"/>
  </r>
  <r>
    <s v="AX16941"/>
    <s v="ENX2021"/>
    <s v="A152"/>
    <s v="EMP1000"/>
    <s v="C1024"/>
    <d v="2021-06-17T00:00:00"/>
    <x v="77"/>
    <n v="2"/>
    <n v="1566"/>
    <n v="1190"/>
    <n v="61"/>
    <n v="95"/>
    <n v="1748"/>
    <x v="28"/>
    <x v="19"/>
    <x v="139"/>
    <x v="3"/>
    <n v="1"/>
    <x v="5"/>
    <x v="0"/>
  </r>
  <r>
    <s v="AX16952"/>
    <s v="ENX2045"/>
    <s v="A114"/>
    <s v="EMP1004"/>
    <s v="C1704"/>
    <d v="2021-06-17T00:00:00"/>
    <x v="65"/>
    <n v="2"/>
    <n v="771"/>
    <n v="648"/>
    <n v="840"/>
    <n v="1168"/>
    <n v="96"/>
    <x v="33"/>
    <x v="6"/>
    <x v="99"/>
    <x v="2"/>
    <n v="1"/>
    <x v="5"/>
    <x v="0"/>
  </r>
  <r>
    <s v="AX16957"/>
    <s v="ENX2071"/>
    <s v="A135"/>
    <s v="EMP1041"/>
    <s v="C1391"/>
    <d v="2021-06-17T00:00:00"/>
    <x v="92"/>
    <n v="1"/>
    <n v="1743"/>
    <n v="872"/>
    <n v="7108"/>
    <n v="8564"/>
    <n v="436"/>
    <x v="43"/>
    <x v="1"/>
    <x v="706"/>
    <x v="6"/>
    <n v="2"/>
    <x v="5"/>
    <x v="0"/>
  </r>
  <r>
    <s v="AX16959"/>
    <s v="ENX2067"/>
    <s v="A161"/>
    <s v="EMP1006"/>
    <s v="C1081"/>
    <d v="2021-06-17T00:00:00"/>
    <x v="30"/>
    <n v="3"/>
    <n v="1526"/>
    <n v="1251"/>
    <n v="208"/>
    <n v="315"/>
    <n v="107"/>
    <x v="20"/>
    <x v="30"/>
    <x v="160"/>
    <x v="3"/>
    <n v="2"/>
    <x v="5"/>
    <x v="0"/>
  </r>
  <r>
    <s v="AX16960"/>
    <s v="ENX2059"/>
    <s v="A136"/>
    <s v="EMP1001"/>
    <s v="C1389"/>
    <d v="2021-06-17T00:00:00"/>
    <x v="97"/>
    <n v="1"/>
    <n v="458"/>
    <n v="376"/>
    <n v="4419"/>
    <n v="7491"/>
    <n v="264"/>
    <x v="15"/>
    <x v="20"/>
    <x v="512"/>
    <x v="2"/>
    <n v="3"/>
    <x v="5"/>
    <x v="0"/>
  </r>
  <r>
    <s v="AX16962"/>
    <s v="ENX2089"/>
    <s v="A163"/>
    <s v="EMP1034"/>
    <s v="C1700"/>
    <d v="2021-06-17T00:00:00"/>
    <x v="89"/>
    <n v="2"/>
    <n v="217"/>
    <n v="171"/>
    <n v="237"/>
    <n v="381"/>
    <n v="447"/>
    <x v="30"/>
    <x v="4"/>
    <x v="762"/>
    <x v="3"/>
    <n v="4"/>
    <x v="5"/>
    <x v="0"/>
  </r>
  <r>
    <s v="AX16973"/>
    <s v="ENX2067"/>
    <s v="A158"/>
    <s v="EMP1000"/>
    <s v="C1241"/>
    <d v="2021-06-17T00:00:00"/>
    <x v="30"/>
    <n v="1"/>
    <n v="203"/>
    <n v="154"/>
    <n v="7584"/>
    <n v="9980"/>
    <n v="198"/>
    <x v="57"/>
    <x v="12"/>
    <x v="708"/>
    <x v="6"/>
    <n v="4"/>
    <x v="5"/>
    <x v="0"/>
  </r>
  <r>
    <s v="AX16978"/>
    <s v="ENX2087"/>
    <s v="A122"/>
    <s v="EMP1003"/>
    <s v="C1528"/>
    <d v="2021-06-17T00:00:00"/>
    <x v="95"/>
    <n v="2"/>
    <n v="1812"/>
    <n v="1305"/>
    <n v="1767"/>
    <n v="3156"/>
    <n v="248"/>
    <x v="25"/>
    <x v="25"/>
    <x v="621"/>
    <x v="4"/>
    <n v="5"/>
    <x v="5"/>
    <x v="0"/>
  </r>
  <r>
    <s v="AX16979"/>
    <s v="ENX2014"/>
    <s v="A107"/>
    <s v="EMP1028"/>
    <s v="C1113"/>
    <d v="2021-06-17T00:00:00"/>
    <x v="67"/>
    <n v="1"/>
    <n v="603"/>
    <n v="416"/>
    <n v="962"/>
    <n v="1414"/>
    <n v="364"/>
    <x v="11"/>
    <x v="39"/>
    <x v="100"/>
    <x v="3"/>
    <n v="6"/>
    <x v="5"/>
    <x v="0"/>
  </r>
  <r>
    <s v="AX16980"/>
    <s v="ENX2096"/>
    <s v="A134"/>
    <s v="EMP1043"/>
    <s v="C1754"/>
    <d v="2021-06-17T00:00:00"/>
    <x v="36"/>
    <n v="2"/>
    <n v="596"/>
    <n v="358"/>
    <n v="1572"/>
    <n v="1894"/>
    <n v="507"/>
    <x v="42"/>
    <x v="39"/>
    <x v="758"/>
    <x v="4"/>
    <n v="6"/>
    <x v="5"/>
    <x v="0"/>
  </r>
  <r>
    <s v="AX16985"/>
    <s v="ENX2053"/>
    <s v="A104"/>
    <s v="EMP1004"/>
    <s v="C1561"/>
    <d v="2021-06-17T00:00:00"/>
    <x v="33"/>
    <n v="2"/>
    <n v="1798"/>
    <n v="971"/>
    <n v="900"/>
    <n v="1500"/>
    <n v="618"/>
    <x v="53"/>
    <x v="33"/>
    <x v="530"/>
    <x v="1"/>
    <n v="7"/>
    <x v="5"/>
    <x v="0"/>
  </r>
  <r>
    <s v="AX16987"/>
    <s v="ENX2082"/>
    <s v="A161"/>
    <s v="EMP1019"/>
    <s v="C1518"/>
    <d v="2021-06-17T00:00:00"/>
    <x v="86"/>
    <n v="1"/>
    <n v="378"/>
    <n v="291"/>
    <n v="2136"/>
    <n v="3388"/>
    <n v="90"/>
    <x v="3"/>
    <x v="23"/>
    <x v="611"/>
    <x v="1"/>
    <n v="7"/>
    <x v="5"/>
    <x v="0"/>
  </r>
  <r>
    <s v="AX16989"/>
    <s v="ENX2095"/>
    <s v="A102"/>
    <s v="EMP1020"/>
    <s v="C1325"/>
    <d v="2021-06-17T00:00:00"/>
    <x v="42"/>
    <n v="2"/>
    <n v="400"/>
    <n v="208"/>
    <n v="144"/>
    <n v="272"/>
    <n v="690"/>
    <x v="15"/>
    <x v="31"/>
    <x v="714"/>
    <x v="6"/>
    <n v="8"/>
    <x v="5"/>
    <x v="0"/>
  </r>
  <r>
    <s v="AX16992"/>
    <s v="ENX2009"/>
    <s v="A173"/>
    <s v="EMP1033"/>
    <s v="C1628"/>
    <d v="2021-06-17T00:00:00"/>
    <x v="75"/>
    <n v="1"/>
    <n v="1887"/>
    <n v="1378"/>
    <n v="4455"/>
    <n v="6273"/>
    <n v="2067"/>
    <x v="17"/>
    <x v="37"/>
    <x v="778"/>
    <x v="5"/>
    <n v="9"/>
    <x v="5"/>
    <x v="0"/>
  </r>
  <r>
    <s v="AX16997"/>
    <s v="ENX2021"/>
    <s v="A152"/>
    <s v="EMP1015"/>
    <s v="C1701"/>
    <d v="2021-06-18T00:00:00"/>
    <x v="77"/>
    <n v="1"/>
    <n v="684"/>
    <n v="561"/>
    <n v="208"/>
    <n v="315"/>
    <n v="99"/>
    <x v="1"/>
    <x v="33"/>
    <x v="132"/>
    <x v="5"/>
    <n v="1"/>
    <x v="5"/>
    <x v="0"/>
  </r>
  <r>
    <s v="AX16998"/>
    <s v="ENX2007"/>
    <s v="A158"/>
    <s v="EMP1026"/>
    <s v="C1531"/>
    <d v="2021-06-18T00:00:00"/>
    <x v="63"/>
    <n v="2"/>
    <n v="871"/>
    <n v="540"/>
    <n v="90"/>
    <n v="112"/>
    <n v="507"/>
    <x v="9"/>
    <x v="38"/>
    <x v="60"/>
    <x v="4"/>
    <n v="2"/>
    <x v="5"/>
    <x v="0"/>
  </r>
  <r>
    <s v="AX16999"/>
    <s v="ENX2000"/>
    <s v="A123"/>
    <s v="EMP1013"/>
    <s v="C1427"/>
    <d v="2021-06-18T00:00:00"/>
    <x v="98"/>
    <n v="3"/>
    <n v="315"/>
    <n v="208"/>
    <n v="1108"/>
    <n v="1351"/>
    <n v="837"/>
    <x v="68"/>
    <x v="10"/>
    <x v="744"/>
    <x v="6"/>
    <n v="3"/>
    <x v="5"/>
    <x v="0"/>
  </r>
  <r>
    <s v="AX17000"/>
    <s v="ENX2015"/>
    <s v="A103"/>
    <s v="EMP1003"/>
    <s v="C1490"/>
    <d v="2021-06-18T00:00:00"/>
    <x v="17"/>
    <n v="1"/>
    <n v="847"/>
    <n v="534"/>
    <n v="945"/>
    <n v="1889"/>
    <n v="2613"/>
    <x v="54"/>
    <x v="9"/>
    <x v="53"/>
    <x v="2"/>
    <n v="3"/>
    <x v="5"/>
    <x v="0"/>
  </r>
  <r>
    <s v="AX17001"/>
    <s v="ENX2056"/>
    <s v="A160"/>
    <s v="EMP1021"/>
    <s v="C1015"/>
    <d v="2021-06-18T00:00:00"/>
    <x v="64"/>
    <n v="1"/>
    <n v="1848"/>
    <n v="1294"/>
    <n v="1485"/>
    <n v="2091"/>
    <n v="348"/>
    <x v="63"/>
    <x v="36"/>
    <x v="772"/>
    <x v="0"/>
    <n v="4"/>
    <x v="5"/>
    <x v="0"/>
  </r>
  <r>
    <s v="AX17003"/>
    <s v="ENX2026"/>
    <s v="A132"/>
    <s v="EMP1007"/>
    <s v="C1552"/>
    <d v="2021-06-18T00:00:00"/>
    <x v="74"/>
    <n v="3"/>
    <n v="1809"/>
    <n v="1067"/>
    <n v="984"/>
    <n v="1367"/>
    <n v="408"/>
    <x v="47"/>
    <x v="32"/>
    <x v="547"/>
    <x v="0"/>
    <n v="4"/>
    <x v="5"/>
    <x v="0"/>
  </r>
  <r>
    <s v="AX17006"/>
    <s v="ENX2008"/>
    <s v="A128"/>
    <s v="EMP1012"/>
    <s v="C1113"/>
    <d v="2021-06-18T00:00:00"/>
    <x v="24"/>
    <n v="1"/>
    <n v="315"/>
    <n v="208"/>
    <n v="790"/>
    <n v="1112"/>
    <n v="2481"/>
    <x v="27"/>
    <x v="43"/>
    <x v="313"/>
    <x v="4"/>
    <n v="6"/>
    <x v="5"/>
    <x v="0"/>
  </r>
  <r>
    <s v="AX17007"/>
    <s v="ENX2039"/>
    <s v="A154"/>
    <s v="EMP1000"/>
    <s v="C1538"/>
    <d v="2021-06-18T00:00:00"/>
    <x v="96"/>
    <n v="1"/>
    <n v="818"/>
    <n v="450"/>
    <n v="732"/>
    <n v="1077"/>
    <n v="96"/>
    <x v="42"/>
    <x v="14"/>
    <x v="194"/>
    <x v="1"/>
    <n v="7"/>
    <x v="5"/>
    <x v="0"/>
  </r>
  <r>
    <s v="AX17014"/>
    <s v="ENX2012"/>
    <s v="A109"/>
    <s v="EMP1036"/>
    <s v="C1505"/>
    <d v="2021-06-18T00:00:00"/>
    <x v="16"/>
    <n v="1"/>
    <n v="1278"/>
    <n v="665"/>
    <n v="408"/>
    <n v="504"/>
    <n v="246"/>
    <x v="36"/>
    <x v="26"/>
    <x v="216"/>
    <x v="2"/>
    <n v="8"/>
    <x v="5"/>
    <x v="0"/>
  </r>
  <r>
    <s v="AX17016"/>
    <s v="ENX2017"/>
    <s v="A155"/>
    <s v="EMP1016"/>
    <s v="C1334"/>
    <d v="2021-06-18T00:00:00"/>
    <x v="61"/>
    <n v="3"/>
    <n v="1405"/>
    <n v="1054"/>
    <n v="634"/>
    <n v="880"/>
    <n v="138"/>
    <x v="29"/>
    <x v="18"/>
    <x v="764"/>
    <x v="3"/>
    <n v="9"/>
    <x v="5"/>
    <x v="0"/>
  </r>
  <r>
    <s v="AX17025"/>
    <s v="ENX2083"/>
    <s v="A122"/>
    <s v="EMP1018"/>
    <s v="C1737"/>
    <d v="2021-06-18T00:00:00"/>
    <x v="59"/>
    <n v="1"/>
    <n v="2497"/>
    <n v="1473"/>
    <n v="395"/>
    <n v="556"/>
    <n v="261"/>
    <x v="22"/>
    <x v="21"/>
    <x v="202"/>
    <x v="5"/>
    <n v="9"/>
    <x v="5"/>
    <x v="0"/>
  </r>
  <r>
    <s v="AX17027"/>
    <s v="ENX2074"/>
    <s v="A133"/>
    <s v="EMP1025"/>
    <s v="C1064"/>
    <d v="2021-06-19T00:00:00"/>
    <x v="41"/>
    <n v="2"/>
    <n v="561"/>
    <n v="421"/>
    <n v="1046"/>
    <n v="1635"/>
    <n v="1130"/>
    <x v="56"/>
    <x v="27"/>
    <x v="155"/>
    <x v="0"/>
    <n v="1"/>
    <x v="5"/>
    <x v="0"/>
  </r>
  <r>
    <s v="AX17028"/>
    <s v="ENX2016"/>
    <s v="A157"/>
    <s v="EMP1019"/>
    <s v="C1792"/>
    <d v="2021-06-19T00:00:00"/>
    <x v="6"/>
    <n v="1"/>
    <n v="181"/>
    <n v="130"/>
    <n v="786"/>
    <n v="947"/>
    <n v="369"/>
    <x v="8"/>
    <x v="26"/>
    <x v="336"/>
    <x v="5"/>
    <n v="2"/>
    <x v="5"/>
    <x v="0"/>
  </r>
  <r>
    <s v="AX17029"/>
    <s v="ENX2066"/>
    <s v="A162"/>
    <s v="EMP1038"/>
    <s v="C1010"/>
    <d v="2021-06-19T00:00:00"/>
    <x v="13"/>
    <n v="1"/>
    <n v="392"/>
    <n v="255"/>
    <n v="1090"/>
    <n v="1380"/>
    <n v="82"/>
    <x v="65"/>
    <x v="25"/>
    <x v="358"/>
    <x v="6"/>
    <n v="2"/>
    <x v="5"/>
    <x v="0"/>
  </r>
  <r>
    <s v="AX17030"/>
    <s v="ENX2077"/>
    <s v="A128"/>
    <s v="EMP1004"/>
    <s v="C1570"/>
    <d v="2021-06-19T00:00:00"/>
    <x v="51"/>
    <n v="4"/>
    <n v="561"/>
    <n v="421"/>
    <n v="1168"/>
    <n v="1424"/>
    <n v="64"/>
    <x v="73"/>
    <x v="33"/>
    <x v="172"/>
    <x v="5"/>
    <n v="3"/>
    <x v="5"/>
    <x v="0"/>
  </r>
  <r>
    <s v="AX17031"/>
    <s v="ENX2090"/>
    <s v="A147"/>
    <s v="EMP1031"/>
    <s v="C1057"/>
    <d v="2021-06-19T00:00:00"/>
    <x v="55"/>
    <n v="2"/>
    <n v="217"/>
    <n v="171"/>
    <n v="1636"/>
    <n v="3268"/>
    <n v="328"/>
    <x v="18"/>
    <x v="21"/>
    <x v="785"/>
    <x v="4"/>
    <n v="3"/>
    <x v="5"/>
    <x v="0"/>
  </r>
  <r>
    <s v="AX17037"/>
    <s v="ENX2011"/>
    <s v="A166"/>
    <s v="EMP1015"/>
    <s v="C1343"/>
    <d v="2021-06-19T00:00:00"/>
    <x v="81"/>
    <n v="3"/>
    <n v="1367"/>
    <n v="984"/>
    <n v="1263"/>
    <n v="1683"/>
    <n v="724"/>
    <x v="65"/>
    <x v="22"/>
    <x v="727"/>
    <x v="0"/>
    <n v="5"/>
    <x v="5"/>
    <x v="0"/>
  </r>
  <r>
    <s v="AX17041"/>
    <s v="ENX2002"/>
    <s v="A154"/>
    <s v="EMP1027"/>
    <s v="C1350"/>
    <d v="2021-06-19T00:00:00"/>
    <x v="100"/>
    <n v="1"/>
    <n v="530"/>
    <n v="435"/>
    <n v="584"/>
    <n v="913"/>
    <n v="565"/>
    <x v="4"/>
    <x v="29"/>
    <x v="209"/>
    <x v="0"/>
    <n v="5"/>
    <x v="5"/>
    <x v="0"/>
  </r>
  <r>
    <s v="AX17042"/>
    <s v="ENX2086"/>
    <s v="A133"/>
    <s v="EMP1025"/>
    <s v="C1337"/>
    <d v="2021-06-19T00:00:00"/>
    <x v="94"/>
    <n v="2"/>
    <n v="913"/>
    <n v="584"/>
    <n v="462"/>
    <n v="609"/>
    <n v="944"/>
    <x v="54"/>
    <x v="42"/>
    <x v="259"/>
    <x v="6"/>
    <n v="6"/>
    <x v="5"/>
    <x v="0"/>
  </r>
  <r>
    <s v="AX17046"/>
    <s v="ENX2078"/>
    <s v="A100"/>
    <s v="EMP1014"/>
    <s v="C1027"/>
    <d v="2021-06-19T00:00:00"/>
    <x v="66"/>
    <n v="2"/>
    <n v="951"/>
    <n v="504"/>
    <n v="208"/>
    <n v="400"/>
    <n v="1120"/>
    <x v="30"/>
    <x v="34"/>
    <x v="614"/>
    <x v="4"/>
    <n v="6"/>
    <x v="5"/>
    <x v="0"/>
  </r>
  <r>
    <s v="AX17051"/>
    <s v="ENX2012"/>
    <s v="A160"/>
    <s v="EMP1042"/>
    <s v="C1428"/>
    <d v="2021-06-19T00:00:00"/>
    <x v="16"/>
    <n v="3"/>
    <n v="1848"/>
    <n v="1294"/>
    <n v="807"/>
    <n v="1104"/>
    <n v="280"/>
    <x v="4"/>
    <x v="39"/>
    <x v="697"/>
    <x v="1"/>
    <n v="8"/>
    <x v="5"/>
    <x v="0"/>
  </r>
  <r>
    <s v="AX17053"/>
    <s v="ENX2032"/>
    <s v="A167"/>
    <s v="EMP1005"/>
    <s v="C1731"/>
    <d v="2021-06-19T00:00:00"/>
    <x v="47"/>
    <n v="2"/>
    <n v="530"/>
    <n v="435"/>
    <n v="462"/>
    <n v="609"/>
    <n v="2604"/>
    <x v="53"/>
    <x v="26"/>
    <x v="768"/>
    <x v="1"/>
    <n v="8"/>
    <x v="5"/>
    <x v="0"/>
  </r>
  <r>
    <s v="AX17054"/>
    <s v="ENX2031"/>
    <s v="A168"/>
    <s v="EMP1004"/>
    <s v="C1152"/>
    <d v="2021-06-19T00:00:00"/>
    <x v="88"/>
    <n v="3"/>
    <n v="112"/>
    <n v="90"/>
    <n v="682"/>
    <n v="1338"/>
    <n v="792"/>
    <x v="61"/>
    <x v="22"/>
    <x v="708"/>
    <x v="4"/>
    <n v="8"/>
    <x v="5"/>
    <x v="0"/>
  </r>
  <r>
    <s v="AX17069"/>
    <s v="ENX2092"/>
    <s v="A130"/>
    <s v="EMP1024"/>
    <s v="C1245"/>
    <d v="2021-06-19T00:00:00"/>
    <x v="87"/>
    <n v="3"/>
    <n v="800"/>
    <n v="536"/>
    <n v="208"/>
    <n v="315"/>
    <n v="731"/>
    <x v="20"/>
    <x v="6"/>
    <x v="132"/>
    <x v="2"/>
    <n v="9"/>
    <x v="5"/>
    <x v="0"/>
  </r>
  <r>
    <s v="AX17074"/>
    <s v="ENX2076"/>
    <s v="A117"/>
    <s v="EMP1044"/>
    <s v="C1543"/>
    <d v="2021-06-19T00:00:00"/>
    <x v="15"/>
    <n v="1"/>
    <n v="1351"/>
    <n v="1108"/>
    <n v="1535"/>
    <n v="2257"/>
    <n v="297"/>
    <x v="57"/>
    <x v="12"/>
    <x v="680"/>
    <x v="0"/>
    <n v="9"/>
    <x v="5"/>
    <x v="0"/>
  </r>
  <r>
    <s v="AX17078"/>
    <s v="ENX2028"/>
    <s v="A105"/>
    <s v="EMP1025"/>
    <s v="C1148"/>
    <d v="2021-06-19T00:00:00"/>
    <x v="5"/>
    <n v="3"/>
    <n v="1414"/>
    <n v="962"/>
    <n v="2196"/>
    <n v="3231"/>
    <n v="4400"/>
    <x v="32"/>
    <x v="5"/>
    <x v="535"/>
    <x v="4"/>
    <n v="9"/>
    <x v="5"/>
    <x v="0"/>
  </r>
  <r>
    <s v="AX17079"/>
    <s v="ENX2088"/>
    <s v="A142"/>
    <s v="EMP1011"/>
    <s v="C1794"/>
    <d v="2021-06-20T00:00:00"/>
    <x v="48"/>
    <n v="2"/>
    <n v="2495"/>
    <n v="1896"/>
    <n v="395"/>
    <n v="556"/>
    <n v="362"/>
    <x v="37"/>
    <x v="7"/>
    <x v="63"/>
    <x v="3"/>
    <n v="2"/>
    <x v="5"/>
    <x v="0"/>
  </r>
  <r>
    <s v="AX17087"/>
    <s v="ENX2000"/>
    <s v="A110"/>
    <s v="EMP1027"/>
    <s v="C1560"/>
    <d v="2021-06-20T00:00:00"/>
    <x v="98"/>
    <n v="4"/>
    <n v="596"/>
    <n v="358"/>
    <n v="871"/>
    <n v="1708"/>
    <n v="892"/>
    <x v="39"/>
    <x v="33"/>
    <x v="602"/>
    <x v="1"/>
    <n v="4"/>
    <x v="5"/>
    <x v="0"/>
  </r>
  <r>
    <s v="AX17101"/>
    <s v="ENX2100"/>
    <s v="A128"/>
    <s v="EMP1044"/>
    <s v="C1021"/>
    <d v="2021-06-20T00:00:00"/>
    <x v="28"/>
    <n v="1"/>
    <n v="2283"/>
    <n v="1484"/>
    <n v="589"/>
    <n v="1052"/>
    <n v="214"/>
    <x v="32"/>
    <x v="38"/>
    <x v="760"/>
    <x v="2"/>
    <n v="4"/>
    <x v="5"/>
    <x v="0"/>
  </r>
  <r>
    <s v="AX17105"/>
    <s v="ENX2002"/>
    <s v="A104"/>
    <s v="EMP1015"/>
    <s v="C1633"/>
    <d v="2021-06-20T00:00:00"/>
    <x v="100"/>
    <n v="1"/>
    <n v="1826"/>
    <n v="1443"/>
    <n v="648"/>
    <n v="771"/>
    <n v="106"/>
    <x v="19"/>
    <x v="43"/>
    <x v="207"/>
    <x v="0"/>
    <n v="4"/>
    <x v="5"/>
    <x v="0"/>
  </r>
  <r>
    <s v="AX17107"/>
    <s v="ENX2007"/>
    <s v="A159"/>
    <s v="EMP1016"/>
    <s v="C1451"/>
    <d v="2021-06-20T00:00:00"/>
    <x v="63"/>
    <n v="4"/>
    <n v="315"/>
    <n v="208"/>
    <n v="255"/>
    <n v="392"/>
    <n v="1200"/>
    <x v="63"/>
    <x v="35"/>
    <x v="740"/>
    <x v="5"/>
    <n v="4"/>
    <x v="5"/>
    <x v="0"/>
  </r>
  <r>
    <s v="AX17108"/>
    <s v="ENX2038"/>
    <s v="A123"/>
    <s v="EMP1019"/>
    <s v="C1068"/>
    <d v="2021-06-20T00:00:00"/>
    <x v="84"/>
    <n v="1"/>
    <n v="799"/>
    <n v="455"/>
    <n v="1305"/>
    <n v="1590"/>
    <n v="344"/>
    <x v="33"/>
    <x v="21"/>
    <x v="317"/>
    <x v="5"/>
    <n v="5"/>
    <x v="5"/>
    <x v="0"/>
  </r>
  <r>
    <s v="AX17109"/>
    <s v="ENX2030"/>
    <s v="A106"/>
    <s v="EMP1005"/>
    <s v="C1380"/>
    <d v="2021-06-20T00:00:00"/>
    <x v="80"/>
    <n v="1"/>
    <n v="1783"/>
    <n v="1516"/>
    <n v="260"/>
    <n v="362"/>
    <n v="463"/>
    <x v="2"/>
    <x v="35"/>
    <x v="94"/>
    <x v="6"/>
    <n v="5"/>
    <x v="5"/>
    <x v="0"/>
  </r>
  <r>
    <s v="AX17111"/>
    <s v="ENX2100"/>
    <s v="A155"/>
    <s v="EMP1003"/>
    <s v="C1012"/>
    <d v="2021-06-20T00:00:00"/>
    <x v="28"/>
    <n v="1"/>
    <n v="378"/>
    <n v="291"/>
    <n v="1263"/>
    <n v="1683"/>
    <n v="106"/>
    <x v="0"/>
    <x v="20"/>
    <x v="451"/>
    <x v="6"/>
    <n v="6"/>
    <x v="5"/>
    <x v="0"/>
  </r>
  <r>
    <s v="AX17117"/>
    <s v="ENX2095"/>
    <s v="A153"/>
    <s v="EMP1005"/>
    <s v="C1607"/>
    <d v="2021-06-20T00:00:00"/>
    <x v="42"/>
    <n v="1"/>
    <n v="913"/>
    <n v="584"/>
    <n v="1614"/>
    <n v="2934"/>
    <n v="99"/>
    <x v="6"/>
    <x v="6"/>
    <x v="705"/>
    <x v="2"/>
    <n v="6"/>
    <x v="5"/>
    <x v="0"/>
  </r>
  <r>
    <s v="AX17118"/>
    <s v="ENX2058"/>
    <s v="A113"/>
    <s v="EMP1037"/>
    <s v="C1502"/>
    <d v="2021-06-20T00:00:00"/>
    <x v="53"/>
    <n v="2"/>
    <n v="458"/>
    <n v="376"/>
    <n v="2049"/>
    <n v="3357"/>
    <n v="982"/>
    <x v="22"/>
    <x v="5"/>
    <x v="745"/>
    <x v="3"/>
    <n v="6"/>
    <x v="5"/>
    <x v="0"/>
  </r>
  <r>
    <s v="AX17123"/>
    <s v="ENX2096"/>
    <s v="A129"/>
    <s v="EMP1026"/>
    <s v="C1771"/>
    <d v="2021-06-20T00:00:00"/>
    <x v="36"/>
    <n v="3"/>
    <n v="880"/>
    <n v="634"/>
    <n v="3702"/>
    <n v="4746"/>
    <n v="174"/>
    <x v="44"/>
    <x v="6"/>
    <x v="566"/>
    <x v="1"/>
    <n v="8"/>
    <x v="5"/>
    <x v="0"/>
  </r>
  <r>
    <s v="AX17127"/>
    <s v="ENX2062"/>
    <s v="A161"/>
    <s v="EMP1023"/>
    <s v="C1208"/>
    <d v="2021-06-20T00:00:00"/>
    <x v="91"/>
    <n v="1"/>
    <n v="2495"/>
    <n v="1896"/>
    <n v="408"/>
    <n v="504"/>
    <n v="362"/>
    <x v="59"/>
    <x v="26"/>
    <x v="318"/>
    <x v="1"/>
    <n v="8"/>
    <x v="5"/>
    <x v="0"/>
  </r>
  <r>
    <s v="AX17130"/>
    <s v="ENX2001"/>
    <s v="A132"/>
    <s v="EMP1015"/>
    <s v="C1461"/>
    <d v="2021-06-20T00:00:00"/>
    <x v="93"/>
    <n v="4"/>
    <n v="1783"/>
    <n v="1516"/>
    <n v="3201"/>
    <n v="5427"/>
    <n v="660"/>
    <x v="18"/>
    <x v="9"/>
    <x v="631"/>
    <x v="2"/>
    <n v="8"/>
    <x v="5"/>
    <x v="0"/>
  </r>
  <r>
    <s v="AX17135"/>
    <s v="ENX2089"/>
    <s v="A122"/>
    <s v="EMP1029"/>
    <s v="C1226"/>
    <d v="2021-06-20T00:00:00"/>
    <x v="89"/>
    <n v="1"/>
    <n v="545"/>
    <n v="425"/>
    <n v="683"/>
    <n v="1119"/>
    <n v="463"/>
    <x v="48"/>
    <x v="27"/>
    <x v="673"/>
    <x v="6"/>
    <n v="9"/>
    <x v="5"/>
    <x v="0"/>
  </r>
  <r>
    <s v="AX17136"/>
    <s v="ENX2081"/>
    <s v="A172"/>
    <s v="EMP1041"/>
    <s v="C1171"/>
    <d v="2021-06-20T00:00:00"/>
    <x v="62"/>
    <n v="1"/>
    <n v="1566"/>
    <n v="1190"/>
    <n v="1800"/>
    <n v="3272"/>
    <n v="944"/>
    <x v="41"/>
    <x v="18"/>
    <x v="357"/>
    <x v="3"/>
    <n v="9"/>
    <x v="5"/>
    <x v="0"/>
  </r>
  <r>
    <s v="AX17138"/>
    <s v="ENX2027"/>
    <s v="A114"/>
    <s v="EMP1022"/>
    <s v="C1494"/>
    <d v="2021-06-21T00:00:00"/>
    <x v="19"/>
    <n v="2"/>
    <n v="913"/>
    <n v="584"/>
    <n v="1620"/>
    <n v="2613"/>
    <n v="855"/>
    <x v="50"/>
    <x v="14"/>
    <x v="119"/>
    <x v="1"/>
    <n v="1"/>
    <x v="5"/>
    <x v="0"/>
  </r>
  <r>
    <s v="AX17139"/>
    <s v="ENX2035"/>
    <s v="A134"/>
    <s v="EMP1042"/>
    <s v="C1668"/>
    <d v="2021-06-21T00:00:00"/>
    <x v="26"/>
    <n v="4"/>
    <n v="1967"/>
    <n v="1397"/>
    <n v="3201"/>
    <n v="5427"/>
    <n v="1980"/>
    <x v="72"/>
    <x v="2"/>
    <x v="89"/>
    <x v="1"/>
    <n v="3"/>
    <x v="5"/>
    <x v="0"/>
  </r>
  <r>
    <s v="AX17142"/>
    <s v="ENX2003"/>
    <s v="A131"/>
    <s v="EMP1008"/>
    <s v="C1531"/>
    <d v="2021-06-21T00:00:00"/>
    <x v="22"/>
    <n v="1"/>
    <n v="2391"/>
    <n v="1291"/>
    <n v="2642"/>
    <n v="3944"/>
    <n v="874"/>
    <x v="19"/>
    <x v="15"/>
    <x v="651"/>
    <x v="0"/>
    <n v="3"/>
    <x v="5"/>
    <x v="0"/>
  </r>
  <r>
    <s v="AX17146"/>
    <s v="ENX2096"/>
    <s v="A167"/>
    <s v="EMP1035"/>
    <s v="C1647"/>
    <d v="2021-06-21T00:00:00"/>
    <x v="36"/>
    <n v="4"/>
    <n v="1500"/>
    <n v="900"/>
    <n v="2602"/>
    <n v="3174"/>
    <n v="13"/>
    <x v="8"/>
    <x v="4"/>
    <x v="647"/>
    <x v="0"/>
    <n v="4"/>
    <x v="5"/>
    <x v="0"/>
  </r>
  <r>
    <s v="AX17147"/>
    <s v="ENX2049"/>
    <s v="A159"/>
    <s v="EMP1013"/>
    <s v="C1457"/>
    <d v="2021-06-21T00:00:00"/>
    <x v="58"/>
    <n v="1"/>
    <n v="818"/>
    <n v="450"/>
    <n v="2346"/>
    <n v="3724"/>
    <n v="651"/>
    <x v="12"/>
    <x v="40"/>
    <x v="479"/>
    <x v="0"/>
    <n v="6"/>
    <x v="5"/>
    <x v="0"/>
  </r>
  <r>
    <s v="AX17149"/>
    <s v="ENX2024"/>
    <s v="A158"/>
    <s v="EMP1044"/>
    <s v="C1656"/>
    <d v="2021-06-21T00:00:00"/>
    <x v="2"/>
    <n v="1"/>
    <n v="800"/>
    <n v="536"/>
    <n v="1620"/>
    <n v="2613"/>
    <n v="190"/>
    <x v="49"/>
    <x v="40"/>
    <x v="323"/>
    <x v="1"/>
    <n v="8"/>
    <x v="5"/>
    <x v="0"/>
  </r>
  <r>
    <s v="AX17151"/>
    <s v="ENX2088"/>
    <s v="A163"/>
    <s v="EMP1010"/>
    <s v="C1098"/>
    <d v="2021-06-21T00:00:00"/>
    <x v="48"/>
    <n v="2"/>
    <n v="684"/>
    <n v="561"/>
    <n v="1399"/>
    <n v="2294"/>
    <n v="99"/>
    <x v="34"/>
    <x v="2"/>
    <x v="538"/>
    <x v="5"/>
    <n v="8"/>
    <x v="5"/>
    <x v="0"/>
  </r>
  <r>
    <s v="AX17158"/>
    <s v="ENX2061"/>
    <s v="A126"/>
    <s v="EMP1018"/>
    <s v="C1231"/>
    <d v="2021-06-21T00:00:00"/>
    <x v="72"/>
    <n v="1"/>
    <n v="1566"/>
    <n v="1190"/>
    <n v="3884"/>
    <n v="7192"/>
    <n v="26"/>
    <x v="15"/>
    <x v="11"/>
    <x v="642"/>
    <x v="6"/>
    <n v="8"/>
    <x v="5"/>
    <x v="0"/>
  </r>
  <r>
    <s v="AX17159"/>
    <s v="ENX2074"/>
    <s v="A111"/>
    <s v="EMP1023"/>
    <s v="C1530"/>
    <d v="2021-06-21T00:00:00"/>
    <x v="41"/>
    <n v="1"/>
    <n v="667"/>
    <n v="387"/>
    <n v="408"/>
    <n v="504"/>
    <n v="1086"/>
    <x v="66"/>
    <x v="34"/>
    <x v="582"/>
    <x v="6"/>
    <n v="8"/>
    <x v="5"/>
    <x v="0"/>
  </r>
  <r>
    <s v="AX17160"/>
    <s v="ENX2089"/>
    <s v="A172"/>
    <s v="EMP1031"/>
    <s v="C1606"/>
    <d v="2021-06-22T00:00:00"/>
    <x v="89"/>
    <n v="3"/>
    <n v="886"/>
    <n v="478"/>
    <n v="270"/>
    <n v="336"/>
    <n v="246"/>
    <x v="33"/>
    <x v="2"/>
    <x v="714"/>
    <x v="0"/>
    <n v="1"/>
    <x v="5"/>
    <x v="0"/>
  </r>
  <r>
    <s v="AX17161"/>
    <s v="ENX2054"/>
    <s v="A101"/>
    <s v="EMP1030"/>
    <s v="C1768"/>
    <d v="2021-06-22T00:00:00"/>
    <x v="12"/>
    <n v="4"/>
    <n v="1077"/>
    <n v="732"/>
    <n v="1223"/>
    <n v="2005"/>
    <n v="64"/>
    <x v="64"/>
    <x v="2"/>
    <x v="48"/>
    <x v="1"/>
    <n v="1"/>
    <x v="5"/>
    <x v="0"/>
  </r>
  <r>
    <s v="AX17162"/>
    <s v="ENX2021"/>
    <s v="A152"/>
    <s v="EMP1017"/>
    <s v="C1676"/>
    <d v="2021-06-22T00:00:00"/>
    <x v="77"/>
    <n v="2"/>
    <n v="1052"/>
    <n v="589"/>
    <n v="416"/>
    <n v="800"/>
    <n v="2565"/>
    <x v="66"/>
    <x v="23"/>
    <x v="183"/>
    <x v="0"/>
    <n v="1"/>
    <x v="5"/>
    <x v="0"/>
  </r>
  <r>
    <s v="AX17163"/>
    <s v="ENX2042"/>
    <s v="A150"/>
    <s v="EMP1043"/>
    <s v="C1617"/>
    <d v="2021-06-22T00:00:00"/>
    <x v="49"/>
    <n v="2"/>
    <n v="1967"/>
    <n v="1397"/>
    <n v="408"/>
    <n v="504"/>
    <n v="447"/>
    <x v="19"/>
    <x v="19"/>
    <x v="33"/>
    <x v="0"/>
    <n v="2"/>
    <x v="5"/>
    <x v="0"/>
  </r>
  <r>
    <s v="AX17168"/>
    <s v="ENX2097"/>
    <s v="A115"/>
    <s v="EMP1044"/>
    <s v="C1744"/>
    <d v="2021-06-22T00:00:00"/>
    <x v="0"/>
    <n v="3"/>
    <n v="2182"/>
    <n v="1200"/>
    <n v="1896"/>
    <n v="2495"/>
    <n v="926"/>
    <x v="44"/>
    <x v="27"/>
    <x v="497"/>
    <x v="6"/>
    <n v="2"/>
    <x v="5"/>
    <x v="0"/>
  </r>
  <r>
    <s v="AX17172"/>
    <s v="ENX2093"/>
    <s v="A126"/>
    <s v="EMP1037"/>
    <s v="C1133"/>
    <d v="2021-06-22T00:00:00"/>
    <x v="99"/>
    <n v="1"/>
    <n v="1967"/>
    <n v="1397"/>
    <n v="3660"/>
    <n v="5013"/>
    <n v="644"/>
    <x v="16"/>
    <x v="3"/>
    <x v="616"/>
    <x v="5"/>
    <n v="3"/>
    <x v="5"/>
    <x v="0"/>
  </r>
  <r>
    <s v="AX17173"/>
    <s v="ENX2034"/>
    <s v="A141"/>
    <s v="EMP1013"/>
    <s v="C1483"/>
    <d v="2021-06-22T00:00:00"/>
    <x v="32"/>
    <n v="2"/>
    <n v="1022"/>
    <n v="818"/>
    <n v="1924"/>
    <n v="2828"/>
    <n v="600"/>
    <x v="58"/>
    <x v="41"/>
    <x v="665"/>
    <x v="5"/>
    <n v="3"/>
    <x v="5"/>
    <x v="0"/>
  </r>
  <r>
    <s v="AX17178"/>
    <s v="ENX2040"/>
    <s v="A112"/>
    <s v="EMP1012"/>
    <s v="C1317"/>
    <d v="2021-06-22T00:00:00"/>
    <x v="4"/>
    <n v="4"/>
    <n v="799"/>
    <n v="455"/>
    <n v="237"/>
    <n v="381"/>
    <n v="523"/>
    <x v="20"/>
    <x v="29"/>
    <x v="48"/>
    <x v="0"/>
    <n v="4"/>
    <x v="5"/>
    <x v="0"/>
  </r>
  <r>
    <s v="AX17185"/>
    <s v="ENX2080"/>
    <s v="A112"/>
    <s v="EMP1044"/>
    <s v="C1764"/>
    <d v="2021-06-22T00:00:00"/>
    <x v="37"/>
    <n v="1"/>
    <n v="356"/>
    <n v="292"/>
    <n v="1636"/>
    <n v="3268"/>
    <n v="424"/>
    <x v="16"/>
    <x v="31"/>
    <x v="719"/>
    <x v="1"/>
    <n v="6"/>
    <x v="5"/>
    <x v="0"/>
  </r>
  <r>
    <s v="AX17186"/>
    <s v="ENX2045"/>
    <s v="A165"/>
    <s v="EMP1005"/>
    <s v="C1033"/>
    <d v="2021-06-22T00:00:00"/>
    <x v="65"/>
    <n v="1"/>
    <n v="112"/>
    <n v="90"/>
    <n v="1268"/>
    <n v="1760"/>
    <n v="2396"/>
    <x v="63"/>
    <x v="14"/>
    <x v="387"/>
    <x v="5"/>
    <n v="6"/>
    <x v="5"/>
    <x v="0"/>
  </r>
  <r>
    <s v="AX17188"/>
    <s v="ENX2032"/>
    <s v="A158"/>
    <s v="EMP1008"/>
    <s v="C1129"/>
    <d v="2021-06-22T00:00:00"/>
    <x v="47"/>
    <n v="1"/>
    <n v="2294"/>
    <n v="1399"/>
    <n v="5772"/>
    <n v="7304"/>
    <n v="2166"/>
    <x v="42"/>
    <x v="16"/>
    <x v="386"/>
    <x v="2"/>
    <n v="7"/>
    <x v="5"/>
    <x v="0"/>
  </r>
  <r>
    <s v="AX17192"/>
    <s v="ENX2078"/>
    <s v="A122"/>
    <s v="EMP1005"/>
    <s v="C1206"/>
    <d v="2021-06-22T00:00:00"/>
    <x v="66"/>
    <n v="2"/>
    <n v="1587"/>
    <n v="1301"/>
    <n v="171"/>
    <n v="217"/>
    <n v="412"/>
    <x v="1"/>
    <x v="5"/>
    <x v="630"/>
    <x v="6"/>
    <n v="7"/>
    <x v="5"/>
    <x v="0"/>
  </r>
  <r>
    <s v="AX17194"/>
    <s v="ENX2034"/>
    <s v="A142"/>
    <s v="EMP1026"/>
    <s v="C1117"/>
    <d v="2021-06-22T00:00:00"/>
    <x v="32"/>
    <n v="3"/>
    <n v="1783"/>
    <n v="1516"/>
    <n v="4101"/>
    <n v="6723"/>
    <n v="313"/>
    <x v="20"/>
    <x v="16"/>
    <x v="660"/>
    <x v="2"/>
    <n v="7"/>
    <x v="5"/>
    <x v="0"/>
  </r>
  <r>
    <s v="AX17195"/>
    <s v="ENX2093"/>
    <s v="A161"/>
    <s v="EMP1012"/>
    <s v="C1554"/>
    <d v="2021-06-22T00:00:00"/>
    <x v="99"/>
    <n v="1"/>
    <n v="596"/>
    <n v="358"/>
    <n v="409"/>
    <n v="817"/>
    <n v="1302"/>
    <x v="57"/>
    <x v="1"/>
    <x v="793"/>
    <x v="5"/>
    <n v="7"/>
    <x v="5"/>
    <x v="0"/>
  </r>
  <r>
    <s v="AX17196"/>
    <s v="ENX2042"/>
    <s v="A159"/>
    <s v="EMP1030"/>
    <s v="C1440"/>
    <d v="2021-06-22T00:00:00"/>
    <x v="49"/>
    <n v="3"/>
    <n v="458"/>
    <n v="376"/>
    <n v="3484"/>
    <n v="6832"/>
    <n v="1742"/>
    <x v="13"/>
    <x v="17"/>
    <x v="440"/>
    <x v="6"/>
    <n v="8"/>
    <x v="5"/>
    <x v="0"/>
  </r>
  <r>
    <s v="AX17201"/>
    <s v="ENX2010"/>
    <s v="A114"/>
    <s v="EMP1027"/>
    <s v="C1578"/>
    <d v="2021-06-22T00:00:00"/>
    <x v="43"/>
    <n v="1"/>
    <n v="35"/>
    <n v="22"/>
    <n v="2588"/>
    <n v="3696"/>
    <n v="1662"/>
    <x v="34"/>
    <x v="32"/>
    <x v="574"/>
    <x v="5"/>
    <n v="9"/>
    <x v="5"/>
    <x v="0"/>
  </r>
  <r>
    <s v="AX17204"/>
    <s v="ENX2025"/>
    <s v="A171"/>
    <s v="EMP1015"/>
    <s v="C1695"/>
    <d v="2021-06-22T00:00:00"/>
    <x v="21"/>
    <n v="1"/>
    <n v="1899"/>
    <n v="1044"/>
    <n v="1686"/>
    <n v="2478"/>
    <n v="1456"/>
    <x v="21"/>
    <x v="28"/>
    <x v="727"/>
    <x v="5"/>
    <n v="9"/>
    <x v="5"/>
    <x v="0"/>
  </r>
  <r>
    <s v="AX17205"/>
    <s v="ENX2054"/>
    <s v="A132"/>
    <s v="EMP1017"/>
    <s v="C1433"/>
    <d v="2021-06-22T00:00:00"/>
    <x v="12"/>
    <n v="1"/>
    <n v="556"/>
    <n v="395"/>
    <n v="752"/>
    <n v="916"/>
    <n v="660"/>
    <x v="28"/>
    <x v="4"/>
    <x v="556"/>
    <x v="1"/>
    <n v="9"/>
    <x v="5"/>
    <x v="0"/>
  </r>
  <r>
    <s v="AX17211"/>
    <s v="ENX2067"/>
    <s v="A147"/>
    <s v="EMP1034"/>
    <s v="C1546"/>
    <d v="2021-06-22T00:00:00"/>
    <x v="30"/>
    <n v="4"/>
    <n v="1826"/>
    <n v="1443"/>
    <n v="870"/>
    <n v="1060"/>
    <n v="345"/>
    <x v="69"/>
    <x v="16"/>
    <x v="85"/>
    <x v="6"/>
    <n v="9"/>
    <x v="5"/>
    <x v="0"/>
  </r>
  <r>
    <s v="AX17212"/>
    <s v="ENX2074"/>
    <s v="A167"/>
    <s v="EMP1023"/>
    <s v="C1171"/>
    <d v="2021-06-22T00:00:00"/>
    <x v="41"/>
    <n v="1"/>
    <n v="561"/>
    <n v="421"/>
    <n v="358"/>
    <n v="596"/>
    <n v="161"/>
    <x v="3"/>
    <x v="27"/>
    <x v="39"/>
    <x v="1"/>
    <n v="9"/>
    <x v="5"/>
    <x v="0"/>
  </r>
  <r>
    <s v="AX17215"/>
    <s v="ENX2088"/>
    <s v="A167"/>
    <s v="EMP1007"/>
    <s v="C1396"/>
    <d v="2021-06-23T00:00:00"/>
    <x v="48"/>
    <n v="4"/>
    <n v="356"/>
    <n v="292"/>
    <n v="130"/>
    <n v="181"/>
    <n v="1839"/>
    <x v="39"/>
    <x v="43"/>
    <x v="150"/>
    <x v="3"/>
    <n v="1"/>
    <x v="5"/>
    <x v="0"/>
  </r>
  <r>
    <s v="AX17217"/>
    <s v="ENX2014"/>
    <s v="A106"/>
    <s v="EMP1013"/>
    <s v="C1665"/>
    <d v="2021-06-23T00:00:00"/>
    <x v="67"/>
    <n v="3"/>
    <n v="1467"/>
    <n v="807"/>
    <n v="1227"/>
    <n v="2451"/>
    <n v="376"/>
    <x v="35"/>
    <x v="3"/>
    <x v="559"/>
    <x v="4"/>
    <n v="1"/>
    <x v="5"/>
    <x v="0"/>
  </r>
  <r>
    <s v="AX17222"/>
    <s v="ENX2001"/>
    <s v="A144"/>
    <s v="EMP1043"/>
    <s v="C1376"/>
    <d v="2021-06-23T00:00:00"/>
    <x v="93"/>
    <n v="1"/>
    <n v="530"/>
    <n v="424"/>
    <n v="876"/>
    <n v="1068"/>
    <n v="644"/>
    <x v="30"/>
    <x v="2"/>
    <x v="699"/>
    <x v="6"/>
    <n v="2"/>
    <x v="5"/>
    <x v="0"/>
  </r>
  <r>
    <s v="AX17225"/>
    <s v="ENX2034"/>
    <s v="A165"/>
    <s v="EMP1022"/>
    <s v="C1462"/>
    <d v="2021-06-23T00:00:00"/>
    <x v="32"/>
    <n v="3"/>
    <n v="667"/>
    <n v="387"/>
    <n v="4605"/>
    <n v="6771"/>
    <n v="550"/>
    <x v="57"/>
    <x v="25"/>
    <x v="648"/>
    <x v="5"/>
    <n v="3"/>
    <x v="5"/>
    <x v="0"/>
  </r>
  <r>
    <s v="AX17232"/>
    <s v="ENX2032"/>
    <s v="A145"/>
    <s v="EMP1029"/>
    <s v="C1606"/>
    <d v="2021-06-23T00:00:00"/>
    <x v="47"/>
    <n v="3"/>
    <n v="1889"/>
    <n v="945"/>
    <n v="435"/>
    <n v="530"/>
    <n v="206"/>
    <x v="51"/>
    <x v="16"/>
    <x v="279"/>
    <x v="6"/>
    <n v="3"/>
    <x v="5"/>
    <x v="0"/>
  </r>
  <r>
    <s v="AX17236"/>
    <s v="ENX2001"/>
    <s v="A144"/>
    <s v="EMP1003"/>
    <s v="C1726"/>
    <d v="2021-06-23T00:00:00"/>
    <x v="93"/>
    <n v="4"/>
    <n v="1725"/>
    <n v="1363"/>
    <n v="1090"/>
    <n v="1380"/>
    <n v="384"/>
    <x v="29"/>
    <x v="13"/>
    <x v="197"/>
    <x v="6"/>
    <n v="3"/>
    <x v="5"/>
    <x v="0"/>
  </r>
  <r>
    <s v="AX17246"/>
    <s v="ENX2085"/>
    <s v="A142"/>
    <s v="EMP1031"/>
    <s v="C1375"/>
    <d v="2021-06-23T00:00:00"/>
    <x v="29"/>
    <n v="2"/>
    <n v="1414"/>
    <n v="962"/>
    <n v="984"/>
    <n v="1367"/>
    <n v="362"/>
    <x v="50"/>
    <x v="6"/>
    <x v="354"/>
    <x v="4"/>
    <n v="4"/>
    <x v="5"/>
    <x v="0"/>
  </r>
  <r>
    <s v="AX17254"/>
    <s v="ENX2070"/>
    <s v="A154"/>
    <s v="EMP1044"/>
    <s v="C1673"/>
    <d v="2021-06-23T00:00:00"/>
    <x v="40"/>
    <n v="1"/>
    <n v="2464"/>
    <n v="1774"/>
    <n v="584"/>
    <n v="913"/>
    <n v="862"/>
    <x v="70"/>
    <x v="7"/>
    <x v="719"/>
    <x v="2"/>
    <n v="5"/>
    <x v="5"/>
    <x v="0"/>
  </r>
  <r>
    <s v="AX17255"/>
    <s v="ENX2091"/>
    <s v="A116"/>
    <s v="EMP1044"/>
    <s v="C1049"/>
    <d v="2021-06-23T00:00:00"/>
    <x v="39"/>
    <n v="2"/>
    <n v="1708"/>
    <n v="871"/>
    <n v="648"/>
    <n v="771"/>
    <n v="509"/>
    <x v="5"/>
    <x v="1"/>
    <x v="30"/>
    <x v="4"/>
    <n v="5"/>
    <x v="5"/>
    <x v="0"/>
  </r>
  <r>
    <s v="AX17256"/>
    <s v="ENX2016"/>
    <s v="A117"/>
    <s v="EMP1007"/>
    <s v="C1208"/>
    <d v="2021-06-23T00:00:00"/>
    <x v="6"/>
    <n v="1"/>
    <n v="2283"/>
    <n v="1484"/>
    <n v="3783"/>
    <n v="4914"/>
    <n v="1980"/>
    <x v="4"/>
    <x v="8"/>
    <x v="131"/>
    <x v="2"/>
    <n v="6"/>
    <x v="5"/>
    <x v="0"/>
  </r>
  <r>
    <s v="AX17258"/>
    <s v="ENX2047"/>
    <s v="A143"/>
    <s v="EMP1018"/>
    <s v="C1339"/>
    <d v="2021-06-23T00:00:00"/>
    <x v="82"/>
    <n v="1"/>
    <n v="123"/>
    <n v="84"/>
    <n v="1614"/>
    <n v="2934"/>
    <n v="801"/>
    <x v="26"/>
    <x v="9"/>
    <x v="698"/>
    <x v="4"/>
    <n v="6"/>
    <x v="5"/>
    <x v="0"/>
  </r>
  <r>
    <s v="AX17259"/>
    <s v="ENX2005"/>
    <s v="A112"/>
    <s v="EMP1011"/>
    <s v="C1241"/>
    <d v="2021-06-23T00:00:00"/>
    <x v="79"/>
    <n v="1"/>
    <n v="596"/>
    <n v="358"/>
    <n v="1301"/>
    <n v="1587"/>
    <n v="2452"/>
    <x v="58"/>
    <x v="5"/>
    <x v="117"/>
    <x v="5"/>
    <n v="6"/>
    <x v="5"/>
    <x v="0"/>
  </r>
  <r>
    <s v="AX17260"/>
    <s v="ENX2053"/>
    <s v="A170"/>
    <s v="EMP1035"/>
    <s v="C1727"/>
    <d v="2021-06-23T00:00:00"/>
    <x v="33"/>
    <n v="4"/>
    <n v="2141"/>
    <n v="1777"/>
    <n v="2400"/>
    <n v="4364"/>
    <n v="49"/>
    <x v="66"/>
    <x v="41"/>
    <x v="380"/>
    <x v="5"/>
    <n v="7"/>
    <x v="5"/>
    <x v="0"/>
  </r>
  <r>
    <s v="AX17264"/>
    <s v="ENX2058"/>
    <s v="A169"/>
    <s v="EMP1000"/>
    <s v="C1190"/>
    <d v="2021-06-23T00:00:00"/>
    <x v="53"/>
    <n v="3"/>
    <n v="913"/>
    <n v="584"/>
    <n v="1321"/>
    <n v="1972"/>
    <n v="406"/>
    <x v="69"/>
    <x v="40"/>
    <x v="553"/>
    <x v="4"/>
    <n v="8"/>
    <x v="5"/>
    <x v="0"/>
  </r>
  <r>
    <s v="AX17267"/>
    <s v="ENX2035"/>
    <s v="A118"/>
    <s v="EMP1041"/>
    <s v="C1149"/>
    <d v="2021-06-24T00:00:00"/>
    <x v="26"/>
    <n v="1"/>
    <n v="637"/>
    <n v="389"/>
    <n v="387"/>
    <n v="667"/>
    <n v="855"/>
    <x v="30"/>
    <x v="33"/>
    <x v="481"/>
    <x v="2"/>
    <n v="1"/>
    <x v="5"/>
    <x v="0"/>
  </r>
  <r>
    <s v="AX17269"/>
    <s v="ENX2082"/>
    <s v="A127"/>
    <s v="EMP1006"/>
    <s v="C1315"/>
    <d v="2021-06-24T00:00:00"/>
    <x v="86"/>
    <n v="1"/>
    <n v="127"/>
    <n v="79"/>
    <n v="2049"/>
    <n v="3534"/>
    <n v="495"/>
    <x v="64"/>
    <x v="11"/>
    <x v="412"/>
    <x v="3"/>
    <n v="1"/>
    <x v="5"/>
    <x v="0"/>
  </r>
  <r>
    <s v="AX17278"/>
    <s v="ENX2021"/>
    <s v="A117"/>
    <s v="EMP1009"/>
    <s v="C1740"/>
    <d v="2021-06-24T00:00:00"/>
    <x v="77"/>
    <n v="2"/>
    <n v="2091"/>
    <n v="1485"/>
    <n v="1080"/>
    <n v="1742"/>
    <n v="4096"/>
    <x v="16"/>
    <x v="23"/>
    <x v="701"/>
    <x v="1"/>
    <n v="2"/>
    <x v="5"/>
    <x v="0"/>
  </r>
  <r>
    <s v="AX17280"/>
    <s v="ENX2080"/>
    <s v="A145"/>
    <s v="EMP1037"/>
    <s v="C1650"/>
    <d v="2021-06-24T00:00:00"/>
    <x v="37"/>
    <n v="1"/>
    <n v="136"/>
    <n v="72"/>
    <n v="561"/>
    <n v="684"/>
    <n v="801"/>
    <x v="1"/>
    <x v="39"/>
    <x v="495"/>
    <x v="0"/>
    <n v="3"/>
    <x v="5"/>
    <x v="0"/>
  </r>
  <r>
    <s v="AX17281"/>
    <s v="ENX2083"/>
    <s v="A123"/>
    <s v="EMP1044"/>
    <s v="C1265"/>
    <d v="2021-06-24T00:00:00"/>
    <x v="59"/>
    <n v="4"/>
    <n v="847"/>
    <n v="534"/>
    <n v="1108"/>
    <n v="1351"/>
    <n v="376"/>
    <x v="45"/>
    <x v="25"/>
    <x v="482"/>
    <x v="5"/>
    <n v="3"/>
    <x v="5"/>
    <x v="0"/>
  </r>
  <r>
    <s v="AX17283"/>
    <s v="ENX2081"/>
    <s v="A171"/>
    <s v="EMP1029"/>
    <s v="C1202"/>
    <d v="2021-06-24T00:00:00"/>
    <x v="62"/>
    <n v="1"/>
    <n v="1798"/>
    <n v="971"/>
    <n v="424"/>
    <n v="530"/>
    <n v="1024"/>
    <x v="34"/>
    <x v="18"/>
    <x v="489"/>
    <x v="2"/>
    <n v="3"/>
    <x v="5"/>
    <x v="0"/>
  </r>
  <r>
    <s v="AX17284"/>
    <s v="ENX2040"/>
    <s v="A117"/>
    <s v="EMP1011"/>
    <s v="C1152"/>
    <d v="2021-06-24T00:00:00"/>
    <x v="4"/>
    <n v="1"/>
    <n v="603"/>
    <n v="416"/>
    <n v="2244"/>
    <n v="2736"/>
    <n v="463"/>
    <x v="25"/>
    <x v="1"/>
    <x v="739"/>
    <x v="2"/>
    <n v="3"/>
    <x v="5"/>
    <x v="0"/>
  </r>
  <r>
    <s v="AX17285"/>
    <s v="ENX2058"/>
    <s v="A161"/>
    <s v="EMP1033"/>
    <s v="C1163"/>
    <d v="2021-06-24T00:00:00"/>
    <x v="53"/>
    <n v="1"/>
    <n v="1638"/>
    <n v="1261"/>
    <n v="5364"/>
    <n v="7059"/>
    <n v="123"/>
    <x v="50"/>
    <x v="41"/>
    <x v="488"/>
    <x v="4"/>
    <n v="5"/>
    <x v="5"/>
    <x v="0"/>
  </r>
  <r>
    <s v="AX17288"/>
    <s v="ENX2072"/>
    <s v="A124"/>
    <s v="EMP1005"/>
    <s v="C1561"/>
    <d v="2021-06-24T00:00:00"/>
    <x v="31"/>
    <n v="2"/>
    <n v="2283"/>
    <n v="1484"/>
    <n v="665"/>
    <n v="1278"/>
    <n v="192"/>
    <x v="46"/>
    <x v="23"/>
    <x v="502"/>
    <x v="5"/>
    <n v="5"/>
    <x v="5"/>
    <x v="0"/>
  </r>
  <r>
    <s v="AX17289"/>
    <s v="ENX2049"/>
    <s v="A110"/>
    <s v="EMP1038"/>
    <s v="C1280"/>
    <d v="2021-06-24T00:00:00"/>
    <x v="58"/>
    <n v="1"/>
    <n v="530"/>
    <n v="424"/>
    <n v="2613"/>
    <n v="5124"/>
    <n v="396"/>
    <x v="61"/>
    <x v="1"/>
    <x v="269"/>
    <x v="6"/>
    <n v="6"/>
    <x v="5"/>
    <x v="0"/>
  </r>
  <r>
    <s v="AX17291"/>
    <s v="ENX2099"/>
    <s v="A117"/>
    <s v="EMP1022"/>
    <s v="C1117"/>
    <d v="2021-06-24T00:00:00"/>
    <x v="52"/>
    <n v="1"/>
    <n v="880"/>
    <n v="634"/>
    <n v="7108"/>
    <n v="8564"/>
    <n v="290"/>
    <x v="73"/>
    <x v="12"/>
    <x v="186"/>
    <x v="5"/>
    <n v="6"/>
    <x v="5"/>
    <x v="0"/>
  </r>
  <r>
    <s v="AX17292"/>
    <s v="ENX2085"/>
    <s v="A146"/>
    <s v="EMP1034"/>
    <s v="C1301"/>
    <d v="2021-06-24T00:00:00"/>
    <x v="29"/>
    <n v="2"/>
    <n v="2283"/>
    <n v="1484"/>
    <n v="144"/>
    <n v="272"/>
    <n v="99"/>
    <x v="17"/>
    <x v="1"/>
    <x v="77"/>
    <x v="5"/>
    <n v="7"/>
    <x v="5"/>
    <x v="0"/>
  </r>
  <r>
    <s v="AX17293"/>
    <s v="ENX2078"/>
    <s v="A171"/>
    <s v="EMP1024"/>
    <s v="C1717"/>
    <d v="2021-06-24T00:00:00"/>
    <x v="66"/>
    <n v="1"/>
    <n v="947"/>
    <n v="786"/>
    <n v="634"/>
    <n v="880"/>
    <n v="82"/>
    <x v="65"/>
    <x v="8"/>
    <x v="564"/>
    <x v="0"/>
    <n v="9"/>
    <x v="5"/>
    <x v="0"/>
  </r>
  <r>
    <s v="AX17294"/>
    <s v="ENX2039"/>
    <s v="A102"/>
    <s v="EMP1031"/>
    <s v="C1090"/>
    <d v="2021-06-24T00:00:00"/>
    <x v="96"/>
    <n v="3"/>
    <n v="2283"/>
    <n v="1484"/>
    <n v="270"/>
    <n v="336"/>
    <n v="495"/>
    <x v="22"/>
    <x v="10"/>
    <x v="583"/>
    <x v="5"/>
    <n v="9"/>
    <x v="5"/>
    <x v="0"/>
  </r>
  <r>
    <s v="AX17295"/>
    <s v="ENX2054"/>
    <s v="A113"/>
    <s v="EMP1012"/>
    <s v="C1405"/>
    <d v="2021-06-24T00:00:00"/>
    <x v="12"/>
    <n v="2"/>
    <n v="368"/>
    <n v="269"/>
    <n v="1696"/>
    <n v="2120"/>
    <n v="1056"/>
    <x v="63"/>
    <x v="5"/>
    <x v="589"/>
    <x v="0"/>
    <n v="9"/>
    <x v="5"/>
    <x v="0"/>
  </r>
  <r>
    <s v="AX17297"/>
    <s v="ENX2064"/>
    <s v="A107"/>
    <s v="EMP1021"/>
    <s v="C1332"/>
    <d v="2021-06-24T00:00:00"/>
    <x v="25"/>
    <n v="4"/>
    <n v="818"/>
    <n v="450"/>
    <n v="1485"/>
    <n v="2091"/>
    <n v="411"/>
    <x v="34"/>
    <x v="13"/>
    <x v="263"/>
    <x v="2"/>
    <n v="9"/>
    <x v="5"/>
    <x v="0"/>
  </r>
  <r>
    <s v="AX17298"/>
    <s v="ENX2085"/>
    <s v="A110"/>
    <s v="EMP1009"/>
    <s v="C1330"/>
    <d v="2021-06-25T00:00:00"/>
    <x v="29"/>
    <n v="2"/>
    <n v="1783"/>
    <n v="1230"/>
    <n v="3201"/>
    <n v="5427"/>
    <n v="690"/>
    <x v="54"/>
    <x v="18"/>
    <x v="386"/>
    <x v="2"/>
    <n v="1"/>
    <x v="5"/>
    <x v="0"/>
  </r>
  <r>
    <s v="AX17306"/>
    <s v="ENX2006"/>
    <s v="A125"/>
    <s v="EMP1032"/>
    <s v="C1263"/>
    <d v="2021-06-25T00:00:00"/>
    <x v="68"/>
    <n v="2"/>
    <n v="1708"/>
    <n v="871"/>
    <n v="876"/>
    <n v="1068"/>
    <n v="1035"/>
    <x v="52"/>
    <x v="37"/>
    <x v="332"/>
    <x v="4"/>
    <n v="2"/>
    <x v="5"/>
    <x v="0"/>
  </r>
  <r>
    <s v="AX17307"/>
    <s v="ENX2093"/>
    <s v="A136"/>
    <s v="EMP1006"/>
    <s v="C1521"/>
    <d v="2021-06-25T00:00:00"/>
    <x v="99"/>
    <n v="2"/>
    <n v="800"/>
    <n v="536"/>
    <n v="1399"/>
    <n v="2294"/>
    <n v="987"/>
    <x v="59"/>
    <x v="4"/>
    <x v="27"/>
    <x v="2"/>
    <n v="2"/>
    <x v="5"/>
    <x v="0"/>
  </r>
  <r>
    <s v="AX17312"/>
    <s v="ENX2064"/>
    <s v="A140"/>
    <s v="EMP1012"/>
    <s v="C1061"/>
    <d v="2021-06-25T00:00:00"/>
    <x v="25"/>
    <n v="1"/>
    <n v="667"/>
    <n v="387"/>
    <n v="971"/>
    <n v="1494"/>
    <n v="656"/>
    <x v="7"/>
    <x v="2"/>
    <x v="719"/>
    <x v="2"/>
    <n v="3"/>
    <x v="5"/>
    <x v="0"/>
  </r>
  <r>
    <s v="AX17313"/>
    <s v="ENX2098"/>
    <s v="A101"/>
    <s v="EMP1036"/>
    <s v="C1346"/>
    <d v="2021-06-25T00:00:00"/>
    <x v="69"/>
    <n v="3"/>
    <n v="2091"/>
    <n v="1485"/>
    <n v="1443"/>
    <n v="1826"/>
    <n v="782"/>
    <x v="57"/>
    <x v="37"/>
    <x v="365"/>
    <x v="6"/>
    <n v="3"/>
    <x v="5"/>
    <x v="0"/>
  </r>
  <r>
    <s v="AX17317"/>
    <s v="ENX2021"/>
    <s v="A139"/>
    <s v="EMP1019"/>
    <s v="C1168"/>
    <d v="2021-06-25T00:00:00"/>
    <x v="77"/>
    <n v="2"/>
    <n v="1967"/>
    <n v="1397"/>
    <n v="409"/>
    <n v="817"/>
    <n v="2481"/>
    <x v="59"/>
    <x v="28"/>
    <x v="600"/>
    <x v="1"/>
    <n v="5"/>
    <x v="5"/>
    <x v="0"/>
  </r>
  <r>
    <s v="AX17319"/>
    <s v="ENX2092"/>
    <s v="A157"/>
    <s v="EMP1016"/>
    <s v="C1690"/>
    <d v="2021-06-25T00:00:00"/>
    <x v="87"/>
    <n v="1"/>
    <n v="1494"/>
    <n v="971"/>
    <n v="1896"/>
    <n v="2495"/>
    <n v="874"/>
    <x v="61"/>
    <x v="20"/>
    <x v="270"/>
    <x v="3"/>
    <n v="5"/>
    <x v="5"/>
    <x v="0"/>
  </r>
  <r>
    <s v="AX17321"/>
    <s v="ENX2098"/>
    <s v="A153"/>
    <s v="EMP1026"/>
    <s v="C1296"/>
    <d v="2021-06-25T00:00:00"/>
    <x v="69"/>
    <n v="4"/>
    <n v="596"/>
    <n v="358"/>
    <n v="435"/>
    <n v="530"/>
    <n v="92"/>
    <x v="41"/>
    <x v="14"/>
    <x v="50"/>
    <x v="5"/>
    <n v="5"/>
    <x v="5"/>
    <x v="0"/>
  </r>
  <r>
    <s v="AX17322"/>
    <s v="ENX2064"/>
    <s v="A153"/>
    <s v="EMP1020"/>
    <s v="C1597"/>
    <d v="2021-06-25T00:00:00"/>
    <x v="25"/>
    <n v="1"/>
    <n v="880"/>
    <n v="634"/>
    <n v="540"/>
    <n v="871"/>
    <n v="874"/>
    <x v="44"/>
    <x v="21"/>
    <x v="771"/>
    <x v="4"/>
    <n v="5"/>
    <x v="5"/>
    <x v="0"/>
  </r>
  <r>
    <s v="AX17324"/>
    <s v="ENX2004"/>
    <s v="A154"/>
    <s v="EMP1002"/>
    <s v="C1435"/>
    <d v="2021-06-25T00:00:00"/>
    <x v="23"/>
    <n v="4"/>
    <n v="1889"/>
    <n v="945"/>
    <n v="416"/>
    <n v="603"/>
    <n v="1508"/>
    <x v="61"/>
    <x v="36"/>
    <x v="659"/>
    <x v="4"/>
    <n v="7"/>
    <x v="5"/>
    <x v="0"/>
  </r>
  <r>
    <s v="AX17325"/>
    <s v="ENX2009"/>
    <s v="A141"/>
    <s v="EMP1014"/>
    <s v="C1531"/>
    <d v="2021-06-25T00:00:00"/>
    <x v="75"/>
    <n v="1"/>
    <n v="112"/>
    <n v="90"/>
    <n v="5936"/>
    <n v="9132"/>
    <n v="74"/>
    <x v="48"/>
    <x v="10"/>
    <x v="26"/>
    <x v="6"/>
    <n v="7"/>
    <x v="5"/>
    <x v="0"/>
  </r>
  <r>
    <s v="AX17327"/>
    <s v="ENX2040"/>
    <s v="A116"/>
    <s v="EMP1000"/>
    <s v="C1207"/>
    <d v="2021-06-25T00:00:00"/>
    <x v="4"/>
    <n v="3"/>
    <n v="1783"/>
    <n v="1516"/>
    <n v="562"/>
    <n v="826"/>
    <n v="902"/>
    <x v="49"/>
    <x v="17"/>
    <x v="118"/>
    <x v="6"/>
    <n v="7"/>
    <x v="5"/>
    <x v="0"/>
  </r>
  <r>
    <s v="AX17329"/>
    <s v="ENX2002"/>
    <s v="A164"/>
    <s v="EMP1002"/>
    <s v="C1307"/>
    <d v="2021-06-25T00:00:00"/>
    <x v="100"/>
    <n v="1"/>
    <n v="1972"/>
    <n v="1321"/>
    <n v="1090"/>
    <n v="1380"/>
    <n v="206"/>
    <x v="46"/>
    <x v="39"/>
    <x v="201"/>
    <x v="0"/>
    <n v="7"/>
    <x v="5"/>
    <x v="0"/>
  </r>
  <r>
    <s v="AX17330"/>
    <s v="ENX2077"/>
    <s v="A140"/>
    <s v="EMP1002"/>
    <s v="C1588"/>
    <d v="2021-06-25T00:00:00"/>
    <x v="51"/>
    <n v="3"/>
    <n v="1899"/>
    <n v="1044"/>
    <n v="1902"/>
    <n v="2640"/>
    <n v="1659"/>
    <x v="10"/>
    <x v="7"/>
    <x v="31"/>
    <x v="3"/>
    <n v="8"/>
    <x v="5"/>
    <x v="0"/>
  </r>
  <r>
    <s v="AX17332"/>
    <s v="ENX2010"/>
    <s v="A152"/>
    <s v="EMP1020"/>
    <s v="C1158"/>
    <d v="2021-06-25T00:00:00"/>
    <x v="43"/>
    <n v="1"/>
    <n v="637"/>
    <n v="389"/>
    <n v="842"/>
    <n v="1122"/>
    <n v="256"/>
    <x v="15"/>
    <x v="32"/>
    <x v="192"/>
    <x v="4"/>
    <n v="8"/>
    <x v="5"/>
    <x v="0"/>
  </r>
  <r>
    <s v="AX17339"/>
    <s v="ENX2004"/>
    <s v="A103"/>
    <s v="EMP1035"/>
    <s v="C1157"/>
    <d v="2021-06-25T00:00:00"/>
    <x v="23"/>
    <n v="1"/>
    <n v="368"/>
    <n v="294"/>
    <n v="421"/>
    <n v="561"/>
    <n v="74"/>
    <x v="49"/>
    <x v="17"/>
    <x v="606"/>
    <x v="0"/>
    <n v="8"/>
    <x v="5"/>
    <x v="0"/>
  </r>
  <r>
    <s v="AX17342"/>
    <s v="ENX2056"/>
    <s v="A138"/>
    <s v="EMP1023"/>
    <s v="C1076"/>
    <d v="2021-06-25T00:00:00"/>
    <x v="64"/>
    <n v="1"/>
    <n v="1967"/>
    <n v="1397"/>
    <n v="1350"/>
    <n v="2454"/>
    <n v="364"/>
    <x v="55"/>
    <x v="1"/>
    <x v="542"/>
    <x v="4"/>
    <n v="8"/>
    <x v="5"/>
    <x v="0"/>
  </r>
  <r>
    <s v="AX17343"/>
    <s v="ENX2029"/>
    <s v="A163"/>
    <s v="EMP1040"/>
    <s v="C1153"/>
    <d v="2021-06-25T00:00:00"/>
    <x v="3"/>
    <n v="1"/>
    <n v="315"/>
    <n v="208"/>
    <n v="1367"/>
    <n v="2241"/>
    <n v="874"/>
    <x v="44"/>
    <x v="34"/>
    <x v="513"/>
    <x v="4"/>
    <n v="9"/>
    <x v="5"/>
    <x v="0"/>
  </r>
  <r>
    <s v="AX17348"/>
    <s v="ENX2056"/>
    <s v="A147"/>
    <s v="EMP1035"/>
    <s v="C1364"/>
    <d v="2021-06-25T00:00:00"/>
    <x v="64"/>
    <n v="3"/>
    <n v="181"/>
    <n v="130"/>
    <n v="592"/>
    <n v="1004"/>
    <n v="690"/>
    <x v="36"/>
    <x v="24"/>
    <x v="224"/>
    <x v="3"/>
    <n v="9"/>
    <x v="5"/>
    <x v="0"/>
  </r>
  <r>
    <s v="AX17352"/>
    <s v="ENX2020"/>
    <s v="A132"/>
    <s v="EMP1024"/>
    <s v="C1020"/>
    <d v="2021-06-26T00:00:00"/>
    <x v="18"/>
    <n v="1"/>
    <n v="871"/>
    <n v="540"/>
    <n v="1684"/>
    <n v="2244"/>
    <n v="656"/>
    <x v="42"/>
    <x v="34"/>
    <x v="212"/>
    <x v="1"/>
    <n v="1"/>
    <x v="5"/>
    <x v="0"/>
  </r>
  <r>
    <s v="AX17354"/>
    <s v="ENX2006"/>
    <s v="A116"/>
    <s v="EMP1033"/>
    <s v="C1049"/>
    <d v="2021-06-26T00:00:00"/>
    <x v="68"/>
    <n v="4"/>
    <n v="530"/>
    <n v="424"/>
    <n v="84"/>
    <n v="123"/>
    <n v="406"/>
    <x v="3"/>
    <x v="21"/>
    <x v="612"/>
    <x v="3"/>
    <n v="3"/>
    <x v="5"/>
    <x v="0"/>
  </r>
  <r>
    <s v="AX17355"/>
    <s v="ENX2089"/>
    <s v="A162"/>
    <s v="EMP1006"/>
    <s v="C1413"/>
    <d v="2021-06-26T00:00:00"/>
    <x v="89"/>
    <n v="4"/>
    <n v="1708"/>
    <n v="871"/>
    <n v="732"/>
    <n v="1077"/>
    <n v="452"/>
    <x v="71"/>
    <x v="13"/>
    <x v="605"/>
    <x v="2"/>
    <n v="4"/>
    <x v="5"/>
    <x v="0"/>
  </r>
  <r>
    <s v="AX17362"/>
    <s v="ENX2059"/>
    <s v="A127"/>
    <s v="EMP1011"/>
    <s v="C1277"/>
    <d v="2021-06-26T00:00:00"/>
    <x v="97"/>
    <n v="1"/>
    <n v="913"/>
    <n v="584"/>
    <n v="2216"/>
    <n v="2702"/>
    <n v="1378"/>
    <x v="71"/>
    <x v="41"/>
    <x v="560"/>
    <x v="5"/>
    <n v="5"/>
    <x v="5"/>
    <x v="0"/>
  </r>
  <r>
    <s v="AX17365"/>
    <s v="ENX2054"/>
    <s v="A112"/>
    <s v="EMP1001"/>
    <s v="C1684"/>
    <d v="2021-06-26T00:00:00"/>
    <x v="12"/>
    <n v="3"/>
    <n v="123"/>
    <n v="84"/>
    <n v="3144"/>
    <n v="3788"/>
    <n v="570"/>
    <x v="35"/>
    <x v="21"/>
    <x v="551"/>
    <x v="5"/>
    <n v="5"/>
    <x v="5"/>
    <x v="0"/>
  </r>
  <r>
    <s v="AX17368"/>
    <s v="ENX2091"/>
    <s v="A139"/>
    <s v="EMP1025"/>
    <s v="C1195"/>
    <d v="2021-06-26T00:00:00"/>
    <x v="39"/>
    <n v="4"/>
    <n v="368"/>
    <n v="294"/>
    <n v="4692"/>
    <n v="7448"/>
    <n v="351"/>
    <x v="56"/>
    <x v="23"/>
    <x v="595"/>
    <x v="3"/>
    <n v="5"/>
    <x v="5"/>
    <x v="0"/>
  </r>
  <r>
    <s v="AX17370"/>
    <s v="ENX2087"/>
    <s v="A135"/>
    <s v="EMP1004"/>
    <s v="C1649"/>
    <d v="2021-06-26T00:00:00"/>
    <x v="95"/>
    <n v="1"/>
    <n v="880"/>
    <n v="634"/>
    <n v="3963"/>
    <n v="5916"/>
    <n v="944"/>
    <x v="8"/>
    <x v="28"/>
    <x v="124"/>
    <x v="0"/>
    <n v="8"/>
    <x v="5"/>
    <x v="0"/>
  </r>
  <r>
    <s v="AX17373"/>
    <s v="ENX2097"/>
    <s v="A141"/>
    <s v="EMP1023"/>
    <s v="C1617"/>
    <d v="2021-06-26T00:00:00"/>
    <x v="0"/>
    <n v="3"/>
    <n v="1022"/>
    <n v="818"/>
    <n v="1234"/>
    <n v="1582"/>
    <n v="246"/>
    <x v="7"/>
    <x v="41"/>
    <x v="645"/>
    <x v="5"/>
    <n v="8"/>
    <x v="5"/>
    <x v="0"/>
  </r>
  <r>
    <s v="AX17374"/>
    <s v="ENX2011"/>
    <s v="A164"/>
    <s v="EMP1006"/>
    <s v="C1480"/>
    <d v="2021-06-26T00:00:00"/>
    <x v="81"/>
    <n v="1"/>
    <n v="1582"/>
    <n v="1234"/>
    <n v="1614"/>
    <n v="2934"/>
    <n v="2481"/>
    <x v="32"/>
    <x v="16"/>
    <x v="578"/>
    <x v="2"/>
    <n v="9"/>
    <x v="5"/>
    <x v="0"/>
  </r>
  <r>
    <s v="AX17375"/>
    <s v="ENX2055"/>
    <s v="A168"/>
    <s v="EMP1031"/>
    <s v="C1243"/>
    <d v="2021-06-26T00:00:00"/>
    <x v="71"/>
    <n v="1"/>
    <n v="1119"/>
    <n v="683"/>
    <n v="424"/>
    <n v="530"/>
    <n v="137"/>
    <x v="50"/>
    <x v="42"/>
    <x v="486"/>
    <x v="1"/>
    <n v="9"/>
    <x v="5"/>
    <x v="0"/>
  </r>
  <r>
    <s v="AX17376"/>
    <s v="ENX2001"/>
    <s v="A144"/>
    <s v="EMP1044"/>
    <s v="C1406"/>
    <d v="2021-06-26T00:00:00"/>
    <x v="93"/>
    <n v="1"/>
    <n v="1639"/>
    <n v="1295"/>
    <n v="947"/>
    <n v="1353"/>
    <n v="420"/>
    <x v="29"/>
    <x v="37"/>
    <x v="97"/>
    <x v="3"/>
    <n v="9"/>
    <x v="5"/>
    <x v="0"/>
  </r>
  <r>
    <s v="AX17377"/>
    <s v="ENX2094"/>
    <s v="A105"/>
    <s v="EMP1012"/>
    <s v="C1057"/>
    <d v="2021-06-27T00:00:00"/>
    <x v="90"/>
    <n v="1"/>
    <n v="530"/>
    <n v="424"/>
    <n v="4191"/>
    <n v="5901"/>
    <n v="1218"/>
    <x v="28"/>
    <x v="31"/>
    <x v="768"/>
    <x v="3"/>
    <n v="2"/>
    <x v="5"/>
    <x v="0"/>
  </r>
  <r>
    <s v="AX17378"/>
    <s v="ENX2017"/>
    <s v="A127"/>
    <s v="EMP1016"/>
    <s v="C1548"/>
    <d v="2021-06-27T00:00:00"/>
    <x v="61"/>
    <n v="3"/>
    <n v="112"/>
    <n v="90"/>
    <n v="3548"/>
    <n v="4928"/>
    <n v="782"/>
    <x v="65"/>
    <x v="27"/>
    <x v="399"/>
    <x v="3"/>
    <n v="2"/>
    <x v="5"/>
    <x v="0"/>
  </r>
  <r>
    <s v="AX17382"/>
    <s v="ENX2017"/>
    <s v="A157"/>
    <s v="EMP1013"/>
    <s v="C1405"/>
    <d v="2021-06-27T00:00:00"/>
    <x v="61"/>
    <n v="1"/>
    <n v="1889"/>
    <n v="945"/>
    <n v="774"/>
    <n v="1334"/>
    <n v="824"/>
    <x v="3"/>
    <x v="19"/>
    <x v="146"/>
    <x v="0"/>
    <n v="3"/>
    <x v="5"/>
    <x v="0"/>
  </r>
  <r>
    <s v="AX17383"/>
    <s v="ENX2084"/>
    <s v="A148"/>
    <s v="EMP1012"/>
    <s v="C1083"/>
    <d v="2021-06-27T00:00:00"/>
    <x v="10"/>
    <n v="1"/>
    <n v="2091"/>
    <n v="1485"/>
    <n v="3690"/>
    <n v="5349"/>
    <n v="731"/>
    <x v="43"/>
    <x v="4"/>
    <x v="620"/>
    <x v="3"/>
    <n v="4"/>
    <x v="5"/>
    <x v="0"/>
  </r>
  <r>
    <s v="AX17384"/>
    <s v="ENX2019"/>
    <s v="A112"/>
    <s v="EMP1043"/>
    <s v="C1628"/>
    <d v="2021-06-27T00:00:00"/>
    <x v="60"/>
    <n v="2"/>
    <n v="667"/>
    <n v="387"/>
    <n v="308"/>
    <n v="406"/>
    <n v="870"/>
    <x v="42"/>
    <x v="43"/>
    <x v="287"/>
    <x v="5"/>
    <n v="5"/>
    <x v="5"/>
    <x v="0"/>
  </r>
  <r>
    <s v="AX17385"/>
    <s v="ENX2076"/>
    <s v="A172"/>
    <s v="EMP1011"/>
    <s v="C1508"/>
    <d v="2021-06-27T00:00:00"/>
    <x v="15"/>
    <n v="1"/>
    <n v="1351"/>
    <n v="1108"/>
    <n v="1330"/>
    <n v="2556"/>
    <n v="345"/>
    <x v="50"/>
    <x v="10"/>
    <x v="594"/>
    <x v="6"/>
    <n v="5"/>
    <x v="5"/>
    <x v="0"/>
  </r>
  <r>
    <s v="AX17387"/>
    <s v="ENX2015"/>
    <s v="A157"/>
    <s v="EMP1014"/>
    <s v="C1151"/>
    <d v="2021-06-27T00:00:00"/>
    <x v="17"/>
    <n v="1"/>
    <n v="1887"/>
    <n v="1378"/>
    <n v="292"/>
    <n v="356"/>
    <n v="495"/>
    <x v="34"/>
    <x v="30"/>
    <x v="451"/>
    <x v="6"/>
    <n v="5"/>
    <x v="5"/>
    <x v="0"/>
  </r>
  <r>
    <s v="AX17389"/>
    <s v="ENX2016"/>
    <s v="A137"/>
    <s v="EMP1001"/>
    <s v="C1396"/>
    <d v="2021-06-27T00:00:00"/>
    <x v="6"/>
    <n v="3"/>
    <n v="2497"/>
    <n v="1473"/>
    <n v="1443"/>
    <n v="1826"/>
    <n v="243"/>
    <x v="13"/>
    <x v="28"/>
    <x v="77"/>
    <x v="0"/>
    <n v="7"/>
    <x v="5"/>
    <x v="0"/>
  </r>
  <r>
    <s v="AX17392"/>
    <s v="ENX2049"/>
    <s v="A118"/>
    <s v="EMP1006"/>
    <s v="C1524"/>
    <d v="2021-06-27T00:00:00"/>
    <x v="58"/>
    <n v="2"/>
    <n v="1671"/>
    <n v="1220"/>
    <n v="1294"/>
    <n v="1848"/>
    <n v="1140"/>
    <x v="37"/>
    <x v="4"/>
    <x v="392"/>
    <x v="1"/>
    <n v="7"/>
    <x v="5"/>
    <x v="0"/>
  </r>
  <r>
    <s v="AX17393"/>
    <s v="ENX2058"/>
    <s v="A116"/>
    <s v="EMP1010"/>
    <s v="C1331"/>
    <d v="2021-06-27T00:00:00"/>
    <x v="53"/>
    <n v="1"/>
    <n v="2182"/>
    <n v="1200"/>
    <n v="683"/>
    <n v="1119"/>
    <n v="384"/>
    <x v="3"/>
    <x v="21"/>
    <x v="297"/>
    <x v="3"/>
    <n v="7"/>
    <x v="5"/>
    <x v="0"/>
  </r>
  <r>
    <s v="AX17396"/>
    <s v="ENX2016"/>
    <s v="A169"/>
    <s v="EMP1026"/>
    <s v="C1663"/>
    <d v="2021-06-27T00:00:00"/>
    <x v="6"/>
    <n v="3"/>
    <n v="1798"/>
    <n v="971"/>
    <n v="171"/>
    <n v="217"/>
    <n v="1131"/>
    <x v="1"/>
    <x v="36"/>
    <x v="507"/>
    <x v="4"/>
    <n v="8"/>
    <x v="5"/>
    <x v="0"/>
  </r>
  <r>
    <s v="AX17400"/>
    <s v="ENX2065"/>
    <s v="A124"/>
    <s v="EMP1012"/>
    <s v="C1098"/>
    <d v="2021-06-28T00:00:00"/>
    <x v="56"/>
    <n v="1"/>
    <n v="871"/>
    <n v="540"/>
    <n v="4197"/>
    <n v="6882"/>
    <n v="39"/>
    <x v="40"/>
    <x v="15"/>
    <x v="179"/>
    <x v="0"/>
    <n v="1"/>
    <x v="5"/>
    <x v="0"/>
  </r>
  <r>
    <s v="AX17413"/>
    <s v="ENX2074"/>
    <s v="A164"/>
    <s v="EMP1026"/>
    <s v="C1132"/>
    <d v="2021-06-28T00:00:00"/>
    <x v="41"/>
    <n v="3"/>
    <n v="1743"/>
    <n v="872"/>
    <n v="1224"/>
    <n v="1512"/>
    <n v="66"/>
    <x v="15"/>
    <x v="1"/>
    <x v="19"/>
    <x v="1"/>
    <n v="2"/>
    <x v="5"/>
    <x v="0"/>
  </r>
  <r>
    <s v="AX17418"/>
    <s v="ENX2052"/>
    <s v="A128"/>
    <s v="EMP1012"/>
    <s v="C1563"/>
    <d v="2021-06-28T00:00:00"/>
    <x v="45"/>
    <n v="3"/>
    <n v="2410"/>
    <n v="1518"/>
    <n v="1942"/>
    <n v="2988"/>
    <n v="1790"/>
    <x v="65"/>
    <x v="26"/>
    <x v="500"/>
    <x v="5"/>
    <n v="3"/>
    <x v="5"/>
    <x v="0"/>
  </r>
  <r>
    <s v="AX17423"/>
    <s v="ENX2048"/>
    <s v="A101"/>
    <s v="EMP1004"/>
    <s v="C1443"/>
    <d v="2021-06-28T00:00:00"/>
    <x v="34"/>
    <n v="1"/>
    <n v="2005"/>
    <n v="1223"/>
    <n v="4089"/>
    <n v="5175"/>
    <n v="51"/>
    <x v="40"/>
    <x v="40"/>
    <x v="54"/>
    <x v="3"/>
    <n v="3"/>
    <x v="5"/>
    <x v="0"/>
  </r>
  <r>
    <s v="AX17429"/>
    <s v="ENX2046"/>
    <s v="A101"/>
    <s v="EMP1017"/>
    <s v="C1454"/>
    <d v="2021-06-28T00:00:00"/>
    <x v="38"/>
    <n v="1"/>
    <n v="871"/>
    <n v="540"/>
    <n v="61"/>
    <n v="95"/>
    <n v="2193"/>
    <x v="34"/>
    <x v="39"/>
    <x v="721"/>
    <x v="5"/>
    <n v="6"/>
    <x v="5"/>
    <x v="0"/>
  </r>
  <r>
    <s v="AX17430"/>
    <s v="ENX2055"/>
    <s v="A121"/>
    <s v="EMP1028"/>
    <s v="C1463"/>
    <d v="2021-06-28T00:00:00"/>
    <x v="71"/>
    <n v="2"/>
    <n v="203"/>
    <n v="154"/>
    <n v="208"/>
    <n v="400"/>
    <n v="463"/>
    <x v="51"/>
    <x v="39"/>
    <x v="309"/>
    <x v="1"/>
    <n v="9"/>
    <x v="5"/>
    <x v="0"/>
  </r>
  <r>
    <s v="AX17431"/>
    <s v="ENX2089"/>
    <s v="A159"/>
    <s v="EMP1025"/>
    <s v="C1184"/>
    <d v="2021-06-28T00:00:00"/>
    <x v="89"/>
    <n v="4"/>
    <n v="378"/>
    <n v="291"/>
    <n v="3519"/>
    <n v="5586"/>
    <n v="1484"/>
    <x v="68"/>
    <x v="36"/>
    <x v="596"/>
    <x v="0"/>
    <n v="9"/>
    <x v="5"/>
    <x v="0"/>
  </r>
  <r>
    <s v="AX17434"/>
    <s v="ENX2066"/>
    <s v="A165"/>
    <s v="EMP1044"/>
    <s v="C1785"/>
    <d v="2021-06-28T00:00:00"/>
    <x v="13"/>
    <n v="1"/>
    <n v="368"/>
    <n v="269"/>
    <n v="1108"/>
    <n v="1351"/>
    <n v="2676"/>
    <x v="19"/>
    <x v="29"/>
    <x v="355"/>
    <x v="5"/>
    <n v="9"/>
    <x v="5"/>
    <x v="0"/>
  </r>
  <r>
    <s v="AX17435"/>
    <s v="ENX2067"/>
    <s v="A156"/>
    <s v="EMP1015"/>
    <s v="C1003"/>
    <d v="2021-06-29T00:00:00"/>
    <x v="30"/>
    <n v="3"/>
    <n v="1967"/>
    <n v="1397"/>
    <n v="1516"/>
    <n v="1783"/>
    <n v="1964"/>
    <x v="6"/>
    <x v="20"/>
    <x v="517"/>
    <x v="2"/>
    <n v="1"/>
    <x v="5"/>
    <x v="0"/>
  </r>
  <r>
    <s v="AX17436"/>
    <s v="ENX2019"/>
    <s v="A116"/>
    <s v="EMP1005"/>
    <s v="C1592"/>
    <d v="2021-06-29T00:00:00"/>
    <x v="60"/>
    <n v="1"/>
    <n v="1353"/>
    <n v="947"/>
    <n v="1443"/>
    <n v="1826"/>
    <n v="1674"/>
    <x v="22"/>
    <x v="22"/>
    <x v="544"/>
    <x v="1"/>
    <n v="2"/>
    <x v="5"/>
    <x v="0"/>
  </r>
  <r>
    <s v="AX17438"/>
    <s v="ENX2036"/>
    <s v="A143"/>
    <s v="EMP1044"/>
    <s v="C1449"/>
    <d v="2021-06-29T00:00:00"/>
    <x v="1"/>
    <n v="1"/>
    <n v="1367"/>
    <n v="984"/>
    <n v="540"/>
    <n v="871"/>
    <n v="1532"/>
    <x v="28"/>
    <x v="28"/>
    <x v="50"/>
    <x v="6"/>
    <n v="2"/>
    <x v="5"/>
    <x v="0"/>
  </r>
  <r>
    <s v="AX17446"/>
    <s v="ENX2021"/>
    <s v="A115"/>
    <s v="EMP1007"/>
    <s v="C1644"/>
    <d v="2021-06-29T00:00:00"/>
    <x v="77"/>
    <n v="4"/>
    <n v="556"/>
    <n v="395"/>
    <n v="3576"/>
    <n v="4706"/>
    <n v="64"/>
    <x v="33"/>
    <x v="3"/>
    <x v="307"/>
    <x v="2"/>
    <n v="2"/>
    <x v="5"/>
    <x v="0"/>
  </r>
  <r>
    <s v="AX17454"/>
    <s v="ENX2017"/>
    <s v="A150"/>
    <s v="EMP1034"/>
    <s v="C1260"/>
    <d v="2021-06-29T00:00:00"/>
    <x v="61"/>
    <n v="2"/>
    <n v="1500"/>
    <n v="900"/>
    <n v="850"/>
    <n v="1090"/>
    <n v="48"/>
    <x v="57"/>
    <x v="11"/>
    <x v="106"/>
    <x v="2"/>
    <n v="3"/>
    <x v="5"/>
    <x v="0"/>
  </r>
  <r>
    <s v="AX17458"/>
    <s v="ENX2022"/>
    <s v="A164"/>
    <s v="EMP1002"/>
    <s v="C1115"/>
    <d v="2021-06-29T00:00:00"/>
    <x v="27"/>
    <n v="3"/>
    <n v="378"/>
    <n v="291"/>
    <n v="2373"/>
    <n v="4566"/>
    <n v="2676"/>
    <x v="16"/>
    <x v="37"/>
    <x v="742"/>
    <x v="5"/>
    <n v="3"/>
    <x v="5"/>
    <x v="0"/>
  </r>
  <r>
    <s v="AX17459"/>
    <s v="ENX2014"/>
    <s v="A145"/>
    <s v="EMP1002"/>
    <s v="C1047"/>
    <d v="2021-06-29T00:00:00"/>
    <x v="67"/>
    <n v="3"/>
    <n v="799"/>
    <n v="455"/>
    <n v="945"/>
    <n v="1889"/>
    <n v="754"/>
    <x v="10"/>
    <x v="39"/>
    <x v="26"/>
    <x v="1"/>
    <n v="3"/>
    <x v="5"/>
    <x v="0"/>
  </r>
  <r>
    <s v="AX17460"/>
    <s v="ENX2066"/>
    <s v="A142"/>
    <s v="EMP1010"/>
    <s v="C1678"/>
    <d v="2021-06-29T00:00:00"/>
    <x v="13"/>
    <n v="3"/>
    <n v="1639"/>
    <n v="1295"/>
    <n v="3164"/>
    <n v="6088"/>
    <n v="348"/>
    <x v="29"/>
    <x v="44"/>
    <x v="708"/>
    <x v="4"/>
    <n v="3"/>
    <x v="5"/>
    <x v="0"/>
  </r>
  <r>
    <s v="AX17461"/>
    <s v="ENX2098"/>
    <s v="A170"/>
    <s v="EMP1004"/>
    <s v="C1096"/>
    <d v="2021-06-29T00:00:00"/>
    <x v="69"/>
    <n v="1"/>
    <n v="458"/>
    <n v="376"/>
    <n v="130"/>
    <n v="181"/>
    <n v="1659"/>
    <x v="73"/>
    <x v="22"/>
    <x v="386"/>
    <x v="4"/>
    <n v="5"/>
    <x v="5"/>
    <x v="0"/>
  </r>
  <r>
    <s v="AX17467"/>
    <s v="ENX2015"/>
    <s v="A110"/>
    <s v="EMP1018"/>
    <s v="C1383"/>
    <d v="2021-06-29T00:00:00"/>
    <x v="17"/>
    <n v="1"/>
    <n v="392"/>
    <n v="255"/>
    <n v="1774"/>
    <n v="2464"/>
    <n v="618"/>
    <x v="10"/>
    <x v="6"/>
    <x v="361"/>
    <x v="6"/>
    <n v="5"/>
    <x v="5"/>
    <x v="0"/>
  </r>
  <r>
    <s v="AX17470"/>
    <s v="ENX2063"/>
    <s v="A116"/>
    <s v="EMP1018"/>
    <s v="C1581"/>
    <d v="2021-06-29T00:00:00"/>
    <x v="83"/>
    <n v="1"/>
    <n v="315"/>
    <n v="208"/>
    <n v="589"/>
    <n v="1052"/>
    <n v="313"/>
    <x v="19"/>
    <x v="19"/>
    <x v="401"/>
    <x v="3"/>
    <n v="5"/>
    <x v="5"/>
    <x v="0"/>
  </r>
  <r>
    <s v="AX17479"/>
    <s v="ENX2005"/>
    <s v="A102"/>
    <s v="EMP1012"/>
    <s v="C1293"/>
    <d v="2021-06-29T00:00:00"/>
    <x v="79"/>
    <n v="1"/>
    <n v="2141"/>
    <n v="1777"/>
    <n v="3792"/>
    <n v="4990"/>
    <n v="1527"/>
    <x v="23"/>
    <x v="27"/>
    <x v="165"/>
    <x v="5"/>
    <n v="5"/>
    <x v="5"/>
    <x v="0"/>
  </r>
  <r>
    <s v="AX17485"/>
    <s v="ENX2051"/>
    <s v="A171"/>
    <s v="EMP1023"/>
    <s v="C1091"/>
    <d v="2021-06-29T00:00:00"/>
    <x v="14"/>
    <n v="1"/>
    <n v="826"/>
    <n v="562"/>
    <n v="255"/>
    <n v="392"/>
    <n v="1035"/>
    <x v="25"/>
    <x v="20"/>
    <x v="675"/>
    <x v="4"/>
    <n v="6"/>
    <x v="5"/>
    <x v="0"/>
  </r>
  <r>
    <s v="AX17489"/>
    <s v="ENX2090"/>
    <s v="A172"/>
    <s v="EMP1044"/>
    <s v="C1536"/>
    <d v="2021-06-29T00:00:00"/>
    <x v="55"/>
    <n v="1"/>
    <n v="880"/>
    <n v="634"/>
    <n v="1321"/>
    <n v="1972"/>
    <n v="348"/>
    <x v="55"/>
    <x v="24"/>
    <x v="50"/>
    <x v="5"/>
    <n v="7"/>
    <x v="5"/>
    <x v="0"/>
  </r>
  <r>
    <s v="AX17491"/>
    <s v="ENX2046"/>
    <s v="A149"/>
    <s v="EMP1044"/>
    <s v="C1295"/>
    <d v="2021-06-29T00:00:00"/>
    <x v="38"/>
    <n v="4"/>
    <n v="1022"/>
    <n v="818"/>
    <n v="2835"/>
    <n v="5667"/>
    <n v="46"/>
    <x v="65"/>
    <x v="2"/>
    <x v="231"/>
    <x v="5"/>
    <n v="7"/>
    <x v="5"/>
    <x v="0"/>
  </r>
  <r>
    <s v="AX17492"/>
    <s v="ENX2090"/>
    <s v="A146"/>
    <s v="EMP1017"/>
    <s v="C1087"/>
    <d v="2021-06-29T00:00:00"/>
    <x v="55"/>
    <n v="1"/>
    <n v="1967"/>
    <n v="1397"/>
    <n v="2734"/>
    <n v="4482"/>
    <n v="99"/>
    <x v="43"/>
    <x v="2"/>
    <x v="396"/>
    <x v="5"/>
    <n v="7"/>
    <x v="5"/>
    <x v="0"/>
  </r>
  <r>
    <s v="AX17496"/>
    <s v="ENX2085"/>
    <s v="A101"/>
    <s v="EMP1037"/>
    <s v="C1486"/>
    <d v="2021-06-29T00:00:00"/>
    <x v="29"/>
    <n v="3"/>
    <n v="1022"/>
    <n v="818"/>
    <n v="838"/>
    <n v="1103"/>
    <n v="561"/>
    <x v="8"/>
    <x v="10"/>
    <x v="653"/>
    <x v="6"/>
    <n v="8"/>
    <x v="5"/>
    <x v="0"/>
  </r>
  <r>
    <s v="AX17500"/>
    <s v="ENX2083"/>
    <s v="A143"/>
    <s v="EMP1019"/>
    <s v="C1395"/>
    <d v="2021-06-29T00:00:00"/>
    <x v="59"/>
    <n v="2"/>
    <n v="368"/>
    <n v="269"/>
    <n v="389"/>
    <n v="637"/>
    <n v="408"/>
    <x v="39"/>
    <x v="19"/>
    <x v="535"/>
    <x v="6"/>
    <n v="8"/>
    <x v="5"/>
    <x v="0"/>
  </r>
  <r>
    <s v="AX17502"/>
    <s v="ENX2036"/>
    <s v="A129"/>
    <s v="EMP1004"/>
    <s v="C1739"/>
    <d v="2021-06-29T00:00:00"/>
    <x v="1"/>
    <n v="1"/>
    <n v="290"/>
    <n v="200"/>
    <n v="291"/>
    <n v="378"/>
    <n v="204"/>
    <x v="8"/>
    <x v="0"/>
    <x v="431"/>
    <x v="6"/>
    <n v="8"/>
    <x v="5"/>
    <x v="0"/>
  </r>
  <r>
    <s v="AX17503"/>
    <s v="ENX2095"/>
    <s v="A112"/>
    <s v="EMP1040"/>
    <s v="C1574"/>
    <d v="2021-06-29T00:00:00"/>
    <x v="42"/>
    <n v="3"/>
    <n v="2464"/>
    <n v="1774"/>
    <n v="1295"/>
    <n v="1639"/>
    <n v="1456"/>
    <x v="4"/>
    <x v="29"/>
    <x v="160"/>
    <x v="3"/>
    <n v="9"/>
    <x v="5"/>
    <x v="0"/>
  </r>
  <r>
    <s v="AX17512"/>
    <s v="ENX2025"/>
    <s v="A150"/>
    <s v="EMP1011"/>
    <s v="C1085"/>
    <d v="2021-06-29T00:00:00"/>
    <x v="21"/>
    <n v="1"/>
    <n v="880"/>
    <n v="634"/>
    <n v="1251"/>
    <n v="1526"/>
    <n v="782"/>
    <x v="62"/>
    <x v="8"/>
    <x v="148"/>
    <x v="1"/>
    <n v="9"/>
    <x v="5"/>
    <x v="0"/>
  </r>
  <r>
    <s v="AX17522"/>
    <s v="ENX2044"/>
    <s v="A138"/>
    <s v="EMP1044"/>
    <s v="C1114"/>
    <d v="2021-06-30T00:00:00"/>
    <x v="54"/>
    <n v="3"/>
    <n v="1862"/>
    <n v="1173"/>
    <n v="3032"/>
    <n v="3566"/>
    <n v="656"/>
    <x v="66"/>
    <x v="9"/>
    <x v="0"/>
    <x v="0"/>
    <n v="1"/>
    <x v="5"/>
    <x v="0"/>
  </r>
  <r>
    <s v="AX17528"/>
    <s v="ENX2034"/>
    <s v="A150"/>
    <s v="EMP1035"/>
    <s v="C1148"/>
    <d v="2021-06-30T00:00:00"/>
    <x v="32"/>
    <n v="2"/>
    <n v="112"/>
    <n v="90"/>
    <n v="807"/>
    <n v="1467"/>
    <n v="34"/>
    <x v="35"/>
    <x v="6"/>
    <x v="95"/>
    <x v="0"/>
    <n v="2"/>
    <x v="5"/>
    <x v="0"/>
  </r>
  <r>
    <s v="AX17531"/>
    <s v="ENX2047"/>
    <s v="A166"/>
    <s v="EMP1037"/>
    <s v="C1317"/>
    <d v="2021-06-30T00:00:00"/>
    <x v="82"/>
    <n v="3"/>
    <n v="2495"/>
    <n v="1896"/>
    <n v="270"/>
    <n v="336"/>
    <n v="368"/>
    <x v="16"/>
    <x v="9"/>
    <x v="605"/>
    <x v="5"/>
    <n v="2"/>
    <x v="5"/>
    <x v="0"/>
  </r>
  <r>
    <s v="AX17533"/>
    <s v="ENX2047"/>
    <s v="A103"/>
    <s v="EMP1018"/>
    <s v="C1792"/>
    <d v="2021-06-30T00:00:00"/>
    <x v="82"/>
    <n v="1"/>
    <n v="1887"/>
    <n v="1378"/>
    <n v="778"/>
    <n v="1274"/>
    <n v="1149"/>
    <x v="58"/>
    <x v="12"/>
    <x v="566"/>
    <x v="6"/>
    <n v="3"/>
    <x v="5"/>
    <x v="0"/>
  </r>
  <r>
    <s v="AX17535"/>
    <s v="ENX2066"/>
    <s v="A144"/>
    <s v="EMP1009"/>
    <s v="C1609"/>
    <d v="2021-06-30T00:00:00"/>
    <x v="13"/>
    <n v="2"/>
    <n v="35"/>
    <n v="22"/>
    <n v="683"/>
    <n v="1119"/>
    <n v="825"/>
    <x v="72"/>
    <x v="3"/>
    <x v="521"/>
    <x v="6"/>
    <n v="3"/>
    <x v="5"/>
    <x v="0"/>
  </r>
  <r>
    <s v="AX17539"/>
    <s v="ENX2026"/>
    <s v="A166"/>
    <s v="EMP1012"/>
    <s v="C1697"/>
    <d v="2021-06-30T00:00:00"/>
    <x v="74"/>
    <n v="1"/>
    <n v="1809"/>
    <n v="1067"/>
    <n v="5204"/>
    <n v="6348"/>
    <n v="523"/>
    <x v="40"/>
    <x v="1"/>
    <x v="26"/>
    <x v="0"/>
    <n v="4"/>
    <x v="5"/>
    <x v="0"/>
  </r>
  <r>
    <s v="AX17542"/>
    <s v="ENX2083"/>
    <s v="A157"/>
    <s v="EMP1042"/>
    <s v="C1039"/>
    <d v="2021-06-30T00:00:00"/>
    <x v="59"/>
    <n v="3"/>
    <n v="1494"/>
    <n v="971"/>
    <n v="435"/>
    <n v="530"/>
    <n v="1472"/>
    <x v="41"/>
    <x v="39"/>
    <x v="20"/>
    <x v="0"/>
    <n v="4"/>
    <x v="5"/>
    <x v="0"/>
  </r>
  <r>
    <s v="AX17551"/>
    <s v="ENX2021"/>
    <s v="A138"/>
    <s v="EMP1017"/>
    <s v="C1181"/>
    <d v="2021-06-30T00:00:00"/>
    <x v="77"/>
    <n v="1"/>
    <n v="886"/>
    <n v="478"/>
    <n v="292"/>
    <n v="356"/>
    <n v="729"/>
    <x v="39"/>
    <x v="35"/>
    <x v="717"/>
    <x v="5"/>
    <n v="4"/>
    <x v="5"/>
    <x v="0"/>
  </r>
  <r>
    <s v="AX17553"/>
    <s v="ENX2052"/>
    <s v="A100"/>
    <s v="EMP1041"/>
    <s v="C1107"/>
    <d v="2021-06-30T00:00:00"/>
    <x v="45"/>
    <n v="3"/>
    <n v="2283"/>
    <n v="1484"/>
    <n v="2602"/>
    <n v="3174"/>
    <n v="95"/>
    <x v="13"/>
    <x v="40"/>
    <x v="284"/>
    <x v="0"/>
    <n v="5"/>
    <x v="5"/>
    <x v="0"/>
  </r>
  <r>
    <s v="AX17555"/>
    <s v="ENX2030"/>
    <s v="A128"/>
    <s v="EMP1030"/>
    <s v="C1541"/>
    <d v="2021-06-30T00:00:00"/>
    <x v="80"/>
    <n v="3"/>
    <n v="817"/>
    <n v="409"/>
    <n v="1473"/>
    <n v="2497"/>
    <n v="267"/>
    <x v="53"/>
    <x v="33"/>
    <x v="509"/>
    <x v="0"/>
    <n v="6"/>
    <x v="5"/>
    <x v="0"/>
  </r>
  <r>
    <s v="AX17557"/>
    <s v="ENX2059"/>
    <s v="A163"/>
    <s v="EMP1019"/>
    <s v="C1253"/>
    <d v="2021-06-30T00:00:00"/>
    <x v="97"/>
    <n v="3"/>
    <n v="771"/>
    <n v="648"/>
    <n v="72"/>
    <n v="136"/>
    <n v="892"/>
    <x v="27"/>
    <x v="38"/>
    <x v="344"/>
    <x v="2"/>
    <n v="6"/>
    <x v="5"/>
    <x v="0"/>
  </r>
  <r>
    <s v="AX17560"/>
    <s v="ENX2010"/>
    <s v="A167"/>
    <s v="EMP1008"/>
    <s v="C1128"/>
    <d v="2021-06-30T00:00:00"/>
    <x v="43"/>
    <n v="4"/>
    <n v="871"/>
    <n v="540"/>
    <n v="2700"/>
    <n v="4500"/>
    <n v="96"/>
    <x v="34"/>
    <x v="14"/>
    <x v="353"/>
    <x v="6"/>
    <n v="6"/>
    <x v="5"/>
    <x v="0"/>
  </r>
  <r>
    <s v="AX17562"/>
    <s v="ENX2017"/>
    <s v="A101"/>
    <s v="EMP1032"/>
    <s v="C1695"/>
    <d v="2021-06-30T00:00:00"/>
    <x v="61"/>
    <n v="1"/>
    <n v="315"/>
    <n v="208"/>
    <n v="3783"/>
    <n v="4914"/>
    <n v="377"/>
    <x v="41"/>
    <x v="43"/>
    <x v="536"/>
    <x v="0"/>
    <n v="6"/>
    <x v="5"/>
    <x v="0"/>
  </r>
  <r>
    <s v="AX17564"/>
    <s v="ENX2080"/>
    <s v="A113"/>
    <s v="EMP1021"/>
    <s v="C1100"/>
    <d v="2021-06-30T00:00:00"/>
    <x v="37"/>
    <n v="1"/>
    <n v="1889"/>
    <n v="945"/>
    <n v="945"/>
    <n v="1889"/>
    <n v="1376"/>
    <x v="15"/>
    <x v="10"/>
    <x v="765"/>
    <x v="0"/>
    <n v="7"/>
    <x v="5"/>
    <x v="0"/>
  </r>
  <r>
    <s v="AX17569"/>
    <s v="ENX2028"/>
    <s v="A162"/>
    <s v="EMP1019"/>
    <s v="C1430"/>
    <d v="2021-06-30T00:00:00"/>
    <x v="5"/>
    <n v="3"/>
    <n v="1887"/>
    <n v="1378"/>
    <n v="2380"/>
    <n v="3132"/>
    <n v="4096"/>
    <x v="45"/>
    <x v="16"/>
    <x v="358"/>
    <x v="1"/>
    <n v="7"/>
    <x v="5"/>
    <x v="0"/>
  </r>
  <r>
    <s v="AX17575"/>
    <s v="ENX2061"/>
    <s v="A166"/>
    <s v="EMP1010"/>
    <s v="C1605"/>
    <d v="2021-06-30T00:00:00"/>
    <x v="72"/>
    <n v="1"/>
    <n v="1367"/>
    <n v="984"/>
    <n v="1518"/>
    <n v="2410"/>
    <n v="140"/>
    <x v="64"/>
    <x v="8"/>
    <x v="446"/>
    <x v="3"/>
    <n v="7"/>
    <x v="5"/>
    <x v="0"/>
  </r>
  <r>
    <s v="AX17580"/>
    <s v="ENX2002"/>
    <s v="A118"/>
    <s v="EMP1004"/>
    <s v="C1517"/>
    <d v="2021-06-30T00:00:00"/>
    <x v="100"/>
    <n v="3"/>
    <n v="2464"/>
    <n v="1774"/>
    <n v="455"/>
    <n v="799"/>
    <n v="738"/>
    <x v="23"/>
    <x v="24"/>
    <x v="102"/>
    <x v="0"/>
    <n v="7"/>
    <x v="5"/>
    <x v="0"/>
  </r>
  <r>
    <s v="AX17583"/>
    <s v="ENX2060"/>
    <s v="A167"/>
    <s v="EMP1032"/>
    <s v="C1240"/>
    <d v="2021-06-30T00:00:00"/>
    <x v="73"/>
    <n v="1"/>
    <n v="112"/>
    <n v="90"/>
    <n v="1200"/>
    <n v="2182"/>
    <n v="483"/>
    <x v="51"/>
    <x v="39"/>
    <x v="290"/>
    <x v="1"/>
    <n v="7"/>
    <x v="5"/>
    <x v="0"/>
  </r>
  <r>
    <s v="AX17584"/>
    <s v="ENX2051"/>
    <s v="A153"/>
    <s v="EMP1034"/>
    <s v="C1725"/>
    <d v="2021-06-30T00:00:00"/>
    <x v="14"/>
    <n v="2"/>
    <n v="596"/>
    <n v="358"/>
    <n v="255"/>
    <n v="392"/>
    <n v="926"/>
    <x v="40"/>
    <x v="32"/>
    <x v="766"/>
    <x v="5"/>
    <n v="8"/>
    <x v="5"/>
    <x v="0"/>
  </r>
  <r>
    <s v="AX17588"/>
    <s v="ENX2092"/>
    <s v="A129"/>
    <s v="EMP1041"/>
    <s v="C1687"/>
    <d v="2021-06-30T00:00:00"/>
    <x v="87"/>
    <n v="4"/>
    <n v="378"/>
    <n v="291"/>
    <n v="1788"/>
    <n v="2353"/>
    <n v="1068"/>
    <x v="1"/>
    <x v="36"/>
    <x v="117"/>
    <x v="0"/>
    <n v="8"/>
    <x v="5"/>
    <x v="0"/>
  </r>
  <r>
    <s v="AX17590"/>
    <s v="ENX2083"/>
    <s v="A161"/>
    <s v="EMP1024"/>
    <s v="C1429"/>
    <d v="2021-06-30T00:00:00"/>
    <x v="59"/>
    <n v="2"/>
    <n v="1639"/>
    <n v="1295"/>
    <n v="7860"/>
    <n v="9584"/>
    <n v="990"/>
    <x v="34"/>
    <x v="13"/>
    <x v="409"/>
    <x v="5"/>
    <n v="8"/>
    <x v="5"/>
    <x v="0"/>
  </r>
  <r>
    <s v="AX17591"/>
    <s v="ENX2078"/>
    <s v="A171"/>
    <s v="EMP1015"/>
    <s v="C1124"/>
    <d v="2021-06-30T00:00:00"/>
    <x v="66"/>
    <n v="2"/>
    <n v="871"/>
    <n v="540"/>
    <n v="358"/>
    <n v="596"/>
    <n v="187"/>
    <x v="10"/>
    <x v="24"/>
    <x v="420"/>
    <x v="4"/>
    <n v="8"/>
    <x v="5"/>
    <x v="0"/>
  </r>
  <r>
    <s v="AX17595"/>
    <s v="ENX2098"/>
    <s v="A142"/>
    <s v="EMP1013"/>
    <s v="C1609"/>
    <d v="2021-06-30T00:00:00"/>
    <x v="69"/>
    <n v="3"/>
    <n v="127"/>
    <n v="79"/>
    <n v="2356"/>
    <n v="4208"/>
    <n v="1200"/>
    <x v="9"/>
    <x v="0"/>
    <x v="538"/>
    <x v="5"/>
    <n v="9"/>
    <x v="5"/>
    <x v="0"/>
  </r>
  <r>
    <s v="AX17597"/>
    <s v="ENX2057"/>
    <s v="A166"/>
    <s v="EMP1024"/>
    <s v="C1120"/>
    <d v="2021-07-01T00:00:00"/>
    <x v="78"/>
    <n v="2"/>
    <n v="1119"/>
    <n v="683"/>
    <n v="504"/>
    <n v="951"/>
    <n v="49"/>
    <x v="21"/>
    <x v="17"/>
    <x v="350"/>
    <x v="4"/>
    <n v="1"/>
    <x v="6"/>
    <x v="0"/>
  </r>
  <r>
    <s v="AX17598"/>
    <s v="ENX2017"/>
    <s v="A155"/>
    <s v="EMP1029"/>
    <s v="C1382"/>
    <d v="2021-07-01T00:00:00"/>
    <x v="61"/>
    <n v="1"/>
    <n v="356"/>
    <n v="292"/>
    <n v="72"/>
    <n v="136"/>
    <n v="1376"/>
    <x v="0"/>
    <x v="43"/>
    <x v="689"/>
    <x v="4"/>
    <n v="2"/>
    <x v="6"/>
    <x v="0"/>
  </r>
  <r>
    <s v="AX17600"/>
    <s v="ENX2047"/>
    <s v="A169"/>
    <s v="EMP1009"/>
    <s v="C1101"/>
    <d v="2021-07-01T00:00:00"/>
    <x v="82"/>
    <n v="3"/>
    <n v="561"/>
    <n v="421"/>
    <n v="1516"/>
    <n v="1783"/>
    <n v="256"/>
    <x v="51"/>
    <x v="19"/>
    <x v="486"/>
    <x v="5"/>
    <n v="3"/>
    <x v="6"/>
    <x v="0"/>
  </r>
  <r>
    <s v="AX17601"/>
    <s v="ENX2080"/>
    <s v="A109"/>
    <s v="EMP1019"/>
    <s v="C1502"/>
    <d v="2021-07-01T00:00:00"/>
    <x v="37"/>
    <n v="1"/>
    <n v="35"/>
    <n v="22"/>
    <n v="616"/>
    <n v="812"/>
    <n v="1888"/>
    <x v="39"/>
    <x v="40"/>
    <x v="367"/>
    <x v="1"/>
    <n v="4"/>
    <x v="6"/>
    <x v="0"/>
  </r>
  <r>
    <s v="AX17602"/>
    <s v="ENX2094"/>
    <s v="A117"/>
    <s v="EMP1029"/>
    <s v="C1061"/>
    <d v="2021-07-01T00:00:00"/>
    <x v="90"/>
    <n v="4"/>
    <n v="1848"/>
    <n v="1294"/>
    <n v="871"/>
    <n v="1708"/>
    <n v="246"/>
    <x v="38"/>
    <x v="29"/>
    <x v="545"/>
    <x v="0"/>
    <n v="4"/>
    <x v="6"/>
    <x v="0"/>
  </r>
  <r>
    <s v="AX17603"/>
    <s v="ENX2035"/>
    <s v="A109"/>
    <s v="EMP1039"/>
    <s v="C1459"/>
    <d v="2021-07-01T00:00:00"/>
    <x v="26"/>
    <n v="3"/>
    <n v="2283"/>
    <n v="1484"/>
    <n v="180"/>
    <n v="224"/>
    <n v="451"/>
    <x v="46"/>
    <x v="6"/>
    <x v="734"/>
    <x v="2"/>
    <n v="5"/>
    <x v="6"/>
    <x v="0"/>
  </r>
  <r>
    <s v="AX17606"/>
    <s v="ENX2090"/>
    <s v="A171"/>
    <s v="EMP1016"/>
    <s v="C1311"/>
    <d v="2021-07-01T00:00:00"/>
    <x v="55"/>
    <n v="1"/>
    <n v="2464"/>
    <n v="1774"/>
    <n v="183"/>
    <n v="285"/>
    <n v="1046"/>
    <x v="52"/>
    <x v="38"/>
    <x v="582"/>
    <x v="5"/>
    <n v="6"/>
    <x v="6"/>
    <x v="0"/>
  </r>
  <r>
    <s v="AX17610"/>
    <s v="ENX2091"/>
    <s v="A111"/>
    <s v="EMP1004"/>
    <s v="C1136"/>
    <d v="2021-07-01T00:00:00"/>
    <x v="39"/>
    <n v="1"/>
    <n v="1119"/>
    <n v="683"/>
    <n v="2373"/>
    <n v="4566"/>
    <n v="123"/>
    <x v="25"/>
    <x v="9"/>
    <x v="718"/>
    <x v="1"/>
    <n v="7"/>
    <x v="6"/>
    <x v="0"/>
  </r>
  <r>
    <s v="AX17612"/>
    <s v="ENX2055"/>
    <s v="A152"/>
    <s v="EMP1031"/>
    <s v="C1344"/>
    <d v="2021-07-01T00:00:00"/>
    <x v="71"/>
    <n v="3"/>
    <n v="217"/>
    <n v="171"/>
    <n v="3576"/>
    <n v="4706"/>
    <n v="4400"/>
    <x v="72"/>
    <x v="37"/>
    <x v="430"/>
    <x v="3"/>
    <n v="7"/>
    <x v="6"/>
    <x v="0"/>
  </r>
  <r>
    <s v="AX17613"/>
    <s v="ENX2086"/>
    <s v="A128"/>
    <s v="EMP1020"/>
    <s v="C1496"/>
    <d v="2021-07-01T00:00:00"/>
    <x v="94"/>
    <n v="3"/>
    <n v="1178"/>
    <n v="683"/>
    <n v="1740"/>
    <n v="2120"/>
    <n v="1014"/>
    <x v="69"/>
    <x v="30"/>
    <x v="133"/>
    <x v="5"/>
    <n v="7"/>
    <x v="6"/>
    <x v="0"/>
  </r>
  <r>
    <s v="AX17622"/>
    <s v="ENX2010"/>
    <s v="A139"/>
    <s v="EMP1040"/>
    <s v="C1518"/>
    <d v="2021-07-01T00:00:00"/>
    <x v="43"/>
    <n v="2"/>
    <n v="1566"/>
    <n v="1190"/>
    <n v="634"/>
    <n v="880"/>
    <n v="360"/>
    <x v="40"/>
    <x v="34"/>
    <x v="644"/>
    <x v="6"/>
    <n v="8"/>
    <x v="6"/>
    <x v="0"/>
  </r>
  <r>
    <s v="AX17627"/>
    <s v="ENX2018"/>
    <s v="A156"/>
    <s v="EMP1023"/>
    <s v="C1108"/>
    <d v="2021-07-01T00:00:00"/>
    <x v="8"/>
    <n v="1"/>
    <n v="1639"/>
    <n v="1295"/>
    <n v="1321"/>
    <n v="1972"/>
    <n v="318"/>
    <x v="55"/>
    <x v="2"/>
    <x v="185"/>
    <x v="3"/>
    <n v="8"/>
    <x v="6"/>
    <x v="0"/>
  </r>
  <r>
    <s v="AX17628"/>
    <s v="ENX2035"/>
    <s v="A129"/>
    <s v="EMP1010"/>
    <s v="C1749"/>
    <d v="2021-07-01T00:00:00"/>
    <x v="26"/>
    <n v="1"/>
    <n v="1338"/>
    <n v="682"/>
    <n v="1363"/>
    <n v="1725"/>
    <n v="2092"/>
    <x v="56"/>
    <x v="6"/>
    <x v="729"/>
    <x v="4"/>
    <n v="9"/>
    <x v="6"/>
    <x v="0"/>
  </r>
  <r>
    <s v="AX17631"/>
    <s v="ENX2037"/>
    <s v="A160"/>
    <s v="EMP1016"/>
    <s v="C1595"/>
    <d v="2021-07-02T00:00:00"/>
    <x v="50"/>
    <n v="1"/>
    <n v="136"/>
    <n v="72"/>
    <n v="1268"/>
    <n v="1760"/>
    <n v="1106"/>
    <x v="63"/>
    <x v="23"/>
    <x v="281"/>
    <x v="5"/>
    <n v="2"/>
    <x v="6"/>
    <x v="0"/>
  </r>
  <r>
    <s v="AX17633"/>
    <s v="ENX2005"/>
    <s v="A145"/>
    <s v="EMP1007"/>
    <s v="C1794"/>
    <d v="2021-07-02T00:00:00"/>
    <x v="79"/>
    <n v="2"/>
    <n v="315"/>
    <n v="208"/>
    <n v="171"/>
    <n v="217"/>
    <n v="1212"/>
    <x v="60"/>
    <x v="7"/>
    <x v="301"/>
    <x v="1"/>
    <n v="2"/>
    <x v="6"/>
    <x v="0"/>
  </r>
  <r>
    <s v="AX17634"/>
    <s v="ENX2064"/>
    <s v="A149"/>
    <s v="EMP1018"/>
    <s v="C1427"/>
    <d v="2021-07-02T00:00:00"/>
    <x v="25"/>
    <n v="4"/>
    <n v="556"/>
    <n v="395"/>
    <n v="3519"/>
    <n v="5586"/>
    <n v="599"/>
    <x v="59"/>
    <x v="44"/>
    <x v="606"/>
    <x v="0"/>
    <n v="3"/>
    <x v="6"/>
    <x v="0"/>
  </r>
  <r>
    <s v="AX17637"/>
    <s v="ENX2065"/>
    <s v="A101"/>
    <s v="EMP1010"/>
    <s v="C1339"/>
    <d v="2021-07-02T00:00:00"/>
    <x v="56"/>
    <n v="2"/>
    <n v="1848"/>
    <n v="1294"/>
    <n v="4605"/>
    <n v="6771"/>
    <n v="106"/>
    <x v="24"/>
    <x v="35"/>
    <x v="279"/>
    <x v="0"/>
    <n v="3"/>
    <x v="6"/>
    <x v="0"/>
  </r>
  <r>
    <s v="AX17638"/>
    <s v="ENX2048"/>
    <s v="A142"/>
    <s v="EMP1007"/>
    <s v="C1626"/>
    <d v="2021-07-02T00:00:00"/>
    <x v="34"/>
    <n v="1"/>
    <n v="1783"/>
    <n v="1516"/>
    <n v="786"/>
    <n v="947"/>
    <n v="377"/>
    <x v="34"/>
    <x v="9"/>
    <x v="509"/>
    <x v="4"/>
    <n v="4"/>
    <x v="6"/>
    <x v="0"/>
  </r>
  <r>
    <s v="AX17641"/>
    <s v="ENX2027"/>
    <s v="A109"/>
    <s v="EMP1033"/>
    <s v="C1428"/>
    <d v="2021-07-02T00:00:00"/>
    <x v="19"/>
    <n v="1"/>
    <n v="217"/>
    <n v="171"/>
    <n v="1128"/>
    <n v="1374"/>
    <n v="2280"/>
    <x v="44"/>
    <x v="20"/>
    <x v="16"/>
    <x v="0"/>
    <n v="6"/>
    <x v="6"/>
    <x v="0"/>
  </r>
  <r>
    <s v="AX17642"/>
    <s v="ENX2090"/>
    <s v="A169"/>
    <s v="EMP1006"/>
    <s v="C1302"/>
    <d v="2021-07-02T00:00:00"/>
    <x v="55"/>
    <n v="1"/>
    <n v="1826"/>
    <n v="1443"/>
    <n v="1173"/>
    <n v="1862"/>
    <n v="39"/>
    <x v="62"/>
    <x v="7"/>
    <x v="471"/>
    <x v="3"/>
    <n v="6"/>
    <x v="6"/>
    <x v="0"/>
  </r>
  <r>
    <s v="AX17645"/>
    <s v="ENX2010"/>
    <s v="A117"/>
    <s v="EMP1006"/>
    <s v="C1717"/>
    <d v="2021-07-02T00:00:00"/>
    <x v="43"/>
    <n v="1"/>
    <n v="913"/>
    <n v="584"/>
    <n v="876"/>
    <n v="1068"/>
    <n v="408"/>
    <x v="45"/>
    <x v="40"/>
    <x v="99"/>
    <x v="6"/>
    <n v="7"/>
    <x v="6"/>
    <x v="0"/>
  </r>
  <r>
    <s v="AX17654"/>
    <s v="ENX2030"/>
    <s v="A102"/>
    <s v="EMP1028"/>
    <s v="C1292"/>
    <d v="2021-07-02T00:00:00"/>
    <x v="80"/>
    <n v="3"/>
    <n v="1862"/>
    <n v="1173"/>
    <n v="2734"/>
    <n v="4482"/>
    <n v="192"/>
    <x v="15"/>
    <x v="33"/>
    <x v="547"/>
    <x v="1"/>
    <n v="7"/>
    <x v="6"/>
    <x v="0"/>
  </r>
  <r>
    <s v="AX17657"/>
    <s v="ENX2053"/>
    <s v="A138"/>
    <s v="EMP1038"/>
    <s v="C1528"/>
    <d v="2021-07-02T00:00:00"/>
    <x v="33"/>
    <n v="2"/>
    <n v="1887"/>
    <n v="1378"/>
    <n v="84"/>
    <n v="123"/>
    <n v="2946"/>
    <x v="42"/>
    <x v="3"/>
    <x v="412"/>
    <x v="6"/>
    <n v="8"/>
    <x v="6"/>
    <x v="0"/>
  </r>
  <r>
    <s v="AX17665"/>
    <s v="ENX2046"/>
    <s v="A134"/>
    <s v="EMP1003"/>
    <s v="C1671"/>
    <d v="2021-07-02T00:00:00"/>
    <x v="38"/>
    <n v="2"/>
    <n v="561"/>
    <n v="421"/>
    <n v="1185"/>
    <n v="1668"/>
    <n v="3308"/>
    <x v="38"/>
    <x v="3"/>
    <x v="589"/>
    <x v="4"/>
    <n v="8"/>
    <x v="6"/>
    <x v="0"/>
  </r>
  <r>
    <s v="AX17667"/>
    <s v="ENX2001"/>
    <s v="A157"/>
    <s v="EMP1022"/>
    <s v="C1243"/>
    <d v="2021-07-03T00:00:00"/>
    <x v="93"/>
    <n v="1"/>
    <n v="2141"/>
    <n v="1777"/>
    <n v="873"/>
    <n v="1134"/>
    <n v="3348"/>
    <x v="50"/>
    <x v="18"/>
    <x v="499"/>
    <x v="3"/>
    <n v="2"/>
    <x v="6"/>
    <x v="0"/>
  </r>
  <r>
    <s v="AX17676"/>
    <s v="ENX2020"/>
    <s v="A108"/>
    <s v="EMP1033"/>
    <s v="C1343"/>
    <d v="2021-07-03T00:00:00"/>
    <x v="18"/>
    <n v="2"/>
    <n v="596"/>
    <n v="358"/>
    <n v="1251"/>
    <n v="1526"/>
    <n v="78"/>
    <x v="12"/>
    <x v="16"/>
    <x v="621"/>
    <x v="4"/>
    <n v="3"/>
    <x v="6"/>
    <x v="0"/>
  </r>
  <r>
    <s v="AX17680"/>
    <s v="ENX2031"/>
    <s v="A143"/>
    <s v="EMP1010"/>
    <s v="C1025"/>
    <d v="2021-07-03T00:00:00"/>
    <x v="88"/>
    <n v="1"/>
    <n v="1826"/>
    <n v="1443"/>
    <n v="358"/>
    <n v="596"/>
    <n v="364"/>
    <x v="45"/>
    <x v="22"/>
    <x v="132"/>
    <x v="5"/>
    <n v="3"/>
    <x v="6"/>
    <x v="0"/>
  </r>
  <r>
    <s v="AX17682"/>
    <s v="ENX2083"/>
    <s v="A102"/>
    <s v="EMP1009"/>
    <s v="C1559"/>
    <d v="2021-07-03T00:00:00"/>
    <x v="59"/>
    <n v="4"/>
    <n v="603"/>
    <n v="416"/>
    <n v="1295"/>
    <n v="1639"/>
    <n v="1032"/>
    <x v="48"/>
    <x v="30"/>
    <x v="468"/>
    <x v="5"/>
    <n v="5"/>
    <x v="6"/>
    <x v="0"/>
  </r>
  <r>
    <s v="AX17687"/>
    <s v="ENX2014"/>
    <s v="A156"/>
    <s v="EMP1021"/>
    <s v="C1573"/>
    <d v="2021-07-03T00:00:00"/>
    <x v="67"/>
    <n v="2"/>
    <n v="771"/>
    <n v="648"/>
    <n v="832"/>
    <n v="1206"/>
    <n v="2613"/>
    <x v="47"/>
    <x v="11"/>
    <x v="373"/>
    <x v="6"/>
    <n v="5"/>
    <x v="6"/>
    <x v="0"/>
  </r>
  <r>
    <s v="AX17689"/>
    <s v="ENX2046"/>
    <s v="A103"/>
    <s v="EMP1029"/>
    <s v="C1165"/>
    <d v="2021-07-03T00:00:00"/>
    <x v="38"/>
    <n v="1"/>
    <n v="880"/>
    <n v="634"/>
    <n v="1330"/>
    <n v="2556"/>
    <n v="492"/>
    <x v="61"/>
    <x v="21"/>
    <x v="761"/>
    <x v="6"/>
    <n v="6"/>
    <x v="6"/>
    <x v="0"/>
  </r>
  <r>
    <s v="AX17693"/>
    <s v="ENX2013"/>
    <s v="A123"/>
    <s v="EMP1035"/>
    <s v="C1354"/>
    <d v="2021-07-03T00:00:00"/>
    <x v="70"/>
    <n v="1"/>
    <n v="1826"/>
    <n v="1443"/>
    <n v="536"/>
    <n v="800"/>
    <n v="2226"/>
    <x v="19"/>
    <x v="36"/>
    <x v="439"/>
    <x v="3"/>
    <n v="6"/>
    <x v="6"/>
    <x v="0"/>
  </r>
  <r>
    <s v="AX17695"/>
    <s v="ENX2072"/>
    <s v="A112"/>
    <s v="EMP1036"/>
    <s v="C1730"/>
    <d v="2021-07-03T00:00:00"/>
    <x v="31"/>
    <n v="1"/>
    <n v="181"/>
    <n v="130"/>
    <n v="208"/>
    <n v="315"/>
    <n v="161"/>
    <x v="12"/>
    <x v="26"/>
    <x v="358"/>
    <x v="0"/>
    <n v="8"/>
    <x v="6"/>
    <x v="0"/>
  </r>
  <r>
    <s v="AX17699"/>
    <s v="ENX2072"/>
    <s v="A144"/>
    <s v="EMP1044"/>
    <s v="C1364"/>
    <d v="2021-07-03T00:00:00"/>
    <x v="31"/>
    <n v="3"/>
    <n v="2257"/>
    <n v="1535"/>
    <n v="7108"/>
    <n v="8564"/>
    <n v="1024"/>
    <x v="3"/>
    <x v="11"/>
    <x v="679"/>
    <x v="6"/>
    <n v="9"/>
    <x v="6"/>
    <x v="0"/>
  </r>
  <r>
    <s v="AX17701"/>
    <s v="ENX2086"/>
    <s v="A104"/>
    <s v="EMP1027"/>
    <s v="C1596"/>
    <d v="2021-07-03T00:00:00"/>
    <x v="94"/>
    <n v="1"/>
    <n v="1566"/>
    <n v="1190"/>
    <n v="1294"/>
    <n v="1848"/>
    <n v="34"/>
    <x v="50"/>
    <x v="10"/>
    <x v="311"/>
    <x v="5"/>
    <n v="9"/>
    <x v="6"/>
    <x v="0"/>
  </r>
  <r>
    <s v="AX17702"/>
    <s v="ENX2012"/>
    <s v="A108"/>
    <s v="EMP1026"/>
    <s v="C1395"/>
    <d v="2021-07-04T00:00:00"/>
    <x v="16"/>
    <n v="4"/>
    <n v="315"/>
    <n v="208"/>
    <n v="4880"/>
    <n v="6684"/>
    <n v="2832"/>
    <x v="49"/>
    <x v="2"/>
    <x v="149"/>
    <x v="1"/>
    <n v="1"/>
    <x v="6"/>
    <x v="0"/>
  </r>
  <r>
    <s v="AX17707"/>
    <s v="ENX2024"/>
    <s v="A167"/>
    <s v="EMP1027"/>
    <s v="C1447"/>
    <d v="2021-07-04T00:00:00"/>
    <x v="2"/>
    <n v="4"/>
    <n v="1119"/>
    <n v="683"/>
    <n v="600"/>
    <n v="870"/>
    <n v="982"/>
    <x v="69"/>
    <x v="0"/>
    <x v="105"/>
    <x v="6"/>
    <n v="1"/>
    <x v="6"/>
    <x v="0"/>
  </r>
  <r>
    <s v="AX17708"/>
    <s v="ENX2039"/>
    <s v="A105"/>
    <s v="EMP1030"/>
    <s v="C1709"/>
    <d v="2021-07-04T00:00:00"/>
    <x v="96"/>
    <n v="3"/>
    <n v="556"/>
    <n v="395"/>
    <n v="540"/>
    <n v="871"/>
    <n v="286"/>
    <x v="69"/>
    <x v="41"/>
    <x v="544"/>
    <x v="4"/>
    <n v="1"/>
    <x v="6"/>
    <x v="0"/>
  </r>
  <r>
    <s v="AX17710"/>
    <s v="ENX2067"/>
    <s v="A172"/>
    <s v="EMP1011"/>
    <s v="C1209"/>
    <d v="2021-07-04T00:00:00"/>
    <x v="30"/>
    <n v="2"/>
    <n v="1494"/>
    <n v="971"/>
    <n v="4605"/>
    <n v="6771"/>
    <n v="161"/>
    <x v="60"/>
    <x v="36"/>
    <x v="745"/>
    <x v="2"/>
    <n v="2"/>
    <x v="6"/>
    <x v="0"/>
  </r>
  <r>
    <s v="AX17711"/>
    <s v="ENX2063"/>
    <s v="A172"/>
    <s v="EMP1012"/>
    <s v="C1469"/>
    <d v="2021-07-04T00:00:00"/>
    <x v="83"/>
    <n v="3"/>
    <n v="1783"/>
    <n v="1230"/>
    <n v="1124"/>
    <n v="1652"/>
    <n v="120"/>
    <x v="0"/>
    <x v="31"/>
    <x v="25"/>
    <x v="6"/>
    <n v="2"/>
    <x v="6"/>
    <x v="0"/>
  </r>
  <r>
    <s v="AX17712"/>
    <s v="ENX2053"/>
    <s v="A147"/>
    <s v="EMP1015"/>
    <s v="C1538"/>
    <d v="2021-07-04T00:00:00"/>
    <x v="33"/>
    <n v="4"/>
    <n v="1338"/>
    <n v="682"/>
    <n v="408"/>
    <n v="504"/>
    <n v="147"/>
    <x v="36"/>
    <x v="5"/>
    <x v="38"/>
    <x v="5"/>
    <n v="3"/>
    <x v="6"/>
    <x v="0"/>
  </r>
  <r>
    <s v="AX17715"/>
    <s v="ENX2022"/>
    <s v="A117"/>
    <s v="EMP1007"/>
    <s v="C1751"/>
    <d v="2021-07-04T00:00:00"/>
    <x v="27"/>
    <n v="1"/>
    <n v="530"/>
    <n v="424"/>
    <n v="1072"/>
    <n v="1600"/>
    <n v="87"/>
    <x v="25"/>
    <x v="5"/>
    <x v="384"/>
    <x v="6"/>
    <n v="4"/>
    <x v="6"/>
    <x v="0"/>
  </r>
  <r>
    <s v="AX17716"/>
    <s v="ENX2089"/>
    <s v="A130"/>
    <s v="EMP1002"/>
    <s v="C1362"/>
    <d v="2021-07-04T00:00:00"/>
    <x v="89"/>
    <n v="1"/>
    <n v="771"/>
    <n v="648"/>
    <n v="682"/>
    <n v="1338"/>
    <n v="436"/>
    <x v="48"/>
    <x v="22"/>
    <x v="771"/>
    <x v="2"/>
    <n v="4"/>
    <x v="6"/>
    <x v="0"/>
  </r>
  <r>
    <s v="AX17718"/>
    <s v="ENX2063"/>
    <s v="A133"/>
    <s v="EMP1022"/>
    <s v="C1638"/>
    <d v="2021-07-04T00:00:00"/>
    <x v="83"/>
    <n v="1"/>
    <n v="818"/>
    <n v="450"/>
    <n v="648"/>
    <n v="771"/>
    <n v="1654"/>
    <x v="37"/>
    <x v="39"/>
    <x v="720"/>
    <x v="6"/>
    <n v="4"/>
    <x v="6"/>
    <x v="0"/>
  </r>
  <r>
    <s v="AX17720"/>
    <s v="ENX2052"/>
    <s v="A160"/>
    <s v="EMP1032"/>
    <s v="C1225"/>
    <d v="2021-07-04T00:00:00"/>
    <x v="45"/>
    <n v="4"/>
    <n v="561"/>
    <n v="421"/>
    <n v="807"/>
    <n v="1467"/>
    <n v="408"/>
    <x v="63"/>
    <x v="23"/>
    <x v="315"/>
    <x v="4"/>
    <n v="5"/>
    <x v="6"/>
    <x v="0"/>
  </r>
  <r>
    <s v="AX17721"/>
    <s v="ENX2088"/>
    <s v="A110"/>
    <s v="EMP1015"/>
    <s v="C1593"/>
    <d v="2021-07-04T00:00:00"/>
    <x v="48"/>
    <n v="1"/>
    <n v="2091"/>
    <n v="1485"/>
    <n v="1223"/>
    <n v="2005"/>
    <n v="987"/>
    <x v="69"/>
    <x v="43"/>
    <x v="259"/>
    <x v="2"/>
    <n v="6"/>
    <x v="6"/>
    <x v="0"/>
  </r>
  <r>
    <s v="AX17723"/>
    <s v="ENX2053"/>
    <s v="A163"/>
    <s v="EMP1037"/>
    <s v="C1125"/>
    <d v="2021-07-04T00:00:00"/>
    <x v="33"/>
    <n v="1"/>
    <n v="684"/>
    <n v="561"/>
    <n v="72"/>
    <n v="136"/>
    <n v="507"/>
    <x v="41"/>
    <x v="4"/>
    <x v="722"/>
    <x v="0"/>
    <n v="6"/>
    <x v="6"/>
    <x v="0"/>
  </r>
  <r>
    <s v="AX17727"/>
    <s v="ENX2073"/>
    <s v="A173"/>
    <s v="EMP1015"/>
    <s v="C1734"/>
    <d v="2021-07-04T00:00:00"/>
    <x v="85"/>
    <n v="1"/>
    <n v="1467"/>
    <n v="807"/>
    <n v="22"/>
    <n v="35"/>
    <n v="1392"/>
    <x v="2"/>
    <x v="23"/>
    <x v="200"/>
    <x v="1"/>
    <n v="6"/>
    <x v="6"/>
    <x v="0"/>
  </r>
  <r>
    <s v="AX17731"/>
    <s v="ENX2053"/>
    <s v="A122"/>
    <s v="EMP1016"/>
    <s v="C1153"/>
    <d v="2021-07-04T00:00:00"/>
    <x v="33"/>
    <n v="3"/>
    <n v="561"/>
    <n v="421"/>
    <n v="1995"/>
    <n v="3834"/>
    <n v="256"/>
    <x v="25"/>
    <x v="9"/>
    <x v="108"/>
    <x v="5"/>
    <n v="7"/>
    <x v="6"/>
    <x v="0"/>
  </r>
  <r>
    <s v="AX17734"/>
    <s v="ENX2076"/>
    <s v="A111"/>
    <s v="EMP1025"/>
    <s v="C1555"/>
    <d v="2021-07-04T00:00:00"/>
    <x v="15"/>
    <n v="3"/>
    <n v="817"/>
    <n v="409"/>
    <n v="5940"/>
    <n v="8364"/>
    <n v="1032"/>
    <x v="43"/>
    <x v="21"/>
    <x v="584"/>
    <x v="2"/>
    <n v="8"/>
    <x v="6"/>
    <x v="0"/>
  </r>
  <r>
    <s v="AX17735"/>
    <s v="ENX2053"/>
    <s v="A125"/>
    <s v="EMP1022"/>
    <s v="C1719"/>
    <d v="2021-07-04T00:00:00"/>
    <x v="33"/>
    <n v="2"/>
    <n v="1414"/>
    <n v="962"/>
    <n v="1473"/>
    <n v="2497"/>
    <n v="827"/>
    <x v="19"/>
    <x v="1"/>
    <x v="136"/>
    <x v="5"/>
    <n v="9"/>
    <x v="6"/>
    <x v="0"/>
  </r>
  <r>
    <s v="AX17736"/>
    <s v="ENX2085"/>
    <s v="A162"/>
    <s v="EMP1031"/>
    <s v="C1796"/>
    <d v="2021-07-04T00:00:00"/>
    <x v="29"/>
    <n v="2"/>
    <n v="2294"/>
    <n v="1399"/>
    <n v="1305"/>
    <n v="1812"/>
    <n v="261"/>
    <x v="69"/>
    <x v="22"/>
    <x v="297"/>
    <x v="0"/>
    <n v="9"/>
    <x v="6"/>
    <x v="0"/>
  </r>
  <r>
    <s v="AX17743"/>
    <s v="ENX2054"/>
    <s v="A148"/>
    <s v="EMP1043"/>
    <s v="C1243"/>
    <d v="2021-07-05T00:00:00"/>
    <x v="12"/>
    <n v="2"/>
    <n v="667"/>
    <n v="387"/>
    <n v="291"/>
    <n v="378"/>
    <n v="561"/>
    <x v="52"/>
    <x v="34"/>
    <x v="421"/>
    <x v="2"/>
    <n v="1"/>
    <x v="6"/>
    <x v="0"/>
  </r>
  <r>
    <s v="AX17757"/>
    <s v="ENX2001"/>
    <s v="A106"/>
    <s v="EMP1027"/>
    <s v="C1605"/>
    <d v="2021-07-05T00:00:00"/>
    <x v="93"/>
    <n v="3"/>
    <n v="2391"/>
    <n v="1291"/>
    <n v="589"/>
    <n v="1052"/>
    <n v="351"/>
    <x v="70"/>
    <x v="1"/>
    <x v="526"/>
    <x v="0"/>
    <n v="1"/>
    <x v="6"/>
    <x v="0"/>
  </r>
  <r>
    <s v="AX17773"/>
    <s v="ENX2096"/>
    <s v="A160"/>
    <s v="EMP1025"/>
    <s v="C1054"/>
    <d v="2021-07-05T00:00:00"/>
    <x v="36"/>
    <n v="1"/>
    <n v="35"/>
    <n v="22"/>
    <n v="504"/>
    <n v="951"/>
    <n v="2676"/>
    <x v="52"/>
    <x v="14"/>
    <x v="609"/>
    <x v="3"/>
    <n v="2"/>
    <x v="6"/>
    <x v="0"/>
  </r>
  <r>
    <s v="AX17776"/>
    <s v="ENX2009"/>
    <s v="A114"/>
    <s v="EMP1026"/>
    <s v="C1393"/>
    <d v="2021-07-05T00:00:00"/>
    <x v="75"/>
    <n v="1"/>
    <n v="123"/>
    <n v="84"/>
    <n v="294"/>
    <n v="368"/>
    <n v="1784"/>
    <x v="15"/>
    <x v="12"/>
    <x v="743"/>
    <x v="5"/>
    <n v="2"/>
    <x v="6"/>
    <x v="0"/>
  </r>
  <r>
    <s v="AX17777"/>
    <s v="ENX2084"/>
    <s v="A118"/>
    <s v="EMP1020"/>
    <s v="C1731"/>
    <d v="2021-07-05T00:00:00"/>
    <x v="10"/>
    <n v="1"/>
    <n v="1798"/>
    <n v="971"/>
    <n v="1291"/>
    <n v="2391"/>
    <n v="39"/>
    <x v="30"/>
    <x v="18"/>
    <x v="183"/>
    <x v="6"/>
    <n v="3"/>
    <x v="6"/>
    <x v="0"/>
  </r>
  <r>
    <s v="AX17779"/>
    <s v="ENX2030"/>
    <s v="A164"/>
    <s v="EMP1010"/>
    <s v="C1603"/>
    <d v="2021-07-05T00:00:00"/>
    <x v="80"/>
    <n v="3"/>
    <n v="2005"/>
    <n v="1223"/>
    <n v="389"/>
    <n v="637"/>
    <n v="902"/>
    <x v="20"/>
    <x v="27"/>
    <x v="294"/>
    <x v="1"/>
    <n v="3"/>
    <x v="6"/>
    <x v="0"/>
  </r>
  <r>
    <s v="AX17782"/>
    <s v="ENX2003"/>
    <s v="A126"/>
    <s v="EMP1016"/>
    <s v="C1727"/>
    <d v="2021-07-05T00:00:00"/>
    <x v="22"/>
    <n v="1"/>
    <n v="817"/>
    <n v="409"/>
    <n v="1432"/>
    <n v="2384"/>
    <n v="1654"/>
    <x v="25"/>
    <x v="28"/>
    <x v="99"/>
    <x v="3"/>
    <n v="4"/>
    <x v="6"/>
    <x v="0"/>
  </r>
  <r>
    <s v="AX17784"/>
    <s v="ENX2054"/>
    <s v="A166"/>
    <s v="EMP1000"/>
    <s v="C1433"/>
    <d v="2021-07-05T00:00:00"/>
    <x v="12"/>
    <n v="1"/>
    <n v="1566"/>
    <n v="1190"/>
    <n v="4134"/>
    <n v="5661"/>
    <n v="2756"/>
    <x v="16"/>
    <x v="38"/>
    <x v="272"/>
    <x v="2"/>
    <n v="4"/>
    <x v="6"/>
    <x v="0"/>
  </r>
  <r>
    <s v="AX17785"/>
    <s v="ENX2077"/>
    <s v="A153"/>
    <s v="EMP1031"/>
    <s v="C1354"/>
    <d v="2021-07-05T00:00:00"/>
    <x v="51"/>
    <n v="4"/>
    <n v="1889"/>
    <n v="945"/>
    <n v="1767"/>
    <n v="3156"/>
    <n v="1598"/>
    <x v="48"/>
    <x v="33"/>
    <x v="253"/>
    <x v="5"/>
    <n v="4"/>
    <x v="6"/>
    <x v="0"/>
  </r>
  <r>
    <s v="AX17786"/>
    <s v="ENX2095"/>
    <s v="A163"/>
    <s v="EMP1011"/>
    <s v="C1798"/>
    <d v="2021-07-05T00:00:00"/>
    <x v="42"/>
    <n v="3"/>
    <n v="378"/>
    <n v="291"/>
    <n v="216"/>
    <n v="408"/>
    <n v="156"/>
    <x v="20"/>
    <x v="0"/>
    <x v="671"/>
    <x v="3"/>
    <n v="4"/>
    <x v="6"/>
    <x v="0"/>
  </r>
  <r>
    <s v="AX17788"/>
    <s v="ENX2016"/>
    <s v="A131"/>
    <s v="EMP1038"/>
    <s v="C1320"/>
    <d v="2021-07-05T00:00:00"/>
    <x v="6"/>
    <n v="1"/>
    <n v="127"/>
    <n v="79"/>
    <n v="1068"/>
    <n v="1694"/>
    <n v="480"/>
    <x v="23"/>
    <x v="11"/>
    <x v="344"/>
    <x v="2"/>
    <n v="4"/>
    <x v="6"/>
    <x v="0"/>
  </r>
  <r>
    <s v="AX17790"/>
    <s v="ENX2042"/>
    <s v="A163"/>
    <s v="EMP1011"/>
    <s v="C1008"/>
    <d v="2021-07-05T00:00:00"/>
    <x v="49"/>
    <n v="1"/>
    <n v="2396"/>
    <n v="1965"/>
    <n v="1294"/>
    <n v="1848"/>
    <n v="480"/>
    <x v="46"/>
    <x v="40"/>
    <x v="193"/>
    <x v="4"/>
    <n v="6"/>
    <x v="6"/>
    <x v="0"/>
  </r>
  <r>
    <s v="AX17794"/>
    <s v="ENX2005"/>
    <s v="A172"/>
    <s v="EMP1000"/>
    <s v="C1698"/>
    <d v="2021-07-05T00:00:00"/>
    <x v="79"/>
    <n v="1"/>
    <n v="1367"/>
    <n v="984"/>
    <n v="180"/>
    <n v="224"/>
    <n v="982"/>
    <x v="2"/>
    <x v="15"/>
    <x v="652"/>
    <x v="3"/>
    <n v="7"/>
    <x v="6"/>
    <x v="0"/>
  </r>
  <r>
    <s v="AX17796"/>
    <s v="ENX2037"/>
    <s v="A130"/>
    <s v="EMP1038"/>
    <s v="C1093"/>
    <d v="2021-07-05T00:00:00"/>
    <x v="50"/>
    <n v="1"/>
    <n v="1587"/>
    <n v="1301"/>
    <n v="683"/>
    <n v="1119"/>
    <n v="626"/>
    <x v="22"/>
    <x v="41"/>
    <x v="736"/>
    <x v="4"/>
    <n v="8"/>
    <x v="6"/>
    <x v="0"/>
  </r>
  <r>
    <s v="AX17806"/>
    <s v="ENX2040"/>
    <s v="A128"/>
    <s v="EMP1003"/>
    <s v="C1380"/>
    <d v="2021-07-05T00:00:00"/>
    <x v="4"/>
    <n v="4"/>
    <n v="2464"/>
    <n v="1774"/>
    <n v="1890"/>
    <n v="3778"/>
    <n v="463"/>
    <x v="18"/>
    <x v="14"/>
    <x v="131"/>
    <x v="4"/>
    <n v="8"/>
    <x v="6"/>
    <x v="0"/>
  </r>
  <r>
    <s v="AX17808"/>
    <s v="ENX2051"/>
    <s v="A171"/>
    <s v="EMP1010"/>
    <s v="C1679"/>
    <d v="2021-07-05T00:00:00"/>
    <x v="14"/>
    <n v="1"/>
    <n v="1414"/>
    <n v="962"/>
    <n v="5204"/>
    <n v="6348"/>
    <n v="1341"/>
    <x v="64"/>
    <x v="24"/>
    <x v="123"/>
    <x v="5"/>
    <n v="9"/>
    <x v="6"/>
    <x v="0"/>
  </r>
  <r>
    <s v="AX17810"/>
    <s v="ENX2042"/>
    <s v="A150"/>
    <s v="EMP1019"/>
    <s v="C1508"/>
    <d v="2021-07-06T00:00:00"/>
    <x v="49"/>
    <n v="1"/>
    <n v="1353"/>
    <n v="947"/>
    <n v="400"/>
    <n v="580"/>
    <n v="2212"/>
    <x v="22"/>
    <x v="18"/>
    <x v="313"/>
    <x v="2"/>
    <n v="1"/>
    <x v="6"/>
    <x v="0"/>
  </r>
  <r>
    <s v="AX17811"/>
    <s v="ENX2065"/>
    <s v="A134"/>
    <s v="EMP1008"/>
    <s v="C1043"/>
    <d v="2021-07-06T00:00:00"/>
    <x v="56"/>
    <n v="4"/>
    <n v="1119"/>
    <n v="683"/>
    <n v="389"/>
    <n v="637"/>
    <n v="690"/>
    <x v="21"/>
    <x v="28"/>
    <x v="649"/>
    <x v="0"/>
    <n v="2"/>
    <x v="6"/>
    <x v="0"/>
  </r>
  <r>
    <s v="AX17812"/>
    <s v="ENX2091"/>
    <s v="A132"/>
    <s v="EMP1000"/>
    <s v="C1622"/>
    <d v="2021-07-06T00:00:00"/>
    <x v="39"/>
    <n v="2"/>
    <n v="1899"/>
    <n v="1044"/>
    <n v="1305"/>
    <n v="1812"/>
    <n v="600"/>
    <x v="43"/>
    <x v="36"/>
    <x v="624"/>
    <x v="3"/>
    <n v="2"/>
    <x v="6"/>
    <x v="0"/>
  </r>
  <r>
    <s v="AX17813"/>
    <s v="ENX2099"/>
    <s v="A129"/>
    <s v="EMP1040"/>
    <s v="C1733"/>
    <d v="2021-07-06T00:00:00"/>
    <x v="52"/>
    <n v="2"/>
    <n v="545"/>
    <n v="425"/>
    <n v="1068"/>
    <n v="1694"/>
    <n v="2036"/>
    <x v="44"/>
    <x v="39"/>
    <x v="119"/>
    <x v="0"/>
    <n v="2"/>
    <x v="6"/>
    <x v="0"/>
  </r>
  <r>
    <s v="AX17814"/>
    <s v="ENX2009"/>
    <s v="A164"/>
    <s v="EMP1038"/>
    <s v="C1569"/>
    <d v="2021-07-06T00:00:00"/>
    <x v="75"/>
    <n v="2"/>
    <n v="1798"/>
    <n v="971"/>
    <n v="1223"/>
    <n v="2005"/>
    <n v="264"/>
    <x v="44"/>
    <x v="19"/>
    <x v="330"/>
    <x v="6"/>
    <n v="6"/>
    <x v="6"/>
    <x v="0"/>
  </r>
  <r>
    <s v="AX17816"/>
    <s v="ENX2057"/>
    <s v="A129"/>
    <s v="EMP1024"/>
    <s v="C1303"/>
    <d v="2021-07-06T00:00:00"/>
    <x v="78"/>
    <n v="4"/>
    <n v="1708"/>
    <n v="871"/>
    <n v="1044"/>
    <n v="1899"/>
    <n v="34"/>
    <x v="23"/>
    <x v="8"/>
    <x v="139"/>
    <x v="0"/>
    <n v="6"/>
    <x v="6"/>
    <x v="0"/>
  </r>
  <r>
    <s v="AX17818"/>
    <s v="ENX2099"/>
    <s v="A166"/>
    <s v="EMP1008"/>
    <s v="C1053"/>
    <d v="2021-07-06T00:00:00"/>
    <x v="52"/>
    <n v="4"/>
    <n v="1708"/>
    <n v="871"/>
    <n v="400"/>
    <n v="580"/>
    <n v="344"/>
    <x v="70"/>
    <x v="19"/>
    <x v="527"/>
    <x v="6"/>
    <n v="6"/>
    <x v="6"/>
    <x v="0"/>
  </r>
  <r>
    <s v="AX17824"/>
    <s v="ENX2094"/>
    <s v="A104"/>
    <s v="EMP1012"/>
    <s v="C1564"/>
    <d v="2021-07-06T00:00:00"/>
    <x v="90"/>
    <n v="3"/>
    <n v="1639"/>
    <n v="1295"/>
    <n v="342"/>
    <n v="434"/>
    <n v="153"/>
    <x v="49"/>
    <x v="22"/>
    <x v="390"/>
    <x v="4"/>
    <n v="7"/>
    <x v="6"/>
    <x v="0"/>
  </r>
  <r>
    <s v="AX17825"/>
    <s v="ENX2085"/>
    <s v="A123"/>
    <s v="EMP1033"/>
    <s v="C1626"/>
    <d v="2021-07-06T00:00:00"/>
    <x v="29"/>
    <n v="3"/>
    <n v="1809"/>
    <n v="1067"/>
    <n v="270"/>
    <n v="336"/>
    <n v="318"/>
    <x v="31"/>
    <x v="17"/>
    <x v="445"/>
    <x v="0"/>
    <n v="7"/>
    <x v="6"/>
    <x v="0"/>
  </r>
  <r>
    <s v="AX17826"/>
    <s v="ENX2038"/>
    <s v="A103"/>
    <s v="EMP1041"/>
    <s v="C1599"/>
    <d v="2021-07-06T00:00:00"/>
    <x v="84"/>
    <n v="1"/>
    <n v="951"/>
    <n v="504"/>
    <n v="1608"/>
    <n v="2400"/>
    <n v="1056"/>
    <x v="4"/>
    <x v="4"/>
    <x v="505"/>
    <x v="6"/>
    <n v="8"/>
    <x v="6"/>
    <x v="0"/>
  </r>
  <r>
    <s v="AX17827"/>
    <s v="ENX2021"/>
    <s v="A120"/>
    <s v="EMP1007"/>
    <s v="C1507"/>
    <d v="2021-07-06T00:00:00"/>
    <x v="77"/>
    <n v="1"/>
    <n v="799"/>
    <n v="455"/>
    <n v="5176"/>
    <n v="7392"/>
    <n v="892"/>
    <x v="49"/>
    <x v="9"/>
    <x v="472"/>
    <x v="5"/>
    <n v="9"/>
    <x v="6"/>
    <x v="0"/>
  </r>
  <r>
    <s v="AX17839"/>
    <s v="ENX2094"/>
    <s v="A166"/>
    <s v="EMP1043"/>
    <s v="C1760"/>
    <d v="2021-07-07T00:00:00"/>
    <x v="90"/>
    <n v="2"/>
    <n v="2396"/>
    <n v="1965"/>
    <n v="1535"/>
    <n v="2257"/>
    <n v="987"/>
    <x v="29"/>
    <x v="33"/>
    <x v="503"/>
    <x v="5"/>
    <n v="1"/>
    <x v="6"/>
    <x v="0"/>
  </r>
  <r>
    <s v="AX17841"/>
    <s v="ENX2037"/>
    <s v="A104"/>
    <s v="EMP1010"/>
    <s v="C1065"/>
    <d v="2021-07-07T00:00:00"/>
    <x v="50"/>
    <n v="1"/>
    <n v="1353"/>
    <n v="947"/>
    <n v="1227"/>
    <n v="2451"/>
    <n v="290"/>
    <x v="44"/>
    <x v="39"/>
    <x v="239"/>
    <x v="6"/>
    <n v="1"/>
    <x v="6"/>
    <x v="0"/>
  </r>
  <r>
    <s v="AX17843"/>
    <s v="ENX2040"/>
    <s v="A149"/>
    <s v="EMP1007"/>
    <s v="C1073"/>
    <d v="2021-07-07T00:00:00"/>
    <x v="4"/>
    <n v="1"/>
    <n v="2391"/>
    <n v="1291"/>
    <n v="2514"/>
    <n v="3309"/>
    <n v="4400"/>
    <x v="32"/>
    <x v="15"/>
    <x v="65"/>
    <x v="3"/>
    <n v="2"/>
    <x v="6"/>
    <x v="0"/>
  </r>
  <r>
    <s v="AX17844"/>
    <s v="ENX2056"/>
    <s v="A112"/>
    <s v="EMP1044"/>
    <s v="C1790"/>
    <d v="2021-07-07T00:00:00"/>
    <x v="64"/>
    <n v="4"/>
    <n v="1638"/>
    <n v="1261"/>
    <n v="538"/>
    <n v="736"/>
    <n v="689"/>
    <x v="53"/>
    <x v="41"/>
    <x v="64"/>
    <x v="2"/>
    <n v="3"/>
    <x v="6"/>
    <x v="0"/>
  </r>
  <r>
    <s v="AX17847"/>
    <s v="ENX2069"/>
    <s v="A107"/>
    <s v="EMP1010"/>
    <s v="C1584"/>
    <d v="2021-07-07T00:00:00"/>
    <x v="46"/>
    <n v="1"/>
    <n v="1725"/>
    <n v="1363"/>
    <n v="2136"/>
    <n v="3388"/>
    <n v="26"/>
    <x v="29"/>
    <x v="35"/>
    <x v="460"/>
    <x v="6"/>
    <n v="3"/>
    <x v="6"/>
    <x v="0"/>
  </r>
  <r>
    <s v="AX17849"/>
    <s v="ENX2046"/>
    <s v="A115"/>
    <s v="EMP1024"/>
    <s v="C1330"/>
    <d v="2021-07-07T00:00:00"/>
    <x v="38"/>
    <n v="2"/>
    <n v="2497"/>
    <n v="1473"/>
    <n v="395"/>
    <n v="556"/>
    <n v="328"/>
    <x v="5"/>
    <x v="13"/>
    <x v="244"/>
    <x v="0"/>
    <n v="4"/>
    <x v="6"/>
    <x v="0"/>
  </r>
  <r>
    <s v="AX17851"/>
    <s v="ENX2080"/>
    <s v="A125"/>
    <s v="EMP1004"/>
    <s v="C1226"/>
    <d v="2021-07-07T00:00:00"/>
    <x v="37"/>
    <n v="4"/>
    <n v="1783"/>
    <n v="1516"/>
    <n v="1378"/>
    <n v="1887"/>
    <n v="2760"/>
    <x v="27"/>
    <x v="11"/>
    <x v="99"/>
    <x v="5"/>
    <n v="5"/>
    <x v="6"/>
    <x v="0"/>
  </r>
  <r>
    <s v="AX17853"/>
    <s v="ENX2024"/>
    <s v="A114"/>
    <s v="EMP1017"/>
    <s v="C1285"/>
    <d v="2021-07-07T00:00:00"/>
    <x v="2"/>
    <n v="1"/>
    <n v="502"/>
    <n v="296"/>
    <n v="1108"/>
    <n v="1351"/>
    <n v="612"/>
    <x v="45"/>
    <x v="27"/>
    <x v="790"/>
    <x v="5"/>
    <n v="6"/>
    <x v="6"/>
    <x v="0"/>
  </r>
  <r>
    <s v="AX17856"/>
    <s v="ENX2099"/>
    <s v="A112"/>
    <s v="EMP1042"/>
    <s v="C1481"/>
    <d v="2021-07-07T00:00:00"/>
    <x v="52"/>
    <n v="1"/>
    <n v="826"/>
    <n v="562"/>
    <n v="683"/>
    <n v="1119"/>
    <n v="1046"/>
    <x v="53"/>
    <x v="26"/>
    <x v="469"/>
    <x v="1"/>
    <n v="6"/>
    <x v="6"/>
    <x v="0"/>
  </r>
  <r>
    <s v="AX17857"/>
    <s v="ENX2065"/>
    <s v="A103"/>
    <s v="EMP1033"/>
    <s v="C1227"/>
    <d v="2021-07-07T00:00:00"/>
    <x v="56"/>
    <n v="1"/>
    <n v="2391"/>
    <n v="1291"/>
    <n v="1366"/>
    <n v="2356"/>
    <n v="265"/>
    <x v="37"/>
    <x v="38"/>
    <x v="334"/>
    <x v="5"/>
    <n v="6"/>
    <x v="6"/>
    <x v="0"/>
  </r>
  <r>
    <s v="AX17862"/>
    <s v="ENX2022"/>
    <s v="A125"/>
    <s v="EMP1026"/>
    <s v="C1404"/>
    <d v="2021-07-07T00:00:00"/>
    <x v="27"/>
    <n v="1"/>
    <n v="1526"/>
    <n v="1251"/>
    <n v="6140"/>
    <n v="9028"/>
    <n v="570"/>
    <x v="35"/>
    <x v="44"/>
    <x v="278"/>
    <x v="3"/>
    <n v="7"/>
    <x v="6"/>
    <x v="0"/>
  </r>
  <r>
    <s v="AX17863"/>
    <s v="ENX2051"/>
    <s v="A129"/>
    <s v="EMP1001"/>
    <s v="C1703"/>
    <d v="2021-07-07T00:00:00"/>
    <x v="14"/>
    <n v="2"/>
    <n v="826"/>
    <n v="562"/>
    <n v="1399"/>
    <n v="2294"/>
    <n v="364"/>
    <x v="64"/>
    <x v="42"/>
    <x v="173"/>
    <x v="3"/>
    <n v="7"/>
    <x v="6"/>
    <x v="0"/>
  </r>
  <r>
    <s v="AX17866"/>
    <s v="ENX2044"/>
    <s v="A127"/>
    <s v="EMP1011"/>
    <s v="C1748"/>
    <d v="2021-07-07T00:00:00"/>
    <x v="54"/>
    <n v="1"/>
    <n v="2396"/>
    <n v="1965"/>
    <n v="3702"/>
    <n v="4746"/>
    <n v="644"/>
    <x v="18"/>
    <x v="42"/>
    <x v="543"/>
    <x v="2"/>
    <n v="7"/>
    <x v="6"/>
    <x v="0"/>
  </r>
  <r>
    <s v="AX17868"/>
    <s v="ENX2028"/>
    <s v="A139"/>
    <s v="EMP1013"/>
    <s v="C1437"/>
    <d v="2021-07-07T00:00:00"/>
    <x v="5"/>
    <n v="3"/>
    <n v="818"/>
    <n v="450"/>
    <n v="4920"/>
    <n v="7132"/>
    <n v="290"/>
    <x v="9"/>
    <x v="22"/>
    <x v="800"/>
    <x v="1"/>
    <n v="9"/>
    <x v="6"/>
    <x v="0"/>
  </r>
  <r>
    <s v="AX17873"/>
    <s v="ENX2036"/>
    <s v="A153"/>
    <s v="EMP1029"/>
    <s v="C1090"/>
    <d v="2021-07-07T00:00:00"/>
    <x v="1"/>
    <n v="2"/>
    <n v="1639"/>
    <n v="1295"/>
    <n v="1378"/>
    <n v="1887"/>
    <n v="660"/>
    <x v="2"/>
    <x v="42"/>
    <x v="626"/>
    <x v="6"/>
    <n v="9"/>
    <x v="6"/>
    <x v="0"/>
  </r>
  <r>
    <s v="AX17874"/>
    <s v="ENX2077"/>
    <s v="A157"/>
    <s v="EMP1015"/>
    <s v="C1118"/>
    <d v="2021-07-07T00:00:00"/>
    <x v="51"/>
    <n v="3"/>
    <n v="1405"/>
    <n v="1054"/>
    <n v="1473"/>
    <n v="2497"/>
    <n v="554"/>
    <x v="51"/>
    <x v="41"/>
    <x v="253"/>
    <x v="2"/>
    <n v="9"/>
    <x v="6"/>
    <x v="0"/>
  </r>
  <r>
    <s v="AX17876"/>
    <s v="ENX2026"/>
    <s v="A124"/>
    <s v="EMP1029"/>
    <s v="C1078"/>
    <d v="2021-07-08T00:00:00"/>
    <x v="74"/>
    <n v="3"/>
    <n v="1587"/>
    <n v="1301"/>
    <n v="2358"/>
    <n v="2841"/>
    <n v="264"/>
    <x v="25"/>
    <x v="1"/>
    <x v="665"/>
    <x v="2"/>
    <n v="1"/>
    <x v="6"/>
    <x v="0"/>
  </r>
  <r>
    <s v="AX17878"/>
    <s v="ENX2036"/>
    <s v="A162"/>
    <s v="EMP1013"/>
    <s v="C1502"/>
    <d v="2021-07-08T00:00:00"/>
    <x v="1"/>
    <n v="2"/>
    <n v="378"/>
    <n v="291"/>
    <n v="561"/>
    <n v="684"/>
    <n v="492"/>
    <x v="46"/>
    <x v="10"/>
    <x v="502"/>
    <x v="5"/>
    <n v="2"/>
    <x v="6"/>
    <x v="0"/>
  </r>
  <r>
    <s v="AX17883"/>
    <s v="ENX2049"/>
    <s v="A144"/>
    <s v="EMP1001"/>
    <s v="C1371"/>
    <d v="2021-07-08T00:00:00"/>
    <x v="58"/>
    <n v="3"/>
    <n v="1967"/>
    <n v="1397"/>
    <n v="88"/>
    <n v="140"/>
    <n v="3776"/>
    <x v="64"/>
    <x v="38"/>
    <x v="97"/>
    <x v="0"/>
    <n v="2"/>
    <x v="6"/>
    <x v="0"/>
  </r>
  <r>
    <s v="AX17887"/>
    <s v="ENX2032"/>
    <s v="A169"/>
    <s v="EMP1042"/>
    <s v="C1024"/>
    <d v="2021-07-08T00:00:00"/>
    <x v="47"/>
    <n v="1"/>
    <n v="530"/>
    <n v="435"/>
    <n v="3690"/>
    <n v="5349"/>
    <n v="2193"/>
    <x v="9"/>
    <x v="7"/>
    <x v="25"/>
    <x v="5"/>
    <n v="2"/>
    <x v="6"/>
    <x v="0"/>
  </r>
  <r>
    <s v="AX17889"/>
    <s v="ENX2044"/>
    <s v="A153"/>
    <s v="EMP1036"/>
    <s v="C1413"/>
    <d v="2021-07-08T00:00:00"/>
    <x v="54"/>
    <n v="4"/>
    <n v="1103"/>
    <n v="838"/>
    <n v="1620"/>
    <n v="2613"/>
    <n v="752"/>
    <x v="14"/>
    <x v="14"/>
    <x v="283"/>
    <x v="5"/>
    <n v="2"/>
    <x v="6"/>
    <x v="0"/>
  </r>
  <r>
    <s v="AX17890"/>
    <s v="ENX2031"/>
    <s v="A164"/>
    <s v="EMP1044"/>
    <s v="C1514"/>
    <d v="2021-07-08T00:00:00"/>
    <x v="88"/>
    <n v="3"/>
    <n v="1671"/>
    <n v="1220"/>
    <n v="882"/>
    <n v="1104"/>
    <n v="376"/>
    <x v="63"/>
    <x v="11"/>
    <x v="282"/>
    <x v="4"/>
    <n v="4"/>
    <x v="6"/>
    <x v="0"/>
  </r>
  <r>
    <s v="AX17896"/>
    <s v="ENX2053"/>
    <s v="A158"/>
    <s v="EMP1007"/>
    <s v="C1762"/>
    <d v="2021-07-08T00:00:00"/>
    <x v="33"/>
    <n v="4"/>
    <n v="1587"/>
    <n v="1301"/>
    <n v="818"/>
    <n v="1022"/>
    <n v="2624"/>
    <x v="1"/>
    <x v="11"/>
    <x v="613"/>
    <x v="6"/>
    <n v="6"/>
    <x v="6"/>
    <x v="0"/>
  </r>
  <r>
    <s v="AX17902"/>
    <s v="ENX2042"/>
    <s v="A112"/>
    <s v="EMP1029"/>
    <s v="C1612"/>
    <d v="2021-07-08T00:00:00"/>
    <x v="49"/>
    <n v="1"/>
    <n v="2495"/>
    <n v="1896"/>
    <n v="5892"/>
    <n v="9988"/>
    <n v="1800"/>
    <x v="54"/>
    <x v="38"/>
    <x v="399"/>
    <x v="2"/>
    <n v="6"/>
    <x v="6"/>
    <x v="0"/>
  </r>
  <r>
    <s v="AX17907"/>
    <s v="ENX2079"/>
    <s v="A167"/>
    <s v="EMP1018"/>
    <s v="C1740"/>
    <d v="2021-07-08T00:00:00"/>
    <x v="9"/>
    <n v="3"/>
    <n v="203"/>
    <n v="154"/>
    <n v="3702"/>
    <n v="4746"/>
    <n v="246"/>
    <x v="52"/>
    <x v="35"/>
    <x v="295"/>
    <x v="1"/>
    <n v="6"/>
    <x v="6"/>
    <x v="0"/>
  </r>
  <r>
    <s v="AX17908"/>
    <s v="ENX2004"/>
    <s v="A160"/>
    <s v="EMP1029"/>
    <s v="C1437"/>
    <d v="2021-07-08T00:00:00"/>
    <x v="23"/>
    <n v="1"/>
    <n v="1077"/>
    <n v="732"/>
    <n v="2726"/>
    <n v="3450"/>
    <n v="1404"/>
    <x v="7"/>
    <x v="35"/>
    <x v="335"/>
    <x v="1"/>
    <n v="6"/>
    <x v="6"/>
    <x v="0"/>
  </r>
  <r>
    <s v="AX17909"/>
    <s v="ENX2095"/>
    <s v="A136"/>
    <s v="EMP1043"/>
    <s v="C1426"/>
    <d v="2021-07-08T00:00:00"/>
    <x v="42"/>
    <n v="1"/>
    <n v="1077"/>
    <n v="732"/>
    <n v="1512"/>
    <n v="2853"/>
    <n v="872"/>
    <x v="40"/>
    <x v="12"/>
    <x v="241"/>
    <x v="6"/>
    <n v="9"/>
    <x v="6"/>
    <x v="0"/>
  </r>
  <r>
    <s v="AX17923"/>
    <s v="ENX2057"/>
    <s v="A111"/>
    <s v="EMP1000"/>
    <s v="C1382"/>
    <d v="2021-07-09T00:00:00"/>
    <x v="78"/>
    <n v="1"/>
    <n v="356"/>
    <n v="292"/>
    <n v="1220"/>
    <n v="1671"/>
    <n v="206"/>
    <x v="44"/>
    <x v="20"/>
    <x v="178"/>
    <x v="3"/>
    <n v="1"/>
    <x v="6"/>
    <x v="0"/>
  </r>
  <r>
    <s v="AX17939"/>
    <s v="ENX2072"/>
    <s v="A112"/>
    <s v="EMP1042"/>
    <s v="C1435"/>
    <d v="2021-07-09T00:00:00"/>
    <x v="31"/>
    <n v="1"/>
    <n v="203"/>
    <n v="154"/>
    <n v="2913"/>
    <n v="4482"/>
    <n v="240"/>
    <x v="33"/>
    <x v="14"/>
    <x v="331"/>
    <x v="6"/>
    <n v="1"/>
    <x v="6"/>
    <x v="0"/>
  </r>
  <r>
    <s v="AX17940"/>
    <s v="ENX2093"/>
    <s v="A108"/>
    <s v="EMP1027"/>
    <s v="C1146"/>
    <d v="2021-07-09T00:00:00"/>
    <x v="99"/>
    <n v="2"/>
    <n v="1467"/>
    <n v="807"/>
    <n v="1220"/>
    <n v="1671"/>
    <n v="1320"/>
    <x v="61"/>
    <x v="12"/>
    <x v="604"/>
    <x v="0"/>
    <n v="2"/>
    <x v="6"/>
    <x v="0"/>
  </r>
  <r>
    <s v="AX17942"/>
    <s v="ENX2034"/>
    <s v="A134"/>
    <s v="EMP1008"/>
    <s v="C1522"/>
    <d v="2021-07-09T00:00:00"/>
    <x v="32"/>
    <n v="2"/>
    <n v="800"/>
    <n v="536"/>
    <n v="900"/>
    <n v="1500"/>
    <n v="1797"/>
    <x v="30"/>
    <x v="28"/>
    <x v="10"/>
    <x v="2"/>
    <n v="2"/>
    <x v="6"/>
    <x v="0"/>
  </r>
  <r>
    <s v="AX17943"/>
    <s v="ENX2004"/>
    <s v="A164"/>
    <s v="EMP1014"/>
    <s v="C1718"/>
    <d v="2021-07-09T00:00:00"/>
    <x v="23"/>
    <n v="3"/>
    <n v="584"/>
    <n v="420"/>
    <n v="561"/>
    <n v="684"/>
    <n v="483"/>
    <x v="68"/>
    <x v="6"/>
    <x v="303"/>
    <x v="3"/>
    <n v="2"/>
    <x v="6"/>
    <x v="0"/>
  </r>
  <r>
    <s v="AX17946"/>
    <s v="ENX2027"/>
    <s v="A106"/>
    <s v="EMP1007"/>
    <s v="C1077"/>
    <d v="2021-07-09T00:00:00"/>
    <x v="19"/>
    <n v="3"/>
    <n v="217"/>
    <n v="171"/>
    <n v="395"/>
    <n v="556"/>
    <n v="49"/>
    <x v="52"/>
    <x v="26"/>
    <x v="419"/>
    <x v="0"/>
    <n v="2"/>
    <x v="6"/>
    <x v="0"/>
  </r>
  <r>
    <s v="AX17950"/>
    <s v="ENX2025"/>
    <s v="A104"/>
    <s v="EMP1033"/>
    <s v="C1764"/>
    <d v="2021-07-09T00:00:00"/>
    <x v="21"/>
    <n v="1"/>
    <n v="1566"/>
    <n v="1190"/>
    <n v="1301"/>
    <n v="1587"/>
    <n v="1710"/>
    <x v="28"/>
    <x v="28"/>
    <x v="763"/>
    <x v="5"/>
    <n v="2"/>
    <x v="6"/>
    <x v="0"/>
  </r>
  <r>
    <s v="AX17952"/>
    <s v="ENX2075"/>
    <s v="A139"/>
    <s v="EMP1028"/>
    <s v="C1514"/>
    <d v="2021-07-09T00:00:00"/>
    <x v="35"/>
    <n v="1"/>
    <n v="637"/>
    <n v="389"/>
    <n v="2092"/>
    <n v="3270"/>
    <n v="2070"/>
    <x v="9"/>
    <x v="39"/>
    <x v="795"/>
    <x v="5"/>
    <n v="3"/>
    <x v="6"/>
    <x v="0"/>
  </r>
  <r>
    <s v="AX17953"/>
    <s v="ENX2061"/>
    <s v="A123"/>
    <s v="EMP1007"/>
    <s v="C1035"/>
    <d v="2021-07-09T00:00:00"/>
    <x v="72"/>
    <n v="2"/>
    <n v="880"/>
    <n v="634"/>
    <n v="3690"/>
    <n v="5349"/>
    <n v="871"/>
    <x v="50"/>
    <x v="11"/>
    <x v="74"/>
    <x v="1"/>
    <n v="3"/>
    <x v="6"/>
    <x v="0"/>
  </r>
  <r>
    <s v="AX17955"/>
    <s v="ENX2056"/>
    <s v="A114"/>
    <s v="EMP1038"/>
    <s v="C1061"/>
    <d v="2021-07-09T00:00:00"/>
    <x v="64"/>
    <n v="1"/>
    <n v="1638"/>
    <n v="1261"/>
    <n v="2049"/>
    <n v="3534"/>
    <n v="280"/>
    <x v="57"/>
    <x v="21"/>
    <x v="650"/>
    <x v="1"/>
    <n v="4"/>
    <x v="6"/>
    <x v="0"/>
  </r>
  <r>
    <s v="AX17960"/>
    <s v="ENX2072"/>
    <s v="A149"/>
    <s v="EMP1021"/>
    <s v="C1688"/>
    <d v="2021-07-09T00:00:00"/>
    <x v="31"/>
    <n v="1"/>
    <n v="2005"/>
    <n v="1223"/>
    <n v="409"/>
    <n v="817"/>
    <n v="656"/>
    <x v="45"/>
    <x v="41"/>
    <x v="707"/>
    <x v="1"/>
    <n v="5"/>
    <x v="6"/>
    <x v="0"/>
  </r>
  <r>
    <s v="AX17966"/>
    <s v="ENX2012"/>
    <s v="A155"/>
    <s v="EMP1041"/>
    <s v="C1726"/>
    <d v="2021-07-09T00:00:00"/>
    <x v="16"/>
    <n v="1"/>
    <n v="1887"/>
    <n v="1378"/>
    <n v="818"/>
    <n v="1634"/>
    <n v="192"/>
    <x v="26"/>
    <x v="20"/>
    <x v="152"/>
    <x v="1"/>
    <n v="6"/>
    <x v="6"/>
    <x v="0"/>
  </r>
  <r>
    <s v="AX17968"/>
    <s v="ENX2001"/>
    <s v="A140"/>
    <s v="EMP1003"/>
    <s v="C1049"/>
    <d v="2021-07-09T00:00:00"/>
    <x v="93"/>
    <n v="1"/>
    <n v="1743"/>
    <n v="872"/>
    <n v="900"/>
    <n v="1636"/>
    <n v="728"/>
    <x v="38"/>
    <x v="32"/>
    <x v="650"/>
    <x v="4"/>
    <n v="7"/>
    <x v="6"/>
    <x v="0"/>
  </r>
  <r>
    <s v="AX17972"/>
    <s v="ENX2095"/>
    <s v="A173"/>
    <s v="EMP1022"/>
    <s v="C1583"/>
    <d v="2021-07-09T00:00:00"/>
    <x v="42"/>
    <n v="1"/>
    <n v="2091"/>
    <n v="1485"/>
    <n v="534"/>
    <n v="847"/>
    <n v="495"/>
    <x v="53"/>
    <x v="30"/>
    <x v="124"/>
    <x v="1"/>
    <n v="7"/>
    <x v="6"/>
    <x v="0"/>
  </r>
  <r>
    <s v="AX17976"/>
    <s v="ENX2002"/>
    <s v="A173"/>
    <s v="EMP1041"/>
    <s v="C1231"/>
    <d v="2021-07-09T00:00:00"/>
    <x v="100"/>
    <n v="1"/>
    <n v="95"/>
    <n v="61"/>
    <n v="255"/>
    <n v="392"/>
    <n v="2888"/>
    <x v="30"/>
    <x v="32"/>
    <x v="359"/>
    <x v="0"/>
    <n v="8"/>
    <x v="6"/>
    <x v="0"/>
  </r>
  <r>
    <s v="AX17979"/>
    <s v="ENX2079"/>
    <s v="A167"/>
    <s v="EMP1036"/>
    <s v="C1324"/>
    <d v="2021-07-09T00:00:00"/>
    <x v="9"/>
    <n v="1"/>
    <n v="1743"/>
    <n v="872"/>
    <n v="291"/>
    <n v="378"/>
    <n v="140"/>
    <x v="60"/>
    <x v="26"/>
    <x v="638"/>
    <x v="4"/>
    <n v="8"/>
    <x v="6"/>
    <x v="0"/>
  </r>
  <r>
    <s v="AX17984"/>
    <s v="ENX2033"/>
    <s v="A117"/>
    <s v="EMP1011"/>
    <s v="C1400"/>
    <d v="2021-07-09T00:00:00"/>
    <x v="76"/>
    <n v="3"/>
    <n v="127"/>
    <n v="79"/>
    <n v="1535"/>
    <n v="2257"/>
    <n v="408"/>
    <x v="69"/>
    <x v="11"/>
    <x v="661"/>
    <x v="5"/>
    <n v="9"/>
    <x v="6"/>
    <x v="0"/>
  </r>
  <r>
    <s v="AX17987"/>
    <s v="ENX2093"/>
    <s v="A167"/>
    <s v="EMP1003"/>
    <s v="C1274"/>
    <d v="2021-07-10T00:00:00"/>
    <x v="99"/>
    <n v="3"/>
    <n v="1848"/>
    <n v="1294"/>
    <n v="2756"/>
    <n v="3774"/>
    <n v="599"/>
    <x v="63"/>
    <x v="36"/>
    <x v="542"/>
    <x v="3"/>
    <n v="1"/>
    <x v="6"/>
    <x v="0"/>
  </r>
  <r>
    <s v="AX17988"/>
    <s v="ENX2055"/>
    <s v="A154"/>
    <s v="EMP1043"/>
    <s v="C1798"/>
    <d v="2021-07-10T00:00:00"/>
    <x v="71"/>
    <n v="4"/>
    <n v="504"/>
    <n v="408"/>
    <n v="3324"/>
    <n v="4053"/>
    <n v="1178"/>
    <x v="58"/>
    <x v="12"/>
    <x v="637"/>
    <x v="1"/>
    <n v="1"/>
    <x v="6"/>
    <x v="0"/>
  </r>
  <r>
    <s v="AX17990"/>
    <s v="ENX2030"/>
    <s v="A165"/>
    <s v="EMP1039"/>
    <s v="C1096"/>
    <d v="2021-07-10T00:00:00"/>
    <x v="80"/>
    <n v="1"/>
    <n v="1743"/>
    <n v="872"/>
    <n v="376"/>
    <n v="458"/>
    <n v="286"/>
    <x v="33"/>
    <x v="14"/>
    <x v="72"/>
    <x v="3"/>
    <n v="1"/>
    <x v="6"/>
    <x v="0"/>
  </r>
  <r>
    <s v="AX17996"/>
    <s v="ENX2077"/>
    <s v="A161"/>
    <s v="EMP1028"/>
    <s v="C1616"/>
    <d v="2021-07-10T00:00:00"/>
    <x v="51"/>
    <n v="2"/>
    <n v="561"/>
    <n v="421"/>
    <n v="425"/>
    <n v="545"/>
    <n v="204"/>
    <x v="31"/>
    <x v="15"/>
    <x v="49"/>
    <x v="6"/>
    <n v="1"/>
    <x v="6"/>
    <x v="0"/>
  </r>
  <r>
    <s v="AX18004"/>
    <s v="ENX2013"/>
    <s v="A151"/>
    <s v="EMP1000"/>
    <s v="C1553"/>
    <d v="2021-07-10T00:00:00"/>
    <x v="70"/>
    <n v="2"/>
    <n v="1278"/>
    <n v="665"/>
    <n v="840"/>
    <n v="1168"/>
    <n v="660"/>
    <x v="14"/>
    <x v="29"/>
    <x v="395"/>
    <x v="0"/>
    <n v="1"/>
    <x v="6"/>
    <x v="0"/>
  </r>
  <r>
    <s v="AX18015"/>
    <s v="ENX2086"/>
    <s v="A123"/>
    <s v="EMP1031"/>
    <s v="C1333"/>
    <d v="2021-07-10T00:00:00"/>
    <x v="94"/>
    <n v="3"/>
    <n v="826"/>
    <n v="562"/>
    <n v="4432"/>
    <n v="5404"/>
    <n v="48"/>
    <x v="66"/>
    <x v="26"/>
    <x v="19"/>
    <x v="6"/>
    <n v="3"/>
    <x v="6"/>
    <x v="0"/>
  </r>
  <r>
    <s v="AX18016"/>
    <s v="ENX2012"/>
    <s v="A129"/>
    <s v="EMP1042"/>
    <s v="C1018"/>
    <d v="2021-07-10T00:00:00"/>
    <x v="16"/>
    <n v="3"/>
    <n v="603"/>
    <n v="416"/>
    <n v="561"/>
    <n v="684"/>
    <n v="736"/>
    <x v="2"/>
    <x v="30"/>
    <x v="70"/>
    <x v="3"/>
    <n v="4"/>
    <x v="6"/>
    <x v="0"/>
  </r>
  <r>
    <s v="AX18017"/>
    <s v="ENX2061"/>
    <s v="A158"/>
    <s v="EMP1018"/>
    <s v="C1374"/>
    <d v="2021-07-10T00:00:00"/>
    <x v="72"/>
    <n v="2"/>
    <n v="1582"/>
    <n v="1234"/>
    <n v="154"/>
    <n v="203"/>
    <n v="3580"/>
    <x v="8"/>
    <x v="8"/>
    <x v="30"/>
    <x v="2"/>
    <n v="4"/>
    <x v="6"/>
    <x v="0"/>
  </r>
  <r>
    <s v="AX18018"/>
    <s v="ENX2022"/>
    <s v="A158"/>
    <s v="EMP1026"/>
    <s v="C1196"/>
    <d v="2021-07-10T00:00:00"/>
    <x v="27"/>
    <n v="1"/>
    <n v="1353"/>
    <n v="947"/>
    <n v="421"/>
    <n v="561"/>
    <n v="523"/>
    <x v="72"/>
    <x v="32"/>
    <x v="387"/>
    <x v="0"/>
    <n v="5"/>
    <x v="6"/>
    <x v="0"/>
  </r>
  <r>
    <s v="AX18025"/>
    <s v="ENX2060"/>
    <s v="A147"/>
    <s v="EMP1038"/>
    <s v="C1412"/>
    <d v="2021-07-10T00:00:00"/>
    <x v="73"/>
    <n v="3"/>
    <n v="368"/>
    <n v="269"/>
    <n v="400"/>
    <n v="580"/>
    <n v="509"/>
    <x v="45"/>
    <x v="37"/>
    <x v="532"/>
    <x v="1"/>
    <n v="6"/>
    <x v="6"/>
    <x v="0"/>
  </r>
  <r>
    <s v="AX18027"/>
    <s v="ENX2078"/>
    <s v="A127"/>
    <s v="EMP1014"/>
    <s v="C1071"/>
    <d v="2021-07-10T00:00:00"/>
    <x v="66"/>
    <n v="2"/>
    <n v="504"/>
    <n v="408"/>
    <n v="5220"/>
    <n v="7248"/>
    <n v="123"/>
    <x v="41"/>
    <x v="33"/>
    <x v="700"/>
    <x v="0"/>
    <n v="6"/>
    <x v="6"/>
    <x v="0"/>
  </r>
  <r>
    <s v="AX18028"/>
    <s v="ENX2023"/>
    <s v="A153"/>
    <s v="EMP1004"/>
    <s v="C1371"/>
    <d v="2021-07-10T00:00:00"/>
    <x v="57"/>
    <n v="1"/>
    <n v="545"/>
    <n v="425"/>
    <n v="61"/>
    <n v="95"/>
    <n v="396"/>
    <x v="63"/>
    <x v="26"/>
    <x v="639"/>
    <x v="5"/>
    <n v="7"/>
    <x v="6"/>
    <x v="0"/>
  </r>
  <r>
    <s v="AX18029"/>
    <s v="ENX2042"/>
    <s v="A108"/>
    <s v="EMP1006"/>
    <s v="C1160"/>
    <d v="2021-07-10T00:00:00"/>
    <x v="49"/>
    <n v="2"/>
    <n v="2257"/>
    <n v="1535"/>
    <n v="144"/>
    <n v="272"/>
    <n v="82"/>
    <x v="14"/>
    <x v="35"/>
    <x v="450"/>
    <x v="1"/>
    <n v="7"/>
    <x v="6"/>
    <x v="0"/>
  </r>
  <r>
    <s v="AX18035"/>
    <s v="ENX2036"/>
    <s v="A101"/>
    <s v="EMP1036"/>
    <s v="C1034"/>
    <d v="2021-07-10T00:00:00"/>
    <x v="1"/>
    <n v="1"/>
    <n v="2464"/>
    <n v="1774"/>
    <n v="478"/>
    <n v="886"/>
    <n v="321"/>
    <x v="35"/>
    <x v="37"/>
    <x v="454"/>
    <x v="6"/>
    <n v="8"/>
    <x v="6"/>
    <x v="0"/>
  </r>
  <r>
    <s v="AX18036"/>
    <s v="ENX2053"/>
    <s v="A102"/>
    <s v="EMP1015"/>
    <s v="C1627"/>
    <d v="2021-07-10T00:00:00"/>
    <x v="33"/>
    <n v="2"/>
    <n v="947"/>
    <n v="786"/>
    <n v="3936"/>
    <n v="5468"/>
    <n v="82"/>
    <x v="27"/>
    <x v="27"/>
    <x v="269"/>
    <x v="0"/>
    <n v="8"/>
    <x v="6"/>
    <x v="0"/>
  </r>
  <r>
    <s v="AX18038"/>
    <s v="ENX2057"/>
    <s v="A112"/>
    <s v="EMP1024"/>
    <s v="C1055"/>
    <d v="2021-07-10T00:00:00"/>
    <x v="78"/>
    <n v="1"/>
    <n v="1582"/>
    <n v="1234"/>
    <n v="971"/>
    <n v="1494"/>
    <n v="243"/>
    <x v="73"/>
    <x v="43"/>
    <x v="191"/>
    <x v="6"/>
    <n v="8"/>
    <x v="6"/>
    <x v="0"/>
  </r>
  <r>
    <s v="AX18043"/>
    <s v="ENX2056"/>
    <s v="A101"/>
    <s v="EMP1035"/>
    <s v="C1373"/>
    <d v="2021-07-10T00:00:00"/>
    <x v="64"/>
    <n v="3"/>
    <n v="378"/>
    <n v="291"/>
    <n v="683"/>
    <n v="1119"/>
    <n v="492"/>
    <x v="27"/>
    <x v="43"/>
    <x v="152"/>
    <x v="3"/>
    <n v="9"/>
    <x v="6"/>
    <x v="0"/>
  </r>
  <r>
    <s v="AX18048"/>
    <s v="ENX2065"/>
    <s v="A118"/>
    <s v="EMP1015"/>
    <s v="C1016"/>
    <d v="2021-07-10T00:00:00"/>
    <x v="56"/>
    <n v="2"/>
    <n v="1178"/>
    <n v="683"/>
    <n v="2049"/>
    <n v="3357"/>
    <n v="1120"/>
    <x v="35"/>
    <x v="38"/>
    <x v="561"/>
    <x v="1"/>
    <n v="9"/>
    <x v="6"/>
    <x v="0"/>
  </r>
  <r>
    <s v="AX18058"/>
    <s v="ENX2011"/>
    <s v="A164"/>
    <s v="EMP1004"/>
    <s v="C1542"/>
    <d v="2021-07-10T00:00:00"/>
    <x v="81"/>
    <n v="2"/>
    <n v="826"/>
    <n v="562"/>
    <n v="1067"/>
    <n v="1809"/>
    <n v="148"/>
    <x v="2"/>
    <x v="1"/>
    <x v="371"/>
    <x v="5"/>
    <n v="9"/>
    <x v="6"/>
    <x v="0"/>
  </r>
  <r>
    <s v="AX18059"/>
    <s v="ENX2080"/>
    <s v="A140"/>
    <s v="EMP1030"/>
    <s v="C1067"/>
    <d v="2021-07-11T00:00:00"/>
    <x v="37"/>
    <n v="2"/>
    <n v="947"/>
    <n v="786"/>
    <n v="1572"/>
    <n v="1894"/>
    <n v="2756"/>
    <x v="29"/>
    <x v="41"/>
    <x v="130"/>
    <x v="1"/>
    <n v="3"/>
    <x v="6"/>
    <x v="0"/>
  </r>
  <r>
    <s v="AX18060"/>
    <s v="ENX2029"/>
    <s v="A104"/>
    <s v="EMP1037"/>
    <s v="C1356"/>
    <d v="2021-07-11T00:00:00"/>
    <x v="3"/>
    <n v="2"/>
    <n v="1967"/>
    <n v="1397"/>
    <n v="513"/>
    <n v="651"/>
    <n v="368"/>
    <x v="62"/>
    <x v="6"/>
    <x v="543"/>
    <x v="2"/>
    <n v="3"/>
    <x v="6"/>
    <x v="0"/>
  </r>
  <r>
    <s v="AX18070"/>
    <s v="ENX2045"/>
    <s v="A128"/>
    <s v="EMP1023"/>
    <s v="C1286"/>
    <d v="2021-07-11T00:00:00"/>
    <x v="65"/>
    <n v="1"/>
    <n v="368"/>
    <n v="294"/>
    <n v="872"/>
    <n v="1743"/>
    <n v="560"/>
    <x v="17"/>
    <x v="26"/>
    <x v="518"/>
    <x v="1"/>
    <n v="3"/>
    <x v="6"/>
    <x v="0"/>
  </r>
  <r>
    <s v="AX18073"/>
    <s v="ENX2033"/>
    <s v="A167"/>
    <s v="EMP1039"/>
    <s v="C1487"/>
    <d v="2021-07-11T00:00:00"/>
    <x v="76"/>
    <n v="1"/>
    <n v="1353"/>
    <n v="947"/>
    <n v="1122"/>
    <n v="1368"/>
    <n v="96"/>
    <x v="46"/>
    <x v="41"/>
    <x v="625"/>
    <x v="3"/>
    <n v="5"/>
    <x v="6"/>
    <x v="0"/>
  </r>
  <r>
    <s v="AX18077"/>
    <s v="ENX2046"/>
    <s v="A170"/>
    <s v="EMP1004"/>
    <s v="C1319"/>
    <d v="2021-07-11T00:00:00"/>
    <x v="38"/>
    <n v="4"/>
    <n v="1708"/>
    <n v="871"/>
    <n v="1366"/>
    <n v="2238"/>
    <n v="46"/>
    <x v="49"/>
    <x v="12"/>
    <x v="149"/>
    <x v="4"/>
    <n v="6"/>
    <x v="6"/>
    <x v="0"/>
  </r>
  <r>
    <s v="AX18079"/>
    <s v="ENX2051"/>
    <s v="A120"/>
    <s v="EMP1009"/>
    <s v="C1763"/>
    <d v="2021-07-11T00:00:00"/>
    <x v="14"/>
    <n v="1"/>
    <n v="818"/>
    <n v="450"/>
    <n v="208"/>
    <n v="400"/>
    <n v="2070"/>
    <x v="44"/>
    <x v="17"/>
    <x v="209"/>
    <x v="1"/>
    <n v="7"/>
    <x v="6"/>
    <x v="0"/>
  </r>
  <r>
    <s v="AX18080"/>
    <s v="ENX2046"/>
    <s v="A131"/>
    <s v="EMP1036"/>
    <s v="C1323"/>
    <d v="2021-07-11T00:00:00"/>
    <x v="38"/>
    <n v="2"/>
    <n v="378"/>
    <n v="291"/>
    <n v="1044"/>
    <n v="1899"/>
    <n v="13"/>
    <x v="62"/>
    <x v="8"/>
    <x v="516"/>
    <x v="1"/>
    <n v="8"/>
    <x v="6"/>
    <x v="0"/>
  </r>
  <r>
    <s v="AX18083"/>
    <s v="ENX2076"/>
    <s v="A127"/>
    <s v="EMP1023"/>
    <s v="C1092"/>
    <d v="2021-07-11T00:00:00"/>
    <x v="15"/>
    <n v="1"/>
    <n v="35"/>
    <n v="22"/>
    <n v="3032"/>
    <n v="3566"/>
    <n v="452"/>
    <x v="9"/>
    <x v="15"/>
    <x v="675"/>
    <x v="4"/>
    <n v="9"/>
    <x v="6"/>
    <x v="0"/>
  </r>
  <r>
    <s v="AX18084"/>
    <s v="ENX2072"/>
    <s v="A146"/>
    <s v="EMP1031"/>
    <s v="C1107"/>
    <d v="2021-07-11T00:00:00"/>
    <x v="31"/>
    <n v="4"/>
    <n v="603"/>
    <n v="416"/>
    <n v="2088"/>
    <n v="3798"/>
    <n v="192"/>
    <x v="17"/>
    <x v="29"/>
    <x v="79"/>
    <x v="4"/>
    <n v="9"/>
    <x v="6"/>
    <x v="0"/>
  </r>
  <r>
    <s v="AX18087"/>
    <s v="ENX2094"/>
    <s v="A116"/>
    <s v="EMP1029"/>
    <s v="C1709"/>
    <d v="2021-07-11T00:00:00"/>
    <x v="90"/>
    <n v="1"/>
    <n v="392"/>
    <n v="255"/>
    <n v="395"/>
    <n v="556"/>
    <n v="246"/>
    <x v="49"/>
    <x v="22"/>
    <x v="796"/>
    <x v="1"/>
    <n v="9"/>
    <x v="6"/>
    <x v="0"/>
  </r>
  <r>
    <s v="AX18091"/>
    <s v="ENX2069"/>
    <s v="A127"/>
    <s v="EMP1027"/>
    <s v="C1476"/>
    <d v="2021-07-12T00:00:00"/>
    <x v="46"/>
    <n v="1"/>
    <n v="1367"/>
    <n v="984"/>
    <n v="6140"/>
    <n v="9028"/>
    <n v="523"/>
    <x v="14"/>
    <x v="26"/>
    <x v="649"/>
    <x v="0"/>
    <n v="1"/>
    <x v="6"/>
    <x v="0"/>
  </r>
  <r>
    <s v="AX18092"/>
    <s v="ENX2099"/>
    <s v="A123"/>
    <s v="EMP1007"/>
    <s v="C1752"/>
    <d v="2021-07-12T00:00:00"/>
    <x v="52"/>
    <n v="3"/>
    <n v="818"/>
    <n v="450"/>
    <n v="291"/>
    <n v="378"/>
    <n v="96"/>
    <x v="7"/>
    <x v="29"/>
    <x v="703"/>
    <x v="0"/>
    <n v="4"/>
    <x v="6"/>
    <x v="0"/>
  </r>
  <r>
    <s v="AX18095"/>
    <s v="ENX2041"/>
    <s v="A163"/>
    <s v="EMP1020"/>
    <s v="C1235"/>
    <d v="2021-07-12T00:00:00"/>
    <x v="7"/>
    <n v="1"/>
    <n v="2391"/>
    <n v="1291"/>
    <n v="882"/>
    <n v="1104"/>
    <n v="1710"/>
    <x v="73"/>
    <x v="28"/>
    <x v="304"/>
    <x v="3"/>
    <n v="4"/>
    <x v="6"/>
    <x v="0"/>
  </r>
  <r>
    <s v="AX18097"/>
    <s v="ENX2044"/>
    <s v="A116"/>
    <s v="EMP1002"/>
    <s v="C1067"/>
    <d v="2021-07-12T00:00:00"/>
    <x v="54"/>
    <n v="3"/>
    <n v="2182"/>
    <n v="1200"/>
    <n v="1518"/>
    <n v="2410"/>
    <n v="1053"/>
    <x v="60"/>
    <x v="17"/>
    <x v="377"/>
    <x v="6"/>
    <n v="5"/>
    <x v="6"/>
    <x v="0"/>
  </r>
  <r>
    <s v="AX18098"/>
    <s v="ENX2001"/>
    <s v="A123"/>
    <s v="EMP1015"/>
    <s v="C1594"/>
    <d v="2021-07-12T00:00:00"/>
    <x v="93"/>
    <n v="1"/>
    <n v="530"/>
    <n v="435"/>
    <n v="682"/>
    <n v="1338"/>
    <n v="92"/>
    <x v="11"/>
    <x v="13"/>
    <x v="654"/>
    <x v="3"/>
    <n v="5"/>
    <x v="6"/>
    <x v="0"/>
  </r>
  <r>
    <s v="AX18101"/>
    <s v="ENX2045"/>
    <s v="A150"/>
    <s v="EMP1043"/>
    <s v="C1610"/>
    <d v="2021-07-12T00:00:00"/>
    <x v="65"/>
    <n v="1"/>
    <n v="504"/>
    <n v="408"/>
    <n v="5284"/>
    <n v="7888"/>
    <n v="187"/>
    <x v="38"/>
    <x v="14"/>
    <x v="638"/>
    <x v="4"/>
    <n v="5"/>
    <x v="6"/>
    <x v="0"/>
  </r>
  <r>
    <s v="AX18104"/>
    <s v="ENX2069"/>
    <s v="A148"/>
    <s v="EMP1024"/>
    <s v="C1391"/>
    <d v="2021-07-12T00:00:00"/>
    <x v="46"/>
    <n v="1"/>
    <n v="1367"/>
    <n v="984"/>
    <n v="1516"/>
    <n v="1783"/>
    <n v="2346"/>
    <x v="40"/>
    <x v="4"/>
    <x v="547"/>
    <x v="5"/>
    <n v="6"/>
    <x v="6"/>
    <x v="0"/>
  </r>
  <r>
    <s v="AX18107"/>
    <s v="ENX2051"/>
    <s v="A146"/>
    <s v="EMP1029"/>
    <s v="C1235"/>
    <d v="2021-07-12T00:00:00"/>
    <x v="14"/>
    <n v="2"/>
    <n v="684"/>
    <n v="561"/>
    <n v="1020"/>
    <n v="1568"/>
    <n v="2280"/>
    <x v="6"/>
    <x v="8"/>
    <x v="559"/>
    <x v="1"/>
    <n v="8"/>
    <x v="6"/>
    <x v="0"/>
  </r>
  <r>
    <s v="AX18108"/>
    <s v="ENX2054"/>
    <s v="A151"/>
    <s v="EMP1015"/>
    <s v="C1721"/>
    <d v="2021-07-12T00:00:00"/>
    <x v="12"/>
    <n v="1"/>
    <n v="1353"/>
    <n v="947"/>
    <n v="1800"/>
    <n v="3272"/>
    <n v="92"/>
    <x v="41"/>
    <x v="44"/>
    <x v="87"/>
    <x v="4"/>
    <n v="9"/>
    <x v="6"/>
    <x v="0"/>
  </r>
  <r>
    <s v="AX18109"/>
    <s v="ENX2093"/>
    <s v="A164"/>
    <s v="EMP1000"/>
    <s v="C1407"/>
    <d v="2021-07-12T00:00:00"/>
    <x v="99"/>
    <n v="3"/>
    <n v="2464"/>
    <n v="1774"/>
    <n v="504"/>
    <n v="951"/>
    <n v="1448"/>
    <x v="49"/>
    <x v="10"/>
    <x v="319"/>
    <x v="5"/>
    <n v="9"/>
    <x v="6"/>
    <x v="0"/>
  </r>
  <r>
    <s v="AX18111"/>
    <s v="ENX2098"/>
    <s v="A140"/>
    <s v="EMP1035"/>
    <s v="C1061"/>
    <d v="2021-07-13T00:00:00"/>
    <x v="69"/>
    <n v="1"/>
    <n v="1587"/>
    <n v="1301"/>
    <n v="294"/>
    <n v="368"/>
    <n v="1444"/>
    <x v="54"/>
    <x v="9"/>
    <x v="174"/>
    <x v="4"/>
    <n v="1"/>
    <x v="6"/>
    <x v="0"/>
  </r>
  <r>
    <s v="AX18120"/>
    <s v="ENX2016"/>
    <s v="A143"/>
    <s v="EMP1038"/>
    <s v="C1420"/>
    <d v="2021-07-13T00:00:00"/>
    <x v="6"/>
    <n v="2"/>
    <n v="458"/>
    <n v="376"/>
    <n v="22"/>
    <n v="35"/>
    <n v="107"/>
    <x v="57"/>
    <x v="37"/>
    <x v="456"/>
    <x v="0"/>
    <n v="1"/>
    <x v="6"/>
    <x v="0"/>
  </r>
  <r>
    <s v="AX18121"/>
    <s v="ENX2005"/>
    <s v="A108"/>
    <s v="EMP1009"/>
    <s v="C1502"/>
    <d v="2021-07-13T00:00:00"/>
    <x v="79"/>
    <n v="3"/>
    <n v="1899"/>
    <n v="1044"/>
    <n v="5044"/>
    <n v="6552"/>
    <n v="329"/>
    <x v="48"/>
    <x v="20"/>
    <x v="533"/>
    <x v="5"/>
    <n v="1"/>
    <x v="6"/>
    <x v="0"/>
  </r>
  <r>
    <s v="AX18123"/>
    <s v="ENX2010"/>
    <s v="A137"/>
    <s v="EMP1011"/>
    <s v="C1672"/>
    <d v="2021-07-13T00:00:00"/>
    <x v="43"/>
    <n v="1"/>
    <n v="771"/>
    <n v="648"/>
    <n v="816"/>
    <n v="1008"/>
    <n v="44"/>
    <x v="54"/>
    <x v="18"/>
    <x v="392"/>
    <x v="0"/>
    <n v="2"/>
    <x v="6"/>
    <x v="0"/>
  </r>
  <r>
    <s v="AX18125"/>
    <s v="ENX2078"/>
    <s v="A168"/>
    <s v="EMP1025"/>
    <s v="C1755"/>
    <d v="2021-07-13T00:00:00"/>
    <x v="66"/>
    <n v="2"/>
    <n v="1638"/>
    <n v="1261"/>
    <n v="1740"/>
    <n v="2120"/>
    <n v="451"/>
    <x v="43"/>
    <x v="3"/>
    <x v="746"/>
    <x v="4"/>
    <n v="3"/>
    <x v="6"/>
    <x v="0"/>
  </r>
  <r>
    <s v="AX18130"/>
    <s v="ENX2066"/>
    <s v="A135"/>
    <s v="EMP1040"/>
    <s v="C1253"/>
    <d v="2021-07-13T00:00:00"/>
    <x v="13"/>
    <n v="1"/>
    <n v="584"/>
    <n v="420"/>
    <n v="588"/>
    <n v="736"/>
    <n v="362"/>
    <x v="38"/>
    <x v="36"/>
    <x v="164"/>
    <x v="6"/>
    <n v="3"/>
    <x v="6"/>
    <x v="0"/>
  </r>
  <r>
    <s v="AX18133"/>
    <s v="ENX2036"/>
    <s v="A166"/>
    <s v="EMP1035"/>
    <s v="C1291"/>
    <d v="2021-07-13T00:00:00"/>
    <x v="1"/>
    <n v="1"/>
    <n v="1522"/>
    <n v="791"/>
    <n v="408"/>
    <n v="504"/>
    <n v="754"/>
    <x v="6"/>
    <x v="18"/>
    <x v="307"/>
    <x v="6"/>
    <n v="3"/>
    <x v="6"/>
    <x v="0"/>
  </r>
  <r>
    <s v="AX18136"/>
    <s v="ENX2009"/>
    <s v="A158"/>
    <s v="EMP1000"/>
    <s v="C1620"/>
    <d v="2021-07-13T00:00:00"/>
    <x v="75"/>
    <n v="1"/>
    <n v="2241"/>
    <n v="1367"/>
    <n v="504"/>
    <n v="951"/>
    <n v="192"/>
    <x v="24"/>
    <x v="9"/>
    <x v="188"/>
    <x v="3"/>
    <n v="4"/>
    <x v="6"/>
    <x v="0"/>
  </r>
  <r>
    <s v="AX18139"/>
    <s v="ENX2069"/>
    <s v="A104"/>
    <s v="EMP1024"/>
    <s v="C1247"/>
    <d v="2021-07-13T00:00:00"/>
    <x v="46"/>
    <n v="4"/>
    <n v="181"/>
    <n v="130"/>
    <n v="270"/>
    <n v="336"/>
    <n v="1380"/>
    <x v="27"/>
    <x v="10"/>
    <x v="150"/>
    <x v="3"/>
    <n v="4"/>
    <x v="6"/>
    <x v="0"/>
  </r>
  <r>
    <s v="AX18142"/>
    <s v="ENX2042"/>
    <s v="A118"/>
    <s v="EMP1002"/>
    <s v="C1354"/>
    <d v="2021-07-13T00:00:00"/>
    <x v="49"/>
    <n v="2"/>
    <n v="1889"/>
    <n v="945"/>
    <n v="2108"/>
    <n v="2810"/>
    <n v="452"/>
    <x v="55"/>
    <x v="14"/>
    <x v="510"/>
    <x v="0"/>
    <n v="6"/>
    <x v="6"/>
    <x v="0"/>
  </r>
  <r>
    <s v="AX18147"/>
    <s v="ENX2017"/>
    <s v="A117"/>
    <s v="EMP1016"/>
    <s v="C1738"/>
    <d v="2021-07-13T00:00:00"/>
    <x v="61"/>
    <n v="3"/>
    <n v="1103"/>
    <n v="838"/>
    <n v="200"/>
    <n v="290"/>
    <n v="184"/>
    <x v="17"/>
    <x v="44"/>
    <x v="667"/>
    <x v="5"/>
    <n v="6"/>
    <x v="6"/>
    <x v="0"/>
  </r>
  <r>
    <s v="AX18149"/>
    <s v="ENX2071"/>
    <s v="A113"/>
    <s v="EMP1024"/>
    <s v="C1702"/>
    <d v="2021-07-13T00:00:00"/>
    <x v="92"/>
    <n v="1"/>
    <n v="95"/>
    <n v="61"/>
    <n v="1700"/>
    <n v="2180"/>
    <n v="651"/>
    <x v="31"/>
    <x v="37"/>
    <x v="308"/>
    <x v="4"/>
    <n v="6"/>
    <x v="6"/>
    <x v="0"/>
  </r>
  <r>
    <s v="AX18151"/>
    <s v="ENX2034"/>
    <s v="A108"/>
    <s v="EMP1010"/>
    <s v="C1692"/>
    <d v="2021-07-13T00:00:00"/>
    <x v="32"/>
    <n v="4"/>
    <n v="1826"/>
    <n v="1443"/>
    <n v="584"/>
    <n v="913"/>
    <n v="3580"/>
    <x v="50"/>
    <x v="20"/>
    <x v="798"/>
    <x v="5"/>
    <n v="7"/>
    <x v="6"/>
    <x v="0"/>
  </r>
  <r>
    <s v="AX18152"/>
    <s v="ENX2081"/>
    <s v="A151"/>
    <s v="EMP1018"/>
    <s v="C1096"/>
    <d v="2021-07-13T00:00:00"/>
    <x v="62"/>
    <n v="2"/>
    <n v="502"/>
    <n v="296"/>
    <n v="3936"/>
    <n v="5468"/>
    <n v="264"/>
    <x v="40"/>
    <x v="20"/>
    <x v="126"/>
    <x v="5"/>
    <n v="7"/>
    <x v="6"/>
    <x v="0"/>
  </r>
  <r>
    <s v="AX18158"/>
    <s v="ENX2008"/>
    <s v="A151"/>
    <s v="EMP1022"/>
    <s v="C1266"/>
    <d v="2021-07-13T00:00:00"/>
    <x v="24"/>
    <n v="1"/>
    <n v="1671"/>
    <n v="1220"/>
    <n v="1788"/>
    <n v="2353"/>
    <n v="13"/>
    <x v="56"/>
    <x v="16"/>
    <x v="738"/>
    <x v="6"/>
    <n v="7"/>
    <x v="6"/>
    <x v="0"/>
  </r>
  <r>
    <s v="AX18159"/>
    <s v="ENX2008"/>
    <s v="A102"/>
    <s v="EMP1030"/>
    <s v="C1564"/>
    <d v="2021-07-13T00:00:00"/>
    <x v="24"/>
    <n v="1"/>
    <n v="400"/>
    <n v="208"/>
    <n v="562"/>
    <n v="826"/>
    <n v="599"/>
    <x v="63"/>
    <x v="2"/>
    <x v="388"/>
    <x v="5"/>
    <n v="8"/>
    <x v="6"/>
    <x v="0"/>
  </r>
  <r>
    <s v="AX18161"/>
    <s v="ENX2018"/>
    <s v="A124"/>
    <s v="EMP1040"/>
    <s v="C1712"/>
    <d v="2021-07-14T00:00:00"/>
    <x v="8"/>
    <n v="3"/>
    <n v="1052"/>
    <n v="589"/>
    <n v="1108"/>
    <n v="1351"/>
    <n v="192"/>
    <x v="55"/>
    <x v="3"/>
    <x v="643"/>
    <x v="0"/>
    <n v="2"/>
    <x v="6"/>
    <x v="0"/>
  </r>
  <r>
    <s v="AX18165"/>
    <s v="ENX2055"/>
    <s v="A111"/>
    <s v="EMP1044"/>
    <s v="C1525"/>
    <d v="2021-07-14T00:00:00"/>
    <x v="71"/>
    <n v="3"/>
    <n v="1708"/>
    <n v="871"/>
    <n v="1443"/>
    <n v="1826"/>
    <n v="816"/>
    <x v="73"/>
    <x v="39"/>
    <x v="77"/>
    <x v="3"/>
    <n v="4"/>
    <x v="6"/>
    <x v="0"/>
  </r>
  <r>
    <s v="AX18166"/>
    <s v="ENX2039"/>
    <s v="A158"/>
    <s v="EMP1016"/>
    <s v="C1033"/>
    <d v="2021-07-14T00:00:00"/>
    <x v="96"/>
    <n v="1"/>
    <n v="771"/>
    <n v="648"/>
    <n v="1397"/>
    <n v="1967"/>
    <n v="492"/>
    <x v="44"/>
    <x v="34"/>
    <x v="500"/>
    <x v="3"/>
    <n v="4"/>
    <x v="6"/>
    <x v="0"/>
  </r>
  <r>
    <s v="AX18170"/>
    <s v="ENX2085"/>
    <s v="A104"/>
    <s v="EMP1043"/>
    <s v="C1157"/>
    <d v="2021-07-14T00:00:00"/>
    <x v="29"/>
    <n v="1"/>
    <n v="1405"/>
    <n v="1054"/>
    <n v="1054"/>
    <n v="1405"/>
    <n v="264"/>
    <x v="5"/>
    <x v="33"/>
    <x v="400"/>
    <x v="6"/>
    <n v="4"/>
    <x v="6"/>
    <x v="0"/>
  </r>
  <r>
    <s v="AX18171"/>
    <s v="ENX2089"/>
    <s v="A136"/>
    <s v="EMP1011"/>
    <s v="C1470"/>
    <d v="2021-07-14T00:00:00"/>
    <x v="89"/>
    <n v="1"/>
    <n v="799"/>
    <n v="455"/>
    <n v="1190"/>
    <n v="1566"/>
    <n v="412"/>
    <x v="46"/>
    <x v="36"/>
    <x v="226"/>
    <x v="6"/>
    <n v="4"/>
    <x v="6"/>
    <x v="0"/>
  </r>
  <r>
    <s v="AX18173"/>
    <s v="ENX2091"/>
    <s v="A116"/>
    <s v="EMP1039"/>
    <s v="C1396"/>
    <d v="2021-07-14T00:00:00"/>
    <x v="39"/>
    <n v="1"/>
    <n v="2005"/>
    <n v="1223"/>
    <n v="1367"/>
    <n v="2241"/>
    <n v="329"/>
    <x v="37"/>
    <x v="28"/>
    <x v="407"/>
    <x v="3"/>
    <n v="5"/>
    <x v="6"/>
    <x v="0"/>
  </r>
  <r>
    <s v="AX18175"/>
    <s v="ENX2099"/>
    <s v="A128"/>
    <s v="EMP1003"/>
    <s v="C1036"/>
    <d v="2021-07-14T00:00:00"/>
    <x v="52"/>
    <n v="1"/>
    <n v="1367"/>
    <n v="984"/>
    <n v="850"/>
    <n v="1090"/>
    <n v="2070"/>
    <x v="37"/>
    <x v="30"/>
    <x v="792"/>
    <x v="2"/>
    <n v="5"/>
    <x v="6"/>
    <x v="0"/>
  </r>
  <r>
    <s v="AX18183"/>
    <s v="ENX2027"/>
    <s v="A102"/>
    <s v="EMP1000"/>
    <s v="C1426"/>
    <d v="2021-07-14T00:00:00"/>
    <x v="19"/>
    <n v="1"/>
    <n v="684"/>
    <n v="561"/>
    <n v="1767"/>
    <n v="3156"/>
    <n v="120"/>
    <x v="8"/>
    <x v="37"/>
    <x v="117"/>
    <x v="4"/>
    <n v="6"/>
    <x v="6"/>
    <x v="0"/>
  </r>
  <r>
    <s v="AX18190"/>
    <s v="ENX2016"/>
    <s v="A139"/>
    <s v="EMP1026"/>
    <s v="C1356"/>
    <d v="2021-07-14T00:00:00"/>
    <x v="6"/>
    <n v="3"/>
    <n v="2410"/>
    <n v="1518"/>
    <n v="90"/>
    <n v="112"/>
    <n v="1128"/>
    <x v="11"/>
    <x v="29"/>
    <x v="2"/>
    <x v="1"/>
    <n v="7"/>
    <x v="6"/>
    <x v="0"/>
  </r>
  <r>
    <s v="AX18193"/>
    <s v="ENX2038"/>
    <s v="A158"/>
    <s v="EMP1040"/>
    <s v="C1199"/>
    <d v="2021-07-14T00:00:00"/>
    <x v="84"/>
    <n v="1"/>
    <n v="1848"/>
    <n v="1294"/>
    <n v="171"/>
    <n v="217"/>
    <n v="1456"/>
    <x v="31"/>
    <x v="16"/>
    <x v="532"/>
    <x v="0"/>
    <n v="9"/>
    <x v="6"/>
    <x v="0"/>
  </r>
  <r>
    <s v="AX18198"/>
    <s v="ENX2042"/>
    <s v="A148"/>
    <s v="EMP1031"/>
    <s v="C1038"/>
    <d v="2021-07-15T00:00:00"/>
    <x v="49"/>
    <n v="3"/>
    <n v="1380"/>
    <n v="1090"/>
    <n v="1378"/>
    <n v="1887"/>
    <n v="1532"/>
    <x v="63"/>
    <x v="15"/>
    <x v="270"/>
    <x v="0"/>
    <n v="1"/>
    <x v="6"/>
    <x v="0"/>
  </r>
  <r>
    <s v="AX18200"/>
    <s v="ENX2053"/>
    <s v="A109"/>
    <s v="EMP1019"/>
    <s v="C1634"/>
    <d v="2021-07-15T00:00:00"/>
    <x v="33"/>
    <n v="4"/>
    <n v="2257"/>
    <n v="1535"/>
    <n v="1044"/>
    <n v="1899"/>
    <n v="871"/>
    <x v="8"/>
    <x v="34"/>
    <x v="524"/>
    <x v="2"/>
    <n v="2"/>
    <x v="6"/>
    <x v="0"/>
  </r>
  <r>
    <s v="AX18202"/>
    <s v="ENX2064"/>
    <s v="A140"/>
    <s v="EMP1033"/>
    <s v="C1475"/>
    <d v="2021-07-15T00:00:00"/>
    <x v="25"/>
    <n v="4"/>
    <n v="556"/>
    <n v="395"/>
    <n v="3484"/>
    <n v="6832"/>
    <n v="1448"/>
    <x v="51"/>
    <x v="17"/>
    <x v="526"/>
    <x v="6"/>
    <n v="3"/>
    <x v="6"/>
    <x v="0"/>
  </r>
  <r>
    <s v="AX18211"/>
    <s v="ENX2080"/>
    <s v="A100"/>
    <s v="EMP1004"/>
    <s v="C1555"/>
    <d v="2021-07-15T00:00:00"/>
    <x v="37"/>
    <n v="3"/>
    <n v="817"/>
    <n v="409"/>
    <n v="1090"/>
    <n v="1380"/>
    <n v="1380"/>
    <x v="19"/>
    <x v="4"/>
    <x v="492"/>
    <x v="4"/>
    <n v="3"/>
    <x v="6"/>
    <x v="0"/>
  </r>
  <r>
    <s v="AX18213"/>
    <s v="ENX2017"/>
    <s v="A118"/>
    <s v="EMP1002"/>
    <s v="C1722"/>
    <d v="2021-07-15T00:00:00"/>
    <x v="61"/>
    <n v="1"/>
    <n v="2396"/>
    <n v="1965"/>
    <n v="1535"/>
    <n v="2257"/>
    <n v="123"/>
    <x v="55"/>
    <x v="15"/>
    <x v="159"/>
    <x v="6"/>
    <n v="3"/>
    <x v="6"/>
    <x v="0"/>
  </r>
  <r>
    <s v="AX18215"/>
    <s v="ENX2092"/>
    <s v="A167"/>
    <s v="EMP1024"/>
    <s v="C1069"/>
    <d v="2021-07-15T00:00:00"/>
    <x v="87"/>
    <n v="4"/>
    <n v="1899"/>
    <n v="1044"/>
    <n v="2514"/>
    <n v="3309"/>
    <n v="3496"/>
    <x v="72"/>
    <x v="39"/>
    <x v="40"/>
    <x v="1"/>
    <n v="5"/>
    <x v="6"/>
    <x v="0"/>
  </r>
  <r>
    <s v="AX18217"/>
    <s v="ENX2019"/>
    <s v="A118"/>
    <s v="EMP1012"/>
    <s v="C1666"/>
    <d v="2021-07-15T00:00:00"/>
    <x v="60"/>
    <n v="1"/>
    <n v="502"/>
    <n v="296"/>
    <n v="3903"/>
    <n v="4761"/>
    <n v="264"/>
    <x v="38"/>
    <x v="18"/>
    <x v="262"/>
    <x v="0"/>
    <n v="6"/>
    <x v="6"/>
    <x v="0"/>
  </r>
  <r>
    <s v="AX18220"/>
    <s v="ENX2068"/>
    <s v="A111"/>
    <s v="EMP1021"/>
    <s v="C1373"/>
    <d v="2021-07-15T00:00:00"/>
    <x v="20"/>
    <n v="1"/>
    <n v="1743"/>
    <n v="872"/>
    <n v="208"/>
    <n v="400"/>
    <n v="1797"/>
    <x v="70"/>
    <x v="24"/>
    <x v="603"/>
    <x v="4"/>
    <n v="6"/>
    <x v="6"/>
    <x v="0"/>
  </r>
  <r>
    <s v="AX18221"/>
    <s v="ENX2068"/>
    <s v="A170"/>
    <s v="EMP1044"/>
    <s v="C1306"/>
    <d v="2021-07-15T00:00:00"/>
    <x v="20"/>
    <n v="1"/>
    <n v="504"/>
    <n v="408"/>
    <n v="1090"/>
    <n v="1380"/>
    <n v="322"/>
    <x v="23"/>
    <x v="40"/>
    <x v="676"/>
    <x v="5"/>
    <n v="6"/>
    <x v="6"/>
    <x v="0"/>
  </r>
  <r>
    <s v="AX18222"/>
    <s v="ENX2053"/>
    <s v="A134"/>
    <s v="EMP1020"/>
    <s v="C1319"/>
    <d v="2021-07-15T00:00:00"/>
    <x v="33"/>
    <n v="3"/>
    <n v="1889"/>
    <n v="945"/>
    <n v="900"/>
    <n v="1500"/>
    <n v="656"/>
    <x v="18"/>
    <x v="6"/>
    <x v="336"/>
    <x v="5"/>
    <n v="6"/>
    <x v="6"/>
    <x v="0"/>
  </r>
  <r>
    <s v="AX18230"/>
    <s v="ENX2043"/>
    <s v="A147"/>
    <s v="EMP1028"/>
    <s v="C1448"/>
    <d v="2021-07-15T00:00:00"/>
    <x v="11"/>
    <n v="1"/>
    <n v="1889"/>
    <n v="945"/>
    <n v="294"/>
    <n v="368"/>
    <n v="137"/>
    <x v="68"/>
    <x v="35"/>
    <x v="446"/>
    <x v="5"/>
    <n v="8"/>
    <x v="6"/>
    <x v="0"/>
  </r>
  <r>
    <s v="AX18232"/>
    <s v="ENX2062"/>
    <s v="A103"/>
    <s v="EMP1005"/>
    <s v="C1239"/>
    <d v="2021-07-15T00:00:00"/>
    <x v="91"/>
    <n v="1"/>
    <n v="2005"/>
    <n v="1223"/>
    <n v="416"/>
    <n v="603"/>
    <n v="408"/>
    <x v="23"/>
    <x v="26"/>
    <x v="769"/>
    <x v="6"/>
    <n v="8"/>
    <x v="6"/>
    <x v="0"/>
  </r>
  <r>
    <s v="AX18236"/>
    <s v="ENX2070"/>
    <s v="A122"/>
    <s v="EMP1037"/>
    <s v="C1298"/>
    <d v="2021-07-15T00:00:00"/>
    <x v="40"/>
    <n v="3"/>
    <n v="1566"/>
    <n v="1190"/>
    <n v="6140"/>
    <n v="9028"/>
    <n v="606"/>
    <x v="27"/>
    <x v="26"/>
    <x v="764"/>
    <x v="6"/>
    <n v="8"/>
    <x v="6"/>
    <x v="0"/>
  </r>
  <r>
    <s v="AX18237"/>
    <s v="ENX2002"/>
    <s v="A116"/>
    <s v="EMP1014"/>
    <s v="C1009"/>
    <d v="2021-07-16T00:00:00"/>
    <x v="100"/>
    <n v="2"/>
    <n v="1587"/>
    <n v="1301"/>
    <n v="624"/>
    <n v="1200"/>
    <n v="161"/>
    <x v="64"/>
    <x v="32"/>
    <x v="730"/>
    <x v="2"/>
    <n v="3"/>
    <x v="6"/>
    <x v="0"/>
  </r>
  <r>
    <s v="AX18240"/>
    <s v="ENX2021"/>
    <s v="A113"/>
    <s v="EMP1004"/>
    <s v="C1662"/>
    <d v="2021-07-16T00:00:00"/>
    <x v="77"/>
    <n v="2"/>
    <n v="502"/>
    <n v="296"/>
    <n v="3885"/>
    <n v="4917"/>
    <n v="871"/>
    <x v="58"/>
    <x v="16"/>
    <x v="202"/>
    <x v="2"/>
    <n v="5"/>
    <x v="6"/>
    <x v="0"/>
  </r>
  <r>
    <s v="AX18242"/>
    <s v="ENX2074"/>
    <s v="A153"/>
    <s v="EMP1008"/>
    <s v="C1496"/>
    <d v="2021-07-16T00:00:00"/>
    <x v="41"/>
    <n v="1"/>
    <n v="951"/>
    <n v="504"/>
    <n v="1185"/>
    <n v="1668"/>
    <n v="858"/>
    <x v="58"/>
    <x v="9"/>
    <x v="558"/>
    <x v="4"/>
    <n v="5"/>
    <x v="6"/>
    <x v="0"/>
  </r>
  <r>
    <s v="AX18246"/>
    <s v="ENX2031"/>
    <s v="A130"/>
    <s v="EMP1027"/>
    <s v="C1374"/>
    <d v="2021-07-16T00:00:00"/>
    <x v="88"/>
    <n v="1"/>
    <n v="1338"/>
    <n v="682"/>
    <n v="416"/>
    <n v="630"/>
    <n v="613"/>
    <x v="42"/>
    <x v="0"/>
    <x v="600"/>
    <x v="2"/>
    <n v="6"/>
    <x v="6"/>
    <x v="0"/>
  </r>
  <r>
    <s v="AX18251"/>
    <s v="ENX2021"/>
    <s v="A172"/>
    <s v="EMP1006"/>
    <s v="C1223"/>
    <d v="2021-07-16T00:00:00"/>
    <x v="77"/>
    <n v="2"/>
    <n v="684"/>
    <n v="561"/>
    <n v="1080"/>
    <n v="1742"/>
    <n v="264"/>
    <x v="70"/>
    <x v="39"/>
    <x v="146"/>
    <x v="0"/>
    <n v="6"/>
    <x v="6"/>
    <x v="0"/>
  </r>
  <r>
    <s v="AX18255"/>
    <s v="ENX2002"/>
    <s v="A104"/>
    <s v="EMP1010"/>
    <s v="C1334"/>
    <d v="2021-07-16T00:00:00"/>
    <x v="100"/>
    <n v="3"/>
    <n v="504"/>
    <n v="408"/>
    <n v="1443"/>
    <n v="1826"/>
    <n v="892"/>
    <x v="69"/>
    <x v="22"/>
    <x v="694"/>
    <x v="3"/>
    <n v="7"/>
    <x v="6"/>
    <x v="0"/>
  </r>
  <r>
    <s v="AX18256"/>
    <s v="ENX2090"/>
    <s v="A126"/>
    <s v="EMP1032"/>
    <s v="C1743"/>
    <d v="2021-07-16T00:00:00"/>
    <x v="55"/>
    <n v="3"/>
    <n v="1103"/>
    <n v="838"/>
    <n v="1742"/>
    <n v="3416"/>
    <n v="1212"/>
    <x v="24"/>
    <x v="30"/>
    <x v="143"/>
    <x v="5"/>
    <n v="8"/>
    <x v="6"/>
    <x v="0"/>
  </r>
  <r>
    <s v="AX18258"/>
    <s v="ENX2031"/>
    <s v="A114"/>
    <s v="EMP1018"/>
    <s v="C1600"/>
    <d v="2021-07-16T00:00:00"/>
    <x v="88"/>
    <n v="1"/>
    <n v="378"/>
    <n v="291"/>
    <n v="4554"/>
    <n v="7230"/>
    <n v="96"/>
    <x v="62"/>
    <x v="35"/>
    <x v="389"/>
    <x v="6"/>
    <n v="9"/>
    <x v="6"/>
    <x v="0"/>
  </r>
  <r>
    <s v="AX18259"/>
    <s v="ENX2038"/>
    <s v="A141"/>
    <s v="EMP1021"/>
    <s v="C1233"/>
    <d v="2021-07-17T00:00:00"/>
    <x v="84"/>
    <n v="3"/>
    <n v="1077"/>
    <n v="732"/>
    <n v="130"/>
    <n v="181"/>
    <n v="206"/>
    <x v="46"/>
    <x v="27"/>
    <x v="675"/>
    <x v="2"/>
    <n v="1"/>
    <x v="6"/>
    <x v="0"/>
  </r>
  <r>
    <s v="AX18264"/>
    <s v="ENX2066"/>
    <s v="A131"/>
    <s v="EMP1042"/>
    <s v="C1763"/>
    <d v="2021-07-17T00:00:00"/>
    <x v="13"/>
    <n v="3"/>
    <n v="1103"/>
    <n v="838"/>
    <n v="1535"/>
    <n v="2257"/>
    <n v="51"/>
    <x v="27"/>
    <x v="15"/>
    <x v="59"/>
    <x v="5"/>
    <n v="2"/>
    <x v="6"/>
    <x v="0"/>
  </r>
  <r>
    <s v="AX18265"/>
    <s v="ENX2010"/>
    <s v="A160"/>
    <s v="EMP1040"/>
    <s v="C1531"/>
    <d v="2021-07-17T00:00:00"/>
    <x v="43"/>
    <n v="1"/>
    <n v="378"/>
    <n v="291"/>
    <n v="562"/>
    <n v="826"/>
    <n v="722"/>
    <x v="13"/>
    <x v="1"/>
    <x v="23"/>
    <x v="6"/>
    <n v="2"/>
    <x v="6"/>
    <x v="0"/>
  </r>
  <r>
    <s v="AX18269"/>
    <s v="ENX2014"/>
    <s v="A139"/>
    <s v="EMP1037"/>
    <s v="C1050"/>
    <d v="2021-07-17T00:00:00"/>
    <x v="67"/>
    <n v="3"/>
    <n v="684"/>
    <n v="561"/>
    <n v="1220"/>
    <n v="1671"/>
    <n v="49"/>
    <x v="8"/>
    <x v="28"/>
    <x v="363"/>
    <x v="2"/>
    <n v="2"/>
    <x v="6"/>
    <x v="0"/>
  </r>
  <r>
    <s v="AX18274"/>
    <s v="ENX2020"/>
    <s v="A146"/>
    <s v="EMP1013"/>
    <s v="C1620"/>
    <d v="2021-07-17T00:00:00"/>
    <x v="18"/>
    <n v="2"/>
    <n v="800"/>
    <n v="536"/>
    <n v="4548"/>
    <n v="5349"/>
    <n v="265"/>
    <x v="65"/>
    <x v="40"/>
    <x v="288"/>
    <x v="4"/>
    <n v="3"/>
    <x v="6"/>
    <x v="0"/>
  </r>
  <r>
    <s v="AX18279"/>
    <s v="ENX2090"/>
    <s v="A132"/>
    <s v="EMP1030"/>
    <s v="C1653"/>
    <d v="2021-07-17T00:00:00"/>
    <x v="55"/>
    <n v="1"/>
    <n v="1582"/>
    <n v="1234"/>
    <n v="2136"/>
    <n v="3388"/>
    <n v="613"/>
    <x v="4"/>
    <x v="21"/>
    <x v="385"/>
    <x v="4"/>
    <n v="5"/>
    <x v="6"/>
    <x v="0"/>
  </r>
  <r>
    <s v="AX18281"/>
    <s v="ENX2052"/>
    <s v="A112"/>
    <s v="EMP1043"/>
    <s v="C1072"/>
    <d v="2021-07-17T00:00:00"/>
    <x v="45"/>
    <n v="1"/>
    <n v="1639"/>
    <n v="1295"/>
    <n v="1485"/>
    <n v="2091"/>
    <n v="82"/>
    <x v="54"/>
    <x v="42"/>
    <x v="401"/>
    <x v="3"/>
    <n v="5"/>
    <x v="6"/>
    <x v="0"/>
  </r>
  <r>
    <s v="AX18282"/>
    <s v="ENX2046"/>
    <s v="A135"/>
    <s v="EMP1006"/>
    <s v="C1263"/>
    <d v="2021-07-17T00:00:00"/>
    <x v="38"/>
    <n v="3"/>
    <n v="1380"/>
    <n v="1090"/>
    <n v="589"/>
    <n v="1052"/>
    <n v="117"/>
    <x v="7"/>
    <x v="14"/>
    <x v="316"/>
    <x v="1"/>
    <n v="6"/>
    <x v="6"/>
    <x v="0"/>
  </r>
  <r>
    <s v="AX18300"/>
    <s v="ENX2047"/>
    <s v="A136"/>
    <s v="EMP1018"/>
    <s v="C1201"/>
    <d v="2021-07-17T00:00:00"/>
    <x v="82"/>
    <n v="1"/>
    <n v="1278"/>
    <n v="665"/>
    <n v="1896"/>
    <n v="2495"/>
    <n v="348"/>
    <x v="44"/>
    <x v="39"/>
    <x v="335"/>
    <x v="6"/>
    <n v="6"/>
    <x v="6"/>
    <x v="0"/>
  </r>
  <r>
    <s v="AX18301"/>
    <s v="ENX2051"/>
    <s v="A149"/>
    <s v="EMP1036"/>
    <s v="C1094"/>
    <d v="2021-07-17T00:00:00"/>
    <x v="14"/>
    <n v="2"/>
    <n v="1405"/>
    <n v="1054"/>
    <n v="1220"/>
    <n v="1671"/>
    <n v="280"/>
    <x v="59"/>
    <x v="12"/>
    <x v="37"/>
    <x v="1"/>
    <n v="6"/>
    <x v="6"/>
    <x v="0"/>
  </r>
  <r>
    <s v="AX18304"/>
    <s v="ENX2043"/>
    <s v="A158"/>
    <s v="EMP1025"/>
    <s v="C1616"/>
    <d v="2021-07-17T00:00:00"/>
    <x v="11"/>
    <n v="1"/>
    <n v="1582"/>
    <n v="1234"/>
    <n v="435"/>
    <n v="530"/>
    <n v="184"/>
    <x v="11"/>
    <x v="8"/>
    <x v="399"/>
    <x v="3"/>
    <n v="8"/>
    <x v="6"/>
    <x v="0"/>
  </r>
  <r>
    <s v="AX18306"/>
    <s v="ENX2010"/>
    <s v="A144"/>
    <s v="EMP1007"/>
    <s v="C1009"/>
    <d v="2021-07-17T00:00:00"/>
    <x v="43"/>
    <n v="4"/>
    <n v="1178"/>
    <n v="683"/>
    <n v="1965"/>
    <n v="2396"/>
    <n v="2048"/>
    <x v="39"/>
    <x v="23"/>
    <x v="646"/>
    <x v="2"/>
    <n v="8"/>
    <x v="6"/>
    <x v="0"/>
  </r>
  <r>
    <s v="AX18312"/>
    <s v="ENX2007"/>
    <s v="A166"/>
    <s v="EMP1026"/>
    <s v="C1671"/>
    <d v="2021-07-17T00:00:00"/>
    <x v="63"/>
    <n v="1"/>
    <n v="368"/>
    <n v="294"/>
    <n v="408"/>
    <n v="504"/>
    <n v="554"/>
    <x v="32"/>
    <x v="13"/>
    <x v="511"/>
    <x v="5"/>
    <n v="8"/>
    <x v="6"/>
    <x v="0"/>
  </r>
  <r>
    <s v="AX18313"/>
    <s v="ENX2099"/>
    <s v="A112"/>
    <s v="EMP1013"/>
    <s v="C1464"/>
    <d v="2021-07-17T00:00:00"/>
    <x v="52"/>
    <n v="3"/>
    <n v="1405"/>
    <n v="1054"/>
    <n v="1067"/>
    <n v="1809"/>
    <n v="90"/>
    <x v="5"/>
    <x v="12"/>
    <x v="584"/>
    <x v="4"/>
    <n v="9"/>
    <x v="6"/>
    <x v="0"/>
  </r>
  <r>
    <s v="AX18320"/>
    <s v="ENX2074"/>
    <s v="A146"/>
    <s v="EMP1014"/>
    <s v="C1681"/>
    <d v="2021-07-17T00:00:00"/>
    <x v="41"/>
    <n v="2"/>
    <n v="95"/>
    <n v="61"/>
    <n v="2798"/>
    <n v="4588"/>
    <n v="688"/>
    <x v="69"/>
    <x v="36"/>
    <x v="489"/>
    <x v="1"/>
    <n v="9"/>
    <x v="6"/>
    <x v="0"/>
  </r>
  <r>
    <s v="AX18323"/>
    <s v="ENX2051"/>
    <s v="A123"/>
    <s v="EMP1022"/>
    <s v="C1415"/>
    <d v="2021-07-17T00:00:00"/>
    <x v="14"/>
    <n v="2"/>
    <n v="1826"/>
    <n v="1443"/>
    <n v="425"/>
    <n v="545"/>
    <n v="192"/>
    <x v="35"/>
    <x v="11"/>
    <x v="361"/>
    <x v="6"/>
    <n v="9"/>
    <x v="6"/>
    <x v="0"/>
  </r>
  <r>
    <s v="AX18329"/>
    <s v="ENX2037"/>
    <s v="A157"/>
    <s v="EMP1000"/>
    <s v="C1739"/>
    <d v="2021-07-17T00:00:00"/>
    <x v="50"/>
    <n v="1"/>
    <n v="2391"/>
    <n v="1291"/>
    <n v="2728"/>
    <n v="5352"/>
    <n v="1980"/>
    <x v="15"/>
    <x v="36"/>
    <x v="118"/>
    <x v="1"/>
    <n v="9"/>
    <x v="6"/>
    <x v="0"/>
  </r>
  <r>
    <s v="AX18333"/>
    <s v="ENX2003"/>
    <s v="A135"/>
    <s v="EMP1003"/>
    <s v="C1274"/>
    <d v="2021-07-18T00:00:00"/>
    <x v="22"/>
    <n v="2"/>
    <n v="400"/>
    <n v="208"/>
    <n v="2613"/>
    <n v="5124"/>
    <n v="2685"/>
    <x v="44"/>
    <x v="28"/>
    <x v="576"/>
    <x v="4"/>
    <n v="1"/>
    <x v="6"/>
    <x v="0"/>
  </r>
  <r>
    <s v="AX18334"/>
    <s v="ENX2005"/>
    <s v="A158"/>
    <s v="EMP1039"/>
    <s v="C1346"/>
    <d v="2021-07-18T00:00:00"/>
    <x v="79"/>
    <n v="4"/>
    <n v="2396"/>
    <n v="1965"/>
    <n v="7096"/>
    <n v="9856"/>
    <n v="729"/>
    <x v="16"/>
    <x v="9"/>
    <x v="543"/>
    <x v="4"/>
    <n v="1"/>
    <x v="6"/>
    <x v="0"/>
  </r>
  <r>
    <s v="AX18345"/>
    <s v="ENX2085"/>
    <s v="A136"/>
    <s v="EMP1031"/>
    <s v="C1671"/>
    <d v="2021-07-18T00:00:00"/>
    <x v="29"/>
    <n v="4"/>
    <n v="684"/>
    <n v="561"/>
    <n v="807"/>
    <n v="1467"/>
    <n v="993"/>
    <x v="30"/>
    <x v="38"/>
    <x v="29"/>
    <x v="6"/>
    <n v="1"/>
    <x v="6"/>
    <x v="0"/>
  </r>
  <r>
    <s v="AX18348"/>
    <s v="ENX2096"/>
    <s v="A127"/>
    <s v="EMP1028"/>
    <s v="C1100"/>
    <d v="2021-07-18T00:00:00"/>
    <x v="36"/>
    <n v="1"/>
    <n v="1783"/>
    <n v="1516"/>
    <n v="665"/>
    <n v="1278"/>
    <n v="570"/>
    <x v="68"/>
    <x v="3"/>
    <x v="518"/>
    <x v="6"/>
    <n v="1"/>
    <x v="6"/>
    <x v="0"/>
  </r>
  <r>
    <s v="AX18355"/>
    <s v="ENX2011"/>
    <s v="A145"/>
    <s v="EMP1023"/>
    <s v="C1291"/>
    <d v="2021-07-18T00:00:00"/>
    <x v="81"/>
    <n v="2"/>
    <n v="1467"/>
    <n v="807"/>
    <n v="171"/>
    <n v="217"/>
    <n v="507"/>
    <x v="32"/>
    <x v="12"/>
    <x v="188"/>
    <x v="0"/>
    <n v="1"/>
    <x v="6"/>
    <x v="0"/>
  </r>
  <r>
    <s v="AX18358"/>
    <s v="ENX2004"/>
    <s v="A168"/>
    <s v="EMP1031"/>
    <s v="C1327"/>
    <d v="2021-07-18T00:00:00"/>
    <x v="23"/>
    <n v="1"/>
    <n v="1052"/>
    <n v="589"/>
    <n v="1944"/>
    <n v="2313"/>
    <n v="1742"/>
    <x v="21"/>
    <x v="31"/>
    <x v="426"/>
    <x v="3"/>
    <n v="2"/>
    <x v="6"/>
    <x v="0"/>
  </r>
  <r>
    <s v="AX18359"/>
    <s v="ENX2043"/>
    <s v="A151"/>
    <s v="EMP1035"/>
    <s v="C1458"/>
    <d v="2021-07-18T00:00:00"/>
    <x v="11"/>
    <n v="4"/>
    <n v="181"/>
    <n v="130"/>
    <n v="1777"/>
    <n v="2141"/>
    <n v="288"/>
    <x v="43"/>
    <x v="7"/>
    <x v="16"/>
    <x v="3"/>
    <n v="2"/>
    <x v="6"/>
    <x v="0"/>
  </r>
  <r>
    <s v="AX18360"/>
    <s v="ENX2082"/>
    <s v="A132"/>
    <s v="EMP1030"/>
    <s v="C1530"/>
    <d v="2021-07-18T00:00:00"/>
    <x v="86"/>
    <n v="2"/>
    <n v="1022"/>
    <n v="818"/>
    <n v="292"/>
    <n v="356"/>
    <n v="944"/>
    <x v="61"/>
    <x v="12"/>
    <x v="70"/>
    <x v="0"/>
    <n v="5"/>
    <x v="6"/>
    <x v="0"/>
  </r>
  <r>
    <s v="AX18365"/>
    <s v="ENX2063"/>
    <s v="A162"/>
    <s v="EMP1041"/>
    <s v="C1120"/>
    <d v="2021-07-18T00:00:00"/>
    <x v="83"/>
    <n v="2"/>
    <n v="2396"/>
    <n v="1965"/>
    <n v="1044"/>
    <n v="1899"/>
    <n v="3776"/>
    <x v="73"/>
    <x v="14"/>
    <x v="390"/>
    <x v="3"/>
    <n v="5"/>
    <x v="6"/>
    <x v="0"/>
  </r>
  <r>
    <s v="AX18366"/>
    <s v="ENX2074"/>
    <s v="A163"/>
    <s v="EMP1002"/>
    <s v="C1793"/>
    <d v="2021-07-18T00:00:00"/>
    <x v="41"/>
    <n v="3"/>
    <n v="2464"/>
    <n v="1774"/>
    <n v="408"/>
    <n v="504"/>
    <n v="87"/>
    <x v="22"/>
    <x v="12"/>
    <x v="568"/>
    <x v="6"/>
    <n v="6"/>
    <x v="6"/>
    <x v="0"/>
  </r>
  <r>
    <s v="AX18368"/>
    <s v="ENX2074"/>
    <s v="A117"/>
    <s v="EMP1029"/>
    <s v="C1505"/>
    <d v="2021-07-18T00:00:00"/>
    <x v="41"/>
    <n v="1"/>
    <n v="1972"/>
    <n v="1321"/>
    <n v="425"/>
    <n v="545"/>
    <n v="120"/>
    <x v="53"/>
    <x v="13"/>
    <x v="117"/>
    <x v="2"/>
    <n v="6"/>
    <x v="6"/>
    <x v="0"/>
  </r>
  <r>
    <s v="AX18369"/>
    <s v="ENX2015"/>
    <s v="A152"/>
    <s v="EMP1016"/>
    <s v="C1399"/>
    <d v="2021-07-18T00:00:00"/>
    <x v="17"/>
    <n v="1"/>
    <n v="112"/>
    <n v="90"/>
    <n v="1054"/>
    <n v="1405"/>
    <n v="2511"/>
    <x v="57"/>
    <x v="23"/>
    <x v="629"/>
    <x v="1"/>
    <n v="6"/>
    <x v="6"/>
    <x v="0"/>
  </r>
  <r>
    <s v="AX18373"/>
    <s v="ENX2089"/>
    <s v="A103"/>
    <s v="EMP1044"/>
    <s v="C1032"/>
    <d v="2021-07-18T00:00:00"/>
    <x v="89"/>
    <n v="1"/>
    <n v="1783"/>
    <n v="1230"/>
    <n v="1227"/>
    <n v="2451"/>
    <n v="872"/>
    <x v="4"/>
    <x v="17"/>
    <x v="461"/>
    <x v="2"/>
    <n v="7"/>
    <x v="6"/>
    <x v="0"/>
  </r>
  <r>
    <s v="AX18375"/>
    <s v="ENX2001"/>
    <s v="A141"/>
    <s v="EMP1022"/>
    <s v="C1275"/>
    <d v="2021-07-18T00:00:00"/>
    <x v="93"/>
    <n v="1"/>
    <n v="603"/>
    <n v="416"/>
    <n v="390"/>
    <n v="543"/>
    <n v="982"/>
    <x v="20"/>
    <x v="27"/>
    <x v="46"/>
    <x v="3"/>
    <n v="7"/>
    <x v="6"/>
    <x v="0"/>
  </r>
  <r>
    <s v="AX18376"/>
    <s v="ENX2064"/>
    <s v="A149"/>
    <s v="EMP1033"/>
    <s v="C1393"/>
    <d v="2021-07-18T00:00:00"/>
    <x v="25"/>
    <n v="1"/>
    <n v="2497"/>
    <n v="1473"/>
    <n v="4191"/>
    <n v="5901"/>
    <n v="90"/>
    <x v="38"/>
    <x v="11"/>
    <x v="303"/>
    <x v="1"/>
    <n v="8"/>
    <x v="6"/>
    <x v="0"/>
  </r>
  <r>
    <s v="AX18378"/>
    <s v="ENX2062"/>
    <s v="A133"/>
    <s v="EMP1006"/>
    <s v="C1536"/>
    <d v="2021-07-18T00:00:00"/>
    <x v="91"/>
    <n v="2"/>
    <n v="127"/>
    <n v="79"/>
    <n v="2502"/>
    <n v="3052"/>
    <n v="187"/>
    <x v="55"/>
    <x v="7"/>
    <x v="493"/>
    <x v="3"/>
    <n v="8"/>
    <x v="6"/>
    <x v="0"/>
  </r>
  <r>
    <s v="AX18379"/>
    <s v="ENX2029"/>
    <s v="A110"/>
    <s v="EMP1003"/>
    <s v="C1408"/>
    <d v="2021-07-18T00:00:00"/>
    <x v="3"/>
    <n v="2"/>
    <n v="1587"/>
    <n v="1301"/>
    <n v="2913"/>
    <n v="4482"/>
    <n v="496"/>
    <x v="67"/>
    <x v="0"/>
    <x v="621"/>
    <x v="6"/>
    <n v="9"/>
    <x v="6"/>
    <x v="0"/>
  </r>
  <r>
    <s v="AX18382"/>
    <s v="ENX2066"/>
    <s v="A138"/>
    <s v="EMP1006"/>
    <s v="C1409"/>
    <d v="2021-07-18T00:00:00"/>
    <x v="13"/>
    <n v="1"/>
    <n v="127"/>
    <n v="79"/>
    <n v="774"/>
    <n v="1334"/>
    <n v="799"/>
    <x v="11"/>
    <x v="5"/>
    <x v="506"/>
    <x v="2"/>
    <n v="9"/>
    <x v="6"/>
    <x v="0"/>
  </r>
  <r>
    <s v="AX18392"/>
    <s v="ENX2099"/>
    <s v="A135"/>
    <s v="EMP1001"/>
    <s v="C1314"/>
    <d v="2021-07-19T00:00:00"/>
    <x v="52"/>
    <n v="2"/>
    <n v="400"/>
    <n v="208"/>
    <n v="584"/>
    <n v="913"/>
    <n v="264"/>
    <x v="67"/>
    <x v="13"/>
    <x v="484"/>
    <x v="0"/>
    <n v="1"/>
    <x v="6"/>
    <x v="0"/>
  </r>
  <r>
    <s v="AX18394"/>
    <s v="ENX2022"/>
    <s v="A123"/>
    <s v="EMP1036"/>
    <s v="C1220"/>
    <d v="2021-07-19T00:00:00"/>
    <x v="27"/>
    <n v="1"/>
    <n v="1103"/>
    <n v="838"/>
    <n v="1378"/>
    <n v="1887"/>
    <n v="651"/>
    <x v="71"/>
    <x v="10"/>
    <x v="47"/>
    <x v="2"/>
    <n v="1"/>
    <x v="6"/>
    <x v="0"/>
  </r>
  <r>
    <s v="AX18396"/>
    <s v="ENX2042"/>
    <s v="A121"/>
    <s v="EMP1018"/>
    <s v="C1017"/>
    <d v="2021-07-19T00:00:00"/>
    <x v="49"/>
    <n v="4"/>
    <n v="2353"/>
    <n v="1788"/>
    <n v="1230"/>
    <n v="1783"/>
    <n v="827"/>
    <x v="48"/>
    <x v="36"/>
    <x v="54"/>
    <x v="5"/>
    <n v="2"/>
    <x v="6"/>
    <x v="0"/>
  </r>
  <r>
    <s v="AX18403"/>
    <s v="ENX2045"/>
    <s v="A124"/>
    <s v="EMP1007"/>
    <s v="C1451"/>
    <d v="2021-07-19T00:00:00"/>
    <x v="65"/>
    <n v="4"/>
    <n v="368"/>
    <n v="294"/>
    <n v="2346"/>
    <n v="3724"/>
    <n v="766"/>
    <x v="70"/>
    <x v="7"/>
    <x v="309"/>
    <x v="4"/>
    <n v="2"/>
    <x v="6"/>
    <x v="0"/>
  </r>
  <r>
    <s v="AX18404"/>
    <s v="ENX2044"/>
    <s v="A145"/>
    <s v="EMP1000"/>
    <s v="C1055"/>
    <d v="2021-07-19T00:00:00"/>
    <x v="54"/>
    <n v="2"/>
    <n v="1848"/>
    <n v="1294"/>
    <n v="4329"/>
    <n v="5478"/>
    <n v="944"/>
    <x v="22"/>
    <x v="6"/>
    <x v="251"/>
    <x v="6"/>
    <n v="4"/>
    <x v="6"/>
    <x v="0"/>
  </r>
  <r>
    <s v="AX18405"/>
    <s v="ENX2052"/>
    <s v="A164"/>
    <s v="EMP1016"/>
    <s v="C1716"/>
    <d v="2021-07-19T00:00:00"/>
    <x v="45"/>
    <n v="1"/>
    <n v="2396"/>
    <n v="1965"/>
    <n v="158"/>
    <n v="254"/>
    <n v="560"/>
    <x v="71"/>
    <x v="31"/>
    <x v="180"/>
    <x v="6"/>
    <n v="5"/>
    <x v="6"/>
    <x v="0"/>
  </r>
  <r>
    <s v="AX18407"/>
    <s v="ENX2012"/>
    <s v="A105"/>
    <s v="EMP1019"/>
    <s v="C1229"/>
    <d v="2021-07-19T00:00:00"/>
    <x v="16"/>
    <n v="2"/>
    <n v="886"/>
    <n v="478"/>
    <n v="1632"/>
    <n v="2016"/>
    <n v="344"/>
    <x v="1"/>
    <x v="14"/>
    <x v="414"/>
    <x v="5"/>
    <n v="6"/>
    <x v="6"/>
    <x v="0"/>
  </r>
  <r>
    <s v="AX18410"/>
    <s v="ENX2050"/>
    <s v="A129"/>
    <s v="EMP1041"/>
    <s v="C1549"/>
    <d v="2021-07-19T00:00:00"/>
    <x v="44"/>
    <n v="1"/>
    <n v="368"/>
    <n v="294"/>
    <n v="269"/>
    <n v="368"/>
    <n v="364"/>
    <x v="60"/>
    <x v="38"/>
    <x v="693"/>
    <x v="5"/>
    <n v="8"/>
    <x v="6"/>
    <x v="0"/>
  </r>
  <r>
    <s v="AX18411"/>
    <s v="ENX2001"/>
    <s v="A167"/>
    <s v="EMP1011"/>
    <s v="C1310"/>
    <d v="2021-07-19T00:00:00"/>
    <x v="93"/>
    <n v="2"/>
    <n v="530"/>
    <n v="435"/>
    <n v="1965"/>
    <n v="2396"/>
    <n v="792"/>
    <x v="1"/>
    <x v="19"/>
    <x v="359"/>
    <x v="0"/>
    <n v="9"/>
    <x v="6"/>
    <x v="0"/>
  </r>
  <r>
    <s v="AX18414"/>
    <s v="ENX2071"/>
    <s v="A148"/>
    <s v="EMP1030"/>
    <s v="C1001"/>
    <d v="2021-07-19T00:00:00"/>
    <x v="92"/>
    <n v="4"/>
    <n v="799"/>
    <n v="455"/>
    <n v="790"/>
    <n v="1112"/>
    <n v="1674"/>
    <x v="15"/>
    <x v="33"/>
    <x v="326"/>
    <x v="4"/>
    <n v="9"/>
    <x v="6"/>
    <x v="0"/>
  </r>
  <r>
    <s v="AX18429"/>
    <s v="ENX2062"/>
    <s v="A167"/>
    <s v="EMP1042"/>
    <s v="C1189"/>
    <d v="2021-07-19T00:00:00"/>
    <x v="91"/>
    <n v="1"/>
    <n v="368"/>
    <n v="269"/>
    <n v="1473"/>
    <n v="2497"/>
    <n v="164"/>
    <x v="12"/>
    <x v="1"/>
    <x v="265"/>
    <x v="4"/>
    <n v="9"/>
    <x v="6"/>
    <x v="0"/>
  </r>
  <r>
    <s v="AX18435"/>
    <s v="ENX2084"/>
    <s v="A134"/>
    <s v="EMP1027"/>
    <s v="C1612"/>
    <d v="2021-07-20T00:00:00"/>
    <x v="10"/>
    <n v="2"/>
    <n v="2091"/>
    <n v="1485"/>
    <n v="1366"/>
    <n v="2238"/>
    <n v="2760"/>
    <x v="42"/>
    <x v="39"/>
    <x v="553"/>
    <x v="2"/>
    <n v="1"/>
    <x v="6"/>
    <x v="0"/>
  </r>
  <r>
    <s v="AX18436"/>
    <s v="ENX2086"/>
    <s v="A137"/>
    <s v="EMP1022"/>
    <s v="C1612"/>
    <d v="2021-07-20T00:00:00"/>
    <x v="94"/>
    <n v="1"/>
    <n v="667"/>
    <n v="387"/>
    <n v="5512"/>
    <n v="7548"/>
    <n v="452"/>
    <x v="40"/>
    <x v="3"/>
    <x v="609"/>
    <x v="0"/>
    <n v="3"/>
    <x v="6"/>
    <x v="0"/>
  </r>
  <r>
    <s v="AX18438"/>
    <s v="ENX2080"/>
    <s v="A152"/>
    <s v="EMP1035"/>
    <s v="C1379"/>
    <d v="2021-07-20T00:00:00"/>
    <x v="37"/>
    <n v="2"/>
    <n v="1022"/>
    <n v="818"/>
    <n v="1367"/>
    <n v="2241"/>
    <n v="214"/>
    <x v="53"/>
    <x v="35"/>
    <x v="145"/>
    <x v="2"/>
    <n v="3"/>
    <x v="6"/>
    <x v="0"/>
  </r>
  <r>
    <s v="AX18439"/>
    <s v="ENX2001"/>
    <s v="A107"/>
    <s v="EMP1018"/>
    <s v="C1778"/>
    <d v="2021-07-20T00:00:00"/>
    <x v="93"/>
    <n v="1"/>
    <n v="112"/>
    <n v="90"/>
    <n v="1363"/>
    <n v="1725"/>
    <n v="95"/>
    <x v="7"/>
    <x v="41"/>
    <x v="290"/>
    <x v="4"/>
    <n v="4"/>
    <x v="6"/>
    <x v="0"/>
  </r>
  <r>
    <s v="AX18441"/>
    <s v="ENX2091"/>
    <s v="A133"/>
    <s v="EMP1039"/>
    <s v="C1404"/>
    <d v="2021-07-20T00:00:00"/>
    <x v="39"/>
    <n v="3"/>
    <n v="368"/>
    <n v="294"/>
    <n v="536"/>
    <n v="800"/>
    <n v="724"/>
    <x v="36"/>
    <x v="11"/>
    <x v="461"/>
    <x v="1"/>
    <n v="4"/>
    <x v="6"/>
    <x v="0"/>
  </r>
  <r>
    <s v="AX18444"/>
    <s v="ENX2011"/>
    <s v="A116"/>
    <s v="EMP1004"/>
    <s v="C1416"/>
    <d v="2021-07-20T00:00:00"/>
    <x v="81"/>
    <n v="2"/>
    <n v="545"/>
    <n v="425"/>
    <n v="1484"/>
    <n v="2283"/>
    <n v="565"/>
    <x v="51"/>
    <x v="23"/>
    <x v="727"/>
    <x v="1"/>
    <n v="5"/>
    <x v="6"/>
    <x v="0"/>
  </r>
  <r>
    <s v="AX18445"/>
    <s v="ENX2060"/>
    <s v="A111"/>
    <s v="EMP1034"/>
    <s v="C1566"/>
    <d v="2021-07-20T00:00:00"/>
    <x v="73"/>
    <n v="1"/>
    <n v="2141"/>
    <n v="1777"/>
    <n v="409"/>
    <n v="817"/>
    <n v="368"/>
    <x v="63"/>
    <x v="31"/>
    <x v="32"/>
    <x v="6"/>
    <n v="6"/>
    <x v="6"/>
    <x v="0"/>
  </r>
  <r>
    <s v="AX18447"/>
    <s v="ENX2032"/>
    <s v="A159"/>
    <s v="EMP1010"/>
    <s v="C1543"/>
    <d v="2021-07-20T00:00:00"/>
    <x v="47"/>
    <n v="4"/>
    <n v="1414"/>
    <n v="962"/>
    <n v="534"/>
    <n v="847"/>
    <n v="383"/>
    <x v="38"/>
    <x v="36"/>
    <x v="244"/>
    <x v="1"/>
    <n v="8"/>
    <x v="6"/>
    <x v="0"/>
  </r>
  <r>
    <s v="AX18459"/>
    <s v="ENX2057"/>
    <s v="A132"/>
    <s v="EMP1042"/>
    <s v="C1536"/>
    <d v="2021-07-21T00:00:00"/>
    <x v="78"/>
    <n v="3"/>
    <n v="290"/>
    <n v="200"/>
    <n v="5895"/>
    <n v="7188"/>
    <n v="3580"/>
    <x v="65"/>
    <x v="3"/>
    <x v="144"/>
    <x v="5"/>
    <n v="1"/>
    <x v="6"/>
    <x v="0"/>
  </r>
  <r>
    <s v="AX18460"/>
    <s v="ENX2030"/>
    <s v="A149"/>
    <s v="EMP1027"/>
    <s v="C1176"/>
    <d v="2021-07-21T00:00:00"/>
    <x v="80"/>
    <n v="3"/>
    <n v="771"/>
    <n v="648"/>
    <n v="842"/>
    <n v="1122"/>
    <n v="212"/>
    <x v="48"/>
    <x v="6"/>
    <x v="552"/>
    <x v="3"/>
    <n v="2"/>
    <x v="6"/>
    <x v="0"/>
  </r>
  <r>
    <s v="AX18461"/>
    <s v="ENX2083"/>
    <s v="A127"/>
    <s v="EMP1007"/>
    <s v="C1028"/>
    <d v="2021-07-21T00:00:00"/>
    <x v="59"/>
    <n v="1"/>
    <n v="530"/>
    <n v="435"/>
    <n v="584"/>
    <n v="712"/>
    <n v="1444"/>
    <x v="48"/>
    <x v="3"/>
    <x v="577"/>
    <x v="3"/>
    <n v="3"/>
    <x v="6"/>
    <x v="0"/>
  </r>
  <r>
    <s v="AX18462"/>
    <s v="ENX2097"/>
    <s v="A124"/>
    <s v="EMP1006"/>
    <s v="C1706"/>
    <d v="2021-07-21T00:00:00"/>
    <x v="0"/>
    <n v="2"/>
    <n v="315"/>
    <n v="208"/>
    <n v="1378"/>
    <n v="1887"/>
    <n v="748"/>
    <x v="46"/>
    <x v="23"/>
    <x v="222"/>
    <x v="1"/>
    <n v="5"/>
    <x v="6"/>
    <x v="0"/>
  </r>
  <r>
    <s v="AX18463"/>
    <s v="ENX2061"/>
    <s v="A119"/>
    <s v="EMP1028"/>
    <s v="C1696"/>
    <d v="2021-07-21T00:00:00"/>
    <x v="72"/>
    <n v="1"/>
    <n v="913"/>
    <n v="584"/>
    <n v="2913"/>
    <n v="4482"/>
    <n v="3072"/>
    <x v="73"/>
    <x v="24"/>
    <x v="638"/>
    <x v="6"/>
    <n v="5"/>
    <x v="6"/>
    <x v="0"/>
  </r>
  <r>
    <s v="AX18473"/>
    <s v="ENX2044"/>
    <s v="A173"/>
    <s v="EMP1022"/>
    <s v="C1084"/>
    <d v="2021-07-21T00:00:00"/>
    <x v="54"/>
    <n v="1"/>
    <n v="392"/>
    <n v="255"/>
    <n v="1518"/>
    <n v="2410"/>
    <n v="2048"/>
    <x v="4"/>
    <x v="38"/>
    <x v="356"/>
    <x v="2"/>
    <n v="5"/>
    <x v="6"/>
    <x v="0"/>
  </r>
  <r>
    <s v="AX18477"/>
    <s v="ENX2042"/>
    <s v="A112"/>
    <s v="EMP1024"/>
    <s v="C1231"/>
    <d v="2021-07-21T00:00:00"/>
    <x v="49"/>
    <n v="2"/>
    <n v="871"/>
    <n v="540"/>
    <n v="540"/>
    <n v="871"/>
    <n v="523"/>
    <x v="6"/>
    <x v="7"/>
    <x v="636"/>
    <x v="6"/>
    <n v="5"/>
    <x v="6"/>
    <x v="0"/>
  </r>
  <r>
    <s v="AX18478"/>
    <s v="ENX2089"/>
    <s v="A143"/>
    <s v="EMP1004"/>
    <s v="C1670"/>
    <d v="2021-07-21T00:00:00"/>
    <x v="89"/>
    <n v="1"/>
    <n v="2091"/>
    <n v="1485"/>
    <n v="1378"/>
    <n v="1887"/>
    <n v="534"/>
    <x v="4"/>
    <x v="26"/>
    <x v="618"/>
    <x v="6"/>
    <n v="5"/>
    <x v="6"/>
    <x v="0"/>
  </r>
  <r>
    <s v="AX18480"/>
    <s v="ENX2072"/>
    <s v="A117"/>
    <s v="EMP1032"/>
    <s v="C1366"/>
    <d v="2021-07-21T00:00:00"/>
    <x v="31"/>
    <n v="4"/>
    <n v="1826"/>
    <n v="1443"/>
    <n v="2590"/>
    <n v="3278"/>
    <n v="612"/>
    <x v="21"/>
    <x v="4"/>
    <x v="139"/>
    <x v="4"/>
    <n v="8"/>
    <x v="6"/>
    <x v="0"/>
  </r>
  <r>
    <s v="AX18484"/>
    <s v="ENX2055"/>
    <s v="A103"/>
    <s v="EMP1026"/>
    <s v="C1463"/>
    <d v="2021-07-21T00:00:00"/>
    <x v="71"/>
    <n v="1"/>
    <n v="290"/>
    <n v="200"/>
    <n v="1896"/>
    <n v="2495"/>
    <n v="874"/>
    <x v="0"/>
    <x v="26"/>
    <x v="484"/>
    <x v="1"/>
    <n v="9"/>
    <x v="6"/>
    <x v="0"/>
  </r>
  <r>
    <s v="AX18488"/>
    <s v="ENX2028"/>
    <s v="A115"/>
    <s v="EMP1002"/>
    <s v="C1118"/>
    <d v="2021-07-21T00:00:00"/>
    <x v="5"/>
    <n v="1"/>
    <n v="1967"/>
    <n v="1397"/>
    <n v="1443"/>
    <n v="1826"/>
    <n v="613"/>
    <x v="13"/>
    <x v="22"/>
    <x v="211"/>
    <x v="3"/>
    <n v="9"/>
    <x v="6"/>
    <x v="0"/>
  </r>
  <r>
    <s v="AX18490"/>
    <s v="ENX2040"/>
    <s v="A156"/>
    <s v="EMP1035"/>
    <s v="C1702"/>
    <d v="2021-07-22T00:00:00"/>
    <x v="4"/>
    <n v="2"/>
    <n v="1638"/>
    <n v="1261"/>
    <n v="850"/>
    <n v="1090"/>
    <n v="651"/>
    <x v="3"/>
    <x v="21"/>
    <x v="582"/>
    <x v="5"/>
    <n v="1"/>
    <x v="6"/>
    <x v="0"/>
  </r>
  <r>
    <s v="AX18492"/>
    <s v="ENX2051"/>
    <s v="A132"/>
    <s v="EMP1006"/>
    <s v="C1265"/>
    <d v="2021-07-22T00:00:00"/>
    <x v="14"/>
    <n v="1"/>
    <n v="913"/>
    <n v="584"/>
    <n v="1272"/>
    <n v="1590"/>
    <n v="2624"/>
    <x v="38"/>
    <x v="41"/>
    <x v="116"/>
    <x v="0"/>
    <n v="1"/>
    <x v="6"/>
    <x v="0"/>
  </r>
  <r>
    <s v="AX18494"/>
    <s v="ENX2071"/>
    <s v="A139"/>
    <s v="EMP1000"/>
    <s v="C1523"/>
    <d v="2021-07-22T00:00:00"/>
    <x v="92"/>
    <n v="4"/>
    <n v="123"/>
    <n v="84"/>
    <n v="2582"/>
    <n v="4782"/>
    <n v="3484"/>
    <x v="49"/>
    <x v="43"/>
    <x v="339"/>
    <x v="0"/>
    <n v="2"/>
    <x v="6"/>
    <x v="0"/>
  </r>
  <r>
    <s v="AX18495"/>
    <s v="ENX2004"/>
    <s v="A157"/>
    <s v="EMP1010"/>
    <s v="C1506"/>
    <d v="2021-07-22T00:00:00"/>
    <x v="23"/>
    <n v="1"/>
    <n v="1077"/>
    <n v="732"/>
    <n v="1223"/>
    <n v="2005"/>
    <n v="140"/>
    <x v="23"/>
    <x v="22"/>
    <x v="492"/>
    <x v="1"/>
    <n v="3"/>
    <x v="6"/>
    <x v="0"/>
  </r>
  <r>
    <s v="AX18497"/>
    <s v="ENX2057"/>
    <s v="A136"/>
    <s v="EMP1013"/>
    <s v="C1591"/>
    <d v="2021-07-22T00:00:00"/>
    <x v="78"/>
    <n v="1"/>
    <n v="1526"/>
    <n v="1251"/>
    <n v="154"/>
    <n v="203"/>
    <n v="1068"/>
    <x v="8"/>
    <x v="31"/>
    <x v="476"/>
    <x v="4"/>
    <n v="4"/>
    <x v="6"/>
    <x v="0"/>
  </r>
  <r>
    <s v="AX18499"/>
    <s v="ENX2089"/>
    <s v="A100"/>
    <s v="EMP1042"/>
    <s v="C1479"/>
    <d v="2021-07-22T00:00:00"/>
    <x v="89"/>
    <n v="1"/>
    <n v="1671"/>
    <n v="1220"/>
    <n v="683"/>
    <n v="1119"/>
    <n v="2604"/>
    <x v="23"/>
    <x v="28"/>
    <x v="734"/>
    <x v="2"/>
    <n v="6"/>
    <x v="6"/>
    <x v="0"/>
  </r>
  <r>
    <s v="AX18504"/>
    <s v="ENX2015"/>
    <s v="A139"/>
    <s v="EMP1007"/>
    <s v="C1685"/>
    <d v="2021-07-22T00:00:00"/>
    <x v="17"/>
    <n v="2"/>
    <n v="1671"/>
    <n v="1220"/>
    <n v="540"/>
    <n v="871"/>
    <n v="528"/>
    <x v="13"/>
    <x v="41"/>
    <x v="404"/>
    <x v="1"/>
    <n v="6"/>
    <x v="6"/>
    <x v="0"/>
  </r>
  <r>
    <s v="AX18505"/>
    <s v="ENX2041"/>
    <s v="A106"/>
    <s v="EMP1035"/>
    <s v="C1276"/>
    <d v="2021-07-22T00:00:00"/>
    <x v="7"/>
    <n v="3"/>
    <n v="847"/>
    <n v="534"/>
    <n v="1608"/>
    <n v="2400"/>
    <n v="2280"/>
    <x v="22"/>
    <x v="13"/>
    <x v="619"/>
    <x v="3"/>
    <n v="7"/>
    <x v="6"/>
    <x v="0"/>
  </r>
  <r>
    <s v="AX18506"/>
    <s v="ENX2060"/>
    <s v="A165"/>
    <s v="EMP1042"/>
    <s v="C1319"/>
    <d v="2021-07-22T00:00:00"/>
    <x v="73"/>
    <n v="1"/>
    <n v="1494"/>
    <n v="971"/>
    <n v="832"/>
    <n v="1206"/>
    <n v="589"/>
    <x v="59"/>
    <x v="19"/>
    <x v="120"/>
    <x v="4"/>
    <n v="7"/>
    <x v="6"/>
    <x v="0"/>
  </r>
  <r>
    <s v="AX18508"/>
    <s v="ENX2054"/>
    <s v="A130"/>
    <s v="EMP1003"/>
    <s v="C1684"/>
    <d v="2021-07-22T00:00:00"/>
    <x v="12"/>
    <n v="4"/>
    <n v="1967"/>
    <n v="1397"/>
    <n v="1054"/>
    <n v="1405"/>
    <n v="64"/>
    <x v="1"/>
    <x v="39"/>
    <x v="191"/>
    <x v="0"/>
    <n v="7"/>
    <x v="6"/>
    <x v="0"/>
  </r>
  <r>
    <s v="AX18510"/>
    <s v="ENX2058"/>
    <s v="A107"/>
    <s v="EMP1018"/>
    <s v="C1105"/>
    <d v="2021-07-22T00:00:00"/>
    <x v="53"/>
    <n v="1"/>
    <n v="1500"/>
    <n v="900"/>
    <n v="562"/>
    <n v="826"/>
    <n v="360"/>
    <x v="47"/>
    <x v="6"/>
    <x v="638"/>
    <x v="4"/>
    <n v="8"/>
    <x v="6"/>
    <x v="0"/>
  </r>
  <r>
    <s v="AX18512"/>
    <s v="ENX2023"/>
    <s v="A119"/>
    <s v="EMP1008"/>
    <s v="C1307"/>
    <d v="2021-07-22T00:00:00"/>
    <x v="57"/>
    <n v="3"/>
    <n v="951"/>
    <n v="504"/>
    <n v="1291"/>
    <n v="2391"/>
    <n v="107"/>
    <x v="2"/>
    <x v="39"/>
    <x v="35"/>
    <x v="1"/>
    <n v="9"/>
    <x v="6"/>
    <x v="0"/>
  </r>
  <r>
    <s v="AX18526"/>
    <s v="ENX2092"/>
    <s v="A163"/>
    <s v="EMP1013"/>
    <s v="C1286"/>
    <d v="2021-07-23T00:00:00"/>
    <x v="87"/>
    <n v="1"/>
    <n v="667"/>
    <n v="387"/>
    <n v="582"/>
    <n v="756"/>
    <n v="138"/>
    <x v="38"/>
    <x v="28"/>
    <x v="706"/>
    <x v="4"/>
    <n v="1"/>
    <x v="6"/>
    <x v="0"/>
  </r>
  <r>
    <s v="AX18530"/>
    <s v="ENX2038"/>
    <s v="A144"/>
    <s v="EMP1030"/>
    <s v="C1323"/>
    <d v="2021-07-23T00:00:00"/>
    <x v="84"/>
    <n v="1"/>
    <n v="35"/>
    <n v="22"/>
    <n v="536"/>
    <n v="800"/>
    <n v="345"/>
    <x v="70"/>
    <x v="24"/>
    <x v="444"/>
    <x v="1"/>
    <n v="1"/>
    <x v="6"/>
    <x v="0"/>
  </r>
  <r>
    <s v="AX18533"/>
    <s v="ENX2087"/>
    <s v="A147"/>
    <s v="EMP1029"/>
    <s v="C1023"/>
    <d v="2021-07-23T00:00:00"/>
    <x v="95"/>
    <n v="1"/>
    <n v="1582"/>
    <n v="1234"/>
    <n v="1200"/>
    <n v="2182"/>
    <n v="662"/>
    <x v="31"/>
    <x v="4"/>
    <x v="796"/>
    <x v="6"/>
    <n v="2"/>
    <x v="6"/>
    <x v="0"/>
  </r>
  <r>
    <s v="AX18536"/>
    <s v="ENX2038"/>
    <s v="A168"/>
    <s v="EMP1031"/>
    <s v="C1777"/>
    <d v="2021-07-23T00:00:00"/>
    <x v="84"/>
    <n v="1"/>
    <n v="880"/>
    <n v="634"/>
    <n v="1321"/>
    <n v="1972"/>
    <n v="570"/>
    <x v="65"/>
    <x v="10"/>
    <x v="769"/>
    <x v="1"/>
    <n v="4"/>
    <x v="6"/>
    <x v="0"/>
  </r>
  <r>
    <s v="AX18543"/>
    <s v="ENX2011"/>
    <s v="A156"/>
    <s v="EMP1019"/>
    <s v="C1769"/>
    <d v="2021-07-23T00:00:00"/>
    <x v="81"/>
    <n v="1"/>
    <n v="667"/>
    <n v="387"/>
    <n v="1696"/>
    <n v="2120"/>
    <n v="2565"/>
    <x v="7"/>
    <x v="37"/>
    <x v="195"/>
    <x v="4"/>
    <n v="5"/>
    <x v="6"/>
    <x v="0"/>
  </r>
  <r>
    <s v="AX18546"/>
    <s v="ENX2011"/>
    <s v="A162"/>
    <s v="EMP1008"/>
    <s v="C1382"/>
    <d v="2021-07-23T00:00:00"/>
    <x v="81"/>
    <n v="3"/>
    <n v="886"/>
    <n v="478"/>
    <n v="1894"/>
    <n v="2706"/>
    <n v="102"/>
    <x v="8"/>
    <x v="21"/>
    <x v="116"/>
    <x v="2"/>
    <n v="9"/>
    <x v="6"/>
    <x v="0"/>
  </r>
  <r>
    <s v="AX18554"/>
    <s v="ENX2058"/>
    <s v="A159"/>
    <s v="EMP1030"/>
    <s v="C1131"/>
    <d v="2021-07-23T00:00:00"/>
    <x v="53"/>
    <n v="1"/>
    <n v="556"/>
    <n v="395"/>
    <n v="358"/>
    <n v="596"/>
    <n v="2832"/>
    <x v="19"/>
    <x v="10"/>
    <x v="528"/>
    <x v="5"/>
    <n v="9"/>
    <x v="6"/>
    <x v="0"/>
  </r>
  <r>
    <s v="AX18560"/>
    <s v="ENX2078"/>
    <s v="A105"/>
    <s v="EMP1007"/>
    <s v="C1706"/>
    <d v="2021-07-23T00:00:00"/>
    <x v="66"/>
    <n v="3"/>
    <n v="1582"/>
    <n v="1234"/>
    <n v="1518"/>
    <n v="2410"/>
    <n v="690"/>
    <x v="66"/>
    <x v="30"/>
    <x v="339"/>
    <x v="2"/>
    <n v="9"/>
    <x v="6"/>
    <x v="0"/>
  </r>
  <r>
    <s v="AX18561"/>
    <s v="ENX2084"/>
    <s v="A101"/>
    <s v="EMP1029"/>
    <s v="C1415"/>
    <d v="2021-07-24T00:00:00"/>
    <x v="10"/>
    <n v="1"/>
    <n v="1522"/>
    <n v="791"/>
    <n v="872"/>
    <n v="1743"/>
    <n v="1341"/>
    <x v="42"/>
    <x v="23"/>
    <x v="434"/>
    <x v="2"/>
    <n v="1"/>
    <x v="6"/>
    <x v="0"/>
  </r>
  <r>
    <s v="AX18562"/>
    <s v="ENX2094"/>
    <s v="A101"/>
    <s v="EMP1017"/>
    <s v="C1181"/>
    <d v="2021-07-24T00:00:00"/>
    <x v="90"/>
    <n v="1"/>
    <n v="1826"/>
    <n v="1443"/>
    <n v="584"/>
    <n v="913"/>
    <n v="204"/>
    <x v="65"/>
    <x v="13"/>
    <x v="42"/>
    <x v="0"/>
    <n v="1"/>
    <x v="6"/>
    <x v="0"/>
  </r>
  <r>
    <s v="AX18563"/>
    <s v="ENX2002"/>
    <s v="A155"/>
    <s v="EMP1009"/>
    <s v="C1414"/>
    <d v="2021-07-24T00:00:00"/>
    <x v="100"/>
    <n v="1"/>
    <n v="1862"/>
    <n v="1173"/>
    <n v="3792"/>
    <n v="4990"/>
    <n v="990"/>
    <x v="4"/>
    <x v="42"/>
    <x v="45"/>
    <x v="6"/>
    <n v="1"/>
    <x v="6"/>
    <x v="0"/>
  </r>
  <r>
    <s v="AX18569"/>
    <s v="ENX2027"/>
    <s v="A136"/>
    <s v="EMP1011"/>
    <s v="C1098"/>
    <d v="2021-07-24T00:00:00"/>
    <x v="19"/>
    <n v="1"/>
    <n v="556"/>
    <n v="395"/>
    <n v="818"/>
    <n v="1634"/>
    <n v="123"/>
    <x v="5"/>
    <x v="12"/>
    <x v="584"/>
    <x v="0"/>
    <n v="2"/>
    <x v="6"/>
    <x v="0"/>
  </r>
  <r>
    <s v="AX18574"/>
    <s v="ENX2057"/>
    <s v="A121"/>
    <s v="EMP1027"/>
    <s v="C1163"/>
    <d v="2021-07-24T00:00:00"/>
    <x v="78"/>
    <n v="1"/>
    <n v="136"/>
    <n v="72"/>
    <n v="562"/>
    <n v="826"/>
    <n v="1569"/>
    <x v="30"/>
    <x v="7"/>
    <x v="637"/>
    <x v="5"/>
    <n v="3"/>
    <x v="6"/>
    <x v="0"/>
  </r>
  <r>
    <s v="AX18575"/>
    <s v="ENX2033"/>
    <s v="A157"/>
    <s v="EMP1029"/>
    <s v="C1316"/>
    <d v="2021-07-24T00:00:00"/>
    <x v="76"/>
    <n v="1"/>
    <n v="1889"/>
    <n v="945"/>
    <n v="2421"/>
    <n v="4401"/>
    <n v="509"/>
    <x v="10"/>
    <x v="17"/>
    <x v="337"/>
    <x v="2"/>
    <n v="4"/>
    <x v="6"/>
    <x v="0"/>
  </r>
  <r>
    <s v="AX18579"/>
    <s v="ENX2002"/>
    <s v="A170"/>
    <s v="EMP1004"/>
    <s v="C1296"/>
    <d v="2021-07-24T00:00:00"/>
    <x v="100"/>
    <n v="1"/>
    <n v="35"/>
    <n v="22"/>
    <n v="1535"/>
    <n v="2257"/>
    <n v="296"/>
    <x v="0"/>
    <x v="19"/>
    <x v="90"/>
    <x v="1"/>
    <n v="6"/>
    <x v="6"/>
    <x v="0"/>
  </r>
  <r>
    <s v="AX18582"/>
    <s v="ENX2050"/>
    <s v="A117"/>
    <s v="EMP1017"/>
    <s v="C1115"/>
    <d v="2021-07-24T00:00:00"/>
    <x v="44"/>
    <n v="3"/>
    <n v="2182"/>
    <n v="1200"/>
    <n v="1251"/>
    <n v="1526"/>
    <n v="952"/>
    <x v="63"/>
    <x v="30"/>
    <x v="617"/>
    <x v="3"/>
    <n v="8"/>
    <x v="6"/>
    <x v="0"/>
  </r>
  <r>
    <s v="AX18584"/>
    <s v="ENX2042"/>
    <s v="A146"/>
    <s v="EMP1012"/>
    <s v="C1441"/>
    <d v="2021-07-25T00:00:00"/>
    <x v="49"/>
    <n v="1"/>
    <n v="1826"/>
    <n v="1443"/>
    <n v="358"/>
    <n v="596"/>
    <n v="106"/>
    <x v="41"/>
    <x v="14"/>
    <x v="56"/>
    <x v="2"/>
    <n v="1"/>
    <x v="6"/>
    <x v="0"/>
  </r>
  <r>
    <s v="AX18587"/>
    <s v="ENX2030"/>
    <s v="A173"/>
    <s v="EMP1010"/>
    <s v="C1129"/>
    <d v="2021-07-25T00:00:00"/>
    <x v="80"/>
    <n v="1"/>
    <n v="2283"/>
    <n v="1484"/>
    <n v="1272"/>
    <n v="1590"/>
    <n v="280"/>
    <x v="12"/>
    <x v="41"/>
    <x v="84"/>
    <x v="1"/>
    <n v="2"/>
    <x v="6"/>
    <x v="0"/>
  </r>
  <r>
    <s v="AX18590"/>
    <s v="ENX2087"/>
    <s v="A135"/>
    <s v="EMP1000"/>
    <s v="C1578"/>
    <d v="2021-07-25T00:00:00"/>
    <x v="95"/>
    <n v="4"/>
    <n v="1338"/>
    <n v="682"/>
    <n v="5364"/>
    <n v="7059"/>
    <n v="408"/>
    <x v="32"/>
    <x v="4"/>
    <x v="430"/>
    <x v="6"/>
    <n v="2"/>
    <x v="6"/>
    <x v="0"/>
  </r>
  <r>
    <s v="AX18592"/>
    <s v="ENX2023"/>
    <s v="A155"/>
    <s v="EMP1003"/>
    <s v="C1373"/>
    <d v="2021-07-25T00:00:00"/>
    <x v="57"/>
    <n v="1"/>
    <n v="1103"/>
    <n v="838"/>
    <n v="2049"/>
    <n v="3534"/>
    <n v="138"/>
    <x v="62"/>
    <x v="29"/>
    <x v="445"/>
    <x v="2"/>
    <n v="2"/>
    <x v="6"/>
    <x v="0"/>
  </r>
  <r>
    <s v="AX18595"/>
    <s v="ENX2001"/>
    <s v="A128"/>
    <s v="EMP1037"/>
    <s v="C1193"/>
    <d v="2021-07-25T00:00:00"/>
    <x v="93"/>
    <n v="2"/>
    <n v="1119"/>
    <n v="683"/>
    <n v="3132"/>
    <n v="5697"/>
    <n v="939"/>
    <x v="42"/>
    <x v="13"/>
    <x v="234"/>
    <x v="1"/>
    <n v="5"/>
    <x v="6"/>
    <x v="0"/>
  </r>
  <r>
    <s v="AX18602"/>
    <s v="ENX2027"/>
    <s v="A112"/>
    <s v="EMP1029"/>
    <s v="C1294"/>
    <d v="2021-07-25T00:00:00"/>
    <x v="19"/>
    <n v="4"/>
    <n v="947"/>
    <n v="786"/>
    <n v="4329"/>
    <n v="5478"/>
    <n v="34"/>
    <x v="63"/>
    <x v="25"/>
    <x v="363"/>
    <x v="0"/>
    <n v="5"/>
    <x v="6"/>
    <x v="0"/>
  </r>
  <r>
    <s v="AX18605"/>
    <s v="ENX2017"/>
    <s v="A157"/>
    <s v="EMP1042"/>
    <s v="C1170"/>
    <d v="2021-07-25T00:00:00"/>
    <x v="61"/>
    <n v="1"/>
    <n v="771"/>
    <n v="648"/>
    <n v="5331"/>
    <n v="6423"/>
    <n v="766"/>
    <x v="9"/>
    <x v="35"/>
    <x v="615"/>
    <x v="2"/>
    <n v="6"/>
    <x v="6"/>
    <x v="0"/>
  </r>
  <r>
    <s v="AX18609"/>
    <s v="ENX2038"/>
    <s v="A101"/>
    <s v="EMP1038"/>
    <s v="C1774"/>
    <d v="2021-07-25T00:00:00"/>
    <x v="84"/>
    <n v="3"/>
    <n v="1022"/>
    <n v="818"/>
    <n v="6140"/>
    <n v="9028"/>
    <n v="895"/>
    <x v="54"/>
    <x v="11"/>
    <x v="626"/>
    <x v="6"/>
    <n v="7"/>
    <x v="6"/>
    <x v="0"/>
  </r>
  <r>
    <s v="AX18613"/>
    <s v="ENX2044"/>
    <s v="A117"/>
    <s v="EMP1033"/>
    <s v="C1394"/>
    <d v="2021-07-25T00:00:00"/>
    <x v="54"/>
    <n v="3"/>
    <n v="1367"/>
    <n v="984"/>
    <n v="3884"/>
    <n v="7192"/>
    <n v="2346"/>
    <x v="71"/>
    <x v="37"/>
    <x v="37"/>
    <x v="0"/>
    <n v="7"/>
    <x v="6"/>
    <x v="0"/>
  </r>
  <r>
    <s v="AX18614"/>
    <s v="ENX2035"/>
    <s v="A116"/>
    <s v="EMP1007"/>
    <s v="C1128"/>
    <d v="2021-07-25T00:00:00"/>
    <x v="26"/>
    <n v="1"/>
    <n v="1671"/>
    <n v="1220"/>
    <n v="1067"/>
    <n v="1809"/>
    <n v="1767"/>
    <x v="15"/>
    <x v="29"/>
    <x v="437"/>
    <x v="4"/>
    <n v="8"/>
    <x v="6"/>
    <x v="0"/>
  </r>
  <r>
    <s v="AX18616"/>
    <s v="ENX2002"/>
    <s v="A150"/>
    <s v="EMP1028"/>
    <s v="C1272"/>
    <d v="2021-07-25T00:00:00"/>
    <x v="100"/>
    <n v="1"/>
    <n v="2495"/>
    <n v="1896"/>
    <n v="2216"/>
    <n v="2702"/>
    <n v="147"/>
    <x v="2"/>
    <x v="15"/>
    <x v="174"/>
    <x v="5"/>
    <n v="8"/>
    <x v="6"/>
    <x v="0"/>
  </r>
  <r>
    <s v="AX18621"/>
    <s v="ENX2034"/>
    <s v="A167"/>
    <s v="EMP1006"/>
    <s v="C1087"/>
    <d v="2021-07-25T00:00:00"/>
    <x v="32"/>
    <n v="3"/>
    <n v="1405"/>
    <n v="1054"/>
    <n v="1291"/>
    <n v="2391"/>
    <n v="570"/>
    <x v="60"/>
    <x v="38"/>
    <x v="286"/>
    <x v="4"/>
    <n v="8"/>
    <x v="6"/>
    <x v="0"/>
  </r>
  <r>
    <s v="AX18625"/>
    <s v="ENX2080"/>
    <s v="A148"/>
    <s v="EMP1035"/>
    <s v="C1760"/>
    <d v="2021-07-25T00:00:00"/>
    <x v="37"/>
    <n v="1"/>
    <n v="1967"/>
    <n v="1397"/>
    <n v="589"/>
    <n v="1052"/>
    <n v="2193"/>
    <x v="35"/>
    <x v="28"/>
    <x v="81"/>
    <x v="2"/>
    <n v="8"/>
    <x v="6"/>
    <x v="0"/>
  </r>
  <r>
    <s v="AX18628"/>
    <s v="ENX2046"/>
    <s v="A130"/>
    <s v="EMP1023"/>
    <s v="C1133"/>
    <d v="2021-07-26T00:00:00"/>
    <x v="38"/>
    <n v="1"/>
    <n v="1052"/>
    <n v="589"/>
    <n v="634"/>
    <n v="880"/>
    <n v="2280"/>
    <x v="42"/>
    <x v="28"/>
    <x v="717"/>
    <x v="3"/>
    <n v="1"/>
    <x v="6"/>
    <x v="0"/>
  </r>
  <r>
    <s v="AX18630"/>
    <s v="ENX2092"/>
    <s v="A123"/>
    <s v="EMP1004"/>
    <s v="C1329"/>
    <d v="2021-07-26T00:00:00"/>
    <x v="87"/>
    <n v="1"/>
    <n v="1522"/>
    <n v="791"/>
    <n v="1968"/>
    <n v="2734"/>
    <n v="2622"/>
    <x v="52"/>
    <x v="28"/>
    <x v="784"/>
    <x v="6"/>
    <n v="1"/>
    <x v="6"/>
    <x v="0"/>
  </r>
  <r>
    <s v="AX18634"/>
    <s v="ENX2026"/>
    <s v="A107"/>
    <s v="EMP1020"/>
    <s v="C1748"/>
    <d v="2021-07-26T00:00:00"/>
    <x v="74"/>
    <n v="2"/>
    <n v="1467"/>
    <n v="807"/>
    <n v="3848"/>
    <n v="5656"/>
    <n v="736"/>
    <x v="19"/>
    <x v="35"/>
    <x v="480"/>
    <x v="6"/>
    <n v="1"/>
    <x v="6"/>
    <x v="0"/>
  </r>
  <r>
    <s v="AX18638"/>
    <s v="ENX2024"/>
    <s v="A113"/>
    <s v="EMP1033"/>
    <s v="C1242"/>
    <d v="2021-07-26T00:00:00"/>
    <x v="2"/>
    <n v="3"/>
    <n v="2141"/>
    <n v="1777"/>
    <n v="1968"/>
    <n v="2734"/>
    <n v="44"/>
    <x v="67"/>
    <x v="9"/>
    <x v="24"/>
    <x v="6"/>
    <n v="1"/>
    <x v="6"/>
    <x v="0"/>
  </r>
  <r>
    <s v="AX18643"/>
    <s v="ENX2091"/>
    <s v="A154"/>
    <s v="EMP1019"/>
    <s v="C1034"/>
    <d v="2021-07-26T00:00:00"/>
    <x v="39"/>
    <n v="2"/>
    <n v="2005"/>
    <n v="1223"/>
    <n v="1894"/>
    <n v="2706"/>
    <n v="212"/>
    <x v="38"/>
    <x v="19"/>
    <x v="29"/>
    <x v="2"/>
    <n v="1"/>
    <x v="6"/>
    <x v="0"/>
  </r>
  <r>
    <s v="AX18647"/>
    <s v="ENX2086"/>
    <s v="A157"/>
    <s v="EMP1021"/>
    <s v="C1611"/>
    <d v="2021-07-26T00:00:00"/>
    <x v="94"/>
    <n v="4"/>
    <n v="545"/>
    <n v="425"/>
    <n v="842"/>
    <n v="1122"/>
    <n v="364"/>
    <x v="18"/>
    <x v="38"/>
    <x v="320"/>
    <x v="4"/>
    <n v="2"/>
    <x v="6"/>
    <x v="0"/>
  </r>
  <r>
    <s v="AX18649"/>
    <s v="ENX2005"/>
    <s v="A172"/>
    <s v="EMP1035"/>
    <s v="C1643"/>
    <d v="2021-07-26T00:00:00"/>
    <x v="79"/>
    <n v="1"/>
    <n v="951"/>
    <n v="504"/>
    <n v="154"/>
    <n v="203"/>
    <n v="990"/>
    <x v="5"/>
    <x v="17"/>
    <x v="772"/>
    <x v="0"/>
    <n v="2"/>
    <x v="6"/>
    <x v="0"/>
  </r>
  <r>
    <s v="AX18652"/>
    <s v="ENX2044"/>
    <s v="A149"/>
    <s v="EMP1004"/>
    <s v="C1043"/>
    <d v="2021-07-26T00:00:00"/>
    <x v="54"/>
    <n v="1"/>
    <n v="886"/>
    <n v="478"/>
    <n v="3884"/>
    <n v="7192"/>
    <n v="1068"/>
    <x v="11"/>
    <x v="25"/>
    <x v="417"/>
    <x v="4"/>
    <n v="3"/>
    <x v="6"/>
    <x v="0"/>
  </r>
  <r>
    <s v="AX18655"/>
    <s v="ENX2003"/>
    <s v="A132"/>
    <s v="EMP1044"/>
    <s v="C1629"/>
    <d v="2021-07-26T00:00:00"/>
    <x v="22"/>
    <n v="1"/>
    <n v="1414"/>
    <n v="962"/>
    <n v="1968"/>
    <n v="2734"/>
    <n v="1053"/>
    <x v="21"/>
    <x v="0"/>
    <x v="446"/>
    <x v="6"/>
    <n v="4"/>
    <x v="6"/>
    <x v="0"/>
  </r>
  <r>
    <s v="AX18663"/>
    <s v="ENX2054"/>
    <s v="A116"/>
    <s v="EMP1030"/>
    <s v="C1279"/>
    <d v="2021-07-26T00:00:00"/>
    <x v="12"/>
    <n v="1"/>
    <n v="1405"/>
    <n v="1054"/>
    <n v="2502"/>
    <n v="3052"/>
    <n v="606"/>
    <x v="69"/>
    <x v="24"/>
    <x v="490"/>
    <x v="3"/>
    <n v="4"/>
    <x v="6"/>
    <x v="0"/>
  </r>
  <r>
    <s v="AX18666"/>
    <s v="ENX2011"/>
    <s v="A105"/>
    <s v="EMP1009"/>
    <s v="C1466"/>
    <d v="2021-07-26T00:00:00"/>
    <x v="81"/>
    <n v="3"/>
    <n v="1353"/>
    <n v="947"/>
    <n v="130"/>
    <n v="181"/>
    <n v="690"/>
    <x v="8"/>
    <x v="19"/>
    <x v="572"/>
    <x v="0"/>
    <n v="5"/>
    <x v="6"/>
    <x v="0"/>
  </r>
  <r>
    <s v="AX18667"/>
    <s v="ENX2020"/>
    <s v="A102"/>
    <s v="EMP1036"/>
    <s v="C1684"/>
    <d v="2021-07-26T00:00:00"/>
    <x v="18"/>
    <n v="3"/>
    <n v="1414"/>
    <n v="962"/>
    <n v="1777"/>
    <n v="2141"/>
    <n v="376"/>
    <x v="48"/>
    <x v="19"/>
    <x v="504"/>
    <x v="3"/>
    <n v="5"/>
    <x v="6"/>
    <x v="0"/>
  </r>
  <r>
    <s v="AX18669"/>
    <s v="ENX2001"/>
    <s v="A164"/>
    <s v="EMP1010"/>
    <s v="C1099"/>
    <d v="2021-07-26T00:00:00"/>
    <x v="93"/>
    <n v="1"/>
    <n v="637"/>
    <n v="389"/>
    <n v="3884"/>
    <n v="5976"/>
    <n v="768"/>
    <x v="32"/>
    <x v="7"/>
    <x v="585"/>
    <x v="2"/>
    <n v="5"/>
    <x v="6"/>
    <x v="0"/>
  </r>
  <r>
    <s v="AX18676"/>
    <s v="ENX2056"/>
    <s v="A130"/>
    <s v="EMP1029"/>
    <s v="C1599"/>
    <d v="2021-07-26T00:00:00"/>
    <x v="64"/>
    <n v="1"/>
    <n v="951"/>
    <n v="504"/>
    <n v="1223"/>
    <n v="2005"/>
    <n v="377"/>
    <x v="61"/>
    <x v="5"/>
    <x v="220"/>
    <x v="4"/>
    <n v="8"/>
    <x v="6"/>
    <x v="0"/>
  </r>
  <r>
    <s v="AX18679"/>
    <s v="ENX2092"/>
    <s v="A103"/>
    <s v="EMP1013"/>
    <s v="C1378"/>
    <d v="2021-07-26T00:00:00"/>
    <x v="87"/>
    <n v="3"/>
    <n v="2294"/>
    <n v="1399"/>
    <n v="1800"/>
    <n v="3272"/>
    <n v="64"/>
    <x v="14"/>
    <x v="42"/>
    <x v="36"/>
    <x v="4"/>
    <n v="8"/>
    <x v="6"/>
    <x v="0"/>
  </r>
  <r>
    <s v="AX18690"/>
    <s v="ENX2068"/>
    <s v="A118"/>
    <s v="EMP1030"/>
    <s v="C1511"/>
    <d v="2021-07-26T00:00:00"/>
    <x v="20"/>
    <n v="1"/>
    <n v="1380"/>
    <n v="1090"/>
    <n v="270"/>
    <n v="336"/>
    <n v="328"/>
    <x v="63"/>
    <x v="7"/>
    <x v="555"/>
    <x v="2"/>
    <n v="8"/>
    <x v="6"/>
    <x v="0"/>
  </r>
  <r>
    <s v="AX18691"/>
    <s v="ENX2056"/>
    <s v="A106"/>
    <s v="EMP1020"/>
    <s v="C1047"/>
    <d v="2021-07-26T00:00:00"/>
    <x v="64"/>
    <n v="1"/>
    <n v="1052"/>
    <n v="589"/>
    <n v="791"/>
    <n v="1522"/>
    <n v="396"/>
    <x v="69"/>
    <x v="30"/>
    <x v="800"/>
    <x v="1"/>
    <n v="8"/>
    <x v="6"/>
    <x v="0"/>
  </r>
  <r>
    <s v="AX18693"/>
    <s v="ENX2038"/>
    <s v="A122"/>
    <s v="EMP1038"/>
    <s v="C1254"/>
    <d v="2021-07-27T00:00:00"/>
    <x v="84"/>
    <n v="1"/>
    <n v="378"/>
    <n v="291"/>
    <n v="1516"/>
    <n v="1783"/>
    <n v="1659"/>
    <x v="39"/>
    <x v="10"/>
    <x v="236"/>
    <x v="5"/>
    <n v="1"/>
    <x v="6"/>
    <x v="0"/>
  </r>
  <r>
    <s v="AX18696"/>
    <s v="ENX2015"/>
    <s v="A143"/>
    <s v="EMP1042"/>
    <s v="C1041"/>
    <d v="2021-07-27T00:00:00"/>
    <x v="17"/>
    <n v="1"/>
    <n v="556"/>
    <n v="395"/>
    <n v="3201"/>
    <n v="5427"/>
    <n v="688"/>
    <x v="6"/>
    <x v="16"/>
    <x v="268"/>
    <x v="3"/>
    <n v="1"/>
    <x v="6"/>
    <x v="0"/>
  </r>
  <r>
    <s v="AX18698"/>
    <s v="ENX2060"/>
    <s v="A126"/>
    <s v="EMP1024"/>
    <s v="C1193"/>
    <d v="2021-07-27T00:00:00"/>
    <x v="73"/>
    <n v="2"/>
    <n v="818"/>
    <n v="450"/>
    <n v="1602"/>
    <n v="2541"/>
    <n v="48"/>
    <x v="61"/>
    <x v="9"/>
    <x v="694"/>
    <x v="1"/>
    <n v="2"/>
    <x v="6"/>
    <x v="0"/>
  </r>
  <r>
    <s v="AX18701"/>
    <s v="ENX2086"/>
    <s v="A170"/>
    <s v="EMP1025"/>
    <s v="C1067"/>
    <d v="2021-07-27T00:00:00"/>
    <x v="94"/>
    <n v="1"/>
    <n v="847"/>
    <n v="534"/>
    <n v="665"/>
    <n v="1278"/>
    <n v="606"/>
    <x v="54"/>
    <x v="13"/>
    <x v="734"/>
    <x v="3"/>
    <n v="2"/>
    <x v="6"/>
    <x v="0"/>
  </r>
  <r>
    <s v="AX18713"/>
    <s v="ENX2061"/>
    <s v="A147"/>
    <s v="EMP1012"/>
    <s v="C1074"/>
    <d v="2021-07-27T00:00:00"/>
    <x v="72"/>
    <n v="1"/>
    <n v="1783"/>
    <n v="1230"/>
    <n v="1902"/>
    <n v="2640"/>
    <n v="436"/>
    <x v="27"/>
    <x v="2"/>
    <x v="417"/>
    <x v="0"/>
    <n v="2"/>
    <x v="6"/>
    <x v="0"/>
  </r>
  <r>
    <s v="AX18714"/>
    <s v="ENX2048"/>
    <s v="A102"/>
    <s v="EMP1039"/>
    <s v="C1083"/>
    <d v="2021-07-27T00:00:00"/>
    <x v="34"/>
    <n v="4"/>
    <n v="1500"/>
    <n v="900"/>
    <n v="871"/>
    <n v="1708"/>
    <n v="1226"/>
    <x v="52"/>
    <x v="30"/>
    <x v="470"/>
    <x v="6"/>
    <n v="3"/>
    <x v="6"/>
    <x v="0"/>
  </r>
  <r>
    <s v="AX18717"/>
    <s v="ENX2043"/>
    <s v="A111"/>
    <s v="EMP1010"/>
    <s v="C1568"/>
    <d v="2021-07-27T00:00:00"/>
    <x v="11"/>
    <n v="2"/>
    <n v="818"/>
    <n v="450"/>
    <n v="3164"/>
    <n v="6088"/>
    <n v="689"/>
    <x v="12"/>
    <x v="38"/>
    <x v="757"/>
    <x v="1"/>
    <n v="4"/>
    <x v="6"/>
    <x v="0"/>
  </r>
  <r>
    <s v="AX18719"/>
    <s v="ENX2053"/>
    <s v="A156"/>
    <s v="EMP1019"/>
    <s v="C1128"/>
    <d v="2021-07-27T00:00:00"/>
    <x v="33"/>
    <n v="3"/>
    <n v="2257"/>
    <n v="1535"/>
    <n v="1263"/>
    <n v="1683"/>
    <n v="406"/>
    <x v="17"/>
    <x v="25"/>
    <x v="76"/>
    <x v="5"/>
    <n v="5"/>
    <x v="6"/>
    <x v="0"/>
  </r>
  <r>
    <s v="AX18722"/>
    <s v="ENX2040"/>
    <s v="A147"/>
    <s v="EMP1033"/>
    <s v="C1510"/>
    <d v="2021-07-27T00:00:00"/>
    <x v="4"/>
    <n v="1"/>
    <n v="1367"/>
    <n v="984"/>
    <n v="2616"/>
    <n v="5229"/>
    <n v="1140"/>
    <x v="39"/>
    <x v="33"/>
    <x v="607"/>
    <x v="5"/>
    <n v="7"/>
    <x v="6"/>
    <x v="0"/>
  </r>
  <r>
    <s v="AX18725"/>
    <s v="ENX2056"/>
    <s v="A107"/>
    <s v="EMP1016"/>
    <s v="C1351"/>
    <d v="2021-07-27T00:00:00"/>
    <x v="64"/>
    <n v="1"/>
    <n v="1635"/>
    <n v="1046"/>
    <n v="1251"/>
    <n v="1526"/>
    <n v="264"/>
    <x v="43"/>
    <x v="15"/>
    <x v="664"/>
    <x v="3"/>
    <n v="7"/>
    <x v="6"/>
    <x v="0"/>
  </r>
  <r>
    <s v="AX18727"/>
    <s v="ENX2043"/>
    <s v="A135"/>
    <s v="EMP1000"/>
    <s v="C1022"/>
    <d v="2021-07-27T00:00:00"/>
    <x v="11"/>
    <n v="2"/>
    <n v="1353"/>
    <n v="947"/>
    <n v="291"/>
    <n v="378"/>
    <n v="376"/>
    <x v="13"/>
    <x v="1"/>
    <x v="278"/>
    <x v="4"/>
    <n v="8"/>
    <x v="6"/>
    <x v="0"/>
  </r>
  <r>
    <s v="AX18728"/>
    <s v="ENX2036"/>
    <s v="A100"/>
    <s v="EMP1040"/>
    <s v="C1751"/>
    <d v="2021-07-27T00:00:00"/>
    <x v="1"/>
    <n v="4"/>
    <n v="947"/>
    <n v="786"/>
    <n v="1365"/>
    <n v="2397"/>
    <n v="408"/>
    <x v="68"/>
    <x v="38"/>
    <x v="541"/>
    <x v="4"/>
    <n v="8"/>
    <x v="6"/>
    <x v="0"/>
  </r>
  <r>
    <s v="AX18729"/>
    <s v="ENX2045"/>
    <s v="A154"/>
    <s v="EMP1023"/>
    <s v="C1143"/>
    <d v="2021-07-27T00:00:00"/>
    <x v="65"/>
    <n v="4"/>
    <n v="2091"/>
    <n v="1485"/>
    <n v="1602"/>
    <n v="2541"/>
    <n v="46"/>
    <x v="30"/>
    <x v="22"/>
    <x v="180"/>
    <x v="1"/>
    <n v="9"/>
    <x v="6"/>
    <x v="0"/>
  </r>
  <r>
    <s v="AX18734"/>
    <s v="ENX2020"/>
    <s v="A162"/>
    <s v="EMP1029"/>
    <s v="C1736"/>
    <d v="2021-07-27T00:00:00"/>
    <x v="18"/>
    <n v="1"/>
    <n v="800"/>
    <n v="536"/>
    <n v="420"/>
    <n v="584"/>
    <n v="82"/>
    <x v="21"/>
    <x v="31"/>
    <x v="395"/>
    <x v="3"/>
    <n v="9"/>
    <x v="6"/>
    <x v="0"/>
  </r>
  <r>
    <s v="AX18737"/>
    <s v="ENX2053"/>
    <s v="A114"/>
    <s v="EMP1021"/>
    <s v="C1134"/>
    <d v="2021-07-27T00:00:00"/>
    <x v="33"/>
    <n v="1"/>
    <n v="368"/>
    <n v="269"/>
    <n v="2616"/>
    <n v="5229"/>
    <n v="431"/>
    <x v="0"/>
    <x v="20"/>
    <x v="531"/>
    <x v="4"/>
    <n v="9"/>
    <x v="6"/>
    <x v="0"/>
  </r>
  <r>
    <s v="AX18738"/>
    <s v="ENX2032"/>
    <s v="A103"/>
    <s v="EMP1011"/>
    <s v="C1667"/>
    <d v="2021-07-28T00:00:00"/>
    <x v="47"/>
    <n v="1"/>
    <n v="1353"/>
    <n v="947"/>
    <n v="683"/>
    <n v="1119"/>
    <n v="261"/>
    <x v="20"/>
    <x v="43"/>
    <x v="623"/>
    <x v="3"/>
    <n v="1"/>
    <x v="6"/>
    <x v="0"/>
  </r>
  <r>
    <s v="AX18739"/>
    <s v="ENX2042"/>
    <s v="A116"/>
    <s v="EMP1028"/>
    <s v="C1003"/>
    <d v="2021-07-28T00:00:00"/>
    <x v="49"/>
    <n v="1"/>
    <n v="2464"/>
    <n v="1774"/>
    <n v="1122"/>
    <n v="1368"/>
    <n v="1032"/>
    <x v="26"/>
    <x v="40"/>
    <x v="608"/>
    <x v="5"/>
    <n v="2"/>
    <x v="6"/>
    <x v="0"/>
  </r>
  <r>
    <s v="AX18741"/>
    <s v="ENX2089"/>
    <s v="A144"/>
    <s v="EMP1025"/>
    <s v="C1254"/>
    <d v="2021-07-28T00:00:00"/>
    <x v="89"/>
    <n v="1"/>
    <n v="1077"/>
    <n v="732"/>
    <n v="22"/>
    <n v="35"/>
    <n v="1376"/>
    <x v="65"/>
    <x v="13"/>
    <x v="538"/>
    <x v="3"/>
    <n v="3"/>
    <x v="6"/>
    <x v="0"/>
  </r>
  <r>
    <s v="AX18742"/>
    <s v="ENX2005"/>
    <s v="A152"/>
    <s v="EMP1003"/>
    <s v="C1469"/>
    <d v="2021-07-28T00:00:00"/>
    <x v="79"/>
    <n v="1"/>
    <n v="1414"/>
    <n v="962"/>
    <n v="947"/>
    <n v="1353"/>
    <n v="825"/>
    <x v="57"/>
    <x v="12"/>
    <x v="722"/>
    <x v="0"/>
    <n v="4"/>
    <x v="6"/>
    <x v="0"/>
  </r>
  <r>
    <s v="AX18744"/>
    <s v="ENX2002"/>
    <s v="A103"/>
    <s v="EMP1012"/>
    <s v="C1169"/>
    <d v="2021-07-28T00:00:00"/>
    <x v="100"/>
    <n v="2"/>
    <n v="35"/>
    <n v="22"/>
    <n v="154"/>
    <n v="203"/>
    <n v="729"/>
    <x v="8"/>
    <x v="22"/>
    <x v="496"/>
    <x v="5"/>
    <n v="4"/>
    <x v="6"/>
    <x v="0"/>
  </r>
  <r>
    <s v="AX18746"/>
    <s v="ENX2076"/>
    <s v="A142"/>
    <s v="EMP1043"/>
    <s v="C1526"/>
    <d v="2021-07-28T00:00:00"/>
    <x v="15"/>
    <n v="1"/>
    <n v="2241"/>
    <n v="1367"/>
    <n v="2440"/>
    <n v="3342"/>
    <n v="1160"/>
    <x v="48"/>
    <x v="31"/>
    <x v="186"/>
    <x v="3"/>
    <n v="4"/>
    <x v="6"/>
    <x v="0"/>
  </r>
  <r>
    <s v="AX18747"/>
    <s v="ENX2094"/>
    <s v="A149"/>
    <s v="EMP1007"/>
    <s v="C1744"/>
    <d v="2021-07-28T00:00:00"/>
    <x v="90"/>
    <n v="2"/>
    <n v="800"/>
    <n v="536"/>
    <n v="154"/>
    <n v="203"/>
    <n v="78"/>
    <x v="72"/>
    <x v="26"/>
    <x v="744"/>
    <x v="1"/>
    <n v="4"/>
    <x v="6"/>
    <x v="0"/>
  </r>
  <r>
    <s v="AX18749"/>
    <s v="ENX2046"/>
    <s v="A100"/>
    <s v="EMP1022"/>
    <s v="C1262"/>
    <d v="2021-07-28T00:00:00"/>
    <x v="38"/>
    <n v="1"/>
    <n v="2294"/>
    <n v="1399"/>
    <n v="1090"/>
    <n v="1380"/>
    <n v="161"/>
    <x v="58"/>
    <x v="15"/>
    <x v="221"/>
    <x v="1"/>
    <n v="5"/>
    <x v="6"/>
    <x v="0"/>
  </r>
  <r>
    <s v="AX18750"/>
    <s v="ENX2011"/>
    <s v="A168"/>
    <s v="EMP1019"/>
    <s v="C1088"/>
    <d v="2021-07-28T00:00:00"/>
    <x v="81"/>
    <n v="3"/>
    <n v="826"/>
    <n v="562"/>
    <n v="1512"/>
    <n v="2853"/>
    <n v="554"/>
    <x v="56"/>
    <x v="7"/>
    <x v="285"/>
    <x v="6"/>
    <n v="5"/>
    <x v="6"/>
    <x v="0"/>
  </r>
  <r>
    <s v="AX18751"/>
    <s v="ENX2010"/>
    <s v="A157"/>
    <s v="EMP1006"/>
    <s v="C1486"/>
    <d v="2021-07-28T00:00:00"/>
    <x v="43"/>
    <n v="1"/>
    <n v="1587"/>
    <n v="1301"/>
    <n v="536"/>
    <n v="800"/>
    <n v="1224"/>
    <x v="32"/>
    <x v="6"/>
    <x v="93"/>
    <x v="3"/>
    <n v="6"/>
    <x v="6"/>
    <x v="0"/>
  </r>
  <r>
    <s v="AX18753"/>
    <s v="ENX2085"/>
    <s v="A151"/>
    <s v="EMP1026"/>
    <s v="C1785"/>
    <d v="2021-07-28T00:00:00"/>
    <x v="29"/>
    <n v="4"/>
    <n v="1809"/>
    <n v="1067"/>
    <n v="561"/>
    <n v="684"/>
    <n v="74"/>
    <x v="26"/>
    <x v="25"/>
    <x v="531"/>
    <x v="1"/>
    <n v="8"/>
    <x v="6"/>
    <x v="0"/>
  </r>
  <r>
    <s v="AX18755"/>
    <s v="ENX2045"/>
    <s v="A154"/>
    <s v="EMP1031"/>
    <s v="C1689"/>
    <d v="2021-07-28T00:00:00"/>
    <x v="65"/>
    <n v="1"/>
    <n v="1587"/>
    <n v="1301"/>
    <n v="1230"/>
    <n v="1783"/>
    <n v="313"/>
    <x v="61"/>
    <x v="21"/>
    <x v="510"/>
    <x v="0"/>
    <n v="9"/>
    <x v="6"/>
    <x v="0"/>
  </r>
  <r>
    <s v="AX18758"/>
    <s v="ENX2068"/>
    <s v="A136"/>
    <s v="EMP1009"/>
    <s v="C1414"/>
    <d v="2021-07-28T00:00:00"/>
    <x v="20"/>
    <n v="1"/>
    <n v="1405"/>
    <n v="1054"/>
    <n v="871"/>
    <n v="1708"/>
    <n v="1100"/>
    <x v="15"/>
    <x v="43"/>
    <x v="270"/>
    <x v="4"/>
    <n v="9"/>
    <x v="6"/>
    <x v="0"/>
  </r>
  <r>
    <s v="AX18763"/>
    <s v="ENX2037"/>
    <s v="A152"/>
    <s v="EMP1003"/>
    <s v="C1591"/>
    <d v="2021-07-29T00:00:00"/>
    <x v="50"/>
    <n v="1"/>
    <n v="1119"/>
    <n v="683"/>
    <n v="478"/>
    <n v="886"/>
    <n v="68"/>
    <x v="71"/>
    <x v="1"/>
    <x v="183"/>
    <x v="1"/>
    <n v="2"/>
    <x v="6"/>
    <x v="0"/>
  </r>
  <r>
    <s v="AX18765"/>
    <s v="ENX2089"/>
    <s v="A168"/>
    <s v="EMP1035"/>
    <s v="C1795"/>
    <d v="2021-07-29T00:00:00"/>
    <x v="89"/>
    <n v="4"/>
    <n v="1889"/>
    <n v="945"/>
    <n v="984"/>
    <n v="1367"/>
    <n v="384"/>
    <x v="48"/>
    <x v="10"/>
    <x v="585"/>
    <x v="2"/>
    <n v="2"/>
    <x v="6"/>
    <x v="0"/>
  </r>
  <r>
    <s v="AX18769"/>
    <s v="ENX2045"/>
    <s v="A166"/>
    <s v="EMP1001"/>
    <s v="C1259"/>
    <d v="2021-07-29T00:00:00"/>
    <x v="65"/>
    <n v="1"/>
    <n v="1972"/>
    <n v="1321"/>
    <n v="1572"/>
    <n v="1894"/>
    <n v="1144"/>
    <x v="47"/>
    <x v="33"/>
    <x v="725"/>
    <x v="6"/>
    <n v="4"/>
    <x v="6"/>
    <x v="0"/>
  </r>
  <r>
    <s v="AX18771"/>
    <s v="ENX2061"/>
    <s v="A129"/>
    <s v="EMP1041"/>
    <s v="C1298"/>
    <d v="2021-07-29T00:00:00"/>
    <x v="72"/>
    <n v="1"/>
    <n v="1467"/>
    <n v="807"/>
    <n v="1294"/>
    <n v="1848"/>
    <n v="164"/>
    <x v="63"/>
    <x v="23"/>
    <x v="387"/>
    <x v="2"/>
    <n v="4"/>
    <x v="6"/>
    <x v="0"/>
  </r>
  <r>
    <s v="AX18779"/>
    <s v="ENX2008"/>
    <s v="A105"/>
    <s v="EMP1004"/>
    <s v="C1458"/>
    <d v="2021-07-29T00:00:00"/>
    <x v="24"/>
    <n v="2"/>
    <n v="290"/>
    <n v="200"/>
    <n v="1399"/>
    <n v="2294"/>
    <n v="348"/>
    <x v="5"/>
    <x v="14"/>
    <x v="561"/>
    <x v="6"/>
    <n v="4"/>
    <x v="6"/>
    <x v="0"/>
  </r>
  <r>
    <s v="AX18780"/>
    <s v="ENX2095"/>
    <s v="A147"/>
    <s v="EMP1026"/>
    <s v="C1314"/>
    <d v="2021-07-29T00:00:00"/>
    <x v="42"/>
    <n v="3"/>
    <n v="1725"/>
    <n v="1363"/>
    <n v="2602"/>
    <n v="3174"/>
    <n v="2070"/>
    <x v="47"/>
    <x v="11"/>
    <x v="42"/>
    <x v="2"/>
    <n v="4"/>
    <x v="6"/>
    <x v="0"/>
  </r>
  <r>
    <s v="AX18781"/>
    <s v="ENX2033"/>
    <s v="A125"/>
    <s v="EMP1000"/>
    <s v="C1515"/>
    <d v="2021-07-29T00:00:00"/>
    <x v="76"/>
    <n v="1"/>
    <n v="2464"/>
    <n v="1774"/>
    <n v="1108"/>
    <n v="1351"/>
    <n v="3072"/>
    <x v="73"/>
    <x v="18"/>
    <x v="32"/>
    <x v="2"/>
    <n v="5"/>
    <x v="6"/>
    <x v="0"/>
  </r>
  <r>
    <s v="AX18782"/>
    <s v="ENX2019"/>
    <s v="A142"/>
    <s v="EMP1030"/>
    <s v="C1772"/>
    <d v="2021-07-29T00:00:00"/>
    <x v="60"/>
    <n v="4"/>
    <n v="1967"/>
    <n v="1397"/>
    <n v="2446"/>
    <n v="4010"/>
    <n v="754"/>
    <x v="45"/>
    <x v="10"/>
    <x v="207"/>
    <x v="0"/>
    <n v="5"/>
    <x v="6"/>
    <x v="0"/>
  </r>
  <r>
    <s v="AX18787"/>
    <s v="ENX2023"/>
    <s v="A127"/>
    <s v="EMP1014"/>
    <s v="C1788"/>
    <d v="2021-07-29T00:00:00"/>
    <x v="57"/>
    <n v="2"/>
    <n v="1887"/>
    <n v="1378"/>
    <n v="1054"/>
    <n v="1405"/>
    <n v="238"/>
    <x v="8"/>
    <x v="12"/>
    <x v="100"/>
    <x v="3"/>
    <n v="6"/>
    <x v="6"/>
    <x v="0"/>
  </r>
  <r>
    <s v="AX18791"/>
    <s v="ENX2074"/>
    <s v="A122"/>
    <s v="EMP1031"/>
    <s v="C1195"/>
    <d v="2021-07-29T00:00:00"/>
    <x v="41"/>
    <n v="4"/>
    <n v="136"/>
    <n v="72"/>
    <n v="2088"/>
    <n v="3798"/>
    <n v="68"/>
    <x v="12"/>
    <x v="32"/>
    <x v="495"/>
    <x v="0"/>
    <n v="7"/>
    <x v="6"/>
    <x v="0"/>
  </r>
  <r>
    <s v="AX18793"/>
    <s v="ENX2067"/>
    <s v="A110"/>
    <s v="EMP1033"/>
    <s v="C1691"/>
    <d v="2021-07-29T00:00:00"/>
    <x v="30"/>
    <n v="4"/>
    <n v="826"/>
    <n v="562"/>
    <n v="2913"/>
    <n v="5394"/>
    <n v="267"/>
    <x v="67"/>
    <x v="34"/>
    <x v="84"/>
    <x v="4"/>
    <n v="9"/>
    <x v="6"/>
    <x v="0"/>
  </r>
  <r>
    <s v="AX18794"/>
    <s v="ENX2068"/>
    <s v="A138"/>
    <s v="EMP1024"/>
    <s v="C1751"/>
    <d v="2021-07-29T00:00:00"/>
    <x v="20"/>
    <n v="2"/>
    <n v="2410"/>
    <n v="1518"/>
    <n v="682"/>
    <n v="1338"/>
    <n v="795"/>
    <x v="29"/>
    <x v="34"/>
    <x v="501"/>
    <x v="6"/>
    <n v="9"/>
    <x v="6"/>
    <x v="0"/>
  </r>
  <r>
    <s v="AX18795"/>
    <s v="ENX2051"/>
    <s v="A132"/>
    <s v="EMP1011"/>
    <s v="C1332"/>
    <d v="2021-07-29T00:00:00"/>
    <x v="14"/>
    <n v="2"/>
    <n v="1367"/>
    <n v="984"/>
    <n v="1234"/>
    <n v="1582"/>
    <n v="660"/>
    <x v="55"/>
    <x v="41"/>
    <x v="306"/>
    <x v="3"/>
    <n v="9"/>
    <x v="6"/>
    <x v="0"/>
  </r>
  <r>
    <s v="AX18796"/>
    <s v="ENX2088"/>
    <s v="A165"/>
    <s v="EMP1028"/>
    <s v="C1015"/>
    <d v="2021-07-30T00:00:00"/>
    <x v="48"/>
    <n v="1"/>
    <n v="1405"/>
    <n v="1054"/>
    <n v="4197"/>
    <n v="6882"/>
    <n v="1527"/>
    <x v="63"/>
    <x v="41"/>
    <x v="800"/>
    <x v="4"/>
    <n v="1"/>
    <x v="6"/>
    <x v="0"/>
  </r>
  <r>
    <s v="AX18800"/>
    <s v="ENX2008"/>
    <s v="A166"/>
    <s v="EMP1007"/>
    <s v="C1085"/>
    <d v="2021-07-30T00:00:00"/>
    <x v="24"/>
    <n v="1"/>
    <n v="315"/>
    <n v="208"/>
    <n v="1108"/>
    <n v="1351"/>
    <n v="431"/>
    <x v="66"/>
    <x v="23"/>
    <x v="470"/>
    <x v="6"/>
    <n v="1"/>
    <x v="6"/>
    <x v="0"/>
  </r>
  <r>
    <s v="AX18801"/>
    <s v="ENX2044"/>
    <s v="A112"/>
    <s v="EMP1006"/>
    <s v="C1710"/>
    <d v="2021-07-30T00:00:00"/>
    <x v="54"/>
    <n v="1"/>
    <n v="667"/>
    <n v="387"/>
    <n v="947"/>
    <n v="1353"/>
    <n v="1149"/>
    <x v="64"/>
    <x v="16"/>
    <x v="176"/>
    <x v="3"/>
    <n v="3"/>
    <x v="6"/>
    <x v="0"/>
  </r>
  <r>
    <s v="AX18804"/>
    <s v="ENX2029"/>
    <s v="A123"/>
    <s v="EMP1009"/>
    <s v="C1453"/>
    <d v="2021-07-30T00:00:00"/>
    <x v="3"/>
    <n v="4"/>
    <n v="545"/>
    <n v="425"/>
    <n v="2016"/>
    <n v="3804"/>
    <n v="22"/>
    <x v="28"/>
    <x v="26"/>
    <x v="655"/>
    <x v="2"/>
    <n v="3"/>
    <x v="6"/>
    <x v="0"/>
  </r>
  <r>
    <s v="AX18809"/>
    <s v="ENX2057"/>
    <s v="A124"/>
    <s v="EMP1023"/>
    <s v="C1151"/>
    <d v="2021-07-30T00:00:00"/>
    <x v="78"/>
    <n v="4"/>
    <n v="584"/>
    <n v="420"/>
    <n v="425"/>
    <n v="545"/>
    <n v="987"/>
    <x v="37"/>
    <x v="20"/>
    <x v="425"/>
    <x v="5"/>
    <n v="4"/>
    <x v="6"/>
    <x v="0"/>
  </r>
  <r>
    <s v="AX18812"/>
    <s v="ENX2007"/>
    <s v="A125"/>
    <s v="EMP1016"/>
    <s v="C1076"/>
    <d v="2021-07-30T00:00:00"/>
    <x v="63"/>
    <n v="1"/>
    <n v="378"/>
    <n v="291"/>
    <n v="3270"/>
    <n v="4140"/>
    <n v="275"/>
    <x v="47"/>
    <x v="43"/>
    <x v="117"/>
    <x v="5"/>
    <n v="5"/>
    <x v="6"/>
    <x v="0"/>
  </r>
  <r>
    <s v="AX18815"/>
    <s v="ENX2070"/>
    <s v="A146"/>
    <s v="EMP1041"/>
    <s v="C1449"/>
    <d v="2021-07-30T00:00:00"/>
    <x v="40"/>
    <n v="3"/>
    <n v="826"/>
    <n v="562"/>
    <n v="2088"/>
    <n v="3798"/>
    <n v="944"/>
    <x v="42"/>
    <x v="32"/>
    <x v="313"/>
    <x v="6"/>
    <n v="5"/>
    <x v="6"/>
    <x v="0"/>
  </r>
  <r>
    <s v="AX18816"/>
    <s v="ENX2071"/>
    <s v="A134"/>
    <s v="EMP1019"/>
    <s v="C1082"/>
    <d v="2021-07-30T00:00:00"/>
    <x v="92"/>
    <n v="3"/>
    <n v="667"/>
    <n v="387"/>
    <n v="971"/>
    <n v="1798"/>
    <n v="1456"/>
    <x v="53"/>
    <x v="2"/>
    <x v="494"/>
    <x v="4"/>
    <n v="5"/>
    <x v="6"/>
    <x v="0"/>
  </r>
  <r>
    <s v="AX18818"/>
    <s v="ENX2097"/>
    <s v="A159"/>
    <s v="EMP1031"/>
    <s v="C1591"/>
    <d v="2021-07-30T00:00:00"/>
    <x v="0"/>
    <n v="1"/>
    <n v="315"/>
    <n v="208"/>
    <n v="3070"/>
    <n v="4514"/>
    <n v="600"/>
    <x v="42"/>
    <x v="6"/>
    <x v="649"/>
    <x v="4"/>
    <n v="7"/>
    <x v="6"/>
    <x v="0"/>
  </r>
  <r>
    <s v="AX18827"/>
    <s v="ENX2062"/>
    <s v="A151"/>
    <s v="EMP1006"/>
    <s v="C1221"/>
    <d v="2021-07-30T00:00:00"/>
    <x v="91"/>
    <n v="1"/>
    <n v="667"/>
    <n v="387"/>
    <n v="538"/>
    <n v="736"/>
    <n v="34"/>
    <x v="40"/>
    <x v="16"/>
    <x v="323"/>
    <x v="3"/>
    <n v="7"/>
    <x v="6"/>
    <x v="0"/>
  </r>
  <r>
    <s v="AX18828"/>
    <s v="ENX2069"/>
    <s v="A109"/>
    <s v="EMP1010"/>
    <s v="C1184"/>
    <d v="2021-07-30T00:00:00"/>
    <x v="46"/>
    <n v="1"/>
    <n v="1566"/>
    <n v="1190"/>
    <n v="154"/>
    <n v="203"/>
    <n v="855"/>
    <x v="30"/>
    <x v="19"/>
    <x v="669"/>
    <x v="6"/>
    <n v="8"/>
    <x v="6"/>
    <x v="0"/>
  </r>
  <r>
    <s v="AX18833"/>
    <s v="ENX2091"/>
    <s v="A136"/>
    <s v="EMP1028"/>
    <s v="C1691"/>
    <d v="2021-07-30T00:00:00"/>
    <x v="39"/>
    <n v="2"/>
    <n v="315"/>
    <n v="208"/>
    <n v="1295"/>
    <n v="1639"/>
    <n v="523"/>
    <x v="57"/>
    <x v="39"/>
    <x v="436"/>
    <x v="4"/>
    <n v="9"/>
    <x v="6"/>
    <x v="0"/>
  </r>
  <r>
    <s v="AX18834"/>
    <s v="ENX2001"/>
    <s v="A121"/>
    <s v="EMP1011"/>
    <s v="C1240"/>
    <d v="2021-07-31T00:00:00"/>
    <x v="93"/>
    <n v="1"/>
    <n v="1812"/>
    <n v="1305"/>
    <n v="2046"/>
    <n v="4014"/>
    <n v="895"/>
    <x v="56"/>
    <x v="2"/>
    <x v="15"/>
    <x v="2"/>
    <n v="1"/>
    <x v="6"/>
    <x v="0"/>
  </r>
  <r>
    <s v="AX18842"/>
    <s v="ENX2025"/>
    <s v="A147"/>
    <s v="EMP1037"/>
    <s v="C1190"/>
    <d v="2021-07-31T00:00:00"/>
    <x v="21"/>
    <n v="1"/>
    <n v="1380"/>
    <n v="1090"/>
    <n v="2928"/>
    <n v="4308"/>
    <n v="331"/>
    <x v="49"/>
    <x v="43"/>
    <x v="653"/>
    <x v="2"/>
    <n v="2"/>
    <x v="6"/>
    <x v="0"/>
  </r>
  <r>
    <s v="AX18847"/>
    <s v="ENX2003"/>
    <s v="A112"/>
    <s v="EMP1034"/>
    <s v="C1146"/>
    <d v="2021-07-31T00:00:00"/>
    <x v="22"/>
    <n v="1"/>
    <n v="667"/>
    <n v="387"/>
    <n v="1535"/>
    <n v="2257"/>
    <n v="1160"/>
    <x v="1"/>
    <x v="3"/>
    <x v="784"/>
    <x v="3"/>
    <n v="2"/>
    <x v="6"/>
    <x v="0"/>
  </r>
  <r>
    <s v="AX18854"/>
    <s v="ENX2035"/>
    <s v="A172"/>
    <s v="EMP1014"/>
    <s v="C1594"/>
    <d v="2021-07-31T00:00:00"/>
    <x v="26"/>
    <n v="1"/>
    <n v="1526"/>
    <n v="1251"/>
    <n v="6140"/>
    <n v="9028"/>
    <n v="944"/>
    <x v="50"/>
    <x v="1"/>
    <x v="524"/>
    <x v="1"/>
    <n v="3"/>
    <x v="6"/>
    <x v="0"/>
  </r>
  <r>
    <s v="AX18860"/>
    <s v="ENX2088"/>
    <s v="A132"/>
    <s v="EMP1000"/>
    <s v="C1159"/>
    <d v="2021-07-31T00:00:00"/>
    <x v="48"/>
    <n v="4"/>
    <n v="1638"/>
    <n v="1261"/>
    <n v="5892"/>
    <n v="9988"/>
    <n v="492"/>
    <x v="23"/>
    <x v="44"/>
    <x v="562"/>
    <x v="0"/>
    <n v="4"/>
    <x v="6"/>
    <x v="0"/>
  </r>
  <r>
    <s v="AX18864"/>
    <s v="ENX2026"/>
    <s v="A126"/>
    <s v="EMP1026"/>
    <s v="C1374"/>
    <d v="2021-07-31T00:00:00"/>
    <x v="74"/>
    <n v="1"/>
    <n v="1826"/>
    <n v="1443"/>
    <n v="790"/>
    <n v="1112"/>
    <n v="206"/>
    <x v="17"/>
    <x v="2"/>
    <x v="55"/>
    <x v="4"/>
    <n v="5"/>
    <x v="6"/>
    <x v="0"/>
  </r>
  <r>
    <s v="AX18866"/>
    <s v="ENX2009"/>
    <s v="A102"/>
    <s v="EMP1004"/>
    <s v="C1217"/>
    <d v="2021-07-31T00:00:00"/>
    <x v="75"/>
    <n v="3"/>
    <n v="556"/>
    <n v="395"/>
    <n v="3036"/>
    <n v="4820"/>
    <n v="870"/>
    <x v="61"/>
    <x v="31"/>
    <x v="21"/>
    <x v="6"/>
    <n v="6"/>
    <x v="6"/>
    <x v="0"/>
  </r>
  <r>
    <s v="AX18868"/>
    <s v="ENX2042"/>
    <s v="A122"/>
    <s v="EMP1041"/>
    <s v="C1281"/>
    <d v="2021-07-31T00:00:00"/>
    <x v="49"/>
    <n v="4"/>
    <n v="1972"/>
    <n v="1321"/>
    <n v="66"/>
    <n v="105"/>
    <n v="1293"/>
    <x v="10"/>
    <x v="19"/>
    <x v="675"/>
    <x v="0"/>
    <n v="7"/>
    <x v="6"/>
    <x v="0"/>
  </r>
  <r>
    <s v="AX18869"/>
    <s v="ENX2021"/>
    <s v="A128"/>
    <s v="EMP1018"/>
    <s v="C1612"/>
    <d v="2021-07-31T00:00:00"/>
    <x v="77"/>
    <n v="1"/>
    <n v="2141"/>
    <n v="1777"/>
    <n v="3519"/>
    <n v="5586"/>
    <n v="752"/>
    <x v="0"/>
    <x v="21"/>
    <x v="738"/>
    <x v="5"/>
    <n v="8"/>
    <x v="6"/>
    <x v="0"/>
  </r>
  <r>
    <s v="AX18873"/>
    <s v="ENX2002"/>
    <s v="A145"/>
    <s v="EMP1031"/>
    <s v="C1360"/>
    <d v="2021-07-31T00:00:00"/>
    <x v="100"/>
    <n v="1"/>
    <n v="2497"/>
    <n v="1473"/>
    <n v="561"/>
    <n v="684"/>
    <n v="265"/>
    <x v="0"/>
    <x v="8"/>
    <x v="4"/>
    <x v="1"/>
    <n v="8"/>
    <x v="6"/>
    <x v="0"/>
  </r>
  <r>
    <s v="AX18874"/>
    <s v="ENX2058"/>
    <s v="A111"/>
    <s v="EMP1043"/>
    <s v="C1677"/>
    <d v="2021-07-31T00:00:00"/>
    <x v="53"/>
    <n v="1"/>
    <n v="817"/>
    <n v="409"/>
    <n v="425"/>
    <n v="545"/>
    <n v="689"/>
    <x v="41"/>
    <x v="34"/>
    <x v="471"/>
    <x v="0"/>
    <n v="8"/>
    <x v="6"/>
    <x v="0"/>
  </r>
  <r>
    <s v="AX18876"/>
    <s v="ENX2097"/>
    <s v="A109"/>
    <s v="EMP1036"/>
    <s v="C1205"/>
    <d v="2021-07-31T00:00:00"/>
    <x v="0"/>
    <n v="2"/>
    <n v="1635"/>
    <n v="1046"/>
    <n v="540"/>
    <n v="871"/>
    <n v="345"/>
    <x v="31"/>
    <x v="25"/>
    <x v="253"/>
    <x v="6"/>
    <n v="9"/>
    <x v="6"/>
    <x v="0"/>
  </r>
  <r>
    <s v="AX18877"/>
    <s v="ENX2007"/>
    <s v="A140"/>
    <s v="EMP1033"/>
    <s v="C1213"/>
    <d v="2021-08-01T00:00:00"/>
    <x v="63"/>
    <n v="3"/>
    <n v="1500"/>
    <n v="900"/>
    <n v="1074"/>
    <n v="1788"/>
    <n v="904"/>
    <x v="68"/>
    <x v="18"/>
    <x v="343"/>
    <x v="5"/>
    <n v="1"/>
    <x v="7"/>
    <x v="0"/>
  </r>
  <r>
    <s v="AX18878"/>
    <s v="ENX2054"/>
    <s v="A107"/>
    <s v="EMP1006"/>
    <s v="C1046"/>
    <d v="2021-08-01T00:00:00"/>
    <x v="12"/>
    <n v="1"/>
    <n v="1587"/>
    <n v="1301"/>
    <n v="2970"/>
    <n v="4182"/>
    <n v="82"/>
    <x v="43"/>
    <x v="16"/>
    <x v="616"/>
    <x v="3"/>
    <n v="2"/>
    <x v="7"/>
    <x v="0"/>
  </r>
  <r>
    <s v="AX18881"/>
    <s v="ENX2072"/>
    <s v="A158"/>
    <s v="EMP1007"/>
    <s v="C1682"/>
    <d v="2021-08-01T00:00:00"/>
    <x v="31"/>
    <n v="1"/>
    <n v="112"/>
    <n v="90"/>
    <n v="2590"/>
    <n v="3278"/>
    <n v="2613"/>
    <x v="40"/>
    <x v="8"/>
    <x v="271"/>
    <x v="4"/>
    <n v="3"/>
    <x v="7"/>
    <x v="0"/>
  </r>
  <r>
    <s v="AX18882"/>
    <s v="ENX2032"/>
    <s v="A142"/>
    <s v="EMP1005"/>
    <s v="C1678"/>
    <d v="2021-08-01T00:00:00"/>
    <x v="47"/>
    <n v="3"/>
    <n v="1353"/>
    <n v="947"/>
    <n v="2049"/>
    <n v="3534"/>
    <n v="2685"/>
    <x v="30"/>
    <x v="39"/>
    <x v="61"/>
    <x v="5"/>
    <n v="3"/>
    <x v="7"/>
    <x v="0"/>
  </r>
  <r>
    <s v="AX18887"/>
    <s v="ENX2009"/>
    <s v="A114"/>
    <s v="EMP1042"/>
    <s v="C1027"/>
    <d v="2021-08-01T00:00:00"/>
    <x v="75"/>
    <n v="3"/>
    <n v="826"/>
    <n v="562"/>
    <n v="807"/>
    <n v="1467"/>
    <n v="523"/>
    <x v="28"/>
    <x v="4"/>
    <x v="668"/>
    <x v="6"/>
    <n v="3"/>
    <x v="7"/>
    <x v="0"/>
  </r>
  <r>
    <s v="AX18891"/>
    <s v="ENX2035"/>
    <s v="A137"/>
    <s v="EMP1021"/>
    <s v="C1763"/>
    <d v="2021-08-01T00:00:00"/>
    <x v="26"/>
    <n v="1"/>
    <n v="1848"/>
    <n v="1294"/>
    <n v="408"/>
    <n v="504"/>
    <n v="892"/>
    <x v="55"/>
    <x v="3"/>
    <x v="264"/>
    <x v="1"/>
    <n v="6"/>
    <x v="7"/>
    <x v="0"/>
  </r>
  <r>
    <s v="AX18895"/>
    <s v="ENX2030"/>
    <s v="A125"/>
    <s v="EMP1016"/>
    <s v="C1290"/>
    <d v="2021-08-01T00:00:00"/>
    <x v="80"/>
    <n v="1"/>
    <n v="1783"/>
    <n v="1516"/>
    <n v="2248"/>
    <n v="3304"/>
    <n v="1140"/>
    <x v="62"/>
    <x v="5"/>
    <x v="251"/>
    <x v="1"/>
    <n v="6"/>
    <x v="7"/>
    <x v="0"/>
  </r>
  <r>
    <s v="AX18906"/>
    <s v="ENX2061"/>
    <s v="A146"/>
    <s v="EMP1027"/>
    <s v="C1435"/>
    <d v="2021-08-01T00:00:00"/>
    <x v="72"/>
    <n v="3"/>
    <n v="2182"/>
    <n v="1200"/>
    <n v="408"/>
    <n v="504"/>
    <n v="2070"/>
    <x v="14"/>
    <x v="14"/>
    <x v="204"/>
    <x v="5"/>
    <n v="7"/>
    <x v="7"/>
    <x v="0"/>
  </r>
  <r>
    <s v="AX18907"/>
    <s v="ENX2063"/>
    <s v="A158"/>
    <s v="EMP1012"/>
    <s v="C1041"/>
    <d v="2021-08-01T00:00:00"/>
    <x v="83"/>
    <n v="3"/>
    <n v="35"/>
    <n v="22"/>
    <n v="2968"/>
    <n v="4566"/>
    <n v="862"/>
    <x v="65"/>
    <x v="30"/>
    <x v="332"/>
    <x v="0"/>
    <n v="7"/>
    <x v="7"/>
    <x v="0"/>
  </r>
  <r>
    <s v="AX18908"/>
    <s v="ENX2079"/>
    <s v="A125"/>
    <s v="EMP1020"/>
    <s v="C1250"/>
    <d v="2021-08-01T00:00:00"/>
    <x v="9"/>
    <n v="1"/>
    <n v="181"/>
    <n v="130"/>
    <n v="2952"/>
    <n v="4101"/>
    <n v="792"/>
    <x v="49"/>
    <x v="8"/>
    <x v="415"/>
    <x v="4"/>
    <n v="7"/>
    <x v="7"/>
    <x v="0"/>
  </r>
  <r>
    <s v="AX18910"/>
    <s v="ENX2031"/>
    <s v="A120"/>
    <s v="EMP1023"/>
    <s v="C1551"/>
    <d v="2021-08-01T00:00:00"/>
    <x v="88"/>
    <n v="3"/>
    <n v="818"/>
    <n v="450"/>
    <n v="3783"/>
    <n v="4914"/>
    <n v="606"/>
    <x v="65"/>
    <x v="19"/>
    <x v="347"/>
    <x v="4"/>
    <n v="7"/>
    <x v="7"/>
    <x v="0"/>
  </r>
  <r>
    <s v="AX18915"/>
    <s v="ENX2018"/>
    <s v="A143"/>
    <s v="EMP1031"/>
    <s v="C1109"/>
    <d v="2021-08-01T00:00:00"/>
    <x v="8"/>
    <n v="3"/>
    <n v="530"/>
    <n v="424"/>
    <n v="1090"/>
    <n v="1380"/>
    <n v="1790"/>
    <x v="21"/>
    <x v="25"/>
    <x v="176"/>
    <x v="6"/>
    <n v="7"/>
    <x v="7"/>
    <x v="0"/>
  </r>
  <r>
    <s v="AX18917"/>
    <s v="ENX2068"/>
    <s v="A144"/>
    <s v="EMP1008"/>
    <s v="C1434"/>
    <d v="2021-08-01T00:00:00"/>
    <x v="20"/>
    <n v="3"/>
    <n v="545"/>
    <n v="425"/>
    <n v="561"/>
    <n v="684"/>
    <n v="731"/>
    <x v="14"/>
    <x v="4"/>
    <x v="106"/>
    <x v="1"/>
    <n v="8"/>
    <x v="7"/>
    <x v="0"/>
  </r>
  <r>
    <s v="AX18925"/>
    <s v="ENX2003"/>
    <s v="A124"/>
    <s v="EMP1012"/>
    <s v="C1511"/>
    <d v="2021-08-01T00:00:00"/>
    <x v="22"/>
    <n v="2"/>
    <n v="2497"/>
    <n v="1473"/>
    <n v="1485"/>
    <n v="2091"/>
    <n v="662"/>
    <x v="40"/>
    <x v="15"/>
    <x v="306"/>
    <x v="1"/>
    <n v="9"/>
    <x v="7"/>
    <x v="0"/>
  </r>
  <r>
    <s v="AX18928"/>
    <s v="ENX2073"/>
    <s v="A139"/>
    <s v="EMP1041"/>
    <s v="C1152"/>
    <d v="2021-08-02T00:00:00"/>
    <x v="85"/>
    <n v="3"/>
    <n v="1671"/>
    <n v="1220"/>
    <n v="1220"/>
    <n v="1671"/>
    <n v="364"/>
    <x v="8"/>
    <x v="5"/>
    <x v="473"/>
    <x v="5"/>
    <n v="1"/>
    <x v="7"/>
    <x v="0"/>
  </r>
  <r>
    <s v="AX18933"/>
    <s v="ENX2046"/>
    <s v="A113"/>
    <s v="EMP1008"/>
    <s v="C1649"/>
    <d v="2021-08-02T00:00:00"/>
    <x v="38"/>
    <n v="3"/>
    <n v="2141"/>
    <n v="1777"/>
    <n v="665"/>
    <n v="1278"/>
    <n v="724"/>
    <x v="58"/>
    <x v="33"/>
    <x v="465"/>
    <x v="1"/>
    <n v="1"/>
    <x v="7"/>
    <x v="0"/>
  </r>
  <r>
    <s v="AX18934"/>
    <s v="ENX2092"/>
    <s v="A105"/>
    <s v="EMP1011"/>
    <s v="C1326"/>
    <d v="2021-08-02T00:00:00"/>
    <x v="87"/>
    <n v="1"/>
    <n v="818"/>
    <n v="450"/>
    <n v="624"/>
    <n v="945"/>
    <n v="345"/>
    <x v="72"/>
    <x v="34"/>
    <x v="17"/>
    <x v="0"/>
    <n v="3"/>
    <x v="7"/>
    <x v="0"/>
  </r>
  <r>
    <s v="AX18935"/>
    <s v="ENX2080"/>
    <s v="A112"/>
    <s v="EMP1000"/>
    <s v="C1246"/>
    <d v="2021-08-02T00:00:00"/>
    <x v="37"/>
    <n v="1"/>
    <n v="886"/>
    <n v="478"/>
    <n v="504"/>
    <n v="951"/>
    <n v="1140"/>
    <x v="28"/>
    <x v="18"/>
    <x v="793"/>
    <x v="0"/>
    <n v="3"/>
    <x v="7"/>
    <x v="0"/>
  </r>
  <r>
    <s v="AX18937"/>
    <s v="ENX2053"/>
    <s v="A152"/>
    <s v="EMP1005"/>
    <s v="C1501"/>
    <d v="2021-08-02T00:00:00"/>
    <x v="33"/>
    <n v="1"/>
    <n v="1405"/>
    <n v="1054"/>
    <n v="562"/>
    <n v="826"/>
    <n v="656"/>
    <x v="44"/>
    <x v="28"/>
    <x v="128"/>
    <x v="0"/>
    <n v="4"/>
    <x v="7"/>
    <x v="0"/>
  </r>
  <r>
    <s v="AX18938"/>
    <s v="ENX2014"/>
    <s v="A167"/>
    <s v="EMP1025"/>
    <s v="C1579"/>
    <d v="2021-08-02T00:00:00"/>
    <x v="67"/>
    <n v="1"/>
    <n v="1119"/>
    <n v="683"/>
    <n v="3903"/>
    <n v="4761"/>
    <n v="123"/>
    <x v="2"/>
    <x v="34"/>
    <x v="638"/>
    <x v="4"/>
    <n v="4"/>
    <x v="7"/>
    <x v="0"/>
  </r>
  <r>
    <s v="AX18940"/>
    <s v="ENX2056"/>
    <s v="A105"/>
    <s v="EMP1016"/>
    <s v="C1385"/>
    <d v="2021-08-02T00:00:00"/>
    <x v="64"/>
    <n v="1"/>
    <n v="1351"/>
    <n v="1108"/>
    <n v="158"/>
    <n v="254"/>
    <n v="138"/>
    <x v="66"/>
    <x v="25"/>
    <x v="61"/>
    <x v="4"/>
    <n v="5"/>
    <x v="7"/>
    <x v="0"/>
  </r>
  <r>
    <s v="AX18945"/>
    <s v="ENX2096"/>
    <s v="A130"/>
    <s v="EMP1010"/>
    <s v="C1412"/>
    <d v="2021-08-02T00:00:00"/>
    <x v="36"/>
    <n v="4"/>
    <n v="1022"/>
    <n v="818"/>
    <n v="3272"/>
    <n v="4088"/>
    <n v="3776"/>
    <x v="5"/>
    <x v="3"/>
    <x v="733"/>
    <x v="4"/>
    <n v="5"/>
    <x v="7"/>
    <x v="0"/>
  </r>
  <r>
    <s v="AX18946"/>
    <s v="ENX2081"/>
    <s v="A137"/>
    <s v="EMP1035"/>
    <s v="C1461"/>
    <d v="2021-08-02T00:00:00"/>
    <x v="62"/>
    <n v="2"/>
    <n v="400"/>
    <n v="208"/>
    <n v="1556"/>
    <n v="2548"/>
    <n v="2452"/>
    <x v="55"/>
    <x v="34"/>
    <x v="203"/>
    <x v="6"/>
    <n v="5"/>
    <x v="7"/>
    <x v="0"/>
  </r>
  <r>
    <s v="AX18949"/>
    <s v="ENX2066"/>
    <s v="A117"/>
    <s v="EMP1025"/>
    <s v="C1716"/>
    <d v="2021-08-02T00:00:00"/>
    <x v="13"/>
    <n v="3"/>
    <n v="1708"/>
    <n v="871"/>
    <n v="342"/>
    <n v="434"/>
    <n v="322"/>
    <x v="71"/>
    <x v="25"/>
    <x v="114"/>
    <x v="1"/>
    <n v="5"/>
    <x v="7"/>
    <x v="0"/>
  </r>
  <r>
    <s v="AX18950"/>
    <s v="ENX2085"/>
    <s v="A164"/>
    <s v="EMP1017"/>
    <s v="C1638"/>
    <d v="2021-08-02T00:00:00"/>
    <x v="29"/>
    <n v="1"/>
    <n v="203"/>
    <n v="154"/>
    <n v="971"/>
    <n v="1494"/>
    <n v="766"/>
    <x v="62"/>
    <x v="32"/>
    <x v="415"/>
    <x v="1"/>
    <n v="6"/>
    <x v="7"/>
    <x v="0"/>
  </r>
  <r>
    <s v="AX18954"/>
    <s v="ENX2012"/>
    <s v="A139"/>
    <s v="EMP1031"/>
    <s v="C1004"/>
    <d v="2021-08-02T00:00:00"/>
    <x v="16"/>
    <n v="3"/>
    <n v="561"/>
    <n v="421"/>
    <n v="4760"/>
    <n v="6264"/>
    <n v="68"/>
    <x v="30"/>
    <x v="43"/>
    <x v="752"/>
    <x v="0"/>
    <n v="6"/>
    <x v="7"/>
    <x v="0"/>
  </r>
  <r>
    <s v="AX18955"/>
    <s v="ENX2083"/>
    <s v="A173"/>
    <s v="EMP1044"/>
    <s v="C1752"/>
    <d v="2021-08-02T00:00:00"/>
    <x v="59"/>
    <n v="3"/>
    <n v="1467"/>
    <n v="807"/>
    <n v="778"/>
    <n v="1274"/>
    <n v="187"/>
    <x v="25"/>
    <x v="13"/>
    <x v="490"/>
    <x v="2"/>
    <n v="6"/>
    <x v="7"/>
    <x v="0"/>
  </r>
  <r>
    <s v="AX18957"/>
    <s v="ENX2012"/>
    <s v="A159"/>
    <s v="EMP1028"/>
    <s v="C1495"/>
    <d v="2021-08-02T00:00:00"/>
    <x v="16"/>
    <n v="1"/>
    <n v="913"/>
    <n v="584"/>
    <n v="1200"/>
    <n v="2182"/>
    <n v="106"/>
    <x v="22"/>
    <x v="43"/>
    <x v="523"/>
    <x v="3"/>
    <n v="8"/>
    <x v="7"/>
    <x v="0"/>
  </r>
  <r>
    <s v="AX18958"/>
    <s v="ENX2062"/>
    <s v="A101"/>
    <s v="EMP1020"/>
    <s v="C1387"/>
    <d v="2021-08-02T00:00:00"/>
    <x v="91"/>
    <n v="2"/>
    <n v="596"/>
    <n v="358"/>
    <n v="1080"/>
    <n v="1742"/>
    <n v="874"/>
    <x v="45"/>
    <x v="25"/>
    <x v="693"/>
    <x v="0"/>
    <n v="8"/>
    <x v="7"/>
    <x v="0"/>
  </r>
  <r>
    <s v="AX18960"/>
    <s v="ENX2027"/>
    <s v="A148"/>
    <s v="EMP1012"/>
    <s v="C1073"/>
    <d v="2021-08-03T00:00:00"/>
    <x v="19"/>
    <n v="1"/>
    <n v="127"/>
    <n v="79"/>
    <n v="2726"/>
    <n v="3450"/>
    <n v="451"/>
    <x v="22"/>
    <x v="37"/>
    <x v="521"/>
    <x v="4"/>
    <n v="2"/>
    <x v="7"/>
    <x v="0"/>
  </r>
  <r>
    <s v="AX18966"/>
    <s v="ENX2036"/>
    <s v="A137"/>
    <s v="EMP1024"/>
    <s v="C1539"/>
    <d v="2021-08-03T00:00:00"/>
    <x v="1"/>
    <n v="1"/>
    <n v="1725"/>
    <n v="1363"/>
    <n v="2358"/>
    <n v="2841"/>
    <n v="801"/>
    <x v="61"/>
    <x v="18"/>
    <x v="345"/>
    <x v="5"/>
    <n v="2"/>
    <x v="7"/>
    <x v="0"/>
  </r>
  <r>
    <s v="AX18968"/>
    <s v="ENX2023"/>
    <s v="A171"/>
    <s v="EMP1018"/>
    <s v="C1101"/>
    <d v="2021-08-03T00:00:00"/>
    <x v="57"/>
    <n v="1"/>
    <n v="817"/>
    <n v="409"/>
    <n v="6072"/>
    <n v="9640"/>
    <n v="1569"/>
    <x v="2"/>
    <x v="43"/>
    <x v="464"/>
    <x v="4"/>
    <n v="2"/>
    <x v="7"/>
    <x v="0"/>
  </r>
  <r>
    <s v="AX18977"/>
    <s v="ENX2007"/>
    <s v="A122"/>
    <s v="EMP1006"/>
    <s v="C1711"/>
    <d v="2021-08-03T00:00:00"/>
    <x v="63"/>
    <n v="1"/>
    <n v="826"/>
    <n v="562"/>
    <n v="1602"/>
    <n v="2541"/>
    <n v="874"/>
    <x v="16"/>
    <x v="4"/>
    <x v="217"/>
    <x v="6"/>
    <n v="2"/>
    <x v="7"/>
    <x v="0"/>
  </r>
  <r>
    <s v="AX18978"/>
    <s v="ENX2044"/>
    <s v="A162"/>
    <s v="EMP1010"/>
    <s v="C1251"/>
    <d v="2021-08-03T00:00:00"/>
    <x v="54"/>
    <n v="1"/>
    <n v="530"/>
    <n v="424"/>
    <n v="3132"/>
    <n v="5697"/>
    <n v="243"/>
    <x v="22"/>
    <x v="44"/>
    <x v="205"/>
    <x v="3"/>
    <n v="2"/>
    <x v="7"/>
    <x v="0"/>
  </r>
  <r>
    <s v="AX18979"/>
    <s v="ENX2086"/>
    <s v="A116"/>
    <s v="EMP1006"/>
    <s v="C1672"/>
    <d v="2021-08-03T00:00:00"/>
    <x v="94"/>
    <n v="3"/>
    <n v="1119"/>
    <n v="683"/>
    <n v="3132"/>
    <n v="5697"/>
    <n v="2092"/>
    <x v="69"/>
    <x v="7"/>
    <x v="703"/>
    <x v="6"/>
    <n v="4"/>
    <x v="7"/>
    <x v="0"/>
  </r>
  <r>
    <s v="AX18983"/>
    <s v="ENX2066"/>
    <s v="A147"/>
    <s v="EMP1041"/>
    <s v="C1232"/>
    <d v="2021-08-03T00:00:00"/>
    <x v="13"/>
    <n v="3"/>
    <n v="1812"/>
    <n v="1305"/>
    <n v="561"/>
    <n v="684"/>
    <n v="1128"/>
    <x v="72"/>
    <x v="28"/>
    <x v="501"/>
    <x v="4"/>
    <n v="4"/>
    <x v="7"/>
    <x v="0"/>
  </r>
  <r>
    <s v="AX18988"/>
    <s v="ENX2006"/>
    <s v="A109"/>
    <s v="EMP1019"/>
    <s v="C1131"/>
    <d v="2021-08-03T00:00:00"/>
    <x v="68"/>
    <n v="1"/>
    <n v="1278"/>
    <n v="665"/>
    <n v="1261"/>
    <n v="1638"/>
    <n v="1404"/>
    <x v="58"/>
    <x v="8"/>
    <x v="39"/>
    <x v="2"/>
    <n v="4"/>
    <x v="7"/>
    <x v="0"/>
  </r>
  <r>
    <s v="AX18990"/>
    <s v="ENX2047"/>
    <s v="A146"/>
    <s v="EMP1026"/>
    <s v="C1239"/>
    <d v="2021-08-03T00:00:00"/>
    <x v="82"/>
    <n v="1"/>
    <n v="2182"/>
    <n v="1200"/>
    <n v="2196"/>
    <n v="3231"/>
    <n v="331"/>
    <x v="52"/>
    <x v="3"/>
    <x v="651"/>
    <x v="0"/>
    <n v="5"/>
    <x v="7"/>
    <x v="0"/>
  </r>
  <r>
    <s v="AX18991"/>
    <s v="ENX2056"/>
    <s v="A120"/>
    <s v="EMP1023"/>
    <s v="C1247"/>
    <d v="2021-08-03T00:00:00"/>
    <x v="64"/>
    <n v="2"/>
    <n v="136"/>
    <n v="72"/>
    <n v="1173"/>
    <n v="1862"/>
    <n v="161"/>
    <x v="68"/>
    <x v="23"/>
    <x v="345"/>
    <x v="4"/>
    <n v="5"/>
    <x v="7"/>
    <x v="0"/>
  </r>
  <r>
    <s v="AX18992"/>
    <s v="ENX2074"/>
    <s v="A107"/>
    <s v="EMP1026"/>
    <s v="C1555"/>
    <d v="2021-08-03T00:00:00"/>
    <x v="41"/>
    <n v="2"/>
    <n v="1638"/>
    <n v="1261"/>
    <n v="589"/>
    <n v="1052"/>
    <n v="328"/>
    <x v="65"/>
    <x v="26"/>
    <x v="313"/>
    <x v="4"/>
    <n v="5"/>
    <x v="7"/>
    <x v="0"/>
  </r>
  <r>
    <s v="AX18995"/>
    <s v="ENX2045"/>
    <s v="A121"/>
    <s v="EMP1038"/>
    <s v="C1561"/>
    <d v="2021-08-03T00:00:00"/>
    <x v="65"/>
    <n v="1"/>
    <n v="203"/>
    <n v="154"/>
    <n v="1305"/>
    <n v="1812"/>
    <n v="377"/>
    <x v="7"/>
    <x v="29"/>
    <x v="761"/>
    <x v="3"/>
    <n v="6"/>
    <x v="7"/>
    <x v="0"/>
  </r>
  <r>
    <s v="AX18997"/>
    <s v="ENX2042"/>
    <s v="A163"/>
    <s v="EMP1021"/>
    <s v="C1104"/>
    <d v="2021-08-03T00:00:00"/>
    <x v="49"/>
    <n v="1"/>
    <n v="1178"/>
    <n v="683"/>
    <n v="3554"/>
    <n v="4282"/>
    <n v="96"/>
    <x v="71"/>
    <x v="5"/>
    <x v="82"/>
    <x v="0"/>
    <n v="6"/>
    <x v="7"/>
    <x v="0"/>
  </r>
  <r>
    <s v="AX19000"/>
    <s v="ENX2085"/>
    <s v="A101"/>
    <s v="EMP1018"/>
    <s v="C1621"/>
    <d v="2021-08-03T00:00:00"/>
    <x v="29"/>
    <n v="2"/>
    <n v="947"/>
    <n v="786"/>
    <n v="1301"/>
    <n v="1587"/>
    <n v="1046"/>
    <x v="28"/>
    <x v="0"/>
    <x v="440"/>
    <x v="4"/>
    <n v="7"/>
    <x v="7"/>
    <x v="0"/>
  </r>
  <r>
    <s v="AX19001"/>
    <s v="ENX2033"/>
    <s v="A156"/>
    <s v="EMP1043"/>
    <s v="C1133"/>
    <d v="2021-08-03T00:00:00"/>
    <x v="76"/>
    <n v="1"/>
    <n v="1967"/>
    <n v="1397"/>
    <n v="1485"/>
    <n v="2091"/>
    <n v="2511"/>
    <x v="51"/>
    <x v="6"/>
    <x v="663"/>
    <x v="0"/>
    <n v="7"/>
    <x v="7"/>
    <x v="0"/>
  </r>
  <r>
    <s v="AX19002"/>
    <s v="ENX2082"/>
    <s v="A147"/>
    <s v="EMP1015"/>
    <s v="C1608"/>
    <d v="2021-08-03T00:00:00"/>
    <x v="86"/>
    <n v="1"/>
    <n v="1887"/>
    <n v="1378"/>
    <n v="1090"/>
    <n v="1380"/>
    <n v="376"/>
    <x v="2"/>
    <x v="14"/>
    <x v="138"/>
    <x v="0"/>
    <n v="8"/>
    <x v="7"/>
    <x v="0"/>
  </r>
  <r>
    <s v="AX19006"/>
    <s v="ENX2047"/>
    <s v="A172"/>
    <s v="EMP1026"/>
    <s v="C1114"/>
    <d v="2021-08-03T00:00:00"/>
    <x v="82"/>
    <n v="1"/>
    <n v="315"/>
    <n v="208"/>
    <n v="682"/>
    <n v="1338"/>
    <n v="1659"/>
    <x v="0"/>
    <x v="44"/>
    <x v="361"/>
    <x v="1"/>
    <n v="8"/>
    <x v="7"/>
    <x v="0"/>
  </r>
  <r>
    <s v="AX19016"/>
    <s v="ENX2042"/>
    <s v="A111"/>
    <s v="EMP1029"/>
    <s v="C1555"/>
    <d v="2021-08-03T00:00:00"/>
    <x v="49"/>
    <n v="4"/>
    <n v="2294"/>
    <n v="1399"/>
    <n v="316"/>
    <n v="508"/>
    <n v="369"/>
    <x v="0"/>
    <x v="33"/>
    <x v="252"/>
    <x v="2"/>
    <n v="9"/>
    <x v="7"/>
    <x v="0"/>
  </r>
  <r>
    <s v="AX19017"/>
    <s v="ENX2039"/>
    <s v="A152"/>
    <s v="EMP1020"/>
    <s v="C1537"/>
    <d v="2021-08-03T00:00:00"/>
    <x v="96"/>
    <n v="3"/>
    <n v="203"/>
    <n v="154"/>
    <n v="683"/>
    <n v="1178"/>
    <n v="144"/>
    <x v="70"/>
    <x v="4"/>
    <x v="740"/>
    <x v="2"/>
    <n v="9"/>
    <x v="7"/>
    <x v="0"/>
  </r>
  <r>
    <s v="AX19025"/>
    <s v="ENX2036"/>
    <s v="A161"/>
    <s v="EMP1006"/>
    <s v="C1158"/>
    <d v="2021-08-04T00:00:00"/>
    <x v="1"/>
    <n v="2"/>
    <n v="95"/>
    <n v="61"/>
    <n v="540"/>
    <n v="871"/>
    <n v="34"/>
    <x v="69"/>
    <x v="15"/>
    <x v="43"/>
    <x v="3"/>
    <n v="1"/>
    <x v="7"/>
    <x v="0"/>
  </r>
  <r>
    <s v="AX19028"/>
    <s v="ENX2057"/>
    <s v="A150"/>
    <s v="EMP1043"/>
    <s v="C1630"/>
    <d v="2021-08-04T00:00:00"/>
    <x v="78"/>
    <n v="4"/>
    <n v="684"/>
    <n v="561"/>
    <n v="536"/>
    <n v="800"/>
    <n v="52"/>
    <x v="7"/>
    <x v="33"/>
    <x v="758"/>
    <x v="0"/>
    <n v="1"/>
    <x v="7"/>
    <x v="0"/>
  </r>
  <r>
    <s v="AX19031"/>
    <s v="ENX2081"/>
    <s v="A106"/>
    <s v="EMP1005"/>
    <s v="C1726"/>
    <d v="2021-08-04T00:00:00"/>
    <x v="62"/>
    <n v="2"/>
    <n v="392"/>
    <n v="255"/>
    <n v="1774"/>
    <n v="2464"/>
    <n v="731"/>
    <x v="71"/>
    <x v="37"/>
    <x v="741"/>
    <x v="1"/>
    <n v="2"/>
    <x v="7"/>
    <x v="0"/>
  </r>
  <r>
    <s v="AX19038"/>
    <s v="ENX2041"/>
    <s v="A143"/>
    <s v="EMP1003"/>
    <s v="C1135"/>
    <d v="2021-08-04T00:00:00"/>
    <x v="7"/>
    <n v="1"/>
    <n v="502"/>
    <n v="296"/>
    <n v="387"/>
    <n v="667"/>
    <n v="3348"/>
    <x v="59"/>
    <x v="15"/>
    <x v="447"/>
    <x v="1"/>
    <n v="2"/>
    <x v="7"/>
    <x v="0"/>
  </r>
  <r>
    <s v="AX19039"/>
    <s v="ENX2036"/>
    <s v="A106"/>
    <s v="EMP1028"/>
    <s v="C1661"/>
    <d v="2021-08-04T00:00:00"/>
    <x v="1"/>
    <n v="3"/>
    <n v="1972"/>
    <n v="1321"/>
    <n v="2886"/>
    <n v="3652"/>
    <n v="329"/>
    <x v="35"/>
    <x v="31"/>
    <x v="154"/>
    <x v="3"/>
    <n v="3"/>
    <x v="7"/>
    <x v="0"/>
  </r>
  <r>
    <s v="AX19040"/>
    <s v="ENX2040"/>
    <s v="A128"/>
    <s v="EMP1010"/>
    <s v="C1400"/>
    <d v="2021-08-04T00:00:00"/>
    <x v="4"/>
    <n v="1"/>
    <n v="2396"/>
    <n v="1965"/>
    <n v="1399"/>
    <n v="2294"/>
    <n v="768"/>
    <x v="5"/>
    <x v="32"/>
    <x v="162"/>
    <x v="2"/>
    <n v="3"/>
    <x v="7"/>
    <x v="0"/>
  </r>
  <r>
    <s v="AX19042"/>
    <s v="ENX2035"/>
    <s v="A140"/>
    <s v="EMP1003"/>
    <s v="C1105"/>
    <d v="2021-08-04T00:00:00"/>
    <x v="26"/>
    <n v="3"/>
    <n v="913"/>
    <n v="584"/>
    <n v="22"/>
    <n v="35"/>
    <n v="267"/>
    <x v="20"/>
    <x v="40"/>
    <x v="335"/>
    <x v="5"/>
    <n v="3"/>
    <x v="7"/>
    <x v="0"/>
  </r>
  <r>
    <s v="AX19043"/>
    <s v="ENX2099"/>
    <s v="A158"/>
    <s v="EMP1040"/>
    <s v="C1158"/>
    <d v="2021-08-04T00:00:00"/>
    <x v="52"/>
    <n v="2"/>
    <n v="392"/>
    <n v="255"/>
    <n v="1485"/>
    <n v="2091"/>
    <n v="238"/>
    <x v="39"/>
    <x v="8"/>
    <x v="773"/>
    <x v="2"/>
    <n v="4"/>
    <x v="7"/>
    <x v="0"/>
  </r>
  <r>
    <s v="AX19044"/>
    <s v="ENX2047"/>
    <s v="A160"/>
    <s v="EMP1018"/>
    <s v="C1276"/>
    <d v="2021-08-04T00:00:00"/>
    <x v="82"/>
    <n v="2"/>
    <n v="1351"/>
    <n v="1108"/>
    <n v="2886"/>
    <n v="3652"/>
    <n v="74"/>
    <x v="27"/>
    <x v="7"/>
    <x v="409"/>
    <x v="3"/>
    <n v="5"/>
    <x v="7"/>
    <x v="0"/>
  </r>
  <r>
    <s v="AX19045"/>
    <s v="ENX2054"/>
    <s v="A125"/>
    <s v="EMP1010"/>
    <s v="C1231"/>
    <d v="2021-08-04T00:00:00"/>
    <x v="12"/>
    <n v="1"/>
    <n v="1494"/>
    <n v="971"/>
    <n v="1223"/>
    <n v="2005"/>
    <n v="825"/>
    <x v="56"/>
    <x v="15"/>
    <x v="428"/>
    <x v="6"/>
    <n v="6"/>
    <x v="7"/>
    <x v="0"/>
  </r>
  <r>
    <s v="AX19048"/>
    <s v="ENX2042"/>
    <s v="A101"/>
    <s v="EMP1007"/>
    <s v="C1596"/>
    <d v="2021-08-04T00:00:00"/>
    <x v="49"/>
    <n v="1"/>
    <n v="1367"/>
    <n v="984"/>
    <n v="1227"/>
    <n v="2451"/>
    <n v="261"/>
    <x v="47"/>
    <x v="17"/>
    <x v="250"/>
    <x v="4"/>
    <n v="6"/>
    <x v="7"/>
    <x v="0"/>
  </r>
  <r>
    <s v="AX19051"/>
    <s v="ENX2054"/>
    <s v="A129"/>
    <s v="EMP1004"/>
    <s v="C1076"/>
    <d v="2021-08-04T00:00:00"/>
    <x v="12"/>
    <n v="1"/>
    <n v="504"/>
    <n v="408"/>
    <n v="2726"/>
    <n v="3450"/>
    <n v="560"/>
    <x v="67"/>
    <x v="34"/>
    <x v="110"/>
    <x v="5"/>
    <n v="6"/>
    <x v="7"/>
    <x v="0"/>
  </r>
  <r>
    <s v="AX19053"/>
    <s v="ENX2042"/>
    <s v="A108"/>
    <s v="EMP1012"/>
    <s v="C1004"/>
    <d v="2021-08-04T00:00:00"/>
    <x v="49"/>
    <n v="1"/>
    <n v="2353"/>
    <n v="1788"/>
    <n v="2016"/>
    <n v="3804"/>
    <n v="328"/>
    <x v="41"/>
    <x v="8"/>
    <x v="260"/>
    <x v="3"/>
    <n v="7"/>
    <x v="7"/>
    <x v="0"/>
  </r>
  <r>
    <s v="AX19057"/>
    <s v="ENX2051"/>
    <s v="A160"/>
    <s v="EMP1034"/>
    <s v="C1674"/>
    <d v="2021-08-04T00:00:00"/>
    <x v="14"/>
    <n v="1"/>
    <n v="315"/>
    <n v="208"/>
    <n v="786"/>
    <n v="947"/>
    <n v="206"/>
    <x v="49"/>
    <x v="21"/>
    <x v="0"/>
    <x v="3"/>
    <n v="8"/>
    <x v="7"/>
    <x v="0"/>
  </r>
  <r>
    <s v="AX19058"/>
    <s v="ENX2017"/>
    <s v="A153"/>
    <s v="EMP1009"/>
    <s v="C1004"/>
    <d v="2021-08-04T00:00:00"/>
    <x v="61"/>
    <n v="2"/>
    <n v="561"/>
    <n v="421"/>
    <n v="1683"/>
    <n v="2052"/>
    <n v="82"/>
    <x v="31"/>
    <x v="14"/>
    <x v="159"/>
    <x v="5"/>
    <n v="8"/>
    <x v="7"/>
    <x v="0"/>
  </r>
  <r>
    <s v="AX19059"/>
    <s v="ENX2052"/>
    <s v="A157"/>
    <s v="EMP1006"/>
    <s v="C1309"/>
    <d v="2021-08-04T00:00:00"/>
    <x v="45"/>
    <n v="1"/>
    <n v="603"/>
    <n v="416"/>
    <n v="1223"/>
    <n v="2005"/>
    <n v="1092"/>
    <x v="52"/>
    <x v="4"/>
    <x v="479"/>
    <x v="6"/>
    <n v="9"/>
    <x v="7"/>
    <x v="0"/>
  </r>
  <r>
    <s v="AX19063"/>
    <s v="ENX2061"/>
    <s v="A148"/>
    <s v="EMP1010"/>
    <s v="C1644"/>
    <d v="2021-08-05T00:00:00"/>
    <x v="72"/>
    <n v="1"/>
    <n v="368"/>
    <n v="294"/>
    <n v="1295"/>
    <n v="1639"/>
    <n v="52"/>
    <x v="51"/>
    <x v="29"/>
    <x v="350"/>
    <x v="0"/>
    <n v="1"/>
    <x v="7"/>
    <x v="0"/>
  </r>
  <r>
    <s v="AX19064"/>
    <s v="ENX2073"/>
    <s v="A117"/>
    <s v="EMP1023"/>
    <s v="C1535"/>
    <d v="2021-08-05T00:00:00"/>
    <x v="85"/>
    <n v="1"/>
    <n v="1526"/>
    <n v="1251"/>
    <n v="4920"/>
    <n v="7132"/>
    <n v="1100"/>
    <x v="3"/>
    <x v="8"/>
    <x v="370"/>
    <x v="6"/>
    <n v="1"/>
    <x v="7"/>
    <x v="0"/>
  </r>
  <r>
    <s v="AX19072"/>
    <s v="ENX2022"/>
    <s v="A120"/>
    <s v="EMP1000"/>
    <s v="C1237"/>
    <d v="2021-08-05T00:00:00"/>
    <x v="27"/>
    <n v="1"/>
    <n v="1178"/>
    <n v="683"/>
    <n v="1350"/>
    <n v="2454"/>
    <n v="318"/>
    <x v="13"/>
    <x v="25"/>
    <x v="295"/>
    <x v="3"/>
    <n v="2"/>
    <x v="7"/>
    <x v="0"/>
  </r>
  <r>
    <s v="AX19075"/>
    <s v="ENX2024"/>
    <s v="A124"/>
    <s v="EMP1041"/>
    <s v="C1137"/>
    <d v="2021-08-05T00:00:00"/>
    <x v="2"/>
    <n v="3"/>
    <n v="667"/>
    <n v="387"/>
    <n v="208"/>
    <n v="315"/>
    <n v="192"/>
    <x v="47"/>
    <x v="19"/>
    <x v="152"/>
    <x v="5"/>
    <n v="3"/>
    <x v="7"/>
    <x v="0"/>
  </r>
  <r>
    <s v="AX19076"/>
    <s v="ENX2026"/>
    <s v="A108"/>
    <s v="EMP1000"/>
    <s v="C1034"/>
    <d v="2021-08-05T00:00:00"/>
    <x v="74"/>
    <n v="3"/>
    <n v="2283"/>
    <n v="1484"/>
    <n v="3788"/>
    <n v="5412"/>
    <n v="982"/>
    <x v="32"/>
    <x v="16"/>
    <x v="389"/>
    <x v="4"/>
    <n v="3"/>
    <x v="7"/>
    <x v="0"/>
  </r>
  <r>
    <s v="AX19080"/>
    <s v="ENX2092"/>
    <s v="A132"/>
    <s v="EMP1005"/>
    <s v="C1609"/>
    <d v="2021-08-05T00:00:00"/>
    <x v="87"/>
    <n v="3"/>
    <n v="1022"/>
    <n v="818"/>
    <n v="237"/>
    <n v="381"/>
    <n v="161"/>
    <x v="14"/>
    <x v="29"/>
    <x v="590"/>
    <x v="5"/>
    <n v="3"/>
    <x v="7"/>
    <x v="0"/>
  </r>
  <r>
    <s v="AX19081"/>
    <s v="ENX2013"/>
    <s v="A171"/>
    <s v="EMP1012"/>
    <s v="C1254"/>
    <d v="2021-08-05T00:00:00"/>
    <x v="70"/>
    <n v="3"/>
    <n v="1278"/>
    <n v="665"/>
    <n v="3228"/>
    <n v="5868"/>
    <n v="64"/>
    <x v="17"/>
    <x v="39"/>
    <x v="742"/>
    <x v="1"/>
    <n v="5"/>
    <x v="7"/>
    <x v="0"/>
  </r>
  <r>
    <s v="AX19083"/>
    <s v="ENX2000"/>
    <s v="A161"/>
    <s v="EMP1025"/>
    <s v="C1532"/>
    <d v="2021-08-05T00:00:00"/>
    <x v="98"/>
    <n v="1"/>
    <n v="2182"/>
    <n v="1200"/>
    <n v="3669"/>
    <n v="6015"/>
    <n v="1444"/>
    <x v="6"/>
    <x v="19"/>
    <x v="311"/>
    <x v="6"/>
    <n v="6"/>
    <x v="7"/>
    <x v="0"/>
  </r>
  <r>
    <s v="AX19087"/>
    <s v="ENX2023"/>
    <s v="A106"/>
    <s v="EMP1035"/>
    <s v="C1379"/>
    <d v="2021-08-05T00:00:00"/>
    <x v="57"/>
    <n v="1"/>
    <n v="181"/>
    <n v="130"/>
    <n v="956"/>
    <n v="1772"/>
    <n v="855"/>
    <x v="60"/>
    <x v="10"/>
    <x v="741"/>
    <x v="3"/>
    <n v="6"/>
    <x v="7"/>
    <x v="0"/>
  </r>
  <r>
    <s v="AX19088"/>
    <s v="ENX2092"/>
    <s v="A141"/>
    <s v="EMP1037"/>
    <s v="C1041"/>
    <d v="2021-08-05T00:00:00"/>
    <x v="87"/>
    <n v="4"/>
    <n v="2391"/>
    <n v="1291"/>
    <n v="88"/>
    <n v="140"/>
    <n v="1380"/>
    <x v="41"/>
    <x v="33"/>
    <x v="400"/>
    <x v="0"/>
    <n v="7"/>
    <x v="7"/>
    <x v="0"/>
  </r>
  <r>
    <s v="AX19093"/>
    <s v="ENX2070"/>
    <s v="A161"/>
    <s v="EMP1010"/>
    <s v="C1495"/>
    <d v="2021-08-05T00:00:00"/>
    <x v="40"/>
    <n v="2"/>
    <n v="1367"/>
    <n v="984"/>
    <n v="2088"/>
    <n v="3798"/>
    <n v="2346"/>
    <x v="73"/>
    <x v="7"/>
    <x v="590"/>
    <x v="6"/>
    <n v="7"/>
    <x v="7"/>
    <x v="0"/>
  </r>
  <r>
    <s v="AX19094"/>
    <s v="ENX2037"/>
    <s v="A141"/>
    <s v="EMP1001"/>
    <s v="C1306"/>
    <d v="2021-08-05T00:00:00"/>
    <x v="50"/>
    <n v="1"/>
    <n v="556"/>
    <n v="395"/>
    <n v="1074"/>
    <n v="1788"/>
    <n v="123"/>
    <x v="38"/>
    <x v="7"/>
    <x v="118"/>
    <x v="0"/>
    <n v="9"/>
    <x v="7"/>
    <x v="0"/>
  </r>
  <r>
    <s v="AX19096"/>
    <s v="ENX2004"/>
    <s v="A131"/>
    <s v="EMP1013"/>
    <s v="C1376"/>
    <d v="2021-08-05T00:00:00"/>
    <x v="23"/>
    <n v="3"/>
    <n v="1405"/>
    <n v="1054"/>
    <n v="4548"/>
    <n v="5349"/>
    <n v="1564"/>
    <x v="18"/>
    <x v="22"/>
    <x v="59"/>
    <x v="1"/>
    <n v="9"/>
    <x v="7"/>
    <x v="0"/>
  </r>
  <r>
    <s v="AX19101"/>
    <s v="ENX2086"/>
    <s v="A134"/>
    <s v="EMP1025"/>
    <s v="C1033"/>
    <d v="2021-08-06T00:00:00"/>
    <x v="94"/>
    <n v="1"/>
    <n v="1353"/>
    <n v="947"/>
    <n v="168"/>
    <n v="246"/>
    <n v="406"/>
    <x v="29"/>
    <x v="0"/>
    <x v="453"/>
    <x v="0"/>
    <n v="1"/>
    <x v="7"/>
    <x v="0"/>
  </r>
  <r>
    <s v="AX19103"/>
    <s v="ENX2016"/>
    <s v="A148"/>
    <s v="EMP1001"/>
    <s v="C1476"/>
    <d v="2021-08-06T00:00:00"/>
    <x v="6"/>
    <n v="3"/>
    <n v="667"/>
    <n v="387"/>
    <n v="291"/>
    <n v="378"/>
    <n v="192"/>
    <x v="60"/>
    <x v="10"/>
    <x v="281"/>
    <x v="0"/>
    <n v="2"/>
    <x v="7"/>
    <x v="0"/>
  </r>
  <r>
    <s v="AX19104"/>
    <s v="ENX2031"/>
    <s v="A136"/>
    <s v="EMP1007"/>
    <s v="C1169"/>
    <d v="2021-08-06T00:00:00"/>
    <x v="88"/>
    <n v="1"/>
    <n v="217"/>
    <n v="171"/>
    <n v="588"/>
    <n v="736"/>
    <n v="944"/>
    <x v="24"/>
    <x v="16"/>
    <x v="659"/>
    <x v="4"/>
    <n v="2"/>
    <x v="7"/>
    <x v="0"/>
  </r>
  <r>
    <s v="AX19105"/>
    <s v="ENX2068"/>
    <s v="A154"/>
    <s v="EMP1021"/>
    <s v="C1181"/>
    <d v="2021-08-06T00:00:00"/>
    <x v="20"/>
    <n v="4"/>
    <n v="2294"/>
    <n v="1399"/>
    <n v="510"/>
    <n v="784"/>
    <n v="198"/>
    <x v="7"/>
    <x v="40"/>
    <x v="14"/>
    <x v="0"/>
    <n v="2"/>
    <x v="7"/>
    <x v="0"/>
  </r>
  <r>
    <s v="AX19110"/>
    <s v="ENX2076"/>
    <s v="A114"/>
    <s v="EMP1000"/>
    <s v="C1219"/>
    <d v="2021-08-06T00:00:00"/>
    <x v="15"/>
    <n v="1"/>
    <n v="951"/>
    <n v="504"/>
    <n v="416"/>
    <n v="630"/>
    <n v="486"/>
    <x v="72"/>
    <x v="22"/>
    <x v="413"/>
    <x v="4"/>
    <n v="4"/>
    <x v="7"/>
    <x v="0"/>
  </r>
  <r>
    <s v="AX19112"/>
    <s v="ENX2044"/>
    <s v="A141"/>
    <s v="EMP1017"/>
    <s v="C1088"/>
    <d v="2021-08-06T00:00:00"/>
    <x v="54"/>
    <n v="3"/>
    <n v="530"/>
    <n v="435"/>
    <n v="2440"/>
    <n v="3342"/>
    <n v="496"/>
    <x v="48"/>
    <x v="19"/>
    <x v="512"/>
    <x v="5"/>
    <n v="4"/>
    <x v="7"/>
    <x v="0"/>
  </r>
  <r>
    <s v="AX19115"/>
    <s v="ENX2034"/>
    <s v="A109"/>
    <s v="EMP1008"/>
    <s v="C1559"/>
    <d v="2021-08-06T00:00:00"/>
    <x v="32"/>
    <n v="1"/>
    <n v="2396"/>
    <n v="1965"/>
    <n v="154"/>
    <n v="203"/>
    <n v="383"/>
    <x v="14"/>
    <x v="8"/>
    <x v="446"/>
    <x v="3"/>
    <n v="4"/>
    <x v="7"/>
    <x v="0"/>
  </r>
  <r>
    <s v="AX19116"/>
    <s v="ENX2083"/>
    <s v="A122"/>
    <s v="EMP1036"/>
    <s v="C1568"/>
    <d v="2021-08-06T00:00:00"/>
    <x v="59"/>
    <n v="2"/>
    <n v="1826"/>
    <n v="1443"/>
    <n v="296"/>
    <n v="502"/>
    <n v="782"/>
    <x v="18"/>
    <x v="3"/>
    <x v="734"/>
    <x v="0"/>
    <n v="5"/>
    <x v="7"/>
    <x v="0"/>
  </r>
  <r>
    <s v="AX19119"/>
    <s v="ENX2073"/>
    <s v="A130"/>
    <s v="EMP1032"/>
    <s v="C1269"/>
    <d v="2021-08-06T00:00:00"/>
    <x v="85"/>
    <n v="2"/>
    <n v="1708"/>
    <n v="871"/>
    <n v="665"/>
    <n v="1278"/>
    <n v="689"/>
    <x v="36"/>
    <x v="40"/>
    <x v="64"/>
    <x v="1"/>
    <n v="7"/>
    <x v="7"/>
    <x v="0"/>
  </r>
  <r>
    <s v="AX19124"/>
    <s v="ENX2020"/>
    <s v="A111"/>
    <s v="EMP1003"/>
    <s v="C1337"/>
    <d v="2021-08-06T00:00:00"/>
    <x v="18"/>
    <n v="1"/>
    <n v="2396"/>
    <n v="1965"/>
    <n v="2952"/>
    <n v="4101"/>
    <n v="274"/>
    <x v="49"/>
    <x v="15"/>
    <x v="555"/>
    <x v="2"/>
    <n v="9"/>
    <x v="7"/>
    <x v="0"/>
  </r>
  <r>
    <s v="AX19133"/>
    <s v="ENX2083"/>
    <s v="A165"/>
    <s v="EMP1022"/>
    <s v="C1429"/>
    <d v="2021-08-06T00:00:00"/>
    <x v="59"/>
    <n v="1"/>
    <n v="35"/>
    <n v="22"/>
    <n v="624"/>
    <n v="945"/>
    <n v="3196"/>
    <x v="31"/>
    <x v="23"/>
    <x v="756"/>
    <x v="0"/>
    <n v="9"/>
    <x v="7"/>
    <x v="0"/>
  </r>
  <r>
    <s v="AX19135"/>
    <s v="ENX2020"/>
    <s v="A147"/>
    <s v="EMP1005"/>
    <s v="C1241"/>
    <d v="2021-08-07T00:00:00"/>
    <x v="18"/>
    <n v="3"/>
    <n v="1783"/>
    <n v="1230"/>
    <n v="3352"/>
    <n v="4412"/>
    <n v="509"/>
    <x v="27"/>
    <x v="25"/>
    <x v="34"/>
    <x v="3"/>
    <n v="1"/>
    <x v="7"/>
    <x v="0"/>
  </r>
  <r>
    <s v="AX19140"/>
    <s v="ENX2062"/>
    <s v="A111"/>
    <s v="EMP1041"/>
    <s v="C1626"/>
    <d v="2021-08-07T00:00:00"/>
    <x v="91"/>
    <n v="3"/>
    <n v="504"/>
    <n v="408"/>
    <n v="818"/>
    <n v="1022"/>
    <n v="192"/>
    <x v="38"/>
    <x v="29"/>
    <x v="412"/>
    <x v="6"/>
    <n v="2"/>
    <x v="7"/>
    <x v="0"/>
  </r>
  <r>
    <s v="AX19141"/>
    <s v="ENX2083"/>
    <s v="A142"/>
    <s v="EMP1039"/>
    <s v="C1514"/>
    <d v="2021-08-07T00:00:00"/>
    <x v="59"/>
    <n v="1"/>
    <n v="603"/>
    <n v="416"/>
    <n v="1305"/>
    <n v="1812"/>
    <n v="952"/>
    <x v="34"/>
    <x v="35"/>
    <x v="681"/>
    <x v="4"/>
    <n v="3"/>
    <x v="7"/>
    <x v="0"/>
  </r>
  <r>
    <s v="AX19142"/>
    <s v="ENX2064"/>
    <s v="A154"/>
    <s v="EMP1038"/>
    <s v="C1210"/>
    <d v="2021-08-07T00:00:00"/>
    <x v="25"/>
    <n v="1"/>
    <n v="2141"/>
    <n v="1777"/>
    <n v="1968"/>
    <n v="2734"/>
    <n v="321"/>
    <x v="3"/>
    <x v="10"/>
    <x v="691"/>
    <x v="0"/>
    <n v="3"/>
    <x v="7"/>
    <x v="0"/>
  </r>
  <r>
    <s v="AX19143"/>
    <s v="ENX2008"/>
    <s v="A142"/>
    <s v="EMP1033"/>
    <s v="C1659"/>
    <d v="2021-08-07T00:00:00"/>
    <x v="24"/>
    <n v="2"/>
    <n v="123"/>
    <n v="84"/>
    <n v="84"/>
    <n v="123"/>
    <n v="1742"/>
    <x v="57"/>
    <x v="39"/>
    <x v="135"/>
    <x v="0"/>
    <n v="4"/>
    <x v="7"/>
    <x v="0"/>
  </r>
  <r>
    <s v="AX19144"/>
    <s v="ENX2054"/>
    <s v="A113"/>
    <s v="EMP1036"/>
    <s v="C1407"/>
    <d v="2021-08-07T00:00:00"/>
    <x v="12"/>
    <n v="1"/>
    <n v="1587"/>
    <n v="1301"/>
    <n v="648"/>
    <n v="771"/>
    <n v="117"/>
    <x v="27"/>
    <x v="44"/>
    <x v="706"/>
    <x v="6"/>
    <n v="4"/>
    <x v="7"/>
    <x v="0"/>
  </r>
  <r>
    <s v="AX19145"/>
    <s v="ENX2049"/>
    <s v="A142"/>
    <s v="EMP1037"/>
    <s v="C1189"/>
    <d v="2021-08-07T00:00:00"/>
    <x v="58"/>
    <n v="1"/>
    <n v="1353"/>
    <n v="947"/>
    <n v="2946"/>
    <n v="4994"/>
    <n v="46"/>
    <x v="14"/>
    <x v="28"/>
    <x v="414"/>
    <x v="3"/>
    <n v="5"/>
    <x v="7"/>
    <x v="0"/>
  </r>
  <r>
    <s v="AX19146"/>
    <s v="ENX2067"/>
    <s v="A134"/>
    <s v="EMP1022"/>
    <s v="C1752"/>
    <d v="2021-08-07T00:00:00"/>
    <x v="30"/>
    <n v="4"/>
    <n v="315"/>
    <n v="208"/>
    <n v="1363"/>
    <n v="1725"/>
    <n v="871"/>
    <x v="0"/>
    <x v="38"/>
    <x v="4"/>
    <x v="6"/>
    <n v="6"/>
    <x v="7"/>
    <x v="0"/>
  </r>
  <r>
    <s v="AX19147"/>
    <s v="ENX2021"/>
    <s v="A154"/>
    <s v="EMP1027"/>
    <s v="C1078"/>
    <d v="2021-08-07T00:00:00"/>
    <x v="77"/>
    <n v="1"/>
    <n v="2391"/>
    <n v="1291"/>
    <n v="4692"/>
    <n v="7448"/>
    <n v="264"/>
    <x v="73"/>
    <x v="14"/>
    <x v="145"/>
    <x v="6"/>
    <n v="6"/>
    <x v="7"/>
    <x v="0"/>
  </r>
  <r>
    <s v="AX19155"/>
    <s v="ENX2031"/>
    <s v="A140"/>
    <s v="EMP1015"/>
    <s v="C1728"/>
    <d v="2021-08-07T00:00:00"/>
    <x v="88"/>
    <n v="1"/>
    <n v="561"/>
    <n v="421"/>
    <n v="1020"/>
    <n v="1568"/>
    <n v="570"/>
    <x v="54"/>
    <x v="44"/>
    <x v="58"/>
    <x v="4"/>
    <n v="6"/>
    <x v="7"/>
    <x v="0"/>
  </r>
  <r>
    <s v="AX19156"/>
    <s v="ENX2030"/>
    <s v="A171"/>
    <s v="EMP1016"/>
    <s v="C1436"/>
    <d v="2021-08-07T00:00:00"/>
    <x v="80"/>
    <n v="3"/>
    <n v="112"/>
    <n v="90"/>
    <n v="171"/>
    <n v="217"/>
    <n v="993"/>
    <x v="6"/>
    <x v="41"/>
    <x v="229"/>
    <x v="0"/>
    <n v="7"/>
    <x v="7"/>
    <x v="0"/>
  </r>
  <r>
    <s v="AX19158"/>
    <s v="ENX2045"/>
    <s v="A162"/>
    <s v="EMP1022"/>
    <s v="C1419"/>
    <d v="2021-08-07T00:00:00"/>
    <x v="65"/>
    <n v="3"/>
    <n v="1587"/>
    <n v="1301"/>
    <n v="1067"/>
    <n v="1809"/>
    <n v="1198"/>
    <x v="50"/>
    <x v="30"/>
    <x v="749"/>
    <x v="3"/>
    <n v="7"/>
    <x v="7"/>
    <x v="0"/>
  </r>
  <r>
    <s v="AX19175"/>
    <s v="ENX2030"/>
    <s v="A100"/>
    <s v="EMP1017"/>
    <s v="C1134"/>
    <d v="2021-08-07T00:00:00"/>
    <x v="80"/>
    <n v="1"/>
    <n v="1119"/>
    <n v="683"/>
    <n v="683"/>
    <n v="1119"/>
    <n v="51"/>
    <x v="2"/>
    <x v="18"/>
    <x v="734"/>
    <x v="5"/>
    <n v="8"/>
    <x v="7"/>
    <x v="0"/>
  </r>
  <r>
    <s v="AX19176"/>
    <s v="ENX2073"/>
    <s v="A105"/>
    <s v="EMP1025"/>
    <s v="C1611"/>
    <d v="2021-08-08T00:00:00"/>
    <x v="85"/>
    <n v="2"/>
    <n v="947"/>
    <n v="786"/>
    <n v="2642"/>
    <n v="3944"/>
    <n v="993"/>
    <x v="24"/>
    <x v="2"/>
    <x v="540"/>
    <x v="4"/>
    <n v="1"/>
    <x v="7"/>
    <x v="0"/>
  </r>
  <r>
    <s v="AX19177"/>
    <s v="ENX2041"/>
    <s v="A134"/>
    <s v="EMP1021"/>
    <s v="C1785"/>
    <d v="2021-08-08T00:00:00"/>
    <x v="7"/>
    <n v="3"/>
    <n v="1500"/>
    <n v="900"/>
    <n v="540"/>
    <n v="871"/>
    <n v="483"/>
    <x v="0"/>
    <x v="9"/>
    <x v="92"/>
    <x v="2"/>
    <n v="2"/>
    <x v="7"/>
    <x v="0"/>
  </r>
  <r>
    <s v="AX19179"/>
    <s v="ENX2026"/>
    <s v="A164"/>
    <s v="EMP1037"/>
    <s v="C1537"/>
    <d v="2021-08-08T00:00:00"/>
    <x v="74"/>
    <n v="1"/>
    <n v="1887"/>
    <n v="1378"/>
    <n v="1744"/>
    <n v="3486"/>
    <n v="748"/>
    <x v="42"/>
    <x v="38"/>
    <x v="663"/>
    <x v="3"/>
    <n v="2"/>
    <x v="7"/>
    <x v="0"/>
  </r>
  <r>
    <s v="AX19183"/>
    <s v="ENX2054"/>
    <s v="A157"/>
    <s v="EMP1027"/>
    <s v="C1631"/>
    <d v="2021-08-08T00:00:00"/>
    <x v="12"/>
    <n v="1"/>
    <n v="400"/>
    <n v="208"/>
    <n v="3570"/>
    <n v="4698"/>
    <n v="662"/>
    <x v="2"/>
    <x v="15"/>
    <x v="252"/>
    <x v="6"/>
    <n v="2"/>
    <x v="7"/>
    <x v="0"/>
  </r>
  <r>
    <s v="AX19184"/>
    <s v="ENX2046"/>
    <s v="A142"/>
    <s v="EMP1027"/>
    <s v="C1433"/>
    <d v="2021-08-08T00:00:00"/>
    <x v="38"/>
    <n v="2"/>
    <n v="1783"/>
    <n v="1516"/>
    <n v="255"/>
    <n v="392"/>
    <n v="1380"/>
    <x v="14"/>
    <x v="32"/>
    <x v="758"/>
    <x v="2"/>
    <n v="2"/>
    <x v="7"/>
    <x v="0"/>
  </r>
  <r>
    <s v="AX19185"/>
    <s v="ENX2039"/>
    <s v="A169"/>
    <s v="EMP1044"/>
    <s v="C1493"/>
    <d v="2021-08-08T00:00:00"/>
    <x v="96"/>
    <n v="1"/>
    <n v="530"/>
    <n v="435"/>
    <n v="171"/>
    <n v="217"/>
    <n v="561"/>
    <x v="8"/>
    <x v="9"/>
    <x v="757"/>
    <x v="1"/>
    <n v="3"/>
    <x v="7"/>
    <x v="0"/>
  </r>
  <r>
    <s v="AX19186"/>
    <s v="ENX2044"/>
    <s v="A103"/>
    <s v="EMP1037"/>
    <s v="C1701"/>
    <d v="2021-08-08T00:00:00"/>
    <x v="54"/>
    <n v="2"/>
    <n v="2353"/>
    <n v="1788"/>
    <n v="2592"/>
    <n v="3084"/>
    <n v="4400"/>
    <x v="30"/>
    <x v="24"/>
    <x v="739"/>
    <x v="6"/>
    <n v="3"/>
    <x v="7"/>
    <x v="0"/>
  </r>
  <r>
    <s v="AX19189"/>
    <s v="ENX2012"/>
    <s v="A160"/>
    <s v="EMP1013"/>
    <s v="C1204"/>
    <d v="2021-08-08T00:00:00"/>
    <x v="16"/>
    <n v="1"/>
    <n v="400"/>
    <n v="208"/>
    <n v="1251"/>
    <n v="1526"/>
    <n v="1100"/>
    <x v="50"/>
    <x v="11"/>
    <x v="764"/>
    <x v="0"/>
    <n v="3"/>
    <x v="7"/>
    <x v="0"/>
  </r>
  <r>
    <s v="AX19190"/>
    <s v="ENX2100"/>
    <s v="A164"/>
    <s v="EMP1003"/>
    <s v="C1049"/>
    <d v="2021-08-08T00:00:00"/>
    <x v="28"/>
    <n v="1"/>
    <n v="1826"/>
    <n v="1443"/>
    <n v="2700"/>
    <n v="4500"/>
    <n v="136"/>
    <x v="60"/>
    <x v="29"/>
    <x v="162"/>
    <x v="5"/>
    <n v="4"/>
    <x v="7"/>
    <x v="0"/>
  </r>
  <r>
    <s v="AX19191"/>
    <s v="ENX2032"/>
    <s v="A140"/>
    <s v="EMP1023"/>
    <s v="C1278"/>
    <d v="2021-08-08T00:00:00"/>
    <x v="47"/>
    <n v="4"/>
    <n v="2495"/>
    <n v="1896"/>
    <n v="1485"/>
    <n v="2091"/>
    <n v="99"/>
    <x v="3"/>
    <x v="6"/>
    <x v="271"/>
    <x v="2"/>
    <n v="4"/>
    <x v="7"/>
    <x v="0"/>
  </r>
  <r>
    <s v="AX19197"/>
    <s v="ENX2083"/>
    <s v="A158"/>
    <s v="EMP1016"/>
    <s v="C1180"/>
    <d v="2021-08-08T00:00:00"/>
    <x v="59"/>
    <n v="1"/>
    <n v="561"/>
    <n v="421"/>
    <n v="269"/>
    <n v="368"/>
    <n v="1293"/>
    <x v="31"/>
    <x v="17"/>
    <x v="45"/>
    <x v="0"/>
    <n v="4"/>
    <x v="7"/>
    <x v="0"/>
  </r>
  <r>
    <s v="AX19198"/>
    <s v="ENX2052"/>
    <s v="A116"/>
    <s v="EMP1009"/>
    <s v="C1793"/>
    <d v="2021-08-08T00:00:00"/>
    <x v="45"/>
    <n v="1"/>
    <n v="826"/>
    <n v="562"/>
    <n v="945"/>
    <n v="1889"/>
    <n v="2760"/>
    <x v="51"/>
    <x v="39"/>
    <x v="231"/>
    <x v="1"/>
    <n v="5"/>
    <x v="7"/>
    <x v="0"/>
  </r>
  <r>
    <s v="AX19201"/>
    <s v="ENX2045"/>
    <s v="A114"/>
    <s v="EMP1041"/>
    <s v="C1120"/>
    <d v="2021-08-08T00:00:00"/>
    <x v="65"/>
    <n v="1"/>
    <n v="1725"/>
    <n v="1363"/>
    <n v="882"/>
    <n v="1104"/>
    <n v="329"/>
    <x v="12"/>
    <x v="3"/>
    <x v="723"/>
    <x v="3"/>
    <n v="5"/>
    <x v="7"/>
    <x v="0"/>
  </r>
  <r>
    <s v="AX19203"/>
    <s v="ENX2016"/>
    <s v="A113"/>
    <s v="EMP1041"/>
    <s v="C1312"/>
    <d v="2021-08-08T00:00:00"/>
    <x v="6"/>
    <n v="2"/>
    <n v="1077"/>
    <n v="732"/>
    <n v="2613"/>
    <n v="5124"/>
    <n v="34"/>
    <x v="41"/>
    <x v="12"/>
    <x v="170"/>
    <x v="3"/>
    <n v="6"/>
    <x v="7"/>
    <x v="0"/>
  </r>
  <r>
    <s v="AX19210"/>
    <s v="ENX2035"/>
    <s v="A163"/>
    <s v="EMP1044"/>
    <s v="C1113"/>
    <d v="2021-08-08T00:00:00"/>
    <x v="26"/>
    <n v="1"/>
    <n v="203"/>
    <n v="154"/>
    <n v="900"/>
    <n v="1500"/>
    <n v="600"/>
    <x v="38"/>
    <x v="30"/>
    <x v="295"/>
    <x v="3"/>
    <n v="6"/>
    <x v="7"/>
    <x v="0"/>
  </r>
  <r>
    <s v="AX19212"/>
    <s v="ENX2100"/>
    <s v="A129"/>
    <s v="EMP1018"/>
    <s v="C1245"/>
    <d v="2021-08-08T00:00:00"/>
    <x v="28"/>
    <n v="2"/>
    <n v="1526"/>
    <n v="1251"/>
    <n v="1367"/>
    <n v="2241"/>
    <n v="982"/>
    <x v="44"/>
    <x v="4"/>
    <x v="7"/>
    <x v="3"/>
    <n v="7"/>
    <x v="7"/>
    <x v="0"/>
  </r>
  <r>
    <s v="AX19217"/>
    <s v="ENX2021"/>
    <s v="A114"/>
    <s v="EMP1043"/>
    <s v="C1740"/>
    <d v="2021-08-08T00:00:00"/>
    <x v="77"/>
    <n v="2"/>
    <n v="1467"/>
    <n v="807"/>
    <n v="478"/>
    <n v="886"/>
    <n v="280"/>
    <x v="19"/>
    <x v="31"/>
    <x v="492"/>
    <x v="1"/>
    <n v="7"/>
    <x v="7"/>
    <x v="0"/>
  </r>
  <r>
    <s v="AX19222"/>
    <s v="ENX2024"/>
    <s v="A156"/>
    <s v="EMP1023"/>
    <s v="C1678"/>
    <d v="2021-08-08T00:00:00"/>
    <x v="2"/>
    <n v="2"/>
    <n v="1351"/>
    <n v="1108"/>
    <n v="455"/>
    <n v="799"/>
    <n v="3580"/>
    <x v="38"/>
    <x v="17"/>
    <x v="94"/>
    <x v="2"/>
    <n v="7"/>
    <x v="7"/>
    <x v="0"/>
  </r>
  <r>
    <s v="AX19226"/>
    <s v="ENX2013"/>
    <s v="A166"/>
    <s v="EMP1041"/>
    <s v="C1684"/>
    <d v="2021-08-08T00:00:00"/>
    <x v="70"/>
    <n v="1"/>
    <n v="667"/>
    <n v="387"/>
    <n v="850"/>
    <n v="1090"/>
    <n v="348"/>
    <x v="50"/>
    <x v="42"/>
    <x v="628"/>
    <x v="1"/>
    <n v="7"/>
    <x v="7"/>
    <x v="0"/>
  </r>
  <r>
    <s v="AX19231"/>
    <s v="ENX2078"/>
    <s v="A119"/>
    <s v="EMP1025"/>
    <s v="C1571"/>
    <d v="2021-08-09T00:00:00"/>
    <x v="66"/>
    <n v="2"/>
    <n v="35"/>
    <n v="22"/>
    <n v="292"/>
    <n v="356"/>
    <n v="894"/>
    <x v="35"/>
    <x v="0"/>
    <x v="112"/>
    <x v="6"/>
    <n v="1"/>
    <x v="7"/>
    <x v="0"/>
  </r>
  <r>
    <s v="AX19236"/>
    <s v="ENX2056"/>
    <s v="A147"/>
    <s v="EMP1032"/>
    <s v="C1710"/>
    <d v="2021-08-09T00:00:00"/>
    <x v="64"/>
    <n v="1"/>
    <n v="871"/>
    <n v="540"/>
    <n v="3144"/>
    <n v="3788"/>
    <n v="1320"/>
    <x v="68"/>
    <x v="12"/>
    <x v="494"/>
    <x v="4"/>
    <n v="2"/>
    <x v="7"/>
    <x v="0"/>
  </r>
  <r>
    <s v="AX19237"/>
    <s v="ENX2000"/>
    <s v="A121"/>
    <s v="EMP1016"/>
    <s v="C1349"/>
    <d v="2021-08-09T00:00:00"/>
    <x v="98"/>
    <n v="1"/>
    <n v="951"/>
    <n v="504"/>
    <n v="765"/>
    <n v="1176"/>
    <n v="123"/>
    <x v="60"/>
    <x v="29"/>
    <x v="769"/>
    <x v="5"/>
    <n v="3"/>
    <x v="7"/>
    <x v="0"/>
  </r>
  <r>
    <s v="AX19249"/>
    <s v="ENX2080"/>
    <s v="A108"/>
    <s v="EMP1012"/>
    <s v="C1357"/>
    <d v="2021-08-09T00:00:00"/>
    <x v="37"/>
    <n v="1"/>
    <n v="913"/>
    <n v="584"/>
    <n v="962"/>
    <n v="1414"/>
    <n v="644"/>
    <x v="2"/>
    <x v="40"/>
    <x v="404"/>
    <x v="0"/>
    <n v="3"/>
    <x v="7"/>
    <x v="0"/>
  </r>
  <r>
    <s v="AX19251"/>
    <s v="ENX2087"/>
    <s v="A121"/>
    <s v="EMP1003"/>
    <s v="C1507"/>
    <d v="2021-08-09T00:00:00"/>
    <x v="95"/>
    <n v="1"/>
    <n v="800"/>
    <n v="536"/>
    <n v="478"/>
    <n v="886"/>
    <n v="1035"/>
    <x v="0"/>
    <x v="2"/>
    <x v="337"/>
    <x v="6"/>
    <n v="4"/>
    <x v="7"/>
    <x v="0"/>
  </r>
  <r>
    <s v="AX19259"/>
    <s v="ENX2048"/>
    <s v="A120"/>
    <s v="EMP1004"/>
    <s v="C1698"/>
    <d v="2021-08-09T00:00:00"/>
    <x v="34"/>
    <n v="1"/>
    <n v="1671"/>
    <n v="1220"/>
    <n v="2734"/>
    <n v="4482"/>
    <n v="13"/>
    <x v="43"/>
    <x v="41"/>
    <x v="395"/>
    <x v="6"/>
    <n v="4"/>
    <x v="7"/>
    <x v="0"/>
  </r>
  <r>
    <s v="AX19261"/>
    <s v="ENX2096"/>
    <s v="A149"/>
    <s v="EMP1007"/>
    <s v="C1702"/>
    <d v="2021-08-09T00:00:00"/>
    <x v="36"/>
    <n v="2"/>
    <n v="1848"/>
    <n v="1294"/>
    <n v="291"/>
    <n v="378"/>
    <n v="90"/>
    <x v="67"/>
    <x v="11"/>
    <x v="346"/>
    <x v="2"/>
    <n v="4"/>
    <x v="7"/>
    <x v="0"/>
  </r>
  <r>
    <s v="AX19262"/>
    <s v="ENX2078"/>
    <s v="A144"/>
    <s v="EMP1008"/>
    <s v="C1020"/>
    <d v="2021-08-09T00:00:00"/>
    <x v="66"/>
    <n v="1"/>
    <n v="458"/>
    <n v="376"/>
    <n v="1296"/>
    <n v="1542"/>
    <n v="436"/>
    <x v="0"/>
    <x v="36"/>
    <x v="675"/>
    <x v="3"/>
    <n v="6"/>
    <x v="7"/>
    <x v="0"/>
  </r>
  <r>
    <s v="AX19269"/>
    <s v="ENX2060"/>
    <s v="A153"/>
    <s v="EMP1000"/>
    <s v="C1677"/>
    <d v="2021-08-09T00:00:00"/>
    <x v="73"/>
    <n v="2"/>
    <n v="203"/>
    <n v="154"/>
    <n v="2216"/>
    <n v="2702"/>
    <n v="331"/>
    <x v="58"/>
    <x v="36"/>
    <x v="724"/>
    <x v="1"/>
    <n v="7"/>
    <x v="7"/>
    <x v="0"/>
  </r>
  <r>
    <s v="AX19273"/>
    <s v="ENX2003"/>
    <s v="A159"/>
    <s v="EMP1029"/>
    <s v="C1466"/>
    <d v="2021-08-09T00:00:00"/>
    <x v="22"/>
    <n v="4"/>
    <n v="356"/>
    <n v="292"/>
    <n v="774"/>
    <n v="1334"/>
    <n v="161"/>
    <x v="73"/>
    <x v="3"/>
    <x v="511"/>
    <x v="4"/>
    <n v="7"/>
    <x v="7"/>
    <x v="0"/>
  </r>
  <r>
    <s v="AX19281"/>
    <s v="ENX2053"/>
    <s v="A123"/>
    <s v="EMP1029"/>
    <s v="C1209"/>
    <d v="2021-08-09T00:00:00"/>
    <x v="33"/>
    <n v="3"/>
    <n v="951"/>
    <n v="504"/>
    <n v="1518"/>
    <n v="2410"/>
    <n v="362"/>
    <x v="5"/>
    <x v="19"/>
    <x v="159"/>
    <x v="4"/>
    <n v="7"/>
    <x v="7"/>
    <x v="0"/>
  </r>
  <r>
    <s v="AX19288"/>
    <s v="ENX2083"/>
    <s v="A136"/>
    <s v="EMP1026"/>
    <s v="C1643"/>
    <d v="2021-08-09T00:00:00"/>
    <x v="59"/>
    <n v="1"/>
    <n v="1119"/>
    <n v="683"/>
    <n v="4101"/>
    <n v="6723"/>
    <n v="561"/>
    <x v="15"/>
    <x v="24"/>
    <x v="480"/>
    <x v="1"/>
    <n v="8"/>
    <x v="7"/>
    <x v="0"/>
  </r>
  <r>
    <s v="AX19290"/>
    <s v="ENX2012"/>
    <s v="A145"/>
    <s v="EMP1031"/>
    <s v="C1033"/>
    <d v="2021-08-09T00:00:00"/>
    <x v="16"/>
    <n v="1"/>
    <n v="2353"/>
    <n v="1788"/>
    <n v="216"/>
    <n v="408"/>
    <n v="1462"/>
    <x v="59"/>
    <x v="16"/>
    <x v="680"/>
    <x v="0"/>
    <n v="9"/>
    <x v="7"/>
    <x v="0"/>
  </r>
  <r>
    <s v="AX19291"/>
    <s v="ENX2060"/>
    <s v="A119"/>
    <s v="EMP1033"/>
    <s v="C1419"/>
    <d v="2021-08-09T00:00:00"/>
    <x v="73"/>
    <n v="1"/>
    <n v="1278"/>
    <n v="665"/>
    <n v="4548"/>
    <n v="5349"/>
    <n v="48"/>
    <x v="8"/>
    <x v="1"/>
    <x v="592"/>
    <x v="1"/>
    <n v="9"/>
    <x v="7"/>
    <x v="0"/>
  </r>
  <r>
    <s v="AX19293"/>
    <s v="ENX2058"/>
    <s v="A105"/>
    <s v="EMP1008"/>
    <s v="C1671"/>
    <d v="2021-08-09T00:00:00"/>
    <x v="53"/>
    <n v="1"/>
    <n v="2005"/>
    <n v="1223"/>
    <n v="1944"/>
    <n v="2313"/>
    <n v="1462"/>
    <x v="69"/>
    <x v="21"/>
    <x v="314"/>
    <x v="5"/>
    <n v="9"/>
    <x v="7"/>
    <x v="0"/>
  </r>
  <r>
    <s v="AX19294"/>
    <s v="ENX2059"/>
    <s v="A130"/>
    <s v="EMP1037"/>
    <s v="C1230"/>
    <d v="2021-08-10T00:00:00"/>
    <x v="97"/>
    <n v="1"/>
    <n v="886"/>
    <n v="478"/>
    <n v="900"/>
    <n v="1500"/>
    <n v="2346"/>
    <x v="63"/>
    <x v="2"/>
    <x v="583"/>
    <x v="1"/>
    <n v="2"/>
    <x v="7"/>
    <x v="0"/>
  </r>
  <r>
    <s v="AX19297"/>
    <s v="ENX2068"/>
    <s v="A132"/>
    <s v="EMP1022"/>
    <s v="C1216"/>
    <d v="2021-08-10T00:00:00"/>
    <x v="20"/>
    <n v="1"/>
    <n v="1522"/>
    <n v="791"/>
    <n v="1485"/>
    <n v="2091"/>
    <n v="137"/>
    <x v="70"/>
    <x v="27"/>
    <x v="206"/>
    <x v="1"/>
    <n v="3"/>
    <x v="7"/>
    <x v="0"/>
  </r>
  <r>
    <s v="AX19301"/>
    <s v="ENX2014"/>
    <s v="A141"/>
    <s v="EMP1025"/>
    <s v="C1262"/>
    <d v="2021-08-10T00:00:00"/>
    <x v="67"/>
    <n v="1"/>
    <n v="112"/>
    <n v="90"/>
    <n v="1168"/>
    <n v="1826"/>
    <n v="1742"/>
    <x v="59"/>
    <x v="10"/>
    <x v="603"/>
    <x v="3"/>
    <n v="3"/>
    <x v="7"/>
    <x v="0"/>
  </r>
  <r>
    <s v="AX19302"/>
    <s v="ENX2099"/>
    <s v="A124"/>
    <s v="EMP1034"/>
    <s v="C1005"/>
    <d v="2021-08-10T00:00:00"/>
    <x v="52"/>
    <n v="1"/>
    <n v="667"/>
    <n v="387"/>
    <n v="1260"/>
    <n v="1752"/>
    <n v="1092"/>
    <x v="47"/>
    <x v="37"/>
    <x v="588"/>
    <x v="4"/>
    <n v="3"/>
    <x v="7"/>
    <x v="0"/>
  </r>
  <r>
    <s v="AX19306"/>
    <s v="ENX2071"/>
    <s v="A107"/>
    <s v="EMP1037"/>
    <s v="C1586"/>
    <d v="2021-08-10T00:00:00"/>
    <x v="92"/>
    <n v="1"/>
    <n v="356"/>
    <n v="292"/>
    <n v="1067"/>
    <n v="1809"/>
    <n v="550"/>
    <x v="7"/>
    <x v="26"/>
    <x v="145"/>
    <x v="5"/>
    <n v="5"/>
    <x v="7"/>
    <x v="0"/>
  </r>
  <r>
    <s v="AX19307"/>
    <s v="ENX2046"/>
    <s v="A117"/>
    <s v="EMP1026"/>
    <s v="C1366"/>
    <d v="2021-08-10T00:00:00"/>
    <x v="38"/>
    <n v="4"/>
    <n v="947"/>
    <n v="786"/>
    <n v="956"/>
    <n v="1772"/>
    <n v="2832"/>
    <x v="38"/>
    <x v="20"/>
    <x v="660"/>
    <x v="6"/>
    <n v="5"/>
    <x v="7"/>
    <x v="0"/>
  </r>
  <r>
    <s v="AX19311"/>
    <s v="ENX2088"/>
    <s v="A136"/>
    <s v="EMP1013"/>
    <s v="C1344"/>
    <d v="2021-08-10T00:00:00"/>
    <x v="48"/>
    <n v="3"/>
    <n v="203"/>
    <n v="154"/>
    <n v="4554"/>
    <n v="7230"/>
    <n v="212"/>
    <x v="27"/>
    <x v="36"/>
    <x v="434"/>
    <x v="5"/>
    <n v="6"/>
    <x v="7"/>
    <x v="0"/>
  </r>
  <r>
    <s v="AX19312"/>
    <s v="ENX2055"/>
    <s v="A128"/>
    <s v="EMP1001"/>
    <s v="C1225"/>
    <d v="2021-08-10T00:00:00"/>
    <x v="71"/>
    <n v="1"/>
    <n v="951"/>
    <n v="504"/>
    <n v="3228"/>
    <n v="5868"/>
    <n v="3420"/>
    <x v="44"/>
    <x v="18"/>
    <x v="599"/>
    <x v="3"/>
    <n v="6"/>
    <x v="7"/>
    <x v="0"/>
  </r>
  <r>
    <s v="AX19313"/>
    <s v="ENX2084"/>
    <s v="A102"/>
    <s v="EMP1021"/>
    <s v="C1394"/>
    <d v="2021-08-10T00:00:00"/>
    <x v="10"/>
    <n v="3"/>
    <n v="1522"/>
    <n v="791"/>
    <n v="900"/>
    <n v="1500"/>
    <n v="871"/>
    <x v="73"/>
    <x v="33"/>
    <x v="63"/>
    <x v="6"/>
    <n v="7"/>
    <x v="7"/>
    <x v="0"/>
  </r>
  <r>
    <s v="AX19315"/>
    <s v="ENX2054"/>
    <s v="A144"/>
    <s v="EMP1038"/>
    <s v="C1614"/>
    <d v="2021-08-10T00:00:00"/>
    <x v="12"/>
    <n v="4"/>
    <n v="1500"/>
    <n v="900"/>
    <n v="3873"/>
    <n v="7173"/>
    <n v="345"/>
    <x v="42"/>
    <x v="32"/>
    <x v="311"/>
    <x v="0"/>
    <n v="8"/>
    <x v="7"/>
    <x v="0"/>
  </r>
  <r>
    <s v="AX19316"/>
    <s v="ENX2027"/>
    <s v="A160"/>
    <s v="EMP1020"/>
    <s v="C1750"/>
    <d v="2021-08-10T00:00:00"/>
    <x v="19"/>
    <n v="1"/>
    <n v="1798"/>
    <n v="971"/>
    <n v="450"/>
    <n v="818"/>
    <n v="2070"/>
    <x v="49"/>
    <x v="41"/>
    <x v="81"/>
    <x v="2"/>
    <n v="8"/>
    <x v="7"/>
    <x v="0"/>
  </r>
  <r>
    <s v="AX19319"/>
    <s v="ENX2096"/>
    <s v="A109"/>
    <s v="EMP1043"/>
    <s v="C1470"/>
    <d v="2021-08-11T00:00:00"/>
    <x v="36"/>
    <n v="3"/>
    <n v="1119"/>
    <n v="683"/>
    <n v="1664"/>
    <n v="2412"/>
    <n v="384"/>
    <x v="4"/>
    <x v="37"/>
    <x v="99"/>
    <x v="4"/>
    <n v="3"/>
    <x v="7"/>
    <x v="0"/>
  </r>
  <r>
    <s v="AX19320"/>
    <s v="ENX2039"/>
    <s v="A164"/>
    <s v="EMP1044"/>
    <s v="C1656"/>
    <d v="2021-08-11T00:00:00"/>
    <x v="96"/>
    <n v="3"/>
    <n v="556"/>
    <n v="395"/>
    <n v="2952"/>
    <n v="4101"/>
    <n v="656"/>
    <x v="17"/>
    <x v="4"/>
    <x v="729"/>
    <x v="5"/>
    <n v="3"/>
    <x v="7"/>
    <x v="0"/>
  </r>
  <r>
    <s v="AX19322"/>
    <s v="ENX2054"/>
    <s v="A154"/>
    <s v="EMP1015"/>
    <s v="C1039"/>
    <d v="2021-08-11T00:00:00"/>
    <x v="12"/>
    <n v="1"/>
    <n v="95"/>
    <n v="61"/>
    <n v="3783"/>
    <n v="4914"/>
    <n v="1353"/>
    <x v="28"/>
    <x v="23"/>
    <x v="458"/>
    <x v="0"/>
    <n v="5"/>
    <x v="7"/>
    <x v="0"/>
  </r>
  <r>
    <s v="AX19325"/>
    <s v="ENX2046"/>
    <s v="A121"/>
    <s v="EMP1037"/>
    <s v="C1264"/>
    <d v="2021-08-11T00:00:00"/>
    <x v="38"/>
    <n v="1"/>
    <n v="1103"/>
    <n v="838"/>
    <n v="900"/>
    <n v="1500"/>
    <n v="3580"/>
    <x v="8"/>
    <x v="18"/>
    <x v="79"/>
    <x v="3"/>
    <n v="5"/>
    <x v="7"/>
    <x v="0"/>
  </r>
  <r>
    <s v="AX19326"/>
    <s v="ENX2091"/>
    <s v="A106"/>
    <s v="EMP1021"/>
    <s v="C1154"/>
    <d v="2021-08-11T00:00:00"/>
    <x v="39"/>
    <n v="4"/>
    <n v="217"/>
    <n v="171"/>
    <n v="3669"/>
    <n v="6015"/>
    <n v="476"/>
    <x v="30"/>
    <x v="37"/>
    <x v="770"/>
    <x v="0"/>
    <n v="5"/>
    <x v="7"/>
    <x v="0"/>
  </r>
  <r>
    <s v="AX19327"/>
    <s v="ENX2030"/>
    <s v="A108"/>
    <s v="EMP1043"/>
    <s v="C1640"/>
    <d v="2021-08-11T00:00:00"/>
    <x v="80"/>
    <n v="1"/>
    <n v="95"/>
    <n v="61"/>
    <n v="5331"/>
    <n v="6423"/>
    <n v="495"/>
    <x v="0"/>
    <x v="4"/>
    <x v="130"/>
    <x v="6"/>
    <n v="7"/>
    <x v="7"/>
    <x v="0"/>
  </r>
  <r>
    <s v="AX19330"/>
    <s v="ENX2065"/>
    <s v="A130"/>
    <s v="EMP1027"/>
    <s v="C1457"/>
    <d v="2021-08-11T00:00:00"/>
    <x v="56"/>
    <n v="3"/>
    <n v="2005"/>
    <n v="1223"/>
    <n v="1777"/>
    <n v="2141"/>
    <n v="264"/>
    <x v="45"/>
    <x v="41"/>
    <x v="61"/>
    <x v="2"/>
    <n v="7"/>
    <x v="7"/>
    <x v="0"/>
  </r>
  <r>
    <s v="AX19331"/>
    <s v="ENX2044"/>
    <s v="A144"/>
    <s v="EMP1026"/>
    <s v="C1074"/>
    <d v="2021-08-11T00:00:00"/>
    <x v="54"/>
    <n v="1"/>
    <n v="136"/>
    <n v="72"/>
    <n v="1473"/>
    <n v="2497"/>
    <n v="96"/>
    <x v="24"/>
    <x v="1"/>
    <x v="584"/>
    <x v="1"/>
    <n v="8"/>
    <x v="7"/>
    <x v="0"/>
  </r>
  <r>
    <s v="AX19334"/>
    <s v="ENX2082"/>
    <s v="A157"/>
    <s v="EMP1005"/>
    <s v="C1476"/>
    <d v="2021-08-12T00:00:00"/>
    <x v="86"/>
    <n v="1"/>
    <n v="880"/>
    <n v="634"/>
    <n v="4880"/>
    <n v="6684"/>
    <n v="792"/>
    <x v="58"/>
    <x v="35"/>
    <x v="69"/>
    <x v="5"/>
    <n v="1"/>
    <x v="7"/>
    <x v="0"/>
  </r>
  <r>
    <s v="AX19336"/>
    <s v="ENX2068"/>
    <s v="A166"/>
    <s v="EMP1010"/>
    <s v="C1646"/>
    <d v="2021-08-12T00:00:00"/>
    <x v="20"/>
    <n v="1"/>
    <n v="1494"/>
    <n v="971"/>
    <n v="1067"/>
    <n v="1809"/>
    <n v="1532"/>
    <x v="41"/>
    <x v="37"/>
    <x v="69"/>
    <x v="3"/>
    <n v="1"/>
    <x v="7"/>
    <x v="0"/>
  </r>
  <r>
    <s v="AX19339"/>
    <s v="ENX2028"/>
    <s v="A166"/>
    <s v="EMP1039"/>
    <s v="C1202"/>
    <d v="2021-08-12T00:00:00"/>
    <x v="5"/>
    <n v="1"/>
    <n v="123"/>
    <n v="84"/>
    <n v="294"/>
    <n v="368"/>
    <n v="509"/>
    <x v="50"/>
    <x v="1"/>
    <x v="657"/>
    <x v="5"/>
    <n v="1"/>
    <x v="7"/>
    <x v="0"/>
  </r>
  <r>
    <s v="AX19344"/>
    <s v="ENX2013"/>
    <s v="A106"/>
    <s v="EMP1024"/>
    <s v="C1055"/>
    <d v="2021-08-12T00:00:00"/>
    <x v="70"/>
    <n v="2"/>
    <n v="1052"/>
    <n v="589"/>
    <n v="1046"/>
    <n v="1635"/>
    <n v="153"/>
    <x v="11"/>
    <x v="19"/>
    <x v="675"/>
    <x v="2"/>
    <n v="5"/>
    <x v="7"/>
    <x v="0"/>
  </r>
  <r>
    <s v="AX19347"/>
    <s v="ENX2093"/>
    <s v="A117"/>
    <s v="EMP1013"/>
    <s v="C1450"/>
    <d v="2021-08-12T00:00:00"/>
    <x v="99"/>
    <n v="1"/>
    <n v="667"/>
    <n v="387"/>
    <n v="2728"/>
    <n v="5352"/>
    <n v="420"/>
    <x v="66"/>
    <x v="32"/>
    <x v="45"/>
    <x v="0"/>
    <n v="6"/>
    <x v="7"/>
    <x v="0"/>
  </r>
  <r>
    <s v="AX19348"/>
    <s v="ENX2079"/>
    <s v="A139"/>
    <s v="EMP1006"/>
    <s v="C1491"/>
    <d v="2021-08-12T00:00:00"/>
    <x v="9"/>
    <n v="1"/>
    <n v="584"/>
    <n v="420"/>
    <n v="1686"/>
    <n v="2478"/>
    <n v="137"/>
    <x v="43"/>
    <x v="2"/>
    <x v="144"/>
    <x v="5"/>
    <n v="6"/>
    <x v="7"/>
    <x v="0"/>
  </r>
  <r>
    <s v="AX19349"/>
    <s v="ENX2018"/>
    <s v="A130"/>
    <s v="EMP1008"/>
    <s v="C1661"/>
    <d v="2021-08-12T00:00:00"/>
    <x v="8"/>
    <n v="2"/>
    <n v="504"/>
    <n v="408"/>
    <n v="336"/>
    <n v="492"/>
    <n v="3580"/>
    <x v="69"/>
    <x v="41"/>
    <x v="228"/>
    <x v="6"/>
    <n v="7"/>
    <x v="7"/>
    <x v="0"/>
  </r>
  <r>
    <s v="AX19350"/>
    <s v="ENX2099"/>
    <s v="A138"/>
    <s v="EMP1021"/>
    <s v="C1742"/>
    <d v="2021-08-12T00:00:00"/>
    <x v="52"/>
    <n v="2"/>
    <n v="1638"/>
    <n v="1261"/>
    <n v="154"/>
    <n v="203"/>
    <n v="148"/>
    <x v="44"/>
    <x v="40"/>
    <x v="550"/>
    <x v="2"/>
    <n v="8"/>
    <x v="7"/>
    <x v="0"/>
  </r>
  <r>
    <s v="AX19357"/>
    <s v="ENX2049"/>
    <s v="A166"/>
    <s v="EMP1044"/>
    <s v="C1303"/>
    <d v="2021-08-12T00:00:00"/>
    <x v="58"/>
    <n v="1"/>
    <n v="1582"/>
    <n v="1234"/>
    <n v="682"/>
    <n v="1338"/>
    <n v="348"/>
    <x v="71"/>
    <x v="39"/>
    <x v="795"/>
    <x v="0"/>
    <n v="9"/>
    <x v="7"/>
    <x v="0"/>
  </r>
  <r>
    <s v="AX19364"/>
    <s v="ENX2027"/>
    <s v="A141"/>
    <s v="EMP1006"/>
    <s v="C1531"/>
    <d v="2021-08-12T00:00:00"/>
    <x v="19"/>
    <n v="4"/>
    <n v="112"/>
    <n v="90"/>
    <n v="478"/>
    <n v="886"/>
    <n v="1104"/>
    <x v="72"/>
    <x v="23"/>
    <x v="647"/>
    <x v="0"/>
    <n v="9"/>
    <x v="7"/>
    <x v="0"/>
  </r>
  <r>
    <s v="AX19369"/>
    <s v="ENX2097"/>
    <s v="A173"/>
    <s v="EMP1019"/>
    <s v="C1767"/>
    <d v="2021-08-13T00:00:00"/>
    <x v="0"/>
    <n v="1"/>
    <n v="1351"/>
    <n v="1108"/>
    <n v="1484"/>
    <n v="2283"/>
    <n v="871"/>
    <x v="8"/>
    <x v="31"/>
    <x v="75"/>
    <x v="3"/>
    <n v="1"/>
    <x v="7"/>
    <x v="0"/>
  </r>
  <r>
    <s v="AX19376"/>
    <s v="ENX2001"/>
    <s v="A127"/>
    <s v="EMP1023"/>
    <s v="C1334"/>
    <d v="2021-08-13T00:00:00"/>
    <x v="93"/>
    <n v="3"/>
    <n v="1848"/>
    <n v="1294"/>
    <n v="1363"/>
    <n v="1725"/>
    <n v="742"/>
    <x v="51"/>
    <x v="12"/>
    <x v="225"/>
    <x v="2"/>
    <n v="1"/>
    <x v="7"/>
    <x v="0"/>
  </r>
  <r>
    <s v="AX19377"/>
    <s v="ENX2078"/>
    <s v="A133"/>
    <s v="EMP1020"/>
    <s v="C1094"/>
    <d v="2021-08-13T00:00:00"/>
    <x v="66"/>
    <n v="2"/>
    <n v="35"/>
    <n v="22"/>
    <n v="1227"/>
    <n v="2451"/>
    <n v="147"/>
    <x v="43"/>
    <x v="26"/>
    <x v="189"/>
    <x v="4"/>
    <n v="2"/>
    <x v="7"/>
    <x v="0"/>
  </r>
  <r>
    <s v="AX19379"/>
    <s v="ENX2022"/>
    <s v="A126"/>
    <s v="EMP1015"/>
    <s v="C1419"/>
    <d v="2021-08-13T00:00:00"/>
    <x v="27"/>
    <n v="3"/>
    <n v="1743"/>
    <n v="872"/>
    <n v="1122"/>
    <n v="1368"/>
    <n v="1953"/>
    <x v="57"/>
    <x v="7"/>
    <x v="687"/>
    <x v="6"/>
    <n v="3"/>
    <x v="7"/>
    <x v="0"/>
  </r>
  <r>
    <s v="AX19380"/>
    <s v="ENX2082"/>
    <s v="A167"/>
    <s v="EMP1025"/>
    <s v="C1176"/>
    <d v="2021-08-13T00:00:00"/>
    <x v="86"/>
    <n v="1"/>
    <n v="1367"/>
    <n v="984"/>
    <n v="171"/>
    <n v="217"/>
    <n v="1356"/>
    <x v="10"/>
    <x v="37"/>
    <x v="226"/>
    <x v="3"/>
    <n v="4"/>
    <x v="7"/>
    <x v="0"/>
  </r>
  <r>
    <s v="AX19389"/>
    <s v="ENX2059"/>
    <s v="A138"/>
    <s v="EMP1040"/>
    <s v="C1335"/>
    <d v="2021-08-13T00:00:00"/>
    <x v="97"/>
    <n v="1"/>
    <n v="2464"/>
    <n v="1774"/>
    <n v="752"/>
    <n v="916"/>
    <n v="344"/>
    <x v="55"/>
    <x v="1"/>
    <x v="70"/>
    <x v="6"/>
    <n v="5"/>
    <x v="7"/>
    <x v="0"/>
  </r>
  <r>
    <s v="AX19390"/>
    <s v="ENX2016"/>
    <s v="A113"/>
    <s v="EMP1021"/>
    <s v="C1495"/>
    <d v="2021-08-13T00:00:00"/>
    <x v="6"/>
    <n v="4"/>
    <n v="181"/>
    <n v="130"/>
    <n v="294"/>
    <n v="368"/>
    <n v="696"/>
    <x v="60"/>
    <x v="24"/>
    <x v="324"/>
    <x v="1"/>
    <n v="6"/>
    <x v="7"/>
    <x v="0"/>
  </r>
  <r>
    <s v="AX19391"/>
    <s v="ENX2061"/>
    <s v="A123"/>
    <s v="EMP1024"/>
    <s v="C1018"/>
    <d v="2021-08-13T00:00:00"/>
    <x v="72"/>
    <n v="1"/>
    <n v="1812"/>
    <n v="1305"/>
    <n v="2092"/>
    <n v="3270"/>
    <n v="1808"/>
    <x v="35"/>
    <x v="15"/>
    <x v="685"/>
    <x v="6"/>
    <n v="6"/>
    <x v="7"/>
    <x v="0"/>
  </r>
  <r>
    <s v="AX19393"/>
    <s v="ENX2034"/>
    <s v="A152"/>
    <s v="EMP1029"/>
    <s v="C1371"/>
    <d v="2021-08-13T00:00:00"/>
    <x v="32"/>
    <n v="2"/>
    <n v="584"/>
    <n v="420"/>
    <n v="2728"/>
    <n v="5352"/>
    <n v="3776"/>
    <x v="27"/>
    <x v="8"/>
    <x v="529"/>
    <x v="5"/>
    <n v="8"/>
    <x v="7"/>
    <x v="0"/>
  </r>
  <r>
    <s v="AX19400"/>
    <s v="ENX2032"/>
    <s v="A145"/>
    <s v="EMP1021"/>
    <s v="C1349"/>
    <d v="2021-08-14T00:00:00"/>
    <x v="47"/>
    <n v="1"/>
    <n v="1889"/>
    <n v="945"/>
    <n v="510"/>
    <n v="784"/>
    <n v="192"/>
    <x v="54"/>
    <x v="39"/>
    <x v="260"/>
    <x v="1"/>
    <n v="1"/>
    <x v="7"/>
    <x v="0"/>
  </r>
  <r>
    <s v="AX19402"/>
    <s v="ENX2042"/>
    <s v="A154"/>
    <s v="EMP1036"/>
    <s v="C1767"/>
    <d v="2021-08-14T00:00:00"/>
    <x v="49"/>
    <n v="1"/>
    <n v="818"/>
    <n v="450"/>
    <n v="540"/>
    <n v="871"/>
    <n v="376"/>
    <x v="34"/>
    <x v="7"/>
    <x v="77"/>
    <x v="6"/>
    <n v="1"/>
    <x v="7"/>
    <x v="0"/>
  </r>
  <r>
    <s v="AX19404"/>
    <s v="ENX2054"/>
    <s v="A116"/>
    <s v="EMP1030"/>
    <s v="C1168"/>
    <d v="2021-08-14T00:00:00"/>
    <x v="12"/>
    <n v="1"/>
    <n v="800"/>
    <n v="536"/>
    <n v="478"/>
    <n v="886"/>
    <n v="656"/>
    <x v="65"/>
    <x v="8"/>
    <x v="411"/>
    <x v="5"/>
    <n v="1"/>
    <x v="7"/>
    <x v="0"/>
  </r>
  <r>
    <s v="AX19405"/>
    <s v="ENX2085"/>
    <s v="A129"/>
    <s v="EMP1007"/>
    <s v="C1629"/>
    <d v="2021-08-14T00:00:00"/>
    <x v="29"/>
    <n v="2"/>
    <n v="1566"/>
    <n v="1190"/>
    <n v="2592"/>
    <n v="3084"/>
    <n v="2216"/>
    <x v="72"/>
    <x v="13"/>
    <x v="450"/>
    <x v="6"/>
    <n v="3"/>
    <x v="7"/>
    <x v="0"/>
  </r>
  <r>
    <s v="AX19406"/>
    <s v="ENX2070"/>
    <s v="A146"/>
    <s v="EMP1027"/>
    <s v="C1640"/>
    <d v="2021-08-14T00:00:00"/>
    <x v="40"/>
    <n v="4"/>
    <n v="1119"/>
    <n v="683"/>
    <n v="7108"/>
    <n v="8564"/>
    <n v="612"/>
    <x v="1"/>
    <x v="38"/>
    <x v="429"/>
    <x v="4"/>
    <n v="3"/>
    <x v="7"/>
    <x v="0"/>
  </r>
  <r>
    <s v="AX19409"/>
    <s v="ENX2022"/>
    <s v="A172"/>
    <s v="EMP1041"/>
    <s v="C1636"/>
    <d v="2021-08-14T00:00:00"/>
    <x v="27"/>
    <n v="1"/>
    <n v="1380"/>
    <n v="1090"/>
    <n v="871"/>
    <n v="1708"/>
    <n v="90"/>
    <x v="43"/>
    <x v="23"/>
    <x v="800"/>
    <x v="3"/>
    <n v="4"/>
    <x v="7"/>
    <x v="0"/>
  </r>
  <r>
    <s v="AX19416"/>
    <s v="ENX2031"/>
    <s v="A161"/>
    <s v="EMP1019"/>
    <s v="C1532"/>
    <d v="2021-08-14T00:00:00"/>
    <x v="88"/>
    <n v="1"/>
    <n v="1494"/>
    <n v="971"/>
    <n v="2952"/>
    <n v="4101"/>
    <n v="376"/>
    <x v="40"/>
    <x v="24"/>
    <x v="61"/>
    <x v="0"/>
    <n v="4"/>
    <x v="7"/>
    <x v="0"/>
  </r>
  <r>
    <s v="AX19417"/>
    <s v="ENX2063"/>
    <s v="A108"/>
    <s v="EMP1024"/>
    <s v="C1686"/>
    <d v="2021-08-14T00:00:00"/>
    <x v="83"/>
    <n v="1"/>
    <n v="2396"/>
    <n v="1965"/>
    <n v="634"/>
    <n v="880"/>
    <n v="408"/>
    <x v="6"/>
    <x v="12"/>
    <x v="581"/>
    <x v="6"/>
    <n v="5"/>
    <x v="7"/>
    <x v="0"/>
  </r>
  <r>
    <s v="AX19418"/>
    <s v="ENX2082"/>
    <s v="A113"/>
    <s v="EMP1014"/>
    <s v="C1419"/>
    <d v="2021-08-14T00:00:00"/>
    <x v="86"/>
    <n v="2"/>
    <n v="368"/>
    <n v="294"/>
    <n v="3690"/>
    <n v="5349"/>
    <n v="4096"/>
    <x v="34"/>
    <x v="15"/>
    <x v="147"/>
    <x v="2"/>
    <n v="5"/>
    <x v="7"/>
    <x v="0"/>
  </r>
  <r>
    <s v="AX19419"/>
    <s v="ENX2004"/>
    <s v="A124"/>
    <s v="EMP1018"/>
    <s v="C1338"/>
    <d v="2021-08-14T00:00:00"/>
    <x v="23"/>
    <n v="1"/>
    <n v="1022"/>
    <n v="818"/>
    <n v="1261"/>
    <n v="1638"/>
    <n v="123"/>
    <x v="65"/>
    <x v="29"/>
    <x v="486"/>
    <x v="3"/>
    <n v="6"/>
    <x v="7"/>
    <x v="0"/>
  </r>
  <r>
    <s v="AX19420"/>
    <s v="ENX2046"/>
    <s v="A137"/>
    <s v="EMP1017"/>
    <s v="C1610"/>
    <d v="2021-08-14T00:00:00"/>
    <x v="38"/>
    <n v="2"/>
    <n v="2410"/>
    <n v="1518"/>
    <n v="3903"/>
    <n v="4761"/>
    <n v="106"/>
    <x v="69"/>
    <x v="17"/>
    <x v="558"/>
    <x v="4"/>
    <n v="6"/>
    <x v="7"/>
    <x v="0"/>
  </r>
  <r>
    <s v="AX19422"/>
    <s v="ENX2067"/>
    <s v="A145"/>
    <s v="EMP1023"/>
    <s v="C1012"/>
    <d v="2021-08-14T00:00:00"/>
    <x v="30"/>
    <n v="4"/>
    <n v="315"/>
    <n v="208"/>
    <n v="3882"/>
    <n v="5544"/>
    <n v="1224"/>
    <x v="11"/>
    <x v="27"/>
    <x v="756"/>
    <x v="6"/>
    <n v="7"/>
    <x v="7"/>
    <x v="0"/>
  </r>
  <r>
    <s v="AX19424"/>
    <s v="ENX2026"/>
    <s v="A144"/>
    <s v="EMP1020"/>
    <s v="C1286"/>
    <d v="2021-08-14T00:00:00"/>
    <x v="74"/>
    <n v="3"/>
    <n v="1338"/>
    <n v="682"/>
    <n v="421"/>
    <n v="561"/>
    <n v="731"/>
    <x v="16"/>
    <x v="8"/>
    <x v="419"/>
    <x v="2"/>
    <n v="9"/>
    <x v="7"/>
    <x v="0"/>
  </r>
  <r>
    <s v="AX19425"/>
    <s v="ENX2033"/>
    <s v="A140"/>
    <s v="EMP1039"/>
    <s v="C1514"/>
    <d v="2021-08-15T00:00:00"/>
    <x v="76"/>
    <n v="1"/>
    <n v="2182"/>
    <n v="1200"/>
    <n v="1227"/>
    <n v="2451"/>
    <n v="483"/>
    <x v="29"/>
    <x v="33"/>
    <x v="286"/>
    <x v="4"/>
    <n v="1"/>
    <x v="7"/>
    <x v="0"/>
  </r>
  <r>
    <s v="AX19426"/>
    <s v="ENX2061"/>
    <s v="A137"/>
    <s v="EMP1034"/>
    <s v="C1129"/>
    <d v="2021-08-15T00:00:00"/>
    <x v="72"/>
    <n v="2"/>
    <n v="290"/>
    <n v="200"/>
    <n v="1080"/>
    <n v="1742"/>
    <n v="408"/>
    <x v="20"/>
    <x v="43"/>
    <x v="109"/>
    <x v="1"/>
    <n v="1"/>
    <x v="7"/>
    <x v="0"/>
  </r>
  <r>
    <s v="AX19432"/>
    <s v="ENX2040"/>
    <s v="A148"/>
    <s v="EMP1040"/>
    <s v="C1464"/>
    <d v="2021-08-15T00:00:00"/>
    <x v="4"/>
    <n v="3"/>
    <n v="2182"/>
    <n v="1200"/>
    <n v="665"/>
    <n v="1278"/>
    <n v="1056"/>
    <x v="12"/>
    <x v="22"/>
    <x v="232"/>
    <x v="0"/>
    <n v="2"/>
    <x v="7"/>
    <x v="0"/>
  </r>
  <r>
    <s v="AX19439"/>
    <s v="ENX2050"/>
    <s v="A165"/>
    <s v="EMP1009"/>
    <s v="C1568"/>
    <d v="2021-08-15T00:00:00"/>
    <x v="44"/>
    <n v="3"/>
    <n v="1414"/>
    <n v="962"/>
    <n v="1227"/>
    <n v="2451"/>
    <n v="827"/>
    <x v="28"/>
    <x v="21"/>
    <x v="345"/>
    <x v="3"/>
    <n v="3"/>
    <x v="7"/>
    <x v="0"/>
  </r>
  <r>
    <s v="AX19442"/>
    <s v="ENX2088"/>
    <s v="A135"/>
    <s v="EMP1033"/>
    <s v="C1441"/>
    <d v="2021-08-15T00:00:00"/>
    <x v="48"/>
    <n v="1"/>
    <n v="378"/>
    <n v="291"/>
    <n v="838"/>
    <n v="1103"/>
    <n v="92"/>
    <x v="21"/>
    <x v="14"/>
    <x v="129"/>
    <x v="4"/>
    <n v="3"/>
    <x v="7"/>
    <x v="0"/>
  </r>
  <r>
    <s v="AX19448"/>
    <s v="ENX2013"/>
    <s v="A130"/>
    <s v="EMP1044"/>
    <s v="C1149"/>
    <d v="2021-08-15T00:00:00"/>
    <x v="70"/>
    <n v="1"/>
    <n v="95"/>
    <n v="61"/>
    <n v="2346"/>
    <n v="3724"/>
    <n v="34"/>
    <x v="7"/>
    <x v="10"/>
    <x v="696"/>
    <x v="3"/>
    <n v="3"/>
    <x v="7"/>
    <x v="0"/>
  </r>
  <r>
    <s v="AX19451"/>
    <s v="ENX2092"/>
    <s v="A164"/>
    <s v="EMP1015"/>
    <s v="C1682"/>
    <d v="2021-08-15T00:00:00"/>
    <x v="87"/>
    <n v="4"/>
    <n v="1022"/>
    <n v="818"/>
    <n v="2134"/>
    <n v="3618"/>
    <n v="1968"/>
    <x v="17"/>
    <x v="17"/>
    <x v="576"/>
    <x v="4"/>
    <n v="3"/>
    <x v="7"/>
    <x v="0"/>
  </r>
  <r>
    <s v="AX19452"/>
    <s v="ENX2082"/>
    <s v="A138"/>
    <s v="EMP1030"/>
    <s v="C1418"/>
    <d v="2021-08-15T00:00:00"/>
    <x v="86"/>
    <n v="4"/>
    <n v="1972"/>
    <n v="1321"/>
    <n v="3882"/>
    <n v="5544"/>
    <n v="1308"/>
    <x v="11"/>
    <x v="41"/>
    <x v="616"/>
    <x v="0"/>
    <n v="4"/>
    <x v="7"/>
    <x v="0"/>
  </r>
  <r>
    <s v="AX19453"/>
    <s v="ENX2059"/>
    <s v="A106"/>
    <s v="EMP1001"/>
    <s v="C1664"/>
    <d v="2021-08-15T00:00:00"/>
    <x v="97"/>
    <n v="4"/>
    <n v="2005"/>
    <n v="1223"/>
    <n v="947"/>
    <n v="1353"/>
    <n v="560"/>
    <x v="4"/>
    <x v="31"/>
    <x v="398"/>
    <x v="5"/>
    <n v="4"/>
    <x v="7"/>
    <x v="0"/>
  </r>
  <r>
    <s v="AX19456"/>
    <s v="ENX2044"/>
    <s v="A130"/>
    <s v="EMP1014"/>
    <s v="C1138"/>
    <d v="2021-08-15T00:00:00"/>
    <x v="54"/>
    <n v="2"/>
    <n v="1526"/>
    <n v="1251"/>
    <n v="3884"/>
    <n v="5976"/>
    <n v="329"/>
    <x v="69"/>
    <x v="7"/>
    <x v="164"/>
    <x v="1"/>
    <n v="4"/>
    <x v="7"/>
    <x v="0"/>
  </r>
  <r>
    <s v="AX19457"/>
    <s v="ENX2021"/>
    <s v="A119"/>
    <s v="EMP1043"/>
    <s v="C1495"/>
    <d v="2021-08-15T00:00:00"/>
    <x v="77"/>
    <n v="4"/>
    <n v="1725"/>
    <n v="1363"/>
    <n v="584"/>
    <n v="913"/>
    <n v="1521"/>
    <x v="32"/>
    <x v="42"/>
    <x v="742"/>
    <x v="4"/>
    <n v="5"/>
    <x v="7"/>
    <x v="0"/>
  </r>
  <r>
    <s v="AX19458"/>
    <s v="ENX2069"/>
    <s v="A141"/>
    <s v="EMP1034"/>
    <s v="C1324"/>
    <d v="2021-08-15T00:00:00"/>
    <x v="46"/>
    <n v="3"/>
    <n v="217"/>
    <n v="171"/>
    <n v="838"/>
    <n v="1103"/>
    <n v="1456"/>
    <x v="32"/>
    <x v="27"/>
    <x v="16"/>
    <x v="2"/>
    <n v="6"/>
    <x v="7"/>
    <x v="0"/>
  </r>
  <r>
    <s v="AX19464"/>
    <s v="ENX2034"/>
    <s v="A132"/>
    <s v="EMP1023"/>
    <s v="C1103"/>
    <d v="2021-08-15T00:00:00"/>
    <x v="32"/>
    <n v="1"/>
    <n v="818"/>
    <n v="450"/>
    <n v="534"/>
    <n v="847"/>
    <n v="95"/>
    <x v="18"/>
    <x v="1"/>
    <x v="334"/>
    <x v="6"/>
    <n v="6"/>
    <x v="7"/>
    <x v="0"/>
  </r>
  <r>
    <s v="AX19465"/>
    <s v="ENX2017"/>
    <s v="A173"/>
    <s v="EMP1041"/>
    <s v="C1411"/>
    <d v="2021-08-15T00:00:00"/>
    <x v="61"/>
    <n v="1"/>
    <n v="2257"/>
    <n v="1535"/>
    <n v="3576"/>
    <n v="4706"/>
    <n v="560"/>
    <x v="22"/>
    <x v="17"/>
    <x v="595"/>
    <x v="3"/>
    <n v="6"/>
    <x v="7"/>
    <x v="0"/>
  </r>
  <r>
    <s v="AX19471"/>
    <s v="ENX2041"/>
    <s v="A146"/>
    <s v="EMP1011"/>
    <s v="C1594"/>
    <d v="2021-08-15T00:00:00"/>
    <x v="7"/>
    <n v="4"/>
    <n v="1967"/>
    <n v="1397"/>
    <n v="2968"/>
    <n v="4566"/>
    <n v="1104"/>
    <x v="4"/>
    <x v="0"/>
    <x v="107"/>
    <x v="0"/>
    <n v="6"/>
    <x v="7"/>
    <x v="0"/>
  </r>
  <r>
    <s v="AX19484"/>
    <s v="ENX2067"/>
    <s v="A165"/>
    <s v="EMP1043"/>
    <s v="C1273"/>
    <d v="2021-08-15T00:00:00"/>
    <x v="30"/>
    <n v="1"/>
    <n v="800"/>
    <n v="536"/>
    <n v="294"/>
    <n v="368"/>
    <n v="827"/>
    <x v="64"/>
    <x v="16"/>
    <x v="628"/>
    <x v="0"/>
    <n v="7"/>
    <x v="7"/>
    <x v="0"/>
  </r>
  <r>
    <s v="AX19486"/>
    <s v="ENX2082"/>
    <s v="A135"/>
    <s v="EMP1005"/>
    <s v="C1036"/>
    <d v="2021-08-15T00:00:00"/>
    <x v="86"/>
    <n v="2"/>
    <n v="1414"/>
    <n v="962"/>
    <n v="838"/>
    <n v="1103"/>
    <n v="1532"/>
    <x v="19"/>
    <x v="14"/>
    <x v="696"/>
    <x v="5"/>
    <n v="8"/>
    <x v="7"/>
    <x v="0"/>
  </r>
  <r>
    <s v="AX19490"/>
    <s v="ENX2011"/>
    <s v="A133"/>
    <s v="EMP1020"/>
    <s v="C1444"/>
    <d v="2021-08-15T00:00:00"/>
    <x v="81"/>
    <n v="3"/>
    <n v="504"/>
    <n v="408"/>
    <n v="945"/>
    <n v="1889"/>
    <n v="476"/>
    <x v="5"/>
    <x v="8"/>
    <x v="99"/>
    <x v="3"/>
    <n v="9"/>
    <x v="7"/>
    <x v="0"/>
  </r>
  <r>
    <s v="AX19492"/>
    <s v="ENX2044"/>
    <s v="A135"/>
    <s v="EMP1017"/>
    <s v="C1399"/>
    <d v="2021-08-15T00:00:00"/>
    <x v="54"/>
    <n v="2"/>
    <n v="1635"/>
    <n v="1046"/>
    <n v="4452"/>
    <n v="6849"/>
    <n v="313"/>
    <x v="33"/>
    <x v="24"/>
    <x v="341"/>
    <x v="6"/>
    <n v="9"/>
    <x v="7"/>
    <x v="0"/>
  </r>
  <r>
    <s v="AX19498"/>
    <s v="ENX2057"/>
    <s v="A147"/>
    <s v="EMP1022"/>
    <s v="C1306"/>
    <d v="2021-08-15T00:00:00"/>
    <x v="78"/>
    <n v="1"/>
    <n v="1353"/>
    <n v="947"/>
    <n v="7860"/>
    <n v="9584"/>
    <n v="874"/>
    <x v="5"/>
    <x v="12"/>
    <x v="1"/>
    <x v="3"/>
    <n v="9"/>
    <x v="7"/>
    <x v="0"/>
  </r>
  <r>
    <s v="AX19499"/>
    <s v="ENX2038"/>
    <s v="A133"/>
    <s v="EMP1028"/>
    <s v="C1538"/>
    <d v="2021-08-16T00:00:00"/>
    <x v="84"/>
    <n v="4"/>
    <n v="2464"/>
    <n v="1774"/>
    <n v="2144"/>
    <n v="3200"/>
    <n v="613"/>
    <x v="6"/>
    <x v="41"/>
    <x v="404"/>
    <x v="1"/>
    <n v="2"/>
    <x v="7"/>
    <x v="0"/>
  </r>
  <r>
    <s v="AX19501"/>
    <s v="ENX2053"/>
    <s v="A137"/>
    <s v="EMP1002"/>
    <s v="C1570"/>
    <d v="2021-08-16T00:00:00"/>
    <x v="33"/>
    <n v="1"/>
    <n v="2464"/>
    <n v="1774"/>
    <n v="358"/>
    <n v="596"/>
    <n v="3484"/>
    <x v="13"/>
    <x v="21"/>
    <x v="96"/>
    <x v="6"/>
    <n v="2"/>
    <x v="7"/>
    <x v="0"/>
  </r>
  <r>
    <s v="AX19505"/>
    <s v="ENX2032"/>
    <s v="A138"/>
    <s v="EMP1042"/>
    <s v="C1335"/>
    <d v="2021-08-16T00:00:00"/>
    <x v="47"/>
    <n v="2"/>
    <n v="1338"/>
    <n v="682"/>
    <n v="1072"/>
    <n v="1600"/>
    <n v="144"/>
    <x v="5"/>
    <x v="20"/>
    <x v="612"/>
    <x v="5"/>
    <n v="3"/>
    <x v="7"/>
    <x v="0"/>
  </r>
  <r>
    <s v="AX19509"/>
    <s v="ENX2002"/>
    <s v="A158"/>
    <s v="EMP1019"/>
    <s v="C1092"/>
    <d v="2021-08-16T00:00:00"/>
    <x v="100"/>
    <n v="2"/>
    <n v="123"/>
    <n v="84"/>
    <n v="389"/>
    <n v="637"/>
    <n v="82"/>
    <x v="43"/>
    <x v="24"/>
    <x v="670"/>
    <x v="0"/>
    <n v="4"/>
    <x v="7"/>
    <x v="0"/>
  </r>
  <r>
    <s v="AX19511"/>
    <s v="ENX2085"/>
    <s v="A135"/>
    <s v="EMP1023"/>
    <s v="C1655"/>
    <d v="2021-08-16T00:00:00"/>
    <x v="29"/>
    <n v="1"/>
    <n v="95"/>
    <n v="61"/>
    <n v="2588"/>
    <n v="3696"/>
    <n v="476"/>
    <x v="61"/>
    <x v="7"/>
    <x v="552"/>
    <x v="6"/>
    <n v="5"/>
    <x v="7"/>
    <x v="0"/>
  </r>
  <r>
    <s v="AX19515"/>
    <s v="ENX2009"/>
    <s v="A106"/>
    <s v="EMP1006"/>
    <s v="C1283"/>
    <d v="2021-08-16T00:00:00"/>
    <x v="75"/>
    <n v="1"/>
    <n v="2091"/>
    <n v="1485"/>
    <n v="778"/>
    <n v="1274"/>
    <n v="161"/>
    <x v="63"/>
    <x v="44"/>
    <x v="725"/>
    <x v="2"/>
    <n v="6"/>
    <x v="7"/>
    <x v="0"/>
  </r>
  <r>
    <s v="AX19516"/>
    <s v="ENX2003"/>
    <s v="A106"/>
    <s v="EMP1043"/>
    <s v="C1637"/>
    <d v="2021-08-16T00:00:00"/>
    <x v="22"/>
    <n v="1"/>
    <n v="95"/>
    <n v="61"/>
    <n v="1686"/>
    <n v="2478"/>
    <n v="148"/>
    <x v="69"/>
    <x v="2"/>
    <x v="372"/>
    <x v="4"/>
    <n v="6"/>
    <x v="7"/>
    <x v="0"/>
  </r>
  <r>
    <s v="AX19518"/>
    <s v="ENX2003"/>
    <s v="A145"/>
    <s v="EMP1021"/>
    <s v="C1185"/>
    <d v="2021-08-16T00:00:00"/>
    <x v="22"/>
    <n v="1"/>
    <n v="1826"/>
    <n v="1443"/>
    <n v="1294"/>
    <n v="1848"/>
    <n v="46"/>
    <x v="4"/>
    <x v="1"/>
    <x v="305"/>
    <x v="5"/>
    <n v="8"/>
    <x v="7"/>
    <x v="0"/>
  </r>
  <r>
    <s v="AX19519"/>
    <s v="ENX2011"/>
    <s v="A153"/>
    <s v="EMP1011"/>
    <s v="C1766"/>
    <d v="2021-08-16T00:00:00"/>
    <x v="81"/>
    <n v="3"/>
    <n v="603"/>
    <n v="416"/>
    <n v="1176"/>
    <n v="1472"/>
    <n v="22"/>
    <x v="32"/>
    <x v="13"/>
    <x v="162"/>
    <x v="6"/>
    <n v="8"/>
    <x v="7"/>
    <x v="0"/>
  </r>
  <r>
    <s v="AX19522"/>
    <s v="ENX2067"/>
    <s v="A147"/>
    <s v="EMP1007"/>
    <s v="C1256"/>
    <d v="2021-08-16T00:00:00"/>
    <x v="30"/>
    <n v="1"/>
    <n v="1566"/>
    <n v="1190"/>
    <n v="1620"/>
    <n v="2613"/>
    <n v="34"/>
    <x v="58"/>
    <x v="18"/>
    <x v="576"/>
    <x v="6"/>
    <n v="9"/>
    <x v="7"/>
    <x v="0"/>
  </r>
  <r>
    <s v="AX19524"/>
    <s v="ENX2054"/>
    <s v="A116"/>
    <s v="EMP1023"/>
    <s v="C1503"/>
    <d v="2021-08-17T00:00:00"/>
    <x v="12"/>
    <n v="1"/>
    <n v="2257"/>
    <n v="1535"/>
    <n v="3788"/>
    <n v="5412"/>
    <n v="1662"/>
    <x v="17"/>
    <x v="41"/>
    <x v="37"/>
    <x v="1"/>
    <n v="1"/>
    <x v="7"/>
    <x v="0"/>
  </r>
  <r>
    <s v="AX19526"/>
    <s v="ENX2012"/>
    <s v="A139"/>
    <s v="EMP1027"/>
    <s v="C1625"/>
    <d v="2021-08-17T00:00:00"/>
    <x v="16"/>
    <n v="4"/>
    <n v="561"/>
    <n v="421"/>
    <n v="791"/>
    <n v="1522"/>
    <n v="196"/>
    <x v="43"/>
    <x v="11"/>
    <x v="723"/>
    <x v="2"/>
    <n v="1"/>
    <x v="7"/>
    <x v="0"/>
  </r>
  <r>
    <s v="AX19532"/>
    <s v="ENX2001"/>
    <s v="A144"/>
    <s v="EMP1008"/>
    <s v="C1414"/>
    <d v="2021-08-17T00:00:00"/>
    <x v="93"/>
    <n v="3"/>
    <n v="217"/>
    <n v="171"/>
    <n v="2108"/>
    <n v="2810"/>
    <n v="383"/>
    <x v="20"/>
    <x v="27"/>
    <x v="566"/>
    <x v="4"/>
    <n v="1"/>
    <x v="7"/>
    <x v="0"/>
  </r>
  <r>
    <s v="AX19533"/>
    <s v="ENX2050"/>
    <s v="A170"/>
    <s v="EMP1024"/>
    <s v="C1571"/>
    <d v="2021-08-17T00:00:00"/>
    <x v="44"/>
    <n v="2"/>
    <n v="1783"/>
    <n v="1230"/>
    <n v="3324"/>
    <n v="4053"/>
    <n v="1316"/>
    <x v="17"/>
    <x v="38"/>
    <x v="21"/>
    <x v="5"/>
    <n v="1"/>
    <x v="7"/>
    <x v="0"/>
  </r>
  <r>
    <s v="AX19534"/>
    <s v="ENX2052"/>
    <s v="A172"/>
    <s v="EMP1028"/>
    <s v="C1708"/>
    <d v="2021-08-17T00:00:00"/>
    <x v="45"/>
    <n v="2"/>
    <n v="203"/>
    <n v="154"/>
    <n v="2734"/>
    <n v="4482"/>
    <n v="576"/>
    <x v="27"/>
    <x v="14"/>
    <x v="690"/>
    <x v="1"/>
    <n v="3"/>
    <x v="7"/>
    <x v="0"/>
  </r>
  <r>
    <s v="AX19535"/>
    <s v="ENX2020"/>
    <s v="A136"/>
    <s v="EMP1027"/>
    <s v="C1214"/>
    <d v="2021-08-17T00:00:00"/>
    <x v="18"/>
    <n v="4"/>
    <n v="2091"/>
    <n v="1485"/>
    <n v="1128"/>
    <n v="1374"/>
    <n v="49"/>
    <x v="70"/>
    <x v="14"/>
    <x v="393"/>
    <x v="5"/>
    <n v="3"/>
    <x v="7"/>
    <x v="0"/>
  </r>
  <r>
    <s v="AX19540"/>
    <s v="ENX2075"/>
    <s v="A121"/>
    <s v="EMP1026"/>
    <s v="C1404"/>
    <d v="2021-08-17T00:00:00"/>
    <x v="35"/>
    <n v="1"/>
    <n v="2257"/>
    <n v="1535"/>
    <n v="79"/>
    <n v="127"/>
    <n v="589"/>
    <x v="19"/>
    <x v="39"/>
    <x v="319"/>
    <x v="0"/>
    <n v="4"/>
    <x v="7"/>
    <x v="0"/>
  </r>
  <r>
    <s v="AX19541"/>
    <s v="ENX2029"/>
    <s v="A138"/>
    <s v="EMP1040"/>
    <s v="C1125"/>
    <d v="2021-08-17T00:00:00"/>
    <x v="3"/>
    <n v="1"/>
    <n v="35"/>
    <n v="22"/>
    <n v="1248"/>
    <n v="1809"/>
    <n v="1100"/>
    <x v="61"/>
    <x v="26"/>
    <x v="394"/>
    <x v="0"/>
    <n v="4"/>
    <x v="7"/>
    <x v="0"/>
  </r>
  <r>
    <s v="AX19543"/>
    <s v="ENX2047"/>
    <s v="A101"/>
    <s v="EMP1019"/>
    <s v="C1732"/>
    <d v="2021-08-17T00:00:00"/>
    <x v="82"/>
    <n v="1"/>
    <n v="127"/>
    <n v="79"/>
    <n v="732"/>
    <n v="1077"/>
    <n v="313"/>
    <x v="2"/>
    <x v="13"/>
    <x v="166"/>
    <x v="3"/>
    <n v="7"/>
    <x v="7"/>
    <x v="0"/>
  </r>
  <r>
    <s v="AX19544"/>
    <s v="ENX2057"/>
    <s v="A142"/>
    <s v="EMP1021"/>
    <s v="C1795"/>
    <d v="2021-08-17T00:00:00"/>
    <x v="78"/>
    <n v="3"/>
    <n v="315"/>
    <n v="208"/>
    <n v="1295"/>
    <n v="1639"/>
    <n v="816"/>
    <x v="8"/>
    <x v="30"/>
    <x v="504"/>
    <x v="0"/>
    <n v="9"/>
    <x v="7"/>
    <x v="0"/>
  </r>
  <r>
    <s v="AX19550"/>
    <s v="ENX2073"/>
    <s v="A169"/>
    <s v="EMP1006"/>
    <s v="C1529"/>
    <d v="2021-08-18T00:00:00"/>
    <x v="85"/>
    <n v="3"/>
    <n v="1500"/>
    <n v="900"/>
    <n v="962"/>
    <n v="1414"/>
    <n v="1024"/>
    <x v="21"/>
    <x v="36"/>
    <x v="693"/>
    <x v="2"/>
    <n v="1"/>
    <x v="7"/>
    <x v="0"/>
  </r>
  <r>
    <s v="AX19552"/>
    <s v="ENX2000"/>
    <s v="A153"/>
    <s v="EMP1016"/>
    <s v="C1244"/>
    <d v="2021-08-18T00:00:00"/>
    <x v="98"/>
    <n v="1"/>
    <n v="112"/>
    <n v="90"/>
    <n v="1788"/>
    <n v="2353"/>
    <n v="1035"/>
    <x v="6"/>
    <x v="37"/>
    <x v="582"/>
    <x v="4"/>
    <n v="2"/>
    <x v="7"/>
    <x v="0"/>
  </r>
  <r>
    <s v="AX19553"/>
    <s v="ENX2029"/>
    <s v="A117"/>
    <s v="EMP1040"/>
    <s v="C1009"/>
    <d v="2021-08-18T00:00:00"/>
    <x v="3"/>
    <n v="3"/>
    <n v="1119"/>
    <n v="683"/>
    <n v="5588"/>
    <n v="7868"/>
    <n v="2832"/>
    <x v="26"/>
    <x v="13"/>
    <x v="756"/>
    <x v="5"/>
    <n v="2"/>
    <x v="7"/>
    <x v="0"/>
  </r>
  <r>
    <s v="AX19555"/>
    <s v="ENX2068"/>
    <s v="A150"/>
    <s v="EMP1040"/>
    <s v="C1740"/>
    <d v="2021-08-18T00:00:00"/>
    <x v="20"/>
    <n v="2"/>
    <n v="35"/>
    <n v="22"/>
    <n v="2046"/>
    <n v="4014"/>
    <n v="3420"/>
    <x v="20"/>
    <x v="20"/>
    <x v="78"/>
    <x v="5"/>
    <n v="3"/>
    <x v="7"/>
    <x v="0"/>
  </r>
  <r>
    <s v="AX19558"/>
    <s v="ENX2069"/>
    <s v="A114"/>
    <s v="EMP1029"/>
    <s v="C1489"/>
    <d v="2021-08-18T00:00:00"/>
    <x v="46"/>
    <n v="4"/>
    <n v="2257"/>
    <n v="1535"/>
    <n v="592"/>
    <n v="1004"/>
    <n v="123"/>
    <x v="71"/>
    <x v="7"/>
    <x v="769"/>
    <x v="5"/>
    <n v="3"/>
    <x v="7"/>
    <x v="0"/>
  </r>
  <r>
    <s v="AX19559"/>
    <s v="ENX2081"/>
    <s v="A155"/>
    <s v="EMP1014"/>
    <s v="C1370"/>
    <d v="2021-08-18T00:00:00"/>
    <x v="62"/>
    <n v="1"/>
    <n v="1635"/>
    <n v="1046"/>
    <n v="2756"/>
    <n v="3774"/>
    <n v="206"/>
    <x v="8"/>
    <x v="21"/>
    <x v="711"/>
    <x v="1"/>
    <n v="3"/>
    <x v="7"/>
    <x v="0"/>
  </r>
  <r>
    <s v="AX19561"/>
    <s v="ENX2063"/>
    <s v="A120"/>
    <s v="EMP1029"/>
    <s v="C1776"/>
    <d v="2021-08-18T00:00:00"/>
    <x v="83"/>
    <n v="3"/>
    <n v="378"/>
    <n v="291"/>
    <n v="296"/>
    <n v="502"/>
    <n v="374"/>
    <x v="23"/>
    <x v="37"/>
    <x v="495"/>
    <x v="1"/>
    <n v="4"/>
    <x v="7"/>
    <x v="0"/>
  </r>
  <r>
    <s v="AX19562"/>
    <s v="ENX2078"/>
    <s v="A168"/>
    <s v="EMP1025"/>
    <s v="C1503"/>
    <d v="2021-08-18T00:00:00"/>
    <x v="66"/>
    <n v="2"/>
    <n v="1338"/>
    <n v="682"/>
    <n v="1046"/>
    <n v="1635"/>
    <n v="192"/>
    <x v="69"/>
    <x v="10"/>
    <x v="3"/>
    <x v="2"/>
    <n v="6"/>
    <x v="7"/>
    <x v="0"/>
  </r>
  <r>
    <s v="AX19563"/>
    <s v="ENX2026"/>
    <s v="A110"/>
    <s v="EMP1025"/>
    <s v="C1158"/>
    <d v="2021-08-18T00:00:00"/>
    <x v="74"/>
    <n v="3"/>
    <n v="684"/>
    <n v="561"/>
    <n v="1556"/>
    <n v="2548"/>
    <n v="187"/>
    <x v="15"/>
    <x v="9"/>
    <x v="500"/>
    <x v="5"/>
    <n v="7"/>
    <x v="7"/>
    <x v="0"/>
  </r>
  <r>
    <s v="AX19566"/>
    <s v="ENX2030"/>
    <s v="A160"/>
    <s v="EMP1015"/>
    <s v="C1533"/>
    <d v="2021-08-18T00:00:00"/>
    <x v="80"/>
    <n v="4"/>
    <n v="2005"/>
    <n v="1223"/>
    <n v="2336"/>
    <n v="3652"/>
    <n v="523"/>
    <x v="49"/>
    <x v="23"/>
    <x v="308"/>
    <x v="1"/>
    <n v="7"/>
    <x v="7"/>
    <x v="0"/>
  </r>
  <r>
    <s v="AX19567"/>
    <s v="ENX2041"/>
    <s v="A165"/>
    <s v="EMP1009"/>
    <s v="C1248"/>
    <d v="2021-08-18T00:00:00"/>
    <x v="7"/>
    <n v="2"/>
    <n v="1639"/>
    <n v="1295"/>
    <n v="584"/>
    <n v="913"/>
    <n v="374"/>
    <x v="16"/>
    <x v="21"/>
    <x v="112"/>
    <x v="0"/>
    <n v="7"/>
    <x v="7"/>
    <x v="0"/>
  </r>
  <r>
    <s v="AX19569"/>
    <s v="ENX2043"/>
    <s v="A105"/>
    <s v="EMP1008"/>
    <s v="C1400"/>
    <d v="2021-08-18T00:00:00"/>
    <x v="11"/>
    <n v="2"/>
    <n v="818"/>
    <n v="450"/>
    <n v="5331"/>
    <n v="6423"/>
    <n v="383"/>
    <x v="19"/>
    <x v="17"/>
    <x v="794"/>
    <x v="4"/>
    <n v="8"/>
    <x v="7"/>
    <x v="0"/>
  </r>
  <r>
    <s v="AX19574"/>
    <s v="ENX2034"/>
    <s v="A167"/>
    <s v="EMP1020"/>
    <s v="C1217"/>
    <d v="2021-08-18T00:00:00"/>
    <x v="32"/>
    <n v="4"/>
    <n v="1414"/>
    <n v="962"/>
    <n v="683"/>
    <n v="1119"/>
    <n v="436"/>
    <x v="46"/>
    <x v="32"/>
    <x v="657"/>
    <x v="4"/>
    <n v="8"/>
    <x v="7"/>
    <x v="0"/>
  </r>
  <r>
    <s v="AX19575"/>
    <s v="ENX2094"/>
    <s v="A149"/>
    <s v="EMP1015"/>
    <s v="C1609"/>
    <d v="2021-08-18T00:00:00"/>
    <x v="90"/>
    <n v="1"/>
    <n v="2294"/>
    <n v="1399"/>
    <n v="5895"/>
    <n v="7188"/>
    <n v="799"/>
    <x v="6"/>
    <x v="3"/>
    <x v="545"/>
    <x v="6"/>
    <n v="8"/>
    <x v="7"/>
    <x v="0"/>
  </r>
  <r>
    <s v="AX19579"/>
    <s v="ENX2019"/>
    <s v="A147"/>
    <s v="EMP1029"/>
    <s v="C1069"/>
    <d v="2021-08-18T00:00:00"/>
    <x v="60"/>
    <n v="4"/>
    <n v="1826"/>
    <n v="1443"/>
    <n v="5895"/>
    <n v="7188"/>
    <n v="1378"/>
    <x v="46"/>
    <x v="6"/>
    <x v="572"/>
    <x v="0"/>
    <n v="9"/>
    <x v="7"/>
    <x v="0"/>
  </r>
  <r>
    <s v="AX19581"/>
    <s v="ENX2023"/>
    <s v="A107"/>
    <s v="EMP1013"/>
    <s v="C1342"/>
    <d v="2021-08-19T00:00:00"/>
    <x v="57"/>
    <n v="4"/>
    <n v="2091"/>
    <n v="1485"/>
    <n v="1230"/>
    <n v="1783"/>
    <n v="904"/>
    <x v="33"/>
    <x v="25"/>
    <x v="119"/>
    <x v="2"/>
    <n v="1"/>
    <x v="7"/>
    <x v="0"/>
  </r>
  <r>
    <s v="AX19585"/>
    <s v="ENX2082"/>
    <s v="A103"/>
    <s v="EMP1021"/>
    <s v="C1343"/>
    <d v="2021-08-19T00:00:00"/>
    <x v="86"/>
    <n v="2"/>
    <n v="545"/>
    <n v="425"/>
    <n v="540"/>
    <n v="871"/>
    <n v="13"/>
    <x v="26"/>
    <x v="13"/>
    <x v="366"/>
    <x v="5"/>
    <n v="1"/>
    <x v="7"/>
    <x v="0"/>
  </r>
  <r>
    <s v="AX19588"/>
    <s v="ENX2082"/>
    <s v="A168"/>
    <s v="EMP1032"/>
    <s v="C1297"/>
    <d v="2021-08-19T00:00:00"/>
    <x v="86"/>
    <n v="1"/>
    <n v="1052"/>
    <n v="589"/>
    <n v="66"/>
    <n v="105"/>
    <n v="1308"/>
    <x v="40"/>
    <x v="34"/>
    <x v="305"/>
    <x v="1"/>
    <n v="2"/>
    <x v="7"/>
    <x v="0"/>
  </r>
  <r>
    <s v="AX19589"/>
    <s v="ENX2010"/>
    <s v="A117"/>
    <s v="EMP1001"/>
    <s v="C1411"/>
    <d v="2021-08-19T00:00:00"/>
    <x v="43"/>
    <n v="1"/>
    <n v="217"/>
    <n v="171"/>
    <n v="90"/>
    <n v="112"/>
    <n v="476"/>
    <x v="11"/>
    <x v="41"/>
    <x v="183"/>
    <x v="2"/>
    <n v="2"/>
    <x v="7"/>
    <x v="0"/>
  </r>
  <r>
    <s v="AX19590"/>
    <s v="ENX2020"/>
    <s v="A118"/>
    <s v="EMP1043"/>
    <s v="C1729"/>
    <d v="2021-08-19T00:00:00"/>
    <x v="18"/>
    <n v="2"/>
    <n v="2257"/>
    <n v="1535"/>
    <n v="1072"/>
    <n v="1600"/>
    <n v="724"/>
    <x v="2"/>
    <x v="41"/>
    <x v="288"/>
    <x v="1"/>
    <n v="3"/>
    <x v="7"/>
    <x v="0"/>
  </r>
  <r>
    <s v="AX19592"/>
    <s v="ENX2053"/>
    <s v="A143"/>
    <s v="EMP1041"/>
    <s v="C1675"/>
    <d v="2021-08-19T00:00:00"/>
    <x v="33"/>
    <n v="1"/>
    <n v="356"/>
    <n v="292"/>
    <n v="4197"/>
    <n v="6882"/>
    <n v="3348"/>
    <x v="11"/>
    <x v="7"/>
    <x v="162"/>
    <x v="1"/>
    <n v="3"/>
    <x v="7"/>
    <x v="0"/>
  </r>
  <r>
    <s v="AX19595"/>
    <s v="ENX2045"/>
    <s v="A106"/>
    <s v="EMP1021"/>
    <s v="C1491"/>
    <d v="2021-08-19T00:00:00"/>
    <x v="65"/>
    <n v="2"/>
    <n v="1635"/>
    <n v="1046"/>
    <n v="1044"/>
    <n v="1899"/>
    <n v="1224"/>
    <x v="18"/>
    <x v="40"/>
    <x v="470"/>
    <x v="4"/>
    <n v="5"/>
    <x v="7"/>
    <x v="0"/>
  </r>
  <r>
    <s v="AX19596"/>
    <s v="ENX2003"/>
    <s v="A151"/>
    <s v="EMP1027"/>
    <s v="C1542"/>
    <d v="2021-08-19T00:00:00"/>
    <x v="22"/>
    <n v="1"/>
    <n v="1848"/>
    <n v="1294"/>
    <n v="2588"/>
    <n v="3696"/>
    <n v="318"/>
    <x v="43"/>
    <x v="36"/>
    <x v="501"/>
    <x v="4"/>
    <n v="5"/>
    <x v="7"/>
    <x v="0"/>
  </r>
  <r>
    <s v="AX19597"/>
    <s v="ENX2049"/>
    <s v="A104"/>
    <s v="EMP1005"/>
    <s v="C1228"/>
    <d v="2021-08-19T00:00:00"/>
    <x v="58"/>
    <n v="3"/>
    <n v="1494"/>
    <n v="971"/>
    <n v="1942"/>
    <n v="3596"/>
    <n v="572"/>
    <x v="52"/>
    <x v="3"/>
    <x v="409"/>
    <x v="0"/>
    <n v="5"/>
    <x v="7"/>
    <x v="0"/>
  </r>
  <r>
    <s v="AX19598"/>
    <s v="ENX2046"/>
    <s v="A163"/>
    <s v="EMP1027"/>
    <s v="C1240"/>
    <d v="2021-08-19T00:00:00"/>
    <x v="38"/>
    <n v="1"/>
    <n v="1783"/>
    <n v="1516"/>
    <n v="962"/>
    <n v="1414"/>
    <n v="2226"/>
    <x v="51"/>
    <x v="35"/>
    <x v="150"/>
    <x v="5"/>
    <n v="5"/>
    <x v="7"/>
    <x v="0"/>
  </r>
  <r>
    <s v="AX19601"/>
    <s v="ENX2012"/>
    <s v="A157"/>
    <s v="EMP1006"/>
    <s v="C1204"/>
    <d v="2021-08-19T00:00:00"/>
    <x v="16"/>
    <n v="1"/>
    <n v="826"/>
    <n v="562"/>
    <n v="786"/>
    <n v="947"/>
    <n v="858"/>
    <x v="21"/>
    <x v="27"/>
    <x v="185"/>
    <x v="6"/>
    <n v="6"/>
    <x v="7"/>
    <x v="0"/>
  </r>
  <r>
    <s v="AX19611"/>
    <s v="ENX2024"/>
    <s v="A103"/>
    <s v="EMP1040"/>
    <s v="C1039"/>
    <d v="2021-08-19T00:00:00"/>
    <x v="2"/>
    <n v="1"/>
    <n v="2283"/>
    <n v="1484"/>
    <n v="2642"/>
    <n v="3944"/>
    <n v="87"/>
    <x v="50"/>
    <x v="40"/>
    <x v="609"/>
    <x v="1"/>
    <n v="7"/>
    <x v="7"/>
    <x v="0"/>
  </r>
  <r>
    <s v="AX19614"/>
    <s v="ENX2063"/>
    <s v="A108"/>
    <s v="EMP1007"/>
    <s v="C1799"/>
    <d v="2021-08-19T00:00:00"/>
    <x v="83"/>
    <n v="4"/>
    <n v="1783"/>
    <n v="1230"/>
    <n v="1230"/>
    <n v="1783"/>
    <n v="2226"/>
    <x v="4"/>
    <x v="28"/>
    <x v="391"/>
    <x v="0"/>
    <n v="7"/>
    <x v="7"/>
    <x v="0"/>
  </r>
  <r>
    <s v="AX19618"/>
    <s v="ENX2092"/>
    <s v="A148"/>
    <s v="EMP1035"/>
    <s v="C1602"/>
    <d v="2021-08-19T00:00:00"/>
    <x v="87"/>
    <n v="3"/>
    <n v="1494"/>
    <n v="971"/>
    <n v="2049"/>
    <n v="3534"/>
    <n v="96"/>
    <x v="36"/>
    <x v="8"/>
    <x v="429"/>
    <x v="4"/>
    <n v="8"/>
    <x v="7"/>
    <x v="0"/>
  </r>
  <r>
    <s v="AX19619"/>
    <s v="ENX2021"/>
    <s v="A116"/>
    <s v="EMP1043"/>
    <s v="C1619"/>
    <d v="2021-08-19T00:00:00"/>
    <x v="77"/>
    <n v="2"/>
    <n v="947"/>
    <n v="786"/>
    <n v="732"/>
    <n v="1077"/>
    <n v="626"/>
    <x v="8"/>
    <x v="24"/>
    <x v="266"/>
    <x v="1"/>
    <n v="8"/>
    <x v="7"/>
    <x v="0"/>
  </r>
  <r>
    <s v="AX19621"/>
    <s v="ENX2095"/>
    <s v="A153"/>
    <s v="EMP1006"/>
    <s v="C1659"/>
    <d v="2021-08-19T00:00:00"/>
    <x v="42"/>
    <n v="2"/>
    <n v="2396"/>
    <n v="1965"/>
    <n v="838"/>
    <n v="1103"/>
    <n v="2604"/>
    <x v="27"/>
    <x v="10"/>
    <x v="477"/>
    <x v="6"/>
    <n v="8"/>
    <x v="7"/>
    <x v="0"/>
  </r>
  <r>
    <s v="AX19624"/>
    <s v="ENX2083"/>
    <s v="A158"/>
    <s v="EMP1023"/>
    <s v="C1378"/>
    <d v="2021-08-19T00:00:00"/>
    <x v="59"/>
    <n v="3"/>
    <n v="123"/>
    <n v="84"/>
    <n v="3570"/>
    <n v="4698"/>
    <n v="123"/>
    <x v="68"/>
    <x v="43"/>
    <x v="236"/>
    <x v="5"/>
    <n v="8"/>
    <x v="7"/>
    <x v="0"/>
  </r>
  <r>
    <s v="AX19628"/>
    <s v="ENX2072"/>
    <s v="A108"/>
    <s v="EMP1001"/>
    <s v="C1799"/>
    <d v="2021-08-19T00:00:00"/>
    <x v="31"/>
    <n v="1"/>
    <n v="1414"/>
    <n v="962"/>
    <n v="513"/>
    <n v="651"/>
    <n v="871"/>
    <x v="70"/>
    <x v="14"/>
    <x v="685"/>
    <x v="6"/>
    <n v="9"/>
    <x v="7"/>
    <x v="0"/>
  </r>
  <r>
    <s v="AX19629"/>
    <s v="ENX2031"/>
    <s v="A110"/>
    <s v="EMP1020"/>
    <s v="C1189"/>
    <d v="2021-08-20T00:00:00"/>
    <x v="88"/>
    <n v="1"/>
    <n v="947"/>
    <n v="786"/>
    <n v="61"/>
    <n v="95"/>
    <n v="246"/>
    <x v="64"/>
    <x v="27"/>
    <x v="407"/>
    <x v="6"/>
    <n v="1"/>
    <x v="7"/>
    <x v="0"/>
  </r>
  <r>
    <s v="AX19630"/>
    <s v="ENX2030"/>
    <s v="A156"/>
    <s v="EMP1025"/>
    <s v="C1771"/>
    <d v="2021-08-20T00:00:00"/>
    <x v="80"/>
    <n v="4"/>
    <n v="1278"/>
    <n v="665"/>
    <n v="1995"/>
    <n v="3834"/>
    <n v="286"/>
    <x v="70"/>
    <x v="40"/>
    <x v="753"/>
    <x v="6"/>
    <n v="1"/>
    <x v="7"/>
    <x v="0"/>
  </r>
  <r>
    <s v="AX19632"/>
    <s v="ENX2026"/>
    <s v="A159"/>
    <s v="EMP1021"/>
    <s v="C1673"/>
    <d v="2021-08-20T00:00:00"/>
    <x v="74"/>
    <n v="1"/>
    <n v="1405"/>
    <n v="1054"/>
    <n v="520"/>
    <n v="724"/>
    <n v="874"/>
    <x v="20"/>
    <x v="42"/>
    <x v="766"/>
    <x v="6"/>
    <n v="1"/>
    <x v="7"/>
    <x v="0"/>
  </r>
  <r>
    <s v="AX19640"/>
    <s v="ENX2063"/>
    <s v="A117"/>
    <s v="EMP1040"/>
    <s v="C1129"/>
    <d v="2021-08-20T00:00:00"/>
    <x v="83"/>
    <n v="1"/>
    <n v="203"/>
    <n v="154"/>
    <n v="2468"/>
    <n v="3164"/>
    <n v="895"/>
    <x v="33"/>
    <x v="2"/>
    <x v="237"/>
    <x v="1"/>
    <n v="2"/>
    <x v="7"/>
    <x v="0"/>
  </r>
  <r>
    <s v="AX19644"/>
    <s v="ENX2034"/>
    <s v="A129"/>
    <s v="EMP1013"/>
    <s v="C1022"/>
    <d v="2021-08-20T00:00:00"/>
    <x v="32"/>
    <n v="1"/>
    <n v="556"/>
    <n v="395"/>
    <n v="778"/>
    <n v="1274"/>
    <n v="696"/>
    <x v="59"/>
    <x v="44"/>
    <x v="161"/>
    <x v="6"/>
    <n v="3"/>
    <x v="7"/>
    <x v="0"/>
  </r>
  <r>
    <s v="AX19645"/>
    <s v="ENX2037"/>
    <s v="A166"/>
    <s v="EMP1027"/>
    <s v="C1650"/>
    <d v="2021-08-20T00:00:00"/>
    <x v="50"/>
    <n v="1"/>
    <n v="871"/>
    <n v="540"/>
    <n v="79"/>
    <n v="127"/>
    <n v="1032"/>
    <x v="11"/>
    <x v="15"/>
    <x v="381"/>
    <x v="2"/>
    <n v="4"/>
    <x v="7"/>
    <x v="0"/>
  </r>
  <r>
    <s v="AX19647"/>
    <s v="ENX2015"/>
    <s v="A106"/>
    <s v="EMP1000"/>
    <s v="C1207"/>
    <d v="2021-08-20T00:00:00"/>
    <x v="17"/>
    <n v="1"/>
    <n v="2497"/>
    <n v="1473"/>
    <n v="1800"/>
    <n v="3000"/>
    <n v="731"/>
    <x v="46"/>
    <x v="18"/>
    <x v="716"/>
    <x v="6"/>
    <n v="5"/>
    <x v="7"/>
    <x v="0"/>
  </r>
  <r>
    <s v="AX19648"/>
    <s v="ENX2076"/>
    <s v="A163"/>
    <s v="EMP1035"/>
    <s v="C1356"/>
    <d v="2021-08-20T00:00:00"/>
    <x v="15"/>
    <n v="1"/>
    <n v="1826"/>
    <n v="1443"/>
    <n v="634"/>
    <n v="880"/>
    <n v="196"/>
    <x v="22"/>
    <x v="27"/>
    <x v="454"/>
    <x v="2"/>
    <n v="5"/>
    <x v="7"/>
    <x v="0"/>
  </r>
  <r>
    <s v="AX19649"/>
    <s v="ENX2005"/>
    <s v="A169"/>
    <s v="EMP1008"/>
    <s v="C1213"/>
    <d v="2021-08-20T00:00:00"/>
    <x v="79"/>
    <n v="3"/>
    <n v="951"/>
    <n v="504"/>
    <n v="648"/>
    <n v="771"/>
    <n v="360"/>
    <x v="19"/>
    <x v="13"/>
    <x v="222"/>
    <x v="5"/>
    <n v="6"/>
    <x v="7"/>
    <x v="0"/>
  </r>
  <r>
    <s v="AX19651"/>
    <s v="ENX2089"/>
    <s v="A166"/>
    <s v="EMP1038"/>
    <s v="C1598"/>
    <d v="2021-08-20T00:00:00"/>
    <x v="89"/>
    <n v="4"/>
    <n v="771"/>
    <n v="648"/>
    <n v="2588"/>
    <n v="3696"/>
    <n v="383"/>
    <x v="0"/>
    <x v="13"/>
    <x v="421"/>
    <x v="1"/>
    <n v="6"/>
    <x v="7"/>
    <x v="0"/>
  </r>
  <r>
    <s v="AX19654"/>
    <s v="ENX2017"/>
    <s v="A161"/>
    <s v="EMP1012"/>
    <s v="C1735"/>
    <d v="2021-08-20T00:00:00"/>
    <x v="61"/>
    <n v="3"/>
    <n v="2497"/>
    <n v="1473"/>
    <n v="1234"/>
    <n v="1582"/>
    <n v="689"/>
    <x v="2"/>
    <x v="26"/>
    <x v="635"/>
    <x v="6"/>
    <n v="7"/>
    <x v="7"/>
    <x v="0"/>
  </r>
  <r>
    <s v="AX19658"/>
    <s v="ENX2088"/>
    <s v="A111"/>
    <s v="EMP1010"/>
    <s v="C1117"/>
    <d v="2021-08-20T00:00:00"/>
    <x v="48"/>
    <n v="2"/>
    <n v="217"/>
    <n v="171"/>
    <n v="1124"/>
    <n v="1652"/>
    <n v="982"/>
    <x v="31"/>
    <x v="6"/>
    <x v="205"/>
    <x v="6"/>
    <n v="8"/>
    <x v="7"/>
    <x v="0"/>
  </r>
  <r>
    <s v="AX19666"/>
    <s v="ENX2029"/>
    <s v="A107"/>
    <s v="EMP1021"/>
    <s v="C1151"/>
    <d v="2021-08-21T00:00:00"/>
    <x v="3"/>
    <n v="2"/>
    <n v="800"/>
    <n v="536"/>
    <n v="1305"/>
    <n v="1590"/>
    <n v="528"/>
    <x v="47"/>
    <x v="16"/>
    <x v="492"/>
    <x v="6"/>
    <n v="1"/>
    <x v="7"/>
    <x v="0"/>
  </r>
  <r>
    <s v="AX19668"/>
    <s v="ENX2031"/>
    <s v="A132"/>
    <s v="EMP1036"/>
    <s v="C1668"/>
    <d v="2021-08-21T00:00:00"/>
    <x v="88"/>
    <n v="1"/>
    <n v="1494"/>
    <n v="971"/>
    <n v="1912"/>
    <n v="3544"/>
    <n v="64"/>
    <x v="64"/>
    <x v="5"/>
    <x v="615"/>
    <x v="2"/>
    <n v="2"/>
    <x v="7"/>
    <x v="0"/>
  </r>
  <r>
    <s v="AX19669"/>
    <s v="ENX2093"/>
    <s v="A104"/>
    <s v="EMP1009"/>
    <s v="C1398"/>
    <d v="2021-08-21T00:00:00"/>
    <x v="99"/>
    <n v="1"/>
    <n v="127"/>
    <n v="79"/>
    <n v="1397"/>
    <n v="1967"/>
    <n v="156"/>
    <x v="8"/>
    <x v="34"/>
    <x v="652"/>
    <x v="4"/>
    <n v="2"/>
    <x v="7"/>
    <x v="0"/>
  </r>
  <r>
    <s v="AX19670"/>
    <s v="ENX2086"/>
    <s v="A137"/>
    <s v="EMP1007"/>
    <s v="C1193"/>
    <d v="2021-08-21T00:00:00"/>
    <x v="94"/>
    <n v="1"/>
    <n v="1826"/>
    <n v="1443"/>
    <n v="208"/>
    <n v="400"/>
    <n v="825"/>
    <x v="39"/>
    <x v="20"/>
    <x v="555"/>
    <x v="0"/>
    <n v="3"/>
    <x v="7"/>
    <x v="0"/>
  </r>
  <r>
    <s v="AX19671"/>
    <s v="ENX2092"/>
    <s v="A158"/>
    <s v="EMP1026"/>
    <s v="C1366"/>
    <d v="2021-08-21T00:00:00"/>
    <x v="87"/>
    <n v="3"/>
    <n v="799"/>
    <n v="455"/>
    <n v="1516"/>
    <n v="1783"/>
    <n v="801"/>
    <x v="21"/>
    <x v="34"/>
    <x v="659"/>
    <x v="2"/>
    <n v="4"/>
    <x v="7"/>
    <x v="0"/>
  </r>
  <r>
    <s v="AX19672"/>
    <s v="ENX2059"/>
    <s v="A119"/>
    <s v="EMP1011"/>
    <s v="C1121"/>
    <d v="2021-08-21T00:00:00"/>
    <x v="97"/>
    <n v="1"/>
    <n v="1178"/>
    <n v="683"/>
    <n v="478"/>
    <n v="886"/>
    <n v="982"/>
    <x v="13"/>
    <x v="19"/>
    <x v="731"/>
    <x v="6"/>
    <n v="4"/>
    <x v="7"/>
    <x v="0"/>
  </r>
  <r>
    <s v="AX19676"/>
    <s v="ENX2079"/>
    <s v="A138"/>
    <s v="EMP1025"/>
    <s v="C1708"/>
    <d v="2021-08-21T00:00:00"/>
    <x v="9"/>
    <n v="4"/>
    <n v="1405"/>
    <n v="1054"/>
    <n v="1512"/>
    <n v="2853"/>
    <n v="507"/>
    <x v="38"/>
    <x v="8"/>
    <x v="398"/>
    <x v="5"/>
    <n v="5"/>
    <x v="7"/>
    <x v="0"/>
  </r>
  <r>
    <s v="AX19680"/>
    <s v="ENX2064"/>
    <s v="A157"/>
    <s v="EMP1026"/>
    <s v="C1400"/>
    <d v="2021-08-21T00:00:00"/>
    <x v="25"/>
    <n v="1"/>
    <n v="1783"/>
    <n v="1230"/>
    <n v="22"/>
    <n v="35"/>
    <n v="238"/>
    <x v="46"/>
    <x v="28"/>
    <x v="30"/>
    <x v="2"/>
    <n v="5"/>
    <x v="7"/>
    <x v="0"/>
  </r>
  <r>
    <s v="AX19685"/>
    <s v="ENX2028"/>
    <s v="A119"/>
    <s v="EMP1044"/>
    <s v="C1051"/>
    <d v="2021-08-21T00:00:00"/>
    <x v="5"/>
    <n v="2"/>
    <n v="458"/>
    <n v="376"/>
    <n v="4936"/>
    <n v="6328"/>
    <n v="1800"/>
    <x v="40"/>
    <x v="27"/>
    <x v="632"/>
    <x v="2"/>
    <n v="6"/>
    <x v="7"/>
    <x v="0"/>
  </r>
  <r>
    <s v="AX19691"/>
    <s v="ENX2088"/>
    <s v="A137"/>
    <s v="EMP1023"/>
    <s v="C1221"/>
    <d v="2021-08-21T00:00:00"/>
    <x v="48"/>
    <n v="1"/>
    <n v="2410"/>
    <n v="1518"/>
    <n v="3144"/>
    <n v="3788"/>
    <n v="660"/>
    <x v="32"/>
    <x v="33"/>
    <x v="657"/>
    <x v="2"/>
    <n v="7"/>
    <x v="7"/>
    <x v="0"/>
  </r>
  <r>
    <s v="AX19693"/>
    <s v="ENX2017"/>
    <s v="A120"/>
    <s v="EMP1014"/>
    <s v="C1470"/>
    <d v="2021-08-21T00:00:00"/>
    <x v="61"/>
    <n v="4"/>
    <n v="1889"/>
    <n v="945"/>
    <n v="2756"/>
    <n v="3774"/>
    <n v="509"/>
    <x v="57"/>
    <x v="38"/>
    <x v="327"/>
    <x v="2"/>
    <n v="7"/>
    <x v="7"/>
    <x v="0"/>
  </r>
  <r>
    <s v="AX19694"/>
    <s v="ENX2011"/>
    <s v="A105"/>
    <s v="EMP1036"/>
    <s v="C1184"/>
    <d v="2021-08-21T00:00:00"/>
    <x v="81"/>
    <n v="1"/>
    <n v="181"/>
    <n v="130"/>
    <n v="1686"/>
    <n v="2478"/>
    <n v="613"/>
    <x v="31"/>
    <x v="30"/>
    <x v="403"/>
    <x v="4"/>
    <n v="8"/>
    <x v="7"/>
    <x v="0"/>
  </r>
  <r>
    <s v="AX19695"/>
    <s v="ENX2061"/>
    <s v="A161"/>
    <s v="EMP1032"/>
    <s v="C1222"/>
    <d v="2021-08-21T00:00:00"/>
    <x v="72"/>
    <n v="2"/>
    <n v="847"/>
    <n v="534"/>
    <n v="1122"/>
    <n v="1368"/>
    <n v="280"/>
    <x v="55"/>
    <x v="40"/>
    <x v="60"/>
    <x v="3"/>
    <n v="9"/>
    <x v="7"/>
    <x v="0"/>
  </r>
  <r>
    <s v="AX19698"/>
    <s v="ENX2051"/>
    <s v="A140"/>
    <s v="EMP1014"/>
    <s v="C1673"/>
    <d v="2021-08-22T00:00:00"/>
    <x v="14"/>
    <n v="1"/>
    <n v="1783"/>
    <n v="1230"/>
    <n v="1473"/>
    <n v="2497"/>
    <n v="606"/>
    <x v="31"/>
    <x v="7"/>
    <x v="41"/>
    <x v="6"/>
    <n v="5"/>
    <x v="7"/>
    <x v="0"/>
  </r>
  <r>
    <s v="AX19700"/>
    <s v="ENX2018"/>
    <s v="A166"/>
    <s v="EMP1038"/>
    <s v="C1213"/>
    <d v="2021-08-22T00:00:00"/>
    <x v="8"/>
    <n v="1"/>
    <n v="2241"/>
    <n v="1367"/>
    <n v="945"/>
    <n v="1889"/>
    <n v="688"/>
    <x v="44"/>
    <x v="13"/>
    <x v="638"/>
    <x v="4"/>
    <n v="5"/>
    <x v="7"/>
    <x v="0"/>
  </r>
  <r>
    <s v="AX19706"/>
    <s v="ENX2078"/>
    <s v="A167"/>
    <s v="EMP1012"/>
    <s v="C1633"/>
    <d v="2021-08-22T00:00:00"/>
    <x v="66"/>
    <n v="1"/>
    <n v="545"/>
    <n v="425"/>
    <n v="774"/>
    <n v="1334"/>
    <n v="1160"/>
    <x v="25"/>
    <x v="31"/>
    <x v="153"/>
    <x v="5"/>
    <n v="6"/>
    <x v="7"/>
    <x v="0"/>
  </r>
  <r>
    <s v="AX19708"/>
    <s v="ENX2094"/>
    <s v="A154"/>
    <s v="EMP1036"/>
    <s v="C1335"/>
    <d v="2021-08-22T00:00:00"/>
    <x v="90"/>
    <n v="1"/>
    <n v="1119"/>
    <n v="683"/>
    <n v="816"/>
    <n v="1008"/>
    <n v="280"/>
    <x v="36"/>
    <x v="15"/>
    <x v="528"/>
    <x v="2"/>
    <n v="6"/>
    <x v="7"/>
    <x v="0"/>
  </r>
  <r>
    <s v="AX19715"/>
    <s v="ENX2034"/>
    <s v="A133"/>
    <s v="EMP1015"/>
    <s v="C1336"/>
    <d v="2021-08-22T00:00:00"/>
    <x v="32"/>
    <n v="1"/>
    <n v="95"/>
    <n v="61"/>
    <n v="1378"/>
    <n v="1887"/>
    <n v="96"/>
    <x v="60"/>
    <x v="30"/>
    <x v="383"/>
    <x v="0"/>
    <n v="7"/>
    <x v="7"/>
    <x v="0"/>
  </r>
  <r>
    <s v="AX19717"/>
    <s v="ENX2058"/>
    <s v="A165"/>
    <s v="EMP1014"/>
    <s v="C1689"/>
    <d v="2021-08-22T00:00:00"/>
    <x v="53"/>
    <n v="4"/>
    <n v="1798"/>
    <n v="971"/>
    <n v="1234"/>
    <n v="1582"/>
    <n v="1532"/>
    <x v="46"/>
    <x v="5"/>
    <x v="695"/>
    <x v="2"/>
    <n v="7"/>
    <x v="7"/>
    <x v="0"/>
  </r>
  <r>
    <s v="AX19723"/>
    <s v="ENX2050"/>
    <s v="A161"/>
    <s v="EMP1015"/>
    <s v="C1088"/>
    <d v="2021-08-22T00:00:00"/>
    <x v="44"/>
    <n v="3"/>
    <n v="818"/>
    <n v="450"/>
    <n v="1176"/>
    <n v="1472"/>
    <n v="51"/>
    <x v="69"/>
    <x v="25"/>
    <x v="745"/>
    <x v="3"/>
    <n v="9"/>
    <x v="7"/>
    <x v="0"/>
  </r>
  <r>
    <s v="AX19727"/>
    <s v="ENX2078"/>
    <s v="A148"/>
    <s v="EMP1013"/>
    <s v="C1452"/>
    <d v="2021-08-23T00:00:00"/>
    <x v="66"/>
    <n v="2"/>
    <n v="2005"/>
    <n v="1223"/>
    <n v="1744"/>
    <n v="3486"/>
    <n v="1104"/>
    <x v="2"/>
    <x v="9"/>
    <x v="144"/>
    <x v="5"/>
    <n v="3"/>
    <x v="7"/>
    <x v="0"/>
  </r>
  <r>
    <s v="AX19728"/>
    <s v="ENX2080"/>
    <s v="A153"/>
    <s v="EMP1034"/>
    <s v="C1023"/>
    <d v="2021-08-23T00:00:00"/>
    <x v="37"/>
    <n v="3"/>
    <n v="1708"/>
    <n v="871"/>
    <n v="2196"/>
    <n v="3231"/>
    <n v="528"/>
    <x v="57"/>
    <x v="10"/>
    <x v="219"/>
    <x v="3"/>
    <n v="3"/>
    <x v="7"/>
    <x v="0"/>
  </r>
  <r>
    <s v="AX19734"/>
    <s v="ENX2038"/>
    <s v="A134"/>
    <s v="EMP1035"/>
    <s v="C1168"/>
    <d v="2021-08-23T00:00:00"/>
    <x v="84"/>
    <n v="4"/>
    <n v="2257"/>
    <n v="1535"/>
    <n v="1485"/>
    <n v="2091"/>
    <n v="2260"/>
    <x v="9"/>
    <x v="1"/>
    <x v="709"/>
    <x v="3"/>
    <n v="3"/>
    <x v="7"/>
    <x v="0"/>
  </r>
  <r>
    <s v="AX19736"/>
    <s v="ENX2065"/>
    <s v="A160"/>
    <s v="EMP1024"/>
    <s v="C1169"/>
    <d v="2021-08-23T00:00:00"/>
    <x v="56"/>
    <n v="1"/>
    <n v="2005"/>
    <n v="1223"/>
    <n v="3484"/>
    <n v="6832"/>
    <n v="368"/>
    <x v="56"/>
    <x v="35"/>
    <x v="633"/>
    <x v="3"/>
    <n v="4"/>
    <x v="7"/>
    <x v="0"/>
  </r>
  <r>
    <s v="AX19740"/>
    <s v="ENX2083"/>
    <s v="A165"/>
    <s v="EMP1002"/>
    <s v="C1388"/>
    <d v="2021-08-23T00:00:00"/>
    <x v="59"/>
    <n v="4"/>
    <n v="871"/>
    <n v="540"/>
    <n v="424"/>
    <n v="530"/>
    <n v="744"/>
    <x v="3"/>
    <x v="26"/>
    <x v="530"/>
    <x v="0"/>
    <n v="5"/>
    <x v="7"/>
    <x v="0"/>
  </r>
  <r>
    <s v="AX19741"/>
    <s v="ENX2098"/>
    <s v="A117"/>
    <s v="EMP1005"/>
    <s v="C1749"/>
    <d v="2021-08-23T00:00:00"/>
    <x v="69"/>
    <n v="1"/>
    <n v="1671"/>
    <n v="1220"/>
    <n v="504"/>
    <n v="951"/>
    <n v="2397"/>
    <x v="45"/>
    <x v="2"/>
    <x v="527"/>
    <x v="5"/>
    <n v="5"/>
    <x v="7"/>
    <x v="0"/>
  </r>
  <r>
    <s v="AX19742"/>
    <s v="ENX2042"/>
    <s v="A119"/>
    <s v="EMP1028"/>
    <s v="C1400"/>
    <d v="2021-08-23T00:00:00"/>
    <x v="49"/>
    <n v="1"/>
    <n v="637"/>
    <n v="389"/>
    <n v="807"/>
    <n v="1467"/>
    <n v="660"/>
    <x v="25"/>
    <x v="16"/>
    <x v="652"/>
    <x v="2"/>
    <n v="6"/>
    <x v="7"/>
    <x v="0"/>
  </r>
  <r>
    <s v="AX19744"/>
    <s v="ENX2004"/>
    <s v="A151"/>
    <s v="EMP1030"/>
    <s v="C1068"/>
    <d v="2021-08-23T00:00:00"/>
    <x v="23"/>
    <n v="1"/>
    <n v="1103"/>
    <n v="838"/>
    <n v="3660"/>
    <n v="5013"/>
    <n v="1818"/>
    <x v="3"/>
    <x v="16"/>
    <x v="266"/>
    <x v="0"/>
    <n v="7"/>
    <x v="7"/>
    <x v="0"/>
  </r>
  <r>
    <s v="AX19748"/>
    <s v="ENX2014"/>
    <s v="A158"/>
    <s v="EMP1012"/>
    <s v="C1271"/>
    <d v="2021-08-23T00:00:00"/>
    <x v="67"/>
    <n v="2"/>
    <n v="817"/>
    <n v="409"/>
    <n v="665"/>
    <n v="1278"/>
    <n v="1818"/>
    <x v="26"/>
    <x v="37"/>
    <x v="55"/>
    <x v="3"/>
    <n v="8"/>
    <x v="7"/>
    <x v="0"/>
  </r>
  <r>
    <s v="AX19756"/>
    <s v="ENX2040"/>
    <s v="A171"/>
    <s v="EMP1041"/>
    <s v="C1565"/>
    <d v="2021-08-24T00:00:00"/>
    <x v="4"/>
    <n v="1"/>
    <n v="1338"/>
    <n v="682"/>
    <n v="2616"/>
    <n v="5229"/>
    <n v="862"/>
    <x v="34"/>
    <x v="39"/>
    <x v="244"/>
    <x v="3"/>
    <n v="1"/>
    <x v="7"/>
    <x v="0"/>
  </r>
  <r>
    <s v="AX19761"/>
    <s v="ENX2012"/>
    <s v="A119"/>
    <s v="EMP1042"/>
    <s v="C1151"/>
    <d v="2021-08-24T00:00:00"/>
    <x v="16"/>
    <n v="1"/>
    <n v="1582"/>
    <n v="1234"/>
    <n v="455"/>
    <n v="799"/>
    <n v="550"/>
    <x v="4"/>
    <x v="14"/>
    <x v="195"/>
    <x v="6"/>
    <n v="2"/>
    <x v="7"/>
    <x v="0"/>
  </r>
  <r>
    <s v="AX19764"/>
    <s v="ENX2054"/>
    <s v="A161"/>
    <s v="EMP1026"/>
    <s v="C1208"/>
    <d v="2021-08-24T00:00:00"/>
    <x v="12"/>
    <n v="1"/>
    <n v="1467"/>
    <n v="807"/>
    <n v="4605"/>
    <n v="6771"/>
    <n v="509"/>
    <x v="61"/>
    <x v="21"/>
    <x v="709"/>
    <x v="3"/>
    <n v="4"/>
    <x v="7"/>
    <x v="0"/>
  </r>
  <r>
    <s v="AX19768"/>
    <s v="ENX2079"/>
    <s v="A120"/>
    <s v="EMP1000"/>
    <s v="C1619"/>
    <d v="2021-08-24T00:00:00"/>
    <x v="9"/>
    <n v="1"/>
    <n v="1826"/>
    <n v="1443"/>
    <n v="1473"/>
    <n v="2497"/>
    <n v="280"/>
    <x v="42"/>
    <x v="15"/>
    <x v="375"/>
    <x v="2"/>
    <n v="4"/>
    <x v="7"/>
    <x v="0"/>
  </r>
  <r>
    <s v="AX19769"/>
    <s v="ENX2018"/>
    <s v="A172"/>
    <s v="EMP1040"/>
    <s v="C1221"/>
    <d v="2021-08-24T00:00:00"/>
    <x v="8"/>
    <n v="1"/>
    <n v="2497"/>
    <n v="1473"/>
    <n v="2440"/>
    <n v="3342"/>
    <n v="280"/>
    <x v="39"/>
    <x v="31"/>
    <x v="646"/>
    <x v="5"/>
    <n v="5"/>
    <x v="7"/>
    <x v="0"/>
  </r>
  <r>
    <s v="AX19774"/>
    <s v="ENX2025"/>
    <s v="A173"/>
    <s v="EMP1030"/>
    <s v="C1051"/>
    <d v="2021-08-24T00:00:00"/>
    <x v="21"/>
    <n v="1"/>
    <n v="603"/>
    <n v="416"/>
    <n v="7108"/>
    <n v="8564"/>
    <n v="990"/>
    <x v="49"/>
    <x v="15"/>
    <x v="326"/>
    <x v="4"/>
    <n v="5"/>
    <x v="7"/>
    <x v="0"/>
  </r>
  <r>
    <s v="AX19776"/>
    <s v="ENX2063"/>
    <s v="A162"/>
    <s v="EMP1035"/>
    <s v="C1644"/>
    <d v="2021-08-24T00:00:00"/>
    <x v="83"/>
    <n v="1"/>
    <n v="1889"/>
    <n v="945"/>
    <n v="1234"/>
    <n v="1582"/>
    <n v="206"/>
    <x v="73"/>
    <x v="3"/>
    <x v="85"/>
    <x v="3"/>
    <n v="5"/>
    <x v="7"/>
    <x v="0"/>
  </r>
  <r>
    <s v="AX19782"/>
    <s v="ENX2085"/>
    <s v="A170"/>
    <s v="EMP1012"/>
    <s v="C1471"/>
    <d v="2021-08-24T00:00:00"/>
    <x v="29"/>
    <n v="2"/>
    <n v="1826"/>
    <n v="1443"/>
    <n v="171"/>
    <n v="217"/>
    <n v="264"/>
    <x v="16"/>
    <x v="43"/>
    <x v="692"/>
    <x v="5"/>
    <n v="5"/>
    <x v="7"/>
    <x v="0"/>
  </r>
  <r>
    <s v="AX19784"/>
    <s v="ENX2091"/>
    <s v="A115"/>
    <s v="EMP1023"/>
    <s v="C1611"/>
    <d v="2021-08-24T00:00:00"/>
    <x v="39"/>
    <n v="2"/>
    <n v="392"/>
    <n v="255"/>
    <n v="634"/>
    <n v="880"/>
    <n v="902"/>
    <x v="6"/>
    <x v="13"/>
    <x v="363"/>
    <x v="2"/>
    <n v="6"/>
    <x v="7"/>
    <x v="0"/>
  </r>
  <r>
    <s v="AX19787"/>
    <s v="ENX2038"/>
    <s v="A106"/>
    <s v="EMP1027"/>
    <s v="C1486"/>
    <d v="2021-08-24T00:00:00"/>
    <x v="84"/>
    <n v="1"/>
    <n v="400"/>
    <n v="208"/>
    <n v="1995"/>
    <n v="3834"/>
    <n v="329"/>
    <x v="49"/>
    <x v="5"/>
    <x v="729"/>
    <x v="6"/>
    <n v="6"/>
    <x v="7"/>
    <x v="0"/>
  </r>
  <r>
    <s v="AX19797"/>
    <s v="ENX2094"/>
    <s v="A151"/>
    <s v="EMP1000"/>
    <s v="C1697"/>
    <d v="2021-08-24T00:00:00"/>
    <x v="90"/>
    <n v="4"/>
    <n v="2391"/>
    <n v="1291"/>
    <n v="634"/>
    <n v="880"/>
    <n v="64"/>
    <x v="3"/>
    <x v="5"/>
    <x v="761"/>
    <x v="2"/>
    <n v="7"/>
    <x v="7"/>
    <x v="0"/>
  </r>
  <r>
    <s v="AX19804"/>
    <s v="ENX2095"/>
    <s v="A161"/>
    <s v="EMP1038"/>
    <s v="C1639"/>
    <d v="2021-08-24T00:00:00"/>
    <x v="42"/>
    <n v="4"/>
    <n v="799"/>
    <n v="455"/>
    <n v="308"/>
    <n v="406"/>
    <n v="39"/>
    <x v="73"/>
    <x v="19"/>
    <x v="635"/>
    <x v="4"/>
    <n v="8"/>
    <x v="7"/>
    <x v="0"/>
  </r>
  <r>
    <s v="AX19809"/>
    <s v="ENX2017"/>
    <s v="A154"/>
    <s v="EMP1015"/>
    <s v="C1153"/>
    <d v="2021-08-24T00:00:00"/>
    <x v="61"/>
    <n v="1"/>
    <n v="1671"/>
    <n v="1220"/>
    <n v="848"/>
    <n v="1060"/>
    <n v="204"/>
    <x v="20"/>
    <x v="38"/>
    <x v="646"/>
    <x v="2"/>
    <n v="9"/>
    <x v="7"/>
    <x v="0"/>
  </r>
  <r>
    <s v="AX19813"/>
    <s v="ENX2092"/>
    <s v="A158"/>
    <s v="EMP1041"/>
    <s v="C1143"/>
    <d v="2021-08-25T00:00:00"/>
    <x v="87"/>
    <n v="3"/>
    <n v="880"/>
    <n v="634"/>
    <n v="3915"/>
    <n v="5436"/>
    <n v="1767"/>
    <x v="8"/>
    <x v="27"/>
    <x v="178"/>
    <x v="4"/>
    <n v="1"/>
    <x v="7"/>
    <x v="0"/>
  </r>
  <r>
    <s v="AX19818"/>
    <s v="ENX2055"/>
    <s v="A113"/>
    <s v="EMP1003"/>
    <s v="C1076"/>
    <d v="2021-08-25T00:00:00"/>
    <x v="71"/>
    <n v="3"/>
    <n v="1708"/>
    <n v="871"/>
    <n v="648"/>
    <n v="771"/>
    <n v="1521"/>
    <x v="8"/>
    <x v="35"/>
    <x v="82"/>
    <x v="0"/>
    <n v="1"/>
    <x v="7"/>
    <x v="0"/>
  </r>
  <r>
    <s v="AX19823"/>
    <s v="ENX2008"/>
    <s v="A127"/>
    <s v="EMP1031"/>
    <s v="C1740"/>
    <d v="2021-08-25T00:00:00"/>
    <x v="24"/>
    <n v="2"/>
    <n v="1353"/>
    <n v="947"/>
    <n v="1301"/>
    <n v="1587"/>
    <n v="264"/>
    <x v="0"/>
    <x v="35"/>
    <x v="206"/>
    <x v="1"/>
    <n v="2"/>
    <x v="7"/>
    <x v="0"/>
  </r>
  <r>
    <s v="AX19826"/>
    <s v="ENX2028"/>
    <s v="A147"/>
    <s v="EMP1001"/>
    <s v="C1108"/>
    <d v="2021-08-25T00:00:00"/>
    <x v="5"/>
    <n v="1"/>
    <n v="112"/>
    <n v="90"/>
    <n v="269"/>
    <n v="368"/>
    <n v="351"/>
    <x v="22"/>
    <x v="43"/>
    <x v="23"/>
    <x v="1"/>
    <n v="2"/>
    <x v="7"/>
    <x v="0"/>
  </r>
  <r>
    <s v="AX19829"/>
    <s v="ENX2016"/>
    <s v="A169"/>
    <s v="EMP1035"/>
    <s v="C1003"/>
    <d v="2021-08-25T00:00:00"/>
    <x v="6"/>
    <n v="3"/>
    <n v="356"/>
    <n v="292"/>
    <n v="504"/>
    <n v="951"/>
    <n v="1046"/>
    <x v="69"/>
    <x v="1"/>
    <x v="332"/>
    <x v="3"/>
    <n v="3"/>
    <x v="7"/>
    <x v="0"/>
  </r>
  <r>
    <s v="AX19840"/>
    <s v="ENX2021"/>
    <s v="A124"/>
    <s v="EMP1036"/>
    <s v="C1140"/>
    <d v="2021-08-25T00:00:00"/>
    <x v="77"/>
    <n v="1"/>
    <n v="2005"/>
    <n v="1223"/>
    <n v="1190"/>
    <n v="1566"/>
    <n v="606"/>
    <x v="11"/>
    <x v="28"/>
    <x v="337"/>
    <x v="6"/>
    <n v="4"/>
    <x v="7"/>
    <x v="0"/>
  </r>
  <r>
    <s v="AX19843"/>
    <s v="ENX2000"/>
    <s v="A167"/>
    <s v="EMP1030"/>
    <s v="C1246"/>
    <d v="2021-08-25T00:00:00"/>
    <x v="98"/>
    <n v="1"/>
    <n v="181"/>
    <n v="130"/>
    <n v="183"/>
    <n v="285"/>
    <n v="565"/>
    <x v="23"/>
    <x v="10"/>
    <x v="642"/>
    <x v="6"/>
    <n v="5"/>
    <x v="7"/>
    <x v="0"/>
  </r>
  <r>
    <s v="AX19844"/>
    <s v="ENX2034"/>
    <s v="A136"/>
    <s v="EMP1005"/>
    <s v="C1750"/>
    <d v="2021-08-25T00:00:00"/>
    <x v="32"/>
    <n v="1"/>
    <n v="800"/>
    <n v="536"/>
    <n v="1321"/>
    <n v="1972"/>
    <n v="187"/>
    <x v="29"/>
    <x v="18"/>
    <x v="535"/>
    <x v="2"/>
    <n v="6"/>
    <x v="7"/>
    <x v="0"/>
  </r>
  <r>
    <s v="AX19848"/>
    <s v="ENX2045"/>
    <s v="A155"/>
    <s v="EMP1030"/>
    <s v="C1532"/>
    <d v="2021-08-25T00:00:00"/>
    <x v="65"/>
    <n v="4"/>
    <n v="1119"/>
    <n v="683"/>
    <n v="1535"/>
    <n v="2257"/>
    <n v="827"/>
    <x v="2"/>
    <x v="25"/>
    <x v="519"/>
    <x v="6"/>
    <n v="6"/>
    <x v="7"/>
    <x v="0"/>
  </r>
  <r>
    <s v="AX19849"/>
    <s v="ENX2018"/>
    <s v="A167"/>
    <s v="EMP1015"/>
    <s v="C1534"/>
    <d v="2021-08-25T00:00:00"/>
    <x v="8"/>
    <n v="1"/>
    <n v="112"/>
    <n v="90"/>
    <n v="520"/>
    <n v="724"/>
    <n v="2397"/>
    <x v="58"/>
    <x v="35"/>
    <x v="14"/>
    <x v="3"/>
    <n v="7"/>
    <x v="7"/>
    <x v="0"/>
  </r>
  <r>
    <s v="AX19853"/>
    <s v="ENX2031"/>
    <s v="A139"/>
    <s v="EMP1043"/>
    <s v="C1091"/>
    <d v="2021-08-25T00:00:00"/>
    <x v="88"/>
    <n v="1"/>
    <n v="1380"/>
    <n v="1090"/>
    <n v="683"/>
    <n v="1178"/>
    <n v="944"/>
    <x v="73"/>
    <x v="37"/>
    <x v="200"/>
    <x v="2"/>
    <n v="7"/>
    <x v="7"/>
    <x v="0"/>
  </r>
  <r>
    <s v="AX19854"/>
    <s v="ENX2057"/>
    <s v="A157"/>
    <s v="EMP1039"/>
    <s v="C1764"/>
    <d v="2021-08-25T00:00:00"/>
    <x v="78"/>
    <n v="1"/>
    <n v="1798"/>
    <n v="971"/>
    <n v="387"/>
    <n v="667"/>
    <n v="246"/>
    <x v="17"/>
    <x v="32"/>
    <x v="391"/>
    <x v="2"/>
    <n v="7"/>
    <x v="7"/>
    <x v="0"/>
  </r>
  <r>
    <s v="AX19856"/>
    <s v="ENX2030"/>
    <s v="A118"/>
    <s v="EMP1007"/>
    <s v="C1160"/>
    <d v="2021-08-26T00:00:00"/>
    <x v="80"/>
    <n v="4"/>
    <n v="1889"/>
    <n v="945"/>
    <n v="818"/>
    <n v="1022"/>
    <n v="180"/>
    <x v="70"/>
    <x v="5"/>
    <x v="418"/>
    <x v="3"/>
    <n v="1"/>
    <x v="7"/>
    <x v="0"/>
  </r>
  <r>
    <s v="AX19864"/>
    <s v="ENX2007"/>
    <s v="A140"/>
    <s v="EMP1038"/>
    <s v="C1300"/>
    <d v="2021-08-26T00:00:00"/>
    <x v="63"/>
    <n v="3"/>
    <n v="1708"/>
    <n v="871"/>
    <n v="3873"/>
    <n v="7173"/>
    <n v="1106"/>
    <x v="13"/>
    <x v="34"/>
    <x v="285"/>
    <x v="4"/>
    <n v="1"/>
    <x v="7"/>
    <x v="0"/>
  </r>
  <r>
    <s v="AX19865"/>
    <s v="ENX2067"/>
    <s v="A128"/>
    <s v="EMP1043"/>
    <s v="C1653"/>
    <d v="2021-08-26T00:00:00"/>
    <x v="30"/>
    <n v="1"/>
    <n v="913"/>
    <n v="584"/>
    <n v="84"/>
    <n v="123"/>
    <n v="1024"/>
    <x v="6"/>
    <x v="8"/>
    <x v="34"/>
    <x v="3"/>
    <n v="1"/>
    <x v="7"/>
    <x v="0"/>
  </r>
  <r>
    <s v="AX19871"/>
    <s v="ENX2037"/>
    <s v="A145"/>
    <s v="EMP1021"/>
    <s v="C1668"/>
    <d v="2021-08-26T00:00:00"/>
    <x v="50"/>
    <n v="4"/>
    <n v="1826"/>
    <n v="1443"/>
    <n v="1744"/>
    <n v="3486"/>
    <n v="264"/>
    <x v="13"/>
    <x v="10"/>
    <x v="373"/>
    <x v="5"/>
    <n v="3"/>
    <x v="7"/>
    <x v="0"/>
  </r>
  <r>
    <s v="AX19873"/>
    <s v="ENX2097"/>
    <s v="A166"/>
    <s v="EMP1007"/>
    <s v="C1769"/>
    <d v="2021-08-26T00:00:00"/>
    <x v="0"/>
    <n v="2"/>
    <n v="1500"/>
    <n v="900"/>
    <n v="408"/>
    <n v="504"/>
    <n v="256"/>
    <x v="32"/>
    <x v="35"/>
    <x v="471"/>
    <x v="1"/>
    <n v="3"/>
    <x v="7"/>
    <x v="0"/>
  </r>
  <r>
    <s v="AX19874"/>
    <s v="ENX2066"/>
    <s v="A159"/>
    <s v="EMP1041"/>
    <s v="C1095"/>
    <d v="2021-08-26T00:00:00"/>
    <x v="13"/>
    <n v="1"/>
    <n v="2495"/>
    <n v="1896"/>
    <n v="716"/>
    <n v="1192"/>
    <n v="1024"/>
    <x v="27"/>
    <x v="38"/>
    <x v="560"/>
    <x v="3"/>
    <n v="3"/>
    <x v="7"/>
    <x v="0"/>
  </r>
  <r>
    <s v="AX19876"/>
    <s v="ENX2069"/>
    <s v="A139"/>
    <s v="EMP1015"/>
    <s v="C1151"/>
    <d v="2021-08-26T00:00:00"/>
    <x v="46"/>
    <n v="1"/>
    <n v="561"/>
    <n v="421"/>
    <n v="2734"/>
    <n v="4482"/>
    <n v="243"/>
    <x v="54"/>
    <x v="23"/>
    <x v="263"/>
    <x v="4"/>
    <n v="4"/>
    <x v="7"/>
    <x v="0"/>
  </r>
  <r>
    <s v="AX19884"/>
    <s v="ENX2066"/>
    <s v="A104"/>
    <s v="EMP1044"/>
    <s v="C1389"/>
    <d v="2021-08-26T00:00:00"/>
    <x v="13"/>
    <n v="1"/>
    <n v="561"/>
    <n v="421"/>
    <n v="1516"/>
    <n v="1783"/>
    <n v="383"/>
    <x v="42"/>
    <x v="3"/>
    <x v="464"/>
    <x v="2"/>
    <n v="6"/>
    <x v="7"/>
    <x v="0"/>
  </r>
  <r>
    <s v="AX19887"/>
    <s v="ENX2069"/>
    <s v="A113"/>
    <s v="EMP1001"/>
    <s v="C1645"/>
    <d v="2021-08-26T00:00:00"/>
    <x v="46"/>
    <n v="3"/>
    <n v="818"/>
    <n v="450"/>
    <n v="2913"/>
    <n v="4482"/>
    <n v="837"/>
    <x v="2"/>
    <x v="33"/>
    <x v="406"/>
    <x v="4"/>
    <n v="6"/>
    <x v="7"/>
    <x v="0"/>
  </r>
  <r>
    <s v="AX19888"/>
    <s v="ENX2007"/>
    <s v="A146"/>
    <s v="EMP1012"/>
    <s v="C1168"/>
    <d v="2021-08-26T00:00:00"/>
    <x v="63"/>
    <n v="3"/>
    <n v="2495"/>
    <n v="1896"/>
    <n v="61"/>
    <n v="95"/>
    <n v="321"/>
    <x v="63"/>
    <x v="34"/>
    <x v="410"/>
    <x v="0"/>
    <n v="6"/>
    <x v="7"/>
    <x v="0"/>
  </r>
  <r>
    <s v="AX19890"/>
    <s v="ENX2003"/>
    <s v="A102"/>
    <s v="EMP1033"/>
    <s v="C1228"/>
    <d v="2021-08-26T00:00:00"/>
    <x v="22"/>
    <n v="2"/>
    <n v="1178"/>
    <n v="683"/>
    <n v="244"/>
    <n v="380"/>
    <n v="204"/>
    <x v="44"/>
    <x v="17"/>
    <x v="316"/>
    <x v="3"/>
    <n v="7"/>
    <x v="7"/>
    <x v="0"/>
  </r>
  <r>
    <s v="AX19891"/>
    <s v="ENX2063"/>
    <s v="A110"/>
    <s v="EMP1012"/>
    <s v="C1753"/>
    <d v="2021-08-26T00:00:00"/>
    <x v="83"/>
    <n v="1"/>
    <n v="112"/>
    <n v="90"/>
    <n v="584"/>
    <n v="913"/>
    <n v="96"/>
    <x v="26"/>
    <x v="29"/>
    <x v="606"/>
    <x v="2"/>
    <n v="7"/>
    <x v="7"/>
    <x v="0"/>
  </r>
  <r>
    <s v="AX19895"/>
    <s v="ENX2003"/>
    <s v="A126"/>
    <s v="EMP1018"/>
    <s v="C1382"/>
    <d v="2021-08-26T00:00:00"/>
    <x v="22"/>
    <n v="2"/>
    <n v="368"/>
    <n v="269"/>
    <n v="1443"/>
    <n v="1826"/>
    <n v="140"/>
    <x v="9"/>
    <x v="3"/>
    <x v="588"/>
    <x v="2"/>
    <n v="7"/>
    <x v="7"/>
    <x v="0"/>
  </r>
  <r>
    <s v="AX19897"/>
    <s v="ENX2084"/>
    <s v="A159"/>
    <s v="EMP1008"/>
    <s v="C1259"/>
    <d v="2021-08-26T00:00:00"/>
    <x v="10"/>
    <n v="4"/>
    <n v="127"/>
    <n v="79"/>
    <n v="3519"/>
    <n v="5586"/>
    <n v="731"/>
    <x v="73"/>
    <x v="13"/>
    <x v="204"/>
    <x v="0"/>
    <n v="7"/>
    <x v="7"/>
    <x v="0"/>
  </r>
  <r>
    <s v="AX19898"/>
    <s v="ENX2045"/>
    <s v="A130"/>
    <s v="EMP1015"/>
    <s v="C1611"/>
    <d v="2021-08-26T00:00:00"/>
    <x v="65"/>
    <n v="3"/>
    <n v="458"/>
    <n v="376"/>
    <n v="171"/>
    <n v="217"/>
    <n v="651"/>
    <x v="62"/>
    <x v="24"/>
    <x v="49"/>
    <x v="0"/>
    <n v="8"/>
    <x v="7"/>
    <x v="0"/>
  </r>
  <r>
    <s v="AX19902"/>
    <s v="ENX2060"/>
    <s v="A127"/>
    <s v="EMP1025"/>
    <s v="C1405"/>
    <d v="2021-08-26T00:00:00"/>
    <x v="73"/>
    <n v="1"/>
    <n v="2241"/>
    <n v="1367"/>
    <n v="1200"/>
    <n v="2182"/>
    <n v="144"/>
    <x v="41"/>
    <x v="38"/>
    <x v="332"/>
    <x v="4"/>
    <n v="8"/>
    <x v="7"/>
    <x v="0"/>
  </r>
  <r>
    <s v="AX19903"/>
    <s v="ENX2085"/>
    <s v="A168"/>
    <s v="EMP1037"/>
    <s v="C1568"/>
    <d v="2021-08-26T00:00:00"/>
    <x v="29"/>
    <n v="1"/>
    <n v="667"/>
    <n v="387"/>
    <n v="2108"/>
    <n v="2810"/>
    <n v="553"/>
    <x v="69"/>
    <x v="38"/>
    <x v="287"/>
    <x v="1"/>
    <n v="9"/>
    <x v="7"/>
    <x v="0"/>
  </r>
  <r>
    <s v="AX19908"/>
    <s v="ENX2006"/>
    <s v="A112"/>
    <s v="EMP1033"/>
    <s v="C1422"/>
    <d v="2021-08-27T00:00:00"/>
    <x v="68"/>
    <n v="1"/>
    <n v="2410"/>
    <n v="1518"/>
    <n v="3138"/>
    <n v="4905"/>
    <n v="128"/>
    <x v="61"/>
    <x v="23"/>
    <x v="68"/>
    <x v="1"/>
    <n v="1"/>
    <x v="7"/>
    <x v="0"/>
  </r>
  <r>
    <s v="AX19909"/>
    <s v="ENX2041"/>
    <s v="A169"/>
    <s v="EMP1005"/>
    <s v="C1720"/>
    <d v="2021-08-27T00:00:00"/>
    <x v="7"/>
    <n v="1"/>
    <n v="1826"/>
    <n v="1443"/>
    <n v="3144"/>
    <n v="3788"/>
    <n v="589"/>
    <x v="69"/>
    <x v="37"/>
    <x v="567"/>
    <x v="3"/>
    <n v="2"/>
    <x v="7"/>
    <x v="0"/>
  </r>
  <r>
    <s v="AX19920"/>
    <s v="ENX2017"/>
    <s v="A136"/>
    <s v="EMP1044"/>
    <s v="C1513"/>
    <d v="2021-08-27T00:00:00"/>
    <x v="61"/>
    <n v="2"/>
    <n v="217"/>
    <n v="171"/>
    <n v="2798"/>
    <n v="4588"/>
    <n v="816"/>
    <x v="2"/>
    <x v="21"/>
    <x v="441"/>
    <x v="4"/>
    <n v="2"/>
    <x v="7"/>
    <x v="0"/>
  </r>
  <r>
    <s v="AX19923"/>
    <s v="ENX2085"/>
    <s v="A162"/>
    <s v="EMP1034"/>
    <s v="C1256"/>
    <d v="2021-08-27T00:00:00"/>
    <x v="29"/>
    <n v="1"/>
    <n v="1380"/>
    <n v="1090"/>
    <n v="171"/>
    <n v="217"/>
    <n v="1100"/>
    <x v="38"/>
    <x v="43"/>
    <x v="797"/>
    <x v="2"/>
    <n v="3"/>
    <x v="7"/>
    <x v="0"/>
  </r>
  <r>
    <s v="AX19924"/>
    <s v="ENX2005"/>
    <s v="A131"/>
    <s v="EMP1015"/>
    <s v="C1340"/>
    <d v="2021-08-27T00:00:00"/>
    <x v="79"/>
    <n v="1"/>
    <n v="771"/>
    <n v="648"/>
    <n v="270"/>
    <n v="336"/>
    <n v="1662"/>
    <x v="15"/>
    <x v="33"/>
    <x v="345"/>
    <x v="2"/>
    <n v="5"/>
    <x v="7"/>
    <x v="0"/>
  </r>
  <r>
    <s v="AX19930"/>
    <s v="ENX2084"/>
    <s v="A116"/>
    <s v="EMP1003"/>
    <s v="C1689"/>
    <d v="2021-08-27T00:00:00"/>
    <x v="10"/>
    <n v="1"/>
    <n v="2464"/>
    <n v="1774"/>
    <n v="2446"/>
    <n v="4010"/>
    <n v="782"/>
    <x v="51"/>
    <x v="25"/>
    <x v="58"/>
    <x v="2"/>
    <n v="5"/>
    <x v="7"/>
    <x v="0"/>
  </r>
  <r>
    <s v="AX19933"/>
    <s v="ENX2099"/>
    <s v="A124"/>
    <s v="EMP1015"/>
    <s v="C1345"/>
    <d v="2021-08-27T00:00:00"/>
    <x v="52"/>
    <n v="1"/>
    <n v="368"/>
    <n v="294"/>
    <n v="3963"/>
    <n v="5916"/>
    <n v="1056"/>
    <x v="50"/>
    <x v="43"/>
    <x v="512"/>
    <x v="4"/>
    <n v="7"/>
    <x v="7"/>
    <x v="0"/>
  </r>
  <r>
    <s v="AX19939"/>
    <s v="ENX2034"/>
    <s v="A123"/>
    <s v="EMP1012"/>
    <s v="C1460"/>
    <d v="2021-08-27T00:00:00"/>
    <x v="32"/>
    <n v="2"/>
    <n v="1494"/>
    <n v="971"/>
    <n v="5452"/>
    <n v="6900"/>
    <n v="436"/>
    <x v="58"/>
    <x v="6"/>
    <x v="356"/>
    <x v="5"/>
    <n v="7"/>
    <x v="7"/>
    <x v="0"/>
  </r>
  <r>
    <s v="AX19940"/>
    <s v="ENX2050"/>
    <s v="A134"/>
    <s v="EMP1006"/>
    <s v="C1160"/>
    <d v="2021-08-27T00:00:00"/>
    <x v="44"/>
    <n v="3"/>
    <n v="1582"/>
    <n v="1234"/>
    <n v="1305"/>
    <n v="1812"/>
    <n v="49"/>
    <x v="33"/>
    <x v="11"/>
    <x v="303"/>
    <x v="2"/>
    <n v="8"/>
    <x v="7"/>
    <x v="0"/>
  </r>
  <r>
    <s v="AX19941"/>
    <s v="ENX2017"/>
    <s v="A100"/>
    <s v="EMP1001"/>
    <s v="C1786"/>
    <d v="2021-08-27T00:00:00"/>
    <x v="61"/>
    <n v="4"/>
    <n v="35"/>
    <n v="22"/>
    <n v="1484"/>
    <n v="2283"/>
    <n v="22"/>
    <x v="49"/>
    <x v="30"/>
    <x v="544"/>
    <x v="1"/>
    <n v="8"/>
    <x v="7"/>
    <x v="0"/>
  </r>
  <r>
    <s v="AX19946"/>
    <s v="ENX2070"/>
    <s v="A158"/>
    <s v="EMP1010"/>
    <s v="C1094"/>
    <d v="2021-08-27T00:00:00"/>
    <x v="40"/>
    <n v="1"/>
    <n v="667"/>
    <n v="387"/>
    <n v="478"/>
    <n v="886"/>
    <n v="1149"/>
    <x v="73"/>
    <x v="37"/>
    <x v="250"/>
    <x v="2"/>
    <n v="9"/>
    <x v="7"/>
    <x v="0"/>
  </r>
  <r>
    <s v="AX19947"/>
    <s v="ENX2052"/>
    <s v="A165"/>
    <s v="EMP1015"/>
    <s v="C1701"/>
    <d v="2021-08-28T00:00:00"/>
    <x v="45"/>
    <n v="3"/>
    <n v="556"/>
    <n v="395"/>
    <n v="291"/>
    <n v="378"/>
    <n v="1472"/>
    <x v="63"/>
    <x v="14"/>
    <x v="750"/>
    <x v="0"/>
    <n v="1"/>
    <x v="7"/>
    <x v="0"/>
  </r>
  <r>
    <s v="AX19949"/>
    <s v="ENX2025"/>
    <s v="A101"/>
    <s v="EMP1019"/>
    <s v="C1333"/>
    <d v="2021-08-28T00:00:00"/>
    <x v="21"/>
    <n v="2"/>
    <n v="584"/>
    <n v="420"/>
    <n v="1518"/>
    <n v="2410"/>
    <n v="383"/>
    <x v="50"/>
    <x v="17"/>
    <x v="196"/>
    <x v="4"/>
    <n v="1"/>
    <x v="7"/>
    <x v="0"/>
  </r>
  <r>
    <s v="AX19951"/>
    <s v="ENX2086"/>
    <s v="A158"/>
    <s v="EMP1031"/>
    <s v="C1085"/>
    <d v="2021-08-28T00:00:00"/>
    <x v="94"/>
    <n v="2"/>
    <n v="504"/>
    <n v="408"/>
    <n v="1220"/>
    <n v="1671"/>
    <n v="137"/>
    <x v="66"/>
    <x v="32"/>
    <x v="576"/>
    <x v="6"/>
    <n v="1"/>
    <x v="7"/>
    <x v="0"/>
  </r>
  <r>
    <s v="AX19956"/>
    <s v="ENX2066"/>
    <s v="A162"/>
    <s v="EMP1032"/>
    <s v="C1289"/>
    <d v="2021-08-28T00:00:00"/>
    <x v="13"/>
    <n v="1"/>
    <n v="217"/>
    <n v="171"/>
    <n v="395"/>
    <n v="556"/>
    <n v="1178"/>
    <x v="66"/>
    <x v="27"/>
    <x v="461"/>
    <x v="0"/>
    <n v="1"/>
    <x v="7"/>
    <x v="0"/>
  </r>
  <r>
    <s v="AX19961"/>
    <s v="ENX2010"/>
    <s v="A124"/>
    <s v="EMP1041"/>
    <s v="C1304"/>
    <d v="2021-08-28T00:00:00"/>
    <x v="43"/>
    <n v="2"/>
    <n v="136"/>
    <n v="72"/>
    <n v="3885"/>
    <n v="4917"/>
    <n v="436"/>
    <x v="21"/>
    <x v="36"/>
    <x v="120"/>
    <x v="2"/>
    <n v="1"/>
    <x v="7"/>
    <x v="0"/>
  </r>
  <r>
    <s v="AX19966"/>
    <s v="ENX2020"/>
    <s v="A168"/>
    <s v="EMP1036"/>
    <s v="C1286"/>
    <d v="2021-08-28T00:00:00"/>
    <x v="18"/>
    <n v="3"/>
    <n v="913"/>
    <n v="584"/>
    <n v="1044"/>
    <n v="1899"/>
    <n v="1224"/>
    <x v="8"/>
    <x v="25"/>
    <x v="478"/>
    <x v="5"/>
    <n v="2"/>
    <x v="7"/>
    <x v="0"/>
  </r>
  <r>
    <s v="AX19972"/>
    <s v="ENX2003"/>
    <s v="A173"/>
    <s v="EMP1018"/>
    <s v="C1377"/>
    <d v="2021-08-28T00:00:00"/>
    <x v="22"/>
    <n v="1"/>
    <n v="1338"/>
    <n v="682"/>
    <n v="66"/>
    <n v="105"/>
    <n v="660"/>
    <x v="9"/>
    <x v="30"/>
    <x v="538"/>
    <x v="2"/>
    <n v="3"/>
    <x v="7"/>
    <x v="0"/>
  </r>
  <r>
    <s v="AX19973"/>
    <s v="ENX2092"/>
    <s v="A152"/>
    <s v="EMP1033"/>
    <s v="C1727"/>
    <d v="2021-08-28T00:00:00"/>
    <x v="87"/>
    <n v="2"/>
    <n v="2410"/>
    <n v="1518"/>
    <n v="872"/>
    <n v="1743"/>
    <n v="2070"/>
    <x v="19"/>
    <x v="0"/>
    <x v="114"/>
    <x v="1"/>
    <n v="3"/>
    <x v="7"/>
    <x v="0"/>
  </r>
  <r>
    <s v="AX19976"/>
    <s v="ENX2019"/>
    <s v="A156"/>
    <s v="EMP1029"/>
    <s v="C1037"/>
    <d v="2021-08-28T00:00:00"/>
    <x v="60"/>
    <n v="2"/>
    <n v="392"/>
    <n v="255"/>
    <n v="1223"/>
    <n v="2005"/>
    <n v="1212"/>
    <x v="9"/>
    <x v="11"/>
    <x v="507"/>
    <x v="1"/>
    <n v="6"/>
    <x v="7"/>
    <x v="0"/>
  </r>
  <r>
    <s v="AX19980"/>
    <s v="ENX2082"/>
    <s v="A155"/>
    <s v="EMP1035"/>
    <s v="C1073"/>
    <d v="2021-08-28T00:00:00"/>
    <x v="86"/>
    <n v="1"/>
    <n v="35"/>
    <n v="22"/>
    <n v="1330"/>
    <n v="2556"/>
    <n v="96"/>
    <x v="63"/>
    <x v="37"/>
    <x v="85"/>
    <x v="2"/>
    <n v="6"/>
    <x v="7"/>
    <x v="0"/>
  </r>
  <r>
    <s v="AX19983"/>
    <s v="ENX2029"/>
    <s v="A155"/>
    <s v="EMP1004"/>
    <s v="C1199"/>
    <d v="2021-08-28T00:00:00"/>
    <x v="3"/>
    <n v="1"/>
    <n v="368"/>
    <n v="269"/>
    <n v="2794"/>
    <n v="3934"/>
    <n v="1472"/>
    <x v="28"/>
    <x v="13"/>
    <x v="231"/>
    <x v="0"/>
    <n v="6"/>
    <x v="7"/>
    <x v="0"/>
  </r>
  <r>
    <s v="AX19984"/>
    <s v="ENX2046"/>
    <s v="A142"/>
    <s v="EMP1033"/>
    <s v="C1800"/>
    <d v="2021-08-28T00:00:00"/>
    <x v="38"/>
    <n v="1"/>
    <n v="112"/>
    <n v="90"/>
    <n v="2613"/>
    <n v="5124"/>
    <n v="862"/>
    <x v="8"/>
    <x v="33"/>
    <x v="720"/>
    <x v="3"/>
    <n v="6"/>
    <x v="7"/>
    <x v="0"/>
  </r>
  <r>
    <s v="AX19986"/>
    <s v="ENX2006"/>
    <s v="A145"/>
    <s v="EMP1020"/>
    <s v="C1328"/>
    <d v="2021-08-28T00:00:00"/>
    <x v="68"/>
    <n v="1"/>
    <n v="368"/>
    <n v="294"/>
    <n v="425"/>
    <n v="545"/>
    <n v="192"/>
    <x v="32"/>
    <x v="15"/>
    <x v="359"/>
    <x v="4"/>
    <n v="7"/>
    <x v="7"/>
    <x v="0"/>
  </r>
  <r>
    <s v="AX19992"/>
    <s v="ENX2027"/>
    <s v="A104"/>
    <s v="EMP1039"/>
    <s v="C1687"/>
    <d v="2021-08-29T00:00:00"/>
    <x v="19"/>
    <n v="2"/>
    <n v="181"/>
    <n v="130"/>
    <n v="2216"/>
    <n v="2702"/>
    <n v="123"/>
    <x v="10"/>
    <x v="33"/>
    <x v="106"/>
    <x v="3"/>
    <n v="1"/>
    <x v="7"/>
    <x v="0"/>
  </r>
  <r>
    <s v="AX20001"/>
    <s v="ENX2079"/>
    <s v="A165"/>
    <s v="EMP1036"/>
    <s v="C1753"/>
    <d v="2021-08-29T00:00:00"/>
    <x v="9"/>
    <n v="1"/>
    <n v="290"/>
    <n v="200"/>
    <n v="7096"/>
    <n v="9856"/>
    <n v="690"/>
    <x v="60"/>
    <x v="7"/>
    <x v="138"/>
    <x v="2"/>
    <n v="1"/>
    <x v="7"/>
    <x v="0"/>
  </r>
  <r>
    <s v="AX20003"/>
    <s v="ENX2040"/>
    <s v="A163"/>
    <s v="EMP1015"/>
    <s v="C1395"/>
    <d v="2021-08-29T00:00:00"/>
    <x v="4"/>
    <n v="1"/>
    <n v="1052"/>
    <n v="589"/>
    <n v="424"/>
    <n v="530"/>
    <n v="1624"/>
    <x v="40"/>
    <x v="37"/>
    <x v="770"/>
    <x v="0"/>
    <n v="1"/>
    <x v="7"/>
    <x v="0"/>
  </r>
  <r>
    <s v="AX20007"/>
    <s v="ENX2096"/>
    <s v="A169"/>
    <s v="EMP1009"/>
    <s v="C1521"/>
    <d v="2021-08-29T00:00:00"/>
    <x v="36"/>
    <n v="3"/>
    <n v="356"/>
    <n v="292"/>
    <n v="1190"/>
    <n v="1566"/>
    <n v="1312"/>
    <x v="18"/>
    <x v="13"/>
    <x v="521"/>
    <x v="3"/>
    <n v="2"/>
    <x v="7"/>
    <x v="0"/>
  </r>
  <r>
    <s v="AX20011"/>
    <s v="ENX2073"/>
    <s v="A120"/>
    <s v="EMP1038"/>
    <s v="C1666"/>
    <d v="2021-08-29T00:00:00"/>
    <x v="85"/>
    <n v="1"/>
    <n v="1022"/>
    <n v="818"/>
    <n v="1301"/>
    <n v="1587"/>
    <n v="801"/>
    <x v="16"/>
    <x v="41"/>
    <x v="658"/>
    <x v="0"/>
    <n v="2"/>
    <x v="7"/>
    <x v="0"/>
  </r>
  <r>
    <s v="AX20014"/>
    <s v="ENX2006"/>
    <s v="A119"/>
    <s v="EMP1043"/>
    <s v="C1407"/>
    <d v="2021-08-29T00:00:00"/>
    <x v="68"/>
    <n v="1"/>
    <n v="913"/>
    <n v="584"/>
    <n v="1072"/>
    <n v="1600"/>
    <n v="246"/>
    <x v="13"/>
    <x v="27"/>
    <x v="148"/>
    <x v="4"/>
    <n v="2"/>
    <x v="7"/>
    <x v="0"/>
  </r>
  <r>
    <s v="AX20016"/>
    <s v="ENX2071"/>
    <s v="A106"/>
    <s v="EMP1010"/>
    <s v="C1076"/>
    <d v="2021-08-29T00:00:00"/>
    <x v="92"/>
    <n v="1"/>
    <n v="2141"/>
    <n v="1777"/>
    <n v="1108"/>
    <n v="1351"/>
    <n v="87"/>
    <x v="5"/>
    <x v="18"/>
    <x v="702"/>
    <x v="1"/>
    <n v="2"/>
    <x v="7"/>
    <x v="0"/>
  </r>
  <r>
    <s v="AX20018"/>
    <s v="ENX2050"/>
    <s v="A132"/>
    <s v="EMP1014"/>
    <s v="C1643"/>
    <d v="2021-08-29T00:00:00"/>
    <x v="44"/>
    <n v="1"/>
    <n v="1500"/>
    <n v="900"/>
    <n v="2732"/>
    <n v="4476"/>
    <n v="376"/>
    <x v="22"/>
    <x v="5"/>
    <x v="193"/>
    <x v="6"/>
    <n v="2"/>
    <x v="7"/>
    <x v="0"/>
  </r>
  <r>
    <s v="AX20019"/>
    <s v="ENX2047"/>
    <s v="A160"/>
    <s v="EMP1017"/>
    <s v="C1286"/>
    <d v="2021-08-29T00:00:00"/>
    <x v="82"/>
    <n v="1"/>
    <n v="556"/>
    <n v="395"/>
    <n v="1321"/>
    <n v="1972"/>
    <n v="184"/>
    <x v="54"/>
    <x v="38"/>
    <x v="410"/>
    <x v="2"/>
    <n v="4"/>
    <x v="7"/>
    <x v="0"/>
  </r>
  <r>
    <s v="AX20021"/>
    <s v="ENX2069"/>
    <s v="A163"/>
    <s v="EMP1008"/>
    <s v="C1081"/>
    <d v="2021-08-29T00:00:00"/>
    <x v="46"/>
    <n v="4"/>
    <n v="818"/>
    <n v="450"/>
    <n v="871"/>
    <n v="1708"/>
    <n v="523"/>
    <x v="55"/>
    <x v="43"/>
    <x v="18"/>
    <x v="6"/>
    <n v="5"/>
    <x v="7"/>
    <x v="0"/>
  </r>
  <r>
    <s v="AX20023"/>
    <s v="ENX2093"/>
    <s v="A142"/>
    <s v="EMP1037"/>
    <s v="C1698"/>
    <d v="2021-08-29T00:00:00"/>
    <x v="99"/>
    <n v="1"/>
    <n v="136"/>
    <n v="72"/>
    <n v="1944"/>
    <n v="2313"/>
    <n v="1312"/>
    <x v="71"/>
    <x v="39"/>
    <x v="295"/>
    <x v="4"/>
    <n v="5"/>
    <x v="7"/>
    <x v="0"/>
  </r>
  <r>
    <s v="AX20029"/>
    <s v="ENX2031"/>
    <s v="A159"/>
    <s v="EMP1012"/>
    <s v="C1717"/>
    <d v="2021-08-29T00:00:00"/>
    <x v="88"/>
    <n v="2"/>
    <n v="1635"/>
    <n v="1046"/>
    <n v="1046"/>
    <n v="1635"/>
    <n v="1598"/>
    <x v="2"/>
    <x v="35"/>
    <x v="240"/>
    <x v="0"/>
    <n v="6"/>
    <x v="7"/>
    <x v="0"/>
  </r>
  <r>
    <s v="AX20032"/>
    <s v="ENX2056"/>
    <s v="A162"/>
    <s v="EMP1010"/>
    <s v="C1646"/>
    <d v="2021-08-29T00:00:00"/>
    <x v="64"/>
    <n v="2"/>
    <n v="2283"/>
    <n v="1484"/>
    <n v="252"/>
    <n v="369"/>
    <n v="280"/>
    <x v="16"/>
    <x v="20"/>
    <x v="620"/>
    <x v="5"/>
    <n v="8"/>
    <x v="7"/>
    <x v="0"/>
  </r>
  <r>
    <s v="AX20033"/>
    <s v="ENX2024"/>
    <s v="A142"/>
    <s v="EMP1042"/>
    <s v="C1389"/>
    <d v="2021-08-29T00:00:00"/>
    <x v="2"/>
    <n v="2"/>
    <n v="1022"/>
    <n v="818"/>
    <n v="4548"/>
    <n v="5349"/>
    <n v="1389"/>
    <x v="13"/>
    <x v="25"/>
    <x v="120"/>
    <x v="3"/>
    <n v="8"/>
    <x v="7"/>
    <x v="0"/>
  </r>
  <r>
    <s v="AX20037"/>
    <s v="ENX2096"/>
    <s v="A136"/>
    <s v="EMP1027"/>
    <s v="C1223"/>
    <d v="2021-08-29T00:00:00"/>
    <x v="36"/>
    <n v="3"/>
    <n v="1848"/>
    <n v="1294"/>
    <n v="3070"/>
    <n v="4514"/>
    <n v="599"/>
    <x v="61"/>
    <x v="44"/>
    <x v="196"/>
    <x v="4"/>
    <n v="9"/>
    <x v="7"/>
    <x v="0"/>
  </r>
  <r>
    <s v="AX20040"/>
    <s v="ENX2089"/>
    <s v="A132"/>
    <s v="EMP1005"/>
    <s v="C1789"/>
    <d v="2021-08-30T00:00:00"/>
    <x v="89"/>
    <n v="1"/>
    <n v="1783"/>
    <n v="1516"/>
    <n v="416"/>
    <n v="603"/>
    <n v="431"/>
    <x v="33"/>
    <x v="2"/>
    <x v="597"/>
    <x v="2"/>
    <n v="2"/>
    <x v="7"/>
    <x v="0"/>
  </r>
  <r>
    <s v="AX20044"/>
    <s v="ENX2073"/>
    <s v="A105"/>
    <s v="EMP1009"/>
    <s v="C1796"/>
    <d v="2021-08-30T00:00:00"/>
    <x v="85"/>
    <n v="3"/>
    <n v="392"/>
    <n v="255"/>
    <n v="3488"/>
    <n v="6972"/>
    <n v="192"/>
    <x v="69"/>
    <x v="22"/>
    <x v="409"/>
    <x v="4"/>
    <n v="5"/>
    <x v="7"/>
    <x v="0"/>
  </r>
  <r>
    <s v="AX20046"/>
    <s v="ENX2021"/>
    <s v="A110"/>
    <s v="EMP1019"/>
    <s v="C1280"/>
    <d v="2021-08-30T00:00:00"/>
    <x v="77"/>
    <n v="1"/>
    <n v="1783"/>
    <n v="1516"/>
    <n v="2602"/>
    <n v="3174"/>
    <n v="123"/>
    <x v="35"/>
    <x v="31"/>
    <x v="601"/>
    <x v="5"/>
    <n v="6"/>
    <x v="7"/>
    <x v="0"/>
  </r>
  <r>
    <s v="AX20047"/>
    <s v="ENX2066"/>
    <s v="A141"/>
    <s v="EMP1035"/>
    <s v="C1600"/>
    <d v="2021-08-30T00:00:00"/>
    <x v="13"/>
    <n v="1"/>
    <n v="1526"/>
    <n v="1251"/>
    <n v="387"/>
    <n v="667"/>
    <n v="2968"/>
    <x v="29"/>
    <x v="35"/>
    <x v="34"/>
    <x v="2"/>
    <n v="7"/>
    <x v="7"/>
    <x v="0"/>
  </r>
  <r>
    <s v="AX20048"/>
    <s v="ENX2040"/>
    <s v="A145"/>
    <s v="EMP1016"/>
    <s v="C1300"/>
    <d v="2021-08-30T00:00:00"/>
    <x v="4"/>
    <n v="2"/>
    <n v="392"/>
    <n v="255"/>
    <n v="683"/>
    <n v="1178"/>
    <n v="731"/>
    <x v="15"/>
    <x v="21"/>
    <x v="702"/>
    <x v="6"/>
    <n v="7"/>
    <x v="7"/>
    <x v="0"/>
  </r>
  <r>
    <s v="AX20054"/>
    <s v="ENX2048"/>
    <s v="A126"/>
    <s v="EMP1037"/>
    <s v="C1557"/>
    <d v="2021-08-30T00:00:00"/>
    <x v="34"/>
    <n v="2"/>
    <n v="1077"/>
    <n v="732"/>
    <n v="786"/>
    <n v="947"/>
    <n v="742"/>
    <x v="72"/>
    <x v="37"/>
    <x v="416"/>
    <x v="3"/>
    <n v="8"/>
    <x v="7"/>
    <x v="0"/>
  </r>
  <r>
    <s v="AX20058"/>
    <s v="ENX2015"/>
    <s v="A132"/>
    <s v="EMP1024"/>
    <s v="C1276"/>
    <d v="2021-08-30T00:00:00"/>
    <x v="17"/>
    <n v="2"/>
    <n v="217"/>
    <n v="171"/>
    <n v="520"/>
    <n v="724"/>
    <n v="570"/>
    <x v="18"/>
    <x v="35"/>
    <x v="352"/>
    <x v="4"/>
    <n v="8"/>
    <x v="7"/>
    <x v="0"/>
  </r>
  <r>
    <s v="AX20059"/>
    <s v="ENX2057"/>
    <s v="A157"/>
    <s v="EMP1036"/>
    <s v="C1171"/>
    <d v="2021-08-30T00:00:00"/>
    <x v="78"/>
    <n v="2"/>
    <n v="684"/>
    <n v="561"/>
    <n v="1184"/>
    <n v="2008"/>
    <n v="2622"/>
    <x v="47"/>
    <x v="1"/>
    <x v="332"/>
    <x v="4"/>
    <n v="9"/>
    <x v="7"/>
    <x v="0"/>
  </r>
  <r>
    <s v="AX20063"/>
    <s v="ENX2012"/>
    <s v="A113"/>
    <s v="EMP1034"/>
    <s v="C1278"/>
    <d v="2021-08-30T00:00:00"/>
    <x v="16"/>
    <n v="4"/>
    <n v="181"/>
    <n v="130"/>
    <n v="455"/>
    <n v="799"/>
    <n v="2346"/>
    <x v="23"/>
    <x v="30"/>
    <x v="107"/>
    <x v="2"/>
    <n v="9"/>
    <x v="7"/>
    <x v="0"/>
  </r>
  <r>
    <s v="AX20066"/>
    <s v="ENX2073"/>
    <s v="A109"/>
    <s v="EMP1004"/>
    <s v="C1520"/>
    <d v="2021-08-31T00:00:00"/>
    <x v="85"/>
    <n v="4"/>
    <n v="181"/>
    <n v="130"/>
    <n v="1965"/>
    <n v="2396"/>
    <n v="799"/>
    <x v="66"/>
    <x v="30"/>
    <x v="245"/>
    <x v="0"/>
    <n v="1"/>
    <x v="7"/>
    <x v="0"/>
  </r>
  <r>
    <s v="AX20072"/>
    <s v="ENX2042"/>
    <s v="A150"/>
    <s v="EMP1043"/>
    <s v="C1727"/>
    <d v="2021-08-31T00:00:00"/>
    <x v="49"/>
    <n v="4"/>
    <n v="1899"/>
    <n v="1044"/>
    <n v="900"/>
    <n v="1636"/>
    <n v="351"/>
    <x v="23"/>
    <x v="37"/>
    <x v="795"/>
    <x v="6"/>
    <n v="4"/>
    <x v="7"/>
    <x v="0"/>
  </r>
  <r>
    <s v="AX20073"/>
    <s v="ENX2044"/>
    <s v="A132"/>
    <s v="EMP1011"/>
    <s v="C1015"/>
    <d v="2021-08-31T00:00:00"/>
    <x v="54"/>
    <n v="2"/>
    <n v="2464"/>
    <n v="1774"/>
    <n v="4419"/>
    <n v="7491"/>
    <n v="2070"/>
    <x v="26"/>
    <x v="20"/>
    <x v="521"/>
    <x v="0"/>
    <n v="4"/>
    <x v="7"/>
    <x v="0"/>
  </r>
  <r>
    <s v="AX20077"/>
    <s v="ENX2068"/>
    <s v="A155"/>
    <s v="EMP1009"/>
    <s v="C1431"/>
    <d v="2021-08-31T00:00:00"/>
    <x v="20"/>
    <n v="1"/>
    <n v="1494"/>
    <n v="971"/>
    <n v="1261"/>
    <n v="1638"/>
    <n v="554"/>
    <x v="54"/>
    <x v="8"/>
    <x v="358"/>
    <x v="2"/>
    <n v="6"/>
    <x v="7"/>
    <x v="0"/>
  </r>
  <r>
    <s v="AX20080"/>
    <s v="ENX2007"/>
    <s v="A164"/>
    <s v="EMP1043"/>
    <s v="C1112"/>
    <d v="2021-08-31T00:00:00"/>
    <x v="63"/>
    <n v="4"/>
    <n v="1783"/>
    <n v="1516"/>
    <n v="589"/>
    <n v="1052"/>
    <n v="2946"/>
    <x v="41"/>
    <x v="8"/>
    <x v="548"/>
    <x v="6"/>
    <n v="7"/>
    <x v="7"/>
    <x v="0"/>
  </r>
  <r>
    <s v="AX20089"/>
    <s v="ENX2079"/>
    <s v="A167"/>
    <s v="EMP1025"/>
    <s v="C1704"/>
    <d v="2021-08-31T00:00:00"/>
    <x v="9"/>
    <n v="2"/>
    <n v="667"/>
    <n v="387"/>
    <n v="4455"/>
    <n v="6273"/>
    <n v="364"/>
    <x v="46"/>
    <x v="34"/>
    <x v="213"/>
    <x v="0"/>
    <n v="8"/>
    <x v="7"/>
    <x v="0"/>
  </r>
  <r>
    <s v="AX20091"/>
    <s v="ENX2053"/>
    <s v="A103"/>
    <s v="EMP1026"/>
    <s v="C1402"/>
    <d v="2021-09-01T00:00:00"/>
    <x v="33"/>
    <n v="3"/>
    <n v="1725"/>
    <n v="1363"/>
    <n v="358"/>
    <n v="596"/>
    <n v="99"/>
    <x v="38"/>
    <x v="0"/>
    <x v="516"/>
    <x v="3"/>
    <n v="1"/>
    <x v="8"/>
    <x v="0"/>
  </r>
  <r>
    <s v="AX20092"/>
    <s v="ENX2035"/>
    <s v="A150"/>
    <s v="EMP1020"/>
    <s v="C1175"/>
    <d v="2021-09-01T00:00:00"/>
    <x v="26"/>
    <n v="3"/>
    <n v="951"/>
    <n v="504"/>
    <n v="2134"/>
    <n v="3618"/>
    <n v="290"/>
    <x v="30"/>
    <x v="8"/>
    <x v="716"/>
    <x v="5"/>
    <n v="2"/>
    <x v="8"/>
    <x v="0"/>
  </r>
  <r>
    <s v="AX20096"/>
    <s v="ENX2003"/>
    <s v="A157"/>
    <s v="EMP1034"/>
    <s v="C1435"/>
    <d v="2021-09-01T00:00:00"/>
    <x v="22"/>
    <n v="1"/>
    <n v="1889"/>
    <n v="945"/>
    <n v="79"/>
    <n v="127"/>
    <n v="696"/>
    <x v="56"/>
    <x v="23"/>
    <x v="293"/>
    <x v="5"/>
    <n v="3"/>
    <x v="8"/>
    <x v="0"/>
  </r>
  <r>
    <s v="AX20100"/>
    <s v="ENX2069"/>
    <s v="A160"/>
    <s v="EMP1039"/>
    <s v="C1458"/>
    <d v="2021-09-01T00:00:00"/>
    <x v="46"/>
    <n v="1"/>
    <n v="290"/>
    <n v="200"/>
    <n v="3070"/>
    <n v="4514"/>
    <n v="858"/>
    <x v="73"/>
    <x v="43"/>
    <x v="730"/>
    <x v="2"/>
    <n v="3"/>
    <x v="8"/>
    <x v="0"/>
  </r>
  <r>
    <s v="AX20102"/>
    <s v="ENX2032"/>
    <s v="A166"/>
    <s v="EMP1040"/>
    <s v="C1235"/>
    <d v="2021-09-01T00:00:00"/>
    <x v="47"/>
    <n v="1"/>
    <n v="1119"/>
    <n v="683"/>
    <n v="816"/>
    <n v="1008"/>
    <n v="46"/>
    <x v="70"/>
    <x v="42"/>
    <x v="284"/>
    <x v="0"/>
    <n v="3"/>
    <x v="8"/>
    <x v="0"/>
  </r>
  <r>
    <s v="AX20103"/>
    <s v="ENX2041"/>
    <s v="A165"/>
    <s v="EMP1001"/>
    <s v="C1280"/>
    <d v="2021-09-01T00:00:00"/>
    <x v="7"/>
    <n v="2"/>
    <n v="556"/>
    <n v="395"/>
    <n v="1632"/>
    <n v="2016"/>
    <n v="34"/>
    <x v="20"/>
    <x v="17"/>
    <x v="684"/>
    <x v="6"/>
    <n v="3"/>
    <x v="8"/>
    <x v="0"/>
  </r>
  <r>
    <s v="AX20104"/>
    <s v="ENX2046"/>
    <s v="A103"/>
    <s v="EMP1004"/>
    <s v="C1790"/>
    <d v="2021-09-01T00:00:00"/>
    <x v="38"/>
    <n v="1"/>
    <n v="504"/>
    <n v="408"/>
    <n v="450"/>
    <n v="818"/>
    <n v="1404"/>
    <x v="44"/>
    <x v="10"/>
    <x v="714"/>
    <x v="2"/>
    <n v="6"/>
    <x v="8"/>
    <x v="0"/>
  </r>
  <r>
    <s v="AX20110"/>
    <s v="ENX2063"/>
    <s v="A156"/>
    <s v="EMP1005"/>
    <s v="C1750"/>
    <d v="2021-09-01T00:00:00"/>
    <x v="83"/>
    <n v="1"/>
    <n v="368"/>
    <n v="294"/>
    <n v="2970"/>
    <n v="4182"/>
    <n v="161"/>
    <x v="2"/>
    <x v="40"/>
    <x v="13"/>
    <x v="3"/>
    <n v="7"/>
    <x v="8"/>
    <x v="0"/>
  </r>
  <r>
    <s v="AX20115"/>
    <s v="ENX2034"/>
    <s v="A151"/>
    <s v="EMP1025"/>
    <s v="C1033"/>
    <d v="2021-09-01T00:00:00"/>
    <x v="32"/>
    <n v="1"/>
    <n v="818"/>
    <n v="450"/>
    <n v="171"/>
    <n v="217"/>
    <n v="408"/>
    <x v="24"/>
    <x v="5"/>
    <x v="754"/>
    <x v="6"/>
    <n v="7"/>
    <x v="8"/>
    <x v="0"/>
  </r>
  <r>
    <s v="AX20117"/>
    <s v="ENX2074"/>
    <s v="A125"/>
    <s v="EMP1000"/>
    <s v="C1383"/>
    <d v="2021-09-01T00:00:00"/>
    <x v="41"/>
    <n v="4"/>
    <n v="799"/>
    <n v="455"/>
    <n v="1350"/>
    <n v="2454"/>
    <n v="1341"/>
    <x v="23"/>
    <x v="29"/>
    <x v="38"/>
    <x v="4"/>
    <n v="8"/>
    <x v="8"/>
    <x v="0"/>
  </r>
  <r>
    <s v="AX20118"/>
    <s v="ENX2055"/>
    <s v="A130"/>
    <s v="EMP1040"/>
    <s v="C1190"/>
    <d v="2021-09-01T00:00:00"/>
    <x v="71"/>
    <n v="1"/>
    <n v="123"/>
    <n v="84"/>
    <n v="2049"/>
    <n v="3534"/>
    <n v="952"/>
    <x v="44"/>
    <x v="18"/>
    <x v="6"/>
    <x v="2"/>
    <n v="9"/>
    <x v="8"/>
    <x v="0"/>
  </r>
  <r>
    <s v="AX20120"/>
    <s v="ENX2023"/>
    <s v="A108"/>
    <s v="EMP1011"/>
    <s v="C1768"/>
    <d v="2021-09-01T00:00:00"/>
    <x v="57"/>
    <n v="4"/>
    <n v="2353"/>
    <n v="1788"/>
    <n v="269"/>
    <n v="368"/>
    <n v="1100"/>
    <x v="64"/>
    <x v="37"/>
    <x v="689"/>
    <x v="0"/>
    <n v="9"/>
    <x v="8"/>
    <x v="0"/>
  </r>
  <r>
    <s v="AX20124"/>
    <s v="ENX2055"/>
    <s v="A145"/>
    <s v="EMP1037"/>
    <s v="C1611"/>
    <d v="2021-09-01T00:00:00"/>
    <x v="71"/>
    <n v="3"/>
    <n v="1566"/>
    <n v="1190"/>
    <n v="294"/>
    <n v="368"/>
    <n v="1053"/>
    <x v="69"/>
    <x v="36"/>
    <x v="333"/>
    <x v="0"/>
    <n v="9"/>
    <x v="8"/>
    <x v="0"/>
  </r>
  <r>
    <s v="AX20125"/>
    <s v="ENX2050"/>
    <s v="A149"/>
    <s v="EMP1023"/>
    <s v="C1054"/>
    <d v="2021-09-02T00:00:00"/>
    <x v="44"/>
    <n v="3"/>
    <n v="1812"/>
    <n v="1305"/>
    <n v="4360"/>
    <n v="5520"/>
    <n v="136"/>
    <x v="65"/>
    <x v="22"/>
    <x v="613"/>
    <x v="6"/>
    <n v="1"/>
    <x v="8"/>
    <x v="0"/>
  </r>
  <r>
    <s v="AX20126"/>
    <s v="ENX2073"/>
    <s v="A156"/>
    <s v="EMP1031"/>
    <s v="C1722"/>
    <d v="2021-09-02T00:00:00"/>
    <x v="85"/>
    <n v="4"/>
    <n v="2294"/>
    <n v="1399"/>
    <n v="1684"/>
    <n v="2244"/>
    <n v="1953"/>
    <x v="41"/>
    <x v="6"/>
    <x v="243"/>
    <x v="0"/>
    <n v="2"/>
    <x v="8"/>
    <x v="0"/>
  </r>
  <r>
    <s v="AX20128"/>
    <s v="ENX2042"/>
    <s v="A108"/>
    <s v="EMP1002"/>
    <s v="C1345"/>
    <d v="2021-09-02T00:00:00"/>
    <x v="49"/>
    <n v="1"/>
    <n v="136"/>
    <n v="72"/>
    <n v="732"/>
    <n v="1077"/>
    <n v="246"/>
    <x v="35"/>
    <x v="20"/>
    <x v="690"/>
    <x v="2"/>
    <n v="3"/>
    <x v="8"/>
    <x v="0"/>
  </r>
  <r>
    <s v="AX20130"/>
    <s v="ENX2061"/>
    <s v="A160"/>
    <s v="EMP1033"/>
    <s v="C1077"/>
    <d v="2021-09-02T00:00:00"/>
    <x v="72"/>
    <n v="1"/>
    <n v="1494"/>
    <n v="971"/>
    <n v="1788"/>
    <n v="2353"/>
    <n v="572"/>
    <x v="52"/>
    <x v="36"/>
    <x v="266"/>
    <x v="3"/>
    <n v="3"/>
    <x v="8"/>
    <x v="0"/>
  </r>
  <r>
    <s v="AX20140"/>
    <s v="ENX2093"/>
    <s v="A133"/>
    <s v="EMP1026"/>
    <s v="C1543"/>
    <d v="2021-09-02T00:00:00"/>
    <x v="99"/>
    <n v="4"/>
    <n v="1887"/>
    <n v="1378"/>
    <n v="1890"/>
    <n v="3778"/>
    <n v="161"/>
    <x v="58"/>
    <x v="14"/>
    <x v="229"/>
    <x v="4"/>
    <n v="3"/>
    <x v="8"/>
    <x v="0"/>
  </r>
  <r>
    <s v="AX20143"/>
    <s v="ENX2028"/>
    <s v="A135"/>
    <s v="EMP1020"/>
    <s v="C1267"/>
    <d v="2021-09-02T00:00:00"/>
    <x v="5"/>
    <n v="2"/>
    <n v="392"/>
    <n v="255"/>
    <n v="1108"/>
    <n v="1351"/>
    <n v="993"/>
    <x v="1"/>
    <x v="31"/>
    <x v="703"/>
    <x v="4"/>
    <n v="4"/>
    <x v="8"/>
    <x v="0"/>
  </r>
  <r>
    <s v="AX20147"/>
    <s v="ENX2041"/>
    <s v="A118"/>
    <s v="EMP1039"/>
    <s v="C1354"/>
    <d v="2021-09-02T00:00:00"/>
    <x v="7"/>
    <n v="2"/>
    <n v="2294"/>
    <n v="1399"/>
    <n v="2180"/>
    <n v="2760"/>
    <n v="192"/>
    <x v="24"/>
    <x v="19"/>
    <x v="739"/>
    <x v="4"/>
    <n v="5"/>
    <x v="8"/>
    <x v="0"/>
  </r>
  <r>
    <s v="AX20149"/>
    <s v="ENX2081"/>
    <s v="A128"/>
    <s v="EMP1018"/>
    <s v="C1694"/>
    <d v="2021-09-02T00:00:00"/>
    <x v="62"/>
    <n v="1"/>
    <n v="684"/>
    <n v="561"/>
    <n v="400"/>
    <n v="580"/>
    <n v="722"/>
    <x v="70"/>
    <x v="28"/>
    <x v="514"/>
    <x v="2"/>
    <n v="5"/>
    <x v="8"/>
    <x v="0"/>
  </r>
  <r>
    <s v="AX20152"/>
    <s v="ENX2090"/>
    <s v="A166"/>
    <s v="EMP1006"/>
    <s v="C1207"/>
    <d v="2021-09-02T00:00:00"/>
    <x v="55"/>
    <n v="1"/>
    <n v="2294"/>
    <n v="1399"/>
    <n v="947"/>
    <n v="1353"/>
    <n v="48"/>
    <x v="50"/>
    <x v="15"/>
    <x v="692"/>
    <x v="4"/>
    <n v="5"/>
    <x v="8"/>
    <x v="0"/>
  </r>
  <r>
    <s v="AX20154"/>
    <s v="ENX2017"/>
    <s v="A128"/>
    <s v="EMP1015"/>
    <s v="C1653"/>
    <d v="2021-09-02T00:00:00"/>
    <x v="61"/>
    <n v="3"/>
    <n v="2396"/>
    <n v="1965"/>
    <n v="3228"/>
    <n v="5868"/>
    <n v="1032"/>
    <x v="55"/>
    <x v="7"/>
    <x v="457"/>
    <x v="1"/>
    <n v="5"/>
    <x v="8"/>
    <x v="0"/>
  </r>
  <r>
    <s v="AX20160"/>
    <s v="ENX2061"/>
    <s v="A173"/>
    <s v="EMP1028"/>
    <s v="C1384"/>
    <d v="2021-09-02T00:00:00"/>
    <x v="72"/>
    <n v="1"/>
    <n v="1380"/>
    <n v="1090"/>
    <n v="5588"/>
    <n v="7868"/>
    <n v="795"/>
    <x v="3"/>
    <x v="9"/>
    <x v="726"/>
    <x v="0"/>
    <n v="6"/>
    <x v="8"/>
    <x v="0"/>
  </r>
  <r>
    <s v="AX20162"/>
    <s v="ENX2079"/>
    <s v="A151"/>
    <s v="EMP1010"/>
    <s v="C1290"/>
    <d v="2021-09-02T00:00:00"/>
    <x v="9"/>
    <n v="2"/>
    <n v="136"/>
    <n v="72"/>
    <n v="648"/>
    <n v="771"/>
    <n v="383"/>
    <x v="51"/>
    <x v="42"/>
    <x v="0"/>
    <x v="5"/>
    <n v="6"/>
    <x v="8"/>
    <x v="0"/>
  </r>
  <r>
    <s v="AX20163"/>
    <s v="ENX2094"/>
    <s v="A123"/>
    <s v="EMP1040"/>
    <s v="C1196"/>
    <d v="2021-09-02T00:00:00"/>
    <x v="90"/>
    <n v="1"/>
    <n v="2257"/>
    <n v="1535"/>
    <n v="4184"/>
    <n v="6540"/>
    <n v="895"/>
    <x v="11"/>
    <x v="32"/>
    <x v="483"/>
    <x v="4"/>
    <n v="8"/>
    <x v="8"/>
    <x v="0"/>
  </r>
  <r>
    <s v="AX20168"/>
    <s v="ENX2016"/>
    <s v="A115"/>
    <s v="EMP1005"/>
    <s v="C1197"/>
    <d v="2021-09-02T00:00:00"/>
    <x v="6"/>
    <n v="2"/>
    <n v="1809"/>
    <n v="1067"/>
    <n v="1367"/>
    <n v="2241"/>
    <n v="1808"/>
    <x v="55"/>
    <x v="12"/>
    <x v="55"/>
    <x v="2"/>
    <n v="8"/>
    <x v="8"/>
    <x v="0"/>
  </r>
  <r>
    <s v="AX20171"/>
    <s v="ENX2056"/>
    <s v="A144"/>
    <s v="EMP1009"/>
    <s v="C1743"/>
    <d v="2021-09-02T00:00:00"/>
    <x v="64"/>
    <n v="2"/>
    <n v="1826"/>
    <n v="1443"/>
    <n v="2336"/>
    <n v="3652"/>
    <n v="463"/>
    <x v="11"/>
    <x v="41"/>
    <x v="371"/>
    <x v="1"/>
    <n v="8"/>
    <x v="8"/>
    <x v="0"/>
  </r>
  <r>
    <s v="AX20173"/>
    <s v="ENX2008"/>
    <s v="A159"/>
    <s v="EMP1006"/>
    <s v="C1056"/>
    <d v="2021-09-03T00:00:00"/>
    <x v="24"/>
    <n v="1"/>
    <n v="1526"/>
    <n v="1251"/>
    <n v="888"/>
    <n v="1506"/>
    <n v="451"/>
    <x v="0"/>
    <x v="14"/>
    <x v="345"/>
    <x v="6"/>
    <n v="2"/>
    <x v="8"/>
    <x v="0"/>
  </r>
  <r>
    <s v="AX20174"/>
    <s v="ENX2074"/>
    <s v="A118"/>
    <s v="EMP1037"/>
    <s v="C1237"/>
    <d v="2021-09-03T00:00:00"/>
    <x v="41"/>
    <n v="2"/>
    <n v="1725"/>
    <n v="1363"/>
    <n v="1434"/>
    <n v="2658"/>
    <n v="360"/>
    <x v="19"/>
    <x v="27"/>
    <x v="233"/>
    <x v="5"/>
    <n v="3"/>
    <x v="8"/>
    <x v="0"/>
  </r>
  <r>
    <s v="AX20175"/>
    <s v="ENX2074"/>
    <s v="A135"/>
    <s v="EMP1014"/>
    <s v="C1093"/>
    <d v="2021-09-03T00:00:00"/>
    <x v="41"/>
    <n v="4"/>
    <n v="530"/>
    <n v="435"/>
    <n v="1301"/>
    <n v="1587"/>
    <n v="180"/>
    <x v="51"/>
    <x v="6"/>
    <x v="26"/>
    <x v="2"/>
    <n v="3"/>
    <x v="8"/>
    <x v="0"/>
  </r>
  <r>
    <s v="AX20179"/>
    <s v="ENX2081"/>
    <s v="A149"/>
    <s v="EMP1013"/>
    <s v="C1434"/>
    <d v="2021-09-03T00:00:00"/>
    <x v="62"/>
    <n v="3"/>
    <n v="800"/>
    <n v="536"/>
    <n v="4184"/>
    <n v="6540"/>
    <n v="206"/>
    <x v="22"/>
    <x v="24"/>
    <x v="148"/>
    <x v="3"/>
    <n v="4"/>
    <x v="8"/>
    <x v="0"/>
  </r>
  <r>
    <s v="AX20180"/>
    <s v="ENX2063"/>
    <s v="A134"/>
    <s v="EMP1014"/>
    <s v="C1767"/>
    <d v="2021-09-03T00:00:00"/>
    <x v="83"/>
    <n v="1"/>
    <n v="1338"/>
    <n v="682"/>
    <n v="945"/>
    <n v="1889"/>
    <n v="1800"/>
    <x v="38"/>
    <x v="32"/>
    <x v="474"/>
    <x v="2"/>
    <n v="4"/>
    <x v="8"/>
    <x v="0"/>
  </r>
  <r>
    <s v="AX20181"/>
    <s v="ENX2023"/>
    <s v="A136"/>
    <s v="EMP1016"/>
    <s v="C1384"/>
    <d v="2021-09-03T00:00:00"/>
    <x v="57"/>
    <n v="1"/>
    <n v="847"/>
    <n v="534"/>
    <n v="624"/>
    <n v="945"/>
    <n v="267"/>
    <x v="31"/>
    <x v="20"/>
    <x v="632"/>
    <x v="2"/>
    <n v="5"/>
    <x v="8"/>
    <x v="0"/>
  </r>
  <r>
    <s v="AX20185"/>
    <s v="ENX2009"/>
    <s v="A103"/>
    <s v="EMP1026"/>
    <s v="C1736"/>
    <d v="2021-09-03T00:00:00"/>
    <x v="75"/>
    <n v="2"/>
    <n v="1380"/>
    <n v="1090"/>
    <n v="4191"/>
    <n v="5901"/>
    <n v="702"/>
    <x v="63"/>
    <x v="0"/>
    <x v="97"/>
    <x v="0"/>
    <n v="7"/>
    <x v="8"/>
    <x v="0"/>
  </r>
  <r>
    <s v="AX20186"/>
    <s v="ENX2040"/>
    <s v="A113"/>
    <s v="EMP1039"/>
    <s v="C1198"/>
    <d v="2021-09-03T00:00:00"/>
    <x v="4"/>
    <n v="1"/>
    <n v="127"/>
    <n v="79"/>
    <n v="4760"/>
    <n v="6264"/>
    <n v="599"/>
    <x v="24"/>
    <x v="37"/>
    <x v="653"/>
    <x v="5"/>
    <n v="8"/>
    <x v="8"/>
    <x v="0"/>
  </r>
  <r>
    <s v="AX20188"/>
    <s v="ENX2042"/>
    <s v="A103"/>
    <s v="EMP1019"/>
    <s v="C1004"/>
    <d v="2021-09-03T00:00:00"/>
    <x v="49"/>
    <n v="2"/>
    <n v="368"/>
    <n v="294"/>
    <n v="260"/>
    <n v="362"/>
    <n v="492"/>
    <x v="38"/>
    <x v="1"/>
    <x v="743"/>
    <x v="0"/>
    <n v="9"/>
    <x v="8"/>
    <x v="0"/>
  </r>
  <r>
    <s v="AX20189"/>
    <s v="ENX2017"/>
    <s v="A158"/>
    <s v="EMP1033"/>
    <s v="C1150"/>
    <d v="2021-09-04T00:00:00"/>
    <x v="61"/>
    <n v="1"/>
    <n v="596"/>
    <n v="358"/>
    <n v="1700"/>
    <n v="2180"/>
    <n v="736"/>
    <x v="1"/>
    <x v="40"/>
    <x v="651"/>
    <x v="0"/>
    <n v="1"/>
    <x v="8"/>
    <x v="0"/>
  </r>
  <r>
    <s v="AX20190"/>
    <s v="ENX2085"/>
    <s v="A149"/>
    <s v="EMP1003"/>
    <s v="C1096"/>
    <d v="2021-09-04T00:00:00"/>
    <x v="29"/>
    <n v="2"/>
    <n v="504"/>
    <n v="408"/>
    <n v="450"/>
    <n v="818"/>
    <n v="651"/>
    <x v="61"/>
    <x v="29"/>
    <x v="136"/>
    <x v="4"/>
    <n v="1"/>
    <x v="8"/>
    <x v="0"/>
  </r>
  <r>
    <s v="AX20191"/>
    <s v="ENX2025"/>
    <s v="A162"/>
    <s v="EMP1034"/>
    <s v="C1680"/>
    <d v="2021-09-04T00:00:00"/>
    <x v="21"/>
    <n v="1"/>
    <n v="637"/>
    <n v="389"/>
    <n v="1046"/>
    <n v="1635"/>
    <n v="554"/>
    <x v="70"/>
    <x v="2"/>
    <x v="337"/>
    <x v="2"/>
    <n v="1"/>
    <x v="8"/>
    <x v="0"/>
  </r>
  <r>
    <s v="AX20192"/>
    <s v="ENX2014"/>
    <s v="A104"/>
    <s v="EMP1022"/>
    <s v="C1165"/>
    <d v="2021-09-04T00:00:00"/>
    <x v="67"/>
    <n v="2"/>
    <n v="2182"/>
    <n v="1200"/>
    <n v="208"/>
    <n v="400"/>
    <n v="285"/>
    <x v="48"/>
    <x v="40"/>
    <x v="400"/>
    <x v="3"/>
    <n v="2"/>
    <x v="8"/>
    <x v="0"/>
  </r>
  <r>
    <s v="AX20194"/>
    <s v="ENX2050"/>
    <s v="A143"/>
    <s v="EMP1006"/>
    <s v="C1048"/>
    <d v="2021-09-04T00:00:00"/>
    <x v="44"/>
    <n v="2"/>
    <n v="596"/>
    <n v="358"/>
    <n v="584"/>
    <n v="913"/>
    <n v="286"/>
    <x v="22"/>
    <x v="1"/>
    <x v="593"/>
    <x v="4"/>
    <n v="3"/>
    <x v="8"/>
    <x v="0"/>
  </r>
  <r>
    <s v="AX20199"/>
    <s v="ENX2052"/>
    <s v="A151"/>
    <s v="EMP1040"/>
    <s v="C1423"/>
    <d v="2021-09-04T00:00:00"/>
    <x v="45"/>
    <n v="3"/>
    <n v="1338"/>
    <n v="682"/>
    <n v="1200"/>
    <n v="2182"/>
    <n v="2760"/>
    <x v="73"/>
    <x v="17"/>
    <x v="734"/>
    <x v="1"/>
    <n v="3"/>
    <x v="8"/>
    <x v="0"/>
  </r>
  <r>
    <s v="AX20200"/>
    <s v="ENX2089"/>
    <s v="A152"/>
    <s v="EMP1037"/>
    <s v="C1295"/>
    <d v="2021-09-04T00:00:00"/>
    <x v="89"/>
    <n v="3"/>
    <n v="684"/>
    <n v="561"/>
    <n v="2049"/>
    <n v="3534"/>
    <n v="364"/>
    <x v="69"/>
    <x v="6"/>
    <x v="317"/>
    <x v="1"/>
    <n v="4"/>
    <x v="8"/>
    <x v="0"/>
  </r>
  <r>
    <s v="AX20204"/>
    <s v="ENX2099"/>
    <s v="A135"/>
    <s v="EMP1032"/>
    <s v="C1270"/>
    <d v="2021-09-04T00:00:00"/>
    <x v="52"/>
    <n v="1"/>
    <n v="951"/>
    <n v="504"/>
    <n v="389"/>
    <n v="637"/>
    <n v="192"/>
    <x v="55"/>
    <x v="1"/>
    <x v="65"/>
    <x v="3"/>
    <n v="4"/>
    <x v="8"/>
    <x v="0"/>
  </r>
  <r>
    <s v="AX20209"/>
    <s v="ENX2084"/>
    <s v="A121"/>
    <s v="EMP1037"/>
    <s v="C1308"/>
    <d v="2021-09-04T00:00:00"/>
    <x v="10"/>
    <n v="1"/>
    <n v="847"/>
    <n v="534"/>
    <n v="582"/>
    <n v="756"/>
    <n v="1200"/>
    <x v="71"/>
    <x v="36"/>
    <x v="447"/>
    <x v="3"/>
    <n v="4"/>
    <x v="8"/>
    <x v="0"/>
  </r>
  <r>
    <s v="AX20210"/>
    <s v="ENX2040"/>
    <s v="A111"/>
    <s v="EMP1029"/>
    <s v="C1066"/>
    <d v="2021-09-04T00:00:00"/>
    <x v="4"/>
    <n v="1"/>
    <n v="1052"/>
    <n v="589"/>
    <n v="1367"/>
    <n v="2241"/>
    <n v="321"/>
    <x v="56"/>
    <x v="31"/>
    <x v="92"/>
    <x v="0"/>
    <n v="5"/>
    <x v="8"/>
    <x v="0"/>
  </r>
  <r>
    <s v="AX20220"/>
    <s v="ENX2015"/>
    <s v="A102"/>
    <s v="EMP1012"/>
    <s v="C1522"/>
    <d v="2021-09-04T00:00:00"/>
    <x v="17"/>
    <n v="2"/>
    <n v="2257"/>
    <n v="1535"/>
    <n v="683"/>
    <n v="1119"/>
    <n v="369"/>
    <x v="50"/>
    <x v="32"/>
    <x v="570"/>
    <x v="5"/>
    <n v="5"/>
    <x v="8"/>
    <x v="0"/>
  </r>
  <r>
    <s v="AX20221"/>
    <s v="ENX2100"/>
    <s v="A138"/>
    <s v="EMP1041"/>
    <s v="C1625"/>
    <d v="2021-09-04T00:00:00"/>
    <x v="28"/>
    <n v="1"/>
    <n v="880"/>
    <n v="634"/>
    <n v="408"/>
    <n v="504"/>
    <n v="380"/>
    <x v="10"/>
    <x v="14"/>
    <x v="273"/>
    <x v="4"/>
    <n v="6"/>
    <x v="8"/>
    <x v="0"/>
  </r>
  <r>
    <s v="AX20223"/>
    <s v="ENX2097"/>
    <s v="A141"/>
    <s v="EMP1037"/>
    <s v="C1297"/>
    <d v="2021-09-04T00:00:00"/>
    <x v="0"/>
    <n v="1"/>
    <n v="1826"/>
    <n v="1443"/>
    <n v="5936"/>
    <n v="9132"/>
    <n v="738"/>
    <x v="1"/>
    <x v="2"/>
    <x v="407"/>
    <x v="6"/>
    <n v="9"/>
    <x v="8"/>
    <x v="0"/>
  </r>
  <r>
    <s v="AX20231"/>
    <s v="ENX2010"/>
    <s v="A159"/>
    <s v="EMP1039"/>
    <s v="C1249"/>
    <d v="2021-09-04T00:00:00"/>
    <x v="43"/>
    <n v="1"/>
    <n v="315"/>
    <n v="208"/>
    <n v="4455"/>
    <n v="6273"/>
    <n v="1472"/>
    <x v="63"/>
    <x v="3"/>
    <x v="262"/>
    <x v="5"/>
    <n v="9"/>
    <x v="8"/>
    <x v="0"/>
  </r>
  <r>
    <s v="AX20246"/>
    <s v="ENX2032"/>
    <s v="A141"/>
    <s v="EMP1015"/>
    <s v="C1449"/>
    <d v="2021-09-04T00:00:00"/>
    <x v="47"/>
    <n v="2"/>
    <n v="1671"/>
    <n v="1220"/>
    <n v="807"/>
    <n v="1467"/>
    <n v="690"/>
    <x v="69"/>
    <x v="34"/>
    <x v="1"/>
    <x v="6"/>
    <n v="9"/>
    <x v="8"/>
    <x v="0"/>
  </r>
  <r>
    <s v="AX20249"/>
    <s v="ENX2080"/>
    <s v="A118"/>
    <s v="EMP1044"/>
    <s v="C1673"/>
    <d v="2021-09-05T00:00:00"/>
    <x v="37"/>
    <n v="3"/>
    <n v="1077"/>
    <n v="732"/>
    <n v="450"/>
    <n v="818"/>
    <n v="1044"/>
    <x v="51"/>
    <x v="35"/>
    <x v="715"/>
    <x v="3"/>
    <n v="1"/>
    <x v="8"/>
    <x v="0"/>
  </r>
  <r>
    <s v="AX20264"/>
    <s v="ENX2075"/>
    <s v="A111"/>
    <s v="EMP1041"/>
    <s v="C1245"/>
    <d v="2021-09-05T00:00:00"/>
    <x v="35"/>
    <n v="3"/>
    <n v="1708"/>
    <n v="871"/>
    <n v="900"/>
    <n v="1500"/>
    <n v="939"/>
    <x v="59"/>
    <x v="11"/>
    <x v="595"/>
    <x v="3"/>
    <n v="1"/>
    <x v="8"/>
    <x v="0"/>
  </r>
  <r>
    <s v="AX20269"/>
    <s v="ENX2003"/>
    <s v="A103"/>
    <s v="EMP1021"/>
    <s v="C1580"/>
    <d v="2021-09-05T00:00:00"/>
    <x v="22"/>
    <n v="1"/>
    <n v="913"/>
    <n v="584"/>
    <n v="2380"/>
    <n v="3132"/>
    <n v="483"/>
    <x v="25"/>
    <x v="9"/>
    <x v="299"/>
    <x v="5"/>
    <n v="2"/>
    <x v="8"/>
    <x v="0"/>
  </r>
  <r>
    <s v="AX20271"/>
    <s v="ENX2001"/>
    <s v="A146"/>
    <s v="EMP1032"/>
    <s v="C1027"/>
    <d v="2021-09-05T00:00:00"/>
    <x v="93"/>
    <n v="1"/>
    <n v="356"/>
    <n v="292"/>
    <n v="1263"/>
    <n v="1683"/>
    <n v="265"/>
    <x v="7"/>
    <x v="32"/>
    <x v="775"/>
    <x v="2"/>
    <n v="2"/>
    <x v="8"/>
    <x v="0"/>
  </r>
  <r>
    <s v="AX20276"/>
    <s v="ENX2074"/>
    <s v="A120"/>
    <s v="EMP1009"/>
    <s v="C1599"/>
    <d v="2021-09-05T00:00:00"/>
    <x v="41"/>
    <n v="2"/>
    <n v="817"/>
    <n v="409"/>
    <n v="425"/>
    <n v="545"/>
    <n v="816"/>
    <x v="32"/>
    <x v="10"/>
    <x v="662"/>
    <x v="0"/>
    <n v="2"/>
    <x v="8"/>
    <x v="0"/>
  </r>
  <r>
    <s v="AX20280"/>
    <s v="ENX2013"/>
    <s v="A129"/>
    <s v="EMP1024"/>
    <s v="C1342"/>
    <d v="2021-09-05T00:00:00"/>
    <x v="70"/>
    <n v="1"/>
    <n v="1671"/>
    <n v="1220"/>
    <n v="2732"/>
    <n v="4712"/>
    <n v="87"/>
    <x v="50"/>
    <x v="31"/>
    <x v="522"/>
    <x v="4"/>
    <n v="3"/>
    <x v="8"/>
    <x v="0"/>
  </r>
  <r>
    <s v="AX20281"/>
    <s v="ENX2093"/>
    <s v="A160"/>
    <s v="EMP1040"/>
    <s v="C1727"/>
    <d v="2021-09-05T00:00:00"/>
    <x v="99"/>
    <n v="1"/>
    <n v="368"/>
    <n v="294"/>
    <n v="3690"/>
    <n v="5349"/>
    <n v="862"/>
    <x v="13"/>
    <x v="28"/>
    <x v="302"/>
    <x v="6"/>
    <n v="4"/>
    <x v="8"/>
    <x v="0"/>
  </r>
  <r>
    <s v="AX20291"/>
    <s v="ENX2006"/>
    <s v="A116"/>
    <s v="EMP1042"/>
    <s v="C1776"/>
    <d v="2021-09-05T00:00:00"/>
    <x v="68"/>
    <n v="2"/>
    <n v="947"/>
    <n v="786"/>
    <n v="1350"/>
    <n v="2454"/>
    <n v="2356"/>
    <x v="45"/>
    <x v="4"/>
    <x v="358"/>
    <x v="5"/>
    <n v="5"/>
    <x v="8"/>
    <x v="0"/>
  </r>
  <r>
    <s v="AX20294"/>
    <s v="ENX2065"/>
    <s v="A102"/>
    <s v="EMP1017"/>
    <s v="C1207"/>
    <d v="2021-09-05T00:00:00"/>
    <x v="56"/>
    <n v="1"/>
    <n v="2391"/>
    <n v="1291"/>
    <n v="665"/>
    <n v="1278"/>
    <n v="480"/>
    <x v="73"/>
    <x v="24"/>
    <x v="133"/>
    <x v="1"/>
    <n v="5"/>
    <x v="8"/>
    <x v="0"/>
  </r>
  <r>
    <s v="AX20301"/>
    <s v="ENX2026"/>
    <s v="A125"/>
    <s v="EMP1000"/>
    <s v="C1665"/>
    <d v="2021-09-05T00:00:00"/>
    <x v="74"/>
    <n v="1"/>
    <n v="1635"/>
    <n v="1046"/>
    <n v="1432"/>
    <n v="2384"/>
    <n v="553"/>
    <x v="11"/>
    <x v="12"/>
    <x v="713"/>
    <x v="4"/>
    <n v="6"/>
    <x v="8"/>
    <x v="0"/>
  </r>
  <r>
    <s v="AX20303"/>
    <s v="ENX2060"/>
    <s v="A149"/>
    <s v="EMP1011"/>
    <s v="C1774"/>
    <d v="2021-09-05T00:00:00"/>
    <x v="73"/>
    <n v="1"/>
    <n v="2241"/>
    <n v="1367"/>
    <n v="683"/>
    <n v="1119"/>
    <n v="799"/>
    <x v="70"/>
    <x v="32"/>
    <x v="438"/>
    <x v="1"/>
    <n v="6"/>
    <x v="8"/>
    <x v="0"/>
  </r>
  <r>
    <s v="AX20307"/>
    <s v="ENX2068"/>
    <s v="A132"/>
    <s v="EMP1008"/>
    <s v="C1327"/>
    <d v="2021-09-05T00:00:00"/>
    <x v="20"/>
    <n v="1"/>
    <n v="561"/>
    <n v="421"/>
    <n v="1173"/>
    <n v="1862"/>
    <n v="874"/>
    <x v="69"/>
    <x v="16"/>
    <x v="19"/>
    <x v="2"/>
    <n v="7"/>
    <x v="8"/>
    <x v="0"/>
  </r>
  <r>
    <s v="AX20312"/>
    <s v="ENX2025"/>
    <s v="A134"/>
    <s v="EMP1002"/>
    <s v="C1717"/>
    <d v="2021-09-06T00:00:00"/>
    <x v="21"/>
    <n v="1"/>
    <n v="1119"/>
    <n v="683"/>
    <n v="1664"/>
    <n v="2412"/>
    <n v="120"/>
    <x v="69"/>
    <x v="34"/>
    <x v="718"/>
    <x v="0"/>
    <n v="1"/>
    <x v="8"/>
    <x v="0"/>
  </r>
  <r>
    <s v="AX20313"/>
    <s v="ENX2043"/>
    <s v="A100"/>
    <s v="EMP1008"/>
    <s v="C1373"/>
    <d v="2021-09-06T00:00:00"/>
    <x v="11"/>
    <n v="3"/>
    <n v="1798"/>
    <n v="971"/>
    <n v="2913"/>
    <n v="4482"/>
    <n v="507"/>
    <x v="71"/>
    <x v="35"/>
    <x v="55"/>
    <x v="1"/>
    <n v="1"/>
    <x v="8"/>
    <x v="0"/>
  </r>
  <r>
    <s v="AX20315"/>
    <s v="ENX2033"/>
    <s v="A122"/>
    <s v="EMP1007"/>
    <s v="C1095"/>
    <d v="2021-09-06T00:00:00"/>
    <x v="76"/>
    <n v="4"/>
    <n v="2464"/>
    <n v="1774"/>
    <n v="421"/>
    <n v="561"/>
    <n v="599"/>
    <x v="63"/>
    <x v="28"/>
    <x v="73"/>
    <x v="1"/>
    <n v="1"/>
    <x v="8"/>
    <x v="0"/>
  </r>
  <r>
    <s v="AX20319"/>
    <s v="ENX2042"/>
    <s v="A166"/>
    <s v="EMP1042"/>
    <s v="C1712"/>
    <d v="2021-09-06T00:00:00"/>
    <x v="49"/>
    <n v="1"/>
    <n v="2283"/>
    <n v="1484"/>
    <n v="4554"/>
    <n v="7230"/>
    <n v="164"/>
    <x v="73"/>
    <x v="15"/>
    <x v="273"/>
    <x v="3"/>
    <n v="1"/>
    <x v="8"/>
    <x v="0"/>
  </r>
  <r>
    <s v="AX20320"/>
    <s v="ENX2025"/>
    <s v="A171"/>
    <s v="EMP1032"/>
    <s v="C1068"/>
    <d v="2021-09-06T00:00:00"/>
    <x v="21"/>
    <n v="1"/>
    <n v="1103"/>
    <n v="838"/>
    <n v="4184"/>
    <n v="6540"/>
    <n v="463"/>
    <x v="29"/>
    <x v="11"/>
    <x v="616"/>
    <x v="1"/>
    <n v="2"/>
    <x v="8"/>
    <x v="0"/>
  </r>
  <r>
    <s v="AX20325"/>
    <s v="ENX2074"/>
    <s v="A165"/>
    <s v="EMP1015"/>
    <s v="C1254"/>
    <d v="2021-09-06T00:00:00"/>
    <x v="41"/>
    <n v="4"/>
    <n v="826"/>
    <n v="562"/>
    <n v="409"/>
    <n v="817"/>
    <n v="507"/>
    <x v="4"/>
    <x v="28"/>
    <x v="306"/>
    <x v="0"/>
    <n v="2"/>
    <x v="8"/>
    <x v="0"/>
  </r>
  <r>
    <s v="AX20328"/>
    <s v="ENX2037"/>
    <s v="A150"/>
    <s v="EMP1034"/>
    <s v="C1345"/>
    <d v="2021-09-06T00:00:00"/>
    <x v="50"/>
    <n v="2"/>
    <n v="2241"/>
    <n v="1367"/>
    <n v="5588"/>
    <n v="7868"/>
    <n v="345"/>
    <x v="23"/>
    <x v="18"/>
    <x v="574"/>
    <x v="4"/>
    <n v="2"/>
    <x v="8"/>
    <x v="0"/>
  </r>
  <r>
    <s v="AX20329"/>
    <s v="ENX2049"/>
    <s v="A139"/>
    <s v="EMP1001"/>
    <s v="C1245"/>
    <d v="2021-09-06T00:00:00"/>
    <x v="58"/>
    <n v="1"/>
    <n v="181"/>
    <n v="130"/>
    <n v="1128"/>
    <n v="1374"/>
    <n v="507"/>
    <x v="43"/>
    <x v="6"/>
    <x v="753"/>
    <x v="0"/>
    <n v="4"/>
    <x v="8"/>
    <x v="0"/>
  </r>
  <r>
    <s v="AX20331"/>
    <s v="ENX2003"/>
    <s v="A161"/>
    <s v="EMP1036"/>
    <s v="C1441"/>
    <d v="2021-09-06T00:00:00"/>
    <x v="22"/>
    <n v="3"/>
    <n v="112"/>
    <n v="90"/>
    <n v="294"/>
    <n v="368"/>
    <n v="360"/>
    <x v="70"/>
    <x v="3"/>
    <x v="159"/>
    <x v="6"/>
    <n v="5"/>
    <x v="8"/>
    <x v="0"/>
  </r>
  <r>
    <s v="AX20334"/>
    <s v="ENX2075"/>
    <s v="A150"/>
    <s v="EMP1035"/>
    <s v="C1468"/>
    <d v="2021-09-06T00:00:00"/>
    <x v="35"/>
    <n v="1"/>
    <n v="1278"/>
    <n v="665"/>
    <n v="1230"/>
    <n v="1783"/>
    <n v="690"/>
    <x v="60"/>
    <x v="4"/>
    <x v="635"/>
    <x v="6"/>
    <n v="5"/>
    <x v="8"/>
    <x v="0"/>
  </r>
  <r>
    <s v="AX20336"/>
    <s v="ENX2040"/>
    <s v="A131"/>
    <s v="EMP1044"/>
    <s v="C1347"/>
    <d v="2021-09-06T00:00:00"/>
    <x v="4"/>
    <n v="4"/>
    <n v="1967"/>
    <n v="1397"/>
    <n v="5892"/>
    <n v="9988"/>
    <n v="286"/>
    <x v="51"/>
    <x v="16"/>
    <x v="585"/>
    <x v="4"/>
    <n v="6"/>
    <x v="8"/>
    <x v="0"/>
  </r>
  <r>
    <s v="AX20338"/>
    <s v="ENX2037"/>
    <s v="A126"/>
    <s v="EMP1019"/>
    <s v="C1333"/>
    <d v="2021-09-06T00:00:00"/>
    <x v="50"/>
    <n v="4"/>
    <n v="1848"/>
    <n v="1294"/>
    <n v="376"/>
    <n v="458"/>
    <n v="4096"/>
    <x v="58"/>
    <x v="36"/>
    <x v="726"/>
    <x v="5"/>
    <n v="6"/>
    <x v="8"/>
    <x v="0"/>
  </r>
  <r>
    <s v="AX20339"/>
    <s v="ENX2051"/>
    <s v="A161"/>
    <s v="EMP1017"/>
    <s v="C1377"/>
    <d v="2021-09-06T00:00:00"/>
    <x v="14"/>
    <n v="4"/>
    <n v="1638"/>
    <n v="1261"/>
    <n v="462"/>
    <n v="609"/>
    <n v="1140"/>
    <x v="27"/>
    <x v="33"/>
    <x v="771"/>
    <x v="4"/>
    <n v="7"/>
    <x v="8"/>
    <x v="0"/>
  </r>
  <r>
    <s v="AX20340"/>
    <s v="ENX2018"/>
    <s v="A163"/>
    <s v="EMP1017"/>
    <s v="C1159"/>
    <d v="2021-09-06T00:00:00"/>
    <x v="8"/>
    <n v="3"/>
    <n v="378"/>
    <n v="291"/>
    <n v="1367"/>
    <n v="2241"/>
    <n v="3072"/>
    <x v="7"/>
    <x v="33"/>
    <x v="692"/>
    <x v="1"/>
    <n v="8"/>
    <x v="8"/>
    <x v="0"/>
  </r>
  <r>
    <s v="AX20341"/>
    <s v="ENX2063"/>
    <s v="A136"/>
    <s v="EMP1001"/>
    <s v="C1324"/>
    <d v="2021-09-06T00:00:00"/>
    <x v="83"/>
    <n v="3"/>
    <n v="561"/>
    <n v="421"/>
    <n v="269"/>
    <n v="368"/>
    <n v="82"/>
    <x v="64"/>
    <x v="21"/>
    <x v="665"/>
    <x v="6"/>
    <n v="9"/>
    <x v="8"/>
    <x v="0"/>
  </r>
  <r>
    <s v="AX20346"/>
    <s v="ENX2034"/>
    <s v="A140"/>
    <s v="EMP1041"/>
    <s v="C1283"/>
    <d v="2021-09-07T00:00:00"/>
    <x v="32"/>
    <n v="2"/>
    <n v="1367"/>
    <n v="984"/>
    <n v="1046"/>
    <n v="1635"/>
    <n v="782"/>
    <x v="24"/>
    <x v="13"/>
    <x v="76"/>
    <x v="5"/>
    <n v="2"/>
    <x v="8"/>
    <x v="0"/>
  </r>
  <r>
    <s v="AX20352"/>
    <s v="ENX2043"/>
    <s v="A104"/>
    <s v="EMP1039"/>
    <s v="C1253"/>
    <d v="2021-09-07T00:00:00"/>
    <x v="11"/>
    <n v="1"/>
    <n v="127"/>
    <n v="79"/>
    <n v="732"/>
    <n v="1077"/>
    <n v="463"/>
    <x v="35"/>
    <x v="28"/>
    <x v="310"/>
    <x v="6"/>
    <n v="2"/>
    <x v="8"/>
    <x v="0"/>
  </r>
  <r>
    <s v="AX20354"/>
    <s v="ENX2043"/>
    <s v="A165"/>
    <s v="EMP1010"/>
    <s v="C1491"/>
    <d v="2021-09-07T00:00:00"/>
    <x v="11"/>
    <n v="3"/>
    <n v="2464"/>
    <n v="1774"/>
    <n v="1676"/>
    <n v="2206"/>
    <n v="1742"/>
    <x v="28"/>
    <x v="10"/>
    <x v="266"/>
    <x v="3"/>
    <n v="3"/>
    <x v="8"/>
    <x v="0"/>
  </r>
  <r>
    <s v="AX20359"/>
    <s v="ENX2096"/>
    <s v="A137"/>
    <s v="EMP1021"/>
    <s v="C1717"/>
    <d v="2021-09-07T00:00:00"/>
    <x v="36"/>
    <n v="1"/>
    <n v="1638"/>
    <n v="1261"/>
    <n v="1965"/>
    <n v="2396"/>
    <n v="1744"/>
    <x v="14"/>
    <x v="5"/>
    <x v="442"/>
    <x v="5"/>
    <n v="3"/>
    <x v="8"/>
    <x v="0"/>
  </r>
  <r>
    <s v="AX20362"/>
    <s v="ENX2032"/>
    <s v="A161"/>
    <s v="EMP1030"/>
    <s v="C1560"/>
    <d v="2021-09-07T00:00:00"/>
    <x v="47"/>
    <n v="2"/>
    <n v="2241"/>
    <n v="1367"/>
    <n v="1072"/>
    <n v="1600"/>
    <n v="1106"/>
    <x v="29"/>
    <x v="30"/>
    <x v="434"/>
    <x v="6"/>
    <n v="4"/>
    <x v="8"/>
    <x v="0"/>
  </r>
  <r>
    <s v="AX20364"/>
    <s v="ENX2033"/>
    <s v="A137"/>
    <s v="EMP1003"/>
    <s v="C1496"/>
    <d v="2021-09-07T00:00:00"/>
    <x v="76"/>
    <n v="1"/>
    <n v="913"/>
    <n v="584"/>
    <n v="1443"/>
    <n v="1826"/>
    <n v="420"/>
    <x v="45"/>
    <x v="6"/>
    <x v="507"/>
    <x v="0"/>
    <n v="4"/>
    <x v="8"/>
    <x v="0"/>
  </r>
  <r>
    <s v="AX20366"/>
    <s v="ENX2065"/>
    <s v="A102"/>
    <s v="EMP1012"/>
    <s v="C1774"/>
    <d v="2021-09-07T00:00:00"/>
    <x v="56"/>
    <n v="1"/>
    <n v="596"/>
    <n v="358"/>
    <n v="409"/>
    <n v="817"/>
    <n v="812"/>
    <x v="26"/>
    <x v="31"/>
    <x v="42"/>
    <x v="0"/>
    <n v="5"/>
    <x v="8"/>
    <x v="0"/>
  </r>
  <r>
    <s v="AX20367"/>
    <s v="ENX2096"/>
    <s v="A148"/>
    <s v="EMP1031"/>
    <s v="C1364"/>
    <d v="2021-09-07T00:00:00"/>
    <x v="36"/>
    <n v="1"/>
    <n v="315"/>
    <n v="208"/>
    <n v="665"/>
    <n v="1278"/>
    <n v="722"/>
    <x v="68"/>
    <x v="3"/>
    <x v="465"/>
    <x v="5"/>
    <n v="7"/>
    <x v="8"/>
    <x v="0"/>
  </r>
  <r>
    <s v="AX20371"/>
    <s v="ENX2059"/>
    <s v="A126"/>
    <s v="EMP1039"/>
    <s v="C1134"/>
    <d v="2021-09-07T00:00:00"/>
    <x v="97"/>
    <n v="3"/>
    <n v="2497"/>
    <n v="1473"/>
    <n v="183"/>
    <n v="285"/>
    <n v="204"/>
    <x v="34"/>
    <x v="0"/>
    <x v="499"/>
    <x v="1"/>
    <n v="7"/>
    <x v="8"/>
    <x v="0"/>
  </r>
  <r>
    <s v="AX20373"/>
    <s v="ENX2029"/>
    <s v="A128"/>
    <s v="EMP1014"/>
    <s v="C1040"/>
    <d v="2021-09-07T00:00:00"/>
    <x v="3"/>
    <n v="1"/>
    <n v="2257"/>
    <n v="1535"/>
    <n v="3270"/>
    <n v="4140"/>
    <n v="344"/>
    <x v="32"/>
    <x v="24"/>
    <x v="548"/>
    <x v="0"/>
    <n v="7"/>
    <x v="8"/>
    <x v="0"/>
  </r>
  <r>
    <s v="AX20374"/>
    <s v="ENX2098"/>
    <s v="A160"/>
    <s v="EMP1003"/>
    <s v="C1010"/>
    <d v="2021-09-07T00:00:00"/>
    <x v="69"/>
    <n v="1"/>
    <n v="2257"/>
    <n v="1535"/>
    <n v="2358"/>
    <n v="2841"/>
    <n v="318"/>
    <x v="27"/>
    <x v="1"/>
    <x v="22"/>
    <x v="0"/>
    <n v="8"/>
    <x v="8"/>
    <x v="0"/>
  </r>
  <r>
    <s v="AX20380"/>
    <s v="ENX2003"/>
    <s v="A157"/>
    <s v="EMP1005"/>
    <s v="C1676"/>
    <d v="2021-09-07T00:00:00"/>
    <x v="22"/>
    <n v="2"/>
    <n v="2005"/>
    <n v="1223"/>
    <n v="882"/>
    <n v="1104"/>
    <n v="738"/>
    <x v="58"/>
    <x v="41"/>
    <x v="697"/>
    <x v="3"/>
    <n v="9"/>
    <x v="8"/>
    <x v="0"/>
  </r>
  <r>
    <s v="AX20383"/>
    <s v="ENX2089"/>
    <s v="A137"/>
    <s v="EMP1042"/>
    <s v="C1595"/>
    <d v="2021-09-07T00:00:00"/>
    <x v="89"/>
    <n v="4"/>
    <n v="1367"/>
    <n v="984"/>
    <n v="1968"/>
    <n v="2734"/>
    <n v="1104"/>
    <x v="33"/>
    <x v="14"/>
    <x v="599"/>
    <x v="0"/>
    <n v="9"/>
    <x v="8"/>
    <x v="0"/>
  </r>
  <r>
    <s v="AX20384"/>
    <s v="ENX2014"/>
    <s v="A133"/>
    <s v="EMP1011"/>
    <s v="C1199"/>
    <d v="2021-09-08T00:00:00"/>
    <x v="67"/>
    <n v="1"/>
    <n v="1826"/>
    <n v="1443"/>
    <n v="2952"/>
    <n v="4101"/>
    <n v="572"/>
    <x v="56"/>
    <x v="36"/>
    <x v="649"/>
    <x v="5"/>
    <n v="2"/>
    <x v="8"/>
    <x v="0"/>
  </r>
  <r>
    <s v="AX20389"/>
    <s v="ENX2081"/>
    <s v="A144"/>
    <s v="EMP1037"/>
    <s v="C1341"/>
    <d v="2021-09-08T00:00:00"/>
    <x v="62"/>
    <n v="2"/>
    <n v="584"/>
    <n v="420"/>
    <n v="2380"/>
    <n v="3132"/>
    <n v="1818"/>
    <x v="12"/>
    <x v="37"/>
    <x v="214"/>
    <x v="5"/>
    <n v="2"/>
    <x v="8"/>
    <x v="0"/>
  </r>
  <r>
    <s v="AX20392"/>
    <s v="ENX2100"/>
    <s v="A164"/>
    <s v="EMP1040"/>
    <s v="C1794"/>
    <d v="2021-09-08T00:00:00"/>
    <x v="28"/>
    <n v="1"/>
    <n v="1022"/>
    <n v="818"/>
    <n v="2798"/>
    <n v="4588"/>
    <n v="331"/>
    <x v="6"/>
    <x v="17"/>
    <x v="199"/>
    <x v="1"/>
    <n v="3"/>
    <x v="8"/>
    <x v="0"/>
  </r>
  <r>
    <s v="AX20395"/>
    <s v="ENX2070"/>
    <s v="A173"/>
    <s v="EMP1025"/>
    <s v="C1225"/>
    <d v="2021-09-08T00:00:00"/>
    <x v="40"/>
    <n v="4"/>
    <n v="1119"/>
    <n v="683"/>
    <n v="1167"/>
    <n v="1911"/>
    <n v="1380"/>
    <x v="16"/>
    <x v="36"/>
    <x v="681"/>
    <x v="1"/>
    <n v="3"/>
    <x v="8"/>
    <x v="0"/>
  </r>
  <r>
    <s v="AX20397"/>
    <s v="ENX2034"/>
    <s v="A149"/>
    <s v="EMP1018"/>
    <s v="C1248"/>
    <d v="2021-09-08T00:00:00"/>
    <x v="32"/>
    <n v="1"/>
    <n v="913"/>
    <n v="584"/>
    <n v="154"/>
    <n v="203"/>
    <n v="275"/>
    <x v="73"/>
    <x v="3"/>
    <x v="564"/>
    <x v="6"/>
    <n v="3"/>
    <x v="8"/>
    <x v="0"/>
  </r>
  <r>
    <s v="AX20398"/>
    <s v="ENX2097"/>
    <s v="A102"/>
    <s v="EMP1042"/>
    <s v="C1012"/>
    <d v="2021-09-08T00:00:00"/>
    <x v="0"/>
    <n v="1"/>
    <n v="458"/>
    <n v="376"/>
    <n v="376"/>
    <n v="458"/>
    <n v="2397"/>
    <x v="15"/>
    <x v="33"/>
    <x v="306"/>
    <x v="2"/>
    <n v="4"/>
    <x v="8"/>
    <x v="0"/>
  </r>
  <r>
    <s v="AX20401"/>
    <s v="ENX2002"/>
    <s v="A150"/>
    <s v="EMP1026"/>
    <s v="C1691"/>
    <d v="2021-09-08T00:00:00"/>
    <x v="100"/>
    <n v="1"/>
    <n v="181"/>
    <n v="130"/>
    <n v="1777"/>
    <n v="2141"/>
    <n v="904"/>
    <x v="43"/>
    <x v="1"/>
    <x v="300"/>
    <x v="4"/>
    <n v="4"/>
    <x v="8"/>
    <x v="0"/>
  </r>
  <r>
    <s v="AX20402"/>
    <s v="ENX2072"/>
    <s v="A155"/>
    <s v="EMP1037"/>
    <s v="C1238"/>
    <d v="2021-09-08T00:00:00"/>
    <x v="31"/>
    <n v="1"/>
    <n v="530"/>
    <n v="424"/>
    <n v="1632"/>
    <n v="2016"/>
    <n v="280"/>
    <x v="49"/>
    <x v="35"/>
    <x v="188"/>
    <x v="1"/>
    <n v="5"/>
    <x v="8"/>
    <x v="0"/>
  </r>
  <r>
    <s v="AX20404"/>
    <s v="ENX2055"/>
    <s v="A113"/>
    <s v="EMP1043"/>
    <s v="C1324"/>
    <d v="2021-09-08T00:00:00"/>
    <x v="71"/>
    <n v="2"/>
    <n v="368"/>
    <n v="269"/>
    <n v="416"/>
    <n v="630"/>
    <n v="192"/>
    <x v="4"/>
    <x v="23"/>
    <x v="78"/>
    <x v="6"/>
    <n v="5"/>
    <x v="8"/>
    <x v="0"/>
  </r>
  <r>
    <s v="AX20405"/>
    <s v="ENX2067"/>
    <s v="A167"/>
    <s v="EMP1025"/>
    <s v="C1757"/>
    <d v="2021-09-08T00:00:00"/>
    <x v="30"/>
    <n v="1"/>
    <n v="1077"/>
    <n v="732"/>
    <n v="1504"/>
    <n v="1832"/>
    <n v="496"/>
    <x v="40"/>
    <x v="23"/>
    <x v="32"/>
    <x v="6"/>
    <n v="6"/>
    <x v="8"/>
    <x v="0"/>
  </r>
  <r>
    <s v="AX20407"/>
    <s v="ENX2003"/>
    <s v="A125"/>
    <s v="EMP1041"/>
    <s v="C1298"/>
    <d v="2021-09-08T00:00:00"/>
    <x v="22"/>
    <n v="1"/>
    <n v="2091"/>
    <n v="1485"/>
    <n v="1774"/>
    <n v="2464"/>
    <n v="288"/>
    <x v="26"/>
    <x v="18"/>
    <x v="267"/>
    <x v="4"/>
    <n v="7"/>
    <x v="8"/>
    <x v="0"/>
  </r>
  <r>
    <s v="AX20412"/>
    <s v="ENX2067"/>
    <s v="A109"/>
    <s v="EMP1039"/>
    <s v="C1115"/>
    <d v="2021-09-08T00:00:00"/>
    <x v="30"/>
    <n v="1"/>
    <n v="1812"/>
    <n v="1305"/>
    <n v="450"/>
    <n v="818"/>
    <n v="904"/>
    <x v="27"/>
    <x v="8"/>
    <x v="641"/>
    <x v="1"/>
    <n v="7"/>
    <x v="8"/>
    <x v="0"/>
  </r>
  <r>
    <s v="AX20415"/>
    <s v="ENX2064"/>
    <s v="A140"/>
    <s v="EMP1034"/>
    <s v="C1701"/>
    <d v="2021-09-08T00:00:00"/>
    <x v="25"/>
    <n v="1"/>
    <n v="1899"/>
    <n v="1044"/>
    <n v="1774"/>
    <n v="2464"/>
    <n v="1456"/>
    <x v="34"/>
    <x v="3"/>
    <x v="518"/>
    <x v="0"/>
    <n v="7"/>
    <x v="8"/>
    <x v="0"/>
  </r>
  <r>
    <s v="AX20416"/>
    <s v="ENX2091"/>
    <s v="A132"/>
    <s v="EMP1029"/>
    <s v="C1032"/>
    <d v="2021-09-08T00:00:00"/>
    <x v="39"/>
    <n v="2"/>
    <n v="871"/>
    <n v="540"/>
    <n v="683"/>
    <n v="1119"/>
    <n v="328"/>
    <x v="48"/>
    <x v="37"/>
    <x v="764"/>
    <x v="0"/>
    <n v="8"/>
    <x v="8"/>
    <x v="0"/>
  </r>
  <r>
    <s v="AX20423"/>
    <s v="ENX2069"/>
    <s v="A138"/>
    <s v="EMP1012"/>
    <s v="C1684"/>
    <d v="2021-09-08T00:00:00"/>
    <x v="46"/>
    <n v="3"/>
    <n v="603"/>
    <n v="416"/>
    <n v="1200"/>
    <n v="2182"/>
    <n v="377"/>
    <x v="37"/>
    <x v="12"/>
    <x v="530"/>
    <x v="1"/>
    <n v="8"/>
    <x v="8"/>
    <x v="0"/>
  </r>
  <r>
    <s v="AX20432"/>
    <s v="ENX2095"/>
    <s v="A130"/>
    <s v="EMP1036"/>
    <s v="C1061"/>
    <d v="2021-09-09T00:00:00"/>
    <x v="42"/>
    <n v="1"/>
    <n v="1887"/>
    <n v="1378"/>
    <n v="291"/>
    <n v="378"/>
    <n v="731"/>
    <x v="11"/>
    <x v="43"/>
    <x v="761"/>
    <x v="5"/>
    <n v="3"/>
    <x v="8"/>
    <x v="0"/>
  </r>
  <r>
    <s v="AX20436"/>
    <s v="ENX2003"/>
    <s v="A100"/>
    <s v="EMP1009"/>
    <s v="C1557"/>
    <d v="2021-09-09T00:00:00"/>
    <x v="22"/>
    <n v="3"/>
    <n v="1783"/>
    <n v="1516"/>
    <n v="2732"/>
    <n v="4476"/>
    <n v="164"/>
    <x v="58"/>
    <x v="39"/>
    <x v="731"/>
    <x v="3"/>
    <n v="3"/>
    <x v="8"/>
    <x v="0"/>
  </r>
  <r>
    <s v="AX20437"/>
    <s v="ENX2067"/>
    <s v="A149"/>
    <s v="EMP1031"/>
    <s v="C1168"/>
    <d v="2021-09-09T00:00:00"/>
    <x v="30"/>
    <n v="1"/>
    <n v="603"/>
    <n v="416"/>
    <n v="1305"/>
    <n v="1812"/>
    <n v="138"/>
    <x v="28"/>
    <x v="5"/>
    <x v="291"/>
    <x v="0"/>
    <n v="5"/>
    <x v="8"/>
    <x v="0"/>
  </r>
  <r>
    <s v="AX20444"/>
    <s v="ENX2074"/>
    <s v="A128"/>
    <s v="EMP1035"/>
    <s v="C1507"/>
    <d v="2021-09-09T00:00:00"/>
    <x v="41"/>
    <n v="3"/>
    <n v="458"/>
    <n v="376"/>
    <n v="416"/>
    <n v="603"/>
    <n v="212"/>
    <x v="54"/>
    <x v="23"/>
    <x v="313"/>
    <x v="1"/>
    <n v="5"/>
    <x v="8"/>
    <x v="0"/>
  </r>
  <r>
    <s v="AX20445"/>
    <s v="ENX2037"/>
    <s v="A152"/>
    <s v="EMP1033"/>
    <s v="C1599"/>
    <d v="2021-09-09T00:00:00"/>
    <x v="50"/>
    <n v="3"/>
    <n v="112"/>
    <n v="90"/>
    <n v="1054"/>
    <n v="1405"/>
    <n v="799"/>
    <x v="8"/>
    <x v="36"/>
    <x v="378"/>
    <x v="1"/>
    <n v="6"/>
    <x v="8"/>
    <x v="0"/>
  </r>
  <r>
    <s v="AX20448"/>
    <s v="ENX2025"/>
    <s v="A171"/>
    <s v="EMP1004"/>
    <s v="C1295"/>
    <d v="2021-09-09T00:00:00"/>
    <x v="21"/>
    <n v="4"/>
    <n v="2005"/>
    <n v="1223"/>
    <n v="389"/>
    <n v="637"/>
    <n v="840"/>
    <x v="40"/>
    <x v="22"/>
    <x v="465"/>
    <x v="1"/>
    <n v="6"/>
    <x v="8"/>
    <x v="0"/>
  </r>
  <r>
    <s v="AX20449"/>
    <s v="ENX2091"/>
    <s v="A143"/>
    <s v="EMP1031"/>
    <s v="C1182"/>
    <d v="2021-09-09T00:00:00"/>
    <x v="39"/>
    <n v="1"/>
    <n v="1566"/>
    <n v="1190"/>
    <n v="1076"/>
    <n v="1472"/>
    <n v="1839"/>
    <x v="36"/>
    <x v="35"/>
    <x v="628"/>
    <x v="6"/>
    <n v="6"/>
    <x v="8"/>
    <x v="0"/>
  </r>
  <r>
    <s v="AX20460"/>
    <s v="ENX2066"/>
    <s v="A111"/>
    <s v="EMP1032"/>
    <s v="C1237"/>
    <d v="2021-09-09T00:00:00"/>
    <x v="13"/>
    <n v="3"/>
    <n v="458"/>
    <n v="376"/>
    <n v="4191"/>
    <n v="5901"/>
    <n v="626"/>
    <x v="35"/>
    <x v="20"/>
    <x v="532"/>
    <x v="3"/>
    <n v="7"/>
    <x v="8"/>
    <x v="0"/>
  </r>
  <r>
    <s v="AX20462"/>
    <s v="ENX2100"/>
    <s v="A137"/>
    <s v="EMP1007"/>
    <s v="C1539"/>
    <d v="2021-09-09T00:00:00"/>
    <x v="28"/>
    <n v="1"/>
    <n v="1899"/>
    <n v="1044"/>
    <n v="3884"/>
    <n v="7192"/>
    <n v="754"/>
    <x v="60"/>
    <x v="5"/>
    <x v="55"/>
    <x v="3"/>
    <n v="7"/>
    <x v="8"/>
    <x v="0"/>
  </r>
  <r>
    <s v="AX20467"/>
    <s v="ENX2095"/>
    <s v="A108"/>
    <s v="EMP1006"/>
    <s v="C1328"/>
    <d v="2021-09-09T00:00:00"/>
    <x v="42"/>
    <n v="4"/>
    <n v="603"/>
    <n v="416"/>
    <n v="791"/>
    <n v="1522"/>
    <n v="660"/>
    <x v="39"/>
    <x v="42"/>
    <x v="798"/>
    <x v="0"/>
    <n v="7"/>
    <x v="8"/>
    <x v="0"/>
  </r>
  <r>
    <s v="AX20469"/>
    <s v="ENX2018"/>
    <s v="A144"/>
    <s v="EMP1026"/>
    <s v="C1628"/>
    <d v="2021-09-09T00:00:00"/>
    <x v="8"/>
    <n v="2"/>
    <n v="1103"/>
    <n v="838"/>
    <n v="425"/>
    <n v="545"/>
    <n v="944"/>
    <x v="0"/>
    <x v="39"/>
    <x v="380"/>
    <x v="6"/>
    <n v="8"/>
    <x v="8"/>
    <x v="0"/>
  </r>
  <r>
    <s v="AX20472"/>
    <s v="ENX2076"/>
    <s v="A128"/>
    <s v="EMP1005"/>
    <s v="C1400"/>
    <d v="2021-09-09T00:00:00"/>
    <x v="15"/>
    <n v="1"/>
    <n v="127"/>
    <n v="79"/>
    <n v="2502"/>
    <n v="3052"/>
    <n v="1968"/>
    <x v="23"/>
    <x v="33"/>
    <x v="609"/>
    <x v="3"/>
    <n v="9"/>
    <x v="8"/>
    <x v="0"/>
  </r>
  <r>
    <s v="AX20475"/>
    <s v="ENX2037"/>
    <s v="A144"/>
    <s v="EMP1020"/>
    <s v="C1576"/>
    <d v="2021-09-10T00:00:00"/>
    <x v="50"/>
    <n v="1"/>
    <n v="2141"/>
    <n v="1777"/>
    <n v="408"/>
    <n v="504"/>
    <n v="724"/>
    <x v="5"/>
    <x v="2"/>
    <x v="541"/>
    <x v="4"/>
    <n v="1"/>
    <x v="8"/>
    <x v="0"/>
  </r>
  <r>
    <s v="AX20478"/>
    <s v="ENX2042"/>
    <s v="A162"/>
    <s v="EMP1030"/>
    <s v="C1291"/>
    <d v="2021-09-10T00:00:00"/>
    <x v="49"/>
    <n v="2"/>
    <n v="1405"/>
    <n v="1054"/>
    <n v="5512"/>
    <n v="7548"/>
    <n v="87"/>
    <x v="16"/>
    <x v="31"/>
    <x v="658"/>
    <x v="6"/>
    <n v="2"/>
    <x v="8"/>
    <x v="0"/>
  </r>
  <r>
    <s v="AX20483"/>
    <s v="ENX2053"/>
    <s v="A162"/>
    <s v="EMP1004"/>
    <s v="C1194"/>
    <d v="2021-09-10T00:00:00"/>
    <x v="33"/>
    <n v="4"/>
    <n v="1783"/>
    <n v="1230"/>
    <n v="1251"/>
    <n v="1526"/>
    <n v="192"/>
    <x v="15"/>
    <x v="35"/>
    <x v="682"/>
    <x v="6"/>
    <n v="3"/>
    <x v="8"/>
    <x v="0"/>
  </r>
  <r>
    <s v="AX20487"/>
    <s v="ENX2097"/>
    <s v="A167"/>
    <s v="EMP1006"/>
    <s v="C1497"/>
    <d v="2021-09-10T00:00:00"/>
    <x v="0"/>
    <n v="1"/>
    <n v="1500"/>
    <n v="900"/>
    <n v="2968"/>
    <n v="4566"/>
    <n v="360"/>
    <x v="22"/>
    <x v="40"/>
    <x v="612"/>
    <x v="0"/>
    <n v="3"/>
    <x v="8"/>
    <x v="0"/>
  </r>
  <r>
    <s v="AX20489"/>
    <s v="ENX2070"/>
    <s v="A100"/>
    <s v="EMP1011"/>
    <s v="C1513"/>
    <d v="2021-09-10T00:00:00"/>
    <x v="40"/>
    <n v="2"/>
    <n v="530"/>
    <n v="424"/>
    <n v="1632"/>
    <n v="2016"/>
    <n v="1056"/>
    <x v="52"/>
    <x v="40"/>
    <x v="77"/>
    <x v="3"/>
    <n v="3"/>
    <x v="8"/>
    <x v="0"/>
  </r>
  <r>
    <s v="AX20493"/>
    <s v="ENX2006"/>
    <s v="A107"/>
    <s v="EMP1024"/>
    <s v="C1361"/>
    <d v="2021-09-10T00:00:00"/>
    <x v="68"/>
    <n v="1"/>
    <n v="2257"/>
    <n v="1535"/>
    <n v="2590"/>
    <n v="3278"/>
    <n v="351"/>
    <x v="46"/>
    <x v="36"/>
    <x v="197"/>
    <x v="4"/>
    <n v="4"/>
    <x v="8"/>
    <x v="0"/>
  </r>
  <r>
    <s v="AX20497"/>
    <s v="ENX2023"/>
    <s v="A133"/>
    <s v="EMP1034"/>
    <s v="C1224"/>
    <d v="2021-09-10T00:00:00"/>
    <x v="57"/>
    <n v="1"/>
    <n v="1587"/>
    <n v="1301"/>
    <n v="1305"/>
    <n v="1812"/>
    <n v="13"/>
    <x v="9"/>
    <x v="34"/>
    <x v="602"/>
    <x v="0"/>
    <n v="4"/>
    <x v="8"/>
    <x v="0"/>
  </r>
  <r>
    <s v="AX20498"/>
    <s v="ENX2091"/>
    <s v="A164"/>
    <s v="EMP1043"/>
    <s v="C1704"/>
    <d v="2021-09-10T00:00:00"/>
    <x v="39"/>
    <n v="1"/>
    <n v="181"/>
    <n v="130"/>
    <n v="208"/>
    <n v="400"/>
    <n v="286"/>
    <x v="64"/>
    <x v="20"/>
    <x v="695"/>
    <x v="5"/>
    <n v="4"/>
    <x v="8"/>
    <x v="0"/>
  </r>
  <r>
    <s v="AX20499"/>
    <s v="ENX2061"/>
    <s v="A119"/>
    <s v="EMP1025"/>
    <s v="C1694"/>
    <d v="2021-09-10T00:00:00"/>
    <x v="72"/>
    <n v="2"/>
    <n v="2283"/>
    <n v="1484"/>
    <n v="1995"/>
    <n v="3834"/>
    <n v="383"/>
    <x v="66"/>
    <x v="32"/>
    <x v="417"/>
    <x v="4"/>
    <n v="5"/>
    <x v="8"/>
    <x v="0"/>
  </r>
  <r>
    <s v="AX20505"/>
    <s v="ENX2035"/>
    <s v="A127"/>
    <s v="EMP1023"/>
    <s v="C1505"/>
    <d v="2021-09-10T00:00:00"/>
    <x v="26"/>
    <n v="1"/>
    <n v="1587"/>
    <n v="1301"/>
    <n v="3324"/>
    <n v="4053"/>
    <n v="1484"/>
    <x v="61"/>
    <x v="5"/>
    <x v="608"/>
    <x v="2"/>
    <n v="5"/>
    <x v="8"/>
    <x v="0"/>
  </r>
  <r>
    <s v="AX20511"/>
    <s v="ENX2086"/>
    <s v="A149"/>
    <s v="EMP1023"/>
    <s v="C1536"/>
    <d v="2021-09-10T00:00:00"/>
    <x v="94"/>
    <n v="1"/>
    <n v="2141"/>
    <n v="1777"/>
    <n v="1190"/>
    <n v="1566"/>
    <n v="1953"/>
    <x v="5"/>
    <x v="1"/>
    <x v="669"/>
    <x v="0"/>
    <n v="5"/>
    <x v="8"/>
    <x v="0"/>
  </r>
  <r>
    <s v="AX20512"/>
    <s v="ENX2085"/>
    <s v="A162"/>
    <s v="EMP1012"/>
    <s v="C1429"/>
    <d v="2021-09-10T00:00:00"/>
    <x v="29"/>
    <n v="4"/>
    <n v="112"/>
    <n v="90"/>
    <n v="1168"/>
    <n v="1826"/>
    <n v="290"/>
    <x v="71"/>
    <x v="24"/>
    <x v="166"/>
    <x v="4"/>
    <n v="5"/>
    <x v="8"/>
    <x v="0"/>
  </r>
  <r>
    <s v="AX20515"/>
    <s v="ENX2052"/>
    <s v="A143"/>
    <s v="EMP1002"/>
    <s v="C1439"/>
    <d v="2021-09-10T00:00:00"/>
    <x v="45"/>
    <n v="1"/>
    <n v="127"/>
    <n v="79"/>
    <n v="562"/>
    <n v="826"/>
    <n v="280"/>
    <x v="43"/>
    <x v="12"/>
    <x v="584"/>
    <x v="5"/>
    <n v="6"/>
    <x v="8"/>
    <x v="0"/>
  </r>
  <r>
    <s v="AX20519"/>
    <s v="ENX2044"/>
    <s v="A153"/>
    <s v="EMP1024"/>
    <s v="C1589"/>
    <d v="2021-09-10T00:00:00"/>
    <x v="54"/>
    <n v="1"/>
    <n v="637"/>
    <n v="389"/>
    <n v="584"/>
    <n v="913"/>
    <n v="795"/>
    <x v="22"/>
    <x v="17"/>
    <x v="102"/>
    <x v="4"/>
    <n v="7"/>
    <x v="8"/>
    <x v="0"/>
  </r>
  <r>
    <s v="AX20520"/>
    <s v="ENX2025"/>
    <s v="A107"/>
    <s v="EMP1040"/>
    <s v="C1589"/>
    <d v="2021-09-10T00:00:00"/>
    <x v="21"/>
    <n v="4"/>
    <n v="1671"/>
    <n v="1220"/>
    <n v="1305"/>
    <n v="1812"/>
    <n v="137"/>
    <x v="70"/>
    <x v="30"/>
    <x v="785"/>
    <x v="2"/>
    <n v="7"/>
    <x v="8"/>
    <x v="0"/>
  </r>
  <r>
    <s v="AX20526"/>
    <s v="ENX2007"/>
    <s v="A152"/>
    <s v="EMP1018"/>
    <s v="C1090"/>
    <d v="2021-09-10T00:00:00"/>
    <x v="63"/>
    <n v="3"/>
    <n v="217"/>
    <n v="171"/>
    <n v="168"/>
    <n v="246"/>
    <n v="530"/>
    <x v="25"/>
    <x v="30"/>
    <x v="251"/>
    <x v="2"/>
    <n v="7"/>
    <x v="8"/>
    <x v="0"/>
  </r>
  <r>
    <s v="AX20528"/>
    <s v="ENX2066"/>
    <s v="A153"/>
    <s v="EMP1043"/>
    <s v="C1774"/>
    <d v="2021-09-10T00:00:00"/>
    <x v="13"/>
    <n v="1"/>
    <n v="684"/>
    <n v="561"/>
    <n v="1067"/>
    <n v="1809"/>
    <n v="248"/>
    <x v="11"/>
    <x v="17"/>
    <x v="787"/>
    <x v="1"/>
    <n v="7"/>
    <x v="8"/>
    <x v="0"/>
  </r>
  <r>
    <s v="AX20532"/>
    <s v="ENX2007"/>
    <s v="A107"/>
    <s v="EMP1026"/>
    <s v="C1743"/>
    <d v="2021-09-10T00:00:00"/>
    <x v="63"/>
    <n v="4"/>
    <n v="1862"/>
    <n v="1173"/>
    <n v="850"/>
    <n v="1090"/>
    <n v="702"/>
    <x v="4"/>
    <x v="9"/>
    <x v="123"/>
    <x v="1"/>
    <n v="7"/>
    <x v="8"/>
    <x v="0"/>
  </r>
  <r>
    <s v="AX20534"/>
    <s v="ENX2000"/>
    <s v="A145"/>
    <s v="EMP1008"/>
    <s v="C1028"/>
    <d v="2021-09-10T00:00:00"/>
    <x v="98"/>
    <n v="1"/>
    <n v="1351"/>
    <n v="1108"/>
    <n v="4452"/>
    <n v="6849"/>
    <n v="1312"/>
    <x v="41"/>
    <x v="26"/>
    <x v="538"/>
    <x v="0"/>
    <n v="8"/>
    <x v="8"/>
    <x v="0"/>
  </r>
  <r>
    <s v="AX20535"/>
    <s v="ENX2056"/>
    <s v="A168"/>
    <s v="EMP1026"/>
    <s v="C1311"/>
    <d v="2021-09-10T00:00:00"/>
    <x v="64"/>
    <n v="3"/>
    <n v="2464"/>
    <n v="1774"/>
    <n v="1397"/>
    <n v="1967"/>
    <n v="95"/>
    <x v="27"/>
    <x v="4"/>
    <x v="784"/>
    <x v="2"/>
    <n v="9"/>
    <x v="8"/>
    <x v="0"/>
  </r>
  <r>
    <s v="AX20537"/>
    <s v="ENX2094"/>
    <s v="A127"/>
    <s v="EMP1006"/>
    <s v="C1553"/>
    <d v="2021-09-10T00:00:00"/>
    <x v="90"/>
    <n v="1"/>
    <n v="800"/>
    <n v="536"/>
    <n v="22"/>
    <n v="35"/>
    <n v="1024"/>
    <x v="72"/>
    <x v="11"/>
    <x v="21"/>
    <x v="5"/>
    <n v="9"/>
    <x v="8"/>
    <x v="0"/>
  </r>
  <r>
    <s v="AX20539"/>
    <s v="ENX2044"/>
    <s v="A124"/>
    <s v="EMP1032"/>
    <s v="C1369"/>
    <d v="2021-09-11T00:00:00"/>
    <x v="54"/>
    <n v="3"/>
    <n v="315"/>
    <n v="208"/>
    <n v="4554"/>
    <n v="7230"/>
    <n v="164"/>
    <x v="22"/>
    <x v="42"/>
    <x v="1"/>
    <x v="2"/>
    <n v="1"/>
    <x v="8"/>
    <x v="0"/>
  </r>
  <r>
    <s v="AX20540"/>
    <s v="ENX2081"/>
    <s v="A168"/>
    <s v="EMP1009"/>
    <s v="C1273"/>
    <d v="2021-09-11T00:00:00"/>
    <x v="62"/>
    <n v="4"/>
    <n v="545"/>
    <n v="425"/>
    <n v="1485"/>
    <n v="2091"/>
    <n v="1024"/>
    <x v="20"/>
    <x v="22"/>
    <x v="788"/>
    <x v="4"/>
    <n v="1"/>
    <x v="8"/>
    <x v="0"/>
  </r>
  <r>
    <s v="AX20541"/>
    <s v="ENX2097"/>
    <s v="A161"/>
    <s v="EMP1018"/>
    <s v="C1161"/>
    <d v="2021-09-11T00:00:00"/>
    <x v="0"/>
    <n v="2"/>
    <n v="556"/>
    <n v="395"/>
    <n v="1924"/>
    <n v="2828"/>
    <n v="855"/>
    <x v="31"/>
    <x v="33"/>
    <x v="264"/>
    <x v="5"/>
    <n v="1"/>
    <x v="8"/>
    <x v="0"/>
  </r>
  <r>
    <s v="AX20547"/>
    <s v="ENX2036"/>
    <s v="A147"/>
    <s v="EMP1018"/>
    <s v="C1603"/>
    <d v="2021-09-11T00:00:00"/>
    <x v="1"/>
    <n v="1"/>
    <n v="1338"/>
    <n v="682"/>
    <n v="3963"/>
    <n v="5916"/>
    <n v="264"/>
    <x v="16"/>
    <x v="23"/>
    <x v="709"/>
    <x v="5"/>
    <n v="2"/>
    <x v="8"/>
    <x v="0"/>
  </r>
  <r>
    <s v="AX20558"/>
    <s v="ENX2072"/>
    <s v="A127"/>
    <s v="EMP1037"/>
    <s v="C1377"/>
    <d v="2021-09-11T00:00:00"/>
    <x v="31"/>
    <n v="3"/>
    <n v="886"/>
    <n v="478"/>
    <n v="84"/>
    <n v="123"/>
    <n v="1504"/>
    <x v="46"/>
    <x v="2"/>
    <x v="321"/>
    <x v="3"/>
    <n v="3"/>
    <x v="8"/>
    <x v="0"/>
  </r>
  <r>
    <s v="AX20561"/>
    <s v="ENX2038"/>
    <s v="A154"/>
    <s v="EMP1022"/>
    <s v="C1354"/>
    <d v="2021-09-11T00:00:00"/>
    <x v="84"/>
    <n v="3"/>
    <n v="1566"/>
    <n v="1190"/>
    <n v="900"/>
    <n v="1636"/>
    <n v="431"/>
    <x v="57"/>
    <x v="1"/>
    <x v="43"/>
    <x v="4"/>
    <n v="3"/>
    <x v="8"/>
    <x v="0"/>
  </r>
  <r>
    <s v="AX20563"/>
    <s v="ENX2022"/>
    <s v="A130"/>
    <s v="EMP1027"/>
    <s v="C1028"/>
    <d v="2021-09-11T00:00:00"/>
    <x v="27"/>
    <n v="1"/>
    <n v="847"/>
    <n v="534"/>
    <n v="1965"/>
    <n v="2396"/>
    <n v="290"/>
    <x v="32"/>
    <x v="12"/>
    <x v="144"/>
    <x v="6"/>
    <n v="3"/>
    <x v="8"/>
    <x v="0"/>
  </r>
  <r>
    <s v="AX20564"/>
    <s v="ENX2004"/>
    <s v="A112"/>
    <s v="EMP1044"/>
    <s v="C1498"/>
    <d v="2021-09-11T00:00:00"/>
    <x v="23"/>
    <n v="1"/>
    <n v="886"/>
    <n v="478"/>
    <n v="3270"/>
    <n v="4140"/>
    <n v="2036"/>
    <x v="71"/>
    <x v="8"/>
    <x v="110"/>
    <x v="0"/>
    <n v="3"/>
    <x v="8"/>
    <x v="0"/>
  </r>
  <r>
    <s v="AX20571"/>
    <s v="ENX2100"/>
    <s v="A146"/>
    <s v="EMP1035"/>
    <s v="C1660"/>
    <d v="2021-09-11T00:00:00"/>
    <x v="28"/>
    <n v="1"/>
    <n v="504"/>
    <n v="408"/>
    <n v="1968"/>
    <n v="2734"/>
    <n v="2565"/>
    <x v="15"/>
    <x v="12"/>
    <x v="386"/>
    <x v="5"/>
    <n v="3"/>
    <x v="8"/>
    <x v="0"/>
  </r>
  <r>
    <s v="AX20573"/>
    <s v="ENX2048"/>
    <s v="A116"/>
    <s v="EMP1011"/>
    <s v="C1197"/>
    <d v="2021-09-11T00:00:00"/>
    <x v="34"/>
    <n v="3"/>
    <n v="1967"/>
    <n v="1397"/>
    <n v="1774"/>
    <n v="2464"/>
    <n v="1532"/>
    <x v="7"/>
    <x v="5"/>
    <x v="9"/>
    <x v="0"/>
    <n v="6"/>
    <x v="8"/>
    <x v="0"/>
  </r>
  <r>
    <s v="AX20575"/>
    <s v="ENX2085"/>
    <s v="A120"/>
    <s v="EMP1008"/>
    <s v="C1136"/>
    <d v="2021-09-11T00:00:00"/>
    <x v="29"/>
    <n v="1"/>
    <n v="217"/>
    <n v="171"/>
    <n v="2642"/>
    <n v="3944"/>
    <n v="1462"/>
    <x v="68"/>
    <x v="44"/>
    <x v="52"/>
    <x v="0"/>
    <n v="8"/>
    <x v="8"/>
    <x v="0"/>
  </r>
  <r>
    <s v="AX20576"/>
    <s v="ENX2015"/>
    <s v="A134"/>
    <s v="EMP1039"/>
    <s v="C1487"/>
    <d v="2021-09-11T00:00:00"/>
    <x v="17"/>
    <n v="1"/>
    <n v="2182"/>
    <n v="1200"/>
    <n v="421"/>
    <n v="561"/>
    <n v="275"/>
    <x v="60"/>
    <x v="12"/>
    <x v="660"/>
    <x v="3"/>
    <n v="9"/>
    <x v="8"/>
    <x v="0"/>
  </r>
  <r>
    <s v="AX20579"/>
    <s v="ENX2074"/>
    <s v="A129"/>
    <s v="EMP1026"/>
    <s v="C1233"/>
    <d v="2021-09-12T00:00:00"/>
    <x v="41"/>
    <n v="1"/>
    <n v="1119"/>
    <n v="683"/>
    <n v="4920"/>
    <n v="7132"/>
    <n v="1212"/>
    <x v="61"/>
    <x v="35"/>
    <x v="340"/>
    <x v="1"/>
    <n v="1"/>
    <x v="8"/>
    <x v="0"/>
  </r>
  <r>
    <s v="AX20583"/>
    <s v="ENX2087"/>
    <s v="A154"/>
    <s v="EMP1039"/>
    <s v="C1130"/>
    <d v="2021-09-12T00:00:00"/>
    <x v="95"/>
    <n v="1"/>
    <n v="947"/>
    <n v="786"/>
    <n v="1664"/>
    <n v="2412"/>
    <n v="351"/>
    <x v="24"/>
    <x v="23"/>
    <x v="486"/>
    <x v="2"/>
    <n v="3"/>
    <x v="8"/>
    <x v="0"/>
  </r>
  <r>
    <s v="AX20584"/>
    <s v="ENX2039"/>
    <s v="A118"/>
    <s v="EMP1003"/>
    <s v="C1402"/>
    <d v="2021-09-12T00:00:00"/>
    <x v="96"/>
    <n v="2"/>
    <n v="2005"/>
    <n v="1223"/>
    <n v="634"/>
    <n v="880"/>
    <n v="34"/>
    <x v="25"/>
    <x v="44"/>
    <x v="625"/>
    <x v="1"/>
    <n v="4"/>
    <x v="8"/>
    <x v="0"/>
  </r>
  <r>
    <s v="AX20594"/>
    <s v="ENX2022"/>
    <s v="A107"/>
    <s v="EMP1012"/>
    <s v="C1665"/>
    <d v="2021-09-12T00:00:00"/>
    <x v="27"/>
    <n v="2"/>
    <n v="800"/>
    <n v="536"/>
    <n v="3484"/>
    <n v="6832"/>
    <n v="369"/>
    <x v="73"/>
    <x v="13"/>
    <x v="55"/>
    <x v="6"/>
    <n v="5"/>
    <x v="8"/>
    <x v="0"/>
  </r>
  <r>
    <s v="AX20595"/>
    <s v="ENX2048"/>
    <s v="A121"/>
    <s v="EMP1007"/>
    <s v="C1223"/>
    <d v="2021-09-12T00:00:00"/>
    <x v="34"/>
    <n v="1"/>
    <n v="1103"/>
    <n v="838"/>
    <n v="1305"/>
    <n v="1590"/>
    <n v="431"/>
    <x v="69"/>
    <x v="39"/>
    <x v="399"/>
    <x v="0"/>
    <n v="5"/>
    <x v="8"/>
    <x v="0"/>
  </r>
  <r>
    <s v="AX20597"/>
    <s v="ENX2063"/>
    <s v="A103"/>
    <s v="EMP1018"/>
    <s v="C1733"/>
    <d v="2021-09-12T00:00:00"/>
    <x v="83"/>
    <n v="1"/>
    <n v="1022"/>
    <n v="818"/>
    <n v="183"/>
    <n v="285"/>
    <n v="600"/>
    <x v="54"/>
    <x v="21"/>
    <x v="578"/>
    <x v="5"/>
    <n v="5"/>
    <x v="8"/>
    <x v="0"/>
  </r>
  <r>
    <s v="AX20602"/>
    <s v="ENX2055"/>
    <s v="A166"/>
    <s v="EMP1038"/>
    <s v="C1724"/>
    <d v="2021-09-12T00:00:00"/>
    <x v="71"/>
    <n v="1"/>
    <n v="1103"/>
    <n v="838"/>
    <n v="1740"/>
    <n v="2120"/>
    <n v="463"/>
    <x v="23"/>
    <x v="23"/>
    <x v="243"/>
    <x v="1"/>
    <n v="5"/>
    <x v="8"/>
    <x v="0"/>
  </r>
  <r>
    <s v="AX20604"/>
    <s v="ENX2056"/>
    <s v="A170"/>
    <s v="EMP1024"/>
    <s v="C1631"/>
    <d v="2021-09-12T00:00:00"/>
    <x v="64"/>
    <n v="2"/>
    <n v="502"/>
    <n v="296"/>
    <n v="807"/>
    <n v="1467"/>
    <n v="148"/>
    <x v="38"/>
    <x v="17"/>
    <x v="153"/>
    <x v="3"/>
    <n v="5"/>
    <x v="8"/>
    <x v="0"/>
  </r>
  <r>
    <s v="AX20607"/>
    <s v="ENX2027"/>
    <s v="A164"/>
    <s v="EMP1024"/>
    <s v="C1316"/>
    <d v="2021-09-12T00:00:00"/>
    <x v="19"/>
    <n v="2"/>
    <n v="1077"/>
    <n v="732"/>
    <n v="1321"/>
    <n v="1972"/>
    <n v="344"/>
    <x v="62"/>
    <x v="13"/>
    <x v="378"/>
    <x v="6"/>
    <n v="6"/>
    <x v="8"/>
    <x v="0"/>
  </r>
  <r>
    <s v="AX20609"/>
    <s v="ENX2005"/>
    <s v="A117"/>
    <s v="EMP1012"/>
    <s v="C1643"/>
    <d v="2021-09-12T00:00:00"/>
    <x v="79"/>
    <n v="3"/>
    <n v="2497"/>
    <n v="1473"/>
    <n v="584"/>
    <n v="913"/>
    <n v="280"/>
    <x v="48"/>
    <x v="27"/>
    <x v="686"/>
    <x v="1"/>
    <n v="6"/>
    <x v="8"/>
    <x v="0"/>
  </r>
  <r>
    <s v="AX20614"/>
    <s v="ENX2026"/>
    <s v="A167"/>
    <s v="EMP1018"/>
    <s v="C1585"/>
    <d v="2021-09-12T00:00:00"/>
    <x v="74"/>
    <n v="1"/>
    <n v="95"/>
    <n v="61"/>
    <n v="420"/>
    <n v="584"/>
    <n v="483"/>
    <x v="26"/>
    <x v="22"/>
    <x v="131"/>
    <x v="6"/>
    <n v="6"/>
    <x v="8"/>
    <x v="0"/>
  </r>
  <r>
    <s v="AX20615"/>
    <s v="ENX2013"/>
    <s v="A150"/>
    <s v="EMP1028"/>
    <s v="C1208"/>
    <d v="2021-09-12T00:00:00"/>
    <x v="70"/>
    <n v="3"/>
    <n v="181"/>
    <n v="130"/>
    <n v="3903"/>
    <n v="4761"/>
    <n v="74"/>
    <x v="55"/>
    <x v="41"/>
    <x v="366"/>
    <x v="5"/>
    <n v="8"/>
    <x v="8"/>
    <x v="0"/>
  </r>
  <r>
    <s v="AX20618"/>
    <s v="ENX2042"/>
    <s v="A136"/>
    <s v="EMP1008"/>
    <s v="C1308"/>
    <d v="2021-09-12T00:00:00"/>
    <x v="49"/>
    <n v="1"/>
    <n v="847"/>
    <n v="534"/>
    <n v="648"/>
    <n v="771"/>
    <n v="2067"/>
    <x v="49"/>
    <x v="12"/>
    <x v="332"/>
    <x v="0"/>
    <n v="8"/>
    <x v="8"/>
    <x v="0"/>
  </r>
  <r>
    <s v="AX20622"/>
    <s v="ENX2061"/>
    <s v="A112"/>
    <s v="EMP1007"/>
    <s v="C1002"/>
    <d v="2021-09-13T00:00:00"/>
    <x v="72"/>
    <n v="1"/>
    <n v="1052"/>
    <n v="589"/>
    <n v="1965"/>
    <n v="2396"/>
    <n v="799"/>
    <x v="6"/>
    <x v="19"/>
    <x v="428"/>
    <x v="4"/>
    <n v="2"/>
    <x v="8"/>
    <x v="0"/>
  </r>
  <r>
    <s v="AX20626"/>
    <s v="ENX2011"/>
    <s v="A171"/>
    <s v="EMP1042"/>
    <s v="C1100"/>
    <d v="2021-09-13T00:00:00"/>
    <x v="81"/>
    <n v="1"/>
    <n v="1052"/>
    <n v="589"/>
    <n v="2732"/>
    <n v="4712"/>
    <n v="3928"/>
    <x v="69"/>
    <x v="44"/>
    <x v="503"/>
    <x v="4"/>
    <n v="4"/>
    <x v="8"/>
    <x v="0"/>
  </r>
  <r>
    <s v="AX20628"/>
    <s v="ENX2013"/>
    <s v="A156"/>
    <s v="EMP1025"/>
    <s v="C1608"/>
    <d v="2021-09-13T00:00:00"/>
    <x v="70"/>
    <n v="1"/>
    <n v="871"/>
    <n v="540"/>
    <n v="5895"/>
    <n v="7188"/>
    <n v="895"/>
    <x v="42"/>
    <x v="14"/>
    <x v="599"/>
    <x v="5"/>
    <n v="5"/>
    <x v="8"/>
    <x v="0"/>
  </r>
  <r>
    <s v="AX20639"/>
    <s v="ENX2086"/>
    <s v="A120"/>
    <s v="EMP1028"/>
    <s v="C1072"/>
    <d v="2021-09-13T00:00:00"/>
    <x v="94"/>
    <n v="4"/>
    <n v="1809"/>
    <n v="1067"/>
    <n v="870"/>
    <n v="1060"/>
    <n v="1218"/>
    <x v="61"/>
    <x v="12"/>
    <x v="173"/>
    <x v="4"/>
    <n v="5"/>
    <x v="8"/>
    <x v="0"/>
  </r>
  <r>
    <s v="AX20642"/>
    <s v="ENX2011"/>
    <s v="A131"/>
    <s v="EMP1040"/>
    <s v="C1324"/>
    <d v="2021-09-13T00:00:00"/>
    <x v="81"/>
    <n v="4"/>
    <n v="504"/>
    <n v="408"/>
    <n v="308"/>
    <n v="406"/>
    <n v="120"/>
    <x v="32"/>
    <x v="20"/>
    <x v="797"/>
    <x v="5"/>
    <n v="5"/>
    <x v="8"/>
    <x v="0"/>
  </r>
  <r>
    <s v="AX20643"/>
    <s v="ENX2066"/>
    <s v="A110"/>
    <s v="EMP1007"/>
    <s v="C1690"/>
    <d v="2021-09-13T00:00:00"/>
    <x v="13"/>
    <n v="2"/>
    <n v="1500"/>
    <n v="900"/>
    <n v="1200"/>
    <n v="2182"/>
    <n v="406"/>
    <x v="53"/>
    <x v="43"/>
    <x v="401"/>
    <x v="3"/>
    <n v="6"/>
    <x v="8"/>
    <x v="0"/>
  </r>
  <r>
    <s v="AX20644"/>
    <s v="ENX2053"/>
    <s v="A115"/>
    <s v="EMP1031"/>
    <s v="C1127"/>
    <d v="2021-09-13T00:00:00"/>
    <x v="33"/>
    <n v="1"/>
    <n v="947"/>
    <n v="786"/>
    <n v="2134"/>
    <n v="3618"/>
    <n v="348"/>
    <x v="49"/>
    <x v="29"/>
    <x v="120"/>
    <x v="3"/>
    <n v="7"/>
    <x v="8"/>
    <x v="0"/>
  </r>
  <r>
    <s v="AX20649"/>
    <s v="ENX2059"/>
    <s v="A151"/>
    <s v="EMP1017"/>
    <s v="C1341"/>
    <d v="2021-09-13T00:00:00"/>
    <x v="97"/>
    <n v="1"/>
    <n v="1351"/>
    <n v="1108"/>
    <n v="818"/>
    <n v="1022"/>
    <n v="344"/>
    <x v="51"/>
    <x v="35"/>
    <x v="384"/>
    <x v="6"/>
    <n v="7"/>
    <x v="8"/>
    <x v="0"/>
  </r>
  <r>
    <s v="AX20655"/>
    <s v="ENX2092"/>
    <s v="A138"/>
    <s v="EMP1026"/>
    <s v="C1020"/>
    <d v="2021-09-13T00:00:00"/>
    <x v="87"/>
    <n v="1"/>
    <n v="530"/>
    <n v="424"/>
    <n v="648"/>
    <n v="771"/>
    <n v="768"/>
    <x v="10"/>
    <x v="13"/>
    <x v="474"/>
    <x v="3"/>
    <n v="7"/>
    <x v="8"/>
    <x v="0"/>
  </r>
  <r>
    <s v="AX20656"/>
    <s v="ENX2000"/>
    <s v="A123"/>
    <s v="EMP1000"/>
    <s v="C1124"/>
    <d v="2021-09-13T00:00:00"/>
    <x v="98"/>
    <n v="3"/>
    <n v="561"/>
    <n v="421"/>
    <n v="538"/>
    <n v="736"/>
    <n v="280"/>
    <x v="38"/>
    <x v="8"/>
    <x v="598"/>
    <x v="2"/>
    <n v="8"/>
    <x v="8"/>
    <x v="0"/>
  </r>
  <r>
    <s v="AX20658"/>
    <s v="ENX2037"/>
    <s v="A130"/>
    <s v="EMP1037"/>
    <s v="C1767"/>
    <d v="2021-09-14T00:00:00"/>
    <x v="50"/>
    <n v="1"/>
    <n v="458"/>
    <n v="376"/>
    <n v="1464"/>
    <n v="2154"/>
    <n v="328"/>
    <x v="45"/>
    <x v="31"/>
    <x v="375"/>
    <x v="0"/>
    <n v="1"/>
    <x v="8"/>
    <x v="0"/>
  </r>
  <r>
    <s v="AX20660"/>
    <s v="ENX2030"/>
    <s v="A137"/>
    <s v="EMP1037"/>
    <s v="C1060"/>
    <d v="2021-09-14T00:00:00"/>
    <x v="80"/>
    <n v="1"/>
    <n v="95"/>
    <n v="61"/>
    <n v="2446"/>
    <n v="4010"/>
    <n v="329"/>
    <x v="69"/>
    <x v="34"/>
    <x v="276"/>
    <x v="6"/>
    <n v="2"/>
    <x v="8"/>
    <x v="0"/>
  </r>
  <r>
    <s v="AX20662"/>
    <s v="ENX2015"/>
    <s v="A118"/>
    <s v="EMP1025"/>
    <s v="C1185"/>
    <d v="2021-09-14T00:00:00"/>
    <x v="17"/>
    <n v="3"/>
    <n v="1566"/>
    <n v="1190"/>
    <n v="5892"/>
    <n v="9988"/>
    <n v="2511"/>
    <x v="5"/>
    <x v="24"/>
    <x v="501"/>
    <x v="6"/>
    <n v="4"/>
    <x v="8"/>
    <x v="0"/>
  </r>
  <r>
    <s v="AX20663"/>
    <s v="ENX2099"/>
    <s v="A173"/>
    <s v="EMP1028"/>
    <s v="C1618"/>
    <d v="2021-09-14T00:00:00"/>
    <x v="52"/>
    <n v="2"/>
    <n v="2091"/>
    <n v="1485"/>
    <n v="1167"/>
    <n v="1911"/>
    <n v="509"/>
    <x v="62"/>
    <x v="17"/>
    <x v="157"/>
    <x v="1"/>
    <n v="5"/>
    <x v="8"/>
    <x v="0"/>
  </r>
  <r>
    <s v="AX20664"/>
    <s v="ENX2048"/>
    <s v="A168"/>
    <s v="EMP1011"/>
    <s v="C1268"/>
    <d v="2021-09-14T00:00:00"/>
    <x v="34"/>
    <n v="2"/>
    <n v="1077"/>
    <n v="732"/>
    <n v="2913"/>
    <n v="4482"/>
    <n v="98"/>
    <x v="55"/>
    <x v="34"/>
    <x v="378"/>
    <x v="6"/>
    <n v="6"/>
    <x v="8"/>
    <x v="0"/>
  </r>
  <r>
    <s v="AX20680"/>
    <s v="ENX2044"/>
    <s v="A112"/>
    <s v="EMP1023"/>
    <s v="C1787"/>
    <d v="2021-09-14T00:00:00"/>
    <x v="54"/>
    <n v="1"/>
    <n v="1899"/>
    <n v="1044"/>
    <n v="2582"/>
    <n v="4782"/>
    <n v="1035"/>
    <x v="46"/>
    <x v="20"/>
    <x v="430"/>
    <x v="4"/>
    <n v="6"/>
    <x v="8"/>
    <x v="0"/>
  </r>
  <r>
    <s v="AX20681"/>
    <s v="ENX2012"/>
    <s v="A112"/>
    <s v="EMP1025"/>
    <s v="C1066"/>
    <d v="2021-09-14T00:00:00"/>
    <x v="16"/>
    <n v="1"/>
    <n v="127"/>
    <n v="79"/>
    <n v="684"/>
    <n v="868"/>
    <n v="2604"/>
    <x v="45"/>
    <x v="32"/>
    <x v="155"/>
    <x v="4"/>
    <n v="6"/>
    <x v="8"/>
    <x v="0"/>
  </r>
  <r>
    <s v="AX20682"/>
    <s v="ENX2074"/>
    <s v="A170"/>
    <s v="EMP1025"/>
    <s v="C1083"/>
    <d v="2021-09-14T00:00:00"/>
    <x v="41"/>
    <n v="4"/>
    <n v="502"/>
    <n v="296"/>
    <n v="1046"/>
    <n v="1635"/>
    <n v="348"/>
    <x v="63"/>
    <x v="37"/>
    <x v="683"/>
    <x v="2"/>
    <n v="6"/>
    <x v="8"/>
    <x v="0"/>
  </r>
  <r>
    <s v="AX20690"/>
    <s v="ENX2077"/>
    <s v="A137"/>
    <s v="EMP1001"/>
    <s v="C1129"/>
    <d v="2021-09-14T00:00:00"/>
    <x v="51"/>
    <n v="2"/>
    <n v="1367"/>
    <n v="984"/>
    <n v="6140"/>
    <n v="9028"/>
    <n v="318"/>
    <x v="65"/>
    <x v="32"/>
    <x v="525"/>
    <x v="0"/>
    <n v="9"/>
    <x v="8"/>
    <x v="0"/>
  </r>
  <r>
    <s v="AX20695"/>
    <s v="ENX2022"/>
    <s v="A143"/>
    <s v="EMP1042"/>
    <s v="C1354"/>
    <d v="2021-09-15T00:00:00"/>
    <x v="27"/>
    <n v="2"/>
    <n v="771"/>
    <n v="648"/>
    <n v="1484"/>
    <n v="2283"/>
    <n v="1178"/>
    <x v="9"/>
    <x v="43"/>
    <x v="71"/>
    <x v="2"/>
    <n v="1"/>
    <x v="8"/>
    <x v="0"/>
  </r>
  <r>
    <s v="AX20697"/>
    <s v="ENX2057"/>
    <s v="A131"/>
    <s v="EMP1021"/>
    <s v="C1448"/>
    <d v="2021-09-15T00:00:00"/>
    <x v="78"/>
    <n v="1"/>
    <n v="2464"/>
    <n v="1774"/>
    <n v="871"/>
    <n v="1708"/>
    <n v="561"/>
    <x v="64"/>
    <x v="16"/>
    <x v="69"/>
    <x v="6"/>
    <n v="1"/>
    <x v="8"/>
    <x v="0"/>
  </r>
  <r>
    <s v="AX20698"/>
    <s v="ENX2064"/>
    <s v="A103"/>
    <s v="EMP1036"/>
    <s v="C1298"/>
    <d v="2021-09-15T00:00:00"/>
    <x v="25"/>
    <n v="3"/>
    <n v="561"/>
    <n v="421"/>
    <n v="2144"/>
    <n v="3200"/>
    <n v="396"/>
    <x v="64"/>
    <x v="6"/>
    <x v="696"/>
    <x v="6"/>
    <n v="1"/>
    <x v="8"/>
    <x v="0"/>
  </r>
  <r>
    <s v="AX20703"/>
    <s v="ENX2012"/>
    <s v="A134"/>
    <s v="EMP1002"/>
    <s v="C1743"/>
    <d v="2021-09-15T00:00:00"/>
    <x v="16"/>
    <n v="2"/>
    <n v="530"/>
    <n v="424"/>
    <n v="7860"/>
    <n v="9584"/>
    <n v="3128"/>
    <x v="31"/>
    <x v="25"/>
    <x v="349"/>
    <x v="2"/>
    <n v="1"/>
    <x v="8"/>
    <x v="0"/>
  </r>
  <r>
    <s v="AX20707"/>
    <s v="ENX2056"/>
    <s v="A100"/>
    <s v="EMP1036"/>
    <s v="C1379"/>
    <d v="2021-09-15T00:00:00"/>
    <x v="64"/>
    <n v="1"/>
    <n v="1708"/>
    <n v="871"/>
    <n v="1321"/>
    <n v="1972"/>
    <n v="1024"/>
    <x v="67"/>
    <x v="39"/>
    <x v="120"/>
    <x v="0"/>
    <n v="1"/>
    <x v="8"/>
    <x v="0"/>
  </r>
  <r>
    <s v="AX20709"/>
    <s v="ENX2097"/>
    <s v="A124"/>
    <s v="EMP1014"/>
    <s v="C1012"/>
    <d v="2021-09-15T00:00:00"/>
    <x v="0"/>
    <n v="1"/>
    <n v="817"/>
    <n v="409"/>
    <n v="450"/>
    <n v="818"/>
    <n v="483"/>
    <x v="68"/>
    <x v="21"/>
    <x v="774"/>
    <x v="4"/>
    <n v="2"/>
    <x v="8"/>
    <x v="0"/>
  </r>
  <r>
    <s v="AX20710"/>
    <s v="ENX2045"/>
    <s v="A171"/>
    <s v="EMP1044"/>
    <s v="C1128"/>
    <d v="2021-09-15T00:00:00"/>
    <x v="65"/>
    <n v="1"/>
    <n v="771"/>
    <n v="648"/>
    <n v="416"/>
    <n v="800"/>
    <n v="2511"/>
    <x v="42"/>
    <x v="7"/>
    <x v="7"/>
    <x v="0"/>
    <n v="2"/>
    <x v="8"/>
    <x v="0"/>
  </r>
  <r>
    <s v="AX20712"/>
    <s v="ENX2094"/>
    <s v="A155"/>
    <s v="EMP1019"/>
    <s v="C1282"/>
    <d v="2021-09-15T00:00:00"/>
    <x v="90"/>
    <n v="3"/>
    <n v="1587"/>
    <n v="1301"/>
    <n v="5284"/>
    <n v="7888"/>
    <n v="2226"/>
    <x v="12"/>
    <x v="26"/>
    <x v="128"/>
    <x v="5"/>
    <n v="3"/>
    <x v="8"/>
    <x v="0"/>
  </r>
  <r>
    <s v="AX20713"/>
    <s v="ENX2012"/>
    <s v="A125"/>
    <s v="EMP1041"/>
    <s v="C1511"/>
    <d v="2021-09-15T00:00:00"/>
    <x v="16"/>
    <n v="2"/>
    <n v="847"/>
    <n v="534"/>
    <n v="1744"/>
    <n v="3486"/>
    <n v="2166"/>
    <x v="45"/>
    <x v="13"/>
    <x v="145"/>
    <x v="5"/>
    <n v="3"/>
    <x v="8"/>
    <x v="0"/>
  </r>
  <r>
    <s v="AX20714"/>
    <s v="ENX2029"/>
    <s v="A105"/>
    <s v="EMP1001"/>
    <s v="C1230"/>
    <d v="2021-09-15T00:00:00"/>
    <x v="3"/>
    <n v="1"/>
    <n v="584"/>
    <n v="420"/>
    <n v="180"/>
    <n v="224"/>
    <n v="507"/>
    <x v="41"/>
    <x v="4"/>
    <x v="63"/>
    <x v="6"/>
    <n v="5"/>
    <x v="8"/>
    <x v="0"/>
  </r>
  <r>
    <s v="AX20715"/>
    <s v="ENX2080"/>
    <s v="A115"/>
    <s v="EMP1043"/>
    <s v="C1799"/>
    <d v="2021-09-15T00:00:00"/>
    <x v="37"/>
    <n v="1"/>
    <n v="1639"/>
    <n v="1295"/>
    <n v="1234"/>
    <n v="1582"/>
    <n v="1654"/>
    <x v="53"/>
    <x v="21"/>
    <x v="279"/>
    <x v="0"/>
    <n v="5"/>
    <x v="8"/>
    <x v="0"/>
  </r>
  <r>
    <s v="AX20717"/>
    <s v="ENX2059"/>
    <s v="A101"/>
    <s v="EMP1014"/>
    <s v="C1523"/>
    <d v="2021-09-15T00:00:00"/>
    <x v="97"/>
    <n v="3"/>
    <n v="1638"/>
    <n v="1261"/>
    <n v="208"/>
    <n v="400"/>
    <n v="801"/>
    <x v="4"/>
    <x v="9"/>
    <x v="338"/>
    <x v="3"/>
    <n v="6"/>
    <x v="8"/>
    <x v="0"/>
  </r>
  <r>
    <s v="AX20720"/>
    <s v="ENX2099"/>
    <s v="A145"/>
    <s v="EMP1036"/>
    <s v="C1058"/>
    <d v="2021-09-15T00:00:00"/>
    <x v="52"/>
    <n v="4"/>
    <n v="1500"/>
    <n v="900"/>
    <n v="1485"/>
    <n v="2091"/>
    <n v="2968"/>
    <x v="13"/>
    <x v="29"/>
    <x v="397"/>
    <x v="3"/>
    <n v="7"/>
    <x v="8"/>
    <x v="0"/>
  </r>
  <r>
    <s v="AX20724"/>
    <s v="ENX2005"/>
    <s v="A166"/>
    <s v="EMP1007"/>
    <s v="C1169"/>
    <d v="2021-09-15T00:00:00"/>
    <x v="79"/>
    <n v="2"/>
    <n v="127"/>
    <n v="79"/>
    <n v="1632"/>
    <n v="2016"/>
    <n v="1376"/>
    <x v="32"/>
    <x v="41"/>
    <x v="731"/>
    <x v="0"/>
    <n v="8"/>
    <x v="8"/>
    <x v="0"/>
  </r>
  <r>
    <s v="AX20725"/>
    <s v="ENX2095"/>
    <s v="A131"/>
    <s v="EMP1002"/>
    <s v="C1749"/>
    <d v="2021-09-15T00:00:00"/>
    <x v="42"/>
    <n v="1"/>
    <n v="400"/>
    <n v="208"/>
    <n v="1968"/>
    <n v="2734"/>
    <n v="892"/>
    <x v="27"/>
    <x v="31"/>
    <x v="564"/>
    <x v="0"/>
    <n v="8"/>
    <x v="8"/>
    <x v="0"/>
  </r>
  <r>
    <s v="AX20732"/>
    <s v="ENX2069"/>
    <s v="A117"/>
    <s v="EMP1005"/>
    <s v="C1730"/>
    <d v="2021-09-15T00:00:00"/>
    <x v="46"/>
    <n v="1"/>
    <n v="203"/>
    <n v="154"/>
    <n v="1108"/>
    <n v="1351"/>
    <n v="944"/>
    <x v="26"/>
    <x v="34"/>
    <x v="279"/>
    <x v="5"/>
    <n v="8"/>
    <x v="8"/>
    <x v="0"/>
  </r>
  <r>
    <s v="AX20733"/>
    <s v="ENX2067"/>
    <s v="A149"/>
    <s v="EMP1008"/>
    <s v="C1749"/>
    <d v="2021-09-15T00:00:00"/>
    <x v="30"/>
    <n v="3"/>
    <n v="378"/>
    <n v="291"/>
    <n v="872"/>
    <n v="1743"/>
    <n v="280"/>
    <x v="2"/>
    <x v="14"/>
    <x v="300"/>
    <x v="4"/>
    <n v="9"/>
    <x v="8"/>
    <x v="0"/>
  </r>
  <r>
    <s v="AX20739"/>
    <s v="ENX2038"/>
    <s v="A103"/>
    <s v="EMP1043"/>
    <s v="C1794"/>
    <d v="2021-09-15T00:00:00"/>
    <x v="84"/>
    <n v="1"/>
    <n v="771"/>
    <n v="648"/>
    <n v="786"/>
    <n v="947"/>
    <n v="2226"/>
    <x v="9"/>
    <x v="22"/>
    <x v="376"/>
    <x v="1"/>
    <n v="9"/>
    <x v="8"/>
    <x v="0"/>
  </r>
  <r>
    <s v="AX20742"/>
    <s v="ENX2027"/>
    <s v="A153"/>
    <s v="EMP1019"/>
    <s v="C1599"/>
    <d v="2021-09-16T00:00:00"/>
    <x v="19"/>
    <n v="3"/>
    <n v="1500"/>
    <n v="900"/>
    <n v="3885"/>
    <n v="4917"/>
    <n v="1149"/>
    <x v="69"/>
    <x v="26"/>
    <x v="210"/>
    <x v="5"/>
    <n v="1"/>
    <x v="8"/>
    <x v="0"/>
  </r>
  <r>
    <s v="AX20748"/>
    <s v="ENX2059"/>
    <s v="A125"/>
    <s v="EMP1007"/>
    <s v="C1554"/>
    <d v="2021-09-16T00:00:00"/>
    <x v="97"/>
    <n v="2"/>
    <n v="1743"/>
    <n v="872"/>
    <n v="5364"/>
    <n v="7059"/>
    <n v="2511"/>
    <x v="73"/>
    <x v="0"/>
    <x v="129"/>
    <x v="4"/>
    <n v="2"/>
    <x v="8"/>
    <x v="0"/>
  </r>
  <r>
    <s v="AX20751"/>
    <s v="ENX2068"/>
    <s v="A146"/>
    <s v="EMP1013"/>
    <s v="C1690"/>
    <d v="2021-09-16T00:00:00"/>
    <x v="20"/>
    <n v="2"/>
    <n v="1812"/>
    <n v="1305"/>
    <n v="1516"/>
    <n v="1783"/>
    <n v="66"/>
    <x v="6"/>
    <x v="44"/>
    <x v="486"/>
    <x v="4"/>
    <n v="2"/>
    <x v="8"/>
    <x v="0"/>
  </r>
  <r>
    <s v="AX20753"/>
    <s v="ENX2043"/>
    <s v="A142"/>
    <s v="EMP1042"/>
    <s v="C1599"/>
    <d v="2021-09-16T00:00:00"/>
    <x v="11"/>
    <n v="1"/>
    <n v="2005"/>
    <n v="1223"/>
    <n v="2092"/>
    <n v="3270"/>
    <n v="264"/>
    <x v="4"/>
    <x v="36"/>
    <x v="291"/>
    <x v="6"/>
    <n v="3"/>
    <x v="8"/>
    <x v="0"/>
  </r>
  <r>
    <s v="AX20754"/>
    <s v="ENX2012"/>
    <s v="A115"/>
    <s v="EMP1021"/>
    <s v="C1220"/>
    <d v="2021-09-16T00:00:00"/>
    <x v="16"/>
    <n v="2"/>
    <n v="1798"/>
    <n v="971"/>
    <n v="832"/>
    <n v="1206"/>
    <n v="892"/>
    <x v="47"/>
    <x v="22"/>
    <x v="619"/>
    <x v="3"/>
    <n v="3"/>
    <x v="8"/>
    <x v="0"/>
  </r>
  <r>
    <s v="AX20755"/>
    <s v="ENX2045"/>
    <s v="A124"/>
    <s v="EMP1020"/>
    <s v="C1388"/>
    <d v="2021-09-16T00:00:00"/>
    <x v="65"/>
    <n v="4"/>
    <n v="2141"/>
    <n v="1777"/>
    <n v="683"/>
    <n v="1119"/>
    <n v="137"/>
    <x v="40"/>
    <x v="13"/>
    <x v="254"/>
    <x v="6"/>
    <n v="3"/>
    <x v="8"/>
    <x v="0"/>
  </r>
  <r>
    <s v="AX20756"/>
    <s v="ENX2071"/>
    <s v="A125"/>
    <s v="EMP1030"/>
    <s v="C1793"/>
    <d v="2021-09-16T00:00:00"/>
    <x v="92"/>
    <n v="2"/>
    <n v="1522"/>
    <n v="791"/>
    <n v="2588"/>
    <n v="3696"/>
    <n v="1032"/>
    <x v="43"/>
    <x v="24"/>
    <x v="587"/>
    <x v="6"/>
    <n v="4"/>
    <x v="8"/>
    <x v="0"/>
  </r>
  <r>
    <s v="AX20768"/>
    <s v="ENX2094"/>
    <s v="A115"/>
    <s v="EMP1040"/>
    <s v="C1027"/>
    <d v="2021-09-16T00:00:00"/>
    <x v="90"/>
    <n v="4"/>
    <n v="1587"/>
    <n v="1301"/>
    <n v="5176"/>
    <n v="7392"/>
    <n v="2685"/>
    <x v="21"/>
    <x v="38"/>
    <x v="776"/>
    <x v="3"/>
    <n v="5"/>
    <x v="8"/>
    <x v="0"/>
  </r>
  <r>
    <s v="AX20769"/>
    <s v="ENX2036"/>
    <s v="A119"/>
    <s v="EMP1000"/>
    <s v="C1225"/>
    <d v="2021-09-16T00:00:00"/>
    <x v="1"/>
    <n v="4"/>
    <n v="1826"/>
    <n v="1443"/>
    <n v="971"/>
    <n v="1494"/>
    <n v="1341"/>
    <x v="7"/>
    <x v="17"/>
    <x v="198"/>
    <x v="3"/>
    <n v="6"/>
    <x v="8"/>
    <x v="0"/>
  </r>
  <r>
    <s v="AX20772"/>
    <s v="ENX2026"/>
    <s v="A127"/>
    <s v="EMP1017"/>
    <s v="C1676"/>
    <d v="2021-09-16T00:00:00"/>
    <x v="74"/>
    <n v="3"/>
    <n v="596"/>
    <n v="358"/>
    <n v="255"/>
    <n v="392"/>
    <n v="2760"/>
    <x v="63"/>
    <x v="1"/>
    <x v="527"/>
    <x v="4"/>
    <n v="7"/>
    <x v="8"/>
    <x v="0"/>
  </r>
  <r>
    <s v="AX20778"/>
    <s v="ENX2008"/>
    <s v="A131"/>
    <s v="EMP1041"/>
    <s v="C1381"/>
    <d v="2021-09-16T00:00:00"/>
    <x v="24"/>
    <n v="1"/>
    <n v="1725"/>
    <n v="1363"/>
    <n v="1696"/>
    <n v="2120"/>
    <n v="2481"/>
    <x v="65"/>
    <x v="34"/>
    <x v="650"/>
    <x v="0"/>
    <n v="7"/>
    <x v="8"/>
    <x v="0"/>
  </r>
  <r>
    <s v="AX20783"/>
    <s v="ENX2078"/>
    <s v="A104"/>
    <s v="EMP1016"/>
    <s v="C1012"/>
    <d v="2021-09-16T00:00:00"/>
    <x v="66"/>
    <n v="2"/>
    <n v="1052"/>
    <n v="589"/>
    <n v="2196"/>
    <n v="3231"/>
    <n v="952"/>
    <x v="8"/>
    <x v="20"/>
    <x v="660"/>
    <x v="2"/>
    <n v="8"/>
    <x v="8"/>
    <x v="0"/>
  </r>
  <r>
    <s v="AX20787"/>
    <s v="ENX2058"/>
    <s v="A155"/>
    <s v="EMP1034"/>
    <s v="C1005"/>
    <d v="2021-09-16T00:00:00"/>
    <x v="53"/>
    <n v="2"/>
    <n v="584"/>
    <n v="420"/>
    <n v="420"/>
    <n v="584"/>
    <n v="656"/>
    <x v="41"/>
    <x v="20"/>
    <x v="153"/>
    <x v="0"/>
    <n v="8"/>
    <x v="8"/>
    <x v="0"/>
  </r>
  <r>
    <s v="AX20788"/>
    <s v="ENX2024"/>
    <s v="A139"/>
    <s v="EMP1023"/>
    <s v="C1766"/>
    <d v="2021-09-16T00:00:00"/>
    <x v="2"/>
    <n v="1"/>
    <n v="368"/>
    <n v="269"/>
    <n v="589"/>
    <n v="1052"/>
    <n v="322"/>
    <x v="45"/>
    <x v="38"/>
    <x v="68"/>
    <x v="3"/>
    <n v="8"/>
    <x v="8"/>
    <x v="0"/>
  </r>
  <r>
    <s v="AX20792"/>
    <s v="ENX2080"/>
    <s v="A123"/>
    <s v="EMP1022"/>
    <s v="C1190"/>
    <d v="2021-09-16T00:00:00"/>
    <x v="37"/>
    <n v="2"/>
    <n v="1671"/>
    <n v="1220"/>
    <n v="971"/>
    <n v="1798"/>
    <n v="1564"/>
    <x v="65"/>
    <x v="13"/>
    <x v="600"/>
    <x v="5"/>
    <n v="8"/>
    <x v="8"/>
    <x v="0"/>
  </r>
  <r>
    <s v="AX20798"/>
    <s v="ENX2065"/>
    <s v="A144"/>
    <s v="EMP1039"/>
    <s v="C1394"/>
    <d v="2021-09-16T00:00:00"/>
    <x v="56"/>
    <n v="2"/>
    <n v="112"/>
    <n v="90"/>
    <n v="832"/>
    <n v="1600"/>
    <n v="99"/>
    <x v="6"/>
    <x v="40"/>
    <x v="760"/>
    <x v="6"/>
    <n v="9"/>
    <x v="8"/>
    <x v="0"/>
  </r>
  <r>
    <s v="AX20802"/>
    <s v="ENX2068"/>
    <s v="A134"/>
    <s v="EMP1019"/>
    <s v="C1017"/>
    <d v="2021-09-16T00:00:00"/>
    <x v="20"/>
    <n v="4"/>
    <n v="1899"/>
    <n v="1044"/>
    <n v="732"/>
    <n v="1077"/>
    <n v="384"/>
    <x v="13"/>
    <x v="12"/>
    <x v="96"/>
    <x v="2"/>
    <n v="9"/>
    <x v="8"/>
    <x v="0"/>
  </r>
  <r>
    <s v="AX20803"/>
    <s v="ENX2005"/>
    <s v="A127"/>
    <s v="EMP1025"/>
    <s v="C1545"/>
    <d v="2021-09-16T00:00:00"/>
    <x v="79"/>
    <n v="3"/>
    <n v="530"/>
    <n v="435"/>
    <n v="4452"/>
    <n v="6849"/>
    <n v="766"/>
    <x v="60"/>
    <x v="22"/>
    <x v="149"/>
    <x v="6"/>
    <n v="9"/>
    <x v="8"/>
    <x v="0"/>
  </r>
  <r>
    <s v="AX20805"/>
    <s v="ENX2096"/>
    <s v="A129"/>
    <s v="EMP1016"/>
    <s v="C1798"/>
    <d v="2021-09-17T00:00:00"/>
    <x v="36"/>
    <n v="1"/>
    <n v="530"/>
    <n v="424"/>
    <n v="2642"/>
    <n v="3944"/>
    <n v="344"/>
    <x v="17"/>
    <x v="4"/>
    <x v="587"/>
    <x v="0"/>
    <n v="1"/>
    <x v="8"/>
    <x v="0"/>
  </r>
  <r>
    <s v="AX20806"/>
    <s v="ENX2026"/>
    <s v="A117"/>
    <s v="EMP1012"/>
    <s v="C1344"/>
    <d v="2021-09-17T00:00:00"/>
    <x v="74"/>
    <n v="4"/>
    <n v="217"/>
    <n v="171"/>
    <n v="3138"/>
    <n v="4905"/>
    <n v="1953"/>
    <x v="46"/>
    <x v="23"/>
    <x v="700"/>
    <x v="4"/>
    <n v="1"/>
    <x v="8"/>
    <x v="0"/>
  </r>
  <r>
    <s v="AX20807"/>
    <s v="ENX2018"/>
    <s v="A163"/>
    <s v="EMP1012"/>
    <s v="C1581"/>
    <d v="2021-09-17T00:00:00"/>
    <x v="8"/>
    <n v="1"/>
    <n v="400"/>
    <n v="208"/>
    <n v="1301"/>
    <n v="1587"/>
    <n v="452"/>
    <x v="16"/>
    <x v="41"/>
    <x v="635"/>
    <x v="1"/>
    <n v="1"/>
    <x v="8"/>
    <x v="0"/>
  </r>
  <r>
    <s v="AX20808"/>
    <s v="ENX2031"/>
    <s v="A147"/>
    <s v="EMP1011"/>
    <s v="C1291"/>
    <d v="2021-09-17T00:00:00"/>
    <x v="88"/>
    <n v="2"/>
    <n v="1119"/>
    <n v="683"/>
    <n v="1896"/>
    <n v="2495"/>
    <n v="246"/>
    <x v="0"/>
    <x v="42"/>
    <x v="693"/>
    <x v="3"/>
    <n v="2"/>
    <x v="8"/>
    <x v="0"/>
  </r>
  <r>
    <s v="AX20809"/>
    <s v="ENX2097"/>
    <s v="A170"/>
    <s v="EMP1034"/>
    <s v="C1634"/>
    <d v="2021-09-17T00:00:00"/>
    <x v="0"/>
    <n v="1"/>
    <n v="951"/>
    <n v="504"/>
    <n v="1227"/>
    <n v="2451"/>
    <n v="123"/>
    <x v="52"/>
    <x v="44"/>
    <x v="448"/>
    <x v="4"/>
    <n v="2"/>
    <x v="8"/>
    <x v="0"/>
  </r>
  <r>
    <s v="AX20811"/>
    <s v="ENX2064"/>
    <s v="A156"/>
    <s v="EMP1019"/>
    <s v="C1101"/>
    <d v="2021-09-17T00:00:00"/>
    <x v="25"/>
    <n v="1"/>
    <n v="1500"/>
    <n v="900"/>
    <n v="1044"/>
    <n v="1899"/>
    <n v="447"/>
    <x v="29"/>
    <x v="15"/>
    <x v="293"/>
    <x v="2"/>
    <n v="3"/>
    <x v="8"/>
    <x v="0"/>
  </r>
  <r>
    <s v="AX20816"/>
    <s v="ENX2029"/>
    <s v="A108"/>
    <s v="EMP1017"/>
    <s v="C1239"/>
    <d v="2021-09-17T00:00:00"/>
    <x v="3"/>
    <n v="1"/>
    <n v="1826"/>
    <n v="1443"/>
    <n v="130"/>
    <n v="181"/>
    <n v="123"/>
    <x v="7"/>
    <x v="26"/>
    <x v="390"/>
    <x v="5"/>
    <n v="4"/>
    <x v="8"/>
    <x v="0"/>
  </r>
  <r>
    <s v="AX20817"/>
    <s v="ENX2015"/>
    <s v="A122"/>
    <s v="EMP1004"/>
    <s v="C1186"/>
    <d v="2021-09-17T00:00:00"/>
    <x v="17"/>
    <n v="1"/>
    <n v="458"/>
    <n v="376"/>
    <n v="684"/>
    <n v="868"/>
    <n v="825"/>
    <x v="5"/>
    <x v="32"/>
    <x v="556"/>
    <x v="0"/>
    <n v="6"/>
    <x v="8"/>
    <x v="0"/>
  </r>
  <r>
    <s v="AX20823"/>
    <s v="ENX2036"/>
    <s v="A124"/>
    <s v="EMP1013"/>
    <s v="C1351"/>
    <d v="2021-09-17T00:00:00"/>
    <x v="1"/>
    <n v="1"/>
    <n v="1367"/>
    <n v="984"/>
    <n v="947"/>
    <n v="1353"/>
    <n v="613"/>
    <x v="27"/>
    <x v="41"/>
    <x v="691"/>
    <x v="0"/>
    <n v="9"/>
    <x v="8"/>
    <x v="0"/>
  </r>
  <r>
    <s v="AX20824"/>
    <s v="ENX2044"/>
    <s v="A166"/>
    <s v="EMP1023"/>
    <s v="C1218"/>
    <d v="2021-09-17T00:00:00"/>
    <x v="54"/>
    <n v="2"/>
    <n v="871"/>
    <n v="540"/>
    <n v="1350"/>
    <n v="2454"/>
    <n v="496"/>
    <x v="40"/>
    <x v="13"/>
    <x v="480"/>
    <x v="2"/>
    <n v="9"/>
    <x v="8"/>
    <x v="0"/>
  </r>
  <r>
    <s v="AX20826"/>
    <s v="ENX2051"/>
    <s v="A133"/>
    <s v="EMP1037"/>
    <s v="C1643"/>
    <d v="2021-09-18T00:00:00"/>
    <x v="14"/>
    <n v="1"/>
    <n v="871"/>
    <n v="540"/>
    <n v="1942"/>
    <n v="3596"/>
    <n v="742"/>
    <x v="1"/>
    <x v="37"/>
    <x v="352"/>
    <x v="4"/>
    <n v="2"/>
    <x v="8"/>
    <x v="0"/>
  </r>
  <r>
    <s v="AX20828"/>
    <s v="ENX2019"/>
    <s v="A106"/>
    <s v="EMP1003"/>
    <s v="C1608"/>
    <d v="2021-09-18T00:00:00"/>
    <x v="60"/>
    <n v="2"/>
    <n v="1783"/>
    <n v="1230"/>
    <n v="4548"/>
    <n v="5349"/>
    <n v="874"/>
    <x v="8"/>
    <x v="31"/>
    <x v="670"/>
    <x v="0"/>
    <n v="5"/>
    <x v="8"/>
    <x v="0"/>
  </r>
  <r>
    <s v="AX20830"/>
    <s v="ENX2068"/>
    <s v="A171"/>
    <s v="EMP1014"/>
    <s v="C1551"/>
    <d v="2021-09-18T00:00:00"/>
    <x v="20"/>
    <n v="1"/>
    <n v="556"/>
    <n v="395"/>
    <n v="1108"/>
    <n v="1351"/>
    <n v="2481"/>
    <x v="62"/>
    <x v="35"/>
    <x v="39"/>
    <x v="3"/>
    <n v="7"/>
    <x v="8"/>
    <x v="0"/>
  </r>
  <r>
    <s v="AX20831"/>
    <s v="ENX2042"/>
    <s v="A112"/>
    <s v="EMP1034"/>
    <s v="C1692"/>
    <d v="2021-09-18T00:00:00"/>
    <x v="49"/>
    <n v="1"/>
    <n v="127"/>
    <n v="79"/>
    <n v="1896"/>
    <n v="2495"/>
    <n v="2511"/>
    <x v="68"/>
    <x v="11"/>
    <x v="241"/>
    <x v="1"/>
    <n v="7"/>
    <x v="8"/>
    <x v="0"/>
  </r>
  <r>
    <s v="AX20837"/>
    <s v="ENX2064"/>
    <s v="A142"/>
    <s v="EMP1035"/>
    <s v="C1789"/>
    <d v="2021-09-18T00:00:00"/>
    <x v="25"/>
    <n v="1"/>
    <n v="1500"/>
    <n v="900"/>
    <n v="79"/>
    <n v="127"/>
    <n v="2067"/>
    <x v="46"/>
    <x v="10"/>
    <x v="150"/>
    <x v="1"/>
    <n v="8"/>
    <x v="8"/>
    <x v="0"/>
  </r>
  <r>
    <s v="AX20838"/>
    <s v="ENX2099"/>
    <s v="A106"/>
    <s v="EMP1017"/>
    <s v="C1242"/>
    <d v="2021-09-18T00:00:00"/>
    <x v="52"/>
    <n v="3"/>
    <n v="1783"/>
    <n v="1516"/>
    <n v="1020"/>
    <n v="1568"/>
    <n v="447"/>
    <x v="58"/>
    <x v="17"/>
    <x v="673"/>
    <x v="0"/>
    <n v="9"/>
    <x v="8"/>
    <x v="0"/>
  </r>
  <r>
    <s v="AX20839"/>
    <s v="ENX2074"/>
    <s v="A167"/>
    <s v="EMP1012"/>
    <s v="C1158"/>
    <d v="2021-09-18T00:00:00"/>
    <x v="41"/>
    <n v="1"/>
    <n v="217"/>
    <n v="171"/>
    <n v="1744"/>
    <n v="3486"/>
    <n v="1130"/>
    <x v="25"/>
    <x v="1"/>
    <x v="600"/>
    <x v="0"/>
    <n v="9"/>
    <x v="8"/>
    <x v="0"/>
  </r>
  <r>
    <s v="AX20842"/>
    <s v="ENX2067"/>
    <s v="A120"/>
    <s v="EMP1024"/>
    <s v="C1642"/>
    <d v="2021-09-19T00:00:00"/>
    <x v="30"/>
    <n v="1"/>
    <n v="637"/>
    <n v="389"/>
    <n v="3690"/>
    <n v="5349"/>
    <n v="2193"/>
    <x v="8"/>
    <x v="5"/>
    <x v="646"/>
    <x v="6"/>
    <n v="1"/>
    <x v="8"/>
    <x v="0"/>
  </r>
  <r>
    <s v="AX20845"/>
    <s v="ENX2053"/>
    <s v="A142"/>
    <s v="EMP1021"/>
    <s v="C1435"/>
    <d v="2021-09-19T00:00:00"/>
    <x v="33"/>
    <n v="1"/>
    <n v="603"/>
    <n v="416"/>
    <n v="562"/>
    <n v="826"/>
    <n v="855"/>
    <x v="14"/>
    <x v="13"/>
    <x v="242"/>
    <x v="2"/>
    <n v="3"/>
    <x v="8"/>
    <x v="0"/>
  </r>
  <r>
    <s v="AX20846"/>
    <s v="ENX2014"/>
    <s v="A128"/>
    <s v="EMP1003"/>
    <s v="C1285"/>
    <d v="2021-09-19T00:00:00"/>
    <x v="67"/>
    <n v="1"/>
    <n v="2091"/>
    <n v="1485"/>
    <n v="807"/>
    <n v="1467"/>
    <n v="731"/>
    <x v="53"/>
    <x v="35"/>
    <x v="99"/>
    <x v="2"/>
    <n v="3"/>
    <x v="8"/>
    <x v="0"/>
  </r>
  <r>
    <s v="AX20847"/>
    <s v="ENX2019"/>
    <s v="A129"/>
    <s v="EMP1044"/>
    <s v="C1523"/>
    <d v="2021-09-19T00:00:00"/>
    <x v="60"/>
    <n v="2"/>
    <n v="1725"/>
    <n v="1363"/>
    <n v="513"/>
    <n v="651"/>
    <n v="644"/>
    <x v="3"/>
    <x v="22"/>
    <x v="692"/>
    <x v="0"/>
    <n v="3"/>
    <x v="8"/>
    <x v="0"/>
  </r>
  <r>
    <s v="AX20848"/>
    <s v="ENX2081"/>
    <s v="A131"/>
    <s v="EMP1016"/>
    <s v="C1732"/>
    <d v="2021-09-19T00:00:00"/>
    <x v="62"/>
    <n v="1"/>
    <n v="1725"/>
    <n v="1363"/>
    <n v="683"/>
    <n v="1119"/>
    <n v="248"/>
    <x v="17"/>
    <x v="3"/>
    <x v="519"/>
    <x v="6"/>
    <n v="3"/>
    <x v="8"/>
    <x v="0"/>
  </r>
  <r>
    <s v="AX20850"/>
    <s v="ENX2027"/>
    <s v="A139"/>
    <s v="EMP1020"/>
    <s v="C1284"/>
    <d v="2021-09-19T00:00:00"/>
    <x v="19"/>
    <n v="3"/>
    <n v="1178"/>
    <n v="683"/>
    <n v="1518"/>
    <n v="2410"/>
    <n v="156"/>
    <x v="66"/>
    <x v="28"/>
    <x v="676"/>
    <x v="2"/>
    <n v="4"/>
    <x v="8"/>
    <x v="0"/>
  </r>
  <r>
    <s v="AX20852"/>
    <s v="ENX2010"/>
    <s v="A103"/>
    <s v="EMP1002"/>
    <s v="C1638"/>
    <d v="2021-09-19T00:00:00"/>
    <x v="43"/>
    <n v="3"/>
    <n v="556"/>
    <n v="395"/>
    <n v="237"/>
    <n v="381"/>
    <n v="736"/>
    <x v="64"/>
    <x v="9"/>
    <x v="685"/>
    <x v="2"/>
    <n v="5"/>
    <x v="8"/>
    <x v="0"/>
  </r>
  <r>
    <s v="AX20856"/>
    <s v="ENX2005"/>
    <s v="A160"/>
    <s v="EMP1003"/>
    <s v="C1468"/>
    <d v="2021-09-19T00:00:00"/>
    <x v="79"/>
    <n v="1"/>
    <n v="2396"/>
    <n v="1965"/>
    <n v="1896"/>
    <n v="2495"/>
    <n v="238"/>
    <x v="45"/>
    <x v="39"/>
    <x v="145"/>
    <x v="5"/>
    <n v="5"/>
    <x v="8"/>
    <x v="0"/>
  </r>
  <r>
    <s v="AX20857"/>
    <s v="ENX2091"/>
    <s v="A140"/>
    <s v="EMP1020"/>
    <s v="C1683"/>
    <d v="2021-09-19T00:00:00"/>
    <x v="39"/>
    <n v="3"/>
    <n v="880"/>
    <n v="634"/>
    <n v="1108"/>
    <n v="1351"/>
    <n v="600"/>
    <x v="50"/>
    <x v="44"/>
    <x v="330"/>
    <x v="5"/>
    <n v="7"/>
    <x v="8"/>
    <x v="0"/>
  </r>
  <r>
    <s v="AX20858"/>
    <s v="ENX2045"/>
    <s v="A140"/>
    <s v="EMP1007"/>
    <s v="C1293"/>
    <d v="2021-09-19T00:00:00"/>
    <x v="65"/>
    <n v="1"/>
    <n v="951"/>
    <n v="504"/>
    <n v="3792"/>
    <n v="4990"/>
    <n v="98"/>
    <x v="72"/>
    <x v="27"/>
    <x v="403"/>
    <x v="0"/>
    <n v="7"/>
    <x v="8"/>
    <x v="0"/>
  </r>
  <r>
    <s v="AX20859"/>
    <s v="ENX2072"/>
    <s v="A169"/>
    <s v="EMP1040"/>
    <s v="C1594"/>
    <d v="2021-09-19T00:00:00"/>
    <x v="31"/>
    <n v="3"/>
    <n v="603"/>
    <n v="416"/>
    <n v="7096"/>
    <n v="9856"/>
    <n v="1800"/>
    <x v="57"/>
    <x v="37"/>
    <x v="627"/>
    <x v="5"/>
    <n v="8"/>
    <x v="8"/>
    <x v="0"/>
  </r>
  <r>
    <s v="AX20864"/>
    <s v="ENX2097"/>
    <s v="A134"/>
    <s v="EMP1005"/>
    <s v="C1046"/>
    <d v="2021-09-19T00:00:00"/>
    <x v="0"/>
    <n v="1"/>
    <n v="378"/>
    <n v="291"/>
    <n v="269"/>
    <n v="368"/>
    <n v="1149"/>
    <x v="7"/>
    <x v="25"/>
    <x v="748"/>
    <x v="6"/>
    <n v="8"/>
    <x v="8"/>
    <x v="0"/>
  </r>
  <r>
    <s v="AX20867"/>
    <s v="ENX2082"/>
    <s v="A152"/>
    <s v="EMP1043"/>
    <s v="C1780"/>
    <d v="2021-09-19T00:00:00"/>
    <x v="86"/>
    <n v="1"/>
    <n v="818"/>
    <n v="450"/>
    <n v="2913"/>
    <n v="5394"/>
    <n v="431"/>
    <x v="21"/>
    <x v="19"/>
    <x v="611"/>
    <x v="5"/>
    <n v="9"/>
    <x v="8"/>
    <x v="0"/>
  </r>
  <r>
    <s v="AX20870"/>
    <s v="ENX2091"/>
    <s v="A146"/>
    <s v="EMP1029"/>
    <s v="C1634"/>
    <d v="2021-09-19T00:00:00"/>
    <x v="39"/>
    <n v="2"/>
    <n v="1582"/>
    <n v="1234"/>
    <n v="395"/>
    <n v="556"/>
    <n v="264"/>
    <x v="19"/>
    <x v="1"/>
    <x v="232"/>
    <x v="5"/>
    <n v="9"/>
    <x v="8"/>
    <x v="0"/>
  </r>
  <r>
    <s v="AX20872"/>
    <s v="ENX2094"/>
    <s v="A158"/>
    <s v="EMP1000"/>
    <s v="C1159"/>
    <d v="2021-09-19T00:00:00"/>
    <x v="90"/>
    <n v="3"/>
    <n v="2141"/>
    <n v="1777"/>
    <n v="1484"/>
    <n v="2283"/>
    <n v="2640"/>
    <x v="2"/>
    <x v="0"/>
    <x v="515"/>
    <x v="1"/>
    <n v="9"/>
    <x v="8"/>
    <x v="0"/>
  </r>
  <r>
    <s v="AX20874"/>
    <s v="ENX2021"/>
    <s v="A120"/>
    <s v="EMP1018"/>
    <s v="C1741"/>
    <d v="2021-09-19T00:00:00"/>
    <x v="77"/>
    <n v="3"/>
    <n v="1638"/>
    <n v="1261"/>
    <n v="425"/>
    <n v="545"/>
    <n v="1178"/>
    <x v="48"/>
    <x v="10"/>
    <x v="73"/>
    <x v="0"/>
    <n v="9"/>
    <x v="8"/>
    <x v="0"/>
  </r>
  <r>
    <s v="AX20877"/>
    <s v="ENX2076"/>
    <s v="A109"/>
    <s v="EMP1013"/>
    <s v="C1232"/>
    <d v="2021-09-19T00:00:00"/>
    <x v="15"/>
    <n v="1"/>
    <n v="2410"/>
    <n v="1518"/>
    <n v="1046"/>
    <n v="1635"/>
    <n v="766"/>
    <x v="21"/>
    <x v="8"/>
    <x v="214"/>
    <x v="4"/>
    <n v="9"/>
    <x v="8"/>
    <x v="0"/>
  </r>
  <r>
    <s v="AX20878"/>
    <s v="ENX2053"/>
    <s v="A136"/>
    <s v="EMP1026"/>
    <s v="C1574"/>
    <d v="2021-09-20T00:00:00"/>
    <x v="33"/>
    <n v="4"/>
    <n v="799"/>
    <n v="455"/>
    <n v="504"/>
    <n v="951"/>
    <n v="248"/>
    <x v="12"/>
    <x v="32"/>
    <x v="770"/>
    <x v="6"/>
    <n v="1"/>
    <x v="8"/>
    <x v="0"/>
  </r>
  <r>
    <s v="AX20879"/>
    <s v="ENX2083"/>
    <s v="A165"/>
    <s v="EMP1006"/>
    <s v="C1771"/>
    <d v="2021-09-20T00:00:00"/>
    <x v="59"/>
    <n v="2"/>
    <n v="2241"/>
    <n v="1367"/>
    <n v="425"/>
    <n v="545"/>
    <n v="799"/>
    <x v="69"/>
    <x v="5"/>
    <x v="763"/>
    <x v="2"/>
    <n v="2"/>
    <x v="8"/>
    <x v="0"/>
  </r>
  <r>
    <s v="AX20880"/>
    <s v="ENX2058"/>
    <s v="A106"/>
    <s v="EMP1011"/>
    <s v="C1111"/>
    <d v="2021-09-20T00:00:00"/>
    <x v="53"/>
    <n v="2"/>
    <n v="368"/>
    <n v="269"/>
    <n v="3702"/>
    <n v="4746"/>
    <n v="1953"/>
    <x v="53"/>
    <x v="23"/>
    <x v="250"/>
    <x v="4"/>
    <n v="3"/>
    <x v="8"/>
    <x v="0"/>
  </r>
  <r>
    <s v="AX20882"/>
    <s v="ENX2095"/>
    <s v="A124"/>
    <s v="EMP1021"/>
    <s v="C1676"/>
    <d v="2021-09-20T00:00:00"/>
    <x v="42"/>
    <n v="4"/>
    <n v="1351"/>
    <n v="1108"/>
    <n v="296"/>
    <n v="502"/>
    <n v="1964"/>
    <x v="52"/>
    <x v="39"/>
    <x v="386"/>
    <x v="2"/>
    <n v="3"/>
    <x v="8"/>
    <x v="0"/>
  </r>
  <r>
    <s v="AX20883"/>
    <s v="ENX2026"/>
    <s v="A117"/>
    <s v="EMP1039"/>
    <s v="C1499"/>
    <d v="2021-09-20T00:00:00"/>
    <x v="74"/>
    <n v="1"/>
    <n v="826"/>
    <n v="562"/>
    <n v="72"/>
    <n v="136"/>
    <n v="106"/>
    <x v="33"/>
    <x v="17"/>
    <x v="663"/>
    <x v="0"/>
    <n v="3"/>
    <x v="8"/>
    <x v="0"/>
  </r>
  <r>
    <s v="AX20888"/>
    <s v="ENX2020"/>
    <s v="A115"/>
    <s v="EMP1014"/>
    <s v="C1643"/>
    <d v="2021-09-20T00:00:00"/>
    <x v="18"/>
    <n v="1"/>
    <n v="1635"/>
    <n v="1046"/>
    <n v="4554"/>
    <n v="7230"/>
    <n v="267"/>
    <x v="51"/>
    <x v="14"/>
    <x v="98"/>
    <x v="3"/>
    <n v="4"/>
    <x v="8"/>
    <x v="0"/>
  </r>
  <r>
    <s v="AX20889"/>
    <s v="ENX2085"/>
    <s v="A131"/>
    <s v="EMP1020"/>
    <s v="C1479"/>
    <d v="2021-09-20T00:00:00"/>
    <x v="29"/>
    <n v="3"/>
    <n v="1500"/>
    <n v="900"/>
    <n v="1275"/>
    <n v="1635"/>
    <n v="782"/>
    <x v="22"/>
    <x v="10"/>
    <x v="487"/>
    <x v="6"/>
    <n v="6"/>
    <x v="8"/>
    <x v="0"/>
  </r>
  <r>
    <s v="AX20891"/>
    <s v="ENX2069"/>
    <s v="A147"/>
    <s v="EMP1036"/>
    <s v="C1069"/>
    <d v="2021-09-20T00:00:00"/>
    <x v="46"/>
    <n v="4"/>
    <n v="913"/>
    <n v="584"/>
    <n v="3882"/>
    <n v="5544"/>
    <n v="13"/>
    <x v="3"/>
    <x v="16"/>
    <x v="503"/>
    <x v="2"/>
    <n v="7"/>
    <x v="8"/>
    <x v="0"/>
  </r>
  <r>
    <s v="AX20892"/>
    <s v="ENX2098"/>
    <s v="A131"/>
    <s v="EMP1026"/>
    <s v="C1594"/>
    <d v="2021-09-20T00:00:00"/>
    <x v="69"/>
    <n v="1"/>
    <n v="368"/>
    <n v="294"/>
    <n v="2582"/>
    <n v="4782"/>
    <n v="436"/>
    <x v="73"/>
    <x v="15"/>
    <x v="725"/>
    <x v="1"/>
    <n v="7"/>
    <x v="8"/>
    <x v="0"/>
  </r>
  <r>
    <s v="AX20895"/>
    <s v="ENX2097"/>
    <s v="A121"/>
    <s v="EMP1009"/>
    <s v="C1040"/>
    <d v="2021-09-20T00:00:00"/>
    <x v="0"/>
    <n v="1"/>
    <n v="1405"/>
    <n v="1054"/>
    <n v="4936"/>
    <n v="6328"/>
    <n v="1797"/>
    <x v="72"/>
    <x v="41"/>
    <x v="39"/>
    <x v="6"/>
    <n v="8"/>
    <x v="8"/>
    <x v="0"/>
  </r>
  <r>
    <s v="AX20896"/>
    <s v="ENX2032"/>
    <s v="A168"/>
    <s v="EMP1041"/>
    <s v="C1080"/>
    <d v="2021-09-20T00:00:00"/>
    <x v="47"/>
    <n v="1"/>
    <n v="530"/>
    <n v="424"/>
    <n v="4419"/>
    <n v="7491"/>
    <n v="248"/>
    <x v="70"/>
    <x v="21"/>
    <x v="434"/>
    <x v="0"/>
    <n v="8"/>
    <x v="8"/>
    <x v="0"/>
  </r>
  <r>
    <s v="AX20897"/>
    <s v="ENX2040"/>
    <s v="A170"/>
    <s v="EMP1044"/>
    <s v="C1084"/>
    <d v="2021-09-20T00:00:00"/>
    <x v="4"/>
    <n v="2"/>
    <n v="1638"/>
    <n v="1261"/>
    <n v="1190"/>
    <n v="1566"/>
    <n v="376"/>
    <x v="21"/>
    <x v="39"/>
    <x v="67"/>
    <x v="1"/>
    <n v="9"/>
    <x v="8"/>
    <x v="0"/>
  </r>
  <r>
    <s v="AX20901"/>
    <s v="ENX2096"/>
    <s v="A136"/>
    <s v="EMP1002"/>
    <s v="C1171"/>
    <d v="2021-09-20T00:00:00"/>
    <x v="36"/>
    <n v="3"/>
    <n v="1967"/>
    <n v="1397"/>
    <n v="589"/>
    <n v="1052"/>
    <n v="431"/>
    <x v="9"/>
    <x v="41"/>
    <x v="118"/>
    <x v="6"/>
    <n v="9"/>
    <x v="8"/>
    <x v="0"/>
  </r>
  <r>
    <s v="AX20906"/>
    <s v="ENX2030"/>
    <s v="A121"/>
    <s v="EMP1010"/>
    <s v="C1498"/>
    <d v="2021-09-20T00:00:00"/>
    <x v="80"/>
    <n v="3"/>
    <n v="847"/>
    <n v="534"/>
    <n v="774"/>
    <n v="1334"/>
    <n v="939"/>
    <x v="26"/>
    <x v="32"/>
    <x v="572"/>
    <x v="0"/>
    <n v="9"/>
    <x v="8"/>
    <x v="0"/>
  </r>
  <r>
    <s v="AX20908"/>
    <s v="ENX2070"/>
    <s v="A156"/>
    <s v="EMP1002"/>
    <s v="C1455"/>
    <d v="2021-09-21T00:00:00"/>
    <x v="40"/>
    <n v="4"/>
    <n v="1380"/>
    <n v="1090"/>
    <n v="945"/>
    <n v="1889"/>
    <n v="754"/>
    <x v="15"/>
    <x v="2"/>
    <x v="396"/>
    <x v="3"/>
    <n v="1"/>
    <x v="8"/>
    <x v="0"/>
  </r>
  <r>
    <s v="AX20912"/>
    <s v="ENX2014"/>
    <s v="A140"/>
    <s v="EMP1023"/>
    <s v="C1663"/>
    <d v="2021-09-21T00:00:00"/>
    <x v="67"/>
    <n v="2"/>
    <n v="1798"/>
    <n v="971"/>
    <n v="3032"/>
    <n v="3566"/>
    <n v="2070"/>
    <x v="52"/>
    <x v="13"/>
    <x v="786"/>
    <x v="0"/>
    <n v="1"/>
    <x v="8"/>
    <x v="0"/>
  </r>
  <r>
    <s v="AX20916"/>
    <s v="ENX2089"/>
    <s v="A167"/>
    <s v="EMP1015"/>
    <s v="C1611"/>
    <d v="2021-09-21T00:00:00"/>
    <x v="89"/>
    <n v="1"/>
    <n v="2410"/>
    <n v="1518"/>
    <n v="2358"/>
    <n v="2841"/>
    <n v="368"/>
    <x v="60"/>
    <x v="10"/>
    <x v="244"/>
    <x v="4"/>
    <n v="1"/>
    <x v="8"/>
    <x v="0"/>
  </r>
  <r>
    <s v="AX20918"/>
    <s v="ENX2055"/>
    <s v="A160"/>
    <s v="EMP1020"/>
    <s v="C1181"/>
    <d v="2021-09-21T00:00:00"/>
    <x v="71"/>
    <n v="3"/>
    <n v="368"/>
    <n v="269"/>
    <n v="2460"/>
    <n v="3566"/>
    <n v="1748"/>
    <x v="7"/>
    <x v="38"/>
    <x v="284"/>
    <x v="5"/>
    <n v="1"/>
    <x v="8"/>
    <x v="0"/>
  </r>
  <r>
    <s v="AX20923"/>
    <s v="ENX2011"/>
    <s v="A107"/>
    <s v="EMP1007"/>
    <s v="C1322"/>
    <d v="2021-09-21T00:00:00"/>
    <x v="81"/>
    <n v="1"/>
    <n v="880"/>
    <n v="634"/>
    <n v="6140"/>
    <n v="9028"/>
    <n v="1100"/>
    <x v="66"/>
    <x v="39"/>
    <x v="48"/>
    <x v="4"/>
    <n v="2"/>
    <x v="8"/>
    <x v="0"/>
  </r>
  <r>
    <s v="AX20926"/>
    <s v="ENX2090"/>
    <s v="A147"/>
    <s v="EMP1029"/>
    <s v="C1781"/>
    <d v="2021-09-21T00:00:00"/>
    <x v="55"/>
    <n v="1"/>
    <n v="818"/>
    <n v="450"/>
    <n v="634"/>
    <n v="880"/>
    <n v="322"/>
    <x v="71"/>
    <x v="16"/>
    <x v="128"/>
    <x v="1"/>
    <n v="3"/>
    <x v="8"/>
    <x v="0"/>
  </r>
  <r>
    <s v="AX20927"/>
    <s v="ENX2000"/>
    <s v="A159"/>
    <s v="EMP1042"/>
    <s v="C1562"/>
    <d v="2021-09-21T00:00:00"/>
    <x v="98"/>
    <n v="1"/>
    <n v="181"/>
    <n v="130"/>
    <n v="292"/>
    <n v="356"/>
    <n v="99"/>
    <x v="42"/>
    <x v="24"/>
    <x v="216"/>
    <x v="6"/>
    <n v="4"/>
    <x v="8"/>
    <x v="0"/>
  </r>
  <r>
    <s v="AX20931"/>
    <s v="ENX2093"/>
    <s v="A142"/>
    <s v="EMP1040"/>
    <s v="C1728"/>
    <d v="2021-09-21T00:00:00"/>
    <x v="99"/>
    <n v="1"/>
    <n v="1103"/>
    <n v="838"/>
    <n v="2732"/>
    <n v="4476"/>
    <n v="329"/>
    <x v="63"/>
    <x v="23"/>
    <x v="434"/>
    <x v="2"/>
    <n v="4"/>
    <x v="8"/>
    <x v="0"/>
  </r>
  <r>
    <s v="AX20935"/>
    <s v="ENX2000"/>
    <s v="A148"/>
    <s v="EMP1015"/>
    <s v="C1555"/>
    <d v="2021-09-21T00:00:00"/>
    <x v="98"/>
    <n v="3"/>
    <n v="1671"/>
    <n v="1220"/>
    <n v="684"/>
    <n v="868"/>
    <n v="926"/>
    <x v="28"/>
    <x v="32"/>
    <x v="24"/>
    <x v="0"/>
    <n v="6"/>
    <x v="8"/>
    <x v="0"/>
  </r>
  <r>
    <s v="AX20937"/>
    <s v="ENX2024"/>
    <s v="A164"/>
    <s v="EMP1018"/>
    <s v="C1449"/>
    <d v="2021-09-21T00:00:00"/>
    <x v="2"/>
    <n v="1"/>
    <n v="1178"/>
    <n v="683"/>
    <n v="1305"/>
    <n v="1590"/>
    <n v="265"/>
    <x v="41"/>
    <x v="11"/>
    <x v="437"/>
    <x v="1"/>
    <n v="6"/>
    <x v="8"/>
    <x v="0"/>
  </r>
  <r>
    <s v="AX20940"/>
    <s v="ENX2063"/>
    <s v="A165"/>
    <s v="EMP1009"/>
    <s v="C1069"/>
    <d v="2021-09-21T00:00:00"/>
    <x v="83"/>
    <n v="1"/>
    <n v="95"/>
    <n v="61"/>
    <n v="1054"/>
    <n v="1405"/>
    <n v="328"/>
    <x v="72"/>
    <x v="31"/>
    <x v="322"/>
    <x v="1"/>
    <n v="7"/>
    <x v="8"/>
    <x v="0"/>
  </r>
  <r>
    <s v="AX20941"/>
    <s v="ENX2045"/>
    <s v="A133"/>
    <s v="EMP1040"/>
    <s v="C1723"/>
    <d v="2021-09-21T00:00:00"/>
    <x v="65"/>
    <n v="1"/>
    <n v="1783"/>
    <n v="1230"/>
    <n v="945"/>
    <n v="1889"/>
    <n v="2226"/>
    <x v="30"/>
    <x v="3"/>
    <x v="289"/>
    <x v="2"/>
    <n v="9"/>
    <x v="8"/>
    <x v="0"/>
  </r>
  <r>
    <s v="AX20948"/>
    <s v="ENX2033"/>
    <s v="A166"/>
    <s v="EMP1026"/>
    <s v="C1438"/>
    <d v="2021-09-22T00:00:00"/>
    <x v="76"/>
    <n v="1"/>
    <n v="1526"/>
    <n v="1251"/>
    <n v="2144"/>
    <n v="3200"/>
    <n v="1888"/>
    <x v="70"/>
    <x v="35"/>
    <x v="485"/>
    <x v="0"/>
    <n v="2"/>
    <x v="8"/>
    <x v="0"/>
  </r>
  <r>
    <s v="AX20949"/>
    <s v="ENX2007"/>
    <s v="A140"/>
    <s v="EMP1040"/>
    <s v="C1104"/>
    <d v="2021-09-22T00:00:00"/>
    <x v="63"/>
    <n v="4"/>
    <n v="458"/>
    <n v="376"/>
    <n v="1397"/>
    <n v="1967"/>
    <n v="1748"/>
    <x v="24"/>
    <x v="11"/>
    <x v="729"/>
    <x v="4"/>
    <n v="4"/>
    <x v="8"/>
    <x v="0"/>
  </r>
  <r>
    <s v="AX20953"/>
    <s v="ENX2046"/>
    <s v="A139"/>
    <s v="EMP1029"/>
    <s v="C1376"/>
    <d v="2021-09-22T00:00:00"/>
    <x v="38"/>
    <n v="4"/>
    <n v="817"/>
    <n v="409"/>
    <n v="1896"/>
    <n v="2495"/>
    <n v="1632"/>
    <x v="52"/>
    <x v="1"/>
    <x v="356"/>
    <x v="1"/>
    <n v="6"/>
    <x v="8"/>
    <x v="0"/>
  </r>
  <r>
    <s v="AX20954"/>
    <s v="ENX2031"/>
    <s v="A117"/>
    <s v="EMP1016"/>
    <s v="C1566"/>
    <d v="2021-09-22T00:00:00"/>
    <x v="88"/>
    <n v="2"/>
    <n v="1972"/>
    <n v="1321"/>
    <n v="684"/>
    <n v="868"/>
    <n v="137"/>
    <x v="56"/>
    <x v="38"/>
    <x v="637"/>
    <x v="0"/>
    <n v="6"/>
    <x v="8"/>
    <x v="0"/>
  </r>
  <r>
    <s v="AX20956"/>
    <s v="ENX2034"/>
    <s v="A119"/>
    <s v="EMP1032"/>
    <s v="C1080"/>
    <d v="2021-09-22T00:00:00"/>
    <x v="32"/>
    <n v="1"/>
    <n v="378"/>
    <n v="291"/>
    <n v="818"/>
    <n v="1022"/>
    <n v="1218"/>
    <x v="39"/>
    <x v="32"/>
    <x v="686"/>
    <x v="2"/>
    <n v="8"/>
    <x v="8"/>
    <x v="0"/>
  </r>
  <r>
    <s v="AX20963"/>
    <s v="ENX2074"/>
    <s v="A102"/>
    <s v="EMP1011"/>
    <s v="C1110"/>
    <d v="2021-09-22T00:00:00"/>
    <x v="41"/>
    <n v="1"/>
    <n v="603"/>
    <n v="416"/>
    <n v="3702"/>
    <n v="4746"/>
    <n v="688"/>
    <x v="34"/>
    <x v="27"/>
    <x v="456"/>
    <x v="5"/>
    <n v="9"/>
    <x v="8"/>
    <x v="0"/>
  </r>
  <r>
    <s v="AX20965"/>
    <s v="ENX2093"/>
    <s v="A124"/>
    <s v="EMP1033"/>
    <s v="C1493"/>
    <d v="2021-09-22T00:00:00"/>
    <x v="99"/>
    <n v="2"/>
    <n v="684"/>
    <n v="561"/>
    <n v="1261"/>
    <n v="1638"/>
    <n v="2067"/>
    <x v="12"/>
    <x v="24"/>
    <x v="107"/>
    <x v="1"/>
    <n v="9"/>
    <x v="8"/>
    <x v="0"/>
  </r>
  <r>
    <s v="AX20966"/>
    <s v="ENX2064"/>
    <s v="A162"/>
    <s v="EMP1000"/>
    <s v="C1291"/>
    <d v="2021-09-22T00:00:00"/>
    <x v="25"/>
    <n v="2"/>
    <n v="1077"/>
    <n v="732"/>
    <n v="2454"/>
    <n v="3066"/>
    <n v="123"/>
    <x v="50"/>
    <x v="22"/>
    <x v="663"/>
    <x v="1"/>
    <n v="9"/>
    <x v="8"/>
    <x v="0"/>
  </r>
  <r>
    <s v="AX20969"/>
    <s v="ENX2059"/>
    <s v="A154"/>
    <s v="EMP1013"/>
    <s v="C1743"/>
    <d v="2021-09-22T00:00:00"/>
    <x v="97"/>
    <n v="2"/>
    <n v="2464"/>
    <n v="1774"/>
    <n v="561"/>
    <n v="684"/>
    <n v="560"/>
    <x v="57"/>
    <x v="40"/>
    <x v="676"/>
    <x v="6"/>
    <n v="9"/>
    <x v="8"/>
    <x v="0"/>
  </r>
  <r>
    <s v="AX20971"/>
    <s v="ENX2000"/>
    <s v="A171"/>
    <s v="EMP1038"/>
    <s v="C1352"/>
    <d v="2021-09-23T00:00:00"/>
    <x v="98"/>
    <n v="4"/>
    <n v="951"/>
    <n v="504"/>
    <n v="208"/>
    <n v="400"/>
    <n v="1624"/>
    <x v="21"/>
    <x v="26"/>
    <x v="206"/>
    <x v="1"/>
    <n v="1"/>
    <x v="8"/>
    <x v="0"/>
  </r>
  <r>
    <s v="AX20972"/>
    <s v="ENX2100"/>
    <s v="A103"/>
    <s v="EMP1038"/>
    <s v="C1631"/>
    <d v="2021-09-23T00:00:00"/>
    <x v="28"/>
    <n v="1"/>
    <n v="392"/>
    <n v="255"/>
    <n v="260"/>
    <n v="362"/>
    <n v="246"/>
    <x v="71"/>
    <x v="15"/>
    <x v="77"/>
    <x v="3"/>
    <n v="2"/>
    <x v="8"/>
    <x v="0"/>
  </r>
  <r>
    <s v="AX20974"/>
    <s v="ENX2034"/>
    <s v="A143"/>
    <s v="EMP1044"/>
    <s v="C1446"/>
    <d v="2021-09-23T00:00:00"/>
    <x v="32"/>
    <n v="4"/>
    <n v="2257"/>
    <n v="1535"/>
    <n v="84"/>
    <n v="123"/>
    <n v="1056"/>
    <x v="6"/>
    <x v="20"/>
    <x v="541"/>
    <x v="0"/>
    <n v="2"/>
    <x v="8"/>
    <x v="0"/>
  </r>
  <r>
    <s v="AX20975"/>
    <s v="ENX2024"/>
    <s v="A133"/>
    <s v="EMP1034"/>
    <s v="C1771"/>
    <d v="2021-09-23T00:00:00"/>
    <x v="2"/>
    <n v="1"/>
    <n v="1587"/>
    <n v="1301"/>
    <n v="1636"/>
    <n v="3268"/>
    <n v="345"/>
    <x v="31"/>
    <x v="14"/>
    <x v="312"/>
    <x v="1"/>
    <n v="3"/>
    <x v="8"/>
    <x v="0"/>
  </r>
  <r>
    <s v="AX20977"/>
    <s v="ENX2022"/>
    <s v="A170"/>
    <s v="EMP1020"/>
    <s v="C1179"/>
    <d v="2021-09-23T00:00:00"/>
    <x v="27"/>
    <n v="4"/>
    <n v="1022"/>
    <n v="818"/>
    <n v="962"/>
    <n v="1414"/>
    <n v="1302"/>
    <x v="38"/>
    <x v="27"/>
    <x v="115"/>
    <x v="3"/>
    <n v="4"/>
    <x v="8"/>
    <x v="0"/>
  </r>
  <r>
    <s v="AX20978"/>
    <s v="ENX2075"/>
    <s v="A173"/>
    <s v="EMP1037"/>
    <s v="C1659"/>
    <d v="2021-09-23T00:00:00"/>
    <x v="35"/>
    <n v="1"/>
    <n v="356"/>
    <n v="292"/>
    <n v="1108"/>
    <n v="1351"/>
    <n v="799"/>
    <x v="25"/>
    <x v="17"/>
    <x v="450"/>
    <x v="6"/>
    <n v="4"/>
    <x v="8"/>
    <x v="0"/>
  </r>
  <r>
    <s v="AX20985"/>
    <s v="ENX2094"/>
    <s v="A154"/>
    <s v="EMP1034"/>
    <s v="C1745"/>
    <d v="2021-09-23T00:00:00"/>
    <x v="90"/>
    <n v="1"/>
    <n v="684"/>
    <n v="561"/>
    <n v="1227"/>
    <n v="2451"/>
    <n v="64"/>
    <x v="1"/>
    <x v="8"/>
    <x v="89"/>
    <x v="4"/>
    <n v="4"/>
    <x v="8"/>
    <x v="0"/>
  </r>
  <r>
    <s v="AX20990"/>
    <s v="ENX2045"/>
    <s v="A154"/>
    <s v="EMP1017"/>
    <s v="C1048"/>
    <d v="2021-09-23T00:00:00"/>
    <x v="65"/>
    <n v="1"/>
    <n v="1826"/>
    <n v="1443"/>
    <n v="1128"/>
    <n v="1374"/>
    <n v="656"/>
    <x v="9"/>
    <x v="21"/>
    <x v="724"/>
    <x v="1"/>
    <n v="5"/>
    <x v="8"/>
    <x v="0"/>
  </r>
  <r>
    <s v="AX20993"/>
    <s v="ENX2036"/>
    <s v="A138"/>
    <s v="EMP1042"/>
    <s v="C1774"/>
    <d v="2021-09-23T00:00:00"/>
    <x v="1"/>
    <n v="1"/>
    <n v="378"/>
    <n v="291"/>
    <n v="684"/>
    <n v="868"/>
    <n v="265"/>
    <x v="22"/>
    <x v="3"/>
    <x v="459"/>
    <x v="0"/>
    <n v="5"/>
    <x v="8"/>
    <x v="0"/>
  </r>
  <r>
    <s v="AX21003"/>
    <s v="ENX2043"/>
    <s v="A147"/>
    <s v="EMP1014"/>
    <s v="C1391"/>
    <d v="2021-09-23T00:00:00"/>
    <x v="11"/>
    <n v="1"/>
    <n v="181"/>
    <n v="130"/>
    <n v="1168"/>
    <n v="1424"/>
    <n v="286"/>
    <x v="35"/>
    <x v="15"/>
    <x v="443"/>
    <x v="4"/>
    <n v="8"/>
    <x v="8"/>
    <x v="0"/>
  </r>
  <r>
    <s v="AX21008"/>
    <s v="ENX2089"/>
    <s v="A105"/>
    <s v="EMP1043"/>
    <s v="C1029"/>
    <d v="2021-09-23T00:00:00"/>
    <x v="89"/>
    <n v="1"/>
    <n v="667"/>
    <n v="387"/>
    <n v="1399"/>
    <n v="2294"/>
    <n v="837"/>
    <x v="41"/>
    <x v="32"/>
    <x v="378"/>
    <x v="4"/>
    <n v="8"/>
    <x v="8"/>
    <x v="0"/>
  </r>
  <r>
    <s v="AX21010"/>
    <s v="ENX2056"/>
    <s v="A138"/>
    <s v="EMP1036"/>
    <s v="C1506"/>
    <d v="2021-09-23T00:00:00"/>
    <x v="64"/>
    <n v="1"/>
    <n v="871"/>
    <n v="540"/>
    <n v="435"/>
    <n v="530"/>
    <n v="599"/>
    <x v="50"/>
    <x v="37"/>
    <x v="319"/>
    <x v="0"/>
    <n v="9"/>
    <x v="8"/>
    <x v="0"/>
  </r>
  <r>
    <s v="AX21014"/>
    <s v="ENX2014"/>
    <s v="A146"/>
    <s v="EMP1033"/>
    <s v="C1652"/>
    <d v="2021-09-23T00:00:00"/>
    <x v="67"/>
    <n v="3"/>
    <n v="1338"/>
    <n v="682"/>
    <n v="1167"/>
    <n v="1911"/>
    <n v="96"/>
    <x v="43"/>
    <x v="3"/>
    <x v="305"/>
    <x v="5"/>
    <n v="9"/>
    <x v="8"/>
    <x v="0"/>
  </r>
  <r>
    <s v="AX21015"/>
    <s v="ENX2083"/>
    <s v="A145"/>
    <s v="EMP1019"/>
    <s v="C1379"/>
    <d v="2021-09-23T00:00:00"/>
    <x v="59"/>
    <n v="2"/>
    <n v="2353"/>
    <n v="1788"/>
    <n v="395"/>
    <n v="556"/>
    <n v="447"/>
    <x v="9"/>
    <x v="44"/>
    <x v="628"/>
    <x v="2"/>
    <n v="9"/>
    <x v="8"/>
    <x v="0"/>
  </r>
  <r>
    <s v="AX21016"/>
    <s v="ENX2055"/>
    <s v="A105"/>
    <s v="EMP1037"/>
    <s v="C1784"/>
    <d v="2021-09-24T00:00:00"/>
    <x v="71"/>
    <n v="1"/>
    <n v="356"/>
    <n v="292"/>
    <n v="389"/>
    <n v="637"/>
    <n v="507"/>
    <x v="0"/>
    <x v="1"/>
    <x v="531"/>
    <x v="1"/>
    <n v="1"/>
    <x v="8"/>
    <x v="0"/>
  </r>
  <r>
    <s v="AX21017"/>
    <s v="ENX2074"/>
    <s v="A141"/>
    <s v="EMP1040"/>
    <s v="C1658"/>
    <d v="2021-09-24T00:00:00"/>
    <x v="41"/>
    <n v="1"/>
    <n v="913"/>
    <n v="584"/>
    <n v="850"/>
    <n v="1090"/>
    <n v="812"/>
    <x v="51"/>
    <x v="2"/>
    <x v="166"/>
    <x v="4"/>
    <n v="2"/>
    <x v="8"/>
    <x v="0"/>
  </r>
  <r>
    <s v="AX21026"/>
    <s v="ENX2003"/>
    <s v="A152"/>
    <s v="EMP1030"/>
    <s v="C1388"/>
    <d v="2021-09-24T00:00:00"/>
    <x v="22"/>
    <n v="1"/>
    <n v="1862"/>
    <n v="1173"/>
    <n v="400"/>
    <n v="580"/>
    <n v="534"/>
    <x v="0"/>
    <x v="7"/>
    <x v="52"/>
    <x v="5"/>
    <n v="3"/>
    <x v="8"/>
    <x v="0"/>
  </r>
  <r>
    <s v="AX21028"/>
    <s v="ENX2011"/>
    <s v="A155"/>
    <s v="EMP1031"/>
    <s v="C1228"/>
    <d v="2021-09-24T00:00:00"/>
    <x v="81"/>
    <n v="1"/>
    <n v="1725"/>
    <n v="1363"/>
    <n v="1044"/>
    <n v="1899"/>
    <n v="792"/>
    <x v="9"/>
    <x v="7"/>
    <x v="75"/>
    <x v="2"/>
    <n v="3"/>
    <x v="8"/>
    <x v="0"/>
  </r>
  <r>
    <s v="AX21029"/>
    <s v="ENX2082"/>
    <s v="A116"/>
    <s v="EMP1010"/>
    <s v="C1379"/>
    <d v="2021-09-24T00:00:00"/>
    <x v="86"/>
    <n v="4"/>
    <n v="1367"/>
    <n v="984"/>
    <n v="682"/>
    <n v="1338"/>
    <n v="606"/>
    <x v="55"/>
    <x v="36"/>
    <x v="545"/>
    <x v="0"/>
    <n v="5"/>
    <x v="8"/>
    <x v="0"/>
  </r>
  <r>
    <s v="AX21030"/>
    <s v="ENX2026"/>
    <s v="A140"/>
    <s v="EMP1034"/>
    <s v="C1768"/>
    <d v="2021-09-24T00:00:00"/>
    <x v="74"/>
    <n v="1"/>
    <n v="1743"/>
    <n v="872"/>
    <n v="1251"/>
    <n v="1526"/>
    <n v="492"/>
    <x v="11"/>
    <x v="2"/>
    <x v="770"/>
    <x v="4"/>
    <n v="5"/>
    <x v="8"/>
    <x v="0"/>
  </r>
  <r>
    <s v="AX21032"/>
    <s v="ENX2050"/>
    <s v="A100"/>
    <s v="EMP1003"/>
    <s v="C1015"/>
    <d v="2021-09-24T00:00:00"/>
    <x v="44"/>
    <n v="4"/>
    <n v="290"/>
    <n v="200"/>
    <n v="154"/>
    <n v="203"/>
    <n v="565"/>
    <x v="39"/>
    <x v="2"/>
    <x v="573"/>
    <x v="5"/>
    <n v="5"/>
    <x v="8"/>
    <x v="0"/>
  </r>
  <r>
    <s v="AX21037"/>
    <s v="ENX2068"/>
    <s v="A149"/>
    <s v="EMP1040"/>
    <s v="C1013"/>
    <d v="2021-09-24T00:00:00"/>
    <x v="20"/>
    <n v="3"/>
    <n v="502"/>
    <n v="296"/>
    <n v="818"/>
    <n v="1022"/>
    <n v="1564"/>
    <x v="5"/>
    <x v="10"/>
    <x v="141"/>
    <x v="0"/>
    <n v="7"/>
    <x v="8"/>
    <x v="0"/>
  </r>
  <r>
    <s v="AX21039"/>
    <s v="ENX2037"/>
    <s v="A125"/>
    <s v="EMP1034"/>
    <s v="C1791"/>
    <d v="2021-09-24T00:00:00"/>
    <x v="50"/>
    <n v="1"/>
    <n v="913"/>
    <n v="584"/>
    <n v="400"/>
    <n v="580"/>
    <n v="107"/>
    <x v="49"/>
    <x v="9"/>
    <x v="428"/>
    <x v="1"/>
    <n v="7"/>
    <x v="8"/>
    <x v="0"/>
  </r>
  <r>
    <s v="AX21041"/>
    <s v="ENX2008"/>
    <s v="A128"/>
    <s v="EMP1021"/>
    <s v="C1512"/>
    <d v="2021-09-24T00:00:00"/>
    <x v="24"/>
    <n v="1"/>
    <n v="1967"/>
    <n v="1397"/>
    <n v="3164"/>
    <n v="6088"/>
    <n v="187"/>
    <x v="69"/>
    <x v="28"/>
    <x v="390"/>
    <x v="6"/>
    <n v="7"/>
    <x v="8"/>
    <x v="0"/>
  </r>
  <r>
    <s v="AX21043"/>
    <s v="ENX2074"/>
    <s v="A121"/>
    <s v="EMP1005"/>
    <s v="C1755"/>
    <d v="2021-09-24T00:00:00"/>
    <x v="41"/>
    <n v="1"/>
    <n v="1848"/>
    <n v="1294"/>
    <n v="1944"/>
    <n v="2313"/>
    <n v="565"/>
    <x v="32"/>
    <x v="7"/>
    <x v="91"/>
    <x v="4"/>
    <n v="8"/>
    <x v="8"/>
    <x v="0"/>
  </r>
  <r>
    <s v="AX21045"/>
    <s v="ENX2021"/>
    <s v="A116"/>
    <s v="EMP1039"/>
    <s v="C1787"/>
    <d v="2021-09-24T00:00:00"/>
    <x v="77"/>
    <n v="1"/>
    <n v="1278"/>
    <n v="665"/>
    <n v="3070"/>
    <n v="4514"/>
    <n v="436"/>
    <x v="56"/>
    <x v="25"/>
    <x v="184"/>
    <x v="3"/>
    <n v="9"/>
    <x v="8"/>
    <x v="0"/>
  </r>
  <r>
    <s v="AX21046"/>
    <s v="ENX2079"/>
    <s v="A118"/>
    <s v="EMP1011"/>
    <s v="C1533"/>
    <d v="2021-09-24T00:00:00"/>
    <x v="9"/>
    <n v="1"/>
    <n v="1338"/>
    <n v="682"/>
    <n v="786"/>
    <n v="947"/>
    <n v="248"/>
    <x v="60"/>
    <x v="32"/>
    <x v="532"/>
    <x v="3"/>
    <n v="9"/>
    <x v="8"/>
    <x v="0"/>
  </r>
  <r>
    <s v="AX21048"/>
    <s v="ENX2024"/>
    <s v="A113"/>
    <s v="EMP1016"/>
    <s v="C1742"/>
    <d v="2021-09-24T00:00:00"/>
    <x v="2"/>
    <n v="1"/>
    <n v="136"/>
    <n v="72"/>
    <n v="683"/>
    <n v="1178"/>
    <n v="656"/>
    <x v="53"/>
    <x v="26"/>
    <x v="618"/>
    <x v="5"/>
    <n v="9"/>
    <x v="8"/>
    <x v="0"/>
  </r>
  <r>
    <s v="AX21050"/>
    <s v="ENX2063"/>
    <s v="A171"/>
    <s v="EMP1021"/>
    <s v="C1686"/>
    <d v="2021-09-24T00:00:00"/>
    <x v="83"/>
    <n v="1"/>
    <n v="458"/>
    <n v="376"/>
    <n v="683"/>
    <n v="1119"/>
    <n v="451"/>
    <x v="16"/>
    <x v="29"/>
    <x v="557"/>
    <x v="0"/>
    <n v="9"/>
    <x v="8"/>
    <x v="0"/>
  </r>
  <r>
    <s v="AX21052"/>
    <s v="ENX2066"/>
    <s v="A110"/>
    <s v="EMP1028"/>
    <s v="C1313"/>
    <d v="2021-09-24T00:00:00"/>
    <x v="13"/>
    <n v="1"/>
    <n v="1494"/>
    <n v="971"/>
    <n v="1260"/>
    <n v="1752"/>
    <n v="344"/>
    <x v="3"/>
    <x v="40"/>
    <x v="757"/>
    <x v="4"/>
    <n v="9"/>
    <x v="8"/>
    <x v="0"/>
  </r>
  <r>
    <s v="AX21056"/>
    <s v="ENX2004"/>
    <s v="A118"/>
    <s v="EMP1037"/>
    <s v="C1330"/>
    <d v="2021-09-25T00:00:00"/>
    <x v="23"/>
    <n v="3"/>
    <n v="1783"/>
    <n v="1230"/>
    <n v="1295"/>
    <n v="1639"/>
    <n v="408"/>
    <x v="31"/>
    <x v="22"/>
    <x v="241"/>
    <x v="3"/>
    <n v="1"/>
    <x v="8"/>
    <x v="0"/>
  </r>
  <r>
    <s v="AX21057"/>
    <s v="ENX2034"/>
    <s v="A135"/>
    <s v="EMP1002"/>
    <s v="C1316"/>
    <d v="2021-09-25T00:00:00"/>
    <x v="32"/>
    <n v="3"/>
    <n v="2410"/>
    <n v="1518"/>
    <n v="5204"/>
    <n v="6348"/>
    <n v="318"/>
    <x v="63"/>
    <x v="14"/>
    <x v="714"/>
    <x v="1"/>
    <n v="2"/>
    <x v="8"/>
    <x v="0"/>
  </r>
  <r>
    <s v="AX21060"/>
    <s v="ENX2033"/>
    <s v="A146"/>
    <s v="EMP1003"/>
    <s v="C1006"/>
    <d v="2021-09-25T00:00:00"/>
    <x v="76"/>
    <n v="3"/>
    <n v="947"/>
    <n v="786"/>
    <n v="2968"/>
    <n v="4566"/>
    <n v="265"/>
    <x v="50"/>
    <x v="41"/>
    <x v="446"/>
    <x v="3"/>
    <n v="3"/>
    <x v="8"/>
    <x v="0"/>
  </r>
  <r>
    <s v="AX21061"/>
    <s v="ENX2099"/>
    <s v="A148"/>
    <s v="EMP1025"/>
    <s v="C1380"/>
    <d v="2021-09-25T00:00:00"/>
    <x v="52"/>
    <n v="1"/>
    <n v="826"/>
    <n v="562"/>
    <n v="1168"/>
    <n v="1826"/>
    <n v="376"/>
    <x v="13"/>
    <x v="34"/>
    <x v="290"/>
    <x v="6"/>
    <n v="3"/>
    <x v="8"/>
    <x v="0"/>
  </r>
  <r>
    <s v="AX21064"/>
    <s v="ENX2061"/>
    <s v="A119"/>
    <s v="EMP1026"/>
    <s v="C1230"/>
    <d v="2021-09-25T00:00:00"/>
    <x v="72"/>
    <n v="1"/>
    <n v="1353"/>
    <n v="947"/>
    <n v="269"/>
    <n v="368"/>
    <n v="1695"/>
    <x v="59"/>
    <x v="12"/>
    <x v="452"/>
    <x v="6"/>
    <n v="4"/>
    <x v="8"/>
    <x v="0"/>
  </r>
  <r>
    <s v="AX21066"/>
    <s v="ENX2021"/>
    <s v="A148"/>
    <s v="EMP1036"/>
    <s v="C1613"/>
    <d v="2021-09-25T00:00:00"/>
    <x v="77"/>
    <n v="1"/>
    <n v="817"/>
    <n v="409"/>
    <n v="832"/>
    <n v="1206"/>
    <n v="606"/>
    <x v="30"/>
    <x v="29"/>
    <x v="198"/>
    <x v="5"/>
    <n v="5"/>
    <x v="8"/>
    <x v="0"/>
  </r>
  <r>
    <s v="AX21068"/>
    <s v="ENX2008"/>
    <s v="A138"/>
    <s v="EMP1038"/>
    <s v="C1059"/>
    <d v="2021-09-25T00:00:00"/>
    <x v="24"/>
    <n v="1"/>
    <n v="2410"/>
    <n v="1518"/>
    <n v="1234"/>
    <n v="1582"/>
    <n v="644"/>
    <x v="29"/>
    <x v="11"/>
    <x v="97"/>
    <x v="1"/>
    <n v="5"/>
    <x v="8"/>
    <x v="0"/>
  </r>
  <r>
    <s v="AX21069"/>
    <s v="ENX2015"/>
    <s v="A173"/>
    <s v="EMP1008"/>
    <s v="C1345"/>
    <d v="2021-09-25T00:00:00"/>
    <x v="17"/>
    <n v="4"/>
    <n v="1638"/>
    <n v="1261"/>
    <n v="1168"/>
    <n v="1826"/>
    <n v="123"/>
    <x v="46"/>
    <x v="21"/>
    <x v="633"/>
    <x v="3"/>
    <n v="5"/>
    <x v="8"/>
    <x v="0"/>
  </r>
  <r>
    <s v="AX21070"/>
    <s v="ENX2003"/>
    <s v="A122"/>
    <s v="EMP1039"/>
    <s v="C1109"/>
    <d v="2021-09-25T00:00:00"/>
    <x v="22"/>
    <n v="3"/>
    <n v="1783"/>
    <n v="1516"/>
    <n v="648"/>
    <n v="771"/>
    <n v="993"/>
    <x v="18"/>
    <x v="19"/>
    <x v="703"/>
    <x v="1"/>
    <n v="5"/>
    <x v="8"/>
    <x v="0"/>
  </r>
  <r>
    <s v="AX21071"/>
    <s v="ENX2026"/>
    <s v="A123"/>
    <s v="EMP1042"/>
    <s v="C1322"/>
    <d v="2021-09-25T00:00:00"/>
    <x v="74"/>
    <n v="3"/>
    <n v="1783"/>
    <n v="1516"/>
    <n v="4452"/>
    <n v="6849"/>
    <n v="39"/>
    <x v="53"/>
    <x v="9"/>
    <x v="191"/>
    <x v="0"/>
    <n v="6"/>
    <x v="8"/>
    <x v="0"/>
  </r>
  <r>
    <s v="AX21073"/>
    <s v="ENX2018"/>
    <s v="A128"/>
    <s v="EMP1042"/>
    <s v="C1713"/>
    <d v="2021-09-25T00:00:00"/>
    <x v="8"/>
    <n v="1"/>
    <n v="378"/>
    <n v="291"/>
    <n v="3548"/>
    <n v="4928"/>
    <n v="286"/>
    <x v="72"/>
    <x v="42"/>
    <x v="699"/>
    <x v="1"/>
    <n v="6"/>
    <x v="8"/>
    <x v="0"/>
  </r>
  <r>
    <s v="AX21075"/>
    <s v="ENX2049"/>
    <s v="A154"/>
    <s v="EMP1019"/>
    <s v="C1129"/>
    <d v="2021-09-25T00:00:00"/>
    <x v="58"/>
    <n v="1"/>
    <n v="1278"/>
    <n v="665"/>
    <n v="888"/>
    <n v="1506"/>
    <n v="318"/>
    <x v="56"/>
    <x v="26"/>
    <x v="664"/>
    <x v="4"/>
    <n v="9"/>
    <x v="8"/>
    <x v="0"/>
  </r>
  <r>
    <s v="AX21076"/>
    <s v="ENX2017"/>
    <s v="A169"/>
    <s v="EMP1022"/>
    <s v="C1256"/>
    <d v="2021-09-26T00:00:00"/>
    <x v="61"/>
    <n v="2"/>
    <n v="2464"/>
    <n v="1774"/>
    <n v="1230"/>
    <n v="1783"/>
    <n v="1462"/>
    <x v="70"/>
    <x v="7"/>
    <x v="773"/>
    <x v="6"/>
    <n v="2"/>
    <x v="8"/>
    <x v="0"/>
  </r>
  <r>
    <s v="AX21077"/>
    <s v="ENX2087"/>
    <s v="A112"/>
    <s v="EMP1040"/>
    <s v="C1299"/>
    <d v="2021-09-26T00:00:00"/>
    <x v="95"/>
    <n v="1"/>
    <n v="596"/>
    <n v="358"/>
    <n v="1636"/>
    <n v="3268"/>
    <n v="1324"/>
    <x v="20"/>
    <x v="32"/>
    <x v="525"/>
    <x v="0"/>
    <n v="2"/>
    <x v="8"/>
    <x v="0"/>
  </r>
  <r>
    <s v="AX21078"/>
    <s v="ENX2045"/>
    <s v="A138"/>
    <s v="EMP1013"/>
    <s v="C1562"/>
    <d v="2021-09-26T00:00:00"/>
    <x v="65"/>
    <n v="1"/>
    <n v="1405"/>
    <n v="1054"/>
    <n v="1067"/>
    <n v="1809"/>
    <n v="364"/>
    <x v="30"/>
    <x v="20"/>
    <x v="508"/>
    <x v="4"/>
    <n v="2"/>
    <x v="8"/>
    <x v="0"/>
  </r>
  <r>
    <s v="AX21088"/>
    <s v="ENX2070"/>
    <s v="A154"/>
    <s v="EMP1004"/>
    <s v="C1211"/>
    <d v="2021-09-26T00:00:00"/>
    <x v="40"/>
    <n v="2"/>
    <n v="1671"/>
    <n v="1220"/>
    <n v="1168"/>
    <n v="1424"/>
    <n v="827"/>
    <x v="48"/>
    <x v="23"/>
    <x v="411"/>
    <x v="1"/>
    <n v="3"/>
    <x v="8"/>
    <x v="0"/>
  </r>
  <r>
    <s v="AX21092"/>
    <s v="ENX2074"/>
    <s v="A154"/>
    <s v="EMP1016"/>
    <s v="C1685"/>
    <d v="2021-09-26T00:00:00"/>
    <x v="41"/>
    <n v="1"/>
    <n v="378"/>
    <n v="291"/>
    <n v="2373"/>
    <n v="4566"/>
    <n v="824"/>
    <x v="15"/>
    <x v="41"/>
    <x v="768"/>
    <x v="4"/>
    <n v="4"/>
    <x v="8"/>
    <x v="0"/>
  </r>
  <r>
    <s v="AX21099"/>
    <s v="ENX2082"/>
    <s v="A113"/>
    <s v="EMP1000"/>
    <s v="C1241"/>
    <d v="2021-09-26T00:00:00"/>
    <x v="86"/>
    <n v="2"/>
    <n v="1743"/>
    <n v="872"/>
    <n v="984"/>
    <n v="1367"/>
    <n v="376"/>
    <x v="33"/>
    <x v="28"/>
    <x v="108"/>
    <x v="5"/>
    <n v="4"/>
    <x v="8"/>
    <x v="0"/>
  </r>
  <r>
    <s v="AX21107"/>
    <s v="ENX2059"/>
    <s v="A102"/>
    <s v="EMP1038"/>
    <s v="C1189"/>
    <d v="2021-09-26T00:00:00"/>
    <x v="97"/>
    <n v="4"/>
    <n v="545"/>
    <n v="425"/>
    <n v="807"/>
    <n v="1467"/>
    <n v="297"/>
    <x v="34"/>
    <x v="3"/>
    <x v="760"/>
    <x v="1"/>
    <n v="4"/>
    <x v="8"/>
    <x v="0"/>
  </r>
  <r>
    <s v="AX21112"/>
    <s v="ENX2027"/>
    <s v="A159"/>
    <s v="EMP1018"/>
    <s v="C1080"/>
    <d v="2021-09-26T00:00:00"/>
    <x v="19"/>
    <n v="1"/>
    <n v="217"/>
    <n v="171"/>
    <n v="244"/>
    <n v="380"/>
    <n v="243"/>
    <x v="35"/>
    <x v="43"/>
    <x v="752"/>
    <x v="1"/>
    <n v="5"/>
    <x v="8"/>
    <x v="0"/>
  </r>
  <r>
    <s v="AX21115"/>
    <s v="ENX2090"/>
    <s v="A109"/>
    <s v="EMP1032"/>
    <s v="C1300"/>
    <d v="2021-09-26T00:00:00"/>
    <x v="55"/>
    <n v="1"/>
    <n v="530"/>
    <n v="424"/>
    <n v="816"/>
    <n v="1008"/>
    <n v="68"/>
    <x v="27"/>
    <x v="14"/>
    <x v="445"/>
    <x v="3"/>
    <n v="6"/>
    <x v="8"/>
    <x v="0"/>
  </r>
  <r>
    <s v="AX21116"/>
    <s v="ENX2008"/>
    <s v="A141"/>
    <s v="EMP1023"/>
    <s v="C1418"/>
    <d v="2021-09-26T00:00:00"/>
    <x v="24"/>
    <n v="1"/>
    <n v="947"/>
    <n v="786"/>
    <n v="3783"/>
    <n v="4914"/>
    <n v="161"/>
    <x v="32"/>
    <x v="23"/>
    <x v="744"/>
    <x v="6"/>
    <n v="6"/>
    <x v="8"/>
    <x v="0"/>
  </r>
  <r>
    <s v="AX21117"/>
    <s v="ENX2021"/>
    <s v="A126"/>
    <s v="EMP1020"/>
    <s v="C1558"/>
    <d v="2021-09-26T00:00:00"/>
    <x v="77"/>
    <n v="4"/>
    <n v="2141"/>
    <n v="1777"/>
    <n v="765"/>
    <n v="1176"/>
    <n v="212"/>
    <x v="71"/>
    <x v="3"/>
    <x v="397"/>
    <x v="0"/>
    <n v="6"/>
    <x v="8"/>
    <x v="0"/>
  </r>
  <r>
    <s v="AX21119"/>
    <s v="ENX2085"/>
    <s v="A125"/>
    <s v="EMP1018"/>
    <s v="C1465"/>
    <d v="2021-09-26T00:00:00"/>
    <x v="29"/>
    <n v="1"/>
    <n v="603"/>
    <n v="416"/>
    <n v="510"/>
    <n v="784"/>
    <n v="246"/>
    <x v="60"/>
    <x v="17"/>
    <x v="300"/>
    <x v="5"/>
    <n v="7"/>
    <x v="8"/>
    <x v="0"/>
  </r>
  <r>
    <s v="AX21122"/>
    <s v="ENX2041"/>
    <s v="A139"/>
    <s v="EMP1041"/>
    <s v="C1284"/>
    <d v="2021-09-26T00:00:00"/>
    <x v="7"/>
    <n v="3"/>
    <n v="392"/>
    <n v="255"/>
    <n v="1321"/>
    <n v="1972"/>
    <n v="82"/>
    <x v="7"/>
    <x v="25"/>
    <x v="457"/>
    <x v="0"/>
    <n v="8"/>
    <x v="8"/>
    <x v="0"/>
  </r>
  <r>
    <s v="AX21124"/>
    <s v="ENX2036"/>
    <s v="A111"/>
    <s v="EMP1005"/>
    <s v="C1650"/>
    <d v="2021-09-26T00:00:00"/>
    <x v="1"/>
    <n v="1"/>
    <n v="1671"/>
    <n v="1220"/>
    <n v="1399"/>
    <n v="2294"/>
    <n v="1120"/>
    <x v="10"/>
    <x v="9"/>
    <x v="629"/>
    <x v="5"/>
    <n v="8"/>
    <x v="8"/>
    <x v="0"/>
  </r>
  <r>
    <s v="AX21129"/>
    <s v="ENX2024"/>
    <s v="A131"/>
    <s v="EMP1041"/>
    <s v="C1800"/>
    <d v="2021-09-26T00:00:00"/>
    <x v="2"/>
    <n v="1"/>
    <n v="2283"/>
    <n v="1484"/>
    <n v="2049"/>
    <n v="3534"/>
    <n v="1818"/>
    <x v="41"/>
    <x v="24"/>
    <x v="121"/>
    <x v="1"/>
    <n v="8"/>
    <x v="8"/>
    <x v="0"/>
  </r>
  <r>
    <s v="AX21132"/>
    <s v="ENX2059"/>
    <s v="A148"/>
    <s v="EMP1005"/>
    <s v="C1641"/>
    <d v="2021-09-26T00:00:00"/>
    <x v="97"/>
    <n v="4"/>
    <n v="400"/>
    <n v="208"/>
    <n v="5204"/>
    <n v="6348"/>
    <n v="267"/>
    <x v="60"/>
    <x v="22"/>
    <x v="220"/>
    <x v="4"/>
    <n v="9"/>
    <x v="8"/>
    <x v="0"/>
  </r>
  <r>
    <s v="AX21133"/>
    <s v="ENX2067"/>
    <s v="A165"/>
    <s v="EMP1044"/>
    <s v="C1696"/>
    <d v="2021-09-26T00:00:00"/>
    <x v="30"/>
    <n v="1"/>
    <n v="1638"/>
    <n v="1261"/>
    <n v="1752"/>
    <n v="2739"/>
    <n v="895"/>
    <x v="43"/>
    <x v="17"/>
    <x v="436"/>
    <x v="0"/>
    <n v="9"/>
    <x v="8"/>
    <x v="0"/>
  </r>
  <r>
    <s v="AX21136"/>
    <s v="ENX2084"/>
    <s v="A138"/>
    <s v="EMP1030"/>
    <s v="C1337"/>
    <d v="2021-09-27T00:00:00"/>
    <x v="10"/>
    <n v="1"/>
    <n v="127"/>
    <n v="79"/>
    <n v="1504"/>
    <n v="1832"/>
    <n v="2888"/>
    <x v="40"/>
    <x v="37"/>
    <x v="62"/>
    <x v="2"/>
    <n v="1"/>
    <x v="8"/>
    <x v="0"/>
  </r>
  <r>
    <s v="AX21138"/>
    <s v="ENX2098"/>
    <s v="A128"/>
    <s v="EMP1038"/>
    <s v="C1001"/>
    <d v="2021-09-27T00:00:00"/>
    <x v="69"/>
    <n v="1"/>
    <n v="203"/>
    <n v="154"/>
    <n v="296"/>
    <n v="502"/>
    <n v="858"/>
    <x v="14"/>
    <x v="10"/>
    <x v="774"/>
    <x v="5"/>
    <n v="1"/>
    <x v="8"/>
    <x v="0"/>
  </r>
  <r>
    <s v="AX21139"/>
    <s v="ENX2069"/>
    <s v="A127"/>
    <s v="EMP1038"/>
    <s v="C1135"/>
    <d v="2021-09-27T00:00:00"/>
    <x v="46"/>
    <n v="4"/>
    <n v="1708"/>
    <n v="871"/>
    <n v="1965"/>
    <n v="2396"/>
    <n v="872"/>
    <x v="14"/>
    <x v="9"/>
    <x v="790"/>
    <x v="0"/>
    <n v="1"/>
    <x v="8"/>
    <x v="0"/>
  </r>
  <r>
    <s v="AX21140"/>
    <s v="ENX2067"/>
    <s v="A115"/>
    <s v="EMP1010"/>
    <s v="C1185"/>
    <d v="2021-09-27T00:00:00"/>
    <x v="30"/>
    <n v="2"/>
    <n v="504"/>
    <n v="408"/>
    <n v="1230"/>
    <n v="1783"/>
    <n v="406"/>
    <x v="67"/>
    <x v="13"/>
    <x v="233"/>
    <x v="2"/>
    <n v="2"/>
    <x v="8"/>
    <x v="0"/>
  </r>
  <r>
    <s v="AX21144"/>
    <s v="ENX2068"/>
    <s v="A162"/>
    <s v="EMP1012"/>
    <s v="C1734"/>
    <d v="2021-09-27T00:00:00"/>
    <x v="20"/>
    <n v="1"/>
    <n v="1862"/>
    <n v="1173"/>
    <n v="400"/>
    <n v="580"/>
    <n v="344"/>
    <x v="65"/>
    <x v="30"/>
    <x v="502"/>
    <x v="0"/>
    <n v="3"/>
    <x v="8"/>
    <x v="0"/>
  </r>
  <r>
    <s v="AX21147"/>
    <s v="ENX2086"/>
    <s v="A168"/>
    <s v="EMP1030"/>
    <s v="C1271"/>
    <d v="2021-09-27T00:00:00"/>
    <x v="94"/>
    <n v="1"/>
    <n v="1826"/>
    <n v="1443"/>
    <n v="395"/>
    <n v="556"/>
    <n v="1744"/>
    <x v="35"/>
    <x v="18"/>
    <x v="605"/>
    <x v="3"/>
    <n v="5"/>
    <x v="8"/>
    <x v="0"/>
  </r>
  <r>
    <s v="AX21150"/>
    <s v="ENX2036"/>
    <s v="A101"/>
    <s v="EMP1011"/>
    <s v="C1736"/>
    <d v="2021-09-27T00:00:00"/>
    <x v="1"/>
    <n v="1"/>
    <n v="1826"/>
    <n v="1443"/>
    <n v="2400"/>
    <n v="4364"/>
    <n v="2400"/>
    <x v="16"/>
    <x v="17"/>
    <x v="281"/>
    <x v="0"/>
    <n v="5"/>
    <x v="8"/>
    <x v="0"/>
  </r>
  <r>
    <s v="AX21151"/>
    <s v="ENX2021"/>
    <s v="A112"/>
    <s v="EMP1020"/>
    <s v="C1650"/>
    <d v="2021-09-27T00:00:00"/>
    <x v="77"/>
    <n v="3"/>
    <n v="800"/>
    <n v="536"/>
    <n v="1067"/>
    <n v="1809"/>
    <n v="82"/>
    <x v="18"/>
    <x v="21"/>
    <x v="398"/>
    <x v="4"/>
    <n v="5"/>
    <x v="8"/>
    <x v="0"/>
  </r>
  <r>
    <s v="AX21152"/>
    <s v="ENX2078"/>
    <s v="A117"/>
    <s v="EMP1019"/>
    <s v="C1324"/>
    <d v="2021-09-27T00:00:00"/>
    <x v="66"/>
    <n v="2"/>
    <n v="290"/>
    <n v="200"/>
    <n v="144"/>
    <n v="272"/>
    <n v="39"/>
    <x v="66"/>
    <x v="42"/>
    <x v="789"/>
    <x v="5"/>
    <n v="5"/>
    <x v="8"/>
    <x v="0"/>
  </r>
  <r>
    <s v="AX21155"/>
    <s v="ENX2073"/>
    <s v="A109"/>
    <s v="EMP1010"/>
    <s v="C1586"/>
    <d v="2021-09-27T00:00:00"/>
    <x v="85"/>
    <n v="4"/>
    <n v="368"/>
    <n v="269"/>
    <n v="1108"/>
    <n v="1351"/>
    <n v="164"/>
    <x v="49"/>
    <x v="23"/>
    <x v="296"/>
    <x v="2"/>
    <n v="6"/>
    <x v="8"/>
    <x v="0"/>
  </r>
  <r>
    <s v="AX21157"/>
    <s v="ENX2030"/>
    <s v="A118"/>
    <s v="EMP1042"/>
    <s v="C1084"/>
    <d v="2021-09-27T00:00:00"/>
    <x v="80"/>
    <n v="1"/>
    <n v="356"/>
    <n v="292"/>
    <n v="1291"/>
    <n v="2391"/>
    <n v="944"/>
    <x v="24"/>
    <x v="9"/>
    <x v="361"/>
    <x v="3"/>
    <n v="7"/>
    <x v="8"/>
    <x v="0"/>
  </r>
  <r>
    <s v="AX21158"/>
    <s v="ENX2033"/>
    <s v="A165"/>
    <s v="EMP1023"/>
    <s v="C1505"/>
    <d v="2021-09-27T00:00:00"/>
    <x v="76"/>
    <n v="4"/>
    <n v="2396"/>
    <n v="1965"/>
    <n v="1108"/>
    <n v="1351"/>
    <n v="22"/>
    <x v="25"/>
    <x v="4"/>
    <x v="636"/>
    <x v="3"/>
    <n v="7"/>
    <x v="8"/>
    <x v="0"/>
  </r>
  <r>
    <s v="AX21162"/>
    <s v="ENX2026"/>
    <s v="A147"/>
    <s v="EMP1010"/>
    <s v="C1549"/>
    <d v="2021-09-27T00:00:00"/>
    <x v="74"/>
    <n v="3"/>
    <n v="2497"/>
    <n v="1473"/>
    <n v="3570"/>
    <n v="4698"/>
    <n v="1888"/>
    <x v="10"/>
    <x v="9"/>
    <x v="271"/>
    <x v="2"/>
    <n v="7"/>
    <x v="8"/>
    <x v="0"/>
  </r>
  <r>
    <s v="AX21165"/>
    <s v="ENX2050"/>
    <s v="A117"/>
    <s v="EMP1042"/>
    <s v="C1125"/>
    <d v="2021-09-27T00:00:00"/>
    <x v="44"/>
    <n v="4"/>
    <n v="1405"/>
    <n v="1054"/>
    <n v="1046"/>
    <n v="1635"/>
    <n v="589"/>
    <x v="43"/>
    <x v="44"/>
    <x v="372"/>
    <x v="6"/>
    <n v="8"/>
    <x v="8"/>
    <x v="0"/>
  </r>
  <r>
    <s v="AX21168"/>
    <s v="ENX2086"/>
    <s v="A104"/>
    <s v="EMP1002"/>
    <s v="C1041"/>
    <d v="2021-09-27T00:00:00"/>
    <x v="94"/>
    <n v="4"/>
    <n v="1566"/>
    <n v="1190"/>
    <n v="208"/>
    <n v="400"/>
    <n v="1404"/>
    <x v="65"/>
    <x v="44"/>
    <x v="191"/>
    <x v="6"/>
    <n v="9"/>
    <x v="8"/>
    <x v="0"/>
  </r>
  <r>
    <s v="AX21171"/>
    <s v="ENX2046"/>
    <s v="A152"/>
    <s v="EMP1016"/>
    <s v="C1552"/>
    <d v="2021-09-28T00:00:00"/>
    <x v="38"/>
    <n v="1"/>
    <n v="561"/>
    <n v="421"/>
    <n v="1185"/>
    <n v="1668"/>
    <n v="286"/>
    <x v="65"/>
    <x v="35"/>
    <x v="714"/>
    <x v="6"/>
    <n v="1"/>
    <x v="8"/>
    <x v="0"/>
  </r>
  <r>
    <s v="AX21175"/>
    <s v="ENX2083"/>
    <s v="A139"/>
    <s v="EMP1043"/>
    <s v="C1486"/>
    <d v="2021-09-28T00:00:00"/>
    <x v="59"/>
    <n v="1"/>
    <n v="392"/>
    <n v="255"/>
    <n v="1301"/>
    <n v="1587"/>
    <n v="1710"/>
    <x v="40"/>
    <x v="8"/>
    <x v="221"/>
    <x v="6"/>
    <n v="3"/>
    <x v="8"/>
    <x v="0"/>
  </r>
  <r>
    <s v="AX21177"/>
    <s v="ENX2083"/>
    <s v="A136"/>
    <s v="EMP1039"/>
    <s v="C1040"/>
    <d v="2021-09-28T00:00:00"/>
    <x v="59"/>
    <n v="3"/>
    <n v="1103"/>
    <n v="838"/>
    <n v="2336"/>
    <n v="3652"/>
    <n v="246"/>
    <x v="71"/>
    <x v="4"/>
    <x v="439"/>
    <x v="2"/>
    <n v="3"/>
    <x v="8"/>
    <x v="0"/>
  </r>
  <r>
    <s v="AX21180"/>
    <s v="ENX2096"/>
    <s v="A136"/>
    <s v="EMP1007"/>
    <s v="C1096"/>
    <d v="2021-09-28T00:00:00"/>
    <x v="36"/>
    <n v="1"/>
    <n v="1077"/>
    <n v="732"/>
    <n v="1224"/>
    <n v="1512"/>
    <n v="476"/>
    <x v="47"/>
    <x v="26"/>
    <x v="329"/>
    <x v="0"/>
    <n v="3"/>
    <x v="8"/>
    <x v="0"/>
  </r>
  <r>
    <s v="AX21182"/>
    <s v="ENX2086"/>
    <s v="A149"/>
    <s v="EMP1009"/>
    <s v="C1027"/>
    <d v="2021-09-28T00:00:00"/>
    <x v="94"/>
    <n v="1"/>
    <n v="1467"/>
    <n v="807"/>
    <n v="971"/>
    <n v="1798"/>
    <n v="192"/>
    <x v="42"/>
    <x v="18"/>
    <x v="448"/>
    <x v="2"/>
    <n v="3"/>
    <x v="8"/>
    <x v="0"/>
  </r>
  <r>
    <s v="AX21183"/>
    <s v="ENX2039"/>
    <s v="A149"/>
    <s v="EMP1035"/>
    <s v="C1782"/>
    <d v="2021-09-28T00:00:00"/>
    <x v="96"/>
    <n v="3"/>
    <n v="1119"/>
    <n v="683"/>
    <n v="44"/>
    <n v="70"/>
    <n v="1302"/>
    <x v="70"/>
    <x v="2"/>
    <x v="209"/>
    <x v="5"/>
    <n v="4"/>
    <x v="8"/>
    <x v="0"/>
  </r>
  <r>
    <s v="AX21184"/>
    <s v="ENX2026"/>
    <s v="A146"/>
    <s v="EMP1014"/>
    <s v="C1140"/>
    <d v="2021-09-28T00:00:00"/>
    <x v="74"/>
    <n v="1"/>
    <n v="1405"/>
    <n v="1054"/>
    <n v="1777"/>
    <n v="2141"/>
    <n v="436"/>
    <x v="59"/>
    <x v="15"/>
    <x v="140"/>
    <x v="0"/>
    <n v="5"/>
    <x v="8"/>
    <x v="0"/>
  </r>
  <r>
    <s v="AX21187"/>
    <s v="ENX2070"/>
    <s v="A140"/>
    <s v="EMP1032"/>
    <s v="C1798"/>
    <d v="2021-09-28T00:00:00"/>
    <x v="40"/>
    <n v="1"/>
    <n v="667"/>
    <n v="387"/>
    <n v="2136"/>
    <n v="3388"/>
    <n v="297"/>
    <x v="55"/>
    <x v="3"/>
    <x v="670"/>
    <x v="3"/>
    <n v="5"/>
    <x v="8"/>
    <x v="0"/>
  </r>
  <r>
    <s v="AX21191"/>
    <s v="ENX2013"/>
    <s v="A166"/>
    <s v="EMP1012"/>
    <s v="C1673"/>
    <d v="2021-09-28T00:00:00"/>
    <x v="70"/>
    <n v="1"/>
    <n v="584"/>
    <n v="420"/>
    <n v="582"/>
    <n v="756"/>
    <n v="2565"/>
    <x v="55"/>
    <x v="43"/>
    <x v="157"/>
    <x v="4"/>
    <n v="6"/>
    <x v="8"/>
    <x v="0"/>
  </r>
  <r>
    <s v="AX21196"/>
    <s v="ENX2062"/>
    <s v="A105"/>
    <s v="EMP1031"/>
    <s v="C1312"/>
    <d v="2021-09-28T00:00:00"/>
    <x v="91"/>
    <n v="1"/>
    <n v="545"/>
    <n v="425"/>
    <n v="1046"/>
    <n v="1635"/>
    <n v="331"/>
    <x v="69"/>
    <x v="11"/>
    <x v="472"/>
    <x v="5"/>
    <n v="6"/>
    <x v="8"/>
    <x v="0"/>
  </r>
  <r>
    <s v="AX21197"/>
    <s v="ENX2061"/>
    <s v="A114"/>
    <s v="EMP1019"/>
    <s v="C1360"/>
    <d v="2021-09-28T00:00:00"/>
    <x v="72"/>
    <n v="1"/>
    <n v="1405"/>
    <n v="1054"/>
    <n v="584"/>
    <n v="913"/>
    <n v="509"/>
    <x v="6"/>
    <x v="43"/>
    <x v="84"/>
    <x v="2"/>
    <n v="6"/>
    <x v="8"/>
    <x v="0"/>
  </r>
  <r>
    <s v="AX21199"/>
    <s v="ENX2062"/>
    <s v="A166"/>
    <s v="EMP1029"/>
    <s v="C1573"/>
    <d v="2021-09-28T00:00:00"/>
    <x v="91"/>
    <n v="4"/>
    <n v="1826"/>
    <n v="1443"/>
    <n v="732"/>
    <n v="1077"/>
    <n v="689"/>
    <x v="3"/>
    <x v="9"/>
    <x v="32"/>
    <x v="0"/>
    <n v="7"/>
    <x v="8"/>
    <x v="0"/>
  </r>
  <r>
    <s v="AX21200"/>
    <s v="ENX2043"/>
    <s v="A106"/>
    <s v="EMP1039"/>
    <s v="C1397"/>
    <d v="2021-09-28T00:00:00"/>
    <x v="11"/>
    <n v="4"/>
    <n v="2464"/>
    <n v="1774"/>
    <n v="4134"/>
    <n v="5661"/>
    <n v="599"/>
    <x v="13"/>
    <x v="1"/>
    <x v="692"/>
    <x v="2"/>
    <n v="7"/>
    <x v="8"/>
    <x v="0"/>
  </r>
  <r>
    <s v="AX21208"/>
    <s v="ENX2091"/>
    <s v="A105"/>
    <s v="EMP1024"/>
    <s v="C1219"/>
    <d v="2021-09-28T00:00:00"/>
    <x v="39"/>
    <n v="3"/>
    <n v="1405"/>
    <n v="1054"/>
    <n v="1067"/>
    <n v="1809"/>
    <n v="383"/>
    <x v="56"/>
    <x v="16"/>
    <x v="114"/>
    <x v="2"/>
    <n v="7"/>
    <x v="8"/>
    <x v="0"/>
  </r>
  <r>
    <s v="AX21209"/>
    <s v="ENX2010"/>
    <s v="A151"/>
    <s v="EMP1007"/>
    <s v="C1525"/>
    <d v="2021-09-29T00:00:00"/>
    <x v="43"/>
    <n v="3"/>
    <n v="1077"/>
    <n v="732"/>
    <n v="84"/>
    <n v="123"/>
    <n v="1356"/>
    <x v="27"/>
    <x v="10"/>
    <x v="462"/>
    <x v="4"/>
    <n v="1"/>
    <x v="8"/>
    <x v="0"/>
  </r>
  <r>
    <s v="AX21210"/>
    <s v="ENX2069"/>
    <s v="A123"/>
    <s v="EMP1041"/>
    <s v="C1314"/>
    <d v="2021-09-29T00:00:00"/>
    <x v="46"/>
    <n v="2"/>
    <n v="504"/>
    <n v="408"/>
    <n v="1484"/>
    <n v="2283"/>
    <n v="74"/>
    <x v="21"/>
    <x v="10"/>
    <x v="39"/>
    <x v="2"/>
    <n v="2"/>
    <x v="8"/>
    <x v="0"/>
  </r>
  <r>
    <s v="AX21211"/>
    <s v="ENX2054"/>
    <s v="A112"/>
    <s v="EMP1037"/>
    <s v="C1267"/>
    <d v="2021-09-29T00:00:00"/>
    <x v="12"/>
    <n v="1"/>
    <n v="1635"/>
    <n v="1046"/>
    <n v="1518"/>
    <n v="2410"/>
    <n v="351"/>
    <x v="39"/>
    <x v="32"/>
    <x v="777"/>
    <x v="6"/>
    <n v="3"/>
    <x v="8"/>
    <x v="0"/>
  </r>
  <r>
    <s v="AX21212"/>
    <s v="ENX2064"/>
    <s v="A142"/>
    <s v="EMP1024"/>
    <s v="C1709"/>
    <d v="2021-09-29T00:00:00"/>
    <x v="25"/>
    <n v="1"/>
    <n v="2141"/>
    <n v="1777"/>
    <n v="180"/>
    <n v="224"/>
    <n v="570"/>
    <x v="20"/>
    <x v="0"/>
    <x v="601"/>
    <x v="1"/>
    <n v="3"/>
    <x v="8"/>
    <x v="0"/>
  </r>
  <r>
    <s v="AX21216"/>
    <s v="ENX2007"/>
    <s v="A169"/>
    <s v="EMP1035"/>
    <s v="C1553"/>
    <d v="2021-09-29T00:00:00"/>
    <x v="63"/>
    <n v="1"/>
    <n v="315"/>
    <n v="208"/>
    <n v="237"/>
    <n v="381"/>
    <n v="1953"/>
    <x v="24"/>
    <x v="17"/>
    <x v="368"/>
    <x v="5"/>
    <n v="5"/>
    <x v="8"/>
    <x v="0"/>
  </r>
  <r>
    <s v="AX21218"/>
    <s v="ENX2054"/>
    <s v="A167"/>
    <s v="EMP1041"/>
    <s v="C1738"/>
    <d v="2021-09-29T00:00:00"/>
    <x v="12"/>
    <n v="1"/>
    <n v="951"/>
    <n v="504"/>
    <n v="871"/>
    <n v="1708"/>
    <n v="944"/>
    <x v="70"/>
    <x v="15"/>
    <x v="657"/>
    <x v="4"/>
    <n v="6"/>
    <x v="8"/>
    <x v="0"/>
  </r>
  <r>
    <s v="AX21229"/>
    <s v="ENX2089"/>
    <s v="A141"/>
    <s v="EMP1016"/>
    <s v="C1427"/>
    <d v="2021-09-29T00:00:00"/>
    <x v="89"/>
    <n v="3"/>
    <n v="1887"/>
    <n v="1378"/>
    <n v="1108"/>
    <n v="1351"/>
    <n v="431"/>
    <x v="46"/>
    <x v="39"/>
    <x v="637"/>
    <x v="2"/>
    <n v="6"/>
    <x v="8"/>
    <x v="0"/>
  </r>
  <r>
    <s v="AX21231"/>
    <s v="ENX2019"/>
    <s v="A173"/>
    <s v="EMP1035"/>
    <s v="C1768"/>
    <d v="2021-09-29T00:00:00"/>
    <x v="60"/>
    <n v="2"/>
    <n v="1671"/>
    <n v="1220"/>
    <n v="1965"/>
    <n v="2396"/>
    <n v="48"/>
    <x v="5"/>
    <x v="26"/>
    <x v="168"/>
    <x v="4"/>
    <n v="7"/>
    <x v="8"/>
    <x v="0"/>
  </r>
  <r>
    <s v="AX21235"/>
    <s v="ENX2061"/>
    <s v="A127"/>
    <s v="EMP1043"/>
    <s v="C1399"/>
    <d v="2021-09-29T00:00:00"/>
    <x v="72"/>
    <n v="1"/>
    <n v="504"/>
    <n v="408"/>
    <n v="1367"/>
    <n v="2241"/>
    <n v="22"/>
    <x v="25"/>
    <x v="17"/>
    <x v="249"/>
    <x v="1"/>
    <n v="8"/>
    <x v="8"/>
    <x v="0"/>
  </r>
  <r>
    <s v="AX21237"/>
    <s v="ENX2001"/>
    <s v="A134"/>
    <s v="EMP1003"/>
    <s v="C1264"/>
    <d v="2021-09-29T00:00:00"/>
    <x v="93"/>
    <n v="1"/>
    <n v="771"/>
    <n v="648"/>
    <n v="562"/>
    <n v="826"/>
    <n v="2924"/>
    <x v="40"/>
    <x v="3"/>
    <x v="736"/>
    <x v="2"/>
    <n v="8"/>
    <x v="8"/>
    <x v="0"/>
  </r>
  <r>
    <s v="AX21240"/>
    <s v="ENX2079"/>
    <s v="A138"/>
    <s v="EMP1013"/>
    <s v="C1223"/>
    <d v="2021-09-29T00:00:00"/>
    <x v="9"/>
    <n v="1"/>
    <n v="556"/>
    <n v="395"/>
    <n v="208"/>
    <n v="315"/>
    <n v="1784"/>
    <x v="24"/>
    <x v="9"/>
    <x v="609"/>
    <x v="6"/>
    <n v="9"/>
    <x v="8"/>
    <x v="0"/>
  </r>
  <r>
    <s v="AX21252"/>
    <s v="ENX2063"/>
    <s v="A133"/>
    <s v="EMP1041"/>
    <s v="C1714"/>
    <d v="2021-09-29T00:00:00"/>
    <x v="83"/>
    <n v="4"/>
    <n v="368"/>
    <n v="269"/>
    <n v="807"/>
    <n v="1467"/>
    <n v="1504"/>
    <x v="36"/>
    <x v="6"/>
    <x v="38"/>
    <x v="4"/>
    <n v="9"/>
    <x v="8"/>
    <x v="0"/>
  </r>
  <r>
    <s v="AX21253"/>
    <s v="ENX2035"/>
    <s v="A162"/>
    <s v="EMP1004"/>
    <s v="C1047"/>
    <d v="2021-09-29T00:00:00"/>
    <x v="26"/>
    <n v="1"/>
    <n v="1812"/>
    <n v="1305"/>
    <n v="3788"/>
    <n v="5412"/>
    <n v="275"/>
    <x v="44"/>
    <x v="43"/>
    <x v="356"/>
    <x v="6"/>
    <n v="9"/>
    <x v="8"/>
    <x v="0"/>
  </r>
  <r>
    <s v="AX21254"/>
    <s v="ENX2048"/>
    <s v="A136"/>
    <s v="EMP1001"/>
    <s v="C1736"/>
    <d v="2021-09-30T00:00:00"/>
    <x v="34"/>
    <n v="1"/>
    <n v="1743"/>
    <n v="872"/>
    <n v="2216"/>
    <n v="2702"/>
    <n v="613"/>
    <x v="56"/>
    <x v="44"/>
    <x v="614"/>
    <x v="1"/>
    <n v="1"/>
    <x v="8"/>
    <x v="0"/>
  </r>
  <r>
    <s v="AX21264"/>
    <s v="ENX2044"/>
    <s v="A172"/>
    <s v="EMP1011"/>
    <s v="C1364"/>
    <d v="2021-09-30T00:00:00"/>
    <x v="54"/>
    <n v="1"/>
    <n v="1566"/>
    <n v="1190"/>
    <n v="1046"/>
    <n v="1635"/>
    <n v="1404"/>
    <x v="70"/>
    <x v="37"/>
    <x v="319"/>
    <x v="2"/>
    <n v="1"/>
    <x v="8"/>
    <x v="0"/>
  </r>
  <r>
    <s v="AX21272"/>
    <s v="ENX2057"/>
    <s v="A101"/>
    <s v="EMP1040"/>
    <s v="C1532"/>
    <d v="2021-09-30T00:00:00"/>
    <x v="78"/>
    <n v="2"/>
    <n v="1967"/>
    <n v="1397"/>
    <n v="838"/>
    <n v="1103"/>
    <n v="840"/>
    <x v="61"/>
    <x v="7"/>
    <x v="277"/>
    <x v="0"/>
    <n v="1"/>
    <x v="8"/>
    <x v="0"/>
  </r>
  <r>
    <s v="AX21274"/>
    <s v="ENX2087"/>
    <s v="A112"/>
    <s v="EMP1023"/>
    <s v="C1374"/>
    <d v="2021-09-30T00:00:00"/>
    <x v="95"/>
    <n v="4"/>
    <n v="1338"/>
    <n v="682"/>
    <n v="122"/>
    <n v="190"/>
    <n v="48"/>
    <x v="2"/>
    <x v="29"/>
    <x v="360"/>
    <x v="0"/>
    <n v="1"/>
    <x v="8"/>
    <x v="0"/>
  </r>
  <r>
    <s v="AX21275"/>
    <s v="ENX2027"/>
    <s v="A147"/>
    <s v="EMP1032"/>
    <s v="C1546"/>
    <d v="2021-09-30T00:00:00"/>
    <x v="19"/>
    <n v="4"/>
    <n v="947"/>
    <n v="786"/>
    <n v="61"/>
    <n v="95"/>
    <n v="3072"/>
    <x v="11"/>
    <x v="42"/>
    <x v="365"/>
    <x v="3"/>
    <n v="2"/>
    <x v="8"/>
    <x v="0"/>
  </r>
  <r>
    <s v="AX21278"/>
    <s v="ENX2001"/>
    <s v="A153"/>
    <s v="EMP1037"/>
    <s v="C1694"/>
    <d v="2021-09-30T00:00:00"/>
    <x v="93"/>
    <n v="1"/>
    <n v="1566"/>
    <n v="1190"/>
    <n v="1234"/>
    <n v="1582"/>
    <n v="1569"/>
    <x v="8"/>
    <x v="6"/>
    <x v="685"/>
    <x v="3"/>
    <n v="3"/>
    <x v="8"/>
    <x v="0"/>
  </r>
  <r>
    <s v="AX21284"/>
    <s v="ENX2080"/>
    <s v="A116"/>
    <s v="EMP1001"/>
    <s v="C1504"/>
    <d v="2021-09-30T00:00:00"/>
    <x v="37"/>
    <n v="1"/>
    <n v="817"/>
    <n v="409"/>
    <n v="1620"/>
    <n v="2613"/>
    <n v="329"/>
    <x v="44"/>
    <x v="36"/>
    <x v="308"/>
    <x v="5"/>
    <n v="3"/>
    <x v="8"/>
    <x v="0"/>
  </r>
  <r>
    <s v="AX21285"/>
    <s v="ENX2042"/>
    <s v="A151"/>
    <s v="EMP1036"/>
    <s v="C1465"/>
    <d v="2021-09-30T00:00:00"/>
    <x v="49"/>
    <n v="3"/>
    <n v="561"/>
    <n v="421"/>
    <n v="2421"/>
    <n v="4401"/>
    <n v="2946"/>
    <x v="20"/>
    <x v="40"/>
    <x v="130"/>
    <x v="4"/>
    <n v="3"/>
    <x v="8"/>
    <x v="0"/>
  </r>
  <r>
    <s v="AX21296"/>
    <s v="ENX2093"/>
    <s v="A111"/>
    <s v="EMP1019"/>
    <s v="C1014"/>
    <d v="2021-09-30T00:00:00"/>
    <x v="99"/>
    <n v="3"/>
    <n v="1887"/>
    <n v="1378"/>
    <n v="294"/>
    <n v="368"/>
    <n v="408"/>
    <x v="39"/>
    <x v="21"/>
    <x v="458"/>
    <x v="5"/>
    <n v="4"/>
    <x v="8"/>
    <x v="0"/>
  </r>
  <r>
    <s v="AX21297"/>
    <s v="ENX2048"/>
    <s v="A137"/>
    <s v="EMP1043"/>
    <s v="C1049"/>
    <d v="2021-09-30T00:00:00"/>
    <x v="34"/>
    <n v="2"/>
    <n v="603"/>
    <n v="416"/>
    <n v="1434"/>
    <n v="2658"/>
    <n v="990"/>
    <x v="6"/>
    <x v="22"/>
    <x v="302"/>
    <x v="3"/>
    <n v="4"/>
    <x v="8"/>
    <x v="0"/>
  </r>
  <r>
    <s v="AX21298"/>
    <s v="ENX2076"/>
    <s v="A160"/>
    <s v="EMP1026"/>
    <s v="C1089"/>
    <d v="2021-09-30T00:00:00"/>
    <x v="15"/>
    <n v="2"/>
    <n v="1351"/>
    <n v="1108"/>
    <n v="3873"/>
    <n v="7173"/>
    <n v="1024"/>
    <x v="56"/>
    <x v="3"/>
    <x v="778"/>
    <x v="4"/>
    <n v="4"/>
    <x v="8"/>
    <x v="0"/>
  </r>
  <r>
    <s v="AX21303"/>
    <s v="ENX2081"/>
    <s v="A147"/>
    <s v="EMP1011"/>
    <s v="C1133"/>
    <d v="2021-09-30T00:00:00"/>
    <x v="62"/>
    <n v="1"/>
    <n v="217"/>
    <n v="171"/>
    <n v="971"/>
    <n v="1494"/>
    <n v="1472"/>
    <x v="55"/>
    <x v="33"/>
    <x v="23"/>
    <x v="2"/>
    <n v="5"/>
    <x v="8"/>
    <x v="0"/>
  </r>
  <r>
    <s v="AX21306"/>
    <s v="ENX2002"/>
    <s v="A112"/>
    <s v="EMP1036"/>
    <s v="C1515"/>
    <d v="2021-09-30T00:00:00"/>
    <x v="100"/>
    <n v="2"/>
    <n v="2241"/>
    <n v="1367"/>
    <n v="3884"/>
    <n v="5976"/>
    <n v="3308"/>
    <x v="33"/>
    <x v="7"/>
    <x v="611"/>
    <x v="4"/>
    <n v="6"/>
    <x v="8"/>
    <x v="0"/>
  </r>
  <r>
    <s v="AX21309"/>
    <s v="ENX2057"/>
    <s v="A159"/>
    <s v="EMP1030"/>
    <s v="C1600"/>
    <d v="2021-09-30T00:00:00"/>
    <x v="78"/>
    <n v="1"/>
    <n v="556"/>
    <n v="395"/>
    <n v="752"/>
    <n v="916"/>
    <n v="1818"/>
    <x v="70"/>
    <x v="24"/>
    <x v="225"/>
    <x v="6"/>
    <n v="7"/>
    <x v="8"/>
    <x v="0"/>
  </r>
  <r>
    <s v="AX21311"/>
    <s v="ENX2039"/>
    <s v="A148"/>
    <s v="EMP1023"/>
    <s v="C1247"/>
    <d v="2021-09-30T00:00:00"/>
    <x v="96"/>
    <n v="1"/>
    <n v="1500"/>
    <n v="900"/>
    <n v="1572"/>
    <n v="1894"/>
    <n v="120"/>
    <x v="7"/>
    <x v="8"/>
    <x v="53"/>
    <x v="6"/>
    <n v="7"/>
    <x v="8"/>
    <x v="0"/>
  </r>
  <r>
    <s v="AX21318"/>
    <s v="ENX2070"/>
    <s v="A150"/>
    <s v="EMP1026"/>
    <s v="C1572"/>
    <d v="2021-09-30T00:00:00"/>
    <x v="40"/>
    <n v="4"/>
    <n v="1972"/>
    <n v="1321"/>
    <n v="1572"/>
    <n v="1894"/>
    <n v="696"/>
    <x v="55"/>
    <x v="34"/>
    <x v="224"/>
    <x v="3"/>
    <n v="7"/>
    <x v="8"/>
    <x v="0"/>
  </r>
  <r>
    <s v="AX21319"/>
    <s v="ENX2043"/>
    <s v="A166"/>
    <s v="EMP1039"/>
    <s v="C1011"/>
    <d v="2021-09-30T00:00:00"/>
    <x v="11"/>
    <n v="1"/>
    <n v="2396"/>
    <n v="1965"/>
    <n v="294"/>
    <n v="368"/>
    <n v="274"/>
    <x v="49"/>
    <x v="24"/>
    <x v="170"/>
    <x v="1"/>
    <n v="7"/>
    <x v="8"/>
    <x v="0"/>
  </r>
  <r>
    <s v="AX21322"/>
    <s v="ENX2024"/>
    <s v="A119"/>
    <s v="EMP1031"/>
    <s v="C1685"/>
    <d v="2021-09-30T00:00:00"/>
    <x v="2"/>
    <n v="1"/>
    <n v="1119"/>
    <n v="683"/>
    <n v="1167"/>
    <n v="1911"/>
    <n v="1508"/>
    <x v="37"/>
    <x v="14"/>
    <x v="151"/>
    <x v="3"/>
    <n v="7"/>
    <x v="8"/>
    <x v="0"/>
  </r>
  <r>
    <s v="AX21327"/>
    <s v="ENX2077"/>
    <s v="A108"/>
    <s v="EMP1038"/>
    <s v="C1041"/>
    <d v="2021-09-30T00:00:00"/>
    <x v="51"/>
    <n v="2"/>
    <n v="1526"/>
    <n v="1251"/>
    <n v="584"/>
    <n v="913"/>
    <n v="107"/>
    <x v="72"/>
    <x v="14"/>
    <x v="767"/>
    <x v="4"/>
    <n v="8"/>
    <x v="8"/>
    <x v="0"/>
  </r>
  <r>
    <s v="AX21328"/>
    <s v="ENX2010"/>
    <s v="A132"/>
    <s v="EMP1007"/>
    <s v="C1419"/>
    <d v="2021-09-30T00:00:00"/>
    <x v="43"/>
    <n v="1"/>
    <n v="1743"/>
    <n v="872"/>
    <n v="1397"/>
    <n v="1967"/>
    <n v="376"/>
    <x v="32"/>
    <x v="21"/>
    <x v="80"/>
    <x v="4"/>
    <n v="8"/>
    <x v="8"/>
    <x v="0"/>
  </r>
  <r>
    <s v="AX21331"/>
    <s v="ENX2020"/>
    <s v="A123"/>
    <s v="EMP1002"/>
    <s v="C1608"/>
    <d v="2021-10-01T00:00:00"/>
    <x v="18"/>
    <n v="1"/>
    <n v="1077"/>
    <n v="732"/>
    <n v="22"/>
    <n v="35"/>
    <n v="451"/>
    <x v="18"/>
    <x v="15"/>
    <x v="693"/>
    <x v="1"/>
    <n v="2"/>
    <x v="9"/>
    <x v="0"/>
  </r>
  <r>
    <s v="AX21333"/>
    <s v="ENX2061"/>
    <s v="A141"/>
    <s v="EMP1010"/>
    <s v="C1339"/>
    <d v="2021-10-01T00:00:00"/>
    <x v="72"/>
    <n v="2"/>
    <n v="603"/>
    <n v="416"/>
    <n v="1432"/>
    <n v="2384"/>
    <n v="1353"/>
    <x v="18"/>
    <x v="38"/>
    <x v="105"/>
    <x v="5"/>
    <n v="7"/>
    <x v="9"/>
    <x v="0"/>
  </r>
  <r>
    <s v="AX21335"/>
    <s v="ENX2100"/>
    <s v="A154"/>
    <s v="EMP1039"/>
    <s v="C1657"/>
    <d v="2021-10-01T00:00:00"/>
    <x v="28"/>
    <n v="2"/>
    <n v="1526"/>
    <n v="1251"/>
    <n v="1397"/>
    <n v="1967"/>
    <n v="902"/>
    <x v="5"/>
    <x v="35"/>
    <x v="513"/>
    <x v="0"/>
    <n v="7"/>
    <x v="9"/>
    <x v="0"/>
  </r>
  <r>
    <s v="AX21339"/>
    <s v="ENX2031"/>
    <s v="A140"/>
    <s v="EMP1006"/>
    <s v="C1599"/>
    <d v="2021-10-01T00:00:00"/>
    <x v="88"/>
    <n v="2"/>
    <n v="112"/>
    <n v="90"/>
    <n v="971"/>
    <n v="1798"/>
    <n v="180"/>
    <x v="34"/>
    <x v="24"/>
    <x v="630"/>
    <x v="2"/>
    <n v="9"/>
    <x v="9"/>
    <x v="0"/>
  </r>
  <r>
    <s v="AX21340"/>
    <s v="ENX2079"/>
    <s v="A102"/>
    <s v="EMP1016"/>
    <s v="C1758"/>
    <d v="2021-10-01T00:00:00"/>
    <x v="9"/>
    <n v="3"/>
    <n v="880"/>
    <n v="634"/>
    <n v="2913"/>
    <n v="4482"/>
    <n v="1839"/>
    <x v="22"/>
    <x v="10"/>
    <x v="212"/>
    <x v="5"/>
    <n v="9"/>
    <x v="9"/>
    <x v="0"/>
  </r>
  <r>
    <s v="AX21341"/>
    <s v="ENX2021"/>
    <s v="A152"/>
    <s v="EMP1028"/>
    <s v="C1233"/>
    <d v="2021-10-01T00:00:00"/>
    <x v="77"/>
    <n v="3"/>
    <n v="1414"/>
    <n v="962"/>
    <n v="1378"/>
    <n v="1887"/>
    <n v="22"/>
    <x v="21"/>
    <x v="23"/>
    <x v="442"/>
    <x v="4"/>
    <n v="9"/>
    <x v="9"/>
    <x v="0"/>
  </r>
  <r>
    <s v="AX21342"/>
    <s v="ENX2033"/>
    <s v="A106"/>
    <s v="EMP1023"/>
    <s v="C1727"/>
    <d v="2021-10-02T00:00:00"/>
    <x v="76"/>
    <n v="1"/>
    <n v="217"/>
    <n v="171"/>
    <n v="416"/>
    <n v="603"/>
    <n v="92"/>
    <x v="21"/>
    <x v="3"/>
    <x v="684"/>
    <x v="5"/>
    <n v="2"/>
    <x v="9"/>
    <x v="0"/>
  </r>
  <r>
    <s v="AX21343"/>
    <s v="ENX2100"/>
    <s v="A166"/>
    <s v="EMP1037"/>
    <s v="C1501"/>
    <d v="2021-10-02T00:00:00"/>
    <x v="28"/>
    <n v="3"/>
    <n v="458"/>
    <n v="376"/>
    <n v="425"/>
    <n v="545"/>
    <n v="507"/>
    <x v="14"/>
    <x v="7"/>
    <x v="1"/>
    <x v="5"/>
    <n v="4"/>
    <x v="9"/>
    <x v="0"/>
  </r>
  <r>
    <s v="AX21344"/>
    <s v="ENX2034"/>
    <s v="A119"/>
    <s v="EMP1029"/>
    <s v="C1393"/>
    <d v="2021-10-02T00:00:00"/>
    <x v="32"/>
    <n v="4"/>
    <n v="2497"/>
    <n v="1473"/>
    <n v="3702"/>
    <n v="4746"/>
    <n v="827"/>
    <x v="20"/>
    <x v="38"/>
    <x v="22"/>
    <x v="5"/>
    <n v="5"/>
    <x v="9"/>
    <x v="0"/>
  </r>
  <r>
    <s v="AX21345"/>
    <s v="ENX2001"/>
    <s v="A138"/>
    <s v="EMP1027"/>
    <s v="C1167"/>
    <d v="2021-10-02T00:00:00"/>
    <x v="93"/>
    <n v="3"/>
    <n v="368"/>
    <n v="269"/>
    <n v="66"/>
    <n v="105"/>
    <n v="123"/>
    <x v="39"/>
    <x v="30"/>
    <x v="724"/>
    <x v="6"/>
    <n v="6"/>
    <x v="9"/>
    <x v="0"/>
  </r>
  <r>
    <s v="AX21347"/>
    <s v="ENX2038"/>
    <s v="A163"/>
    <s v="EMP1023"/>
    <s v="C1135"/>
    <d v="2021-10-02T00:00:00"/>
    <x v="84"/>
    <n v="3"/>
    <n v="1812"/>
    <n v="1305"/>
    <n v="358"/>
    <n v="596"/>
    <n v="2028"/>
    <x v="58"/>
    <x v="2"/>
    <x v="627"/>
    <x v="0"/>
    <n v="8"/>
    <x v="9"/>
    <x v="0"/>
  </r>
  <r>
    <s v="AX21348"/>
    <s v="ENX2037"/>
    <s v="A144"/>
    <s v="EMP1033"/>
    <s v="C1016"/>
    <d v="2021-10-02T00:00:00"/>
    <x v="50"/>
    <n v="4"/>
    <n v="35"/>
    <n v="22"/>
    <n v="200"/>
    <n v="290"/>
    <n v="82"/>
    <x v="65"/>
    <x v="8"/>
    <x v="205"/>
    <x v="4"/>
    <n v="9"/>
    <x v="9"/>
    <x v="0"/>
  </r>
  <r>
    <s v="AX21349"/>
    <s v="ENX2059"/>
    <s v="A117"/>
    <s v="EMP1002"/>
    <s v="C1172"/>
    <d v="2021-10-02T00:00:00"/>
    <x v="97"/>
    <n v="3"/>
    <n v="951"/>
    <n v="504"/>
    <n v="171"/>
    <n v="217"/>
    <n v="1508"/>
    <x v="68"/>
    <x v="3"/>
    <x v="441"/>
    <x v="4"/>
    <n v="9"/>
    <x v="9"/>
    <x v="0"/>
  </r>
  <r>
    <s v="AX21350"/>
    <s v="ENX2028"/>
    <s v="A116"/>
    <s v="EMP1016"/>
    <s v="C1371"/>
    <d v="2021-10-02T00:00:00"/>
    <x v="5"/>
    <n v="3"/>
    <n v="545"/>
    <n v="425"/>
    <n v="2373"/>
    <n v="4566"/>
    <n v="123"/>
    <x v="56"/>
    <x v="24"/>
    <x v="584"/>
    <x v="3"/>
    <n v="9"/>
    <x v="9"/>
    <x v="0"/>
  </r>
  <r>
    <s v="AX21354"/>
    <s v="ENX2095"/>
    <s v="A156"/>
    <s v="EMP1013"/>
    <s v="C1438"/>
    <d v="2021-10-03T00:00:00"/>
    <x v="42"/>
    <n v="4"/>
    <n v="127"/>
    <n v="79"/>
    <n v="292"/>
    <n v="356"/>
    <n v="99"/>
    <x v="52"/>
    <x v="32"/>
    <x v="101"/>
    <x v="1"/>
    <n v="2"/>
    <x v="9"/>
    <x v="0"/>
  </r>
  <r>
    <s v="AX21355"/>
    <s v="ENX2086"/>
    <s v="A172"/>
    <s v="EMP1016"/>
    <s v="C1769"/>
    <d v="2021-10-03T00:00:00"/>
    <x v="94"/>
    <n v="2"/>
    <n v="1103"/>
    <n v="838"/>
    <n v="291"/>
    <n v="378"/>
    <n v="140"/>
    <x v="61"/>
    <x v="10"/>
    <x v="698"/>
    <x v="0"/>
    <n v="2"/>
    <x v="9"/>
    <x v="0"/>
  </r>
  <r>
    <s v="AX21356"/>
    <s v="ENX2036"/>
    <s v="A143"/>
    <s v="EMP1033"/>
    <s v="C1654"/>
    <d v="2021-10-03T00:00:00"/>
    <x v="1"/>
    <n v="1"/>
    <n v="1862"/>
    <n v="1173"/>
    <n v="3963"/>
    <n v="5916"/>
    <n v="66"/>
    <x v="40"/>
    <x v="42"/>
    <x v="200"/>
    <x v="6"/>
    <n v="3"/>
    <x v="9"/>
    <x v="0"/>
  </r>
  <r>
    <s v="AX21358"/>
    <s v="ENX2036"/>
    <s v="A138"/>
    <s v="EMP1014"/>
    <s v="C1478"/>
    <d v="2021-10-03T00:00:00"/>
    <x v="1"/>
    <n v="1"/>
    <n v="637"/>
    <n v="389"/>
    <n v="1220"/>
    <n v="1671"/>
    <n v="280"/>
    <x v="30"/>
    <x v="38"/>
    <x v="679"/>
    <x v="4"/>
    <n v="3"/>
    <x v="9"/>
    <x v="0"/>
  </r>
  <r>
    <s v="AX21369"/>
    <s v="ENX2015"/>
    <s v="A151"/>
    <s v="EMP1018"/>
    <s v="C1545"/>
    <d v="2021-10-03T00:00:00"/>
    <x v="17"/>
    <n v="4"/>
    <n v="1278"/>
    <n v="665"/>
    <n v="5936"/>
    <n v="9132"/>
    <n v="164"/>
    <x v="32"/>
    <x v="3"/>
    <x v="549"/>
    <x v="0"/>
    <n v="4"/>
    <x v="9"/>
    <x v="0"/>
  </r>
  <r>
    <s v="AX21370"/>
    <s v="ENX2038"/>
    <s v="A173"/>
    <s v="EMP1001"/>
    <s v="C1255"/>
    <d v="2021-10-03T00:00:00"/>
    <x v="84"/>
    <n v="2"/>
    <n v="392"/>
    <n v="255"/>
    <n v="478"/>
    <n v="886"/>
    <n v="553"/>
    <x v="17"/>
    <x v="11"/>
    <x v="738"/>
    <x v="5"/>
    <n v="4"/>
    <x v="9"/>
    <x v="0"/>
  </r>
  <r>
    <s v="AX21371"/>
    <s v="ENX2097"/>
    <s v="A125"/>
    <s v="EMP1041"/>
    <s v="C1736"/>
    <d v="2021-10-03T00:00:00"/>
    <x v="0"/>
    <n v="2"/>
    <n v="2283"/>
    <n v="1484"/>
    <n v="90"/>
    <n v="112"/>
    <n v="148"/>
    <x v="69"/>
    <x v="24"/>
    <x v="304"/>
    <x v="3"/>
    <n v="4"/>
    <x v="9"/>
    <x v="0"/>
  </r>
  <r>
    <s v="AX21372"/>
    <s v="ENX2083"/>
    <s v="A104"/>
    <s v="EMP1039"/>
    <s v="C1086"/>
    <d v="2021-10-03T00:00:00"/>
    <x v="59"/>
    <n v="2"/>
    <n v="1467"/>
    <n v="807"/>
    <n v="171"/>
    <n v="217"/>
    <n v="792"/>
    <x v="11"/>
    <x v="8"/>
    <x v="114"/>
    <x v="2"/>
    <n v="4"/>
    <x v="9"/>
    <x v="0"/>
  </r>
  <r>
    <s v="AX21373"/>
    <s v="ENX2010"/>
    <s v="A104"/>
    <s v="EMP1034"/>
    <s v="C1729"/>
    <d v="2021-10-03T00:00:00"/>
    <x v="43"/>
    <n v="1"/>
    <n v="1638"/>
    <n v="1261"/>
    <n v="1366"/>
    <n v="2356"/>
    <n v="286"/>
    <x v="69"/>
    <x v="7"/>
    <x v="284"/>
    <x v="1"/>
    <n v="5"/>
    <x v="9"/>
    <x v="0"/>
  </r>
  <r>
    <s v="AX21374"/>
    <s v="ENX2061"/>
    <s v="A144"/>
    <s v="EMP1024"/>
    <s v="C1132"/>
    <d v="2021-10-03T00:00:00"/>
    <x v="72"/>
    <n v="2"/>
    <n v="2091"/>
    <n v="1485"/>
    <n v="1223"/>
    <n v="2005"/>
    <n v="1100"/>
    <x v="15"/>
    <x v="31"/>
    <x v="546"/>
    <x v="3"/>
    <n v="5"/>
    <x v="9"/>
    <x v="0"/>
  </r>
  <r>
    <s v="AX21375"/>
    <s v="ENX2034"/>
    <s v="A126"/>
    <s v="EMP1034"/>
    <s v="C1455"/>
    <d v="2021-10-03T00:00:00"/>
    <x v="32"/>
    <n v="1"/>
    <n v="35"/>
    <n v="22"/>
    <n v="900"/>
    <n v="1500"/>
    <n v="187"/>
    <x v="46"/>
    <x v="16"/>
    <x v="39"/>
    <x v="0"/>
    <n v="6"/>
    <x v="9"/>
    <x v="0"/>
  </r>
  <r>
    <s v="AX21377"/>
    <s v="ENX2002"/>
    <s v="A161"/>
    <s v="EMP1016"/>
    <s v="C1285"/>
    <d v="2021-10-03T00:00:00"/>
    <x v="100"/>
    <n v="1"/>
    <n v="2241"/>
    <n v="1367"/>
    <n v="171"/>
    <n v="217"/>
    <n v="46"/>
    <x v="55"/>
    <x v="15"/>
    <x v="281"/>
    <x v="6"/>
    <n v="7"/>
    <x v="9"/>
    <x v="0"/>
  </r>
  <r>
    <s v="AX21379"/>
    <s v="ENX2007"/>
    <s v="A137"/>
    <s v="EMP1013"/>
    <s v="C1396"/>
    <d v="2021-10-03T00:00:00"/>
    <x v="63"/>
    <n v="3"/>
    <n v="136"/>
    <n v="72"/>
    <n v="838"/>
    <n v="1103"/>
    <n v="383"/>
    <x v="7"/>
    <x v="20"/>
    <x v="639"/>
    <x v="6"/>
    <n v="7"/>
    <x v="9"/>
    <x v="0"/>
  </r>
  <r>
    <s v="AX21380"/>
    <s v="ENX2085"/>
    <s v="A107"/>
    <s v="EMP1044"/>
    <s v="C1784"/>
    <d v="2021-10-03T00:00:00"/>
    <x v="29"/>
    <n v="1"/>
    <n v="203"/>
    <n v="154"/>
    <n v="478"/>
    <n v="886"/>
    <n v="651"/>
    <x v="64"/>
    <x v="38"/>
    <x v="39"/>
    <x v="6"/>
    <n v="8"/>
    <x v="9"/>
    <x v="0"/>
  </r>
  <r>
    <s v="AX21384"/>
    <s v="ENX2065"/>
    <s v="A160"/>
    <s v="EMP1011"/>
    <s v="C1475"/>
    <d v="2021-10-03T00:00:00"/>
    <x v="56"/>
    <n v="1"/>
    <n v="181"/>
    <n v="130"/>
    <n v="1518"/>
    <n v="2410"/>
    <n v="248"/>
    <x v="31"/>
    <x v="41"/>
    <x v="559"/>
    <x v="0"/>
    <n v="9"/>
    <x v="9"/>
    <x v="0"/>
  </r>
  <r>
    <s v="AX21386"/>
    <s v="ENX2092"/>
    <s v="A127"/>
    <s v="EMP1006"/>
    <s v="C1440"/>
    <d v="2021-10-03T00:00:00"/>
    <x v="87"/>
    <n v="2"/>
    <n v="181"/>
    <n v="130"/>
    <n v="1168"/>
    <n v="1826"/>
    <n v="606"/>
    <x v="56"/>
    <x v="25"/>
    <x v="107"/>
    <x v="2"/>
    <n v="9"/>
    <x v="9"/>
    <x v="0"/>
  </r>
  <r>
    <s v="AX21387"/>
    <s v="ENX2058"/>
    <s v="A160"/>
    <s v="EMP1044"/>
    <s v="C1040"/>
    <d v="2021-10-04T00:00:00"/>
    <x v="53"/>
    <n v="1"/>
    <n v="771"/>
    <n v="648"/>
    <n v="1234"/>
    <n v="1582"/>
    <n v="383"/>
    <x v="53"/>
    <x v="4"/>
    <x v="365"/>
    <x v="5"/>
    <n v="2"/>
    <x v="9"/>
    <x v="0"/>
  </r>
  <r>
    <s v="AX21396"/>
    <s v="ENX2068"/>
    <s v="A155"/>
    <s v="EMP1031"/>
    <s v="C1016"/>
    <d v="2021-10-04T00:00:00"/>
    <x v="20"/>
    <n v="3"/>
    <n v="315"/>
    <n v="208"/>
    <n v="682"/>
    <n v="1338"/>
    <n v="570"/>
    <x v="30"/>
    <x v="29"/>
    <x v="603"/>
    <x v="6"/>
    <n v="2"/>
    <x v="9"/>
    <x v="0"/>
  </r>
  <r>
    <s v="AX21404"/>
    <s v="ENX2023"/>
    <s v="A158"/>
    <s v="EMP1032"/>
    <s v="C1137"/>
    <d v="2021-10-04T00:00:00"/>
    <x v="57"/>
    <n v="2"/>
    <n v="637"/>
    <n v="389"/>
    <n v="1636"/>
    <n v="3268"/>
    <n v="1104"/>
    <x v="21"/>
    <x v="4"/>
    <x v="123"/>
    <x v="6"/>
    <n v="2"/>
    <x v="9"/>
    <x v="0"/>
  </r>
  <r>
    <s v="AX21405"/>
    <s v="ENX2015"/>
    <s v="A116"/>
    <s v="EMP1001"/>
    <s v="C1318"/>
    <d v="2021-10-04T00:00:00"/>
    <x v="17"/>
    <n v="1"/>
    <n v="603"/>
    <n v="416"/>
    <n v="1054"/>
    <n v="1405"/>
    <n v="1068"/>
    <x v="6"/>
    <x v="36"/>
    <x v="548"/>
    <x v="3"/>
    <n v="3"/>
    <x v="9"/>
    <x v="0"/>
  </r>
  <r>
    <s v="AX21411"/>
    <s v="ENX2035"/>
    <s v="A105"/>
    <s v="EMP1034"/>
    <s v="C1186"/>
    <d v="2021-10-04T00:00:00"/>
    <x v="26"/>
    <n v="3"/>
    <n v="1077"/>
    <n v="732"/>
    <n v="1965"/>
    <n v="2396"/>
    <n v="2452"/>
    <x v="3"/>
    <x v="14"/>
    <x v="21"/>
    <x v="4"/>
    <n v="3"/>
    <x v="9"/>
    <x v="0"/>
  </r>
  <r>
    <s v="AX21418"/>
    <s v="ENX2094"/>
    <s v="A101"/>
    <s v="EMP1014"/>
    <s v="C1150"/>
    <d v="2021-10-04T00:00:00"/>
    <x v="90"/>
    <n v="4"/>
    <n v="400"/>
    <n v="208"/>
    <n v="2446"/>
    <n v="4010"/>
    <n v="600"/>
    <x v="12"/>
    <x v="28"/>
    <x v="581"/>
    <x v="2"/>
    <n v="4"/>
    <x v="9"/>
    <x v="0"/>
  </r>
  <r>
    <s v="AX21419"/>
    <s v="ENX2042"/>
    <s v="A122"/>
    <s v="EMP1029"/>
    <s v="C1520"/>
    <d v="2021-10-04T00:00:00"/>
    <x v="49"/>
    <n v="1"/>
    <n v="818"/>
    <n v="450"/>
    <n v="1090"/>
    <n v="1380"/>
    <n v="570"/>
    <x v="53"/>
    <x v="11"/>
    <x v="740"/>
    <x v="6"/>
    <n v="5"/>
    <x v="9"/>
    <x v="0"/>
  </r>
  <r>
    <s v="AX21422"/>
    <s v="ENX2053"/>
    <s v="A100"/>
    <s v="EMP1002"/>
    <s v="C1303"/>
    <d v="2021-10-04T00:00:00"/>
    <x v="33"/>
    <n v="1"/>
    <n v="95"/>
    <n v="61"/>
    <n v="390"/>
    <n v="543"/>
    <n v="48"/>
    <x v="63"/>
    <x v="3"/>
    <x v="346"/>
    <x v="2"/>
    <n v="5"/>
    <x v="9"/>
    <x v="0"/>
  </r>
  <r>
    <s v="AX21425"/>
    <s v="ENX2052"/>
    <s v="A105"/>
    <s v="EMP1039"/>
    <s v="C1235"/>
    <d v="2021-10-04T00:00:00"/>
    <x v="45"/>
    <n v="2"/>
    <n v="502"/>
    <n v="296"/>
    <n v="2049"/>
    <n v="3357"/>
    <n v="428"/>
    <x v="58"/>
    <x v="22"/>
    <x v="382"/>
    <x v="6"/>
    <n v="5"/>
    <x v="9"/>
    <x v="0"/>
  </r>
  <r>
    <s v="AX21426"/>
    <s v="ENX2054"/>
    <s v="A152"/>
    <s v="EMP1029"/>
    <s v="C1422"/>
    <d v="2021-10-04T00:00:00"/>
    <x v="12"/>
    <n v="3"/>
    <n v="2294"/>
    <n v="1399"/>
    <n v="2502"/>
    <n v="3052"/>
    <n v="313"/>
    <x v="12"/>
    <x v="25"/>
    <x v="707"/>
    <x v="5"/>
    <n v="6"/>
    <x v="9"/>
    <x v="0"/>
  </r>
  <r>
    <s v="AX21427"/>
    <s v="ENX2019"/>
    <s v="A150"/>
    <s v="EMP1001"/>
    <s v="C1748"/>
    <d v="2021-10-04T00:00:00"/>
    <x v="60"/>
    <n v="3"/>
    <n v="1809"/>
    <n v="1067"/>
    <n v="3162"/>
    <n v="4215"/>
    <n v="1800"/>
    <x v="21"/>
    <x v="10"/>
    <x v="475"/>
    <x v="1"/>
    <n v="6"/>
    <x v="9"/>
    <x v="0"/>
  </r>
  <r>
    <s v="AX21428"/>
    <s v="ENX2053"/>
    <s v="A121"/>
    <s v="EMP1018"/>
    <s v="C1150"/>
    <d v="2021-10-04T00:00:00"/>
    <x v="33"/>
    <n v="1"/>
    <n v="880"/>
    <n v="634"/>
    <n v="1164"/>
    <n v="1512"/>
    <n v="331"/>
    <x v="46"/>
    <x v="10"/>
    <x v="393"/>
    <x v="4"/>
    <n v="6"/>
    <x v="9"/>
    <x v="0"/>
  </r>
  <r>
    <s v="AX21431"/>
    <s v="ENX2071"/>
    <s v="A138"/>
    <s v="EMP1005"/>
    <s v="C1769"/>
    <d v="2021-10-04T00:00:00"/>
    <x v="92"/>
    <n v="2"/>
    <n v="203"/>
    <n v="154"/>
    <n v="1044"/>
    <n v="1899"/>
    <n v="264"/>
    <x v="3"/>
    <x v="37"/>
    <x v="219"/>
    <x v="4"/>
    <n v="7"/>
    <x v="9"/>
    <x v="0"/>
  </r>
  <r>
    <s v="AX21435"/>
    <s v="ENX2081"/>
    <s v="A102"/>
    <s v="EMP1022"/>
    <s v="C1486"/>
    <d v="2021-10-04T00:00:00"/>
    <x v="62"/>
    <n v="4"/>
    <n v="1380"/>
    <n v="1090"/>
    <n v="4452"/>
    <n v="6849"/>
    <n v="1389"/>
    <x v="53"/>
    <x v="24"/>
    <x v="342"/>
    <x v="2"/>
    <n v="7"/>
    <x v="9"/>
    <x v="0"/>
  </r>
  <r>
    <s v="AX21437"/>
    <s v="ENX2026"/>
    <s v="A103"/>
    <s v="EMP1035"/>
    <s v="C1090"/>
    <d v="2021-10-04T00:00:00"/>
    <x v="74"/>
    <n v="4"/>
    <n v="1587"/>
    <n v="1301"/>
    <n v="2216"/>
    <n v="2702"/>
    <n v="313"/>
    <x v="24"/>
    <x v="26"/>
    <x v="614"/>
    <x v="0"/>
    <n v="7"/>
    <x v="9"/>
    <x v="0"/>
  </r>
  <r>
    <s v="AX21438"/>
    <s v="ENX2077"/>
    <s v="A155"/>
    <s v="EMP1010"/>
    <s v="C1015"/>
    <d v="2021-10-04T00:00:00"/>
    <x v="51"/>
    <n v="3"/>
    <n v="817"/>
    <n v="409"/>
    <n v="416"/>
    <n v="630"/>
    <n v="275"/>
    <x v="59"/>
    <x v="33"/>
    <x v="391"/>
    <x v="4"/>
    <n v="7"/>
    <x v="9"/>
    <x v="0"/>
  </r>
  <r>
    <s v="AX21439"/>
    <s v="ENX2093"/>
    <s v="A170"/>
    <s v="EMP1030"/>
    <s v="C1764"/>
    <d v="2021-10-04T00:00:00"/>
    <x v="99"/>
    <n v="1"/>
    <n v="127"/>
    <n v="79"/>
    <n v="872"/>
    <n v="1743"/>
    <n v="509"/>
    <x v="48"/>
    <x v="16"/>
    <x v="578"/>
    <x v="5"/>
    <n v="8"/>
    <x v="9"/>
    <x v="0"/>
  </r>
  <r>
    <s v="AX21441"/>
    <s v="ENX2047"/>
    <s v="A136"/>
    <s v="EMP1027"/>
    <s v="C1192"/>
    <d v="2021-10-04T00:00:00"/>
    <x v="82"/>
    <n v="1"/>
    <n v="1077"/>
    <n v="732"/>
    <n v="5180"/>
    <n v="6556"/>
    <n v="406"/>
    <x v="71"/>
    <x v="12"/>
    <x v="645"/>
    <x v="2"/>
    <n v="8"/>
    <x v="9"/>
    <x v="0"/>
  </r>
  <r>
    <s v="AX21442"/>
    <s v="ENX2033"/>
    <s v="A156"/>
    <s v="EMP1010"/>
    <s v="C1341"/>
    <d v="2021-10-04T00:00:00"/>
    <x v="76"/>
    <n v="1"/>
    <n v="1967"/>
    <n v="1397"/>
    <n v="962"/>
    <n v="1414"/>
    <n v="90"/>
    <x v="28"/>
    <x v="0"/>
    <x v="585"/>
    <x v="0"/>
    <n v="8"/>
    <x v="9"/>
    <x v="0"/>
  </r>
  <r>
    <s v="AX21446"/>
    <s v="ENX2033"/>
    <s v="A122"/>
    <s v="EMP1025"/>
    <s v="C1487"/>
    <d v="2021-10-04T00:00:00"/>
    <x v="76"/>
    <n v="2"/>
    <n v="1367"/>
    <n v="984"/>
    <n v="1365"/>
    <n v="2397"/>
    <n v="383"/>
    <x v="64"/>
    <x v="18"/>
    <x v="587"/>
    <x v="1"/>
    <n v="8"/>
    <x v="9"/>
    <x v="0"/>
  </r>
  <r>
    <s v="AX21448"/>
    <s v="ENX2045"/>
    <s v="A163"/>
    <s v="EMP1037"/>
    <s v="C1331"/>
    <d v="2021-10-04T00:00:00"/>
    <x v="65"/>
    <n v="1"/>
    <n v="1783"/>
    <n v="1516"/>
    <n v="1680"/>
    <n v="2336"/>
    <n v="2070"/>
    <x v="62"/>
    <x v="40"/>
    <x v="224"/>
    <x v="6"/>
    <n v="9"/>
    <x v="9"/>
    <x v="0"/>
  </r>
  <r>
    <s v="AX21456"/>
    <s v="ENX2042"/>
    <s v="A144"/>
    <s v="EMP1025"/>
    <s v="C1576"/>
    <d v="2021-10-05T00:00:00"/>
    <x v="49"/>
    <n v="3"/>
    <n v="392"/>
    <n v="255"/>
    <n v="4692"/>
    <n v="7448"/>
    <n v="49"/>
    <x v="41"/>
    <x v="10"/>
    <x v="301"/>
    <x v="6"/>
    <n v="1"/>
    <x v="9"/>
    <x v="0"/>
  </r>
  <r>
    <s v="AX21459"/>
    <s v="ENX2046"/>
    <s v="A149"/>
    <s v="EMP1004"/>
    <s v="C1428"/>
    <d v="2021-10-05T00:00:00"/>
    <x v="38"/>
    <n v="3"/>
    <n v="1077"/>
    <n v="732"/>
    <n v="1683"/>
    <n v="2052"/>
    <n v="2226"/>
    <x v="56"/>
    <x v="5"/>
    <x v="581"/>
    <x v="0"/>
    <n v="3"/>
    <x v="9"/>
    <x v="0"/>
  </r>
  <r>
    <s v="AX21461"/>
    <s v="ENX2054"/>
    <s v="A170"/>
    <s v="EMP1005"/>
    <s v="C1461"/>
    <d v="2021-10-05T00:00:00"/>
    <x v="12"/>
    <n v="3"/>
    <n v="1972"/>
    <n v="1321"/>
    <n v="1185"/>
    <n v="1668"/>
    <n v="651"/>
    <x v="47"/>
    <x v="36"/>
    <x v="50"/>
    <x v="2"/>
    <n v="3"/>
    <x v="9"/>
    <x v="0"/>
  </r>
  <r>
    <s v="AX21462"/>
    <s v="ENX2056"/>
    <s v="A110"/>
    <s v="EMP1028"/>
    <s v="C1774"/>
    <d v="2021-10-05T00:00:00"/>
    <x v="64"/>
    <n v="4"/>
    <n v="1119"/>
    <n v="683"/>
    <n v="1968"/>
    <n v="2734"/>
    <n v="766"/>
    <x v="59"/>
    <x v="40"/>
    <x v="436"/>
    <x v="4"/>
    <n v="3"/>
    <x v="9"/>
    <x v="0"/>
  </r>
  <r>
    <s v="AX21463"/>
    <s v="ENX2018"/>
    <s v="A160"/>
    <s v="EMP1004"/>
    <s v="C1596"/>
    <d v="2021-10-05T00:00:00"/>
    <x v="8"/>
    <n v="1"/>
    <n v="458"/>
    <n v="376"/>
    <n v="1185"/>
    <n v="1668"/>
    <n v="383"/>
    <x v="27"/>
    <x v="11"/>
    <x v="458"/>
    <x v="3"/>
    <n v="4"/>
    <x v="9"/>
    <x v="0"/>
  </r>
  <r>
    <s v="AX21464"/>
    <s v="ENX2073"/>
    <s v="A128"/>
    <s v="EMP1042"/>
    <s v="C1683"/>
    <d v="2021-10-05T00:00:00"/>
    <x v="85"/>
    <n v="1"/>
    <n v="951"/>
    <n v="504"/>
    <n v="1350"/>
    <n v="2454"/>
    <n v="731"/>
    <x v="23"/>
    <x v="13"/>
    <x v="548"/>
    <x v="6"/>
    <n v="6"/>
    <x v="9"/>
    <x v="0"/>
  </r>
  <r>
    <s v="AX21472"/>
    <s v="ENX2050"/>
    <s v="A169"/>
    <s v="EMP1009"/>
    <s v="C1127"/>
    <d v="2021-10-05T00:00:00"/>
    <x v="44"/>
    <n v="1"/>
    <n v="1119"/>
    <n v="683"/>
    <n v="1321"/>
    <n v="1972"/>
    <n v="192"/>
    <x v="33"/>
    <x v="32"/>
    <x v="700"/>
    <x v="0"/>
    <n v="7"/>
    <x v="9"/>
    <x v="0"/>
  </r>
  <r>
    <s v="AX21474"/>
    <s v="ENX2005"/>
    <s v="A162"/>
    <s v="EMP1018"/>
    <s v="C1422"/>
    <d v="2021-10-05T00:00:00"/>
    <x v="79"/>
    <n v="3"/>
    <n v="2283"/>
    <n v="1484"/>
    <n v="504"/>
    <n v="951"/>
    <n v="138"/>
    <x v="68"/>
    <x v="17"/>
    <x v="278"/>
    <x v="1"/>
    <n v="7"/>
    <x v="9"/>
    <x v="0"/>
  </r>
  <r>
    <s v="AX21475"/>
    <s v="ENX2029"/>
    <s v="A118"/>
    <s v="EMP1043"/>
    <s v="C1353"/>
    <d v="2021-10-05T00:00:00"/>
    <x v="3"/>
    <n v="4"/>
    <n v="1338"/>
    <n v="682"/>
    <n v="1777"/>
    <n v="2141"/>
    <n v="1695"/>
    <x v="14"/>
    <x v="1"/>
    <x v="788"/>
    <x v="4"/>
    <n v="7"/>
    <x v="9"/>
    <x v="0"/>
  </r>
  <r>
    <s v="AX21481"/>
    <s v="ENX2081"/>
    <s v="A150"/>
    <s v="EMP1011"/>
    <s v="C1211"/>
    <d v="2021-10-05T00:00:00"/>
    <x v="62"/>
    <n v="3"/>
    <n v="603"/>
    <n v="416"/>
    <n v="1080"/>
    <n v="1742"/>
    <n v="184"/>
    <x v="51"/>
    <x v="5"/>
    <x v="624"/>
    <x v="2"/>
    <n v="9"/>
    <x v="9"/>
    <x v="0"/>
  </r>
  <r>
    <s v="AX21483"/>
    <s v="ENX2009"/>
    <s v="A124"/>
    <s v="EMP1036"/>
    <s v="C1082"/>
    <d v="2021-10-06T00:00:00"/>
    <x v="75"/>
    <n v="2"/>
    <n v="826"/>
    <n v="562"/>
    <n v="536"/>
    <n v="800"/>
    <n v="1060"/>
    <x v="32"/>
    <x v="15"/>
    <x v="112"/>
    <x v="1"/>
    <n v="1"/>
    <x v="9"/>
    <x v="0"/>
  </r>
  <r>
    <s v="AX21484"/>
    <s v="ENX2065"/>
    <s v="A173"/>
    <s v="EMP1007"/>
    <s v="C1154"/>
    <d v="2021-10-06T00:00:00"/>
    <x v="56"/>
    <n v="3"/>
    <n v="502"/>
    <n v="296"/>
    <n v="871"/>
    <n v="1708"/>
    <n v="248"/>
    <x v="44"/>
    <x v="9"/>
    <x v="111"/>
    <x v="2"/>
    <n v="1"/>
    <x v="9"/>
    <x v="0"/>
  </r>
  <r>
    <s v="AX21486"/>
    <s v="ENX2051"/>
    <s v="A160"/>
    <s v="EMP1009"/>
    <s v="C1200"/>
    <d v="2021-10-06T00:00:00"/>
    <x v="14"/>
    <n v="1"/>
    <n v="603"/>
    <n v="416"/>
    <n v="358"/>
    <n v="596"/>
    <n v="123"/>
    <x v="0"/>
    <x v="31"/>
    <x v="307"/>
    <x v="5"/>
    <n v="1"/>
    <x v="9"/>
    <x v="0"/>
  </r>
  <r>
    <s v="AX21487"/>
    <s v="ENX2028"/>
    <s v="A171"/>
    <s v="EMP1033"/>
    <s v="C1665"/>
    <d v="2021-10-06T00:00:00"/>
    <x v="5"/>
    <n v="1"/>
    <n v="1848"/>
    <n v="1294"/>
    <n v="2346"/>
    <n v="3724"/>
    <n v="874"/>
    <x v="57"/>
    <x v="2"/>
    <x v="293"/>
    <x v="0"/>
    <n v="1"/>
    <x v="9"/>
    <x v="0"/>
  </r>
  <r>
    <s v="AX21488"/>
    <s v="ENX2005"/>
    <s v="A170"/>
    <s v="EMP1042"/>
    <s v="C1289"/>
    <d v="2021-10-06T00:00:00"/>
    <x v="79"/>
    <n v="1"/>
    <n v="458"/>
    <n v="376"/>
    <n v="1516"/>
    <n v="1783"/>
    <n v="204"/>
    <x v="54"/>
    <x v="11"/>
    <x v="175"/>
    <x v="1"/>
    <n v="1"/>
    <x v="9"/>
    <x v="0"/>
  </r>
  <r>
    <s v="AX21490"/>
    <s v="ENX2067"/>
    <s v="A123"/>
    <s v="EMP1023"/>
    <s v="C1057"/>
    <d v="2021-10-06T00:00:00"/>
    <x v="30"/>
    <n v="3"/>
    <n v="1500"/>
    <n v="900"/>
    <n v="22"/>
    <n v="35"/>
    <n v="408"/>
    <x v="11"/>
    <x v="25"/>
    <x v="151"/>
    <x v="2"/>
    <n v="1"/>
    <x v="9"/>
    <x v="0"/>
  </r>
  <r>
    <s v="AX21496"/>
    <s v="ENX2063"/>
    <s v="A135"/>
    <s v="EMP1028"/>
    <s v="C1099"/>
    <d v="2021-10-06T00:00:00"/>
    <x v="83"/>
    <n v="2"/>
    <n v="1119"/>
    <n v="683"/>
    <n v="2913"/>
    <n v="5394"/>
    <n v="530"/>
    <x v="57"/>
    <x v="28"/>
    <x v="774"/>
    <x v="1"/>
    <n v="2"/>
    <x v="9"/>
    <x v="0"/>
  </r>
  <r>
    <s v="AX21501"/>
    <s v="ENX2030"/>
    <s v="A170"/>
    <s v="EMP1024"/>
    <s v="C1354"/>
    <d v="2021-10-06T00:00:00"/>
    <x v="80"/>
    <n v="2"/>
    <n v="504"/>
    <n v="408"/>
    <n v="1128"/>
    <n v="1374"/>
    <n v="1302"/>
    <x v="21"/>
    <x v="23"/>
    <x v="0"/>
    <x v="2"/>
    <n v="2"/>
    <x v="9"/>
    <x v="0"/>
  </r>
  <r>
    <s v="AX21503"/>
    <s v="ENX2039"/>
    <s v="A156"/>
    <s v="EMP1002"/>
    <s v="C1750"/>
    <d v="2021-10-06T00:00:00"/>
    <x v="96"/>
    <n v="2"/>
    <n v="1414"/>
    <n v="962"/>
    <n v="2841"/>
    <n v="4059"/>
    <n v="428"/>
    <x v="72"/>
    <x v="7"/>
    <x v="729"/>
    <x v="3"/>
    <n v="3"/>
    <x v="9"/>
    <x v="0"/>
  </r>
  <r>
    <s v="AX21506"/>
    <s v="ENX2033"/>
    <s v="A126"/>
    <s v="EMP1015"/>
    <s v="C1697"/>
    <d v="2021-10-06T00:00:00"/>
    <x v="76"/>
    <n v="1"/>
    <n v="1566"/>
    <n v="1190"/>
    <n v="2134"/>
    <n v="3618"/>
    <n v="1800"/>
    <x v="39"/>
    <x v="12"/>
    <x v="781"/>
    <x v="4"/>
    <n v="4"/>
    <x v="9"/>
    <x v="0"/>
  </r>
  <r>
    <s v="AX21507"/>
    <s v="ENX2025"/>
    <s v="A115"/>
    <s v="EMP1009"/>
    <s v="C1571"/>
    <d v="2021-10-06T00:00:00"/>
    <x v="21"/>
    <n v="1"/>
    <n v="913"/>
    <n v="584"/>
    <n v="154"/>
    <n v="203"/>
    <n v="420"/>
    <x v="33"/>
    <x v="34"/>
    <x v="464"/>
    <x v="1"/>
    <n v="5"/>
    <x v="9"/>
    <x v="0"/>
  </r>
  <r>
    <s v="AX21509"/>
    <s v="ENX2078"/>
    <s v="A116"/>
    <s v="EMP1004"/>
    <s v="C1554"/>
    <d v="2021-10-06T00:00:00"/>
    <x v="66"/>
    <n v="4"/>
    <n v="1077"/>
    <n v="732"/>
    <n v="1295"/>
    <n v="1639"/>
    <n v="2685"/>
    <x v="12"/>
    <x v="15"/>
    <x v="745"/>
    <x v="3"/>
    <n v="5"/>
    <x v="9"/>
    <x v="0"/>
  </r>
  <r>
    <s v="AX21510"/>
    <s v="ENX2026"/>
    <s v="A145"/>
    <s v="EMP1035"/>
    <s v="C1630"/>
    <d v="2021-10-06T00:00:00"/>
    <x v="74"/>
    <n v="1"/>
    <n v="818"/>
    <n v="450"/>
    <n v="962"/>
    <n v="1414"/>
    <n v="51"/>
    <x v="66"/>
    <x v="11"/>
    <x v="273"/>
    <x v="5"/>
    <n v="5"/>
    <x v="9"/>
    <x v="0"/>
  </r>
  <r>
    <s v="AX21514"/>
    <s v="ENX2003"/>
    <s v="A129"/>
    <s v="EMP1015"/>
    <s v="C1030"/>
    <d v="2021-10-06T00:00:00"/>
    <x v="22"/>
    <n v="1"/>
    <n v="2241"/>
    <n v="1367"/>
    <n v="3270"/>
    <n v="4140"/>
    <n v="164"/>
    <x v="39"/>
    <x v="36"/>
    <x v="142"/>
    <x v="1"/>
    <n v="5"/>
    <x v="9"/>
    <x v="0"/>
  </r>
  <r>
    <s v="AX21516"/>
    <s v="ENX2032"/>
    <s v="A137"/>
    <s v="EMP1039"/>
    <s v="C1699"/>
    <d v="2021-10-06T00:00:00"/>
    <x v="47"/>
    <n v="1"/>
    <n v="2182"/>
    <n v="1200"/>
    <n v="1044"/>
    <n v="1899"/>
    <n v="2067"/>
    <x v="68"/>
    <x v="28"/>
    <x v="399"/>
    <x v="0"/>
    <n v="6"/>
    <x v="9"/>
    <x v="0"/>
  </r>
  <r>
    <s v="AX21517"/>
    <s v="ENX2067"/>
    <s v="A168"/>
    <s v="EMP1026"/>
    <s v="C1320"/>
    <d v="2021-10-06T00:00:00"/>
    <x v="30"/>
    <n v="1"/>
    <n v="378"/>
    <n v="291"/>
    <n v="5322"/>
    <n v="7392"/>
    <n v="476"/>
    <x v="23"/>
    <x v="16"/>
    <x v="501"/>
    <x v="4"/>
    <n v="6"/>
    <x v="9"/>
    <x v="0"/>
  </r>
  <r>
    <s v="AX21518"/>
    <s v="ENX2076"/>
    <s v="A116"/>
    <s v="EMP1028"/>
    <s v="C1546"/>
    <d v="2021-10-06T00:00:00"/>
    <x v="15"/>
    <n v="1"/>
    <n v="2141"/>
    <n v="1777"/>
    <n v="1777"/>
    <n v="2141"/>
    <n v="13"/>
    <x v="58"/>
    <x v="31"/>
    <x v="421"/>
    <x v="0"/>
    <n v="7"/>
    <x v="9"/>
    <x v="0"/>
  </r>
  <r>
    <s v="AX21524"/>
    <s v="ENX2049"/>
    <s v="A162"/>
    <s v="EMP1032"/>
    <s v="C1571"/>
    <d v="2021-10-06T00:00:00"/>
    <x v="58"/>
    <n v="4"/>
    <n v="368"/>
    <n v="269"/>
    <n v="848"/>
    <n v="1060"/>
    <n v="766"/>
    <x v="53"/>
    <x v="37"/>
    <x v="217"/>
    <x v="1"/>
    <n v="9"/>
    <x v="9"/>
    <x v="0"/>
  </r>
  <r>
    <s v="AX21525"/>
    <s v="ENX2053"/>
    <s v="A158"/>
    <s v="EMP1011"/>
    <s v="C1239"/>
    <d v="2021-10-07T00:00:00"/>
    <x v="33"/>
    <n v="1"/>
    <n v="2497"/>
    <n v="1473"/>
    <n v="2016"/>
    <n v="3804"/>
    <n v="2511"/>
    <x v="25"/>
    <x v="40"/>
    <x v="381"/>
    <x v="5"/>
    <n v="1"/>
    <x v="9"/>
    <x v="0"/>
  </r>
  <r>
    <s v="AX21527"/>
    <s v="ENX2093"/>
    <s v="A158"/>
    <s v="EMP1029"/>
    <s v="C1749"/>
    <d v="2021-10-07T00:00:00"/>
    <x v="99"/>
    <n v="3"/>
    <n v="1899"/>
    <n v="1044"/>
    <n v="807"/>
    <n v="1467"/>
    <n v="248"/>
    <x v="11"/>
    <x v="26"/>
    <x v="548"/>
    <x v="5"/>
    <n v="1"/>
    <x v="9"/>
    <x v="0"/>
  </r>
  <r>
    <s v="AX21532"/>
    <s v="ENX2013"/>
    <s v="A105"/>
    <s v="EMP1017"/>
    <s v="C1042"/>
    <d v="2021-10-07T00:00:00"/>
    <x v="70"/>
    <n v="1"/>
    <n v="2391"/>
    <n v="1291"/>
    <n v="1434"/>
    <n v="2658"/>
    <n v="384"/>
    <x v="58"/>
    <x v="10"/>
    <x v="492"/>
    <x v="0"/>
    <n v="1"/>
    <x v="9"/>
    <x v="0"/>
  </r>
  <r>
    <s v="AX21533"/>
    <s v="ENX2003"/>
    <s v="A107"/>
    <s v="EMP1030"/>
    <s v="C1343"/>
    <d v="2021-10-07T00:00:00"/>
    <x v="22"/>
    <n v="4"/>
    <n v="1887"/>
    <n v="1378"/>
    <n v="1008"/>
    <n v="1902"/>
    <n v="1662"/>
    <x v="4"/>
    <x v="35"/>
    <x v="789"/>
    <x v="0"/>
    <n v="1"/>
    <x v="9"/>
    <x v="0"/>
  </r>
  <r>
    <s v="AX21534"/>
    <s v="ENX2028"/>
    <s v="A130"/>
    <s v="EMP1030"/>
    <s v="C1610"/>
    <d v="2021-10-07T00:00:00"/>
    <x v="5"/>
    <n v="1"/>
    <n v="368"/>
    <n v="294"/>
    <n v="84"/>
    <n v="123"/>
    <n v="1140"/>
    <x v="15"/>
    <x v="21"/>
    <x v="165"/>
    <x v="3"/>
    <n v="2"/>
    <x v="9"/>
    <x v="0"/>
  </r>
  <r>
    <s v="AX21544"/>
    <s v="ENX2005"/>
    <s v="A115"/>
    <s v="EMP1030"/>
    <s v="C1324"/>
    <d v="2021-10-07T00:00:00"/>
    <x v="79"/>
    <n v="3"/>
    <n v="1566"/>
    <n v="1190"/>
    <n v="1080"/>
    <n v="1742"/>
    <n v="766"/>
    <x v="15"/>
    <x v="35"/>
    <x v="464"/>
    <x v="2"/>
    <n v="2"/>
    <x v="9"/>
    <x v="0"/>
  </r>
  <r>
    <s v="AX21545"/>
    <s v="ENX2014"/>
    <s v="A106"/>
    <s v="EMP1036"/>
    <s v="C1407"/>
    <d v="2021-10-07T00:00:00"/>
    <x v="67"/>
    <n v="1"/>
    <n v="1380"/>
    <n v="1090"/>
    <n v="2616"/>
    <n v="5229"/>
    <n v="722"/>
    <x v="56"/>
    <x v="20"/>
    <x v="287"/>
    <x v="4"/>
    <n v="3"/>
    <x v="9"/>
    <x v="0"/>
  </r>
  <r>
    <s v="AX21546"/>
    <s v="ENX2002"/>
    <s v="A172"/>
    <s v="EMP1001"/>
    <s v="C1267"/>
    <d v="2021-10-07T00:00:00"/>
    <x v="100"/>
    <n v="1"/>
    <n v="181"/>
    <n v="130"/>
    <n v="88"/>
    <n v="140"/>
    <n v="64"/>
    <x v="73"/>
    <x v="21"/>
    <x v="553"/>
    <x v="5"/>
    <n v="3"/>
    <x v="9"/>
    <x v="0"/>
  </r>
  <r>
    <s v="AX21548"/>
    <s v="ENX2000"/>
    <s v="A151"/>
    <s v="EMP1022"/>
    <s v="C1204"/>
    <d v="2021-10-07T00:00:00"/>
    <x v="98"/>
    <n v="1"/>
    <n v="530"/>
    <n v="424"/>
    <n v="1378"/>
    <n v="1887"/>
    <n v="1149"/>
    <x v="48"/>
    <x v="3"/>
    <x v="722"/>
    <x v="6"/>
    <n v="4"/>
    <x v="9"/>
    <x v="0"/>
  </r>
  <r>
    <s v="AX21550"/>
    <s v="ENX2055"/>
    <s v="A135"/>
    <s v="EMP1026"/>
    <s v="C1548"/>
    <d v="2021-10-07T00:00:00"/>
    <x v="71"/>
    <n v="1"/>
    <n v="2241"/>
    <n v="1367"/>
    <n v="4455"/>
    <n v="6273"/>
    <n v="2452"/>
    <x v="18"/>
    <x v="19"/>
    <x v="303"/>
    <x v="3"/>
    <n v="6"/>
    <x v="9"/>
    <x v="0"/>
  </r>
  <r>
    <s v="AX21551"/>
    <s v="ENX2099"/>
    <s v="A149"/>
    <s v="EMP1038"/>
    <s v="C1411"/>
    <d v="2021-10-07T00:00:00"/>
    <x v="52"/>
    <n v="4"/>
    <n v="1052"/>
    <n v="589"/>
    <n v="1067"/>
    <n v="1809"/>
    <n v="1532"/>
    <x v="29"/>
    <x v="38"/>
    <x v="744"/>
    <x v="1"/>
    <n v="7"/>
    <x v="9"/>
    <x v="0"/>
  </r>
  <r>
    <s v="AX21552"/>
    <s v="ENX2050"/>
    <s v="A133"/>
    <s v="EMP1012"/>
    <s v="C1193"/>
    <d v="2021-10-07T00:00:00"/>
    <x v="44"/>
    <n v="3"/>
    <n v="356"/>
    <n v="292"/>
    <n v="832"/>
    <n v="1260"/>
    <n v="3496"/>
    <x v="6"/>
    <x v="34"/>
    <x v="627"/>
    <x v="3"/>
    <n v="7"/>
    <x v="9"/>
    <x v="0"/>
  </r>
  <r>
    <s v="AX21553"/>
    <s v="ENX2013"/>
    <s v="A101"/>
    <s v="EMP1008"/>
    <s v="C1183"/>
    <d v="2021-10-07T00:00:00"/>
    <x v="70"/>
    <n v="3"/>
    <n v="368"/>
    <n v="269"/>
    <n v="945"/>
    <n v="1889"/>
    <n v="2676"/>
    <x v="43"/>
    <x v="36"/>
    <x v="734"/>
    <x v="5"/>
    <n v="8"/>
    <x v="9"/>
    <x v="0"/>
  </r>
  <r>
    <s v="AX21555"/>
    <s v="ENX2021"/>
    <s v="A163"/>
    <s v="EMP1018"/>
    <s v="C1699"/>
    <d v="2021-10-07T00:00:00"/>
    <x v="77"/>
    <n v="1"/>
    <n v="392"/>
    <n v="255"/>
    <n v="648"/>
    <n v="771"/>
    <n v="858"/>
    <x v="56"/>
    <x v="11"/>
    <x v="319"/>
    <x v="3"/>
    <n v="8"/>
    <x v="9"/>
    <x v="0"/>
  </r>
  <r>
    <s v="AX21557"/>
    <s v="ENX2006"/>
    <s v="A168"/>
    <s v="EMP1034"/>
    <s v="C1654"/>
    <d v="2021-10-08T00:00:00"/>
    <x v="68"/>
    <n v="4"/>
    <n v="1022"/>
    <n v="818"/>
    <n v="4692"/>
    <n v="7448"/>
    <n v="1888"/>
    <x v="60"/>
    <x v="37"/>
    <x v="289"/>
    <x v="2"/>
    <n v="1"/>
    <x v="9"/>
    <x v="0"/>
  </r>
  <r>
    <s v="AX21558"/>
    <s v="ENX2037"/>
    <s v="A159"/>
    <s v="EMP1043"/>
    <s v="C1276"/>
    <d v="2021-10-08T00:00:00"/>
    <x v="50"/>
    <n v="1"/>
    <n v="378"/>
    <n v="291"/>
    <n v="2886"/>
    <n v="4242"/>
    <n v="1632"/>
    <x v="53"/>
    <x v="22"/>
    <x v="682"/>
    <x v="5"/>
    <n v="3"/>
    <x v="9"/>
    <x v="0"/>
  </r>
  <r>
    <s v="AX21559"/>
    <s v="ENX2051"/>
    <s v="A144"/>
    <s v="EMP1000"/>
    <s v="C1115"/>
    <d v="2021-10-08T00:00:00"/>
    <x v="14"/>
    <n v="1"/>
    <n v="203"/>
    <n v="154"/>
    <n v="1263"/>
    <n v="1683"/>
    <n v="816"/>
    <x v="28"/>
    <x v="22"/>
    <x v="383"/>
    <x v="0"/>
    <n v="4"/>
    <x v="9"/>
    <x v="0"/>
  </r>
  <r>
    <s v="AX21561"/>
    <s v="ENX2066"/>
    <s v="A147"/>
    <s v="EMP1002"/>
    <s v="C1764"/>
    <d v="2021-10-08T00:00:00"/>
    <x v="13"/>
    <n v="4"/>
    <n v="584"/>
    <n v="420"/>
    <n v="3882"/>
    <n v="5544"/>
    <n v="731"/>
    <x v="67"/>
    <x v="3"/>
    <x v="184"/>
    <x v="3"/>
    <n v="5"/>
    <x v="9"/>
    <x v="0"/>
  </r>
  <r>
    <s v="AX21562"/>
    <s v="ENX2011"/>
    <s v="A136"/>
    <s v="EMP1012"/>
    <s v="C1107"/>
    <d v="2021-10-08T00:00:00"/>
    <x v="81"/>
    <n v="1"/>
    <n v="1103"/>
    <n v="838"/>
    <n v="3600"/>
    <n v="6546"/>
    <n v="48"/>
    <x v="36"/>
    <x v="37"/>
    <x v="305"/>
    <x v="0"/>
    <n v="5"/>
    <x v="9"/>
    <x v="0"/>
  </r>
  <r>
    <s v="AX21574"/>
    <s v="ENX2059"/>
    <s v="A130"/>
    <s v="EMP1032"/>
    <s v="C1498"/>
    <d v="2021-10-08T00:00:00"/>
    <x v="97"/>
    <n v="2"/>
    <n v="637"/>
    <n v="389"/>
    <n v="3576"/>
    <n v="4706"/>
    <n v="238"/>
    <x v="47"/>
    <x v="41"/>
    <x v="593"/>
    <x v="4"/>
    <n v="6"/>
    <x v="9"/>
    <x v="0"/>
  </r>
  <r>
    <s v="AX21579"/>
    <s v="ENX2043"/>
    <s v="A122"/>
    <s v="EMP1014"/>
    <s v="C1292"/>
    <d v="2021-10-08T00:00:00"/>
    <x v="11"/>
    <n v="4"/>
    <n v="817"/>
    <n v="409"/>
    <n v="1443"/>
    <n v="1826"/>
    <n v="1068"/>
    <x v="1"/>
    <x v="34"/>
    <x v="732"/>
    <x v="2"/>
    <n v="7"/>
    <x v="9"/>
    <x v="0"/>
  </r>
  <r>
    <s v="AX21584"/>
    <s v="ENX2038"/>
    <s v="A101"/>
    <s v="EMP1016"/>
    <s v="C1611"/>
    <d v="2021-10-08T00:00:00"/>
    <x v="84"/>
    <n v="1"/>
    <n v="368"/>
    <n v="294"/>
    <n v="971"/>
    <n v="1494"/>
    <n v="120"/>
    <x v="16"/>
    <x v="14"/>
    <x v="184"/>
    <x v="1"/>
    <n v="8"/>
    <x v="9"/>
    <x v="0"/>
  </r>
  <r>
    <s v="AX21585"/>
    <s v="ENX2004"/>
    <s v="A130"/>
    <s v="EMP1042"/>
    <s v="C1208"/>
    <d v="2021-10-08T00:00:00"/>
    <x v="23"/>
    <n v="4"/>
    <n v="545"/>
    <n v="425"/>
    <n v="154"/>
    <n v="203"/>
    <n v="855"/>
    <x v="1"/>
    <x v="31"/>
    <x v="774"/>
    <x v="6"/>
    <n v="9"/>
    <x v="9"/>
    <x v="0"/>
  </r>
  <r>
    <s v="AX21590"/>
    <s v="ENX2065"/>
    <s v="A125"/>
    <s v="EMP1037"/>
    <s v="C1022"/>
    <d v="2021-10-08T00:00:00"/>
    <x v="56"/>
    <n v="2"/>
    <n v="2497"/>
    <n v="1473"/>
    <n v="316"/>
    <n v="508"/>
    <n v="117"/>
    <x v="54"/>
    <x v="7"/>
    <x v="325"/>
    <x v="0"/>
    <n v="9"/>
    <x v="9"/>
    <x v="0"/>
  </r>
  <r>
    <s v="AX21591"/>
    <s v="ENX2078"/>
    <s v="A106"/>
    <s v="EMP1041"/>
    <s v="C1534"/>
    <d v="2021-10-09T00:00:00"/>
    <x v="66"/>
    <n v="1"/>
    <n v="1638"/>
    <n v="1261"/>
    <n v="648"/>
    <n v="771"/>
    <n v="1144"/>
    <x v="65"/>
    <x v="2"/>
    <x v="419"/>
    <x v="3"/>
    <n v="3"/>
    <x v="9"/>
    <x v="0"/>
  </r>
  <r>
    <s v="AX21603"/>
    <s v="ENX2004"/>
    <s v="A119"/>
    <s v="EMP1024"/>
    <s v="C1327"/>
    <d v="2021-10-09T00:00:00"/>
    <x v="23"/>
    <n v="1"/>
    <n v="1967"/>
    <n v="1397"/>
    <n v="1965"/>
    <n v="2396"/>
    <n v="44"/>
    <x v="14"/>
    <x v="26"/>
    <x v="439"/>
    <x v="0"/>
    <n v="3"/>
    <x v="9"/>
    <x v="0"/>
  </r>
  <r>
    <s v="AX21604"/>
    <s v="ENX2084"/>
    <s v="A170"/>
    <s v="EMP1017"/>
    <s v="C1025"/>
    <d v="2021-10-09T00:00:00"/>
    <x v="10"/>
    <n v="1"/>
    <n v="584"/>
    <n v="420"/>
    <n v="1443"/>
    <n v="1826"/>
    <n v="424"/>
    <x v="61"/>
    <x v="42"/>
    <x v="330"/>
    <x v="0"/>
    <n v="4"/>
    <x v="9"/>
    <x v="0"/>
  </r>
  <r>
    <s v="AX21608"/>
    <s v="ENX2027"/>
    <s v="A143"/>
    <s v="EMP1011"/>
    <s v="C1192"/>
    <d v="2021-10-09T00:00:00"/>
    <x v="19"/>
    <n v="1"/>
    <n v="800"/>
    <n v="536"/>
    <n v="1220"/>
    <n v="1671"/>
    <n v="248"/>
    <x v="65"/>
    <x v="6"/>
    <x v="169"/>
    <x v="0"/>
    <n v="5"/>
    <x v="9"/>
    <x v="0"/>
  </r>
  <r>
    <s v="AX21611"/>
    <s v="ENX2080"/>
    <s v="A168"/>
    <s v="EMP1028"/>
    <s v="C1037"/>
    <d v="2021-10-09T00:00:00"/>
    <x v="37"/>
    <n v="1"/>
    <n v="1889"/>
    <n v="945"/>
    <n v="2968"/>
    <n v="4566"/>
    <n v="651"/>
    <x v="58"/>
    <x v="22"/>
    <x v="272"/>
    <x v="4"/>
    <n v="5"/>
    <x v="9"/>
    <x v="0"/>
  </r>
  <r>
    <s v="AX21612"/>
    <s v="ENX2051"/>
    <s v="A137"/>
    <s v="EMP1036"/>
    <s v="C1502"/>
    <d v="2021-10-09T00:00:00"/>
    <x v="14"/>
    <n v="1"/>
    <n v="2283"/>
    <n v="1484"/>
    <n v="3848"/>
    <n v="5656"/>
    <n v="248"/>
    <x v="8"/>
    <x v="7"/>
    <x v="487"/>
    <x v="2"/>
    <n v="5"/>
    <x v="9"/>
    <x v="0"/>
  </r>
  <r>
    <s v="AX21625"/>
    <s v="ENX2093"/>
    <s v="A150"/>
    <s v="EMP1017"/>
    <s v="C1422"/>
    <d v="2021-10-09T00:00:00"/>
    <x v="99"/>
    <n v="4"/>
    <n v="95"/>
    <n v="61"/>
    <n v="3164"/>
    <n v="6088"/>
    <n v="722"/>
    <x v="19"/>
    <x v="16"/>
    <x v="697"/>
    <x v="1"/>
    <n v="6"/>
    <x v="9"/>
    <x v="0"/>
  </r>
  <r>
    <s v="AX21626"/>
    <s v="ENX2040"/>
    <s v="A130"/>
    <s v="EMP1024"/>
    <s v="C1452"/>
    <d v="2021-10-09T00:00:00"/>
    <x v="4"/>
    <n v="1"/>
    <n v="2257"/>
    <n v="1535"/>
    <n v="1676"/>
    <n v="2206"/>
    <n v="383"/>
    <x v="67"/>
    <x v="34"/>
    <x v="758"/>
    <x v="4"/>
    <n v="7"/>
    <x v="9"/>
    <x v="0"/>
  </r>
  <r>
    <s v="AX21629"/>
    <s v="ENX2000"/>
    <s v="A120"/>
    <s v="EMP1026"/>
    <s v="C1466"/>
    <d v="2021-10-09T00:00:00"/>
    <x v="98"/>
    <n v="2"/>
    <n v="315"/>
    <n v="208"/>
    <n v="3885"/>
    <n v="4917"/>
    <n v="1569"/>
    <x v="12"/>
    <x v="3"/>
    <x v="528"/>
    <x v="3"/>
    <n v="8"/>
    <x v="9"/>
    <x v="0"/>
  </r>
  <r>
    <s v="AX21630"/>
    <s v="ENX2048"/>
    <s v="A126"/>
    <s v="EMP1013"/>
    <s v="C1333"/>
    <d v="2021-10-09T00:00:00"/>
    <x v="34"/>
    <n v="2"/>
    <n v="1052"/>
    <n v="589"/>
    <n v="536"/>
    <n v="800"/>
    <n v="1353"/>
    <x v="15"/>
    <x v="22"/>
    <x v="688"/>
    <x v="5"/>
    <n v="9"/>
    <x v="9"/>
    <x v="0"/>
  </r>
  <r>
    <s v="AX21636"/>
    <s v="ENX2016"/>
    <s v="A159"/>
    <s v="EMP1014"/>
    <s v="C1538"/>
    <d v="2021-10-09T00:00:00"/>
    <x v="6"/>
    <n v="1"/>
    <n v="1889"/>
    <n v="945"/>
    <n v="872"/>
    <n v="1743"/>
    <n v="331"/>
    <x v="66"/>
    <x v="18"/>
    <x v="252"/>
    <x v="3"/>
    <n v="9"/>
    <x v="9"/>
    <x v="0"/>
  </r>
  <r>
    <s v="AX21638"/>
    <s v="ENX2057"/>
    <s v="A136"/>
    <s v="EMP1012"/>
    <s v="C1506"/>
    <d v="2021-10-10T00:00:00"/>
    <x v="78"/>
    <n v="4"/>
    <n v="1743"/>
    <n v="872"/>
    <n v="900"/>
    <n v="1500"/>
    <n v="436"/>
    <x v="3"/>
    <x v="31"/>
    <x v="619"/>
    <x v="4"/>
    <n v="1"/>
    <x v="9"/>
    <x v="0"/>
  </r>
  <r>
    <s v="AX21642"/>
    <s v="ENX2083"/>
    <s v="A144"/>
    <s v="EMP1012"/>
    <s v="C1791"/>
    <d v="2021-10-10T00:00:00"/>
    <x v="59"/>
    <n v="1"/>
    <n v="1278"/>
    <n v="665"/>
    <n v="2180"/>
    <n v="2760"/>
    <n v="344"/>
    <x v="70"/>
    <x v="36"/>
    <x v="507"/>
    <x v="4"/>
    <n v="1"/>
    <x v="9"/>
    <x v="0"/>
  </r>
  <r>
    <s v="AX21643"/>
    <s v="ENX2088"/>
    <s v="A133"/>
    <s v="EMP1034"/>
    <s v="C1568"/>
    <d v="2021-10-10T00:00:00"/>
    <x v="48"/>
    <n v="4"/>
    <n v="35"/>
    <n v="22"/>
    <n v="376"/>
    <n v="458"/>
    <n v="383"/>
    <x v="15"/>
    <x v="38"/>
    <x v="49"/>
    <x v="4"/>
    <n v="1"/>
    <x v="9"/>
    <x v="0"/>
  </r>
  <r>
    <s v="AX21648"/>
    <s v="ENX2010"/>
    <s v="A128"/>
    <s v="EMP1028"/>
    <s v="C1192"/>
    <d v="2021-10-10T00:00:00"/>
    <x v="43"/>
    <n v="2"/>
    <n v="947"/>
    <n v="786"/>
    <n v="200"/>
    <n v="290"/>
    <n v="613"/>
    <x v="45"/>
    <x v="7"/>
    <x v="286"/>
    <x v="3"/>
    <n v="1"/>
    <x v="9"/>
    <x v="0"/>
  </r>
  <r>
    <s v="AX21649"/>
    <s v="ENX2073"/>
    <s v="A131"/>
    <s v="EMP1014"/>
    <s v="C1414"/>
    <d v="2021-10-10T00:00:00"/>
    <x v="85"/>
    <n v="2"/>
    <n v="637"/>
    <n v="389"/>
    <n v="2835"/>
    <n v="5667"/>
    <n v="82"/>
    <x v="14"/>
    <x v="31"/>
    <x v="187"/>
    <x v="1"/>
    <n v="2"/>
    <x v="9"/>
    <x v="0"/>
  </r>
  <r>
    <s v="AX21650"/>
    <s v="ENX2064"/>
    <s v="A163"/>
    <s v="EMP1004"/>
    <s v="C1442"/>
    <d v="2021-10-10T00:00:00"/>
    <x v="25"/>
    <n v="1"/>
    <n v="2410"/>
    <n v="1518"/>
    <n v="1788"/>
    <n v="2353"/>
    <n v="1324"/>
    <x v="39"/>
    <x v="8"/>
    <x v="720"/>
    <x v="4"/>
    <n v="3"/>
    <x v="9"/>
    <x v="0"/>
  </r>
  <r>
    <s v="AX21651"/>
    <s v="ENX2071"/>
    <s v="A114"/>
    <s v="EMP1008"/>
    <s v="C1736"/>
    <d v="2021-10-10T00:00:00"/>
    <x v="92"/>
    <n v="1"/>
    <n v="1353"/>
    <n v="947"/>
    <n v="5176"/>
    <n v="7392"/>
    <n v="688"/>
    <x v="62"/>
    <x v="35"/>
    <x v="783"/>
    <x v="3"/>
    <n v="4"/>
    <x v="9"/>
    <x v="0"/>
  </r>
  <r>
    <s v="AX21652"/>
    <s v="ENX2051"/>
    <s v="A117"/>
    <s v="EMP1013"/>
    <s v="C1625"/>
    <d v="2021-10-10T00:00:00"/>
    <x v="14"/>
    <n v="1"/>
    <n v="2241"/>
    <n v="1367"/>
    <n v="5044"/>
    <n v="6552"/>
    <n v="447"/>
    <x v="16"/>
    <x v="9"/>
    <x v="206"/>
    <x v="2"/>
    <n v="4"/>
    <x v="9"/>
    <x v="0"/>
  </r>
  <r>
    <s v="AX21653"/>
    <s v="ENX2078"/>
    <s v="A143"/>
    <s v="EMP1009"/>
    <s v="C1173"/>
    <d v="2021-10-10T00:00:00"/>
    <x v="66"/>
    <n v="2"/>
    <n v="556"/>
    <n v="395"/>
    <n v="600"/>
    <n v="870"/>
    <n v="570"/>
    <x v="10"/>
    <x v="7"/>
    <x v="335"/>
    <x v="6"/>
    <n v="5"/>
    <x v="9"/>
    <x v="0"/>
  </r>
  <r>
    <s v="AX21655"/>
    <s v="ENX2098"/>
    <s v="A138"/>
    <s v="EMP1027"/>
    <s v="C1483"/>
    <d v="2021-10-10T00:00:00"/>
    <x v="69"/>
    <n v="2"/>
    <n v="1635"/>
    <n v="1046"/>
    <n v="1582"/>
    <n v="3044"/>
    <n v="486"/>
    <x v="9"/>
    <x v="2"/>
    <x v="124"/>
    <x v="5"/>
    <n v="5"/>
    <x v="9"/>
    <x v="0"/>
  </r>
  <r>
    <s v="AX21658"/>
    <s v="ENX2051"/>
    <s v="A103"/>
    <s v="EMP1003"/>
    <s v="C1026"/>
    <d v="2021-10-10T00:00:00"/>
    <x v="14"/>
    <n v="1"/>
    <n v="871"/>
    <n v="540"/>
    <n v="1473"/>
    <n v="2497"/>
    <n v="782"/>
    <x v="73"/>
    <x v="37"/>
    <x v="662"/>
    <x v="5"/>
    <n v="5"/>
    <x v="9"/>
    <x v="0"/>
  </r>
  <r>
    <s v="AX21659"/>
    <s v="ENX2086"/>
    <s v="A128"/>
    <s v="EMP1038"/>
    <s v="C1777"/>
    <d v="2021-10-10T00:00:00"/>
    <x v="94"/>
    <n v="1"/>
    <n v="217"/>
    <n v="171"/>
    <n v="540"/>
    <n v="871"/>
    <n v="78"/>
    <x v="40"/>
    <x v="40"/>
    <x v="800"/>
    <x v="3"/>
    <n v="5"/>
    <x v="9"/>
    <x v="0"/>
  </r>
  <r>
    <s v="AX21666"/>
    <s v="ENX2057"/>
    <s v="A150"/>
    <s v="EMP1043"/>
    <s v="C1037"/>
    <d v="2021-10-10T00:00:00"/>
    <x v="78"/>
    <n v="1"/>
    <n v="1338"/>
    <n v="682"/>
    <n v="7108"/>
    <n v="8564"/>
    <n v="420"/>
    <x v="0"/>
    <x v="37"/>
    <x v="494"/>
    <x v="3"/>
    <n v="5"/>
    <x v="9"/>
    <x v="0"/>
  </r>
  <r>
    <s v="AX21669"/>
    <s v="ENX2055"/>
    <s v="A169"/>
    <s v="EMP1036"/>
    <s v="C1102"/>
    <d v="2021-10-10T00:00:00"/>
    <x v="71"/>
    <n v="3"/>
    <n v="1708"/>
    <n v="871"/>
    <n v="387"/>
    <n v="667"/>
    <n v="2511"/>
    <x v="14"/>
    <x v="29"/>
    <x v="254"/>
    <x v="6"/>
    <n v="7"/>
    <x v="9"/>
    <x v="0"/>
  </r>
  <r>
    <s v="AX21680"/>
    <s v="ENX2000"/>
    <s v="A138"/>
    <s v="EMP1039"/>
    <s v="C1484"/>
    <d v="2021-10-10T00:00:00"/>
    <x v="98"/>
    <n v="1"/>
    <n v="378"/>
    <n v="291"/>
    <n v="1168"/>
    <n v="1826"/>
    <n v="383"/>
    <x v="25"/>
    <x v="32"/>
    <x v="149"/>
    <x v="6"/>
    <n v="9"/>
    <x v="9"/>
    <x v="0"/>
  </r>
  <r>
    <s v="AX21686"/>
    <s v="ENX2043"/>
    <s v="A158"/>
    <s v="EMP1026"/>
    <s v="C1413"/>
    <d v="2021-10-10T00:00:00"/>
    <x v="11"/>
    <n v="1"/>
    <n v="2283"/>
    <n v="1484"/>
    <n v="200"/>
    <n v="290"/>
    <n v="1797"/>
    <x v="60"/>
    <x v="7"/>
    <x v="217"/>
    <x v="6"/>
    <n v="9"/>
    <x v="9"/>
    <x v="0"/>
  </r>
  <r>
    <s v="AX21690"/>
    <s v="ENX2030"/>
    <s v="A118"/>
    <s v="EMP1036"/>
    <s v="C1534"/>
    <d v="2021-10-11T00:00:00"/>
    <x v="80"/>
    <n v="3"/>
    <n v="2396"/>
    <n v="1965"/>
    <n v="624"/>
    <n v="945"/>
    <n v="78"/>
    <x v="27"/>
    <x v="34"/>
    <x v="478"/>
    <x v="1"/>
    <n v="1"/>
    <x v="9"/>
    <x v="0"/>
  </r>
  <r>
    <s v="AX21693"/>
    <s v="ENX2016"/>
    <s v="A102"/>
    <s v="EMP1018"/>
    <s v="C1463"/>
    <d v="2021-10-11T00:00:00"/>
    <x v="6"/>
    <n v="4"/>
    <n v="2141"/>
    <n v="1777"/>
    <n v="1184"/>
    <n v="2008"/>
    <n v="383"/>
    <x v="73"/>
    <x v="2"/>
    <x v="440"/>
    <x v="0"/>
    <n v="1"/>
    <x v="9"/>
    <x v="0"/>
  </r>
  <r>
    <s v="AX21695"/>
    <s v="ENX2060"/>
    <s v="A148"/>
    <s v="EMP1030"/>
    <s v="C1671"/>
    <d v="2021-10-11T00:00:00"/>
    <x v="73"/>
    <n v="3"/>
    <n v="2294"/>
    <n v="1399"/>
    <n v="1054"/>
    <n v="1405"/>
    <n v="107"/>
    <x v="61"/>
    <x v="42"/>
    <x v="326"/>
    <x v="1"/>
    <n v="2"/>
    <x v="9"/>
    <x v="0"/>
  </r>
  <r>
    <s v="AX21696"/>
    <s v="ENX2004"/>
    <s v="A119"/>
    <s v="EMP1036"/>
    <s v="C1327"/>
    <d v="2021-10-11T00:00:00"/>
    <x v="23"/>
    <n v="1"/>
    <n v="1367"/>
    <n v="984"/>
    <n v="3936"/>
    <n v="5468"/>
    <n v="612"/>
    <x v="19"/>
    <x v="12"/>
    <x v="395"/>
    <x v="0"/>
    <n v="5"/>
    <x v="9"/>
    <x v="0"/>
  </r>
  <r>
    <s v="AX21700"/>
    <s v="ENX2009"/>
    <s v="A122"/>
    <s v="EMP1030"/>
    <s v="C1174"/>
    <d v="2021-10-11T00:00:00"/>
    <x v="75"/>
    <n v="1"/>
    <n v="1338"/>
    <n v="682"/>
    <n v="1965"/>
    <n v="2396"/>
    <n v="972"/>
    <x v="50"/>
    <x v="14"/>
    <x v="495"/>
    <x v="4"/>
    <n v="7"/>
    <x v="9"/>
    <x v="0"/>
  </r>
  <r>
    <s v="AX21702"/>
    <s v="ENX2045"/>
    <s v="A131"/>
    <s v="EMP1041"/>
    <s v="C1535"/>
    <d v="2021-10-11T00:00:00"/>
    <x v="65"/>
    <n v="4"/>
    <n v="1566"/>
    <n v="1190"/>
    <n v="1366"/>
    <n v="2238"/>
    <n v="1056"/>
    <x v="6"/>
    <x v="41"/>
    <x v="326"/>
    <x v="3"/>
    <n v="8"/>
    <x v="9"/>
    <x v="0"/>
  </r>
  <r>
    <s v="AX21704"/>
    <s v="ENX2094"/>
    <s v="A110"/>
    <s v="EMP1003"/>
    <s v="C1456"/>
    <d v="2021-10-11T00:00:00"/>
    <x v="90"/>
    <n v="1"/>
    <n v="871"/>
    <n v="540"/>
    <n v="3885"/>
    <n v="4917"/>
    <n v="658"/>
    <x v="67"/>
    <x v="13"/>
    <x v="406"/>
    <x v="4"/>
    <n v="8"/>
    <x v="9"/>
    <x v="0"/>
  </r>
  <r>
    <s v="AX21707"/>
    <s v="ENX2081"/>
    <s v="A143"/>
    <s v="EMP1036"/>
    <s v="C1490"/>
    <d v="2021-10-11T00:00:00"/>
    <x v="62"/>
    <n v="1"/>
    <n v="684"/>
    <n v="561"/>
    <n v="4176"/>
    <n v="7596"/>
    <n v="64"/>
    <x v="39"/>
    <x v="20"/>
    <x v="193"/>
    <x v="2"/>
    <n v="8"/>
    <x v="9"/>
    <x v="0"/>
  </r>
  <r>
    <s v="AX21710"/>
    <s v="ENX2054"/>
    <s v="A140"/>
    <s v="EMP1041"/>
    <s v="C1153"/>
    <d v="2021-10-11T00:00:00"/>
    <x v="12"/>
    <n v="2"/>
    <n v="1582"/>
    <n v="1234"/>
    <n v="2732"/>
    <n v="4712"/>
    <n v="280"/>
    <x v="0"/>
    <x v="4"/>
    <x v="319"/>
    <x v="2"/>
    <n v="9"/>
    <x v="9"/>
    <x v="0"/>
  </r>
  <r>
    <s v="AX21711"/>
    <s v="ENX2091"/>
    <s v="A113"/>
    <s v="EMP1014"/>
    <s v="C1431"/>
    <d v="2021-10-12T00:00:00"/>
    <x v="39"/>
    <n v="2"/>
    <n v="2257"/>
    <n v="1535"/>
    <n v="2732"/>
    <n v="4712"/>
    <n v="68"/>
    <x v="54"/>
    <x v="8"/>
    <x v="392"/>
    <x v="2"/>
    <n v="1"/>
    <x v="9"/>
    <x v="0"/>
  </r>
  <r>
    <s v="AX21712"/>
    <s v="ENX2099"/>
    <s v="A125"/>
    <s v="EMP1021"/>
    <s v="C1298"/>
    <d v="2021-10-12T00:00:00"/>
    <x v="52"/>
    <n v="2"/>
    <n v="1967"/>
    <n v="1397"/>
    <n v="1518"/>
    <n v="2410"/>
    <n v="1198"/>
    <x v="49"/>
    <x v="0"/>
    <x v="200"/>
    <x v="4"/>
    <n v="1"/>
    <x v="9"/>
    <x v="0"/>
  </r>
  <r>
    <s v="AX21715"/>
    <s v="ENX2076"/>
    <s v="A114"/>
    <s v="EMP1025"/>
    <s v="C1489"/>
    <d v="2021-10-12T00:00:00"/>
    <x v="15"/>
    <n v="4"/>
    <n v="556"/>
    <n v="395"/>
    <n v="1046"/>
    <n v="1635"/>
    <n v="463"/>
    <x v="28"/>
    <x v="7"/>
    <x v="785"/>
    <x v="5"/>
    <n v="2"/>
    <x v="9"/>
    <x v="0"/>
  </r>
  <r>
    <s v="AX21718"/>
    <s v="ENX2061"/>
    <s v="A130"/>
    <s v="EMP1019"/>
    <s v="C1796"/>
    <d v="2021-10-12T00:00:00"/>
    <x v="72"/>
    <n v="1"/>
    <n v="826"/>
    <n v="562"/>
    <n v="732"/>
    <n v="1077"/>
    <n v="766"/>
    <x v="43"/>
    <x v="20"/>
    <x v="284"/>
    <x v="3"/>
    <n v="2"/>
    <x v="9"/>
    <x v="0"/>
  </r>
  <r>
    <s v="AX21721"/>
    <s v="ENX2071"/>
    <s v="A120"/>
    <s v="EMP1032"/>
    <s v="C1509"/>
    <d v="2021-10-12T00:00:00"/>
    <x v="92"/>
    <n v="1"/>
    <n v="458"/>
    <n v="376"/>
    <n v="1484"/>
    <n v="2283"/>
    <n v="736"/>
    <x v="62"/>
    <x v="5"/>
    <x v="613"/>
    <x v="1"/>
    <n v="2"/>
    <x v="9"/>
    <x v="0"/>
  </r>
  <r>
    <s v="AX21723"/>
    <s v="ENX2098"/>
    <s v="A122"/>
    <s v="EMP1035"/>
    <s v="C1344"/>
    <d v="2021-10-12T00:00:00"/>
    <x v="69"/>
    <n v="3"/>
    <n v="2294"/>
    <n v="1399"/>
    <n v="5164"/>
    <n v="9564"/>
    <n v="690"/>
    <x v="8"/>
    <x v="38"/>
    <x v="204"/>
    <x v="0"/>
    <n v="3"/>
    <x v="9"/>
    <x v="0"/>
  </r>
  <r>
    <s v="AX21724"/>
    <s v="ENX2022"/>
    <s v="A162"/>
    <s v="EMP1010"/>
    <s v="C1626"/>
    <d v="2021-10-12T00:00:00"/>
    <x v="27"/>
    <n v="3"/>
    <n v="368"/>
    <n v="269"/>
    <n v="945"/>
    <n v="1889"/>
    <n v="1100"/>
    <x v="51"/>
    <x v="28"/>
    <x v="375"/>
    <x v="0"/>
    <n v="3"/>
    <x v="9"/>
    <x v="0"/>
  </r>
  <r>
    <s v="AX21726"/>
    <s v="ENX2096"/>
    <s v="A114"/>
    <s v="EMP1010"/>
    <s v="C1505"/>
    <d v="2021-10-12T00:00:00"/>
    <x v="36"/>
    <n v="1"/>
    <n v="1414"/>
    <n v="962"/>
    <n v="1164"/>
    <n v="1512"/>
    <n v="87"/>
    <x v="23"/>
    <x v="13"/>
    <x v="719"/>
    <x v="4"/>
    <n v="3"/>
    <x v="9"/>
    <x v="0"/>
  </r>
  <r>
    <s v="AX21730"/>
    <s v="ENX2077"/>
    <s v="A165"/>
    <s v="EMP1035"/>
    <s v="C1011"/>
    <d v="2021-10-12T00:00:00"/>
    <x v="51"/>
    <n v="3"/>
    <n v="1052"/>
    <n v="589"/>
    <n v="2756"/>
    <n v="3774"/>
    <n v="561"/>
    <x v="45"/>
    <x v="20"/>
    <x v="210"/>
    <x v="4"/>
    <n v="3"/>
    <x v="9"/>
    <x v="0"/>
  </r>
  <r>
    <s v="AX21731"/>
    <s v="ENX2065"/>
    <s v="A165"/>
    <s v="EMP1039"/>
    <s v="C1057"/>
    <d v="2021-10-12T00:00:00"/>
    <x v="56"/>
    <n v="2"/>
    <n v="112"/>
    <n v="90"/>
    <n v="2446"/>
    <n v="4010"/>
    <n v="64"/>
    <x v="5"/>
    <x v="6"/>
    <x v="470"/>
    <x v="3"/>
    <n v="4"/>
    <x v="9"/>
    <x v="0"/>
  </r>
  <r>
    <s v="AX21732"/>
    <s v="ENX2076"/>
    <s v="A138"/>
    <s v="EMP1036"/>
    <s v="C1065"/>
    <d v="2021-10-12T00:00:00"/>
    <x v="15"/>
    <n v="1"/>
    <n v="1526"/>
    <n v="1251"/>
    <n v="1223"/>
    <n v="2005"/>
    <n v="48"/>
    <x v="50"/>
    <x v="10"/>
    <x v="478"/>
    <x v="3"/>
    <n v="4"/>
    <x v="9"/>
    <x v="0"/>
  </r>
  <r>
    <s v="AX21733"/>
    <s v="ENX2091"/>
    <s v="A142"/>
    <s v="EMP1007"/>
    <s v="C1500"/>
    <d v="2021-10-12T00:00:00"/>
    <x v="39"/>
    <n v="1"/>
    <n v="1899"/>
    <n v="1044"/>
    <n v="1067"/>
    <n v="1809"/>
    <n v="344"/>
    <x v="19"/>
    <x v="24"/>
    <x v="579"/>
    <x v="4"/>
    <n v="5"/>
    <x v="9"/>
    <x v="0"/>
  </r>
  <r>
    <s v="AX21734"/>
    <s v="ENX2094"/>
    <s v="A105"/>
    <s v="EMP1003"/>
    <s v="C1578"/>
    <d v="2021-10-12T00:00:00"/>
    <x v="90"/>
    <n v="2"/>
    <n v="880"/>
    <n v="634"/>
    <n v="2454"/>
    <n v="3066"/>
    <n v="345"/>
    <x v="25"/>
    <x v="38"/>
    <x v="563"/>
    <x v="3"/>
    <n v="6"/>
    <x v="9"/>
    <x v="0"/>
  </r>
  <r>
    <s v="AX21735"/>
    <s v="ENX2057"/>
    <s v="A149"/>
    <s v="EMP1024"/>
    <s v="C1091"/>
    <d v="2021-10-12T00:00:00"/>
    <x v="78"/>
    <n v="1"/>
    <n v="2283"/>
    <n v="1484"/>
    <n v="450"/>
    <n v="818"/>
    <n v="613"/>
    <x v="5"/>
    <x v="13"/>
    <x v="171"/>
    <x v="5"/>
    <n v="6"/>
    <x v="9"/>
    <x v="0"/>
  </r>
  <r>
    <s v="AX21736"/>
    <s v="ENX2098"/>
    <s v="A103"/>
    <s v="EMP1039"/>
    <s v="C1656"/>
    <d v="2021-10-12T00:00:00"/>
    <x v="69"/>
    <n v="1"/>
    <n v="667"/>
    <n v="387"/>
    <n v="1397"/>
    <n v="1967"/>
    <n v="436"/>
    <x v="38"/>
    <x v="30"/>
    <x v="688"/>
    <x v="2"/>
    <n v="7"/>
    <x v="9"/>
    <x v="0"/>
  </r>
  <r>
    <s v="AX21743"/>
    <s v="ENX2051"/>
    <s v="A138"/>
    <s v="EMP1005"/>
    <s v="C1340"/>
    <d v="2021-10-12T00:00:00"/>
    <x v="14"/>
    <n v="4"/>
    <n v="2464"/>
    <n v="1774"/>
    <n v="3036"/>
    <n v="4820"/>
    <n v="1632"/>
    <x v="12"/>
    <x v="30"/>
    <x v="600"/>
    <x v="3"/>
    <n v="7"/>
    <x v="9"/>
    <x v="0"/>
  </r>
  <r>
    <s v="AX21747"/>
    <s v="ENX2067"/>
    <s v="A132"/>
    <s v="EMP1033"/>
    <s v="C1258"/>
    <d v="2021-10-12T00:00:00"/>
    <x v="30"/>
    <n v="1"/>
    <n v="1119"/>
    <n v="683"/>
    <n v="4920"/>
    <n v="7132"/>
    <n v="164"/>
    <x v="12"/>
    <x v="36"/>
    <x v="465"/>
    <x v="4"/>
    <n v="8"/>
    <x v="9"/>
    <x v="0"/>
  </r>
  <r>
    <s v="AX21752"/>
    <s v="ENX2054"/>
    <s v="A124"/>
    <s v="EMP1038"/>
    <s v="C1650"/>
    <d v="2021-10-12T00:00:00"/>
    <x v="12"/>
    <n v="1"/>
    <n v="290"/>
    <n v="200"/>
    <n v="3570"/>
    <n v="4698"/>
    <n v="1695"/>
    <x v="52"/>
    <x v="2"/>
    <x v="152"/>
    <x v="0"/>
    <n v="9"/>
    <x v="9"/>
    <x v="0"/>
  </r>
  <r>
    <s v="AX21758"/>
    <s v="ENX2015"/>
    <s v="A147"/>
    <s v="EMP1016"/>
    <s v="C1375"/>
    <d v="2021-10-12T00:00:00"/>
    <x v="17"/>
    <n v="1"/>
    <n v="913"/>
    <n v="584"/>
    <n v="1464"/>
    <n v="2154"/>
    <n v="331"/>
    <x v="12"/>
    <x v="3"/>
    <x v="547"/>
    <x v="0"/>
    <n v="9"/>
    <x v="9"/>
    <x v="0"/>
  </r>
  <r>
    <s v="AX21762"/>
    <s v="ENX2071"/>
    <s v="A155"/>
    <s v="EMP1007"/>
    <s v="C1056"/>
    <d v="2021-10-12T00:00:00"/>
    <x v="92"/>
    <n v="1"/>
    <n v="1812"/>
    <n v="1305"/>
    <n v="2913"/>
    <n v="5394"/>
    <n v="660"/>
    <x v="27"/>
    <x v="7"/>
    <x v="734"/>
    <x v="6"/>
    <n v="9"/>
    <x v="9"/>
    <x v="0"/>
  </r>
  <r>
    <s v="AX21766"/>
    <s v="ENX2049"/>
    <s v="A172"/>
    <s v="EMP1040"/>
    <s v="C1522"/>
    <d v="2021-10-12T00:00:00"/>
    <x v="58"/>
    <n v="3"/>
    <n v="2141"/>
    <n v="1777"/>
    <n v="425"/>
    <n v="545"/>
    <n v="1632"/>
    <x v="30"/>
    <x v="1"/>
    <x v="489"/>
    <x v="3"/>
    <n v="9"/>
    <x v="9"/>
    <x v="0"/>
  </r>
  <r>
    <s v="AX21782"/>
    <s v="ENX2004"/>
    <s v="A107"/>
    <s v="EMP1020"/>
    <s v="C1217"/>
    <d v="2021-10-13T00:00:00"/>
    <x v="23"/>
    <n v="1"/>
    <n v="603"/>
    <n v="416"/>
    <n v="1788"/>
    <n v="2353"/>
    <n v="431"/>
    <x v="23"/>
    <x v="35"/>
    <x v="470"/>
    <x v="4"/>
    <n v="1"/>
    <x v="9"/>
    <x v="0"/>
  </r>
  <r>
    <s v="AX21786"/>
    <s v="ENX2058"/>
    <s v="A164"/>
    <s v="EMP1003"/>
    <s v="C1298"/>
    <d v="2021-10-13T00:00:00"/>
    <x v="53"/>
    <n v="4"/>
    <n v="799"/>
    <n v="455"/>
    <n v="3690"/>
    <n v="5349"/>
    <n v="600"/>
    <x v="65"/>
    <x v="27"/>
    <x v="394"/>
    <x v="6"/>
    <n v="2"/>
    <x v="9"/>
    <x v="0"/>
  </r>
  <r>
    <s v="AX21789"/>
    <s v="ENX2083"/>
    <s v="A143"/>
    <s v="EMP1044"/>
    <s v="C1082"/>
    <d v="2021-10-13T00:00:00"/>
    <x v="59"/>
    <n v="1"/>
    <n v="1178"/>
    <n v="683"/>
    <n v="5588"/>
    <n v="7868"/>
    <n v="895"/>
    <x v="2"/>
    <x v="20"/>
    <x v="329"/>
    <x v="3"/>
    <n v="2"/>
    <x v="9"/>
    <x v="0"/>
  </r>
  <r>
    <s v="AX21792"/>
    <s v="ENX2007"/>
    <s v="A103"/>
    <s v="EMP1022"/>
    <s v="C1228"/>
    <d v="2021-10-13T00:00:00"/>
    <x v="63"/>
    <n v="4"/>
    <n v="1380"/>
    <n v="1090"/>
    <n v="1504"/>
    <n v="1832"/>
    <n v="275"/>
    <x v="52"/>
    <x v="30"/>
    <x v="581"/>
    <x v="2"/>
    <n v="2"/>
    <x v="9"/>
    <x v="0"/>
  </r>
  <r>
    <s v="AX21799"/>
    <s v="ENX2038"/>
    <s v="A135"/>
    <s v="EMP1030"/>
    <s v="C1267"/>
    <d v="2021-10-13T00:00:00"/>
    <x v="84"/>
    <n v="4"/>
    <n v="2241"/>
    <n v="1367"/>
    <n v="774"/>
    <n v="1334"/>
    <n v="2036"/>
    <x v="63"/>
    <x v="42"/>
    <x v="194"/>
    <x v="0"/>
    <n v="3"/>
    <x v="9"/>
    <x v="0"/>
  </r>
  <r>
    <s v="AX21801"/>
    <s v="ENX2035"/>
    <s v="A114"/>
    <s v="EMP1031"/>
    <s v="C1578"/>
    <d v="2021-10-13T00:00:00"/>
    <x v="26"/>
    <n v="3"/>
    <n v="1725"/>
    <n v="1363"/>
    <n v="971"/>
    <n v="1798"/>
    <n v="553"/>
    <x v="10"/>
    <x v="30"/>
    <x v="234"/>
    <x v="6"/>
    <n v="3"/>
    <x v="9"/>
    <x v="0"/>
  </r>
  <r>
    <s v="AX21803"/>
    <s v="ENX2099"/>
    <s v="A142"/>
    <s v="EMP1025"/>
    <s v="C1383"/>
    <d v="2021-10-13T00:00:00"/>
    <x v="52"/>
    <n v="1"/>
    <n v="1812"/>
    <n v="1305"/>
    <n v="536"/>
    <n v="800"/>
    <n v="1888"/>
    <x v="56"/>
    <x v="32"/>
    <x v="672"/>
    <x v="1"/>
    <n v="6"/>
    <x v="9"/>
    <x v="0"/>
  </r>
  <r>
    <s v="AX21804"/>
    <s v="ENX2041"/>
    <s v="A143"/>
    <s v="EMP1014"/>
    <s v="C1444"/>
    <d v="2021-10-13T00:00:00"/>
    <x v="7"/>
    <n v="1"/>
    <n v="667"/>
    <n v="387"/>
    <n v="3783"/>
    <n v="4914"/>
    <n v="331"/>
    <x v="68"/>
    <x v="33"/>
    <x v="449"/>
    <x v="6"/>
    <n v="8"/>
    <x v="9"/>
    <x v="0"/>
  </r>
  <r>
    <s v="AX21807"/>
    <s v="ENX2100"/>
    <s v="A113"/>
    <s v="EMP1043"/>
    <s v="C1590"/>
    <d v="2021-10-13T00:00:00"/>
    <x v="28"/>
    <n v="4"/>
    <n v="2294"/>
    <n v="1399"/>
    <n v="2913"/>
    <n v="4482"/>
    <n v="96"/>
    <x v="47"/>
    <x v="15"/>
    <x v="738"/>
    <x v="6"/>
    <n v="8"/>
    <x v="9"/>
    <x v="0"/>
  </r>
  <r>
    <s v="AX21811"/>
    <s v="ENX2054"/>
    <s v="A104"/>
    <s v="EMP1038"/>
    <s v="C1742"/>
    <d v="2021-10-13T00:00:00"/>
    <x v="12"/>
    <n v="3"/>
    <n v="1862"/>
    <n v="1173"/>
    <n v="624"/>
    <n v="1200"/>
    <n v="2685"/>
    <x v="60"/>
    <x v="21"/>
    <x v="119"/>
    <x v="3"/>
    <n v="9"/>
    <x v="9"/>
    <x v="0"/>
  </r>
  <r>
    <s v="AX21812"/>
    <s v="ENX2019"/>
    <s v="A144"/>
    <s v="EMP1005"/>
    <s v="C1295"/>
    <d v="2021-10-14T00:00:00"/>
    <x v="60"/>
    <n v="2"/>
    <n v="2495"/>
    <n v="1896"/>
    <n v="1054"/>
    <n v="1405"/>
    <n v="451"/>
    <x v="13"/>
    <x v="7"/>
    <x v="451"/>
    <x v="4"/>
    <n v="1"/>
    <x v="9"/>
    <x v="0"/>
  </r>
  <r>
    <s v="AX21815"/>
    <s v="ENX2085"/>
    <s v="A125"/>
    <s v="EMP1033"/>
    <s v="C1105"/>
    <d v="2021-10-14T00:00:00"/>
    <x v="29"/>
    <n v="3"/>
    <n v="667"/>
    <n v="387"/>
    <n v="292"/>
    <n v="356"/>
    <n v="436"/>
    <x v="41"/>
    <x v="26"/>
    <x v="529"/>
    <x v="0"/>
    <n v="2"/>
    <x v="9"/>
    <x v="0"/>
  </r>
  <r>
    <s v="AX21817"/>
    <s v="ENX2050"/>
    <s v="A150"/>
    <s v="EMP1007"/>
    <s v="C1774"/>
    <d v="2021-10-14T00:00:00"/>
    <x v="44"/>
    <n v="3"/>
    <n v="35"/>
    <n v="22"/>
    <n v="2946"/>
    <n v="4994"/>
    <n v="369"/>
    <x v="47"/>
    <x v="12"/>
    <x v="737"/>
    <x v="6"/>
    <n v="3"/>
    <x v="9"/>
    <x v="0"/>
  </r>
  <r>
    <s v="AX21827"/>
    <s v="ENX2073"/>
    <s v="A147"/>
    <s v="EMP1002"/>
    <s v="C1343"/>
    <d v="2021-10-14T00:00:00"/>
    <x v="85"/>
    <n v="3"/>
    <n v="1522"/>
    <n v="791"/>
    <n v="900"/>
    <n v="1636"/>
    <n v="246"/>
    <x v="17"/>
    <x v="18"/>
    <x v="67"/>
    <x v="4"/>
    <n v="3"/>
    <x v="9"/>
    <x v="0"/>
  </r>
  <r>
    <s v="AX21832"/>
    <s v="ENX2097"/>
    <s v="A140"/>
    <s v="EMP1032"/>
    <s v="C1279"/>
    <d v="2021-10-14T00:00:00"/>
    <x v="0"/>
    <n v="2"/>
    <n v="2283"/>
    <n v="1484"/>
    <n v="2841"/>
    <n v="4059"/>
    <n v="161"/>
    <x v="44"/>
    <x v="25"/>
    <x v="464"/>
    <x v="5"/>
    <n v="4"/>
    <x v="9"/>
    <x v="0"/>
  </r>
  <r>
    <s v="AX21839"/>
    <s v="ENX2019"/>
    <s v="A163"/>
    <s v="EMP1020"/>
    <s v="C1298"/>
    <d v="2021-10-14T00:00:00"/>
    <x v="60"/>
    <n v="1"/>
    <n v="1826"/>
    <n v="1443"/>
    <n v="971"/>
    <n v="1494"/>
    <n v="369"/>
    <x v="68"/>
    <x v="36"/>
    <x v="9"/>
    <x v="6"/>
    <n v="5"/>
    <x v="9"/>
    <x v="0"/>
  </r>
  <r>
    <s v="AX21844"/>
    <s v="ENX2056"/>
    <s v="A157"/>
    <s v="EMP1028"/>
    <s v="C1080"/>
    <d v="2021-10-14T00:00:00"/>
    <x v="64"/>
    <n v="2"/>
    <n v="217"/>
    <n v="171"/>
    <n v="395"/>
    <n v="556"/>
    <n v="99"/>
    <x v="27"/>
    <x v="21"/>
    <x v="143"/>
    <x v="6"/>
    <n v="6"/>
    <x v="9"/>
    <x v="0"/>
  </r>
  <r>
    <s v="AX21846"/>
    <s v="ENX2043"/>
    <s v="A124"/>
    <s v="EMP1001"/>
    <s v="C1150"/>
    <d v="2021-10-14T00:00:00"/>
    <x v="11"/>
    <n v="1"/>
    <n v="847"/>
    <n v="534"/>
    <n v="1076"/>
    <n v="1472"/>
    <n v="926"/>
    <x v="70"/>
    <x v="29"/>
    <x v="84"/>
    <x v="3"/>
    <n v="6"/>
    <x v="9"/>
    <x v="0"/>
  </r>
  <r>
    <s v="AX21848"/>
    <s v="ENX2074"/>
    <s v="A127"/>
    <s v="EMP1030"/>
    <s v="C1703"/>
    <d v="2021-10-14T00:00:00"/>
    <x v="41"/>
    <n v="2"/>
    <n v="799"/>
    <n v="455"/>
    <n v="1291"/>
    <n v="2391"/>
    <n v="161"/>
    <x v="52"/>
    <x v="34"/>
    <x v="286"/>
    <x v="6"/>
    <n v="7"/>
    <x v="9"/>
    <x v="0"/>
  </r>
  <r>
    <s v="AX21849"/>
    <s v="ENX2033"/>
    <s v="A146"/>
    <s v="EMP1028"/>
    <s v="C1672"/>
    <d v="2021-10-14T00:00:00"/>
    <x v="76"/>
    <n v="1"/>
    <n v="127"/>
    <n v="79"/>
    <n v="3162"/>
    <n v="4215"/>
    <n v="102"/>
    <x v="34"/>
    <x v="34"/>
    <x v="436"/>
    <x v="0"/>
    <n v="7"/>
    <x v="9"/>
    <x v="0"/>
  </r>
  <r>
    <s v="AX21850"/>
    <s v="ENX2084"/>
    <s v="A152"/>
    <s v="EMP1023"/>
    <s v="C1399"/>
    <d v="2021-10-14T00:00:00"/>
    <x v="10"/>
    <n v="1"/>
    <n v="2241"/>
    <n v="1367"/>
    <n v="90"/>
    <n v="112"/>
    <n v="408"/>
    <x v="68"/>
    <x v="40"/>
    <x v="15"/>
    <x v="5"/>
    <n v="8"/>
    <x v="9"/>
    <x v="0"/>
  </r>
  <r>
    <s v="AX21858"/>
    <s v="ENX2020"/>
    <s v="A122"/>
    <s v="EMP1032"/>
    <s v="C1205"/>
    <d v="2021-10-14T00:00:00"/>
    <x v="18"/>
    <n v="3"/>
    <n v="2141"/>
    <n v="1777"/>
    <n v="3036"/>
    <n v="4820"/>
    <n v="345"/>
    <x v="4"/>
    <x v="3"/>
    <x v="691"/>
    <x v="5"/>
    <n v="8"/>
    <x v="9"/>
    <x v="0"/>
  </r>
  <r>
    <s v="AX21859"/>
    <s v="ENX2009"/>
    <s v="A151"/>
    <s v="EMP1004"/>
    <s v="C1262"/>
    <d v="2021-10-14T00:00:00"/>
    <x v="75"/>
    <n v="1"/>
    <n v="1119"/>
    <n v="683"/>
    <n v="79"/>
    <n v="127"/>
    <n v="736"/>
    <x v="58"/>
    <x v="31"/>
    <x v="52"/>
    <x v="3"/>
    <n v="8"/>
    <x v="9"/>
    <x v="0"/>
  </r>
  <r>
    <s v="AX21861"/>
    <s v="ENX2061"/>
    <s v="A142"/>
    <s v="EMP1004"/>
    <s v="C1624"/>
    <d v="2021-10-14T00:00:00"/>
    <x v="72"/>
    <n v="2"/>
    <n v="556"/>
    <n v="395"/>
    <n v="1046"/>
    <n v="1635"/>
    <n v="248"/>
    <x v="44"/>
    <x v="14"/>
    <x v="216"/>
    <x v="0"/>
    <n v="9"/>
    <x v="9"/>
    <x v="0"/>
  </r>
  <r>
    <s v="AX21867"/>
    <s v="ENX2062"/>
    <s v="A140"/>
    <s v="EMP1011"/>
    <s v="C1401"/>
    <d v="2021-10-14T00:00:00"/>
    <x v="91"/>
    <n v="1"/>
    <n v="1783"/>
    <n v="1230"/>
    <n v="420"/>
    <n v="584"/>
    <n v="117"/>
    <x v="58"/>
    <x v="21"/>
    <x v="104"/>
    <x v="3"/>
    <n v="9"/>
    <x v="9"/>
    <x v="0"/>
  </r>
  <r>
    <s v="AX21871"/>
    <s v="ENX2056"/>
    <s v="A102"/>
    <s v="EMP1018"/>
    <s v="C1727"/>
    <d v="2021-10-15T00:00:00"/>
    <x v="64"/>
    <n v="1"/>
    <n v="826"/>
    <n v="562"/>
    <n v="22"/>
    <n v="35"/>
    <n v="1200"/>
    <x v="72"/>
    <x v="40"/>
    <x v="203"/>
    <x v="5"/>
    <n v="2"/>
    <x v="9"/>
    <x v="0"/>
  </r>
  <r>
    <s v="AX21876"/>
    <s v="ENX2088"/>
    <s v="A157"/>
    <s v="EMP1036"/>
    <s v="C1061"/>
    <d v="2021-10-15T00:00:00"/>
    <x v="48"/>
    <n v="3"/>
    <n v="847"/>
    <n v="534"/>
    <n v="1054"/>
    <n v="1405"/>
    <n v="2756"/>
    <x v="64"/>
    <x v="30"/>
    <x v="701"/>
    <x v="3"/>
    <n v="6"/>
    <x v="9"/>
    <x v="0"/>
  </r>
  <r>
    <s v="AX21877"/>
    <s v="ENX2037"/>
    <s v="A171"/>
    <s v="EMP1001"/>
    <s v="C1298"/>
    <d v="2021-10-15T00:00:00"/>
    <x v="50"/>
    <n v="3"/>
    <n v="368"/>
    <n v="294"/>
    <n v="3070"/>
    <n v="4514"/>
    <n v="982"/>
    <x v="55"/>
    <x v="11"/>
    <x v="530"/>
    <x v="1"/>
    <n v="6"/>
    <x v="9"/>
    <x v="0"/>
  </r>
  <r>
    <s v="AX21879"/>
    <s v="ENX2063"/>
    <s v="A149"/>
    <s v="EMP1027"/>
    <s v="C1074"/>
    <d v="2021-10-15T00:00:00"/>
    <x v="83"/>
    <n v="1"/>
    <n v="1972"/>
    <n v="1321"/>
    <n v="4892"/>
    <n v="8020"/>
    <n v="660"/>
    <x v="20"/>
    <x v="39"/>
    <x v="776"/>
    <x v="2"/>
    <n v="7"/>
    <x v="9"/>
    <x v="0"/>
  </r>
  <r>
    <s v="AX21881"/>
    <s v="ENX2046"/>
    <s v="A123"/>
    <s v="EMP1015"/>
    <s v="C1093"/>
    <d v="2021-10-15T00:00:00"/>
    <x v="38"/>
    <n v="3"/>
    <n v="1052"/>
    <n v="589"/>
    <n v="971"/>
    <n v="1798"/>
    <n v="2070"/>
    <x v="59"/>
    <x v="13"/>
    <x v="664"/>
    <x v="6"/>
    <n v="8"/>
    <x v="9"/>
    <x v="0"/>
  </r>
  <r>
    <s v="AX21882"/>
    <s v="ENX2012"/>
    <s v="A141"/>
    <s v="EMP1001"/>
    <s v="C1256"/>
    <d v="2021-10-15T00:00:00"/>
    <x v="16"/>
    <n v="3"/>
    <n v="1826"/>
    <n v="1443"/>
    <n v="2248"/>
    <n v="3304"/>
    <n v="895"/>
    <x v="71"/>
    <x v="35"/>
    <x v="415"/>
    <x v="0"/>
    <n v="8"/>
    <x v="9"/>
    <x v="0"/>
  </r>
  <r>
    <s v="AX21885"/>
    <s v="ENX2092"/>
    <s v="A159"/>
    <s v="EMP1044"/>
    <s v="C1237"/>
    <d v="2021-10-16T00:00:00"/>
    <x v="87"/>
    <n v="3"/>
    <n v="1967"/>
    <n v="1397"/>
    <n v="2468"/>
    <n v="3164"/>
    <n v="431"/>
    <x v="45"/>
    <x v="4"/>
    <x v="28"/>
    <x v="6"/>
    <n v="1"/>
    <x v="9"/>
    <x v="0"/>
  </r>
  <r>
    <s v="AX21889"/>
    <s v="ENX2033"/>
    <s v="A146"/>
    <s v="EMP1007"/>
    <s v="C1521"/>
    <d v="2021-10-16T00:00:00"/>
    <x v="76"/>
    <n v="2"/>
    <n v="886"/>
    <n v="478"/>
    <n v="888"/>
    <n v="1506"/>
    <n v="589"/>
    <x v="66"/>
    <x v="34"/>
    <x v="417"/>
    <x v="6"/>
    <n v="1"/>
    <x v="9"/>
    <x v="0"/>
  </r>
  <r>
    <s v="AX21890"/>
    <s v="ENX2021"/>
    <s v="A164"/>
    <s v="EMP1028"/>
    <s v="C1364"/>
    <d v="2021-10-16T00:00:00"/>
    <x v="77"/>
    <n v="1"/>
    <n v="1278"/>
    <n v="665"/>
    <n v="3753"/>
    <n v="4578"/>
    <n v="2676"/>
    <x v="63"/>
    <x v="41"/>
    <x v="290"/>
    <x v="3"/>
    <n v="2"/>
    <x v="9"/>
    <x v="0"/>
  </r>
  <r>
    <s v="AX21893"/>
    <s v="ENX2039"/>
    <s v="A134"/>
    <s v="EMP1019"/>
    <s v="C1736"/>
    <d v="2021-10-16T00:00:00"/>
    <x v="96"/>
    <n v="2"/>
    <n v="818"/>
    <n v="450"/>
    <n v="7584"/>
    <n v="9980"/>
    <n v="736"/>
    <x v="34"/>
    <x v="44"/>
    <x v="585"/>
    <x v="3"/>
    <n v="3"/>
    <x v="9"/>
    <x v="0"/>
  </r>
  <r>
    <s v="AX21894"/>
    <s v="ENX2003"/>
    <s v="A144"/>
    <s v="EMP1024"/>
    <s v="C1257"/>
    <d v="2021-10-16T00:00:00"/>
    <x v="22"/>
    <n v="1"/>
    <n v="871"/>
    <n v="540"/>
    <n v="435"/>
    <n v="530"/>
    <n v="982"/>
    <x v="22"/>
    <x v="17"/>
    <x v="763"/>
    <x v="5"/>
    <n v="4"/>
    <x v="9"/>
    <x v="0"/>
  </r>
  <r>
    <s v="AX21896"/>
    <s v="ENX2067"/>
    <s v="A108"/>
    <s v="EMP1026"/>
    <s v="C1757"/>
    <d v="2021-10-16T00:00:00"/>
    <x v="30"/>
    <n v="2"/>
    <n v="603"/>
    <n v="416"/>
    <n v="1535"/>
    <n v="2257"/>
    <n v="1532"/>
    <x v="45"/>
    <x v="14"/>
    <x v="169"/>
    <x v="2"/>
    <n v="4"/>
    <x v="9"/>
    <x v="0"/>
  </r>
  <r>
    <s v="AX21900"/>
    <s v="ENX2080"/>
    <s v="A123"/>
    <s v="EMP1011"/>
    <s v="C1430"/>
    <d v="2021-10-16T00:00:00"/>
    <x v="37"/>
    <n v="1"/>
    <n v="886"/>
    <n v="478"/>
    <n v="4360"/>
    <n v="5520"/>
    <n v="87"/>
    <x v="28"/>
    <x v="27"/>
    <x v="107"/>
    <x v="2"/>
    <n v="4"/>
    <x v="9"/>
    <x v="0"/>
  </r>
  <r>
    <s v="AX21901"/>
    <s v="ENX2046"/>
    <s v="A129"/>
    <s v="EMP1035"/>
    <s v="C1766"/>
    <d v="2021-10-16T00:00:00"/>
    <x v="38"/>
    <n v="2"/>
    <n v="392"/>
    <n v="255"/>
    <n v="255"/>
    <n v="392"/>
    <n v="902"/>
    <x v="54"/>
    <x v="38"/>
    <x v="449"/>
    <x v="4"/>
    <n v="5"/>
    <x v="9"/>
    <x v="0"/>
  </r>
  <r>
    <s v="AX21902"/>
    <s v="ENX2075"/>
    <s v="A173"/>
    <s v="EMP1034"/>
    <s v="C1477"/>
    <d v="2021-10-16T00:00:00"/>
    <x v="35"/>
    <n v="2"/>
    <n v="596"/>
    <n v="358"/>
    <n v="3554"/>
    <n v="4282"/>
    <n v="198"/>
    <x v="17"/>
    <x v="25"/>
    <x v="184"/>
    <x v="6"/>
    <n v="5"/>
    <x v="9"/>
    <x v="0"/>
  </r>
  <r>
    <s v="AX21904"/>
    <s v="ENX2010"/>
    <s v="A163"/>
    <s v="EMP1039"/>
    <s v="C1756"/>
    <d v="2021-10-16T00:00:00"/>
    <x v="43"/>
    <n v="1"/>
    <n v="1278"/>
    <n v="665"/>
    <n v="682"/>
    <n v="1338"/>
    <n v="106"/>
    <x v="56"/>
    <x v="1"/>
    <x v="777"/>
    <x v="2"/>
    <n v="6"/>
    <x v="9"/>
    <x v="0"/>
  </r>
  <r>
    <s v="AX21908"/>
    <s v="ENX2018"/>
    <s v="A122"/>
    <s v="EMP1023"/>
    <s v="C1312"/>
    <d v="2021-10-16T00:00:00"/>
    <x v="8"/>
    <n v="1"/>
    <n v="1638"/>
    <n v="1261"/>
    <n v="171"/>
    <n v="217"/>
    <n v="204"/>
    <x v="1"/>
    <x v="9"/>
    <x v="140"/>
    <x v="6"/>
    <n v="7"/>
    <x v="9"/>
    <x v="0"/>
  </r>
  <r>
    <s v="AX21912"/>
    <s v="ENX2058"/>
    <s v="A173"/>
    <s v="EMP1031"/>
    <s v="C1602"/>
    <d v="2021-10-17T00:00:00"/>
    <x v="53"/>
    <n v="4"/>
    <n v="368"/>
    <n v="294"/>
    <n v="791"/>
    <n v="1522"/>
    <n v="2622"/>
    <x v="18"/>
    <x v="8"/>
    <x v="350"/>
    <x v="4"/>
    <n v="1"/>
    <x v="9"/>
    <x v="0"/>
  </r>
  <r>
    <s v="AX21913"/>
    <s v="ENX2028"/>
    <s v="A130"/>
    <s v="EMP1002"/>
    <s v="C1003"/>
    <d v="2021-10-17T00:00:00"/>
    <x v="5"/>
    <n v="1"/>
    <n v="1353"/>
    <n v="947"/>
    <n v="395"/>
    <n v="556"/>
    <n v="96"/>
    <x v="38"/>
    <x v="23"/>
    <x v="236"/>
    <x v="4"/>
    <n v="1"/>
    <x v="9"/>
    <x v="0"/>
  </r>
  <r>
    <s v="AX21917"/>
    <s v="ENX2072"/>
    <s v="A151"/>
    <s v="EMP1044"/>
    <s v="C1640"/>
    <d v="2021-10-17T00:00:00"/>
    <x v="31"/>
    <n v="1"/>
    <n v="378"/>
    <n v="291"/>
    <n v="3548"/>
    <n v="4928"/>
    <n v="246"/>
    <x v="1"/>
    <x v="42"/>
    <x v="691"/>
    <x v="2"/>
    <n v="1"/>
    <x v="9"/>
    <x v="0"/>
  </r>
  <r>
    <s v="AX21918"/>
    <s v="ENX2009"/>
    <s v="A116"/>
    <s v="EMP1030"/>
    <s v="C1719"/>
    <d v="2021-10-17T00:00:00"/>
    <x v="75"/>
    <n v="1"/>
    <n v="1380"/>
    <n v="1090"/>
    <n v="269"/>
    <n v="368"/>
    <n v="1293"/>
    <x v="15"/>
    <x v="29"/>
    <x v="167"/>
    <x v="1"/>
    <n v="1"/>
    <x v="9"/>
    <x v="0"/>
  </r>
  <r>
    <s v="AX21919"/>
    <s v="ENX2081"/>
    <s v="A112"/>
    <s v="EMP1015"/>
    <s v="C1354"/>
    <d v="2021-10-17T00:00:00"/>
    <x v="62"/>
    <n v="3"/>
    <n v="1353"/>
    <n v="947"/>
    <n v="1200"/>
    <n v="2182"/>
    <n v="1968"/>
    <x v="56"/>
    <x v="18"/>
    <x v="492"/>
    <x v="1"/>
    <n v="1"/>
    <x v="9"/>
    <x v="0"/>
  </r>
  <r>
    <s v="AX21921"/>
    <s v="ENX2007"/>
    <s v="A156"/>
    <s v="EMP1027"/>
    <s v="C1330"/>
    <d v="2021-10-17T00:00:00"/>
    <x v="63"/>
    <n v="1"/>
    <n v="880"/>
    <n v="634"/>
    <n v="872"/>
    <n v="1743"/>
    <n v="1376"/>
    <x v="52"/>
    <x v="3"/>
    <x v="455"/>
    <x v="6"/>
    <n v="2"/>
    <x v="9"/>
    <x v="0"/>
  </r>
  <r>
    <s v="AX21929"/>
    <s v="ENX2036"/>
    <s v="A121"/>
    <s v="EMP1036"/>
    <s v="C1653"/>
    <d v="2021-10-17T00:00:00"/>
    <x v="1"/>
    <n v="4"/>
    <n v="2294"/>
    <n v="1399"/>
    <n v="1902"/>
    <n v="2640"/>
    <n v="1532"/>
    <x v="52"/>
    <x v="29"/>
    <x v="590"/>
    <x v="0"/>
    <n v="2"/>
    <x v="9"/>
    <x v="0"/>
  </r>
  <r>
    <s v="AX21930"/>
    <s v="ENX2037"/>
    <s v="A141"/>
    <s v="EMP1040"/>
    <s v="C1655"/>
    <d v="2021-10-17T00:00:00"/>
    <x v="50"/>
    <n v="2"/>
    <n v="947"/>
    <n v="786"/>
    <n v="2460"/>
    <n v="3566"/>
    <n v="599"/>
    <x v="59"/>
    <x v="10"/>
    <x v="292"/>
    <x v="5"/>
    <n v="3"/>
    <x v="9"/>
    <x v="0"/>
  </r>
  <r>
    <s v="AX21933"/>
    <s v="ENX2081"/>
    <s v="A123"/>
    <s v="EMP1017"/>
    <s v="C1630"/>
    <d v="2021-10-17T00:00:00"/>
    <x v="62"/>
    <n v="2"/>
    <n v="1862"/>
    <n v="1173"/>
    <n v="416"/>
    <n v="603"/>
    <n v="1632"/>
    <x v="10"/>
    <x v="31"/>
    <x v="595"/>
    <x v="5"/>
    <n v="4"/>
    <x v="9"/>
    <x v="0"/>
  </r>
  <r>
    <s v="AX21934"/>
    <s v="ENX2002"/>
    <s v="A136"/>
    <s v="EMP1007"/>
    <s v="C1179"/>
    <d v="2021-10-17T00:00:00"/>
    <x v="100"/>
    <n v="1"/>
    <n v="1967"/>
    <n v="1397"/>
    <n v="786"/>
    <n v="947"/>
    <n v="351"/>
    <x v="29"/>
    <x v="11"/>
    <x v="687"/>
    <x v="1"/>
    <n v="6"/>
    <x v="9"/>
    <x v="0"/>
  </r>
  <r>
    <s v="AX21935"/>
    <s v="ENX2043"/>
    <s v="A172"/>
    <s v="EMP1041"/>
    <s v="C1342"/>
    <d v="2021-10-17T00:00:00"/>
    <x v="11"/>
    <n v="3"/>
    <n v="1278"/>
    <n v="665"/>
    <n v="1044"/>
    <n v="1899"/>
    <n v="264"/>
    <x v="17"/>
    <x v="40"/>
    <x v="411"/>
    <x v="4"/>
    <n v="6"/>
    <x v="9"/>
    <x v="0"/>
  </r>
  <r>
    <s v="AX21939"/>
    <s v="ENX2085"/>
    <s v="A147"/>
    <s v="EMP1042"/>
    <s v="C1693"/>
    <d v="2021-10-17T00:00:00"/>
    <x v="29"/>
    <n v="1"/>
    <n v="2091"/>
    <n v="1485"/>
    <n v="1046"/>
    <n v="1635"/>
    <n v="204"/>
    <x v="47"/>
    <x v="34"/>
    <x v="141"/>
    <x v="1"/>
    <n v="7"/>
    <x v="9"/>
    <x v="0"/>
  </r>
  <r>
    <s v="AX21941"/>
    <s v="ENX2069"/>
    <s v="A126"/>
    <s v="EMP1028"/>
    <s v="C1183"/>
    <d v="2021-10-17T00:00:00"/>
    <x v="46"/>
    <n v="1"/>
    <n v="847"/>
    <n v="534"/>
    <n v="1167"/>
    <n v="1911"/>
    <n v="1128"/>
    <x v="40"/>
    <x v="15"/>
    <x v="382"/>
    <x v="2"/>
    <n v="7"/>
    <x v="9"/>
    <x v="0"/>
  </r>
  <r>
    <s v="AX21945"/>
    <s v="ENX2021"/>
    <s v="A160"/>
    <s v="EMP1003"/>
    <s v="C1322"/>
    <d v="2021-10-17T00:00:00"/>
    <x v="77"/>
    <n v="1"/>
    <n v="530"/>
    <n v="435"/>
    <n v="1054"/>
    <n v="1405"/>
    <n v="816"/>
    <x v="2"/>
    <x v="25"/>
    <x v="384"/>
    <x v="4"/>
    <n v="7"/>
    <x v="9"/>
    <x v="0"/>
  </r>
  <r>
    <s v="AX21946"/>
    <s v="ENX2095"/>
    <s v="A149"/>
    <s v="EMP1030"/>
    <s v="C1286"/>
    <d v="2021-10-17T00:00:00"/>
    <x v="42"/>
    <n v="2"/>
    <n v="112"/>
    <n v="90"/>
    <n v="807"/>
    <n v="1104"/>
    <n v="331"/>
    <x v="45"/>
    <x v="5"/>
    <x v="676"/>
    <x v="0"/>
    <n v="7"/>
    <x v="9"/>
    <x v="0"/>
  </r>
  <r>
    <s v="AX21948"/>
    <s v="ENX2019"/>
    <s v="A119"/>
    <s v="EMP1016"/>
    <s v="C1650"/>
    <d v="2021-10-17T00:00:00"/>
    <x v="60"/>
    <n v="1"/>
    <n v="1052"/>
    <n v="589"/>
    <n v="168"/>
    <n v="246"/>
    <n v="1128"/>
    <x v="73"/>
    <x v="4"/>
    <x v="716"/>
    <x v="4"/>
    <n v="8"/>
    <x v="9"/>
    <x v="0"/>
  </r>
  <r>
    <s v="AX21960"/>
    <s v="ENX2051"/>
    <s v="A133"/>
    <s v="EMP1034"/>
    <s v="C1111"/>
    <d v="2021-10-17T00:00:00"/>
    <x v="14"/>
    <n v="1"/>
    <n v="1077"/>
    <n v="732"/>
    <n v="1443"/>
    <n v="1826"/>
    <n v="286"/>
    <x v="58"/>
    <x v="29"/>
    <x v="137"/>
    <x v="3"/>
    <n v="8"/>
    <x v="9"/>
    <x v="0"/>
  </r>
  <r>
    <s v="AX21968"/>
    <s v="ENX2012"/>
    <s v="A104"/>
    <s v="EMP1016"/>
    <s v="C1690"/>
    <d v="2021-10-17T00:00:00"/>
    <x v="16"/>
    <n v="4"/>
    <n v="2353"/>
    <n v="1788"/>
    <n v="1535"/>
    <n v="2257"/>
    <n v="164"/>
    <x v="40"/>
    <x v="21"/>
    <x v="499"/>
    <x v="5"/>
    <n v="8"/>
    <x v="9"/>
    <x v="0"/>
  </r>
  <r>
    <s v="AX21973"/>
    <s v="ENX2007"/>
    <s v="A167"/>
    <s v="EMP1007"/>
    <s v="C1105"/>
    <d v="2021-10-17T00:00:00"/>
    <x v="63"/>
    <n v="1"/>
    <n v="1414"/>
    <n v="962"/>
    <n v="389"/>
    <n v="637"/>
    <n v="243"/>
    <x v="36"/>
    <x v="7"/>
    <x v="297"/>
    <x v="4"/>
    <n v="9"/>
    <x v="9"/>
    <x v="0"/>
  </r>
  <r>
    <s v="AX21974"/>
    <s v="ENX2012"/>
    <s v="A127"/>
    <s v="EMP1013"/>
    <s v="C1155"/>
    <d v="2021-10-18T00:00:00"/>
    <x v="16"/>
    <n v="2"/>
    <n v="1582"/>
    <n v="1234"/>
    <n v="1020"/>
    <n v="1568"/>
    <n v="523"/>
    <x v="32"/>
    <x v="29"/>
    <x v="494"/>
    <x v="3"/>
    <n v="1"/>
    <x v="9"/>
    <x v="0"/>
  </r>
  <r>
    <s v="AX21977"/>
    <s v="ENX2065"/>
    <s v="A161"/>
    <s v="EMP1011"/>
    <s v="C1283"/>
    <d v="2021-10-18T00:00:00"/>
    <x v="56"/>
    <n v="3"/>
    <n v="2353"/>
    <n v="1788"/>
    <n v="296"/>
    <n v="502"/>
    <n v="1744"/>
    <x v="55"/>
    <x v="36"/>
    <x v="182"/>
    <x v="6"/>
    <n v="1"/>
    <x v="9"/>
    <x v="0"/>
  </r>
  <r>
    <s v="AX21980"/>
    <s v="ENX2050"/>
    <s v="A145"/>
    <s v="EMP1042"/>
    <s v="C1685"/>
    <d v="2021-10-18T00:00:00"/>
    <x v="44"/>
    <n v="1"/>
    <n v="556"/>
    <n v="395"/>
    <n v="1301"/>
    <n v="1587"/>
    <n v="722"/>
    <x v="42"/>
    <x v="33"/>
    <x v="263"/>
    <x v="2"/>
    <n v="1"/>
    <x v="9"/>
    <x v="0"/>
  </r>
  <r>
    <s v="AX21981"/>
    <s v="ENX2093"/>
    <s v="A112"/>
    <s v="EMP1034"/>
    <s v="C1040"/>
    <d v="2021-10-18T00:00:00"/>
    <x v="99"/>
    <n v="3"/>
    <n v="1566"/>
    <n v="1190"/>
    <n v="3032"/>
    <n v="3566"/>
    <n v="840"/>
    <x v="3"/>
    <x v="11"/>
    <x v="507"/>
    <x v="5"/>
    <n v="2"/>
    <x v="9"/>
    <x v="0"/>
  </r>
  <r>
    <s v="AX21982"/>
    <s v="ENX2064"/>
    <s v="A111"/>
    <s v="EMP1005"/>
    <s v="C1063"/>
    <d v="2021-10-18T00:00:00"/>
    <x v="25"/>
    <n v="2"/>
    <n v="818"/>
    <n v="450"/>
    <n v="900"/>
    <n v="1500"/>
    <n v="523"/>
    <x v="67"/>
    <x v="22"/>
    <x v="17"/>
    <x v="4"/>
    <n v="4"/>
    <x v="9"/>
    <x v="0"/>
  </r>
  <r>
    <s v="AX21983"/>
    <s v="ENX2075"/>
    <s v="A121"/>
    <s v="EMP1027"/>
    <s v="C1063"/>
    <d v="2021-10-18T00:00:00"/>
    <x v="35"/>
    <n v="1"/>
    <n v="136"/>
    <n v="72"/>
    <n v="1046"/>
    <n v="1635"/>
    <n v="377"/>
    <x v="34"/>
    <x v="16"/>
    <x v="316"/>
    <x v="6"/>
    <n v="4"/>
    <x v="9"/>
    <x v="0"/>
  </r>
  <r>
    <s v="AX21984"/>
    <s v="ENX2009"/>
    <s v="A131"/>
    <s v="EMP1031"/>
    <s v="C1773"/>
    <d v="2021-10-18T00:00:00"/>
    <x v="75"/>
    <n v="2"/>
    <n v="136"/>
    <n v="72"/>
    <n v="1173"/>
    <n v="1862"/>
    <n v="34"/>
    <x v="5"/>
    <x v="9"/>
    <x v="590"/>
    <x v="3"/>
    <n v="4"/>
    <x v="9"/>
    <x v="0"/>
  </r>
  <r>
    <s v="AX21985"/>
    <s v="ENX2073"/>
    <s v="A106"/>
    <s v="EMP1040"/>
    <s v="C1043"/>
    <d v="2021-10-18T00:00:00"/>
    <x v="85"/>
    <n v="1"/>
    <n v="1052"/>
    <n v="589"/>
    <n v="1251"/>
    <n v="1526"/>
    <n v="280"/>
    <x v="45"/>
    <x v="30"/>
    <x v="144"/>
    <x v="5"/>
    <n v="7"/>
    <x v="9"/>
    <x v="0"/>
  </r>
  <r>
    <s v="AX21989"/>
    <s v="ENX2094"/>
    <s v="A142"/>
    <s v="EMP1044"/>
    <s v="C1247"/>
    <d v="2021-10-18T00:00:00"/>
    <x v="90"/>
    <n v="2"/>
    <n v="847"/>
    <n v="534"/>
    <n v="945"/>
    <n v="1889"/>
    <n v="2280"/>
    <x v="4"/>
    <x v="12"/>
    <x v="794"/>
    <x v="4"/>
    <n v="7"/>
    <x v="9"/>
    <x v="0"/>
  </r>
  <r>
    <s v="AX21992"/>
    <s v="ENX2043"/>
    <s v="A149"/>
    <s v="EMP1010"/>
    <s v="C1780"/>
    <d v="2021-10-18T00:00:00"/>
    <x v="11"/>
    <n v="1"/>
    <n v="400"/>
    <n v="208"/>
    <n v="2798"/>
    <n v="4588"/>
    <n v="120"/>
    <x v="1"/>
    <x v="23"/>
    <x v="337"/>
    <x v="3"/>
    <n v="9"/>
    <x v="9"/>
    <x v="0"/>
  </r>
  <r>
    <s v="AX21994"/>
    <s v="ENX2000"/>
    <s v="A152"/>
    <s v="EMP1006"/>
    <s v="C1651"/>
    <d v="2021-10-18T00:00:00"/>
    <x v="98"/>
    <n v="1"/>
    <n v="880"/>
    <n v="634"/>
    <n v="3753"/>
    <n v="4578"/>
    <n v="412"/>
    <x v="43"/>
    <x v="11"/>
    <x v="19"/>
    <x v="1"/>
    <n v="9"/>
    <x v="9"/>
    <x v="0"/>
  </r>
  <r>
    <s v="AX21995"/>
    <s v="ENX2074"/>
    <s v="A142"/>
    <s v="EMP1030"/>
    <s v="C1580"/>
    <d v="2021-10-19T00:00:00"/>
    <x v="41"/>
    <n v="2"/>
    <n v="1887"/>
    <n v="1378"/>
    <n v="3324"/>
    <n v="4053"/>
    <n v="184"/>
    <x v="67"/>
    <x v="21"/>
    <x v="521"/>
    <x v="6"/>
    <n v="1"/>
    <x v="9"/>
    <x v="0"/>
  </r>
  <r>
    <s v="AX21997"/>
    <s v="ENX2045"/>
    <s v="A134"/>
    <s v="EMP1013"/>
    <s v="C1051"/>
    <d v="2021-10-19T00:00:00"/>
    <x v="65"/>
    <n v="4"/>
    <n v="1798"/>
    <n v="971"/>
    <n v="1291"/>
    <n v="2391"/>
    <n v="738"/>
    <x v="14"/>
    <x v="42"/>
    <x v="538"/>
    <x v="0"/>
    <n v="2"/>
    <x v="9"/>
    <x v="0"/>
  </r>
  <r>
    <s v="AX22004"/>
    <s v="ENX2028"/>
    <s v="A131"/>
    <s v="EMP1026"/>
    <s v="C1704"/>
    <d v="2021-10-19T00:00:00"/>
    <x v="5"/>
    <n v="1"/>
    <n v="1103"/>
    <n v="838"/>
    <n v="1432"/>
    <n v="2384"/>
    <n v="408"/>
    <x v="25"/>
    <x v="22"/>
    <x v="601"/>
    <x v="1"/>
    <n v="2"/>
    <x v="9"/>
    <x v="0"/>
  </r>
  <r>
    <s v="AX22008"/>
    <s v="ENX2053"/>
    <s v="A107"/>
    <s v="EMP1024"/>
    <s v="C1271"/>
    <d v="2021-10-19T00:00:00"/>
    <x v="33"/>
    <n v="1"/>
    <n v="1522"/>
    <n v="791"/>
    <n v="4432"/>
    <n v="5404"/>
    <n v="384"/>
    <x v="53"/>
    <x v="38"/>
    <x v="575"/>
    <x v="1"/>
    <n v="2"/>
    <x v="9"/>
    <x v="0"/>
  </r>
  <r>
    <s v="AX22011"/>
    <s v="ENX2078"/>
    <s v="A156"/>
    <s v="EMP1014"/>
    <s v="C1084"/>
    <d v="2021-10-19T00:00:00"/>
    <x v="66"/>
    <n v="4"/>
    <n v="556"/>
    <n v="395"/>
    <n v="1305"/>
    <n v="1590"/>
    <n v="565"/>
    <x v="66"/>
    <x v="30"/>
    <x v="482"/>
    <x v="3"/>
    <n v="3"/>
    <x v="9"/>
    <x v="0"/>
  </r>
  <r>
    <s v="AX22013"/>
    <s v="ENX2013"/>
    <s v="A119"/>
    <s v="EMP1035"/>
    <s v="C1788"/>
    <d v="2021-10-19T00:00:00"/>
    <x v="70"/>
    <n v="3"/>
    <n v="2353"/>
    <n v="1788"/>
    <n v="561"/>
    <n v="684"/>
    <n v="96"/>
    <x v="47"/>
    <x v="29"/>
    <x v="340"/>
    <x v="0"/>
    <n v="4"/>
    <x v="9"/>
    <x v="0"/>
  </r>
  <r>
    <s v="AX22014"/>
    <s v="ENX2096"/>
    <s v="A118"/>
    <s v="EMP1005"/>
    <s v="C1147"/>
    <d v="2021-10-19T00:00:00"/>
    <x v="36"/>
    <n v="1"/>
    <n v="817"/>
    <n v="409"/>
    <n v="2088"/>
    <n v="3798"/>
    <n v="714"/>
    <x v="12"/>
    <x v="11"/>
    <x v="396"/>
    <x v="0"/>
    <n v="4"/>
    <x v="9"/>
    <x v="0"/>
  </r>
  <r>
    <s v="AX22015"/>
    <s v="ENX2096"/>
    <s v="A148"/>
    <s v="EMP1021"/>
    <s v="C1234"/>
    <d v="2021-10-19T00:00:00"/>
    <x v="36"/>
    <n v="3"/>
    <n v="1967"/>
    <n v="1397"/>
    <n v="7096"/>
    <n v="9856"/>
    <n v="49"/>
    <x v="29"/>
    <x v="43"/>
    <x v="246"/>
    <x v="4"/>
    <n v="4"/>
    <x v="9"/>
    <x v="0"/>
  </r>
  <r>
    <s v="AX22016"/>
    <s v="ENX2100"/>
    <s v="A154"/>
    <s v="EMP1044"/>
    <s v="C1465"/>
    <d v="2021-10-19T00:00:00"/>
    <x v="28"/>
    <n v="1"/>
    <n v="817"/>
    <n v="409"/>
    <n v="84"/>
    <n v="123"/>
    <n v="313"/>
    <x v="8"/>
    <x v="30"/>
    <x v="47"/>
    <x v="2"/>
    <n v="5"/>
    <x v="9"/>
    <x v="0"/>
  </r>
  <r>
    <s v="AX22017"/>
    <s v="ENX2045"/>
    <s v="A157"/>
    <s v="EMP1036"/>
    <s v="C1314"/>
    <d v="2021-10-19T00:00:00"/>
    <x v="65"/>
    <n v="1"/>
    <n v="95"/>
    <n v="61"/>
    <n v="1365"/>
    <n v="2397"/>
    <n v="651"/>
    <x v="22"/>
    <x v="20"/>
    <x v="550"/>
    <x v="4"/>
    <n v="6"/>
    <x v="9"/>
    <x v="0"/>
  </r>
  <r>
    <s v="AX22018"/>
    <s v="ENX2027"/>
    <s v="A117"/>
    <s v="EMP1028"/>
    <s v="C1491"/>
    <d v="2021-10-19T00:00:00"/>
    <x v="19"/>
    <n v="1"/>
    <n v="400"/>
    <n v="208"/>
    <n v="200"/>
    <n v="290"/>
    <n v="576"/>
    <x v="9"/>
    <x v="37"/>
    <x v="387"/>
    <x v="1"/>
    <n v="7"/>
    <x v="9"/>
    <x v="0"/>
  </r>
  <r>
    <s v="AX22020"/>
    <s v="ENX2032"/>
    <s v="A121"/>
    <s v="EMP1031"/>
    <s v="C1209"/>
    <d v="2021-10-19T00:00:00"/>
    <x v="47"/>
    <n v="2"/>
    <n v="1367"/>
    <n v="984"/>
    <n v="592"/>
    <n v="1004"/>
    <n v="690"/>
    <x v="6"/>
    <x v="31"/>
    <x v="686"/>
    <x v="2"/>
    <n v="8"/>
    <x v="9"/>
    <x v="0"/>
  </r>
  <r>
    <s v="AX22025"/>
    <s v="ENX2095"/>
    <s v="A146"/>
    <s v="EMP1018"/>
    <s v="C1153"/>
    <d v="2021-10-19T00:00:00"/>
    <x v="42"/>
    <n v="4"/>
    <n v="1848"/>
    <n v="1294"/>
    <n v="84"/>
    <n v="123"/>
    <n v="1044"/>
    <x v="53"/>
    <x v="16"/>
    <x v="134"/>
    <x v="5"/>
    <n v="8"/>
    <x v="9"/>
    <x v="0"/>
  </r>
  <r>
    <s v="AX22027"/>
    <s v="ENX2061"/>
    <s v="A121"/>
    <s v="EMP1043"/>
    <s v="C1145"/>
    <d v="2021-10-19T00:00:00"/>
    <x v="72"/>
    <n v="1"/>
    <n v="2091"/>
    <n v="1485"/>
    <n v="450"/>
    <n v="818"/>
    <n v="51"/>
    <x v="12"/>
    <x v="38"/>
    <x v="185"/>
    <x v="1"/>
    <n v="8"/>
    <x v="9"/>
    <x v="0"/>
  </r>
  <r>
    <s v="AX22033"/>
    <s v="ENX2042"/>
    <s v="A103"/>
    <s v="EMP1010"/>
    <s v="C1037"/>
    <d v="2021-10-20T00:00:00"/>
    <x v="49"/>
    <n v="1"/>
    <n v="561"/>
    <n v="421"/>
    <n v="1680"/>
    <n v="2336"/>
    <n v="1564"/>
    <x v="51"/>
    <x v="35"/>
    <x v="216"/>
    <x v="6"/>
    <n v="1"/>
    <x v="9"/>
    <x v="0"/>
  </r>
  <r>
    <s v="AX22041"/>
    <s v="ENX2070"/>
    <s v="A165"/>
    <s v="EMP1043"/>
    <s v="C1453"/>
    <d v="2021-10-20T00:00:00"/>
    <x v="40"/>
    <n v="1"/>
    <n v="203"/>
    <n v="154"/>
    <n v="1965"/>
    <n v="2396"/>
    <n v="2048"/>
    <x v="47"/>
    <x v="8"/>
    <x v="98"/>
    <x v="3"/>
    <n v="2"/>
    <x v="9"/>
    <x v="0"/>
  </r>
  <r>
    <s v="AX22043"/>
    <s v="ENX2044"/>
    <s v="A162"/>
    <s v="EMP1003"/>
    <s v="C1628"/>
    <d v="2021-10-20T00:00:00"/>
    <x v="54"/>
    <n v="1"/>
    <n v="913"/>
    <n v="584"/>
    <n v="1485"/>
    <n v="2091"/>
    <n v="606"/>
    <x v="33"/>
    <x v="1"/>
    <x v="74"/>
    <x v="3"/>
    <n v="2"/>
    <x v="9"/>
    <x v="0"/>
  </r>
  <r>
    <s v="AX22044"/>
    <s v="ENX2003"/>
    <s v="A129"/>
    <s v="EMP1035"/>
    <s v="C1363"/>
    <d v="2021-10-20T00:00:00"/>
    <x v="22"/>
    <n v="3"/>
    <n v="667"/>
    <n v="387"/>
    <n v="791"/>
    <n v="1522"/>
    <n v="48"/>
    <x v="10"/>
    <x v="15"/>
    <x v="33"/>
    <x v="4"/>
    <n v="2"/>
    <x v="9"/>
    <x v="0"/>
  </r>
  <r>
    <s v="AX22045"/>
    <s v="ENX2063"/>
    <s v="A170"/>
    <s v="EMP1012"/>
    <s v="C1779"/>
    <d v="2021-10-20T00:00:00"/>
    <x v="83"/>
    <n v="1"/>
    <n v="1826"/>
    <n v="1443"/>
    <n v="1367"/>
    <n v="2241"/>
    <n v="368"/>
    <x v="44"/>
    <x v="19"/>
    <x v="388"/>
    <x v="6"/>
    <n v="2"/>
    <x v="9"/>
    <x v="0"/>
  </r>
  <r>
    <s v="AX22048"/>
    <s v="ENX2005"/>
    <s v="A152"/>
    <s v="EMP1007"/>
    <s v="C1485"/>
    <d v="2021-10-20T00:00:00"/>
    <x v="79"/>
    <n v="2"/>
    <n v="1103"/>
    <n v="838"/>
    <n v="455"/>
    <n v="799"/>
    <n v="204"/>
    <x v="16"/>
    <x v="30"/>
    <x v="762"/>
    <x v="3"/>
    <n v="2"/>
    <x v="9"/>
    <x v="0"/>
  </r>
  <r>
    <s v="AX22049"/>
    <s v="ENX2097"/>
    <s v="A134"/>
    <s v="EMP1017"/>
    <s v="C1778"/>
    <d v="2021-10-20T00:00:00"/>
    <x v="0"/>
    <n v="4"/>
    <n v="2410"/>
    <n v="1518"/>
    <n v="1122"/>
    <n v="1368"/>
    <n v="2397"/>
    <x v="28"/>
    <x v="42"/>
    <x v="777"/>
    <x v="0"/>
    <n v="2"/>
    <x v="9"/>
    <x v="0"/>
  </r>
  <r>
    <s v="AX22064"/>
    <s v="ENX2039"/>
    <s v="A111"/>
    <s v="EMP1026"/>
    <s v="C1569"/>
    <d v="2021-10-20T00:00:00"/>
    <x v="96"/>
    <n v="4"/>
    <n v="458"/>
    <n v="376"/>
    <n v="1173"/>
    <n v="1862"/>
    <n v="1800"/>
    <x v="6"/>
    <x v="33"/>
    <x v="675"/>
    <x v="5"/>
    <n v="3"/>
    <x v="9"/>
    <x v="0"/>
  </r>
  <r>
    <s v="AX22065"/>
    <s v="ENX2024"/>
    <s v="A121"/>
    <s v="EMP1023"/>
    <s v="C1746"/>
    <d v="2021-10-20T00:00:00"/>
    <x v="2"/>
    <n v="2"/>
    <n v="1635"/>
    <n v="1046"/>
    <n v="3885"/>
    <n v="4917"/>
    <n v="1032"/>
    <x v="1"/>
    <x v="13"/>
    <x v="702"/>
    <x v="6"/>
    <n v="4"/>
    <x v="9"/>
    <x v="0"/>
  </r>
  <r>
    <s v="AX22068"/>
    <s v="ENX2050"/>
    <s v="A116"/>
    <s v="EMP1039"/>
    <s v="C1246"/>
    <d v="2021-10-20T00:00:00"/>
    <x v="44"/>
    <n v="3"/>
    <n v="1582"/>
    <n v="1234"/>
    <n v="61"/>
    <n v="95"/>
    <n v="1353"/>
    <x v="13"/>
    <x v="33"/>
    <x v="163"/>
    <x v="2"/>
    <n v="4"/>
    <x v="9"/>
    <x v="0"/>
  </r>
  <r>
    <s v="AX22069"/>
    <s v="ENX2099"/>
    <s v="A138"/>
    <s v="EMP1019"/>
    <s v="C1735"/>
    <d v="2021-10-20T00:00:00"/>
    <x v="52"/>
    <n v="1"/>
    <n v="556"/>
    <n v="395"/>
    <n v="683"/>
    <n v="1178"/>
    <n v="360"/>
    <x v="50"/>
    <x v="13"/>
    <x v="578"/>
    <x v="2"/>
    <n v="5"/>
    <x v="9"/>
    <x v="0"/>
  </r>
  <r>
    <s v="AX22074"/>
    <s v="ENX2041"/>
    <s v="A116"/>
    <s v="EMP1010"/>
    <s v="C1201"/>
    <d v="2021-10-20T00:00:00"/>
    <x v="7"/>
    <n v="3"/>
    <n v="584"/>
    <n v="420"/>
    <n v="2946"/>
    <n v="4994"/>
    <n v="1790"/>
    <x v="47"/>
    <x v="27"/>
    <x v="398"/>
    <x v="1"/>
    <n v="6"/>
    <x v="9"/>
    <x v="0"/>
  </r>
  <r>
    <s v="AX22076"/>
    <s v="ENX2031"/>
    <s v="A128"/>
    <s v="EMP1012"/>
    <s v="C1632"/>
    <d v="2021-10-20T00:00:00"/>
    <x v="88"/>
    <n v="1"/>
    <n v="1809"/>
    <n v="1067"/>
    <n v="2592"/>
    <n v="3084"/>
    <n v="722"/>
    <x v="70"/>
    <x v="44"/>
    <x v="699"/>
    <x v="1"/>
    <n v="6"/>
    <x v="9"/>
    <x v="0"/>
  </r>
  <r>
    <s v="AX22077"/>
    <s v="ENX2030"/>
    <s v="A126"/>
    <s v="EMP1020"/>
    <s v="C1096"/>
    <d v="2021-10-20T00:00:00"/>
    <x v="80"/>
    <n v="3"/>
    <n v="584"/>
    <n v="420"/>
    <n v="683"/>
    <n v="1119"/>
    <n v="264"/>
    <x v="20"/>
    <x v="27"/>
    <x v="502"/>
    <x v="4"/>
    <n v="7"/>
    <x v="9"/>
    <x v="0"/>
  </r>
  <r>
    <s v="AX22080"/>
    <s v="ENX2079"/>
    <s v="A107"/>
    <s v="EMP1016"/>
    <s v="C1168"/>
    <d v="2021-10-20T00:00:00"/>
    <x v="9"/>
    <n v="1"/>
    <n v="1889"/>
    <n v="945"/>
    <n v="22"/>
    <n v="35"/>
    <n v="944"/>
    <x v="28"/>
    <x v="28"/>
    <x v="562"/>
    <x v="4"/>
    <n v="7"/>
    <x v="9"/>
    <x v="0"/>
  </r>
  <r>
    <s v="AX22082"/>
    <s v="ENX2077"/>
    <s v="A109"/>
    <s v="EMP1037"/>
    <s v="C1606"/>
    <d v="2021-10-20T00:00:00"/>
    <x v="51"/>
    <n v="2"/>
    <n v="871"/>
    <n v="540"/>
    <n v="3201"/>
    <n v="5427"/>
    <n v="106"/>
    <x v="1"/>
    <x v="10"/>
    <x v="19"/>
    <x v="4"/>
    <n v="8"/>
    <x v="9"/>
    <x v="0"/>
  </r>
  <r>
    <s v="AX22085"/>
    <s v="ENX2026"/>
    <s v="A109"/>
    <s v="EMP1010"/>
    <s v="C1619"/>
    <d v="2021-10-20T00:00:00"/>
    <x v="74"/>
    <n v="4"/>
    <n v="392"/>
    <n v="255"/>
    <n v="1744"/>
    <n v="3486"/>
    <n v="74"/>
    <x v="37"/>
    <x v="13"/>
    <x v="707"/>
    <x v="5"/>
    <n v="8"/>
    <x v="9"/>
    <x v="0"/>
  </r>
  <r>
    <s v="AX22092"/>
    <s v="ENX2069"/>
    <s v="A170"/>
    <s v="EMP1031"/>
    <s v="C1173"/>
    <d v="2021-10-21T00:00:00"/>
    <x v="46"/>
    <n v="1"/>
    <n v="1022"/>
    <n v="818"/>
    <n v="5892"/>
    <n v="9988"/>
    <n v="644"/>
    <x v="45"/>
    <x v="25"/>
    <x v="616"/>
    <x v="1"/>
    <n v="2"/>
    <x v="9"/>
    <x v="0"/>
  </r>
  <r>
    <s v="AX22093"/>
    <s v="ENX2091"/>
    <s v="A105"/>
    <s v="EMP1006"/>
    <s v="C1484"/>
    <d v="2021-10-21T00:00:00"/>
    <x v="39"/>
    <n v="1"/>
    <n v="1566"/>
    <n v="1190"/>
    <n v="200"/>
    <n v="290"/>
    <n v="22"/>
    <x v="21"/>
    <x v="19"/>
    <x v="485"/>
    <x v="5"/>
    <n v="3"/>
    <x v="9"/>
    <x v="0"/>
  </r>
  <r>
    <s v="AX22094"/>
    <s v="ENX2010"/>
    <s v="A122"/>
    <s v="EMP1039"/>
    <s v="C1787"/>
    <d v="2021-10-21T00:00:00"/>
    <x v="43"/>
    <n v="1"/>
    <n v="1500"/>
    <n v="900"/>
    <n v="3600"/>
    <n v="6546"/>
    <n v="376"/>
    <x v="7"/>
    <x v="40"/>
    <x v="152"/>
    <x v="2"/>
    <n v="3"/>
    <x v="9"/>
    <x v="0"/>
  </r>
  <r>
    <s v="AX22095"/>
    <s v="ENX2011"/>
    <s v="A162"/>
    <s v="EMP1012"/>
    <s v="C1538"/>
    <d v="2021-10-21T00:00:00"/>
    <x v="81"/>
    <n v="3"/>
    <n v="1077"/>
    <n v="732"/>
    <n v="534"/>
    <n v="847"/>
    <n v="78"/>
    <x v="24"/>
    <x v="8"/>
    <x v="344"/>
    <x v="5"/>
    <n v="4"/>
    <x v="9"/>
    <x v="0"/>
  </r>
  <r>
    <s v="AX22097"/>
    <s v="ENX2098"/>
    <s v="A143"/>
    <s v="EMP1038"/>
    <s v="C1103"/>
    <d v="2021-10-21T00:00:00"/>
    <x v="69"/>
    <n v="3"/>
    <n v="637"/>
    <n v="389"/>
    <n v="3884"/>
    <n v="7192"/>
    <n v="1804"/>
    <x v="45"/>
    <x v="24"/>
    <x v="386"/>
    <x v="3"/>
    <n v="4"/>
    <x v="9"/>
    <x v="0"/>
  </r>
  <r>
    <s v="AX22098"/>
    <s v="ENX2011"/>
    <s v="A153"/>
    <s v="EMP1002"/>
    <s v="C1554"/>
    <d v="2021-10-21T00:00:00"/>
    <x v="81"/>
    <n v="2"/>
    <n v="1812"/>
    <n v="1305"/>
    <n v="4134"/>
    <n v="5661"/>
    <n v="318"/>
    <x v="48"/>
    <x v="32"/>
    <x v="223"/>
    <x v="2"/>
    <n v="5"/>
    <x v="9"/>
    <x v="0"/>
  </r>
  <r>
    <s v="AX22100"/>
    <s v="ENX2034"/>
    <s v="A162"/>
    <s v="EMP1000"/>
    <s v="C1702"/>
    <d v="2021-10-21T00:00:00"/>
    <x v="32"/>
    <n v="3"/>
    <n v="556"/>
    <n v="395"/>
    <n v="390"/>
    <n v="543"/>
    <n v="825"/>
    <x v="72"/>
    <x v="15"/>
    <x v="54"/>
    <x v="2"/>
    <n v="5"/>
    <x v="9"/>
    <x v="0"/>
  </r>
  <r>
    <s v="AX22101"/>
    <s v="ENX2090"/>
    <s v="A144"/>
    <s v="EMP1017"/>
    <s v="C1216"/>
    <d v="2021-10-22T00:00:00"/>
    <x v="55"/>
    <n v="3"/>
    <n v="826"/>
    <n v="562"/>
    <n v="1200"/>
    <n v="2182"/>
    <n v="368"/>
    <x v="57"/>
    <x v="23"/>
    <x v="575"/>
    <x v="1"/>
    <n v="1"/>
    <x v="9"/>
    <x v="0"/>
  </r>
  <r>
    <s v="AX22104"/>
    <s v="ENX2025"/>
    <s v="A114"/>
    <s v="EMP1041"/>
    <s v="C1029"/>
    <d v="2021-10-22T00:00:00"/>
    <x v="21"/>
    <n v="3"/>
    <n v="684"/>
    <n v="561"/>
    <n v="1301"/>
    <n v="1587"/>
    <n v="106"/>
    <x v="58"/>
    <x v="36"/>
    <x v="545"/>
    <x v="2"/>
    <n v="2"/>
    <x v="9"/>
    <x v="0"/>
  </r>
  <r>
    <s v="AX22105"/>
    <s v="ENX2066"/>
    <s v="A161"/>
    <s v="EMP1041"/>
    <s v="C1607"/>
    <d v="2021-10-22T00:00:00"/>
    <x v="13"/>
    <n v="3"/>
    <n v="556"/>
    <n v="395"/>
    <n v="84"/>
    <n v="123"/>
    <n v="1308"/>
    <x v="31"/>
    <x v="34"/>
    <x v="206"/>
    <x v="4"/>
    <n v="4"/>
    <x v="9"/>
    <x v="0"/>
  </r>
  <r>
    <s v="AX22106"/>
    <s v="ENX2017"/>
    <s v="A107"/>
    <s v="EMP1040"/>
    <s v="C1024"/>
    <d v="2021-10-22T00:00:00"/>
    <x v="61"/>
    <n v="4"/>
    <n v="2283"/>
    <n v="1484"/>
    <n v="1636"/>
    <n v="2044"/>
    <n v="658"/>
    <x v="61"/>
    <x v="1"/>
    <x v="364"/>
    <x v="0"/>
    <n v="5"/>
    <x v="9"/>
    <x v="0"/>
  </r>
  <r>
    <s v="AX22107"/>
    <s v="ENX2065"/>
    <s v="A100"/>
    <s v="EMP1017"/>
    <s v="C1340"/>
    <d v="2021-10-22T00:00:00"/>
    <x v="56"/>
    <n v="3"/>
    <n v="504"/>
    <n v="408"/>
    <n v="2244"/>
    <n v="2736"/>
    <n v="238"/>
    <x v="39"/>
    <x v="42"/>
    <x v="652"/>
    <x v="5"/>
    <n v="5"/>
    <x v="9"/>
    <x v="0"/>
  </r>
  <r>
    <s v="AX22109"/>
    <s v="ENX2007"/>
    <s v="A102"/>
    <s v="EMP1013"/>
    <s v="C1639"/>
    <d v="2021-10-22T00:00:00"/>
    <x v="63"/>
    <n v="1"/>
    <n v="1889"/>
    <n v="945"/>
    <n v="1168"/>
    <n v="1424"/>
    <n v="799"/>
    <x v="26"/>
    <x v="39"/>
    <x v="771"/>
    <x v="0"/>
    <n v="8"/>
    <x v="9"/>
    <x v="0"/>
  </r>
  <r>
    <s v="AX22111"/>
    <s v="ENX2040"/>
    <s v="A110"/>
    <s v="EMP1037"/>
    <s v="C1197"/>
    <d v="2021-10-22T00:00:00"/>
    <x v="4"/>
    <n v="3"/>
    <n v="502"/>
    <n v="296"/>
    <n v="296"/>
    <n v="502"/>
    <n v="572"/>
    <x v="72"/>
    <x v="17"/>
    <x v="250"/>
    <x v="3"/>
    <n v="9"/>
    <x v="9"/>
    <x v="0"/>
  </r>
  <r>
    <s v="AX22112"/>
    <s v="ENX2073"/>
    <s v="A108"/>
    <s v="EMP1016"/>
    <s v="C1034"/>
    <d v="2021-10-22T00:00:00"/>
    <x v="85"/>
    <n v="4"/>
    <n v="771"/>
    <n v="648"/>
    <n v="2756"/>
    <n v="3774"/>
    <n v="982"/>
    <x v="46"/>
    <x v="25"/>
    <x v="294"/>
    <x v="2"/>
    <n v="9"/>
    <x v="9"/>
    <x v="0"/>
  </r>
  <r>
    <s v="AX22114"/>
    <s v="ENX2023"/>
    <s v="A131"/>
    <s v="EMP1021"/>
    <s v="C1615"/>
    <d v="2021-10-23T00:00:00"/>
    <x v="57"/>
    <n v="1"/>
    <n v="356"/>
    <n v="292"/>
    <n v="3873"/>
    <n v="7173"/>
    <n v="612"/>
    <x v="15"/>
    <x v="36"/>
    <x v="146"/>
    <x v="0"/>
    <n v="1"/>
    <x v="9"/>
    <x v="0"/>
  </r>
  <r>
    <s v="AX22117"/>
    <s v="ENX2089"/>
    <s v="A141"/>
    <s v="EMP1019"/>
    <s v="C1501"/>
    <d v="2021-10-23T00:00:00"/>
    <x v="89"/>
    <n v="3"/>
    <n v="1351"/>
    <n v="1108"/>
    <n v="791"/>
    <n v="1522"/>
    <n v="243"/>
    <x v="33"/>
    <x v="16"/>
    <x v="732"/>
    <x v="2"/>
    <n v="3"/>
    <x v="9"/>
    <x v="0"/>
  </r>
  <r>
    <s v="AX22119"/>
    <s v="ENX2068"/>
    <s v="A141"/>
    <s v="EMP1003"/>
    <s v="C1345"/>
    <d v="2021-10-23T00:00:00"/>
    <x v="20"/>
    <n v="1"/>
    <n v="400"/>
    <n v="208"/>
    <n v="504"/>
    <n v="951"/>
    <n v="106"/>
    <x v="8"/>
    <x v="11"/>
    <x v="376"/>
    <x v="3"/>
    <n v="4"/>
    <x v="9"/>
    <x v="0"/>
  </r>
  <r>
    <s v="AX22120"/>
    <s v="ENX2018"/>
    <s v="A124"/>
    <s v="EMP1004"/>
    <s v="C1746"/>
    <d v="2021-10-23T00:00:00"/>
    <x v="8"/>
    <n v="3"/>
    <n v="1809"/>
    <n v="1067"/>
    <n v="2794"/>
    <n v="3934"/>
    <n v="702"/>
    <x v="64"/>
    <x v="12"/>
    <x v="745"/>
    <x v="5"/>
    <n v="6"/>
    <x v="9"/>
    <x v="0"/>
  </r>
  <r>
    <s v="AX22125"/>
    <s v="ENX2094"/>
    <s v="A141"/>
    <s v="EMP1030"/>
    <s v="C1408"/>
    <d v="2021-10-23T00:00:00"/>
    <x v="90"/>
    <n v="2"/>
    <n v="368"/>
    <n v="269"/>
    <n v="390"/>
    <n v="543"/>
    <n v="436"/>
    <x v="38"/>
    <x v="8"/>
    <x v="513"/>
    <x v="1"/>
    <n v="7"/>
    <x v="9"/>
    <x v="0"/>
  </r>
  <r>
    <s v="AX22126"/>
    <s v="ENX2083"/>
    <s v="A138"/>
    <s v="EMP1030"/>
    <s v="C1177"/>
    <d v="2021-10-23T00:00:00"/>
    <x v="59"/>
    <n v="3"/>
    <n v="1494"/>
    <n v="971"/>
    <n v="420"/>
    <n v="584"/>
    <n v="1448"/>
    <x v="37"/>
    <x v="2"/>
    <x v="693"/>
    <x v="3"/>
    <n v="7"/>
    <x v="9"/>
    <x v="0"/>
  </r>
  <r>
    <s v="AX22128"/>
    <s v="ENX2092"/>
    <s v="A144"/>
    <s v="EMP1006"/>
    <s v="C1672"/>
    <d v="2021-10-23T00:00:00"/>
    <x v="87"/>
    <n v="1"/>
    <n v="947"/>
    <n v="786"/>
    <n v="807"/>
    <n v="1467"/>
    <n v="348"/>
    <x v="1"/>
    <x v="14"/>
    <x v="762"/>
    <x v="3"/>
    <n v="7"/>
    <x v="9"/>
    <x v="0"/>
  </r>
  <r>
    <s v="AX22131"/>
    <s v="ENX2049"/>
    <s v="A153"/>
    <s v="EMP1004"/>
    <s v="C1670"/>
    <d v="2021-10-23T00:00:00"/>
    <x v="58"/>
    <n v="1"/>
    <n v="2410"/>
    <n v="1518"/>
    <n v="1473"/>
    <n v="2497"/>
    <n v="288"/>
    <x v="53"/>
    <x v="29"/>
    <x v="160"/>
    <x v="4"/>
    <n v="8"/>
    <x v="9"/>
    <x v="0"/>
  </r>
  <r>
    <s v="AX22133"/>
    <s v="ENX2046"/>
    <s v="A155"/>
    <s v="EMP1028"/>
    <s v="C1160"/>
    <d v="2021-10-23T00:00:00"/>
    <x v="38"/>
    <n v="2"/>
    <n v="1826"/>
    <n v="1443"/>
    <n v="947"/>
    <n v="1353"/>
    <n v="509"/>
    <x v="73"/>
    <x v="23"/>
    <x v="63"/>
    <x v="0"/>
    <n v="8"/>
    <x v="9"/>
    <x v="0"/>
  </r>
  <r>
    <s v="AX22135"/>
    <s v="ENX2002"/>
    <s v="A150"/>
    <s v="EMP1017"/>
    <s v="C1500"/>
    <d v="2021-10-24T00:00:00"/>
    <x v="100"/>
    <n v="3"/>
    <n v="2182"/>
    <n v="1200"/>
    <n v="435"/>
    <n v="530"/>
    <n v="1035"/>
    <x v="49"/>
    <x v="42"/>
    <x v="209"/>
    <x v="4"/>
    <n v="1"/>
    <x v="9"/>
    <x v="0"/>
  </r>
  <r>
    <s v="AX22139"/>
    <s v="ENX2051"/>
    <s v="A147"/>
    <s v="EMP1027"/>
    <s v="C1704"/>
    <d v="2021-10-24T00:00:00"/>
    <x v="14"/>
    <n v="4"/>
    <n v="2257"/>
    <n v="1535"/>
    <n v="2700"/>
    <n v="4500"/>
    <n v="383"/>
    <x v="13"/>
    <x v="22"/>
    <x v="10"/>
    <x v="5"/>
    <n v="1"/>
    <x v="9"/>
    <x v="0"/>
  </r>
  <r>
    <s v="AX22143"/>
    <s v="ENX2068"/>
    <s v="A131"/>
    <s v="EMP1008"/>
    <s v="C1304"/>
    <d v="2021-10-24T00:00:00"/>
    <x v="20"/>
    <n v="1"/>
    <n v="1826"/>
    <n v="1443"/>
    <n v="409"/>
    <n v="817"/>
    <n v="351"/>
    <x v="59"/>
    <x v="4"/>
    <x v="588"/>
    <x v="2"/>
    <n v="1"/>
    <x v="9"/>
    <x v="0"/>
  </r>
  <r>
    <s v="AX22146"/>
    <s v="ENX2089"/>
    <s v="A133"/>
    <s v="EMP1012"/>
    <s v="C1755"/>
    <d v="2021-10-24T00:00:00"/>
    <x v="89"/>
    <n v="3"/>
    <n v="913"/>
    <n v="584"/>
    <n v="3884"/>
    <n v="7192"/>
    <n v="128"/>
    <x v="34"/>
    <x v="36"/>
    <x v="172"/>
    <x v="0"/>
    <n v="3"/>
    <x v="9"/>
    <x v="0"/>
  </r>
  <r>
    <s v="AX22149"/>
    <s v="ENX2011"/>
    <s v="A157"/>
    <s v="EMP1003"/>
    <s v="C1726"/>
    <d v="2021-10-24T00:00:00"/>
    <x v="81"/>
    <n v="1"/>
    <n v="1972"/>
    <n v="1321"/>
    <n v="947"/>
    <n v="1353"/>
    <n v="1035"/>
    <x v="3"/>
    <x v="13"/>
    <x v="385"/>
    <x v="4"/>
    <n v="4"/>
    <x v="9"/>
    <x v="0"/>
  </r>
  <r>
    <s v="AX22152"/>
    <s v="ENX2030"/>
    <s v="A172"/>
    <s v="EMP1032"/>
    <s v="C1093"/>
    <d v="2021-10-24T00:00:00"/>
    <x v="80"/>
    <n v="3"/>
    <n v="826"/>
    <n v="562"/>
    <n v="1295"/>
    <n v="1639"/>
    <n v="280"/>
    <x v="54"/>
    <x v="23"/>
    <x v="102"/>
    <x v="0"/>
    <n v="4"/>
    <x v="9"/>
    <x v="0"/>
  </r>
  <r>
    <s v="AX22153"/>
    <s v="ENX2067"/>
    <s v="A105"/>
    <s v="EMP1029"/>
    <s v="C1004"/>
    <d v="2021-10-24T00:00:00"/>
    <x v="30"/>
    <n v="1"/>
    <n v="95"/>
    <n v="61"/>
    <n v="450"/>
    <n v="818"/>
    <n v="411"/>
    <x v="67"/>
    <x v="18"/>
    <x v="602"/>
    <x v="3"/>
    <n v="4"/>
    <x v="9"/>
    <x v="0"/>
  </r>
  <r>
    <s v="AX22154"/>
    <s v="ENX2075"/>
    <s v="A151"/>
    <s v="EMP1034"/>
    <s v="C1443"/>
    <d v="2021-10-24T00:00:00"/>
    <x v="35"/>
    <n v="1"/>
    <n v="368"/>
    <n v="269"/>
    <n v="682"/>
    <n v="1338"/>
    <n v="49"/>
    <x v="16"/>
    <x v="18"/>
    <x v="261"/>
    <x v="2"/>
    <n v="4"/>
    <x v="9"/>
    <x v="0"/>
  </r>
  <r>
    <s v="AX22163"/>
    <s v="ENX2029"/>
    <s v="A153"/>
    <s v="EMP1020"/>
    <s v="C1668"/>
    <d v="2021-10-24T00:00:00"/>
    <x v="3"/>
    <n v="2"/>
    <n v="799"/>
    <n v="455"/>
    <n v="1473"/>
    <n v="2497"/>
    <n v="2565"/>
    <x v="54"/>
    <x v="44"/>
    <x v="256"/>
    <x v="5"/>
    <n v="6"/>
    <x v="9"/>
    <x v="0"/>
  </r>
  <r>
    <s v="AX22167"/>
    <s v="ENX2028"/>
    <s v="A104"/>
    <s v="EMP1002"/>
    <s v="C1240"/>
    <d v="2021-10-24T00:00:00"/>
    <x v="5"/>
    <n v="3"/>
    <n v="880"/>
    <n v="634"/>
    <n v="2798"/>
    <n v="4588"/>
    <n v="1964"/>
    <x v="57"/>
    <x v="4"/>
    <x v="391"/>
    <x v="1"/>
    <n v="7"/>
    <x v="9"/>
    <x v="0"/>
  </r>
  <r>
    <s v="AX22174"/>
    <s v="ENX2025"/>
    <s v="A136"/>
    <s v="EMP1038"/>
    <s v="C1255"/>
    <d v="2021-10-24T00:00:00"/>
    <x v="21"/>
    <n v="2"/>
    <n v="127"/>
    <n v="79"/>
    <n v="455"/>
    <n v="799"/>
    <n v="651"/>
    <x v="3"/>
    <x v="29"/>
    <x v="290"/>
    <x v="3"/>
    <n v="7"/>
    <x v="9"/>
    <x v="0"/>
  </r>
  <r>
    <s v="AX22182"/>
    <s v="ENX2100"/>
    <s v="A119"/>
    <s v="EMP1022"/>
    <s v="C1311"/>
    <d v="2021-10-24T00:00:00"/>
    <x v="28"/>
    <n v="4"/>
    <n v="530"/>
    <n v="424"/>
    <n v="3162"/>
    <n v="4215"/>
    <n v="662"/>
    <x v="2"/>
    <x v="41"/>
    <x v="278"/>
    <x v="6"/>
    <n v="8"/>
    <x v="9"/>
    <x v="0"/>
  </r>
  <r>
    <s v="AX22184"/>
    <s v="ENX2045"/>
    <s v="A155"/>
    <s v="EMP1016"/>
    <s v="C1542"/>
    <d v="2021-10-24T00:00:00"/>
    <x v="65"/>
    <n v="1"/>
    <n v="880"/>
    <n v="634"/>
    <n v="5895"/>
    <n v="7188"/>
    <n v="618"/>
    <x v="15"/>
    <x v="43"/>
    <x v="111"/>
    <x v="4"/>
    <n v="9"/>
    <x v="9"/>
    <x v="0"/>
  </r>
  <r>
    <s v="AX22186"/>
    <s v="ENX2015"/>
    <s v="A106"/>
    <s v="EMP1041"/>
    <s v="C1134"/>
    <d v="2021-10-25T00:00:00"/>
    <x v="17"/>
    <n v="2"/>
    <n v="2464"/>
    <n v="1774"/>
    <n v="1473"/>
    <n v="2497"/>
    <n v="290"/>
    <x v="63"/>
    <x v="10"/>
    <x v="334"/>
    <x v="1"/>
    <n v="2"/>
    <x v="9"/>
    <x v="0"/>
  </r>
  <r>
    <s v="AX22190"/>
    <s v="ENX2020"/>
    <s v="A171"/>
    <s v="EMP1031"/>
    <s v="C1517"/>
    <d v="2021-10-25T00:00:00"/>
    <x v="18"/>
    <n v="1"/>
    <n v="1178"/>
    <n v="683"/>
    <n v="1321"/>
    <n v="1972"/>
    <n v="345"/>
    <x v="18"/>
    <x v="8"/>
    <x v="676"/>
    <x v="5"/>
    <n v="2"/>
    <x v="9"/>
    <x v="0"/>
  </r>
  <r>
    <s v="AX22193"/>
    <s v="ENX2069"/>
    <s v="A115"/>
    <s v="EMP1020"/>
    <s v="C1415"/>
    <d v="2021-10-25T00:00:00"/>
    <x v="46"/>
    <n v="2"/>
    <n v="947"/>
    <n v="786"/>
    <n v="1473"/>
    <n v="2497"/>
    <n v="644"/>
    <x v="16"/>
    <x v="20"/>
    <x v="192"/>
    <x v="1"/>
    <n v="3"/>
    <x v="9"/>
    <x v="0"/>
  </r>
  <r>
    <s v="AX22198"/>
    <s v="ENX2029"/>
    <s v="A136"/>
    <s v="EMP1004"/>
    <s v="C1663"/>
    <d v="2021-10-25T00:00:00"/>
    <x v="3"/>
    <n v="1"/>
    <n v="217"/>
    <n v="171"/>
    <n v="1363"/>
    <n v="1725"/>
    <n v="128"/>
    <x v="72"/>
    <x v="17"/>
    <x v="734"/>
    <x v="6"/>
    <n v="4"/>
    <x v="9"/>
    <x v="0"/>
  </r>
  <r>
    <s v="AX22206"/>
    <s v="ENX2021"/>
    <s v="A135"/>
    <s v="EMP1019"/>
    <s v="C1222"/>
    <d v="2021-10-25T00:00:00"/>
    <x v="77"/>
    <n v="4"/>
    <n v="596"/>
    <n v="358"/>
    <n v="84"/>
    <n v="123"/>
    <n v="206"/>
    <x v="19"/>
    <x v="35"/>
    <x v="402"/>
    <x v="6"/>
    <n v="4"/>
    <x v="9"/>
    <x v="0"/>
  </r>
  <r>
    <s v="AX22207"/>
    <s v="ENX2037"/>
    <s v="A141"/>
    <s v="EMP1043"/>
    <s v="C1710"/>
    <d v="2021-10-25T00:00:00"/>
    <x v="50"/>
    <n v="2"/>
    <n v="1783"/>
    <n v="1230"/>
    <n v="3144"/>
    <n v="3788"/>
    <n v="123"/>
    <x v="57"/>
    <x v="38"/>
    <x v="692"/>
    <x v="1"/>
    <n v="5"/>
    <x v="9"/>
    <x v="0"/>
  </r>
  <r>
    <s v="AX22209"/>
    <s v="ENX2078"/>
    <s v="A155"/>
    <s v="EMP1012"/>
    <s v="C1054"/>
    <d v="2021-10-25T00:00:00"/>
    <x v="66"/>
    <n v="1"/>
    <n v="1887"/>
    <n v="1378"/>
    <n v="1227"/>
    <n v="2451"/>
    <n v="1695"/>
    <x v="23"/>
    <x v="35"/>
    <x v="624"/>
    <x v="4"/>
    <n v="6"/>
    <x v="9"/>
    <x v="0"/>
  </r>
  <r>
    <s v="AX22211"/>
    <s v="ENX2072"/>
    <s v="A134"/>
    <s v="EMP1010"/>
    <s v="C1795"/>
    <d v="2021-10-25T00:00:00"/>
    <x v="31"/>
    <n v="2"/>
    <n v="1889"/>
    <n v="945"/>
    <n v="294"/>
    <n v="368"/>
    <n v="855"/>
    <x v="2"/>
    <x v="19"/>
    <x v="391"/>
    <x v="4"/>
    <n v="7"/>
    <x v="9"/>
    <x v="0"/>
  </r>
  <r>
    <s v="AX22214"/>
    <s v="ENX2005"/>
    <s v="A161"/>
    <s v="EMP1000"/>
    <s v="C1686"/>
    <d v="2021-10-25T00:00:00"/>
    <x v="79"/>
    <n v="1"/>
    <n v="504"/>
    <n v="408"/>
    <n v="1740"/>
    <n v="2120"/>
    <n v="286"/>
    <x v="31"/>
    <x v="22"/>
    <x v="791"/>
    <x v="6"/>
    <n v="7"/>
    <x v="9"/>
    <x v="0"/>
  </r>
  <r>
    <s v="AX22216"/>
    <s v="ENX2015"/>
    <s v="A147"/>
    <s v="EMP1032"/>
    <s v="C1533"/>
    <d v="2021-10-25T00:00:00"/>
    <x v="17"/>
    <n v="3"/>
    <n v="136"/>
    <n v="72"/>
    <n v="1484"/>
    <n v="2283"/>
    <n v="451"/>
    <x v="23"/>
    <x v="43"/>
    <x v="303"/>
    <x v="4"/>
    <n v="8"/>
    <x v="9"/>
    <x v="0"/>
  </r>
  <r>
    <s v="AX22219"/>
    <s v="ENX2000"/>
    <s v="A132"/>
    <s v="EMP1000"/>
    <s v="C1315"/>
    <d v="2021-10-25T00:00:00"/>
    <x v="98"/>
    <n v="4"/>
    <n v="2241"/>
    <n v="1367"/>
    <n v="3780"/>
    <n v="7556"/>
    <n v="140"/>
    <x v="60"/>
    <x v="1"/>
    <x v="429"/>
    <x v="2"/>
    <n v="9"/>
    <x v="9"/>
    <x v="0"/>
  </r>
  <r>
    <s v="AX22220"/>
    <s v="ENX2088"/>
    <s v="A145"/>
    <s v="EMP1030"/>
    <s v="C1743"/>
    <d v="2021-10-26T00:00:00"/>
    <x v="48"/>
    <n v="1"/>
    <n v="2391"/>
    <n v="1291"/>
    <n v="3576"/>
    <n v="4706"/>
    <n v="408"/>
    <x v="14"/>
    <x v="5"/>
    <x v="275"/>
    <x v="4"/>
    <n v="1"/>
    <x v="9"/>
    <x v="0"/>
  </r>
  <r>
    <s v="AX22221"/>
    <s v="ENX2039"/>
    <s v="A138"/>
    <s v="EMP1041"/>
    <s v="C1195"/>
    <d v="2021-10-26T00:00:00"/>
    <x v="96"/>
    <n v="2"/>
    <n v="530"/>
    <n v="435"/>
    <n v="872"/>
    <n v="1743"/>
    <n v="606"/>
    <x v="20"/>
    <x v="23"/>
    <x v="3"/>
    <x v="5"/>
    <n v="3"/>
    <x v="9"/>
    <x v="0"/>
  </r>
  <r>
    <s v="AX22224"/>
    <s v="ENX2085"/>
    <s v="A100"/>
    <s v="EMP1014"/>
    <s v="C1118"/>
    <d v="2021-10-26T00:00:00"/>
    <x v="29"/>
    <n v="1"/>
    <n v="2241"/>
    <n v="1367"/>
    <n v="971"/>
    <n v="1798"/>
    <n v="87"/>
    <x v="49"/>
    <x v="28"/>
    <x v="797"/>
    <x v="6"/>
    <n v="3"/>
    <x v="9"/>
    <x v="0"/>
  </r>
  <r>
    <s v="AX22225"/>
    <s v="ENX2011"/>
    <s v="A169"/>
    <s v="EMP1033"/>
    <s v="C1123"/>
    <d v="2021-10-26T00:00:00"/>
    <x v="81"/>
    <n v="2"/>
    <n v="2294"/>
    <n v="1399"/>
    <n v="416"/>
    <n v="800"/>
    <n v="64"/>
    <x v="56"/>
    <x v="5"/>
    <x v="9"/>
    <x v="0"/>
    <n v="3"/>
    <x v="9"/>
    <x v="0"/>
  </r>
  <r>
    <s v="AX22226"/>
    <s v="ENX2059"/>
    <s v="A125"/>
    <s v="EMP1017"/>
    <s v="C1676"/>
    <d v="2021-10-26T00:00:00"/>
    <x v="97"/>
    <n v="1"/>
    <n v="123"/>
    <n v="84"/>
    <n v="435"/>
    <n v="530"/>
    <n v="384"/>
    <x v="17"/>
    <x v="28"/>
    <x v="250"/>
    <x v="6"/>
    <n v="3"/>
    <x v="9"/>
    <x v="0"/>
  </r>
  <r>
    <s v="AX22228"/>
    <s v="ENX2005"/>
    <s v="A129"/>
    <s v="EMP1011"/>
    <s v="C1645"/>
    <d v="2021-10-26T00:00:00"/>
    <x v="79"/>
    <n v="3"/>
    <n v="1783"/>
    <n v="1516"/>
    <n v="61"/>
    <n v="95"/>
    <n v="364"/>
    <x v="26"/>
    <x v="16"/>
    <x v="485"/>
    <x v="4"/>
    <n v="4"/>
    <x v="9"/>
    <x v="0"/>
  </r>
  <r>
    <s v="AX22230"/>
    <s v="ENX2008"/>
    <s v="A150"/>
    <s v="EMP1032"/>
    <s v="C1052"/>
    <d v="2021-10-26T00:00:00"/>
    <x v="24"/>
    <n v="1"/>
    <n v="1889"/>
    <n v="945"/>
    <n v="409"/>
    <n v="817"/>
    <n v="87"/>
    <x v="69"/>
    <x v="41"/>
    <x v="41"/>
    <x v="2"/>
    <n v="5"/>
    <x v="9"/>
    <x v="0"/>
  </r>
  <r>
    <s v="AX22233"/>
    <s v="ENX2036"/>
    <s v="A140"/>
    <s v="EMP1041"/>
    <s v="C1117"/>
    <d v="2021-10-26T00:00:00"/>
    <x v="1"/>
    <n v="3"/>
    <n v="1500"/>
    <n v="900"/>
    <n v="3228"/>
    <n v="5868"/>
    <n v="98"/>
    <x v="12"/>
    <x v="15"/>
    <x v="40"/>
    <x v="0"/>
    <n v="5"/>
    <x v="9"/>
    <x v="0"/>
  </r>
  <r>
    <s v="AX22234"/>
    <s v="ENX2023"/>
    <s v="A156"/>
    <s v="EMP1041"/>
    <s v="C1437"/>
    <d v="2021-10-26T00:00:00"/>
    <x v="57"/>
    <n v="3"/>
    <n v="2464"/>
    <n v="1774"/>
    <n v="1275"/>
    <n v="1635"/>
    <n v="351"/>
    <x v="42"/>
    <x v="22"/>
    <x v="240"/>
    <x v="4"/>
    <n v="5"/>
    <x v="9"/>
    <x v="0"/>
  </r>
  <r>
    <s v="AX22240"/>
    <s v="ENX2026"/>
    <s v="A109"/>
    <s v="EMP1028"/>
    <s v="C1677"/>
    <d v="2021-10-26T00:00:00"/>
    <x v="74"/>
    <n v="1"/>
    <n v="2005"/>
    <n v="1223"/>
    <n v="408"/>
    <n v="504"/>
    <n v="222"/>
    <x v="47"/>
    <x v="10"/>
    <x v="184"/>
    <x v="0"/>
    <n v="5"/>
    <x v="9"/>
    <x v="0"/>
  </r>
  <r>
    <s v="AX22242"/>
    <s v="ENX2082"/>
    <s v="A159"/>
    <s v="EMP1024"/>
    <s v="C1186"/>
    <d v="2021-10-26T00:00:00"/>
    <x v="86"/>
    <n v="4"/>
    <n v="2141"/>
    <n v="1777"/>
    <n v="2088"/>
    <n v="3798"/>
    <n v="3128"/>
    <x v="50"/>
    <x v="6"/>
    <x v="152"/>
    <x v="3"/>
    <n v="6"/>
    <x v="9"/>
    <x v="0"/>
  </r>
  <r>
    <s v="AX22243"/>
    <s v="ENX2054"/>
    <s v="A138"/>
    <s v="EMP1003"/>
    <s v="C1477"/>
    <d v="2021-10-26T00:00:00"/>
    <x v="12"/>
    <n v="1"/>
    <n v="545"/>
    <n v="425"/>
    <n v="1680"/>
    <n v="2336"/>
    <n v="1654"/>
    <x v="65"/>
    <x v="36"/>
    <x v="449"/>
    <x v="6"/>
    <n v="6"/>
    <x v="9"/>
    <x v="0"/>
  </r>
  <r>
    <s v="AX22246"/>
    <s v="ENX2040"/>
    <s v="A130"/>
    <s v="EMP1032"/>
    <s v="C1186"/>
    <d v="2021-10-26T00:00:00"/>
    <x v="4"/>
    <n v="1"/>
    <n v="1467"/>
    <n v="807"/>
    <n v="5220"/>
    <n v="7248"/>
    <n v="782"/>
    <x v="73"/>
    <x v="0"/>
    <x v="201"/>
    <x v="4"/>
    <n v="6"/>
    <x v="9"/>
    <x v="0"/>
  </r>
  <r>
    <s v="AX22248"/>
    <s v="ENX2097"/>
    <s v="A112"/>
    <s v="EMP1014"/>
    <s v="C1305"/>
    <d v="2021-10-26T00:00:00"/>
    <x v="0"/>
    <n v="3"/>
    <n v="1522"/>
    <n v="791"/>
    <n v="1397"/>
    <n v="1967"/>
    <n v="944"/>
    <x v="9"/>
    <x v="1"/>
    <x v="602"/>
    <x v="1"/>
    <n v="7"/>
    <x v="9"/>
    <x v="0"/>
  </r>
  <r>
    <s v="AX22250"/>
    <s v="ENX2045"/>
    <s v="A105"/>
    <s v="EMP1037"/>
    <s v="C1772"/>
    <d v="2021-10-26T00:00:00"/>
    <x v="65"/>
    <n v="3"/>
    <n v="368"/>
    <n v="269"/>
    <n v="648"/>
    <n v="771"/>
    <n v="198"/>
    <x v="20"/>
    <x v="36"/>
    <x v="783"/>
    <x v="6"/>
    <n v="7"/>
    <x v="9"/>
    <x v="0"/>
  </r>
  <r>
    <s v="AX22254"/>
    <s v="ENX2040"/>
    <s v="A103"/>
    <s v="EMP1012"/>
    <s v="C1071"/>
    <d v="2021-10-26T00:00:00"/>
    <x v="4"/>
    <n v="1"/>
    <n v="1889"/>
    <n v="945"/>
    <n v="2088"/>
    <n v="3798"/>
    <n v="492"/>
    <x v="40"/>
    <x v="38"/>
    <x v="398"/>
    <x v="6"/>
    <n v="7"/>
    <x v="9"/>
    <x v="0"/>
  </r>
  <r>
    <s v="AX22256"/>
    <s v="ENX2032"/>
    <s v="A119"/>
    <s v="EMP1008"/>
    <s v="C1337"/>
    <d v="2021-10-26T00:00:00"/>
    <x v="47"/>
    <n v="3"/>
    <n v="886"/>
    <n v="478"/>
    <n v="1378"/>
    <n v="1887"/>
    <n v="64"/>
    <x v="44"/>
    <x v="27"/>
    <x v="146"/>
    <x v="5"/>
    <n v="8"/>
    <x v="9"/>
    <x v="0"/>
  </r>
  <r>
    <s v="AX22257"/>
    <s v="ENX2049"/>
    <s v="A116"/>
    <s v="EMP1022"/>
    <s v="C1739"/>
    <d v="2021-10-26T00:00:00"/>
    <x v="58"/>
    <n v="4"/>
    <n v="1522"/>
    <n v="791"/>
    <n v="1572"/>
    <n v="1894"/>
    <n v="714"/>
    <x v="60"/>
    <x v="14"/>
    <x v="109"/>
    <x v="5"/>
    <n v="8"/>
    <x v="9"/>
    <x v="0"/>
  </r>
  <r>
    <s v="AX22262"/>
    <s v="ENX2030"/>
    <s v="A144"/>
    <s v="EMP1043"/>
    <s v="C1286"/>
    <d v="2021-10-27T00:00:00"/>
    <x v="80"/>
    <n v="1"/>
    <n v="1278"/>
    <n v="665"/>
    <n v="360"/>
    <n v="448"/>
    <n v="286"/>
    <x v="49"/>
    <x v="10"/>
    <x v="175"/>
    <x v="2"/>
    <n v="1"/>
    <x v="9"/>
    <x v="0"/>
  </r>
  <r>
    <s v="AX22263"/>
    <s v="ENX2058"/>
    <s v="A158"/>
    <s v="EMP1012"/>
    <s v="C1395"/>
    <d v="2021-10-27T00:00:00"/>
    <x v="53"/>
    <n v="1"/>
    <n v="1967"/>
    <n v="1397"/>
    <n v="1044"/>
    <n v="1899"/>
    <n v="369"/>
    <x v="25"/>
    <x v="22"/>
    <x v="259"/>
    <x v="2"/>
    <n v="1"/>
    <x v="9"/>
    <x v="0"/>
  </r>
  <r>
    <s v="AX22264"/>
    <s v="ENX2060"/>
    <s v="A110"/>
    <s v="EMP1021"/>
    <s v="C1321"/>
    <d v="2021-10-27T00:00:00"/>
    <x v="73"/>
    <n v="3"/>
    <n v="203"/>
    <n v="154"/>
    <n v="171"/>
    <n v="217"/>
    <n v="117"/>
    <x v="42"/>
    <x v="13"/>
    <x v="48"/>
    <x v="5"/>
    <n v="2"/>
    <x v="9"/>
    <x v="0"/>
  </r>
  <r>
    <s v="AX22265"/>
    <s v="ENX2070"/>
    <s v="A101"/>
    <s v="EMP1016"/>
    <s v="C1763"/>
    <d v="2021-10-27T00:00:00"/>
    <x v="40"/>
    <n v="1"/>
    <n v="556"/>
    <n v="395"/>
    <n v="4455"/>
    <n v="6273"/>
    <n v="599"/>
    <x v="47"/>
    <x v="31"/>
    <x v="230"/>
    <x v="2"/>
    <n v="2"/>
    <x v="9"/>
    <x v="0"/>
  </r>
  <r>
    <s v="AX22272"/>
    <s v="ENX2023"/>
    <s v="A136"/>
    <s v="EMP1038"/>
    <s v="C1766"/>
    <d v="2021-10-27T00:00:00"/>
    <x v="57"/>
    <n v="1"/>
    <n v="1743"/>
    <n v="872"/>
    <n v="1230"/>
    <n v="1783"/>
    <n v="96"/>
    <x v="53"/>
    <x v="8"/>
    <x v="150"/>
    <x v="2"/>
    <n v="2"/>
    <x v="9"/>
    <x v="0"/>
  </r>
  <r>
    <s v="AX22275"/>
    <s v="ENX2065"/>
    <s v="A115"/>
    <s v="EMP1029"/>
    <s v="C1700"/>
    <d v="2021-10-27T00:00:00"/>
    <x v="56"/>
    <n v="2"/>
    <n v="2091"/>
    <n v="1485"/>
    <n v="1432"/>
    <n v="2384"/>
    <n v="39"/>
    <x v="73"/>
    <x v="12"/>
    <x v="772"/>
    <x v="3"/>
    <n v="3"/>
    <x v="9"/>
    <x v="0"/>
  </r>
  <r>
    <s v="AX22276"/>
    <s v="ENX2020"/>
    <s v="A140"/>
    <s v="EMP1027"/>
    <s v="C1171"/>
    <d v="2021-10-27T00:00:00"/>
    <x v="18"/>
    <n v="1"/>
    <n v="290"/>
    <n v="200"/>
    <n v="208"/>
    <n v="400"/>
    <n v="782"/>
    <x v="32"/>
    <x v="20"/>
    <x v="277"/>
    <x v="4"/>
    <n v="4"/>
    <x v="9"/>
    <x v="0"/>
  </r>
  <r>
    <s v="AX22280"/>
    <s v="ENX2039"/>
    <s v="A114"/>
    <s v="EMP1005"/>
    <s v="C1495"/>
    <d v="2021-10-27T00:00:00"/>
    <x v="96"/>
    <n v="1"/>
    <n v="1671"/>
    <n v="1220"/>
    <n v="616"/>
    <n v="812"/>
    <n v="120"/>
    <x v="22"/>
    <x v="5"/>
    <x v="53"/>
    <x v="5"/>
    <n v="4"/>
    <x v="9"/>
    <x v="0"/>
  </r>
  <r>
    <s v="AX22281"/>
    <s v="ENX2083"/>
    <s v="A168"/>
    <s v="EMP1028"/>
    <s v="C1728"/>
    <d v="2021-10-27T00:00:00"/>
    <x v="59"/>
    <n v="1"/>
    <n v="504"/>
    <n v="408"/>
    <n v="2400"/>
    <n v="4364"/>
    <n v="570"/>
    <x v="63"/>
    <x v="27"/>
    <x v="464"/>
    <x v="5"/>
    <n v="4"/>
    <x v="9"/>
    <x v="0"/>
  </r>
  <r>
    <s v="AX22285"/>
    <s v="ENX2003"/>
    <s v="A100"/>
    <s v="EMP1002"/>
    <s v="C1242"/>
    <d v="2021-10-27T00:00:00"/>
    <x v="22"/>
    <n v="1"/>
    <n v="1022"/>
    <n v="818"/>
    <n v="4191"/>
    <n v="5901"/>
    <n v="565"/>
    <x v="54"/>
    <x v="6"/>
    <x v="460"/>
    <x v="1"/>
    <n v="5"/>
    <x v="9"/>
    <x v="0"/>
  </r>
  <r>
    <s v="AX22286"/>
    <s v="ENX2038"/>
    <s v="A131"/>
    <s v="EMP1027"/>
    <s v="C1220"/>
    <d v="2021-10-27T00:00:00"/>
    <x v="84"/>
    <n v="2"/>
    <n v="1783"/>
    <n v="1516"/>
    <n v="589"/>
    <n v="1052"/>
    <n v="572"/>
    <x v="56"/>
    <x v="14"/>
    <x v="207"/>
    <x v="5"/>
    <n v="6"/>
    <x v="9"/>
    <x v="0"/>
  </r>
  <r>
    <s v="AX22287"/>
    <s v="ENX2024"/>
    <s v="A167"/>
    <s v="EMP1001"/>
    <s v="C1561"/>
    <d v="2021-10-27T00:00:00"/>
    <x v="2"/>
    <n v="2"/>
    <n v="951"/>
    <n v="504"/>
    <n v="6072"/>
    <n v="9640"/>
    <n v="248"/>
    <x v="68"/>
    <x v="11"/>
    <x v="235"/>
    <x v="4"/>
    <n v="6"/>
    <x v="9"/>
    <x v="0"/>
  </r>
  <r>
    <s v="AX22291"/>
    <s v="ENX2068"/>
    <s v="A110"/>
    <s v="EMP1016"/>
    <s v="C1091"/>
    <d v="2021-10-27T00:00:00"/>
    <x v="20"/>
    <n v="1"/>
    <n v="1500"/>
    <n v="900"/>
    <n v="5364"/>
    <n v="7059"/>
    <n v="313"/>
    <x v="26"/>
    <x v="2"/>
    <x v="572"/>
    <x v="1"/>
    <n v="7"/>
    <x v="9"/>
    <x v="0"/>
  </r>
  <r>
    <s v="AX22292"/>
    <s v="ENX2073"/>
    <s v="A111"/>
    <s v="EMP1007"/>
    <s v="C1564"/>
    <d v="2021-10-27T00:00:00"/>
    <x v="85"/>
    <n v="3"/>
    <n v="1178"/>
    <n v="683"/>
    <n v="22"/>
    <n v="35"/>
    <n v="509"/>
    <x v="63"/>
    <x v="8"/>
    <x v="751"/>
    <x v="4"/>
    <n v="7"/>
    <x v="9"/>
    <x v="0"/>
  </r>
  <r>
    <s v="AX22293"/>
    <s v="ENX2073"/>
    <s v="A120"/>
    <s v="EMP1034"/>
    <s v="C1289"/>
    <d v="2021-10-27T00:00:00"/>
    <x v="85"/>
    <n v="1"/>
    <n v="2391"/>
    <n v="1291"/>
    <n v="4554"/>
    <n v="7230"/>
    <n v="1224"/>
    <x v="39"/>
    <x v="16"/>
    <x v="624"/>
    <x v="5"/>
    <n v="7"/>
    <x v="9"/>
    <x v="0"/>
  </r>
  <r>
    <s v="AX22294"/>
    <s v="ENX2023"/>
    <s v="A122"/>
    <s v="EMP1013"/>
    <s v="C1222"/>
    <d v="2021-10-27T00:00:00"/>
    <x v="57"/>
    <n v="1"/>
    <n v="1848"/>
    <n v="1294"/>
    <n v="2582"/>
    <n v="4782"/>
    <n v="722"/>
    <x v="61"/>
    <x v="3"/>
    <x v="246"/>
    <x v="1"/>
    <n v="8"/>
    <x v="9"/>
    <x v="0"/>
  </r>
  <r>
    <s v="AX22298"/>
    <s v="ENX2010"/>
    <s v="A109"/>
    <s v="EMP1035"/>
    <s v="C1626"/>
    <d v="2021-10-27T00:00:00"/>
    <x v="43"/>
    <n v="3"/>
    <n v="817"/>
    <n v="409"/>
    <n v="2946"/>
    <n v="4994"/>
    <n v="2565"/>
    <x v="55"/>
    <x v="4"/>
    <x v="720"/>
    <x v="5"/>
    <n v="8"/>
    <x v="9"/>
    <x v="0"/>
  </r>
  <r>
    <s v="AX22301"/>
    <s v="ENX2044"/>
    <s v="A129"/>
    <s v="EMP1044"/>
    <s v="C1700"/>
    <d v="2021-10-27T00:00:00"/>
    <x v="54"/>
    <n v="4"/>
    <n v="1380"/>
    <n v="1090"/>
    <n v="1902"/>
    <n v="2640"/>
    <n v="66"/>
    <x v="58"/>
    <x v="8"/>
    <x v="201"/>
    <x v="4"/>
    <n v="9"/>
    <x v="9"/>
    <x v="0"/>
  </r>
  <r>
    <s v="AX22302"/>
    <s v="ENX2081"/>
    <s v="A163"/>
    <s v="EMP1026"/>
    <s v="C1150"/>
    <d v="2021-10-27T00:00:00"/>
    <x v="62"/>
    <n v="1"/>
    <n v="2495"/>
    <n v="1896"/>
    <n v="1291"/>
    <n v="2391"/>
    <n v="318"/>
    <x v="63"/>
    <x v="4"/>
    <x v="317"/>
    <x v="5"/>
    <n v="9"/>
    <x v="9"/>
    <x v="0"/>
  </r>
  <r>
    <s v="AX22305"/>
    <s v="ENX2068"/>
    <s v="A105"/>
    <s v="EMP1032"/>
    <s v="C1134"/>
    <d v="2021-10-28T00:00:00"/>
    <x v="20"/>
    <n v="3"/>
    <n v="2495"/>
    <n v="1896"/>
    <n v="540"/>
    <n v="871"/>
    <n v="528"/>
    <x v="47"/>
    <x v="6"/>
    <x v="467"/>
    <x v="5"/>
    <n v="1"/>
    <x v="9"/>
    <x v="0"/>
  </r>
  <r>
    <s v="AX22308"/>
    <s v="ENX2079"/>
    <s v="A124"/>
    <s v="EMP1017"/>
    <s v="C1700"/>
    <d v="2021-10-28T00:00:00"/>
    <x v="9"/>
    <n v="1"/>
    <n v="502"/>
    <n v="296"/>
    <n v="1295"/>
    <n v="1639"/>
    <n v="4400"/>
    <x v="57"/>
    <x v="3"/>
    <x v="787"/>
    <x v="6"/>
    <n v="2"/>
    <x v="9"/>
    <x v="0"/>
  </r>
  <r>
    <s v="AX22312"/>
    <s v="ENX2099"/>
    <s v="A108"/>
    <s v="EMP1024"/>
    <s v="C1542"/>
    <d v="2021-10-28T00:00:00"/>
    <x v="52"/>
    <n v="1"/>
    <n v="880"/>
    <n v="634"/>
    <n v="358"/>
    <n v="596"/>
    <n v="406"/>
    <x v="71"/>
    <x v="11"/>
    <x v="689"/>
    <x v="2"/>
    <n v="2"/>
    <x v="9"/>
    <x v="0"/>
  </r>
  <r>
    <s v="AX22313"/>
    <s v="ENX2005"/>
    <s v="A111"/>
    <s v="EMP1020"/>
    <s v="C1167"/>
    <d v="2021-10-28T00:00:00"/>
    <x v="79"/>
    <n v="1"/>
    <n v="667"/>
    <n v="387"/>
    <n v="2454"/>
    <n v="3066"/>
    <n v="1086"/>
    <x v="43"/>
    <x v="20"/>
    <x v="645"/>
    <x v="5"/>
    <n v="3"/>
    <x v="9"/>
    <x v="0"/>
  </r>
  <r>
    <s v="AX22315"/>
    <s v="ENX2036"/>
    <s v="A109"/>
    <s v="EMP1004"/>
    <s v="C1178"/>
    <d v="2021-10-28T00:00:00"/>
    <x v="1"/>
    <n v="4"/>
    <n v="1500"/>
    <n v="900"/>
    <n v="1484"/>
    <n v="2283"/>
    <n v="3300"/>
    <x v="31"/>
    <x v="37"/>
    <x v="31"/>
    <x v="1"/>
    <n v="3"/>
    <x v="9"/>
    <x v="0"/>
  </r>
  <r>
    <s v="AX22316"/>
    <s v="ENX2019"/>
    <s v="A165"/>
    <s v="EMP1031"/>
    <s v="C1358"/>
    <d v="2021-10-28T00:00:00"/>
    <x v="60"/>
    <n v="1"/>
    <n v="880"/>
    <n v="634"/>
    <n v="308"/>
    <n v="406"/>
    <n v="1218"/>
    <x v="0"/>
    <x v="21"/>
    <x v="554"/>
    <x v="2"/>
    <n v="3"/>
    <x v="9"/>
    <x v="0"/>
  </r>
  <r>
    <s v="AX22317"/>
    <s v="ENX2039"/>
    <s v="A126"/>
    <s v="EMP1019"/>
    <s v="C1588"/>
    <d v="2021-10-28T00:00:00"/>
    <x v="96"/>
    <n v="1"/>
    <n v="1798"/>
    <n v="971"/>
    <n v="538"/>
    <n v="736"/>
    <n v="1312"/>
    <x v="24"/>
    <x v="41"/>
    <x v="171"/>
    <x v="1"/>
    <n v="4"/>
    <x v="9"/>
    <x v="0"/>
  </r>
  <r>
    <s v="AX22318"/>
    <s v="ENX2066"/>
    <s v="A139"/>
    <s v="EMP1005"/>
    <s v="C1322"/>
    <d v="2021-10-28T00:00:00"/>
    <x v="13"/>
    <n v="3"/>
    <n v="1708"/>
    <n v="871"/>
    <n v="683"/>
    <n v="1119"/>
    <n v="87"/>
    <x v="36"/>
    <x v="32"/>
    <x v="139"/>
    <x v="6"/>
    <n v="6"/>
    <x v="9"/>
    <x v="0"/>
  </r>
  <r>
    <s v="AX22324"/>
    <s v="ENX2064"/>
    <s v="A127"/>
    <s v="EMP1002"/>
    <s v="C1504"/>
    <d v="2021-10-28T00:00:00"/>
    <x v="25"/>
    <n v="3"/>
    <n v="1783"/>
    <n v="1516"/>
    <n v="1173"/>
    <n v="1862"/>
    <n v="1224"/>
    <x v="42"/>
    <x v="40"/>
    <x v="49"/>
    <x v="0"/>
    <n v="6"/>
    <x v="9"/>
    <x v="0"/>
  </r>
  <r>
    <s v="AX22325"/>
    <s v="ENX2022"/>
    <s v="A147"/>
    <s v="EMP1041"/>
    <s v="C1397"/>
    <d v="2021-10-28T00:00:00"/>
    <x v="27"/>
    <n v="3"/>
    <n v="127"/>
    <n v="79"/>
    <n v="1294"/>
    <n v="1848"/>
    <n v="1392"/>
    <x v="32"/>
    <x v="42"/>
    <x v="9"/>
    <x v="1"/>
    <n v="6"/>
    <x v="9"/>
    <x v="0"/>
  </r>
  <r>
    <s v="AX22326"/>
    <s v="ENX2016"/>
    <s v="A157"/>
    <s v="EMP1043"/>
    <s v="C1004"/>
    <d v="2021-10-28T00:00:00"/>
    <x v="6"/>
    <n v="1"/>
    <n v="136"/>
    <n v="72"/>
    <n v="588"/>
    <n v="736"/>
    <n v="600"/>
    <x v="64"/>
    <x v="5"/>
    <x v="329"/>
    <x v="3"/>
    <n v="6"/>
    <x v="9"/>
    <x v="0"/>
  </r>
  <r>
    <s v="AX22328"/>
    <s v="ENX2066"/>
    <s v="A147"/>
    <s v="EMP1009"/>
    <s v="C1717"/>
    <d v="2021-10-28T00:00:00"/>
    <x v="13"/>
    <n v="1"/>
    <n v="2091"/>
    <n v="1485"/>
    <n v="1090"/>
    <n v="1380"/>
    <n v="1100"/>
    <x v="41"/>
    <x v="44"/>
    <x v="331"/>
    <x v="4"/>
    <n v="7"/>
    <x v="9"/>
    <x v="0"/>
  </r>
  <r>
    <s v="AX22329"/>
    <s v="ENX2048"/>
    <s v="A141"/>
    <s v="EMP1004"/>
    <s v="C1286"/>
    <d v="2021-10-28T00:00:00"/>
    <x v="34"/>
    <n v="1"/>
    <n v="1367"/>
    <n v="984"/>
    <n v="3702"/>
    <n v="4746"/>
    <n v="982"/>
    <x v="31"/>
    <x v="13"/>
    <x v="65"/>
    <x v="1"/>
    <n v="8"/>
    <x v="9"/>
    <x v="0"/>
  </r>
  <r>
    <s v="AX22330"/>
    <s v="ENX2061"/>
    <s v="A154"/>
    <s v="EMP1022"/>
    <s v="C1602"/>
    <d v="2021-10-28T00:00:00"/>
    <x v="72"/>
    <n v="2"/>
    <n v="1405"/>
    <n v="1054"/>
    <n v="876"/>
    <n v="1068"/>
    <n v="206"/>
    <x v="15"/>
    <x v="16"/>
    <x v="374"/>
    <x v="3"/>
    <n v="9"/>
    <x v="9"/>
    <x v="0"/>
  </r>
  <r>
    <s v="AX22337"/>
    <s v="ENX2069"/>
    <s v="A115"/>
    <s v="EMP1038"/>
    <s v="C1786"/>
    <d v="2021-10-29T00:00:00"/>
    <x v="46"/>
    <n v="1"/>
    <n v="871"/>
    <n v="540"/>
    <n v="3162"/>
    <n v="4215"/>
    <n v="406"/>
    <x v="9"/>
    <x v="6"/>
    <x v="137"/>
    <x v="3"/>
    <n v="1"/>
    <x v="9"/>
    <x v="0"/>
  </r>
  <r>
    <s v="AX22342"/>
    <s v="ENX2099"/>
    <s v="A145"/>
    <s v="EMP1035"/>
    <s v="C1037"/>
    <d v="2021-10-29T00:00:00"/>
    <x v="52"/>
    <n v="3"/>
    <n v="1526"/>
    <n v="1251"/>
    <n v="848"/>
    <n v="1060"/>
    <n v="1569"/>
    <x v="57"/>
    <x v="32"/>
    <x v="274"/>
    <x v="1"/>
    <n v="2"/>
    <x v="9"/>
    <x v="0"/>
  </r>
  <r>
    <s v="AX22344"/>
    <s v="ENX2026"/>
    <s v="A119"/>
    <s v="EMP1004"/>
    <s v="C1244"/>
    <d v="2021-10-29T00:00:00"/>
    <x v="74"/>
    <n v="4"/>
    <n v="1809"/>
    <n v="1067"/>
    <n v="2700"/>
    <n v="4500"/>
    <n v="351"/>
    <x v="56"/>
    <x v="0"/>
    <x v="375"/>
    <x v="2"/>
    <n v="2"/>
    <x v="9"/>
    <x v="0"/>
  </r>
  <r>
    <s v="AX22345"/>
    <s v="ENX2045"/>
    <s v="A129"/>
    <s v="EMP1013"/>
    <s v="C1701"/>
    <d v="2021-10-29T00:00:00"/>
    <x v="65"/>
    <n v="3"/>
    <n v="1022"/>
    <n v="818"/>
    <n v="1397"/>
    <n v="1967"/>
    <n v="2832"/>
    <x v="4"/>
    <x v="20"/>
    <x v="187"/>
    <x v="1"/>
    <n v="2"/>
    <x v="9"/>
    <x v="0"/>
  </r>
  <r>
    <s v="AX22348"/>
    <s v="ENX2015"/>
    <s v="A116"/>
    <s v="EMP1002"/>
    <s v="C1142"/>
    <d v="2021-10-29T00:00:00"/>
    <x v="17"/>
    <n v="1"/>
    <n v="799"/>
    <n v="455"/>
    <n v="882"/>
    <n v="1104"/>
    <n v="214"/>
    <x v="48"/>
    <x v="8"/>
    <x v="499"/>
    <x v="3"/>
    <n v="3"/>
    <x v="9"/>
    <x v="0"/>
  </r>
  <r>
    <s v="AX22349"/>
    <s v="ENX2063"/>
    <s v="A131"/>
    <s v="EMP1000"/>
    <s v="C1019"/>
    <d v="2021-10-29T00:00:00"/>
    <x v="83"/>
    <n v="1"/>
    <n v="35"/>
    <n v="22"/>
    <n v="1350"/>
    <n v="2454"/>
    <n v="1818"/>
    <x v="53"/>
    <x v="10"/>
    <x v="379"/>
    <x v="5"/>
    <n v="4"/>
    <x v="9"/>
    <x v="0"/>
  </r>
  <r>
    <s v="AX22350"/>
    <s v="ENX2051"/>
    <s v="A171"/>
    <s v="EMP1038"/>
    <s v="C1782"/>
    <d v="2021-10-29T00:00:00"/>
    <x v="14"/>
    <n v="1"/>
    <n v="880"/>
    <n v="634"/>
    <n v="1636"/>
    <n v="3268"/>
    <n v="95"/>
    <x v="34"/>
    <x v="3"/>
    <x v="238"/>
    <x v="1"/>
    <n v="5"/>
    <x v="9"/>
    <x v="0"/>
  </r>
  <r>
    <s v="AX22357"/>
    <s v="ENX2070"/>
    <s v="A138"/>
    <s v="EMP1006"/>
    <s v="C1107"/>
    <d v="2021-10-29T00:00:00"/>
    <x v="40"/>
    <n v="3"/>
    <n v="2495"/>
    <n v="1896"/>
    <n v="1167"/>
    <n v="1911"/>
    <n v="1024"/>
    <x v="65"/>
    <x v="9"/>
    <x v="81"/>
    <x v="3"/>
    <n v="5"/>
    <x v="9"/>
    <x v="0"/>
  </r>
  <r>
    <s v="AX22360"/>
    <s v="ENX2086"/>
    <s v="A122"/>
    <s v="EMP1031"/>
    <s v="C1039"/>
    <d v="2021-10-29T00:00:00"/>
    <x v="94"/>
    <n v="1"/>
    <n v="1353"/>
    <n v="947"/>
    <n v="478"/>
    <n v="886"/>
    <n v="1108"/>
    <x v="7"/>
    <x v="44"/>
    <x v="456"/>
    <x v="5"/>
    <n v="6"/>
    <x v="9"/>
    <x v="0"/>
  </r>
  <r>
    <s v="AX22362"/>
    <s v="ENX2021"/>
    <s v="A116"/>
    <s v="EMP1010"/>
    <s v="C1455"/>
    <d v="2021-10-29T00:00:00"/>
    <x v="77"/>
    <n v="1"/>
    <n v="1522"/>
    <n v="791"/>
    <n v="3484"/>
    <n v="6832"/>
    <n v="22"/>
    <x v="41"/>
    <x v="34"/>
    <x v="157"/>
    <x v="5"/>
    <n v="7"/>
    <x v="9"/>
    <x v="0"/>
  </r>
  <r>
    <s v="AX22364"/>
    <s v="ENX2092"/>
    <s v="A159"/>
    <s v="EMP1036"/>
    <s v="C1008"/>
    <d v="2021-10-29T00:00:00"/>
    <x v="87"/>
    <n v="1"/>
    <n v="886"/>
    <n v="478"/>
    <n v="2160"/>
    <n v="3484"/>
    <n v="1380"/>
    <x v="13"/>
    <x v="10"/>
    <x v="724"/>
    <x v="6"/>
    <n v="7"/>
    <x v="9"/>
    <x v="0"/>
  </r>
  <r>
    <s v="AX22366"/>
    <s v="ENX2008"/>
    <s v="A134"/>
    <s v="EMP1031"/>
    <s v="C1186"/>
    <d v="2021-10-29T00:00:00"/>
    <x v="24"/>
    <n v="4"/>
    <n v="1848"/>
    <n v="1294"/>
    <n v="130"/>
    <n v="181"/>
    <n v="827"/>
    <x v="11"/>
    <x v="11"/>
    <x v="17"/>
    <x v="0"/>
    <n v="8"/>
    <x v="9"/>
    <x v="0"/>
  </r>
  <r>
    <s v="AX22367"/>
    <s v="ENX2082"/>
    <s v="A126"/>
    <s v="EMP1017"/>
    <s v="C1579"/>
    <d v="2021-10-29T00:00:00"/>
    <x v="86"/>
    <n v="3"/>
    <n v="799"/>
    <n v="455"/>
    <n v="294"/>
    <n v="368"/>
    <n v="222"/>
    <x v="53"/>
    <x v="25"/>
    <x v="60"/>
    <x v="6"/>
    <n v="8"/>
    <x v="9"/>
    <x v="0"/>
  </r>
  <r>
    <s v="AX22368"/>
    <s v="ENX2068"/>
    <s v="A105"/>
    <s v="EMP1025"/>
    <s v="C1385"/>
    <d v="2021-10-29T00:00:00"/>
    <x v="20"/>
    <n v="1"/>
    <n v="847"/>
    <n v="534"/>
    <n v="971"/>
    <n v="1494"/>
    <n v="267"/>
    <x v="9"/>
    <x v="18"/>
    <x v="205"/>
    <x v="6"/>
    <n v="9"/>
    <x v="9"/>
    <x v="0"/>
  </r>
  <r>
    <s v="AX22369"/>
    <s v="ENX2056"/>
    <s v="A114"/>
    <s v="EMP1025"/>
    <s v="C1480"/>
    <d v="2021-10-30T00:00:00"/>
    <x v="64"/>
    <n v="1"/>
    <n v="637"/>
    <n v="389"/>
    <n v="2356"/>
    <n v="4208"/>
    <n v="495"/>
    <x v="72"/>
    <x v="11"/>
    <x v="371"/>
    <x v="0"/>
    <n v="1"/>
    <x v="9"/>
    <x v="0"/>
  </r>
  <r>
    <s v="AX22372"/>
    <s v="ENX2019"/>
    <s v="A171"/>
    <s v="EMP1044"/>
    <s v="C1015"/>
    <d v="2021-10-30T00:00:00"/>
    <x v="60"/>
    <n v="1"/>
    <n v="637"/>
    <n v="389"/>
    <n v="786"/>
    <n v="947"/>
    <n v="344"/>
    <x v="31"/>
    <x v="6"/>
    <x v="419"/>
    <x v="6"/>
    <n v="1"/>
    <x v="9"/>
    <x v="0"/>
  </r>
  <r>
    <s v="AX22377"/>
    <s v="ENX2045"/>
    <s v="A119"/>
    <s v="EMP1020"/>
    <s v="C1764"/>
    <d v="2021-10-30T00:00:00"/>
    <x v="65"/>
    <n v="2"/>
    <n v="584"/>
    <n v="420"/>
    <n v="2798"/>
    <n v="4588"/>
    <n v="892"/>
    <x v="71"/>
    <x v="38"/>
    <x v="208"/>
    <x v="5"/>
    <n v="1"/>
    <x v="9"/>
    <x v="0"/>
  </r>
  <r>
    <s v="AX22378"/>
    <s v="ENX2095"/>
    <s v="A137"/>
    <s v="EMP1029"/>
    <s v="C1354"/>
    <d v="2021-10-30T00:00:00"/>
    <x v="42"/>
    <n v="1"/>
    <n v="1899"/>
    <n v="1044"/>
    <n v="1366"/>
    <n v="2238"/>
    <n v="428"/>
    <x v="65"/>
    <x v="17"/>
    <x v="641"/>
    <x v="2"/>
    <n v="1"/>
    <x v="9"/>
    <x v="0"/>
  </r>
  <r>
    <s v="AX22388"/>
    <s v="ENX2074"/>
    <s v="A144"/>
    <s v="EMP1022"/>
    <s v="C1294"/>
    <d v="2021-10-30T00:00:00"/>
    <x v="41"/>
    <n v="3"/>
    <n v="1725"/>
    <n v="1363"/>
    <n v="800"/>
    <n v="1160"/>
    <n v="187"/>
    <x v="41"/>
    <x v="41"/>
    <x v="588"/>
    <x v="1"/>
    <n v="3"/>
    <x v="9"/>
    <x v="0"/>
  </r>
  <r>
    <s v="AX22391"/>
    <s v="ENX2005"/>
    <s v="A102"/>
    <s v="EMP1001"/>
    <s v="C1153"/>
    <d v="2021-10-30T00:00:00"/>
    <x v="79"/>
    <n v="2"/>
    <n v="368"/>
    <n v="294"/>
    <n v="1367"/>
    <n v="2241"/>
    <n v="1092"/>
    <x v="22"/>
    <x v="44"/>
    <x v="423"/>
    <x v="2"/>
    <n v="4"/>
    <x v="9"/>
    <x v="0"/>
  </r>
  <r>
    <s v="AX22392"/>
    <s v="ENX2054"/>
    <s v="A141"/>
    <s v="EMP1043"/>
    <s v="C1727"/>
    <d v="2021-10-30T00:00:00"/>
    <x v="12"/>
    <n v="1"/>
    <n v="1522"/>
    <n v="791"/>
    <n v="1067"/>
    <n v="1809"/>
    <n v="82"/>
    <x v="42"/>
    <x v="38"/>
    <x v="737"/>
    <x v="0"/>
    <n v="5"/>
    <x v="9"/>
    <x v="0"/>
  </r>
  <r>
    <s v="AX22393"/>
    <s v="ENX2083"/>
    <s v="A116"/>
    <s v="EMP1041"/>
    <s v="C1572"/>
    <d v="2021-10-30T00:00:00"/>
    <x v="59"/>
    <n v="4"/>
    <n v="684"/>
    <n v="561"/>
    <n v="1399"/>
    <n v="2294"/>
    <n v="1160"/>
    <x v="31"/>
    <x v="37"/>
    <x v="384"/>
    <x v="6"/>
    <n v="5"/>
    <x v="9"/>
    <x v="0"/>
  </r>
  <r>
    <s v="AX22398"/>
    <s v="ENX2083"/>
    <s v="A157"/>
    <s v="EMP1040"/>
    <s v="C1392"/>
    <d v="2021-10-30T00:00:00"/>
    <x v="59"/>
    <n v="1"/>
    <n v="667"/>
    <n v="387"/>
    <n v="1200"/>
    <n v="2182"/>
    <n v="565"/>
    <x v="12"/>
    <x v="41"/>
    <x v="29"/>
    <x v="3"/>
    <n v="5"/>
    <x v="9"/>
    <x v="0"/>
  </r>
  <r>
    <s v="AX22399"/>
    <s v="ENX2074"/>
    <s v="A118"/>
    <s v="EMP1007"/>
    <s v="C1745"/>
    <d v="2021-10-30T00:00:00"/>
    <x v="41"/>
    <n v="1"/>
    <n v="561"/>
    <n v="421"/>
    <n v="4268"/>
    <n v="7236"/>
    <n v="1308"/>
    <x v="24"/>
    <x v="0"/>
    <x v="381"/>
    <x v="3"/>
    <n v="7"/>
    <x v="9"/>
    <x v="0"/>
  </r>
  <r>
    <s v="AX22406"/>
    <s v="ENX2031"/>
    <s v="A148"/>
    <s v="EMP1008"/>
    <s v="C1208"/>
    <d v="2021-10-30T00:00:00"/>
    <x v="88"/>
    <n v="4"/>
    <n v="886"/>
    <n v="478"/>
    <n v="1234"/>
    <n v="1582"/>
    <n v="156"/>
    <x v="47"/>
    <x v="8"/>
    <x v="258"/>
    <x v="0"/>
    <n v="7"/>
    <x v="9"/>
    <x v="0"/>
  </r>
  <r>
    <s v="AX22415"/>
    <s v="ENX2081"/>
    <s v="A169"/>
    <s v="EMP1022"/>
    <s v="C1498"/>
    <d v="2021-10-30T00:00:00"/>
    <x v="62"/>
    <n v="4"/>
    <n v="502"/>
    <n v="296"/>
    <n v="1190"/>
    <n v="1566"/>
    <n v="507"/>
    <x v="24"/>
    <x v="29"/>
    <x v="219"/>
    <x v="4"/>
    <n v="7"/>
    <x v="9"/>
    <x v="0"/>
  </r>
  <r>
    <s v="AX22418"/>
    <s v="ENX2017"/>
    <s v="A160"/>
    <s v="EMP1019"/>
    <s v="C1483"/>
    <d v="2021-10-30T00:00:00"/>
    <x v="61"/>
    <n v="1"/>
    <n v="1972"/>
    <n v="1321"/>
    <n v="1484"/>
    <n v="2283"/>
    <n v="52"/>
    <x v="36"/>
    <x v="35"/>
    <x v="322"/>
    <x v="6"/>
    <n v="7"/>
    <x v="9"/>
    <x v="0"/>
  </r>
  <r>
    <s v="AX22419"/>
    <s v="ENX2067"/>
    <s v="A160"/>
    <s v="EMP1006"/>
    <s v="C1463"/>
    <d v="2021-10-30T00:00:00"/>
    <x v="30"/>
    <n v="1"/>
    <n v="584"/>
    <n v="420"/>
    <n v="1173"/>
    <n v="1862"/>
    <n v="322"/>
    <x v="11"/>
    <x v="13"/>
    <x v="23"/>
    <x v="1"/>
    <n v="8"/>
    <x v="9"/>
    <x v="0"/>
  </r>
  <r>
    <s v="AX22420"/>
    <s v="ENX2100"/>
    <s v="A108"/>
    <s v="EMP1001"/>
    <s v="C1580"/>
    <d v="2021-10-30T00:00:00"/>
    <x v="28"/>
    <n v="3"/>
    <n v="2005"/>
    <n v="1223"/>
    <n v="3783"/>
    <n v="4914"/>
    <n v="140"/>
    <x v="26"/>
    <x v="21"/>
    <x v="216"/>
    <x v="1"/>
    <n v="8"/>
    <x v="9"/>
    <x v="0"/>
  </r>
  <r>
    <s v="AX22421"/>
    <s v="ENX2026"/>
    <s v="A132"/>
    <s v="EMP1037"/>
    <s v="C1527"/>
    <d v="2021-10-30T00:00:00"/>
    <x v="74"/>
    <n v="1"/>
    <n v="1812"/>
    <n v="1305"/>
    <n v="3352"/>
    <n v="4412"/>
    <n v="13"/>
    <x v="45"/>
    <x v="5"/>
    <x v="698"/>
    <x v="1"/>
    <n v="9"/>
    <x v="9"/>
    <x v="0"/>
  </r>
  <r>
    <s v="AX22422"/>
    <s v="ENX2070"/>
    <s v="A116"/>
    <s v="EMP1020"/>
    <s v="C1250"/>
    <d v="2021-10-31T00:00:00"/>
    <x v="40"/>
    <n v="1"/>
    <n v="637"/>
    <n v="389"/>
    <n v="1330"/>
    <n v="2556"/>
    <n v="351"/>
    <x v="32"/>
    <x v="13"/>
    <x v="619"/>
    <x v="5"/>
    <n v="1"/>
    <x v="9"/>
    <x v="0"/>
  </r>
  <r>
    <s v="AX22423"/>
    <s v="ENX2089"/>
    <s v="A111"/>
    <s v="EMP1038"/>
    <s v="C1567"/>
    <d v="2021-10-31T00:00:00"/>
    <x v="89"/>
    <n v="1"/>
    <n v="2410"/>
    <n v="1518"/>
    <n v="1268"/>
    <n v="1760"/>
    <n v="348"/>
    <x v="8"/>
    <x v="38"/>
    <x v="787"/>
    <x v="2"/>
    <n v="1"/>
    <x v="9"/>
    <x v="0"/>
  </r>
  <r>
    <s v="AX22424"/>
    <s v="ENX2023"/>
    <s v="A127"/>
    <s v="EMP1022"/>
    <s v="C1272"/>
    <d v="2021-10-31T00:00:00"/>
    <x v="57"/>
    <n v="2"/>
    <n v="2396"/>
    <n v="1965"/>
    <n v="2196"/>
    <n v="3231"/>
    <n v="107"/>
    <x v="14"/>
    <x v="0"/>
    <x v="444"/>
    <x v="4"/>
    <n v="2"/>
    <x v="9"/>
    <x v="0"/>
  </r>
  <r>
    <s v="AX22426"/>
    <s v="ENX2080"/>
    <s v="A145"/>
    <s v="EMP1031"/>
    <s v="C1098"/>
    <d v="2021-10-31T00:00:00"/>
    <x v="37"/>
    <n v="1"/>
    <n v="817"/>
    <n v="409"/>
    <n v="84"/>
    <n v="123"/>
    <n v="696"/>
    <x v="64"/>
    <x v="14"/>
    <x v="111"/>
    <x v="1"/>
    <n v="2"/>
    <x v="9"/>
    <x v="0"/>
  </r>
  <r>
    <s v="AX22435"/>
    <s v="ENX2074"/>
    <s v="A112"/>
    <s v="EMP1033"/>
    <s v="C1727"/>
    <d v="2021-10-31T00:00:00"/>
    <x v="41"/>
    <n v="3"/>
    <n v="637"/>
    <n v="389"/>
    <n v="237"/>
    <n v="381"/>
    <n v="290"/>
    <x v="0"/>
    <x v="1"/>
    <x v="361"/>
    <x v="3"/>
    <n v="2"/>
    <x v="9"/>
    <x v="0"/>
  </r>
  <r>
    <s v="AX22436"/>
    <s v="ENX2047"/>
    <s v="A162"/>
    <s v="EMP1035"/>
    <s v="C1278"/>
    <d v="2021-10-31T00:00:00"/>
    <x v="82"/>
    <n v="1"/>
    <n v="1635"/>
    <n v="1046"/>
    <n v="72"/>
    <n v="136"/>
    <n v="4400"/>
    <x v="59"/>
    <x v="5"/>
    <x v="206"/>
    <x v="6"/>
    <n v="3"/>
    <x v="9"/>
    <x v="0"/>
  </r>
  <r>
    <s v="AX22438"/>
    <s v="ENX2029"/>
    <s v="A103"/>
    <s v="EMP1009"/>
    <s v="C1169"/>
    <d v="2021-10-31T00:00:00"/>
    <x v="3"/>
    <n v="4"/>
    <n v="1582"/>
    <n v="1234"/>
    <n v="765"/>
    <n v="1176"/>
    <n v="660"/>
    <x v="5"/>
    <x v="32"/>
    <x v="698"/>
    <x v="0"/>
    <n v="5"/>
    <x v="9"/>
    <x v="0"/>
  </r>
  <r>
    <s v="AX22441"/>
    <s v="ENX2083"/>
    <s v="A116"/>
    <s v="EMP1041"/>
    <s v="C1251"/>
    <d v="2021-10-31T00:00:00"/>
    <x v="59"/>
    <n v="1"/>
    <n v="1862"/>
    <n v="1173"/>
    <n v="61"/>
    <n v="95"/>
    <n v="944"/>
    <x v="67"/>
    <x v="13"/>
    <x v="620"/>
    <x v="4"/>
    <n v="5"/>
    <x v="9"/>
    <x v="0"/>
  </r>
  <r>
    <s v="AX22445"/>
    <s v="ENX2076"/>
    <s v="A116"/>
    <s v="EMP1012"/>
    <s v="C1697"/>
    <d v="2021-10-31T00:00:00"/>
    <x v="15"/>
    <n v="1"/>
    <n v="1494"/>
    <n v="971"/>
    <n v="1485"/>
    <n v="2091"/>
    <n v="523"/>
    <x v="51"/>
    <x v="31"/>
    <x v="513"/>
    <x v="5"/>
    <n v="5"/>
    <x v="9"/>
    <x v="0"/>
  </r>
  <r>
    <s v="AX22450"/>
    <s v="ENX2061"/>
    <s v="A105"/>
    <s v="EMP1044"/>
    <s v="C1638"/>
    <d v="2021-10-31T00:00:00"/>
    <x v="72"/>
    <n v="1"/>
    <n v="2294"/>
    <n v="1399"/>
    <n v="389"/>
    <n v="637"/>
    <n v="204"/>
    <x v="69"/>
    <x v="21"/>
    <x v="673"/>
    <x v="2"/>
    <n v="6"/>
    <x v="9"/>
    <x v="0"/>
  </r>
  <r>
    <s v="AX22455"/>
    <s v="ENX2063"/>
    <s v="A161"/>
    <s v="EMP1029"/>
    <s v="C1665"/>
    <d v="2021-10-31T00:00:00"/>
    <x v="83"/>
    <n v="1"/>
    <n v="1783"/>
    <n v="1516"/>
    <n v="592"/>
    <n v="1004"/>
    <n v="600"/>
    <x v="23"/>
    <x v="15"/>
    <x v="348"/>
    <x v="1"/>
    <n v="7"/>
    <x v="9"/>
    <x v="0"/>
  </r>
  <r>
    <s v="AX22457"/>
    <s v="ENX2096"/>
    <s v="A146"/>
    <s v="EMP1003"/>
    <s v="C1542"/>
    <d v="2021-10-31T00:00:00"/>
    <x v="36"/>
    <n v="2"/>
    <n v="368"/>
    <n v="294"/>
    <n v="592"/>
    <n v="1004"/>
    <n v="383"/>
    <x v="58"/>
    <x v="24"/>
    <x v="484"/>
    <x v="6"/>
    <n v="7"/>
    <x v="9"/>
    <x v="0"/>
  </r>
  <r>
    <s v="AX22458"/>
    <s v="ENX2035"/>
    <s v="A159"/>
    <s v="EMP1001"/>
    <s v="C1234"/>
    <d v="2021-10-31T00:00:00"/>
    <x v="26"/>
    <n v="1"/>
    <n v="584"/>
    <n v="420"/>
    <n v="7152"/>
    <n v="9412"/>
    <n v="944"/>
    <x v="20"/>
    <x v="21"/>
    <x v="255"/>
    <x v="2"/>
    <n v="8"/>
    <x v="9"/>
    <x v="0"/>
  </r>
  <r>
    <s v="AX22462"/>
    <s v="ENX2095"/>
    <s v="A139"/>
    <s v="EMP1036"/>
    <s v="C1032"/>
    <d v="2021-10-31T00:00:00"/>
    <x v="42"/>
    <n v="1"/>
    <n v="1405"/>
    <n v="1054"/>
    <n v="945"/>
    <n v="1889"/>
    <n v="801"/>
    <x v="24"/>
    <x v="0"/>
    <x v="578"/>
    <x v="5"/>
    <n v="8"/>
    <x v="9"/>
    <x v="0"/>
  </r>
  <r>
    <s v="AX22465"/>
    <s v="ENX2041"/>
    <s v="A132"/>
    <s v="EMP1043"/>
    <s v="C1763"/>
    <d v="2021-10-31T00:00:00"/>
    <x v="7"/>
    <n v="2"/>
    <n v="458"/>
    <n v="376"/>
    <n v="947"/>
    <n v="1353"/>
    <n v="329"/>
    <x v="5"/>
    <x v="15"/>
    <x v="332"/>
    <x v="6"/>
    <n v="9"/>
    <x v="9"/>
    <x v="0"/>
  </r>
  <r>
    <s v="AX22467"/>
    <s v="ENX2045"/>
    <s v="A117"/>
    <s v="EMP1029"/>
    <s v="C1083"/>
    <d v="2021-10-31T00:00:00"/>
    <x v="65"/>
    <n v="2"/>
    <n v="603"/>
    <n v="416"/>
    <n v="683"/>
    <n v="1119"/>
    <n v="782"/>
    <x v="71"/>
    <x v="40"/>
    <x v="219"/>
    <x v="4"/>
    <n v="9"/>
    <x v="9"/>
    <x v="0"/>
  </r>
  <r>
    <s v="AX22468"/>
    <s v="ENX2038"/>
    <s v="A145"/>
    <s v="EMP1035"/>
    <s v="C1610"/>
    <d v="2021-11-01T00:00:00"/>
    <x v="84"/>
    <n v="4"/>
    <n v="203"/>
    <n v="154"/>
    <n v="478"/>
    <n v="886"/>
    <n v="1380"/>
    <x v="46"/>
    <x v="25"/>
    <x v="280"/>
    <x v="6"/>
    <n v="1"/>
    <x v="10"/>
    <x v="0"/>
  </r>
  <r>
    <s v="AX22470"/>
    <s v="ENX2054"/>
    <s v="A157"/>
    <s v="EMP1025"/>
    <s v="C1795"/>
    <d v="2021-11-01T00:00:00"/>
    <x v="12"/>
    <n v="1"/>
    <n v="1022"/>
    <n v="818"/>
    <n v="400"/>
    <n v="580"/>
    <n v="174"/>
    <x v="43"/>
    <x v="39"/>
    <x v="139"/>
    <x v="2"/>
    <n v="1"/>
    <x v="10"/>
    <x v="0"/>
  </r>
  <r>
    <s v="AX22472"/>
    <s v="ENX2089"/>
    <s v="A171"/>
    <s v="EMP1035"/>
    <s v="C1255"/>
    <d v="2021-11-01T00:00:00"/>
    <x v="89"/>
    <n v="1"/>
    <n v="1708"/>
    <n v="871"/>
    <n v="5940"/>
    <n v="8364"/>
    <n v="107"/>
    <x v="58"/>
    <x v="2"/>
    <x v="124"/>
    <x v="6"/>
    <n v="2"/>
    <x v="10"/>
    <x v="0"/>
  </r>
  <r>
    <s v="AX22473"/>
    <s v="ENX2003"/>
    <s v="A163"/>
    <s v="EMP1040"/>
    <s v="C1618"/>
    <d v="2021-11-01T00:00:00"/>
    <x v="22"/>
    <n v="1"/>
    <n v="181"/>
    <n v="130"/>
    <n v="2216"/>
    <n v="2702"/>
    <n v="2166"/>
    <x v="73"/>
    <x v="19"/>
    <x v="741"/>
    <x v="4"/>
    <n v="2"/>
    <x v="10"/>
    <x v="0"/>
  </r>
  <r>
    <s v="AX22474"/>
    <s v="ENX2032"/>
    <s v="A133"/>
    <s v="EMP1032"/>
    <s v="C1723"/>
    <d v="2021-11-01T00:00:00"/>
    <x v="47"/>
    <n v="3"/>
    <n v="368"/>
    <n v="269"/>
    <n v="2835"/>
    <n v="5667"/>
    <n v="351"/>
    <x v="67"/>
    <x v="6"/>
    <x v="184"/>
    <x v="4"/>
    <n v="3"/>
    <x v="10"/>
    <x v="0"/>
  </r>
  <r>
    <s v="AX22477"/>
    <s v="ENX2062"/>
    <s v="A138"/>
    <s v="EMP1027"/>
    <s v="C1186"/>
    <d v="2021-11-01T00:00:00"/>
    <x v="91"/>
    <n v="3"/>
    <n v="1351"/>
    <n v="1108"/>
    <n v="774"/>
    <n v="1334"/>
    <n v="408"/>
    <x v="15"/>
    <x v="8"/>
    <x v="702"/>
    <x v="3"/>
    <n v="4"/>
    <x v="10"/>
    <x v="0"/>
  </r>
  <r>
    <s v="AX22481"/>
    <s v="ENX2061"/>
    <s v="A156"/>
    <s v="EMP1035"/>
    <s v="C1024"/>
    <d v="2021-11-01T00:00:00"/>
    <x v="72"/>
    <n v="1"/>
    <n v="315"/>
    <n v="208"/>
    <n v="1363"/>
    <n v="1725"/>
    <n v="689"/>
    <x v="70"/>
    <x v="0"/>
    <x v="413"/>
    <x v="5"/>
    <n v="4"/>
    <x v="10"/>
    <x v="0"/>
  </r>
  <r>
    <s v="AX22482"/>
    <s v="ENX2094"/>
    <s v="A103"/>
    <s v="EMP1010"/>
    <s v="C1495"/>
    <d v="2021-11-01T00:00:00"/>
    <x v="90"/>
    <n v="1"/>
    <n v="1405"/>
    <n v="1054"/>
    <n v="61"/>
    <n v="95"/>
    <n v="1800"/>
    <x v="15"/>
    <x v="27"/>
    <x v="15"/>
    <x v="1"/>
    <n v="4"/>
    <x v="10"/>
    <x v="0"/>
  </r>
  <r>
    <s v="AX22483"/>
    <s v="ENX2001"/>
    <s v="A146"/>
    <s v="EMP1016"/>
    <s v="C1522"/>
    <d v="2021-11-01T00:00:00"/>
    <x v="93"/>
    <n v="2"/>
    <n v="1639"/>
    <n v="1295"/>
    <n v="584"/>
    <n v="913"/>
    <n v="507"/>
    <x v="21"/>
    <x v="38"/>
    <x v="252"/>
    <x v="0"/>
    <n v="5"/>
    <x v="10"/>
    <x v="0"/>
  </r>
  <r>
    <s v="AX22485"/>
    <s v="ENX2067"/>
    <s v="A148"/>
    <s v="EMP1037"/>
    <s v="C1622"/>
    <d v="2021-11-01T00:00:00"/>
    <x v="30"/>
    <n v="1"/>
    <n v="1052"/>
    <n v="589"/>
    <n v="2582"/>
    <n v="4782"/>
    <n v="528"/>
    <x v="55"/>
    <x v="24"/>
    <x v="147"/>
    <x v="4"/>
    <n v="5"/>
    <x v="10"/>
    <x v="0"/>
  </r>
  <r>
    <s v="AX22486"/>
    <s v="ENX2050"/>
    <s v="A169"/>
    <s v="EMP1026"/>
    <s v="C1335"/>
    <d v="2021-11-01T00:00:00"/>
    <x v="44"/>
    <n v="1"/>
    <n v="1077"/>
    <n v="732"/>
    <n v="180"/>
    <n v="224"/>
    <n v="240"/>
    <x v="34"/>
    <x v="0"/>
    <x v="530"/>
    <x v="3"/>
    <n v="6"/>
    <x v="10"/>
    <x v="0"/>
  </r>
  <r>
    <s v="AX22487"/>
    <s v="ENX2042"/>
    <s v="A133"/>
    <s v="EMP1011"/>
    <s v="C1459"/>
    <d v="2021-11-01T00:00:00"/>
    <x v="49"/>
    <n v="4"/>
    <n v="2241"/>
    <n v="1367"/>
    <n v="2196"/>
    <n v="3231"/>
    <n v="344"/>
    <x v="8"/>
    <x v="17"/>
    <x v="718"/>
    <x v="2"/>
    <n v="6"/>
    <x v="10"/>
    <x v="0"/>
  </r>
  <r>
    <s v="AX22492"/>
    <s v="ENX2004"/>
    <s v="A144"/>
    <s v="EMP1042"/>
    <s v="C1487"/>
    <d v="2021-11-01T00:00:00"/>
    <x v="23"/>
    <n v="1"/>
    <n v="1351"/>
    <n v="1108"/>
    <n v="536"/>
    <n v="800"/>
    <n v="509"/>
    <x v="45"/>
    <x v="16"/>
    <x v="618"/>
    <x v="6"/>
    <n v="9"/>
    <x v="10"/>
    <x v="0"/>
  </r>
  <r>
    <s v="AX22495"/>
    <s v="ENX2058"/>
    <s v="A146"/>
    <s v="EMP1003"/>
    <s v="C1672"/>
    <d v="2021-11-01T00:00:00"/>
    <x v="53"/>
    <n v="1"/>
    <n v="2294"/>
    <n v="1399"/>
    <n v="1485"/>
    <n v="2091"/>
    <n v="892"/>
    <x v="16"/>
    <x v="0"/>
    <x v="480"/>
    <x v="6"/>
    <n v="9"/>
    <x v="10"/>
    <x v="0"/>
  </r>
  <r>
    <s v="AX22497"/>
    <s v="ENX2080"/>
    <s v="A110"/>
    <s v="EMP1032"/>
    <s v="C1551"/>
    <d v="2021-11-01T00:00:00"/>
    <x v="37"/>
    <n v="3"/>
    <n v="1967"/>
    <n v="1397"/>
    <n v="1548"/>
    <n v="2668"/>
    <n v="39"/>
    <x v="20"/>
    <x v="34"/>
    <x v="614"/>
    <x v="0"/>
    <n v="9"/>
    <x v="10"/>
    <x v="0"/>
  </r>
  <r>
    <s v="AX22500"/>
    <s v="ENX2086"/>
    <s v="A148"/>
    <s v="EMP1037"/>
    <s v="C1414"/>
    <d v="2021-11-02T00:00:00"/>
    <x v="94"/>
    <n v="3"/>
    <n v="1278"/>
    <n v="665"/>
    <n v="3690"/>
    <n v="5349"/>
    <n v="606"/>
    <x v="51"/>
    <x v="6"/>
    <x v="2"/>
    <x v="5"/>
    <n v="2"/>
    <x v="10"/>
    <x v="0"/>
  </r>
  <r>
    <s v="AX22504"/>
    <s v="ENX2057"/>
    <s v="A142"/>
    <s v="EMP1002"/>
    <s v="C1071"/>
    <d v="2021-11-02T00:00:00"/>
    <x v="78"/>
    <n v="4"/>
    <n v="530"/>
    <n v="424"/>
    <n v="416"/>
    <n v="603"/>
    <n v="52"/>
    <x v="66"/>
    <x v="40"/>
    <x v="16"/>
    <x v="1"/>
    <n v="3"/>
    <x v="10"/>
    <x v="0"/>
  </r>
  <r>
    <s v="AX22509"/>
    <s v="ENX2091"/>
    <s v="A128"/>
    <s v="EMP1009"/>
    <s v="C1493"/>
    <d v="2021-11-02T00:00:00"/>
    <x v="39"/>
    <n v="1"/>
    <n v="1566"/>
    <n v="1190"/>
    <n v="1251"/>
    <n v="1526"/>
    <n v="98"/>
    <x v="64"/>
    <x v="27"/>
    <x v="6"/>
    <x v="2"/>
    <n v="3"/>
    <x v="10"/>
    <x v="0"/>
  </r>
  <r>
    <s v="AX22513"/>
    <s v="ENX2014"/>
    <s v="A132"/>
    <s v="EMP1006"/>
    <s v="C1452"/>
    <d v="2021-11-02T00:00:00"/>
    <x v="67"/>
    <n v="1"/>
    <n v="2464"/>
    <n v="1774"/>
    <n v="5322"/>
    <n v="7392"/>
    <n v="644"/>
    <x v="63"/>
    <x v="44"/>
    <x v="665"/>
    <x v="3"/>
    <n v="4"/>
    <x v="10"/>
    <x v="0"/>
  </r>
  <r>
    <s v="AX22514"/>
    <s v="ENX2094"/>
    <s v="A149"/>
    <s v="EMP1041"/>
    <s v="C1111"/>
    <d v="2021-11-02T00:00:00"/>
    <x v="90"/>
    <n v="2"/>
    <n v="1889"/>
    <n v="945"/>
    <n v="3903"/>
    <n v="4761"/>
    <n v="107"/>
    <x v="73"/>
    <x v="29"/>
    <x v="239"/>
    <x v="4"/>
    <n v="4"/>
    <x v="10"/>
    <x v="0"/>
  </r>
  <r>
    <s v="AX22515"/>
    <s v="ENX2019"/>
    <s v="A116"/>
    <s v="EMP1024"/>
    <s v="C1637"/>
    <d v="2021-11-02T00:00:00"/>
    <x v="60"/>
    <n v="2"/>
    <n v="95"/>
    <n v="61"/>
    <n v="425"/>
    <n v="545"/>
    <n v="729"/>
    <x v="4"/>
    <x v="19"/>
    <x v="448"/>
    <x v="0"/>
    <n v="4"/>
    <x v="10"/>
    <x v="0"/>
  </r>
  <r>
    <s v="AX22518"/>
    <s v="ENX2027"/>
    <s v="A109"/>
    <s v="EMP1012"/>
    <s v="C1742"/>
    <d v="2021-11-02T00:00:00"/>
    <x v="19"/>
    <n v="2"/>
    <n v="2294"/>
    <n v="1399"/>
    <n v="1399"/>
    <n v="2294"/>
    <n v="729"/>
    <x v="65"/>
    <x v="20"/>
    <x v="425"/>
    <x v="1"/>
    <n v="4"/>
    <x v="10"/>
    <x v="0"/>
  </r>
  <r>
    <s v="AX22522"/>
    <s v="ENX2089"/>
    <s v="A161"/>
    <s v="EMP1035"/>
    <s v="C1267"/>
    <d v="2021-11-02T00:00:00"/>
    <x v="89"/>
    <n v="1"/>
    <n v="2182"/>
    <n v="1200"/>
    <n v="130"/>
    <n v="181"/>
    <n v="222"/>
    <x v="65"/>
    <x v="24"/>
    <x v="134"/>
    <x v="6"/>
    <n v="4"/>
    <x v="10"/>
    <x v="0"/>
  </r>
  <r>
    <s v="AX22523"/>
    <s v="ENX2003"/>
    <s v="A110"/>
    <s v="EMP1038"/>
    <s v="C1421"/>
    <d v="2021-11-02T00:00:00"/>
    <x v="22"/>
    <n v="1"/>
    <n v="1103"/>
    <n v="838"/>
    <n v="1364"/>
    <n v="2676"/>
    <n v="2676"/>
    <x v="18"/>
    <x v="12"/>
    <x v="120"/>
    <x v="3"/>
    <n v="5"/>
    <x v="10"/>
    <x v="0"/>
  </r>
  <r>
    <s v="AX22524"/>
    <s v="ENX2090"/>
    <s v="A132"/>
    <s v="EMP1033"/>
    <s v="C1692"/>
    <d v="2021-11-02T00:00:00"/>
    <x v="55"/>
    <n v="4"/>
    <n v="1278"/>
    <n v="665"/>
    <n v="1173"/>
    <n v="1862"/>
    <n v="192"/>
    <x v="0"/>
    <x v="33"/>
    <x v="636"/>
    <x v="1"/>
    <n v="6"/>
    <x v="10"/>
    <x v="0"/>
  </r>
  <r>
    <s v="AX22525"/>
    <s v="ENX2002"/>
    <s v="A167"/>
    <s v="EMP1007"/>
    <s v="C1598"/>
    <d v="2021-11-02T00:00:00"/>
    <x v="100"/>
    <n v="1"/>
    <n v="181"/>
    <n v="130"/>
    <n v="2913"/>
    <n v="5394"/>
    <n v="26"/>
    <x v="27"/>
    <x v="19"/>
    <x v="152"/>
    <x v="0"/>
    <n v="6"/>
    <x v="10"/>
    <x v="0"/>
  </r>
  <r>
    <s v="AX22530"/>
    <s v="ENX2003"/>
    <s v="A107"/>
    <s v="EMP1036"/>
    <s v="C1248"/>
    <d v="2021-11-02T00:00:00"/>
    <x v="22"/>
    <n v="1"/>
    <n v="545"/>
    <n v="425"/>
    <n v="255"/>
    <n v="392"/>
    <n v="396"/>
    <x v="46"/>
    <x v="42"/>
    <x v="469"/>
    <x v="2"/>
    <n v="7"/>
    <x v="10"/>
    <x v="0"/>
  </r>
  <r>
    <s v="AX22531"/>
    <s v="ENX2023"/>
    <s v="A132"/>
    <s v="EMP1009"/>
    <s v="C1787"/>
    <d v="2021-11-02T00:00:00"/>
    <x v="57"/>
    <n v="1"/>
    <n v="530"/>
    <n v="435"/>
    <n v="44"/>
    <n v="70"/>
    <n v="722"/>
    <x v="25"/>
    <x v="43"/>
    <x v="84"/>
    <x v="5"/>
    <n v="9"/>
    <x v="10"/>
    <x v="0"/>
  </r>
  <r>
    <s v="AX22550"/>
    <s v="ENX2001"/>
    <s v="A116"/>
    <s v="EMP1006"/>
    <s v="C1339"/>
    <d v="2021-11-02T00:00:00"/>
    <x v="93"/>
    <n v="2"/>
    <n v="1967"/>
    <n v="1397"/>
    <n v="534"/>
    <n v="847"/>
    <n v="689"/>
    <x v="68"/>
    <x v="15"/>
    <x v="376"/>
    <x v="3"/>
    <n v="9"/>
    <x v="10"/>
    <x v="0"/>
  </r>
  <r>
    <s v="AX22554"/>
    <s v="ENX2042"/>
    <s v="A111"/>
    <s v="EMP1029"/>
    <s v="C1665"/>
    <d v="2021-11-03T00:00:00"/>
    <x v="49"/>
    <n v="1"/>
    <n v="1526"/>
    <n v="1251"/>
    <n v="4548"/>
    <n v="5349"/>
    <n v="801"/>
    <x v="29"/>
    <x v="25"/>
    <x v="187"/>
    <x v="1"/>
    <n v="1"/>
    <x v="10"/>
    <x v="0"/>
  </r>
  <r>
    <s v="AX22556"/>
    <s v="ENX2024"/>
    <s v="A146"/>
    <s v="EMP1016"/>
    <s v="C1465"/>
    <d v="2021-11-03T00:00:00"/>
    <x v="2"/>
    <n v="4"/>
    <n v="2294"/>
    <n v="1399"/>
    <n v="208"/>
    <n v="315"/>
    <n v="451"/>
    <x v="70"/>
    <x v="18"/>
    <x v="458"/>
    <x v="6"/>
    <n v="2"/>
    <x v="10"/>
    <x v="0"/>
  </r>
  <r>
    <s v="AX22557"/>
    <s v="ENX2027"/>
    <s v="A124"/>
    <s v="EMP1036"/>
    <s v="C1690"/>
    <d v="2021-11-03T00:00:00"/>
    <x v="19"/>
    <n v="1"/>
    <n v="1889"/>
    <n v="945"/>
    <n v="2502"/>
    <n v="3052"/>
    <n v="431"/>
    <x v="50"/>
    <x v="42"/>
    <x v="578"/>
    <x v="6"/>
    <n v="2"/>
    <x v="10"/>
    <x v="0"/>
  </r>
  <r>
    <s v="AX22559"/>
    <s v="ENX2009"/>
    <s v="A122"/>
    <s v="EMP1016"/>
    <s v="C1264"/>
    <d v="2021-11-03T00:00:00"/>
    <x v="75"/>
    <n v="2"/>
    <n v="2005"/>
    <n v="1223"/>
    <n v="4554"/>
    <n v="7230"/>
    <n v="274"/>
    <x v="33"/>
    <x v="6"/>
    <x v="510"/>
    <x v="5"/>
    <n v="3"/>
    <x v="10"/>
    <x v="0"/>
  </r>
  <r>
    <s v="AX22561"/>
    <s v="ENX2066"/>
    <s v="A159"/>
    <s v="EMP1026"/>
    <s v="C1696"/>
    <d v="2021-11-03T00:00:00"/>
    <x v="13"/>
    <n v="2"/>
    <n v="1798"/>
    <n v="971"/>
    <n v="3669"/>
    <n v="6015"/>
    <n v="651"/>
    <x v="3"/>
    <x v="1"/>
    <x v="698"/>
    <x v="3"/>
    <n v="3"/>
    <x v="10"/>
    <x v="0"/>
  </r>
  <r>
    <s v="AX22564"/>
    <s v="ENX2061"/>
    <s v="A151"/>
    <s v="EMP1042"/>
    <s v="C1632"/>
    <d v="2021-11-03T00:00:00"/>
    <x v="72"/>
    <n v="3"/>
    <n v="1103"/>
    <n v="838"/>
    <n v="5204"/>
    <n v="6348"/>
    <n v="816"/>
    <x v="65"/>
    <x v="35"/>
    <x v="573"/>
    <x v="2"/>
    <n v="3"/>
    <x v="10"/>
    <x v="0"/>
  </r>
  <r>
    <s v="AX22566"/>
    <s v="ENX2061"/>
    <s v="A130"/>
    <s v="EMP1016"/>
    <s v="C1104"/>
    <d v="2021-11-03T00:00:00"/>
    <x v="72"/>
    <n v="3"/>
    <n v="1812"/>
    <n v="1305"/>
    <n v="2794"/>
    <n v="3934"/>
    <n v="982"/>
    <x v="65"/>
    <x v="12"/>
    <x v="196"/>
    <x v="6"/>
    <n v="3"/>
    <x v="10"/>
    <x v="0"/>
  </r>
  <r>
    <s v="AX22568"/>
    <s v="ENX2011"/>
    <s v="A139"/>
    <s v="EMP1012"/>
    <s v="C1399"/>
    <d v="2021-11-03T00:00:00"/>
    <x v="81"/>
    <n v="2"/>
    <n v="2241"/>
    <n v="1367"/>
    <n v="1190"/>
    <n v="1566"/>
    <n v="1218"/>
    <x v="7"/>
    <x v="40"/>
    <x v="497"/>
    <x v="6"/>
    <n v="3"/>
    <x v="10"/>
    <x v="0"/>
  </r>
  <r>
    <s v="AX22570"/>
    <s v="ENX2013"/>
    <s v="A139"/>
    <s v="EMP1043"/>
    <s v="C1058"/>
    <d v="2021-11-03T00:00:00"/>
    <x v="70"/>
    <n v="1"/>
    <n v="35"/>
    <n v="22"/>
    <n v="832"/>
    <n v="1600"/>
    <n v="2604"/>
    <x v="47"/>
    <x v="28"/>
    <x v="477"/>
    <x v="5"/>
    <n v="5"/>
    <x v="10"/>
    <x v="0"/>
  </r>
  <r>
    <s v="AX22577"/>
    <s v="ENX2041"/>
    <s v="A155"/>
    <s v="EMP1036"/>
    <s v="C1298"/>
    <d v="2021-11-03T00:00:00"/>
    <x v="7"/>
    <n v="2"/>
    <n v="504"/>
    <n v="408"/>
    <n v="648"/>
    <n v="771"/>
    <n v="264"/>
    <x v="25"/>
    <x v="29"/>
    <x v="151"/>
    <x v="5"/>
    <n v="6"/>
    <x v="10"/>
    <x v="0"/>
  </r>
  <r>
    <s v="AX22578"/>
    <s v="ENX2009"/>
    <s v="A169"/>
    <s v="EMP1039"/>
    <s v="C1629"/>
    <d v="2021-11-03T00:00:00"/>
    <x v="75"/>
    <n v="2"/>
    <n v="561"/>
    <n v="421"/>
    <n v="130"/>
    <n v="181"/>
    <n v="348"/>
    <x v="37"/>
    <x v="2"/>
    <x v="156"/>
    <x v="3"/>
    <n v="6"/>
    <x v="10"/>
    <x v="0"/>
  </r>
  <r>
    <s v="AX22580"/>
    <s v="ENX2060"/>
    <s v="A155"/>
    <s v="EMP1012"/>
    <s v="C1702"/>
    <d v="2021-11-03T00:00:00"/>
    <x v="73"/>
    <n v="3"/>
    <n v="684"/>
    <n v="561"/>
    <n v="4692"/>
    <n v="7448"/>
    <n v="2565"/>
    <x v="40"/>
    <x v="42"/>
    <x v="63"/>
    <x v="4"/>
    <n v="6"/>
    <x v="10"/>
    <x v="0"/>
  </r>
  <r>
    <s v="AX22582"/>
    <s v="ENX2100"/>
    <s v="A108"/>
    <s v="EMP1044"/>
    <s v="C1200"/>
    <d v="2021-11-03T00:00:00"/>
    <x v="28"/>
    <n v="4"/>
    <n v="1351"/>
    <n v="1108"/>
    <n v="1272"/>
    <n v="1590"/>
    <n v="120"/>
    <x v="14"/>
    <x v="37"/>
    <x v="249"/>
    <x v="5"/>
    <n v="8"/>
    <x v="10"/>
    <x v="0"/>
  </r>
  <r>
    <s v="AX22584"/>
    <s v="ENX2058"/>
    <s v="A126"/>
    <s v="EMP1038"/>
    <s v="C1249"/>
    <d v="2021-11-04T00:00:00"/>
    <x v="53"/>
    <n v="1"/>
    <n v="826"/>
    <n v="562"/>
    <n v="1752"/>
    <n v="2739"/>
    <n v="702"/>
    <x v="38"/>
    <x v="43"/>
    <x v="627"/>
    <x v="2"/>
    <n v="1"/>
    <x v="10"/>
    <x v="0"/>
  </r>
  <r>
    <s v="AX22588"/>
    <s v="ENX2010"/>
    <s v="A152"/>
    <s v="EMP1006"/>
    <s v="C1712"/>
    <d v="2021-11-04T00:00:00"/>
    <x v="43"/>
    <n v="3"/>
    <n v="1635"/>
    <n v="1046"/>
    <n v="1261"/>
    <n v="1638"/>
    <n v="1068"/>
    <x v="68"/>
    <x v="1"/>
    <x v="769"/>
    <x v="1"/>
    <n v="3"/>
    <x v="10"/>
    <x v="0"/>
  </r>
  <r>
    <s v="AX22592"/>
    <s v="ENX2062"/>
    <s v="A141"/>
    <s v="EMP1019"/>
    <s v="C1049"/>
    <d v="2021-11-04T00:00:00"/>
    <x v="91"/>
    <n v="1"/>
    <n v="1639"/>
    <n v="1295"/>
    <n v="2092"/>
    <n v="3270"/>
    <n v="82"/>
    <x v="63"/>
    <x v="27"/>
    <x v="323"/>
    <x v="0"/>
    <n v="3"/>
    <x v="10"/>
    <x v="0"/>
  </r>
  <r>
    <s v="AX22593"/>
    <s v="ENX2096"/>
    <s v="A146"/>
    <s v="EMP1042"/>
    <s v="C1279"/>
    <d v="2021-11-04T00:00:00"/>
    <x v="36"/>
    <n v="1"/>
    <n v="530"/>
    <n v="424"/>
    <n v="1896"/>
    <n v="2495"/>
    <n v="2511"/>
    <x v="72"/>
    <x v="12"/>
    <x v="571"/>
    <x v="5"/>
    <n v="3"/>
    <x v="10"/>
    <x v="0"/>
  </r>
  <r>
    <s v="AX22598"/>
    <s v="ENX2070"/>
    <s v="A144"/>
    <s v="EMP1003"/>
    <s v="C1419"/>
    <d v="2021-11-04T00:00:00"/>
    <x v="40"/>
    <n v="1"/>
    <n v="1338"/>
    <n v="682"/>
    <n v="648"/>
    <n v="771"/>
    <n v="1212"/>
    <x v="55"/>
    <x v="2"/>
    <x v="239"/>
    <x v="1"/>
    <n v="3"/>
    <x v="10"/>
    <x v="0"/>
  </r>
  <r>
    <s v="AX22601"/>
    <s v="ENX2004"/>
    <s v="A113"/>
    <s v="EMP1026"/>
    <s v="C1413"/>
    <d v="2021-11-04T00:00:00"/>
    <x v="23"/>
    <n v="1"/>
    <n v="886"/>
    <n v="478"/>
    <n v="435"/>
    <n v="530"/>
    <n v="288"/>
    <x v="55"/>
    <x v="13"/>
    <x v="654"/>
    <x v="2"/>
    <n v="4"/>
    <x v="10"/>
    <x v="0"/>
  </r>
  <r>
    <s v="AX22603"/>
    <s v="ENX2063"/>
    <s v="A170"/>
    <s v="EMP1023"/>
    <s v="C1140"/>
    <d v="2021-11-04T00:00:00"/>
    <x v="83"/>
    <n v="1"/>
    <n v="378"/>
    <n v="291"/>
    <n v="1995"/>
    <n v="3834"/>
    <n v="1742"/>
    <x v="56"/>
    <x v="28"/>
    <x v="142"/>
    <x v="1"/>
    <n v="4"/>
    <x v="10"/>
    <x v="0"/>
  </r>
  <r>
    <s v="AX22606"/>
    <s v="ENX2086"/>
    <s v="A142"/>
    <s v="EMP1009"/>
    <s v="C1671"/>
    <d v="2021-11-04T00:00:00"/>
    <x v="94"/>
    <n v="2"/>
    <n v="1635"/>
    <n v="1046"/>
    <n v="1518"/>
    <n v="2410"/>
    <n v="534"/>
    <x v="56"/>
    <x v="7"/>
    <x v="559"/>
    <x v="4"/>
    <n v="5"/>
    <x v="10"/>
    <x v="0"/>
  </r>
  <r>
    <s v="AX22609"/>
    <s v="ENX2096"/>
    <s v="A150"/>
    <s v="EMP1010"/>
    <s v="C1719"/>
    <d v="2021-11-04T00:00:00"/>
    <x v="36"/>
    <n v="1"/>
    <n v="368"/>
    <n v="294"/>
    <n v="3848"/>
    <n v="5656"/>
    <n v="1108"/>
    <x v="34"/>
    <x v="20"/>
    <x v="719"/>
    <x v="3"/>
    <n v="5"/>
    <x v="10"/>
    <x v="0"/>
  </r>
  <r>
    <s v="AX22615"/>
    <s v="ENX2030"/>
    <s v="A139"/>
    <s v="EMP1039"/>
    <s v="C1650"/>
    <d v="2021-11-04T00:00:00"/>
    <x v="80"/>
    <n v="4"/>
    <n v="2294"/>
    <n v="1399"/>
    <n v="1074"/>
    <n v="1788"/>
    <n v="313"/>
    <x v="72"/>
    <x v="23"/>
    <x v="472"/>
    <x v="1"/>
    <n v="6"/>
    <x v="10"/>
    <x v="0"/>
  </r>
  <r>
    <s v="AX22627"/>
    <s v="ENX2060"/>
    <s v="A146"/>
    <s v="EMP1001"/>
    <s v="C1795"/>
    <d v="2021-11-04T00:00:00"/>
    <x v="73"/>
    <n v="4"/>
    <n v="1783"/>
    <n v="1516"/>
    <n v="1378"/>
    <n v="1887"/>
    <n v="561"/>
    <x v="59"/>
    <x v="36"/>
    <x v="141"/>
    <x v="0"/>
    <n v="6"/>
    <x v="10"/>
    <x v="0"/>
  </r>
  <r>
    <s v="AX22628"/>
    <s v="ENX2098"/>
    <s v="A131"/>
    <s v="EMP1016"/>
    <s v="C1363"/>
    <d v="2021-11-04T00:00:00"/>
    <x v="69"/>
    <n v="2"/>
    <n v="1899"/>
    <n v="1044"/>
    <n v="1788"/>
    <n v="2353"/>
    <n v="383"/>
    <x v="60"/>
    <x v="27"/>
    <x v="101"/>
    <x v="3"/>
    <n v="7"/>
    <x v="10"/>
    <x v="0"/>
  </r>
  <r>
    <s v="AX22629"/>
    <s v="ENX2100"/>
    <s v="A144"/>
    <s v="EMP1020"/>
    <s v="C1689"/>
    <d v="2021-11-04T00:00:00"/>
    <x v="28"/>
    <n v="1"/>
    <n v="1467"/>
    <n v="807"/>
    <n v="4329"/>
    <n v="5478"/>
    <n v="192"/>
    <x v="36"/>
    <x v="23"/>
    <x v="104"/>
    <x v="0"/>
    <n v="7"/>
    <x v="10"/>
    <x v="0"/>
  </r>
  <r>
    <s v="AX22631"/>
    <s v="ENX2074"/>
    <s v="A168"/>
    <s v="EMP1017"/>
    <s v="C1688"/>
    <d v="2021-11-04T00:00:00"/>
    <x v="41"/>
    <n v="1"/>
    <n v="951"/>
    <n v="504"/>
    <n v="7584"/>
    <n v="9980"/>
    <n v="492"/>
    <x v="43"/>
    <x v="0"/>
    <x v="60"/>
    <x v="5"/>
    <n v="9"/>
    <x v="10"/>
    <x v="0"/>
  </r>
  <r>
    <s v="AX22632"/>
    <s v="ENX2041"/>
    <s v="A138"/>
    <s v="EMP1016"/>
    <s v="C1717"/>
    <d v="2021-11-04T00:00:00"/>
    <x v="7"/>
    <n v="4"/>
    <n v="584"/>
    <n v="420"/>
    <n v="807"/>
    <n v="1467"/>
    <n v="553"/>
    <x v="68"/>
    <x v="20"/>
    <x v="279"/>
    <x v="3"/>
    <n v="9"/>
    <x v="10"/>
    <x v="0"/>
  </r>
  <r>
    <s v="AX22633"/>
    <s v="ENX2039"/>
    <s v="A142"/>
    <s v="EMP1020"/>
    <s v="C1705"/>
    <d v="2021-11-04T00:00:00"/>
    <x v="96"/>
    <n v="2"/>
    <n v="127"/>
    <n v="79"/>
    <n v="3753"/>
    <n v="4578"/>
    <n v="2397"/>
    <x v="52"/>
    <x v="36"/>
    <x v="330"/>
    <x v="1"/>
    <n v="9"/>
    <x v="10"/>
    <x v="0"/>
  </r>
  <r>
    <s v="AX22635"/>
    <s v="ENX2043"/>
    <s v="A111"/>
    <s v="EMP1011"/>
    <s v="C1162"/>
    <d v="2021-11-04T00:00:00"/>
    <x v="11"/>
    <n v="1"/>
    <n v="545"/>
    <n v="425"/>
    <n v="807"/>
    <n v="1467"/>
    <n v="265"/>
    <x v="50"/>
    <x v="3"/>
    <x v="197"/>
    <x v="3"/>
    <n v="9"/>
    <x v="10"/>
    <x v="0"/>
  </r>
  <r>
    <s v="AX22636"/>
    <s v="ENX2041"/>
    <s v="A142"/>
    <s v="EMP1016"/>
    <s v="C1641"/>
    <d v="2021-11-05T00:00:00"/>
    <x v="7"/>
    <n v="1"/>
    <n v="1380"/>
    <n v="1090"/>
    <n v="1046"/>
    <n v="1635"/>
    <n v="64"/>
    <x v="61"/>
    <x v="8"/>
    <x v="655"/>
    <x v="3"/>
    <n v="1"/>
    <x v="10"/>
    <x v="0"/>
  </r>
  <r>
    <s v="AX22637"/>
    <s v="ENX2041"/>
    <s v="A126"/>
    <s v="EMP1011"/>
    <s v="C1713"/>
    <d v="2021-11-05T00:00:00"/>
    <x v="7"/>
    <n v="4"/>
    <n v="1887"/>
    <n v="1378"/>
    <n v="1173"/>
    <n v="1862"/>
    <n v="612"/>
    <x v="70"/>
    <x v="32"/>
    <x v="124"/>
    <x v="5"/>
    <n v="1"/>
    <x v="10"/>
    <x v="0"/>
  </r>
  <r>
    <s v="AX22640"/>
    <s v="ENX2041"/>
    <s v="A122"/>
    <s v="EMP1034"/>
    <s v="C1605"/>
    <d v="2021-11-05T00:00:00"/>
    <x v="7"/>
    <n v="3"/>
    <n v="1119"/>
    <n v="683"/>
    <n v="807"/>
    <n v="1467"/>
    <n v="51"/>
    <x v="18"/>
    <x v="40"/>
    <x v="89"/>
    <x v="2"/>
    <n v="2"/>
    <x v="10"/>
    <x v="0"/>
  </r>
  <r>
    <s v="AX22641"/>
    <s v="ENX2032"/>
    <s v="A145"/>
    <s v="EMP1017"/>
    <s v="C1325"/>
    <d v="2021-11-05T00:00:00"/>
    <x v="47"/>
    <n v="4"/>
    <n v="818"/>
    <n v="450"/>
    <n v="791"/>
    <n v="1522"/>
    <n v="447"/>
    <x v="55"/>
    <x v="9"/>
    <x v="97"/>
    <x v="5"/>
    <n v="2"/>
    <x v="10"/>
    <x v="0"/>
  </r>
  <r>
    <s v="AX22642"/>
    <s v="ENX2032"/>
    <s v="A163"/>
    <s v="EMP1020"/>
    <s v="C1219"/>
    <d v="2021-11-05T00:00:00"/>
    <x v="47"/>
    <n v="1"/>
    <n v="2391"/>
    <n v="1291"/>
    <n v="1291"/>
    <n v="2391"/>
    <n v="360"/>
    <x v="25"/>
    <x v="0"/>
    <x v="643"/>
    <x v="3"/>
    <n v="2"/>
    <x v="10"/>
    <x v="0"/>
  </r>
  <r>
    <s v="AX22649"/>
    <s v="ENX2066"/>
    <s v="A142"/>
    <s v="EMP1023"/>
    <s v="C1636"/>
    <d v="2021-11-05T00:00:00"/>
    <x v="13"/>
    <n v="1"/>
    <n v="203"/>
    <n v="154"/>
    <n v="1890"/>
    <n v="3778"/>
    <n v="95"/>
    <x v="69"/>
    <x v="40"/>
    <x v="205"/>
    <x v="2"/>
    <n v="3"/>
    <x v="10"/>
    <x v="0"/>
  </r>
  <r>
    <s v="AX22651"/>
    <s v="ENX2066"/>
    <s v="A155"/>
    <s v="EMP1017"/>
    <s v="C1637"/>
    <d v="2021-11-05T00:00:00"/>
    <x v="13"/>
    <n v="1"/>
    <n v="561"/>
    <n v="421"/>
    <n v="536"/>
    <n v="800"/>
    <n v="690"/>
    <x v="41"/>
    <x v="38"/>
    <x v="289"/>
    <x v="0"/>
    <n v="3"/>
    <x v="10"/>
    <x v="0"/>
  </r>
  <r>
    <s v="AX22657"/>
    <s v="ENX2028"/>
    <s v="A120"/>
    <s v="EMP1005"/>
    <s v="C1120"/>
    <d v="2021-11-05T00:00:00"/>
    <x v="5"/>
    <n v="4"/>
    <n v="1889"/>
    <n v="945"/>
    <n v="947"/>
    <n v="1353"/>
    <n v="874"/>
    <x v="32"/>
    <x v="28"/>
    <x v="16"/>
    <x v="5"/>
    <n v="4"/>
    <x v="10"/>
    <x v="0"/>
  </r>
  <r>
    <s v="AX22658"/>
    <s v="ENX2085"/>
    <s v="A134"/>
    <s v="EMP1017"/>
    <s v="C1256"/>
    <d v="2021-11-05T00:00:00"/>
    <x v="29"/>
    <n v="1"/>
    <n v="400"/>
    <n v="208"/>
    <n v="838"/>
    <n v="1103"/>
    <n v="2260"/>
    <x v="15"/>
    <x v="5"/>
    <x v="323"/>
    <x v="0"/>
    <n v="5"/>
    <x v="10"/>
    <x v="0"/>
  </r>
  <r>
    <s v="AX22660"/>
    <s v="ENX2072"/>
    <s v="A141"/>
    <s v="EMP1039"/>
    <s v="C1259"/>
    <d v="2021-11-05T00:00:00"/>
    <x v="31"/>
    <n v="1"/>
    <n v="356"/>
    <n v="292"/>
    <n v="1942"/>
    <n v="3596"/>
    <n v="599"/>
    <x v="38"/>
    <x v="10"/>
    <x v="656"/>
    <x v="3"/>
    <n v="6"/>
    <x v="10"/>
    <x v="0"/>
  </r>
  <r>
    <s v="AX22666"/>
    <s v="ENX2049"/>
    <s v="A111"/>
    <s v="EMP1006"/>
    <s v="C1008"/>
    <d v="2021-11-05T00:00:00"/>
    <x v="58"/>
    <n v="2"/>
    <n v="368"/>
    <n v="294"/>
    <n v="358"/>
    <n v="596"/>
    <n v="1341"/>
    <x v="8"/>
    <x v="41"/>
    <x v="587"/>
    <x v="1"/>
    <n v="6"/>
    <x v="10"/>
    <x v="0"/>
  </r>
  <r>
    <s v="AX22669"/>
    <s v="ENX2040"/>
    <s v="A141"/>
    <s v="EMP1012"/>
    <s v="C1634"/>
    <d v="2021-11-05T00:00:00"/>
    <x v="4"/>
    <n v="3"/>
    <n v="1826"/>
    <n v="1443"/>
    <n v="66"/>
    <n v="105"/>
    <n v="987"/>
    <x v="50"/>
    <x v="33"/>
    <x v="472"/>
    <x v="2"/>
    <n v="7"/>
    <x v="10"/>
    <x v="0"/>
  </r>
  <r>
    <s v="AX22670"/>
    <s v="ENX2066"/>
    <s v="A148"/>
    <s v="EMP1024"/>
    <s v="C1523"/>
    <d v="2021-11-05T00:00:00"/>
    <x v="13"/>
    <n v="1"/>
    <n v="1639"/>
    <n v="1295"/>
    <n v="4455"/>
    <n v="6273"/>
    <n v="123"/>
    <x v="66"/>
    <x v="10"/>
    <x v="45"/>
    <x v="4"/>
    <n v="7"/>
    <x v="10"/>
    <x v="0"/>
  </r>
  <r>
    <s v="AX22672"/>
    <s v="ENX2057"/>
    <s v="A145"/>
    <s v="EMP1044"/>
    <s v="C1128"/>
    <d v="2021-11-05T00:00:00"/>
    <x v="78"/>
    <n v="3"/>
    <n v="800"/>
    <n v="536"/>
    <n v="1995"/>
    <n v="3834"/>
    <n v="660"/>
    <x v="65"/>
    <x v="10"/>
    <x v="128"/>
    <x v="6"/>
    <n v="7"/>
    <x v="10"/>
    <x v="0"/>
  </r>
  <r>
    <s v="AX22678"/>
    <s v="ENX2020"/>
    <s v="A110"/>
    <s v="EMP1000"/>
    <s v="C1256"/>
    <d v="2021-11-05T00:00:00"/>
    <x v="18"/>
    <n v="1"/>
    <n v="2005"/>
    <n v="1223"/>
    <n v="634"/>
    <n v="880"/>
    <n v="436"/>
    <x v="19"/>
    <x v="28"/>
    <x v="96"/>
    <x v="1"/>
    <n v="7"/>
    <x v="10"/>
    <x v="0"/>
  </r>
  <r>
    <s v="AX22689"/>
    <s v="ENX2013"/>
    <s v="A131"/>
    <s v="EMP1019"/>
    <s v="C1359"/>
    <d v="2021-11-05T00:00:00"/>
    <x v="70"/>
    <n v="3"/>
    <n v="2396"/>
    <n v="1965"/>
    <n v="435"/>
    <n v="530"/>
    <n v="123"/>
    <x v="1"/>
    <x v="40"/>
    <x v="387"/>
    <x v="0"/>
    <n v="7"/>
    <x v="10"/>
    <x v="0"/>
  </r>
  <r>
    <s v="AX22691"/>
    <s v="ENX2031"/>
    <s v="A163"/>
    <s v="EMP1021"/>
    <s v="C1154"/>
    <d v="2021-11-05T00:00:00"/>
    <x v="88"/>
    <n v="1"/>
    <n v="181"/>
    <n v="130"/>
    <n v="971"/>
    <n v="1798"/>
    <n v="509"/>
    <x v="34"/>
    <x v="22"/>
    <x v="145"/>
    <x v="1"/>
    <n v="8"/>
    <x v="10"/>
    <x v="0"/>
  </r>
  <r>
    <s v="AX22698"/>
    <s v="ENX2082"/>
    <s v="A153"/>
    <s v="EMP1001"/>
    <s v="C1517"/>
    <d v="2021-11-05T00:00:00"/>
    <x v="86"/>
    <n v="1"/>
    <n v="1380"/>
    <n v="1090"/>
    <n v="1190"/>
    <n v="1566"/>
    <n v="1160"/>
    <x v="0"/>
    <x v="9"/>
    <x v="562"/>
    <x v="3"/>
    <n v="8"/>
    <x v="10"/>
    <x v="0"/>
  </r>
  <r>
    <s v="AX22700"/>
    <s v="ENX2064"/>
    <s v="A162"/>
    <s v="EMP1043"/>
    <s v="C1003"/>
    <d v="2021-11-05T00:00:00"/>
    <x v="25"/>
    <n v="1"/>
    <n v="637"/>
    <n v="389"/>
    <n v="1774"/>
    <n v="2464"/>
    <n v="106"/>
    <x v="15"/>
    <x v="15"/>
    <x v="630"/>
    <x v="6"/>
    <n v="8"/>
    <x v="10"/>
    <x v="0"/>
  </r>
  <r>
    <s v="AX22710"/>
    <s v="ENX2096"/>
    <s v="A108"/>
    <s v="EMP1033"/>
    <s v="C1517"/>
    <d v="2021-11-05T00:00:00"/>
    <x v="36"/>
    <n v="1"/>
    <n v="826"/>
    <n v="562"/>
    <n v="1518"/>
    <n v="2410"/>
    <n v="246"/>
    <x v="57"/>
    <x v="12"/>
    <x v="522"/>
    <x v="4"/>
    <n v="9"/>
    <x v="10"/>
    <x v="0"/>
  </r>
  <r>
    <s v="AX22712"/>
    <s v="ENX2094"/>
    <s v="A126"/>
    <s v="EMP1018"/>
    <s v="C1117"/>
    <d v="2021-11-05T00:00:00"/>
    <x v="90"/>
    <n v="3"/>
    <n v="458"/>
    <n v="376"/>
    <n v="945"/>
    <n v="1889"/>
    <n v="660"/>
    <x v="41"/>
    <x v="30"/>
    <x v="605"/>
    <x v="3"/>
    <n v="9"/>
    <x v="10"/>
    <x v="0"/>
  </r>
  <r>
    <s v="AX22713"/>
    <s v="ENX2048"/>
    <s v="A157"/>
    <s v="EMP1008"/>
    <s v="C1755"/>
    <d v="2021-11-06T00:00:00"/>
    <x v="34"/>
    <n v="1"/>
    <n v="1500"/>
    <n v="900"/>
    <n v="1676"/>
    <n v="2206"/>
    <n v="240"/>
    <x v="45"/>
    <x v="15"/>
    <x v="704"/>
    <x v="5"/>
    <n v="1"/>
    <x v="10"/>
    <x v="0"/>
  </r>
  <r>
    <s v="AX22714"/>
    <s v="ENX2011"/>
    <s v="A104"/>
    <s v="EMP1006"/>
    <s v="C1741"/>
    <d v="2021-11-06T00:00:00"/>
    <x v="81"/>
    <n v="3"/>
    <n v="35"/>
    <n v="22"/>
    <n v="600"/>
    <n v="870"/>
    <n v="486"/>
    <x v="50"/>
    <x v="24"/>
    <x v="340"/>
    <x v="1"/>
    <n v="1"/>
    <x v="10"/>
    <x v="0"/>
  </r>
  <r>
    <s v="AX22716"/>
    <s v="ENX2038"/>
    <s v="A154"/>
    <s v="EMP1034"/>
    <s v="C1220"/>
    <d v="2021-11-06T00:00:00"/>
    <x v="84"/>
    <n v="2"/>
    <n v="1052"/>
    <n v="589"/>
    <n v="296"/>
    <n v="502"/>
    <n v="1980"/>
    <x v="70"/>
    <x v="19"/>
    <x v="169"/>
    <x v="1"/>
    <n v="1"/>
    <x v="10"/>
    <x v="0"/>
  </r>
  <r>
    <s v="AX22717"/>
    <s v="ENX2095"/>
    <s v="A102"/>
    <s v="EMP1039"/>
    <s v="C1798"/>
    <d v="2021-11-06T00:00:00"/>
    <x v="42"/>
    <n v="1"/>
    <n v="2495"/>
    <n v="1896"/>
    <n v="1399"/>
    <n v="2294"/>
    <n v="267"/>
    <x v="12"/>
    <x v="26"/>
    <x v="378"/>
    <x v="3"/>
    <n v="2"/>
    <x v="10"/>
    <x v="0"/>
  </r>
  <r>
    <s v="AX22718"/>
    <s v="ENX2062"/>
    <s v="A132"/>
    <s v="EMP1018"/>
    <s v="C1688"/>
    <d v="2021-11-06T00:00:00"/>
    <x v="91"/>
    <n v="3"/>
    <n v="2495"/>
    <n v="1896"/>
    <n v="1820"/>
    <n v="3196"/>
    <n v="799"/>
    <x v="0"/>
    <x v="19"/>
    <x v="396"/>
    <x v="2"/>
    <n v="3"/>
    <x v="10"/>
    <x v="0"/>
  </r>
  <r>
    <s v="AX22719"/>
    <s v="ENX2070"/>
    <s v="A105"/>
    <s v="EMP1010"/>
    <s v="C1748"/>
    <d v="2021-11-06T00:00:00"/>
    <x v="40"/>
    <n v="1"/>
    <n v="1526"/>
    <n v="1251"/>
    <n v="22"/>
    <n v="35"/>
    <n v="565"/>
    <x v="40"/>
    <x v="26"/>
    <x v="709"/>
    <x v="5"/>
    <n v="4"/>
    <x v="10"/>
    <x v="0"/>
  </r>
  <r>
    <s v="AX22720"/>
    <s v="ENX2057"/>
    <s v="A152"/>
    <s v="EMP1010"/>
    <s v="C1005"/>
    <d v="2021-11-06T00:00:00"/>
    <x v="78"/>
    <n v="3"/>
    <n v="1278"/>
    <n v="665"/>
    <n v="5331"/>
    <n v="6423"/>
    <n v="613"/>
    <x v="35"/>
    <x v="39"/>
    <x v="755"/>
    <x v="6"/>
    <n v="4"/>
    <x v="10"/>
    <x v="0"/>
  </r>
  <r>
    <s v="AX22721"/>
    <s v="ENX2031"/>
    <s v="A142"/>
    <s v="EMP1009"/>
    <s v="C1216"/>
    <d v="2021-11-06T00:00:00"/>
    <x v="88"/>
    <n v="2"/>
    <n v="2294"/>
    <n v="1399"/>
    <n v="504"/>
    <n v="951"/>
    <n v="688"/>
    <x v="27"/>
    <x v="19"/>
    <x v="538"/>
    <x v="2"/>
    <n v="4"/>
    <x v="10"/>
    <x v="0"/>
  </r>
  <r>
    <s v="AX22723"/>
    <s v="ENX2058"/>
    <s v="A137"/>
    <s v="EMP1009"/>
    <s v="C1146"/>
    <d v="2021-11-06T00:00:00"/>
    <x v="53"/>
    <n v="2"/>
    <n v="886"/>
    <n v="478"/>
    <n v="1434"/>
    <n v="2658"/>
    <n v="792"/>
    <x v="30"/>
    <x v="29"/>
    <x v="698"/>
    <x v="3"/>
    <n v="7"/>
    <x v="10"/>
    <x v="0"/>
  </r>
  <r>
    <s v="AX22724"/>
    <s v="ENX2047"/>
    <s v="A128"/>
    <s v="EMP1019"/>
    <s v="C1799"/>
    <d v="2021-11-06T00:00:00"/>
    <x v="82"/>
    <n v="2"/>
    <n v="1022"/>
    <n v="818"/>
    <n v="971"/>
    <n v="1798"/>
    <n v="1724"/>
    <x v="53"/>
    <x v="34"/>
    <x v="235"/>
    <x v="0"/>
    <n v="7"/>
    <x v="10"/>
    <x v="0"/>
  </r>
  <r>
    <s v="AX22731"/>
    <s v="ENX2078"/>
    <s v="A139"/>
    <s v="EMP1042"/>
    <s v="C1504"/>
    <d v="2021-11-06T00:00:00"/>
    <x v="66"/>
    <n v="1"/>
    <n v="315"/>
    <n v="208"/>
    <n v="1090"/>
    <n v="1380"/>
    <n v="82"/>
    <x v="65"/>
    <x v="1"/>
    <x v="665"/>
    <x v="5"/>
    <n v="7"/>
    <x v="10"/>
    <x v="0"/>
  </r>
  <r>
    <s v="AX22741"/>
    <s v="ENX2074"/>
    <s v="A152"/>
    <s v="EMP1002"/>
    <s v="C1710"/>
    <d v="2021-11-06T00:00:00"/>
    <x v="41"/>
    <n v="2"/>
    <n v="112"/>
    <n v="90"/>
    <n v="1305"/>
    <n v="1812"/>
    <n v="286"/>
    <x v="21"/>
    <x v="26"/>
    <x v="88"/>
    <x v="1"/>
    <n v="7"/>
    <x v="10"/>
    <x v="0"/>
  </r>
  <r>
    <s v="AX22743"/>
    <s v="ENX2059"/>
    <s v="A106"/>
    <s v="EMP1001"/>
    <s v="C1583"/>
    <d v="2021-11-06T00:00:00"/>
    <x v="97"/>
    <n v="2"/>
    <n v="2294"/>
    <n v="1399"/>
    <n v="2835"/>
    <n v="5667"/>
    <n v="550"/>
    <x v="66"/>
    <x v="1"/>
    <x v="450"/>
    <x v="6"/>
    <n v="8"/>
    <x v="10"/>
    <x v="0"/>
  </r>
  <r>
    <s v="AX22745"/>
    <s v="ENX2008"/>
    <s v="A146"/>
    <s v="EMP1034"/>
    <s v="C1356"/>
    <d v="2021-11-06T00:00:00"/>
    <x v="24"/>
    <n v="3"/>
    <n v="35"/>
    <n v="22"/>
    <n v="3138"/>
    <n v="4905"/>
    <n v="1353"/>
    <x v="53"/>
    <x v="19"/>
    <x v="725"/>
    <x v="4"/>
    <n v="8"/>
    <x v="10"/>
    <x v="0"/>
  </r>
  <r>
    <s v="AX22748"/>
    <s v="ENX2031"/>
    <s v="A165"/>
    <s v="EMP1044"/>
    <s v="C1292"/>
    <d v="2021-11-06T00:00:00"/>
    <x v="88"/>
    <n v="1"/>
    <n v="951"/>
    <n v="504"/>
    <n v="1434"/>
    <n v="2658"/>
    <n v="1178"/>
    <x v="32"/>
    <x v="2"/>
    <x v="131"/>
    <x v="6"/>
    <n v="9"/>
    <x v="10"/>
    <x v="0"/>
  </r>
  <r>
    <s v="AX22753"/>
    <s v="ENX2023"/>
    <s v="A140"/>
    <s v="EMP1030"/>
    <s v="C1623"/>
    <d v="2021-11-07T00:00:00"/>
    <x v="57"/>
    <n v="1"/>
    <n v="1587"/>
    <n v="1301"/>
    <n v="1800"/>
    <n v="3272"/>
    <n v="265"/>
    <x v="68"/>
    <x v="39"/>
    <x v="61"/>
    <x v="1"/>
    <n v="1"/>
    <x v="10"/>
    <x v="0"/>
  </r>
  <r>
    <s v="AX22755"/>
    <s v="ENX2099"/>
    <s v="A102"/>
    <s v="EMP1006"/>
    <s v="C1135"/>
    <d v="2021-11-07T00:00:00"/>
    <x v="52"/>
    <n v="3"/>
    <n v="1022"/>
    <n v="818"/>
    <n v="838"/>
    <n v="1103"/>
    <n v="463"/>
    <x v="48"/>
    <x v="12"/>
    <x v="637"/>
    <x v="0"/>
    <n v="1"/>
    <x v="10"/>
    <x v="0"/>
  </r>
  <r>
    <s v="AX22758"/>
    <s v="ENX2068"/>
    <s v="A136"/>
    <s v="EMP1023"/>
    <s v="C1011"/>
    <d v="2021-11-07T00:00:00"/>
    <x v="20"/>
    <n v="1"/>
    <n v="1743"/>
    <n v="872"/>
    <n v="838"/>
    <n v="1103"/>
    <n v="48"/>
    <x v="20"/>
    <x v="7"/>
    <x v="582"/>
    <x v="6"/>
    <n v="1"/>
    <x v="10"/>
    <x v="0"/>
  </r>
  <r>
    <s v="AX22759"/>
    <s v="ENX2041"/>
    <s v="A115"/>
    <s v="EMP1012"/>
    <s v="C1712"/>
    <d v="2021-11-07T00:00:00"/>
    <x v="7"/>
    <n v="4"/>
    <n v="356"/>
    <n v="292"/>
    <n v="3570"/>
    <n v="4698"/>
    <n v="1053"/>
    <x v="35"/>
    <x v="28"/>
    <x v="115"/>
    <x v="0"/>
    <n v="1"/>
    <x v="10"/>
    <x v="0"/>
  </r>
  <r>
    <s v="AX22761"/>
    <s v="ENX2027"/>
    <s v="A140"/>
    <s v="EMP1001"/>
    <s v="C1506"/>
    <d v="2021-11-07T00:00:00"/>
    <x v="19"/>
    <n v="2"/>
    <n v="800"/>
    <n v="536"/>
    <n v="818"/>
    <n v="1022"/>
    <n v="246"/>
    <x v="9"/>
    <x v="42"/>
    <x v="665"/>
    <x v="6"/>
    <n v="2"/>
    <x v="10"/>
    <x v="0"/>
  </r>
  <r>
    <s v="AX22762"/>
    <s v="ENX2047"/>
    <s v="A105"/>
    <s v="EMP1007"/>
    <s v="C1451"/>
    <d v="2021-11-07T00:00:00"/>
    <x v="82"/>
    <n v="2"/>
    <n v="2464"/>
    <n v="1774"/>
    <n v="1788"/>
    <n v="2353"/>
    <n v="1035"/>
    <x v="0"/>
    <x v="26"/>
    <x v="328"/>
    <x v="3"/>
    <n v="2"/>
    <x v="10"/>
    <x v="0"/>
  </r>
  <r>
    <s v="AX22767"/>
    <s v="ENX2085"/>
    <s v="A113"/>
    <s v="EMP1021"/>
    <s v="C1183"/>
    <d v="2021-11-07T00:00:00"/>
    <x v="29"/>
    <n v="1"/>
    <n v="1972"/>
    <n v="1321"/>
    <n v="288"/>
    <n v="544"/>
    <n v="98"/>
    <x v="3"/>
    <x v="5"/>
    <x v="795"/>
    <x v="2"/>
    <n v="3"/>
    <x v="10"/>
    <x v="0"/>
  </r>
  <r>
    <s v="AX22769"/>
    <s v="ENX2006"/>
    <s v="A161"/>
    <s v="EMP1024"/>
    <s v="C1570"/>
    <d v="2021-11-07T00:00:00"/>
    <x v="68"/>
    <n v="3"/>
    <n v="561"/>
    <n v="421"/>
    <n v="389"/>
    <n v="637"/>
    <n v="329"/>
    <x v="16"/>
    <x v="5"/>
    <x v="309"/>
    <x v="1"/>
    <n v="3"/>
    <x v="10"/>
    <x v="0"/>
  </r>
  <r>
    <s v="AX22775"/>
    <s v="ENX2093"/>
    <s v="A135"/>
    <s v="EMP1031"/>
    <s v="C1247"/>
    <d v="2021-11-07T00:00:00"/>
    <x v="99"/>
    <n v="3"/>
    <n v="356"/>
    <n v="292"/>
    <n v="1896"/>
    <n v="2495"/>
    <n v="3196"/>
    <x v="1"/>
    <x v="28"/>
    <x v="445"/>
    <x v="3"/>
    <n v="4"/>
    <x v="10"/>
    <x v="0"/>
  </r>
  <r>
    <s v="AX22780"/>
    <s v="ENX2096"/>
    <s v="A102"/>
    <s v="EMP1021"/>
    <s v="C1297"/>
    <d v="2021-11-07T00:00:00"/>
    <x v="36"/>
    <n v="2"/>
    <n v="290"/>
    <n v="200"/>
    <n v="732"/>
    <n v="1077"/>
    <n v="799"/>
    <x v="41"/>
    <x v="25"/>
    <x v="332"/>
    <x v="5"/>
    <n v="4"/>
    <x v="10"/>
    <x v="0"/>
  </r>
  <r>
    <s v="AX22784"/>
    <s v="ENX2044"/>
    <s v="A158"/>
    <s v="EMP1022"/>
    <s v="C1608"/>
    <d v="2021-11-07T00:00:00"/>
    <x v="54"/>
    <n v="1"/>
    <n v="667"/>
    <n v="387"/>
    <n v="1740"/>
    <n v="2120"/>
    <n v="651"/>
    <x v="71"/>
    <x v="36"/>
    <x v="539"/>
    <x v="4"/>
    <n v="5"/>
    <x v="10"/>
    <x v="0"/>
  </r>
  <r>
    <s v="AX22799"/>
    <s v="ENX2022"/>
    <s v="A107"/>
    <s v="EMP1033"/>
    <s v="C1568"/>
    <d v="2021-11-07T00:00:00"/>
    <x v="27"/>
    <n v="2"/>
    <n v="530"/>
    <n v="424"/>
    <n v="1473"/>
    <n v="2497"/>
    <n v="553"/>
    <x v="59"/>
    <x v="29"/>
    <x v="193"/>
    <x v="0"/>
    <n v="5"/>
    <x v="10"/>
    <x v="0"/>
  </r>
  <r>
    <s v="AX22802"/>
    <s v="ENX2025"/>
    <s v="A145"/>
    <s v="EMP1018"/>
    <s v="C1259"/>
    <d v="2021-11-07T00:00:00"/>
    <x v="21"/>
    <n v="3"/>
    <n v="847"/>
    <n v="534"/>
    <n v="1185"/>
    <n v="1668"/>
    <n v="2400"/>
    <x v="46"/>
    <x v="41"/>
    <x v="37"/>
    <x v="4"/>
    <n v="5"/>
    <x v="10"/>
    <x v="0"/>
  </r>
  <r>
    <s v="AX22806"/>
    <s v="ENX2024"/>
    <s v="A120"/>
    <s v="EMP1041"/>
    <s v="C1597"/>
    <d v="2021-11-07T00:00:00"/>
    <x v="2"/>
    <n v="1"/>
    <n v="1889"/>
    <n v="945"/>
    <n v="90"/>
    <n v="112"/>
    <n v="2565"/>
    <x v="30"/>
    <x v="11"/>
    <x v="586"/>
    <x v="0"/>
    <n v="6"/>
    <x v="10"/>
    <x v="0"/>
  </r>
  <r>
    <s v="AX22808"/>
    <s v="ENX2031"/>
    <s v="A114"/>
    <s v="EMP1037"/>
    <s v="C1621"/>
    <d v="2021-11-07T00:00:00"/>
    <x v="88"/>
    <n v="1"/>
    <n v="771"/>
    <n v="648"/>
    <n v="1305"/>
    <n v="1812"/>
    <n v="752"/>
    <x v="64"/>
    <x v="28"/>
    <x v="753"/>
    <x v="2"/>
    <n v="7"/>
    <x v="10"/>
    <x v="0"/>
  </r>
  <r>
    <s v="AX22812"/>
    <s v="ENX2034"/>
    <s v="A111"/>
    <s v="EMP1023"/>
    <s v="C1772"/>
    <d v="2021-11-07T00:00:00"/>
    <x v="32"/>
    <n v="2"/>
    <n v="530"/>
    <n v="435"/>
    <n v="818"/>
    <n v="1634"/>
    <n v="136"/>
    <x v="3"/>
    <x v="22"/>
    <x v="126"/>
    <x v="3"/>
    <n v="7"/>
    <x v="10"/>
    <x v="0"/>
  </r>
  <r>
    <s v="AX22813"/>
    <s v="ENX2012"/>
    <s v="A164"/>
    <s v="EMP1040"/>
    <s v="C1322"/>
    <d v="2021-11-07T00:00:00"/>
    <x v="16"/>
    <n v="1"/>
    <n v="947"/>
    <n v="786"/>
    <n v="171"/>
    <n v="217"/>
    <n v="95"/>
    <x v="68"/>
    <x v="14"/>
    <x v="434"/>
    <x v="1"/>
    <n v="7"/>
    <x v="10"/>
    <x v="0"/>
  </r>
  <r>
    <s v="AX22816"/>
    <s v="ENX2046"/>
    <s v="A171"/>
    <s v="EMP1014"/>
    <s v="C1288"/>
    <d v="2021-11-07T00:00:00"/>
    <x v="38"/>
    <n v="3"/>
    <n v="596"/>
    <n v="358"/>
    <n v="171"/>
    <n v="217"/>
    <n v="1320"/>
    <x v="33"/>
    <x v="27"/>
    <x v="450"/>
    <x v="2"/>
    <n v="7"/>
    <x v="10"/>
    <x v="0"/>
  </r>
  <r>
    <s v="AX22818"/>
    <s v="ENX2034"/>
    <s v="A120"/>
    <s v="EMP1000"/>
    <s v="C1225"/>
    <d v="2021-11-07T00:00:00"/>
    <x v="32"/>
    <n v="1"/>
    <n v="1405"/>
    <n v="1054"/>
    <n v="1777"/>
    <n v="2141"/>
    <n v="1252"/>
    <x v="32"/>
    <x v="16"/>
    <x v="293"/>
    <x v="5"/>
    <n v="8"/>
    <x v="10"/>
    <x v="0"/>
  </r>
  <r>
    <s v="AX22820"/>
    <s v="ENX2025"/>
    <s v="A104"/>
    <s v="EMP1030"/>
    <s v="C1003"/>
    <d v="2021-11-07T00:00:00"/>
    <x v="21"/>
    <n v="4"/>
    <n v="1887"/>
    <n v="1378"/>
    <n v="900"/>
    <n v="1500"/>
    <n v="523"/>
    <x v="26"/>
    <x v="41"/>
    <x v="348"/>
    <x v="1"/>
    <n v="9"/>
    <x v="10"/>
    <x v="0"/>
  </r>
  <r>
    <s v="AX22822"/>
    <s v="ENX2059"/>
    <s v="A110"/>
    <s v="EMP1011"/>
    <s v="C1600"/>
    <d v="2021-11-07T00:00:00"/>
    <x v="97"/>
    <n v="3"/>
    <n v="1639"/>
    <n v="1295"/>
    <n v="3915"/>
    <n v="5436"/>
    <n v="34"/>
    <x v="28"/>
    <x v="9"/>
    <x v="287"/>
    <x v="0"/>
    <n v="9"/>
    <x v="10"/>
    <x v="0"/>
  </r>
  <r>
    <s v="AX22824"/>
    <s v="ENX2032"/>
    <s v="A170"/>
    <s v="EMP1008"/>
    <s v="C1653"/>
    <d v="2021-11-07T00:00:00"/>
    <x v="47"/>
    <n v="3"/>
    <n v="584"/>
    <n v="420"/>
    <n v="424"/>
    <n v="530"/>
    <n v="3776"/>
    <x v="30"/>
    <x v="9"/>
    <x v="167"/>
    <x v="4"/>
    <n v="9"/>
    <x v="10"/>
    <x v="0"/>
  </r>
  <r>
    <s v="AX22828"/>
    <s v="ENX2028"/>
    <s v="A172"/>
    <s v="EMP1015"/>
    <s v="C1719"/>
    <d v="2021-11-08T00:00:00"/>
    <x v="5"/>
    <n v="2"/>
    <n v="127"/>
    <n v="79"/>
    <n v="4760"/>
    <n v="6264"/>
    <n v="153"/>
    <x v="20"/>
    <x v="12"/>
    <x v="766"/>
    <x v="1"/>
    <n v="1"/>
    <x v="10"/>
    <x v="0"/>
  </r>
  <r>
    <s v="AX22829"/>
    <s v="ENX2038"/>
    <s v="A152"/>
    <s v="EMP1013"/>
    <s v="C1110"/>
    <d v="2021-11-08T00:00:00"/>
    <x v="84"/>
    <n v="2"/>
    <n v="1671"/>
    <n v="1220"/>
    <n v="1572"/>
    <n v="1894"/>
    <n v="782"/>
    <x v="11"/>
    <x v="5"/>
    <x v="382"/>
    <x v="4"/>
    <n v="4"/>
    <x v="10"/>
    <x v="0"/>
  </r>
  <r>
    <s v="AX22831"/>
    <s v="ENX2047"/>
    <s v="A101"/>
    <s v="EMP1015"/>
    <s v="C1317"/>
    <d v="2021-11-08T00:00:00"/>
    <x v="82"/>
    <n v="2"/>
    <n v="771"/>
    <n v="648"/>
    <n v="947"/>
    <n v="1353"/>
    <n v="613"/>
    <x v="3"/>
    <x v="9"/>
    <x v="689"/>
    <x v="4"/>
    <n v="5"/>
    <x v="10"/>
    <x v="0"/>
  </r>
  <r>
    <s v="AX22839"/>
    <s v="ENX2062"/>
    <s v="A149"/>
    <s v="EMP1002"/>
    <s v="C1043"/>
    <d v="2021-11-08T00:00:00"/>
    <x v="91"/>
    <n v="4"/>
    <n v="2464"/>
    <n v="1774"/>
    <n v="600"/>
    <n v="870"/>
    <n v="267"/>
    <x v="22"/>
    <x v="22"/>
    <x v="63"/>
    <x v="0"/>
    <n v="5"/>
    <x v="10"/>
    <x v="0"/>
  </r>
  <r>
    <s v="AX22842"/>
    <s v="ENX2012"/>
    <s v="A109"/>
    <s v="EMP1038"/>
    <s v="C1661"/>
    <d v="2021-11-08T00:00:00"/>
    <x v="16"/>
    <n v="2"/>
    <n v="1848"/>
    <n v="1294"/>
    <n v="1173"/>
    <n v="1862"/>
    <n v="318"/>
    <x v="70"/>
    <x v="39"/>
    <x v="263"/>
    <x v="3"/>
    <n v="6"/>
    <x v="10"/>
    <x v="0"/>
  </r>
  <r>
    <s v="AX22846"/>
    <s v="ENX2019"/>
    <s v="A149"/>
    <s v="EMP1015"/>
    <s v="C1379"/>
    <d v="2021-11-08T00:00:00"/>
    <x v="60"/>
    <n v="1"/>
    <n v="378"/>
    <n v="291"/>
    <n v="2582"/>
    <n v="4782"/>
    <n v="368"/>
    <x v="41"/>
    <x v="20"/>
    <x v="780"/>
    <x v="1"/>
    <n v="6"/>
    <x v="10"/>
    <x v="0"/>
  </r>
  <r>
    <s v="AX22851"/>
    <s v="ENX2066"/>
    <s v="A138"/>
    <s v="EMP1038"/>
    <s v="C1512"/>
    <d v="2021-11-08T00:00:00"/>
    <x v="13"/>
    <n v="1"/>
    <n v="637"/>
    <n v="389"/>
    <n v="3032"/>
    <n v="3566"/>
    <n v="120"/>
    <x v="6"/>
    <x v="24"/>
    <x v="241"/>
    <x v="6"/>
    <n v="7"/>
    <x v="10"/>
    <x v="0"/>
  </r>
  <r>
    <s v="AX22852"/>
    <s v="ENX2095"/>
    <s v="A107"/>
    <s v="EMP1041"/>
    <s v="C1432"/>
    <d v="2021-11-08T00:00:00"/>
    <x v="42"/>
    <n v="1"/>
    <n v="1967"/>
    <n v="1397"/>
    <n v="2886"/>
    <n v="4242"/>
    <n v="364"/>
    <x v="33"/>
    <x v="8"/>
    <x v="526"/>
    <x v="3"/>
    <n v="7"/>
    <x v="10"/>
    <x v="0"/>
  </r>
  <r>
    <s v="AX22853"/>
    <s v="ENX2064"/>
    <s v="A150"/>
    <s v="EMP1015"/>
    <s v="C1462"/>
    <d v="2021-11-08T00:00:00"/>
    <x v="25"/>
    <n v="4"/>
    <n v="584"/>
    <n v="420"/>
    <n v="200"/>
    <n v="290"/>
    <n v="48"/>
    <x v="44"/>
    <x v="34"/>
    <x v="63"/>
    <x v="0"/>
    <n v="8"/>
    <x v="10"/>
    <x v="0"/>
  </r>
  <r>
    <s v="AX22858"/>
    <s v="ENX2017"/>
    <s v="A125"/>
    <s v="EMP1031"/>
    <s v="C1625"/>
    <d v="2021-11-08T00:00:00"/>
    <x v="61"/>
    <n v="1"/>
    <n v="136"/>
    <n v="72"/>
    <n v="3488"/>
    <n v="6972"/>
    <n v="1086"/>
    <x v="48"/>
    <x v="39"/>
    <x v="84"/>
    <x v="4"/>
    <n v="9"/>
    <x v="10"/>
    <x v="0"/>
  </r>
  <r>
    <s v="AX22862"/>
    <s v="ENX2016"/>
    <s v="A143"/>
    <s v="EMP1021"/>
    <s v="C1299"/>
    <d v="2021-11-09T00:00:00"/>
    <x v="6"/>
    <n v="1"/>
    <n v="1052"/>
    <n v="589"/>
    <n v="2380"/>
    <n v="3132"/>
    <n v="46"/>
    <x v="8"/>
    <x v="42"/>
    <x v="727"/>
    <x v="6"/>
    <n v="1"/>
    <x v="10"/>
    <x v="0"/>
  </r>
  <r>
    <s v="AX22865"/>
    <s v="ENX2085"/>
    <s v="A157"/>
    <s v="EMP1000"/>
    <s v="C1124"/>
    <d v="2021-11-09T00:00:00"/>
    <x v="29"/>
    <n v="1"/>
    <n v="556"/>
    <n v="395"/>
    <n v="171"/>
    <n v="217"/>
    <n v="408"/>
    <x v="44"/>
    <x v="42"/>
    <x v="428"/>
    <x v="2"/>
    <n v="1"/>
    <x v="10"/>
    <x v="0"/>
  </r>
  <r>
    <s v="AX22868"/>
    <s v="ENX2068"/>
    <s v="A130"/>
    <s v="EMP1029"/>
    <s v="C1709"/>
    <d v="2021-11-09T00:00:00"/>
    <x v="20"/>
    <n v="1"/>
    <n v="1848"/>
    <n v="1294"/>
    <n v="984"/>
    <n v="1367"/>
    <n v="1140"/>
    <x v="28"/>
    <x v="2"/>
    <x v="351"/>
    <x v="0"/>
    <n v="1"/>
    <x v="10"/>
    <x v="0"/>
  </r>
  <r>
    <s v="AX22874"/>
    <s v="ENX2040"/>
    <s v="A141"/>
    <s v="EMP1018"/>
    <s v="C1133"/>
    <d v="2021-11-09T00:00:00"/>
    <x v="4"/>
    <n v="1"/>
    <n v="1526"/>
    <n v="1251"/>
    <n v="1602"/>
    <n v="2541"/>
    <n v="51"/>
    <x v="34"/>
    <x v="24"/>
    <x v="245"/>
    <x v="6"/>
    <n v="2"/>
    <x v="10"/>
    <x v="0"/>
  </r>
  <r>
    <s v="AX22880"/>
    <s v="ENX2032"/>
    <s v="A160"/>
    <s v="EMP1012"/>
    <s v="C1022"/>
    <d v="2021-11-09T00:00:00"/>
    <x v="47"/>
    <n v="2"/>
    <n v="947"/>
    <n v="786"/>
    <n v="520"/>
    <n v="724"/>
    <n v="554"/>
    <x v="31"/>
    <x v="12"/>
    <x v="771"/>
    <x v="5"/>
    <n v="5"/>
    <x v="10"/>
    <x v="0"/>
  </r>
  <r>
    <s v="AX22882"/>
    <s v="ENX2052"/>
    <s v="A144"/>
    <s v="EMP1037"/>
    <s v="C1548"/>
    <d v="2021-11-09T00:00:00"/>
    <x v="45"/>
    <n v="4"/>
    <n v="1587"/>
    <n v="1301"/>
    <n v="292"/>
    <n v="356"/>
    <n v="892"/>
    <x v="9"/>
    <x v="1"/>
    <x v="568"/>
    <x v="1"/>
    <n v="5"/>
    <x v="10"/>
    <x v="0"/>
  </r>
  <r>
    <s v="AX22883"/>
    <s v="ENX2022"/>
    <s v="A120"/>
    <s v="EMP1021"/>
    <s v="C1426"/>
    <d v="2021-11-09T00:00:00"/>
    <x v="27"/>
    <n v="3"/>
    <n v="1972"/>
    <n v="1321"/>
    <n v="871"/>
    <n v="1708"/>
    <n v="2212"/>
    <x v="63"/>
    <x v="44"/>
    <x v="131"/>
    <x v="6"/>
    <n v="5"/>
    <x v="10"/>
    <x v="0"/>
  </r>
  <r>
    <s v="AX22887"/>
    <s v="ENX2074"/>
    <s v="A120"/>
    <s v="EMP1043"/>
    <s v="C1597"/>
    <d v="2021-11-09T00:00:00"/>
    <x v="41"/>
    <n v="1"/>
    <n v="95"/>
    <n v="61"/>
    <n v="130"/>
    <n v="181"/>
    <n v="275"/>
    <x v="36"/>
    <x v="14"/>
    <x v="261"/>
    <x v="5"/>
    <n v="5"/>
    <x v="10"/>
    <x v="0"/>
  </r>
  <r>
    <s v="AX22888"/>
    <s v="ENX2013"/>
    <s v="A104"/>
    <s v="EMP1022"/>
    <s v="C1762"/>
    <d v="2021-11-09T00:00:00"/>
    <x v="70"/>
    <n v="1"/>
    <n v="123"/>
    <n v="84"/>
    <n v="683"/>
    <n v="1178"/>
    <n v="895"/>
    <x v="66"/>
    <x v="23"/>
    <x v="573"/>
    <x v="1"/>
    <n v="5"/>
    <x v="10"/>
    <x v="0"/>
  </r>
  <r>
    <s v="AX22895"/>
    <s v="ENX2016"/>
    <s v="A130"/>
    <s v="EMP1040"/>
    <s v="C1352"/>
    <d v="2021-11-09T00:00:00"/>
    <x v="6"/>
    <n v="3"/>
    <n v="2464"/>
    <n v="1774"/>
    <n v="1230"/>
    <n v="1783"/>
    <n v="48"/>
    <x v="54"/>
    <x v="25"/>
    <x v="79"/>
    <x v="0"/>
    <n v="6"/>
    <x v="10"/>
    <x v="0"/>
  </r>
  <r>
    <s v="AX22896"/>
    <s v="ENX2052"/>
    <s v="A130"/>
    <s v="EMP1044"/>
    <s v="C1277"/>
    <d v="2021-11-09T00:00:00"/>
    <x v="45"/>
    <n v="1"/>
    <n v="1635"/>
    <n v="1046"/>
    <n v="5044"/>
    <n v="6552"/>
    <n v="523"/>
    <x v="63"/>
    <x v="36"/>
    <x v="244"/>
    <x v="0"/>
    <n v="6"/>
    <x v="10"/>
    <x v="0"/>
  </r>
  <r>
    <s v="AX22901"/>
    <s v="ENX2085"/>
    <s v="A116"/>
    <s v="EMP1000"/>
    <s v="C1631"/>
    <d v="2021-11-09T00:00:00"/>
    <x v="29"/>
    <n v="1"/>
    <n v="1809"/>
    <n v="1067"/>
    <n v="582"/>
    <n v="756"/>
    <n v="431"/>
    <x v="57"/>
    <x v="14"/>
    <x v="99"/>
    <x v="6"/>
    <n v="6"/>
    <x v="10"/>
    <x v="0"/>
  </r>
  <r>
    <s v="AX22902"/>
    <s v="ENX2096"/>
    <s v="A167"/>
    <s v="EMP1034"/>
    <s v="C1408"/>
    <d v="2021-11-09T00:00:00"/>
    <x v="36"/>
    <n v="1"/>
    <n v="800"/>
    <n v="536"/>
    <n v="2734"/>
    <n v="4482"/>
    <n v="246"/>
    <x v="42"/>
    <x v="34"/>
    <x v="751"/>
    <x v="6"/>
    <n v="7"/>
    <x v="10"/>
    <x v="0"/>
  </r>
  <r>
    <s v="AX22905"/>
    <s v="ENX2025"/>
    <s v="A157"/>
    <s v="EMP1033"/>
    <s v="C1711"/>
    <d v="2021-11-10T00:00:00"/>
    <x v="21"/>
    <n v="4"/>
    <n v="1380"/>
    <n v="1090"/>
    <n v="584"/>
    <n v="712"/>
    <n v="952"/>
    <x v="29"/>
    <x v="39"/>
    <x v="730"/>
    <x v="1"/>
    <n v="1"/>
    <x v="10"/>
    <x v="0"/>
  </r>
  <r>
    <s v="AX22906"/>
    <s v="ENX2004"/>
    <s v="A117"/>
    <s v="EMP1019"/>
    <s v="C1485"/>
    <d v="2021-11-10T00:00:00"/>
    <x v="23"/>
    <n v="2"/>
    <n v="603"/>
    <n v="416"/>
    <n v="1548"/>
    <n v="2668"/>
    <n v="187"/>
    <x v="28"/>
    <x v="16"/>
    <x v="776"/>
    <x v="2"/>
    <n v="2"/>
    <x v="10"/>
    <x v="0"/>
  </r>
  <r>
    <s v="AX22911"/>
    <s v="ENX2028"/>
    <s v="A145"/>
    <s v="EMP1015"/>
    <s v="C1730"/>
    <d v="2021-11-10T00:00:00"/>
    <x v="5"/>
    <n v="1"/>
    <n v="799"/>
    <n v="455"/>
    <n v="962"/>
    <n v="1414"/>
    <n v="600"/>
    <x v="38"/>
    <x v="20"/>
    <x v="213"/>
    <x v="5"/>
    <n v="2"/>
    <x v="10"/>
    <x v="0"/>
  </r>
  <r>
    <s v="AX22912"/>
    <s v="ENX2022"/>
    <s v="A166"/>
    <s v="EMP1018"/>
    <s v="C1589"/>
    <d v="2021-11-10T00:00:00"/>
    <x v="27"/>
    <n v="1"/>
    <n v="203"/>
    <n v="154"/>
    <n v="1234"/>
    <n v="1582"/>
    <n v="362"/>
    <x v="51"/>
    <x v="2"/>
    <x v="520"/>
    <x v="0"/>
    <n v="5"/>
    <x v="10"/>
    <x v="0"/>
  </r>
  <r>
    <s v="AX22913"/>
    <s v="ENX2012"/>
    <s v="A143"/>
    <s v="EMP1014"/>
    <s v="C1475"/>
    <d v="2021-11-10T00:00:00"/>
    <x v="16"/>
    <n v="2"/>
    <n v="530"/>
    <n v="424"/>
    <n v="624"/>
    <n v="945"/>
    <n v="74"/>
    <x v="62"/>
    <x v="8"/>
    <x v="23"/>
    <x v="2"/>
    <n v="7"/>
    <x v="10"/>
    <x v="0"/>
  </r>
  <r>
    <s v="AX22916"/>
    <s v="ENX2017"/>
    <s v="A127"/>
    <s v="EMP1026"/>
    <s v="C1124"/>
    <d v="2021-11-10T00:00:00"/>
    <x v="61"/>
    <n v="1"/>
    <n v="1405"/>
    <n v="1054"/>
    <n v="838"/>
    <n v="1103"/>
    <n v="120"/>
    <x v="33"/>
    <x v="0"/>
    <x v="68"/>
    <x v="3"/>
    <n v="7"/>
    <x v="10"/>
    <x v="0"/>
  </r>
  <r>
    <s v="AX22918"/>
    <s v="ENX2040"/>
    <s v="A125"/>
    <s v="EMP1018"/>
    <s v="C1388"/>
    <d v="2021-11-10T00:00:00"/>
    <x v="4"/>
    <n v="4"/>
    <n v="504"/>
    <n v="408"/>
    <n v="624"/>
    <n v="945"/>
    <n v="13"/>
    <x v="20"/>
    <x v="20"/>
    <x v="138"/>
    <x v="4"/>
    <n v="7"/>
    <x v="10"/>
    <x v="0"/>
  </r>
  <r>
    <s v="AX22919"/>
    <s v="ENX2059"/>
    <s v="A150"/>
    <s v="EMP1020"/>
    <s v="C1141"/>
    <d v="2021-11-10T00:00:00"/>
    <x v="97"/>
    <n v="1"/>
    <n v="1783"/>
    <n v="1516"/>
    <n v="778"/>
    <n v="1274"/>
    <n v="782"/>
    <x v="67"/>
    <x v="38"/>
    <x v="596"/>
    <x v="2"/>
    <n v="8"/>
    <x v="10"/>
    <x v="0"/>
  </r>
  <r>
    <s v="AX22929"/>
    <s v="ENX2036"/>
    <s v="A133"/>
    <s v="EMP1011"/>
    <s v="C1057"/>
    <d v="2021-11-10T00:00:00"/>
    <x v="1"/>
    <n v="4"/>
    <n v="123"/>
    <n v="84"/>
    <n v="389"/>
    <n v="637"/>
    <n v="990"/>
    <x v="63"/>
    <x v="34"/>
    <x v="166"/>
    <x v="3"/>
    <n v="9"/>
    <x v="10"/>
    <x v="0"/>
  </r>
  <r>
    <s v="AX22930"/>
    <s v="ENX2088"/>
    <s v="A173"/>
    <s v="EMP1010"/>
    <s v="C1222"/>
    <d v="2021-11-10T00:00:00"/>
    <x v="48"/>
    <n v="2"/>
    <n v="2294"/>
    <n v="1399"/>
    <n v="1535"/>
    <n v="2257"/>
    <n v="51"/>
    <x v="60"/>
    <x v="41"/>
    <x v="347"/>
    <x v="3"/>
    <n v="9"/>
    <x v="10"/>
    <x v="0"/>
  </r>
  <r>
    <s v="AX22931"/>
    <s v="ENX2060"/>
    <s v="A149"/>
    <s v="EMP1020"/>
    <s v="C1022"/>
    <d v="2021-11-10T00:00:00"/>
    <x v="73"/>
    <n v="3"/>
    <n v="1798"/>
    <n v="971"/>
    <n v="1230"/>
    <n v="1783"/>
    <n v="408"/>
    <x v="58"/>
    <x v="9"/>
    <x v="752"/>
    <x v="4"/>
    <n v="9"/>
    <x v="10"/>
    <x v="0"/>
  </r>
  <r>
    <s v="AX22933"/>
    <s v="ENX2015"/>
    <s v="A140"/>
    <s v="EMP1028"/>
    <s v="C1463"/>
    <d v="2021-11-11T00:00:00"/>
    <x v="17"/>
    <n v="1"/>
    <n v="1077"/>
    <n v="732"/>
    <n v="582"/>
    <n v="756"/>
    <n v="87"/>
    <x v="32"/>
    <x v="5"/>
    <x v="468"/>
    <x v="1"/>
    <n v="1"/>
    <x v="10"/>
    <x v="0"/>
  </r>
  <r>
    <s v="AX22935"/>
    <s v="ENX2003"/>
    <s v="A123"/>
    <s v="EMP1035"/>
    <s v="C1252"/>
    <d v="2021-11-11T00:00:00"/>
    <x v="22"/>
    <n v="3"/>
    <n v="1467"/>
    <n v="807"/>
    <n v="22"/>
    <n v="35"/>
    <n v="782"/>
    <x v="61"/>
    <x v="32"/>
    <x v="529"/>
    <x v="3"/>
    <n v="1"/>
    <x v="10"/>
    <x v="0"/>
  </r>
  <r>
    <s v="AX22946"/>
    <s v="ENX2046"/>
    <s v="A161"/>
    <s v="EMP1009"/>
    <s v="C1643"/>
    <d v="2021-11-11T00:00:00"/>
    <x v="38"/>
    <n v="1"/>
    <n v="637"/>
    <n v="389"/>
    <n v="2588"/>
    <n v="3696"/>
    <n v="801"/>
    <x v="3"/>
    <x v="11"/>
    <x v="349"/>
    <x v="2"/>
    <n v="2"/>
    <x v="10"/>
    <x v="0"/>
  </r>
  <r>
    <s v="AX22948"/>
    <s v="ENX2077"/>
    <s v="A103"/>
    <s v="EMP1034"/>
    <s v="C1115"/>
    <d v="2021-11-11T00:00:00"/>
    <x v="51"/>
    <n v="1"/>
    <n v="1414"/>
    <n v="962"/>
    <n v="3519"/>
    <n v="5586"/>
    <n v="192"/>
    <x v="52"/>
    <x v="35"/>
    <x v="106"/>
    <x v="0"/>
    <n v="2"/>
    <x v="10"/>
    <x v="0"/>
  </r>
  <r>
    <s v="AX22950"/>
    <s v="ENX2025"/>
    <s v="A128"/>
    <s v="EMP1044"/>
    <s v="C1234"/>
    <d v="2021-11-11T00:00:00"/>
    <x v="21"/>
    <n v="1"/>
    <n v="2410"/>
    <n v="1518"/>
    <n v="3600"/>
    <n v="6000"/>
    <n v="874"/>
    <x v="16"/>
    <x v="16"/>
    <x v="110"/>
    <x v="1"/>
    <n v="2"/>
    <x v="10"/>
    <x v="0"/>
  </r>
  <r>
    <s v="AX22951"/>
    <s v="ENX2027"/>
    <s v="A168"/>
    <s v="EMP1000"/>
    <s v="C1120"/>
    <d v="2021-11-11T00:00:00"/>
    <x v="19"/>
    <n v="1"/>
    <n v="1587"/>
    <n v="1301"/>
    <n v="1484"/>
    <n v="2283"/>
    <n v="144"/>
    <x v="20"/>
    <x v="35"/>
    <x v="215"/>
    <x v="0"/>
    <n v="3"/>
    <x v="10"/>
    <x v="0"/>
  </r>
  <r>
    <s v="AX22953"/>
    <s v="ENX2036"/>
    <s v="A106"/>
    <s v="EMP1035"/>
    <s v="C1255"/>
    <d v="2021-11-11T00:00:00"/>
    <x v="1"/>
    <n v="2"/>
    <n v="2141"/>
    <n v="1777"/>
    <n v="1464"/>
    <n v="2154"/>
    <n v="612"/>
    <x v="71"/>
    <x v="24"/>
    <x v="745"/>
    <x v="1"/>
    <n v="4"/>
    <x v="10"/>
    <x v="0"/>
  </r>
  <r>
    <s v="AX22954"/>
    <s v="ENX2070"/>
    <s v="A113"/>
    <s v="EMP1042"/>
    <s v="C1662"/>
    <d v="2021-11-11T00:00:00"/>
    <x v="40"/>
    <n v="4"/>
    <n v="771"/>
    <n v="648"/>
    <n v="2046"/>
    <n v="4014"/>
    <n v="368"/>
    <x v="50"/>
    <x v="16"/>
    <x v="92"/>
    <x v="3"/>
    <n v="4"/>
    <x v="10"/>
    <x v="0"/>
  </r>
  <r>
    <s v="AX22955"/>
    <s v="ENX2021"/>
    <s v="A172"/>
    <s v="EMP1015"/>
    <s v="C1391"/>
    <d v="2021-11-11T00:00:00"/>
    <x v="77"/>
    <n v="3"/>
    <n v="603"/>
    <n v="416"/>
    <n v="5512"/>
    <n v="7548"/>
    <n v="744"/>
    <x v="22"/>
    <x v="16"/>
    <x v="10"/>
    <x v="1"/>
    <n v="4"/>
    <x v="10"/>
    <x v="0"/>
  </r>
  <r>
    <s v="AX22956"/>
    <s v="ENX2051"/>
    <s v="A106"/>
    <s v="EMP1026"/>
    <s v="C1346"/>
    <d v="2021-11-11T00:00:00"/>
    <x v="14"/>
    <n v="4"/>
    <n v="203"/>
    <n v="154"/>
    <n v="2835"/>
    <n v="5667"/>
    <n v="264"/>
    <x v="45"/>
    <x v="22"/>
    <x v="461"/>
    <x v="6"/>
    <n v="5"/>
    <x v="10"/>
    <x v="0"/>
  </r>
  <r>
    <s v="AX22957"/>
    <s v="ENX2077"/>
    <s v="A117"/>
    <s v="EMP1039"/>
    <s v="C1022"/>
    <d v="2021-11-11T00:00:00"/>
    <x v="51"/>
    <n v="1"/>
    <n v="203"/>
    <n v="154"/>
    <n v="2798"/>
    <n v="4588"/>
    <n v="345"/>
    <x v="51"/>
    <x v="39"/>
    <x v="27"/>
    <x v="0"/>
    <n v="5"/>
    <x v="10"/>
    <x v="0"/>
  </r>
  <r>
    <s v="AX22963"/>
    <s v="ENX2083"/>
    <s v="A132"/>
    <s v="EMP1001"/>
    <s v="C1303"/>
    <d v="2021-11-11T00:00:00"/>
    <x v="59"/>
    <n v="1"/>
    <n v="1526"/>
    <n v="1251"/>
    <n v="584"/>
    <n v="712"/>
    <n v="161"/>
    <x v="15"/>
    <x v="30"/>
    <x v="128"/>
    <x v="5"/>
    <n v="5"/>
    <x v="10"/>
    <x v="0"/>
  </r>
  <r>
    <s v="AX22967"/>
    <s v="ENX2043"/>
    <s v="A125"/>
    <s v="EMP1015"/>
    <s v="C1554"/>
    <d v="2021-11-11T00:00:00"/>
    <x v="11"/>
    <n v="1"/>
    <n v="1743"/>
    <n v="872"/>
    <n v="5895"/>
    <n v="7188"/>
    <n v="368"/>
    <x v="63"/>
    <x v="26"/>
    <x v="36"/>
    <x v="5"/>
    <n v="6"/>
    <x v="10"/>
    <x v="0"/>
  </r>
  <r>
    <s v="AX22969"/>
    <s v="ENX2078"/>
    <s v="A128"/>
    <s v="EMP1009"/>
    <s v="C1486"/>
    <d v="2021-11-11T00:00:00"/>
    <x v="66"/>
    <n v="2"/>
    <n v="2497"/>
    <n v="1473"/>
    <n v="1896"/>
    <n v="2495"/>
    <n v="782"/>
    <x v="42"/>
    <x v="15"/>
    <x v="242"/>
    <x v="0"/>
    <n v="7"/>
    <x v="10"/>
    <x v="0"/>
  </r>
  <r>
    <s v="AX22975"/>
    <s v="ENX2007"/>
    <s v="A136"/>
    <s v="EMP1027"/>
    <s v="C1340"/>
    <d v="2021-11-11T00:00:00"/>
    <x v="63"/>
    <n v="2"/>
    <n v="502"/>
    <n v="296"/>
    <n v="270"/>
    <n v="336"/>
    <n v="992"/>
    <x v="34"/>
    <x v="28"/>
    <x v="323"/>
    <x v="0"/>
    <n v="8"/>
    <x v="10"/>
    <x v="0"/>
  </r>
  <r>
    <s v="AX22978"/>
    <s v="ENX2029"/>
    <s v="A133"/>
    <s v="EMP1013"/>
    <s v="C1518"/>
    <d v="2021-11-11T00:00:00"/>
    <x v="3"/>
    <n v="4"/>
    <n v="1526"/>
    <n v="1251"/>
    <n v="2734"/>
    <n v="4482"/>
    <n v="51"/>
    <x v="38"/>
    <x v="21"/>
    <x v="401"/>
    <x v="5"/>
    <n v="8"/>
    <x v="10"/>
    <x v="0"/>
  </r>
  <r>
    <s v="AX22981"/>
    <s v="ENX2014"/>
    <s v="A122"/>
    <s v="EMP1032"/>
    <s v="C1012"/>
    <d v="2021-11-11T00:00:00"/>
    <x v="67"/>
    <n v="3"/>
    <n v="504"/>
    <n v="408"/>
    <n v="510"/>
    <n v="784"/>
    <n v="74"/>
    <x v="1"/>
    <x v="34"/>
    <x v="732"/>
    <x v="6"/>
    <n v="8"/>
    <x v="10"/>
    <x v="0"/>
  </r>
  <r>
    <s v="AX22982"/>
    <s v="ENX2086"/>
    <s v="A129"/>
    <s v="EMP1016"/>
    <s v="C1232"/>
    <d v="2021-11-11T00:00:00"/>
    <x v="94"/>
    <n v="1"/>
    <n v="1798"/>
    <n v="971"/>
    <n v="4936"/>
    <n v="6328"/>
    <n v="1462"/>
    <x v="36"/>
    <x v="0"/>
    <x v="531"/>
    <x v="5"/>
    <n v="9"/>
    <x v="10"/>
    <x v="0"/>
  </r>
  <r>
    <s v="AX22983"/>
    <s v="ENX2093"/>
    <s v="A168"/>
    <s v="EMP1022"/>
    <s v="C1490"/>
    <d v="2021-11-12T00:00:00"/>
    <x v="99"/>
    <n v="1"/>
    <n v="1587"/>
    <n v="1301"/>
    <n v="1683"/>
    <n v="2052"/>
    <n v="530"/>
    <x v="32"/>
    <x v="23"/>
    <x v="701"/>
    <x v="0"/>
    <n v="1"/>
    <x v="10"/>
    <x v="0"/>
  </r>
  <r>
    <s v="AX22987"/>
    <s v="ENX2100"/>
    <s v="A139"/>
    <s v="EMP1008"/>
    <s v="C1635"/>
    <d v="2021-11-12T00:00:00"/>
    <x v="28"/>
    <n v="3"/>
    <n v="880"/>
    <n v="634"/>
    <n v="971"/>
    <n v="1798"/>
    <n v="107"/>
    <x v="3"/>
    <x v="27"/>
    <x v="333"/>
    <x v="5"/>
    <n v="1"/>
    <x v="10"/>
    <x v="0"/>
  </r>
  <r>
    <s v="AX22992"/>
    <s v="ENX2048"/>
    <s v="A153"/>
    <s v="EMP1019"/>
    <s v="C1632"/>
    <d v="2021-11-12T00:00:00"/>
    <x v="34"/>
    <n v="3"/>
    <n v="596"/>
    <n v="358"/>
    <n v="600"/>
    <n v="870"/>
    <n v="722"/>
    <x v="31"/>
    <x v="0"/>
    <x v="779"/>
    <x v="4"/>
    <n v="2"/>
    <x v="10"/>
    <x v="0"/>
  </r>
  <r>
    <s v="AX22993"/>
    <s v="ENX2040"/>
    <s v="A139"/>
    <s v="EMP1032"/>
    <s v="C1263"/>
    <d v="2021-11-12T00:00:00"/>
    <x v="4"/>
    <n v="3"/>
    <n v="1743"/>
    <n v="872"/>
    <n v="1367"/>
    <n v="2241"/>
    <n v="1968"/>
    <x v="58"/>
    <x v="4"/>
    <x v="107"/>
    <x v="3"/>
    <n v="2"/>
    <x v="10"/>
    <x v="0"/>
  </r>
  <r>
    <s v="AX22994"/>
    <s v="ENX2024"/>
    <s v="A130"/>
    <s v="EMP1017"/>
    <s v="C1249"/>
    <d v="2021-11-12T00:00:00"/>
    <x v="2"/>
    <n v="1"/>
    <n v="667"/>
    <n v="387"/>
    <n v="504"/>
    <n v="951"/>
    <n v="742"/>
    <x v="27"/>
    <x v="16"/>
    <x v="591"/>
    <x v="5"/>
    <n v="3"/>
    <x v="10"/>
    <x v="0"/>
  </r>
  <r>
    <s v="AX23000"/>
    <s v="ENX2031"/>
    <s v="A150"/>
    <s v="EMP1041"/>
    <s v="C1754"/>
    <d v="2021-11-12T00:00:00"/>
    <x v="88"/>
    <n v="4"/>
    <n v="1077"/>
    <n v="732"/>
    <n v="1296"/>
    <n v="1542"/>
    <n v="1092"/>
    <x v="47"/>
    <x v="24"/>
    <x v="161"/>
    <x v="5"/>
    <n v="4"/>
    <x v="10"/>
    <x v="0"/>
  </r>
  <r>
    <s v="AX23002"/>
    <s v="ENX2001"/>
    <s v="A117"/>
    <s v="EMP1010"/>
    <s v="C1119"/>
    <d v="2021-11-12T00:00:00"/>
    <x v="93"/>
    <n v="4"/>
    <n v="1899"/>
    <n v="1044"/>
    <n v="1044"/>
    <n v="1899"/>
    <n v="140"/>
    <x v="43"/>
    <x v="19"/>
    <x v="125"/>
    <x v="4"/>
    <n v="4"/>
    <x v="10"/>
    <x v="0"/>
  </r>
  <r>
    <s v="AX23005"/>
    <s v="ENX2026"/>
    <s v="A125"/>
    <s v="EMP1033"/>
    <s v="C1086"/>
    <d v="2021-11-12T00:00:00"/>
    <x v="74"/>
    <n v="1"/>
    <n v="771"/>
    <n v="648"/>
    <n v="872"/>
    <n v="1743"/>
    <n v="248"/>
    <x v="5"/>
    <x v="42"/>
    <x v="507"/>
    <x v="5"/>
    <n v="5"/>
    <x v="10"/>
    <x v="0"/>
  </r>
  <r>
    <s v="AX23008"/>
    <s v="ENX2021"/>
    <s v="A167"/>
    <s v="EMP1008"/>
    <s v="C1538"/>
    <d v="2021-11-12T00:00:00"/>
    <x v="77"/>
    <n v="1"/>
    <n v="847"/>
    <n v="534"/>
    <n v="1902"/>
    <n v="2640"/>
    <n v="1312"/>
    <x v="69"/>
    <x v="4"/>
    <x v="519"/>
    <x v="0"/>
    <n v="5"/>
    <x v="10"/>
    <x v="0"/>
  </r>
  <r>
    <s v="AX23010"/>
    <s v="ENX2041"/>
    <s v="A124"/>
    <s v="EMP1002"/>
    <s v="C1565"/>
    <d v="2021-11-12T00:00:00"/>
    <x v="7"/>
    <n v="4"/>
    <n v="504"/>
    <n v="408"/>
    <n v="3915"/>
    <n v="5436"/>
    <n v="452"/>
    <x v="54"/>
    <x v="28"/>
    <x v="387"/>
    <x v="4"/>
    <n v="5"/>
    <x v="10"/>
    <x v="0"/>
  </r>
  <r>
    <s v="AX23011"/>
    <s v="ENX2030"/>
    <s v="A143"/>
    <s v="EMP1000"/>
    <s v="C1642"/>
    <d v="2021-11-12T00:00:00"/>
    <x v="80"/>
    <n v="4"/>
    <n v="1494"/>
    <n v="971"/>
    <n v="1190"/>
    <n v="1566"/>
    <n v="362"/>
    <x v="46"/>
    <x v="34"/>
    <x v="203"/>
    <x v="4"/>
    <n v="5"/>
    <x v="10"/>
    <x v="0"/>
  </r>
  <r>
    <s v="AX23018"/>
    <s v="ENX2002"/>
    <s v="A166"/>
    <s v="EMP1012"/>
    <s v="C1366"/>
    <d v="2021-11-12T00:00:00"/>
    <x v="100"/>
    <n v="3"/>
    <n v="880"/>
    <n v="634"/>
    <n v="634"/>
    <n v="880"/>
    <n v="222"/>
    <x v="56"/>
    <x v="39"/>
    <x v="230"/>
    <x v="5"/>
    <n v="8"/>
    <x v="10"/>
    <x v="0"/>
  </r>
  <r>
    <s v="AX23021"/>
    <s v="ENX2043"/>
    <s v="A172"/>
    <s v="EMP1031"/>
    <s v="C1462"/>
    <d v="2021-11-12T00:00:00"/>
    <x v="11"/>
    <n v="4"/>
    <n v="1022"/>
    <n v="818"/>
    <n v="3164"/>
    <n v="6088"/>
    <n v="222"/>
    <x v="6"/>
    <x v="3"/>
    <x v="354"/>
    <x v="5"/>
    <n v="8"/>
    <x v="10"/>
    <x v="0"/>
  </r>
  <r>
    <s v="AX23027"/>
    <s v="ENX2016"/>
    <s v="A117"/>
    <s v="EMP1017"/>
    <s v="C1171"/>
    <d v="2021-11-12T00:00:00"/>
    <x v="6"/>
    <n v="2"/>
    <n v="1103"/>
    <n v="838"/>
    <n v="358"/>
    <n v="596"/>
    <n v="1018"/>
    <x v="70"/>
    <x v="19"/>
    <x v="405"/>
    <x v="1"/>
    <n v="8"/>
    <x v="10"/>
    <x v="0"/>
  </r>
  <r>
    <s v="AX23030"/>
    <s v="ENX2058"/>
    <s v="A137"/>
    <s v="EMP1038"/>
    <s v="C1575"/>
    <d v="2021-11-12T00:00:00"/>
    <x v="53"/>
    <n v="3"/>
    <n v="368"/>
    <n v="269"/>
    <n v="1090"/>
    <n v="1380"/>
    <n v="280"/>
    <x v="21"/>
    <x v="27"/>
    <x v="523"/>
    <x v="1"/>
    <n v="9"/>
    <x v="10"/>
    <x v="0"/>
  </r>
  <r>
    <s v="AX23032"/>
    <s v="ENX2027"/>
    <s v="A105"/>
    <s v="EMP1042"/>
    <s v="C1755"/>
    <d v="2021-11-12T00:00:00"/>
    <x v="19"/>
    <n v="3"/>
    <n v="1899"/>
    <n v="1044"/>
    <n v="1305"/>
    <n v="1812"/>
    <n v="892"/>
    <x v="51"/>
    <x v="6"/>
    <x v="641"/>
    <x v="4"/>
    <n v="9"/>
    <x v="10"/>
    <x v="0"/>
  </r>
  <r>
    <s v="AX23033"/>
    <s v="ENX2034"/>
    <s v="A132"/>
    <s v="EMP1036"/>
    <s v="C1620"/>
    <d v="2021-11-13T00:00:00"/>
    <x v="32"/>
    <n v="2"/>
    <n v="1338"/>
    <n v="682"/>
    <n v="1365"/>
    <n v="2397"/>
    <n v="96"/>
    <x v="4"/>
    <x v="9"/>
    <x v="473"/>
    <x v="1"/>
    <n v="1"/>
    <x v="10"/>
    <x v="0"/>
  </r>
  <r>
    <s v="AX23036"/>
    <s v="ENX2034"/>
    <s v="A172"/>
    <s v="EMP1017"/>
    <s v="C1688"/>
    <d v="2021-11-13T00:00:00"/>
    <x v="32"/>
    <n v="1"/>
    <n v="290"/>
    <n v="200"/>
    <n v="435"/>
    <n v="530"/>
    <n v="447"/>
    <x v="69"/>
    <x v="25"/>
    <x v="169"/>
    <x v="2"/>
    <n v="1"/>
    <x v="10"/>
    <x v="0"/>
  </r>
  <r>
    <s v="AX23037"/>
    <s v="ENX2099"/>
    <s v="A130"/>
    <s v="EMP1035"/>
    <s v="C1173"/>
    <d v="2021-11-13T00:00:00"/>
    <x v="52"/>
    <n v="2"/>
    <n v="368"/>
    <n v="294"/>
    <n v="1223"/>
    <n v="2005"/>
    <n v="2624"/>
    <x v="0"/>
    <x v="33"/>
    <x v="17"/>
    <x v="2"/>
    <n v="2"/>
    <x v="10"/>
    <x v="0"/>
  </r>
  <r>
    <s v="AX23043"/>
    <s v="ENX2056"/>
    <s v="A158"/>
    <s v="EMP1004"/>
    <s v="C1362"/>
    <d v="2021-11-13T00:00:00"/>
    <x v="64"/>
    <n v="1"/>
    <n v="1582"/>
    <n v="1234"/>
    <n v="1484"/>
    <n v="2283"/>
    <n v="206"/>
    <x v="15"/>
    <x v="32"/>
    <x v="333"/>
    <x v="2"/>
    <n v="2"/>
    <x v="10"/>
    <x v="0"/>
  </r>
  <r>
    <s v="AX23044"/>
    <s v="ENX2084"/>
    <s v="A170"/>
    <s v="EMP1027"/>
    <s v="C1543"/>
    <d v="2021-11-13T00:00:00"/>
    <x v="10"/>
    <n v="2"/>
    <n v="2396"/>
    <n v="1965"/>
    <n v="648"/>
    <n v="771"/>
    <n v="137"/>
    <x v="58"/>
    <x v="37"/>
    <x v="570"/>
    <x v="5"/>
    <n v="2"/>
    <x v="10"/>
    <x v="0"/>
  </r>
  <r>
    <s v="AX23047"/>
    <s v="ENX2081"/>
    <s v="A111"/>
    <s v="EMP1044"/>
    <s v="C1053"/>
    <d v="2021-11-13T00:00:00"/>
    <x v="62"/>
    <n v="3"/>
    <n v="1972"/>
    <n v="1321"/>
    <n v="1432"/>
    <n v="2384"/>
    <n v="2888"/>
    <x v="65"/>
    <x v="40"/>
    <x v="682"/>
    <x v="0"/>
    <n v="2"/>
    <x v="10"/>
    <x v="0"/>
  </r>
  <r>
    <s v="AX23053"/>
    <s v="ENX2055"/>
    <s v="A156"/>
    <s v="EMP1007"/>
    <s v="C1213"/>
    <d v="2021-11-13T00:00:00"/>
    <x v="71"/>
    <n v="2"/>
    <n v="684"/>
    <n v="561"/>
    <n v="962"/>
    <n v="1414"/>
    <n v="600"/>
    <x v="16"/>
    <x v="30"/>
    <x v="175"/>
    <x v="0"/>
    <n v="4"/>
    <x v="10"/>
    <x v="0"/>
  </r>
  <r>
    <s v="AX23057"/>
    <s v="ENX2019"/>
    <s v="A122"/>
    <s v="EMP1029"/>
    <s v="C1425"/>
    <d v="2021-11-13T00:00:00"/>
    <x v="60"/>
    <n v="4"/>
    <n v="35"/>
    <n v="22"/>
    <n v="584"/>
    <n v="913"/>
    <n v="1035"/>
    <x v="54"/>
    <x v="10"/>
    <x v="609"/>
    <x v="0"/>
    <n v="4"/>
    <x v="10"/>
    <x v="0"/>
  </r>
  <r>
    <s v="AX23061"/>
    <s v="ENX2058"/>
    <s v="A117"/>
    <s v="EMP1027"/>
    <s v="C1090"/>
    <d v="2021-11-13T00:00:00"/>
    <x v="53"/>
    <n v="1"/>
    <n v="1887"/>
    <n v="1378"/>
    <n v="3352"/>
    <n v="4412"/>
    <n v="87"/>
    <x v="37"/>
    <x v="43"/>
    <x v="441"/>
    <x v="2"/>
    <n v="4"/>
    <x v="10"/>
    <x v="0"/>
  </r>
  <r>
    <s v="AX23062"/>
    <s v="ENX2093"/>
    <s v="A102"/>
    <s v="EMP1000"/>
    <s v="C1360"/>
    <d v="2021-11-13T00:00:00"/>
    <x v="99"/>
    <n v="1"/>
    <n v="799"/>
    <n v="455"/>
    <n v="2952"/>
    <n v="4101"/>
    <n v="74"/>
    <x v="8"/>
    <x v="34"/>
    <x v="560"/>
    <x v="3"/>
    <n v="4"/>
    <x v="10"/>
    <x v="0"/>
  </r>
  <r>
    <s v="AX23065"/>
    <s v="ENX2091"/>
    <s v="A151"/>
    <s v="EMP1016"/>
    <s v="C1685"/>
    <d v="2021-11-13T00:00:00"/>
    <x v="39"/>
    <n v="2"/>
    <n v="2410"/>
    <n v="1518"/>
    <n v="308"/>
    <n v="406"/>
    <n v="431"/>
    <x v="23"/>
    <x v="44"/>
    <x v="661"/>
    <x v="2"/>
    <n v="4"/>
    <x v="10"/>
    <x v="0"/>
  </r>
  <r>
    <s v="AX23066"/>
    <s v="ENX2016"/>
    <s v="A100"/>
    <s v="EMP1040"/>
    <s v="C1531"/>
    <d v="2021-11-13T00:00:00"/>
    <x v="6"/>
    <n v="3"/>
    <n v="1022"/>
    <n v="818"/>
    <n v="1184"/>
    <n v="2008"/>
    <n v="377"/>
    <x v="51"/>
    <x v="9"/>
    <x v="521"/>
    <x v="0"/>
    <n v="5"/>
    <x v="10"/>
    <x v="0"/>
  </r>
  <r>
    <s v="AX23069"/>
    <s v="ENX2099"/>
    <s v="A155"/>
    <s v="EMP1015"/>
    <s v="C1033"/>
    <d v="2021-11-13T00:00:00"/>
    <x v="52"/>
    <n v="1"/>
    <n v="1566"/>
    <n v="1190"/>
    <n v="2136"/>
    <n v="3388"/>
    <n v="64"/>
    <x v="58"/>
    <x v="36"/>
    <x v="672"/>
    <x v="3"/>
    <n v="5"/>
    <x v="10"/>
    <x v="0"/>
  </r>
  <r>
    <s v="AX23071"/>
    <s v="ENX2056"/>
    <s v="A166"/>
    <s v="EMP1031"/>
    <s v="C1765"/>
    <d v="2021-11-13T00:00:00"/>
    <x v="64"/>
    <n v="1"/>
    <n v="1022"/>
    <n v="818"/>
    <n v="1295"/>
    <n v="1639"/>
    <n v="792"/>
    <x v="27"/>
    <x v="29"/>
    <x v="435"/>
    <x v="4"/>
    <n v="5"/>
    <x v="10"/>
    <x v="0"/>
  </r>
  <r>
    <s v="AX23073"/>
    <s v="ENX2042"/>
    <s v="A122"/>
    <s v="EMP1025"/>
    <s v="C1157"/>
    <d v="2021-11-13T00:00:00"/>
    <x v="49"/>
    <n v="2"/>
    <n v="1889"/>
    <n v="945"/>
    <n v="1942"/>
    <n v="2988"/>
    <n v="1742"/>
    <x v="33"/>
    <x v="27"/>
    <x v="617"/>
    <x v="5"/>
    <n v="7"/>
    <x v="10"/>
    <x v="0"/>
  </r>
  <r>
    <s v="AX23074"/>
    <s v="ENX2063"/>
    <s v="A110"/>
    <s v="EMP1030"/>
    <s v="C1675"/>
    <d v="2021-11-13T00:00:00"/>
    <x v="83"/>
    <n v="2"/>
    <n v="2410"/>
    <n v="1518"/>
    <n v="818"/>
    <n v="1022"/>
    <n v="1014"/>
    <x v="11"/>
    <x v="31"/>
    <x v="373"/>
    <x v="0"/>
    <n v="7"/>
    <x v="10"/>
    <x v="0"/>
  </r>
  <r>
    <s v="AX23080"/>
    <s v="ENX2061"/>
    <s v="A152"/>
    <s v="EMP1032"/>
    <s v="C1239"/>
    <d v="2021-11-13T00:00:00"/>
    <x v="72"/>
    <n v="1"/>
    <n v="2353"/>
    <n v="1788"/>
    <n v="3576"/>
    <n v="4706"/>
    <n v="1674"/>
    <x v="65"/>
    <x v="40"/>
    <x v="217"/>
    <x v="3"/>
    <n v="8"/>
    <x v="10"/>
    <x v="0"/>
  </r>
  <r>
    <s v="AX23081"/>
    <s v="ENX2085"/>
    <s v="A136"/>
    <s v="EMP1020"/>
    <s v="C1392"/>
    <d v="2021-11-14T00:00:00"/>
    <x v="29"/>
    <n v="1"/>
    <n v="1526"/>
    <n v="1251"/>
    <n v="962"/>
    <n v="1414"/>
    <n v="660"/>
    <x v="18"/>
    <x v="19"/>
    <x v="733"/>
    <x v="4"/>
    <n v="1"/>
    <x v="10"/>
    <x v="0"/>
  </r>
  <r>
    <s v="AX23087"/>
    <s v="ENX2018"/>
    <s v="A138"/>
    <s v="EMP1028"/>
    <s v="C1589"/>
    <d v="2021-11-14T00:00:00"/>
    <x v="8"/>
    <n v="1"/>
    <n v="799"/>
    <n v="455"/>
    <n v="510"/>
    <n v="784"/>
    <n v="3496"/>
    <x v="34"/>
    <x v="6"/>
    <x v="320"/>
    <x v="6"/>
    <n v="1"/>
    <x v="10"/>
    <x v="0"/>
  </r>
  <r>
    <s v="AX23089"/>
    <s v="ENX2065"/>
    <s v="A132"/>
    <s v="EMP1039"/>
    <s v="C1234"/>
    <d v="2021-11-14T00:00:00"/>
    <x v="56"/>
    <n v="1"/>
    <n v="127"/>
    <n v="79"/>
    <n v="154"/>
    <n v="203"/>
    <n v="406"/>
    <x v="26"/>
    <x v="28"/>
    <x v="144"/>
    <x v="3"/>
    <n v="1"/>
    <x v="10"/>
    <x v="0"/>
  </r>
  <r>
    <s v="AX23092"/>
    <s v="ENX2001"/>
    <s v="A166"/>
    <s v="EMP1005"/>
    <s v="C1171"/>
    <d v="2021-11-14T00:00:00"/>
    <x v="93"/>
    <n v="1"/>
    <n v="35"/>
    <n v="22"/>
    <n v="1580"/>
    <n v="2224"/>
    <n v="2424"/>
    <x v="14"/>
    <x v="21"/>
    <x v="57"/>
    <x v="0"/>
    <n v="1"/>
    <x v="10"/>
    <x v="0"/>
  </r>
  <r>
    <s v="AX23095"/>
    <s v="ENX2016"/>
    <s v="A111"/>
    <s v="EMP1018"/>
    <s v="C1766"/>
    <d v="2021-11-14T00:00:00"/>
    <x v="6"/>
    <n v="1"/>
    <n v="886"/>
    <n v="478"/>
    <n v="2380"/>
    <n v="3132"/>
    <n v="483"/>
    <x v="50"/>
    <x v="28"/>
    <x v="459"/>
    <x v="4"/>
    <n v="1"/>
    <x v="10"/>
    <x v="0"/>
  </r>
  <r>
    <s v="AX23097"/>
    <s v="ENX2020"/>
    <s v="A151"/>
    <s v="EMP1008"/>
    <s v="C1716"/>
    <d v="2021-11-14T00:00:00"/>
    <x v="18"/>
    <n v="2"/>
    <n v="1638"/>
    <n v="1261"/>
    <n v="2798"/>
    <n v="4588"/>
    <n v="1804"/>
    <x v="43"/>
    <x v="5"/>
    <x v="653"/>
    <x v="2"/>
    <n v="1"/>
    <x v="10"/>
    <x v="0"/>
  </r>
  <r>
    <s v="AX23098"/>
    <s v="ENX2044"/>
    <s v="A123"/>
    <s v="EMP1017"/>
    <s v="C1400"/>
    <d v="2021-11-14T00:00:00"/>
    <x v="54"/>
    <n v="1"/>
    <n v="2294"/>
    <n v="1399"/>
    <n v="1535"/>
    <n v="2257"/>
    <n v="198"/>
    <x v="5"/>
    <x v="31"/>
    <x v="404"/>
    <x v="2"/>
    <n v="1"/>
    <x v="10"/>
    <x v="0"/>
  </r>
  <r>
    <s v="AX23100"/>
    <s v="ENX2020"/>
    <s v="A131"/>
    <s v="EMP1007"/>
    <s v="C1564"/>
    <d v="2021-11-14T00:00:00"/>
    <x v="18"/>
    <n v="1"/>
    <n v="2464"/>
    <n v="1774"/>
    <n v="1124"/>
    <n v="1652"/>
    <n v="396"/>
    <x v="56"/>
    <x v="41"/>
    <x v="250"/>
    <x v="4"/>
    <n v="1"/>
    <x v="10"/>
    <x v="0"/>
  </r>
  <r>
    <s v="AX23101"/>
    <s v="ENX2017"/>
    <s v="A170"/>
    <s v="EMP1033"/>
    <s v="C1701"/>
    <d v="2021-11-14T00:00:00"/>
    <x v="61"/>
    <n v="2"/>
    <n v="378"/>
    <n v="291"/>
    <n v="1305"/>
    <n v="1590"/>
    <n v="2036"/>
    <x v="22"/>
    <x v="20"/>
    <x v="382"/>
    <x v="4"/>
    <n v="2"/>
    <x v="10"/>
    <x v="0"/>
  </r>
  <r>
    <s v="AX23103"/>
    <s v="ENX2057"/>
    <s v="A100"/>
    <s v="EMP1029"/>
    <s v="C1793"/>
    <d v="2021-11-14T00:00:00"/>
    <x v="78"/>
    <n v="1"/>
    <n v="378"/>
    <n v="291"/>
    <n v="561"/>
    <n v="684"/>
    <n v="214"/>
    <x v="15"/>
    <x v="31"/>
    <x v="751"/>
    <x v="6"/>
    <n v="3"/>
    <x v="10"/>
    <x v="0"/>
  </r>
  <r>
    <s v="AX23106"/>
    <s v="ENX2029"/>
    <s v="A151"/>
    <s v="EMP1018"/>
    <s v="C1744"/>
    <d v="2021-11-14T00:00:00"/>
    <x v="3"/>
    <n v="3"/>
    <n v="530"/>
    <n v="424"/>
    <n v="1295"/>
    <n v="1639"/>
    <n v="102"/>
    <x v="18"/>
    <x v="8"/>
    <x v="625"/>
    <x v="3"/>
    <n v="4"/>
    <x v="10"/>
    <x v="0"/>
  </r>
  <r>
    <s v="AX23107"/>
    <s v="ENX2087"/>
    <s v="A133"/>
    <s v="EMP1038"/>
    <s v="C1489"/>
    <d v="2021-11-14T00:00:00"/>
    <x v="95"/>
    <n v="3"/>
    <n v="818"/>
    <n v="450"/>
    <n v="1220"/>
    <n v="1671"/>
    <n v="483"/>
    <x v="52"/>
    <x v="15"/>
    <x v="314"/>
    <x v="4"/>
    <n v="5"/>
    <x v="10"/>
    <x v="0"/>
  </r>
  <r>
    <s v="AX23109"/>
    <s v="ENX2079"/>
    <s v="A170"/>
    <s v="EMP1033"/>
    <s v="C1454"/>
    <d v="2021-11-14T00:00:00"/>
    <x v="9"/>
    <n v="1"/>
    <n v="800"/>
    <n v="536"/>
    <n v="1582"/>
    <n v="3044"/>
    <n v="1341"/>
    <x v="28"/>
    <x v="11"/>
    <x v="763"/>
    <x v="4"/>
    <n v="6"/>
    <x v="10"/>
    <x v="0"/>
  </r>
  <r>
    <s v="AX23113"/>
    <s v="ENX2054"/>
    <s v="A151"/>
    <s v="EMP1036"/>
    <s v="C1418"/>
    <d v="2021-11-14T00:00:00"/>
    <x v="12"/>
    <n v="3"/>
    <n v="1587"/>
    <n v="1301"/>
    <n v="1190"/>
    <n v="1566"/>
    <n v="589"/>
    <x v="63"/>
    <x v="31"/>
    <x v="596"/>
    <x v="3"/>
    <n v="6"/>
    <x v="10"/>
    <x v="0"/>
  </r>
  <r>
    <s v="AX23118"/>
    <s v="ENX2043"/>
    <s v="A102"/>
    <s v="EMP1033"/>
    <s v="C1686"/>
    <d v="2021-11-14T00:00:00"/>
    <x v="11"/>
    <n v="1"/>
    <n v="400"/>
    <n v="208"/>
    <n v="4134"/>
    <n v="5661"/>
    <n v="436"/>
    <x v="52"/>
    <x v="28"/>
    <x v="639"/>
    <x v="4"/>
    <n v="7"/>
    <x v="10"/>
    <x v="0"/>
  </r>
  <r>
    <s v="AX23119"/>
    <s v="ENX2021"/>
    <s v="A168"/>
    <s v="EMP1003"/>
    <s v="C1455"/>
    <d v="2021-11-14T00:00:00"/>
    <x v="77"/>
    <n v="1"/>
    <n v="1743"/>
    <n v="872"/>
    <n v="624"/>
    <n v="1200"/>
    <n v="613"/>
    <x v="54"/>
    <x v="31"/>
    <x v="150"/>
    <x v="5"/>
    <n v="7"/>
    <x v="10"/>
    <x v="0"/>
  </r>
  <r>
    <s v="AX23121"/>
    <s v="ENX2000"/>
    <s v="A121"/>
    <s v="EMP1001"/>
    <s v="C1228"/>
    <d v="2021-11-14T00:00:00"/>
    <x v="98"/>
    <n v="3"/>
    <n v="127"/>
    <n v="79"/>
    <n v="1263"/>
    <n v="1683"/>
    <n v="904"/>
    <x v="26"/>
    <x v="41"/>
    <x v="404"/>
    <x v="0"/>
    <n v="8"/>
    <x v="10"/>
    <x v="0"/>
  </r>
  <r>
    <s v="AX23124"/>
    <s v="ENX2078"/>
    <s v="A111"/>
    <s v="EMP1022"/>
    <s v="C1637"/>
    <d v="2021-11-14T00:00:00"/>
    <x v="66"/>
    <n v="4"/>
    <n v="2141"/>
    <n v="1777"/>
    <n v="561"/>
    <n v="684"/>
    <n v="2565"/>
    <x v="66"/>
    <x v="5"/>
    <x v="524"/>
    <x v="5"/>
    <n v="8"/>
    <x v="10"/>
    <x v="0"/>
  </r>
  <r>
    <s v="AX23126"/>
    <s v="ENX2014"/>
    <s v="A127"/>
    <s v="EMP1027"/>
    <s v="C1138"/>
    <d v="2021-11-14T00:00:00"/>
    <x v="67"/>
    <n v="4"/>
    <n v="847"/>
    <n v="534"/>
    <n v="5688"/>
    <n v="7485"/>
    <n v="1695"/>
    <x v="45"/>
    <x v="40"/>
    <x v="746"/>
    <x v="2"/>
    <n v="9"/>
    <x v="10"/>
    <x v="0"/>
  </r>
  <r>
    <s v="AX23127"/>
    <s v="ENX2091"/>
    <s v="A104"/>
    <s v="EMP1021"/>
    <s v="C1237"/>
    <d v="2021-11-15T00:00:00"/>
    <x v="39"/>
    <n v="1"/>
    <n v="1972"/>
    <n v="1321"/>
    <n v="3669"/>
    <n v="6015"/>
    <n v="589"/>
    <x v="53"/>
    <x v="38"/>
    <x v="422"/>
    <x v="4"/>
    <n v="2"/>
    <x v="10"/>
    <x v="0"/>
  </r>
  <r>
    <s v="AX23131"/>
    <s v="ENX2057"/>
    <s v="A126"/>
    <s v="EMP1026"/>
    <s v="C1397"/>
    <d v="2021-11-15T00:00:00"/>
    <x v="78"/>
    <n v="3"/>
    <n v="545"/>
    <n v="425"/>
    <n v="984"/>
    <n v="1367"/>
    <n v="565"/>
    <x v="20"/>
    <x v="33"/>
    <x v="428"/>
    <x v="2"/>
    <n v="2"/>
    <x v="10"/>
    <x v="0"/>
  </r>
  <r>
    <s v="AX23133"/>
    <s v="ENX2045"/>
    <s v="A120"/>
    <s v="EMP1019"/>
    <s v="C1266"/>
    <d v="2021-11-15T00:00:00"/>
    <x v="65"/>
    <n v="1"/>
    <n v="502"/>
    <n v="296"/>
    <n v="648"/>
    <n v="771"/>
    <n v="192"/>
    <x v="33"/>
    <x v="5"/>
    <x v="730"/>
    <x v="5"/>
    <n v="2"/>
    <x v="10"/>
    <x v="0"/>
  </r>
  <r>
    <s v="AX23134"/>
    <s v="ENX2065"/>
    <s v="A115"/>
    <s v="EMP1022"/>
    <s v="C1078"/>
    <d v="2021-11-15T00:00:00"/>
    <x v="56"/>
    <n v="4"/>
    <n v="315"/>
    <n v="208"/>
    <n v="158"/>
    <n v="254"/>
    <n v="187"/>
    <x v="40"/>
    <x v="22"/>
    <x v="85"/>
    <x v="6"/>
    <n v="3"/>
    <x v="10"/>
    <x v="0"/>
  </r>
  <r>
    <s v="AX23135"/>
    <s v="ENX2092"/>
    <s v="A171"/>
    <s v="EMP1003"/>
    <s v="C1270"/>
    <d v="2021-11-15T00:00:00"/>
    <x v="87"/>
    <n v="1"/>
    <n v="1671"/>
    <n v="1220"/>
    <n v="1399"/>
    <n v="2294"/>
    <n v="872"/>
    <x v="46"/>
    <x v="34"/>
    <x v="612"/>
    <x v="4"/>
    <n v="3"/>
    <x v="10"/>
    <x v="0"/>
  </r>
  <r>
    <s v="AX23136"/>
    <s v="ENX2000"/>
    <s v="A147"/>
    <s v="EMP1043"/>
    <s v="C1511"/>
    <d v="2021-11-15T00:00:00"/>
    <x v="98"/>
    <n v="1"/>
    <n v="684"/>
    <n v="561"/>
    <n v="871"/>
    <n v="1708"/>
    <n v="82"/>
    <x v="29"/>
    <x v="21"/>
    <x v="271"/>
    <x v="6"/>
    <n v="4"/>
    <x v="10"/>
    <x v="0"/>
  </r>
  <r>
    <s v="AX23138"/>
    <s v="ENX2035"/>
    <s v="A127"/>
    <s v="EMP1023"/>
    <s v="C1658"/>
    <d v="2021-11-15T00:00:00"/>
    <x v="26"/>
    <n v="1"/>
    <n v="2283"/>
    <n v="1484"/>
    <n v="1788"/>
    <n v="2353"/>
    <n v="2511"/>
    <x v="72"/>
    <x v="9"/>
    <x v="157"/>
    <x v="1"/>
    <n v="5"/>
    <x v="10"/>
    <x v="0"/>
  </r>
  <r>
    <s v="AX23139"/>
    <s v="ENX2022"/>
    <s v="A159"/>
    <s v="EMP1020"/>
    <s v="C1037"/>
    <d v="2021-11-15T00:00:00"/>
    <x v="27"/>
    <n v="1"/>
    <n v="290"/>
    <n v="200"/>
    <n v="421"/>
    <n v="561"/>
    <n v="792"/>
    <x v="59"/>
    <x v="10"/>
    <x v="102"/>
    <x v="6"/>
    <n v="6"/>
    <x v="10"/>
    <x v="0"/>
  </r>
  <r>
    <s v="AX23140"/>
    <s v="ENX2000"/>
    <s v="A103"/>
    <s v="EMP1037"/>
    <s v="C1319"/>
    <d v="2021-11-15T00:00:00"/>
    <x v="98"/>
    <n v="4"/>
    <n v="368"/>
    <n v="269"/>
    <n v="4432"/>
    <n v="5404"/>
    <n v="561"/>
    <x v="52"/>
    <x v="19"/>
    <x v="171"/>
    <x v="0"/>
    <n v="7"/>
    <x v="10"/>
    <x v="0"/>
  </r>
  <r>
    <s v="AX23142"/>
    <s v="ENX2007"/>
    <s v="A115"/>
    <s v="EMP1014"/>
    <s v="C1353"/>
    <d v="2021-11-15T00:00:00"/>
    <x v="63"/>
    <n v="1"/>
    <n v="136"/>
    <n v="72"/>
    <n v="5220"/>
    <n v="7248"/>
    <n v="128"/>
    <x v="24"/>
    <x v="17"/>
    <x v="53"/>
    <x v="4"/>
    <n v="7"/>
    <x v="10"/>
    <x v="0"/>
  </r>
  <r>
    <s v="AX23145"/>
    <s v="ENX2057"/>
    <s v="A140"/>
    <s v="EMP1026"/>
    <s v="C1318"/>
    <d v="2021-11-15T00:00:00"/>
    <x v="78"/>
    <n v="1"/>
    <n v="799"/>
    <n v="455"/>
    <n v="4191"/>
    <n v="5901"/>
    <n v="782"/>
    <x v="3"/>
    <x v="30"/>
    <x v="750"/>
    <x v="1"/>
    <n v="9"/>
    <x v="10"/>
    <x v="0"/>
  </r>
  <r>
    <s v="AX23149"/>
    <s v="ENX2095"/>
    <s v="A146"/>
    <s v="EMP1012"/>
    <s v="C1530"/>
    <d v="2021-11-15T00:00:00"/>
    <x v="42"/>
    <n v="2"/>
    <n v="112"/>
    <n v="90"/>
    <n v="1305"/>
    <n v="1812"/>
    <n v="528"/>
    <x v="8"/>
    <x v="43"/>
    <x v="408"/>
    <x v="0"/>
    <n v="9"/>
    <x v="10"/>
    <x v="0"/>
  </r>
  <r>
    <s v="AX23150"/>
    <s v="ENX2012"/>
    <s v="A161"/>
    <s v="EMP1032"/>
    <s v="C1230"/>
    <d v="2021-11-16T00:00:00"/>
    <x v="16"/>
    <n v="1"/>
    <n v="2182"/>
    <n v="1200"/>
    <n v="1046"/>
    <n v="1635"/>
    <n v="348"/>
    <x v="5"/>
    <x v="1"/>
    <x v="89"/>
    <x v="4"/>
    <n v="4"/>
    <x v="10"/>
    <x v="0"/>
  </r>
  <r>
    <s v="AX23151"/>
    <s v="ENX2067"/>
    <s v="A140"/>
    <s v="EMP1020"/>
    <s v="C1248"/>
    <d v="2021-11-16T00:00:00"/>
    <x v="30"/>
    <n v="2"/>
    <n v="584"/>
    <n v="420"/>
    <n v="791"/>
    <n v="1522"/>
    <n v="368"/>
    <x v="13"/>
    <x v="7"/>
    <x v="667"/>
    <x v="3"/>
    <n v="7"/>
    <x v="10"/>
    <x v="0"/>
  </r>
  <r>
    <s v="AX23155"/>
    <s v="ENX2065"/>
    <s v="A138"/>
    <s v="EMP1029"/>
    <s v="C1692"/>
    <d v="2021-11-16T00:00:00"/>
    <x v="56"/>
    <n v="2"/>
    <n v="1862"/>
    <n v="1173"/>
    <n v="947"/>
    <n v="1353"/>
    <n v="651"/>
    <x v="28"/>
    <x v="16"/>
    <x v="641"/>
    <x v="5"/>
    <n v="7"/>
    <x v="10"/>
    <x v="0"/>
  </r>
  <r>
    <s v="AX23157"/>
    <s v="ENX2000"/>
    <s v="A153"/>
    <s v="EMP1020"/>
    <s v="C1422"/>
    <d v="2021-11-16T00:00:00"/>
    <x v="98"/>
    <n v="1"/>
    <n v="368"/>
    <n v="269"/>
    <n v="1321"/>
    <n v="1972"/>
    <n v="1024"/>
    <x v="2"/>
    <x v="27"/>
    <x v="609"/>
    <x v="2"/>
    <n v="7"/>
    <x v="10"/>
    <x v="0"/>
  </r>
  <r>
    <s v="AX23158"/>
    <s v="ENX2056"/>
    <s v="A141"/>
    <s v="EMP1017"/>
    <s v="C1048"/>
    <d v="2021-11-16T00:00:00"/>
    <x v="64"/>
    <n v="1"/>
    <n v="1566"/>
    <n v="1190"/>
    <n v="1620"/>
    <n v="2613"/>
    <n v="1953"/>
    <x v="11"/>
    <x v="23"/>
    <x v="10"/>
    <x v="1"/>
    <n v="8"/>
    <x v="10"/>
    <x v="0"/>
  </r>
  <r>
    <s v="AX23160"/>
    <s v="ENX2083"/>
    <s v="A122"/>
    <s v="EMP1030"/>
    <s v="C1376"/>
    <d v="2021-11-16T00:00:00"/>
    <x v="59"/>
    <n v="1"/>
    <n v="1119"/>
    <n v="683"/>
    <n v="216"/>
    <n v="408"/>
    <n v="1797"/>
    <x v="51"/>
    <x v="37"/>
    <x v="64"/>
    <x v="2"/>
    <n v="8"/>
    <x v="10"/>
    <x v="0"/>
  </r>
  <r>
    <s v="AX23164"/>
    <s v="ENX2028"/>
    <s v="A117"/>
    <s v="EMP1019"/>
    <s v="C1187"/>
    <d v="2021-11-16T00:00:00"/>
    <x v="5"/>
    <n v="2"/>
    <n v="1635"/>
    <n v="1046"/>
    <n v="2216"/>
    <n v="2702"/>
    <n v="1198"/>
    <x v="28"/>
    <x v="24"/>
    <x v="167"/>
    <x v="4"/>
    <n v="8"/>
    <x v="10"/>
    <x v="0"/>
  </r>
  <r>
    <s v="AX23169"/>
    <s v="ENX2024"/>
    <s v="A143"/>
    <s v="EMP1029"/>
    <s v="C1782"/>
    <d v="2021-11-16T00:00:00"/>
    <x v="2"/>
    <n v="1"/>
    <n v="2410"/>
    <n v="1518"/>
    <n v="292"/>
    <n v="356"/>
    <n v="3072"/>
    <x v="30"/>
    <x v="16"/>
    <x v="451"/>
    <x v="4"/>
    <n v="8"/>
    <x v="10"/>
    <x v="0"/>
  </r>
  <r>
    <s v="AX23170"/>
    <s v="ENX2062"/>
    <s v="A134"/>
    <s v="EMP1002"/>
    <s v="C1446"/>
    <d v="2021-11-16T00:00:00"/>
    <x v="91"/>
    <n v="1"/>
    <n v="1671"/>
    <n v="1220"/>
    <n v="376"/>
    <n v="458"/>
    <n v="1035"/>
    <x v="53"/>
    <x v="9"/>
    <x v="244"/>
    <x v="0"/>
    <n v="9"/>
    <x v="10"/>
    <x v="0"/>
  </r>
  <r>
    <s v="AX23172"/>
    <s v="ENX2046"/>
    <s v="A162"/>
    <s v="EMP1011"/>
    <s v="C1619"/>
    <d v="2021-11-16T00:00:00"/>
    <x v="38"/>
    <n v="3"/>
    <n v="2283"/>
    <n v="1484"/>
    <n v="665"/>
    <n v="1278"/>
    <n v="1212"/>
    <x v="34"/>
    <x v="9"/>
    <x v="787"/>
    <x v="6"/>
    <n v="9"/>
    <x v="10"/>
    <x v="0"/>
  </r>
  <r>
    <s v="AX23182"/>
    <s v="ENX2071"/>
    <s v="A101"/>
    <s v="EMP1022"/>
    <s v="C1105"/>
    <d v="2021-11-16T00:00:00"/>
    <x v="92"/>
    <n v="2"/>
    <n v="95"/>
    <n v="61"/>
    <n v="1800"/>
    <n v="3000"/>
    <n v="13"/>
    <x v="67"/>
    <x v="27"/>
    <x v="329"/>
    <x v="3"/>
    <n v="9"/>
    <x v="10"/>
    <x v="0"/>
  </r>
  <r>
    <s v="AX23183"/>
    <s v="ENX2071"/>
    <s v="A154"/>
    <s v="EMP1039"/>
    <s v="C1353"/>
    <d v="2021-11-16T00:00:00"/>
    <x v="92"/>
    <n v="3"/>
    <n v="2495"/>
    <n v="1896"/>
    <n v="807"/>
    <n v="1467"/>
    <n v="872"/>
    <x v="48"/>
    <x v="34"/>
    <x v="337"/>
    <x v="4"/>
    <n v="9"/>
    <x v="10"/>
    <x v="0"/>
  </r>
  <r>
    <s v="AX23184"/>
    <s v="ENX2077"/>
    <s v="A136"/>
    <s v="EMP1042"/>
    <s v="C1770"/>
    <d v="2021-11-17T00:00:00"/>
    <x v="51"/>
    <n v="3"/>
    <n v="2005"/>
    <n v="1223"/>
    <n v="2144"/>
    <n v="3200"/>
    <n v="560"/>
    <x v="62"/>
    <x v="6"/>
    <x v="61"/>
    <x v="2"/>
    <n v="1"/>
    <x v="10"/>
    <x v="0"/>
  </r>
  <r>
    <s v="AX23185"/>
    <s v="ENX2009"/>
    <s v="A153"/>
    <s v="EMP1043"/>
    <s v="C1559"/>
    <d v="2021-11-17T00:00:00"/>
    <x v="75"/>
    <n v="4"/>
    <n v="1582"/>
    <n v="1234"/>
    <n v="237"/>
    <n v="381"/>
    <n v="406"/>
    <x v="37"/>
    <x v="40"/>
    <x v="29"/>
    <x v="0"/>
    <n v="1"/>
    <x v="10"/>
    <x v="0"/>
  </r>
  <r>
    <s v="AX23191"/>
    <s v="ENX2057"/>
    <s v="A137"/>
    <s v="EMP1023"/>
    <s v="C1596"/>
    <d v="2021-11-17T00:00:00"/>
    <x v="78"/>
    <n v="4"/>
    <n v="2497"/>
    <n v="1473"/>
    <n v="1044"/>
    <n v="1899"/>
    <n v="554"/>
    <x v="41"/>
    <x v="3"/>
    <x v="602"/>
    <x v="4"/>
    <n v="1"/>
    <x v="10"/>
    <x v="0"/>
  </r>
  <r>
    <s v="AX23192"/>
    <s v="ENX2030"/>
    <s v="A140"/>
    <s v="EMP1018"/>
    <s v="C1394"/>
    <d v="2021-11-17T00:00:00"/>
    <x v="80"/>
    <n v="1"/>
    <n v="1972"/>
    <n v="1321"/>
    <n v="208"/>
    <n v="315"/>
    <n v="1100"/>
    <x v="49"/>
    <x v="0"/>
    <x v="769"/>
    <x v="2"/>
    <n v="2"/>
    <x v="10"/>
    <x v="0"/>
  </r>
  <r>
    <s v="AX23193"/>
    <s v="ENX2054"/>
    <s v="A136"/>
    <s v="EMP1038"/>
    <s v="C1313"/>
    <d v="2021-11-17T00:00:00"/>
    <x v="12"/>
    <n v="4"/>
    <n v="1500"/>
    <n v="900"/>
    <n v="3783"/>
    <n v="4914"/>
    <n v="212"/>
    <x v="18"/>
    <x v="17"/>
    <x v="377"/>
    <x v="4"/>
    <n v="4"/>
    <x v="10"/>
    <x v="0"/>
  </r>
  <r>
    <s v="AX23194"/>
    <s v="ENX2042"/>
    <s v="A161"/>
    <s v="EMP1002"/>
    <s v="C1218"/>
    <d v="2021-11-17T00:00:00"/>
    <x v="49"/>
    <n v="2"/>
    <n v="123"/>
    <n v="84"/>
    <n v="154"/>
    <n v="203"/>
    <n v="329"/>
    <x v="13"/>
    <x v="5"/>
    <x v="331"/>
    <x v="2"/>
    <n v="4"/>
    <x v="10"/>
    <x v="0"/>
  </r>
  <r>
    <s v="AX23196"/>
    <s v="ENX2098"/>
    <s v="A119"/>
    <s v="EMP1039"/>
    <s v="C1574"/>
    <d v="2021-11-17T00:00:00"/>
    <x v="69"/>
    <n v="1"/>
    <n v="2294"/>
    <n v="1399"/>
    <n v="584"/>
    <n v="712"/>
    <n v="1100"/>
    <x v="63"/>
    <x v="7"/>
    <x v="466"/>
    <x v="1"/>
    <n v="4"/>
    <x v="10"/>
    <x v="0"/>
  </r>
  <r>
    <s v="AX23201"/>
    <s v="ENX2015"/>
    <s v="A157"/>
    <s v="EMP1022"/>
    <s v="C1132"/>
    <d v="2021-11-17T00:00:00"/>
    <x v="17"/>
    <n v="1"/>
    <n v="392"/>
    <n v="255"/>
    <n v="5180"/>
    <n v="6556"/>
    <n v="528"/>
    <x v="26"/>
    <x v="14"/>
    <x v="258"/>
    <x v="6"/>
    <n v="4"/>
    <x v="10"/>
    <x v="0"/>
  </r>
  <r>
    <s v="AX23204"/>
    <s v="ENX2015"/>
    <s v="A166"/>
    <s v="EMP1041"/>
    <s v="C1056"/>
    <d v="2021-11-17T00:00:00"/>
    <x v="17"/>
    <n v="3"/>
    <n v="1566"/>
    <n v="1190"/>
    <n v="2522"/>
    <n v="3276"/>
    <n v="74"/>
    <x v="26"/>
    <x v="1"/>
    <x v="48"/>
    <x v="1"/>
    <n v="5"/>
    <x v="10"/>
    <x v="0"/>
  </r>
  <r>
    <s v="AX23205"/>
    <s v="ENX2065"/>
    <s v="A153"/>
    <s v="EMP1011"/>
    <s v="C1774"/>
    <d v="2021-11-17T00:00:00"/>
    <x v="56"/>
    <n v="4"/>
    <n v="1809"/>
    <n v="1067"/>
    <n v="22"/>
    <n v="35"/>
    <n v="509"/>
    <x v="34"/>
    <x v="22"/>
    <x v="65"/>
    <x v="3"/>
    <n v="5"/>
    <x v="10"/>
    <x v="0"/>
  </r>
  <r>
    <s v="AX23207"/>
    <s v="ENX2006"/>
    <s v="A149"/>
    <s v="EMP1001"/>
    <s v="C1431"/>
    <d v="2021-11-17T00:00:00"/>
    <x v="68"/>
    <n v="3"/>
    <n v="136"/>
    <n v="72"/>
    <n v="387"/>
    <n v="667"/>
    <n v="368"/>
    <x v="47"/>
    <x v="25"/>
    <x v="141"/>
    <x v="6"/>
    <n v="6"/>
    <x v="10"/>
    <x v="0"/>
  </r>
  <r>
    <s v="AX23208"/>
    <s v="ENX2028"/>
    <s v="A129"/>
    <s v="EMP1011"/>
    <s v="C1079"/>
    <d v="2021-11-17T00:00:00"/>
    <x v="5"/>
    <n v="2"/>
    <n v="818"/>
    <n v="450"/>
    <n v="1777"/>
    <n v="2141"/>
    <n v="939"/>
    <x v="59"/>
    <x v="38"/>
    <x v="354"/>
    <x v="4"/>
    <n v="9"/>
    <x v="10"/>
    <x v="0"/>
  </r>
  <r>
    <s v="AX23210"/>
    <s v="ENX2028"/>
    <s v="A172"/>
    <s v="EMP1022"/>
    <s v="C1304"/>
    <d v="2021-11-17T00:00:00"/>
    <x v="5"/>
    <n v="1"/>
    <n v="1972"/>
    <n v="1321"/>
    <n v="260"/>
    <n v="362"/>
    <n v="816"/>
    <x v="51"/>
    <x v="27"/>
    <x v="452"/>
    <x v="3"/>
    <n v="9"/>
    <x v="10"/>
    <x v="0"/>
  </r>
  <r>
    <s v="AX23212"/>
    <s v="ENX2072"/>
    <s v="A173"/>
    <s v="EMP1025"/>
    <s v="C1042"/>
    <d v="2021-11-17T00:00:00"/>
    <x v="31"/>
    <n v="4"/>
    <n v="871"/>
    <n v="540"/>
    <n v="2613"/>
    <n v="5124"/>
    <n v="267"/>
    <x v="49"/>
    <x v="25"/>
    <x v="779"/>
    <x v="3"/>
    <n v="9"/>
    <x v="10"/>
    <x v="0"/>
  </r>
  <r>
    <s v="AX23214"/>
    <s v="ENX2046"/>
    <s v="A106"/>
    <s v="EMP1014"/>
    <s v="C1444"/>
    <d v="2021-11-18T00:00:00"/>
    <x v="38"/>
    <n v="2"/>
    <n v="458"/>
    <n v="376"/>
    <n v="971"/>
    <n v="1494"/>
    <n v="66"/>
    <x v="66"/>
    <x v="32"/>
    <x v="264"/>
    <x v="0"/>
    <n v="1"/>
    <x v="10"/>
    <x v="0"/>
  </r>
  <r>
    <s v="AX23220"/>
    <s v="ENX2038"/>
    <s v="A126"/>
    <s v="EMP1043"/>
    <s v="C1376"/>
    <d v="2021-11-18T00:00:00"/>
    <x v="84"/>
    <n v="1"/>
    <n v="1967"/>
    <n v="1397"/>
    <n v="4089"/>
    <n v="5175"/>
    <n v="164"/>
    <x v="32"/>
    <x v="24"/>
    <x v="337"/>
    <x v="5"/>
    <n v="1"/>
    <x v="10"/>
    <x v="0"/>
  </r>
  <r>
    <s v="AX23221"/>
    <s v="ENX2021"/>
    <s v="A142"/>
    <s v="EMP1039"/>
    <s v="C1682"/>
    <d v="2021-11-18T00:00:00"/>
    <x v="77"/>
    <n v="1"/>
    <n v="800"/>
    <n v="536"/>
    <n v="1261"/>
    <n v="1638"/>
    <n v="1178"/>
    <x v="24"/>
    <x v="0"/>
    <x v="177"/>
    <x v="2"/>
    <n v="1"/>
    <x v="10"/>
    <x v="0"/>
  </r>
  <r>
    <s v="AX23226"/>
    <s v="ENX2074"/>
    <s v="A103"/>
    <s v="EMP1028"/>
    <s v="C1574"/>
    <d v="2021-11-18T00:00:00"/>
    <x v="41"/>
    <n v="3"/>
    <n v="2283"/>
    <n v="1484"/>
    <n v="1261"/>
    <n v="1638"/>
    <n v="46"/>
    <x v="63"/>
    <x v="14"/>
    <x v="295"/>
    <x v="0"/>
    <n v="2"/>
    <x v="10"/>
    <x v="0"/>
  </r>
  <r>
    <s v="AX23227"/>
    <s v="ENX2077"/>
    <s v="A138"/>
    <s v="EMP1011"/>
    <s v="C1239"/>
    <d v="2021-11-18T00:00:00"/>
    <x v="51"/>
    <n v="3"/>
    <n v="1405"/>
    <n v="1054"/>
    <n v="588"/>
    <n v="736"/>
    <n v="274"/>
    <x v="18"/>
    <x v="20"/>
    <x v="186"/>
    <x v="4"/>
    <n v="2"/>
    <x v="10"/>
    <x v="0"/>
  </r>
  <r>
    <s v="AX23231"/>
    <s v="ENX2059"/>
    <s v="A160"/>
    <s v="EMP1023"/>
    <s v="C1609"/>
    <d v="2021-11-18T00:00:00"/>
    <x v="97"/>
    <n v="2"/>
    <n v="1367"/>
    <n v="984"/>
    <n v="1680"/>
    <n v="2336"/>
    <n v="600"/>
    <x v="66"/>
    <x v="7"/>
    <x v="232"/>
    <x v="4"/>
    <n v="2"/>
    <x v="10"/>
    <x v="0"/>
  </r>
  <r>
    <s v="AX23233"/>
    <s v="ENX2091"/>
    <s v="A126"/>
    <s v="EMP1016"/>
    <s v="C1163"/>
    <d v="2021-11-18T00:00:00"/>
    <x v="39"/>
    <n v="2"/>
    <n v="2353"/>
    <n v="1788"/>
    <n v="22"/>
    <n v="35"/>
    <n v="553"/>
    <x v="68"/>
    <x v="23"/>
    <x v="673"/>
    <x v="2"/>
    <n v="2"/>
    <x v="10"/>
    <x v="0"/>
  </r>
  <r>
    <s v="AX23239"/>
    <s v="ENX2017"/>
    <s v="A106"/>
    <s v="EMP1018"/>
    <s v="C1408"/>
    <d v="2021-11-18T00:00:00"/>
    <x v="61"/>
    <n v="1"/>
    <n v="530"/>
    <n v="435"/>
    <n v="1965"/>
    <n v="2396"/>
    <n v="2346"/>
    <x v="0"/>
    <x v="19"/>
    <x v="683"/>
    <x v="1"/>
    <n v="3"/>
    <x v="10"/>
    <x v="0"/>
  </r>
  <r>
    <s v="AX23242"/>
    <s v="ENX2011"/>
    <s v="A171"/>
    <s v="EMP1009"/>
    <s v="C1136"/>
    <d v="2021-11-18T00:00:00"/>
    <x v="81"/>
    <n v="1"/>
    <n v="35"/>
    <n v="22"/>
    <n v="1275"/>
    <n v="1635"/>
    <n v="313"/>
    <x v="29"/>
    <x v="29"/>
    <x v="192"/>
    <x v="4"/>
    <n v="4"/>
    <x v="10"/>
    <x v="0"/>
  </r>
  <r>
    <s v="AX23243"/>
    <s v="ENX2011"/>
    <s v="A170"/>
    <s v="EMP1020"/>
    <s v="C1174"/>
    <d v="2021-11-18T00:00:00"/>
    <x v="81"/>
    <n v="1"/>
    <n v="1353"/>
    <n v="947"/>
    <n v="84"/>
    <n v="123"/>
    <n v="1485"/>
    <x v="39"/>
    <x v="44"/>
    <x v="548"/>
    <x v="2"/>
    <n v="4"/>
    <x v="10"/>
    <x v="0"/>
  </r>
  <r>
    <s v="AX23244"/>
    <s v="ENX2039"/>
    <s v="A124"/>
    <s v="EMP1010"/>
    <s v="C1630"/>
    <d v="2021-11-18T00:00:00"/>
    <x v="96"/>
    <n v="3"/>
    <n v="1743"/>
    <n v="872"/>
    <n v="732"/>
    <n v="1077"/>
    <n v="507"/>
    <x v="51"/>
    <x v="10"/>
    <x v="65"/>
    <x v="6"/>
    <n v="4"/>
    <x v="10"/>
    <x v="0"/>
  </r>
  <r>
    <s v="AX23253"/>
    <s v="ENX2042"/>
    <s v="A161"/>
    <s v="EMP1026"/>
    <s v="C1180"/>
    <d v="2021-11-18T00:00:00"/>
    <x v="49"/>
    <n v="1"/>
    <n v="1899"/>
    <n v="1044"/>
    <n v="3036"/>
    <n v="4820"/>
    <n v="1784"/>
    <x v="0"/>
    <x v="35"/>
    <x v="460"/>
    <x v="0"/>
    <n v="5"/>
    <x v="10"/>
    <x v="0"/>
  </r>
  <r>
    <s v="AX23260"/>
    <s v="ENX2083"/>
    <s v="A112"/>
    <s v="EMP1007"/>
    <s v="C1123"/>
    <d v="2021-11-18T00:00:00"/>
    <x v="59"/>
    <n v="2"/>
    <n v="1380"/>
    <n v="1090"/>
    <n v="872"/>
    <n v="1743"/>
    <n v="351"/>
    <x v="41"/>
    <x v="6"/>
    <x v="737"/>
    <x v="5"/>
    <n v="8"/>
    <x v="10"/>
    <x v="0"/>
  </r>
  <r>
    <s v="AX23262"/>
    <s v="ENX2037"/>
    <s v="A152"/>
    <s v="EMP1026"/>
    <s v="C1055"/>
    <d v="2021-11-18T00:00:00"/>
    <x v="50"/>
    <n v="1"/>
    <n v="684"/>
    <n v="561"/>
    <n v="765"/>
    <n v="1176"/>
    <n v="52"/>
    <x v="11"/>
    <x v="2"/>
    <x v="562"/>
    <x v="6"/>
    <n v="8"/>
    <x v="10"/>
    <x v="0"/>
  </r>
  <r>
    <s v="AX23272"/>
    <s v="ENX2088"/>
    <s v="A112"/>
    <s v="EMP1027"/>
    <s v="C1718"/>
    <d v="2021-11-18T00:00:00"/>
    <x v="48"/>
    <n v="1"/>
    <n v="2091"/>
    <n v="1485"/>
    <n v="1185"/>
    <n v="1668"/>
    <n v="68"/>
    <x v="19"/>
    <x v="22"/>
    <x v="41"/>
    <x v="2"/>
    <n v="8"/>
    <x v="10"/>
    <x v="0"/>
  </r>
  <r>
    <s v="AX23273"/>
    <s v="ENX2021"/>
    <s v="A168"/>
    <s v="EMP1034"/>
    <s v="C1449"/>
    <d v="2021-11-18T00:00:00"/>
    <x v="77"/>
    <n v="3"/>
    <n v="818"/>
    <n v="450"/>
    <n v="183"/>
    <n v="285"/>
    <n v="1376"/>
    <x v="49"/>
    <x v="5"/>
    <x v="739"/>
    <x v="4"/>
    <n v="9"/>
    <x v="10"/>
    <x v="0"/>
  </r>
  <r>
    <s v="AX23275"/>
    <s v="ENX2095"/>
    <s v="A104"/>
    <s v="EMP1018"/>
    <s v="C1425"/>
    <d v="2021-11-19T00:00:00"/>
    <x v="42"/>
    <n v="2"/>
    <n v="2353"/>
    <n v="1788"/>
    <n v="683"/>
    <n v="1119"/>
    <n v="1800"/>
    <x v="15"/>
    <x v="27"/>
    <x v="589"/>
    <x v="5"/>
    <n v="1"/>
    <x v="10"/>
    <x v="0"/>
  </r>
  <r>
    <s v="AX23276"/>
    <s v="ENX2076"/>
    <s v="A120"/>
    <s v="EMP1023"/>
    <s v="C1140"/>
    <d v="2021-11-19T00:00:00"/>
    <x v="15"/>
    <n v="1"/>
    <n v="123"/>
    <n v="84"/>
    <n v="882"/>
    <n v="1104"/>
    <n v="782"/>
    <x v="59"/>
    <x v="0"/>
    <x v="654"/>
    <x v="6"/>
    <n v="1"/>
    <x v="10"/>
    <x v="0"/>
  </r>
  <r>
    <s v="AX23281"/>
    <s v="ENX2070"/>
    <s v="A125"/>
    <s v="EMP1033"/>
    <s v="C1284"/>
    <d v="2021-11-19T00:00:00"/>
    <x v="40"/>
    <n v="1"/>
    <n v="1582"/>
    <n v="1234"/>
    <n v="888"/>
    <n v="1506"/>
    <n v="74"/>
    <x v="20"/>
    <x v="25"/>
    <x v="772"/>
    <x v="0"/>
    <n v="2"/>
    <x v="10"/>
    <x v="0"/>
  </r>
  <r>
    <s v="AX23290"/>
    <s v="ENX2004"/>
    <s v="A105"/>
    <s v="EMP1019"/>
    <s v="C1218"/>
    <d v="2021-11-19T00:00:00"/>
    <x v="23"/>
    <n v="2"/>
    <n v="112"/>
    <n v="90"/>
    <n v="538"/>
    <n v="736"/>
    <n v="329"/>
    <x v="29"/>
    <x v="34"/>
    <x v="174"/>
    <x v="2"/>
    <n v="3"/>
    <x v="10"/>
    <x v="0"/>
  </r>
  <r>
    <s v="AX23298"/>
    <s v="ENX2018"/>
    <s v="A102"/>
    <s v="EMP1004"/>
    <s v="C1377"/>
    <d v="2021-11-19T00:00:00"/>
    <x v="8"/>
    <n v="1"/>
    <n v="2497"/>
    <n v="1473"/>
    <n v="2970"/>
    <n v="4182"/>
    <n v="46"/>
    <x v="22"/>
    <x v="38"/>
    <x v="739"/>
    <x v="4"/>
    <n v="4"/>
    <x v="10"/>
    <x v="0"/>
  </r>
  <r>
    <s v="AX23299"/>
    <s v="ENX2031"/>
    <s v="A129"/>
    <s v="EMP1039"/>
    <s v="C1781"/>
    <d v="2021-11-19T00:00:00"/>
    <x v="88"/>
    <n v="1"/>
    <n v="1848"/>
    <n v="1294"/>
    <n v="1363"/>
    <n v="1725"/>
    <n v="944"/>
    <x v="20"/>
    <x v="26"/>
    <x v="776"/>
    <x v="3"/>
    <n v="5"/>
    <x v="10"/>
    <x v="0"/>
  </r>
  <r>
    <s v="AX23303"/>
    <s v="ENX2071"/>
    <s v="A149"/>
    <s v="EMP1030"/>
    <s v="C1024"/>
    <d v="2021-11-19T00:00:00"/>
    <x v="92"/>
    <n v="1"/>
    <n v="1967"/>
    <n v="1397"/>
    <n v="1968"/>
    <n v="2734"/>
    <n v="1046"/>
    <x v="9"/>
    <x v="26"/>
    <x v="602"/>
    <x v="3"/>
    <n v="5"/>
    <x v="10"/>
    <x v="0"/>
  </r>
  <r>
    <s v="AX23304"/>
    <s v="ENX2085"/>
    <s v="A118"/>
    <s v="EMP1039"/>
    <s v="C1444"/>
    <d v="2021-11-19T00:00:00"/>
    <x v="29"/>
    <n v="2"/>
    <n v="1889"/>
    <n v="945"/>
    <n v="3600"/>
    <n v="6546"/>
    <n v="1100"/>
    <x v="37"/>
    <x v="32"/>
    <x v="716"/>
    <x v="1"/>
    <n v="9"/>
    <x v="10"/>
    <x v="0"/>
  </r>
  <r>
    <s v="AX23307"/>
    <s v="ENX2062"/>
    <s v="A137"/>
    <s v="EMP1035"/>
    <s v="C1646"/>
    <d v="2021-11-19T00:00:00"/>
    <x v="91"/>
    <n v="4"/>
    <n v="1887"/>
    <n v="1378"/>
    <n v="1321"/>
    <n v="1972"/>
    <n v="2613"/>
    <x v="68"/>
    <x v="14"/>
    <x v="151"/>
    <x v="1"/>
    <n v="9"/>
    <x v="10"/>
    <x v="0"/>
  </r>
  <r>
    <s v="AX23308"/>
    <s v="ENX2085"/>
    <s v="A145"/>
    <s v="EMP1030"/>
    <s v="C1312"/>
    <d v="2021-11-19T00:00:00"/>
    <x v="29"/>
    <n v="3"/>
    <n v="2396"/>
    <n v="1965"/>
    <n v="840"/>
    <n v="1168"/>
    <n v="436"/>
    <x v="58"/>
    <x v="11"/>
    <x v="623"/>
    <x v="1"/>
    <n v="9"/>
    <x v="10"/>
    <x v="0"/>
  </r>
  <r>
    <s v="AX23315"/>
    <s v="ENX2031"/>
    <s v="A169"/>
    <s v="EMP1013"/>
    <s v="C1186"/>
    <d v="2021-11-20T00:00:00"/>
    <x v="88"/>
    <n v="3"/>
    <n v="1862"/>
    <n v="1173"/>
    <n v="807"/>
    <n v="1467"/>
    <n v="874"/>
    <x v="22"/>
    <x v="18"/>
    <x v="100"/>
    <x v="2"/>
    <n v="1"/>
    <x v="10"/>
    <x v="0"/>
  </r>
  <r>
    <s v="AX23317"/>
    <s v="ENX2056"/>
    <s v="A124"/>
    <s v="EMP1040"/>
    <s v="C1443"/>
    <d v="2021-11-20T00:00:00"/>
    <x v="64"/>
    <n v="1"/>
    <n v="1972"/>
    <n v="1321"/>
    <n v="3702"/>
    <n v="4746"/>
    <n v="198"/>
    <x v="42"/>
    <x v="40"/>
    <x v="600"/>
    <x v="6"/>
    <n v="2"/>
    <x v="10"/>
    <x v="0"/>
  </r>
  <r>
    <s v="AX23318"/>
    <s v="ENX2006"/>
    <s v="A142"/>
    <s v="EMP1026"/>
    <s v="C1275"/>
    <d v="2021-11-20T00:00:00"/>
    <x v="68"/>
    <n v="1"/>
    <n v="1351"/>
    <n v="1108"/>
    <n v="634"/>
    <n v="880"/>
    <n v="153"/>
    <x v="11"/>
    <x v="0"/>
    <x v="639"/>
    <x v="0"/>
    <n v="3"/>
    <x v="10"/>
    <x v="0"/>
  </r>
  <r>
    <s v="AX23322"/>
    <s v="ENX2060"/>
    <s v="A116"/>
    <s v="EMP1043"/>
    <s v="C1413"/>
    <d v="2021-11-20T00:00:00"/>
    <x v="73"/>
    <n v="2"/>
    <n v="1119"/>
    <n v="683"/>
    <n v="3070"/>
    <n v="4514"/>
    <n v="362"/>
    <x v="58"/>
    <x v="44"/>
    <x v="589"/>
    <x v="2"/>
    <n v="3"/>
    <x v="10"/>
    <x v="0"/>
  </r>
  <r>
    <s v="AX23323"/>
    <s v="ENX2020"/>
    <s v="A125"/>
    <s v="EMP1000"/>
    <s v="C1441"/>
    <d v="2021-11-20T00:00:00"/>
    <x v="18"/>
    <n v="2"/>
    <n v="880"/>
    <n v="634"/>
    <n v="3554"/>
    <n v="4282"/>
    <n v="795"/>
    <x v="66"/>
    <x v="13"/>
    <x v="719"/>
    <x v="4"/>
    <n v="4"/>
    <x v="10"/>
    <x v="0"/>
  </r>
  <r>
    <s v="AX23324"/>
    <s v="ENX2052"/>
    <s v="A101"/>
    <s v="EMP1039"/>
    <s v="C1543"/>
    <d v="2021-11-20T00:00:00"/>
    <x v="45"/>
    <n v="2"/>
    <n v="2391"/>
    <n v="1291"/>
    <n v="1896"/>
    <n v="2495"/>
    <n v="64"/>
    <x v="25"/>
    <x v="16"/>
    <x v="523"/>
    <x v="1"/>
    <n v="4"/>
    <x v="10"/>
    <x v="0"/>
  </r>
  <r>
    <s v="AX23325"/>
    <s v="ENX2087"/>
    <s v="A142"/>
    <s v="EMP1018"/>
    <s v="C1107"/>
    <d v="2021-11-20T00:00:00"/>
    <x v="95"/>
    <n v="3"/>
    <n v="1635"/>
    <n v="1046"/>
    <n v="478"/>
    <n v="886"/>
    <n v="1160"/>
    <x v="27"/>
    <x v="2"/>
    <x v="227"/>
    <x v="1"/>
    <n v="4"/>
    <x v="10"/>
    <x v="0"/>
  </r>
  <r>
    <s v="AX23332"/>
    <s v="ENX2003"/>
    <s v="A112"/>
    <s v="EMP1035"/>
    <s v="C1626"/>
    <d v="2021-11-20T00:00:00"/>
    <x v="22"/>
    <n v="1"/>
    <n v="2495"/>
    <n v="1896"/>
    <n v="2468"/>
    <n v="3164"/>
    <n v="290"/>
    <x v="66"/>
    <x v="25"/>
    <x v="281"/>
    <x v="3"/>
    <n v="4"/>
    <x v="10"/>
    <x v="0"/>
  </r>
  <r>
    <s v="AX23336"/>
    <s v="ENX2098"/>
    <s v="A165"/>
    <s v="EMP1029"/>
    <s v="C1312"/>
    <d v="2021-11-20T00:00:00"/>
    <x v="69"/>
    <n v="3"/>
    <n v="1467"/>
    <n v="807"/>
    <n v="2642"/>
    <n v="3944"/>
    <n v="530"/>
    <x v="67"/>
    <x v="44"/>
    <x v="752"/>
    <x v="4"/>
    <n v="5"/>
    <x v="10"/>
    <x v="0"/>
  </r>
  <r>
    <s v="AX23338"/>
    <s v="ENX2085"/>
    <s v="A142"/>
    <s v="EMP1028"/>
    <s v="C1070"/>
    <d v="2021-11-20T00:00:00"/>
    <x v="29"/>
    <n v="3"/>
    <n v="1899"/>
    <n v="1044"/>
    <n v="1399"/>
    <n v="2294"/>
    <n v="280"/>
    <x v="47"/>
    <x v="34"/>
    <x v="670"/>
    <x v="1"/>
    <n v="6"/>
    <x v="10"/>
    <x v="0"/>
  </r>
  <r>
    <s v="AX23339"/>
    <s v="ENX2080"/>
    <s v="A146"/>
    <s v="EMP1023"/>
    <s v="C1531"/>
    <d v="2021-11-20T00:00:00"/>
    <x v="37"/>
    <n v="1"/>
    <n v="1783"/>
    <n v="1516"/>
    <n v="4191"/>
    <n v="5901"/>
    <n v="2396"/>
    <x v="18"/>
    <x v="28"/>
    <x v="153"/>
    <x v="1"/>
    <n v="6"/>
    <x v="10"/>
    <x v="0"/>
  </r>
  <r>
    <s v="AX23341"/>
    <s v="ENX2044"/>
    <s v="A169"/>
    <s v="EMP1030"/>
    <s v="C1570"/>
    <d v="2021-11-20T00:00:00"/>
    <x v="54"/>
    <n v="1"/>
    <n v="1783"/>
    <n v="1230"/>
    <n v="1184"/>
    <n v="2008"/>
    <n v="1710"/>
    <x v="38"/>
    <x v="25"/>
    <x v="258"/>
    <x v="1"/>
    <n v="7"/>
    <x v="10"/>
    <x v="0"/>
  </r>
  <r>
    <s v="AX23343"/>
    <s v="ENX2004"/>
    <s v="A115"/>
    <s v="EMP1038"/>
    <s v="C1396"/>
    <d v="2021-11-20T00:00:00"/>
    <x v="23"/>
    <n v="1"/>
    <n v="2257"/>
    <n v="1535"/>
    <n v="5892"/>
    <n v="9988"/>
    <n v="1485"/>
    <x v="47"/>
    <x v="0"/>
    <x v="358"/>
    <x v="2"/>
    <n v="9"/>
    <x v="10"/>
    <x v="0"/>
  </r>
  <r>
    <s v="AX23344"/>
    <s v="ENX2074"/>
    <s v="A117"/>
    <s v="EMP1009"/>
    <s v="C1479"/>
    <d v="2021-11-20T00:00:00"/>
    <x v="41"/>
    <n v="2"/>
    <n v="596"/>
    <n v="358"/>
    <n v="84"/>
    <n v="123"/>
    <n v="660"/>
    <x v="33"/>
    <x v="3"/>
    <x v="178"/>
    <x v="2"/>
    <n v="9"/>
    <x v="10"/>
    <x v="0"/>
  </r>
  <r>
    <s v="AX23345"/>
    <s v="ENX2016"/>
    <s v="A146"/>
    <s v="EMP1035"/>
    <s v="C1180"/>
    <d v="2021-11-21T00:00:00"/>
    <x v="6"/>
    <n v="3"/>
    <n v="871"/>
    <n v="540"/>
    <n v="3576"/>
    <n v="4706"/>
    <n v="348"/>
    <x v="64"/>
    <x v="43"/>
    <x v="759"/>
    <x v="1"/>
    <n v="2"/>
    <x v="10"/>
    <x v="0"/>
  </r>
  <r>
    <s v="AX23348"/>
    <s v="ENX2046"/>
    <s v="A159"/>
    <s v="EMP1025"/>
    <s v="C1621"/>
    <d v="2021-11-21T00:00:00"/>
    <x v="38"/>
    <n v="4"/>
    <n v="1052"/>
    <n v="589"/>
    <n v="1744"/>
    <n v="3486"/>
    <n v="44"/>
    <x v="25"/>
    <x v="17"/>
    <x v="139"/>
    <x v="4"/>
    <n v="2"/>
    <x v="10"/>
    <x v="0"/>
  </r>
  <r>
    <s v="AX23351"/>
    <s v="ENX2034"/>
    <s v="A113"/>
    <s v="EMP1001"/>
    <s v="C1773"/>
    <d v="2021-11-21T00:00:00"/>
    <x v="32"/>
    <n v="2"/>
    <n v="1566"/>
    <n v="1190"/>
    <n v="1260"/>
    <n v="1752"/>
    <n v="1695"/>
    <x v="27"/>
    <x v="36"/>
    <x v="729"/>
    <x v="1"/>
    <n v="3"/>
    <x v="10"/>
    <x v="0"/>
  </r>
  <r>
    <s v="AX23354"/>
    <s v="ENX2046"/>
    <s v="A101"/>
    <s v="EMP1029"/>
    <s v="C1685"/>
    <d v="2021-11-21T00:00:00"/>
    <x v="38"/>
    <n v="1"/>
    <n v="584"/>
    <n v="420"/>
    <n v="683"/>
    <n v="1119"/>
    <n v="722"/>
    <x v="44"/>
    <x v="36"/>
    <x v="54"/>
    <x v="2"/>
    <n v="3"/>
    <x v="10"/>
    <x v="0"/>
  </r>
  <r>
    <s v="AX23363"/>
    <s v="ENX2047"/>
    <s v="A165"/>
    <s v="EMP1038"/>
    <s v="C1314"/>
    <d v="2021-11-21T00:00:00"/>
    <x v="82"/>
    <n v="1"/>
    <n v="1639"/>
    <n v="1295"/>
    <n v="6064"/>
    <n v="7132"/>
    <n v="362"/>
    <x v="57"/>
    <x v="11"/>
    <x v="355"/>
    <x v="1"/>
    <n v="3"/>
    <x v="10"/>
    <x v="0"/>
  </r>
  <r>
    <s v="AX23368"/>
    <s v="ENX2079"/>
    <s v="A109"/>
    <s v="EMP1008"/>
    <s v="C1209"/>
    <d v="2021-11-21T00:00:00"/>
    <x v="9"/>
    <n v="1"/>
    <n v="1967"/>
    <n v="1397"/>
    <n v="1044"/>
    <n v="1899"/>
    <n v="82"/>
    <x v="6"/>
    <x v="38"/>
    <x v="593"/>
    <x v="4"/>
    <n v="4"/>
    <x v="10"/>
    <x v="0"/>
  </r>
  <r>
    <s v="AX23371"/>
    <s v="ENX2012"/>
    <s v="A128"/>
    <s v="EMP1016"/>
    <s v="C1335"/>
    <d v="2021-11-21T00:00:00"/>
    <x v="16"/>
    <n v="3"/>
    <n v="584"/>
    <n v="420"/>
    <n v="513"/>
    <n v="651"/>
    <n v="364"/>
    <x v="13"/>
    <x v="42"/>
    <x v="157"/>
    <x v="1"/>
    <n v="5"/>
    <x v="10"/>
    <x v="0"/>
  </r>
  <r>
    <s v="AX23372"/>
    <s v="ENX2032"/>
    <s v="A110"/>
    <s v="EMP1026"/>
    <s v="C1709"/>
    <d v="2021-11-21T00:00:00"/>
    <x v="47"/>
    <n v="3"/>
    <n v="1889"/>
    <n v="945"/>
    <n v="3132"/>
    <n v="5697"/>
    <n v="1710"/>
    <x v="24"/>
    <x v="1"/>
    <x v="75"/>
    <x v="1"/>
    <n v="6"/>
    <x v="10"/>
    <x v="0"/>
  </r>
  <r>
    <s v="AX23374"/>
    <s v="ENX2064"/>
    <s v="A162"/>
    <s v="EMP1004"/>
    <s v="C1428"/>
    <d v="2021-11-21T00:00:00"/>
    <x v="25"/>
    <n v="2"/>
    <n v="2495"/>
    <n v="1896"/>
    <n v="2968"/>
    <n v="4566"/>
    <n v="328"/>
    <x v="11"/>
    <x v="36"/>
    <x v="446"/>
    <x v="2"/>
    <n v="7"/>
    <x v="10"/>
    <x v="0"/>
  </r>
  <r>
    <s v="AX23378"/>
    <s v="ENX2088"/>
    <s v="A157"/>
    <s v="EMP1034"/>
    <s v="C1267"/>
    <d v="2021-11-21T00:00:00"/>
    <x v="48"/>
    <n v="3"/>
    <n v="1743"/>
    <n v="872"/>
    <n v="945"/>
    <n v="1889"/>
    <n v="2946"/>
    <x v="15"/>
    <x v="21"/>
    <x v="569"/>
    <x v="2"/>
    <n v="7"/>
    <x v="10"/>
    <x v="0"/>
  </r>
  <r>
    <s v="AX23384"/>
    <s v="ENX2002"/>
    <s v="A158"/>
    <s v="EMP1015"/>
    <s v="C1719"/>
    <d v="2021-11-21T00:00:00"/>
    <x v="100"/>
    <n v="1"/>
    <n v="1178"/>
    <n v="683"/>
    <n v="534"/>
    <n v="847"/>
    <n v="377"/>
    <x v="33"/>
    <x v="31"/>
    <x v="9"/>
    <x v="2"/>
    <n v="7"/>
    <x v="10"/>
    <x v="0"/>
  </r>
  <r>
    <s v="AX23386"/>
    <s v="ENX2041"/>
    <s v="A149"/>
    <s v="EMP1035"/>
    <s v="C1496"/>
    <d v="2021-11-21T00:00:00"/>
    <x v="7"/>
    <n v="1"/>
    <n v="1967"/>
    <n v="1397"/>
    <n v="3484"/>
    <n v="6832"/>
    <n v="1018"/>
    <x v="32"/>
    <x v="27"/>
    <x v="49"/>
    <x v="1"/>
    <n v="8"/>
    <x v="10"/>
    <x v="0"/>
  </r>
  <r>
    <s v="AX23388"/>
    <s v="ENX2029"/>
    <s v="A154"/>
    <s v="EMP1041"/>
    <s v="C1635"/>
    <d v="2021-11-21T00:00:00"/>
    <x v="3"/>
    <n v="3"/>
    <n v="886"/>
    <n v="478"/>
    <n v="1443"/>
    <n v="1826"/>
    <n v="2260"/>
    <x v="51"/>
    <x v="13"/>
    <x v="443"/>
    <x v="1"/>
    <n v="8"/>
    <x v="10"/>
    <x v="0"/>
  </r>
  <r>
    <s v="AX23394"/>
    <s v="ENX2039"/>
    <s v="A140"/>
    <s v="EMP1040"/>
    <s v="C1669"/>
    <d v="2021-11-21T00:00:00"/>
    <x v="96"/>
    <n v="1"/>
    <n v="2283"/>
    <n v="1484"/>
    <n v="945"/>
    <n v="1889"/>
    <n v="1456"/>
    <x v="61"/>
    <x v="42"/>
    <x v="677"/>
    <x v="6"/>
    <n v="9"/>
    <x v="10"/>
    <x v="0"/>
  </r>
  <r>
    <s v="AX23397"/>
    <s v="ENX2003"/>
    <s v="A159"/>
    <s v="EMP1036"/>
    <s v="C1098"/>
    <d v="2021-11-21T00:00:00"/>
    <x v="22"/>
    <n v="3"/>
    <n v="290"/>
    <n v="200"/>
    <n v="1090"/>
    <n v="1380"/>
    <n v="1695"/>
    <x v="42"/>
    <x v="42"/>
    <x v="281"/>
    <x v="0"/>
    <n v="9"/>
    <x v="10"/>
    <x v="0"/>
  </r>
  <r>
    <s v="AX23398"/>
    <s v="ENX2057"/>
    <s v="A107"/>
    <s v="EMP1027"/>
    <s v="C1526"/>
    <d v="2021-11-22T00:00:00"/>
    <x v="78"/>
    <n v="3"/>
    <n v="1351"/>
    <n v="1108"/>
    <n v="1366"/>
    <n v="2356"/>
    <n v="140"/>
    <x v="28"/>
    <x v="37"/>
    <x v="230"/>
    <x v="3"/>
    <n v="1"/>
    <x v="10"/>
    <x v="0"/>
  </r>
  <r>
    <s v="AX23403"/>
    <s v="ENX2026"/>
    <s v="A104"/>
    <s v="EMP1023"/>
    <s v="C1002"/>
    <d v="2021-11-22T00:00:00"/>
    <x v="74"/>
    <n v="1"/>
    <n v="637"/>
    <n v="389"/>
    <n v="2446"/>
    <n v="4010"/>
    <n v="321"/>
    <x v="28"/>
    <x v="36"/>
    <x v="22"/>
    <x v="4"/>
    <n v="2"/>
    <x v="10"/>
    <x v="0"/>
  </r>
  <r>
    <s v="AX23406"/>
    <s v="ENX2033"/>
    <s v="A102"/>
    <s v="EMP1003"/>
    <s v="C1176"/>
    <d v="2021-11-22T00:00:00"/>
    <x v="76"/>
    <n v="1"/>
    <n v="1783"/>
    <n v="1516"/>
    <n v="5044"/>
    <n v="6552"/>
    <n v="742"/>
    <x v="28"/>
    <x v="25"/>
    <x v="121"/>
    <x v="5"/>
    <n v="3"/>
    <x v="10"/>
    <x v="0"/>
  </r>
  <r>
    <s v="AX23407"/>
    <s v="ENX2031"/>
    <s v="A152"/>
    <s v="EMP1034"/>
    <s v="C1372"/>
    <d v="2021-11-22T00:00:00"/>
    <x v="88"/>
    <n v="1"/>
    <n v="847"/>
    <n v="534"/>
    <n v="7096"/>
    <n v="9856"/>
    <n v="892"/>
    <x v="30"/>
    <x v="40"/>
    <x v="461"/>
    <x v="5"/>
    <n v="3"/>
    <x v="10"/>
    <x v="0"/>
  </r>
  <r>
    <s v="AX23409"/>
    <s v="ENX2027"/>
    <s v="A106"/>
    <s v="EMP1016"/>
    <s v="C1326"/>
    <d v="2021-11-22T00:00:00"/>
    <x v="19"/>
    <n v="3"/>
    <n v="584"/>
    <n v="420"/>
    <n v="424"/>
    <n v="530"/>
    <n v="128"/>
    <x v="73"/>
    <x v="36"/>
    <x v="36"/>
    <x v="3"/>
    <n v="4"/>
    <x v="10"/>
    <x v="0"/>
  </r>
  <r>
    <s v="AX23412"/>
    <s v="ENX2039"/>
    <s v="A168"/>
    <s v="EMP1018"/>
    <s v="C1744"/>
    <d v="2021-11-22T00:00:00"/>
    <x v="96"/>
    <n v="3"/>
    <n v="818"/>
    <n v="450"/>
    <n v="2886"/>
    <n v="3652"/>
    <n v="345"/>
    <x v="7"/>
    <x v="37"/>
    <x v="508"/>
    <x v="4"/>
    <n v="4"/>
    <x v="10"/>
    <x v="0"/>
  </r>
  <r>
    <s v="AX23417"/>
    <s v="ENX2075"/>
    <s v="A127"/>
    <s v="EMP1039"/>
    <s v="C1597"/>
    <d v="2021-11-22T00:00:00"/>
    <x v="35"/>
    <n v="3"/>
    <n v="1725"/>
    <n v="1363"/>
    <n v="2952"/>
    <n v="4101"/>
    <n v="1484"/>
    <x v="54"/>
    <x v="16"/>
    <x v="718"/>
    <x v="6"/>
    <n v="4"/>
    <x v="10"/>
    <x v="0"/>
  </r>
  <r>
    <s v="AX23424"/>
    <s v="ENX2032"/>
    <s v="A146"/>
    <s v="EMP1007"/>
    <s v="C1512"/>
    <d v="2021-11-22T00:00:00"/>
    <x v="47"/>
    <n v="2"/>
    <n v="1967"/>
    <n v="1397"/>
    <n v="2046"/>
    <n v="4014"/>
    <n v="495"/>
    <x v="55"/>
    <x v="4"/>
    <x v="429"/>
    <x v="5"/>
    <n v="4"/>
    <x v="10"/>
    <x v="0"/>
  </r>
  <r>
    <s v="AX23427"/>
    <s v="ENX2071"/>
    <s v="A119"/>
    <s v="EMP1019"/>
    <s v="C1600"/>
    <d v="2021-11-22T00:00:00"/>
    <x v="92"/>
    <n v="1"/>
    <n v="123"/>
    <n v="84"/>
    <n v="462"/>
    <n v="609"/>
    <n v="447"/>
    <x v="8"/>
    <x v="43"/>
    <x v="327"/>
    <x v="0"/>
    <n v="6"/>
    <x v="10"/>
    <x v="0"/>
  </r>
  <r>
    <s v="AX23430"/>
    <s v="ENX2031"/>
    <s v="A165"/>
    <s v="EMP1007"/>
    <s v="C1115"/>
    <d v="2021-11-22T00:00:00"/>
    <x v="88"/>
    <n v="1"/>
    <n v="368"/>
    <n v="294"/>
    <n v="22"/>
    <n v="35"/>
    <n v="174"/>
    <x v="53"/>
    <x v="44"/>
    <x v="624"/>
    <x v="5"/>
    <n v="6"/>
    <x v="10"/>
    <x v="0"/>
  </r>
  <r>
    <s v="AX23431"/>
    <s v="ENX2040"/>
    <s v="A105"/>
    <s v="EMP1030"/>
    <s v="C1711"/>
    <d v="2021-11-22T00:00:00"/>
    <x v="4"/>
    <n v="1"/>
    <n v="1526"/>
    <n v="1251"/>
    <n v="420"/>
    <n v="584"/>
    <n v="1392"/>
    <x v="9"/>
    <x v="34"/>
    <x v="417"/>
    <x v="4"/>
    <n v="7"/>
    <x v="10"/>
    <x v="0"/>
  </r>
  <r>
    <s v="AX23435"/>
    <s v="ENX2088"/>
    <s v="A119"/>
    <s v="EMP1037"/>
    <s v="C1417"/>
    <d v="2021-11-22T00:00:00"/>
    <x v="48"/>
    <n v="1"/>
    <n v="800"/>
    <n v="536"/>
    <n v="900"/>
    <n v="1636"/>
    <n v="895"/>
    <x v="1"/>
    <x v="8"/>
    <x v="528"/>
    <x v="6"/>
    <n v="8"/>
    <x v="10"/>
    <x v="0"/>
  </r>
  <r>
    <s v="AX23437"/>
    <s v="ENX2048"/>
    <s v="A164"/>
    <s v="EMP1038"/>
    <s v="C1784"/>
    <d v="2021-11-22T00:00:00"/>
    <x v="34"/>
    <n v="1"/>
    <n v="400"/>
    <n v="208"/>
    <n v="2952"/>
    <n v="4101"/>
    <n v="52"/>
    <x v="50"/>
    <x v="3"/>
    <x v="203"/>
    <x v="1"/>
    <n v="8"/>
    <x v="10"/>
    <x v="0"/>
  </r>
  <r>
    <s v="AX23439"/>
    <s v="ENX2062"/>
    <s v="A131"/>
    <s v="EMP1018"/>
    <s v="C1106"/>
    <d v="2021-11-22T00:00:00"/>
    <x v="91"/>
    <n v="3"/>
    <n v="315"/>
    <n v="208"/>
    <n v="1767"/>
    <n v="3156"/>
    <n v="1598"/>
    <x v="58"/>
    <x v="39"/>
    <x v="195"/>
    <x v="4"/>
    <n v="9"/>
    <x v="10"/>
    <x v="0"/>
  </r>
  <r>
    <s v="AX23448"/>
    <s v="ENX2049"/>
    <s v="A143"/>
    <s v="EMP1044"/>
    <s v="C1581"/>
    <d v="2021-11-22T00:00:00"/>
    <x v="58"/>
    <n v="1"/>
    <n v="667"/>
    <n v="387"/>
    <n v="3270"/>
    <n v="4140"/>
    <n v="192"/>
    <x v="43"/>
    <x v="28"/>
    <x v="173"/>
    <x v="2"/>
    <n v="9"/>
    <x v="10"/>
    <x v="0"/>
  </r>
  <r>
    <s v="AX23451"/>
    <s v="ENX2040"/>
    <s v="A124"/>
    <s v="EMP1042"/>
    <s v="C1309"/>
    <d v="2021-11-23T00:00:00"/>
    <x v="4"/>
    <n v="3"/>
    <n v="1783"/>
    <n v="1516"/>
    <n v="130"/>
    <n v="181"/>
    <n v="742"/>
    <x v="49"/>
    <x v="4"/>
    <x v="420"/>
    <x v="3"/>
    <n v="1"/>
    <x v="10"/>
    <x v="0"/>
  </r>
  <r>
    <s v="AX23453"/>
    <s v="ENX2081"/>
    <s v="A107"/>
    <s v="EMP1005"/>
    <s v="C1273"/>
    <d v="2021-11-23T00:00:00"/>
    <x v="62"/>
    <n v="1"/>
    <n v="1587"/>
    <n v="1301"/>
    <n v="584"/>
    <n v="913"/>
    <n v="626"/>
    <x v="59"/>
    <x v="1"/>
    <x v="635"/>
    <x v="2"/>
    <n v="1"/>
    <x v="10"/>
    <x v="0"/>
  </r>
  <r>
    <s v="AX23455"/>
    <s v="ENX2079"/>
    <s v="A129"/>
    <s v="EMP1028"/>
    <s v="C1257"/>
    <d v="2021-11-23T00:00:00"/>
    <x v="9"/>
    <n v="1"/>
    <n v="127"/>
    <n v="79"/>
    <n v="79"/>
    <n v="127"/>
    <n v="128"/>
    <x v="64"/>
    <x v="32"/>
    <x v="698"/>
    <x v="4"/>
    <n v="2"/>
    <x v="10"/>
    <x v="0"/>
  </r>
  <r>
    <s v="AX23457"/>
    <s v="ENX2057"/>
    <s v="A104"/>
    <s v="EMP1024"/>
    <s v="C1195"/>
    <d v="2021-11-23T00:00:00"/>
    <x v="78"/>
    <n v="2"/>
    <n v="203"/>
    <n v="154"/>
    <n v="1168"/>
    <n v="1826"/>
    <n v="180"/>
    <x v="72"/>
    <x v="13"/>
    <x v="221"/>
    <x v="1"/>
    <n v="3"/>
    <x v="10"/>
    <x v="0"/>
  </r>
  <r>
    <s v="AX23460"/>
    <s v="ENX2037"/>
    <s v="A122"/>
    <s v="EMP1010"/>
    <s v="C1383"/>
    <d v="2021-11-23T00:00:00"/>
    <x v="50"/>
    <n v="4"/>
    <n v="203"/>
    <n v="154"/>
    <n v="1301"/>
    <n v="1587"/>
    <n v="148"/>
    <x v="69"/>
    <x v="21"/>
    <x v="60"/>
    <x v="6"/>
    <n v="3"/>
    <x v="10"/>
    <x v="0"/>
  </r>
  <r>
    <s v="AX23462"/>
    <s v="ENX2001"/>
    <s v="A130"/>
    <s v="EMP1000"/>
    <s v="C1734"/>
    <d v="2021-11-23T00:00:00"/>
    <x v="93"/>
    <n v="2"/>
    <n v="378"/>
    <n v="291"/>
    <n v="3885"/>
    <n v="4917"/>
    <n v="451"/>
    <x v="8"/>
    <x v="15"/>
    <x v="73"/>
    <x v="2"/>
    <n v="5"/>
    <x v="10"/>
    <x v="0"/>
  </r>
  <r>
    <s v="AX23467"/>
    <s v="ENX2060"/>
    <s v="A118"/>
    <s v="EMP1002"/>
    <s v="C1265"/>
    <d v="2021-11-23T00:00:00"/>
    <x v="73"/>
    <n v="1"/>
    <n v="817"/>
    <n v="409"/>
    <n v="158"/>
    <n v="254"/>
    <n v="192"/>
    <x v="53"/>
    <x v="0"/>
    <x v="581"/>
    <x v="4"/>
    <n v="5"/>
    <x v="10"/>
    <x v="0"/>
  </r>
  <r>
    <s v="AX23469"/>
    <s v="ENX2084"/>
    <s v="A136"/>
    <s v="EMP1001"/>
    <s v="C1057"/>
    <d v="2021-11-23T00:00:00"/>
    <x v="10"/>
    <n v="2"/>
    <n v="771"/>
    <n v="648"/>
    <n v="420"/>
    <n v="584"/>
    <n v="238"/>
    <x v="31"/>
    <x v="33"/>
    <x v="623"/>
    <x v="1"/>
    <n v="6"/>
    <x v="10"/>
    <x v="0"/>
  </r>
  <r>
    <s v="AX23470"/>
    <s v="ENX2040"/>
    <s v="A115"/>
    <s v="EMP1011"/>
    <s v="C1110"/>
    <d v="2021-11-23T00:00:00"/>
    <x v="4"/>
    <n v="1"/>
    <n v="1405"/>
    <n v="1054"/>
    <n v="1535"/>
    <n v="2257"/>
    <n v="476"/>
    <x v="34"/>
    <x v="4"/>
    <x v="128"/>
    <x v="4"/>
    <n v="6"/>
    <x v="10"/>
    <x v="0"/>
  </r>
  <r>
    <s v="AX23473"/>
    <s v="ENX2027"/>
    <s v="A105"/>
    <s v="EMP1015"/>
    <s v="C1689"/>
    <d v="2021-11-23T00:00:00"/>
    <x v="19"/>
    <n v="1"/>
    <n v="1862"/>
    <n v="1173"/>
    <n v="168"/>
    <n v="246"/>
    <n v="344"/>
    <x v="15"/>
    <x v="44"/>
    <x v="318"/>
    <x v="0"/>
    <n v="6"/>
    <x v="10"/>
    <x v="0"/>
  </r>
  <r>
    <s v="AX23475"/>
    <s v="ENX2016"/>
    <s v="A145"/>
    <s v="EMP1038"/>
    <s v="C1401"/>
    <d v="2021-11-23T00:00:00"/>
    <x v="6"/>
    <n v="1"/>
    <n v="1278"/>
    <n v="665"/>
    <n v="296"/>
    <n v="502"/>
    <n v="198"/>
    <x v="12"/>
    <x v="8"/>
    <x v="254"/>
    <x v="1"/>
    <n v="7"/>
    <x v="10"/>
    <x v="0"/>
  </r>
  <r>
    <s v="AX23476"/>
    <s v="ENX2024"/>
    <s v="A139"/>
    <s v="EMP1027"/>
    <s v="C1052"/>
    <d v="2021-11-23T00:00:00"/>
    <x v="2"/>
    <n v="4"/>
    <n v="1783"/>
    <n v="1230"/>
    <n v="984"/>
    <n v="1367"/>
    <n v="507"/>
    <x v="68"/>
    <x v="17"/>
    <x v="639"/>
    <x v="3"/>
    <n v="9"/>
    <x v="10"/>
    <x v="0"/>
  </r>
  <r>
    <s v="AX23477"/>
    <s v="ENX2027"/>
    <s v="A161"/>
    <s v="EMP1010"/>
    <s v="C1251"/>
    <d v="2021-11-24T00:00:00"/>
    <x v="19"/>
    <n v="1"/>
    <n v="1052"/>
    <n v="589"/>
    <n v="2514"/>
    <n v="3309"/>
    <n v="96"/>
    <x v="69"/>
    <x v="32"/>
    <x v="310"/>
    <x v="5"/>
    <n v="1"/>
    <x v="10"/>
    <x v="0"/>
  </r>
  <r>
    <s v="AX23481"/>
    <s v="ENX2065"/>
    <s v="A127"/>
    <s v="EMP1038"/>
    <s v="C1338"/>
    <d v="2021-11-24T00:00:00"/>
    <x v="56"/>
    <n v="1"/>
    <n v="2283"/>
    <n v="1484"/>
    <n v="1777"/>
    <n v="2141"/>
    <n v="702"/>
    <x v="39"/>
    <x v="20"/>
    <x v="445"/>
    <x v="2"/>
    <n v="1"/>
    <x v="10"/>
    <x v="0"/>
  </r>
  <r>
    <s v="AX23484"/>
    <s v="ENX2052"/>
    <s v="A112"/>
    <s v="EMP1002"/>
    <s v="C1190"/>
    <d v="2021-11-24T00:00:00"/>
    <x v="45"/>
    <n v="2"/>
    <n v="136"/>
    <n v="72"/>
    <n v="5936"/>
    <n v="9132"/>
    <n v="589"/>
    <x v="37"/>
    <x v="17"/>
    <x v="268"/>
    <x v="2"/>
    <n v="4"/>
    <x v="10"/>
    <x v="0"/>
  </r>
  <r>
    <s v="AX23487"/>
    <s v="ENX2025"/>
    <s v="A167"/>
    <s v="EMP1017"/>
    <s v="C1100"/>
    <d v="2021-11-24T00:00:00"/>
    <x v="21"/>
    <n v="1"/>
    <n v="684"/>
    <n v="561"/>
    <n v="3600"/>
    <n v="6000"/>
    <n v="96"/>
    <x v="8"/>
    <x v="32"/>
    <x v="534"/>
    <x v="1"/>
    <n v="4"/>
    <x v="10"/>
    <x v="0"/>
  </r>
  <r>
    <s v="AX23489"/>
    <s v="ENX2060"/>
    <s v="A106"/>
    <s v="EMP1042"/>
    <s v="C1617"/>
    <d v="2021-11-24T00:00:00"/>
    <x v="73"/>
    <n v="4"/>
    <n v="1566"/>
    <n v="1190"/>
    <n v="200"/>
    <n v="290"/>
    <n v="452"/>
    <x v="6"/>
    <x v="23"/>
    <x v="372"/>
    <x v="5"/>
    <n v="5"/>
    <x v="10"/>
    <x v="0"/>
  </r>
  <r>
    <s v="AX23491"/>
    <s v="ENX2029"/>
    <s v="A156"/>
    <s v="EMP1009"/>
    <s v="C1137"/>
    <d v="2021-11-24T00:00:00"/>
    <x v="3"/>
    <n v="3"/>
    <n v="2294"/>
    <n v="1399"/>
    <n v="1067"/>
    <n v="1809"/>
    <n v="1252"/>
    <x v="65"/>
    <x v="24"/>
    <x v="453"/>
    <x v="5"/>
    <n v="6"/>
    <x v="10"/>
    <x v="0"/>
  </r>
  <r>
    <s v="AX23493"/>
    <s v="ENX2049"/>
    <s v="A157"/>
    <s v="EMP1015"/>
    <s v="C1324"/>
    <d v="2021-11-24T00:00:00"/>
    <x v="58"/>
    <n v="4"/>
    <n v="2141"/>
    <n v="1777"/>
    <n v="562"/>
    <n v="826"/>
    <n v="690"/>
    <x v="9"/>
    <x v="17"/>
    <x v="114"/>
    <x v="2"/>
    <n v="7"/>
    <x v="10"/>
    <x v="0"/>
  </r>
  <r>
    <s v="AX23497"/>
    <s v="ENX2054"/>
    <s v="A115"/>
    <s v="EMP1036"/>
    <s v="C1434"/>
    <d v="2021-11-24T00:00:00"/>
    <x v="12"/>
    <n v="1"/>
    <n v="1783"/>
    <n v="1230"/>
    <n v="88"/>
    <n v="140"/>
    <n v="1198"/>
    <x v="49"/>
    <x v="28"/>
    <x v="170"/>
    <x v="1"/>
    <n v="7"/>
    <x v="10"/>
    <x v="0"/>
  </r>
  <r>
    <s v="AX23499"/>
    <s v="ENX2011"/>
    <s v="A156"/>
    <s v="EMP1002"/>
    <s v="C1484"/>
    <d v="2021-11-24T00:00:00"/>
    <x v="81"/>
    <n v="1"/>
    <n v="1522"/>
    <n v="791"/>
    <n v="1200"/>
    <n v="2182"/>
    <n v="376"/>
    <x v="56"/>
    <x v="5"/>
    <x v="742"/>
    <x v="2"/>
    <n v="8"/>
    <x v="10"/>
    <x v="0"/>
  </r>
  <r>
    <s v="AX23500"/>
    <s v="ENX2034"/>
    <s v="A168"/>
    <s v="EMP1032"/>
    <s v="C1687"/>
    <d v="2021-11-25T00:00:00"/>
    <x v="32"/>
    <n v="4"/>
    <n v="368"/>
    <n v="294"/>
    <n v="971"/>
    <n v="1798"/>
    <n v="348"/>
    <x v="73"/>
    <x v="16"/>
    <x v="304"/>
    <x v="1"/>
    <n v="1"/>
    <x v="10"/>
    <x v="0"/>
  </r>
  <r>
    <s v="AX23504"/>
    <s v="ENX2012"/>
    <s v="A111"/>
    <s v="EMP1002"/>
    <s v="C1352"/>
    <d v="2021-11-25T00:00:00"/>
    <x v="16"/>
    <n v="1"/>
    <n v="1526"/>
    <n v="1251"/>
    <n v="2946"/>
    <n v="4994"/>
    <n v="138"/>
    <x v="69"/>
    <x v="0"/>
    <x v="698"/>
    <x v="3"/>
    <n v="2"/>
    <x v="10"/>
    <x v="0"/>
  </r>
  <r>
    <s v="AX23513"/>
    <s v="ENX2041"/>
    <s v="A116"/>
    <s v="EMP1026"/>
    <s v="C1059"/>
    <d v="2021-11-25T00:00:00"/>
    <x v="7"/>
    <n v="1"/>
    <n v="1526"/>
    <n v="1251"/>
    <n v="158"/>
    <n v="254"/>
    <n v="351"/>
    <x v="22"/>
    <x v="0"/>
    <x v="116"/>
    <x v="1"/>
    <n v="3"/>
    <x v="10"/>
    <x v="0"/>
  </r>
  <r>
    <s v="AX23515"/>
    <s v="ENX2058"/>
    <s v="A115"/>
    <s v="EMP1006"/>
    <s v="C1667"/>
    <d v="2021-11-25T00:00:00"/>
    <x v="53"/>
    <n v="2"/>
    <n v="1338"/>
    <n v="682"/>
    <n v="1512"/>
    <n v="2853"/>
    <n v="107"/>
    <x v="36"/>
    <x v="18"/>
    <x v="197"/>
    <x v="2"/>
    <n v="4"/>
    <x v="10"/>
    <x v="0"/>
  </r>
  <r>
    <s v="AX23520"/>
    <s v="ENX2075"/>
    <s v="A156"/>
    <s v="EMP1026"/>
    <s v="C1487"/>
    <d v="2021-11-25T00:00:00"/>
    <x v="35"/>
    <n v="3"/>
    <n v="1783"/>
    <n v="1516"/>
    <n v="1190"/>
    <n v="1566"/>
    <n v="599"/>
    <x v="31"/>
    <x v="36"/>
    <x v="696"/>
    <x v="0"/>
    <n v="5"/>
    <x v="10"/>
    <x v="0"/>
  </r>
  <r>
    <s v="AX23522"/>
    <s v="ENX2049"/>
    <s v="A133"/>
    <s v="EMP1028"/>
    <s v="C1072"/>
    <d v="2021-11-25T00:00:00"/>
    <x v="58"/>
    <n v="3"/>
    <n v="2283"/>
    <n v="1484"/>
    <n v="871"/>
    <n v="1708"/>
    <n v="651"/>
    <x v="15"/>
    <x v="9"/>
    <x v="646"/>
    <x v="5"/>
    <n v="5"/>
    <x v="10"/>
    <x v="0"/>
  </r>
  <r>
    <s v="AX23523"/>
    <s v="ENX2009"/>
    <s v="A125"/>
    <s v="EMP1020"/>
    <s v="C1729"/>
    <d v="2021-11-25T00:00:00"/>
    <x v="75"/>
    <n v="1"/>
    <n v="458"/>
    <n v="376"/>
    <n v="3036"/>
    <n v="4820"/>
    <n v="2397"/>
    <x v="58"/>
    <x v="1"/>
    <x v="272"/>
    <x v="5"/>
    <n v="6"/>
    <x v="10"/>
    <x v="0"/>
  </r>
  <r>
    <s v="AX23530"/>
    <s v="ENX2026"/>
    <s v="A130"/>
    <s v="EMP1042"/>
    <s v="C1652"/>
    <d v="2021-11-25T00:00:00"/>
    <x v="74"/>
    <n v="1"/>
    <n v="1889"/>
    <n v="945"/>
    <n v="2642"/>
    <n v="3944"/>
    <n v="799"/>
    <x v="20"/>
    <x v="35"/>
    <x v="93"/>
    <x v="1"/>
    <n v="6"/>
    <x v="10"/>
    <x v="0"/>
  </r>
  <r>
    <s v="AX23532"/>
    <s v="ENX2037"/>
    <s v="A114"/>
    <s v="EMP1002"/>
    <s v="C1344"/>
    <d v="2021-11-25T00:00:00"/>
    <x v="50"/>
    <n v="3"/>
    <n v="181"/>
    <n v="130"/>
    <n v="4936"/>
    <n v="6328"/>
    <n v="561"/>
    <x v="18"/>
    <x v="15"/>
    <x v="727"/>
    <x v="6"/>
    <n v="8"/>
    <x v="10"/>
    <x v="0"/>
  </r>
  <r>
    <s v="AX23533"/>
    <s v="ENX2000"/>
    <s v="A152"/>
    <s v="EMP1042"/>
    <s v="C1589"/>
    <d v="2021-11-25T00:00:00"/>
    <x v="98"/>
    <n v="3"/>
    <n v="1338"/>
    <n v="682"/>
    <n v="3484"/>
    <n v="6832"/>
    <n v="107"/>
    <x v="14"/>
    <x v="31"/>
    <x v="630"/>
    <x v="4"/>
    <n v="8"/>
    <x v="10"/>
    <x v="0"/>
  </r>
  <r>
    <s v="AX23535"/>
    <s v="ENX2006"/>
    <s v="A123"/>
    <s v="EMP1012"/>
    <s v="C1127"/>
    <d v="2021-11-25T00:00:00"/>
    <x v="68"/>
    <n v="1"/>
    <n v="1077"/>
    <n v="732"/>
    <n v="1184"/>
    <n v="2008"/>
    <n v="855"/>
    <x v="71"/>
    <x v="29"/>
    <x v="746"/>
    <x v="5"/>
    <n v="9"/>
    <x v="10"/>
    <x v="0"/>
  </r>
  <r>
    <s v="AX23540"/>
    <s v="ENX2028"/>
    <s v="A162"/>
    <s v="EMP1042"/>
    <s v="C1758"/>
    <d v="2021-11-26T00:00:00"/>
    <x v="5"/>
    <n v="1"/>
    <n v="1671"/>
    <n v="1220"/>
    <n v="387"/>
    <n v="667"/>
    <n v="246"/>
    <x v="14"/>
    <x v="28"/>
    <x v="626"/>
    <x v="4"/>
    <n v="1"/>
    <x v="10"/>
    <x v="0"/>
  </r>
  <r>
    <s v="AX23542"/>
    <s v="ENX2069"/>
    <s v="A122"/>
    <s v="EMP1001"/>
    <s v="C1215"/>
    <d v="2021-11-26T00:00:00"/>
    <x v="46"/>
    <n v="3"/>
    <n v="1899"/>
    <n v="1044"/>
    <n v="3600"/>
    <n v="6546"/>
    <n v="534"/>
    <x v="18"/>
    <x v="13"/>
    <x v="224"/>
    <x v="5"/>
    <n v="1"/>
    <x v="10"/>
    <x v="0"/>
  </r>
  <r>
    <s v="AX23544"/>
    <s v="ENX2011"/>
    <s v="A147"/>
    <s v="EMP1018"/>
    <s v="C1387"/>
    <d v="2021-11-26T00:00:00"/>
    <x v="81"/>
    <n v="1"/>
    <n v="2396"/>
    <n v="1965"/>
    <n v="408"/>
    <n v="504"/>
    <n v="982"/>
    <x v="41"/>
    <x v="5"/>
    <x v="522"/>
    <x v="1"/>
    <n v="3"/>
    <x v="10"/>
    <x v="0"/>
  </r>
  <r>
    <s v="AX23545"/>
    <s v="ENX2060"/>
    <s v="A117"/>
    <s v="EMP1023"/>
    <s v="C1079"/>
    <d v="2021-11-26T00:00:00"/>
    <x v="73"/>
    <n v="1"/>
    <n v="1103"/>
    <n v="838"/>
    <n v="562"/>
    <n v="826"/>
    <n v="1710"/>
    <x v="7"/>
    <x v="2"/>
    <x v="501"/>
    <x v="2"/>
    <n v="4"/>
    <x v="10"/>
    <x v="0"/>
  </r>
  <r>
    <s v="AX23549"/>
    <s v="ENX2000"/>
    <s v="A166"/>
    <s v="EMP1042"/>
    <s v="C1238"/>
    <d v="2021-11-26T00:00:00"/>
    <x v="98"/>
    <n v="2"/>
    <n v="1103"/>
    <n v="838"/>
    <n v="1397"/>
    <n v="1967"/>
    <n v="1808"/>
    <x v="0"/>
    <x v="29"/>
    <x v="623"/>
    <x v="1"/>
    <n v="4"/>
    <x v="10"/>
    <x v="0"/>
  </r>
  <r>
    <s v="AX23553"/>
    <s v="ENX2054"/>
    <s v="A112"/>
    <s v="EMP1038"/>
    <s v="C1547"/>
    <d v="2021-11-26T00:00:00"/>
    <x v="12"/>
    <n v="3"/>
    <n v="886"/>
    <n v="478"/>
    <n v="1473"/>
    <n v="2497"/>
    <n v="328"/>
    <x v="35"/>
    <x v="26"/>
    <x v="686"/>
    <x v="3"/>
    <n v="4"/>
    <x v="10"/>
    <x v="0"/>
  </r>
  <r>
    <s v="AX23558"/>
    <s v="ENX2082"/>
    <s v="A149"/>
    <s v="EMP1029"/>
    <s v="C1232"/>
    <d v="2021-11-26T00:00:00"/>
    <x v="86"/>
    <n v="3"/>
    <n v="1639"/>
    <n v="1295"/>
    <n v="435"/>
    <n v="530"/>
    <n v="275"/>
    <x v="5"/>
    <x v="33"/>
    <x v="549"/>
    <x v="1"/>
    <n v="5"/>
    <x v="10"/>
    <x v="0"/>
  </r>
  <r>
    <s v="AX23564"/>
    <s v="ENX2038"/>
    <s v="A168"/>
    <s v="EMP1009"/>
    <s v="C1115"/>
    <d v="2021-11-26T00:00:00"/>
    <x v="84"/>
    <n v="1"/>
    <n v="136"/>
    <n v="72"/>
    <n v="408"/>
    <n v="504"/>
    <n v="275"/>
    <x v="73"/>
    <x v="44"/>
    <x v="157"/>
    <x v="1"/>
    <n v="5"/>
    <x v="10"/>
    <x v="0"/>
  </r>
  <r>
    <s v="AX23578"/>
    <s v="ENX2073"/>
    <s v="A102"/>
    <s v="EMP1012"/>
    <s v="C1257"/>
    <d v="2021-11-26T00:00:00"/>
    <x v="85"/>
    <n v="3"/>
    <n v="502"/>
    <n v="296"/>
    <n v="562"/>
    <n v="826"/>
    <n v="892"/>
    <x v="0"/>
    <x v="31"/>
    <x v="486"/>
    <x v="1"/>
    <n v="5"/>
    <x v="10"/>
    <x v="0"/>
  </r>
  <r>
    <s v="AX23580"/>
    <s v="ENX2060"/>
    <s v="A160"/>
    <s v="EMP1021"/>
    <s v="C1326"/>
    <d v="2021-11-26T00:00:00"/>
    <x v="73"/>
    <n v="3"/>
    <n v="1526"/>
    <n v="1251"/>
    <n v="1366"/>
    <n v="2356"/>
    <n v="3928"/>
    <x v="68"/>
    <x v="10"/>
    <x v="671"/>
    <x v="2"/>
    <n v="6"/>
    <x v="10"/>
    <x v="0"/>
  </r>
  <r>
    <s v="AX23581"/>
    <s v="ENX2076"/>
    <s v="A104"/>
    <s v="EMP1041"/>
    <s v="C1685"/>
    <d v="2021-11-26T00:00:00"/>
    <x v="15"/>
    <n v="1"/>
    <n v="818"/>
    <n v="450"/>
    <n v="900"/>
    <n v="1636"/>
    <n v="120"/>
    <x v="35"/>
    <x v="32"/>
    <x v="432"/>
    <x v="4"/>
    <n v="6"/>
    <x v="10"/>
    <x v="0"/>
  </r>
  <r>
    <s v="AX23585"/>
    <s v="ENX2025"/>
    <s v="A172"/>
    <s v="EMP1001"/>
    <s v="C1433"/>
    <d v="2021-11-26T00:00:00"/>
    <x v="21"/>
    <n v="3"/>
    <n v="112"/>
    <n v="90"/>
    <n v="395"/>
    <n v="556"/>
    <n v="2604"/>
    <x v="34"/>
    <x v="28"/>
    <x v="594"/>
    <x v="6"/>
    <n v="7"/>
    <x v="10"/>
    <x v="0"/>
  </r>
  <r>
    <s v="AX23590"/>
    <s v="ENX2024"/>
    <s v="A166"/>
    <s v="EMP1017"/>
    <s v="C1318"/>
    <d v="2021-11-26T00:00:00"/>
    <x v="2"/>
    <n v="3"/>
    <n v="1351"/>
    <n v="1108"/>
    <n v="872"/>
    <n v="1743"/>
    <n v="874"/>
    <x v="60"/>
    <x v="24"/>
    <x v="80"/>
    <x v="2"/>
    <n v="7"/>
    <x v="10"/>
    <x v="0"/>
  </r>
  <r>
    <s v="AX23591"/>
    <s v="ENX2020"/>
    <s v="A117"/>
    <s v="EMP1037"/>
    <s v="C1543"/>
    <d v="2021-11-26T00:00:00"/>
    <x v="18"/>
    <n v="1"/>
    <n v="1500"/>
    <n v="900"/>
    <n v="387"/>
    <n v="667"/>
    <n v="436"/>
    <x v="67"/>
    <x v="12"/>
    <x v="380"/>
    <x v="5"/>
    <n v="8"/>
    <x v="10"/>
    <x v="0"/>
  </r>
  <r>
    <s v="AX23593"/>
    <s v="ENX2020"/>
    <s v="A113"/>
    <s v="EMP1001"/>
    <s v="C1714"/>
    <d v="2021-11-26T00:00:00"/>
    <x v="18"/>
    <n v="1"/>
    <n v="667"/>
    <n v="387"/>
    <n v="818"/>
    <n v="1022"/>
    <n v="161"/>
    <x v="18"/>
    <x v="3"/>
    <x v="298"/>
    <x v="2"/>
    <n v="8"/>
    <x v="10"/>
    <x v="0"/>
  </r>
  <r>
    <s v="AX23599"/>
    <s v="ENX2004"/>
    <s v="A152"/>
    <s v="EMP1036"/>
    <s v="C1671"/>
    <d v="2021-11-26T00:00:00"/>
    <x v="23"/>
    <n v="1"/>
    <n v="530"/>
    <n v="435"/>
    <n v="1074"/>
    <n v="1788"/>
    <n v="1086"/>
    <x v="63"/>
    <x v="24"/>
    <x v="466"/>
    <x v="4"/>
    <n v="8"/>
    <x v="10"/>
    <x v="0"/>
  </r>
  <r>
    <s v="AX23601"/>
    <s v="ENX2095"/>
    <s v="A127"/>
    <s v="EMP1030"/>
    <s v="C1248"/>
    <d v="2021-11-26T00:00:00"/>
    <x v="42"/>
    <n v="1"/>
    <n v="1414"/>
    <n v="962"/>
    <n v="786"/>
    <n v="947"/>
    <n v="383"/>
    <x v="28"/>
    <x v="13"/>
    <x v="730"/>
    <x v="6"/>
    <n v="9"/>
    <x v="10"/>
    <x v="0"/>
  </r>
  <r>
    <s v="AX23605"/>
    <s v="ENX2011"/>
    <s v="A120"/>
    <s v="EMP1040"/>
    <s v="C1032"/>
    <d v="2021-11-27T00:00:00"/>
    <x v="81"/>
    <n v="1"/>
    <n v="2182"/>
    <n v="1200"/>
    <n v="84"/>
    <n v="123"/>
    <n v="827"/>
    <x v="67"/>
    <x v="28"/>
    <x v="126"/>
    <x v="3"/>
    <n v="1"/>
    <x v="10"/>
    <x v="0"/>
  </r>
  <r>
    <s v="AX23616"/>
    <s v="ENX2023"/>
    <s v="A129"/>
    <s v="EMP1032"/>
    <s v="C1033"/>
    <d v="2021-11-27T00:00:00"/>
    <x v="57"/>
    <n v="4"/>
    <n v="1635"/>
    <n v="1046"/>
    <n v="66"/>
    <n v="105"/>
    <n v="52"/>
    <x v="44"/>
    <x v="29"/>
    <x v="616"/>
    <x v="2"/>
    <n v="2"/>
    <x v="10"/>
    <x v="0"/>
  </r>
  <r>
    <s v="AX23618"/>
    <s v="ENX2077"/>
    <s v="A170"/>
    <s v="EMP1026"/>
    <s v="C1524"/>
    <d v="2021-11-27T00:00:00"/>
    <x v="51"/>
    <n v="1"/>
    <n v="392"/>
    <n v="255"/>
    <n v="2642"/>
    <n v="3944"/>
    <n v="82"/>
    <x v="65"/>
    <x v="43"/>
    <x v="635"/>
    <x v="3"/>
    <n v="3"/>
    <x v="10"/>
    <x v="0"/>
  </r>
  <r>
    <s v="AX23620"/>
    <s v="ENX2092"/>
    <s v="A149"/>
    <s v="EMP1022"/>
    <s v="C1160"/>
    <d v="2021-11-27T00:00:00"/>
    <x v="87"/>
    <n v="1"/>
    <n v="561"/>
    <n v="421"/>
    <n v="1572"/>
    <n v="1894"/>
    <n v="944"/>
    <x v="65"/>
    <x v="34"/>
    <x v="530"/>
    <x v="0"/>
    <n v="3"/>
    <x v="10"/>
    <x v="0"/>
  </r>
  <r>
    <s v="AX23624"/>
    <s v="ENX2087"/>
    <s v="A168"/>
    <s v="EMP1023"/>
    <s v="C1174"/>
    <d v="2021-11-27T00:00:00"/>
    <x v="95"/>
    <n v="1"/>
    <n v="771"/>
    <n v="648"/>
    <n v="3963"/>
    <n v="5916"/>
    <n v="377"/>
    <x v="55"/>
    <x v="9"/>
    <x v="764"/>
    <x v="3"/>
    <n v="4"/>
    <x v="10"/>
    <x v="0"/>
  </r>
  <r>
    <s v="AX23630"/>
    <s v="ENX2081"/>
    <s v="A151"/>
    <s v="EMP1005"/>
    <s v="C1598"/>
    <d v="2021-11-27T00:00:00"/>
    <x v="62"/>
    <n v="1"/>
    <n v="1812"/>
    <n v="1305"/>
    <n v="1684"/>
    <n v="2244"/>
    <n v="495"/>
    <x v="67"/>
    <x v="3"/>
    <x v="698"/>
    <x v="1"/>
    <n v="6"/>
    <x v="10"/>
    <x v="0"/>
  </r>
  <r>
    <s v="AX23631"/>
    <s v="ENX2061"/>
    <s v="A110"/>
    <s v="EMP1021"/>
    <s v="C1743"/>
    <d v="2021-11-27T00:00:00"/>
    <x v="72"/>
    <n v="2"/>
    <n v="1566"/>
    <n v="1190"/>
    <n v="435"/>
    <n v="530"/>
    <n v="1748"/>
    <x v="41"/>
    <x v="1"/>
    <x v="140"/>
    <x v="3"/>
    <n v="6"/>
    <x v="10"/>
    <x v="0"/>
  </r>
  <r>
    <s v="AX23637"/>
    <s v="ENX2041"/>
    <s v="A102"/>
    <s v="EMP1005"/>
    <s v="C1134"/>
    <d v="2021-11-27T00:00:00"/>
    <x v="7"/>
    <n v="1"/>
    <n v="799"/>
    <n v="455"/>
    <n v="3600"/>
    <n v="6000"/>
    <n v="286"/>
    <x v="34"/>
    <x v="39"/>
    <x v="130"/>
    <x v="2"/>
    <n v="6"/>
    <x v="10"/>
    <x v="0"/>
  </r>
  <r>
    <s v="AX23638"/>
    <s v="ENX2059"/>
    <s v="A160"/>
    <s v="EMP1042"/>
    <s v="C1276"/>
    <d v="2021-11-27T00:00:00"/>
    <x v="97"/>
    <n v="2"/>
    <n v="203"/>
    <n v="154"/>
    <n v="7108"/>
    <n v="8564"/>
    <n v="364"/>
    <x v="51"/>
    <x v="20"/>
    <x v="192"/>
    <x v="4"/>
    <n v="6"/>
    <x v="10"/>
    <x v="0"/>
  </r>
  <r>
    <s v="AX23644"/>
    <s v="ENX2020"/>
    <s v="A120"/>
    <s v="EMP1006"/>
    <s v="C1517"/>
    <d v="2021-11-27T00:00:00"/>
    <x v="18"/>
    <n v="3"/>
    <n v="826"/>
    <n v="562"/>
    <n v="790"/>
    <n v="1112"/>
    <n v="1953"/>
    <x v="56"/>
    <x v="15"/>
    <x v="601"/>
    <x v="5"/>
    <n v="6"/>
    <x v="10"/>
    <x v="0"/>
  </r>
  <r>
    <s v="AX23650"/>
    <s v="ENX2064"/>
    <s v="A120"/>
    <s v="EMP1039"/>
    <s v="C1200"/>
    <d v="2021-11-27T00:00:00"/>
    <x v="25"/>
    <n v="2"/>
    <n v="392"/>
    <n v="255"/>
    <n v="1516"/>
    <n v="1783"/>
    <n v="742"/>
    <x v="50"/>
    <x v="22"/>
    <x v="691"/>
    <x v="3"/>
    <n v="6"/>
    <x v="10"/>
    <x v="0"/>
  </r>
  <r>
    <s v="AX23654"/>
    <s v="ENX2052"/>
    <s v="A121"/>
    <s v="EMP1022"/>
    <s v="C1516"/>
    <d v="2021-11-27T00:00:00"/>
    <x v="45"/>
    <n v="1"/>
    <n v="847"/>
    <n v="534"/>
    <n v="882"/>
    <n v="1104"/>
    <n v="51"/>
    <x v="2"/>
    <x v="9"/>
    <x v="504"/>
    <x v="2"/>
    <n v="6"/>
    <x v="10"/>
    <x v="0"/>
  </r>
  <r>
    <s v="AX23660"/>
    <s v="ENX2055"/>
    <s v="A164"/>
    <s v="EMP1027"/>
    <s v="C1398"/>
    <d v="2021-11-27T00:00:00"/>
    <x v="71"/>
    <n v="3"/>
    <n v="1639"/>
    <n v="1295"/>
    <n v="208"/>
    <n v="400"/>
    <n v="64"/>
    <x v="11"/>
    <x v="42"/>
    <x v="288"/>
    <x v="2"/>
    <n v="7"/>
    <x v="10"/>
    <x v="0"/>
  </r>
  <r>
    <s v="AX23661"/>
    <s v="ENX2054"/>
    <s v="A140"/>
    <s v="EMP1006"/>
    <s v="C1545"/>
    <d v="2021-11-27T00:00:00"/>
    <x v="12"/>
    <n v="3"/>
    <n v="458"/>
    <n v="376"/>
    <n v="534"/>
    <n v="847"/>
    <n v="1376"/>
    <x v="68"/>
    <x v="20"/>
    <x v="673"/>
    <x v="4"/>
    <n v="7"/>
    <x v="10"/>
    <x v="0"/>
  </r>
  <r>
    <s v="AX23662"/>
    <s v="ENX2049"/>
    <s v="A128"/>
    <s v="EMP1030"/>
    <s v="C1120"/>
    <d v="2021-11-27T00:00:00"/>
    <x v="58"/>
    <n v="1"/>
    <n v="392"/>
    <n v="255"/>
    <n v="1200"/>
    <n v="2182"/>
    <n v="690"/>
    <x v="35"/>
    <x v="24"/>
    <x v="575"/>
    <x v="2"/>
    <n v="9"/>
    <x v="10"/>
    <x v="0"/>
  </r>
  <r>
    <s v="AX23664"/>
    <s v="ENX2033"/>
    <s v="A137"/>
    <s v="EMP1000"/>
    <s v="C1728"/>
    <d v="2021-11-27T00:00:00"/>
    <x v="76"/>
    <n v="2"/>
    <n v="1972"/>
    <n v="1321"/>
    <n v="387"/>
    <n v="667"/>
    <n v="64"/>
    <x v="56"/>
    <x v="42"/>
    <x v="432"/>
    <x v="1"/>
    <n v="9"/>
    <x v="10"/>
    <x v="0"/>
  </r>
  <r>
    <s v="AX23666"/>
    <s v="ENX2025"/>
    <s v="A104"/>
    <s v="EMP1009"/>
    <s v="C1024"/>
    <d v="2021-11-28T00:00:00"/>
    <x v="21"/>
    <n v="1"/>
    <n v="2141"/>
    <n v="1777"/>
    <n v="872"/>
    <n v="1743"/>
    <n v="44"/>
    <x v="28"/>
    <x v="18"/>
    <x v="258"/>
    <x v="6"/>
    <n v="2"/>
    <x v="10"/>
    <x v="0"/>
  </r>
  <r>
    <s v="AX23667"/>
    <s v="ENX2057"/>
    <s v="A119"/>
    <s v="EMP1017"/>
    <s v="C1154"/>
    <d v="2021-11-28T00:00:00"/>
    <x v="78"/>
    <n v="3"/>
    <n v="1783"/>
    <n v="1230"/>
    <n v="910"/>
    <n v="1598"/>
    <n v="137"/>
    <x v="62"/>
    <x v="18"/>
    <x v="419"/>
    <x v="6"/>
    <n v="3"/>
    <x v="10"/>
    <x v="0"/>
  </r>
  <r>
    <s v="AX23671"/>
    <s v="ENX2082"/>
    <s v="A122"/>
    <s v="EMP1039"/>
    <s v="C1170"/>
    <d v="2021-11-28T00:00:00"/>
    <x v="86"/>
    <n v="3"/>
    <n v="667"/>
    <n v="387"/>
    <n v="1223"/>
    <n v="2005"/>
    <n v="1356"/>
    <x v="5"/>
    <x v="41"/>
    <x v="100"/>
    <x v="3"/>
    <n v="3"/>
    <x v="10"/>
    <x v="0"/>
  </r>
  <r>
    <s v="AX23672"/>
    <s v="ENX2075"/>
    <s v="A106"/>
    <s v="EMP1004"/>
    <s v="C1249"/>
    <d v="2021-11-28T00:00:00"/>
    <x v="35"/>
    <n v="4"/>
    <n v="667"/>
    <n v="387"/>
    <n v="3884"/>
    <n v="5976"/>
    <n v="463"/>
    <x v="57"/>
    <x v="31"/>
    <x v="491"/>
    <x v="0"/>
    <n v="4"/>
    <x v="10"/>
    <x v="0"/>
  </r>
  <r>
    <s v="AX23674"/>
    <s v="ENX2087"/>
    <s v="A171"/>
    <s v="EMP1006"/>
    <s v="C1260"/>
    <d v="2021-11-28T00:00:00"/>
    <x v="95"/>
    <n v="3"/>
    <n v="1725"/>
    <n v="1363"/>
    <n v="1291"/>
    <n v="2391"/>
    <n v="204"/>
    <x v="40"/>
    <x v="6"/>
    <x v="756"/>
    <x v="2"/>
    <n v="6"/>
    <x v="10"/>
    <x v="0"/>
  </r>
  <r>
    <s v="AX23677"/>
    <s v="ENX2077"/>
    <s v="A152"/>
    <s v="EMP1006"/>
    <s v="C1052"/>
    <d v="2021-11-28T00:00:00"/>
    <x v="51"/>
    <n v="4"/>
    <n v="1353"/>
    <n v="947"/>
    <n v="1485"/>
    <n v="2091"/>
    <n v="656"/>
    <x v="41"/>
    <x v="26"/>
    <x v="394"/>
    <x v="2"/>
    <n v="6"/>
    <x v="10"/>
    <x v="0"/>
  </r>
  <r>
    <s v="AX23680"/>
    <s v="ENX2024"/>
    <s v="A104"/>
    <s v="EMP1015"/>
    <s v="C1077"/>
    <d v="2021-11-28T00:00:00"/>
    <x v="2"/>
    <n v="1"/>
    <n v="181"/>
    <n v="130"/>
    <n v="1220"/>
    <n v="1671"/>
    <n v="766"/>
    <x v="59"/>
    <x v="32"/>
    <x v="796"/>
    <x v="0"/>
    <n v="7"/>
    <x v="10"/>
    <x v="0"/>
  </r>
  <r>
    <s v="AX23681"/>
    <s v="ENX2026"/>
    <s v="A102"/>
    <s v="EMP1004"/>
    <s v="C1723"/>
    <d v="2021-11-28T00:00:00"/>
    <x v="74"/>
    <n v="1"/>
    <n v="1638"/>
    <n v="1261"/>
    <n v="425"/>
    <n v="545"/>
    <n v="431"/>
    <x v="53"/>
    <x v="22"/>
    <x v="574"/>
    <x v="6"/>
    <n v="7"/>
    <x v="10"/>
    <x v="0"/>
  </r>
  <r>
    <s v="AX23686"/>
    <s v="ENX2094"/>
    <s v="A101"/>
    <s v="EMP1027"/>
    <s v="C1446"/>
    <d v="2021-11-28T00:00:00"/>
    <x v="90"/>
    <n v="3"/>
    <n v="290"/>
    <n v="200"/>
    <n v="971"/>
    <n v="1798"/>
    <n v="1380"/>
    <x v="4"/>
    <x v="6"/>
    <x v="168"/>
    <x v="3"/>
    <n v="8"/>
    <x v="10"/>
    <x v="0"/>
  </r>
  <r>
    <s v="AX23688"/>
    <s v="ENX2071"/>
    <s v="A133"/>
    <s v="EMP1041"/>
    <s v="C1399"/>
    <d v="2021-11-28T00:00:00"/>
    <x v="92"/>
    <n v="1"/>
    <n v="2464"/>
    <n v="1774"/>
    <n v="971"/>
    <n v="1494"/>
    <n v="380"/>
    <x v="3"/>
    <x v="10"/>
    <x v="784"/>
    <x v="0"/>
    <n v="9"/>
    <x v="10"/>
    <x v="0"/>
  </r>
  <r>
    <s v="AX23689"/>
    <s v="ENX2078"/>
    <s v="A161"/>
    <s v="EMP1016"/>
    <s v="C1540"/>
    <d v="2021-11-28T00:00:00"/>
    <x v="66"/>
    <n v="1"/>
    <n v="1887"/>
    <n v="1378"/>
    <n v="634"/>
    <n v="880"/>
    <n v="689"/>
    <x v="71"/>
    <x v="18"/>
    <x v="264"/>
    <x v="4"/>
    <n v="9"/>
    <x v="10"/>
    <x v="0"/>
  </r>
  <r>
    <s v="AX23691"/>
    <s v="ENX2029"/>
    <s v="A142"/>
    <s v="EMP1015"/>
    <s v="C1520"/>
    <d v="2021-11-29T00:00:00"/>
    <x v="3"/>
    <n v="1"/>
    <n v="1522"/>
    <n v="791"/>
    <n v="1108"/>
    <n v="1351"/>
    <n v="90"/>
    <x v="44"/>
    <x v="25"/>
    <x v="731"/>
    <x v="4"/>
    <n v="2"/>
    <x v="10"/>
    <x v="0"/>
  </r>
  <r>
    <s v="AX23692"/>
    <s v="ENX2077"/>
    <s v="A171"/>
    <s v="EMP1001"/>
    <s v="C1763"/>
    <d v="2021-11-29T00:00:00"/>
    <x v="51"/>
    <n v="1"/>
    <n v="1899"/>
    <n v="1044"/>
    <n v="1122"/>
    <n v="1368"/>
    <n v="1056"/>
    <x v="4"/>
    <x v="2"/>
    <x v="247"/>
    <x v="0"/>
    <n v="2"/>
    <x v="10"/>
    <x v="0"/>
  </r>
  <r>
    <s v="AX23694"/>
    <s v="ENX2056"/>
    <s v="A110"/>
    <s v="EMP1038"/>
    <s v="C1224"/>
    <d v="2021-11-29T00:00:00"/>
    <x v="64"/>
    <n v="1"/>
    <n v="1052"/>
    <n v="589"/>
    <n v="791"/>
    <n v="1522"/>
    <n v="368"/>
    <x v="67"/>
    <x v="13"/>
    <x v="243"/>
    <x v="5"/>
    <n v="2"/>
    <x v="10"/>
    <x v="0"/>
  </r>
  <r>
    <s v="AX23695"/>
    <s v="ENX2067"/>
    <s v="A107"/>
    <s v="EMP1000"/>
    <s v="C1154"/>
    <d v="2021-11-29T00:00:00"/>
    <x v="30"/>
    <n v="4"/>
    <n v="667"/>
    <n v="387"/>
    <n v="848"/>
    <n v="1060"/>
    <n v="452"/>
    <x v="47"/>
    <x v="21"/>
    <x v="150"/>
    <x v="2"/>
    <n v="3"/>
    <x v="10"/>
    <x v="0"/>
  </r>
  <r>
    <s v="AX23697"/>
    <s v="ENX2033"/>
    <s v="A154"/>
    <s v="EMP1029"/>
    <s v="C1725"/>
    <d v="2021-11-29T00:00:00"/>
    <x v="76"/>
    <n v="1"/>
    <n v="1351"/>
    <n v="1108"/>
    <n v="416"/>
    <n v="603"/>
    <n v="1790"/>
    <x v="7"/>
    <x v="25"/>
    <x v="761"/>
    <x v="0"/>
    <n v="3"/>
    <x v="10"/>
    <x v="0"/>
  </r>
  <r>
    <s v="AX23698"/>
    <s v="ENX2045"/>
    <s v="A109"/>
    <s v="EMP1039"/>
    <s v="C1543"/>
    <d v="2021-11-29T00:00:00"/>
    <x v="65"/>
    <n v="1"/>
    <n v="1587"/>
    <n v="1301"/>
    <n v="540"/>
    <n v="871"/>
    <n v="1046"/>
    <x v="47"/>
    <x v="39"/>
    <x v="477"/>
    <x v="5"/>
    <n v="3"/>
    <x v="10"/>
    <x v="0"/>
  </r>
  <r>
    <s v="AX23700"/>
    <s v="ENX2002"/>
    <s v="A101"/>
    <s v="EMP1016"/>
    <s v="C1456"/>
    <d v="2021-11-29T00:00:00"/>
    <x v="100"/>
    <n v="1"/>
    <n v="1278"/>
    <n v="665"/>
    <n v="534"/>
    <n v="847"/>
    <n v="51"/>
    <x v="29"/>
    <x v="41"/>
    <x v="582"/>
    <x v="6"/>
    <n v="3"/>
    <x v="10"/>
    <x v="0"/>
  </r>
  <r>
    <s v="AX23703"/>
    <s v="ENX2056"/>
    <s v="A135"/>
    <s v="EMP1037"/>
    <s v="C1483"/>
    <d v="2021-11-29T00:00:00"/>
    <x v="64"/>
    <n v="4"/>
    <n v="1414"/>
    <n v="962"/>
    <n v="1896"/>
    <n v="2495"/>
    <n v="120"/>
    <x v="28"/>
    <x v="1"/>
    <x v="575"/>
    <x v="0"/>
    <n v="3"/>
    <x v="10"/>
    <x v="0"/>
  </r>
  <r>
    <s v="AX23704"/>
    <s v="ENX2075"/>
    <s v="A131"/>
    <s v="EMP1007"/>
    <s v="C1346"/>
    <d v="2021-11-29T00:00:00"/>
    <x v="35"/>
    <n v="1"/>
    <n v="1587"/>
    <n v="1301"/>
    <n v="1378"/>
    <n v="1887"/>
    <n v="600"/>
    <x v="7"/>
    <x v="9"/>
    <x v="319"/>
    <x v="1"/>
    <n v="4"/>
    <x v="10"/>
    <x v="0"/>
  </r>
  <r>
    <s v="AX23708"/>
    <s v="ENX2014"/>
    <s v="A118"/>
    <s v="EMP1041"/>
    <s v="C1197"/>
    <d v="2021-11-29T00:00:00"/>
    <x v="67"/>
    <n v="1"/>
    <n v="378"/>
    <n v="291"/>
    <n v="791"/>
    <n v="1522"/>
    <n v="243"/>
    <x v="45"/>
    <x v="18"/>
    <x v="151"/>
    <x v="2"/>
    <n v="5"/>
    <x v="10"/>
    <x v="0"/>
  </r>
  <r>
    <s v="AX23712"/>
    <s v="ENX2013"/>
    <s v="A140"/>
    <s v="EMP1015"/>
    <s v="C1253"/>
    <d v="2021-11-29T00:00:00"/>
    <x v="70"/>
    <n v="1"/>
    <n v="458"/>
    <n v="376"/>
    <n v="3882"/>
    <n v="5544"/>
    <n v="1456"/>
    <x v="2"/>
    <x v="22"/>
    <x v="694"/>
    <x v="3"/>
    <n v="6"/>
    <x v="10"/>
    <x v="0"/>
  </r>
  <r>
    <s v="AX23715"/>
    <s v="ENX2051"/>
    <s v="A144"/>
    <s v="EMP1034"/>
    <s v="C1797"/>
    <d v="2021-11-29T00:00:00"/>
    <x v="14"/>
    <n v="1"/>
    <n v="847"/>
    <n v="534"/>
    <n v="4692"/>
    <n v="7448"/>
    <n v="1790"/>
    <x v="20"/>
    <x v="44"/>
    <x v="126"/>
    <x v="3"/>
    <n v="6"/>
    <x v="10"/>
    <x v="0"/>
  </r>
  <r>
    <s v="AX23717"/>
    <s v="ENX2014"/>
    <s v="A120"/>
    <s v="EMP1031"/>
    <s v="C1774"/>
    <d v="2021-11-29T00:00:00"/>
    <x v="67"/>
    <n v="2"/>
    <n v="1526"/>
    <n v="1251"/>
    <n v="61"/>
    <n v="95"/>
    <n v="411"/>
    <x v="71"/>
    <x v="2"/>
    <x v="147"/>
    <x v="2"/>
    <n v="6"/>
    <x v="10"/>
    <x v="0"/>
  </r>
  <r>
    <s v="AX23719"/>
    <s v="ENX2057"/>
    <s v="A149"/>
    <s v="EMP1027"/>
    <s v="C1797"/>
    <d v="2021-11-29T00:00:00"/>
    <x v="78"/>
    <n v="1"/>
    <n v="1783"/>
    <n v="1516"/>
    <n v="269"/>
    <n v="368"/>
    <n v="297"/>
    <x v="39"/>
    <x v="16"/>
    <x v="129"/>
    <x v="6"/>
    <n v="7"/>
    <x v="10"/>
    <x v="0"/>
  </r>
  <r>
    <s v="AX23721"/>
    <s v="ENX2039"/>
    <s v="A153"/>
    <s v="EMP1028"/>
    <s v="C1600"/>
    <d v="2021-11-29T00:00:00"/>
    <x v="96"/>
    <n v="2"/>
    <n v="1353"/>
    <n v="947"/>
    <n v="888"/>
    <n v="1506"/>
    <n v="264"/>
    <x v="61"/>
    <x v="44"/>
    <x v="117"/>
    <x v="0"/>
    <n v="7"/>
    <x v="10"/>
    <x v="0"/>
  </r>
  <r>
    <s v="AX23726"/>
    <s v="ENX2030"/>
    <s v="A133"/>
    <s v="EMP1018"/>
    <s v="C1367"/>
    <d v="2021-11-29T00:00:00"/>
    <x v="80"/>
    <n v="1"/>
    <n v="561"/>
    <n v="421"/>
    <n v="409"/>
    <n v="817"/>
    <n v="827"/>
    <x v="19"/>
    <x v="37"/>
    <x v="410"/>
    <x v="0"/>
    <n v="8"/>
    <x v="10"/>
    <x v="0"/>
  </r>
  <r>
    <s v="AX23728"/>
    <s v="ENX2076"/>
    <s v="A160"/>
    <s v="EMP1004"/>
    <s v="C1652"/>
    <d v="2021-11-29T00:00:00"/>
    <x v="15"/>
    <n v="2"/>
    <n v="913"/>
    <n v="584"/>
    <n v="84"/>
    <n v="123"/>
    <n v="240"/>
    <x v="45"/>
    <x v="37"/>
    <x v="91"/>
    <x v="4"/>
    <n v="9"/>
    <x v="10"/>
    <x v="0"/>
  </r>
  <r>
    <s v="AX23729"/>
    <s v="ENX2018"/>
    <s v="A136"/>
    <s v="EMP1032"/>
    <s v="C1300"/>
    <d v="2021-11-29T00:00:00"/>
    <x v="8"/>
    <n v="1"/>
    <n v="556"/>
    <n v="395"/>
    <n v="1777"/>
    <n v="2141"/>
    <n v="1024"/>
    <x v="63"/>
    <x v="0"/>
    <x v="253"/>
    <x v="4"/>
    <n v="9"/>
    <x v="10"/>
    <x v="0"/>
  </r>
  <r>
    <s v="AX23732"/>
    <s v="ENX2094"/>
    <s v="A103"/>
    <s v="EMP1038"/>
    <s v="C1402"/>
    <d v="2021-11-29T00:00:00"/>
    <x v="90"/>
    <n v="3"/>
    <n v="1522"/>
    <n v="791"/>
    <n v="561"/>
    <n v="684"/>
    <n v="204"/>
    <x v="10"/>
    <x v="0"/>
    <x v="53"/>
    <x v="1"/>
    <n v="9"/>
    <x v="10"/>
    <x v="0"/>
  </r>
  <r>
    <s v="AX23737"/>
    <s v="ENX2023"/>
    <s v="A173"/>
    <s v="EMP1027"/>
    <s v="C1442"/>
    <d v="2021-11-29T00:00:00"/>
    <x v="57"/>
    <n v="2"/>
    <n v="356"/>
    <n v="292"/>
    <n v="882"/>
    <n v="1104"/>
    <n v="46"/>
    <x v="8"/>
    <x v="4"/>
    <x v="53"/>
    <x v="2"/>
    <n v="9"/>
    <x v="10"/>
    <x v="0"/>
  </r>
  <r>
    <s v="AX23738"/>
    <s v="ENX2017"/>
    <s v="A136"/>
    <s v="EMP1011"/>
    <s v="C1702"/>
    <d v="2021-11-30T00:00:00"/>
    <x v="61"/>
    <n v="1"/>
    <n v="530"/>
    <n v="435"/>
    <n v="1168"/>
    <n v="1424"/>
    <n v="1320"/>
    <x v="56"/>
    <x v="15"/>
    <x v="258"/>
    <x v="2"/>
    <n v="1"/>
    <x v="10"/>
    <x v="0"/>
  </r>
  <r>
    <s v="AX23739"/>
    <s v="ENX2049"/>
    <s v="A105"/>
    <s v="EMP1027"/>
    <s v="C1108"/>
    <d v="2021-11-30T00:00:00"/>
    <x v="58"/>
    <n v="2"/>
    <n v="1967"/>
    <n v="1397"/>
    <n v="390"/>
    <n v="543"/>
    <n v="729"/>
    <x v="36"/>
    <x v="2"/>
    <x v="726"/>
    <x v="4"/>
    <n v="1"/>
    <x v="10"/>
    <x v="0"/>
  </r>
  <r>
    <s v="AX23741"/>
    <s v="ENX2097"/>
    <s v="A125"/>
    <s v="EMP1041"/>
    <s v="C1644"/>
    <d v="2021-11-30T00:00:00"/>
    <x v="0"/>
    <n v="1"/>
    <n v="1708"/>
    <n v="871"/>
    <n v="2798"/>
    <n v="4588"/>
    <n v="1742"/>
    <x v="68"/>
    <x v="38"/>
    <x v="341"/>
    <x v="6"/>
    <n v="2"/>
    <x v="10"/>
    <x v="0"/>
  </r>
  <r>
    <s v="AX23744"/>
    <s v="ENX2034"/>
    <s v="A167"/>
    <s v="EMP1014"/>
    <s v="C1517"/>
    <d v="2021-11-30T00:00:00"/>
    <x v="32"/>
    <n v="1"/>
    <n v="504"/>
    <n v="408"/>
    <n v="1046"/>
    <n v="1635"/>
    <n v="656"/>
    <x v="4"/>
    <x v="40"/>
    <x v="47"/>
    <x v="1"/>
    <n v="3"/>
    <x v="10"/>
    <x v="0"/>
  </r>
  <r>
    <s v="AX23746"/>
    <s v="ENX2052"/>
    <s v="A139"/>
    <s v="EMP1025"/>
    <s v="C1541"/>
    <d v="2021-11-30T00:00:00"/>
    <x v="45"/>
    <n v="1"/>
    <n v="530"/>
    <n v="424"/>
    <n v="296"/>
    <n v="502"/>
    <n v="362"/>
    <x v="9"/>
    <x v="3"/>
    <x v="604"/>
    <x v="2"/>
    <n v="5"/>
    <x v="10"/>
    <x v="0"/>
  </r>
  <r>
    <s v="AX23748"/>
    <s v="ENX2009"/>
    <s v="A118"/>
    <s v="EMP1008"/>
    <s v="C1013"/>
    <d v="2021-11-30T00:00:00"/>
    <x v="75"/>
    <n v="3"/>
    <n v="2141"/>
    <n v="1777"/>
    <n v="90"/>
    <n v="112"/>
    <n v="192"/>
    <x v="42"/>
    <x v="12"/>
    <x v="132"/>
    <x v="5"/>
    <n v="6"/>
    <x v="10"/>
    <x v="0"/>
  </r>
  <r>
    <s v="AX23749"/>
    <s v="ENX2094"/>
    <s v="A123"/>
    <s v="EMP1033"/>
    <s v="C1027"/>
    <d v="2021-11-30T00:00:00"/>
    <x v="90"/>
    <n v="3"/>
    <n v="123"/>
    <n v="84"/>
    <n v="683"/>
    <n v="1119"/>
    <n v="1044"/>
    <x v="68"/>
    <x v="3"/>
    <x v="520"/>
    <x v="6"/>
    <n v="6"/>
    <x v="10"/>
    <x v="0"/>
  </r>
  <r>
    <s v="AX23750"/>
    <s v="ENX2073"/>
    <s v="A148"/>
    <s v="EMP1029"/>
    <s v="C1675"/>
    <d v="2021-11-30T00:00:00"/>
    <x v="85"/>
    <n v="1"/>
    <n v="2182"/>
    <n v="1200"/>
    <n v="435"/>
    <n v="530"/>
    <n v="1632"/>
    <x v="8"/>
    <x v="4"/>
    <x v="192"/>
    <x v="1"/>
    <n v="7"/>
    <x v="10"/>
    <x v="0"/>
  </r>
  <r>
    <s v="AX23751"/>
    <s v="ENX2059"/>
    <s v="A121"/>
    <s v="EMP1017"/>
    <s v="C1612"/>
    <d v="2021-11-30T00:00:00"/>
    <x v="97"/>
    <n v="1"/>
    <n v="1671"/>
    <n v="1220"/>
    <n v="336"/>
    <n v="492"/>
    <n v="92"/>
    <x v="23"/>
    <x v="7"/>
    <x v="440"/>
    <x v="0"/>
    <n v="8"/>
    <x v="10"/>
    <x v="0"/>
  </r>
  <r>
    <s v="AX23755"/>
    <s v="ENX2000"/>
    <s v="A173"/>
    <s v="EMP1041"/>
    <s v="C1206"/>
    <d v="2021-12-01T00:00:00"/>
    <x v="98"/>
    <n v="2"/>
    <n v="392"/>
    <n v="255"/>
    <n v="3484"/>
    <n v="6832"/>
    <n v="987"/>
    <x v="27"/>
    <x v="14"/>
    <x v="739"/>
    <x v="2"/>
    <n v="1"/>
    <x v="11"/>
    <x v="0"/>
  </r>
  <r>
    <s v="AX23759"/>
    <s v="ENX2067"/>
    <s v="A157"/>
    <s v="EMP1035"/>
    <s v="C1048"/>
    <d v="2021-12-01T00:00:00"/>
    <x v="30"/>
    <n v="1"/>
    <n v="315"/>
    <n v="208"/>
    <n v="288"/>
    <n v="544"/>
    <n v="82"/>
    <x v="67"/>
    <x v="43"/>
    <x v="64"/>
    <x v="0"/>
    <n v="1"/>
    <x v="11"/>
    <x v="0"/>
  </r>
  <r>
    <s v="AX23764"/>
    <s v="ENX2065"/>
    <s v="A154"/>
    <s v="EMP1043"/>
    <s v="C1087"/>
    <d v="2021-12-01T00:00:00"/>
    <x v="56"/>
    <n v="1"/>
    <n v="378"/>
    <n v="291"/>
    <n v="872"/>
    <n v="1743"/>
    <n v="384"/>
    <x v="68"/>
    <x v="3"/>
    <x v="3"/>
    <x v="4"/>
    <n v="2"/>
    <x v="11"/>
    <x v="0"/>
  </r>
  <r>
    <s v="AX23772"/>
    <s v="ENX2066"/>
    <s v="A110"/>
    <s v="EMP1019"/>
    <s v="C1588"/>
    <d v="2021-12-01T00:00:00"/>
    <x v="13"/>
    <n v="2"/>
    <n v="871"/>
    <n v="540"/>
    <n v="800"/>
    <n v="1160"/>
    <n v="360"/>
    <x v="26"/>
    <x v="9"/>
    <x v="545"/>
    <x v="5"/>
    <n v="2"/>
    <x v="11"/>
    <x v="0"/>
  </r>
  <r>
    <s v="AX23775"/>
    <s v="ENX2012"/>
    <s v="A105"/>
    <s v="EMP1034"/>
    <s v="C1237"/>
    <d v="2021-12-01T00:00:00"/>
    <x v="16"/>
    <n v="3"/>
    <n v="2497"/>
    <n v="1473"/>
    <n v="154"/>
    <n v="203"/>
    <n v="1968"/>
    <x v="70"/>
    <x v="13"/>
    <x v="341"/>
    <x v="6"/>
    <n v="2"/>
    <x v="11"/>
    <x v="0"/>
  </r>
  <r>
    <s v="AX23777"/>
    <s v="ENX2062"/>
    <s v="A113"/>
    <s v="EMP1009"/>
    <s v="C1147"/>
    <d v="2021-12-01T00:00:00"/>
    <x v="91"/>
    <n v="1"/>
    <n v="1635"/>
    <n v="1046"/>
    <n v="389"/>
    <n v="637"/>
    <n v="855"/>
    <x v="6"/>
    <x v="5"/>
    <x v="692"/>
    <x v="1"/>
    <n v="3"/>
    <x v="11"/>
    <x v="0"/>
  </r>
  <r>
    <s v="AX23781"/>
    <s v="ENX2054"/>
    <s v="A107"/>
    <s v="EMP1027"/>
    <s v="C1667"/>
    <d v="2021-12-01T00:00:00"/>
    <x v="12"/>
    <n v="4"/>
    <n v="2495"/>
    <n v="1896"/>
    <n v="1397"/>
    <n v="1967"/>
    <n v="123"/>
    <x v="31"/>
    <x v="43"/>
    <x v="425"/>
    <x v="6"/>
    <n v="3"/>
    <x v="11"/>
    <x v="0"/>
  </r>
  <r>
    <s v="AX23783"/>
    <s v="ENX2050"/>
    <s v="A161"/>
    <s v="EMP1002"/>
    <s v="C1475"/>
    <d v="2021-12-01T00:00:00"/>
    <x v="44"/>
    <n v="1"/>
    <n v="1077"/>
    <n v="732"/>
    <n v="838"/>
    <n v="1103"/>
    <n v="1068"/>
    <x v="73"/>
    <x v="33"/>
    <x v="120"/>
    <x v="3"/>
    <n v="4"/>
    <x v="11"/>
    <x v="0"/>
  </r>
  <r>
    <s v="AX23784"/>
    <s v="ENX2080"/>
    <s v="A145"/>
    <s v="EMP1015"/>
    <s v="C1186"/>
    <d v="2021-12-01T00:00:00"/>
    <x v="37"/>
    <n v="1"/>
    <n v="1582"/>
    <n v="1234"/>
    <n v="5936"/>
    <n v="9132"/>
    <n v="2346"/>
    <x v="59"/>
    <x v="25"/>
    <x v="341"/>
    <x v="6"/>
    <n v="4"/>
    <x v="11"/>
    <x v="0"/>
  </r>
  <r>
    <s v="AX23785"/>
    <s v="ENX2022"/>
    <s v="A154"/>
    <s v="EMP1039"/>
    <s v="C1653"/>
    <d v="2021-12-01T00:00:00"/>
    <x v="27"/>
    <n v="1"/>
    <n v="400"/>
    <n v="208"/>
    <n v="1700"/>
    <n v="2180"/>
    <n v="1035"/>
    <x v="53"/>
    <x v="7"/>
    <x v="556"/>
    <x v="3"/>
    <n v="4"/>
    <x v="11"/>
    <x v="0"/>
  </r>
  <r>
    <s v="AX23788"/>
    <s v="ENX2031"/>
    <s v="A144"/>
    <s v="EMP1033"/>
    <s v="C1734"/>
    <d v="2021-12-01T00:00:00"/>
    <x v="88"/>
    <n v="1"/>
    <n v="561"/>
    <n v="421"/>
    <n v="90"/>
    <n v="112"/>
    <n v="161"/>
    <x v="53"/>
    <x v="3"/>
    <x v="627"/>
    <x v="2"/>
    <n v="5"/>
    <x v="11"/>
    <x v="0"/>
  </r>
  <r>
    <s v="AX23792"/>
    <s v="ENX2047"/>
    <s v="A160"/>
    <s v="EMP1008"/>
    <s v="C1488"/>
    <d v="2021-12-01T00:00:00"/>
    <x v="82"/>
    <n v="1"/>
    <n v="1414"/>
    <n v="962"/>
    <n v="800"/>
    <n v="1160"/>
    <n v="1659"/>
    <x v="72"/>
    <x v="42"/>
    <x v="743"/>
    <x v="1"/>
    <n v="5"/>
    <x v="11"/>
    <x v="0"/>
  </r>
  <r>
    <s v="AX23793"/>
    <s v="ENX2039"/>
    <s v="A128"/>
    <s v="EMP1043"/>
    <s v="C1368"/>
    <d v="2021-12-01T00:00:00"/>
    <x v="96"/>
    <n v="4"/>
    <n v="1566"/>
    <n v="1190"/>
    <n v="3702"/>
    <n v="4746"/>
    <n v="270"/>
    <x v="22"/>
    <x v="6"/>
    <x v="369"/>
    <x v="3"/>
    <n v="6"/>
    <x v="11"/>
    <x v="0"/>
  </r>
  <r>
    <s v="AX23794"/>
    <s v="ENX2034"/>
    <s v="A171"/>
    <s v="EMP1019"/>
    <s v="C1059"/>
    <d v="2021-12-01T00:00:00"/>
    <x v="32"/>
    <n v="1"/>
    <n v="1077"/>
    <n v="732"/>
    <n v="2088"/>
    <n v="3798"/>
    <n v="95"/>
    <x v="42"/>
    <x v="0"/>
    <x v="5"/>
    <x v="0"/>
    <n v="6"/>
    <x v="11"/>
    <x v="0"/>
  </r>
  <r>
    <s v="AX23798"/>
    <s v="ENX2093"/>
    <s v="A127"/>
    <s v="EMP1026"/>
    <s v="C1543"/>
    <d v="2021-12-01T00:00:00"/>
    <x v="99"/>
    <n v="1"/>
    <n v="1526"/>
    <n v="1251"/>
    <n v="478"/>
    <n v="886"/>
    <n v="895"/>
    <x v="55"/>
    <x v="26"/>
    <x v="746"/>
    <x v="5"/>
    <n v="8"/>
    <x v="11"/>
    <x v="0"/>
  </r>
  <r>
    <s v="AX23801"/>
    <s v="ENX2088"/>
    <s v="A138"/>
    <s v="EMP1040"/>
    <s v="C1720"/>
    <d v="2021-12-01T00:00:00"/>
    <x v="48"/>
    <n v="3"/>
    <n v="2497"/>
    <n v="1473"/>
    <n v="1251"/>
    <n v="1526"/>
    <n v="265"/>
    <x v="67"/>
    <x v="42"/>
    <x v="708"/>
    <x v="0"/>
    <n v="8"/>
    <x v="11"/>
    <x v="0"/>
  </r>
  <r>
    <s v="AX23809"/>
    <s v="ENX2082"/>
    <s v="A122"/>
    <s v="EMP1010"/>
    <s v="C1776"/>
    <d v="2021-12-01T00:00:00"/>
    <x v="86"/>
    <n v="3"/>
    <n v="596"/>
    <n v="358"/>
    <n v="2346"/>
    <n v="3724"/>
    <n v="855"/>
    <x v="23"/>
    <x v="42"/>
    <x v="664"/>
    <x v="6"/>
    <n v="9"/>
    <x v="11"/>
    <x v="0"/>
  </r>
  <r>
    <s v="AX23814"/>
    <s v="ENX2068"/>
    <s v="A153"/>
    <s v="EMP1016"/>
    <s v="C1222"/>
    <d v="2021-12-01T00:00:00"/>
    <x v="20"/>
    <n v="1"/>
    <n v="2241"/>
    <n v="1367"/>
    <n v="2582"/>
    <n v="4782"/>
    <n v="345"/>
    <x v="8"/>
    <x v="30"/>
    <x v="736"/>
    <x v="5"/>
    <n v="9"/>
    <x v="11"/>
    <x v="0"/>
  </r>
  <r>
    <s v="AX23815"/>
    <s v="ENX2045"/>
    <s v="A115"/>
    <s v="EMP1034"/>
    <s v="C1704"/>
    <d v="2021-12-02T00:00:00"/>
    <x v="65"/>
    <n v="1"/>
    <n v="368"/>
    <n v="269"/>
    <n v="2373"/>
    <n v="4566"/>
    <n v="212"/>
    <x v="58"/>
    <x v="37"/>
    <x v="598"/>
    <x v="6"/>
    <n v="1"/>
    <x v="11"/>
    <x v="0"/>
  </r>
  <r>
    <s v="AX23818"/>
    <s v="ENX2068"/>
    <s v="A106"/>
    <s v="EMP1014"/>
    <s v="C1412"/>
    <d v="2021-12-02T00:00:00"/>
    <x v="20"/>
    <n v="1"/>
    <n v="1338"/>
    <n v="682"/>
    <n v="1090"/>
    <n v="1380"/>
    <n v="492"/>
    <x v="65"/>
    <x v="39"/>
    <x v="689"/>
    <x v="6"/>
    <n v="1"/>
    <x v="11"/>
    <x v="0"/>
  </r>
  <r>
    <s v="AX23821"/>
    <s v="ENX2020"/>
    <s v="A128"/>
    <s v="EMP1033"/>
    <s v="C1032"/>
    <d v="2021-12-02T00:00:00"/>
    <x v="18"/>
    <n v="1"/>
    <n v="1638"/>
    <n v="1261"/>
    <n v="1367"/>
    <n v="2241"/>
    <n v="246"/>
    <x v="5"/>
    <x v="18"/>
    <x v="432"/>
    <x v="4"/>
    <n v="2"/>
    <x v="11"/>
    <x v="0"/>
  </r>
  <r>
    <s v="AX23822"/>
    <s v="ENX2037"/>
    <s v="A116"/>
    <s v="EMP1037"/>
    <s v="C1470"/>
    <d v="2021-12-02T00:00:00"/>
    <x v="50"/>
    <n v="4"/>
    <n v="771"/>
    <n v="648"/>
    <n v="389"/>
    <n v="637"/>
    <n v="1308"/>
    <x v="65"/>
    <x v="43"/>
    <x v="163"/>
    <x v="6"/>
    <n v="3"/>
    <x v="11"/>
    <x v="0"/>
  </r>
  <r>
    <s v="AX23826"/>
    <s v="ENX2068"/>
    <s v="A164"/>
    <s v="EMP1004"/>
    <s v="C1419"/>
    <d v="2021-12-02T00:00:00"/>
    <x v="20"/>
    <n v="3"/>
    <n v="127"/>
    <n v="79"/>
    <n v="682"/>
    <n v="1338"/>
    <n v="328"/>
    <x v="72"/>
    <x v="37"/>
    <x v="287"/>
    <x v="2"/>
    <n v="3"/>
    <x v="11"/>
    <x v="0"/>
  </r>
  <r>
    <s v="AX23827"/>
    <s v="ENX2098"/>
    <s v="A131"/>
    <s v="EMP1042"/>
    <s v="C1265"/>
    <d v="2021-12-02T00:00:00"/>
    <x v="69"/>
    <n v="3"/>
    <n v="545"/>
    <n v="425"/>
    <n v="389"/>
    <n v="637"/>
    <n v="1018"/>
    <x v="40"/>
    <x v="1"/>
    <x v="168"/>
    <x v="5"/>
    <n v="4"/>
    <x v="11"/>
    <x v="0"/>
  </r>
  <r>
    <s v="AX23828"/>
    <s v="ENX2057"/>
    <s v="A146"/>
    <s v="EMP1044"/>
    <s v="C1251"/>
    <d v="2021-12-02T00:00:00"/>
    <x v="78"/>
    <n v="1"/>
    <n v="1848"/>
    <n v="1294"/>
    <n v="1378"/>
    <n v="1887"/>
    <n v="1100"/>
    <x v="52"/>
    <x v="5"/>
    <x v="796"/>
    <x v="2"/>
    <n v="4"/>
    <x v="11"/>
    <x v="0"/>
  </r>
  <r>
    <s v="AX23831"/>
    <s v="ENX2058"/>
    <s v="A149"/>
    <s v="EMP1038"/>
    <s v="C1260"/>
    <d v="2021-12-02T00:00:00"/>
    <x v="53"/>
    <n v="2"/>
    <n v="1899"/>
    <n v="1044"/>
    <n v="2522"/>
    <n v="3276"/>
    <n v="523"/>
    <x v="73"/>
    <x v="3"/>
    <x v="637"/>
    <x v="2"/>
    <n v="5"/>
    <x v="11"/>
    <x v="0"/>
  </r>
  <r>
    <s v="AX23835"/>
    <s v="ENX2033"/>
    <s v="A113"/>
    <s v="EMP1014"/>
    <s v="C1175"/>
    <d v="2021-12-02T00:00:00"/>
    <x v="76"/>
    <n v="4"/>
    <n v="1582"/>
    <n v="1234"/>
    <n v="424"/>
    <n v="530"/>
    <n v="560"/>
    <x v="45"/>
    <x v="19"/>
    <x v="421"/>
    <x v="6"/>
    <n v="5"/>
    <x v="11"/>
    <x v="0"/>
  </r>
  <r>
    <s v="AX23837"/>
    <s v="ENX2067"/>
    <s v="A108"/>
    <s v="EMP1023"/>
    <s v="C1778"/>
    <d v="2021-12-02T00:00:00"/>
    <x v="30"/>
    <n v="1"/>
    <n v="2005"/>
    <n v="1223"/>
    <n v="1321"/>
    <n v="1972"/>
    <n v="1448"/>
    <x v="72"/>
    <x v="15"/>
    <x v="467"/>
    <x v="4"/>
    <n v="5"/>
    <x v="11"/>
    <x v="0"/>
  </r>
  <r>
    <s v="AX23838"/>
    <s v="ENX2059"/>
    <s v="A163"/>
    <s v="EMP1027"/>
    <s v="C1638"/>
    <d v="2021-12-02T00:00:00"/>
    <x v="97"/>
    <n v="1"/>
    <n v="545"/>
    <n v="425"/>
    <n v="1122"/>
    <n v="1368"/>
    <n v="364"/>
    <x v="60"/>
    <x v="29"/>
    <x v="702"/>
    <x v="0"/>
    <n v="7"/>
    <x v="11"/>
    <x v="0"/>
  </r>
  <r>
    <s v="AX23847"/>
    <s v="ENX2060"/>
    <s v="A125"/>
    <s v="EMP1039"/>
    <s v="C1759"/>
    <d v="2021-12-02T00:00:00"/>
    <x v="73"/>
    <n v="1"/>
    <n v="1783"/>
    <n v="1230"/>
    <n v="237"/>
    <n v="381"/>
    <n v="1380"/>
    <x v="2"/>
    <x v="10"/>
    <x v="711"/>
    <x v="2"/>
    <n v="7"/>
    <x v="11"/>
    <x v="0"/>
  </r>
  <r>
    <s v="AX23849"/>
    <s v="ENX2053"/>
    <s v="A169"/>
    <s v="EMP1011"/>
    <s v="C1046"/>
    <d v="2021-12-02T00:00:00"/>
    <x v="33"/>
    <n v="3"/>
    <n v="530"/>
    <n v="424"/>
    <n v="1200"/>
    <n v="2182"/>
    <n v="331"/>
    <x v="69"/>
    <x v="9"/>
    <x v="496"/>
    <x v="1"/>
    <n v="7"/>
    <x v="11"/>
    <x v="0"/>
  </r>
  <r>
    <s v="AX23853"/>
    <s v="ENX2056"/>
    <s v="A132"/>
    <s v="EMP1044"/>
    <s v="C1712"/>
    <d v="2021-12-02T00:00:00"/>
    <x v="64"/>
    <n v="4"/>
    <n v="545"/>
    <n v="425"/>
    <n v="1350"/>
    <n v="2454"/>
    <n v="46"/>
    <x v="47"/>
    <x v="12"/>
    <x v="45"/>
    <x v="5"/>
    <n v="8"/>
    <x v="11"/>
    <x v="0"/>
  </r>
  <r>
    <s v="AX23856"/>
    <s v="ENX2072"/>
    <s v="A158"/>
    <s v="EMP1023"/>
    <s v="C1483"/>
    <d v="2021-12-02T00:00:00"/>
    <x v="31"/>
    <n v="3"/>
    <n v="637"/>
    <n v="389"/>
    <n v="2049"/>
    <n v="3534"/>
    <n v="722"/>
    <x v="71"/>
    <x v="8"/>
    <x v="715"/>
    <x v="3"/>
    <n v="9"/>
    <x v="11"/>
    <x v="0"/>
  </r>
  <r>
    <s v="AX23860"/>
    <s v="ENX2085"/>
    <s v="A135"/>
    <s v="EMP1021"/>
    <s v="C1658"/>
    <d v="2021-12-03T00:00:00"/>
    <x v="29"/>
    <n v="2"/>
    <n v="1809"/>
    <n v="1067"/>
    <n v="291"/>
    <n v="378"/>
    <n v="1104"/>
    <x v="15"/>
    <x v="32"/>
    <x v="64"/>
    <x v="4"/>
    <n v="3"/>
    <x v="11"/>
    <x v="0"/>
  </r>
  <r>
    <s v="AX23861"/>
    <s v="ENX2044"/>
    <s v="A109"/>
    <s v="EMP1025"/>
    <s v="C1297"/>
    <d v="2021-12-03T00:00:00"/>
    <x v="54"/>
    <n v="2"/>
    <n v="95"/>
    <n v="61"/>
    <n v="376"/>
    <n v="458"/>
    <n v="644"/>
    <x v="48"/>
    <x v="9"/>
    <x v="369"/>
    <x v="2"/>
    <n v="4"/>
    <x v="11"/>
    <x v="0"/>
  </r>
  <r>
    <s v="AX23873"/>
    <s v="ENX2027"/>
    <s v="A148"/>
    <s v="EMP1027"/>
    <s v="C1659"/>
    <d v="2021-12-03T00:00:00"/>
    <x v="19"/>
    <n v="2"/>
    <n v="584"/>
    <n v="420"/>
    <n v="2886"/>
    <n v="4242"/>
    <n v="280"/>
    <x v="17"/>
    <x v="1"/>
    <x v="298"/>
    <x v="2"/>
    <n v="4"/>
    <x v="11"/>
    <x v="0"/>
  </r>
  <r>
    <s v="AX23874"/>
    <s v="ENX2082"/>
    <s v="A163"/>
    <s v="EMP1030"/>
    <s v="C1450"/>
    <d v="2021-12-03T00:00:00"/>
    <x v="86"/>
    <n v="4"/>
    <n v="1783"/>
    <n v="1516"/>
    <n v="1295"/>
    <n v="1639"/>
    <n v="738"/>
    <x v="62"/>
    <x v="29"/>
    <x v="697"/>
    <x v="0"/>
    <n v="5"/>
    <x v="11"/>
    <x v="0"/>
  </r>
  <r>
    <s v="AX23880"/>
    <s v="ENX2002"/>
    <s v="A169"/>
    <s v="EMP1032"/>
    <s v="C1323"/>
    <d v="2021-12-03T00:00:00"/>
    <x v="100"/>
    <n v="1"/>
    <n v="913"/>
    <n v="584"/>
    <n v="1464"/>
    <n v="2154"/>
    <n v="766"/>
    <x v="28"/>
    <x v="44"/>
    <x v="171"/>
    <x v="6"/>
    <n v="6"/>
    <x v="11"/>
    <x v="0"/>
  </r>
  <r>
    <s v="AX23885"/>
    <s v="ENX2031"/>
    <s v="A142"/>
    <s v="EMP1025"/>
    <s v="C1267"/>
    <d v="2021-12-03T00:00:00"/>
    <x v="88"/>
    <n v="1"/>
    <n v="123"/>
    <n v="84"/>
    <n v="416"/>
    <n v="603"/>
    <n v="656"/>
    <x v="19"/>
    <x v="25"/>
    <x v="186"/>
    <x v="1"/>
    <n v="6"/>
    <x v="11"/>
    <x v="0"/>
  </r>
  <r>
    <s v="AX23886"/>
    <s v="ENX2093"/>
    <s v="A100"/>
    <s v="EMP1010"/>
    <s v="C1216"/>
    <d v="2021-12-03T00:00:00"/>
    <x v="99"/>
    <n v="1"/>
    <n v="181"/>
    <n v="130"/>
    <n v="1263"/>
    <n v="1683"/>
    <n v="1356"/>
    <x v="38"/>
    <x v="11"/>
    <x v="104"/>
    <x v="1"/>
    <n v="7"/>
    <x v="11"/>
    <x v="0"/>
  </r>
  <r>
    <s v="AX23892"/>
    <s v="ENX2003"/>
    <s v="A119"/>
    <s v="EMP1001"/>
    <s v="C1676"/>
    <d v="2021-12-03T00:00:00"/>
    <x v="22"/>
    <n v="1"/>
    <n v="1809"/>
    <n v="1067"/>
    <n v="424"/>
    <n v="530"/>
    <n v="3928"/>
    <x v="60"/>
    <x v="9"/>
    <x v="618"/>
    <x v="4"/>
    <n v="8"/>
    <x v="11"/>
    <x v="0"/>
  </r>
  <r>
    <s v="AX23893"/>
    <s v="ENX2030"/>
    <s v="A172"/>
    <s v="EMP1014"/>
    <s v="C1335"/>
    <d v="2021-12-03T00:00:00"/>
    <x v="80"/>
    <n v="1"/>
    <n v="2005"/>
    <n v="1223"/>
    <n v="1173"/>
    <n v="1862"/>
    <n v="238"/>
    <x v="2"/>
    <x v="42"/>
    <x v="195"/>
    <x v="6"/>
    <n v="8"/>
    <x v="11"/>
    <x v="0"/>
  </r>
  <r>
    <s v="AX23896"/>
    <s v="ENX2008"/>
    <s v="A134"/>
    <s v="EMP1034"/>
    <s v="C1796"/>
    <d v="2021-12-03T00:00:00"/>
    <x v="24"/>
    <n v="3"/>
    <n v="356"/>
    <n v="292"/>
    <n v="294"/>
    <n v="368"/>
    <n v="296"/>
    <x v="31"/>
    <x v="14"/>
    <x v="453"/>
    <x v="1"/>
    <n v="9"/>
    <x v="11"/>
    <x v="0"/>
  </r>
  <r>
    <s v="AX23899"/>
    <s v="ENX2061"/>
    <s v="A120"/>
    <s v="EMP1012"/>
    <s v="C1796"/>
    <d v="2021-12-04T00:00:00"/>
    <x v="72"/>
    <n v="3"/>
    <n v="1077"/>
    <n v="732"/>
    <n v="183"/>
    <n v="285"/>
    <n v="731"/>
    <x v="4"/>
    <x v="25"/>
    <x v="596"/>
    <x v="6"/>
    <n v="1"/>
    <x v="11"/>
    <x v="0"/>
  </r>
  <r>
    <s v="AX23903"/>
    <s v="ENX2027"/>
    <s v="A171"/>
    <s v="EMP1034"/>
    <s v="C1076"/>
    <d v="2021-12-04T00:00:00"/>
    <x v="19"/>
    <n v="3"/>
    <n v="886"/>
    <n v="478"/>
    <n v="1230"/>
    <n v="1783"/>
    <n v="246"/>
    <x v="42"/>
    <x v="43"/>
    <x v="269"/>
    <x v="0"/>
    <n v="4"/>
    <x v="11"/>
    <x v="0"/>
  </r>
  <r>
    <s v="AX23905"/>
    <s v="ENX2034"/>
    <s v="A127"/>
    <s v="EMP1009"/>
    <s v="C1386"/>
    <d v="2021-12-04T00:00:00"/>
    <x v="32"/>
    <n v="1"/>
    <n v="1494"/>
    <n v="971"/>
    <n v="561"/>
    <n v="684"/>
    <n v="74"/>
    <x v="6"/>
    <x v="11"/>
    <x v="432"/>
    <x v="4"/>
    <n v="5"/>
    <x v="11"/>
    <x v="0"/>
  </r>
  <r>
    <s v="AX23907"/>
    <s v="ENX2059"/>
    <s v="A138"/>
    <s v="EMP1035"/>
    <s v="C1254"/>
    <d v="2021-12-04T00:00:00"/>
    <x v="97"/>
    <n v="1"/>
    <n v="818"/>
    <n v="450"/>
    <n v="7152"/>
    <n v="9412"/>
    <n v="64"/>
    <x v="23"/>
    <x v="34"/>
    <x v="408"/>
    <x v="4"/>
    <n v="5"/>
    <x v="11"/>
    <x v="0"/>
  </r>
  <r>
    <s v="AX23910"/>
    <s v="ENX2093"/>
    <s v="A172"/>
    <s v="EMP1007"/>
    <s v="C1728"/>
    <d v="2021-12-04T00:00:00"/>
    <x v="99"/>
    <n v="1"/>
    <n v="1708"/>
    <n v="871"/>
    <n v="648"/>
    <n v="771"/>
    <n v="895"/>
    <x v="51"/>
    <x v="10"/>
    <x v="482"/>
    <x v="5"/>
    <n v="5"/>
    <x v="11"/>
    <x v="0"/>
  </r>
  <r>
    <s v="AX23913"/>
    <s v="ENX2058"/>
    <s v="A134"/>
    <s v="EMP1020"/>
    <s v="C1730"/>
    <d v="2021-12-04T00:00:00"/>
    <x v="53"/>
    <n v="4"/>
    <n v="2495"/>
    <n v="1896"/>
    <n v="3885"/>
    <n v="4917"/>
    <n v="1032"/>
    <x v="5"/>
    <x v="12"/>
    <x v="560"/>
    <x v="0"/>
    <n v="5"/>
    <x v="11"/>
    <x v="0"/>
  </r>
  <r>
    <s v="AX23916"/>
    <s v="ENX2066"/>
    <s v="A138"/>
    <s v="EMP1021"/>
    <s v="C1597"/>
    <d v="2021-12-04T00:00:00"/>
    <x v="13"/>
    <n v="1"/>
    <n v="458"/>
    <n v="376"/>
    <n v="1090"/>
    <n v="1380"/>
    <n v="256"/>
    <x v="21"/>
    <x v="43"/>
    <x v="768"/>
    <x v="5"/>
    <n v="5"/>
    <x v="11"/>
    <x v="0"/>
  </r>
  <r>
    <s v="AX23918"/>
    <s v="ENX2060"/>
    <s v="A116"/>
    <s v="EMP1020"/>
    <s v="C1214"/>
    <d v="2021-12-04T00:00:00"/>
    <x v="73"/>
    <n v="2"/>
    <n v="368"/>
    <n v="294"/>
    <n v="5452"/>
    <n v="6900"/>
    <n v="1149"/>
    <x v="62"/>
    <x v="9"/>
    <x v="146"/>
    <x v="3"/>
    <n v="6"/>
    <x v="11"/>
    <x v="0"/>
  </r>
  <r>
    <s v="AX23923"/>
    <s v="ENX2062"/>
    <s v="A126"/>
    <s v="EMP1019"/>
    <s v="C1054"/>
    <d v="2021-12-04T00:00:00"/>
    <x v="91"/>
    <n v="1"/>
    <n v="951"/>
    <n v="504"/>
    <n v="1752"/>
    <n v="2739"/>
    <n v="2481"/>
    <x v="15"/>
    <x v="5"/>
    <x v="679"/>
    <x v="4"/>
    <n v="6"/>
    <x v="11"/>
    <x v="0"/>
  </r>
  <r>
    <s v="AX23932"/>
    <s v="ENX2040"/>
    <s v="A156"/>
    <s v="EMP1009"/>
    <s v="C1534"/>
    <d v="2021-12-04T00:00:00"/>
    <x v="4"/>
    <n v="1"/>
    <n v="1887"/>
    <n v="1378"/>
    <n v="791"/>
    <n v="1522"/>
    <n v="600"/>
    <x v="33"/>
    <x v="30"/>
    <x v="98"/>
    <x v="2"/>
    <n v="7"/>
    <x v="11"/>
    <x v="0"/>
  </r>
  <r>
    <s v="AX23933"/>
    <s v="ENX2081"/>
    <s v="A163"/>
    <s v="EMP1000"/>
    <s v="C1596"/>
    <d v="2021-12-04T00:00:00"/>
    <x v="62"/>
    <n v="1"/>
    <n v="2091"/>
    <n v="1485"/>
    <n v="842"/>
    <n v="1122"/>
    <n v="296"/>
    <x v="9"/>
    <x v="36"/>
    <x v="319"/>
    <x v="1"/>
    <n v="8"/>
    <x v="11"/>
    <x v="0"/>
  </r>
  <r>
    <s v="AX23934"/>
    <s v="ENX2025"/>
    <s v="A128"/>
    <s v="EMP1043"/>
    <s v="C1683"/>
    <d v="2021-12-04T00:00:00"/>
    <x v="21"/>
    <n v="1"/>
    <n v="947"/>
    <n v="786"/>
    <n v="4197"/>
    <n v="6882"/>
    <n v="1980"/>
    <x v="1"/>
    <x v="7"/>
    <x v="500"/>
    <x v="3"/>
    <n v="8"/>
    <x v="11"/>
    <x v="0"/>
  </r>
  <r>
    <s v="AX23936"/>
    <s v="ENX2073"/>
    <s v="A170"/>
    <s v="EMP1037"/>
    <s v="C1127"/>
    <d v="2021-12-04T00:00:00"/>
    <x v="85"/>
    <n v="1"/>
    <n v="2353"/>
    <n v="1788"/>
    <n v="291"/>
    <n v="378"/>
    <n v="376"/>
    <x v="3"/>
    <x v="42"/>
    <x v="409"/>
    <x v="6"/>
    <n v="9"/>
    <x v="11"/>
    <x v="0"/>
  </r>
  <r>
    <s v="AX23945"/>
    <s v="ENX2014"/>
    <s v="A166"/>
    <s v="EMP1033"/>
    <s v="C1710"/>
    <d v="2021-12-05T00:00:00"/>
    <x v="67"/>
    <n v="3"/>
    <n v="1635"/>
    <n v="1046"/>
    <n v="180"/>
    <n v="224"/>
    <n v="280"/>
    <x v="43"/>
    <x v="35"/>
    <x v="699"/>
    <x v="3"/>
    <n v="1"/>
    <x v="11"/>
    <x v="0"/>
  </r>
  <r>
    <s v="AX23947"/>
    <s v="ENX2060"/>
    <s v="A124"/>
    <s v="EMP1041"/>
    <s v="C1756"/>
    <d v="2021-12-05T00:00:00"/>
    <x v="73"/>
    <n v="1"/>
    <n v="368"/>
    <n v="269"/>
    <n v="421"/>
    <n v="561"/>
    <n v="447"/>
    <x v="57"/>
    <x v="1"/>
    <x v="160"/>
    <x v="6"/>
    <n v="1"/>
    <x v="11"/>
    <x v="0"/>
  </r>
  <r>
    <s v="AX23948"/>
    <s v="ENX2079"/>
    <s v="A156"/>
    <s v="EMP1026"/>
    <s v="C1246"/>
    <d v="2021-12-05T00:00:00"/>
    <x v="9"/>
    <n v="3"/>
    <n v="290"/>
    <n v="200"/>
    <n v="2732"/>
    <n v="4476"/>
    <n v="795"/>
    <x v="49"/>
    <x v="26"/>
    <x v="609"/>
    <x v="0"/>
    <n v="1"/>
    <x v="11"/>
    <x v="0"/>
  </r>
  <r>
    <s v="AX23952"/>
    <s v="ENX2090"/>
    <s v="A116"/>
    <s v="EMP1038"/>
    <s v="C1622"/>
    <d v="2021-12-05T00:00:00"/>
    <x v="55"/>
    <n v="3"/>
    <n v="1638"/>
    <n v="1261"/>
    <n v="1234"/>
    <n v="1582"/>
    <n v="243"/>
    <x v="45"/>
    <x v="7"/>
    <x v="475"/>
    <x v="5"/>
    <n v="1"/>
    <x v="11"/>
    <x v="0"/>
  </r>
  <r>
    <s v="AX23955"/>
    <s v="ENX2013"/>
    <s v="A108"/>
    <s v="EMP1041"/>
    <s v="C1723"/>
    <d v="2021-12-05T00:00:00"/>
    <x v="70"/>
    <n v="1"/>
    <n v="667"/>
    <n v="387"/>
    <n v="122"/>
    <n v="190"/>
    <n v="782"/>
    <x v="18"/>
    <x v="18"/>
    <x v="722"/>
    <x v="4"/>
    <n v="2"/>
    <x v="11"/>
    <x v="0"/>
  </r>
  <r>
    <s v="AX23957"/>
    <s v="ENX2014"/>
    <s v="A122"/>
    <s v="EMP1013"/>
    <s v="C1175"/>
    <d v="2021-12-05T00:00:00"/>
    <x v="67"/>
    <n v="1"/>
    <n v="684"/>
    <n v="561"/>
    <n v="1108"/>
    <n v="1351"/>
    <n v="140"/>
    <x v="35"/>
    <x v="41"/>
    <x v="604"/>
    <x v="5"/>
    <n v="3"/>
    <x v="11"/>
    <x v="0"/>
  </r>
  <r>
    <s v="AX23958"/>
    <s v="ENX2052"/>
    <s v="A127"/>
    <s v="EMP1041"/>
    <s v="C1348"/>
    <d v="2021-12-05T00:00:00"/>
    <x v="45"/>
    <n v="4"/>
    <n v="127"/>
    <n v="79"/>
    <n v="4554"/>
    <n v="7230"/>
    <n v="1035"/>
    <x v="44"/>
    <x v="15"/>
    <x v="431"/>
    <x v="1"/>
    <n v="4"/>
    <x v="11"/>
    <x v="0"/>
  </r>
  <r>
    <s v="AX23959"/>
    <s v="ENX2001"/>
    <s v="A149"/>
    <s v="EMP1007"/>
    <s v="C1583"/>
    <d v="2021-12-05T00:00:00"/>
    <x v="93"/>
    <n v="3"/>
    <n v="2410"/>
    <n v="1518"/>
    <n v="79"/>
    <n v="127"/>
    <n v="2685"/>
    <x v="61"/>
    <x v="16"/>
    <x v="215"/>
    <x v="1"/>
    <n v="6"/>
    <x v="11"/>
    <x v="0"/>
  </r>
  <r>
    <s v="AX23960"/>
    <s v="ENX2008"/>
    <s v="A134"/>
    <s v="EMP1039"/>
    <s v="C1529"/>
    <d v="2021-12-05T00:00:00"/>
    <x v="24"/>
    <n v="2"/>
    <n v="504"/>
    <n v="408"/>
    <n v="665"/>
    <n v="1278"/>
    <n v="74"/>
    <x v="37"/>
    <x v="5"/>
    <x v="54"/>
    <x v="6"/>
    <n v="7"/>
    <x v="11"/>
    <x v="0"/>
  </r>
  <r>
    <s v="AX23963"/>
    <s v="ENX2043"/>
    <s v="A128"/>
    <s v="EMP1000"/>
    <s v="C1005"/>
    <d v="2021-12-05T00:00:00"/>
    <x v="11"/>
    <n v="1"/>
    <n v="1405"/>
    <n v="1054"/>
    <n v="2602"/>
    <n v="3174"/>
    <n v="74"/>
    <x v="50"/>
    <x v="26"/>
    <x v="308"/>
    <x v="2"/>
    <n v="7"/>
    <x v="11"/>
    <x v="0"/>
  </r>
  <r>
    <s v="AX23965"/>
    <s v="ENX2063"/>
    <s v="A127"/>
    <s v="EMP1037"/>
    <s v="C1335"/>
    <d v="2021-12-05T00:00:00"/>
    <x v="83"/>
    <n v="4"/>
    <n v="217"/>
    <n v="171"/>
    <n v="376"/>
    <n v="458"/>
    <n v="286"/>
    <x v="51"/>
    <x v="12"/>
    <x v="79"/>
    <x v="5"/>
    <n v="9"/>
    <x v="11"/>
    <x v="0"/>
  </r>
  <r>
    <s v="AX23969"/>
    <s v="ENX2019"/>
    <s v="A106"/>
    <s v="EMP1043"/>
    <s v="C1311"/>
    <d v="2021-12-05T00:00:00"/>
    <x v="60"/>
    <n v="3"/>
    <n v="1526"/>
    <n v="1251"/>
    <n v="5452"/>
    <n v="6900"/>
    <n v="1308"/>
    <x v="64"/>
    <x v="37"/>
    <x v="497"/>
    <x v="1"/>
    <n v="9"/>
    <x v="11"/>
    <x v="0"/>
  </r>
  <r>
    <s v="AX23971"/>
    <s v="ENX2004"/>
    <s v="A156"/>
    <s v="EMP1025"/>
    <s v="C1694"/>
    <d v="2021-12-06T00:00:00"/>
    <x v="23"/>
    <n v="4"/>
    <n v="1862"/>
    <n v="1173"/>
    <n v="1924"/>
    <n v="2828"/>
    <n v="530"/>
    <x v="65"/>
    <x v="7"/>
    <x v="387"/>
    <x v="0"/>
    <n v="1"/>
    <x v="11"/>
    <x v="0"/>
  </r>
  <r>
    <s v="AX23975"/>
    <s v="ENX2028"/>
    <s v="A172"/>
    <s v="EMP1026"/>
    <s v="C1768"/>
    <d v="2021-12-06T00:00:00"/>
    <x v="5"/>
    <n v="2"/>
    <n v="584"/>
    <n v="420"/>
    <n v="1067"/>
    <n v="1809"/>
    <n v="288"/>
    <x v="1"/>
    <x v="28"/>
    <x v="567"/>
    <x v="4"/>
    <n v="2"/>
    <x v="11"/>
    <x v="0"/>
  </r>
  <r>
    <s v="AX23976"/>
    <s v="ENX2073"/>
    <s v="A120"/>
    <s v="EMP1024"/>
    <s v="C1055"/>
    <d v="2021-12-06T00:00:00"/>
    <x v="85"/>
    <n v="4"/>
    <n v="1639"/>
    <n v="1295"/>
    <n v="1516"/>
    <n v="1783"/>
    <n v="270"/>
    <x v="19"/>
    <x v="29"/>
    <x v="549"/>
    <x v="4"/>
    <n v="2"/>
    <x v="11"/>
    <x v="0"/>
  </r>
  <r>
    <s v="AX23981"/>
    <s v="ENX2098"/>
    <s v="A163"/>
    <s v="EMP1004"/>
    <s v="C1225"/>
    <d v="2021-12-06T00:00:00"/>
    <x v="69"/>
    <n v="1"/>
    <n v="1103"/>
    <n v="838"/>
    <n v="158"/>
    <n v="254"/>
    <n v="123"/>
    <x v="36"/>
    <x v="15"/>
    <x v="481"/>
    <x v="0"/>
    <n v="2"/>
    <x v="11"/>
    <x v="0"/>
  </r>
  <r>
    <s v="AX23982"/>
    <s v="ENX2015"/>
    <s v="A128"/>
    <s v="EMP1011"/>
    <s v="C1245"/>
    <d v="2021-12-06T00:00:00"/>
    <x v="17"/>
    <n v="2"/>
    <n v="136"/>
    <n v="72"/>
    <n v="1072"/>
    <n v="1600"/>
    <n v="406"/>
    <x v="47"/>
    <x v="35"/>
    <x v="81"/>
    <x v="4"/>
    <n v="4"/>
    <x v="11"/>
    <x v="0"/>
  </r>
  <r>
    <s v="AX23983"/>
    <s v="ENX2018"/>
    <s v="A118"/>
    <s v="EMP1033"/>
    <s v="C1128"/>
    <d v="2021-12-06T00:00:00"/>
    <x v="8"/>
    <n v="3"/>
    <n v="112"/>
    <n v="90"/>
    <n v="1890"/>
    <n v="3778"/>
    <n v="48"/>
    <x v="41"/>
    <x v="6"/>
    <x v="787"/>
    <x v="3"/>
    <n v="4"/>
    <x v="11"/>
    <x v="0"/>
  </r>
  <r>
    <s v="AX23985"/>
    <s v="ENX2036"/>
    <s v="A109"/>
    <s v="EMP1042"/>
    <s v="C1522"/>
    <d v="2021-12-06T00:00:00"/>
    <x v="1"/>
    <n v="1"/>
    <n v="1812"/>
    <n v="1305"/>
    <n v="5322"/>
    <n v="7392"/>
    <n v="656"/>
    <x v="46"/>
    <x v="0"/>
    <x v="781"/>
    <x v="1"/>
    <n v="5"/>
    <x v="11"/>
    <x v="0"/>
  </r>
  <r>
    <s v="AX23988"/>
    <s v="ENX2046"/>
    <s v="A164"/>
    <s v="EMP1039"/>
    <s v="C1581"/>
    <d v="2021-12-06T00:00:00"/>
    <x v="38"/>
    <n v="2"/>
    <n v="2497"/>
    <n v="1473"/>
    <n v="1464"/>
    <n v="2154"/>
    <n v="348"/>
    <x v="52"/>
    <x v="23"/>
    <x v="792"/>
    <x v="5"/>
    <n v="5"/>
    <x v="11"/>
    <x v="0"/>
  </r>
  <r>
    <s v="AX23989"/>
    <s v="ENX2093"/>
    <s v="A132"/>
    <s v="EMP1018"/>
    <s v="C1324"/>
    <d v="2021-12-06T00:00:00"/>
    <x v="99"/>
    <n v="1"/>
    <n v="368"/>
    <n v="269"/>
    <n v="425"/>
    <n v="545"/>
    <n v="990"/>
    <x v="20"/>
    <x v="11"/>
    <x v="794"/>
    <x v="1"/>
    <n v="5"/>
    <x v="11"/>
    <x v="0"/>
  </r>
  <r>
    <s v="AX23993"/>
    <s v="ENX2059"/>
    <s v="A127"/>
    <s v="EMP1007"/>
    <s v="C1572"/>
    <d v="2021-12-06T00:00:00"/>
    <x v="97"/>
    <n v="4"/>
    <n v="818"/>
    <n v="450"/>
    <n v="1321"/>
    <n v="1972"/>
    <n v="1293"/>
    <x v="21"/>
    <x v="0"/>
    <x v="531"/>
    <x v="5"/>
    <n v="5"/>
    <x v="11"/>
    <x v="0"/>
  </r>
  <r>
    <s v="AX24000"/>
    <s v="ENX2073"/>
    <s v="A158"/>
    <s v="EMP1031"/>
    <s v="C1300"/>
    <d v="2021-12-06T00:00:00"/>
    <x v="85"/>
    <n v="1"/>
    <n v="1351"/>
    <n v="1108"/>
    <n v="1485"/>
    <n v="2091"/>
    <n v="1564"/>
    <x v="8"/>
    <x v="3"/>
    <x v="564"/>
    <x v="6"/>
    <n v="5"/>
    <x v="11"/>
    <x v="0"/>
  </r>
  <r>
    <s v="AX24004"/>
    <s v="ENX2032"/>
    <s v="A126"/>
    <s v="EMP1030"/>
    <s v="C1184"/>
    <d v="2021-12-06T00:00:00"/>
    <x v="47"/>
    <n v="2"/>
    <n v="1405"/>
    <n v="1054"/>
    <n v="168"/>
    <n v="246"/>
    <n v="351"/>
    <x v="46"/>
    <x v="4"/>
    <x v="363"/>
    <x v="0"/>
    <n v="6"/>
    <x v="11"/>
    <x v="0"/>
  </r>
  <r>
    <s v="AX24010"/>
    <s v="ENX2023"/>
    <s v="A160"/>
    <s v="EMP1007"/>
    <s v="C1358"/>
    <d v="2021-12-06T00:00:00"/>
    <x v="57"/>
    <n v="3"/>
    <n v="1414"/>
    <n v="962"/>
    <n v="2046"/>
    <n v="4014"/>
    <n v="1131"/>
    <x v="17"/>
    <x v="22"/>
    <x v="341"/>
    <x v="1"/>
    <n v="7"/>
    <x v="11"/>
    <x v="0"/>
  </r>
  <r>
    <s v="AX24013"/>
    <s v="ENX2035"/>
    <s v="A109"/>
    <s v="EMP1034"/>
    <s v="C1578"/>
    <d v="2021-12-06T00:00:00"/>
    <x v="26"/>
    <n v="1"/>
    <n v="1812"/>
    <n v="1305"/>
    <n v="1260"/>
    <n v="1752"/>
    <n v="345"/>
    <x v="70"/>
    <x v="3"/>
    <x v="390"/>
    <x v="5"/>
    <n v="7"/>
    <x v="11"/>
    <x v="0"/>
  </r>
  <r>
    <s v="AX24019"/>
    <s v="ENX2006"/>
    <s v="A136"/>
    <s v="EMP1016"/>
    <s v="C1221"/>
    <d v="2021-12-06T00:00:00"/>
    <x v="68"/>
    <n v="1"/>
    <n v="1178"/>
    <n v="683"/>
    <n v="624"/>
    <n v="945"/>
    <n v="39"/>
    <x v="1"/>
    <x v="36"/>
    <x v="396"/>
    <x v="6"/>
    <n v="8"/>
    <x v="11"/>
    <x v="0"/>
  </r>
  <r>
    <s v="AX24026"/>
    <s v="ENX2024"/>
    <s v="A157"/>
    <s v="EMP1018"/>
    <s v="C1342"/>
    <d v="2021-12-06T00:00:00"/>
    <x v="2"/>
    <n v="1"/>
    <n v="1783"/>
    <n v="1516"/>
    <n v="1164"/>
    <n v="1512"/>
    <n v="49"/>
    <x v="46"/>
    <x v="23"/>
    <x v="267"/>
    <x v="2"/>
    <n v="8"/>
    <x v="11"/>
    <x v="0"/>
  </r>
  <r>
    <s v="AX24027"/>
    <s v="ENX2005"/>
    <s v="A105"/>
    <s v="EMP1022"/>
    <s v="C1691"/>
    <d v="2021-12-06T00:00:00"/>
    <x v="79"/>
    <n v="3"/>
    <n v="947"/>
    <n v="786"/>
    <n v="3576"/>
    <n v="4706"/>
    <n v="408"/>
    <x v="24"/>
    <x v="41"/>
    <x v="455"/>
    <x v="2"/>
    <n v="8"/>
    <x v="11"/>
    <x v="0"/>
  </r>
  <r>
    <s v="AX24029"/>
    <s v="ENX2087"/>
    <s v="A103"/>
    <s v="EMP1014"/>
    <s v="C1355"/>
    <d v="2021-12-06T00:00:00"/>
    <x v="95"/>
    <n v="3"/>
    <n v="1467"/>
    <n v="807"/>
    <n v="947"/>
    <n v="1353"/>
    <n v="192"/>
    <x v="71"/>
    <x v="9"/>
    <x v="621"/>
    <x v="4"/>
    <n v="8"/>
    <x v="11"/>
    <x v="0"/>
  </r>
  <r>
    <s v="AX24030"/>
    <s v="ENX2044"/>
    <s v="A107"/>
    <s v="EMP1001"/>
    <s v="C1712"/>
    <d v="2021-12-06T00:00:00"/>
    <x v="54"/>
    <n v="1"/>
    <n v="818"/>
    <n v="450"/>
    <n v="84"/>
    <n v="123"/>
    <n v="383"/>
    <x v="20"/>
    <x v="43"/>
    <x v="762"/>
    <x v="1"/>
    <n v="8"/>
    <x v="11"/>
    <x v="0"/>
  </r>
  <r>
    <s v="AX24042"/>
    <s v="ENX2030"/>
    <s v="A142"/>
    <s v="EMP1039"/>
    <s v="C1047"/>
    <d v="2021-12-06T00:00:00"/>
    <x v="80"/>
    <n v="1"/>
    <n v="2410"/>
    <n v="1518"/>
    <n v="450"/>
    <n v="818"/>
    <n v="1024"/>
    <x v="33"/>
    <x v="8"/>
    <x v="93"/>
    <x v="5"/>
    <n v="8"/>
    <x v="11"/>
    <x v="0"/>
  </r>
  <r>
    <s v="AX24045"/>
    <s v="ENX2065"/>
    <s v="A166"/>
    <s v="EMP1016"/>
    <s v="C1730"/>
    <d v="2021-12-06T00:00:00"/>
    <x v="56"/>
    <n v="1"/>
    <n v="2294"/>
    <n v="1399"/>
    <n v="416"/>
    <n v="630"/>
    <n v="64"/>
    <x v="36"/>
    <x v="6"/>
    <x v="797"/>
    <x v="2"/>
    <n v="9"/>
    <x v="11"/>
    <x v="0"/>
  </r>
  <r>
    <s v="AX24048"/>
    <s v="ENX2018"/>
    <s v="A102"/>
    <s v="EMP1002"/>
    <s v="C1308"/>
    <d v="2021-12-06T00:00:00"/>
    <x v="8"/>
    <n v="3"/>
    <n v="2396"/>
    <n v="1965"/>
    <n v="5895"/>
    <n v="7188"/>
    <n v="2685"/>
    <x v="66"/>
    <x v="36"/>
    <x v="22"/>
    <x v="4"/>
    <n v="9"/>
    <x v="11"/>
    <x v="0"/>
  </r>
  <r>
    <s v="AX24052"/>
    <s v="ENX2091"/>
    <s v="A143"/>
    <s v="EMP1009"/>
    <s v="C1793"/>
    <d v="2021-12-07T00:00:00"/>
    <x v="39"/>
    <n v="1"/>
    <n v="1889"/>
    <n v="945"/>
    <n v="2660"/>
    <n v="5112"/>
    <n v="754"/>
    <x v="51"/>
    <x v="10"/>
    <x v="230"/>
    <x v="3"/>
    <n v="1"/>
    <x v="11"/>
    <x v="0"/>
  </r>
  <r>
    <s v="AX24057"/>
    <s v="ENX2092"/>
    <s v="A146"/>
    <s v="EMP1033"/>
    <s v="C1738"/>
    <d v="2021-12-07T00:00:00"/>
    <x v="87"/>
    <n v="1"/>
    <n v="1743"/>
    <n v="872"/>
    <n v="291"/>
    <n v="378"/>
    <n v="2624"/>
    <x v="57"/>
    <x v="6"/>
    <x v="558"/>
    <x v="5"/>
    <n v="1"/>
    <x v="11"/>
    <x v="0"/>
  </r>
  <r>
    <s v="AX24058"/>
    <s v="ENX2053"/>
    <s v="A154"/>
    <s v="EMP1023"/>
    <s v="C1508"/>
    <d v="2021-12-07T00:00:00"/>
    <x v="33"/>
    <n v="3"/>
    <n v="951"/>
    <n v="504"/>
    <n v="84"/>
    <n v="123"/>
    <n v="46"/>
    <x v="46"/>
    <x v="25"/>
    <x v="656"/>
    <x v="6"/>
    <n v="2"/>
    <x v="11"/>
    <x v="0"/>
  </r>
  <r>
    <s v="AX24061"/>
    <s v="ENX2008"/>
    <s v="A106"/>
    <s v="EMP1012"/>
    <s v="C1079"/>
    <d v="2021-12-07T00:00:00"/>
    <x v="24"/>
    <n v="1"/>
    <n v="1380"/>
    <n v="1090"/>
    <n v="308"/>
    <n v="406"/>
    <n v="483"/>
    <x v="33"/>
    <x v="37"/>
    <x v="270"/>
    <x v="5"/>
    <n v="2"/>
    <x v="11"/>
    <x v="0"/>
  </r>
  <r>
    <s v="AX24064"/>
    <s v="ENX2007"/>
    <s v="A126"/>
    <s v="EMP1040"/>
    <s v="C1721"/>
    <d v="2021-12-07T00:00:00"/>
    <x v="63"/>
    <n v="1"/>
    <n v="1367"/>
    <n v="984"/>
    <n v="79"/>
    <n v="127"/>
    <n v="246"/>
    <x v="65"/>
    <x v="33"/>
    <x v="291"/>
    <x v="6"/>
    <n v="3"/>
    <x v="11"/>
    <x v="0"/>
  </r>
  <r>
    <s v="AX24065"/>
    <s v="ENX2036"/>
    <s v="A167"/>
    <s v="EMP1021"/>
    <s v="C1396"/>
    <d v="2021-12-07T00:00:00"/>
    <x v="1"/>
    <n v="1"/>
    <n v="1351"/>
    <n v="1108"/>
    <n v="665"/>
    <n v="1278"/>
    <n v="408"/>
    <x v="50"/>
    <x v="38"/>
    <x v="800"/>
    <x v="3"/>
    <n v="3"/>
    <x v="11"/>
    <x v="0"/>
  </r>
  <r>
    <s v="AX24068"/>
    <s v="ENX2060"/>
    <s v="A111"/>
    <s v="EMP1033"/>
    <s v="C1683"/>
    <d v="2021-12-07T00:00:00"/>
    <x v="73"/>
    <n v="2"/>
    <n v="1889"/>
    <n v="945"/>
    <n v="971"/>
    <n v="1494"/>
    <n v="1380"/>
    <x v="42"/>
    <x v="37"/>
    <x v="537"/>
    <x v="5"/>
    <n v="3"/>
    <x v="11"/>
    <x v="0"/>
  </r>
  <r>
    <s v="AX24070"/>
    <s v="ENX2099"/>
    <s v="A165"/>
    <s v="EMP1006"/>
    <s v="C1569"/>
    <d v="2021-12-07T00:00:00"/>
    <x v="52"/>
    <n v="1"/>
    <n v="561"/>
    <n v="421"/>
    <n v="387"/>
    <n v="667"/>
    <n v="265"/>
    <x v="73"/>
    <x v="11"/>
    <x v="299"/>
    <x v="2"/>
    <n v="4"/>
    <x v="11"/>
    <x v="0"/>
  </r>
  <r>
    <s v="AX24071"/>
    <s v="ENX2028"/>
    <s v="A130"/>
    <s v="EMP1013"/>
    <s v="C1288"/>
    <d v="2021-12-07T00:00:00"/>
    <x v="5"/>
    <n v="1"/>
    <n v="315"/>
    <n v="208"/>
    <n v="2046"/>
    <n v="4014"/>
    <n v="495"/>
    <x v="10"/>
    <x v="33"/>
    <x v="135"/>
    <x v="4"/>
    <n v="4"/>
    <x v="11"/>
    <x v="0"/>
  </r>
  <r>
    <s v="AX24072"/>
    <s v="ENX2025"/>
    <s v="A109"/>
    <s v="EMP1038"/>
    <s v="C1799"/>
    <d v="2021-12-07T00:00:00"/>
    <x v="21"/>
    <n v="2"/>
    <n v="1862"/>
    <n v="1173"/>
    <n v="1516"/>
    <n v="1783"/>
    <n v="248"/>
    <x v="35"/>
    <x v="13"/>
    <x v="28"/>
    <x v="1"/>
    <n v="4"/>
    <x v="11"/>
    <x v="0"/>
  </r>
  <r>
    <s v="AX24076"/>
    <s v="ENX2042"/>
    <s v="A114"/>
    <s v="EMP1041"/>
    <s v="C1431"/>
    <d v="2021-12-07T00:00:00"/>
    <x v="49"/>
    <n v="2"/>
    <n v="1671"/>
    <n v="1220"/>
    <n v="2970"/>
    <n v="4182"/>
    <n v="1654"/>
    <x v="9"/>
    <x v="10"/>
    <x v="653"/>
    <x v="6"/>
    <n v="5"/>
    <x v="11"/>
    <x v="0"/>
  </r>
  <r>
    <s v="AX24079"/>
    <s v="ENX2064"/>
    <s v="A157"/>
    <s v="EMP1015"/>
    <s v="C1620"/>
    <d v="2021-12-07T00:00:00"/>
    <x v="25"/>
    <n v="1"/>
    <n v="181"/>
    <n v="130"/>
    <n v="1968"/>
    <n v="2734"/>
    <n v="714"/>
    <x v="49"/>
    <x v="9"/>
    <x v="659"/>
    <x v="3"/>
    <n v="7"/>
    <x v="11"/>
    <x v="0"/>
  </r>
  <r>
    <s v="AX24081"/>
    <s v="ENX2021"/>
    <s v="A133"/>
    <s v="EMP1029"/>
    <s v="C1335"/>
    <d v="2021-12-07T00:00:00"/>
    <x v="77"/>
    <n v="1"/>
    <n v="1972"/>
    <n v="1321"/>
    <n v="2700"/>
    <n v="4500"/>
    <n v="689"/>
    <x v="9"/>
    <x v="16"/>
    <x v="317"/>
    <x v="3"/>
    <n v="7"/>
    <x v="11"/>
    <x v="0"/>
  </r>
  <r>
    <s v="AX24083"/>
    <s v="ENX2090"/>
    <s v="A139"/>
    <s v="EMP1024"/>
    <s v="C1466"/>
    <d v="2021-12-07T00:00:00"/>
    <x v="55"/>
    <n v="3"/>
    <n v="561"/>
    <n v="421"/>
    <n v="1664"/>
    <n v="2412"/>
    <n v="2613"/>
    <x v="35"/>
    <x v="28"/>
    <x v="605"/>
    <x v="0"/>
    <n v="7"/>
    <x v="11"/>
    <x v="0"/>
  </r>
  <r>
    <s v="AX24085"/>
    <s v="ENX2059"/>
    <s v="A131"/>
    <s v="EMP1033"/>
    <s v="C1554"/>
    <d v="2021-12-07T00:00:00"/>
    <x v="97"/>
    <n v="2"/>
    <n v="35"/>
    <n v="22"/>
    <n v="807"/>
    <n v="1467"/>
    <n v="2070"/>
    <x v="55"/>
    <x v="9"/>
    <x v="682"/>
    <x v="6"/>
    <n v="8"/>
    <x v="11"/>
    <x v="0"/>
  </r>
  <r>
    <s v="AX24089"/>
    <s v="ENX2037"/>
    <s v="A133"/>
    <s v="EMP1011"/>
    <s v="C1121"/>
    <d v="2021-12-07T00:00:00"/>
    <x v="50"/>
    <n v="1"/>
    <n v="2005"/>
    <n v="1223"/>
    <n v="1473"/>
    <n v="2497"/>
    <n v="123"/>
    <x v="7"/>
    <x v="40"/>
    <x v="390"/>
    <x v="6"/>
    <n v="8"/>
    <x v="11"/>
    <x v="0"/>
  </r>
  <r>
    <s v="AX24093"/>
    <s v="ENX2060"/>
    <s v="A147"/>
    <s v="EMP1007"/>
    <s v="C1042"/>
    <d v="2021-12-07T00:00:00"/>
    <x v="73"/>
    <n v="1"/>
    <n v="1889"/>
    <n v="945"/>
    <n v="1742"/>
    <n v="3416"/>
    <n v="1376"/>
    <x v="20"/>
    <x v="40"/>
    <x v="776"/>
    <x v="0"/>
    <n v="9"/>
    <x v="11"/>
    <x v="0"/>
  </r>
  <r>
    <s v="AX24095"/>
    <s v="ENX2018"/>
    <s v="A147"/>
    <s v="EMP1023"/>
    <s v="C1243"/>
    <d v="2021-12-08T00:00:00"/>
    <x v="8"/>
    <n v="1"/>
    <n v="1582"/>
    <n v="1234"/>
    <n v="2049"/>
    <n v="3357"/>
    <n v="137"/>
    <x v="30"/>
    <x v="29"/>
    <x v="584"/>
    <x v="3"/>
    <n v="1"/>
    <x v="11"/>
    <x v="0"/>
  </r>
  <r>
    <s v="AX24097"/>
    <s v="ENX2014"/>
    <s v="A151"/>
    <s v="EMP1043"/>
    <s v="C1043"/>
    <d v="2021-12-08T00:00:00"/>
    <x v="67"/>
    <n v="1"/>
    <n v="1467"/>
    <n v="807"/>
    <n v="947"/>
    <n v="1353"/>
    <n v="1378"/>
    <x v="39"/>
    <x v="16"/>
    <x v="21"/>
    <x v="3"/>
    <n v="1"/>
    <x v="11"/>
    <x v="0"/>
  </r>
  <r>
    <s v="AX24098"/>
    <s v="ENX2080"/>
    <s v="A152"/>
    <s v="EMP1011"/>
    <s v="C1345"/>
    <d v="2021-12-08T00:00:00"/>
    <x v="37"/>
    <n v="1"/>
    <n v="2495"/>
    <n v="1896"/>
    <n v="3600"/>
    <n v="6546"/>
    <n v="837"/>
    <x v="53"/>
    <x v="36"/>
    <x v="138"/>
    <x v="4"/>
    <n v="2"/>
    <x v="11"/>
    <x v="0"/>
  </r>
  <r>
    <s v="AX24101"/>
    <s v="ENX2012"/>
    <s v="A110"/>
    <s v="EMP1044"/>
    <s v="C1577"/>
    <d v="2021-12-08T00:00:00"/>
    <x v="16"/>
    <n v="1"/>
    <n v="1972"/>
    <n v="1321"/>
    <n v="1108"/>
    <n v="1351"/>
    <n v="528"/>
    <x v="31"/>
    <x v="21"/>
    <x v="166"/>
    <x v="5"/>
    <n v="3"/>
    <x v="11"/>
    <x v="0"/>
  </r>
  <r>
    <s v="AX24102"/>
    <s v="ENX2028"/>
    <s v="A113"/>
    <s v="EMP1000"/>
    <s v="C1780"/>
    <d v="2021-12-08T00:00:00"/>
    <x v="5"/>
    <n v="3"/>
    <n v="1119"/>
    <n v="683"/>
    <n v="1399"/>
    <n v="2294"/>
    <n v="92"/>
    <x v="43"/>
    <x v="16"/>
    <x v="244"/>
    <x v="0"/>
    <n v="4"/>
    <x v="11"/>
    <x v="0"/>
  </r>
  <r>
    <s v="AX24103"/>
    <s v="ENX2063"/>
    <s v="A139"/>
    <s v="EMP1040"/>
    <s v="C1753"/>
    <d v="2021-12-08T00:00:00"/>
    <x v="83"/>
    <n v="3"/>
    <n v="913"/>
    <n v="584"/>
    <n v="360"/>
    <n v="448"/>
    <n v="408"/>
    <x v="4"/>
    <x v="16"/>
    <x v="786"/>
    <x v="3"/>
    <n v="5"/>
    <x v="11"/>
    <x v="0"/>
  </r>
  <r>
    <s v="AX24104"/>
    <s v="ENX2054"/>
    <s v="A151"/>
    <s v="EMP1021"/>
    <s v="C1589"/>
    <d v="2021-12-08T00:00:00"/>
    <x v="12"/>
    <n v="1"/>
    <n v="1708"/>
    <n v="871"/>
    <n v="1295"/>
    <n v="1639"/>
    <n v="243"/>
    <x v="39"/>
    <x v="0"/>
    <x v="298"/>
    <x v="5"/>
    <n v="6"/>
    <x v="11"/>
    <x v="0"/>
  </r>
  <r>
    <s v="AX24105"/>
    <s v="ENX2062"/>
    <s v="A134"/>
    <s v="EMP1010"/>
    <s v="C1315"/>
    <d v="2021-12-08T00:00:00"/>
    <x v="91"/>
    <n v="1"/>
    <n v="1338"/>
    <n v="682"/>
    <n v="387"/>
    <n v="667"/>
    <n v="192"/>
    <x v="19"/>
    <x v="42"/>
    <x v="592"/>
    <x v="6"/>
    <n v="7"/>
    <x v="11"/>
    <x v="0"/>
  </r>
  <r>
    <s v="AX24108"/>
    <s v="ENX2077"/>
    <s v="A143"/>
    <s v="EMP1020"/>
    <s v="C1016"/>
    <d v="2021-12-08T00:00:00"/>
    <x v="51"/>
    <n v="1"/>
    <n v="545"/>
    <n v="425"/>
    <n v="1350"/>
    <n v="2454"/>
    <n v="862"/>
    <x v="32"/>
    <x v="30"/>
    <x v="383"/>
    <x v="3"/>
    <n v="7"/>
    <x v="11"/>
    <x v="0"/>
  </r>
  <r>
    <s v="AX24111"/>
    <s v="ENX2047"/>
    <s v="A166"/>
    <s v="EMP1023"/>
    <s v="C1182"/>
    <d v="2021-12-08T00:00:00"/>
    <x v="82"/>
    <n v="1"/>
    <n v="603"/>
    <n v="416"/>
    <n v="807"/>
    <n v="1467"/>
    <n v="265"/>
    <x v="40"/>
    <x v="24"/>
    <x v="264"/>
    <x v="3"/>
    <n v="7"/>
    <x v="11"/>
    <x v="0"/>
  </r>
  <r>
    <s v="AX24114"/>
    <s v="ENX2040"/>
    <s v="A112"/>
    <s v="EMP1012"/>
    <s v="C1054"/>
    <d v="2021-12-08T00:00:00"/>
    <x v="4"/>
    <n v="1"/>
    <n v="947"/>
    <n v="786"/>
    <n v="2440"/>
    <n v="3342"/>
    <n v="656"/>
    <x v="2"/>
    <x v="41"/>
    <x v="50"/>
    <x v="0"/>
    <n v="7"/>
    <x v="11"/>
    <x v="0"/>
  </r>
  <r>
    <s v="AX24119"/>
    <s v="ENX2074"/>
    <s v="A150"/>
    <s v="EMP1013"/>
    <s v="C1673"/>
    <d v="2021-12-08T00:00:00"/>
    <x v="41"/>
    <n v="4"/>
    <n v="2283"/>
    <n v="1484"/>
    <n v="2970"/>
    <n v="4182"/>
    <n v="2067"/>
    <x v="40"/>
    <x v="13"/>
    <x v="371"/>
    <x v="2"/>
    <n v="7"/>
    <x v="11"/>
    <x v="0"/>
  </r>
  <r>
    <s v="AX24120"/>
    <s v="ENX2072"/>
    <s v="A107"/>
    <s v="EMP1020"/>
    <s v="C1064"/>
    <d v="2021-12-08T00:00:00"/>
    <x v="31"/>
    <n v="1"/>
    <n v="1367"/>
    <n v="984"/>
    <n v="791"/>
    <n v="1522"/>
    <n v="364"/>
    <x v="33"/>
    <x v="17"/>
    <x v="572"/>
    <x v="2"/>
    <n v="7"/>
    <x v="11"/>
    <x v="0"/>
  </r>
  <r>
    <s v="AX24123"/>
    <s v="ENX2037"/>
    <s v="A118"/>
    <s v="EMP1043"/>
    <s v="C1454"/>
    <d v="2021-12-09T00:00:00"/>
    <x v="50"/>
    <n v="2"/>
    <n v="1338"/>
    <n v="682"/>
    <n v="154"/>
    <n v="203"/>
    <n v="599"/>
    <x v="69"/>
    <x v="10"/>
    <x v="86"/>
    <x v="1"/>
    <n v="1"/>
    <x v="11"/>
    <x v="0"/>
  </r>
  <r>
    <s v="AX24126"/>
    <s v="ENX2075"/>
    <s v="A168"/>
    <s v="EMP1042"/>
    <s v="C1058"/>
    <d v="2021-12-09T00:00:00"/>
    <x v="35"/>
    <n v="1"/>
    <n v="502"/>
    <n v="296"/>
    <n v="1305"/>
    <n v="1590"/>
    <n v="1014"/>
    <x v="68"/>
    <x v="42"/>
    <x v="28"/>
    <x v="0"/>
    <n v="2"/>
    <x v="11"/>
    <x v="0"/>
  </r>
  <r>
    <s v="AX24127"/>
    <s v="ENX2076"/>
    <s v="A153"/>
    <s v="EMP1000"/>
    <s v="C1673"/>
    <d v="2021-12-09T00:00:00"/>
    <x v="15"/>
    <n v="1"/>
    <n v="1812"/>
    <n v="1305"/>
    <n v="2616"/>
    <n v="5229"/>
    <n v="74"/>
    <x v="31"/>
    <x v="20"/>
    <x v="713"/>
    <x v="4"/>
    <n v="2"/>
    <x v="11"/>
    <x v="0"/>
  </r>
  <r>
    <s v="AX24128"/>
    <s v="ENX2001"/>
    <s v="A102"/>
    <s v="EMP1018"/>
    <s v="C1696"/>
    <d v="2021-12-09T00:00:00"/>
    <x v="93"/>
    <n v="2"/>
    <n v="1812"/>
    <n v="1305"/>
    <n v="395"/>
    <n v="556"/>
    <n v="297"/>
    <x v="25"/>
    <x v="31"/>
    <x v="275"/>
    <x v="2"/>
    <n v="4"/>
    <x v="11"/>
    <x v="0"/>
  </r>
  <r>
    <s v="AX24130"/>
    <s v="ENX2006"/>
    <s v="A158"/>
    <s v="EMP1021"/>
    <s v="C1289"/>
    <d v="2021-12-09T00:00:00"/>
    <x v="68"/>
    <n v="1"/>
    <n v="871"/>
    <n v="540"/>
    <n v="1742"/>
    <n v="3416"/>
    <n v="13"/>
    <x v="72"/>
    <x v="11"/>
    <x v="82"/>
    <x v="4"/>
    <n v="4"/>
    <x v="11"/>
    <x v="0"/>
  </r>
  <r>
    <s v="AX24134"/>
    <s v="ENX2045"/>
    <s v="A119"/>
    <s v="EMP1032"/>
    <s v="C1664"/>
    <d v="2021-12-09T00:00:00"/>
    <x v="65"/>
    <n v="4"/>
    <n v="1972"/>
    <n v="1321"/>
    <n v="984"/>
    <n v="1367"/>
    <n v="801"/>
    <x v="34"/>
    <x v="24"/>
    <x v="220"/>
    <x v="6"/>
    <n v="4"/>
    <x v="11"/>
    <x v="0"/>
  </r>
  <r>
    <s v="AX24137"/>
    <s v="ENX2070"/>
    <s v="A116"/>
    <s v="EMP1031"/>
    <s v="C1340"/>
    <d v="2021-12-09T00:00:00"/>
    <x v="40"/>
    <n v="1"/>
    <n v="502"/>
    <n v="296"/>
    <n v="2468"/>
    <n v="3164"/>
    <n v="383"/>
    <x v="44"/>
    <x v="22"/>
    <x v="8"/>
    <x v="0"/>
    <n v="6"/>
    <x v="11"/>
    <x v="0"/>
  </r>
  <r>
    <s v="AX24138"/>
    <s v="ENX2096"/>
    <s v="A121"/>
    <s v="EMP1027"/>
    <s v="C1504"/>
    <d v="2021-12-09T00:00:00"/>
    <x v="36"/>
    <n v="1"/>
    <n v="771"/>
    <n v="648"/>
    <n v="61"/>
    <n v="95"/>
    <n v="246"/>
    <x v="6"/>
    <x v="25"/>
    <x v="427"/>
    <x v="6"/>
    <n v="7"/>
    <x v="11"/>
    <x v="0"/>
  </r>
  <r>
    <s v="AX24140"/>
    <s v="ENX2065"/>
    <s v="A130"/>
    <s v="EMP1024"/>
    <s v="C1568"/>
    <d v="2021-12-09T00:00:00"/>
    <x v="56"/>
    <n v="4"/>
    <n v="1405"/>
    <n v="1054"/>
    <n v="171"/>
    <n v="217"/>
    <n v="651"/>
    <x v="1"/>
    <x v="8"/>
    <x v="631"/>
    <x v="2"/>
    <n v="8"/>
    <x v="11"/>
    <x v="0"/>
  </r>
  <r>
    <s v="AX24141"/>
    <s v="ENX2014"/>
    <s v="A153"/>
    <s v="EMP1012"/>
    <s v="C1619"/>
    <d v="2021-12-09T00:00:00"/>
    <x v="67"/>
    <n v="1"/>
    <n v="290"/>
    <n v="200"/>
    <n v="2380"/>
    <n v="3132"/>
    <n v="824"/>
    <x v="56"/>
    <x v="18"/>
    <x v="564"/>
    <x v="6"/>
    <n v="8"/>
    <x v="11"/>
    <x v="0"/>
  </r>
  <r>
    <s v="AX24144"/>
    <s v="ENX2094"/>
    <s v="A112"/>
    <s v="EMP1030"/>
    <s v="C1214"/>
    <d v="2021-12-10T00:00:00"/>
    <x v="90"/>
    <n v="1"/>
    <n v="1972"/>
    <n v="1321"/>
    <n v="1301"/>
    <n v="1587"/>
    <n v="792"/>
    <x v="20"/>
    <x v="9"/>
    <x v="586"/>
    <x v="0"/>
    <n v="1"/>
    <x v="11"/>
    <x v="0"/>
  </r>
  <r>
    <s v="AX24159"/>
    <s v="ENX2067"/>
    <s v="A116"/>
    <s v="EMP1012"/>
    <s v="C1631"/>
    <d v="2021-12-10T00:00:00"/>
    <x v="30"/>
    <n v="3"/>
    <n v="1889"/>
    <n v="945"/>
    <n v="130"/>
    <n v="181"/>
    <n v="424"/>
    <x v="50"/>
    <x v="5"/>
    <x v="171"/>
    <x v="4"/>
    <n v="1"/>
    <x v="11"/>
    <x v="0"/>
  </r>
  <r>
    <s v="AX24162"/>
    <s v="ENX2073"/>
    <s v="A118"/>
    <s v="EMP1006"/>
    <s v="C1575"/>
    <d v="2021-12-10T00:00:00"/>
    <x v="85"/>
    <n v="4"/>
    <n v="378"/>
    <n v="291"/>
    <n v="270"/>
    <n v="336"/>
    <n v="187"/>
    <x v="0"/>
    <x v="23"/>
    <x v="382"/>
    <x v="6"/>
    <n v="1"/>
    <x v="11"/>
    <x v="0"/>
  </r>
  <r>
    <s v="AX24164"/>
    <s v="ENX2001"/>
    <s v="A127"/>
    <s v="EMP1033"/>
    <s v="C1192"/>
    <d v="2021-12-10T00:00:00"/>
    <x v="93"/>
    <n v="3"/>
    <n v="603"/>
    <n v="416"/>
    <n v="424"/>
    <n v="530"/>
    <n v="1053"/>
    <x v="52"/>
    <x v="12"/>
    <x v="268"/>
    <x v="6"/>
    <n v="2"/>
    <x v="11"/>
    <x v="0"/>
  </r>
  <r>
    <s v="AX24166"/>
    <s v="ENX2079"/>
    <s v="A164"/>
    <s v="EMP1000"/>
    <s v="C1590"/>
    <d v="2021-12-10T00:00:00"/>
    <x v="9"/>
    <n v="1"/>
    <n v="545"/>
    <n v="425"/>
    <n v="589"/>
    <n v="1052"/>
    <n v="902"/>
    <x v="8"/>
    <x v="39"/>
    <x v="106"/>
    <x v="4"/>
    <n v="3"/>
    <x v="11"/>
    <x v="0"/>
  </r>
  <r>
    <s v="AX24170"/>
    <s v="ENX2025"/>
    <s v="A147"/>
    <s v="EMP1012"/>
    <s v="C1036"/>
    <d v="2021-12-10T00:00:00"/>
    <x v="21"/>
    <n v="1"/>
    <n v="684"/>
    <n v="561"/>
    <n v="1261"/>
    <n v="1638"/>
    <n v="1104"/>
    <x v="55"/>
    <x v="21"/>
    <x v="746"/>
    <x v="4"/>
    <n v="3"/>
    <x v="11"/>
    <x v="0"/>
  </r>
  <r>
    <s v="AX24171"/>
    <s v="ENX2011"/>
    <s v="A127"/>
    <s v="EMP1033"/>
    <s v="C1035"/>
    <d v="2021-12-10T00:00:00"/>
    <x v="81"/>
    <n v="3"/>
    <n v="1725"/>
    <n v="1363"/>
    <n v="88"/>
    <n v="140"/>
    <n v="82"/>
    <x v="51"/>
    <x v="0"/>
    <x v="666"/>
    <x v="5"/>
    <n v="3"/>
    <x v="11"/>
    <x v="0"/>
  </r>
  <r>
    <s v="AX24172"/>
    <s v="ENX2009"/>
    <s v="A110"/>
    <s v="EMP1029"/>
    <s v="C1770"/>
    <d v="2021-12-10T00:00:00"/>
    <x v="75"/>
    <n v="1"/>
    <n v="368"/>
    <n v="294"/>
    <n v="786"/>
    <n v="947"/>
    <n v="187"/>
    <x v="0"/>
    <x v="27"/>
    <x v="793"/>
    <x v="6"/>
    <n v="5"/>
    <x v="11"/>
    <x v="0"/>
  </r>
  <r>
    <s v="AX24173"/>
    <s v="ENX2020"/>
    <s v="A143"/>
    <s v="EMP1016"/>
    <s v="C1019"/>
    <d v="2021-12-10T00:00:00"/>
    <x v="18"/>
    <n v="3"/>
    <n v="1526"/>
    <n v="1251"/>
    <n v="2180"/>
    <n v="2760"/>
    <n v="902"/>
    <x v="6"/>
    <x v="39"/>
    <x v="112"/>
    <x v="1"/>
    <n v="6"/>
    <x v="11"/>
    <x v="0"/>
  </r>
  <r>
    <s v="AX24174"/>
    <s v="ENX2067"/>
    <s v="A146"/>
    <s v="EMP1009"/>
    <s v="C1196"/>
    <d v="2021-12-10T00:00:00"/>
    <x v="30"/>
    <n v="1"/>
    <n v="2257"/>
    <n v="1535"/>
    <n v="838"/>
    <n v="1103"/>
    <n v="904"/>
    <x v="16"/>
    <x v="38"/>
    <x v="157"/>
    <x v="3"/>
    <n v="6"/>
    <x v="11"/>
    <x v="0"/>
  </r>
  <r>
    <s v="AX24175"/>
    <s v="ENX2009"/>
    <s v="A112"/>
    <s v="EMP1039"/>
    <s v="C1267"/>
    <d v="2021-12-10T00:00:00"/>
    <x v="75"/>
    <n v="3"/>
    <n v="596"/>
    <n v="358"/>
    <n v="1220"/>
    <n v="1671"/>
    <n v="902"/>
    <x v="30"/>
    <x v="19"/>
    <x v="645"/>
    <x v="1"/>
    <n v="7"/>
    <x v="11"/>
    <x v="0"/>
  </r>
  <r>
    <s v="AX24176"/>
    <s v="ENX2076"/>
    <s v="A139"/>
    <s v="EMP1036"/>
    <s v="C1764"/>
    <d v="2021-12-10T00:00:00"/>
    <x v="15"/>
    <n v="3"/>
    <n v="368"/>
    <n v="294"/>
    <n v="296"/>
    <n v="502"/>
    <n v="156"/>
    <x v="72"/>
    <x v="0"/>
    <x v="172"/>
    <x v="5"/>
    <n v="9"/>
    <x v="11"/>
    <x v="0"/>
  </r>
  <r>
    <s v="AX24180"/>
    <s v="ENX2032"/>
    <s v="A140"/>
    <s v="EMP1017"/>
    <s v="C1578"/>
    <d v="2021-12-11T00:00:00"/>
    <x v="47"/>
    <n v="1"/>
    <n v="2353"/>
    <n v="1788"/>
    <n v="1608"/>
    <n v="2400"/>
    <n v="248"/>
    <x v="24"/>
    <x v="28"/>
    <x v="330"/>
    <x v="0"/>
    <n v="1"/>
    <x v="11"/>
    <x v="0"/>
  </r>
  <r>
    <s v="AX24183"/>
    <s v="ENX2021"/>
    <s v="A113"/>
    <s v="EMP1030"/>
    <s v="C1666"/>
    <d v="2021-12-11T00:00:00"/>
    <x v="77"/>
    <n v="1"/>
    <n v="1812"/>
    <n v="1305"/>
    <n v="154"/>
    <n v="203"/>
    <n v="64"/>
    <x v="4"/>
    <x v="18"/>
    <x v="758"/>
    <x v="4"/>
    <n v="1"/>
    <x v="11"/>
    <x v="0"/>
  </r>
  <r>
    <s v="AX24185"/>
    <s v="ENX2073"/>
    <s v="A114"/>
    <s v="EMP1024"/>
    <s v="C1684"/>
    <d v="2021-12-11T00:00:00"/>
    <x v="85"/>
    <n v="2"/>
    <n v="1405"/>
    <n v="1054"/>
    <n v="832"/>
    <n v="1206"/>
    <n v="436"/>
    <x v="20"/>
    <x v="32"/>
    <x v="186"/>
    <x v="3"/>
    <n v="1"/>
    <x v="11"/>
    <x v="0"/>
  </r>
  <r>
    <s v="AX24189"/>
    <s v="ENX2087"/>
    <s v="A116"/>
    <s v="EMP1026"/>
    <s v="C1308"/>
    <d v="2021-12-11T00:00:00"/>
    <x v="95"/>
    <n v="3"/>
    <n v="771"/>
    <n v="648"/>
    <n v="376"/>
    <n v="458"/>
    <n v="164"/>
    <x v="13"/>
    <x v="2"/>
    <x v="432"/>
    <x v="4"/>
    <n v="1"/>
    <x v="11"/>
    <x v="0"/>
  </r>
  <r>
    <s v="AX24191"/>
    <s v="ENX2009"/>
    <s v="A121"/>
    <s v="EMP1040"/>
    <s v="C1345"/>
    <d v="2021-12-11T00:00:00"/>
    <x v="75"/>
    <n v="4"/>
    <n v="2391"/>
    <n v="1291"/>
    <n v="5940"/>
    <n v="8364"/>
    <n v="408"/>
    <x v="73"/>
    <x v="42"/>
    <x v="641"/>
    <x v="1"/>
    <n v="1"/>
    <x v="11"/>
    <x v="0"/>
  </r>
  <r>
    <s v="AX24193"/>
    <s v="ENX2035"/>
    <s v="A105"/>
    <s v="EMP1030"/>
    <s v="C1518"/>
    <d v="2021-12-11T00:00:00"/>
    <x v="26"/>
    <n v="1"/>
    <n v="1052"/>
    <n v="589"/>
    <n v="1294"/>
    <n v="1848"/>
    <n v="107"/>
    <x v="12"/>
    <x v="31"/>
    <x v="559"/>
    <x v="6"/>
    <n v="2"/>
    <x v="11"/>
    <x v="0"/>
  </r>
  <r>
    <s v="AX24194"/>
    <s v="ENX2059"/>
    <s v="A146"/>
    <s v="EMP1021"/>
    <s v="C1664"/>
    <d v="2021-12-11T00:00:00"/>
    <x v="97"/>
    <n v="3"/>
    <n v="1494"/>
    <n v="971"/>
    <n v="4191"/>
    <n v="5901"/>
    <n v="1312"/>
    <x v="17"/>
    <x v="19"/>
    <x v="567"/>
    <x v="4"/>
    <n v="2"/>
    <x v="11"/>
    <x v="0"/>
  </r>
  <r>
    <s v="AX24195"/>
    <s v="ENX2039"/>
    <s v="A142"/>
    <s v="EMP1011"/>
    <s v="C1099"/>
    <d v="2021-12-11T00:00:00"/>
    <x v="96"/>
    <n v="4"/>
    <n v="530"/>
    <n v="424"/>
    <n v="561"/>
    <n v="684"/>
    <n v="348"/>
    <x v="8"/>
    <x v="14"/>
    <x v="71"/>
    <x v="1"/>
    <n v="3"/>
    <x v="11"/>
    <x v="0"/>
  </r>
  <r>
    <s v="AX24203"/>
    <s v="ENX2081"/>
    <s v="A172"/>
    <s v="EMP1020"/>
    <s v="C1450"/>
    <d v="2021-12-11T00:00:00"/>
    <x v="62"/>
    <n v="3"/>
    <n v="1809"/>
    <n v="1067"/>
    <n v="1518"/>
    <n v="2410"/>
    <n v="1389"/>
    <x v="14"/>
    <x v="2"/>
    <x v="565"/>
    <x v="5"/>
    <n v="3"/>
    <x v="11"/>
    <x v="0"/>
  </r>
  <r>
    <s v="AX24208"/>
    <s v="ENX2010"/>
    <s v="A133"/>
    <s v="EMP1040"/>
    <s v="C1257"/>
    <d v="2021-12-11T00:00:00"/>
    <x v="43"/>
    <n v="1"/>
    <n v="530"/>
    <n v="435"/>
    <n v="1535"/>
    <n v="2257"/>
    <n v="792"/>
    <x v="64"/>
    <x v="18"/>
    <x v="266"/>
    <x v="5"/>
    <n v="3"/>
    <x v="11"/>
    <x v="0"/>
  </r>
  <r>
    <s v="AX24210"/>
    <s v="ENX2018"/>
    <s v="A123"/>
    <s v="EMP1011"/>
    <s v="C1494"/>
    <d v="2021-12-11T00:00:00"/>
    <x v="8"/>
    <n v="1"/>
    <n v="1972"/>
    <n v="1321"/>
    <n v="61"/>
    <n v="95"/>
    <n v="492"/>
    <x v="38"/>
    <x v="22"/>
    <x v="391"/>
    <x v="5"/>
    <n v="3"/>
    <x v="11"/>
    <x v="0"/>
  </r>
  <r>
    <s v="AX24216"/>
    <s v="ENX2050"/>
    <s v="A111"/>
    <s v="EMP1009"/>
    <s v="C1551"/>
    <d v="2021-12-11T00:00:00"/>
    <x v="44"/>
    <n v="3"/>
    <n v="1353"/>
    <n v="947"/>
    <n v="180"/>
    <n v="224"/>
    <n v="1320"/>
    <x v="11"/>
    <x v="3"/>
    <x v="567"/>
    <x v="4"/>
    <n v="4"/>
    <x v="11"/>
    <x v="0"/>
  </r>
  <r>
    <s v="AX24217"/>
    <s v="ENX2054"/>
    <s v="A105"/>
    <s v="EMP1014"/>
    <s v="C1160"/>
    <d v="2021-12-11T00:00:00"/>
    <x v="12"/>
    <n v="1"/>
    <n v="603"/>
    <n v="416"/>
    <n v="1378"/>
    <n v="1887"/>
    <n v="87"/>
    <x v="55"/>
    <x v="42"/>
    <x v="660"/>
    <x v="3"/>
    <n v="4"/>
    <x v="11"/>
    <x v="0"/>
  </r>
  <r>
    <s v="AX24218"/>
    <s v="ENX2076"/>
    <s v="A115"/>
    <s v="EMP1000"/>
    <s v="C1571"/>
    <d v="2021-12-11T00:00:00"/>
    <x v="15"/>
    <n v="4"/>
    <n v="502"/>
    <n v="296"/>
    <n v="421"/>
    <n v="561"/>
    <n v="144"/>
    <x v="7"/>
    <x v="41"/>
    <x v="346"/>
    <x v="1"/>
    <n v="4"/>
    <x v="11"/>
    <x v="0"/>
  </r>
  <r>
    <s v="AX24222"/>
    <s v="ENX2078"/>
    <s v="A133"/>
    <s v="EMP1034"/>
    <s v="C1245"/>
    <d v="2021-12-11T00:00:00"/>
    <x v="66"/>
    <n v="3"/>
    <n v="2005"/>
    <n v="1223"/>
    <n v="22"/>
    <n v="35"/>
    <n v="92"/>
    <x v="8"/>
    <x v="19"/>
    <x v="179"/>
    <x v="5"/>
    <n v="5"/>
    <x v="11"/>
    <x v="0"/>
  </r>
  <r>
    <s v="AX24223"/>
    <s v="ENX2017"/>
    <s v="A131"/>
    <s v="EMP1005"/>
    <s v="C1139"/>
    <d v="2021-12-11T00:00:00"/>
    <x v="61"/>
    <n v="2"/>
    <n v="1889"/>
    <n v="945"/>
    <n v="4197"/>
    <n v="6882"/>
    <n v="1224"/>
    <x v="17"/>
    <x v="4"/>
    <x v="43"/>
    <x v="5"/>
    <n v="5"/>
    <x v="11"/>
    <x v="0"/>
  </r>
  <r>
    <s v="AX24226"/>
    <s v="ENX2043"/>
    <s v="A128"/>
    <s v="EMP1037"/>
    <s v="C1330"/>
    <d v="2021-12-11T00:00:00"/>
    <x v="11"/>
    <n v="2"/>
    <n v="2005"/>
    <n v="1223"/>
    <n v="584"/>
    <n v="913"/>
    <n v="243"/>
    <x v="21"/>
    <x v="2"/>
    <x v="409"/>
    <x v="2"/>
    <n v="6"/>
    <x v="11"/>
    <x v="0"/>
  </r>
  <r>
    <s v="AX24229"/>
    <s v="ENX2070"/>
    <s v="A102"/>
    <s v="EMP1010"/>
    <s v="C1306"/>
    <d v="2021-12-11T00:00:00"/>
    <x v="40"/>
    <n v="3"/>
    <n v="1414"/>
    <n v="962"/>
    <n v="1128"/>
    <n v="1374"/>
    <n v="589"/>
    <x v="36"/>
    <x v="18"/>
    <x v="160"/>
    <x v="1"/>
    <n v="7"/>
    <x v="11"/>
    <x v="0"/>
  </r>
  <r>
    <s v="AX24230"/>
    <s v="ENX2007"/>
    <s v="A169"/>
    <s v="EMP1029"/>
    <s v="C1221"/>
    <d v="2021-12-11T00:00:00"/>
    <x v="63"/>
    <n v="1"/>
    <n v="1353"/>
    <n v="947"/>
    <n v="872"/>
    <n v="1743"/>
    <n v="345"/>
    <x v="21"/>
    <x v="13"/>
    <x v="117"/>
    <x v="0"/>
    <n v="8"/>
    <x v="11"/>
    <x v="0"/>
  </r>
  <r>
    <s v="AX24232"/>
    <s v="ENX2036"/>
    <s v="A167"/>
    <s v="EMP1020"/>
    <s v="C1356"/>
    <d v="2021-12-11T00:00:00"/>
    <x v="1"/>
    <n v="2"/>
    <n v="1798"/>
    <n v="971"/>
    <n v="1968"/>
    <n v="2734"/>
    <n v="246"/>
    <x v="8"/>
    <x v="9"/>
    <x v="0"/>
    <x v="1"/>
    <n v="8"/>
    <x v="11"/>
    <x v="0"/>
  </r>
  <r>
    <s v="AX24240"/>
    <s v="ENX2048"/>
    <s v="A139"/>
    <s v="EMP1008"/>
    <s v="C1733"/>
    <d v="2021-12-11T00:00:00"/>
    <x v="34"/>
    <n v="1"/>
    <n v="1812"/>
    <n v="1305"/>
    <n v="3915"/>
    <n v="5436"/>
    <n v="580"/>
    <x v="10"/>
    <x v="40"/>
    <x v="51"/>
    <x v="6"/>
    <n v="9"/>
    <x v="11"/>
    <x v="0"/>
  </r>
  <r>
    <s v="AX24242"/>
    <s v="ENX2080"/>
    <s v="A169"/>
    <s v="EMP1016"/>
    <s v="C1297"/>
    <d v="2021-12-11T00:00:00"/>
    <x v="37"/>
    <n v="2"/>
    <n v="1708"/>
    <n v="871"/>
    <n v="3702"/>
    <n v="4746"/>
    <n v="192"/>
    <x v="10"/>
    <x v="42"/>
    <x v="373"/>
    <x v="0"/>
    <n v="9"/>
    <x v="11"/>
    <x v="0"/>
  </r>
  <r>
    <s v="AX24250"/>
    <s v="ENX2042"/>
    <s v="A142"/>
    <s v="EMP1005"/>
    <s v="C1576"/>
    <d v="2021-12-12T00:00:00"/>
    <x v="49"/>
    <n v="2"/>
    <n v="817"/>
    <n v="409"/>
    <n v="1068"/>
    <n v="1694"/>
    <n v="570"/>
    <x v="54"/>
    <x v="12"/>
    <x v="796"/>
    <x v="6"/>
    <n v="1"/>
    <x v="11"/>
    <x v="0"/>
  </r>
  <r>
    <s v="AX24254"/>
    <s v="ENX2070"/>
    <s v="A127"/>
    <s v="EMP1012"/>
    <s v="C1416"/>
    <d v="2021-12-12T00:00:00"/>
    <x v="40"/>
    <n v="2"/>
    <n v="2497"/>
    <n v="1473"/>
    <n v="1777"/>
    <n v="2141"/>
    <n v="140"/>
    <x v="24"/>
    <x v="6"/>
    <x v="94"/>
    <x v="6"/>
    <n v="2"/>
    <x v="11"/>
    <x v="0"/>
  </r>
  <r>
    <s v="AX24260"/>
    <s v="ENX2038"/>
    <s v="A138"/>
    <s v="EMP1018"/>
    <s v="C1794"/>
    <d v="2021-12-12T00:00:00"/>
    <x v="84"/>
    <n v="1"/>
    <n v="771"/>
    <n v="648"/>
    <n v="90"/>
    <n v="112"/>
    <n v="837"/>
    <x v="54"/>
    <x v="11"/>
    <x v="132"/>
    <x v="1"/>
    <n v="2"/>
    <x v="11"/>
    <x v="0"/>
  </r>
  <r>
    <s v="AX24262"/>
    <s v="ENX2058"/>
    <s v="A146"/>
    <s v="EMP1037"/>
    <s v="C1707"/>
    <d v="2021-12-12T00:00:00"/>
    <x v="53"/>
    <n v="2"/>
    <n v="2091"/>
    <n v="1485"/>
    <n v="2798"/>
    <n v="4588"/>
    <n v="939"/>
    <x v="42"/>
    <x v="29"/>
    <x v="381"/>
    <x v="2"/>
    <n v="3"/>
    <x v="11"/>
    <x v="0"/>
  </r>
  <r>
    <s v="AX24263"/>
    <s v="ENX2057"/>
    <s v="A148"/>
    <s v="EMP1002"/>
    <s v="C1706"/>
    <d v="2021-12-12T00:00:00"/>
    <x v="78"/>
    <n v="1"/>
    <n v="2241"/>
    <n v="1367"/>
    <n v="807"/>
    <n v="1467"/>
    <n v="22"/>
    <x v="51"/>
    <x v="19"/>
    <x v="155"/>
    <x v="4"/>
    <n v="3"/>
    <x v="11"/>
    <x v="0"/>
  </r>
  <r>
    <s v="AX24264"/>
    <s v="ENX2015"/>
    <s v="A173"/>
    <s v="EMP1028"/>
    <s v="C1157"/>
    <d v="2021-12-12T00:00:00"/>
    <x v="17"/>
    <n v="2"/>
    <n v="1582"/>
    <n v="1234"/>
    <n v="22"/>
    <n v="35"/>
    <n v="651"/>
    <x v="21"/>
    <x v="25"/>
    <x v="501"/>
    <x v="4"/>
    <n v="4"/>
    <x v="11"/>
    <x v="0"/>
  </r>
  <r>
    <s v="AX24269"/>
    <s v="ENX2070"/>
    <s v="A169"/>
    <s v="EMP1040"/>
    <s v="C1303"/>
    <d v="2021-12-12T00:00:00"/>
    <x v="40"/>
    <n v="3"/>
    <n v="2091"/>
    <n v="1485"/>
    <n v="395"/>
    <n v="556"/>
    <n v="374"/>
    <x v="24"/>
    <x v="14"/>
    <x v="146"/>
    <x v="0"/>
    <n v="5"/>
    <x v="11"/>
    <x v="0"/>
  </r>
  <r>
    <s v="AX24270"/>
    <s v="ENX2014"/>
    <s v="A152"/>
    <s v="EMP1035"/>
    <s v="C1671"/>
    <d v="2021-12-12T00:00:00"/>
    <x v="67"/>
    <n v="1"/>
    <n v="818"/>
    <n v="450"/>
    <n v="1636"/>
    <n v="3268"/>
    <n v="1044"/>
    <x v="3"/>
    <x v="9"/>
    <x v="745"/>
    <x v="1"/>
    <n v="5"/>
    <x v="11"/>
    <x v="0"/>
  </r>
  <r>
    <s v="AX24278"/>
    <s v="ENX2008"/>
    <s v="A136"/>
    <s v="EMP1002"/>
    <s v="C1565"/>
    <d v="2021-12-12T00:00:00"/>
    <x v="24"/>
    <n v="1"/>
    <n v="1826"/>
    <n v="1443"/>
    <n v="5940"/>
    <n v="8364"/>
    <n v="795"/>
    <x v="60"/>
    <x v="14"/>
    <x v="18"/>
    <x v="1"/>
    <n v="5"/>
    <x v="11"/>
    <x v="0"/>
  </r>
  <r>
    <s v="AX24287"/>
    <s v="ENX2093"/>
    <s v="A151"/>
    <s v="EMP1002"/>
    <s v="C1177"/>
    <d v="2021-12-12T00:00:00"/>
    <x v="99"/>
    <n v="1"/>
    <n v="817"/>
    <n v="409"/>
    <n v="1602"/>
    <n v="2541"/>
    <n v="288"/>
    <x v="35"/>
    <x v="35"/>
    <x v="306"/>
    <x v="2"/>
    <n v="7"/>
    <x v="11"/>
    <x v="0"/>
  </r>
  <r>
    <s v="AX24293"/>
    <s v="ENX2035"/>
    <s v="A132"/>
    <s v="EMP1037"/>
    <s v="C1218"/>
    <d v="2021-12-12T00:00:00"/>
    <x v="26"/>
    <n v="3"/>
    <n v="2091"/>
    <n v="1485"/>
    <n v="90"/>
    <n v="112"/>
    <n v="99"/>
    <x v="4"/>
    <x v="19"/>
    <x v="630"/>
    <x v="6"/>
    <n v="8"/>
    <x v="11"/>
    <x v="0"/>
  </r>
  <r>
    <s v="AX24296"/>
    <s v="ENX2003"/>
    <s v="A140"/>
    <s v="EMP1042"/>
    <s v="C1763"/>
    <d v="2021-12-12T00:00:00"/>
    <x v="22"/>
    <n v="1"/>
    <n v="880"/>
    <n v="634"/>
    <n v="984"/>
    <n v="1367"/>
    <n v="331"/>
    <x v="43"/>
    <x v="11"/>
    <x v="730"/>
    <x v="0"/>
    <n v="8"/>
    <x v="11"/>
    <x v="0"/>
  </r>
  <r>
    <s v="AX24303"/>
    <s v="ENX2055"/>
    <s v="A130"/>
    <s v="EMP1020"/>
    <s v="C1589"/>
    <d v="2021-12-12T00:00:00"/>
    <x v="71"/>
    <n v="2"/>
    <n v="1405"/>
    <n v="1054"/>
    <n v="588"/>
    <n v="736"/>
    <n v="64"/>
    <x v="31"/>
    <x v="35"/>
    <x v="230"/>
    <x v="3"/>
    <n v="8"/>
    <x v="11"/>
    <x v="0"/>
  </r>
  <r>
    <s v="AX24305"/>
    <s v="ENX2014"/>
    <s v="A116"/>
    <s v="EMP1021"/>
    <s v="C1479"/>
    <d v="2021-12-12T00:00:00"/>
    <x v="67"/>
    <n v="2"/>
    <n v="2495"/>
    <n v="1896"/>
    <n v="1366"/>
    <n v="2356"/>
    <n v="1980"/>
    <x v="35"/>
    <x v="10"/>
    <x v="797"/>
    <x v="6"/>
    <n v="9"/>
    <x v="11"/>
    <x v="0"/>
  </r>
  <r>
    <s v="AX24308"/>
    <s v="ENX2046"/>
    <s v="A134"/>
    <s v="EMP1023"/>
    <s v="C1448"/>
    <d v="2021-12-13T00:00:00"/>
    <x v="38"/>
    <n v="1"/>
    <n v="356"/>
    <n v="292"/>
    <n v="435"/>
    <n v="530"/>
    <n v="1226"/>
    <x v="42"/>
    <x v="12"/>
    <x v="607"/>
    <x v="3"/>
    <n v="1"/>
    <x v="11"/>
    <x v="0"/>
  </r>
  <r>
    <s v="AX24309"/>
    <s v="ENX2072"/>
    <s v="A122"/>
    <s v="EMP1017"/>
    <s v="C1651"/>
    <d v="2021-12-13T00:00:00"/>
    <x v="31"/>
    <n v="1"/>
    <n v="504"/>
    <n v="408"/>
    <n v="778"/>
    <n v="1274"/>
    <n v="92"/>
    <x v="25"/>
    <x v="38"/>
    <x v="610"/>
    <x v="3"/>
    <n v="1"/>
    <x v="11"/>
    <x v="0"/>
  </r>
  <r>
    <s v="AX24312"/>
    <s v="ENX2097"/>
    <s v="A101"/>
    <s v="EMP1030"/>
    <s v="C1405"/>
    <d v="2021-12-13T00:00:00"/>
    <x v="0"/>
    <n v="1"/>
    <n v="545"/>
    <n v="425"/>
    <n v="2946"/>
    <n v="4994"/>
    <n v="102"/>
    <x v="69"/>
    <x v="4"/>
    <x v="425"/>
    <x v="0"/>
    <n v="3"/>
    <x v="11"/>
    <x v="0"/>
  </r>
  <r>
    <s v="AX24315"/>
    <s v="ENX2050"/>
    <s v="A167"/>
    <s v="EMP1033"/>
    <s v="C1531"/>
    <d v="2021-12-13T00:00:00"/>
    <x v="44"/>
    <n v="1"/>
    <n v="2241"/>
    <n v="1367"/>
    <n v="683"/>
    <n v="1119"/>
    <n v="1532"/>
    <x v="25"/>
    <x v="13"/>
    <x v="87"/>
    <x v="1"/>
    <n v="4"/>
    <x v="11"/>
    <x v="0"/>
  </r>
  <r>
    <s v="AX24316"/>
    <s v="ENX2018"/>
    <s v="A160"/>
    <s v="EMP1030"/>
    <s v="C1310"/>
    <d v="2021-12-13T00:00:00"/>
    <x v="8"/>
    <n v="4"/>
    <n v="1278"/>
    <n v="665"/>
    <n v="807"/>
    <n v="1104"/>
    <n v="383"/>
    <x v="21"/>
    <x v="29"/>
    <x v="56"/>
    <x v="6"/>
    <n v="4"/>
    <x v="11"/>
    <x v="0"/>
  </r>
  <r>
    <s v="AX24318"/>
    <s v="ENX2009"/>
    <s v="A113"/>
    <s v="EMP1021"/>
    <s v="C1386"/>
    <d v="2021-12-13T00:00:00"/>
    <x v="75"/>
    <n v="1"/>
    <n v="1639"/>
    <n v="1295"/>
    <n v="1251"/>
    <n v="1526"/>
    <n v="264"/>
    <x v="54"/>
    <x v="3"/>
    <x v="118"/>
    <x v="6"/>
    <n v="5"/>
    <x v="11"/>
    <x v="0"/>
  </r>
  <r>
    <s v="AX24321"/>
    <s v="ENX2016"/>
    <s v="A117"/>
    <s v="EMP1035"/>
    <s v="C1058"/>
    <d v="2021-12-13T00:00:00"/>
    <x v="6"/>
    <n v="2"/>
    <n v="95"/>
    <n v="61"/>
    <n v="971"/>
    <n v="1798"/>
    <n v="662"/>
    <x v="54"/>
    <x v="2"/>
    <x v="756"/>
    <x v="5"/>
    <n v="7"/>
    <x v="11"/>
    <x v="0"/>
  </r>
  <r>
    <s v="AX24323"/>
    <s v="ENX2022"/>
    <s v="A162"/>
    <s v="EMP1012"/>
    <s v="C1472"/>
    <d v="2021-12-13T00:00:00"/>
    <x v="27"/>
    <n v="2"/>
    <n v="1725"/>
    <n v="1363"/>
    <n v="871"/>
    <n v="1708"/>
    <n v="214"/>
    <x v="16"/>
    <x v="22"/>
    <x v="85"/>
    <x v="5"/>
    <n v="9"/>
    <x v="11"/>
    <x v="0"/>
  </r>
  <r>
    <s v="AX24326"/>
    <s v="ENX2076"/>
    <s v="A133"/>
    <s v="EMP1027"/>
    <s v="C1605"/>
    <d v="2021-12-14T00:00:00"/>
    <x v="15"/>
    <n v="1"/>
    <n v="502"/>
    <n v="296"/>
    <n v="1200"/>
    <n v="2182"/>
    <n v="243"/>
    <x v="16"/>
    <x v="9"/>
    <x v="461"/>
    <x v="6"/>
    <n v="1"/>
    <x v="11"/>
    <x v="0"/>
  </r>
  <r>
    <s v="AX24328"/>
    <s v="ENX2055"/>
    <s v="A158"/>
    <s v="EMP1005"/>
    <s v="C1011"/>
    <d v="2021-12-14T00:00:00"/>
    <x v="71"/>
    <n v="1"/>
    <n v="1119"/>
    <n v="683"/>
    <n v="1378"/>
    <n v="1887"/>
    <n v="44"/>
    <x v="69"/>
    <x v="20"/>
    <x v="700"/>
    <x v="6"/>
    <n v="2"/>
    <x v="11"/>
    <x v="0"/>
  </r>
  <r>
    <s v="AX24330"/>
    <s v="ENX2055"/>
    <s v="A146"/>
    <s v="EMP1010"/>
    <s v="C1329"/>
    <d v="2021-12-14T00:00:00"/>
    <x v="71"/>
    <n v="3"/>
    <n v="2353"/>
    <n v="1788"/>
    <n v="5220"/>
    <n v="7248"/>
    <n v="1624"/>
    <x v="69"/>
    <x v="23"/>
    <x v="89"/>
    <x v="5"/>
    <n v="2"/>
    <x v="11"/>
    <x v="0"/>
  </r>
  <r>
    <s v="AX24333"/>
    <s v="ENX2038"/>
    <s v="A113"/>
    <s v="EMP1001"/>
    <s v="C1111"/>
    <d v="2021-12-14T00:00:00"/>
    <x v="84"/>
    <n v="2"/>
    <n v="2464"/>
    <n v="1774"/>
    <n v="387"/>
    <n v="667"/>
    <n v="431"/>
    <x v="72"/>
    <x v="30"/>
    <x v="379"/>
    <x v="6"/>
    <n v="3"/>
    <x v="11"/>
    <x v="0"/>
  </r>
  <r>
    <s v="AX24341"/>
    <s v="ENX2064"/>
    <s v="A120"/>
    <s v="EMP1033"/>
    <s v="C1633"/>
    <d v="2021-12-14T00:00:00"/>
    <x v="25"/>
    <n v="3"/>
    <n v="1967"/>
    <n v="1397"/>
    <n v="3783"/>
    <n v="4914"/>
    <n v="153"/>
    <x v="27"/>
    <x v="33"/>
    <x v="510"/>
    <x v="4"/>
    <n v="3"/>
    <x v="11"/>
    <x v="0"/>
  </r>
  <r>
    <s v="AX24343"/>
    <s v="ENX2078"/>
    <s v="A160"/>
    <s v="EMP1002"/>
    <s v="C1484"/>
    <d v="2021-12-14T00:00:00"/>
    <x v="66"/>
    <n v="4"/>
    <n v="637"/>
    <n v="389"/>
    <n v="3132"/>
    <n v="5697"/>
    <n v="267"/>
    <x v="19"/>
    <x v="31"/>
    <x v="766"/>
    <x v="5"/>
    <n v="3"/>
    <x v="11"/>
    <x v="0"/>
  </r>
  <r>
    <s v="AX24347"/>
    <s v="ENX2003"/>
    <s v="A142"/>
    <s v="EMP1044"/>
    <s v="C1040"/>
    <d v="2021-12-14T00:00:00"/>
    <x v="22"/>
    <n v="2"/>
    <n v="2182"/>
    <n v="1200"/>
    <n v="387"/>
    <n v="667"/>
    <n v="3128"/>
    <x v="12"/>
    <x v="40"/>
    <x v="365"/>
    <x v="4"/>
    <n v="3"/>
    <x v="11"/>
    <x v="0"/>
  </r>
  <r>
    <s v="AX24353"/>
    <s v="ENX2099"/>
    <s v="A150"/>
    <s v="EMP1006"/>
    <s v="C1485"/>
    <d v="2021-12-14T00:00:00"/>
    <x v="52"/>
    <n v="2"/>
    <n v="1526"/>
    <n v="1251"/>
    <n v="1234"/>
    <n v="1582"/>
    <n v="1532"/>
    <x v="24"/>
    <x v="11"/>
    <x v="4"/>
    <x v="5"/>
    <n v="4"/>
    <x v="11"/>
    <x v="0"/>
  </r>
  <r>
    <s v="AX24354"/>
    <s v="ENX2010"/>
    <s v="A158"/>
    <s v="EMP1025"/>
    <s v="C1230"/>
    <d v="2021-12-14T00:00:00"/>
    <x v="43"/>
    <n v="2"/>
    <n v="800"/>
    <n v="536"/>
    <n v="1190"/>
    <n v="1566"/>
    <n v="480"/>
    <x v="25"/>
    <x v="18"/>
    <x v="575"/>
    <x v="1"/>
    <n v="5"/>
    <x v="11"/>
    <x v="0"/>
  </r>
  <r>
    <s v="AX24355"/>
    <s v="ENX2069"/>
    <s v="A150"/>
    <s v="EMP1012"/>
    <s v="C1618"/>
    <d v="2021-12-14T00:00:00"/>
    <x v="46"/>
    <n v="3"/>
    <n v="1671"/>
    <n v="1220"/>
    <n v="807"/>
    <n v="1467"/>
    <n v="98"/>
    <x v="29"/>
    <x v="20"/>
    <x v="478"/>
    <x v="1"/>
    <n v="6"/>
    <x v="11"/>
    <x v="0"/>
  </r>
  <r>
    <s v="AX24357"/>
    <s v="ENX2092"/>
    <s v="A159"/>
    <s v="EMP1000"/>
    <s v="C1096"/>
    <d v="2021-12-14T00:00:00"/>
    <x v="87"/>
    <n v="2"/>
    <n v="1338"/>
    <n v="682"/>
    <n v="791"/>
    <n v="1522"/>
    <n v="102"/>
    <x v="47"/>
    <x v="19"/>
    <x v="759"/>
    <x v="0"/>
    <n v="7"/>
    <x v="11"/>
    <x v="0"/>
  </r>
  <r>
    <s v="AX24358"/>
    <s v="ENX2098"/>
    <s v="A153"/>
    <s v="EMP1032"/>
    <s v="C1286"/>
    <d v="2021-12-14T00:00:00"/>
    <x v="69"/>
    <n v="1"/>
    <n v="378"/>
    <n v="291"/>
    <n v="1122"/>
    <n v="1368"/>
    <n v="376"/>
    <x v="6"/>
    <x v="24"/>
    <x v="317"/>
    <x v="0"/>
    <n v="9"/>
    <x v="11"/>
    <x v="0"/>
  </r>
  <r>
    <s v="AX24363"/>
    <s v="ENX2048"/>
    <s v="A134"/>
    <s v="EMP1020"/>
    <s v="C1366"/>
    <d v="2021-12-15T00:00:00"/>
    <x v="34"/>
    <n v="3"/>
    <n v="1587"/>
    <n v="1301"/>
    <n v="2421"/>
    <n v="4401"/>
    <n v="1160"/>
    <x v="49"/>
    <x v="43"/>
    <x v="534"/>
    <x v="1"/>
    <n v="2"/>
    <x v="11"/>
    <x v="0"/>
  </r>
  <r>
    <s v="AX24365"/>
    <s v="ENX2075"/>
    <s v="A127"/>
    <s v="EMP1019"/>
    <s v="C1477"/>
    <d v="2021-12-15T00:00:00"/>
    <x v="35"/>
    <n v="3"/>
    <n v="818"/>
    <n v="450"/>
    <n v="910"/>
    <n v="1598"/>
    <n v="246"/>
    <x v="25"/>
    <x v="40"/>
    <x v="670"/>
    <x v="2"/>
    <n v="2"/>
    <x v="11"/>
    <x v="0"/>
  </r>
  <r>
    <s v="AX24371"/>
    <s v="ENX2026"/>
    <s v="A114"/>
    <s v="EMP1003"/>
    <s v="C1179"/>
    <d v="2021-12-15T00:00:00"/>
    <x v="74"/>
    <n v="3"/>
    <n v="1119"/>
    <n v="683"/>
    <n v="1090"/>
    <n v="1380"/>
    <n v="987"/>
    <x v="64"/>
    <x v="31"/>
    <x v="108"/>
    <x v="4"/>
    <n v="3"/>
    <x v="11"/>
    <x v="0"/>
  </r>
  <r>
    <s v="AX24376"/>
    <s v="ENX2018"/>
    <s v="A155"/>
    <s v="EMP1036"/>
    <s v="C1264"/>
    <d v="2021-12-15T00:00:00"/>
    <x v="8"/>
    <n v="1"/>
    <n v="1639"/>
    <n v="1295"/>
    <n v="4554"/>
    <n v="7230"/>
    <n v="22"/>
    <x v="68"/>
    <x v="14"/>
    <x v="788"/>
    <x v="6"/>
    <n v="4"/>
    <x v="11"/>
    <x v="0"/>
  </r>
  <r>
    <s v="AX24377"/>
    <s v="ENX2004"/>
    <s v="A160"/>
    <s v="EMP1012"/>
    <s v="C1213"/>
    <d v="2021-12-15T00:00:00"/>
    <x v="23"/>
    <n v="1"/>
    <n v="1405"/>
    <n v="1054"/>
    <n v="2732"/>
    <n v="4476"/>
    <n v="1968"/>
    <x v="18"/>
    <x v="9"/>
    <x v="785"/>
    <x v="4"/>
    <n v="5"/>
    <x v="11"/>
    <x v="0"/>
  </r>
  <r>
    <s v="AX24378"/>
    <s v="ENX2055"/>
    <s v="A137"/>
    <s v="EMP1044"/>
    <s v="C1251"/>
    <d v="2021-12-15T00:00:00"/>
    <x v="71"/>
    <n v="3"/>
    <n v="1522"/>
    <n v="791"/>
    <n v="871"/>
    <n v="1708"/>
    <n v="184"/>
    <x v="34"/>
    <x v="11"/>
    <x v="3"/>
    <x v="4"/>
    <n v="6"/>
    <x v="11"/>
    <x v="0"/>
  </r>
  <r>
    <s v="AX24379"/>
    <s v="ENX2091"/>
    <s v="A115"/>
    <s v="EMP1009"/>
    <s v="C1019"/>
    <d v="2021-12-15T00:00:00"/>
    <x v="39"/>
    <n v="3"/>
    <n v="1522"/>
    <n v="791"/>
    <n v="1777"/>
    <n v="2141"/>
    <n v="34"/>
    <x v="42"/>
    <x v="33"/>
    <x v="764"/>
    <x v="1"/>
    <n v="6"/>
    <x v="11"/>
    <x v="0"/>
  </r>
  <r>
    <s v="AX24380"/>
    <s v="ENX2071"/>
    <s v="A169"/>
    <s v="EMP1044"/>
    <s v="C1321"/>
    <d v="2021-12-15T00:00:00"/>
    <x v="92"/>
    <n v="1"/>
    <n v="2410"/>
    <n v="1518"/>
    <n v="2108"/>
    <n v="2810"/>
    <n v="4096"/>
    <x v="4"/>
    <x v="35"/>
    <x v="589"/>
    <x v="0"/>
    <n v="7"/>
    <x v="11"/>
    <x v="0"/>
  </r>
  <r>
    <s v="AX24381"/>
    <s v="ENX2036"/>
    <s v="A111"/>
    <s v="EMP1011"/>
    <s v="C1257"/>
    <d v="2021-12-15T00:00:00"/>
    <x v="1"/>
    <n v="3"/>
    <n v="603"/>
    <n v="416"/>
    <n v="2794"/>
    <n v="3934"/>
    <n v="48"/>
    <x v="48"/>
    <x v="25"/>
    <x v="799"/>
    <x v="4"/>
    <n v="7"/>
    <x v="11"/>
    <x v="0"/>
  </r>
  <r>
    <s v="AX24382"/>
    <s v="ENX2012"/>
    <s v="A145"/>
    <s v="EMP1043"/>
    <s v="C1481"/>
    <d v="2021-12-15T00:00:00"/>
    <x v="16"/>
    <n v="3"/>
    <n v="1526"/>
    <n v="1251"/>
    <n v="200"/>
    <n v="290"/>
    <n v="1100"/>
    <x v="12"/>
    <x v="21"/>
    <x v="382"/>
    <x v="2"/>
    <n v="7"/>
    <x v="11"/>
    <x v="0"/>
  </r>
  <r>
    <s v="AX24390"/>
    <s v="ENX2033"/>
    <s v="A157"/>
    <s v="EMP1040"/>
    <s v="C1498"/>
    <d v="2021-12-15T00:00:00"/>
    <x v="76"/>
    <n v="1"/>
    <n v="1862"/>
    <n v="1173"/>
    <n v="1924"/>
    <n v="2828"/>
    <n v="2166"/>
    <x v="25"/>
    <x v="26"/>
    <x v="314"/>
    <x v="3"/>
    <n v="9"/>
    <x v="11"/>
    <x v="0"/>
  </r>
  <r>
    <s v="AX24395"/>
    <s v="ENX2025"/>
    <s v="A117"/>
    <s v="EMP1000"/>
    <s v="C1568"/>
    <d v="2021-12-16T00:00:00"/>
    <x v="21"/>
    <n v="4"/>
    <n v="502"/>
    <n v="296"/>
    <n v="1432"/>
    <n v="2384"/>
    <n v="396"/>
    <x v="45"/>
    <x v="37"/>
    <x v="708"/>
    <x v="6"/>
    <n v="3"/>
    <x v="11"/>
    <x v="0"/>
  </r>
  <r>
    <s v="AX24396"/>
    <s v="ENX2074"/>
    <s v="A111"/>
    <s v="EMP1024"/>
    <s v="C1365"/>
    <d v="2021-12-16T00:00:00"/>
    <x v="41"/>
    <n v="1"/>
    <n v="1812"/>
    <n v="1305"/>
    <n v="584"/>
    <n v="913"/>
    <n v="351"/>
    <x v="68"/>
    <x v="22"/>
    <x v="690"/>
    <x v="3"/>
    <n v="3"/>
    <x v="11"/>
    <x v="0"/>
  </r>
  <r>
    <s v="AX24397"/>
    <s v="ENX2100"/>
    <s v="A148"/>
    <s v="EMP1001"/>
    <s v="C1301"/>
    <d v="2021-12-16T00:00:00"/>
    <x v="28"/>
    <n v="4"/>
    <n v="1022"/>
    <n v="818"/>
    <n v="3885"/>
    <n v="4917"/>
    <n v="246"/>
    <x v="20"/>
    <x v="5"/>
    <x v="308"/>
    <x v="1"/>
    <n v="3"/>
    <x v="11"/>
    <x v="0"/>
  </r>
  <r>
    <s v="AX24401"/>
    <s v="ENX2078"/>
    <s v="A160"/>
    <s v="EMP1029"/>
    <s v="C1708"/>
    <d v="2021-12-16T00:00:00"/>
    <x v="66"/>
    <n v="1"/>
    <n v="368"/>
    <n v="269"/>
    <n v="450"/>
    <n v="818"/>
    <n v="2200"/>
    <x v="63"/>
    <x v="22"/>
    <x v="480"/>
    <x v="3"/>
    <n v="4"/>
    <x v="11"/>
    <x v="0"/>
  </r>
  <r>
    <s v="AX24405"/>
    <s v="ENX2064"/>
    <s v="A104"/>
    <s v="EMP1034"/>
    <s v="C1147"/>
    <d v="2021-12-16T00:00:00"/>
    <x v="25"/>
    <n v="1"/>
    <n v="2141"/>
    <n v="1777"/>
    <n v="562"/>
    <n v="826"/>
    <n v="243"/>
    <x v="52"/>
    <x v="42"/>
    <x v="545"/>
    <x v="0"/>
    <n v="5"/>
    <x v="11"/>
    <x v="0"/>
  </r>
  <r>
    <s v="AX24410"/>
    <s v="ENX2085"/>
    <s v="A124"/>
    <s v="EMP1016"/>
    <s v="C1320"/>
    <d v="2021-12-16T00:00:00"/>
    <x v="29"/>
    <n v="1"/>
    <n v="596"/>
    <n v="358"/>
    <n v="1080"/>
    <n v="1742"/>
    <n v="1710"/>
    <x v="32"/>
    <x v="23"/>
    <x v="204"/>
    <x v="4"/>
    <n v="6"/>
    <x v="11"/>
    <x v="0"/>
  </r>
  <r>
    <s v="AX24413"/>
    <s v="ENX2052"/>
    <s v="A148"/>
    <s v="EMP1041"/>
    <s v="C1141"/>
    <d v="2021-12-16T00:00:00"/>
    <x v="45"/>
    <n v="1"/>
    <n v="1103"/>
    <n v="838"/>
    <n v="848"/>
    <n v="1060"/>
    <n v="383"/>
    <x v="34"/>
    <x v="30"/>
    <x v="413"/>
    <x v="2"/>
    <n v="7"/>
    <x v="11"/>
    <x v="0"/>
  </r>
  <r>
    <s v="AX24418"/>
    <s v="ENX2058"/>
    <s v="A168"/>
    <s v="EMP1031"/>
    <s v="C1570"/>
    <d v="2021-12-16T00:00:00"/>
    <x v="53"/>
    <n v="4"/>
    <n v="1526"/>
    <n v="1251"/>
    <n v="832"/>
    <n v="1260"/>
    <n v="107"/>
    <x v="28"/>
    <x v="22"/>
    <x v="225"/>
    <x v="6"/>
    <n v="7"/>
    <x v="11"/>
    <x v="0"/>
  </r>
  <r>
    <s v="AX24420"/>
    <s v="ENX2059"/>
    <s v="A115"/>
    <s v="EMP1033"/>
    <s v="C1118"/>
    <d v="2021-12-16T00:00:00"/>
    <x v="97"/>
    <n v="1"/>
    <n v="35"/>
    <n v="22"/>
    <n v="450"/>
    <n v="818"/>
    <n v="285"/>
    <x v="50"/>
    <x v="12"/>
    <x v="482"/>
    <x v="6"/>
    <n v="8"/>
    <x v="11"/>
    <x v="0"/>
  </r>
  <r>
    <s v="AX24425"/>
    <s v="ENX2041"/>
    <s v="A125"/>
    <s v="EMP1005"/>
    <s v="C1664"/>
    <d v="2021-12-16T00:00:00"/>
    <x v="7"/>
    <n v="2"/>
    <n v="951"/>
    <n v="504"/>
    <n v="1321"/>
    <n v="1972"/>
    <n v="944"/>
    <x v="70"/>
    <x v="44"/>
    <x v="71"/>
    <x v="1"/>
    <n v="8"/>
    <x v="11"/>
    <x v="0"/>
  </r>
  <r>
    <s v="AX24427"/>
    <s v="ENX2084"/>
    <s v="A149"/>
    <s v="EMP1039"/>
    <s v="C1752"/>
    <d v="2021-12-16T00:00:00"/>
    <x v="10"/>
    <n v="4"/>
    <n v="2497"/>
    <n v="1473"/>
    <n v="1200"/>
    <n v="2182"/>
    <n v="1302"/>
    <x v="7"/>
    <x v="31"/>
    <x v="351"/>
    <x v="5"/>
    <n v="9"/>
    <x v="11"/>
    <x v="0"/>
  </r>
  <r>
    <s v="AX24436"/>
    <s v="ENX2029"/>
    <s v="A154"/>
    <s v="EMP1022"/>
    <s v="C1342"/>
    <d v="2021-12-16T00:00:00"/>
    <x v="3"/>
    <n v="2"/>
    <n v="817"/>
    <n v="409"/>
    <n v="1020"/>
    <n v="1568"/>
    <n v="64"/>
    <x v="46"/>
    <x v="21"/>
    <x v="744"/>
    <x v="0"/>
    <n v="9"/>
    <x v="11"/>
    <x v="0"/>
  </r>
  <r>
    <s v="AX24437"/>
    <s v="ENX2053"/>
    <s v="A123"/>
    <s v="EMP1028"/>
    <s v="C1270"/>
    <d v="2021-12-17T00:00:00"/>
    <x v="33"/>
    <n v="4"/>
    <n v="603"/>
    <n v="416"/>
    <n v="2160"/>
    <n v="3484"/>
    <n v="858"/>
    <x v="8"/>
    <x v="22"/>
    <x v="670"/>
    <x v="3"/>
    <n v="2"/>
    <x v="11"/>
    <x v="0"/>
  </r>
  <r>
    <s v="AX24440"/>
    <s v="ENX2021"/>
    <s v="A164"/>
    <s v="EMP1004"/>
    <s v="C1013"/>
    <d v="2021-12-17T00:00:00"/>
    <x v="77"/>
    <n v="4"/>
    <n v="530"/>
    <n v="435"/>
    <n v="5176"/>
    <n v="7392"/>
    <n v="345"/>
    <x v="64"/>
    <x v="7"/>
    <x v="593"/>
    <x v="3"/>
    <n v="2"/>
    <x v="11"/>
    <x v="0"/>
  </r>
  <r>
    <s v="AX24442"/>
    <s v="ENX2002"/>
    <s v="A153"/>
    <s v="EMP1017"/>
    <s v="C1504"/>
    <d v="2021-12-17T00:00:00"/>
    <x v="100"/>
    <n v="1"/>
    <n v="1278"/>
    <n v="665"/>
    <n v="2970"/>
    <n v="4182"/>
    <n v="192"/>
    <x v="27"/>
    <x v="24"/>
    <x v="219"/>
    <x v="2"/>
    <n v="3"/>
    <x v="11"/>
    <x v="0"/>
  </r>
  <r>
    <s v="AX24443"/>
    <s v="ENX2023"/>
    <s v="A118"/>
    <s v="EMP1004"/>
    <s v="C1364"/>
    <d v="2021-12-17T00:00:00"/>
    <x v="57"/>
    <n v="2"/>
    <n v="771"/>
    <n v="648"/>
    <n v="1399"/>
    <n v="2294"/>
    <n v="4096"/>
    <x v="59"/>
    <x v="25"/>
    <x v="273"/>
    <x v="3"/>
    <n v="4"/>
    <x v="11"/>
    <x v="0"/>
  </r>
  <r>
    <s v="AX24445"/>
    <s v="ENX2095"/>
    <s v="A118"/>
    <s v="EMP1037"/>
    <s v="C1105"/>
    <d v="2021-12-17T00:00:00"/>
    <x v="42"/>
    <n v="1"/>
    <n v="458"/>
    <n v="376"/>
    <n v="1251"/>
    <n v="1526"/>
    <n v="855"/>
    <x v="19"/>
    <x v="39"/>
    <x v="216"/>
    <x v="5"/>
    <n v="4"/>
    <x v="11"/>
    <x v="0"/>
  </r>
  <r>
    <s v="AX24452"/>
    <s v="ENX2030"/>
    <s v="A145"/>
    <s v="EMP1033"/>
    <s v="C1782"/>
    <d v="2021-12-17T00:00:00"/>
    <x v="80"/>
    <n v="2"/>
    <n v="1587"/>
    <n v="1301"/>
    <n v="5164"/>
    <n v="9564"/>
    <n v="1044"/>
    <x v="60"/>
    <x v="35"/>
    <x v="223"/>
    <x v="5"/>
    <n v="5"/>
    <x v="11"/>
    <x v="0"/>
  </r>
  <r>
    <s v="AX24454"/>
    <s v="ENX2056"/>
    <s v="A118"/>
    <s v="EMP1024"/>
    <s v="C1668"/>
    <d v="2021-12-17T00:00:00"/>
    <x v="64"/>
    <n v="1"/>
    <n v="2294"/>
    <n v="1399"/>
    <n v="1556"/>
    <n v="2548"/>
    <n v="128"/>
    <x v="9"/>
    <x v="27"/>
    <x v="249"/>
    <x v="4"/>
    <n v="7"/>
    <x v="11"/>
    <x v="0"/>
  </r>
  <r>
    <s v="AX24455"/>
    <s v="ENX2073"/>
    <s v="A112"/>
    <s v="EMP1003"/>
    <s v="C1489"/>
    <d v="2021-12-17T00:00:00"/>
    <x v="85"/>
    <n v="1"/>
    <n v="1889"/>
    <n v="945"/>
    <n v="1924"/>
    <n v="2828"/>
    <n v="892"/>
    <x v="13"/>
    <x v="35"/>
    <x v="384"/>
    <x v="2"/>
    <n v="7"/>
    <x v="11"/>
    <x v="0"/>
  </r>
  <r>
    <s v="AX24456"/>
    <s v="ENX2047"/>
    <s v="A117"/>
    <s v="EMP1038"/>
    <s v="C1031"/>
    <d v="2021-12-17T00:00:00"/>
    <x v="82"/>
    <n v="1"/>
    <n v="1500"/>
    <n v="900"/>
    <n v="1942"/>
    <n v="3596"/>
    <n v="322"/>
    <x v="57"/>
    <x v="11"/>
    <x v="274"/>
    <x v="1"/>
    <n v="8"/>
    <x v="11"/>
    <x v="0"/>
  </r>
  <r>
    <s v="AX24465"/>
    <s v="ENX2070"/>
    <s v="A139"/>
    <s v="EMP1042"/>
    <s v="C1011"/>
    <d v="2021-12-17T00:00:00"/>
    <x v="40"/>
    <n v="1"/>
    <n v="392"/>
    <n v="255"/>
    <n v="872"/>
    <n v="1743"/>
    <n v="528"/>
    <x v="1"/>
    <x v="41"/>
    <x v="296"/>
    <x v="6"/>
    <n v="8"/>
    <x v="11"/>
    <x v="0"/>
  </r>
  <r>
    <s v="AX24467"/>
    <s v="ENX2075"/>
    <s v="A129"/>
    <s v="EMP1014"/>
    <s v="C1716"/>
    <d v="2021-12-17T00:00:00"/>
    <x v="35"/>
    <n v="3"/>
    <n v="530"/>
    <n v="435"/>
    <n v="971"/>
    <n v="1798"/>
    <n v="348"/>
    <x v="2"/>
    <x v="24"/>
    <x v="223"/>
    <x v="1"/>
    <n v="9"/>
    <x v="11"/>
    <x v="0"/>
  </r>
  <r>
    <s v="AX24469"/>
    <s v="ENX2022"/>
    <s v="A153"/>
    <s v="EMP1034"/>
    <s v="C1718"/>
    <d v="2021-12-17T00:00:00"/>
    <x v="27"/>
    <n v="1"/>
    <n v="847"/>
    <n v="534"/>
    <n v="3885"/>
    <n v="4917"/>
    <n v="660"/>
    <x v="37"/>
    <x v="6"/>
    <x v="110"/>
    <x v="2"/>
    <n v="9"/>
    <x v="11"/>
    <x v="0"/>
  </r>
  <r>
    <s v="AX24477"/>
    <s v="ENX2051"/>
    <s v="A151"/>
    <s v="EMP1020"/>
    <s v="C1543"/>
    <d v="2021-12-18T00:00:00"/>
    <x v="14"/>
    <n v="1"/>
    <n v="818"/>
    <n v="450"/>
    <n v="3554"/>
    <n v="4282"/>
    <n v="580"/>
    <x v="42"/>
    <x v="39"/>
    <x v="226"/>
    <x v="1"/>
    <n v="1"/>
    <x v="11"/>
    <x v="0"/>
  </r>
  <r>
    <s v="AX24479"/>
    <s v="ENX2024"/>
    <s v="A128"/>
    <s v="EMP1009"/>
    <s v="C1324"/>
    <d v="2021-12-18T00:00:00"/>
    <x v="2"/>
    <n v="1"/>
    <n v="947"/>
    <n v="786"/>
    <n v="4605"/>
    <n v="6771"/>
    <n v="1312"/>
    <x v="25"/>
    <x v="25"/>
    <x v="487"/>
    <x v="6"/>
    <n v="2"/>
    <x v="11"/>
    <x v="0"/>
  </r>
  <r>
    <s v="AX24483"/>
    <s v="ENX2026"/>
    <s v="A169"/>
    <s v="EMP1009"/>
    <s v="C1304"/>
    <d v="2021-12-18T00:00:00"/>
    <x v="74"/>
    <n v="2"/>
    <n v="871"/>
    <n v="540"/>
    <n v="1190"/>
    <n v="1566"/>
    <n v="528"/>
    <x v="1"/>
    <x v="10"/>
    <x v="138"/>
    <x v="6"/>
    <n v="3"/>
    <x v="11"/>
    <x v="0"/>
  </r>
  <r>
    <s v="AX24484"/>
    <s v="ENX2052"/>
    <s v="A150"/>
    <s v="EMP1040"/>
    <s v="C1455"/>
    <d v="2021-12-18T00:00:00"/>
    <x v="45"/>
    <n v="4"/>
    <n v="596"/>
    <n v="358"/>
    <n v="409"/>
    <n v="817"/>
    <n v="1504"/>
    <x v="18"/>
    <x v="25"/>
    <x v="244"/>
    <x v="0"/>
    <n v="4"/>
    <x v="11"/>
    <x v="0"/>
  </r>
  <r>
    <s v="AX24485"/>
    <s v="ENX2076"/>
    <s v="A152"/>
    <s v="EMP1010"/>
    <s v="C1640"/>
    <d v="2021-12-18T00:00:00"/>
    <x v="15"/>
    <n v="3"/>
    <n v="951"/>
    <n v="504"/>
    <n v="888"/>
    <n v="1506"/>
    <n v="192"/>
    <x v="33"/>
    <x v="7"/>
    <x v="322"/>
    <x v="3"/>
    <n v="4"/>
    <x v="11"/>
    <x v="0"/>
  </r>
  <r>
    <s v="AX24487"/>
    <s v="ENX2063"/>
    <s v="A117"/>
    <s v="EMP1003"/>
    <s v="C1058"/>
    <d v="2021-12-18T00:00:00"/>
    <x v="83"/>
    <n v="3"/>
    <n v="603"/>
    <n v="416"/>
    <n v="1365"/>
    <n v="2397"/>
    <n v="102"/>
    <x v="31"/>
    <x v="8"/>
    <x v="60"/>
    <x v="4"/>
    <n v="5"/>
    <x v="11"/>
    <x v="0"/>
  </r>
  <r>
    <s v="AX24488"/>
    <s v="ENX2008"/>
    <s v="A145"/>
    <s v="EMP1042"/>
    <s v="C1445"/>
    <d v="2021-12-18T00:00:00"/>
    <x v="24"/>
    <n v="1"/>
    <n v="1582"/>
    <n v="1234"/>
    <n v="1367"/>
    <n v="2241"/>
    <n v="1797"/>
    <x v="19"/>
    <x v="36"/>
    <x v="334"/>
    <x v="6"/>
    <n v="5"/>
    <x v="11"/>
    <x v="0"/>
  </r>
  <r>
    <s v="AX24492"/>
    <s v="ENX2066"/>
    <s v="A167"/>
    <s v="EMP1018"/>
    <s v="C1407"/>
    <d v="2021-12-18T00:00:00"/>
    <x v="13"/>
    <n v="4"/>
    <n v="818"/>
    <n v="450"/>
    <n v="648"/>
    <n v="771"/>
    <n v="331"/>
    <x v="12"/>
    <x v="43"/>
    <x v="524"/>
    <x v="6"/>
    <n v="6"/>
    <x v="11"/>
    <x v="0"/>
  </r>
  <r>
    <s v="AX24493"/>
    <s v="ENX2017"/>
    <s v="A134"/>
    <s v="EMP1030"/>
    <s v="C1780"/>
    <d v="2021-12-18T00:00:00"/>
    <x v="61"/>
    <n v="1"/>
    <n v="530"/>
    <n v="435"/>
    <n v="962"/>
    <n v="1414"/>
    <n v="987"/>
    <x v="7"/>
    <x v="5"/>
    <x v="625"/>
    <x v="3"/>
    <n v="6"/>
    <x v="11"/>
    <x v="0"/>
  </r>
  <r>
    <s v="AX24495"/>
    <s v="ENX2002"/>
    <s v="A111"/>
    <s v="EMP1023"/>
    <s v="C1635"/>
    <d v="2021-12-18T00:00:00"/>
    <x v="100"/>
    <n v="1"/>
    <n v="217"/>
    <n v="171"/>
    <n v="871"/>
    <n v="1708"/>
    <n v="383"/>
    <x v="23"/>
    <x v="34"/>
    <x v="117"/>
    <x v="2"/>
    <n v="6"/>
    <x v="11"/>
    <x v="0"/>
  </r>
  <r>
    <s v="AX24496"/>
    <s v="ENX2071"/>
    <s v="A143"/>
    <s v="EMP1011"/>
    <s v="C1309"/>
    <d v="2021-12-18T00:00:00"/>
    <x v="92"/>
    <n v="1"/>
    <n v="1338"/>
    <n v="682"/>
    <n v="1518"/>
    <n v="2410"/>
    <n v="816"/>
    <x v="63"/>
    <x v="14"/>
    <x v="564"/>
    <x v="6"/>
    <n v="6"/>
    <x v="11"/>
    <x v="0"/>
  </r>
  <r>
    <s v="AX24497"/>
    <s v="ENX2052"/>
    <s v="A162"/>
    <s v="EMP1005"/>
    <s v="C1137"/>
    <d v="2021-12-18T00:00:00"/>
    <x v="45"/>
    <n v="1"/>
    <n v="1338"/>
    <n v="682"/>
    <n v="1443"/>
    <n v="1826"/>
    <n v="331"/>
    <x v="11"/>
    <x v="20"/>
    <x v="376"/>
    <x v="4"/>
    <n v="6"/>
    <x v="11"/>
    <x v="0"/>
  </r>
  <r>
    <s v="AX24498"/>
    <s v="ENX2049"/>
    <s v="A134"/>
    <s v="EMP1011"/>
    <s v="C1231"/>
    <d v="2021-12-19T00:00:00"/>
    <x v="58"/>
    <n v="1"/>
    <n v="2005"/>
    <n v="1223"/>
    <n v="947"/>
    <n v="1353"/>
    <n v="280"/>
    <x v="36"/>
    <x v="26"/>
    <x v="624"/>
    <x v="2"/>
    <n v="1"/>
    <x v="11"/>
    <x v="0"/>
  </r>
  <r>
    <s v="AX24499"/>
    <s v="ENX2053"/>
    <s v="A113"/>
    <s v="EMP1042"/>
    <s v="C1319"/>
    <d v="2021-12-19T00:00:00"/>
    <x v="33"/>
    <n v="4"/>
    <n v="1338"/>
    <n v="682"/>
    <n v="255"/>
    <n v="392"/>
    <n v="344"/>
    <x v="47"/>
    <x v="4"/>
    <x v="691"/>
    <x v="1"/>
    <n v="1"/>
    <x v="11"/>
    <x v="0"/>
  </r>
  <r>
    <s v="AX24500"/>
    <s v="ENX2098"/>
    <s v="A172"/>
    <s v="EMP1011"/>
    <s v="C1611"/>
    <d v="2021-12-19T00:00:00"/>
    <x v="69"/>
    <n v="1"/>
    <n v="1338"/>
    <n v="682"/>
    <n v="1122"/>
    <n v="1368"/>
    <n v="690"/>
    <x v="54"/>
    <x v="3"/>
    <x v="588"/>
    <x v="1"/>
    <n v="2"/>
    <x v="11"/>
    <x v="0"/>
  </r>
  <r>
    <s v="AX24501"/>
    <s v="ENX2064"/>
    <s v="A169"/>
    <s v="EMP1035"/>
    <s v="C1257"/>
    <d v="2021-12-19T00:00:00"/>
    <x v="25"/>
    <n v="4"/>
    <n v="1380"/>
    <n v="1090"/>
    <n v="1305"/>
    <n v="1590"/>
    <n v="348"/>
    <x v="52"/>
    <x v="10"/>
    <x v="538"/>
    <x v="3"/>
    <n v="2"/>
    <x v="11"/>
    <x v="0"/>
  </r>
  <r>
    <s v="AX24502"/>
    <s v="ENX2057"/>
    <s v="A125"/>
    <s v="EMP1030"/>
    <s v="C1136"/>
    <d v="2021-12-19T00:00:00"/>
    <x v="78"/>
    <n v="3"/>
    <n v="1367"/>
    <n v="984"/>
    <n v="260"/>
    <n v="362"/>
    <n v="528"/>
    <x v="54"/>
    <x v="33"/>
    <x v="146"/>
    <x v="0"/>
    <n v="4"/>
    <x v="11"/>
    <x v="0"/>
  </r>
  <r>
    <s v="AX24504"/>
    <s v="ENX2031"/>
    <s v="A154"/>
    <s v="EMP1009"/>
    <s v="C1118"/>
    <d v="2021-12-19T00:00:00"/>
    <x v="88"/>
    <n v="1"/>
    <n v="871"/>
    <n v="540"/>
    <n v="79"/>
    <n v="127"/>
    <n v="34"/>
    <x v="32"/>
    <x v="29"/>
    <x v="276"/>
    <x v="1"/>
    <n v="5"/>
    <x v="11"/>
    <x v="0"/>
  </r>
  <r>
    <s v="AX24505"/>
    <s v="ENX2059"/>
    <s v="A135"/>
    <s v="EMP1005"/>
    <s v="C1674"/>
    <d v="2021-12-19T00:00:00"/>
    <x v="97"/>
    <n v="4"/>
    <n v="2410"/>
    <n v="1518"/>
    <n v="1777"/>
    <n v="2141"/>
    <n v="137"/>
    <x v="71"/>
    <x v="26"/>
    <x v="709"/>
    <x v="2"/>
    <n v="5"/>
    <x v="11"/>
    <x v="0"/>
  </r>
  <r>
    <s v="AX24506"/>
    <s v="ENX2010"/>
    <s v="A133"/>
    <s v="EMP1007"/>
    <s v="C1611"/>
    <d v="2021-12-19T00:00:00"/>
    <x v="43"/>
    <n v="4"/>
    <n v="596"/>
    <n v="358"/>
    <n v="818"/>
    <n v="1022"/>
    <n v="1767"/>
    <x v="49"/>
    <x v="13"/>
    <x v="179"/>
    <x v="3"/>
    <n v="5"/>
    <x v="11"/>
    <x v="0"/>
  </r>
  <r>
    <s v="AX24509"/>
    <s v="ENX2015"/>
    <s v="A140"/>
    <s v="EMP1024"/>
    <s v="C1487"/>
    <d v="2021-12-19T00:00:00"/>
    <x v="17"/>
    <n v="3"/>
    <n v="913"/>
    <n v="584"/>
    <n v="450"/>
    <n v="818"/>
    <n v="286"/>
    <x v="40"/>
    <x v="12"/>
    <x v="318"/>
    <x v="0"/>
    <n v="6"/>
    <x v="11"/>
    <x v="0"/>
  </r>
  <r>
    <s v="AX24511"/>
    <s v="ENX2028"/>
    <s v="A101"/>
    <s v="EMP1043"/>
    <s v="C1120"/>
    <d v="2021-12-19T00:00:00"/>
    <x v="5"/>
    <n v="3"/>
    <n v="1052"/>
    <n v="589"/>
    <n v="3848"/>
    <n v="5656"/>
    <n v="656"/>
    <x v="11"/>
    <x v="41"/>
    <x v="353"/>
    <x v="1"/>
    <n v="7"/>
    <x v="11"/>
    <x v="0"/>
  </r>
  <r>
    <s v="AX24514"/>
    <s v="ENX2057"/>
    <s v="A127"/>
    <s v="EMP1014"/>
    <s v="C1002"/>
    <d v="2021-12-19T00:00:00"/>
    <x v="78"/>
    <n v="1"/>
    <n v="356"/>
    <n v="292"/>
    <n v="435"/>
    <n v="530"/>
    <n v="576"/>
    <x v="53"/>
    <x v="12"/>
    <x v="730"/>
    <x v="2"/>
    <n v="7"/>
    <x v="11"/>
    <x v="0"/>
  </r>
  <r>
    <s v="AX24518"/>
    <s v="ENX2069"/>
    <s v="A154"/>
    <s v="EMP1040"/>
    <s v="C1724"/>
    <d v="2021-12-19T00:00:00"/>
    <x v="46"/>
    <n v="2"/>
    <n v="1500"/>
    <n v="900"/>
    <n v="871"/>
    <n v="1708"/>
    <n v="1448"/>
    <x v="10"/>
    <x v="27"/>
    <x v="507"/>
    <x v="6"/>
    <n v="7"/>
    <x v="11"/>
    <x v="0"/>
  </r>
  <r>
    <s v="AX24525"/>
    <s v="ENX2005"/>
    <s v="A161"/>
    <s v="EMP1013"/>
    <s v="C1363"/>
    <d v="2021-12-19T00:00:00"/>
    <x v="79"/>
    <n v="1"/>
    <n v="818"/>
    <n v="450"/>
    <n v="216"/>
    <n v="408"/>
    <n v="34"/>
    <x v="19"/>
    <x v="2"/>
    <x v="674"/>
    <x v="6"/>
    <n v="7"/>
    <x v="11"/>
    <x v="0"/>
  </r>
  <r>
    <s v="AX24528"/>
    <s v="ENX2035"/>
    <s v="A126"/>
    <s v="EMP1019"/>
    <s v="C1378"/>
    <d v="2021-12-19T00:00:00"/>
    <x v="26"/>
    <n v="1"/>
    <n v="1812"/>
    <n v="1305"/>
    <n v="1777"/>
    <n v="2141"/>
    <n v="275"/>
    <x v="22"/>
    <x v="32"/>
    <x v="203"/>
    <x v="2"/>
    <n v="8"/>
    <x v="11"/>
    <x v="0"/>
  </r>
  <r>
    <s v="AX24529"/>
    <s v="ENX2012"/>
    <s v="A139"/>
    <s v="EMP1033"/>
    <s v="C1375"/>
    <d v="2021-12-20T00:00:00"/>
    <x v="16"/>
    <n v="2"/>
    <n v="1862"/>
    <n v="1173"/>
    <n v="1044"/>
    <n v="1899"/>
    <n v="436"/>
    <x v="32"/>
    <x v="25"/>
    <x v="176"/>
    <x v="2"/>
    <n v="1"/>
    <x v="11"/>
    <x v="0"/>
  </r>
  <r>
    <s v="AX24530"/>
    <s v="ENX2002"/>
    <s v="A104"/>
    <s v="EMP1036"/>
    <s v="C1493"/>
    <d v="2021-12-20T00:00:00"/>
    <x v="100"/>
    <n v="1"/>
    <n v="290"/>
    <n v="200"/>
    <n v="1275"/>
    <n v="1635"/>
    <n v="2424"/>
    <x v="73"/>
    <x v="30"/>
    <x v="275"/>
    <x v="1"/>
    <n v="2"/>
    <x v="11"/>
    <x v="0"/>
  </r>
  <r>
    <s v="AX24533"/>
    <s v="ENX2066"/>
    <s v="A139"/>
    <s v="EMP1026"/>
    <s v="C1153"/>
    <d v="2021-12-20T00:00:00"/>
    <x v="13"/>
    <n v="1"/>
    <n v="947"/>
    <n v="786"/>
    <n v="5322"/>
    <n v="7392"/>
    <n v="96"/>
    <x v="47"/>
    <x v="9"/>
    <x v="662"/>
    <x v="4"/>
    <n v="2"/>
    <x v="11"/>
    <x v="0"/>
  </r>
  <r>
    <s v="AX24536"/>
    <s v="ENX2072"/>
    <s v="A150"/>
    <s v="EMP1037"/>
    <s v="C1182"/>
    <d v="2021-12-20T00:00:00"/>
    <x v="31"/>
    <n v="4"/>
    <n v="947"/>
    <n v="786"/>
    <n v="1305"/>
    <n v="1590"/>
    <n v="156"/>
    <x v="50"/>
    <x v="9"/>
    <x v="610"/>
    <x v="4"/>
    <n v="4"/>
    <x v="11"/>
    <x v="0"/>
  </r>
  <r>
    <s v="AX24538"/>
    <s v="ENX2057"/>
    <s v="A102"/>
    <s v="EMP1017"/>
    <s v="C1791"/>
    <d v="2021-12-20T00:00:00"/>
    <x v="78"/>
    <n v="2"/>
    <n v="1414"/>
    <n v="962"/>
    <n v="818"/>
    <n v="1022"/>
    <n v="452"/>
    <x v="12"/>
    <x v="37"/>
    <x v="681"/>
    <x v="5"/>
    <n v="4"/>
    <x v="11"/>
    <x v="0"/>
  </r>
  <r>
    <s v="AX24540"/>
    <s v="ENX2036"/>
    <s v="A163"/>
    <s v="EMP1013"/>
    <s v="C1382"/>
    <d v="2021-12-20T00:00:00"/>
    <x v="1"/>
    <n v="1"/>
    <n v="2294"/>
    <n v="1399"/>
    <n v="1995"/>
    <n v="3834"/>
    <n v="243"/>
    <x v="5"/>
    <x v="17"/>
    <x v="3"/>
    <x v="4"/>
    <n v="5"/>
    <x v="11"/>
    <x v="0"/>
  </r>
  <r>
    <s v="AX24541"/>
    <s v="ENX2076"/>
    <s v="A107"/>
    <s v="EMP1018"/>
    <s v="C1663"/>
    <d v="2021-12-20T00:00:00"/>
    <x v="15"/>
    <n v="4"/>
    <n v="203"/>
    <n v="154"/>
    <n v="1788"/>
    <n v="2353"/>
    <n v="1968"/>
    <x v="50"/>
    <x v="32"/>
    <x v="159"/>
    <x v="1"/>
    <n v="6"/>
    <x v="11"/>
    <x v="0"/>
  </r>
  <r>
    <s v="AX24542"/>
    <s v="ENX2093"/>
    <s v="A119"/>
    <s v="EMP1012"/>
    <s v="C1340"/>
    <d v="2021-12-20T00:00:00"/>
    <x v="99"/>
    <n v="1"/>
    <n v="1899"/>
    <n v="1044"/>
    <n v="72"/>
    <n v="136"/>
    <n v="123"/>
    <x v="11"/>
    <x v="15"/>
    <x v="144"/>
    <x v="0"/>
    <n v="6"/>
    <x v="11"/>
    <x v="0"/>
  </r>
  <r>
    <s v="AX24544"/>
    <s v="ENX2075"/>
    <s v="A141"/>
    <s v="EMP1032"/>
    <s v="C1672"/>
    <d v="2021-12-20T00:00:00"/>
    <x v="35"/>
    <n v="4"/>
    <n v="1353"/>
    <n v="947"/>
    <n v="1364"/>
    <n v="2676"/>
    <n v="690"/>
    <x v="54"/>
    <x v="25"/>
    <x v="44"/>
    <x v="3"/>
    <n v="8"/>
    <x v="11"/>
    <x v="0"/>
  </r>
  <r>
    <s v="AX24547"/>
    <s v="ENX2037"/>
    <s v="A153"/>
    <s v="EMP1014"/>
    <s v="C1699"/>
    <d v="2021-12-20T00:00:00"/>
    <x v="50"/>
    <n v="1"/>
    <n v="2396"/>
    <n v="1965"/>
    <n v="424"/>
    <n v="530"/>
    <n v="1389"/>
    <x v="71"/>
    <x v="31"/>
    <x v="261"/>
    <x v="6"/>
    <n v="8"/>
    <x v="11"/>
    <x v="0"/>
  </r>
  <r>
    <s v="AX24550"/>
    <s v="ENX2092"/>
    <s v="A163"/>
    <s v="EMP1035"/>
    <s v="C1640"/>
    <d v="2021-12-21T00:00:00"/>
    <x v="87"/>
    <n v="1"/>
    <n v="1467"/>
    <n v="807"/>
    <n v="6140"/>
    <n v="9028"/>
    <n v="2481"/>
    <x v="8"/>
    <x v="29"/>
    <x v="512"/>
    <x v="4"/>
    <n v="1"/>
    <x v="11"/>
    <x v="0"/>
  </r>
  <r>
    <s v="AX24551"/>
    <s v="ENX2004"/>
    <s v="A116"/>
    <s v="EMP1019"/>
    <s v="C1290"/>
    <d v="2021-12-21T00:00:00"/>
    <x v="23"/>
    <n v="4"/>
    <n v="2410"/>
    <n v="1518"/>
    <n v="2196"/>
    <n v="3231"/>
    <n v="728"/>
    <x v="28"/>
    <x v="42"/>
    <x v="700"/>
    <x v="5"/>
    <n v="1"/>
    <x v="11"/>
    <x v="0"/>
  </r>
  <r>
    <s v="AX24553"/>
    <s v="ENX2047"/>
    <s v="A157"/>
    <s v="EMP1025"/>
    <s v="C1130"/>
    <d v="2021-12-21T00:00:00"/>
    <x v="82"/>
    <n v="4"/>
    <n v="2182"/>
    <n v="1200"/>
    <n v="818"/>
    <n v="1634"/>
    <n v="904"/>
    <x v="71"/>
    <x v="40"/>
    <x v="518"/>
    <x v="0"/>
    <n v="2"/>
    <x v="11"/>
    <x v="0"/>
  </r>
  <r>
    <s v="AX24554"/>
    <s v="ENX2016"/>
    <s v="A116"/>
    <s v="EMP1019"/>
    <s v="C1299"/>
    <d v="2021-12-21T00:00:00"/>
    <x v="6"/>
    <n v="2"/>
    <n v="800"/>
    <n v="536"/>
    <n v="296"/>
    <n v="502"/>
    <n v="1964"/>
    <x v="50"/>
    <x v="21"/>
    <x v="318"/>
    <x v="1"/>
    <n v="4"/>
    <x v="11"/>
    <x v="0"/>
  </r>
  <r>
    <s v="AX24557"/>
    <s v="ENX2036"/>
    <s v="A104"/>
    <s v="EMP1017"/>
    <s v="C1615"/>
    <d v="2021-12-21T00:00:00"/>
    <x v="1"/>
    <n v="1"/>
    <n v="1467"/>
    <n v="807"/>
    <n v="4419"/>
    <n v="7491"/>
    <n v="46"/>
    <x v="66"/>
    <x v="30"/>
    <x v="164"/>
    <x v="6"/>
    <n v="4"/>
    <x v="11"/>
    <x v="0"/>
  </r>
  <r>
    <s v="AX24561"/>
    <s v="ENX2093"/>
    <s v="A117"/>
    <s v="EMP1036"/>
    <s v="C1710"/>
    <d v="2021-12-21T00:00:00"/>
    <x v="99"/>
    <n v="1"/>
    <n v="584"/>
    <n v="420"/>
    <n v="2244"/>
    <n v="2736"/>
    <n v="137"/>
    <x v="49"/>
    <x v="5"/>
    <x v="5"/>
    <x v="2"/>
    <n v="5"/>
    <x v="11"/>
    <x v="0"/>
  </r>
  <r>
    <s v="AX24563"/>
    <s v="ENX2044"/>
    <s v="A144"/>
    <s v="EMP1008"/>
    <s v="C1397"/>
    <d v="2021-12-21T00:00:00"/>
    <x v="54"/>
    <n v="1"/>
    <n v="1380"/>
    <n v="1090"/>
    <n v="534"/>
    <n v="847"/>
    <n v="816"/>
    <x v="35"/>
    <x v="3"/>
    <x v="42"/>
    <x v="6"/>
    <n v="6"/>
    <x v="11"/>
    <x v="0"/>
  </r>
  <r>
    <s v="AX24564"/>
    <s v="ENX2084"/>
    <s v="A173"/>
    <s v="EMP1025"/>
    <s v="C1588"/>
    <d v="2021-12-21T00:00:00"/>
    <x v="10"/>
    <n v="4"/>
    <n v="2410"/>
    <n v="1518"/>
    <n v="1518"/>
    <n v="2410"/>
    <n v="1092"/>
    <x v="7"/>
    <x v="34"/>
    <x v="169"/>
    <x v="3"/>
    <n v="7"/>
    <x v="11"/>
    <x v="0"/>
  </r>
  <r>
    <s v="AX24565"/>
    <s v="ENX2021"/>
    <s v="A145"/>
    <s v="EMP1025"/>
    <s v="C1365"/>
    <d v="2021-12-21T00:00:00"/>
    <x v="77"/>
    <n v="3"/>
    <n v="123"/>
    <n v="84"/>
    <n v="3963"/>
    <n v="5916"/>
    <n v="509"/>
    <x v="46"/>
    <x v="6"/>
    <x v="606"/>
    <x v="2"/>
    <n v="7"/>
    <x v="11"/>
    <x v="0"/>
  </r>
  <r>
    <s v="AX24569"/>
    <s v="ENX2030"/>
    <s v="A109"/>
    <s v="EMP1025"/>
    <s v="C1491"/>
    <d v="2021-12-21T00:00:00"/>
    <x v="80"/>
    <n v="1"/>
    <n v="530"/>
    <n v="435"/>
    <n v="90"/>
    <n v="112"/>
    <n v="48"/>
    <x v="36"/>
    <x v="11"/>
    <x v="302"/>
    <x v="4"/>
    <n v="7"/>
    <x v="11"/>
    <x v="0"/>
  </r>
  <r>
    <s v="AX24574"/>
    <s v="ENX2043"/>
    <s v="A108"/>
    <s v="EMP1023"/>
    <s v="C1551"/>
    <d v="2021-12-21T00:00:00"/>
    <x v="11"/>
    <n v="1"/>
    <n v="847"/>
    <n v="534"/>
    <n v="592"/>
    <n v="1004"/>
    <n v="34"/>
    <x v="27"/>
    <x v="43"/>
    <x v="382"/>
    <x v="6"/>
    <n v="7"/>
    <x v="11"/>
    <x v="0"/>
  </r>
  <r>
    <s v="AX24579"/>
    <s v="ENX2093"/>
    <s v="A165"/>
    <s v="EMP1026"/>
    <s v="C1268"/>
    <d v="2021-12-21T00:00:00"/>
    <x v="99"/>
    <n v="1"/>
    <n v="1899"/>
    <n v="1044"/>
    <n v="1260"/>
    <n v="1752"/>
    <n v="280"/>
    <x v="52"/>
    <x v="41"/>
    <x v="347"/>
    <x v="1"/>
    <n v="9"/>
    <x v="11"/>
    <x v="0"/>
  </r>
  <r>
    <s v="AX24582"/>
    <s v="ENX2098"/>
    <s v="A157"/>
    <s v="EMP1032"/>
    <s v="C1345"/>
    <d v="2021-12-21T00:00:00"/>
    <x v="69"/>
    <n v="1"/>
    <n v="112"/>
    <n v="90"/>
    <n v="1800"/>
    <n v="3000"/>
    <n v="321"/>
    <x v="64"/>
    <x v="11"/>
    <x v="371"/>
    <x v="2"/>
    <n v="9"/>
    <x v="11"/>
    <x v="0"/>
  </r>
  <r>
    <s v="AX24584"/>
    <s v="ENX2092"/>
    <s v="A130"/>
    <s v="EMP1010"/>
    <s v="C1670"/>
    <d v="2021-12-22T00:00:00"/>
    <x v="87"/>
    <n v="1"/>
    <n v="1353"/>
    <n v="947"/>
    <n v="416"/>
    <n v="603"/>
    <n v="264"/>
    <x v="64"/>
    <x v="15"/>
    <x v="3"/>
    <x v="0"/>
    <n v="1"/>
    <x v="11"/>
    <x v="0"/>
  </r>
  <r>
    <s v="AX24588"/>
    <s v="ENX2078"/>
    <s v="A172"/>
    <s v="EMP1021"/>
    <s v="C1024"/>
    <d v="2021-12-22T00:00:00"/>
    <x v="66"/>
    <n v="2"/>
    <n v="880"/>
    <n v="634"/>
    <n v="818"/>
    <n v="1022"/>
    <n v="1104"/>
    <x v="23"/>
    <x v="11"/>
    <x v="129"/>
    <x v="5"/>
    <n v="1"/>
    <x v="11"/>
    <x v="0"/>
  </r>
  <r>
    <s v="AX24590"/>
    <s v="ENX2073"/>
    <s v="A130"/>
    <s v="EMP1027"/>
    <s v="C1220"/>
    <d v="2021-12-22T00:00:00"/>
    <x v="85"/>
    <n v="3"/>
    <n v="2497"/>
    <n v="1473"/>
    <n v="2016"/>
    <n v="3804"/>
    <n v="123"/>
    <x v="54"/>
    <x v="31"/>
    <x v="630"/>
    <x v="0"/>
    <n v="2"/>
    <x v="11"/>
    <x v="0"/>
  </r>
  <r>
    <s v="AX24591"/>
    <s v="ENX2059"/>
    <s v="A127"/>
    <s v="EMP1041"/>
    <s v="C1034"/>
    <d v="2021-12-22T00:00:00"/>
    <x v="97"/>
    <n v="3"/>
    <n v="818"/>
    <n v="450"/>
    <n v="1054"/>
    <n v="1405"/>
    <n v="1160"/>
    <x v="38"/>
    <x v="22"/>
    <x v="731"/>
    <x v="3"/>
    <n v="3"/>
    <x v="11"/>
    <x v="0"/>
  </r>
  <r>
    <s v="AX24592"/>
    <s v="ENX2023"/>
    <s v="A159"/>
    <s v="EMP1010"/>
    <s v="C1502"/>
    <d v="2021-12-22T00:00:00"/>
    <x v="57"/>
    <n v="4"/>
    <n v="1405"/>
    <n v="1054"/>
    <n v="455"/>
    <n v="799"/>
    <n v="329"/>
    <x v="39"/>
    <x v="32"/>
    <x v="432"/>
    <x v="4"/>
    <n v="4"/>
    <x v="11"/>
    <x v="0"/>
  </r>
  <r>
    <s v="AX24594"/>
    <s v="ENX2089"/>
    <s v="A147"/>
    <s v="EMP1012"/>
    <s v="C1364"/>
    <d v="2021-12-22T00:00:00"/>
    <x v="89"/>
    <n v="4"/>
    <n v="1500"/>
    <n v="900"/>
    <n v="1686"/>
    <n v="2478"/>
    <n v="92"/>
    <x v="8"/>
    <x v="26"/>
    <x v="91"/>
    <x v="6"/>
    <n v="4"/>
    <x v="11"/>
    <x v="0"/>
  </r>
  <r>
    <s v="AX24600"/>
    <s v="ENX2089"/>
    <s v="A157"/>
    <s v="EMP1037"/>
    <s v="C1171"/>
    <d v="2021-12-22T00:00:00"/>
    <x v="89"/>
    <n v="1"/>
    <n v="1278"/>
    <n v="665"/>
    <n v="1295"/>
    <n v="1639"/>
    <n v="1569"/>
    <x v="38"/>
    <x v="43"/>
    <x v="535"/>
    <x v="3"/>
    <n v="4"/>
    <x v="11"/>
    <x v="0"/>
  </r>
  <r>
    <s v="AX24601"/>
    <s v="ENX2019"/>
    <s v="A158"/>
    <s v="EMP1012"/>
    <s v="C1512"/>
    <d v="2021-12-22T00:00:00"/>
    <x v="60"/>
    <n v="4"/>
    <n v="1103"/>
    <n v="838"/>
    <n v="387"/>
    <n v="667"/>
    <n v="1508"/>
    <x v="70"/>
    <x v="14"/>
    <x v="323"/>
    <x v="3"/>
    <n v="5"/>
    <x v="11"/>
    <x v="0"/>
  </r>
  <r>
    <s v="AX24602"/>
    <s v="ENX2028"/>
    <s v="A133"/>
    <s v="EMP1024"/>
    <s v="C1012"/>
    <d v="2021-12-22T00:00:00"/>
    <x v="5"/>
    <n v="1"/>
    <n v="847"/>
    <n v="534"/>
    <n v="208"/>
    <n v="400"/>
    <n v="742"/>
    <x v="24"/>
    <x v="10"/>
    <x v="657"/>
    <x v="4"/>
    <n v="7"/>
    <x v="11"/>
    <x v="0"/>
  </r>
  <r>
    <s v="AX24603"/>
    <s v="ENX2022"/>
    <s v="A152"/>
    <s v="EMP1026"/>
    <s v="C1676"/>
    <d v="2021-12-22T00:00:00"/>
    <x v="27"/>
    <n v="2"/>
    <n v="1414"/>
    <n v="962"/>
    <n v="648"/>
    <n v="771"/>
    <n v="270"/>
    <x v="23"/>
    <x v="41"/>
    <x v="600"/>
    <x v="3"/>
    <n v="8"/>
    <x v="11"/>
    <x v="0"/>
  </r>
  <r>
    <s v="AX24606"/>
    <s v="ENX2085"/>
    <s v="A115"/>
    <s v="EMP1003"/>
    <s v="C1326"/>
    <d v="2021-12-22T00:00:00"/>
    <x v="29"/>
    <n v="1"/>
    <n v="1899"/>
    <n v="1044"/>
    <n v="1190"/>
    <n v="1566"/>
    <n v="1218"/>
    <x v="7"/>
    <x v="8"/>
    <x v="474"/>
    <x v="6"/>
    <n v="9"/>
    <x v="11"/>
    <x v="0"/>
  </r>
  <r>
    <s v="AX24607"/>
    <s v="ENX2034"/>
    <s v="A159"/>
    <s v="EMP1022"/>
    <s v="C1540"/>
    <d v="2021-12-23T00:00:00"/>
    <x v="32"/>
    <n v="1"/>
    <n v="1566"/>
    <n v="1190"/>
    <n v="244"/>
    <n v="380"/>
    <n v="660"/>
    <x v="35"/>
    <x v="13"/>
    <x v="776"/>
    <x v="4"/>
    <n v="2"/>
    <x v="11"/>
    <x v="0"/>
  </r>
  <r>
    <s v="AX24608"/>
    <s v="ENX2065"/>
    <s v="A143"/>
    <s v="EMP1002"/>
    <s v="C1252"/>
    <d v="2021-12-23T00:00:00"/>
    <x v="56"/>
    <n v="2"/>
    <n v="2353"/>
    <n v="1788"/>
    <n v="1774"/>
    <n v="2464"/>
    <n v="451"/>
    <x v="50"/>
    <x v="10"/>
    <x v="699"/>
    <x v="1"/>
    <n v="2"/>
    <x v="11"/>
    <x v="0"/>
  </r>
  <r>
    <s v="AX24611"/>
    <s v="ENX2069"/>
    <s v="A115"/>
    <s v="EMP1002"/>
    <s v="C1477"/>
    <d v="2021-12-23T00:00:00"/>
    <x v="46"/>
    <n v="4"/>
    <n v="1889"/>
    <n v="945"/>
    <n v="376"/>
    <n v="458"/>
    <n v="46"/>
    <x v="66"/>
    <x v="37"/>
    <x v="108"/>
    <x v="5"/>
    <n v="3"/>
    <x v="11"/>
    <x v="0"/>
  </r>
  <r>
    <s v="AX24614"/>
    <s v="ENX2012"/>
    <s v="A127"/>
    <s v="EMP1014"/>
    <s v="C1374"/>
    <d v="2021-12-23T00:00:00"/>
    <x v="16"/>
    <n v="1"/>
    <n v="2005"/>
    <n v="1223"/>
    <n v="1365"/>
    <n v="2397"/>
    <n v="1808"/>
    <x v="1"/>
    <x v="18"/>
    <x v="620"/>
    <x v="1"/>
    <n v="3"/>
    <x v="11"/>
    <x v="0"/>
  </r>
  <r>
    <s v="AX24617"/>
    <s v="ENX2010"/>
    <s v="A162"/>
    <s v="EMP1030"/>
    <s v="C1620"/>
    <d v="2021-12-23T00:00:00"/>
    <x v="43"/>
    <n v="1"/>
    <n v="818"/>
    <n v="450"/>
    <n v="2514"/>
    <n v="3309"/>
    <n v="364"/>
    <x v="59"/>
    <x v="30"/>
    <x v="629"/>
    <x v="2"/>
    <n v="3"/>
    <x v="11"/>
    <x v="0"/>
  </r>
  <r>
    <s v="AX24618"/>
    <s v="ENX2009"/>
    <s v="A118"/>
    <s v="EMP1032"/>
    <s v="C1530"/>
    <d v="2021-12-23T00:00:00"/>
    <x v="75"/>
    <n v="2"/>
    <n v="1380"/>
    <n v="1090"/>
    <n v="5364"/>
    <n v="7059"/>
    <n v="904"/>
    <x v="9"/>
    <x v="27"/>
    <x v="344"/>
    <x v="1"/>
    <n v="3"/>
    <x v="11"/>
    <x v="0"/>
  </r>
  <r>
    <s v="AX24637"/>
    <s v="ENX2044"/>
    <s v="A166"/>
    <s v="EMP1016"/>
    <s v="C1647"/>
    <d v="2021-12-23T00:00:00"/>
    <x v="54"/>
    <n v="1"/>
    <n v="35"/>
    <n v="22"/>
    <n v="2734"/>
    <n v="4482"/>
    <n v="1788"/>
    <x v="30"/>
    <x v="16"/>
    <x v="266"/>
    <x v="5"/>
    <n v="4"/>
    <x v="11"/>
    <x v="0"/>
  </r>
  <r>
    <s v="AX24638"/>
    <s v="ENX2045"/>
    <s v="A105"/>
    <s v="EMP1043"/>
    <s v="C1627"/>
    <d v="2021-12-23T00:00:00"/>
    <x v="65"/>
    <n v="1"/>
    <n v="1809"/>
    <n v="1067"/>
    <n v="1484"/>
    <n v="2283"/>
    <n v="107"/>
    <x v="26"/>
    <x v="41"/>
    <x v="467"/>
    <x v="6"/>
    <n v="4"/>
    <x v="11"/>
    <x v="0"/>
  </r>
  <r>
    <s v="AX24647"/>
    <s v="ENX2049"/>
    <s v="A149"/>
    <s v="EMP1013"/>
    <s v="C1406"/>
    <d v="2021-12-23T00:00:00"/>
    <x v="58"/>
    <n v="1"/>
    <n v="1278"/>
    <n v="665"/>
    <n v="158"/>
    <n v="254"/>
    <n v="90"/>
    <x v="24"/>
    <x v="35"/>
    <x v="219"/>
    <x v="0"/>
    <n v="5"/>
    <x v="11"/>
    <x v="0"/>
  </r>
  <r>
    <s v="AX24651"/>
    <s v="ENX2077"/>
    <s v="A170"/>
    <s v="EMP1034"/>
    <s v="C1503"/>
    <d v="2021-12-23T00:00:00"/>
    <x v="51"/>
    <n v="1"/>
    <n v="871"/>
    <n v="540"/>
    <n v="158"/>
    <n v="254"/>
    <n v="599"/>
    <x v="71"/>
    <x v="19"/>
    <x v="112"/>
    <x v="5"/>
    <n v="5"/>
    <x v="11"/>
    <x v="0"/>
  </r>
  <r>
    <s v="AX24652"/>
    <s v="ENX2016"/>
    <s v="A134"/>
    <s v="EMP1038"/>
    <s v="C1791"/>
    <d v="2021-12-23T00:00:00"/>
    <x v="6"/>
    <n v="1"/>
    <n v="1566"/>
    <n v="1190"/>
    <n v="1301"/>
    <n v="1587"/>
    <n v="452"/>
    <x v="57"/>
    <x v="40"/>
    <x v="430"/>
    <x v="6"/>
    <n v="6"/>
    <x v="11"/>
    <x v="0"/>
  </r>
  <r>
    <s v="AX24653"/>
    <s v="ENX2087"/>
    <s v="A124"/>
    <s v="EMP1009"/>
    <s v="C1469"/>
    <d v="2021-12-23T00:00:00"/>
    <x v="95"/>
    <n v="4"/>
    <n v="1889"/>
    <n v="945"/>
    <n v="1632"/>
    <n v="2016"/>
    <n v="187"/>
    <x v="7"/>
    <x v="42"/>
    <x v="421"/>
    <x v="4"/>
    <n v="6"/>
    <x v="11"/>
    <x v="0"/>
  </r>
  <r>
    <s v="AX24657"/>
    <s v="ENX2053"/>
    <s v="A100"/>
    <s v="EMP1006"/>
    <s v="C1774"/>
    <d v="2021-12-23T00:00:00"/>
    <x v="33"/>
    <n v="1"/>
    <n v="2141"/>
    <n v="1777"/>
    <n v="3484"/>
    <n v="6832"/>
    <n v="95"/>
    <x v="43"/>
    <x v="10"/>
    <x v="336"/>
    <x v="6"/>
    <n v="6"/>
    <x v="11"/>
    <x v="0"/>
  </r>
  <r>
    <s v="AX24664"/>
    <s v="ENX2076"/>
    <s v="A165"/>
    <s v="EMP1017"/>
    <s v="C1182"/>
    <d v="2021-12-23T00:00:00"/>
    <x v="15"/>
    <n v="1"/>
    <n v="1862"/>
    <n v="1173"/>
    <n v="2160"/>
    <n v="3484"/>
    <n v="246"/>
    <x v="71"/>
    <x v="25"/>
    <x v="717"/>
    <x v="4"/>
    <n v="7"/>
    <x v="11"/>
    <x v="0"/>
  </r>
  <r>
    <s v="AX24668"/>
    <s v="ENX2014"/>
    <s v="A169"/>
    <s v="EMP1036"/>
    <s v="C1523"/>
    <d v="2021-12-23T00:00:00"/>
    <x v="67"/>
    <n v="1"/>
    <n v="2141"/>
    <n v="1777"/>
    <n v="1167"/>
    <n v="1911"/>
    <n v="137"/>
    <x v="69"/>
    <x v="9"/>
    <x v="655"/>
    <x v="5"/>
    <n v="8"/>
    <x v="11"/>
    <x v="0"/>
  </r>
  <r>
    <s v="AX24669"/>
    <s v="ENX2099"/>
    <s v="A168"/>
    <s v="EMP1039"/>
    <s v="C1548"/>
    <d v="2021-12-23T00:00:00"/>
    <x v="52"/>
    <n v="3"/>
    <n v="315"/>
    <n v="208"/>
    <n v="1995"/>
    <n v="3834"/>
    <n v="204"/>
    <x v="19"/>
    <x v="6"/>
    <x v="556"/>
    <x v="2"/>
    <n v="9"/>
    <x v="11"/>
    <x v="0"/>
  </r>
  <r>
    <s v="AX24673"/>
    <s v="ENX2031"/>
    <s v="A168"/>
    <s v="EMP1002"/>
    <s v="C1702"/>
    <d v="2021-12-24T00:00:00"/>
    <x v="88"/>
    <n v="1"/>
    <n v="1887"/>
    <n v="1378"/>
    <n v="838"/>
    <n v="1103"/>
    <n v="714"/>
    <x v="55"/>
    <x v="36"/>
    <x v="139"/>
    <x v="0"/>
    <n v="1"/>
    <x v="11"/>
    <x v="0"/>
  </r>
  <r>
    <s v="AX24674"/>
    <s v="ENX2064"/>
    <s v="A167"/>
    <s v="EMP1002"/>
    <s v="C1021"/>
    <d v="2021-12-24T00:00:00"/>
    <x v="25"/>
    <n v="1"/>
    <n v="1367"/>
    <n v="984"/>
    <n v="1263"/>
    <n v="1683"/>
    <n v="926"/>
    <x v="61"/>
    <x v="34"/>
    <x v="664"/>
    <x v="1"/>
    <n v="2"/>
    <x v="11"/>
    <x v="0"/>
  </r>
  <r>
    <s v="AX24676"/>
    <s v="ENX2100"/>
    <s v="A124"/>
    <s v="EMP1039"/>
    <s v="C1753"/>
    <d v="2021-12-24T00:00:00"/>
    <x v="28"/>
    <n v="3"/>
    <n v="95"/>
    <n v="61"/>
    <n v="291"/>
    <n v="378"/>
    <n v="204"/>
    <x v="49"/>
    <x v="12"/>
    <x v="494"/>
    <x v="4"/>
    <n v="2"/>
    <x v="11"/>
    <x v="0"/>
  </r>
  <r>
    <s v="AX24680"/>
    <s v="ENX2042"/>
    <s v="A165"/>
    <s v="EMP1001"/>
    <s v="C1041"/>
    <d v="2021-12-24T00:00:00"/>
    <x v="49"/>
    <n v="3"/>
    <n v="530"/>
    <n v="435"/>
    <n v="1260"/>
    <n v="1752"/>
    <n v="3928"/>
    <x v="7"/>
    <x v="30"/>
    <x v="264"/>
    <x v="0"/>
    <n v="3"/>
    <x v="11"/>
    <x v="0"/>
  </r>
  <r>
    <s v="AX24681"/>
    <s v="ENX2047"/>
    <s v="A171"/>
    <s v="EMP1015"/>
    <s v="C1761"/>
    <d v="2021-12-24T00:00:00"/>
    <x v="82"/>
    <n v="2"/>
    <n v="203"/>
    <n v="154"/>
    <n v="416"/>
    <n v="603"/>
    <n v="1104"/>
    <x v="14"/>
    <x v="32"/>
    <x v="7"/>
    <x v="2"/>
    <n v="3"/>
    <x v="11"/>
    <x v="0"/>
  </r>
  <r>
    <s v="AX24685"/>
    <s v="ENX2092"/>
    <s v="A103"/>
    <s v="EMP1017"/>
    <s v="C1538"/>
    <d v="2021-12-24T00:00:00"/>
    <x v="87"/>
    <n v="3"/>
    <n v="817"/>
    <n v="409"/>
    <n v="634"/>
    <n v="880"/>
    <n v="329"/>
    <x v="19"/>
    <x v="12"/>
    <x v="702"/>
    <x v="6"/>
    <n v="3"/>
    <x v="11"/>
    <x v="0"/>
  </r>
  <r>
    <s v="AX24689"/>
    <s v="ENX2016"/>
    <s v="A166"/>
    <s v="EMP1040"/>
    <s v="C1102"/>
    <d v="2021-12-24T00:00:00"/>
    <x v="6"/>
    <n v="1"/>
    <n v="1119"/>
    <n v="683"/>
    <n v="208"/>
    <n v="315"/>
    <n v="348"/>
    <x v="42"/>
    <x v="3"/>
    <x v="525"/>
    <x v="5"/>
    <n v="4"/>
    <x v="11"/>
    <x v="0"/>
  </r>
  <r>
    <s v="AX24693"/>
    <s v="ENX2078"/>
    <s v="A116"/>
    <s v="EMP1035"/>
    <s v="C1371"/>
    <d v="2021-12-24T00:00:00"/>
    <x v="66"/>
    <n v="1"/>
    <n v="1119"/>
    <n v="683"/>
    <n v="1676"/>
    <n v="2206"/>
    <n v="812"/>
    <x v="16"/>
    <x v="37"/>
    <x v="286"/>
    <x v="3"/>
    <n v="6"/>
    <x v="11"/>
    <x v="0"/>
  </r>
  <r>
    <s v="AX24696"/>
    <s v="ENX2052"/>
    <s v="A147"/>
    <s v="EMP1011"/>
    <s v="C1396"/>
    <d v="2021-12-24T00:00:00"/>
    <x v="45"/>
    <n v="1"/>
    <n v="667"/>
    <n v="387"/>
    <n v="624"/>
    <n v="945"/>
    <n v="600"/>
    <x v="24"/>
    <x v="14"/>
    <x v="590"/>
    <x v="5"/>
    <n v="6"/>
    <x v="11"/>
    <x v="0"/>
  </r>
  <r>
    <s v="AX24697"/>
    <s v="ENX2088"/>
    <s v="A147"/>
    <s v="EMP1017"/>
    <s v="C1346"/>
    <d v="2021-12-24T00:00:00"/>
    <x v="48"/>
    <n v="1"/>
    <n v="1119"/>
    <n v="683"/>
    <n v="962"/>
    <n v="1414"/>
    <n v="1160"/>
    <x v="52"/>
    <x v="24"/>
    <x v="303"/>
    <x v="2"/>
    <n v="6"/>
    <x v="11"/>
    <x v="0"/>
  </r>
  <r>
    <s v="AX24700"/>
    <s v="ENX2046"/>
    <s v="A142"/>
    <s v="EMP1033"/>
    <s v="C1706"/>
    <d v="2021-12-24T00:00:00"/>
    <x v="38"/>
    <n v="1"/>
    <n v="1178"/>
    <n v="683"/>
    <n v="1321"/>
    <n v="1972"/>
    <n v="530"/>
    <x v="43"/>
    <x v="39"/>
    <x v="13"/>
    <x v="3"/>
    <n v="6"/>
    <x v="11"/>
    <x v="0"/>
  </r>
  <r>
    <s v="AX24702"/>
    <s v="ENX2033"/>
    <s v="A117"/>
    <s v="EMP1021"/>
    <s v="C1080"/>
    <d v="2021-12-24T00:00:00"/>
    <x v="76"/>
    <n v="1"/>
    <n v="1708"/>
    <n v="871"/>
    <n v="1516"/>
    <n v="1783"/>
    <n v="689"/>
    <x v="67"/>
    <x v="31"/>
    <x v="138"/>
    <x v="2"/>
    <n v="6"/>
    <x v="11"/>
    <x v="0"/>
  </r>
  <r>
    <s v="AX24703"/>
    <s v="ENX2060"/>
    <s v="A151"/>
    <s v="EMP1041"/>
    <s v="C1176"/>
    <d v="2021-12-24T00:00:00"/>
    <x v="73"/>
    <n v="3"/>
    <n v="1639"/>
    <n v="1295"/>
    <n v="791"/>
    <n v="1522"/>
    <n v="523"/>
    <x v="68"/>
    <x v="34"/>
    <x v="123"/>
    <x v="2"/>
    <n v="7"/>
    <x v="11"/>
    <x v="0"/>
  </r>
  <r>
    <s v="AX24704"/>
    <s v="ENX2068"/>
    <s v="A104"/>
    <s v="EMP1011"/>
    <s v="C1715"/>
    <d v="2021-12-24T00:00:00"/>
    <x v="20"/>
    <n v="2"/>
    <n v="2410"/>
    <n v="1518"/>
    <n v="2046"/>
    <n v="4014"/>
    <n v="1742"/>
    <x v="55"/>
    <x v="39"/>
    <x v="258"/>
    <x v="5"/>
    <n v="9"/>
    <x v="11"/>
    <x v="0"/>
  </r>
  <r>
    <s v="AX24705"/>
    <s v="ENX2050"/>
    <s v="A147"/>
    <s v="EMP1012"/>
    <s v="C1774"/>
    <d v="2021-12-24T00:00:00"/>
    <x v="44"/>
    <n v="3"/>
    <n v="530"/>
    <n v="424"/>
    <n v="2460"/>
    <n v="3566"/>
    <n v="192"/>
    <x v="15"/>
    <x v="2"/>
    <x v="239"/>
    <x v="2"/>
    <n v="9"/>
    <x v="11"/>
    <x v="0"/>
  </r>
  <r>
    <s v="AX24707"/>
    <s v="ENX2080"/>
    <s v="A134"/>
    <s v="EMP1021"/>
    <s v="C1721"/>
    <d v="2021-12-25T00:00:00"/>
    <x v="37"/>
    <n v="1"/>
    <n v="596"/>
    <n v="358"/>
    <n v="984"/>
    <n v="1367"/>
    <n v="264"/>
    <x v="5"/>
    <x v="2"/>
    <x v="319"/>
    <x v="6"/>
    <n v="1"/>
    <x v="11"/>
    <x v="0"/>
  </r>
  <r>
    <s v="AX24710"/>
    <s v="ENX2000"/>
    <s v="A129"/>
    <s v="EMP1007"/>
    <s v="C1714"/>
    <d v="2021-12-25T00:00:00"/>
    <x v="98"/>
    <n v="3"/>
    <n v="2141"/>
    <n v="1777"/>
    <n v="3519"/>
    <n v="5586"/>
    <n v="904"/>
    <x v="9"/>
    <x v="0"/>
    <x v="289"/>
    <x v="4"/>
    <n v="1"/>
    <x v="11"/>
    <x v="0"/>
  </r>
  <r>
    <s v="AX24711"/>
    <s v="ENX2015"/>
    <s v="A159"/>
    <s v="EMP1024"/>
    <s v="C1456"/>
    <d v="2021-12-25T00:00:00"/>
    <x v="17"/>
    <n v="2"/>
    <n v="136"/>
    <n v="72"/>
    <n v="807"/>
    <n v="1467"/>
    <n v="369"/>
    <x v="34"/>
    <x v="18"/>
    <x v="653"/>
    <x v="5"/>
    <n v="1"/>
    <x v="11"/>
    <x v="0"/>
  </r>
  <r>
    <s v="AX24714"/>
    <s v="ENX2055"/>
    <s v="A159"/>
    <s v="EMP1002"/>
    <s v="C1145"/>
    <d v="2021-12-25T00:00:00"/>
    <x v="71"/>
    <n v="2"/>
    <n v="1178"/>
    <n v="683"/>
    <n v="1291"/>
    <n v="2391"/>
    <n v="368"/>
    <x v="61"/>
    <x v="18"/>
    <x v="656"/>
    <x v="6"/>
    <n v="1"/>
    <x v="11"/>
    <x v="0"/>
  </r>
  <r>
    <s v="AX24717"/>
    <s v="ENX2093"/>
    <s v="A108"/>
    <s v="EMP1003"/>
    <s v="C1769"/>
    <d v="2021-12-25T00:00:00"/>
    <x v="99"/>
    <n v="1"/>
    <n v="1178"/>
    <n v="683"/>
    <n v="1683"/>
    <n v="2052"/>
    <n v="447"/>
    <x v="2"/>
    <x v="1"/>
    <x v="215"/>
    <x v="5"/>
    <n v="1"/>
    <x v="11"/>
    <x v="0"/>
  </r>
  <r>
    <s v="AX24718"/>
    <s v="ENX2071"/>
    <s v="A127"/>
    <s v="EMP1024"/>
    <s v="C1119"/>
    <d v="2021-12-25T00:00:00"/>
    <x v="92"/>
    <n v="3"/>
    <n v="1103"/>
    <n v="838"/>
    <n v="1397"/>
    <n v="1967"/>
    <n v="1046"/>
    <x v="30"/>
    <x v="11"/>
    <x v="665"/>
    <x v="3"/>
    <n v="2"/>
    <x v="11"/>
    <x v="0"/>
  </r>
  <r>
    <s v="AX24720"/>
    <s v="ENX2023"/>
    <s v="A166"/>
    <s v="EMP1035"/>
    <s v="C1727"/>
    <d v="2021-12-25T00:00:00"/>
    <x v="57"/>
    <n v="2"/>
    <n v="217"/>
    <n v="171"/>
    <n v="2610"/>
    <n v="3624"/>
    <n v="1324"/>
    <x v="44"/>
    <x v="36"/>
    <x v="395"/>
    <x v="4"/>
    <n v="2"/>
    <x v="11"/>
    <x v="0"/>
  </r>
  <r>
    <s v="AX24730"/>
    <s v="ENX2064"/>
    <s v="A153"/>
    <s v="EMP1027"/>
    <s v="C1566"/>
    <d v="2021-12-25T00:00:00"/>
    <x v="25"/>
    <n v="3"/>
    <n v="1467"/>
    <n v="807"/>
    <n v="2841"/>
    <n v="4059"/>
    <n v="3196"/>
    <x v="58"/>
    <x v="0"/>
    <x v="23"/>
    <x v="3"/>
    <n v="2"/>
    <x v="11"/>
    <x v="0"/>
  </r>
  <r>
    <s v="AX24731"/>
    <s v="ENX2065"/>
    <s v="A134"/>
    <s v="EMP1038"/>
    <s v="C1455"/>
    <d v="2021-12-25T00:00:00"/>
    <x v="56"/>
    <n v="2"/>
    <n v="1119"/>
    <n v="683"/>
    <n v="683"/>
    <n v="1119"/>
    <n v="328"/>
    <x v="73"/>
    <x v="13"/>
    <x v="319"/>
    <x v="6"/>
    <n v="2"/>
    <x v="11"/>
    <x v="0"/>
  </r>
  <r>
    <s v="AX24732"/>
    <s v="ENX2040"/>
    <s v="A139"/>
    <s v="EMP1012"/>
    <s v="C1573"/>
    <d v="2021-12-25T00:00:00"/>
    <x v="4"/>
    <n v="1"/>
    <n v="1783"/>
    <n v="1230"/>
    <n v="5331"/>
    <n v="6423"/>
    <n v="243"/>
    <x v="59"/>
    <x v="2"/>
    <x v="766"/>
    <x v="3"/>
    <n v="3"/>
    <x v="11"/>
    <x v="0"/>
  </r>
  <r>
    <s v="AX24735"/>
    <s v="ENX2046"/>
    <s v="A117"/>
    <s v="EMP1001"/>
    <s v="C1552"/>
    <d v="2021-12-25T00:00:00"/>
    <x v="38"/>
    <n v="1"/>
    <n v="1725"/>
    <n v="1363"/>
    <n v="90"/>
    <n v="112"/>
    <n v="2452"/>
    <x v="38"/>
    <x v="2"/>
    <x v="789"/>
    <x v="4"/>
    <n v="4"/>
    <x v="11"/>
    <x v="0"/>
  </r>
  <r>
    <s v="AX24737"/>
    <s v="ENX2062"/>
    <s v="A141"/>
    <s v="EMP1028"/>
    <s v="C1521"/>
    <d v="2021-12-25T00:00:00"/>
    <x v="91"/>
    <n v="2"/>
    <n v="2257"/>
    <n v="1535"/>
    <n v="947"/>
    <n v="1353"/>
    <n v="345"/>
    <x v="7"/>
    <x v="25"/>
    <x v="471"/>
    <x v="0"/>
    <n v="4"/>
    <x v="11"/>
    <x v="0"/>
  </r>
  <r>
    <s v="AX24740"/>
    <s v="ENX2088"/>
    <s v="A145"/>
    <s v="EMP1011"/>
    <s v="C1285"/>
    <d v="2021-12-25T00:00:00"/>
    <x v="48"/>
    <n v="1"/>
    <n v="1887"/>
    <n v="1378"/>
    <n v="255"/>
    <n v="392"/>
    <n v="1053"/>
    <x v="26"/>
    <x v="7"/>
    <x v="310"/>
    <x v="5"/>
    <n v="4"/>
    <x v="11"/>
    <x v="0"/>
  </r>
  <r>
    <s v="AX24744"/>
    <s v="ENX2088"/>
    <s v="A163"/>
    <s v="EMP1043"/>
    <s v="C1707"/>
    <d v="2021-12-25T00:00:00"/>
    <x v="48"/>
    <n v="3"/>
    <n v="1405"/>
    <n v="1054"/>
    <n v="2700"/>
    <n v="4500"/>
    <n v="554"/>
    <x v="51"/>
    <x v="37"/>
    <x v="503"/>
    <x v="5"/>
    <n v="4"/>
    <x v="11"/>
    <x v="0"/>
  </r>
  <r>
    <s v="AX24751"/>
    <s v="ENX2016"/>
    <s v="A109"/>
    <s v="EMP1017"/>
    <s v="C1479"/>
    <d v="2021-12-25T00:00:00"/>
    <x v="6"/>
    <n v="4"/>
    <n v="913"/>
    <n v="584"/>
    <n v="1294"/>
    <n v="1848"/>
    <n v="589"/>
    <x v="1"/>
    <x v="44"/>
    <x v="308"/>
    <x v="0"/>
    <n v="6"/>
    <x v="11"/>
    <x v="0"/>
  </r>
  <r>
    <s v="AX24752"/>
    <s v="ENX2051"/>
    <s v="A165"/>
    <s v="EMP1030"/>
    <s v="C1344"/>
    <d v="2021-12-25T00:00:00"/>
    <x v="14"/>
    <n v="1"/>
    <n v="1582"/>
    <n v="1234"/>
    <n v="1321"/>
    <n v="1972"/>
    <n v="192"/>
    <x v="13"/>
    <x v="15"/>
    <x v="91"/>
    <x v="0"/>
    <n v="7"/>
    <x v="11"/>
    <x v="0"/>
  </r>
  <r>
    <s v="AX24753"/>
    <s v="ENX2049"/>
    <s v="A142"/>
    <s v="EMP1027"/>
    <s v="C1293"/>
    <d v="2021-12-25T00:00:00"/>
    <x v="58"/>
    <n v="2"/>
    <n v="217"/>
    <n v="171"/>
    <n v="648"/>
    <n v="771"/>
    <n v="376"/>
    <x v="23"/>
    <x v="14"/>
    <x v="332"/>
    <x v="5"/>
    <n v="8"/>
    <x v="11"/>
    <x v="0"/>
  </r>
  <r>
    <s v="AX24754"/>
    <s v="ENX2039"/>
    <s v="A112"/>
    <s v="EMP1029"/>
    <s v="C1608"/>
    <d v="2021-12-25T00:00:00"/>
    <x v="96"/>
    <n v="1"/>
    <n v="951"/>
    <n v="504"/>
    <n v="1443"/>
    <n v="1826"/>
    <n v="570"/>
    <x v="67"/>
    <x v="33"/>
    <x v="233"/>
    <x v="0"/>
    <n v="8"/>
    <x v="11"/>
    <x v="0"/>
  </r>
  <r>
    <s v="AX24758"/>
    <s v="ENX2076"/>
    <s v="A102"/>
    <s v="EMP1008"/>
    <s v="C1425"/>
    <d v="2021-12-25T00:00:00"/>
    <x v="15"/>
    <n v="4"/>
    <n v="1848"/>
    <n v="1294"/>
    <n v="435"/>
    <n v="530"/>
    <n v="240"/>
    <x v="71"/>
    <x v="12"/>
    <x v="563"/>
    <x v="2"/>
    <n v="8"/>
    <x v="11"/>
    <x v="0"/>
  </r>
  <r>
    <s v="AX24760"/>
    <s v="ENX2039"/>
    <s v="A169"/>
    <s v="EMP1001"/>
    <s v="C1610"/>
    <d v="2021-12-25T00:00:00"/>
    <x v="96"/>
    <n v="1"/>
    <n v="1899"/>
    <n v="1044"/>
    <n v="4197"/>
    <n v="6882"/>
    <n v="123"/>
    <x v="38"/>
    <x v="0"/>
    <x v="41"/>
    <x v="6"/>
    <n v="9"/>
    <x v="11"/>
    <x v="0"/>
  </r>
  <r>
    <s v="AX24766"/>
    <s v="ENX2034"/>
    <s v="A138"/>
    <s v="EMP1027"/>
    <s v="C1609"/>
    <d v="2021-12-25T00:00:00"/>
    <x v="32"/>
    <n v="3"/>
    <n v="1972"/>
    <n v="1321"/>
    <n v="1020"/>
    <n v="1568"/>
    <n v="782"/>
    <x v="18"/>
    <x v="6"/>
    <x v="478"/>
    <x v="3"/>
    <n v="9"/>
    <x v="11"/>
    <x v="0"/>
  </r>
  <r>
    <s v="AX24767"/>
    <s v="ENX2064"/>
    <s v="A104"/>
    <s v="EMP1004"/>
    <s v="C1045"/>
    <d v="2021-12-26T00:00:00"/>
    <x v="25"/>
    <n v="1"/>
    <n v="800"/>
    <n v="536"/>
    <n v="534"/>
    <n v="847"/>
    <n v="990"/>
    <x v="39"/>
    <x v="5"/>
    <x v="294"/>
    <x v="4"/>
    <n v="1"/>
    <x v="11"/>
    <x v="0"/>
  </r>
  <r>
    <s v="AX24775"/>
    <s v="ENX2011"/>
    <s v="A122"/>
    <s v="EMP1011"/>
    <s v="C1411"/>
    <d v="2021-12-26T00:00:00"/>
    <x v="81"/>
    <n v="1"/>
    <n v="771"/>
    <n v="648"/>
    <n v="200"/>
    <n v="290"/>
    <n v="1380"/>
    <x v="64"/>
    <x v="6"/>
    <x v="162"/>
    <x v="3"/>
    <n v="3"/>
    <x v="11"/>
    <x v="0"/>
  </r>
  <r>
    <s v="AX24777"/>
    <s v="ENX2090"/>
    <s v="A122"/>
    <s v="EMP1033"/>
    <s v="C1145"/>
    <d v="2021-12-26T00:00:00"/>
    <x v="55"/>
    <n v="1"/>
    <n v="951"/>
    <n v="504"/>
    <n v="7584"/>
    <n v="9980"/>
    <n v="486"/>
    <x v="6"/>
    <x v="33"/>
    <x v="346"/>
    <x v="3"/>
    <n v="3"/>
    <x v="11"/>
    <x v="0"/>
  </r>
  <r>
    <s v="AX24781"/>
    <s v="ENX2043"/>
    <s v="A118"/>
    <s v="EMP1042"/>
    <s v="C1382"/>
    <d v="2021-12-26T00:00:00"/>
    <x v="11"/>
    <n v="1"/>
    <n v="1812"/>
    <n v="1305"/>
    <n v="1942"/>
    <n v="2988"/>
    <n v="26"/>
    <x v="26"/>
    <x v="12"/>
    <x v="786"/>
    <x v="2"/>
    <n v="3"/>
    <x v="11"/>
    <x v="0"/>
  </r>
  <r>
    <s v="AX24789"/>
    <s v="ENX2086"/>
    <s v="A132"/>
    <s v="EMP1029"/>
    <s v="C1124"/>
    <d v="2021-12-26T00:00:00"/>
    <x v="94"/>
    <n v="2"/>
    <n v="1743"/>
    <n v="872"/>
    <n v="1301"/>
    <n v="1587"/>
    <n v="2400"/>
    <x v="2"/>
    <x v="43"/>
    <x v="235"/>
    <x v="5"/>
    <n v="4"/>
    <x v="11"/>
    <x v="0"/>
  </r>
  <r>
    <s v="AX24790"/>
    <s v="ENX2062"/>
    <s v="A156"/>
    <s v="EMP1035"/>
    <s v="C1101"/>
    <d v="2021-12-26T00:00:00"/>
    <x v="91"/>
    <n v="1"/>
    <n v="799"/>
    <n v="455"/>
    <n v="2642"/>
    <n v="3944"/>
    <n v="22"/>
    <x v="50"/>
    <x v="29"/>
    <x v="66"/>
    <x v="5"/>
    <n v="4"/>
    <x v="11"/>
    <x v="0"/>
  </r>
  <r>
    <s v="AX24793"/>
    <s v="ENX2060"/>
    <s v="A158"/>
    <s v="EMP1031"/>
    <s v="C1279"/>
    <d v="2021-12-26T00:00:00"/>
    <x v="73"/>
    <n v="3"/>
    <n v="1414"/>
    <n v="962"/>
    <n v="3132"/>
    <n v="5697"/>
    <n v="1293"/>
    <x v="36"/>
    <x v="18"/>
    <x v="341"/>
    <x v="0"/>
    <n v="5"/>
    <x v="11"/>
    <x v="0"/>
  </r>
  <r>
    <s v="AX24801"/>
    <s v="ENX2025"/>
    <s v="A111"/>
    <s v="EMP1011"/>
    <s v="C1134"/>
    <d v="2021-12-26T00:00:00"/>
    <x v="21"/>
    <n v="1"/>
    <n v="181"/>
    <n v="130"/>
    <n v="72"/>
    <n v="136"/>
    <n v="68"/>
    <x v="7"/>
    <x v="44"/>
    <x v="506"/>
    <x v="3"/>
    <n v="8"/>
    <x v="11"/>
    <x v="0"/>
  </r>
  <r>
    <s v="AX24804"/>
    <s v="ENX2088"/>
    <s v="A147"/>
    <s v="EMP1024"/>
    <s v="C1254"/>
    <d v="2021-12-26T00:00:00"/>
    <x v="48"/>
    <n v="2"/>
    <n v="530"/>
    <n v="424"/>
    <n v="1200"/>
    <n v="2182"/>
    <n v="570"/>
    <x v="12"/>
    <x v="29"/>
    <x v="395"/>
    <x v="1"/>
    <n v="8"/>
    <x v="11"/>
    <x v="0"/>
  </r>
  <r>
    <s v="AX24805"/>
    <s v="ENX2023"/>
    <s v="A124"/>
    <s v="EMP1004"/>
    <s v="C1758"/>
    <d v="2021-12-26T00:00:00"/>
    <x v="57"/>
    <n v="2"/>
    <n v="1566"/>
    <n v="1190"/>
    <n v="4216"/>
    <n v="5620"/>
    <n v="322"/>
    <x v="3"/>
    <x v="20"/>
    <x v="796"/>
    <x v="5"/>
    <n v="9"/>
    <x v="11"/>
    <x v="0"/>
  </r>
  <r>
    <s v="AX24806"/>
    <s v="ENX2091"/>
    <s v="A113"/>
    <s v="EMP1039"/>
    <s v="C1098"/>
    <d v="2021-12-26T00:00:00"/>
    <x v="39"/>
    <n v="3"/>
    <n v="817"/>
    <n v="409"/>
    <n v="1223"/>
    <n v="2005"/>
    <n v="1659"/>
    <x v="34"/>
    <x v="15"/>
    <x v="83"/>
    <x v="5"/>
    <n v="9"/>
    <x v="11"/>
    <x v="0"/>
  </r>
  <r>
    <s v="AX24810"/>
    <s v="ENX2065"/>
    <s v="A109"/>
    <s v="EMP1044"/>
    <s v="C1205"/>
    <d v="2021-12-26T00:00:00"/>
    <x v="56"/>
    <n v="4"/>
    <n v="2294"/>
    <n v="1399"/>
    <n v="716"/>
    <n v="1192"/>
    <n v="1341"/>
    <x v="16"/>
    <x v="33"/>
    <x v="92"/>
    <x v="5"/>
    <n v="9"/>
    <x v="11"/>
    <x v="0"/>
  </r>
  <r>
    <s v="AX24817"/>
    <s v="ENX2097"/>
    <s v="A142"/>
    <s v="EMP1020"/>
    <s v="C1397"/>
    <d v="2021-12-26T00:00:00"/>
    <x v="0"/>
    <n v="1"/>
    <n v="1635"/>
    <n v="1046"/>
    <n v="72"/>
    <n v="136"/>
    <n v="1140"/>
    <x v="12"/>
    <x v="3"/>
    <x v="149"/>
    <x v="3"/>
    <n v="9"/>
    <x v="11"/>
    <x v="0"/>
  </r>
  <r>
    <s v="AX24819"/>
    <s v="ENX2086"/>
    <s v="A170"/>
    <s v="EMP1037"/>
    <s v="C1672"/>
    <d v="2021-12-27T00:00:00"/>
    <x v="94"/>
    <n v="1"/>
    <n v="1367"/>
    <n v="984"/>
    <n v="22"/>
    <n v="35"/>
    <n v="406"/>
    <x v="69"/>
    <x v="21"/>
    <x v="587"/>
    <x v="1"/>
    <n v="1"/>
    <x v="11"/>
    <x v="0"/>
  </r>
  <r>
    <s v="AX24825"/>
    <s v="ENX2064"/>
    <s v="A133"/>
    <s v="EMP1022"/>
    <s v="C1473"/>
    <d v="2021-12-27T00:00:00"/>
    <x v="25"/>
    <n v="1"/>
    <n v="1635"/>
    <n v="1046"/>
    <n v="216"/>
    <n v="408"/>
    <n v="329"/>
    <x v="63"/>
    <x v="16"/>
    <x v="583"/>
    <x v="5"/>
    <n v="2"/>
    <x v="11"/>
    <x v="0"/>
  </r>
  <r>
    <s v="AX24829"/>
    <s v="ENX2033"/>
    <s v="A105"/>
    <s v="EMP1021"/>
    <s v="C1016"/>
    <d v="2021-12-27T00:00:00"/>
    <x v="76"/>
    <n v="3"/>
    <n v="913"/>
    <n v="584"/>
    <n v="4191"/>
    <n v="5901"/>
    <n v="1308"/>
    <x v="58"/>
    <x v="11"/>
    <x v="737"/>
    <x v="6"/>
    <n v="2"/>
    <x v="11"/>
    <x v="0"/>
  </r>
  <r>
    <s v="AX24834"/>
    <s v="ENX2098"/>
    <s v="A109"/>
    <s v="EMP1044"/>
    <s v="C1508"/>
    <d v="2021-12-27T00:00:00"/>
    <x v="69"/>
    <n v="1"/>
    <n v="2294"/>
    <n v="1399"/>
    <n v="269"/>
    <n v="368"/>
    <n v="261"/>
    <x v="56"/>
    <x v="23"/>
    <x v="9"/>
    <x v="0"/>
    <n v="3"/>
    <x v="11"/>
    <x v="0"/>
  </r>
  <r>
    <s v="AX24840"/>
    <s v="ENX2036"/>
    <s v="A108"/>
    <s v="EMP1025"/>
    <s v="C1076"/>
    <d v="2021-12-27T00:00:00"/>
    <x v="1"/>
    <n v="3"/>
    <n v="2391"/>
    <n v="1291"/>
    <n v="1321"/>
    <n v="1972"/>
    <n v="1742"/>
    <x v="22"/>
    <x v="42"/>
    <x v="523"/>
    <x v="0"/>
    <n v="3"/>
    <x v="11"/>
    <x v="0"/>
  </r>
  <r>
    <s v="AX24842"/>
    <s v="ENX2024"/>
    <s v="A169"/>
    <s v="EMP1023"/>
    <s v="C1330"/>
    <d v="2021-12-27T00:00:00"/>
    <x v="2"/>
    <n v="1"/>
    <n v="1889"/>
    <n v="945"/>
    <n v="4419"/>
    <n v="7491"/>
    <n v="944"/>
    <x v="64"/>
    <x v="23"/>
    <x v="329"/>
    <x v="6"/>
    <n v="4"/>
    <x v="11"/>
    <x v="0"/>
  </r>
  <r>
    <s v="AX24846"/>
    <s v="ENX2042"/>
    <s v="A138"/>
    <s v="EMP1025"/>
    <s v="C1745"/>
    <d v="2021-12-27T00:00:00"/>
    <x v="49"/>
    <n v="1"/>
    <n v="1899"/>
    <n v="1044"/>
    <n v="1484"/>
    <n v="2283"/>
    <n v="2565"/>
    <x v="17"/>
    <x v="21"/>
    <x v="301"/>
    <x v="5"/>
    <n v="6"/>
    <x v="11"/>
    <x v="0"/>
  </r>
  <r>
    <s v="AX24848"/>
    <s v="ENX2089"/>
    <s v="A166"/>
    <s v="EMP1044"/>
    <s v="C1706"/>
    <d v="2021-12-27T00:00:00"/>
    <x v="89"/>
    <n v="3"/>
    <n v="1467"/>
    <n v="807"/>
    <n v="5512"/>
    <n v="7548"/>
    <n v="1598"/>
    <x v="35"/>
    <x v="7"/>
    <x v="205"/>
    <x v="4"/>
    <n v="6"/>
    <x v="11"/>
    <x v="0"/>
  </r>
  <r>
    <s v="AX24849"/>
    <s v="ENX2077"/>
    <s v="A149"/>
    <s v="EMP1006"/>
    <s v="C1771"/>
    <d v="2021-12-27T00:00:00"/>
    <x v="51"/>
    <n v="3"/>
    <n v="1899"/>
    <n v="1044"/>
    <n v="536"/>
    <n v="800"/>
    <n v="68"/>
    <x v="69"/>
    <x v="29"/>
    <x v="664"/>
    <x v="0"/>
    <n v="7"/>
    <x v="11"/>
    <x v="0"/>
  </r>
  <r>
    <s v="AX24856"/>
    <s v="ENX2000"/>
    <s v="A135"/>
    <s v="EMP1025"/>
    <s v="C1176"/>
    <d v="2021-12-27T00:00:00"/>
    <x v="98"/>
    <n v="1"/>
    <n v="123"/>
    <n v="84"/>
    <n v="400"/>
    <n v="580"/>
    <n v="98"/>
    <x v="37"/>
    <x v="36"/>
    <x v="560"/>
    <x v="3"/>
    <n v="8"/>
    <x v="11"/>
    <x v="0"/>
  </r>
  <r>
    <s v="AX24857"/>
    <s v="ENX2076"/>
    <s v="A112"/>
    <s v="EMP1010"/>
    <s v="C1256"/>
    <d v="2021-12-27T00:00:00"/>
    <x v="15"/>
    <n v="2"/>
    <n v="530"/>
    <n v="424"/>
    <n v="1268"/>
    <n v="1760"/>
    <n v="431"/>
    <x v="57"/>
    <x v="23"/>
    <x v="491"/>
    <x v="0"/>
    <n v="8"/>
    <x v="11"/>
    <x v="0"/>
  </r>
  <r>
    <s v="AX24859"/>
    <s v="ENX2030"/>
    <s v="A101"/>
    <s v="EMP1007"/>
    <s v="C1181"/>
    <d v="2021-12-27T00:00:00"/>
    <x v="80"/>
    <n v="1"/>
    <n v="95"/>
    <n v="61"/>
    <n v="1234"/>
    <n v="1582"/>
    <n v="256"/>
    <x v="37"/>
    <x v="32"/>
    <x v="503"/>
    <x v="3"/>
    <n v="8"/>
    <x v="11"/>
    <x v="0"/>
  </r>
  <r>
    <s v="AX24869"/>
    <s v="ENX2004"/>
    <s v="A104"/>
    <s v="EMP1011"/>
    <s v="C1622"/>
    <d v="2021-12-27T00:00:00"/>
    <x v="23"/>
    <n v="2"/>
    <n v="1638"/>
    <n v="1261"/>
    <n v="1896"/>
    <n v="2495"/>
    <n v="2193"/>
    <x v="33"/>
    <x v="19"/>
    <x v="266"/>
    <x v="5"/>
    <n v="9"/>
    <x v="11"/>
    <x v="0"/>
  </r>
  <r>
    <s v="AX24871"/>
    <s v="ENX2058"/>
    <s v="A126"/>
    <s v="EMP1029"/>
    <s v="C1255"/>
    <d v="2021-12-28T00:00:00"/>
    <x v="53"/>
    <n v="1"/>
    <n v="2091"/>
    <n v="1485"/>
    <n v="732"/>
    <n v="1077"/>
    <n v="13"/>
    <x v="40"/>
    <x v="17"/>
    <x v="72"/>
    <x v="2"/>
    <n v="1"/>
    <x v="11"/>
    <x v="0"/>
  </r>
  <r>
    <s v="AX24873"/>
    <s v="ENX2049"/>
    <s v="A135"/>
    <s v="EMP1002"/>
    <s v="C1580"/>
    <d v="2021-12-28T00:00:00"/>
    <x v="58"/>
    <n v="3"/>
    <n v="136"/>
    <n v="72"/>
    <n v="504"/>
    <n v="951"/>
    <n v="1356"/>
    <x v="71"/>
    <x v="31"/>
    <x v="598"/>
    <x v="2"/>
    <n v="2"/>
    <x v="11"/>
    <x v="0"/>
  </r>
  <r>
    <s v="AX24878"/>
    <s v="ENX2064"/>
    <s v="A157"/>
    <s v="EMP1043"/>
    <s v="C1365"/>
    <d v="2021-12-28T00:00:00"/>
    <x v="25"/>
    <n v="1"/>
    <n v="378"/>
    <n v="291"/>
    <n v="3570"/>
    <n v="4698"/>
    <n v="2226"/>
    <x v="62"/>
    <x v="22"/>
    <x v="799"/>
    <x v="2"/>
    <n v="2"/>
    <x v="11"/>
    <x v="0"/>
  </r>
  <r>
    <s v="AX24879"/>
    <s v="ENX2015"/>
    <s v="A158"/>
    <s v="EMP1035"/>
    <s v="C1350"/>
    <d v="2021-12-28T00:00:00"/>
    <x v="17"/>
    <n v="1"/>
    <n v="1367"/>
    <n v="984"/>
    <n v="462"/>
    <n v="609"/>
    <n v="140"/>
    <x v="12"/>
    <x v="18"/>
    <x v="702"/>
    <x v="2"/>
    <n v="4"/>
    <x v="11"/>
    <x v="0"/>
  </r>
  <r>
    <s v="AX24880"/>
    <s v="ENX2063"/>
    <s v="A108"/>
    <s v="EMP1003"/>
    <s v="C1739"/>
    <d v="2021-12-28T00:00:00"/>
    <x v="83"/>
    <n v="1"/>
    <n v="1494"/>
    <n v="971"/>
    <n v="5452"/>
    <n v="6900"/>
    <n v="270"/>
    <x v="11"/>
    <x v="15"/>
    <x v="794"/>
    <x v="4"/>
    <n v="4"/>
    <x v="11"/>
    <x v="0"/>
  </r>
  <r>
    <s v="AX24881"/>
    <s v="ENX2083"/>
    <s v="A163"/>
    <s v="EMP1015"/>
    <s v="C1162"/>
    <d v="2021-12-28T00:00:00"/>
    <x v="59"/>
    <n v="1"/>
    <n v="2182"/>
    <n v="1200"/>
    <n v="208"/>
    <n v="400"/>
    <n v="799"/>
    <x v="27"/>
    <x v="12"/>
    <x v="622"/>
    <x v="6"/>
    <n v="5"/>
    <x v="11"/>
    <x v="0"/>
  </r>
  <r>
    <s v="AX24882"/>
    <s v="ENX2029"/>
    <s v="A103"/>
    <s v="EMP1005"/>
    <s v="C1398"/>
    <d v="2021-12-28T00:00:00"/>
    <x v="3"/>
    <n v="3"/>
    <n v="1848"/>
    <n v="1294"/>
    <n v="1363"/>
    <n v="1725"/>
    <n v="248"/>
    <x v="60"/>
    <x v="22"/>
    <x v="796"/>
    <x v="0"/>
    <n v="5"/>
    <x v="11"/>
    <x v="0"/>
  </r>
  <r>
    <s v="AX24884"/>
    <s v="ENX2054"/>
    <s v="A115"/>
    <s v="EMP1024"/>
    <s v="C1090"/>
    <d v="2021-12-28T00:00:00"/>
    <x v="12"/>
    <n v="3"/>
    <n v="545"/>
    <n v="425"/>
    <n v="1173"/>
    <n v="1862"/>
    <n v="46"/>
    <x v="21"/>
    <x v="13"/>
    <x v="465"/>
    <x v="3"/>
    <n v="5"/>
    <x v="11"/>
    <x v="0"/>
  </r>
  <r>
    <s v="AX24891"/>
    <s v="ENX2064"/>
    <s v="A158"/>
    <s v="EMP1042"/>
    <s v="C1027"/>
    <d v="2021-12-28T00:00:00"/>
    <x v="25"/>
    <n v="2"/>
    <n v="2241"/>
    <n v="1367"/>
    <n v="408"/>
    <n v="504"/>
    <n v="1018"/>
    <x v="50"/>
    <x v="33"/>
    <x v="598"/>
    <x v="4"/>
    <n v="5"/>
    <x v="11"/>
    <x v="0"/>
  </r>
  <r>
    <s v="AX24894"/>
    <s v="ENX2073"/>
    <s v="A166"/>
    <s v="EMP1005"/>
    <s v="C1162"/>
    <d v="2021-12-28T00:00:00"/>
    <x v="85"/>
    <n v="1"/>
    <n v="1367"/>
    <n v="984"/>
    <n v="5892"/>
    <n v="9988"/>
    <n v="689"/>
    <x v="17"/>
    <x v="35"/>
    <x v="335"/>
    <x v="2"/>
    <n v="6"/>
    <x v="11"/>
    <x v="0"/>
  </r>
  <r>
    <s v="AX24895"/>
    <s v="ENX2063"/>
    <s v="A120"/>
    <s v="EMP1031"/>
    <s v="C1562"/>
    <d v="2021-12-28T00:00:00"/>
    <x v="83"/>
    <n v="1"/>
    <n v="290"/>
    <n v="200"/>
    <n v="420"/>
    <n v="584"/>
    <n v="742"/>
    <x v="57"/>
    <x v="44"/>
    <x v="783"/>
    <x v="1"/>
    <n v="7"/>
    <x v="11"/>
    <x v="0"/>
  </r>
  <r>
    <s v="AX24897"/>
    <s v="ENX2030"/>
    <s v="A154"/>
    <s v="EMP1013"/>
    <s v="C1556"/>
    <d v="2021-12-28T00:00:00"/>
    <x v="80"/>
    <n v="1"/>
    <n v="1351"/>
    <n v="1108"/>
    <n v="2886"/>
    <n v="3652"/>
    <n v="322"/>
    <x v="25"/>
    <x v="20"/>
    <x v="704"/>
    <x v="2"/>
    <n v="7"/>
    <x v="11"/>
    <x v="0"/>
  </r>
  <r>
    <s v="AX24899"/>
    <s v="ENX2026"/>
    <s v="A128"/>
    <s v="EMP1036"/>
    <s v="C1422"/>
    <d v="2021-12-28T00:00:00"/>
    <x v="74"/>
    <n v="4"/>
    <n v="502"/>
    <n v="296"/>
    <n v="4455"/>
    <n v="6273"/>
    <n v="246"/>
    <x v="68"/>
    <x v="3"/>
    <x v="477"/>
    <x v="4"/>
    <n v="8"/>
    <x v="11"/>
    <x v="0"/>
  </r>
  <r>
    <s v="AX24901"/>
    <s v="ENX2031"/>
    <s v="A137"/>
    <s v="EMP1032"/>
    <s v="C1338"/>
    <d v="2021-12-29T00:00:00"/>
    <x v="88"/>
    <n v="1"/>
    <n v="886"/>
    <n v="478"/>
    <n v="200"/>
    <n v="290"/>
    <n v="161"/>
    <x v="42"/>
    <x v="13"/>
    <x v="197"/>
    <x v="1"/>
    <n v="1"/>
    <x v="11"/>
    <x v="0"/>
  </r>
  <r>
    <s v="AX24904"/>
    <s v="ENX2043"/>
    <s v="A108"/>
    <s v="EMP1023"/>
    <s v="C1446"/>
    <d v="2021-12-29T00:00:00"/>
    <x v="11"/>
    <n v="1"/>
    <n v="1972"/>
    <n v="1321"/>
    <n v="395"/>
    <n v="556"/>
    <n v="570"/>
    <x v="7"/>
    <x v="14"/>
    <x v="229"/>
    <x v="0"/>
    <n v="1"/>
    <x v="11"/>
    <x v="0"/>
  </r>
  <r>
    <s v="AX24905"/>
    <s v="ENX2086"/>
    <s v="A111"/>
    <s v="EMP1038"/>
    <s v="C1733"/>
    <d v="2021-12-29T00:00:00"/>
    <x v="94"/>
    <n v="2"/>
    <n v="2241"/>
    <n v="1367"/>
    <n v="122"/>
    <n v="190"/>
    <n v="982"/>
    <x v="20"/>
    <x v="25"/>
    <x v="263"/>
    <x v="0"/>
    <n v="1"/>
    <x v="11"/>
    <x v="0"/>
  </r>
  <r>
    <s v="AX24906"/>
    <s v="ENX2046"/>
    <s v="A157"/>
    <s v="EMP1033"/>
    <s v="C1568"/>
    <d v="2021-12-29T00:00:00"/>
    <x v="38"/>
    <n v="2"/>
    <n v="530"/>
    <n v="424"/>
    <n v="1397"/>
    <n v="1967"/>
    <n v="561"/>
    <x v="10"/>
    <x v="15"/>
    <x v="204"/>
    <x v="0"/>
    <n v="1"/>
    <x v="11"/>
    <x v="0"/>
  </r>
  <r>
    <s v="AX24909"/>
    <s v="ENX2075"/>
    <s v="A133"/>
    <s v="EMP1003"/>
    <s v="C1651"/>
    <d v="2021-12-29T00:00:00"/>
    <x v="35"/>
    <n v="3"/>
    <n v="771"/>
    <n v="648"/>
    <n v="1164"/>
    <n v="1512"/>
    <n v="827"/>
    <x v="6"/>
    <x v="3"/>
    <x v="480"/>
    <x v="0"/>
    <n v="4"/>
    <x v="11"/>
    <x v="0"/>
  </r>
  <r>
    <s v="AX24910"/>
    <s v="ENX2094"/>
    <s v="A130"/>
    <s v="EMP1012"/>
    <s v="C1408"/>
    <d v="2021-12-29T00:00:00"/>
    <x v="90"/>
    <n v="1"/>
    <n v="1178"/>
    <n v="683"/>
    <n v="79"/>
    <n v="127"/>
    <n v="360"/>
    <x v="25"/>
    <x v="39"/>
    <x v="640"/>
    <x v="6"/>
    <n v="4"/>
    <x v="11"/>
    <x v="0"/>
  </r>
  <r>
    <s v="AX24911"/>
    <s v="ENX2056"/>
    <s v="A116"/>
    <s v="EMP1016"/>
    <s v="C1626"/>
    <d v="2021-12-29T00:00:00"/>
    <x v="64"/>
    <n v="4"/>
    <n v="561"/>
    <n v="421"/>
    <n v="3270"/>
    <n v="4140"/>
    <n v="376"/>
    <x v="18"/>
    <x v="21"/>
    <x v="16"/>
    <x v="5"/>
    <n v="5"/>
    <x v="11"/>
    <x v="0"/>
  </r>
  <r>
    <s v="AX24913"/>
    <s v="ENX2055"/>
    <s v="A125"/>
    <s v="EMP1012"/>
    <s v="C1290"/>
    <d v="2021-12-29T00:00:00"/>
    <x v="71"/>
    <n v="3"/>
    <n v="1887"/>
    <n v="1378"/>
    <n v="984"/>
    <n v="1367"/>
    <n v="754"/>
    <x v="56"/>
    <x v="25"/>
    <x v="363"/>
    <x v="0"/>
    <n v="6"/>
    <x v="11"/>
    <x v="0"/>
  </r>
  <r>
    <s v="AX24914"/>
    <s v="ENX2049"/>
    <s v="A155"/>
    <s v="EMP1038"/>
    <s v="C1084"/>
    <d v="2021-12-30T00:00:00"/>
    <x v="58"/>
    <n v="1"/>
    <n v="1338"/>
    <n v="682"/>
    <n v="2590"/>
    <n v="3278"/>
    <n v="1710"/>
    <x v="19"/>
    <x v="12"/>
    <x v="798"/>
    <x v="1"/>
    <n v="1"/>
    <x v="11"/>
    <x v="0"/>
  </r>
  <r>
    <s v="AX24917"/>
    <s v="ENX2002"/>
    <s v="A121"/>
    <s v="EMP1038"/>
    <s v="C1247"/>
    <d v="2021-12-30T00:00:00"/>
    <x v="100"/>
    <n v="2"/>
    <n v="1178"/>
    <n v="683"/>
    <n v="2358"/>
    <n v="2841"/>
    <n v="420"/>
    <x v="65"/>
    <x v="34"/>
    <x v="750"/>
    <x v="0"/>
    <n v="1"/>
    <x v="11"/>
    <x v="0"/>
  </r>
  <r>
    <s v="AX24918"/>
    <s v="ENX2016"/>
    <s v="A166"/>
    <s v="EMP1022"/>
    <s v="C1515"/>
    <d v="2021-12-30T00:00:00"/>
    <x v="6"/>
    <n v="1"/>
    <n v="1708"/>
    <n v="871"/>
    <n v="478"/>
    <n v="886"/>
    <n v="408"/>
    <x v="16"/>
    <x v="40"/>
    <x v="91"/>
    <x v="6"/>
    <n v="1"/>
    <x v="11"/>
    <x v="0"/>
  </r>
  <r>
    <s v="AX24923"/>
    <s v="ENX2046"/>
    <s v="A171"/>
    <s v="EMP1008"/>
    <s v="C1082"/>
    <d v="2021-12-30T00:00:00"/>
    <x v="38"/>
    <n v="3"/>
    <n v="1414"/>
    <n v="962"/>
    <n v="2642"/>
    <n v="3944"/>
    <n v="651"/>
    <x v="51"/>
    <x v="38"/>
    <x v="550"/>
    <x v="1"/>
    <n v="1"/>
    <x v="11"/>
    <x v="0"/>
  </r>
  <r>
    <s v="AX24927"/>
    <s v="ENX2072"/>
    <s v="A136"/>
    <s v="EMP1009"/>
    <s v="C1500"/>
    <d v="2021-12-30T00:00:00"/>
    <x v="31"/>
    <n v="3"/>
    <n v="1367"/>
    <n v="984"/>
    <n v="84"/>
    <n v="123"/>
    <n v="658"/>
    <x v="15"/>
    <x v="20"/>
    <x v="403"/>
    <x v="3"/>
    <n v="3"/>
    <x v="11"/>
    <x v="0"/>
  </r>
  <r>
    <s v="AX24930"/>
    <s v="ENX2090"/>
    <s v="A141"/>
    <s v="EMP1006"/>
    <s v="C1724"/>
    <d v="2021-12-30T00:00:00"/>
    <x v="55"/>
    <n v="4"/>
    <n v="1178"/>
    <n v="683"/>
    <n v="1924"/>
    <n v="2828"/>
    <n v="1472"/>
    <x v="57"/>
    <x v="41"/>
    <x v="128"/>
    <x v="6"/>
    <n v="3"/>
    <x v="11"/>
    <x v="0"/>
  </r>
  <r>
    <s v="AX24935"/>
    <s v="ENX2073"/>
    <s v="A154"/>
    <s v="EMP1020"/>
    <s v="C1697"/>
    <d v="2021-12-30T00:00:00"/>
    <x v="85"/>
    <n v="1"/>
    <n v="2141"/>
    <n v="1777"/>
    <n v="5322"/>
    <n v="7392"/>
    <n v="280"/>
    <x v="30"/>
    <x v="29"/>
    <x v="87"/>
    <x v="4"/>
    <n v="3"/>
    <x v="11"/>
    <x v="0"/>
  </r>
  <r>
    <s v="AX24937"/>
    <s v="ENX2030"/>
    <s v="A146"/>
    <s v="EMP1026"/>
    <s v="C1469"/>
    <d v="2021-12-30T00:00:00"/>
    <x v="80"/>
    <n v="3"/>
    <n v="886"/>
    <n v="478"/>
    <n v="1367"/>
    <n v="2241"/>
    <n v="447"/>
    <x v="16"/>
    <x v="12"/>
    <x v="766"/>
    <x v="1"/>
    <n v="3"/>
    <x v="11"/>
    <x v="0"/>
  </r>
  <r>
    <s v="AX24944"/>
    <s v="ENX2024"/>
    <s v="A158"/>
    <s v="EMP1038"/>
    <s v="C1611"/>
    <d v="2021-12-30T00:00:00"/>
    <x v="2"/>
    <n v="3"/>
    <n v="1077"/>
    <n v="732"/>
    <n v="947"/>
    <n v="1353"/>
    <n v="1654"/>
    <x v="25"/>
    <x v="27"/>
    <x v="654"/>
    <x v="0"/>
    <n v="4"/>
    <x v="11"/>
    <x v="0"/>
  </r>
  <r>
    <s v="AX24945"/>
    <s v="ENX2034"/>
    <s v="A159"/>
    <s v="EMP1019"/>
    <s v="C1009"/>
    <d v="2021-12-30T00:00:00"/>
    <x v="32"/>
    <n v="3"/>
    <n v="1967"/>
    <n v="1397"/>
    <n v="2108"/>
    <n v="2810"/>
    <n v="428"/>
    <x v="41"/>
    <x v="16"/>
    <x v="629"/>
    <x v="2"/>
    <n v="4"/>
    <x v="11"/>
    <x v="0"/>
  </r>
  <r>
    <s v="AX24947"/>
    <s v="ENX2072"/>
    <s v="A153"/>
    <s v="EMP1040"/>
    <s v="C1249"/>
    <d v="2021-12-30T00:00:00"/>
    <x v="31"/>
    <n v="1"/>
    <n v="2495"/>
    <n v="1896"/>
    <n v="872"/>
    <n v="1743"/>
    <n v="2216"/>
    <x v="62"/>
    <x v="11"/>
    <x v="124"/>
    <x v="6"/>
    <n v="5"/>
    <x v="11"/>
    <x v="0"/>
  </r>
  <r>
    <s v="AX24952"/>
    <s v="ENX2092"/>
    <s v="A151"/>
    <s v="EMP1026"/>
    <s v="C1516"/>
    <d v="2021-12-30T00:00:00"/>
    <x v="87"/>
    <n v="3"/>
    <n v="799"/>
    <n v="455"/>
    <n v="4548"/>
    <n v="5349"/>
    <n v="801"/>
    <x v="73"/>
    <x v="19"/>
    <x v="393"/>
    <x v="1"/>
    <n v="5"/>
    <x v="11"/>
    <x v="0"/>
  </r>
  <r>
    <s v="AX24953"/>
    <s v="ENX2060"/>
    <s v="A125"/>
    <s v="EMP1019"/>
    <s v="C1577"/>
    <d v="2021-12-30T00:00:00"/>
    <x v="73"/>
    <n v="1"/>
    <n v="1522"/>
    <n v="791"/>
    <n v="5044"/>
    <n v="6552"/>
    <n v="44"/>
    <x v="25"/>
    <x v="29"/>
    <x v="332"/>
    <x v="6"/>
    <n v="5"/>
    <x v="11"/>
    <x v="0"/>
  </r>
  <r>
    <s v="AX24954"/>
    <s v="ENX2064"/>
    <s v="A129"/>
    <s v="EMP1000"/>
    <s v="C1586"/>
    <d v="2021-12-30T00:00:00"/>
    <x v="25"/>
    <n v="1"/>
    <n v="1467"/>
    <n v="807"/>
    <n v="816"/>
    <n v="1008"/>
    <n v="3196"/>
    <x v="7"/>
    <x v="4"/>
    <x v="609"/>
    <x v="0"/>
    <n v="5"/>
    <x v="11"/>
    <x v="0"/>
  </r>
  <r>
    <s v="AX24955"/>
    <s v="ENX2042"/>
    <s v="A105"/>
    <s v="EMP1019"/>
    <s v="C1329"/>
    <d v="2021-12-30T00:00:00"/>
    <x v="49"/>
    <n v="3"/>
    <n v="947"/>
    <n v="786"/>
    <n v="294"/>
    <n v="368"/>
    <n v="1659"/>
    <x v="37"/>
    <x v="9"/>
    <x v="682"/>
    <x v="1"/>
    <n v="6"/>
    <x v="11"/>
    <x v="0"/>
  </r>
  <r>
    <s v="AX24958"/>
    <s v="ENX2060"/>
    <s v="A140"/>
    <s v="EMP1000"/>
    <s v="C1410"/>
    <d v="2021-12-30T00:00:00"/>
    <x v="73"/>
    <n v="1"/>
    <n v="1103"/>
    <n v="838"/>
    <n v="971"/>
    <n v="1798"/>
    <n v="792"/>
    <x v="42"/>
    <x v="9"/>
    <x v="514"/>
    <x v="5"/>
    <n v="6"/>
    <x v="11"/>
    <x v="0"/>
  </r>
  <r>
    <s v="AX24960"/>
    <s v="ENX2049"/>
    <s v="A165"/>
    <s v="EMP1041"/>
    <s v="C1357"/>
    <d v="2021-12-30T00:00:00"/>
    <x v="58"/>
    <n v="1"/>
    <n v="2396"/>
    <n v="1965"/>
    <n v="838"/>
    <n v="1103"/>
    <n v="612"/>
    <x v="45"/>
    <x v="39"/>
    <x v="719"/>
    <x v="2"/>
    <n v="6"/>
    <x v="11"/>
    <x v="0"/>
  </r>
  <r>
    <s v="AX24961"/>
    <s v="ENX2048"/>
    <s v="A123"/>
    <s v="EMP1039"/>
    <s v="C1748"/>
    <d v="2021-12-30T00:00:00"/>
    <x v="34"/>
    <n v="1"/>
    <n v="95"/>
    <n v="61"/>
    <n v="871"/>
    <n v="1708"/>
    <n v="408"/>
    <x v="29"/>
    <x v="37"/>
    <x v="93"/>
    <x v="2"/>
    <n v="7"/>
    <x v="11"/>
    <x v="0"/>
  </r>
  <r>
    <s v="AX24965"/>
    <s v="ENX2008"/>
    <s v="A148"/>
    <s v="EMP1016"/>
    <s v="C1270"/>
    <d v="2021-12-30T00:00:00"/>
    <x v="24"/>
    <n v="2"/>
    <n v="1351"/>
    <n v="1108"/>
    <n v="416"/>
    <n v="630"/>
    <n v="2260"/>
    <x v="2"/>
    <x v="3"/>
    <x v="331"/>
    <x v="4"/>
    <n v="9"/>
    <x v="11"/>
    <x v="0"/>
  </r>
  <r>
    <s v="AX24970"/>
    <s v="ENX2060"/>
    <s v="A134"/>
    <s v="EMP1028"/>
    <s v="C1084"/>
    <d v="2021-12-31T00:00:00"/>
    <x v="73"/>
    <n v="4"/>
    <n v="1899"/>
    <n v="1044"/>
    <n v="791"/>
    <n v="1522"/>
    <n v="1086"/>
    <x v="48"/>
    <x v="13"/>
    <x v="793"/>
    <x v="2"/>
    <n v="1"/>
    <x v="11"/>
    <x v="0"/>
  </r>
  <r>
    <s v="AX24971"/>
    <s v="ENX2075"/>
    <s v="A117"/>
    <s v="EMP1034"/>
    <s v="C1746"/>
    <d v="2021-12-31T00:00:00"/>
    <x v="35"/>
    <n v="3"/>
    <n v="1638"/>
    <n v="1261"/>
    <n v="2049"/>
    <n v="3357"/>
    <n v="107"/>
    <x v="3"/>
    <x v="24"/>
    <x v="208"/>
    <x v="3"/>
    <n v="1"/>
    <x v="11"/>
    <x v="0"/>
  </r>
  <r>
    <s v="AX24972"/>
    <s v="ENX2016"/>
    <s v="A164"/>
    <s v="EMP1002"/>
    <s v="C1215"/>
    <d v="2021-12-31T00:00:00"/>
    <x v="6"/>
    <n v="1"/>
    <n v="2396"/>
    <n v="1965"/>
    <n v="1046"/>
    <n v="1635"/>
    <n v="376"/>
    <x v="12"/>
    <x v="13"/>
    <x v="407"/>
    <x v="1"/>
    <n v="2"/>
    <x v="11"/>
    <x v="0"/>
  </r>
  <r>
    <s v="AX24974"/>
    <s v="ENX2088"/>
    <s v="A128"/>
    <s v="EMP1019"/>
    <s v="C1582"/>
    <d v="2021-12-31T00:00:00"/>
    <x v="48"/>
    <n v="1"/>
    <n v="502"/>
    <n v="296"/>
    <n v="616"/>
    <n v="812"/>
    <n v="902"/>
    <x v="17"/>
    <x v="14"/>
    <x v="566"/>
    <x v="6"/>
    <n v="2"/>
    <x v="11"/>
    <x v="0"/>
  </r>
  <r>
    <s v="AX24976"/>
    <s v="ENX2017"/>
    <s v="A163"/>
    <s v="EMP1014"/>
    <s v="C1187"/>
    <d v="2021-12-31T00:00:00"/>
    <x v="61"/>
    <n v="4"/>
    <n v="1639"/>
    <n v="1295"/>
    <n v="1185"/>
    <n v="1668"/>
    <n v="874"/>
    <x v="48"/>
    <x v="36"/>
    <x v="715"/>
    <x v="3"/>
    <n v="4"/>
    <x v="11"/>
    <x v="0"/>
  </r>
  <r>
    <s v="AX24978"/>
    <s v="ENX2081"/>
    <s v="A119"/>
    <s v="EMP1043"/>
    <s v="C1523"/>
    <d v="2021-12-31T00:00:00"/>
    <x v="62"/>
    <n v="3"/>
    <n v="947"/>
    <n v="786"/>
    <n v="1700"/>
    <n v="2180"/>
    <n v="1800"/>
    <x v="36"/>
    <x v="26"/>
    <x v="325"/>
    <x v="3"/>
    <n v="6"/>
    <x v="11"/>
    <x v="0"/>
  </r>
  <r>
    <s v="AX24981"/>
    <s v="ENX2037"/>
    <s v="A102"/>
    <s v="EMP1021"/>
    <s v="C1235"/>
    <d v="2021-12-31T00:00:00"/>
    <x v="50"/>
    <n v="4"/>
    <n v="290"/>
    <n v="200"/>
    <n v="947"/>
    <n v="1353"/>
    <n v="264"/>
    <x v="63"/>
    <x v="22"/>
    <x v="408"/>
    <x v="2"/>
    <n v="6"/>
    <x v="11"/>
    <x v="0"/>
  </r>
  <r>
    <s v="AX24983"/>
    <s v="ENX2024"/>
    <s v="A119"/>
    <s v="EMP1016"/>
    <s v="C1651"/>
    <d v="2021-12-31T00:00:00"/>
    <x v="2"/>
    <n v="2"/>
    <n v="1467"/>
    <n v="807"/>
    <n v="1054"/>
    <n v="1405"/>
    <n v="246"/>
    <x v="62"/>
    <x v="35"/>
    <x v="216"/>
    <x v="2"/>
    <n v="6"/>
    <x v="11"/>
    <x v="0"/>
  </r>
  <r>
    <s v="AX24987"/>
    <s v="ENX2017"/>
    <s v="A173"/>
    <s v="EMP1044"/>
    <s v="C1327"/>
    <d v="2021-12-31T00:00:00"/>
    <x v="61"/>
    <n v="1"/>
    <n v="458"/>
    <n v="376"/>
    <n v="260"/>
    <n v="362"/>
    <n v="270"/>
    <x v="56"/>
    <x v="40"/>
    <x v="602"/>
    <x v="5"/>
    <n v="6"/>
    <x v="11"/>
    <x v="0"/>
  </r>
  <r>
    <s v="AX24988"/>
    <s v="ENX2079"/>
    <s v="A111"/>
    <s v="EMP1019"/>
    <s v="C1060"/>
    <d v="2021-12-31T00:00:00"/>
    <x v="9"/>
    <n v="1"/>
    <n v="1862"/>
    <n v="1173"/>
    <n v="1942"/>
    <n v="2988"/>
    <n v="1818"/>
    <x v="24"/>
    <x v="39"/>
    <x v="661"/>
    <x v="1"/>
    <n v="8"/>
    <x v="11"/>
    <x v="0"/>
  </r>
  <r>
    <s v="AX24996"/>
    <s v="ENX2006"/>
    <s v="A128"/>
    <s v="EMP1028"/>
    <s v="C1485"/>
    <d v="2021-12-31T00:00:00"/>
    <x v="68"/>
    <n v="1"/>
    <n v="1671"/>
    <n v="1220"/>
    <n v="171"/>
    <n v="217"/>
    <n v="313"/>
    <x v="66"/>
    <x v="44"/>
    <x v="197"/>
    <x v="3"/>
    <n v="8"/>
    <x v="11"/>
    <x v="0"/>
  </r>
  <r>
    <s v="AX25000"/>
    <s v="ENX2075"/>
    <s v="A156"/>
    <s v="EMP1040"/>
    <s v="C1187"/>
    <d v="2021-12-31T00:00:00"/>
    <x v="35"/>
    <n v="3"/>
    <n v="1566"/>
    <n v="1190"/>
    <n v="291"/>
    <n v="378"/>
    <n v="3776"/>
    <x v="32"/>
    <x v="16"/>
    <x v="87"/>
    <x v="2"/>
    <n v="9"/>
    <x v="1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0C7553-CF73-4931-8F04-4BFCAA540341}" name="KPI_Tiles"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Month">
  <location ref="B3:E4" firstHeaderRow="0" firstDataRow="1" firstDataCol="0"/>
  <pivotFields count="20">
    <pivotField dataField="1"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items count="75">
        <item x="30"/>
        <item x="7"/>
        <item x="62"/>
        <item x="46"/>
        <item x="33"/>
        <item x="63"/>
        <item x="61"/>
        <item x="64"/>
        <item x="5"/>
        <item x="55"/>
        <item x="48"/>
        <item x="31"/>
        <item x="21"/>
        <item x="40"/>
        <item x="9"/>
        <item x="0"/>
        <item x="16"/>
        <item x="58"/>
        <item x="6"/>
        <item x="34"/>
        <item x="13"/>
        <item x="17"/>
        <item x="25"/>
        <item x="47"/>
        <item x="28"/>
        <item x="69"/>
        <item x="29"/>
        <item x="14"/>
        <item x="2"/>
        <item x="42"/>
        <item x="32"/>
        <item x="68"/>
        <item x="53"/>
        <item x="50"/>
        <item x="18"/>
        <item x="37"/>
        <item x="72"/>
        <item x="43"/>
        <item x="23"/>
        <item x="45"/>
        <item x="44"/>
        <item x="38"/>
        <item x="70"/>
        <item x="60"/>
        <item x="19"/>
        <item x="41"/>
        <item x="15"/>
        <item x="10"/>
        <item x="27"/>
        <item x="8"/>
        <item x="39"/>
        <item x="66"/>
        <item x="12"/>
        <item x="71"/>
        <item x="4"/>
        <item x="3"/>
        <item x="56"/>
        <item x="1"/>
        <item x="35"/>
        <item x="52"/>
        <item x="51"/>
        <item x="73"/>
        <item x="24"/>
        <item x="67"/>
        <item x="49"/>
        <item x="26"/>
        <item x="22"/>
        <item x="54"/>
        <item x="11"/>
        <item x="59"/>
        <item x="65"/>
        <item x="20"/>
        <item x="36"/>
        <item x="57"/>
        <item t="default"/>
      </items>
    </pivotField>
    <pivotField showAll="0"/>
    <pivotField showAll="0"/>
    <pivotField numFmtId="165" showAll="0"/>
    <pivotField showAll="0"/>
    <pivotField showAll="0">
      <items count="13">
        <item x="0"/>
        <item x="1"/>
        <item x="2"/>
        <item x="3"/>
        <item x="4"/>
        <item x="5"/>
        <item x="6"/>
        <item x="7"/>
        <item x="8"/>
        <item x="9"/>
        <item x="10"/>
        <item x="11"/>
        <item t="default"/>
      </items>
    </pivotField>
    <pivotField showAll="0">
      <items count="3">
        <item x="0"/>
        <item x="1"/>
        <item t="default"/>
      </items>
    </pivotField>
  </pivotFields>
  <rowItems count="1">
    <i/>
  </rowItems>
  <colFields count="1">
    <field x="-2"/>
  </colFields>
  <colItems count="4">
    <i>
      <x/>
    </i>
    <i i="1">
      <x v="1"/>
    </i>
    <i i="2">
      <x v="2"/>
    </i>
    <i i="3">
      <x v="3"/>
    </i>
  </colItems>
  <dataFields count="4">
    <dataField name="Total Revenue" fld="11" baseField="0" baseItem="0"/>
    <dataField name=" COGS" fld="10" baseField="0" baseItem="0"/>
    <dataField name="Total Profit" fld="12" baseField="0" baseItem="0"/>
    <dataField name="Total Transaction" fld="0" subtotal="count" baseField="0" baseItem="0" numFmtId="3"/>
  </dataFields>
  <formats count="4">
    <format dxfId="3">
      <pivotArea outline="0" collapsedLevelsAreSubtotals="1" fieldPosition="0"/>
    </format>
    <format dxfId="2">
      <pivotArea outline="0" collapsedLevelsAreSubtotals="1" fieldPosition="0">
        <references count="1">
          <reference field="4294967294" count="1" selected="0">
            <x v="3"/>
          </reference>
        </references>
      </pivotArea>
    </format>
    <format dxfId="1">
      <pivotArea outline="0" collapsedLevelsAreSubtotals="1" fieldPosition="0"/>
    </format>
    <format dxfId="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F85B40-0578-497F-8977-38A7552998A1}" name="Toatl City"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ity">
  <location ref="H3:H77"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5">
        <item x="30"/>
        <item x="7"/>
        <item x="62"/>
        <item x="46"/>
        <item x="33"/>
        <item x="63"/>
        <item x="61"/>
        <item x="64"/>
        <item x="5"/>
        <item x="55"/>
        <item x="48"/>
        <item x="31"/>
        <item x="21"/>
        <item x="40"/>
        <item x="9"/>
        <item x="0"/>
        <item x="16"/>
        <item x="58"/>
        <item x="6"/>
        <item x="34"/>
        <item x="13"/>
        <item x="17"/>
        <item x="25"/>
        <item x="47"/>
        <item x="28"/>
        <item x="69"/>
        <item x="29"/>
        <item x="14"/>
        <item x="2"/>
        <item x="42"/>
        <item x="32"/>
        <item x="68"/>
        <item x="53"/>
        <item x="50"/>
        <item x="18"/>
        <item x="37"/>
        <item x="72"/>
        <item x="43"/>
        <item x="23"/>
        <item x="45"/>
        <item x="44"/>
        <item x="38"/>
        <item x="70"/>
        <item x="60"/>
        <item x="19"/>
        <item x="41"/>
        <item x="15"/>
        <item x="10"/>
        <item x="27"/>
        <item x="8"/>
        <item x="39"/>
        <item x="66"/>
        <item x="12"/>
        <item x="71"/>
        <item x="4"/>
        <item x="3"/>
        <item x="56"/>
        <item x="1"/>
        <item x="35"/>
        <item x="52"/>
        <item x="51"/>
        <item x="73"/>
        <item x="24"/>
        <item x="67"/>
        <item x="49"/>
        <item x="26"/>
        <item x="22"/>
        <item x="54"/>
        <item x="11"/>
        <item x="59"/>
        <item x="65"/>
        <item x="20"/>
        <item x="36"/>
        <item x="57"/>
        <item t="default"/>
      </items>
    </pivotField>
    <pivotField showAll="0"/>
    <pivotField showAll="0"/>
    <pivotField numFmtId="165" showAll="0"/>
    <pivotField showAll="0"/>
    <pivotField showAll="0">
      <items count="13">
        <item x="0"/>
        <item x="1"/>
        <item x="2"/>
        <item x="3"/>
        <item x="4"/>
        <item x="5"/>
        <item x="6"/>
        <item x="7"/>
        <item x="8"/>
        <item x="9"/>
        <item x="10"/>
        <item x="11"/>
        <item t="default"/>
      </items>
    </pivotField>
    <pivotField showAll="0">
      <items count="3">
        <item x="0"/>
        <item x="1"/>
        <item t="default"/>
      </items>
    </pivotField>
  </pivotFields>
  <rowFields count="1">
    <field x="13"/>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rowItems>
  <colItems count="1">
    <i/>
  </colItems>
  <formats count="3">
    <format dxfId="6">
      <pivotArea outline="0" collapsedLevelsAreSubtotals="1" fieldPosition="0"/>
    </format>
    <format dxfId="5">
      <pivotArea outline="0" collapsedLevelsAreSubtotals="1" fieldPosition="0"/>
    </format>
    <format dxfId="4">
      <pivotArea field="13"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78BFF1-45C7-46B1-B116-0D27F8E2FEB0}" name="Monthly_Profit"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Month">
  <location ref="B3:C15"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5">
        <item x="30"/>
        <item x="7"/>
        <item x="62"/>
        <item x="46"/>
        <item x="33"/>
        <item x="63"/>
        <item x="61"/>
        <item x="64"/>
        <item x="5"/>
        <item x="55"/>
        <item x="48"/>
        <item x="31"/>
        <item x="21"/>
        <item x="40"/>
        <item x="9"/>
        <item x="0"/>
        <item x="16"/>
        <item x="58"/>
        <item x="6"/>
        <item x="34"/>
        <item x="13"/>
        <item x="17"/>
        <item x="25"/>
        <item x="47"/>
        <item x="28"/>
        <item x="69"/>
        <item x="29"/>
        <item x="14"/>
        <item x="2"/>
        <item x="42"/>
        <item x="32"/>
        <item x="68"/>
        <item x="53"/>
        <item x="50"/>
        <item x="18"/>
        <item x="37"/>
        <item x="72"/>
        <item x="43"/>
        <item x="23"/>
        <item x="45"/>
        <item x="44"/>
        <item x="38"/>
        <item x="70"/>
        <item x="60"/>
        <item x="19"/>
        <item x="41"/>
        <item x="15"/>
        <item x="10"/>
        <item x="27"/>
        <item x="8"/>
        <item x="39"/>
        <item x="66"/>
        <item x="12"/>
        <item x="71"/>
        <item x="4"/>
        <item x="3"/>
        <item x="56"/>
        <item x="1"/>
        <item x="35"/>
        <item x="52"/>
        <item x="51"/>
        <item x="73"/>
        <item x="24"/>
        <item x="67"/>
        <item x="49"/>
        <item x="26"/>
        <item x="22"/>
        <item x="54"/>
        <item x="11"/>
        <item x="59"/>
        <item x="65"/>
        <item x="20"/>
        <item x="36"/>
        <item x="57"/>
        <item t="default"/>
      </items>
    </pivotField>
    <pivotField showAll="0"/>
    <pivotField showAll="0"/>
    <pivotField numFmtId="165" showAll="0"/>
    <pivotField showAll="0"/>
    <pivotField axis="axisRow" showAll="0">
      <items count="13">
        <item x="0"/>
        <item x="1"/>
        <item x="2"/>
        <item x="3"/>
        <item x="4"/>
        <item x="5"/>
        <item x="6"/>
        <item x="7"/>
        <item x="8"/>
        <item x="9"/>
        <item x="10"/>
        <item x="11"/>
        <item t="default"/>
      </items>
    </pivotField>
    <pivotField showAll="0">
      <items count="3">
        <item x="0"/>
        <item x="1"/>
        <item t="default"/>
      </items>
    </pivotField>
  </pivotFields>
  <rowFields count="1">
    <field x="18"/>
  </rowFields>
  <rowItems count="12">
    <i>
      <x/>
    </i>
    <i>
      <x v="1"/>
    </i>
    <i>
      <x v="2"/>
    </i>
    <i>
      <x v="3"/>
    </i>
    <i>
      <x v="4"/>
    </i>
    <i>
      <x v="5"/>
    </i>
    <i>
      <x v="6"/>
    </i>
    <i>
      <x v="7"/>
    </i>
    <i>
      <x v="8"/>
    </i>
    <i>
      <x v="9"/>
    </i>
    <i>
      <x v="10"/>
    </i>
    <i>
      <x v="11"/>
    </i>
  </rowItems>
  <colItems count="1">
    <i/>
  </colItems>
  <dataFields count="1">
    <dataField name="Profit "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21C32C-5FB5-458E-9A0E-811F60F1175F}" name="Weekly Profit"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Weekday">
  <location ref="R3:S10"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5">
        <item x="30"/>
        <item x="7"/>
        <item x="62"/>
        <item x="46"/>
        <item x="33"/>
        <item x="63"/>
        <item x="61"/>
        <item x="64"/>
        <item x="5"/>
        <item x="55"/>
        <item x="48"/>
        <item x="31"/>
        <item x="21"/>
        <item x="40"/>
        <item x="9"/>
        <item x="0"/>
        <item x="16"/>
        <item x="58"/>
        <item x="6"/>
        <item x="34"/>
        <item x="13"/>
        <item x="17"/>
        <item x="25"/>
        <item x="47"/>
        <item x="28"/>
        <item x="69"/>
        <item x="29"/>
        <item x="14"/>
        <item x="2"/>
        <item x="42"/>
        <item x="32"/>
        <item x="68"/>
        <item x="53"/>
        <item x="50"/>
        <item x="18"/>
        <item x="37"/>
        <item x="72"/>
        <item x="43"/>
        <item x="23"/>
        <item x="45"/>
        <item x="44"/>
        <item x="38"/>
        <item x="70"/>
        <item x="60"/>
        <item x="19"/>
        <item x="41"/>
        <item x="15"/>
        <item x="10"/>
        <item x="27"/>
        <item x="8"/>
        <item x="39"/>
        <item x="66"/>
        <item x="12"/>
        <item x="71"/>
        <item x="4"/>
        <item x="3"/>
        <item x="56"/>
        <item x="1"/>
        <item x="35"/>
        <item x="52"/>
        <item x="51"/>
        <item x="73"/>
        <item x="24"/>
        <item x="67"/>
        <item x="49"/>
        <item x="26"/>
        <item x="22"/>
        <item x="54"/>
        <item x="11"/>
        <item x="59"/>
        <item x="65"/>
        <item x="20"/>
        <item x="36"/>
        <item x="57"/>
        <item t="default"/>
      </items>
    </pivotField>
    <pivotField showAll="0"/>
    <pivotField showAll="0"/>
    <pivotField axis="axisRow" numFmtId="165" showAll="0">
      <items count="8">
        <item x="5"/>
        <item x="1"/>
        <item x="6"/>
        <item x="3"/>
        <item x="2"/>
        <item x="0"/>
        <item x="4"/>
        <item t="default"/>
      </items>
    </pivotField>
    <pivotField showAll="0"/>
    <pivotField showAll="0">
      <items count="13">
        <item x="0"/>
        <item x="1"/>
        <item x="2"/>
        <item x="3"/>
        <item x="4"/>
        <item x="5"/>
        <item x="6"/>
        <item x="7"/>
        <item x="8"/>
        <item x="9"/>
        <item x="10"/>
        <item x="11"/>
        <item t="default"/>
      </items>
    </pivotField>
    <pivotField showAll="0">
      <items count="3">
        <item x="0"/>
        <item x="1"/>
        <item t="default"/>
      </items>
    </pivotField>
  </pivotFields>
  <rowFields count="1">
    <field x="16"/>
  </rowFields>
  <rowItems count="7">
    <i>
      <x/>
    </i>
    <i>
      <x v="1"/>
    </i>
    <i>
      <x v="2"/>
    </i>
    <i>
      <x v="3"/>
    </i>
    <i>
      <x v="4"/>
    </i>
    <i>
      <x v="5"/>
    </i>
    <i>
      <x v="6"/>
    </i>
  </rowItems>
  <colItems count="1">
    <i/>
  </colItems>
  <dataFields count="1">
    <dataField name="Profit " fld="12" baseField="0" baseItem="0"/>
  </dataFields>
  <formats count="1">
    <format dxfId="10">
      <pivotArea outline="0" collapsedLevelsAreSubtotals="1" fieldPosition="0"/>
    </format>
  </formats>
  <chartFormats count="8">
    <chartFormat chart="21" format="3" series="1">
      <pivotArea type="data" outline="0" fieldPosition="0">
        <references count="1">
          <reference field="4294967294" count="1" selected="0">
            <x v="0"/>
          </reference>
        </references>
      </pivotArea>
    </chartFormat>
    <chartFormat chart="21" format="4">
      <pivotArea type="data" outline="0" fieldPosition="0">
        <references count="2">
          <reference field="4294967294" count="1" selected="0">
            <x v="0"/>
          </reference>
          <reference field="16" count="1" selected="0">
            <x v="5"/>
          </reference>
        </references>
      </pivotArea>
    </chartFormat>
    <chartFormat chart="21" format="5">
      <pivotArea type="data" outline="0" fieldPosition="0">
        <references count="2">
          <reference field="4294967294" count="1" selected="0">
            <x v="0"/>
          </reference>
          <reference field="16" count="1" selected="0">
            <x v="0"/>
          </reference>
        </references>
      </pivotArea>
    </chartFormat>
    <chartFormat chart="21" format="6">
      <pivotArea type="data" outline="0" fieldPosition="0">
        <references count="2">
          <reference field="4294967294" count="1" selected="0">
            <x v="0"/>
          </reference>
          <reference field="16" count="1" selected="0">
            <x v="1"/>
          </reference>
        </references>
      </pivotArea>
    </chartFormat>
    <chartFormat chart="21" format="7">
      <pivotArea type="data" outline="0" fieldPosition="0">
        <references count="2">
          <reference field="4294967294" count="1" selected="0">
            <x v="0"/>
          </reference>
          <reference field="16" count="1" selected="0">
            <x v="3"/>
          </reference>
        </references>
      </pivotArea>
    </chartFormat>
    <chartFormat chart="21" format="8">
      <pivotArea type="data" outline="0" fieldPosition="0">
        <references count="2">
          <reference field="4294967294" count="1" selected="0">
            <x v="0"/>
          </reference>
          <reference field="16" count="1" selected="0">
            <x v="6"/>
          </reference>
        </references>
      </pivotArea>
    </chartFormat>
    <chartFormat chart="21" format="9">
      <pivotArea type="data" outline="0" fieldPosition="0">
        <references count="2">
          <reference field="4294967294" count="1" selected="0">
            <x v="0"/>
          </reference>
          <reference field="16" count="1" selected="0">
            <x v="2"/>
          </reference>
        </references>
      </pivotArea>
    </chartFormat>
    <chartFormat chart="21" format="10">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DF7F49-37A0-4AB6-9D52-F437CF9EA249}" name="Profit %"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Month">
  <location ref="M3:O5" firstHeaderRow="0"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5">
        <item x="30"/>
        <item x="7"/>
        <item x="62"/>
        <item x="46"/>
        <item x="33"/>
        <item x="63"/>
        <item x="61"/>
        <item x="64"/>
        <item x="5"/>
        <item x="55"/>
        <item x="48"/>
        <item x="31"/>
        <item x="21"/>
        <item x="40"/>
        <item x="9"/>
        <item x="0"/>
        <item x="16"/>
        <item x="58"/>
        <item x="6"/>
        <item x="34"/>
        <item x="13"/>
        <item x="17"/>
        <item x="25"/>
        <item x="47"/>
        <item x="28"/>
        <item x="69"/>
        <item x="29"/>
        <item x="14"/>
        <item x="2"/>
        <item x="42"/>
        <item x="32"/>
        <item x="68"/>
        <item x="53"/>
        <item x="50"/>
        <item x="18"/>
        <item x="37"/>
        <item x="72"/>
        <item x="43"/>
        <item x="23"/>
        <item x="45"/>
        <item x="44"/>
        <item x="38"/>
        <item x="70"/>
        <item x="60"/>
        <item x="19"/>
        <item x="41"/>
        <item x="15"/>
        <item x="10"/>
        <item x="27"/>
        <item x="8"/>
        <item x="39"/>
        <item x="66"/>
        <item x="12"/>
        <item x="71"/>
        <item x="4"/>
        <item x="3"/>
        <item x="56"/>
        <item x="1"/>
        <item x="35"/>
        <item x="52"/>
        <item x="51"/>
        <item x="73"/>
        <item x="24"/>
        <item x="67"/>
        <item x="49"/>
        <item x="26"/>
        <item x="22"/>
        <item x="54"/>
        <item x="11"/>
        <item x="59"/>
        <item x="65"/>
        <item x="20"/>
        <item x="36"/>
        <item x="57"/>
        <item t="default"/>
      </items>
    </pivotField>
    <pivotField showAll="0"/>
    <pivotField showAll="0"/>
    <pivotField numFmtId="165" showAll="0"/>
    <pivotField showAll="0"/>
    <pivotField showAll="0">
      <items count="13">
        <item x="0"/>
        <item x="1"/>
        <item x="2"/>
        <item x="3"/>
        <item x="4"/>
        <item x="5"/>
        <item x="6"/>
        <item x="7"/>
        <item x="8"/>
        <item x="9"/>
        <item x="10"/>
        <item x="11"/>
        <item t="default"/>
      </items>
    </pivotField>
    <pivotField axis="axisRow" showAll="0">
      <items count="3">
        <item x="0"/>
        <item x="1"/>
        <item t="default"/>
      </items>
    </pivotField>
  </pivotFields>
  <rowFields count="1">
    <field x="19"/>
  </rowFields>
  <rowItems count="2">
    <i>
      <x/>
    </i>
    <i>
      <x v="1"/>
    </i>
  </rowItems>
  <colFields count="1">
    <field x="-2"/>
  </colFields>
  <colItems count="2">
    <i>
      <x/>
    </i>
    <i i="1">
      <x v="1"/>
    </i>
  </colItems>
  <dataFields count="2">
    <dataField name="Profit %" fld="12" showDataAs="percentOfTotal" baseField="19" baseItem="0" numFmtId="10"/>
    <dataField name="Profit " fld="12" baseField="0" baseItem="0"/>
  </dataFields>
  <formats count="2">
    <format dxfId="12">
      <pivotArea outline="0" collapsedLevelsAreSubtotals="1" fieldPosition="0"/>
    </format>
    <format dxfId="1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F25FDF-BA94-4A0B-B898-6B638A669637}" name="YearlyProfit"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Month">
  <location ref="I3:K5" firstHeaderRow="0"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75">
        <item x="30"/>
        <item x="7"/>
        <item x="62"/>
        <item x="46"/>
        <item x="33"/>
        <item x="63"/>
        <item x="61"/>
        <item x="64"/>
        <item x="5"/>
        <item x="55"/>
        <item x="48"/>
        <item x="31"/>
        <item x="21"/>
        <item x="40"/>
        <item x="9"/>
        <item x="0"/>
        <item x="16"/>
        <item x="58"/>
        <item x="6"/>
        <item x="34"/>
        <item x="13"/>
        <item x="17"/>
        <item x="25"/>
        <item x="47"/>
        <item x="28"/>
        <item x="69"/>
        <item x="29"/>
        <item x="14"/>
        <item x="2"/>
        <item x="42"/>
        <item x="32"/>
        <item x="68"/>
        <item x="53"/>
        <item x="50"/>
        <item x="18"/>
        <item x="37"/>
        <item x="72"/>
        <item x="43"/>
        <item x="23"/>
        <item x="45"/>
        <item x="44"/>
        <item x="38"/>
        <item x="70"/>
        <item x="60"/>
        <item x="19"/>
        <item x="41"/>
        <item x="15"/>
        <item x="10"/>
        <item x="27"/>
        <item x="8"/>
        <item x="39"/>
        <item x="66"/>
        <item x="12"/>
        <item x="71"/>
        <item x="4"/>
        <item x="3"/>
        <item x="56"/>
        <item x="1"/>
        <item x="35"/>
        <item x="52"/>
        <item x="51"/>
        <item x="73"/>
        <item x="24"/>
        <item x="67"/>
        <item x="49"/>
        <item x="26"/>
        <item x="22"/>
        <item x="54"/>
        <item x="11"/>
        <item x="59"/>
        <item x="65"/>
        <item x="20"/>
        <item x="36"/>
        <item x="57"/>
        <item t="default"/>
      </items>
    </pivotField>
    <pivotField showAll="0"/>
    <pivotField showAll="0"/>
    <pivotField numFmtId="165" showAll="0"/>
    <pivotField showAll="0"/>
    <pivotField showAll="0">
      <items count="13">
        <item x="0"/>
        <item x="1"/>
        <item x="2"/>
        <item x="3"/>
        <item x="4"/>
        <item x="5"/>
        <item x="6"/>
        <item x="7"/>
        <item x="8"/>
        <item x="9"/>
        <item x="10"/>
        <item x="11"/>
        <item t="default"/>
      </items>
    </pivotField>
    <pivotField axis="axisRow" showAll="0">
      <items count="3">
        <item x="0"/>
        <item x="1"/>
        <item t="default"/>
      </items>
    </pivotField>
  </pivotFields>
  <rowFields count="1">
    <field x="19"/>
  </rowFields>
  <rowItems count="2">
    <i>
      <x/>
    </i>
    <i>
      <x v="1"/>
    </i>
  </rowItems>
  <colFields count="1">
    <field x="-2"/>
  </colFields>
  <colItems count="2">
    <i>
      <x/>
    </i>
    <i i="1">
      <x v="1"/>
    </i>
  </colItems>
  <dataFields count="2">
    <dataField name="Revenue " fld="11" baseField="0" baseItem="0"/>
    <dataField name="Profit " fld="12" baseField="0" baseItem="0"/>
  </dataFields>
  <formats count="1">
    <format dxfId="1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71B3399-29C2-4F11-AE97-46110B776EED}" name="TopCity"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City">
  <location ref="Q4:R9"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measureFilter="1">
      <items count="75">
        <item x="30"/>
        <item x="7"/>
        <item x="62"/>
        <item x="46"/>
        <item x="33"/>
        <item x="63"/>
        <item x="61"/>
        <item x="64"/>
        <item x="5"/>
        <item x="55"/>
        <item x="48"/>
        <item x="31"/>
        <item x="21"/>
        <item x="40"/>
        <item x="9"/>
        <item x="0"/>
        <item x="16"/>
        <item x="58"/>
        <item x="6"/>
        <item x="34"/>
        <item x="13"/>
        <item x="17"/>
        <item x="25"/>
        <item x="47"/>
        <item x="28"/>
        <item x="69"/>
        <item x="29"/>
        <item x="14"/>
        <item x="2"/>
        <item x="42"/>
        <item x="32"/>
        <item x="68"/>
        <item x="53"/>
        <item x="50"/>
        <item x="18"/>
        <item x="37"/>
        <item x="72"/>
        <item x="43"/>
        <item x="23"/>
        <item x="45"/>
        <item x="44"/>
        <item x="38"/>
        <item x="70"/>
        <item x="60"/>
        <item x="19"/>
        <item x="41"/>
        <item x="15"/>
        <item x="10"/>
        <item x="27"/>
        <item x="8"/>
        <item x="39"/>
        <item x="66"/>
        <item x="12"/>
        <item x="71"/>
        <item x="4"/>
        <item x="3"/>
        <item x="56"/>
        <item x="1"/>
        <item x="35"/>
        <item x="52"/>
        <item x="51"/>
        <item x="73"/>
        <item x="24"/>
        <item x="67"/>
        <item x="49"/>
        <item x="26"/>
        <item x="22"/>
        <item x="54"/>
        <item x="11"/>
        <item x="59"/>
        <item x="65"/>
        <item x="20"/>
        <item x="36"/>
        <item x="57"/>
        <item t="default"/>
      </items>
    </pivotField>
    <pivotField showAll="0"/>
    <pivotField showAll="0" measureFilter="1"/>
    <pivotField numFmtId="165" showAll="0"/>
    <pivotField showAll="0"/>
    <pivotField showAll="0">
      <items count="13">
        <item x="0"/>
        <item x="1"/>
        <item x="2"/>
        <item x="3"/>
        <item x="4"/>
        <item x="5"/>
        <item x="6"/>
        <item x="7"/>
        <item x="8"/>
        <item x="9"/>
        <item x="10"/>
        <item x="11"/>
        <item t="default"/>
      </items>
    </pivotField>
    <pivotField showAll="0">
      <items count="3">
        <item x="0"/>
        <item x="1"/>
        <item t="default"/>
      </items>
    </pivotField>
  </pivotFields>
  <rowFields count="1">
    <field x="13"/>
  </rowFields>
  <rowItems count="5">
    <i>
      <x v="15"/>
    </i>
    <i>
      <x v="33"/>
    </i>
    <i>
      <x v="46"/>
    </i>
    <i>
      <x v="49"/>
    </i>
    <i>
      <x v="52"/>
    </i>
  </rowItems>
  <colItems count="1">
    <i/>
  </colItems>
  <dataFields count="1">
    <dataField name="Profit " fld="12" baseField="0" baseItem="0"/>
  </dataFields>
  <formats count="1">
    <format dxfId="7">
      <pivotArea outline="0" collapsedLevelsAreSubtotals="1" fieldPosition="0"/>
    </format>
  </formats>
  <chartFormats count="2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3" count="1" selected="0">
            <x v="15"/>
          </reference>
        </references>
      </pivotArea>
    </chartFormat>
    <chartFormat chart="3" format="2">
      <pivotArea type="data" outline="0" fieldPosition="0">
        <references count="2">
          <reference field="4294967294" count="1" selected="0">
            <x v="0"/>
          </reference>
          <reference field="13" count="1" selected="0">
            <x v="33"/>
          </reference>
        </references>
      </pivotArea>
    </chartFormat>
    <chartFormat chart="3" format="3">
      <pivotArea type="data" outline="0" fieldPosition="0">
        <references count="2">
          <reference field="4294967294" count="1" selected="0">
            <x v="0"/>
          </reference>
          <reference field="13" count="1" selected="0">
            <x v="46"/>
          </reference>
        </references>
      </pivotArea>
    </chartFormat>
    <chartFormat chart="3" format="4">
      <pivotArea type="data" outline="0" fieldPosition="0">
        <references count="2">
          <reference field="4294967294" count="1" selected="0">
            <x v="0"/>
          </reference>
          <reference field="13" count="1" selected="0">
            <x v="49"/>
          </reference>
        </references>
      </pivotArea>
    </chartFormat>
    <chartFormat chart="3" format="5">
      <pivotArea type="data" outline="0" fieldPosition="0">
        <references count="2">
          <reference field="4294967294" count="1" selected="0">
            <x v="0"/>
          </reference>
          <reference field="13" count="1" selected="0">
            <x v="52"/>
          </reference>
        </references>
      </pivotArea>
    </chartFormat>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13" count="1" selected="0">
            <x v="15"/>
          </reference>
        </references>
      </pivotArea>
    </chartFormat>
    <chartFormat chart="5" format="13">
      <pivotArea type="data" outline="0" fieldPosition="0">
        <references count="2">
          <reference field="4294967294" count="1" selected="0">
            <x v="0"/>
          </reference>
          <reference field="13" count="1" selected="0">
            <x v="33"/>
          </reference>
        </references>
      </pivotArea>
    </chartFormat>
    <chartFormat chart="5" format="14">
      <pivotArea type="data" outline="0" fieldPosition="0">
        <references count="2">
          <reference field="4294967294" count="1" selected="0">
            <x v="0"/>
          </reference>
          <reference field="13" count="1" selected="0">
            <x v="46"/>
          </reference>
        </references>
      </pivotArea>
    </chartFormat>
    <chartFormat chart="5" format="15">
      <pivotArea type="data" outline="0" fieldPosition="0">
        <references count="2">
          <reference field="4294967294" count="1" selected="0">
            <x v="0"/>
          </reference>
          <reference field="13" count="1" selected="0">
            <x v="49"/>
          </reference>
        </references>
      </pivotArea>
    </chartFormat>
    <chartFormat chart="5" format="16">
      <pivotArea type="data" outline="0" fieldPosition="0">
        <references count="2">
          <reference field="4294967294" count="1" selected="0">
            <x v="0"/>
          </reference>
          <reference field="13" count="1" selected="0">
            <x v="52"/>
          </reference>
        </references>
      </pivotArea>
    </chartFormat>
    <chartFormat chart="5" format="17">
      <pivotArea type="data" outline="0" fieldPosition="0">
        <references count="2">
          <reference field="4294967294" count="1" selected="0">
            <x v="0"/>
          </reference>
          <reference field="13" count="1" selected="0">
            <x v="0"/>
          </reference>
        </references>
      </pivotArea>
    </chartFormat>
    <chartFormat chart="5" format="18">
      <pivotArea type="data" outline="0" fieldPosition="0">
        <references count="2">
          <reference field="4294967294" count="1" selected="0">
            <x v="0"/>
          </reference>
          <reference field="13" count="1" selected="0">
            <x v="5"/>
          </reference>
        </references>
      </pivotArea>
    </chartFormat>
    <chartFormat chart="5" format="19">
      <pivotArea type="data" outline="0" fieldPosition="0">
        <references count="2">
          <reference field="4294967294" count="1" selected="0">
            <x v="0"/>
          </reference>
          <reference field="13" count="1" selected="0">
            <x v="17"/>
          </reference>
        </references>
      </pivotArea>
    </chartFormat>
    <chartFormat chart="5" format="20">
      <pivotArea type="data" outline="0" fieldPosition="0">
        <references count="2">
          <reference field="4294967294" count="1" selected="0">
            <x v="0"/>
          </reference>
          <reference field="13" count="1" selected="0">
            <x v="40"/>
          </reference>
        </references>
      </pivotArea>
    </chartFormat>
    <chartFormat chart="5" format="21">
      <pivotArea type="data" outline="0" fieldPosition="0">
        <references count="2">
          <reference field="4294967294" count="1" selected="0">
            <x v="0"/>
          </reference>
          <reference field="13" count="1" selected="0">
            <x v="14"/>
          </reference>
        </references>
      </pivotArea>
    </chartFormat>
    <chartFormat chart="5" format="22">
      <pivotArea type="data" outline="0" fieldPosition="0">
        <references count="2">
          <reference field="4294967294" count="1" selected="0">
            <x v="0"/>
          </reference>
          <reference field="13" count="1" selected="0">
            <x v="20"/>
          </reference>
        </references>
      </pivotArea>
    </chartFormat>
    <chartFormat chart="5" format="23">
      <pivotArea type="data" outline="0" fieldPosition="0">
        <references count="2">
          <reference field="4294967294" count="1" selected="0">
            <x v="0"/>
          </reference>
          <reference field="13" count="1" selected="0">
            <x v="34"/>
          </reference>
        </references>
      </pivotArea>
    </chartFormat>
    <chartFormat chart="5" format="24">
      <pivotArea type="data" outline="0" fieldPosition="0">
        <references count="2">
          <reference field="4294967294" count="1" selected="0">
            <x v="0"/>
          </reference>
          <reference field="13" count="1" selected="0">
            <x v="59"/>
          </reference>
        </references>
      </pivotArea>
    </chartFormat>
    <chartFormat chart="5" format="25">
      <pivotArea type="data" outline="0" fieldPosition="0">
        <references count="2">
          <reference field="4294967294" count="1" selected="0">
            <x v="0"/>
          </reference>
          <reference field="13" count="1" selected="0">
            <x v="45"/>
          </reference>
        </references>
      </pivotArea>
    </chartFormat>
    <chartFormat chart="5" format="26">
      <pivotArea type="data" outline="0" fieldPosition="0">
        <references count="2">
          <reference field="4294967294" count="1" selected="0">
            <x v="0"/>
          </reference>
          <reference field="13" count="1" selected="0">
            <x v="67"/>
          </reference>
        </references>
      </pivotArea>
    </chartFormat>
    <chartFormat chart="5" format="27">
      <pivotArea type="data" outline="0" fieldPosition="0">
        <references count="2">
          <reference field="4294967294" count="1" selected="0">
            <x v="0"/>
          </reference>
          <reference field="13" count="1" selected="0">
            <x v="69"/>
          </reference>
        </references>
      </pivotArea>
    </chartFormat>
    <chartFormat chart="5" format="28">
      <pivotArea type="data" outline="0" fieldPosition="0">
        <references count="2">
          <reference field="4294967294" count="1" selected="0">
            <x v="0"/>
          </reference>
          <reference field="13" count="1" selected="0">
            <x v="6"/>
          </reference>
        </references>
      </pivotArea>
    </chartFormat>
    <chartFormat chart="5" format="29">
      <pivotArea type="data" outline="0" fieldPosition="0">
        <references count="2">
          <reference field="4294967294" count="1" selected="0">
            <x v="0"/>
          </reference>
          <reference field="13" count="1" selected="0">
            <x v="12"/>
          </reference>
        </references>
      </pivotArea>
    </chartFormat>
    <chartFormat chart="5" format="30">
      <pivotArea type="data" outline="0" fieldPosition="0">
        <references count="2">
          <reference field="4294967294" count="1" selected="0">
            <x v="0"/>
          </reference>
          <reference field="13" count="1" selected="0">
            <x v="24"/>
          </reference>
        </references>
      </pivotArea>
    </chartFormat>
    <chartFormat chart="5" format="31">
      <pivotArea type="data" outline="0" fieldPosition="0">
        <references count="2">
          <reference field="4294967294" count="1" selected="0">
            <x v="0"/>
          </reference>
          <reference field="13" count="1" selected="0">
            <x v="25"/>
          </reference>
        </references>
      </pivotArea>
    </chartFormat>
    <chartFormat chart="5" format="32">
      <pivotArea type="data" outline="0" fieldPosition="0">
        <references count="2">
          <reference field="4294967294" count="1" selected="0">
            <x v="0"/>
          </reference>
          <reference field="13" count="1" selected="0">
            <x v="27"/>
          </reference>
        </references>
      </pivotArea>
    </chartFormat>
  </chartFormats>
  <pivotTableStyleInfo name="PivotStyleLight16" showRowHeaders="1" showColHeaders="1" showRowStripes="0" showColStripes="0" showLastColumn="1"/>
  <filters count="2">
    <filter fld="15" type="count" evalOrder="-1" id="1" iMeasureFld="0">
      <autoFilter ref="A1">
        <filterColumn colId="0">
          <top10 val="5" filterVal="5"/>
        </filterColumn>
      </autoFilter>
    </filter>
    <filter fld="1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AD651C-A293-48F3-8B1F-B2C60DBAEE1D}" name="Top_Customer"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ustomer">
  <location ref="M4:N9"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5">
        <item x="30"/>
        <item x="7"/>
        <item x="62"/>
        <item x="46"/>
        <item x="33"/>
        <item x="63"/>
        <item x="61"/>
        <item x="64"/>
        <item x="5"/>
        <item x="55"/>
        <item x="48"/>
        <item x="31"/>
        <item x="21"/>
        <item x="40"/>
        <item x="9"/>
        <item x="0"/>
        <item x="16"/>
        <item x="58"/>
        <item x="6"/>
        <item x="34"/>
        <item x="13"/>
        <item x="17"/>
        <item x="25"/>
        <item x="47"/>
        <item x="28"/>
        <item x="69"/>
        <item x="29"/>
        <item x="14"/>
        <item x="2"/>
        <item x="42"/>
        <item x="32"/>
        <item x="68"/>
        <item x="53"/>
        <item x="50"/>
        <item x="18"/>
        <item x="37"/>
        <item x="72"/>
        <item x="43"/>
        <item x="23"/>
        <item x="45"/>
        <item x="44"/>
        <item x="38"/>
        <item x="70"/>
        <item x="60"/>
        <item x="19"/>
        <item x="41"/>
        <item x="15"/>
        <item x="10"/>
        <item x="27"/>
        <item x="8"/>
        <item x="39"/>
        <item x="66"/>
        <item x="12"/>
        <item x="71"/>
        <item x="4"/>
        <item x="3"/>
        <item x="56"/>
        <item x="1"/>
        <item x="35"/>
        <item x="52"/>
        <item x="51"/>
        <item x="73"/>
        <item x="24"/>
        <item x="67"/>
        <item x="49"/>
        <item x="26"/>
        <item x="22"/>
        <item x="54"/>
        <item x="11"/>
        <item x="59"/>
        <item x="65"/>
        <item x="20"/>
        <item x="36"/>
        <item x="57"/>
        <item t="default"/>
      </items>
    </pivotField>
    <pivotField showAll="0"/>
    <pivotField axis="axisRow" showAll="0" measureFilter="1">
      <items count="802">
        <item x="365"/>
        <item x="232"/>
        <item x="416"/>
        <item x="795"/>
        <item x="255"/>
        <item x="442"/>
        <item x="654"/>
        <item x="704"/>
        <item x="330"/>
        <item x="467"/>
        <item x="129"/>
        <item x="432"/>
        <item x="687"/>
        <item x="152"/>
        <item x="632"/>
        <item x="262"/>
        <item x="326"/>
        <item x="575"/>
        <item x="461"/>
        <item x="736"/>
        <item x="652"/>
        <item x="682"/>
        <item x="370"/>
        <item x="376"/>
        <item x="718"/>
        <item x="564"/>
        <item x="276"/>
        <item x="76"/>
        <item x="109"/>
        <item x="558"/>
        <item x="37"/>
        <item x="340"/>
        <item x="371"/>
        <item x="626"/>
        <item x="112"/>
        <item x="35"/>
        <item x="600"/>
        <item x="426"/>
        <item x="565"/>
        <item x="188"/>
        <item x="452"/>
        <item x="269"/>
        <item x="382"/>
        <item x="131"/>
        <item x="149"/>
        <item x="300"/>
        <item x="186"/>
        <item x="599"/>
        <item x="571"/>
        <item x="424"/>
        <item x="245"/>
        <item x="513"/>
        <item x="767"/>
        <item x="691"/>
        <item x="386"/>
        <item x="102"/>
        <item x="630"/>
        <item x="547"/>
        <item x="538"/>
        <item x="496"/>
        <item x="624"/>
        <item x="677"/>
        <item x="408"/>
        <item x="584"/>
        <item x="104"/>
        <item x="341"/>
        <item x="284"/>
        <item x="420"/>
        <item x="396"/>
        <item x="723"/>
        <item x="470"/>
        <item x="220"/>
        <item x="739"/>
        <item x="459"/>
        <item x="592"/>
        <item x="7"/>
        <item x="86"/>
        <item x="169"/>
        <item x="44"/>
        <item x="314"/>
        <item x="702"/>
        <item x="725"/>
        <item x="100"/>
        <item x="397"/>
        <item x="464"/>
        <item x="668"/>
        <item x="433"/>
        <item x="237"/>
        <item x="333"/>
        <item x="574"/>
        <item x="516"/>
        <item x="311"/>
        <item x="241"/>
        <item x="115"/>
        <item x="701"/>
        <item x="410"/>
        <item x="279"/>
        <item x="775"/>
        <item x="354"/>
        <item x="61"/>
        <item x="88"/>
        <item x="138"/>
        <item x="400"/>
        <item x="509"/>
        <item x="788"/>
        <item x="369"/>
        <item x="709"/>
        <item x="304"/>
        <item x="193"/>
        <item x="388"/>
        <item x="491"/>
        <item x="706"/>
        <item x="573"/>
        <item x="192"/>
        <item x="64"/>
        <item x="594"/>
        <item x="303"/>
        <item x="399"/>
        <item x="645"/>
        <item x="96"/>
        <item x="58"/>
        <item x="520"/>
        <item x="477"/>
        <item x="391"/>
        <item x="212"/>
        <item x="479"/>
        <item x="65"/>
        <item x="607"/>
        <item x="139"/>
        <item x="85"/>
        <item x="548"/>
        <item x="666"/>
        <item x="747"/>
        <item x="791"/>
        <item x="230"/>
        <item x="136"/>
        <item x="434"/>
        <item x="182"/>
        <item x="653"/>
        <item x="715"/>
        <item x="485"/>
        <item x="142"/>
        <item x="492"/>
        <item x="180"/>
        <item x="672"/>
        <item x="197"/>
        <item x="191"/>
        <item x="362"/>
        <item x="267"/>
        <item x="462"/>
        <item x="238"/>
        <item x="662"/>
        <item x="583"/>
        <item x="587"/>
        <item x="60"/>
        <item x="454"/>
        <item x="271"/>
        <item x="306"/>
        <item x="17"/>
        <item x="533"/>
        <item x="146"/>
        <item x="529"/>
        <item x="145"/>
        <item x="137"/>
        <item x="403"/>
        <item x="731"/>
        <item x="769"/>
        <item x="697"/>
        <item x="162"/>
        <item x="546"/>
        <item x="36"/>
        <item x="53"/>
        <item x="113"/>
        <item x="712"/>
        <item x="620"/>
        <item x="450"/>
        <item x="776"/>
        <item x="756"/>
        <item x="544"/>
        <item x="0"/>
        <item x="535"/>
        <item x="47"/>
        <item x="260"/>
        <item x="15"/>
        <item x="66"/>
        <item x="265"/>
        <item x="730"/>
        <item x="189"/>
        <item x="328"/>
        <item x="670"/>
        <item x="108"/>
        <item x="787"/>
        <item x="694"/>
        <item x="511"/>
        <item x="393"/>
        <item x="358"/>
        <item x="16"/>
        <item x="266"/>
        <item x="26"/>
        <item x="29"/>
        <item x="684"/>
        <item x="33"/>
        <item x="307"/>
        <item x="751"/>
        <item x="247"/>
        <item x="235"/>
        <item x="487"/>
        <item x="443"/>
        <item x="343"/>
        <item x="499"/>
        <item x="301"/>
        <item x="120"/>
        <item x="484"/>
        <item x="234"/>
        <item x="734"/>
        <item x="447"/>
        <item x="244"/>
        <item x="643"/>
        <item x="628"/>
        <item x="568"/>
        <item x="414"/>
        <item x="550"/>
        <item x="118"/>
        <item x="729"/>
        <item x="798"/>
        <item x="542"/>
        <item x="366"/>
        <item x="347"/>
        <item x="289"/>
        <item x="18"/>
        <item x="288"/>
        <item x="20"/>
        <item x="406"/>
        <item x="664"/>
        <item x="457"/>
        <item x="334"/>
        <item x="356"/>
        <item x="93"/>
        <item x="97"/>
        <item x="324"/>
        <item x="745"/>
        <item x="361"/>
        <item x="372"/>
        <item x="11"/>
        <item x="257"/>
        <item x="430"/>
        <item x="667"/>
        <item x="177"/>
        <item x="679"/>
        <item x="604"/>
        <item x="705"/>
        <item x="48"/>
        <item x="793"/>
        <item x="243"/>
        <item x="495"/>
        <item x="458"/>
        <item x="34"/>
        <item x="253"/>
        <item x="268"/>
        <item x="768"/>
        <item x="465"/>
        <item x="14"/>
        <item x="317"/>
        <item x="537"/>
        <item x="539"/>
        <item x="71"/>
        <item x="717"/>
        <item x="754"/>
        <item x="359"/>
        <item x="348"/>
        <item x="596"/>
        <item x="504"/>
        <item x="352"/>
        <item x="187"/>
        <item x="274"/>
        <item x="24"/>
        <item x="344"/>
        <item x="249"/>
        <item x="721"/>
        <item x="489"/>
        <item x="431"/>
        <item x="394"/>
        <item x="692"/>
        <item x="170"/>
        <item x="780"/>
        <item x="661"/>
        <item x="291"/>
        <item x="275"/>
        <item x="728"/>
        <item x="242"/>
        <item x="576"/>
        <item x="360"/>
        <item x="641"/>
        <item x="699"/>
        <item x="796"/>
        <item x="19"/>
        <item x="497"/>
        <item x="500"/>
        <item x="519"/>
        <item x="68"/>
        <item x="727"/>
        <item x="700"/>
        <item x="287"/>
        <item x="1"/>
        <item x="130"/>
        <item x="320"/>
        <item x="413"/>
        <item x="578"/>
        <item x="216"/>
        <item x="441"/>
        <item x="401"/>
        <item x="549"/>
        <item x="651"/>
        <item x="135"/>
        <item x="351"/>
        <item x="473"/>
        <item x="606"/>
        <item x="794"/>
        <item x="378"/>
        <item x="488"/>
        <item x="165"/>
        <item x="773"/>
        <item x="490"/>
        <item x="57"/>
        <item x="522"/>
        <item x="590"/>
        <item x="580"/>
        <item x="508"/>
        <item x="671"/>
        <item x="381"/>
        <item x="285"/>
        <item x="749"/>
        <item x="27"/>
        <item x="373"/>
        <item x="635"/>
        <item x="302"/>
        <item x="202"/>
        <item x="610"/>
        <item x="127"/>
        <item x="308"/>
        <item x="78"/>
        <item x="608"/>
        <item x="676"/>
        <item x="240"/>
        <item x="609"/>
        <item x="555"/>
        <item x="466"/>
        <item x="534"/>
        <item x="75"/>
        <item x="21"/>
        <item x="629"/>
        <item x="581"/>
        <item x="478"/>
        <item x="506"/>
        <item x="13"/>
        <item x="83"/>
        <item x="660"/>
        <item x="272"/>
        <item x="772"/>
        <item x="636"/>
        <item x="124"/>
        <item x="367"/>
        <item x="364"/>
        <item x="225"/>
        <item x="619"/>
        <item x="783"/>
        <item x="586"/>
        <item x="455"/>
        <item x="141"/>
        <item x="521"/>
        <item x="752"/>
        <item x="9"/>
        <item x="527"/>
        <item x="402"/>
        <item x="567"/>
        <item x="293"/>
        <item x="468"/>
        <item x="323"/>
        <item x="380"/>
        <item x="526"/>
        <item x="507"/>
        <item x="429"/>
        <item x="251"/>
        <item x="331"/>
        <item x="588"/>
        <item x="95"/>
        <item x="421"/>
        <item x="412"/>
        <item x="690"/>
        <item x="31"/>
        <item x="665"/>
        <item x="748"/>
        <item x="688"/>
        <item x="77"/>
        <item x="750"/>
        <item x="209"/>
        <item x="471"/>
        <item x="32"/>
        <item x="633"/>
        <item x="184"/>
        <item x="59"/>
        <item x="148"/>
        <item x="158"/>
        <item x="248"/>
        <item x="144"/>
        <item x="217"/>
        <item x="647"/>
        <item x="656"/>
        <item x="449"/>
        <item x="218"/>
        <item x="525"/>
        <item x="502"/>
        <item x="765"/>
        <item x="673"/>
        <item x="94"/>
        <item x="792"/>
        <item x="493"/>
        <item x="566"/>
        <item x="720"/>
        <item x="733"/>
        <item x="389"/>
        <item x="357"/>
        <item x="316"/>
        <item x="256"/>
        <item x="655"/>
        <item x="480"/>
        <item x="551"/>
        <item x="228"/>
        <item x="589"/>
        <item x="543"/>
        <item x="611"/>
        <item x="627"/>
        <item x="101"/>
        <item x="270"/>
        <item x="236"/>
        <item x="282"/>
        <item x="678"/>
        <item x="63"/>
        <item x="674"/>
        <item x="474"/>
        <item x="494"/>
        <item x="510"/>
        <item x="345"/>
        <item x="99"/>
        <item x="732"/>
        <item x="239"/>
        <item x="292"/>
        <item x="205"/>
        <item x="246"/>
        <item x="175"/>
        <item x="168"/>
        <item x="252"/>
        <item x="742"/>
        <item x="553"/>
        <item x="398"/>
        <item x="12"/>
        <item x="278"/>
        <item x="562"/>
        <item x="46"/>
        <item x="657"/>
        <item x="766"/>
        <item x="203"/>
        <item x="355"/>
        <item x="563"/>
        <item x="703"/>
        <item x="436"/>
        <item x="176"/>
        <item x="639"/>
        <item x="585"/>
        <item x="481"/>
        <item x="346"/>
        <item x="445"/>
        <item x="110"/>
        <item x="233"/>
        <item x="214"/>
        <item x="353"/>
        <item x="786"/>
        <item x="207"/>
        <item x="72"/>
        <item x="744"/>
        <item x="201"/>
        <item x="51"/>
        <item x="427"/>
        <item x="437"/>
        <item x="336"/>
        <item x="603"/>
        <item x="91"/>
        <item x="117"/>
        <item x="714"/>
        <item x="789"/>
        <item x="286"/>
        <item x="757"/>
        <item x="363"/>
        <item x="54"/>
        <item x="122"/>
        <item x="453"/>
        <item x="428"/>
        <item x="614"/>
        <item x="593"/>
        <item x="167"/>
        <item x="116"/>
        <item x="724"/>
        <item x="299"/>
        <item x="623"/>
        <item x="743"/>
        <item x="374"/>
        <item x="763"/>
        <item x="570"/>
        <item x="602"/>
        <item x="84"/>
        <item x="2"/>
        <item x="277"/>
        <item x="615"/>
        <item x="501"/>
        <item x="368"/>
        <item x="128"/>
        <item x="140"/>
        <item x="483"/>
        <item x="591"/>
        <item x="407"/>
        <item x="634"/>
        <item x="707"/>
        <item x="342"/>
        <item x="395"/>
        <item x="785"/>
        <item x="686"/>
        <item x="536"/>
        <item x="476"/>
        <item x="309"/>
        <item x="224"/>
        <item x="726"/>
        <item x="423"/>
        <item x="505"/>
        <item x="708"/>
        <item x="208"/>
        <item x="332"/>
        <item x="561"/>
        <item x="350"/>
        <item x="55"/>
        <item x="554"/>
        <item x="598"/>
        <item x="379"/>
        <item x="204"/>
        <item x="392"/>
        <item x="123"/>
        <item x="294"/>
        <item x="147"/>
        <item x="681"/>
        <item x="675"/>
        <item x="185"/>
        <item x="390"/>
        <item x="41"/>
        <item x="377"/>
        <item x="313"/>
        <item x="422"/>
        <item x="155"/>
        <item x="646"/>
        <item x="419"/>
        <item x="695"/>
        <item x="755"/>
        <item x="698"/>
        <item x="541"/>
        <item x="312"/>
        <item x="143"/>
        <item x="125"/>
        <item x="440"/>
        <item x="215"/>
        <item x="559"/>
        <item x="119"/>
        <item x="613"/>
        <item x="150"/>
        <item x="404"/>
        <item x="460"/>
        <item x="3"/>
        <item x="738"/>
        <item x="531"/>
        <item x="612"/>
        <item x="518"/>
        <item x="557"/>
        <item x="198"/>
        <item x="597"/>
        <item x="173"/>
        <item x="5"/>
        <item x="512"/>
        <item x="790"/>
        <item x="132"/>
        <item x="764"/>
        <item x="121"/>
        <item x="43"/>
        <item x="23"/>
        <item x="577"/>
        <item x="762"/>
        <item x="782"/>
        <item x="622"/>
        <item x="321"/>
        <item x="226"/>
        <item x="259"/>
        <item x="8"/>
        <item x="107"/>
        <item x="545"/>
        <item x="30"/>
        <item x="133"/>
        <item x="258"/>
        <item x="517"/>
        <item x="305"/>
        <item x="528"/>
        <item x="719"/>
        <item x="39"/>
        <item x="540"/>
        <item x="210"/>
        <item x="151"/>
        <item x="69"/>
        <item x="595"/>
        <item x="759"/>
        <item x="618"/>
        <item x="153"/>
        <item x="387"/>
        <item x="42"/>
        <item x="753"/>
        <item x="625"/>
        <item x="438"/>
        <item x="264"/>
        <item x="339"/>
        <item x="722"/>
        <item x="469"/>
        <item x="280"/>
        <item x="172"/>
        <item x="10"/>
        <item x="486"/>
        <item x="650"/>
        <item x="640"/>
        <item x="227"/>
        <item x="683"/>
        <item x="156"/>
        <item x="648"/>
        <item x="98"/>
        <item x="183"/>
        <item x="663"/>
        <item x="642"/>
        <item x="735"/>
        <item x="616"/>
        <item x="605"/>
        <item x="617"/>
        <item x="263"/>
        <item x="760"/>
        <item x="515"/>
        <item x="418"/>
        <item x="211"/>
        <item x="160"/>
        <item x="89"/>
        <item x="318"/>
        <item x="498"/>
        <item x="383"/>
        <item x="631"/>
        <item x="219"/>
        <item x="38"/>
        <item x="179"/>
        <item x="338"/>
        <item x="740"/>
        <item x="385"/>
        <item x="411"/>
        <item x="472"/>
        <item x="693"/>
        <item x="435"/>
        <item x="800"/>
        <item x="552"/>
        <item x="273"/>
        <item x="164"/>
        <item x="572"/>
        <item x="456"/>
        <item x="92"/>
        <item x="154"/>
        <item x="296"/>
        <item x="327"/>
        <item x="73"/>
        <item x="375"/>
        <item x="261"/>
        <item x="229"/>
        <item x="281"/>
        <item x="337"/>
        <item x="87"/>
        <item x="417"/>
        <item x="25"/>
        <item x="475"/>
        <item x="6"/>
        <item x="439"/>
        <item x="74"/>
        <item x="298"/>
        <item x="797"/>
        <item x="444"/>
        <item x="482"/>
        <item x="514"/>
        <item x="159"/>
        <item x="680"/>
        <item x="524"/>
        <item x="199"/>
        <item x="638"/>
        <item x="761"/>
        <item x="82"/>
        <item x="196"/>
        <item x="67"/>
        <item x="774"/>
        <item x="45"/>
        <item x="659"/>
        <item x="206"/>
        <item x="758"/>
        <item x="669"/>
        <item x="166"/>
        <item x="49"/>
        <item x="556"/>
        <item x="530"/>
        <item x="649"/>
        <item x="56"/>
        <item x="290"/>
        <item x="22"/>
        <item x="52"/>
        <item x="770"/>
        <item x="415"/>
        <item x="781"/>
        <item x="448"/>
        <item x="601"/>
        <item x="250"/>
        <item x="221"/>
        <item x="319"/>
        <item x="295"/>
        <item x="28"/>
        <item x="644"/>
        <item x="463"/>
        <item x="425"/>
        <item x="70"/>
        <item x="163"/>
        <item x="50"/>
        <item x="579"/>
        <item x="134"/>
        <item x="79"/>
        <item x="322"/>
        <item x="711"/>
        <item x="582"/>
        <item x="283"/>
        <item x="171"/>
        <item x="4"/>
        <item x="200"/>
        <item x="80"/>
        <item x="560"/>
        <item x="685"/>
        <item x="777"/>
        <item x="213"/>
        <item x="315"/>
        <item x="62"/>
        <item x="637"/>
        <item x="446"/>
        <item x="106"/>
        <item x="696"/>
        <item x="222"/>
        <item x="174"/>
        <item x="503"/>
        <item x="784"/>
        <item x="105"/>
        <item x="799"/>
        <item x="716"/>
        <item x="81"/>
        <item x="111"/>
        <item x="178"/>
        <item x="325"/>
        <item x="778"/>
        <item x="335"/>
        <item x="190"/>
        <item x="90"/>
        <item x="384"/>
        <item x="746"/>
        <item x="329"/>
        <item x="223"/>
        <item x="405"/>
        <item x="779"/>
        <item x="737"/>
        <item x="532"/>
        <item x="523"/>
        <item x="713"/>
        <item x="771"/>
        <item x="409"/>
        <item x="195"/>
        <item x="254"/>
        <item x="710"/>
        <item x="161"/>
        <item x="451"/>
        <item x="126"/>
        <item x="297"/>
        <item x="658"/>
        <item x="231"/>
        <item x="40"/>
        <item x="114"/>
        <item x="741"/>
        <item x="689"/>
        <item x="621"/>
        <item x="310"/>
        <item x="349"/>
        <item x="181"/>
        <item x="103"/>
        <item x="569"/>
        <item x="157"/>
        <item x="194"/>
        <item t="default"/>
      </items>
    </pivotField>
    <pivotField numFmtId="165" showAll="0"/>
    <pivotField showAll="0"/>
    <pivotField showAll="0">
      <items count="13">
        <item x="0"/>
        <item x="1"/>
        <item x="2"/>
        <item x="3"/>
        <item x="4"/>
        <item x="5"/>
        <item x="6"/>
        <item x="7"/>
        <item x="8"/>
        <item x="9"/>
        <item x="10"/>
        <item x="11"/>
        <item t="default"/>
      </items>
    </pivotField>
    <pivotField showAll="0">
      <items count="3">
        <item x="0"/>
        <item x="1"/>
        <item t="default"/>
      </items>
    </pivotField>
  </pivotFields>
  <rowFields count="1">
    <field x="15"/>
  </rowFields>
  <rowItems count="5">
    <i>
      <x v="112"/>
    </i>
    <i>
      <x v="245"/>
    </i>
    <i>
      <x v="344"/>
    </i>
    <i>
      <x v="674"/>
    </i>
    <i>
      <x v="734"/>
    </i>
  </rowItems>
  <colItems count="1">
    <i/>
  </colItems>
  <dataFields count="1">
    <dataField name="Profit " fld="12" baseField="0" baseItem="0"/>
  </dataFields>
  <formats count="1">
    <format dxfId="8">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5E0B380-66C9-474D-BAAF-7E6CF8E3E7D2}" name="Top_Sales_Rep"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ales Reps">
  <location ref="B4:C49"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5">
        <item x="30"/>
        <item x="7"/>
        <item x="62"/>
        <item x="46"/>
        <item x="33"/>
        <item x="63"/>
        <item x="61"/>
        <item x="64"/>
        <item x="5"/>
        <item x="55"/>
        <item x="48"/>
        <item x="31"/>
        <item x="21"/>
        <item x="40"/>
        <item x="9"/>
        <item x="0"/>
        <item x="16"/>
        <item x="58"/>
        <item x="6"/>
        <item x="34"/>
        <item x="13"/>
        <item x="17"/>
        <item x="25"/>
        <item x="47"/>
        <item x="28"/>
        <item x="69"/>
        <item x="29"/>
        <item x="14"/>
        <item x="2"/>
        <item x="42"/>
        <item x="32"/>
        <item x="68"/>
        <item x="53"/>
        <item x="50"/>
        <item x="18"/>
        <item x="37"/>
        <item x="72"/>
        <item x="43"/>
        <item x="23"/>
        <item x="45"/>
        <item x="44"/>
        <item x="38"/>
        <item x="70"/>
        <item x="60"/>
        <item x="19"/>
        <item x="41"/>
        <item x="15"/>
        <item x="10"/>
        <item x="27"/>
        <item x="8"/>
        <item x="39"/>
        <item x="66"/>
        <item x="12"/>
        <item x="71"/>
        <item x="4"/>
        <item x="3"/>
        <item x="56"/>
        <item x="1"/>
        <item x="35"/>
        <item x="52"/>
        <item x="51"/>
        <item x="73"/>
        <item x="24"/>
        <item x="67"/>
        <item x="49"/>
        <item x="26"/>
        <item x="22"/>
        <item x="54"/>
        <item x="11"/>
        <item x="59"/>
        <item x="65"/>
        <item x="20"/>
        <item x="36"/>
        <item x="57"/>
        <item t="default"/>
      </items>
    </pivotField>
    <pivotField axis="axisRow" showAll="0" sortType="descending">
      <items count="46">
        <item x="26"/>
        <item x="37"/>
        <item x="9"/>
        <item x="11"/>
        <item x="12"/>
        <item x="15"/>
        <item x="33"/>
        <item x="29"/>
        <item x="21"/>
        <item x="40"/>
        <item x="5"/>
        <item x="25"/>
        <item x="39"/>
        <item x="10"/>
        <item x="24"/>
        <item x="6"/>
        <item x="41"/>
        <item x="20"/>
        <item x="43"/>
        <item x="28"/>
        <item x="17"/>
        <item x="2"/>
        <item x="42"/>
        <item x="18"/>
        <item x="0"/>
        <item x="1"/>
        <item x="8"/>
        <item x="35"/>
        <item x="3"/>
        <item x="36"/>
        <item x="31"/>
        <item x="32"/>
        <item x="23"/>
        <item x="16"/>
        <item x="22"/>
        <item x="14"/>
        <item x="13"/>
        <item x="7"/>
        <item x="4"/>
        <item x="44"/>
        <item x="38"/>
        <item x="27"/>
        <item x="34"/>
        <item x="30"/>
        <item x="19"/>
        <item t="default"/>
      </items>
      <autoSortScope>
        <pivotArea dataOnly="0" outline="0" fieldPosition="0">
          <references count="1">
            <reference field="4294967294" count="1" selected="0">
              <x v="0"/>
            </reference>
          </references>
        </pivotArea>
      </autoSortScope>
    </pivotField>
    <pivotField showAll="0"/>
    <pivotField numFmtId="165" showAll="0"/>
    <pivotField showAll="0"/>
    <pivotField showAll="0">
      <items count="13">
        <item x="0"/>
        <item x="1"/>
        <item x="2"/>
        <item x="3"/>
        <item x="4"/>
        <item x="5"/>
        <item x="6"/>
        <item x="7"/>
        <item x="8"/>
        <item x="9"/>
        <item x="10"/>
        <item x="11"/>
        <item t="default"/>
      </items>
    </pivotField>
    <pivotField showAll="0">
      <items count="3">
        <item x="0"/>
        <item x="1"/>
        <item t="default"/>
      </items>
    </pivotField>
  </pivotFields>
  <rowFields count="1">
    <field x="14"/>
  </rowFields>
  <rowItems count="45">
    <i>
      <x v="27"/>
    </i>
    <i>
      <x v="2"/>
    </i>
    <i>
      <x v="40"/>
    </i>
    <i>
      <x v="17"/>
    </i>
    <i>
      <x v="34"/>
    </i>
    <i>
      <x v="28"/>
    </i>
    <i>
      <x v="13"/>
    </i>
    <i>
      <x v="3"/>
    </i>
    <i>
      <x v="12"/>
    </i>
    <i>
      <x v="42"/>
    </i>
    <i>
      <x v="23"/>
    </i>
    <i>
      <x v="25"/>
    </i>
    <i>
      <x v="33"/>
    </i>
    <i>
      <x v="32"/>
    </i>
    <i>
      <x v="15"/>
    </i>
    <i>
      <x/>
    </i>
    <i>
      <x v="36"/>
    </i>
    <i>
      <x v="14"/>
    </i>
    <i>
      <x v="22"/>
    </i>
    <i>
      <x v="29"/>
    </i>
    <i>
      <x v="5"/>
    </i>
    <i>
      <x v="11"/>
    </i>
    <i>
      <x v="4"/>
    </i>
    <i>
      <x v="35"/>
    </i>
    <i>
      <x v="21"/>
    </i>
    <i>
      <x v="24"/>
    </i>
    <i>
      <x v="20"/>
    </i>
    <i>
      <x v="31"/>
    </i>
    <i>
      <x v="16"/>
    </i>
    <i>
      <x v="1"/>
    </i>
    <i>
      <x v="19"/>
    </i>
    <i>
      <x v="10"/>
    </i>
    <i>
      <x v="26"/>
    </i>
    <i>
      <x v="9"/>
    </i>
    <i>
      <x v="8"/>
    </i>
    <i>
      <x v="44"/>
    </i>
    <i>
      <x v="37"/>
    </i>
    <i>
      <x v="41"/>
    </i>
    <i>
      <x v="18"/>
    </i>
    <i>
      <x v="39"/>
    </i>
    <i>
      <x v="38"/>
    </i>
    <i>
      <x v="7"/>
    </i>
    <i>
      <x v="43"/>
    </i>
    <i>
      <x v="30"/>
    </i>
    <i>
      <x v="6"/>
    </i>
  </rowItems>
  <colItems count="1">
    <i/>
  </colItems>
  <dataFields count="1">
    <dataField name="Revenue "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D060C1E-7951-465D-B529-FC5DEC1AE1E4}" name="Top Products"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Products">
  <location ref="T4:U7" firstHeaderRow="1" firstDataRow="1" firstDataCol="1"/>
  <pivotFields count="20">
    <pivotField showAll="0"/>
    <pivotField showAll="0"/>
    <pivotField showAll="0"/>
    <pivotField showAll="0"/>
    <pivotField showAll="0"/>
    <pivotField showAll="0"/>
    <pivotField axis="axisRow" showAll="0" measureFilter="1">
      <items count="102">
        <item x="98"/>
        <item x="75"/>
        <item x="52"/>
        <item x="28"/>
        <item x="43"/>
        <item x="81"/>
        <item x="16"/>
        <item x="70"/>
        <item x="67"/>
        <item x="17"/>
        <item x="6"/>
        <item x="61"/>
        <item x="8"/>
        <item x="93"/>
        <item x="60"/>
        <item x="18"/>
        <item x="77"/>
        <item x="27"/>
        <item x="57"/>
        <item x="2"/>
        <item x="21"/>
        <item x="74"/>
        <item x="19"/>
        <item x="5"/>
        <item x="100"/>
        <item x="3"/>
        <item x="80"/>
        <item x="88"/>
        <item x="47"/>
        <item x="76"/>
        <item x="32"/>
        <item x="26"/>
        <item x="1"/>
        <item x="50"/>
        <item x="84"/>
        <item x="22"/>
        <item x="96"/>
        <item x="4"/>
        <item x="7"/>
        <item x="49"/>
        <item x="11"/>
        <item x="54"/>
        <item x="65"/>
        <item x="38"/>
        <item x="82"/>
        <item x="34"/>
        <item x="23"/>
        <item x="58"/>
        <item x="44"/>
        <item x="14"/>
        <item x="45"/>
        <item x="33"/>
        <item x="12"/>
        <item x="71"/>
        <item x="64"/>
        <item x="78"/>
        <item x="53"/>
        <item x="79"/>
        <item x="97"/>
        <item x="73"/>
        <item x="72"/>
        <item x="91"/>
        <item x="83"/>
        <item x="25"/>
        <item x="56"/>
        <item x="13"/>
        <item x="30"/>
        <item x="20"/>
        <item x="68"/>
        <item x="46"/>
        <item x="40"/>
        <item x="92"/>
        <item x="31"/>
        <item x="85"/>
        <item x="41"/>
        <item x="35"/>
        <item x="15"/>
        <item x="51"/>
        <item x="66"/>
        <item x="63"/>
        <item x="9"/>
        <item x="37"/>
        <item x="62"/>
        <item x="86"/>
        <item x="59"/>
        <item x="10"/>
        <item x="29"/>
        <item x="94"/>
        <item x="95"/>
        <item x="48"/>
        <item x="24"/>
        <item x="89"/>
        <item x="55"/>
        <item x="39"/>
        <item x="87"/>
        <item x="99"/>
        <item x="90"/>
        <item x="42"/>
        <item x="36"/>
        <item x="0"/>
        <item x="69"/>
        <item t="default"/>
      </items>
    </pivotField>
    <pivotField showAll="0"/>
    <pivotField showAll="0"/>
    <pivotField showAll="0"/>
    <pivotField showAll="0"/>
    <pivotField showAll="0"/>
    <pivotField dataField="1" showAll="0"/>
    <pivotField showAll="0">
      <items count="75">
        <item x="30"/>
        <item x="7"/>
        <item x="62"/>
        <item x="46"/>
        <item x="33"/>
        <item x="63"/>
        <item x="61"/>
        <item x="64"/>
        <item x="5"/>
        <item x="55"/>
        <item x="48"/>
        <item x="31"/>
        <item x="21"/>
        <item x="40"/>
        <item x="9"/>
        <item x="0"/>
        <item x="16"/>
        <item x="58"/>
        <item x="6"/>
        <item x="34"/>
        <item x="13"/>
        <item x="17"/>
        <item x="25"/>
        <item x="47"/>
        <item x="28"/>
        <item x="69"/>
        <item x="29"/>
        <item x="14"/>
        <item x="2"/>
        <item x="42"/>
        <item x="32"/>
        <item x="68"/>
        <item x="53"/>
        <item x="50"/>
        <item x="18"/>
        <item x="37"/>
        <item x="72"/>
        <item x="43"/>
        <item x="23"/>
        <item x="45"/>
        <item x="44"/>
        <item x="38"/>
        <item x="70"/>
        <item x="60"/>
        <item x="19"/>
        <item x="41"/>
        <item x="15"/>
        <item x="10"/>
        <item x="27"/>
        <item x="8"/>
        <item x="39"/>
        <item x="66"/>
        <item x="12"/>
        <item x="71"/>
        <item x="4"/>
        <item x="3"/>
        <item x="56"/>
        <item x="1"/>
        <item x="35"/>
        <item x="52"/>
        <item x="51"/>
        <item x="73"/>
        <item x="24"/>
        <item x="67"/>
        <item x="49"/>
        <item x="26"/>
        <item x="22"/>
        <item x="54"/>
        <item x="11"/>
        <item x="59"/>
        <item x="65"/>
        <item x="20"/>
        <item x="36"/>
        <item x="57"/>
        <item t="default"/>
      </items>
    </pivotField>
    <pivotField showAll="0"/>
    <pivotField showAll="0" measureFilter="1"/>
    <pivotField numFmtId="165" showAll="0"/>
    <pivotField showAll="0"/>
    <pivotField showAll="0">
      <items count="13">
        <item x="0"/>
        <item x="1"/>
        <item x="2"/>
        <item x="3"/>
        <item x="4"/>
        <item x="5"/>
        <item x="6"/>
        <item x="7"/>
        <item x="8"/>
        <item x="9"/>
        <item x="10"/>
        <item x="11"/>
        <item t="default"/>
      </items>
    </pivotField>
    <pivotField showAll="0">
      <items count="3">
        <item x="0"/>
        <item x="1"/>
        <item t="default"/>
      </items>
    </pivotField>
  </pivotFields>
  <rowFields count="1">
    <field x="6"/>
  </rowFields>
  <rowItems count="3">
    <i>
      <x v="16"/>
    </i>
    <i>
      <x v="39"/>
    </i>
    <i>
      <x v="43"/>
    </i>
  </rowItems>
  <colItems count="1">
    <i/>
  </colItems>
  <dataFields count="1">
    <dataField name="Profit " fld="12" baseField="0" baseItem="0"/>
  </dataFields>
  <formats count="1">
    <format dxfId="9">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5" type="count" evalOrder="-1" id="1" iMeasureFld="0">
      <autoFilter ref="A1">
        <filterColumn colId="0">
          <top10 val="5" filterVal="5"/>
        </filterColumn>
      </autoFilter>
    </filter>
    <filter fld="6"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60FE358-9C97-4D06-8983-80CBCADE006F}" sourceName="year">
  <pivotTables>
    <pivotTable tabId="3" name="YearlyProfit"/>
    <pivotTable tabId="3" name="Weekly Profit"/>
    <pivotTable tabId="3" name="Monthly_Profit"/>
    <pivotTable tabId="5" name="Top_Sales_Rep"/>
    <pivotTable tabId="7" name="KPI_Tiles"/>
    <pivotTable tabId="5" name="TopCity"/>
    <pivotTable tabId="5" name="Top Products"/>
    <pivotTable tabId="7" name="Toatl City"/>
    <pivotTable tabId="3" name="Profit %"/>
    <pivotTable tabId="5" name="Top_Customer"/>
  </pivotTables>
  <data>
    <tabular pivotCacheId="1621990920">
      <items count="2">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75C220B6-165D-4B38-98C9-97D93C83CB25}" sourceName="Month Name">
  <pivotTables>
    <pivotTable tabId="3" name="YearlyProfit"/>
    <pivotTable tabId="5" name="Top_Customer"/>
    <pivotTable tabId="3" name="Monthly_Profit"/>
    <pivotTable tabId="3" name="Profit %"/>
    <pivotTable tabId="3" name="Weekly Profit"/>
    <pivotTable tabId="5" name="Top Products"/>
    <pivotTable tabId="5" name="Top_Sales_Rep"/>
    <pivotTable tabId="5" name="TopCity"/>
    <pivotTable tabId="7" name="KPI_Tiles"/>
    <pivotTable tabId="7" name="Toatl City"/>
  </pivotTables>
  <data>
    <tabular pivotCacheId="1621990920">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3A26510-5DB0-4EF5-8A73-C54EB0415992}" sourceName="City">
  <pivotTables>
    <pivotTable tabId="3" name="Profit %"/>
    <pivotTable tabId="3" name="Monthly_Profit"/>
    <pivotTable tabId="3" name="Weekly Profit"/>
    <pivotTable tabId="3" name="YearlyProfit"/>
    <pivotTable tabId="5" name="Top Products"/>
    <pivotTable tabId="5" name="Top_Customer"/>
    <pivotTable tabId="5" name="Top_Sales_Rep"/>
    <pivotTable tabId="7" name="KPI_Tiles"/>
    <pivotTable tabId="7" name="Toatl City"/>
  </pivotTables>
  <data>
    <tabular pivotCacheId="1621990920">
      <items count="74">
        <i x="30" s="1"/>
        <i x="7" s="1"/>
        <i x="62" s="1"/>
        <i x="46" s="1"/>
        <i x="33" s="1"/>
        <i x="63" s="1"/>
        <i x="61" s="1"/>
        <i x="64" s="1"/>
        <i x="5" s="1"/>
        <i x="55" s="1"/>
        <i x="48" s="1"/>
        <i x="31" s="1"/>
        <i x="21" s="1"/>
        <i x="40" s="1"/>
        <i x="9" s="1"/>
        <i x="0" s="1"/>
        <i x="16" s="1"/>
        <i x="58" s="1"/>
        <i x="6" s="1"/>
        <i x="34" s="1"/>
        <i x="13" s="1"/>
        <i x="17" s="1"/>
        <i x="25" s="1"/>
        <i x="47" s="1"/>
        <i x="28" s="1"/>
        <i x="69" s="1"/>
        <i x="29" s="1"/>
        <i x="14" s="1"/>
        <i x="2" s="1"/>
        <i x="42" s="1"/>
        <i x="32" s="1"/>
        <i x="68" s="1"/>
        <i x="53" s="1"/>
        <i x="50" s="1"/>
        <i x="18" s="1"/>
        <i x="37" s="1"/>
        <i x="72" s="1"/>
        <i x="43" s="1"/>
        <i x="23" s="1"/>
        <i x="45" s="1"/>
        <i x="44" s="1"/>
        <i x="38" s="1"/>
        <i x="70" s="1"/>
        <i x="60" s="1"/>
        <i x="19" s="1"/>
        <i x="41" s="1"/>
        <i x="15" s="1"/>
        <i x="10" s="1"/>
        <i x="27" s="1"/>
        <i x="8" s="1"/>
        <i x="39" s="1"/>
        <i x="66" s="1"/>
        <i x="12" s="1"/>
        <i x="71" s="1"/>
        <i x="4" s="1"/>
        <i x="3" s="1"/>
        <i x="56" s="1"/>
        <i x="1" s="1"/>
        <i x="35" s="1"/>
        <i x="52" s="1"/>
        <i x="51" s="1"/>
        <i x="73" s="1"/>
        <i x="24" s="1"/>
        <i x="67" s="1"/>
        <i x="49" s="1"/>
        <i x="26" s="1"/>
        <i x="22" s="1"/>
        <i x="54" s="1"/>
        <i x="11" s="1"/>
        <i x="59" s="1"/>
        <i x="65" s="1"/>
        <i x="20" s="1"/>
        <i x="36" s="1"/>
        <i x="5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EA4DE60-334E-4BFA-8268-B215BF2B35CC}" cache="Slicer_year" caption="year" style="SlicerStyleLight1 2 2" lockedPosition="1" rowHeight="234950"/>
  <slicer name="Month Name" xr10:uid="{32FBE4B4-63DF-42C9-BAD6-B52B6B6699FD}" cache="Slicer_Month_Name" caption="Month Name" style="SlicerStyleLight1 2 2" lockedPosition="1" rowHeight="234950"/>
  <slicer name="City" xr10:uid="{AAB32B4D-309C-4968-B0DF-6383E5394956}" cache="Slicer_City" caption="City" style="SlicerStyleLight1 2 2" lockedPosition="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3135E34-AE54-4D02-B37F-71832D6C4427}" name="Table3" displayName="Table3" ref="A1:T9671" totalsRowShown="0" headerRowDxfId="36" dataDxfId="35" tableBorderDxfId="34">
  <autoFilter ref="A1:T9671" xr:uid="{43135E34-AE54-4D02-B37F-71832D6C4427}"/>
  <tableColumns count="20">
    <tableColumn id="1" xr3:uid="{E86992B6-E371-413A-A438-9CC21F7007E8}" name="Order ID" dataDxfId="33"/>
    <tableColumn id="2" xr3:uid="{97D21210-EB40-4774-A00E-EAAE5C587093}" name="Product ID" dataDxfId="32"/>
    <tableColumn id="3" xr3:uid="{E46F8750-2154-4033-A4D6-69BDCDE627C7}" name="Location ID" dataDxfId="31"/>
    <tableColumn id="4" xr3:uid="{F87F99D3-297C-4397-9785-5C2447187556}" name="Sales Person ID" dataDxfId="30"/>
    <tableColumn id="5" xr3:uid="{088884FC-AF56-4524-9207-8099D5FBE6D1}" name="Customer ID" dataDxfId="29"/>
    <tableColumn id="6" xr3:uid="{4D7496FF-442B-4AA6-9594-259689EF5D2A}" name="Purchase Date" dataDxfId="28"/>
    <tableColumn id="19" xr3:uid="{E9B0C128-84BA-4C92-98DF-5F650FC3AF0F}" name="Product Name" dataDxfId="27">
      <calculatedColumnFormula>VLOOKUP(Table3[[#This Row],[Product ID]],[1]Products!$A:$G,2,0)</calculatedColumnFormula>
    </tableColumn>
    <tableColumn id="7" xr3:uid="{D73B40F8-A452-4B47-AC72-400D1E200F7D}" name="Quantity" dataDxfId="26"/>
    <tableColumn id="8" xr3:uid="{2DA3712F-1B8D-44E6-AD00-B7695A38FA5E}" name="Price" dataDxfId="25"/>
    <tableColumn id="9" xr3:uid="{B450D297-AAC0-42A6-986A-8668014969E3}" name="Cost" dataDxfId="24"/>
    <tableColumn id="10" xr3:uid="{4036B2BB-B19E-423D-A316-BDE46F0FF21D}" name="COGS" dataDxfId="23"/>
    <tableColumn id="11" xr3:uid="{FE486BFF-F5F8-4608-97B3-B73F31F965E8}" name="Revenue" dataDxfId="22"/>
    <tableColumn id="12" xr3:uid="{775078DF-EC95-4471-9E4C-581F947171AC}" name="Profit" dataDxfId="21"/>
    <tableColumn id="13" xr3:uid="{F27A1F93-25EF-42E5-A0F3-02F47DCAF802}" name="City" dataDxfId="20"/>
    <tableColumn id="14" xr3:uid="{53DBD8A4-27DB-4F59-A174-1BCE415A098F}" name="Sales reps" dataDxfId="19"/>
    <tableColumn id="15" xr3:uid="{6908DFBC-0503-4A33-AA4D-836C51C2392D}" name="Customer Name" dataDxfId="18"/>
    <tableColumn id="16" xr3:uid="{5BD6B3E0-21A2-4646-9D9A-3BD5FBF77A2C}" name="Weekday" dataDxfId="17"/>
    <tableColumn id="17" xr3:uid="{A2BB19E5-0D78-4986-9DA3-E3BF48716480}" name="Month" dataDxfId="16"/>
    <tableColumn id="20" xr3:uid="{9E114A26-D330-46C7-989A-8E066E5DADB3}" name="Month Name" dataDxfId="15">
      <calculatedColumnFormula>TEXT(Table3[[#This Row],[Purchase Date]],"MMMM")</calculatedColumnFormula>
    </tableColumn>
    <tableColumn id="18" xr3:uid="{961745E9-E499-4AED-B5A3-F11CEC441BA3}" name="year" dataDxfId="14"/>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drawing" Target="../drawings/drawing7.xml"/><Relationship Id="rId5" Type="http://schemas.openxmlformats.org/officeDocument/2006/relationships/printerSettings" Target="../printerSettings/printerSettings4.bin"/><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8.xml"/><Relationship Id="rId5" Type="http://schemas.openxmlformats.org/officeDocument/2006/relationships/printerSettings" Target="../printerSettings/printerSettings5.bin"/><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082A2-A782-47D5-B693-2E1E2CA9C1B7}">
  <sheetPr codeName="Sheet1">
    <pageSetUpPr fitToPage="1"/>
  </sheetPr>
  <dimension ref="A1:AA50"/>
  <sheetViews>
    <sheetView showGridLines="0" tabSelected="1" zoomScale="82" zoomScaleNormal="82" workbookViewId="0">
      <selection activeCell="AA1" sqref="AA1"/>
    </sheetView>
  </sheetViews>
  <sheetFormatPr defaultColWidth="0" defaultRowHeight="14.4" zeroHeight="1" x14ac:dyDescent="0.3"/>
  <cols>
    <col min="1" max="1" width="1.109375" style="19" customWidth="1"/>
    <col min="2" max="3" width="8.88671875" style="19" customWidth="1"/>
    <col min="4" max="4" width="5.88671875" style="19" customWidth="1"/>
    <col min="5" max="26" width="8.88671875" style="19" customWidth="1"/>
    <col min="27" max="27" width="4.6640625" style="19" customWidth="1"/>
    <col min="28" max="16384" width="8.88671875" style="19" hidden="1"/>
  </cols>
  <sheetData>
    <row r="1" spans="1:1" x14ac:dyDescent="0.3">
      <c r="A1" s="29"/>
    </row>
    <row r="2" spans="1:1" x14ac:dyDescent="0.3"/>
    <row r="3" spans="1:1" x14ac:dyDescent="0.3"/>
    <row r="4" spans="1:1" x14ac:dyDescent="0.3">
      <c r="A4" s="30"/>
    </row>
    <row r="5" spans="1:1" x14ac:dyDescent="0.3"/>
    <row r="6" spans="1:1" x14ac:dyDescent="0.3"/>
    <row r="7" spans="1:1" x14ac:dyDescent="0.3"/>
    <row r="8" spans="1:1" x14ac:dyDescent="0.3"/>
    <row r="9" spans="1:1" x14ac:dyDescent="0.3"/>
    <row r="10" spans="1:1" x14ac:dyDescent="0.3"/>
    <row r="11" spans="1:1" x14ac:dyDescent="0.3"/>
    <row r="12" spans="1:1" x14ac:dyDescent="0.3"/>
    <row r="13" spans="1:1" x14ac:dyDescent="0.3"/>
    <row r="14" spans="1:1" x14ac:dyDescent="0.3"/>
    <row r="15" spans="1:1" x14ac:dyDescent="0.3"/>
    <row r="16" spans="1:1" x14ac:dyDescent="0.3"/>
    <row r="17" s="19" customFormat="1" x14ac:dyDescent="0.3"/>
    <row r="18" s="19" customFormat="1" x14ac:dyDescent="0.3"/>
    <row r="19" s="19" customFormat="1" x14ac:dyDescent="0.3"/>
    <row r="20" s="19" customFormat="1" x14ac:dyDescent="0.3"/>
    <row r="21" s="19" customFormat="1" x14ac:dyDescent="0.3"/>
    <row r="22" s="19" customFormat="1" x14ac:dyDescent="0.3"/>
    <row r="23" s="19" customFormat="1" x14ac:dyDescent="0.3"/>
    <row r="24" s="19" customFormat="1" x14ac:dyDescent="0.3"/>
    <row r="25" s="19" customFormat="1" x14ac:dyDescent="0.3"/>
    <row r="26" s="19" customFormat="1" x14ac:dyDescent="0.3"/>
    <row r="27" s="19" customFormat="1" x14ac:dyDescent="0.3"/>
    <row r="28" s="19" customFormat="1" x14ac:dyDescent="0.3"/>
    <row r="29" s="19" customFormat="1" x14ac:dyDescent="0.3"/>
    <row r="30" s="19" customFormat="1" x14ac:dyDescent="0.3"/>
    <row r="31" s="19" customFormat="1" x14ac:dyDescent="0.3"/>
    <row r="32" s="19" customFormat="1" x14ac:dyDescent="0.3"/>
    <row r="33" s="19" customFormat="1" x14ac:dyDescent="0.3"/>
    <row r="34" s="19" customFormat="1" x14ac:dyDescent="0.3"/>
    <row r="35" s="19" customFormat="1" x14ac:dyDescent="0.3"/>
    <row r="36" s="19" customFormat="1" x14ac:dyDescent="0.3"/>
    <row r="37" s="19" customFormat="1" x14ac:dyDescent="0.3"/>
    <row r="38" s="19" customFormat="1" x14ac:dyDescent="0.3"/>
    <row r="39" s="19" customFormat="1" x14ac:dyDescent="0.3"/>
    <row r="40" s="19" customFormat="1" x14ac:dyDescent="0.3"/>
    <row r="41" s="19" customFormat="1" x14ac:dyDescent="0.3"/>
    <row r="42" s="19" customFormat="1" x14ac:dyDescent="0.3"/>
    <row r="43" s="19" customFormat="1" x14ac:dyDescent="0.3"/>
    <row r="44" s="19" customFormat="1" x14ac:dyDescent="0.3"/>
    <row r="45" s="19" customFormat="1" x14ac:dyDescent="0.3"/>
    <row r="46" s="19" customFormat="1" ht="9.6" customHeight="1" x14ac:dyDescent="0.3"/>
    <row r="47" s="19" customFormat="1" hidden="1" x14ac:dyDescent="0.3"/>
    <row r="48" s="19" customFormat="1" hidden="1" x14ac:dyDescent="0.3"/>
    <row r="49" s="19" customFormat="1" hidden="1" x14ac:dyDescent="0.3"/>
    <row r="50" s="19" customFormat="1" hidden="1" x14ac:dyDescent="0.3"/>
  </sheetData>
  <sheetProtection algorithmName="SHA-512" hashValue="EO6uPPNaTvz+TH/12Mi9P0ddtiPZRbBb5YREug4cB4hzeYqDuENDNt0t/w7gwv6RnU+mCtxkZM8W2vv2ByQ2pg==" saltValue="bd5naSr3cF+0P+SkoWfdZA==" spinCount="100000" sheet="1" objects="1" scenarios="1" selectLockedCells="1" pivotTables="0"/>
  <pageMargins left="0.7" right="0.7" top="0.75" bottom="0.75" header="0.3" footer="0.3"/>
  <pageSetup paperSize="9" scale="58" fitToHeight="0"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T9671"/>
  <sheetViews>
    <sheetView zoomScale="70" zoomScaleNormal="70" workbookViewId="0"/>
  </sheetViews>
  <sheetFormatPr defaultRowHeight="14.4" x14ac:dyDescent="0.3"/>
  <cols>
    <col min="1" max="1" width="12.6640625" customWidth="1"/>
    <col min="2" max="2" width="14.109375" customWidth="1"/>
    <col min="3" max="3" width="13.6640625" customWidth="1"/>
    <col min="4" max="4" width="17.109375" customWidth="1"/>
    <col min="5" max="5" width="14.109375" customWidth="1"/>
    <col min="6" max="6" width="15.6640625" customWidth="1"/>
    <col min="7" max="7" width="15.44140625" bestFit="1" customWidth="1"/>
    <col min="8" max="8" width="10.5546875" style="4" bestFit="1" customWidth="1"/>
    <col min="12" max="12" width="10.21875" customWidth="1"/>
    <col min="14" max="14" width="14" customWidth="1"/>
    <col min="15" max="15" width="16.44140625" bestFit="1" customWidth="1"/>
    <col min="16" max="16" width="16.44140625" customWidth="1"/>
    <col min="17" max="17" width="12.33203125" style="1" bestFit="1" customWidth="1"/>
    <col min="18" max="18" width="11.88671875" bestFit="1" customWidth="1"/>
    <col min="19" max="19" width="11.88671875" customWidth="1"/>
  </cols>
  <sheetData>
    <row r="1" spans="1:20" x14ac:dyDescent="0.3">
      <c r="A1" s="13" t="s">
        <v>0</v>
      </c>
      <c r="B1" s="13" t="s">
        <v>1</v>
      </c>
      <c r="C1" s="13" t="s">
        <v>2</v>
      </c>
      <c r="D1" s="13" t="s">
        <v>3</v>
      </c>
      <c r="E1" s="13" t="s">
        <v>4</v>
      </c>
      <c r="F1" s="13" t="s">
        <v>5</v>
      </c>
      <c r="G1" s="13" t="s">
        <v>10846</v>
      </c>
      <c r="H1" s="21" t="s">
        <v>6</v>
      </c>
      <c r="I1" s="13" t="s">
        <v>10698</v>
      </c>
      <c r="J1" s="13" t="s">
        <v>10699</v>
      </c>
      <c r="K1" s="13" t="s">
        <v>10700</v>
      </c>
      <c r="L1" s="13" t="s">
        <v>10701</v>
      </c>
      <c r="M1" s="13" t="s">
        <v>10706</v>
      </c>
      <c r="N1" s="13" t="s">
        <v>10702</v>
      </c>
      <c r="O1" s="13" t="s">
        <v>10703</v>
      </c>
      <c r="P1" s="13" t="s">
        <v>10704</v>
      </c>
      <c r="Q1" s="14" t="s">
        <v>10707</v>
      </c>
      <c r="R1" s="13" t="s">
        <v>10708</v>
      </c>
      <c r="S1" s="13" t="s">
        <v>10850</v>
      </c>
      <c r="T1" s="13" t="s">
        <v>10705</v>
      </c>
    </row>
    <row r="2" spans="1:20" x14ac:dyDescent="0.3">
      <c r="A2" s="9" t="s">
        <v>19</v>
      </c>
      <c r="B2" s="9" t="s">
        <v>20</v>
      </c>
      <c r="C2" s="9" t="s">
        <v>394</v>
      </c>
      <c r="D2" s="9" t="s">
        <v>56</v>
      </c>
      <c r="E2" s="9" t="s">
        <v>1002</v>
      </c>
      <c r="F2" s="10">
        <v>43831</v>
      </c>
      <c r="G2" s="10" t="str">
        <f>VLOOKUP(Table3[[#This Row],[Product ID]],[1]Products!$A:$G,2,0)</f>
        <v>Product 98</v>
      </c>
      <c r="H2" s="22">
        <v>1</v>
      </c>
      <c r="I2" s="9">
        <f>VLOOKUP('Consolidtaed Data'!$B4803,[1]Products!$A:$G,4,0)</f>
        <v>880</v>
      </c>
      <c r="J2" s="9">
        <f>VLOOKUP('Consolidtaed Data'!$B4803,[1]Products!$A:$G,3,0)</f>
        <v>634</v>
      </c>
      <c r="K2" s="9">
        <f>'Consolidtaed Data'!$J4803*'Consolidtaed Data'!$H4803</f>
        <v>5588</v>
      </c>
      <c r="L2" s="9">
        <f>'Consolidtaed Data'!$I4803*'Consolidtaed Data'!$H4803</f>
        <v>7868</v>
      </c>
      <c r="M2" s="9">
        <f>'Consolidtaed Data'!$L4803-'Consolidtaed Data'!$K4803</f>
        <v>297</v>
      </c>
      <c r="N2" s="9" t="str">
        <f>VLOOKUP('Consolidtaed Data'!$C4803,[1]Locations!$A:$O,2,0)</f>
        <v>El Monte</v>
      </c>
      <c r="O2" s="9" t="str">
        <f>VLOOKUP('Consolidtaed Data'!$D4803,'[1]Sales People'!$A:$B,2,0)</f>
        <v>Joshua Cook</v>
      </c>
      <c r="P2" s="9" t="str">
        <f>VLOOKUP('Consolidtaed Data'!$E4803,[1]Customers!$A:$B,2,0)</f>
        <v>Daniel Fernandez</v>
      </c>
      <c r="Q2" s="11">
        <f>WEEKDAY('Consolidtaed Data'!$F4803)</f>
        <v>6</v>
      </c>
      <c r="R2" s="9">
        <f>MONTH('Consolidtaed Data'!$F4803)</f>
        <v>12</v>
      </c>
      <c r="S2" s="9" t="str">
        <f>TEXT(Table3[[#This Row],[Purchase Date]],"MMMM")</f>
        <v>January</v>
      </c>
      <c r="T2" s="9">
        <f>YEAR('Consolidtaed Data'!$F4803)</f>
        <v>2020</v>
      </c>
    </row>
    <row r="3" spans="1:20" x14ac:dyDescent="0.3">
      <c r="A3" s="9" t="s">
        <v>28</v>
      </c>
      <c r="B3" s="9" t="s">
        <v>29</v>
      </c>
      <c r="C3" s="9" t="s">
        <v>21</v>
      </c>
      <c r="D3" s="9" t="s">
        <v>26</v>
      </c>
      <c r="E3" s="9" t="s">
        <v>501</v>
      </c>
      <c r="F3" s="10">
        <v>43831</v>
      </c>
      <c r="G3" s="10" t="str">
        <f>VLOOKUP(Table3[[#This Row],[Product ID]],[1]Products!$A:$G,2,0)</f>
        <v>Product 37</v>
      </c>
      <c r="H3" s="22">
        <v>4</v>
      </c>
      <c r="I3" s="9">
        <f>VLOOKUP('Consolidtaed Data'!$B4839,[1]Products!$A:$G,4,0)</f>
        <v>392</v>
      </c>
      <c r="J3" s="9">
        <f>VLOOKUP('Consolidtaed Data'!$B4839,[1]Products!$A:$G,3,0)</f>
        <v>255</v>
      </c>
      <c r="K3" s="9">
        <f>'Consolidtaed Data'!$J4839*'Consolidtaed Data'!$H4839</f>
        <v>971</v>
      </c>
      <c r="L3" s="9">
        <f>'Consolidtaed Data'!$I4839*'Consolidtaed Data'!$H4839</f>
        <v>1494</v>
      </c>
      <c r="M3" s="9">
        <f>'Consolidtaed Data'!$L4839-'Consolidtaed Data'!$K4839</f>
        <v>39</v>
      </c>
      <c r="N3" s="9" t="str">
        <f>VLOOKUP('Consolidtaed Data'!$C4839,[1]Locations!$A:$O,2,0)</f>
        <v>San Mateo</v>
      </c>
      <c r="O3" s="9" t="str">
        <f>VLOOKUP('Consolidtaed Data'!$D4839,'[1]Sales People'!$A:$B,2,0)</f>
        <v>Joshua Taylor</v>
      </c>
      <c r="P3" s="9" t="str">
        <f>VLOOKUP('Consolidtaed Data'!$E4839,[1]Customers!$A:$B,2,0)</f>
        <v>Henry Bishop</v>
      </c>
      <c r="Q3" s="11">
        <f>WEEKDAY('Consolidtaed Data'!$F4839)</f>
        <v>2</v>
      </c>
      <c r="R3" s="9">
        <f>MONTH('Consolidtaed Data'!$F4839)</f>
        <v>12</v>
      </c>
      <c r="S3" s="9" t="str">
        <f>TEXT(Table3[[#This Row],[Purchase Date]],"MMMM")</f>
        <v>January</v>
      </c>
      <c r="T3" s="9">
        <f>YEAR('Consolidtaed Data'!$F4839)</f>
        <v>2020</v>
      </c>
    </row>
    <row r="4" spans="1:20" x14ac:dyDescent="0.3">
      <c r="A4" s="9" t="s">
        <v>37</v>
      </c>
      <c r="B4" s="9" t="s">
        <v>38</v>
      </c>
      <c r="C4" s="9" t="s">
        <v>394</v>
      </c>
      <c r="D4" s="9" t="s">
        <v>35</v>
      </c>
      <c r="E4" s="9" t="s">
        <v>931</v>
      </c>
      <c r="F4" s="10">
        <v>43831</v>
      </c>
      <c r="G4" s="10" t="str">
        <f>VLOOKUP(Table3[[#This Row],[Product ID]],[1]Products!$A:$G,2,0)</f>
        <v>Product 25</v>
      </c>
      <c r="H4" s="22">
        <v>1</v>
      </c>
      <c r="I4" s="9">
        <f>VLOOKUP('Consolidtaed Data'!$B4916,[1]Products!$A:$G,4,0)</f>
        <v>530</v>
      </c>
      <c r="J4" s="9">
        <f>VLOOKUP('Consolidtaed Data'!$B4916,[1]Products!$A:$G,3,0)</f>
        <v>435</v>
      </c>
      <c r="K4" s="9">
        <f>'Consolidtaed Data'!$J4916*'Consolidtaed Data'!$H4916</f>
        <v>1330</v>
      </c>
      <c r="L4" s="9">
        <f>'Consolidtaed Data'!$I4916*'Consolidtaed Data'!$H4916</f>
        <v>2556</v>
      </c>
      <c r="M4" s="9">
        <f>'Consolidtaed Data'!$L4916-'Consolidtaed Data'!$K4916</f>
        <v>26</v>
      </c>
      <c r="N4" s="9" t="str">
        <f>VLOOKUP('Consolidtaed Data'!$C4916,[1]Locations!$A:$O,2,0)</f>
        <v>Irvine</v>
      </c>
      <c r="O4" s="9" t="str">
        <f>VLOOKUP('Consolidtaed Data'!$D4916,'[1]Sales People'!$A:$B,2,0)</f>
        <v>Jimmy Young</v>
      </c>
      <c r="P4" s="9" t="str">
        <f>VLOOKUP('Consolidtaed Data'!$E4916,[1]Customers!$A:$B,2,0)</f>
        <v>Mark Morales</v>
      </c>
      <c r="Q4" s="11">
        <f>WEEKDAY('Consolidtaed Data'!$F4916)</f>
        <v>2</v>
      </c>
      <c r="R4" s="9">
        <f>MONTH('Consolidtaed Data'!$F4916)</f>
        <v>12</v>
      </c>
      <c r="S4" s="9" t="str">
        <f>TEXT(Table3[[#This Row],[Purchase Date]],"MMMM")</f>
        <v>January</v>
      </c>
      <c r="T4" s="9">
        <f>YEAR('Consolidtaed Data'!$F4916)</f>
        <v>2020</v>
      </c>
    </row>
    <row r="5" spans="1:20" x14ac:dyDescent="0.3">
      <c r="A5" s="9" t="s">
        <v>48</v>
      </c>
      <c r="B5" s="9" t="s">
        <v>49</v>
      </c>
      <c r="C5" s="9" t="s">
        <v>352</v>
      </c>
      <c r="D5" s="9" t="s">
        <v>246</v>
      </c>
      <c r="E5" s="9" t="s">
        <v>269</v>
      </c>
      <c r="F5" s="10">
        <v>43831</v>
      </c>
      <c r="G5" s="10" t="str">
        <f>VLOOKUP(Table3[[#This Row],[Product ID]],[1]Products!$A:$G,2,0)</f>
        <v>Product 30</v>
      </c>
      <c r="H5" s="22">
        <v>2</v>
      </c>
      <c r="I5" s="9">
        <f>VLOOKUP('Consolidtaed Data'!$B5320,[1]Products!$A:$G,4,0)</f>
        <v>1887</v>
      </c>
      <c r="J5" s="9">
        <f>VLOOKUP('Consolidtaed Data'!$B5320,[1]Products!$A:$G,3,0)</f>
        <v>1378</v>
      </c>
      <c r="K5" s="9">
        <f>'Consolidtaed Data'!$J5320*'Consolidtaed Data'!$H5320</f>
        <v>1896</v>
      </c>
      <c r="L5" s="9">
        <f>'Consolidtaed Data'!$I5320*'Consolidtaed Data'!$H5320</f>
        <v>2495</v>
      </c>
      <c r="M5" s="9">
        <f>'Consolidtaed Data'!$L5320-'Consolidtaed Data'!$K5320</f>
        <v>463</v>
      </c>
      <c r="N5" s="9" t="str">
        <f>VLOOKUP('Consolidtaed Data'!$C5320,[1]Locations!$A:$O,2,0)</f>
        <v>San Francisco</v>
      </c>
      <c r="O5" s="9" t="str">
        <f>VLOOKUP('Consolidtaed Data'!$D5320,'[1]Sales People'!$A:$B,2,0)</f>
        <v>Kenneth Fields</v>
      </c>
      <c r="P5" s="9" t="str">
        <f>VLOOKUP('Consolidtaed Data'!$E5320,[1]Customers!$A:$B,2,0)</f>
        <v>Peter Meyer</v>
      </c>
      <c r="Q5" s="11">
        <f>WEEKDAY('Consolidtaed Data'!$F5320)</f>
        <v>5</v>
      </c>
      <c r="R5" s="9">
        <f>MONTH('Consolidtaed Data'!$F5320)</f>
        <v>1</v>
      </c>
      <c r="S5" s="9" t="str">
        <f>TEXT(Table3[[#This Row],[Purchase Date]],"MMMM")</f>
        <v>January</v>
      </c>
      <c r="T5" s="9">
        <f>YEAR('Consolidtaed Data'!$F5320)</f>
        <v>2021</v>
      </c>
    </row>
    <row r="6" spans="1:20" x14ac:dyDescent="0.3">
      <c r="A6" s="9" t="s">
        <v>53</v>
      </c>
      <c r="B6" s="9" t="s">
        <v>54</v>
      </c>
      <c r="C6" s="9" t="s">
        <v>72</v>
      </c>
      <c r="D6" s="9" t="s">
        <v>123</v>
      </c>
      <c r="E6" s="9" t="s">
        <v>2185</v>
      </c>
      <c r="F6" s="10">
        <v>43831</v>
      </c>
      <c r="G6" s="10" t="str">
        <f>VLOOKUP(Table3[[#This Row],[Product ID]],[1]Products!$A:$G,2,0)</f>
        <v>Product 41</v>
      </c>
      <c r="H6" s="22">
        <v>1</v>
      </c>
      <c r="I6" s="9">
        <f>VLOOKUP('Consolidtaed Data'!$B5400,[1]Products!$A:$G,4,0)</f>
        <v>1022</v>
      </c>
      <c r="J6" s="9">
        <f>VLOOKUP('Consolidtaed Data'!$B5400,[1]Products!$A:$G,3,0)</f>
        <v>818</v>
      </c>
      <c r="K6" s="9">
        <f>'Consolidtaed Data'!$J5400*'Consolidtaed Data'!$H5400</f>
        <v>400</v>
      </c>
      <c r="L6" s="9">
        <f>'Consolidtaed Data'!$I5400*'Consolidtaed Data'!$H5400</f>
        <v>580</v>
      </c>
      <c r="M6" s="9">
        <f>'Consolidtaed Data'!$L5400-'Consolidtaed Data'!$K5400</f>
        <v>161</v>
      </c>
      <c r="N6" s="9" t="str">
        <f>VLOOKUP('Consolidtaed Data'!$C5400,[1]Locations!$A:$O,2,0)</f>
        <v>San Mateo</v>
      </c>
      <c r="O6" s="9" t="str">
        <f>VLOOKUP('Consolidtaed Data'!$D5400,'[1]Sales People'!$A:$B,2,0)</f>
        <v>Ronald Reed</v>
      </c>
      <c r="P6" s="9" t="str">
        <f>VLOOKUP('Consolidtaed Data'!$E5400,[1]Customers!$A:$B,2,0)</f>
        <v>Thomas Daniels</v>
      </c>
      <c r="Q6" s="11">
        <f>WEEKDAY('Consolidtaed Data'!$F5400)</f>
        <v>4</v>
      </c>
      <c r="R6" s="9">
        <f>MONTH('Consolidtaed Data'!$F5400)</f>
        <v>2</v>
      </c>
      <c r="S6" s="9" t="str">
        <f>TEXT(Table3[[#This Row],[Purchase Date]],"MMMM")</f>
        <v>January</v>
      </c>
      <c r="T6" s="9">
        <f>YEAR('Consolidtaed Data'!$F5400)</f>
        <v>2021</v>
      </c>
    </row>
    <row r="7" spans="1:20" x14ac:dyDescent="0.3">
      <c r="A7" s="9" t="s">
        <v>58</v>
      </c>
      <c r="B7" s="9" t="s">
        <v>33</v>
      </c>
      <c r="C7" s="9" t="s">
        <v>126</v>
      </c>
      <c r="D7" s="9" t="s">
        <v>127</v>
      </c>
      <c r="E7" s="9" t="s">
        <v>1498</v>
      </c>
      <c r="F7" s="10">
        <v>43831</v>
      </c>
      <c r="G7" s="10" t="str">
        <f>VLOOKUP(Table3[[#This Row],[Product ID]],[1]Products!$A:$G,2,0)</f>
        <v>Product 29</v>
      </c>
      <c r="H7" s="22">
        <v>1</v>
      </c>
      <c r="I7" s="9">
        <f>VLOOKUP('Consolidtaed Data'!$B5541,[1]Products!$A:$G,4,0)</f>
        <v>1743</v>
      </c>
      <c r="J7" s="9">
        <f>VLOOKUP('Consolidtaed Data'!$B5541,[1]Products!$A:$G,3,0)</f>
        <v>872</v>
      </c>
      <c r="K7" s="9">
        <f>'Consolidtaed Data'!$J5541*'Consolidtaed Data'!$H5541</f>
        <v>561</v>
      </c>
      <c r="L7" s="9">
        <f>'Consolidtaed Data'!$I5541*'Consolidtaed Data'!$H5541</f>
        <v>684</v>
      </c>
      <c r="M7" s="9">
        <f>'Consolidtaed Data'!$L5541-'Consolidtaed Data'!$K5541</f>
        <v>1044</v>
      </c>
      <c r="N7" s="9" t="str">
        <f>VLOOKUP('Consolidtaed Data'!$C5541,[1]Locations!$A:$O,2,0)</f>
        <v>San Diego</v>
      </c>
      <c r="O7" s="9" t="str">
        <f>VLOOKUP('Consolidtaed Data'!$D5541,'[1]Sales People'!$A:$B,2,0)</f>
        <v>Clarence Fox</v>
      </c>
      <c r="P7" s="9" t="str">
        <f>VLOOKUP('Consolidtaed Data'!$E5541,[1]Customers!$A:$B,2,0)</f>
        <v>Phillip Carpenter</v>
      </c>
      <c r="Q7" s="11">
        <f>WEEKDAY('Consolidtaed Data'!$F5541)</f>
        <v>7</v>
      </c>
      <c r="R7" s="9">
        <f>MONTH('Consolidtaed Data'!$F5541)</f>
        <v>2</v>
      </c>
      <c r="S7" s="9" t="str">
        <f>TEXT(Table3[[#This Row],[Purchase Date]],"MMMM")</f>
        <v>January</v>
      </c>
      <c r="T7" s="9">
        <f>YEAR('Consolidtaed Data'!$F5541)</f>
        <v>2021</v>
      </c>
    </row>
    <row r="8" spans="1:20" x14ac:dyDescent="0.3">
      <c r="A8" s="9" t="s">
        <v>61</v>
      </c>
      <c r="B8" s="9" t="s">
        <v>62</v>
      </c>
      <c r="C8" s="9" t="s">
        <v>104</v>
      </c>
      <c r="D8" s="9" t="s">
        <v>127</v>
      </c>
      <c r="E8" s="9" t="s">
        <v>1210</v>
      </c>
      <c r="F8" s="10">
        <v>43831</v>
      </c>
      <c r="G8" s="10" t="str">
        <f>VLOOKUP(Table3[[#This Row],[Product ID]],[1]Products!$A:$G,2,0)</f>
        <v>Product 17</v>
      </c>
      <c r="H8" s="22">
        <v>2</v>
      </c>
      <c r="I8" s="9">
        <f>VLOOKUP('Consolidtaed Data'!$B6074,[1]Products!$A:$G,4,0)</f>
        <v>1178</v>
      </c>
      <c r="J8" s="9">
        <f>VLOOKUP('Consolidtaed Data'!$B6074,[1]Products!$A:$G,3,0)</f>
        <v>683</v>
      </c>
      <c r="K8" s="9">
        <f>'Consolidtaed Data'!$J6074*'Consolidtaed Data'!$H6074</f>
        <v>421</v>
      </c>
      <c r="L8" s="9">
        <f>'Consolidtaed Data'!$I6074*'Consolidtaed Data'!$H6074</f>
        <v>561</v>
      </c>
      <c r="M8" s="9">
        <f>'Consolidtaed Data'!$L6074-'Consolidtaed Data'!$K6074</f>
        <v>137</v>
      </c>
      <c r="N8" s="9" t="str">
        <f>VLOOKUP('Consolidtaed Data'!$C6074,[1]Locations!$A:$O,2,0)</f>
        <v>Concord</v>
      </c>
      <c r="O8" s="9" t="str">
        <f>VLOOKUP('Consolidtaed Data'!$D6074,'[1]Sales People'!$A:$B,2,0)</f>
        <v>Gary Rodriguez</v>
      </c>
      <c r="P8" s="9" t="str">
        <f>VLOOKUP('Consolidtaed Data'!$E6074,[1]Customers!$A:$B,2,0)</f>
        <v>Sean Morris</v>
      </c>
      <c r="Q8" s="11">
        <f>WEEKDAY('Consolidtaed Data'!$F6074)</f>
        <v>5</v>
      </c>
      <c r="R8" s="9">
        <f>MONTH('Consolidtaed Data'!$F6074)</f>
        <v>4</v>
      </c>
      <c r="S8" s="9" t="str">
        <f>TEXT(Table3[[#This Row],[Purchase Date]],"MMMM")</f>
        <v>January</v>
      </c>
      <c r="T8" s="9">
        <f>YEAR('Consolidtaed Data'!$F6074)</f>
        <v>2021</v>
      </c>
    </row>
    <row r="9" spans="1:20" x14ac:dyDescent="0.3">
      <c r="A9" s="9" t="s">
        <v>66</v>
      </c>
      <c r="B9" s="9" t="s">
        <v>62</v>
      </c>
      <c r="C9" s="9" t="s">
        <v>228</v>
      </c>
      <c r="D9" s="9" t="s">
        <v>113</v>
      </c>
      <c r="E9" s="9" t="s">
        <v>1483</v>
      </c>
      <c r="F9" s="10">
        <v>43831</v>
      </c>
      <c r="G9" s="10" t="str">
        <f>VLOOKUP(Table3[[#This Row],[Product ID]],[1]Products!$A:$G,2,0)</f>
        <v>Product 17</v>
      </c>
      <c r="H9" s="22">
        <v>1</v>
      </c>
      <c r="I9" s="9">
        <f>VLOOKUP('Consolidtaed Data'!$B6453,[1]Products!$A:$G,4,0)</f>
        <v>2283</v>
      </c>
      <c r="J9" s="9">
        <f>VLOOKUP('Consolidtaed Data'!$B6453,[1]Products!$A:$G,3,0)</f>
        <v>1484</v>
      </c>
      <c r="K9" s="9">
        <f>'Consolidtaed Data'!$J6453*'Consolidtaed Data'!$H6453</f>
        <v>872</v>
      </c>
      <c r="L9" s="9">
        <f>'Consolidtaed Data'!$I6453*'Consolidtaed Data'!$H6453</f>
        <v>1743</v>
      </c>
      <c r="M9" s="9">
        <f>'Consolidtaed Data'!$L6453-'Consolidtaed Data'!$K6453</f>
        <v>64</v>
      </c>
      <c r="N9" s="9" t="str">
        <f>VLOOKUP('Consolidtaed Data'!$C6453,[1]Locations!$A:$O,2,0)</f>
        <v>Fairfield</v>
      </c>
      <c r="O9" s="9" t="str">
        <f>VLOOKUP('Consolidtaed Data'!$D6453,'[1]Sales People'!$A:$B,2,0)</f>
        <v>Roger Robertson</v>
      </c>
      <c r="P9" s="9" t="str">
        <f>VLOOKUP('Consolidtaed Data'!$E6453,[1]Customers!$A:$B,2,0)</f>
        <v>Benjamin Moreno</v>
      </c>
      <c r="Q9" s="11">
        <f>WEEKDAY('Consolidtaed Data'!$F6453)</f>
        <v>4</v>
      </c>
      <c r="R9" s="9">
        <f>MONTH('Consolidtaed Data'!$F6453)</f>
        <v>5</v>
      </c>
      <c r="S9" s="9" t="str">
        <f>TEXT(Table3[[#This Row],[Purchase Date]],"MMMM")</f>
        <v>January</v>
      </c>
      <c r="T9" s="9">
        <f>YEAR('Consolidtaed Data'!$F6453)</f>
        <v>2021</v>
      </c>
    </row>
    <row r="10" spans="1:20" x14ac:dyDescent="0.3">
      <c r="A10" s="9" t="s">
        <v>70</v>
      </c>
      <c r="B10" s="9" t="s">
        <v>71</v>
      </c>
      <c r="C10" s="9" t="s">
        <v>192</v>
      </c>
      <c r="D10" s="9" t="s">
        <v>9</v>
      </c>
      <c r="E10" s="9" t="s">
        <v>32</v>
      </c>
      <c r="F10" s="10">
        <v>43831</v>
      </c>
      <c r="G10" s="10" t="str">
        <f>VLOOKUP(Table3[[#This Row],[Product ID]],[1]Products!$A:$G,2,0)</f>
        <v>Product 42</v>
      </c>
      <c r="H10" s="22">
        <v>1</v>
      </c>
      <c r="I10" s="9">
        <f>VLOOKUP('Consolidtaed Data'!$B6765,[1]Products!$A:$G,4,0)</f>
        <v>1635</v>
      </c>
      <c r="J10" s="9">
        <f>VLOOKUP('Consolidtaed Data'!$B6765,[1]Products!$A:$G,3,0)</f>
        <v>1046</v>
      </c>
      <c r="K10" s="9">
        <f>'Consolidtaed Data'!$J6765*'Consolidtaed Data'!$H6765</f>
        <v>292</v>
      </c>
      <c r="L10" s="9">
        <f>'Consolidtaed Data'!$I6765*'Consolidtaed Data'!$H6765</f>
        <v>356</v>
      </c>
      <c r="M10" s="9">
        <f>'Consolidtaed Data'!$L6765-'Consolidtaed Data'!$K6765</f>
        <v>313</v>
      </c>
      <c r="N10" s="9" t="str">
        <f>VLOOKUP('Consolidtaed Data'!$C6765,[1]Locations!$A:$O,2,0)</f>
        <v>Antioch</v>
      </c>
      <c r="O10" s="9" t="str">
        <f>VLOOKUP('Consolidtaed Data'!$D6765,'[1]Sales People'!$A:$B,2,0)</f>
        <v>Joshua Cook</v>
      </c>
      <c r="P10" s="9" t="str">
        <f>VLOOKUP('Consolidtaed Data'!$E6765,[1]Customers!$A:$B,2,0)</f>
        <v>Ralph Kelley</v>
      </c>
      <c r="Q10" s="11">
        <f>WEEKDAY('Consolidtaed Data'!$F6765)</f>
        <v>1</v>
      </c>
      <c r="R10" s="9">
        <f>MONTH('Consolidtaed Data'!$F6765)</f>
        <v>5</v>
      </c>
      <c r="S10" s="9" t="str">
        <f>TEXT(Table3[[#This Row],[Purchase Date]],"MMMM")</f>
        <v>January</v>
      </c>
      <c r="T10" s="9">
        <f>YEAR('Consolidtaed Data'!$F6765)</f>
        <v>2021</v>
      </c>
    </row>
    <row r="11" spans="1:20" x14ac:dyDescent="0.3">
      <c r="A11" s="9" t="s">
        <v>75</v>
      </c>
      <c r="B11" s="9" t="s">
        <v>76</v>
      </c>
      <c r="C11" s="9" t="s">
        <v>394</v>
      </c>
      <c r="D11" s="9" t="s">
        <v>17</v>
      </c>
      <c r="E11" s="9" t="s">
        <v>2584</v>
      </c>
      <c r="F11" s="10">
        <v>43831</v>
      </c>
      <c r="G11" s="10" t="str">
        <f>VLOOKUP(Table3[[#This Row],[Product ID]],[1]Products!$A:$G,2,0)</f>
        <v>Product 19</v>
      </c>
      <c r="H11" s="22">
        <v>3</v>
      </c>
      <c r="I11" s="9">
        <f>VLOOKUP('Consolidtaed Data'!$B7220,[1]Products!$A:$G,4,0)</f>
        <v>1414</v>
      </c>
      <c r="J11" s="9">
        <f>VLOOKUP('Consolidtaed Data'!$B7220,[1]Products!$A:$G,3,0)</f>
        <v>962</v>
      </c>
      <c r="K11" s="9">
        <f>'Consolidtaed Data'!$J7220*'Consolidtaed Data'!$H7220</f>
        <v>1580</v>
      </c>
      <c r="L11" s="9">
        <f>'Consolidtaed Data'!$I7220*'Consolidtaed Data'!$H7220</f>
        <v>2224</v>
      </c>
      <c r="M11" s="9">
        <f>'Consolidtaed Data'!$L7220-'Consolidtaed Data'!$K7220</f>
        <v>2067</v>
      </c>
      <c r="N11" s="9" t="str">
        <f>VLOOKUP('Consolidtaed Data'!$C7220,[1]Locations!$A:$O,2,0)</f>
        <v>Roseville</v>
      </c>
      <c r="O11" s="9" t="str">
        <f>VLOOKUP('Consolidtaed Data'!$D7220,'[1]Sales People'!$A:$B,2,0)</f>
        <v>Jimmy Young</v>
      </c>
      <c r="P11" s="9" t="str">
        <f>VLOOKUP('Consolidtaed Data'!$E7220,[1]Customers!$A:$B,2,0)</f>
        <v>Jesse Hernandez</v>
      </c>
      <c r="Q11" s="11">
        <f>WEEKDAY('Consolidtaed Data'!$F7220)</f>
        <v>6</v>
      </c>
      <c r="R11" s="9">
        <f>MONTH('Consolidtaed Data'!$F7220)</f>
        <v>7</v>
      </c>
      <c r="S11" s="9" t="str">
        <f>TEXT(Table3[[#This Row],[Purchase Date]],"MMMM")</f>
        <v>January</v>
      </c>
      <c r="T11" s="9">
        <f>YEAR('Consolidtaed Data'!$F7220)</f>
        <v>2021</v>
      </c>
    </row>
    <row r="12" spans="1:20" x14ac:dyDescent="0.3">
      <c r="A12" s="9" t="s">
        <v>78</v>
      </c>
      <c r="B12" s="9" t="s">
        <v>79</v>
      </c>
      <c r="C12" s="9" t="s">
        <v>122</v>
      </c>
      <c r="D12" s="9" t="s">
        <v>17</v>
      </c>
      <c r="E12" s="9" t="s">
        <v>2216</v>
      </c>
      <c r="F12" s="10">
        <v>43831</v>
      </c>
      <c r="G12" s="10" t="str">
        <f>VLOOKUP(Table3[[#This Row],[Product ID]],[1]Products!$A:$G,2,0)</f>
        <v>Product 80</v>
      </c>
      <c r="H12" s="22">
        <v>1</v>
      </c>
      <c r="I12" s="9">
        <f>VLOOKUP('Consolidtaed Data'!$B7550,[1]Products!$A:$G,4,0)</f>
        <v>596</v>
      </c>
      <c r="J12" s="9">
        <f>VLOOKUP('Consolidtaed Data'!$B7550,[1]Products!$A:$G,3,0)</f>
        <v>358</v>
      </c>
      <c r="K12" s="9">
        <f>'Consolidtaed Data'!$J7550*'Consolidtaed Data'!$H7550</f>
        <v>269</v>
      </c>
      <c r="L12" s="9">
        <f>'Consolidtaed Data'!$I7550*'Consolidtaed Data'!$H7550</f>
        <v>368</v>
      </c>
      <c r="M12" s="9">
        <f>'Consolidtaed Data'!$L7550-'Consolidtaed Data'!$K7550</f>
        <v>2613</v>
      </c>
      <c r="N12" s="9" t="str">
        <f>VLOOKUP('Consolidtaed Data'!$C7550,[1]Locations!$A:$O,2,0)</f>
        <v>El Cajon</v>
      </c>
      <c r="O12" s="9" t="str">
        <f>VLOOKUP('Consolidtaed Data'!$D7550,'[1]Sales People'!$A:$B,2,0)</f>
        <v>Clarence Fox</v>
      </c>
      <c r="P12" s="9" t="str">
        <f>VLOOKUP('Consolidtaed Data'!$E7550,[1]Customers!$A:$B,2,0)</f>
        <v>Robert Jackson</v>
      </c>
      <c r="Q12" s="11">
        <f>WEEKDAY('Consolidtaed Data'!$F7550)</f>
        <v>3</v>
      </c>
      <c r="R12" s="9">
        <f>MONTH('Consolidtaed Data'!$F7550)</f>
        <v>7</v>
      </c>
      <c r="S12" s="9" t="str">
        <f>TEXT(Table3[[#This Row],[Purchase Date]],"MMMM")</f>
        <v>January</v>
      </c>
      <c r="T12" s="9">
        <f>YEAR('Consolidtaed Data'!$F7550)</f>
        <v>2021</v>
      </c>
    </row>
    <row r="13" spans="1:20" x14ac:dyDescent="0.3">
      <c r="A13" s="9" t="s">
        <v>97</v>
      </c>
      <c r="B13" s="9" t="s">
        <v>98</v>
      </c>
      <c r="C13" s="9" t="s">
        <v>169</v>
      </c>
      <c r="D13" s="9" t="s">
        <v>197</v>
      </c>
      <c r="E13" s="9" t="s">
        <v>2228</v>
      </c>
      <c r="F13" s="10">
        <v>43831</v>
      </c>
      <c r="G13" s="10" t="str">
        <f>VLOOKUP(Table3[[#This Row],[Product ID]],[1]Products!$A:$G,2,0)</f>
        <v>Product 85</v>
      </c>
      <c r="H13" s="22">
        <v>4</v>
      </c>
      <c r="I13" s="9">
        <f>VLOOKUP('Consolidtaed Data'!$B7645,[1]Products!$A:$G,4,0)</f>
        <v>1103</v>
      </c>
      <c r="J13" s="9">
        <f>VLOOKUP('Consolidtaed Data'!$B7645,[1]Products!$A:$G,3,0)</f>
        <v>838</v>
      </c>
      <c r="K13" s="9">
        <f>'Consolidtaed Data'!$J7645*'Consolidtaed Data'!$H7645</f>
        <v>1378</v>
      </c>
      <c r="L13" s="9">
        <f>'Consolidtaed Data'!$I7645*'Consolidtaed Data'!$H7645</f>
        <v>1887</v>
      </c>
      <c r="M13" s="9">
        <f>'Consolidtaed Data'!$L7645-'Consolidtaed Data'!$K7645</f>
        <v>290</v>
      </c>
      <c r="N13" s="9" t="str">
        <f>VLOOKUP('Consolidtaed Data'!$C7645,[1]Locations!$A:$O,2,0)</f>
        <v>Richmond</v>
      </c>
      <c r="O13" s="9" t="str">
        <f>VLOOKUP('Consolidtaed Data'!$D7645,'[1]Sales People'!$A:$B,2,0)</f>
        <v>Justin Lynch</v>
      </c>
      <c r="P13" s="9" t="str">
        <f>VLOOKUP('Consolidtaed Data'!$E7645,[1]Customers!$A:$B,2,0)</f>
        <v>Eugene Scott</v>
      </c>
      <c r="Q13" s="11">
        <f>WEEKDAY('Consolidtaed Data'!$F7645)</f>
        <v>3</v>
      </c>
      <c r="R13" s="9">
        <f>MONTH('Consolidtaed Data'!$F7645)</f>
        <v>8</v>
      </c>
      <c r="S13" s="9" t="str">
        <f>TEXT(Table3[[#This Row],[Purchase Date]],"MMMM")</f>
        <v>January</v>
      </c>
      <c r="T13" s="9">
        <f>YEAR('Consolidtaed Data'!$F7645)</f>
        <v>2021</v>
      </c>
    </row>
    <row r="14" spans="1:20" x14ac:dyDescent="0.3">
      <c r="A14" s="9" t="s">
        <v>102</v>
      </c>
      <c r="B14" s="9" t="s">
        <v>103</v>
      </c>
      <c r="C14" s="9" t="s">
        <v>173</v>
      </c>
      <c r="D14" s="9" t="s">
        <v>43</v>
      </c>
      <c r="E14" s="9" t="s">
        <v>560</v>
      </c>
      <c r="F14" s="10">
        <v>43831</v>
      </c>
      <c r="G14" s="10" t="str">
        <f>VLOOKUP(Table3[[#This Row],[Product ID]],[1]Products!$A:$G,2,0)</f>
        <v>Product 44</v>
      </c>
      <c r="H14" s="22">
        <v>1</v>
      </c>
      <c r="I14" s="9">
        <f>VLOOKUP('Consolidtaed Data'!$B8350,[1]Products!$A:$G,4,0)</f>
        <v>123</v>
      </c>
      <c r="J14" s="9">
        <f>VLOOKUP('Consolidtaed Data'!$B8350,[1]Products!$A:$G,3,0)</f>
        <v>84</v>
      </c>
      <c r="K14" s="9">
        <f>'Consolidtaed Data'!$J8350*'Consolidtaed Data'!$H8350</f>
        <v>1443</v>
      </c>
      <c r="L14" s="9">
        <f>'Consolidtaed Data'!$I8350*'Consolidtaed Data'!$H8350</f>
        <v>1826</v>
      </c>
      <c r="M14" s="9">
        <f>'Consolidtaed Data'!$L8350-'Consolidtaed Data'!$K8350</f>
        <v>161</v>
      </c>
      <c r="N14" s="9" t="str">
        <f>VLOOKUP('Consolidtaed Data'!$C8350,[1]Locations!$A:$O,2,0)</f>
        <v>Torrance</v>
      </c>
      <c r="O14" s="9" t="str">
        <f>VLOOKUP('Consolidtaed Data'!$D8350,'[1]Sales People'!$A:$B,2,0)</f>
        <v>Bobby Russell</v>
      </c>
      <c r="P14" s="9" t="str">
        <f>VLOOKUP('Consolidtaed Data'!$E8350,[1]Customers!$A:$B,2,0)</f>
        <v>Justin Romero</v>
      </c>
      <c r="Q14" s="11">
        <f>WEEKDAY('Consolidtaed Data'!$F8350)</f>
        <v>2</v>
      </c>
      <c r="R14" s="9">
        <f>MONTH('Consolidtaed Data'!$F8350)</f>
        <v>9</v>
      </c>
      <c r="S14" s="9" t="str">
        <f>TEXT(Table3[[#This Row],[Purchase Date]],"MMMM")</f>
        <v>January</v>
      </c>
      <c r="T14" s="9">
        <f>YEAR('Consolidtaed Data'!$F8350)</f>
        <v>2021</v>
      </c>
    </row>
    <row r="15" spans="1:20" x14ac:dyDescent="0.3">
      <c r="A15" s="9" t="s">
        <v>110</v>
      </c>
      <c r="B15" s="9" t="s">
        <v>38</v>
      </c>
      <c r="C15" s="9" t="s">
        <v>140</v>
      </c>
      <c r="D15" s="9" t="s">
        <v>402</v>
      </c>
      <c r="E15" s="9" t="s">
        <v>1384</v>
      </c>
      <c r="F15" s="10">
        <v>43831</v>
      </c>
      <c r="G15" s="10" t="str">
        <f>VLOOKUP(Table3[[#This Row],[Product ID]],[1]Products!$A:$G,2,0)</f>
        <v>Product 25</v>
      </c>
      <c r="H15" s="22">
        <v>1</v>
      </c>
      <c r="I15" s="9">
        <f>VLOOKUP('Consolidtaed Data'!$B8901,[1]Products!$A:$G,4,0)</f>
        <v>181</v>
      </c>
      <c r="J15" s="9">
        <f>VLOOKUP('Consolidtaed Data'!$B8901,[1]Products!$A:$G,3,0)</f>
        <v>130</v>
      </c>
      <c r="K15" s="9">
        <f>'Consolidtaed Data'!$J8901*'Consolidtaed Data'!$H8901</f>
        <v>1995</v>
      </c>
      <c r="L15" s="9">
        <f>'Consolidtaed Data'!$I8901*'Consolidtaed Data'!$H8901</f>
        <v>3834</v>
      </c>
      <c r="M15" s="9">
        <f>'Consolidtaed Data'!$L8901-'Consolidtaed Data'!$K8901</f>
        <v>1092</v>
      </c>
      <c r="N15" s="9" t="str">
        <f>VLOOKUP('Consolidtaed Data'!$C8901,[1]Locations!$A:$O,2,0)</f>
        <v>San Bernardino</v>
      </c>
      <c r="O15" s="9" t="str">
        <f>VLOOKUP('Consolidtaed Data'!$D8901,'[1]Sales People'!$A:$B,2,0)</f>
        <v>Joshua Cook</v>
      </c>
      <c r="P15" s="9" t="str">
        <f>VLOOKUP('Consolidtaed Data'!$E8901,[1]Customers!$A:$B,2,0)</f>
        <v>Jeremy Vasquez</v>
      </c>
      <c r="Q15" s="11">
        <f>WEEKDAY('Consolidtaed Data'!$F8901)</f>
        <v>7</v>
      </c>
      <c r="R15" s="9">
        <f>MONTH('Consolidtaed Data'!$F8901)</f>
        <v>11</v>
      </c>
      <c r="S15" s="9" t="str">
        <f>TEXT(Table3[[#This Row],[Purchase Date]],"MMMM")</f>
        <v>January</v>
      </c>
      <c r="T15" s="9">
        <f>YEAR('Consolidtaed Data'!$F8901)</f>
        <v>2021</v>
      </c>
    </row>
    <row r="16" spans="1:20" x14ac:dyDescent="0.3">
      <c r="A16" s="9" t="s">
        <v>115</v>
      </c>
      <c r="B16" s="9" t="s">
        <v>116</v>
      </c>
      <c r="C16" s="9" t="s">
        <v>357</v>
      </c>
      <c r="D16" s="9" t="s">
        <v>220</v>
      </c>
      <c r="E16" s="9" t="s">
        <v>1062</v>
      </c>
      <c r="F16" s="10">
        <v>43832</v>
      </c>
      <c r="G16" s="10" t="str">
        <f>VLOOKUP(Table3[[#This Row],[Product ID]],[1]Products!$A:$G,2,0)</f>
        <v>Product 55</v>
      </c>
      <c r="H16" s="22">
        <v>1</v>
      </c>
      <c r="I16" s="9">
        <f>VLOOKUP('Consolidtaed Data'!$B5009,[1]Products!$A:$G,4,0)</f>
        <v>1582</v>
      </c>
      <c r="J16" s="9">
        <f>VLOOKUP('Consolidtaed Data'!$B5009,[1]Products!$A:$G,3,0)</f>
        <v>1234</v>
      </c>
      <c r="K16" s="9">
        <f>'Consolidtaed Data'!$J5009*'Consolidtaed Data'!$H5009</f>
        <v>807</v>
      </c>
      <c r="L16" s="9">
        <f>'Consolidtaed Data'!$I5009*'Consolidtaed Data'!$H5009</f>
        <v>1467</v>
      </c>
      <c r="M16" s="9">
        <f>'Consolidtaed Data'!$L5009-'Consolidtaed Data'!$K5009</f>
        <v>599</v>
      </c>
      <c r="N16" s="9" t="str">
        <f>VLOOKUP('Consolidtaed Data'!$C5009,[1]Locations!$A:$O,2,0)</f>
        <v>Fremont</v>
      </c>
      <c r="O16" s="9" t="str">
        <f>VLOOKUP('Consolidtaed Data'!$D5009,'[1]Sales People'!$A:$B,2,0)</f>
        <v>Eugene Holmes</v>
      </c>
      <c r="P16" s="9" t="str">
        <f>VLOOKUP('Consolidtaed Data'!$E5009,[1]Customers!$A:$B,2,0)</f>
        <v>Fred Romero</v>
      </c>
      <c r="Q16" s="11">
        <f>WEEKDAY('Consolidtaed Data'!$F5009)</f>
        <v>1</v>
      </c>
      <c r="R16" s="9">
        <f>MONTH('Consolidtaed Data'!$F5009)</f>
        <v>1</v>
      </c>
      <c r="S16" s="9" t="str">
        <f>TEXT(Table3[[#This Row],[Purchase Date]],"MMMM")</f>
        <v>January</v>
      </c>
      <c r="T16" s="9">
        <f>YEAR('Consolidtaed Data'!$F5009)</f>
        <v>2021</v>
      </c>
    </row>
    <row r="17" spans="1:20" x14ac:dyDescent="0.3">
      <c r="A17" s="9" t="s">
        <v>118</v>
      </c>
      <c r="B17" s="9" t="s">
        <v>119</v>
      </c>
      <c r="C17" s="9" t="s">
        <v>325</v>
      </c>
      <c r="D17" s="9" t="s">
        <v>197</v>
      </c>
      <c r="E17" s="9" t="s">
        <v>1856</v>
      </c>
      <c r="F17" s="10">
        <v>43832</v>
      </c>
      <c r="G17" s="10" t="str">
        <f>VLOOKUP(Table3[[#This Row],[Product ID]],[1]Products!$A:$G,2,0)</f>
        <v>Product 67</v>
      </c>
      <c r="H17" s="22">
        <v>1</v>
      </c>
      <c r="I17" s="9">
        <f>VLOOKUP('Consolidtaed Data'!$B5082,[1]Products!$A:$G,4,0)</f>
        <v>1783</v>
      </c>
      <c r="J17" s="9">
        <f>VLOOKUP('Consolidtaed Data'!$B5082,[1]Products!$A:$G,3,0)</f>
        <v>1230</v>
      </c>
      <c r="K17" s="9">
        <f>'Consolidtaed Data'!$J5082*'Consolidtaed Data'!$H5082</f>
        <v>1924</v>
      </c>
      <c r="L17" s="9">
        <f>'Consolidtaed Data'!$I5082*'Consolidtaed Data'!$H5082</f>
        <v>2828</v>
      </c>
      <c r="M17" s="9">
        <f>'Consolidtaed Data'!$L5082-'Consolidtaed Data'!$K5082</f>
        <v>1632</v>
      </c>
      <c r="N17" s="9" t="str">
        <f>VLOOKUP('Consolidtaed Data'!$C5082,[1]Locations!$A:$O,2,0)</f>
        <v>Inglewood</v>
      </c>
      <c r="O17" s="9" t="str">
        <f>VLOOKUP('Consolidtaed Data'!$D5082,'[1]Sales People'!$A:$B,2,0)</f>
        <v>Brian Davis</v>
      </c>
      <c r="P17" s="9" t="str">
        <f>VLOOKUP('Consolidtaed Data'!$E5082,[1]Customers!$A:$B,2,0)</f>
        <v>Daniel West</v>
      </c>
      <c r="Q17" s="11">
        <f>WEEKDAY('Consolidtaed Data'!$F5082)</f>
        <v>6</v>
      </c>
      <c r="R17" s="9">
        <f>MONTH('Consolidtaed Data'!$F5082)</f>
        <v>1</v>
      </c>
      <c r="S17" s="9" t="str">
        <f>TEXT(Table3[[#This Row],[Purchase Date]],"MMMM")</f>
        <v>January</v>
      </c>
      <c r="T17" s="9">
        <f>YEAR('Consolidtaed Data'!$F5082)</f>
        <v>2021</v>
      </c>
    </row>
    <row r="18" spans="1:20" x14ac:dyDescent="0.3">
      <c r="A18" s="9" t="s">
        <v>121</v>
      </c>
      <c r="B18" s="9" t="s">
        <v>107</v>
      </c>
      <c r="C18" s="9" t="s">
        <v>16</v>
      </c>
      <c r="D18" s="9" t="s">
        <v>91</v>
      </c>
      <c r="E18" s="9" t="s">
        <v>1857</v>
      </c>
      <c r="F18" s="10">
        <v>43832</v>
      </c>
      <c r="G18" s="10" t="str">
        <f>VLOOKUP(Table3[[#This Row],[Product ID]],[1]Products!$A:$G,2,0)</f>
        <v>Product 52</v>
      </c>
      <c r="H18" s="22">
        <v>1</v>
      </c>
      <c r="I18" s="9">
        <f>VLOOKUP('Consolidtaed Data'!$B6172,[1]Products!$A:$G,4,0)</f>
        <v>181</v>
      </c>
      <c r="J18" s="9">
        <f>VLOOKUP('Consolidtaed Data'!$B6172,[1]Products!$A:$G,3,0)</f>
        <v>130</v>
      </c>
      <c r="K18" s="9">
        <f>'Consolidtaed Data'!$J6172*'Consolidtaed Data'!$H6172</f>
        <v>296</v>
      </c>
      <c r="L18" s="9">
        <f>'Consolidtaed Data'!$I6172*'Consolidtaed Data'!$H6172</f>
        <v>502</v>
      </c>
      <c r="M18" s="9">
        <f>'Consolidtaed Data'!$L6172-'Consolidtaed Data'!$K6172</f>
        <v>362</v>
      </c>
      <c r="N18" s="9" t="str">
        <f>VLOOKUP('Consolidtaed Data'!$C6172,[1]Locations!$A:$O,2,0)</f>
        <v>Rialto</v>
      </c>
      <c r="O18" s="9" t="str">
        <f>VLOOKUP('Consolidtaed Data'!$D6172,'[1]Sales People'!$A:$B,2,0)</f>
        <v>Brian Hansen</v>
      </c>
      <c r="P18" s="9" t="str">
        <f>VLOOKUP('Consolidtaed Data'!$E6172,[1]Customers!$A:$B,2,0)</f>
        <v>Dennis Scott</v>
      </c>
      <c r="Q18" s="11">
        <f>WEEKDAY('Consolidtaed Data'!$F6172)</f>
        <v>4</v>
      </c>
      <c r="R18" s="9">
        <f>MONTH('Consolidtaed Data'!$F6172)</f>
        <v>4</v>
      </c>
      <c r="S18" s="9" t="str">
        <f>TEXT(Table3[[#This Row],[Purchase Date]],"MMMM")</f>
        <v>January</v>
      </c>
      <c r="T18" s="9">
        <f>YEAR('Consolidtaed Data'!$F6172)</f>
        <v>2021</v>
      </c>
    </row>
    <row r="19" spans="1:20" x14ac:dyDescent="0.3">
      <c r="A19" s="9" t="s">
        <v>133</v>
      </c>
      <c r="B19" s="9" t="s">
        <v>7</v>
      </c>
      <c r="C19" s="9" t="s">
        <v>394</v>
      </c>
      <c r="D19" s="9" t="s">
        <v>229</v>
      </c>
      <c r="E19" s="9" t="s">
        <v>897</v>
      </c>
      <c r="F19" s="10">
        <v>43832</v>
      </c>
      <c r="G19" s="10" t="str">
        <f>VLOOKUP(Table3[[#This Row],[Product ID]],[1]Products!$A:$G,2,0)</f>
        <v>Product 77</v>
      </c>
      <c r="H19" s="22">
        <v>1</v>
      </c>
      <c r="I19" s="9">
        <f>VLOOKUP('Consolidtaed Data'!$B6324,[1]Products!$A:$G,4,0)</f>
        <v>1743</v>
      </c>
      <c r="J19" s="9">
        <f>VLOOKUP('Consolidtaed Data'!$B6324,[1]Products!$A:$G,3,0)</f>
        <v>872</v>
      </c>
      <c r="K19" s="9">
        <f>'Consolidtaed Data'!$J6324*'Consolidtaed Data'!$H6324</f>
        <v>1512</v>
      </c>
      <c r="L19" s="9">
        <f>'Consolidtaed Data'!$I6324*'Consolidtaed Data'!$H6324</f>
        <v>2853</v>
      </c>
      <c r="M19" s="9">
        <f>'Consolidtaed Data'!$L6324-'Consolidtaed Data'!$K6324</f>
        <v>939</v>
      </c>
      <c r="N19" s="9" t="str">
        <f>VLOOKUP('Consolidtaed Data'!$C6324,[1]Locations!$A:$O,2,0)</f>
        <v>Elk Grove</v>
      </c>
      <c r="O19" s="9" t="str">
        <f>VLOOKUP('Consolidtaed Data'!$D6324,'[1]Sales People'!$A:$B,2,0)</f>
        <v>Roger Ramos</v>
      </c>
      <c r="P19" s="9" t="str">
        <f>VLOOKUP('Consolidtaed Data'!$E6324,[1]Customers!$A:$B,2,0)</f>
        <v>Christopher Matthews</v>
      </c>
      <c r="Q19" s="11">
        <f>WEEKDAY('Consolidtaed Data'!$F6324)</f>
        <v>7</v>
      </c>
      <c r="R19" s="9">
        <f>MONTH('Consolidtaed Data'!$F6324)</f>
        <v>4</v>
      </c>
      <c r="S19" s="9" t="str">
        <f>TEXT(Table3[[#This Row],[Purchase Date]],"MMMM")</f>
        <v>January</v>
      </c>
      <c r="T19" s="9">
        <f>YEAR('Consolidtaed Data'!$F6324)</f>
        <v>2021</v>
      </c>
    </row>
    <row r="20" spans="1:20" x14ac:dyDescent="0.3">
      <c r="A20" s="9" t="s">
        <v>138</v>
      </c>
      <c r="B20" s="9" t="s">
        <v>139</v>
      </c>
      <c r="C20" s="9" t="s">
        <v>439</v>
      </c>
      <c r="D20" s="9" t="s">
        <v>220</v>
      </c>
      <c r="E20" s="9" t="s">
        <v>1350</v>
      </c>
      <c r="F20" s="10">
        <v>43832</v>
      </c>
      <c r="G20" s="10" t="str">
        <f>VLOOKUP(Table3[[#This Row],[Product ID]],[1]Products!$A:$G,2,0)</f>
        <v>Product 13</v>
      </c>
      <c r="H20" s="22">
        <v>2</v>
      </c>
      <c r="I20" s="9">
        <f>VLOOKUP('Consolidtaed Data'!$B6424,[1]Products!$A:$G,4,0)</f>
        <v>290</v>
      </c>
      <c r="J20" s="9">
        <f>VLOOKUP('Consolidtaed Data'!$B6424,[1]Products!$A:$G,3,0)</f>
        <v>200</v>
      </c>
      <c r="K20" s="9">
        <f>'Consolidtaed Data'!$J6424*'Consolidtaed Data'!$H6424</f>
        <v>4920</v>
      </c>
      <c r="L20" s="9">
        <f>'Consolidtaed Data'!$I6424*'Consolidtaed Data'!$H6424</f>
        <v>7132</v>
      </c>
      <c r="M20" s="9">
        <f>'Consolidtaed Data'!$L6424-'Consolidtaed Data'!$K6424</f>
        <v>2067</v>
      </c>
      <c r="N20" s="9" t="str">
        <f>VLOOKUP('Consolidtaed Data'!$C6424,[1]Locations!$A:$O,2,0)</f>
        <v>Fresno</v>
      </c>
      <c r="O20" s="9" t="str">
        <f>VLOOKUP('Consolidtaed Data'!$D6424,'[1]Sales People'!$A:$B,2,0)</f>
        <v>Kenneth Fields</v>
      </c>
      <c r="P20" s="9" t="str">
        <f>VLOOKUP('Consolidtaed Data'!$E6424,[1]Customers!$A:$B,2,0)</f>
        <v>Eric Ward</v>
      </c>
      <c r="Q20" s="11">
        <f>WEEKDAY('Consolidtaed Data'!$F6424)</f>
        <v>1</v>
      </c>
      <c r="R20" s="9">
        <f>MONTH('Consolidtaed Data'!$F6424)</f>
        <v>5</v>
      </c>
      <c r="S20" s="9" t="str">
        <f>TEXT(Table3[[#This Row],[Purchase Date]],"MMMM")</f>
        <v>January</v>
      </c>
      <c r="T20" s="9">
        <f>YEAR('Consolidtaed Data'!$F6424)</f>
        <v>2021</v>
      </c>
    </row>
    <row r="21" spans="1:20" x14ac:dyDescent="0.3">
      <c r="A21" s="9" t="s">
        <v>142</v>
      </c>
      <c r="B21" s="9" t="s">
        <v>116</v>
      </c>
      <c r="C21" s="9" t="s">
        <v>289</v>
      </c>
      <c r="D21" s="9" t="s">
        <v>127</v>
      </c>
      <c r="E21" s="9" t="s">
        <v>1877</v>
      </c>
      <c r="F21" s="10">
        <v>43832</v>
      </c>
      <c r="G21" s="10" t="str">
        <f>VLOOKUP(Table3[[#This Row],[Product ID]],[1]Products!$A:$G,2,0)</f>
        <v>Product 55</v>
      </c>
      <c r="H21" s="22">
        <v>4</v>
      </c>
      <c r="I21" s="9">
        <f>VLOOKUP('Consolidtaed Data'!$B6437,[1]Products!$A:$G,4,0)</f>
        <v>458</v>
      </c>
      <c r="J21" s="9">
        <f>VLOOKUP('Consolidtaed Data'!$B6437,[1]Products!$A:$G,3,0)</f>
        <v>376</v>
      </c>
      <c r="K21" s="9">
        <f>'Consolidtaed Data'!$J6437*'Consolidtaed Data'!$H6437</f>
        <v>6140</v>
      </c>
      <c r="L21" s="9">
        <f>'Consolidtaed Data'!$I6437*'Consolidtaed Data'!$H6437</f>
        <v>9028</v>
      </c>
      <c r="M21" s="9">
        <f>'Consolidtaed Data'!$L6437-'Consolidtaed Data'!$K6437</f>
        <v>1056</v>
      </c>
      <c r="N21" s="9" t="str">
        <f>VLOOKUP('Consolidtaed Data'!$C6437,[1]Locations!$A:$O,2,0)</f>
        <v>Moreno Valley</v>
      </c>
      <c r="O21" s="9" t="str">
        <f>VLOOKUP('Consolidtaed Data'!$D6437,'[1]Sales People'!$A:$B,2,0)</f>
        <v>Robert Reed</v>
      </c>
      <c r="P21" s="9" t="str">
        <f>VLOOKUP('Consolidtaed Data'!$E6437,[1]Customers!$A:$B,2,0)</f>
        <v>Harold Matthews</v>
      </c>
      <c r="Q21" s="11">
        <f>WEEKDAY('Consolidtaed Data'!$F6437)</f>
        <v>3</v>
      </c>
      <c r="R21" s="9">
        <f>MONTH('Consolidtaed Data'!$F6437)</f>
        <v>5</v>
      </c>
      <c r="S21" s="9" t="str">
        <f>TEXT(Table3[[#This Row],[Purchase Date]],"MMMM")</f>
        <v>January</v>
      </c>
      <c r="T21" s="9">
        <f>YEAR('Consolidtaed Data'!$F6437)</f>
        <v>2021</v>
      </c>
    </row>
    <row r="22" spans="1:20" x14ac:dyDescent="0.3">
      <c r="A22" s="9" t="s">
        <v>145</v>
      </c>
      <c r="B22" s="9" t="s">
        <v>119</v>
      </c>
      <c r="C22" s="9" t="s">
        <v>394</v>
      </c>
      <c r="D22" s="9" t="s">
        <v>241</v>
      </c>
      <c r="E22" s="9" t="s">
        <v>1720</v>
      </c>
      <c r="F22" s="10">
        <v>43832</v>
      </c>
      <c r="G22" s="10" t="str">
        <f>VLOOKUP(Table3[[#This Row],[Product ID]],[1]Products!$A:$G,2,0)</f>
        <v>Product 67</v>
      </c>
      <c r="H22" s="22">
        <v>2</v>
      </c>
      <c r="I22" s="9">
        <f>VLOOKUP('Consolidtaed Data'!$B6777,[1]Products!$A:$G,4,0)</f>
        <v>1119</v>
      </c>
      <c r="J22" s="9">
        <f>VLOOKUP('Consolidtaed Data'!$B6777,[1]Products!$A:$G,3,0)</f>
        <v>683</v>
      </c>
      <c r="K22" s="9">
        <f>'Consolidtaed Data'!$J6777*'Consolidtaed Data'!$H6777</f>
        <v>7096</v>
      </c>
      <c r="L22" s="9">
        <f>'Consolidtaed Data'!$I6777*'Consolidtaed Data'!$H6777</f>
        <v>9856</v>
      </c>
      <c r="M22" s="9">
        <f>'Consolidtaed Data'!$L6777-'Consolidtaed Data'!$K6777</f>
        <v>364</v>
      </c>
      <c r="N22" s="9" t="str">
        <f>VLOOKUP('Consolidtaed Data'!$C6777,[1]Locations!$A:$O,2,0)</f>
        <v>Pomona</v>
      </c>
      <c r="O22" s="9" t="str">
        <f>VLOOKUP('Consolidtaed Data'!$D6777,'[1]Sales People'!$A:$B,2,0)</f>
        <v>Brian Thomas</v>
      </c>
      <c r="P22" s="9" t="str">
        <f>VLOOKUP('Consolidtaed Data'!$E6777,[1]Customers!$A:$B,2,0)</f>
        <v>Ernest Bradley</v>
      </c>
      <c r="Q22" s="11">
        <f>WEEKDAY('Consolidtaed Data'!$F6777)</f>
        <v>2</v>
      </c>
      <c r="R22" s="9">
        <f>MONTH('Consolidtaed Data'!$F6777)</f>
        <v>5</v>
      </c>
      <c r="S22" s="9" t="str">
        <f>TEXT(Table3[[#This Row],[Purchase Date]],"MMMM")</f>
        <v>January</v>
      </c>
      <c r="T22" s="9">
        <f>YEAR('Consolidtaed Data'!$F6777)</f>
        <v>2021</v>
      </c>
    </row>
    <row r="23" spans="1:20" x14ac:dyDescent="0.3">
      <c r="A23" s="9" t="s">
        <v>147</v>
      </c>
      <c r="B23" s="9" t="s">
        <v>148</v>
      </c>
      <c r="C23" s="9" t="s">
        <v>462</v>
      </c>
      <c r="D23" s="9" t="s">
        <v>131</v>
      </c>
      <c r="E23" s="9" t="s">
        <v>1390</v>
      </c>
      <c r="F23" s="10">
        <v>43832</v>
      </c>
      <c r="G23" s="10" t="str">
        <f>VLOOKUP(Table3[[#This Row],[Product ID]],[1]Products!$A:$G,2,0)</f>
        <v>Product 16</v>
      </c>
      <c r="H23" s="22">
        <v>1</v>
      </c>
      <c r="I23" s="9">
        <f>VLOOKUP('Consolidtaed Data'!$B7078,[1]Products!$A:$G,4,0)</f>
        <v>667</v>
      </c>
      <c r="J23" s="9">
        <f>VLOOKUP('Consolidtaed Data'!$B7078,[1]Products!$A:$G,3,0)</f>
        <v>387</v>
      </c>
      <c r="K23" s="9">
        <f>'Consolidtaed Data'!$J7078*'Consolidtaed Data'!$H7078</f>
        <v>1044</v>
      </c>
      <c r="L23" s="9">
        <f>'Consolidtaed Data'!$I7078*'Consolidtaed Data'!$H7078</f>
        <v>1899</v>
      </c>
      <c r="M23" s="9">
        <f>'Consolidtaed Data'!$L7078-'Consolidtaed Data'!$K7078</f>
        <v>792</v>
      </c>
      <c r="N23" s="9" t="str">
        <f>VLOOKUP('Consolidtaed Data'!$C7078,[1]Locations!$A:$O,2,0)</f>
        <v>Visalia</v>
      </c>
      <c r="O23" s="9" t="str">
        <f>VLOOKUP('Consolidtaed Data'!$D7078,'[1]Sales People'!$A:$B,2,0)</f>
        <v>Justin Lynch</v>
      </c>
      <c r="P23" s="9" t="str">
        <f>VLOOKUP('Consolidtaed Data'!$E7078,[1]Customers!$A:$B,2,0)</f>
        <v>Jeremy Jenkins</v>
      </c>
      <c r="Q23" s="11">
        <f>WEEKDAY('Consolidtaed Data'!$F7078)</f>
        <v>3</v>
      </c>
      <c r="R23" s="9">
        <f>MONTH('Consolidtaed Data'!$F7078)</f>
        <v>6</v>
      </c>
      <c r="S23" s="9" t="str">
        <f>TEXT(Table3[[#This Row],[Purchase Date]],"MMMM")</f>
        <v>January</v>
      </c>
      <c r="T23" s="9">
        <f>YEAR('Consolidtaed Data'!$F7078)</f>
        <v>2021</v>
      </c>
    </row>
    <row r="24" spans="1:20" x14ac:dyDescent="0.3">
      <c r="A24" s="9" t="s">
        <v>155</v>
      </c>
      <c r="B24" s="9" t="s">
        <v>156</v>
      </c>
      <c r="C24" s="9" t="s">
        <v>231</v>
      </c>
      <c r="D24" s="9" t="s">
        <v>64</v>
      </c>
      <c r="E24" s="9" t="s">
        <v>1131</v>
      </c>
      <c r="F24" s="10">
        <v>43832</v>
      </c>
      <c r="G24" s="10" t="str">
        <f>VLOOKUP(Table3[[#This Row],[Product ID]],[1]Products!$A:$G,2,0)</f>
        <v>Product 21</v>
      </c>
      <c r="H24" s="22">
        <v>4</v>
      </c>
      <c r="I24" s="9">
        <f>VLOOKUP('Consolidtaed Data'!$B7146,[1]Products!$A:$G,4,0)</f>
        <v>800</v>
      </c>
      <c r="J24" s="9">
        <f>VLOOKUP('Consolidtaed Data'!$B7146,[1]Products!$A:$G,3,0)</f>
        <v>536</v>
      </c>
      <c r="K24" s="9">
        <f>'Consolidtaed Data'!$J7146*'Consolidtaed Data'!$H7146</f>
        <v>774</v>
      </c>
      <c r="L24" s="9">
        <f>'Consolidtaed Data'!$I7146*'Consolidtaed Data'!$H7146</f>
        <v>1334</v>
      </c>
      <c r="M24" s="9">
        <f>'Consolidtaed Data'!$L7146-'Consolidtaed Data'!$K7146</f>
        <v>98</v>
      </c>
      <c r="N24" s="9" t="str">
        <f>VLOOKUP('Consolidtaed Data'!$C7146,[1]Locations!$A:$O,2,0)</f>
        <v>Downey</v>
      </c>
      <c r="O24" s="9" t="str">
        <f>VLOOKUP('Consolidtaed Data'!$D7146,'[1]Sales People'!$A:$B,2,0)</f>
        <v>Joshua Taylor</v>
      </c>
      <c r="P24" s="9" t="str">
        <f>VLOOKUP('Consolidtaed Data'!$E7146,[1]Customers!$A:$B,2,0)</f>
        <v>Steve Bennett</v>
      </c>
      <c r="Q24" s="11">
        <f>WEEKDAY('Consolidtaed Data'!$F7146)</f>
        <v>1</v>
      </c>
      <c r="R24" s="9">
        <f>MONTH('Consolidtaed Data'!$F7146)</f>
        <v>6</v>
      </c>
      <c r="S24" s="9" t="str">
        <f>TEXT(Table3[[#This Row],[Purchase Date]],"MMMM")</f>
        <v>January</v>
      </c>
      <c r="T24" s="9">
        <f>YEAR('Consolidtaed Data'!$F7146)</f>
        <v>2021</v>
      </c>
    </row>
    <row r="25" spans="1:20" x14ac:dyDescent="0.3">
      <c r="A25" s="9" t="s">
        <v>159</v>
      </c>
      <c r="B25" s="9" t="s">
        <v>160</v>
      </c>
      <c r="C25" s="9" t="s">
        <v>394</v>
      </c>
      <c r="D25" s="9" t="s">
        <v>246</v>
      </c>
      <c r="E25" s="9" t="s">
        <v>1814</v>
      </c>
      <c r="F25" s="10">
        <v>43832</v>
      </c>
      <c r="G25" s="10" t="str">
        <f>VLOOKUP(Table3[[#This Row],[Product ID]],[1]Products!$A:$G,2,0)</f>
        <v>Product 28</v>
      </c>
      <c r="H25" s="22">
        <v>4</v>
      </c>
      <c r="I25" s="9">
        <f>VLOOKUP('Consolidtaed Data'!$B7425,[1]Products!$A:$G,4,0)</f>
        <v>1405</v>
      </c>
      <c r="J25" s="9">
        <f>VLOOKUP('Consolidtaed Data'!$B7425,[1]Products!$A:$G,3,0)</f>
        <v>1054</v>
      </c>
      <c r="K25" s="9">
        <f>'Consolidtaed Data'!$J7425*'Consolidtaed Data'!$H7425</f>
        <v>294</v>
      </c>
      <c r="L25" s="9">
        <f>'Consolidtaed Data'!$I7425*'Consolidtaed Data'!$H7425</f>
        <v>368</v>
      </c>
      <c r="M25" s="9">
        <f>'Consolidtaed Data'!$L7425-'Consolidtaed Data'!$K7425</f>
        <v>96</v>
      </c>
      <c r="N25" s="9" t="str">
        <f>VLOOKUP('Consolidtaed Data'!$C7425,[1]Locations!$A:$O,2,0)</f>
        <v>Temecula</v>
      </c>
      <c r="O25" s="9" t="str">
        <f>VLOOKUP('Consolidtaed Data'!$D7425,'[1]Sales People'!$A:$B,2,0)</f>
        <v>Martin Perry</v>
      </c>
      <c r="P25" s="9" t="str">
        <f>VLOOKUP('Consolidtaed Data'!$E7425,[1]Customers!$A:$B,2,0)</f>
        <v>Phillip Tucker</v>
      </c>
      <c r="Q25" s="11">
        <f>WEEKDAY('Consolidtaed Data'!$F7425)</f>
        <v>7</v>
      </c>
      <c r="R25" s="9">
        <f>MONTH('Consolidtaed Data'!$F7425)</f>
        <v>7</v>
      </c>
      <c r="S25" s="9" t="str">
        <f>TEXT(Table3[[#This Row],[Purchase Date]],"MMMM")</f>
        <v>January</v>
      </c>
      <c r="T25" s="9">
        <f>YEAR('Consolidtaed Data'!$F7425)</f>
        <v>2021</v>
      </c>
    </row>
    <row r="26" spans="1:20" x14ac:dyDescent="0.3">
      <c r="A26" s="9" t="s">
        <v>163</v>
      </c>
      <c r="B26" s="9" t="s">
        <v>164</v>
      </c>
      <c r="C26" s="9" t="s">
        <v>223</v>
      </c>
      <c r="D26" s="9" t="s">
        <v>246</v>
      </c>
      <c r="E26" s="9" t="s">
        <v>1293</v>
      </c>
      <c r="F26" s="10">
        <v>43832</v>
      </c>
      <c r="G26" s="10" t="str">
        <f>VLOOKUP(Table3[[#This Row],[Product ID]],[1]Products!$A:$G,2,0)</f>
        <v>Product 69</v>
      </c>
      <c r="H26" s="22">
        <v>1</v>
      </c>
      <c r="I26" s="9">
        <f>VLOOKUP('Consolidtaed Data'!$B7444,[1]Products!$A:$G,4,0)</f>
        <v>1414</v>
      </c>
      <c r="J26" s="9">
        <f>VLOOKUP('Consolidtaed Data'!$B7444,[1]Products!$A:$G,3,0)</f>
        <v>962</v>
      </c>
      <c r="K26" s="9">
        <f>'Consolidtaed Data'!$J7444*'Consolidtaed Data'!$H7444</f>
        <v>1473</v>
      </c>
      <c r="L26" s="9">
        <f>'Consolidtaed Data'!$I7444*'Consolidtaed Data'!$H7444</f>
        <v>2497</v>
      </c>
      <c r="M26" s="9">
        <f>'Consolidtaed Data'!$L7444-'Consolidtaed Data'!$K7444</f>
        <v>1710</v>
      </c>
      <c r="N26" s="9" t="str">
        <f>VLOOKUP('Consolidtaed Data'!$C7444,[1]Locations!$A:$O,2,0)</f>
        <v>Roseville</v>
      </c>
      <c r="O26" s="9" t="str">
        <f>VLOOKUP('Consolidtaed Data'!$D7444,'[1]Sales People'!$A:$B,2,0)</f>
        <v>Jerry Perry</v>
      </c>
      <c r="P26" s="9" t="str">
        <f>VLOOKUP('Consolidtaed Data'!$E7444,[1]Customers!$A:$B,2,0)</f>
        <v>George Nichols</v>
      </c>
      <c r="Q26" s="11">
        <f>WEEKDAY('Consolidtaed Data'!$F7444)</f>
        <v>1</v>
      </c>
      <c r="R26" s="9">
        <f>MONTH('Consolidtaed Data'!$F7444)</f>
        <v>7</v>
      </c>
      <c r="S26" s="9" t="str">
        <f>TEXT(Table3[[#This Row],[Purchase Date]],"MMMM")</f>
        <v>January</v>
      </c>
      <c r="T26" s="9">
        <f>YEAR('Consolidtaed Data'!$F7444)</f>
        <v>2021</v>
      </c>
    </row>
    <row r="27" spans="1:20" x14ac:dyDescent="0.3">
      <c r="A27" s="9" t="s">
        <v>167</v>
      </c>
      <c r="B27" s="9" t="s">
        <v>168</v>
      </c>
      <c r="C27" s="9" t="s">
        <v>319</v>
      </c>
      <c r="D27" s="9" t="s">
        <v>46</v>
      </c>
      <c r="E27" s="9" t="s">
        <v>4432</v>
      </c>
      <c r="F27" s="10">
        <v>43832</v>
      </c>
      <c r="G27" s="10" t="str">
        <f>VLOOKUP(Table3[[#This Row],[Product ID]],[1]Products!$A:$G,2,0)</f>
        <v>Product 26</v>
      </c>
      <c r="H27" s="22">
        <v>1</v>
      </c>
      <c r="I27" s="9">
        <f>VLOOKUP('Consolidtaed Data'!$B8103,[1]Products!$A:$G,4,0)</f>
        <v>378</v>
      </c>
      <c r="J27" s="9">
        <f>VLOOKUP('Consolidtaed Data'!$B8103,[1]Products!$A:$G,3,0)</f>
        <v>291</v>
      </c>
      <c r="K27" s="9">
        <f>'Consolidtaed Data'!$J8103*'Consolidtaed Data'!$H8103</f>
        <v>1248</v>
      </c>
      <c r="L27" s="9">
        <f>'Consolidtaed Data'!$I8103*'Consolidtaed Data'!$H8103</f>
        <v>1809</v>
      </c>
      <c r="M27" s="9">
        <f>'Consolidtaed Data'!$L8103-'Consolidtaed Data'!$K8103</f>
        <v>982</v>
      </c>
      <c r="N27" s="9" t="str">
        <f>VLOOKUP('Consolidtaed Data'!$C8103,[1]Locations!$A:$O,2,0)</f>
        <v>Oceanside</v>
      </c>
      <c r="O27" s="9" t="str">
        <f>VLOOKUP('Consolidtaed Data'!$D8103,'[1]Sales People'!$A:$B,2,0)</f>
        <v>John Reyes</v>
      </c>
      <c r="P27" s="9" t="str">
        <f>VLOOKUP('Consolidtaed Data'!$E8103,[1]Customers!$A:$B,2,0)</f>
        <v>Sean Kelly</v>
      </c>
      <c r="Q27" s="11">
        <f>WEEKDAY('Consolidtaed Data'!$F8103)</f>
        <v>4</v>
      </c>
      <c r="R27" s="9">
        <f>MONTH('Consolidtaed Data'!$F8103)</f>
        <v>9</v>
      </c>
      <c r="S27" s="9" t="str">
        <f>TEXT(Table3[[#This Row],[Purchase Date]],"MMMM")</f>
        <v>January</v>
      </c>
      <c r="T27" s="9">
        <f>YEAR('Consolidtaed Data'!$F8103)</f>
        <v>2021</v>
      </c>
    </row>
    <row r="28" spans="1:20" x14ac:dyDescent="0.3">
      <c r="A28" s="9" t="s">
        <v>171</v>
      </c>
      <c r="B28" s="9" t="s">
        <v>172</v>
      </c>
      <c r="C28" s="9" t="s">
        <v>245</v>
      </c>
      <c r="D28" s="9" t="s">
        <v>272</v>
      </c>
      <c r="E28" s="9" t="s">
        <v>2752</v>
      </c>
      <c r="F28" s="10">
        <v>43832</v>
      </c>
      <c r="G28" s="10" t="str">
        <f>VLOOKUP(Table3[[#This Row],[Product ID]],[1]Products!$A:$G,2,0)</f>
        <v>Product 4</v>
      </c>
      <c r="H28" s="22">
        <v>1</v>
      </c>
      <c r="I28" s="9">
        <f>VLOOKUP('Consolidtaed Data'!$B8127,[1]Products!$A:$G,4,0)</f>
        <v>1862</v>
      </c>
      <c r="J28" s="9">
        <f>VLOOKUP('Consolidtaed Data'!$B8127,[1]Products!$A:$G,3,0)</f>
        <v>1173</v>
      </c>
      <c r="K28" s="9">
        <f>'Consolidtaed Data'!$J8127*'Consolidtaed Data'!$H8127</f>
        <v>360</v>
      </c>
      <c r="L28" s="9">
        <f>'Consolidtaed Data'!$I8127*'Consolidtaed Data'!$H8127</f>
        <v>448</v>
      </c>
      <c r="M28" s="9">
        <f>'Consolidtaed Data'!$L8127-'Consolidtaed Data'!$K8127</f>
        <v>658</v>
      </c>
      <c r="N28" s="9" t="str">
        <f>VLOOKUP('Consolidtaed Data'!$C8127,[1]Locations!$A:$O,2,0)</f>
        <v>Santa Rosa</v>
      </c>
      <c r="O28" s="9" t="str">
        <f>VLOOKUP('Consolidtaed Data'!$D8127,'[1]Sales People'!$A:$B,2,0)</f>
        <v>John Reyes</v>
      </c>
      <c r="P28" s="9" t="str">
        <f>VLOOKUP('Consolidtaed Data'!$E8127,[1]Customers!$A:$B,2,0)</f>
        <v>Donald Carroll</v>
      </c>
      <c r="Q28" s="11">
        <f>WEEKDAY('Consolidtaed Data'!$F8127)</f>
        <v>6</v>
      </c>
      <c r="R28" s="9">
        <f>MONTH('Consolidtaed Data'!$F8127)</f>
        <v>9</v>
      </c>
      <c r="S28" s="9" t="str">
        <f>TEXT(Table3[[#This Row],[Purchase Date]],"MMMM")</f>
        <v>January</v>
      </c>
      <c r="T28" s="9">
        <f>YEAR('Consolidtaed Data'!$F8127)</f>
        <v>2021</v>
      </c>
    </row>
    <row r="29" spans="1:20" x14ac:dyDescent="0.3">
      <c r="A29" s="9" t="s">
        <v>176</v>
      </c>
      <c r="B29" s="9" t="s">
        <v>177</v>
      </c>
      <c r="C29" s="9" t="s">
        <v>469</v>
      </c>
      <c r="D29" s="9" t="s">
        <v>329</v>
      </c>
      <c r="E29" s="9" t="s">
        <v>972</v>
      </c>
      <c r="F29" s="10">
        <v>43832</v>
      </c>
      <c r="G29" s="10" t="str">
        <f>VLOOKUP(Table3[[#This Row],[Product ID]],[1]Products!$A:$G,2,0)</f>
        <v>Product 5</v>
      </c>
      <c r="H29" s="22">
        <v>4</v>
      </c>
      <c r="I29" s="9">
        <f>VLOOKUP('Consolidtaed Data'!$B8984,[1]Products!$A:$G,4,0)</f>
        <v>112</v>
      </c>
      <c r="J29" s="9">
        <f>VLOOKUP('Consolidtaed Data'!$B8984,[1]Products!$A:$G,3,0)</f>
        <v>90</v>
      </c>
      <c r="K29" s="9">
        <f>'Consolidtaed Data'!$J8984*'Consolidtaed Data'!$H8984</f>
        <v>1301</v>
      </c>
      <c r="L29" s="9">
        <f>'Consolidtaed Data'!$I8984*'Consolidtaed Data'!$H8984</f>
        <v>1587</v>
      </c>
      <c r="M29" s="9">
        <f>'Consolidtaed Data'!$L8984-'Consolidtaed Data'!$K8984</f>
        <v>369</v>
      </c>
      <c r="N29" s="9" t="str">
        <f>VLOOKUP('Consolidtaed Data'!$C8984,[1]Locations!$A:$O,2,0)</f>
        <v>Torrance</v>
      </c>
      <c r="O29" s="9" t="str">
        <f>VLOOKUP('Consolidtaed Data'!$D8984,'[1]Sales People'!$A:$B,2,0)</f>
        <v>Walter Cook</v>
      </c>
      <c r="P29" s="9" t="str">
        <f>VLOOKUP('Consolidtaed Data'!$E8984,[1]Customers!$A:$B,2,0)</f>
        <v>James Williams</v>
      </c>
      <c r="Q29" s="11">
        <f>WEEKDAY('Consolidtaed Data'!$F8984)</f>
        <v>6</v>
      </c>
      <c r="R29" s="9">
        <f>MONTH('Consolidtaed Data'!$F8984)</f>
        <v>11</v>
      </c>
      <c r="S29" s="9" t="str">
        <f>TEXT(Table3[[#This Row],[Purchase Date]],"MMMM")</f>
        <v>January</v>
      </c>
      <c r="T29" s="9">
        <f>YEAR('Consolidtaed Data'!$F8984)</f>
        <v>2021</v>
      </c>
    </row>
    <row r="30" spans="1:20" x14ac:dyDescent="0.3">
      <c r="A30" s="9" t="s">
        <v>181</v>
      </c>
      <c r="B30" s="9" t="s">
        <v>182</v>
      </c>
      <c r="C30" s="9" t="s">
        <v>439</v>
      </c>
      <c r="D30" s="9" t="s">
        <v>149</v>
      </c>
      <c r="E30" s="9" t="s">
        <v>1567</v>
      </c>
      <c r="F30" s="10">
        <v>43832</v>
      </c>
      <c r="G30" s="10" t="str">
        <f>VLOOKUP(Table3[[#This Row],[Product ID]],[1]Products!$A:$G,2,0)</f>
        <v>Product 9</v>
      </c>
      <c r="H30" s="22">
        <v>3</v>
      </c>
      <c r="I30" s="9">
        <f>VLOOKUP('Consolidtaed Data'!$B9117,[1]Products!$A:$G,4,0)</f>
        <v>2410</v>
      </c>
      <c r="J30" s="9">
        <f>VLOOKUP('Consolidtaed Data'!$B9117,[1]Products!$A:$G,3,0)</f>
        <v>1518</v>
      </c>
      <c r="K30" s="9">
        <f>'Consolidtaed Data'!$J9117*'Consolidtaed Data'!$H9117</f>
        <v>420</v>
      </c>
      <c r="L30" s="9">
        <f>'Consolidtaed Data'!$I9117*'Consolidtaed Data'!$H9117</f>
        <v>584</v>
      </c>
      <c r="M30" s="9">
        <f>'Consolidtaed Data'!$L9117-'Consolidtaed Data'!$K9117</f>
        <v>436</v>
      </c>
      <c r="N30" s="9" t="str">
        <f>VLOOKUP('Consolidtaed Data'!$C9117,[1]Locations!$A:$O,2,0)</f>
        <v>Antioch</v>
      </c>
      <c r="O30" s="9" t="str">
        <f>VLOOKUP('Consolidtaed Data'!$D9117,'[1]Sales People'!$A:$B,2,0)</f>
        <v>Howard Gardner</v>
      </c>
      <c r="P30" s="9" t="str">
        <f>VLOOKUP('Consolidtaed Data'!$E9117,[1]Customers!$A:$B,2,0)</f>
        <v>Steven Martinez</v>
      </c>
      <c r="Q30" s="11">
        <f>WEEKDAY('Consolidtaed Data'!$F9117)</f>
        <v>1</v>
      </c>
      <c r="R30" s="9">
        <f>MONTH('Consolidtaed Data'!$F9117)</f>
        <v>11</v>
      </c>
      <c r="S30" s="9" t="str">
        <f>TEXT(Table3[[#This Row],[Purchase Date]],"MMMM")</f>
        <v>January</v>
      </c>
      <c r="T30" s="9">
        <f>YEAR('Consolidtaed Data'!$F9117)</f>
        <v>2021</v>
      </c>
    </row>
    <row r="31" spans="1:20" x14ac:dyDescent="0.3">
      <c r="A31" s="9" t="s">
        <v>184</v>
      </c>
      <c r="B31" s="9" t="s">
        <v>185</v>
      </c>
      <c r="C31" s="9" t="s">
        <v>21</v>
      </c>
      <c r="D31" s="9" t="s">
        <v>241</v>
      </c>
      <c r="E31" s="9" t="s">
        <v>2022</v>
      </c>
      <c r="F31" s="10">
        <v>43832</v>
      </c>
      <c r="G31" s="10" t="str">
        <f>VLOOKUP(Table3[[#This Row],[Product ID]],[1]Products!$A:$G,2,0)</f>
        <v>Product 65</v>
      </c>
      <c r="H31" s="22">
        <v>1</v>
      </c>
      <c r="I31" s="9">
        <f>VLOOKUP('Consolidtaed Data'!$B9310,[1]Products!$A:$G,4,0)</f>
        <v>1809</v>
      </c>
      <c r="J31" s="9">
        <f>VLOOKUP('Consolidtaed Data'!$B9310,[1]Products!$A:$G,3,0)</f>
        <v>1067</v>
      </c>
      <c r="K31" s="9">
        <f>'Consolidtaed Data'!$J9310*'Consolidtaed Data'!$H9310</f>
        <v>561</v>
      </c>
      <c r="L31" s="9">
        <f>'Consolidtaed Data'!$I9310*'Consolidtaed Data'!$H9310</f>
        <v>684</v>
      </c>
      <c r="M31" s="9">
        <f>'Consolidtaed Data'!$L9310-'Consolidtaed Data'!$K9310</f>
        <v>243</v>
      </c>
      <c r="N31" s="9" t="str">
        <f>VLOOKUP('Consolidtaed Data'!$C9310,[1]Locations!$A:$O,2,0)</f>
        <v>Fullerton</v>
      </c>
      <c r="O31" s="9" t="str">
        <f>VLOOKUP('Consolidtaed Data'!$D9310,'[1]Sales People'!$A:$B,2,0)</f>
        <v>Charles Harper</v>
      </c>
      <c r="P31" s="9" t="str">
        <f>VLOOKUP('Consolidtaed Data'!$E9310,[1]Customers!$A:$B,2,0)</f>
        <v>Donald Collins</v>
      </c>
      <c r="Q31" s="11">
        <f>WEEKDAY('Consolidtaed Data'!$F9310)</f>
        <v>1</v>
      </c>
      <c r="R31" s="9">
        <f>MONTH('Consolidtaed Data'!$F9310)</f>
        <v>12</v>
      </c>
      <c r="S31" s="9" t="str">
        <f>TEXT(Table3[[#This Row],[Purchase Date]],"MMMM")</f>
        <v>January</v>
      </c>
      <c r="T31" s="9">
        <f>YEAR('Consolidtaed Data'!$F9310)</f>
        <v>2021</v>
      </c>
    </row>
    <row r="32" spans="1:20" x14ac:dyDescent="0.3">
      <c r="A32" s="9" t="s">
        <v>190</v>
      </c>
      <c r="B32" s="9" t="s">
        <v>191</v>
      </c>
      <c r="C32" s="9" t="s">
        <v>126</v>
      </c>
      <c r="D32" s="9" t="s">
        <v>315</v>
      </c>
      <c r="E32" s="9" t="s">
        <v>2489</v>
      </c>
      <c r="F32" s="10">
        <v>43833</v>
      </c>
      <c r="G32" s="10" t="str">
        <f>VLOOKUP(Table3[[#This Row],[Product ID]],[1]Products!$A:$G,2,0)</f>
        <v>Product 36</v>
      </c>
      <c r="H32" s="22">
        <v>1</v>
      </c>
      <c r="I32" s="9">
        <f>VLOOKUP('Consolidtaed Data'!$B5212,[1]Products!$A:$G,4,0)</f>
        <v>1494</v>
      </c>
      <c r="J32" s="9">
        <f>VLOOKUP('Consolidtaed Data'!$B5212,[1]Products!$A:$G,3,0)</f>
        <v>971</v>
      </c>
      <c r="K32" s="9">
        <f>'Consolidtaed Data'!$J5212*'Consolidtaed Data'!$H5212</f>
        <v>270</v>
      </c>
      <c r="L32" s="9">
        <f>'Consolidtaed Data'!$I5212*'Consolidtaed Data'!$H5212</f>
        <v>336</v>
      </c>
      <c r="M32" s="9">
        <f>'Consolidtaed Data'!$L5212-'Consolidtaed Data'!$K5212</f>
        <v>164</v>
      </c>
      <c r="N32" s="9" t="str">
        <f>VLOOKUP('Consolidtaed Data'!$C5212,[1]Locations!$A:$O,2,0)</f>
        <v>Elk Grove</v>
      </c>
      <c r="O32" s="9" t="str">
        <f>VLOOKUP('Consolidtaed Data'!$D5212,'[1]Sales People'!$A:$B,2,0)</f>
        <v>Patrick Ruiz</v>
      </c>
      <c r="P32" s="9" t="str">
        <f>VLOOKUP('Consolidtaed Data'!$E5212,[1]Customers!$A:$B,2,0)</f>
        <v>Ralph Olson</v>
      </c>
      <c r="Q32" s="11">
        <f>WEEKDAY('Consolidtaed Data'!$F5212)</f>
        <v>2</v>
      </c>
      <c r="R32" s="9">
        <f>MONTH('Consolidtaed Data'!$F5212)</f>
        <v>1</v>
      </c>
      <c r="S32" s="9" t="str">
        <f>TEXT(Table3[[#This Row],[Purchase Date]],"MMMM")</f>
        <v>January</v>
      </c>
      <c r="T32" s="9">
        <f>YEAR('Consolidtaed Data'!$F5212)</f>
        <v>2021</v>
      </c>
    </row>
    <row r="33" spans="1:20" x14ac:dyDescent="0.3">
      <c r="A33" s="9" t="s">
        <v>195</v>
      </c>
      <c r="B33" s="9" t="s">
        <v>148</v>
      </c>
      <c r="C33" s="9" t="s">
        <v>157</v>
      </c>
      <c r="D33" s="9" t="s">
        <v>22</v>
      </c>
      <c r="E33" s="9" t="s">
        <v>1261</v>
      </c>
      <c r="F33" s="10">
        <v>43833</v>
      </c>
      <c r="G33" s="10" t="str">
        <f>VLOOKUP(Table3[[#This Row],[Product ID]],[1]Products!$A:$G,2,0)</f>
        <v>Product 16</v>
      </c>
      <c r="H33" s="22">
        <v>4</v>
      </c>
      <c r="I33" s="9">
        <f>VLOOKUP('Consolidtaed Data'!$B5756,[1]Products!$A:$G,4,0)</f>
        <v>1052</v>
      </c>
      <c r="J33" s="9">
        <f>VLOOKUP('Consolidtaed Data'!$B5756,[1]Products!$A:$G,3,0)</f>
        <v>589</v>
      </c>
      <c r="K33" s="9">
        <f>'Consolidtaed Data'!$J5756*'Consolidtaed Data'!$H5756</f>
        <v>683</v>
      </c>
      <c r="L33" s="9">
        <f>'Consolidtaed Data'!$I5756*'Consolidtaed Data'!$H5756</f>
        <v>1178</v>
      </c>
      <c r="M33" s="9">
        <f>'Consolidtaed Data'!$L5756-'Consolidtaed Data'!$K5756</f>
        <v>837</v>
      </c>
      <c r="N33" s="9" t="str">
        <f>VLOOKUP('Consolidtaed Data'!$C5756,[1]Locations!$A:$O,2,0)</f>
        <v>El Monte</v>
      </c>
      <c r="O33" s="9" t="str">
        <f>VLOOKUP('Consolidtaed Data'!$D5756,'[1]Sales People'!$A:$B,2,0)</f>
        <v>Howard Gardner</v>
      </c>
      <c r="P33" s="9" t="str">
        <f>VLOOKUP('Consolidtaed Data'!$E5756,[1]Customers!$A:$B,2,0)</f>
        <v>Joe Price</v>
      </c>
      <c r="Q33" s="11">
        <f>WEEKDAY('Consolidtaed Data'!$F5756)</f>
        <v>2</v>
      </c>
      <c r="R33" s="9">
        <f>MONTH('Consolidtaed Data'!$F5756)</f>
        <v>3</v>
      </c>
      <c r="S33" s="9" t="str">
        <f>TEXT(Table3[[#This Row],[Purchase Date]],"MMMM")</f>
        <v>January</v>
      </c>
      <c r="T33" s="9">
        <f>YEAR('Consolidtaed Data'!$F5756)</f>
        <v>2021</v>
      </c>
    </row>
    <row r="34" spans="1:20" x14ac:dyDescent="0.3">
      <c r="A34" s="9" t="s">
        <v>199</v>
      </c>
      <c r="B34" s="9" t="s">
        <v>200</v>
      </c>
      <c r="C34" s="9" t="s">
        <v>210</v>
      </c>
      <c r="D34" s="9" t="s">
        <v>91</v>
      </c>
      <c r="E34" s="9" t="s">
        <v>545</v>
      </c>
      <c r="F34" s="10">
        <v>43833</v>
      </c>
      <c r="G34" s="10" t="str">
        <f>VLOOKUP(Table3[[#This Row],[Product ID]],[1]Products!$A:$G,2,0)</f>
        <v>Product 23</v>
      </c>
      <c r="H34" s="22">
        <v>1</v>
      </c>
      <c r="I34" s="9">
        <f>VLOOKUP('Consolidtaed Data'!$B5870,[1]Products!$A:$G,4,0)</f>
        <v>1635</v>
      </c>
      <c r="J34" s="9">
        <f>VLOOKUP('Consolidtaed Data'!$B5870,[1]Products!$A:$G,3,0)</f>
        <v>1046</v>
      </c>
      <c r="K34" s="9">
        <f>'Consolidtaed Data'!$J5870*'Consolidtaed Data'!$H5870</f>
        <v>3576</v>
      </c>
      <c r="L34" s="9">
        <f>'Consolidtaed Data'!$I5870*'Consolidtaed Data'!$H5870</f>
        <v>4706</v>
      </c>
      <c r="M34" s="9">
        <f>'Consolidtaed Data'!$L5870-'Consolidtaed Data'!$K5870</f>
        <v>507</v>
      </c>
      <c r="N34" s="9" t="str">
        <f>VLOOKUP('Consolidtaed Data'!$C5870,[1]Locations!$A:$O,2,0)</f>
        <v>Moreno Valley</v>
      </c>
      <c r="O34" s="9" t="str">
        <f>VLOOKUP('Consolidtaed Data'!$D5870,'[1]Sales People'!$A:$B,2,0)</f>
        <v>Martin Carr</v>
      </c>
      <c r="P34" s="9" t="str">
        <f>VLOOKUP('Consolidtaed Data'!$E5870,[1]Customers!$A:$B,2,0)</f>
        <v>Johnny Hawkins</v>
      </c>
      <c r="Q34" s="11">
        <f>WEEKDAY('Consolidtaed Data'!$F5870)</f>
        <v>2</v>
      </c>
      <c r="R34" s="9">
        <f>MONTH('Consolidtaed Data'!$F5870)</f>
        <v>3</v>
      </c>
      <c r="S34" s="9" t="str">
        <f>TEXT(Table3[[#This Row],[Purchase Date]],"MMMM")</f>
        <v>January</v>
      </c>
      <c r="T34" s="9">
        <f>YEAR('Consolidtaed Data'!$F5870)</f>
        <v>2021</v>
      </c>
    </row>
    <row r="35" spans="1:20" x14ac:dyDescent="0.3">
      <c r="A35" s="9" t="s">
        <v>203</v>
      </c>
      <c r="B35" s="9" t="s">
        <v>204</v>
      </c>
      <c r="C35" s="9" t="s">
        <v>249</v>
      </c>
      <c r="D35" s="9" t="s">
        <v>197</v>
      </c>
      <c r="E35" s="9" t="s">
        <v>565</v>
      </c>
      <c r="F35" s="10">
        <v>43833</v>
      </c>
      <c r="G35" s="10" t="str">
        <f>VLOOKUP(Table3[[#This Row],[Product ID]],[1]Products!$A:$G,2,0)</f>
        <v>Product 101</v>
      </c>
      <c r="H35" s="22">
        <v>2</v>
      </c>
      <c r="I35" s="9">
        <f>VLOOKUP('Consolidtaed Data'!$B5899,[1]Products!$A:$G,4,0)</f>
        <v>136</v>
      </c>
      <c r="J35" s="9">
        <f>VLOOKUP('Consolidtaed Data'!$B5899,[1]Products!$A:$G,3,0)</f>
        <v>72</v>
      </c>
      <c r="K35" s="9">
        <f>'Consolidtaed Data'!$J5899*'Consolidtaed Data'!$H5899</f>
        <v>3138</v>
      </c>
      <c r="L35" s="9">
        <f>'Consolidtaed Data'!$I5899*'Consolidtaed Data'!$H5899</f>
        <v>4905</v>
      </c>
      <c r="M35" s="9">
        <f>'Consolidtaed Data'!$L5899-'Consolidtaed Data'!$K5899</f>
        <v>214</v>
      </c>
      <c r="N35" s="9" t="str">
        <f>VLOOKUP('Consolidtaed Data'!$C5899,[1]Locations!$A:$O,2,0)</f>
        <v>Sunnyvale</v>
      </c>
      <c r="O35" s="9" t="str">
        <f>VLOOKUP('Consolidtaed Data'!$D5899,'[1]Sales People'!$A:$B,2,0)</f>
        <v>Joshua Taylor</v>
      </c>
      <c r="P35" s="9" t="str">
        <f>VLOOKUP('Consolidtaed Data'!$E5899,[1]Customers!$A:$B,2,0)</f>
        <v>Donald Morris</v>
      </c>
      <c r="Q35" s="11">
        <f>WEEKDAY('Consolidtaed Data'!$F5899)</f>
        <v>4</v>
      </c>
      <c r="R35" s="9">
        <f>MONTH('Consolidtaed Data'!$F5899)</f>
        <v>3</v>
      </c>
      <c r="S35" s="9" t="str">
        <f>TEXT(Table3[[#This Row],[Purchase Date]],"MMMM")</f>
        <v>January</v>
      </c>
      <c r="T35" s="9">
        <f>YEAR('Consolidtaed Data'!$F5899)</f>
        <v>2021</v>
      </c>
    </row>
    <row r="36" spans="1:20" x14ac:dyDescent="0.3">
      <c r="A36" s="9" t="s">
        <v>208</v>
      </c>
      <c r="B36" s="9" t="s">
        <v>209</v>
      </c>
      <c r="C36" s="9" t="s">
        <v>90</v>
      </c>
      <c r="D36" s="9" t="s">
        <v>68</v>
      </c>
      <c r="E36" s="9" t="s">
        <v>2325</v>
      </c>
      <c r="F36" s="10">
        <v>43833</v>
      </c>
      <c r="G36" s="10" t="str">
        <f>VLOOKUP(Table3[[#This Row],[Product ID]],[1]Products!$A:$G,2,0)</f>
        <v>Product 86</v>
      </c>
      <c r="H36" s="22">
        <v>2</v>
      </c>
      <c r="I36" s="9">
        <f>VLOOKUP('Consolidtaed Data'!$B5910,[1]Products!$A:$G,4,0)</f>
        <v>1414</v>
      </c>
      <c r="J36" s="9">
        <f>VLOOKUP('Consolidtaed Data'!$B5910,[1]Products!$A:$G,3,0)</f>
        <v>962</v>
      </c>
      <c r="K36" s="9">
        <f>'Consolidtaed Data'!$J5910*'Consolidtaed Data'!$H5910</f>
        <v>1676</v>
      </c>
      <c r="L36" s="9">
        <f>'Consolidtaed Data'!$I5910*'Consolidtaed Data'!$H5910</f>
        <v>2206</v>
      </c>
      <c r="M36" s="9">
        <f>'Consolidtaed Data'!$L5910-'Consolidtaed Data'!$K5910</f>
        <v>1790</v>
      </c>
      <c r="N36" s="9" t="str">
        <f>VLOOKUP('Consolidtaed Data'!$C5910,[1]Locations!$A:$O,2,0)</f>
        <v>Riverside</v>
      </c>
      <c r="O36" s="9" t="str">
        <f>VLOOKUP('Consolidtaed Data'!$D5910,'[1]Sales People'!$A:$B,2,0)</f>
        <v>John Reyes</v>
      </c>
      <c r="P36" s="9" t="str">
        <f>VLOOKUP('Consolidtaed Data'!$E5910,[1]Customers!$A:$B,2,0)</f>
        <v>Fred Howell</v>
      </c>
      <c r="Q36" s="11">
        <f>WEEKDAY('Consolidtaed Data'!$F5910)</f>
        <v>4</v>
      </c>
      <c r="R36" s="9">
        <f>MONTH('Consolidtaed Data'!$F5910)</f>
        <v>3</v>
      </c>
      <c r="S36" s="9" t="str">
        <f>TEXT(Table3[[#This Row],[Purchase Date]],"MMMM")</f>
        <v>January</v>
      </c>
      <c r="T36" s="9">
        <f>YEAR('Consolidtaed Data'!$F5910)</f>
        <v>2021</v>
      </c>
    </row>
    <row r="37" spans="1:20" x14ac:dyDescent="0.3">
      <c r="A37" s="9" t="s">
        <v>212</v>
      </c>
      <c r="B37" s="9" t="s">
        <v>213</v>
      </c>
      <c r="C37" s="9" t="s">
        <v>564</v>
      </c>
      <c r="D37" s="9" t="s">
        <v>46</v>
      </c>
      <c r="E37" s="9" t="s">
        <v>1502</v>
      </c>
      <c r="F37" s="10">
        <v>43833</v>
      </c>
      <c r="G37" s="10" t="str">
        <f>VLOOKUP(Table3[[#This Row],[Product ID]],[1]Products!$A:$G,2,0)</f>
        <v>Product 68</v>
      </c>
      <c r="H37" s="22">
        <v>4</v>
      </c>
      <c r="I37" s="9">
        <f>VLOOKUP('Consolidtaed Data'!$B6155,[1]Products!$A:$G,4,0)</f>
        <v>603</v>
      </c>
      <c r="J37" s="9">
        <f>VLOOKUP('Consolidtaed Data'!$B6155,[1]Products!$A:$G,3,0)</f>
        <v>416</v>
      </c>
      <c r="K37" s="9">
        <f>'Consolidtaed Data'!$J6155*'Consolidtaed Data'!$H6155</f>
        <v>425</v>
      </c>
      <c r="L37" s="9">
        <f>'Consolidtaed Data'!$I6155*'Consolidtaed Data'!$H6155</f>
        <v>545</v>
      </c>
      <c r="M37" s="9">
        <f>'Consolidtaed Data'!$L6155-'Consolidtaed Data'!$K6155</f>
        <v>1044</v>
      </c>
      <c r="N37" s="9" t="str">
        <f>VLOOKUP('Consolidtaed Data'!$C6155,[1]Locations!$A:$O,2,0)</f>
        <v>Glendale</v>
      </c>
      <c r="O37" s="9" t="str">
        <f>VLOOKUP('Consolidtaed Data'!$D6155,'[1]Sales People'!$A:$B,2,0)</f>
        <v>Fred Robertson</v>
      </c>
      <c r="P37" s="9" t="str">
        <f>VLOOKUP('Consolidtaed Data'!$E6155,[1]Customers!$A:$B,2,0)</f>
        <v>Andrew Adams</v>
      </c>
      <c r="Q37" s="11">
        <f>WEEKDAY('Consolidtaed Data'!$F6155)</f>
        <v>4</v>
      </c>
      <c r="R37" s="9">
        <f>MONTH('Consolidtaed Data'!$F6155)</f>
        <v>4</v>
      </c>
      <c r="S37" s="9" t="str">
        <f>TEXT(Table3[[#This Row],[Purchase Date]],"MMMM")</f>
        <v>January</v>
      </c>
      <c r="T37" s="9">
        <f>YEAR('Consolidtaed Data'!$F6155)</f>
        <v>2021</v>
      </c>
    </row>
    <row r="38" spans="1:20" x14ac:dyDescent="0.3">
      <c r="A38" s="9" t="s">
        <v>215</v>
      </c>
      <c r="B38" s="9" t="s">
        <v>216</v>
      </c>
      <c r="C38" s="9" t="s">
        <v>134</v>
      </c>
      <c r="D38" s="9" t="s">
        <v>22</v>
      </c>
      <c r="E38" s="9" t="s">
        <v>557</v>
      </c>
      <c r="F38" s="10">
        <v>43833</v>
      </c>
      <c r="G38" s="10" t="str">
        <f>VLOOKUP(Table3[[#This Row],[Product ID]],[1]Products!$A:$G,2,0)</f>
        <v>Product 73</v>
      </c>
      <c r="H38" s="22">
        <v>2</v>
      </c>
      <c r="I38" s="9">
        <f>VLOOKUP('Consolidtaed Data'!$B6354,[1]Products!$A:$G,4,0)</f>
        <v>2464</v>
      </c>
      <c r="J38" s="9">
        <f>VLOOKUP('Consolidtaed Data'!$B6354,[1]Products!$A:$G,3,0)</f>
        <v>1774</v>
      </c>
      <c r="K38" s="9">
        <f>'Consolidtaed Data'!$J6354*'Consolidtaed Data'!$H6354</f>
        <v>5220</v>
      </c>
      <c r="L38" s="9">
        <f>'Consolidtaed Data'!$I6354*'Consolidtaed Data'!$H6354</f>
        <v>7248</v>
      </c>
      <c r="M38" s="9">
        <f>'Consolidtaed Data'!$L6354-'Consolidtaed Data'!$K6354</f>
        <v>2481</v>
      </c>
      <c r="N38" s="9" t="str">
        <f>VLOOKUP('Consolidtaed Data'!$C6354,[1]Locations!$A:$O,2,0)</f>
        <v>Huntington Beach</v>
      </c>
      <c r="O38" s="9" t="str">
        <f>VLOOKUP('Consolidtaed Data'!$D6354,'[1]Sales People'!$A:$B,2,0)</f>
        <v>Howard Gardner</v>
      </c>
      <c r="P38" s="9" t="str">
        <f>VLOOKUP('Consolidtaed Data'!$E6354,[1]Customers!$A:$B,2,0)</f>
        <v>Clarence Warren</v>
      </c>
      <c r="Q38" s="11">
        <f>WEEKDAY('Consolidtaed Data'!$F6354)</f>
        <v>3</v>
      </c>
      <c r="R38" s="9">
        <f>MONTH('Consolidtaed Data'!$F6354)</f>
        <v>4</v>
      </c>
      <c r="S38" s="9" t="str">
        <f>TEXT(Table3[[#This Row],[Purchase Date]],"MMMM")</f>
        <v>January</v>
      </c>
      <c r="T38" s="9">
        <f>YEAR('Consolidtaed Data'!$F6354)</f>
        <v>2021</v>
      </c>
    </row>
    <row r="39" spans="1:20" x14ac:dyDescent="0.3">
      <c r="A39" s="9" t="s">
        <v>218</v>
      </c>
      <c r="B39" s="9" t="s">
        <v>219</v>
      </c>
      <c r="C39" s="9" t="s">
        <v>289</v>
      </c>
      <c r="D39" s="9" t="s">
        <v>87</v>
      </c>
      <c r="E39" s="9" t="s">
        <v>858</v>
      </c>
      <c r="F39" s="10">
        <v>43833</v>
      </c>
      <c r="G39" s="10" t="str">
        <f>VLOOKUP(Table3[[#This Row],[Product ID]],[1]Products!$A:$G,2,0)</f>
        <v>Product 35</v>
      </c>
      <c r="H39" s="22">
        <v>3</v>
      </c>
      <c r="I39" s="9">
        <f>VLOOKUP('Consolidtaed Data'!$B6373,[1]Products!$A:$G,4,0)</f>
        <v>2294</v>
      </c>
      <c r="J39" s="9">
        <f>VLOOKUP('Consolidtaed Data'!$B6373,[1]Products!$A:$G,3,0)</f>
        <v>1399</v>
      </c>
      <c r="K39" s="9">
        <f>'Consolidtaed Data'!$J6373*'Consolidtaed Data'!$H6373</f>
        <v>66</v>
      </c>
      <c r="L39" s="9">
        <f>'Consolidtaed Data'!$I6373*'Consolidtaed Data'!$H6373</f>
        <v>105</v>
      </c>
      <c r="M39" s="9">
        <f>'Consolidtaed Data'!$L6373-'Consolidtaed Data'!$K6373</f>
        <v>534</v>
      </c>
      <c r="N39" s="9" t="str">
        <f>VLOOKUP('Consolidtaed Data'!$C6373,[1]Locations!$A:$O,2,0)</f>
        <v>Moreno Valley</v>
      </c>
      <c r="O39" s="9" t="str">
        <f>VLOOKUP('Consolidtaed Data'!$D6373,'[1]Sales People'!$A:$B,2,0)</f>
        <v>Ernest Wagner</v>
      </c>
      <c r="P39" s="9" t="str">
        <f>VLOOKUP('Consolidtaed Data'!$E6373,[1]Customers!$A:$B,2,0)</f>
        <v>Albert Jacobs</v>
      </c>
      <c r="Q39" s="11">
        <f>WEEKDAY('Consolidtaed Data'!$F6373)</f>
        <v>4</v>
      </c>
      <c r="R39" s="9">
        <f>MONTH('Consolidtaed Data'!$F6373)</f>
        <v>4</v>
      </c>
      <c r="S39" s="9" t="str">
        <f>TEXT(Table3[[#This Row],[Purchase Date]],"MMMM")</f>
        <v>January</v>
      </c>
      <c r="T39" s="9">
        <f>YEAR('Consolidtaed Data'!$F6373)</f>
        <v>2021</v>
      </c>
    </row>
    <row r="40" spans="1:20" x14ac:dyDescent="0.3">
      <c r="A40" s="9" t="s">
        <v>222</v>
      </c>
      <c r="B40" s="9" t="s">
        <v>76</v>
      </c>
      <c r="C40" s="9" t="s">
        <v>357</v>
      </c>
      <c r="D40" s="9" t="s">
        <v>143</v>
      </c>
      <c r="E40" s="9" t="s">
        <v>1568</v>
      </c>
      <c r="F40" s="10">
        <v>43833</v>
      </c>
      <c r="G40" s="10" t="str">
        <f>VLOOKUP(Table3[[#This Row],[Product ID]],[1]Products!$A:$G,2,0)</f>
        <v>Product 19</v>
      </c>
      <c r="H40" s="22">
        <v>1</v>
      </c>
      <c r="I40" s="9">
        <f>VLOOKUP('Consolidtaed Data'!$B6743,[1]Products!$A:$G,4,0)</f>
        <v>1587</v>
      </c>
      <c r="J40" s="9">
        <f>VLOOKUP('Consolidtaed Data'!$B6743,[1]Products!$A:$G,3,0)</f>
        <v>1301</v>
      </c>
      <c r="K40" s="9">
        <f>'Consolidtaed Data'!$J6743*'Consolidtaed Data'!$H6743</f>
        <v>1686</v>
      </c>
      <c r="L40" s="9">
        <f>'Consolidtaed Data'!$I6743*'Consolidtaed Data'!$H6743</f>
        <v>2478</v>
      </c>
      <c r="M40" s="9">
        <f>'Consolidtaed Data'!$L6743-'Consolidtaed Data'!$K6743</f>
        <v>1316</v>
      </c>
      <c r="N40" s="9" t="str">
        <f>VLOOKUP('Consolidtaed Data'!$C6743,[1]Locations!$A:$O,2,0)</f>
        <v>Anaheim</v>
      </c>
      <c r="O40" s="9" t="str">
        <f>VLOOKUP('Consolidtaed Data'!$D6743,'[1]Sales People'!$A:$B,2,0)</f>
        <v>Andrew Bowman</v>
      </c>
      <c r="P40" s="9" t="str">
        <f>VLOOKUP('Consolidtaed Data'!$E6743,[1]Customers!$A:$B,2,0)</f>
        <v>Russell Bailey</v>
      </c>
      <c r="Q40" s="11">
        <f>WEEKDAY('Consolidtaed Data'!$F6743)</f>
        <v>7</v>
      </c>
      <c r="R40" s="9">
        <f>MONTH('Consolidtaed Data'!$F6743)</f>
        <v>5</v>
      </c>
      <c r="S40" s="9" t="str">
        <f>TEXT(Table3[[#This Row],[Purchase Date]],"MMMM")</f>
        <v>January</v>
      </c>
      <c r="T40" s="9">
        <f>YEAR('Consolidtaed Data'!$F6743)</f>
        <v>2021</v>
      </c>
    </row>
    <row r="41" spans="1:20" x14ac:dyDescent="0.3">
      <c r="A41" s="9" t="s">
        <v>233</v>
      </c>
      <c r="B41" s="9" t="s">
        <v>234</v>
      </c>
      <c r="C41" s="9" t="s">
        <v>8</v>
      </c>
      <c r="D41" s="9" t="s">
        <v>51</v>
      </c>
      <c r="E41" s="9" t="s">
        <v>217</v>
      </c>
      <c r="F41" s="10">
        <v>43833</v>
      </c>
      <c r="G41" s="10" t="str">
        <f>VLOOKUP(Table3[[#This Row],[Product ID]],[1]Products!$A:$G,2,0)</f>
        <v>Product 54</v>
      </c>
      <c r="H41" s="22">
        <v>4</v>
      </c>
      <c r="I41" s="9">
        <f>VLOOKUP('Consolidtaed Data'!$B7542,[1]Products!$A:$G,4,0)</f>
        <v>545</v>
      </c>
      <c r="J41" s="9">
        <f>VLOOKUP('Consolidtaed Data'!$B7542,[1]Products!$A:$G,3,0)</f>
        <v>425</v>
      </c>
      <c r="K41" s="9">
        <f>'Consolidtaed Data'!$J7542*'Consolidtaed Data'!$H7542</f>
        <v>900</v>
      </c>
      <c r="L41" s="9">
        <f>'Consolidtaed Data'!$I7542*'Consolidtaed Data'!$H7542</f>
        <v>1636</v>
      </c>
      <c r="M41" s="9">
        <f>'Consolidtaed Data'!$L7542-'Consolidtaed Data'!$K7542</f>
        <v>2924</v>
      </c>
      <c r="N41" s="9" t="str">
        <f>VLOOKUP('Consolidtaed Data'!$C7542,[1]Locations!$A:$O,2,0)</f>
        <v>Daly City</v>
      </c>
      <c r="O41" s="9" t="str">
        <f>VLOOKUP('Consolidtaed Data'!$D7542,'[1]Sales People'!$A:$B,2,0)</f>
        <v>Joshua Cook</v>
      </c>
      <c r="P41" s="9" t="str">
        <f>VLOOKUP('Consolidtaed Data'!$E7542,[1]Customers!$A:$B,2,0)</f>
        <v>Randy Webb</v>
      </c>
      <c r="Q41" s="11">
        <f>WEEKDAY('Consolidtaed Data'!$F7542)</f>
        <v>3</v>
      </c>
      <c r="R41" s="9">
        <f>MONTH('Consolidtaed Data'!$F7542)</f>
        <v>7</v>
      </c>
      <c r="S41" s="9" t="str">
        <f>TEXT(Table3[[#This Row],[Purchase Date]],"MMMM")</f>
        <v>January</v>
      </c>
      <c r="T41" s="9">
        <f>YEAR('Consolidtaed Data'!$F7542)</f>
        <v>2021</v>
      </c>
    </row>
    <row r="42" spans="1:20" x14ac:dyDescent="0.3">
      <c r="A42" s="9" t="s">
        <v>237</v>
      </c>
      <c r="B42" s="9" t="s">
        <v>238</v>
      </c>
      <c r="C42" s="9" t="s">
        <v>90</v>
      </c>
      <c r="D42" s="9" t="s">
        <v>64</v>
      </c>
      <c r="E42" s="9" t="s">
        <v>1031</v>
      </c>
      <c r="F42" s="10">
        <v>43833</v>
      </c>
      <c r="G42" s="10" t="str">
        <f>VLOOKUP(Table3[[#This Row],[Product ID]],[1]Products!$A:$G,2,0)</f>
        <v>Product 49</v>
      </c>
      <c r="H42" s="22">
        <v>2</v>
      </c>
      <c r="I42" s="9">
        <f>VLOOKUP('Consolidtaed Data'!$B8463,[1]Products!$A:$G,4,0)</f>
        <v>95</v>
      </c>
      <c r="J42" s="9">
        <f>VLOOKUP('Consolidtaed Data'!$B8463,[1]Products!$A:$G,3,0)</f>
        <v>61</v>
      </c>
      <c r="K42" s="9">
        <f>'Consolidtaed Data'!$J8463*'Consolidtaed Data'!$H8463</f>
        <v>504</v>
      </c>
      <c r="L42" s="9">
        <f>'Consolidtaed Data'!$I8463*'Consolidtaed Data'!$H8463</f>
        <v>951</v>
      </c>
      <c r="M42" s="9">
        <f>'Consolidtaed Data'!$L8463-'Consolidtaed Data'!$K8463</f>
        <v>1104</v>
      </c>
      <c r="N42" s="9" t="str">
        <f>VLOOKUP('Consolidtaed Data'!$C8463,[1]Locations!$A:$O,2,0)</f>
        <v>Irvine</v>
      </c>
      <c r="O42" s="9" t="str">
        <f>VLOOKUP('Consolidtaed Data'!$D8463,'[1]Sales People'!$A:$B,2,0)</f>
        <v>Scott Clark</v>
      </c>
      <c r="P42" s="9" t="str">
        <f>VLOOKUP('Consolidtaed Data'!$E8463,[1]Customers!$A:$B,2,0)</f>
        <v>William Carpenter</v>
      </c>
      <c r="Q42" s="11">
        <f>WEEKDAY('Consolidtaed Data'!$F8463)</f>
        <v>3</v>
      </c>
      <c r="R42" s="9">
        <f>MONTH('Consolidtaed Data'!$F8463)</f>
        <v>10</v>
      </c>
      <c r="S42" s="9" t="str">
        <f>TEXT(Table3[[#This Row],[Purchase Date]],"MMMM")</f>
        <v>January</v>
      </c>
      <c r="T42" s="9">
        <f>YEAR('Consolidtaed Data'!$F8463)</f>
        <v>2021</v>
      </c>
    </row>
    <row r="43" spans="1:20" x14ac:dyDescent="0.3">
      <c r="A43" s="9" t="s">
        <v>243</v>
      </c>
      <c r="B43" s="9" t="s">
        <v>244</v>
      </c>
      <c r="C43" s="9" t="s">
        <v>405</v>
      </c>
      <c r="D43" s="9" t="s">
        <v>105</v>
      </c>
      <c r="E43" s="9" t="s">
        <v>1396</v>
      </c>
      <c r="F43" s="10">
        <v>43833</v>
      </c>
      <c r="G43" s="10" t="str">
        <f>VLOOKUP(Table3[[#This Row],[Product ID]],[1]Products!$A:$G,2,0)</f>
        <v>Product 76</v>
      </c>
      <c r="H43" s="22">
        <v>1</v>
      </c>
      <c r="I43" s="9">
        <f>VLOOKUP('Consolidtaed Data'!$B8549,[1]Products!$A:$G,4,0)</f>
        <v>913</v>
      </c>
      <c r="J43" s="9">
        <f>VLOOKUP('Consolidtaed Data'!$B8549,[1]Products!$A:$G,3,0)</f>
        <v>584</v>
      </c>
      <c r="K43" s="9">
        <f>'Consolidtaed Data'!$J8549*'Consolidtaed Data'!$H8549</f>
        <v>562</v>
      </c>
      <c r="L43" s="9">
        <f>'Consolidtaed Data'!$I8549*'Consolidtaed Data'!$H8549</f>
        <v>826</v>
      </c>
      <c r="M43" s="9">
        <f>'Consolidtaed Data'!$L8549-'Consolidtaed Data'!$K8549</f>
        <v>345</v>
      </c>
      <c r="N43" s="9" t="str">
        <f>VLOOKUP('Consolidtaed Data'!$C8549,[1]Locations!$A:$O,2,0)</f>
        <v>Lancaster</v>
      </c>
      <c r="O43" s="9" t="str">
        <f>VLOOKUP('Consolidtaed Data'!$D8549,'[1]Sales People'!$A:$B,2,0)</f>
        <v>Roger Robertson</v>
      </c>
      <c r="P43" s="9" t="str">
        <f>VLOOKUP('Consolidtaed Data'!$E8549,[1]Customers!$A:$B,2,0)</f>
        <v>Patrick Hall</v>
      </c>
      <c r="Q43" s="11">
        <f>WEEKDAY('Consolidtaed Data'!$F8549)</f>
        <v>3</v>
      </c>
      <c r="R43" s="9">
        <f>MONTH('Consolidtaed Data'!$F8549)</f>
        <v>10</v>
      </c>
      <c r="S43" s="9" t="str">
        <f>TEXT(Table3[[#This Row],[Purchase Date]],"MMMM")</f>
        <v>January</v>
      </c>
      <c r="T43" s="9">
        <f>YEAR('Consolidtaed Data'!$F8549)</f>
        <v>2021</v>
      </c>
    </row>
    <row r="44" spans="1:20" x14ac:dyDescent="0.3">
      <c r="A44" s="9" t="s">
        <v>247</v>
      </c>
      <c r="B44" s="9" t="s">
        <v>248</v>
      </c>
      <c r="C44" s="9" t="s">
        <v>21</v>
      </c>
      <c r="D44" s="9" t="s">
        <v>229</v>
      </c>
      <c r="E44" s="9" t="s">
        <v>1372</v>
      </c>
      <c r="F44" s="10">
        <v>43833</v>
      </c>
      <c r="G44" s="10" t="str">
        <f>VLOOKUP(Table3[[#This Row],[Product ID]],[1]Products!$A:$G,2,0)</f>
        <v>Product 97</v>
      </c>
      <c r="H44" s="22">
        <v>3</v>
      </c>
      <c r="I44" s="9">
        <f>VLOOKUP('Consolidtaed Data'!$B8658,[1]Products!$A:$G,4,0)</f>
        <v>684</v>
      </c>
      <c r="J44" s="9">
        <f>VLOOKUP('Consolidtaed Data'!$B8658,[1]Products!$A:$G,3,0)</f>
        <v>561</v>
      </c>
      <c r="K44" s="9">
        <f>'Consolidtaed Data'!$J8658*'Consolidtaed Data'!$H8658</f>
        <v>1676</v>
      </c>
      <c r="L44" s="9">
        <f>'Consolidtaed Data'!$I8658*'Consolidtaed Data'!$H8658</f>
        <v>2206</v>
      </c>
      <c r="M44" s="9">
        <f>'Consolidtaed Data'!$L8658-'Consolidtaed Data'!$K8658</f>
        <v>344</v>
      </c>
      <c r="N44" s="9" t="str">
        <f>VLOOKUP('Consolidtaed Data'!$C8658,[1]Locations!$A:$O,2,0)</f>
        <v>San Bernardino</v>
      </c>
      <c r="O44" s="9" t="str">
        <f>VLOOKUP('Consolidtaed Data'!$D8658,'[1]Sales People'!$A:$B,2,0)</f>
        <v>Jeremy Mendoza</v>
      </c>
      <c r="P44" s="9" t="str">
        <f>VLOOKUP('Consolidtaed Data'!$E8658,[1]Customers!$A:$B,2,0)</f>
        <v>Raymond Young</v>
      </c>
      <c r="Q44" s="11">
        <f>WEEKDAY('Consolidtaed Data'!$F8658)</f>
        <v>4</v>
      </c>
      <c r="R44" s="9">
        <f>MONTH('Consolidtaed Data'!$F8658)</f>
        <v>10</v>
      </c>
      <c r="S44" s="9" t="str">
        <f>TEXT(Table3[[#This Row],[Purchase Date]],"MMMM")</f>
        <v>January</v>
      </c>
      <c r="T44" s="9">
        <f>YEAR('Consolidtaed Data'!$F8658)</f>
        <v>2021</v>
      </c>
    </row>
    <row r="45" spans="1:20" x14ac:dyDescent="0.3">
      <c r="A45" s="9" t="s">
        <v>251</v>
      </c>
      <c r="B45" s="9" t="s">
        <v>252</v>
      </c>
      <c r="C45" s="9" t="s">
        <v>275</v>
      </c>
      <c r="D45" s="9" t="s">
        <v>56</v>
      </c>
      <c r="E45" s="9" t="s">
        <v>2733</v>
      </c>
      <c r="F45" s="10">
        <v>43833</v>
      </c>
      <c r="G45" s="10" t="str">
        <f>VLOOKUP(Table3[[#This Row],[Product ID]],[1]Products!$A:$G,2,0)</f>
        <v>Product 81</v>
      </c>
      <c r="H45" s="22">
        <v>3</v>
      </c>
      <c r="I45" s="9">
        <f>VLOOKUP('Consolidtaed Data'!$B8784,[1]Products!$A:$G,4,0)</f>
        <v>800</v>
      </c>
      <c r="J45" s="9">
        <f>VLOOKUP('Consolidtaed Data'!$B8784,[1]Products!$A:$G,3,0)</f>
        <v>536</v>
      </c>
      <c r="K45" s="9">
        <f>'Consolidtaed Data'!$J8784*'Consolidtaed Data'!$H8784</f>
        <v>389</v>
      </c>
      <c r="L45" s="9">
        <f>'Consolidtaed Data'!$I8784*'Consolidtaed Data'!$H8784</f>
        <v>637</v>
      </c>
      <c r="M45" s="9">
        <f>'Consolidtaed Data'!$L8784-'Consolidtaed Data'!$K8784</f>
        <v>161</v>
      </c>
      <c r="N45" s="9" t="str">
        <f>VLOOKUP('Consolidtaed Data'!$C8784,[1]Locations!$A:$O,2,0)</f>
        <v>Visalia</v>
      </c>
      <c r="O45" s="9" t="str">
        <f>VLOOKUP('Consolidtaed Data'!$D8784,'[1]Sales People'!$A:$B,2,0)</f>
        <v>Martin Carr</v>
      </c>
      <c r="P45" s="9" t="str">
        <f>VLOOKUP('Consolidtaed Data'!$E8784,[1]Customers!$A:$B,2,0)</f>
        <v>Phillip Peters</v>
      </c>
      <c r="Q45" s="11">
        <f>WEEKDAY('Consolidtaed Data'!$F8784)</f>
        <v>7</v>
      </c>
      <c r="R45" s="9">
        <f>MONTH('Consolidtaed Data'!$F8784)</f>
        <v>10</v>
      </c>
      <c r="S45" s="9" t="str">
        <f>TEXT(Table3[[#This Row],[Purchase Date]],"MMMM")</f>
        <v>January</v>
      </c>
      <c r="T45" s="9">
        <f>YEAR('Consolidtaed Data'!$F8784)</f>
        <v>2021</v>
      </c>
    </row>
    <row r="46" spans="1:20" x14ac:dyDescent="0.3">
      <c r="A46" s="9" t="s">
        <v>255</v>
      </c>
      <c r="B46" s="9" t="s">
        <v>129</v>
      </c>
      <c r="C46" s="9" t="s">
        <v>504</v>
      </c>
      <c r="D46" s="9" t="s">
        <v>193</v>
      </c>
      <c r="E46" s="9" t="s">
        <v>2042</v>
      </c>
      <c r="F46" s="10">
        <v>43833</v>
      </c>
      <c r="G46" s="10" t="str">
        <f>VLOOKUP(Table3[[#This Row],[Product ID]],[1]Products!$A:$G,2,0)</f>
        <v>Product 47</v>
      </c>
      <c r="H46" s="22">
        <v>1</v>
      </c>
      <c r="I46" s="9">
        <f>VLOOKUP('Consolidtaed Data'!$B8950,[1]Products!$A:$G,4,0)</f>
        <v>368</v>
      </c>
      <c r="J46" s="9">
        <f>VLOOKUP('Consolidtaed Data'!$B8950,[1]Products!$A:$G,3,0)</f>
        <v>269</v>
      </c>
      <c r="K46" s="9">
        <f>'Consolidtaed Data'!$J8950*'Consolidtaed Data'!$H8950</f>
        <v>84</v>
      </c>
      <c r="L46" s="9">
        <f>'Consolidtaed Data'!$I8950*'Consolidtaed Data'!$H8950</f>
        <v>123</v>
      </c>
      <c r="M46" s="9">
        <f>'Consolidtaed Data'!$L8950-'Consolidtaed Data'!$K8950</f>
        <v>495</v>
      </c>
      <c r="N46" s="9" t="str">
        <f>VLOOKUP('Consolidtaed Data'!$C8950,[1]Locations!$A:$O,2,0)</f>
        <v>Burbank</v>
      </c>
      <c r="O46" s="9" t="str">
        <f>VLOOKUP('Consolidtaed Data'!$D8950,'[1]Sales People'!$A:$B,2,0)</f>
        <v>Walter Cook</v>
      </c>
      <c r="P46" s="9" t="str">
        <f>VLOOKUP('Consolidtaed Data'!$E8950,[1]Customers!$A:$B,2,0)</f>
        <v>Benjamin Ryan</v>
      </c>
      <c r="Q46" s="11">
        <f>WEEKDAY('Consolidtaed Data'!$F8950)</f>
        <v>3</v>
      </c>
      <c r="R46" s="9">
        <f>MONTH('Consolidtaed Data'!$F8950)</f>
        <v>11</v>
      </c>
      <c r="S46" s="9" t="str">
        <f>TEXT(Table3[[#This Row],[Purchase Date]],"MMMM")</f>
        <v>January</v>
      </c>
      <c r="T46" s="9">
        <f>YEAR('Consolidtaed Data'!$F8950)</f>
        <v>2021</v>
      </c>
    </row>
    <row r="47" spans="1:20" x14ac:dyDescent="0.3">
      <c r="A47" s="9" t="s">
        <v>257</v>
      </c>
      <c r="B47" s="9" t="s">
        <v>139</v>
      </c>
      <c r="C47" s="9" t="s">
        <v>63</v>
      </c>
      <c r="D47" s="9" t="s">
        <v>87</v>
      </c>
      <c r="E47" s="9" t="s">
        <v>693</v>
      </c>
      <c r="F47" s="10">
        <v>43833</v>
      </c>
      <c r="G47" s="10" t="str">
        <f>VLOOKUP(Table3[[#This Row],[Product ID]],[1]Products!$A:$G,2,0)</f>
        <v>Product 13</v>
      </c>
      <c r="H47" s="22">
        <v>1</v>
      </c>
      <c r="I47" s="9">
        <f>VLOOKUP('Consolidtaed Data'!$B9140,[1]Products!$A:$G,4,0)</f>
        <v>603</v>
      </c>
      <c r="J47" s="9">
        <f>VLOOKUP('Consolidtaed Data'!$B9140,[1]Products!$A:$G,3,0)</f>
        <v>416</v>
      </c>
      <c r="K47" s="9">
        <f>'Consolidtaed Data'!$J9140*'Consolidtaed Data'!$H9140</f>
        <v>536</v>
      </c>
      <c r="L47" s="9">
        <f>'Consolidtaed Data'!$I9140*'Consolidtaed Data'!$H9140</f>
        <v>800</v>
      </c>
      <c r="M47" s="9">
        <f>'Consolidtaed Data'!$L9140-'Consolidtaed Data'!$K9140</f>
        <v>736</v>
      </c>
      <c r="N47" s="9" t="str">
        <f>VLOOKUP('Consolidtaed Data'!$C9140,[1]Locations!$A:$O,2,0)</f>
        <v>Fontana</v>
      </c>
      <c r="O47" s="9" t="str">
        <f>VLOOKUP('Consolidtaed Data'!$D9140,'[1]Sales People'!$A:$B,2,0)</f>
        <v>Carl Hall</v>
      </c>
      <c r="P47" s="9" t="str">
        <f>VLOOKUP('Consolidtaed Data'!$E9140,[1]Customers!$A:$B,2,0)</f>
        <v>Shawn Stephens</v>
      </c>
      <c r="Q47" s="11">
        <f>WEEKDAY('Consolidtaed Data'!$F9140)</f>
        <v>2</v>
      </c>
      <c r="R47" s="9">
        <f>MONTH('Consolidtaed Data'!$F9140)</f>
        <v>11</v>
      </c>
      <c r="S47" s="9" t="str">
        <f>TEXT(Table3[[#This Row],[Purchase Date]],"MMMM")</f>
        <v>January</v>
      </c>
      <c r="T47" s="9">
        <f>YEAR('Consolidtaed Data'!$F9140)</f>
        <v>2021</v>
      </c>
    </row>
    <row r="48" spans="1:20" x14ac:dyDescent="0.3">
      <c r="A48" s="9" t="s">
        <v>259</v>
      </c>
      <c r="B48" s="9" t="s">
        <v>216</v>
      </c>
      <c r="C48" s="9" t="s">
        <v>186</v>
      </c>
      <c r="D48" s="9" t="s">
        <v>246</v>
      </c>
      <c r="E48" s="9" t="s">
        <v>1965</v>
      </c>
      <c r="F48" s="10">
        <v>43833</v>
      </c>
      <c r="G48" s="10" t="str">
        <f>VLOOKUP(Table3[[#This Row],[Product ID]],[1]Products!$A:$G,2,0)</f>
        <v>Product 73</v>
      </c>
      <c r="H48" s="22">
        <v>1</v>
      </c>
      <c r="I48" s="9">
        <f>VLOOKUP('Consolidtaed Data'!$B9265,[1]Products!$A:$G,4,0)</f>
        <v>1103</v>
      </c>
      <c r="J48" s="9">
        <f>VLOOKUP('Consolidtaed Data'!$B9265,[1]Products!$A:$G,3,0)</f>
        <v>838</v>
      </c>
      <c r="K48" s="9">
        <f>'Consolidtaed Data'!$J9265*'Consolidtaed Data'!$H9265</f>
        <v>1074</v>
      </c>
      <c r="L48" s="9">
        <f>'Consolidtaed Data'!$I9265*'Consolidtaed Data'!$H9265</f>
        <v>1788</v>
      </c>
      <c r="M48" s="9">
        <f>'Consolidtaed Data'!$L9265-'Consolidtaed Data'!$K9265</f>
        <v>1378</v>
      </c>
      <c r="N48" s="9" t="str">
        <f>VLOOKUP('Consolidtaed Data'!$C9265,[1]Locations!$A:$O,2,0)</f>
        <v>Fullerton</v>
      </c>
      <c r="O48" s="9" t="str">
        <f>VLOOKUP('Consolidtaed Data'!$D9265,'[1]Sales People'!$A:$B,2,0)</f>
        <v>Joshua Cook</v>
      </c>
      <c r="P48" s="9" t="str">
        <f>VLOOKUP('Consolidtaed Data'!$E9265,[1]Customers!$A:$B,2,0)</f>
        <v>Keith Hamilton</v>
      </c>
      <c r="Q48" s="11">
        <f>WEEKDAY('Consolidtaed Data'!$F9265)</f>
        <v>4</v>
      </c>
      <c r="R48" s="9">
        <f>MONTH('Consolidtaed Data'!$F9265)</f>
        <v>12</v>
      </c>
      <c r="S48" s="9" t="str">
        <f>TEXT(Table3[[#This Row],[Purchase Date]],"MMMM")</f>
        <v>January</v>
      </c>
      <c r="T48" s="9">
        <f>YEAR('Consolidtaed Data'!$F9265)</f>
        <v>2021</v>
      </c>
    </row>
    <row r="49" spans="1:20" x14ac:dyDescent="0.3">
      <c r="A49" s="9" t="s">
        <v>261</v>
      </c>
      <c r="B49" s="9" t="s">
        <v>244</v>
      </c>
      <c r="C49" s="9" t="s">
        <v>253</v>
      </c>
      <c r="D49" s="9" t="s">
        <v>56</v>
      </c>
      <c r="E49" s="9" t="s">
        <v>305</v>
      </c>
      <c r="F49" s="10">
        <v>43834</v>
      </c>
      <c r="G49" s="10" t="str">
        <f>VLOOKUP(Table3[[#This Row],[Product ID]],[1]Products!$A:$G,2,0)</f>
        <v>Product 76</v>
      </c>
      <c r="H49" s="22">
        <v>3</v>
      </c>
      <c r="I49" s="9">
        <f>VLOOKUP('Consolidtaed Data'!$B4819,[1]Products!$A:$G,4,0)</f>
        <v>1708</v>
      </c>
      <c r="J49" s="9">
        <f>VLOOKUP('Consolidtaed Data'!$B4819,[1]Products!$A:$G,3,0)</f>
        <v>871</v>
      </c>
      <c r="K49" s="9">
        <f>'Consolidtaed Data'!$J4819*'Consolidtaed Data'!$H4819</f>
        <v>4197</v>
      </c>
      <c r="L49" s="9">
        <f>'Consolidtaed Data'!$I4819*'Consolidtaed Data'!$H4819</f>
        <v>6882</v>
      </c>
      <c r="M49" s="9">
        <f>'Consolidtaed Data'!$L4819-'Consolidtaed Data'!$K4819</f>
        <v>13</v>
      </c>
      <c r="N49" s="9" t="str">
        <f>VLOOKUP('Consolidtaed Data'!$C4819,[1]Locations!$A:$O,2,0)</f>
        <v>Santa Ana</v>
      </c>
      <c r="O49" s="9" t="str">
        <f>VLOOKUP('Consolidtaed Data'!$D4819,'[1]Sales People'!$A:$B,2,0)</f>
        <v>Kenneth Fields</v>
      </c>
      <c r="P49" s="9" t="str">
        <f>VLOOKUP('Consolidtaed Data'!$E4819,[1]Customers!$A:$B,2,0)</f>
        <v>Daniel Nguyen</v>
      </c>
      <c r="Q49" s="11">
        <f>WEEKDAY('Consolidtaed Data'!$F4819)</f>
        <v>1</v>
      </c>
      <c r="R49" s="9">
        <f>MONTH('Consolidtaed Data'!$F4819)</f>
        <v>12</v>
      </c>
      <c r="S49" s="9" t="str">
        <f>TEXT(Table3[[#This Row],[Purchase Date]],"MMMM")</f>
        <v>January</v>
      </c>
      <c r="T49" s="9">
        <f>YEAR('Consolidtaed Data'!$F4819)</f>
        <v>2020</v>
      </c>
    </row>
    <row r="50" spans="1:20" x14ac:dyDescent="0.3">
      <c r="A50" s="9" t="s">
        <v>262</v>
      </c>
      <c r="B50" s="9" t="s">
        <v>54</v>
      </c>
      <c r="C50" s="9" t="s">
        <v>201</v>
      </c>
      <c r="D50" s="9" t="s">
        <v>123</v>
      </c>
      <c r="E50" s="9" t="s">
        <v>416</v>
      </c>
      <c r="F50" s="10">
        <v>43834</v>
      </c>
      <c r="G50" s="10" t="str">
        <f>VLOOKUP(Table3[[#This Row],[Product ID]],[1]Products!$A:$G,2,0)</f>
        <v>Product 41</v>
      </c>
      <c r="H50" s="22">
        <v>1</v>
      </c>
      <c r="I50" s="9">
        <f>VLOOKUP('Consolidtaed Data'!$B4848,[1]Products!$A:$G,4,0)</f>
        <v>181</v>
      </c>
      <c r="J50" s="9">
        <f>VLOOKUP('Consolidtaed Data'!$B4848,[1]Products!$A:$G,3,0)</f>
        <v>130</v>
      </c>
      <c r="K50" s="9">
        <f>'Consolidtaed Data'!$J4848*'Consolidtaed Data'!$H4848</f>
        <v>1696</v>
      </c>
      <c r="L50" s="9">
        <f>'Consolidtaed Data'!$I4848*'Consolidtaed Data'!$H4848</f>
        <v>2120</v>
      </c>
      <c r="M50" s="9">
        <f>'Consolidtaed Data'!$L4848-'Consolidtaed Data'!$K4848</f>
        <v>22</v>
      </c>
      <c r="N50" s="9" t="str">
        <f>VLOOKUP('Consolidtaed Data'!$C4848,[1]Locations!$A:$O,2,0)</f>
        <v>Vista</v>
      </c>
      <c r="O50" s="9" t="str">
        <f>VLOOKUP('Consolidtaed Data'!$D4848,'[1]Sales People'!$A:$B,2,0)</f>
        <v>Ronald Reed</v>
      </c>
      <c r="P50" s="9" t="str">
        <f>VLOOKUP('Consolidtaed Data'!$E4848,[1]Customers!$A:$B,2,0)</f>
        <v>Frank Schmidt</v>
      </c>
      <c r="Q50" s="11">
        <f>WEEKDAY('Consolidtaed Data'!$F4848)</f>
        <v>3</v>
      </c>
      <c r="R50" s="9">
        <f>MONTH('Consolidtaed Data'!$F4848)</f>
        <v>12</v>
      </c>
      <c r="S50" s="9" t="str">
        <f>TEXT(Table3[[#This Row],[Purchase Date]],"MMMM")</f>
        <v>January</v>
      </c>
      <c r="T50" s="9">
        <f>YEAR('Consolidtaed Data'!$F4848)</f>
        <v>2020</v>
      </c>
    </row>
    <row r="51" spans="1:20" x14ac:dyDescent="0.3">
      <c r="A51" s="9" t="s">
        <v>265</v>
      </c>
      <c r="B51" s="9" t="s">
        <v>266</v>
      </c>
      <c r="C51" s="9" t="s">
        <v>39</v>
      </c>
      <c r="D51" s="9" t="s">
        <v>9</v>
      </c>
      <c r="E51" s="9" t="s">
        <v>1069</v>
      </c>
      <c r="F51" s="10">
        <v>43834</v>
      </c>
      <c r="G51" s="10" t="str">
        <f>VLOOKUP(Table3[[#This Row],[Product ID]],[1]Products!$A:$G,2,0)</f>
        <v>Product 92</v>
      </c>
      <c r="H51" s="22">
        <v>1</v>
      </c>
      <c r="I51" s="9">
        <f>VLOOKUP('Consolidtaed Data'!$B5483,[1]Products!$A:$G,4,0)</f>
        <v>1522</v>
      </c>
      <c r="J51" s="9">
        <f>VLOOKUP('Consolidtaed Data'!$B5483,[1]Products!$A:$G,3,0)</f>
        <v>791</v>
      </c>
      <c r="K51" s="9">
        <f>'Consolidtaed Data'!$J5483*'Consolidtaed Data'!$H5483</f>
        <v>4101</v>
      </c>
      <c r="L51" s="9">
        <f>'Consolidtaed Data'!$I5483*'Consolidtaed Data'!$H5483</f>
        <v>6723</v>
      </c>
      <c r="M51" s="9">
        <f>'Consolidtaed Data'!$L5483-'Consolidtaed Data'!$K5483</f>
        <v>377</v>
      </c>
      <c r="N51" s="9" t="str">
        <f>VLOOKUP('Consolidtaed Data'!$C5483,[1]Locations!$A:$O,2,0)</f>
        <v>Temecula</v>
      </c>
      <c r="O51" s="9" t="str">
        <f>VLOOKUP('Consolidtaed Data'!$D5483,'[1]Sales People'!$A:$B,2,0)</f>
        <v>John Reyes</v>
      </c>
      <c r="P51" s="9" t="str">
        <f>VLOOKUP('Consolidtaed Data'!$E5483,[1]Customers!$A:$B,2,0)</f>
        <v>Stephen Kelly</v>
      </c>
      <c r="Q51" s="11">
        <f>WEEKDAY('Consolidtaed Data'!$F5483)</f>
        <v>3</v>
      </c>
      <c r="R51" s="9">
        <f>MONTH('Consolidtaed Data'!$F5483)</f>
        <v>2</v>
      </c>
      <c r="S51" s="9" t="str">
        <f>TEXT(Table3[[#This Row],[Purchase Date]],"MMMM")</f>
        <v>January</v>
      </c>
      <c r="T51" s="9">
        <f>YEAR('Consolidtaed Data'!$F5483)</f>
        <v>2021</v>
      </c>
    </row>
    <row r="52" spans="1:20" x14ac:dyDescent="0.3">
      <c r="A52" s="9" t="s">
        <v>271</v>
      </c>
      <c r="B52" s="9" t="s">
        <v>103</v>
      </c>
      <c r="C52" s="9" t="s">
        <v>357</v>
      </c>
      <c r="D52" s="9" t="s">
        <v>95</v>
      </c>
      <c r="E52" s="9" t="s">
        <v>1419</v>
      </c>
      <c r="F52" s="10">
        <v>43834</v>
      </c>
      <c r="G52" s="10" t="str">
        <f>VLOOKUP(Table3[[#This Row],[Product ID]],[1]Products!$A:$G,2,0)</f>
        <v>Product 44</v>
      </c>
      <c r="H52" s="22">
        <v>1</v>
      </c>
      <c r="I52" s="9">
        <f>VLOOKUP('Consolidtaed Data'!$B6047,[1]Products!$A:$G,4,0)</f>
        <v>2091</v>
      </c>
      <c r="J52" s="9">
        <f>VLOOKUP('Consolidtaed Data'!$B6047,[1]Products!$A:$G,3,0)</f>
        <v>1485</v>
      </c>
      <c r="K52" s="9">
        <f>'Consolidtaed Data'!$J6047*'Consolidtaed Data'!$H6047</f>
        <v>1473</v>
      </c>
      <c r="L52" s="9">
        <f>'Consolidtaed Data'!$I6047*'Consolidtaed Data'!$H6047</f>
        <v>2497</v>
      </c>
      <c r="M52" s="9">
        <f>'Consolidtaed Data'!$L6047-'Consolidtaed Data'!$K6047</f>
        <v>280</v>
      </c>
      <c r="N52" s="9" t="str">
        <f>VLOOKUP('Consolidtaed Data'!$C6047,[1]Locations!$A:$O,2,0)</f>
        <v>Irvine</v>
      </c>
      <c r="O52" s="9" t="str">
        <f>VLOOKUP('Consolidtaed Data'!$D6047,'[1]Sales People'!$A:$B,2,0)</f>
        <v>Andrew Bowman</v>
      </c>
      <c r="P52" s="9" t="str">
        <f>VLOOKUP('Consolidtaed Data'!$E6047,[1]Customers!$A:$B,2,0)</f>
        <v>Dennis Scott</v>
      </c>
      <c r="Q52" s="11">
        <f>WEEKDAY('Consolidtaed Data'!$F6047)</f>
        <v>3</v>
      </c>
      <c r="R52" s="9">
        <f>MONTH('Consolidtaed Data'!$F6047)</f>
        <v>4</v>
      </c>
      <c r="S52" s="9" t="str">
        <f>TEXT(Table3[[#This Row],[Purchase Date]],"MMMM")</f>
        <v>January</v>
      </c>
      <c r="T52" s="9">
        <f>YEAR('Consolidtaed Data'!$F6047)</f>
        <v>2021</v>
      </c>
    </row>
    <row r="53" spans="1:20" x14ac:dyDescent="0.3">
      <c r="A53" s="9" t="s">
        <v>274</v>
      </c>
      <c r="B53" s="9" t="s">
        <v>93</v>
      </c>
      <c r="C53" s="9" t="s">
        <v>30</v>
      </c>
      <c r="D53" s="9" t="s">
        <v>56</v>
      </c>
      <c r="E53" s="9" t="s">
        <v>2421</v>
      </c>
      <c r="F53" s="10">
        <v>43834</v>
      </c>
      <c r="G53" s="10" t="str">
        <f>VLOOKUP(Table3[[#This Row],[Product ID]],[1]Products!$A:$G,2,0)</f>
        <v>Product 71</v>
      </c>
      <c r="H53" s="22">
        <v>1</v>
      </c>
      <c r="I53" s="9">
        <f>VLOOKUP('Consolidtaed Data'!$B6508,[1]Products!$A:$G,4,0)</f>
        <v>667</v>
      </c>
      <c r="J53" s="9">
        <f>VLOOKUP('Consolidtaed Data'!$B6508,[1]Products!$A:$G,3,0)</f>
        <v>387</v>
      </c>
      <c r="K53" s="9">
        <f>'Consolidtaed Data'!$J6508*'Consolidtaed Data'!$H6508</f>
        <v>1296</v>
      </c>
      <c r="L53" s="9">
        <f>'Consolidtaed Data'!$I6508*'Consolidtaed Data'!$H6508</f>
        <v>1542</v>
      </c>
      <c r="M53" s="9">
        <f>'Consolidtaed Data'!$L6508-'Consolidtaed Data'!$K6508</f>
        <v>329</v>
      </c>
      <c r="N53" s="9" t="str">
        <f>VLOOKUP('Consolidtaed Data'!$C6508,[1]Locations!$A:$O,2,0)</f>
        <v>Inglewood</v>
      </c>
      <c r="O53" s="9" t="str">
        <f>VLOOKUP('Consolidtaed Data'!$D6508,'[1]Sales People'!$A:$B,2,0)</f>
        <v>Martin Carr</v>
      </c>
      <c r="P53" s="9" t="str">
        <f>VLOOKUP('Consolidtaed Data'!$E6508,[1]Customers!$A:$B,2,0)</f>
        <v>Terry Harris</v>
      </c>
      <c r="Q53" s="11">
        <f>WEEKDAY('Consolidtaed Data'!$F6508)</f>
        <v>2</v>
      </c>
      <c r="R53" s="9">
        <f>MONTH('Consolidtaed Data'!$F6508)</f>
        <v>5</v>
      </c>
      <c r="S53" s="9" t="str">
        <f>TEXT(Table3[[#This Row],[Purchase Date]],"MMMM")</f>
        <v>January</v>
      </c>
      <c r="T53" s="9">
        <f>YEAR('Consolidtaed Data'!$F6508)</f>
        <v>2021</v>
      </c>
    </row>
    <row r="54" spans="1:20" x14ac:dyDescent="0.3">
      <c r="A54" s="9" t="s">
        <v>277</v>
      </c>
      <c r="B54" s="9" t="s">
        <v>278</v>
      </c>
      <c r="C54" s="9" t="s">
        <v>192</v>
      </c>
      <c r="D54" s="9" t="s">
        <v>26</v>
      </c>
      <c r="E54" s="9" t="s">
        <v>114</v>
      </c>
      <c r="F54" s="10">
        <v>43834</v>
      </c>
      <c r="G54" s="10" t="str">
        <f>VLOOKUP(Table3[[#This Row],[Product ID]],[1]Products!$A:$G,2,0)</f>
        <v>Product 75</v>
      </c>
      <c r="H54" s="22">
        <v>1</v>
      </c>
      <c r="I54" s="9">
        <f>VLOOKUP('Consolidtaed Data'!$B6617,[1]Products!$A:$G,4,0)</f>
        <v>818</v>
      </c>
      <c r="J54" s="9">
        <f>VLOOKUP('Consolidtaed Data'!$B6617,[1]Products!$A:$G,3,0)</f>
        <v>450</v>
      </c>
      <c r="K54" s="9">
        <f>'Consolidtaed Data'!$J6617*'Consolidtaed Data'!$H6617</f>
        <v>1321</v>
      </c>
      <c r="L54" s="9">
        <f>'Consolidtaed Data'!$I6617*'Consolidtaed Data'!$H6617</f>
        <v>1972</v>
      </c>
      <c r="M54" s="9">
        <f>'Consolidtaed Data'!$L6617-'Consolidtaed Data'!$K6617</f>
        <v>1485</v>
      </c>
      <c r="N54" s="9" t="str">
        <f>VLOOKUP('Consolidtaed Data'!$C6617,[1]Locations!$A:$O,2,0)</f>
        <v>Murrieta</v>
      </c>
      <c r="O54" s="9" t="str">
        <f>VLOOKUP('Consolidtaed Data'!$D6617,'[1]Sales People'!$A:$B,2,0)</f>
        <v>Patrick Ruiz</v>
      </c>
      <c r="P54" s="9" t="str">
        <f>VLOOKUP('Consolidtaed Data'!$E6617,[1]Customers!$A:$B,2,0)</f>
        <v>Kevin Lopez</v>
      </c>
      <c r="Q54" s="11">
        <f>WEEKDAY('Consolidtaed Data'!$F6617)</f>
        <v>3</v>
      </c>
      <c r="R54" s="9">
        <f>MONTH('Consolidtaed Data'!$F6617)</f>
        <v>5</v>
      </c>
      <c r="S54" s="9" t="str">
        <f>TEXT(Table3[[#This Row],[Purchase Date]],"MMMM")</f>
        <v>January</v>
      </c>
      <c r="T54" s="9">
        <f>YEAR('Consolidtaed Data'!$F6617)</f>
        <v>2021</v>
      </c>
    </row>
    <row r="55" spans="1:20" x14ac:dyDescent="0.3">
      <c r="A55" s="9" t="s">
        <v>280</v>
      </c>
      <c r="B55" s="9" t="s">
        <v>29</v>
      </c>
      <c r="C55" s="9" t="s">
        <v>25</v>
      </c>
      <c r="D55" s="9" t="s">
        <v>206</v>
      </c>
      <c r="E55" s="9" t="s">
        <v>1049</v>
      </c>
      <c r="F55" s="10">
        <v>43834</v>
      </c>
      <c r="G55" s="10" t="str">
        <f>VLOOKUP(Table3[[#This Row],[Product ID]],[1]Products!$A:$G,2,0)</f>
        <v>Product 37</v>
      </c>
      <c r="H55" s="22">
        <v>1</v>
      </c>
      <c r="I55" s="9">
        <f>VLOOKUP('Consolidtaed Data'!$B6780,[1]Products!$A:$G,4,0)</f>
        <v>368</v>
      </c>
      <c r="J55" s="9">
        <f>VLOOKUP('Consolidtaed Data'!$B6780,[1]Products!$A:$G,3,0)</f>
        <v>294</v>
      </c>
      <c r="K55" s="9">
        <f>'Consolidtaed Data'!$J6780*'Consolidtaed Data'!$H6780</f>
        <v>791</v>
      </c>
      <c r="L55" s="9">
        <f>'Consolidtaed Data'!$I6780*'Consolidtaed Data'!$H6780</f>
        <v>1522</v>
      </c>
      <c r="M55" s="9">
        <f>'Consolidtaed Data'!$L6780-'Consolidtaed Data'!$K6780</f>
        <v>345</v>
      </c>
      <c r="N55" s="9" t="str">
        <f>VLOOKUP('Consolidtaed Data'!$C6780,[1]Locations!$A:$O,2,0)</f>
        <v>Oxnard</v>
      </c>
      <c r="O55" s="9" t="str">
        <f>VLOOKUP('Consolidtaed Data'!$D6780,'[1]Sales People'!$A:$B,2,0)</f>
        <v>Martin Perry</v>
      </c>
      <c r="P55" s="9" t="str">
        <f>VLOOKUP('Consolidtaed Data'!$E6780,[1]Customers!$A:$B,2,0)</f>
        <v>Steve Diaz</v>
      </c>
      <c r="Q55" s="11">
        <f>WEEKDAY('Consolidtaed Data'!$F6780)</f>
        <v>3</v>
      </c>
      <c r="R55" s="9">
        <f>MONTH('Consolidtaed Data'!$F6780)</f>
        <v>6</v>
      </c>
      <c r="S55" s="9" t="str">
        <f>TEXT(Table3[[#This Row],[Purchase Date]],"MMMM")</f>
        <v>January</v>
      </c>
      <c r="T55" s="9">
        <f>YEAR('Consolidtaed Data'!$F6780)</f>
        <v>2021</v>
      </c>
    </row>
    <row r="56" spans="1:20" x14ac:dyDescent="0.3">
      <c r="A56" s="9" t="s">
        <v>283</v>
      </c>
      <c r="B56" s="9" t="s">
        <v>284</v>
      </c>
      <c r="C56" s="9" t="s">
        <v>226</v>
      </c>
      <c r="D56" s="9" t="s">
        <v>113</v>
      </c>
      <c r="E56" s="9" t="s">
        <v>1407</v>
      </c>
      <c r="F56" s="10">
        <v>43834</v>
      </c>
      <c r="G56" s="10" t="str">
        <f>VLOOKUP(Table3[[#This Row],[Product ID]],[1]Products!$A:$G,2,0)</f>
        <v>Product 96</v>
      </c>
      <c r="H56" s="22">
        <v>1</v>
      </c>
      <c r="I56" s="9">
        <f>VLOOKUP('Consolidtaed Data'!$B6880,[1]Products!$A:$G,4,0)</f>
        <v>1500</v>
      </c>
      <c r="J56" s="9">
        <f>VLOOKUP('Consolidtaed Data'!$B6880,[1]Products!$A:$G,3,0)</f>
        <v>900</v>
      </c>
      <c r="K56" s="9">
        <f>'Consolidtaed Data'!$J6880*'Consolidtaed Data'!$H6880</f>
        <v>683</v>
      </c>
      <c r="L56" s="9">
        <f>'Consolidtaed Data'!$I6880*'Consolidtaed Data'!$H6880</f>
        <v>1119</v>
      </c>
      <c r="M56" s="9">
        <f>'Consolidtaed Data'!$L6880-'Consolidtaed Data'!$K6880</f>
        <v>495</v>
      </c>
      <c r="N56" s="9" t="str">
        <f>VLOOKUP('Consolidtaed Data'!$C6880,[1]Locations!$A:$O,2,0)</f>
        <v>El Cajon</v>
      </c>
      <c r="O56" s="9" t="str">
        <f>VLOOKUP('Consolidtaed Data'!$D6880,'[1]Sales People'!$A:$B,2,0)</f>
        <v>Sean Miller</v>
      </c>
      <c r="P56" s="9" t="str">
        <f>VLOOKUP('Consolidtaed Data'!$E6880,[1]Customers!$A:$B,2,0)</f>
        <v>Craig Mills</v>
      </c>
      <c r="Q56" s="11">
        <f>WEEKDAY('Consolidtaed Data'!$F6880)</f>
        <v>3</v>
      </c>
      <c r="R56" s="9">
        <f>MONTH('Consolidtaed Data'!$F6880)</f>
        <v>6</v>
      </c>
      <c r="S56" s="9" t="str">
        <f>TEXT(Table3[[#This Row],[Purchase Date]],"MMMM")</f>
        <v>January</v>
      </c>
      <c r="T56" s="9">
        <f>YEAR('Consolidtaed Data'!$F6880)</f>
        <v>2021</v>
      </c>
    </row>
    <row r="57" spans="1:20" x14ac:dyDescent="0.3">
      <c r="A57" s="9" t="s">
        <v>286</v>
      </c>
      <c r="B57" s="9" t="s">
        <v>139</v>
      </c>
      <c r="C57" s="9" t="s">
        <v>122</v>
      </c>
      <c r="D57" s="9" t="s">
        <v>229</v>
      </c>
      <c r="E57" s="9" t="s">
        <v>128</v>
      </c>
      <c r="F57" s="10">
        <v>43834</v>
      </c>
      <c r="G57" s="10" t="str">
        <f>VLOOKUP(Table3[[#This Row],[Product ID]],[1]Products!$A:$G,2,0)</f>
        <v>Product 13</v>
      </c>
      <c r="H57" s="22">
        <v>1</v>
      </c>
      <c r="I57" s="9">
        <f>VLOOKUP('Consolidtaed Data'!$B7361,[1]Products!$A:$G,4,0)</f>
        <v>556</v>
      </c>
      <c r="J57" s="9">
        <f>VLOOKUP('Consolidtaed Data'!$B7361,[1]Products!$A:$G,3,0)</f>
        <v>395</v>
      </c>
      <c r="K57" s="9">
        <f>'Consolidtaed Data'!$J7361*'Consolidtaed Data'!$H7361</f>
        <v>408</v>
      </c>
      <c r="L57" s="9">
        <f>'Consolidtaed Data'!$I7361*'Consolidtaed Data'!$H7361</f>
        <v>504</v>
      </c>
      <c r="M57" s="9">
        <f>'Consolidtaed Data'!$L7361-'Consolidtaed Data'!$K7361</f>
        <v>2604</v>
      </c>
      <c r="N57" s="9" t="str">
        <f>VLOOKUP('Consolidtaed Data'!$C7361,[1]Locations!$A:$O,2,0)</f>
        <v>Sacramento</v>
      </c>
      <c r="O57" s="9" t="str">
        <f>VLOOKUP('Consolidtaed Data'!$D7361,'[1]Sales People'!$A:$B,2,0)</f>
        <v>Joshua Taylor</v>
      </c>
      <c r="P57" s="9" t="str">
        <f>VLOOKUP('Consolidtaed Data'!$E7361,[1]Customers!$A:$B,2,0)</f>
        <v>Lawrence Rogers</v>
      </c>
      <c r="Q57" s="11">
        <f>WEEKDAY('Consolidtaed Data'!$F7361)</f>
        <v>2</v>
      </c>
      <c r="R57" s="9">
        <f>MONTH('Consolidtaed Data'!$F7361)</f>
        <v>7</v>
      </c>
      <c r="S57" s="9" t="str">
        <f>TEXT(Table3[[#This Row],[Purchase Date]],"MMMM")</f>
        <v>January</v>
      </c>
      <c r="T57" s="9">
        <f>YEAR('Consolidtaed Data'!$F7361)</f>
        <v>2021</v>
      </c>
    </row>
    <row r="58" spans="1:20" x14ac:dyDescent="0.3">
      <c r="A58" s="9" t="s">
        <v>288</v>
      </c>
      <c r="B58" s="9" t="s">
        <v>41</v>
      </c>
      <c r="C58" s="9" t="s">
        <v>344</v>
      </c>
      <c r="D58" s="9" t="s">
        <v>220</v>
      </c>
      <c r="E58" s="9" t="s">
        <v>1540</v>
      </c>
      <c r="F58" s="10">
        <v>43834</v>
      </c>
      <c r="G58" s="10" t="str">
        <f>VLOOKUP(Table3[[#This Row],[Product ID]],[1]Products!$A:$G,2,0)</f>
        <v>Product 11</v>
      </c>
      <c r="H58" s="22">
        <v>1</v>
      </c>
      <c r="I58" s="9">
        <f>VLOOKUP('Consolidtaed Data'!$B8012,[1]Products!$A:$G,4,0)</f>
        <v>203</v>
      </c>
      <c r="J58" s="9">
        <f>VLOOKUP('Consolidtaed Data'!$B8012,[1]Products!$A:$G,3,0)</f>
        <v>154</v>
      </c>
      <c r="K58" s="9">
        <f>'Consolidtaed Data'!$J8012*'Consolidtaed Data'!$H8012</f>
        <v>72</v>
      </c>
      <c r="L58" s="9">
        <f>'Consolidtaed Data'!$I8012*'Consolidtaed Data'!$H8012</f>
        <v>136</v>
      </c>
      <c r="M58" s="9">
        <f>'Consolidtaed Data'!$L8012-'Consolidtaed Data'!$K8012</f>
        <v>345</v>
      </c>
      <c r="N58" s="9" t="str">
        <f>VLOOKUP('Consolidtaed Data'!$C8012,[1]Locations!$A:$O,2,0)</f>
        <v>Concord</v>
      </c>
      <c r="O58" s="9" t="str">
        <f>VLOOKUP('Consolidtaed Data'!$D8012,'[1]Sales People'!$A:$B,2,0)</f>
        <v>Andrew Bowman</v>
      </c>
      <c r="P58" s="9" t="str">
        <f>VLOOKUP('Consolidtaed Data'!$E8012,[1]Customers!$A:$B,2,0)</f>
        <v>Nicholas Garcia</v>
      </c>
      <c r="Q58" s="11">
        <f>WEEKDAY('Consolidtaed Data'!$F8012)</f>
        <v>5</v>
      </c>
      <c r="R58" s="9">
        <f>MONTH('Consolidtaed Data'!$F8012)</f>
        <v>9</v>
      </c>
      <c r="S58" s="9" t="str">
        <f>TEXT(Table3[[#This Row],[Purchase Date]],"MMMM")</f>
        <v>January</v>
      </c>
      <c r="T58" s="9">
        <f>YEAR('Consolidtaed Data'!$F8012)</f>
        <v>2021</v>
      </c>
    </row>
    <row r="59" spans="1:20" x14ac:dyDescent="0.3">
      <c r="A59" s="9" t="s">
        <v>291</v>
      </c>
      <c r="B59" s="9" t="s">
        <v>248</v>
      </c>
      <c r="C59" s="9" t="s">
        <v>50</v>
      </c>
      <c r="D59" s="9" t="s">
        <v>143</v>
      </c>
      <c r="E59" s="9" t="s">
        <v>1982</v>
      </c>
      <c r="F59" s="10">
        <v>43834</v>
      </c>
      <c r="G59" s="10" t="str">
        <f>VLOOKUP(Table3[[#This Row],[Product ID]],[1]Products!$A:$G,2,0)</f>
        <v>Product 97</v>
      </c>
      <c r="H59" s="22">
        <v>1</v>
      </c>
      <c r="I59" s="9">
        <f>VLOOKUP('Consolidtaed Data'!$B8546,[1]Products!$A:$G,4,0)</f>
        <v>368</v>
      </c>
      <c r="J59" s="9">
        <f>VLOOKUP('Consolidtaed Data'!$B8546,[1]Products!$A:$G,3,0)</f>
        <v>294</v>
      </c>
      <c r="K59" s="9">
        <f>'Consolidtaed Data'!$J8546*'Consolidtaed Data'!$H8546</f>
        <v>3070</v>
      </c>
      <c r="L59" s="9">
        <f>'Consolidtaed Data'!$I8546*'Consolidtaed Data'!$H8546</f>
        <v>4514</v>
      </c>
      <c r="M59" s="9">
        <f>'Consolidtaed Data'!$L8546-'Consolidtaed Data'!$K8546</f>
        <v>1980</v>
      </c>
      <c r="N59" s="9" t="str">
        <f>VLOOKUP('Consolidtaed Data'!$C8546,[1]Locations!$A:$O,2,0)</f>
        <v>East Los Angeles</v>
      </c>
      <c r="O59" s="9" t="str">
        <f>VLOOKUP('Consolidtaed Data'!$D8546,'[1]Sales People'!$A:$B,2,0)</f>
        <v>Ronald Reed</v>
      </c>
      <c r="P59" s="9" t="str">
        <f>VLOOKUP('Consolidtaed Data'!$E8546,[1]Customers!$A:$B,2,0)</f>
        <v>Stephen Webb</v>
      </c>
      <c r="Q59" s="11">
        <f>WEEKDAY('Consolidtaed Data'!$F8546)</f>
        <v>3</v>
      </c>
      <c r="R59" s="9">
        <f>MONTH('Consolidtaed Data'!$F8546)</f>
        <v>10</v>
      </c>
      <c r="S59" s="9" t="str">
        <f>TEXT(Table3[[#This Row],[Purchase Date]],"MMMM")</f>
        <v>January</v>
      </c>
      <c r="T59" s="9">
        <f>YEAR('Consolidtaed Data'!$F8546)</f>
        <v>2021</v>
      </c>
    </row>
    <row r="60" spans="1:20" x14ac:dyDescent="0.3">
      <c r="A60" s="9" t="s">
        <v>293</v>
      </c>
      <c r="B60" s="9" t="s">
        <v>294</v>
      </c>
      <c r="C60" s="9" t="s">
        <v>30</v>
      </c>
      <c r="D60" s="9" t="s">
        <v>123</v>
      </c>
      <c r="E60" s="9" t="s">
        <v>699</v>
      </c>
      <c r="F60" s="10">
        <v>43834</v>
      </c>
      <c r="G60" s="10" t="str">
        <f>VLOOKUP(Table3[[#This Row],[Product ID]],[1]Products!$A:$G,2,0)</f>
        <v>Product 51</v>
      </c>
      <c r="H60" s="22">
        <v>2</v>
      </c>
      <c r="I60" s="9">
        <f>VLOOKUP('Consolidtaed Data'!$B8802,[1]Products!$A:$G,4,0)</f>
        <v>2353</v>
      </c>
      <c r="J60" s="9">
        <f>VLOOKUP('Consolidtaed Data'!$B8802,[1]Products!$A:$G,3,0)</f>
        <v>1788</v>
      </c>
      <c r="K60" s="9">
        <f>'Consolidtaed Data'!$J8802*'Consolidtaed Data'!$H8802</f>
        <v>409</v>
      </c>
      <c r="L60" s="9">
        <f>'Consolidtaed Data'!$I8802*'Consolidtaed Data'!$H8802</f>
        <v>817</v>
      </c>
      <c r="M60" s="9">
        <f>'Consolidtaed Data'!$L8802-'Consolidtaed Data'!$K8802</f>
        <v>39</v>
      </c>
      <c r="N60" s="9" t="str">
        <f>VLOOKUP('Consolidtaed Data'!$C8802,[1]Locations!$A:$O,2,0)</f>
        <v>Rancho Cucamonga</v>
      </c>
      <c r="O60" s="9" t="str">
        <f>VLOOKUP('Consolidtaed Data'!$D8802,'[1]Sales People'!$A:$B,2,0)</f>
        <v>Brian Thomas</v>
      </c>
      <c r="P60" s="9" t="str">
        <f>VLOOKUP('Consolidtaed Data'!$E8802,[1]Customers!$A:$B,2,0)</f>
        <v>Jack Stevens</v>
      </c>
      <c r="Q60" s="11">
        <f>WEEKDAY('Consolidtaed Data'!$F8802)</f>
        <v>1</v>
      </c>
      <c r="R60" s="9">
        <f>MONTH('Consolidtaed Data'!$F8802)</f>
        <v>10</v>
      </c>
      <c r="S60" s="9" t="str">
        <f>TEXT(Table3[[#This Row],[Purchase Date]],"MMMM")</f>
        <v>January</v>
      </c>
      <c r="T60" s="9">
        <f>YEAR('Consolidtaed Data'!$F8802)</f>
        <v>2021</v>
      </c>
    </row>
    <row r="61" spans="1:20" x14ac:dyDescent="0.3">
      <c r="A61" s="9" t="s">
        <v>297</v>
      </c>
      <c r="B61" s="9" t="s">
        <v>298</v>
      </c>
      <c r="C61" s="9" t="s">
        <v>39</v>
      </c>
      <c r="D61" s="9" t="s">
        <v>43</v>
      </c>
      <c r="E61" s="9" t="s">
        <v>486</v>
      </c>
      <c r="F61" s="10">
        <v>43834</v>
      </c>
      <c r="G61" s="10" t="str">
        <f>VLOOKUP(Table3[[#This Row],[Product ID]],[1]Products!$A:$G,2,0)</f>
        <v>Product 53</v>
      </c>
      <c r="H61" s="22">
        <v>1</v>
      </c>
      <c r="I61" s="9">
        <f>VLOOKUP('Consolidtaed Data'!$B9654,[1]Products!$A:$G,4,0)</f>
        <v>1414</v>
      </c>
      <c r="J61" s="9">
        <f>VLOOKUP('Consolidtaed Data'!$B9654,[1]Products!$A:$G,3,0)</f>
        <v>962</v>
      </c>
      <c r="K61" s="9">
        <f>'Consolidtaed Data'!$J9654*'Consolidtaed Data'!$H9654</f>
        <v>807</v>
      </c>
      <c r="L61" s="9">
        <f>'Consolidtaed Data'!$I9654*'Consolidtaed Data'!$H9654</f>
        <v>1467</v>
      </c>
      <c r="M61" s="9">
        <f>'Consolidtaed Data'!$L9654-'Consolidtaed Data'!$K9654</f>
        <v>192</v>
      </c>
      <c r="N61" s="9" t="str">
        <f>VLOOKUP('Consolidtaed Data'!$C9654,[1]Locations!$A:$O,2,0)</f>
        <v>Jurupa Valley</v>
      </c>
      <c r="O61" s="9" t="str">
        <f>VLOOKUP('Consolidtaed Data'!$D9654,'[1]Sales People'!$A:$B,2,0)</f>
        <v>Fred Robertson</v>
      </c>
      <c r="P61" s="9" t="str">
        <f>VLOOKUP('Consolidtaed Data'!$E9654,[1]Customers!$A:$B,2,0)</f>
        <v>Bruce Oliver</v>
      </c>
      <c r="Q61" s="11">
        <f>WEEKDAY('Consolidtaed Data'!$F9654)</f>
        <v>5</v>
      </c>
      <c r="R61" s="9">
        <f>MONTH('Consolidtaed Data'!$F9654)</f>
        <v>12</v>
      </c>
      <c r="S61" s="9" t="str">
        <f>TEXT(Table3[[#This Row],[Purchase Date]],"MMMM")</f>
        <v>January</v>
      </c>
      <c r="T61" s="9">
        <f>YEAR('Consolidtaed Data'!$F9654)</f>
        <v>2021</v>
      </c>
    </row>
    <row r="62" spans="1:20" x14ac:dyDescent="0.3">
      <c r="A62" s="9" t="s">
        <v>304</v>
      </c>
      <c r="B62" s="9" t="s">
        <v>240</v>
      </c>
      <c r="C62" s="9" t="s">
        <v>140</v>
      </c>
      <c r="D62" s="9" t="s">
        <v>329</v>
      </c>
      <c r="E62" s="9" t="s">
        <v>128</v>
      </c>
      <c r="F62" s="10">
        <v>43835</v>
      </c>
      <c r="G62" s="10" t="str">
        <f>VLOOKUP(Table3[[#This Row],[Product ID]],[1]Products!$A:$G,2,0)</f>
        <v>Product 70</v>
      </c>
      <c r="H62" s="22">
        <v>1</v>
      </c>
      <c r="I62" s="9">
        <f>VLOOKUP('Consolidtaed Data'!$B5194,[1]Products!$A:$G,4,0)</f>
        <v>1783</v>
      </c>
      <c r="J62" s="9">
        <f>VLOOKUP('Consolidtaed Data'!$B5194,[1]Products!$A:$G,3,0)</f>
        <v>1516</v>
      </c>
      <c r="K62" s="9">
        <f>'Consolidtaed Data'!$J5194*'Consolidtaed Data'!$H5194</f>
        <v>3690</v>
      </c>
      <c r="L62" s="9">
        <f>'Consolidtaed Data'!$I5194*'Consolidtaed Data'!$H5194</f>
        <v>5349</v>
      </c>
      <c r="M62" s="9">
        <f>'Consolidtaed Data'!$L5194-'Consolidtaed Data'!$K5194</f>
        <v>369</v>
      </c>
      <c r="N62" s="9" t="str">
        <f>VLOOKUP('Consolidtaed Data'!$C5194,[1]Locations!$A:$O,2,0)</f>
        <v>San Diego</v>
      </c>
      <c r="O62" s="9" t="str">
        <f>VLOOKUP('Consolidtaed Data'!$D5194,'[1]Sales People'!$A:$B,2,0)</f>
        <v>Sean Miller</v>
      </c>
      <c r="P62" s="9" t="str">
        <f>VLOOKUP('Consolidtaed Data'!$E5194,[1]Customers!$A:$B,2,0)</f>
        <v>Johnny Ward</v>
      </c>
      <c r="Q62" s="11">
        <f>WEEKDAY('Consolidtaed Data'!$F5194)</f>
        <v>7</v>
      </c>
      <c r="R62" s="9">
        <f>MONTH('Consolidtaed Data'!$F5194)</f>
        <v>1</v>
      </c>
      <c r="S62" s="9" t="str">
        <f>TEXT(Table3[[#This Row],[Purchase Date]],"MMMM")</f>
        <v>January</v>
      </c>
      <c r="T62" s="9">
        <f>YEAR('Consolidtaed Data'!$F5194)</f>
        <v>2021</v>
      </c>
    </row>
    <row r="63" spans="1:20" x14ac:dyDescent="0.3">
      <c r="A63" s="9" t="s">
        <v>306</v>
      </c>
      <c r="B63" s="9" t="s">
        <v>93</v>
      </c>
      <c r="C63" s="9" t="s">
        <v>228</v>
      </c>
      <c r="D63" s="9" t="s">
        <v>123</v>
      </c>
      <c r="E63" s="9" t="s">
        <v>1634</v>
      </c>
      <c r="F63" s="10">
        <v>43835</v>
      </c>
      <c r="G63" s="10" t="str">
        <f>VLOOKUP(Table3[[#This Row],[Product ID]],[1]Products!$A:$G,2,0)</f>
        <v>Product 71</v>
      </c>
      <c r="H63" s="22">
        <v>1</v>
      </c>
      <c r="I63" s="9">
        <f>VLOOKUP('Consolidtaed Data'!$B5288,[1]Products!$A:$G,4,0)</f>
        <v>1671</v>
      </c>
      <c r="J63" s="9">
        <f>VLOOKUP('Consolidtaed Data'!$B5288,[1]Products!$A:$G,3,0)</f>
        <v>1220</v>
      </c>
      <c r="K63" s="9">
        <f>'Consolidtaed Data'!$J5288*'Consolidtaed Data'!$H5288</f>
        <v>1777</v>
      </c>
      <c r="L63" s="9">
        <f>'Consolidtaed Data'!$I5288*'Consolidtaed Data'!$H5288</f>
        <v>2141</v>
      </c>
      <c r="M63" s="9">
        <f>'Consolidtaed Data'!$L5288-'Consolidtaed Data'!$K5288</f>
        <v>548</v>
      </c>
      <c r="N63" s="9" t="str">
        <f>VLOOKUP('Consolidtaed Data'!$C5288,[1]Locations!$A:$O,2,0)</f>
        <v>Oakland</v>
      </c>
      <c r="O63" s="9" t="str">
        <f>VLOOKUP('Consolidtaed Data'!$D5288,'[1]Sales People'!$A:$B,2,0)</f>
        <v>Justin Lynch</v>
      </c>
      <c r="P63" s="9" t="str">
        <f>VLOOKUP('Consolidtaed Data'!$E5288,[1]Customers!$A:$B,2,0)</f>
        <v>Christopher Arnold</v>
      </c>
      <c r="Q63" s="11">
        <f>WEEKDAY('Consolidtaed Data'!$F5288)</f>
        <v>1</v>
      </c>
      <c r="R63" s="9">
        <f>MONTH('Consolidtaed Data'!$F5288)</f>
        <v>1</v>
      </c>
      <c r="S63" s="9" t="str">
        <f>TEXT(Table3[[#This Row],[Purchase Date]],"MMMM")</f>
        <v>January</v>
      </c>
      <c r="T63" s="9">
        <f>YEAR('Consolidtaed Data'!$F5288)</f>
        <v>2021</v>
      </c>
    </row>
    <row r="64" spans="1:20" x14ac:dyDescent="0.3">
      <c r="A64" s="9" t="s">
        <v>308</v>
      </c>
      <c r="B64" s="9" t="s">
        <v>148</v>
      </c>
      <c r="C64" s="9" t="s">
        <v>21</v>
      </c>
      <c r="D64" s="9" t="s">
        <v>105</v>
      </c>
      <c r="E64" s="9" t="s">
        <v>1407</v>
      </c>
      <c r="F64" s="10">
        <v>43835</v>
      </c>
      <c r="G64" s="10" t="str">
        <f>VLOOKUP(Table3[[#This Row],[Product ID]],[1]Products!$A:$G,2,0)</f>
        <v>Product 16</v>
      </c>
      <c r="H64" s="22">
        <v>2</v>
      </c>
      <c r="I64" s="9">
        <f>VLOOKUP('Consolidtaed Data'!$B5787,[1]Products!$A:$G,4,0)</f>
        <v>1278</v>
      </c>
      <c r="J64" s="9">
        <f>VLOOKUP('Consolidtaed Data'!$B5787,[1]Products!$A:$G,3,0)</f>
        <v>665</v>
      </c>
      <c r="K64" s="9">
        <f>'Consolidtaed Data'!$J5787*'Consolidtaed Data'!$H5787</f>
        <v>1054</v>
      </c>
      <c r="L64" s="9">
        <f>'Consolidtaed Data'!$I5787*'Consolidtaed Data'!$H5787</f>
        <v>1405</v>
      </c>
      <c r="M64" s="9">
        <f>'Consolidtaed Data'!$L5787-'Consolidtaed Data'!$K5787</f>
        <v>3420</v>
      </c>
      <c r="N64" s="9" t="str">
        <f>VLOOKUP('Consolidtaed Data'!$C5787,[1]Locations!$A:$O,2,0)</f>
        <v>Orange</v>
      </c>
      <c r="O64" s="9" t="str">
        <f>VLOOKUP('Consolidtaed Data'!$D5787,'[1]Sales People'!$A:$B,2,0)</f>
        <v>Larry Castillo</v>
      </c>
      <c r="P64" s="9" t="str">
        <f>VLOOKUP('Consolidtaed Data'!$E5787,[1]Customers!$A:$B,2,0)</f>
        <v>Bobby Willis</v>
      </c>
      <c r="Q64" s="11">
        <f>WEEKDAY('Consolidtaed Data'!$F5787)</f>
        <v>4</v>
      </c>
      <c r="R64" s="9">
        <f>MONTH('Consolidtaed Data'!$F5787)</f>
        <v>3</v>
      </c>
      <c r="S64" s="9" t="str">
        <f>TEXT(Table3[[#This Row],[Purchase Date]],"MMMM")</f>
        <v>January</v>
      </c>
      <c r="T64" s="9">
        <f>YEAR('Consolidtaed Data'!$F5787)</f>
        <v>2021</v>
      </c>
    </row>
    <row r="65" spans="1:20" x14ac:dyDescent="0.3">
      <c r="A65" s="9" t="s">
        <v>310</v>
      </c>
      <c r="B65" s="9" t="s">
        <v>311</v>
      </c>
      <c r="C65" s="9" t="s">
        <v>21</v>
      </c>
      <c r="D65" s="9" t="s">
        <v>281</v>
      </c>
      <c r="E65" s="9" t="s">
        <v>892</v>
      </c>
      <c r="F65" s="10">
        <v>43835</v>
      </c>
      <c r="G65" s="10" t="str">
        <f>VLOOKUP(Table3[[#This Row],[Product ID]],[1]Products!$A:$G,2,0)</f>
        <v>Product 33</v>
      </c>
      <c r="H65" s="22">
        <v>3</v>
      </c>
      <c r="I65" s="9">
        <f>VLOOKUP('Consolidtaed Data'!$B7760,[1]Products!$A:$G,4,0)</f>
        <v>1725</v>
      </c>
      <c r="J65" s="9">
        <f>VLOOKUP('Consolidtaed Data'!$B7760,[1]Products!$A:$G,3,0)</f>
        <v>1363</v>
      </c>
      <c r="K65" s="9">
        <f>'Consolidtaed Data'!$J7760*'Consolidtaed Data'!$H7760</f>
        <v>420</v>
      </c>
      <c r="L65" s="9">
        <f>'Consolidtaed Data'!$I7760*'Consolidtaed Data'!$H7760</f>
        <v>584</v>
      </c>
      <c r="M65" s="9">
        <f>'Consolidtaed Data'!$L7760-'Consolidtaed Data'!$K7760</f>
        <v>792</v>
      </c>
      <c r="N65" s="9" t="str">
        <f>VLOOKUP('Consolidtaed Data'!$C7760,[1]Locations!$A:$O,2,0)</f>
        <v>Ontario</v>
      </c>
      <c r="O65" s="9" t="str">
        <f>VLOOKUP('Consolidtaed Data'!$D7760,'[1]Sales People'!$A:$B,2,0)</f>
        <v>Sean Miller</v>
      </c>
      <c r="P65" s="9" t="str">
        <f>VLOOKUP('Consolidtaed Data'!$E7760,[1]Customers!$A:$B,2,0)</f>
        <v>Timothy Bowman</v>
      </c>
      <c r="Q65" s="11">
        <f>WEEKDAY('Consolidtaed Data'!$F7760)</f>
        <v>5</v>
      </c>
      <c r="R65" s="9">
        <f>MONTH('Consolidtaed Data'!$F7760)</f>
        <v>8</v>
      </c>
      <c r="S65" s="9" t="str">
        <f>TEXT(Table3[[#This Row],[Purchase Date]],"MMMM")</f>
        <v>January</v>
      </c>
      <c r="T65" s="9">
        <f>YEAR('Consolidtaed Data'!$F7760)</f>
        <v>2021</v>
      </c>
    </row>
    <row r="66" spans="1:20" x14ac:dyDescent="0.3">
      <c r="A66" s="9" t="s">
        <v>313</v>
      </c>
      <c r="B66" s="9" t="s">
        <v>164</v>
      </c>
      <c r="C66" s="9" t="s">
        <v>59</v>
      </c>
      <c r="D66" s="9" t="s">
        <v>87</v>
      </c>
      <c r="E66" s="9" t="s">
        <v>81</v>
      </c>
      <c r="F66" s="10">
        <v>43835</v>
      </c>
      <c r="G66" s="10" t="str">
        <f>VLOOKUP(Table3[[#This Row],[Product ID]],[1]Products!$A:$G,2,0)</f>
        <v>Product 69</v>
      </c>
      <c r="H66" s="22">
        <v>2</v>
      </c>
      <c r="I66" s="9">
        <f>VLOOKUP('Consolidtaed Data'!$B7843,[1]Products!$A:$G,4,0)</f>
        <v>1103</v>
      </c>
      <c r="J66" s="9">
        <f>VLOOKUP('Consolidtaed Data'!$B7843,[1]Products!$A:$G,3,0)</f>
        <v>838</v>
      </c>
      <c r="K66" s="9">
        <f>'Consolidtaed Data'!$J7843*'Consolidtaed Data'!$H7843</f>
        <v>850</v>
      </c>
      <c r="L66" s="9">
        <f>'Consolidtaed Data'!$I7843*'Consolidtaed Data'!$H7843</f>
        <v>1090</v>
      </c>
      <c r="M66" s="9">
        <f>'Consolidtaed Data'!$L7843-'Consolidtaed Data'!$K7843</f>
        <v>331</v>
      </c>
      <c r="N66" s="9" t="str">
        <f>VLOOKUP('Consolidtaed Data'!$C7843,[1]Locations!$A:$O,2,0)</f>
        <v>Berkeley</v>
      </c>
      <c r="O66" s="9" t="str">
        <f>VLOOKUP('Consolidtaed Data'!$D7843,'[1]Sales People'!$A:$B,2,0)</f>
        <v>Clarence Fox</v>
      </c>
      <c r="P66" s="9" t="str">
        <f>VLOOKUP('Consolidtaed Data'!$E7843,[1]Customers!$A:$B,2,0)</f>
        <v>Joshua Watkins</v>
      </c>
      <c r="Q66" s="11">
        <f>WEEKDAY('Consolidtaed Data'!$F7843)</f>
        <v>5</v>
      </c>
      <c r="R66" s="9">
        <f>MONTH('Consolidtaed Data'!$F7843)</f>
        <v>8</v>
      </c>
      <c r="S66" s="9" t="str">
        <f>TEXT(Table3[[#This Row],[Purchase Date]],"MMMM")</f>
        <v>January</v>
      </c>
      <c r="T66" s="9">
        <f>YEAR('Consolidtaed Data'!$F7843)</f>
        <v>2021</v>
      </c>
    </row>
    <row r="67" spans="1:20" x14ac:dyDescent="0.3">
      <c r="A67" s="9" t="s">
        <v>317</v>
      </c>
      <c r="B67" s="9" t="s">
        <v>318</v>
      </c>
      <c r="C67" s="9" t="s">
        <v>231</v>
      </c>
      <c r="D67" s="9" t="s">
        <v>113</v>
      </c>
      <c r="E67" s="9" t="s">
        <v>796</v>
      </c>
      <c r="F67" s="10">
        <v>43835</v>
      </c>
      <c r="G67" s="10" t="str">
        <f>VLOOKUP(Table3[[#This Row],[Product ID]],[1]Products!$A:$G,2,0)</f>
        <v>Product 89</v>
      </c>
      <c r="H67" s="22">
        <v>1</v>
      </c>
      <c r="I67" s="9">
        <f>VLOOKUP('Consolidtaed Data'!$B8186,[1]Products!$A:$G,4,0)</f>
        <v>1052</v>
      </c>
      <c r="J67" s="9">
        <f>VLOOKUP('Consolidtaed Data'!$B8186,[1]Products!$A:$G,3,0)</f>
        <v>589</v>
      </c>
      <c r="K67" s="9">
        <f>'Consolidtaed Data'!$J8186*'Consolidtaed Data'!$H8186</f>
        <v>409</v>
      </c>
      <c r="L67" s="9">
        <f>'Consolidtaed Data'!$I8186*'Consolidtaed Data'!$H8186</f>
        <v>817</v>
      </c>
      <c r="M67" s="9">
        <f>'Consolidtaed Data'!$L8186-'Consolidtaed Data'!$K8186</f>
        <v>368</v>
      </c>
      <c r="N67" s="9" t="str">
        <f>VLOOKUP('Consolidtaed Data'!$C8186,[1]Locations!$A:$O,2,0)</f>
        <v>Glendale</v>
      </c>
      <c r="O67" s="9" t="str">
        <f>VLOOKUP('Consolidtaed Data'!$D8186,'[1]Sales People'!$A:$B,2,0)</f>
        <v>Ronald Reed</v>
      </c>
      <c r="P67" s="9" t="str">
        <f>VLOOKUP('Consolidtaed Data'!$E8186,[1]Customers!$A:$B,2,0)</f>
        <v>Bruce Butler</v>
      </c>
      <c r="Q67" s="11">
        <f>WEEKDAY('Consolidtaed Data'!$F8186)</f>
        <v>4</v>
      </c>
      <c r="R67" s="9">
        <f>MONTH('Consolidtaed Data'!$F8186)</f>
        <v>9</v>
      </c>
      <c r="S67" s="9" t="str">
        <f>TEXT(Table3[[#This Row],[Purchase Date]],"MMMM")</f>
        <v>January</v>
      </c>
      <c r="T67" s="9">
        <f>YEAR('Consolidtaed Data'!$F8186)</f>
        <v>2021</v>
      </c>
    </row>
    <row r="68" spans="1:20" x14ac:dyDescent="0.3">
      <c r="A68" s="9" t="s">
        <v>321</v>
      </c>
      <c r="B68" s="9" t="s">
        <v>322</v>
      </c>
      <c r="C68" s="9" t="s">
        <v>635</v>
      </c>
      <c r="D68" s="9" t="s">
        <v>95</v>
      </c>
      <c r="E68" s="9" t="s">
        <v>194</v>
      </c>
      <c r="F68" s="10">
        <v>43835</v>
      </c>
      <c r="G68" s="10" t="str">
        <f>VLOOKUP(Table3[[#This Row],[Product ID]],[1]Products!$A:$G,2,0)</f>
        <v>Product 43</v>
      </c>
      <c r="H68" s="22">
        <v>3</v>
      </c>
      <c r="I68" s="9">
        <f>VLOOKUP('Consolidtaed Data'!$B8311,[1]Products!$A:$G,4,0)</f>
        <v>217</v>
      </c>
      <c r="J68" s="9">
        <f>VLOOKUP('Consolidtaed Data'!$B8311,[1]Products!$A:$G,3,0)</f>
        <v>171</v>
      </c>
      <c r="K68" s="9">
        <f>'Consolidtaed Data'!$J8311*'Consolidtaed Data'!$H8311</f>
        <v>665</v>
      </c>
      <c r="L68" s="9">
        <f>'Consolidtaed Data'!$I8311*'Consolidtaed Data'!$H8311</f>
        <v>1278</v>
      </c>
      <c r="M68" s="9">
        <f>'Consolidtaed Data'!$L8311-'Consolidtaed Data'!$K8311</f>
        <v>1444</v>
      </c>
      <c r="N68" s="9" t="str">
        <f>VLOOKUP('Consolidtaed Data'!$C8311,[1]Locations!$A:$O,2,0)</f>
        <v>El Monte</v>
      </c>
      <c r="O68" s="9" t="str">
        <f>VLOOKUP('Consolidtaed Data'!$D8311,'[1]Sales People'!$A:$B,2,0)</f>
        <v>Eugene Holmes</v>
      </c>
      <c r="P68" s="9" t="str">
        <f>VLOOKUP('Consolidtaed Data'!$E8311,[1]Customers!$A:$B,2,0)</f>
        <v>Carl Murphy</v>
      </c>
      <c r="Q68" s="11">
        <f>WEEKDAY('Consolidtaed Data'!$F8311)</f>
        <v>6</v>
      </c>
      <c r="R68" s="9">
        <f>MONTH('Consolidtaed Data'!$F8311)</f>
        <v>9</v>
      </c>
      <c r="S68" s="9" t="str">
        <f>TEXT(Table3[[#This Row],[Purchase Date]],"MMMM")</f>
        <v>January</v>
      </c>
      <c r="T68" s="9">
        <f>YEAR('Consolidtaed Data'!$F8311)</f>
        <v>2021</v>
      </c>
    </row>
    <row r="69" spans="1:20" x14ac:dyDescent="0.3">
      <c r="A69" s="9" t="s">
        <v>324</v>
      </c>
      <c r="B69" s="9" t="s">
        <v>252</v>
      </c>
      <c r="C69" s="9" t="s">
        <v>42</v>
      </c>
      <c r="D69" s="9" t="s">
        <v>91</v>
      </c>
      <c r="E69" s="9" t="s">
        <v>2235</v>
      </c>
      <c r="F69" s="10">
        <v>43835</v>
      </c>
      <c r="G69" s="10" t="str">
        <f>VLOOKUP(Table3[[#This Row],[Product ID]],[1]Products!$A:$G,2,0)</f>
        <v>Product 81</v>
      </c>
      <c r="H69" s="22">
        <v>1</v>
      </c>
      <c r="I69" s="9">
        <f>VLOOKUP('Consolidtaed Data'!$B8473,[1]Products!$A:$G,4,0)</f>
        <v>1119</v>
      </c>
      <c r="J69" s="9">
        <f>VLOOKUP('Consolidtaed Data'!$B8473,[1]Products!$A:$G,3,0)</f>
        <v>683</v>
      </c>
      <c r="K69" s="9">
        <f>'Consolidtaed Data'!$J8473*'Consolidtaed Data'!$H8473</f>
        <v>2700</v>
      </c>
      <c r="L69" s="9">
        <f>'Consolidtaed Data'!$I8473*'Consolidtaed Data'!$H8473</f>
        <v>4500</v>
      </c>
      <c r="M69" s="9">
        <f>'Consolidtaed Data'!$L8473-'Consolidtaed Data'!$K8473</f>
        <v>13</v>
      </c>
      <c r="N69" s="9" t="str">
        <f>VLOOKUP('Consolidtaed Data'!$C8473,[1]Locations!$A:$O,2,0)</f>
        <v>Garden Grove</v>
      </c>
      <c r="O69" s="9" t="str">
        <f>VLOOKUP('Consolidtaed Data'!$D8473,'[1]Sales People'!$A:$B,2,0)</f>
        <v>Brian Davis</v>
      </c>
      <c r="P69" s="9" t="str">
        <f>VLOOKUP('Consolidtaed Data'!$E8473,[1]Customers!$A:$B,2,0)</f>
        <v>David Ford</v>
      </c>
      <c r="Q69" s="11">
        <f>WEEKDAY('Consolidtaed Data'!$F8473)</f>
        <v>4</v>
      </c>
      <c r="R69" s="9">
        <f>MONTH('Consolidtaed Data'!$F8473)</f>
        <v>10</v>
      </c>
      <c r="S69" s="9" t="str">
        <f>TEXT(Table3[[#This Row],[Purchase Date]],"MMMM")</f>
        <v>January</v>
      </c>
      <c r="T69" s="9">
        <f>YEAR('Consolidtaed Data'!$F8473)</f>
        <v>2021</v>
      </c>
    </row>
    <row r="70" spans="1:20" x14ac:dyDescent="0.3">
      <c r="A70" s="9" t="s">
        <v>328</v>
      </c>
      <c r="B70" s="9" t="s">
        <v>294</v>
      </c>
      <c r="C70" s="9" t="s">
        <v>522</v>
      </c>
      <c r="D70" s="9" t="s">
        <v>26</v>
      </c>
      <c r="E70" s="9" t="s">
        <v>2542</v>
      </c>
      <c r="F70" s="10">
        <v>43835</v>
      </c>
      <c r="G70" s="10" t="str">
        <f>VLOOKUP(Table3[[#This Row],[Product ID]],[1]Products!$A:$G,2,0)</f>
        <v>Product 51</v>
      </c>
      <c r="H70" s="22">
        <v>2</v>
      </c>
      <c r="I70" s="9">
        <f>VLOOKUP('Consolidtaed Data'!$B8604,[1]Products!$A:$G,4,0)</f>
        <v>2353</v>
      </c>
      <c r="J70" s="9">
        <f>VLOOKUP('Consolidtaed Data'!$B8604,[1]Products!$A:$G,3,0)</f>
        <v>1788</v>
      </c>
      <c r="K70" s="9">
        <f>'Consolidtaed Data'!$J8604*'Consolidtaed Data'!$H8604</f>
        <v>478</v>
      </c>
      <c r="L70" s="9">
        <f>'Consolidtaed Data'!$I8604*'Consolidtaed Data'!$H8604</f>
        <v>886</v>
      </c>
      <c r="M70" s="9">
        <f>'Consolidtaed Data'!$L8604-'Consolidtaed Data'!$K8604</f>
        <v>1160</v>
      </c>
      <c r="N70" s="9" t="str">
        <f>VLOOKUP('Consolidtaed Data'!$C8604,[1]Locations!$A:$O,2,0)</f>
        <v>Garden Grove</v>
      </c>
      <c r="O70" s="9" t="str">
        <f>VLOOKUP('Consolidtaed Data'!$D8604,'[1]Sales People'!$A:$B,2,0)</f>
        <v>Larry Marshall</v>
      </c>
      <c r="P70" s="9" t="str">
        <f>VLOOKUP('Consolidtaed Data'!$E8604,[1]Customers!$A:$B,2,0)</f>
        <v>Shawn Scott</v>
      </c>
      <c r="Q70" s="11">
        <f>WEEKDAY('Consolidtaed Data'!$F8604)</f>
        <v>7</v>
      </c>
      <c r="R70" s="9">
        <f>MONTH('Consolidtaed Data'!$F8604)</f>
        <v>10</v>
      </c>
      <c r="S70" s="9" t="str">
        <f>TEXT(Table3[[#This Row],[Purchase Date]],"MMMM")</f>
        <v>January</v>
      </c>
      <c r="T70" s="9">
        <f>YEAR('Consolidtaed Data'!$F8604)</f>
        <v>2021</v>
      </c>
    </row>
    <row r="71" spans="1:20" x14ac:dyDescent="0.3">
      <c r="A71" s="9" t="s">
        <v>333</v>
      </c>
      <c r="B71" s="9" t="s">
        <v>15</v>
      </c>
      <c r="C71" s="9" t="s">
        <v>226</v>
      </c>
      <c r="D71" s="9" t="s">
        <v>91</v>
      </c>
      <c r="E71" s="9" t="s">
        <v>2253</v>
      </c>
      <c r="F71" s="10">
        <v>43835</v>
      </c>
      <c r="G71" s="10" t="str">
        <f>VLOOKUP(Table3[[#This Row],[Product ID]],[1]Products!$A:$G,2,0)</f>
        <v>Product 38</v>
      </c>
      <c r="H71" s="22">
        <v>1</v>
      </c>
      <c r="I71" s="9">
        <f>VLOOKUP('Consolidtaed Data'!$B8905,[1]Products!$A:$G,4,0)</f>
        <v>1798</v>
      </c>
      <c r="J71" s="9">
        <f>VLOOKUP('Consolidtaed Data'!$B8905,[1]Products!$A:$G,3,0)</f>
        <v>971</v>
      </c>
      <c r="K71" s="9">
        <f>'Consolidtaed Data'!$J8905*'Consolidtaed Data'!$H8905</f>
        <v>208</v>
      </c>
      <c r="L71" s="9">
        <f>'Consolidtaed Data'!$I8905*'Consolidtaed Data'!$H8905</f>
        <v>315</v>
      </c>
      <c r="M71" s="9">
        <f>'Consolidtaed Data'!$L8905-'Consolidtaed Data'!$K8905</f>
        <v>290</v>
      </c>
      <c r="N71" s="9" t="str">
        <f>VLOOKUP('Consolidtaed Data'!$C8905,[1]Locations!$A:$O,2,0)</f>
        <v>Ontario</v>
      </c>
      <c r="O71" s="9" t="str">
        <f>VLOOKUP('Consolidtaed Data'!$D8905,'[1]Sales People'!$A:$B,2,0)</f>
        <v>Scott Clark</v>
      </c>
      <c r="P71" s="9" t="str">
        <f>VLOOKUP('Consolidtaed Data'!$E8905,[1]Customers!$A:$B,2,0)</f>
        <v>Harry Diaz</v>
      </c>
      <c r="Q71" s="11">
        <f>WEEKDAY('Consolidtaed Data'!$F8905)</f>
        <v>7</v>
      </c>
      <c r="R71" s="9">
        <f>MONTH('Consolidtaed Data'!$F8905)</f>
        <v>11</v>
      </c>
      <c r="S71" s="9" t="str">
        <f>TEXT(Table3[[#This Row],[Purchase Date]],"MMMM")</f>
        <v>January</v>
      </c>
      <c r="T71" s="9">
        <f>YEAR('Consolidtaed Data'!$F8905)</f>
        <v>2021</v>
      </c>
    </row>
    <row r="72" spans="1:20" x14ac:dyDescent="0.3">
      <c r="A72" s="9" t="s">
        <v>335</v>
      </c>
      <c r="B72" s="9" t="s">
        <v>336</v>
      </c>
      <c r="C72" s="9" t="s">
        <v>564</v>
      </c>
      <c r="D72" s="9" t="s">
        <v>46</v>
      </c>
      <c r="E72" s="9" t="s">
        <v>1465</v>
      </c>
      <c r="F72" s="10">
        <v>43835</v>
      </c>
      <c r="G72" s="10" t="str">
        <f>VLOOKUP(Table3[[#This Row],[Product ID]],[1]Products!$A:$G,2,0)</f>
        <v>Product 78</v>
      </c>
      <c r="H72" s="22">
        <v>3</v>
      </c>
      <c r="I72" s="9">
        <f>VLOOKUP('Consolidtaed Data'!$B9644,[1]Products!$A:$G,4,0)</f>
        <v>2410</v>
      </c>
      <c r="J72" s="9">
        <f>VLOOKUP('Consolidtaed Data'!$B9644,[1]Products!$A:$G,3,0)</f>
        <v>1518</v>
      </c>
      <c r="K72" s="9">
        <f>'Consolidtaed Data'!$J9644*'Consolidtaed Data'!$H9644</f>
        <v>2886</v>
      </c>
      <c r="L72" s="9">
        <f>'Consolidtaed Data'!$I9644*'Consolidtaed Data'!$H9644</f>
        <v>4242</v>
      </c>
      <c r="M72" s="9">
        <f>'Consolidtaed Data'!$L9644-'Consolidtaed Data'!$K9644</f>
        <v>1302</v>
      </c>
      <c r="N72" s="9" t="str">
        <f>VLOOKUP('Consolidtaed Data'!$C9644,[1]Locations!$A:$O,2,0)</f>
        <v>Visalia</v>
      </c>
      <c r="O72" s="9" t="str">
        <f>VLOOKUP('Consolidtaed Data'!$D9644,'[1]Sales People'!$A:$B,2,0)</f>
        <v>Carl Elliott</v>
      </c>
      <c r="P72" s="9" t="str">
        <f>VLOOKUP('Consolidtaed Data'!$E9644,[1]Customers!$A:$B,2,0)</f>
        <v>Raymond Barnes</v>
      </c>
      <c r="Q72" s="11">
        <f>WEEKDAY('Consolidtaed Data'!$F9644)</f>
        <v>5</v>
      </c>
      <c r="R72" s="9">
        <f>MONTH('Consolidtaed Data'!$F9644)</f>
        <v>12</v>
      </c>
      <c r="S72" s="9" t="str">
        <f>TEXT(Table3[[#This Row],[Purchase Date]],"MMMM")</f>
        <v>January</v>
      </c>
      <c r="T72" s="9">
        <f>YEAR('Consolidtaed Data'!$F9644)</f>
        <v>2021</v>
      </c>
    </row>
    <row r="73" spans="1:20" x14ac:dyDescent="0.3">
      <c r="A73" s="9" t="s">
        <v>342</v>
      </c>
      <c r="B73" s="9" t="s">
        <v>93</v>
      </c>
      <c r="C73" s="9" t="s">
        <v>347</v>
      </c>
      <c r="D73" s="9" t="s">
        <v>161</v>
      </c>
      <c r="E73" s="9" t="s">
        <v>242</v>
      </c>
      <c r="F73" s="10">
        <v>43836</v>
      </c>
      <c r="G73" s="10" t="str">
        <f>VLOOKUP(Table3[[#This Row],[Product ID]],[1]Products!$A:$G,2,0)</f>
        <v>Product 71</v>
      </c>
      <c r="H73" s="22">
        <v>1</v>
      </c>
      <c r="I73" s="9">
        <f>VLOOKUP('Consolidtaed Data'!$B5360,[1]Products!$A:$G,4,0)</f>
        <v>2391</v>
      </c>
      <c r="J73" s="9">
        <f>VLOOKUP('Consolidtaed Data'!$B5360,[1]Products!$A:$G,3,0)</f>
        <v>1291</v>
      </c>
      <c r="K73" s="9">
        <f>'Consolidtaed Data'!$J5360*'Consolidtaed Data'!$H5360</f>
        <v>791</v>
      </c>
      <c r="L73" s="9">
        <f>'Consolidtaed Data'!$I5360*'Consolidtaed Data'!$H5360</f>
        <v>1522</v>
      </c>
      <c r="M73" s="9">
        <f>'Consolidtaed Data'!$L5360-'Consolidtaed Data'!$K5360</f>
        <v>161</v>
      </c>
      <c r="N73" s="9" t="str">
        <f>VLOOKUP('Consolidtaed Data'!$C5360,[1]Locations!$A:$O,2,0)</f>
        <v>Costa Mesa</v>
      </c>
      <c r="O73" s="9" t="str">
        <f>VLOOKUP('Consolidtaed Data'!$D5360,'[1]Sales People'!$A:$B,2,0)</f>
        <v>Eugene Holmes</v>
      </c>
      <c r="P73" s="9" t="str">
        <f>VLOOKUP('Consolidtaed Data'!$E5360,[1]Customers!$A:$B,2,0)</f>
        <v>Steven Walker</v>
      </c>
      <c r="Q73" s="11">
        <f>WEEKDAY('Consolidtaed Data'!$F5360)</f>
        <v>1</v>
      </c>
      <c r="R73" s="9">
        <f>MONTH('Consolidtaed Data'!$F5360)</f>
        <v>1</v>
      </c>
      <c r="S73" s="9" t="str">
        <f>TEXT(Table3[[#This Row],[Purchase Date]],"MMMM")</f>
        <v>January</v>
      </c>
      <c r="T73" s="9">
        <f>YEAR('Consolidtaed Data'!$F5360)</f>
        <v>2021</v>
      </c>
    </row>
    <row r="74" spans="1:20" x14ac:dyDescent="0.3">
      <c r="A74" s="9" t="s">
        <v>343</v>
      </c>
      <c r="B74" s="9" t="s">
        <v>278</v>
      </c>
      <c r="C74" s="9" t="s">
        <v>421</v>
      </c>
      <c r="D74" s="9" t="s">
        <v>35</v>
      </c>
      <c r="E74" s="9" t="s">
        <v>1422</v>
      </c>
      <c r="F74" s="10">
        <v>43836</v>
      </c>
      <c r="G74" s="10" t="str">
        <f>VLOOKUP(Table3[[#This Row],[Product ID]],[1]Products!$A:$G,2,0)</f>
        <v>Product 75</v>
      </c>
      <c r="H74" s="22">
        <v>3</v>
      </c>
      <c r="I74" s="9">
        <f>VLOOKUP('Consolidtaed Data'!$B5461,[1]Products!$A:$G,4,0)</f>
        <v>1351</v>
      </c>
      <c r="J74" s="9">
        <f>VLOOKUP('Consolidtaed Data'!$B5461,[1]Products!$A:$G,3,0)</f>
        <v>1108</v>
      </c>
      <c r="K74" s="9">
        <f>'Consolidtaed Data'!$J5461*'Consolidtaed Data'!$H5461</f>
        <v>2092</v>
      </c>
      <c r="L74" s="9">
        <f>'Consolidtaed Data'!$I5461*'Consolidtaed Data'!$H5461</f>
        <v>3270</v>
      </c>
      <c r="M74" s="9">
        <f>'Consolidtaed Data'!$L5461-'Consolidtaed Data'!$K5461</f>
        <v>447</v>
      </c>
      <c r="N74" s="9" t="str">
        <f>VLOOKUP('Consolidtaed Data'!$C5461,[1]Locations!$A:$O,2,0)</f>
        <v>Stockton</v>
      </c>
      <c r="O74" s="9" t="str">
        <f>VLOOKUP('Consolidtaed Data'!$D5461,'[1]Sales People'!$A:$B,2,0)</f>
        <v>Eugene Holmes</v>
      </c>
      <c r="P74" s="9" t="str">
        <f>VLOOKUP('Consolidtaed Data'!$E5461,[1]Customers!$A:$B,2,0)</f>
        <v>Gary Hudson</v>
      </c>
      <c r="Q74" s="11">
        <f>WEEKDAY('Consolidtaed Data'!$F5461)</f>
        <v>1</v>
      </c>
      <c r="R74" s="9">
        <f>MONTH('Consolidtaed Data'!$F5461)</f>
        <v>2</v>
      </c>
      <c r="S74" s="9" t="str">
        <f>TEXT(Table3[[#This Row],[Purchase Date]],"MMMM")</f>
        <v>January</v>
      </c>
      <c r="T74" s="9">
        <f>YEAR('Consolidtaed Data'!$F5461)</f>
        <v>2021</v>
      </c>
    </row>
    <row r="75" spans="1:20" x14ac:dyDescent="0.3">
      <c r="A75" s="9" t="s">
        <v>346</v>
      </c>
      <c r="B75" s="9" t="s">
        <v>219</v>
      </c>
      <c r="C75" s="9" t="s">
        <v>394</v>
      </c>
      <c r="D75" s="9" t="s">
        <v>46</v>
      </c>
      <c r="E75" s="9" t="s">
        <v>788</v>
      </c>
      <c r="F75" s="10">
        <v>43836</v>
      </c>
      <c r="G75" s="10" t="str">
        <f>VLOOKUP(Table3[[#This Row],[Product ID]],[1]Products!$A:$G,2,0)</f>
        <v>Product 35</v>
      </c>
      <c r="H75" s="22">
        <v>4</v>
      </c>
      <c r="I75" s="9">
        <f>VLOOKUP('Consolidtaed Data'!$B6122,[1]Products!$A:$G,4,0)</f>
        <v>561</v>
      </c>
      <c r="J75" s="9">
        <f>VLOOKUP('Consolidtaed Data'!$B6122,[1]Products!$A:$G,3,0)</f>
        <v>421</v>
      </c>
      <c r="K75" s="9">
        <f>'Consolidtaed Data'!$J6122*'Consolidtaed Data'!$H6122</f>
        <v>682</v>
      </c>
      <c r="L75" s="9">
        <f>'Consolidtaed Data'!$I6122*'Consolidtaed Data'!$H6122</f>
        <v>1338</v>
      </c>
      <c r="M75" s="9">
        <f>'Consolidtaed Data'!$L6122-'Consolidtaed Data'!$K6122</f>
        <v>2260</v>
      </c>
      <c r="N75" s="9" t="str">
        <f>VLOOKUP('Consolidtaed Data'!$C6122,[1]Locations!$A:$O,2,0)</f>
        <v>Berkeley</v>
      </c>
      <c r="O75" s="9" t="str">
        <f>VLOOKUP('Consolidtaed Data'!$D6122,'[1]Sales People'!$A:$B,2,0)</f>
        <v>Jimmy Young</v>
      </c>
      <c r="P75" s="9" t="str">
        <f>VLOOKUP('Consolidtaed Data'!$E6122,[1]Customers!$A:$B,2,0)</f>
        <v>Kevin Gomez</v>
      </c>
      <c r="Q75" s="11">
        <f>WEEKDAY('Consolidtaed Data'!$F6122)</f>
        <v>1</v>
      </c>
      <c r="R75" s="9">
        <f>MONTH('Consolidtaed Data'!$F6122)</f>
        <v>4</v>
      </c>
      <c r="S75" s="9" t="str">
        <f>TEXT(Table3[[#This Row],[Purchase Date]],"MMMM")</f>
        <v>January</v>
      </c>
      <c r="T75" s="9">
        <f>YEAR('Consolidtaed Data'!$F6122)</f>
        <v>2021</v>
      </c>
    </row>
    <row r="76" spans="1:20" x14ac:dyDescent="0.3">
      <c r="A76" s="9" t="s">
        <v>351</v>
      </c>
      <c r="B76" s="9" t="s">
        <v>38</v>
      </c>
      <c r="C76" s="9" t="s">
        <v>263</v>
      </c>
      <c r="D76" s="9" t="s">
        <v>161</v>
      </c>
      <c r="E76" s="9" t="s">
        <v>1231</v>
      </c>
      <c r="F76" s="10">
        <v>43836</v>
      </c>
      <c r="G76" s="10" t="str">
        <f>VLOOKUP(Table3[[#This Row],[Product ID]],[1]Products!$A:$G,2,0)</f>
        <v>Product 25</v>
      </c>
      <c r="H76" s="22">
        <v>1</v>
      </c>
      <c r="I76" s="9">
        <f>VLOOKUP('Consolidtaed Data'!$B6250,[1]Products!$A:$G,4,0)</f>
        <v>637</v>
      </c>
      <c r="J76" s="9">
        <f>VLOOKUP('Consolidtaed Data'!$B6250,[1]Products!$A:$G,3,0)</f>
        <v>389</v>
      </c>
      <c r="K76" s="9">
        <f>'Consolidtaed Data'!$J6250*'Consolidtaed Data'!$H6250</f>
        <v>1305</v>
      </c>
      <c r="L76" s="9">
        <f>'Consolidtaed Data'!$I6250*'Consolidtaed Data'!$H6250</f>
        <v>1812</v>
      </c>
      <c r="M76" s="9">
        <f>'Consolidtaed Data'!$L6250-'Consolidtaed Data'!$K6250</f>
        <v>344</v>
      </c>
      <c r="N76" s="9" t="str">
        <f>VLOOKUP('Consolidtaed Data'!$C6250,[1]Locations!$A:$O,2,0)</f>
        <v>Irvine</v>
      </c>
      <c r="O76" s="9" t="str">
        <f>VLOOKUP('Consolidtaed Data'!$D6250,'[1]Sales People'!$A:$B,2,0)</f>
        <v>Brian Thomas</v>
      </c>
      <c r="P76" s="9" t="str">
        <f>VLOOKUP('Consolidtaed Data'!$E6250,[1]Customers!$A:$B,2,0)</f>
        <v>Scott Allen</v>
      </c>
      <c r="Q76" s="11">
        <f>WEEKDAY('Consolidtaed Data'!$F6250)</f>
        <v>3</v>
      </c>
      <c r="R76" s="9">
        <f>MONTH('Consolidtaed Data'!$F6250)</f>
        <v>4</v>
      </c>
      <c r="S76" s="9" t="str">
        <f>TEXT(Table3[[#This Row],[Purchase Date]],"MMMM")</f>
        <v>January</v>
      </c>
      <c r="T76" s="9">
        <f>YEAR('Consolidtaed Data'!$F6250)</f>
        <v>2021</v>
      </c>
    </row>
    <row r="77" spans="1:20" x14ac:dyDescent="0.3">
      <c r="A77" s="9" t="s">
        <v>354</v>
      </c>
      <c r="B77" s="9" t="s">
        <v>355</v>
      </c>
      <c r="C77" s="9" t="s">
        <v>564</v>
      </c>
      <c r="D77" s="9" t="s">
        <v>31</v>
      </c>
      <c r="E77" s="9" t="s">
        <v>1120</v>
      </c>
      <c r="F77" s="10">
        <v>43836</v>
      </c>
      <c r="G77" s="10" t="str">
        <f>VLOOKUP(Table3[[#This Row],[Product ID]],[1]Products!$A:$G,2,0)</f>
        <v>Product 100</v>
      </c>
      <c r="H77" s="22">
        <v>1</v>
      </c>
      <c r="I77" s="9">
        <f>VLOOKUP('Consolidtaed Data'!$B6440,[1]Products!$A:$G,4,0)</f>
        <v>35</v>
      </c>
      <c r="J77" s="9">
        <f>VLOOKUP('Consolidtaed Data'!$B6440,[1]Products!$A:$G,3,0)</f>
        <v>22</v>
      </c>
      <c r="K77" s="9">
        <f>'Consolidtaed Data'!$J6440*'Consolidtaed Data'!$H6440</f>
        <v>947</v>
      </c>
      <c r="L77" s="9">
        <f>'Consolidtaed Data'!$I6440*'Consolidtaed Data'!$H6440</f>
        <v>1353</v>
      </c>
      <c r="M77" s="9">
        <f>'Consolidtaed Data'!$L6440-'Consolidtaed Data'!$K6440</f>
        <v>728</v>
      </c>
      <c r="N77" s="9" t="str">
        <f>VLOOKUP('Consolidtaed Data'!$C6440,[1]Locations!$A:$O,2,0)</f>
        <v>Modesto</v>
      </c>
      <c r="O77" s="9" t="str">
        <f>VLOOKUP('Consolidtaed Data'!$D6440,'[1]Sales People'!$A:$B,2,0)</f>
        <v>Kenneth Fields</v>
      </c>
      <c r="P77" s="9" t="str">
        <f>VLOOKUP('Consolidtaed Data'!$E6440,[1]Customers!$A:$B,2,0)</f>
        <v>Sean Price</v>
      </c>
      <c r="Q77" s="11">
        <f>WEEKDAY('Consolidtaed Data'!$F6440)</f>
        <v>3</v>
      </c>
      <c r="R77" s="9">
        <f>MONTH('Consolidtaed Data'!$F6440)</f>
        <v>5</v>
      </c>
      <c r="S77" s="9" t="str">
        <f>TEXT(Table3[[#This Row],[Purchase Date]],"MMMM")</f>
        <v>January</v>
      </c>
      <c r="T77" s="9">
        <f>YEAR('Consolidtaed Data'!$F6440)</f>
        <v>2021</v>
      </c>
    </row>
    <row r="78" spans="1:20" x14ac:dyDescent="0.3">
      <c r="A78" s="9" t="s">
        <v>359</v>
      </c>
      <c r="B78" s="9" t="s">
        <v>360</v>
      </c>
      <c r="C78" s="9" t="s">
        <v>504</v>
      </c>
      <c r="D78" s="9" t="s">
        <v>73</v>
      </c>
      <c r="E78" s="9" t="s">
        <v>515</v>
      </c>
      <c r="F78" s="10">
        <v>43836</v>
      </c>
      <c r="G78" s="10" t="str">
        <f>VLOOKUP(Table3[[#This Row],[Product ID]],[1]Products!$A:$G,2,0)</f>
        <v>Product 59</v>
      </c>
      <c r="H78" s="22">
        <v>4</v>
      </c>
      <c r="I78" s="9">
        <f>VLOOKUP('Consolidtaed Data'!$B7032,[1]Products!$A:$G,4,0)</f>
        <v>1353</v>
      </c>
      <c r="J78" s="9">
        <f>VLOOKUP('Consolidtaed Data'!$B7032,[1]Products!$A:$G,3,0)</f>
        <v>947</v>
      </c>
      <c r="K78" s="9">
        <f>'Consolidtaed Data'!$J7032*'Consolidtaed Data'!$H7032</f>
        <v>3882</v>
      </c>
      <c r="L78" s="9">
        <f>'Consolidtaed Data'!$I7032*'Consolidtaed Data'!$H7032</f>
        <v>5544</v>
      </c>
      <c r="M78" s="9">
        <f>'Consolidtaed Data'!$L7032-'Consolidtaed Data'!$K7032</f>
        <v>297</v>
      </c>
      <c r="N78" s="9" t="str">
        <f>VLOOKUP('Consolidtaed Data'!$C7032,[1]Locations!$A:$O,2,0)</f>
        <v>Santa Clarita</v>
      </c>
      <c r="O78" s="9" t="str">
        <f>VLOOKUP('Consolidtaed Data'!$D7032,'[1]Sales People'!$A:$B,2,0)</f>
        <v>Scott Clark</v>
      </c>
      <c r="P78" s="9" t="str">
        <f>VLOOKUP('Consolidtaed Data'!$E7032,[1]Customers!$A:$B,2,0)</f>
        <v>Jeremy Gomez</v>
      </c>
      <c r="Q78" s="11">
        <f>WEEKDAY('Consolidtaed Data'!$F7032)</f>
        <v>7</v>
      </c>
      <c r="R78" s="9">
        <f>MONTH('Consolidtaed Data'!$F7032)</f>
        <v>6</v>
      </c>
      <c r="S78" s="9" t="str">
        <f>TEXT(Table3[[#This Row],[Purchase Date]],"MMMM")</f>
        <v>January</v>
      </c>
      <c r="T78" s="9">
        <f>YEAR('Consolidtaed Data'!$F7032)</f>
        <v>2021</v>
      </c>
    </row>
    <row r="79" spans="1:20" x14ac:dyDescent="0.3">
      <c r="A79" s="9" t="s">
        <v>363</v>
      </c>
      <c r="B79" s="9" t="s">
        <v>364</v>
      </c>
      <c r="C79" s="9" t="s">
        <v>394</v>
      </c>
      <c r="D79" s="9" t="s">
        <v>105</v>
      </c>
      <c r="E79" s="9" t="s">
        <v>137</v>
      </c>
      <c r="F79" s="10">
        <v>43836</v>
      </c>
      <c r="G79" s="10" t="str">
        <f>VLOOKUP(Table3[[#This Row],[Product ID]],[1]Products!$A:$G,2,0)</f>
        <v>Product 45</v>
      </c>
      <c r="H79" s="22">
        <v>1</v>
      </c>
      <c r="I79" s="9">
        <f>VLOOKUP('Consolidtaed Data'!$B7975,[1]Products!$A:$G,4,0)</f>
        <v>290</v>
      </c>
      <c r="J79" s="9">
        <f>VLOOKUP('Consolidtaed Data'!$B7975,[1]Products!$A:$G,3,0)</f>
        <v>200</v>
      </c>
      <c r="K79" s="9">
        <f>'Consolidtaed Data'!$J7975*'Consolidtaed Data'!$H7975</f>
        <v>395</v>
      </c>
      <c r="L79" s="9">
        <f>'Consolidtaed Data'!$I7975*'Consolidtaed Data'!$H7975</f>
        <v>556</v>
      </c>
      <c r="M79" s="9">
        <f>'Consolidtaed Data'!$L7975-'Consolidtaed Data'!$K7975</f>
        <v>651</v>
      </c>
      <c r="N79" s="9" t="str">
        <f>VLOOKUP('Consolidtaed Data'!$C7975,[1]Locations!$A:$O,2,0)</f>
        <v>Santa Clarita</v>
      </c>
      <c r="O79" s="9" t="str">
        <f>VLOOKUP('Consolidtaed Data'!$D7975,'[1]Sales People'!$A:$B,2,0)</f>
        <v>Brian Hansen</v>
      </c>
      <c r="P79" s="9" t="str">
        <f>VLOOKUP('Consolidtaed Data'!$E7975,[1]Customers!$A:$B,2,0)</f>
        <v>Alan Sims</v>
      </c>
      <c r="Q79" s="11">
        <f>WEEKDAY('Consolidtaed Data'!$F7975)</f>
        <v>1</v>
      </c>
      <c r="R79" s="9">
        <f>MONTH('Consolidtaed Data'!$F7975)</f>
        <v>8</v>
      </c>
      <c r="S79" s="9" t="str">
        <f>TEXT(Table3[[#This Row],[Purchase Date]],"MMMM")</f>
        <v>January</v>
      </c>
      <c r="T79" s="9">
        <f>YEAR('Consolidtaed Data'!$F7975)</f>
        <v>2021</v>
      </c>
    </row>
    <row r="80" spans="1:20" x14ac:dyDescent="0.3">
      <c r="A80" s="9" t="s">
        <v>370</v>
      </c>
      <c r="B80" s="9" t="s">
        <v>330</v>
      </c>
      <c r="C80" s="9" t="s">
        <v>344</v>
      </c>
      <c r="D80" s="9" t="s">
        <v>143</v>
      </c>
      <c r="E80" s="9" t="s">
        <v>1634</v>
      </c>
      <c r="F80" s="10">
        <v>43836</v>
      </c>
      <c r="G80" s="10" t="str">
        <f>VLOOKUP(Table3[[#This Row],[Product ID]],[1]Products!$A:$G,2,0)</f>
        <v>Product 91</v>
      </c>
      <c r="H80" s="22">
        <v>3</v>
      </c>
      <c r="I80" s="9">
        <f>VLOOKUP('Consolidtaed Data'!$B8145,[1]Products!$A:$G,4,0)</f>
        <v>799</v>
      </c>
      <c r="J80" s="9">
        <f>VLOOKUP('Consolidtaed Data'!$B8145,[1]Products!$A:$G,3,0)</f>
        <v>455</v>
      </c>
      <c r="K80" s="9">
        <f>'Consolidtaed Data'!$J8145*'Consolidtaed Data'!$H8145</f>
        <v>408</v>
      </c>
      <c r="L80" s="9">
        <f>'Consolidtaed Data'!$I8145*'Consolidtaed Data'!$H8145</f>
        <v>504</v>
      </c>
      <c r="M80" s="9">
        <f>'Consolidtaed Data'!$L8145-'Consolidtaed Data'!$K8145</f>
        <v>766</v>
      </c>
      <c r="N80" s="9" t="str">
        <f>VLOOKUP('Consolidtaed Data'!$C8145,[1]Locations!$A:$O,2,0)</f>
        <v>Rialto</v>
      </c>
      <c r="O80" s="9" t="str">
        <f>VLOOKUP('Consolidtaed Data'!$D8145,'[1]Sales People'!$A:$B,2,0)</f>
        <v>Roger Ramos</v>
      </c>
      <c r="P80" s="9" t="str">
        <f>VLOOKUP('Consolidtaed Data'!$E8145,[1]Customers!$A:$B,2,0)</f>
        <v>John Long</v>
      </c>
      <c r="Q80" s="11">
        <f>WEEKDAY('Consolidtaed Data'!$F8145)</f>
        <v>7</v>
      </c>
      <c r="R80" s="9">
        <f>MONTH('Consolidtaed Data'!$F8145)</f>
        <v>9</v>
      </c>
      <c r="S80" s="9" t="str">
        <f>TEXT(Table3[[#This Row],[Purchase Date]],"MMMM")</f>
        <v>January</v>
      </c>
      <c r="T80" s="9">
        <f>YEAR('Consolidtaed Data'!$F8145)</f>
        <v>2021</v>
      </c>
    </row>
    <row r="81" spans="1:20" x14ac:dyDescent="0.3">
      <c r="A81" s="9" t="s">
        <v>372</v>
      </c>
      <c r="B81" s="9" t="s">
        <v>373</v>
      </c>
      <c r="C81" s="9" t="s">
        <v>228</v>
      </c>
      <c r="D81" s="9" t="s">
        <v>153</v>
      </c>
      <c r="E81" s="9" t="s">
        <v>2440</v>
      </c>
      <c r="F81" s="10">
        <v>43836</v>
      </c>
      <c r="G81" s="10" t="str">
        <f>VLOOKUP(Table3[[#This Row],[Product ID]],[1]Products!$A:$G,2,0)</f>
        <v>Product 66</v>
      </c>
      <c r="H81" s="22">
        <v>1</v>
      </c>
      <c r="I81" s="9">
        <f>VLOOKUP('Consolidtaed Data'!$B8496,[1]Products!$A:$G,4,0)</f>
        <v>1367</v>
      </c>
      <c r="J81" s="9">
        <f>VLOOKUP('Consolidtaed Data'!$B8496,[1]Products!$A:$G,3,0)</f>
        <v>984</v>
      </c>
      <c r="K81" s="9">
        <f>'Consolidtaed Data'!$J8496*'Consolidtaed Data'!$H8496</f>
        <v>2356</v>
      </c>
      <c r="L81" s="9">
        <f>'Consolidtaed Data'!$I8496*'Consolidtaed Data'!$H8496</f>
        <v>4208</v>
      </c>
      <c r="M81" s="9">
        <f>'Consolidtaed Data'!$L8496-'Consolidtaed Data'!$K8496</f>
        <v>742</v>
      </c>
      <c r="N81" s="9" t="str">
        <f>VLOOKUP('Consolidtaed Data'!$C8496,[1]Locations!$A:$O,2,0)</f>
        <v>Roseville</v>
      </c>
      <c r="O81" s="9" t="str">
        <f>VLOOKUP('Consolidtaed Data'!$D8496,'[1]Sales People'!$A:$B,2,0)</f>
        <v>Scott Mason</v>
      </c>
      <c r="P81" s="9" t="str">
        <f>VLOOKUP('Consolidtaed Data'!$E8496,[1]Customers!$A:$B,2,0)</f>
        <v>Jason Ross</v>
      </c>
      <c r="Q81" s="11">
        <f>WEEKDAY('Consolidtaed Data'!$F8496)</f>
        <v>5</v>
      </c>
      <c r="R81" s="9">
        <f>MONTH('Consolidtaed Data'!$F8496)</f>
        <v>10</v>
      </c>
      <c r="S81" s="9" t="str">
        <f>TEXT(Table3[[#This Row],[Purchase Date]],"MMMM")</f>
        <v>January</v>
      </c>
      <c r="T81" s="9">
        <f>YEAR('Consolidtaed Data'!$F8496)</f>
        <v>2021</v>
      </c>
    </row>
    <row r="82" spans="1:20" x14ac:dyDescent="0.3">
      <c r="A82" s="9" t="s">
        <v>376</v>
      </c>
      <c r="B82" s="9" t="s">
        <v>330</v>
      </c>
      <c r="C82" s="9" t="s">
        <v>178</v>
      </c>
      <c r="D82" s="9" t="s">
        <v>35</v>
      </c>
      <c r="E82" s="9" t="s">
        <v>538</v>
      </c>
      <c r="F82" s="10">
        <v>43836</v>
      </c>
      <c r="G82" s="10" t="str">
        <f>VLOOKUP(Table3[[#This Row],[Product ID]],[1]Products!$A:$G,2,0)</f>
        <v>Product 91</v>
      </c>
      <c r="H82" s="22">
        <v>2</v>
      </c>
      <c r="I82" s="9">
        <f>VLOOKUP('Consolidtaed Data'!$B8598,[1]Products!$A:$G,4,0)</f>
        <v>1639</v>
      </c>
      <c r="J82" s="9">
        <f>VLOOKUP('Consolidtaed Data'!$B8598,[1]Products!$A:$G,3,0)</f>
        <v>1295</v>
      </c>
      <c r="K82" s="9">
        <f>'Consolidtaed Data'!$J8598*'Consolidtaed Data'!$H8598</f>
        <v>4191</v>
      </c>
      <c r="L82" s="9">
        <f>'Consolidtaed Data'!$I8598*'Consolidtaed Data'!$H8598</f>
        <v>5901</v>
      </c>
      <c r="M82" s="9">
        <f>'Consolidtaed Data'!$L8598-'Consolidtaed Data'!$K8598</f>
        <v>696</v>
      </c>
      <c r="N82" s="9" t="str">
        <f>VLOOKUP('Consolidtaed Data'!$C8598,[1]Locations!$A:$O,2,0)</f>
        <v>Santa Clara</v>
      </c>
      <c r="O82" s="9" t="str">
        <f>VLOOKUP('Consolidtaed Data'!$D8598,'[1]Sales People'!$A:$B,2,0)</f>
        <v>Martin Carr</v>
      </c>
      <c r="P82" s="9" t="str">
        <f>VLOOKUP('Consolidtaed Data'!$E8598,[1]Customers!$A:$B,2,0)</f>
        <v>Terry Payne</v>
      </c>
      <c r="Q82" s="11">
        <f>WEEKDAY('Consolidtaed Data'!$F8598)</f>
        <v>7</v>
      </c>
      <c r="R82" s="9">
        <f>MONTH('Consolidtaed Data'!$F8598)</f>
        <v>10</v>
      </c>
      <c r="S82" s="9" t="str">
        <f>TEXT(Table3[[#This Row],[Purchase Date]],"MMMM")</f>
        <v>January</v>
      </c>
      <c r="T82" s="9">
        <f>YEAR('Consolidtaed Data'!$F8598)</f>
        <v>2021</v>
      </c>
    </row>
    <row r="83" spans="1:20" x14ac:dyDescent="0.3">
      <c r="A83" s="9" t="s">
        <v>377</v>
      </c>
      <c r="B83" s="9" t="s">
        <v>225</v>
      </c>
      <c r="C83" s="9" t="s">
        <v>394</v>
      </c>
      <c r="D83" s="9" t="s">
        <v>241</v>
      </c>
      <c r="E83" s="9" t="s">
        <v>743</v>
      </c>
      <c r="F83" s="10">
        <v>43836</v>
      </c>
      <c r="G83" s="10" t="str">
        <f>VLOOKUP(Table3[[#This Row],[Product ID]],[1]Products!$A:$G,2,0)</f>
        <v>Product 24</v>
      </c>
      <c r="H83" s="22">
        <v>2</v>
      </c>
      <c r="I83" s="9">
        <f>VLOOKUP('Consolidtaed Data'!$B9086,[1]Products!$A:$G,4,0)</f>
        <v>2141</v>
      </c>
      <c r="J83" s="9">
        <f>VLOOKUP('Consolidtaed Data'!$B9086,[1]Products!$A:$G,3,0)</f>
        <v>1777</v>
      </c>
      <c r="K83" s="9">
        <f>'Consolidtaed Data'!$J9086*'Consolidtaed Data'!$H9086</f>
        <v>2180</v>
      </c>
      <c r="L83" s="9">
        <f>'Consolidtaed Data'!$I9086*'Consolidtaed Data'!$H9086</f>
        <v>2760</v>
      </c>
      <c r="M83" s="9">
        <f>'Consolidtaed Data'!$L9086-'Consolidtaed Data'!$K9086</f>
        <v>871</v>
      </c>
      <c r="N83" s="9" t="str">
        <f>VLOOKUP('Consolidtaed Data'!$C9086,[1]Locations!$A:$O,2,0)</f>
        <v>Downey</v>
      </c>
      <c r="O83" s="9" t="str">
        <f>VLOOKUP('Consolidtaed Data'!$D9086,'[1]Sales People'!$A:$B,2,0)</f>
        <v>Jeremy Mendoza</v>
      </c>
      <c r="P83" s="9" t="str">
        <f>VLOOKUP('Consolidtaed Data'!$E9086,[1]Customers!$A:$B,2,0)</f>
        <v>Thomas Gonzales</v>
      </c>
      <c r="Q83" s="11">
        <f>WEEKDAY('Consolidtaed Data'!$F9086)</f>
        <v>5</v>
      </c>
      <c r="R83" s="9">
        <f>MONTH('Consolidtaed Data'!$F9086)</f>
        <v>11</v>
      </c>
      <c r="S83" s="9" t="str">
        <f>TEXT(Table3[[#This Row],[Purchase Date]],"MMMM")</f>
        <v>January</v>
      </c>
      <c r="T83" s="9">
        <f>YEAR('Consolidtaed Data'!$F9086)</f>
        <v>2021</v>
      </c>
    </row>
    <row r="84" spans="1:20" x14ac:dyDescent="0.3">
      <c r="A84" s="9" t="s">
        <v>379</v>
      </c>
      <c r="B84" s="9" t="s">
        <v>284</v>
      </c>
      <c r="C84" s="9" t="s">
        <v>210</v>
      </c>
      <c r="D84" s="9" t="s">
        <v>13</v>
      </c>
      <c r="E84" s="9" t="s">
        <v>1052</v>
      </c>
      <c r="F84" s="10">
        <v>43836</v>
      </c>
      <c r="G84" s="10" t="str">
        <f>VLOOKUP(Table3[[#This Row],[Product ID]],[1]Products!$A:$G,2,0)</f>
        <v>Product 96</v>
      </c>
      <c r="H84" s="22">
        <v>2</v>
      </c>
      <c r="I84" s="9">
        <f>VLOOKUP('Consolidtaed Data'!$B9154,[1]Products!$A:$G,4,0)</f>
        <v>1351</v>
      </c>
      <c r="J84" s="9">
        <f>VLOOKUP('Consolidtaed Data'!$B9154,[1]Products!$A:$G,3,0)</f>
        <v>1108</v>
      </c>
      <c r="K84" s="9">
        <f>'Consolidtaed Data'!$J9154*'Consolidtaed Data'!$H9154</f>
        <v>665</v>
      </c>
      <c r="L84" s="9">
        <f>'Consolidtaed Data'!$I9154*'Consolidtaed Data'!$H9154</f>
        <v>1278</v>
      </c>
      <c r="M84" s="9">
        <f>'Consolidtaed Data'!$L9154-'Consolidtaed Data'!$K9154</f>
        <v>206</v>
      </c>
      <c r="N84" s="9" t="str">
        <f>VLOOKUP('Consolidtaed Data'!$C9154,[1]Locations!$A:$O,2,0)</f>
        <v>Rancho Cucamonga</v>
      </c>
      <c r="O84" s="9" t="str">
        <f>VLOOKUP('Consolidtaed Data'!$D9154,'[1]Sales People'!$A:$B,2,0)</f>
        <v>Scott Mason</v>
      </c>
      <c r="P84" s="9" t="str">
        <f>VLOOKUP('Consolidtaed Data'!$E9154,[1]Customers!$A:$B,2,0)</f>
        <v>Victor Gray</v>
      </c>
      <c r="Q84" s="11">
        <f>WEEKDAY('Consolidtaed Data'!$F9154)</f>
        <v>3</v>
      </c>
      <c r="R84" s="9">
        <f>MONTH('Consolidtaed Data'!$F9154)</f>
        <v>11</v>
      </c>
      <c r="S84" s="9" t="str">
        <f>TEXT(Table3[[#This Row],[Purchase Date]],"MMMM")</f>
        <v>January</v>
      </c>
      <c r="T84" s="9">
        <f>YEAR('Consolidtaed Data'!$F9154)</f>
        <v>2021</v>
      </c>
    </row>
    <row r="85" spans="1:20" x14ac:dyDescent="0.3">
      <c r="A85" s="9" t="s">
        <v>381</v>
      </c>
      <c r="B85" s="9" t="s">
        <v>382</v>
      </c>
      <c r="C85" s="9" t="s">
        <v>21</v>
      </c>
      <c r="D85" s="9" t="s">
        <v>87</v>
      </c>
      <c r="E85" s="9" t="s">
        <v>685</v>
      </c>
      <c r="F85" s="10">
        <v>43836</v>
      </c>
      <c r="G85" s="10" t="str">
        <f>VLOOKUP(Table3[[#This Row],[Product ID]],[1]Products!$A:$G,2,0)</f>
        <v>Product 50</v>
      </c>
      <c r="H85" s="22">
        <v>1</v>
      </c>
      <c r="I85" s="9">
        <f>VLOOKUP('Consolidtaed Data'!$B9538,[1]Products!$A:$G,4,0)</f>
        <v>800</v>
      </c>
      <c r="J85" s="9">
        <f>VLOOKUP('Consolidtaed Data'!$B9538,[1]Products!$A:$G,3,0)</f>
        <v>536</v>
      </c>
      <c r="K85" s="9">
        <f>'Consolidtaed Data'!$J9538*'Consolidtaed Data'!$H9538</f>
        <v>3352</v>
      </c>
      <c r="L85" s="9">
        <f>'Consolidtaed Data'!$I9538*'Consolidtaed Data'!$H9538</f>
        <v>4412</v>
      </c>
      <c r="M85" s="9">
        <f>'Consolidtaed Data'!$L9538-'Consolidtaed Data'!$K9538</f>
        <v>280</v>
      </c>
      <c r="N85" s="9" t="str">
        <f>VLOOKUP('Consolidtaed Data'!$C9538,[1]Locations!$A:$O,2,0)</f>
        <v>Santa Ana</v>
      </c>
      <c r="O85" s="9" t="str">
        <f>VLOOKUP('Consolidtaed Data'!$D9538,'[1]Sales People'!$A:$B,2,0)</f>
        <v>John Reyes</v>
      </c>
      <c r="P85" s="9" t="str">
        <f>VLOOKUP('Consolidtaed Data'!$E9538,[1]Customers!$A:$B,2,0)</f>
        <v>Shawn Ray</v>
      </c>
      <c r="Q85" s="11">
        <f>WEEKDAY('Consolidtaed Data'!$F9538)</f>
        <v>4</v>
      </c>
      <c r="R85" s="9">
        <f>MONTH('Consolidtaed Data'!$F9538)</f>
        <v>12</v>
      </c>
      <c r="S85" s="9" t="str">
        <f>TEXT(Table3[[#This Row],[Purchase Date]],"MMMM")</f>
        <v>January</v>
      </c>
      <c r="T85" s="9">
        <f>YEAR('Consolidtaed Data'!$F9538)</f>
        <v>2021</v>
      </c>
    </row>
    <row r="86" spans="1:20" x14ac:dyDescent="0.3">
      <c r="A86" s="9" t="s">
        <v>384</v>
      </c>
      <c r="B86" s="9" t="s">
        <v>311</v>
      </c>
      <c r="C86" s="9" t="s">
        <v>59</v>
      </c>
      <c r="D86" s="9" t="s">
        <v>193</v>
      </c>
      <c r="E86" s="9" t="s">
        <v>710</v>
      </c>
      <c r="F86" s="10">
        <v>43837</v>
      </c>
      <c r="G86" s="10" t="str">
        <f>VLOOKUP(Table3[[#This Row],[Product ID]],[1]Products!$A:$G,2,0)</f>
        <v>Product 33</v>
      </c>
      <c r="H86" s="22">
        <v>2</v>
      </c>
      <c r="I86" s="9">
        <f>VLOOKUP('Consolidtaed Data'!$B5028,[1]Products!$A:$G,4,0)</f>
        <v>1582</v>
      </c>
      <c r="J86" s="9">
        <f>VLOOKUP('Consolidtaed Data'!$B5028,[1]Products!$A:$G,3,0)</f>
        <v>1234</v>
      </c>
      <c r="K86" s="9">
        <f>'Consolidtaed Data'!$J5028*'Consolidtaed Data'!$H5028</f>
        <v>1965</v>
      </c>
      <c r="L86" s="9">
        <f>'Consolidtaed Data'!$I5028*'Consolidtaed Data'!$H5028</f>
        <v>2396</v>
      </c>
      <c r="M86" s="9">
        <f>'Consolidtaed Data'!$L5028-'Consolidtaed Data'!$K5028</f>
        <v>431</v>
      </c>
      <c r="N86" s="9" t="str">
        <f>VLOOKUP('Consolidtaed Data'!$C5028,[1]Locations!$A:$O,2,0)</f>
        <v>Concord</v>
      </c>
      <c r="O86" s="9" t="str">
        <f>VLOOKUP('Consolidtaed Data'!$D5028,'[1]Sales People'!$A:$B,2,0)</f>
        <v>Bobby Russell</v>
      </c>
      <c r="P86" s="9" t="str">
        <f>VLOOKUP('Consolidtaed Data'!$E5028,[1]Customers!$A:$B,2,0)</f>
        <v>Jeremy Wilson</v>
      </c>
      <c r="Q86" s="11">
        <f>WEEKDAY('Consolidtaed Data'!$F5028)</f>
        <v>2</v>
      </c>
      <c r="R86" s="9">
        <f>MONTH('Consolidtaed Data'!$F5028)</f>
        <v>1</v>
      </c>
      <c r="S86" s="9" t="str">
        <f>TEXT(Table3[[#This Row],[Purchase Date]],"MMMM")</f>
        <v>January</v>
      </c>
      <c r="T86" s="9">
        <f>YEAR('Consolidtaed Data'!$F5028)</f>
        <v>2021</v>
      </c>
    </row>
    <row r="87" spans="1:20" x14ac:dyDescent="0.3">
      <c r="A87" s="9" t="s">
        <v>386</v>
      </c>
      <c r="B87" s="9" t="s">
        <v>148</v>
      </c>
      <c r="C87" s="9" t="s">
        <v>94</v>
      </c>
      <c r="D87" s="9" t="s">
        <v>64</v>
      </c>
      <c r="E87" s="9" t="s">
        <v>1687</v>
      </c>
      <c r="F87" s="10">
        <v>43837</v>
      </c>
      <c r="G87" s="10" t="str">
        <f>VLOOKUP(Table3[[#This Row],[Product ID]],[1]Products!$A:$G,2,0)</f>
        <v>Product 16</v>
      </c>
      <c r="H87" s="22">
        <v>1</v>
      </c>
      <c r="I87" s="9">
        <f>VLOOKUP('Consolidtaed Data'!$B5486,[1]Products!$A:$G,4,0)</f>
        <v>947</v>
      </c>
      <c r="J87" s="9">
        <f>VLOOKUP('Consolidtaed Data'!$B5486,[1]Products!$A:$G,3,0)</f>
        <v>786</v>
      </c>
      <c r="K87" s="9">
        <f>'Consolidtaed Data'!$J5486*'Consolidtaed Data'!$H5486</f>
        <v>455</v>
      </c>
      <c r="L87" s="9">
        <f>'Consolidtaed Data'!$I5486*'Consolidtaed Data'!$H5486</f>
        <v>799</v>
      </c>
      <c r="M87" s="9">
        <f>'Consolidtaed Data'!$L5486-'Consolidtaed Data'!$K5486</f>
        <v>1521</v>
      </c>
      <c r="N87" s="9" t="str">
        <f>VLOOKUP('Consolidtaed Data'!$C5486,[1]Locations!$A:$O,2,0)</f>
        <v>Torrance</v>
      </c>
      <c r="O87" s="9" t="str">
        <f>VLOOKUP('Consolidtaed Data'!$D5486,'[1]Sales People'!$A:$B,2,0)</f>
        <v>Howard Gardner</v>
      </c>
      <c r="P87" s="9" t="str">
        <f>VLOOKUP('Consolidtaed Data'!$E5486,[1]Customers!$A:$B,2,0)</f>
        <v>Mark Montgomery</v>
      </c>
      <c r="Q87" s="11">
        <f>WEEKDAY('Consolidtaed Data'!$F5486)</f>
        <v>3</v>
      </c>
      <c r="R87" s="9">
        <f>MONTH('Consolidtaed Data'!$F5486)</f>
        <v>2</v>
      </c>
      <c r="S87" s="9" t="str">
        <f>TEXT(Table3[[#This Row],[Purchase Date]],"MMMM")</f>
        <v>January</v>
      </c>
      <c r="T87" s="9">
        <f>YEAR('Consolidtaed Data'!$F5486)</f>
        <v>2021</v>
      </c>
    </row>
    <row r="88" spans="1:20" x14ac:dyDescent="0.3">
      <c r="A88" s="9" t="s">
        <v>388</v>
      </c>
      <c r="B88" s="9" t="s">
        <v>41</v>
      </c>
      <c r="C88" s="9" t="s">
        <v>90</v>
      </c>
      <c r="D88" s="9" t="s">
        <v>95</v>
      </c>
      <c r="E88" s="9" t="s">
        <v>1049</v>
      </c>
      <c r="F88" s="10">
        <v>43837</v>
      </c>
      <c r="G88" s="10" t="str">
        <f>VLOOKUP(Table3[[#This Row],[Product ID]],[1]Products!$A:$G,2,0)</f>
        <v>Product 11</v>
      </c>
      <c r="H88" s="22">
        <v>4</v>
      </c>
      <c r="I88" s="9">
        <f>VLOOKUP('Consolidtaed Data'!$B5589,[1]Products!$A:$G,4,0)</f>
        <v>1380</v>
      </c>
      <c r="J88" s="9">
        <f>VLOOKUP('Consolidtaed Data'!$B5589,[1]Products!$A:$G,3,0)</f>
        <v>1090</v>
      </c>
      <c r="K88" s="9">
        <f>'Consolidtaed Data'!$J5589*'Consolidtaed Data'!$H5589</f>
        <v>244</v>
      </c>
      <c r="L88" s="9">
        <f>'Consolidtaed Data'!$I5589*'Consolidtaed Data'!$H5589</f>
        <v>380</v>
      </c>
      <c r="M88" s="9">
        <f>'Consolidtaed Data'!$L5589-'Consolidtaed Data'!$K5589</f>
        <v>696</v>
      </c>
      <c r="N88" s="9" t="str">
        <f>VLOOKUP('Consolidtaed Data'!$C5589,[1]Locations!$A:$O,2,0)</f>
        <v>El Cajon</v>
      </c>
      <c r="O88" s="9" t="str">
        <f>VLOOKUP('Consolidtaed Data'!$D5589,'[1]Sales People'!$A:$B,2,0)</f>
        <v>Howard Gardner</v>
      </c>
      <c r="P88" s="9" t="str">
        <f>VLOOKUP('Consolidtaed Data'!$E5589,[1]Customers!$A:$B,2,0)</f>
        <v>Carlos Hunt</v>
      </c>
      <c r="Q88" s="11">
        <f>WEEKDAY('Consolidtaed Data'!$F5589)</f>
        <v>5</v>
      </c>
      <c r="R88" s="9">
        <f>MONTH('Consolidtaed Data'!$F5589)</f>
        <v>2</v>
      </c>
      <c r="S88" s="9" t="str">
        <f>TEXT(Table3[[#This Row],[Purchase Date]],"MMMM")</f>
        <v>January</v>
      </c>
      <c r="T88" s="9">
        <f>YEAR('Consolidtaed Data'!$F5589)</f>
        <v>2021</v>
      </c>
    </row>
    <row r="89" spans="1:20" x14ac:dyDescent="0.3">
      <c r="A89" s="9" t="s">
        <v>392</v>
      </c>
      <c r="B89" s="9" t="s">
        <v>393</v>
      </c>
      <c r="C89" s="9" t="s">
        <v>302</v>
      </c>
      <c r="D89" s="9" t="s">
        <v>95</v>
      </c>
      <c r="E89" s="9" t="s">
        <v>1607</v>
      </c>
      <c r="F89" s="10">
        <v>43837</v>
      </c>
      <c r="G89" s="10" t="str">
        <f>VLOOKUP(Table3[[#This Row],[Product ID]],[1]Products!$A:$G,2,0)</f>
        <v>Product 84</v>
      </c>
      <c r="H89" s="22">
        <v>2</v>
      </c>
      <c r="I89" s="9">
        <f>VLOOKUP('Consolidtaed Data'!$B5825,[1]Products!$A:$G,4,0)</f>
        <v>181</v>
      </c>
      <c r="J89" s="9">
        <f>VLOOKUP('Consolidtaed Data'!$B5825,[1]Products!$A:$G,3,0)</f>
        <v>130</v>
      </c>
      <c r="K89" s="9">
        <f>'Consolidtaed Data'!$J5825*'Consolidtaed Data'!$H5825</f>
        <v>4452</v>
      </c>
      <c r="L89" s="9">
        <f>'Consolidtaed Data'!$I5825*'Consolidtaed Data'!$H5825</f>
        <v>6849</v>
      </c>
      <c r="M89" s="9">
        <f>'Consolidtaed Data'!$L5825-'Consolidtaed Data'!$K5825</f>
        <v>689</v>
      </c>
      <c r="N89" s="9" t="str">
        <f>VLOOKUP('Consolidtaed Data'!$C5825,[1]Locations!$A:$O,2,0)</f>
        <v>Rancho Cucamonga</v>
      </c>
      <c r="O89" s="9" t="str">
        <f>VLOOKUP('Consolidtaed Data'!$D5825,'[1]Sales People'!$A:$B,2,0)</f>
        <v>Jimmy Young</v>
      </c>
      <c r="P89" s="9" t="str">
        <f>VLOOKUP('Consolidtaed Data'!$E5825,[1]Customers!$A:$B,2,0)</f>
        <v>Benjamin Morgan</v>
      </c>
      <c r="Q89" s="11">
        <f>WEEKDAY('Consolidtaed Data'!$F5825)</f>
        <v>6</v>
      </c>
      <c r="R89" s="9">
        <f>MONTH('Consolidtaed Data'!$F5825)</f>
        <v>3</v>
      </c>
      <c r="S89" s="9" t="str">
        <f>TEXT(Table3[[#This Row],[Purchase Date]],"MMMM")</f>
        <v>January</v>
      </c>
      <c r="T89" s="9">
        <f>YEAR('Consolidtaed Data'!$F5825)</f>
        <v>2021</v>
      </c>
    </row>
    <row r="90" spans="1:20" x14ac:dyDescent="0.3">
      <c r="A90" s="9" t="s">
        <v>396</v>
      </c>
      <c r="B90" s="9" t="s">
        <v>397</v>
      </c>
      <c r="C90" s="9" t="s">
        <v>420</v>
      </c>
      <c r="D90" s="9" t="s">
        <v>80</v>
      </c>
      <c r="E90" s="9" t="s">
        <v>84</v>
      </c>
      <c r="F90" s="10">
        <v>43837</v>
      </c>
      <c r="G90" s="10" t="str">
        <f>VLOOKUP(Table3[[#This Row],[Product ID]],[1]Products!$A:$G,2,0)</f>
        <v>Product 20</v>
      </c>
      <c r="H90" s="22">
        <v>3</v>
      </c>
      <c r="I90" s="9">
        <f>VLOOKUP('Consolidtaed Data'!$B7345,[1]Products!$A:$G,4,0)</f>
        <v>530</v>
      </c>
      <c r="J90" s="9">
        <f>VLOOKUP('Consolidtaed Data'!$B7345,[1]Products!$A:$G,3,0)</f>
        <v>435</v>
      </c>
      <c r="K90" s="9">
        <f>'Consolidtaed Data'!$J7345*'Consolidtaed Data'!$H7345</f>
        <v>1124</v>
      </c>
      <c r="L90" s="9">
        <f>'Consolidtaed Data'!$I7345*'Consolidtaed Data'!$H7345</f>
        <v>1652</v>
      </c>
      <c r="M90" s="9">
        <f>'Consolidtaed Data'!$L7345-'Consolidtaed Data'!$K7345</f>
        <v>742</v>
      </c>
      <c r="N90" s="9" t="str">
        <f>VLOOKUP('Consolidtaed Data'!$C7345,[1]Locations!$A:$O,2,0)</f>
        <v>Stockton</v>
      </c>
      <c r="O90" s="9" t="str">
        <f>VLOOKUP('Consolidtaed Data'!$D7345,'[1]Sales People'!$A:$B,2,0)</f>
        <v>Kenneth Bradley</v>
      </c>
      <c r="P90" s="9" t="str">
        <f>VLOOKUP('Consolidtaed Data'!$E7345,[1]Customers!$A:$B,2,0)</f>
        <v>Sean Andrews</v>
      </c>
      <c r="Q90" s="11">
        <f>WEEKDAY('Consolidtaed Data'!$F7345)</f>
        <v>7</v>
      </c>
      <c r="R90" s="9">
        <f>MONTH('Consolidtaed Data'!$F7345)</f>
        <v>7</v>
      </c>
      <c r="S90" s="9" t="str">
        <f>TEXT(Table3[[#This Row],[Purchase Date]],"MMMM")</f>
        <v>January</v>
      </c>
      <c r="T90" s="9">
        <f>YEAR('Consolidtaed Data'!$F7345)</f>
        <v>2021</v>
      </c>
    </row>
    <row r="91" spans="1:20" x14ac:dyDescent="0.3">
      <c r="A91" s="9" t="s">
        <v>400</v>
      </c>
      <c r="B91" s="9" t="s">
        <v>322</v>
      </c>
      <c r="C91" s="9" t="s">
        <v>16</v>
      </c>
      <c r="D91" s="9" t="s">
        <v>197</v>
      </c>
      <c r="E91" s="9" t="s">
        <v>332</v>
      </c>
      <c r="F91" s="10">
        <v>43837</v>
      </c>
      <c r="G91" s="10" t="str">
        <f>VLOOKUP(Table3[[#This Row],[Product ID]],[1]Products!$A:$G,2,0)</f>
        <v>Product 43</v>
      </c>
      <c r="H91" s="22">
        <v>1</v>
      </c>
      <c r="I91" s="9">
        <f>VLOOKUP('Consolidtaed Data'!$B7993,[1]Products!$A:$G,4,0)</f>
        <v>886</v>
      </c>
      <c r="J91" s="9">
        <f>VLOOKUP('Consolidtaed Data'!$B7993,[1]Products!$A:$G,3,0)</f>
        <v>478</v>
      </c>
      <c r="K91" s="9">
        <f>'Consolidtaed Data'!$J7993*'Consolidtaed Data'!$H7993</f>
        <v>3548</v>
      </c>
      <c r="L91" s="9">
        <f>'Consolidtaed Data'!$I7993*'Consolidtaed Data'!$H7993</f>
        <v>4928</v>
      </c>
      <c r="M91" s="9">
        <f>'Consolidtaed Data'!$L7993-'Consolidtaed Data'!$K7993</f>
        <v>3072</v>
      </c>
      <c r="N91" s="9" t="str">
        <f>VLOOKUP('Consolidtaed Data'!$C7993,[1]Locations!$A:$O,2,0)</f>
        <v>Los Angeles</v>
      </c>
      <c r="O91" s="9" t="str">
        <f>VLOOKUP('Consolidtaed Data'!$D7993,'[1]Sales People'!$A:$B,2,0)</f>
        <v>Larry Marshall</v>
      </c>
      <c r="P91" s="9" t="str">
        <f>VLOOKUP('Consolidtaed Data'!$E7993,[1]Customers!$A:$B,2,0)</f>
        <v>Phillip Peters</v>
      </c>
      <c r="Q91" s="11">
        <f>WEEKDAY('Consolidtaed Data'!$F7993)</f>
        <v>3</v>
      </c>
      <c r="R91" s="9">
        <f>MONTH('Consolidtaed Data'!$F7993)</f>
        <v>8</v>
      </c>
      <c r="S91" s="9" t="str">
        <f>TEXT(Table3[[#This Row],[Purchase Date]],"MMMM")</f>
        <v>January</v>
      </c>
      <c r="T91" s="9">
        <f>YEAR('Consolidtaed Data'!$F7993)</f>
        <v>2021</v>
      </c>
    </row>
    <row r="92" spans="1:20" x14ac:dyDescent="0.3">
      <c r="A92" s="9" t="s">
        <v>404</v>
      </c>
      <c r="B92" s="9" t="s">
        <v>156</v>
      </c>
      <c r="C92" s="9" t="s">
        <v>295</v>
      </c>
      <c r="D92" s="9" t="s">
        <v>374</v>
      </c>
      <c r="E92" s="9" t="s">
        <v>515</v>
      </c>
      <c r="F92" s="10">
        <v>43837</v>
      </c>
      <c r="G92" s="10" t="str">
        <f>VLOOKUP(Table3[[#This Row],[Product ID]],[1]Products!$A:$G,2,0)</f>
        <v>Product 21</v>
      </c>
      <c r="H92" s="22">
        <v>4</v>
      </c>
      <c r="I92" s="9">
        <f>VLOOKUP('Consolidtaed Data'!$B8053,[1]Products!$A:$G,4,0)</f>
        <v>504</v>
      </c>
      <c r="J92" s="9">
        <f>VLOOKUP('Consolidtaed Data'!$B8053,[1]Products!$A:$G,3,0)</f>
        <v>408</v>
      </c>
      <c r="K92" s="9">
        <f>'Consolidtaed Data'!$J8053*'Consolidtaed Data'!$H8053</f>
        <v>818</v>
      </c>
      <c r="L92" s="9">
        <f>'Consolidtaed Data'!$I8053*'Consolidtaed Data'!$H8053</f>
        <v>1634</v>
      </c>
      <c r="M92" s="9">
        <f>'Consolidtaed Data'!$L8053-'Consolidtaed Data'!$K8053</f>
        <v>120</v>
      </c>
      <c r="N92" s="9" t="str">
        <f>VLOOKUP('Consolidtaed Data'!$C8053,[1]Locations!$A:$O,2,0)</f>
        <v>Fremont</v>
      </c>
      <c r="O92" s="9" t="str">
        <f>VLOOKUP('Consolidtaed Data'!$D8053,'[1]Sales People'!$A:$B,2,0)</f>
        <v>Kenneth Fields</v>
      </c>
      <c r="P92" s="9" t="str">
        <f>VLOOKUP('Consolidtaed Data'!$E8053,[1]Customers!$A:$B,2,0)</f>
        <v>Brandon Bailey</v>
      </c>
      <c r="Q92" s="11">
        <f>WEEKDAY('Consolidtaed Data'!$F8053)</f>
        <v>1</v>
      </c>
      <c r="R92" s="9">
        <f>MONTH('Consolidtaed Data'!$F8053)</f>
        <v>9</v>
      </c>
      <c r="S92" s="9" t="str">
        <f>TEXT(Table3[[#This Row],[Purchase Date]],"MMMM")</f>
        <v>January</v>
      </c>
      <c r="T92" s="9">
        <f>YEAR('Consolidtaed Data'!$F8053)</f>
        <v>2021</v>
      </c>
    </row>
    <row r="93" spans="1:20" x14ac:dyDescent="0.3">
      <c r="A93" s="9" t="s">
        <v>407</v>
      </c>
      <c r="B93" s="9" t="s">
        <v>20</v>
      </c>
      <c r="C93" s="9" t="s">
        <v>228</v>
      </c>
      <c r="D93" s="9" t="s">
        <v>149</v>
      </c>
      <c r="E93" s="9" t="s">
        <v>170</v>
      </c>
      <c r="F93" s="10">
        <v>43837</v>
      </c>
      <c r="G93" s="10" t="str">
        <f>VLOOKUP(Table3[[#This Row],[Product ID]],[1]Products!$A:$G,2,0)</f>
        <v>Product 98</v>
      </c>
      <c r="H93" s="22">
        <v>2</v>
      </c>
      <c r="I93" s="9">
        <f>VLOOKUP('Consolidtaed Data'!$B8398,[1]Products!$A:$G,4,0)</f>
        <v>1566</v>
      </c>
      <c r="J93" s="9">
        <f>VLOOKUP('Consolidtaed Data'!$B8398,[1]Products!$A:$G,3,0)</f>
        <v>1190</v>
      </c>
      <c r="K93" s="9">
        <f>'Consolidtaed Data'!$J8398*'Consolidtaed Data'!$H8398</f>
        <v>171</v>
      </c>
      <c r="L93" s="9">
        <f>'Consolidtaed Data'!$I8398*'Consolidtaed Data'!$H8398</f>
        <v>217</v>
      </c>
      <c r="M93" s="9">
        <f>'Consolidtaed Data'!$L8398-'Consolidtaed Data'!$K8398</f>
        <v>523</v>
      </c>
      <c r="N93" s="9" t="str">
        <f>VLOOKUP('Consolidtaed Data'!$C8398,[1]Locations!$A:$O,2,0)</f>
        <v>Richmond</v>
      </c>
      <c r="O93" s="9" t="str">
        <f>VLOOKUP('Consolidtaed Data'!$D8398,'[1]Sales People'!$A:$B,2,0)</f>
        <v>Larry Marshall</v>
      </c>
      <c r="P93" s="9" t="str">
        <f>VLOOKUP('Consolidtaed Data'!$E8398,[1]Customers!$A:$B,2,0)</f>
        <v>Roy Murphy</v>
      </c>
      <c r="Q93" s="11">
        <f>WEEKDAY('Consolidtaed Data'!$F8398)</f>
        <v>5</v>
      </c>
      <c r="R93" s="9">
        <f>MONTH('Consolidtaed Data'!$F8398)</f>
        <v>9</v>
      </c>
      <c r="S93" s="9" t="str">
        <f>TEXT(Table3[[#This Row],[Purchase Date]],"MMMM")</f>
        <v>January</v>
      </c>
      <c r="T93" s="9">
        <f>YEAR('Consolidtaed Data'!$F8398)</f>
        <v>2021</v>
      </c>
    </row>
    <row r="94" spans="1:20" x14ac:dyDescent="0.3">
      <c r="A94" s="9" t="s">
        <v>409</v>
      </c>
      <c r="B94" s="9" t="s">
        <v>204</v>
      </c>
      <c r="C94" s="9" t="s">
        <v>412</v>
      </c>
      <c r="D94" s="9" t="s">
        <v>64</v>
      </c>
      <c r="E94" s="9" t="s">
        <v>747</v>
      </c>
      <c r="F94" s="10">
        <v>43837</v>
      </c>
      <c r="G94" s="10" t="str">
        <f>VLOOKUP(Table3[[#This Row],[Product ID]],[1]Products!$A:$G,2,0)</f>
        <v>Product 101</v>
      </c>
      <c r="H94" s="22">
        <v>2</v>
      </c>
      <c r="I94" s="9">
        <f>VLOOKUP('Consolidtaed Data'!$B8571,[1]Products!$A:$G,4,0)</f>
        <v>392</v>
      </c>
      <c r="J94" s="9">
        <f>VLOOKUP('Consolidtaed Data'!$B8571,[1]Products!$A:$G,3,0)</f>
        <v>255</v>
      </c>
      <c r="K94" s="9">
        <f>'Consolidtaed Data'!$J8571*'Consolidtaed Data'!$H8571</f>
        <v>5468</v>
      </c>
      <c r="L94" s="9">
        <f>'Consolidtaed Data'!$I8571*'Consolidtaed Data'!$H8571</f>
        <v>8964</v>
      </c>
      <c r="M94" s="9">
        <f>'Consolidtaed Data'!$L8571-'Consolidtaed Data'!$K8571</f>
        <v>560</v>
      </c>
      <c r="N94" s="9" t="str">
        <f>VLOOKUP('Consolidtaed Data'!$C8571,[1]Locations!$A:$O,2,0)</f>
        <v>Murrieta</v>
      </c>
      <c r="O94" s="9" t="str">
        <f>VLOOKUP('Consolidtaed Data'!$D8571,'[1]Sales People'!$A:$B,2,0)</f>
        <v>Bobby Russell</v>
      </c>
      <c r="P94" s="9" t="str">
        <f>VLOOKUP('Consolidtaed Data'!$E8571,[1]Customers!$A:$B,2,0)</f>
        <v>Victor Medina</v>
      </c>
      <c r="Q94" s="11">
        <f>WEEKDAY('Consolidtaed Data'!$F8571)</f>
        <v>4</v>
      </c>
      <c r="R94" s="9">
        <f>MONTH('Consolidtaed Data'!$F8571)</f>
        <v>10</v>
      </c>
      <c r="S94" s="9" t="str">
        <f>TEXT(Table3[[#This Row],[Purchase Date]],"MMMM")</f>
        <v>January</v>
      </c>
      <c r="T94" s="9">
        <f>YEAR('Consolidtaed Data'!$F8571)</f>
        <v>2021</v>
      </c>
    </row>
    <row r="95" spans="1:20" x14ac:dyDescent="0.3">
      <c r="A95" s="9" t="s">
        <v>414</v>
      </c>
      <c r="B95" s="9" t="s">
        <v>415</v>
      </c>
      <c r="C95" s="9" t="s">
        <v>25</v>
      </c>
      <c r="D95" s="9" t="s">
        <v>17</v>
      </c>
      <c r="E95" s="9" t="s">
        <v>685</v>
      </c>
      <c r="F95" s="10">
        <v>43837</v>
      </c>
      <c r="G95" s="10" t="str">
        <f>VLOOKUP(Table3[[#This Row],[Product ID]],[1]Products!$A:$G,2,0)</f>
        <v>Product 18</v>
      </c>
      <c r="H95" s="22">
        <v>1</v>
      </c>
      <c r="I95" s="9">
        <f>VLOOKUP('Consolidtaed Data'!$B8747,[1]Products!$A:$G,4,0)</f>
        <v>356</v>
      </c>
      <c r="J95" s="9">
        <f>VLOOKUP('Consolidtaed Data'!$B8747,[1]Products!$A:$G,3,0)</f>
        <v>292</v>
      </c>
      <c r="K95" s="9">
        <f>'Consolidtaed Data'!$J8747*'Consolidtaed Data'!$H8747</f>
        <v>1008</v>
      </c>
      <c r="L95" s="9">
        <f>'Consolidtaed Data'!$I8747*'Consolidtaed Data'!$H8747</f>
        <v>1902</v>
      </c>
      <c r="M95" s="9">
        <f>'Consolidtaed Data'!$L8747-'Consolidtaed Data'!$K8747</f>
        <v>3568</v>
      </c>
      <c r="N95" s="9" t="str">
        <f>VLOOKUP('Consolidtaed Data'!$C8747,[1]Locations!$A:$O,2,0)</f>
        <v>Thousand Oaks</v>
      </c>
      <c r="O95" s="9" t="str">
        <f>VLOOKUP('Consolidtaed Data'!$D8747,'[1]Sales People'!$A:$B,2,0)</f>
        <v>Kevin Butler</v>
      </c>
      <c r="P95" s="9" t="str">
        <f>VLOOKUP('Consolidtaed Data'!$E8747,[1]Customers!$A:$B,2,0)</f>
        <v>Kevin Wood</v>
      </c>
      <c r="Q95" s="11">
        <f>WEEKDAY('Consolidtaed Data'!$F8747)</f>
        <v>4</v>
      </c>
      <c r="R95" s="9">
        <f>MONTH('Consolidtaed Data'!$F8747)</f>
        <v>10</v>
      </c>
      <c r="S95" s="9" t="str">
        <f>TEXT(Table3[[#This Row],[Purchase Date]],"MMMM")</f>
        <v>January</v>
      </c>
      <c r="T95" s="9">
        <f>YEAR('Consolidtaed Data'!$F8747)</f>
        <v>2021</v>
      </c>
    </row>
    <row r="96" spans="1:20" x14ac:dyDescent="0.3">
      <c r="A96" s="9" t="s">
        <v>417</v>
      </c>
      <c r="B96" s="9" t="s">
        <v>418</v>
      </c>
      <c r="C96" s="9" t="s">
        <v>104</v>
      </c>
      <c r="D96" s="9" t="s">
        <v>43</v>
      </c>
      <c r="E96" s="9" t="s">
        <v>1965</v>
      </c>
      <c r="F96" s="10">
        <v>43838</v>
      </c>
      <c r="G96" s="10" t="str">
        <f>VLOOKUP(Table3[[#This Row],[Product ID]],[1]Products!$A:$G,2,0)</f>
        <v>Product 82</v>
      </c>
      <c r="H96" s="22">
        <v>1</v>
      </c>
      <c r="I96" s="9">
        <f>VLOOKUP('Consolidtaed Data'!$B4884,[1]Products!$A:$G,4,0)</f>
        <v>95</v>
      </c>
      <c r="J96" s="9">
        <f>VLOOKUP('Consolidtaed Data'!$B4884,[1]Products!$A:$G,3,0)</f>
        <v>61</v>
      </c>
      <c r="K96" s="9">
        <f>'Consolidtaed Data'!$J4884*'Consolidtaed Data'!$H4884</f>
        <v>2734</v>
      </c>
      <c r="L96" s="9">
        <f>'Consolidtaed Data'!$I4884*'Consolidtaed Data'!$H4884</f>
        <v>4482</v>
      </c>
      <c r="M96" s="9">
        <f>'Consolidtaed Data'!$L4884-'Consolidtaed Data'!$K4884</f>
        <v>95</v>
      </c>
      <c r="N96" s="9" t="str">
        <f>VLOOKUP('Consolidtaed Data'!$C4884,[1]Locations!$A:$O,2,0)</f>
        <v>Corona</v>
      </c>
      <c r="O96" s="9" t="str">
        <f>VLOOKUP('Consolidtaed Data'!$D4884,'[1]Sales People'!$A:$B,2,0)</f>
        <v>Clarence Fox</v>
      </c>
      <c r="P96" s="9" t="str">
        <f>VLOOKUP('Consolidtaed Data'!$E4884,[1]Customers!$A:$B,2,0)</f>
        <v>Samuel Kim</v>
      </c>
      <c r="Q96" s="11">
        <f>WEEKDAY('Consolidtaed Data'!$F4884)</f>
        <v>6</v>
      </c>
      <c r="R96" s="9">
        <f>MONTH('Consolidtaed Data'!$F4884)</f>
        <v>12</v>
      </c>
      <c r="S96" s="9" t="str">
        <f>TEXT(Table3[[#This Row],[Purchase Date]],"MMMM")</f>
        <v>January</v>
      </c>
      <c r="T96" s="9">
        <f>YEAR('Consolidtaed Data'!$F4884)</f>
        <v>2020</v>
      </c>
    </row>
    <row r="97" spans="1:20" x14ac:dyDescent="0.3">
      <c r="A97" s="9" t="s">
        <v>425</v>
      </c>
      <c r="B97" s="9" t="s">
        <v>49</v>
      </c>
      <c r="C97" s="9" t="s">
        <v>462</v>
      </c>
      <c r="D97" s="9" t="s">
        <v>241</v>
      </c>
      <c r="E97" s="9" t="s">
        <v>1650</v>
      </c>
      <c r="F97" s="10">
        <v>43838</v>
      </c>
      <c r="G97" s="10" t="str">
        <f>VLOOKUP(Table3[[#This Row],[Product ID]],[1]Products!$A:$G,2,0)</f>
        <v>Product 30</v>
      </c>
      <c r="H97" s="22">
        <v>4</v>
      </c>
      <c r="I97" s="9">
        <f>VLOOKUP('Consolidtaed Data'!$B5915,[1]Products!$A:$G,4,0)</f>
        <v>217</v>
      </c>
      <c r="J97" s="9">
        <f>VLOOKUP('Consolidtaed Data'!$B5915,[1]Products!$A:$G,3,0)</f>
        <v>171</v>
      </c>
      <c r="K97" s="9">
        <f>'Consolidtaed Data'!$J5915*'Consolidtaed Data'!$H5915</f>
        <v>2196</v>
      </c>
      <c r="L97" s="9">
        <f>'Consolidtaed Data'!$I5915*'Consolidtaed Data'!$H5915</f>
        <v>3231</v>
      </c>
      <c r="M97" s="9">
        <f>'Consolidtaed Data'!$L5915-'Consolidtaed Data'!$K5915</f>
        <v>1100</v>
      </c>
      <c r="N97" s="9" t="str">
        <f>VLOOKUP('Consolidtaed Data'!$C5915,[1]Locations!$A:$O,2,0)</f>
        <v>Santa Clara</v>
      </c>
      <c r="O97" s="9" t="str">
        <f>VLOOKUP('Consolidtaed Data'!$D5915,'[1]Sales People'!$A:$B,2,0)</f>
        <v>Roger Ramos</v>
      </c>
      <c r="P97" s="9" t="str">
        <f>VLOOKUP('Consolidtaed Data'!$E5915,[1]Customers!$A:$B,2,0)</f>
        <v>Robert Jackson</v>
      </c>
      <c r="Q97" s="11">
        <f>WEEKDAY('Consolidtaed Data'!$F5915)</f>
        <v>5</v>
      </c>
      <c r="R97" s="9">
        <f>MONTH('Consolidtaed Data'!$F5915)</f>
        <v>3</v>
      </c>
      <c r="S97" s="9" t="str">
        <f>TEXT(Table3[[#This Row],[Purchase Date]],"MMMM")</f>
        <v>January</v>
      </c>
      <c r="T97" s="9">
        <f>YEAR('Consolidtaed Data'!$F5915)</f>
        <v>2021</v>
      </c>
    </row>
    <row r="98" spans="1:20" x14ac:dyDescent="0.3">
      <c r="A98" s="9" t="s">
        <v>427</v>
      </c>
      <c r="B98" s="9" t="s">
        <v>107</v>
      </c>
      <c r="C98" s="9" t="s">
        <v>12</v>
      </c>
      <c r="D98" s="9" t="s">
        <v>374</v>
      </c>
      <c r="E98" s="9" t="s">
        <v>1871</v>
      </c>
      <c r="F98" s="10">
        <v>43838</v>
      </c>
      <c r="G98" s="10" t="str">
        <f>VLOOKUP(Table3[[#This Row],[Product ID]],[1]Products!$A:$G,2,0)</f>
        <v>Product 52</v>
      </c>
      <c r="H98" s="22">
        <v>1</v>
      </c>
      <c r="I98" s="9">
        <f>VLOOKUP('Consolidtaed Data'!$B6988,[1]Products!$A:$G,4,0)</f>
        <v>818</v>
      </c>
      <c r="J98" s="9">
        <f>VLOOKUP('Consolidtaed Data'!$B6988,[1]Products!$A:$G,3,0)</f>
        <v>450</v>
      </c>
      <c r="K98" s="9">
        <f>'Consolidtaed Data'!$J6988*'Consolidtaed Data'!$H6988</f>
        <v>3702</v>
      </c>
      <c r="L98" s="9">
        <f>'Consolidtaed Data'!$I6988*'Consolidtaed Data'!$H6988</f>
        <v>4746</v>
      </c>
      <c r="M98" s="9">
        <f>'Consolidtaed Data'!$L6988-'Consolidtaed Data'!$K6988</f>
        <v>553</v>
      </c>
      <c r="N98" s="9" t="str">
        <f>VLOOKUP('Consolidtaed Data'!$C6988,[1]Locations!$A:$O,2,0)</f>
        <v>Ontario</v>
      </c>
      <c r="O98" s="9" t="str">
        <f>VLOOKUP('Consolidtaed Data'!$D6988,'[1]Sales People'!$A:$B,2,0)</f>
        <v>Kevin Butler</v>
      </c>
      <c r="P98" s="9" t="str">
        <f>VLOOKUP('Consolidtaed Data'!$E6988,[1]Customers!$A:$B,2,0)</f>
        <v>Christopher Matthews</v>
      </c>
      <c r="Q98" s="11">
        <f>WEEKDAY('Consolidtaed Data'!$F6988)</f>
        <v>4</v>
      </c>
      <c r="R98" s="9">
        <f>MONTH('Consolidtaed Data'!$F6988)</f>
        <v>6</v>
      </c>
      <c r="S98" s="9" t="str">
        <f>TEXT(Table3[[#This Row],[Purchase Date]],"MMMM")</f>
        <v>January</v>
      </c>
      <c r="T98" s="9">
        <f>YEAR('Consolidtaed Data'!$F6988)</f>
        <v>2021</v>
      </c>
    </row>
    <row r="99" spans="1:20" x14ac:dyDescent="0.3">
      <c r="A99" s="9" t="s">
        <v>431</v>
      </c>
      <c r="B99" s="9" t="s">
        <v>116</v>
      </c>
      <c r="C99" s="9" t="s">
        <v>302</v>
      </c>
      <c r="D99" s="9" t="s">
        <v>56</v>
      </c>
      <c r="E99" s="9" t="s">
        <v>1332</v>
      </c>
      <c r="F99" s="10">
        <v>43838</v>
      </c>
      <c r="G99" s="10" t="str">
        <f>VLOOKUP(Table3[[#This Row],[Product ID]],[1]Products!$A:$G,2,0)</f>
        <v>Product 55</v>
      </c>
      <c r="H99" s="22">
        <v>1</v>
      </c>
      <c r="I99" s="9">
        <f>VLOOKUP('Consolidtaed Data'!$B7272,[1]Products!$A:$G,4,0)</f>
        <v>203</v>
      </c>
      <c r="J99" s="9">
        <f>VLOOKUP('Consolidtaed Data'!$B7272,[1]Products!$A:$G,3,0)</f>
        <v>154</v>
      </c>
      <c r="K99" s="9">
        <f>'Consolidtaed Data'!$J7272*'Consolidtaed Data'!$H7272</f>
        <v>947</v>
      </c>
      <c r="L99" s="9">
        <f>'Consolidtaed Data'!$I7272*'Consolidtaed Data'!$H7272</f>
        <v>1353</v>
      </c>
      <c r="M99" s="9">
        <f>'Consolidtaed Data'!$L7272-'Consolidtaed Data'!$K7272</f>
        <v>180</v>
      </c>
      <c r="N99" s="9" t="str">
        <f>VLOOKUP('Consolidtaed Data'!$C7272,[1]Locations!$A:$O,2,0)</f>
        <v>Sacramento</v>
      </c>
      <c r="O99" s="9" t="str">
        <f>VLOOKUP('Consolidtaed Data'!$D7272,'[1]Sales People'!$A:$B,2,0)</f>
        <v>Roger Robertson</v>
      </c>
      <c r="P99" s="9" t="str">
        <f>VLOOKUP('Consolidtaed Data'!$E7272,[1]Customers!$A:$B,2,0)</f>
        <v>Eugene Castillo</v>
      </c>
      <c r="Q99" s="11">
        <f>WEEKDAY('Consolidtaed Data'!$F7272)</f>
        <v>3</v>
      </c>
      <c r="R99" s="9">
        <f>MONTH('Consolidtaed Data'!$F7272)</f>
        <v>7</v>
      </c>
      <c r="S99" s="9" t="str">
        <f>TEXT(Table3[[#This Row],[Purchase Date]],"MMMM")</f>
        <v>January</v>
      </c>
      <c r="T99" s="9">
        <f>YEAR('Consolidtaed Data'!$F7272)</f>
        <v>2021</v>
      </c>
    </row>
    <row r="100" spans="1:20" x14ac:dyDescent="0.3">
      <c r="A100" s="9" t="s">
        <v>433</v>
      </c>
      <c r="B100" s="9" t="s">
        <v>71</v>
      </c>
      <c r="C100" s="9" t="s">
        <v>42</v>
      </c>
      <c r="D100" s="9" t="s">
        <v>326</v>
      </c>
      <c r="E100" s="9" t="s">
        <v>718</v>
      </c>
      <c r="F100" s="10">
        <v>43838</v>
      </c>
      <c r="G100" s="10" t="str">
        <f>VLOOKUP(Table3[[#This Row],[Product ID]],[1]Products!$A:$G,2,0)</f>
        <v>Product 42</v>
      </c>
      <c r="H100" s="22">
        <v>1</v>
      </c>
      <c r="I100" s="9">
        <f>VLOOKUP('Consolidtaed Data'!$B7478,[1]Products!$A:$G,4,0)</f>
        <v>1889</v>
      </c>
      <c r="J100" s="9">
        <f>VLOOKUP('Consolidtaed Data'!$B7478,[1]Products!$A:$G,3,0)</f>
        <v>945</v>
      </c>
      <c r="K100" s="9">
        <f>'Consolidtaed Data'!$J7478*'Consolidtaed Data'!$H7478</f>
        <v>2522</v>
      </c>
      <c r="L100" s="9">
        <f>'Consolidtaed Data'!$I7478*'Consolidtaed Data'!$H7478</f>
        <v>3276</v>
      </c>
      <c r="M100" s="9">
        <f>'Consolidtaed Data'!$L7478-'Consolidtaed Data'!$K7478</f>
        <v>240</v>
      </c>
      <c r="N100" s="9" t="str">
        <f>VLOOKUP('Consolidtaed Data'!$C7478,[1]Locations!$A:$O,2,0)</f>
        <v>San Jose</v>
      </c>
      <c r="O100" s="9" t="str">
        <f>VLOOKUP('Consolidtaed Data'!$D7478,'[1]Sales People'!$A:$B,2,0)</f>
        <v>Roger Ramos</v>
      </c>
      <c r="P100" s="9" t="str">
        <f>VLOOKUP('Consolidtaed Data'!$E7478,[1]Customers!$A:$B,2,0)</f>
        <v>Jose Lewis</v>
      </c>
      <c r="Q100" s="11">
        <f>WEEKDAY('Consolidtaed Data'!$F7478)</f>
        <v>5</v>
      </c>
      <c r="R100" s="9">
        <f>MONTH('Consolidtaed Data'!$F7478)</f>
        <v>7</v>
      </c>
      <c r="S100" s="9" t="str">
        <f>TEXT(Table3[[#This Row],[Purchase Date]],"MMMM")</f>
        <v>January</v>
      </c>
      <c r="T100" s="9">
        <f>YEAR('Consolidtaed Data'!$F7478)</f>
        <v>2021</v>
      </c>
    </row>
    <row r="101" spans="1:20" x14ac:dyDescent="0.3">
      <c r="A101" s="9" t="s">
        <v>435</v>
      </c>
      <c r="B101" s="9" t="s">
        <v>369</v>
      </c>
      <c r="C101" s="9" t="s">
        <v>34</v>
      </c>
      <c r="D101" s="9" t="s">
        <v>113</v>
      </c>
      <c r="E101" s="9" t="s">
        <v>643</v>
      </c>
      <c r="F101" s="10">
        <v>43838</v>
      </c>
      <c r="G101" s="10" t="str">
        <f>VLOOKUP(Table3[[#This Row],[Product ID]],[1]Products!$A:$G,2,0)</f>
        <v>Product 8</v>
      </c>
      <c r="H101" s="22">
        <v>3</v>
      </c>
      <c r="I101" s="9">
        <f>VLOOKUP('Consolidtaed Data'!$B7627,[1]Products!$A:$G,4,0)</f>
        <v>2141</v>
      </c>
      <c r="J101" s="9">
        <f>VLOOKUP('Consolidtaed Data'!$B7627,[1]Products!$A:$G,3,0)</f>
        <v>1777</v>
      </c>
      <c r="K101" s="9">
        <f>'Consolidtaed Data'!$J7627*'Consolidtaed Data'!$H7627</f>
        <v>2421</v>
      </c>
      <c r="L101" s="9">
        <f>'Consolidtaed Data'!$I7627*'Consolidtaed Data'!$H7627</f>
        <v>4401</v>
      </c>
      <c r="M101" s="9">
        <f>'Consolidtaed Data'!$L7627-'Consolidtaed Data'!$K7627</f>
        <v>496</v>
      </c>
      <c r="N101" s="9" t="str">
        <f>VLOOKUP('Consolidtaed Data'!$C7627,[1]Locations!$A:$O,2,0)</f>
        <v>West Covina</v>
      </c>
      <c r="O101" s="9" t="str">
        <f>VLOOKUP('Consolidtaed Data'!$D7627,'[1]Sales People'!$A:$B,2,0)</f>
        <v>Martin Carr</v>
      </c>
      <c r="P101" s="9" t="str">
        <f>VLOOKUP('Consolidtaed Data'!$E7627,[1]Customers!$A:$B,2,0)</f>
        <v>Joe Gordon</v>
      </c>
      <c r="Q101" s="11">
        <f>WEEKDAY('Consolidtaed Data'!$F7627)</f>
        <v>2</v>
      </c>
      <c r="R101" s="9">
        <f>MONTH('Consolidtaed Data'!$F7627)</f>
        <v>8</v>
      </c>
      <c r="S101" s="9" t="str">
        <f>TEXT(Table3[[#This Row],[Purchase Date]],"MMMM")</f>
        <v>January</v>
      </c>
      <c r="T101" s="9">
        <f>YEAR('Consolidtaed Data'!$F7627)</f>
        <v>2021</v>
      </c>
    </row>
    <row r="102" spans="1:20" x14ac:dyDescent="0.3">
      <c r="A102" s="9" t="s">
        <v>438</v>
      </c>
      <c r="B102" s="9" t="s">
        <v>301</v>
      </c>
      <c r="C102" s="9" t="s">
        <v>173</v>
      </c>
      <c r="D102" s="9" t="s">
        <v>374</v>
      </c>
      <c r="E102" s="9" t="s">
        <v>454</v>
      </c>
      <c r="F102" s="10">
        <v>43838</v>
      </c>
      <c r="G102" s="10" t="str">
        <f>VLOOKUP(Table3[[#This Row],[Product ID]],[1]Products!$A:$G,2,0)</f>
        <v>Product 57</v>
      </c>
      <c r="H102" s="22">
        <v>2</v>
      </c>
      <c r="I102" s="9">
        <f>VLOOKUP('Consolidtaed Data'!$B7759,[1]Products!$A:$G,4,0)</f>
        <v>112</v>
      </c>
      <c r="J102" s="9">
        <f>VLOOKUP('Consolidtaed Data'!$B7759,[1]Products!$A:$G,3,0)</f>
        <v>90</v>
      </c>
      <c r="K102" s="9">
        <f>'Consolidtaed Data'!$J7759*'Consolidtaed Data'!$H7759</f>
        <v>387</v>
      </c>
      <c r="L102" s="9">
        <f>'Consolidtaed Data'!$I7759*'Consolidtaed Data'!$H7759</f>
        <v>667</v>
      </c>
      <c r="M102" s="9">
        <f>'Consolidtaed Data'!$L7759-'Consolidtaed Data'!$K7759</f>
        <v>2624</v>
      </c>
      <c r="N102" s="9" t="str">
        <f>VLOOKUP('Consolidtaed Data'!$C7759,[1]Locations!$A:$O,2,0)</f>
        <v>Escondido</v>
      </c>
      <c r="O102" s="9" t="str">
        <f>VLOOKUP('Consolidtaed Data'!$D7759,'[1]Sales People'!$A:$B,2,0)</f>
        <v>Charles Harper</v>
      </c>
      <c r="P102" s="9" t="str">
        <f>VLOOKUP('Consolidtaed Data'!$E7759,[1]Customers!$A:$B,2,0)</f>
        <v>Bruce Morrison</v>
      </c>
      <c r="Q102" s="11">
        <f>WEEKDAY('Consolidtaed Data'!$F7759)</f>
        <v>5</v>
      </c>
      <c r="R102" s="9">
        <f>MONTH('Consolidtaed Data'!$F7759)</f>
        <v>8</v>
      </c>
      <c r="S102" s="9" t="str">
        <f>TEXT(Table3[[#This Row],[Purchase Date]],"MMMM")</f>
        <v>January</v>
      </c>
      <c r="T102" s="9">
        <f>YEAR('Consolidtaed Data'!$F7759)</f>
        <v>2021</v>
      </c>
    </row>
    <row r="103" spans="1:20" x14ac:dyDescent="0.3">
      <c r="A103" s="9" t="s">
        <v>441</v>
      </c>
      <c r="B103" s="9" t="s">
        <v>54</v>
      </c>
      <c r="C103" s="9" t="s">
        <v>289</v>
      </c>
      <c r="D103" s="9" t="s">
        <v>80</v>
      </c>
      <c r="E103" s="9" t="s">
        <v>1219</v>
      </c>
      <c r="F103" s="10">
        <v>43838</v>
      </c>
      <c r="G103" s="10" t="str">
        <f>VLOOKUP(Table3[[#This Row],[Product ID]],[1]Products!$A:$G,2,0)</f>
        <v>Product 41</v>
      </c>
      <c r="H103" s="22">
        <v>4</v>
      </c>
      <c r="I103" s="9">
        <f>VLOOKUP('Consolidtaed Data'!$B8904,[1]Products!$A:$G,4,0)</f>
        <v>290</v>
      </c>
      <c r="J103" s="9">
        <f>VLOOKUP('Consolidtaed Data'!$B8904,[1]Products!$A:$G,3,0)</f>
        <v>200</v>
      </c>
      <c r="K103" s="9">
        <f>'Consolidtaed Data'!$J8904*'Consolidtaed Data'!$H8904</f>
        <v>1636</v>
      </c>
      <c r="L103" s="9">
        <f>'Consolidtaed Data'!$I8904*'Consolidtaed Data'!$H8904</f>
        <v>2044</v>
      </c>
      <c r="M103" s="9">
        <f>'Consolidtaed Data'!$L8904-'Consolidtaed Data'!$K8904</f>
        <v>827</v>
      </c>
      <c r="N103" s="9" t="str">
        <f>VLOOKUP('Consolidtaed Data'!$C8904,[1]Locations!$A:$O,2,0)</f>
        <v>Irvine</v>
      </c>
      <c r="O103" s="9" t="str">
        <f>VLOOKUP('Consolidtaed Data'!$D8904,'[1]Sales People'!$A:$B,2,0)</f>
        <v>Roger Robertson</v>
      </c>
      <c r="P103" s="9" t="str">
        <f>VLOOKUP('Consolidtaed Data'!$E8904,[1]Customers!$A:$B,2,0)</f>
        <v>Eugene Cooper</v>
      </c>
      <c r="Q103" s="11">
        <f>WEEKDAY('Consolidtaed Data'!$F8904)</f>
        <v>7</v>
      </c>
      <c r="R103" s="9">
        <f>MONTH('Consolidtaed Data'!$F8904)</f>
        <v>11</v>
      </c>
      <c r="S103" s="9" t="str">
        <f>TEXT(Table3[[#This Row],[Purchase Date]],"MMMM")</f>
        <v>January</v>
      </c>
      <c r="T103" s="9">
        <f>YEAR('Consolidtaed Data'!$F8904)</f>
        <v>2021</v>
      </c>
    </row>
    <row r="104" spans="1:20" x14ac:dyDescent="0.3">
      <c r="A104" s="9" t="s">
        <v>447</v>
      </c>
      <c r="B104" s="9" t="s">
        <v>38</v>
      </c>
      <c r="C104" s="9" t="s">
        <v>253</v>
      </c>
      <c r="D104" s="9" t="s">
        <v>83</v>
      </c>
      <c r="E104" s="9" t="s">
        <v>667</v>
      </c>
      <c r="F104" s="10">
        <v>43838</v>
      </c>
      <c r="G104" s="10" t="str">
        <f>VLOOKUP(Table3[[#This Row],[Product ID]],[1]Products!$A:$G,2,0)</f>
        <v>Product 25</v>
      </c>
      <c r="H104" s="22">
        <v>1</v>
      </c>
      <c r="I104" s="9">
        <f>VLOOKUP('Consolidtaed Data'!$B9375,[1]Products!$A:$G,4,0)</f>
        <v>1671</v>
      </c>
      <c r="J104" s="9">
        <f>VLOOKUP('Consolidtaed Data'!$B9375,[1]Products!$A:$G,3,0)</f>
        <v>1220</v>
      </c>
      <c r="K104" s="9">
        <f>'Consolidtaed Data'!$J9375*'Consolidtaed Data'!$H9375</f>
        <v>296</v>
      </c>
      <c r="L104" s="9">
        <f>'Consolidtaed Data'!$I9375*'Consolidtaed Data'!$H9375</f>
        <v>502</v>
      </c>
      <c r="M104" s="9">
        <f>'Consolidtaed Data'!$L9375-'Consolidtaed Data'!$K9375</f>
        <v>696</v>
      </c>
      <c r="N104" s="9" t="str">
        <f>VLOOKUP('Consolidtaed Data'!$C9375,[1]Locations!$A:$O,2,0)</f>
        <v>El Monte</v>
      </c>
      <c r="O104" s="9" t="str">
        <f>VLOOKUP('Consolidtaed Data'!$D9375,'[1]Sales People'!$A:$B,2,0)</f>
        <v>Brian Thomas</v>
      </c>
      <c r="P104" s="9" t="str">
        <f>VLOOKUP('Consolidtaed Data'!$E9375,[1]Customers!$A:$B,2,0)</f>
        <v>Roger Thompson</v>
      </c>
      <c r="Q104" s="11">
        <f>WEEKDAY('Consolidtaed Data'!$F9375)</f>
        <v>5</v>
      </c>
      <c r="R104" s="9">
        <f>MONTH('Consolidtaed Data'!$F9375)</f>
        <v>12</v>
      </c>
      <c r="S104" s="9" t="str">
        <f>TEXT(Table3[[#This Row],[Purchase Date]],"MMMM")</f>
        <v>January</v>
      </c>
      <c r="T104" s="9">
        <f>YEAR('Consolidtaed Data'!$F9375)</f>
        <v>2021</v>
      </c>
    </row>
    <row r="105" spans="1:20" x14ac:dyDescent="0.3">
      <c r="A105" s="9" t="s">
        <v>449</v>
      </c>
      <c r="B105" s="9" t="s">
        <v>219</v>
      </c>
      <c r="C105" s="9" t="s">
        <v>196</v>
      </c>
      <c r="D105" s="9" t="s">
        <v>64</v>
      </c>
      <c r="E105" s="9" t="s">
        <v>925</v>
      </c>
      <c r="F105" s="10">
        <v>43838</v>
      </c>
      <c r="G105" s="10" t="str">
        <f>VLOOKUP(Table3[[#This Row],[Product ID]],[1]Products!$A:$G,2,0)</f>
        <v>Product 35</v>
      </c>
      <c r="H105" s="22">
        <v>3</v>
      </c>
      <c r="I105" s="9">
        <f>VLOOKUP('Consolidtaed Data'!$B9409,[1]Products!$A:$G,4,0)</f>
        <v>1405</v>
      </c>
      <c r="J105" s="9">
        <f>VLOOKUP('Consolidtaed Data'!$B9409,[1]Products!$A:$G,3,0)</f>
        <v>1054</v>
      </c>
      <c r="K105" s="9">
        <f>'Consolidtaed Data'!$J9409*'Consolidtaed Data'!$H9409</f>
        <v>947</v>
      </c>
      <c r="L105" s="9">
        <f>'Consolidtaed Data'!$I9409*'Consolidtaed Data'!$H9409</f>
        <v>1353</v>
      </c>
      <c r="M105" s="9">
        <f>'Consolidtaed Data'!$L9409-'Consolidtaed Data'!$K9409</f>
        <v>871</v>
      </c>
      <c r="N105" s="9" t="str">
        <f>VLOOKUP('Consolidtaed Data'!$C9409,[1]Locations!$A:$O,2,0)</f>
        <v>Vallejo</v>
      </c>
      <c r="O105" s="9" t="str">
        <f>VLOOKUP('Consolidtaed Data'!$D9409,'[1]Sales People'!$A:$B,2,0)</f>
        <v>Howard Gardner</v>
      </c>
      <c r="P105" s="9" t="str">
        <f>VLOOKUP('Consolidtaed Data'!$E9409,[1]Customers!$A:$B,2,0)</f>
        <v>Juan Hunt</v>
      </c>
      <c r="Q105" s="11">
        <f>WEEKDAY('Consolidtaed Data'!$F9409)</f>
        <v>7</v>
      </c>
      <c r="R105" s="9">
        <f>MONTH('Consolidtaed Data'!$F9409)</f>
        <v>12</v>
      </c>
      <c r="S105" s="9" t="str">
        <f>TEXT(Table3[[#This Row],[Purchase Date]],"MMMM")</f>
        <v>January</v>
      </c>
      <c r="T105" s="9">
        <f>YEAR('Consolidtaed Data'!$F9409)</f>
        <v>2021</v>
      </c>
    </row>
    <row r="106" spans="1:20" x14ac:dyDescent="0.3">
      <c r="A106" s="9" t="s">
        <v>451</v>
      </c>
      <c r="B106" s="9" t="s">
        <v>240</v>
      </c>
      <c r="C106" s="9" t="s">
        <v>8</v>
      </c>
      <c r="D106" s="9" t="s">
        <v>149</v>
      </c>
      <c r="E106" s="9" t="s">
        <v>583</v>
      </c>
      <c r="F106" s="10">
        <v>43839</v>
      </c>
      <c r="G106" s="10" t="str">
        <f>VLOOKUP(Table3[[#This Row],[Product ID]],[1]Products!$A:$G,2,0)</f>
        <v>Product 70</v>
      </c>
      <c r="H106" s="22">
        <v>2</v>
      </c>
      <c r="I106" s="9">
        <f>VLOOKUP('Consolidtaed Data'!$B5444,[1]Products!$A:$G,4,0)</f>
        <v>2464</v>
      </c>
      <c r="J106" s="9">
        <f>VLOOKUP('Consolidtaed Data'!$B5444,[1]Products!$A:$G,3,0)</f>
        <v>1774</v>
      </c>
      <c r="K106" s="9">
        <f>'Consolidtaed Data'!$J5444*'Consolidtaed Data'!$H5444</f>
        <v>1296</v>
      </c>
      <c r="L106" s="9">
        <f>'Consolidtaed Data'!$I5444*'Consolidtaed Data'!$H5444</f>
        <v>1542</v>
      </c>
      <c r="M106" s="9">
        <f>'Consolidtaed Data'!$L5444-'Consolidtaed Data'!$K5444</f>
        <v>476</v>
      </c>
      <c r="N106" s="9" t="str">
        <f>VLOOKUP('Consolidtaed Data'!$C5444,[1]Locations!$A:$O,2,0)</f>
        <v>Modesto</v>
      </c>
      <c r="O106" s="9" t="str">
        <f>VLOOKUP('Consolidtaed Data'!$D5444,'[1]Sales People'!$A:$B,2,0)</f>
        <v>Brian Thomas</v>
      </c>
      <c r="P106" s="9" t="str">
        <f>VLOOKUP('Consolidtaed Data'!$E5444,[1]Customers!$A:$B,2,0)</f>
        <v>Billy Cook</v>
      </c>
      <c r="Q106" s="11">
        <f>WEEKDAY('Consolidtaed Data'!$F5444)</f>
        <v>7</v>
      </c>
      <c r="R106" s="9">
        <f>MONTH('Consolidtaed Data'!$F5444)</f>
        <v>2</v>
      </c>
      <c r="S106" s="9" t="str">
        <f>TEXT(Table3[[#This Row],[Purchase Date]],"MMMM")</f>
        <v>January</v>
      </c>
      <c r="T106" s="9">
        <f>YEAR('Consolidtaed Data'!$F5444)</f>
        <v>2021</v>
      </c>
    </row>
    <row r="107" spans="1:20" x14ac:dyDescent="0.3">
      <c r="A107" s="9" t="s">
        <v>453</v>
      </c>
      <c r="B107" s="9" t="s">
        <v>238</v>
      </c>
      <c r="C107" s="9" t="s">
        <v>253</v>
      </c>
      <c r="D107" s="9" t="s">
        <v>143</v>
      </c>
      <c r="E107" s="9" t="s">
        <v>881</v>
      </c>
      <c r="F107" s="10">
        <v>43839</v>
      </c>
      <c r="G107" s="10" t="str">
        <f>VLOOKUP(Table3[[#This Row],[Product ID]],[1]Products!$A:$G,2,0)</f>
        <v>Product 49</v>
      </c>
      <c r="H107" s="22">
        <v>1</v>
      </c>
      <c r="I107" s="9">
        <f>VLOOKUP('Consolidtaed Data'!$B5892,[1]Products!$A:$G,4,0)</f>
        <v>1708</v>
      </c>
      <c r="J107" s="9">
        <f>VLOOKUP('Consolidtaed Data'!$B5892,[1]Products!$A:$G,3,0)</f>
        <v>871</v>
      </c>
      <c r="K107" s="9">
        <f>'Consolidtaed Data'!$J5892*'Consolidtaed Data'!$H5892</f>
        <v>389</v>
      </c>
      <c r="L107" s="9">
        <f>'Consolidtaed Data'!$I5892*'Consolidtaed Data'!$H5892</f>
        <v>637</v>
      </c>
      <c r="M107" s="9">
        <f>'Consolidtaed Data'!$L5892-'Consolidtaed Data'!$K5892</f>
        <v>993</v>
      </c>
      <c r="N107" s="9" t="str">
        <f>VLOOKUP('Consolidtaed Data'!$C5892,[1]Locations!$A:$O,2,0)</f>
        <v>Roseville</v>
      </c>
      <c r="O107" s="9" t="str">
        <f>VLOOKUP('Consolidtaed Data'!$D5892,'[1]Sales People'!$A:$B,2,0)</f>
        <v>Kenneth Bradley</v>
      </c>
      <c r="P107" s="9" t="str">
        <f>VLOOKUP('Consolidtaed Data'!$E5892,[1]Customers!$A:$B,2,0)</f>
        <v>Joshua Little</v>
      </c>
      <c r="Q107" s="11">
        <f>WEEKDAY('Consolidtaed Data'!$F5892)</f>
        <v>3</v>
      </c>
      <c r="R107" s="9">
        <f>MONTH('Consolidtaed Data'!$F5892)</f>
        <v>3</v>
      </c>
      <c r="S107" s="9" t="str">
        <f>TEXT(Table3[[#This Row],[Purchase Date]],"MMMM")</f>
        <v>January</v>
      </c>
      <c r="T107" s="9">
        <f>YEAR('Consolidtaed Data'!$F5892)</f>
        <v>2021</v>
      </c>
    </row>
    <row r="108" spans="1:20" x14ac:dyDescent="0.3">
      <c r="A108" s="9" t="s">
        <v>455</v>
      </c>
      <c r="B108" s="9" t="s">
        <v>156</v>
      </c>
      <c r="C108" s="9" t="s">
        <v>152</v>
      </c>
      <c r="D108" s="9" t="s">
        <v>206</v>
      </c>
      <c r="E108" s="9" t="s">
        <v>236</v>
      </c>
      <c r="F108" s="10">
        <v>43839</v>
      </c>
      <c r="G108" s="10" t="str">
        <f>VLOOKUP(Table3[[#This Row],[Product ID]],[1]Products!$A:$G,2,0)</f>
        <v>Product 21</v>
      </c>
      <c r="H108" s="22">
        <v>1</v>
      </c>
      <c r="I108" s="9">
        <f>VLOOKUP('Consolidtaed Data'!$B5986,[1]Products!$A:$G,4,0)</f>
        <v>1353</v>
      </c>
      <c r="J108" s="9">
        <f>VLOOKUP('Consolidtaed Data'!$B5986,[1]Products!$A:$G,3,0)</f>
        <v>947</v>
      </c>
      <c r="K108" s="9">
        <f>'Consolidtaed Data'!$J5986*'Consolidtaed Data'!$H5986</f>
        <v>387</v>
      </c>
      <c r="L108" s="9">
        <f>'Consolidtaed Data'!$I5986*'Consolidtaed Data'!$H5986</f>
        <v>667</v>
      </c>
      <c r="M108" s="9">
        <f>'Consolidtaed Data'!$L5986-'Consolidtaed Data'!$K5986</f>
        <v>944</v>
      </c>
      <c r="N108" s="9" t="str">
        <f>VLOOKUP('Consolidtaed Data'!$C5986,[1]Locations!$A:$O,2,0)</f>
        <v>Pasadena</v>
      </c>
      <c r="O108" s="9" t="str">
        <f>VLOOKUP('Consolidtaed Data'!$D5986,'[1]Sales People'!$A:$B,2,0)</f>
        <v>Jeremy Mendoza</v>
      </c>
      <c r="P108" s="9" t="str">
        <f>VLOOKUP('Consolidtaed Data'!$E5986,[1]Customers!$A:$B,2,0)</f>
        <v>Antonio Cooper</v>
      </c>
      <c r="Q108" s="11">
        <f>WEEKDAY('Consolidtaed Data'!$F5986)</f>
        <v>5</v>
      </c>
      <c r="R108" s="9">
        <f>MONTH('Consolidtaed Data'!$F5986)</f>
        <v>4</v>
      </c>
      <c r="S108" s="9" t="str">
        <f>TEXT(Table3[[#This Row],[Purchase Date]],"MMMM")</f>
        <v>January</v>
      </c>
      <c r="T108" s="9">
        <f>YEAR('Consolidtaed Data'!$F5986)</f>
        <v>2021</v>
      </c>
    </row>
    <row r="109" spans="1:20" x14ac:dyDescent="0.3">
      <c r="A109" s="9" t="s">
        <v>457</v>
      </c>
      <c r="B109" s="9" t="s">
        <v>266</v>
      </c>
      <c r="C109" s="9" t="s">
        <v>522</v>
      </c>
      <c r="D109" s="9" t="s">
        <v>326</v>
      </c>
      <c r="E109" s="9" t="s">
        <v>1734</v>
      </c>
      <c r="F109" s="10">
        <v>43839</v>
      </c>
      <c r="G109" s="10" t="str">
        <f>VLOOKUP(Table3[[#This Row],[Product ID]],[1]Products!$A:$G,2,0)</f>
        <v>Product 92</v>
      </c>
      <c r="H109" s="22">
        <v>1</v>
      </c>
      <c r="I109" s="9">
        <f>VLOOKUP('Consolidtaed Data'!$B6062,[1]Products!$A:$G,4,0)</f>
        <v>1671</v>
      </c>
      <c r="J109" s="9">
        <f>VLOOKUP('Consolidtaed Data'!$B6062,[1]Products!$A:$G,3,0)</f>
        <v>1220</v>
      </c>
      <c r="K109" s="9">
        <f>'Consolidtaed Data'!$J6062*'Consolidtaed Data'!$H6062</f>
        <v>945</v>
      </c>
      <c r="L109" s="9">
        <f>'Consolidtaed Data'!$I6062*'Consolidtaed Data'!$H6062</f>
        <v>1889</v>
      </c>
      <c r="M109" s="9">
        <f>'Consolidtaed Data'!$L6062-'Consolidtaed Data'!$K6062</f>
        <v>364</v>
      </c>
      <c r="N109" s="9" t="str">
        <f>VLOOKUP('Consolidtaed Data'!$C6062,[1]Locations!$A:$O,2,0)</f>
        <v>Oakland</v>
      </c>
      <c r="O109" s="9" t="str">
        <f>VLOOKUP('Consolidtaed Data'!$D6062,'[1]Sales People'!$A:$B,2,0)</f>
        <v>Arthur Mccoy</v>
      </c>
      <c r="P109" s="9" t="str">
        <f>VLOOKUP('Consolidtaed Data'!$E6062,[1]Customers!$A:$B,2,0)</f>
        <v>Willie Day</v>
      </c>
      <c r="Q109" s="11">
        <f>WEEKDAY('Consolidtaed Data'!$F6062)</f>
        <v>4</v>
      </c>
      <c r="R109" s="9">
        <f>MONTH('Consolidtaed Data'!$F6062)</f>
        <v>4</v>
      </c>
      <c r="S109" s="9" t="str">
        <f>TEXT(Table3[[#This Row],[Purchase Date]],"MMMM")</f>
        <v>January</v>
      </c>
      <c r="T109" s="9">
        <f>YEAR('Consolidtaed Data'!$F6062)</f>
        <v>2021</v>
      </c>
    </row>
    <row r="110" spans="1:20" x14ac:dyDescent="0.3">
      <c r="A110" s="9" t="s">
        <v>464</v>
      </c>
      <c r="B110" s="9" t="s">
        <v>49</v>
      </c>
      <c r="C110" s="9" t="s">
        <v>12</v>
      </c>
      <c r="D110" s="9" t="s">
        <v>35</v>
      </c>
      <c r="E110" s="9" t="s">
        <v>450</v>
      </c>
      <c r="F110" s="10">
        <v>43839</v>
      </c>
      <c r="G110" s="10" t="str">
        <f>VLOOKUP(Table3[[#This Row],[Product ID]],[1]Products!$A:$G,2,0)</f>
        <v>Product 30</v>
      </c>
      <c r="H110" s="22">
        <v>1</v>
      </c>
      <c r="I110" s="9">
        <f>VLOOKUP('Consolidtaed Data'!$B6274,[1]Products!$A:$G,4,0)</f>
        <v>1725</v>
      </c>
      <c r="J110" s="9">
        <f>VLOOKUP('Consolidtaed Data'!$B6274,[1]Products!$A:$G,3,0)</f>
        <v>1363</v>
      </c>
      <c r="K110" s="9">
        <f>'Consolidtaed Data'!$J6274*'Consolidtaed Data'!$H6274</f>
        <v>1067</v>
      </c>
      <c r="L110" s="9">
        <f>'Consolidtaed Data'!$I6274*'Consolidtaed Data'!$H6274</f>
        <v>1809</v>
      </c>
      <c r="M110" s="9">
        <f>'Consolidtaed Data'!$L6274-'Consolidtaed Data'!$K6274</f>
        <v>74</v>
      </c>
      <c r="N110" s="9" t="str">
        <f>VLOOKUP('Consolidtaed Data'!$C6274,[1]Locations!$A:$O,2,0)</f>
        <v>Stockton</v>
      </c>
      <c r="O110" s="9" t="str">
        <f>VLOOKUP('Consolidtaed Data'!$D6274,'[1]Sales People'!$A:$B,2,0)</f>
        <v>Jerry Perry</v>
      </c>
      <c r="P110" s="9" t="str">
        <f>VLOOKUP('Consolidtaed Data'!$E6274,[1]Customers!$A:$B,2,0)</f>
        <v>Juan Hunt</v>
      </c>
      <c r="Q110" s="11">
        <f>WEEKDAY('Consolidtaed Data'!$F6274)</f>
        <v>4</v>
      </c>
      <c r="R110" s="9">
        <f>MONTH('Consolidtaed Data'!$F6274)</f>
        <v>4</v>
      </c>
      <c r="S110" s="9" t="str">
        <f>TEXT(Table3[[#This Row],[Purchase Date]],"MMMM")</f>
        <v>January</v>
      </c>
      <c r="T110" s="9">
        <f>YEAR('Consolidtaed Data'!$F6274)</f>
        <v>2021</v>
      </c>
    </row>
    <row r="111" spans="1:20" x14ac:dyDescent="0.3">
      <c r="A111" s="9" t="s">
        <v>466</v>
      </c>
      <c r="B111" s="9" t="s">
        <v>360</v>
      </c>
      <c r="C111" s="9" t="s">
        <v>50</v>
      </c>
      <c r="D111" s="9" t="s">
        <v>9</v>
      </c>
      <c r="E111" s="9" t="s">
        <v>2247</v>
      </c>
      <c r="F111" s="10">
        <v>43839</v>
      </c>
      <c r="G111" s="10" t="str">
        <f>VLOOKUP(Table3[[#This Row],[Product ID]],[1]Products!$A:$G,2,0)</f>
        <v>Product 59</v>
      </c>
      <c r="H111" s="22">
        <v>4</v>
      </c>
      <c r="I111" s="9">
        <f>VLOOKUP('Consolidtaed Data'!$B6325,[1]Products!$A:$G,4,0)</f>
        <v>1178</v>
      </c>
      <c r="J111" s="9">
        <f>VLOOKUP('Consolidtaed Data'!$B6325,[1]Products!$A:$G,3,0)</f>
        <v>683</v>
      </c>
      <c r="K111" s="9">
        <f>'Consolidtaed Data'!$J6325*'Consolidtaed Data'!$H6325</f>
        <v>122</v>
      </c>
      <c r="L111" s="9">
        <f>'Consolidtaed Data'!$I6325*'Consolidtaed Data'!$H6325</f>
        <v>190</v>
      </c>
      <c r="M111" s="9">
        <f>'Consolidtaed Data'!$L6325-'Consolidtaed Data'!$K6325</f>
        <v>369</v>
      </c>
      <c r="N111" s="9" t="str">
        <f>VLOOKUP('Consolidtaed Data'!$C6325,[1]Locations!$A:$O,2,0)</f>
        <v>Anaheim</v>
      </c>
      <c r="O111" s="9" t="str">
        <f>VLOOKUP('Consolidtaed Data'!$D6325,'[1]Sales People'!$A:$B,2,0)</f>
        <v>Ryan Welch</v>
      </c>
      <c r="P111" s="9" t="str">
        <f>VLOOKUP('Consolidtaed Data'!$E6325,[1]Customers!$A:$B,2,0)</f>
        <v>Arthur Gilbert</v>
      </c>
      <c r="Q111" s="11">
        <f>WEEKDAY('Consolidtaed Data'!$F6325)</f>
        <v>7</v>
      </c>
      <c r="R111" s="9">
        <f>MONTH('Consolidtaed Data'!$F6325)</f>
        <v>4</v>
      </c>
      <c r="S111" s="9" t="str">
        <f>TEXT(Table3[[#This Row],[Purchase Date]],"MMMM")</f>
        <v>January</v>
      </c>
      <c r="T111" s="9">
        <f>YEAR('Consolidtaed Data'!$F6325)</f>
        <v>2021</v>
      </c>
    </row>
    <row r="112" spans="1:20" x14ac:dyDescent="0.3">
      <c r="A112" s="9" t="s">
        <v>468</v>
      </c>
      <c r="B112" s="9" t="s">
        <v>418</v>
      </c>
      <c r="C112" s="9" t="s">
        <v>72</v>
      </c>
      <c r="D112" s="9" t="s">
        <v>127</v>
      </c>
      <c r="E112" s="9" t="s">
        <v>362</v>
      </c>
      <c r="F112" s="10">
        <v>43839</v>
      </c>
      <c r="G112" s="10" t="str">
        <f>VLOOKUP(Table3[[#This Row],[Product ID]],[1]Products!$A:$G,2,0)</f>
        <v>Product 82</v>
      </c>
      <c r="H112" s="22">
        <v>1</v>
      </c>
      <c r="I112" s="9">
        <f>VLOOKUP('Consolidtaed Data'!$B6980,[1]Products!$A:$G,4,0)</f>
        <v>1635</v>
      </c>
      <c r="J112" s="9">
        <f>VLOOKUP('Consolidtaed Data'!$B6980,[1]Products!$A:$G,3,0)</f>
        <v>1046</v>
      </c>
      <c r="K112" s="9">
        <f>'Consolidtaed Data'!$J6980*'Consolidtaed Data'!$H6980</f>
        <v>4216</v>
      </c>
      <c r="L112" s="9">
        <f>'Consolidtaed Data'!$I6980*'Consolidtaed Data'!$H6980</f>
        <v>5620</v>
      </c>
      <c r="M112" s="9">
        <f>'Consolidtaed Data'!$L6980-'Consolidtaed Data'!$K6980</f>
        <v>1131</v>
      </c>
      <c r="N112" s="9" t="str">
        <f>VLOOKUP('Consolidtaed Data'!$C6980,[1]Locations!$A:$O,2,0)</f>
        <v>Chula Vista</v>
      </c>
      <c r="O112" s="9" t="str">
        <f>VLOOKUP('Consolidtaed Data'!$D6980,'[1]Sales People'!$A:$B,2,0)</f>
        <v>Scott Clark</v>
      </c>
      <c r="P112" s="9" t="str">
        <f>VLOOKUP('Consolidtaed Data'!$E6980,[1]Customers!$A:$B,2,0)</f>
        <v>Jeremy Gomez</v>
      </c>
      <c r="Q112" s="11">
        <f>WEEKDAY('Consolidtaed Data'!$F6980)</f>
        <v>3</v>
      </c>
      <c r="R112" s="9">
        <f>MONTH('Consolidtaed Data'!$F6980)</f>
        <v>6</v>
      </c>
      <c r="S112" s="9" t="str">
        <f>TEXT(Table3[[#This Row],[Purchase Date]],"MMMM")</f>
        <v>January</v>
      </c>
      <c r="T112" s="9">
        <f>YEAR('Consolidtaed Data'!$F6980)</f>
        <v>2021</v>
      </c>
    </row>
    <row r="113" spans="1:20" x14ac:dyDescent="0.3">
      <c r="A113" s="9" t="s">
        <v>471</v>
      </c>
      <c r="B113" s="9" t="s">
        <v>301</v>
      </c>
      <c r="C113" s="9" t="s">
        <v>186</v>
      </c>
      <c r="D113" s="9" t="s">
        <v>95</v>
      </c>
      <c r="E113" s="9" t="s">
        <v>699</v>
      </c>
      <c r="F113" s="10">
        <v>43839</v>
      </c>
      <c r="G113" s="10" t="str">
        <f>VLOOKUP(Table3[[#This Row],[Product ID]],[1]Products!$A:$G,2,0)</f>
        <v>Product 57</v>
      </c>
      <c r="H113" s="22">
        <v>1</v>
      </c>
      <c r="I113" s="9">
        <f>VLOOKUP('Consolidtaed Data'!$B6997,[1]Products!$A:$G,4,0)</f>
        <v>112</v>
      </c>
      <c r="J113" s="9">
        <f>VLOOKUP('Consolidtaed Data'!$B6997,[1]Products!$A:$G,3,0)</f>
        <v>90</v>
      </c>
      <c r="K113" s="9">
        <f>'Consolidtaed Data'!$J6997*'Consolidtaed Data'!$H6997</f>
        <v>1321</v>
      </c>
      <c r="L113" s="9">
        <f>'Consolidtaed Data'!$I6997*'Consolidtaed Data'!$H6997</f>
        <v>1972</v>
      </c>
      <c r="M113" s="9">
        <f>'Consolidtaed Data'!$L6997-'Consolidtaed Data'!$K6997</f>
        <v>599</v>
      </c>
      <c r="N113" s="9" t="str">
        <f>VLOOKUP('Consolidtaed Data'!$C6997,[1]Locations!$A:$O,2,0)</f>
        <v>Bakersfield</v>
      </c>
      <c r="O113" s="9" t="str">
        <f>VLOOKUP('Consolidtaed Data'!$D6997,'[1]Sales People'!$A:$B,2,0)</f>
        <v>Ernest Wheeler</v>
      </c>
      <c r="P113" s="9" t="str">
        <f>VLOOKUP('Consolidtaed Data'!$E6997,[1]Customers!$A:$B,2,0)</f>
        <v>William Carpenter</v>
      </c>
      <c r="Q113" s="11">
        <f>WEEKDAY('Consolidtaed Data'!$F6997)</f>
        <v>4</v>
      </c>
      <c r="R113" s="9">
        <f>MONTH('Consolidtaed Data'!$F6997)</f>
        <v>6</v>
      </c>
      <c r="S113" s="9" t="str">
        <f>TEXT(Table3[[#This Row],[Purchase Date]],"MMMM")</f>
        <v>January</v>
      </c>
      <c r="T113" s="9">
        <f>YEAR('Consolidtaed Data'!$F6997)</f>
        <v>2021</v>
      </c>
    </row>
    <row r="114" spans="1:20" x14ac:dyDescent="0.3">
      <c r="A114" s="9" t="s">
        <v>476</v>
      </c>
      <c r="B114" s="9" t="s">
        <v>477</v>
      </c>
      <c r="C114" s="9" t="s">
        <v>253</v>
      </c>
      <c r="D114" s="9" t="s">
        <v>149</v>
      </c>
      <c r="E114" s="9" t="s">
        <v>2602</v>
      </c>
      <c r="F114" s="10">
        <v>43839</v>
      </c>
      <c r="G114" s="10" t="str">
        <f>VLOOKUP(Table3[[#This Row],[Product ID]],[1]Products!$A:$G,2,0)</f>
        <v>Product 46</v>
      </c>
      <c r="H114" s="22">
        <v>1</v>
      </c>
      <c r="I114" s="9">
        <f>VLOOKUP('Consolidtaed Data'!$B7189,[1]Products!$A:$G,4,0)</f>
        <v>217</v>
      </c>
      <c r="J114" s="9">
        <f>VLOOKUP('Consolidtaed Data'!$B7189,[1]Products!$A:$G,3,0)</f>
        <v>171</v>
      </c>
      <c r="K114" s="9">
        <f>'Consolidtaed Data'!$J7189*'Consolidtaed Data'!$H7189</f>
        <v>478</v>
      </c>
      <c r="L114" s="9">
        <f>'Consolidtaed Data'!$I7189*'Consolidtaed Data'!$H7189</f>
        <v>886</v>
      </c>
      <c r="M114" s="9">
        <f>'Consolidtaed Data'!$L7189-'Consolidtaed Data'!$K7189</f>
        <v>64</v>
      </c>
      <c r="N114" s="9" t="str">
        <f>VLOOKUP('Consolidtaed Data'!$C7189,[1]Locations!$A:$O,2,0)</f>
        <v>Oceanside</v>
      </c>
      <c r="O114" s="9" t="str">
        <f>VLOOKUP('Consolidtaed Data'!$D7189,'[1]Sales People'!$A:$B,2,0)</f>
        <v>Brian Hansen</v>
      </c>
      <c r="P114" s="9" t="str">
        <f>VLOOKUP('Consolidtaed Data'!$E7189,[1]Customers!$A:$B,2,0)</f>
        <v>Harold Matthews</v>
      </c>
      <c r="Q114" s="11">
        <f>WEEKDAY('Consolidtaed Data'!$F7189)</f>
        <v>4</v>
      </c>
      <c r="R114" s="9">
        <f>MONTH('Consolidtaed Data'!$F7189)</f>
        <v>6</v>
      </c>
      <c r="S114" s="9" t="str">
        <f>TEXT(Table3[[#This Row],[Purchase Date]],"MMMM")</f>
        <v>January</v>
      </c>
      <c r="T114" s="9">
        <f>YEAR('Consolidtaed Data'!$F7189)</f>
        <v>2021</v>
      </c>
    </row>
    <row r="115" spans="1:20" x14ac:dyDescent="0.3">
      <c r="A115" s="9" t="s">
        <v>479</v>
      </c>
      <c r="B115" s="9" t="s">
        <v>311</v>
      </c>
      <c r="C115" s="9" t="s">
        <v>86</v>
      </c>
      <c r="D115" s="9" t="s">
        <v>95</v>
      </c>
      <c r="E115" s="9" t="s">
        <v>353</v>
      </c>
      <c r="F115" s="10">
        <v>43839</v>
      </c>
      <c r="G115" s="10" t="str">
        <f>VLOOKUP(Table3[[#This Row],[Product ID]],[1]Products!$A:$G,2,0)</f>
        <v>Product 33</v>
      </c>
      <c r="H115" s="22">
        <v>1</v>
      </c>
      <c r="I115" s="9">
        <f>VLOOKUP('Consolidtaed Data'!$B7468,[1]Products!$A:$G,4,0)</f>
        <v>1899</v>
      </c>
      <c r="J115" s="9">
        <f>VLOOKUP('Consolidtaed Data'!$B7468,[1]Products!$A:$G,3,0)</f>
        <v>1044</v>
      </c>
      <c r="K115" s="9">
        <f>'Consolidtaed Data'!$J7468*'Consolidtaed Data'!$H7468</f>
        <v>1944</v>
      </c>
      <c r="L115" s="9">
        <f>'Consolidtaed Data'!$I7468*'Consolidtaed Data'!$H7468</f>
        <v>2313</v>
      </c>
      <c r="M115" s="9">
        <f>'Consolidtaed Data'!$L7468-'Consolidtaed Data'!$K7468</f>
        <v>280</v>
      </c>
      <c r="N115" s="9" t="str">
        <f>VLOOKUP('Consolidtaed Data'!$C7468,[1]Locations!$A:$O,2,0)</f>
        <v>Roseville</v>
      </c>
      <c r="O115" s="9" t="str">
        <f>VLOOKUP('Consolidtaed Data'!$D7468,'[1]Sales People'!$A:$B,2,0)</f>
        <v>Gary Rodriguez</v>
      </c>
      <c r="P115" s="9" t="str">
        <f>VLOOKUP('Consolidtaed Data'!$E7468,[1]Customers!$A:$B,2,0)</f>
        <v>Todd Watson</v>
      </c>
      <c r="Q115" s="11">
        <f>WEEKDAY('Consolidtaed Data'!$F7468)</f>
        <v>4</v>
      </c>
      <c r="R115" s="9">
        <f>MONTH('Consolidtaed Data'!$F7468)</f>
        <v>7</v>
      </c>
      <c r="S115" s="9" t="str">
        <f>TEXT(Table3[[#This Row],[Purchase Date]],"MMMM")</f>
        <v>January</v>
      </c>
      <c r="T115" s="9">
        <f>YEAR('Consolidtaed Data'!$F7468)</f>
        <v>2021</v>
      </c>
    </row>
    <row r="116" spans="1:20" x14ac:dyDescent="0.3">
      <c r="A116" s="9" t="s">
        <v>481</v>
      </c>
      <c r="B116" s="9" t="s">
        <v>336</v>
      </c>
      <c r="C116" s="9" t="s">
        <v>30</v>
      </c>
      <c r="D116" s="9" t="s">
        <v>87</v>
      </c>
      <c r="E116" s="9" t="s">
        <v>788</v>
      </c>
      <c r="F116" s="10">
        <v>43839</v>
      </c>
      <c r="G116" s="10" t="str">
        <f>VLOOKUP(Table3[[#This Row],[Product ID]],[1]Products!$A:$G,2,0)</f>
        <v>Product 78</v>
      </c>
      <c r="H116" s="22">
        <v>2</v>
      </c>
      <c r="I116" s="9">
        <f>VLOOKUP('Consolidtaed Data'!$B7702,[1]Products!$A:$G,4,0)</f>
        <v>95</v>
      </c>
      <c r="J116" s="9">
        <f>VLOOKUP('Consolidtaed Data'!$B7702,[1]Products!$A:$G,3,0)</f>
        <v>61</v>
      </c>
      <c r="K116" s="9">
        <f>'Consolidtaed Data'!$J7702*'Consolidtaed Data'!$H7702</f>
        <v>1572</v>
      </c>
      <c r="L116" s="9">
        <f>'Consolidtaed Data'!$I7702*'Consolidtaed Data'!$H7702</f>
        <v>1894</v>
      </c>
      <c r="M116" s="9">
        <f>'Consolidtaed Data'!$L7702-'Consolidtaed Data'!$K7702</f>
        <v>1302</v>
      </c>
      <c r="N116" s="9" t="str">
        <f>VLOOKUP('Consolidtaed Data'!$C7702,[1]Locations!$A:$O,2,0)</f>
        <v>Carlsbad</v>
      </c>
      <c r="O116" s="9" t="str">
        <f>VLOOKUP('Consolidtaed Data'!$D7702,'[1]Sales People'!$A:$B,2,0)</f>
        <v>Ernest Wagner</v>
      </c>
      <c r="P116" s="9" t="str">
        <f>VLOOKUP('Consolidtaed Data'!$E7702,[1]Customers!$A:$B,2,0)</f>
        <v>Timothy Lawrence</v>
      </c>
      <c r="Q116" s="11">
        <f>WEEKDAY('Consolidtaed Data'!$F7702)</f>
        <v>1</v>
      </c>
      <c r="R116" s="9">
        <f>MONTH('Consolidtaed Data'!$F7702)</f>
        <v>8</v>
      </c>
      <c r="S116" s="9" t="str">
        <f>TEXT(Table3[[#This Row],[Purchase Date]],"MMMM")</f>
        <v>January</v>
      </c>
      <c r="T116" s="9">
        <f>YEAR('Consolidtaed Data'!$F7702)</f>
        <v>2021</v>
      </c>
    </row>
    <row r="117" spans="1:20" x14ac:dyDescent="0.3">
      <c r="A117" s="9" t="s">
        <v>483</v>
      </c>
      <c r="B117" s="9" t="s">
        <v>93</v>
      </c>
      <c r="C117" s="9" t="s">
        <v>231</v>
      </c>
      <c r="D117" s="9" t="s">
        <v>246</v>
      </c>
      <c r="E117" s="9" t="s">
        <v>584</v>
      </c>
      <c r="F117" s="10">
        <v>43839</v>
      </c>
      <c r="G117" s="10" t="str">
        <f>VLOOKUP(Table3[[#This Row],[Product ID]],[1]Products!$A:$G,2,0)</f>
        <v>Product 71</v>
      </c>
      <c r="H117" s="22">
        <v>1</v>
      </c>
      <c r="I117" s="9">
        <f>VLOOKUP('Consolidtaed Data'!$B7790,[1]Products!$A:$G,4,0)</f>
        <v>2391</v>
      </c>
      <c r="J117" s="9">
        <f>VLOOKUP('Consolidtaed Data'!$B7790,[1]Products!$A:$G,3,0)</f>
        <v>1291</v>
      </c>
      <c r="K117" s="9">
        <f>'Consolidtaed Data'!$J7790*'Consolidtaed Data'!$H7790</f>
        <v>2886</v>
      </c>
      <c r="L117" s="9">
        <f>'Consolidtaed Data'!$I7790*'Consolidtaed Data'!$H7790</f>
        <v>4242</v>
      </c>
      <c r="M117" s="9">
        <f>'Consolidtaed Data'!$L7790-'Consolidtaed Data'!$K7790</f>
        <v>1224</v>
      </c>
      <c r="N117" s="9" t="str">
        <f>VLOOKUP('Consolidtaed Data'!$C7790,[1]Locations!$A:$O,2,0)</f>
        <v>Sunnyvale</v>
      </c>
      <c r="O117" s="9" t="str">
        <f>VLOOKUP('Consolidtaed Data'!$D7790,'[1]Sales People'!$A:$B,2,0)</f>
        <v>Kenneth Fields</v>
      </c>
      <c r="P117" s="9" t="str">
        <f>VLOOKUP('Consolidtaed Data'!$E7790,[1]Customers!$A:$B,2,0)</f>
        <v>Randy Webb</v>
      </c>
      <c r="Q117" s="11">
        <f>WEEKDAY('Consolidtaed Data'!$F7790)</f>
        <v>1</v>
      </c>
      <c r="R117" s="9">
        <f>MONTH('Consolidtaed Data'!$F7790)</f>
        <v>8</v>
      </c>
      <c r="S117" s="9" t="str">
        <f>TEXT(Table3[[#This Row],[Purchase Date]],"MMMM")</f>
        <v>January</v>
      </c>
      <c r="T117" s="9">
        <f>YEAR('Consolidtaed Data'!$F7790)</f>
        <v>2021</v>
      </c>
    </row>
    <row r="118" spans="1:20" x14ac:dyDescent="0.3">
      <c r="A118" s="9" t="s">
        <v>485</v>
      </c>
      <c r="B118" s="9" t="s">
        <v>397</v>
      </c>
      <c r="C118" s="9" t="s">
        <v>275</v>
      </c>
      <c r="D118" s="9" t="s">
        <v>17</v>
      </c>
      <c r="E118" s="9" t="s">
        <v>1441</v>
      </c>
      <c r="F118" s="10">
        <v>43839</v>
      </c>
      <c r="G118" s="10" t="str">
        <f>VLOOKUP(Table3[[#This Row],[Product ID]],[1]Products!$A:$G,2,0)</f>
        <v>Product 20</v>
      </c>
      <c r="H118" s="22">
        <v>1</v>
      </c>
      <c r="I118" s="9">
        <f>VLOOKUP('Consolidtaed Data'!$B7978,[1]Products!$A:$G,4,0)</f>
        <v>1638</v>
      </c>
      <c r="J118" s="9">
        <f>VLOOKUP('Consolidtaed Data'!$B7978,[1]Products!$A:$G,3,0)</f>
        <v>1261</v>
      </c>
      <c r="K118" s="9">
        <f>'Consolidtaed Data'!$J7978*'Consolidtaed Data'!$H7978</f>
        <v>2092</v>
      </c>
      <c r="L118" s="9">
        <f>'Consolidtaed Data'!$I7978*'Consolidtaed Data'!$H7978</f>
        <v>3270</v>
      </c>
      <c r="M118" s="9">
        <f>'Consolidtaed Data'!$L7978-'Consolidtaed Data'!$K7978</f>
        <v>589</v>
      </c>
      <c r="N118" s="9" t="str">
        <f>VLOOKUP('Consolidtaed Data'!$C7978,[1]Locations!$A:$O,2,0)</f>
        <v>Santa Clara</v>
      </c>
      <c r="O118" s="9" t="str">
        <f>VLOOKUP('Consolidtaed Data'!$D7978,'[1]Sales People'!$A:$B,2,0)</f>
        <v>John Reyes</v>
      </c>
      <c r="P118" s="9" t="str">
        <f>VLOOKUP('Consolidtaed Data'!$E7978,[1]Customers!$A:$B,2,0)</f>
        <v>Ralph Nichols</v>
      </c>
      <c r="Q118" s="11">
        <f>WEEKDAY('Consolidtaed Data'!$F7978)</f>
        <v>1</v>
      </c>
      <c r="R118" s="9">
        <f>MONTH('Consolidtaed Data'!$F7978)</f>
        <v>8</v>
      </c>
      <c r="S118" s="9" t="str">
        <f>TEXT(Table3[[#This Row],[Purchase Date]],"MMMM")</f>
        <v>January</v>
      </c>
      <c r="T118" s="9">
        <f>YEAR('Consolidtaed Data'!$F7978)</f>
        <v>2021</v>
      </c>
    </row>
    <row r="119" spans="1:20" x14ac:dyDescent="0.3">
      <c r="A119" s="9" t="s">
        <v>487</v>
      </c>
      <c r="B119" s="9" t="s">
        <v>200</v>
      </c>
      <c r="C119" s="9" t="s">
        <v>173</v>
      </c>
      <c r="D119" s="9" t="s">
        <v>22</v>
      </c>
      <c r="E119" s="9" t="s">
        <v>953</v>
      </c>
      <c r="F119" s="10">
        <v>43839</v>
      </c>
      <c r="G119" s="10" t="str">
        <f>VLOOKUP(Table3[[#This Row],[Product ID]],[1]Products!$A:$G,2,0)</f>
        <v>Product 23</v>
      </c>
      <c r="H119" s="22">
        <v>1</v>
      </c>
      <c r="I119" s="9">
        <f>VLOOKUP('Consolidtaed Data'!$B9514,[1]Products!$A:$G,4,0)</f>
        <v>1522</v>
      </c>
      <c r="J119" s="9">
        <f>VLOOKUP('Consolidtaed Data'!$B9514,[1]Products!$A:$G,3,0)</f>
        <v>791</v>
      </c>
      <c r="K119" s="9">
        <f>'Consolidtaed Data'!$J9514*'Consolidtaed Data'!$H9514</f>
        <v>616</v>
      </c>
      <c r="L119" s="9">
        <f>'Consolidtaed Data'!$I9514*'Consolidtaed Data'!$H9514</f>
        <v>812</v>
      </c>
      <c r="M119" s="9">
        <f>'Consolidtaed Data'!$L9514-'Consolidtaed Data'!$K9514</f>
        <v>565</v>
      </c>
      <c r="N119" s="9" t="str">
        <f>VLOOKUP('Consolidtaed Data'!$C9514,[1]Locations!$A:$O,2,0)</f>
        <v>Clovis</v>
      </c>
      <c r="O119" s="9" t="str">
        <f>VLOOKUP('Consolidtaed Data'!$D9514,'[1]Sales People'!$A:$B,2,0)</f>
        <v>Jimmy Young</v>
      </c>
      <c r="P119" s="9" t="str">
        <f>VLOOKUP('Consolidtaed Data'!$E9514,[1]Customers!$A:$B,2,0)</f>
        <v>David Smith</v>
      </c>
      <c r="Q119" s="11">
        <f>WEEKDAY('Consolidtaed Data'!$F9514)</f>
        <v>2</v>
      </c>
      <c r="R119" s="9">
        <f>MONTH('Consolidtaed Data'!$F9514)</f>
        <v>12</v>
      </c>
      <c r="S119" s="9" t="str">
        <f>TEXT(Table3[[#This Row],[Purchase Date]],"MMMM")</f>
        <v>January</v>
      </c>
      <c r="T119" s="9">
        <f>YEAR('Consolidtaed Data'!$F9514)</f>
        <v>2021</v>
      </c>
    </row>
    <row r="120" spans="1:20" x14ac:dyDescent="0.3">
      <c r="A120" s="9" t="s">
        <v>489</v>
      </c>
      <c r="B120" s="9" t="s">
        <v>490</v>
      </c>
      <c r="C120" s="9" t="s">
        <v>319</v>
      </c>
      <c r="D120" s="9" t="s">
        <v>105</v>
      </c>
      <c r="E120" s="9" t="s">
        <v>629</v>
      </c>
      <c r="F120" s="10">
        <v>43840</v>
      </c>
      <c r="G120" s="10" t="str">
        <f>VLOOKUP(Table3[[#This Row],[Product ID]],[1]Products!$A:$G,2,0)</f>
        <v>Product 79</v>
      </c>
      <c r="H120" s="22">
        <v>2</v>
      </c>
      <c r="I120" s="9">
        <f>VLOOKUP('Consolidtaed Data'!$B4914,[1]Products!$A:$G,4,0)</f>
        <v>1783</v>
      </c>
      <c r="J120" s="9">
        <f>VLOOKUP('Consolidtaed Data'!$B4914,[1]Products!$A:$G,3,0)</f>
        <v>1516</v>
      </c>
      <c r="K120" s="9">
        <f>'Consolidtaed Data'!$J4914*'Consolidtaed Data'!$H4914</f>
        <v>5322</v>
      </c>
      <c r="L120" s="9">
        <f>'Consolidtaed Data'!$I4914*'Consolidtaed Data'!$H4914</f>
        <v>7392</v>
      </c>
      <c r="M120" s="9">
        <f>'Consolidtaed Data'!$L4914-'Consolidtaed Data'!$K4914</f>
        <v>1444</v>
      </c>
      <c r="N120" s="9" t="str">
        <f>VLOOKUP('Consolidtaed Data'!$C4914,[1]Locations!$A:$O,2,0)</f>
        <v>Victorville</v>
      </c>
      <c r="O120" s="9" t="str">
        <f>VLOOKUP('Consolidtaed Data'!$D4914,'[1]Sales People'!$A:$B,2,0)</f>
        <v>Christopher Tucker</v>
      </c>
      <c r="P120" s="9" t="str">
        <f>VLOOKUP('Consolidtaed Data'!$E4914,[1]Customers!$A:$B,2,0)</f>
        <v>Alan Thomas</v>
      </c>
      <c r="Q120" s="11">
        <f>WEEKDAY('Consolidtaed Data'!$F4914)</f>
        <v>1</v>
      </c>
      <c r="R120" s="9">
        <f>MONTH('Consolidtaed Data'!$F4914)</f>
        <v>12</v>
      </c>
      <c r="S120" s="9" t="str">
        <f>TEXT(Table3[[#This Row],[Purchase Date]],"MMMM")</f>
        <v>January</v>
      </c>
      <c r="T120" s="9">
        <f>YEAR('Consolidtaed Data'!$F4914)</f>
        <v>2020</v>
      </c>
    </row>
    <row r="121" spans="1:20" x14ac:dyDescent="0.3">
      <c r="A121" s="9" t="s">
        <v>492</v>
      </c>
      <c r="B121" s="9" t="s">
        <v>191</v>
      </c>
      <c r="C121" s="9" t="s">
        <v>59</v>
      </c>
      <c r="D121" s="9" t="s">
        <v>113</v>
      </c>
      <c r="E121" s="9" t="s">
        <v>1146</v>
      </c>
      <c r="F121" s="10">
        <v>43840</v>
      </c>
      <c r="G121" s="10" t="str">
        <f>VLOOKUP(Table3[[#This Row],[Product ID]],[1]Products!$A:$G,2,0)</f>
        <v>Product 36</v>
      </c>
      <c r="H121" s="22">
        <v>2</v>
      </c>
      <c r="I121" s="9">
        <f>VLOOKUP('Consolidtaed Data'!$B6159,[1]Products!$A:$G,4,0)</f>
        <v>1077</v>
      </c>
      <c r="J121" s="9">
        <f>VLOOKUP('Consolidtaed Data'!$B6159,[1]Products!$A:$G,3,0)</f>
        <v>732</v>
      </c>
      <c r="K121" s="9">
        <f>'Consolidtaed Data'!$J6159*'Consolidtaed Data'!$H6159</f>
        <v>1504</v>
      </c>
      <c r="L121" s="9">
        <f>'Consolidtaed Data'!$I6159*'Consolidtaed Data'!$H6159</f>
        <v>1832</v>
      </c>
      <c r="M121" s="9">
        <f>'Consolidtaed Data'!$L6159-'Consolidtaed Data'!$K6159</f>
        <v>1784</v>
      </c>
      <c r="N121" s="9" t="str">
        <f>VLOOKUP('Consolidtaed Data'!$C6159,[1]Locations!$A:$O,2,0)</f>
        <v>Rancho Cucamonga</v>
      </c>
      <c r="O121" s="9" t="str">
        <f>VLOOKUP('Consolidtaed Data'!$D6159,'[1]Sales People'!$A:$B,2,0)</f>
        <v>Eugene Holmes</v>
      </c>
      <c r="P121" s="9" t="str">
        <f>VLOOKUP('Consolidtaed Data'!$E6159,[1]Customers!$A:$B,2,0)</f>
        <v>Kenneth Marshall</v>
      </c>
      <c r="Q121" s="11">
        <f>WEEKDAY('Consolidtaed Data'!$F6159)</f>
        <v>4</v>
      </c>
      <c r="R121" s="9">
        <f>MONTH('Consolidtaed Data'!$F6159)</f>
        <v>4</v>
      </c>
      <c r="S121" s="9" t="str">
        <f>TEXT(Table3[[#This Row],[Purchase Date]],"MMMM")</f>
        <v>January</v>
      </c>
      <c r="T121" s="9">
        <f>YEAR('Consolidtaed Data'!$F6159)</f>
        <v>2021</v>
      </c>
    </row>
    <row r="122" spans="1:20" x14ac:dyDescent="0.3">
      <c r="A122" s="9" t="s">
        <v>494</v>
      </c>
      <c r="B122" s="9" t="s">
        <v>495</v>
      </c>
      <c r="C122" s="9" t="s">
        <v>347</v>
      </c>
      <c r="D122" s="9" t="s">
        <v>26</v>
      </c>
      <c r="E122" s="9" t="s">
        <v>508</v>
      </c>
      <c r="F122" s="10">
        <v>43840</v>
      </c>
      <c r="G122" s="10" t="str">
        <f>VLOOKUP(Table3[[#This Row],[Product ID]],[1]Products!$A:$G,2,0)</f>
        <v>Product 15</v>
      </c>
      <c r="H122" s="22">
        <v>2</v>
      </c>
      <c r="I122" s="9">
        <f>VLOOKUP('Consolidtaed Data'!$B6383,[1]Products!$A:$G,4,0)</f>
        <v>561</v>
      </c>
      <c r="J122" s="9">
        <f>VLOOKUP('Consolidtaed Data'!$B6383,[1]Products!$A:$G,3,0)</f>
        <v>421</v>
      </c>
      <c r="K122" s="9">
        <f>'Consolidtaed Data'!$J6383*'Consolidtaed Data'!$H6383</f>
        <v>562</v>
      </c>
      <c r="L122" s="9">
        <f>'Consolidtaed Data'!$I6383*'Consolidtaed Data'!$H6383</f>
        <v>826</v>
      </c>
      <c r="M122" s="9">
        <f>'Consolidtaed Data'!$L6383-'Consolidtaed Data'!$K6383</f>
        <v>74</v>
      </c>
      <c r="N122" s="9" t="str">
        <f>VLOOKUP('Consolidtaed Data'!$C6383,[1]Locations!$A:$O,2,0)</f>
        <v>San Francisco</v>
      </c>
      <c r="O122" s="9" t="str">
        <f>VLOOKUP('Consolidtaed Data'!$D6383,'[1]Sales People'!$A:$B,2,0)</f>
        <v>Kenneth Bradley</v>
      </c>
      <c r="P122" s="9" t="str">
        <f>VLOOKUP('Consolidtaed Data'!$E6383,[1]Customers!$A:$B,2,0)</f>
        <v>Victor Gutierrez</v>
      </c>
      <c r="Q122" s="11">
        <f>WEEKDAY('Consolidtaed Data'!$F6383)</f>
        <v>5</v>
      </c>
      <c r="R122" s="9">
        <f>MONTH('Consolidtaed Data'!$F6383)</f>
        <v>4</v>
      </c>
      <c r="S122" s="9" t="str">
        <f>TEXT(Table3[[#This Row],[Purchase Date]],"MMMM")</f>
        <v>January</v>
      </c>
      <c r="T122" s="9">
        <f>YEAR('Consolidtaed Data'!$F6383)</f>
        <v>2021</v>
      </c>
    </row>
    <row r="123" spans="1:20" x14ac:dyDescent="0.3">
      <c r="A123" s="9" t="s">
        <v>497</v>
      </c>
      <c r="B123" s="9" t="s">
        <v>112</v>
      </c>
      <c r="C123" s="9" t="s">
        <v>90</v>
      </c>
      <c r="D123" s="9" t="s">
        <v>105</v>
      </c>
      <c r="E123" s="9" t="s">
        <v>1243</v>
      </c>
      <c r="F123" s="10">
        <v>43840</v>
      </c>
      <c r="G123" s="10" t="str">
        <f>VLOOKUP(Table3[[#This Row],[Product ID]],[1]Products!$A:$G,2,0)</f>
        <v>Product 7</v>
      </c>
      <c r="H123" s="22">
        <v>1</v>
      </c>
      <c r="I123" s="9">
        <f>VLOOKUP('Consolidtaed Data'!$B6494,[1]Products!$A:$G,4,0)</f>
        <v>913</v>
      </c>
      <c r="J123" s="9">
        <f>VLOOKUP('Consolidtaed Data'!$B6494,[1]Products!$A:$G,3,0)</f>
        <v>584</v>
      </c>
      <c r="K123" s="9">
        <f>'Consolidtaed Data'!$J6494*'Consolidtaed Data'!$H6494</f>
        <v>818</v>
      </c>
      <c r="L123" s="9">
        <f>'Consolidtaed Data'!$I6494*'Consolidtaed Data'!$H6494</f>
        <v>1022</v>
      </c>
      <c r="M123" s="9">
        <f>'Consolidtaed Data'!$L6494-'Consolidtaed Data'!$K6494</f>
        <v>348</v>
      </c>
      <c r="N123" s="9" t="str">
        <f>VLOOKUP('Consolidtaed Data'!$C6494,[1]Locations!$A:$O,2,0)</f>
        <v>Pomona</v>
      </c>
      <c r="O123" s="9" t="str">
        <f>VLOOKUP('Consolidtaed Data'!$D6494,'[1]Sales People'!$A:$B,2,0)</f>
        <v>Henry Nelson</v>
      </c>
      <c r="P123" s="9" t="str">
        <f>VLOOKUP('Consolidtaed Data'!$E6494,[1]Customers!$A:$B,2,0)</f>
        <v>Albert Young</v>
      </c>
      <c r="Q123" s="11">
        <f>WEEKDAY('Consolidtaed Data'!$F6494)</f>
        <v>1</v>
      </c>
      <c r="R123" s="9">
        <f>MONTH('Consolidtaed Data'!$F6494)</f>
        <v>5</v>
      </c>
      <c r="S123" s="9" t="str">
        <f>TEXT(Table3[[#This Row],[Purchase Date]],"MMMM")</f>
        <v>January</v>
      </c>
      <c r="T123" s="9">
        <f>YEAR('Consolidtaed Data'!$F6494)</f>
        <v>2021</v>
      </c>
    </row>
    <row r="124" spans="1:20" x14ac:dyDescent="0.3">
      <c r="A124" s="9" t="s">
        <v>500</v>
      </c>
      <c r="B124" s="9" t="s">
        <v>76</v>
      </c>
      <c r="C124" s="9" t="s">
        <v>134</v>
      </c>
      <c r="D124" s="9" t="s">
        <v>174</v>
      </c>
      <c r="E124" s="9" t="s">
        <v>120</v>
      </c>
      <c r="F124" s="10">
        <v>43840</v>
      </c>
      <c r="G124" s="10" t="str">
        <f>VLOOKUP(Table3[[#This Row],[Product ID]],[1]Products!$A:$G,2,0)</f>
        <v>Product 19</v>
      </c>
      <c r="H124" s="22">
        <v>1</v>
      </c>
      <c r="I124" s="9">
        <f>VLOOKUP('Consolidtaed Data'!$B6877,[1]Products!$A:$G,4,0)</f>
        <v>556</v>
      </c>
      <c r="J124" s="9">
        <f>VLOOKUP('Consolidtaed Data'!$B6877,[1]Products!$A:$G,3,0)</f>
        <v>395</v>
      </c>
      <c r="K124" s="9">
        <f>'Consolidtaed Data'!$J6877*'Consolidtaed Data'!$H6877</f>
        <v>1397</v>
      </c>
      <c r="L124" s="9">
        <f>'Consolidtaed Data'!$I6877*'Consolidtaed Data'!$H6877</f>
        <v>1967</v>
      </c>
      <c r="M124" s="9">
        <f>'Consolidtaed Data'!$L6877-'Consolidtaed Data'!$K6877</f>
        <v>1104</v>
      </c>
      <c r="N124" s="9" t="str">
        <f>VLOOKUP('Consolidtaed Data'!$C6877,[1]Locations!$A:$O,2,0)</f>
        <v>Pasadena</v>
      </c>
      <c r="O124" s="9" t="str">
        <f>VLOOKUP('Consolidtaed Data'!$D6877,'[1]Sales People'!$A:$B,2,0)</f>
        <v>Bobby Russell</v>
      </c>
      <c r="P124" s="9" t="str">
        <f>VLOOKUP('Consolidtaed Data'!$E6877,[1]Customers!$A:$B,2,0)</f>
        <v>Victor Gray</v>
      </c>
      <c r="Q124" s="11">
        <f>WEEKDAY('Consolidtaed Data'!$F6877)</f>
        <v>3</v>
      </c>
      <c r="R124" s="9">
        <f>MONTH('Consolidtaed Data'!$F6877)</f>
        <v>6</v>
      </c>
      <c r="S124" s="9" t="str">
        <f>TEXT(Table3[[#This Row],[Purchase Date]],"MMMM")</f>
        <v>January</v>
      </c>
      <c r="T124" s="9">
        <f>YEAR('Consolidtaed Data'!$F6877)</f>
        <v>2021</v>
      </c>
    </row>
    <row r="125" spans="1:20" x14ac:dyDescent="0.3">
      <c r="A125" s="9" t="s">
        <v>502</v>
      </c>
      <c r="B125" s="9" t="s">
        <v>503</v>
      </c>
      <c r="C125" s="9" t="s">
        <v>90</v>
      </c>
      <c r="D125" s="9" t="s">
        <v>46</v>
      </c>
      <c r="E125" s="9" t="s">
        <v>1004</v>
      </c>
      <c r="F125" s="10">
        <v>43840</v>
      </c>
      <c r="G125" s="10" t="str">
        <f>VLOOKUP(Table3[[#This Row],[Product ID]],[1]Products!$A:$G,2,0)</f>
        <v>Product 99</v>
      </c>
      <c r="H125" s="22">
        <v>3</v>
      </c>
      <c r="I125" s="9">
        <f>VLOOKUP('Consolidtaed Data'!$B6890,[1]Products!$A:$G,4,0)</f>
        <v>947</v>
      </c>
      <c r="J125" s="9">
        <f>VLOOKUP('Consolidtaed Data'!$B6890,[1]Products!$A:$G,3,0)</f>
        <v>786</v>
      </c>
      <c r="K125" s="9">
        <f>'Consolidtaed Data'!$J6890*'Consolidtaed Data'!$H6890</f>
        <v>1263</v>
      </c>
      <c r="L125" s="9">
        <f>'Consolidtaed Data'!$I6890*'Consolidtaed Data'!$H6890</f>
        <v>1683</v>
      </c>
      <c r="M125" s="9">
        <f>'Consolidtaed Data'!$L6890-'Consolidtaed Data'!$K6890</f>
        <v>376</v>
      </c>
      <c r="N125" s="9" t="str">
        <f>VLOOKUP('Consolidtaed Data'!$C6890,[1]Locations!$A:$O,2,0)</f>
        <v>Corona</v>
      </c>
      <c r="O125" s="9" t="str">
        <f>VLOOKUP('Consolidtaed Data'!$D6890,'[1]Sales People'!$A:$B,2,0)</f>
        <v>Larry Castillo</v>
      </c>
      <c r="P125" s="9" t="str">
        <f>VLOOKUP('Consolidtaed Data'!$E6890,[1]Customers!$A:$B,2,0)</f>
        <v>Harry Diaz</v>
      </c>
      <c r="Q125" s="11">
        <f>WEEKDAY('Consolidtaed Data'!$F6890)</f>
        <v>4</v>
      </c>
      <c r="R125" s="9">
        <f>MONTH('Consolidtaed Data'!$F6890)</f>
        <v>6</v>
      </c>
      <c r="S125" s="9" t="str">
        <f>TEXT(Table3[[#This Row],[Purchase Date]],"MMMM")</f>
        <v>January</v>
      </c>
      <c r="T125" s="9">
        <f>YEAR('Consolidtaed Data'!$F6890)</f>
        <v>2021</v>
      </c>
    </row>
    <row r="126" spans="1:20" x14ac:dyDescent="0.3">
      <c r="A126" s="9" t="s">
        <v>506</v>
      </c>
      <c r="B126" s="9" t="s">
        <v>336</v>
      </c>
      <c r="C126" s="9" t="s">
        <v>504</v>
      </c>
      <c r="D126" s="9" t="s">
        <v>193</v>
      </c>
      <c r="E126" s="9" t="s">
        <v>1120</v>
      </c>
      <c r="F126" s="10">
        <v>43840</v>
      </c>
      <c r="G126" s="10" t="str">
        <f>VLOOKUP(Table3[[#This Row],[Product ID]],[1]Products!$A:$G,2,0)</f>
        <v>Product 78</v>
      </c>
      <c r="H126" s="22">
        <v>2</v>
      </c>
      <c r="I126" s="9">
        <f>VLOOKUP('Consolidtaed Data'!$B7216,[1]Products!$A:$G,4,0)</f>
        <v>1972</v>
      </c>
      <c r="J126" s="9">
        <f>VLOOKUP('Consolidtaed Data'!$B7216,[1]Products!$A:$G,3,0)</f>
        <v>1321</v>
      </c>
      <c r="K126" s="9">
        <f>'Consolidtaed Data'!$J7216*'Consolidtaed Data'!$H7216</f>
        <v>1295</v>
      </c>
      <c r="L126" s="9">
        <f>'Consolidtaed Data'!$I7216*'Consolidtaed Data'!$H7216</f>
        <v>1639</v>
      </c>
      <c r="M126" s="9">
        <f>'Consolidtaed Data'!$L7216-'Consolidtaed Data'!$K7216</f>
        <v>651</v>
      </c>
      <c r="N126" s="9" t="str">
        <f>VLOOKUP('Consolidtaed Data'!$C7216,[1]Locations!$A:$O,2,0)</f>
        <v>San Jose</v>
      </c>
      <c r="O126" s="9" t="str">
        <f>VLOOKUP('Consolidtaed Data'!$D7216,'[1]Sales People'!$A:$B,2,0)</f>
        <v>Brian Davis</v>
      </c>
      <c r="P126" s="9" t="str">
        <f>VLOOKUP('Consolidtaed Data'!$E7216,[1]Customers!$A:$B,2,0)</f>
        <v>Craig Reyes</v>
      </c>
      <c r="Q126" s="11">
        <f>WEEKDAY('Consolidtaed Data'!$F7216)</f>
        <v>5</v>
      </c>
      <c r="R126" s="9">
        <f>MONTH('Consolidtaed Data'!$F7216)</f>
        <v>7</v>
      </c>
      <c r="S126" s="9" t="str">
        <f>TEXT(Table3[[#This Row],[Purchase Date]],"MMMM")</f>
        <v>January</v>
      </c>
      <c r="T126" s="9">
        <f>YEAR('Consolidtaed Data'!$F7216)</f>
        <v>2021</v>
      </c>
    </row>
    <row r="127" spans="1:20" x14ac:dyDescent="0.3">
      <c r="A127" s="9" t="s">
        <v>512</v>
      </c>
      <c r="B127" s="9" t="s">
        <v>29</v>
      </c>
      <c r="C127" s="9" t="s">
        <v>245</v>
      </c>
      <c r="D127" s="9" t="s">
        <v>51</v>
      </c>
      <c r="E127" s="9" t="s">
        <v>1615</v>
      </c>
      <c r="F127" s="10">
        <v>43840</v>
      </c>
      <c r="G127" s="10" t="str">
        <f>VLOOKUP(Table3[[#This Row],[Product ID]],[1]Products!$A:$G,2,0)</f>
        <v>Product 37</v>
      </c>
      <c r="H127" s="22">
        <v>3</v>
      </c>
      <c r="I127" s="9">
        <f>VLOOKUP('Consolidtaed Data'!$B7364,[1]Products!$A:$G,4,0)</f>
        <v>127</v>
      </c>
      <c r="J127" s="9">
        <f>VLOOKUP('Consolidtaed Data'!$B7364,[1]Products!$A:$G,3,0)</f>
        <v>79</v>
      </c>
      <c r="K127" s="9">
        <f>'Consolidtaed Data'!$J7364*'Consolidtaed Data'!$H7364</f>
        <v>947</v>
      </c>
      <c r="L127" s="9">
        <f>'Consolidtaed Data'!$I7364*'Consolidtaed Data'!$H7364</f>
        <v>1353</v>
      </c>
      <c r="M127" s="9">
        <f>'Consolidtaed Data'!$L7364-'Consolidtaed Data'!$K7364</f>
        <v>1472</v>
      </c>
      <c r="N127" s="9" t="str">
        <f>VLOOKUP('Consolidtaed Data'!$C7364,[1]Locations!$A:$O,2,0)</f>
        <v>Salinas</v>
      </c>
      <c r="O127" s="9" t="str">
        <f>VLOOKUP('Consolidtaed Data'!$D7364,'[1]Sales People'!$A:$B,2,0)</f>
        <v>Justin Lynch</v>
      </c>
      <c r="P127" s="9" t="str">
        <f>VLOOKUP('Consolidtaed Data'!$E7364,[1]Customers!$A:$B,2,0)</f>
        <v>William Franklin</v>
      </c>
      <c r="Q127" s="11">
        <f>WEEKDAY('Consolidtaed Data'!$F7364)</f>
        <v>2</v>
      </c>
      <c r="R127" s="9">
        <f>MONTH('Consolidtaed Data'!$F7364)</f>
        <v>7</v>
      </c>
      <c r="S127" s="9" t="str">
        <f>TEXT(Table3[[#This Row],[Purchase Date]],"MMMM")</f>
        <v>January</v>
      </c>
      <c r="T127" s="9">
        <f>YEAR('Consolidtaed Data'!$F7364)</f>
        <v>2021</v>
      </c>
    </row>
    <row r="128" spans="1:20" x14ac:dyDescent="0.3">
      <c r="A128" s="9" t="s">
        <v>513</v>
      </c>
      <c r="B128" s="9" t="s">
        <v>71</v>
      </c>
      <c r="C128" s="9" t="s">
        <v>352</v>
      </c>
      <c r="D128" s="9" t="s">
        <v>87</v>
      </c>
      <c r="E128" s="9" t="s">
        <v>327</v>
      </c>
      <c r="F128" s="10">
        <v>43840</v>
      </c>
      <c r="G128" s="10" t="str">
        <f>VLOOKUP(Table3[[#This Row],[Product ID]],[1]Products!$A:$G,2,0)</f>
        <v>Product 42</v>
      </c>
      <c r="H128" s="22">
        <v>1</v>
      </c>
      <c r="I128" s="9">
        <f>VLOOKUP('Consolidtaed Data'!$B7475,[1]Products!$A:$G,4,0)</f>
        <v>1887</v>
      </c>
      <c r="J128" s="9">
        <f>VLOOKUP('Consolidtaed Data'!$B7475,[1]Products!$A:$G,3,0)</f>
        <v>1378</v>
      </c>
      <c r="K128" s="9">
        <f>'Consolidtaed Data'!$J7475*'Consolidtaed Data'!$H7475</f>
        <v>5772</v>
      </c>
      <c r="L128" s="9">
        <f>'Consolidtaed Data'!$I7475*'Consolidtaed Data'!$H7475</f>
        <v>7304</v>
      </c>
      <c r="M128" s="9">
        <f>'Consolidtaed Data'!$L7475-'Consolidtaed Data'!$K7475</f>
        <v>688</v>
      </c>
      <c r="N128" s="9" t="str">
        <f>VLOOKUP('Consolidtaed Data'!$C7475,[1]Locations!$A:$O,2,0)</f>
        <v>Escondido</v>
      </c>
      <c r="O128" s="9" t="str">
        <f>VLOOKUP('Consolidtaed Data'!$D7475,'[1]Sales People'!$A:$B,2,0)</f>
        <v>Larry Castillo</v>
      </c>
      <c r="P128" s="9" t="str">
        <f>VLOOKUP('Consolidtaed Data'!$E7475,[1]Customers!$A:$B,2,0)</f>
        <v>Bobby Coleman</v>
      </c>
      <c r="Q128" s="11">
        <f>WEEKDAY('Consolidtaed Data'!$F7475)</f>
        <v>4</v>
      </c>
      <c r="R128" s="9">
        <f>MONTH('Consolidtaed Data'!$F7475)</f>
        <v>7</v>
      </c>
      <c r="S128" s="9" t="str">
        <f>TEXT(Table3[[#This Row],[Purchase Date]],"MMMM")</f>
        <v>January</v>
      </c>
      <c r="T128" s="9">
        <f>YEAR('Consolidtaed Data'!$F7475)</f>
        <v>2021</v>
      </c>
    </row>
    <row r="129" spans="1:20" x14ac:dyDescent="0.3">
      <c r="A129" s="9" t="s">
        <v>517</v>
      </c>
      <c r="B129" s="9" t="s">
        <v>415</v>
      </c>
      <c r="C129" s="9" t="s">
        <v>30</v>
      </c>
      <c r="D129" s="9" t="s">
        <v>31</v>
      </c>
      <c r="E129" s="9" t="s">
        <v>221</v>
      </c>
      <c r="F129" s="10">
        <v>43840</v>
      </c>
      <c r="G129" s="10" t="str">
        <f>VLOOKUP(Table3[[#This Row],[Product ID]],[1]Products!$A:$G,2,0)</f>
        <v>Product 18</v>
      </c>
      <c r="H129" s="22">
        <v>4</v>
      </c>
      <c r="I129" s="9">
        <f>VLOOKUP('Consolidtaed Data'!$B7548,[1]Products!$A:$G,4,0)</f>
        <v>556</v>
      </c>
      <c r="J129" s="9">
        <f>VLOOKUP('Consolidtaed Data'!$B7548,[1]Products!$A:$G,3,0)</f>
        <v>395</v>
      </c>
      <c r="K129" s="9">
        <f>'Consolidtaed Data'!$J7548*'Consolidtaed Data'!$H7548</f>
        <v>5940</v>
      </c>
      <c r="L129" s="9">
        <f>'Consolidtaed Data'!$I7548*'Consolidtaed Data'!$H7548</f>
        <v>8364</v>
      </c>
      <c r="M129" s="9">
        <f>'Consolidtaed Data'!$L7548-'Consolidtaed Data'!$K7548</f>
        <v>939</v>
      </c>
      <c r="N129" s="9" t="str">
        <f>VLOOKUP('Consolidtaed Data'!$C7548,[1]Locations!$A:$O,2,0)</f>
        <v>San Diego</v>
      </c>
      <c r="O129" s="9" t="str">
        <f>VLOOKUP('Consolidtaed Data'!$D7548,'[1]Sales People'!$A:$B,2,0)</f>
        <v>Brian Davis</v>
      </c>
      <c r="P129" s="9" t="str">
        <f>VLOOKUP('Consolidtaed Data'!$E7548,[1]Customers!$A:$B,2,0)</f>
        <v>Louis Johnston</v>
      </c>
      <c r="Q129" s="11">
        <f>WEEKDAY('Consolidtaed Data'!$F7548)</f>
        <v>3</v>
      </c>
      <c r="R129" s="9">
        <f>MONTH('Consolidtaed Data'!$F7548)</f>
        <v>7</v>
      </c>
      <c r="S129" s="9" t="str">
        <f>TEXT(Table3[[#This Row],[Purchase Date]],"MMMM")</f>
        <v>January</v>
      </c>
      <c r="T129" s="9">
        <f>YEAR('Consolidtaed Data'!$F7548)</f>
        <v>2021</v>
      </c>
    </row>
    <row r="130" spans="1:20" x14ac:dyDescent="0.3">
      <c r="A130" s="9" t="s">
        <v>518</v>
      </c>
      <c r="B130" s="9" t="s">
        <v>382</v>
      </c>
      <c r="C130" s="9" t="s">
        <v>325</v>
      </c>
      <c r="D130" s="9" t="s">
        <v>73</v>
      </c>
      <c r="E130" s="9" t="s">
        <v>2245</v>
      </c>
      <c r="F130" s="10">
        <v>43840</v>
      </c>
      <c r="G130" s="10" t="str">
        <f>VLOOKUP(Table3[[#This Row],[Product ID]],[1]Products!$A:$G,2,0)</f>
        <v>Product 50</v>
      </c>
      <c r="H130" s="22">
        <v>4</v>
      </c>
      <c r="I130" s="9">
        <f>VLOOKUP('Consolidtaed Data'!$B7623,[1]Products!$A:$G,4,0)</f>
        <v>1566</v>
      </c>
      <c r="J130" s="9">
        <f>VLOOKUP('Consolidtaed Data'!$B7623,[1]Products!$A:$G,3,0)</f>
        <v>1190</v>
      </c>
      <c r="K130" s="9">
        <f>'Consolidtaed Data'!$J7623*'Consolidtaed Data'!$H7623</f>
        <v>416</v>
      </c>
      <c r="L130" s="9">
        <f>'Consolidtaed Data'!$I7623*'Consolidtaed Data'!$H7623</f>
        <v>800</v>
      </c>
      <c r="M130" s="9">
        <f>'Consolidtaed Data'!$L7623-'Consolidtaed Data'!$K7623</f>
        <v>992</v>
      </c>
      <c r="N130" s="9" t="str">
        <f>VLOOKUP('Consolidtaed Data'!$C7623,[1]Locations!$A:$O,2,0)</f>
        <v>Oakland</v>
      </c>
      <c r="O130" s="9" t="str">
        <f>VLOOKUP('Consolidtaed Data'!$D7623,'[1]Sales People'!$A:$B,2,0)</f>
        <v>Roger Ramos</v>
      </c>
      <c r="P130" s="9" t="str">
        <f>VLOOKUP('Consolidtaed Data'!$E7623,[1]Customers!$A:$B,2,0)</f>
        <v>Larry Dunn</v>
      </c>
      <c r="Q130" s="11">
        <f>WEEKDAY('Consolidtaed Data'!$F7623)</f>
        <v>2</v>
      </c>
      <c r="R130" s="9">
        <f>MONTH('Consolidtaed Data'!$F7623)</f>
        <v>8</v>
      </c>
      <c r="S130" s="9" t="str">
        <f>TEXT(Table3[[#This Row],[Purchase Date]],"MMMM")</f>
        <v>January</v>
      </c>
      <c r="T130" s="9">
        <f>YEAR('Consolidtaed Data'!$F7623)</f>
        <v>2021</v>
      </c>
    </row>
    <row r="131" spans="1:20" x14ac:dyDescent="0.3">
      <c r="A131" s="9" t="s">
        <v>520</v>
      </c>
      <c r="B131" s="9" t="s">
        <v>477</v>
      </c>
      <c r="C131" s="9" t="s">
        <v>352</v>
      </c>
      <c r="D131" s="9" t="s">
        <v>174</v>
      </c>
      <c r="E131" s="9" t="s">
        <v>1004</v>
      </c>
      <c r="F131" s="10">
        <v>43840</v>
      </c>
      <c r="G131" s="10" t="str">
        <f>VLOOKUP(Table3[[#This Row],[Product ID]],[1]Products!$A:$G,2,0)</f>
        <v>Product 46</v>
      </c>
      <c r="H131" s="22">
        <v>1</v>
      </c>
      <c r="I131" s="9">
        <f>VLOOKUP('Consolidtaed Data'!$B7976,[1]Products!$A:$G,4,0)</f>
        <v>378</v>
      </c>
      <c r="J131" s="9">
        <f>VLOOKUP('Consolidtaed Data'!$B7976,[1]Products!$A:$G,3,0)</f>
        <v>291</v>
      </c>
      <c r="K131" s="9">
        <f>'Consolidtaed Data'!$J7976*'Consolidtaed Data'!$H7976</f>
        <v>1800</v>
      </c>
      <c r="L131" s="9">
        <f>'Consolidtaed Data'!$I7976*'Consolidtaed Data'!$H7976</f>
        <v>3272</v>
      </c>
      <c r="M131" s="9">
        <f>'Consolidtaed Data'!$L7976-'Consolidtaed Data'!$K7976</f>
        <v>837</v>
      </c>
      <c r="N131" s="9" t="str">
        <f>VLOOKUP('Consolidtaed Data'!$C7976,[1]Locations!$A:$O,2,0)</f>
        <v>Simi Valley</v>
      </c>
      <c r="O131" s="9" t="str">
        <f>VLOOKUP('Consolidtaed Data'!$D7976,'[1]Sales People'!$A:$B,2,0)</f>
        <v>Carl Elliott</v>
      </c>
      <c r="P131" s="9" t="str">
        <f>VLOOKUP('Consolidtaed Data'!$E7976,[1]Customers!$A:$B,2,0)</f>
        <v>Edward Wright</v>
      </c>
      <c r="Q131" s="11">
        <f>WEEKDAY('Consolidtaed Data'!$F7976)</f>
        <v>1</v>
      </c>
      <c r="R131" s="9">
        <f>MONTH('Consolidtaed Data'!$F7976)</f>
        <v>8</v>
      </c>
      <c r="S131" s="9" t="str">
        <f>TEXT(Table3[[#This Row],[Purchase Date]],"MMMM")</f>
        <v>January</v>
      </c>
      <c r="T131" s="9">
        <f>YEAR('Consolidtaed Data'!$F7976)</f>
        <v>2021</v>
      </c>
    </row>
    <row r="132" spans="1:20" x14ac:dyDescent="0.3">
      <c r="A132" s="9" t="s">
        <v>524</v>
      </c>
      <c r="B132" s="9" t="s">
        <v>311</v>
      </c>
      <c r="C132" s="9" t="s">
        <v>192</v>
      </c>
      <c r="D132" s="9" t="s">
        <v>68</v>
      </c>
      <c r="E132" s="9" t="s">
        <v>432</v>
      </c>
      <c r="F132" s="10">
        <v>43840</v>
      </c>
      <c r="G132" s="10" t="str">
        <f>VLOOKUP(Table3[[#This Row],[Product ID]],[1]Products!$A:$G,2,0)</f>
        <v>Product 33</v>
      </c>
      <c r="H132" s="22">
        <v>1</v>
      </c>
      <c r="I132" s="9">
        <f>VLOOKUP('Consolidtaed Data'!$B9211,[1]Products!$A:$G,4,0)</f>
        <v>1103</v>
      </c>
      <c r="J132" s="9">
        <f>VLOOKUP('Consolidtaed Data'!$B9211,[1]Products!$A:$G,3,0)</f>
        <v>838</v>
      </c>
      <c r="K132" s="9">
        <f>'Consolidtaed Data'!$J9211*'Consolidtaed Data'!$H9211</f>
        <v>1161</v>
      </c>
      <c r="L132" s="9">
        <f>'Consolidtaed Data'!$I9211*'Consolidtaed Data'!$H9211</f>
        <v>2001</v>
      </c>
      <c r="M132" s="9">
        <f>'Consolidtaed Data'!$L9211-'Consolidtaed Data'!$K9211</f>
        <v>782</v>
      </c>
      <c r="N132" s="9" t="str">
        <f>VLOOKUP('Consolidtaed Data'!$C9211,[1]Locations!$A:$O,2,0)</f>
        <v>Fullerton</v>
      </c>
      <c r="O132" s="9" t="str">
        <f>VLOOKUP('Consolidtaed Data'!$D9211,'[1]Sales People'!$A:$B,2,0)</f>
        <v>Eugene Holmes</v>
      </c>
      <c r="P132" s="9" t="str">
        <f>VLOOKUP('Consolidtaed Data'!$E9211,[1]Customers!$A:$B,2,0)</f>
        <v>Peter Cook</v>
      </c>
      <c r="Q132" s="11">
        <f>WEEKDAY('Consolidtaed Data'!$F9211)</f>
        <v>1</v>
      </c>
      <c r="R132" s="9">
        <f>MONTH('Consolidtaed Data'!$F9211)</f>
        <v>11</v>
      </c>
      <c r="S132" s="9" t="str">
        <f>TEXT(Table3[[#This Row],[Purchase Date]],"MMMM")</f>
        <v>January</v>
      </c>
      <c r="T132" s="9">
        <f>YEAR('Consolidtaed Data'!$F9211)</f>
        <v>2021</v>
      </c>
    </row>
    <row r="133" spans="1:20" x14ac:dyDescent="0.3">
      <c r="A133" s="9" t="s">
        <v>525</v>
      </c>
      <c r="B133" s="9" t="s">
        <v>526</v>
      </c>
      <c r="C133" s="9" t="s">
        <v>205</v>
      </c>
      <c r="D133" s="9" t="s">
        <v>35</v>
      </c>
      <c r="E133" s="9" t="s">
        <v>1013</v>
      </c>
      <c r="F133" s="10">
        <v>43840</v>
      </c>
      <c r="G133" s="10" t="str">
        <f>VLOOKUP(Table3[[#This Row],[Product ID]],[1]Products!$A:$G,2,0)</f>
        <v>Product 14</v>
      </c>
      <c r="H133" s="22">
        <v>1</v>
      </c>
      <c r="I133" s="9">
        <f>VLOOKUP('Consolidtaed Data'!$B9594,[1]Products!$A:$G,4,0)</f>
        <v>1414</v>
      </c>
      <c r="J133" s="9">
        <f>VLOOKUP('Consolidtaed Data'!$B9594,[1]Products!$A:$G,3,0)</f>
        <v>962</v>
      </c>
      <c r="K133" s="9">
        <f>'Consolidtaed Data'!$J9594*'Consolidtaed Data'!$H9594</f>
        <v>536</v>
      </c>
      <c r="L133" s="9">
        <f>'Consolidtaed Data'!$I9594*'Consolidtaed Data'!$H9594</f>
        <v>800</v>
      </c>
      <c r="M133" s="9">
        <f>'Consolidtaed Data'!$L9594-'Consolidtaed Data'!$K9594</f>
        <v>313</v>
      </c>
      <c r="N133" s="9" t="str">
        <f>VLOOKUP('Consolidtaed Data'!$C9594,[1]Locations!$A:$O,2,0)</f>
        <v>Burbank</v>
      </c>
      <c r="O133" s="9" t="str">
        <f>VLOOKUP('Consolidtaed Data'!$D9594,'[1]Sales People'!$A:$B,2,0)</f>
        <v>Kenneth Bradley</v>
      </c>
      <c r="P133" s="9" t="str">
        <f>VLOOKUP('Consolidtaed Data'!$E9594,[1]Customers!$A:$B,2,0)</f>
        <v>Douglas Tucker</v>
      </c>
      <c r="Q133" s="11">
        <f>WEEKDAY('Consolidtaed Data'!$F9594)</f>
        <v>1</v>
      </c>
      <c r="R133" s="9">
        <f>MONTH('Consolidtaed Data'!$F9594)</f>
        <v>12</v>
      </c>
      <c r="S133" s="9" t="str">
        <f>TEXT(Table3[[#This Row],[Purchase Date]],"MMMM")</f>
        <v>January</v>
      </c>
      <c r="T133" s="9">
        <f>YEAR('Consolidtaed Data'!$F9594)</f>
        <v>2021</v>
      </c>
    </row>
    <row r="134" spans="1:20" x14ac:dyDescent="0.3">
      <c r="A134" s="9" t="s">
        <v>528</v>
      </c>
      <c r="B134" s="9" t="s">
        <v>529</v>
      </c>
      <c r="C134" s="9" t="s">
        <v>522</v>
      </c>
      <c r="D134" s="9" t="s">
        <v>68</v>
      </c>
      <c r="E134" s="9" t="s">
        <v>232</v>
      </c>
      <c r="F134" s="10">
        <v>43841</v>
      </c>
      <c r="G134" s="10" t="str">
        <f>VLOOKUP(Table3[[#This Row],[Product ID]],[1]Products!$A:$G,2,0)</f>
        <v>Product 56</v>
      </c>
      <c r="H134" s="22">
        <v>1</v>
      </c>
      <c r="I134" s="9">
        <f>VLOOKUP('Consolidtaed Data'!$B4822,[1]Products!$A:$G,4,0)</f>
        <v>1405</v>
      </c>
      <c r="J134" s="9">
        <f>VLOOKUP('Consolidtaed Data'!$B4822,[1]Products!$A:$G,3,0)</f>
        <v>1054</v>
      </c>
      <c r="K134" s="9">
        <f>'Consolidtaed Data'!$J4822*'Consolidtaed Data'!$H4822</f>
        <v>1220</v>
      </c>
      <c r="L134" s="9">
        <f>'Consolidtaed Data'!$I4822*'Consolidtaed Data'!$H4822</f>
        <v>1671</v>
      </c>
      <c r="M134" s="9">
        <f>'Consolidtaed Data'!$L4822-'Consolidtaed Data'!$K4822</f>
        <v>690</v>
      </c>
      <c r="N134" s="9" t="str">
        <f>VLOOKUP('Consolidtaed Data'!$C4822,[1]Locations!$A:$O,2,0)</f>
        <v>Long Beach</v>
      </c>
      <c r="O134" s="9" t="str">
        <f>VLOOKUP('Consolidtaed Data'!$D4822,'[1]Sales People'!$A:$B,2,0)</f>
        <v>Andrew Bowman</v>
      </c>
      <c r="P134" s="9" t="str">
        <f>VLOOKUP('Consolidtaed Data'!$E4822,[1]Customers!$A:$B,2,0)</f>
        <v>Steven Walker</v>
      </c>
      <c r="Q134" s="11">
        <f>WEEKDAY('Consolidtaed Data'!$F4822)</f>
        <v>1</v>
      </c>
      <c r="R134" s="9">
        <f>MONTH('Consolidtaed Data'!$F4822)</f>
        <v>12</v>
      </c>
      <c r="S134" s="9" t="str">
        <f>TEXT(Table3[[#This Row],[Purchase Date]],"MMMM")</f>
        <v>January</v>
      </c>
      <c r="T134" s="9">
        <f>YEAR('Consolidtaed Data'!$F4822)</f>
        <v>2020</v>
      </c>
    </row>
    <row r="135" spans="1:20" x14ac:dyDescent="0.3">
      <c r="A135" s="9" t="s">
        <v>530</v>
      </c>
      <c r="B135" s="9" t="s">
        <v>531</v>
      </c>
      <c r="C135" s="9" t="s">
        <v>226</v>
      </c>
      <c r="D135" s="9" t="s">
        <v>22</v>
      </c>
      <c r="E135" s="9" t="s">
        <v>1513</v>
      </c>
      <c r="F135" s="10">
        <v>43841</v>
      </c>
      <c r="G135" s="10" t="str">
        <f>VLOOKUP(Table3[[#This Row],[Product ID]],[1]Products!$A:$G,2,0)</f>
        <v>Product 62</v>
      </c>
      <c r="H135" s="22">
        <v>1</v>
      </c>
      <c r="I135" s="9">
        <f>VLOOKUP('Consolidtaed Data'!$B4986,[1]Products!$A:$G,4,0)</f>
        <v>799</v>
      </c>
      <c r="J135" s="9">
        <f>VLOOKUP('Consolidtaed Data'!$B4986,[1]Products!$A:$G,3,0)</f>
        <v>455</v>
      </c>
      <c r="K135" s="9">
        <f>'Consolidtaed Data'!$J4986*'Consolidtaed Data'!$H4986</f>
        <v>1535</v>
      </c>
      <c r="L135" s="9">
        <f>'Consolidtaed Data'!$I4986*'Consolidtaed Data'!$H4986</f>
        <v>2257</v>
      </c>
      <c r="M135" s="9">
        <f>'Consolidtaed Data'!$L4986-'Consolidtaed Data'!$K4986</f>
        <v>840</v>
      </c>
      <c r="N135" s="9" t="str">
        <f>VLOOKUP('Consolidtaed Data'!$C4986,[1]Locations!$A:$O,2,0)</f>
        <v>Oakland</v>
      </c>
      <c r="O135" s="9" t="str">
        <f>VLOOKUP('Consolidtaed Data'!$D4986,'[1]Sales People'!$A:$B,2,0)</f>
        <v>Howard Gardner</v>
      </c>
      <c r="P135" s="9" t="str">
        <f>VLOOKUP('Consolidtaed Data'!$E4986,[1]Customers!$A:$B,2,0)</f>
        <v>Phillip Morrison</v>
      </c>
      <c r="Q135" s="11">
        <f>WEEKDAY('Consolidtaed Data'!$F4986)</f>
        <v>6</v>
      </c>
      <c r="R135" s="9">
        <f>MONTH('Consolidtaed Data'!$F4986)</f>
        <v>1</v>
      </c>
      <c r="S135" s="9" t="str">
        <f>TEXT(Table3[[#This Row],[Purchase Date]],"MMMM")</f>
        <v>January</v>
      </c>
      <c r="T135" s="9">
        <f>YEAR('Consolidtaed Data'!$F4986)</f>
        <v>2021</v>
      </c>
    </row>
    <row r="136" spans="1:20" x14ac:dyDescent="0.3">
      <c r="A136" s="9" t="s">
        <v>533</v>
      </c>
      <c r="B136" s="9" t="s">
        <v>266</v>
      </c>
      <c r="C136" s="9" t="s">
        <v>223</v>
      </c>
      <c r="D136" s="9" t="s">
        <v>127</v>
      </c>
      <c r="E136" s="9" t="s">
        <v>3251</v>
      </c>
      <c r="F136" s="10">
        <v>43841</v>
      </c>
      <c r="G136" s="10" t="str">
        <f>VLOOKUP(Table3[[#This Row],[Product ID]],[1]Products!$A:$G,2,0)</f>
        <v>Product 92</v>
      </c>
      <c r="H136" s="22">
        <v>1</v>
      </c>
      <c r="I136" s="9">
        <f>VLOOKUP('Consolidtaed Data'!$B5477,[1]Products!$A:$G,4,0)</f>
        <v>637</v>
      </c>
      <c r="J136" s="9">
        <f>VLOOKUP('Consolidtaed Data'!$B5477,[1]Products!$A:$G,3,0)</f>
        <v>389</v>
      </c>
      <c r="K136" s="9">
        <f>'Consolidtaed Data'!$J5477*'Consolidtaed Data'!$H5477</f>
        <v>269</v>
      </c>
      <c r="L136" s="9">
        <f>'Consolidtaed Data'!$I5477*'Consolidtaed Data'!$H5477</f>
        <v>368</v>
      </c>
      <c r="M136" s="9">
        <f>'Consolidtaed Data'!$L5477-'Consolidtaed Data'!$K5477</f>
        <v>74</v>
      </c>
      <c r="N136" s="9" t="str">
        <f>VLOOKUP('Consolidtaed Data'!$C5477,[1]Locations!$A:$O,2,0)</f>
        <v>Corona</v>
      </c>
      <c r="O136" s="9" t="str">
        <f>VLOOKUP('Consolidtaed Data'!$D5477,'[1]Sales People'!$A:$B,2,0)</f>
        <v>John Reyes</v>
      </c>
      <c r="P136" s="9" t="str">
        <f>VLOOKUP('Consolidtaed Data'!$E5477,[1]Customers!$A:$B,2,0)</f>
        <v>Joe Gordon</v>
      </c>
      <c r="Q136" s="11">
        <f>WEEKDAY('Consolidtaed Data'!$F5477)</f>
        <v>2</v>
      </c>
      <c r="R136" s="9">
        <f>MONTH('Consolidtaed Data'!$F5477)</f>
        <v>2</v>
      </c>
      <c r="S136" s="9" t="str">
        <f>TEXT(Table3[[#This Row],[Purchase Date]],"MMMM")</f>
        <v>January</v>
      </c>
      <c r="T136" s="9">
        <f>YEAR('Consolidtaed Data'!$F5477)</f>
        <v>2021</v>
      </c>
    </row>
    <row r="137" spans="1:20" x14ac:dyDescent="0.3">
      <c r="A137" s="9" t="s">
        <v>535</v>
      </c>
      <c r="B137" s="9" t="s">
        <v>443</v>
      </c>
      <c r="C137" s="9" t="s">
        <v>228</v>
      </c>
      <c r="D137" s="9" t="s">
        <v>26</v>
      </c>
      <c r="E137" s="9" t="s">
        <v>1673</v>
      </c>
      <c r="F137" s="10">
        <v>43841</v>
      </c>
      <c r="G137" s="10" t="str">
        <f>VLOOKUP(Table3[[#This Row],[Product ID]],[1]Products!$A:$G,2,0)</f>
        <v>Product 61</v>
      </c>
      <c r="H137" s="22">
        <v>4</v>
      </c>
      <c r="I137" s="9">
        <f>VLOOKUP('Consolidtaed Data'!$B5640,[1]Products!$A:$G,4,0)</f>
        <v>2257</v>
      </c>
      <c r="J137" s="9">
        <f>VLOOKUP('Consolidtaed Data'!$B5640,[1]Products!$A:$G,3,0)</f>
        <v>1535</v>
      </c>
      <c r="K137" s="9">
        <f>'Consolidtaed Data'!$J5640*'Consolidtaed Data'!$H5640</f>
        <v>2913</v>
      </c>
      <c r="L137" s="9">
        <f>'Consolidtaed Data'!$I5640*'Consolidtaed Data'!$H5640</f>
        <v>5394</v>
      </c>
      <c r="M137" s="9">
        <f>'Consolidtaed Data'!$L5640-'Consolidtaed Data'!$K5640</f>
        <v>222</v>
      </c>
      <c r="N137" s="9" t="str">
        <f>VLOOKUP('Consolidtaed Data'!$C5640,[1]Locations!$A:$O,2,0)</f>
        <v>El Cajon</v>
      </c>
      <c r="O137" s="9" t="str">
        <f>VLOOKUP('Consolidtaed Data'!$D5640,'[1]Sales People'!$A:$B,2,0)</f>
        <v>Ernest Wagner</v>
      </c>
      <c r="P137" s="9" t="str">
        <f>VLOOKUP('Consolidtaed Data'!$E5640,[1]Customers!$A:$B,2,0)</f>
        <v>Lawrence Sanchez</v>
      </c>
      <c r="Q137" s="11">
        <f>WEEKDAY('Consolidtaed Data'!$F5640)</f>
        <v>2</v>
      </c>
      <c r="R137" s="9">
        <f>MONTH('Consolidtaed Data'!$F5640)</f>
        <v>2</v>
      </c>
      <c r="S137" s="9" t="str">
        <f>TEXT(Table3[[#This Row],[Purchase Date]],"MMMM")</f>
        <v>January</v>
      </c>
      <c r="T137" s="9">
        <f>YEAR('Consolidtaed Data'!$F5640)</f>
        <v>2021</v>
      </c>
    </row>
    <row r="138" spans="1:20" x14ac:dyDescent="0.3">
      <c r="A138" s="9" t="s">
        <v>536</v>
      </c>
      <c r="B138" s="9" t="s">
        <v>443</v>
      </c>
      <c r="C138" s="9" t="s">
        <v>25</v>
      </c>
      <c r="D138" s="9" t="s">
        <v>272</v>
      </c>
      <c r="E138" s="9" t="s">
        <v>834</v>
      </c>
      <c r="F138" s="10">
        <v>43841</v>
      </c>
      <c r="G138" s="10" t="str">
        <f>VLOOKUP(Table3[[#This Row],[Product ID]],[1]Products!$A:$G,2,0)</f>
        <v>Product 61</v>
      </c>
      <c r="H138" s="22">
        <v>3</v>
      </c>
      <c r="I138" s="9">
        <f>VLOOKUP('Consolidtaed Data'!$B5673,[1]Products!$A:$G,4,0)</f>
        <v>817</v>
      </c>
      <c r="J138" s="9">
        <f>VLOOKUP('Consolidtaed Data'!$B5673,[1]Products!$A:$G,3,0)</f>
        <v>409</v>
      </c>
      <c r="K138" s="9">
        <f>'Consolidtaed Data'!$J5673*'Consolidtaed Data'!$H5673</f>
        <v>1190</v>
      </c>
      <c r="L138" s="9">
        <f>'Consolidtaed Data'!$I5673*'Consolidtaed Data'!$H5673</f>
        <v>1566</v>
      </c>
      <c r="M138" s="9">
        <f>'Consolidtaed Data'!$L5673-'Consolidtaed Data'!$K5673</f>
        <v>187</v>
      </c>
      <c r="N138" s="9" t="str">
        <f>VLOOKUP('Consolidtaed Data'!$C5673,[1]Locations!$A:$O,2,0)</f>
        <v>Vista</v>
      </c>
      <c r="O138" s="9" t="str">
        <f>VLOOKUP('Consolidtaed Data'!$D5673,'[1]Sales People'!$A:$B,2,0)</f>
        <v>Kenneth Bradley</v>
      </c>
      <c r="P138" s="9" t="str">
        <f>VLOOKUP('Consolidtaed Data'!$E5673,[1]Customers!$A:$B,2,0)</f>
        <v>Nicholas Simmons</v>
      </c>
      <c r="Q138" s="11">
        <f>WEEKDAY('Consolidtaed Data'!$F5673)</f>
        <v>4</v>
      </c>
      <c r="R138" s="9">
        <f>MONTH('Consolidtaed Data'!$F5673)</f>
        <v>2</v>
      </c>
      <c r="S138" s="9" t="str">
        <f>TEXT(Table3[[#This Row],[Purchase Date]],"MMMM")</f>
        <v>January</v>
      </c>
      <c r="T138" s="9">
        <f>YEAR('Consolidtaed Data'!$F5673)</f>
        <v>2021</v>
      </c>
    </row>
    <row r="139" spans="1:20" x14ac:dyDescent="0.3">
      <c r="A139" s="9" t="s">
        <v>539</v>
      </c>
      <c r="B139" s="9" t="s">
        <v>411</v>
      </c>
      <c r="C139" s="9" t="s">
        <v>275</v>
      </c>
      <c r="D139" s="9" t="s">
        <v>326</v>
      </c>
      <c r="E139" s="9" t="s">
        <v>1219</v>
      </c>
      <c r="F139" s="10">
        <v>43841</v>
      </c>
      <c r="G139" s="10" t="str">
        <f>VLOOKUP(Table3[[#This Row],[Product ID]],[1]Products!$A:$G,2,0)</f>
        <v>Product 27</v>
      </c>
      <c r="H139" s="22">
        <v>2</v>
      </c>
      <c r="I139" s="9">
        <f>VLOOKUP('Consolidtaed Data'!$B5979,[1]Products!$A:$G,4,0)</f>
        <v>1972</v>
      </c>
      <c r="J139" s="9">
        <f>VLOOKUP('Consolidtaed Data'!$B5979,[1]Products!$A:$G,3,0)</f>
        <v>1321</v>
      </c>
      <c r="K139" s="9">
        <f>'Consolidtaed Data'!$J5979*'Consolidtaed Data'!$H5979</f>
        <v>1620</v>
      </c>
      <c r="L139" s="9">
        <f>'Consolidtaed Data'!$I5979*'Consolidtaed Data'!$H5979</f>
        <v>2613</v>
      </c>
      <c r="M139" s="9">
        <f>'Consolidtaed Data'!$L5979-'Consolidtaed Data'!$K5979</f>
        <v>96</v>
      </c>
      <c r="N139" s="9" t="str">
        <f>VLOOKUP('Consolidtaed Data'!$C5979,[1]Locations!$A:$O,2,0)</f>
        <v>Hayward</v>
      </c>
      <c r="O139" s="9" t="str">
        <f>VLOOKUP('Consolidtaed Data'!$D5979,'[1]Sales People'!$A:$B,2,0)</f>
        <v>Joe Sims</v>
      </c>
      <c r="P139" s="9" t="str">
        <f>VLOOKUP('Consolidtaed Data'!$E5979,[1]Customers!$A:$B,2,0)</f>
        <v>Jerry Reed</v>
      </c>
      <c r="Q139" s="11">
        <f>WEEKDAY('Consolidtaed Data'!$F5979)</f>
        <v>2</v>
      </c>
      <c r="R139" s="9">
        <f>MONTH('Consolidtaed Data'!$F5979)</f>
        <v>3</v>
      </c>
      <c r="S139" s="9" t="str">
        <f>TEXT(Table3[[#This Row],[Purchase Date]],"MMMM")</f>
        <v>January</v>
      </c>
      <c r="T139" s="9">
        <f>YEAR('Consolidtaed Data'!$F5979)</f>
        <v>2021</v>
      </c>
    </row>
    <row r="140" spans="1:20" x14ac:dyDescent="0.3">
      <c r="A140" s="9" t="s">
        <v>541</v>
      </c>
      <c r="B140" s="9" t="s">
        <v>529</v>
      </c>
      <c r="C140" s="9" t="s">
        <v>635</v>
      </c>
      <c r="D140" s="9" t="s">
        <v>374</v>
      </c>
      <c r="E140" s="9" t="s">
        <v>663</v>
      </c>
      <c r="F140" s="10">
        <v>43841</v>
      </c>
      <c r="G140" s="10" t="str">
        <f>VLOOKUP(Table3[[#This Row],[Product ID]],[1]Products!$A:$G,2,0)</f>
        <v>Product 56</v>
      </c>
      <c r="H140" s="22">
        <v>3</v>
      </c>
      <c r="I140" s="9">
        <f>VLOOKUP('Consolidtaed Data'!$B6020,[1]Products!$A:$G,4,0)</f>
        <v>1798</v>
      </c>
      <c r="J140" s="9">
        <f>VLOOKUP('Consolidtaed Data'!$B6020,[1]Products!$A:$G,3,0)</f>
        <v>971</v>
      </c>
      <c r="K140" s="9">
        <f>'Consolidtaed Data'!$J6020*'Consolidtaed Data'!$H6020</f>
        <v>1294</v>
      </c>
      <c r="L140" s="9">
        <f>'Consolidtaed Data'!$I6020*'Consolidtaed Data'!$H6020</f>
        <v>1848</v>
      </c>
      <c r="M140" s="9">
        <f>'Consolidtaed Data'!$L6020-'Consolidtaed Data'!$K6020</f>
        <v>136</v>
      </c>
      <c r="N140" s="9" t="str">
        <f>VLOOKUP('Consolidtaed Data'!$C6020,[1]Locations!$A:$O,2,0)</f>
        <v>San Diego</v>
      </c>
      <c r="O140" s="9" t="str">
        <f>VLOOKUP('Consolidtaed Data'!$D6020,'[1]Sales People'!$A:$B,2,0)</f>
        <v>Ryan Welch</v>
      </c>
      <c r="P140" s="9" t="str">
        <f>VLOOKUP('Consolidtaed Data'!$E6020,[1]Customers!$A:$B,2,0)</f>
        <v>Paul Taylor</v>
      </c>
      <c r="Q140" s="11">
        <f>WEEKDAY('Consolidtaed Data'!$F6020)</f>
        <v>1</v>
      </c>
      <c r="R140" s="9">
        <f>MONTH('Consolidtaed Data'!$F6020)</f>
        <v>4</v>
      </c>
      <c r="S140" s="9" t="str">
        <f>TEXT(Table3[[#This Row],[Purchase Date]],"MMMM")</f>
        <v>January</v>
      </c>
      <c r="T140" s="9">
        <f>YEAR('Consolidtaed Data'!$F6020)</f>
        <v>2021</v>
      </c>
    </row>
    <row r="141" spans="1:20" x14ac:dyDescent="0.3">
      <c r="A141" s="9" t="s">
        <v>543</v>
      </c>
      <c r="B141" s="9" t="s">
        <v>107</v>
      </c>
      <c r="C141" s="9" t="s">
        <v>169</v>
      </c>
      <c r="D141" s="9" t="s">
        <v>329</v>
      </c>
      <c r="E141" s="9" t="s">
        <v>1072</v>
      </c>
      <c r="F141" s="10">
        <v>43841</v>
      </c>
      <c r="G141" s="10" t="str">
        <f>VLOOKUP(Table3[[#This Row],[Product ID]],[1]Products!$A:$G,2,0)</f>
        <v>Product 52</v>
      </c>
      <c r="H141" s="22">
        <v>1</v>
      </c>
      <c r="I141" s="9">
        <f>VLOOKUP('Consolidtaed Data'!$B6118,[1]Products!$A:$G,4,0)</f>
        <v>123</v>
      </c>
      <c r="J141" s="9">
        <f>VLOOKUP('Consolidtaed Data'!$B6118,[1]Products!$A:$G,3,0)</f>
        <v>84</v>
      </c>
      <c r="K141" s="9">
        <f>'Consolidtaed Data'!$J6118*'Consolidtaed Data'!$H6118</f>
        <v>2886</v>
      </c>
      <c r="L141" s="9">
        <f>'Consolidtaed Data'!$I6118*'Consolidtaed Data'!$H6118</f>
        <v>4242</v>
      </c>
      <c r="M141" s="9">
        <f>'Consolidtaed Data'!$L6118-'Consolidtaed Data'!$K6118</f>
        <v>424</v>
      </c>
      <c r="N141" s="9" t="str">
        <f>VLOOKUP('Consolidtaed Data'!$C6118,[1]Locations!$A:$O,2,0)</f>
        <v>Roseville</v>
      </c>
      <c r="O141" s="9" t="str">
        <f>VLOOKUP('Consolidtaed Data'!$D6118,'[1]Sales People'!$A:$B,2,0)</f>
        <v>Martin Perry</v>
      </c>
      <c r="P141" s="9" t="str">
        <f>VLOOKUP('Consolidtaed Data'!$E6118,[1]Customers!$A:$B,2,0)</f>
        <v>Wayne Stewart</v>
      </c>
      <c r="Q141" s="11">
        <f>WEEKDAY('Consolidtaed Data'!$F6118)</f>
        <v>1</v>
      </c>
      <c r="R141" s="9">
        <f>MONTH('Consolidtaed Data'!$F6118)</f>
        <v>4</v>
      </c>
      <c r="S141" s="9" t="str">
        <f>TEXT(Table3[[#This Row],[Purchase Date]],"MMMM")</f>
        <v>January</v>
      </c>
      <c r="T141" s="9">
        <f>YEAR('Consolidtaed Data'!$F6118)</f>
        <v>2021</v>
      </c>
    </row>
    <row r="142" spans="1:20" x14ac:dyDescent="0.3">
      <c r="A142" s="9" t="s">
        <v>546</v>
      </c>
      <c r="B142" s="9" t="s">
        <v>397</v>
      </c>
      <c r="C142" s="9" t="s">
        <v>16</v>
      </c>
      <c r="D142" s="9" t="s">
        <v>153</v>
      </c>
      <c r="E142" s="9" t="s">
        <v>1751</v>
      </c>
      <c r="F142" s="10">
        <v>43841</v>
      </c>
      <c r="G142" s="10" t="str">
        <f>VLOOKUP(Table3[[#This Row],[Product ID]],[1]Products!$A:$G,2,0)</f>
        <v>Product 20</v>
      </c>
      <c r="H142" s="22">
        <v>1</v>
      </c>
      <c r="I142" s="9">
        <f>VLOOKUP('Consolidtaed Data'!$B6283,[1]Products!$A:$G,4,0)</f>
        <v>1351</v>
      </c>
      <c r="J142" s="9">
        <f>VLOOKUP('Consolidtaed Data'!$B6283,[1]Products!$A:$G,3,0)</f>
        <v>1108</v>
      </c>
      <c r="K142" s="9">
        <f>'Consolidtaed Data'!$J6283*'Consolidtaed Data'!$H6283</f>
        <v>450</v>
      </c>
      <c r="L142" s="9">
        <f>'Consolidtaed Data'!$I6283*'Consolidtaed Data'!$H6283</f>
        <v>818</v>
      </c>
      <c r="M142" s="9">
        <f>'Consolidtaed Data'!$L6283-'Consolidtaed Data'!$K6283</f>
        <v>1149</v>
      </c>
      <c r="N142" s="9" t="str">
        <f>VLOOKUP('Consolidtaed Data'!$C6283,[1]Locations!$A:$O,2,0)</f>
        <v>Sacramento</v>
      </c>
      <c r="O142" s="9" t="str">
        <f>VLOOKUP('Consolidtaed Data'!$D6283,'[1]Sales People'!$A:$B,2,0)</f>
        <v>Brian Thomas</v>
      </c>
      <c r="P142" s="9" t="str">
        <f>VLOOKUP('Consolidtaed Data'!$E6283,[1]Customers!$A:$B,2,0)</f>
        <v>Jason Hudson</v>
      </c>
      <c r="Q142" s="11">
        <f>WEEKDAY('Consolidtaed Data'!$F6283)</f>
        <v>4</v>
      </c>
      <c r="R142" s="9">
        <f>MONTH('Consolidtaed Data'!$F6283)</f>
        <v>4</v>
      </c>
      <c r="S142" s="9" t="str">
        <f>TEXT(Table3[[#This Row],[Purchase Date]],"MMMM")</f>
        <v>January</v>
      </c>
      <c r="T142" s="9">
        <f>YEAR('Consolidtaed Data'!$F6283)</f>
        <v>2021</v>
      </c>
    </row>
    <row r="143" spans="1:20" x14ac:dyDescent="0.3">
      <c r="A143" s="9" t="s">
        <v>548</v>
      </c>
      <c r="B143" s="9" t="s">
        <v>549</v>
      </c>
      <c r="C143" s="9" t="s">
        <v>201</v>
      </c>
      <c r="D143" s="9" t="s">
        <v>235</v>
      </c>
      <c r="E143" s="9" t="s">
        <v>706</v>
      </c>
      <c r="F143" s="10">
        <v>43841</v>
      </c>
      <c r="G143" s="10" t="str">
        <f>VLOOKUP(Table3[[#This Row],[Product ID]],[1]Products!$A:$G,2,0)</f>
        <v>Product 10</v>
      </c>
      <c r="H143" s="22">
        <v>1</v>
      </c>
      <c r="I143" s="9">
        <f>VLOOKUP('Consolidtaed Data'!$B6489,[1]Products!$A:$G,4,0)</f>
        <v>2410</v>
      </c>
      <c r="J143" s="9">
        <f>VLOOKUP('Consolidtaed Data'!$B6489,[1]Products!$A:$G,3,0)</f>
        <v>1518</v>
      </c>
      <c r="K143" s="9">
        <f>'Consolidtaed Data'!$J6489*'Consolidtaed Data'!$H6489</f>
        <v>1443</v>
      </c>
      <c r="L143" s="9">
        <f>'Consolidtaed Data'!$I6489*'Consolidtaed Data'!$H6489</f>
        <v>1826</v>
      </c>
      <c r="M143" s="9">
        <f>'Consolidtaed Data'!$L6489-'Consolidtaed Data'!$K6489</f>
        <v>1964</v>
      </c>
      <c r="N143" s="9" t="str">
        <f>VLOOKUP('Consolidtaed Data'!$C6489,[1]Locations!$A:$O,2,0)</f>
        <v>Downey</v>
      </c>
      <c r="O143" s="9" t="str">
        <f>VLOOKUP('Consolidtaed Data'!$D6489,'[1]Sales People'!$A:$B,2,0)</f>
        <v>Carl Hall</v>
      </c>
      <c r="P143" s="9" t="str">
        <f>VLOOKUP('Consolidtaed Data'!$E6489,[1]Customers!$A:$B,2,0)</f>
        <v>Martin Mason</v>
      </c>
      <c r="Q143" s="11">
        <f>WEEKDAY('Consolidtaed Data'!$F6489)</f>
        <v>7</v>
      </c>
      <c r="R143" s="9">
        <f>MONTH('Consolidtaed Data'!$F6489)</f>
        <v>5</v>
      </c>
      <c r="S143" s="9" t="str">
        <f>TEXT(Table3[[#This Row],[Purchase Date]],"MMMM")</f>
        <v>January</v>
      </c>
      <c r="T143" s="9">
        <f>YEAR('Consolidtaed Data'!$F6489)</f>
        <v>2021</v>
      </c>
    </row>
    <row r="144" spans="1:20" x14ac:dyDescent="0.3">
      <c r="A144" s="9" t="s">
        <v>551</v>
      </c>
      <c r="B144" s="9" t="s">
        <v>364</v>
      </c>
      <c r="C144" s="9" t="s">
        <v>201</v>
      </c>
      <c r="D144" s="9" t="s">
        <v>56</v>
      </c>
      <c r="E144" s="9" t="s">
        <v>1157</v>
      </c>
      <c r="F144" s="10">
        <v>43841</v>
      </c>
      <c r="G144" s="10" t="str">
        <f>VLOOKUP(Table3[[#This Row],[Product ID]],[1]Products!$A:$G,2,0)</f>
        <v>Product 45</v>
      </c>
      <c r="H144" s="22">
        <v>2</v>
      </c>
      <c r="I144" s="9">
        <f>VLOOKUP('Consolidtaed Data'!$B6795,[1]Products!$A:$G,4,0)</f>
        <v>1566</v>
      </c>
      <c r="J144" s="9">
        <f>VLOOKUP('Consolidtaed Data'!$B6795,[1]Products!$A:$G,3,0)</f>
        <v>1190</v>
      </c>
      <c r="K144" s="9">
        <f>'Consolidtaed Data'!$J6795*'Consolidtaed Data'!$H6795</f>
        <v>2358</v>
      </c>
      <c r="L144" s="9">
        <f>'Consolidtaed Data'!$I6795*'Consolidtaed Data'!$H6795</f>
        <v>2841</v>
      </c>
      <c r="M144" s="9">
        <f>'Consolidtaed Data'!$L6795-'Consolidtaed Data'!$K6795</f>
        <v>377</v>
      </c>
      <c r="N144" s="9" t="str">
        <f>VLOOKUP('Consolidtaed Data'!$C6795,[1]Locations!$A:$O,2,0)</f>
        <v>Elk Grove</v>
      </c>
      <c r="O144" s="9" t="str">
        <f>VLOOKUP('Consolidtaed Data'!$D6795,'[1]Sales People'!$A:$B,2,0)</f>
        <v>Kenneth Fields</v>
      </c>
      <c r="P144" s="9" t="str">
        <f>VLOOKUP('Consolidtaed Data'!$E6795,[1]Customers!$A:$B,2,0)</f>
        <v>Adam Duncan</v>
      </c>
      <c r="Q144" s="11">
        <f>WEEKDAY('Consolidtaed Data'!$F6795)</f>
        <v>4</v>
      </c>
      <c r="R144" s="9">
        <f>MONTH('Consolidtaed Data'!$F6795)</f>
        <v>6</v>
      </c>
      <c r="S144" s="9" t="str">
        <f>TEXT(Table3[[#This Row],[Purchase Date]],"MMMM")</f>
        <v>January</v>
      </c>
      <c r="T144" s="9">
        <f>YEAR('Consolidtaed Data'!$F6795)</f>
        <v>2021</v>
      </c>
    </row>
    <row r="145" spans="1:20" x14ac:dyDescent="0.3">
      <c r="A145" s="9" t="s">
        <v>553</v>
      </c>
      <c r="B145" s="9" t="s">
        <v>322</v>
      </c>
      <c r="C145" s="9" t="s">
        <v>302</v>
      </c>
      <c r="D145" s="9" t="s">
        <v>241</v>
      </c>
      <c r="E145" s="9" t="s">
        <v>1896</v>
      </c>
      <c r="F145" s="10">
        <v>43841</v>
      </c>
      <c r="G145" s="10" t="str">
        <f>VLOOKUP(Table3[[#This Row],[Product ID]],[1]Products!$A:$G,2,0)</f>
        <v>Product 43</v>
      </c>
      <c r="H145" s="22">
        <v>1</v>
      </c>
      <c r="I145" s="9">
        <f>VLOOKUP('Consolidtaed Data'!$B6917,[1]Products!$A:$G,4,0)</f>
        <v>800</v>
      </c>
      <c r="J145" s="9">
        <f>VLOOKUP('Consolidtaed Data'!$B6917,[1]Products!$A:$G,3,0)</f>
        <v>536</v>
      </c>
      <c r="K145" s="9">
        <f>'Consolidtaed Data'!$J6917*'Consolidtaed Data'!$H6917</f>
        <v>1076</v>
      </c>
      <c r="L145" s="9">
        <f>'Consolidtaed Data'!$I6917*'Consolidtaed Data'!$H6917</f>
        <v>1472</v>
      </c>
      <c r="M145" s="9">
        <f>'Consolidtaed Data'!$L6917-'Consolidtaed Data'!$K6917</f>
        <v>984</v>
      </c>
      <c r="N145" s="9" t="str">
        <f>VLOOKUP('Consolidtaed Data'!$C6917,[1]Locations!$A:$O,2,0)</f>
        <v>San Bernardino</v>
      </c>
      <c r="O145" s="9" t="str">
        <f>VLOOKUP('Consolidtaed Data'!$D6917,'[1]Sales People'!$A:$B,2,0)</f>
        <v>Larry Castillo</v>
      </c>
      <c r="P145" s="9" t="str">
        <f>VLOOKUP('Consolidtaed Data'!$E6917,[1]Customers!$A:$B,2,0)</f>
        <v>Henry Boyd</v>
      </c>
      <c r="Q145" s="11">
        <f>WEEKDAY('Consolidtaed Data'!$F6917)</f>
        <v>6</v>
      </c>
      <c r="R145" s="9">
        <f>MONTH('Consolidtaed Data'!$F6917)</f>
        <v>6</v>
      </c>
      <c r="S145" s="9" t="str">
        <f>TEXT(Table3[[#This Row],[Purchase Date]],"MMMM")</f>
        <v>January</v>
      </c>
      <c r="T145" s="9">
        <f>YEAR('Consolidtaed Data'!$F6917)</f>
        <v>2021</v>
      </c>
    </row>
    <row r="146" spans="1:20" x14ac:dyDescent="0.3">
      <c r="A146" s="9" t="s">
        <v>555</v>
      </c>
      <c r="B146" s="9" t="s">
        <v>340</v>
      </c>
      <c r="C146" s="9" t="s">
        <v>205</v>
      </c>
      <c r="D146" s="9" t="s">
        <v>131</v>
      </c>
      <c r="E146" s="9" t="s">
        <v>1039</v>
      </c>
      <c r="F146" s="10">
        <v>43841</v>
      </c>
      <c r="G146" s="10" t="str">
        <f>VLOOKUP(Table3[[#This Row],[Product ID]],[1]Products!$A:$G,2,0)</f>
        <v>Product 34</v>
      </c>
      <c r="H146" s="22">
        <v>3</v>
      </c>
      <c r="I146" s="9">
        <f>VLOOKUP('Consolidtaed Data'!$B7241,[1]Products!$A:$G,4,0)</f>
        <v>817</v>
      </c>
      <c r="J146" s="9">
        <f>VLOOKUP('Consolidtaed Data'!$B7241,[1]Products!$A:$G,3,0)</f>
        <v>409</v>
      </c>
      <c r="K146" s="9">
        <f>'Consolidtaed Data'!$J7241*'Consolidtaed Data'!$H7241</f>
        <v>1185</v>
      </c>
      <c r="L146" s="9">
        <f>'Consolidtaed Data'!$I7241*'Consolidtaed Data'!$H7241</f>
        <v>1668</v>
      </c>
      <c r="M146" s="9">
        <f>'Consolidtaed Data'!$L7241-'Consolidtaed Data'!$K7241</f>
        <v>331</v>
      </c>
      <c r="N146" s="9" t="str">
        <f>VLOOKUP('Consolidtaed Data'!$C7241,[1]Locations!$A:$O,2,0)</f>
        <v>Carlsbad</v>
      </c>
      <c r="O146" s="9" t="str">
        <f>VLOOKUP('Consolidtaed Data'!$D7241,'[1]Sales People'!$A:$B,2,0)</f>
        <v>Bobby Russell</v>
      </c>
      <c r="P146" s="9" t="str">
        <f>VLOOKUP('Consolidtaed Data'!$E7241,[1]Customers!$A:$B,2,0)</f>
        <v>Andrew Peters</v>
      </c>
      <c r="Q146" s="11">
        <f>WEEKDAY('Consolidtaed Data'!$F7241)</f>
        <v>1</v>
      </c>
      <c r="R146" s="9">
        <f>MONTH('Consolidtaed Data'!$F7241)</f>
        <v>7</v>
      </c>
      <c r="S146" s="9" t="str">
        <f>TEXT(Table3[[#This Row],[Purchase Date]],"MMMM")</f>
        <v>January</v>
      </c>
      <c r="T146" s="9">
        <f>YEAR('Consolidtaed Data'!$F7241)</f>
        <v>2021</v>
      </c>
    </row>
    <row r="147" spans="1:20" x14ac:dyDescent="0.3">
      <c r="A147" s="9" t="s">
        <v>556</v>
      </c>
      <c r="B147" s="9" t="s">
        <v>177</v>
      </c>
      <c r="C147" s="9" t="s">
        <v>458</v>
      </c>
      <c r="D147" s="9" t="s">
        <v>315</v>
      </c>
      <c r="E147" s="9" t="s">
        <v>273</v>
      </c>
      <c r="F147" s="10">
        <v>43841</v>
      </c>
      <c r="G147" s="10" t="str">
        <f>VLOOKUP(Table3[[#This Row],[Product ID]],[1]Products!$A:$G,2,0)</f>
        <v>Product 5</v>
      </c>
      <c r="H147" s="22">
        <v>1</v>
      </c>
      <c r="I147" s="9">
        <f>VLOOKUP('Consolidtaed Data'!$B7933,[1]Products!$A:$G,4,0)</f>
        <v>2091</v>
      </c>
      <c r="J147" s="9">
        <f>VLOOKUP('Consolidtaed Data'!$B7933,[1]Products!$A:$G,3,0)</f>
        <v>1485</v>
      </c>
      <c r="K147" s="9">
        <f>'Consolidtaed Data'!$J7933*'Consolidtaed Data'!$H7933</f>
        <v>421</v>
      </c>
      <c r="L147" s="9">
        <f>'Consolidtaed Data'!$I7933*'Consolidtaed Data'!$H7933</f>
        <v>561</v>
      </c>
      <c r="M147" s="9">
        <f>'Consolidtaed Data'!$L7933-'Consolidtaed Data'!$K7933</f>
        <v>267</v>
      </c>
      <c r="N147" s="9" t="str">
        <f>VLOOKUP('Consolidtaed Data'!$C7933,[1]Locations!$A:$O,2,0)</f>
        <v>Burbank</v>
      </c>
      <c r="O147" s="9" t="str">
        <f>VLOOKUP('Consolidtaed Data'!$D7933,'[1]Sales People'!$A:$B,2,0)</f>
        <v>Martin Carr</v>
      </c>
      <c r="P147" s="9" t="str">
        <f>VLOOKUP('Consolidtaed Data'!$E7933,[1]Customers!$A:$B,2,0)</f>
        <v>Phillip Ellis</v>
      </c>
      <c r="Q147" s="11">
        <f>WEEKDAY('Consolidtaed Data'!$F7933)</f>
        <v>5</v>
      </c>
      <c r="R147" s="9">
        <f>MONTH('Consolidtaed Data'!$F7933)</f>
        <v>8</v>
      </c>
      <c r="S147" s="9" t="str">
        <f>TEXT(Table3[[#This Row],[Purchase Date]],"MMMM")</f>
        <v>January</v>
      </c>
      <c r="T147" s="9">
        <f>YEAR('Consolidtaed Data'!$F7933)</f>
        <v>2021</v>
      </c>
    </row>
    <row r="148" spans="1:20" x14ac:dyDescent="0.3">
      <c r="A148" s="9" t="s">
        <v>558</v>
      </c>
      <c r="B148" s="9" t="s">
        <v>177</v>
      </c>
      <c r="C148" s="9" t="s">
        <v>412</v>
      </c>
      <c r="D148" s="9" t="s">
        <v>241</v>
      </c>
      <c r="E148" s="9" t="s">
        <v>1594</v>
      </c>
      <c r="F148" s="10">
        <v>43841</v>
      </c>
      <c r="G148" s="10" t="str">
        <f>VLOOKUP(Table3[[#This Row],[Product ID]],[1]Products!$A:$G,2,0)</f>
        <v>Product 5</v>
      </c>
      <c r="H148" s="22">
        <v>2</v>
      </c>
      <c r="I148" s="9">
        <f>VLOOKUP('Consolidtaed Data'!$B7938,[1]Products!$A:$G,4,0)</f>
        <v>1783</v>
      </c>
      <c r="J148" s="9">
        <f>VLOOKUP('Consolidtaed Data'!$B7938,[1]Products!$A:$G,3,0)</f>
        <v>1516</v>
      </c>
      <c r="K148" s="9">
        <f>'Consolidtaed Data'!$J7938*'Consolidtaed Data'!$H7938</f>
        <v>538</v>
      </c>
      <c r="L148" s="9">
        <f>'Consolidtaed Data'!$I7938*'Consolidtaed Data'!$H7938</f>
        <v>736</v>
      </c>
      <c r="M148" s="9">
        <f>'Consolidtaed Data'!$L7938-'Consolidtaed Data'!$K7938</f>
        <v>383</v>
      </c>
      <c r="N148" s="9" t="str">
        <f>VLOOKUP('Consolidtaed Data'!$C7938,[1]Locations!$A:$O,2,0)</f>
        <v>Huntington Beach</v>
      </c>
      <c r="O148" s="9" t="str">
        <f>VLOOKUP('Consolidtaed Data'!$D7938,'[1]Sales People'!$A:$B,2,0)</f>
        <v>Jimmy Young</v>
      </c>
      <c r="P148" s="9" t="str">
        <f>VLOOKUP('Consolidtaed Data'!$E7938,[1]Customers!$A:$B,2,0)</f>
        <v>Ralph Richardson</v>
      </c>
      <c r="Q148" s="11">
        <f>WEEKDAY('Consolidtaed Data'!$F7938)</f>
        <v>5</v>
      </c>
      <c r="R148" s="9">
        <f>MONTH('Consolidtaed Data'!$F7938)</f>
        <v>8</v>
      </c>
      <c r="S148" s="9" t="str">
        <f>TEXT(Table3[[#This Row],[Purchase Date]],"MMMM")</f>
        <v>January</v>
      </c>
      <c r="T148" s="9">
        <f>YEAR('Consolidtaed Data'!$F7938)</f>
        <v>2021</v>
      </c>
    </row>
    <row r="149" spans="1:20" x14ac:dyDescent="0.3">
      <c r="A149" s="9" t="s">
        <v>559</v>
      </c>
      <c r="B149" s="9" t="s">
        <v>393</v>
      </c>
      <c r="C149" s="9" t="s">
        <v>423</v>
      </c>
      <c r="D149" s="9" t="s">
        <v>326</v>
      </c>
      <c r="E149" s="9" t="s">
        <v>1163</v>
      </c>
      <c r="F149" s="10">
        <v>43841</v>
      </c>
      <c r="G149" s="10" t="str">
        <f>VLOOKUP(Table3[[#This Row],[Product ID]],[1]Products!$A:$G,2,0)</f>
        <v>Product 84</v>
      </c>
      <c r="H149" s="22">
        <v>1</v>
      </c>
      <c r="I149" s="9">
        <f>VLOOKUP('Consolidtaed Data'!$B8026,[1]Products!$A:$G,4,0)</f>
        <v>504</v>
      </c>
      <c r="J149" s="9">
        <f>VLOOKUP('Consolidtaed Data'!$B8026,[1]Products!$A:$G,3,0)</f>
        <v>408</v>
      </c>
      <c r="K149" s="9">
        <f>'Consolidtaed Data'!$J8026*'Consolidtaed Data'!$H8026</f>
        <v>2726</v>
      </c>
      <c r="L149" s="9">
        <f>'Consolidtaed Data'!$I8026*'Consolidtaed Data'!$H8026</f>
        <v>3450</v>
      </c>
      <c r="M149" s="9">
        <f>'Consolidtaed Data'!$L8026-'Consolidtaed Data'!$K8026</f>
        <v>1224</v>
      </c>
      <c r="N149" s="9" t="str">
        <f>VLOOKUP('Consolidtaed Data'!$C8026,[1]Locations!$A:$O,2,0)</f>
        <v>Fairfield</v>
      </c>
      <c r="O149" s="9" t="str">
        <f>VLOOKUP('Consolidtaed Data'!$D8026,'[1]Sales People'!$A:$B,2,0)</f>
        <v>Carl Hall</v>
      </c>
      <c r="P149" s="9" t="str">
        <f>VLOOKUP('Consolidtaed Data'!$E8026,[1]Customers!$A:$B,2,0)</f>
        <v>Terry Payne</v>
      </c>
      <c r="Q149" s="11">
        <f>WEEKDAY('Consolidtaed Data'!$F8026)</f>
        <v>6</v>
      </c>
      <c r="R149" s="9">
        <f>MONTH('Consolidtaed Data'!$F8026)</f>
        <v>9</v>
      </c>
      <c r="S149" s="9" t="str">
        <f>TEXT(Table3[[#This Row],[Purchase Date]],"MMMM")</f>
        <v>January</v>
      </c>
      <c r="T149" s="9">
        <f>YEAR('Consolidtaed Data'!$F8026)</f>
        <v>2021</v>
      </c>
    </row>
    <row r="150" spans="1:20" x14ac:dyDescent="0.3">
      <c r="A150" s="9" t="s">
        <v>561</v>
      </c>
      <c r="B150" s="9" t="s">
        <v>129</v>
      </c>
      <c r="C150" s="9" t="s">
        <v>45</v>
      </c>
      <c r="D150" s="9" t="s">
        <v>329</v>
      </c>
      <c r="E150" s="9" t="s">
        <v>3080</v>
      </c>
      <c r="F150" s="10">
        <v>43841</v>
      </c>
      <c r="G150" s="10" t="str">
        <f>VLOOKUP(Table3[[#This Row],[Product ID]],[1]Products!$A:$G,2,0)</f>
        <v>Product 47</v>
      </c>
      <c r="H150" s="22">
        <v>3</v>
      </c>
      <c r="I150" s="9">
        <f>VLOOKUP('Consolidtaed Data'!$B8480,[1]Products!$A:$G,4,0)</f>
        <v>947</v>
      </c>
      <c r="J150" s="9">
        <f>VLOOKUP('Consolidtaed Data'!$B8480,[1]Products!$A:$G,3,0)</f>
        <v>786</v>
      </c>
      <c r="K150" s="9">
        <f>'Consolidtaed Data'!$J8480*'Consolidtaed Data'!$H8480</f>
        <v>450</v>
      </c>
      <c r="L150" s="9">
        <f>'Consolidtaed Data'!$I8480*'Consolidtaed Data'!$H8480</f>
        <v>818</v>
      </c>
      <c r="M150" s="9">
        <f>'Consolidtaed Data'!$L8480-'Consolidtaed Data'!$K8480</f>
        <v>452</v>
      </c>
      <c r="N150" s="9" t="str">
        <f>VLOOKUP('Consolidtaed Data'!$C8480,[1]Locations!$A:$O,2,0)</f>
        <v>Rancho Cucamonga</v>
      </c>
      <c r="O150" s="9" t="str">
        <f>VLOOKUP('Consolidtaed Data'!$D8480,'[1]Sales People'!$A:$B,2,0)</f>
        <v>Roger Ramos</v>
      </c>
      <c r="P150" s="9" t="str">
        <f>VLOOKUP('Consolidtaed Data'!$E8480,[1]Customers!$A:$B,2,0)</f>
        <v>Terry Morris</v>
      </c>
      <c r="Q150" s="11">
        <f>WEEKDAY('Consolidtaed Data'!$F8480)</f>
        <v>4</v>
      </c>
      <c r="R150" s="9">
        <f>MONTH('Consolidtaed Data'!$F8480)</f>
        <v>10</v>
      </c>
      <c r="S150" s="9" t="str">
        <f>TEXT(Table3[[#This Row],[Purchase Date]],"MMMM")</f>
        <v>January</v>
      </c>
      <c r="T150" s="9">
        <f>YEAR('Consolidtaed Data'!$F8480)</f>
        <v>2021</v>
      </c>
    </row>
    <row r="151" spans="1:20" x14ac:dyDescent="0.3">
      <c r="A151" s="9" t="s">
        <v>563</v>
      </c>
      <c r="B151" s="9" t="s">
        <v>20</v>
      </c>
      <c r="C151" s="9" t="s">
        <v>173</v>
      </c>
      <c r="D151" s="9" t="s">
        <v>43</v>
      </c>
      <c r="E151" s="9" t="s">
        <v>486</v>
      </c>
      <c r="F151" s="10">
        <v>43841</v>
      </c>
      <c r="G151" s="10" t="str">
        <f>VLOOKUP(Table3[[#This Row],[Product ID]],[1]Products!$A:$G,2,0)</f>
        <v>Product 98</v>
      </c>
      <c r="H151" s="22">
        <v>1</v>
      </c>
      <c r="I151" s="9">
        <f>VLOOKUP('Consolidtaed Data'!$B8572,[1]Products!$A:$G,4,0)</f>
        <v>458</v>
      </c>
      <c r="J151" s="9">
        <f>VLOOKUP('Consolidtaed Data'!$B8572,[1]Products!$A:$G,3,0)</f>
        <v>376</v>
      </c>
      <c r="K151" s="9">
        <f>'Consolidtaed Data'!$J8572*'Consolidtaed Data'!$H8572</f>
        <v>4089</v>
      </c>
      <c r="L151" s="9">
        <f>'Consolidtaed Data'!$I8572*'Consolidtaed Data'!$H8572</f>
        <v>5175</v>
      </c>
      <c r="M151" s="9">
        <f>'Consolidtaed Data'!$L8572-'Consolidtaed Data'!$K8572</f>
        <v>827</v>
      </c>
      <c r="N151" s="9" t="str">
        <f>VLOOKUP('Consolidtaed Data'!$C8572,[1]Locations!$A:$O,2,0)</f>
        <v>El Cajon</v>
      </c>
      <c r="O151" s="9" t="str">
        <f>VLOOKUP('Consolidtaed Data'!$D8572,'[1]Sales People'!$A:$B,2,0)</f>
        <v>Brian Thomas</v>
      </c>
      <c r="P151" s="9" t="str">
        <f>VLOOKUP('Consolidtaed Data'!$E8572,[1]Customers!$A:$B,2,0)</f>
        <v>Howard Lewis</v>
      </c>
      <c r="Q151" s="11">
        <f>WEEKDAY('Consolidtaed Data'!$F8572)</f>
        <v>4</v>
      </c>
      <c r="R151" s="9">
        <f>MONTH('Consolidtaed Data'!$F8572)</f>
        <v>10</v>
      </c>
      <c r="S151" s="9" t="str">
        <f>TEXT(Table3[[#This Row],[Purchase Date]],"MMMM")</f>
        <v>January</v>
      </c>
      <c r="T151" s="9">
        <f>YEAR('Consolidtaed Data'!$F8572)</f>
        <v>2021</v>
      </c>
    </row>
    <row r="152" spans="1:20" x14ac:dyDescent="0.3">
      <c r="A152" s="9" t="s">
        <v>566</v>
      </c>
      <c r="B152" s="9" t="s">
        <v>340</v>
      </c>
      <c r="C152" s="9" t="s">
        <v>469</v>
      </c>
      <c r="D152" s="9" t="s">
        <v>149</v>
      </c>
      <c r="E152" s="9" t="s">
        <v>1211</v>
      </c>
      <c r="F152" s="10">
        <v>43841</v>
      </c>
      <c r="G152" s="10" t="str">
        <f>VLOOKUP(Table3[[#This Row],[Product ID]],[1]Products!$A:$G,2,0)</f>
        <v>Product 34</v>
      </c>
      <c r="H152" s="22">
        <v>1</v>
      </c>
      <c r="I152" s="9">
        <f>VLOOKUP('Consolidtaed Data'!$B8673,[1]Products!$A:$G,4,0)</f>
        <v>530</v>
      </c>
      <c r="J152" s="9">
        <f>VLOOKUP('Consolidtaed Data'!$B8673,[1]Products!$A:$G,3,0)</f>
        <v>435</v>
      </c>
      <c r="K152" s="9">
        <f>'Consolidtaed Data'!$J8673*'Consolidtaed Data'!$H8673</f>
        <v>2196</v>
      </c>
      <c r="L152" s="9">
        <f>'Consolidtaed Data'!$I8673*'Consolidtaed Data'!$H8673</f>
        <v>3231</v>
      </c>
      <c r="M152" s="9">
        <f>'Consolidtaed Data'!$L8673-'Consolidtaed Data'!$K8673</f>
        <v>313</v>
      </c>
      <c r="N152" s="9" t="str">
        <f>VLOOKUP('Consolidtaed Data'!$C8673,[1]Locations!$A:$O,2,0)</f>
        <v>Santa Rosa</v>
      </c>
      <c r="O152" s="9" t="str">
        <f>VLOOKUP('Consolidtaed Data'!$D8673,'[1]Sales People'!$A:$B,2,0)</f>
        <v>John Reyes</v>
      </c>
      <c r="P152" s="9" t="str">
        <f>VLOOKUP('Consolidtaed Data'!$E8673,[1]Customers!$A:$B,2,0)</f>
        <v>Carlos Smith</v>
      </c>
      <c r="Q152" s="11">
        <f>WEEKDAY('Consolidtaed Data'!$F8673)</f>
        <v>5</v>
      </c>
      <c r="R152" s="9">
        <f>MONTH('Consolidtaed Data'!$F8673)</f>
        <v>10</v>
      </c>
      <c r="S152" s="9" t="str">
        <f>TEXT(Table3[[#This Row],[Purchase Date]],"MMMM")</f>
        <v>January</v>
      </c>
      <c r="T152" s="9">
        <f>YEAR('Consolidtaed Data'!$F8673)</f>
        <v>2021</v>
      </c>
    </row>
    <row r="153" spans="1:20" x14ac:dyDescent="0.3">
      <c r="A153" s="9" t="s">
        <v>568</v>
      </c>
      <c r="B153" s="9" t="s">
        <v>373</v>
      </c>
      <c r="C153" s="9" t="s">
        <v>108</v>
      </c>
      <c r="D153" s="9" t="s">
        <v>143</v>
      </c>
      <c r="E153" s="9" t="s">
        <v>1298</v>
      </c>
      <c r="F153" s="10">
        <v>43841</v>
      </c>
      <c r="G153" s="10" t="str">
        <f>VLOOKUP(Table3[[#This Row],[Product ID]],[1]Products!$A:$G,2,0)</f>
        <v>Product 66</v>
      </c>
      <c r="H153" s="22">
        <v>4</v>
      </c>
      <c r="I153" s="9">
        <f>VLOOKUP('Consolidtaed Data'!$B8820,[1]Products!$A:$G,4,0)</f>
        <v>2464</v>
      </c>
      <c r="J153" s="9">
        <f>VLOOKUP('Consolidtaed Data'!$B8820,[1]Products!$A:$G,3,0)</f>
        <v>1774</v>
      </c>
      <c r="K153" s="9">
        <f>'Consolidtaed Data'!$J8820*'Consolidtaed Data'!$H8820</f>
        <v>3324</v>
      </c>
      <c r="L153" s="9">
        <f>'Consolidtaed Data'!$I8820*'Consolidtaed Data'!$H8820</f>
        <v>4053</v>
      </c>
      <c r="M153" s="9">
        <f>'Consolidtaed Data'!$L8820-'Consolidtaed Data'!$K8820</f>
        <v>560</v>
      </c>
      <c r="N153" s="9" t="str">
        <f>VLOOKUP('Consolidtaed Data'!$C8820,[1]Locations!$A:$O,2,0)</f>
        <v>Oceanside</v>
      </c>
      <c r="O153" s="9" t="str">
        <f>VLOOKUP('Consolidtaed Data'!$D8820,'[1]Sales People'!$A:$B,2,0)</f>
        <v>Gary Rodriguez</v>
      </c>
      <c r="P153" s="9" t="str">
        <f>VLOOKUP('Consolidtaed Data'!$E8820,[1]Customers!$A:$B,2,0)</f>
        <v>Christopher Wright</v>
      </c>
      <c r="Q153" s="11">
        <f>WEEKDAY('Consolidtaed Data'!$F8820)</f>
        <v>2</v>
      </c>
      <c r="R153" s="9">
        <f>MONTH('Consolidtaed Data'!$F8820)</f>
        <v>11</v>
      </c>
      <c r="S153" s="9" t="str">
        <f>TEXT(Table3[[#This Row],[Purchase Date]],"MMMM")</f>
        <v>January</v>
      </c>
      <c r="T153" s="9">
        <f>YEAR('Consolidtaed Data'!$F8820)</f>
        <v>2021</v>
      </c>
    </row>
    <row r="154" spans="1:20" x14ac:dyDescent="0.3">
      <c r="A154" s="9" t="s">
        <v>570</v>
      </c>
      <c r="B154" s="9" t="s">
        <v>15</v>
      </c>
      <c r="C154" s="9" t="s">
        <v>228</v>
      </c>
      <c r="D154" s="9" t="s">
        <v>91</v>
      </c>
      <c r="E154" s="9" t="s">
        <v>667</v>
      </c>
      <c r="F154" s="10">
        <v>43841</v>
      </c>
      <c r="G154" s="10" t="str">
        <f>VLOOKUP(Table3[[#This Row],[Product ID]],[1]Products!$A:$G,2,0)</f>
        <v>Product 38</v>
      </c>
      <c r="H154" s="22">
        <v>3</v>
      </c>
      <c r="I154" s="9">
        <f>VLOOKUP('Consolidtaed Data'!$B8858,[1]Products!$A:$G,4,0)</f>
        <v>1812</v>
      </c>
      <c r="J154" s="9">
        <f>VLOOKUP('Consolidtaed Data'!$B8858,[1]Products!$A:$G,3,0)</f>
        <v>1305</v>
      </c>
      <c r="K154" s="9">
        <f>'Consolidtaed Data'!$J8858*'Consolidtaed Data'!$H8858</f>
        <v>3138</v>
      </c>
      <c r="L154" s="9">
        <f>'Consolidtaed Data'!$I8858*'Consolidtaed Data'!$H8858</f>
        <v>4905</v>
      </c>
      <c r="M154" s="9">
        <f>'Consolidtaed Data'!$L8858-'Consolidtaed Data'!$K8858</f>
        <v>377</v>
      </c>
      <c r="N154" s="9" t="str">
        <f>VLOOKUP('Consolidtaed Data'!$C8858,[1]Locations!$A:$O,2,0)</f>
        <v>San Bernardino</v>
      </c>
      <c r="O154" s="9" t="str">
        <f>VLOOKUP('Consolidtaed Data'!$D8858,'[1]Sales People'!$A:$B,2,0)</f>
        <v>Sean Miller</v>
      </c>
      <c r="P154" s="9" t="str">
        <f>VLOOKUP('Consolidtaed Data'!$E8858,[1]Customers!$A:$B,2,0)</f>
        <v>Brandon Diaz</v>
      </c>
      <c r="Q154" s="11">
        <f>WEEKDAY('Consolidtaed Data'!$F8858)</f>
        <v>5</v>
      </c>
      <c r="R154" s="9">
        <f>MONTH('Consolidtaed Data'!$F8858)</f>
        <v>11</v>
      </c>
      <c r="S154" s="9" t="str">
        <f>TEXT(Table3[[#This Row],[Purchase Date]],"MMMM")</f>
        <v>January</v>
      </c>
      <c r="T154" s="9">
        <f>YEAR('Consolidtaed Data'!$F8858)</f>
        <v>2021</v>
      </c>
    </row>
    <row r="155" spans="1:20" x14ac:dyDescent="0.3">
      <c r="A155" s="9" t="s">
        <v>574</v>
      </c>
      <c r="B155" s="9" t="s">
        <v>572</v>
      </c>
      <c r="C155" s="9" t="s">
        <v>357</v>
      </c>
      <c r="D155" s="9" t="s">
        <v>91</v>
      </c>
      <c r="E155" s="9" t="s">
        <v>389</v>
      </c>
      <c r="F155" s="10">
        <v>43841</v>
      </c>
      <c r="G155" s="10" t="str">
        <f>VLOOKUP(Table3[[#This Row],[Product ID]],[1]Products!$A:$G,2,0)</f>
        <v>Product 22</v>
      </c>
      <c r="H155" s="22">
        <v>2</v>
      </c>
      <c r="I155" s="9">
        <f>VLOOKUP('Consolidtaed Data'!$B9343,[1]Products!$A:$G,4,0)</f>
        <v>1405</v>
      </c>
      <c r="J155" s="9">
        <f>VLOOKUP('Consolidtaed Data'!$B9343,[1]Products!$A:$G,3,0)</f>
        <v>1054</v>
      </c>
      <c r="K155" s="9">
        <f>'Consolidtaed Data'!$J9343*'Consolidtaed Data'!$H9343</f>
        <v>984</v>
      </c>
      <c r="L155" s="9">
        <f>'Consolidtaed Data'!$I9343*'Consolidtaed Data'!$H9343</f>
        <v>1367</v>
      </c>
      <c r="M155" s="9">
        <f>'Consolidtaed Data'!$L9343-'Consolidtaed Data'!$K9343</f>
        <v>48</v>
      </c>
      <c r="N155" s="9" t="str">
        <f>VLOOKUP('Consolidtaed Data'!$C9343,[1]Locations!$A:$O,2,0)</f>
        <v>Huntington Beach</v>
      </c>
      <c r="O155" s="9" t="str">
        <f>VLOOKUP('Consolidtaed Data'!$D9343,'[1]Sales People'!$A:$B,2,0)</f>
        <v>Patrick Ruiz</v>
      </c>
      <c r="P155" s="9" t="str">
        <f>VLOOKUP('Consolidtaed Data'!$E9343,[1]Customers!$A:$B,2,0)</f>
        <v>William Franklin</v>
      </c>
      <c r="Q155" s="11">
        <f>WEEKDAY('Consolidtaed Data'!$F9343)</f>
        <v>3</v>
      </c>
      <c r="R155" s="9">
        <f>MONTH('Consolidtaed Data'!$F9343)</f>
        <v>12</v>
      </c>
      <c r="S155" s="9" t="str">
        <f>TEXT(Table3[[#This Row],[Purchase Date]],"MMMM")</f>
        <v>January</v>
      </c>
      <c r="T155" s="9">
        <f>YEAR('Consolidtaed Data'!$F9343)</f>
        <v>2021</v>
      </c>
    </row>
    <row r="156" spans="1:20" x14ac:dyDescent="0.3">
      <c r="A156" s="9" t="s">
        <v>581</v>
      </c>
      <c r="B156" s="9" t="s">
        <v>582</v>
      </c>
      <c r="C156" s="9" t="s">
        <v>347</v>
      </c>
      <c r="D156" s="9" t="s">
        <v>272</v>
      </c>
      <c r="E156" s="9" t="s">
        <v>523</v>
      </c>
      <c r="F156" s="10">
        <v>43841</v>
      </c>
      <c r="G156" s="10" t="str">
        <f>VLOOKUP(Table3[[#This Row],[Product ID]],[1]Products!$A:$G,2,0)</f>
        <v>Product 58</v>
      </c>
      <c r="H156" s="22">
        <v>2</v>
      </c>
      <c r="I156" s="9">
        <f>VLOOKUP('Consolidtaed Data'!$B9638,[1]Products!$A:$G,4,0)</f>
        <v>771</v>
      </c>
      <c r="J156" s="9">
        <f>VLOOKUP('Consolidtaed Data'!$B9638,[1]Products!$A:$G,3,0)</f>
        <v>648</v>
      </c>
      <c r="K156" s="9">
        <f>'Consolidtaed Data'!$J9638*'Consolidtaed Data'!$H9638</f>
        <v>683</v>
      </c>
      <c r="L156" s="9">
        <f>'Consolidtaed Data'!$I9638*'Consolidtaed Data'!$H9638</f>
        <v>1178</v>
      </c>
      <c r="M156" s="9">
        <f>'Consolidtaed Data'!$L9638-'Consolidtaed Data'!$K9638</f>
        <v>48</v>
      </c>
      <c r="N156" s="9" t="str">
        <f>VLOOKUP('Consolidtaed Data'!$C9638,[1]Locations!$A:$O,2,0)</f>
        <v>Lancaster</v>
      </c>
      <c r="O156" s="9" t="str">
        <f>VLOOKUP('Consolidtaed Data'!$D9638,'[1]Sales People'!$A:$B,2,0)</f>
        <v>John Reyes</v>
      </c>
      <c r="P156" s="9" t="str">
        <f>VLOOKUP('Consolidtaed Data'!$E9638,[1]Customers!$A:$B,2,0)</f>
        <v>Carl Reid</v>
      </c>
      <c r="Q156" s="11">
        <f>WEEKDAY('Consolidtaed Data'!$F9638)</f>
        <v>4</v>
      </c>
      <c r="R156" s="9">
        <f>MONTH('Consolidtaed Data'!$F9638)</f>
        <v>12</v>
      </c>
      <c r="S156" s="9" t="str">
        <f>TEXT(Table3[[#This Row],[Purchase Date]],"MMMM")</f>
        <v>January</v>
      </c>
      <c r="T156" s="9">
        <f>YEAR('Consolidtaed Data'!$F9638)</f>
        <v>2021</v>
      </c>
    </row>
    <row r="157" spans="1:20" x14ac:dyDescent="0.3">
      <c r="A157" s="9" t="s">
        <v>585</v>
      </c>
      <c r="B157" s="9" t="s">
        <v>160</v>
      </c>
      <c r="C157" s="9" t="s">
        <v>86</v>
      </c>
      <c r="D157" s="9" t="s">
        <v>51</v>
      </c>
      <c r="E157" s="9" t="s">
        <v>482</v>
      </c>
      <c r="F157" s="10">
        <v>43842</v>
      </c>
      <c r="G157" s="10" t="str">
        <f>VLOOKUP(Table3[[#This Row],[Product ID]],[1]Products!$A:$G,2,0)</f>
        <v>Product 28</v>
      </c>
      <c r="H157" s="22">
        <v>4</v>
      </c>
      <c r="I157" s="9">
        <f>VLOOKUP('Consolidtaed Data'!$B4695,[1]Products!$A:$G,4,0)</f>
        <v>951</v>
      </c>
      <c r="J157" s="9">
        <f>VLOOKUP('Consolidtaed Data'!$B4695,[1]Products!$A:$G,3,0)</f>
        <v>504</v>
      </c>
      <c r="K157" s="9">
        <f>'Consolidtaed Data'!$J4695*'Consolidtaed Data'!$H4695</f>
        <v>2613</v>
      </c>
      <c r="L157" s="9">
        <f>'Consolidtaed Data'!$I4695*'Consolidtaed Data'!$H4695</f>
        <v>5124</v>
      </c>
      <c r="M157" s="9">
        <f>'Consolidtaed Data'!$L4695-'Consolidtaed Data'!$K4695</f>
        <v>483</v>
      </c>
      <c r="N157" s="9" t="str">
        <f>VLOOKUP('Consolidtaed Data'!$C4695,[1]Locations!$A:$O,2,0)</f>
        <v>Burbank</v>
      </c>
      <c r="O157" s="9" t="str">
        <f>VLOOKUP('Consolidtaed Data'!$D4695,'[1]Sales People'!$A:$B,2,0)</f>
        <v>Christopher Tucker</v>
      </c>
      <c r="P157" s="9" t="str">
        <f>VLOOKUP('Consolidtaed Data'!$E4695,[1]Customers!$A:$B,2,0)</f>
        <v>Martin Olson</v>
      </c>
      <c r="Q157" s="11">
        <f>WEEKDAY('Consolidtaed Data'!$F4695)</f>
        <v>6</v>
      </c>
      <c r="R157" s="9">
        <f>MONTH('Consolidtaed Data'!$F4695)</f>
        <v>12</v>
      </c>
      <c r="S157" s="9" t="str">
        <f>TEXT(Table3[[#This Row],[Purchase Date]],"MMMM")</f>
        <v>January</v>
      </c>
      <c r="T157" s="9">
        <f>YEAR('Consolidtaed Data'!$F4695)</f>
        <v>2020</v>
      </c>
    </row>
    <row r="158" spans="1:20" x14ac:dyDescent="0.3">
      <c r="A158" s="9" t="s">
        <v>586</v>
      </c>
      <c r="B158" s="9" t="s">
        <v>164</v>
      </c>
      <c r="C158" s="9" t="s">
        <v>564</v>
      </c>
      <c r="D158" s="9" t="s">
        <v>206</v>
      </c>
      <c r="E158" s="9" t="s">
        <v>1777</v>
      </c>
      <c r="F158" s="10">
        <v>43842</v>
      </c>
      <c r="G158" s="10" t="str">
        <f>VLOOKUP(Table3[[#This Row],[Product ID]],[1]Products!$A:$G,2,0)</f>
        <v>Product 69</v>
      </c>
      <c r="H158" s="22">
        <v>3</v>
      </c>
      <c r="I158" s="9">
        <f>VLOOKUP('Consolidtaed Data'!$B5398,[1]Products!$A:$G,4,0)</f>
        <v>1639</v>
      </c>
      <c r="J158" s="9">
        <f>VLOOKUP('Consolidtaed Data'!$B5398,[1]Products!$A:$G,3,0)</f>
        <v>1295</v>
      </c>
      <c r="K158" s="9">
        <f>'Consolidtaed Data'!$J5398*'Consolidtaed Data'!$H5398</f>
        <v>2952</v>
      </c>
      <c r="L158" s="9">
        <f>'Consolidtaed Data'!$I5398*'Consolidtaed Data'!$H5398</f>
        <v>4101</v>
      </c>
      <c r="M158" s="9">
        <f>'Consolidtaed Data'!$L5398-'Consolidtaed Data'!$K5398</f>
        <v>123</v>
      </c>
      <c r="N158" s="9" t="str">
        <f>VLOOKUP('Consolidtaed Data'!$C5398,[1]Locations!$A:$O,2,0)</f>
        <v>Rialto</v>
      </c>
      <c r="O158" s="9" t="str">
        <f>VLOOKUP('Consolidtaed Data'!$D5398,'[1]Sales People'!$A:$B,2,0)</f>
        <v>Joshua Taylor</v>
      </c>
      <c r="P158" s="9" t="str">
        <f>VLOOKUP('Consolidtaed Data'!$E5398,[1]Customers!$A:$B,2,0)</f>
        <v>Jesse Evans</v>
      </c>
      <c r="Q158" s="11">
        <f>WEEKDAY('Consolidtaed Data'!$F5398)</f>
        <v>4</v>
      </c>
      <c r="R158" s="9">
        <f>MONTH('Consolidtaed Data'!$F5398)</f>
        <v>2</v>
      </c>
      <c r="S158" s="9" t="str">
        <f>TEXT(Table3[[#This Row],[Purchase Date]],"MMMM")</f>
        <v>January</v>
      </c>
      <c r="T158" s="9">
        <f>YEAR('Consolidtaed Data'!$F5398)</f>
        <v>2021</v>
      </c>
    </row>
    <row r="159" spans="1:20" x14ac:dyDescent="0.3">
      <c r="A159" s="9" t="s">
        <v>587</v>
      </c>
      <c r="B159" s="9" t="s">
        <v>318</v>
      </c>
      <c r="C159" s="9" t="s">
        <v>263</v>
      </c>
      <c r="D159" s="9" t="s">
        <v>113</v>
      </c>
      <c r="E159" s="9" t="s">
        <v>928</v>
      </c>
      <c r="F159" s="10">
        <v>43842</v>
      </c>
      <c r="G159" s="10" t="str">
        <f>VLOOKUP(Table3[[#This Row],[Product ID]],[1]Products!$A:$G,2,0)</f>
        <v>Product 89</v>
      </c>
      <c r="H159" s="22">
        <v>1</v>
      </c>
      <c r="I159" s="9">
        <f>VLOOKUP('Consolidtaed Data'!$B5479,[1]Products!$A:$G,4,0)</f>
        <v>596</v>
      </c>
      <c r="J159" s="9">
        <f>VLOOKUP('Consolidtaed Data'!$B5479,[1]Products!$A:$G,3,0)</f>
        <v>358</v>
      </c>
      <c r="K159" s="9">
        <f>'Consolidtaed Data'!$J5479*'Consolidtaed Data'!$H5479</f>
        <v>648</v>
      </c>
      <c r="L159" s="9">
        <f>'Consolidtaed Data'!$I5479*'Consolidtaed Data'!$H5479</f>
        <v>771</v>
      </c>
      <c r="M159" s="9">
        <f>'Consolidtaed Data'!$L5479-'Consolidtaed Data'!$K5479</f>
        <v>902</v>
      </c>
      <c r="N159" s="9" t="str">
        <f>VLOOKUP('Consolidtaed Data'!$C5479,[1]Locations!$A:$O,2,0)</f>
        <v>Los Angeles</v>
      </c>
      <c r="O159" s="9" t="str">
        <f>VLOOKUP('Consolidtaed Data'!$D5479,'[1]Sales People'!$A:$B,2,0)</f>
        <v>Joshua Cook</v>
      </c>
      <c r="P159" s="9" t="str">
        <f>VLOOKUP('Consolidtaed Data'!$E5479,[1]Customers!$A:$B,2,0)</f>
        <v>Charles Henderson</v>
      </c>
      <c r="Q159" s="11">
        <f>WEEKDAY('Consolidtaed Data'!$F5479)</f>
        <v>2</v>
      </c>
      <c r="R159" s="9">
        <f>MONTH('Consolidtaed Data'!$F5479)</f>
        <v>2</v>
      </c>
      <c r="S159" s="9" t="str">
        <f>TEXT(Table3[[#This Row],[Purchase Date]],"MMMM")</f>
        <v>January</v>
      </c>
      <c r="T159" s="9">
        <f>YEAR('Consolidtaed Data'!$F5479)</f>
        <v>2021</v>
      </c>
    </row>
    <row r="160" spans="1:20" x14ac:dyDescent="0.3">
      <c r="A160" s="9" t="s">
        <v>589</v>
      </c>
      <c r="B160" s="9" t="s">
        <v>129</v>
      </c>
      <c r="C160" s="9" t="s">
        <v>104</v>
      </c>
      <c r="D160" s="9" t="s">
        <v>149</v>
      </c>
      <c r="E160" s="9" t="s">
        <v>2592</v>
      </c>
      <c r="F160" s="10">
        <v>43842</v>
      </c>
      <c r="G160" s="10" t="str">
        <f>VLOOKUP(Table3[[#This Row],[Product ID]],[1]Products!$A:$G,2,0)</f>
        <v>Product 47</v>
      </c>
      <c r="H160" s="22">
        <v>3</v>
      </c>
      <c r="I160" s="9">
        <f>VLOOKUP('Consolidtaed Data'!$B5619,[1]Products!$A:$G,4,0)</f>
        <v>1077</v>
      </c>
      <c r="J160" s="9">
        <f>VLOOKUP('Consolidtaed Data'!$B5619,[1]Products!$A:$G,3,0)</f>
        <v>732</v>
      </c>
      <c r="K160" s="9">
        <f>'Consolidtaed Data'!$J5619*'Consolidtaed Data'!$H5619</f>
        <v>3554</v>
      </c>
      <c r="L160" s="9">
        <f>'Consolidtaed Data'!$I5619*'Consolidtaed Data'!$H5619</f>
        <v>4282</v>
      </c>
      <c r="M160" s="9">
        <f>'Consolidtaed Data'!$L5619-'Consolidtaed Data'!$K5619</f>
        <v>82</v>
      </c>
      <c r="N160" s="9" t="str">
        <f>VLOOKUP('Consolidtaed Data'!$C5619,[1]Locations!$A:$O,2,0)</f>
        <v>Palmdale</v>
      </c>
      <c r="O160" s="9" t="str">
        <f>VLOOKUP('Consolidtaed Data'!$D5619,'[1]Sales People'!$A:$B,2,0)</f>
        <v>Joshua Taylor</v>
      </c>
      <c r="P160" s="9" t="str">
        <f>VLOOKUP('Consolidtaed Data'!$E5619,[1]Customers!$A:$B,2,0)</f>
        <v>Victor Medina</v>
      </c>
      <c r="Q160" s="11">
        <f>WEEKDAY('Consolidtaed Data'!$F5619)</f>
        <v>1</v>
      </c>
      <c r="R160" s="9">
        <f>MONTH('Consolidtaed Data'!$F5619)</f>
        <v>2</v>
      </c>
      <c r="S160" s="9" t="str">
        <f>TEXT(Table3[[#This Row],[Purchase Date]],"MMMM")</f>
        <v>January</v>
      </c>
      <c r="T160" s="9">
        <f>YEAR('Consolidtaed Data'!$F5619)</f>
        <v>2021</v>
      </c>
    </row>
    <row r="161" spans="1:20" x14ac:dyDescent="0.3">
      <c r="A161" s="9" t="s">
        <v>591</v>
      </c>
      <c r="B161" s="9" t="s">
        <v>24</v>
      </c>
      <c r="C161" s="9" t="s">
        <v>8</v>
      </c>
      <c r="D161" s="9" t="s">
        <v>131</v>
      </c>
      <c r="E161" s="9" t="s">
        <v>1546</v>
      </c>
      <c r="F161" s="10">
        <v>43842</v>
      </c>
      <c r="G161" s="10" t="str">
        <f>VLOOKUP(Table3[[#This Row],[Product ID]],[1]Products!$A:$G,2,0)</f>
        <v>Product 6</v>
      </c>
      <c r="H161" s="22">
        <v>1</v>
      </c>
      <c r="I161" s="9">
        <f>VLOOKUP('Consolidtaed Data'!$B5807,[1]Products!$A:$G,4,0)</f>
        <v>315</v>
      </c>
      <c r="J161" s="9">
        <f>VLOOKUP('Consolidtaed Data'!$B5807,[1]Products!$A:$G,3,0)</f>
        <v>208</v>
      </c>
      <c r="K161" s="9">
        <f>'Consolidtaed Data'!$J5807*'Consolidtaed Data'!$H5807</f>
        <v>269</v>
      </c>
      <c r="L161" s="9">
        <f>'Consolidtaed Data'!$I5807*'Consolidtaed Data'!$H5807</f>
        <v>368</v>
      </c>
      <c r="M161" s="9">
        <f>'Consolidtaed Data'!$L5807-'Consolidtaed Data'!$K5807</f>
        <v>656</v>
      </c>
      <c r="N161" s="9" t="str">
        <f>VLOOKUP('Consolidtaed Data'!$C5807,[1]Locations!$A:$O,2,0)</f>
        <v>Murrieta</v>
      </c>
      <c r="O161" s="9" t="str">
        <f>VLOOKUP('Consolidtaed Data'!$D5807,'[1]Sales People'!$A:$B,2,0)</f>
        <v>Arthur Mccoy</v>
      </c>
      <c r="P161" s="9" t="str">
        <f>VLOOKUP('Consolidtaed Data'!$E5807,[1]Customers!$A:$B,2,0)</f>
        <v>Paul Richardson</v>
      </c>
      <c r="Q161" s="11">
        <f>WEEKDAY('Consolidtaed Data'!$F5807)</f>
        <v>6</v>
      </c>
      <c r="R161" s="9">
        <f>MONTH('Consolidtaed Data'!$F5807)</f>
        <v>3</v>
      </c>
      <c r="S161" s="9" t="str">
        <f>TEXT(Table3[[#This Row],[Purchase Date]],"MMMM")</f>
        <v>January</v>
      </c>
      <c r="T161" s="9">
        <f>YEAR('Consolidtaed Data'!$F5807)</f>
        <v>2021</v>
      </c>
    </row>
    <row r="162" spans="1:20" x14ac:dyDescent="0.3">
      <c r="A162" s="9" t="s">
        <v>592</v>
      </c>
      <c r="B162" s="9" t="s">
        <v>15</v>
      </c>
      <c r="C162" s="9" t="s">
        <v>421</v>
      </c>
      <c r="D162" s="9" t="s">
        <v>374</v>
      </c>
      <c r="E162" s="9" t="s">
        <v>270</v>
      </c>
      <c r="F162" s="10">
        <v>43842</v>
      </c>
      <c r="G162" s="10" t="str">
        <f>VLOOKUP(Table3[[#This Row],[Product ID]],[1]Products!$A:$G,2,0)</f>
        <v>Product 38</v>
      </c>
      <c r="H162" s="22">
        <v>4</v>
      </c>
      <c r="I162" s="9">
        <f>VLOOKUP('Consolidtaed Data'!$B5826,[1]Products!$A:$G,4,0)</f>
        <v>1671</v>
      </c>
      <c r="J162" s="9">
        <f>VLOOKUP('Consolidtaed Data'!$B5826,[1]Products!$A:$G,3,0)</f>
        <v>1220</v>
      </c>
      <c r="K162" s="9">
        <f>'Consolidtaed Data'!$J5826*'Consolidtaed Data'!$H5826</f>
        <v>1686</v>
      </c>
      <c r="L162" s="9">
        <f>'Consolidtaed Data'!$I5826*'Consolidtaed Data'!$H5826</f>
        <v>2478</v>
      </c>
      <c r="M162" s="9">
        <f>'Consolidtaed Data'!$L5826-'Consolidtaed Data'!$K5826</f>
        <v>39</v>
      </c>
      <c r="N162" s="9" t="str">
        <f>VLOOKUP('Consolidtaed Data'!$C5826,[1]Locations!$A:$O,2,0)</f>
        <v>Oakland</v>
      </c>
      <c r="O162" s="9" t="str">
        <f>VLOOKUP('Consolidtaed Data'!$D5826,'[1]Sales People'!$A:$B,2,0)</f>
        <v>Kenneth Fields</v>
      </c>
      <c r="P162" s="9" t="str">
        <f>VLOOKUP('Consolidtaed Data'!$E5826,[1]Customers!$A:$B,2,0)</f>
        <v>Jonathan Harris</v>
      </c>
      <c r="Q162" s="11">
        <f>WEEKDAY('Consolidtaed Data'!$F5826)</f>
        <v>6</v>
      </c>
      <c r="R162" s="9">
        <f>MONTH('Consolidtaed Data'!$F5826)</f>
        <v>3</v>
      </c>
      <c r="S162" s="9" t="str">
        <f>TEXT(Table3[[#This Row],[Purchase Date]],"MMMM")</f>
        <v>January</v>
      </c>
      <c r="T162" s="9">
        <f>YEAR('Consolidtaed Data'!$F5826)</f>
        <v>2021</v>
      </c>
    </row>
    <row r="163" spans="1:20" x14ac:dyDescent="0.3">
      <c r="A163" s="9" t="s">
        <v>594</v>
      </c>
      <c r="B163" s="9" t="s">
        <v>230</v>
      </c>
      <c r="C163" s="9" t="s">
        <v>39</v>
      </c>
      <c r="D163" s="9" t="s">
        <v>105</v>
      </c>
      <c r="E163" s="9" t="s">
        <v>877</v>
      </c>
      <c r="F163" s="10">
        <v>43842</v>
      </c>
      <c r="G163" s="10" t="str">
        <f>VLOOKUP(Table3[[#This Row],[Product ID]],[1]Products!$A:$G,2,0)</f>
        <v>Product 31</v>
      </c>
      <c r="H163" s="22">
        <v>3</v>
      </c>
      <c r="I163" s="9">
        <f>VLOOKUP('Consolidtaed Data'!$B5865,[1]Products!$A:$G,4,0)</f>
        <v>2182</v>
      </c>
      <c r="J163" s="9">
        <f>VLOOKUP('Consolidtaed Data'!$B5865,[1]Products!$A:$G,3,0)</f>
        <v>1200</v>
      </c>
      <c r="K163" s="9">
        <f>'Consolidtaed Data'!$J5865*'Consolidtaed Data'!$H5865</f>
        <v>3032</v>
      </c>
      <c r="L163" s="9">
        <f>'Consolidtaed Data'!$I5865*'Consolidtaed Data'!$H5865</f>
        <v>3566</v>
      </c>
      <c r="M163" s="9">
        <f>'Consolidtaed Data'!$L5865-'Consolidtaed Data'!$K5865</f>
        <v>492</v>
      </c>
      <c r="N163" s="9" t="str">
        <f>VLOOKUP('Consolidtaed Data'!$C5865,[1]Locations!$A:$O,2,0)</f>
        <v>Stockton</v>
      </c>
      <c r="O163" s="9" t="str">
        <f>VLOOKUP('Consolidtaed Data'!$D5865,'[1]Sales People'!$A:$B,2,0)</f>
        <v>Kenneth Bradley</v>
      </c>
      <c r="P163" s="9" t="str">
        <f>VLOOKUP('Consolidtaed Data'!$E5865,[1]Customers!$A:$B,2,0)</f>
        <v>Christopher Weaver</v>
      </c>
      <c r="Q163" s="11">
        <f>WEEKDAY('Consolidtaed Data'!$F5865)</f>
        <v>1</v>
      </c>
      <c r="R163" s="9">
        <f>MONTH('Consolidtaed Data'!$F5865)</f>
        <v>3</v>
      </c>
      <c r="S163" s="9" t="str">
        <f>TEXT(Table3[[#This Row],[Purchase Date]],"MMMM")</f>
        <v>January</v>
      </c>
      <c r="T163" s="9">
        <f>YEAR('Consolidtaed Data'!$F5865)</f>
        <v>2021</v>
      </c>
    </row>
    <row r="164" spans="1:20" x14ac:dyDescent="0.3">
      <c r="A164" s="9" t="s">
        <v>596</v>
      </c>
      <c r="B164" s="9" t="s">
        <v>20</v>
      </c>
      <c r="C164" s="9" t="s">
        <v>564</v>
      </c>
      <c r="D164" s="9" t="s">
        <v>315</v>
      </c>
      <c r="E164" s="9" t="s">
        <v>1087</v>
      </c>
      <c r="F164" s="10">
        <v>43842</v>
      </c>
      <c r="G164" s="10" t="str">
        <f>VLOOKUP(Table3[[#This Row],[Product ID]],[1]Products!$A:$G,2,0)</f>
        <v>Product 98</v>
      </c>
      <c r="H164" s="22">
        <v>3</v>
      </c>
      <c r="I164" s="9">
        <f>VLOOKUP('Consolidtaed Data'!$B6341,[1]Products!$A:$G,4,0)</f>
        <v>1103</v>
      </c>
      <c r="J164" s="9">
        <f>VLOOKUP('Consolidtaed Data'!$B6341,[1]Products!$A:$G,3,0)</f>
        <v>838</v>
      </c>
      <c r="K164" s="9">
        <f>'Consolidtaed Data'!$J6341*'Consolidtaed Data'!$H6341</f>
        <v>158</v>
      </c>
      <c r="L164" s="9">
        <f>'Consolidtaed Data'!$I6341*'Consolidtaed Data'!$H6341</f>
        <v>254</v>
      </c>
      <c r="M164" s="9">
        <f>'Consolidtaed Data'!$L6341-'Consolidtaed Data'!$K6341</f>
        <v>894</v>
      </c>
      <c r="N164" s="9" t="str">
        <f>VLOOKUP('Consolidtaed Data'!$C6341,[1]Locations!$A:$O,2,0)</f>
        <v>Temecula</v>
      </c>
      <c r="O164" s="9" t="str">
        <f>VLOOKUP('Consolidtaed Data'!$D6341,'[1]Sales People'!$A:$B,2,0)</f>
        <v>Brian Davis</v>
      </c>
      <c r="P164" s="9" t="str">
        <f>VLOOKUP('Consolidtaed Data'!$E6341,[1]Customers!$A:$B,2,0)</f>
        <v>Christopher Nguyen</v>
      </c>
      <c r="Q164" s="11">
        <f>WEEKDAY('Consolidtaed Data'!$F6341)</f>
        <v>1</v>
      </c>
      <c r="R164" s="9">
        <f>MONTH('Consolidtaed Data'!$F6341)</f>
        <v>4</v>
      </c>
      <c r="S164" s="9" t="str">
        <f>TEXT(Table3[[#This Row],[Purchase Date]],"MMMM")</f>
        <v>January</v>
      </c>
      <c r="T164" s="9">
        <f>YEAR('Consolidtaed Data'!$F6341)</f>
        <v>2021</v>
      </c>
    </row>
    <row r="165" spans="1:20" x14ac:dyDescent="0.3">
      <c r="A165" s="9" t="s">
        <v>598</v>
      </c>
      <c r="B165" s="9" t="s">
        <v>373</v>
      </c>
      <c r="C165" s="9" t="s">
        <v>205</v>
      </c>
      <c r="D165" s="9" t="s">
        <v>131</v>
      </c>
      <c r="E165" s="9" t="s">
        <v>573</v>
      </c>
      <c r="F165" s="10">
        <v>43842</v>
      </c>
      <c r="G165" s="10" t="str">
        <f>VLOOKUP(Table3[[#This Row],[Product ID]],[1]Products!$A:$G,2,0)</f>
        <v>Product 66</v>
      </c>
      <c r="H165" s="22">
        <v>1</v>
      </c>
      <c r="I165" s="9">
        <f>VLOOKUP('Consolidtaed Data'!$B7095,[1]Products!$A:$G,4,0)</f>
        <v>2257</v>
      </c>
      <c r="J165" s="9">
        <f>VLOOKUP('Consolidtaed Data'!$B7095,[1]Products!$A:$G,3,0)</f>
        <v>1535</v>
      </c>
      <c r="K165" s="9">
        <f>'Consolidtaed Data'!$J7095*'Consolidtaed Data'!$H7095</f>
        <v>1752</v>
      </c>
      <c r="L165" s="9">
        <f>'Consolidtaed Data'!$I7095*'Consolidtaed Data'!$H7095</f>
        <v>2739</v>
      </c>
      <c r="M165" s="9">
        <f>'Consolidtaed Data'!$L7095-'Consolidtaed Data'!$K7095</f>
        <v>651</v>
      </c>
      <c r="N165" s="9" t="str">
        <f>VLOOKUP('Consolidtaed Data'!$C7095,[1]Locations!$A:$O,2,0)</f>
        <v>Vallejo</v>
      </c>
      <c r="O165" s="9" t="str">
        <f>VLOOKUP('Consolidtaed Data'!$D7095,'[1]Sales People'!$A:$B,2,0)</f>
        <v>Fred Robertson</v>
      </c>
      <c r="P165" s="9" t="str">
        <f>VLOOKUP('Consolidtaed Data'!$E7095,[1]Customers!$A:$B,2,0)</f>
        <v>Nicholas Ward</v>
      </c>
      <c r="Q165" s="11">
        <f>WEEKDAY('Consolidtaed Data'!$F7095)</f>
        <v>4</v>
      </c>
      <c r="R165" s="9">
        <f>MONTH('Consolidtaed Data'!$F7095)</f>
        <v>6</v>
      </c>
      <c r="S165" s="9" t="str">
        <f>TEXT(Table3[[#This Row],[Purchase Date]],"MMMM")</f>
        <v>January</v>
      </c>
      <c r="T165" s="9">
        <f>YEAR('Consolidtaed Data'!$F7095)</f>
        <v>2021</v>
      </c>
    </row>
    <row r="166" spans="1:20" x14ac:dyDescent="0.3">
      <c r="A166" s="9" t="s">
        <v>600</v>
      </c>
      <c r="B166" s="9" t="s">
        <v>216</v>
      </c>
      <c r="C166" s="9" t="s">
        <v>72</v>
      </c>
      <c r="D166" s="9" t="s">
        <v>315</v>
      </c>
      <c r="E166" s="9" t="s">
        <v>166</v>
      </c>
      <c r="F166" s="10">
        <v>43842</v>
      </c>
      <c r="G166" s="10" t="str">
        <f>VLOOKUP(Table3[[#This Row],[Product ID]],[1]Products!$A:$G,2,0)</f>
        <v>Product 73</v>
      </c>
      <c r="H166" s="22">
        <v>1</v>
      </c>
      <c r="I166" s="9">
        <f>VLOOKUP('Consolidtaed Data'!$B7177,[1]Products!$A:$G,4,0)</f>
        <v>1862</v>
      </c>
      <c r="J166" s="9">
        <f>VLOOKUP('Consolidtaed Data'!$B7177,[1]Products!$A:$G,3,0)</f>
        <v>1173</v>
      </c>
      <c r="K166" s="9">
        <f>'Consolidtaed Data'!$J7177*'Consolidtaed Data'!$H7177</f>
        <v>2454</v>
      </c>
      <c r="L166" s="9">
        <f>'Consolidtaed Data'!$I7177*'Consolidtaed Data'!$H7177</f>
        <v>3066</v>
      </c>
      <c r="M166" s="9">
        <f>'Consolidtaed Data'!$L7177-'Consolidtaed Data'!$K7177</f>
        <v>265</v>
      </c>
      <c r="N166" s="9" t="str">
        <f>VLOOKUP('Consolidtaed Data'!$C7177,[1]Locations!$A:$O,2,0)</f>
        <v>Antioch</v>
      </c>
      <c r="O166" s="9" t="str">
        <f>VLOOKUP('Consolidtaed Data'!$D7177,'[1]Sales People'!$A:$B,2,0)</f>
        <v>Carl Hall</v>
      </c>
      <c r="P166" s="9" t="str">
        <f>VLOOKUP('Consolidtaed Data'!$E7177,[1]Customers!$A:$B,2,0)</f>
        <v>Jonathan Bowman</v>
      </c>
      <c r="Q166" s="11">
        <f>WEEKDAY('Consolidtaed Data'!$F7177)</f>
        <v>3</v>
      </c>
      <c r="R166" s="9">
        <f>MONTH('Consolidtaed Data'!$F7177)</f>
        <v>6</v>
      </c>
      <c r="S166" s="9" t="str">
        <f>TEXT(Table3[[#This Row],[Purchase Date]],"MMMM")</f>
        <v>January</v>
      </c>
      <c r="T166" s="9">
        <f>YEAR('Consolidtaed Data'!$F7177)</f>
        <v>2021</v>
      </c>
    </row>
    <row r="167" spans="1:20" x14ac:dyDescent="0.3">
      <c r="A167" s="9" t="s">
        <v>602</v>
      </c>
      <c r="B167" s="9" t="s">
        <v>355</v>
      </c>
      <c r="C167" s="9" t="s">
        <v>12</v>
      </c>
      <c r="D167" s="9" t="s">
        <v>105</v>
      </c>
      <c r="E167" s="9" t="s">
        <v>1545</v>
      </c>
      <c r="F167" s="10">
        <v>43842</v>
      </c>
      <c r="G167" s="10" t="str">
        <f>VLOOKUP(Table3[[#This Row],[Product ID]],[1]Products!$A:$G,2,0)</f>
        <v>Product 100</v>
      </c>
      <c r="H167" s="22">
        <v>1</v>
      </c>
      <c r="I167" s="9">
        <f>VLOOKUP('Consolidtaed Data'!$B8255,[1]Products!$A:$G,4,0)</f>
        <v>947</v>
      </c>
      <c r="J167" s="9">
        <f>VLOOKUP('Consolidtaed Data'!$B8255,[1]Products!$A:$G,3,0)</f>
        <v>786</v>
      </c>
      <c r="K167" s="9">
        <f>'Consolidtaed Data'!$J8255*'Consolidtaed Data'!$H8255</f>
        <v>562</v>
      </c>
      <c r="L167" s="9">
        <f>'Consolidtaed Data'!$I8255*'Consolidtaed Data'!$H8255</f>
        <v>826</v>
      </c>
      <c r="M167" s="9">
        <f>'Consolidtaed Data'!$L8255-'Consolidtaed Data'!$K8255</f>
        <v>64</v>
      </c>
      <c r="N167" s="9" t="str">
        <f>VLOOKUP('Consolidtaed Data'!$C8255,[1]Locations!$A:$O,2,0)</f>
        <v>Escondido</v>
      </c>
      <c r="O167" s="9" t="str">
        <f>VLOOKUP('Consolidtaed Data'!$D8255,'[1]Sales People'!$A:$B,2,0)</f>
        <v>Eugene Holmes</v>
      </c>
      <c r="P167" s="9" t="str">
        <f>VLOOKUP('Consolidtaed Data'!$E8255,[1]Customers!$A:$B,2,0)</f>
        <v>Andrew Reynolds</v>
      </c>
      <c r="Q167" s="11">
        <f>WEEKDAY('Consolidtaed Data'!$F8255)</f>
        <v>2</v>
      </c>
      <c r="R167" s="9">
        <f>MONTH('Consolidtaed Data'!$F8255)</f>
        <v>9</v>
      </c>
      <c r="S167" s="9" t="str">
        <f>TEXT(Table3[[#This Row],[Purchase Date]],"MMMM")</f>
        <v>January</v>
      </c>
      <c r="T167" s="9">
        <f>YEAR('Consolidtaed Data'!$F8255)</f>
        <v>2021</v>
      </c>
    </row>
    <row r="168" spans="1:20" x14ac:dyDescent="0.3">
      <c r="A168" s="9" t="s">
        <v>603</v>
      </c>
      <c r="B168" s="9" t="s">
        <v>360</v>
      </c>
      <c r="C168" s="9" t="s">
        <v>522</v>
      </c>
      <c r="D168" s="9" t="s">
        <v>95</v>
      </c>
      <c r="E168" s="9" t="s">
        <v>833</v>
      </c>
      <c r="F168" s="10">
        <v>43842</v>
      </c>
      <c r="G168" s="10" t="str">
        <f>VLOOKUP(Table3[[#This Row],[Product ID]],[1]Products!$A:$G,2,0)</f>
        <v>Product 59</v>
      </c>
      <c r="H168" s="22">
        <v>3</v>
      </c>
      <c r="I168" s="9">
        <f>VLOOKUP('Consolidtaed Data'!$B8696,[1]Products!$A:$G,4,0)</f>
        <v>1500</v>
      </c>
      <c r="J168" s="9">
        <f>VLOOKUP('Consolidtaed Data'!$B8696,[1]Products!$A:$G,3,0)</f>
        <v>900</v>
      </c>
      <c r="K168" s="9">
        <f>'Consolidtaed Data'!$J8696*'Consolidtaed Data'!$H8696</f>
        <v>1443</v>
      </c>
      <c r="L168" s="9">
        <f>'Consolidtaed Data'!$I8696*'Consolidtaed Data'!$H8696</f>
        <v>1826</v>
      </c>
      <c r="M168" s="9">
        <f>'Consolidtaed Data'!$L8696-'Consolidtaed Data'!$K8696</f>
        <v>408</v>
      </c>
      <c r="N168" s="9" t="str">
        <f>VLOOKUP('Consolidtaed Data'!$C8696,[1]Locations!$A:$O,2,0)</f>
        <v>Long Beach</v>
      </c>
      <c r="O168" s="9" t="str">
        <f>VLOOKUP('Consolidtaed Data'!$D8696,'[1]Sales People'!$A:$B,2,0)</f>
        <v>Carl Elliott</v>
      </c>
      <c r="P168" s="9" t="str">
        <f>VLOOKUP('Consolidtaed Data'!$E8696,[1]Customers!$A:$B,2,0)</f>
        <v>Craig Mills</v>
      </c>
      <c r="Q168" s="11">
        <f>WEEKDAY('Consolidtaed Data'!$F8696)</f>
        <v>1</v>
      </c>
      <c r="R168" s="9">
        <f>MONTH('Consolidtaed Data'!$F8696)</f>
        <v>10</v>
      </c>
      <c r="S168" s="9" t="str">
        <f>TEXT(Table3[[#This Row],[Purchase Date]],"MMMM")</f>
        <v>January</v>
      </c>
      <c r="T168" s="9">
        <f>YEAR('Consolidtaed Data'!$F8696)</f>
        <v>2021</v>
      </c>
    </row>
    <row r="169" spans="1:20" x14ac:dyDescent="0.3">
      <c r="A169" s="9" t="s">
        <v>607</v>
      </c>
      <c r="B169" s="9" t="s">
        <v>164</v>
      </c>
      <c r="C169" s="9" t="s">
        <v>94</v>
      </c>
      <c r="D169" s="9" t="s">
        <v>91</v>
      </c>
      <c r="E169" s="9" t="s">
        <v>701</v>
      </c>
      <c r="F169" s="10">
        <v>43842</v>
      </c>
      <c r="G169" s="10" t="str">
        <f>VLOOKUP(Table3[[#This Row],[Product ID]],[1]Products!$A:$G,2,0)</f>
        <v>Product 69</v>
      </c>
      <c r="H169" s="22">
        <v>4</v>
      </c>
      <c r="I169" s="9">
        <f>VLOOKUP('Consolidtaed Data'!$B8885,[1]Products!$A:$G,4,0)</f>
        <v>1889</v>
      </c>
      <c r="J169" s="9">
        <f>VLOOKUP('Consolidtaed Data'!$B8885,[1]Products!$A:$G,3,0)</f>
        <v>945</v>
      </c>
      <c r="K169" s="9">
        <f>'Consolidtaed Data'!$J8885*'Consolidtaed Data'!$H8885</f>
        <v>4329</v>
      </c>
      <c r="L169" s="9">
        <f>'Consolidtaed Data'!$I8885*'Consolidtaed Data'!$H8885</f>
        <v>5478</v>
      </c>
      <c r="M169" s="9">
        <f>'Consolidtaed Data'!$L8885-'Consolidtaed Data'!$K8885</f>
        <v>39</v>
      </c>
      <c r="N169" s="9" t="str">
        <f>VLOOKUP('Consolidtaed Data'!$C8885,[1]Locations!$A:$O,2,0)</f>
        <v>Oxnard</v>
      </c>
      <c r="O169" s="9" t="str">
        <f>VLOOKUP('Consolidtaed Data'!$D8885,'[1]Sales People'!$A:$B,2,0)</f>
        <v>John Reyes</v>
      </c>
      <c r="P169" s="9" t="str">
        <f>VLOOKUP('Consolidtaed Data'!$E8885,[1]Customers!$A:$B,2,0)</f>
        <v>Peter Freeman</v>
      </c>
      <c r="Q169" s="11">
        <f>WEEKDAY('Consolidtaed Data'!$F8885)</f>
        <v>6</v>
      </c>
      <c r="R169" s="9">
        <f>MONTH('Consolidtaed Data'!$F8885)</f>
        <v>11</v>
      </c>
      <c r="S169" s="9" t="str">
        <f>TEXT(Table3[[#This Row],[Purchase Date]],"MMMM")</f>
        <v>January</v>
      </c>
      <c r="T169" s="9">
        <f>YEAR('Consolidtaed Data'!$F8885)</f>
        <v>2021</v>
      </c>
    </row>
    <row r="170" spans="1:20" x14ac:dyDescent="0.3">
      <c r="A170" s="9" t="s">
        <v>609</v>
      </c>
      <c r="B170" s="9" t="s">
        <v>610</v>
      </c>
      <c r="C170" s="9" t="s">
        <v>67</v>
      </c>
      <c r="D170" s="9" t="s">
        <v>153</v>
      </c>
      <c r="E170" s="9" t="s">
        <v>465</v>
      </c>
      <c r="F170" s="10">
        <v>43842</v>
      </c>
      <c r="G170" s="10" t="str">
        <f>VLOOKUP(Table3[[#This Row],[Product ID]],[1]Products!$A:$G,2,0)</f>
        <v>Product 12</v>
      </c>
      <c r="H170" s="22">
        <v>4</v>
      </c>
      <c r="I170" s="9">
        <f>VLOOKUP('Consolidtaed Data'!$B9459,[1]Products!$A:$G,4,0)</f>
        <v>504</v>
      </c>
      <c r="J170" s="9">
        <f>VLOOKUP('Consolidtaed Data'!$B9459,[1]Products!$A:$G,3,0)</f>
        <v>408</v>
      </c>
      <c r="K170" s="9">
        <f>'Consolidtaed Data'!$J9459*'Consolidtaed Data'!$H9459</f>
        <v>1305</v>
      </c>
      <c r="L170" s="9">
        <f>'Consolidtaed Data'!$I9459*'Consolidtaed Data'!$H9459</f>
        <v>1812</v>
      </c>
      <c r="M170" s="9">
        <f>'Consolidtaed Data'!$L9459-'Consolidtaed Data'!$K9459</f>
        <v>329</v>
      </c>
      <c r="N170" s="9" t="str">
        <f>VLOOKUP('Consolidtaed Data'!$C9459,[1]Locations!$A:$O,2,0)</f>
        <v>Daly City</v>
      </c>
      <c r="O170" s="9" t="str">
        <f>VLOOKUP('Consolidtaed Data'!$D9459,'[1]Sales People'!$A:$B,2,0)</f>
        <v>Ernest Wheeler</v>
      </c>
      <c r="P170" s="9" t="str">
        <f>VLOOKUP('Consolidtaed Data'!$E9459,[1]Customers!$A:$B,2,0)</f>
        <v>Raymond Arnold</v>
      </c>
      <c r="Q170" s="11">
        <f>WEEKDAY('Consolidtaed Data'!$F9459)</f>
        <v>5</v>
      </c>
      <c r="R170" s="9">
        <f>MONTH('Consolidtaed Data'!$F9459)</f>
        <v>12</v>
      </c>
      <c r="S170" s="9" t="str">
        <f>TEXT(Table3[[#This Row],[Purchase Date]],"MMMM")</f>
        <v>January</v>
      </c>
      <c r="T170" s="9">
        <f>YEAR('Consolidtaed Data'!$F9459)</f>
        <v>2021</v>
      </c>
    </row>
    <row r="171" spans="1:20" x14ac:dyDescent="0.3">
      <c r="A171" s="9" t="s">
        <v>612</v>
      </c>
      <c r="B171" s="9" t="s">
        <v>278</v>
      </c>
      <c r="C171" s="9" t="s">
        <v>134</v>
      </c>
      <c r="D171" s="9" t="s">
        <v>95</v>
      </c>
      <c r="E171" s="9" t="s">
        <v>834</v>
      </c>
      <c r="F171" s="10">
        <v>43843</v>
      </c>
      <c r="G171" s="10" t="str">
        <f>VLOOKUP(Table3[[#This Row],[Product ID]],[1]Products!$A:$G,2,0)</f>
        <v>Product 75</v>
      </c>
      <c r="H171" s="22">
        <v>1</v>
      </c>
      <c r="I171" s="9">
        <f>VLOOKUP('Consolidtaed Data'!$B4836,[1]Products!$A:$G,4,0)</f>
        <v>35</v>
      </c>
      <c r="J171" s="9">
        <f>VLOOKUP('Consolidtaed Data'!$B4836,[1]Products!$A:$G,3,0)</f>
        <v>22</v>
      </c>
      <c r="K171" s="9">
        <f>'Consolidtaed Data'!$J4836*'Consolidtaed Data'!$H4836</f>
        <v>682</v>
      </c>
      <c r="L171" s="9">
        <f>'Consolidtaed Data'!$I4836*'Consolidtaed Data'!$H4836</f>
        <v>1338</v>
      </c>
      <c r="M171" s="9">
        <f>'Consolidtaed Data'!$L4836-'Consolidtaed Data'!$K4836</f>
        <v>246</v>
      </c>
      <c r="N171" s="9" t="str">
        <f>VLOOKUP('Consolidtaed Data'!$C4836,[1]Locations!$A:$O,2,0)</f>
        <v>Escondido</v>
      </c>
      <c r="O171" s="9" t="str">
        <f>VLOOKUP('Consolidtaed Data'!$D4836,'[1]Sales People'!$A:$B,2,0)</f>
        <v>Charles Harper</v>
      </c>
      <c r="P171" s="9" t="str">
        <f>VLOOKUP('Consolidtaed Data'!$E4836,[1]Customers!$A:$B,2,0)</f>
        <v>Adam Jenkins</v>
      </c>
      <c r="Q171" s="11">
        <f>WEEKDAY('Consolidtaed Data'!$F4836)</f>
        <v>2</v>
      </c>
      <c r="R171" s="9">
        <f>MONTH('Consolidtaed Data'!$F4836)</f>
        <v>12</v>
      </c>
      <c r="S171" s="9" t="str">
        <f>TEXT(Table3[[#This Row],[Purchase Date]],"MMMM")</f>
        <v>January</v>
      </c>
      <c r="T171" s="9">
        <f>YEAR('Consolidtaed Data'!$F4836)</f>
        <v>2020</v>
      </c>
    </row>
    <row r="172" spans="1:20" x14ac:dyDescent="0.3">
      <c r="A172" s="9" t="s">
        <v>614</v>
      </c>
      <c r="B172" s="9" t="s">
        <v>182</v>
      </c>
      <c r="C172" s="9" t="s">
        <v>469</v>
      </c>
      <c r="D172" s="9" t="s">
        <v>326</v>
      </c>
      <c r="E172" s="9" t="s">
        <v>2112</v>
      </c>
      <c r="F172" s="10">
        <v>43843</v>
      </c>
      <c r="G172" s="10" t="str">
        <f>VLOOKUP(Table3[[#This Row],[Product ID]],[1]Products!$A:$G,2,0)</f>
        <v>Product 9</v>
      </c>
      <c r="H172" s="22">
        <v>4</v>
      </c>
      <c r="I172" s="9">
        <f>VLOOKUP('Consolidtaed Data'!$B5102,[1]Products!$A:$G,4,0)</f>
        <v>1671</v>
      </c>
      <c r="J172" s="9">
        <f>VLOOKUP('Consolidtaed Data'!$B5102,[1]Products!$A:$G,3,0)</f>
        <v>1220</v>
      </c>
      <c r="K172" s="9">
        <f>'Consolidtaed Data'!$J5102*'Consolidtaed Data'!$H5102</f>
        <v>2835</v>
      </c>
      <c r="L172" s="9">
        <f>'Consolidtaed Data'!$I5102*'Consolidtaed Data'!$H5102</f>
        <v>5667</v>
      </c>
      <c r="M172" s="9">
        <f>'Consolidtaed Data'!$L5102-'Consolidtaed Data'!$K5102</f>
        <v>49</v>
      </c>
      <c r="N172" s="9" t="str">
        <f>VLOOKUP('Consolidtaed Data'!$C5102,[1]Locations!$A:$O,2,0)</f>
        <v>Corona</v>
      </c>
      <c r="O172" s="9" t="str">
        <f>VLOOKUP('Consolidtaed Data'!$D5102,'[1]Sales People'!$A:$B,2,0)</f>
        <v>Robert Reed</v>
      </c>
      <c r="P172" s="9" t="str">
        <f>VLOOKUP('Consolidtaed Data'!$E5102,[1]Customers!$A:$B,2,0)</f>
        <v>Raymond Roberts</v>
      </c>
      <c r="Q172" s="11">
        <f>WEEKDAY('Consolidtaed Data'!$F5102)</f>
        <v>7</v>
      </c>
      <c r="R172" s="9">
        <f>MONTH('Consolidtaed Data'!$F5102)</f>
        <v>1</v>
      </c>
      <c r="S172" s="9" t="str">
        <f>TEXT(Table3[[#This Row],[Purchase Date]],"MMMM")</f>
        <v>January</v>
      </c>
      <c r="T172" s="9">
        <f>YEAR('Consolidtaed Data'!$F5102)</f>
        <v>2021</v>
      </c>
    </row>
    <row r="173" spans="1:20" x14ac:dyDescent="0.3">
      <c r="A173" s="9" t="s">
        <v>615</v>
      </c>
      <c r="B173" s="9" t="s">
        <v>112</v>
      </c>
      <c r="C173" s="9" t="s">
        <v>289</v>
      </c>
      <c r="D173" s="9" t="s">
        <v>100</v>
      </c>
      <c r="E173" s="9" t="s">
        <v>273</v>
      </c>
      <c r="F173" s="10">
        <v>43843</v>
      </c>
      <c r="G173" s="10" t="str">
        <f>VLOOKUP(Table3[[#This Row],[Product ID]],[1]Products!$A:$G,2,0)</f>
        <v>Product 7</v>
      </c>
      <c r="H173" s="22">
        <v>3</v>
      </c>
      <c r="I173" s="9">
        <f>VLOOKUP('Consolidtaed Data'!$B5374,[1]Products!$A:$G,4,0)</f>
        <v>2005</v>
      </c>
      <c r="J173" s="9">
        <f>VLOOKUP('Consolidtaed Data'!$B5374,[1]Products!$A:$G,3,0)</f>
        <v>1223</v>
      </c>
      <c r="K173" s="9">
        <f>'Consolidtaed Data'!$J5374*'Consolidtaed Data'!$H5374</f>
        <v>791</v>
      </c>
      <c r="L173" s="9">
        <f>'Consolidtaed Data'!$I5374*'Consolidtaed Data'!$H5374</f>
        <v>1522</v>
      </c>
      <c r="M173" s="9">
        <f>'Consolidtaed Data'!$L5374-'Consolidtaed Data'!$K5374</f>
        <v>2565</v>
      </c>
      <c r="N173" s="9" t="str">
        <f>VLOOKUP('Consolidtaed Data'!$C5374,[1]Locations!$A:$O,2,0)</f>
        <v>San Bernardino</v>
      </c>
      <c r="O173" s="9" t="str">
        <f>VLOOKUP('Consolidtaed Data'!$D5374,'[1]Sales People'!$A:$B,2,0)</f>
        <v>Eugene Holmes</v>
      </c>
      <c r="P173" s="9" t="str">
        <f>VLOOKUP('Consolidtaed Data'!$E5374,[1]Customers!$A:$B,2,0)</f>
        <v>Samuel Palmer</v>
      </c>
      <c r="Q173" s="11">
        <f>WEEKDAY('Consolidtaed Data'!$F5374)</f>
        <v>2</v>
      </c>
      <c r="R173" s="9">
        <f>MONTH('Consolidtaed Data'!$F5374)</f>
        <v>2</v>
      </c>
      <c r="S173" s="9" t="str">
        <f>TEXT(Table3[[#This Row],[Purchase Date]],"MMMM")</f>
        <v>January</v>
      </c>
      <c r="T173" s="9">
        <f>YEAR('Consolidtaed Data'!$F5374)</f>
        <v>2021</v>
      </c>
    </row>
    <row r="174" spans="1:20" x14ac:dyDescent="0.3">
      <c r="A174" s="9" t="s">
        <v>617</v>
      </c>
      <c r="B174" s="9" t="s">
        <v>71</v>
      </c>
      <c r="C174" s="9" t="s">
        <v>205</v>
      </c>
      <c r="D174" s="9" t="s">
        <v>241</v>
      </c>
      <c r="E174" s="9" t="s">
        <v>803</v>
      </c>
      <c r="F174" s="10">
        <v>43843</v>
      </c>
      <c r="G174" s="10" t="str">
        <f>VLOOKUP(Table3[[#This Row],[Product ID]],[1]Products!$A:$G,2,0)</f>
        <v>Product 42</v>
      </c>
      <c r="H174" s="22">
        <v>2</v>
      </c>
      <c r="I174" s="9">
        <f>VLOOKUP('Consolidtaed Data'!$B5469,[1]Products!$A:$G,4,0)</f>
        <v>356</v>
      </c>
      <c r="J174" s="9">
        <f>VLOOKUP('Consolidtaed Data'!$B5469,[1]Products!$A:$G,3,0)</f>
        <v>292</v>
      </c>
      <c r="K174" s="9">
        <f>'Consolidtaed Data'!$J5469*'Consolidtaed Data'!$H5469</f>
        <v>1432</v>
      </c>
      <c r="L174" s="9">
        <f>'Consolidtaed Data'!$I5469*'Consolidtaed Data'!$H5469</f>
        <v>2384</v>
      </c>
      <c r="M174" s="9">
        <f>'Consolidtaed Data'!$L5469-'Consolidtaed Data'!$K5469</f>
        <v>548</v>
      </c>
      <c r="N174" s="9" t="str">
        <f>VLOOKUP('Consolidtaed Data'!$C5469,[1]Locations!$A:$O,2,0)</f>
        <v>Santa Clarita</v>
      </c>
      <c r="O174" s="9" t="str">
        <f>VLOOKUP('Consolidtaed Data'!$D5469,'[1]Sales People'!$A:$B,2,0)</f>
        <v>Bobby Russell</v>
      </c>
      <c r="P174" s="9" t="str">
        <f>VLOOKUP('Consolidtaed Data'!$E5469,[1]Customers!$A:$B,2,0)</f>
        <v>Patrick Williamson</v>
      </c>
      <c r="Q174" s="11">
        <f>WEEKDAY('Consolidtaed Data'!$F5469)</f>
        <v>2</v>
      </c>
      <c r="R174" s="9">
        <f>MONTH('Consolidtaed Data'!$F5469)</f>
        <v>2</v>
      </c>
      <c r="S174" s="9" t="str">
        <f>TEXT(Table3[[#This Row],[Purchase Date]],"MMMM")</f>
        <v>January</v>
      </c>
      <c r="T174" s="9">
        <f>YEAR('Consolidtaed Data'!$F5469)</f>
        <v>2021</v>
      </c>
    </row>
    <row r="175" spans="1:20" x14ac:dyDescent="0.3">
      <c r="A175" s="9" t="s">
        <v>619</v>
      </c>
      <c r="B175" s="9" t="s">
        <v>610</v>
      </c>
      <c r="C175" s="9" t="s">
        <v>104</v>
      </c>
      <c r="D175" s="9" t="s">
        <v>315</v>
      </c>
      <c r="E175" s="9" t="s">
        <v>1211</v>
      </c>
      <c r="F175" s="10">
        <v>43843</v>
      </c>
      <c r="G175" s="10" t="str">
        <f>VLOOKUP(Table3[[#This Row],[Product ID]],[1]Products!$A:$G,2,0)</f>
        <v>Product 12</v>
      </c>
      <c r="H175" s="22">
        <v>1</v>
      </c>
      <c r="I175" s="9">
        <f>VLOOKUP('Consolidtaed Data'!$B6853,[1]Products!$A:$G,4,0)</f>
        <v>458</v>
      </c>
      <c r="J175" s="9">
        <f>VLOOKUP('Consolidtaed Data'!$B6853,[1]Products!$A:$G,3,0)</f>
        <v>376</v>
      </c>
      <c r="K175" s="9">
        <f>'Consolidtaed Data'!$J6853*'Consolidtaed Data'!$H6853</f>
        <v>561</v>
      </c>
      <c r="L175" s="9">
        <f>'Consolidtaed Data'!$I6853*'Consolidtaed Data'!$H6853</f>
        <v>684</v>
      </c>
      <c r="M175" s="9">
        <f>'Consolidtaed Data'!$L6853-'Consolidtaed Data'!$K6853</f>
        <v>589</v>
      </c>
      <c r="N175" s="9" t="str">
        <f>VLOOKUP('Consolidtaed Data'!$C6853,[1]Locations!$A:$O,2,0)</f>
        <v>Hayward</v>
      </c>
      <c r="O175" s="9" t="str">
        <f>VLOOKUP('Consolidtaed Data'!$D6853,'[1]Sales People'!$A:$B,2,0)</f>
        <v>Eugene Holmes</v>
      </c>
      <c r="P175" s="9" t="str">
        <f>VLOOKUP('Consolidtaed Data'!$E6853,[1]Customers!$A:$B,2,0)</f>
        <v>Roger Mills</v>
      </c>
      <c r="Q175" s="11">
        <f>WEEKDAY('Consolidtaed Data'!$F6853)</f>
        <v>1</v>
      </c>
      <c r="R175" s="9">
        <f>MONTH('Consolidtaed Data'!$F6853)</f>
        <v>6</v>
      </c>
      <c r="S175" s="9" t="str">
        <f>TEXT(Table3[[#This Row],[Purchase Date]],"MMMM")</f>
        <v>January</v>
      </c>
      <c r="T175" s="9">
        <f>YEAR('Consolidtaed Data'!$F6853)</f>
        <v>2021</v>
      </c>
    </row>
    <row r="176" spans="1:20" x14ac:dyDescent="0.3">
      <c r="A176" s="9" t="s">
        <v>621</v>
      </c>
      <c r="B176" s="9" t="s">
        <v>390</v>
      </c>
      <c r="C176" s="9" t="s">
        <v>357</v>
      </c>
      <c r="D176" s="9" t="s">
        <v>402</v>
      </c>
      <c r="E176" s="9" t="s">
        <v>2647</v>
      </c>
      <c r="F176" s="10">
        <v>43843</v>
      </c>
      <c r="G176" s="10" t="str">
        <f>VLOOKUP(Table3[[#This Row],[Product ID]],[1]Products!$A:$G,2,0)</f>
        <v>Product 48</v>
      </c>
      <c r="H176" s="22">
        <v>2</v>
      </c>
      <c r="I176" s="9">
        <f>VLOOKUP('Consolidtaed Data'!$B7068,[1]Products!$A:$G,4,0)</f>
        <v>871</v>
      </c>
      <c r="J176" s="9">
        <f>VLOOKUP('Consolidtaed Data'!$B7068,[1]Products!$A:$G,3,0)</f>
        <v>540</v>
      </c>
      <c r="K176" s="9">
        <f>'Consolidtaed Data'!$J7068*'Consolidtaed Data'!$H7068</f>
        <v>1636</v>
      </c>
      <c r="L176" s="9">
        <f>'Consolidtaed Data'!$I7068*'Consolidtaed Data'!$H7068</f>
        <v>2044</v>
      </c>
      <c r="M176" s="9">
        <f>'Consolidtaed Data'!$L7068-'Consolidtaed Data'!$K7068</f>
        <v>904</v>
      </c>
      <c r="N176" s="9" t="str">
        <f>VLOOKUP('Consolidtaed Data'!$C7068,[1]Locations!$A:$O,2,0)</f>
        <v>Oxnard</v>
      </c>
      <c r="O176" s="9" t="str">
        <f>VLOOKUP('Consolidtaed Data'!$D7068,'[1]Sales People'!$A:$B,2,0)</f>
        <v>Charles Harper</v>
      </c>
      <c r="P176" s="9" t="str">
        <f>VLOOKUP('Consolidtaed Data'!$E7068,[1]Customers!$A:$B,2,0)</f>
        <v>Willie Hicks</v>
      </c>
      <c r="Q176" s="11">
        <f>WEEKDAY('Consolidtaed Data'!$F7068)</f>
        <v>3</v>
      </c>
      <c r="R176" s="9">
        <f>MONTH('Consolidtaed Data'!$F7068)</f>
        <v>6</v>
      </c>
      <c r="S176" s="9" t="str">
        <f>TEXT(Table3[[#This Row],[Purchase Date]],"MMMM")</f>
        <v>January</v>
      </c>
      <c r="T176" s="9">
        <f>YEAR('Consolidtaed Data'!$F7068)</f>
        <v>2021</v>
      </c>
    </row>
    <row r="177" spans="1:20" x14ac:dyDescent="0.3">
      <c r="A177" s="9" t="s">
        <v>623</v>
      </c>
      <c r="B177" s="9" t="s">
        <v>129</v>
      </c>
      <c r="C177" s="9" t="s">
        <v>192</v>
      </c>
      <c r="D177" s="9" t="s">
        <v>229</v>
      </c>
      <c r="E177" s="9" t="s">
        <v>1834</v>
      </c>
      <c r="F177" s="10">
        <v>43843</v>
      </c>
      <c r="G177" s="10" t="str">
        <f>VLOOKUP(Table3[[#This Row],[Product ID]],[1]Products!$A:$G,2,0)</f>
        <v>Product 47</v>
      </c>
      <c r="H177" s="22">
        <v>3</v>
      </c>
      <c r="I177" s="9">
        <f>VLOOKUP('Consolidtaed Data'!$B7639,[1]Products!$A:$G,4,0)</f>
        <v>1635</v>
      </c>
      <c r="J177" s="9">
        <f>VLOOKUP('Consolidtaed Data'!$B7639,[1]Products!$A:$G,3,0)</f>
        <v>1046</v>
      </c>
      <c r="K177" s="9">
        <f>'Consolidtaed Data'!$J7639*'Consolidtaed Data'!$H7639</f>
        <v>144</v>
      </c>
      <c r="L177" s="9">
        <f>'Consolidtaed Data'!$I7639*'Consolidtaed Data'!$H7639</f>
        <v>272</v>
      </c>
      <c r="M177" s="9">
        <f>'Consolidtaed Data'!$L7639-'Consolidtaed Data'!$K7639</f>
        <v>689</v>
      </c>
      <c r="N177" s="9" t="str">
        <f>VLOOKUP('Consolidtaed Data'!$C7639,[1]Locations!$A:$O,2,0)</f>
        <v>Fremont</v>
      </c>
      <c r="O177" s="9" t="str">
        <f>VLOOKUP('Consolidtaed Data'!$D7639,'[1]Sales People'!$A:$B,2,0)</f>
        <v>Brian Davis</v>
      </c>
      <c r="P177" s="9" t="str">
        <f>VLOOKUP('Consolidtaed Data'!$E7639,[1]Customers!$A:$B,2,0)</f>
        <v>Jonathan Cox</v>
      </c>
      <c r="Q177" s="11">
        <f>WEEKDAY('Consolidtaed Data'!$F7639)</f>
        <v>3</v>
      </c>
      <c r="R177" s="9">
        <f>MONTH('Consolidtaed Data'!$F7639)</f>
        <v>8</v>
      </c>
      <c r="S177" s="9" t="str">
        <f>TEXT(Table3[[#This Row],[Purchase Date]],"MMMM")</f>
        <v>January</v>
      </c>
      <c r="T177" s="9">
        <f>YEAR('Consolidtaed Data'!$F7639)</f>
        <v>2021</v>
      </c>
    </row>
    <row r="178" spans="1:20" x14ac:dyDescent="0.3">
      <c r="A178" s="9" t="s">
        <v>625</v>
      </c>
      <c r="B178" s="9" t="s">
        <v>54</v>
      </c>
      <c r="C178" s="9" t="s">
        <v>50</v>
      </c>
      <c r="D178" s="9" t="s">
        <v>241</v>
      </c>
      <c r="E178" s="9" t="s">
        <v>1274</v>
      </c>
      <c r="F178" s="10">
        <v>43843</v>
      </c>
      <c r="G178" s="10" t="str">
        <f>VLOOKUP(Table3[[#This Row],[Product ID]],[1]Products!$A:$G,2,0)</f>
        <v>Product 41</v>
      </c>
      <c r="H178" s="22">
        <v>2</v>
      </c>
      <c r="I178" s="9">
        <f>VLOOKUP('Consolidtaed Data'!$B7910,[1]Products!$A:$G,4,0)</f>
        <v>392</v>
      </c>
      <c r="J178" s="9">
        <f>VLOOKUP('Consolidtaed Data'!$B7910,[1]Products!$A:$G,3,0)</f>
        <v>255</v>
      </c>
      <c r="K178" s="9">
        <f>'Consolidtaed Data'!$J7910*'Consolidtaed Data'!$H7910</f>
        <v>208</v>
      </c>
      <c r="L178" s="9">
        <f>'Consolidtaed Data'!$I7910*'Consolidtaed Data'!$H7910</f>
        <v>400</v>
      </c>
      <c r="M178" s="9">
        <f>'Consolidtaed Data'!$L7910-'Consolidtaed Data'!$K7910</f>
        <v>1839</v>
      </c>
      <c r="N178" s="9" t="str">
        <f>VLOOKUP('Consolidtaed Data'!$C7910,[1]Locations!$A:$O,2,0)</f>
        <v>Chula Vista</v>
      </c>
      <c r="O178" s="9" t="str">
        <f>VLOOKUP('Consolidtaed Data'!$D7910,'[1]Sales People'!$A:$B,2,0)</f>
        <v>Gary Rodriguez</v>
      </c>
      <c r="P178" s="9" t="str">
        <f>VLOOKUP('Consolidtaed Data'!$E7910,[1]Customers!$A:$B,2,0)</f>
        <v>Jonathan Bowman</v>
      </c>
      <c r="Q178" s="11">
        <f>WEEKDAY('Consolidtaed Data'!$F7910)</f>
        <v>3</v>
      </c>
      <c r="R178" s="9">
        <f>MONTH('Consolidtaed Data'!$F7910)</f>
        <v>8</v>
      </c>
      <c r="S178" s="9" t="str">
        <f>TEXT(Table3[[#This Row],[Purchase Date]],"MMMM")</f>
        <v>January</v>
      </c>
      <c r="T178" s="9">
        <f>YEAR('Consolidtaed Data'!$F7910)</f>
        <v>2021</v>
      </c>
    </row>
    <row r="179" spans="1:20" x14ac:dyDescent="0.3">
      <c r="A179" s="9" t="s">
        <v>628</v>
      </c>
      <c r="B179" s="9" t="s">
        <v>322</v>
      </c>
      <c r="C179" s="9" t="s">
        <v>325</v>
      </c>
      <c r="D179" s="9" t="s">
        <v>174</v>
      </c>
      <c r="E179" s="9" t="s">
        <v>428</v>
      </c>
      <c r="F179" s="10">
        <v>43844</v>
      </c>
      <c r="G179" s="10" t="str">
        <f>VLOOKUP(Table3[[#This Row],[Product ID]],[1]Products!$A:$G,2,0)</f>
        <v>Product 43</v>
      </c>
      <c r="H179" s="22">
        <v>3</v>
      </c>
      <c r="I179" s="9">
        <f>VLOOKUP('Consolidtaed Data'!$B4701,[1]Products!$A:$G,4,0)</f>
        <v>1494</v>
      </c>
      <c r="J179" s="9">
        <f>VLOOKUP('Consolidtaed Data'!$B4701,[1]Products!$A:$G,3,0)</f>
        <v>971</v>
      </c>
      <c r="K179" s="9">
        <f>'Consolidtaed Data'!$J4701*'Consolidtaed Data'!$H4701</f>
        <v>850</v>
      </c>
      <c r="L179" s="9">
        <f>'Consolidtaed Data'!$I4701*'Consolidtaed Data'!$H4701</f>
        <v>1090</v>
      </c>
      <c r="M179" s="9">
        <f>'Consolidtaed Data'!$L4701-'Consolidtaed Data'!$K4701</f>
        <v>1624</v>
      </c>
      <c r="N179" s="9" t="str">
        <f>VLOOKUP('Consolidtaed Data'!$C4701,[1]Locations!$A:$O,2,0)</f>
        <v>Riverside</v>
      </c>
      <c r="O179" s="9" t="str">
        <f>VLOOKUP('Consolidtaed Data'!$D4701,'[1]Sales People'!$A:$B,2,0)</f>
        <v>Larry Marshall</v>
      </c>
      <c r="P179" s="9" t="str">
        <f>VLOOKUP('Consolidtaed Data'!$E4701,[1]Customers!$A:$B,2,0)</f>
        <v>Shawn Day</v>
      </c>
      <c r="Q179" s="11">
        <f>WEEKDAY('Consolidtaed Data'!$F4701)</f>
        <v>6</v>
      </c>
      <c r="R179" s="9">
        <f>MONTH('Consolidtaed Data'!$F4701)</f>
        <v>12</v>
      </c>
      <c r="S179" s="9" t="str">
        <f>TEXT(Table3[[#This Row],[Purchase Date]],"MMMM")</f>
        <v>January</v>
      </c>
      <c r="T179" s="9">
        <f>YEAR('Consolidtaed Data'!$F4701)</f>
        <v>2020</v>
      </c>
    </row>
    <row r="180" spans="1:20" x14ac:dyDescent="0.3">
      <c r="A180" s="9" t="s">
        <v>630</v>
      </c>
      <c r="B180" s="9" t="s">
        <v>24</v>
      </c>
      <c r="C180" s="9" t="s">
        <v>462</v>
      </c>
      <c r="D180" s="9" t="s">
        <v>100</v>
      </c>
      <c r="E180" s="9" t="s">
        <v>1615</v>
      </c>
      <c r="F180" s="10">
        <v>43844</v>
      </c>
      <c r="G180" s="10" t="str">
        <f>VLOOKUP(Table3[[#This Row],[Product ID]],[1]Products!$A:$G,2,0)</f>
        <v>Product 6</v>
      </c>
      <c r="H180" s="22">
        <v>1</v>
      </c>
      <c r="I180" s="9">
        <f>VLOOKUP('Consolidtaed Data'!$B4889,[1]Products!$A:$G,4,0)</f>
        <v>1467</v>
      </c>
      <c r="J180" s="9">
        <f>VLOOKUP('Consolidtaed Data'!$B4889,[1]Products!$A:$G,3,0)</f>
        <v>807</v>
      </c>
      <c r="K180" s="9">
        <f>'Consolidtaed Data'!$J4889*'Consolidtaed Data'!$H4889</f>
        <v>1620</v>
      </c>
      <c r="L180" s="9">
        <f>'Consolidtaed Data'!$I4889*'Consolidtaed Data'!$H4889</f>
        <v>2613</v>
      </c>
      <c r="M180" s="9">
        <f>'Consolidtaed Data'!$L4889-'Consolidtaed Data'!$K4889</f>
        <v>328</v>
      </c>
      <c r="N180" s="9" t="str">
        <f>VLOOKUP('Consolidtaed Data'!$C4889,[1]Locations!$A:$O,2,0)</f>
        <v>Victorville</v>
      </c>
      <c r="O180" s="9" t="str">
        <f>VLOOKUP('Consolidtaed Data'!$D4889,'[1]Sales People'!$A:$B,2,0)</f>
        <v>Robert Reed</v>
      </c>
      <c r="P180" s="9" t="str">
        <f>VLOOKUP('Consolidtaed Data'!$E4889,[1]Customers!$A:$B,2,0)</f>
        <v>Roy Jenkins</v>
      </c>
      <c r="Q180" s="11">
        <f>WEEKDAY('Consolidtaed Data'!$F4889)</f>
        <v>6</v>
      </c>
      <c r="R180" s="9">
        <f>MONTH('Consolidtaed Data'!$F4889)</f>
        <v>12</v>
      </c>
      <c r="S180" s="9" t="str">
        <f>TEXT(Table3[[#This Row],[Purchase Date]],"MMMM")</f>
        <v>January</v>
      </c>
      <c r="T180" s="9">
        <f>YEAR('Consolidtaed Data'!$F4889)</f>
        <v>2020</v>
      </c>
    </row>
    <row r="181" spans="1:20" x14ac:dyDescent="0.3">
      <c r="A181" s="9" t="s">
        <v>632</v>
      </c>
      <c r="B181" s="9" t="s">
        <v>7</v>
      </c>
      <c r="C181" s="9" t="s">
        <v>319</v>
      </c>
      <c r="D181" s="9" t="s">
        <v>56</v>
      </c>
      <c r="E181" s="9" t="s">
        <v>1844</v>
      </c>
      <c r="F181" s="10">
        <v>43844</v>
      </c>
      <c r="G181" s="10" t="str">
        <f>VLOOKUP(Table3[[#This Row],[Product ID]],[1]Products!$A:$G,2,0)</f>
        <v>Product 77</v>
      </c>
      <c r="H181" s="22">
        <v>2</v>
      </c>
      <c r="I181" s="9">
        <f>VLOOKUP('Consolidtaed Data'!$B5405,[1]Products!$A:$G,4,0)</f>
        <v>1367</v>
      </c>
      <c r="J181" s="9">
        <f>VLOOKUP('Consolidtaed Data'!$B5405,[1]Products!$A:$G,3,0)</f>
        <v>984</v>
      </c>
      <c r="K181" s="9">
        <f>'Consolidtaed Data'!$J5405*'Consolidtaed Data'!$H5405</f>
        <v>4101</v>
      </c>
      <c r="L181" s="9">
        <f>'Consolidtaed Data'!$I5405*'Consolidtaed Data'!$H5405</f>
        <v>6723</v>
      </c>
      <c r="M181" s="9">
        <f>'Consolidtaed Data'!$L5405-'Consolidtaed Data'!$K5405</f>
        <v>411</v>
      </c>
      <c r="N181" s="9" t="str">
        <f>VLOOKUP('Consolidtaed Data'!$C5405,[1]Locations!$A:$O,2,0)</f>
        <v>Richmond</v>
      </c>
      <c r="O181" s="9" t="str">
        <f>VLOOKUP('Consolidtaed Data'!$D5405,'[1]Sales People'!$A:$B,2,0)</f>
        <v>Brian Davis</v>
      </c>
      <c r="P181" s="9" t="str">
        <f>VLOOKUP('Consolidtaed Data'!$E5405,[1]Customers!$A:$B,2,0)</f>
        <v>Wayne Owens</v>
      </c>
      <c r="Q181" s="11">
        <f>WEEKDAY('Consolidtaed Data'!$F5405)</f>
        <v>4</v>
      </c>
      <c r="R181" s="9">
        <f>MONTH('Consolidtaed Data'!$F5405)</f>
        <v>2</v>
      </c>
      <c r="S181" s="9" t="str">
        <f>TEXT(Table3[[#This Row],[Purchase Date]],"MMMM")</f>
        <v>January</v>
      </c>
      <c r="T181" s="9">
        <f>YEAR('Consolidtaed Data'!$F5405)</f>
        <v>2021</v>
      </c>
    </row>
    <row r="182" spans="1:20" x14ac:dyDescent="0.3">
      <c r="A182" s="9" t="s">
        <v>634</v>
      </c>
      <c r="B182" s="9" t="s">
        <v>411</v>
      </c>
      <c r="C182" s="9" t="s">
        <v>63</v>
      </c>
      <c r="D182" s="9" t="s">
        <v>91</v>
      </c>
      <c r="E182" s="9" t="s">
        <v>725</v>
      </c>
      <c r="F182" s="10">
        <v>43844</v>
      </c>
      <c r="G182" s="10" t="str">
        <f>VLOOKUP(Table3[[#This Row],[Product ID]],[1]Products!$A:$G,2,0)</f>
        <v>Product 27</v>
      </c>
      <c r="H182" s="22">
        <v>1</v>
      </c>
      <c r="I182" s="9">
        <f>VLOOKUP('Consolidtaed Data'!$B5612,[1]Products!$A:$G,4,0)</f>
        <v>95</v>
      </c>
      <c r="J182" s="9">
        <f>VLOOKUP('Consolidtaed Data'!$B5612,[1]Products!$A:$G,3,0)</f>
        <v>61</v>
      </c>
      <c r="K182" s="9">
        <f>'Consolidtaed Data'!$J5612*'Consolidtaed Data'!$H5612</f>
        <v>1128</v>
      </c>
      <c r="L182" s="9">
        <f>'Consolidtaed Data'!$I5612*'Consolidtaed Data'!$H5612</f>
        <v>1374</v>
      </c>
      <c r="M182" s="9">
        <f>'Consolidtaed Data'!$L5612-'Consolidtaed Data'!$K5612</f>
        <v>344</v>
      </c>
      <c r="N182" s="9" t="str">
        <f>VLOOKUP('Consolidtaed Data'!$C5612,[1]Locations!$A:$O,2,0)</f>
        <v>Stockton</v>
      </c>
      <c r="O182" s="9" t="str">
        <f>VLOOKUP('Consolidtaed Data'!$D5612,'[1]Sales People'!$A:$B,2,0)</f>
        <v>Robert Reed</v>
      </c>
      <c r="P182" s="9" t="str">
        <f>VLOOKUP('Consolidtaed Data'!$E5612,[1]Customers!$A:$B,2,0)</f>
        <v>Clarence Greene</v>
      </c>
      <c r="Q182" s="11">
        <f>WEEKDAY('Consolidtaed Data'!$F5612)</f>
        <v>7</v>
      </c>
      <c r="R182" s="9">
        <f>MONTH('Consolidtaed Data'!$F5612)</f>
        <v>2</v>
      </c>
      <c r="S182" s="9" t="str">
        <f>TEXT(Table3[[#This Row],[Purchase Date]],"MMMM")</f>
        <v>January</v>
      </c>
      <c r="T182" s="9">
        <f>YEAR('Consolidtaed Data'!$F5612)</f>
        <v>2021</v>
      </c>
    </row>
    <row r="183" spans="1:20" x14ac:dyDescent="0.3">
      <c r="A183" s="9" t="s">
        <v>637</v>
      </c>
      <c r="B183" s="9" t="s">
        <v>526</v>
      </c>
      <c r="C183" s="9" t="s">
        <v>67</v>
      </c>
      <c r="D183" s="9" t="s">
        <v>161</v>
      </c>
      <c r="E183" s="9" t="s">
        <v>860</v>
      </c>
      <c r="F183" s="10">
        <v>43844</v>
      </c>
      <c r="G183" s="10" t="str">
        <f>VLOOKUP(Table3[[#This Row],[Product ID]],[1]Products!$A:$G,2,0)</f>
        <v>Product 14</v>
      </c>
      <c r="H183" s="22">
        <v>1</v>
      </c>
      <c r="I183" s="9">
        <f>VLOOKUP('Consolidtaed Data'!$B5780,[1]Products!$A:$G,4,0)</f>
        <v>561</v>
      </c>
      <c r="J183" s="9">
        <f>VLOOKUP('Consolidtaed Data'!$B5780,[1]Products!$A:$G,3,0)</f>
        <v>421</v>
      </c>
      <c r="K183" s="9">
        <f>'Consolidtaed Data'!$J5780*'Consolidtaed Data'!$H5780</f>
        <v>504</v>
      </c>
      <c r="L183" s="9">
        <f>'Consolidtaed Data'!$I5780*'Consolidtaed Data'!$H5780</f>
        <v>951</v>
      </c>
      <c r="M183" s="9">
        <f>'Consolidtaed Data'!$L5780-'Consolidtaed Data'!$K5780</f>
        <v>331</v>
      </c>
      <c r="N183" s="9" t="str">
        <f>VLOOKUP('Consolidtaed Data'!$C5780,[1]Locations!$A:$O,2,0)</f>
        <v>Antioch</v>
      </c>
      <c r="O183" s="9" t="str">
        <f>VLOOKUP('Consolidtaed Data'!$D5780,'[1]Sales People'!$A:$B,2,0)</f>
        <v>Brian Davis</v>
      </c>
      <c r="P183" s="9" t="str">
        <f>VLOOKUP('Consolidtaed Data'!$E5780,[1]Customers!$A:$B,2,0)</f>
        <v>Steven Young</v>
      </c>
      <c r="Q183" s="11">
        <f>WEEKDAY('Consolidtaed Data'!$F5780)</f>
        <v>4</v>
      </c>
      <c r="R183" s="9">
        <f>MONTH('Consolidtaed Data'!$F5780)</f>
        <v>3</v>
      </c>
      <c r="S183" s="9" t="str">
        <f>TEXT(Table3[[#This Row],[Purchase Date]],"MMMM")</f>
        <v>January</v>
      </c>
      <c r="T183" s="9">
        <f>YEAR('Consolidtaed Data'!$F5780)</f>
        <v>2021</v>
      </c>
    </row>
    <row r="184" spans="1:20" x14ac:dyDescent="0.3">
      <c r="A184" s="9" t="s">
        <v>639</v>
      </c>
      <c r="B184" s="9" t="s">
        <v>177</v>
      </c>
      <c r="C184" s="9" t="s">
        <v>72</v>
      </c>
      <c r="D184" s="9" t="s">
        <v>51</v>
      </c>
      <c r="E184" s="9" t="s">
        <v>1054</v>
      </c>
      <c r="F184" s="10">
        <v>43844</v>
      </c>
      <c r="G184" s="10" t="str">
        <f>VLOOKUP(Table3[[#This Row],[Product ID]],[1]Products!$A:$G,2,0)</f>
        <v>Product 5</v>
      </c>
      <c r="H184" s="22">
        <v>3</v>
      </c>
      <c r="I184" s="9">
        <f>VLOOKUP('Consolidtaed Data'!$B6519,[1]Products!$A:$G,4,0)</f>
        <v>1278</v>
      </c>
      <c r="J184" s="9">
        <f>VLOOKUP('Consolidtaed Data'!$B6519,[1]Products!$A:$G,3,0)</f>
        <v>665</v>
      </c>
      <c r="K184" s="9">
        <f>'Consolidtaed Data'!$J6519*'Consolidtaed Data'!$H6519</f>
        <v>1301</v>
      </c>
      <c r="L184" s="9">
        <f>'Consolidtaed Data'!$I6519*'Consolidtaed Data'!$H6519</f>
        <v>1587</v>
      </c>
      <c r="M184" s="9">
        <f>'Consolidtaed Data'!$L6519-'Consolidtaed Data'!$K6519</f>
        <v>48</v>
      </c>
      <c r="N184" s="9" t="str">
        <f>VLOOKUP('Consolidtaed Data'!$C6519,[1]Locations!$A:$O,2,0)</f>
        <v>Fairfield</v>
      </c>
      <c r="O184" s="9" t="str">
        <f>VLOOKUP('Consolidtaed Data'!$D6519,'[1]Sales People'!$A:$B,2,0)</f>
        <v>Ronald Reed</v>
      </c>
      <c r="P184" s="9" t="str">
        <f>VLOOKUP('Consolidtaed Data'!$E6519,[1]Customers!$A:$B,2,0)</f>
        <v>Peter Freeman</v>
      </c>
      <c r="Q184" s="11">
        <f>WEEKDAY('Consolidtaed Data'!$F6519)</f>
        <v>3</v>
      </c>
      <c r="R184" s="9">
        <f>MONTH('Consolidtaed Data'!$F6519)</f>
        <v>5</v>
      </c>
      <c r="S184" s="9" t="str">
        <f>TEXT(Table3[[#This Row],[Purchase Date]],"MMMM")</f>
        <v>January</v>
      </c>
      <c r="T184" s="9">
        <f>YEAR('Consolidtaed Data'!$F6519)</f>
        <v>2021</v>
      </c>
    </row>
    <row r="185" spans="1:20" x14ac:dyDescent="0.3">
      <c r="A185" s="9" t="s">
        <v>642</v>
      </c>
      <c r="B185" s="9" t="s">
        <v>252</v>
      </c>
      <c r="C185" s="9" t="s">
        <v>186</v>
      </c>
      <c r="D185" s="9" t="s">
        <v>246</v>
      </c>
      <c r="E185" s="9" t="s">
        <v>908</v>
      </c>
      <c r="F185" s="10">
        <v>43844</v>
      </c>
      <c r="G185" s="10" t="str">
        <f>VLOOKUP(Table3[[#This Row],[Product ID]],[1]Products!$A:$G,2,0)</f>
        <v>Product 81</v>
      </c>
      <c r="H185" s="22">
        <v>1</v>
      </c>
      <c r="I185" s="9">
        <f>VLOOKUP('Consolidtaed Data'!$B6933,[1]Products!$A:$G,4,0)</f>
        <v>502</v>
      </c>
      <c r="J185" s="9">
        <f>VLOOKUP('Consolidtaed Data'!$B6933,[1]Products!$A:$G,3,0)</f>
        <v>296</v>
      </c>
      <c r="K185" s="9">
        <f>'Consolidtaed Data'!$J6933*'Consolidtaed Data'!$H6933</f>
        <v>2732</v>
      </c>
      <c r="L185" s="9">
        <f>'Consolidtaed Data'!$I6933*'Consolidtaed Data'!$H6933</f>
        <v>4476</v>
      </c>
      <c r="M185" s="9">
        <f>'Consolidtaed Data'!$L6933-'Consolidtaed Data'!$K6933</f>
        <v>408</v>
      </c>
      <c r="N185" s="9" t="str">
        <f>VLOOKUP('Consolidtaed Data'!$C6933,[1]Locations!$A:$O,2,0)</f>
        <v>Roseville</v>
      </c>
      <c r="O185" s="9" t="str">
        <f>VLOOKUP('Consolidtaed Data'!$D6933,'[1]Sales People'!$A:$B,2,0)</f>
        <v>Howard Gardner</v>
      </c>
      <c r="P185" s="9" t="str">
        <f>VLOOKUP('Consolidtaed Data'!$E6933,[1]Customers!$A:$B,2,0)</f>
        <v>Jason Hudson</v>
      </c>
      <c r="Q185" s="11">
        <f>WEEKDAY('Consolidtaed Data'!$F6933)</f>
        <v>7</v>
      </c>
      <c r="R185" s="9">
        <f>MONTH('Consolidtaed Data'!$F6933)</f>
        <v>6</v>
      </c>
      <c r="S185" s="9" t="str">
        <f>TEXT(Table3[[#This Row],[Purchase Date]],"MMMM")</f>
        <v>January</v>
      </c>
      <c r="T185" s="9">
        <f>YEAR('Consolidtaed Data'!$F6933)</f>
        <v>2021</v>
      </c>
    </row>
    <row r="186" spans="1:20" x14ac:dyDescent="0.3">
      <c r="A186" s="9" t="s">
        <v>645</v>
      </c>
      <c r="B186" s="9" t="s">
        <v>89</v>
      </c>
      <c r="C186" s="9" t="s">
        <v>108</v>
      </c>
      <c r="D186" s="9" t="s">
        <v>51</v>
      </c>
      <c r="E186" s="9" t="s">
        <v>1337</v>
      </c>
      <c r="F186" s="10">
        <v>43844</v>
      </c>
      <c r="G186" s="10" t="str">
        <f>VLOOKUP(Table3[[#This Row],[Product ID]],[1]Products!$A:$G,2,0)</f>
        <v>Product 64</v>
      </c>
      <c r="H186" s="22">
        <v>1</v>
      </c>
      <c r="I186" s="9">
        <f>VLOOKUP('Consolidtaed Data'!$B7526,[1]Products!$A:$G,4,0)</f>
        <v>886</v>
      </c>
      <c r="J186" s="9">
        <f>VLOOKUP('Consolidtaed Data'!$B7526,[1]Products!$A:$G,3,0)</f>
        <v>478</v>
      </c>
      <c r="K186" s="9">
        <f>'Consolidtaed Data'!$J7526*'Consolidtaed Data'!$H7526</f>
        <v>478</v>
      </c>
      <c r="L186" s="9">
        <f>'Consolidtaed Data'!$I7526*'Consolidtaed Data'!$H7526</f>
        <v>886</v>
      </c>
      <c r="M186" s="9">
        <f>'Consolidtaed Data'!$L7526-'Consolidtaed Data'!$K7526</f>
        <v>3308</v>
      </c>
      <c r="N186" s="9" t="str">
        <f>VLOOKUP('Consolidtaed Data'!$C7526,[1]Locations!$A:$O,2,0)</f>
        <v>Roseville</v>
      </c>
      <c r="O186" s="9" t="str">
        <f>VLOOKUP('Consolidtaed Data'!$D7526,'[1]Sales People'!$A:$B,2,0)</f>
        <v>Kenneth Bradley</v>
      </c>
      <c r="P186" s="9" t="str">
        <f>VLOOKUP('Consolidtaed Data'!$E7526,[1]Customers!$A:$B,2,0)</f>
        <v>Samuel Fowler</v>
      </c>
      <c r="Q186" s="11">
        <f>WEEKDAY('Consolidtaed Data'!$F7526)</f>
        <v>2</v>
      </c>
      <c r="R186" s="9">
        <f>MONTH('Consolidtaed Data'!$F7526)</f>
        <v>7</v>
      </c>
      <c r="S186" s="9" t="str">
        <f>TEXT(Table3[[#This Row],[Purchase Date]],"MMMM")</f>
        <v>January</v>
      </c>
      <c r="T186" s="9">
        <f>YEAR('Consolidtaed Data'!$F7526)</f>
        <v>2021</v>
      </c>
    </row>
    <row r="187" spans="1:20" x14ac:dyDescent="0.3">
      <c r="A187" s="9" t="s">
        <v>647</v>
      </c>
      <c r="B187" s="9" t="s">
        <v>366</v>
      </c>
      <c r="C187" s="9" t="s">
        <v>295</v>
      </c>
      <c r="D187" s="9" t="s">
        <v>329</v>
      </c>
      <c r="E187" s="9" t="s">
        <v>963</v>
      </c>
      <c r="F187" s="10">
        <v>43844</v>
      </c>
      <c r="G187" s="10" t="str">
        <f>VLOOKUP(Table3[[#This Row],[Product ID]],[1]Products!$A:$G,2,0)</f>
        <v>Product 39</v>
      </c>
      <c r="H187" s="22">
        <v>4</v>
      </c>
      <c r="I187" s="9">
        <f>VLOOKUP('Consolidtaed Data'!$B7625,[1]Products!$A:$G,4,0)</f>
        <v>1862</v>
      </c>
      <c r="J187" s="9">
        <f>VLOOKUP('Consolidtaed Data'!$B7625,[1]Products!$A:$G,3,0)</f>
        <v>1173</v>
      </c>
      <c r="K187" s="9">
        <f>'Consolidtaed Data'!$J7625*'Consolidtaed Data'!$H7625</f>
        <v>154</v>
      </c>
      <c r="L187" s="9">
        <f>'Consolidtaed Data'!$I7625*'Consolidtaed Data'!$H7625</f>
        <v>203</v>
      </c>
      <c r="M187" s="9">
        <f>'Consolidtaed Data'!$L7625-'Consolidtaed Data'!$K7625</f>
        <v>523</v>
      </c>
      <c r="N187" s="9" t="str">
        <f>VLOOKUP('Consolidtaed Data'!$C7625,[1]Locations!$A:$O,2,0)</f>
        <v>Stockton</v>
      </c>
      <c r="O187" s="9" t="str">
        <f>VLOOKUP('Consolidtaed Data'!$D7625,'[1]Sales People'!$A:$B,2,0)</f>
        <v>Brian Hansen</v>
      </c>
      <c r="P187" s="9" t="str">
        <f>VLOOKUP('Consolidtaed Data'!$E7625,[1]Customers!$A:$B,2,0)</f>
        <v>Jack Lynch</v>
      </c>
      <c r="Q187" s="11">
        <f>WEEKDAY('Consolidtaed Data'!$F7625)</f>
        <v>2</v>
      </c>
      <c r="R187" s="9">
        <f>MONTH('Consolidtaed Data'!$F7625)</f>
        <v>8</v>
      </c>
      <c r="S187" s="9" t="str">
        <f>TEXT(Table3[[#This Row],[Purchase Date]],"MMMM")</f>
        <v>January</v>
      </c>
      <c r="T187" s="9">
        <f>YEAR('Consolidtaed Data'!$F7625)</f>
        <v>2021</v>
      </c>
    </row>
    <row r="188" spans="1:20" x14ac:dyDescent="0.3">
      <c r="A188" s="9" t="s">
        <v>648</v>
      </c>
      <c r="B188" s="9" t="s">
        <v>156</v>
      </c>
      <c r="C188" s="9" t="s">
        <v>108</v>
      </c>
      <c r="D188" s="9" t="s">
        <v>56</v>
      </c>
      <c r="E188" s="9" t="s">
        <v>1394</v>
      </c>
      <c r="F188" s="10">
        <v>43844</v>
      </c>
      <c r="G188" s="10" t="str">
        <f>VLOOKUP(Table3[[#This Row],[Product ID]],[1]Products!$A:$G,2,0)</f>
        <v>Product 21</v>
      </c>
      <c r="H188" s="22">
        <v>1</v>
      </c>
      <c r="I188" s="9">
        <f>VLOOKUP('Consolidtaed Data'!$B8008,[1]Products!$A:$G,4,0)</f>
        <v>818</v>
      </c>
      <c r="J188" s="9">
        <f>VLOOKUP('Consolidtaed Data'!$B8008,[1]Products!$A:$G,3,0)</f>
        <v>450</v>
      </c>
      <c r="K188" s="9">
        <f>'Consolidtaed Data'!$J8008*'Consolidtaed Data'!$H8008</f>
        <v>7152</v>
      </c>
      <c r="L188" s="9">
        <f>'Consolidtaed Data'!$I8008*'Consolidtaed Data'!$H8008</f>
        <v>9412</v>
      </c>
      <c r="M188" s="9">
        <f>'Consolidtaed Data'!$L8008-'Consolidtaed Data'!$K8008</f>
        <v>99</v>
      </c>
      <c r="N188" s="9" t="str">
        <f>VLOOKUP('Consolidtaed Data'!$C8008,[1]Locations!$A:$O,2,0)</f>
        <v>Concord</v>
      </c>
      <c r="O188" s="9" t="str">
        <f>VLOOKUP('Consolidtaed Data'!$D8008,'[1]Sales People'!$A:$B,2,0)</f>
        <v>Larry Marshall</v>
      </c>
      <c r="P188" s="9" t="str">
        <f>VLOOKUP('Consolidtaed Data'!$E8008,[1]Customers!$A:$B,2,0)</f>
        <v>Stephen Greene</v>
      </c>
      <c r="Q188" s="11">
        <f>WEEKDAY('Consolidtaed Data'!$F8008)</f>
        <v>4</v>
      </c>
      <c r="R188" s="9">
        <f>MONTH('Consolidtaed Data'!$F8008)</f>
        <v>9</v>
      </c>
      <c r="S188" s="9" t="str">
        <f>TEXT(Table3[[#This Row],[Purchase Date]],"MMMM")</f>
        <v>January</v>
      </c>
      <c r="T188" s="9">
        <f>YEAR('Consolidtaed Data'!$F8008)</f>
        <v>2021</v>
      </c>
    </row>
    <row r="189" spans="1:20" x14ac:dyDescent="0.3">
      <c r="A189" s="9" t="s">
        <v>650</v>
      </c>
      <c r="B189" s="9" t="s">
        <v>318</v>
      </c>
      <c r="C189" s="9" t="s">
        <v>635</v>
      </c>
      <c r="D189" s="9" t="s">
        <v>149</v>
      </c>
      <c r="E189" s="9" t="s">
        <v>1746</v>
      </c>
      <c r="F189" s="10">
        <v>43844</v>
      </c>
      <c r="G189" s="10" t="str">
        <f>VLOOKUP(Table3[[#This Row],[Product ID]],[1]Products!$A:$G,2,0)</f>
        <v>Product 89</v>
      </c>
      <c r="H189" s="22">
        <v>3</v>
      </c>
      <c r="I189" s="9">
        <f>VLOOKUP('Consolidtaed Data'!$B8149,[1]Products!$A:$G,4,0)</f>
        <v>504</v>
      </c>
      <c r="J189" s="9">
        <f>VLOOKUP('Consolidtaed Data'!$B8149,[1]Products!$A:$G,3,0)</f>
        <v>408</v>
      </c>
      <c r="K189" s="9">
        <f>'Consolidtaed Data'!$J8149*'Consolidtaed Data'!$H8149</f>
        <v>683</v>
      </c>
      <c r="L189" s="9">
        <f>'Consolidtaed Data'!$I8149*'Consolidtaed Data'!$H8149</f>
        <v>1119</v>
      </c>
      <c r="M189" s="9">
        <f>'Consolidtaed Data'!$L8149-'Consolidtaed Data'!$K8149</f>
        <v>2212</v>
      </c>
      <c r="N189" s="9" t="str">
        <f>VLOOKUP('Consolidtaed Data'!$C8149,[1]Locations!$A:$O,2,0)</f>
        <v>Jurupa Valley</v>
      </c>
      <c r="O189" s="9" t="str">
        <f>VLOOKUP('Consolidtaed Data'!$D8149,'[1]Sales People'!$A:$B,2,0)</f>
        <v>Martin Perry</v>
      </c>
      <c r="P189" s="9" t="str">
        <f>VLOOKUP('Consolidtaed Data'!$E8149,[1]Customers!$A:$B,2,0)</f>
        <v>Louis Harris</v>
      </c>
      <c r="Q189" s="11">
        <f>WEEKDAY('Consolidtaed Data'!$F8149)</f>
        <v>1</v>
      </c>
      <c r="R189" s="9">
        <f>MONTH('Consolidtaed Data'!$F8149)</f>
        <v>9</v>
      </c>
      <c r="S189" s="9" t="str">
        <f>TEXT(Table3[[#This Row],[Purchase Date]],"MMMM")</f>
        <v>January</v>
      </c>
      <c r="T189" s="9">
        <f>YEAR('Consolidtaed Data'!$F8149)</f>
        <v>2021</v>
      </c>
    </row>
    <row r="190" spans="1:20" x14ac:dyDescent="0.3">
      <c r="A190" s="9" t="s">
        <v>652</v>
      </c>
      <c r="B190" s="9" t="s">
        <v>653</v>
      </c>
      <c r="C190" s="9" t="s">
        <v>16</v>
      </c>
      <c r="D190" s="9" t="s">
        <v>113</v>
      </c>
      <c r="E190" s="9" t="s">
        <v>3080</v>
      </c>
      <c r="F190" s="10">
        <v>43844</v>
      </c>
      <c r="G190" s="10" t="str">
        <f>VLOOKUP(Table3[[#This Row],[Product ID]],[1]Products!$A:$G,2,0)</f>
        <v>Product 74</v>
      </c>
      <c r="H190" s="22">
        <v>1</v>
      </c>
      <c r="I190" s="9">
        <f>VLOOKUP('Consolidtaed Data'!$B8250,[1]Products!$A:$G,4,0)</f>
        <v>1522</v>
      </c>
      <c r="J190" s="9">
        <f>VLOOKUP('Consolidtaed Data'!$B8250,[1]Products!$A:$G,3,0)</f>
        <v>791</v>
      </c>
      <c r="K190" s="9">
        <f>'Consolidtaed Data'!$J8250*'Consolidtaed Data'!$H8250</f>
        <v>1518</v>
      </c>
      <c r="L190" s="9">
        <f>'Consolidtaed Data'!$I8250*'Consolidtaed Data'!$H8250</f>
        <v>2410</v>
      </c>
      <c r="M190" s="9">
        <f>'Consolidtaed Data'!$L8250-'Consolidtaed Data'!$K8250</f>
        <v>589</v>
      </c>
      <c r="N190" s="9" t="str">
        <f>VLOOKUP('Consolidtaed Data'!$C8250,[1]Locations!$A:$O,2,0)</f>
        <v>Corona</v>
      </c>
      <c r="O190" s="9" t="str">
        <f>VLOOKUP('Consolidtaed Data'!$D8250,'[1]Sales People'!$A:$B,2,0)</f>
        <v>Charles Harper</v>
      </c>
      <c r="P190" s="9" t="str">
        <f>VLOOKUP('Consolidtaed Data'!$E8250,[1]Customers!$A:$B,2,0)</f>
        <v>Justin Butler</v>
      </c>
      <c r="Q190" s="11">
        <f>WEEKDAY('Consolidtaed Data'!$F8250)</f>
        <v>1</v>
      </c>
      <c r="R190" s="9">
        <f>MONTH('Consolidtaed Data'!$F8250)</f>
        <v>9</v>
      </c>
      <c r="S190" s="9" t="str">
        <f>TEXT(Table3[[#This Row],[Purchase Date]],"MMMM")</f>
        <v>January</v>
      </c>
      <c r="T190" s="9">
        <f>YEAR('Consolidtaed Data'!$F8250)</f>
        <v>2021</v>
      </c>
    </row>
    <row r="191" spans="1:20" x14ac:dyDescent="0.3">
      <c r="A191" s="9" t="s">
        <v>655</v>
      </c>
      <c r="B191" s="9" t="s">
        <v>200</v>
      </c>
      <c r="C191" s="9" t="s">
        <v>99</v>
      </c>
      <c r="D191" s="9" t="s">
        <v>13</v>
      </c>
      <c r="E191" s="9" t="s">
        <v>183</v>
      </c>
      <c r="F191" s="10">
        <v>43844</v>
      </c>
      <c r="G191" s="10" t="str">
        <f>VLOOKUP(Table3[[#This Row],[Product ID]],[1]Products!$A:$G,2,0)</f>
        <v>Product 23</v>
      </c>
      <c r="H191" s="22">
        <v>1</v>
      </c>
      <c r="I191" s="9">
        <f>VLOOKUP('Consolidtaed Data'!$B8316,[1]Products!$A:$G,4,0)</f>
        <v>1278</v>
      </c>
      <c r="J191" s="9">
        <f>VLOOKUP('Consolidtaed Data'!$B8316,[1]Products!$A:$G,3,0)</f>
        <v>665</v>
      </c>
      <c r="K191" s="9">
        <f>'Consolidtaed Data'!$J8316*'Consolidtaed Data'!$H8316</f>
        <v>3690</v>
      </c>
      <c r="L191" s="9">
        <f>'Consolidtaed Data'!$I8316*'Consolidtaed Data'!$H8316</f>
        <v>5349</v>
      </c>
      <c r="M191" s="9">
        <f>'Consolidtaed Data'!$L8316-'Consolidtaed Data'!$K8316</f>
        <v>344</v>
      </c>
      <c r="N191" s="9" t="str">
        <f>VLOOKUP('Consolidtaed Data'!$C8316,[1]Locations!$A:$O,2,0)</f>
        <v>Fairfield</v>
      </c>
      <c r="O191" s="9" t="str">
        <f>VLOOKUP('Consolidtaed Data'!$D8316,'[1]Sales People'!$A:$B,2,0)</f>
        <v>Carl Hall</v>
      </c>
      <c r="P191" s="9" t="str">
        <f>VLOOKUP('Consolidtaed Data'!$E8316,[1]Customers!$A:$B,2,0)</f>
        <v>Benjamin Murray</v>
      </c>
      <c r="Q191" s="11">
        <f>WEEKDAY('Consolidtaed Data'!$F8316)</f>
        <v>7</v>
      </c>
      <c r="R191" s="9">
        <f>MONTH('Consolidtaed Data'!$F8316)</f>
        <v>9</v>
      </c>
      <c r="S191" s="9" t="str">
        <f>TEXT(Table3[[#This Row],[Purchase Date]],"MMMM")</f>
        <v>January</v>
      </c>
      <c r="T191" s="9">
        <f>YEAR('Consolidtaed Data'!$F8316)</f>
        <v>2021</v>
      </c>
    </row>
    <row r="192" spans="1:20" x14ac:dyDescent="0.3">
      <c r="A192" s="9" t="s">
        <v>658</v>
      </c>
      <c r="B192" s="9" t="s">
        <v>234</v>
      </c>
      <c r="C192" s="9" t="s">
        <v>423</v>
      </c>
      <c r="D192" s="9" t="s">
        <v>326</v>
      </c>
      <c r="E192" s="9" t="s">
        <v>362</v>
      </c>
      <c r="F192" s="10">
        <v>43844</v>
      </c>
      <c r="G192" s="10" t="str">
        <f>VLOOKUP(Table3[[#This Row],[Product ID]],[1]Products!$A:$G,2,0)</f>
        <v>Product 54</v>
      </c>
      <c r="H192" s="22">
        <v>1</v>
      </c>
      <c r="I192" s="9">
        <f>VLOOKUP('Consolidtaed Data'!$B8319,[1]Products!$A:$G,4,0)</f>
        <v>1367</v>
      </c>
      <c r="J192" s="9">
        <f>VLOOKUP('Consolidtaed Data'!$B8319,[1]Products!$A:$G,3,0)</f>
        <v>984</v>
      </c>
      <c r="K192" s="9">
        <f>'Consolidtaed Data'!$J8319*'Consolidtaed Data'!$H8319</f>
        <v>562</v>
      </c>
      <c r="L192" s="9">
        <f>'Consolidtaed Data'!$I8319*'Consolidtaed Data'!$H8319</f>
        <v>826</v>
      </c>
      <c r="M192" s="9">
        <f>'Consolidtaed Data'!$L8319-'Consolidtaed Data'!$K8319</f>
        <v>658</v>
      </c>
      <c r="N192" s="9" t="str">
        <f>VLOOKUP('Consolidtaed Data'!$C8319,[1]Locations!$A:$O,2,0)</f>
        <v>Riverside</v>
      </c>
      <c r="O192" s="9" t="str">
        <f>VLOOKUP('Consolidtaed Data'!$D8319,'[1]Sales People'!$A:$B,2,0)</f>
        <v>Ernest Wagner</v>
      </c>
      <c r="P192" s="9" t="str">
        <f>VLOOKUP('Consolidtaed Data'!$E8319,[1]Customers!$A:$B,2,0)</f>
        <v>Gerald Palmer</v>
      </c>
      <c r="Q192" s="11">
        <f>WEEKDAY('Consolidtaed Data'!$F8319)</f>
        <v>7</v>
      </c>
      <c r="R192" s="9">
        <f>MONTH('Consolidtaed Data'!$F8319)</f>
        <v>9</v>
      </c>
      <c r="S192" s="9" t="str">
        <f>TEXT(Table3[[#This Row],[Purchase Date]],"MMMM")</f>
        <v>January</v>
      </c>
      <c r="T192" s="9">
        <f>YEAR('Consolidtaed Data'!$F8319)</f>
        <v>2021</v>
      </c>
    </row>
    <row r="193" spans="1:20" x14ac:dyDescent="0.3">
      <c r="A193" s="9" t="s">
        <v>660</v>
      </c>
      <c r="B193" s="9" t="s">
        <v>526</v>
      </c>
      <c r="C193" s="9" t="s">
        <v>169</v>
      </c>
      <c r="D193" s="9" t="s">
        <v>91</v>
      </c>
      <c r="E193" s="9" t="s">
        <v>1165</v>
      </c>
      <c r="F193" s="10">
        <v>43844</v>
      </c>
      <c r="G193" s="10" t="str">
        <f>VLOOKUP(Table3[[#This Row],[Product ID]],[1]Products!$A:$G,2,0)</f>
        <v>Product 14</v>
      </c>
      <c r="H193" s="22">
        <v>2</v>
      </c>
      <c r="I193" s="9">
        <f>VLOOKUP('Consolidtaed Data'!$B8478,[1]Products!$A:$G,4,0)</f>
        <v>667</v>
      </c>
      <c r="J193" s="9">
        <f>VLOOKUP('Consolidtaed Data'!$B8478,[1]Products!$A:$G,3,0)</f>
        <v>387</v>
      </c>
      <c r="K193" s="9">
        <f>'Consolidtaed Data'!$J8478*'Consolidtaed Data'!$H8478</f>
        <v>584</v>
      </c>
      <c r="L193" s="9">
        <f>'Consolidtaed Data'!$I8478*'Consolidtaed Data'!$H8478</f>
        <v>913</v>
      </c>
      <c r="M193" s="9">
        <f>'Consolidtaed Data'!$L8478-'Consolidtaed Data'!$K8478</f>
        <v>49</v>
      </c>
      <c r="N193" s="9" t="str">
        <f>VLOOKUP('Consolidtaed Data'!$C8478,[1]Locations!$A:$O,2,0)</f>
        <v>Elk Grove</v>
      </c>
      <c r="O193" s="9" t="str">
        <f>VLOOKUP('Consolidtaed Data'!$D8478,'[1]Sales People'!$A:$B,2,0)</f>
        <v>Kenneth Fields</v>
      </c>
      <c r="P193" s="9" t="str">
        <f>VLOOKUP('Consolidtaed Data'!$E8478,[1]Customers!$A:$B,2,0)</f>
        <v>Thomas Chapman</v>
      </c>
      <c r="Q193" s="11">
        <f>WEEKDAY('Consolidtaed Data'!$F8478)</f>
        <v>4</v>
      </c>
      <c r="R193" s="9">
        <f>MONTH('Consolidtaed Data'!$F8478)</f>
        <v>10</v>
      </c>
      <c r="S193" s="9" t="str">
        <f>TEXT(Table3[[#This Row],[Purchase Date]],"MMMM")</f>
        <v>January</v>
      </c>
      <c r="T193" s="9">
        <f>YEAR('Consolidtaed Data'!$F8478)</f>
        <v>2021</v>
      </c>
    </row>
    <row r="194" spans="1:20" x14ac:dyDescent="0.3">
      <c r="A194" s="9" t="s">
        <v>662</v>
      </c>
      <c r="B194" s="9" t="s">
        <v>172</v>
      </c>
      <c r="C194" s="9" t="s">
        <v>458</v>
      </c>
      <c r="D194" s="9" t="s">
        <v>272</v>
      </c>
      <c r="E194" s="9" t="s">
        <v>2088</v>
      </c>
      <c r="F194" s="10">
        <v>43844</v>
      </c>
      <c r="G194" s="10" t="str">
        <f>VLOOKUP(Table3[[#This Row],[Product ID]],[1]Products!$A:$G,2,0)</f>
        <v>Product 4</v>
      </c>
      <c r="H194" s="22">
        <v>1</v>
      </c>
      <c r="I194" s="9">
        <f>VLOOKUP('Consolidtaed Data'!$B8511,[1]Products!$A:$G,4,0)</f>
        <v>1278</v>
      </c>
      <c r="J194" s="9">
        <f>VLOOKUP('Consolidtaed Data'!$B8511,[1]Products!$A:$G,3,0)</f>
        <v>665</v>
      </c>
      <c r="K194" s="9">
        <f>'Consolidtaed Data'!$J8511*'Consolidtaed Data'!$H8511</f>
        <v>1397</v>
      </c>
      <c r="L194" s="9">
        <f>'Consolidtaed Data'!$I8511*'Consolidtaed Data'!$H8511</f>
        <v>1967</v>
      </c>
      <c r="M194" s="9">
        <f>'Consolidtaed Data'!$L8511-'Consolidtaed Data'!$K8511</f>
        <v>431</v>
      </c>
      <c r="N194" s="9" t="str">
        <f>VLOOKUP('Consolidtaed Data'!$C8511,[1]Locations!$A:$O,2,0)</f>
        <v>Fontana</v>
      </c>
      <c r="O194" s="9" t="str">
        <f>VLOOKUP('Consolidtaed Data'!$D8511,'[1]Sales People'!$A:$B,2,0)</f>
        <v>Ernest Wheeler</v>
      </c>
      <c r="P194" s="9" t="str">
        <f>VLOOKUP('Consolidtaed Data'!$E8511,[1]Customers!$A:$B,2,0)</f>
        <v>Robert Ferguson</v>
      </c>
      <c r="Q194" s="11">
        <f>WEEKDAY('Consolidtaed Data'!$F8511)</f>
        <v>7</v>
      </c>
      <c r="R194" s="9">
        <f>MONTH('Consolidtaed Data'!$F8511)</f>
        <v>10</v>
      </c>
      <c r="S194" s="9" t="str">
        <f>TEXT(Table3[[#This Row],[Purchase Date]],"MMMM")</f>
        <v>January</v>
      </c>
      <c r="T194" s="9">
        <f>YEAR('Consolidtaed Data'!$F8511)</f>
        <v>2021</v>
      </c>
    </row>
    <row r="195" spans="1:20" x14ac:dyDescent="0.3">
      <c r="A195" s="9" t="s">
        <v>664</v>
      </c>
      <c r="B195" s="9" t="s">
        <v>443</v>
      </c>
      <c r="C195" s="9" t="s">
        <v>178</v>
      </c>
      <c r="D195" s="9" t="s">
        <v>374</v>
      </c>
      <c r="E195" s="9" t="s">
        <v>256</v>
      </c>
      <c r="F195" s="10">
        <v>43844</v>
      </c>
      <c r="G195" s="10" t="str">
        <f>VLOOKUP(Table3[[#This Row],[Product ID]],[1]Products!$A:$G,2,0)</f>
        <v>Product 61</v>
      </c>
      <c r="H195" s="22">
        <v>4</v>
      </c>
      <c r="I195" s="9">
        <f>VLOOKUP('Consolidtaed Data'!$B8632,[1]Products!$A:$G,4,0)</f>
        <v>1414</v>
      </c>
      <c r="J195" s="9">
        <f>VLOOKUP('Consolidtaed Data'!$B8632,[1]Products!$A:$G,3,0)</f>
        <v>962</v>
      </c>
      <c r="K195" s="9">
        <f>'Consolidtaed Data'!$J8632*'Consolidtaed Data'!$H8632</f>
        <v>900</v>
      </c>
      <c r="L195" s="9">
        <f>'Consolidtaed Data'!$I8632*'Consolidtaed Data'!$H8632</f>
        <v>1636</v>
      </c>
      <c r="M195" s="9">
        <f>'Consolidtaed Data'!$L8632-'Consolidtaed Data'!$K8632</f>
        <v>600</v>
      </c>
      <c r="N195" s="9" t="str">
        <f>VLOOKUP('Consolidtaed Data'!$C8632,[1]Locations!$A:$O,2,0)</f>
        <v>Daly City</v>
      </c>
      <c r="O195" s="9" t="str">
        <f>VLOOKUP('Consolidtaed Data'!$D8632,'[1]Sales People'!$A:$B,2,0)</f>
        <v>Ryan Welch</v>
      </c>
      <c r="P195" s="9" t="str">
        <f>VLOOKUP('Consolidtaed Data'!$E8632,[1]Customers!$A:$B,2,0)</f>
        <v>Philip Wheeler</v>
      </c>
      <c r="Q195" s="11">
        <f>WEEKDAY('Consolidtaed Data'!$F8632)</f>
        <v>2</v>
      </c>
      <c r="R195" s="9">
        <f>MONTH('Consolidtaed Data'!$F8632)</f>
        <v>10</v>
      </c>
      <c r="S195" s="9" t="str">
        <f>TEXT(Table3[[#This Row],[Purchase Date]],"MMMM")</f>
        <v>January</v>
      </c>
      <c r="T195" s="9">
        <f>YEAR('Consolidtaed Data'!$F8632)</f>
        <v>2021</v>
      </c>
    </row>
    <row r="196" spans="1:20" x14ac:dyDescent="0.3">
      <c r="A196" s="9" t="s">
        <v>666</v>
      </c>
      <c r="B196" s="9" t="s">
        <v>41</v>
      </c>
      <c r="C196" s="9" t="s">
        <v>347</v>
      </c>
      <c r="D196" s="9" t="s">
        <v>281</v>
      </c>
      <c r="E196" s="9" t="s">
        <v>1719</v>
      </c>
      <c r="F196" s="10">
        <v>43844</v>
      </c>
      <c r="G196" s="10" t="str">
        <f>VLOOKUP(Table3[[#This Row],[Product ID]],[1]Products!$A:$G,2,0)</f>
        <v>Product 11</v>
      </c>
      <c r="H196" s="22">
        <v>1</v>
      </c>
      <c r="I196" s="9">
        <f>VLOOKUP('Consolidtaed Data'!$B8669,[1]Products!$A:$G,4,0)</f>
        <v>947</v>
      </c>
      <c r="J196" s="9">
        <f>VLOOKUP('Consolidtaed Data'!$B8669,[1]Products!$A:$G,3,0)</f>
        <v>786</v>
      </c>
      <c r="K196" s="9">
        <f>'Consolidtaed Data'!$J8669*'Consolidtaed Data'!$H8669</f>
        <v>1020</v>
      </c>
      <c r="L196" s="9">
        <f>'Consolidtaed Data'!$I8669*'Consolidtaed Data'!$H8669</f>
        <v>1568</v>
      </c>
      <c r="M196" s="9">
        <f>'Consolidtaed Data'!$L8669-'Consolidtaed Data'!$K8669</f>
        <v>1742</v>
      </c>
      <c r="N196" s="9" t="str">
        <f>VLOOKUP('Consolidtaed Data'!$C8669,[1]Locations!$A:$O,2,0)</f>
        <v>Corona</v>
      </c>
      <c r="O196" s="9" t="str">
        <f>VLOOKUP('Consolidtaed Data'!$D8669,'[1]Sales People'!$A:$B,2,0)</f>
        <v>Joshua Cook</v>
      </c>
      <c r="P196" s="9" t="str">
        <f>VLOOKUP('Consolidtaed Data'!$E8669,[1]Customers!$A:$B,2,0)</f>
        <v>Todd Lynch</v>
      </c>
      <c r="Q196" s="11">
        <f>WEEKDAY('Consolidtaed Data'!$F8669)</f>
        <v>4</v>
      </c>
      <c r="R196" s="9">
        <f>MONTH('Consolidtaed Data'!$F8669)</f>
        <v>10</v>
      </c>
      <c r="S196" s="9" t="str">
        <f>TEXT(Table3[[#This Row],[Purchase Date]],"MMMM")</f>
        <v>January</v>
      </c>
      <c r="T196" s="9">
        <f>YEAR('Consolidtaed Data'!$F8669)</f>
        <v>2021</v>
      </c>
    </row>
    <row r="197" spans="1:20" x14ac:dyDescent="0.3">
      <c r="A197" s="9" t="s">
        <v>668</v>
      </c>
      <c r="B197" s="9" t="s">
        <v>200</v>
      </c>
      <c r="C197" s="9" t="s">
        <v>12</v>
      </c>
      <c r="D197" s="9" t="s">
        <v>374</v>
      </c>
      <c r="E197" s="9" t="s">
        <v>542</v>
      </c>
      <c r="F197" s="10">
        <v>43844</v>
      </c>
      <c r="G197" s="10" t="str">
        <f>VLOOKUP(Table3[[#This Row],[Product ID]],[1]Products!$A:$G,2,0)</f>
        <v>Product 23</v>
      </c>
      <c r="H197" s="22">
        <v>4</v>
      </c>
      <c r="I197" s="9">
        <f>VLOOKUP('Consolidtaed Data'!$B8847,[1]Products!$A:$G,4,0)</f>
        <v>584</v>
      </c>
      <c r="J197" s="9">
        <f>VLOOKUP('Consolidtaed Data'!$B8847,[1]Products!$A:$G,3,0)</f>
        <v>420</v>
      </c>
      <c r="K197" s="9">
        <f>'Consolidtaed Data'!$J8847*'Consolidtaed Data'!$H8847</f>
        <v>2446</v>
      </c>
      <c r="L197" s="9">
        <f>'Consolidtaed Data'!$I8847*'Consolidtaed Data'!$H8847</f>
        <v>4010</v>
      </c>
      <c r="M197" s="9">
        <f>'Consolidtaed Data'!$L8847-'Consolidtaed Data'!$K8847</f>
        <v>2676</v>
      </c>
      <c r="N197" s="9" t="str">
        <f>VLOOKUP('Consolidtaed Data'!$C8847,[1]Locations!$A:$O,2,0)</f>
        <v>Fullerton</v>
      </c>
      <c r="O197" s="9" t="str">
        <f>VLOOKUP('Consolidtaed Data'!$D8847,'[1]Sales People'!$A:$B,2,0)</f>
        <v>Henry Nelson</v>
      </c>
      <c r="P197" s="9" t="str">
        <f>VLOOKUP('Consolidtaed Data'!$E8847,[1]Customers!$A:$B,2,0)</f>
        <v>Juan Wood</v>
      </c>
      <c r="Q197" s="11">
        <f>WEEKDAY('Consolidtaed Data'!$F8847)</f>
        <v>4</v>
      </c>
      <c r="R197" s="9">
        <f>MONTH('Consolidtaed Data'!$F8847)</f>
        <v>11</v>
      </c>
      <c r="S197" s="9" t="str">
        <f>TEXT(Table3[[#This Row],[Purchase Date]],"MMMM")</f>
        <v>January</v>
      </c>
      <c r="T197" s="9">
        <f>YEAR('Consolidtaed Data'!$F8847)</f>
        <v>2021</v>
      </c>
    </row>
    <row r="198" spans="1:20" x14ac:dyDescent="0.3">
      <c r="A198" s="9" t="s">
        <v>670</v>
      </c>
      <c r="B198" s="9" t="s">
        <v>191</v>
      </c>
      <c r="C198" s="9" t="s">
        <v>16</v>
      </c>
      <c r="D198" s="9" t="s">
        <v>402</v>
      </c>
      <c r="E198" s="9" t="s">
        <v>1527</v>
      </c>
      <c r="F198" s="10">
        <v>43844</v>
      </c>
      <c r="G198" s="10" t="str">
        <f>VLOOKUP(Table3[[#This Row],[Product ID]],[1]Products!$A:$G,2,0)</f>
        <v>Product 36</v>
      </c>
      <c r="H198" s="22">
        <v>4</v>
      </c>
      <c r="I198" s="9">
        <f>VLOOKUP('Consolidtaed Data'!$B9069,[1]Products!$A:$G,4,0)</f>
        <v>2396</v>
      </c>
      <c r="J198" s="9">
        <f>VLOOKUP('Consolidtaed Data'!$B9069,[1]Products!$A:$G,3,0)</f>
        <v>1965</v>
      </c>
      <c r="K198" s="9">
        <f>'Consolidtaed Data'!$J9069*'Consolidtaed Data'!$H9069</f>
        <v>4268</v>
      </c>
      <c r="L198" s="9">
        <f>'Consolidtaed Data'!$I9069*'Consolidtaed Data'!$H9069</f>
        <v>7236</v>
      </c>
      <c r="M198" s="9">
        <f>'Consolidtaed Data'!$L9069-'Consolidtaed Data'!$K9069</f>
        <v>13</v>
      </c>
      <c r="N198" s="9" t="str">
        <f>VLOOKUP('Consolidtaed Data'!$C9069,[1]Locations!$A:$O,2,0)</f>
        <v>San Buenaventura (Ventura)</v>
      </c>
      <c r="O198" s="9" t="str">
        <f>VLOOKUP('Consolidtaed Data'!$D9069,'[1]Sales People'!$A:$B,2,0)</f>
        <v>Larry Marshall</v>
      </c>
      <c r="P198" s="9" t="str">
        <f>VLOOKUP('Consolidtaed Data'!$E9069,[1]Customers!$A:$B,2,0)</f>
        <v>Keith Stephens</v>
      </c>
      <c r="Q198" s="11">
        <f>WEEKDAY('Consolidtaed Data'!$F9069)</f>
        <v>4</v>
      </c>
      <c r="R198" s="9">
        <f>MONTH('Consolidtaed Data'!$F9069)</f>
        <v>11</v>
      </c>
      <c r="S198" s="9" t="str">
        <f>TEXT(Table3[[#This Row],[Purchase Date]],"MMMM")</f>
        <v>January</v>
      </c>
      <c r="T198" s="9">
        <f>YEAR('Consolidtaed Data'!$F9069)</f>
        <v>2021</v>
      </c>
    </row>
    <row r="199" spans="1:20" x14ac:dyDescent="0.3">
      <c r="A199" s="9" t="s">
        <v>672</v>
      </c>
      <c r="B199" s="9" t="s">
        <v>238</v>
      </c>
      <c r="C199" s="9" t="s">
        <v>108</v>
      </c>
      <c r="D199" s="9" t="s">
        <v>143</v>
      </c>
      <c r="E199" s="9" t="s">
        <v>1165</v>
      </c>
      <c r="F199" s="10">
        <v>43844</v>
      </c>
      <c r="G199" s="10" t="str">
        <f>VLOOKUP(Table3[[#This Row],[Product ID]],[1]Products!$A:$G,2,0)</f>
        <v>Product 49</v>
      </c>
      <c r="H199" s="22">
        <v>1</v>
      </c>
      <c r="I199" s="9">
        <f>VLOOKUP('Consolidtaed Data'!$B9224,[1]Products!$A:$G,4,0)</f>
        <v>2182</v>
      </c>
      <c r="J199" s="9">
        <f>VLOOKUP('Consolidtaed Data'!$B9224,[1]Products!$A:$G,3,0)</f>
        <v>1200</v>
      </c>
      <c r="K199" s="9">
        <f>'Consolidtaed Data'!$J9224*'Consolidtaed Data'!$H9224</f>
        <v>1108</v>
      </c>
      <c r="L199" s="9">
        <f>'Consolidtaed Data'!$I9224*'Consolidtaed Data'!$H9224</f>
        <v>1351</v>
      </c>
      <c r="M199" s="9">
        <f>'Consolidtaed Data'!$L9224-'Consolidtaed Data'!$K9224</f>
        <v>187</v>
      </c>
      <c r="N199" s="9" t="str">
        <f>VLOOKUP('Consolidtaed Data'!$C9224,[1]Locations!$A:$O,2,0)</f>
        <v>San Diego</v>
      </c>
      <c r="O199" s="9" t="str">
        <f>VLOOKUP('Consolidtaed Data'!$D9224,'[1]Sales People'!$A:$B,2,0)</f>
        <v>Howard Gardner</v>
      </c>
      <c r="P199" s="9" t="str">
        <f>VLOOKUP('Consolidtaed Data'!$E9224,[1]Customers!$A:$B,2,0)</f>
        <v>Frank Gibson</v>
      </c>
      <c r="Q199" s="11">
        <f>WEEKDAY('Consolidtaed Data'!$F9224)</f>
        <v>2</v>
      </c>
      <c r="R199" s="9">
        <f>MONTH('Consolidtaed Data'!$F9224)</f>
        <v>11</v>
      </c>
      <c r="S199" s="9" t="str">
        <f>TEXT(Table3[[#This Row],[Purchase Date]],"MMMM")</f>
        <v>January</v>
      </c>
      <c r="T199" s="9">
        <f>YEAR('Consolidtaed Data'!$F9224)</f>
        <v>2021</v>
      </c>
    </row>
    <row r="200" spans="1:20" x14ac:dyDescent="0.3">
      <c r="A200" s="9" t="s">
        <v>674</v>
      </c>
      <c r="B200" s="9" t="s">
        <v>225</v>
      </c>
      <c r="C200" s="9" t="s">
        <v>412</v>
      </c>
      <c r="D200" s="9" t="s">
        <v>68</v>
      </c>
      <c r="E200" s="9" t="s">
        <v>1961</v>
      </c>
      <c r="F200" s="10">
        <v>43844</v>
      </c>
      <c r="G200" s="10" t="str">
        <f>VLOOKUP(Table3[[#This Row],[Product ID]],[1]Products!$A:$G,2,0)</f>
        <v>Product 24</v>
      </c>
      <c r="H200" s="22">
        <v>1</v>
      </c>
      <c r="I200" s="9">
        <f>VLOOKUP('Consolidtaed Data'!$B9542,[1]Products!$A:$G,4,0)</f>
        <v>871</v>
      </c>
      <c r="J200" s="9">
        <f>VLOOKUP('Consolidtaed Data'!$B9542,[1]Products!$A:$G,3,0)</f>
        <v>540</v>
      </c>
      <c r="K200" s="9">
        <f>'Consolidtaed Data'!$J9542*'Consolidtaed Data'!$H9542</f>
        <v>1190</v>
      </c>
      <c r="L200" s="9">
        <f>'Consolidtaed Data'!$I9542*'Consolidtaed Data'!$H9542</f>
        <v>1566</v>
      </c>
      <c r="M200" s="9">
        <f>'Consolidtaed Data'!$L9542-'Consolidtaed Data'!$K9542</f>
        <v>136</v>
      </c>
      <c r="N200" s="9" t="str">
        <f>VLOOKUP('Consolidtaed Data'!$C9542,[1]Locations!$A:$O,2,0)</f>
        <v>Santa Clara</v>
      </c>
      <c r="O200" s="9" t="str">
        <f>VLOOKUP('Consolidtaed Data'!$D9542,'[1]Sales People'!$A:$B,2,0)</f>
        <v>Walter Cook</v>
      </c>
      <c r="P200" s="9" t="str">
        <f>VLOOKUP('Consolidtaed Data'!$E9542,[1]Customers!$A:$B,2,0)</f>
        <v>Victor Hughes</v>
      </c>
      <c r="Q200" s="11">
        <f>WEEKDAY('Consolidtaed Data'!$F9542)</f>
        <v>5</v>
      </c>
      <c r="R200" s="9">
        <f>MONTH('Consolidtaed Data'!$F9542)</f>
        <v>12</v>
      </c>
      <c r="S200" s="9" t="str">
        <f>TEXT(Table3[[#This Row],[Purchase Date]],"MMMM")</f>
        <v>January</v>
      </c>
      <c r="T200" s="9">
        <f>YEAR('Consolidtaed Data'!$F9542)</f>
        <v>2021</v>
      </c>
    </row>
    <row r="201" spans="1:20" x14ac:dyDescent="0.3">
      <c r="A201" s="9" t="s">
        <v>675</v>
      </c>
      <c r="B201" s="9" t="s">
        <v>209</v>
      </c>
      <c r="C201" s="9" t="s">
        <v>344</v>
      </c>
      <c r="D201" s="9" t="s">
        <v>149</v>
      </c>
      <c r="E201" s="9" t="s">
        <v>3709</v>
      </c>
      <c r="F201" s="10">
        <v>43844</v>
      </c>
      <c r="G201" s="10" t="str">
        <f>VLOOKUP(Table3[[#This Row],[Product ID]],[1]Products!$A:$G,2,0)</f>
        <v>Product 86</v>
      </c>
      <c r="H201" s="22">
        <v>2</v>
      </c>
      <c r="I201" s="9">
        <f>VLOOKUP('Consolidtaed Data'!$B9576,[1]Products!$A:$G,4,0)</f>
        <v>2495</v>
      </c>
      <c r="J201" s="9">
        <f>VLOOKUP('Consolidtaed Data'!$B9576,[1]Products!$A:$G,3,0)</f>
        <v>1896</v>
      </c>
      <c r="K201" s="9">
        <f>'Consolidtaed Data'!$J9576*'Consolidtaed Data'!$H9576</f>
        <v>1366</v>
      </c>
      <c r="L201" s="9">
        <f>'Consolidtaed Data'!$I9576*'Consolidtaed Data'!$H9576</f>
        <v>2356</v>
      </c>
      <c r="M201" s="9">
        <f>'Consolidtaed Data'!$L9576-'Consolidtaed Data'!$K9576</f>
        <v>1100</v>
      </c>
      <c r="N201" s="9" t="str">
        <f>VLOOKUP('Consolidtaed Data'!$C9576,[1]Locations!$A:$O,2,0)</f>
        <v>Santa Clara</v>
      </c>
      <c r="O201" s="9" t="str">
        <f>VLOOKUP('Consolidtaed Data'!$D9576,'[1]Sales People'!$A:$B,2,0)</f>
        <v>Andrew Bowman</v>
      </c>
      <c r="P201" s="9" t="str">
        <f>VLOOKUP('Consolidtaed Data'!$E9576,[1]Customers!$A:$B,2,0)</f>
        <v>Russell Boyd</v>
      </c>
      <c r="Q201" s="11">
        <f>WEEKDAY('Consolidtaed Data'!$F9576)</f>
        <v>7</v>
      </c>
      <c r="R201" s="9">
        <f>MONTH('Consolidtaed Data'!$F9576)</f>
        <v>12</v>
      </c>
      <c r="S201" s="9" t="str">
        <f>TEXT(Table3[[#This Row],[Purchase Date]],"MMMM")</f>
        <v>January</v>
      </c>
      <c r="T201" s="9">
        <f>YEAR('Consolidtaed Data'!$F9576)</f>
        <v>2021</v>
      </c>
    </row>
    <row r="202" spans="1:20" x14ac:dyDescent="0.3">
      <c r="A202" s="9" t="s">
        <v>676</v>
      </c>
      <c r="B202" s="9" t="s">
        <v>526</v>
      </c>
      <c r="C202" s="9" t="s">
        <v>421</v>
      </c>
      <c r="D202" s="9" t="s">
        <v>127</v>
      </c>
      <c r="E202" s="9" t="s">
        <v>1923</v>
      </c>
      <c r="F202" s="10">
        <v>43844</v>
      </c>
      <c r="G202" s="10" t="str">
        <f>VLOOKUP(Table3[[#This Row],[Product ID]],[1]Products!$A:$G,2,0)</f>
        <v>Product 14</v>
      </c>
      <c r="H202" s="22">
        <v>3</v>
      </c>
      <c r="I202" s="9">
        <f>VLOOKUP('Consolidtaed Data'!$B9617,[1]Products!$A:$G,4,0)</f>
        <v>1522</v>
      </c>
      <c r="J202" s="9">
        <f>VLOOKUP('Consolidtaed Data'!$B9617,[1]Products!$A:$G,3,0)</f>
        <v>791</v>
      </c>
      <c r="K202" s="9">
        <f>'Consolidtaed Data'!$J9617*'Consolidtaed Data'!$H9617</f>
        <v>848</v>
      </c>
      <c r="L202" s="9">
        <f>'Consolidtaed Data'!$I9617*'Consolidtaed Data'!$H9617</f>
        <v>1060</v>
      </c>
      <c r="M202" s="9">
        <f>'Consolidtaed Data'!$L9617-'Consolidtaed Data'!$K9617</f>
        <v>492</v>
      </c>
      <c r="N202" s="9" t="str">
        <f>VLOOKUP('Consolidtaed Data'!$C9617,[1]Locations!$A:$O,2,0)</f>
        <v>Downey</v>
      </c>
      <c r="O202" s="9" t="str">
        <f>VLOOKUP('Consolidtaed Data'!$D9617,'[1]Sales People'!$A:$B,2,0)</f>
        <v>Joshua Cook</v>
      </c>
      <c r="P202" s="9" t="str">
        <f>VLOOKUP('Consolidtaed Data'!$E9617,[1]Customers!$A:$B,2,0)</f>
        <v>Charles Montgomery</v>
      </c>
      <c r="Q202" s="11">
        <f>WEEKDAY('Consolidtaed Data'!$F9617)</f>
        <v>2</v>
      </c>
      <c r="R202" s="9">
        <f>MONTH('Consolidtaed Data'!$F9617)</f>
        <v>12</v>
      </c>
      <c r="S202" s="9" t="str">
        <f>TEXT(Table3[[#This Row],[Purchase Date]],"MMMM")</f>
        <v>January</v>
      </c>
      <c r="T202" s="9">
        <f>YEAR('Consolidtaed Data'!$F9617)</f>
        <v>2021</v>
      </c>
    </row>
    <row r="203" spans="1:20" x14ac:dyDescent="0.3">
      <c r="A203" s="9" t="s">
        <v>677</v>
      </c>
      <c r="B203" s="9" t="s">
        <v>322</v>
      </c>
      <c r="C203" s="9" t="s">
        <v>201</v>
      </c>
      <c r="D203" s="9" t="s">
        <v>149</v>
      </c>
      <c r="E203" s="9" t="s">
        <v>1634</v>
      </c>
      <c r="F203" s="10">
        <v>43845</v>
      </c>
      <c r="G203" s="10" t="str">
        <f>VLOOKUP(Table3[[#This Row],[Product ID]],[1]Products!$A:$G,2,0)</f>
        <v>Product 43</v>
      </c>
      <c r="H203" s="22">
        <v>2</v>
      </c>
      <c r="I203" s="9">
        <f>VLOOKUP('Consolidtaed Data'!$B4922,[1]Products!$A:$G,4,0)</f>
        <v>2353</v>
      </c>
      <c r="J203" s="9">
        <f>VLOOKUP('Consolidtaed Data'!$B4922,[1]Products!$A:$G,3,0)</f>
        <v>1788</v>
      </c>
      <c r="K203" s="9">
        <f>'Consolidtaed Data'!$J4922*'Consolidtaed Data'!$H4922</f>
        <v>408</v>
      </c>
      <c r="L203" s="9">
        <f>'Consolidtaed Data'!$I4922*'Consolidtaed Data'!$H4922</f>
        <v>504</v>
      </c>
      <c r="M203" s="9">
        <f>'Consolidtaed Data'!$L4922-'Consolidtaed Data'!$K4922</f>
        <v>383</v>
      </c>
      <c r="N203" s="9" t="str">
        <f>VLOOKUP('Consolidtaed Data'!$C4922,[1]Locations!$A:$O,2,0)</f>
        <v>Richmond</v>
      </c>
      <c r="O203" s="9" t="str">
        <f>VLOOKUP('Consolidtaed Data'!$D4922,'[1]Sales People'!$A:$B,2,0)</f>
        <v>Kenneth Fields</v>
      </c>
      <c r="P203" s="9" t="str">
        <f>VLOOKUP('Consolidtaed Data'!$E4922,[1]Customers!$A:$B,2,0)</f>
        <v>Willie Daniels</v>
      </c>
      <c r="Q203" s="11">
        <f>WEEKDAY('Consolidtaed Data'!$F4922)</f>
        <v>2</v>
      </c>
      <c r="R203" s="9">
        <f>MONTH('Consolidtaed Data'!$F4922)</f>
        <v>12</v>
      </c>
      <c r="S203" s="9" t="str">
        <f>TEXT(Table3[[#This Row],[Purchase Date]],"MMMM")</f>
        <v>January</v>
      </c>
      <c r="T203" s="9">
        <f>YEAR('Consolidtaed Data'!$F4922)</f>
        <v>2020</v>
      </c>
    </row>
    <row r="204" spans="1:20" x14ac:dyDescent="0.3">
      <c r="A204" s="9" t="s">
        <v>680</v>
      </c>
      <c r="B204" s="9" t="s">
        <v>234</v>
      </c>
      <c r="C204" s="9" t="s">
        <v>90</v>
      </c>
      <c r="D204" s="9" t="s">
        <v>326</v>
      </c>
      <c r="E204" s="9" t="s">
        <v>2384</v>
      </c>
      <c r="F204" s="10">
        <v>43845</v>
      </c>
      <c r="G204" s="10" t="str">
        <f>VLOOKUP(Table3[[#This Row],[Product ID]],[1]Products!$A:$G,2,0)</f>
        <v>Product 54</v>
      </c>
      <c r="H204" s="22">
        <v>3</v>
      </c>
      <c r="I204" s="9">
        <f>VLOOKUP('Consolidtaed Data'!$B5420,[1]Products!$A:$G,4,0)</f>
        <v>2410</v>
      </c>
      <c r="J204" s="9">
        <f>VLOOKUP('Consolidtaed Data'!$B5420,[1]Products!$A:$G,3,0)</f>
        <v>1518</v>
      </c>
      <c r="K204" s="9">
        <f>'Consolidtaed Data'!$J5420*'Consolidtaed Data'!$H5420</f>
        <v>1636</v>
      </c>
      <c r="L204" s="9">
        <f>'Consolidtaed Data'!$I5420*'Consolidtaed Data'!$H5420</f>
        <v>2044</v>
      </c>
      <c r="M204" s="9">
        <f>'Consolidtaed Data'!$L5420-'Consolidtaed Data'!$K5420</f>
        <v>102</v>
      </c>
      <c r="N204" s="9" t="str">
        <f>VLOOKUP('Consolidtaed Data'!$C5420,[1]Locations!$A:$O,2,0)</f>
        <v>Sacramento</v>
      </c>
      <c r="O204" s="9" t="str">
        <f>VLOOKUP('Consolidtaed Data'!$D5420,'[1]Sales People'!$A:$B,2,0)</f>
        <v>Bobby Russell</v>
      </c>
      <c r="P204" s="9" t="str">
        <f>VLOOKUP('Consolidtaed Data'!$E5420,[1]Customers!$A:$B,2,0)</f>
        <v>Carlos Wheeler</v>
      </c>
      <c r="Q204" s="11">
        <f>WEEKDAY('Consolidtaed Data'!$F5420)</f>
        <v>5</v>
      </c>
      <c r="R204" s="9">
        <f>MONTH('Consolidtaed Data'!$F5420)</f>
        <v>2</v>
      </c>
      <c r="S204" s="9" t="str">
        <f>TEXT(Table3[[#This Row],[Purchase Date]],"MMMM")</f>
        <v>January</v>
      </c>
      <c r="T204" s="9">
        <f>YEAR('Consolidtaed Data'!$F5420)</f>
        <v>2021</v>
      </c>
    </row>
    <row r="205" spans="1:20" x14ac:dyDescent="0.3">
      <c r="A205" s="9" t="s">
        <v>682</v>
      </c>
      <c r="B205" s="9" t="s">
        <v>582</v>
      </c>
      <c r="C205" s="9" t="s">
        <v>99</v>
      </c>
      <c r="D205" s="9" t="s">
        <v>131</v>
      </c>
      <c r="E205" s="9" t="s">
        <v>540</v>
      </c>
      <c r="F205" s="10">
        <v>43845</v>
      </c>
      <c r="G205" s="10" t="str">
        <f>VLOOKUP(Table3[[#This Row],[Product ID]],[1]Products!$A:$G,2,0)</f>
        <v>Product 58</v>
      </c>
      <c r="H205" s="22">
        <v>2</v>
      </c>
      <c r="I205" s="9">
        <f>VLOOKUP('Consolidtaed Data'!$B5467,[1]Products!$A:$G,4,0)</f>
        <v>1351</v>
      </c>
      <c r="J205" s="9">
        <f>VLOOKUP('Consolidtaed Data'!$B5467,[1]Products!$A:$G,3,0)</f>
        <v>1108</v>
      </c>
      <c r="K205" s="9">
        <f>'Consolidtaed Data'!$J5467*'Consolidtaed Data'!$H5467</f>
        <v>561</v>
      </c>
      <c r="L205" s="9">
        <f>'Consolidtaed Data'!$I5467*'Consolidtaed Data'!$H5467</f>
        <v>684</v>
      </c>
      <c r="M205" s="9">
        <f>'Consolidtaed Data'!$L5467-'Consolidtaed Data'!$K5467</f>
        <v>722</v>
      </c>
      <c r="N205" s="9" t="str">
        <f>VLOOKUP('Consolidtaed Data'!$C5467,[1]Locations!$A:$O,2,0)</f>
        <v>Roseville</v>
      </c>
      <c r="O205" s="9" t="str">
        <f>VLOOKUP('Consolidtaed Data'!$D5467,'[1]Sales People'!$A:$B,2,0)</f>
        <v>Eugene Holmes</v>
      </c>
      <c r="P205" s="9" t="str">
        <f>VLOOKUP('Consolidtaed Data'!$E5467,[1]Customers!$A:$B,2,0)</f>
        <v>Roger Tucker</v>
      </c>
      <c r="Q205" s="11">
        <f>WEEKDAY('Consolidtaed Data'!$F5467)</f>
        <v>2</v>
      </c>
      <c r="R205" s="9">
        <f>MONTH('Consolidtaed Data'!$F5467)</f>
        <v>2</v>
      </c>
      <c r="S205" s="9" t="str">
        <f>TEXT(Table3[[#This Row],[Purchase Date]],"MMMM")</f>
        <v>January</v>
      </c>
      <c r="T205" s="9">
        <f>YEAR('Consolidtaed Data'!$F5467)</f>
        <v>2021</v>
      </c>
    </row>
    <row r="206" spans="1:20" x14ac:dyDescent="0.3">
      <c r="A206" s="9" t="s">
        <v>684</v>
      </c>
      <c r="B206" s="9" t="s">
        <v>172</v>
      </c>
      <c r="C206" s="9" t="s">
        <v>469</v>
      </c>
      <c r="D206" s="9" t="s">
        <v>193</v>
      </c>
      <c r="E206" s="9" t="s">
        <v>745</v>
      </c>
      <c r="F206" s="10">
        <v>43845</v>
      </c>
      <c r="G206" s="10" t="str">
        <f>VLOOKUP(Table3[[#This Row],[Product ID]],[1]Products!$A:$G,2,0)</f>
        <v>Product 4</v>
      </c>
      <c r="H206" s="22">
        <v>1</v>
      </c>
      <c r="I206" s="9">
        <f>VLOOKUP('Consolidtaed Data'!$B5652,[1]Products!$A:$G,4,0)</f>
        <v>181</v>
      </c>
      <c r="J206" s="9">
        <f>VLOOKUP('Consolidtaed Data'!$B5652,[1]Products!$A:$G,3,0)</f>
        <v>130</v>
      </c>
      <c r="K206" s="9">
        <f>'Consolidtaed Data'!$J5652*'Consolidtaed Data'!$H5652</f>
        <v>1067</v>
      </c>
      <c r="L206" s="9">
        <f>'Consolidtaed Data'!$I5652*'Consolidtaed Data'!$H5652</f>
        <v>1809</v>
      </c>
      <c r="M206" s="9">
        <f>'Consolidtaed Data'!$L5652-'Consolidtaed Data'!$K5652</f>
        <v>1032</v>
      </c>
      <c r="N206" s="9" t="str">
        <f>VLOOKUP('Consolidtaed Data'!$C5652,[1]Locations!$A:$O,2,0)</f>
        <v>San Bernardino</v>
      </c>
      <c r="O206" s="9" t="str">
        <f>VLOOKUP('Consolidtaed Data'!$D5652,'[1]Sales People'!$A:$B,2,0)</f>
        <v>Arthur Mccoy</v>
      </c>
      <c r="P206" s="9" t="str">
        <f>VLOOKUP('Consolidtaed Data'!$E5652,[1]Customers!$A:$B,2,0)</f>
        <v>Sean Andrews</v>
      </c>
      <c r="Q206" s="11">
        <f>WEEKDAY('Consolidtaed Data'!$F5652)</f>
        <v>3</v>
      </c>
      <c r="R206" s="9">
        <f>MONTH('Consolidtaed Data'!$F5652)</f>
        <v>2</v>
      </c>
      <c r="S206" s="9" t="str">
        <f>TEXT(Table3[[#This Row],[Purchase Date]],"MMMM")</f>
        <v>January</v>
      </c>
      <c r="T206" s="9">
        <f>YEAR('Consolidtaed Data'!$F5652)</f>
        <v>2021</v>
      </c>
    </row>
    <row r="207" spans="1:20" x14ac:dyDescent="0.3">
      <c r="A207" s="9" t="s">
        <v>686</v>
      </c>
      <c r="B207" s="9" t="s">
        <v>29</v>
      </c>
      <c r="C207" s="9" t="s">
        <v>462</v>
      </c>
      <c r="D207" s="9" t="s">
        <v>26</v>
      </c>
      <c r="E207" s="9" t="s">
        <v>3389</v>
      </c>
      <c r="F207" s="10">
        <v>43845</v>
      </c>
      <c r="G207" s="10" t="str">
        <f>VLOOKUP(Table3[[#This Row],[Product ID]],[1]Products!$A:$G,2,0)</f>
        <v>Product 37</v>
      </c>
      <c r="H207" s="22">
        <v>3</v>
      </c>
      <c r="I207" s="9">
        <f>VLOOKUP('Consolidtaed Data'!$B6087,[1]Products!$A:$G,4,0)</f>
        <v>1119</v>
      </c>
      <c r="J207" s="9">
        <f>VLOOKUP('Consolidtaed Data'!$B6087,[1]Products!$A:$G,3,0)</f>
        <v>683</v>
      </c>
      <c r="K207" s="9">
        <f>'Consolidtaed Data'!$J6087*'Consolidtaed Data'!$H6087</f>
        <v>255</v>
      </c>
      <c r="L207" s="9">
        <f>'Consolidtaed Data'!$I6087*'Consolidtaed Data'!$H6087</f>
        <v>392</v>
      </c>
      <c r="M207" s="9">
        <f>'Consolidtaed Data'!$L6087-'Consolidtaed Data'!$K6087</f>
        <v>1212</v>
      </c>
      <c r="N207" s="9" t="str">
        <f>VLOOKUP('Consolidtaed Data'!$C6087,[1]Locations!$A:$O,2,0)</f>
        <v>Long Beach</v>
      </c>
      <c r="O207" s="9" t="str">
        <f>VLOOKUP('Consolidtaed Data'!$D6087,'[1]Sales People'!$A:$B,2,0)</f>
        <v>Roger Ramos</v>
      </c>
      <c r="P207" s="9" t="str">
        <f>VLOOKUP('Consolidtaed Data'!$E6087,[1]Customers!$A:$B,2,0)</f>
        <v>Antonio Cooper</v>
      </c>
      <c r="Q207" s="11">
        <f>WEEKDAY('Consolidtaed Data'!$F6087)</f>
        <v>6</v>
      </c>
      <c r="R207" s="9">
        <f>MONTH('Consolidtaed Data'!$F6087)</f>
        <v>4</v>
      </c>
      <c r="S207" s="9" t="str">
        <f>TEXT(Table3[[#This Row],[Purchase Date]],"MMMM")</f>
        <v>January</v>
      </c>
      <c r="T207" s="9">
        <f>YEAR('Consolidtaed Data'!$F6087)</f>
        <v>2021</v>
      </c>
    </row>
    <row r="208" spans="1:20" x14ac:dyDescent="0.3">
      <c r="A208" s="9" t="s">
        <v>687</v>
      </c>
      <c r="B208" s="9" t="s">
        <v>322</v>
      </c>
      <c r="C208" s="9" t="s">
        <v>16</v>
      </c>
      <c r="D208" s="9" t="s">
        <v>281</v>
      </c>
      <c r="E208" s="9" t="s">
        <v>442</v>
      </c>
      <c r="F208" s="10">
        <v>43845</v>
      </c>
      <c r="G208" s="10" t="str">
        <f>VLOOKUP(Table3[[#This Row],[Product ID]],[1]Products!$A:$G,2,0)</f>
        <v>Product 43</v>
      </c>
      <c r="H208" s="22">
        <v>1</v>
      </c>
      <c r="I208" s="9">
        <f>VLOOKUP('Consolidtaed Data'!$B7076,[1]Products!$A:$G,4,0)</f>
        <v>203</v>
      </c>
      <c r="J208" s="9">
        <f>VLOOKUP('Consolidtaed Data'!$B7076,[1]Products!$A:$G,3,0)</f>
        <v>154</v>
      </c>
      <c r="K208" s="9">
        <f>'Consolidtaed Data'!$J7076*'Consolidtaed Data'!$H7076</f>
        <v>1128</v>
      </c>
      <c r="L208" s="9">
        <f>'Consolidtaed Data'!$I7076*'Consolidtaed Data'!$H7076</f>
        <v>1374</v>
      </c>
      <c r="M208" s="9">
        <f>'Consolidtaed Data'!$L7076-'Consolidtaed Data'!$K7076</f>
        <v>3348</v>
      </c>
      <c r="N208" s="9" t="str">
        <f>VLOOKUP('Consolidtaed Data'!$C7076,[1]Locations!$A:$O,2,0)</f>
        <v>Santa Clara</v>
      </c>
      <c r="O208" s="9" t="str">
        <f>VLOOKUP('Consolidtaed Data'!$D7076,'[1]Sales People'!$A:$B,2,0)</f>
        <v>Bobby Russell</v>
      </c>
      <c r="P208" s="9" t="str">
        <f>VLOOKUP('Consolidtaed Data'!$E7076,[1]Customers!$A:$B,2,0)</f>
        <v>Johnny Ramos</v>
      </c>
      <c r="Q208" s="11">
        <f>WEEKDAY('Consolidtaed Data'!$F7076)</f>
        <v>3</v>
      </c>
      <c r="R208" s="9">
        <f>MONTH('Consolidtaed Data'!$F7076)</f>
        <v>6</v>
      </c>
      <c r="S208" s="9" t="str">
        <f>TEXT(Table3[[#This Row],[Purchase Date]],"MMMM")</f>
        <v>January</v>
      </c>
      <c r="T208" s="9">
        <f>YEAR('Consolidtaed Data'!$F7076)</f>
        <v>2021</v>
      </c>
    </row>
    <row r="209" spans="1:20" x14ac:dyDescent="0.3">
      <c r="A209" s="9" t="s">
        <v>689</v>
      </c>
      <c r="B209" s="9" t="s">
        <v>103</v>
      </c>
      <c r="C209" s="9" t="s">
        <v>405</v>
      </c>
      <c r="D209" s="9" t="s">
        <v>91</v>
      </c>
      <c r="E209" s="9" t="s">
        <v>715</v>
      </c>
      <c r="F209" s="10">
        <v>43845</v>
      </c>
      <c r="G209" s="10" t="str">
        <f>VLOOKUP(Table3[[#This Row],[Product ID]],[1]Products!$A:$G,2,0)</f>
        <v>Product 44</v>
      </c>
      <c r="H209" s="22">
        <v>2</v>
      </c>
      <c r="I209" s="9">
        <f>VLOOKUP('Consolidtaed Data'!$B7275,[1]Products!$A:$G,4,0)</f>
        <v>1367</v>
      </c>
      <c r="J209" s="9">
        <f>VLOOKUP('Consolidtaed Data'!$B7275,[1]Products!$A:$G,3,0)</f>
        <v>984</v>
      </c>
      <c r="K209" s="9">
        <f>'Consolidtaed Data'!$J7275*'Consolidtaed Data'!$H7275</f>
        <v>850</v>
      </c>
      <c r="L209" s="9">
        <f>'Consolidtaed Data'!$I7275*'Consolidtaed Data'!$H7275</f>
        <v>1090</v>
      </c>
      <c r="M209" s="9">
        <f>'Consolidtaed Data'!$L7275-'Consolidtaed Data'!$K7275</f>
        <v>626</v>
      </c>
      <c r="N209" s="9" t="str">
        <f>VLOOKUP('Consolidtaed Data'!$C7275,[1]Locations!$A:$O,2,0)</f>
        <v>Jurupa Valley</v>
      </c>
      <c r="O209" s="9" t="str">
        <f>VLOOKUP('Consolidtaed Data'!$D7275,'[1]Sales People'!$A:$B,2,0)</f>
        <v>Patrick Ruiz</v>
      </c>
      <c r="P209" s="9" t="str">
        <f>VLOOKUP('Consolidtaed Data'!$E7275,[1]Customers!$A:$B,2,0)</f>
        <v>Patrick Brown</v>
      </c>
      <c r="Q209" s="11">
        <f>WEEKDAY('Consolidtaed Data'!$F7275)</f>
        <v>3</v>
      </c>
      <c r="R209" s="9">
        <f>MONTH('Consolidtaed Data'!$F7275)</f>
        <v>7</v>
      </c>
      <c r="S209" s="9" t="str">
        <f>TEXT(Table3[[#This Row],[Purchase Date]],"MMMM")</f>
        <v>January</v>
      </c>
      <c r="T209" s="9">
        <f>YEAR('Consolidtaed Data'!$F7275)</f>
        <v>2021</v>
      </c>
    </row>
    <row r="210" spans="1:20" x14ac:dyDescent="0.3">
      <c r="A210" s="9" t="s">
        <v>690</v>
      </c>
      <c r="B210" s="9" t="s">
        <v>294</v>
      </c>
      <c r="C210" s="9" t="s">
        <v>104</v>
      </c>
      <c r="D210" s="9" t="s">
        <v>13</v>
      </c>
      <c r="E210" s="9" t="s">
        <v>659</v>
      </c>
      <c r="F210" s="10">
        <v>43845</v>
      </c>
      <c r="G210" s="10" t="str">
        <f>VLOOKUP(Table3[[#This Row],[Product ID]],[1]Products!$A:$G,2,0)</f>
        <v>Product 51</v>
      </c>
      <c r="H210" s="22">
        <v>4</v>
      </c>
      <c r="I210" s="9">
        <f>VLOOKUP('Consolidtaed Data'!$B7471,[1]Products!$A:$G,4,0)</f>
        <v>913</v>
      </c>
      <c r="J210" s="9">
        <f>VLOOKUP('Consolidtaed Data'!$B7471,[1]Products!$A:$G,3,0)</f>
        <v>584</v>
      </c>
      <c r="K210" s="9">
        <f>'Consolidtaed Data'!$J7471*'Consolidtaed Data'!$H7471</f>
        <v>584</v>
      </c>
      <c r="L210" s="9">
        <f>'Consolidtaed Data'!$I7471*'Consolidtaed Data'!$H7471</f>
        <v>913</v>
      </c>
      <c r="M210" s="9">
        <f>'Consolidtaed Data'!$L7471-'Consolidtaed Data'!$K7471</f>
        <v>1569</v>
      </c>
      <c r="N210" s="9" t="str">
        <f>VLOOKUP('Consolidtaed Data'!$C7471,[1]Locations!$A:$O,2,0)</f>
        <v>Fontana</v>
      </c>
      <c r="O210" s="9" t="str">
        <f>VLOOKUP('Consolidtaed Data'!$D7471,'[1]Sales People'!$A:$B,2,0)</f>
        <v>Howard Sims</v>
      </c>
      <c r="P210" s="9" t="str">
        <f>VLOOKUP('Consolidtaed Data'!$E7471,[1]Customers!$A:$B,2,0)</f>
        <v>Anthony Banks</v>
      </c>
      <c r="Q210" s="11">
        <f>WEEKDAY('Consolidtaed Data'!$F7471)</f>
        <v>4</v>
      </c>
      <c r="R210" s="9">
        <f>MONTH('Consolidtaed Data'!$F7471)</f>
        <v>7</v>
      </c>
      <c r="S210" s="9" t="str">
        <f>TEXT(Table3[[#This Row],[Purchase Date]],"MMMM")</f>
        <v>January</v>
      </c>
      <c r="T210" s="9">
        <f>YEAR('Consolidtaed Data'!$F7471)</f>
        <v>2021</v>
      </c>
    </row>
    <row r="211" spans="1:20" x14ac:dyDescent="0.3">
      <c r="A211" s="9" t="s">
        <v>691</v>
      </c>
      <c r="B211" s="9" t="s">
        <v>692</v>
      </c>
      <c r="C211" s="9" t="s">
        <v>186</v>
      </c>
      <c r="D211" s="9" t="s">
        <v>374</v>
      </c>
      <c r="E211" s="9" t="s">
        <v>299</v>
      </c>
      <c r="F211" s="10">
        <v>43845</v>
      </c>
      <c r="G211" s="10" t="str">
        <f>VLOOKUP(Table3[[#This Row],[Product ID]],[1]Products!$A:$G,2,0)</f>
        <v>Product 83</v>
      </c>
      <c r="H211" s="22">
        <v>1</v>
      </c>
      <c r="I211" s="9">
        <f>VLOOKUP('Consolidtaed Data'!$B7800,[1]Products!$A:$G,4,0)</f>
        <v>35</v>
      </c>
      <c r="J211" s="9">
        <f>VLOOKUP('Consolidtaed Data'!$B7800,[1]Products!$A:$G,3,0)</f>
        <v>22</v>
      </c>
      <c r="K211" s="9">
        <f>'Consolidtaed Data'!$J7800*'Consolidtaed Data'!$H7800</f>
        <v>1535</v>
      </c>
      <c r="L211" s="9">
        <f>'Consolidtaed Data'!$I7800*'Consolidtaed Data'!$H7800</f>
        <v>2257</v>
      </c>
      <c r="M211" s="9">
        <f>'Consolidtaed Data'!$L7800-'Consolidtaed Data'!$K7800</f>
        <v>1130</v>
      </c>
      <c r="N211" s="9" t="str">
        <f>VLOOKUP('Consolidtaed Data'!$C7800,[1]Locations!$A:$O,2,0)</f>
        <v>West Covina</v>
      </c>
      <c r="O211" s="9" t="str">
        <f>VLOOKUP('Consolidtaed Data'!$D7800,'[1]Sales People'!$A:$B,2,0)</f>
        <v>Joe Sims</v>
      </c>
      <c r="P211" s="9" t="str">
        <f>VLOOKUP('Consolidtaed Data'!$E7800,[1]Customers!$A:$B,2,0)</f>
        <v>Jason Ross</v>
      </c>
      <c r="Q211" s="11">
        <f>WEEKDAY('Consolidtaed Data'!$F7800)</f>
        <v>1</v>
      </c>
      <c r="R211" s="9">
        <f>MONTH('Consolidtaed Data'!$F7800)</f>
        <v>8</v>
      </c>
      <c r="S211" s="9" t="str">
        <f>TEXT(Table3[[#This Row],[Purchase Date]],"MMMM")</f>
        <v>January</v>
      </c>
      <c r="T211" s="9">
        <f>YEAR('Consolidtaed Data'!$F7800)</f>
        <v>2021</v>
      </c>
    </row>
    <row r="212" spans="1:20" x14ac:dyDescent="0.3">
      <c r="A212" s="9" t="s">
        <v>694</v>
      </c>
      <c r="B212" s="9" t="s">
        <v>653</v>
      </c>
      <c r="C212" s="9" t="s">
        <v>564</v>
      </c>
      <c r="D212" s="9" t="s">
        <v>87</v>
      </c>
      <c r="E212" s="9" t="s">
        <v>387</v>
      </c>
      <c r="F212" s="10">
        <v>43845</v>
      </c>
      <c r="G212" s="10" t="str">
        <f>VLOOKUP(Table3[[#This Row],[Product ID]],[1]Products!$A:$G,2,0)</f>
        <v>Product 74</v>
      </c>
      <c r="H212" s="22">
        <v>1</v>
      </c>
      <c r="I212" s="9">
        <f>VLOOKUP('Consolidtaed Data'!$B7889,[1]Products!$A:$G,4,0)</f>
        <v>871</v>
      </c>
      <c r="J212" s="9">
        <f>VLOOKUP('Consolidtaed Data'!$B7889,[1]Products!$A:$G,3,0)</f>
        <v>540</v>
      </c>
      <c r="K212" s="9">
        <f>'Consolidtaed Data'!$J7889*'Consolidtaed Data'!$H7889</f>
        <v>61</v>
      </c>
      <c r="L212" s="9">
        <f>'Consolidtaed Data'!$I7889*'Consolidtaed Data'!$H7889</f>
        <v>95</v>
      </c>
      <c r="M212" s="9">
        <f>'Consolidtaed Data'!$L7889-'Consolidtaed Data'!$K7889</f>
        <v>509</v>
      </c>
      <c r="N212" s="9" t="str">
        <f>VLOOKUP('Consolidtaed Data'!$C7889,[1]Locations!$A:$O,2,0)</f>
        <v>Modesto</v>
      </c>
      <c r="O212" s="9" t="str">
        <f>VLOOKUP('Consolidtaed Data'!$D7889,'[1]Sales People'!$A:$B,2,0)</f>
        <v>Justin Lynch</v>
      </c>
      <c r="P212" s="9" t="str">
        <f>VLOOKUP('Consolidtaed Data'!$E7889,[1]Customers!$A:$B,2,0)</f>
        <v>George Lee</v>
      </c>
      <c r="Q212" s="11">
        <f>WEEKDAY('Consolidtaed Data'!$F7889)</f>
        <v>1</v>
      </c>
      <c r="R212" s="9">
        <f>MONTH('Consolidtaed Data'!$F7889)</f>
        <v>8</v>
      </c>
      <c r="S212" s="9" t="str">
        <f>TEXT(Table3[[#This Row],[Purchase Date]],"MMMM")</f>
        <v>January</v>
      </c>
      <c r="T212" s="9">
        <f>YEAR('Consolidtaed Data'!$F7889)</f>
        <v>2021</v>
      </c>
    </row>
    <row r="213" spans="1:20" x14ac:dyDescent="0.3">
      <c r="A213" s="9" t="s">
        <v>697</v>
      </c>
      <c r="B213" s="9" t="s">
        <v>490</v>
      </c>
      <c r="C213" s="9" t="s">
        <v>357</v>
      </c>
      <c r="D213" s="9" t="s">
        <v>17</v>
      </c>
      <c r="E213" s="9" t="s">
        <v>1382</v>
      </c>
      <c r="F213" s="10">
        <v>43845</v>
      </c>
      <c r="G213" s="10" t="str">
        <f>VLOOKUP(Table3[[#This Row],[Product ID]],[1]Products!$A:$G,2,0)</f>
        <v>Product 79</v>
      </c>
      <c r="H213" s="22">
        <v>1</v>
      </c>
      <c r="I213" s="9">
        <f>VLOOKUP('Consolidtaed Data'!$B8036,[1]Products!$A:$G,4,0)</f>
        <v>667</v>
      </c>
      <c r="J213" s="9">
        <f>VLOOKUP('Consolidtaed Data'!$B8036,[1]Products!$A:$G,3,0)</f>
        <v>387</v>
      </c>
      <c r="K213" s="9">
        <f>'Consolidtaed Data'!$J8036*'Consolidtaed Data'!$H8036</f>
        <v>389</v>
      </c>
      <c r="L213" s="9">
        <f>'Consolidtaed Data'!$I8036*'Consolidtaed Data'!$H8036</f>
        <v>637</v>
      </c>
      <c r="M213" s="9">
        <f>'Consolidtaed Data'!$L8036-'Consolidtaed Data'!$K8036</f>
        <v>589</v>
      </c>
      <c r="N213" s="9" t="str">
        <f>VLOOKUP('Consolidtaed Data'!$C8036,[1]Locations!$A:$O,2,0)</f>
        <v>Santa Rosa</v>
      </c>
      <c r="O213" s="9" t="str">
        <f>VLOOKUP('Consolidtaed Data'!$D8036,'[1]Sales People'!$A:$B,2,0)</f>
        <v>Arthur Mccoy</v>
      </c>
      <c r="P213" s="9" t="str">
        <f>VLOOKUP('Consolidtaed Data'!$E8036,[1]Customers!$A:$B,2,0)</f>
        <v>Antonio Cooper</v>
      </c>
      <c r="Q213" s="11">
        <f>WEEKDAY('Consolidtaed Data'!$F8036)</f>
        <v>7</v>
      </c>
      <c r="R213" s="9">
        <f>MONTH('Consolidtaed Data'!$F8036)</f>
        <v>9</v>
      </c>
      <c r="S213" s="9" t="str">
        <f>TEXT(Table3[[#This Row],[Purchase Date]],"MMMM")</f>
        <v>January</v>
      </c>
      <c r="T213" s="9">
        <f>YEAR('Consolidtaed Data'!$F8036)</f>
        <v>2021</v>
      </c>
    </row>
    <row r="214" spans="1:20" x14ac:dyDescent="0.3">
      <c r="A214" s="9" t="s">
        <v>698</v>
      </c>
      <c r="B214" s="9" t="s">
        <v>213</v>
      </c>
      <c r="C214" s="9" t="s">
        <v>99</v>
      </c>
      <c r="D214" s="9" t="s">
        <v>105</v>
      </c>
      <c r="E214" s="9" t="s">
        <v>953</v>
      </c>
      <c r="F214" s="10">
        <v>43845</v>
      </c>
      <c r="G214" s="10" t="str">
        <f>VLOOKUP(Table3[[#This Row],[Product ID]],[1]Products!$A:$G,2,0)</f>
        <v>Product 68</v>
      </c>
      <c r="H214" s="22">
        <v>1</v>
      </c>
      <c r="I214" s="9">
        <f>VLOOKUP('Consolidtaed Data'!$B8126,[1]Products!$A:$G,4,0)</f>
        <v>123</v>
      </c>
      <c r="J214" s="9">
        <f>VLOOKUP('Consolidtaed Data'!$B8126,[1]Products!$A:$G,3,0)</f>
        <v>84</v>
      </c>
      <c r="K214" s="9">
        <f>'Consolidtaed Data'!$J8126*'Consolidtaed Data'!$H8126</f>
        <v>1777</v>
      </c>
      <c r="L214" s="9">
        <f>'Consolidtaed Data'!$I8126*'Consolidtaed Data'!$H8126</f>
        <v>2141</v>
      </c>
      <c r="M214" s="9">
        <f>'Consolidtaed Data'!$L8126-'Consolidtaed Data'!$K8126</f>
        <v>376</v>
      </c>
      <c r="N214" s="9" t="str">
        <f>VLOOKUP('Consolidtaed Data'!$C8126,[1]Locations!$A:$O,2,0)</f>
        <v>Roseville</v>
      </c>
      <c r="O214" s="9" t="str">
        <f>VLOOKUP('Consolidtaed Data'!$D8126,'[1]Sales People'!$A:$B,2,0)</f>
        <v>Brian Davis</v>
      </c>
      <c r="P214" s="9" t="str">
        <f>VLOOKUP('Consolidtaed Data'!$E8126,[1]Customers!$A:$B,2,0)</f>
        <v>Andrew Graham</v>
      </c>
      <c r="Q214" s="11">
        <f>WEEKDAY('Consolidtaed Data'!$F8126)</f>
        <v>6</v>
      </c>
      <c r="R214" s="9">
        <f>MONTH('Consolidtaed Data'!$F8126)</f>
        <v>9</v>
      </c>
      <c r="S214" s="9" t="str">
        <f>TEXT(Table3[[#This Row],[Purchase Date]],"MMMM")</f>
        <v>January</v>
      </c>
      <c r="T214" s="9">
        <f>YEAR('Consolidtaed Data'!$F8126)</f>
        <v>2021</v>
      </c>
    </row>
    <row r="215" spans="1:20" x14ac:dyDescent="0.3">
      <c r="A215" s="9" t="s">
        <v>700</v>
      </c>
      <c r="B215" s="9" t="s">
        <v>85</v>
      </c>
      <c r="C215" s="9" t="s">
        <v>86</v>
      </c>
      <c r="D215" s="9" t="s">
        <v>402</v>
      </c>
      <c r="E215" s="9" t="s">
        <v>2188</v>
      </c>
      <c r="F215" s="10">
        <v>43845</v>
      </c>
      <c r="G215" s="10" t="str">
        <f>VLOOKUP(Table3[[#This Row],[Product ID]],[1]Products!$A:$G,2,0)</f>
        <v>Product 93</v>
      </c>
      <c r="H215" s="22">
        <v>1</v>
      </c>
      <c r="I215" s="9">
        <f>VLOOKUP('Consolidtaed Data'!$B8724,[1]Products!$A:$G,4,0)</f>
        <v>315</v>
      </c>
      <c r="J215" s="9">
        <f>VLOOKUP('Consolidtaed Data'!$B8724,[1]Products!$A:$G,3,0)</f>
        <v>208</v>
      </c>
      <c r="K215" s="9">
        <f>'Consolidtaed Data'!$J8724*'Consolidtaed Data'!$H8724</f>
        <v>945</v>
      </c>
      <c r="L215" s="9">
        <f>'Consolidtaed Data'!$I8724*'Consolidtaed Data'!$H8724</f>
        <v>1889</v>
      </c>
      <c r="M215" s="9">
        <f>'Consolidtaed Data'!$L8724-'Consolidtaed Data'!$K8724</f>
        <v>408</v>
      </c>
      <c r="N215" s="9" t="str">
        <f>VLOOKUP('Consolidtaed Data'!$C8724,[1]Locations!$A:$O,2,0)</f>
        <v>Sacramento</v>
      </c>
      <c r="O215" s="9" t="str">
        <f>VLOOKUP('Consolidtaed Data'!$D8724,'[1]Sales People'!$A:$B,2,0)</f>
        <v>Larry Castillo</v>
      </c>
      <c r="P215" s="9" t="str">
        <f>VLOOKUP('Consolidtaed Data'!$E8724,[1]Customers!$A:$B,2,0)</f>
        <v>David Nguyen</v>
      </c>
      <c r="Q215" s="11">
        <f>WEEKDAY('Consolidtaed Data'!$F8724)</f>
        <v>3</v>
      </c>
      <c r="R215" s="9">
        <f>MONTH('Consolidtaed Data'!$F8724)</f>
        <v>10</v>
      </c>
      <c r="S215" s="9" t="str">
        <f>TEXT(Table3[[#This Row],[Purchase Date]],"MMMM")</f>
        <v>January</v>
      </c>
      <c r="T215" s="9">
        <f>YEAR('Consolidtaed Data'!$F8724)</f>
        <v>2021</v>
      </c>
    </row>
    <row r="216" spans="1:20" x14ac:dyDescent="0.3">
      <c r="A216" s="9" t="s">
        <v>702</v>
      </c>
      <c r="B216" s="9" t="s">
        <v>98</v>
      </c>
      <c r="C216" s="9" t="s">
        <v>94</v>
      </c>
      <c r="D216" s="9" t="s">
        <v>95</v>
      </c>
      <c r="E216" s="9" t="s">
        <v>1458</v>
      </c>
      <c r="F216" s="10">
        <v>43845</v>
      </c>
      <c r="G216" s="10" t="str">
        <f>VLOOKUP(Table3[[#This Row],[Product ID]],[1]Products!$A:$G,2,0)</f>
        <v>Product 85</v>
      </c>
      <c r="H216" s="22">
        <v>1</v>
      </c>
      <c r="I216" s="9">
        <f>VLOOKUP('Consolidtaed Data'!$B8779,[1]Products!$A:$G,4,0)</f>
        <v>1639</v>
      </c>
      <c r="J216" s="9">
        <f>VLOOKUP('Consolidtaed Data'!$B8779,[1]Products!$A:$G,3,0)</f>
        <v>1295</v>
      </c>
      <c r="K216" s="9">
        <f>'Consolidtaed Data'!$J8779*'Consolidtaed Data'!$H8779</f>
        <v>478</v>
      </c>
      <c r="L216" s="9">
        <f>'Consolidtaed Data'!$I8779*'Consolidtaed Data'!$H8779</f>
        <v>886</v>
      </c>
      <c r="M216" s="9">
        <f>'Consolidtaed Data'!$L8779-'Consolidtaed Data'!$K8779</f>
        <v>1324</v>
      </c>
      <c r="N216" s="9" t="str">
        <f>VLOOKUP('Consolidtaed Data'!$C8779,[1]Locations!$A:$O,2,0)</f>
        <v>Santa Clara</v>
      </c>
      <c r="O216" s="9" t="str">
        <f>VLOOKUP('Consolidtaed Data'!$D8779,'[1]Sales People'!$A:$B,2,0)</f>
        <v>Robert Reed</v>
      </c>
      <c r="P216" s="9" t="str">
        <f>VLOOKUP('Consolidtaed Data'!$E8779,[1]Customers!$A:$B,2,0)</f>
        <v>Victor Martinez</v>
      </c>
      <c r="Q216" s="11">
        <f>WEEKDAY('Consolidtaed Data'!$F8779)</f>
        <v>6</v>
      </c>
      <c r="R216" s="9">
        <f>MONTH('Consolidtaed Data'!$F8779)</f>
        <v>10</v>
      </c>
      <c r="S216" s="9" t="str">
        <f>TEXT(Table3[[#This Row],[Purchase Date]],"MMMM")</f>
        <v>January</v>
      </c>
      <c r="T216" s="9">
        <f>YEAR('Consolidtaed Data'!$F8779)</f>
        <v>2021</v>
      </c>
    </row>
    <row r="217" spans="1:20" x14ac:dyDescent="0.3">
      <c r="A217" s="9" t="s">
        <v>705</v>
      </c>
      <c r="B217" s="9" t="s">
        <v>390</v>
      </c>
      <c r="C217" s="9" t="s">
        <v>564</v>
      </c>
      <c r="D217" s="9" t="s">
        <v>197</v>
      </c>
      <c r="E217" s="9" t="s">
        <v>703</v>
      </c>
      <c r="F217" s="10">
        <v>43846</v>
      </c>
      <c r="G217" s="10" t="str">
        <f>VLOOKUP(Table3[[#This Row],[Product ID]],[1]Products!$A:$G,2,0)</f>
        <v>Product 48</v>
      </c>
      <c r="H217" s="22">
        <v>1</v>
      </c>
      <c r="I217" s="9">
        <f>VLOOKUP('Consolidtaed Data'!$B4854,[1]Products!$A:$G,4,0)</f>
        <v>530</v>
      </c>
      <c r="J217" s="9">
        <f>VLOOKUP('Consolidtaed Data'!$B4854,[1]Products!$A:$G,3,0)</f>
        <v>435</v>
      </c>
      <c r="K217" s="9">
        <f>'Consolidtaed Data'!$J4854*'Consolidtaed Data'!$H4854</f>
        <v>504</v>
      </c>
      <c r="L217" s="9">
        <f>'Consolidtaed Data'!$I4854*'Consolidtaed Data'!$H4854</f>
        <v>951</v>
      </c>
      <c r="M217" s="9">
        <f>'Consolidtaed Data'!$L4854-'Consolidtaed Data'!$K4854</f>
        <v>570</v>
      </c>
      <c r="N217" s="9" t="str">
        <f>VLOOKUP('Consolidtaed Data'!$C4854,[1]Locations!$A:$O,2,0)</f>
        <v>Pomona</v>
      </c>
      <c r="O217" s="9" t="str">
        <f>VLOOKUP('Consolidtaed Data'!$D4854,'[1]Sales People'!$A:$B,2,0)</f>
        <v>John Reyes</v>
      </c>
      <c r="P217" s="9" t="str">
        <f>VLOOKUP('Consolidtaed Data'!$E4854,[1]Customers!$A:$B,2,0)</f>
        <v>Charles Shaw</v>
      </c>
      <c r="Q217" s="11">
        <f>WEEKDAY('Consolidtaed Data'!$F4854)</f>
        <v>4</v>
      </c>
      <c r="R217" s="9">
        <f>MONTH('Consolidtaed Data'!$F4854)</f>
        <v>12</v>
      </c>
      <c r="S217" s="9" t="str">
        <f>TEXT(Table3[[#This Row],[Purchase Date]],"MMMM")</f>
        <v>January</v>
      </c>
      <c r="T217" s="9">
        <f>YEAR('Consolidtaed Data'!$F4854)</f>
        <v>2020</v>
      </c>
    </row>
    <row r="218" spans="1:20" x14ac:dyDescent="0.3">
      <c r="A218" s="9" t="s">
        <v>707</v>
      </c>
      <c r="B218" s="9" t="s">
        <v>390</v>
      </c>
      <c r="C218" s="9" t="s">
        <v>45</v>
      </c>
      <c r="D218" s="9" t="s">
        <v>68</v>
      </c>
      <c r="E218" s="9" t="s">
        <v>891</v>
      </c>
      <c r="F218" s="10">
        <v>43846</v>
      </c>
      <c r="G218" s="10" t="str">
        <f>VLOOKUP(Table3[[#This Row],[Product ID]],[1]Products!$A:$G,2,0)</f>
        <v>Product 48</v>
      </c>
      <c r="H218" s="22">
        <v>4</v>
      </c>
      <c r="I218" s="9">
        <f>VLOOKUP('Consolidtaed Data'!$B4875,[1]Products!$A:$G,4,0)</f>
        <v>2464</v>
      </c>
      <c r="J218" s="9">
        <f>VLOOKUP('Consolidtaed Data'!$B4875,[1]Products!$A:$G,3,0)</f>
        <v>1774</v>
      </c>
      <c r="K218" s="9">
        <f>'Consolidtaed Data'!$J4875*'Consolidtaed Data'!$H4875</f>
        <v>1464</v>
      </c>
      <c r="L218" s="9">
        <f>'Consolidtaed Data'!$I4875*'Consolidtaed Data'!$H4875</f>
        <v>2154</v>
      </c>
      <c r="M218" s="9">
        <f>'Consolidtaed Data'!$L4875-'Consolidtaed Data'!$K4875</f>
        <v>368</v>
      </c>
      <c r="N218" s="9" t="str">
        <f>VLOOKUP('Consolidtaed Data'!$C4875,[1]Locations!$A:$O,2,0)</f>
        <v>Downey</v>
      </c>
      <c r="O218" s="9" t="str">
        <f>VLOOKUP('Consolidtaed Data'!$D4875,'[1]Sales People'!$A:$B,2,0)</f>
        <v>Eugene Holmes</v>
      </c>
      <c r="P218" s="9" t="str">
        <f>VLOOKUP('Consolidtaed Data'!$E4875,[1]Customers!$A:$B,2,0)</f>
        <v>Bruce Bowman</v>
      </c>
      <c r="Q218" s="11">
        <f>WEEKDAY('Consolidtaed Data'!$F4875)</f>
        <v>5</v>
      </c>
      <c r="R218" s="9">
        <f>MONTH('Consolidtaed Data'!$F4875)</f>
        <v>12</v>
      </c>
      <c r="S218" s="9" t="str">
        <f>TEXT(Table3[[#This Row],[Purchase Date]],"MMMM")</f>
        <v>January</v>
      </c>
      <c r="T218" s="9">
        <f>YEAR('Consolidtaed Data'!$F4875)</f>
        <v>2020</v>
      </c>
    </row>
    <row r="219" spans="1:20" x14ac:dyDescent="0.3">
      <c r="A219" s="9" t="s">
        <v>709</v>
      </c>
      <c r="B219" s="9" t="s">
        <v>477</v>
      </c>
      <c r="C219" s="9" t="s">
        <v>394</v>
      </c>
      <c r="D219" s="9" t="s">
        <v>131</v>
      </c>
      <c r="E219" s="9" t="s">
        <v>1854</v>
      </c>
      <c r="F219" s="10">
        <v>43846</v>
      </c>
      <c r="G219" s="10" t="str">
        <f>VLOOKUP(Table3[[#This Row],[Product ID]],[1]Products!$A:$G,2,0)</f>
        <v>Product 46</v>
      </c>
      <c r="H219" s="22">
        <v>1</v>
      </c>
      <c r="I219" s="9">
        <f>VLOOKUP('Consolidtaed Data'!$B5133,[1]Products!$A:$G,4,0)</f>
        <v>1587</v>
      </c>
      <c r="J219" s="9">
        <f>VLOOKUP('Consolidtaed Data'!$B5133,[1]Products!$A:$G,3,0)</f>
        <v>1301</v>
      </c>
      <c r="K219" s="9">
        <f>'Consolidtaed Data'!$J5133*'Consolidtaed Data'!$H5133</f>
        <v>1535</v>
      </c>
      <c r="L219" s="9">
        <f>'Consolidtaed Data'!$I5133*'Consolidtaed Data'!$H5133</f>
        <v>2257</v>
      </c>
      <c r="M219" s="9">
        <f>'Consolidtaed Data'!$L5133-'Consolidtaed Data'!$K5133</f>
        <v>1784</v>
      </c>
      <c r="N219" s="9" t="str">
        <f>VLOOKUP('Consolidtaed Data'!$C5133,[1]Locations!$A:$O,2,0)</f>
        <v>San Mateo</v>
      </c>
      <c r="O219" s="9" t="str">
        <f>VLOOKUP('Consolidtaed Data'!$D5133,'[1]Sales People'!$A:$B,2,0)</f>
        <v>Martin Perry</v>
      </c>
      <c r="P219" s="9" t="str">
        <f>VLOOKUP('Consolidtaed Data'!$E5133,[1]Customers!$A:$B,2,0)</f>
        <v>John Long</v>
      </c>
      <c r="Q219" s="11">
        <f>WEEKDAY('Consolidtaed Data'!$F5133)</f>
        <v>4</v>
      </c>
      <c r="R219" s="9">
        <f>MONTH('Consolidtaed Data'!$F5133)</f>
        <v>1</v>
      </c>
      <c r="S219" s="9" t="str">
        <f>TEXT(Table3[[#This Row],[Purchase Date]],"MMMM")</f>
        <v>January</v>
      </c>
      <c r="T219" s="9">
        <f>YEAR('Consolidtaed Data'!$F5133)</f>
        <v>2021</v>
      </c>
    </row>
    <row r="220" spans="1:20" x14ac:dyDescent="0.3">
      <c r="A220" s="9" t="s">
        <v>711</v>
      </c>
      <c r="B220" s="9" t="s">
        <v>712</v>
      </c>
      <c r="C220" s="9" t="s">
        <v>173</v>
      </c>
      <c r="D220" s="9" t="s">
        <v>123</v>
      </c>
      <c r="E220" s="9" t="s">
        <v>2166</v>
      </c>
      <c r="F220" s="10">
        <v>43846</v>
      </c>
      <c r="G220" s="10" t="str">
        <f>VLOOKUP(Table3[[#This Row],[Product ID]],[1]Products!$A:$G,2,0)</f>
        <v>Product 32</v>
      </c>
      <c r="H220" s="22">
        <v>2</v>
      </c>
      <c r="I220" s="9">
        <f>VLOOKUP('Consolidtaed Data'!$B5462,[1]Products!$A:$G,4,0)</f>
        <v>2294</v>
      </c>
      <c r="J220" s="9">
        <f>VLOOKUP('Consolidtaed Data'!$B5462,[1]Products!$A:$G,3,0)</f>
        <v>1399</v>
      </c>
      <c r="K220" s="9">
        <f>'Consolidtaed Data'!$J5462*'Consolidtaed Data'!$H5462</f>
        <v>4880</v>
      </c>
      <c r="L220" s="9">
        <f>'Consolidtaed Data'!$I5462*'Consolidtaed Data'!$H5462</f>
        <v>6684</v>
      </c>
      <c r="M220" s="9">
        <f>'Consolidtaed Data'!$L5462-'Consolidtaed Data'!$K5462</f>
        <v>321</v>
      </c>
      <c r="N220" s="9" t="str">
        <f>VLOOKUP('Consolidtaed Data'!$C5462,[1]Locations!$A:$O,2,0)</f>
        <v>Torrance</v>
      </c>
      <c r="O220" s="9" t="str">
        <f>VLOOKUP('Consolidtaed Data'!$D5462,'[1]Sales People'!$A:$B,2,0)</f>
        <v>Kenneth Bradley</v>
      </c>
      <c r="P220" s="9" t="str">
        <f>VLOOKUP('Consolidtaed Data'!$E5462,[1]Customers!$A:$B,2,0)</f>
        <v>Brian Murphy</v>
      </c>
      <c r="Q220" s="11">
        <f>WEEKDAY('Consolidtaed Data'!$F5462)</f>
        <v>1</v>
      </c>
      <c r="R220" s="9">
        <f>MONTH('Consolidtaed Data'!$F5462)</f>
        <v>2</v>
      </c>
      <c r="S220" s="9" t="str">
        <f>TEXT(Table3[[#This Row],[Purchase Date]],"MMMM")</f>
        <v>January</v>
      </c>
      <c r="T220" s="9">
        <f>YEAR('Consolidtaed Data'!$F5462)</f>
        <v>2021</v>
      </c>
    </row>
    <row r="221" spans="1:20" x14ac:dyDescent="0.3">
      <c r="A221" s="9" t="s">
        <v>714</v>
      </c>
      <c r="B221" s="9" t="s">
        <v>318</v>
      </c>
      <c r="C221" s="9" t="s">
        <v>405</v>
      </c>
      <c r="D221" s="9" t="s">
        <v>105</v>
      </c>
      <c r="E221" s="9" t="s">
        <v>1363</v>
      </c>
      <c r="F221" s="10">
        <v>43846</v>
      </c>
      <c r="G221" s="10" t="str">
        <f>VLOOKUP(Table3[[#This Row],[Product ID]],[1]Products!$A:$G,2,0)</f>
        <v>Product 89</v>
      </c>
      <c r="H221" s="22">
        <v>1</v>
      </c>
      <c r="I221" s="9">
        <f>VLOOKUP('Consolidtaed Data'!$B6152,[1]Products!$A:$G,4,0)</f>
        <v>368</v>
      </c>
      <c r="J221" s="9">
        <f>VLOOKUP('Consolidtaed Data'!$B6152,[1]Products!$A:$G,3,0)</f>
        <v>269</v>
      </c>
      <c r="K221" s="9">
        <f>'Consolidtaed Data'!$J6152*'Consolidtaed Data'!$H6152</f>
        <v>682</v>
      </c>
      <c r="L221" s="9">
        <f>'Consolidtaed Data'!$I6152*'Consolidtaed Data'!$H6152</f>
        <v>1338</v>
      </c>
      <c r="M221" s="9">
        <f>'Consolidtaed Data'!$L6152-'Consolidtaed Data'!$K6152</f>
        <v>2346</v>
      </c>
      <c r="N221" s="9" t="str">
        <f>VLOOKUP('Consolidtaed Data'!$C6152,[1]Locations!$A:$O,2,0)</f>
        <v>Fremont</v>
      </c>
      <c r="O221" s="9" t="str">
        <f>VLOOKUP('Consolidtaed Data'!$D6152,'[1]Sales People'!$A:$B,2,0)</f>
        <v>Howard Sims</v>
      </c>
      <c r="P221" s="9" t="str">
        <f>VLOOKUP('Consolidtaed Data'!$E6152,[1]Customers!$A:$B,2,0)</f>
        <v>Willie Mason</v>
      </c>
      <c r="Q221" s="11">
        <f>WEEKDAY('Consolidtaed Data'!$F6152)</f>
        <v>3</v>
      </c>
      <c r="R221" s="9">
        <f>MONTH('Consolidtaed Data'!$F6152)</f>
        <v>4</v>
      </c>
      <c r="S221" s="9" t="str">
        <f>TEXT(Table3[[#This Row],[Purchase Date]],"MMMM")</f>
        <v>January</v>
      </c>
      <c r="T221" s="9">
        <f>YEAR('Consolidtaed Data'!$F6152)</f>
        <v>2021</v>
      </c>
    </row>
    <row r="222" spans="1:20" x14ac:dyDescent="0.3">
      <c r="A222" s="9" t="s">
        <v>717</v>
      </c>
      <c r="B222" s="9" t="s">
        <v>24</v>
      </c>
      <c r="C222" s="9" t="s">
        <v>63</v>
      </c>
      <c r="D222" s="9" t="s">
        <v>315</v>
      </c>
      <c r="E222" s="9" t="s">
        <v>2112</v>
      </c>
      <c r="F222" s="10">
        <v>43846</v>
      </c>
      <c r="G222" s="10" t="str">
        <f>VLOOKUP(Table3[[#This Row],[Product ID]],[1]Products!$A:$G,2,0)</f>
        <v>Product 6</v>
      </c>
      <c r="H222" s="22">
        <v>2</v>
      </c>
      <c r="I222" s="9">
        <f>VLOOKUP('Consolidtaed Data'!$B6365,[1]Products!$A:$G,4,0)</f>
        <v>2005</v>
      </c>
      <c r="J222" s="9">
        <f>VLOOKUP('Consolidtaed Data'!$B6365,[1]Products!$A:$G,3,0)</f>
        <v>1223</v>
      </c>
      <c r="K222" s="9">
        <f>'Consolidtaed Data'!$J6365*'Consolidtaed Data'!$H6365</f>
        <v>294</v>
      </c>
      <c r="L222" s="9">
        <f>'Consolidtaed Data'!$I6365*'Consolidtaed Data'!$H6365</f>
        <v>368</v>
      </c>
      <c r="M222" s="9">
        <f>'Consolidtaed Data'!$L6365-'Consolidtaed Data'!$K6365</f>
        <v>451</v>
      </c>
      <c r="N222" s="9" t="str">
        <f>VLOOKUP('Consolidtaed Data'!$C6365,[1]Locations!$A:$O,2,0)</f>
        <v>Long Beach</v>
      </c>
      <c r="O222" s="9" t="str">
        <f>VLOOKUP('Consolidtaed Data'!$D6365,'[1]Sales People'!$A:$B,2,0)</f>
        <v>John Reyes</v>
      </c>
      <c r="P222" s="9" t="str">
        <f>VLOOKUP('Consolidtaed Data'!$E6365,[1]Customers!$A:$B,2,0)</f>
        <v>Wayne Hunter</v>
      </c>
      <c r="Q222" s="11">
        <f>WEEKDAY('Consolidtaed Data'!$F6365)</f>
        <v>4</v>
      </c>
      <c r="R222" s="9">
        <f>MONTH('Consolidtaed Data'!$F6365)</f>
        <v>4</v>
      </c>
      <c r="S222" s="9" t="str">
        <f>TEXT(Table3[[#This Row],[Purchase Date]],"MMMM")</f>
        <v>January</v>
      </c>
      <c r="T222" s="9">
        <f>YEAR('Consolidtaed Data'!$F6365)</f>
        <v>2021</v>
      </c>
    </row>
    <row r="223" spans="1:20" x14ac:dyDescent="0.3">
      <c r="A223" s="9" t="s">
        <v>721</v>
      </c>
      <c r="B223" s="9" t="s">
        <v>129</v>
      </c>
      <c r="C223" s="9" t="s">
        <v>228</v>
      </c>
      <c r="D223" s="9" t="s">
        <v>100</v>
      </c>
      <c r="E223" s="9" t="s">
        <v>6095</v>
      </c>
      <c r="F223" s="10">
        <v>43846</v>
      </c>
      <c r="G223" s="10" t="str">
        <f>VLOOKUP(Table3[[#This Row],[Product ID]],[1]Products!$A:$G,2,0)</f>
        <v>Product 47</v>
      </c>
      <c r="H223" s="22">
        <v>2</v>
      </c>
      <c r="I223" s="9">
        <f>VLOOKUP('Consolidtaed Data'!$B6812,[1]Products!$A:$G,4,0)</f>
        <v>880</v>
      </c>
      <c r="J223" s="9">
        <f>VLOOKUP('Consolidtaed Data'!$B6812,[1]Products!$A:$G,3,0)</f>
        <v>634</v>
      </c>
      <c r="K223" s="9">
        <f>'Consolidtaed Data'!$J6812*'Consolidtaed Data'!$H6812</f>
        <v>1164</v>
      </c>
      <c r="L223" s="9">
        <f>'Consolidtaed Data'!$I6812*'Consolidtaed Data'!$H6812</f>
        <v>1512</v>
      </c>
      <c r="M223" s="9">
        <f>'Consolidtaed Data'!$L6812-'Consolidtaed Data'!$K6812</f>
        <v>507</v>
      </c>
      <c r="N223" s="9" t="str">
        <f>VLOOKUP('Consolidtaed Data'!$C6812,[1]Locations!$A:$O,2,0)</f>
        <v>Escondido</v>
      </c>
      <c r="O223" s="9" t="str">
        <f>VLOOKUP('Consolidtaed Data'!$D6812,'[1]Sales People'!$A:$B,2,0)</f>
        <v>Brian Davis</v>
      </c>
      <c r="P223" s="9" t="str">
        <f>VLOOKUP('Consolidtaed Data'!$E6812,[1]Customers!$A:$B,2,0)</f>
        <v>Shawn Reynolds</v>
      </c>
      <c r="Q223" s="11">
        <f>WEEKDAY('Consolidtaed Data'!$F6812)</f>
        <v>5</v>
      </c>
      <c r="R223" s="9">
        <f>MONTH('Consolidtaed Data'!$F6812)</f>
        <v>6</v>
      </c>
      <c r="S223" s="9" t="str">
        <f>TEXT(Table3[[#This Row],[Purchase Date]],"MMMM")</f>
        <v>January</v>
      </c>
      <c r="T223" s="9">
        <f>YEAR('Consolidtaed Data'!$F6812)</f>
        <v>2021</v>
      </c>
    </row>
    <row r="224" spans="1:20" x14ac:dyDescent="0.3">
      <c r="A224" s="9" t="s">
        <v>724</v>
      </c>
      <c r="B224" s="9" t="s">
        <v>418</v>
      </c>
      <c r="C224" s="9" t="s">
        <v>226</v>
      </c>
      <c r="D224" s="9" t="s">
        <v>91</v>
      </c>
      <c r="E224" s="9" t="s">
        <v>307</v>
      </c>
      <c r="F224" s="10">
        <v>43846</v>
      </c>
      <c r="G224" s="10" t="str">
        <f>VLOOKUP(Table3[[#This Row],[Product ID]],[1]Products!$A:$G,2,0)</f>
        <v>Product 82</v>
      </c>
      <c r="H224" s="22">
        <v>2</v>
      </c>
      <c r="I224" s="9">
        <f>VLOOKUP('Consolidtaed Data'!$B7221,[1]Products!$A:$G,4,0)</f>
        <v>2396</v>
      </c>
      <c r="J224" s="9">
        <f>VLOOKUP('Consolidtaed Data'!$B7221,[1]Products!$A:$G,3,0)</f>
        <v>1965</v>
      </c>
      <c r="K224" s="9">
        <f>'Consolidtaed Data'!$J7221*'Consolidtaed Data'!$H7221</f>
        <v>2588</v>
      </c>
      <c r="L224" s="9">
        <f>'Consolidtaed Data'!$I7221*'Consolidtaed Data'!$H7221</f>
        <v>3696</v>
      </c>
      <c r="M224" s="9">
        <f>'Consolidtaed Data'!$L7221-'Consolidtaed Data'!$K7221</f>
        <v>2166</v>
      </c>
      <c r="N224" s="9" t="str">
        <f>VLOOKUP('Consolidtaed Data'!$C7221,[1]Locations!$A:$O,2,0)</f>
        <v>Antioch</v>
      </c>
      <c r="O224" s="9" t="str">
        <f>VLOOKUP('Consolidtaed Data'!$D7221,'[1]Sales People'!$A:$B,2,0)</f>
        <v>Joshua Cook</v>
      </c>
      <c r="P224" s="9" t="str">
        <f>VLOOKUP('Consolidtaed Data'!$E7221,[1]Customers!$A:$B,2,0)</f>
        <v>Charles Richards</v>
      </c>
      <c r="Q224" s="11">
        <f>WEEKDAY('Consolidtaed Data'!$F7221)</f>
        <v>6</v>
      </c>
      <c r="R224" s="9">
        <f>MONTH('Consolidtaed Data'!$F7221)</f>
        <v>7</v>
      </c>
      <c r="S224" s="9" t="str">
        <f>TEXT(Table3[[#This Row],[Purchase Date]],"MMMM")</f>
        <v>January</v>
      </c>
      <c r="T224" s="9">
        <f>YEAR('Consolidtaed Data'!$F7221)</f>
        <v>2021</v>
      </c>
    </row>
    <row r="225" spans="1:20" x14ac:dyDescent="0.3">
      <c r="A225" s="9" t="s">
        <v>727</v>
      </c>
      <c r="B225" s="9" t="s">
        <v>98</v>
      </c>
      <c r="C225" s="9" t="s">
        <v>126</v>
      </c>
      <c r="D225" s="9" t="s">
        <v>13</v>
      </c>
      <c r="E225" s="9" t="s">
        <v>2421</v>
      </c>
      <c r="F225" s="10">
        <v>43846</v>
      </c>
      <c r="G225" s="10" t="str">
        <f>VLOOKUP(Table3[[#This Row],[Product ID]],[1]Products!$A:$G,2,0)</f>
        <v>Product 85</v>
      </c>
      <c r="H225" s="22">
        <v>1</v>
      </c>
      <c r="I225" s="9">
        <f>VLOOKUP('Consolidtaed Data'!$B7224,[1]Products!$A:$G,4,0)</f>
        <v>1338</v>
      </c>
      <c r="J225" s="9">
        <f>VLOOKUP('Consolidtaed Data'!$B7224,[1]Products!$A:$G,3,0)</f>
        <v>682</v>
      </c>
      <c r="K225" s="9">
        <f>'Consolidtaed Data'!$J7224*'Consolidtaed Data'!$H7224</f>
        <v>1443</v>
      </c>
      <c r="L225" s="9">
        <f>'Consolidtaed Data'!$I7224*'Consolidtaed Data'!$H7224</f>
        <v>1826</v>
      </c>
      <c r="M225" s="9">
        <f>'Consolidtaed Data'!$L7224-'Consolidtaed Data'!$K7224</f>
        <v>689</v>
      </c>
      <c r="N225" s="9" t="str">
        <f>VLOOKUP('Consolidtaed Data'!$C7224,[1]Locations!$A:$O,2,0)</f>
        <v>Vallejo</v>
      </c>
      <c r="O225" s="9" t="str">
        <f>VLOOKUP('Consolidtaed Data'!$D7224,'[1]Sales People'!$A:$B,2,0)</f>
        <v>Sean Miller</v>
      </c>
      <c r="P225" s="9" t="str">
        <f>VLOOKUP('Consolidtaed Data'!$E7224,[1]Customers!$A:$B,2,0)</f>
        <v>Philip Cunningham</v>
      </c>
      <c r="Q225" s="11">
        <f>WEEKDAY('Consolidtaed Data'!$F7224)</f>
        <v>6</v>
      </c>
      <c r="R225" s="9">
        <f>MONTH('Consolidtaed Data'!$F7224)</f>
        <v>7</v>
      </c>
      <c r="S225" s="9" t="str">
        <f>TEXT(Table3[[#This Row],[Purchase Date]],"MMMM")</f>
        <v>January</v>
      </c>
      <c r="T225" s="9">
        <f>YEAR('Consolidtaed Data'!$F7224)</f>
        <v>2021</v>
      </c>
    </row>
    <row r="226" spans="1:20" x14ac:dyDescent="0.3">
      <c r="A226" s="9" t="s">
        <v>729</v>
      </c>
      <c r="B226" s="9" t="s">
        <v>24</v>
      </c>
      <c r="C226" s="9" t="s">
        <v>245</v>
      </c>
      <c r="D226" s="9" t="s">
        <v>174</v>
      </c>
      <c r="E226" s="9" t="s">
        <v>928</v>
      </c>
      <c r="F226" s="10">
        <v>43846</v>
      </c>
      <c r="G226" s="10" t="str">
        <f>VLOOKUP(Table3[[#This Row],[Product ID]],[1]Products!$A:$G,2,0)</f>
        <v>Product 6</v>
      </c>
      <c r="H226" s="22">
        <v>1</v>
      </c>
      <c r="I226" s="9">
        <f>VLOOKUP('Consolidtaed Data'!$B7333,[1]Products!$A:$G,4,0)</f>
        <v>1353</v>
      </c>
      <c r="J226" s="9">
        <f>VLOOKUP('Consolidtaed Data'!$B7333,[1]Products!$A:$G,3,0)</f>
        <v>947</v>
      </c>
      <c r="K226" s="9">
        <f>'Consolidtaed Data'!$J7333*'Consolidtaed Data'!$H7333</f>
        <v>1248</v>
      </c>
      <c r="L226" s="9">
        <f>'Consolidtaed Data'!$I7333*'Consolidtaed Data'!$H7333</f>
        <v>1809</v>
      </c>
      <c r="M226" s="9">
        <f>'Consolidtaed Data'!$L7333-'Consolidtaed Data'!$K7333</f>
        <v>123</v>
      </c>
      <c r="N226" s="9" t="str">
        <f>VLOOKUP('Consolidtaed Data'!$C7333,[1]Locations!$A:$O,2,0)</f>
        <v>Jurupa Valley</v>
      </c>
      <c r="O226" s="9" t="str">
        <f>VLOOKUP('Consolidtaed Data'!$D7333,'[1]Sales People'!$A:$B,2,0)</f>
        <v>Scott Clark</v>
      </c>
      <c r="P226" s="9" t="str">
        <f>VLOOKUP('Consolidtaed Data'!$E7333,[1]Customers!$A:$B,2,0)</f>
        <v>Shawn Long</v>
      </c>
      <c r="Q226" s="11">
        <f>WEEKDAY('Consolidtaed Data'!$F7333)</f>
        <v>7</v>
      </c>
      <c r="R226" s="9">
        <f>MONTH('Consolidtaed Data'!$F7333)</f>
        <v>7</v>
      </c>
      <c r="S226" s="9" t="str">
        <f>TEXT(Table3[[#This Row],[Purchase Date]],"MMMM")</f>
        <v>January</v>
      </c>
      <c r="T226" s="9">
        <f>YEAR('Consolidtaed Data'!$F7333)</f>
        <v>2021</v>
      </c>
    </row>
    <row r="227" spans="1:20" x14ac:dyDescent="0.3">
      <c r="A227" s="9" t="s">
        <v>731</v>
      </c>
      <c r="B227" s="9" t="s">
        <v>148</v>
      </c>
      <c r="C227" s="9" t="s">
        <v>253</v>
      </c>
      <c r="D227" s="9" t="s">
        <v>174</v>
      </c>
      <c r="E227" s="9" t="s">
        <v>822</v>
      </c>
      <c r="F227" s="10">
        <v>43846</v>
      </c>
      <c r="G227" s="10" t="str">
        <f>VLOOKUP(Table3[[#This Row],[Product ID]],[1]Products!$A:$G,2,0)</f>
        <v>Product 16</v>
      </c>
      <c r="H227" s="22">
        <v>1</v>
      </c>
      <c r="I227" s="9">
        <f>VLOOKUP('Consolidtaed Data'!$B7348,[1]Products!$A:$G,4,0)</f>
        <v>556</v>
      </c>
      <c r="J227" s="9">
        <f>VLOOKUP('Consolidtaed Data'!$B7348,[1]Products!$A:$G,3,0)</f>
        <v>395</v>
      </c>
      <c r="K227" s="9">
        <f>'Consolidtaed Data'!$J7348*'Consolidtaed Data'!$H7348</f>
        <v>294</v>
      </c>
      <c r="L227" s="9">
        <f>'Consolidtaed Data'!$I7348*'Consolidtaed Data'!$H7348</f>
        <v>368</v>
      </c>
      <c r="M227" s="9">
        <f>'Consolidtaed Data'!$L7348-'Consolidtaed Data'!$K7348</f>
        <v>871</v>
      </c>
      <c r="N227" s="9" t="str">
        <f>VLOOKUP('Consolidtaed Data'!$C7348,[1]Locations!$A:$O,2,0)</f>
        <v>Irvine</v>
      </c>
      <c r="O227" s="9" t="str">
        <f>VLOOKUP('Consolidtaed Data'!$D7348,'[1]Sales People'!$A:$B,2,0)</f>
        <v>Brian Davis</v>
      </c>
      <c r="P227" s="9" t="str">
        <f>VLOOKUP('Consolidtaed Data'!$E7348,[1]Customers!$A:$B,2,0)</f>
        <v>Alan Sims</v>
      </c>
      <c r="Q227" s="11">
        <f>WEEKDAY('Consolidtaed Data'!$F7348)</f>
        <v>1</v>
      </c>
      <c r="R227" s="9">
        <f>MONTH('Consolidtaed Data'!$F7348)</f>
        <v>7</v>
      </c>
      <c r="S227" s="9" t="str">
        <f>TEXT(Table3[[#This Row],[Purchase Date]],"MMMM")</f>
        <v>January</v>
      </c>
      <c r="T227" s="9">
        <f>YEAR('Consolidtaed Data'!$F7348)</f>
        <v>2021</v>
      </c>
    </row>
    <row r="228" spans="1:20" x14ac:dyDescent="0.3">
      <c r="A228" s="9" t="s">
        <v>733</v>
      </c>
      <c r="B228" s="9" t="s">
        <v>490</v>
      </c>
      <c r="C228" s="9" t="s">
        <v>319</v>
      </c>
      <c r="D228" s="9" t="s">
        <v>123</v>
      </c>
      <c r="E228" s="9" t="s">
        <v>1816</v>
      </c>
      <c r="F228" s="10">
        <v>43846</v>
      </c>
      <c r="G228" s="10" t="str">
        <f>VLOOKUP(Table3[[#This Row],[Product ID]],[1]Products!$A:$G,2,0)</f>
        <v>Product 79</v>
      </c>
      <c r="H228" s="22">
        <v>4</v>
      </c>
      <c r="I228" s="9">
        <f>VLOOKUP('Consolidtaed Data'!$B7477,[1]Products!$A:$G,4,0)</f>
        <v>2283</v>
      </c>
      <c r="J228" s="9">
        <f>VLOOKUP('Consolidtaed Data'!$B7477,[1]Products!$A:$G,3,0)</f>
        <v>1484</v>
      </c>
      <c r="K228" s="9">
        <f>'Consolidtaed Data'!$J7477*'Consolidtaed Data'!$H7477</f>
        <v>1397</v>
      </c>
      <c r="L228" s="9">
        <f>'Consolidtaed Data'!$I7477*'Consolidtaed Data'!$H7477</f>
        <v>1967</v>
      </c>
      <c r="M228" s="9">
        <f>'Consolidtaed Data'!$L7477-'Consolidtaed Data'!$K7477</f>
        <v>383</v>
      </c>
      <c r="N228" s="9" t="str">
        <f>VLOOKUP('Consolidtaed Data'!$C7477,[1]Locations!$A:$O,2,0)</f>
        <v>Elk Grove</v>
      </c>
      <c r="O228" s="9" t="str">
        <f>VLOOKUP('Consolidtaed Data'!$D7477,'[1]Sales People'!$A:$B,2,0)</f>
        <v>Andrew Bowman</v>
      </c>
      <c r="P228" s="9" t="str">
        <f>VLOOKUP('Consolidtaed Data'!$E7477,[1]Customers!$A:$B,2,0)</f>
        <v>Thomas Duncan</v>
      </c>
      <c r="Q228" s="11">
        <f>WEEKDAY('Consolidtaed Data'!$F7477)</f>
        <v>4</v>
      </c>
      <c r="R228" s="9">
        <f>MONTH('Consolidtaed Data'!$F7477)</f>
        <v>7</v>
      </c>
      <c r="S228" s="9" t="str">
        <f>TEXT(Table3[[#This Row],[Purchase Date]],"MMMM")</f>
        <v>January</v>
      </c>
      <c r="T228" s="9">
        <f>YEAR('Consolidtaed Data'!$F7477)</f>
        <v>2021</v>
      </c>
    </row>
    <row r="229" spans="1:20" x14ac:dyDescent="0.3">
      <c r="A229" s="9" t="s">
        <v>734</v>
      </c>
      <c r="B229" s="9" t="s">
        <v>213</v>
      </c>
      <c r="C229" s="9" t="s">
        <v>325</v>
      </c>
      <c r="D229" s="9" t="s">
        <v>374</v>
      </c>
      <c r="E229" s="9" t="s">
        <v>132</v>
      </c>
      <c r="F229" s="10">
        <v>43846</v>
      </c>
      <c r="G229" s="10" t="str">
        <f>VLOOKUP(Table3[[#This Row],[Product ID]],[1]Products!$A:$G,2,0)</f>
        <v>Product 68</v>
      </c>
      <c r="H229" s="22">
        <v>1</v>
      </c>
      <c r="I229" s="9">
        <f>VLOOKUP('Consolidtaed Data'!$B7501,[1]Products!$A:$G,4,0)</f>
        <v>2497</v>
      </c>
      <c r="J229" s="9">
        <f>VLOOKUP('Consolidtaed Data'!$B7501,[1]Products!$A:$G,3,0)</f>
        <v>1473</v>
      </c>
      <c r="K229" s="9">
        <f>'Consolidtaed Data'!$J7501*'Consolidtaed Data'!$H7501</f>
        <v>395</v>
      </c>
      <c r="L229" s="9">
        <f>'Consolidtaed Data'!$I7501*'Consolidtaed Data'!$H7501</f>
        <v>556</v>
      </c>
      <c r="M229" s="9">
        <f>'Consolidtaed Data'!$L7501-'Consolidtaed Data'!$K7501</f>
        <v>816</v>
      </c>
      <c r="N229" s="9" t="str">
        <f>VLOOKUP('Consolidtaed Data'!$C7501,[1]Locations!$A:$O,2,0)</f>
        <v>Norwalk</v>
      </c>
      <c r="O229" s="9" t="str">
        <f>VLOOKUP('Consolidtaed Data'!$D7501,'[1]Sales People'!$A:$B,2,0)</f>
        <v>Larry Marshall</v>
      </c>
      <c r="P229" s="9" t="str">
        <f>VLOOKUP('Consolidtaed Data'!$E7501,[1]Customers!$A:$B,2,0)</f>
        <v>Jack Stevens</v>
      </c>
      <c r="Q229" s="11">
        <f>WEEKDAY('Consolidtaed Data'!$F7501)</f>
        <v>7</v>
      </c>
      <c r="R229" s="9">
        <f>MONTH('Consolidtaed Data'!$F7501)</f>
        <v>7</v>
      </c>
      <c r="S229" s="9" t="str">
        <f>TEXT(Table3[[#This Row],[Purchase Date]],"MMMM")</f>
        <v>January</v>
      </c>
      <c r="T229" s="9">
        <f>YEAR('Consolidtaed Data'!$F7501)</f>
        <v>2021</v>
      </c>
    </row>
    <row r="230" spans="1:20" x14ac:dyDescent="0.3">
      <c r="A230" s="9" t="s">
        <v>736</v>
      </c>
      <c r="B230" s="9" t="s">
        <v>209</v>
      </c>
      <c r="C230" s="9" t="s">
        <v>21</v>
      </c>
      <c r="D230" s="9" t="s">
        <v>197</v>
      </c>
      <c r="E230" s="9" t="s">
        <v>903</v>
      </c>
      <c r="F230" s="10">
        <v>43846</v>
      </c>
      <c r="G230" s="10" t="str">
        <f>VLOOKUP(Table3[[#This Row],[Product ID]],[1]Products!$A:$G,2,0)</f>
        <v>Product 86</v>
      </c>
      <c r="H230" s="22">
        <v>1</v>
      </c>
      <c r="I230" s="9">
        <f>VLOOKUP('Consolidtaed Data'!$B7701,[1]Products!$A:$G,4,0)</f>
        <v>1899</v>
      </c>
      <c r="J230" s="9">
        <f>VLOOKUP('Consolidtaed Data'!$B7701,[1]Products!$A:$G,3,0)</f>
        <v>1044</v>
      </c>
      <c r="K230" s="9">
        <f>'Consolidtaed Data'!$J7701*'Consolidtaed Data'!$H7701</f>
        <v>683</v>
      </c>
      <c r="L230" s="9">
        <f>'Consolidtaed Data'!$I7701*'Consolidtaed Data'!$H7701</f>
        <v>1119</v>
      </c>
      <c r="M230" s="9">
        <f>'Consolidtaed Data'!$L7701-'Consolidtaed Data'!$K7701</f>
        <v>436</v>
      </c>
      <c r="N230" s="9" t="str">
        <f>VLOOKUP('Consolidtaed Data'!$C7701,[1]Locations!$A:$O,2,0)</f>
        <v>Anaheim</v>
      </c>
      <c r="O230" s="9" t="str">
        <f>VLOOKUP('Consolidtaed Data'!$D7701,'[1]Sales People'!$A:$B,2,0)</f>
        <v>Brian Hansen</v>
      </c>
      <c r="P230" s="9" t="str">
        <f>VLOOKUP('Consolidtaed Data'!$E7701,[1]Customers!$A:$B,2,0)</f>
        <v>Robert Jackson</v>
      </c>
      <c r="Q230" s="11">
        <f>WEEKDAY('Consolidtaed Data'!$F7701)</f>
        <v>7</v>
      </c>
      <c r="R230" s="9">
        <f>MONTH('Consolidtaed Data'!$F7701)</f>
        <v>8</v>
      </c>
      <c r="S230" s="9" t="str">
        <f>TEXT(Table3[[#This Row],[Purchase Date]],"MMMM")</f>
        <v>January</v>
      </c>
      <c r="T230" s="9">
        <f>YEAR('Consolidtaed Data'!$F7701)</f>
        <v>2021</v>
      </c>
    </row>
    <row r="231" spans="1:20" x14ac:dyDescent="0.3">
      <c r="A231" s="9" t="s">
        <v>739</v>
      </c>
      <c r="B231" s="9" t="s">
        <v>41</v>
      </c>
      <c r="C231" s="9" t="s">
        <v>210</v>
      </c>
      <c r="D231" s="9" t="s">
        <v>326</v>
      </c>
      <c r="E231" s="9" t="s">
        <v>970</v>
      </c>
      <c r="F231" s="10">
        <v>43846</v>
      </c>
      <c r="G231" s="10" t="str">
        <f>VLOOKUP(Table3[[#This Row],[Product ID]],[1]Products!$A:$G,2,0)</f>
        <v>Product 11</v>
      </c>
      <c r="H231" s="22">
        <v>3</v>
      </c>
      <c r="I231" s="9">
        <f>VLOOKUP('Consolidtaed Data'!$B8018,[1]Products!$A:$G,4,0)</f>
        <v>1338</v>
      </c>
      <c r="J231" s="9">
        <f>VLOOKUP('Consolidtaed Data'!$B8018,[1]Products!$A:$G,3,0)</f>
        <v>682</v>
      </c>
      <c r="K231" s="9">
        <f>'Consolidtaed Data'!$J8018*'Consolidtaed Data'!$H8018</f>
        <v>1399</v>
      </c>
      <c r="L231" s="9">
        <f>'Consolidtaed Data'!$I8018*'Consolidtaed Data'!$H8018</f>
        <v>2294</v>
      </c>
      <c r="M231" s="9">
        <f>'Consolidtaed Data'!$L8018-'Consolidtaed Data'!$K8018</f>
        <v>406</v>
      </c>
      <c r="N231" s="9" t="str">
        <f>VLOOKUP('Consolidtaed Data'!$C8018,[1]Locations!$A:$O,2,0)</f>
        <v>Temecula</v>
      </c>
      <c r="O231" s="9" t="str">
        <f>VLOOKUP('Consolidtaed Data'!$D8018,'[1]Sales People'!$A:$B,2,0)</f>
        <v>Sean Miller</v>
      </c>
      <c r="P231" s="9" t="str">
        <f>VLOOKUP('Consolidtaed Data'!$E8018,[1]Customers!$A:$B,2,0)</f>
        <v>Kevin Kim</v>
      </c>
      <c r="Q231" s="11">
        <f>WEEKDAY('Consolidtaed Data'!$F8018)</f>
        <v>5</v>
      </c>
      <c r="R231" s="9">
        <f>MONTH('Consolidtaed Data'!$F8018)</f>
        <v>9</v>
      </c>
      <c r="S231" s="9" t="str">
        <f>TEXT(Table3[[#This Row],[Purchase Date]],"MMMM")</f>
        <v>January</v>
      </c>
      <c r="T231" s="9">
        <f>YEAR('Consolidtaed Data'!$F8018)</f>
        <v>2021</v>
      </c>
    </row>
    <row r="232" spans="1:20" x14ac:dyDescent="0.3">
      <c r="A232" s="9" t="s">
        <v>741</v>
      </c>
      <c r="B232" s="9" t="s">
        <v>742</v>
      </c>
      <c r="C232" s="9" t="s">
        <v>423</v>
      </c>
      <c r="D232" s="9" t="s">
        <v>113</v>
      </c>
      <c r="E232" s="9" t="s">
        <v>982</v>
      </c>
      <c r="F232" s="10">
        <v>43846</v>
      </c>
      <c r="G232" s="10" t="str">
        <f>VLOOKUP(Table3[[#This Row],[Product ID]],[1]Products!$A:$G,2,0)</f>
        <v>Product 90</v>
      </c>
      <c r="H232" s="22">
        <v>1</v>
      </c>
      <c r="I232" s="9">
        <f>VLOOKUP('Consolidtaed Data'!$B8253,[1]Products!$A:$G,4,0)</f>
        <v>2257</v>
      </c>
      <c r="J232" s="9">
        <f>VLOOKUP('Consolidtaed Data'!$B8253,[1]Products!$A:$G,3,0)</f>
        <v>1535</v>
      </c>
      <c r="K232" s="9">
        <f>'Consolidtaed Data'!$J8253*'Consolidtaed Data'!$H8253</f>
        <v>538</v>
      </c>
      <c r="L232" s="9">
        <f>'Consolidtaed Data'!$I8253*'Consolidtaed Data'!$H8253</f>
        <v>736</v>
      </c>
      <c r="M232" s="9">
        <f>'Consolidtaed Data'!$L8253-'Consolidtaed Data'!$K8253</f>
        <v>1044</v>
      </c>
      <c r="N232" s="9" t="str">
        <f>VLOOKUP('Consolidtaed Data'!$C8253,[1]Locations!$A:$O,2,0)</f>
        <v>Chula Vista</v>
      </c>
      <c r="O232" s="9" t="str">
        <f>VLOOKUP('Consolidtaed Data'!$D8253,'[1]Sales People'!$A:$B,2,0)</f>
        <v>Larry Marshall</v>
      </c>
      <c r="P232" s="9" t="str">
        <f>VLOOKUP('Consolidtaed Data'!$E8253,[1]Customers!$A:$B,2,0)</f>
        <v>Jason Gray</v>
      </c>
      <c r="Q232" s="11">
        <f>WEEKDAY('Consolidtaed Data'!$F8253)</f>
        <v>2</v>
      </c>
      <c r="R232" s="9">
        <f>MONTH('Consolidtaed Data'!$F8253)</f>
        <v>9</v>
      </c>
      <c r="S232" s="9" t="str">
        <f>TEXT(Table3[[#This Row],[Purchase Date]],"MMMM")</f>
        <v>January</v>
      </c>
      <c r="T232" s="9">
        <f>YEAR('Consolidtaed Data'!$F8253)</f>
        <v>2021</v>
      </c>
    </row>
    <row r="233" spans="1:20" x14ac:dyDescent="0.3">
      <c r="A233" s="9" t="s">
        <v>744</v>
      </c>
      <c r="B233" s="9" t="s">
        <v>382</v>
      </c>
      <c r="C233" s="9" t="s">
        <v>122</v>
      </c>
      <c r="D233" s="9" t="s">
        <v>402</v>
      </c>
      <c r="E233" s="9" t="s">
        <v>849</v>
      </c>
      <c r="F233" s="10">
        <v>43846</v>
      </c>
      <c r="G233" s="10" t="str">
        <f>VLOOKUP(Table3[[#This Row],[Product ID]],[1]Products!$A:$G,2,0)</f>
        <v>Product 50</v>
      </c>
      <c r="H233" s="22">
        <v>3</v>
      </c>
      <c r="I233" s="9">
        <f>VLOOKUP('Consolidtaed Data'!$B8768,[1]Products!$A:$G,4,0)</f>
        <v>913</v>
      </c>
      <c r="J233" s="9">
        <f>VLOOKUP('Consolidtaed Data'!$B8768,[1]Products!$A:$G,3,0)</f>
        <v>584</v>
      </c>
      <c r="K233" s="9">
        <f>'Consolidtaed Data'!$J8768*'Consolidtaed Data'!$H8768</f>
        <v>2108</v>
      </c>
      <c r="L233" s="9">
        <f>'Consolidtaed Data'!$I8768*'Consolidtaed Data'!$H8768</f>
        <v>2810</v>
      </c>
      <c r="M233" s="9">
        <f>'Consolidtaed Data'!$L8768-'Consolidtaed Data'!$K8768</f>
        <v>192</v>
      </c>
      <c r="N233" s="9" t="str">
        <f>VLOOKUP('Consolidtaed Data'!$C8768,[1]Locations!$A:$O,2,0)</f>
        <v>San Diego</v>
      </c>
      <c r="O233" s="9" t="str">
        <f>VLOOKUP('Consolidtaed Data'!$D8768,'[1]Sales People'!$A:$B,2,0)</f>
        <v>Walter Cook</v>
      </c>
      <c r="P233" s="9" t="str">
        <f>VLOOKUP('Consolidtaed Data'!$E8768,[1]Customers!$A:$B,2,0)</f>
        <v>Keith Moore</v>
      </c>
      <c r="Q233" s="11">
        <f>WEEKDAY('Consolidtaed Data'!$F8768)</f>
        <v>5</v>
      </c>
      <c r="R233" s="9">
        <f>MONTH('Consolidtaed Data'!$F8768)</f>
        <v>10</v>
      </c>
      <c r="S233" s="9" t="str">
        <f>TEXT(Table3[[#This Row],[Purchase Date]],"MMMM")</f>
        <v>January</v>
      </c>
      <c r="T233" s="9">
        <f>YEAR('Consolidtaed Data'!$F8768)</f>
        <v>2021</v>
      </c>
    </row>
    <row r="234" spans="1:20" x14ac:dyDescent="0.3">
      <c r="A234" s="9" t="s">
        <v>746</v>
      </c>
      <c r="B234" s="9" t="s">
        <v>338</v>
      </c>
      <c r="C234" s="9" t="s">
        <v>196</v>
      </c>
      <c r="D234" s="9" t="s">
        <v>402</v>
      </c>
      <c r="E234" s="9" t="s">
        <v>737</v>
      </c>
      <c r="F234" s="10">
        <v>43846</v>
      </c>
      <c r="G234" s="10" t="str">
        <f>VLOOKUP(Table3[[#This Row],[Product ID]],[1]Products!$A:$G,2,0)</f>
        <v>Product 95</v>
      </c>
      <c r="H234" s="22">
        <v>1</v>
      </c>
      <c r="I234" s="9">
        <f>VLOOKUP('Consolidtaed Data'!$B9054,[1]Products!$A:$G,4,0)</f>
        <v>2283</v>
      </c>
      <c r="J234" s="9">
        <f>VLOOKUP('Consolidtaed Data'!$B9054,[1]Products!$A:$G,3,0)</f>
        <v>1484</v>
      </c>
      <c r="K234" s="9">
        <f>'Consolidtaed Data'!$J9054*'Consolidtaed Data'!$H9054</f>
        <v>2092</v>
      </c>
      <c r="L234" s="9">
        <f>'Consolidtaed Data'!$I9054*'Consolidtaed Data'!$H9054</f>
        <v>3270</v>
      </c>
      <c r="M234" s="9">
        <f>'Consolidtaed Data'!$L9054-'Consolidtaed Data'!$K9054</f>
        <v>486</v>
      </c>
      <c r="N234" s="9" t="str">
        <f>VLOOKUP('Consolidtaed Data'!$C9054,[1]Locations!$A:$O,2,0)</f>
        <v>Escondido</v>
      </c>
      <c r="O234" s="9" t="str">
        <f>VLOOKUP('Consolidtaed Data'!$D9054,'[1]Sales People'!$A:$B,2,0)</f>
        <v>Roger Robertson</v>
      </c>
      <c r="P234" s="9" t="str">
        <f>VLOOKUP('Consolidtaed Data'!$E9054,[1]Customers!$A:$B,2,0)</f>
        <v>Nicholas Morrison</v>
      </c>
      <c r="Q234" s="11">
        <f>WEEKDAY('Consolidtaed Data'!$F9054)</f>
        <v>3</v>
      </c>
      <c r="R234" s="9">
        <f>MONTH('Consolidtaed Data'!$F9054)</f>
        <v>11</v>
      </c>
      <c r="S234" s="9" t="str">
        <f>TEXT(Table3[[#This Row],[Purchase Date]],"MMMM")</f>
        <v>January</v>
      </c>
      <c r="T234" s="9">
        <f>YEAR('Consolidtaed Data'!$F9054)</f>
        <v>2021</v>
      </c>
    </row>
    <row r="235" spans="1:20" x14ac:dyDescent="0.3">
      <c r="A235" s="9" t="s">
        <v>748</v>
      </c>
      <c r="B235" s="9" t="s">
        <v>529</v>
      </c>
      <c r="C235" s="9" t="s">
        <v>462</v>
      </c>
      <c r="D235" s="9" t="s">
        <v>193</v>
      </c>
      <c r="E235" s="9" t="s">
        <v>1542</v>
      </c>
      <c r="F235" s="10">
        <v>43846</v>
      </c>
      <c r="G235" s="10" t="str">
        <f>VLOOKUP(Table3[[#This Row],[Product ID]],[1]Products!$A:$G,2,0)</f>
        <v>Product 56</v>
      </c>
      <c r="H235" s="22">
        <v>1</v>
      </c>
      <c r="I235" s="9">
        <f>VLOOKUP('Consolidtaed Data'!$B9110,[1]Products!$A:$G,4,0)</f>
        <v>2353</v>
      </c>
      <c r="J235" s="9">
        <f>VLOOKUP('Consolidtaed Data'!$B9110,[1]Products!$A:$G,3,0)</f>
        <v>1788</v>
      </c>
      <c r="K235" s="9">
        <f>'Consolidtaed Data'!$J9110*'Consolidtaed Data'!$H9110</f>
        <v>1516</v>
      </c>
      <c r="L235" s="9">
        <f>'Consolidtaed Data'!$I9110*'Consolidtaed Data'!$H9110</f>
        <v>1783</v>
      </c>
      <c r="M235" s="9">
        <f>'Consolidtaed Data'!$L9110-'Consolidtaed Data'!$K9110</f>
        <v>1710</v>
      </c>
      <c r="N235" s="9" t="str">
        <f>VLOOKUP('Consolidtaed Data'!$C9110,[1]Locations!$A:$O,2,0)</f>
        <v>Rialto</v>
      </c>
      <c r="O235" s="9" t="str">
        <f>VLOOKUP('Consolidtaed Data'!$D9110,'[1]Sales People'!$A:$B,2,0)</f>
        <v>Brian Davis</v>
      </c>
      <c r="P235" s="9" t="str">
        <f>VLOOKUP('Consolidtaed Data'!$E9110,[1]Customers!$A:$B,2,0)</f>
        <v>Bobby Willis</v>
      </c>
      <c r="Q235" s="11">
        <f>WEEKDAY('Consolidtaed Data'!$F9110)</f>
        <v>7</v>
      </c>
      <c r="R235" s="9">
        <f>MONTH('Consolidtaed Data'!$F9110)</f>
        <v>11</v>
      </c>
      <c r="S235" s="9" t="str">
        <f>TEXT(Table3[[#This Row],[Purchase Date]],"MMMM")</f>
        <v>January</v>
      </c>
      <c r="T235" s="9">
        <f>YEAR('Consolidtaed Data'!$F9110)</f>
        <v>2021</v>
      </c>
    </row>
    <row r="236" spans="1:20" x14ac:dyDescent="0.3">
      <c r="A236" s="9" t="s">
        <v>750</v>
      </c>
      <c r="B236" s="9" t="s">
        <v>366</v>
      </c>
      <c r="C236" s="9" t="s">
        <v>169</v>
      </c>
      <c r="D236" s="9" t="s">
        <v>174</v>
      </c>
      <c r="E236" s="9" t="s">
        <v>593</v>
      </c>
      <c r="F236" s="10">
        <v>43846</v>
      </c>
      <c r="G236" s="10" t="str">
        <f>VLOOKUP(Table3[[#This Row],[Product ID]],[1]Products!$A:$G,2,0)</f>
        <v>Product 39</v>
      </c>
      <c r="H236" s="22">
        <v>4</v>
      </c>
      <c r="I236" s="9">
        <f>VLOOKUP('Consolidtaed Data'!$B9361,[1]Products!$A:$G,4,0)</f>
        <v>1708</v>
      </c>
      <c r="J236" s="9">
        <f>VLOOKUP('Consolidtaed Data'!$B9361,[1]Products!$A:$G,3,0)</f>
        <v>871</v>
      </c>
      <c r="K236" s="9">
        <f>'Consolidtaed Data'!$J9361*'Consolidtaed Data'!$H9361</f>
        <v>1752</v>
      </c>
      <c r="L236" s="9">
        <f>'Consolidtaed Data'!$I9361*'Consolidtaed Data'!$H9361</f>
        <v>2739</v>
      </c>
      <c r="M236" s="9">
        <f>'Consolidtaed Data'!$L9361-'Consolidtaed Data'!$K9361</f>
        <v>88</v>
      </c>
      <c r="N236" s="9" t="str">
        <f>VLOOKUP('Consolidtaed Data'!$C9361,[1]Locations!$A:$O,2,0)</f>
        <v>Ontario</v>
      </c>
      <c r="O236" s="9" t="str">
        <f>VLOOKUP('Consolidtaed Data'!$D9361,'[1]Sales People'!$A:$B,2,0)</f>
        <v>Patrick Ruiz</v>
      </c>
      <c r="P236" s="9" t="str">
        <f>VLOOKUP('Consolidtaed Data'!$E9361,[1]Customers!$A:$B,2,0)</f>
        <v>Juan Rivera</v>
      </c>
      <c r="Q236" s="11">
        <f>WEEKDAY('Consolidtaed Data'!$F9361)</f>
        <v>4</v>
      </c>
      <c r="R236" s="9">
        <f>MONTH('Consolidtaed Data'!$F9361)</f>
        <v>12</v>
      </c>
      <c r="S236" s="9" t="str">
        <f>TEXT(Table3[[#This Row],[Purchase Date]],"MMMM")</f>
        <v>January</v>
      </c>
      <c r="T236" s="9">
        <f>YEAR('Consolidtaed Data'!$F9361)</f>
        <v>2021</v>
      </c>
    </row>
    <row r="237" spans="1:20" x14ac:dyDescent="0.3">
      <c r="A237" s="9" t="s">
        <v>752</v>
      </c>
      <c r="B237" s="9" t="s">
        <v>311</v>
      </c>
      <c r="C237" s="9" t="s">
        <v>55</v>
      </c>
      <c r="D237" s="9" t="s">
        <v>83</v>
      </c>
      <c r="E237" s="9" t="s">
        <v>791</v>
      </c>
      <c r="F237" s="10">
        <v>43846</v>
      </c>
      <c r="G237" s="10" t="str">
        <f>VLOOKUP(Table3[[#This Row],[Product ID]],[1]Products!$A:$G,2,0)</f>
        <v>Product 33</v>
      </c>
      <c r="H237" s="22">
        <v>1</v>
      </c>
      <c r="I237" s="9">
        <f>VLOOKUP('Consolidtaed Data'!$B9441,[1]Products!$A:$G,4,0)</f>
        <v>1783</v>
      </c>
      <c r="J237" s="9">
        <f>VLOOKUP('Consolidtaed Data'!$B9441,[1]Products!$A:$G,3,0)</f>
        <v>1516</v>
      </c>
      <c r="K237" s="9">
        <f>'Consolidtaed Data'!$J9441*'Consolidtaed Data'!$H9441</f>
        <v>2400</v>
      </c>
      <c r="L237" s="9">
        <f>'Consolidtaed Data'!$I9441*'Consolidtaed Data'!$H9441</f>
        <v>4364</v>
      </c>
      <c r="M237" s="9">
        <f>'Consolidtaed Data'!$L9441-'Consolidtaed Data'!$K9441</f>
        <v>280</v>
      </c>
      <c r="N237" s="9" t="str">
        <f>VLOOKUP('Consolidtaed Data'!$C9441,[1]Locations!$A:$O,2,0)</f>
        <v>Palmdale</v>
      </c>
      <c r="O237" s="9" t="str">
        <f>VLOOKUP('Consolidtaed Data'!$D9441,'[1]Sales People'!$A:$B,2,0)</f>
        <v>Martin Carr</v>
      </c>
      <c r="P237" s="9" t="str">
        <f>VLOOKUP('Consolidtaed Data'!$E9441,[1]Customers!$A:$B,2,0)</f>
        <v>Shawn Wallace</v>
      </c>
      <c r="Q237" s="11">
        <f>WEEKDAY('Consolidtaed Data'!$F9441)</f>
        <v>3</v>
      </c>
      <c r="R237" s="9">
        <f>MONTH('Consolidtaed Data'!$F9441)</f>
        <v>12</v>
      </c>
      <c r="S237" s="9" t="str">
        <f>TEXT(Table3[[#This Row],[Purchase Date]],"MMMM")</f>
        <v>January</v>
      </c>
      <c r="T237" s="9">
        <f>YEAR('Consolidtaed Data'!$F9441)</f>
        <v>2021</v>
      </c>
    </row>
    <row r="238" spans="1:20" x14ac:dyDescent="0.3">
      <c r="A238" s="9" t="s">
        <v>753</v>
      </c>
      <c r="B238" s="9" t="s">
        <v>610</v>
      </c>
      <c r="C238" s="9" t="s">
        <v>210</v>
      </c>
      <c r="D238" s="9" t="s">
        <v>87</v>
      </c>
      <c r="E238" s="9" t="s">
        <v>793</v>
      </c>
      <c r="F238" s="10">
        <v>43846</v>
      </c>
      <c r="G238" s="10" t="str">
        <f>VLOOKUP(Table3[[#This Row],[Product ID]],[1]Products!$A:$G,2,0)</f>
        <v>Product 12</v>
      </c>
      <c r="H238" s="22">
        <v>4</v>
      </c>
      <c r="I238" s="9">
        <f>VLOOKUP('Consolidtaed Data'!$B9667,[1]Products!$A:$G,4,0)</f>
        <v>356</v>
      </c>
      <c r="J238" s="9">
        <f>VLOOKUP('Consolidtaed Data'!$B9667,[1]Products!$A:$G,3,0)</f>
        <v>292</v>
      </c>
      <c r="K238" s="9">
        <f>'Consolidtaed Data'!$J9667*'Consolidtaed Data'!$H9667</f>
        <v>1614</v>
      </c>
      <c r="L238" s="9">
        <f>'Consolidtaed Data'!$I9667*'Consolidtaed Data'!$H9667</f>
        <v>2934</v>
      </c>
      <c r="M238" s="9">
        <f>'Consolidtaed Data'!$L9667-'Consolidtaed Data'!$K9667</f>
        <v>351</v>
      </c>
      <c r="N238" s="9" t="str">
        <f>VLOOKUP('Consolidtaed Data'!$C9667,[1]Locations!$A:$O,2,0)</f>
        <v>Fontana</v>
      </c>
      <c r="O238" s="9" t="str">
        <f>VLOOKUP('Consolidtaed Data'!$D9667,'[1]Sales People'!$A:$B,2,0)</f>
        <v>Henry Nelson</v>
      </c>
      <c r="P238" s="9" t="str">
        <f>VLOOKUP('Consolidtaed Data'!$E9667,[1]Customers!$A:$B,2,0)</f>
        <v>Kevin Gilbert</v>
      </c>
      <c r="Q238" s="11">
        <f>WEEKDAY('Consolidtaed Data'!$F9667)</f>
        <v>6</v>
      </c>
      <c r="R238" s="9">
        <f>MONTH('Consolidtaed Data'!$F9667)</f>
        <v>12</v>
      </c>
      <c r="S238" s="9" t="str">
        <f>TEXT(Table3[[#This Row],[Purchase Date]],"MMMM")</f>
        <v>January</v>
      </c>
      <c r="T238" s="9">
        <f>YEAR('Consolidtaed Data'!$F9667)</f>
        <v>2021</v>
      </c>
    </row>
    <row r="239" spans="1:20" x14ac:dyDescent="0.3">
      <c r="A239" s="9" t="s">
        <v>755</v>
      </c>
      <c r="B239" s="9" t="s">
        <v>582</v>
      </c>
      <c r="C239" s="9" t="s">
        <v>126</v>
      </c>
      <c r="D239" s="9" t="s">
        <v>153</v>
      </c>
      <c r="E239" s="9" t="s">
        <v>1027</v>
      </c>
      <c r="F239" s="10">
        <v>43847</v>
      </c>
      <c r="G239" s="10" t="str">
        <f>VLOOKUP(Table3[[#This Row],[Product ID]],[1]Products!$A:$G,2,0)</f>
        <v>Product 58</v>
      </c>
      <c r="H239" s="22">
        <v>1</v>
      </c>
      <c r="I239" s="9">
        <f>VLOOKUP('Consolidtaed Data'!$B4784,[1]Products!$A:$G,4,0)</f>
        <v>2396</v>
      </c>
      <c r="J239" s="9">
        <f>VLOOKUP('Consolidtaed Data'!$B4784,[1]Products!$A:$G,3,0)</f>
        <v>1965</v>
      </c>
      <c r="K239" s="9">
        <f>'Consolidtaed Data'!$J4784*'Consolidtaed Data'!$H4784</f>
        <v>1484</v>
      </c>
      <c r="L239" s="9">
        <f>'Consolidtaed Data'!$I4784*'Consolidtaed Data'!$H4784</f>
        <v>2283</v>
      </c>
      <c r="M239" s="9">
        <f>'Consolidtaed Data'!$L4784-'Consolidtaed Data'!$K4784</f>
        <v>509</v>
      </c>
      <c r="N239" s="9" t="str">
        <f>VLOOKUP('Consolidtaed Data'!$C4784,[1]Locations!$A:$O,2,0)</f>
        <v>Costa Mesa</v>
      </c>
      <c r="O239" s="9" t="str">
        <f>VLOOKUP('Consolidtaed Data'!$D4784,'[1]Sales People'!$A:$B,2,0)</f>
        <v>John Reyes</v>
      </c>
      <c r="P239" s="9" t="str">
        <f>VLOOKUP('Consolidtaed Data'!$E4784,[1]Customers!$A:$B,2,0)</f>
        <v>Michael Thomas</v>
      </c>
      <c r="Q239" s="11">
        <f>WEEKDAY('Consolidtaed Data'!$F4784)</f>
        <v>5</v>
      </c>
      <c r="R239" s="9">
        <f>MONTH('Consolidtaed Data'!$F4784)</f>
        <v>12</v>
      </c>
      <c r="S239" s="9" t="str">
        <f>TEXT(Table3[[#This Row],[Purchase Date]],"MMMM")</f>
        <v>January</v>
      </c>
      <c r="T239" s="9">
        <f>YEAR('Consolidtaed Data'!$F4784)</f>
        <v>2020</v>
      </c>
    </row>
    <row r="240" spans="1:20" x14ac:dyDescent="0.3">
      <c r="A240" s="9" t="s">
        <v>757</v>
      </c>
      <c r="B240" s="9" t="s">
        <v>49</v>
      </c>
      <c r="C240" s="9" t="s">
        <v>67</v>
      </c>
      <c r="D240" s="9" t="s">
        <v>326</v>
      </c>
      <c r="E240" s="9" t="s">
        <v>756</v>
      </c>
      <c r="F240" s="10">
        <v>43847</v>
      </c>
      <c r="G240" s="10" t="str">
        <f>VLOOKUP(Table3[[#This Row],[Product ID]],[1]Products!$A:$G,2,0)</f>
        <v>Product 30</v>
      </c>
      <c r="H240" s="22">
        <v>2</v>
      </c>
      <c r="I240" s="9">
        <f>VLOOKUP('Consolidtaed Data'!$B5443,[1]Products!$A:$G,4,0)</f>
        <v>1862</v>
      </c>
      <c r="J240" s="9">
        <f>VLOOKUP('Consolidtaed Data'!$B5443,[1]Products!$A:$G,3,0)</f>
        <v>1173</v>
      </c>
      <c r="K240" s="9">
        <f>'Consolidtaed Data'!$J5443*'Consolidtaed Data'!$H5443</f>
        <v>1367</v>
      </c>
      <c r="L240" s="9">
        <f>'Consolidtaed Data'!$I5443*'Consolidtaed Data'!$H5443</f>
        <v>2241</v>
      </c>
      <c r="M240" s="9">
        <f>'Consolidtaed Data'!$L5443-'Consolidtaed Data'!$K5443</f>
        <v>344</v>
      </c>
      <c r="N240" s="9" t="str">
        <f>VLOOKUP('Consolidtaed Data'!$C5443,[1]Locations!$A:$O,2,0)</f>
        <v>Sacramento</v>
      </c>
      <c r="O240" s="9" t="str">
        <f>VLOOKUP('Consolidtaed Data'!$D5443,'[1]Sales People'!$A:$B,2,0)</f>
        <v>Scott Mason</v>
      </c>
      <c r="P240" s="9" t="str">
        <f>VLOOKUP('Consolidtaed Data'!$E5443,[1]Customers!$A:$B,2,0)</f>
        <v>Adam Jenkins</v>
      </c>
      <c r="Q240" s="11">
        <f>WEEKDAY('Consolidtaed Data'!$F5443)</f>
        <v>7</v>
      </c>
      <c r="R240" s="9">
        <f>MONTH('Consolidtaed Data'!$F5443)</f>
        <v>2</v>
      </c>
      <c r="S240" s="9" t="str">
        <f>TEXT(Table3[[#This Row],[Purchase Date]],"MMMM")</f>
        <v>January</v>
      </c>
      <c r="T240" s="9">
        <f>YEAR('Consolidtaed Data'!$F5443)</f>
        <v>2021</v>
      </c>
    </row>
    <row r="241" spans="1:20" x14ac:dyDescent="0.3">
      <c r="A241" s="9" t="s">
        <v>758</v>
      </c>
      <c r="B241" s="9" t="s">
        <v>89</v>
      </c>
      <c r="C241" s="9" t="s">
        <v>228</v>
      </c>
      <c r="D241" s="9" t="s">
        <v>374</v>
      </c>
      <c r="E241" s="9" t="s">
        <v>720</v>
      </c>
      <c r="F241" s="10">
        <v>43847</v>
      </c>
      <c r="G241" s="10" t="str">
        <f>VLOOKUP(Table3[[#This Row],[Product ID]],[1]Products!$A:$G,2,0)</f>
        <v>Product 64</v>
      </c>
      <c r="H241" s="22">
        <v>1</v>
      </c>
      <c r="I241" s="9">
        <f>VLOOKUP('Consolidtaed Data'!$B5543,[1]Products!$A:$G,4,0)</f>
        <v>771</v>
      </c>
      <c r="J241" s="9">
        <f>VLOOKUP('Consolidtaed Data'!$B5543,[1]Products!$A:$G,3,0)</f>
        <v>648</v>
      </c>
      <c r="K241" s="9">
        <f>'Consolidtaed Data'!$J5543*'Consolidtaed Data'!$H5543</f>
        <v>3915</v>
      </c>
      <c r="L241" s="9">
        <f>'Consolidtaed Data'!$I5543*'Consolidtaed Data'!$H5543</f>
        <v>5436</v>
      </c>
      <c r="M241" s="9">
        <f>'Consolidtaed Data'!$L5543-'Consolidtaed Data'!$K5543</f>
        <v>3072</v>
      </c>
      <c r="N241" s="9" t="str">
        <f>VLOOKUP('Consolidtaed Data'!$C5543,[1]Locations!$A:$O,2,0)</f>
        <v>Moreno Valley</v>
      </c>
      <c r="O241" s="9" t="str">
        <f>VLOOKUP('Consolidtaed Data'!$D5543,'[1]Sales People'!$A:$B,2,0)</f>
        <v>Scott Mason</v>
      </c>
      <c r="P241" s="9" t="str">
        <f>VLOOKUP('Consolidtaed Data'!$E5543,[1]Customers!$A:$B,2,0)</f>
        <v>Johnny Andrews</v>
      </c>
      <c r="Q241" s="11">
        <f>WEEKDAY('Consolidtaed Data'!$F5543)</f>
        <v>1</v>
      </c>
      <c r="R241" s="9">
        <f>MONTH('Consolidtaed Data'!$F5543)</f>
        <v>2</v>
      </c>
      <c r="S241" s="9" t="str">
        <f>TEXT(Table3[[#This Row],[Purchase Date]],"MMMM")</f>
        <v>January</v>
      </c>
      <c r="T241" s="9">
        <f>YEAR('Consolidtaed Data'!$F5543)</f>
        <v>2021</v>
      </c>
    </row>
    <row r="242" spans="1:20" x14ac:dyDescent="0.3">
      <c r="A242" s="9" t="s">
        <v>760</v>
      </c>
      <c r="B242" s="9" t="s">
        <v>191</v>
      </c>
      <c r="C242" s="9" t="s">
        <v>67</v>
      </c>
      <c r="D242" s="9" t="s">
        <v>127</v>
      </c>
      <c r="E242" s="9" t="s">
        <v>2930</v>
      </c>
      <c r="F242" s="10">
        <v>43847</v>
      </c>
      <c r="G242" s="10" t="str">
        <f>VLOOKUP(Table3[[#This Row],[Product ID]],[1]Products!$A:$G,2,0)</f>
        <v>Product 36</v>
      </c>
      <c r="H242" s="22">
        <v>1</v>
      </c>
      <c r="I242" s="9">
        <f>VLOOKUP('Consolidtaed Data'!$B6065,[1]Products!$A:$G,4,0)</f>
        <v>35</v>
      </c>
      <c r="J242" s="9">
        <f>VLOOKUP('Consolidtaed Data'!$B6065,[1]Products!$A:$G,3,0)</f>
        <v>22</v>
      </c>
      <c r="K242" s="9">
        <f>'Consolidtaed Data'!$J6065*'Consolidtaed Data'!$H6065</f>
        <v>208</v>
      </c>
      <c r="L242" s="9">
        <f>'Consolidtaed Data'!$I6065*'Consolidtaed Data'!$H6065</f>
        <v>315</v>
      </c>
      <c r="M242" s="9">
        <f>'Consolidtaed Data'!$L6065-'Consolidtaed Data'!$K6065</f>
        <v>463</v>
      </c>
      <c r="N242" s="9" t="str">
        <f>VLOOKUP('Consolidtaed Data'!$C6065,[1]Locations!$A:$O,2,0)</f>
        <v>Riverside</v>
      </c>
      <c r="O242" s="9" t="str">
        <f>VLOOKUP('Consolidtaed Data'!$D6065,'[1]Sales People'!$A:$B,2,0)</f>
        <v>Ryan Welch</v>
      </c>
      <c r="P242" s="9" t="str">
        <f>VLOOKUP('Consolidtaed Data'!$E6065,[1]Customers!$A:$B,2,0)</f>
        <v>Raymond Allen</v>
      </c>
      <c r="Q242" s="11">
        <f>WEEKDAY('Consolidtaed Data'!$F6065)</f>
        <v>4</v>
      </c>
      <c r="R242" s="9">
        <f>MONTH('Consolidtaed Data'!$F6065)</f>
        <v>4</v>
      </c>
      <c r="S242" s="9" t="str">
        <f>TEXT(Table3[[#This Row],[Purchase Date]],"MMMM")</f>
        <v>January</v>
      </c>
      <c r="T242" s="9">
        <f>YEAR('Consolidtaed Data'!$F6065)</f>
        <v>2021</v>
      </c>
    </row>
    <row r="243" spans="1:20" x14ac:dyDescent="0.3">
      <c r="A243" s="9" t="s">
        <v>762</v>
      </c>
      <c r="B243" s="9" t="s">
        <v>266</v>
      </c>
      <c r="C243" s="9" t="s">
        <v>12</v>
      </c>
      <c r="D243" s="9" t="s">
        <v>26</v>
      </c>
      <c r="E243" s="9" t="s">
        <v>1069</v>
      </c>
      <c r="F243" s="10">
        <v>43847</v>
      </c>
      <c r="G243" s="10" t="str">
        <f>VLOOKUP(Table3[[#This Row],[Product ID]],[1]Products!$A:$G,2,0)</f>
        <v>Product 92</v>
      </c>
      <c r="H243" s="22">
        <v>1</v>
      </c>
      <c r="I243" s="9">
        <f>VLOOKUP('Consolidtaed Data'!$B6719,[1]Products!$A:$G,4,0)</f>
        <v>1639</v>
      </c>
      <c r="J243" s="9">
        <f>VLOOKUP('Consolidtaed Data'!$B6719,[1]Products!$A:$G,3,0)</f>
        <v>1295</v>
      </c>
      <c r="K243" s="9">
        <f>'Consolidtaed Data'!$J6719*'Consolidtaed Data'!$H6719</f>
        <v>88</v>
      </c>
      <c r="L243" s="9">
        <f>'Consolidtaed Data'!$I6719*'Consolidtaed Data'!$H6719</f>
        <v>140</v>
      </c>
      <c r="M243" s="9">
        <f>'Consolidtaed Data'!$L6719-'Consolidtaed Data'!$K6719</f>
        <v>495</v>
      </c>
      <c r="N243" s="9" t="str">
        <f>VLOOKUP('Consolidtaed Data'!$C6719,[1]Locations!$A:$O,2,0)</f>
        <v>East Los Angeles</v>
      </c>
      <c r="O243" s="9" t="str">
        <f>VLOOKUP('Consolidtaed Data'!$D6719,'[1]Sales People'!$A:$B,2,0)</f>
        <v>Robert Reed</v>
      </c>
      <c r="P243" s="9" t="str">
        <f>VLOOKUP('Consolidtaed Data'!$E6719,[1]Customers!$A:$B,2,0)</f>
        <v>Adam Jenkins</v>
      </c>
      <c r="Q243" s="11">
        <f>WEEKDAY('Consolidtaed Data'!$F6719)</f>
        <v>5</v>
      </c>
      <c r="R243" s="9">
        <f>MONTH('Consolidtaed Data'!$F6719)</f>
        <v>5</v>
      </c>
      <c r="S243" s="9" t="str">
        <f>TEXT(Table3[[#This Row],[Purchase Date]],"MMMM")</f>
        <v>January</v>
      </c>
      <c r="T243" s="9">
        <f>YEAR('Consolidtaed Data'!$F6719)</f>
        <v>2021</v>
      </c>
    </row>
    <row r="244" spans="1:20" x14ac:dyDescent="0.3">
      <c r="A244" s="9" t="s">
        <v>764</v>
      </c>
      <c r="B244" s="9" t="s">
        <v>62</v>
      </c>
      <c r="C244" s="9" t="s">
        <v>210</v>
      </c>
      <c r="D244" s="9" t="s">
        <v>64</v>
      </c>
      <c r="E244" s="9" t="s">
        <v>1959</v>
      </c>
      <c r="F244" s="10">
        <v>43847</v>
      </c>
      <c r="G244" s="10" t="str">
        <f>VLOOKUP(Table3[[#This Row],[Product ID]],[1]Products!$A:$G,2,0)</f>
        <v>Product 17</v>
      </c>
      <c r="H244" s="22">
        <v>4</v>
      </c>
      <c r="I244" s="9">
        <f>VLOOKUP('Consolidtaed Data'!$B7694,[1]Products!$A:$G,4,0)</f>
        <v>127</v>
      </c>
      <c r="J244" s="9">
        <f>VLOOKUP('Consolidtaed Data'!$B7694,[1]Products!$A:$G,3,0)</f>
        <v>79</v>
      </c>
      <c r="K244" s="9">
        <f>'Consolidtaed Data'!$J7694*'Consolidtaed Data'!$H7694</f>
        <v>1301</v>
      </c>
      <c r="L244" s="9">
        <f>'Consolidtaed Data'!$I7694*'Consolidtaed Data'!$H7694</f>
        <v>1587</v>
      </c>
      <c r="M244" s="9">
        <f>'Consolidtaed Data'!$L7694-'Consolidtaed Data'!$K7694</f>
        <v>123</v>
      </c>
      <c r="N244" s="9" t="str">
        <f>VLOOKUP('Consolidtaed Data'!$C7694,[1]Locations!$A:$O,2,0)</f>
        <v>East Los Angeles</v>
      </c>
      <c r="O244" s="9" t="str">
        <f>VLOOKUP('Consolidtaed Data'!$D7694,'[1]Sales People'!$A:$B,2,0)</f>
        <v>Robert Reed</v>
      </c>
      <c r="P244" s="9" t="str">
        <f>VLOOKUP('Consolidtaed Data'!$E7694,[1]Customers!$A:$B,2,0)</f>
        <v>Johnny Andrews</v>
      </c>
      <c r="Q244" s="11">
        <f>WEEKDAY('Consolidtaed Data'!$F7694)</f>
        <v>7</v>
      </c>
      <c r="R244" s="9">
        <f>MONTH('Consolidtaed Data'!$F7694)</f>
        <v>8</v>
      </c>
      <c r="S244" s="9" t="str">
        <f>TEXT(Table3[[#This Row],[Purchase Date]],"MMMM")</f>
        <v>January</v>
      </c>
      <c r="T244" s="9">
        <f>YEAR('Consolidtaed Data'!$F7694)</f>
        <v>2021</v>
      </c>
    </row>
    <row r="245" spans="1:20" x14ac:dyDescent="0.3">
      <c r="A245" s="9" t="s">
        <v>766</v>
      </c>
      <c r="B245" s="9" t="s">
        <v>294</v>
      </c>
      <c r="C245" s="9" t="s">
        <v>72</v>
      </c>
      <c r="D245" s="9" t="s">
        <v>161</v>
      </c>
      <c r="E245" s="9" t="s">
        <v>323</v>
      </c>
      <c r="F245" s="10">
        <v>43847</v>
      </c>
      <c r="G245" s="10" t="str">
        <f>VLOOKUP(Table3[[#This Row],[Product ID]],[1]Products!$A:$G,2,0)</f>
        <v>Product 51</v>
      </c>
      <c r="H245" s="22">
        <v>1</v>
      </c>
      <c r="I245" s="9">
        <f>VLOOKUP('Consolidtaed Data'!$B8260,[1]Products!$A:$G,4,0)</f>
        <v>1052</v>
      </c>
      <c r="J245" s="9">
        <f>VLOOKUP('Consolidtaed Data'!$B8260,[1]Products!$A:$G,3,0)</f>
        <v>589</v>
      </c>
      <c r="K245" s="9">
        <f>'Consolidtaed Data'!$J8260*'Consolidtaed Data'!$H8260</f>
        <v>1054</v>
      </c>
      <c r="L245" s="9">
        <f>'Consolidtaed Data'!$I8260*'Consolidtaed Data'!$H8260</f>
        <v>1405</v>
      </c>
      <c r="M245" s="9">
        <f>'Consolidtaed Data'!$L8260-'Consolidtaed Data'!$K8260</f>
        <v>1392</v>
      </c>
      <c r="N245" s="9" t="str">
        <f>VLOOKUP('Consolidtaed Data'!$C8260,[1]Locations!$A:$O,2,0)</f>
        <v>Fresno</v>
      </c>
      <c r="O245" s="9" t="str">
        <f>VLOOKUP('Consolidtaed Data'!$D8260,'[1]Sales People'!$A:$B,2,0)</f>
        <v>Kenneth Fields</v>
      </c>
      <c r="P245" s="9" t="str">
        <f>VLOOKUP('Consolidtaed Data'!$E8260,[1]Customers!$A:$B,2,0)</f>
        <v>Shawn Wallace</v>
      </c>
      <c r="Q245" s="11">
        <f>WEEKDAY('Consolidtaed Data'!$F8260)</f>
        <v>2</v>
      </c>
      <c r="R245" s="9">
        <f>MONTH('Consolidtaed Data'!$F8260)</f>
        <v>9</v>
      </c>
      <c r="S245" s="9" t="str">
        <f>TEXT(Table3[[#This Row],[Purchase Date]],"MMMM")</f>
        <v>January</v>
      </c>
      <c r="T245" s="9">
        <f>YEAR('Consolidtaed Data'!$F8260)</f>
        <v>2021</v>
      </c>
    </row>
    <row r="246" spans="1:20" x14ac:dyDescent="0.3">
      <c r="A246" s="9" t="s">
        <v>767</v>
      </c>
      <c r="B246" s="9" t="s">
        <v>49</v>
      </c>
      <c r="C246" s="9" t="s">
        <v>104</v>
      </c>
      <c r="D246" s="9" t="s">
        <v>326</v>
      </c>
      <c r="E246" s="9" t="s">
        <v>1184</v>
      </c>
      <c r="F246" s="10">
        <v>43847</v>
      </c>
      <c r="G246" s="10" t="str">
        <f>VLOOKUP(Table3[[#This Row],[Product ID]],[1]Products!$A:$G,2,0)</f>
        <v>Product 30</v>
      </c>
      <c r="H246" s="22">
        <v>1</v>
      </c>
      <c r="I246" s="9">
        <f>VLOOKUP('Consolidtaed Data'!$B8547,[1]Products!$A:$G,4,0)</f>
        <v>1367</v>
      </c>
      <c r="J246" s="9">
        <f>VLOOKUP('Consolidtaed Data'!$B8547,[1]Products!$A:$G,3,0)</f>
        <v>984</v>
      </c>
      <c r="K246" s="9">
        <f>'Consolidtaed Data'!$J8547*'Consolidtaed Data'!$H8547</f>
        <v>2794</v>
      </c>
      <c r="L246" s="9">
        <f>'Consolidtaed Data'!$I8547*'Consolidtaed Data'!$H8547</f>
        <v>3934</v>
      </c>
      <c r="M246" s="9">
        <f>'Consolidtaed Data'!$L8547-'Consolidtaed Data'!$K8547</f>
        <v>892</v>
      </c>
      <c r="N246" s="9" t="str">
        <f>VLOOKUP('Consolidtaed Data'!$C8547,[1]Locations!$A:$O,2,0)</f>
        <v>Hayward</v>
      </c>
      <c r="O246" s="9" t="str">
        <f>VLOOKUP('Consolidtaed Data'!$D8547,'[1]Sales People'!$A:$B,2,0)</f>
        <v>Clarence Fox</v>
      </c>
      <c r="P246" s="9" t="str">
        <f>VLOOKUP('Consolidtaed Data'!$E8547,[1]Customers!$A:$B,2,0)</f>
        <v>Roy Hamilton</v>
      </c>
      <c r="Q246" s="11">
        <f>WEEKDAY('Consolidtaed Data'!$F8547)</f>
        <v>3</v>
      </c>
      <c r="R246" s="9">
        <f>MONTH('Consolidtaed Data'!$F8547)</f>
        <v>10</v>
      </c>
      <c r="S246" s="9" t="str">
        <f>TEXT(Table3[[#This Row],[Purchase Date]],"MMMM")</f>
        <v>January</v>
      </c>
      <c r="T246" s="9">
        <f>YEAR('Consolidtaed Data'!$F8547)</f>
        <v>2021</v>
      </c>
    </row>
    <row r="247" spans="1:20" x14ac:dyDescent="0.3">
      <c r="A247" s="9" t="s">
        <v>769</v>
      </c>
      <c r="B247" s="9" t="s">
        <v>213</v>
      </c>
      <c r="C247" s="9" t="s">
        <v>165</v>
      </c>
      <c r="D247" s="9" t="s">
        <v>68</v>
      </c>
      <c r="E247" s="9" t="s">
        <v>1438</v>
      </c>
      <c r="F247" s="10">
        <v>43848</v>
      </c>
      <c r="G247" s="10" t="str">
        <f>VLOOKUP(Table3[[#This Row],[Product ID]],[1]Products!$A:$G,2,0)</f>
        <v>Product 68</v>
      </c>
      <c r="H247" s="22">
        <v>1</v>
      </c>
      <c r="I247" s="9">
        <f>VLOOKUP('Consolidtaed Data'!$B4813,[1]Products!$A:$G,4,0)</f>
        <v>136</v>
      </c>
      <c r="J247" s="9">
        <f>VLOOKUP('Consolidtaed Data'!$B4813,[1]Products!$A:$G,3,0)</f>
        <v>72</v>
      </c>
      <c r="K247" s="9">
        <f>'Consolidtaed Data'!$J4813*'Consolidtaed Data'!$H4813</f>
        <v>1518</v>
      </c>
      <c r="L247" s="9">
        <f>'Consolidtaed Data'!$I4813*'Consolidtaed Data'!$H4813</f>
        <v>2410</v>
      </c>
      <c r="M247" s="9">
        <f>'Consolidtaed Data'!$L4813-'Consolidtaed Data'!$K4813</f>
        <v>3484</v>
      </c>
      <c r="N247" s="9" t="str">
        <f>VLOOKUP('Consolidtaed Data'!$C4813,[1]Locations!$A:$O,2,0)</f>
        <v>Fresno</v>
      </c>
      <c r="O247" s="9" t="str">
        <f>VLOOKUP('Consolidtaed Data'!$D4813,'[1]Sales People'!$A:$B,2,0)</f>
        <v>Gary Rodriguez</v>
      </c>
      <c r="P247" s="9" t="str">
        <f>VLOOKUP('Consolidtaed Data'!$E4813,[1]Customers!$A:$B,2,0)</f>
        <v>Carl Jones</v>
      </c>
      <c r="Q247" s="11">
        <f>WEEKDAY('Consolidtaed Data'!$F4813)</f>
        <v>7</v>
      </c>
      <c r="R247" s="9">
        <f>MONTH('Consolidtaed Data'!$F4813)</f>
        <v>12</v>
      </c>
      <c r="S247" s="9" t="str">
        <f>TEXT(Table3[[#This Row],[Purchase Date]],"MMMM")</f>
        <v>January</v>
      </c>
      <c r="T247" s="9">
        <f>YEAR('Consolidtaed Data'!$F4813)</f>
        <v>2020</v>
      </c>
    </row>
    <row r="248" spans="1:20" x14ac:dyDescent="0.3">
      <c r="A248" s="9" t="s">
        <v>770</v>
      </c>
      <c r="B248" s="9" t="s">
        <v>177</v>
      </c>
      <c r="C248" s="9" t="s">
        <v>72</v>
      </c>
      <c r="D248" s="9" t="s">
        <v>246</v>
      </c>
      <c r="E248" s="9" t="s">
        <v>345</v>
      </c>
      <c r="F248" s="10">
        <v>43848</v>
      </c>
      <c r="G248" s="10" t="str">
        <f>VLOOKUP(Table3[[#This Row],[Product ID]],[1]Products!$A:$G,2,0)</f>
        <v>Product 5</v>
      </c>
      <c r="H248" s="22">
        <v>2</v>
      </c>
      <c r="I248" s="9">
        <f>VLOOKUP('Consolidtaed Data'!$B5501,[1]Products!$A:$G,4,0)</f>
        <v>1380</v>
      </c>
      <c r="J248" s="9">
        <f>VLOOKUP('Consolidtaed Data'!$B5501,[1]Products!$A:$G,3,0)</f>
        <v>1090</v>
      </c>
      <c r="K248" s="9">
        <f>'Consolidtaed Data'!$J5501*'Consolidtaed Data'!$H5501</f>
        <v>1295</v>
      </c>
      <c r="L248" s="9">
        <f>'Consolidtaed Data'!$I5501*'Consolidtaed Data'!$H5501</f>
        <v>1639</v>
      </c>
      <c r="M248" s="9">
        <f>'Consolidtaed Data'!$L5501-'Consolidtaed Data'!$K5501</f>
        <v>123</v>
      </c>
      <c r="N248" s="9" t="str">
        <f>VLOOKUP('Consolidtaed Data'!$C5501,[1]Locations!$A:$O,2,0)</f>
        <v>San Buenaventura (Ventura)</v>
      </c>
      <c r="O248" s="9" t="str">
        <f>VLOOKUP('Consolidtaed Data'!$D5501,'[1]Sales People'!$A:$B,2,0)</f>
        <v>Joshua Taylor</v>
      </c>
      <c r="P248" s="9" t="str">
        <f>VLOOKUP('Consolidtaed Data'!$E5501,[1]Customers!$A:$B,2,0)</f>
        <v>Thomas James</v>
      </c>
      <c r="Q248" s="11">
        <f>WEEKDAY('Consolidtaed Data'!$F5501)</f>
        <v>5</v>
      </c>
      <c r="R248" s="9">
        <f>MONTH('Consolidtaed Data'!$F5501)</f>
        <v>2</v>
      </c>
      <c r="S248" s="9" t="str">
        <f>TEXT(Table3[[#This Row],[Purchase Date]],"MMMM")</f>
        <v>January</v>
      </c>
      <c r="T248" s="9">
        <f>YEAR('Consolidtaed Data'!$F5501)</f>
        <v>2021</v>
      </c>
    </row>
    <row r="249" spans="1:20" x14ac:dyDescent="0.3">
      <c r="A249" s="9" t="s">
        <v>772</v>
      </c>
      <c r="B249" s="9" t="s">
        <v>415</v>
      </c>
      <c r="C249" s="9" t="s">
        <v>42</v>
      </c>
      <c r="D249" s="9" t="s">
        <v>100</v>
      </c>
      <c r="E249" s="9" t="s">
        <v>3263</v>
      </c>
      <c r="F249" s="10">
        <v>43848</v>
      </c>
      <c r="G249" s="10" t="str">
        <f>VLOOKUP(Table3[[#This Row],[Product ID]],[1]Products!$A:$G,2,0)</f>
        <v>Product 18</v>
      </c>
      <c r="H249" s="22">
        <v>1</v>
      </c>
      <c r="I249" s="9">
        <f>VLOOKUP('Consolidtaed Data'!$B5570,[1]Products!$A:$G,4,0)</f>
        <v>458</v>
      </c>
      <c r="J249" s="9">
        <f>VLOOKUP('Consolidtaed Data'!$B5570,[1]Products!$A:$G,3,0)</f>
        <v>376</v>
      </c>
      <c r="K249" s="9">
        <f>'Consolidtaed Data'!$J5570*'Consolidtaed Data'!$H5570</f>
        <v>984</v>
      </c>
      <c r="L249" s="9">
        <f>'Consolidtaed Data'!$I5570*'Consolidtaed Data'!$H5570</f>
        <v>1367</v>
      </c>
      <c r="M249" s="9">
        <f>'Consolidtaed Data'!$L5570-'Consolidtaed Data'!$K5570</f>
        <v>74</v>
      </c>
      <c r="N249" s="9" t="str">
        <f>VLOOKUP('Consolidtaed Data'!$C5570,[1]Locations!$A:$O,2,0)</f>
        <v>San Buenaventura (Ventura)</v>
      </c>
      <c r="O249" s="9" t="str">
        <f>VLOOKUP('Consolidtaed Data'!$D5570,'[1]Sales People'!$A:$B,2,0)</f>
        <v>Christopher Tucker</v>
      </c>
      <c r="P249" s="9" t="str">
        <f>VLOOKUP('Consolidtaed Data'!$E5570,[1]Customers!$A:$B,2,0)</f>
        <v>Kenneth Ryan</v>
      </c>
      <c r="Q249" s="11">
        <f>WEEKDAY('Consolidtaed Data'!$F5570)</f>
        <v>3</v>
      </c>
      <c r="R249" s="9">
        <f>MONTH('Consolidtaed Data'!$F5570)</f>
        <v>2</v>
      </c>
      <c r="S249" s="9" t="str">
        <f>TEXT(Table3[[#This Row],[Purchase Date]],"MMMM")</f>
        <v>January</v>
      </c>
      <c r="T249" s="9">
        <f>YEAR('Consolidtaed Data'!$F5570)</f>
        <v>2021</v>
      </c>
    </row>
    <row r="250" spans="1:20" x14ac:dyDescent="0.3">
      <c r="A250" s="9" t="s">
        <v>774</v>
      </c>
      <c r="B250" s="9" t="s">
        <v>20</v>
      </c>
      <c r="C250" s="9" t="s">
        <v>245</v>
      </c>
      <c r="D250" s="9" t="s">
        <v>197</v>
      </c>
      <c r="E250" s="9" t="s">
        <v>646</v>
      </c>
      <c r="F250" s="10">
        <v>43848</v>
      </c>
      <c r="G250" s="10" t="str">
        <f>VLOOKUP(Table3[[#This Row],[Product ID]],[1]Products!$A:$G,2,0)</f>
        <v>Product 98</v>
      </c>
      <c r="H250" s="22">
        <v>1</v>
      </c>
      <c r="I250" s="9">
        <f>VLOOKUP('Consolidtaed Data'!$B6285,[1]Products!$A:$G,4,0)</f>
        <v>1077</v>
      </c>
      <c r="J250" s="9">
        <f>VLOOKUP('Consolidtaed Data'!$B6285,[1]Products!$A:$G,3,0)</f>
        <v>732</v>
      </c>
      <c r="K250" s="9">
        <f>'Consolidtaed Data'!$J6285*'Consolidtaed Data'!$H6285</f>
        <v>2642</v>
      </c>
      <c r="L250" s="9">
        <f>'Consolidtaed Data'!$I6285*'Consolidtaed Data'!$H6285</f>
        <v>3944</v>
      </c>
      <c r="M250" s="9">
        <f>'Consolidtaed Data'!$L6285-'Consolidtaed Data'!$K6285</f>
        <v>265</v>
      </c>
      <c r="N250" s="9" t="str">
        <f>VLOOKUP('Consolidtaed Data'!$C6285,[1]Locations!$A:$O,2,0)</f>
        <v>Oceanside</v>
      </c>
      <c r="O250" s="9" t="str">
        <f>VLOOKUP('Consolidtaed Data'!$D6285,'[1]Sales People'!$A:$B,2,0)</f>
        <v>Scott Mason</v>
      </c>
      <c r="P250" s="9" t="str">
        <f>VLOOKUP('Consolidtaed Data'!$E6285,[1]Customers!$A:$B,2,0)</f>
        <v>Shawn Scott</v>
      </c>
      <c r="Q250" s="11">
        <f>WEEKDAY('Consolidtaed Data'!$F6285)</f>
        <v>4</v>
      </c>
      <c r="R250" s="9">
        <f>MONTH('Consolidtaed Data'!$F6285)</f>
        <v>4</v>
      </c>
      <c r="S250" s="9" t="str">
        <f>TEXT(Table3[[#This Row],[Purchase Date]],"MMMM")</f>
        <v>January</v>
      </c>
      <c r="T250" s="9">
        <f>YEAR('Consolidtaed Data'!$F6285)</f>
        <v>2021</v>
      </c>
    </row>
    <row r="251" spans="1:20" x14ac:dyDescent="0.3">
      <c r="A251" s="9" t="s">
        <v>776</v>
      </c>
      <c r="B251" s="9" t="s">
        <v>160</v>
      </c>
      <c r="C251" s="9" t="s">
        <v>295</v>
      </c>
      <c r="D251" s="9" t="s">
        <v>272</v>
      </c>
      <c r="E251" s="9" t="s">
        <v>307</v>
      </c>
      <c r="F251" s="10">
        <v>43848</v>
      </c>
      <c r="G251" s="10" t="str">
        <f>VLOOKUP(Table3[[#This Row],[Product ID]],[1]Products!$A:$G,2,0)</f>
        <v>Product 28</v>
      </c>
      <c r="H251" s="22">
        <v>1</v>
      </c>
      <c r="I251" s="9">
        <f>VLOOKUP('Consolidtaed Data'!$B6470,[1]Products!$A:$G,4,0)</f>
        <v>1899</v>
      </c>
      <c r="J251" s="9">
        <f>VLOOKUP('Consolidtaed Data'!$B6470,[1]Products!$A:$G,3,0)</f>
        <v>1044</v>
      </c>
      <c r="K251" s="9">
        <f>'Consolidtaed Data'!$J6470*'Consolidtaed Data'!$H6470</f>
        <v>1294</v>
      </c>
      <c r="L251" s="9">
        <f>'Consolidtaed Data'!$I6470*'Consolidtaed Data'!$H6470</f>
        <v>1848</v>
      </c>
      <c r="M251" s="9">
        <f>'Consolidtaed Data'!$L6470-'Consolidtaed Data'!$K6470</f>
        <v>184</v>
      </c>
      <c r="N251" s="9" t="str">
        <f>VLOOKUP('Consolidtaed Data'!$C6470,[1]Locations!$A:$O,2,0)</f>
        <v>Vista</v>
      </c>
      <c r="O251" s="9" t="str">
        <f>VLOOKUP('Consolidtaed Data'!$D6470,'[1]Sales People'!$A:$B,2,0)</f>
        <v>Roger Robertson</v>
      </c>
      <c r="P251" s="9" t="str">
        <f>VLOOKUP('Consolidtaed Data'!$E6470,[1]Customers!$A:$B,2,0)</f>
        <v>Peter Bradley</v>
      </c>
      <c r="Q251" s="11">
        <f>WEEKDAY('Consolidtaed Data'!$F6470)</f>
        <v>6</v>
      </c>
      <c r="R251" s="9">
        <f>MONTH('Consolidtaed Data'!$F6470)</f>
        <v>5</v>
      </c>
      <c r="S251" s="9" t="str">
        <f>TEXT(Table3[[#This Row],[Purchase Date]],"MMMM")</f>
        <v>January</v>
      </c>
      <c r="T251" s="9">
        <f>YEAR('Consolidtaed Data'!$F6470)</f>
        <v>2021</v>
      </c>
    </row>
    <row r="252" spans="1:20" x14ac:dyDescent="0.3">
      <c r="A252" s="9" t="s">
        <v>778</v>
      </c>
      <c r="B252" s="9" t="s">
        <v>311</v>
      </c>
      <c r="C252" s="9" t="s">
        <v>469</v>
      </c>
      <c r="D252" s="9" t="s">
        <v>17</v>
      </c>
      <c r="E252" s="9" t="s">
        <v>2066</v>
      </c>
      <c r="F252" s="10">
        <v>43848</v>
      </c>
      <c r="G252" s="10" t="str">
        <f>VLOOKUP(Table3[[#This Row],[Product ID]],[1]Products!$A:$G,2,0)</f>
        <v>Product 33</v>
      </c>
      <c r="H252" s="22">
        <v>1</v>
      </c>
      <c r="I252" s="9">
        <f>VLOOKUP('Consolidtaed Data'!$B6670,[1]Products!$A:$G,4,0)</f>
        <v>2410</v>
      </c>
      <c r="J252" s="9">
        <f>VLOOKUP('Consolidtaed Data'!$B6670,[1]Products!$A:$G,3,0)</f>
        <v>1518</v>
      </c>
      <c r="K252" s="9">
        <f>'Consolidtaed Data'!$J6670*'Consolidtaed Data'!$H6670</f>
        <v>3792</v>
      </c>
      <c r="L252" s="9">
        <f>'Consolidtaed Data'!$I6670*'Consolidtaed Data'!$H6670</f>
        <v>4990</v>
      </c>
      <c r="M252" s="9">
        <f>'Consolidtaed Data'!$L6670-'Consolidtaed Data'!$K6670</f>
        <v>2481</v>
      </c>
      <c r="N252" s="9" t="str">
        <f>VLOOKUP('Consolidtaed Data'!$C6670,[1]Locations!$A:$O,2,0)</f>
        <v>Modesto</v>
      </c>
      <c r="O252" s="9" t="str">
        <f>VLOOKUP('Consolidtaed Data'!$D6670,'[1]Sales People'!$A:$B,2,0)</f>
        <v>Howard Gardner</v>
      </c>
      <c r="P252" s="9" t="str">
        <f>VLOOKUP('Consolidtaed Data'!$E6670,[1]Customers!$A:$B,2,0)</f>
        <v>Henry Harper</v>
      </c>
      <c r="Q252" s="11">
        <f>WEEKDAY('Consolidtaed Data'!$F6670)</f>
        <v>1</v>
      </c>
      <c r="R252" s="9">
        <f>MONTH('Consolidtaed Data'!$F6670)</f>
        <v>5</v>
      </c>
      <c r="S252" s="9" t="str">
        <f>TEXT(Table3[[#This Row],[Purchase Date]],"MMMM")</f>
        <v>January</v>
      </c>
      <c r="T252" s="9">
        <f>YEAR('Consolidtaed Data'!$F6670)</f>
        <v>2021</v>
      </c>
    </row>
    <row r="253" spans="1:20" x14ac:dyDescent="0.3">
      <c r="A253" s="9" t="s">
        <v>780</v>
      </c>
      <c r="B253" s="9" t="s">
        <v>38</v>
      </c>
      <c r="C253" s="9" t="s">
        <v>42</v>
      </c>
      <c r="D253" s="9" t="s">
        <v>235</v>
      </c>
      <c r="E253" s="9" t="s">
        <v>816</v>
      </c>
      <c r="F253" s="10">
        <v>43848</v>
      </c>
      <c r="G253" s="10" t="str">
        <f>VLOOKUP(Table3[[#This Row],[Product ID]],[1]Products!$A:$G,2,0)</f>
        <v>Product 25</v>
      </c>
      <c r="H253" s="22">
        <v>2</v>
      </c>
      <c r="I253" s="9">
        <f>VLOOKUP('Consolidtaed Data'!$B6789,[1]Products!$A:$G,4,0)</f>
        <v>2182</v>
      </c>
      <c r="J253" s="9">
        <f>VLOOKUP('Consolidtaed Data'!$B6789,[1]Products!$A:$G,3,0)</f>
        <v>1200</v>
      </c>
      <c r="K253" s="9">
        <f>'Consolidtaed Data'!$J6789*'Consolidtaed Data'!$H6789</f>
        <v>2613</v>
      </c>
      <c r="L253" s="9">
        <f>'Consolidtaed Data'!$I6789*'Consolidtaed Data'!$H6789</f>
        <v>5124</v>
      </c>
      <c r="M253" s="9">
        <f>'Consolidtaed Data'!$L6789-'Consolidtaed Data'!$K6789</f>
        <v>870</v>
      </c>
      <c r="N253" s="9" t="str">
        <f>VLOOKUP('Consolidtaed Data'!$C6789,[1]Locations!$A:$O,2,0)</f>
        <v>El Cajon</v>
      </c>
      <c r="O253" s="9" t="str">
        <f>VLOOKUP('Consolidtaed Data'!$D6789,'[1]Sales People'!$A:$B,2,0)</f>
        <v>Martin Carr</v>
      </c>
      <c r="P253" s="9" t="str">
        <f>VLOOKUP('Consolidtaed Data'!$E6789,[1]Customers!$A:$B,2,0)</f>
        <v>Daniel West</v>
      </c>
      <c r="Q253" s="11">
        <f>WEEKDAY('Consolidtaed Data'!$F6789)</f>
        <v>3</v>
      </c>
      <c r="R253" s="9">
        <f>MONTH('Consolidtaed Data'!$F6789)</f>
        <v>6</v>
      </c>
      <c r="S253" s="9" t="str">
        <f>TEXT(Table3[[#This Row],[Purchase Date]],"MMMM")</f>
        <v>January</v>
      </c>
      <c r="T253" s="9">
        <f>YEAR('Consolidtaed Data'!$F6789)</f>
        <v>2021</v>
      </c>
    </row>
    <row r="254" spans="1:20" x14ac:dyDescent="0.3">
      <c r="A254" s="9" t="s">
        <v>782</v>
      </c>
      <c r="B254" s="9" t="s">
        <v>393</v>
      </c>
      <c r="C254" s="9" t="s">
        <v>196</v>
      </c>
      <c r="D254" s="9" t="s">
        <v>17</v>
      </c>
      <c r="E254" s="9" t="s">
        <v>1641</v>
      </c>
      <c r="F254" s="10">
        <v>43848</v>
      </c>
      <c r="G254" s="10" t="str">
        <f>VLOOKUP(Table3[[#This Row],[Product ID]],[1]Products!$A:$G,2,0)</f>
        <v>Product 84</v>
      </c>
      <c r="H254" s="22">
        <v>3</v>
      </c>
      <c r="I254" s="9">
        <f>VLOOKUP('Consolidtaed Data'!$B7088,[1]Products!$A:$G,4,0)</f>
        <v>1862</v>
      </c>
      <c r="J254" s="9">
        <f>VLOOKUP('Consolidtaed Data'!$B7088,[1]Products!$A:$G,3,0)</f>
        <v>1173</v>
      </c>
      <c r="K254" s="9">
        <f>'Consolidtaed Data'!$J7088*'Consolidtaed Data'!$H7088</f>
        <v>1924</v>
      </c>
      <c r="L254" s="9">
        <f>'Consolidtaed Data'!$I7088*'Consolidtaed Data'!$H7088</f>
        <v>2828</v>
      </c>
      <c r="M254" s="9">
        <f>'Consolidtaed Data'!$L7088-'Consolidtaed Data'!$K7088</f>
        <v>383</v>
      </c>
      <c r="N254" s="9" t="str">
        <f>VLOOKUP('Consolidtaed Data'!$C7088,[1]Locations!$A:$O,2,0)</f>
        <v>Palmdale</v>
      </c>
      <c r="O254" s="9" t="str">
        <f>VLOOKUP('Consolidtaed Data'!$D7088,'[1]Sales People'!$A:$B,2,0)</f>
        <v>Brian Thomas</v>
      </c>
      <c r="P254" s="9" t="str">
        <f>VLOOKUP('Consolidtaed Data'!$E7088,[1]Customers!$A:$B,2,0)</f>
        <v>Gary Hudson</v>
      </c>
      <c r="Q254" s="11">
        <f>WEEKDAY('Consolidtaed Data'!$F7088)</f>
        <v>4</v>
      </c>
      <c r="R254" s="9">
        <f>MONTH('Consolidtaed Data'!$F7088)</f>
        <v>6</v>
      </c>
      <c r="S254" s="9" t="str">
        <f>TEXT(Table3[[#This Row],[Purchase Date]],"MMMM")</f>
        <v>January</v>
      </c>
      <c r="T254" s="9">
        <f>YEAR('Consolidtaed Data'!$F7088)</f>
        <v>2021</v>
      </c>
    </row>
    <row r="255" spans="1:20" x14ac:dyDescent="0.3">
      <c r="A255" s="9" t="s">
        <v>783</v>
      </c>
      <c r="B255" s="9" t="s">
        <v>156</v>
      </c>
      <c r="C255" s="9" t="s">
        <v>325</v>
      </c>
      <c r="D255" s="9" t="s">
        <v>91</v>
      </c>
      <c r="E255" s="9" t="s">
        <v>816</v>
      </c>
      <c r="F255" s="10">
        <v>43848</v>
      </c>
      <c r="G255" s="10" t="str">
        <f>VLOOKUP(Table3[[#This Row],[Product ID]],[1]Products!$A:$G,2,0)</f>
        <v>Product 21</v>
      </c>
      <c r="H255" s="22">
        <v>2</v>
      </c>
      <c r="I255" s="9">
        <f>VLOOKUP('Consolidtaed Data'!$B7442,[1]Products!$A:$G,4,0)</f>
        <v>2294</v>
      </c>
      <c r="J255" s="9">
        <f>VLOOKUP('Consolidtaed Data'!$B7442,[1]Products!$A:$G,3,0)</f>
        <v>1399</v>
      </c>
      <c r="K255" s="9">
        <f>'Consolidtaed Data'!$J7442*'Consolidtaed Data'!$H7442</f>
        <v>1230</v>
      </c>
      <c r="L255" s="9">
        <f>'Consolidtaed Data'!$I7442*'Consolidtaed Data'!$H7442</f>
        <v>1783</v>
      </c>
      <c r="M255" s="9">
        <f>'Consolidtaed Data'!$L7442-'Consolidtaed Data'!$K7442</f>
        <v>1224</v>
      </c>
      <c r="N255" s="9" t="str">
        <f>VLOOKUP('Consolidtaed Data'!$C7442,[1]Locations!$A:$O,2,0)</f>
        <v>Berkeley</v>
      </c>
      <c r="O255" s="9" t="str">
        <f>VLOOKUP('Consolidtaed Data'!$D7442,'[1]Sales People'!$A:$B,2,0)</f>
        <v>Martin Carr</v>
      </c>
      <c r="P255" s="9" t="str">
        <f>VLOOKUP('Consolidtaed Data'!$E7442,[1]Customers!$A:$B,2,0)</f>
        <v>Jonathan Hawkins</v>
      </c>
      <c r="Q255" s="11">
        <f>WEEKDAY('Consolidtaed Data'!$F7442)</f>
        <v>1</v>
      </c>
      <c r="R255" s="9">
        <f>MONTH('Consolidtaed Data'!$F7442)</f>
        <v>7</v>
      </c>
      <c r="S255" s="9" t="str">
        <f>TEXT(Table3[[#This Row],[Purchase Date]],"MMMM")</f>
        <v>January</v>
      </c>
      <c r="T255" s="9">
        <f>YEAR('Consolidtaed Data'!$F7442)</f>
        <v>2021</v>
      </c>
    </row>
    <row r="256" spans="1:20" x14ac:dyDescent="0.3">
      <c r="A256" s="9" t="s">
        <v>785</v>
      </c>
      <c r="B256" s="9" t="s">
        <v>41</v>
      </c>
      <c r="C256" s="9" t="s">
        <v>196</v>
      </c>
      <c r="D256" s="9" t="s">
        <v>9</v>
      </c>
      <c r="E256" s="9" t="s">
        <v>860</v>
      </c>
      <c r="F256" s="10">
        <v>43848</v>
      </c>
      <c r="G256" s="10" t="str">
        <f>VLOOKUP(Table3[[#This Row],[Product ID]],[1]Products!$A:$G,2,0)</f>
        <v>Product 11</v>
      </c>
      <c r="H256" s="22">
        <v>3</v>
      </c>
      <c r="I256" s="9">
        <f>VLOOKUP('Consolidtaed Data'!$B7497,[1]Products!$A:$G,4,0)</f>
        <v>1798</v>
      </c>
      <c r="J256" s="9">
        <f>VLOOKUP('Consolidtaed Data'!$B7497,[1]Products!$A:$G,3,0)</f>
        <v>971</v>
      </c>
      <c r="K256" s="9">
        <f>'Consolidtaed Data'!$J7497*'Consolidtaed Data'!$H7497</f>
        <v>3702</v>
      </c>
      <c r="L256" s="9">
        <f>'Consolidtaed Data'!$I7497*'Consolidtaed Data'!$H7497</f>
        <v>4746</v>
      </c>
      <c r="M256" s="9">
        <f>'Consolidtaed Data'!$L7497-'Consolidtaed Data'!$K7497</f>
        <v>892</v>
      </c>
      <c r="N256" s="9" t="str">
        <f>VLOOKUP('Consolidtaed Data'!$C7497,[1]Locations!$A:$O,2,0)</f>
        <v>Carlsbad</v>
      </c>
      <c r="O256" s="9" t="str">
        <f>VLOOKUP('Consolidtaed Data'!$D7497,'[1]Sales People'!$A:$B,2,0)</f>
        <v>Jeremy Mendoza</v>
      </c>
      <c r="P256" s="9" t="str">
        <f>VLOOKUP('Consolidtaed Data'!$E7497,[1]Customers!$A:$B,2,0)</f>
        <v>Jonathan Pierce</v>
      </c>
      <c r="Q256" s="11">
        <f>WEEKDAY('Consolidtaed Data'!$F7497)</f>
        <v>6</v>
      </c>
      <c r="R256" s="9">
        <f>MONTH('Consolidtaed Data'!$F7497)</f>
        <v>7</v>
      </c>
      <c r="S256" s="9" t="str">
        <f>TEXT(Table3[[#This Row],[Purchase Date]],"MMMM")</f>
        <v>January</v>
      </c>
      <c r="T256" s="9">
        <f>YEAR('Consolidtaed Data'!$F7497)</f>
        <v>2021</v>
      </c>
    </row>
    <row r="257" spans="1:20" x14ac:dyDescent="0.3">
      <c r="A257" s="9" t="s">
        <v>787</v>
      </c>
      <c r="B257" s="9" t="s">
        <v>89</v>
      </c>
      <c r="C257" s="9" t="s">
        <v>522</v>
      </c>
      <c r="D257" s="9" t="s">
        <v>46</v>
      </c>
      <c r="E257" s="9" t="s">
        <v>1394</v>
      </c>
      <c r="F257" s="10">
        <v>43848</v>
      </c>
      <c r="G257" s="10" t="str">
        <f>VLOOKUP(Table3[[#This Row],[Product ID]],[1]Products!$A:$G,2,0)</f>
        <v>Product 64</v>
      </c>
      <c r="H257" s="22">
        <v>3</v>
      </c>
      <c r="I257" s="9">
        <f>VLOOKUP('Consolidtaed Data'!$B7820,[1]Products!$A:$G,4,0)</f>
        <v>2391</v>
      </c>
      <c r="J257" s="9">
        <f>VLOOKUP('Consolidtaed Data'!$B7820,[1]Products!$A:$G,3,0)</f>
        <v>1291</v>
      </c>
      <c r="K257" s="9">
        <f>'Consolidtaed Data'!$J7820*'Consolidtaed Data'!$H7820</f>
        <v>2460</v>
      </c>
      <c r="L257" s="9">
        <f>'Consolidtaed Data'!$I7820*'Consolidtaed Data'!$H7820</f>
        <v>3566</v>
      </c>
      <c r="M257" s="9">
        <f>'Consolidtaed Data'!$L7820-'Consolidtaed Data'!$K7820</f>
        <v>729</v>
      </c>
      <c r="N257" s="9" t="str">
        <f>VLOOKUP('Consolidtaed Data'!$C7820,[1]Locations!$A:$O,2,0)</f>
        <v>Victorville</v>
      </c>
      <c r="O257" s="9" t="str">
        <f>VLOOKUP('Consolidtaed Data'!$D7820,'[1]Sales People'!$A:$B,2,0)</f>
        <v>Ernest Wheeler</v>
      </c>
      <c r="P257" s="9" t="str">
        <f>VLOOKUP('Consolidtaed Data'!$E7820,[1]Customers!$A:$B,2,0)</f>
        <v>Thomas Chapman</v>
      </c>
      <c r="Q257" s="11">
        <f>WEEKDAY('Consolidtaed Data'!$F7820)</f>
        <v>3</v>
      </c>
      <c r="R257" s="9">
        <f>MONTH('Consolidtaed Data'!$F7820)</f>
        <v>8</v>
      </c>
      <c r="S257" s="9" t="str">
        <f>TEXT(Table3[[#This Row],[Purchase Date]],"MMMM")</f>
        <v>January</v>
      </c>
      <c r="T257" s="9">
        <f>YEAR('Consolidtaed Data'!$F7820)</f>
        <v>2021</v>
      </c>
    </row>
    <row r="258" spans="1:20" x14ac:dyDescent="0.3">
      <c r="A258" s="9" t="s">
        <v>789</v>
      </c>
      <c r="B258" s="9" t="s">
        <v>369</v>
      </c>
      <c r="C258" s="9" t="s">
        <v>352</v>
      </c>
      <c r="D258" s="9" t="s">
        <v>73</v>
      </c>
      <c r="E258" s="9" t="s">
        <v>5877</v>
      </c>
      <c r="F258" s="10">
        <v>43848</v>
      </c>
      <c r="G258" s="10" t="str">
        <f>VLOOKUP(Table3[[#This Row],[Product ID]],[1]Products!$A:$G,2,0)</f>
        <v>Product 8</v>
      </c>
      <c r="H258" s="22">
        <v>3</v>
      </c>
      <c r="I258" s="9">
        <f>VLOOKUP('Consolidtaed Data'!$B8380,[1]Products!$A:$G,4,0)</f>
        <v>2294</v>
      </c>
      <c r="J258" s="9">
        <f>VLOOKUP('Consolidtaed Data'!$B8380,[1]Products!$A:$G,3,0)</f>
        <v>1399</v>
      </c>
      <c r="K258" s="9">
        <f>'Consolidtaed Data'!$J8380*'Consolidtaed Data'!$H8380</f>
        <v>4134</v>
      </c>
      <c r="L258" s="9">
        <f>'Consolidtaed Data'!$I8380*'Consolidtaed Data'!$H8380</f>
        <v>5661</v>
      </c>
      <c r="M258" s="9">
        <f>'Consolidtaed Data'!$L8380-'Consolidtaed Data'!$K8380</f>
        <v>243</v>
      </c>
      <c r="N258" s="9" t="str">
        <f>VLOOKUP('Consolidtaed Data'!$C8380,[1]Locations!$A:$O,2,0)</f>
        <v>Oxnard</v>
      </c>
      <c r="O258" s="9" t="str">
        <f>VLOOKUP('Consolidtaed Data'!$D8380,'[1]Sales People'!$A:$B,2,0)</f>
        <v>Henry Nelson</v>
      </c>
      <c r="P258" s="9" t="str">
        <f>VLOOKUP('Consolidtaed Data'!$E8380,[1]Customers!$A:$B,2,0)</f>
        <v>Jesse Hernandez</v>
      </c>
      <c r="Q258" s="11">
        <f>WEEKDAY('Consolidtaed Data'!$F8380)</f>
        <v>4</v>
      </c>
      <c r="R258" s="9">
        <f>MONTH('Consolidtaed Data'!$F8380)</f>
        <v>9</v>
      </c>
      <c r="S258" s="9" t="str">
        <f>TEXT(Table3[[#This Row],[Purchase Date]],"MMMM")</f>
        <v>January</v>
      </c>
      <c r="T258" s="9">
        <f>YEAR('Consolidtaed Data'!$F8380)</f>
        <v>2021</v>
      </c>
    </row>
    <row r="259" spans="1:20" x14ac:dyDescent="0.3">
      <c r="A259" s="9" t="s">
        <v>790</v>
      </c>
      <c r="B259" s="9" t="s">
        <v>188</v>
      </c>
      <c r="C259" s="9" t="s">
        <v>210</v>
      </c>
      <c r="D259" s="9" t="s">
        <v>73</v>
      </c>
      <c r="E259" s="9" t="s">
        <v>1463</v>
      </c>
      <c r="F259" s="10">
        <v>43848</v>
      </c>
      <c r="G259" s="10" t="str">
        <f>VLOOKUP(Table3[[#This Row],[Product ID]],[1]Products!$A:$G,2,0)</f>
        <v>Product 63</v>
      </c>
      <c r="H259" s="22">
        <v>2</v>
      </c>
      <c r="I259" s="9">
        <f>VLOOKUP('Consolidtaed Data'!$B8485,[1]Products!$A:$G,4,0)</f>
        <v>826</v>
      </c>
      <c r="J259" s="9">
        <f>VLOOKUP('Consolidtaed Data'!$B8485,[1]Products!$A:$G,3,0)</f>
        <v>562</v>
      </c>
      <c r="K259" s="9">
        <f>'Consolidtaed Data'!$J8485*'Consolidtaed Data'!$H8485</f>
        <v>1076</v>
      </c>
      <c r="L259" s="9">
        <f>'Consolidtaed Data'!$I8485*'Consolidtaed Data'!$H8485</f>
        <v>1472</v>
      </c>
      <c r="M259" s="9">
        <f>'Consolidtaed Data'!$L8485-'Consolidtaed Data'!$K8485</f>
        <v>212</v>
      </c>
      <c r="N259" s="9" t="str">
        <f>VLOOKUP('Consolidtaed Data'!$C8485,[1]Locations!$A:$O,2,0)</f>
        <v>Santa Rosa</v>
      </c>
      <c r="O259" s="9" t="str">
        <f>VLOOKUP('Consolidtaed Data'!$D8485,'[1]Sales People'!$A:$B,2,0)</f>
        <v>Larry Castillo</v>
      </c>
      <c r="P259" s="9" t="str">
        <f>VLOOKUP('Consolidtaed Data'!$E8485,[1]Customers!$A:$B,2,0)</f>
        <v>Thomas Chapman</v>
      </c>
      <c r="Q259" s="11">
        <f>WEEKDAY('Consolidtaed Data'!$F8485)</f>
        <v>4</v>
      </c>
      <c r="R259" s="9">
        <f>MONTH('Consolidtaed Data'!$F8485)</f>
        <v>10</v>
      </c>
      <c r="S259" s="9" t="str">
        <f>TEXT(Table3[[#This Row],[Purchase Date]],"MMMM")</f>
        <v>January</v>
      </c>
      <c r="T259" s="9">
        <f>YEAR('Consolidtaed Data'!$F8485)</f>
        <v>2021</v>
      </c>
    </row>
    <row r="260" spans="1:20" x14ac:dyDescent="0.3">
      <c r="A260" s="9" t="s">
        <v>792</v>
      </c>
      <c r="B260" s="9" t="s">
        <v>129</v>
      </c>
      <c r="C260" s="9" t="s">
        <v>462</v>
      </c>
      <c r="D260" s="9" t="s">
        <v>326</v>
      </c>
      <c r="E260" s="9" t="s">
        <v>1382</v>
      </c>
      <c r="F260" s="10">
        <v>43848</v>
      </c>
      <c r="G260" s="10" t="str">
        <f>VLOOKUP(Table3[[#This Row],[Product ID]],[1]Products!$A:$G,2,0)</f>
        <v>Product 47</v>
      </c>
      <c r="H260" s="22">
        <v>1</v>
      </c>
      <c r="I260" s="9">
        <f>VLOOKUP('Consolidtaed Data'!$B8975,[1]Products!$A:$G,4,0)</f>
        <v>1077</v>
      </c>
      <c r="J260" s="9">
        <f>VLOOKUP('Consolidtaed Data'!$B8975,[1]Products!$A:$G,3,0)</f>
        <v>732</v>
      </c>
      <c r="K260" s="9">
        <f>'Consolidtaed Data'!$J8975*'Consolidtaed Data'!$H8975</f>
        <v>616</v>
      </c>
      <c r="L260" s="9">
        <f>'Consolidtaed Data'!$I8975*'Consolidtaed Data'!$H8975</f>
        <v>812</v>
      </c>
      <c r="M260" s="9">
        <f>'Consolidtaed Data'!$L8975-'Consolidtaed Data'!$K8975</f>
        <v>2832</v>
      </c>
      <c r="N260" s="9" t="str">
        <f>VLOOKUP('Consolidtaed Data'!$C8975,[1]Locations!$A:$O,2,0)</f>
        <v>Chula Vista</v>
      </c>
      <c r="O260" s="9" t="str">
        <f>VLOOKUP('Consolidtaed Data'!$D8975,'[1]Sales People'!$A:$B,2,0)</f>
        <v>Martin Perry</v>
      </c>
      <c r="P260" s="9" t="str">
        <f>VLOOKUP('Consolidtaed Data'!$E8975,[1]Customers!$A:$B,2,0)</f>
        <v>Russell Alexander</v>
      </c>
      <c r="Q260" s="11">
        <f>WEEKDAY('Consolidtaed Data'!$F8975)</f>
        <v>5</v>
      </c>
      <c r="R260" s="9">
        <f>MONTH('Consolidtaed Data'!$F8975)</f>
        <v>11</v>
      </c>
      <c r="S260" s="9" t="str">
        <f>TEXT(Table3[[#This Row],[Purchase Date]],"MMMM")</f>
        <v>January</v>
      </c>
      <c r="T260" s="9">
        <f>YEAR('Consolidtaed Data'!$F8975)</f>
        <v>2021</v>
      </c>
    </row>
    <row r="261" spans="1:20" x14ac:dyDescent="0.3">
      <c r="A261" s="9" t="s">
        <v>794</v>
      </c>
      <c r="B261" s="9" t="s">
        <v>397</v>
      </c>
      <c r="C261" s="9" t="s">
        <v>140</v>
      </c>
      <c r="D261" s="9" t="s">
        <v>123</v>
      </c>
      <c r="E261" s="9" t="s">
        <v>884</v>
      </c>
      <c r="F261" s="10">
        <v>43848</v>
      </c>
      <c r="G261" s="10" t="str">
        <f>VLOOKUP(Table3[[#This Row],[Product ID]],[1]Products!$A:$G,2,0)</f>
        <v>Product 20</v>
      </c>
      <c r="H261" s="22">
        <v>1</v>
      </c>
      <c r="I261" s="9">
        <f>VLOOKUP('Consolidtaed Data'!$B9642,[1]Products!$A:$G,4,0)</f>
        <v>847</v>
      </c>
      <c r="J261" s="9">
        <f>VLOOKUP('Consolidtaed Data'!$B9642,[1]Products!$A:$G,3,0)</f>
        <v>534</v>
      </c>
      <c r="K261" s="9">
        <f>'Consolidtaed Data'!$J9642*'Consolidtaed Data'!$H9642</f>
        <v>1366</v>
      </c>
      <c r="L261" s="9">
        <f>'Consolidtaed Data'!$I9642*'Consolidtaed Data'!$H9642</f>
        <v>2356</v>
      </c>
      <c r="M261" s="9">
        <f>'Consolidtaed Data'!$L9642-'Consolidtaed Data'!$K9642</f>
        <v>483</v>
      </c>
      <c r="N261" s="9" t="str">
        <f>VLOOKUP('Consolidtaed Data'!$C9642,[1]Locations!$A:$O,2,0)</f>
        <v>Fresno</v>
      </c>
      <c r="O261" s="9" t="str">
        <f>VLOOKUP('Consolidtaed Data'!$D9642,'[1]Sales People'!$A:$B,2,0)</f>
        <v>Scott Mason</v>
      </c>
      <c r="P261" s="9" t="str">
        <f>VLOOKUP('Consolidtaed Data'!$E9642,[1]Customers!$A:$B,2,0)</f>
        <v>Jonathan Cox</v>
      </c>
      <c r="Q261" s="11">
        <f>WEEKDAY('Consolidtaed Data'!$F9642)</f>
        <v>5</v>
      </c>
      <c r="R261" s="9">
        <f>MONTH('Consolidtaed Data'!$F9642)</f>
        <v>12</v>
      </c>
      <c r="S261" s="9" t="str">
        <f>TEXT(Table3[[#This Row],[Purchase Date]],"MMMM")</f>
        <v>January</v>
      </c>
      <c r="T261" s="9">
        <f>YEAR('Consolidtaed Data'!$F9642)</f>
        <v>2021</v>
      </c>
    </row>
    <row r="262" spans="1:20" x14ac:dyDescent="0.3">
      <c r="A262" s="9" t="s">
        <v>795</v>
      </c>
      <c r="B262" s="9" t="s">
        <v>230</v>
      </c>
      <c r="C262" s="9" t="s">
        <v>635</v>
      </c>
      <c r="D262" s="9" t="s">
        <v>83</v>
      </c>
      <c r="E262" s="9" t="s">
        <v>1495</v>
      </c>
      <c r="F262" s="10">
        <v>43849</v>
      </c>
      <c r="G262" s="10" t="str">
        <f>VLOOKUP(Table3[[#This Row],[Product ID]],[1]Products!$A:$G,2,0)</f>
        <v>Product 31</v>
      </c>
      <c r="H262" s="22">
        <v>4</v>
      </c>
      <c r="I262" s="9">
        <f>VLOOKUP('Consolidtaed Data'!$B4896,[1]Products!$A:$G,4,0)</f>
        <v>1638</v>
      </c>
      <c r="J262" s="9">
        <f>VLOOKUP('Consolidtaed Data'!$B4896,[1]Products!$A:$G,3,0)</f>
        <v>1261</v>
      </c>
      <c r="K262" s="9">
        <f>'Consolidtaed Data'!$J4896*'Consolidtaed Data'!$H4896</f>
        <v>584</v>
      </c>
      <c r="L262" s="9">
        <f>'Consolidtaed Data'!$I4896*'Consolidtaed Data'!$H4896</f>
        <v>913</v>
      </c>
      <c r="M262" s="9">
        <f>'Consolidtaed Data'!$L4896-'Consolidtaed Data'!$K4896</f>
        <v>1200</v>
      </c>
      <c r="N262" s="9" t="str">
        <f>VLOOKUP('Consolidtaed Data'!$C4896,[1]Locations!$A:$O,2,0)</f>
        <v>Fremont</v>
      </c>
      <c r="O262" s="9" t="str">
        <f>VLOOKUP('Consolidtaed Data'!$D4896,'[1]Sales People'!$A:$B,2,0)</f>
        <v>Kevin Butler</v>
      </c>
      <c r="P262" s="9" t="str">
        <f>VLOOKUP('Consolidtaed Data'!$E4896,[1]Customers!$A:$B,2,0)</f>
        <v>Benjamin Garza</v>
      </c>
      <c r="Q262" s="11">
        <f>WEEKDAY('Consolidtaed Data'!$F4896)</f>
        <v>7</v>
      </c>
      <c r="R262" s="9">
        <f>MONTH('Consolidtaed Data'!$F4896)</f>
        <v>12</v>
      </c>
      <c r="S262" s="9" t="str">
        <f>TEXT(Table3[[#This Row],[Purchase Date]],"MMMM")</f>
        <v>January</v>
      </c>
      <c r="T262" s="9">
        <f>YEAR('Consolidtaed Data'!$F4896)</f>
        <v>2020</v>
      </c>
    </row>
    <row r="263" spans="1:20" x14ac:dyDescent="0.3">
      <c r="A263" s="9" t="s">
        <v>797</v>
      </c>
      <c r="B263" s="9" t="s">
        <v>712</v>
      </c>
      <c r="C263" s="9" t="s">
        <v>226</v>
      </c>
      <c r="D263" s="9" t="s">
        <v>31</v>
      </c>
      <c r="E263" s="9" t="s">
        <v>763</v>
      </c>
      <c r="F263" s="10">
        <v>43849</v>
      </c>
      <c r="G263" s="10" t="str">
        <f>VLOOKUP(Table3[[#This Row],[Product ID]],[1]Products!$A:$G,2,0)</f>
        <v>Product 32</v>
      </c>
      <c r="H263" s="22">
        <v>2</v>
      </c>
      <c r="I263" s="9">
        <f>VLOOKUP('Consolidtaed Data'!$B6868,[1]Products!$A:$G,4,0)</f>
        <v>545</v>
      </c>
      <c r="J263" s="9">
        <f>VLOOKUP('Consolidtaed Data'!$B6868,[1]Products!$A:$G,3,0)</f>
        <v>425</v>
      </c>
      <c r="K263" s="9">
        <f>'Consolidtaed Data'!$J6868*'Consolidtaed Data'!$H6868</f>
        <v>1321</v>
      </c>
      <c r="L263" s="9">
        <f>'Consolidtaed Data'!$I6868*'Consolidtaed Data'!$H6868</f>
        <v>1972</v>
      </c>
      <c r="M263" s="9">
        <f>'Consolidtaed Data'!$L6868-'Consolidtaed Data'!$K6868</f>
        <v>51</v>
      </c>
      <c r="N263" s="9" t="str">
        <f>VLOOKUP('Consolidtaed Data'!$C6868,[1]Locations!$A:$O,2,0)</f>
        <v>West Covina</v>
      </c>
      <c r="O263" s="9" t="str">
        <f>VLOOKUP('Consolidtaed Data'!$D6868,'[1]Sales People'!$A:$B,2,0)</f>
        <v>Roger Robertson</v>
      </c>
      <c r="P263" s="9" t="str">
        <f>VLOOKUP('Consolidtaed Data'!$E6868,[1]Customers!$A:$B,2,0)</f>
        <v>Steven Carr</v>
      </c>
      <c r="Q263" s="11">
        <f>WEEKDAY('Consolidtaed Data'!$F6868)</f>
        <v>2</v>
      </c>
      <c r="R263" s="9">
        <f>MONTH('Consolidtaed Data'!$F6868)</f>
        <v>6</v>
      </c>
      <c r="S263" s="9" t="str">
        <f>TEXT(Table3[[#This Row],[Purchase Date]],"MMMM")</f>
        <v>January</v>
      </c>
      <c r="T263" s="9">
        <f>YEAR('Consolidtaed Data'!$F6868)</f>
        <v>2021</v>
      </c>
    </row>
    <row r="264" spans="1:20" x14ac:dyDescent="0.3">
      <c r="A264" s="9" t="s">
        <v>798</v>
      </c>
      <c r="B264" s="9" t="s">
        <v>549</v>
      </c>
      <c r="C264" s="9" t="s">
        <v>472</v>
      </c>
      <c r="D264" s="9" t="s">
        <v>100</v>
      </c>
      <c r="E264" s="9" t="s">
        <v>701</v>
      </c>
      <c r="F264" s="10">
        <v>43849</v>
      </c>
      <c r="G264" s="10" t="str">
        <f>VLOOKUP(Table3[[#This Row],[Product ID]],[1]Products!$A:$G,2,0)</f>
        <v>Product 10</v>
      </c>
      <c r="H264" s="22">
        <v>2</v>
      </c>
      <c r="I264" s="9">
        <f>VLOOKUP('Consolidtaed Data'!$B8267,[1]Products!$A:$G,4,0)</f>
        <v>2294</v>
      </c>
      <c r="J264" s="9">
        <f>VLOOKUP('Consolidtaed Data'!$B8267,[1]Products!$A:$G,3,0)</f>
        <v>1399</v>
      </c>
      <c r="K264" s="9">
        <f>'Consolidtaed Data'!$J8267*'Consolidtaed Data'!$H8267</f>
        <v>1518</v>
      </c>
      <c r="L264" s="9">
        <f>'Consolidtaed Data'!$I8267*'Consolidtaed Data'!$H8267</f>
        <v>2410</v>
      </c>
      <c r="M264" s="9">
        <f>'Consolidtaed Data'!$L8267-'Consolidtaed Data'!$K8267</f>
        <v>483</v>
      </c>
      <c r="N264" s="9" t="str">
        <f>VLOOKUP('Consolidtaed Data'!$C8267,[1]Locations!$A:$O,2,0)</f>
        <v>Thousand Oaks</v>
      </c>
      <c r="O264" s="9" t="str">
        <f>VLOOKUP('Consolidtaed Data'!$D8267,'[1]Sales People'!$A:$B,2,0)</f>
        <v>Justin Lynch</v>
      </c>
      <c r="P264" s="9" t="str">
        <f>VLOOKUP('Consolidtaed Data'!$E8267,[1]Customers!$A:$B,2,0)</f>
        <v>Timothy Lawrence</v>
      </c>
      <c r="Q264" s="11">
        <f>WEEKDAY('Consolidtaed Data'!$F8267)</f>
        <v>3</v>
      </c>
      <c r="R264" s="9">
        <f>MONTH('Consolidtaed Data'!$F8267)</f>
        <v>9</v>
      </c>
      <c r="S264" s="9" t="str">
        <f>TEXT(Table3[[#This Row],[Purchase Date]],"MMMM")</f>
        <v>January</v>
      </c>
      <c r="T264" s="9">
        <f>YEAR('Consolidtaed Data'!$F8267)</f>
        <v>2021</v>
      </c>
    </row>
    <row r="265" spans="1:20" x14ac:dyDescent="0.3">
      <c r="A265" s="9" t="s">
        <v>800</v>
      </c>
      <c r="B265" s="9" t="s">
        <v>103</v>
      </c>
      <c r="C265" s="9" t="s">
        <v>302</v>
      </c>
      <c r="D265" s="9" t="s">
        <v>105</v>
      </c>
      <c r="E265" s="9" t="s">
        <v>777</v>
      </c>
      <c r="F265" s="10">
        <v>43849</v>
      </c>
      <c r="G265" s="10" t="str">
        <f>VLOOKUP(Table3[[#This Row],[Product ID]],[1]Products!$A:$G,2,0)</f>
        <v>Product 44</v>
      </c>
      <c r="H265" s="22">
        <v>1</v>
      </c>
      <c r="I265" s="9">
        <f>VLOOKUP('Consolidtaed Data'!$B8431,[1]Products!$A:$G,4,0)</f>
        <v>871</v>
      </c>
      <c r="J265" s="9">
        <f>VLOOKUP('Consolidtaed Data'!$B8431,[1]Products!$A:$G,3,0)</f>
        <v>540</v>
      </c>
      <c r="K265" s="9">
        <f>'Consolidtaed Data'!$J8431*'Consolidtaed Data'!$H8431</f>
        <v>22</v>
      </c>
      <c r="L265" s="9">
        <f>'Consolidtaed Data'!$I8431*'Consolidtaed Data'!$H8431</f>
        <v>35</v>
      </c>
      <c r="M265" s="9">
        <f>'Consolidtaed Data'!$L8431-'Consolidtaed Data'!$K8431</f>
        <v>600</v>
      </c>
      <c r="N265" s="9" t="str">
        <f>VLOOKUP('Consolidtaed Data'!$C8431,[1]Locations!$A:$O,2,0)</f>
        <v>Huntington Beach</v>
      </c>
      <c r="O265" s="9" t="str">
        <f>VLOOKUP('Consolidtaed Data'!$D8431,'[1]Sales People'!$A:$B,2,0)</f>
        <v>Arthur Mccoy</v>
      </c>
      <c r="P265" s="9" t="str">
        <f>VLOOKUP('Consolidtaed Data'!$E8431,[1]Customers!$A:$B,2,0)</f>
        <v>Todd George</v>
      </c>
      <c r="Q265" s="11">
        <f>WEEKDAY('Consolidtaed Data'!$F8431)</f>
        <v>1</v>
      </c>
      <c r="R265" s="9">
        <f>MONTH('Consolidtaed Data'!$F8431)</f>
        <v>10</v>
      </c>
      <c r="S265" s="9" t="str">
        <f>TEXT(Table3[[#This Row],[Purchase Date]],"MMMM")</f>
        <v>January</v>
      </c>
      <c r="T265" s="9">
        <f>YEAR('Consolidtaed Data'!$F8431)</f>
        <v>2021</v>
      </c>
    </row>
    <row r="266" spans="1:20" x14ac:dyDescent="0.3">
      <c r="A266" s="9" t="s">
        <v>802</v>
      </c>
      <c r="B266" s="9" t="s">
        <v>129</v>
      </c>
      <c r="C266" s="9" t="s">
        <v>196</v>
      </c>
      <c r="D266" s="9" t="s">
        <v>22</v>
      </c>
      <c r="E266" s="9" t="s">
        <v>348</v>
      </c>
      <c r="F266" s="10">
        <v>43849</v>
      </c>
      <c r="G266" s="10" t="str">
        <f>VLOOKUP(Table3[[#This Row],[Product ID]],[1]Products!$A:$G,2,0)</f>
        <v>Product 47</v>
      </c>
      <c r="H266" s="22">
        <v>1</v>
      </c>
      <c r="I266" s="9">
        <f>VLOOKUP('Consolidtaed Data'!$B8643,[1]Products!$A:$G,4,0)</f>
        <v>1798</v>
      </c>
      <c r="J266" s="9">
        <f>VLOOKUP('Consolidtaed Data'!$B8643,[1]Products!$A:$G,3,0)</f>
        <v>971</v>
      </c>
      <c r="K266" s="9">
        <f>'Consolidtaed Data'!$J8643*'Consolidtaed Data'!$H8643</f>
        <v>1580</v>
      </c>
      <c r="L266" s="9">
        <f>'Consolidtaed Data'!$I8643*'Consolidtaed Data'!$H8643</f>
        <v>2224</v>
      </c>
      <c r="M266" s="9">
        <f>'Consolidtaed Data'!$L8643-'Consolidtaed Data'!$K8643</f>
        <v>285</v>
      </c>
      <c r="N266" s="9" t="str">
        <f>VLOOKUP('Consolidtaed Data'!$C8643,[1]Locations!$A:$O,2,0)</f>
        <v>San Jose</v>
      </c>
      <c r="O266" s="9" t="str">
        <f>VLOOKUP('Consolidtaed Data'!$D8643,'[1]Sales People'!$A:$B,2,0)</f>
        <v>Ronald Reed</v>
      </c>
      <c r="P266" s="9" t="str">
        <f>VLOOKUP('Consolidtaed Data'!$E8643,[1]Customers!$A:$B,2,0)</f>
        <v>Ralph Kelley</v>
      </c>
      <c r="Q266" s="11">
        <f>WEEKDAY('Consolidtaed Data'!$F8643)</f>
        <v>3</v>
      </c>
      <c r="R266" s="9">
        <f>MONTH('Consolidtaed Data'!$F8643)</f>
        <v>10</v>
      </c>
      <c r="S266" s="9" t="str">
        <f>TEXT(Table3[[#This Row],[Purchase Date]],"MMMM")</f>
        <v>January</v>
      </c>
      <c r="T266" s="9">
        <f>YEAR('Consolidtaed Data'!$F8643)</f>
        <v>2021</v>
      </c>
    </row>
    <row r="267" spans="1:20" x14ac:dyDescent="0.3">
      <c r="A267" s="9" t="s">
        <v>804</v>
      </c>
      <c r="B267" s="9" t="s">
        <v>129</v>
      </c>
      <c r="C267" s="9" t="s">
        <v>21</v>
      </c>
      <c r="D267" s="9" t="s">
        <v>149</v>
      </c>
      <c r="E267" s="9" t="s">
        <v>1527</v>
      </c>
      <c r="F267" s="10">
        <v>43849</v>
      </c>
      <c r="G267" s="10" t="str">
        <f>VLOOKUP(Table3[[#This Row],[Product ID]],[1]Products!$A:$G,2,0)</f>
        <v>Product 47</v>
      </c>
      <c r="H267" s="22">
        <v>1</v>
      </c>
      <c r="I267" s="9">
        <f>VLOOKUP('Consolidtaed Data'!$B8829,[1]Products!$A:$G,4,0)</f>
        <v>2353</v>
      </c>
      <c r="J267" s="9">
        <f>VLOOKUP('Consolidtaed Data'!$B8829,[1]Products!$A:$G,3,0)</f>
        <v>1788</v>
      </c>
      <c r="K267" s="9">
        <f>'Consolidtaed Data'!$J8829*'Consolidtaed Data'!$H8829</f>
        <v>4191</v>
      </c>
      <c r="L267" s="9">
        <f>'Consolidtaed Data'!$I8829*'Consolidtaed Data'!$H8829</f>
        <v>5901</v>
      </c>
      <c r="M267" s="9">
        <f>'Consolidtaed Data'!$L8829-'Consolidtaed Data'!$K8829</f>
        <v>1120</v>
      </c>
      <c r="N267" s="9" t="str">
        <f>VLOOKUP('Consolidtaed Data'!$C8829,[1]Locations!$A:$O,2,0)</f>
        <v>Costa Mesa</v>
      </c>
      <c r="O267" s="9" t="str">
        <f>VLOOKUP('Consolidtaed Data'!$D8829,'[1]Sales People'!$A:$B,2,0)</f>
        <v>Larry Castillo</v>
      </c>
      <c r="P267" s="9" t="str">
        <f>VLOOKUP('Consolidtaed Data'!$E8829,[1]Customers!$A:$B,2,0)</f>
        <v>Victor Watkins</v>
      </c>
      <c r="Q267" s="11">
        <f>WEEKDAY('Consolidtaed Data'!$F8829)</f>
        <v>2</v>
      </c>
      <c r="R267" s="9">
        <f>MONTH('Consolidtaed Data'!$F8829)</f>
        <v>11</v>
      </c>
      <c r="S267" s="9" t="str">
        <f>TEXT(Table3[[#This Row],[Purchase Date]],"MMMM")</f>
        <v>January</v>
      </c>
      <c r="T267" s="9">
        <f>YEAR('Consolidtaed Data'!$F8829)</f>
        <v>2021</v>
      </c>
    </row>
    <row r="268" spans="1:20" x14ac:dyDescent="0.3">
      <c r="A268" s="9" t="s">
        <v>805</v>
      </c>
      <c r="B268" s="9" t="s">
        <v>806</v>
      </c>
      <c r="C268" s="9" t="s">
        <v>412</v>
      </c>
      <c r="D268" s="9" t="s">
        <v>220</v>
      </c>
      <c r="E268" s="9" t="s">
        <v>2166</v>
      </c>
      <c r="F268" s="10">
        <v>43849</v>
      </c>
      <c r="G268" s="10" t="str">
        <f>VLOOKUP(Table3[[#This Row],[Product ID]],[1]Products!$A:$G,2,0)</f>
        <v>Product 72</v>
      </c>
      <c r="H268" s="22">
        <v>1</v>
      </c>
      <c r="I268" s="9">
        <f>VLOOKUP('Consolidtaed Data'!$B8855,[1]Products!$A:$G,4,0)</f>
        <v>1467</v>
      </c>
      <c r="J268" s="9">
        <f>VLOOKUP('Consolidtaed Data'!$B8855,[1]Products!$A:$G,3,0)</f>
        <v>807</v>
      </c>
      <c r="K268" s="9">
        <f>'Consolidtaed Data'!$J8855*'Consolidtaed Data'!$H8855</f>
        <v>1683</v>
      </c>
      <c r="L268" s="9">
        <f>'Consolidtaed Data'!$I8855*'Consolidtaed Data'!$H8855</f>
        <v>2052</v>
      </c>
      <c r="M268" s="9">
        <f>'Consolidtaed Data'!$L8855-'Consolidtaed Data'!$K8855</f>
        <v>2756</v>
      </c>
      <c r="N268" s="9" t="str">
        <f>VLOOKUP('Consolidtaed Data'!$C8855,[1]Locations!$A:$O,2,0)</f>
        <v>San Francisco</v>
      </c>
      <c r="O268" s="9" t="str">
        <f>VLOOKUP('Consolidtaed Data'!$D8855,'[1]Sales People'!$A:$B,2,0)</f>
        <v>John Reyes</v>
      </c>
      <c r="P268" s="9" t="str">
        <f>VLOOKUP('Consolidtaed Data'!$E8855,[1]Customers!$A:$B,2,0)</f>
        <v>Jose Lewis</v>
      </c>
      <c r="Q268" s="11">
        <f>WEEKDAY('Consolidtaed Data'!$F8855)</f>
        <v>4</v>
      </c>
      <c r="R268" s="9">
        <f>MONTH('Consolidtaed Data'!$F8855)</f>
        <v>11</v>
      </c>
      <c r="S268" s="9" t="str">
        <f>TEXT(Table3[[#This Row],[Purchase Date]],"MMMM")</f>
        <v>January</v>
      </c>
      <c r="T268" s="9">
        <f>YEAR('Consolidtaed Data'!$F8855)</f>
        <v>2021</v>
      </c>
    </row>
    <row r="269" spans="1:20" x14ac:dyDescent="0.3">
      <c r="A269" s="9" t="s">
        <v>808</v>
      </c>
      <c r="B269" s="9" t="s">
        <v>15</v>
      </c>
      <c r="C269" s="9" t="s">
        <v>34</v>
      </c>
      <c r="D269" s="9" t="s">
        <v>22</v>
      </c>
      <c r="E269" s="9" t="s">
        <v>1180</v>
      </c>
      <c r="F269" s="10">
        <v>43849</v>
      </c>
      <c r="G269" s="10" t="str">
        <f>VLOOKUP(Table3[[#This Row],[Product ID]],[1]Products!$A:$G,2,0)</f>
        <v>Product 38</v>
      </c>
      <c r="H269" s="22">
        <v>1</v>
      </c>
      <c r="I269" s="9">
        <f>VLOOKUP('Consolidtaed Data'!$B9028,[1]Products!$A:$G,4,0)</f>
        <v>1022</v>
      </c>
      <c r="J269" s="9">
        <f>VLOOKUP('Consolidtaed Data'!$B9028,[1]Products!$A:$G,3,0)</f>
        <v>818</v>
      </c>
      <c r="K269" s="9">
        <f>'Consolidtaed Data'!$J9028*'Consolidtaed Data'!$H9028</f>
        <v>1350</v>
      </c>
      <c r="L269" s="9">
        <f>'Consolidtaed Data'!$I9028*'Consolidtaed Data'!$H9028</f>
        <v>2454</v>
      </c>
      <c r="M269" s="9">
        <f>'Consolidtaed Data'!$L9028-'Consolidtaed Data'!$K9028</f>
        <v>451</v>
      </c>
      <c r="N269" s="9" t="str">
        <f>VLOOKUP('Consolidtaed Data'!$C9028,[1]Locations!$A:$O,2,0)</f>
        <v>Modesto</v>
      </c>
      <c r="O269" s="9" t="str">
        <f>VLOOKUP('Consolidtaed Data'!$D9028,'[1]Sales People'!$A:$B,2,0)</f>
        <v>Scott Mason</v>
      </c>
      <c r="P269" s="9" t="str">
        <f>VLOOKUP('Consolidtaed Data'!$E9028,[1]Customers!$A:$B,2,0)</f>
        <v>Michael Hill</v>
      </c>
      <c r="Q269" s="11">
        <f>WEEKDAY('Consolidtaed Data'!$F9028)</f>
        <v>1</v>
      </c>
      <c r="R269" s="9">
        <f>MONTH('Consolidtaed Data'!$F9028)</f>
        <v>11</v>
      </c>
      <c r="S269" s="9" t="str">
        <f>TEXT(Table3[[#This Row],[Purchase Date]],"MMMM")</f>
        <v>January</v>
      </c>
      <c r="T269" s="9">
        <f>YEAR('Consolidtaed Data'!$F9028)</f>
        <v>2021</v>
      </c>
    </row>
    <row r="270" spans="1:20" x14ac:dyDescent="0.3">
      <c r="A270" s="9" t="s">
        <v>809</v>
      </c>
      <c r="B270" s="9" t="s">
        <v>322</v>
      </c>
      <c r="C270" s="9" t="s">
        <v>30</v>
      </c>
      <c r="D270" s="9" t="s">
        <v>329</v>
      </c>
      <c r="E270" s="9" t="s">
        <v>1258</v>
      </c>
      <c r="F270" s="10">
        <v>43849</v>
      </c>
      <c r="G270" s="10" t="str">
        <f>VLOOKUP(Table3[[#This Row],[Product ID]],[1]Products!$A:$G,2,0)</f>
        <v>Product 43</v>
      </c>
      <c r="H270" s="22">
        <v>1</v>
      </c>
      <c r="I270" s="9">
        <f>VLOOKUP('Consolidtaed Data'!$B9447,[1]Products!$A:$G,4,0)</f>
        <v>502</v>
      </c>
      <c r="J270" s="9">
        <f>VLOOKUP('Consolidtaed Data'!$B9447,[1]Products!$A:$G,3,0)</f>
        <v>296</v>
      </c>
      <c r="K270" s="9">
        <f>'Consolidtaed Data'!$J9447*'Consolidtaed Data'!$H9447</f>
        <v>3903</v>
      </c>
      <c r="L270" s="9">
        <f>'Consolidtaed Data'!$I9447*'Consolidtaed Data'!$H9447</f>
        <v>4761</v>
      </c>
      <c r="M270" s="9">
        <f>'Consolidtaed Data'!$L9447-'Consolidtaed Data'!$K9447</f>
        <v>1980</v>
      </c>
      <c r="N270" s="9" t="str">
        <f>VLOOKUP('Consolidtaed Data'!$C9447,[1]Locations!$A:$O,2,0)</f>
        <v>Moreno Valley</v>
      </c>
      <c r="O270" s="9" t="str">
        <f>VLOOKUP('Consolidtaed Data'!$D9447,'[1]Sales People'!$A:$B,2,0)</f>
        <v>Ryan Butler</v>
      </c>
      <c r="P270" s="9" t="str">
        <f>VLOOKUP('Consolidtaed Data'!$E9447,[1]Customers!$A:$B,2,0)</f>
        <v>Bobby Coleman</v>
      </c>
      <c r="Q270" s="11">
        <f>WEEKDAY('Consolidtaed Data'!$F9447)</f>
        <v>4</v>
      </c>
      <c r="R270" s="9">
        <f>MONTH('Consolidtaed Data'!$F9447)</f>
        <v>12</v>
      </c>
      <c r="S270" s="9" t="str">
        <f>TEXT(Table3[[#This Row],[Purchase Date]],"MMMM")</f>
        <v>January</v>
      </c>
      <c r="T270" s="9">
        <f>YEAR('Consolidtaed Data'!$F9447)</f>
        <v>2021</v>
      </c>
    </row>
    <row r="271" spans="1:20" x14ac:dyDescent="0.3">
      <c r="A271" s="9" t="s">
        <v>811</v>
      </c>
      <c r="B271" s="9" t="s">
        <v>219</v>
      </c>
      <c r="C271" s="9" t="s">
        <v>275</v>
      </c>
      <c r="D271" s="9" t="s">
        <v>46</v>
      </c>
      <c r="E271" s="9" t="s">
        <v>1067</v>
      </c>
      <c r="F271" s="10">
        <v>43850</v>
      </c>
      <c r="G271" s="10" t="str">
        <f>VLOOKUP(Table3[[#This Row],[Product ID]],[1]Products!$A:$G,2,0)</f>
        <v>Product 35</v>
      </c>
      <c r="H271" s="22">
        <v>1</v>
      </c>
      <c r="I271" s="9">
        <f>VLOOKUP('Consolidtaed Data'!$B4908,[1]Products!$A:$G,4,0)</f>
        <v>561</v>
      </c>
      <c r="J271" s="9">
        <f>VLOOKUP('Consolidtaed Data'!$B4908,[1]Products!$A:$G,3,0)</f>
        <v>421</v>
      </c>
      <c r="K271" s="9">
        <f>'Consolidtaed Data'!$J4908*'Consolidtaed Data'!$H4908</f>
        <v>1700</v>
      </c>
      <c r="L271" s="9">
        <f>'Consolidtaed Data'!$I4908*'Consolidtaed Data'!$H4908</f>
        <v>2180</v>
      </c>
      <c r="M271" s="9">
        <f>'Consolidtaed Data'!$L4908-'Consolidtaed Data'!$K4908</f>
        <v>164</v>
      </c>
      <c r="N271" s="9" t="str">
        <f>VLOOKUP('Consolidtaed Data'!$C4908,[1]Locations!$A:$O,2,0)</f>
        <v>El Cajon</v>
      </c>
      <c r="O271" s="9" t="str">
        <f>VLOOKUP('Consolidtaed Data'!$D4908,'[1]Sales People'!$A:$B,2,0)</f>
        <v>Kenneth Bradley</v>
      </c>
      <c r="P271" s="9" t="str">
        <f>VLOOKUP('Consolidtaed Data'!$E4908,[1]Customers!$A:$B,2,0)</f>
        <v>Jerry Smith</v>
      </c>
      <c r="Q271" s="11">
        <f>WEEKDAY('Consolidtaed Data'!$F4908)</f>
        <v>1</v>
      </c>
      <c r="R271" s="9">
        <f>MONTH('Consolidtaed Data'!$F4908)</f>
        <v>12</v>
      </c>
      <c r="S271" s="9" t="str">
        <f>TEXT(Table3[[#This Row],[Purchase Date]],"MMMM")</f>
        <v>January</v>
      </c>
      <c r="T271" s="9">
        <f>YEAR('Consolidtaed Data'!$F4908)</f>
        <v>2020</v>
      </c>
    </row>
    <row r="272" spans="1:20" x14ac:dyDescent="0.3">
      <c r="A272" s="9" t="s">
        <v>813</v>
      </c>
      <c r="B272" s="9" t="s">
        <v>107</v>
      </c>
      <c r="C272" s="9" t="s">
        <v>21</v>
      </c>
      <c r="D272" s="9" t="s">
        <v>123</v>
      </c>
      <c r="E272" s="9" t="s">
        <v>1018</v>
      </c>
      <c r="F272" s="10">
        <v>43850</v>
      </c>
      <c r="G272" s="10" t="str">
        <f>VLOOKUP(Table3[[#This Row],[Product ID]],[1]Products!$A:$G,2,0)</f>
        <v>Product 52</v>
      </c>
      <c r="H272" s="22">
        <v>2</v>
      </c>
      <c r="I272" s="9">
        <f>VLOOKUP('Consolidtaed Data'!$B5085,[1]Products!$A:$G,4,0)</f>
        <v>378</v>
      </c>
      <c r="J272" s="9">
        <f>VLOOKUP('Consolidtaed Data'!$B5085,[1]Products!$A:$G,3,0)</f>
        <v>291</v>
      </c>
      <c r="K272" s="9">
        <f>'Consolidtaed Data'!$J5085*'Consolidtaed Data'!$H5085</f>
        <v>291</v>
      </c>
      <c r="L272" s="9">
        <f>'Consolidtaed Data'!$I5085*'Consolidtaed Data'!$H5085</f>
        <v>378</v>
      </c>
      <c r="M272" s="9">
        <f>'Consolidtaed Data'!$L5085-'Consolidtaed Data'!$K5085</f>
        <v>1149</v>
      </c>
      <c r="N272" s="9" t="str">
        <f>VLOOKUP('Consolidtaed Data'!$C5085,[1]Locations!$A:$O,2,0)</f>
        <v>San Diego</v>
      </c>
      <c r="O272" s="9" t="str">
        <f>VLOOKUP('Consolidtaed Data'!$D5085,'[1]Sales People'!$A:$B,2,0)</f>
        <v>Joe Sims</v>
      </c>
      <c r="P272" s="9" t="str">
        <f>VLOOKUP('Consolidtaed Data'!$E5085,[1]Customers!$A:$B,2,0)</f>
        <v>Ralph Elliott</v>
      </c>
      <c r="Q272" s="11">
        <f>WEEKDAY('Consolidtaed Data'!$F5085)</f>
        <v>6</v>
      </c>
      <c r="R272" s="9">
        <f>MONTH('Consolidtaed Data'!$F5085)</f>
        <v>1</v>
      </c>
      <c r="S272" s="9" t="str">
        <f>TEXT(Table3[[#This Row],[Purchase Date]],"MMMM")</f>
        <v>January</v>
      </c>
      <c r="T272" s="9">
        <f>YEAR('Consolidtaed Data'!$F5085)</f>
        <v>2021</v>
      </c>
    </row>
    <row r="273" spans="1:20" x14ac:dyDescent="0.3">
      <c r="A273" s="9" t="s">
        <v>815</v>
      </c>
      <c r="B273" s="9" t="s">
        <v>230</v>
      </c>
      <c r="C273" s="9" t="s">
        <v>472</v>
      </c>
      <c r="D273" s="9" t="s">
        <v>73</v>
      </c>
      <c r="E273" s="9" t="s">
        <v>1309</v>
      </c>
      <c r="F273" s="10">
        <v>43850</v>
      </c>
      <c r="G273" s="10" t="str">
        <f>VLOOKUP(Table3[[#This Row],[Product ID]],[1]Products!$A:$G,2,0)</f>
        <v>Product 31</v>
      </c>
      <c r="H273" s="22">
        <v>1</v>
      </c>
      <c r="I273" s="9">
        <f>VLOOKUP('Consolidtaed Data'!$B5111,[1]Products!$A:$G,4,0)</f>
        <v>826</v>
      </c>
      <c r="J273" s="9">
        <f>VLOOKUP('Consolidtaed Data'!$B5111,[1]Products!$A:$G,3,0)</f>
        <v>562</v>
      </c>
      <c r="K273" s="9">
        <f>'Consolidtaed Data'!$J5111*'Consolidtaed Data'!$H5111</f>
        <v>183</v>
      </c>
      <c r="L273" s="9">
        <f>'Consolidtaed Data'!$I5111*'Consolidtaed Data'!$H5111</f>
        <v>285</v>
      </c>
      <c r="M273" s="9">
        <f>'Consolidtaed Data'!$L5111-'Consolidtaed Data'!$K5111</f>
        <v>618</v>
      </c>
      <c r="N273" s="9" t="str">
        <f>VLOOKUP('Consolidtaed Data'!$C5111,[1]Locations!$A:$O,2,0)</f>
        <v>Anaheim</v>
      </c>
      <c r="O273" s="9" t="str">
        <f>VLOOKUP('Consolidtaed Data'!$D5111,'[1]Sales People'!$A:$B,2,0)</f>
        <v>Patrick Ruiz</v>
      </c>
      <c r="P273" s="9" t="str">
        <f>VLOOKUP('Consolidtaed Data'!$E5111,[1]Customers!$A:$B,2,0)</f>
        <v>Johnny Ward</v>
      </c>
      <c r="Q273" s="11">
        <f>WEEKDAY('Consolidtaed Data'!$F5111)</f>
        <v>1</v>
      </c>
      <c r="R273" s="9">
        <f>MONTH('Consolidtaed Data'!$F5111)</f>
        <v>1</v>
      </c>
      <c r="S273" s="9" t="str">
        <f>TEXT(Table3[[#This Row],[Purchase Date]],"MMMM")</f>
        <v>January</v>
      </c>
      <c r="T273" s="9">
        <f>YEAR('Consolidtaed Data'!$F5111)</f>
        <v>2021</v>
      </c>
    </row>
    <row r="274" spans="1:20" x14ac:dyDescent="0.3">
      <c r="A274" s="9" t="s">
        <v>817</v>
      </c>
      <c r="B274" s="9" t="s">
        <v>490</v>
      </c>
      <c r="C274" s="9" t="s">
        <v>472</v>
      </c>
      <c r="D274" s="9" t="s">
        <v>374</v>
      </c>
      <c r="E274" s="9" t="s">
        <v>728</v>
      </c>
      <c r="F274" s="10">
        <v>43850</v>
      </c>
      <c r="G274" s="10" t="str">
        <f>VLOOKUP(Table3[[#This Row],[Product ID]],[1]Products!$A:$G,2,0)</f>
        <v>Product 79</v>
      </c>
      <c r="H274" s="22">
        <v>3</v>
      </c>
      <c r="I274" s="9">
        <f>VLOOKUP('Consolidtaed Data'!$B5490,[1]Products!$A:$G,4,0)</f>
        <v>1494</v>
      </c>
      <c r="J274" s="9">
        <f>VLOOKUP('Consolidtaed Data'!$B5490,[1]Products!$A:$G,3,0)</f>
        <v>971</v>
      </c>
      <c r="K274" s="9">
        <f>'Consolidtaed Data'!$J5490*'Consolidtaed Data'!$H5490</f>
        <v>1305</v>
      </c>
      <c r="L274" s="9">
        <f>'Consolidtaed Data'!$I5490*'Consolidtaed Data'!$H5490</f>
        <v>1812</v>
      </c>
      <c r="M274" s="9">
        <f>'Consolidtaed Data'!$L5490-'Consolidtaed Data'!$K5490</f>
        <v>742</v>
      </c>
      <c r="N274" s="9" t="str">
        <f>VLOOKUP('Consolidtaed Data'!$C5490,[1]Locations!$A:$O,2,0)</f>
        <v>Antioch</v>
      </c>
      <c r="O274" s="9" t="str">
        <f>VLOOKUP('Consolidtaed Data'!$D5490,'[1]Sales People'!$A:$B,2,0)</f>
        <v>Gary Rodriguez</v>
      </c>
      <c r="P274" s="9" t="str">
        <f>VLOOKUP('Consolidtaed Data'!$E5490,[1]Customers!$A:$B,2,0)</f>
        <v>Roger Elliott</v>
      </c>
      <c r="Q274" s="11">
        <f>WEEKDAY('Consolidtaed Data'!$F5490)</f>
        <v>3</v>
      </c>
      <c r="R274" s="9">
        <f>MONTH('Consolidtaed Data'!$F5490)</f>
        <v>2</v>
      </c>
      <c r="S274" s="9" t="str">
        <f>TEXT(Table3[[#This Row],[Purchase Date]],"MMMM")</f>
        <v>January</v>
      </c>
      <c r="T274" s="9">
        <f>YEAR('Consolidtaed Data'!$F5490)</f>
        <v>2021</v>
      </c>
    </row>
    <row r="275" spans="1:20" x14ac:dyDescent="0.3">
      <c r="A275" s="9" t="s">
        <v>818</v>
      </c>
      <c r="B275" s="9" t="s">
        <v>266</v>
      </c>
      <c r="C275" s="9" t="s">
        <v>130</v>
      </c>
      <c r="D275" s="9" t="s">
        <v>80</v>
      </c>
      <c r="E275" s="9" t="s">
        <v>378</v>
      </c>
      <c r="F275" s="10">
        <v>43850</v>
      </c>
      <c r="G275" s="10" t="str">
        <f>VLOOKUP(Table3[[#This Row],[Product ID]],[1]Products!$A:$G,2,0)</f>
        <v>Product 92</v>
      </c>
      <c r="H275" s="22">
        <v>1</v>
      </c>
      <c r="I275" s="9">
        <f>VLOOKUP('Consolidtaed Data'!$B5653,[1]Products!$A:$G,4,0)</f>
        <v>1798</v>
      </c>
      <c r="J275" s="9">
        <f>VLOOKUP('Consolidtaed Data'!$B5653,[1]Products!$A:$G,3,0)</f>
        <v>971</v>
      </c>
      <c r="K275" s="9">
        <f>'Consolidtaed Data'!$J5653*'Consolidtaed Data'!$H5653</f>
        <v>1234</v>
      </c>
      <c r="L275" s="9">
        <f>'Consolidtaed Data'!$I5653*'Consolidtaed Data'!$H5653</f>
        <v>1582</v>
      </c>
      <c r="M275" s="9">
        <f>'Consolidtaed Data'!$L5653-'Consolidtaed Data'!$K5653</f>
        <v>192</v>
      </c>
      <c r="N275" s="9" t="str">
        <f>VLOOKUP('Consolidtaed Data'!$C5653,[1]Locations!$A:$O,2,0)</f>
        <v>Vista</v>
      </c>
      <c r="O275" s="9" t="str">
        <f>VLOOKUP('Consolidtaed Data'!$D5653,'[1]Sales People'!$A:$B,2,0)</f>
        <v>Ernest Wagner</v>
      </c>
      <c r="P275" s="9" t="str">
        <f>VLOOKUP('Consolidtaed Data'!$E5653,[1]Customers!$A:$B,2,0)</f>
        <v>Joshua Collins</v>
      </c>
      <c r="Q275" s="11">
        <f>WEEKDAY('Consolidtaed Data'!$F5653)</f>
        <v>3</v>
      </c>
      <c r="R275" s="9">
        <f>MONTH('Consolidtaed Data'!$F5653)</f>
        <v>2</v>
      </c>
      <c r="S275" s="9" t="str">
        <f>TEXT(Table3[[#This Row],[Purchase Date]],"MMMM")</f>
        <v>January</v>
      </c>
      <c r="T275" s="9">
        <f>YEAR('Consolidtaed Data'!$F5653)</f>
        <v>2021</v>
      </c>
    </row>
    <row r="276" spans="1:20" x14ac:dyDescent="0.3">
      <c r="A276" s="9" t="s">
        <v>819</v>
      </c>
      <c r="B276" s="9" t="s">
        <v>188</v>
      </c>
      <c r="C276" s="9" t="s">
        <v>352</v>
      </c>
      <c r="D276" s="9" t="s">
        <v>56</v>
      </c>
      <c r="E276" s="9" t="s">
        <v>1201</v>
      </c>
      <c r="F276" s="10">
        <v>43850</v>
      </c>
      <c r="G276" s="10" t="str">
        <f>VLOOKUP(Table3[[#This Row],[Product ID]],[1]Products!$A:$G,2,0)</f>
        <v>Product 63</v>
      </c>
      <c r="H276" s="22">
        <v>1</v>
      </c>
      <c r="I276" s="9">
        <f>VLOOKUP('Consolidtaed Data'!$B5789,[1]Products!$A:$G,4,0)</f>
        <v>561</v>
      </c>
      <c r="J276" s="9">
        <f>VLOOKUP('Consolidtaed Data'!$B5789,[1]Products!$A:$G,3,0)</f>
        <v>421</v>
      </c>
      <c r="K276" s="9">
        <f>'Consolidtaed Data'!$J5789*'Consolidtaed Data'!$H5789</f>
        <v>1896</v>
      </c>
      <c r="L276" s="9">
        <f>'Consolidtaed Data'!$I5789*'Consolidtaed Data'!$H5789</f>
        <v>2495</v>
      </c>
      <c r="M276" s="9">
        <f>'Consolidtaed Data'!$L5789-'Consolidtaed Data'!$K5789</f>
        <v>187</v>
      </c>
      <c r="N276" s="9" t="str">
        <f>VLOOKUP('Consolidtaed Data'!$C5789,[1]Locations!$A:$O,2,0)</f>
        <v>Pomona</v>
      </c>
      <c r="O276" s="9" t="str">
        <f>VLOOKUP('Consolidtaed Data'!$D5789,'[1]Sales People'!$A:$B,2,0)</f>
        <v>Kenneth Fields</v>
      </c>
      <c r="P276" s="9" t="str">
        <f>VLOOKUP('Consolidtaed Data'!$E5789,[1]Customers!$A:$B,2,0)</f>
        <v>Joe Price</v>
      </c>
      <c r="Q276" s="11">
        <f>WEEKDAY('Consolidtaed Data'!$F5789)</f>
        <v>4</v>
      </c>
      <c r="R276" s="9">
        <f>MONTH('Consolidtaed Data'!$F5789)</f>
        <v>3</v>
      </c>
      <c r="S276" s="9" t="str">
        <f>TEXT(Table3[[#This Row],[Purchase Date]],"MMMM")</f>
        <v>January</v>
      </c>
      <c r="T276" s="9">
        <f>YEAR('Consolidtaed Data'!$F5789)</f>
        <v>2021</v>
      </c>
    </row>
    <row r="277" spans="1:20" x14ac:dyDescent="0.3">
      <c r="A277" s="9" t="s">
        <v>821</v>
      </c>
      <c r="B277" s="9" t="s">
        <v>393</v>
      </c>
      <c r="C277" s="9" t="s">
        <v>421</v>
      </c>
      <c r="D277" s="9" t="s">
        <v>131</v>
      </c>
      <c r="E277" s="9" t="s">
        <v>1216</v>
      </c>
      <c r="F277" s="10">
        <v>43850</v>
      </c>
      <c r="G277" s="10" t="str">
        <f>VLOOKUP(Table3[[#This Row],[Product ID]],[1]Products!$A:$G,2,0)</f>
        <v>Product 84</v>
      </c>
      <c r="H277" s="22">
        <v>1</v>
      </c>
      <c r="I277" s="9">
        <f>VLOOKUP('Consolidtaed Data'!$B5991,[1]Products!$A:$G,4,0)</f>
        <v>1278</v>
      </c>
      <c r="J277" s="9">
        <f>VLOOKUP('Consolidtaed Data'!$B5991,[1]Products!$A:$G,3,0)</f>
        <v>665</v>
      </c>
      <c r="K277" s="9">
        <f>'Consolidtaed Data'!$J5991*'Consolidtaed Data'!$H5991</f>
        <v>2726</v>
      </c>
      <c r="L277" s="9">
        <f>'Consolidtaed Data'!$I5991*'Consolidtaed Data'!$H5991</f>
        <v>3450</v>
      </c>
      <c r="M277" s="9">
        <f>'Consolidtaed Data'!$L5991-'Consolidtaed Data'!$K5991</f>
        <v>689</v>
      </c>
      <c r="N277" s="9" t="str">
        <f>VLOOKUP('Consolidtaed Data'!$C5991,[1]Locations!$A:$O,2,0)</f>
        <v>Fontana</v>
      </c>
      <c r="O277" s="9" t="str">
        <f>VLOOKUP('Consolidtaed Data'!$D5991,'[1]Sales People'!$A:$B,2,0)</f>
        <v>Kenneth Bradley</v>
      </c>
      <c r="P277" s="9" t="str">
        <f>VLOOKUP('Consolidtaed Data'!$E5991,[1]Customers!$A:$B,2,0)</f>
        <v>Scott Rice</v>
      </c>
      <c r="Q277" s="11">
        <f>WEEKDAY('Consolidtaed Data'!$F5991)</f>
        <v>5</v>
      </c>
      <c r="R277" s="9">
        <f>MONTH('Consolidtaed Data'!$F5991)</f>
        <v>4</v>
      </c>
      <c r="S277" s="9" t="str">
        <f>TEXT(Table3[[#This Row],[Purchase Date]],"MMMM")</f>
        <v>January</v>
      </c>
      <c r="T277" s="9">
        <f>YEAR('Consolidtaed Data'!$F5991)</f>
        <v>2021</v>
      </c>
    </row>
    <row r="278" spans="1:20" x14ac:dyDescent="0.3">
      <c r="A278" s="9" t="s">
        <v>824</v>
      </c>
      <c r="B278" s="9" t="s">
        <v>103</v>
      </c>
      <c r="C278" s="9" t="s">
        <v>152</v>
      </c>
      <c r="D278" s="9" t="s">
        <v>95</v>
      </c>
      <c r="E278" s="9" t="s">
        <v>1143</v>
      </c>
      <c r="F278" s="10">
        <v>43850</v>
      </c>
      <c r="G278" s="10" t="str">
        <f>VLOOKUP(Table3[[#This Row],[Product ID]],[1]Products!$A:$G,2,0)</f>
        <v>Product 44</v>
      </c>
      <c r="H278" s="22">
        <v>3</v>
      </c>
      <c r="I278" s="9">
        <f>VLOOKUP('Consolidtaed Data'!$B6024,[1]Products!$A:$G,4,0)</f>
        <v>1582</v>
      </c>
      <c r="J278" s="9">
        <f>VLOOKUP('Consolidtaed Data'!$B6024,[1]Products!$A:$G,3,0)</f>
        <v>1234</v>
      </c>
      <c r="K278" s="9">
        <f>'Consolidtaed Data'!$J6024*'Consolidtaed Data'!$H6024</f>
        <v>4692</v>
      </c>
      <c r="L278" s="9">
        <f>'Consolidtaed Data'!$I6024*'Consolidtaed Data'!$H6024</f>
        <v>7448</v>
      </c>
      <c r="M278" s="9">
        <f>'Consolidtaed Data'!$L6024-'Consolidtaed Data'!$K6024</f>
        <v>192</v>
      </c>
      <c r="N278" s="9" t="str">
        <f>VLOOKUP('Consolidtaed Data'!$C6024,[1]Locations!$A:$O,2,0)</f>
        <v>West Covina</v>
      </c>
      <c r="O278" s="9" t="str">
        <f>VLOOKUP('Consolidtaed Data'!$D6024,'[1]Sales People'!$A:$B,2,0)</f>
        <v>Kenneth Fields</v>
      </c>
      <c r="P278" s="9" t="str">
        <f>VLOOKUP('Consolidtaed Data'!$E6024,[1]Customers!$A:$B,2,0)</f>
        <v>Jason Hudson</v>
      </c>
      <c r="Q278" s="11">
        <f>WEEKDAY('Consolidtaed Data'!$F6024)</f>
        <v>1</v>
      </c>
      <c r="R278" s="9">
        <f>MONTH('Consolidtaed Data'!$F6024)</f>
        <v>4</v>
      </c>
      <c r="S278" s="9" t="str">
        <f>TEXT(Table3[[#This Row],[Purchase Date]],"MMMM")</f>
        <v>January</v>
      </c>
      <c r="T278" s="9">
        <f>YEAR('Consolidtaed Data'!$F6024)</f>
        <v>2021</v>
      </c>
    </row>
    <row r="279" spans="1:20" x14ac:dyDescent="0.3">
      <c r="A279" s="9" t="s">
        <v>826</v>
      </c>
      <c r="B279" s="9" t="s">
        <v>116</v>
      </c>
      <c r="C279" s="9" t="s">
        <v>357</v>
      </c>
      <c r="D279" s="9" t="s">
        <v>35</v>
      </c>
      <c r="E279" s="9" t="s">
        <v>1345</v>
      </c>
      <c r="F279" s="10">
        <v>43850</v>
      </c>
      <c r="G279" s="10" t="str">
        <f>VLOOKUP(Table3[[#This Row],[Product ID]],[1]Products!$A:$G,2,0)</f>
        <v>Product 55</v>
      </c>
      <c r="H279" s="22">
        <v>4</v>
      </c>
      <c r="I279" s="9">
        <f>VLOOKUP('Consolidtaed Data'!$B6272,[1]Products!$A:$G,4,0)</f>
        <v>1566</v>
      </c>
      <c r="J279" s="9">
        <f>VLOOKUP('Consolidtaed Data'!$B6272,[1]Products!$A:$G,3,0)</f>
        <v>1190</v>
      </c>
      <c r="K279" s="9">
        <f>'Consolidtaed Data'!$J6272*'Consolidtaed Data'!$H6272</f>
        <v>390</v>
      </c>
      <c r="L279" s="9">
        <f>'Consolidtaed Data'!$I6272*'Consolidtaed Data'!$H6272</f>
        <v>543</v>
      </c>
      <c r="M279" s="9">
        <f>'Consolidtaed Data'!$L6272-'Consolidtaed Data'!$K6272</f>
        <v>507</v>
      </c>
      <c r="N279" s="9" t="str">
        <f>VLOOKUP('Consolidtaed Data'!$C6272,[1]Locations!$A:$O,2,0)</f>
        <v>Fairfield</v>
      </c>
      <c r="O279" s="9" t="str">
        <f>VLOOKUP('Consolidtaed Data'!$D6272,'[1]Sales People'!$A:$B,2,0)</f>
        <v>Howard Gardner</v>
      </c>
      <c r="P279" s="9" t="str">
        <f>VLOOKUP('Consolidtaed Data'!$E6272,[1]Customers!$A:$B,2,0)</f>
        <v>Carlos Scott</v>
      </c>
      <c r="Q279" s="11">
        <f>WEEKDAY('Consolidtaed Data'!$F6272)</f>
        <v>4</v>
      </c>
      <c r="R279" s="9">
        <f>MONTH('Consolidtaed Data'!$F6272)</f>
        <v>4</v>
      </c>
      <c r="S279" s="9" t="str">
        <f>TEXT(Table3[[#This Row],[Purchase Date]],"MMMM")</f>
        <v>January</v>
      </c>
      <c r="T279" s="9">
        <f>YEAR('Consolidtaed Data'!$F6272)</f>
        <v>2021</v>
      </c>
    </row>
    <row r="280" spans="1:20" x14ac:dyDescent="0.3">
      <c r="A280" s="9" t="s">
        <v>828</v>
      </c>
      <c r="B280" s="9" t="s">
        <v>330</v>
      </c>
      <c r="C280" s="9" t="s">
        <v>564</v>
      </c>
      <c r="D280" s="9" t="s">
        <v>329</v>
      </c>
      <c r="E280" s="9" t="s">
        <v>10</v>
      </c>
      <c r="F280" s="10">
        <v>43850</v>
      </c>
      <c r="G280" s="10" t="str">
        <f>VLOOKUP(Table3[[#This Row],[Product ID]],[1]Products!$A:$G,2,0)</f>
        <v>Product 91</v>
      </c>
      <c r="H280" s="22">
        <v>1</v>
      </c>
      <c r="I280" s="9">
        <f>VLOOKUP('Consolidtaed Data'!$B7306,[1]Products!$A:$G,4,0)</f>
        <v>203</v>
      </c>
      <c r="J280" s="9">
        <f>VLOOKUP('Consolidtaed Data'!$B7306,[1]Products!$A:$G,3,0)</f>
        <v>154</v>
      </c>
      <c r="K280" s="9">
        <f>'Consolidtaed Data'!$J7306*'Consolidtaed Data'!$H7306</f>
        <v>1896</v>
      </c>
      <c r="L280" s="9">
        <f>'Consolidtaed Data'!$I7306*'Consolidtaed Data'!$H7306</f>
        <v>2495</v>
      </c>
      <c r="M280" s="9">
        <f>'Consolidtaed Data'!$L7306-'Consolidtaed Data'!$K7306</f>
        <v>4096</v>
      </c>
      <c r="N280" s="9" t="str">
        <f>VLOOKUP('Consolidtaed Data'!$C7306,[1]Locations!$A:$O,2,0)</f>
        <v>Downey</v>
      </c>
      <c r="O280" s="9" t="str">
        <f>VLOOKUP('Consolidtaed Data'!$D7306,'[1]Sales People'!$A:$B,2,0)</f>
        <v>Howard Gardner</v>
      </c>
      <c r="P280" s="9" t="str">
        <f>VLOOKUP('Consolidtaed Data'!$E7306,[1]Customers!$A:$B,2,0)</f>
        <v>William Andrews</v>
      </c>
      <c r="Q280" s="11">
        <f>WEEKDAY('Consolidtaed Data'!$F7306)</f>
        <v>5</v>
      </c>
      <c r="R280" s="9">
        <f>MONTH('Consolidtaed Data'!$F7306)</f>
        <v>7</v>
      </c>
      <c r="S280" s="9" t="str">
        <f>TEXT(Table3[[#This Row],[Purchase Date]],"MMMM")</f>
        <v>January</v>
      </c>
      <c r="T280" s="9">
        <f>YEAR('Consolidtaed Data'!$F7306)</f>
        <v>2021</v>
      </c>
    </row>
    <row r="281" spans="1:20" x14ac:dyDescent="0.3">
      <c r="A281" s="9" t="s">
        <v>829</v>
      </c>
      <c r="B281" s="9" t="s">
        <v>213</v>
      </c>
      <c r="C281" s="9" t="s">
        <v>192</v>
      </c>
      <c r="D281" s="9" t="s">
        <v>374</v>
      </c>
      <c r="E281" s="9" t="s">
        <v>2272</v>
      </c>
      <c r="F281" s="10">
        <v>43850</v>
      </c>
      <c r="G281" s="10" t="str">
        <f>VLOOKUP(Table3[[#This Row],[Product ID]],[1]Products!$A:$G,2,0)</f>
        <v>Product 68</v>
      </c>
      <c r="H281" s="22">
        <v>4</v>
      </c>
      <c r="I281" s="9">
        <f>VLOOKUP('Consolidtaed Data'!$B7459,[1]Products!$A:$G,4,0)</f>
        <v>1783</v>
      </c>
      <c r="J281" s="9">
        <f>VLOOKUP('Consolidtaed Data'!$B7459,[1]Products!$A:$G,3,0)</f>
        <v>1230</v>
      </c>
      <c r="K281" s="9">
        <f>'Consolidtaed Data'!$J7459*'Consolidtaed Data'!$H7459</f>
        <v>2970</v>
      </c>
      <c r="L281" s="9">
        <f>'Consolidtaed Data'!$I7459*'Consolidtaed Data'!$H7459</f>
        <v>4182</v>
      </c>
      <c r="M281" s="9">
        <f>'Consolidtaed Data'!$L7459-'Consolidtaed Data'!$K7459</f>
        <v>872</v>
      </c>
      <c r="N281" s="9" t="str">
        <f>VLOOKUP('Consolidtaed Data'!$C7459,[1]Locations!$A:$O,2,0)</f>
        <v>Moreno Valley</v>
      </c>
      <c r="O281" s="9" t="str">
        <f>VLOOKUP('Consolidtaed Data'!$D7459,'[1]Sales People'!$A:$B,2,0)</f>
        <v>Gary Rodriguez</v>
      </c>
      <c r="P281" s="9" t="str">
        <f>VLOOKUP('Consolidtaed Data'!$E7459,[1]Customers!$A:$B,2,0)</f>
        <v>William Andrews</v>
      </c>
      <c r="Q281" s="11">
        <f>WEEKDAY('Consolidtaed Data'!$F7459)</f>
        <v>3</v>
      </c>
      <c r="R281" s="9">
        <f>MONTH('Consolidtaed Data'!$F7459)</f>
        <v>7</v>
      </c>
      <c r="S281" s="9" t="str">
        <f>TEXT(Table3[[#This Row],[Purchase Date]],"MMMM")</f>
        <v>January</v>
      </c>
      <c r="T281" s="9">
        <f>YEAR('Consolidtaed Data'!$F7459)</f>
        <v>2021</v>
      </c>
    </row>
    <row r="282" spans="1:20" x14ac:dyDescent="0.3">
      <c r="A282" s="9" t="s">
        <v>830</v>
      </c>
      <c r="B282" s="9" t="s">
        <v>248</v>
      </c>
      <c r="C282" s="9" t="s">
        <v>458</v>
      </c>
      <c r="D282" s="9" t="s">
        <v>241</v>
      </c>
      <c r="E282" s="9" t="s">
        <v>1131</v>
      </c>
      <c r="F282" s="10">
        <v>43850</v>
      </c>
      <c r="G282" s="10" t="str">
        <f>VLOOKUP(Table3[[#This Row],[Product ID]],[1]Products!$A:$G,2,0)</f>
        <v>Product 97</v>
      </c>
      <c r="H282" s="22">
        <v>4</v>
      </c>
      <c r="I282" s="9">
        <f>VLOOKUP('Consolidtaed Data'!$B7509,[1]Products!$A:$G,4,0)</f>
        <v>818</v>
      </c>
      <c r="J282" s="9">
        <f>VLOOKUP('Consolidtaed Data'!$B7509,[1]Products!$A:$G,3,0)</f>
        <v>450</v>
      </c>
      <c r="K282" s="9">
        <f>'Consolidtaed Data'!$J7509*'Consolidtaed Data'!$H7509</f>
        <v>838</v>
      </c>
      <c r="L282" s="9">
        <f>'Consolidtaed Data'!$I7509*'Consolidtaed Data'!$H7509</f>
        <v>1103</v>
      </c>
      <c r="M282" s="9">
        <f>'Consolidtaed Data'!$L7509-'Consolidtaed Data'!$K7509</f>
        <v>1485</v>
      </c>
      <c r="N282" s="9" t="str">
        <f>VLOOKUP('Consolidtaed Data'!$C7509,[1]Locations!$A:$O,2,0)</f>
        <v>San Francisco</v>
      </c>
      <c r="O282" s="9" t="str">
        <f>VLOOKUP('Consolidtaed Data'!$D7509,'[1]Sales People'!$A:$B,2,0)</f>
        <v>Christopher Tucker</v>
      </c>
      <c r="P282" s="9" t="str">
        <f>VLOOKUP('Consolidtaed Data'!$E7509,[1]Customers!$A:$B,2,0)</f>
        <v>Aaron Cruz</v>
      </c>
      <c r="Q282" s="11">
        <f>WEEKDAY('Consolidtaed Data'!$F7509)</f>
        <v>1</v>
      </c>
      <c r="R282" s="9">
        <f>MONTH('Consolidtaed Data'!$F7509)</f>
        <v>7</v>
      </c>
      <c r="S282" s="9" t="str">
        <f>TEXT(Table3[[#This Row],[Purchase Date]],"MMMM")</f>
        <v>January</v>
      </c>
      <c r="T282" s="9">
        <f>YEAR('Consolidtaed Data'!$F7509)</f>
        <v>2021</v>
      </c>
    </row>
    <row r="283" spans="1:20" x14ac:dyDescent="0.3">
      <c r="A283" s="9" t="s">
        <v>832</v>
      </c>
      <c r="B283" s="9" t="s">
        <v>572</v>
      </c>
      <c r="C283" s="9" t="s">
        <v>186</v>
      </c>
      <c r="D283" s="9" t="s">
        <v>100</v>
      </c>
      <c r="E283" s="9" t="s">
        <v>931</v>
      </c>
      <c r="F283" s="10">
        <v>43850</v>
      </c>
      <c r="G283" s="10" t="str">
        <f>VLOOKUP(Table3[[#This Row],[Product ID]],[1]Products!$A:$G,2,0)</f>
        <v>Product 22</v>
      </c>
      <c r="H283" s="22">
        <v>1</v>
      </c>
      <c r="I283" s="9">
        <f>VLOOKUP('Consolidtaed Data'!$B7513,[1]Products!$A:$G,4,0)</f>
        <v>392</v>
      </c>
      <c r="J283" s="9">
        <f>VLOOKUP('Consolidtaed Data'!$B7513,[1]Products!$A:$G,3,0)</f>
        <v>255</v>
      </c>
      <c r="K283" s="9">
        <f>'Consolidtaed Data'!$J7513*'Consolidtaed Data'!$H7513</f>
        <v>2454</v>
      </c>
      <c r="L283" s="9">
        <f>'Consolidtaed Data'!$I7513*'Consolidtaed Data'!$H7513</f>
        <v>3066</v>
      </c>
      <c r="M283" s="9">
        <f>'Consolidtaed Data'!$L7513-'Consolidtaed Data'!$K7513</f>
        <v>2888</v>
      </c>
      <c r="N283" s="9" t="str">
        <f>VLOOKUP('Consolidtaed Data'!$C7513,[1]Locations!$A:$O,2,0)</f>
        <v>Antioch</v>
      </c>
      <c r="O283" s="9" t="str">
        <f>VLOOKUP('Consolidtaed Data'!$D7513,'[1]Sales People'!$A:$B,2,0)</f>
        <v>Scott Mason</v>
      </c>
      <c r="P283" s="9" t="str">
        <f>VLOOKUP('Consolidtaed Data'!$E7513,[1]Customers!$A:$B,2,0)</f>
        <v>Keith Stephens</v>
      </c>
      <c r="Q283" s="11">
        <f>WEEKDAY('Consolidtaed Data'!$F7513)</f>
        <v>1</v>
      </c>
      <c r="R283" s="9">
        <f>MONTH('Consolidtaed Data'!$F7513)</f>
        <v>7</v>
      </c>
      <c r="S283" s="9" t="str">
        <f>TEXT(Table3[[#This Row],[Purchase Date]],"MMMM")</f>
        <v>January</v>
      </c>
      <c r="T283" s="9">
        <f>YEAR('Consolidtaed Data'!$F7513)</f>
        <v>2021</v>
      </c>
    </row>
    <row r="284" spans="1:20" x14ac:dyDescent="0.3">
      <c r="A284" s="9" t="s">
        <v>835</v>
      </c>
      <c r="B284" s="9" t="s">
        <v>415</v>
      </c>
      <c r="C284" s="9" t="s">
        <v>201</v>
      </c>
      <c r="D284" s="9" t="s">
        <v>281</v>
      </c>
      <c r="E284" s="9" t="s">
        <v>2272</v>
      </c>
      <c r="F284" s="10">
        <v>43850</v>
      </c>
      <c r="G284" s="10" t="str">
        <f>VLOOKUP(Table3[[#This Row],[Product ID]],[1]Products!$A:$G,2,0)</f>
        <v>Product 18</v>
      </c>
      <c r="H284" s="22">
        <v>3</v>
      </c>
      <c r="I284" s="9">
        <f>VLOOKUP('Consolidtaed Data'!$B7657,[1]Products!$A:$G,4,0)</f>
        <v>290</v>
      </c>
      <c r="J284" s="9">
        <f>VLOOKUP('Consolidtaed Data'!$B7657,[1]Products!$A:$G,3,0)</f>
        <v>200</v>
      </c>
      <c r="K284" s="9">
        <f>'Consolidtaed Data'!$J7657*'Consolidtaed Data'!$H7657</f>
        <v>2216</v>
      </c>
      <c r="L284" s="9">
        <f>'Consolidtaed Data'!$I7657*'Consolidtaed Data'!$H7657</f>
        <v>2702</v>
      </c>
      <c r="M284" s="9">
        <f>'Consolidtaed Data'!$L7657-'Consolidtaed Data'!$K7657</f>
        <v>766</v>
      </c>
      <c r="N284" s="9" t="str">
        <f>VLOOKUP('Consolidtaed Data'!$C7657,[1]Locations!$A:$O,2,0)</f>
        <v>Santa Clarita</v>
      </c>
      <c r="O284" s="9" t="str">
        <f>VLOOKUP('Consolidtaed Data'!$D7657,'[1]Sales People'!$A:$B,2,0)</f>
        <v>Jimmy Young</v>
      </c>
      <c r="P284" s="9" t="str">
        <f>VLOOKUP('Consolidtaed Data'!$E7657,[1]Customers!$A:$B,2,0)</f>
        <v>Kenneth Ross</v>
      </c>
      <c r="Q284" s="11">
        <f>WEEKDAY('Consolidtaed Data'!$F7657)</f>
        <v>4</v>
      </c>
      <c r="R284" s="9">
        <f>MONTH('Consolidtaed Data'!$F7657)</f>
        <v>8</v>
      </c>
      <c r="S284" s="9" t="str">
        <f>TEXT(Table3[[#This Row],[Purchase Date]],"MMMM")</f>
        <v>January</v>
      </c>
      <c r="T284" s="9">
        <f>YEAR('Consolidtaed Data'!$F7657)</f>
        <v>2021</v>
      </c>
    </row>
    <row r="285" spans="1:20" x14ac:dyDescent="0.3">
      <c r="A285" s="9" t="s">
        <v>838</v>
      </c>
      <c r="B285" s="9" t="s">
        <v>244</v>
      </c>
      <c r="C285" s="9" t="s">
        <v>462</v>
      </c>
      <c r="D285" s="9" t="s">
        <v>100</v>
      </c>
      <c r="E285" s="9" t="s">
        <v>434</v>
      </c>
      <c r="F285" s="10">
        <v>43850</v>
      </c>
      <c r="G285" s="10" t="str">
        <f>VLOOKUP(Table3[[#This Row],[Product ID]],[1]Products!$A:$G,2,0)</f>
        <v>Product 76</v>
      </c>
      <c r="H285" s="22">
        <v>1</v>
      </c>
      <c r="I285" s="9">
        <f>VLOOKUP('Consolidtaed Data'!$B8621,[1]Products!$A:$G,4,0)</f>
        <v>378</v>
      </c>
      <c r="J285" s="9">
        <f>VLOOKUP('Consolidtaed Data'!$B8621,[1]Products!$A:$G,3,0)</f>
        <v>291</v>
      </c>
      <c r="K285" s="9">
        <f>'Consolidtaed Data'!$J8621*'Consolidtaed Data'!$H8621</f>
        <v>534</v>
      </c>
      <c r="L285" s="9">
        <f>'Consolidtaed Data'!$I8621*'Consolidtaed Data'!$H8621</f>
        <v>847</v>
      </c>
      <c r="M285" s="9">
        <f>'Consolidtaed Data'!$L8621-'Consolidtaed Data'!$K8621</f>
        <v>744</v>
      </c>
      <c r="N285" s="9" t="str">
        <f>VLOOKUP('Consolidtaed Data'!$C8621,[1]Locations!$A:$O,2,0)</f>
        <v>Huntington Beach</v>
      </c>
      <c r="O285" s="9" t="str">
        <f>VLOOKUP('Consolidtaed Data'!$D8621,'[1]Sales People'!$A:$B,2,0)</f>
        <v>Howard Sims</v>
      </c>
      <c r="P285" s="9" t="str">
        <f>VLOOKUP('Consolidtaed Data'!$E8621,[1]Customers!$A:$B,2,0)</f>
        <v>Willie Mason</v>
      </c>
      <c r="Q285" s="11">
        <f>WEEKDAY('Consolidtaed Data'!$F8621)</f>
        <v>1</v>
      </c>
      <c r="R285" s="9">
        <f>MONTH('Consolidtaed Data'!$F8621)</f>
        <v>10</v>
      </c>
      <c r="S285" s="9" t="str">
        <f>TEXT(Table3[[#This Row],[Purchase Date]],"MMMM")</f>
        <v>January</v>
      </c>
      <c r="T285" s="9">
        <f>YEAR('Consolidtaed Data'!$F8621)</f>
        <v>2021</v>
      </c>
    </row>
    <row r="286" spans="1:20" x14ac:dyDescent="0.3">
      <c r="A286" s="9" t="s">
        <v>840</v>
      </c>
      <c r="B286" s="9" t="s">
        <v>191</v>
      </c>
      <c r="C286" s="9" t="s">
        <v>50</v>
      </c>
      <c r="D286" s="9" t="s">
        <v>22</v>
      </c>
      <c r="E286" s="9" t="s">
        <v>972</v>
      </c>
      <c r="F286" s="10">
        <v>43850</v>
      </c>
      <c r="G286" s="10" t="str">
        <f>VLOOKUP(Table3[[#This Row],[Product ID]],[1]Products!$A:$G,2,0)</f>
        <v>Product 36</v>
      </c>
      <c r="H286" s="22">
        <v>1</v>
      </c>
      <c r="I286" s="9">
        <f>VLOOKUP('Consolidtaed Data'!$B8745,[1]Products!$A:$G,4,0)</f>
        <v>1783</v>
      </c>
      <c r="J286" s="9">
        <f>VLOOKUP('Consolidtaed Data'!$B8745,[1]Products!$A:$G,3,0)</f>
        <v>1516</v>
      </c>
      <c r="K286" s="9">
        <f>'Consolidtaed Data'!$J8745*'Consolidtaed Data'!$H8745</f>
        <v>818</v>
      </c>
      <c r="L286" s="9">
        <f>'Consolidtaed Data'!$I8745*'Consolidtaed Data'!$H8745</f>
        <v>1022</v>
      </c>
      <c r="M286" s="9">
        <f>'Consolidtaed Data'!$L8745-'Consolidtaed Data'!$K8745</f>
        <v>1710</v>
      </c>
      <c r="N286" s="9" t="str">
        <f>VLOOKUP('Consolidtaed Data'!$C8745,[1]Locations!$A:$O,2,0)</f>
        <v>Anaheim</v>
      </c>
      <c r="O286" s="9" t="str">
        <f>VLOOKUP('Consolidtaed Data'!$D8745,'[1]Sales People'!$A:$B,2,0)</f>
        <v>Andrew Bowman</v>
      </c>
      <c r="P286" s="9" t="str">
        <f>VLOOKUP('Consolidtaed Data'!$E8745,[1]Customers!$A:$B,2,0)</f>
        <v>Earl Franklin</v>
      </c>
      <c r="Q286" s="11">
        <f>WEEKDAY('Consolidtaed Data'!$F8745)</f>
        <v>4</v>
      </c>
      <c r="R286" s="9">
        <f>MONTH('Consolidtaed Data'!$F8745)</f>
        <v>10</v>
      </c>
      <c r="S286" s="9" t="str">
        <f>TEXT(Table3[[#This Row],[Purchase Date]],"MMMM")</f>
        <v>January</v>
      </c>
      <c r="T286" s="9">
        <f>YEAR('Consolidtaed Data'!$F8745)</f>
        <v>2021</v>
      </c>
    </row>
    <row r="287" spans="1:20" x14ac:dyDescent="0.3">
      <c r="A287" s="9" t="s">
        <v>842</v>
      </c>
      <c r="B287" s="9" t="s">
        <v>71</v>
      </c>
      <c r="C287" s="9" t="s">
        <v>42</v>
      </c>
      <c r="D287" s="9" t="s">
        <v>26</v>
      </c>
      <c r="E287" s="9" t="s">
        <v>124</v>
      </c>
      <c r="F287" s="10">
        <v>43850</v>
      </c>
      <c r="G287" s="10" t="str">
        <f>VLOOKUP(Table3[[#This Row],[Product ID]],[1]Products!$A:$G,2,0)</f>
        <v>Product 42</v>
      </c>
      <c r="H287" s="22">
        <v>1</v>
      </c>
      <c r="I287" s="9">
        <f>VLOOKUP('Consolidtaed Data'!$B8889,[1]Products!$A:$G,4,0)</f>
        <v>368</v>
      </c>
      <c r="J287" s="9">
        <f>VLOOKUP('Consolidtaed Data'!$B8889,[1]Products!$A:$G,3,0)</f>
        <v>269</v>
      </c>
      <c r="K287" s="9">
        <f>'Consolidtaed Data'!$J8889*'Consolidtaed Data'!$H8889</f>
        <v>5895</v>
      </c>
      <c r="L287" s="9">
        <f>'Consolidtaed Data'!$I8889*'Consolidtaed Data'!$H8889</f>
        <v>7188</v>
      </c>
      <c r="M287" s="9">
        <f>'Consolidtaed Data'!$L8889-'Consolidtaed Data'!$K8889</f>
        <v>95</v>
      </c>
      <c r="N287" s="9" t="str">
        <f>VLOOKUP('Consolidtaed Data'!$C8889,[1]Locations!$A:$O,2,0)</f>
        <v>Long Beach</v>
      </c>
      <c r="O287" s="9" t="str">
        <f>VLOOKUP('Consolidtaed Data'!$D8889,'[1]Sales People'!$A:$B,2,0)</f>
        <v>Roger Robertson</v>
      </c>
      <c r="P287" s="9" t="str">
        <f>VLOOKUP('Consolidtaed Data'!$E8889,[1]Customers!$A:$B,2,0)</f>
        <v>Douglas Foster</v>
      </c>
      <c r="Q287" s="11">
        <f>WEEKDAY('Consolidtaed Data'!$F8889)</f>
        <v>6</v>
      </c>
      <c r="R287" s="9">
        <f>MONTH('Consolidtaed Data'!$F8889)</f>
        <v>11</v>
      </c>
      <c r="S287" s="9" t="str">
        <f>TEXT(Table3[[#This Row],[Purchase Date]],"MMMM")</f>
        <v>January</v>
      </c>
      <c r="T287" s="9">
        <f>YEAR('Consolidtaed Data'!$F8889)</f>
        <v>2021</v>
      </c>
    </row>
    <row r="288" spans="1:20" x14ac:dyDescent="0.3">
      <c r="A288" s="9" t="s">
        <v>843</v>
      </c>
      <c r="B288" s="9" t="s">
        <v>443</v>
      </c>
      <c r="C288" s="9" t="s">
        <v>228</v>
      </c>
      <c r="D288" s="9" t="s">
        <v>374</v>
      </c>
      <c r="E288" s="9" t="s">
        <v>956</v>
      </c>
      <c r="F288" s="10">
        <v>43850</v>
      </c>
      <c r="G288" s="10" t="str">
        <f>VLOOKUP(Table3[[#This Row],[Product ID]],[1]Products!$A:$G,2,0)</f>
        <v>Product 61</v>
      </c>
      <c r="H288" s="22">
        <v>2</v>
      </c>
      <c r="I288" s="9">
        <f>VLOOKUP('Consolidtaed Data'!$B9020,[1]Products!$A:$G,4,0)</f>
        <v>951</v>
      </c>
      <c r="J288" s="9">
        <f>VLOOKUP('Consolidtaed Data'!$B9020,[1]Products!$A:$G,3,0)</f>
        <v>504</v>
      </c>
      <c r="K288" s="9">
        <f>'Consolidtaed Data'!$J9020*'Consolidtaed Data'!$H9020</f>
        <v>22</v>
      </c>
      <c r="L288" s="9">
        <f>'Consolidtaed Data'!$I9020*'Consolidtaed Data'!$H9020</f>
        <v>35</v>
      </c>
      <c r="M288" s="9">
        <f>'Consolidtaed Data'!$L9020-'Consolidtaed Data'!$K9020</f>
        <v>644</v>
      </c>
      <c r="N288" s="9" t="str">
        <f>VLOOKUP('Consolidtaed Data'!$C9020,[1]Locations!$A:$O,2,0)</f>
        <v>Temecula</v>
      </c>
      <c r="O288" s="9" t="str">
        <f>VLOOKUP('Consolidtaed Data'!$D9020,'[1]Sales People'!$A:$B,2,0)</f>
        <v>Ryan Welch</v>
      </c>
      <c r="P288" s="9" t="str">
        <f>VLOOKUP('Consolidtaed Data'!$E9020,[1]Customers!$A:$B,2,0)</f>
        <v>Joshua Romero</v>
      </c>
      <c r="Q288" s="11">
        <f>WEEKDAY('Consolidtaed Data'!$F9020)</f>
        <v>1</v>
      </c>
      <c r="R288" s="9">
        <f>MONTH('Consolidtaed Data'!$F9020)</f>
        <v>11</v>
      </c>
      <c r="S288" s="9" t="str">
        <f>TEXT(Table3[[#This Row],[Purchase Date]],"MMMM")</f>
        <v>January</v>
      </c>
      <c r="T288" s="9">
        <f>YEAR('Consolidtaed Data'!$F9020)</f>
        <v>2021</v>
      </c>
    </row>
    <row r="289" spans="1:20" x14ac:dyDescent="0.3">
      <c r="A289" s="9" t="s">
        <v>847</v>
      </c>
      <c r="B289" s="9" t="s">
        <v>185</v>
      </c>
      <c r="C289" s="9" t="s">
        <v>12</v>
      </c>
      <c r="D289" s="9" t="s">
        <v>100</v>
      </c>
      <c r="E289" s="9" t="s">
        <v>1352</v>
      </c>
      <c r="F289" s="10">
        <v>43850</v>
      </c>
      <c r="G289" s="10" t="str">
        <f>VLOOKUP(Table3[[#This Row],[Product ID]],[1]Products!$A:$G,2,0)</f>
        <v>Product 65</v>
      </c>
      <c r="H289" s="22">
        <v>2</v>
      </c>
      <c r="I289" s="9">
        <f>VLOOKUP('Consolidtaed Data'!$B9401,[1]Products!$A:$G,4,0)</f>
        <v>1972</v>
      </c>
      <c r="J289" s="9">
        <f>VLOOKUP('Consolidtaed Data'!$B9401,[1]Products!$A:$G,3,0)</f>
        <v>1321</v>
      </c>
      <c r="K289" s="9">
        <f>'Consolidtaed Data'!$J9401*'Consolidtaed Data'!$H9401</f>
        <v>1321</v>
      </c>
      <c r="L289" s="9">
        <f>'Consolidtaed Data'!$I9401*'Consolidtaed Data'!$H9401</f>
        <v>1972</v>
      </c>
      <c r="M289" s="9">
        <f>'Consolidtaed Data'!$L9401-'Consolidtaed Data'!$K9401</f>
        <v>34</v>
      </c>
      <c r="N289" s="9" t="str">
        <f>VLOOKUP('Consolidtaed Data'!$C9401,[1]Locations!$A:$O,2,0)</f>
        <v>Garden Grove</v>
      </c>
      <c r="O289" s="9" t="str">
        <f>VLOOKUP('Consolidtaed Data'!$D9401,'[1]Sales People'!$A:$B,2,0)</f>
        <v>Larry Marshall</v>
      </c>
      <c r="P289" s="9" t="str">
        <f>VLOOKUP('Consolidtaed Data'!$E9401,[1]Customers!$A:$B,2,0)</f>
        <v>Billy Nelson</v>
      </c>
      <c r="Q289" s="11">
        <f>WEEKDAY('Consolidtaed Data'!$F9401)</f>
        <v>7</v>
      </c>
      <c r="R289" s="9">
        <f>MONTH('Consolidtaed Data'!$F9401)</f>
        <v>12</v>
      </c>
      <c r="S289" s="9" t="str">
        <f>TEXT(Table3[[#This Row],[Purchase Date]],"MMMM")</f>
        <v>January</v>
      </c>
      <c r="T289" s="9">
        <f>YEAR('Consolidtaed Data'!$F9401)</f>
        <v>2021</v>
      </c>
    </row>
    <row r="290" spans="1:20" x14ac:dyDescent="0.3">
      <c r="A290" s="9" t="s">
        <v>848</v>
      </c>
      <c r="B290" s="9" t="s">
        <v>136</v>
      </c>
      <c r="C290" s="9" t="s">
        <v>223</v>
      </c>
      <c r="D290" s="9" t="s">
        <v>206</v>
      </c>
      <c r="E290" s="9" t="s">
        <v>1309</v>
      </c>
      <c r="F290" s="10">
        <v>43850</v>
      </c>
      <c r="G290" s="10" t="str">
        <f>VLOOKUP(Table3[[#This Row],[Product ID]],[1]Products!$A:$G,2,0)</f>
        <v>Product 2</v>
      </c>
      <c r="H290" s="22">
        <v>1</v>
      </c>
      <c r="I290" s="9">
        <f>VLOOKUP('Consolidtaed Data'!$B9516,[1]Products!$A:$G,4,0)</f>
        <v>400</v>
      </c>
      <c r="J290" s="9">
        <f>VLOOKUP('Consolidtaed Data'!$B9516,[1]Products!$A:$G,3,0)</f>
        <v>208</v>
      </c>
      <c r="K290" s="9">
        <f>'Consolidtaed Data'!$J9516*'Consolidtaed Data'!$H9516</f>
        <v>3788</v>
      </c>
      <c r="L290" s="9">
        <f>'Consolidtaed Data'!$I9516*'Consolidtaed Data'!$H9516</f>
        <v>5412</v>
      </c>
      <c r="M290" s="9">
        <f>'Consolidtaed Data'!$L9516-'Consolidtaed Data'!$K9516</f>
        <v>1312</v>
      </c>
      <c r="N290" s="9" t="str">
        <f>VLOOKUP('Consolidtaed Data'!$C9516,[1]Locations!$A:$O,2,0)</f>
        <v>Oxnard</v>
      </c>
      <c r="O290" s="9" t="str">
        <f>VLOOKUP('Consolidtaed Data'!$D9516,'[1]Sales People'!$A:$B,2,0)</f>
        <v>Larry Castillo</v>
      </c>
      <c r="P290" s="9" t="str">
        <f>VLOOKUP('Consolidtaed Data'!$E9516,[1]Customers!$A:$B,2,0)</f>
        <v>Chris Chapman</v>
      </c>
      <c r="Q290" s="11">
        <f>WEEKDAY('Consolidtaed Data'!$F9516)</f>
        <v>2</v>
      </c>
      <c r="R290" s="9">
        <f>MONTH('Consolidtaed Data'!$F9516)</f>
        <v>12</v>
      </c>
      <c r="S290" s="9" t="str">
        <f>TEXT(Table3[[#This Row],[Purchase Date]],"MMMM")</f>
        <v>January</v>
      </c>
      <c r="T290" s="9">
        <f>YEAR('Consolidtaed Data'!$F9516)</f>
        <v>2021</v>
      </c>
    </row>
    <row r="291" spans="1:20" x14ac:dyDescent="0.3">
      <c r="A291" s="9" t="s">
        <v>850</v>
      </c>
      <c r="B291" s="9" t="s">
        <v>216</v>
      </c>
      <c r="C291" s="9" t="s">
        <v>405</v>
      </c>
      <c r="D291" s="9" t="s">
        <v>31</v>
      </c>
      <c r="E291" s="9" t="s">
        <v>1058</v>
      </c>
      <c r="F291" s="10">
        <v>43851</v>
      </c>
      <c r="G291" s="10" t="str">
        <f>VLOOKUP(Table3[[#This Row],[Product ID]],[1]Products!$A:$G,2,0)</f>
        <v>Product 73</v>
      </c>
      <c r="H291" s="22">
        <v>3</v>
      </c>
      <c r="I291" s="9">
        <f>VLOOKUP('Consolidtaed Data'!$B4773,[1]Products!$A:$G,4,0)</f>
        <v>1351</v>
      </c>
      <c r="J291" s="9">
        <f>VLOOKUP('Consolidtaed Data'!$B4773,[1]Products!$A:$G,3,0)</f>
        <v>1108</v>
      </c>
      <c r="K291" s="9">
        <f>'Consolidtaed Data'!$J4773*'Consolidtaed Data'!$H4773</f>
        <v>684</v>
      </c>
      <c r="L291" s="9">
        <f>'Consolidtaed Data'!$I4773*'Consolidtaed Data'!$H4773</f>
        <v>868</v>
      </c>
      <c r="M291" s="9">
        <f>'Consolidtaed Data'!$L4773-'Consolidtaed Data'!$K4773</f>
        <v>570</v>
      </c>
      <c r="N291" s="9" t="str">
        <f>VLOOKUP('Consolidtaed Data'!$C4773,[1]Locations!$A:$O,2,0)</f>
        <v>Elk Grove</v>
      </c>
      <c r="O291" s="9" t="str">
        <f>VLOOKUP('Consolidtaed Data'!$D4773,'[1]Sales People'!$A:$B,2,0)</f>
        <v>Scott Clark</v>
      </c>
      <c r="P291" s="9" t="str">
        <f>VLOOKUP('Consolidtaed Data'!$E4773,[1]Customers!$A:$B,2,0)</f>
        <v>David Ford</v>
      </c>
      <c r="Q291" s="11">
        <f>WEEKDAY('Consolidtaed Data'!$F4773)</f>
        <v>4</v>
      </c>
      <c r="R291" s="9">
        <f>MONTH('Consolidtaed Data'!$F4773)</f>
        <v>12</v>
      </c>
      <c r="S291" s="9" t="str">
        <f>TEXT(Table3[[#This Row],[Purchase Date]],"MMMM")</f>
        <v>January</v>
      </c>
      <c r="T291" s="9">
        <f>YEAR('Consolidtaed Data'!$F4773)</f>
        <v>2020</v>
      </c>
    </row>
    <row r="292" spans="1:20" x14ac:dyDescent="0.3">
      <c r="A292" s="9" t="s">
        <v>852</v>
      </c>
      <c r="B292" s="9" t="s">
        <v>364</v>
      </c>
      <c r="C292" s="9" t="s">
        <v>126</v>
      </c>
      <c r="D292" s="9" t="s">
        <v>46</v>
      </c>
      <c r="E292" s="9" t="s">
        <v>279</v>
      </c>
      <c r="F292" s="10">
        <v>43851</v>
      </c>
      <c r="G292" s="10" t="str">
        <f>VLOOKUP(Table3[[#This Row],[Product ID]],[1]Products!$A:$G,2,0)</f>
        <v>Product 45</v>
      </c>
      <c r="H292" s="22">
        <v>3</v>
      </c>
      <c r="I292" s="9">
        <f>VLOOKUP('Consolidtaed Data'!$B5231,[1]Products!$A:$G,4,0)</f>
        <v>502</v>
      </c>
      <c r="J292" s="9">
        <f>VLOOKUP('Consolidtaed Data'!$B5231,[1]Products!$A:$G,3,0)</f>
        <v>296</v>
      </c>
      <c r="K292" s="9">
        <f>'Consolidtaed Data'!$J5231*'Consolidtaed Data'!$H5231</f>
        <v>1046</v>
      </c>
      <c r="L292" s="9">
        <f>'Consolidtaed Data'!$I5231*'Consolidtaed Data'!$H5231</f>
        <v>1635</v>
      </c>
      <c r="M292" s="9">
        <f>'Consolidtaed Data'!$L5231-'Consolidtaed Data'!$K5231</f>
        <v>447</v>
      </c>
      <c r="N292" s="9" t="str">
        <f>VLOOKUP('Consolidtaed Data'!$C5231,[1]Locations!$A:$O,2,0)</f>
        <v>Rialto</v>
      </c>
      <c r="O292" s="9" t="str">
        <f>VLOOKUP('Consolidtaed Data'!$D5231,'[1]Sales People'!$A:$B,2,0)</f>
        <v>Gary Rodriguez</v>
      </c>
      <c r="P292" s="9" t="str">
        <f>VLOOKUP('Consolidtaed Data'!$E5231,[1]Customers!$A:$B,2,0)</f>
        <v>Juan Perez</v>
      </c>
      <c r="Q292" s="11">
        <f>WEEKDAY('Consolidtaed Data'!$F5231)</f>
        <v>3</v>
      </c>
      <c r="R292" s="9">
        <f>MONTH('Consolidtaed Data'!$F5231)</f>
        <v>1</v>
      </c>
      <c r="S292" s="9" t="str">
        <f>TEXT(Table3[[#This Row],[Purchase Date]],"MMMM")</f>
        <v>January</v>
      </c>
      <c r="T292" s="9">
        <f>YEAR('Consolidtaed Data'!$F5231)</f>
        <v>2021</v>
      </c>
    </row>
    <row r="293" spans="1:20" x14ac:dyDescent="0.3">
      <c r="A293" s="9" t="s">
        <v>854</v>
      </c>
      <c r="B293" s="9" t="s">
        <v>393</v>
      </c>
      <c r="C293" s="9" t="s">
        <v>405</v>
      </c>
      <c r="D293" s="9" t="s">
        <v>143</v>
      </c>
      <c r="E293" s="9" t="s">
        <v>904</v>
      </c>
      <c r="F293" s="10">
        <v>43851</v>
      </c>
      <c r="G293" s="10" t="str">
        <f>VLOOKUP(Table3[[#This Row],[Product ID]],[1]Products!$A:$G,2,0)</f>
        <v>Product 84</v>
      </c>
      <c r="H293" s="22">
        <v>2</v>
      </c>
      <c r="I293" s="9">
        <f>VLOOKUP('Consolidtaed Data'!$B5257,[1]Products!$A:$G,4,0)</f>
        <v>1367</v>
      </c>
      <c r="J293" s="9">
        <f>VLOOKUP('Consolidtaed Data'!$B5257,[1]Products!$A:$G,3,0)</f>
        <v>984</v>
      </c>
      <c r="K293" s="9">
        <f>'Consolidtaed Data'!$J5257*'Consolidtaed Data'!$H5257</f>
        <v>180</v>
      </c>
      <c r="L293" s="9">
        <f>'Consolidtaed Data'!$I5257*'Consolidtaed Data'!$H5257</f>
        <v>224</v>
      </c>
      <c r="M293" s="9">
        <f>'Consolidtaed Data'!$L5257-'Consolidtaed Data'!$K5257</f>
        <v>2397</v>
      </c>
      <c r="N293" s="9" t="str">
        <f>VLOOKUP('Consolidtaed Data'!$C5257,[1]Locations!$A:$O,2,0)</f>
        <v>Escondido</v>
      </c>
      <c r="O293" s="9" t="str">
        <f>VLOOKUP('Consolidtaed Data'!$D5257,'[1]Sales People'!$A:$B,2,0)</f>
        <v>Fred Robertson</v>
      </c>
      <c r="P293" s="9" t="str">
        <f>VLOOKUP('Consolidtaed Data'!$E5257,[1]Customers!$A:$B,2,0)</f>
        <v>Jeffrey Gibson</v>
      </c>
      <c r="Q293" s="11">
        <f>WEEKDAY('Consolidtaed Data'!$F5257)</f>
        <v>6</v>
      </c>
      <c r="R293" s="9">
        <f>MONTH('Consolidtaed Data'!$F5257)</f>
        <v>1</v>
      </c>
      <c r="S293" s="9" t="str">
        <f>TEXT(Table3[[#This Row],[Purchase Date]],"MMMM")</f>
        <v>January</v>
      </c>
      <c r="T293" s="9">
        <f>YEAR('Consolidtaed Data'!$F5257)</f>
        <v>2021</v>
      </c>
    </row>
    <row r="294" spans="1:20" x14ac:dyDescent="0.3">
      <c r="A294" s="9" t="s">
        <v>855</v>
      </c>
      <c r="B294" s="9" t="s">
        <v>107</v>
      </c>
      <c r="C294" s="9" t="s">
        <v>344</v>
      </c>
      <c r="D294" s="9" t="s">
        <v>197</v>
      </c>
      <c r="E294" s="9" t="s">
        <v>456</v>
      </c>
      <c r="F294" s="10">
        <v>43851</v>
      </c>
      <c r="G294" s="10" t="str">
        <f>VLOOKUP(Table3[[#This Row],[Product ID]],[1]Products!$A:$G,2,0)</f>
        <v>Product 52</v>
      </c>
      <c r="H294" s="22">
        <v>3</v>
      </c>
      <c r="I294" s="9">
        <f>VLOOKUP('Consolidtaed Data'!$B5283,[1]Products!$A:$G,4,0)</f>
        <v>95</v>
      </c>
      <c r="J294" s="9">
        <f>VLOOKUP('Consolidtaed Data'!$B5283,[1]Products!$A:$G,3,0)</f>
        <v>61</v>
      </c>
      <c r="K294" s="9">
        <f>'Consolidtaed Data'!$J5283*'Consolidtaed Data'!$H5283</f>
        <v>791</v>
      </c>
      <c r="L294" s="9">
        <f>'Consolidtaed Data'!$I5283*'Consolidtaed Data'!$H5283</f>
        <v>1522</v>
      </c>
      <c r="M294" s="9">
        <f>'Consolidtaed Data'!$L5283-'Consolidtaed Data'!$K5283</f>
        <v>1302</v>
      </c>
      <c r="N294" s="9" t="str">
        <f>VLOOKUP('Consolidtaed Data'!$C5283,[1]Locations!$A:$O,2,0)</f>
        <v>San Mateo</v>
      </c>
      <c r="O294" s="9" t="str">
        <f>VLOOKUP('Consolidtaed Data'!$D5283,'[1]Sales People'!$A:$B,2,0)</f>
        <v>Walter Cook</v>
      </c>
      <c r="P294" s="9" t="str">
        <f>VLOOKUP('Consolidtaed Data'!$E5283,[1]Customers!$A:$B,2,0)</f>
        <v>Kevin Kim</v>
      </c>
      <c r="Q294" s="11">
        <f>WEEKDAY('Consolidtaed Data'!$F5283)</f>
        <v>1</v>
      </c>
      <c r="R294" s="9">
        <f>MONTH('Consolidtaed Data'!$F5283)</f>
        <v>1</v>
      </c>
      <c r="S294" s="9" t="str">
        <f>TEXT(Table3[[#This Row],[Purchase Date]],"MMMM")</f>
        <v>January</v>
      </c>
      <c r="T294" s="9">
        <f>YEAR('Consolidtaed Data'!$F5283)</f>
        <v>2021</v>
      </c>
    </row>
    <row r="295" spans="1:20" x14ac:dyDescent="0.3">
      <c r="A295" s="9" t="s">
        <v>857</v>
      </c>
      <c r="B295" s="9" t="s">
        <v>503</v>
      </c>
      <c r="C295" s="9" t="s">
        <v>192</v>
      </c>
      <c r="D295" s="9" t="s">
        <v>220</v>
      </c>
      <c r="E295" s="9" t="s">
        <v>478</v>
      </c>
      <c r="F295" s="10">
        <v>43851</v>
      </c>
      <c r="G295" s="10" t="str">
        <f>VLOOKUP(Table3[[#This Row],[Product ID]],[1]Products!$A:$G,2,0)</f>
        <v>Product 99</v>
      </c>
      <c r="H295" s="22">
        <v>1</v>
      </c>
      <c r="I295" s="9">
        <f>VLOOKUP('Consolidtaed Data'!$B6082,[1]Products!$A:$G,4,0)</f>
        <v>2391</v>
      </c>
      <c r="J295" s="9">
        <f>VLOOKUP('Consolidtaed Data'!$B6082,[1]Products!$A:$G,3,0)</f>
        <v>1291</v>
      </c>
      <c r="K295" s="9">
        <f>'Consolidtaed Data'!$J6082*'Consolidtaed Data'!$H6082</f>
        <v>450</v>
      </c>
      <c r="L295" s="9">
        <f>'Consolidtaed Data'!$I6082*'Consolidtaed Data'!$H6082</f>
        <v>818</v>
      </c>
      <c r="M295" s="9">
        <f>'Consolidtaed Data'!$L6082-'Consolidtaed Data'!$K6082</f>
        <v>321</v>
      </c>
      <c r="N295" s="9" t="str">
        <f>VLOOKUP('Consolidtaed Data'!$C6082,[1]Locations!$A:$O,2,0)</f>
        <v>Vista</v>
      </c>
      <c r="O295" s="9" t="str">
        <f>VLOOKUP('Consolidtaed Data'!$D6082,'[1]Sales People'!$A:$B,2,0)</f>
        <v>Scott Mason</v>
      </c>
      <c r="P295" s="9" t="str">
        <f>VLOOKUP('Consolidtaed Data'!$E6082,[1]Customers!$A:$B,2,0)</f>
        <v>Bobby Burton</v>
      </c>
      <c r="Q295" s="11">
        <f>WEEKDAY('Consolidtaed Data'!$F6082)</f>
        <v>5</v>
      </c>
      <c r="R295" s="9">
        <f>MONTH('Consolidtaed Data'!$F6082)</f>
        <v>4</v>
      </c>
      <c r="S295" s="9" t="str">
        <f>TEXT(Table3[[#This Row],[Purchase Date]],"MMMM")</f>
        <v>January</v>
      </c>
      <c r="T295" s="9">
        <f>YEAR('Consolidtaed Data'!$F6082)</f>
        <v>2021</v>
      </c>
    </row>
    <row r="296" spans="1:20" x14ac:dyDescent="0.3">
      <c r="A296" s="9" t="s">
        <v>859</v>
      </c>
      <c r="B296" s="9" t="s">
        <v>240</v>
      </c>
      <c r="C296" s="9" t="s">
        <v>263</v>
      </c>
      <c r="D296" s="9" t="s">
        <v>229</v>
      </c>
      <c r="E296" s="9" t="s">
        <v>475</v>
      </c>
      <c r="F296" s="10">
        <v>43851</v>
      </c>
      <c r="G296" s="10" t="str">
        <f>VLOOKUP(Table3[[#This Row],[Product ID]],[1]Products!$A:$G,2,0)</f>
        <v>Product 70</v>
      </c>
      <c r="H296" s="22">
        <v>3</v>
      </c>
      <c r="I296" s="9">
        <f>VLOOKUP('Consolidtaed Data'!$B6129,[1]Products!$A:$G,4,0)</f>
        <v>112</v>
      </c>
      <c r="J296" s="9">
        <f>VLOOKUP('Consolidtaed Data'!$B6129,[1]Products!$A:$G,3,0)</f>
        <v>90</v>
      </c>
      <c r="K296" s="9">
        <f>'Consolidtaed Data'!$J6129*'Consolidtaed Data'!$H6129</f>
        <v>416</v>
      </c>
      <c r="L296" s="9">
        <f>'Consolidtaed Data'!$I6129*'Consolidtaed Data'!$H6129</f>
        <v>603</v>
      </c>
      <c r="M296" s="9">
        <f>'Consolidtaed Data'!$L6129-'Consolidtaed Data'!$K6129</f>
        <v>99</v>
      </c>
      <c r="N296" s="9" t="str">
        <f>VLOOKUP('Consolidtaed Data'!$C6129,[1]Locations!$A:$O,2,0)</f>
        <v>Clovis</v>
      </c>
      <c r="O296" s="9" t="str">
        <f>VLOOKUP('Consolidtaed Data'!$D6129,'[1]Sales People'!$A:$B,2,0)</f>
        <v>Sean Miller</v>
      </c>
      <c r="P296" s="9" t="str">
        <f>VLOOKUP('Consolidtaed Data'!$E6129,[1]Customers!$A:$B,2,0)</f>
        <v>Gregory Jackson</v>
      </c>
      <c r="Q296" s="11">
        <f>WEEKDAY('Consolidtaed Data'!$F6129)</f>
        <v>2</v>
      </c>
      <c r="R296" s="9">
        <f>MONTH('Consolidtaed Data'!$F6129)</f>
        <v>4</v>
      </c>
      <c r="S296" s="9" t="str">
        <f>TEXT(Table3[[#This Row],[Purchase Date]],"MMMM")</f>
        <v>January</v>
      </c>
      <c r="T296" s="9">
        <f>YEAR('Consolidtaed Data'!$F6129)</f>
        <v>2021</v>
      </c>
    </row>
    <row r="297" spans="1:20" x14ac:dyDescent="0.3">
      <c r="A297" s="9" t="s">
        <v>861</v>
      </c>
      <c r="B297" s="9" t="s">
        <v>278</v>
      </c>
      <c r="C297" s="9" t="s">
        <v>126</v>
      </c>
      <c r="D297" s="9" t="s">
        <v>315</v>
      </c>
      <c r="E297" s="9" t="s">
        <v>305</v>
      </c>
      <c r="F297" s="10">
        <v>43851</v>
      </c>
      <c r="G297" s="10" t="str">
        <f>VLOOKUP(Table3[[#This Row],[Product ID]],[1]Products!$A:$G,2,0)</f>
        <v>Product 75</v>
      </c>
      <c r="H297" s="22">
        <v>1</v>
      </c>
      <c r="I297" s="9">
        <f>VLOOKUP('Consolidtaed Data'!$B6429,[1]Products!$A:$G,4,0)</f>
        <v>1671</v>
      </c>
      <c r="J297" s="9">
        <f>VLOOKUP('Consolidtaed Data'!$B6429,[1]Products!$A:$G,3,0)</f>
        <v>1220</v>
      </c>
      <c r="K297" s="9">
        <f>'Consolidtaed Data'!$J6429*'Consolidtaed Data'!$H6429</f>
        <v>255</v>
      </c>
      <c r="L297" s="9">
        <f>'Consolidtaed Data'!$I6429*'Consolidtaed Data'!$H6429</f>
        <v>392</v>
      </c>
      <c r="M297" s="9">
        <f>'Consolidtaed Data'!$L6429-'Consolidtaed Data'!$K6429</f>
        <v>290</v>
      </c>
      <c r="N297" s="9" t="str">
        <f>VLOOKUP('Consolidtaed Data'!$C6429,[1]Locations!$A:$O,2,0)</f>
        <v>Santa Clarita</v>
      </c>
      <c r="O297" s="9" t="str">
        <f>VLOOKUP('Consolidtaed Data'!$D6429,'[1]Sales People'!$A:$B,2,0)</f>
        <v>Carl Elliott</v>
      </c>
      <c r="P297" s="9" t="str">
        <f>VLOOKUP('Consolidtaed Data'!$E6429,[1]Customers!$A:$B,2,0)</f>
        <v>Albert Young</v>
      </c>
      <c r="Q297" s="11">
        <f>WEEKDAY('Consolidtaed Data'!$F6429)</f>
        <v>2</v>
      </c>
      <c r="R297" s="9">
        <f>MONTH('Consolidtaed Data'!$F6429)</f>
        <v>5</v>
      </c>
      <c r="S297" s="9" t="str">
        <f>TEXT(Table3[[#This Row],[Purchase Date]],"MMMM")</f>
        <v>January</v>
      </c>
      <c r="T297" s="9">
        <f>YEAR('Consolidtaed Data'!$F6429)</f>
        <v>2021</v>
      </c>
    </row>
    <row r="298" spans="1:20" x14ac:dyDescent="0.3">
      <c r="A298" s="9" t="s">
        <v>862</v>
      </c>
      <c r="B298" s="9" t="s">
        <v>429</v>
      </c>
      <c r="C298" s="9" t="s">
        <v>165</v>
      </c>
      <c r="D298" s="9" t="s">
        <v>17</v>
      </c>
      <c r="E298" s="9" t="s">
        <v>906</v>
      </c>
      <c r="F298" s="10">
        <v>43851</v>
      </c>
      <c r="G298" s="10" t="str">
        <f>VLOOKUP(Table3[[#This Row],[Product ID]],[1]Products!$A:$G,2,0)</f>
        <v>Product 87</v>
      </c>
      <c r="H298" s="22">
        <v>3</v>
      </c>
      <c r="I298" s="9">
        <f>VLOOKUP('Consolidtaed Data'!$B7387,[1]Products!$A:$G,4,0)</f>
        <v>368</v>
      </c>
      <c r="J298" s="9">
        <f>VLOOKUP('Consolidtaed Data'!$B7387,[1]Products!$A:$G,3,0)</f>
        <v>294</v>
      </c>
      <c r="K298" s="9">
        <f>'Consolidtaed Data'!$J7387*'Consolidtaed Data'!$H7387</f>
        <v>1223</v>
      </c>
      <c r="L298" s="9">
        <f>'Consolidtaed Data'!$I7387*'Consolidtaed Data'!$H7387</f>
        <v>2005</v>
      </c>
      <c r="M298" s="9">
        <f>'Consolidtaed Data'!$L7387-'Consolidtaed Data'!$K7387</f>
        <v>874</v>
      </c>
      <c r="N298" s="9" t="str">
        <f>VLOOKUP('Consolidtaed Data'!$C7387,[1]Locations!$A:$O,2,0)</f>
        <v>El Monte</v>
      </c>
      <c r="O298" s="9" t="str">
        <f>VLOOKUP('Consolidtaed Data'!$D7387,'[1]Sales People'!$A:$B,2,0)</f>
        <v>Eugene Holmes</v>
      </c>
      <c r="P298" s="9" t="str">
        <f>VLOOKUP('Consolidtaed Data'!$E7387,[1]Customers!$A:$B,2,0)</f>
        <v>Frank Webb</v>
      </c>
      <c r="Q298" s="11">
        <f>WEEKDAY('Consolidtaed Data'!$F7387)</f>
        <v>4</v>
      </c>
      <c r="R298" s="9">
        <f>MONTH('Consolidtaed Data'!$F7387)</f>
        <v>7</v>
      </c>
      <c r="S298" s="9" t="str">
        <f>TEXT(Table3[[#This Row],[Purchase Date]],"MMMM")</f>
        <v>January</v>
      </c>
      <c r="T298" s="9">
        <f>YEAR('Consolidtaed Data'!$F7387)</f>
        <v>2021</v>
      </c>
    </row>
    <row r="299" spans="1:20" x14ac:dyDescent="0.3">
      <c r="A299" s="9" t="s">
        <v>864</v>
      </c>
      <c r="B299" s="9" t="s">
        <v>213</v>
      </c>
      <c r="C299" s="9" t="s">
        <v>564</v>
      </c>
      <c r="D299" s="9" t="s">
        <v>17</v>
      </c>
      <c r="E299" s="9" t="s">
        <v>1668</v>
      </c>
      <c r="F299" s="10">
        <v>43851</v>
      </c>
      <c r="G299" s="10" t="str">
        <f>VLOOKUP(Table3[[#This Row],[Product ID]],[1]Products!$A:$G,2,0)</f>
        <v>Product 68</v>
      </c>
      <c r="H299" s="22">
        <v>3</v>
      </c>
      <c r="I299" s="9">
        <f>VLOOKUP('Consolidtaed Data'!$B7638,[1]Products!$A:$G,4,0)</f>
        <v>290</v>
      </c>
      <c r="J299" s="9">
        <f>VLOOKUP('Consolidtaed Data'!$B7638,[1]Products!$A:$G,3,0)</f>
        <v>200</v>
      </c>
      <c r="K299" s="9">
        <f>'Consolidtaed Data'!$J7638*'Consolidtaed Data'!$H7638</f>
        <v>1200</v>
      </c>
      <c r="L299" s="9">
        <f>'Consolidtaed Data'!$I7638*'Consolidtaed Data'!$H7638</f>
        <v>2182</v>
      </c>
      <c r="M299" s="9">
        <f>'Consolidtaed Data'!$L7638-'Consolidtaed Data'!$K7638</f>
        <v>1035</v>
      </c>
      <c r="N299" s="9" t="str">
        <f>VLOOKUP('Consolidtaed Data'!$C7638,[1]Locations!$A:$O,2,0)</f>
        <v>Rialto</v>
      </c>
      <c r="O299" s="9" t="str">
        <f>VLOOKUP('Consolidtaed Data'!$D7638,'[1]Sales People'!$A:$B,2,0)</f>
        <v>Martin Perry</v>
      </c>
      <c r="P299" s="9" t="str">
        <f>VLOOKUP('Consolidtaed Data'!$E7638,[1]Customers!$A:$B,2,0)</f>
        <v>Carlos Hunt</v>
      </c>
      <c r="Q299" s="11">
        <f>WEEKDAY('Consolidtaed Data'!$F7638)</f>
        <v>3</v>
      </c>
      <c r="R299" s="9">
        <f>MONTH('Consolidtaed Data'!$F7638)</f>
        <v>8</v>
      </c>
      <c r="S299" s="9" t="str">
        <f>TEXT(Table3[[#This Row],[Purchase Date]],"MMMM")</f>
        <v>January</v>
      </c>
      <c r="T299" s="9">
        <f>YEAR('Consolidtaed Data'!$F7638)</f>
        <v>2021</v>
      </c>
    </row>
    <row r="300" spans="1:20" x14ac:dyDescent="0.3">
      <c r="A300" s="9" t="s">
        <v>866</v>
      </c>
      <c r="B300" s="9" t="s">
        <v>160</v>
      </c>
      <c r="C300" s="9" t="s">
        <v>134</v>
      </c>
      <c r="D300" s="9" t="s">
        <v>143</v>
      </c>
      <c r="E300" s="9" t="s">
        <v>1368</v>
      </c>
      <c r="F300" s="10">
        <v>43851</v>
      </c>
      <c r="G300" s="10" t="str">
        <f>VLOOKUP(Table3[[#This Row],[Product ID]],[1]Products!$A:$G,2,0)</f>
        <v>Product 28</v>
      </c>
      <c r="H300" s="22">
        <v>1</v>
      </c>
      <c r="I300" s="9">
        <f>VLOOKUP('Consolidtaed Data'!$B7869,[1]Products!$A:$G,4,0)</f>
        <v>2294</v>
      </c>
      <c r="J300" s="9">
        <f>VLOOKUP('Consolidtaed Data'!$B7869,[1]Products!$A:$G,3,0)</f>
        <v>1399</v>
      </c>
      <c r="K300" s="9">
        <f>'Consolidtaed Data'!$J7869*'Consolidtaed Data'!$H7869</f>
        <v>2592</v>
      </c>
      <c r="L300" s="9">
        <f>'Consolidtaed Data'!$I7869*'Consolidtaed Data'!$H7869</f>
        <v>3084</v>
      </c>
      <c r="M300" s="9">
        <f>'Consolidtaed Data'!$L7869-'Consolidtaed Data'!$K7869</f>
        <v>1108</v>
      </c>
      <c r="N300" s="9" t="str">
        <f>VLOOKUP('Consolidtaed Data'!$C7869,[1]Locations!$A:$O,2,0)</f>
        <v>Temecula</v>
      </c>
      <c r="O300" s="9" t="str">
        <f>VLOOKUP('Consolidtaed Data'!$D7869,'[1]Sales People'!$A:$B,2,0)</f>
        <v>Scott Mason</v>
      </c>
      <c r="P300" s="9" t="str">
        <f>VLOOKUP('Consolidtaed Data'!$E7869,[1]Customers!$A:$B,2,0)</f>
        <v>Earl Robinson</v>
      </c>
      <c r="Q300" s="11">
        <f>WEEKDAY('Consolidtaed Data'!$F7869)</f>
        <v>6</v>
      </c>
      <c r="R300" s="9">
        <f>MONTH('Consolidtaed Data'!$F7869)</f>
        <v>8</v>
      </c>
      <c r="S300" s="9" t="str">
        <f>TEXT(Table3[[#This Row],[Purchase Date]],"MMMM")</f>
        <v>January</v>
      </c>
      <c r="T300" s="9">
        <f>YEAR('Consolidtaed Data'!$F7869)</f>
        <v>2021</v>
      </c>
    </row>
    <row r="301" spans="1:20" x14ac:dyDescent="0.3">
      <c r="A301" s="9" t="s">
        <v>867</v>
      </c>
      <c r="B301" s="9" t="s">
        <v>11</v>
      </c>
      <c r="C301" s="9" t="s">
        <v>94</v>
      </c>
      <c r="D301" s="9" t="s">
        <v>43</v>
      </c>
      <c r="E301" s="9" t="s">
        <v>952</v>
      </c>
      <c r="F301" s="10">
        <v>43851</v>
      </c>
      <c r="G301" s="10" t="str">
        <f>VLOOKUP(Table3[[#This Row],[Product ID]],[1]Products!$A:$G,2,0)</f>
        <v>Product 88</v>
      </c>
      <c r="H301" s="22">
        <v>3</v>
      </c>
      <c r="I301" s="9">
        <f>VLOOKUP('Consolidtaed Data'!$B8510,[1]Products!$A:$G,4,0)</f>
        <v>1798</v>
      </c>
      <c r="J301" s="9">
        <f>VLOOKUP('Consolidtaed Data'!$B8510,[1]Products!$A:$G,3,0)</f>
        <v>971</v>
      </c>
      <c r="K301" s="9">
        <f>'Consolidtaed Data'!$J8510*'Consolidtaed Data'!$H8510</f>
        <v>1261</v>
      </c>
      <c r="L301" s="9">
        <f>'Consolidtaed Data'!$I8510*'Consolidtaed Data'!$H8510</f>
        <v>1638</v>
      </c>
      <c r="M301" s="9">
        <f>'Consolidtaed Data'!$L8510-'Consolidtaed Data'!$K8510</f>
        <v>123</v>
      </c>
      <c r="N301" s="9" t="str">
        <f>VLOOKUP('Consolidtaed Data'!$C8510,[1]Locations!$A:$O,2,0)</f>
        <v>Chula Vista</v>
      </c>
      <c r="O301" s="9" t="str">
        <f>VLOOKUP('Consolidtaed Data'!$D8510,'[1]Sales People'!$A:$B,2,0)</f>
        <v>Joe Sims</v>
      </c>
      <c r="P301" s="9" t="str">
        <f>VLOOKUP('Consolidtaed Data'!$E8510,[1]Customers!$A:$B,2,0)</f>
        <v>Anthony Little</v>
      </c>
      <c r="Q301" s="11">
        <f>WEEKDAY('Consolidtaed Data'!$F8510)</f>
        <v>7</v>
      </c>
      <c r="R301" s="9">
        <f>MONTH('Consolidtaed Data'!$F8510)</f>
        <v>10</v>
      </c>
      <c r="S301" s="9" t="str">
        <f>TEXT(Table3[[#This Row],[Purchase Date]],"MMMM")</f>
        <v>January</v>
      </c>
      <c r="T301" s="9">
        <f>YEAR('Consolidtaed Data'!$F8510)</f>
        <v>2021</v>
      </c>
    </row>
    <row r="302" spans="1:20" x14ac:dyDescent="0.3">
      <c r="A302" s="9" t="s">
        <v>869</v>
      </c>
      <c r="B302" s="9" t="s">
        <v>125</v>
      </c>
      <c r="C302" s="9" t="s">
        <v>50</v>
      </c>
      <c r="D302" s="9" t="s">
        <v>35</v>
      </c>
      <c r="E302" s="9" t="s">
        <v>6621</v>
      </c>
      <c r="F302" s="10">
        <v>43851</v>
      </c>
      <c r="G302" s="10" t="str">
        <f>VLOOKUP(Table3[[#This Row],[Product ID]],[1]Products!$A:$G,2,0)</f>
        <v>Product 40</v>
      </c>
      <c r="H302" s="22">
        <v>2</v>
      </c>
      <c r="I302" s="9">
        <f>VLOOKUP('Consolidtaed Data'!$B8618,[1]Products!$A:$G,4,0)</f>
        <v>847</v>
      </c>
      <c r="J302" s="9">
        <f>VLOOKUP('Consolidtaed Data'!$B8618,[1]Products!$A:$G,3,0)</f>
        <v>534</v>
      </c>
      <c r="K302" s="9">
        <f>'Consolidtaed Data'!$J8618*'Consolidtaed Data'!$H8618</f>
        <v>1397</v>
      </c>
      <c r="L302" s="9">
        <f>'Consolidtaed Data'!$I8618*'Consolidtaed Data'!$H8618</f>
        <v>1967</v>
      </c>
      <c r="M302" s="9">
        <f>'Consolidtaed Data'!$L8618-'Consolidtaed Data'!$K8618</f>
        <v>161</v>
      </c>
      <c r="N302" s="9" t="str">
        <f>VLOOKUP('Consolidtaed Data'!$C8618,[1]Locations!$A:$O,2,0)</f>
        <v>Norwalk</v>
      </c>
      <c r="O302" s="9" t="str">
        <f>VLOOKUP('Consolidtaed Data'!$D8618,'[1]Sales People'!$A:$B,2,0)</f>
        <v>Jeremy Mendoza</v>
      </c>
      <c r="P302" s="9" t="str">
        <f>VLOOKUP('Consolidtaed Data'!$E8618,[1]Customers!$A:$B,2,0)</f>
        <v>Juan Scott</v>
      </c>
      <c r="Q302" s="11">
        <f>WEEKDAY('Consolidtaed Data'!$F8618)</f>
        <v>1</v>
      </c>
      <c r="R302" s="9">
        <f>MONTH('Consolidtaed Data'!$F8618)</f>
        <v>10</v>
      </c>
      <c r="S302" s="9" t="str">
        <f>TEXT(Table3[[#This Row],[Purchase Date]],"MMMM")</f>
        <v>January</v>
      </c>
      <c r="T302" s="9">
        <f>YEAR('Consolidtaed Data'!$F8618)</f>
        <v>2021</v>
      </c>
    </row>
    <row r="303" spans="1:20" x14ac:dyDescent="0.3">
      <c r="A303" s="9" t="s">
        <v>870</v>
      </c>
      <c r="B303" s="9" t="s">
        <v>188</v>
      </c>
      <c r="C303" s="9" t="s">
        <v>63</v>
      </c>
      <c r="D303" s="9" t="s">
        <v>80</v>
      </c>
      <c r="E303" s="9" t="s">
        <v>270</v>
      </c>
      <c r="F303" s="10">
        <v>43851</v>
      </c>
      <c r="G303" s="10" t="str">
        <f>VLOOKUP(Table3[[#This Row],[Product ID]],[1]Products!$A:$G,2,0)</f>
        <v>Product 63</v>
      </c>
      <c r="H303" s="22">
        <v>1</v>
      </c>
      <c r="I303" s="9">
        <f>VLOOKUP('Consolidtaed Data'!$B9487,[1]Products!$A:$G,4,0)</f>
        <v>1708</v>
      </c>
      <c r="J303" s="9">
        <f>VLOOKUP('Consolidtaed Data'!$B9487,[1]Products!$A:$G,3,0)</f>
        <v>871</v>
      </c>
      <c r="K303" s="9">
        <f>'Consolidtaed Data'!$J9487*'Consolidtaed Data'!$H9487</f>
        <v>1248</v>
      </c>
      <c r="L303" s="9">
        <f>'Consolidtaed Data'!$I9487*'Consolidtaed Data'!$H9487</f>
        <v>1809</v>
      </c>
      <c r="M303" s="9">
        <f>'Consolidtaed Data'!$L9487-'Consolidtaed Data'!$K9487</f>
        <v>1032</v>
      </c>
      <c r="N303" s="9" t="str">
        <f>VLOOKUP('Consolidtaed Data'!$C9487,[1]Locations!$A:$O,2,0)</f>
        <v>Escondido</v>
      </c>
      <c r="O303" s="9" t="str">
        <f>VLOOKUP('Consolidtaed Data'!$D9487,'[1]Sales People'!$A:$B,2,0)</f>
        <v>Christopher Tucker</v>
      </c>
      <c r="P303" s="9" t="str">
        <f>VLOOKUP('Consolidtaed Data'!$E9487,[1]Customers!$A:$B,2,0)</f>
        <v>Douglas Diaz</v>
      </c>
      <c r="Q303" s="11">
        <f>WEEKDAY('Consolidtaed Data'!$F9487)</f>
        <v>7</v>
      </c>
      <c r="R303" s="9">
        <f>MONTH('Consolidtaed Data'!$F9487)</f>
        <v>12</v>
      </c>
      <c r="S303" s="9" t="str">
        <f>TEXT(Table3[[#This Row],[Purchase Date]],"MMMM")</f>
        <v>January</v>
      </c>
      <c r="T303" s="9">
        <f>YEAR('Consolidtaed Data'!$F9487)</f>
        <v>2021</v>
      </c>
    </row>
    <row r="304" spans="1:20" x14ac:dyDescent="0.3">
      <c r="A304" s="9" t="s">
        <v>871</v>
      </c>
      <c r="B304" s="9" t="s">
        <v>182</v>
      </c>
      <c r="C304" s="9" t="s">
        <v>126</v>
      </c>
      <c r="D304" s="9" t="s">
        <v>229</v>
      </c>
      <c r="E304" s="9" t="s">
        <v>654</v>
      </c>
      <c r="F304" s="10">
        <v>43851</v>
      </c>
      <c r="G304" s="10" t="str">
        <f>VLOOKUP(Table3[[#This Row],[Product ID]],[1]Products!$A:$G,2,0)</f>
        <v>Product 9</v>
      </c>
      <c r="H304" s="22">
        <v>1</v>
      </c>
      <c r="I304" s="9">
        <f>VLOOKUP('Consolidtaed Data'!$B9662,[1]Products!$A:$G,4,0)</f>
        <v>1351</v>
      </c>
      <c r="J304" s="9">
        <f>VLOOKUP('Consolidtaed Data'!$B9662,[1]Products!$A:$G,3,0)</f>
        <v>1108</v>
      </c>
      <c r="K304" s="9">
        <f>'Consolidtaed Data'!$J9662*'Consolidtaed Data'!$H9662</f>
        <v>1965</v>
      </c>
      <c r="L304" s="9">
        <f>'Consolidtaed Data'!$I9662*'Consolidtaed Data'!$H9662</f>
        <v>2396</v>
      </c>
      <c r="M304" s="9">
        <f>'Consolidtaed Data'!$L9662-'Consolidtaed Data'!$K9662</f>
        <v>589</v>
      </c>
      <c r="N304" s="9" t="str">
        <f>VLOOKUP('Consolidtaed Data'!$C9662,[1]Locations!$A:$O,2,0)</f>
        <v>Stockton</v>
      </c>
      <c r="O304" s="9" t="str">
        <f>VLOOKUP('Consolidtaed Data'!$D9662,'[1]Sales People'!$A:$B,2,0)</f>
        <v>Andrew Bowman</v>
      </c>
      <c r="P304" s="9" t="str">
        <f>VLOOKUP('Consolidtaed Data'!$E9662,[1]Customers!$A:$B,2,0)</f>
        <v>Jonathan Freeman</v>
      </c>
      <c r="Q304" s="11">
        <f>WEEKDAY('Consolidtaed Data'!$F9662)</f>
        <v>6</v>
      </c>
      <c r="R304" s="9">
        <f>MONTH('Consolidtaed Data'!$F9662)</f>
        <v>12</v>
      </c>
      <c r="S304" s="9" t="str">
        <f>TEXT(Table3[[#This Row],[Purchase Date]],"MMMM")</f>
        <v>January</v>
      </c>
      <c r="T304" s="9">
        <f>YEAR('Consolidtaed Data'!$F9662)</f>
        <v>2021</v>
      </c>
    </row>
    <row r="305" spans="1:20" x14ac:dyDescent="0.3">
      <c r="A305" s="9" t="s">
        <v>872</v>
      </c>
      <c r="B305" s="9" t="s">
        <v>89</v>
      </c>
      <c r="C305" s="9" t="s">
        <v>165</v>
      </c>
      <c r="D305" s="9" t="s">
        <v>22</v>
      </c>
      <c r="E305" s="9" t="s">
        <v>383</v>
      </c>
      <c r="F305" s="10">
        <v>43852</v>
      </c>
      <c r="G305" s="10" t="str">
        <f>VLOOKUP(Table3[[#This Row],[Product ID]],[1]Products!$A:$G,2,0)</f>
        <v>Product 64</v>
      </c>
      <c r="H305" s="22">
        <v>1</v>
      </c>
      <c r="I305" s="9">
        <f>VLOOKUP('Consolidtaed Data'!$B5771,[1]Products!$A:$G,4,0)</f>
        <v>1500</v>
      </c>
      <c r="J305" s="9">
        <f>VLOOKUP('Consolidtaed Data'!$B5771,[1]Products!$A:$G,3,0)</f>
        <v>900</v>
      </c>
      <c r="K305" s="9">
        <f>'Consolidtaed Data'!$J5771*'Consolidtaed Data'!$H5771</f>
        <v>1602</v>
      </c>
      <c r="L305" s="9">
        <f>'Consolidtaed Data'!$I5771*'Consolidtaed Data'!$H5771</f>
        <v>2541</v>
      </c>
      <c r="M305" s="9">
        <f>'Consolidtaed Data'!$L5771-'Consolidtaed Data'!$K5771</f>
        <v>13</v>
      </c>
      <c r="N305" s="9" t="str">
        <f>VLOOKUP('Consolidtaed Data'!$C5771,[1]Locations!$A:$O,2,0)</f>
        <v>Rialto</v>
      </c>
      <c r="O305" s="9" t="str">
        <f>VLOOKUP('Consolidtaed Data'!$D5771,'[1]Sales People'!$A:$B,2,0)</f>
        <v>Jerry Perry</v>
      </c>
      <c r="P305" s="9" t="str">
        <f>VLOOKUP('Consolidtaed Data'!$E5771,[1]Customers!$A:$B,2,0)</f>
        <v>Victor Watkins</v>
      </c>
      <c r="Q305" s="11">
        <f>WEEKDAY('Consolidtaed Data'!$F5771)</f>
        <v>3</v>
      </c>
      <c r="R305" s="9">
        <f>MONTH('Consolidtaed Data'!$F5771)</f>
        <v>3</v>
      </c>
      <c r="S305" s="9" t="str">
        <f>TEXT(Table3[[#This Row],[Purchase Date]],"MMMM")</f>
        <v>January</v>
      </c>
      <c r="T305" s="9">
        <f>YEAR('Consolidtaed Data'!$F5771)</f>
        <v>2021</v>
      </c>
    </row>
    <row r="306" spans="1:20" x14ac:dyDescent="0.3">
      <c r="A306" s="9" t="s">
        <v>874</v>
      </c>
      <c r="B306" s="9" t="s">
        <v>572</v>
      </c>
      <c r="C306" s="9" t="s">
        <v>126</v>
      </c>
      <c r="D306" s="9" t="s">
        <v>80</v>
      </c>
      <c r="E306" s="9" t="s">
        <v>1105</v>
      </c>
      <c r="F306" s="10">
        <v>43852</v>
      </c>
      <c r="G306" s="10" t="str">
        <f>VLOOKUP(Table3[[#This Row],[Product ID]],[1]Products!$A:$G,2,0)</f>
        <v>Product 22</v>
      </c>
      <c r="H306" s="22">
        <v>1</v>
      </c>
      <c r="I306" s="9">
        <f>VLOOKUP('Consolidtaed Data'!$B6235,[1]Products!$A:$G,4,0)</f>
        <v>913</v>
      </c>
      <c r="J306" s="9">
        <f>VLOOKUP('Consolidtaed Data'!$B6235,[1]Products!$A:$G,3,0)</f>
        <v>584</v>
      </c>
      <c r="K306" s="9">
        <f>'Consolidtaed Data'!$J6235*'Consolidtaed Data'!$H6235</f>
        <v>2180</v>
      </c>
      <c r="L306" s="9">
        <f>'Consolidtaed Data'!$I6235*'Consolidtaed Data'!$H6235</f>
        <v>2760</v>
      </c>
      <c r="M306" s="9">
        <f>'Consolidtaed Data'!$L6235-'Consolidtaed Data'!$K6235</f>
        <v>117</v>
      </c>
      <c r="N306" s="9" t="str">
        <f>VLOOKUP('Consolidtaed Data'!$C6235,[1]Locations!$A:$O,2,0)</f>
        <v>Salinas</v>
      </c>
      <c r="O306" s="9" t="str">
        <f>VLOOKUP('Consolidtaed Data'!$D6235,'[1]Sales People'!$A:$B,2,0)</f>
        <v>Fred Robertson</v>
      </c>
      <c r="P306" s="9" t="str">
        <f>VLOOKUP('Consolidtaed Data'!$E6235,[1]Customers!$A:$B,2,0)</f>
        <v>George Thompson</v>
      </c>
      <c r="Q306" s="11">
        <f>WEEKDAY('Consolidtaed Data'!$F6235)</f>
        <v>2</v>
      </c>
      <c r="R306" s="9">
        <f>MONTH('Consolidtaed Data'!$F6235)</f>
        <v>4</v>
      </c>
      <c r="S306" s="9" t="str">
        <f>TEXT(Table3[[#This Row],[Purchase Date]],"MMMM")</f>
        <v>January</v>
      </c>
      <c r="T306" s="9">
        <f>YEAR('Consolidtaed Data'!$F6235)</f>
        <v>2021</v>
      </c>
    </row>
    <row r="307" spans="1:20" x14ac:dyDescent="0.3">
      <c r="A307" s="9" t="s">
        <v>876</v>
      </c>
      <c r="B307" s="9" t="s">
        <v>209</v>
      </c>
      <c r="C307" s="9" t="s">
        <v>178</v>
      </c>
      <c r="D307" s="9" t="s">
        <v>193</v>
      </c>
      <c r="E307" s="9" t="s">
        <v>1302</v>
      </c>
      <c r="F307" s="10">
        <v>43852</v>
      </c>
      <c r="G307" s="10" t="str">
        <f>VLOOKUP(Table3[[#This Row],[Product ID]],[1]Products!$A:$G,2,0)</f>
        <v>Product 86</v>
      </c>
      <c r="H307" s="22">
        <v>1</v>
      </c>
      <c r="I307" s="9">
        <f>VLOOKUP('Consolidtaed Data'!$B6712,[1]Products!$A:$G,4,0)</f>
        <v>1522</v>
      </c>
      <c r="J307" s="9">
        <f>VLOOKUP('Consolidtaed Data'!$B6712,[1]Products!$A:$G,3,0)</f>
        <v>791</v>
      </c>
      <c r="K307" s="9">
        <f>'Consolidtaed Data'!$J6712*'Consolidtaed Data'!$H6712</f>
        <v>1305</v>
      </c>
      <c r="L307" s="9">
        <f>'Consolidtaed Data'!$I6712*'Consolidtaed Data'!$H6712</f>
        <v>1812</v>
      </c>
      <c r="M307" s="9">
        <f>'Consolidtaed Data'!$L6712-'Consolidtaed Data'!$K6712</f>
        <v>123</v>
      </c>
      <c r="N307" s="9" t="str">
        <f>VLOOKUP('Consolidtaed Data'!$C6712,[1]Locations!$A:$O,2,0)</f>
        <v>East Los Angeles</v>
      </c>
      <c r="O307" s="9" t="str">
        <f>VLOOKUP('Consolidtaed Data'!$D6712,'[1]Sales People'!$A:$B,2,0)</f>
        <v>Justin Lynch</v>
      </c>
      <c r="P307" s="9" t="str">
        <f>VLOOKUP('Consolidtaed Data'!$E6712,[1]Customers!$A:$B,2,0)</f>
        <v>Steve Wells</v>
      </c>
      <c r="Q307" s="11">
        <f>WEEKDAY('Consolidtaed Data'!$F6712)</f>
        <v>4</v>
      </c>
      <c r="R307" s="9">
        <f>MONTH('Consolidtaed Data'!$F6712)</f>
        <v>5</v>
      </c>
      <c r="S307" s="9" t="str">
        <f>TEXT(Table3[[#This Row],[Purchase Date]],"MMMM")</f>
        <v>January</v>
      </c>
      <c r="T307" s="9">
        <f>YEAR('Consolidtaed Data'!$F6712)</f>
        <v>2021</v>
      </c>
    </row>
    <row r="308" spans="1:20" x14ac:dyDescent="0.3">
      <c r="A308" s="9" t="s">
        <v>878</v>
      </c>
      <c r="B308" s="9" t="s">
        <v>349</v>
      </c>
      <c r="C308" s="9" t="s">
        <v>295</v>
      </c>
      <c r="D308" s="9" t="s">
        <v>127</v>
      </c>
      <c r="E308" s="9" t="s">
        <v>270</v>
      </c>
      <c r="F308" s="10">
        <v>43852</v>
      </c>
      <c r="G308" s="10" t="str">
        <f>VLOOKUP(Table3[[#This Row],[Product ID]],[1]Products!$A:$G,2,0)</f>
        <v>Product 60</v>
      </c>
      <c r="H308" s="22">
        <v>1</v>
      </c>
      <c r="I308" s="9">
        <f>VLOOKUP('Consolidtaed Data'!$B6732,[1]Products!$A:$G,4,0)</f>
        <v>1809</v>
      </c>
      <c r="J308" s="9">
        <f>VLOOKUP('Consolidtaed Data'!$B6732,[1]Products!$A:$G,3,0)</f>
        <v>1067</v>
      </c>
      <c r="K308" s="9">
        <f>'Consolidtaed Data'!$J6732*'Consolidtaed Data'!$H6732</f>
        <v>5772</v>
      </c>
      <c r="L308" s="9">
        <f>'Consolidtaed Data'!$I6732*'Consolidtaed Data'!$H6732</f>
        <v>7304</v>
      </c>
      <c r="M308" s="9">
        <f>'Consolidtaed Data'!$L6732-'Consolidtaed Data'!$K6732</f>
        <v>95</v>
      </c>
      <c r="N308" s="9" t="str">
        <f>VLOOKUP('Consolidtaed Data'!$C6732,[1]Locations!$A:$O,2,0)</f>
        <v>Palmdale</v>
      </c>
      <c r="O308" s="9" t="str">
        <f>VLOOKUP('Consolidtaed Data'!$D6732,'[1]Sales People'!$A:$B,2,0)</f>
        <v>Jeremy Mendoza</v>
      </c>
      <c r="P308" s="9" t="str">
        <f>VLOOKUP('Consolidtaed Data'!$E6732,[1]Customers!$A:$B,2,0)</f>
        <v>William Franklin</v>
      </c>
      <c r="Q308" s="11">
        <f>WEEKDAY('Consolidtaed Data'!$F6732)</f>
        <v>6</v>
      </c>
      <c r="R308" s="9">
        <f>MONTH('Consolidtaed Data'!$F6732)</f>
        <v>5</v>
      </c>
      <c r="S308" s="9" t="str">
        <f>TEXT(Table3[[#This Row],[Purchase Date]],"MMMM")</f>
        <v>January</v>
      </c>
      <c r="T308" s="9">
        <f>YEAR('Consolidtaed Data'!$F6732)</f>
        <v>2021</v>
      </c>
    </row>
    <row r="309" spans="1:20" x14ac:dyDescent="0.3">
      <c r="A309" s="9" t="s">
        <v>880</v>
      </c>
      <c r="B309" s="9" t="s">
        <v>411</v>
      </c>
      <c r="C309" s="9" t="s">
        <v>59</v>
      </c>
      <c r="D309" s="9" t="s">
        <v>68</v>
      </c>
      <c r="E309" s="9" t="s">
        <v>1039</v>
      </c>
      <c r="F309" s="10">
        <v>43852</v>
      </c>
      <c r="G309" s="10" t="str">
        <f>VLOOKUP(Table3[[#This Row],[Product ID]],[1]Products!$A:$G,2,0)</f>
        <v>Product 27</v>
      </c>
      <c r="H309" s="22">
        <v>1</v>
      </c>
      <c r="I309" s="9">
        <f>VLOOKUP('Consolidtaed Data'!$B7421,[1]Products!$A:$G,4,0)</f>
        <v>290</v>
      </c>
      <c r="J309" s="9">
        <f>VLOOKUP('Consolidtaed Data'!$B7421,[1]Products!$A:$G,3,0)</f>
        <v>200</v>
      </c>
      <c r="K309" s="9">
        <f>'Consolidtaed Data'!$J7421*'Consolidtaed Data'!$H7421</f>
        <v>665</v>
      </c>
      <c r="L309" s="9">
        <f>'Consolidtaed Data'!$I7421*'Consolidtaed Data'!$H7421</f>
        <v>1278</v>
      </c>
      <c r="M309" s="9">
        <f>'Consolidtaed Data'!$L7421-'Consolidtaed Data'!$K7421</f>
        <v>599</v>
      </c>
      <c r="N309" s="9" t="str">
        <f>VLOOKUP('Consolidtaed Data'!$C7421,[1]Locations!$A:$O,2,0)</f>
        <v>Norwalk</v>
      </c>
      <c r="O309" s="9" t="str">
        <f>VLOOKUP('Consolidtaed Data'!$D7421,'[1]Sales People'!$A:$B,2,0)</f>
        <v>Jimmy Young</v>
      </c>
      <c r="P309" s="9" t="str">
        <f>VLOOKUP('Consolidtaed Data'!$E7421,[1]Customers!$A:$B,2,0)</f>
        <v>Joe Carroll</v>
      </c>
      <c r="Q309" s="11">
        <f>WEEKDAY('Consolidtaed Data'!$F7421)</f>
        <v>7</v>
      </c>
      <c r="R309" s="9">
        <f>MONTH('Consolidtaed Data'!$F7421)</f>
        <v>7</v>
      </c>
      <c r="S309" s="9" t="str">
        <f>TEXT(Table3[[#This Row],[Purchase Date]],"MMMM")</f>
        <v>January</v>
      </c>
      <c r="T309" s="9">
        <f>YEAR('Consolidtaed Data'!$F7421)</f>
        <v>2021</v>
      </c>
    </row>
    <row r="310" spans="1:20" x14ac:dyDescent="0.3">
      <c r="A310" s="9" t="s">
        <v>882</v>
      </c>
      <c r="B310" s="9" t="s">
        <v>125</v>
      </c>
      <c r="C310" s="9" t="s">
        <v>16</v>
      </c>
      <c r="D310" s="9" t="s">
        <v>246</v>
      </c>
      <c r="E310" s="9" t="s">
        <v>1039</v>
      </c>
      <c r="F310" s="10">
        <v>43852</v>
      </c>
      <c r="G310" s="10" t="str">
        <f>VLOOKUP(Table3[[#This Row],[Product ID]],[1]Products!$A:$G,2,0)</f>
        <v>Product 40</v>
      </c>
      <c r="H310" s="22">
        <v>1</v>
      </c>
      <c r="I310" s="9">
        <f>VLOOKUP('Consolidtaed Data'!$B7655,[1]Products!$A:$G,4,0)</f>
        <v>458</v>
      </c>
      <c r="J310" s="9">
        <f>VLOOKUP('Consolidtaed Data'!$B7655,[1]Products!$A:$G,3,0)</f>
        <v>376</v>
      </c>
      <c r="K310" s="9">
        <f>'Consolidtaed Data'!$J7655*'Consolidtaed Data'!$H7655</f>
        <v>1752</v>
      </c>
      <c r="L310" s="9">
        <f>'Consolidtaed Data'!$I7655*'Consolidtaed Data'!$H7655</f>
        <v>2739</v>
      </c>
      <c r="M310" s="9">
        <f>'Consolidtaed Data'!$L7655-'Consolidtaed Data'!$K7655</f>
        <v>13</v>
      </c>
      <c r="N310" s="9" t="str">
        <f>VLOOKUP('Consolidtaed Data'!$C7655,[1]Locations!$A:$O,2,0)</f>
        <v>Orange</v>
      </c>
      <c r="O310" s="9" t="str">
        <f>VLOOKUP('Consolidtaed Data'!$D7655,'[1]Sales People'!$A:$B,2,0)</f>
        <v>Christopher Tucker</v>
      </c>
      <c r="P310" s="9" t="str">
        <f>VLOOKUP('Consolidtaed Data'!$E7655,[1]Customers!$A:$B,2,0)</f>
        <v>Justin Graham</v>
      </c>
      <c r="Q310" s="11">
        <f>WEEKDAY('Consolidtaed Data'!$F7655)</f>
        <v>4</v>
      </c>
      <c r="R310" s="9">
        <f>MONTH('Consolidtaed Data'!$F7655)</f>
        <v>8</v>
      </c>
      <c r="S310" s="9" t="str">
        <f>TEXT(Table3[[#This Row],[Purchase Date]],"MMMM")</f>
        <v>January</v>
      </c>
      <c r="T310" s="9">
        <f>YEAR('Consolidtaed Data'!$F7655)</f>
        <v>2021</v>
      </c>
    </row>
    <row r="311" spans="1:20" x14ac:dyDescent="0.3">
      <c r="A311" s="9" t="s">
        <v>883</v>
      </c>
      <c r="B311" s="9" t="s">
        <v>340</v>
      </c>
      <c r="C311" s="9" t="s">
        <v>295</v>
      </c>
      <c r="D311" s="9" t="s">
        <v>22</v>
      </c>
      <c r="E311" s="9" t="s">
        <v>2216</v>
      </c>
      <c r="F311" s="10">
        <v>43852</v>
      </c>
      <c r="G311" s="10" t="str">
        <f>VLOOKUP(Table3[[#This Row],[Product ID]],[1]Products!$A:$G,2,0)</f>
        <v>Product 34</v>
      </c>
      <c r="H311" s="22">
        <v>4</v>
      </c>
      <c r="I311" s="9">
        <f>VLOOKUP('Consolidtaed Data'!$B7676,[1]Products!$A:$G,4,0)</f>
        <v>880</v>
      </c>
      <c r="J311" s="9">
        <f>VLOOKUP('Consolidtaed Data'!$B7676,[1]Products!$A:$G,3,0)</f>
        <v>634</v>
      </c>
      <c r="K311" s="9">
        <f>'Consolidtaed Data'!$J7676*'Consolidtaed Data'!$H7676</f>
        <v>395</v>
      </c>
      <c r="L311" s="9">
        <f>'Consolidtaed Data'!$I7676*'Consolidtaed Data'!$H7676</f>
        <v>556</v>
      </c>
      <c r="M311" s="9">
        <f>'Consolidtaed Data'!$L7676-'Consolidtaed Data'!$K7676</f>
        <v>714</v>
      </c>
      <c r="N311" s="9" t="str">
        <f>VLOOKUP('Consolidtaed Data'!$C7676,[1]Locations!$A:$O,2,0)</f>
        <v>Oxnard</v>
      </c>
      <c r="O311" s="9" t="str">
        <f>VLOOKUP('Consolidtaed Data'!$D7676,'[1]Sales People'!$A:$B,2,0)</f>
        <v>Kevin Butler</v>
      </c>
      <c r="P311" s="9" t="str">
        <f>VLOOKUP('Consolidtaed Data'!$E7676,[1]Customers!$A:$B,2,0)</f>
        <v>Fred Jenkins</v>
      </c>
      <c r="Q311" s="11">
        <f>WEEKDAY('Consolidtaed Data'!$F7676)</f>
        <v>5</v>
      </c>
      <c r="R311" s="9">
        <f>MONTH('Consolidtaed Data'!$F7676)</f>
        <v>8</v>
      </c>
      <c r="S311" s="9" t="str">
        <f>TEXT(Table3[[#This Row],[Purchase Date]],"MMMM")</f>
        <v>January</v>
      </c>
      <c r="T311" s="9">
        <f>YEAR('Consolidtaed Data'!$F7676)</f>
        <v>2021</v>
      </c>
    </row>
    <row r="312" spans="1:20" x14ac:dyDescent="0.3">
      <c r="A312" s="9" t="s">
        <v>885</v>
      </c>
      <c r="B312" s="9" t="s">
        <v>284</v>
      </c>
      <c r="C312" s="9" t="s">
        <v>325</v>
      </c>
      <c r="D312" s="9" t="s">
        <v>174</v>
      </c>
      <c r="E312" s="9" t="s">
        <v>1605</v>
      </c>
      <c r="F312" s="10">
        <v>43852</v>
      </c>
      <c r="G312" s="10" t="str">
        <f>VLOOKUP(Table3[[#This Row],[Product ID]],[1]Products!$A:$G,2,0)</f>
        <v>Product 96</v>
      </c>
      <c r="H312" s="22">
        <v>1</v>
      </c>
      <c r="I312" s="9">
        <f>VLOOKUP('Consolidtaed Data'!$B8125,[1]Products!$A:$G,4,0)</f>
        <v>458</v>
      </c>
      <c r="J312" s="9">
        <f>VLOOKUP('Consolidtaed Data'!$B8125,[1]Products!$A:$G,3,0)</f>
        <v>376</v>
      </c>
      <c r="K312" s="9">
        <f>'Consolidtaed Data'!$J8125*'Consolidtaed Data'!$H8125</f>
        <v>1301</v>
      </c>
      <c r="L312" s="9">
        <f>'Consolidtaed Data'!$I8125*'Consolidtaed Data'!$H8125</f>
        <v>1587</v>
      </c>
      <c r="M312" s="9">
        <f>'Consolidtaed Data'!$L8125-'Consolidtaed Data'!$K8125</f>
        <v>729</v>
      </c>
      <c r="N312" s="9" t="str">
        <f>VLOOKUP('Consolidtaed Data'!$C8125,[1]Locations!$A:$O,2,0)</f>
        <v>Inglewood</v>
      </c>
      <c r="O312" s="9" t="str">
        <f>VLOOKUP('Consolidtaed Data'!$D8125,'[1]Sales People'!$A:$B,2,0)</f>
        <v>Brian Davis</v>
      </c>
      <c r="P312" s="9" t="str">
        <f>VLOOKUP('Consolidtaed Data'!$E8125,[1]Customers!$A:$B,2,0)</f>
        <v>Wayne Johnson</v>
      </c>
      <c r="Q312" s="11">
        <f>WEEKDAY('Consolidtaed Data'!$F8125)</f>
        <v>6</v>
      </c>
      <c r="R312" s="9">
        <f>MONTH('Consolidtaed Data'!$F8125)</f>
        <v>9</v>
      </c>
      <c r="S312" s="9" t="str">
        <f>TEXT(Table3[[#This Row],[Purchase Date]],"MMMM")</f>
        <v>January</v>
      </c>
      <c r="T312" s="9">
        <f>YEAR('Consolidtaed Data'!$F8125)</f>
        <v>2021</v>
      </c>
    </row>
    <row r="313" spans="1:20" x14ac:dyDescent="0.3">
      <c r="A313" s="9" t="s">
        <v>887</v>
      </c>
      <c r="B313" s="9" t="s">
        <v>139</v>
      </c>
      <c r="C313" s="9" t="s">
        <v>357</v>
      </c>
      <c r="D313" s="9" t="s">
        <v>402</v>
      </c>
      <c r="E313" s="9" t="s">
        <v>1254</v>
      </c>
      <c r="F313" s="10">
        <v>43852</v>
      </c>
      <c r="G313" s="10" t="str">
        <f>VLOOKUP(Table3[[#This Row],[Product ID]],[1]Products!$A:$G,2,0)</f>
        <v>Product 13</v>
      </c>
      <c r="H313" s="22">
        <v>1</v>
      </c>
      <c r="I313" s="9">
        <f>VLOOKUP('Consolidtaed Data'!$B8197,[1]Products!$A:$G,4,0)</f>
        <v>1119</v>
      </c>
      <c r="J313" s="9">
        <f>VLOOKUP('Consolidtaed Data'!$B8197,[1]Products!$A:$G,3,0)</f>
        <v>683</v>
      </c>
      <c r="K313" s="9">
        <f>'Consolidtaed Data'!$J8197*'Consolidtaed Data'!$H8197</f>
        <v>873</v>
      </c>
      <c r="L313" s="9">
        <f>'Consolidtaed Data'!$I8197*'Consolidtaed Data'!$H8197</f>
        <v>1134</v>
      </c>
      <c r="M313" s="9">
        <f>'Consolidtaed Data'!$L8197-'Consolidtaed Data'!$K8197</f>
        <v>871</v>
      </c>
      <c r="N313" s="9" t="str">
        <f>VLOOKUP('Consolidtaed Data'!$C8197,[1]Locations!$A:$O,2,0)</f>
        <v>Roseville</v>
      </c>
      <c r="O313" s="9" t="str">
        <f>VLOOKUP('Consolidtaed Data'!$D8197,'[1]Sales People'!$A:$B,2,0)</f>
        <v>Carl Elliott</v>
      </c>
      <c r="P313" s="9" t="str">
        <f>VLOOKUP('Consolidtaed Data'!$E8197,[1]Customers!$A:$B,2,0)</f>
        <v>Aaron Miller</v>
      </c>
      <c r="Q313" s="11">
        <f>WEEKDAY('Consolidtaed Data'!$F8197)</f>
        <v>4</v>
      </c>
      <c r="R313" s="9">
        <f>MONTH('Consolidtaed Data'!$F8197)</f>
        <v>9</v>
      </c>
      <c r="S313" s="9" t="str">
        <f>TEXT(Table3[[#This Row],[Purchase Date]],"MMMM")</f>
        <v>January</v>
      </c>
      <c r="T313" s="9">
        <f>YEAR('Consolidtaed Data'!$F8197)</f>
        <v>2021</v>
      </c>
    </row>
    <row r="314" spans="1:20" x14ac:dyDescent="0.3">
      <c r="A314" s="9" t="s">
        <v>889</v>
      </c>
      <c r="B314" s="9" t="s">
        <v>340</v>
      </c>
      <c r="C314" s="9" t="s">
        <v>405</v>
      </c>
      <c r="D314" s="9" t="s">
        <v>56</v>
      </c>
      <c r="E314" s="9" t="s">
        <v>917</v>
      </c>
      <c r="F314" s="10">
        <v>43852</v>
      </c>
      <c r="G314" s="10" t="str">
        <f>VLOOKUP(Table3[[#This Row],[Product ID]],[1]Products!$A:$G,2,0)</f>
        <v>Product 34</v>
      </c>
      <c r="H314" s="22">
        <v>1</v>
      </c>
      <c r="I314" s="9">
        <f>VLOOKUP('Consolidtaed Data'!$B8983,[1]Products!$A:$G,4,0)</f>
        <v>123</v>
      </c>
      <c r="J314" s="9">
        <f>VLOOKUP('Consolidtaed Data'!$B8983,[1]Products!$A:$G,3,0)</f>
        <v>84</v>
      </c>
      <c r="K314" s="9">
        <f>'Consolidtaed Data'!$J8983*'Consolidtaed Data'!$H8983</f>
        <v>971</v>
      </c>
      <c r="L314" s="9">
        <f>'Consolidtaed Data'!$I8983*'Consolidtaed Data'!$H8983</f>
        <v>1798</v>
      </c>
      <c r="M314" s="9">
        <f>'Consolidtaed Data'!$L8983-'Consolidtaed Data'!$K8983</f>
        <v>1392</v>
      </c>
      <c r="N314" s="9" t="str">
        <f>VLOOKUP('Consolidtaed Data'!$C8983,[1]Locations!$A:$O,2,0)</f>
        <v>Jurupa Valley</v>
      </c>
      <c r="O314" s="9" t="str">
        <f>VLOOKUP('Consolidtaed Data'!$D8983,'[1]Sales People'!$A:$B,2,0)</f>
        <v>Henry Nelson</v>
      </c>
      <c r="P314" s="9" t="str">
        <f>VLOOKUP('Consolidtaed Data'!$E8983,[1]Customers!$A:$B,2,0)</f>
        <v>Justin Butler</v>
      </c>
      <c r="Q314" s="11">
        <f>WEEKDAY('Consolidtaed Data'!$F8983)</f>
        <v>5</v>
      </c>
      <c r="R314" s="9">
        <f>MONTH('Consolidtaed Data'!$F8983)</f>
        <v>11</v>
      </c>
      <c r="S314" s="9" t="str">
        <f>TEXT(Table3[[#This Row],[Purchase Date]],"MMMM")</f>
        <v>January</v>
      </c>
      <c r="T314" s="9">
        <f>YEAR('Consolidtaed Data'!$F8983)</f>
        <v>2021</v>
      </c>
    </row>
    <row r="315" spans="1:20" x14ac:dyDescent="0.3">
      <c r="A315" s="9" t="s">
        <v>890</v>
      </c>
      <c r="B315" s="9" t="s">
        <v>33</v>
      </c>
      <c r="C315" s="9" t="s">
        <v>130</v>
      </c>
      <c r="D315" s="9" t="s">
        <v>87</v>
      </c>
      <c r="E315" s="9" t="s">
        <v>375</v>
      </c>
      <c r="F315" s="10">
        <v>43852</v>
      </c>
      <c r="G315" s="10" t="str">
        <f>VLOOKUP(Table3[[#This Row],[Product ID]],[1]Products!$A:$G,2,0)</f>
        <v>Product 29</v>
      </c>
      <c r="H315" s="22">
        <v>3</v>
      </c>
      <c r="I315" s="9">
        <f>VLOOKUP('Consolidtaed Data'!$B9074,[1]Products!$A:$G,4,0)</f>
        <v>2410</v>
      </c>
      <c r="J315" s="9">
        <f>VLOOKUP('Consolidtaed Data'!$B9074,[1]Products!$A:$G,3,0)</f>
        <v>1518</v>
      </c>
      <c r="K315" s="9">
        <f>'Consolidtaed Data'!$J9074*'Consolidtaed Data'!$H9074</f>
        <v>752</v>
      </c>
      <c r="L315" s="9">
        <f>'Consolidtaed Data'!$I9074*'Consolidtaed Data'!$H9074</f>
        <v>916</v>
      </c>
      <c r="M315" s="9">
        <f>'Consolidtaed Data'!$L9074-'Consolidtaed Data'!$K9074</f>
        <v>523</v>
      </c>
      <c r="N315" s="9" t="str">
        <f>VLOOKUP('Consolidtaed Data'!$C9074,[1]Locations!$A:$O,2,0)</f>
        <v>Chula Vista</v>
      </c>
      <c r="O315" s="9" t="str">
        <f>VLOOKUP('Consolidtaed Data'!$D9074,'[1]Sales People'!$A:$B,2,0)</f>
        <v>Ronald Reed</v>
      </c>
      <c r="P315" s="9" t="str">
        <f>VLOOKUP('Consolidtaed Data'!$E9074,[1]Customers!$A:$B,2,0)</f>
        <v>Sean Price</v>
      </c>
      <c r="Q315" s="11">
        <f>WEEKDAY('Consolidtaed Data'!$F9074)</f>
        <v>5</v>
      </c>
      <c r="R315" s="9">
        <f>MONTH('Consolidtaed Data'!$F9074)</f>
        <v>11</v>
      </c>
      <c r="S315" s="9" t="str">
        <f>TEXT(Table3[[#This Row],[Purchase Date]],"MMMM")</f>
        <v>January</v>
      </c>
      <c r="T315" s="9">
        <f>YEAR('Consolidtaed Data'!$F9074)</f>
        <v>2021</v>
      </c>
    </row>
    <row r="316" spans="1:20" x14ac:dyDescent="0.3">
      <c r="A316" s="9" t="s">
        <v>893</v>
      </c>
      <c r="B316" s="9" t="s">
        <v>369</v>
      </c>
      <c r="C316" s="9" t="s">
        <v>357</v>
      </c>
      <c r="D316" s="9" t="s">
        <v>315</v>
      </c>
      <c r="E316" s="9" t="s">
        <v>1354</v>
      </c>
      <c r="F316" s="10">
        <v>43852</v>
      </c>
      <c r="G316" s="10" t="str">
        <f>VLOOKUP(Table3[[#This Row],[Product ID]],[1]Products!$A:$G,2,0)</f>
        <v>Product 8</v>
      </c>
      <c r="H316" s="22">
        <v>2</v>
      </c>
      <c r="I316" s="9">
        <f>VLOOKUP('Consolidtaed Data'!$B9567,[1]Products!$A:$G,4,0)</f>
        <v>603</v>
      </c>
      <c r="J316" s="9">
        <f>VLOOKUP('Consolidtaed Data'!$B9567,[1]Products!$A:$G,3,0)</f>
        <v>416</v>
      </c>
      <c r="K316" s="9">
        <f>'Consolidtaed Data'!$J9567*'Consolidtaed Data'!$H9567</f>
        <v>683</v>
      </c>
      <c r="L316" s="9">
        <f>'Consolidtaed Data'!$I9567*'Consolidtaed Data'!$H9567</f>
        <v>1119</v>
      </c>
      <c r="M316" s="9">
        <f>'Consolidtaed Data'!$L9567-'Consolidtaed Data'!$K9567</f>
        <v>452</v>
      </c>
      <c r="N316" s="9" t="str">
        <f>VLOOKUP('Consolidtaed Data'!$C9567,[1]Locations!$A:$O,2,0)</f>
        <v>Richmond</v>
      </c>
      <c r="O316" s="9" t="str">
        <f>VLOOKUP('Consolidtaed Data'!$D9567,'[1]Sales People'!$A:$B,2,0)</f>
        <v>Brian Hansen</v>
      </c>
      <c r="P316" s="9" t="str">
        <f>VLOOKUP('Consolidtaed Data'!$E9567,[1]Customers!$A:$B,2,0)</f>
        <v>Russell Alexander</v>
      </c>
      <c r="Q316" s="11">
        <f>WEEKDAY('Consolidtaed Data'!$F9567)</f>
        <v>6</v>
      </c>
      <c r="R316" s="9">
        <f>MONTH('Consolidtaed Data'!$F9567)</f>
        <v>12</v>
      </c>
      <c r="S316" s="9" t="str">
        <f>TEXT(Table3[[#This Row],[Purchase Date]],"MMMM")</f>
        <v>January</v>
      </c>
      <c r="T316" s="9">
        <f>YEAR('Consolidtaed Data'!$F9567)</f>
        <v>2021</v>
      </c>
    </row>
    <row r="317" spans="1:20" x14ac:dyDescent="0.3">
      <c r="A317" s="9" t="s">
        <v>896</v>
      </c>
      <c r="B317" s="9" t="s">
        <v>54</v>
      </c>
      <c r="C317" s="9" t="s">
        <v>12</v>
      </c>
      <c r="D317" s="9" t="s">
        <v>329</v>
      </c>
      <c r="E317" s="9" t="s">
        <v>1210</v>
      </c>
      <c r="F317" s="10">
        <v>43852</v>
      </c>
      <c r="G317" s="10" t="str">
        <f>VLOOKUP(Table3[[#This Row],[Product ID]],[1]Products!$A:$G,2,0)</f>
        <v>Product 41</v>
      </c>
      <c r="H317" s="22">
        <v>4</v>
      </c>
      <c r="I317" s="9">
        <f>VLOOKUP('Consolidtaed Data'!$B9619,[1]Products!$A:$G,4,0)</f>
        <v>1278</v>
      </c>
      <c r="J317" s="9">
        <f>VLOOKUP('Consolidtaed Data'!$B9619,[1]Products!$A:$G,3,0)</f>
        <v>665</v>
      </c>
      <c r="K317" s="9">
        <f>'Consolidtaed Data'!$J9619*'Consolidtaed Data'!$H9619</f>
        <v>2522</v>
      </c>
      <c r="L317" s="9">
        <f>'Consolidtaed Data'!$I9619*'Consolidtaed Data'!$H9619</f>
        <v>3276</v>
      </c>
      <c r="M317" s="9">
        <f>'Consolidtaed Data'!$L9619-'Consolidtaed Data'!$K9619</f>
        <v>599</v>
      </c>
      <c r="N317" s="9" t="str">
        <f>VLOOKUP('Consolidtaed Data'!$C9619,[1]Locations!$A:$O,2,0)</f>
        <v>Burbank</v>
      </c>
      <c r="O317" s="9" t="str">
        <f>VLOOKUP('Consolidtaed Data'!$D9619,'[1]Sales People'!$A:$B,2,0)</f>
        <v>Larry Marshall</v>
      </c>
      <c r="P317" s="9" t="str">
        <f>VLOOKUP('Consolidtaed Data'!$E9619,[1]Customers!$A:$B,2,0)</f>
        <v>Joseph Warren</v>
      </c>
      <c r="Q317" s="11">
        <f>WEEKDAY('Consolidtaed Data'!$F9619)</f>
        <v>2</v>
      </c>
      <c r="R317" s="9">
        <f>MONTH('Consolidtaed Data'!$F9619)</f>
        <v>12</v>
      </c>
      <c r="S317" s="9" t="str">
        <f>TEXT(Table3[[#This Row],[Purchase Date]],"MMMM")</f>
        <v>January</v>
      </c>
      <c r="T317" s="9">
        <f>YEAR('Consolidtaed Data'!$F9619)</f>
        <v>2021</v>
      </c>
    </row>
    <row r="318" spans="1:20" x14ac:dyDescent="0.3">
      <c r="A318" s="9" t="s">
        <v>898</v>
      </c>
      <c r="B318" s="9" t="s">
        <v>338</v>
      </c>
      <c r="C318" s="9" t="s">
        <v>325</v>
      </c>
      <c r="D318" s="9" t="s">
        <v>64</v>
      </c>
      <c r="E318" s="9" t="s">
        <v>2569</v>
      </c>
      <c r="F318" s="10">
        <v>43853</v>
      </c>
      <c r="G318" s="10" t="str">
        <f>VLOOKUP(Table3[[#This Row],[Product ID]],[1]Products!$A:$G,2,0)</f>
        <v>Product 95</v>
      </c>
      <c r="H318" s="22">
        <v>2</v>
      </c>
      <c r="I318" s="9">
        <f>VLOOKUP('Consolidtaed Data'!$B4738,[1]Products!$A:$G,4,0)</f>
        <v>584</v>
      </c>
      <c r="J318" s="9">
        <f>VLOOKUP('Consolidtaed Data'!$B4738,[1]Products!$A:$G,3,0)</f>
        <v>420</v>
      </c>
      <c r="K318" s="9">
        <f>'Consolidtaed Data'!$J4738*'Consolidtaed Data'!$H4738</f>
        <v>408</v>
      </c>
      <c r="L318" s="9">
        <f>'Consolidtaed Data'!$I4738*'Consolidtaed Data'!$H4738</f>
        <v>504</v>
      </c>
      <c r="M318" s="9">
        <f>'Consolidtaed Data'!$L4738-'Consolidtaed Data'!$K4738</f>
        <v>606</v>
      </c>
      <c r="N318" s="9" t="str">
        <f>VLOOKUP('Consolidtaed Data'!$C4738,[1]Locations!$A:$O,2,0)</f>
        <v>Oxnard</v>
      </c>
      <c r="O318" s="9" t="str">
        <f>VLOOKUP('Consolidtaed Data'!$D4738,'[1]Sales People'!$A:$B,2,0)</f>
        <v>Justin Lynch</v>
      </c>
      <c r="P318" s="9" t="str">
        <f>VLOOKUP('Consolidtaed Data'!$E4738,[1]Customers!$A:$B,2,0)</f>
        <v>Eugene Sims</v>
      </c>
      <c r="Q318" s="11">
        <f>WEEKDAY('Consolidtaed Data'!$F4738)</f>
        <v>2</v>
      </c>
      <c r="R318" s="9">
        <f>MONTH('Consolidtaed Data'!$F4738)</f>
        <v>12</v>
      </c>
      <c r="S318" s="9" t="str">
        <f>TEXT(Table3[[#This Row],[Purchase Date]],"MMMM")</f>
        <v>January</v>
      </c>
      <c r="T318" s="9">
        <f>YEAR('Consolidtaed Data'!$F4738)</f>
        <v>2020</v>
      </c>
    </row>
    <row r="319" spans="1:20" x14ac:dyDescent="0.3">
      <c r="A319" s="9" t="s">
        <v>899</v>
      </c>
      <c r="B319" s="9" t="s">
        <v>112</v>
      </c>
      <c r="C319" s="9" t="s">
        <v>295</v>
      </c>
      <c r="D319" s="9" t="s">
        <v>174</v>
      </c>
      <c r="E319" s="9" t="s">
        <v>467</v>
      </c>
      <c r="F319" s="10">
        <v>43853</v>
      </c>
      <c r="G319" s="10" t="str">
        <f>VLOOKUP(Table3[[#This Row],[Product ID]],[1]Products!$A:$G,2,0)</f>
        <v>Product 7</v>
      </c>
      <c r="H319" s="22">
        <v>1</v>
      </c>
      <c r="I319" s="9">
        <f>VLOOKUP('Consolidtaed Data'!$B4778,[1]Products!$A:$G,4,0)</f>
        <v>596</v>
      </c>
      <c r="J319" s="9">
        <f>VLOOKUP('Consolidtaed Data'!$B4778,[1]Products!$A:$G,3,0)</f>
        <v>358</v>
      </c>
      <c r="K319" s="9">
        <f>'Consolidtaed Data'!$J4778*'Consolidtaed Data'!$H4778</f>
        <v>424</v>
      </c>
      <c r="L319" s="9">
        <f>'Consolidtaed Data'!$I4778*'Consolidtaed Data'!$H4778</f>
        <v>530</v>
      </c>
      <c r="M319" s="9">
        <f>'Consolidtaed Data'!$L4778-'Consolidtaed Data'!$K4778</f>
        <v>1224</v>
      </c>
      <c r="N319" s="9" t="str">
        <f>VLOOKUP('Consolidtaed Data'!$C4778,[1]Locations!$A:$O,2,0)</f>
        <v>Fairfield</v>
      </c>
      <c r="O319" s="9" t="str">
        <f>VLOOKUP('Consolidtaed Data'!$D4778,'[1]Sales People'!$A:$B,2,0)</f>
        <v>Roger Ramos</v>
      </c>
      <c r="P319" s="9" t="str">
        <f>VLOOKUP('Consolidtaed Data'!$E4778,[1]Customers!$A:$B,2,0)</f>
        <v>Ralph Wheeler</v>
      </c>
      <c r="Q319" s="11">
        <f>WEEKDAY('Consolidtaed Data'!$F4778)</f>
        <v>4</v>
      </c>
      <c r="R319" s="9">
        <f>MONTH('Consolidtaed Data'!$F4778)</f>
        <v>12</v>
      </c>
      <c r="S319" s="9" t="str">
        <f>TEXT(Table3[[#This Row],[Purchase Date]],"MMMM")</f>
        <v>January</v>
      </c>
      <c r="T319" s="9">
        <f>YEAR('Consolidtaed Data'!$F4778)</f>
        <v>2020</v>
      </c>
    </row>
    <row r="320" spans="1:20" x14ac:dyDescent="0.3">
      <c r="A320" s="9" t="s">
        <v>901</v>
      </c>
      <c r="B320" s="9" t="s">
        <v>230</v>
      </c>
      <c r="C320" s="9" t="s">
        <v>635</v>
      </c>
      <c r="D320" s="9" t="s">
        <v>105</v>
      </c>
      <c r="E320" s="9" t="s">
        <v>2892</v>
      </c>
      <c r="F320" s="10">
        <v>43853</v>
      </c>
      <c r="G320" s="10" t="str">
        <f>VLOOKUP(Table3[[#This Row],[Product ID]],[1]Products!$A:$G,2,0)</f>
        <v>Product 31</v>
      </c>
      <c r="H320" s="22">
        <v>1</v>
      </c>
      <c r="I320" s="9">
        <f>VLOOKUP('Consolidtaed Data'!$B4823,[1]Products!$A:$G,4,0)</f>
        <v>1522</v>
      </c>
      <c r="J320" s="9">
        <f>VLOOKUP('Consolidtaed Data'!$B4823,[1]Products!$A:$G,3,0)</f>
        <v>791</v>
      </c>
      <c r="K320" s="9">
        <f>'Consolidtaed Data'!$J4823*'Consolidtaed Data'!$H4823</f>
        <v>4089</v>
      </c>
      <c r="L320" s="9">
        <f>'Consolidtaed Data'!$I4823*'Consolidtaed Data'!$H4823</f>
        <v>5175</v>
      </c>
      <c r="M320" s="9">
        <f>'Consolidtaed Data'!$L4823-'Consolidtaed Data'!$K4823</f>
        <v>1252</v>
      </c>
      <c r="N320" s="9" t="str">
        <f>VLOOKUP('Consolidtaed Data'!$C4823,[1]Locations!$A:$O,2,0)</f>
        <v>Hayward</v>
      </c>
      <c r="O320" s="9" t="str">
        <f>VLOOKUP('Consolidtaed Data'!$D4823,'[1]Sales People'!$A:$B,2,0)</f>
        <v>Fred Robertson</v>
      </c>
      <c r="P320" s="9" t="str">
        <f>VLOOKUP('Consolidtaed Data'!$E4823,[1]Customers!$A:$B,2,0)</f>
        <v>Victor Watkins</v>
      </c>
      <c r="Q320" s="11">
        <f>WEEKDAY('Consolidtaed Data'!$F4823)</f>
        <v>1</v>
      </c>
      <c r="R320" s="9">
        <f>MONTH('Consolidtaed Data'!$F4823)</f>
        <v>12</v>
      </c>
      <c r="S320" s="9" t="str">
        <f>TEXT(Table3[[#This Row],[Purchase Date]],"MMMM")</f>
        <v>January</v>
      </c>
      <c r="T320" s="9">
        <f>YEAR('Consolidtaed Data'!$F4823)</f>
        <v>2020</v>
      </c>
    </row>
    <row r="321" spans="1:20" x14ac:dyDescent="0.3">
      <c r="A321" s="9" t="s">
        <v>902</v>
      </c>
      <c r="B321" s="9" t="s">
        <v>373</v>
      </c>
      <c r="C321" s="9" t="s">
        <v>421</v>
      </c>
      <c r="D321" s="9" t="s">
        <v>22</v>
      </c>
      <c r="E321" s="9" t="s">
        <v>339</v>
      </c>
      <c r="F321" s="10">
        <v>43853</v>
      </c>
      <c r="G321" s="10" t="str">
        <f>VLOOKUP(Table3[[#This Row],[Product ID]],[1]Products!$A:$G,2,0)</f>
        <v>Product 66</v>
      </c>
      <c r="H321" s="22">
        <v>2</v>
      </c>
      <c r="I321" s="9">
        <f>VLOOKUP('Consolidtaed Data'!$B5502,[1]Products!$A:$G,4,0)</f>
        <v>504</v>
      </c>
      <c r="J321" s="9">
        <f>VLOOKUP('Consolidtaed Data'!$B5502,[1]Products!$A:$G,3,0)</f>
        <v>408</v>
      </c>
      <c r="K321" s="9">
        <f>'Consolidtaed Data'!$J5502*'Consolidtaed Data'!$H5502</f>
        <v>1788</v>
      </c>
      <c r="L321" s="9">
        <f>'Consolidtaed Data'!$I5502*'Consolidtaed Data'!$H5502</f>
        <v>2353</v>
      </c>
      <c r="M321" s="9">
        <f>'Consolidtaed Data'!$L5502-'Consolidtaed Data'!$K5502</f>
        <v>2565</v>
      </c>
      <c r="N321" s="9" t="str">
        <f>VLOOKUP('Consolidtaed Data'!$C5502,[1]Locations!$A:$O,2,0)</f>
        <v>Antioch</v>
      </c>
      <c r="O321" s="9" t="str">
        <f>VLOOKUP('Consolidtaed Data'!$D5502,'[1]Sales People'!$A:$B,2,0)</f>
        <v>Walter Cook</v>
      </c>
      <c r="P321" s="9" t="str">
        <f>VLOOKUP('Consolidtaed Data'!$E5502,[1]Customers!$A:$B,2,0)</f>
        <v>Ralph Jacobs</v>
      </c>
      <c r="Q321" s="11">
        <f>WEEKDAY('Consolidtaed Data'!$F5502)</f>
        <v>5</v>
      </c>
      <c r="R321" s="9">
        <f>MONTH('Consolidtaed Data'!$F5502)</f>
        <v>2</v>
      </c>
      <c r="S321" s="9" t="str">
        <f>TEXT(Table3[[#This Row],[Purchase Date]],"MMMM")</f>
        <v>January</v>
      </c>
      <c r="T321" s="9">
        <f>YEAR('Consolidtaed Data'!$F5502)</f>
        <v>2021</v>
      </c>
    </row>
    <row r="322" spans="1:20" x14ac:dyDescent="0.3">
      <c r="A322" s="9" t="s">
        <v>905</v>
      </c>
      <c r="B322" s="9" t="s">
        <v>119</v>
      </c>
      <c r="C322" s="9" t="s">
        <v>289</v>
      </c>
      <c r="D322" s="9" t="s">
        <v>235</v>
      </c>
      <c r="E322" s="9" t="s">
        <v>1605</v>
      </c>
      <c r="F322" s="10">
        <v>43853</v>
      </c>
      <c r="G322" s="10" t="str">
        <f>VLOOKUP(Table3[[#This Row],[Product ID]],[1]Products!$A:$G,2,0)</f>
        <v>Product 67</v>
      </c>
      <c r="H322" s="22">
        <v>1</v>
      </c>
      <c r="I322" s="9">
        <f>VLOOKUP('Consolidtaed Data'!$B5686,[1]Products!$A:$G,4,0)</f>
        <v>1077</v>
      </c>
      <c r="J322" s="9">
        <f>VLOOKUP('Consolidtaed Data'!$B5686,[1]Products!$A:$G,3,0)</f>
        <v>732</v>
      </c>
      <c r="K322" s="9">
        <f>'Consolidtaed Data'!$J5686*'Consolidtaed Data'!$H5686</f>
        <v>22</v>
      </c>
      <c r="L322" s="9">
        <f>'Consolidtaed Data'!$I5686*'Consolidtaed Data'!$H5686</f>
        <v>35</v>
      </c>
      <c r="M322" s="9">
        <f>'Consolidtaed Data'!$L5686-'Consolidtaed Data'!$K5686</f>
        <v>2200</v>
      </c>
      <c r="N322" s="9" t="str">
        <f>VLOOKUP('Consolidtaed Data'!$C5686,[1]Locations!$A:$O,2,0)</f>
        <v>Los Angeles</v>
      </c>
      <c r="O322" s="9" t="str">
        <f>VLOOKUP('Consolidtaed Data'!$D5686,'[1]Sales People'!$A:$B,2,0)</f>
        <v>Walter Cook</v>
      </c>
      <c r="P322" s="9" t="str">
        <f>VLOOKUP('Consolidtaed Data'!$E5686,[1]Customers!$A:$B,2,0)</f>
        <v>Jesse Evans</v>
      </c>
      <c r="Q322" s="11">
        <f>WEEKDAY('Consolidtaed Data'!$F5686)</f>
        <v>4</v>
      </c>
      <c r="R322" s="9">
        <f>MONTH('Consolidtaed Data'!$F5686)</f>
        <v>2</v>
      </c>
      <c r="S322" s="9" t="str">
        <f>TEXT(Table3[[#This Row],[Purchase Date]],"MMMM")</f>
        <v>January</v>
      </c>
      <c r="T322" s="9">
        <f>YEAR('Consolidtaed Data'!$F5686)</f>
        <v>2021</v>
      </c>
    </row>
    <row r="323" spans="1:20" x14ac:dyDescent="0.3">
      <c r="A323" s="9" t="s">
        <v>907</v>
      </c>
      <c r="B323" s="9" t="s">
        <v>93</v>
      </c>
      <c r="C323" s="9" t="s">
        <v>82</v>
      </c>
      <c r="D323" s="9" t="s">
        <v>161</v>
      </c>
      <c r="E323" s="9" t="s">
        <v>258</v>
      </c>
      <c r="F323" s="10">
        <v>43853</v>
      </c>
      <c r="G323" s="10" t="str">
        <f>VLOOKUP(Table3[[#This Row],[Product ID]],[1]Products!$A:$G,2,0)</f>
        <v>Product 71</v>
      </c>
      <c r="H323" s="22">
        <v>1</v>
      </c>
      <c r="I323" s="9">
        <f>VLOOKUP('Consolidtaed Data'!$B5848,[1]Products!$A:$G,4,0)</f>
        <v>2353</v>
      </c>
      <c r="J323" s="9">
        <f>VLOOKUP('Consolidtaed Data'!$B5848,[1]Products!$A:$G,3,0)</f>
        <v>1788</v>
      </c>
      <c r="K323" s="9">
        <f>'Consolidtaed Data'!$J5848*'Consolidtaed Data'!$H5848</f>
        <v>2522</v>
      </c>
      <c r="L323" s="9">
        <f>'Consolidtaed Data'!$I5848*'Consolidtaed Data'!$H5848</f>
        <v>3276</v>
      </c>
      <c r="M323" s="9">
        <f>'Consolidtaed Data'!$L5848-'Consolidtaed Data'!$K5848</f>
        <v>523</v>
      </c>
      <c r="N323" s="9" t="str">
        <f>VLOOKUP('Consolidtaed Data'!$C5848,[1]Locations!$A:$O,2,0)</f>
        <v>Downey</v>
      </c>
      <c r="O323" s="9" t="str">
        <f>VLOOKUP('Consolidtaed Data'!$D5848,'[1]Sales People'!$A:$B,2,0)</f>
        <v>Howard Gardner</v>
      </c>
      <c r="P323" s="9" t="str">
        <f>VLOOKUP('Consolidtaed Data'!$E5848,[1]Customers!$A:$B,2,0)</f>
        <v>Joe Gordon</v>
      </c>
      <c r="Q323" s="11">
        <f>WEEKDAY('Consolidtaed Data'!$F5848)</f>
        <v>1</v>
      </c>
      <c r="R323" s="9">
        <f>MONTH('Consolidtaed Data'!$F5848)</f>
        <v>3</v>
      </c>
      <c r="S323" s="9" t="str">
        <f>TEXT(Table3[[#This Row],[Purchase Date]],"MMMM")</f>
        <v>January</v>
      </c>
      <c r="T323" s="9">
        <f>YEAR('Consolidtaed Data'!$F5848)</f>
        <v>2021</v>
      </c>
    </row>
    <row r="324" spans="1:20" x14ac:dyDescent="0.3">
      <c r="A324" s="9" t="s">
        <v>909</v>
      </c>
      <c r="B324" s="9" t="s">
        <v>692</v>
      </c>
      <c r="C324" s="9" t="s">
        <v>472</v>
      </c>
      <c r="D324" s="9" t="s">
        <v>329</v>
      </c>
      <c r="E324" s="9" t="s">
        <v>2524</v>
      </c>
      <c r="F324" s="10">
        <v>43853</v>
      </c>
      <c r="G324" s="10" t="str">
        <f>VLOOKUP(Table3[[#This Row],[Product ID]],[1]Products!$A:$G,2,0)</f>
        <v>Product 83</v>
      </c>
      <c r="H324" s="22">
        <v>1</v>
      </c>
      <c r="I324" s="9">
        <f>VLOOKUP('Consolidtaed Data'!$B5963,[1]Products!$A:$G,4,0)</f>
        <v>1887</v>
      </c>
      <c r="J324" s="9">
        <f>VLOOKUP('Consolidtaed Data'!$B5963,[1]Products!$A:$G,3,0)</f>
        <v>1378</v>
      </c>
      <c r="K324" s="9">
        <f>'Consolidtaed Data'!$J5963*'Consolidtaed Data'!$H5963</f>
        <v>1321</v>
      </c>
      <c r="L324" s="9">
        <f>'Consolidtaed Data'!$I5963*'Consolidtaed Data'!$H5963</f>
        <v>1972</v>
      </c>
      <c r="M324" s="9">
        <f>'Consolidtaed Data'!$L5963-'Consolidtaed Data'!$K5963</f>
        <v>2067</v>
      </c>
      <c r="N324" s="9" t="str">
        <f>VLOOKUP('Consolidtaed Data'!$C5963,[1]Locations!$A:$O,2,0)</f>
        <v>Santa Clarita</v>
      </c>
      <c r="O324" s="9" t="str">
        <f>VLOOKUP('Consolidtaed Data'!$D5963,'[1]Sales People'!$A:$B,2,0)</f>
        <v>Bobby Russell</v>
      </c>
      <c r="P324" s="9" t="str">
        <f>VLOOKUP('Consolidtaed Data'!$E5963,[1]Customers!$A:$B,2,0)</f>
        <v>Samuel Fowler</v>
      </c>
      <c r="Q324" s="11">
        <f>WEEKDAY('Consolidtaed Data'!$F5963)</f>
        <v>1</v>
      </c>
      <c r="R324" s="9">
        <f>MONTH('Consolidtaed Data'!$F5963)</f>
        <v>3</v>
      </c>
      <c r="S324" s="9" t="str">
        <f>TEXT(Table3[[#This Row],[Purchase Date]],"MMMM")</f>
        <v>January</v>
      </c>
      <c r="T324" s="9">
        <f>YEAR('Consolidtaed Data'!$F5963)</f>
        <v>2021</v>
      </c>
    </row>
    <row r="325" spans="1:20" x14ac:dyDescent="0.3">
      <c r="A325" s="9" t="s">
        <v>911</v>
      </c>
      <c r="B325" s="9" t="s">
        <v>112</v>
      </c>
      <c r="C325" s="9" t="s">
        <v>165</v>
      </c>
      <c r="D325" s="9" t="s">
        <v>193</v>
      </c>
      <c r="E325" s="9" t="s">
        <v>1414</v>
      </c>
      <c r="F325" s="10">
        <v>43853</v>
      </c>
      <c r="G325" s="10" t="str">
        <f>VLOOKUP(Table3[[#This Row],[Product ID]],[1]Products!$A:$G,2,0)</f>
        <v>Product 7</v>
      </c>
      <c r="H325" s="22">
        <v>1</v>
      </c>
      <c r="I325" s="9">
        <f>VLOOKUP('Consolidtaed Data'!$B6192,[1]Products!$A:$G,4,0)</f>
        <v>817</v>
      </c>
      <c r="J325" s="9">
        <f>VLOOKUP('Consolidtaed Data'!$B6192,[1]Products!$A:$G,3,0)</f>
        <v>409</v>
      </c>
      <c r="K325" s="9">
        <f>'Consolidtaed Data'!$J6192*'Consolidtaed Data'!$H6192</f>
        <v>1054</v>
      </c>
      <c r="L325" s="9">
        <f>'Consolidtaed Data'!$I6192*'Consolidtaed Data'!$H6192</f>
        <v>1405</v>
      </c>
      <c r="M325" s="9">
        <f>'Consolidtaed Data'!$L6192-'Consolidtaed Data'!$K6192</f>
        <v>192</v>
      </c>
      <c r="N325" s="9" t="str">
        <f>VLOOKUP('Consolidtaed Data'!$C6192,[1]Locations!$A:$O,2,0)</f>
        <v>Ontario</v>
      </c>
      <c r="O325" s="9" t="str">
        <f>VLOOKUP('Consolidtaed Data'!$D6192,'[1]Sales People'!$A:$B,2,0)</f>
        <v>Ryan Butler</v>
      </c>
      <c r="P325" s="9" t="str">
        <f>VLOOKUP('Consolidtaed Data'!$E6192,[1]Customers!$A:$B,2,0)</f>
        <v>Daniel Perry</v>
      </c>
      <c r="Q325" s="11">
        <f>WEEKDAY('Consolidtaed Data'!$F6192)</f>
        <v>6</v>
      </c>
      <c r="R325" s="9">
        <f>MONTH('Consolidtaed Data'!$F6192)</f>
        <v>4</v>
      </c>
      <c r="S325" s="9" t="str">
        <f>TEXT(Table3[[#This Row],[Purchase Date]],"MMMM")</f>
        <v>January</v>
      </c>
      <c r="T325" s="9">
        <f>YEAR('Consolidtaed Data'!$F6192)</f>
        <v>2021</v>
      </c>
    </row>
    <row r="326" spans="1:20" x14ac:dyDescent="0.3">
      <c r="A326" s="9" t="s">
        <v>914</v>
      </c>
      <c r="B326" s="9" t="s">
        <v>11</v>
      </c>
      <c r="C326" s="9" t="s">
        <v>173</v>
      </c>
      <c r="D326" s="9" t="s">
        <v>241</v>
      </c>
      <c r="E326" s="9" t="s">
        <v>1965</v>
      </c>
      <c r="F326" s="10">
        <v>43853</v>
      </c>
      <c r="G326" s="10" t="str">
        <f>VLOOKUP(Table3[[#This Row],[Product ID]],[1]Products!$A:$G,2,0)</f>
        <v>Product 88</v>
      </c>
      <c r="H326" s="22">
        <v>2</v>
      </c>
      <c r="I326" s="9">
        <f>VLOOKUP('Consolidtaed Data'!$B6639,[1]Products!$A:$G,4,0)</f>
        <v>290</v>
      </c>
      <c r="J326" s="9">
        <f>VLOOKUP('Consolidtaed Data'!$B6639,[1]Products!$A:$G,3,0)</f>
        <v>200</v>
      </c>
      <c r="K326" s="9">
        <f>'Consolidtaed Data'!$J6639*'Consolidtaed Data'!$H6639</f>
        <v>582</v>
      </c>
      <c r="L326" s="9">
        <f>'Consolidtaed Data'!$I6639*'Consolidtaed Data'!$H6639</f>
        <v>756</v>
      </c>
      <c r="M326" s="9">
        <f>'Consolidtaed Data'!$L6639-'Consolidtaed Data'!$K6639</f>
        <v>1378</v>
      </c>
      <c r="N326" s="9" t="str">
        <f>VLOOKUP('Consolidtaed Data'!$C6639,[1]Locations!$A:$O,2,0)</f>
        <v>Glendale</v>
      </c>
      <c r="O326" s="9" t="str">
        <f>VLOOKUP('Consolidtaed Data'!$D6639,'[1]Sales People'!$A:$B,2,0)</f>
        <v>Howard Gardner</v>
      </c>
      <c r="P326" s="9" t="str">
        <f>VLOOKUP('Consolidtaed Data'!$E6639,[1]Customers!$A:$B,2,0)</f>
        <v>Louis Johnston</v>
      </c>
      <c r="Q326" s="11">
        <f>WEEKDAY('Consolidtaed Data'!$F6639)</f>
        <v>5</v>
      </c>
      <c r="R326" s="9">
        <f>MONTH('Consolidtaed Data'!$F6639)</f>
        <v>5</v>
      </c>
      <c r="S326" s="9" t="str">
        <f>TEXT(Table3[[#This Row],[Purchase Date]],"MMMM")</f>
        <v>January</v>
      </c>
      <c r="T326" s="9">
        <f>YEAR('Consolidtaed Data'!$F6639)</f>
        <v>2021</v>
      </c>
    </row>
    <row r="327" spans="1:20" x14ac:dyDescent="0.3">
      <c r="A327" s="9" t="s">
        <v>916</v>
      </c>
      <c r="B327" s="9" t="s">
        <v>185</v>
      </c>
      <c r="C327" s="9" t="s">
        <v>130</v>
      </c>
      <c r="D327" s="9" t="s">
        <v>281</v>
      </c>
      <c r="E327" s="9" t="s">
        <v>571</v>
      </c>
      <c r="F327" s="10">
        <v>43853</v>
      </c>
      <c r="G327" s="10" t="str">
        <f>VLOOKUP(Table3[[#This Row],[Product ID]],[1]Products!$A:$G,2,0)</f>
        <v>Product 65</v>
      </c>
      <c r="H327" s="22">
        <v>4</v>
      </c>
      <c r="I327" s="9">
        <f>VLOOKUP('Consolidtaed Data'!$B6959,[1]Products!$A:$G,4,0)</f>
        <v>530</v>
      </c>
      <c r="J327" s="9">
        <f>VLOOKUP('Consolidtaed Data'!$B6959,[1]Products!$A:$G,3,0)</f>
        <v>424</v>
      </c>
      <c r="K327" s="9">
        <f>'Consolidtaed Data'!$J6959*'Consolidtaed Data'!$H6959</f>
        <v>561</v>
      </c>
      <c r="L327" s="9">
        <f>'Consolidtaed Data'!$I6959*'Consolidtaed Data'!$H6959</f>
        <v>684</v>
      </c>
      <c r="M327" s="9">
        <f>'Consolidtaed Data'!$L6959-'Consolidtaed Data'!$K6959</f>
        <v>192</v>
      </c>
      <c r="N327" s="9" t="str">
        <f>VLOOKUP('Consolidtaed Data'!$C6959,[1]Locations!$A:$O,2,0)</f>
        <v>Palmdale</v>
      </c>
      <c r="O327" s="9" t="str">
        <f>VLOOKUP('Consolidtaed Data'!$D6959,'[1]Sales People'!$A:$B,2,0)</f>
        <v>Robert Reed</v>
      </c>
      <c r="P327" s="9" t="str">
        <f>VLOOKUP('Consolidtaed Data'!$E6959,[1]Customers!$A:$B,2,0)</f>
        <v>Bruce Morrison</v>
      </c>
      <c r="Q327" s="11">
        <f>WEEKDAY('Consolidtaed Data'!$F6959)</f>
        <v>2</v>
      </c>
      <c r="R327" s="9">
        <f>MONTH('Consolidtaed Data'!$F6959)</f>
        <v>6</v>
      </c>
      <c r="S327" s="9" t="str">
        <f>TEXT(Table3[[#This Row],[Purchase Date]],"MMMM")</f>
        <v>January</v>
      </c>
      <c r="T327" s="9">
        <f>YEAR('Consolidtaed Data'!$F6959)</f>
        <v>2021</v>
      </c>
    </row>
    <row r="328" spans="1:20" x14ac:dyDescent="0.3">
      <c r="A328" s="9" t="s">
        <v>918</v>
      </c>
      <c r="B328" s="9" t="s">
        <v>148</v>
      </c>
      <c r="C328" s="9" t="s">
        <v>72</v>
      </c>
      <c r="D328" s="9" t="s">
        <v>326</v>
      </c>
      <c r="E328" s="9" t="s">
        <v>892</v>
      </c>
      <c r="F328" s="10">
        <v>43853</v>
      </c>
      <c r="G328" s="10" t="str">
        <f>VLOOKUP(Table3[[#This Row],[Product ID]],[1]Products!$A:$G,2,0)</f>
        <v>Product 16</v>
      </c>
      <c r="H328" s="22">
        <v>1</v>
      </c>
      <c r="I328" s="9">
        <f>VLOOKUP('Consolidtaed Data'!$B7016,[1]Products!$A:$G,4,0)</f>
        <v>1635</v>
      </c>
      <c r="J328" s="9">
        <f>VLOOKUP('Consolidtaed Data'!$B7016,[1]Products!$A:$G,3,0)</f>
        <v>1046</v>
      </c>
      <c r="K328" s="9">
        <f>'Consolidtaed Data'!$J7016*'Consolidtaed Data'!$H7016</f>
        <v>1294</v>
      </c>
      <c r="L328" s="9">
        <f>'Consolidtaed Data'!$I7016*'Consolidtaed Data'!$H7016</f>
        <v>1848</v>
      </c>
      <c r="M328" s="9">
        <f>'Consolidtaed Data'!$L7016-'Consolidtaed Data'!$K7016</f>
        <v>606</v>
      </c>
      <c r="N328" s="9" t="str">
        <f>VLOOKUP('Consolidtaed Data'!$C7016,[1]Locations!$A:$O,2,0)</f>
        <v>Santa Clarita</v>
      </c>
      <c r="O328" s="9" t="str">
        <f>VLOOKUP('Consolidtaed Data'!$D7016,'[1]Sales People'!$A:$B,2,0)</f>
        <v>Clarence Fox</v>
      </c>
      <c r="P328" s="9" t="str">
        <f>VLOOKUP('Consolidtaed Data'!$E7016,[1]Customers!$A:$B,2,0)</f>
        <v>Phillip Peters</v>
      </c>
      <c r="Q328" s="11">
        <f>WEEKDAY('Consolidtaed Data'!$F7016)</f>
        <v>6</v>
      </c>
      <c r="R328" s="9">
        <f>MONTH('Consolidtaed Data'!$F7016)</f>
        <v>6</v>
      </c>
      <c r="S328" s="9" t="str">
        <f>TEXT(Table3[[#This Row],[Purchase Date]],"MMMM")</f>
        <v>January</v>
      </c>
      <c r="T328" s="9">
        <f>YEAR('Consolidtaed Data'!$F7016)</f>
        <v>2021</v>
      </c>
    </row>
    <row r="329" spans="1:20" x14ac:dyDescent="0.3">
      <c r="A329" s="9" t="s">
        <v>920</v>
      </c>
      <c r="B329" s="9" t="s">
        <v>284</v>
      </c>
      <c r="C329" s="9" t="s">
        <v>231</v>
      </c>
      <c r="D329" s="9" t="s">
        <v>235</v>
      </c>
      <c r="E329" s="9" t="s">
        <v>162</v>
      </c>
      <c r="F329" s="10">
        <v>43853</v>
      </c>
      <c r="G329" s="10" t="str">
        <f>VLOOKUP(Table3[[#This Row],[Product ID]],[1]Products!$A:$G,2,0)</f>
        <v>Product 96</v>
      </c>
      <c r="H329" s="22">
        <v>2</v>
      </c>
      <c r="I329" s="9">
        <f>VLOOKUP('Consolidtaed Data'!$B7636,[1]Products!$A:$G,4,0)</f>
        <v>2091</v>
      </c>
      <c r="J329" s="9">
        <f>VLOOKUP('Consolidtaed Data'!$B7636,[1]Products!$A:$G,3,0)</f>
        <v>1485</v>
      </c>
      <c r="K329" s="9">
        <f>'Consolidtaed Data'!$J7636*'Consolidtaed Data'!$H7636</f>
        <v>3915</v>
      </c>
      <c r="L329" s="9">
        <f>'Consolidtaed Data'!$I7636*'Consolidtaed Data'!$H7636</f>
        <v>5436</v>
      </c>
      <c r="M329" s="9">
        <f>'Consolidtaed Data'!$L7636-'Consolidtaed Data'!$K7636</f>
        <v>123</v>
      </c>
      <c r="N329" s="9" t="str">
        <f>VLOOKUP('Consolidtaed Data'!$C7636,[1]Locations!$A:$O,2,0)</f>
        <v>Richmond</v>
      </c>
      <c r="O329" s="9" t="str">
        <f>VLOOKUP('Consolidtaed Data'!$D7636,'[1]Sales People'!$A:$B,2,0)</f>
        <v>Joe Sims</v>
      </c>
      <c r="P329" s="9" t="str">
        <f>VLOOKUP('Consolidtaed Data'!$E7636,[1]Customers!$A:$B,2,0)</f>
        <v>Justin Butler</v>
      </c>
      <c r="Q329" s="11">
        <f>WEEKDAY('Consolidtaed Data'!$F7636)</f>
        <v>3</v>
      </c>
      <c r="R329" s="9">
        <f>MONTH('Consolidtaed Data'!$F7636)</f>
        <v>8</v>
      </c>
      <c r="S329" s="9" t="str">
        <f>TEXT(Table3[[#This Row],[Purchase Date]],"MMMM")</f>
        <v>January</v>
      </c>
      <c r="T329" s="9">
        <f>YEAR('Consolidtaed Data'!$F7636)</f>
        <v>2021</v>
      </c>
    </row>
    <row r="330" spans="1:20" x14ac:dyDescent="0.3">
      <c r="A330" s="9" t="s">
        <v>921</v>
      </c>
      <c r="B330" s="9" t="s">
        <v>230</v>
      </c>
      <c r="C330" s="9" t="s">
        <v>90</v>
      </c>
      <c r="D330" s="9" t="s">
        <v>235</v>
      </c>
      <c r="E330" s="9" t="s">
        <v>2384</v>
      </c>
      <c r="F330" s="10">
        <v>43853</v>
      </c>
      <c r="G330" s="10" t="str">
        <f>VLOOKUP(Table3[[#This Row],[Product ID]],[1]Products!$A:$G,2,0)</f>
        <v>Product 31</v>
      </c>
      <c r="H330" s="22">
        <v>2</v>
      </c>
      <c r="I330" s="9">
        <f>VLOOKUP('Consolidtaed Data'!$B7785,[1]Products!$A:$G,4,0)</f>
        <v>1119</v>
      </c>
      <c r="J330" s="9">
        <f>VLOOKUP('Consolidtaed Data'!$B7785,[1]Products!$A:$G,3,0)</f>
        <v>683</v>
      </c>
      <c r="K330" s="9">
        <f>'Consolidtaed Data'!$J7785*'Consolidtaed Data'!$H7785</f>
        <v>832</v>
      </c>
      <c r="L330" s="9">
        <f>'Consolidtaed Data'!$I7785*'Consolidtaed Data'!$H7785</f>
        <v>1260</v>
      </c>
      <c r="M330" s="9">
        <f>'Consolidtaed Data'!$L7785-'Consolidtaed Data'!$K7785</f>
        <v>1662</v>
      </c>
      <c r="N330" s="9" t="str">
        <f>VLOOKUP('Consolidtaed Data'!$C7785,[1]Locations!$A:$O,2,0)</f>
        <v>Rancho Cucamonga</v>
      </c>
      <c r="O330" s="9" t="str">
        <f>VLOOKUP('Consolidtaed Data'!$D7785,'[1]Sales People'!$A:$B,2,0)</f>
        <v>Brian Davis</v>
      </c>
      <c r="P330" s="9" t="str">
        <f>VLOOKUP('Consolidtaed Data'!$E7785,[1]Customers!$A:$B,2,0)</f>
        <v>Bruce Butler</v>
      </c>
      <c r="Q330" s="11">
        <f>WEEKDAY('Consolidtaed Data'!$F7785)</f>
        <v>7</v>
      </c>
      <c r="R330" s="9">
        <f>MONTH('Consolidtaed Data'!$F7785)</f>
        <v>8</v>
      </c>
      <c r="S330" s="9" t="str">
        <f>TEXT(Table3[[#This Row],[Purchase Date]],"MMMM")</f>
        <v>January</v>
      </c>
      <c r="T330" s="9">
        <f>YEAR('Consolidtaed Data'!$F7785)</f>
        <v>2021</v>
      </c>
    </row>
    <row r="331" spans="1:20" x14ac:dyDescent="0.3">
      <c r="A331" s="9" t="s">
        <v>923</v>
      </c>
      <c r="B331" s="9" t="s">
        <v>248</v>
      </c>
      <c r="C331" s="9" t="s">
        <v>165</v>
      </c>
      <c r="D331" s="9" t="s">
        <v>161</v>
      </c>
      <c r="E331" s="9" t="s">
        <v>436</v>
      </c>
      <c r="F331" s="10">
        <v>43853</v>
      </c>
      <c r="G331" s="10" t="str">
        <f>VLOOKUP(Table3[[#This Row],[Product ID]],[1]Products!$A:$G,2,0)</f>
        <v>Product 97</v>
      </c>
      <c r="H331" s="22">
        <v>1</v>
      </c>
      <c r="I331" s="9">
        <f>VLOOKUP('Consolidtaed Data'!$B7884,[1]Products!$A:$G,4,0)</f>
        <v>913</v>
      </c>
      <c r="J331" s="9">
        <f>VLOOKUP('Consolidtaed Data'!$B7884,[1]Products!$A:$G,3,0)</f>
        <v>584</v>
      </c>
      <c r="K331" s="9">
        <f>'Consolidtaed Data'!$J7884*'Consolidtaed Data'!$H7884</f>
        <v>1068</v>
      </c>
      <c r="L331" s="9">
        <f>'Consolidtaed Data'!$I7884*'Consolidtaed Data'!$H7884</f>
        <v>1694</v>
      </c>
      <c r="M331" s="9">
        <f>'Consolidtaed Data'!$L7884-'Consolidtaed Data'!$K7884</f>
        <v>246</v>
      </c>
      <c r="N331" s="9" t="str">
        <f>VLOOKUP('Consolidtaed Data'!$C7884,[1]Locations!$A:$O,2,0)</f>
        <v>Santa Maria</v>
      </c>
      <c r="O331" s="9" t="str">
        <f>VLOOKUP('Consolidtaed Data'!$D7884,'[1]Sales People'!$A:$B,2,0)</f>
        <v>Larry Castillo</v>
      </c>
      <c r="P331" s="9" t="str">
        <f>VLOOKUP('Consolidtaed Data'!$E7884,[1]Customers!$A:$B,2,0)</f>
        <v>Scott Mills</v>
      </c>
      <c r="Q331" s="11">
        <f>WEEKDAY('Consolidtaed Data'!$F7884)</f>
        <v>7</v>
      </c>
      <c r="R331" s="9">
        <f>MONTH('Consolidtaed Data'!$F7884)</f>
        <v>8</v>
      </c>
      <c r="S331" s="9" t="str">
        <f>TEXT(Table3[[#This Row],[Purchase Date]],"MMMM")</f>
        <v>January</v>
      </c>
      <c r="T331" s="9">
        <f>YEAR('Consolidtaed Data'!$F7884)</f>
        <v>2021</v>
      </c>
    </row>
    <row r="332" spans="1:20" x14ac:dyDescent="0.3">
      <c r="A332" s="9" t="s">
        <v>924</v>
      </c>
      <c r="B332" s="9" t="s">
        <v>209</v>
      </c>
      <c r="C332" s="9" t="s">
        <v>439</v>
      </c>
      <c r="D332" s="9" t="s">
        <v>220</v>
      </c>
      <c r="E332" s="9" t="s">
        <v>544</v>
      </c>
      <c r="F332" s="10">
        <v>43853</v>
      </c>
      <c r="G332" s="10" t="str">
        <f>VLOOKUP(Table3[[#This Row],[Product ID]],[1]Products!$A:$G,2,0)</f>
        <v>Product 86</v>
      </c>
      <c r="H332" s="22">
        <v>1</v>
      </c>
      <c r="I332" s="9">
        <f>VLOOKUP('Consolidtaed Data'!$B8059,[1]Products!$A:$G,4,0)</f>
        <v>1467</v>
      </c>
      <c r="J332" s="9">
        <f>VLOOKUP('Consolidtaed Data'!$B8059,[1]Products!$A:$G,3,0)</f>
        <v>807</v>
      </c>
      <c r="K332" s="9">
        <f>'Consolidtaed Data'!$J8059*'Consolidtaed Data'!$H8059</f>
        <v>1367</v>
      </c>
      <c r="L332" s="9">
        <f>'Consolidtaed Data'!$I8059*'Consolidtaed Data'!$H8059</f>
        <v>2241</v>
      </c>
      <c r="M332" s="9">
        <f>'Consolidtaed Data'!$L8059-'Consolidtaed Data'!$K8059</f>
        <v>436</v>
      </c>
      <c r="N332" s="9" t="str">
        <f>VLOOKUP('Consolidtaed Data'!$C8059,[1]Locations!$A:$O,2,0)</f>
        <v>Roseville</v>
      </c>
      <c r="O332" s="9" t="str">
        <f>VLOOKUP('Consolidtaed Data'!$D8059,'[1]Sales People'!$A:$B,2,0)</f>
        <v>Larry Marshall</v>
      </c>
      <c r="P332" s="9" t="str">
        <f>VLOOKUP('Consolidtaed Data'!$E8059,[1]Customers!$A:$B,2,0)</f>
        <v>Keith Stephens</v>
      </c>
      <c r="Q332" s="11">
        <f>WEEKDAY('Consolidtaed Data'!$F8059)</f>
        <v>1</v>
      </c>
      <c r="R332" s="9">
        <f>MONTH('Consolidtaed Data'!$F8059)</f>
        <v>9</v>
      </c>
      <c r="S332" s="9" t="str">
        <f>TEXT(Table3[[#This Row],[Purchase Date]],"MMMM")</f>
        <v>January</v>
      </c>
      <c r="T332" s="9">
        <f>YEAR('Consolidtaed Data'!$F8059)</f>
        <v>2021</v>
      </c>
    </row>
    <row r="333" spans="1:20" x14ac:dyDescent="0.3">
      <c r="A333" s="9" t="s">
        <v>927</v>
      </c>
      <c r="B333" s="9" t="s">
        <v>266</v>
      </c>
      <c r="C333" s="9" t="s">
        <v>16</v>
      </c>
      <c r="D333" s="9" t="s">
        <v>220</v>
      </c>
      <c r="E333" s="9" t="s">
        <v>1293</v>
      </c>
      <c r="F333" s="10">
        <v>43853</v>
      </c>
      <c r="G333" s="10" t="str">
        <f>VLOOKUP(Table3[[#This Row],[Product ID]],[1]Products!$A:$G,2,0)</f>
        <v>Product 92</v>
      </c>
      <c r="H333" s="22">
        <v>2</v>
      </c>
      <c r="I333" s="9">
        <f>VLOOKUP('Consolidtaed Data'!$B8102,[1]Products!$A:$G,4,0)</f>
        <v>368</v>
      </c>
      <c r="J333" s="9">
        <f>VLOOKUP('Consolidtaed Data'!$B8102,[1]Products!$A:$G,3,0)</f>
        <v>294</v>
      </c>
      <c r="K333" s="9">
        <f>'Consolidtaed Data'!$J8102*'Consolidtaed Data'!$H8102</f>
        <v>1080</v>
      </c>
      <c r="L333" s="9">
        <f>'Consolidtaed Data'!$I8102*'Consolidtaed Data'!$H8102</f>
        <v>1742</v>
      </c>
      <c r="M333" s="9">
        <f>'Consolidtaed Data'!$L8102-'Consolidtaed Data'!$K8102</f>
        <v>436</v>
      </c>
      <c r="N333" s="9" t="str">
        <f>VLOOKUP('Consolidtaed Data'!$C8102,[1]Locations!$A:$O,2,0)</f>
        <v>Los Angeles</v>
      </c>
      <c r="O333" s="9" t="str">
        <f>VLOOKUP('Consolidtaed Data'!$D8102,'[1]Sales People'!$A:$B,2,0)</f>
        <v>Howard Gardner</v>
      </c>
      <c r="P333" s="9" t="str">
        <f>VLOOKUP('Consolidtaed Data'!$E8102,[1]Customers!$A:$B,2,0)</f>
        <v>Jonathan Hawkins</v>
      </c>
      <c r="Q333" s="11">
        <f>WEEKDAY('Consolidtaed Data'!$F8102)</f>
        <v>4</v>
      </c>
      <c r="R333" s="9">
        <f>MONTH('Consolidtaed Data'!$F8102)</f>
        <v>9</v>
      </c>
      <c r="S333" s="9" t="str">
        <f>TEXT(Table3[[#This Row],[Purchase Date]],"MMMM")</f>
        <v>January</v>
      </c>
      <c r="T333" s="9">
        <f>YEAR('Consolidtaed Data'!$F8102)</f>
        <v>2021</v>
      </c>
    </row>
    <row r="334" spans="1:20" x14ac:dyDescent="0.3">
      <c r="A334" s="9" t="s">
        <v>929</v>
      </c>
      <c r="B334" s="9" t="s">
        <v>98</v>
      </c>
      <c r="C334" s="9" t="s">
        <v>50</v>
      </c>
      <c r="D334" s="9" t="s">
        <v>220</v>
      </c>
      <c r="E334" s="9" t="s">
        <v>106</v>
      </c>
      <c r="F334" s="10">
        <v>43853</v>
      </c>
      <c r="G334" s="10" t="str">
        <f>VLOOKUP(Table3[[#This Row],[Product ID]],[1]Products!$A:$G,2,0)</f>
        <v>Product 85</v>
      </c>
      <c r="H334" s="22">
        <v>3</v>
      </c>
      <c r="I334" s="9">
        <f>VLOOKUP('Consolidtaed Data'!$B8833,[1]Products!$A:$G,4,0)</f>
        <v>1809</v>
      </c>
      <c r="J334" s="9">
        <f>VLOOKUP('Consolidtaed Data'!$B8833,[1]Products!$A:$G,3,0)</f>
        <v>1067</v>
      </c>
      <c r="K334" s="9">
        <f>'Consolidtaed Data'!$J8833*'Consolidtaed Data'!$H8833</f>
        <v>1774</v>
      </c>
      <c r="L334" s="9">
        <f>'Consolidtaed Data'!$I8833*'Consolidtaed Data'!$H8833</f>
        <v>2464</v>
      </c>
      <c r="M334" s="9">
        <f>'Consolidtaed Data'!$L8833-'Consolidtaed Data'!$K8833</f>
        <v>2070</v>
      </c>
      <c r="N334" s="9" t="str">
        <f>VLOOKUP('Consolidtaed Data'!$C8833,[1]Locations!$A:$O,2,0)</f>
        <v>Los Angeles</v>
      </c>
      <c r="O334" s="9" t="str">
        <f>VLOOKUP('Consolidtaed Data'!$D8833,'[1]Sales People'!$A:$B,2,0)</f>
        <v>Sean Miller</v>
      </c>
      <c r="P334" s="9" t="str">
        <f>VLOOKUP('Consolidtaed Data'!$E8833,[1]Customers!$A:$B,2,0)</f>
        <v>Adam Mcdonald</v>
      </c>
      <c r="Q334" s="11">
        <f>WEEKDAY('Consolidtaed Data'!$F8833)</f>
        <v>3</v>
      </c>
      <c r="R334" s="9">
        <f>MONTH('Consolidtaed Data'!$F8833)</f>
        <v>11</v>
      </c>
      <c r="S334" s="9" t="str">
        <f>TEXT(Table3[[#This Row],[Purchase Date]],"MMMM")</f>
        <v>January</v>
      </c>
      <c r="T334" s="9">
        <f>YEAR('Consolidtaed Data'!$F8833)</f>
        <v>2021</v>
      </c>
    </row>
    <row r="335" spans="1:20" x14ac:dyDescent="0.3">
      <c r="A335" s="9" t="s">
        <v>930</v>
      </c>
      <c r="B335" s="9" t="s">
        <v>156</v>
      </c>
      <c r="C335" s="9" t="s">
        <v>122</v>
      </c>
      <c r="D335" s="9" t="s">
        <v>43</v>
      </c>
      <c r="E335" s="9" t="s">
        <v>1615</v>
      </c>
      <c r="F335" s="10">
        <v>43853</v>
      </c>
      <c r="G335" s="10" t="str">
        <f>VLOOKUP(Table3[[#This Row],[Product ID]],[1]Products!$A:$G,2,0)</f>
        <v>Product 21</v>
      </c>
      <c r="H335" s="22">
        <v>2</v>
      </c>
      <c r="I335" s="9">
        <f>VLOOKUP('Consolidtaed Data'!$B8959,[1]Products!$A:$G,4,0)</f>
        <v>1353</v>
      </c>
      <c r="J335" s="9">
        <f>VLOOKUP('Consolidtaed Data'!$B8959,[1]Products!$A:$G,3,0)</f>
        <v>947</v>
      </c>
      <c r="K335" s="9">
        <f>'Consolidtaed Data'!$J8959*'Consolidtaed Data'!$H8959</f>
        <v>848</v>
      </c>
      <c r="L335" s="9">
        <f>'Consolidtaed Data'!$I8959*'Consolidtaed Data'!$H8959</f>
        <v>1060</v>
      </c>
      <c r="M335" s="9">
        <f>'Consolidtaed Data'!$L8959-'Consolidtaed Data'!$K8959</f>
        <v>321</v>
      </c>
      <c r="N335" s="9" t="str">
        <f>VLOOKUP('Consolidtaed Data'!$C8959,[1]Locations!$A:$O,2,0)</f>
        <v>Pasadena</v>
      </c>
      <c r="O335" s="9" t="str">
        <f>VLOOKUP('Consolidtaed Data'!$D8959,'[1]Sales People'!$A:$B,2,0)</f>
        <v>Ronald Reed</v>
      </c>
      <c r="P335" s="9" t="str">
        <f>VLOOKUP('Consolidtaed Data'!$E8959,[1]Customers!$A:$B,2,0)</f>
        <v>Ronald George</v>
      </c>
      <c r="Q335" s="11">
        <f>WEEKDAY('Consolidtaed Data'!$F8959)</f>
        <v>4</v>
      </c>
      <c r="R335" s="9">
        <f>MONTH('Consolidtaed Data'!$F8959)</f>
        <v>11</v>
      </c>
      <c r="S335" s="9" t="str">
        <f>TEXT(Table3[[#This Row],[Purchase Date]],"MMMM")</f>
        <v>January</v>
      </c>
      <c r="T335" s="9">
        <f>YEAR('Consolidtaed Data'!$F8959)</f>
        <v>2021</v>
      </c>
    </row>
    <row r="336" spans="1:20" x14ac:dyDescent="0.3">
      <c r="A336" s="9" t="s">
        <v>932</v>
      </c>
      <c r="B336" s="9" t="s">
        <v>160</v>
      </c>
      <c r="C336" s="9" t="s">
        <v>522</v>
      </c>
      <c r="D336" s="9" t="s">
        <v>149</v>
      </c>
      <c r="E336" s="9" t="s">
        <v>1574</v>
      </c>
      <c r="F336" s="10">
        <v>43853</v>
      </c>
      <c r="G336" s="10" t="str">
        <f>VLOOKUP(Table3[[#This Row],[Product ID]],[1]Products!$A:$G,2,0)</f>
        <v>Product 28</v>
      </c>
      <c r="H336" s="22">
        <v>2</v>
      </c>
      <c r="I336" s="9">
        <f>VLOOKUP('Consolidtaed Data'!$B9537,[1]Products!$A:$G,4,0)</f>
        <v>2294</v>
      </c>
      <c r="J336" s="9">
        <f>VLOOKUP('Consolidtaed Data'!$B9537,[1]Products!$A:$G,3,0)</f>
        <v>1399</v>
      </c>
      <c r="K336" s="9">
        <f>'Consolidtaed Data'!$J9537*'Consolidtaed Data'!$H9537</f>
        <v>665</v>
      </c>
      <c r="L336" s="9">
        <f>'Consolidtaed Data'!$I9537*'Consolidtaed Data'!$H9537</f>
        <v>1278</v>
      </c>
      <c r="M336" s="9">
        <f>'Consolidtaed Data'!$L9537-'Consolidtaed Data'!$K9537</f>
        <v>344</v>
      </c>
      <c r="N336" s="9" t="str">
        <f>VLOOKUP('Consolidtaed Data'!$C9537,[1]Locations!$A:$O,2,0)</f>
        <v>San Mateo</v>
      </c>
      <c r="O336" s="9" t="str">
        <f>VLOOKUP('Consolidtaed Data'!$D9537,'[1]Sales People'!$A:$B,2,0)</f>
        <v>Carl Hall</v>
      </c>
      <c r="P336" s="9" t="str">
        <f>VLOOKUP('Consolidtaed Data'!$E9537,[1]Customers!$A:$B,2,0)</f>
        <v>Joshua Romero</v>
      </c>
      <c r="Q336" s="11">
        <f>WEEKDAY('Consolidtaed Data'!$F9537)</f>
        <v>4</v>
      </c>
      <c r="R336" s="9">
        <f>MONTH('Consolidtaed Data'!$F9537)</f>
        <v>12</v>
      </c>
      <c r="S336" s="9" t="str">
        <f>TEXT(Table3[[#This Row],[Purchase Date]],"MMMM")</f>
        <v>January</v>
      </c>
      <c r="T336" s="9">
        <f>YEAR('Consolidtaed Data'!$F9537)</f>
        <v>2021</v>
      </c>
    </row>
    <row r="337" spans="1:20" x14ac:dyDescent="0.3">
      <c r="A337" s="9" t="s">
        <v>933</v>
      </c>
      <c r="B337" s="9" t="s">
        <v>38</v>
      </c>
      <c r="C337" s="9" t="s">
        <v>42</v>
      </c>
      <c r="D337" s="9" t="s">
        <v>246</v>
      </c>
      <c r="E337" s="9" t="s">
        <v>814</v>
      </c>
      <c r="F337" s="10">
        <v>43854</v>
      </c>
      <c r="G337" s="10" t="str">
        <f>VLOOKUP(Table3[[#This Row],[Product ID]],[1]Products!$A:$G,2,0)</f>
        <v>Product 25</v>
      </c>
      <c r="H337" s="22">
        <v>3</v>
      </c>
      <c r="I337" s="9">
        <f>VLOOKUP('Consolidtaed Data'!$B4722,[1]Products!$A:$G,4,0)</f>
        <v>2391</v>
      </c>
      <c r="J337" s="9">
        <f>VLOOKUP('Consolidtaed Data'!$B4722,[1]Products!$A:$G,3,0)</f>
        <v>1291</v>
      </c>
      <c r="K337" s="9">
        <f>'Consolidtaed Data'!$J4722*'Consolidtaed Data'!$H4722</f>
        <v>2454</v>
      </c>
      <c r="L337" s="9">
        <f>'Consolidtaed Data'!$I4722*'Consolidtaed Data'!$H4722</f>
        <v>3066</v>
      </c>
      <c r="M337" s="9">
        <f>'Consolidtaed Data'!$L4722-'Consolidtaed Data'!$K4722</f>
        <v>2070</v>
      </c>
      <c r="N337" s="9" t="str">
        <f>VLOOKUP('Consolidtaed Data'!$C4722,[1]Locations!$A:$O,2,0)</f>
        <v>Pasadena</v>
      </c>
      <c r="O337" s="9" t="str">
        <f>VLOOKUP('Consolidtaed Data'!$D4722,'[1]Sales People'!$A:$B,2,0)</f>
        <v>Brian Davis</v>
      </c>
      <c r="P337" s="9" t="str">
        <f>VLOOKUP('Consolidtaed Data'!$E4722,[1]Customers!$A:$B,2,0)</f>
        <v>Richard Jordan</v>
      </c>
      <c r="Q337" s="11">
        <f>WEEKDAY('Consolidtaed Data'!$F4722)</f>
        <v>1</v>
      </c>
      <c r="R337" s="9">
        <f>MONTH('Consolidtaed Data'!$F4722)</f>
        <v>12</v>
      </c>
      <c r="S337" s="9" t="str">
        <f>TEXT(Table3[[#This Row],[Purchase Date]],"MMMM")</f>
        <v>January</v>
      </c>
      <c r="T337" s="9">
        <f>YEAR('Consolidtaed Data'!$F4722)</f>
        <v>2020</v>
      </c>
    </row>
    <row r="338" spans="1:20" x14ac:dyDescent="0.3">
      <c r="A338" s="9" t="s">
        <v>935</v>
      </c>
      <c r="B338" s="9" t="s">
        <v>340</v>
      </c>
      <c r="C338" s="9" t="s">
        <v>192</v>
      </c>
      <c r="D338" s="9" t="s">
        <v>95</v>
      </c>
      <c r="E338" s="9" t="s">
        <v>2098</v>
      </c>
      <c r="F338" s="10">
        <v>43854</v>
      </c>
      <c r="G338" s="10" t="str">
        <f>VLOOKUP(Table3[[#This Row],[Product ID]],[1]Products!$A:$G,2,0)</f>
        <v>Product 34</v>
      </c>
      <c r="H338" s="22">
        <v>1</v>
      </c>
      <c r="I338" s="9">
        <f>VLOOKUP('Consolidtaed Data'!$B5517,[1]Products!$A:$G,4,0)</f>
        <v>1494</v>
      </c>
      <c r="J338" s="9">
        <f>VLOOKUP('Consolidtaed Data'!$B5517,[1]Products!$A:$G,3,0)</f>
        <v>971</v>
      </c>
      <c r="K338" s="9">
        <f>'Consolidtaed Data'!$J5517*'Consolidtaed Data'!$H5517</f>
        <v>4554</v>
      </c>
      <c r="L338" s="9">
        <f>'Consolidtaed Data'!$I5517*'Consolidtaed Data'!$H5517</f>
        <v>7230</v>
      </c>
      <c r="M338" s="9">
        <f>'Consolidtaed Data'!$L5517-'Consolidtaed Data'!$K5517</f>
        <v>90</v>
      </c>
      <c r="N338" s="9" t="str">
        <f>VLOOKUP('Consolidtaed Data'!$C5517,[1]Locations!$A:$O,2,0)</f>
        <v>San Bernardino</v>
      </c>
      <c r="O338" s="9" t="str">
        <f>VLOOKUP('Consolidtaed Data'!$D5517,'[1]Sales People'!$A:$B,2,0)</f>
        <v>Scott Mason</v>
      </c>
      <c r="P338" s="9" t="str">
        <f>VLOOKUP('Consolidtaed Data'!$E5517,[1]Customers!$A:$B,2,0)</f>
        <v>David Garrett</v>
      </c>
      <c r="Q338" s="11">
        <f>WEEKDAY('Consolidtaed Data'!$F5517)</f>
        <v>5</v>
      </c>
      <c r="R338" s="9">
        <f>MONTH('Consolidtaed Data'!$F5517)</f>
        <v>2</v>
      </c>
      <c r="S338" s="9" t="str">
        <f>TEXT(Table3[[#This Row],[Purchase Date]],"MMMM")</f>
        <v>January</v>
      </c>
      <c r="T338" s="9">
        <f>YEAR('Consolidtaed Data'!$F5517)</f>
        <v>2021</v>
      </c>
    </row>
    <row r="339" spans="1:20" x14ac:dyDescent="0.3">
      <c r="A339" s="9" t="s">
        <v>937</v>
      </c>
      <c r="B339" s="9" t="s">
        <v>390</v>
      </c>
      <c r="C339" s="9" t="s">
        <v>469</v>
      </c>
      <c r="D339" s="9" t="s">
        <v>206</v>
      </c>
      <c r="E339" s="9" t="s">
        <v>2161</v>
      </c>
      <c r="F339" s="10">
        <v>43854</v>
      </c>
      <c r="G339" s="10" t="str">
        <f>VLOOKUP(Table3[[#This Row],[Product ID]],[1]Products!$A:$G,2,0)</f>
        <v>Product 48</v>
      </c>
      <c r="H339" s="22">
        <v>4</v>
      </c>
      <c r="I339" s="9">
        <f>VLOOKUP('Consolidtaed Data'!$B5868,[1]Products!$A:$G,4,0)</f>
        <v>1119</v>
      </c>
      <c r="J339" s="9">
        <f>VLOOKUP('Consolidtaed Data'!$B5868,[1]Products!$A:$G,3,0)</f>
        <v>683</v>
      </c>
      <c r="K339" s="9">
        <f>'Consolidtaed Data'!$J5868*'Consolidtaed Data'!$H5868</f>
        <v>2514</v>
      </c>
      <c r="L339" s="9">
        <f>'Consolidtaed Data'!$I5868*'Consolidtaed Data'!$H5868</f>
        <v>3309</v>
      </c>
      <c r="M339" s="9">
        <f>'Consolidtaed Data'!$L5868-'Consolidtaed Data'!$K5868</f>
        <v>987</v>
      </c>
      <c r="N339" s="9" t="str">
        <f>VLOOKUP('Consolidtaed Data'!$C5868,[1]Locations!$A:$O,2,0)</f>
        <v>Sunnyvale</v>
      </c>
      <c r="O339" s="9" t="str">
        <f>VLOOKUP('Consolidtaed Data'!$D5868,'[1]Sales People'!$A:$B,2,0)</f>
        <v>Howard Gardner</v>
      </c>
      <c r="P339" s="9" t="str">
        <f>VLOOKUP('Consolidtaed Data'!$E5868,[1]Customers!$A:$B,2,0)</f>
        <v>Terry Morris</v>
      </c>
      <c r="Q339" s="11">
        <f>WEEKDAY('Consolidtaed Data'!$F5868)</f>
        <v>2</v>
      </c>
      <c r="R339" s="9">
        <f>MONTH('Consolidtaed Data'!$F5868)</f>
        <v>3</v>
      </c>
      <c r="S339" s="9" t="str">
        <f>TEXT(Table3[[#This Row],[Purchase Date]],"MMMM")</f>
        <v>January</v>
      </c>
      <c r="T339" s="9">
        <f>YEAR('Consolidtaed Data'!$F5868)</f>
        <v>2021</v>
      </c>
    </row>
    <row r="340" spans="1:20" x14ac:dyDescent="0.3">
      <c r="A340" s="9" t="s">
        <v>938</v>
      </c>
      <c r="B340" s="9" t="s">
        <v>204</v>
      </c>
      <c r="C340" s="9" t="s">
        <v>412</v>
      </c>
      <c r="D340" s="9" t="s">
        <v>100</v>
      </c>
      <c r="E340" s="9" t="s">
        <v>2235</v>
      </c>
      <c r="F340" s="10">
        <v>43854</v>
      </c>
      <c r="G340" s="10" t="str">
        <f>VLOOKUP(Table3[[#This Row],[Product ID]],[1]Products!$A:$G,2,0)</f>
        <v>Product 101</v>
      </c>
      <c r="H340" s="22">
        <v>3</v>
      </c>
      <c r="I340" s="9">
        <f>VLOOKUP('Consolidtaed Data'!$B6092,[1]Products!$A:$G,4,0)</f>
        <v>2464</v>
      </c>
      <c r="J340" s="9">
        <f>VLOOKUP('Consolidtaed Data'!$B6092,[1]Products!$A:$G,3,0)</f>
        <v>1774</v>
      </c>
      <c r="K340" s="9">
        <f>'Consolidtaed Data'!$J6092*'Consolidtaed Data'!$H6092</f>
        <v>1473</v>
      </c>
      <c r="L340" s="9">
        <f>'Consolidtaed Data'!$I6092*'Consolidtaed Data'!$H6092</f>
        <v>2497</v>
      </c>
      <c r="M340" s="9">
        <f>'Consolidtaed Data'!$L6092-'Consolidtaed Data'!$K6092</f>
        <v>264</v>
      </c>
      <c r="N340" s="9" t="str">
        <f>VLOOKUP('Consolidtaed Data'!$C6092,[1]Locations!$A:$O,2,0)</f>
        <v>Costa Mesa</v>
      </c>
      <c r="O340" s="9" t="str">
        <f>VLOOKUP('Consolidtaed Data'!$D6092,'[1]Sales People'!$A:$B,2,0)</f>
        <v>Ryan Butler</v>
      </c>
      <c r="P340" s="9" t="str">
        <f>VLOOKUP('Consolidtaed Data'!$E6092,[1]Customers!$A:$B,2,0)</f>
        <v>Donald Andrews</v>
      </c>
      <c r="Q340" s="11">
        <f>WEEKDAY('Consolidtaed Data'!$F6092)</f>
        <v>6</v>
      </c>
      <c r="R340" s="9">
        <f>MONTH('Consolidtaed Data'!$F6092)</f>
        <v>4</v>
      </c>
      <c r="S340" s="9" t="str">
        <f>TEXT(Table3[[#This Row],[Purchase Date]],"MMMM")</f>
        <v>January</v>
      </c>
      <c r="T340" s="9">
        <f>YEAR('Consolidtaed Data'!$F6092)</f>
        <v>2021</v>
      </c>
    </row>
    <row r="341" spans="1:20" x14ac:dyDescent="0.3">
      <c r="A341" s="9" t="s">
        <v>940</v>
      </c>
      <c r="B341" s="9" t="s">
        <v>355</v>
      </c>
      <c r="C341" s="9" t="s">
        <v>30</v>
      </c>
      <c r="D341" s="9" t="s">
        <v>206</v>
      </c>
      <c r="E341" s="9" t="s">
        <v>560</v>
      </c>
      <c r="F341" s="10">
        <v>43854</v>
      </c>
      <c r="G341" s="10" t="str">
        <f>VLOOKUP(Table3[[#This Row],[Product ID]],[1]Products!$A:$G,2,0)</f>
        <v>Product 100</v>
      </c>
      <c r="H341" s="22">
        <v>4</v>
      </c>
      <c r="I341" s="9">
        <f>VLOOKUP('Consolidtaed Data'!$B6121,[1]Products!$A:$G,4,0)</f>
        <v>2257</v>
      </c>
      <c r="J341" s="9">
        <f>VLOOKUP('Consolidtaed Data'!$B6121,[1]Products!$A:$G,3,0)</f>
        <v>1535</v>
      </c>
      <c r="K341" s="9">
        <f>'Consolidtaed Data'!$J6121*'Consolidtaed Data'!$H6121</f>
        <v>971</v>
      </c>
      <c r="L341" s="9">
        <f>'Consolidtaed Data'!$I6121*'Consolidtaed Data'!$H6121</f>
        <v>1494</v>
      </c>
      <c r="M341" s="9">
        <f>'Consolidtaed Data'!$L6121-'Consolidtaed Data'!$K6121</f>
        <v>1024</v>
      </c>
      <c r="N341" s="9" t="str">
        <f>VLOOKUP('Consolidtaed Data'!$C6121,[1]Locations!$A:$O,2,0)</f>
        <v>Salinas</v>
      </c>
      <c r="O341" s="9" t="str">
        <f>VLOOKUP('Consolidtaed Data'!$D6121,'[1]Sales People'!$A:$B,2,0)</f>
        <v>Jeremy Mendoza</v>
      </c>
      <c r="P341" s="9" t="str">
        <f>VLOOKUP('Consolidtaed Data'!$E6121,[1]Customers!$A:$B,2,0)</f>
        <v>Chris Armstrong</v>
      </c>
      <c r="Q341" s="11">
        <f>WEEKDAY('Consolidtaed Data'!$F6121)</f>
        <v>1</v>
      </c>
      <c r="R341" s="9">
        <f>MONTH('Consolidtaed Data'!$F6121)</f>
        <v>4</v>
      </c>
      <c r="S341" s="9" t="str">
        <f>TEXT(Table3[[#This Row],[Purchase Date]],"MMMM")</f>
        <v>January</v>
      </c>
      <c r="T341" s="9">
        <f>YEAR('Consolidtaed Data'!$F6121)</f>
        <v>2021</v>
      </c>
    </row>
    <row r="342" spans="1:20" x14ac:dyDescent="0.3">
      <c r="A342" s="9" t="s">
        <v>941</v>
      </c>
      <c r="B342" s="9" t="s">
        <v>330</v>
      </c>
      <c r="C342" s="9" t="s">
        <v>82</v>
      </c>
      <c r="D342" s="9" t="s">
        <v>26</v>
      </c>
      <c r="E342" s="9" t="s">
        <v>150</v>
      </c>
      <c r="F342" s="10">
        <v>43854</v>
      </c>
      <c r="G342" s="10" t="str">
        <f>VLOOKUP(Table3[[#This Row],[Product ID]],[1]Products!$A:$G,2,0)</f>
        <v>Product 91</v>
      </c>
      <c r="H342" s="22">
        <v>2</v>
      </c>
      <c r="I342" s="9">
        <f>VLOOKUP('Consolidtaed Data'!$B6738,[1]Products!$A:$G,4,0)</f>
        <v>95</v>
      </c>
      <c r="J342" s="9">
        <f>VLOOKUP('Consolidtaed Data'!$B6738,[1]Products!$A:$G,3,0)</f>
        <v>61</v>
      </c>
      <c r="K342" s="9">
        <f>'Consolidtaed Data'!$J6738*'Consolidtaed Data'!$H6738</f>
        <v>79</v>
      </c>
      <c r="L342" s="9">
        <f>'Consolidtaed Data'!$I6738*'Consolidtaed Data'!$H6738</f>
        <v>127</v>
      </c>
      <c r="M342" s="9">
        <f>'Consolidtaed Data'!$L6738-'Consolidtaed Data'!$K6738</f>
        <v>1710</v>
      </c>
      <c r="N342" s="9" t="str">
        <f>VLOOKUP('Consolidtaed Data'!$C6738,[1]Locations!$A:$O,2,0)</f>
        <v>Santa Maria</v>
      </c>
      <c r="O342" s="9" t="str">
        <f>VLOOKUP('Consolidtaed Data'!$D6738,'[1]Sales People'!$A:$B,2,0)</f>
        <v>Clarence Fox</v>
      </c>
      <c r="P342" s="9" t="str">
        <f>VLOOKUP('Consolidtaed Data'!$E6738,[1]Customers!$A:$B,2,0)</f>
        <v>Charles Shaw</v>
      </c>
      <c r="Q342" s="11">
        <f>WEEKDAY('Consolidtaed Data'!$F6738)</f>
        <v>7</v>
      </c>
      <c r="R342" s="9">
        <f>MONTH('Consolidtaed Data'!$F6738)</f>
        <v>5</v>
      </c>
      <c r="S342" s="9" t="str">
        <f>TEXT(Table3[[#This Row],[Purchase Date]],"MMMM")</f>
        <v>January</v>
      </c>
      <c r="T342" s="9">
        <f>YEAR('Consolidtaed Data'!$F6738)</f>
        <v>2021</v>
      </c>
    </row>
    <row r="343" spans="1:20" x14ac:dyDescent="0.3">
      <c r="A343" s="9" t="s">
        <v>943</v>
      </c>
      <c r="B343" s="9" t="s">
        <v>11</v>
      </c>
      <c r="C343" s="9" t="s">
        <v>635</v>
      </c>
      <c r="D343" s="9" t="s">
        <v>35</v>
      </c>
      <c r="E343" s="9" t="s">
        <v>1422</v>
      </c>
      <c r="F343" s="10">
        <v>43854</v>
      </c>
      <c r="G343" s="10" t="str">
        <f>VLOOKUP(Table3[[#This Row],[Product ID]],[1]Products!$A:$G,2,0)</f>
        <v>Product 88</v>
      </c>
      <c r="H343" s="22">
        <v>1</v>
      </c>
      <c r="I343" s="9">
        <f>VLOOKUP('Consolidtaed Data'!$B7844,[1]Products!$A:$G,4,0)</f>
        <v>1103</v>
      </c>
      <c r="J343" s="9">
        <f>VLOOKUP('Consolidtaed Data'!$B7844,[1]Products!$A:$G,3,0)</f>
        <v>838</v>
      </c>
      <c r="K343" s="9">
        <f>'Consolidtaed Data'!$J7844*'Consolidtaed Data'!$H7844</f>
        <v>589</v>
      </c>
      <c r="L343" s="9">
        <f>'Consolidtaed Data'!$I7844*'Consolidtaed Data'!$H7844</f>
        <v>1052</v>
      </c>
      <c r="M343" s="9">
        <f>'Consolidtaed Data'!$L7844-'Consolidtaed Data'!$K7844</f>
        <v>39</v>
      </c>
      <c r="N343" s="9" t="str">
        <f>VLOOKUP('Consolidtaed Data'!$C7844,[1]Locations!$A:$O,2,0)</f>
        <v>Torrance</v>
      </c>
      <c r="O343" s="9" t="str">
        <f>VLOOKUP('Consolidtaed Data'!$D7844,'[1]Sales People'!$A:$B,2,0)</f>
        <v>Larry Castillo</v>
      </c>
      <c r="P343" s="9" t="str">
        <f>VLOOKUP('Consolidtaed Data'!$E7844,[1]Customers!$A:$B,2,0)</f>
        <v>Roger Mills</v>
      </c>
      <c r="Q343" s="11">
        <f>WEEKDAY('Consolidtaed Data'!$F7844)</f>
        <v>5</v>
      </c>
      <c r="R343" s="9">
        <f>MONTH('Consolidtaed Data'!$F7844)</f>
        <v>8</v>
      </c>
      <c r="S343" s="9" t="str">
        <f>TEXT(Table3[[#This Row],[Purchase Date]],"MMMM")</f>
        <v>January</v>
      </c>
      <c r="T343" s="9">
        <f>YEAR('Consolidtaed Data'!$F7844)</f>
        <v>2021</v>
      </c>
    </row>
    <row r="344" spans="1:20" x14ac:dyDescent="0.3">
      <c r="A344" s="9" t="s">
        <v>945</v>
      </c>
      <c r="B344" s="9" t="s">
        <v>572</v>
      </c>
      <c r="C344" s="9" t="s">
        <v>126</v>
      </c>
      <c r="D344" s="9" t="s">
        <v>91</v>
      </c>
      <c r="E344" s="9" t="s">
        <v>1165</v>
      </c>
      <c r="F344" s="10">
        <v>43854</v>
      </c>
      <c r="G344" s="10" t="str">
        <f>VLOOKUP(Table3[[#This Row],[Product ID]],[1]Products!$A:$G,2,0)</f>
        <v>Product 22</v>
      </c>
      <c r="H344" s="22">
        <v>1</v>
      </c>
      <c r="I344" s="9">
        <f>VLOOKUP('Consolidtaed Data'!$B7848,[1]Products!$A:$G,4,0)</f>
        <v>556</v>
      </c>
      <c r="J344" s="9">
        <f>VLOOKUP('Consolidtaed Data'!$B7848,[1]Products!$A:$G,3,0)</f>
        <v>395</v>
      </c>
      <c r="K344" s="9">
        <f>'Consolidtaed Data'!$J7848*'Consolidtaed Data'!$H7848</f>
        <v>2092</v>
      </c>
      <c r="L344" s="9">
        <f>'Consolidtaed Data'!$I7848*'Consolidtaed Data'!$H7848</f>
        <v>3270</v>
      </c>
      <c r="M344" s="9">
        <f>'Consolidtaed Data'!$L7848-'Consolidtaed Data'!$K7848</f>
        <v>855</v>
      </c>
      <c r="N344" s="9" t="str">
        <f>VLOOKUP('Consolidtaed Data'!$C7848,[1]Locations!$A:$O,2,0)</f>
        <v>Chula Vista</v>
      </c>
      <c r="O344" s="9" t="str">
        <f>VLOOKUP('Consolidtaed Data'!$D7848,'[1]Sales People'!$A:$B,2,0)</f>
        <v>Clarence Fox</v>
      </c>
      <c r="P344" s="9" t="str">
        <f>VLOOKUP('Consolidtaed Data'!$E7848,[1]Customers!$A:$B,2,0)</f>
        <v>Timothy Bowman</v>
      </c>
      <c r="Q344" s="11">
        <f>WEEKDAY('Consolidtaed Data'!$F7848)</f>
        <v>5</v>
      </c>
      <c r="R344" s="9">
        <f>MONTH('Consolidtaed Data'!$F7848)</f>
        <v>8</v>
      </c>
      <c r="S344" s="9" t="str">
        <f>TEXT(Table3[[#This Row],[Purchase Date]],"MMMM")</f>
        <v>January</v>
      </c>
      <c r="T344" s="9">
        <f>YEAR('Consolidtaed Data'!$F7848)</f>
        <v>2021</v>
      </c>
    </row>
    <row r="345" spans="1:20" x14ac:dyDescent="0.3">
      <c r="A345" s="9" t="s">
        <v>946</v>
      </c>
      <c r="B345" s="9" t="s">
        <v>209</v>
      </c>
      <c r="C345" s="9" t="s">
        <v>126</v>
      </c>
      <c r="D345" s="9" t="s">
        <v>143</v>
      </c>
      <c r="E345" s="9" t="s">
        <v>952</v>
      </c>
      <c r="F345" s="10">
        <v>43854</v>
      </c>
      <c r="G345" s="10" t="str">
        <f>VLOOKUP(Table3[[#This Row],[Product ID]],[1]Products!$A:$G,2,0)</f>
        <v>Product 86</v>
      </c>
      <c r="H345" s="22">
        <v>2</v>
      </c>
      <c r="I345" s="9">
        <f>VLOOKUP('Consolidtaed Data'!$B7960,[1]Products!$A:$G,4,0)</f>
        <v>1783</v>
      </c>
      <c r="J345" s="9">
        <f>VLOOKUP('Consolidtaed Data'!$B7960,[1]Products!$A:$G,3,0)</f>
        <v>1516</v>
      </c>
      <c r="K345" s="9">
        <f>'Consolidtaed Data'!$J7960*'Consolidtaed Data'!$H7960</f>
        <v>682</v>
      </c>
      <c r="L345" s="9">
        <f>'Consolidtaed Data'!$I7960*'Consolidtaed Data'!$H7960</f>
        <v>1338</v>
      </c>
      <c r="M345" s="9">
        <f>'Consolidtaed Data'!$L7960-'Consolidtaed Data'!$K7960</f>
        <v>39</v>
      </c>
      <c r="N345" s="9" t="str">
        <f>VLOOKUP('Consolidtaed Data'!$C7960,[1]Locations!$A:$O,2,0)</f>
        <v>West Covina</v>
      </c>
      <c r="O345" s="9" t="str">
        <f>VLOOKUP('Consolidtaed Data'!$D7960,'[1]Sales People'!$A:$B,2,0)</f>
        <v>Jimmy Young</v>
      </c>
      <c r="P345" s="9" t="str">
        <f>VLOOKUP('Consolidtaed Data'!$E7960,[1]Customers!$A:$B,2,0)</f>
        <v>Fred Perez</v>
      </c>
      <c r="Q345" s="11">
        <f>WEEKDAY('Consolidtaed Data'!$F7960)</f>
        <v>7</v>
      </c>
      <c r="R345" s="9">
        <f>MONTH('Consolidtaed Data'!$F7960)</f>
        <v>8</v>
      </c>
      <c r="S345" s="9" t="str">
        <f>TEXT(Table3[[#This Row],[Purchase Date]],"MMMM")</f>
        <v>January</v>
      </c>
      <c r="T345" s="9">
        <f>YEAR('Consolidtaed Data'!$F7960)</f>
        <v>2021</v>
      </c>
    </row>
    <row r="346" spans="1:20" x14ac:dyDescent="0.3">
      <c r="A346" s="9" t="s">
        <v>949</v>
      </c>
      <c r="B346" s="9" t="s">
        <v>364</v>
      </c>
      <c r="C346" s="9" t="s">
        <v>325</v>
      </c>
      <c r="D346" s="9" t="s">
        <v>326</v>
      </c>
      <c r="E346" s="9" t="s">
        <v>2677</v>
      </c>
      <c r="F346" s="10">
        <v>43854</v>
      </c>
      <c r="G346" s="10" t="str">
        <f>VLOOKUP(Table3[[#This Row],[Product ID]],[1]Products!$A:$G,2,0)</f>
        <v>Product 45</v>
      </c>
      <c r="H346" s="22">
        <v>3</v>
      </c>
      <c r="I346" s="9">
        <f>VLOOKUP('Consolidtaed Data'!$B8283,[1]Products!$A:$G,4,0)</f>
        <v>112</v>
      </c>
      <c r="J346" s="9">
        <f>VLOOKUP('Consolidtaed Data'!$B8283,[1]Products!$A:$G,3,0)</f>
        <v>90</v>
      </c>
      <c r="K346" s="9">
        <f>'Consolidtaed Data'!$J8283*'Consolidtaed Data'!$H8283</f>
        <v>1122</v>
      </c>
      <c r="L346" s="9">
        <f>'Consolidtaed Data'!$I8283*'Consolidtaed Data'!$H8283</f>
        <v>1368</v>
      </c>
      <c r="M346" s="9">
        <f>'Consolidtaed Data'!$L8283-'Consolidtaed Data'!$K8283</f>
        <v>377</v>
      </c>
      <c r="N346" s="9" t="str">
        <f>VLOOKUP('Consolidtaed Data'!$C8283,[1]Locations!$A:$O,2,0)</f>
        <v>Glendale</v>
      </c>
      <c r="O346" s="9" t="str">
        <f>VLOOKUP('Consolidtaed Data'!$D8283,'[1]Sales People'!$A:$B,2,0)</f>
        <v>Jerry Perry</v>
      </c>
      <c r="P346" s="9" t="str">
        <f>VLOOKUP('Consolidtaed Data'!$E8283,[1]Customers!$A:$B,2,0)</f>
        <v>Andrew James</v>
      </c>
      <c r="Q346" s="11">
        <f>WEEKDAY('Consolidtaed Data'!$F8283)</f>
        <v>4</v>
      </c>
      <c r="R346" s="9">
        <f>MONTH('Consolidtaed Data'!$F8283)</f>
        <v>9</v>
      </c>
      <c r="S346" s="9" t="str">
        <f>TEXT(Table3[[#This Row],[Purchase Date]],"MMMM")</f>
        <v>January</v>
      </c>
      <c r="T346" s="9">
        <f>YEAR('Consolidtaed Data'!$F8283)</f>
        <v>2021</v>
      </c>
    </row>
    <row r="347" spans="1:20" x14ac:dyDescent="0.3">
      <c r="A347" s="9" t="s">
        <v>951</v>
      </c>
      <c r="B347" s="9" t="s">
        <v>24</v>
      </c>
      <c r="C347" s="9" t="s">
        <v>134</v>
      </c>
      <c r="D347" s="9" t="s">
        <v>131</v>
      </c>
      <c r="E347" s="9" t="s">
        <v>1540</v>
      </c>
      <c r="F347" s="10">
        <v>43854</v>
      </c>
      <c r="G347" s="10" t="str">
        <f>VLOOKUP(Table3[[#This Row],[Product ID]],[1]Products!$A:$G,2,0)</f>
        <v>Product 6</v>
      </c>
      <c r="H347" s="22">
        <v>1</v>
      </c>
      <c r="I347" s="9">
        <f>VLOOKUP('Consolidtaed Data'!$B9007,[1]Products!$A:$G,4,0)</f>
        <v>800</v>
      </c>
      <c r="J347" s="9">
        <f>VLOOKUP('Consolidtaed Data'!$B9007,[1]Products!$A:$G,3,0)</f>
        <v>536</v>
      </c>
      <c r="K347" s="9">
        <f>'Consolidtaed Data'!$J9007*'Consolidtaed Data'!$H9007</f>
        <v>88</v>
      </c>
      <c r="L347" s="9">
        <f>'Consolidtaed Data'!$I9007*'Consolidtaed Data'!$H9007</f>
        <v>140</v>
      </c>
      <c r="M347" s="9">
        <f>'Consolidtaed Data'!$L9007-'Consolidtaed Data'!$K9007</f>
        <v>329</v>
      </c>
      <c r="N347" s="9" t="str">
        <f>VLOOKUP('Consolidtaed Data'!$C9007,[1]Locations!$A:$O,2,0)</f>
        <v>Fullerton</v>
      </c>
      <c r="O347" s="9" t="str">
        <f>VLOOKUP('Consolidtaed Data'!$D9007,'[1]Sales People'!$A:$B,2,0)</f>
        <v>Howard Gardner</v>
      </c>
      <c r="P347" s="9" t="str">
        <f>VLOOKUP('Consolidtaed Data'!$E9007,[1]Customers!$A:$B,2,0)</f>
        <v>Joshua Peterson</v>
      </c>
      <c r="Q347" s="11">
        <f>WEEKDAY('Consolidtaed Data'!$F9007)</f>
        <v>7</v>
      </c>
      <c r="R347" s="9">
        <f>MONTH('Consolidtaed Data'!$F9007)</f>
        <v>11</v>
      </c>
      <c r="S347" s="9" t="str">
        <f>TEXT(Table3[[#This Row],[Purchase Date]],"MMMM")</f>
        <v>January</v>
      </c>
      <c r="T347" s="9">
        <f>YEAR('Consolidtaed Data'!$F9007)</f>
        <v>2021</v>
      </c>
    </row>
    <row r="348" spans="1:20" x14ac:dyDescent="0.3">
      <c r="A348" s="9" t="s">
        <v>954</v>
      </c>
      <c r="B348" s="9" t="s">
        <v>20</v>
      </c>
      <c r="C348" s="9" t="s">
        <v>72</v>
      </c>
      <c r="D348" s="9" t="s">
        <v>51</v>
      </c>
      <c r="E348" s="9" t="s">
        <v>1887</v>
      </c>
      <c r="F348" s="10">
        <v>43854</v>
      </c>
      <c r="G348" s="10" t="str">
        <f>VLOOKUP(Table3[[#This Row],[Product ID]],[1]Products!$A:$G,2,0)</f>
        <v>Product 98</v>
      </c>
      <c r="H348" s="22">
        <v>4</v>
      </c>
      <c r="I348" s="9">
        <f>VLOOKUP('Consolidtaed Data'!$B9009,[1]Products!$A:$G,4,0)</f>
        <v>112</v>
      </c>
      <c r="J348" s="9">
        <f>VLOOKUP('Consolidtaed Data'!$B9009,[1]Products!$A:$G,3,0)</f>
        <v>90</v>
      </c>
      <c r="K348" s="9">
        <f>'Consolidtaed Data'!$J9009*'Consolidtaed Data'!$H9009</f>
        <v>455</v>
      </c>
      <c r="L348" s="9">
        <f>'Consolidtaed Data'!$I9009*'Consolidtaed Data'!$H9009</f>
        <v>799</v>
      </c>
      <c r="M348" s="9">
        <f>'Consolidtaed Data'!$L9009-'Consolidtaed Data'!$K9009</f>
        <v>1149</v>
      </c>
      <c r="N348" s="9" t="str">
        <f>VLOOKUP('Consolidtaed Data'!$C9009,[1]Locations!$A:$O,2,0)</f>
        <v>Bakersfield</v>
      </c>
      <c r="O348" s="9" t="str">
        <f>VLOOKUP('Consolidtaed Data'!$D9009,'[1]Sales People'!$A:$B,2,0)</f>
        <v>Fred Robertson</v>
      </c>
      <c r="P348" s="9" t="str">
        <f>VLOOKUP('Consolidtaed Data'!$E9009,[1]Customers!$A:$B,2,0)</f>
        <v>Richard Jordan</v>
      </c>
      <c r="Q348" s="11">
        <f>WEEKDAY('Consolidtaed Data'!$F9009)</f>
        <v>7</v>
      </c>
      <c r="R348" s="9">
        <f>MONTH('Consolidtaed Data'!$F9009)</f>
        <v>11</v>
      </c>
      <c r="S348" s="9" t="str">
        <f>TEXT(Table3[[#This Row],[Purchase Date]],"MMMM")</f>
        <v>January</v>
      </c>
      <c r="T348" s="9">
        <f>YEAR('Consolidtaed Data'!$F9009)</f>
        <v>2021</v>
      </c>
    </row>
    <row r="349" spans="1:20" x14ac:dyDescent="0.3">
      <c r="A349" s="9" t="s">
        <v>955</v>
      </c>
      <c r="B349" s="9" t="s">
        <v>580</v>
      </c>
      <c r="C349" s="9" t="s">
        <v>357</v>
      </c>
      <c r="D349" s="9" t="s">
        <v>197</v>
      </c>
      <c r="E349" s="9" t="s">
        <v>1854</v>
      </c>
      <c r="F349" s="10">
        <v>43854</v>
      </c>
      <c r="G349" s="10" t="str">
        <f>VLOOKUP(Table3[[#This Row],[Product ID]],[1]Products!$A:$G,2,0)</f>
        <v>Product 1</v>
      </c>
      <c r="H349" s="22">
        <v>2</v>
      </c>
      <c r="I349" s="9">
        <f>VLOOKUP('Consolidtaed Data'!$B9247,[1]Products!$A:$G,4,0)</f>
        <v>95</v>
      </c>
      <c r="J349" s="9">
        <f>VLOOKUP('Consolidtaed Data'!$B9247,[1]Products!$A:$G,3,0)</f>
        <v>61</v>
      </c>
      <c r="K349" s="9">
        <f>'Consolidtaed Data'!$J9247*'Consolidtaed Data'!$H9247</f>
        <v>1200</v>
      </c>
      <c r="L349" s="9">
        <f>'Consolidtaed Data'!$I9247*'Consolidtaed Data'!$H9247</f>
        <v>2182</v>
      </c>
      <c r="M349" s="9">
        <f>'Consolidtaed Data'!$L9247-'Consolidtaed Data'!$K9247</f>
        <v>95</v>
      </c>
      <c r="N349" s="9" t="str">
        <f>VLOOKUP('Consolidtaed Data'!$C9247,[1]Locations!$A:$O,2,0)</f>
        <v>Riverside</v>
      </c>
      <c r="O349" s="9" t="str">
        <f>VLOOKUP('Consolidtaed Data'!$D9247,'[1]Sales People'!$A:$B,2,0)</f>
        <v>Howard Gardner</v>
      </c>
      <c r="P349" s="9" t="str">
        <f>VLOOKUP('Consolidtaed Data'!$E9247,[1]Customers!$A:$B,2,0)</f>
        <v>Christopher Johnston</v>
      </c>
      <c r="Q349" s="11">
        <f>WEEKDAY('Consolidtaed Data'!$F9247)</f>
        <v>3</v>
      </c>
      <c r="R349" s="9">
        <f>MONTH('Consolidtaed Data'!$F9247)</f>
        <v>11</v>
      </c>
      <c r="S349" s="9" t="str">
        <f>TEXT(Table3[[#This Row],[Purchase Date]],"MMMM")</f>
        <v>January</v>
      </c>
      <c r="T349" s="9">
        <f>YEAR('Consolidtaed Data'!$F9247)</f>
        <v>2021</v>
      </c>
    </row>
    <row r="350" spans="1:20" x14ac:dyDescent="0.3">
      <c r="A350" s="9" t="s">
        <v>957</v>
      </c>
      <c r="B350" s="9" t="s">
        <v>244</v>
      </c>
      <c r="C350" s="9" t="s">
        <v>420</v>
      </c>
      <c r="D350" s="9" t="s">
        <v>206</v>
      </c>
      <c r="E350" s="9" t="s">
        <v>180</v>
      </c>
      <c r="F350" s="10">
        <v>43854</v>
      </c>
      <c r="G350" s="10" t="str">
        <f>VLOOKUP(Table3[[#This Row],[Product ID]],[1]Products!$A:$G,2,0)</f>
        <v>Product 76</v>
      </c>
      <c r="H350" s="22">
        <v>1</v>
      </c>
      <c r="I350" s="9">
        <f>VLOOKUP('Consolidtaed Data'!$B9547,[1]Products!$A:$G,4,0)</f>
        <v>584</v>
      </c>
      <c r="J350" s="9">
        <f>VLOOKUP('Consolidtaed Data'!$B9547,[1]Products!$A:$G,3,0)</f>
        <v>420</v>
      </c>
      <c r="K350" s="9">
        <f>'Consolidtaed Data'!$J9547*'Consolidtaed Data'!$H9547</f>
        <v>2180</v>
      </c>
      <c r="L350" s="9">
        <f>'Consolidtaed Data'!$I9547*'Consolidtaed Data'!$H9547</f>
        <v>2760</v>
      </c>
      <c r="M350" s="9">
        <f>'Consolidtaed Data'!$L9547-'Consolidtaed Data'!$K9547</f>
        <v>1695</v>
      </c>
      <c r="N350" s="9" t="str">
        <f>VLOOKUP('Consolidtaed Data'!$C9547,[1]Locations!$A:$O,2,0)</f>
        <v>Fairfield</v>
      </c>
      <c r="O350" s="9" t="str">
        <f>VLOOKUP('Consolidtaed Data'!$D9547,'[1]Sales People'!$A:$B,2,0)</f>
        <v>Larry Castillo</v>
      </c>
      <c r="P350" s="9" t="str">
        <f>VLOOKUP('Consolidtaed Data'!$E9547,[1]Customers!$A:$B,2,0)</f>
        <v>Jerry Barnes</v>
      </c>
      <c r="Q350" s="11">
        <f>WEEKDAY('Consolidtaed Data'!$F9547)</f>
        <v>5</v>
      </c>
      <c r="R350" s="9">
        <f>MONTH('Consolidtaed Data'!$F9547)</f>
        <v>12</v>
      </c>
      <c r="S350" s="9" t="str">
        <f>TEXT(Table3[[#This Row],[Purchase Date]],"MMMM")</f>
        <v>January</v>
      </c>
      <c r="T350" s="9">
        <f>YEAR('Consolidtaed Data'!$F9547)</f>
        <v>2021</v>
      </c>
    </row>
    <row r="351" spans="1:20" x14ac:dyDescent="0.3">
      <c r="A351" s="9" t="s">
        <v>959</v>
      </c>
      <c r="B351" s="9" t="s">
        <v>213</v>
      </c>
      <c r="C351" s="9" t="s">
        <v>223</v>
      </c>
      <c r="D351" s="9" t="s">
        <v>235</v>
      </c>
      <c r="E351" s="9" t="s">
        <v>1069</v>
      </c>
      <c r="F351" s="10">
        <v>43855</v>
      </c>
      <c r="G351" s="10" t="str">
        <f>VLOOKUP(Table3[[#This Row],[Product ID]],[1]Products!$A:$G,2,0)</f>
        <v>Product 68</v>
      </c>
      <c r="H351" s="22">
        <v>1</v>
      </c>
      <c r="I351" s="9">
        <f>VLOOKUP('Consolidtaed Data'!$B4838,[1]Products!$A:$G,4,0)</f>
        <v>951</v>
      </c>
      <c r="J351" s="9">
        <f>VLOOKUP('Consolidtaed Data'!$B4838,[1]Products!$A:$G,3,0)</f>
        <v>504</v>
      </c>
      <c r="K351" s="9">
        <f>'Consolidtaed Data'!$J4838*'Consolidtaed Data'!$H4838</f>
        <v>154</v>
      </c>
      <c r="L351" s="9">
        <f>'Consolidtaed Data'!$I4838*'Consolidtaed Data'!$H4838</f>
        <v>203</v>
      </c>
      <c r="M351" s="9">
        <f>'Consolidtaed Data'!$L4838-'Consolidtaed Data'!$K4838</f>
        <v>3420</v>
      </c>
      <c r="N351" s="9" t="str">
        <f>VLOOKUP('Consolidtaed Data'!$C4838,[1]Locations!$A:$O,2,0)</f>
        <v>Berkeley</v>
      </c>
      <c r="O351" s="9" t="str">
        <f>VLOOKUP('Consolidtaed Data'!$D4838,'[1]Sales People'!$A:$B,2,0)</f>
        <v>Robert Reed</v>
      </c>
      <c r="P351" s="9" t="str">
        <f>VLOOKUP('Consolidtaed Data'!$E4838,[1]Customers!$A:$B,2,0)</f>
        <v>Sean Kelly</v>
      </c>
      <c r="Q351" s="11">
        <f>WEEKDAY('Consolidtaed Data'!$F4838)</f>
        <v>2</v>
      </c>
      <c r="R351" s="9">
        <f>MONTH('Consolidtaed Data'!$F4838)</f>
        <v>12</v>
      </c>
      <c r="S351" s="9" t="str">
        <f>TEXT(Table3[[#This Row],[Purchase Date]],"MMMM")</f>
        <v>January</v>
      </c>
      <c r="T351" s="9">
        <f>YEAR('Consolidtaed Data'!$F4838)</f>
        <v>2020</v>
      </c>
    </row>
    <row r="352" spans="1:20" x14ac:dyDescent="0.3">
      <c r="A352" s="9" t="s">
        <v>961</v>
      </c>
      <c r="B352" s="9" t="s">
        <v>572</v>
      </c>
      <c r="C352" s="9" t="s">
        <v>16</v>
      </c>
      <c r="D352" s="9" t="s">
        <v>229</v>
      </c>
      <c r="E352" s="9" t="s">
        <v>2592</v>
      </c>
      <c r="F352" s="10">
        <v>43855</v>
      </c>
      <c r="G352" s="10" t="str">
        <f>VLOOKUP(Table3[[#This Row],[Product ID]],[1]Products!$A:$G,2,0)</f>
        <v>Product 22</v>
      </c>
      <c r="H352" s="22">
        <v>3</v>
      </c>
      <c r="I352" s="9">
        <f>VLOOKUP('Consolidtaed Data'!$B5875,[1]Products!$A:$G,4,0)</f>
        <v>1635</v>
      </c>
      <c r="J352" s="9">
        <f>VLOOKUP('Consolidtaed Data'!$B5875,[1]Products!$A:$G,3,0)</f>
        <v>1046</v>
      </c>
      <c r="K352" s="9">
        <f>'Consolidtaed Data'!$J5875*'Consolidtaed Data'!$H5875</f>
        <v>3963</v>
      </c>
      <c r="L352" s="9">
        <f>'Consolidtaed Data'!$I5875*'Consolidtaed Data'!$H5875</f>
        <v>5916</v>
      </c>
      <c r="M352" s="9">
        <f>'Consolidtaed Data'!$L5875-'Consolidtaed Data'!$K5875</f>
        <v>2640</v>
      </c>
      <c r="N352" s="9" t="str">
        <f>VLOOKUP('Consolidtaed Data'!$C5875,[1]Locations!$A:$O,2,0)</f>
        <v>Fremont</v>
      </c>
      <c r="O352" s="9" t="str">
        <f>VLOOKUP('Consolidtaed Data'!$D5875,'[1]Sales People'!$A:$B,2,0)</f>
        <v>Charles Harper</v>
      </c>
      <c r="P352" s="9" t="str">
        <f>VLOOKUP('Consolidtaed Data'!$E5875,[1]Customers!$A:$B,2,0)</f>
        <v>Russell Alexander</v>
      </c>
      <c r="Q352" s="11">
        <f>WEEKDAY('Consolidtaed Data'!$F5875)</f>
        <v>2</v>
      </c>
      <c r="R352" s="9">
        <f>MONTH('Consolidtaed Data'!$F5875)</f>
        <v>3</v>
      </c>
      <c r="S352" s="9" t="str">
        <f>TEXT(Table3[[#This Row],[Purchase Date]],"MMMM")</f>
        <v>January</v>
      </c>
      <c r="T352" s="9">
        <f>YEAR('Consolidtaed Data'!$F5875)</f>
        <v>2021</v>
      </c>
    </row>
    <row r="353" spans="1:20" x14ac:dyDescent="0.3">
      <c r="A353" s="9" t="s">
        <v>964</v>
      </c>
      <c r="B353" s="9" t="s">
        <v>318</v>
      </c>
      <c r="C353" s="9" t="s">
        <v>34</v>
      </c>
      <c r="D353" s="9" t="s">
        <v>374</v>
      </c>
      <c r="E353" s="9" t="s">
        <v>654</v>
      </c>
      <c r="F353" s="10">
        <v>43855</v>
      </c>
      <c r="G353" s="10" t="str">
        <f>VLOOKUP(Table3[[#This Row],[Product ID]],[1]Products!$A:$G,2,0)</f>
        <v>Product 89</v>
      </c>
      <c r="H353" s="22">
        <v>1</v>
      </c>
      <c r="I353" s="9">
        <f>VLOOKUP('Consolidtaed Data'!$B6238,[1]Products!$A:$G,4,0)</f>
        <v>2353</v>
      </c>
      <c r="J353" s="9">
        <f>VLOOKUP('Consolidtaed Data'!$B6238,[1]Products!$A:$G,3,0)</f>
        <v>1788</v>
      </c>
      <c r="K353" s="9">
        <f>'Consolidtaed Data'!$J6238*'Consolidtaed Data'!$H6238</f>
        <v>1965</v>
      </c>
      <c r="L353" s="9">
        <f>'Consolidtaed Data'!$I6238*'Consolidtaed Data'!$H6238</f>
        <v>2396</v>
      </c>
      <c r="M353" s="9">
        <f>'Consolidtaed Data'!$L6238-'Consolidtaed Data'!$K6238</f>
        <v>383</v>
      </c>
      <c r="N353" s="9" t="str">
        <f>VLOOKUP('Consolidtaed Data'!$C6238,[1]Locations!$A:$O,2,0)</f>
        <v>Burbank</v>
      </c>
      <c r="O353" s="9" t="str">
        <f>VLOOKUP('Consolidtaed Data'!$D6238,'[1]Sales People'!$A:$B,2,0)</f>
        <v>Kenneth Bradley</v>
      </c>
      <c r="P353" s="9" t="str">
        <f>VLOOKUP('Consolidtaed Data'!$E6238,[1]Customers!$A:$B,2,0)</f>
        <v>Samuel Fields</v>
      </c>
      <c r="Q353" s="11">
        <f>WEEKDAY('Consolidtaed Data'!$F6238)</f>
        <v>3</v>
      </c>
      <c r="R353" s="9">
        <f>MONTH('Consolidtaed Data'!$F6238)</f>
        <v>4</v>
      </c>
      <c r="S353" s="9" t="str">
        <f>TEXT(Table3[[#This Row],[Purchase Date]],"MMMM")</f>
        <v>January</v>
      </c>
      <c r="T353" s="9">
        <f>YEAR('Consolidtaed Data'!$F6238)</f>
        <v>2021</v>
      </c>
    </row>
    <row r="354" spans="1:20" x14ac:dyDescent="0.3">
      <c r="A354" s="9" t="s">
        <v>965</v>
      </c>
      <c r="B354" s="9" t="s">
        <v>160</v>
      </c>
      <c r="C354" s="9" t="s">
        <v>245</v>
      </c>
      <c r="D354" s="9" t="s">
        <v>100</v>
      </c>
      <c r="E354" s="9" t="s">
        <v>1903</v>
      </c>
      <c r="F354" s="10">
        <v>43855</v>
      </c>
      <c r="G354" s="10" t="str">
        <f>VLOOKUP(Table3[[#This Row],[Product ID]],[1]Products!$A:$G,2,0)</f>
        <v>Product 28</v>
      </c>
      <c r="H354" s="22">
        <v>1</v>
      </c>
      <c r="I354" s="9">
        <f>VLOOKUP('Consolidtaed Data'!$B6660,[1]Products!$A:$G,4,0)</f>
        <v>2283</v>
      </c>
      <c r="J354" s="9">
        <f>VLOOKUP('Consolidtaed Data'!$B6660,[1]Products!$A:$G,3,0)</f>
        <v>1484</v>
      </c>
      <c r="K354" s="9">
        <f>'Consolidtaed Data'!$J6660*'Consolidtaed Data'!$H6660</f>
        <v>3570</v>
      </c>
      <c r="L354" s="9">
        <f>'Consolidtaed Data'!$I6660*'Consolidtaed Data'!$H6660</f>
        <v>4698</v>
      </c>
      <c r="M354" s="9">
        <f>'Consolidtaed Data'!$L6660-'Consolidtaed Data'!$K6660</f>
        <v>2193</v>
      </c>
      <c r="N354" s="9" t="str">
        <f>VLOOKUP('Consolidtaed Data'!$C6660,[1]Locations!$A:$O,2,0)</f>
        <v>Los Angeles</v>
      </c>
      <c r="O354" s="9" t="str">
        <f>VLOOKUP('Consolidtaed Data'!$D6660,'[1]Sales People'!$A:$B,2,0)</f>
        <v>Joshua Taylor</v>
      </c>
      <c r="P354" s="9" t="str">
        <f>VLOOKUP('Consolidtaed Data'!$E6660,[1]Customers!$A:$B,2,0)</f>
        <v>Jerry Barnes</v>
      </c>
      <c r="Q354" s="11">
        <f>WEEKDAY('Consolidtaed Data'!$F6660)</f>
        <v>7</v>
      </c>
      <c r="R354" s="9">
        <f>MONTH('Consolidtaed Data'!$F6660)</f>
        <v>5</v>
      </c>
      <c r="S354" s="9" t="str">
        <f>TEXT(Table3[[#This Row],[Purchase Date]],"MMMM")</f>
        <v>January</v>
      </c>
      <c r="T354" s="9">
        <f>YEAR('Consolidtaed Data'!$F6660)</f>
        <v>2021</v>
      </c>
    </row>
    <row r="355" spans="1:20" x14ac:dyDescent="0.3">
      <c r="A355" s="9" t="s">
        <v>966</v>
      </c>
      <c r="B355" s="9" t="s">
        <v>477</v>
      </c>
      <c r="C355" s="9" t="s">
        <v>564</v>
      </c>
      <c r="D355" s="9" t="s">
        <v>73</v>
      </c>
      <c r="E355" s="9" t="s">
        <v>2181</v>
      </c>
      <c r="F355" s="10">
        <v>43855</v>
      </c>
      <c r="G355" s="10" t="str">
        <f>VLOOKUP(Table3[[#This Row],[Product ID]],[1]Products!$A:$G,2,0)</f>
        <v>Product 46</v>
      </c>
      <c r="H355" s="22">
        <v>1</v>
      </c>
      <c r="I355" s="9">
        <f>VLOOKUP('Consolidtaed Data'!$B6860,[1]Products!$A:$G,4,0)</f>
        <v>871</v>
      </c>
      <c r="J355" s="9">
        <f>VLOOKUP('Consolidtaed Data'!$B6860,[1]Products!$A:$G,3,0)</f>
        <v>540</v>
      </c>
      <c r="K355" s="9">
        <f>'Consolidtaed Data'!$J6860*'Consolidtaed Data'!$H6860</f>
        <v>1301</v>
      </c>
      <c r="L355" s="9">
        <f>'Consolidtaed Data'!$I6860*'Consolidtaed Data'!$H6860</f>
        <v>1587</v>
      </c>
      <c r="M355" s="9">
        <f>'Consolidtaed Data'!$L6860-'Consolidtaed Data'!$K6860</f>
        <v>1662</v>
      </c>
      <c r="N355" s="9" t="str">
        <f>VLOOKUP('Consolidtaed Data'!$C6860,[1]Locations!$A:$O,2,0)</f>
        <v>Pasadena</v>
      </c>
      <c r="O355" s="9" t="str">
        <f>VLOOKUP('Consolidtaed Data'!$D6860,'[1]Sales People'!$A:$B,2,0)</f>
        <v>Kenneth Bradley</v>
      </c>
      <c r="P355" s="9" t="str">
        <f>VLOOKUP('Consolidtaed Data'!$E6860,[1]Customers!$A:$B,2,0)</f>
        <v>George Lewis</v>
      </c>
      <c r="Q355" s="11">
        <f>WEEKDAY('Consolidtaed Data'!$F6860)</f>
        <v>2</v>
      </c>
      <c r="R355" s="9">
        <f>MONTH('Consolidtaed Data'!$F6860)</f>
        <v>6</v>
      </c>
      <c r="S355" s="9" t="str">
        <f>TEXT(Table3[[#This Row],[Purchase Date]],"MMMM")</f>
        <v>January</v>
      </c>
      <c r="T355" s="9">
        <f>YEAR('Consolidtaed Data'!$F6860)</f>
        <v>2021</v>
      </c>
    </row>
    <row r="356" spans="1:20" x14ac:dyDescent="0.3">
      <c r="A356" s="9" t="s">
        <v>968</v>
      </c>
      <c r="B356" s="9" t="s">
        <v>653</v>
      </c>
      <c r="C356" s="9" t="s">
        <v>249</v>
      </c>
      <c r="D356" s="9" t="s">
        <v>95</v>
      </c>
      <c r="E356" s="9" t="s">
        <v>260</v>
      </c>
      <c r="F356" s="10">
        <v>43855</v>
      </c>
      <c r="G356" s="10" t="str">
        <f>VLOOKUP(Table3[[#This Row],[Product ID]],[1]Products!$A:$G,2,0)</f>
        <v>Product 74</v>
      </c>
      <c r="H356" s="22">
        <v>1</v>
      </c>
      <c r="I356" s="9">
        <f>VLOOKUP('Consolidtaed Data'!$B7101,[1]Products!$A:$G,4,0)</f>
        <v>1566</v>
      </c>
      <c r="J356" s="9">
        <f>VLOOKUP('Consolidtaed Data'!$B7101,[1]Products!$A:$G,3,0)</f>
        <v>1190</v>
      </c>
      <c r="K356" s="9">
        <f>'Consolidtaed Data'!$J7101*'Consolidtaed Data'!$H7101</f>
        <v>971</v>
      </c>
      <c r="L356" s="9">
        <f>'Consolidtaed Data'!$I7101*'Consolidtaed Data'!$H7101</f>
        <v>1798</v>
      </c>
      <c r="M356" s="9">
        <f>'Consolidtaed Data'!$L7101-'Consolidtaed Data'!$K7101</f>
        <v>106</v>
      </c>
      <c r="N356" s="9" t="str">
        <f>VLOOKUP('Consolidtaed Data'!$C7101,[1]Locations!$A:$O,2,0)</f>
        <v>Visalia</v>
      </c>
      <c r="O356" s="9" t="str">
        <f>VLOOKUP('Consolidtaed Data'!$D7101,'[1]Sales People'!$A:$B,2,0)</f>
        <v>Howard Gardner</v>
      </c>
      <c r="P356" s="9" t="str">
        <f>VLOOKUP('Consolidtaed Data'!$E7101,[1]Customers!$A:$B,2,0)</f>
        <v>Gregory Boyd</v>
      </c>
      <c r="Q356" s="11">
        <f>WEEKDAY('Consolidtaed Data'!$F7101)</f>
        <v>5</v>
      </c>
      <c r="R356" s="9">
        <f>MONTH('Consolidtaed Data'!$F7101)</f>
        <v>6</v>
      </c>
      <c r="S356" s="9" t="str">
        <f>TEXT(Table3[[#This Row],[Purchase Date]],"MMMM")</f>
        <v>January</v>
      </c>
      <c r="T356" s="9">
        <f>YEAR('Consolidtaed Data'!$F7101)</f>
        <v>2021</v>
      </c>
    </row>
    <row r="357" spans="1:20" x14ac:dyDescent="0.3">
      <c r="A357" s="9" t="s">
        <v>971</v>
      </c>
      <c r="B357" s="9" t="s">
        <v>168</v>
      </c>
      <c r="C357" s="9" t="s">
        <v>122</v>
      </c>
      <c r="D357" s="9" t="s">
        <v>56</v>
      </c>
      <c r="E357" s="9" t="s">
        <v>2542</v>
      </c>
      <c r="F357" s="10">
        <v>43855</v>
      </c>
      <c r="G357" s="10" t="str">
        <f>VLOOKUP(Table3[[#This Row],[Product ID]],[1]Products!$A:$G,2,0)</f>
        <v>Product 26</v>
      </c>
      <c r="H357" s="22">
        <v>2</v>
      </c>
      <c r="I357" s="9">
        <f>VLOOKUP('Consolidtaed Data'!$B7798,[1]Products!$A:$G,4,0)</f>
        <v>378</v>
      </c>
      <c r="J357" s="9">
        <f>VLOOKUP('Consolidtaed Data'!$B7798,[1]Products!$A:$G,3,0)</f>
        <v>291</v>
      </c>
      <c r="K357" s="9">
        <f>'Consolidtaed Data'!$J7798*'Consolidtaed Data'!$H7798</f>
        <v>513</v>
      </c>
      <c r="L357" s="9">
        <f>'Consolidtaed Data'!$I7798*'Consolidtaed Data'!$H7798</f>
        <v>651</v>
      </c>
      <c r="M357" s="9">
        <f>'Consolidtaed Data'!$L7798-'Consolidtaed Data'!$K7798</f>
        <v>265</v>
      </c>
      <c r="N357" s="9" t="str">
        <f>VLOOKUP('Consolidtaed Data'!$C7798,[1]Locations!$A:$O,2,0)</f>
        <v>Oxnard</v>
      </c>
      <c r="O357" s="9" t="str">
        <f>VLOOKUP('Consolidtaed Data'!$D7798,'[1]Sales People'!$A:$B,2,0)</f>
        <v>Arthur Mccoy</v>
      </c>
      <c r="P357" s="9" t="str">
        <f>VLOOKUP('Consolidtaed Data'!$E7798,[1]Customers!$A:$B,2,0)</f>
        <v>Alan Scott</v>
      </c>
      <c r="Q357" s="11">
        <f>WEEKDAY('Consolidtaed Data'!$F7798)</f>
        <v>1</v>
      </c>
      <c r="R357" s="9">
        <f>MONTH('Consolidtaed Data'!$F7798)</f>
        <v>8</v>
      </c>
      <c r="S357" s="9" t="str">
        <f>TEXT(Table3[[#This Row],[Purchase Date]],"MMMM")</f>
        <v>January</v>
      </c>
      <c r="T357" s="9">
        <f>YEAR('Consolidtaed Data'!$F7798)</f>
        <v>2021</v>
      </c>
    </row>
    <row r="358" spans="1:20" x14ac:dyDescent="0.3">
      <c r="A358" s="9" t="s">
        <v>973</v>
      </c>
      <c r="B358" s="9" t="s">
        <v>338</v>
      </c>
      <c r="C358" s="9" t="s">
        <v>522</v>
      </c>
      <c r="D358" s="9" t="s">
        <v>326</v>
      </c>
      <c r="E358" s="9" t="s">
        <v>1032</v>
      </c>
      <c r="F358" s="10">
        <v>43855</v>
      </c>
      <c r="G358" s="10" t="str">
        <f>VLOOKUP(Table3[[#This Row],[Product ID]],[1]Products!$A:$G,2,0)</f>
        <v>Product 95</v>
      </c>
      <c r="H358" s="22">
        <v>1</v>
      </c>
      <c r="I358" s="9">
        <f>VLOOKUP('Consolidtaed Data'!$B8811,[1]Products!$A:$G,4,0)</f>
        <v>458</v>
      </c>
      <c r="J358" s="9">
        <f>VLOOKUP('Consolidtaed Data'!$B8811,[1]Products!$A:$G,3,0)</f>
        <v>376</v>
      </c>
      <c r="K358" s="9">
        <f>'Consolidtaed Data'!$J8811*'Consolidtaed Data'!$H8811</f>
        <v>420</v>
      </c>
      <c r="L358" s="9">
        <f>'Consolidtaed Data'!$I8811*'Consolidtaed Data'!$H8811</f>
        <v>584</v>
      </c>
      <c r="M358" s="9">
        <f>'Consolidtaed Data'!$L8811-'Consolidtaed Data'!$K8811</f>
        <v>2260</v>
      </c>
      <c r="N358" s="9" t="str">
        <f>VLOOKUP('Consolidtaed Data'!$C8811,[1]Locations!$A:$O,2,0)</f>
        <v>Santa Clara</v>
      </c>
      <c r="O358" s="9" t="str">
        <f>VLOOKUP('Consolidtaed Data'!$D8811,'[1]Sales People'!$A:$B,2,0)</f>
        <v>Kevin Butler</v>
      </c>
      <c r="P358" s="9" t="str">
        <f>VLOOKUP('Consolidtaed Data'!$E8811,[1]Customers!$A:$B,2,0)</f>
        <v>Mark Simmons</v>
      </c>
      <c r="Q358" s="11">
        <f>WEEKDAY('Consolidtaed Data'!$F8811)</f>
        <v>1</v>
      </c>
      <c r="R358" s="9">
        <f>MONTH('Consolidtaed Data'!$F8811)</f>
        <v>10</v>
      </c>
      <c r="S358" s="9" t="str">
        <f>TEXT(Table3[[#This Row],[Purchase Date]],"MMMM")</f>
        <v>January</v>
      </c>
      <c r="T358" s="9">
        <f>YEAR('Consolidtaed Data'!$F8811)</f>
        <v>2021</v>
      </c>
    </row>
    <row r="359" spans="1:20" x14ac:dyDescent="0.3">
      <c r="A359" s="9" t="s">
        <v>975</v>
      </c>
      <c r="B359" s="9" t="s">
        <v>311</v>
      </c>
      <c r="C359" s="9" t="s">
        <v>152</v>
      </c>
      <c r="D359" s="9" t="s">
        <v>326</v>
      </c>
      <c r="E359" s="9" t="s">
        <v>398</v>
      </c>
      <c r="F359" s="10">
        <v>43855</v>
      </c>
      <c r="G359" s="10" t="str">
        <f>VLOOKUP(Table3[[#This Row],[Product ID]],[1]Products!$A:$G,2,0)</f>
        <v>Product 33</v>
      </c>
      <c r="H359" s="22">
        <v>3</v>
      </c>
      <c r="I359" s="9">
        <f>VLOOKUP('Consolidtaed Data'!$B9129,[1]Products!$A:$G,4,0)</f>
        <v>181</v>
      </c>
      <c r="J359" s="9">
        <f>VLOOKUP('Consolidtaed Data'!$B9129,[1]Products!$A:$G,3,0)</f>
        <v>130</v>
      </c>
      <c r="K359" s="9">
        <f>'Consolidtaed Data'!$J9129*'Consolidtaed Data'!$H9129</f>
        <v>3324</v>
      </c>
      <c r="L359" s="9">
        <f>'Consolidtaed Data'!$I9129*'Consolidtaed Data'!$H9129</f>
        <v>4053</v>
      </c>
      <c r="M359" s="9">
        <f>'Consolidtaed Data'!$L9129-'Consolidtaed Data'!$K9129</f>
        <v>990</v>
      </c>
      <c r="N359" s="9" t="str">
        <f>VLOOKUP('Consolidtaed Data'!$C9129,[1]Locations!$A:$O,2,0)</f>
        <v>Clovis</v>
      </c>
      <c r="O359" s="9" t="str">
        <f>VLOOKUP('Consolidtaed Data'!$D9129,'[1]Sales People'!$A:$B,2,0)</f>
        <v>Gary Rodriguez</v>
      </c>
      <c r="P359" s="9" t="str">
        <f>VLOOKUP('Consolidtaed Data'!$E9129,[1]Customers!$A:$B,2,0)</f>
        <v>Keith Campbell</v>
      </c>
      <c r="Q359" s="11">
        <f>WEEKDAY('Consolidtaed Data'!$F9129)</f>
        <v>2</v>
      </c>
      <c r="R359" s="9">
        <f>MONTH('Consolidtaed Data'!$F9129)</f>
        <v>11</v>
      </c>
      <c r="S359" s="9" t="str">
        <f>TEXT(Table3[[#This Row],[Purchase Date]],"MMMM")</f>
        <v>January</v>
      </c>
      <c r="T359" s="9">
        <f>YEAR('Consolidtaed Data'!$F9129)</f>
        <v>2021</v>
      </c>
    </row>
    <row r="360" spans="1:20" x14ac:dyDescent="0.3">
      <c r="A360" s="9" t="s">
        <v>977</v>
      </c>
      <c r="B360" s="9" t="s">
        <v>252</v>
      </c>
      <c r="C360" s="9" t="s">
        <v>42</v>
      </c>
      <c r="D360" s="9" t="s">
        <v>17</v>
      </c>
      <c r="E360" s="9" t="s">
        <v>74</v>
      </c>
      <c r="F360" s="10">
        <v>43855</v>
      </c>
      <c r="G360" s="10" t="str">
        <f>VLOOKUP(Table3[[#This Row],[Product ID]],[1]Products!$A:$G,2,0)</f>
        <v>Product 81</v>
      </c>
      <c r="H360" s="22">
        <v>1</v>
      </c>
      <c r="I360" s="9">
        <f>VLOOKUP('Consolidtaed Data'!$B9145,[1]Products!$A:$G,4,0)</f>
        <v>1566</v>
      </c>
      <c r="J360" s="9">
        <f>VLOOKUP('Consolidtaed Data'!$B9145,[1]Products!$A:$G,3,0)</f>
        <v>1190</v>
      </c>
      <c r="K360" s="9">
        <f>'Consolidtaed Data'!$J9145*'Consolidtaed Data'!$H9145</f>
        <v>1301</v>
      </c>
      <c r="L360" s="9">
        <f>'Consolidtaed Data'!$I9145*'Consolidtaed Data'!$H9145</f>
        <v>1587</v>
      </c>
      <c r="M360" s="9">
        <f>'Consolidtaed Data'!$L9145-'Consolidtaed Data'!$K9145</f>
        <v>329</v>
      </c>
      <c r="N360" s="9" t="str">
        <f>VLOOKUP('Consolidtaed Data'!$C9145,[1]Locations!$A:$O,2,0)</f>
        <v>Clovis</v>
      </c>
      <c r="O360" s="9" t="str">
        <f>VLOOKUP('Consolidtaed Data'!$D9145,'[1]Sales People'!$A:$B,2,0)</f>
        <v>Ryan Welch</v>
      </c>
      <c r="P360" s="9" t="str">
        <f>VLOOKUP('Consolidtaed Data'!$E9145,[1]Customers!$A:$B,2,0)</f>
        <v>Kenneth Ryan</v>
      </c>
      <c r="Q360" s="11">
        <f>WEEKDAY('Consolidtaed Data'!$F9145)</f>
        <v>3</v>
      </c>
      <c r="R360" s="9">
        <f>MONTH('Consolidtaed Data'!$F9145)</f>
        <v>11</v>
      </c>
      <c r="S360" s="9" t="str">
        <f>TEXT(Table3[[#This Row],[Purchase Date]],"MMMM")</f>
        <v>January</v>
      </c>
      <c r="T360" s="9">
        <f>YEAR('Consolidtaed Data'!$F9145)</f>
        <v>2021</v>
      </c>
    </row>
    <row r="361" spans="1:20" x14ac:dyDescent="0.3">
      <c r="A361" s="9" t="s">
        <v>978</v>
      </c>
      <c r="B361" s="9" t="s">
        <v>20</v>
      </c>
      <c r="C361" s="9" t="s">
        <v>228</v>
      </c>
      <c r="D361" s="9" t="s">
        <v>73</v>
      </c>
      <c r="E361" s="9" t="s">
        <v>348</v>
      </c>
      <c r="F361" s="10">
        <v>43855</v>
      </c>
      <c r="G361" s="10" t="str">
        <f>VLOOKUP(Table3[[#This Row],[Product ID]],[1]Products!$A:$G,2,0)</f>
        <v>Product 98</v>
      </c>
      <c r="H361" s="22">
        <v>4</v>
      </c>
      <c r="I361" s="9">
        <f>VLOOKUP('Consolidtaed Data'!$B9551,[1]Products!$A:$G,4,0)</f>
        <v>530</v>
      </c>
      <c r="J361" s="9">
        <f>VLOOKUP('Consolidtaed Data'!$B9551,[1]Products!$A:$G,3,0)</f>
        <v>424</v>
      </c>
      <c r="K361" s="9">
        <f>'Consolidtaed Data'!$J9551*'Consolidtaed Data'!$H9551</f>
        <v>540</v>
      </c>
      <c r="L361" s="9">
        <f>'Consolidtaed Data'!$I9551*'Consolidtaed Data'!$H9551</f>
        <v>871</v>
      </c>
      <c r="M361" s="9">
        <f>'Consolidtaed Data'!$L9551-'Consolidtaed Data'!$K9551</f>
        <v>96</v>
      </c>
      <c r="N361" s="9" t="str">
        <f>VLOOKUP('Consolidtaed Data'!$C9551,[1]Locations!$A:$O,2,0)</f>
        <v>Victorville</v>
      </c>
      <c r="O361" s="9" t="str">
        <f>VLOOKUP('Consolidtaed Data'!$D9551,'[1]Sales People'!$A:$B,2,0)</f>
        <v>Arthur Mccoy</v>
      </c>
      <c r="P361" s="9" t="str">
        <f>VLOOKUP('Consolidtaed Data'!$E9551,[1]Customers!$A:$B,2,0)</f>
        <v>Benjamin Moreno</v>
      </c>
      <c r="Q361" s="11">
        <f>WEEKDAY('Consolidtaed Data'!$F9551)</f>
        <v>5</v>
      </c>
      <c r="R361" s="9">
        <f>MONTH('Consolidtaed Data'!$F9551)</f>
        <v>12</v>
      </c>
      <c r="S361" s="9" t="str">
        <f>TEXT(Table3[[#This Row],[Purchase Date]],"MMMM")</f>
        <v>January</v>
      </c>
      <c r="T361" s="9">
        <f>YEAR('Consolidtaed Data'!$F9551)</f>
        <v>2021</v>
      </c>
    </row>
    <row r="362" spans="1:20" x14ac:dyDescent="0.3">
      <c r="A362" s="9" t="s">
        <v>979</v>
      </c>
      <c r="B362" s="9" t="s">
        <v>340</v>
      </c>
      <c r="C362" s="9" t="s">
        <v>104</v>
      </c>
      <c r="D362" s="9" t="s">
        <v>174</v>
      </c>
      <c r="E362" s="9" t="s">
        <v>60</v>
      </c>
      <c r="F362" s="10">
        <v>43856</v>
      </c>
      <c r="G362" s="10" t="str">
        <f>VLOOKUP(Table3[[#This Row],[Product ID]],[1]Products!$A:$G,2,0)</f>
        <v>Product 34</v>
      </c>
      <c r="H362" s="22">
        <v>1</v>
      </c>
      <c r="I362" s="9">
        <f>VLOOKUP('Consolidtaed Data'!$B5414,[1]Products!$A:$G,4,0)</f>
        <v>684</v>
      </c>
      <c r="J362" s="9">
        <f>VLOOKUP('Consolidtaed Data'!$B5414,[1]Products!$A:$G,3,0)</f>
        <v>561</v>
      </c>
      <c r="K362" s="9">
        <f>'Consolidtaed Data'!$J5414*'Consolidtaed Data'!$H5414</f>
        <v>1261</v>
      </c>
      <c r="L362" s="9">
        <f>'Consolidtaed Data'!$I5414*'Consolidtaed Data'!$H5414</f>
        <v>1638</v>
      </c>
      <c r="M362" s="9">
        <f>'Consolidtaed Data'!$L5414-'Consolidtaed Data'!$K5414</f>
        <v>530</v>
      </c>
      <c r="N362" s="9" t="str">
        <f>VLOOKUP('Consolidtaed Data'!$C5414,[1]Locations!$A:$O,2,0)</f>
        <v>El Monte</v>
      </c>
      <c r="O362" s="9" t="str">
        <f>VLOOKUP('Consolidtaed Data'!$D5414,'[1]Sales People'!$A:$B,2,0)</f>
        <v>Scott Clark</v>
      </c>
      <c r="P362" s="9" t="str">
        <f>VLOOKUP('Consolidtaed Data'!$E5414,[1]Customers!$A:$B,2,0)</f>
        <v>Bobby Hughes</v>
      </c>
      <c r="Q362" s="11">
        <f>WEEKDAY('Consolidtaed Data'!$F5414)</f>
        <v>5</v>
      </c>
      <c r="R362" s="9">
        <f>MONTH('Consolidtaed Data'!$F5414)</f>
        <v>2</v>
      </c>
      <c r="S362" s="9" t="str">
        <f>TEXT(Table3[[#This Row],[Purchase Date]],"MMMM")</f>
        <v>January</v>
      </c>
      <c r="T362" s="9">
        <f>YEAR('Consolidtaed Data'!$F5414)</f>
        <v>2021</v>
      </c>
    </row>
    <row r="363" spans="1:20" x14ac:dyDescent="0.3">
      <c r="A363" s="9" t="s">
        <v>984</v>
      </c>
      <c r="B363" s="9" t="s">
        <v>397</v>
      </c>
      <c r="C363" s="9" t="s">
        <v>90</v>
      </c>
      <c r="D363" s="9" t="s">
        <v>9</v>
      </c>
      <c r="E363" s="9" t="s">
        <v>910</v>
      </c>
      <c r="F363" s="10">
        <v>43856</v>
      </c>
      <c r="G363" s="10" t="str">
        <f>VLOOKUP(Table3[[#This Row],[Product ID]],[1]Products!$A:$G,2,0)</f>
        <v>Product 20</v>
      </c>
      <c r="H363" s="22">
        <v>1</v>
      </c>
      <c r="I363" s="9">
        <f>VLOOKUP('Consolidtaed Data'!$B5885,[1]Products!$A:$G,4,0)</f>
        <v>886</v>
      </c>
      <c r="J363" s="9">
        <f>VLOOKUP('Consolidtaed Data'!$B5885,[1]Products!$A:$G,3,0)</f>
        <v>478</v>
      </c>
      <c r="K363" s="9">
        <f>'Consolidtaed Data'!$J5885*'Consolidtaed Data'!$H5885</f>
        <v>682</v>
      </c>
      <c r="L363" s="9">
        <f>'Consolidtaed Data'!$I5885*'Consolidtaed Data'!$H5885</f>
        <v>1338</v>
      </c>
      <c r="M363" s="9">
        <f>'Consolidtaed Data'!$L5885-'Consolidtaed Data'!$K5885</f>
        <v>280</v>
      </c>
      <c r="N363" s="9" t="str">
        <f>VLOOKUP('Consolidtaed Data'!$C5885,[1]Locations!$A:$O,2,0)</f>
        <v>Bakersfield</v>
      </c>
      <c r="O363" s="9" t="str">
        <f>VLOOKUP('Consolidtaed Data'!$D5885,'[1]Sales People'!$A:$B,2,0)</f>
        <v>Ernest Wagner</v>
      </c>
      <c r="P363" s="9" t="str">
        <f>VLOOKUP('Consolidtaed Data'!$E5885,[1]Customers!$A:$B,2,0)</f>
        <v>Robert Carr</v>
      </c>
      <c r="Q363" s="11">
        <f>WEEKDAY('Consolidtaed Data'!$F5885)</f>
        <v>3</v>
      </c>
      <c r="R363" s="9">
        <f>MONTH('Consolidtaed Data'!$F5885)</f>
        <v>3</v>
      </c>
      <c r="S363" s="9" t="str">
        <f>TEXT(Table3[[#This Row],[Purchase Date]],"MMMM")</f>
        <v>January</v>
      </c>
      <c r="T363" s="9">
        <f>YEAR('Consolidtaed Data'!$F5885)</f>
        <v>2021</v>
      </c>
    </row>
    <row r="364" spans="1:20" x14ac:dyDescent="0.3">
      <c r="A364" s="9" t="s">
        <v>986</v>
      </c>
      <c r="B364" s="9" t="s">
        <v>443</v>
      </c>
      <c r="C364" s="9" t="s">
        <v>249</v>
      </c>
      <c r="D364" s="9" t="s">
        <v>326</v>
      </c>
      <c r="E364" s="9" t="s">
        <v>10</v>
      </c>
      <c r="F364" s="10">
        <v>43856</v>
      </c>
      <c r="G364" s="10" t="str">
        <f>VLOOKUP(Table3[[#This Row],[Product ID]],[1]Products!$A:$G,2,0)</f>
        <v>Product 61</v>
      </c>
      <c r="H364" s="22">
        <v>3</v>
      </c>
      <c r="I364" s="9">
        <f>VLOOKUP('Consolidtaed Data'!$B5902,[1]Products!$A:$G,4,0)</f>
        <v>886</v>
      </c>
      <c r="J364" s="9">
        <f>VLOOKUP('Consolidtaed Data'!$B5902,[1]Products!$A:$G,3,0)</f>
        <v>478</v>
      </c>
      <c r="K364" s="9">
        <f>'Consolidtaed Data'!$J5902*'Consolidtaed Data'!$H5902</f>
        <v>455</v>
      </c>
      <c r="L364" s="9">
        <f>'Consolidtaed Data'!$I5902*'Consolidtaed Data'!$H5902</f>
        <v>799</v>
      </c>
      <c r="M364" s="9">
        <f>'Consolidtaed Data'!$L5902-'Consolidtaed Data'!$K5902</f>
        <v>206</v>
      </c>
      <c r="N364" s="9" t="str">
        <f>VLOOKUP('Consolidtaed Data'!$C5902,[1]Locations!$A:$O,2,0)</f>
        <v>Fremont</v>
      </c>
      <c r="O364" s="9" t="str">
        <f>VLOOKUP('Consolidtaed Data'!$D5902,'[1]Sales People'!$A:$B,2,0)</f>
        <v>Charles Harper</v>
      </c>
      <c r="P364" s="9" t="str">
        <f>VLOOKUP('Consolidtaed Data'!$E5902,[1]Customers!$A:$B,2,0)</f>
        <v>Peter Freeman</v>
      </c>
      <c r="Q364" s="11">
        <f>WEEKDAY('Consolidtaed Data'!$F5902)</f>
        <v>4</v>
      </c>
      <c r="R364" s="9">
        <f>MONTH('Consolidtaed Data'!$F5902)</f>
        <v>3</v>
      </c>
      <c r="S364" s="9" t="str">
        <f>TEXT(Table3[[#This Row],[Purchase Date]],"MMMM")</f>
        <v>January</v>
      </c>
      <c r="T364" s="9">
        <f>YEAR('Consolidtaed Data'!$F5902)</f>
        <v>2021</v>
      </c>
    </row>
    <row r="365" spans="1:20" x14ac:dyDescent="0.3">
      <c r="A365" s="9" t="s">
        <v>987</v>
      </c>
      <c r="B365" s="9" t="s">
        <v>429</v>
      </c>
      <c r="C365" s="9" t="s">
        <v>201</v>
      </c>
      <c r="D365" s="9" t="s">
        <v>161</v>
      </c>
      <c r="E365" s="9" t="s">
        <v>175</v>
      </c>
      <c r="F365" s="10">
        <v>43856</v>
      </c>
      <c r="G365" s="10" t="str">
        <f>VLOOKUP(Table3[[#This Row],[Product ID]],[1]Products!$A:$G,2,0)</f>
        <v>Product 87</v>
      </c>
      <c r="H365" s="22">
        <v>1</v>
      </c>
      <c r="I365" s="9">
        <f>VLOOKUP('Consolidtaed Data'!$B5966,[1]Products!$A:$G,4,0)</f>
        <v>368</v>
      </c>
      <c r="J365" s="9">
        <f>VLOOKUP('Consolidtaed Data'!$B5966,[1]Products!$A:$G,3,0)</f>
        <v>294</v>
      </c>
      <c r="K365" s="9">
        <f>'Consolidtaed Data'!$J5966*'Consolidtaed Data'!$H5966</f>
        <v>1378</v>
      </c>
      <c r="L365" s="9">
        <f>'Consolidtaed Data'!$I5966*'Consolidtaed Data'!$H5966</f>
        <v>1887</v>
      </c>
      <c r="M365" s="9">
        <f>'Consolidtaed Data'!$L5966-'Consolidtaed Data'!$K5966</f>
        <v>368</v>
      </c>
      <c r="N365" s="9" t="str">
        <f>VLOOKUP('Consolidtaed Data'!$C5966,[1]Locations!$A:$O,2,0)</f>
        <v>Anaheim</v>
      </c>
      <c r="O365" s="9" t="str">
        <f>VLOOKUP('Consolidtaed Data'!$D5966,'[1]Sales People'!$A:$B,2,0)</f>
        <v>Clarence Fox</v>
      </c>
      <c r="P365" s="9" t="str">
        <f>VLOOKUP('Consolidtaed Data'!$E5966,[1]Customers!$A:$B,2,0)</f>
        <v>Scott Roberts</v>
      </c>
      <c r="Q365" s="11">
        <f>WEEKDAY('Consolidtaed Data'!$F5966)</f>
        <v>1</v>
      </c>
      <c r="R365" s="9">
        <f>MONTH('Consolidtaed Data'!$F5966)</f>
        <v>3</v>
      </c>
      <c r="S365" s="9" t="str">
        <f>TEXT(Table3[[#This Row],[Purchase Date]],"MMMM")</f>
        <v>January</v>
      </c>
      <c r="T365" s="9">
        <f>YEAR('Consolidtaed Data'!$F5966)</f>
        <v>2021</v>
      </c>
    </row>
    <row r="366" spans="1:20" x14ac:dyDescent="0.3">
      <c r="A366" s="9" t="s">
        <v>988</v>
      </c>
      <c r="B366" s="9" t="s">
        <v>284</v>
      </c>
      <c r="C366" s="9" t="s">
        <v>67</v>
      </c>
      <c r="D366" s="9" t="s">
        <v>64</v>
      </c>
      <c r="E366" s="9" t="s">
        <v>868</v>
      </c>
      <c r="F366" s="10">
        <v>43856</v>
      </c>
      <c r="G366" s="10" t="str">
        <f>VLOOKUP(Table3[[#This Row],[Product ID]],[1]Products!$A:$G,2,0)</f>
        <v>Product 96</v>
      </c>
      <c r="H366" s="22">
        <v>1</v>
      </c>
      <c r="I366" s="9">
        <f>VLOOKUP('Consolidtaed Data'!$B6628,[1]Products!$A:$G,4,0)</f>
        <v>378</v>
      </c>
      <c r="J366" s="9">
        <f>VLOOKUP('Consolidtaed Data'!$B6628,[1]Products!$A:$G,3,0)</f>
        <v>291</v>
      </c>
      <c r="K366" s="9">
        <f>'Consolidtaed Data'!$J6628*'Consolidtaed Data'!$H6628</f>
        <v>2728</v>
      </c>
      <c r="L366" s="9">
        <f>'Consolidtaed Data'!$I6628*'Consolidtaed Data'!$H6628</f>
        <v>5352</v>
      </c>
      <c r="M366" s="9">
        <f>'Consolidtaed Data'!$L6628-'Consolidtaed Data'!$K6628</f>
        <v>344</v>
      </c>
      <c r="N366" s="9" t="str">
        <f>VLOOKUP('Consolidtaed Data'!$C6628,[1]Locations!$A:$O,2,0)</f>
        <v>Visalia</v>
      </c>
      <c r="O366" s="9" t="str">
        <f>VLOOKUP('Consolidtaed Data'!$D6628,'[1]Sales People'!$A:$B,2,0)</f>
        <v>Kenneth Bradley</v>
      </c>
      <c r="P366" s="9" t="str">
        <f>VLOOKUP('Consolidtaed Data'!$E6628,[1]Customers!$A:$B,2,0)</f>
        <v>Joshua Rose</v>
      </c>
      <c r="Q366" s="11">
        <f>WEEKDAY('Consolidtaed Data'!$F6628)</f>
        <v>4</v>
      </c>
      <c r="R366" s="9">
        <f>MONTH('Consolidtaed Data'!$F6628)</f>
        <v>5</v>
      </c>
      <c r="S366" s="9" t="str">
        <f>TEXT(Table3[[#This Row],[Purchase Date]],"MMMM")</f>
        <v>January</v>
      </c>
      <c r="T366" s="9">
        <f>YEAR('Consolidtaed Data'!$F6628)</f>
        <v>2021</v>
      </c>
    </row>
    <row r="367" spans="1:20" x14ac:dyDescent="0.3">
      <c r="A367" s="9" t="s">
        <v>991</v>
      </c>
      <c r="B367" s="9" t="s">
        <v>526</v>
      </c>
      <c r="C367" s="9" t="s">
        <v>134</v>
      </c>
      <c r="D367" s="9" t="s">
        <v>100</v>
      </c>
      <c r="E367" s="9" t="s">
        <v>827</v>
      </c>
      <c r="F367" s="10">
        <v>43856</v>
      </c>
      <c r="G367" s="10" t="str">
        <f>VLOOKUP(Table3[[#This Row],[Product ID]],[1]Products!$A:$G,2,0)</f>
        <v>Product 14</v>
      </c>
      <c r="H367" s="22">
        <v>2</v>
      </c>
      <c r="I367" s="9">
        <f>VLOOKUP('Consolidtaed Data'!$B6776,[1]Products!$A:$G,4,0)</f>
        <v>1783</v>
      </c>
      <c r="J367" s="9">
        <f>VLOOKUP('Consolidtaed Data'!$B6776,[1]Products!$A:$G,3,0)</f>
        <v>1230</v>
      </c>
      <c r="K367" s="9">
        <f>'Consolidtaed Data'!$J6776*'Consolidtaed Data'!$H6776</f>
        <v>2734</v>
      </c>
      <c r="L367" s="9">
        <f>'Consolidtaed Data'!$I6776*'Consolidtaed Data'!$H6776</f>
        <v>4482</v>
      </c>
      <c r="M367" s="9">
        <f>'Consolidtaed Data'!$L6776-'Consolidtaed Data'!$K6776</f>
        <v>123</v>
      </c>
      <c r="N367" s="9" t="str">
        <f>VLOOKUP('Consolidtaed Data'!$C6776,[1]Locations!$A:$O,2,0)</f>
        <v>Chula Vista</v>
      </c>
      <c r="O367" s="9" t="str">
        <f>VLOOKUP('Consolidtaed Data'!$D6776,'[1]Sales People'!$A:$B,2,0)</f>
        <v>Eugene Holmes</v>
      </c>
      <c r="P367" s="9" t="str">
        <f>VLOOKUP('Consolidtaed Data'!$E6776,[1]Customers!$A:$B,2,0)</f>
        <v>Steve Bennett</v>
      </c>
      <c r="Q367" s="11">
        <f>WEEKDAY('Consolidtaed Data'!$F6776)</f>
        <v>2</v>
      </c>
      <c r="R367" s="9">
        <f>MONTH('Consolidtaed Data'!$F6776)</f>
        <v>5</v>
      </c>
      <c r="S367" s="9" t="str">
        <f>TEXT(Table3[[#This Row],[Purchase Date]],"MMMM")</f>
        <v>January</v>
      </c>
      <c r="T367" s="9">
        <f>YEAR('Consolidtaed Data'!$F6776)</f>
        <v>2021</v>
      </c>
    </row>
    <row r="368" spans="1:20" x14ac:dyDescent="0.3">
      <c r="A368" s="9" t="s">
        <v>992</v>
      </c>
      <c r="B368" s="9" t="s">
        <v>526</v>
      </c>
      <c r="C368" s="9" t="s">
        <v>140</v>
      </c>
      <c r="D368" s="9" t="s">
        <v>113</v>
      </c>
      <c r="E368" s="9" t="s">
        <v>399</v>
      </c>
      <c r="F368" s="10">
        <v>43856</v>
      </c>
      <c r="G368" s="10" t="str">
        <f>VLOOKUP(Table3[[#This Row],[Product ID]],[1]Products!$A:$G,2,0)</f>
        <v>Product 14</v>
      </c>
      <c r="H368" s="22">
        <v>1</v>
      </c>
      <c r="I368" s="9">
        <f>VLOOKUP('Consolidtaed Data'!$B6819,[1]Products!$A:$G,4,0)</f>
        <v>2241</v>
      </c>
      <c r="J368" s="9">
        <f>VLOOKUP('Consolidtaed Data'!$B6819,[1]Products!$A:$G,3,0)</f>
        <v>1367</v>
      </c>
      <c r="K368" s="9">
        <f>'Consolidtaed Data'!$J6819*'Consolidtaed Data'!$H6819</f>
        <v>3132</v>
      </c>
      <c r="L368" s="9">
        <f>'Consolidtaed Data'!$I6819*'Consolidtaed Data'!$H6819</f>
        <v>5697</v>
      </c>
      <c r="M368" s="9">
        <f>'Consolidtaed Data'!$L6819-'Consolidtaed Data'!$K6819</f>
        <v>689</v>
      </c>
      <c r="N368" s="9" t="str">
        <f>VLOOKUP('Consolidtaed Data'!$C6819,[1]Locations!$A:$O,2,0)</f>
        <v>Norwalk</v>
      </c>
      <c r="O368" s="9" t="str">
        <f>VLOOKUP('Consolidtaed Data'!$D6819,'[1]Sales People'!$A:$B,2,0)</f>
        <v>Joe Sims</v>
      </c>
      <c r="P368" s="9" t="str">
        <f>VLOOKUP('Consolidtaed Data'!$E6819,[1]Customers!$A:$B,2,0)</f>
        <v>Thomas Campbell</v>
      </c>
      <c r="Q368" s="11">
        <f>WEEKDAY('Consolidtaed Data'!$F6819)</f>
        <v>5</v>
      </c>
      <c r="R368" s="9">
        <f>MONTH('Consolidtaed Data'!$F6819)</f>
        <v>6</v>
      </c>
      <c r="S368" s="9" t="str">
        <f>TEXT(Table3[[#This Row],[Purchase Date]],"MMMM")</f>
        <v>January</v>
      </c>
      <c r="T368" s="9">
        <f>YEAR('Consolidtaed Data'!$F6819)</f>
        <v>2021</v>
      </c>
    </row>
    <row r="369" spans="1:20" x14ac:dyDescent="0.3">
      <c r="A369" s="9" t="s">
        <v>994</v>
      </c>
      <c r="B369" s="9" t="s">
        <v>230</v>
      </c>
      <c r="C369" s="9" t="s">
        <v>249</v>
      </c>
      <c r="D369" s="9" t="s">
        <v>206</v>
      </c>
      <c r="E369" s="9" t="s">
        <v>796</v>
      </c>
      <c r="F369" s="10">
        <v>43856</v>
      </c>
      <c r="G369" s="10" t="str">
        <f>VLOOKUP(Table3[[#This Row],[Product ID]],[1]Products!$A:$G,2,0)</f>
        <v>Product 31</v>
      </c>
      <c r="H369" s="22">
        <v>1</v>
      </c>
      <c r="I369" s="9">
        <f>VLOOKUP('Consolidtaed Data'!$B6914,[1]Products!$A:$G,4,0)</f>
        <v>1467</v>
      </c>
      <c r="J369" s="9">
        <f>VLOOKUP('Consolidtaed Data'!$B6914,[1]Products!$A:$G,3,0)</f>
        <v>807</v>
      </c>
      <c r="K369" s="9">
        <f>'Consolidtaed Data'!$J6914*'Consolidtaed Data'!$H6914</f>
        <v>389</v>
      </c>
      <c r="L369" s="9">
        <f>'Consolidtaed Data'!$I6914*'Consolidtaed Data'!$H6914</f>
        <v>637</v>
      </c>
      <c r="M369" s="9">
        <f>'Consolidtaed Data'!$L6914-'Consolidtaed Data'!$K6914</f>
        <v>1224</v>
      </c>
      <c r="N369" s="9" t="str">
        <f>VLOOKUP('Consolidtaed Data'!$C6914,[1]Locations!$A:$O,2,0)</f>
        <v>El Monte</v>
      </c>
      <c r="O369" s="9" t="str">
        <f>VLOOKUP('Consolidtaed Data'!$D6914,'[1]Sales People'!$A:$B,2,0)</f>
        <v>Carl Elliott</v>
      </c>
      <c r="P369" s="9" t="str">
        <f>VLOOKUP('Consolidtaed Data'!$E6914,[1]Customers!$A:$B,2,0)</f>
        <v>Russell Bailey</v>
      </c>
      <c r="Q369" s="11">
        <f>WEEKDAY('Consolidtaed Data'!$F6914)</f>
        <v>5</v>
      </c>
      <c r="R369" s="9">
        <f>MONTH('Consolidtaed Data'!$F6914)</f>
        <v>6</v>
      </c>
      <c r="S369" s="9" t="str">
        <f>TEXT(Table3[[#This Row],[Purchase Date]],"MMMM")</f>
        <v>January</v>
      </c>
      <c r="T369" s="9">
        <f>YEAR('Consolidtaed Data'!$F6914)</f>
        <v>2021</v>
      </c>
    </row>
    <row r="370" spans="1:20" x14ac:dyDescent="0.3">
      <c r="A370" s="9" t="s">
        <v>996</v>
      </c>
      <c r="B370" s="9" t="s">
        <v>164</v>
      </c>
      <c r="C370" s="9" t="s">
        <v>458</v>
      </c>
      <c r="D370" s="9" t="s">
        <v>220</v>
      </c>
      <c r="E370" s="9" t="s">
        <v>673</v>
      </c>
      <c r="F370" s="10">
        <v>43856</v>
      </c>
      <c r="G370" s="10" t="str">
        <f>VLOOKUP(Table3[[#This Row],[Product ID]],[1]Products!$A:$G,2,0)</f>
        <v>Product 69</v>
      </c>
      <c r="H370" s="22">
        <v>3</v>
      </c>
      <c r="I370" s="9">
        <f>VLOOKUP('Consolidtaed Data'!$B7254,[1]Products!$A:$G,4,0)</f>
        <v>596</v>
      </c>
      <c r="J370" s="9">
        <f>VLOOKUP('Consolidtaed Data'!$B7254,[1]Products!$A:$G,3,0)</f>
        <v>358</v>
      </c>
      <c r="K370" s="9">
        <f>'Consolidtaed Data'!$J7254*'Consolidtaed Data'!$H7254</f>
        <v>1924</v>
      </c>
      <c r="L370" s="9">
        <f>'Consolidtaed Data'!$I7254*'Consolidtaed Data'!$H7254</f>
        <v>2828</v>
      </c>
      <c r="M370" s="9">
        <f>'Consolidtaed Data'!$L7254-'Consolidtaed Data'!$K7254</f>
        <v>1024</v>
      </c>
      <c r="N370" s="9" t="str">
        <f>VLOOKUP('Consolidtaed Data'!$C7254,[1]Locations!$A:$O,2,0)</f>
        <v>Hayward</v>
      </c>
      <c r="O370" s="9" t="str">
        <f>VLOOKUP('Consolidtaed Data'!$D7254,'[1]Sales People'!$A:$B,2,0)</f>
        <v>Walter Cook</v>
      </c>
      <c r="P370" s="9" t="str">
        <f>VLOOKUP('Consolidtaed Data'!$E7254,[1]Customers!$A:$B,2,0)</f>
        <v>Arthur Roberts</v>
      </c>
      <c r="Q370" s="11">
        <f>WEEKDAY('Consolidtaed Data'!$F7254)</f>
        <v>1</v>
      </c>
      <c r="R370" s="9">
        <f>MONTH('Consolidtaed Data'!$F7254)</f>
        <v>7</v>
      </c>
      <c r="S370" s="9" t="str">
        <f>TEXT(Table3[[#This Row],[Purchase Date]],"MMMM")</f>
        <v>January</v>
      </c>
      <c r="T370" s="9">
        <f>YEAR('Consolidtaed Data'!$F7254)</f>
        <v>2021</v>
      </c>
    </row>
    <row r="371" spans="1:20" x14ac:dyDescent="0.3">
      <c r="A371" s="9" t="s">
        <v>997</v>
      </c>
      <c r="B371" s="9" t="s">
        <v>529</v>
      </c>
      <c r="C371" s="9" t="s">
        <v>420</v>
      </c>
      <c r="D371" s="9" t="s">
        <v>64</v>
      </c>
      <c r="E371" s="9" t="s">
        <v>410</v>
      </c>
      <c r="F371" s="10">
        <v>43856</v>
      </c>
      <c r="G371" s="10" t="str">
        <f>VLOOKUP(Table3[[#This Row],[Product ID]],[1]Products!$A:$G,2,0)</f>
        <v>Product 56</v>
      </c>
      <c r="H371" s="22">
        <v>1</v>
      </c>
      <c r="I371" s="9">
        <f>VLOOKUP('Consolidtaed Data'!$B7313,[1]Products!$A:$G,4,0)</f>
        <v>871</v>
      </c>
      <c r="J371" s="9">
        <f>VLOOKUP('Consolidtaed Data'!$B7313,[1]Products!$A:$G,3,0)</f>
        <v>540</v>
      </c>
      <c r="K371" s="9">
        <f>'Consolidtaed Data'!$J7313*'Consolidtaed Data'!$H7313</f>
        <v>1072</v>
      </c>
      <c r="L371" s="9">
        <f>'Consolidtaed Data'!$I7313*'Consolidtaed Data'!$H7313</f>
        <v>1600</v>
      </c>
      <c r="M371" s="9">
        <f>'Consolidtaed Data'!$L7313-'Consolidtaed Data'!$K7313</f>
        <v>600</v>
      </c>
      <c r="N371" s="9" t="str">
        <f>VLOOKUP('Consolidtaed Data'!$C7313,[1]Locations!$A:$O,2,0)</f>
        <v>Moreno Valley</v>
      </c>
      <c r="O371" s="9" t="str">
        <f>VLOOKUP('Consolidtaed Data'!$D7313,'[1]Sales People'!$A:$B,2,0)</f>
        <v>Carl Elliott</v>
      </c>
      <c r="P371" s="9" t="str">
        <f>VLOOKUP('Consolidtaed Data'!$E7313,[1]Customers!$A:$B,2,0)</f>
        <v>James Simmons</v>
      </c>
      <c r="Q371" s="11">
        <f>WEEKDAY('Consolidtaed Data'!$F7313)</f>
        <v>6</v>
      </c>
      <c r="R371" s="9">
        <f>MONTH('Consolidtaed Data'!$F7313)</f>
        <v>7</v>
      </c>
      <c r="S371" s="9" t="str">
        <f>TEXT(Table3[[#This Row],[Purchase Date]],"MMMM")</f>
        <v>January</v>
      </c>
      <c r="T371" s="9">
        <f>YEAR('Consolidtaed Data'!$F7313)</f>
        <v>2021</v>
      </c>
    </row>
    <row r="372" spans="1:20" x14ac:dyDescent="0.3">
      <c r="A372" s="9" t="s">
        <v>998</v>
      </c>
      <c r="B372" s="9" t="s">
        <v>572</v>
      </c>
      <c r="C372" s="9" t="s">
        <v>8</v>
      </c>
      <c r="D372" s="9" t="s">
        <v>143</v>
      </c>
      <c r="E372" s="9" t="s">
        <v>1159</v>
      </c>
      <c r="F372" s="10">
        <v>43856</v>
      </c>
      <c r="G372" s="10" t="str">
        <f>VLOOKUP(Table3[[#This Row],[Product ID]],[1]Products!$A:$G,2,0)</f>
        <v>Product 22</v>
      </c>
      <c r="H372" s="22">
        <v>1</v>
      </c>
      <c r="I372" s="9">
        <f>VLOOKUP('Consolidtaed Data'!$B7397,[1]Products!$A:$G,4,0)</f>
        <v>1639</v>
      </c>
      <c r="J372" s="9">
        <f>VLOOKUP('Consolidtaed Data'!$B7397,[1]Products!$A:$G,3,0)</f>
        <v>1295</v>
      </c>
      <c r="K372" s="9">
        <f>'Consolidtaed Data'!$J7397*'Consolidtaed Data'!$H7397</f>
        <v>4176</v>
      </c>
      <c r="L372" s="9">
        <f>'Consolidtaed Data'!$I7397*'Consolidtaed Data'!$H7397</f>
        <v>7596</v>
      </c>
      <c r="M372" s="9">
        <f>'Consolidtaed Data'!$L7397-'Consolidtaed Data'!$K7397</f>
        <v>795</v>
      </c>
      <c r="N372" s="9" t="str">
        <f>VLOOKUP('Consolidtaed Data'!$C7397,[1]Locations!$A:$O,2,0)</f>
        <v>Thousand Oaks</v>
      </c>
      <c r="O372" s="9" t="str">
        <f>VLOOKUP('Consolidtaed Data'!$D7397,'[1]Sales People'!$A:$B,2,0)</f>
        <v>Ernest Wheeler</v>
      </c>
      <c r="P372" s="9" t="str">
        <f>VLOOKUP('Consolidtaed Data'!$E7397,[1]Customers!$A:$B,2,0)</f>
        <v>Larry Ross</v>
      </c>
      <c r="Q372" s="11">
        <f>WEEKDAY('Consolidtaed Data'!$F7397)</f>
        <v>5</v>
      </c>
      <c r="R372" s="9">
        <f>MONTH('Consolidtaed Data'!$F7397)</f>
        <v>7</v>
      </c>
      <c r="S372" s="9" t="str">
        <f>TEXT(Table3[[#This Row],[Purchase Date]],"MMMM")</f>
        <v>January</v>
      </c>
      <c r="T372" s="9">
        <f>YEAR('Consolidtaed Data'!$F7397)</f>
        <v>2021</v>
      </c>
    </row>
    <row r="373" spans="1:20" x14ac:dyDescent="0.3">
      <c r="A373" s="9" t="s">
        <v>1000</v>
      </c>
      <c r="B373" s="9" t="s">
        <v>29</v>
      </c>
      <c r="C373" s="9" t="s">
        <v>352</v>
      </c>
      <c r="D373" s="9" t="s">
        <v>402</v>
      </c>
      <c r="E373" s="9" t="s">
        <v>1761</v>
      </c>
      <c r="F373" s="10">
        <v>43856</v>
      </c>
      <c r="G373" s="10" t="str">
        <f>VLOOKUP(Table3[[#This Row],[Product ID]],[1]Products!$A:$G,2,0)</f>
        <v>Product 37</v>
      </c>
      <c r="H373" s="22">
        <v>2</v>
      </c>
      <c r="I373" s="9">
        <f>VLOOKUP('Consolidtaed Data'!$B7495,[1]Products!$A:$G,4,0)</f>
        <v>530</v>
      </c>
      <c r="J373" s="9">
        <f>VLOOKUP('Consolidtaed Data'!$B7495,[1]Products!$A:$G,3,0)</f>
        <v>435</v>
      </c>
      <c r="K373" s="9">
        <f>'Consolidtaed Data'!$J7495*'Consolidtaed Data'!$H7495</f>
        <v>1434</v>
      </c>
      <c r="L373" s="9">
        <f>'Consolidtaed Data'!$I7495*'Consolidtaed Data'!$H7495</f>
        <v>2658</v>
      </c>
      <c r="M373" s="9">
        <f>'Consolidtaed Data'!$L7495-'Consolidtaed Data'!$K7495</f>
        <v>812</v>
      </c>
      <c r="N373" s="9" t="str">
        <f>VLOOKUP('Consolidtaed Data'!$C7495,[1]Locations!$A:$O,2,0)</f>
        <v>Santa Rosa</v>
      </c>
      <c r="O373" s="9" t="str">
        <f>VLOOKUP('Consolidtaed Data'!$D7495,'[1]Sales People'!$A:$B,2,0)</f>
        <v>Carl Elliott</v>
      </c>
      <c r="P373" s="9" t="str">
        <f>VLOOKUP('Consolidtaed Data'!$E7495,[1]Customers!$A:$B,2,0)</f>
        <v>Ralph Richardson</v>
      </c>
      <c r="Q373" s="11">
        <f>WEEKDAY('Consolidtaed Data'!$F7495)</f>
        <v>6</v>
      </c>
      <c r="R373" s="9">
        <f>MONTH('Consolidtaed Data'!$F7495)</f>
        <v>7</v>
      </c>
      <c r="S373" s="9" t="str">
        <f>TEXT(Table3[[#This Row],[Purchase Date]],"MMMM")</f>
        <v>January</v>
      </c>
      <c r="T373" s="9">
        <f>YEAR('Consolidtaed Data'!$F7495)</f>
        <v>2021</v>
      </c>
    </row>
    <row r="374" spans="1:20" x14ac:dyDescent="0.3">
      <c r="A374" s="9" t="s">
        <v>1001</v>
      </c>
      <c r="B374" s="9" t="s">
        <v>503</v>
      </c>
      <c r="C374" s="9" t="s">
        <v>82</v>
      </c>
      <c r="D374" s="9" t="s">
        <v>161</v>
      </c>
      <c r="E374" s="9" t="s">
        <v>426</v>
      </c>
      <c r="F374" s="10">
        <v>43856</v>
      </c>
      <c r="G374" s="10" t="str">
        <f>VLOOKUP(Table3[[#This Row],[Product ID]],[1]Products!$A:$G,2,0)</f>
        <v>Product 99</v>
      </c>
      <c r="H374" s="22">
        <v>3</v>
      </c>
      <c r="I374" s="9">
        <f>VLOOKUP('Consolidtaed Data'!$B7525,[1]Products!$A:$G,4,0)</f>
        <v>684</v>
      </c>
      <c r="J374" s="9">
        <f>VLOOKUP('Consolidtaed Data'!$B7525,[1]Products!$A:$G,3,0)</f>
        <v>561</v>
      </c>
      <c r="K374" s="9">
        <f>'Consolidtaed Data'!$J7525*'Consolidtaed Data'!$H7525</f>
        <v>504</v>
      </c>
      <c r="L374" s="9">
        <f>'Consolidtaed Data'!$I7525*'Consolidtaed Data'!$H7525</f>
        <v>951</v>
      </c>
      <c r="M374" s="9">
        <f>'Consolidtaed Data'!$L7525-'Consolidtaed Data'!$K7525</f>
        <v>49</v>
      </c>
      <c r="N374" s="9" t="str">
        <f>VLOOKUP('Consolidtaed Data'!$C7525,[1]Locations!$A:$O,2,0)</f>
        <v>Vista</v>
      </c>
      <c r="O374" s="9" t="str">
        <f>VLOOKUP('Consolidtaed Data'!$D7525,'[1]Sales People'!$A:$B,2,0)</f>
        <v>Roger Ramos</v>
      </c>
      <c r="P374" s="9" t="str">
        <f>VLOOKUP('Consolidtaed Data'!$E7525,[1]Customers!$A:$B,2,0)</f>
        <v>Scott Allen</v>
      </c>
      <c r="Q374" s="11">
        <f>WEEKDAY('Consolidtaed Data'!$F7525)</f>
        <v>2</v>
      </c>
      <c r="R374" s="9">
        <f>MONTH('Consolidtaed Data'!$F7525)</f>
        <v>7</v>
      </c>
      <c r="S374" s="9" t="str">
        <f>TEXT(Table3[[#This Row],[Purchase Date]],"MMMM")</f>
        <v>January</v>
      </c>
      <c r="T374" s="9">
        <f>YEAR('Consolidtaed Data'!$F7525)</f>
        <v>2021</v>
      </c>
    </row>
    <row r="375" spans="1:20" x14ac:dyDescent="0.3">
      <c r="A375" s="9" t="s">
        <v>1003</v>
      </c>
      <c r="B375" s="9" t="s">
        <v>477</v>
      </c>
      <c r="C375" s="9" t="s">
        <v>94</v>
      </c>
      <c r="D375" s="9" t="s">
        <v>131</v>
      </c>
      <c r="E375" s="9" t="s">
        <v>2489</v>
      </c>
      <c r="F375" s="10">
        <v>43856</v>
      </c>
      <c r="G375" s="10" t="str">
        <f>VLOOKUP(Table3[[#This Row],[Product ID]],[1]Products!$A:$G,2,0)</f>
        <v>Product 46</v>
      </c>
      <c r="H375" s="22">
        <v>2</v>
      </c>
      <c r="I375" s="9">
        <f>VLOOKUP('Consolidtaed Data'!$B8101,[1]Products!$A:$G,4,0)</f>
        <v>1414</v>
      </c>
      <c r="J375" s="9">
        <f>VLOOKUP('Consolidtaed Data'!$B8101,[1]Products!$A:$G,3,0)</f>
        <v>962</v>
      </c>
      <c r="K375" s="9">
        <f>'Consolidtaed Data'!$J8101*'Consolidtaed Data'!$H8101</f>
        <v>1044</v>
      </c>
      <c r="L375" s="9">
        <f>'Consolidtaed Data'!$I8101*'Consolidtaed Data'!$H8101</f>
        <v>1899</v>
      </c>
      <c r="M375" s="9">
        <f>'Consolidtaed Data'!$L8101-'Consolidtaed Data'!$K8101</f>
        <v>690</v>
      </c>
      <c r="N375" s="9" t="str">
        <f>VLOOKUP('Consolidtaed Data'!$C8101,[1]Locations!$A:$O,2,0)</f>
        <v>Orange</v>
      </c>
      <c r="O375" s="9" t="str">
        <f>VLOOKUP('Consolidtaed Data'!$D8101,'[1]Sales People'!$A:$B,2,0)</f>
        <v>Arthur Mccoy</v>
      </c>
      <c r="P375" s="9" t="str">
        <f>VLOOKUP('Consolidtaed Data'!$E8101,[1]Customers!$A:$B,2,0)</f>
        <v>Henry Andrews</v>
      </c>
      <c r="Q375" s="11">
        <f>WEEKDAY('Consolidtaed Data'!$F8101)</f>
        <v>4</v>
      </c>
      <c r="R375" s="9">
        <f>MONTH('Consolidtaed Data'!$F8101)</f>
        <v>9</v>
      </c>
      <c r="S375" s="9" t="str">
        <f>TEXT(Table3[[#This Row],[Purchase Date]],"MMMM")</f>
        <v>January</v>
      </c>
      <c r="T375" s="9">
        <f>YEAR('Consolidtaed Data'!$F8101)</f>
        <v>2021</v>
      </c>
    </row>
    <row r="376" spans="1:20" x14ac:dyDescent="0.3">
      <c r="A376" s="9" t="s">
        <v>1005</v>
      </c>
      <c r="B376" s="9" t="s">
        <v>712</v>
      </c>
      <c r="C376" s="9" t="s">
        <v>59</v>
      </c>
      <c r="D376" s="9" t="s">
        <v>68</v>
      </c>
      <c r="E376" s="9" t="s">
        <v>1226</v>
      </c>
      <c r="F376" s="10">
        <v>43856</v>
      </c>
      <c r="G376" s="10" t="str">
        <f>VLOOKUP(Table3[[#This Row],[Product ID]],[1]Products!$A:$G,2,0)</f>
        <v>Product 32</v>
      </c>
      <c r="H376" s="22">
        <v>1</v>
      </c>
      <c r="I376" s="9">
        <f>VLOOKUP('Consolidtaed Data'!$B9344,[1]Products!$A:$G,4,0)</f>
        <v>1582</v>
      </c>
      <c r="J376" s="9">
        <f>VLOOKUP('Consolidtaed Data'!$B9344,[1]Products!$A:$G,3,0)</f>
        <v>1234</v>
      </c>
      <c r="K376" s="9">
        <f>'Consolidtaed Data'!$J9344*'Consolidtaed Data'!$H9344</f>
        <v>1108</v>
      </c>
      <c r="L376" s="9">
        <f>'Consolidtaed Data'!$I9344*'Consolidtaed Data'!$H9344</f>
        <v>1351</v>
      </c>
      <c r="M376" s="9">
        <f>'Consolidtaed Data'!$L9344-'Consolidtaed Data'!$K9344</f>
        <v>613</v>
      </c>
      <c r="N376" s="9" t="str">
        <f>VLOOKUP('Consolidtaed Data'!$C9344,[1]Locations!$A:$O,2,0)</f>
        <v>Thousand Oaks</v>
      </c>
      <c r="O376" s="9" t="str">
        <f>VLOOKUP('Consolidtaed Data'!$D9344,'[1]Sales People'!$A:$B,2,0)</f>
        <v>Clarence Fox</v>
      </c>
      <c r="P376" s="9" t="str">
        <f>VLOOKUP('Consolidtaed Data'!$E9344,[1]Customers!$A:$B,2,0)</f>
        <v>Frank Webb</v>
      </c>
      <c r="Q376" s="11">
        <f>WEEKDAY('Consolidtaed Data'!$F9344)</f>
        <v>3</v>
      </c>
      <c r="R376" s="9">
        <f>MONTH('Consolidtaed Data'!$F9344)</f>
        <v>12</v>
      </c>
      <c r="S376" s="9" t="str">
        <f>TEXT(Table3[[#This Row],[Purchase Date]],"MMMM")</f>
        <v>January</v>
      </c>
      <c r="T376" s="9">
        <f>YEAR('Consolidtaed Data'!$F9344)</f>
        <v>2021</v>
      </c>
    </row>
    <row r="377" spans="1:20" x14ac:dyDescent="0.3">
      <c r="A377" s="9" t="s">
        <v>1008</v>
      </c>
      <c r="B377" s="9" t="s">
        <v>98</v>
      </c>
      <c r="C377" s="9" t="s">
        <v>504</v>
      </c>
      <c r="D377" s="9" t="s">
        <v>100</v>
      </c>
      <c r="E377" s="9" t="s">
        <v>2516</v>
      </c>
      <c r="F377" s="10">
        <v>43856</v>
      </c>
      <c r="G377" s="10" t="str">
        <f>VLOOKUP(Table3[[#This Row],[Product ID]],[1]Products!$A:$G,2,0)</f>
        <v>Product 85</v>
      </c>
      <c r="H377" s="22">
        <v>3</v>
      </c>
      <c r="I377" s="9">
        <f>VLOOKUP('Consolidtaed Data'!$B9587,[1]Products!$A:$G,4,0)</f>
        <v>1351</v>
      </c>
      <c r="J377" s="9">
        <f>VLOOKUP('Consolidtaed Data'!$B9587,[1]Products!$A:$G,3,0)</f>
        <v>1108</v>
      </c>
      <c r="K377" s="9">
        <f>'Consolidtaed Data'!$J9587*'Consolidtaed Data'!$H9587</f>
        <v>2336</v>
      </c>
      <c r="L377" s="9">
        <f>'Consolidtaed Data'!$I9587*'Consolidtaed Data'!$H9587</f>
        <v>3652</v>
      </c>
      <c r="M377" s="9">
        <f>'Consolidtaed Data'!$L9587-'Consolidtaed Data'!$K9587</f>
        <v>554</v>
      </c>
      <c r="N377" s="9" t="str">
        <f>VLOOKUP('Consolidtaed Data'!$C9587,[1]Locations!$A:$O,2,0)</f>
        <v>Corona</v>
      </c>
      <c r="O377" s="9" t="str">
        <f>VLOOKUP('Consolidtaed Data'!$D9587,'[1]Sales People'!$A:$B,2,0)</f>
        <v>Brian Hansen</v>
      </c>
      <c r="P377" s="9" t="str">
        <f>VLOOKUP('Consolidtaed Data'!$E9587,[1]Customers!$A:$B,2,0)</f>
        <v>Ernest Austin</v>
      </c>
      <c r="Q377" s="11">
        <f>WEEKDAY('Consolidtaed Data'!$F9587)</f>
        <v>7</v>
      </c>
      <c r="R377" s="9">
        <f>MONTH('Consolidtaed Data'!$F9587)</f>
        <v>12</v>
      </c>
      <c r="S377" s="9" t="str">
        <f>TEXT(Table3[[#This Row],[Purchase Date]],"MMMM")</f>
        <v>January</v>
      </c>
      <c r="T377" s="9">
        <f>YEAR('Consolidtaed Data'!$F9587)</f>
        <v>2021</v>
      </c>
    </row>
    <row r="378" spans="1:20" x14ac:dyDescent="0.3">
      <c r="A378" s="9" t="s">
        <v>1009</v>
      </c>
      <c r="B378" s="9" t="s">
        <v>390</v>
      </c>
      <c r="C378" s="9" t="s">
        <v>90</v>
      </c>
      <c r="D378" s="9" t="s">
        <v>272</v>
      </c>
      <c r="E378" s="9" t="s">
        <v>1332</v>
      </c>
      <c r="F378" s="10">
        <v>43856</v>
      </c>
      <c r="G378" s="10" t="str">
        <f>VLOOKUP(Table3[[#This Row],[Product ID]],[1]Products!$A:$G,2,0)</f>
        <v>Product 48</v>
      </c>
      <c r="H378" s="22">
        <v>3</v>
      </c>
      <c r="I378" s="9">
        <f>VLOOKUP('Consolidtaed Data'!$B9605,[1]Products!$A:$G,4,0)</f>
        <v>2396</v>
      </c>
      <c r="J378" s="9">
        <f>VLOOKUP('Consolidtaed Data'!$B9605,[1]Products!$A:$G,3,0)</f>
        <v>1965</v>
      </c>
      <c r="K378" s="9">
        <f>'Consolidtaed Data'!$J9605*'Consolidtaed Data'!$H9605</f>
        <v>5596</v>
      </c>
      <c r="L378" s="9">
        <f>'Consolidtaed Data'!$I9605*'Consolidtaed Data'!$H9605</f>
        <v>9176</v>
      </c>
      <c r="M378" s="9">
        <f>'Consolidtaed Data'!$L9605-'Consolidtaed Data'!$K9605</f>
        <v>476</v>
      </c>
      <c r="N378" s="9" t="str">
        <f>VLOOKUP('Consolidtaed Data'!$C9605,[1]Locations!$A:$O,2,0)</f>
        <v>Corona</v>
      </c>
      <c r="O378" s="9" t="str">
        <f>VLOOKUP('Consolidtaed Data'!$D9605,'[1]Sales People'!$A:$B,2,0)</f>
        <v>Martin Carr</v>
      </c>
      <c r="P378" s="9" t="str">
        <f>VLOOKUP('Consolidtaed Data'!$E9605,[1]Customers!$A:$B,2,0)</f>
        <v>Eric Shaw</v>
      </c>
      <c r="Q378" s="11">
        <f>WEEKDAY('Consolidtaed Data'!$F9605)</f>
        <v>1</v>
      </c>
      <c r="R378" s="9">
        <f>MONTH('Consolidtaed Data'!$F9605)</f>
        <v>12</v>
      </c>
      <c r="S378" s="9" t="str">
        <f>TEXT(Table3[[#This Row],[Purchase Date]],"MMMM")</f>
        <v>January</v>
      </c>
      <c r="T378" s="9">
        <f>YEAR('Consolidtaed Data'!$F9605)</f>
        <v>2021</v>
      </c>
    </row>
    <row r="379" spans="1:20" x14ac:dyDescent="0.3">
      <c r="A379" s="9" t="s">
        <v>1010</v>
      </c>
      <c r="B379" s="9" t="s">
        <v>139</v>
      </c>
      <c r="C379" s="9" t="s">
        <v>210</v>
      </c>
      <c r="D379" s="9" t="s">
        <v>220</v>
      </c>
      <c r="E379" s="9" t="s">
        <v>84</v>
      </c>
      <c r="F379" s="10">
        <v>43857</v>
      </c>
      <c r="G379" s="10" t="str">
        <f>VLOOKUP(Table3[[#This Row],[Product ID]],[1]Products!$A:$G,2,0)</f>
        <v>Product 13</v>
      </c>
      <c r="H379" s="22">
        <v>1</v>
      </c>
      <c r="I379" s="9">
        <f>VLOOKUP('Consolidtaed Data'!$B4882,[1]Products!$A:$G,4,0)</f>
        <v>2182</v>
      </c>
      <c r="J379" s="9">
        <f>VLOOKUP('Consolidtaed Data'!$B4882,[1]Products!$A:$G,3,0)</f>
        <v>1200</v>
      </c>
      <c r="K379" s="9">
        <f>'Consolidtaed Data'!$J4882*'Consolidtaed Data'!$H4882</f>
        <v>2046</v>
      </c>
      <c r="L379" s="9">
        <f>'Consolidtaed Data'!$I4882*'Consolidtaed Data'!$H4882</f>
        <v>4014</v>
      </c>
      <c r="M379" s="9">
        <f>'Consolidtaed Data'!$L4882-'Consolidtaed Data'!$K4882</f>
        <v>447</v>
      </c>
      <c r="N379" s="9" t="str">
        <f>VLOOKUP('Consolidtaed Data'!$C4882,[1]Locations!$A:$O,2,0)</f>
        <v>San Bernardino</v>
      </c>
      <c r="O379" s="9" t="str">
        <f>VLOOKUP('Consolidtaed Data'!$D4882,'[1]Sales People'!$A:$B,2,0)</f>
        <v>Jimmy Young</v>
      </c>
      <c r="P379" s="9" t="str">
        <f>VLOOKUP('Consolidtaed Data'!$E4882,[1]Customers!$A:$B,2,0)</f>
        <v>Steve Barnes</v>
      </c>
      <c r="Q379" s="11">
        <f>WEEKDAY('Consolidtaed Data'!$F4882)</f>
        <v>6</v>
      </c>
      <c r="R379" s="9">
        <f>MONTH('Consolidtaed Data'!$F4882)</f>
        <v>12</v>
      </c>
      <c r="S379" s="9" t="str">
        <f>TEXT(Table3[[#This Row],[Purchase Date]],"MMMM")</f>
        <v>January</v>
      </c>
      <c r="T379" s="9">
        <f>YEAR('Consolidtaed Data'!$F4882)</f>
        <v>2020</v>
      </c>
    </row>
    <row r="380" spans="1:20" x14ac:dyDescent="0.3">
      <c r="A380" s="9" t="s">
        <v>1011</v>
      </c>
      <c r="B380" s="9" t="s">
        <v>294</v>
      </c>
      <c r="C380" s="9" t="s">
        <v>130</v>
      </c>
      <c r="D380" s="9" t="s">
        <v>149</v>
      </c>
      <c r="E380" s="9" t="s">
        <v>2384</v>
      </c>
      <c r="F380" s="10">
        <v>43857</v>
      </c>
      <c r="G380" s="10" t="str">
        <f>VLOOKUP(Table3[[#This Row],[Product ID]],[1]Products!$A:$G,2,0)</f>
        <v>Product 51</v>
      </c>
      <c r="H380" s="22">
        <v>4</v>
      </c>
      <c r="I380" s="9">
        <f>VLOOKUP('Consolidtaed Data'!$B5023,[1]Products!$A:$G,4,0)</f>
        <v>2091</v>
      </c>
      <c r="J380" s="9">
        <f>VLOOKUP('Consolidtaed Data'!$B5023,[1]Products!$A:$G,3,0)</f>
        <v>1485</v>
      </c>
      <c r="K380" s="9">
        <f>'Consolidtaed Data'!$J5023*'Consolidtaed Data'!$H5023</f>
        <v>409</v>
      </c>
      <c r="L380" s="9">
        <f>'Consolidtaed Data'!$I5023*'Consolidtaed Data'!$H5023</f>
        <v>817</v>
      </c>
      <c r="M380" s="9">
        <f>'Consolidtaed Data'!$L5023-'Consolidtaed Data'!$K5023</f>
        <v>690</v>
      </c>
      <c r="N380" s="9" t="str">
        <f>VLOOKUP('Consolidtaed Data'!$C5023,[1]Locations!$A:$O,2,0)</f>
        <v>Rialto</v>
      </c>
      <c r="O380" s="9" t="str">
        <f>VLOOKUP('Consolidtaed Data'!$D5023,'[1]Sales People'!$A:$B,2,0)</f>
        <v>Ernest Wheeler</v>
      </c>
      <c r="P380" s="9" t="str">
        <f>VLOOKUP('Consolidtaed Data'!$E5023,[1]Customers!$A:$B,2,0)</f>
        <v>Jose Lewis</v>
      </c>
      <c r="Q380" s="11">
        <f>WEEKDAY('Consolidtaed Data'!$F5023)</f>
        <v>2</v>
      </c>
      <c r="R380" s="9">
        <f>MONTH('Consolidtaed Data'!$F5023)</f>
        <v>1</v>
      </c>
      <c r="S380" s="9" t="str">
        <f>TEXT(Table3[[#This Row],[Purchase Date]],"MMMM")</f>
        <v>January</v>
      </c>
      <c r="T380" s="9">
        <f>YEAR('Consolidtaed Data'!$F5023)</f>
        <v>2021</v>
      </c>
    </row>
    <row r="381" spans="1:20" x14ac:dyDescent="0.3">
      <c r="A381" s="9" t="s">
        <v>1012</v>
      </c>
      <c r="B381" s="9" t="s">
        <v>415</v>
      </c>
      <c r="C381" s="9" t="s">
        <v>72</v>
      </c>
      <c r="D381" s="9" t="s">
        <v>281</v>
      </c>
      <c r="E381" s="9" t="s">
        <v>282</v>
      </c>
      <c r="F381" s="10">
        <v>43857</v>
      </c>
      <c r="G381" s="10" t="str">
        <f>VLOOKUP(Table3[[#This Row],[Product ID]],[1]Products!$A:$G,2,0)</f>
        <v>Product 18</v>
      </c>
      <c r="H381" s="22">
        <v>1</v>
      </c>
      <c r="I381" s="9">
        <f>VLOOKUP('Consolidtaed Data'!$B5270,[1]Products!$A:$G,4,0)</f>
        <v>800</v>
      </c>
      <c r="J381" s="9">
        <f>VLOOKUP('Consolidtaed Data'!$B5270,[1]Products!$A:$G,3,0)</f>
        <v>536</v>
      </c>
      <c r="K381" s="9">
        <f>'Consolidtaed Data'!$J5270*'Consolidtaed Data'!$H5270</f>
        <v>732</v>
      </c>
      <c r="L381" s="9">
        <f>'Consolidtaed Data'!$I5270*'Consolidtaed Data'!$H5270</f>
        <v>1077</v>
      </c>
      <c r="M381" s="9">
        <f>'Consolidtaed Data'!$L5270-'Consolidtaed Data'!$K5270</f>
        <v>156</v>
      </c>
      <c r="N381" s="9" t="str">
        <f>VLOOKUP('Consolidtaed Data'!$C5270,[1]Locations!$A:$O,2,0)</f>
        <v>Victorville</v>
      </c>
      <c r="O381" s="9" t="str">
        <f>VLOOKUP('Consolidtaed Data'!$D5270,'[1]Sales People'!$A:$B,2,0)</f>
        <v>Brian Davis</v>
      </c>
      <c r="P381" s="9" t="str">
        <f>VLOOKUP('Consolidtaed Data'!$E5270,[1]Customers!$A:$B,2,0)</f>
        <v>Gerald Rogers</v>
      </c>
      <c r="Q381" s="11">
        <f>WEEKDAY('Consolidtaed Data'!$F5270)</f>
        <v>7</v>
      </c>
      <c r="R381" s="9">
        <f>MONTH('Consolidtaed Data'!$F5270)</f>
        <v>1</v>
      </c>
      <c r="S381" s="9" t="str">
        <f>TEXT(Table3[[#This Row],[Purchase Date]],"MMMM")</f>
        <v>January</v>
      </c>
      <c r="T381" s="9">
        <f>YEAR('Consolidtaed Data'!$F5270)</f>
        <v>2021</v>
      </c>
    </row>
    <row r="382" spans="1:20" x14ac:dyDescent="0.3">
      <c r="A382" s="9" t="s">
        <v>1014</v>
      </c>
      <c r="B382" s="9" t="s">
        <v>531</v>
      </c>
      <c r="C382" s="9" t="s">
        <v>201</v>
      </c>
      <c r="D382" s="9" t="s">
        <v>174</v>
      </c>
      <c r="E382" s="9" t="s">
        <v>1856</v>
      </c>
      <c r="F382" s="10">
        <v>43857</v>
      </c>
      <c r="G382" s="10" t="str">
        <f>VLOOKUP(Table3[[#This Row],[Product ID]],[1]Products!$A:$G,2,0)</f>
        <v>Product 62</v>
      </c>
      <c r="H382" s="22">
        <v>3</v>
      </c>
      <c r="I382" s="9">
        <f>VLOOKUP('Consolidtaed Data'!$B5306,[1]Products!$A:$G,4,0)</f>
        <v>871</v>
      </c>
      <c r="J382" s="9">
        <f>VLOOKUP('Consolidtaed Data'!$B5306,[1]Products!$A:$G,3,0)</f>
        <v>540</v>
      </c>
      <c r="K382" s="9">
        <f>'Consolidtaed Data'!$J5306*'Consolidtaed Data'!$H5306</f>
        <v>1044</v>
      </c>
      <c r="L382" s="9">
        <f>'Consolidtaed Data'!$I5306*'Consolidtaed Data'!$H5306</f>
        <v>1899</v>
      </c>
      <c r="M382" s="9">
        <f>'Consolidtaed Data'!$L5306-'Consolidtaed Data'!$K5306</f>
        <v>3300</v>
      </c>
      <c r="N382" s="9" t="str">
        <f>VLOOKUP('Consolidtaed Data'!$C5306,[1]Locations!$A:$O,2,0)</f>
        <v>El Cajon</v>
      </c>
      <c r="O382" s="9" t="str">
        <f>VLOOKUP('Consolidtaed Data'!$D5306,'[1]Sales People'!$A:$B,2,0)</f>
        <v>Brian Thomas</v>
      </c>
      <c r="P382" s="9" t="str">
        <f>VLOOKUP('Consolidtaed Data'!$E5306,[1]Customers!$A:$B,2,0)</f>
        <v>Eugene Castillo</v>
      </c>
      <c r="Q382" s="11">
        <f>WEEKDAY('Consolidtaed Data'!$F5306)</f>
        <v>3</v>
      </c>
      <c r="R382" s="9">
        <f>MONTH('Consolidtaed Data'!$F5306)</f>
        <v>1</v>
      </c>
      <c r="S382" s="9" t="str">
        <f>TEXT(Table3[[#This Row],[Purchase Date]],"MMMM")</f>
        <v>January</v>
      </c>
      <c r="T382" s="9">
        <f>YEAR('Consolidtaed Data'!$F5306)</f>
        <v>2021</v>
      </c>
    </row>
    <row r="383" spans="1:20" x14ac:dyDescent="0.3">
      <c r="A383" s="9" t="s">
        <v>1016</v>
      </c>
      <c r="B383" s="9" t="s">
        <v>107</v>
      </c>
      <c r="C383" s="9" t="s">
        <v>63</v>
      </c>
      <c r="D383" s="9" t="s">
        <v>326</v>
      </c>
      <c r="E383" s="9" t="s">
        <v>1771</v>
      </c>
      <c r="F383" s="10">
        <v>43857</v>
      </c>
      <c r="G383" s="10" t="str">
        <f>VLOOKUP(Table3[[#This Row],[Product ID]],[1]Products!$A:$G,2,0)</f>
        <v>Product 52</v>
      </c>
      <c r="H383" s="22">
        <v>1</v>
      </c>
      <c r="I383" s="9">
        <f>VLOOKUP('Consolidtaed Data'!$B5621,[1]Products!$A:$G,4,0)</f>
        <v>2005</v>
      </c>
      <c r="J383" s="9">
        <f>VLOOKUP('Consolidtaed Data'!$B5621,[1]Products!$A:$G,3,0)</f>
        <v>1223</v>
      </c>
      <c r="K383" s="9">
        <f>'Consolidtaed Data'!$J5621*'Consolidtaed Data'!$H5621</f>
        <v>72</v>
      </c>
      <c r="L383" s="9">
        <f>'Consolidtaed Data'!$I5621*'Consolidtaed Data'!$H5621</f>
        <v>136</v>
      </c>
      <c r="M383" s="9">
        <f>'Consolidtaed Data'!$L5621-'Consolidtaed Data'!$K5621</f>
        <v>123</v>
      </c>
      <c r="N383" s="9" t="str">
        <f>VLOOKUP('Consolidtaed Data'!$C5621,[1]Locations!$A:$O,2,0)</f>
        <v>Berkeley</v>
      </c>
      <c r="O383" s="9" t="str">
        <f>VLOOKUP('Consolidtaed Data'!$D5621,'[1]Sales People'!$A:$B,2,0)</f>
        <v>Larry Marshall</v>
      </c>
      <c r="P383" s="9" t="str">
        <f>VLOOKUP('Consolidtaed Data'!$E5621,[1]Customers!$A:$B,2,0)</f>
        <v>Stephen Greene</v>
      </c>
      <c r="Q383" s="11">
        <f>WEEKDAY('Consolidtaed Data'!$F5621)</f>
        <v>1</v>
      </c>
      <c r="R383" s="9">
        <f>MONTH('Consolidtaed Data'!$F5621)</f>
        <v>2</v>
      </c>
      <c r="S383" s="9" t="str">
        <f>TEXT(Table3[[#This Row],[Purchase Date]],"MMMM")</f>
        <v>January</v>
      </c>
      <c r="T383" s="9">
        <f>YEAR('Consolidtaed Data'!$F5621)</f>
        <v>2021</v>
      </c>
    </row>
    <row r="384" spans="1:20" x14ac:dyDescent="0.3">
      <c r="A384" s="9" t="s">
        <v>1017</v>
      </c>
      <c r="B384" s="9" t="s">
        <v>382</v>
      </c>
      <c r="C384" s="9" t="s">
        <v>67</v>
      </c>
      <c r="D384" s="9" t="s">
        <v>229</v>
      </c>
      <c r="E384" s="9" t="s">
        <v>3244</v>
      </c>
      <c r="F384" s="10">
        <v>43857</v>
      </c>
      <c r="G384" s="10" t="str">
        <f>VLOOKUP(Table3[[#This Row],[Product ID]],[1]Products!$A:$G,2,0)</f>
        <v>Product 50</v>
      </c>
      <c r="H384" s="22">
        <v>1</v>
      </c>
      <c r="I384" s="9">
        <f>VLOOKUP('Consolidtaed Data'!$B5658,[1]Products!$A:$G,4,0)</f>
        <v>2182</v>
      </c>
      <c r="J384" s="9">
        <f>VLOOKUP('Consolidtaed Data'!$B5658,[1]Products!$A:$G,3,0)</f>
        <v>1200</v>
      </c>
      <c r="K384" s="9">
        <f>'Consolidtaed Data'!$J5658*'Consolidtaed Data'!$H5658</f>
        <v>450</v>
      </c>
      <c r="L384" s="9">
        <f>'Consolidtaed Data'!$I5658*'Consolidtaed Data'!$H5658</f>
        <v>818</v>
      </c>
      <c r="M384" s="9">
        <f>'Consolidtaed Data'!$L5658-'Consolidtaed Data'!$K5658</f>
        <v>52</v>
      </c>
      <c r="N384" s="9" t="str">
        <f>VLOOKUP('Consolidtaed Data'!$C5658,[1]Locations!$A:$O,2,0)</f>
        <v>Riverside</v>
      </c>
      <c r="O384" s="9" t="str">
        <f>VLOOKUP('Consolidtaed Data'!$D5658,'[1]Sales People'!$A:$B,2,0)</f>
        <v>Jerry Perry</v>
      </c>
      <c r="P384" s="9" t="str">
        <f>VLOOKUP('Consolidtaed Data'!$E5658,[1]Customers!$A:$B,2,0)</f>
        <v>Juan Ramirez</v>
      </c>
      <c r="Q384" s="11">
        <f>WEEKDAY('Consolidtaed Data'!$F5658)</f>
        <v>3</v>
      </c>
      <c r="R384" s="9">
        <f>MONTH('Consolidtaed Data'!$F5658)</f>
        <v>2</v>
      </c>
      <c r="S384" s="9" t="str">
        <f>TEXT(Table3[[#This Row],[Purchase Date]],"MMMM")</f>
        <v>January</v>
      </c>
      <c r="T384" s="9">
        <f>YEAR('Consolidtaed Data'!$F5658)</f>
        <v>2021</v>
      </c>
    </row>
    <row r="385" spans="1:20" x14ac:dyDescent="0.3">
      <c r="A385" s="9" t="s">
        <v>1019</v>
      </c>
      <c r="B385" s="9" t="s">
        <v>188</v>
      </c>
      <c r="C385" s="9" t="s">
        <v>134</v>
      </c>
      <c r="D385" s="9" t="s">
        <v>143</v>
      </c>
      <c r="E385" s="9" t="s">
        <v>1601</v>
      </c>
      <c r="F385" s="10">
        <v>43857</v>
      </c>
      <c r="G385" s="10" t="str">
        <f>VLOOKUP(Table3[[#This Row],[Product ID]],[1]Products!$A:$G,2,0)</f>
        <v>Product 63</v>
      </c>
      <c r="H385" s="22">
        <v>4</v>
      </c>
      <c r="I385" s="9">
        <f>VLOOKUP('Consolidtaed Data'!$B6190,[1]Products!$A:$G,4,0)</f>
        <v>2283</v>
      </c>
      <c r="J385" s="9">
        <f>VLOOKUP('Consolidtaed Data'!$B6190,[1]Products!$A:$G,3,0)</f>
        <v>1484</v>
      </c>
      <c r="K385" s="9">
        <f>'Consolidtaed Data'!$J6190*'Consolidtaed Data'!$H6190</f>
        <v>1965</v>
      </c>
      <c r="L385" s="9">
        <f>'Consolidtaed Data'!$I6190*'Consolidtaed Data'!$H6190</f>
        <v>2396</v>
      </c>
      <c r="M385" s="9">
        <f>'Consolidtaed Data'!$L6190-'Consolidtaed Data'!$K6190</f>
        <v>408</v>
      </c>
      <c r="N385" s="9" t="str">
        <f>VLOOKUP('Consolidtaed Data'!$C6190,[1]Locations!$A:$O,2,0)</f>
        <v>San Mateo</v>
      </c>
      <c r="O385" s="9" t="str">
        <f>VLOOKUP('Consolidtaed Data'!$D6190,'[1]Sales People'!$A:$B,2,0)</f>
        <v>Ernest Wheeler</v>
      </c>
      <c r="P385" s="9" t="str">
        <f>VLOOKUP('Consolidtaed Data'!$E6190,[1]Customers!$A:$B,2,0)</f>
        <v>Jimmy Grant</v>
      </c>
      <c r="Q385" s="11">
        <f>WEEKDAY('Consolidtaed Data'!$F6190)</f>
        <v>6</v>
      </c>
      <c r="R385" s="9">
        <f>MONTH('Consolidtaed Data'!$F6190)</f>
        <v>4</v>
      </c>
      <c r="S385" s="9" t="str">
        <f>TEXT(Table3[[#This Row],[Purchase Date]],"MMMM")</f>
        <v>January</v>
      </c>
      <c r="T385" s="9">
        <f>YEAR('Consolidtaed Data'!$F6190)</f>
        <v>2021</v>
      </c>
    </row>
    <row r="386" spans="1:20" x14ac:dyDescent="0.3">
      <c r="A386" s="9" t="s">
        <v>1020</v>
      </c>
      <c r="B386" s="9" t="s">
        <v>20</v>
      </c>
      <c r="C386" s="9" t="s">
        <v>72</v>
      </c>
      <c r="D386" s="9" t="s">
        <v>43</v>
      </c>
      <c r="E386" s="9" t="s">
        <v>703</v>
      </c>
      <c r="F386" s="10">
        <v>43857</v>
      </c>
      <c r="G386" s="10" t="str">
        <f>VLOOKUP(Table3[[#This Row],[Product ID]],[1]Products!$A:$G,2,0)</f>
        <v>Product 98</v>
      </c>
      <c r="H386" s="22">
        <v>1</v>
      </c>
      <c r="I386" s="9">
        <f>VLOOKUP('Consolidtaed Data'!$B6245,[1]Products!$A:$G,4,0)</f>
        <v>502</v>
      </c>
      <c r="J386" s="9">
        <f>VLOOKUP('Consolidtaed Data'!$B6245,[1]Products!$A:$G,3,0)</f>
        <v>296</v>
      </c>
      <c r="K386" s="9">
        <f>'Consolidtaed Data'!$J6245*'Consolidtaed Data'!$H6245</f>
        <v>2421</v>
      </c>
      <c r="L386" s="9">
        <f>'Consolidtaed Data'!$I6245*'Consolidtaed Data'!$H6245</f>
        <v>4401</v>
      </c>
      <c r="M386" s="9">
        <f>'Consolidtaed Data'!$L6245-'Consolidtaed Data'!$K6245</f>
        <v>1224</v>
      </c>
      <c r="N386" s="9" t="str">
        <f>VLOOKUP('Consolidtaed Data'!$C6245,[1]Locations!$A:$O,2,0)</f>
        <v>San Mateo</v>
      </c>
      <c r="O386" s="9" t="str">
        <f>VLOOKUP('Consolidtaed Data'!$D6245,'[1]Sales People'!$A:$B,2,0)</f>
        <v>Kenneth Fields</v>
      </c>
      <c r="P386" s="9" t="str">
        <f>VLOOKUP('Consolidtaed Data'!$E6245,[1]Customers!$A:$B,2,0)</f>
        <v>Keith Stephens</v>
      </c>
      <c r="Q386" s="11">
        <f>WEEKDAY('Consolidtaed Data'!$F6245)</f>
        <v>3</v>
      </c>
      <c r="R386" s="9">
        <f>MONTH('Consolidtaed Data'!$F6245)</f>
        <v>4</v>
      </c>
      <c r="S386" s="9" t="str">
        <f>TEXT(Table3[[#This Row],[Purchase Date]],"MMMM")</f>
        <v>January</v>
      </c>
      <c r="T386" s="9">
        <f>YEAR('Consolidtaed Data'!$F6245)</f>
        <v>2021</v>
      </c>
    </row>
    <row r="387" spans="1:20" x14ac:dyDescent="0.3">
      <c r="A387" s="9" t="s">
        <v>1021</v>
      </c>
      <c r="B387" s="9" t="s">
        <v>330</v>
      </c>
      <c r="C387" s="9" t="s">
        <v>420</v>
      </c>
      <c r="D387" s="9" t="s">
        <v>193</v>
      </c>
      <c r="E387" s="9" t="s">
        <v>583</v>
      </c>
      <c r="F387" s="10">
        <v>43857</v>
      </c>
      <c r="G387" s="10" t="str">
        <f>VLOOKUP(Table3[[#This Row],[Product ID]],[1]Products!$A:$G,2,0)</f>
        <v>Product 91</v>
      </c>
      <c r="H387" s="22">
        <v>1</v>
      </c>
      <c r="I387" s="9">
        <f>VLOOKUP('Consolidtaed Data'!$B7043,[1]Products!$A:$G,4,0)</f>
        <v>392</v>
      </c>
      <c r="J387" s="9">
        <f>VLOOKUP('Consolidtaed Data'!$B7043,[1]Products!$A:$G,3,0)</f>
        <v>255</v>
      </c>
      <c r="K387" s="9">
        <f>'Consolidtaed Data'!$J7043*'Consolidtaed Data'!$H7043</f>
        <v>455</v>
      </c>
      <c r="L387" s="9">
        <f>'Consolidtaed Data'!$I7043*'Consolidtaed Data'!$H7043</f>
        <v>799</v>
      </c>
      <c r="M387" s="9">
        <f>'Consolidtaed Data'!$L7043-'Consolidtaed Data'!$K7043</f>
        <v>285</v>
      </c>
      <c r="N387" s="9" t="str">
        <f>VLOOKUP('Consolidtaed Data'!$C7043,[1]Locations!$A:$O,2,0)</f>
        <v>Garden Grove</v>
      </c>
      <c r="O387" s="9" t="str">
        <f>VLOOKUP('Consolidtaed Data'!$D7043,'[1]Sales People'!$A:$B,2,0)</f>
        <v>Roger Robertson</v>
      </c>
      <c r="P387" s="9" t="str">
        <f>VLOOKUP('Consolidtaed Data'!$E7043,[1]Customers!$A:$B,2,0)</f>
        <v>Nicholas Stanley</v>
      </c>
      <c r="Q387" s="11">
        <f>WEEKDAY('Consolidtaed Data'!$F7043)</f>
        <v>1</v>
      </c>
      <c r="R387" s="9">
        <f>MONTH('Consolidtaed Data'!$F7043)</f>
        <v>6</v>
      </c>
      <c r="S387" s="9" t="str">
        <f>TEXT(Table3[[#This Row],[Purchase Date]],"MMMM")</f>
        <v>January</v>
      </c>
      <c r="T387" s="9">
        <f>YEAR('Consolidtaed Data'!$F7043)</f>
        <v>2021</v>
      </c>
    </row>
    <row r="388" spans="1:20" x14ac:dyDescent="0.3">
      <c r="A388" s="9" t="s">
        <v>1023</v>
      </c>
      <c r="B388" s="9" t="s">
        <v>382</v>
      </c>
      <c r="C388" s="9" t="s">
        <v>223</v>
      </c>
      <c r="D388" s="9" t="s">
        <v>68</v>
      </c>
      <c r="E388" s="9" t="s">
        <v>1039</v>
      </c>
      <c r="F388" s="10">
        <v>43857</v>
      </c>
      <c r="G388" s="10" t="str">
        <f>VLOOKUP(Table3[[#This Row],[Product ID]],[1]Products!$A:$G,2,0)</f>
        <v>Product 50</v>
      </c>
      <c r="H388" s="22">
        <v>1</v>
      </c>
      <c r="I388" s="9">
        <f>VLOOKUP('Consolidtaed Data'!$B7634,[1]Products!$A:$G,4,0)</f>
        <v>886</v>
      </c>
      <c r="J388" s="9">
        <f>VLOOKUP('Consolidtaed Data'!$B7634,[1]Products!$A:$G,3,0)</f>
        <v>478</v>
      </c>
      <c r="K388" s="9">
        <f>'Consolidtaed Data'!$J7634*'Consolidtaed Data'!$H7634</f>
        <v>424</v>
      </c>
      <c r="L388" s="9">
        <f>'Consolidtaed Data'!$I7634*'Consolidtaed Data'!$H7634</f>
        <v>530</v>
      </c>
      <c r="M388" s="9">
        <f>'Consolidtaed Data'!$L7634-'Consolidtaed Data'!$K7634</f>
        <v>2565</v>
      </c>
      <c r="N388" s="9" t="str">
        <f>VLOOKUP('Consolidtaed Data'!$C7634,[1]Locations!$A:$O,2,0)</f>
        <v>Santa Rosa</v>
      </c>
      <c r="O388" s="9" t="str">
        <f>VLOOKUP('Consolidtaed Data'!$D7634,'[1]Sales People'!$A:$B,2,0)</f>
        <v>Joshua Cook</v>
      </c>
      <c r="P388" s="9" t="str">
        <f>VLOOKUP('Consolidtaed Data'!$E7634,[1]Customers!$A:$B,2,0)</f>
        <v>Roger Tucker</v>
      </c>
      <c r="Q388" s="11">
        <f>WEEKDAY('Consolidtaed Data'!$F7634)</f>
        <v>3</v>
      </c>
      <c r="R388" s="9">
        <f>MONTH('Consolidtaed Data'!$F7634)</f>
        <v>8</v>
      </c>
      <c r="S388" s="9" t="str">
        <f>TEXT(Table3[[#This Row],[Purchase Date]],"MMMM")</f>
        <v>January</v>
      </c>
      <c r="T388" s="9">
        <f>YEAR('Consolidtaed Data'!$F7634)</f>
        <v>2021</v>
      </c>
    </row>
    <row r="389" spans="1:20" x14ac:dyDescent="0.3">
      <c r="A389" s="9" t="s">
        <v>1025</v>
      </c>
      <c r="B389" s="9" t="s">
        <v>580</v>
      </c>
      <c r="C389" s="9" t="s">
        <v>130</v>
      </c>
      <c r="D389" s="9" t="s">
        <v>161</v>
      </c>
      <c r="E389" s="9" t="s">
        <v>575</v>
      </c>
      <c r="F389" s="10">
        <v>43857</v>
      </c>
      <c r="G389" s="10" t="str">
        <f>VLOOKUP(Table3[[#This Row],[Product ID]],[1]Products!$A:$G,2,0)</f>
        <v>Product 1</v>
      </c>
      <c r="H389" s="22">
        <v>4</v>
      </c>
      <c r="I389" s="9">
        <f>VLOOKUP('Consolidtaed Data'!$B7649,[1]Products!$A:$G,4,0)</f>
        <v>1582</v>
      </c>
      <c r="J389" s="9">
        <f>VLOOKUP('Consolidtaed Data'!$B7649,[1]Products!$A:$G,3,0)</f>
        <v>1234</v>
      </c>
      <c r="K389" s="9">
        <f>'Consolidtaed Data'!$J7649*'Consolidtaed Data'!$H7649</f>
        <v>122</v>
      </c>
      <c r="L389" s="9">
        <f>'Consolidtaed Data'!$I7649*'Consolidtaed Data'!$H7649</f>
        <v>190</v>
      </c>
      <c r="M389" s="9">
        <f>'Consolidtaed Data'!$L7649-'Consolidtaed Data'!$K7649</f>
        <v>331</v>
      </c>
      <c r="N389" s="9" t="str">
        <f>VLOOKUP('Consolidtaed Data'!$C7649,[1]Locations!$A:$O,2,0)</f>
        <v>Santa Maria</v>
      </c>
      <c r="O389" s="9" t="str">
        <f>VLOOKUP('Consolidtaed Data'!$D7649,'[1]Sales People'!$A:$B,2,0)</f>
        <v>Sean Miller</v>
      </c>
      <c r="P389" s="9" t="str">
        <f>VLOOKUP('Consolidtaed Data'!$E7649,[1]Customers!$A:$B,2,0)</f>
        <v>Steven Howard</v>
      </c>
      <c r="Q389" s="11">
        <f>WEEKDAY('Consolidtaed Data'!$F7649)</f>
        <v>4</v>
      </c>
      <c r="R389" s="9">
        <f>MONTH('Consolidtaed Data'!$F7649)</f>
        <v>8</v>
      </c>
      <c r="S389" s="9" t="str">
        <f>TEXT(Table3[[#This Row],[Purchase Date]],"MMMM")</f>
        <v>January</v>
      </c>
      <c r="T389" s="9">
        <f>YEAR('Consolidtaed Data'!$F7649)</f>
        <v>2021</v>
      </c>
    </row>
    <row r="390" spans="1:20" x14ac:dyDescent="0.3">
      <c r="A390" s="9" t="s">
        <v>1026</v>
      </c>
      <c r="B390" s="9" t="s">
        <v>373</v>
      </c>
      <c r="C390" s="9" t="s">
        <v>169</v>
      </c>
      <c r="D390" s="9" t="s">
        <v>46</v>
      </c>
      <c r="E390" s="9" t="s">
        <v>605</v>
      </c>
      <c r="F390" s="10">
        <v>43857</v>
      </c>
      <c r="G390" s="10" t="str">
        <f>VLOOKUP(Table3[[#This Row],[Product ID]],[1]Products!$A:$G,2,0)</f>
        <v>Product 66</v>
      </c>
      <c r="H390" s="22">
        <v>3</v>
      </c>
      <c r="I390" s="9">
        <f>VLOOKUP('Consolidtaed Data'!$B7693,[1]Products!$A:$G,4,0)</f>
        <v>315</v>
      </c>
      <c r="J390" s="9">
        <f>VLOOKUP('Consolidtaed Data'!$B7693,[1]Products!$A:$G,3,0)</f>
        <v>208</v>
      </c>
      <c r="K390" s="9">
        <f>'Consolidtaed Data'!$J7693*'Consolidtaed Data'!$H7693</f>
        <v>168</v>
      </c>
      <c r="L390" s="9">
        <f>'Consolidtaed Data'!$I7693*'Consolidtaed Data'!$H7693</f>
        <v>246</v>
      </c>
      <c r="M390" s="9">
        <f>'Consolidtaed Data'!$L7693-'Consolidtaed Data'!$K7693</f>
        <v>39</v>
      </c>
      <c r="N390" s="9" t="str">
        <f>VLOOKUP('Consolidtaed Data'!$C7693,[1]Locations!$A:$O,2,0)</f>
        <v>Palmdale</v>
      </c>
      <c r="O390" s="9" t="str">
        <f>VLOOKUP('Consolidtaed Data'!$D7693,'[1]Sales People'!$A:$B,2,0)</f>
        <v>Jerry Perry</v>
      </c>
      <c r="P390" s="9" t="str">
        <f>VLOOKUP('Consolidtaed Data'!$E7693,[1]Customers!$A:$B,2,0)</f>
        <v>Samuel Kim</v>
      </c>
      <c r="Q390" s="11">
        <f>WEEKDAY('Consolidtaed Data'!$F7693)</f>
        <v>7</v>
      </c>
      <c r="R390" s="9">
        <f>MONTH('Consolidtaed Data'!$F7693)</f>
        <v>8</v>
      </c>
      <c r="S390" s="9" t="str">
        <f>TEXT(Table3[[#This Row],[Purchase Date]],"MMMM")</f>
        <v>January</v>
      </c>
      <c r="T390" s="9">
        <f>YEAR('Consolidtaed Data'!$F7693)</f>
        <v>2021</v>
      </c>
    </row>
    <row r="391" spans="1:20" x14ac:dyDescent="0.3">
      <c r="A391" s="9" t="s">
        <v>1028</v>
      </c>
      <c r="B391" s="9" t="s">
        <v>340</v>
      </c>
      <c r="C391" s="9" t="s">
        <v>45</v>
      </c>
      <c r="D391" s="9" t="s">
        <v>46</v>
      </c>
      <c r="E391" s="9" t="s">
        <v>365</v>
      </c>
      <c r="F391" s="10">
        <v>43857</v>
      </c>
      <c r="G391" s="10" t="str">
        <f>VLOOKUP(Table3[[#This Row],[Product ID]],[1]Products!$A:$G,2,0)</f>
        <v>Product 34</v>
      </c>
      <c r="H391" s="22">
        <v>2</v>
      </c>
      <c r="I391" s="9">
        <f>VLOOKUP('Consolidtaed Data'!$B8046,[1]Products!$A:$G,4,0)</f>
        <v>1052</v>
      </c>
      <c r="J391" s="9">
        <f>VLOOKUP('Consolidtaed Data'!$B8046,[1]Products!$A:$G,3,0)</f>
        <v>589</v>
      </c>
      <c r="K391" s="9">
        <f>'Consolidtaed Data'!$J8046*'Consolidtaed Data'!$H8046</f>
        <v>1443</v>
      </c>
      <c r="L391" s="9">
        <f>'Consolidtaed Data'!$I8046*'Consolidtaed Data'!$H8046</f>
        <v>1826</v>
      </c>
      <c r="M391" s="9">
        <f>'Consolidtaed Data'!$L8046-'Consolidtaed Data'!$K8046</f>
        <v>3196</v>
      </c>
      <c r="N391" s="9" t="str">
        <f>VLOOKUP('Consolidtaed Data'!$C8046,[1]Locations!$A:$O,2,0)</f>
        <v>Oxnard</v>
      </c>
      <c r="O391" s="9" t="str">
        <f>VLOOKUP('Consolidtaed Data'!$D8046,'[1]Sales People'!$A:$B,2,0)</f>
        <v>Carl Hall</v>
      </c>
      <c r="P391" s="9" t="str">
        <f>VLOOKUP('Consolidtaed Data'!$E8046,[1]Customers!$A:$B,2,0)</f>
        <v>Roger Mills</v>
      </c>
      <c r="Q391" s="11">
        <f>WEEKDAY('Consolidtaed Data'!$F8046)</f>
        <v>7</v>
      </c>
      <c r="R391" s="9">
        <f>MONTH('Consolidtaed Data'!$F8046)</f>
        <v>9</v>
      </c>
      <c r="S391" s="9" t="str">
        <f>TEXT(Table3[[#This Row],[Purchase Date]],"MMMM")</f>
        <v>January</v>
      </c>
      <c r="T391" s="9">
        <f>YEAR('Consolidtaed Data'!$F8046)</f>
        <v>2021</v>
      </c>
    </row>
    <row r="392" spans="1:20" x14ac:dyDescent="0.3">
      <c r="A392" s="9" t="s">
        <v>1029</v>
      </c>
      <c r="B392" s="9" t="s">
        <v>298</v>
      </c>
      <c r="C392" s="9" t="s">
        <v>205</v>
      </c>
      <c r="D392" s="9" t="s">
        <v>197</v>
      </c>
      <c r="E392" s="9" t="s">
        <v>2219</v>
      </c>
      <c r="F392" s="10">
        <v>43857</v>
      </c>
      <c r="G392" s="10" t="str">
        <f>VLOOKUP(Table3[[#This Row],[Product ID]],[1]Products!$A:$G,2,0)</f>
        <v>Product 53</v>
      </c>
      <c r="H392" s="22">
        <v>3</v>
      </c>
      <c r="I392" s="9">
        <f>VLOOKUP('Consolidtaed Data'!$B8324,[1]Products!$A:$G,4,0)</f>
        <v>1783</v>
      </c>
      <c r="J392" s="9">
        <f>VLOOKUP('Consolidtaed Data'!$B8324,[1]Products!$A:$G,3,0)</f>
        <v>1516</v>
      </c>
      <c r="K392" s="9">
        <f>'Consolidtaed Data'!$J8324*'Consolidtaed Data'!$H8324</f>
        <v>4548</v>
      </c>
      <c r="L392" s="9">
        <f>'Consolidtaed Data'!$I8324*'Consolidtaed Data'!$H8324</f>
        <v>5349</v>
      </c>
      <c r="M392" s="9">
        <f>'Consolidtaed Data'!$L8324-'Consolidtaed Data'!$K8324</f>
        <v>123</v>
      </c>
      <c r="N392" s="9" t="str">
        <f>VLOOKUP('Consolidtaed Data'!$C8324,[1]Locations!$A:$O,2,0)</f>
        <v>Fullerton</v>
      </c>
      <c r="O392" s="9" t="str">
        <f>VLOOKUP('Consolidtaed Data'!$D8324,'[1]Sales People'!$A:$B,2,0)</f>
        <v>Eugene Holmes</v>
      </c>
      <c r="P392" s="9" t="str">
        <f>VLOOKUP('Consolidtaed Data'!$E8324,[1]Customers!$A:$B,2,0)</f>
        <v>Samuel Price</v>
      </c>
      <c r="Q392" s="11">
        <f>WEEKDAY('Consolidtaed Data'!$F8324)</f>
        <v>7</v>
      </c>
      <c r="R392" s="9">
        <f>MONTH('Consolidtaed Data'!$F8324)</f>
        <v>9</v>
      </c>
      <c r="S392" s="9" t="str">
        <f>TEXT(Table3[[#This Row],[Purchase Date]],"MMMM")</f>
        <v>January</v>
      </c>
      <c r="T392" s="9">
        <f>YEAR('Consolidtaed Data'!$F8324)</f>
        <v>2021</v>
      </c>
    </row>
    <row r="393" spans="1:20" x14ac:dyDescent="0.3">
      <c r="A393" s="9" t="s">
        <v>1030</v>
      </c>
      <c r="B393" s="9" t="s">
        <v>244</v>
      </c>
      <c r="C393" s="9" t="s">
        <v>108</v>
      </c>
      <c r="D393" s="9" t="s">
        <v>73</v>
      </c>
      <c r="E393" s="9" t="s">
        <v>436</v>
      </c>
      <c r="F393" s="10">
        <v>43857</v>
      </c>
      <c r="G393" s="10" t="str">
        <f>VLOOKUP(Table3[[#This Row],[Product ID]],[1]Products!$A:$G,2,0)</f>
        <v>Product 76</v>
      </c>
      <c r="H393" s="22">
        <v>1</v>
      </c>
      <c r="I393" s="9">
        <f>VLOOKUP('Consolidtaed Data'!$B8553,[1]Products!$A:$G,4,0)</f>
        <v>1587</v>
      </c>
      <c r="J393" s="9">
        <f>VLOOKUP('Consolidtaed Data'!$B8553,[1]Products!$A:$G,3,0)</f>
        <v>1301</v>
      </c>
      <c r="K393" s="9">
        <f>'Consolidtaed Data'!$J8553*'Consolidtaed Data'!$H8553</f>
        <v>962</v>
      </c>
      <c r="L393" s="9">
        <f>'Consolidtaed Data'!$I8553*'Consolidtaed Data'!$H8553</f>
        <v>1414</v>
      </c>
      <c r="M393" s="9">
        <f>'Consolidtaed Data'!$L8553-'Consolidtaed Data'!$K8553</f>
        <v>348</v>
      </c>
      <c r="N393" s="9" t="str">
        <f>VLOOKUP('Consolidtaed Data'!$C8553,[1]Locations!$A:$O,2,0)</f>
        <v>El Cajon</v>
      </c>
      <c r="O393" s="9" t="str">
        <f>VLOOKUP('Consolidtaed Data'!$D8553,'[1]Sales People'!$A:$B,2,0)</f>
        <v>Joshua Cook</v>
      </c>
      <c r="P393" s="9" t="str">
        <f>VLOOKUP('Consolidtaed Data'!$E8553,[1]Customers!$A:$B,2,0)</f>
        <v>Wayne Johnson</v>
      </c>
      <c r="Q393" s="11">
        <f>WEEKDAY('Consolidtaed Data'!$F8553)</f>
        <v>3</v>
      </c>
      <c r="R393" s="9">
        <f>MONTH('Consolidtaed Data'!$F8553)</f>
        <v>10</v>
      </c>
      <c r="S393" s="9" t="str">
        <f>TEXT(Table3[[#This Row],[Purchase Date]],"MMMM")</f>
        <v>January</v>
      </c>
      <c r="T393" s="9">
        <f>YEAR('Consolidtaed Data'!$F8553)</f>
        <v>2021</v>
      </c>
    </row>
    <row r="394" spans="1:20" x14ac:dyDescent="0.3">
      <c r="A394" s="9" t="s">
        <v>1033</v>
      </c>
      <c r="B394" s="9" t="s">
        <v>298</v>
      </c>
      <c r="C394" s="9" t="s">
        <v>226</v>
      </c>
      <c r="D394" s="9" t="s">
        <v>9</v>
      </c>
      <c r="E394" s="9" t="s">
        <v>1062</v>
      </c>
      <c r="F394" s="10">
        <v>43858</v>
      </c>
      <c r="G394" s="10" t="str">
        <f>VLOOKUP(Table3[[#This Row],[Product ID]],[1]Products!$A:$G,2,0)</f>
        <v>Product 53</v>
      </c>
      <c r="H394" s="22">
        <v>4</v>
      </c>
      <c r="I394" s="9">
        <f>VLOOKUP('Consolidtaed Data'!$B5253,[1]Products!$A:$G,4,0)</f>
        <v>1783</v>
      </c>
      <c r="J394" s="9">
        <f>VLOOKUP('Consolidtaed Data'!$B5253,[1]Products!$A:$G,3,0)</f>
        <v>1230</v>
      </c>
      <c r="K394" s="9">
        <f>'Consolidtaed Data'!$J5253*'Consolidtaed Data'!$H5253</f>
        <v>1291</v>
      </c>
      <c r="L394" s="9">
        <f>'Consolidtaed Data'!$I5253*'Consolidtaed Data'!$H5253</f>
        <v>2391</v>
      </c>
      <c r="M394" s="9">
        <f>'Consolidtaed Data'!$L5253-'Consolidtaed Data'!$K5253</f>
        <v>140</v>
      </c>
      <c r="N394" s="9" t="str">
        <f>VLOOKUP('Consolidtaed Data'!$C5253,[1]Locations!$A:$O,2,0)</f>
        <v>El Cajon</v>
      </c>
      <c r="O394" s="9" t="str">
        <f>VLOOKUP('Consolidtaed Data'!$D5253,'[1]Sales People'!$A:$B,2,0)</f>
        <v>Andrew Bowman</v>
      </c>
      <c r="P394" s="9" t="str">
        <f>VLOOKUP('Consolidtaed Data'!$E5253,[1]Customers!$A:$B,2,0)</f>
        <v>Jeffrey Gibson</v>
      </c>
      <c r="Q394" s="11">
        <f>WEEKDAY('Consolidtaed Data'!$F5253)</f>
        <v>6</v>
      </c>
      <c r="R394" s="9">
        <f>MONTH('Consolidtaed Data'!$F5253)</f>
        <v>1</v>
      </c>
      <c r="S394" s="9" t="str">
        <f>TEXT(Table3[[#This Row],[Purchase Date]],"MMMM")</f>
        <v>January</v>
      </c>
      <c r="T394" s="9">
        <f>YEAR('Consolidtaed Data'!$F5253)</f>
        <v>2021</v>
      </c>
    </row>
    <row r="395" spans="1:20" x14ac:dyDescent="0.3">
      <c r="A395" s="9" t="s">
        <v>1036</v>
      </c>
      <c r="B395" s="9" t="s">
        <v>139</v>
      </c>
      <c r="C395" s="9" t="s">
        <v>253</v>
      </c>
      <c r="D395" s="9" t="s">
        <v>241</v>
      </c>
      <c r="E395" s="9" t="s">
        <v>2832</v>
      </c>
      <c r="F395" s="10">
        <v>43858</v>
      </c>
      <c r="G395" s="10" t="str">
        <f>VLOOKUP(Table3[[#This Row],[Product ID]],[1]Products!$A:$G,2,0)</f>
        <v>Product 13</v>
      </c>
      <c r="H395" s="22">
        <v>3</v>
      </c>
      <c r="I395" s="9">
        <f>VLOOKUP('Consolidtaed Data'!$B5934,[1]Products!$A:$G,4,0)</f>
        <v>817</v>
      </c>
      <c r="J395" s="9">
        <f>VLOOKUP('Consolidtaed Data'!$B5934,[1]Products!$A:$G,3,0)</f>
        <v>409</v>
      </c>
      <c r="K395" s="9">
        <f>'Consolidtaed Data'!$J5934*'Consolidtaed Data'!$H5934</f>
        <v>1090</v>
      </c>
      <c r="L395" s="9">
        <f>'Consolidtaed Data'!$I5934*'Consolidtaed Data'!$H5934</f>
        <v>1380</v>
      </c>
      <c r="M395" s="9">
        <f>'Consolidtaed Data'!$L5934-'Consolidtaed Data'!$K5934</f>
        <v>690</v>
      </c>
      <c r="N395" s="9" t="str">
        <f>VLOOKUP('Consolidtaed Data'!$C5934,[1]Locations!$A:$O,2,0)</f>
        <v>Vista</v>
      </c>
      <c r="O395" s="9" t="str">
        <f>VLOOKUP('Consolidtaed Data'!$D5934,'[1]Sales People'!$A:$B,2,0)</f>
        <v>Scott Mason</v>
      </c>
      <c r="P395" s="9" t="str">
        <f>VLOOKUP('Consolidtaed Data'!$E5934,[1]Customers!$A:$B,2,0)</f>
        <v>Wayne Stone</v>
      </c>
      <c r="Q395" s="11">
        <f>WEEKDAY('Consolidtaed Data'!$F5934)</f>
        <v>7</v>
      </c>
      <c r="R395" s="9">
        <f>MONTH('Consolidtaed Data'!$F5934)</f>
        <v>3</v>
      </c>
      <c r="S395" s="9" t="str">
        <f>TEXT(Table3[[#This Row],[Purchase Date]],"MMMM")</f>
        <v>January</v>
      </c>
      <c r="T395" s="9">
        <f>YEAR('Consolidtaed Data'!$F5934)</f>
        <v>2021</v>
      </c>
    </row>
    <row r="396" spans="1:20" x14ac:dyDescent="0.3">
      <c r="A396" s="9" t="s">
        <v>1038</v>
      </c>
      <c r="B396" s="9" t="s">
        <v>360</v>
      </c>
      <c r="C396" s="9" t="s">
        <v>82</v>
      </c>
      <c r="D396" s="9" t="s">
        <v>17</v>
      </c>
      <c r="E396" s="9" t="s">
        <v>1444</v>
      </c>
      <c r="F396" s="10">
        <v>43858</v>
      </c>
      <c r="G396" s="10" t="str">
        <f>VLOOKUP(Table3[[#This Row],[Product ID]],[1]Products!$A:$G,2,0)</f>
        <v>Product 59</v>
      </c>
      <c r="H396" s="22">
        <v>1</v>
      </c>
      <c r="I396" s="9">
        <f>VLOOKUP('Consolidtaed Data'!$B6611,[1]Products!$A:$G,4,0)</f>
        <v>951</v>
      </c>
      <c r="J396" s="9">
        <f>VLOOKUP('Consolidtaed Data'!$B6611,[1]Products!$A:$G,3,0)</f>
        <v>504</v>
      </c>
      <c r="K396" s="9">
        <f>'Consolidtaed Data'!$J6611*'Consolidtaed Data'!$H6611</f>
        <v>1443</v>
      </c>
      <c r="L396" s="9">
        <f>'Consolidtaed Data'!$I6611*'Consolidtaed Data'!$H6611</f>
        <v>1826</v>
      </c>
      <c r="M396" s="9">
        <f>'Consolidtaed Data'!$L6611-'Consolidtaed Data'!$K6611</f>
        <v>136</v>
      </c>
      <c r="N396" s="9" t="str">
        <f>VLOOKUP('Consolidtaed Data'!$C6611,[1]Locations!$A:$O,2,0)</f>
        <v>Torrance</v>
      </c>
      <c r="O396" s="9" t="str">
        <f>VLOOKUP('Consolidtaed Data'!$D6611,'[1]Sales People'!$A:$B,2,0)</f>
        <v>Kevin Butler</v>
      </c>
      <c r="P396" s="9" t="str">
        <f>VLOOKUP('Consolidtaed Data'!$E6611,[1]Customers!$A:$B,2,0)</f>
        <v>Sean Snyder</v>
      </c>
      <c r="Q396" s="11">
        <f>WEEKDAY('Consolidtaed Data'!$F6611)</f>
        <v>3</v>
      </c>
      <c r="R396" s="9">
        <f>MONTH('Consolidtaed Data'!$F6611)</f>
        <v>5</v>
      </c>
      <c r="S396" s="9" t="str">
        <f>TEXT(Table3[[#This Row],[Purchase Date]],"MMMM")</f>
        <v>January</v>
      </c>
      <c r="T396" s="9">
        <f>YEAR('Consolidtaed Data'!$F6611)</f>
        <v>2021</v>
      </c>
    </row>
    <row r="397" spans="1:20" x14ac:dyDescent="0.3">
      <c r="A397" s="9" t="s">
        <v>1040</v>
      </c>
      <c r="B397" s="9" t="s">
        <v>200</v>
      </c>
      <c r="C397" s="9" t="s">
        <v>63</v>
      </c>
      <c r="D397" s="9" t="s">
        <v>64</v>
      </c>
      <c r="E397" s="9" t="s">
        <v>1413</v>
      </c>
      <c r="F397" s="10">
        <v>43858</v>
      </c>
      <c r="G397" s="10" t="str">
        <f>VLOOKUP(Table3[[#This Row],[Product ID]],[1]Products!$A:$G,2,0)</f>
        <v>Product 23</v>
      </c>
      <c r="H397" s="22">
        <v>4</v>
      </c>
      <c r="I397" s="9">
        <f>VLOOKUP('Consolidtaed Data'!$B6976,[1]Products!$A:$G,4,0)</f>
        <v>800</v>
      </c>
      <c r="J397" s="9">
        <f>VLOOKUP('Consolidtaed Data'!$B6976,[1]Products!$A:$G,3,0)</f>
        <v>536</v>
      </c>
      <c r="K397" s="9">
        <f>'Consolidtaed Data'!$J6976*'Consolidtaed Data'!$H6976</f>
        <v>1076</v>
      </c>
      <c r="L397" s="9">
        <f>'Consolidtaed Data'!$I6976*'Consolidtaed Data'!$H6976</f>
        <v>1472</v>
      </c>
      <c r="M397" s="9">
        <f>'Consolidtaed Data'!$L6976-'Consolidtaed Data'!$K6976</f>
        <v>528</v>
      </c>
      <c r="N397" s="9" t="str">
        <f>VLOOKUP('Consolidtaed Data'!$C6976,[1]Locations!$A:$O,2,0)</f>
        <v>Vallejo</v>
      </c>
      <c r="O397" s="9" t="str">
        <f>VLOOKUP('Consolidtaed Data'!$D6976,'[1]Sales People'!$A:$B,2,0)</f>
        <v>Martin Carr</v>
      </c>
      <c r="P397" s="9" t="str">
        <f>VLOOKUP('Consolidtaed Data'!$E6976,[1]Customers!$A:$B,2,0)</f>
        <v>Louis Perry</v>
      </c>
      <c r="Q397" s="11">
        <f>WEEKDAY('Consolidtaed Data'!$F6976)</f>
        <v>3</v>
      </c>
      <c r="R397" s="9">
        <f>MONTH('Consolidtaed Data'!$F6976)</f>
        <v>6</v>
      </c>
      <c r="S397" s="9" t="str">
        <f>TEXT(Table3[[#This Row],[Purchase Date]],"MMMM")</f>
        <v>January</v>
      </c>
      <c r="T397" s="9">
        <f>YEAR('Consolidtaed Data'!$F6976)</f>
        <v>2021</v>
      </c>
    </row>
    <row r="398" spans="1:20" x14ac:dyDescent="0.3">
      <c r="A398" s="9" t="s">
        <v>1041</v>
      </c>
      <c r="B398" s="9" t="s">
        <v>284</v>
      </c>
      <c r="C398" s="9" t="s">
        <v>357</v>
      </c>
      <c r="D398" s="9" t="s">
        <v>68</v>
      </c>
      <c r="E398" s="9" t="s">
        <v>763</v>
      </c>
      <c r="F398" s="10">
        <v>43858</v>
      </c>
      <c r="G398" s="10" t="str">
        <f>VLOOKUP(Table3[[#This Row],[Product ID]],[1]Products!$A:$G,2,0)</f>
        <v>Product 96</v>
      </c>
      <c r="H398" s="22">
        <v>1</v>
      </c>
      <c r="I398" s="9">
        <f>VLOOKUP('Consolidtaed Data'!$B7097,[1]Products!$A:$G,4,0)</f>
        <v>1103</v>
      </c>
      <c r="J398" s="9">
        <f>VLOOKUP('Consolidtaed Data'!$B7097,[1]Products!$A:$G,3,0)</f>
        <v>838</v>
      </c>
      <c r="K398" s="9">
        <f>'Consolidtaed Data'!$J7097*'Consolidtaed Data'!$H7097</f>
        <v>79</v>
      </c>
      <c r="L398" s="9">
        <f>'Consolidtaed Data'!$I7097*'Consolidtaed Data'!$H7097</f>
        <v>127</v>
      </c>
      <c r="M398" s="9">
        <f>'Consolidtaed Data'!$L7097-'Consolidtaed Data'!$K7097</f>
        <v>1485</v>
      </c>
      <c r="N398" s="9" t="str">
        <f>VLOOKUP('Consolidtaed Data'!$C7097,[1]Locations!$A:$O,2,0)</f>
        <v>Inglewood</v>
      </c>
      <c r="O398" s="9" t="str">
        <f>VLOOKUP('Consolidtaed Data'!$D7097,'[1]Sales People'!$A:$B,2,0)</f>
        <v>Sean Miller</v>
      </c>
      <c r="P398" s="9" t="str">
        <f>VLOOKUP('Consolidtaed Data'!$E7097,[1]Customers!$A:$B,2,0)</f>
        <v>Andrew Robinson</v>
      </c>
      <c r="Q398" s="11">
        <f>WEEKDAY('Consolidtaed Data'!$F7097)</f>
        <v>5</v>
      </c>
      <c r="R398" s="9">
        <f>MONTH('Consolidtaed Data'!$F7097)</f>
        <v>6</v>
      </c>
      <c r="S398" s="9" t="str">
        <f>TEXT(Table3[[#This Row],[Purchase Date]],"MMMM")</f>
        <v>January</v>
      </c>
      <c r="T398" s="9">
        <f>YEAR('Consolidtaed Data'!$F7097)</f>
        <v>2021</v>
      </c>
    </row>
    <row r="399" spans="1:20" x14ac:dyDescent="0.3">
      <c r="A399" s="9" t="s">
        <v>1043</v>
      </c>
      <c r="B399" s="9" t="s">
        <v>200</v>
      </c>
      <c r="C399" s="9" t="s">
        <v>94</v>
      </c>
      <c r="D399" s="9" t="s">
        <v>87</v>
      </c>
      <c r="E399" s="9" t="s">
        <v>3263</v>
      </c>
      <c r="F399" s="10">
        <v>43858</v>
      </c>
      <c r="G399" s="10" t="str">
        <f>VLOOKUP(Table3[[#This Row],[Product ID]],[1]Products!$A:$G,2,0)</f>
        <v>Product 23</v>
      </c>
      <c r="H399" s="22">
        <v>1</v>
      </c>
      <c r="I399" s="9">
        <f>VLOOKUP('Consolidtaed Data'!$B7436,[1]Products!$A:$G,4,0)</f>
        <v>545</v>
      </c>
      <c r="J399" s="9">
        <f>VLOOKUP('Consolidtaed Data'!$B7436,[1]Products!$A:$G,3,0)</f>
        <v>425</v>
      </c>
      <c r="K399" s="9">
        <f>'Consolidtaed Data'!$J7436*'Consolidtaed Data'!$H7436</f>
        <v>520</v>
      </c>
      <c r="L399" s="9">
        <f>'Consolidtaed Data'!$I7436*'Consolidtaed Data'!$H7436</f>
        <v>724</v>
      </c>
      <c r="M399" s="9">
        <f>'Consolidtaed Data'!$L7436-'Consolidtaed Data'!$K7436</f>
        <v>364</v>
      </c>
      <c r="N399" s="9" t="str">
        <f>VLOOKUP('Consolidtaed Data'!$C7436,[1]Locations!$A:$O,2,0)</f>
        <v>Salinas</v>
      </c>
      <c r="O399" s="9" t="str">
        <f>VLOOKUP('Consolidtaed Data'!$D7436,'[1]Sales People'!$A:$B,2,0)</f>
        <v>Roger Ramos</v>
      </c>
      <c r="P399" s="9" t="str">
        <f>VLOOKUP('Consolidtaed Data'!$E7436,[1]Customers!$A:$B,2,0)</f>
        <v>Phillip Morrison</v>
      </c>
      <c r="Q399" s="11">
        <f>WEEKDAY('Consolidtaed Data'!$F7436)</f>
        <v>1</v>
      </c>
      <c r="R399" s="9">
        <f>MONTH('Consolidtaed Data'!$F7436)</f>
        <v>7</v>
      </c>
      <c r="S399" s="9" t="str">
        <f>TEXT(Table3[[#This Row],[Purchase Date]],"MMMM")</f>
        <v>January</v>
      </c>
      <c r="T399" s="9">
        <f>YEAR('Consolidtaed Data'!$F7436)</f>
        <v>2021</v>
      </c>
    </row>
    <row r="400" spans="1:20" x14ac:dyDescent="0.3">
      <c r="A400" s="9" t="s">
        <v>1045</v>
      </c>
      <c r="B400" s="9" t="s">
        <v>38</v>
      </c>
      <c r="C400" s="9" t="s">
        <v>25</v>
      </c>
      <c r="D400" s="9" t="s">
        <v>80</v>
      </c>
      <c r="E400" s="9" t="s">
        <v>18</v>
      </c>
      <c r="F400" s="10">
        <v>43858</v>
      </c>
      <c r="G400" s="10" t="str">
        <f>VLOOKUP(Table3[[#This Row],[Product ID]],[1]Products!$A:$G,2,0)</f>
        <v>Product 25</v>
      </c>
      <c r="H400" s="22">
        <v>4</v>
      </c>
      <c r="I400" s="9">
        <f>VLOOKUP('Consolidtaed Data'!$B7465,[1]Products!$A:$G,4,0)</f>
        <v>1467</v>
      </c>
      <c r="J400" s="9">
        <f>VLOOKUP('Consolidtaed Data'!$B7465,[1]Products!$A:$G,3,0)</f>
        <v>807</v>
      </c>
      <c r="K400" s="9">
        <f>'Consolidtaed Data'!$J7465*'Consolidtaed Data'!$H7465</f>
        <v>1777</v>
      </c>
      <c r="L400" s="9">
        <f>'Consolidtaed Data'!$I7465*'Consolidtaed Data'!$H7465</f>
        <v>2141</v>
      </c>
      <c r="M400" s="9">
        <f>'Consolidtaed Data'!$L7465-'Consolidtaed Data'!$K7465</f>
        <v>408</v>
      </c>
      <c r="N400" s="9" t="str">
        <f>VLOOKUP('Consolidtaed Data'!$C7465,[1]Locations!$A:$O,2,0)</f>
        <v>Daly City</v>
      </c>
      <c r="O400" s="9" t="str">
        <f>VLOOKUP('Consolidtaed Data'!$D7465,'[1]Sales People'!$A:$B,2,0)</f>
        <v>Arthur Mccoy</v>
      </c>
      <c r="P400" s="9" t="str">
        <f>VLOOKUP('Consolidtaed Data'!$E7465,[1]Customers!$A:$B,2,0)</f>
        <v>Ralph Olson</v>
      </c>
      <c r="Q400" s="11">
        <f>WEEKDAY('Consolidtaed Data'!$F7465)</f>
        <v>3</v>
      </c>
      <c r="R400" s="9">
        <f>MONTH('Consolidtaed Data'!$F7465)</f>
        <v>7</v>
      </c>
      <c r="S400" s="9" t="str">
        <f>TEXT(Table3[[#This Row],[Purchase Date]],"MMMM")</f>
        <v>January</v>
      </c>
      <c r="T400" s="9">
        <f>YEAR('Consolidtaed Data'!$F7465)</f>
        <v>2021</v>
      </c>
    </row>
    <row r="401" spans="1:20" x14ac:dyDescent="0.3">
      <c r="A401" s="9" t="s">
        <v>1046</v>
      </c>
      <c r="B401" s="9" t="s">
        <v>204</v>
      </c>
      <c r="C401" s="9" t="s">
        <v>331</v>
      </c>
      <c r="D401" s="9" t="s">
        <v>315</v>
      </c>
      <c r="E401" s="9" t="s">
        <v>1825</v>
      </c>
      <c r="F401" s="10">
        <v>43858</v>
      </c>
      <c r="G401" s="10" t="str">
        <f>VLOOKUP(Table3[[#This Row],[Product ID]],[1]Products!$A:$G,2,0)</f>
        <v>Product 101</v>
      </c>
      <c r="H401" s="22">
        <v>1</v>
      </c>
      <c r="I401" s="9">
        <f>VLOOKUP('Consolidtaed Data'!$B7531,[1]Products!$A:$G,4,0)</f>
        <v>951</v>
      </c>
      <c r="J401" s="9">
        <f>VLOOKUP('Consolidtaed Data'!$B7531,[1]Products!$A:$G,3,0)</f>
        <v>504</v>
      </c>
      <c r="K401" s="9">
        <f>'Consolidtaed Data'!$J7531*'Consolidtaed Data'!$H7531</f>
        <v>389</v>
      </c>
      <c r="L401" s="9">
        <f>'Consolidtaed Data'!$I7531*'Consolidtaed Data'!$H7531</f>
        <v>637</v>
      </c>
      <c r="M401" s="9">
        <f>'Consolidtaed Data'!$L7531-'Consolidtaed Data'!$K7531</f>
        <v>2092</v>
      </c>
      <c r="N401" s="9" t="str">
        <f>VLOOKUP('Consolidtaed Data'!$C7531,[1]Locations!$A:$O,2,0)</f>
        <v>Stockton</v>
      </c>
      <c r="O401" s="9" t="str">
        <f>VLOOKUP('Consolidtaed Data'!$D7531,'[1]Sales People'!$A:$B,2,0)</f>
        <v>Joshua Cook</v>
      </c>
      <c r="P401" s="9" t="str">
        <f>VLOOKUP('Consolidtaed Data'!$E7531,[1]Customers!$A:$B,2,0)</f>
        <v>Steve Wells</v>
      </c>
      <c r="Q401" s="11">
        <f>WEEKDAY('Consolidtaed Data'!$F7531)</f>
        <v>2</v>
      </c>
      <c r="R401" s="9">
        <f>MONTH('Consolidtaed Data'!$F7531)</f>
        <v>7</v>
      </c>
      <c r="S401" s="9" t="str">
        <f>TEXT(Table3[[#This Row],[Purchase Date]],"MMMM")</f>
        <v>January</v>
      </c>
      <c r="T401" s="9">
        <f>YEAR('Consolidtaed Data'!$F7531)</f>
        <v>2021</v>
      </c>
    </row>
    <row r="402" spans="1:20" x14ac:dyDescent="0.3">
      <c r="A402" s="9" t="s">
        <v>1048</v>
      </c>
      <c r="B402" s="9" t="s">
        <v>148</v>
      </c>
      <c r="C402" s="9" t="s">
        <v>228</v>
      </c>
      <c r="D402" s="9" t="s">
        <v>123</v>
      </c>
      <c r="E402" s="9" t="s">
        <v>657</v>
      </c>
      <c r="F402" s="10">
        <v>43858</v>
      </c>
      <c r="G402" s="10" t="str">
        <f>VLOOKUP(Table3[[#This Row],[Product ID]],[1]Products!$A:$G,2,0)</f>
        <v>Product 16</v>
      </c>
      <c r="H402" s="22">
        <v>3</v>
      </c>
      <c r="I402" s="9">
        <f>VLOOKUP('Consolidtaed Data'!$B7744,[1]Products!$A:$G,4,0)</f>
        <v>1783</v>
      </c>
      <c r="J402" s="9">
        <f>VLOOKUP('Consolidtaed Data'!$B7744,[1]Products!$A:$G,3,0)</f>
        <v>1230</v>
      </c>
      <c r="K402" s="9">
        <f>'Consolidtaed Data'!$J7744*'Consolidtaed Data'!$H7744</f>
        <v>2373</v>
      </c>
      <c r="L402" s="9">
        <f>'Consolidtaed Data'!$I7744*'Consolidtaed Data'!$H7744</f>
        <v>4566</v>
      </c>
      <c r="M402" s="9">
        <f>'Consolidtaed Data'!$L7744-'Consolidtaed Data'!$K7744</f>
        <v>600</v>
      </c>
      <c r="N402" s="9" t="str">
        <f>VLOOKUP('Consolidtaed Data'!$C7744,[1]Locations!$A:$O,2,0)</f>
        <v>Bakersfield</v>
      </c>
      <c r="O402" s="9" t="str">
        <f>VLOOKUP('Consolidtaed Data'!$D7744,'[1]Sales People'!$A:$B,2,0)</f>
        <v>Clarence Fox</v>
      </c>
      <c r="P402" s="9" t="str">
        <f>VLOOKUP('Consolidtaed Data'!$E7744,[1]Customers!$A:$B,2,0)</f>
        <v>Douglas Robinson</v>
      </c>
      <c r="Q402" s="11">
        <f>WEEKDAY('Consolidtaed Data'!$F7744)</f>
        <v>3</v>
      </c>
      <c r="R402" s="9">
        <f>MONTH('Consolidtaed Data'!$F7744)</f>
        <v>8</v>
      </c>
      <c r="S402" s="9" t="str">
        <f>TEXT(Table3[[#This Row],[Purchase Date]],"MMMM")</f>
        <v>January</v>
      </c>
      <c r="T402" s="9">
        <f>YEAR('Consolidtaed Data'!$F7744)</f>
        <v>2021</v>
      </c>
    </row>
    <row r="403" spans="1:20" x14ac:dyDescent="0.3">
      <c r="A403" s="9" t="s">
        <v>1050</v>
      </c>
      <c r="B403" s="9" t="s">
        <v>393</v>
      </c>
      <c r="C403" s="9" t="s">
        <v>169</v>
      </c>
      <c r="D403" s="9" t="s">
        <v>9</v>
      </c>
      <c r="E403" s="9" t="s">
        <v>2247</v>
      </c>
      <c r="F403" s="10">
        <v>43858</v>
      </c>
      <c r="G403" s="10" t="str">
        <f>VLOOKUP(Table3[[#This Row],[Product ID]],[1]Products!$A:$G,2,0)</f>
        <v>Product 84</v>
      </c>
      <c r="H403" s="22">
        <v>2</v>
      </c>
      <c r="I403" s="9">
        <f>VLOOKUP('Consolidtaed Data'!$B8044,[1]Products!$A:$G,4,0)</f>
        <v>637</v>
      </c>
      <c r="J403" s="9">
        <f>VLOOKUP('Consolidtaed Data'!$B8044,[1]Products!$A:$G,3,0)</f>
        <v>389</v>
      </c>
      <c r="K403" s="9">
        <f>'Consolidtaed Data'!$J8044*'Consolidtaed Data'!$H8044</f>
        <v>3070</v>
      </c>
      <c r="L403" s="9">
        <f>'Consolidtaed Data'!$I8044*'Consolidtaed Data'!$H8044</f>
        <v>4514</v>
      </c>
      <c r="M403" s="9">
        <f>'Consolidtaed Data'!$L8044-'Consolidtaed Data'!$K8044</f>
        <v>436</v>
      </c>
      <c r="N403" s="9" t="str">
        <f>VLOOKUP('Consolidtaed Data'!$C8044,[1]Locations!$A:$O,2,0)</f>
        <v>Bakersfield</v>
      </c>
      <c r="O403" s="9" t="str">
        <f>VLOOKUP('Consolidtaed Data'!$D8044,'[1]Sales People'!$A:$B,2,0)</f>
        <v>John Reyes</v>
      </c>
      <c r="P403" s="9" t="str">
        <f>VLOOKUP('Consolidtaed Data'!$E8044,[1]Customers!$A:$B,2,0)</f>
        <v>James Simmons</v>
      </c>
      <c r="Q403" s="11">
        <f>WEEKDAY('Consolidtaed Data'!$F8044)</f>
        <v>7</v>
      </c>
      <c r="R403" s="9">
        <f>MONTH('Consolidtaed Data'!$F8044)</f>
        <v>9</v>
      </c>
      <c r="S403" s="9" t="str">
        <f>TEXT(Table3[[#This Row],[Purchase Date]],"MMMM")</f>
        <v>January</v>
      </c>
      <c r="T403" s="9">
        <f>YEAR('Consolidtaed Data'!$F8044)</f>
        <v>2021</v>
      </c>
    </row>
    <row r="404" spans="1:20" x14ac:dyDescent="0.3">
      <c r="A404" s="9" t="s">
        <v>1053</v>
      </c>
      <c r="B404" s="9" t="s">
        <v>62</v>
      </c>
      <c r="C404" s="9" t="s">
        <v>50</v>
      </c>
      <c r="D404" s="9" t="s">
        <v>229</v>
      </c>
      <c r="E404" s="9" t="s">
        <v>2245</v>
      </c>
      <c r="F404" s="10">
        <v>43858</v>
      </c>
      <c r="G404" s="10" t="str">
        <f>VLOOKUP(Table3[[#This Row],[Product ID]],[1]Products!$A:$G,2,0)</f>
        <v>Product 17</v>
      </c>
      <c r="H404" s="22">
        <v>2</v>
      </c>
      <c r="I404" s="9">
        <f>VLOOKUP('Consolidtaed Data'!$B8395,[1]Products!$A:$G,4,0)</f>
        <v>112</v>
      </c>
      <c r="J404" s="9">
        <f>VLOOKUP('Consolidtaed Data'!$B8395,[1]Products!$A:$G,3,0)</f>
        <v>90</v>
      </c>
      <c r="K404" s="9">
        <f>'Consolidtaed Data'!$J8395*'Consolidtaed Data'!$H8395</f>
        <v>4134</v>
      </c>
      <c r="L404" s="9">
        <f>'Consolidtaed Data'!$I8395*'Consolidtaed Data'!$H8395</f>
        <v>5661</v>
      </c>
      <c r="M404" s="9">
        <f>'Consolidtaed Data'!$L8395-'Consolidtaed Data'!$K8395</f>
        <v>74</v>
      </c>
      <c r="N404" s="9" t="str">
        <f>VLOOKUP('Consolidtaed Data'!$C8395,[1]Locations!$A:$O,2,0)</f>
        <v>Daly City</v>
      </c>
      <c r="O404" s="9" t="str">
        <f>VLOOKUP('Consolidtaed Data'!$D8395,'[1]Sales People'!$A:$B,2,0)</f>
        <v>Roger Robertson</v>
      </c>
      <c r="P404" s="9" t="str">
        <f>VLOOKUP('Consolidtaed Data'!$E8395,[1]Customers!$A:$B,2,0)</f>
        <v>Jason Duncan</v>
      </c>
      <c r="Q404" s="11">
        <f>WEEKDAY('Consolidtaed Data'!$F8395)</f>
        <v>5</v>
      </c>
      <c r="R404" s="9">
        <f>MONTH('Consolidtaed Data'!$F8395)</f>
        <v>9</v>
      </c>
      <c r="S404" s="9" t="str">
        <f>TEXT(Table3[[#This Row],[Purchase Date]],"MMMM")</f>
        <v>January</v>
      </c>
      <c r="T404" s="9">
        <f>YEAR('Consolidtaed Data'!$F8395)</f>
        <v>2021</v>
      </c>
    </row>
    <row r="405" spans="1:20" x14ac:dyDescent="0.3">
      <c r="A405" s="9" t="s">
        <v>1055</v>
      </c>
      <c r="B405" s="9" t="s">
        <v>330</v>
      </c>
      <c r="C405" s="9" t="s">
        <v>90</v>
      </c>
      <c r="D405" s="9" t="s">
        <v>241</v>
      </c>
      <c r="E405" s="9" t="s">
        <v>60</v>
      </c>
      <c r="F405" s="10">
        <v>43858</v>
      </c>
      <c r="G405" s="10" t="str">
        <f>VLOOKUP(Table3[[#This Row],[Product ID]],[1]Products!$A:$G,2,0)</f>
        <v>Product 91</v>
      </c>
      <c r="H405" s="22">
        <v>1</v>
      </c>
      <c r="I405" s="9">
        <f>VLOOKUP('Consolidtaed Data'!$B8664,[1]Products!$A:$G,4,0)</f>
        <v>1380</v>
      </c>
      <c r="J405" s="9">
        <f>VLOOKUP('Consolidtaed Data'!$B8664,[1]Products!$A:$G,3,0)</f>
        <v>1090</v>
      </c>
      <c r="K405" s="9">
        <f>'Consolidtaed Data'!$J8664*'Consolidtaed Data'!$H8664</f>
        <v>1260</v>
      </c>
      <c r="L405" s="9">
        <f>'Consolidtaed Data'!$I8664*'Consolidtaed Data'!$H8664</f>
        <v>1752</v>
      </c>
      <c r="M405" s="9">
        <f>'Consolidtaed Data'!$L8664-'Consolidtaed Data'!$K8664</f>
        <v>2048</v>
      </c>
      <c r="N405" s="9" t="str">
        <f>VLOOKUP('Consolidtaed Data'!$C8664,[1]Locations!$A:$O,2,0)</f>
        <v>El Monte</v>
      </c>
      <c r="O405" s="9" t="str">
        <f>VLOOKUP('Consolidtaed Data'!$D8664,'[1]Sales People'!$A:$B,2,0)</f>
        <v>Joshua Cook</v>
      </c>
      <c r="P405" s="9" t="str">
        <f>VLOOKUP('Consolidtaed Data'!$E8664,[1]Customers!$A:$B,2,0)</f>
        <v>Joe Carroll</v>
      </c>
      <c r="Q405" s="11">
        <f>WEEKDAY('Consolidtaed Data'!$F8664)</f>
        <v>4</v>
      </c>
      <c r="R405" s="9">
        <f>MONTH('Consolidtaed Data'!$F8664)</f>
        <v>10</v>
      </c>
      <c r="S405" s="9" t="str">
        <f>TEXT(Table3[[#This Row],[Purchase Date]],"MMMM")</f>
        <v>January</v>
      </c>
      <c r="T405" s="9">
        <f>YEAR('Consolidtaed Data'!$F8664)</f>
        <v>2021</v>
      </c>
    </row>
    <row r="406" spans="1:20" x14ac:dyDescent="0.3">
      <c r="A406" s="9" t="s">
        <v>1057</v>
      </c>
      <c r="B406" s="9" t="s">
        <v>330</v>
      </c>
      <c r="C406" s="9" t="s">
        <v>126</v>
      </c>
      <c r="D406" s="9" t="s">
        <v>153</v>
      </c>
      <c r="E406" s="9" t="s">
        <v>1263</v>
      </c>
      <c r="F406" s="10">
        <v>43858</v>
      </c>
      <c r="G406" s="10" t="str">
        <f>VLOOKUP(Table3[[#This Row],[Product ID]],[1]Products!$A:$G,2,0)</f>
        <v>Product 91</v>
      </c>
      <c r="H406" s="22">
        <v>1</v>
      </c>
      <c r="I406" s="9">
        <f>VLOOKUP('Consolidtaed Data'!$B8687,[1]Products!$A:$G,4,0)</f>
        <v>1500</v>
      </c>
      <c r="J406" s="9">
        <f>VLOOKUP('Consolidtaed Data'!$B8687,[1]Products!$A:$G,3,0)</f>
        <v>900</v>
      </c>
      <c r="K406" s="9">
        <f>'Consolidtaed Data'!$J8687*'Consolidtaed Data'!$H8687</f>
        <v>208</v>
      </c>
      <c r="L406" s="9">
        <f>'Consolidtaed Data'!$I8687*'Consolidtaed Data'!$H8687</f>
        <v>400</v>
      </c>
      <c r="M406" s="9">
        <f>'Consolidtaed Data'!$L8687-'Consolidtaed Data'!$K8687</f>
        <v>447</v>
      </c>
      <c r="N406" s="9" t="str">
        <f>VLOOKUP('Consolidtaed Data'!$C8687,[1]Locations!$A:$O,2,0)</f>
        <v>Oxnard</v>
      </c>
      <c r="O406" s="9" t="str">
        <f>VLOOKUP('Consolidtaed Data'!$D8687,'[1]Sales People'!$A:$B,2,0)</f>
        <v>Christopher Tucker</v>
      </c>
      <c r="P406" s="9" t="str">
        <f>VLOOKUP('Consolidtaed Data'!$E8687,[1]Customers!$A:$B,2,0)</f>
        <v>Nicholas Garcia</v>
      </c>
      <c r="Q406" s="11">
        <f>WEEKDAY('Consolidtaed Data'!$F8687)</f>
        <v>7</v>
      </c>
      <c r="R406" s="9">
        <f>MONTH('Consolidtaed Data'!$F8687)</f>
        <v>10</v>
      </c>
      <c r="S406" s="9" t="str">
        <f>TEXT(Table3[[#This Row],[Purchase Date]],"MMMM")</f>
        <v>January</v>
      </c>
      <c r="T406" s="9">
        <f>YEAR('Consolidtaed Data'!$F8687)</f>
        <v>2021</v>
      </c>
    </row>
    <row r="407" spans="1:20" x14ac:dyDescent="0.3">
      <c r="A407" s="9" t="s">
        <v>1059</v>
      </c>
      <c r="B407" s="9" t="s">
        <v>526</v>
      </c>
      <c r="C407" s="9" t="s">
        <v>72</v>
      </c>
      <c r="D407" s="9" t="s">
        <v>246</v>
      </c>
      <c r="E407" s="9" t="s">
        <v>1201</v>
      </c>
      <c r="F407" s="10">
        <v>43858</v>
      </c>
      <c r="G407" s="10" t="str">
        <f>VLOOKUP(Table3[[#This Row],[Product ID]],[1]Products!$A:$G,2,0)</f>
        <v>Product 14</v>
      </c>
      <c r="H407" s="22">
        <v>2</v>
      </c>
      <c r="I407" s="9">
        <f>VLOOKUP('Consolidtaed Data'!$B9170,[1]Products!$A:$G,4,0)</f>
        <v>826</v>
      </c>
      <c r="J407" s="9">
        <f>VLOOKUP('Consolidtaed Data'!$B9170,[1]Products!$A:$G,3,0)</f>
        <v>562</v>
      </c>
      <c r="K407" s="9">
        <f>'Consolidtaed Data'!$J9170*'Consolidtaed Data'!$H9170</f>
        <v>4452</v>
      </c>
      <c r="L407" s="9">
        <f>'Consolidtaed Data'!$I9170*'Consolidtaed Data'!$H9170</f>
        <v>6849</v>
      </c>
      <c r="M407" s="9">
        <f>'Consolidtaed Data'!$L9170-'Consolidtaed Data'!$K9170</f>
        <v>837</v>
      </c>
      <c r="N407" s="9" t="str">
        <f>VLOOKUP('Consolidtaed Data'!$C9170,[1]Locations!$A:$O,2,0)</f>
        <v>Modesto</v>
      </c>
      <c r="O407" s="9" t="str">
        <f>VLOOKUP('Consolidtaed Data'!$D9170,'[1]Sales People'!$A:$B,2,0)</f>
        <v>Howard Sims</v>
      </c>
      <c r="P407" s="9" t="str">
        <f>VLOOKUP('Consolidtaed Data'!$E9170,[1]Customers!$A:$B,2,0)</f>
        <v>Bruce Hamilton</v>
      </c>
      <c r="Q407" s="11">
        <f>WEEKDAY('Consolidtaed Data'!$F9170)</f>
        <v>5</v>
      </c>
      <c r="R407" s="9">
        <f>MONTH('Consolidtaed Data'!$F9170)</f>
        <v>11</v>
      </c>
      <c r="S407" s="9" t="str">
        <f>TEXT(Table3[[#This Row],[Purchase Date]],"MMMM")</f>
        <v>January</v>
      </c>
      <c r="T407" s="9">
        <f>YEAR('Consolidtaed Data'!$F9170)</f>
        <v>2021</v>
      </c>
    </row>
    <row r="408" spans="1:20" x14ac:dyDescent="0.3">
      <c r="A408" s="9" t="s">
        <v>1061</v>
      </c>
      <c r="B408" s="9" t="s">
        <v>200</v>
      </c>
      <c r="C408" s="9" t="s">
        <v>90</v>
      </c>
      <c r="D408" s="9" t="s">
        <v>374</v>
      </c>
      <c r="E408" s="9" t="s">
        <v>2677</v>
      </c>
      <c r="F408" s="10">
        <v>43858</v>
      </c>
      <c r="G408" s="10" t="str">
        <f>VLOOKUP(Table3[[#This Row],[Product ID]],[1]Products!$A:$G,2,0)</f>
        <v>Product 23</v>
      </c>
      <c r="H408" s="22">
        <v>3</v>
      </c>
      <c r="I408" s="9">
        <f>VLOOKUP('Consolidtaed Data'!$B9225,[1]Products!$A:$G,4,0)</f>
        <v>556</v>
      </c>
      <c r="J408" s="9">
        <f>VLOOKUP('Consolidtaed Data'!$B9225,[1]Products!$A:$G,3,0)</f>
        <v>395</v>
      </c>
      <c r="K408" s="9">
        <f>'Consolidtaed Data'!$J9225*'Consolidtaed Data'!$H9225</f>
        <v>1301</v>
      </c>
      <c r="L408" s="9">
        <f>'Consolidtaed Data'!$I9225*'Consolidtaed Data'!$H9225</f>
        <v>1587</v>
      </c>
      <c r="M408" s="9">
        <f>'Consolidtaed Data'!$L9225-'Consolidtaed Data'!$K9225</f>
        <v>331</v>
      </c>
      <c r="N408" s="9" t="str">
        <f>VLOOKUP('Consolidtaed Data'!$C9225,[1]Locations!$A:$O,2,0)</f>
        <v>Corona</v>
      </c>
      <c r="O408" s="9" t="str">
        <f>VLOOKUP('Consolidtaed Data'!$D9225,'[1]Sales People'!$A:$B,2,0)</f>
        <v>Eugene Holmes</v>
      </c>
      <c r="P408" s="9" t="str">
        <f>VLOOKUP('Consolidtaed Data'!$E9225,[1]Customers!$A:$B,2,0)</f>
        <v>Brian Kim</v>
      </c>
      <c r="Q408" s="11">
        <f>WEEKDAY('Consolidtaed Data'!$F9225)</f>
        <v>2</v>
      </c>
      <c r="R408" s="9">
        <f>MONTH('Consolidtaed Data'!$F9225)</f>
        <v>11</v>
      </c>
      <c r="S408" s="9" t="str">
        <f>TEXT(Table3[[#This Row],[Purchase Date]],"MMMM")</f>
        <v>January</v>
      </c>
      <c r="T408" s="9">
        <f>YEAR('Consolidtaed Data'!$F9225)</f>
        <v>2021</v>
      </c>
    </row>
    <row r="409" spans="1:20" x14ac:dyDescent="0.3">
      <c r="A409" s="9" t="s">
        <v>1063</v>
      </c>
      <c r="B409" s="9" t="s">
        <v>369</v>
      </c>
      <c r="C409" s="9" t="s">
        <v>357</v>
      </c>
      <c r="D409" s="9" t="s">
        <v>149</v>
      </c>
      <c r="E409" s="9" t="s">
        <v>1345</v>
      </c>
      <c r="F409" s="10">
        <v>43858</v>
      </c>
      <c r="G409" s="10" t="str">
        <f>VLOOKUP(Table3[[#This Row],[Product ID]],[1]Products!$A:$G,2,0)</f>
        <v>Product 8</v>
      </c>
      <c r="H409" s="22">
        <v>4</v>
      </c>
      <c r="I409" s="9">
        <f>VLOOKUP('Consolidtaed Data'!$B9417,[1]Products!$A:$G,4,0)</f>
        <v>181</v>
      </c>
      <c r="J409" s="9">
        <f>VLOOKUP('Consolidtaed Data'!$B9417,[1]Products!$A:$G,3,0)</f>
        <v>130</v>
      </c>
      <c r="K409" s="9">
        <f>'Consolidtaed Data'!$J9417*'Consolidtaed Data'!$H9417</f>
        <v>1367</v>
      </c>
      <c r="L409" s="9">
        <f>'Consolidtaed Data'!$I9417*'Consolidtaed Data'!$H9417</f>
        <v>2241</v>
      </c>
      <c r="M409" s="9">
        <f>'Consolidtaed Data'!$L9417-'Consolidtaed Data'!$K9417</f>
        <v>660</v>
      </c>
      <c r="N409" s="9" t="str">
        <f>VLOOKUP('Consolidtaed Data'!$C9417,[1]Locations!$A:$O,2,0)</f>
        <v>Riverside</v>
      </c>
      <c r="O409" s="9" t="str">
        <f>VLOOKUP('Consolidtaed Data'!$D9417,'[1]Sales People'!$A:$B,2,0)</f>
        <v>Andrew Bowman</v>
      </c>
      <c r="P409" s="9" t="str">
        <f>VLOOKUP('Consolidtaed Data'!$E9417,[1]Customers!$A:$B,2,0)</f>
        <v>Jonathan Pierce</v>
      </c>
      <c r="Q409" s="11">
        <f>WEEKDAY('Consolidtaed Data'!$F9417)</f>
        <v>1</v>
      </c>
      <c r="R409" s="9">
        <f>MONTH('Consolidtaed Data'!$F9417)</f>
        <v>12</v>
      </c>
      <c r="S409" s="9" t="str">
        <f>TEXT(Table3[[#This Row],[Purchase Date]],"MMMM")</f>
        <v>January</v>
      </c>
      <c r="T409" s="9">
        <f>YEAR('Consolidtaed Data'!$F9417)</f>
        <v>2021</v>
      </c>
    </row>
    <row r="410" spans="1:20" x14ac:dyDescent="0.3">
      <c r="A410" s="9" t="s">
        <v>1064</v>
      </c>
      <c r="B410" s="9" t="s">
        <v>443</v>
      </c>
      <c r="C410" s="9" t="s">
        <v>192</v>
      </c>
      <c r="D410" s="9" t="s">
        <v>315</v>
      </c>
      <c r="E410" s="9" t="s">
        <v>309</v>
      </c>
      <c r="F410" s="10">
        <v>43859</v>
      </c>
      <c r="G410" s="10" t="str">
        <f>VLOOKUP(Table3[[#This Row],[Product ID]],[1]Products!$A:$G,2,0)</f>
        <v>Product 61</v>
      </c>
      <c r="H410" s="22">
        <v>1</v>
      </c>
      <c r="I410" s="9">
        <f>VLOOKUP('Consolidtaed Data'!$B4990,[1]Products!$A:$G,4,0)</f>
        <v>35</v>
      </c>
      <c r="J410" s="9">
        <f>VLOOKUP('Consolidtaed Data'!$B4990,[1]Products!$A:$G,3,0)</f>
        <v>22</v>
      </c>
      <c r="K410" s="9">
        <f>'Consolidtaed Data'!$J4990*'Consolidtaed Data'!$H4990</f>
        <v>1223</v>
      </c>
      <c r="L410" s="9">
        <f>'Consolidtaed Data'!$I4990*'Consolidtaed Data'!$H4990</f>
        <v>2005</v>
      </c>
      <c r="M410" s="9">
        <f>'Consolidtaed Data'!$L4990-'Consolidtaed Data'!$K4990</f>
        <v>1521</v>
      </c>
      <c r="N410" s="9" t="str">
        <f>VLOOKUP('Consolidtaed Data'!$C4990,[1]Locations!$A:$O,2,0)</f>
        <v>Santa Clarita</v>
      </c>
      <c r="O410" s="9" t="str">
        <f>VLOOKUP('Consolidtaed Data'!$D4990,'[1]Sales People'!$A:$B,2,0)</f>
        <v>Carl Hall</v>
      </c>
      <c r="P410" s="9" t="str">
        <f>VLOOKUP('Consolidtaed Data'!$E4990,[1]Customers!$A:$B,2,0)</f>
        <v>Patrick Hall</v>
      </c>
      <c r="Q410" s="11">
        <f>WEEKDAY('Consolidtaed Data'!$F4990)</f>
        <v>7</v>
      </c>
      <c r="R410" s="9">
        <f>MONTH('Consolidtaed Data'!$F4990)</f>
        <v>1</v>
      </c>
      <c r="S410" s="9" t="str">
        <f>TEXT(Table3[[#This Row],[Purchase Date]],"MMMM")</f>
        <v>January</v>
      </c>
      <c r="T410" s="9">
        <f>YEAR('Consolidtaed Data'!$F4990)</f>
        <v>2021</v>
      </c>
    </row>
    <row r="411" spans="1:20" x14ac:dyDescent="0.3">
      <c r="A411" s="9" t="s">
        <v>1066</v>
      </c>
      <c r="B411" s="9" t="s">
        <v>531</v>
      </c>
      <c r="C411" s="9" t="s">
        <v>55</v>
      </c>
      <c r="D411" s="9" t="s">
        <v>9</v>
      </c>
      <c r="E411" s="9" t="s">
        <v>2228</v>
      </c>
      <c r="F411" s="10">
        <v>43859</v>
      </c>
      <c r="G411" s="10" t="str">
        <f>VLOOKUP(Table3[[#This Row],[Product ID]],[1]Products!$A:$G,2,0)</f>
        <v>Product 62</v>
      </c>
      <c r="H411" s="22">
        <v>1</v>
      </c>
      <c r="I411" s="9">
        <f>VLOOKUP('Consolidtaed Data'!$B5307,[1]Products!$A:$G,4,0)</f>
        <v>123</v>
      </c>
      <c r="J411" s="9">
        <f>VLOOKUP('Consolidtaed Data'!$B5307,[1]Products!$A:$G,3,0)</f>
        <v>84</v>
      </c>
      <c r="K411" s="9">
        <f>'Consolidtaed Data'!$J5307*'Consolidtaed Data'!$H5307</f>
        <v>1473</v>
      </c>
      <c r="L411" s="9">
        <f>'Consolidtaed Data'!$I5307*'Consolidtaed Data'!$H5307</f>
        <v>2497</v>
      </c>
      <c r="M411" s="9">
        <f>'Consolidtaed Data'!$L5307-'Consolidtaed Data'!$K5307</f>
        <v>944</v>
      </c>
      <c r="N411" s="9" t="str">
        <f>VLOOKUP('Consolidtaed Data'!$C5307,[1]Locations!$A:$O,2,0)</f>
        <v>Vallejo</v>
      </c>
      <c r="O411" s="9" t="str">
        <f>VLOOKUP('Consolidtaed Data'!$D5307,'[1]Sales People'!$A:$B,2,0)</f>
        <v>Jimmy Young</v>
      </c>
      <c r="P411" s="9" t="str">
        <f>VLOOKUP('Consolidtaed Data'!$E5307,[1]Customers!$A:$B,2,0)</f>
        <v>Jeffrey Gibson</v>
      </c>
      <c r="Q411" s="11">
        <f>WEEKDAY('Consolidtaed Data'!$F5307)</f>
        <v>3</v>
      </c>
      <c r="R411" s="9">
        <f>MONTH('Consolidtaed Data'!$F5307)</f>
        <v>1</v>
      </c>
      <c r="S411" s="9" t="str">
        <f>TEXT(Table3[[#This Row],[Purchase Date]],"MMMM")</f>
        <v>January</v>
      </c>
      <c r="T411" s="9">
        <f>YEAR('Consolidtaed Data'!$F5307)</f>
        <v>2021</v>
      </c>
    </row>
    <row r="412" spans="1:20" x14ac:dyDescent="0.3">
      <c r="A412" s="9" t="s">
        <v>1068</v>
      </c>
      <c r="B412" s="9" t="s">
        <v>477</v>
      </c>
      <c r="C412" s="9" t="s">
        <v>55</v>
      </c>
      <c r="D412" s="9" t="s">
        <v>80</v>
      </c>
      <c r="E412" s="9" t="s">
        <v>1506</v>
      </c>
      <c r="F412" s="10">
        <v>43859</v>
      </c>
      <c r="G412" s="10" t="str">
        <f>VLOOKUP(Table3[[#This Row],[Product ID]],[1]Products!$A:$G,2,0)</f>
        <v>Product 46</v>
      </c>
      <c r="H412" s="22">
        <v>3</v>
      </c>
      <c r="I412" s="9">
        <f>VLOOKUP('Consolidtaed Data'!$B5810,[1]Products!$A:$G,4,0)</f>
        <v>1809</v>
      </c>
      <c r="J412" s="9">
        <f>VLOOKUP('Consolidtaed Data'!$B5810,[1]Products!$A:$G,3,0)</f>
        <v>1067</v>
      </c>
      <c r="K412" s="9">
        <f>'Consolidtaed Data'!$J5810*'Consolidtaed Data'!$H5810</f>
        <v>910</v>
      </c>
      <c r="L412" s="9">
        <f>'Consolidtaed Data'!$I5810*'Consolidtaed Data'!$H5810</f>
        <v>1598</v>
      </c>
      <c r="M412" s="9">
        <f>'Consolidtaed Data'!$L5810-'Consolidtaed Data'!$K5810</f>
        <v>1293</v>
      </c>
      <c r="N412" s="9" t="str">
        <f>VLOOKUP('Consolidtaed Data'!$C5810,[1]Locations!$A:$O,2,0)</f>
        <v>El Monte</v>
      </c>
      <c r="O412" s="9" t="str">
        <f>VLOOKUP('Consolidtaed Data'!$D5810,'[1]Sales People'!$A:$B,2,0)</f>
        <v>Joshua Taylor</v>
      </c>
      <c r="P412" s="9" t="str">
        <f>VLOOKUP('Consolidtaed Data'!$E5810,[1]Customers!$A:$B,2,0)</f>
        <v>Ralph Wood</v>
      </c>
      <c r="Q412" s="11">
        <f>WEEKDAY('Consolidtaed Data'!$F5810)</f>
        <v>6</v>
      </c>
      <c r="R412" s="9">
        <f>MONTH('Consolidtaed Data'!$F5810)</f>
        <v>3</v>
      </c>
      <c r="S412" s="9" t="str">
        <f>TEXT(Table3[[#This Row],[Purchase Date]],"MMMM")</f>
        <v>January</v>
      </c>
      <c r="T412" s="9">
        <f>YEAR('Consolidtaed Data'!$F5810)</f>
        <v>2021</v>
      </c>
    </row>
    <row r="413" spans="1:20" x14ac:dyDescent="0.3">
      <c r="A413" s="9" t="s">
        <v>1070</v>
      </c>
      <c r="B413" s="9" t="s">
        <v>116</v>
      </c>
      <c r="C413" s="9" t="s">
        <v>63</v>
      </c>
      <c r="D413" s="9" t="s">
        <v>22</v>
      </c>
      <c r="E413" s="9" t="s">
        <v>1322</v>
      </c>
      <c r="F413" s="10">
        <v>43859</v>
      </c>
      <c r="G413" s="10" t="str">
        <f>VLOOKUP(Table3[[#This Row],[Product ID]],[1]Products!$A:$G,2,0)</f>
        <v>Product 55</v>
      </c>
      <c r="H413" s="22">
        <v>3</v>
      </c>
      <c r="I413" s="9">
        <f>VLOOKUP('Consolidtaed Data'!$B6131,[1]Products!$A:$G,4,0)</f>
        <v>1178</v>
      </c>
      <c r="J413" s="9">
        <f>VLOOKUP('Consolidtaed Data'!$B6131,[1]Products!$A:$G,3,0)</f>
        <v>683</v>
      </c>
      <c r="K413" s="9">
        <f>'Consolidtaed Data'!$J6131*'Consolidtaed Data'!$H6131</f>
        <v>683</v>
      </c>
      <c r="L413" s="9">
        <f>'Consolidtaed Data'!$I6131*'Consolidtaed Data'!$H6131</f>
        <v>1178</v>
      </c>
      <c r="M413" s="9">
        <f>'Consolidtaed Data'!$L6131-'Consolidtaed Data'!$K6131</f>
        <v>495</v>
      </c>
      <c r="N413" s="9" t="str">
        <f>VLOOKUP('Consolidtaed Data'!$C6131,[1]Locations!$A:$O,2,0)</f>
        <v>San Francisco</v>
      </c>
      <c r="O413" s="9" t="str">
        <f>VLOOKUP('Consolidtaed Data'!$D6131,'[1]Sales People'!$A:$B,2,0)</f>
        <v>Joe Sims</v>
      </c>
      <c r="P413" s="9" t="str">
        <f>VLOOKUP('Consolidtaed Data'!$E6131,[1]Customers!$A:$B,2,0)</f>
        <v>Christopher Kim</v>
      </c>
      <c r="Q413" s="11">
        <f>WEEKDAY('Consolidtaed Data'!$F6131)</f>
        <v>2</v>
      </c>
      <c r="R413" s="9">
        <f>MONTH('Consolidtaed Data'!$F6131)</f>
        <v>4</v>
      </c>
      <c r="S413" s="9" t="str">
        <f>TEXT(Table3[[#This Row],[Purchase Date]],"MMMM")</f>
        <v>January</v>
      </c>
      <c r="T413" s="9">
        <f>YEAR('Consolidtaed Data'!$F6131)</f>
        <v>2021</v>
      </c>
    </row>
    <row r="414" spans="1:20" x14ac:dyDescent="0.3">
      <c r="A414" s="9" t="s">
        <v>1073</v>
      </c>
      <c r="B414" s="9" t="s">
        <v>364</v>
      </c>
      <c r="C414" s="9" t="s">
        <v>67</v>
      </c>
      <c r="D414" s="9" t="s">
        <v>105</v>
      </c>
      <c r="E414" s="9" t="s">
        <v>320</v>
      </c>
      <c r="F414" s="10">
        <v>43859</v>
      </c>
      <c r="G414" s="10" t="str">
        <f>VLOOKUP(Table3[[#This Row],[Product ID]],[1]Products!$A:$G,2,0)</f>
        <v>Product 45</v>
      </c>
      <c r="H414" s="22">
        <v>3</v>
      </c>
      <c r="I414" s="9">
        <f>VLOOKUP('Consolidtaed Data'!$B6278,[1]Products!$A:$G,4,0)</f>
        <v>1526</v>
      </c>
      <c r="J414" s="9">
        <f>VLOOKUP('Consolidtaed Data'!$B6278,[1]Products!$A:$G,3,0)</f>
        <v>1251</v>
      </c>
      <c r="K414" s="9">
        <f>'Consolidtaed Data'!$J6278*'Consolidtaed Data'!$H6278</f>
        <v>1122</v>
      </c>
      <c r="L414" s="9">
        <f>'Consolidtaed Data'!$I6278*'Consolidtaed Data'!$H6278</f>
        <v>1368</v>
      </c>
      <c r="M414" s="9">
        <f>'Consolidtaed Data'!$L6278-'Consolidtaed Data'!$K6278</f>
        <v>731</v>
      </c>
      <c r="N414" s="9" t="str">
        <f>VLOOKUP('Consolidtaed Data'!$C6278,[1]Locations!$A:$O,2,0)</f>
        <v>Simi Valley</v>
      </c>
      <c r="O414" s="9" t="str">
        <f>VLOOKUP('Consolidtaed Data'!$D6278,'[1]Sales People'!$A:$B,2,0)</f>
        <v>Fred Robertson</v>
      </c>
      <c r="P414" s="9" t="str">
        <f>VLOOKUP('Consolidtaed Data'!$E6278,[1]Customers!$A:$B,2,0)</f>
        <v>Bobby Hughes</v>
      </c>
      <c r="Q414" s="11">
        <f>WEEKDAY('Consolidtaed Data'!$F6278)</f>
        <v>4</v>
      </c>
      <c r="R414" s="9">
        <f>MONTH('Consolidtaed Data'!$F6278)</f>
        <v>4</v>
      </c>
      <c r="S414" s="9" t="str">
        <f>TEXT(Table3[[#This Row],[Purchase Date]],"MMMM")</f>
        <v>January</v>
      </c>
      <c r="T414" s="9">
        <f>YEAR('Consolidtaed Data'!$F6278)</f>
        <v>2021</v>
      </c>
    </row>
    <row r="415" spans="1:20" x14ac:dyDescent="0.3">
      <c r="A415" s="9" t="s">
        <v>1074</v>
      </c>
      <c r="B415" s="9" t="s">
        <v>200</v>
      </c>
      <c r="C415" s="9" t="s">
        <v>249</v>
      </c>
      <c r="D415" s="9" t="s">
        <v>13</v>
      </c>
      <c r="E415" s="9" t="s">
        <v>4203</v>
      </c>
      <c r="F415" s="10">
        <v>43859</v>
      </c>
      <c r="G415" s="10" t="str">
        <f>VLOOKUP(Table3[[#This Row],[Product ID]],[1]Products!$A:$G,2,0)</f>
        <v>Product 23</v>
      </c>
      <c r="H415" s="22">
        <v>1</v>
      </c>
      <c r="I415" s="9">
        <f>VLOOKUP('Consolidtaed Data'!$B6458,[1]Products!$A:$G,4,0)</f>
        <v>2283</v>
      </c>
      <c r="J415" s="9">
        <f>VLOOKUP('Consolidtaed Data'!$B6458,[1]Products!$A:$G,3,0)</f>
        <v>1484</v>
      </c>
      <c r="K415" s="9">
        <f>'Consolidtaed Data'!$J6458*'Consolidtaed Data'!$H6458</f>
        <v>1443</v>
      </c>
      <c r="L415" s="9">
        <f>'Consolidtaed Data'!$I6458*'Consolidtaed Data'!$H6458</f>
        <v>1826</v>
      </c>
      <c r="M415" s="9">
        <f>'Consolidtaed Data'!$L6458-'Consolidtaed Data'!$K6458</f>
        <v>1632</v>
      </c>
      <c r="N415" s="9" t="str">
        <f>VLOOKUP('Consolidtaed Data'!$C6458,[1]Locations!$A:$O,2,0)</f>
        <v>Pasadena</v>
      </c>
      <c r="O415" s="9" t="str">
        <f>VLOOKUP('Consolidtaed Data'!$D6458,'[1]Sales People'!$A:$B,2,0)</f>
        <v>Brian Hansen</v>
      </c>
      <c r="P415" s="9" t="str">
        <f>VLOOKUP('Consolidtaed Data'!$E6458,[1]Customers!$A:$B,2,0)</f>
        <v>Steven Walker</v>
      </c>
      <c r="Q415" s="11">
        <f>WEEKDAY('Consolidtaed Data'!$F6458)</f>
        <v>4</v>
      </c>
      <c r="R415" s="9">
        <f>MONTH('Consolidtaed Data'!$F6458)</f>
        <v>5</v>
      </c>
      <c r="S415" s="9" t="str">
        <f>TEXT(Table3[[#This Row],[Purchase Date]],"MMMM")</f>
        <v>January</v>
      </c>
      <c r="T415" s="9">
        <f>YEAR('Consolidtaed Data'!$F6458)</f>
        <v>2021</v>
      </c>
    </row>
    <row r="416" spans="1:20" x14ac:dyDescent="0.3">
      <c r="A416" s="9" t="s">
        <v>1075</v>
      </c>
      <c r="B416" s="9" t="s">
        <v>24</v>
      </c>
      <c r="C416" s="9" t="s">
        <v>420</v>
      </c>
      <c r="D416" s="9" t="s">
        <v>161</v>
      </c>
      <c r="E416" s="9" t="s">
        <v>649</v>
      </c>
      <c r="F416" s="10">
        <v>43859</v>
      </c>
      <c r="G416" s="10" t="str">
        <f>VLOOKUP(Table3[[#This Row],[Product ID]],[1]Products!$A:$G,2,0)</f>
        <v>Product 6</v>
      </c>
      <c r="H416" s="22">
        <v>2</v>
      </c>
      <c r="I416" s="9">
        <f>VLOOKUP('Consolidtaed Data'!$B7806,[1]Products!$A:$G,4,0)</f>
        <v>181</v>
      </c>
      <c r="J416" s="9">
        <f>VLOOKUP('Consolidtaed Data'!$B7806,[1]Products!$A:$G,3,0)</f>
        <v>130</v>
      </c>
      <c r="K416" s="9">
        <f>'Consolidtaed Data'!$J7806*'Consolidtaed Data'!$H7806</f>
        <v>947</v>
      </c>
      <c r="L416" s="9">
        <f>'Consolidtaed Data'!$I7806*'Consolidtaed Data'!$H7806</f>
        <v>1353</v>
      </c>
      <c r="M416" s="9">
        <f>'Consolidtaed Data'!$L7806-'Consolidtaed Data'!$K7806</f>
        <v>1724</v>
      </c>
      <c r="N416" s="9" t="str">
        <f>VLOOKUP('Consolidtaed Data'!$C7806,[1]Locations!$A:$O,2,0)</f>
        <v>Richmond</v>
      </c>
      <c r="O416" s="9" t="str">
        <f>VLOOKUP('Consolidtaed Data'!$D7806,'[1]Sales People'!$A:$B,2,0)</f>
        <v>Walter Cook</v>
      </c>
      <c r="P416" s="9" t="str">
        <f>VLOOKUP('Consolidtaed Data'!$E7806,[1]Customers!$A:$B,2,0)</f>
        <v>Fred Jenkins</v>
      </c>
      <c r="Q416" s="11">
        <f>WEEKDAY('Consolidtaed Data'!$F7806)</f>
        <v>1</v>
      </c>
      <c r="R416" s="9">
        <f>MONTH('Consolidtaed Data'!$F7806)</f>
        <v>8</v>
      </c>
      <c r="S416" s="9" t="str">
        <f>TEXT(Table3[[#This Row],[Purchase Date]],"MMMM")</f>
        <v>January</v>
      </c>
      <c r="T416" s="9">
        <f>YEAR('Consolidtaed Data'!$F7806)</f>
        <v>2021</v>
      </c>
    </row>
    <row r="417" spans="1:20" x14ac:dyDescent="0.3">
      <c r="A417" s="9" t="s">
        <v>1076</v>
      </c>
      <c r="B417" s="9" t="s">
        <v>330</v>
      </c>
      <c r="C417" s="9" t="s">
        <v>412</v>
      </c>
      <c r="D417" s="9" t="s">
        <v>241</v>
      </c>
      <c r="E417" s="9" t="s">
        <v>3080</v>
      </c>
      <c r="F417" s="10">
        <v>43859</v>
      </c>
      <c r="G417" s="10" t="str">
        <f>VLOOKUP(Table3[[#This Row],[Product ID]],[1]Products!$A:$G,2,0)</f>
        <v>Product 91</v>
      </c>
      <c r="H417" s="22">
        <v>3</v>
      </c>
      <c r="I417" s="9">
        <f>VLOOKUP('Consolidtaed Data'!$B7857,[1]Products!$A:$G,4,0)</f>
        <v>1743</v>
      </c>
      <c r="J417" s="9">
        <f>VLOOKUP('Consolidtaed Data'!$B7857,[1]Products!$A:$G,3,0)</f>
        <v>872</v>
      </c>
      <c r="K417" s="9">
        <f>'Consolidtaed Data'!$J7857*'Consolidtaed Data'!$H7857</f>
        <v>3930</v>
      </c>
      <c r="L417" s="9">
        <f>'Consolidtaed Data'!$I7857*'Consolidtaed Data'!$H7857</f>
        <v>4792</v>
      </c>
      <c r="M417" s="9">
        <f>'Consolidtaed Data'!$L7857-'Consolidtaed Data'!$K7857</f>
        <v>265</v>
      </c>
      <c r="N417" s="9" t="str">
        <f>VLOOKUP('Consolidtaed Data'!$C7857,[1]Locations!$A:$O,2,0)</f>
        <v>San Buenaventura (Ventura)</v>
      </c>
      <c r="O417" s="9" t="str">
        <f>VLOOKUP('Consolidtaed Data'!$D7857,'[1]Sales People'!$A:$B,2,0)</f>
        <v>Sean Miller</v>
      </c>
      <c r="P417" s="9" t="str">
        <f>VLOOKUP('Consolidtaed Data'!$E7857,[1]Customers!$A:$B,2,0)</f>
        <v>Samuel Kim</v>
      </c>
      <c r="Q417" s="11">
        <f>WEEKDAY('Consolidtaed Data'!$F7857)</f>
        <v>5</v>
      </c>
      <c r="R417" s="9">
        <f>MONTH('Consolidtaed Data'!$F7857)</f>
        <v>8</v>
      </c>
      <c r="S417" s="9" t="str">
        <f>TEXT(Table3[[#This Row],[Purchase Date]],"MMMM")</f>
        <v>January</v>
      </c>
      <c r="T417" s="9">
        <f>YEAR('Consolidtaed Data'!$F7857)</f>
        <v>2021</v>
      </c>
    </row>
    <row r="418" spans="1:20" x14ac:dyDescent="0.3">
      <c r="A418" s="9" t="s">
        <v>1077</v>
      </c>
      <c r="B418" s="9" t="s">
        <v>278</v>
      </c>
      <c r="C418" s="9" t="s">
        <v>86</v>
      </c>
      <c r="D418" s="9" t="s">
        <v>100</v>
      </c>
      <c r="E418" s="9" t="s">
        <v>1047</v>
      </c>
      <c r="F418" s="10">
        <v>43859</v>
      </c>
      <c r="G418" s="10" t="str">
        <f>VLOOKUP(Table3[[#This Row],[Product ID]],[1]Products!$A:$G,2,0)</f>
        <v>Product 75</v>
      </c>
      <c r="H418" s="22">
        <v>2</v>
      </c>
      <c r="I418" s="9">
        <f>VLOOKUP('Consolidtaed Data'!$B7988,[1]Products!$A:$G,4,0)</f>
        <v>637</v>
      </c>
      <c r="J418" s="9">
        <f>VLOOKUP('Consolidtaed Data'!$B7988,[1]Products!$A:$G,3,0)</f>
        <v>389</v>
      </c>
      <c r="K418" s="9">
        <f>'Consolidtaed Data'!$J7988*'Consolidtaed Data'!$H7988</f>
        <v>342</v>
      </c>
      <c r="L418" s="9">
        <f>'Consolidtaed Data'!$I7988*'Consolidtaed Data'!$H7988</f>
        <v>434</v>
      </c>
      <c r="M418" s="9">
        <f>'Consolidtaed Data'!$L7988-'Consolidtaed Data'!$K7988</f>
        <v>204</v>
      </c>
      <c r="N418" s="9" t="str">
        <f>VLOOKUP('Consolidtaed Data'!$C7988,[1]Locations!$A:$O,2,0)</f>
        <v>Los Angeles</v>
      </c>
      <c r="O418" s="9" t="str">
        <f>VLOOKUP('Consolidtaed Data'!$D7988,'[1]Sales People'!$A:$B,2,0)</f>
        <v>Ernest Wheeler</v>
      </c>
      <c r="P418" s="9" t="str">
        <f>VLOOKUP('Consolidtaed Data'!$E7988,[1]Customers!$A:$B,2,0)</f>
        <v>Kenneth Ross</v>
      </c>
      <c r="Q418" s="11">
        <f>WEEKDAY('Consolidtaed Data'!$F7988)</f>
        <v>2</v>
      </c>
      <c r="R418" s="9">
        <f>MONTH('Consolidtaed Data'!$F7988)</f>
        <v>8</v>
      </c>
      <c r="S418" s="9" t="str">
        <f>TEXT(Table3[[#This Row],[Purchase Date]],"MMMM")</f>
        <v>January</v>
      </c>
      <c r="T418" s="9">
        <f>YEAR('Consolidtaed Data'!$F7988)</f>
        <v>2021</v>
      </c>
    </row>
    <row r="419" spans="1:20" x14ac:dyDescent="0.3">
      <c r="A419" s="9" t="s">
        <v>1079</v>
      </c>
      <c r="B419" s="9" t="s">
        <v>712</v>
      </c>
      <c r="C419" s="9" t="s">
        <v>226</v>
      </c>
      <c r="D419" s="9" t="s">
        <v>281</v>
      </c>
      <c r="E419" s="9" t="s">
        <v>701</v>
      </c>
      <c r="F419" s="10">
        <v>43859</v>
      </c>
      <c r="G419" s="10" t="str">
        <f>VLOOKUP(Table3[[#This Row],[Product ID]],[1]Products!$A:$G,2,0)</f>
        <v>Product 32</v>
      </c>
      <c r="H419" s="22">
        <v>3</v>
      </c>
      <c r="I419" s="9">
        <f>VLOOKUP('Consolidtaed Data'!$B9250,[1]Products!$A:$G,4,0)</f>
        <v>1119</v>
      </c>
      <c r="J419" s="9">
        <f>VLOOKUP('Consolidtaed Data'!$B9250,[1]Products!$A:$G,3,0)</f>
        <v>683</v>
      </c>
      <c r="K419" s="9">
        <f>'Consolidtaed Data'!$J9250*'Consolidtaed Data'!$H9250</f>
        <v>208</v>
      </c>
      <c r="L419" s="9">
        <f>'Consolidtaed Data'!$I9250*'Consolidtaed Data'!$H9250</f>
        <v>315</v>
      </c>
      <c r="M419" s="9">
        <f>'Consolidtaed Data'!$L9250-'Consolidtaed Data'!$K9250</f>
        <v>256</v>
      </c>
      <c r="N419" s="9" t="str">
        <f>VLOOKUP('Consolidtaed Data'!$C9250,[1]Locations!$A:$O,2,0)</f>
        <v>San Mateo</v>
      </c>
      <c r="O419" s="9" t="str">
        <f>VLOOKUP('Consolidtaed Data'!$D9250,'[1]Sales People'!$A:$B,2,0)</f>
        <v>Roger Ramos</v>
      </c>
      <c r="P419" s="9" t="str">
        <f>VLOOKUP('Consolidtaed Data'!$E9250,[1]Customers!$A:$B,2,0)</f>
        <v>Donald Reynolds</v>
      </c>
      <c r="Q419" s="11">
        <f>WEEKDAY('Consolidtaed Data'!$F9250)</f>
        <v>4</v>
      </c>
      <c r="R419" s="9">
        <f>MONTH('Consolidtaed Data'!$F9250)</f>
        <v>12</v>
      </c>
      <c r="S419" s="9" t="str">
        <f>TEXT(Table3[[#This Row],[Purchase Date]],"MMMM")</f>
        <v>January</v>
      </c>
      <c r="T419" s="9">
        <f>YEAR('Consolidtaed Data'!$F9250)</f>
        <v>2021</v>
      </c>
    </row>
    <row r="420" spans="1:20" x14ac:dyDescent="0.3">
      <c r="A420" s="9" t="s">
        <v>1080</v>
      </c>
      <c r="B420" s="9" t="s">
        <v>443</v>
      </c>
      <c r="C420" s="9" t="s">
        <v>140</v>
      </c>
      <c r="D420" s="9" t="s">
        <v>80</v>
      </c>
      <c r="E420" s="9" t="s">
        <v>2516</v>
      </c>
      <c r="F420" s="10">
        <v>43859</v>
      </c>
      <c r="G420" s="10" t="str">
        <f>VLOOKUP(Table3[[#This Row],[Product ID]],[1]Products!$A:$G,2,0)</f>
        <v>Product 61</v>
      </c>
      <c r="H420" s="22">
        <v>1</v>
      </c>
      <c r="I420" s="9">
        <f>VLOOKUP('Consolidtaed Data'!$B9508,[1]Products!$A:$G,4,0)</f>
        <v>1353</v>
      </c>
      <c r="J420" s="9">
        <f>VLOOKUP('Consolidtaed Data'!$B9508,[1]Products!$A:$G,3,0)</f>
        <v>947</v>
      </c>
      <c r="K420" s="9">
        <f>'Consolidtaed Data'!$J9508*'Consolidtaed Data'!$H9508</f>
        <v>2346</v>
      </c>
      <c r="L420" s="9">
        <f>'Consolidtaed Data'!$I9508*'Consolidtaed Data'!$H9508</f>
        <v>3724</v>
      </c>
      <c r="M420" s="9">
        <f>'Consolidtaed Data'!$L9508-'Consolidtaed Data'!$K9508</f>
        <v>855</v>
      </c>
      <c r="N420" s="9" t="str">
        <f>VLOOKUP('Consolidtaed Data'!$C9508,[1]Locations!$A:$O,2,0)</f>
        <v>Ontario</v>
      </c>
      <c r="O420" s="9" t="str">
        <f>VLOOKUP('Consolidtaed Data'!$D9508,'[1]Sales People'!$A:$B,2,0)</f>
        <v>Jerry Perry</v>
      </c>
      <c r="P420" s="9" t="str">
        <f>VLOOKUP('Consolidtaed Data'!$E9508,[1]Customers!$A:$B,2,0)</f>
        <v>Gary Hudson</v>
      </c>
      <c r="Q420" s="11">
        <f>WEEKDAY('Consolidtaed Data'!$F9508)</f>
        <v>2</v>
      </c>
      <c r="R420" s="9">
        <f>MONTH('Consolidtaed Data'!$F9508)</f>
        <v>12</v>
      </c>
      <c r="S420" s="9" t="str">
        <f>TEXT(Table3[[#This Row],[Purchase Date]],"MMMM")</f>
        <v>January</v>
      </c>
      <c r="T420" s="9">
        <f>YEAR('Consolidtaed Data'!$F9508)</f>
        <v>2021</v>
      </c>
    </row>
    <row r="421" spans="1:20" x14ac:dyDescent="0.3">
      <c r="A421" s="9" t="s">
        <v>1082</v>
      </c>
      <c r="B421" s="9" t="s">
        <v>248</v>
      </c>
      <c r="C421" s="9" t="s">
        <v>86</v>
      </c>
      <c r="D421" s="9" t="s">
        <v>161</v>
      </c>
      <c r="E421" s="9" t="s">
        <v>644</v>
      </c>
      <c r="F421" s="10">
        <v>43860</v>
      </c>
      <c r="G421" s="10" t="str">
        <f>VLOOKUP(Table3[[#This Row],[Product ID]],[1]Products!$A:$G,2,0)</f>
        <v>Product 97</v>
      </c>
      <c r="H421" s="22">
        <v>3</v>
      </c>
      <c r="I421" s="9">
        <f>VLOOKUP('Consolidtaed Data'!$B4993,[1]Products!$A:$G,4,0)</f>
        <v>947</v>
      </c>
      <c r="J421" s="9">
        <f>VLOOKUP('Consolidtaed Data'!$B4993,[1]Products!$A:$G,3,0)</f>
        <v>786</v>
      </c>
      <c r="K421" s="9">
        <f>'Consolidtaed Data'!$J4993*'Consolidtaed Data'!$H4993</f>
        <v>536</v>
      </c>
      <c r="L421" s="9">
        <f>'Consolidtaed Data'!$I4993*'Consolidtaed Data'!$H4993</f>
        <v>800</v>
      </c>
      <c r="M421" s="9">
        <f>'Consolidtaed Data'!$L4993-'Consolidtaed Data'!$K4993</f>
        <v>1144</v>
      </c>
      <c r="N421" s="9" t="str">
        <f>VLOOKUP('Consolidtaed Data'!$C4993,[1]Locations!$A:$O,2,0)</f>
        <v>Glendale</v>
      </c>
      <c r="O421" s="9" t="str">
        <f>VLOOKUP('Consolidtaed Data'!$D4993,'[1]Sales People'!$A:$B,2,0)</f>
        <v>Ronald Reed</v>
      </c>
      <c r="P421" s="9" t="str">
        <f>VLOOKUP('Consolidtaed Data'!$E4993,[1]Customers!$A:$B,2,0)</f>
        <v>Victor Watkins</v>
      </c>
      <c r="Q421" s="11">
        <f>WEEKDAY('Consolidtaed Data'!$F4993)</f>
        <v>7</v>
      </c>
      <c r="R421" s="9">
        <f>MONTH('Consolidtaed Data'!$F4993)</f>
        <v>1</v>
      </c>
      <c r="S421" s="9" t="str">
        <f>TEXT(Table3[[#This Row],[Purchase Date]],"MMMM")</f>
        <v>January</v>
      </c>
      <c r="T421" s="9">
        <f>YEAR('Consolidtaed Data'!$F4993)</f>
        <v>2021</v>
      </c>
    </row>
    <row r="422" spans="1:20" x14ac:dyDescent="0.3">
      <c r="A422" s="9" t="s">
        <v>1084</v>
      </c>
      <c r="B422" s="9" t="s">
        <v>33</v>
      </c>
      <c r="C422" s="9" t="s">
        <v>140</v>
      </c>
      <c r="D422" s="9" t="s">
        <v>83</v>
      </c>
      <c r="E422" s="9" t="s">
        <v>696</v>
      </c>
      <c r="F422" s="10">
        <v>43860</v>
      </c>
      <c r="G422" s="10" t="str">
        <f>VLOOKUP(Table3[[#This Row],[Product ID]],[1]Products!$A:$G,2,0)</f>
        <v>Product 29</v>
      </c>
      <c r="H422" s="22">
        <v>1</v>
      </c>
      <c r="I422" s="9">
        <f>VLOOKUP('Consolidtaed Data'!$B5100,[1]Products!$A:$G,4,0)</f>
        <v>2141</v>
      </c>
      <c r="J422" s="9">
        <f>VLOOKUP('Consolidtaed Data'!$B5100,[1]Products!$A:$G,3,0)</f>
        <v>1777</v>
      </c>
      <c r="K422" s="9">
        <f>'Consolidtaed Data'!$J5100*'Consolidtaed Data'!$H5100</f>
        <v>2108</v>
      </c>
      <c r="L422" s="9">
        <f>'Consolidtaed Data'!$I5100*'Consolidtaed Data'!$H5100</f>
        <v>2810</v>
      </c>
      <c r="M422" s="9">
        <f>'Consolidtaed Data'!$L5100-'Consolidtaed Data'!$K5100</f>
        <v>660</v>
      </c>
      <c r="N422" s="9" t="str">
        <f>VLOOKUP('Consolidtaed Data'!$C5100,[1]Locations!$A:$O,2,0)</f>
        <v>Santa Rosa</v>
      </c>
      <c r="O422" s="9" t="str">
        <f>VLOOKUP('Consolidtaed Data'!$D5100,'[1]Sales People'!$A:$B,2,0)</f>
        <v>Ernest Wheeler</v>
      </c>
      <c r="P422" s="9" t="str">
        <f>VLOOKUP('Consolidtaed Data'!$E5100,[1]Customers!$A:$B,2,0)</f>
        <v>Ernest Bradley</v>
      </c>
      <c r="Q422" s="11">
        <f>WEEKDAY('Consolidtaed Data'!$F5100)</f>
        <v>7</v>
      </c>
      <c r="R422" s="9">
        <f>MONTH('Consolidtaed Data'!$F5100)</f>
        <v>1</v>
      </c>
      <c r="S422" s="9" t="str">
        <f>TEXT(Table3[[#This Row],[Purchase Date]],"MMMM")</f>
        <v>January</v>
      </c>
      <c r="T422" s="9">
        <f>YEAR('Consolidtaed Data'!$F5100)</f>
        <v>2021</v>
      </c>
    </row>
    <row r="423" spans="1:20" x14ac:dyDescent="0.3">
      <c r="A423" s="9" t="s">
        <v>1085</v>
      </c>
      <c r="B423" s="9" t="s">
        <v>336</v>
      </c>
      <c r="C423" s="9" t="s">
        <v>94</v>
      </c>
      <c r="D423" s="9" t="s">
        <v>197</v>
      </c>
      <c r="E423" s="9" t="s">
        <v>1421</v>
      </c>
      <c r="F423" s="10">
        <v>43860</v>
      </c>
      <c r="G423" s="10" t="str">
        <f>VLOOKUP(Table3[[#This Row],[Product ID]],[1]Products!$A:$G,2,0)</f>
        <v>Product 78</v>
      </c>
      <c r="H423" s="22">
        <v>4</v>
      </c>
      <c r="I423" s="9">
        <f>VLOOKUP('Consolidtaed Data'!$B5315,[1]Products!$A:$G,4,0)</f>
        <v>2396</v>
      </c>
      <c r="J423" s="9">
        <f>VLOOKUP('Consolidtaed Data'!$B5315,[1]Products!$A:$G,3,0)</f>
        <v>1965</v>
      </c>
      <c r="K423" s="9">
        <f>'Consolidtaed Data'!$J5315*'Consolidtaed Data'!$H5315</f>
        <v>4892</v>
      </c>
      <c r="L423" s="9">
        <f>'Consolidtaed Data'!$I5315*'Consolidtaed Data'!$H5315</f>
        <v>8020</v>
      </c>
      <c r="M423" s="9">
        <f>'Consolidtaed Data'!$L5315-'Consolidtaed Data'!$K5315</f>
        <v>82</v>
      </c>
      <c r="N423" s="9" t="str">
        <f>VLOOKUP('Consolidtaed Data'!$C5315,[1]Locations!$A:$O,2,0)</f>
        <v>Santa Rosa</v>
      </c>
      <c r="O423" s="9" t="str">
        <f>VLOOKUP('Consolidtaed Data'!$D5315,'[1]Sales People'!$A:$B,2,0)</f>
        <v>Charles Harper</v>
      </c>
      <c r="P423" s="9" t="str">
        <f>VLOOKUP('Consolidtaed Data'!$E5315,[1]Customers!$A:$B,2,0)</f>
        <v>Jason Murphy</v>
      </c>
      <c r="Q423" s="11">
        <f>WEEKDAY('Consolidtaed Data'!$F5315)</f>
        <v>4</v>
      </c>
      <c r="R423" s="9">
        <f>MONTH('Consolidtaed Data'!$F5315)</f>
        <v>1</v>
      </c>
      <c r="S423" s="9" t="str">
        <f>TEXT(Table3[[#This Row],[Purchase Date]],"MMMM")</f>
        <v>January</v>
      </c>
      <c r="T423" s="9">
        <f>YEAR('Consolidtaed Data'!$F5315)</f>
        <v>2021</v>
      </c>
    </row>
    <row r="424" spans="1:20" x14ac:dyDescent="0.3">
      <c r="A424" s="9" t="s">
        <v>1086</v>
      </c>
      <c r="B424" s="9" t="s">
        <v>806</v>
      </c>
      <c r="C424" s="9" t="s">
        <v>223</v>
      </c>
      <c r="D424" s="9" t="s">
        <v>246</v>
      </c>
      <c r="E424" s="9" t="s">
        <v>470</v>
      </c>
      <c r="F424" s="10">
        <v>43860</v>
      </c>
      <c r="G424" s="10" t="str">
        <f>VLOOKUP(Table3[[#This Row],[Product ID]],[1]Products!$A:$G,2,0)</f>
        <v>Product 72</v>
      </c>
      <c r="H424" s="22">
        <v>3</v>
      </c>
      <c r="I424" s="9">
        <f>VLOOKUP('Consolidtaed Data'!$B6447,[1]Products!$A:$G,4,0)</f>
        <v>1639</v>
      </c>
      <c r="J424" s="9">
        <f>VLOOKUP('Consolidtaed Data'!$B6447,[1]Products!$A:$G,3,0)</f>
        <v>1295</v>
      </c>
      <c r="K424" s="9">
        <f>'Consolidtaed Data'!$J6447*'Consolidtaed Data'!$H6447</f>
        <v>683</v>
      </c>
      <c r="L424" s="9">
        <f>'Consolidtaed Data'!$I6447*'Consolidtaed Data'!$H6447</f>
        <v>1119</v>
      </c>
      <c r="M424" s="9">
        <f>'Consolidtaed Data'!$L6447-'Consolidtaed Data'!$K6447</f>
        <v>344</v>
      </c>
      <c r="N424" s="9" t="str">
        <f>VLOOKUP('Consolidtaed Data'!$C6447,[1]Locations!$A:$O,2,0)</f>
        <v>San Buenaventura (Ventura)</v>
      </c>
      <c r="O424" s="9" t="str">
        <f>VLOOKUP('Consolidtaed Data'!$D6447,'[1]Sales People'!$A:$B,2,0)</f>
        <v>Larry Marshall</v>
      </c>
      <c r="P424" s="9" t="str">
        <f>VLOOKUP('Consolidtaed Data'!$E6447,[1]Customers!$A:$B,2,0)</f>
        <v>Michael Cole</v>
      </c>
      <c r="Q424" s="11">
        <f>WEEKDAY('Consolidtaed Data'!$F6447)</f>
        <v>4</v>
      </c>
      <c r="R424" s="9">
        <f>MONTH('Consolidtaed Data'!$F6447)</f>
        <v>5</v>
      </c>
      <c r="S424" s="9" t="str">
        <f>TEXT(Table3[[#This Row],[Purchase Date]],"MMMM")</f>
        <v>January</v>
      </c>
      <c r="T424" s="9">
        <f>YEAR('Consolidtaed Data'!$F6447)</f>
        <v>2021</v>
      </c>
    </row>
    <row r="425" spans="1:20" x14ac:dyDescent="0.3">
      <c r="A425" s="9" t="s">
        <v>1088</v>
      </c>
      <c r="B425" s="9" t="s">
        <v>164</v>
      </c>
      <c r="C425" s="9" t="s">
        <v>249</v>
      </c>
      <c r="D425" s="9" t="s">
        <v>197</v>
      </c>
      <c r="E425" s="9" t="s">
        <v>1295</v>
      </c>
      <c r="F425" s="10">
        <v>43860</v>
      </c>
      <c r="G425" s="10" t="str">
        <f>VLOOKUP(Table3[[#This Row],[Product ID]],[1]Products!$A:$G,2,0)</f>
        <v>Product 69</v>
      </c>
      <c r="H425" s="22">
        <v>1</v>
      </c>
      <c r="I425" s="9">
        <f>VLOOKUP('Consolidtaed Data'!$B6626,[1]Products!$A:$G,4,0)</f>
        <v>35</v>
      </c>
      <c r="J425" s="9">
        <f>VLOOKUP('Consolidtaed Data'!$B6626,[1]Products!$A:$G,3,0)</f>
        <v>22</v>
      </c>
      <c r="K425" s="9">
        <f>'Consolidtaed Data'!$J6626*'Consolidtaed Data'!$H6626</f>
        <v>409</v>
      </c>
      <c r="L425" s="9">
        <f>'Consolidtaed Data'!$I6626*'Consolidtaed Data'!$H6626</f>
        <v>817</v>
      </c>
      <c r="M425" s="9">
        <f>'Consolidtaed Data'!$L6626-'Consolidtaed Data'!$K6626</f>
        <v>554</v>
      </c>
      <c r="N425" s="9" t="str">
        <f>VLOOKUP('Consolidtaed Data'!$C6626,[1]Locations!$A:$O,2,0)</f>
        <v>Modesto</v>
      </c>
      <c r="O425" s="9" t="str">
        <f>VLOOKUP('Consolidtaed Data'!$D6626,'[1]Sales People'!$A:$B,2,0)</f>
        <v>Ernest Wheeler</v>
      </c>
      <c r="P425" s="9" t="str">
        <f>VLOOKUP('Consolidtaed Data'!$E6626,[1]Customers!$A:$B,2,0)</f>
        <v>William Montgomery</v>
      </c>
      <c r="Q425" s="11">
        <f>WEEKDAY('Consolidtaed Data'!$F6626)</f>
        <v>4</v>
      </c>
      <c r="R425" s="9">
        <f>MONTH('Consolidtaed Data'!$F6626)</f>
        <v>5</v>
      </c>
      <c r="S425" s="9" t="str">
        <f>TEXT(Table3[[#This Row],[Purchase Date]],"MMMM")</f>
        <v>January</v>
      </c>
      <c r="T425" s="9">
        <f>YEAR('Consolidtaed Data'!$F6626)</f>
        <v>2021</v>
      </c>
    </row>
    <row r="426" spans="1:20" x14ac:dyDescent="0.3">
      <c r="A426" s="9" t="s">
        <v>1089</v>
      </c>
      <c r="B426" s="9" t="s">
        <v>209</v>
      </c>
      <c r="C426" s="9" t="s">
        <v>63</v>
      </c>
      <c r="D426" s="9" t="s">
        <v>26</v>
      </c>
      <c r="E426" s="9" t="s">
        <v>1372</v>
      </c>
      <c r="F426" s="10">
        <v>43860</v>
      </c>
      <c r="G426" s="10" t="str">
        <f>VLOOKUP(Table3[[#This Row],[Product ID]],[1]Products!$A:$G,2,0)</f>
        <v>Product 86</v>
      </c>
      <c r="H426" s="22">
        <v>3</v>
      </c>
      <c r="I426" s="9">
        <f>VLOOKUP('Consolidtaed Data'!$B8119,[1]Products!$A:$G,4,0)</f>
        <v>1052</v>
      </c>
      <c r="J426" s="9">
        <f>VLOOKUP('Consolidtaed Data'!$B8119,[1]Products!$A:$G,3,0)</f>
        <v>589</v>
      </c>
      <c r="K426" s="9">
        <f>'Consolidtaed Data'!$J8119*'Consolidtaed Data'!$H8119</f>
        <v>900</v>
      </c>
      <c r="L426" s="9">
        <f>'Consolidtaed Data'!$I8119*'Consolidtaed Data'!$H8119</f>
        <v>1500</v>
      </c>
      <c r="M426" s="9">
        <f>'Consolidtaed Data'!$L8119-'Consolidtaed Data'!$K8119</f>
        <v>1598</v>
      </c>
      <c r="N426" s="9" t="str">
        <f>VLOOKUP('Consolidtaed Data'!$C8119,[1]Locations!$A:$O,2,0)</f>
        <v>Thousand Oaks</v>
      </c>
      <c r="O426" s="9" t="str">
        <f>VLOOKUP('Consolidtaed Data'!$D8119,'[1]Sales People'!$A:$B,2,0)</f>
        <v>Sean Miller</v>
      </c>
      <c r="P426" s="9" t="str">
        <f>VLOOKUP('Consolidtaed Data'!$E8119,[1]Customers!$A:$B,2,0)</f>
        <v>Bobby Black</v>
      </c>
      <c r="Q426" s="11">
        <f>WEEKDAY('Consolidtaed Data'!$F8119)</f>
        <v>6</v>
      </c>
      <c r="R426" s="9">
        <f>MONTH('Consolidtaed Data'!$F8119)</f>
        <v>9</v>
      </c>
      <c r="S426" s="9" t="str">
        <f>TEXT(Table3[[#This Row],[Purchase Date]],"MMMM")</f>
        <v>January</v>
      </c>
      <c r="T426" s="9">
        <f>YEAR('Consolidtaed Data'!$F8119)</f>
        <v>2021</v>
      </c>
    </row>
    <row r="427" spans="1:20" x14ac:dyDescent="0.3">
      <c r="A427" s="9" t="s">
        <v>1092</v>
      </c>
      <c r="B427" s="9" t="s">
        <v>11</v>
      </c>
      <c r="C427" s="9" t="s">
        <v>45</v>
      </c>
      <c r="D427" s="9" t="s">
        <v>127</v>
      </c>
      <c r="E427" s="9" t="s">
        <v>1641</v>
      </c>
      <c r="F427" s="10">
        <v>43860</v>
      </c>
      <c r="G427" s="10" t="str">
        <f>VLOOKUP(Table3[[#This Row],[Product ID]],[1]Products!$A:$G,2,0)</f>
        <v>Product 88</v>
      </c>
      <c r="H427" s="22">
        <v>4</v>
      </c>
      <c r="I427" s="9">
        <f>VLOOKUP('Consolidtaed Data'!$B9097,[1]Products!$A:$G,4,0)</f>
        <v>1862</v>
      </c>
      <c r="J427" s="9">
        <f>VLOOKUP('Consolidtaed Data'!$B9097,[1]Products!$A:$G,3,0)</f>
        <v>1173</v>
      </c>
      <c r="K427" s="9">
        <f>'Consolidtaed Data'!$J9097*'Consolidtaed Data'!$H9097</f>
        <v>1890</v>
      </c>
      <c r="L427" s="9">
        <f>'Consolidtaed Data'!$I9097*'Consolidtaed Data'!$H9097</f>
        <v>3778</v>
      </c>
      <c r="M427" s="9">
        <f>'Consolidtaed Data'!$L9097-'Consolidtaed Data'!$K9097</f>
        <v>2946</v>
      </c>
      <c r="N427" s="9" t="str">
        <f>VLOOKUP('Consolidtaed Data'!$C9097,[1]Locations!$A:$O,2,0)</f>
        <v>Fairfield</v>
      </c>
      <c r="O427" s="9" t="str">
        <f>VLOOKUP('Consolidtaed Data'!$D9097,'[1]Sales People'!$A:$B,2,0)</f>
        <v>Eugene Holmes</v>
      </c>
      <c r="P427" s="9" t="str">
        <f>VLOOKUP('Consolidtaed Data'!$E9097,[1]Customers!$A:$B,2,0)</f>
        <v>Sean Price</v>
      </c>
      <c r="Q427" s="11">
        <f>WEEKDAY('Consolidtaed Data'!$F9097)</f>
        <v>6</v>
      </c>
      <c r="R427" s="9">
        <f>MONTH('Consolidtaed Data'!$F9097)</f>
        <v>11</v>
      </c>
      <c r="S427" s="9" t="str">
        <f>TEXT(Table3[[#This Row],[Purchase Date]],"MMMM")</f>
        <v>January</v>
      </c>
      <c r="T427" s="9">
        <f>YEAR('Consolidtaed Data'!$F9097)</f>
        <v>2021</v>
      </c>
    </row>
    <row r="428" spans="1:20" x14ac:dyDescent="0.3">
      <c r="A428" s="9" t="s">
        <v>1093</v>
      </c>
      <c r="B428" s="9" t="s">
        <v>393</v>
      </c>
      <c r="C428" s="9" t="s">
        <v>130</v>
      </c>
      <c r="D428" s="9" t="s">
        <v>326</v>
      </c>
      <c r="E428" s="9" t="s">
        <v>1493</v>
      </c>
      <c r="F428" s="10">
        <v>43861</v>
      </c>
      <c r="G428" s="10" t="str">
        <f>VLOOKUP(Table3[[#This Row],[Product ID]],[1]Products!$A:$G,2,0)</f>
        <v>Product 84</v>
      </c>
      <c r="H428" s="22">
        <v>4</v>
      </c>
      <c r="I428" s="9">
        <f>VLOOKUP('Consolidtaed Data'!$B4748,[1]Products!$A:$G,4,0)</f>
        <v>502</v>
      </c>
      <c r="J428" s="9">
        <f>VLOOKUP('Consolidtaed Data'!$B4748,[1]Products!$A:$G,3,0)</f>
        <v>296</v>
      </c>
      <c r="K428" s="9">
        <f>'Consolidtaed Data'!$J4748*'Consolidtaed Data'!$H4748</f>
        <v>1443</v>
      </c>
      <c r="L428" s="9">
        <f>'Consolidtaed Data'!$I4748*'Consolidtaed Data'!$H4748</f>
        <v>1826</v>
      </c>
      <c r="M428" s="9">
        <f>'Consolidtaed Data'!$L4748-'Consolidtaed Data'!$K4748</f>
        <v>1376</v>
      </c>
      <c r="N428" s="9" t="str">
        <f>VLOOKUP('Consolidtaed Data'!$C4748,[1]Locations!$A:$O,2,0)</f>
        <v>Santa Clarita</v>
      </c>
      <c r="O428" s="9" t="str">
        <f>VLOOKUP('Consolidtaed Data'!$D4748,'[1]Sales People'!$A:$B,2,0)</f>
        <v>Martin Perry</v>
      </c>
      <c r="P428" s="9" t="str">
        <f>VLOOKUP('Consolidtaed Data'!$E4748,[1]Customers!$A:$B,2,0)</f>
        <v>Paul Larson</v>
      </c>
      <c r="Q428" s="11">
        <f>WEEKDAY('Consolidtaed Data'!$F4748)</f>
        <v>3</v>
      </c>
      <c r="R428" s="9">
        <f>MONTH('Consolidtaed Data'!$F4748)</f>
        <v>12</v>
      </c>
      <c r="S428" s="9" t="str">
        <f>TEXT(Table3[[#This Row],[Purchase Date]],"MMMM")</f>
        <v>January</v>
      </c>
      <c r="T428" s="9">
        <f>YEAR('Consolidtaed Data'!$F4748)</f>
        <v>2020</v>
      </c>
    </row>
    <row r="429" spans="1:20" x14ac:dyDescent="0.3">
      <c r="A429" s="9" t="s">
        <v>1094</v>
      </c>
      <c r="B429" s="9" t="s">
        <v>209</v>
      </c>
      <c r="C429" s="9" t="s">
        <v>421</v>
      </c>
      <c r="D429" s="9" t="s">
        <v>193</v>
      </c>
      <c r="E429" s="9" t="s">
        <v>1060</v>
      </c>
      <c r="F429" s="10">
        <v>43861</v>
      </c>
      <c r="G429" s="10" t="str">
        <f>VLOOKUP(Table3[[#This Row],[Product ID]],[1]Products!$A:$G,2,0)</f>
        <v>Product 86</v>
      </c>
      <c r="H429" s="22">
        <v>1</v>
      </c>
      <c r="I429" s="9">
        <f>VLOOKUP('Consolidtaed Data'!$B4879,[1]Products!$A:$G,4,0)</f>
        <v>1798</v>
      </c>
      <c r="J429" s="9">
        <f>VLOOKUP('Consolidtaed Data'!$B4879,[1]Products!$A:$G,3,0)</f>
        <v>971</v>
      </c>
      <c r="K429" s="9">
        <f>'Consolidtaed Data'!$J4879*'Consolidtaed Data'!$H4879</f>
        <v>255</v>
      </c>
      <c r="L429" s="9">
        <f>'Consolidtaed Data'!$I4879*'Consolidtaed Data'!$H4879</f>
        <v>392</v>
      </c>
      <c r="M429" s="9">
        <f>'Consolidtaed Data'!$L4879-'Consolidtaed Data'!$K4879</f>
        <v>267</v>
      </c>
      <c r="N429" s="9" t="str">
        <f>VLOOKUP('Consolidtaed Data'!$C4879,[1]Locations!$A:$O,2,0)</f>
        <v>Fairfield</v>
      </c>
      <c r="O429" s="9" t="str">
        <f>VLOOKUP('Consolidtaed Data'!$D4879,'[1]Sales People'!$A:$B,2,0)</f>
        <v>Walter Cook</v>
      </c>
      <c r="P429" s="9" t="str">
        <f>VLOOKUP('Consolidtaed Data'!$E4879,[1]Customers!$A:$B,2,0)</f>
        <v>Patrick Rivera</v>
      </c>
      <c r="Q429" s="11">
        <f>WEEKDAY('Consolidtaed Data'!$F4879)</f>
        <v>6</v>
      </c>
      <c r="R429" s="9">
        <f>MONTH('Consolidtaed Data'!$F4879)</f>
        <v>12</v>
      </c>
      <c r="S429" s="9" t="str">
        <f>TEXT(Table3[[#This Row],[Purchase Date]],"MMMM")</f>
        <v>January</v>
      </c>
      <c r="T429" s="9">
        <f>YEAR('Consolidtaed Data'!$F4879)</f>
        <v>2020</v>
      </c>
    </row>
    <row r="430" spans="1:20" x14ac:dyDescent="0.3">
      <c r="A430" s="9" t="s">
        <v>1096</v>
      </c>
      <c r="B430" s="9" t="s">
        <v>294</v>
      </c>
      <c r="C430" s="9" t="s">
        <v>421</v>
      </c>
      <c r="D430" s="9" t="s">
        <v>329</v>
      </c>
      <c r="E430" s="9" t="s">
        <v>84</v>
      </c>
      <c r="F430" s="10">
        <v>43861</v>
      </c>
      <c r="G430" s="10" t="str">
        <f>VLOOKUP(Table3[[#This Row],[Product ID]],[1]Products!$A:$G,2,0)</f>
        <v>Product 51</v>
      </c>
      <c r="H430" s="22">
        <v>3</v>
      </c>
      <c r="I430" s="9">
        <f>VLOOKUP('Consolidtaed Data'!$B5331,[1]Products!$A:$G,4,0)</f>
        <v>886</v>
      </c>
      <c r="J430" s="9">
        <f>VLOOKUP('Consolidtaed Data'!$B5331,[1]Products!$A:$G,3,0)</f>
        <v>478</v>
      </c>
      <c r="K430" s="9">
        <f>'Consolidtaed Data'!$J5331*'Consolidtaed Data'!$H5331</f>
        <v>1632</v>
      </c>
      <c r="L430" s="9">
        <f>'Consolidtaed Data'!$I5331*'Consolidtaed Data'!$H5331</f>
        <v>2016</v>
      </c>
      <c r="M430" s="9">
        <f>'Consolidtaed Data'!$L5331-'Consolidtaed Data'!$K5331</f>
        <v>92</v>
      </c>
      <c r="N430" s="9" t="str">
        <f>VLOOKUP('Consolidtaed Data'!$C5331,[1]Locations!$A:$O,2,0)</f>
        <v>Ontario</v>
      </c>
      <c r="O430" s="9" t="str">
        <f>VLOOKUP('Consolidtaed Data'!$D5331,'[1]Sales People'!$A:$B,2,0)</f>
        <v>Larry Marshall</v>
      </c>
      <c r="P430" s="9" t="str">
        <f>VLOOKUP('Consolidtaed Data'!$E5331,[1]Customers!$A:$B,2,0)</f>
        <v>Benjamin Stanley</v>
      </c>
      <c r="Q430" s="11">
        <f>WEEKDAY('Consolidtaed Data'!$F5331)</f>
        <v>6</v>
      </c>
      <c r="R430" s="9">
        <f>MONTH('Consolidtaed Data'!$F5331)</f>
        <v>1</v>
      </c>
      <c r="S430" s="9" t="str">
        <f>TEXT(Table3[[#This Row],[Purchase Date]],"MMMM")</f>
        <v>January</v>
      </c>
      <c r="T430" s="9">
        <f>YEAR('Consolidtaed Data'!$F5331)</f>
        <v>2021</v>
      </c>
    </row>
    <row r="431" spans="1:20" x14ac:dyDescent="0.3">
      <c r="A431" s="9" t="s">
        <v>1097</v>
      </c>
      <c r="B431" s="9" t="s">
        <v>336</v>
      </c>
      <c r="C431" s="9" t="s">
        <v>99</v>
      </c>
      <c r="D431" s="9" t="s">
        <v>87</v>
      </c>
      <c r="E431" s="9" t="s">
        <v>2288</v>
      </c>
      <c r="F431" s="10">
        <v>43861</v>
      </c>
      <c r="G431" s="10" t="str">
        <f>VLOOKUP(Table3[[#This Row],[Product ID]],[1]Products!$A:$G,2,0)</f>
        <v>Product 78</v>
      </c>
      <c r="H431" s="22">
        <v>1</v>
      </c>
      <c r="I431" s="9">
        <f>VLOOKUP('Consolidtaed Data'!$B5491,[1]Products!$A:$G,4,0)</f>
        <v>1967</v>
      </c>
      <c r="J431" s="9">
        <f>VLOOKUP('Consolidtaed Data'!$B5491,[1]Products!$A:$G,3,0)</f>
        <v>1397</v>
      </c>
      <c r="K431" s="9">
        <f>'Consolidtaed Data'!$J5491*'Consolidtaed Data'!$H5491</f>
        <v>1248</v>
      </c>
      <c r="L431" s="9">
        <f>'Consolidtaed Data'!$I5491*'Consolidtaed Data'!$H5491</f>
        <v>1809</v>
      </c>
      <c r="M431" s="9">
        <f>'Consolidtaed Data'!$L5491-'Consolidtaed Data'!$K5491</f>
        <v>1654</v>
      </c>
      <c r="N431" s="9" t="str">
        <f>VLOOKUP('Consolidtaed Data'!$C5491,[1]Locations!$A:$O,2,0)</f>
        <v>Inglewood</v>
      </c>
      <c r="O431" s="9" t="str">
        <f>VLOOKUP('Consolidtaed Data'!$D5491,'[1]Sales People'!$A:$B,2,0)</f>
        <v>Jerry Perry</v>
      </c>
      <c r="P431" s="9" t="str">
        <f>VLOOKUP('Consolidtaed Data'!$E5491,[1]Customers!$A:$B,2,0)</f>
        <v>Thomas Sims</v>
      </c>
      <c r="Q431" s="11">
        <f>WEEKDAY('Consolidtaed Data'!$F5491)</f>
        <v>4</v>
      </c>
      <c r="R431" s="9">
        <f>MONTH('Consolidtaed Data'!$F5491)</f>
        <v>2</v>
      </c>
      <c r="S431" s="9" t="str">
        <f>TEXT(Table3[[#This Row],[Purchase Date]],"MMMM")</f>
        <v>January</v>
      </c>
      <c r="T431" s="9">
        <f>YEAR('Consolidtaed Data'!$F5491)</f>
        <v>2021</v>
      </c>
    </row>
    <row r="432" spans="1:20" x14ac:dyDescent="0.3">
      <c r="A432" s="9" t="s">
        <v>1098</v>
      </c>
      <c r="B432" s="9" t="s">
        <v>93</v>
      </c>
      <c r="C432" s="9" t="s">
        <v>86</v>
      </c>
      <c r="D432" s="9" t="s">
        <v>80</v>
      </c>
      <c r="E432" s="9" t="s">
        <v>599</v>
      </c>
      <c r="F432" s="10">
        <v>43861</v>
      </c>
      <c r="G432" s="10" t="str">
        <f>VLOOKUP(Table3[[#This Row],[Product ID]],[1]Products!$A:$G,2,0)</f>
        <v>Product 71</v>
      </c>
      <c r="H432" s="22">
        <v>1</v>
      </c>
      <c r="I432" s="9">
        <f>VLOOKUP('Consolidtaed Data'!$B5514,[1]Products!$A:$G,4,0)</f>
        <v>2182</v>
      </c>
      <c r="J432" s="9">
        <f>VLOOKUP('Consolidtaed Data'!$B5514,[1]Products!$A:$G,3,0)</f>
        <v>1200</v>
      </c>
      <c r="K432" s="9">
        <f>'Consolidtaed Data'!$J5514*'Consolidtaed Data'!$H5514</f>
        <v>5892</v>
      </c>
      <c r="L432" s="9">
        <f>'Consolidtaed Data'!$I5514*'Consolidtaed Data'!$H5514</f>
        <v>9988</v>
      </c>
      <c r="M432" s="9">
        <f>'Consolidtaed Data'!$L5514-'Consolidtaed Data'!$K5514</f>
        <v>754</v>
      </c>
      <c r="N432" s="9" t="str">
        <f>VLOOKUP('Consolidtaed Data'!$C5514,[1]Locations!$A:$O,2,0)</f>
        <v>Fresno</v>
      </c>
      <c r="O432" s="9" t="str">
        <f>VLOOKUP('Consolidtaed Data'!$D5514,'[1]Sales People'!$A:$B,2,0)</f>
        <v>Howard Gardner</v>
      </c>
      <c r="P432" s="9" t="str">
        <f>VLOOKUP('Consolidtaed Data'!$E5514,[1]Customers!$A:$B,2,0)</f>
        <v>Joseph Walker</v>
      </c>
      <c r="Q432" s="11">
        <f>WEEKDAY('Consolidtaed Data'!$F5514)</f>
        <v>5</v>
      </c>
      <c r="R432" s="9">
        <f>MONTH('Consolidtaed Data'!$F5514)</f>
        <v>2</v>
      </c>
      <c r="S432" s="9" t="str">
        <f>TEXT(Table3[[#This Row],[Purchase Date]],"MMMM")</f>
        <v>January</v>
      </c>
      <c r="T432" s="9">
        <f>YEAR('Consolidtaed Data'!$F5514)</f>
        <v>2021</v>
      </c>
    </row>
    <row r="433" spans="1:20" x14ac:dyDescent="0.3">
      <c r="A433" s="9" t="s">
        <v>1100</v>
      </c>
      <c r="B433" s="9" t="s">
        <v>54</v>
      </c>
      <c r="C433" s="9" t="s">
        <v>331</v>
      </c>
      <c r="D433" s="9" t="s">
        <v>326</v>
      </c>
      <c r="E433" s="9" t="s">
        <v>232</v>
      </c>
      <c r="F433" s="10">
        <v>43861</v>
      </c>
      <c r="G433" s="10" t="str">
        <f>VLOOKUP(Table3[[#This Row],[Product ID]],[1]Products!$A:$G,2,0)</f>
        <v>Product 41</v>
      </c>
      <c r="H433" s="22">
        <v>4</v>
      </c>
      <c r="I433" s="9">
        <f>VLOOKUP('Consolidtaed Data'!$B5783,[1]Products!$A:$G,4,0)</f>
        <v>217</v>
      </c>
      <c r="J433" s="9">
        <f>VLOOKUP('Consolidtaed Data'!$B5783,[1]Products!$A:$G,3,0)</f>
        <v>171</v>
      </c>
      <c r="K433" s="9">
        <f>'Consolidtaed Data'!$J5783*'Consolidtaed Data'!$H5783</f>
        <v>682</v>
      </c>
      <c r="L433" s="9">
        <f>'Consolidtaed Data'!$I5783*'Consolidtaed Data'!$H5783</f>
        <v>1338</v>
      </c>
      <c r="M433" s="9">
        <f>'Consolidtaed Data'!$L5783-'Consolidtaed Data'!$K5783</f>
        <v>436</v>
      </c>
      <c r="N433" s="9" t="str">
        <f>VLOOKUP('Consolidtaed Data'!$C5783,[1]Locations!$A:$O,2,0)</f>
        <v>Inglewood</v>
      </c>
      <c r="O433" s="9" t="str">
        <f>VLOOKUP('Consolidtaed Data'!$D5783,'[1]Sales People'!$A:$B,2,0)</f>
        <v>Arthur Mccoy</v>
      </c>
      <c r="P433" s="9" t="str">
        <f>VLOOKUP('Consolidtaed Data'!$E5783,[1]Customers!$A:$B,2,0)</f>
        <v>Fred Russell</v>
      </c>
      <c r="Q433" s="11">
        <f>WEEKDAY('Consolidtaed Data'!$F5783)</f>
        <v>4</v>
      </c>
      <c r="R433" s="9">
        <f>MONTH('Consolidtaed Data'!$F5783)</f>
        <v>3</v>
      </c>
      <c r="S433" s="9" t="str">
        <f>TEXT(Table3[[#This Row],[Purchase Date]],"MMMM")</f>
        <v>January</v>
      </c>
      <c r="T433" s="9">
        <f>YEAR('Consolidtaed Data'!$F5783)</f>
        <v>2021</v>
      </c>
    </row>
    <row r="434" spans="1:20" x14ac:dyDescent="0.3">
      <c r="A434" s="9" t="s">
        <v>1102</v>
      </c>
      <c r="B434" s="9" t="s">
        <v>531</v>
      </c>
      <c r="C434" s="9" t="s">
        <v>122</v>
      </c>
      <c r="D434" s="9" t="s">
        <v>73</v>
      </c>
      <c r="E434" s="9" t="s">
        <v>571</v>
      </c>
      <c r="F434" s="10">
        <v>43861</v>
      </c>
      <c r="G434" s="10" t="str">
        <f>VLOOKUP(Table3[[#This Row],[Product ID]],[1]Products!$A:$G,2,0)</f>
        <v>Product 62</v>
      </c>
      <c r="H434" s="22">
        <v>3</v>
      </c>
      <c r="I434" s="9">
        <f>VLOOKUP('Consolidtaed Data'!$B6300,[1]Products!$A:$G,4,0)</f>
        <v>530</v>
      </c>
      <c r="J434" s="9">
        <f>VLOOKUP('Consolidtaed Data'!$B6300,[1]Products!$A:$G,3,0)</f>
        <v>424</v>
      </c>
      <c r="K434" s="9">
        <f>'Consolidtaed Data'!$J6300*'Consolidtaed Data'!$H6300</f>
        <v>2728</v>
      </c>
      <c r="L434" s="9">
        <f>'Consolidtaed Data'!$I6300*'Consolidtaed Data'!$H6300</f>
        <v>5352</v>
      </c>
      <c r="M434" s="9">
        <f>'Consolidtaed Data'!$L6300-'Consolidtaed Data'!$K6300</f>
        <v>1308</v>
      </c>
      <c r="N434" s="9" t="str">
        <f>VLOOKUP('Consolidtaed Data'!$C6300,[1]Locations!$A:$O,2,0)</f>
        <v>Orange</v>
      </c>
      <c r="O434" s="9" t="str">
        <f>VLOOKUP('Consolidtaed Data'!$D6300,'[1]Sales People'!$A:$B,2,0)</f>
        <v>Roger Ramos</v>
      </c>
      <c r="P434" s="9" t="str">
        <f>VLOOKUP('Consolidtaed Data'!$E6300,[1]Customers!$A:$B,2,0)</f>
        <v>Roy Rice</v>
      </c>
      <c r="Q434" s="11">
        <f>WEEKDAY('Consolidtaed Data'!$F6300)</f>
        <v>5</v>
      </c>
      <c r="R434" s="9">
        <f>MONTH('Consolidtaed Data'!$F6300)</f>
        <v>4</v>
      </c>
      <c r="S434" s="9" t="str">
        <f>TEXT(Table3[[#This Row],[Purchase Date]],"MMMM")</f>
        <v>January</v>
      </c>
      <c r="T434" s="9">
        <f>YEAR('Consolidtaed Data'!$F6300)</f>
        <v>2021</v>
      </c>
    </row>
    <row r="435" spans="1:20" x14ac:dyDescent="0.3">
      <c r="A435" s="9" t="s">
        <v>1106</v>
      </c>
      <c r="B435" s="9" t="s">
        <v>20</v>
      </c>
      <c r="C435" s="9" t="s">
        <v>126</v>
      </c>
      <c r="D435" s="9" t="s">
        <v>229</v>
      </c>
      <c r="E435" s="9" t="s">
        <v>597</v>
      </c>
      <c r="F435" s="10">
        <v>43861</v>
      </c>
      <c r="G435" s="10" t="str">
        <f>VLOOKUP(Table3[[#This Row],[Product ID]],[1]Products!$A:$G,2,0)</f>
        <v>Product 98</v>
      </c>
      <c r="H435" s="22">
        <v>2</v>
      </c>
      <c r="I435" s="9">
        <f>VLOOKUP('Consolidtaed Data'!$B6348,[1]Products!$A:$G,4,0)</f>
        <v>400</v>
      </c>
      <c r="J435" s="9">
        <f>VLOOKUP('Consolidtaed Data'!$B6348,[1]Products!$A:$G,3,0)</f>
        <v>208</v>
      </c>
      <c r="K435" s="9">
        <f>'Consolidtaed Data'!$J6348*'Consolidtaed Data'!$H6348</f>
        <v>3132</v>
      </c>
      <c r="L435" s="9">
        <f>'Consolidtaed Data'!$I6348*'Consolidtaed Data'!$H6348</f>
        <v>5697</v>
      </c>
      <c r="M435" s="9">
        <f>'Consolidtaed Data'!$L6348-'Consolidtaed Data'!$K6348</f>
        <v>1316</v>
      </c>
      <c r="N435" s="9" t="str">
        <f>VLOOKUP('Consolidtaed Data'!$C6348,[1]Locations!$A:$O,2,0)</f>
        <v>Pomona</v>
      </c>
      <c r="O435" s="9" t="str">
        <f>VLOOKUP('Consolidtaed Data'!$D6348,'[1]Sales People'!$A:$B,2,0)</f>
        <v>Ronald Reed</v>
      </c>
      <c r="P435" s="9" t="str">
        <f>VLOOKUP('Consolidtaed Data'!$E6348,[1]Customers!$A:$B,2,0)</f>
        <v>Gregory Boyd</v>
      </c>
      <c r="Q435" s="11">
        <f>WEEKDAY('Consolidtaed Data'!$F6348)</f>
        <v>2</v>
      </c>
      <c r="R435" s="9">
        <f>MONTH('Consolidtaed Data'!$F6348)</f>
        <v>4</v>
      </c>
      <c r="S435" s="9" t="str">
        <f>TEXT(Table3[[#This Row],[Purchase Date]],"MMMM")</f>
        <v>January</v>
      </c>
      <c r="T435" s="9">
        <f>YEAR('Consolidtaed Data'!$F6348)</f>
        <v>2021</v>
      </c>
    </row>
    <row r="436" spans="1:20" x14ac:dyDescent="0.3">
      <c r="A436" s="9" t="s">
        <v>1107</v>
      </c>
      <c r="B436" s="9" t="s">
        <v>38</v>
      </c>
      <c r="C436" s="9" t="s">
        <v>25</v>
      </c>
      <c r="D436" s="9" t="s">
        <v>56</v>
      </c>
      <c r="E436" s="9" t="s">
        <v>1172</v>
      </c>
      <c r="F436" s="10">
        <v>43861</v>
      </c>
      <c r="G436" s="10" t="str">
        <f>VLOOKUP(Table3[[#This Row],[Product ID]],[1]Products!$A:$G,2,0)</f>
        <v>Product 25</v>
      </c>
      <c r="H436" s="22">
        <v>3</v>
      </c>
      <c r="I436" s="9">
        <f>VLOOKUP('Consolidtaed Data'!$B6380,[1]Products!$A:$G,4,0)</f>
        <v>1566</v>
      </c>
      <c r="J436" s="9">
        <f>VLOOKUP('Consolidtaed Data'!$B6380,[1]Products!$A:$G,3,0)</f>
        <v>1190</v>
      </c>
      <c r="K436" s="9">
        <f>'Consolidtaed Data'!$J6380*'Consolidtaed Data'!$H6380</f>
        <v>3162</v>
      </c>
      <c r="L436" s="9">
        <f>'Consolidtaed Data'!$I6380*'Consolidtaed Data'!$H6380</f>
        <v>4215</v>
      </c>
      <c r="M436" s="9">
        <f>'Consolidtaed Data'!$L6380-'Consolidtaed Data'!$K6380</f>
        <v>351</v>
      </c>
      <c r="N436" s="9" t="str">
        <f>VLOOKUP('Consolidtaed Data'!$C6380,[1]Locations!$A:$O,2,0)</f>
        <v>Clovis</v>
      </c>
      <c r="O436" s="9" t="str">
        <f>VLOOKUP('Consolidtaed Data'!$D6380,'[1]Sales People'!$A:$B,2,0)</f>
        <v>Scott Clark</v>
      </c>
      <c r="P436" s="9" t="str">
        <f>VLOOKUP('Consolidtaed Data'!$E6380,[1]Customers!$A:$B,2,0)</f>
        <v>Steven Hayes</v>
      </c>
      <c r="Q436" s="11">
        <f>WEEKDAY('Consolidtaed Data'!$F6380)</f>
        <v>5</v>
      </c>
      <c r="R436" s="9">
        <f>MONTH('Consolidtaed Data'!$F6380)</f>
        <v>4</v>
      </c>
      <c r="S436" s="9" t="str">
        <f>TEXT(Table3[[#This Row],[Purchase Date]],"MMMM")</f>
        <v>January</v>
      </c>
      <c r="T436" s="9">
        <f>YEAR('Consolidtaed Data'!$F6380)</f>
        <v>2021</v>
      </c>
    </row>
    <row r="437" spans="1:20" x14ac:dyDescent="0.3">
      <c r="A437" s="9" t="s">
        <v>1108</v>
      </c>
      <c r="B437" s="9" t="s">
        <v>177</v>
      </c>
      <c r="C437" s="9" t="s">
        <v>30</v>
      </c>
      <c r="D437" s="9" t="s">
        <v>26</v>
      </c>
      <c r="E437" s="9" t="s">
        <v>554</v>
      </c>
      <c r="F437" s="10">
        <v>43861</v>
      </c>
      <c r="G437" s="10" t="str">
        <f>VLOOKUP(Table3[[#This Row],[Product ID]],[1]Products!$A:$G,2,0)</f>
        <v>Product 5</v>
      </c>
      <c r="H437" s="22">
        <v>2</v>
      </c>
      <c r="I437" s="9">
        <f>VLOOKUP('Consolidtaed Data'!$B6385,[1]Products!$A:$G,4,0)</f>
        <v>584</v>
      </c>
      <c r="J437" s="9">
        <f>VLOOKUP('Consolidtaed Data'!$B6385,[1]Products!$A:$G,3,0)</f>
        <v>420</v>
      </c>
      <c r="K437" s="9">
        <f>'Consolidtaed Data'!$J6385*'Consolidtaed Data'!$H6385</f>
        <v>807</v>
      </c>
      <c r="L437" s="9">
        <f>'Consolidtaed Data'!$I6385*'Consolidtaed Data'!$H6385</f>
        <v>1467</v>
      </c>
      <c r="M437" s="9">
        <f>'Consolidtaed Data'!$L6385-'Consolidtaed Data'!$K6385</f>
        <v>902</v>
      </c>
      <c r="N437" s="9" t="str">
        <f>VLOOKUP('Consolidtaed Data'!$C6385,[1]Locations!$A:$O,2,0)</f>
        <v>Oceanside</v>
      </c>
      <c r="O437" s="9" t="str">
        <f>VLOOKUP('Consolidtaed Data'!$D6385,'[1]Sales People'!$A:$B,2,0)</f>
        <v>Gary Rodriguez</v>
      </c>
      <c r="P437" s="9" t="str">
        <f>VLOOKUP('Consolidtaed Data'!$E6385,[1]Customers!$A:$B,2,0)</f>
        <v>Joshua Collins</v>
      </c>
      <c r="Q437" s="11">
        <f>WEEKDAY('Consolidtaed Data'!$F6385)</f>
        <v>5</v>
      </c>
      <c r="R437" s="9">
        <f>MONTH('Consolidtaed Data'!$F6385)</f>
        <v>4</v>
      </c>
      <c r="S437" s="9" t="str">
        <f>TEXT(Table3[[#This Row],[Purchase Date]],"MMMM")</f>
        <v>January</v>
      </c>
      <c r="T437" s="9">
        <f>YEAR('Consolidtaed Data'!$F6385)</f>
        <v>2021</v>
      </c>
    </row>
    <row r="438" spans="1:20" x14ac:dyDescent="0.3">
      <c r="A438" s="9" t="s">
        <v>1109</v>
      </c>
      <c r="B438" s="9" t="s">
        <v>209</v>
      </c>
      <c r="C438" s="9" t="s">
        <v>226</v>
      </c>
      <c r="D438" s="9" t="s">
        <v>241</v>
      </c>
      <c r="E438" s="9" t="s">
        <v>1556</v>
      </c>
      <c r="F438" s="10">
        <v>43861</v>
      </c>
      <c r="G438" s="10" t="str">
        <f>VLOOKUP(Table3[[#This Row],[Product ID]],[1]Products!$A:$G,2,0)</f>
        <v>Product 86</v>
      </c>
      <c r="H438" s="22">
        <v>1</v>
      </c>
      <c r="I438" s="9">
        <f>VLOOKUP('Consolidtaed Data'!$B6533,[1]Products!$A:$G,4,0)</f>
        <v>1353</v>
      </c>
      <c r="J438" s="9">
        <f>VLOOKUP('Consolidtaed Data'!$B6533,[1]Products!$A:$G,3,0)</f>
        <v>947</v>
      </c>
      <c r="K438" s="9">
        <f>'Consolidtaed Data'!$J6533*'Consolidtaed Data'!$H6533</f>
        <v>2660</v>
      </c>
      <c r="L438" s="9">
        <f>'Consolidtaed Data'!$I6533*'Consolidtaed Data'!$H6533</f>
        <v>5112</v>
      </c>
      <c r="M438" s="9">
        <f>'Consolidtaed Data'!$L6533-'Consolidtaed Data'!$K6533</f>
        <v>313</v>
      </c>
      <c r="N438" s="9" t="str">
        <f>VLOOKUP('Consolidtaed Data'!$C6533,[1]Locations!$A:$O,2,0)</f>
        <v>El Cajon</v>
      </c>
      <c r="O438" s="9" t="str">
        <f>VLOOKUP('Consolidtaed Data'!$D6533,'[1]Sales People'!$A:$B,2,0)</f>
        <v>Scott Clark</v>
      </c>
      <c r="P438" s="9" t="str">
        <f>VLOOKUP('Consolidtaed Data'!$E6533,[1]Customers!$A:$B,2,0)</f>
        <v>Henry Cox</v>
      </c>
      <c r="Q438" s="11">
        <f>WEEKDAY('Consolidtaed Data'!$F6533)</f>
        <v>4</v>
      </c>
      <c r="R438" s="9">
        <f>MONTH('Consolidtaed Data'!$F6533)</f>
        <v>5</v>
      </c>
      <c r="S438" s="9" t="str">
        <f>TEXT(Table3[[#This Row],[Purchase Date]],"MMMM")</f>
        <v>January</v>
      </c>
      <c r="T438" s="9">
        <f>YEAR('Consolidtaed Data'!$F6533)</f>
        <v>2021</v>
      </c>
    </row>
    <row r="439" spans="1:20" x14ac:dyDescent="0.3">
      <c r="A439" s="9" t="s">
        <v>1111</v>
      </c>
      <c r="B439" s="9" t="s">
        <v>139</v>
      </c>
      <c r="C439" s="9" t="s">
        <v>205</v>
      </c>
      <c r="D439" s="9" t="s">
        <v>17</v>
      </c>
      <c r="E439" s="9" t="s">
        <v>2028</v>
      </c>
      <c r="F439" s="10">
        <v>43861</v>
      </c>
      <c r="G439" s="10" t="str">
        <f>VLOOKUP(Table3[[#This Row],[Product ID]],[1]Products!$A:$G,2,0)</f>
        <v>Product 13</v>
      </c>
      <c r="H439" s="22">
        <v>2</v>
      </c>
      <c r="I439" s="9">
        <f>VLOOKUP('Consolidtaed Data'!$B7678,[1]Products!$A:$G,4,0)</f>
        <v>123</v>
      </c>
      <c r="J439" s="9">
        <f>VLOOKUP('Consolidtaed Data'!$B7678,[1]Products!$A:$G,3,0)</f>
        <v>84</v>
      </c>
      <c r="K439" s="9">
        <f>'Consolidtaed Data'!$J7678*'Consolidtaed Data'!$H7678</f>
        <v>947</v>
      </c>
      <c r="L439" s="9">
        <f>'Consolidtaed Data'!$I7678*'Consolidtaed Data'!$H7678</f>
        <v>1353</v>
      </c>
      <c r="M439" s="9">
        <f>'Consolidtaed Data'!$L7678-'Consolidtaed Data'!$K7678</f>
        <v>78</v>
      </c>
      <c r="N439" s="9" t="str">
        <f>VLOOKUP('Consolidtaed Data'!$C7678,[1]Locations!$A:$O,2,0)</f>
        <v>Moreno Valley</v>
      </c>
      <c r="O439" s="9" t="str">
        <f>VLOOKUP('Consolidtaed Data'!$D7678,'[1]Sales People'!$A:$B,2,0)</f>
        <v>Ernest Wagner</v>
      </c>
      <c r="P439" s="9" t="str">
        <f>VLOOKUP('Consolidtaed Data'!$E7678,[1]Customers!$A:$B,2,0)</f>
        <v>Joshua Little</v>
      </c>
      <c r="Q439" s="11">
        <f>WEEKDAY('Consolidtaed Data'!$F7678)</f>
        <v>6</v>
      </c>
      <c r="R439" s="9">
        <f>MONTH('Consolidtaed Data'!$F7678)</f>
        <v>8</v>
      </c>
      <c r="S439" s="9" t="str">
        <f>TEXT(Table3[[#This Row],[Purchase Date]],"MMMM")</f>
        <v>January</v>
      </c>
      <c r="T439" s="9">
        <f>YEAR('Consolidtaed Data'!$F7678)</f>
        <v>2021</v>
      </c>
    </row>
    <row r="440" spans="1:20" x14ac:dyDescent="0.3">
      <c r="A440" s="9" t="s">
        <v>1113</v>
      </c>
      <c r="B440" s="9" t="s">
        <v>216</v>
      </c>
      <c r="C440" s="9" t="s">
        <v>344</v>
      </c>
      <c r="D440" s="9" t="s">
        <v>374</v>
      </c>
      <c r="E440" s="9" t="s">
        <v>1513</v>
      </c>
      <c r="F440" s="10">
        <v>43861</v>
      </c>
      <c r="G440" s="10" t="str">
        <f>VLOOKUP(Table3[[#This Row],[Product ID]],[1]Products!$A:$G,2,0)</f>
        <v>Product 73</v>
      </c>
      <c r="H440" s="22">
        <v>2</v>
      </c>
      <c r="I440" s="9">
        <f>VLOOKUP('Consolidtaed Data'!$B7766,[1]Products!$A:$G,4,0)</f>
        <v>951</v>
      </c>
      <c r="J440" s="9">
        <f>VLOOKUP('Consolidtaed Data'!$B7766,[1]Products!$A:$G,3,0)</f>
        <v>504</v>
      </c>
      <c r="K440" s="9">
        <f>'Consolidtaed Data'!$J7766*'Consolidtaed Data'!$H7766</f>
        <v>3882</v>
      </c>
      <c r="L440" s="9">
        <f>'Consolidtaed Data'!$I7766*'Consolidtaed Data'!$H7766</f>
        <v>5544</v>
      </c>
      <c r="M440" s="9">
        <f>'Consolidtaed Data'!$L7766-'Consolidtaed Data'!$K7766</f>
        <v>362</v>
      </c>
      <c r="N440" s="9" t="str">
        <f>VLOOKUP('Consolidtaed Data'!$C7766,[1]Locations!$A:$O,2,0)</f>
        <v>Inglewood</v>
      </c>
      <c r="O440" s="9" t="str">
        <f>VLOOKUP('Consolidtaed Data'!$D7766,'[1]Sales People'!$A:$B,2,0)</f>
        <v>Brian Davis</v>
      </c>
      <c r="P440" s="9" t="str">
        <f>VLOOKUP('Consolidtaed Data'!$E7766,[1]Customers!$A:$B,2,0)</f>
        <v>Ralph Davis</v>
      </c>
      <c r="Q440" s="11">
        <f>WEEKDAY('Consolidtaed Data'!$F7766)</f>
        <v>6</v>
      </c>
      <c r="R440" s="9">
        <f>MONTH('Consolidtaed Data'!$F7766)</f>
        <v>8</v>
      </c>
      <c r="S440" s="9" t="str">
        <f>TEXT(Table3[[#This Row],[Purchase Date]],"MMMM")</f>
        <v>January</v>
      </c>
      <c r="T440" s="9">
        <f>YEAR('Consolidtaed Data'!$F7766)</f>
        <v>2021</v>
      </c>
    </row>
    <row r="441" spans="1:20" x14ac:dyDescent="0.3">
      <c r="A441" s="9" t="s">
        <v>1114</v>
      </c>
      <c r="B441" s="9" t="s">
        <v>182</v>
      </c>
      <c r="C441" s="9" t="s">
        <v>405</v>
      </c>
      <c r="D441" s="9" t="s">
        <v>402</v>
      </c>
      <c r="E441" s="9" t="s">
        <v>1411</v>
      </c>
      <c r="F441" s="10">
        <v>43861</v>
      </c>
      <c r="G441" s="10" t="str">
        <f>VLOOKUP(Table3[[#This Row],[Product ID]],[1]Products!$A:$G,2,0)</f>
        <v>Product 9</v>
      </c>
      <c r="H441" s="22">
        <v>4</v>
      </c>
      <c r="I441" s="9">
        <f>VLOOKUP('Consolidtaed Data'!$B8550,[1]Products!$A:$G,4,0)</f>
        <v>136</v>
      </c>
      <c r="J441" s="9">
        <f>VLOOKUP('Consolidtaed Data'!$B8550,[1]Products!$A:$G,3,0)</f>
        <v>72</v>
      </c>
      <c r="K441" s="9">
        <f>'Consolidtaed Data'!$J8550*'Consolidtaed Data'!$H8550</f>
        <v>376</v>
      </c>
      <c r="L441" s="9">
        <f>'Consolidtaed Data'!$I8550*'Consolidtaed Data'!$H8550</f>
        <v>458</v>
      </c>
      <c r="M441" s="9">
        <f>'Consolidtaed Data'!$L8550-'Consolidtaed Data'!$K8550</f>
        <v>799</v>
      </c>
      <c r="N441" s="9" t="str">
        <f>VLOOKUP('Consolidtaed Data'!$C8550,[1]Locations!$A:$O,2,0)</f>
        <v>Fremont</v>
      </c>
      <c r="O441" s="9" t="str">
        <f>VLOOKUP('Consolidtaed Data'!$D8550,'[1]Sales People'!$A:$B,2,0)</f>
        <v>Larry Castillo</v>
      </c>
      <c r="P441" s="9" t="str">
        <f>VLOOKUP('Consolidtaed Data'!$E8550,[1]Customers!$A:$B,2,0)</f>
        <v>Terry Richards</v>
      </c>
      <c r="Q441" s="11">
        <f>WEEKDAY('Consolidtaed Data'!$F8550)</f>
        <v>3</v>
      </c>
      <c r="R441" s="9">
        <f>MONTH('Consolidtaed Data'!$F8550)</f>
        <v>10</v>
      </c>
      <c r="S441" s="9" t="str">
        <f>TEXT(Table3[[#This Row],[Purchase Date]],"MMMM")</f>
        <v>January</v>
      </c>
      <c r="T441" s="9">
        <f>YEAR('Consolidtaed Data'!$F8550)</f>
        <v>2021</v>
      </c>
    </row>
    <row r="442" spans="1:20" x14ac:dyDescent="0.3">
      <c r="A442" s="9" t="s">
        <v>1115</v>
      </c>
      <c r="B442" s="9" t="s">
        <v>89</v>
      </c>
      <c r="C442" s="9" t="s">
        <v>405</v>
      </c>
      <c r="D442" s="9" t="s">
        <v>241</v>
      </c>
      <c r="E442" s="9" t="s">
        <v>470</v>
      </c>
      <c r="F442" s="10">
        <v>43861</v>
      </c>
      <c r="G442" s="10" t="str">
        <f>VLOOKUP(Table3[[#This Row],[Product ID]],[1]Products!$A:$G,2,0)</f>
        <v>Product 64</v>
      </c>
      <c r="H442" s="22">
        <v>1</v>
      </c>
      <c r="I442" s="9">
        <f>VLOOKUP('Consolidtaed Data'!$B9094,[1]Products!$A:$G,4,0)</f>
        <v>1972</v>
      </c>
      <c r="J442" s="9">
        <f>VLOOKUP('Consolidtaed Data'!$B9094,[1]Products!$A:$G,3,0)</f>
        <v>1321</v>
      </c>
      <c r="K442" s="9">
        <f>'Consolidtaed Data'!$J9094*'Consolidtaed Data'!$H9094</f>
        <v>1473</v>
      </c>
      <c r="L442" s="9">
        <f>'Consolidtaed Data'!$I9094*'Consolidtaed Data'!$H9094</f>
        <v>2497</v>
      </c>
      <c r="M442" s="9">
        <f>'Consolidtaed Data'!$L9094-'Consolidtaed Data'!$K9094</f>
        <v>1212</v>
      </c>
      <c r="N442" s="9" t="str">
        <f>VLOOKUP('Consolidtaed Data'!$C9094,[1]Locations!$A:$O,2,0)</f>
        <v>Bakersfield</v>
      </c>
      <c r="O442" s="9" t="str">
        <f>VLOOKUP('Consolidtaed Data'!$D9094,'[1]Sales People'!$A:$B,2,0)</f>
        <v>Kenneth Bradley</v>
      </c>
      <c r="P442" s="9" t="str">
        <f>VLOOKUP('Consolidtaed Data'!$E9094,[1]Customers!$A:$B,2,0)</f>
        <v>Fred Perez</v>
      </c>
      <c r="Q442" s="11">
        <f>WEEKDAY('Consolidtaed Data'!$F9094)</f>
        <v>6</v>
      </c>
      <c r="R442" s="9">
        <f>MONTH('Consolidtaed Data'!$F9094)</f>
        <v>11</v>
      </c>
      <c r="S442" s="9" t="str">
        <f>TEXT(Table3[[#This Row],[Purchase Date]],"MMMM")</f>
        <v>January</v>
      </c>
      <c r="T442" s="9">
        <f>YEAR('Consolidtaed Data'!$F9094)</f>
        <v>2021</v>
      </c>
    </row>
    <row r="443" spans="1:20" x14ac:dyDescent="0.3">
      <c r="A443" s="9" t="s">
        <v>1117</v>
      </c>
      <c r="B443" s="9" t="s">
        <v>20</v>
      </c>
      <c r="C443" s="9" t="s">
        <v>289</v>
      </c>
      <c r="D443" s="9" t="s">
        <v>127</v>
      </c>
      <c r="E443" s="9" t="s">
        <v>1825</v>
      </c>
      <c r="F443" s="10">
        <v>43861</v>
      </c>
      <c r="G443" s="10" t="str">
        <f>VLOOKUP(Table3[[#This Row],[Product ID]],[1]Products!$A:$G,2,0)</f>
        <v>Product 98</v>
      </c>
      <c r="H443" s="22">
        <v>1</v>
      </c>
      <c r="I443" s="9">
        <f>VLOOKUP('Consolidtaed Data'!$B9214,[1]Products!$A:$G,4,0)</f>
        <v>530</v>
      </c>
      <c r="J443" s="9">
        <f>VLOOKUP('Consolidtaed Data'!$B9214,[1]Products!$A:$G,3,0)</f>
        <v>424</v>
      </c>
      <c r="K443" s="9">
        <f>'Consolidtaed Data'!$J9214*'Consolidtaed Data'!$H9214</f>
        <v>3788</v>
      </c>
      <c r="L443" s="9">
        <f>'Consolidtaed Data'!$I9214*'Consolidtaed Data'!$H9214</f>
        <v>5412</v>
      </c>
      <c r="M443" s="9">
        <f>'Consolidtaed Data'!$L9214-'Consolidtaed Data'!$K9214</f>
        <v>606</v>
      </c>
      <c r="N443" s="9" t="str">
        <f>VLOOKUP('Consolidtaed Data'!$C9214,[1]Locations!$A:$O,2,0)</f>
        <v>San Bernardino</v>
      </c>
      <c r="O443" s="9" t="str">
        <f>VLOOKUP('Consolidtaed Data'!$D9214,'[1]Sales People'!$A:$B,2,0)</f>
        <v>Sean Miller</v>
      </c>
      <c r="P443" s="9" t="str">
        <f>VLOOKUP('Consolidtaed Data'!$E9214,[1]Customers!$A:$B,2,0)</f>
        <v>David Nguyen</v>
      </c>
      <c r="Q443" s="11">
        <f>WEEKDAY('Consolidtaed Data'!$F9214)</f>
        <v>1</v>
      </c>
      <c r="R443" s="9">
        <f>MONTH('Consolidtaed Data'!$F9214)</f>
        <v>11</v>
      </c>
      <c r="S443" s="9" t="str">
        <f>TEXT(Table3[[#This Row],[Purchase Date]],"MMMM")</f>
        <v>January</v>
      </c>
      <c r="T443" s="9">
        <f>YEAR('Consolidtaed Data'!$F9214)</f>
        <v>2021</v>
      </c>
    </row>
    <row r="444" spans="1:20" x14ac:dyDescent="0.3">
      <c r="A444" s="9" t="s">
        <v>1119</v>
      </c>
      <c r="B444" s="9" t="s">
        <v>443</v>
      </c>
      <c r="C444" s="9" t="s">
        <v>21</v>
      </c>
      <c r="D444" s="9" t="s">
        <v>35</v>
      </c>
      <c r="E444" s="9" t="s">
        <v>646</v>
      </c>
      <c r="F444" s="10">
        <v>43861</v>
      </c>
      <c r="G444" s="10" t="str">
        <f>VLOOKUP(Table3[[#This Row],[Product ID]],[1]Products!$A:$G,2,0)</f>
        <v>Product 61</v>
      </c>
      <c r="H444" s="22">
        <v>1</v>
      </c>
      <c r="I444" s="9">
        <f>VLOOKUP('Consolidtaed Data'!$B9392,[1]Products!$A:$G,4,0)</f>
        <v>217</v>
      </c>
      <c r="J444" s="9">
        <f>VLOOKUP('Consolidtaed Data'!$B9392,[1]Products!$A:$G,3,0)</f>
        <v>171</v>
      </c>
      <c r="K444" s="9">
        <f>'Consolidtaed Data'!$J9392*'Consolidtaed Data'!$H9392</f>
        <v>1305</v>
      </c>
      <c r="L444" s="9">
        <f>'Consolidtaed Data'!$I9392*'Consolidtaed Data'!$H9392</f>
        <v>1812</v>
      </c>
      <c r="M444" s="9">
        <f>'Consolidtaed Data'!$L9392-'Consolidtaed Data'!$K9392</f>
        <v>49</v>
      </c>
      <c r="N444" s="9" t="str">
        <f>VLOOKUP('Consolidtaed Data'!$C9392,[1]Locations!$A:$O,2,0)</f>
        <v>East Los Angeles</v>
      </c>
      <c r="O444" s="9" t="str">
        <f>VLOOKUP('Consolidtaed Data'!$D9392,'[1]Sales People'!$A:$B,2,0)</f>
        <v>Bobby Russell</v>
      </c>
      <c r="P444" s="9" t="str">
        <f>VLOOKUP('Consolidtaed Data'!$E9392,[1]Customers!$A:$B,2,0)</f>
        <v>Jimmy Morrison</v>
      </c>
      <c r="Q444" s="11">
        <f>WEEKDAY('Consolidtaed Data'!$F9392)</f>
        <v>7</v>
      </c>
      <c r="R444" s="9">
        <f>MONTH('Consolidtaed Data'!$F9392)</f>
        <v>12</v>
      </c>
      <c r="S444" s="9" t="str">
        <f>TEXT(Table3[[#This Row],[Purchase Date]],"MMMM")</f>
        <v>January</v>
      </c>
      <c r="T444" s="9">
        <f>YEAR('Consolidtaed Data'!$F9392)</f>
        <v>2021</v>
      </c>
    </row>
    <row r="445" spans="1:20" x14ac:dyDescent="0.3">
      <c r="A445" s="9" t="s">
        <v>1121</v>
      </c>
      <c r="B445" s="9" t="s">
        <v>89</v>
      </c>
      <c r="C445" s="9" t="s">
        <v>30</v>
      </c>
      <c r="D445" s="9" t="s">
        <v>143</v>
      </c>
      <c r="E445" s="9" t="s">
        <v>823</v>
      </c>
      <c r="F445" s="10">
        <v>43861</v>
      </c>
      <c r="G445" s="10" t="str">
        <f>VLOOKUP(Table3[[#This Row],[Product ID]],[1]Products!$A:$G,2,0)</f>
        <v>Product 64</v>
      </c>
      <c r="H445" s="22">
        <v>1</v>
      </c>
      <c r="I445" s="9">
        <f>VLOOKUP('Consolidtaed Data'!$B9581,[1]Products!$A:$G,4,0)</f>
        <v>2396</v>
      </c>
      <c r="J445" s="9">
        <f>VLOOKUP('Consolidtaed Data'!$B9581,[1]Products!$A:$G,3,0)</f>
        <v>1965</v>
      </c>
      <c r="K445" s="9">
        <f>'Consolidtaed Data'!$J9581*'Consolidtaed Data'!$H9581</f>
        <v>1366</v>
      </c>
      <c r="L445" s="9">
        <f>'Consolidtaed Data'!$I9581*'Consolidtaed Data'!$H9581</f>
        <v>2238</v>
      </c>
      <c r="M445" s="9">
        <f>'Consolidtaed Data'!$L9581-'Consolidtaed Data'!$K9581</f>
        <v>436</v>
      </c>
      <c r="N445" s="9" t="str">
        <f>VLOOKUP('Consolidtaed Data'!$C9581,[1]Locations!$A:$O,2,0)</f>
        <v>Moreno Valley</v>
      </c>
      <c r="O445" s="9" t="str">
        <f>VLOOKUP('Consolidtaed Data'!$D9581,'[1]Sales People'!$A:$B,2,0)</f>
        <v>Scott Mason</v>
      </c>
      <c r="P445" s="9" t="str">
        <f>VLOOKUP('Consolidtaed Data'!$E9581,[1]Customers!$A:$B,2,0)</f>
        <v>Todd George</v>
      </c>
      <c r="Q445" s="11">
        <f>WEEKDAY('Consolidtaed Data'!$F9581)</f>
        <v>7</v>
      </c>
      <c r="R445" s="9">
        <f>MONTH('Consolidtaed Data'!$F9581)</f>
        <v>12</v>
      </c>
      <c r="S445" s="9" t="str">
        <f>TEXT(Table3[[#This Row],[Purchase Date]],"MMMM")</f>
        <v>January</v>
      </c>
      <c r="T445" s="9">
        <f>YEAR('Consolidtaed Data'!$F9581)</f>
        <v>2021</v>
      </c>
    </row>
    <row r="446" spans="1:20" x14ac:dyDescent="0.3">
      <c r="A446" s="9" t="s">
        <v>1122</v>
      </c>
      <c r="B446" s="9" t="s">
        <v>116</v>
      </c>
      <c r="C446" s="9" t="s">
        <v>439</v>
      </c>
      <c r="D446" s="9" t="s">
        <v>127</v>
      </c>
      <c r="E446" s="9" t="s">
        <v>1058</v>
      </c>
      <c r="F446" s="10">
        <v>43862</v>
      </c>
      <c r="G446" s="10" t="str">
        <f>VLOOKUP(Table3[[#This Row],[Product ID]],[1]Products!$A:$G,2,0)</f>
        <v>Product 55</v>
      </c>
      <c r="H446" s="22">
        <v>2</v>
      </c>
      <c r="I446" s="9">
        <f>VLOOKUP('Consolidtaed Data'!$B4845,[1]Products!$A:$G,4,0)</f>
        <v>1725</v>
      </c>
      <c r="J446" s="9">
        <f>VLOOKUP('Consolidtaed Data'!$B4845,[1]Products!$A:$G,3,0)</f>
        <v>1363</v>
      </c>
      <c r="K446" s="9">
        <f>'Consolidtaed Data'!$J4845*'Consolidtaed Data'!$H4845</f>
        <v>1220</v>
      </c>
      <c r="L446" s="9">
        <f>'Consolidtaed Data'!$I4845*'Consolidtaed Data'!$H4845</f>
        <v>1671</v>
      </c>
      <c r="M446" s="9">
        <f>'Consolidtaed Data'!$L4845-'Consolidtaed Data'!$K4845</f>
        <v>589</v>
      </c>
      <c r="N446" s="9" t="str">
        <f>VLOOKUP('Consolidtaed Data'!$C4845,[1]Locations!$A:$O,2,0)</f>
        <v>Escondido</v>
      </c>
      <c r="O446" s="9" t="str">
        <f>VLOOKUP('Consolidtaed Data'!$D4845,'[1]Sales People'!$A:$B,2,0)</f>
        <v>Fred Robertson</v>
      </c>
      <c r="P446" s="9" t="str">
        <f>VLOOKUP('Consolidtaed Data'!$E4845,[1]Customers!$A:$B,2,0)</f>
        <v>Eugene Cunningham</v>
      </c>
      <c r="Q446" s="11">
        <f>WEEKDAY('Consolidtaed Data'!$F4845)</f>
        <v>3</v>
      </c>
      <c r="R446" s="9">
        <f>MONTH('Consolidtaed Data'!$F4845)</f>
        <v>12</v>
      </c>
      <c r="S446" s="9" t="str">
        <f>TEXT(Table3[[#This Row],[Purchase Date]],"MMMM")</f>
        <v>February</v>
      </c>
      <c r="T446" s="9">
        <f>YEAR('Consolidtaed Data'!$F4845)</f>
        <v>2020</v>
      </c>
    </row>
    <row r="447" spans="1:20" x14ac:dyDescent="0.3">
      <c r="A447" s="9" t="s">
        <v>1123</v>
      </c>
      <c r="B447" s="9" t="s">
        <v>225</v>
      </c>
      <c r="C447" s="9" t="s">
        <v>210</v>
      </c>
      <c r="D447" s="9" t="s">
        <v>220</v>
      </c>
      <c r="E447" s="9" t="s">
        <v>641</v>
      </c>
      <c r="F447" s="10">
        <v>43862</v>
      </c>
      <c r="G447" s="10" t="str">
        <f>VLOOKUP(Table3[[#This Row],[Product ID]],[1]Products!$A:$G,2,0)</f>
        <v>Product 24</v>
      </c>
      <c r="H447" s="22">
        <v>2</v>
      </c>
      <c r="I447" s="9">
        <f>VLOOKUP('Consolidtaed Data'!$B5157,[1]Products!$A:$G,4,0)</f>
        <v>1887</v>
      </c>
      <c r="J447" s="9">
        <f>VLOOKUP('Consolidtaed Data'!$B5157,[1]Products!$A:$G,3,0)</f>
        <v>1378</v>
      </c>
      <c r="K447" s="9">
        <f>'Consolidtaed Data'!$J5157*'Consolidtaed Data'!$H5157</f>
        <v>1190</v>
      </c>
      <c r="L447" s="9">
        <f>'Consolidtaed Data'!$I5157*'Consolidtaed Data'!$H5157</f>
        <v>1566</v>
      </c>
      <c r="M447" s="9">
        <f>'Consolidtaed Data'!$L5157-'Consolidtaed Data'!$K5157</f>
        <v>662</v>
      </c>
      <c r="N447" s="9" t="str">
        <f>VLOOKUP('Consolidtaed Data'!$C5157,[1]Locations!$A:$O,2,0)</f>
        <v>Fresno</v>
      </c>
      <c r="O447" s="9" t="str">
        <f>VLOOKUP('Consolidtaed Data'!$D5157,'[1]Sales People'!$A:$B,2,0)</f>
        <v>Jerry Perry</v>
      </c>
      <c r="P447" s="9" t="str">
        <f>VLOOKUP('Consolidtaed Data'!$E5157,[1]Customers!$A:$B,2,0)</f>
        <v>Joshua Collins</v>
      </c>
      <c r="Q447" s="11">
        <f>WEEKDAY('Consolidtaed Data'!$F5157)</f>
        <v>5</v>
      </c>
      <c r="R447" s="9">
        <f>MONTH('Consolidtaed Data'!$F5157)</f>
        <v>1</v>
      </c>
      <c r="S447" s="9" t="str">
        <f>TEXT(Table3[[#This Row],[Purchase Date]],"MMMM")</f>
        <v>February</v>
      </c>
      <c r="T447" s="9">
        <f>YEAR('Consolidtaed Data'!$F5157)</f>
        <v>2021</v>
      </c>
    </row>
    <row r="448" spans="1:20" x14ac:dyDescent="0.3">
      <c r="A448" s="9" t="s">
        <v>1124</v>
      </c>
      <c r="B448" s="9" t="s">
        <v>234</v>
      </c>
      <c r="C448" s="9" t="s">
        <v>94</v>
      </c>
      <c r="D448" s="9" t="s">
        <v>17</v>
      </c>
      <c r="E448" s="9" t="s">
        <v>3450</v>
      </c>
      <c r="F448" s="10">
        <v>43862</v>
      </c>
      <c r="G448" s="10" t="str">
        <f>VLOOKUP(Table3[[#This Row],[Product ID]],[1]Products!$A:$G,2,0)</f>
        <v>Product 54</v>
      </c>
      <c r="H448" s="22">
        <v>3</v>
      </c>
      <c r="I448" s="9">
        <f>VLOOKUP('Consolidtaed Data'!$B5233,[1]Products!$A:$G,4,0)</f>
        <v>290</v>
      </c>
      <c r="J448" s="9">
        <f>VLOOKUP('Consolidtaed Data'!$B5233,[1]Products!$A:$G,3,0)</f>
        <v>200</v>
      </c>
      <c r="K448" s="9">
        <f>'Consolidtaed Data'!$J5233*'Consolidtaed Data'!$H5233</f>
        <v>1535</v>
      </c>
      <c r="L448" s="9">
        <f>'Consolidtaed Data'!$I5233*'Consolidtaed Data'!$H5233</f>
        <v>2257</v>
      </c>
      <c r="M448" s="9">
        <f>'Consolidtaed Data'!$L5233-'Consolidtaed Data'!$K5233</f>
        <v>476</v>
      </c>
      <c r="N448" s="9" t="str">
        <f>VLOOKUP('Consolidtaed Data'!$C5233,[1]Locations!$A:$O,2,0)</f>
        <v>Riverside</v>
      </c>
      <c r="O448" s="9" t="str">
        <f>VLOOKUP('Consolidtaed Data'!$D5233,'[1]Sales People'!$A:$B,2,0)</f>
        <v>Carl Elliott</v>
      </c>
      <c r="P448" s="9" t="str">
        <f>VLOOKUP('Consolidtaed Data'!$E5233,[1]Customers!$A:$B,2,0)</f>
        <v>Victor Lawson</v>
      </c>
      <c r="Q448" s="11">
        <f>WEEKDAY('Consolidtaed Data'!$F5233)</f>
        <v>3</v>
      </c>
      <c r="R448" s="9">
        <f>MONTH('Consolidtaed Data'!$F5233)</f>
        <v>1</v>
      </c>
      <c r="S448" s="9" t="str">
        <f>TEXT(Table3[[#This Row],[Purchase Date]],"MMMM")</f>
        <v>February</v>
      </c>
      <c r="T448" s="9">
        <f>YEAR('Consolidtaed Data'!$F5233)</f>
        <v>2021</v>
      </c>
    </row>
    <row r="449" spans="1:20" x14ac:dyDescent="0.3">
      <c r="A449" s="9" t="s">
        <v>1126</v>
      </c>
      <c r="B449" s="9" t="s">
        <v>240</v>
      </c>
      <c r="C449" s="9" t="s">
        <v>439</v>
      </c>
      <c r="D449" s="9" t="s">
        <v>83</v>
      </c>
      <c r="E449" s="9" t="s">
        <v>475</v>
      </c>
      <c r="F449" s="10">
        <v>43862</v>
      </c>
      <c r="G449" s="10" t="str">
        <f>VLOOKUP(Table3[[#This Row],[Product ID]],[1]Products!$A:$G,2,0)</f>
        <v>Product 70</v>
      </c>
      <c r="H449" s="22">
        <v>3</v>
      </c>
      <c r="I449" s="9">
        <f>VLOOKUP('Consolidtaed Data'!$B5252,[1]Products!$A:$G,4,0)</f>
        <v>530</v>
      </c>
      <c r="J449" s="9">
        <f>VLOOKUP('Consolidtaed Data'!$B5252,[1]Products!$A:$G,3,0)</f>
        <v>435</v>
      </c>
      <c r="K449" s="9">
        <f>'Consolidtaed Data'!$J5252*'Consolidtaed Data'!$H5252</f>
        <v>5512</v>
      </c>
      <c r="L449" s="9">
        <f>'Consolidtaed Data'!$I5252*'Consolidtaed Data'!$H5252</f>
        <v>7548</v>
      </c>
      <c r="M449" s="9">
        <f>'Consolidtaed Data'!$L5252-'Consolidtaed Data'!$K5252</f>
        <v>161</v>
      </c>
      <c r="N449" s="9" t="str">
        <f>VLOOKUP('Consolidtaed Data'!$C5252,[1]Locations!$A:$O,2,0)</f>
        <v>Pomona</v>
      </c>
      <c r="O449" s="9" t="str">
        <f>VLOOKUP('Consolidtaed Data'!$D5252,'[1]Sales People'!$A:$B,2,0)</f>
        <v>Larry Marshall</v>
      </c>
      <c r="P449" s="9" t="str">
        <f>VLOOKUP('Consolidtaed Data'!$E5252,[1]Customers!$A:$B,2,0)</f>
        <v>Adam Myers</v>
      </c>
      <c r="Q449" s="11">
        <f>WEEKDAY('Consolidtaed Data'!$F5252)</f>
        <v>6</v>
      </c>
      <c r="R449" s="9">
        <f>MONTH('Consolidtaed Data'!$F5252)</f>
        <v>1</v>
      </c>
      <c r="S449" s="9" t="str">
        <f>TEXT(Table3[[#This Row],[Purchase Date]],"MMMM")</f>
        <v>February</v>
      </c>
      <c r="T449" s="9">
        <f>YEAR('Consolidtaed Data'!$F5252)</f>
        <v>2021</v>
      </c>
    </row>
    <row r="450" spans="1:20" x14ac:dyDescent="0.3">
      <c r="A450" s="9" t="s">
        <v>1128</v>
      </c>
      <c r="B450" s="9" t="s">
        <v>490</v>
      </c>
      <c r="C450" s="9" t="s">
        <v>196</v>
      </c>
      <c r="D450" s="9" t="s">
        <v>220</v>
      </c>
      <c r="E450" s="9" t="s">
        <v>515</v>
      </c>
      <c r="F450" s="10">
        <v>43862</v>
      </c>
      <c r="G450" s="10" t="str">
        <f>VLOOKUP(Table3[[#This Row],[Product ID]],[1]Products!$A:$G,2,0)</f>
        <v>Product 79</v>
      </c>
      <c r="H450" s="22">
        <v>4</v>
      </c>
      <c r="I450" s="9">
        <f>VLOOKUP('Consolidtaed Data'!$B5474,[1]Products!$A:$G,4,0)</f>
        <v>1022</v>
      </c>
      <c r="J450" s="9">
        <f>VLOOKUP('Consolidtaed Data'!$B5474,[1]Products!$A:$G,3,0)</f>
        <v>818</v>
      </c>
      <c r="K450" s="9">
        <f>'Consolidtaed Data'!$J5474*'Consolidtaed Data'!$H5474</f>
        <v>1518</v>
      </c>
      <c r="L450" s="9">
        <f>'Consolidtaed Data'!$I5474*'Consolidtaed Data'!$H5474</f>
        <v>2410</v>
      </c>
      <c r="M450" s="9">
        <f>'Consolidtaed Data'!$L5474-'Consolidtaed Data'!$K5474</f>
        <v>1888</v>
      </c>
      <c r="N450" s="9" t="str">
        <f>VLOOKUP('Consolidtaed Data'!$C5474,[1]Locations!$A:$O,2,0)</f>
        <v>Thousand Oaks</v>
      </c>
      <c r="O450" s="9" t="str">
        <f>VLOOKUP('Consolidtaed Data'!$D5474,'[1]Sales People'!$A:$B,2,0)</f>
        <v>Ernest Wagner</v>
      </c>
      <c r="P450" s="9" t="str">
        <f>VLOOKUP('Consolidtaed Data'!$E5474,[1]Customers!$A:$B,2,0)</f>
        <v>Jerry Barnes</v>
      </c>
      <c r="Q450" s="11">
        <f>WEEKDAY('Consolidtaed Data'!$F5474)</f>
        <v>2</v>
      </c>
      <c r="R450" s="9">
        <f>MONTH('Consolidtaed Data'!$F5474)</f>
        <v>2</v>
      </c>
      <c r="S450" s="9" t="str">
        <f>TEXT(Table3[[#This Row],[Purchase Date]],"MMMM")</f>
        <v>February</v>
      </c>
      <c r="T450" s="9">
        <f>YEAR('Consolidtaed Data'!$F5474)</f>
        <v>2021</v>
      </c>
    </row>
    <row r="451" spans="1:20" x14ac:dyDescent="0.3">
      <c r="A451" s="9" t="s">
        <v>1129</v>
      </c>
      <c r="B451" s="9" t="s">
        <v>168</v>
      </c>
      <c r="C451" s="9" t="s">
        <v>39</v>
      </c>
      <c r="D451" s="9" t="s">
        <v>220</v>
      </c>
      <c r="E451" s="9" t="s">
        <v>437</v>
      </c>
      <c r="F451" s="10">
        <v>43862</v>
      </c>
      <c r="G451" s="10" t="str">
        <f>VLOOKUP(Table3[[#This Row],[Product ID]],[1]Products!$A:$G,2,0)</f>
        <v>Product 26</v>
      </c>
      <c r="H451" s="22">
        <v>2</v>
      </c>
      <c r="I451" s="9">
        <f>VLOOKUP('Consolidtaed Data'!$B6495,[1]Products!$A:$G,4,0)</f>
        <v>95</v>
      </c>
      <c r="J451" s="9">
        <f>VLOOKUP('Consolidtaed Data'!$B6495,[1]Products!$A:$G,3,0)</f>
        <v>61</v>
      </c>
      <c r="K451" s="9">
        <f>'Consolidtaed Data'!$J6495*'Consolidtaed Data'!$H6495</f>
        <v>1223</v>
      </c>
      <c r="L451" s="9">
        <f>'Consolidtaed Data'!$I6495*'Consolidtaed Data'!$H6495</f>
        <v>2005</v>
      </c>
      <c r="M451" s="9">
        <f>'Consolidtaed Data'!$L6495-'Consolidtaed Data'!$K6495</f>
        <v>722</v>
      </c>
      <c r="N451" s="9" t="str">
        <f>VLOOKUP('Consolidtaed Data'!$C6495,[1]Locations!$A:$O,2,0)</f>
        <v>Berkeley</v>
      </c>
      <c r="O451" s="9" t="str">
        <f>VLOOKUP('Consolidtaed Data'!$D6495,'[1]Sales People'!$A:$B,2,0)</f>
        <v>Henry Nelson</v>
      </c>
      <c r="P451" s="9" t="str">
        <f>VLOOKUP('Consolidtaed Data'!$E6495,[1]Customers!$A:$B,2,0)</f>
        <v>Samuel Stewart</v>
      </c>
      <c r="Q451" s="11">
        <f>WEEKDAY('Consolidtaed Data'!$F6495)</f>
        <v>1</v>
      </c>
      <c r="R451" s="9">
        <f>MONTH('Consolidtaed Data'!$F6495)</f>
        <v>5</v>
      </c>
      <c r="S451" s="9" t="str">
        <f>TEXT(Table3[[#This Row],[Purchase Date]],"MMMM")</f>
        <v>February</v>
      </c>
      <c r="T451" s="9">
        <f>YEAR('Consolidtaed Data'!$F6495)</f>
        <v>2021</v>
      </c>
    </row>
    <row r="452" spans="1:20" x14ac:dyDescent="0.3">
      <c r="A452" s="9" t="s">
        <v>1130</v>
      </c>
      <c r="B452" s="9" t="s">
        <v>219</v>
      </c>
      <c r="C452" s="9" t="s">
        <v>196</v>
      </c>
      <c r="D452" s="9" t="s">
        <v>100</v>
      </c>
      <c r="E452" s="9" t="s">
        <v>683</v>
      </c>
      <c r="F452" s="10">
        <v>43862</v>
      </c>
      <c r="G452" s="10" t="str">
        <f>VLOOKUP(Table3[[#This Row],[Product ID]],[1]Products!$A:$G,2,0)</f>
        <v>Product 35</v>
      </c>
      <c r="H452" s="22">
        <v>1</v>
      </c>
      <c r="I452" s="9">
        <f>VLOOKUP('Consolidtaed Data'!$B6566,[1]Products!$A:$G,4,0)</f>
        <v>112</v>
      </c>
      <c r="J452" s="9">
        <f>VLOOKUP('Consolidtaed Data'!$B6566,[1]Products!$A:$G,3,0)</f>
        <v>90</v>
      </c>
      <c r="K452" s="9">
        <f>'Consolidtaed Data'!$J6566*'Consolidtaed Data'!$H6566</f>
        <v>1305</v>
      </c>
      <c r="L452" s="9">
        <f>'Consolidtaed Data'!$I6566*'Consolidtaed Data'!$H6566</f>
        <v>1812</v>
      </c>
      <c r="M452" s="9">
        <f>'Consolidtaed Data'!$L6566-'Consolidtaed Data'!$K6566</f>
        <v>246</v>
      </c>
      <c r="N452" s="9" t="str">
        <f>VLOOKUP('Consolidtaed Data'!$C6566,[1]Locations!$A:$O,2,0)</f>
        <v>Santa Maria</v>
      </c>
      <c r="O452" s="9" t="str">
        <f>VLOOKUP('Consolidtaed Data'!$D6566,'[1]Sales People'!$A:$B,2,0)</f>
        <v>Brian Thomas</v>
      </c>
      <c r="P452" s="9" t="str">
        <f>VLOOKUP('Consolidtaed Data'!$E6566,[1]Customers!$A:$B,2,0)</f>
        <v>David Olson</v>
      </c>
      <c r="Q452" s="11">
        <f>WEEKDAY('Consolidtaed Data'!$F6566)</f>
        <v>6</v>
      </c>
      <c r="R452" s="9">
        <f>MONTH('Consolidtaed Data'!$F6566)</f>
        <v>5</v>
      </c>
      <c r="S452" s="9" t="str">
        <f>TEXT(Table3[[#This Row],[Purchase Date]],"MMMM")</f>
        <v>February</v>
      </c>
      <c r="T452" s="9">
        <f>YEAR('Consolidtaed Data'!$F6566)</f>
        <v>2021</v>
      </c>
    </row>
    <row r="453" spans="1:20" x14ac:dyDescent="0.3">
      <c r="A453" s="9" t="s">
        <v>1132</v>
      </c>
      <c r="B453" s="9" t="s">
        <v>336</v>
      </c>
      <c r="C453" s="9" t="s">
        <v>34</v>
      </c>
      <c r="D453" s="9" t="s">
        <v>43</v>
      </c>
      <c r="E453" s="9" t="s">
        <v>737</v>
      </c>
      <c r="F453" s="10">
        <v>43862</v>
      </c>
      <c r="G453" s="10" t="str">
        <f>VLOOKUP(Table3[[#This Row],[Product ID]],[1]Products!$A:$G,2,0)</f>
        <v>Product 78</v>
      </c>
      <c r="H453" s="22">
        <v>2</v>
      </c>
      <c r="I453" s="9">
        <f>VLOOKUP('Consolidtaed Data'!$B6814,[1]Products!$A:$G,4,0)</f>
        <v>667</v>
      </c>
      <c r="J453" s="9">
        <f>VLOOKUP('Consolidtaed Data'!$B6814,[1]Products!$A:$G,3,0)</f>
        <v>387</v>
      </c>
      <c r="K453" s="9">
        <f>'Consolidtaed Data'!$J6814*'Consolidtaed Data'!$H6814</f>
        <v>478</v>
      </c>
      <c r="L453" s="9">
        <f>'Consolidtaed Data'!$I6814*'Consolidtaed Data'!$H6814</f>
        <v>886</v>
      </c>
      <c r="M453" s="9">
        <f>'Consolidtaed Data'!$L6814-'Consolidtaed Data'!$K6814</f>
        <v>1744</v>
      </c>
      <c r="N453" s="9" t="str">
        <f>VLOOKUP('Consolidtaed Data'!$C6814,[1]Locations!$A:$O,2,0)</f>
        <v>Victorville</v>
      </c>
      <c r="O453" s="9" t="str">
        <f>VLOOKUP('Consolidtaed Data'!$D6814,'[1]Sales People'!$A:$B,2,0)</f>
        <v>Fred Robertson</v>
      </c>
      <c r="P453" s="9" t="str">
        <f>VLOOKUP('Consolidtaed Data'!$E6814,[1]Customers!$A:$B,2,0)</f>
        <v>Bobby Black</v>
      </c>
      <c r="Q453" s="11">
        <f>WEEKDAY('Consolidtaed Data'!$F6814)</f>
        <v>5</v>
      </c>
      <c r="R453" s="9">
        <f>MONTH('Consolidtaed Data'!$F6814)</f>
        <v>6</v>
      </c>
      <c r="S453" s="9" t="str">
        <f>TEXT(Table3[[#This Row],[Purchase Date]],"MMMM")</f>
        <v>February</v>
      </c>
      <c r="T453" s="9">
        <f>YEAR('Consolidtaed Data'!$F6814)</f>
        <v>2021</v>
      </c>
    </row>
    <row r="454" spans="1:20" x14ac:dyDescent="0.3">
      <c r="A454" s="9" t="s">
        <v>1133</v>
      </c>
      <c r="B454" s="9" t="s">
        <v>429</v>
      </c>
      <c r="C454" s="9" t="s">
        <v>325</v>
      </c>
      <c r="D454" s="9" t="s">
        <v>326</v>
      </c>
      <c r="E454" s="9" t="s">
        <v>14</v>
      </c>
      <c r="F454" s="10">
        <v>43862</v>
      </c>
      <c r="G454" s="10" t="str">
        <f>VLOOKUP(Table3[[#This Row],[Product ID]],[1]Products!$A:$G,2,0)</f>
        <v>Product 87</v>
      </c>
      <c r="H454" s="22">
        <v>3</v>
      </c>
      <c r="I454" s="9">
        <f>VLOOKUP('Consolidtaed Data'!$B7053,[1]Products!$A:$G,4,0)</f>
        <v>2497</v>
      </c>
      <c r="J454" s="9">
        <f>VLOOKUP('Consolidtaed Data'!$B7053,[1]Products!$A:$G,3,0)</f>
        <v>1473</v>
      </c>
      <c r="K454" s="9">
        <f>'Consolidtaed Data'!$J7053*'Consolidtaed Data'!$H7053</f>
        <v>1168</v>
      </c>
      <c r="L454" s="9">
        <f>'Consolidtaed Data'!$I7053*'Consolidtaed Data'!$H7053</f>
        <v>1826</v>
      </c>
      <c r="M454" s="9">
        <f>'Consolidtaed Data'!$L7053-'Consolidtaed Data'!$K7053</f>
        <v>993</v>
      </c>
      <c r="N454" s="9" t="str">
        <f>VLOOKUP('Consolidtaed Data'!$C7053,[1]Locations!$A:$O,2,0)</f>
        <v>El Cajon</v>
      </c>
      <c r="O454" s="9" t="str">
        <f>VLOOKUP('Consolidtaed Data'!$D7053,'[1]Sales People'!$A:$B,2,0)</f>
        <v>Walter Cook</v>
      </c>
      <c r="P454" s="9" t="str">
        <f>VLOOKUP('Consolidtaed Data'!$E7053,[1]Customers!$A:$B,2,0)</f>
        <v>Billy Nelson</v>
      </c>
      <c r="Q454" s="11">
        <f>WEEKDAY('Consolidtaed Data'!$F7053)</f>
        <v>2</v>
      </c>
      <c r="R454" s="9">
        <f>MONTH('Consolidtaed Data'!$F7053)</f>
        <v>6</v>
      </c>
      <c r="S454" s="9" t="str">
        <f>TEXT(Table3[[#This Row],[Purchase Date]],"MMMM")</f>
        <v>February</v>
      </c>
      <c r="T454" s="9">
        <f>YEAR('Consolidtaed Data'!$F7053)</f>
        <v>2021</v>
      </c>
    </row>
    <row r="455" spans="1:20" x14ac:dyDescent="0.3">
      <c r="A455" s="9" t="s">
        <v>1135</v>
      </c>
      <c r="B455" s="9" t="s">
        <v>415</v>
      </c>
      <c r="C455" s="9" t="s">
        <v>173</v>
      </c>
      <c r="D455" s="9" t="s">
        <v>206</v>
      </c>
      <c r="E455" s="9" t="s">
        <v>117</v>
      </c>
      <c r="F455" s="10">
        <v>43862</v>
      </c>
      <c r="G455" s="10" t="str">
        <f>VLOOKUP(Table3[[#This Row],[Product ID]],[1]Products!$A:$G,2,0)</f>
        <v>Product 18</v>
      </c>
      <c r="H455" s="22">
        <v>3</v>
      </c>
      <c r="I455" s="9">
        <f>VLOOKUP('Consolidtaed Data'!$B7648,[1]Products!$A:$G,4,0)</f>
        <v>817</v>
      </c>
      <c r="J455" s="9">
        <f>VLOOKUP('Consolidtaed Data'!$B7648,[1]Products!$A:$G,3,0)</f>
        <v>409</v>
      </c>
      <c r="K455" s="9">
        <f>'Consolidtaed Data'!$J7648*'Consolidtaed Data'!$H7648</f>
        <v>462</v>
      </c>
      <c r="L455" s="9">
        <f>'Consolidtaed Data'!$I7648*'Consolidtaed Data'!$H7648</f>
        <v>609</v>
      </c>
      <c r="M455" s="9">
        <f>'Consolidtaed Data'!$L7648-'Consolidtaed Data'!$K7648</f>
        <v>495</v>
      </c>
      <c r="N455" s="9" t="str">
        <f>VLOOKUP('Consolidtaed Data'!$C7648,[1]Locations!$A:$O,2,0)</f>
        <v>San Bernardino</v>
      </c>
      <c r="O455" s="9" t="str">
        <f>VLOOKUP('Consolidtaed Data'!$D7648,'[1]Sales People'!$A:$B,2,0)</f>
        <v>Ryan Butler</v>
      </c>
      <c r="P455" s="9" t="str">
        <f>VLOOKUP('Consolidtaed Data'!$E7648,[1]Customers!$A:$B,2,0)</f>
        <v>Victor Scott</v>
      </c>
      <c r="Q455" s="11">
        <f>WEEKDAY('Consolidtaed Data'!$F7648)</f>
        <v>3</v>
      </c>
      <c r="R455" s="9">
        <f>MONTH('Consolidtaed Data'!$F7648)</f>
        <v>8</v>
      </c>
      <c r="S455" s="9" t="str">
        <f>TEXT(Table3[[#This Row],[Purchase Date]],"MMMM")</f>
        <v>February</v>
      </c>
      <c r="T455" s="9">
        <f>YEAR('Consolidtaed Data'!$F7648)</f>
        <v>2021</v>
      </c>
    </row>
    <row r="456" spans="1:20" x14ac:dyDescent="0.3">
      <c r="A456" s="9" t="s">
        <v>1137</v>
      </c>
      <c r="B456" s="9" t="s">
        <v>373</v>
      </c>
      <c r="C456" s="9" t="s">
        <v>30</v>
      </c>
      <c r="D456" s="9" t="s">
        <v>17</v>
      </c>
      <c r="E456" s="9" t="s">
        <v>282</v>
      </c>
      <c r="F456" s="10">
        <v>43862</v>
      </c>
      <c r="G456" s="10" t="str">
        <f>VLOOKUP(Table3[[#This Row],[Product ID]],[1]Products!$A:$G,2,0)</f>
        <v>Product 66</v>
      </c>
      <c r="H456" s="22">
        <v>3</v>
      </c>
      <c r="I456" s="9">
        <f>VLOOKUP('Consolidtaed Data'!$B7662,[1]Products!$A:$G,4,0)</f>
        <v>1077</v>
      </c>
      <c r="J456" s="9">
        <f>VLOOKUP('Consolidtaed Data'!$B7662,[1]Products!$A:$G,3,0)</f>
        <v>732</v>
      </c>
      <c r="K456" s="9">
        <f>'Consolidtaed Data'!$J7662*'Consolidtaed Data'!$H7662</f>
        <v>208</v>
      </c>
      <c r="L456" s="9">
        <f>'Consolidtaed Data'!$I7662*'Consolidtaed Data'!$H7662</f>
        <v>315</v>
      </c>
      <c r="M456" s="9">
        <f>'Consolidtaed Data'!$L7662-'Consolidtaed Data'!$K7662</f>
        <v>161</v>
      </c>
      <c r="N456" s="9" t="str">
        <f>VLOOKUP('Consolidtaed Data'!$C7662,[1]Locations!$A:$O,2,0)</f>
        <v>Santa Clarita</v>
      </c>
      <c r="O456" s="9" t="str">
        <f>VLOOKUP('Consolidtaed Data'!$D7662,'[1]Sales People'!$A:$B,2,0)</f>
        <v>Arthur Mccoy</v>
      </c>
      <c r="P456" s="9" t="str">
        <f>VLOOKUP('Consolidtaed Data'!$E7662,[1]Customers!$A:$B,2,0)</f>
        <v>Adam Alexander</v>
      </c>
      <c r="Q456" s="11">
        <f>WEEKDAY('Consolidtaed Data'!$F7662)</f>
        <v>4</v>
      </c>
      <c r="R456" s="9">
        <f>MONTH('Consolidtaed Data'!$F7662)</f>
        <v>8</v>
      </c>
      <c r="S456" s="9" t="str">
        <f>TEXT(Table3[[#This Row],[Purchase Date]],"MMMM")</f>
        <v>February</v>
      </c>
      <c r="T456" s="9">
        <f>YEAR('Consolidtaed Data'!$F7662)</f>
        <v>2021</v>
      </c>
    </row>
    <row r="457" spans="1:20" x14ac:dyDescent="0.3">
      <c r="A457" s="9" t="s">
        <v>1138</v>
      </c>
      <c r="B457" s="9" t="s">
        <v>151</v>
      </c>
      <c r="C457" s="9" t="s">
        <v>55</v>
      </c>
      <c r="D457" s="9" t="s">
        <v>127</v>
      </c>
      <c r="E457" s="9" t="s">
        <v>763</v>
      </c>
      <c r="F457" s="10">
        <v>43862</v>
      </c>
      <c r="G457" s="10" t="str">
        <f>VLOOKUP(Table3[[#This Row],[Product ID]],[1]Products!$A:$G,2,0)</f>
        <v>Product 94</v>
      </c>
      <c r="H457" s="22">
        <v>1</v>
      </c>
      <c r="I457" s="9">
        <f>VLOOKUP('Consolidtaed Data'!$B8049,[1]Products!$A:$G,4,0)</f>
        <v>2353</v>
      </c>
      <c r="J457" s="9">
        <f>VLOOKUP('Consolidtaed Data'!$B8049,[1]Products!$A:$G,3,0)</f>
        <v>1788</v>
      </c>
      <c r="K457" s="9">
        <f>'Consolidtaed Data'!$J8049*'Consolidtaed Data'!$H8049</f>
        <v>2196</v>
      </c>
      <c r="L457" s="9">
        <f>'Consolidtaed Data'!$I8049*'Consolidtaed Data'!$H8049</f>
        <v>3231</v>
      </c>
      <c r="M457" s="9">
        <f>'Consolidtaed Data'!$L8049-'Consolidtaed Data'!$K8049</f>
        <v>368</v>
      </c>
      <c r="N457" s="9" t="str">
        <f>VLOOKUP('Consolidtaed Data'!$C8049,[1]Locations!$A:$O,2,0)</f>
        <v>Fairfield</v>
      </c>
      <c r="O457" s="9" t="str">
        <f>VLOOKUP('Consolidtaed Data'!$D8049,'[1]Sales People'!$A:$B,2,0)</f>
        <v>Martin Carr</v>
      </c>
      <c r="P457" s="9" t="str">
        <f>VLOOKUP('Consolidtaed Data'!$E8049,[1]Customers!$A:$B,2,0)</f>
        <v>Joe Coleman</v>
      </c>
      <c r="Q457" s="11">
        <f>WEEKDAY('Consolidtaed Data'!$F8049)</f>
        <v>1</v>
      </c>
      <c r="R457" s="9">
        <f>MONTH('Consolidtaed Data'!$F8049)</f>
        <v>9</v>
      </c>
      <c r="S457" s="9" t="str">
        <f>TEXT(Table3[[#This Row],[Purchase Date]],"MMMM")</f>
        <v>February</v>
      </c>
      <c r="T457" s="9">
        <f>YEAR('Consolidtaed Data'!$F8049)</f>
        <v>2021</v>
      </c>
    </row>
    <row r="458" spans="1:20" x14ac:dyDescent="0.3">
      <c r="A458" s="9" t="s">
        <v>1139</v>
      </c>
      <c r="B458" s="9" t="s">
        <v>76</v>
      </c>
      <c r="C458" s="9" t="s">
        <v>347</v>
      </c>
      <c r="D458" s="9" t="s">
        <v>100</v>
      </c>
      <c r="E458" s="9" t="s">
        <v>36</v>
      </c>
      <c r="F458" s="10">
        <v>43862</v>
      </c>
      <c r="G458" s="10" t="str">
        <f>VLOOKUP(Table3[[#This Row],[Product ID]],[1]Products!$A:$G,2,0)</f>
        <v>Product 19</v>
      </c>
      <c r="H458" s="22">
        <v>3</v>
      </c>
      <c r="I458" s="9">
        <f>VLOOKUP('Consolidtaed Data'!$B8256,[1]Products!$A:$G,4,0)</f>
        <v>2005</v>
      </c>
      <c r="J458" s="9">
        <f>VLOOKUP('Consolidtaed Data'!$B8256,[1]Products!$A:$G,3,0)</f>
        <v>1223</v>
      </c>
      <c r="K458" s="9">
        <f>'Consolidtaed Data'!$J8256*'Consolidtaed Data'!$H8256</f>
        <v>1046</v>
      </c>
      <c r="L458" s="9">
        <f>'Consolidtaed Data'!$I8256*'Consolidtaed Data'!$H8256</f>
        <v>1635</v>
      </c>
      <c r="M458" s="9">
        <f>'Consolidtaed Data'!$L8256-'Consolidtaed Data'!$K8256</f>
        <v>2676</v>
      </c>
      <c r="N458" s="9" t="str">
        <f>VLOOKUP('Consolidtaed Data'!$C8256,[1]Locations!$A:$O,2,0)</f>
        <v>Elk Grove</v>
      </c>
      <c r="O458" s="9" t="str">
        <f>VLOOKUP('Consolidtaed Data'!$D8256,'[1]Sales People'!$A:$B,2,0)</f>
        <v>Ronald Reed</v>
      </c>
      <c r="P458" s="9" t="str">
        <f>VLOOKUP('Consolidtaed Data'!$E8256,[1]Customers!$A:$B,2,0)</f>
        <v>Scott Allen</v>
      </c>
      <c r="Q458" s="11">
        <f>WEEKDAY('Consolidtaed Data'!$F8256)</f>
        <v>2</v>
      </c>
      <c r="R458" s="9">
        <f>MONTH('Consolidtaed Data'!$F8256)</f>
        <v>9</v>
      </c>
      <c r="S458" s="9" t="str">
        <f>TEXT(Table3[[#This Row],[Purchase Date]],"MMMM")</f>
        <v>February</v>
      </c>
      <c r="T458" s="9">
        <f>YEAR('Consolidtaed Data'!$F8256)</f>
        <v>2021</v>
      </c>
    </row>
    <row r="459" spans="1:20" x14ac:dyDescent="0.3">
      <c r="A459" s="9" t="s">
        <v>1140</v>
      </c>
      <c r="B459" s="9" t="s">
        <v>549</v>
      </c>
      <c r="C459" s="9" t="s">
        <v>8</v>
      </c>
      <c r="D459" s="9" t="s">
        <v>56</v>
      </c>
      <c r="E459" s="9" t="s">
        <v>1446</v>
      </c>
      <c r="F459" s="10">
        <v>43862</v>
      </c>
      <c r="G459" s="10" t="str">
        <f>VLOOKUP(Table3[[#This Row],[Product ID]],[1]Products!$A:$G,2,0)</f>
        <v>Product 10</v>
      </c>
      <c r="H459" s="22">
        <v>1</v>
      </c>
      <c r="I459" s="9">
        <f>VLOOKUP('Consolidtaed Data'!$B8982,[1]Products!$A:$G,4,0)</f>
        <v>1809</v>
      </c>
      <c r="J459" s="9">
        <f>VLOOKUP('Consolidtaed Data'!$B8982,[1]Products!$A:$G,3,0)</f>
        <v>1067</v>
      </c>
      <c r="K459" s="9">
        <f>'Consolidtaed Data'!$J8982*'Consolidtaed Data'!$H8982</f>
        <v>1224</v>
      </c>
      <c r="L459" s="9">
        <f>'Consolidtaed Data'!$I8982*'Consolidtaed Data'!$H8982</f>
        <v>1512</v>
      </c>
      <c r="M459" s="9">
        <f>'Consolidtaed Data'!$L8982-'Consolidtaed Data'!$K8982</f>
        <v>274</v>
      </c>
      <c r="N459" s="9" t="str">
        <f>VLOOKUP('Consolidtaed Data'!$C8982,[1]Locations!$A:$O,2,0)</f>
        <v>Fullerton</v>
      </c>
      <c r="O459" s="9" t="str">
        <f>VLOOKUP('Consolidtaed Data'!$D8982,'[1]Sales People'!$A:$B,2,0)</f>
        <v>Larry Castillo</v>
      </c>
      <c r="P459" s="9" t="str">
        <f>VLOOKUP('Consolidtaed Data'!$E8982,[1]Customers!$A:$B,2,0)</f>
        <v>Bruce Butler</v>
      </c>
      <c r="Q459" s="11">
        <f>WEEKDAY('Consolidtaed Data'!$F8982)</f>
        <v>5</v>
      </c>
      <c r="R459" s="9">
        <f>MONTH('Consolidtaed Data'!$F8982)</f>
        <v>11</v>
      </c>
      <c r="S459" s="9" t="str">
        <f>TEXT(Table3[[#This Row],[Purchase Date]],"MMMM")</f>
        <v>February</v>
      </c>
      <c r="T459" s="9">
        <f>YEAR('Consolidtaed Data'!$F8982)</f>
        <v>2021</v>
      </c>
    </row>
    <row r="460" spans="1:20" x14ac:dyDescent="0.3">
      <c r="A460" s="9" t="s">
        <v>1141</v>
      </c>
      <c r="B460" s="9" t="s">
        <v>85</v>
      </c>
      <c r="C460" s="9" t="s">
        <v>178</v>
      </c>
      <c r="D460" s="9" t="s">
        <v>26</v>
      </c>
      <c r="E460" s="9" t="s">
        <v>1236</v>
      </c>
      <c r="F460" s="10">
        <v>43862</v>
      </c>
      <c r="G460" s="10" t="str">
        <f>VLOOKUP(Table3[[#This Row],[Product ID]],[1]Products!$A:$G,2,0)</f>
        <v>Product 93</v>
      </c>
      <c r="H460" s="22">
        <v>1</v>
      </c>
      <c r="I460" s="9">
        <f>VLOOKUP('Consolidtaed Data'!$B9128,[1]Products!$A:$G,4,0)</f>
        <v>1783</v>
      </c>
      <c r="J460" s="9">
        <f>VLOOKUP('Consolidtaed Data'!$B9128,[1]Products!$A:$G,3,0)</f>
        <v>1516</v>
      </c>
      <c r="K460" s="9">
        <f>'Consolidtaed Data'!$J9128*'Consolidtaed Data'!$H9128</f>
        <v>600</v>
      </c>
      <c r="L460" s="9">
        <f>'Consolidtaed Data'!$I9128*'Consolidtaed Data'!$H9128</f>
        <v>870</v>
      </c>
      <c r="M460" s="9">
        <f>'Consolidtaed Data'!$L9128-'Consolidtaed Data'!$K9128</f>
        <v>290</v>
      </c>
      <c r="N460" s="9" t="str">
        <f>VLOOKUP('Consolidtaed Data'!$C9128,[1]Locations!$A:$O,2,0)</f>
        <v>Santa Clara</v>
      </c>
      <c r="O460" s="9" t="str">
        <f>VLOOKUP('Consolidtaed Data'!$D9128,'[1]Sales People'!$A:$B,2,0)</f>
        <v>Robert Reed</v>
      </c>
      <c r="P460" s="9" t="str">
        <f>VLOOKUP('Consolidtaed Data'!$E9128,[1]Customers!$A:$B,2,0)</f>
        <v>Jack Stevens</v>
      </c>
      <c r="Q460" s="11">
        <f>WEEKDAY('Consolidtaed Data'!$F9128)</f>
        <v>1</v>
      </c>
      <c r="R460" s="9">
        <f>MONTH('Consolidtaed Data'!$F9128)</f>
        <v>11</v>
      </c>
      <c r="S460" s="9" t="str">
        <f>TEXT(Table3[[#This Row],[Purchase Date]],"MMMM")</f>
        <v>February</v>
      </c>
      <c r="T460" s="9">
        <f>YEAR('Consolidtaed Data'!$F9128)</f>
        <v>2021</v>
      </c>
    </row>
    <row r="461" spans="1:20" x14ac:dyDescent="0.3">
      <c r="A461" s="9" t="s">
        <v>1142</v>
      </c>
      <c r="B461" s="9" t="s">
        <v>89</v>
      </c>
      <c r="C461" s="9" t="s">
        <v>319</v>
      </c>
      <c r="D461" s="9" t="s">
        <v>127</v>
      </c>
      <c r="E461" s="9" t="s">
        <v>2118</v>
      </c>
      <c r="F461" s="10">
        <v>43862</v>
      </c>
      <c r="G461" s="10" t="str">
        <f>VLOOKUP(Table3[[#This Row],[Product ID]],[1]Products!$A:$G,2,0)</f>
        <v>Product 64</v>
      </c>
      <c r="H461" s="22">
        <v>3</v>
      </c>
      <c r="I461" s="9">
        <f>VLOOKUP('Consolidtaed Data'!$B9649,[1]Products!$A:$G,4,0)</f>
        <v>356</v>
      </c>
      <c r="J461" s="9">
        <f>VLOOKUP('Consolidtaed Data'!$B9649,[1]Products!$A:$G,3,0)</f>
        <v>292</v>
      </c>
      <c r="K461" s="9">
        <f>'Consolidtaed Data'!$J9649*'Consolidtaed Data'!$H9649</f>
        <v>2196</v>
      </c>
      <c r="L461" s="9">
        <f>'Consolidtaed Data'!$I9649*'Consolidtaed Data'!$H9649</f>
        <v>3231</v>
      </c>
      <c r="M461" s="9">
        <f>'Consolidtaed Data'!$L9649-'Consolidtaed Data'!$K9649</f>
        <v>406</v>
      </c>
      <c r="N461" s="9" t="str">
        <f>VLOOKUP('Consolidtaed Data'!$C9649,[1]Locations!$A:$O,2,0)</f>
        <v>Santa Ana</v>
      </c>
      <c r="O461" s="9" t="str">
        <f>VLOOKUP('Consolidtaed Data'!$D9649,'[1]Sales People'!$A:$B,2,0)</f>
        <v>Scott Mason</v>
      </c>
      <c r="P461" s="9" t="str">
        <f>VLOOKUP('Consolidtaed Data'!$E9649,[1]Customers!$A:$B,2,0)</f>
        <v>Timothy Lawrence</v>
      </c>
      <c r="Q461" s="11">
        <f>WEEKDAY('Consolidtaed Data'!$F9649)</f>
        <v>5</v>
      </c>
      <c r="R461" s="9">
        <f>MONTH('Consolidtaed Data'!$F9649)</f>
        <v>12</v>
      </c>
      <c r="S461" s="9" t="str">
        <f>TEXT(Table3[[#This Row],[Purchase Date]],"MMMM")</f>
        <v>February</v>
      </c>
      <c r="T461" s="9">
        <f>YEAR('Consolidtaed Data'!$F9649)</f>
        <v>2021</v>
      </c>
    </row>
    <row r="462" spans="1:20" x14ac:dyDescent="0.3">
      <c r="A462" s="9" t="s">
        <v>1144</v>
      </c>
      <c r="B462" s="9" t="s">
        <v>79</v>
      </c>
      <c r="C462" s="9" t="s">
        <v>263</v>
      </c>
      <c r="D462" s="9" t="s">
        <v>68</v>
      </c>
      <c r="E462" s="9" t="s">
        <v>436</v>
      </c>
      <c r="F462" s="10">
        <v>43863</v>
      </c>
      <c r="G462" s="10" t="str">
        <f>VLOOKUP(Table3[[#This Row],[Product ID]],[1]Products!$A:$G,2,0)</f>
        <v>Product 80</v>
      </c>
      <c r="H462" s="22">
        <v>4</v>
      </c>
      <c r="I462" s="9">
        <f>VLOOKUP('Consolidtaed Data'!$B4790,[1]Products!$A:$G,4,0)</f>
        <v>2283</v>
      </c>
      <c r="J462" s="9">
        <f>VLOOKUP('Consolidtaed Data'!$B4790,[1]Products!$A:$G,3,0)</f>
        <v>1484</v>
      </c>
      <c r="K462" s="9">
        <f>'Consolidtaed Data'!$J4790*'Consolidtaed Data'!$H4790</f>
        <v>5588</v>
      </c>
      <c r="L462" s="9">
        <f>'Consolidtaed Data'!$I4790*'Consolidtaed Data'!$H4790</f>
        <v>7868</v>
      </c>
      <c r="M462" s="9">
        <f>'Consolidtaed Data'!$L4790-'Consolidtaed Data'!$K4790</f>
        <v>322</v>
      </c>
      <c r="N462" s="9" t="str">
        <f>VLOOKUP('Consolidtaed Data'!$C4790,[1]Locations!$A:$O,2,0)</f>
        <v>Fontana</v>
      </c>
      <c r="O462" s="9" t="str">
        <f>VLOOKUP('Consolidtaed Data'!$D4790,'[1]Sales People'!$A:$B,2,0)</f>
        <v>Fred Robertson</v>
      </c>
      <c r="P462" s="9" t="str">
        <f>VLOOKUP('Consolidtaed Data'!$E4790,[1]Customers!$A:$B,2,0)</f>
        <v>Patrick Brown</v>
      </c>
      <c r="Q462" s="11">
        <f>WEEKDAY('Consolidtaed Data'!$F4790)</f>
        <v>5</v>
      </c>
      <c r="R462" s="9">
        <f>MONTH('Consolidtaed Data'!$F4790)</f>
        <v>12</v>
      </c>
      <c r="S462" s="9" t="str">
        <f>TEXT(Table3[[#This Row],[Purchase Date]],"MMMM")</f>
        <v>February</v>
      </c>
      <c r="T462" s="9">
        <f>YEAR('Consolidtaed Data'!$F4790)</f>
        <v>2020</v>
      </c>
    </row>
    <row r="463" spans="1:20" x14ac:dyDescent="0.3">
      <c r="A463" s="9" t="s">
        <v>1145</v>
      </c>
      <c r="B463" s="9" t="s">
        <v>330</v>
      </c>
      <c r="C463" s="9" t="s">
        <v>108</v>
      </c>
      <c r="D463" s="9" t="s">
        <v>229</v>
      </c>
      <c r="E463" s="9" t="s">
        <v>2838</v>
      </c>
      <c r="F463" s="10">
        <v>43863</v>
      </c>
      <c r="G463" s="10" t="str">
        <f>VLOOKUP(Table3[[#This Row],[Product ID]],[1]Products!$A:$G,2,0)</f>
        <v>Product 91</v>
      </c>
      <c r="H463" s="22">
        <v>3</v>
      </c>
      <c r="I463" s="9">
        <f>VLOOKUP('Consolidtaed Data'!$B4876,[1]Products!$A:$G,4,0)</f>
        <v>1972</v>
      </c>
      <c r="J463" s="9">
        <f>VLOOKUP('Consolidtaed Data'!$B4876,[1]Products!$A:$G,3,0)</f>
        <v>1321</v>
      </c>
      <c r="K463" s="9">
        <f>'Consolidtaed Data'!$J4876*'Consolidtaed Data'!$H4876</f>
        <v>562</v>
      </c>
      <c r="L463" s="9">
        <f>'Consolidtaed Data'!$I4876*'Consolidtaed Data'!$H4876</f>
        <v>826</v>
      </c>
      <c r="M463" s="9">
        <f>'Consolidtaed Data'!$L4876-'Consolidtaed Data'!$K4876</f>
        <v>1056</v>
      </c>
      <c r="N463" s="9" t="str">
        <f>VLOOKUP('Consolidtaed Data'!$C4876,[1]Locations!$A:$O,2,0)</f>
        <v>Orange</v>
      </c>
      <c r="O463" s="9" t="str">
        <f>VLOOKUP('Consolidtaed Data'!$D4876,'[1]Sales People'!$A:$B,2,0)</f>
        <v>Kevin Butler</v>
      </c>
      <c r="P463" s="9" t="str">
        <f>VLOOKUP('Consolidtaed Data'!$E4876,[1]Customers!$A:$B,2,0)</f>
        <v>Martin Mason</v>
      </c>
      <c r="Q463" s="11">
        <f>WEEKDAY('Consolidtaed Data'!$F4876)</f>
        <v>6</v>
      </c>
      <c r="R463" s="9">
        <f>MONTH('Consolidtaed Data'!$F4876)</f>
        <v>12</v>
      </c>
      <c r="S463" s="9" t="str">
        <f>TEXT(Table3[[#This Row],[Purchase Date]],"MMMM")</f>
        <v>February</v>
      </c>
      <c r="T463" s="9">
        <f>YEAR('Consolidtaed Data'!$F4876)</f>
        <v>2020</v>
      </c>
    </row>
    <row r="464" spans="1:20" x14ac:dyDescent="0.3">
      <c r="A464" s="9" t="s">
        <v>1147</v>
      </c>
      <c r="B464" s="9" t="s">
        <v>692</v>
      </c>
      <c r="C464" s="9" t="s">
        <v>169</v>
      </c>
      <c r="D464" s="9" t="s">
        <v>87</v>
      </c>
      <c r="E464" s="9" t="s">
        <v>1265</v>
      </c>
      <c r="F464" s="10">
        <v>43863</v>
      </c>
      <c r="G464" s="10" t="str">
        <f>VLOOKUP(Table3[[#This Row],[Product ID]],[1]Products!$A:$G,2,0)</f>
        <v>Product 83</v>
      </c>
      <c r="H464" s="22">
        <v>1</v>
      </c>
      <c r="I464" s="9">
        <f>VLOOKUP('Consolidtaed Data'!$B5245,[1]Products!$A:$G,4,0)</f>
        <v>2257</v>
      </c>
      <c r="J464" s="9">
        <f>VLOOKUP('Consolidtaed Data'!$B5245,[1]Products!$A:$G,3,0)</f>
        <v>1535</v>
      </c>
      <c r="K464" s="9">
        <f>'Consolidtaed Data'!$J5245*'Consolidtaed Data'!$H5245</f>
        <v>130</v>
      </c>
      <c r="L464" s="9">
        <f>'Consolidtaed Data'!$I5245*'Consolidtaed Data'!$H5245</f>
        <v>181</v>
      </c>
      <c r="M464" s="9">
        <f>'Consolidtaed Data'!$L5245-'Consolidtaed Data'!$K5245</f>
        <v>1198</v>
      </c>
      <c r="N464" s="9" t="str">
        <f>VLOOKUP('Consolidtaed Data'!$C5245,[1]Locations!$A:$O,2,0)</f>
        <v>Santa Clara</v>
      </c>
      <c r="O464" s="9" t="str">
        <f>VLOOKUP('Consolidtaed Data'!$D5245,'[1]Sales People'!$A:$B,2,0)</f>
        <v>Roger Ramos</v>
      </c>
      <c r="P464" s="9" t="str">
        <f>VLOOKUP('Consolidtaed Data'!$E5245,[1]Customers!$A:$B,2,0)</f>
        <v>Michael Ward</v>
      </c>
      <c r="Q464" s="11">
        <f>WEEKDAY('Consolidtaed Data'!$F5245)</f>
        <v>4</v>
      </c>
      <c r="R464" s="9">
        <f>MONTH('Consolidtaed Data'!$F5245)</f>
        <v>1</v>
      </c>
      <c r="S464" s="9" t="str">
        <f>TEXT(Table3[[#This Row],[Purchase Date]],"MMMM")</f>
        <v>February</v>
      </c>
      <c r="T464" s="9">
        <f>YEAR('Consolidtaed Data'!$F5245)</f>
        <v>2021</v>
      </c>
    </row>
    <row r="465" spans="1:20" x14ac:dyDescent="0.3">
      <c r="A465" s="9" t="s">
        <v>1149</v>
      </c>
      <c r="B465" s="9" t="s">
        <v>240</v>
      </c>
      <c r="C465" s="9" t="s">
        <v>16</v>
      </c>
      <c r="D465" s="9" t="s">
        <v>329</v>
      </c>
      <c r="E465" s="9" t="s">
        <v>722</v>
      </c>
      <c r="F465" s="10">
        <v>43863</v>
      </c>
      <c r="G465" s="10" t="str">
        <f>VLOOKUP(Table3[[#This Row],[Product ID]],[1]Products!$A:$G,2,0)</f>
        <v>Product 70</v>
      </c>
      <c r="H465" s="22">
        <v>1</v>
      </c>
      <c r="I465" s="9">
        <f>VLOOKUP('Consolidtaed Data'!$B5438,[1]Products!$A:$G,4,0)</f>
        <v>684</v>
      </c>
      <c r="J465" s="9">
        <f>VLOOKUP('Consolidtaed Data'!$B5438,[1]Products!$A:$G,3,0)</f>
        <v>561</v>
      </c>
      <c r="K465" s="9">
        <f>'Consolidtaed Data'!$J5438*'Consolidtaed Data'!$H5438</f>
        <v>2244</v>
      </c>
      <c r="L465" s="9">
        <f>'Consolidtaed Data'!$I5438*'Consolidtaed Data'!$H5438</f>
        <v>2736</v>
      </c>
      <c r="M465" s="9">
        <f>'Consolidtaed Data'!$L5438-'Consolidtaed Data'!$K5438</f>
        <v>39</v>
      </c>
      <c r="N465" s="9" t="str">
        <f>VLOOKUP('Consolidtaed Data'!$C5438,[1]Locations!$A:$O,2,0)</f>
        <v>Antioch</v>
      </c>
      <c r="O465" s="9" t="str">
        <f>VLOOKUP('Consolidtaed Data'!$D5438,'[1]Sales People'!$A:$B,2,0)</f>
        <v>Larry Castillo</v>
      </c>
      <c r="P465" s="9" t="str">
        <f>VLOOKUP('Consolidtaed Data'!$E5438,[1]Customers!$A:$B,2,0)</f>
        <v>Benjamin Moreno</v>
      </c>
      <c r="Q465" s="11">
        <f>WEEKDAY('Consolidtaed Data'!$F5438)</f>
        <v>7</v>
      </c>
      <c r="R465" s="9">
        <f>MONTH('Consolidtaed Data'!$F5438)</f>
        <v>2</v>
      </c>
      <c r="S465" s="9" t="str">
        <f>TEXT(Table3[[#This Row],[Purchase Date]],"MMMM")</f>
        <v>February</v>
      </c>
      <c r="T465" s="9">
        <f>YEAR('Consolidtaed Data'!$F5438)</f>
        <v>2021</v>
      </c>
    </row>
    <row r="466" spans="1:20" x14ac:dyDescent="0.3">
      <c r="A466" s="9" t="s">
        <v>1150</v>
      </c>
      <c r="B466" s="9" t="s">
        <v>360</v>
      </c>
      <c r="C466" s="9" t="s">
        <v>325</v>
      </c>
      <c r="D466" s="9" t="s">
        <v>91</v>
      </c>
      <c r="E466" s="9" t="s">
        <v>673</v>
      </c>
      <c r="F466" s="10">
        <v>43863</v>
      </c>
      <c r="G466" s="10" t="str">
        <f>VLOOKUP(Table3[[#This Row],[Product ID]],[1]Products!$A:$G,2,0)</f>
        <v>Product 59</v>
      </c>
      <c r="H466" s="22">
        <v>4</v>
      </c>
      <c r="I466" s="9">
        <f>VLOOKUP('Consolidtaed Data'!$B5546,[1]Products!$A:$G,4,0)</f>
        <v>826</v>
      </c>
      <c r="J466" s="9">
        <f>VLOOKUP('Consolidtaed Data'!$B5546,[1]Products!$A:$G,3,0)</f>
        <v>562</v>
      </c>
      <c r="K466" s="9">
        <f>'Consolidtaed Data'!$J5546*'Consolidtaed Data'!$H5546</f>
        <v>1683</v>
      </c>
      <c r="L466" s="9">
        <f>'Consolidtaed Data'!$I5546*'Consolidtaed Data'!$H5546</f>
        <v>2052</v>
      </c>
      <c r="M466" s="9">
        <f>'Consolidtaed Data'!$L5546-'Consolidtaed Data'!$K5546</f>
        <v>51</v>
      </c>
      <c r="N466" s="9" t="str">
        <f>VLOOKUP('Consolidtaed Data'!$C5546,[1]Locations!$A:$O,2,0)</f>
        <v>Bakersfield</v>
      </c>
      <c r="O466" s="9" t="str">
        <f>VLOOKUP('Consolidtaed Data'!$D5546,'[1]Sales People'!$A:$B,2,0)</f>
        <v>Jimmy Young</v>
      </c>
      <c r="P466" s="9" t="str">
        <f>VLOOKUP('Consolidtaed Data'!$E5546,[1]Customers!$A:$B,2,0)</f>
        <v>Billy Olson</v>
      </c>
      <c r="Q466" s="11">
        <f>WEEKDAY('Consolidtaed Data'!$F5546)</f>
        <v>1</v>
      </c>
      <c r="R466" s="9">
        <f>MONTH('Consolidtaed Data'!$F5546)</f>
        <v>2</v>
      </c>
      <c r="S466" s="9" t="str">
        <f>TEXT(Table3[[#This Row],[Purchase Date]],"MMMM")</f>
        <v>February</v>
      </c>
      <c r="T466" s="9">
        <f>YEAR('Consolidtaed Data'!$F5546)</f>
        <v>2021</v>
      </c>
    </row>
    <row r="467" spans="1:20" x14ac:dyDescent="0.3">
      <c r="A467" s="9" t="s">
        <v>1151</v>
      </c>
      <c r="B467" s="9" t="s">
        <v>112</v>
      </c>
      <c r="C467" s="9" t="s">
        <v>210</v>
      </c>
      <c r="D467" s="9" t="s">
        <v>246</v>
      </c>
      <c r="E467" s="9" t="s">
        <v>560</v>
      </c>
      <c r="F467" s="10">
        <v>43863</v>
      </c>
      <c r="G467" s="10" t="str">
        <f>VLOOKUP(Table3[[#This Row],[Product ID]],[1]Products!$A:$G,2,0)</f>
        <v>Product 7</v>
      </c>
      <c r="H467" s="22">
        <v>3</v>
      </c>
      <c r="I467" s="9">
        <f>VLOOKUP('Consolidtaed Data'!$B6057,[1]Products!$A:$G,4,0)</f>
        <v>1367</v>
      </c>
      <c r="J467" s="9">
        <f>VLOOKUP('Consolidtaed Data'!$B6057,[1]Products!$A:$G,3,0)</f>
        <v>984</v>
      </c>
      <c r="K467" s="9">
        <f>'Consolidtaed Data'!$J6057*'Consolidtaed Data'!$H6057</f>
        <v>2602</v>
      </c>
      <c r="L467" s="9">
        <f>'Consolidtaed Data'!$I6057*'Consolidtaed Data'!$H6057</f>
        <v>3174</v>
      </c>
      <c r="M467" s="9">
        <f>'Consolidtaed Data'!$L6057-'Consolidtaed Data'!$K6057</f>
        <v>362</v>
      </c>
      <c r="N467" s="9" t="str">
        <f>VLOOKUP('Consolidtaed Data'!$C6057,[1]Locations!$A:$O,2,0)</f>
        <v>Irvine</v>
      </c>
      <c r="O467" s="9" t="str">
        <f>VLOOKUP('Consolidtaed Data'!$D6057,'[1]Sales People'!$A:$B,2,0)</f>
        <v>Carl Hall</v>
      </c>
      <c r="P467" s="9" t="str">
        <f>VLOOKUP('Consolidtaed Data'!$E6057,[1]Customers!$A:$B,2,0)</f>
        <v>Ernest Rivera</v>
      </c>
      <c r="Q467" s="11">
        <f>WEEKDAY('Consolidtaed Data'!$F6057)</f>
        <v>3</v>
      </c>
      <c r="R467" s="9">
        <f>MONTH('Consolidtaed Data'!$F6057)</f>
        <v>4</v>
      </c>
      <c r="S467" s="9" t="str">
        <f>TEXT(Table3[[#This Row],[Purchase Date]],"MMMM")</f>
        <v>February</v>
      </c>
      <c r="T467" s="9">
        <f>YEAR('Consolidtaed Data'!$F6057)</f>
        <v>2021</v>
      </c>
    </row>
    <row r="468" spans="1:20" x14ac:dyDescent="0.3">
      <c r="A468" s="9" t="s">
        <v>1154</v>
      </c>
      <c r="B468" s="9" t="s">
        <v>355</v>
      </c>
      <c r="C468" s="9" t="s">
        <v>275</v>
      </c>
      <c r="D468" s="9" t="s">
        <v>105</v>
      </c>
      <c r="E468" s="9" t="s">
        <v>179</v>
      </c>
      <c r="F468" s="10">
        <v>43863</v>
      </c>
      <c r="G468" s="10" t="str">
        <f>VLOOKUP(Table3[[#This Row],[Product ID]],[1]Products!$A:$G,2,0)</f>
        <v>Product 100</v>
      </c>
      <c r="H468" s="22">
        <v>1</v>
      </c>
      <c r="I468" s="9">
        <f>VLOOKUP('Consolidtaed Data'!$B6674,[1]Products!$A:$G,4,0)</f>
        <v>1635</v>
      </c>
      <c r="J468" s="9">
        <f>VLOOKUP('Consolidtaed Data'!$B6674,[1]Products!$A:$G,3,0)</f>
        <v>1046</v>
      </c>
      <c r="K468" s="9">
        <f>'Consolidtaed Data'!$J6674*'Consolidtaed Data'!$H6674</f>
        <v>1223</v>
      </c>
      <c r="L468" s="9">
        <f>'Consolidtaed Data'!$I6674*'Consolidtaed Data'!$H6674</f>
        <v>2005</v>
      </c>
      <c r="M468" s="9">
        <f>'Consolidtaed Data'!$L6674-'Consolidtaed Data'!$K6674</f>
        <v>420</v>
      </c>
      <c r="N468" s="9" t="str">
        <f>VLOOKUP('Consolidtaed Data'!$C6674,[1]Locations!$A:$O,2,0)</f>
        <v>Torrance</v>
      </c>
      <c r="O468" s="9" t="str">
        <f>VLOOKUP('Consolidtaed Data'!$D6674,'[1]Sales People'!$A:$B,2,0)</f>
        <v>Ernest Wagner</v>
      </c>
      <c r="P468" s="9" t="str">
        <f>VLOOKUP('Consolidtaed Data'!$E6674,[1]Customers!$A:$B,2,0)</f>
        <v>Arthur Roberts</v>
      </c>
      <c r="Q468" s="11">
        <f>WEEKDAY('Consolidtaed Data'!$F6674)</f>
        <v>1</v>
      </c>
      <c r="R468" s="9">
        <f>MONTH('Consolidtaed Data'!$F6674)</f>
        <v>5</v>
      </c>
      <c r="S468" s="9" t="str">
        <f>TEXT(Table3[[#This Row],[Purchase Date]],"MMMM")</f>
        <v>February</v>
      </c>
      <c r="T468" s="9">
        <f>YEAR('Consolidtaed Data'!$F6674)</f>
        <v>2021</v>
      </c>
    </row>
    <row r="469" spans="1:20" x14ac:dyDescent="0.3">
      <c r="A469" s="9" t="s">
        <v>1155</v>
      </c>
      <c r="B469" s="9" t="s">
        <v>549</v>
      </c>
      <c r="C469" s="9" t="s">
        <v>331</v>
      </c>
      <c r="D469" s="9" t="s">
        <v>127</v>
      </c>
      <c r="E469" s="9" t="s">
        <v>273</v>
      </c>
      <c r="F469" s="10">
        <v>43863</v>
      </c>
      <c r="G469" s="10" t="str">
        <f>VLOOKUP(Table3[[#This Row],[Product ID]],[1]Products!$A:$G,2,0)</f>
        <v>Product 10</v>
      </c>
      <c r="H469" s="22">
        <v>2</v>
      </c>
      <c r="I469" s="9">
        <f>VLOOKUP('Consolidtaed Data'!$B6680,[1]Products!$A:$G,4,0)</f>
        <v>1566</v>
      </c>
      <c r="J469" s="9">
        <f>VLOOKUP('Consolidtaed Data'!$B6680,[1]Products!$A:$G,3,0)</f>
        <v>1190</v>
      </c>
      <c r="K469" s="9">
        <f>'Consolidtaed Data'!$J6680*'Consolidtaed Data'!$H6680</f>
        <v>4455</v>
      </c>
      <c r="L469" s="9">
        <f>'Consolidtaed Data'!$I6680*'Consolidtaed Data'!$H6680</f>
        <v>6273</v>
      </c>
      <c r="M469" s="9">
        <f>'Consolidtaed Data'!$L6680-'Consolidtaed Data'!$K6680</f>
        <v>368</v>
      </c>
      <c r="N469" s="9" t="str">
        <f>VLOOKUP('Consolidtaed Data'!$C6680,[1]Locations!$A:$O,2,0)</f>
        <v>Orange</v>
      </c>
      <c r="O469" s="9" t="str">
        <f>VLOOKUP('Consolidtaed Data'!$D6680,'[1]Sales People'!$A:$B,2,0)</f>
        <v>Kenneth Bradley</v>
      </c>
      <c r="P469" s="9" t="str">
        <f>VLOOKUP('Consolidtaed Data'!$E6680,[1]Customers!$A:$B,2,0)</f>
        <v>Thomas Sims</v>
      </c>
      <c r="Q469" s="11">
        <f>WEEKDAY('Consolidtaed Data'!$F6680)</f>
        <v>1</v>
      </c>
      <c r="R469" s="9">
        <f>MONTH('Consolidtaed Data'!$F6680)</f>
        <v>5</v>
      </c>
      <c r="S469" s="9" t="str">
        <f>TEXT(Table3[[#This Row],[Purchase Date]],"MMMM")</f>
        <v>February</v>
      </c>
      <c r="T469" s="9">
        <f>YEAR('Consolidtaed Data'!$F6680)</f>
        <v>2021</v>
      </c>
    </row>
    <row r="470" spans="1:20" x14ac:dyDescent="0.3">
      <c r="A470" s="9" t="s">
        <v>1156</v>
      </c>
      <c r="B470" s="9" t="s">
        <v>252</v>
      </c>
      <c r="C470" s="9" t="s">
        <v>635</v>
      </c>
      <c r="D470" s="9" t="s">
        <v>246</v>
      </c>
      <c r="E470" s="9" t="s">
        <v>401</v>
      </c>
      <c r="F470" s="10">
        <v>43863</v>
      </c>
      <c r="G470" s="10" t="str">
        <f>VLOOKUP(Table3[[#This Row],[Product ID]],[1]Products!$A:$G,2,0)</f>
        <v>Product 81</v>
      </c>
      <c r="H470" s="22">
        <v>1</v>
      </c>
      <c r="I470" s="9">
        <f>VLOOKUP('Consolidtaed Data'!$B7260,[1]Products!$A:$G,4,0)</f>
        <v>1783</v>
      </c>
      <c r="J470" s="9">
        <f>VLOOKUP('Consolidtaed Data'!$B7260,[1]Products!$A:$G,3,0)</f>
        <v>1230</v>
      </c>
      <c r="K470" s="9">
        <f>'Consolidtaed Data'!$J7260*'Consolidtaed Data'!$H7260</f>
        <v>971</v>
      </c>
      <c r="L470" s="9">
        <f>'Consolidtaed Data'!$I7260*'Consolidtaed Data'!$H7260</f>
        <v>1798</v>
      </c>
      <c r="M470" s="9">
        <f>'Consolidtaed Data'!$L7260-'Consolidtaed Data'!$K7260</f>
        <v>1100</v>
      </c>
      <c r="N470" s="9" t="str">
        <f>VLOOKUP('Consolidtaed Data'!$C7260,[1]Locations!$A:$O,2,0)</f>
        <v>Fairfield</v>
      </c>
      <c r="O470" s="9" t="str">
        <f>VLOOKUP('Consolidtaed Data'!$D7260,'[1]Sales People'!$A:$B,2,0)</f>
        <v>Ryan Butler</v>
      </c>
      <c r="P470" s="9" t="str">
        <f>VLOOKUP('Consolidtaed Data'!$E7260,[1]Customers!$A:$B,2,0)</f>
        <v>Victor Marshall</v>
      </c>
      <c r="Q470" s="11">
        <f>WEEKDAY('Consolidtaed Data'!$F7260)</f>
        <v>2</v>
      </c>
      <c r="R470" s="9">
        <f>MONTH('Consolidtaed Data'!$F7260)</f>
        <v>7</v>
      </c>
      <c r="S470" s="9" t="str">
        <f>TEXT(Table3[[#This Row],[Purchase Date]],"MMMM")</f>
        <v>February</v>
      </c>
      <c r="T470" s="9">
        <f>YEAR('Consolidtaed Data'!$F7260)</f>
        <v>2021</v>
      </c>
    </row>
    <row r="471" spans="1:20" x14ac:dyDescent="0.3">
      <c r="A471" s="9" t="s">
        <v>1158</v>
      </c>
      <c r="B471" s="9" t="s">
        <v>79</v>
      </c>
      <c r="C471" s="9" t="s">
        <v>192</v>
      </c>
      <c r="D471" s="9" t="s">
        <v>220</v>
      </c>
      <c r="E471" s="9" t="s">
        <v>606</v>
      </c>
      <c r="F471" s="10">
        <v>43863</v>
      </c>
      <c r="G471" s="10" t="str">
        <f>VLOOKUP(Table3[[#This Row],[Product ID]],[1]Products!$A:$G,2,0)</f>
        <v>Product 80</v>
      </c>
      <c r="H471" s="22">
        <v>3</v>
      </c>
      <c r="I471" s="9">
        <f>VLOOKUP('Consolidtaed Data'!$B8325,[1]Products!$A:$G,4,0)</f>
        <v>947</v>
      </c>
      <c r="J471" s="9">
        <f>VLOOKUP('Consolidtaed Data'!$B8325,[1]Products!$A:$G,3,0)</f>
        <v>786</v>
      </c>
      <c r="K471" s="9">
        <f>'Consolidtaed Data'!$J8325*'Consolidtaed Data'!$H8325</f>
        <v>4548</v>
      </c>
      <c r="L471" s="9">
        <f>'Consolidtaed Data'!$I8325*'Consolidtaed Data'!$H8325</f>
        <v>5349</v>
      </c>
      <c r="M471" s="9">
        <f>'Consolidtaed Data'!$L8325-'Consolidtaed Data'!$K8325</f>
        <v>2397</v>
      </c>
      <c r="N471" s="9" t="str">
        <f>VLOOKUP('Consolidtaed Data'!$C8325,[1]Locations!$A:$O,2,0)</f>
        <v>Garden Grove</v>
      </c>
      <c r="O471" s="9" t="str">
        <f>VLOOKUP('Consolidtaed Data'!$D8325,'[1]Sales People'!$A:$B,2,0)</f>
        <v>Scott Clark</v>
      </c>
      <c r="P471" s="9" t="str">
        <f>VLOOKUP('Consolidtaed Data'!$E8325,[1]Customers!$A:$B,2,0)</f>
        <v>Kevin Wheeler</v>
      </c>
      <c r="Q471" s="11">
        <f>WEEKDAY('Consolidtaed Data'!$F8325)</f>
        <v>7</v>
      </c>
      <c r="R471" s="9">
        <f>MONTH('Consolidtaed Data'!$F8325)</f>
        <v>9</v>
      </c>
      <c r="S471" s="9" t="str">
        <f>TEXT(Table3[[#This Row],[Purchase Date]],"MMMM")</f>
        <v>February</v>
      </c>
      <c r="T471" s="9">
        <f>YEAR('Consolidtaed Data'!$F8325)</f>
        <v>2021</v>
      </c>
    </row>
    <row r="472" spans="1:20" x14ac:dyDescent="0.3">
      <c r="A472" s="9" t="s">
        <v>1160</v>
      </c>
      <c r="B472" s="9" t="s">
        <v>76</v>
      </c>
      <c r="C472" s="9" t="s">
        <v>295</v>
      </c>
      <c r="D472" s="9" t="s">
        <v>123</v>
      </c>
      <c r="E472" s="9" t="s">
        <v>320</v>
      </c>
      <c r="F472" s="10">
        <v>43863</v>
      </c>
      <c r="G472" s="10" t="str">
        <f>VLOOKUP(Table3[[#This Row],[Product ID]],[1]Products!$A:$G,2,0)</f>
        <v>Product 19</v>
      </c>
      <c r="H472" s="22">
        <v>2</v>
      </c>
      <c r="I472" s="9">
        <f>VLOOKUP('Consolidtaed Data'!$B8567,[1]Products!$A:$G,4,0)</f>
        <v>1278</v>
      </c>
      <c r="J472" s="9">
        <f>VLOOKUP('Consolidtaed Data'!$B8567,[1]Products!$A:$G,3,0)</f>
        <v>665</v>
      </c>
      <c r="K472" s="9">
        <f>'Consolidtaed Data'!$J8567*'Consolidtaed Data'!$H8567</f>
        <v>416</v>
      </c>
      <c r="L472" s="9">
        <f>'Consolidtaed Data'!$I8567*'Consolidtaed Data'!$H8567</f>
        <v>603</v>
      </c>
      <c r="M472" s="9">
        <f>'Consolidtaed Data'!$L8567-'Consolidtaed Data'!$K8567</f>
        <v>565</v>
      </c>
      <c r="N472" s="9" t="str">
        <f>VLOOKUP('Consolidtaed Data'!$C8567,[1]Locations!$A:$O,2,0)</f>
        <v>Clovis</v>
      </c>
      <c r="O472" s="9" t="str">
        <f>VLOOKUP('Consolidtaed Data'!$D8567,'[1]Sales People'!$A:$B,2,0)</f>
        <v>Ryan Butler</v>
      </c>
      <c r="P472" s="9" t="str">
        <f>VLOOKUP('Consolidtaed Data'!$E8567,[1]Customers!$A:$B,2,0)</f>
        <v>Sean Alexander</v>
      </c>
      <c r="Q472" s="11">
        <f>WEEKDAY('Consolidtaed Data'!$F8567)</f>
        <v>4</v>
      </c>
      <c r="R472" s="9">
        <f>MONTH('Consolidtaed Data'!$F8567)</f>
        <v>10</v>
      </c>
      <c r="S472" s="9" t="str">
        <f>TEXT(Table3[[#This Row],[Purchase Date]],"MMMM")</f>
        <v>February</v>
      </c>
      <c r="T472" s="9">
        <f>YEAR('Consolidtaed Data'!$F8567)</f>
        <v>2021</v>
      </c>
    </row>
    <row r="473" spans="1:20" x14ac:dyDescent="0.3">
      <c r="A473" s="9" t="s">
        <v>1161</v>
      </c>
      <c r="B473" s="9" t="s">
        <v>148</v>
      </c>
      <c r="C473" s="9" t="s">
        <v>504</v>
      </c>
      <c r="D473" s="9" t="s">
        <v>329</v>
      </c>
      <c r="E473" s="9" t="s">
        <v>1125</v>
      </c>
      <c r="F473" s="10">
        <v>43863</v>
      </c>
      <c r="G473" s="10" t="str">
        <f>VLOOKUP(Table3[[#This Row],[Product ID]],[1]Products!$A:$G,2,0)</f>
        <v>Product 16</v>
      </c>
      <c r="H473" s="22">
        <v>1</v>
      </c>
      <c r="I473" s="9">
        <f>VLOOKUP('Consolidtaed Data'!$B8979,[1]Products!$A:$G,4,0)</f>
        <v>1798</v>
      </c>
      <c r="J473" s="9">
        <f>VLOOKUP('Consolidtaed Data'!$B8979,[1]Products!$A:$G,3,0)</f>
        <v>971</v>
      </c>
      <c r="K473" s="9">
        <f>'Consolidtaed Data'!$J8979*'Consolidtaed Data'!$H8979</f>
        <v>2946</v>
      </c>
      <c r="L473" s="9">
        <f>'Consolidtaed Data'!$I8979*'Consolidtaed Data'!$H8979</f>
        <v>4994</v>
      </c>
      <c r="M473" s="9">
        <f>'Consolidtaed Data'!$L8979-'Consolidtaed Data'!$K8979</f>
        <v>599</v>
      </c>
      <c r="N473" s="9" t="str">
        <f>VLOOKUP('Consolidtaed Data'!$C8979,[1]Locations!$A:$O,2,0)</f>
        <v>Irvine</v>
      </c>
      <c r="O473" s="9" t="str">
        <f>VLOOKUP('Consolidtaed Data'!$D8979,'[1]Sales People'!$A:$B,2,0)</f>
        <v>Kenneth Fields</v>
      </c>
      <c r="P473" s="9" t="str">
        <f>VLOOKUP('Consolidtaed Data'!$E8979,[1]Customers!$A:$B,2,0)</f>
        <v>Jonathan Bowman</v>
      </c>
      <c r="Q473" s="11">
        <f>WEEKDAY('Consolidtaed Data'!$F8979)</f>
        <v>5</v>
      </c>
      <c r="R473" s="9">
        <f>MONTH('Consolidtaed Data'!$F8979)</f>
        <v>11</v>
      </c>
      <c r="S473" s="9" t="str">
        <f>TEXT(Table3[[#This Row],[Purchase Date]],"MMMM")</f>
        <v>February</v>
      </c>
      <c r="T473" s="9">
        <f>YEAR('Consolidtaed Data'!$F8979)</f>
        <v>2021</v>
      </c>
    </row>
    <row r="474" spans="1:20" x14ac:dyDescent="0.3">
      <c r="A474" s="9" t="s">
        <v>1162</v>
      </c>
      <c r="B474" s="9" t="s">
        <v>89</v>
      </c>
      <c r="C474" s="9" t="s">
        <v>196</v>
      </c>
      <c r="D474" s="9" t="s">
        <v>123</v>
      </c>
      <c r="E474" s="9" t="s">
        <v>622</v>
      </c>
      <c r="F474" s="10">
        <v>43863</v>
      </c>
      <c r="G474" s="10" t="str">
        <f>VLOOKUP(Table3[[#This Row],[Product ID]],[1]Products!$A:$G,2,0)</f>
        <v>Product 64</v>
      </c>
      <c r="H474" s="22">
        <v>1</v>
      </c>
      <c r="I474" s="9">
        <f>VLOOKUP('Consolidtaed Data'!$B9184,[1]Products!$A:$G,4,0)</f>
        <v>95</v>
      </c>
      <c r="J474" s="9">
        <f>VLOOKUP('Consolidtaed Data'!$B9184,[1]Products!$A:$G,3,0)</f>
        <v>61</v>
      </c>
      <c r="K474" s="9">
        <f>'Consolidtaed Data'!$J9184*'Consolidtaed Data'!$H9184</f>
        <v>888</v>
      </c>
      <c r="L474" s="9">
        <f>'Consolidtaed Data'!$I9184*'Consolidtaed Data'!$H9184</f>
        <v>1506</v>
      </c>
      <c r="M474" s="9">
        <f>'Consolidtaed Data'!$L9184-'Consolidtaed Data'!$K9184</f>
        <v>264</v>
      </c>
      <c r="N474" s="9" t="str">
        <f>VLOOKUP('Consolidtaed Data'!$C9184,[1]Locations!$A:$O,2,0)</f>
        <v>Bakersfield</v>
      </c>
      <c r="O474" s="9" t="str">
        <f>VLOOKUP('Consolidtaed Data'!$D9184,'[1]Sales People'!$A:$B,2,0)</f>
        <v>John Reyes</v>
      </c>
      <c r="P474" s="9" t="str">
        <f>VLOOKUP('Consolidtaed Data'!$E9184,[1]Customers!$A:$B,2,0)</f>
        <v>Daniel Perry</v>
      </c>
      <c r="Q474" s="11">
        <f>WEEKDAY('Consolidtaed Data'!$F9184)</f>
        <v>6</v>
      </c>
      <c r="R474" s="9">
        <f>MONTH('Consolidtaed Data'!$F9184)</f>
        <v>11</v>
      </c>
      <c r="S474" s="9" t="str">
        <f>TEXT(Table3[[#This Row],[Purchase Date]],"MMMM")</f>
        <v>February</v>
      </c>
      <c r="T474" s="9">
        <f>YEAR('Consolidtaed Data'!$F9184)</f>
        <v>2021</v>
      </c>
    </row>
    <row r="475" spans="1:20" x14ac:dyDescent="0.3">
      <c r="A475" s="9" t="s">
        <v>1164</v>
      </c>
      <c r="B475" s="9" t="s">
        <v>107</v>
      </c>
      <c r="C475" s="9" t="s">
        <v>439</v>
      </c>
      <c r="D475" s="9" t="s">
        <v>35</v>
      </c>
      <c r="E475" s="9" t="s">
        <v>279</v>
      </c>
      <c r="F475" s="10">
        <v>43863</v>
      </c>
      <c r="G475" s="10" t="str">
        <f>VLOOKUP(Table3[[#This Row],[Product ID]],[1]Products!$A:$G,2,0)</f>
        <v>Product 52</v>
      </c>
      <c r="H475" s="22">
        <v>4</v>
      </c>
      <c r="I475" s="9">
        <f>VLOOKUP('Consolidtaed Data'!$B9411,[1]Products!$A:$G,4,0)</f>
        <v>502</v>
      </c>
      <c r="J475" s="9">
        <f>VLOOKUP('Consolidtaed Data'!$B9411,[1]Products!$A:$G,3,0)</f>
        <v>296</v>
      </c>
      <c r="K475" s="9">
        <f>'Consolidtaed Data'!$J9411*'Consolidtaed Data'!$H9411</f>
        <v>1305</v>
      </c>
      <c r="L475" s="9">
        <f>'Consolidtaed Data'!$I9411*'Consolidtaed Data'!$H9411</f>
        <v>1812</v>
      </c>
      <c r="M475" s="9">
        <f>'Consolidtaed Data'!$L9411-'Consolidtaed Data'!$K9411</f>
        <v>1521</v>
      </c>
      <c r="N475" s="9" t="str">
        <f>VLOOKUP('Consolidtaed Data'!$C9411,[1]Locations!$A:$O,2,0)</f>
        <v>Ontario</v>
      </c>
      <c r="O475" s="9" t="str">
        <f>VLOOKUP('Consolidtaed Data'!$D9411,'[1]Sales People'!$A:$B,2,0)</f>
        <v>Carl Elliott</v>
      </c>
      <c r="P475" s="9" t="str">
        <f>VLOOKUP('Consolidtaed Data'!$E9411,[1]Customers!$A:$B,2,0)</f>
        <v>Patrick Brown</v>
      </c>
      <c r="Q475" s="11">
        <f>WEEKDAY('Consolidtaed Data'!$F9411)</f>
        <v>7</v>
      </c>
      <c r="R475" s="9">
        <f>MONTH('Consolidtaed Data'!$F9411)</f>
        <v>12</v>
      </c>
      <c r="S475" s="9" t="str">
        <f>TEXT(Table3[[#This Row],[Purchase Date]],"MMMM")</f>
        <v>February</v>
      </c>
      <c r="T475" s="9">
        <f>YEAR('Consolidtaed Data'!$F9411)</f>
        <v>2021</v>
      </c>
    </row>
    <row r="476" spans="1:20" x14ac:dyDescent="0.3">
      <c r="A476" s="9" t="s">
        <v>1166</v>
      </c>
      <c r="B476" s="9" t="s">
        <v>89</v>
      </c>
      <c r="C476" s="9" t="s">
        <v>469</v>
      </c>
      <c r="D476" s="9" t="s">
        <v>123</v>
      </c>
      <c r="E476" s="9" t="s">
        <v>3089</v>
      </c>
      <c r="F476" s="10">
        <v>43863</v>
      </c>
      <c r="G476" s="10" t="str">
        <f>VLOOKUP(Table3[[#This Row],[Product ID]],[1]Products!$A:$G,2,0)</f>
        <v>Product 64</v>
      </c>
      <c r="H476" s="22">
        <v>3</v>
      </c>
      <c r="I476" s="9">
        <f>VLOOKUP('Consolidtaed Data'!$B9450,[1]Products!$A:$G,4,0)</f>
        <v>1972</v>
      </c>
      <c r="J476" s="9">
        <f>VLOOKUP('Consolidtaed Data'!$B9450,[1]Products!$A:$G,3,0)</f>
        <v>1321</v>
      </c>
      <c r="K476" s="9">
        <f>'Consolidtaed Data'!$J9450*'Consolidtaed Data'!$H9450</f>
        <v>1295</v>
      </c>
      <c r="L476" s="9">
        <f>'Consolidtaed Data'!$I9450*'Consolidtaed Data'!$H9450</f>
        <v>1639</v>
      </c>
      <c r="M476" s="9">
        <f>'Consolidtaed Data'!$L9450-'Consolidtaed Data'!$K9450</f>
        <v>2676</v>
      </c>
      <c r="N476" s="9" t="str">
        <f>VLOOKUP('Consolidtaed Data'!$C9450,[1]Locations!$A:$O,2,0)</f>
        <v>San Francisco</v>
      </c>
      <c r="O476" s="9" t="str">
        <f>VLOOKUP('Consolidtaed Data'!$D9450,'[1]Sales People'!$A:$B,2,0)</f>
        <v>Robert Reed</v>
      </c>
      <c r="P476" s="9" t="str">
        <f>VLOOKUP('Consolidtaed Data'!$E9450,[1]Customers!$A:$B,2,0)</f>
        <v>Juan Wood</v>
      </c>
      <c r="Q476" s="11">
        <f>WEEKDAY('Consolidtaed Data'!$F9450)</f>
        <v>4</v>
      </c>
      <c r="R476" s="9">
        <f>MONTH('Consolidtaed Data'!$F9450)</f>
        <v>12</v>
      </c>
      <c r="S476" s="9" t="str">
        <f>TEXT(Table3[[#This Row],[Purchase Date]],"MMMM")</f>
        <v>February</v>
      </c>
      <c r="T476" s="9">
        <f>YEAR('Consolidtaed Data'!$F9450)</f>
        <v>2021</v>
      </c>
    </row>
    <row r="477" spans="1:20" x14ac:dyDescent="0.3">
      <c r="A477" s="9" t="s">
        <v>1167</v>
      </c>
      <c r="B477" s="9" t="s">
        <v>531</v>
      </c>
      <c r="C477" s="9" t="s">
        <v>86</v>
      </c>
      <c r="D477" s="9" t="s">
        <v>143</v>
      </c>
      <c r="E477" s="9" t="s">
        <v>1060</v>
      </c>
      <c r="F477" s="10">
        <v>43863</v>
      </c>
      <c r="G477" s="10" t="str">
        <f>VLOOKUP(Table3[[#This Row],[Product ID]],[1]Products!$A:$G,2,0)</f>
        <v>Product 62</v>
      </c>
      <c r="H477" s="22">
        <v>2</v>
      </c>
      <c r="I477" s="9">
        <f>VLOOKUP('Consolidtaed Data'!$B9665,[1]Products!$A:$G,4,0)</f>
        <v>1566</v>
      </c>
      <c r="J477" s="9">
        <f>VLOOKUP('Consolidtaed Data'!$B9665,[1]Products!$A:$G,3,0)</f>
        <v>1190</v>
      </c>
      <c r="K477" s="9">
        <f>'Consolidtaed Data'!$J9665*'Consolidtaed Data'!$H9665</f>
        <v>2358</v>
      </c>
      <c r="L477" s="9">
        <f>'Consolidtaed Data'!$I9665*'Consolidtaed Data'!$H9665</f>
        <v>2841</v>
      </c>
      <c r="M477" s="9">
        <f>'Consolidtaed Data'!$L9665-'Consolidtaed Data'!$K9665</f>
        <v>480</v>
      </c>
      <c r="N477" s="9" t="str">
        <f>VLOOKUP('Consolidtaed Data'!$C9665,[1]Locations!$A:$O,2,0)</f>
        <v>Fontana</v>
      </c>
      <c r="O477" s="9" t="str">
        <f>VLOOKUP('Consolidtaed Data'!$D9665,'[1]Sales People'!$A:$B,2,0)</f>
        <v>Joshua Taylor</v>
      </c>
      <c r="P477" s="9" t="str">
        <f>VLOOKUP('Consolidtaed Data'!$E9665,[1]Customers!$A:$B,2,0)</f>
        <v>Russell Grant</v>
      </c>
      <c r="Q477" s="11">
        <f>WEEKDAY('Consolidtaed Data'!$F9665)</f>
        <v>6</v>
      </c>
      <c r="R477" s="9">
        <f>MONTH('Consolidtaed Data'!$F9665)</f>
        <v>12</v>
      </c>
      <c r="S477" s="9" t="str">
        <f>TEXT(Table3[[#This Row],[Purchase Date]],"MMMM")</f>
        <v>February</v>
      </c>
      <c r="T477" s="9">
        <f>YEAR('Consolidtaed Data'!$F9665)</f>
        <v>2021</v>
      </c>
    </row>
    <row r="478" spans="1:20" x14ac:dyDescent="0.3">
      <c r="A478" s="9" t="s">
        <v>1168</v>
      </c>
      <c r="B478" s="9" t="s">
        <v>284</v>
      </c>
      <c r="C478" s="9" t="s">
        <v>42</v>
      </c>
      <c r="D478" s="9" t="s">
        <v>161</v>
      </c>
      <c r="E478" s="9" t="s">
        <v>498</v>
      </c>
      <c r="F478" s="10">
        <v>43864</v>
      </c>
      <c r="G478" s="10" t="str">
        <f>VLOOKUP(Table3[[#This Row],[Product ID]],[1]Products!$A:$G,2,0)</f>
        <v>Product 96</v>
      </c>
      <c r="H478" s="22">
        <v>3</v>
      </c>
      <c r="I478" s="9">
        <f>VLOOKUP('Consolidtaed Data'!$B5076,[1]Products!$A:$G,4,0)</f>
        <v>504</v>
      </c>
      <c r="J478" s="9">
        <f>VLOOKUP('Consolidtaed Data'!$B5076,[1]Products!$A:$G,3,0)</f>
        <v>408</v>
      </c>
      <c r="K478" s="9">
        <f>'Consolidtaed Data'!$J5076*'Consolidtaed Data'!$H5076</f>
        <v>270</v>
      </c>
      <c r="L478" s="9">
        <f>'Consolidtaed Data'!$I5076*'Consolidtaed Data'!$H5076</f>
        <v>336</v>
      </c>
      <c r="M478" s="9">
        <f>'Consolidtaed Data'!$L5076-'Consolidtaed Data'!$K5076</f>
        <v>368</v>
      </c>
      <c r="N478" s="9" t="str">
        <f>VLOOKUP('Consolidtaed Data'!$C5076,[1]Locations!$A:$O,2,0)</f>
        <v>Santa Maria</v>
      </c>
      <c r="O478" s="9" t="str">
        <f>VLOOKUP('Consolidtaed Data'!$D5076,'[1]Sales People'!$A:$B,2,0)</f>
        <v>Howard Sims</v>
      </c>
      <c r="P478" s="9" t="str">
        <f>VLOOKUP('Consolidtaed Data'!$E5076,[1]Customers!$A:$B,2,0)</f>
        <v>Richard Peters</v>
      </c>
      <c r="Q478" s="11">
        <f>WEEKDAY('Consolidtaed Data'!$F5076)</f>
        <v>5</v>
      </c>
      <c r="R478" s="9">
        <f>MONTH('Consolidtaed Data'!$F5076)</f>
        <v>1</v>
      </c>
      <c r="S478" s="9" t="str">
        <f>TEXT(Table3[[#This Row],[Purchase Date]],"MMMM")</f>
        <v>February</v>
      </c>
      <c r="T478" s="9">
        <f>YEAR('Consolidtaed Data'!$F5076)</f>
        <v>2021</v>
      </c>
    </row>
    <row r="479" spans="1:20" x14ac:dyDescent="0.3">
      <c r="A479" s="9" t="s">
        <v>1170</v>
      </c>
      <c r="B479" s="9" t="s">
        <v>390</v>
      </c>
      <c r="C479" s="9" t="s">
        <v>130</v>
      </c>
      <c r="D479" s="9" t="s">
        <v>153</v>
      </c>
      <c r="E479" s="9" t="s">
        <v>699</v>
      </c>
      <c r="F479" s="10">
        <v>43864</v>
      </c>
      <c r="G479" s="10" t="str">
        <f>VLOOKUP(Table3[[#This Row],[Product ID]],[1]Products!$A:$G,2,0)</f>
        <v>Product 48</v>
      </c>
      <c r="H479" s="22">
        <v>3</v>
      </c>
      <c r="I479" s="9">
        <f>VLOOKUP('Consolidtaed Data'!$B5191,[1]Products!$A:$G,4,0)</f>
        <v>545</v>
      </c>
      <c r="J479" s="9">
        <f>VLOOKUP('Consolidtaed Data'!$B5191,[1]Products!$A:$G,3,0)</f>
        <v>425</v>
      </c>
      <c r="K479" s="9">
        <f>'Consolidtaed Data'!$J5191*'Consolidtaed Data'!$H5191</f>
        <v>5940</v>
      </c>
      <c r="L479" s="9">
        <f>'Consolidtaed Data'!$I5191*'Consolidtaed Data'!$H5191</f>
        <v>8364</v>
      </c>
      <c r="M479" s="9">
        <f>'Consolidtaed Data'!$L5191-'Consolidtaed Data'!$K5191</f>
        <v>565</v>
      </c>
      <c r="N479" s="9" t="str">
        <f>VLOOKUP('Consolidtaed Data'!$C5191,[1]Locations!$A:$O,2,0)</f>
        <v>Vallejo</v>
      </c>
      <c r="O479" s="9" t="str">
        <f>VLOOKUP('Consolidtaed Data'!$D5191,'[1]Sales People'!$A:$B,2,0)</f>
        <v>Kenneth Bradley</v>
      </c>
      <c r="P479" s="9" t="str">
        <f>VLOOKUP('Consolidtaed Data'!$E5191,[1]Customers!$A:$B,2,0)</f>
        <v>Albert Kennedy</v>
      </c>
      <c r="Q479" s="11">
        <f>WEEKDAY('Consolidtaed Data'!$F5191)</f>
        <v>7</v>
      </c>
      <c r="R479" s="9">
        <f>MONTH('Consolidtaed Data'!$F5191)</f>
        <v>1</v>
      </c>
      <c r="S479" s="9" t="str">
        <f>TEXT(Table3[[#This Row],[Purchase Date]],"MMMM")</f>
        <v>February</v>
      </c>
      <c r="T479" s="9">
        <f>YEAR('Consolidtaed Data'!$F5191)</f>
        <v>2021</v>
      </c>
    </row>
    <row r="480" spans="1:20" x14ac:dyDescent="0.3">
      <c r="A480" s="9" t="s">
        <v>1171</v>
      </c>
      <c r="B480" s="9" t="s">
        <v>248</v>
      </c>
      <c r="C480" s="9" t="s">
        <v>469</v>
      </c>
      <c r="D480" s="9" t="s">
        <v>402</v>
      </c>
      <c r="E480" s="9" t="s">
        <v>775</v>
      </c>
      <c r="F480" s="10">
        <v>43864</v>
      </c>
      <c r="G480" s="10" t="str">
        <f>VLOOKUP(Table3[[#This Row],[Product ID]],[1]Products!$A:$G,2,0)</f>
        <v>Product 97</v>
      </c>
      <c r="H480" s="22">
        <v>3</v>
      </c>
      <c r="I480" s="9">
        <f>VLOOKUP('Consolidtaed Data'!$B5256,[1]Products!$A:$G,4,0)</f>
        <v>1467</v>
      </c>
      <c r="J480" s="9">
        <f>VLOOKUP('Consolidtaed Data'!$B5256,[1]Products!$A:$G,3,0)</f>
        <v>807</v>
      </c>
      <c r="K480" s="9">
        <f>'Consolidtaed Data'!$J5256*'Consolidtaed Data'!$H5256</f>
        <v>4360</v>
      </c>
      <c r="L480" s="9">
        <f>'Consolidtaed Data'!$I5256*'Consolidtaed Data'!$H5256</f>
        <v>5520</v>
      </c>
      <c r="M480" s="9">
        <f>'Consolidtaed Data'!$L5256-'Consolidtaed Data'!$K5256</f>
        <v>153</v>
      </c>
      <c r="N480" s="9" t="str">
        <f>VLOOKUP('Consolidtaed Data'!$C5256,[1]Locations!$A:$O,2,0)</f>
        <v>Inglewood</v>
      </c>
      <c r="O480" s="9" t="str">
        <f>VLOOKUP('Consolidtaed Data'!$D5256,'[1]Sales People'!$A:$B,2,0)</f>
        <v>Scott Mason</v>
      </c>
      <c r="P480" s="9" t="str">
        <f>VLOOKUP('Consolidtaed Data'!$E5256,[1]Customers!$A:$B,2,0)</f>
        <v>Arthur Reid</v>
      </c>
      <c r="Q480" s="11">
        <f>WEEKDAY('Consolidtaed Data'!$F5256)</f>
        <v>6</v>
      </c>
      <c r="R480" s="9">
        <f>MONTH('Consolidtaed Data'!$F5256)</f>
        <v>1</v>
      </c>
      <c r="S480" s="9" t="str">
        <f>TEXT(Table3[[#This Row],[Purchase Date]],"MMMM")</f>
        <v>February</v>
      </c>
      <c r="T480" s="9">
        <f>YEAR('Consolidtaed Data'!$F5256)</f>
        <v>2021</v>
      </c>
    </row>
    <row r="481" spans="1:20" x14ac:dyDescent="0.3">
      <c r="A481" s="9" t="s">
        <v>1173</v>
      </c>
      <c r="B481" s="9" t="s">
        <v>139</v>
      </c>
      <c r="C481" s="9" t="s">
        <v>196</v>
      </c>
      <c r="D481" s="9" t="s">
        <v>95</v>
      </c>
      <c r="E481" s="9" t="s">
        <v>267</v>
      </c>
      <c r="F481" s="10">
        <v>43864</v>
      </c>
      <c r="G481" s="10" t="str">
        <f>VLOOKUP(Table3[[#This Row],[Product ID]],[1]Products!$A:$G,2,0)</f>
        <v>Product 13</v>
      </c>
      <c r="H481" s="22">
        <v>1</v>
      </c>
      <c r="I481" s="9">
        <f>VLOOKUP('Consolidtaed Data'!$B5264,[1]Products!$A:$G,4,0)</f>
        <v>378</v>
      </c>
      <c r="J481" s="9">
        <f>VLOOKUP('Consolidtaed Data'!$B5264,[1]Products!$A:$G,3,0)</f>
        <v>291</v>
      </c>
      <c r="K481" s="9">
        <f>'Consolidtaed Data'!$J5264*'Consolidtaed Data'!$H5264</f>
        <v>1788</v>
      </c>
      <c r="L481" s="9">
        <f>'Consolidtaed Data'!$I5264*'Consolidtaed Data'!$H5264</f>
        <v>2353</v>
      </c>
      <c r="M481" s="9">
        <f>'Consolidtaed Data'!$L5264-'Consolidtaed Data'!$K5264</f>
        <v>447</v>
      </c>
      <c r="N481" s="9" t="str">
        <f>VLOOKUP('Consolidtaed Data'!$C5264,[1]Locations!$A:$O,2,0)</f>
        <v>Fullerton</v>
      </c>
      <c r="O481" s="9" t="str">
        <f>VLOOKUP('Consolidtaed Data'!$D5264,'[1]Sales People'!$A:$B,2,0)</f>
        <v>John Reyes</v>
      </c>
      <c r="P481" s="9" t="str">
        <f>VLOOKUP('Consolidtaed Data'!$E5264,[1]Customers!$A:$B,2,0)</f>
        <v>Matthew Nguyen</v>
      </c>
      <c r="Q481" s="11">
        <f>WEEKDAY('Consolidtaed Data'!$F5264)</f>
        <v>6</v>
      </c>
      <c r="R481" s="9">
        <f>MONTH('Consolidtaed Data'!$F5264)</f>
        <v>1</v>
      </c>
      <c r="S481" s="9" t="str">
        <f>TEXT(Table3[[#This Row],[Purchase Date]],"MMMM")</f>
        <v>February</v>
      </c>
      <c r="T481" s="9">
        <f>YEAR('Consolidtaed Data'!$F5264)</f>
        <v>2021</v>
      </c>
    </row>
    <row r="482" spans="1:20" x14ac:dyDescent="0.3">
      <c r="A482" s="9" t="s">
        <v>1175</v>
      </c>
      <c r="B482" s="9" t="s">
        <v>225</v>
      </c>
      <c r="C482" s="9" t="s">
        <v>192</v>
      </c>
      <c r="D482" s="9" t="s">
        <v>143</v>
      </c>
      <c r="E482" s="9" t="s">
        <v>341</v>
      </c>
      <c r="F482" s="10">
        <v>43864</v>
      </c>
      <c r="G482" s="10" t="str">
        <f>VLOOKUP(Table3[[#This Row],[Product ID]],[1]Products!$A:$G,2,0)</f>
        <v>Product 24</v>
      </c>
      <c r="H482" s="22">
        <v>3</v>
      </c>
      <c r="I482" s="9">
        <f>VLOOKUP('Consolidtaed Data'!$B6502,[1]Products!$A:$G,4,0)</f>
        <v>847</v>
      </c>
      <c r="J482" s="9">
        <f>VLOOKUP('Consolidtaed Data'!$B6502,[1]Products!$A:$G,3,0)</f>
        <v>534</v>
      </c>
      <c r="K482" s="9">
        <f>'Consolidtaed Data'!$J6502*'Consolidtaed Data'!$H6502</f>
        <v>79</v>
      </c>
      <c r="L482" s="9">
        <f>'Consolidtaed Data'!$I6502*'Consolidtaed Data'!$H6502</f>
        <v>127</v>
      </c>
      <c r="M482" s="9">
        <f>'Consolidtaed Data'!$L6502-'Consolidtaed Data'!$K6502</f>
        <v>827</v>
      </c>
      <c r="N482" s="9" t="str">
        <f>VLOOKUP('Consolidtaed Data'!$C6502,[1]Locations!$A:$O,2,0)</f>
        <v>Irvine</v>
      </c>
      <c r="O482" s="9" t="str">
        <f>VLOOKUP('Consolidtaed Data'!$D6502,'[1]Sales People'!$A:$B,2,0)</f>
        <v>Ryan Butler</v>
      </c>
      <c r="P482" s="9" t="str">
        <f>VLOOKUP('Consolidtaed Data'!$E6502,[1]Customers!$A:$B,2,0)</f>
        <v>Douglas Kennedy</v>
      </c>
      <c r="Q482" s="11">
        <f>WEEKDAY('Consolidtaed Data'!$F6502)</f>
        <v>1</v>
      </c>
      <c r="R482" s="9">
        <f>MONTH('Consolidtaed Data'!$F6502)</f>
        <v>5</v>
      </c>
      <c r="S482" s="9" t="str">
        <f>TEXT(Table3[[#This Row],[Purchase Date]],"MMMM")</f>
        <v>February</v>
      </c>
      <c r="T482" s="9">
        <f>YEAR('Consolidtaed Data'!$F6502)</f>
        <v>2021</v>
      </c>
    </row>
    <row r="483" spans="1:20" x14ac:dyDescent="0.3">
      <c r="A483" s="9" t="s">
        <v>1176</v>
      </c>
      <c r="B483" s="9" t="s">
        <v>415</v>
      </c>
      <c r="C483" s="9" t="s">
        <v>226</v>
      </c>
      <c r="D483" s="9" t="s">
        <v>206</v>
      </c>
      <c r="E483" s="9" t="s">
        <v>756</v>
      </c>
      <c r="F483" s="10">
        <v>43864</v>
      </c>
      <c r="G483" s="10" t="str">
        <f>VLOOKUP(Table3[[#This Row],[Product ID]],[1]Products!$A:$G,2,0)</f>
        <v>Product 18</v>
      </c>
      <c r="H483" s="22">
        <v>1</v>
      </c>
      <c r="I483" s="9">
        <f>VLOOKUP('Consolidtaed Data'!$B6527,[1]Products!$A:$G,4,0)</f>
        <v>2241</v>
      </c>
      <c r="J483" s="9">
        <f>VLOOKUP('Consolidtaed Data'!$B6527,[1]Products!$A:$G,3,0)</f>
        <v>1367</v>
      </c>
      <c r="K483" s="9">
        <f>'Consolidtaed Data'!$J6527*'Consolidtaed Data'!$H6527</f>
        <v>4176</v>
      </c>
      <c r="L483" s="9">
        <f>'Consolidtaed Data'!$I6527*'Consolidtaed Data'!$H6527</f>
        <v>7596</v>
      </c>
      <c r="M483" s="9">
        <f>'Consolidtaed Data'!$L6527-'Consolidtaed Data'!$K6527</f>
        <v>329</v>
      </c>
      <c r="N483" s="9" t="str">
        <f>VLOOKUP('Consolidtaed Data'!$C6527,[1]Locations!$A:$O,2,0)</f>
        <v>Jurupa Valley</v>
      </c>
      <c r="O483" s="9" t="str">
        <f>VLOOKUP('Consolidtaed Data'!$D6527,'[1]Sales People'!$A:$B,2,0)</f>
        <v>Robert Reed</v>
      </c>
      <c r="P483" s="9" t="str">
        <f>VLOOKUP('Consolidtaed Data'!$E6527,[1]Customers!$A:$B,2,0)</f>
        <v>Jonathan Harris</v>
      </c>
      <c r="Q483" s="11">
        <f>WEEKDAY('Consolidtaed Data'!$F6527)</f>
        <v>3</v>
      </c>
      <c r="R483" s="9">
        <f>MONTH('Consolidtaed Data'!$F6527)</f>
        <v>5</v>
      </c>
      <c r="S483" s="9" t="str">
        <f>TEXT(Table3[[#This Row],[Purchase Date]],"MMMM")</f>
        <v>February</v>
      </c>
      <c r="T483" s="9">
        <f>YEAR('Consolidtaed Data'!$F6527)</f>
        <v>2021</v>
      </c>
    </row>
    <row r="484" spans="1:20" x14ac:dyDescent="0.3">
      <c r="A484" s="9" t="s">
        <v>1177</v>
      </c>
      <c r="B484" s="9" t="s">
        <v>298</v>
      </c>
      <c r="C484" s="9" t="s">
        <v>67</v>
      </c>
      <c r="D484" s="9" t="s">
        <v>315</v>
      </c>
      <c r="E484" s="9" t="s">
        <v>1444</v>
      </c>
      <c r="F484" s="10">
        <v>43864</v>
      </c>
      <c r="G484" s="10" t="str">
        <f>VLOOKUP(Table3[[#This Row],[Product ID]],[1]Products!$A:$G,2,0)</f>
        <v>Product 53</v>
      </c>
      <c r="H484" s="22">
        <v>2</v>
      </c>
      <c r="I484" s="9">
        <f>VLOOKUP('Consolidtaed Data'!$B6804,[1]Products!$A:$G,4,0)</f>
        <v>530</v>
      </c>
      <c r="J484" s="9">
        <f>VLOOKUP('Consolidtaed Data'!$B6804,[1]Products!$A:$G,3,0)</f>
        <v>424</v>
      </c>
      <c r="K484" s="9">
        <f>'Consolidtaed Data'!$J6804*'Consolidtaed Data'!$H6804</f>
        <v>2913</v>
      </c>
      <c r="L484" s="9">
        <f>'Consolidtaed Data'!$I6804*'Consolidtaed Data'!$H6804</f>
        <v>4482</v>
      </c>
      <c r="M484" s="9">
        <f>'Consolidtaed Data'!$L6804-'Consolidtaed Data'!$K6804</f>
        <v>87</v>
      </c>
      <c r="N484" s="9" t="str">
        <f>VLOOKUP('Consolidtaed Data'!$C6804,[1]Locations!$A:$O,2,0)</f>
        <v>Corona</v>
      </c>
      <c r="O484" s="9" t="str">
        <f>VLOOKUP('Consolidtaed Data'!$D6804,'[1]Sales People'!$A:$B,2,0)</f>
        <v>Bobby Russell</v>
      </c>
      <c r="P484" s="9" t="str">
        <f>VLOOKUP('Consolidtaed Data'!$E6804,[1]Customers!$A:$B,2,0)</f>
        <v>George Stanley</v>
      </c>
      <c r="Q484" s="11">
        <f>WEEKDAY('Consolidtaed Data'!$F6804)</f>
        <v>4</v>
      </c>
      <c r="R484" s="9">
        <f>MONTH('Consolidtaed Data'!$F6804)</f>
        <v>6</v>
      </c>
      <c r="S484" s="9" t="str">
        <f>TEXT(Table3[[#This Row],[Purchase Date]],"MMMM")</f>
        <v>February</v>
      </c>
      <c r="T484" s="9">
        <f>YEAR('Consolidtaed Data'!$F6804)</f>
        <v>2021</v>
      </c>
    </row>
    <row r="485" spans="1:20" x14ac:dyDescent="0.3">
      <c r="A485" s="9" t="s">
        <v>1178</v>
      </c>
      <c r="B485" s="9" t="s">
        <v>244</v>
      </c>
      <c r="C485" s="9" t="s">
        <v>223</v>
      </c>
      <c r="D485" s="9" t="s">
        <v>206</v>
      </c>
      <c r="E485" s="9" t="s">
        <v>445</v>
      </c>
      <c r="F485" s="10">
        <v>43864</v>
      </c>
      <c r="G485" s="10" t="str">
        <f>VLOOKUP(Table3[[#This Row],[Product ID]],[1]Products!$A:$G,2,0)</f>
        <v>Product 76</v>
      </c>
      <c r="H485" s="22">
        <v>1</v>
      </c>
      <c r="I485" s="9">
        <f>VLOOKUP('Consolidtaed Data'!$B7021,[1]Products!$A:$G,4,0)</f>
        <v>35</v>
      </c>
      <c r="J485" s="9">
        <f>VLOOKUP('Consolidtaed Data'!$B7021,[1]Products!$A:$G,3,0)</f>
        <v>22</v>
      </c>
      <c r="K485" s="9">
        <f>'Consolidtaed Data'!$J7021*'Consolidtaed Data'!$H7021</f>
        <v>3162</v>
      </c>
      <c r="L485" s="9">
        <f>'Consolidtaed Data'!$I7021*'Consolidtaed Data'!$H7021</f>
        <v>4215</v>
      </c>
      <c r="M485" s="9">
        <f>'Consolidtaed Data'!$L7021-'Consolidtaed Data'!$K7021</f>
        <v>246</v>
      </c>
      <c r="N485" s="9" t="str">
        <f>VLOOKUP('Consolidtaed Data'!$C7021,[1]Locations!$A:$O,2,0)</f>
        <v>San Francisco</v>
      </c>
      <c r="O485" s="9" t="str">
        <f>VLOOKUP('Consolidtaed Data'!$D7021,'[1]Sales People'!$A:$B,2,0)</f>
        <v>Henry Nelson</v>
      </c>
      <c r="P485" s="9" t="str">
        <f>VLOOKUP('Consolidtaed Data'!$E7021,[1]Customers!$A:$B,2,0)</f>
        <v>Ralph Davis</v>
      </c>
      <c r="Q485" s="11">
        <f>WEEKDAY('Consolidtaed Data'!$F7021)</f>
        <v>6</v>
      </c>
      <c r="R485" s="9">
        <f>MONTH('Consolidtaed Data'!$F7021)</f>
        <v>6</v>
      </c>
      <c r="S485" s="9" t="str">
        <f>TEXT(Table3[[#This Row],[Purchase Date]],"MMMM")</f>
        <v>February</v>
      </c>
      <c r="T485" s="9">
        <f>YEAR('Consolidtaed Data'!$F7021)</f>
        <v>2021</v>
      </c>
    </row>
    <row r="486" spans="1:20" x14ac:dyDescent="0.3">
      <c r="A486" s="9" t="s">
        <v>1179</v>
      </c>
      <c r="B486" s="9" t="s">
        <v>411</v>
      </c>
      <c r="C486" s="9" t="s">
        <v>504</v>
      </c>
      <c r="D486" s="9" t="s">
        <v>83</v>
      </c>
      <c r="E486" s="9" t="s">
        <v>2495</v>
      </c>
      <c r="F486" s="10">
        <v>43864</v>
      </c>
      <c r="G486" s="10" t="str">
        <f>VLOOKUP(Table3[[#This Row],[Product ID]],[1]Products!$A:$G,2,0)</f>
        <v>Product 27</v>
      </c>
      <c r="H486" s="22">
        <v>1</v>
      </c>
      <c r="I486" s="9">
        <f>VLOOKUP('Consolidtaed Data'!$B7412,[1]Products!$A:$G,4,0)</f>
        <v>1638</v>
      </c>
      <c r="J486" s="9">
        <f>VLOOKUP('Consolidtaed Data'!$B7412,[1]Products!$A:$G,3,0)</f>
        <v>1261</v>
      </c>
      <c r="K486" s="9">
        <f>'Consolidtaed Data'!$J7412*'Consolidtaed Data'!$H7412</f>
        <v>291</v>
      </c>
      <c r="L486" s="9">
        <f>'Consolidtaed Data'!$I7412*'Consolidtaed Data'!$H7412</f>
        <v>378</v>
      </c>
      <c r="M486" s="9">
        <f>'Consolidtaed Data'!$L7412-'Consolidtaed Data'!$K7412</f>
        <v>2676</v>
      </c>
      <c r="N486" s="9" t="str">
        <f>VLOOKUP('Consolidtaed Data'!$C7412,[1]Locations!$A:$O,2,0)</f>
        <v>El Cajon</v>
      </c>
      <c r="O486" s="9" t="str">
        <f>VLOOKUP('Consolidtaed Data'!$D7412,'[1]Sales People'!$A:$B,2,0)</f>
        <v>Jimmy Young</v>
      </c>
      <c r="P486" s="9" t="str">
        <f>VLOOKUP('Consolidtaed Data'!$E7412,[1]Customers!$A:$B,2,0)</f>
        <v>Juan Harvey</v>
      </c>
      <c r="Q486" s="11">
        <f>WEEKDAY('Consolidtaed Data'!$F7412)</f>
        <v>6</v>
      </c>
      <c r="R486" s="9">
        <f>MONTH('Consolidtaed Data'!$F7412)</f>
        <v>7</v>
      </c>
      <c r="S486" s="9" t="str">
        <f>TEXT(Table3[[#This Row],[Purchase Date]],"MMMM")</f>
        <v>February</v>
      </c>
      <c r="T486" s="9">
        <f>YEAR('Consolidtaed Data'!$F7412)</f>
        <v>2021</v>
      </c>
    </row>
    <row r="487" spans="1:20" x14ac:dyDescent="0.3">
      <c r="A487" s="9" t="s">
        <v>1181</v>
      </c>
      <c r="B487" s="9" t="s">
        <v>490</v>
      </c>
      <c r="C487" s="9" t="s">
        <v>439</v>
      </c>
      <c r="D487" s="9" t="s">
        <v>17</v>
      </c>
      <c r="E487" s="9" t="s">
        <v>282</v>
      </c>
      <c r="F487" s="10">
        <v>43864</v>
      </c>
      <c r="G487" s="10" t="str">
        <f>VLOOKUP(Table3[[#This Row],[Product ID]],[1]Products!$A:$G,2,0)</f>
        <v>Product 79</v>
      </c>
      <c r="H487" s="22">
        <v>1</v>
      </c>
      <c r="I487" s="9">
        <f>VLOOKUP('Consolidtaed Data'!$B7719,[1]Products!$A:$G,4,0)</f>
        <v>356</v>
      </c>
      <c r="J487" s="9">
        <f>VLOOKUP('Consolidtaed Data'!$B7719,[1]Products!$A:$G,3,0)</f>
        <v>292</v>
      </c>
      <c r="K487" s="9">
        <f>'Consolidtaed Data'!$J7719*'Consolidtaed Data'!$H7719</f>
        <v>2216</v>
      </c>
      <c r="L487" s="9">
        <f>'Consolidtaed Data'!$I7719*'Consolidtaed Data'!$H7719</f>
        <v>2702</v>
      </c>
      <c r="M487" s="9">
        <f>'Consolidtaed Data'!$L7719-'Consolidtaed Data'!$K7719</f>
        <v>344</v>
      </c>
      <c r="N487" s="9" t="str">
        <f>VLOOKUP('Consolidtaed Data'!$C7719,[1]Locations!$A:$O,2,0)</f>
        <v>San Jose</v>
      </c>
      <c r="O487" s="9" t="str">
        <f>VLOOKUP('Consolidtaed Data'!$D7719,'[1]Sales People'!$A:$B,2,0)</f>
        <v>Brian Davis</v>
      </c>
      <c r="P487" s="9" t="str">
        <f>VLOOKUP('Consolidtaed Data'!$E7719,[1]Customers!$A:$B,2,0)</f>
        <v>Kenneth Foster</v>
      </c>
      <c r="Q487" s="11">
        <f>WEEKDAY('Consolidtaed Data'!$F7719)</f>
        <v>1</v>
      </c>
      <c r="R487" s="9">
        <f>MONTH('Consolidtaed Data'!$F7719)</f>
        <v>8</v>
      </c>
      <c r="S487" s="9" t="str">
        <f>TEXT(Table3[[#This Row],[Purchase Date]],"MMMM")</f>
        <v>February</v>
      </c>
      <c r="T487" s="9">
        <f>YEAR('Consolidtaed Data'!$F7719)</f>
        <v>2021</v>
      </c>
    </row>
    <row r="488" spans="1:20" x14ac:dyDescent="0.3">
      <c r="A488" s="9" t="s">
        <v>1182</v>
      </c>
      <c r="B488" s="9" t="s">
        <v>692</v>
      </c>
      <c r="C488" s="9" t="s">
        <v>205</v>
      </c>
      <c r="D488" s="9" t="s">
        <v>22</v>
      </c>
      <c r="E488" s="9" t="s">
        <v>663</v>
      </c>
      <c r="F488" s="10">
        <v>43864</v>
      </c>
      <c r="G488" s="10" t="str">
        <f>VLOOKUP(Table3[[#This Row],[Product ID]],[1]Products!$A:$G,2,0)</f>
        <v>Product 83</v>
      </c>
      <c r="H488" s="22">
        <v>4</v>
      </c>
      <c r="I488" s="9">
        <f>VLOOKUP('Consolidtaed Data'!$B9222,[1]Products!$A:$G,4,0)</f>
        <v>1635</v>
      </c>
      <c r="J488" s="9">
        <f>VLOOKUP('Consolidtaed Data'!$B9222,[1]Products!$A:$G,3,0)</f>
        <v>1046</v>
      </c>
      <c r="K488" s="9">
        <f>'Consolidtaed Data'!$J9222*'Consolidtaed Data'!$H9222</f>
        <v>589</v>
      </c>
      <c r="L488" s="9">
        <f>'Consolidtaed Data'!$I9222*'Consolidtaed Data'!$H9222</f>
        <v>1052</v>
      </c>
      <c r="M488" s="9">
        <f>'Consolidtaed Data'!$L9222-'Consolidtaed Data'!$K9222</f>
        <v>731</v>
      </c>
      <c r="N488" s="9" t="str">
        <f>VLOOKUP('Consolidtaed Data'!$C9222,[1]Locations!$A:$O,2,0)</f>
        <v>Costa Mesa</v>
      </c>
      <c r="O488" s="9" t="str">
        <f>VLOOKUP('Consolidtaed Data'!$D9222,'[1]Sales People'!$A:$B,2,0)</f>
        <v>Scott Mason</v>
      </c>
      <c r="P488" s="9" t="str">
        <f>VLOOKUP('Consolidtaed Data'!$E9222,[1]Customers!$A:$B,2,0)</f>
        <v>Eric Moore</v>
      </c>
      <c r="Q488" s="11">
        <f>WEEKDAY('Consolidtaed Data'!$F9222)</f>
        <v>2</v>
      </c>
      <c r="R488" s="9">
        <f>MONTH('Consolidtaed Data'!$F9222)</f>
        <v>11</v>
      </c>
      <c r="S488" s="9" t="str">
        <f>TEXT(Table3[[#This Row],[Purchase Date]],"MMMM")</f>
        <v>February</v>
      </c>
      <c r="T488" s="9">
        <f>YEAR('Consolidtaed Data'!$F9222)</f>
        <v>2021</v>
      </c>
    </row>
    <row r="489" spans="1:20" x14ac:dyDescent="0.3">
      <c r="A489" s="9" t="s">
        <v>1183</v>
      </c>
      <c r="B489" s="9" t="s">
        <v>219</v>
      </c>
      <c r="C489" s="9" t="s">
        <v>63</v>
      </c>
      <c r="D489" s="9" t="s">
        <v>402</v>
      </c>
      <c r="E489" s="9" t="s">
        <v>1363</v>
      </c>
      <c r="F489" s="10">
        <v>43864</v>
      </c>
      <c r="G489" s="10" t="str">
        <f>VLOOKUP(Table3[[#This Row],[Product ID]],[1]Products!$A:$G,2,0)</f>
        <v>Product 35</v>
      </c>
      <c r="H489" s="22">
        <v>2</v>
      </c>
      <c r="I489" s="9">
        <f>VLOOKUP('Consolidtaed Data'!$B9257,[1]Products!$A:$G,4,0)</f>
        <v>2353</v>
      </c>
      <c r="J489" s="9">
        <f>VLOOKUP('Consolidtaed Data'!$B9257,[1]Products!$A:$G,3,0)</f>
        <v>1788</v>
      </c>
      <c r="K489" s="9">
        <f>'Consolidtaed Data'!$J9257*'Consolidtaed Data'!$H9257</f>
        <v>1234</v>
      </c>
      <c r="L489" s="9">
        <f>'Consolidtaed Data'!$I9257*'Consolidtaed Data'!$H9257</f>
        <v>1582</v>
      </c>
      <c r="M489" s="9">
        <f>'Consolidtaed Data'!$L9257-'Consolidtaed Data'!$K9257</f>
        <v>3196</v>
      </c>
      <c r="N489" s="9" t="str">
        <f>VLOOKUP('Consolidtaed Data'!$C9257,[1]Locations!$A:$O,2,0)</f>
        <v>Rancho Cucamonga</v>
      </c>
      <c r="O489" s="9" t="str">
        <f>VLOOKUP('Consolidtaed Data'!$D9257,'[1]Sales People'!$A:$B,2,0)</f>
        <v>Justin Lynch</v>
      </c>
      <c r="P489" s="9" t="str">
        <f>VLOOKUP('Consolidtaed Data'!$E9257,[1]Customers!$A:$B,2,0)</f>
        <v>Christopher Wright</v>
      </c>
      <c r="Q489" s="11">
        <f>WEEKDAY('Consolidtaed Data'!$F9257)</f>
        <v>4</v>
      </c>
      <c r="R489" s="9">
        <f>MONTH('Consolidtaed Data'!$F9257)</f>
        <v>12</v>
      </c>
      <c r="S489" s="9" t="str">
        <f>TEXT(Table3[[#This Row],[Purchase Date]],"MMMM")</f>
        <v>February</v>
      </c>
      <c r="T489" s="9">
        <f>YEAR('Consolidtaed Data'!$F9257)</f>
        <v>2021</v>
      </c>
    </row>
    <row r="490" spans="1:20" x14ac:dyDescent="0.3">
      <c r="A490" s="9" t="s">
        <v>1185</v>
      </c>
      <c r="B490" s="9" t="s">
        <v>213</v>
      </c>
      <c r="C490" s="9" t="s">
        <v>472</v>
      </c>
      <c r="D490" s="9" t="s">
        <v>161</v>
      </c>
      <c r="E490" s="9" t="s">
        <v>597</v>
      </c>
      <c r="F490" s="10">
        <v>43864</v>
      </c>
      <c r="G490" s="10" t="str">
        <f>VLOOKUP(Table3[[#This Row],[Product ID]],[1]Products!$A:$G,2,0)</f>
        <v>Product 68</v>
      </c>
      <c r="H490" s="22">
        <v>1</v>
      </c>
      <c r="I490" s="9">
        <f>VLOOKUP('Consolidtaed Data'!$B9283,[1]Products!$A:$G,4,0)</f>
        <v>886</v>
      </c>
      <c r="J490" s="9">
        <f>VLOOKUP('Consolidtaed Data'!$B9283,[1]Products!$A:$G,3,0)</f>
        <v>478</v>
      </c>
      <c r="K490" s="9">
        <f>'Consolidtaed Data'!$J9283*'Consolidtaed Data'!$H9283</f>
        <v>122</v>
      </c>
      <c r="L490" s="9">
        <f>'Consolidtaed Data'!$I9283*'Consolidtaed Data'!$H9283</f>
        <v>190</v>
      </c>
      <c r="M490" s="9">
        <f>'Consolidtaed Data'!$L9283-'Consolidtaed Data'!$K9283</f>
        <v>82</v>
      </c>
      <c r="N490" s="9" t="str">
        <f>VLOOKUP('Consolidtaed Data'!$C9283,[1]Locations!$A:$O,2,0)</f>
        <v>Corona</v>
      </c>
      <c r="O490" s="9" t="str">
        <f>VLOOKUP('Consolidtaed Data'!$D9283,'[1]Sales People'!$A:$B,2,0)</f>
        <v>Ernest Wagner</v>
      </c>
      <c r="P490" s="9" t="str">
        <f>VLOOKUP('Consolidtaed Data'!$E9283,[1]Customers!$A:$B,2,0)</f>
        <v>Roger Mills</v>
      </c>
      <c r="Q490" s="11">
        <f>WEEKDAY('Consolidtaed Data'!$F9283)</f>
        <v>6</v>
      </c>
      <c r="R490" s="9">
        <f>MONTH('Consolidtaed Data'!$F9283)</f>
        <v>12</v>
      </c>
      <c r="S490" s="9" t="str">
        <f>TEXT(Table3[[#This Row],[Purchase Date]],"MMMM")</f>
        <v>February</v>
      </c>
      <c r="T490" s="9">
        <f>YEAR('Consolidtaed Data'!$F9283)</f>
        <v>2021</v>
      </c>
    </row>
    <row r="491" spans="1:20" x14ac:dyDescent="0.3">
      <c r="A491" s="9" t="s">
        <v>1187</v>
      </c>
      <c r="B491" s="9" t="s">
        <v>204</v>
      </c>
      <c r="C491" s="9" t="s">
        <v>90</v>
      </c>
      <c r="D491" s="9" t="s">
        <v>91</v>
      </c>
      <c r="E491" s="9" t="s">
        <v>633</v>
      </c>
      <c r="F491" s="10">
        <v>43865</v>
      </c>
      <c r="G491" s="10" t="str">
        <f>VLOOKUP(Table3[[#This Row],[Product ID]],[1]Products!$A:$G,2,0)</f>
        <v>Product 101</v>
      </c>
      <c r="H491" s="22">
        <v>3</v>
      </c>
      <c r="I491" s="9">
        <f>VLOOKUP('Consolidtaed Data'!$B5273,[1]Products!$A:$G,4,0)</f>
        <v>1783</v>
      </c>
      <c r="J491" s="9">
        <f>VLOOKUP('Consolidtaed Data'!$B5273,[1]Products!$A:$G,3,0)</f>
        <v>1230</v>
      </c>
      <c r="K491" s="9">
        <f>'Consolidtaed Data'!$J5273*'Consolidtaed Data'!$H5273</f>
        <v>900</v>
      </c>
      <c r="L491" s="9">
        <f>'Consolidtaed Data'!$I5273*'Consolidtaed Data'!$H5273</f>
        <v>1500</v>
      </c>
      <c r="M491" s="9">
        <f>'Consolidtaed Data'!$L5273-'Consolidtaed Data'!$K5273</f>
        <v>1068</v>
      </c>
      <c r="N491" s="9" t="str">
        <f>VLOOKUP('Consolidtaed Data'!$C5273,[1]Locations!$A:$O,2,0)</f>
        <v>Long Beach</v>
      </c>
      <c r="O491" s="9" t="str">
        <f>VLOOKUP('Consolidtaed Data'!$D5273,'[1]Sales People'!$A:$B,2,0)</f>
        <v>Henry Nelson</v>
      </c>
      <c r="P491" s="9" t="str">
        <f>VLOOKUP('Consolidtaed Data'!$E5273,[1]Customers!$A:$B,2,0)</f>
        <v>Patrick Brown</v>
      </c>
      <c r="Q491" s="11">
        <f>WEEKDAY('Consolidtaed Data'!$F5273)</f>
        <v>7</v>
      </c>
      <c r="R491" s="9">
        <f>MONTH('Consolidtaed Data'!$F5273)</f>
        <v>1</v>
      </c>
      <c r="S491" s="9" t="str">
        <f>TEXT(Table3[[#This Row],[Purchase Date]],"MMMM")</f>
        <v>February</v>
      </c>
      <c r="T491" s="9">
        <f>YEAR('Consolidtaed Data'!$F5273)</f>
        <v>2021</v>
      </c>
    </row>
    <row r="492" spans="1:20" x14ac:dyDescent="0.3">
      <c r="A492" s="9" t="s">
        <v>1188</v>
      </c>
      <c r="B492" s="9" t="s">
        <v>240</v>
      </c>
      <c r="C492" s="9" t="s">
        <v>522</v>
      </c>
      <c r="D492" s="9" t="s">
        <v>161</v>
      </c>
      <c r="E492" s="9" t="s">
        <v>631</v>
      </c>
      <c r="F492" s="10">
        <v>43865</v>
      </c>
      <c r="G492" s="10" t="str">
        <f>VLOOKUP(Table3[[#This Row],[Product ID]],[1]Products!$A:$G,2,0)</f>
        <v>Product 70</v>
      </c>
      <c r="H492" s="22">
        <v>1</v>
      </c>
      <c r="I492" s="9">
        <f>VLOOKUP('Consolidtaed Data'!$B5611,[1]Products!$A:$G,4,0)</f>
        <v>826</v>
      </c>
      <c r="J492" s="9">
        <f>VLOOKUP('Consolidtaed Data'!$B5611,[1]Products!$A:$G,3,0)</f>
        <v>562</v>
      </c>
      <c r="K492" s="9">
        <f>'Consolidtaed Data'!$J5611*'Consolidtaed Data'!$H5611</f>
        <v>1535</v>
      </c>
      <c r="L492" s="9">
        <f>'Consolidtaed Data'!$I5611*'Consolidtaed Data'!$H5611</f>
        <v>2257</v>
      </c>
      <c r="M492" s="9">
        <f>'Consolidtaed Data'!$L5611-'Consolidtaed Data'!$K5611</f>
        <v>348</v>
      </c>
      <c r="N492" s="9" t="str">
        <f>VLOOKUP('Consolidtaed Data'!$C5611,[1]Locations!$A:$O,2,0)</f>
        <v>Jurupa Valley</v>
      </c>
      <c r="O492" s="9" t="str">
        <f>VLOOKUP('Consolidtaed Data'!$D5611,'[1]Sales People'!$A:$B,2,0)</f>
        <v>Joe Sims</v>
      </c>
      <c r="P492" s="9" t="str">
        <f>VLOOKUP('Consolidtaed Data'!$E5611,[1]Customers!$A:$B,2,0)</f>
        <v>Nicholas Stanley</v>
      </c>
      <c r="Q492" s="11">
        <f>WEEKDAY('Consolidtaed Data'!$F5611)</f>
        <v>7</v>
      </c>
      <c r="R492" s="9">
        <f>MONTH('Consolidtaed Data'!$F5611)</f>
        <v>2</v>
      </c>
      <c r="S492" s="9" t="str">
        <f>TEXT(Table3[[#This Row],[Purchase Date]],"MMMM")</f>
        <v>February</v>
      </c>
      <c r="T492" s="9">
        <f>YEAR('Consolidtaed Data'!$F5611)</f>
        <v>2021</v>
      </c>
    </row>
    <row r="493" spans="1:20" x14ac:dyDescent="0.3">
      <c r="A493" s="9" t="s">
        <v>1191</v>
      </c>
      <c r="B493" s="9" t="s">
        <v>373</v>
      </c>
      <c r="C493" s="9" t="s">
        <v>331</v>
      </c>
      <c r="D493" s="9" t="s">
        <v>329</v>
      </c>
      <c r="E493" s="9" t="s">
        <v>2017</v>
      </c>
      <c r="F493" s="10">
        <v>43865</v>
      </c>
      <c r="G493" s="10" t="str">
        <f>VLOOKUP(Table3[[#This Row],[Product ID]],[1]Products!$A:$G,2,0)</f>
        <v>Product 66</v>
      </c>
      <c r="H493" s="22">
        <v>3</v>
      </c>
      <c r="I493" s="9">
        <f>VLOOKUP('Consolidtaed Data'!$B6330,[1]Products!$A:$G,4,0)</f>
        <v>392</v>
      </c>
      <c r="J493" s="9">
        <f>VLOOKUP('Consolidtaed Data'!$B6330,[1]Products!$A:$G,3,0)</f>
        <v>255</v>
      </c>
      <c r="K493" s="9">
        <f>'Consolidtaed Data'!$J6330*'Consolidtaed Data'!$H6330</f>
        <v>360</v>
      </c>
      <c r="L493" s="9">
        <f>'Consolidtaed Data'!$I6330*'Consolidtaed Data'!$H6330</f>
        <v>448</v>
      </c>
      <c r="M493" s="9">
        <f>'Consolidtaed Data'!$L6330-'Consolidtaed Data'!$K6330</f>
        <v>48</v>
      </c>
      <c r="N493" s="9" t="str">
        <f>VLOOKUP('Consolidtaed Data'!$C6330,[1]Locations!$A:$O,2,0)</f>
        <v>Elk Grove</v>
      </c>
      <c r="O493" s="9" t="str">
        <f>VLOOKUP('Consolidtaed Data'!$D6330,'[1]Sales People'!$A:$B,2,0)</f>
        <v>Henry Nelson</v>
      </c>
      <c r="P493" s="9" t="str">
        <f>VLOOKUP('Consolidtaed Data'!$E6330,[1]Customers!$A:$B,2,0)</f>
        <v>George Thompson</v>
      </c>
      <c r="Q493" s="11">
        <f>WEEKDAY('Consolidtaed Data'!$F6330)</f>
        <v>7</v>
      </c>
      <c r="R493" s="9">
        <f>MONTH('Consolidtaed Data'!$F6330)</f>
        <v>4</v>
      </c>
      <c r="S493" s="9" t="str">
        <f>TEXT(Table3[[#This Row],[Purchase Date]],"MMMM")</f>
        <v>February</v>
      </c>
      <c r="T493" s="9">
        <f>YEAR('Consolidtaed Data'!$F6330)</f>
        <v>2021</v>
      </c>
    </row>
    <row r="494" spans="1:20" x14ac:dyDescent="0.3">
      <c r="A494" s="9" t="s">
        <v>1192</v>
      </c>
      <c r="B494" s="9" t="s">
        <v>20</v>
      </c>
      <c r="C494" s="9" t="s">
        <v>331</v>
      </c>
      <c r="D494" s="9" t="s">
        <v>113</v>
      </c>
      <c r="E494" s="9" t="s">
        <v>834</v>
      </c>
      <c r="F494" s="10">
        <v>43865</v>
      </c>
      <c r="G494" s="10" t="str">
        <f>VLOOKUP(Table3[[#This Row],[Product ID]],[1]Products!$A:$G,2,0)</f>
        <v>Product 98</v>
      </c>
      <c r="H494" s="22">
        <v>1</v>
      </c>
      <c r="I494" s="9">
        <f>VLOOKUP('Consolidtaed Data'!$B7129,[1]Products!$A:$G,4,0)</f>
        <v>1848</v>
      </c>
      <c r="J494" s="9">
        <f>VLOOKUP('Consolidtaed Data'!$B7129,[1]Products!$A:$G,3,0)</f>
        <v>1294</v>
      </c>
      <c r="K494" s="9">
        <f>'Consolidtaed Data'!$J7129*'Consolidtaed Data'!$H7129</f>
        <v>208</v>
      </c>
      <c r="L494" s="9">
        <f>'Consolidtaed Data'!$I7129*'Consolidtaed Data'!$H7129</f>
        <v>315</v>
      </c>
      <c r="M494" s="9">
        <f>'Consolidtaed Data'!$L7129-'Consolidtaed Data'!$K7129</f>
        <v>874</v>
      </c>
      <c r="N494" s="9" t="str">
        <f>VLOOKUP('Consolidtaed Data'!$C7129,[1]Locations!$A:$O,2,0)</f>
        <v>Simi Valley</v>
      </c>
      <c r="O494" s="9" t="str">
        <f>VLOOKUP('Consolidtaed Data'!$D7129,'[1]Sales People'!$A:$B,2,0)</f>
        <v>Patrick Ruiz</v>
      </c>
      <c r="P494" s="9" t="str">
        <f>VLOOKUP('Consolidtaed Data'!$E7129,[1]Customers!$A:$B,2,0)</f>
        <v>George Adams</v>
      </c>
      <c r="Q494" s="11">
        <f>WEEKDAY('Consolidtaed Data'!$F7129)</f>
        <v>6</v>
      </c>
      <c r="R494" s="9">
        <f>MONTH('Consolidtaed Data'!$F7129)</f>
        <v>6</v>
      </c>
      <c r="S494" s="9" t="str">
        <f>TEXT(Table3[[#This Row],[Purchase Date]],"MMMM")</f>
        <v>February</v>
      </c>
      <c r="T494" s="9">
        <f>YEAR('Consolidtaed Data'!$F7129)</f>
        <v>2021</v>
      </c>
    </row>
    <row r="495" spans="1:20" x14ac:dyDescent="0.3">
      <c r="A495" s="9" t="s">
        <v>1194</v>
      </c>
      <c r="B495" s="9" t="s">
        <v>397</v>
      </c>
      <c r="C495" s="9" t="s">
        <v>331</v>
      </c>
      <c r="D495" s="9" t="s">
        <v>131</v>
      </c>
      <c r="E495" s="9" t="s">
        <v>1136</v>
      </c>
      <c r="F495" s="10">
        <v>43865</v>
      </c>
      <c r="G495" s="10" t="str">
        <f>VLOOKUP(Table3[[#This Row],[Product ID]],[1]Products!$A:$G,2,0)</f>
        <v>Product 20</v>
      </c>
      <c r="H495" s="22">
        <v>4</v>
      </c>
      <c r="I495" s="9">
        <f>VLOOKUP('Consolidtaed Data'!$B7186,[1]Products!$A:$G,4,0)</f>
        <v>2091</v>
      </c>
      <c r="J495" s="9">
        <f>VLOOKUP('Consolidtaed Data'!$B7186,[1]Products!$A:$G,3,0)</f>
        <v>1485</v>
      </c>
      <c r="K495" s="9">
        <f>'Consolidtaed Data'!$J7186*'Consolidtaed Data'!$H7186</f>
        <v>44</v>
      </c>
      <c r="L495" s="9">
        <f>'Consolidtaed Data'!$I7186*'Consolidtaed Data'!$H7186</f>
        <v>70</v>
      </c>
      <c r="M495" s="9">
        <f>'Consolidtaed Data'!$L7186-'Consolidtaed Data'!$K7186</f>
        <v>436</v>
      </c>
      <c r="N495" s="9" t="str">
        <f>VLOOKUP('Consolidtaed Data'!$C7186,[1]Locations!$A:$O,2,0)</f>
        <v>Pomona</v>
      </c>
      <c r="O495" s="9" t="str">
        <f>VLOOKUP('Consolidtaed Data'!$D7186,'[1]Sales People'!$A:$B,2,0)</f>
        <v>Kenneth Fields</v>
      </c>
      <c r="P495" s="9" t="str">
        <f>VLOOKUP('Consolidtaed Data'!$E7186,[1]Customers!$A:$B,2,0)</f>
        <v>William Schmidt</v>
      </c>
      <c r="Q495" s="11">
        <f>WEEKDAY('Consolidtaed Data'!$F7186)</f>
        <v>4</v>
      </c>
      <c r="R495" s="9">
        <f>MONTH('Consolidtaed Data'!$F7186)</f>
        <v>6</v>
      </c>
      <c r="S495" s="9" t="str">
        <f>TEXT(Table3[[#This Row],[Purchase Date]],"MMMM")</f>
        <v>February</v>
      </c>
      <c r="T495" s="9">
        <f>YEAR('Consolidtaed Data'!$F7186)</f>
        <v>2021</v>
      </c>
    </row>
    <row r="496" spans="1:20" x14ac:dyDescent="0.3">
      <c r="A496" s="9" t="s">
        <v>1196</v>
      </c>
      <c r="B496" s="9" t="s">
        <v>238</v>
      </c>
      <c r="C496" s="9" t="s">
        <v>67</v>
      </c>
      <c r="D496" s="9" t="s">
        <v>272</v>
      </c>
      <c r="E496" s="9" t="s">
        <v>6095</v>
      </c>
      <c r="F496" s="10">
        <v>43865</v>
      </c>
      <c r="G496" s="10" t="str">
        <f>VLOOKUP(Table3[[#This Row],[Product ID]],[1]Products!$A:$G,2,0)</f>
        <v>Product 49</v>
      </c>
      <c r="H496" s="22">
        <v>1</v>
      </c>
      <c r="I496" s="9">
        <f>VLOOKUP('Consolidtaed Data'!$B7674,[1]Products!$A:$G,4,0)</f>
        <v>1639</v>
      </c>
      <c r="J496" s="9">
        <f>VLOOKUP('Consolidtaed Data'!$B7674,[1]Products!$A:$G,3,0)</f>
        <v>1295</v>
      </c>
      <c r="K496" s="9">
        <f>'Consolidtaed Data'!$J7674*'Consolidtaed Data'!$H7674</f>
        <v>5164</v>
      </c>
      <c r="L496" s="9">
        <f>'Consolidtaed Data'!$I7674*'Consolidtaed Data'!$H7674</f>
        <v>9564</v>
      </c>
      <c r="M496" s="9">
        <f>'Consolidtaed Data'!$L7674-'Consolidtaed Data'!$K7674</f>
        <v>52</v>
      </c>
      <c r="N496" s="9" t="str">
        <f>VLOOKUP('Consolidtaed Data'!$C7674,[1]Locations!$A:$O,2,0)</f>
        <v>Oxnard</v>
      </c>
      <c r="O496" s="9" t="str">
        <f>VLOOKUP('Consolidtaed Data'!$D7674,'[1]Sales People'!$A:$B,2,0)</f>
        <v>Carl Hall</v>
      </c>
      <c r="P496" s="9" t="str">
        <f>VLOOKUP('Consolidtaed Data'!$E7674,[1]Customers!$A:$B,2,0)</f>
        <v>Nicholas Cunningham</v>
      </c>
      <c r="Q496" s="11">
        <f>WEEKDAY('Consolidtaed Data'!$F7674)</f>
        <v>5</v>
      </c>
      <c r="R496" s="9">
        <f>MONTH('Consolidtaed Data'!$F7674)</f>
        <v>8</v>
      </c>
      <c r="S496" s="9" t="str">
        <f>TEXT(Table3[[#This Row],[Purchase Date]],"MMMM")</f>
        <v>February</v>
      </c>
      <c r="T496" s="9">
        <f>YEAR('Consolidtaed Data'!$F7674)</f>
        <v>2021</v>
      </c>
    </row>
    <row r="497" spans="1:20" x14ac:dyDescent="0.3">
      <c r="A497" s="9" t="s">
        <v>1198</v>
      </c>
      <c r="B497" s="9" t="s">
        <v>160</v>
      </c>
      <c r="C497" s="9" t="s">
        <v>275</v>
      </c>
      <c r="D497" s="9" t="s">
        <v>64</v>
      </c>
      <c r="E497" s="9" t="s">
        <v>260</v>
      </c>
      <c r="F497" s="10">
        <v>43865</v>
      </c>
      <c r="G497" s="10" t="str">
        <f>VLOOKUP(Table3[[#This Row],[Product ID]],[1]Products!$A:$G,2,0)</f>
        <v>Product 28</v>
      </c>
      <c r="H497" s="22">
        <v>1</v>
      </c>
      <c r="I497" s="9">
        <f>VLOOKUP('Consolidtaed Data'!$B7712,[1]Products!$A:$G,4,0)</f>
        <v>2141</v>
      </c>
      <c r="J497" s="9">
        <f>VLOOKUP('Consolidtaed Data'!$B7712,[1]Products!$A:$G,3,0)</f>
        <v>1777</v>
      </c>
      <c r="K497" s="9">
        <f>'Consolidtaed Data'!$J7712*'Consolidtaed Data'!$H7712</f>
        <v>421</v>
      </c>
      <c r="L497" s="9">
        <f>'Consolidtaed Data'!$I7712*'Consolidtaed Data'!$H7712</f>
        <v>561</v>
      </c>
      <c r="M497" s="9">
        <f>'Consolidtaed Data'!$L7712-'Consolidtaed Data'!$K7712</f>
        <v>99</v>
      </c>
      <c r="N497" s="9" t="str">
        <f>VLOOKUP('Consolidtaed Data'!$C7712,[1]Locations!$A:$O,2,0)</f>
        <v>Santa Ana</v>
      </c>
      <c r="O497" s="9" t="str">
        <f>VLOOKUP('Consolidtaed Data'!$D7712,'[1]Sales People'!$A:$B,2,0)</f>
        <v>Henry Nelson</v>
      </c>
      <c r="P497" s="9" t="str">
        <f>VLOOKUP('Consolidtaed Data'!$E7712,[1]Customers!$A:$B,2,0)</f>
        <v>Howard Lynch</v>
      </c>
      <c r="Q497" s="11">
        <f>WEEKDAY('Consolidtaed Data'!$F7712)</f>
        <v>1</v>
      </c>
      <c r="R497" s="9">
        <f>MONTH('Consolidtaed Data'!$F7712)</f>
        <v>8</v>
      </c>
      <c r="S497" s="9" t="str">
        <f>TEXT(Table3[[#This Row],[Purchase Date]],"MMMM")</f>
        <v>February</v>
      </c>
      <c r="T497" s="9">
        <f>YEAR('Consolidtaed Data'!$F7712)</f>
        <v>2021</v>
      </c>
    </row>
    <row r="498" spans="1:20" x14ac:dyDescent="0.3">
      <c r="A498" s="9" t="s">
        <v>1200</v>
      </c>
      <c r="B498" s="9" t="s">
        <v>610</v>
      </c>
      <c r="C498" s="9" t="s">
        <v>59</v>
      </c>
      <c r="D498" s="9" t="s">
        <v>80</v>
      </c>
      <c r="E498" s="9" t="s">
        <v>1067</v>
      </c>
      <c r="F498" s="10">
        <v>43865</v>
      </c>
      <c r="G498" s="10" t="str">
        <f>VLOOKUP(Table3[[#This Row],[Product ID]],[1]Products!$A:$G,2,0)</f>
        <v>Product 12</v>
      </c>
      <c r="H498" s="22">
        <v>4</v>
      </c>
      <c r="I498" s="9">
        <f>VLOOKUP('Consolidtaed Data'!$B8159,[1]Products!$A:$G,4,0)</f>
        <v>947</v>
      </c>
      <c r="J498" s="9">
        <f>VLOOKUP('Consolidtaed Data'!$B8159,[1]Products!$A:$G,3,0)</f>
        <v>786</v>
      </c>
      <c r="K498" s="9">
        <f>'Consolidtaed Data'!$J8159*'Consolidtaed Data'!$H8159</f>
        <v>61</v>
      </c>
      <c r="L498" s="9">
        <f>'Consolidtaed Data'!$I8159*'Consolidtaed Data'!$H8159</f>
        <v>95</v>
      </c>
      <c r="M498" s="9">
        <f>'Consolidtaed Data'!$L8159-'Consolidtaed Data'!$K8159</f>
        <v>164</v>
      </c>
      <c r="N498" s="9" t="str">
        <f>VLOOKUP('Consolidtaed Data'!$C8159,[1]Locations!$A:$O,2,0)</f>
        <v>Thousand Oaks</v>
      </c>
      <c r="O498" s="9" t="str">
        <f>VLOOKUP('Consolidtaed Data'!$D8159,'[1]Sales People'!$A:$B,2,0)</f>
        <v>Jimmy Young</v>
      </c>
      <c r="P498" s="9" t="str">
        <f>VLOOKUP('Consolidtaed Data'!$E8159,[1]Customers!$A:$B,2,0)</f>
        <v>George Hill</v>
      </c>
      <c r="Q498" s="11">
        <f>WEEKDAY('Consolidtaed Data'!$F8159)</f>
        <v>1</v>
      </c>
      <c r="R498" s="9">
        <f>MONTH('Consolidtaed Data'!$F8159)</f>
        <v>9</v>
      </c>
      <c r="S498" s="9" t="str">
        <f>TEXT(Table3[[#This Row],[Purchase Date]],"MMMM")</f>
        <v>February</v>
      </c>
      <c r="T498" s="9">
        <f>YEAR('Consolidtaed Data'!$F8159)</f>
        <v>2021</v>
      </c>
    </row>
    <row r="499" spans="1:20" x14ac:dyDescent="0.3">
      <c r="A499" s="9" t="s">
        <v>1202</v>
      </c>
      <c r="B499" s="9" t="s">
        <v>136</v>
      </c>
      <c r="C499" s="9" t="s">
        <v>16</v>
      </c>
      <c r="D499" s="9" t="s">
        <v>197</v>
      </c>
      <c r="E499" s="9" t="s">
        <v>478</v>
      </c>
      <c r="F499" s="10">
        <v>43865</v>
      </c>
      <c r="G499" s="10" t="str">
        <f>VLOOKUP(Table3[[#This Row],[Product ID]],[1]Products!$A:$G,2,0)</f>
        <v>Product 2</v>
      </c>
      <c r="H499" s="22">
        <v>1</v>
      </c>
      <c r="I499" s="9">
        <f>VLOOKUP('Consolidtaed Data'!$B8532,[1]Products!$A:$G,4,0)</f>
        <v>123</v>
      </c>
      <c r="J499" s="9">
        <f>VLOOKUP('Consolidtaed Data'!$B8532,[1]Products!$A:$G,3,0)</f>
        <v>84</v>
      </c>
      <c r="K499" s="9">
        <f>'Consolidtaed Data'!$J8532*'Consolidtaed Data'!$H8532</f>
        <v>171</v>
      </c>
      <c r="L499" s="9">
        <f>'Consolidtaed Data'!$I8532*'Consolidtaed Data'!$H8532</f>
        <v>217</v>
      </c>
      <c r="M499" s="9">
        <f>'Consolidtaed Data'!$L8532-'Consolidtaed Data'!$K8532</f>
        <v>331</v>
      </c>
      <c r="N499" s="9" t="str">
        <f>VLOOKUP('Consolidtaed Data'!$C8532,[1]Locations!$A:$O,2,0)</f>
        <v>Irvine</v>
      </c>
      <c r="O499" s="9" t="str">
        <f>VLOOKUP('Consolidtaed Data'!$D8532,'[1]Sales People'!$A:$B,2,0)</f>
        <v>Scott Mason</v>
      </c>
      <c r="P499" s="9" t="str">
        <f>VLOOKUP('Consolidtaed Data'!$E8532,[1]Customers!$A:$B,2,0)</f>
        <v>Charles Shaw</v>
      </c>
      <c r="Q499" s="11">
        <f>WEEKDAY('Consolidtaed Data'!$F8532)</f>
        <v>1</v>
      </c>
      <c r="R499" s="9">
        <f>MONTH('Consolidtaed Data'!$F8532)</f>
        <v>10</v>
      </c>
      <c r="S499" s="9" t="str">
        <f>TEXT(Table3[[#This Row],[Purchase Date]],"MMMM")</f>
        <v>February</v>
      </c>
      <c r="T499" s="9">
        <f>YEAR('Consolidtaed Data'!$F8532)</f>
        <v>2021</v>
      </c>
    </row>
    <row r="500" spans="1:20" x14ac:dyDescent="0.3">
      <c r="A500" s="9" t="s">
        <v>1203</v>
      </c>
      <c r="B500" s="9" t="s">
        <v>393</v>
      </c>
      <c r="C500" s="9" t="s">
        <v>522</v>
      </c>
      <c r="D500" s="9" t="s">
        <v>281</v>
      </c>
      <c r="E500" s="9" t="s">
        <v>1877</v>
      </c>
      <c r="F500" s="10">
        <v>43865</v>
      </c>
      <c r="G500" s="10" t="str">
        <f>VLOOKUP(Table3[[#This Row],[Product ID]],[1]Products!$A:$G,2,0)</f>
        <v>Product 84</v>
      </c>
      <c r="H500" s="22">
        <v>1</v>
      </c>
      <c r="I500" s="9">
        <f>VLOOKUP('Consolidtaed Data'!$B9475,[1]Products!$A:$G,4,0)</f>
        <v>1899</v>
      </c>
      <c r="J500" s="9">
        <f>VLOOKUP('Consolidtaed Data'!$B9475,[1]Products!$A:$G,3,0)</f>
        <v>1044</v>
      </c>
      <c r="K500" s="9">
        <f>'Consolidtaed Data'!$J9475*'Consolidtaed Data'!$H9475</f>
        <v>2602</v>
      </c>
      <c r="L500" s="9">
        <f>'Consolidtaed Data'!$I9475*'Consolidtaed Data'!$H9475</f>
        <v>3174</v>
      </c>
      <c r="M500" s="9">
        <f>'Consolidtaed Data'!$L9475-'Consolidtaed Data'!$K9475</f>
        <v>4400</v>
      </c>
      <c r="N500" s="9" t="str">
        <f>VLOOKUP('Consolidtaed Data'!$C9475,[1]Locations!$A:$O,2,0)</f>
        <v>Rancho Cucamonga</v>
      </c>
      <c r="O500" s="9" t="str">
        <f>VLOOKUP('Consolidtaed Data'!$D9475,'[1]Sales People'!$A:$B,2,0)</f>
        <v>Jerry Perry</v>
      </c>
      <c r="P500" s="9" t="str">
        <f>VLOOKUP('Consolidtaed Data'!$E9475,[1]Customers!$A:$B,2,0)</f>
        <v>Kenneth Simpson</v>
      </c>
      <c r="Q500" s="11">
        <f>WEEKDAY('Consolidtaed Data'!$F9475)</f>
        <v>6</v>
      </c>
      <c r="R500" s="9">
        <f>MONTH('Consolidtaed Data'!$F9475)</f>
        <v>12</v>
      </c>
      <c r="S500" s="9" t="str">
        <f>TEXT(Table3[[#This Row],[Purchase Date]],"MMMM")</f>
        <v>February</v>
      </c>
      <c r="T500" s="9">
        <f>YEAR('Consolidtaed Data'!$F9475)</f>
        <v>2021</v>
      </c>
    </row>
    <row r="501" spans="1:20" x14ac:dyDescent="0.3">
      <c r="A501" s="9" t="s">
        <v>1204</v>
      </c>
      <c r="B501" s="9" t="s">
        <v>234</v>
      </c>
      <c r="C501" s="9" t="s">
        <v>104</v>
      </c>
      <c r="D501" s="9" t="s">
        <v>31</v>
      </c>
      <c r="E501" s="9" t="s">
        <v>810</v>
      </c>
      <c r="F501" s="10">
        <v>43866</v>
      </c>
      <c r="G501" s="10" t="str">
        <f>VLOOKUP(Table3[[#This Row],[Product ID]],[1]Products!$A:$G,2,0)</f>
        <v>Product 54</v>
      </c>
      <c r="H501" s="22">
        <v>1</v>
      </c>
      <c r="I501" s="9">
        <f>VLOOKUP('Consolidtaed Data'!$B5105,[1]Products!$A:$G,4,0)</f>
        <v>561</v>
      </c>
      <c r="J501" s="9">
        <f>VLOOKUP('Consolidtaed Data'!$B5105,[1]Products!$A:$G,3,0)</f>
        <v>421</v>
      </c>
      <c r="K501" s="9">
        <f>'Consolidtaed Data'!$J5105*'Consolidtaed Data'!$H5105</f>
        <v>1067</v>
      </c>
      <c r="L501" s="9">
        <f>'Consolidtaed Data'!$I5105*'Consolidtaed Data'!$H5105</f>
        <v>1809</v>
      </c>
      <c r="M501" s="9">
        <f>'Consolidtaed Data'!$L5105-'Consolidtaed Data'!$K5105</f>
        <v>117</v>
      </c>
      <c r="N501" s="9" t="str">
        <f>VLOOKUP('Consolidtaed Data'!$C5105,[1]Locations!$A:$O,2,0)</f>
        <v>San Mateo</v>
      </c>
      <c r="O501" s="9" t="str">
        <f>VLOOKUP('Consolidtaed Data'!$D5105,'[1]Sales People'!$A:$B,2,0)</f>
        <v>John Reyes</v>
      </c>
      <c r="P501" s="9" t="str">
        <f>VLOOKUP('Consolidtaed Data'!$E5105,[1]Customers!$A:$B,2,0)</f>
        <v>David Smith</v>
      </c>
      <c r="Q501" s="11">
        <f>WEEKDAY('Consolidtaed Data'!$F5105)</f>
        <v>1</v>
      </c>
      <c r="R501" s="9">
        <f>MONTH('Consolidtaed Data'!$F5105)</f>
        <v>1</v>
      </c>
      <c r="S501" s="9" t="str">
        <f>TEXT(Table3[[#This Row],[Purchase Date]],"MMMM")</f>
        <v>February</v>
      </c>
      <c r="T501" s="9">
        <f>YEAR('Consolidtaed Data'!$F5105)</f>
        <v>2021</v>
      </c>
    </row>
    <row r="502" spans="1:20" x14ac:dyDescent="0.3">
      <c r="A502" s="9" t="s">
        <v>1206</v>
      </c>
      <c r="B502" s="9" t="s">
        <v>20</v>
      </c>
      <c r="C502" s="9" t="s">
        <v>223</v>
      </c>
      <c r="D502" s="9" t="s">
        <v>113</v>
      </c>
      <c r="E502" s="9" t="s">
        <v>2752</v>
      </c>
      <c r="F502" s="10">
        <v>43866</v>
      </c>
      <c r="G502" s="10" t="str">
        <f>VLOOKUP(Table3[[#This Row],[Product ID]],[1]Products!$A:$G,2,0)</f>
        <v>Product 98</v>
      </c>
      <c r="H502" s="22">
        <v>3</v>
      </c>
      <c r="I502" s="9">
        <f>VLOOKUP('Consolidtaed Data'!$B5244,[1]Products!$A:$G,4,0)</f>
        <v>771</v>
      </c>
      <c r="J502" s="9">
        <f>VLOOKUP('Consolidtaed Data'!$B5244,[1]Products!$A:$G,3,0)</f>
        <v>648</v>
      </c>
      <c r="K502" s="9">
        <f>'Consolidtaed Data'!$J5244*'Consolidtaed Data'!$H5244</f>
        <v>1744</v>
      </c>
      <c r="L502" s="9">
        <f>'Consolidtaed Data'!$I5244*'Consolidtaed Data'!$H5244</f>
        <v>3486</v>
      </c>
      <c r="M502" s="9">
        <f>'Consolidtaed Data'!$L5244-'Consolidtaed Data'!$K5244</f>
        <v>290</v>
      </c>
      <c r="N502" s="9" t="str">
        <f>VLOOKUP('Consolidtaed Data'!$C5244,[1]Locations!$A:$O,2,0)</f>
        <v>Victorville</v>
      </c>
      <c r="O502" s="9" t="str">
        <f>VLOOKUP('Consolidtaed Data'!$D5244,'[1]Sales People'!$A:$B,2,0)</f>
        <v>Eugene Holmes</v>
      </c>
      <c r="P502" s="9" t="str">
        <f>VLOOKUP('Consolidtaed Data'!$E5244,[1]Customers!$A:$B,2,0)</f>
        <v>David Nguyen</v>
      </c>
      <c r="Q502" s="11">
        <f>WEEKDAY('Consolidtaed Data'!$F5244)</f>
        <v>4</v>
      </c>
      <c r="R502" s="9">
        <f>MONTH('Consolidtaed Data'!$F5244)</f>
        <v>1</v>
      </c>
      <c r="S502" s="9" t="str">
        <f>TEXT(Table3[[#This Row],[Purchase Date]],"MMMM")</f>
        <v>February</v>
      </c>
      <c r="T502" s="9">
        <f>YEAR('Consolidtaed Data'!$F5244)</f>
        <v>2021</v>
      </c>
    </row>
    <row r="503" spans="1:20" x14ac:dyDescent="0.3">
      <c r="A503" s="9" t="s">
        <v>1208</v>
      </c>
      <c r="B503" s="9" t="s">
        <v>38</v>
      </c>
      <c r="C503" s="9" t="s">
        <v>39</v>
      </c>
      <c r="D503" s="9" t="s">
        <v>105</v>
      </c>
      <c r="E503" s="9" t="s">
        <v>1058</v>
      </c>
      <c r="F503" s="10">
        <v>43866</v>
      </c>
      <c r="G503" s="10" t="str">
        <f>VLOOKUP(Table3[[#This Row],[Product ID]],[1]Products!$A:$G,2,0)</f>
        <v>Product 25</v>
      </c>
      <c r="H503" s="22">
        <v>1</v>
      </c>
      <c r="I503" s="9">
        <f>VLOOKUP('Consolidtaed Data'!$B6031,[1]Products!$A:$G,4,0)</f>
        <v>1566</v>
      </c>
      <c r="J503" s="9">
        <f>VLOOKUP('Consolidtaed Data'!$B6031,[1]Products!$A:$G,3,0)</f>
        <v>1190</v>
      </c>
      <c r="K503" s="9">
        <f>'Consolidtaed Data'!$J6031*'Consolidtaed Data'!$H6031</f>
        <v>1364</v>
      </c>
      <c r="L503" s="9">
        <f>'Consolidtaed Data'!$I6031*'Consolidtaed Data'!$H6031</f>
        <v>2676</v>
      </c>
      <c r="M503" s="9">
        <f>'Consolidtaed Data'!$L6031-'Consolidtaed Data'!$K6031</f>
        <v>656</v>
      </c>
      <c r="N503" s="9" t="str">
        <f>VLOOKUP('Consolidtaed Data'!$C6031,[1]Locations!$A:$O,2,0)</f>
        <v>San Buenaventura (Ventura)</v>
      </c>
      <c r="O503" s="9" t="str">
        <f>VLOOKUP('Consolidtaed Data'!$D6031,'[1]Sales People'!$A:$B,2,0)</f>
        <v>Howard Sims</v>
      </c>
      <c r="P503" s="9" t="str">
        <f>VLOOKUP('Consolidtaed Data'!$E6031,[1]Customers!$A:$B,2,0)</f>
        <v>Randy Webb</v>
      </c>
      <c r="Q503" s="11">
        <f>WEEKDAY('Consolidtaed Data'!$F6031)</f>
        <v>2</v>
      </c>
      <c r="R503" s="9">
        <f>MONTH('Consolidtaed Data'!$F6031)</f>
        <v>4</v>
      </c>
      <c r="S503" s="9" t="str">
        <f>TEXT(Table3[[#This Row],[Purchase Date]],"MMMM")</f>
        <v>February</v>
      </c>
      <c r="T503" s="9">
        <f>YEAR('Consolidtaed Data'!$F6031)</f>
        <v>2021</v>
      </c>
    </row>
    <row r="504" spans="1:20" x14ac:dyDescent="0.3">
      <c r="A504" s="9" t="s">
        <v>1209</v>
      </c>
      <c r="B504" s="9" t="s">
        <v>318</v>
      </c>
      <c r="C504" s="9" t="s">
        <v>228</v>
      </c>
      <c r="D504" s="9" t="s">
        <v>95</v>
      </c>
      <c r="E504" s="9" t="s">
        <v>44</v>
      </c>
      <c r="F504" s="10">
        <v>43866</v>
      </c>
      <c r="G504" s="10" t="str">
        <f>VLOOKUP(Table3[[#This Row],[Product ID]],[1]Products!$A:$G,2,0)</f>
        <v>Product 89</v>
      </c>
      <c r="H504" s="22">
        <v>4</v>
      </c>
      <c r="I504" s="9">
        <f>VLOOKUP('Consolidtaed Data'!$B6096,[1]Products!$A:$G,4,0)</f>
        <v>871</v>
      </c>
      <c r="J504" s="9">
        <f>VLOOKUP('Consolidtaed Data'!$B6096,[1]Products!$A:$G,3,0)</f>
        <v>540</v>
      </c>
      <c r="K504" s="9">
        <f>'Consolidtaed Data'!$J6096*'Consolidtaed Data'!$H6096</f>
        <v>3903</v>
      </c>
      <c r="L504" s="9">
        <f>'Consolidtaed Data'!$I6096*'Consolidtaed Data'!$H6096</f>
        <v>4761</v>
      </c>
      <c r="M504" s="9">
        <f>'Consolidtaed Data'!$L6096-'Consolidtaed Data'!$K6096</f>
        <v>782</v>
      </c>
      <c r="N504" s="9" t="str">
        <f>VLOOKUP('Consolidtaed Data'!$C6096,[1]Locations!$A:$O,2,0)</f>
        <v>Thousand Oaks</v>
      </c>
      <c r="O504" s="9" t="str">
        <f>VLOOKUP('Consolidtaed Data'!$D6096,'[1]Sales People'!$A:$B,2,0)</f>
        <v>Howard Gardner</v>
      </c>
      <c r="P504" s="9" t="str">
        <f>VLOOKUP('Consolidtaed Data'!$E6096,[1]Customers!$A:$B,2,0)</f>
        <v>Willie Day</v>
      </c>
      <c r="Q504" s="11">
        <f>WEEKDAY('Consolidtaed Data'!$F6096)</f>
        <v>6</v>
      </c>
      <c r="R504" s="9">
        <f>MONTH('Consolidtaed Data'!$F6096)</f>
        <v>4</v>
      </c>
      <c r="S504" s="9" t="str">
        <f>TEXT(Table3[[#This Row],[Purchase Date]],"MMMM")</f>
        <v>February</v>
      </c>
      <c r="T504" s="9">
        <f>YEAR('Consolidtaed Data'!$F6096)</f>
        <v>2021</v>
      </c>
    </row>
    <row r="505" spans="1:20" x14ac:dyDescent="0.3">
      <c r="A505" s="9" t="s">
        <v>1212</v>
      </c>
      <c r="B505" s="9" t="s">
        <v>248</v>
      </c>
      <c r="C505" s="9" t="s">
        <v>173</v>
      </c>
      <c r="D505" s="9" t="s">
        <v>80</v>
      </c>
      <c r="E505" s="9" t="s">
        <v>663</v>
      </c>
      <c r="F505" s="10">
        <v>43866</v>
      </c>
      <c r="G505" s="10" t="str">
        <f>VLOOKUP(Table3[[#This Row],[Product ID]],[1]Products!$A:$G,2,0)</f>
        <v>Product 97</v>
      </c>
      <c r="H505" s="22">
        <v>2</v>
      </c>
      <c r="I505" s="9">
        <f>VLOOKUP('Consolidtaed Data'!$B6279,[1]Products!$A:$G,4,0)</f>
        <v>2091</v>
      </c>
      <c r="J505" s="9">
        <f>VLOOKUP('Consolidtaed Data'!$B6279,[1]Products!$A:$G,3,0)</f>
        <v>1485</v>
      </c>
      <c r="K505" s="9">
        <f>'Consolidtaed Data'!$J6279*'Consolidtaed Data'!$H6279</f>
        <v>376</v>
      </c>
      <c r="L505" s="9">
        <f>'Consolidtaed Data'!$I6279*'Consolidtaed Data'!$H6279</f>
        <v>458</v>
      </c>
      <c r="M505" s="9">
        <f>'Consolidtaed Data'!$L6279-'Consolidtaed Data'!$K6279</f>
        <v>13</v>
      </c>
      <c r="N505" s="9" t="str">
        <f>VLOOKUP('Consolidtaed Data'!$C6279,[1]Locations!$A:$O,2,0)</f>
        <v>Torrance</v>
      </c>
      <c r="O505" s="9" t="str">
        <f>VLOOKUP('Consolidtaed Data'!$D6279,'[1]Sales People'!$A:$B,2,0)</f>
        <v>Justin Lynch</v>
      </c>
      <c r="P505" s="9" t="str">
        <f>VLOOKUP('Consolidtaed Data'!$E6279,[1]Customers!$A:$B,2,0)</f>
        <v>Terry Richards</v>
      </c>
      <c r="Q505" s="11">
        <f>WEEKDAY('Consolidtaed Data'!$F6279)</f>
        <v>4</v>
      </c>
      <c r="R505" s="9">
        <f>MONTH('Consolidtaed Data'!$F6279)</f>
        <v>4</v>
      </c>
      <c r="S505" s="9" t="str">
        <f>TEXT(Table3[[#This Row],[Purchase Date]],"MMMM")</f>
        <v>February</v>
      </c>
      <c r="T505" s="9">
        <f>YEAR('Consolidtaed Data'!$F6279)</f>
        <v>2021</v>
      </c>
    </row>
    <row r="506" spans="1:20" x14ac:dyDescent="0.3">
      <c r="A506" s="9" t="s">
        <v>1214</v>
      </c>
      <c r="B506" s="9" t="s">
        <v>692</v>
      </c>
      <c r="C506" s="9" t="s">
        <v>462</v>
      </c>
      <c r="D506" s="9" t="s">
        <v>22</v>
      </c>
      <c r="E506" s="9" t="s">
        <v>644</v>
      </c>
      <c r="F506" s="10">
        <v>43866</v>
      </c>
      <c r="G506" s="10" t="str">
        <f>VLOOKUP(Table3[[#This Row],[Product ID]],[1]Products!$A:$G,2,0)</f>
        <v>Product 83</v>
      </c>
      <c r="H506" s="22">
        <v>1</v>
      </c>
      <c r="I506" s="9">
        <f>VLOOKUP('Consolidtaed Data'!$B6361,[1]Products!$A:$G,4,0)</f>
        <v>1967</v>
      </c>
      <c r="J506" s="9">
        <f>VLOOKUP('Consolidtaed Data'!$B6361,[1]Products!$A:$G,3,0)</f>
        <v>1397</v>
      </c>
      <c r="K506" s="9">
        <f>'Consolidtaed Data'!$J6361*'Consolidtaed Data'!$H6361</f>
        <v>1942</v>
      </c>
      <c r="L506" s="9">
        <f>'Consolidtaed Data'!$I6361*'Consolidtaed Data'!$H6361</f>
        <v>2988</v>
      </c>
      <c r="M506" s="9">
        <f>'Consolidtaed Data'!$L6361-'Consolidtaed Data'!$K6361</f>
        <v>280</v>
      </c>
      <c r="N506" s="9" t="str">
        <f>VLOOKUP('Consolidtaed Data'!$C6361,[1]Locations!$A:$O,2,0)</f>
        <v>Fullerton</v>
      </c>
      <c r="O506" s="9" t="str">
        <f>VLOOKUP('Consolidtaed Data'!$D6361,'[1]Sales People'!$A:$B,2,0)</f>
        <v>Larry Castillo</v>
      </c>
      <c r="P506" s="9" t="str">
        <f>VLOOKUP('Consolidtaed Data'!$E6361,[1]Customers!$A:$B,2,0)</f>
        <v>Charles Richards</v>
      </c>
      <c r="Q506" s="11">
        <f>WEEKDAY('Consolidtaed Data'!$F6361)</f>
        <v>3</v>
      </c>
      <c r="R506" s="9">
        <f>MONTH('Consolidtaed Data'!$F6361)</f>
        <v>4</v>
      </c>
      <c r="S506" s="9" t="str">
        <f>TEXT(Table3[[#This Row],[Purchase Date]],"MMMM")</f>
        <v>February</v>
      </c>
      <c r="T506" s="9">
        <f>YEAR('Consolidtaed Data'!$F6361)</f>
        <v>2021</v>
      </c>
    </row>
    <row r="507" spans="1:20" x14ac:dyDescent="0.3">
      <c r="A507" s="9" t="s">
        <v>1217</v>
      </c>
      <c r="B507" s="9" t="s">
        <v>503</v>
      </c>
      <c r="C507" s="9" t="s">
        <v>522</v>
      </c>
      <c r="D507" s="9" t="s">
        <v>197</v>
      </c>
      <c r="E507" s="9" t="s">
        <v>695</v>
      </c>
      <c r="F507" s="10">
        <v>43866</v>
      </c>
      <c r="G507" s="10" t="str">
        <f>VLOOKUP(Table3[[#This Row],[Product ID]],[1]Products!$A:$G,2,0)</f>
        <v>Product 99</v>
      </c>
      <c r="H507" s="22">
        <v>3</v>
      </c>
      <c r="I507" s="9">
        <f>VLOOKUP('Consolidtaed Data'!$B6618,[1]Products!$A:$G,4,0)</f>
        <v>818</v>
      </c>
      <c r="J507" s="9">
        <f>VLOOKUP('Consolidtaed Data'!$B6618,[1]Products!$A:$G,3,0)</f>
        <v>450</v>
      </c>
      <c r="K507" s="9">
        <f>'Consolidtaed Data'!$J6618*'Consolidtaed Data'!$H6618</f>
        <v>1272</v>
      </c>
      <c r="L507" s="9">
        <f>'Consolidtaed Data'!$I6618*'Consolidtaed Data'!$H6618</f>
        <v>1590</v>
      </c>
      <c r="M507" s="9">
        <f>'Consolidtaed Data'!$L6618-'Consolidtaed Data'!$K6618</f>
        <v>1462</v>
      </c>
      <c r="N507" s="9" t="str">
        <f>VLOOKUP('Consolidtaed Data'!$C6618,[1]Locations!$A:$O,2,0)</f>
        <v>Downey</v>
      </c>
      <c r="O507" s="9" t="str">
        <f>VLOOKUP('Consolidtaed Data'!$D6618,'[1]Sales People'!$A:$B,2,0)</f>
        <v>Charles Harper</v>
      </c>
      <c r="P507" s="9" t="str">
        <f>VLOOKUP('Consolidtaed Data'!$E6618,[1]Customers!$A:$B,2,0)</f>
        <v>Eugene Scott</v>
      </c>
      <c r="Q507" s="11">
        <f>WEEKDAY('Consolidtaed Data'!$F6618)</f>
        <v>3</v>
      </c>
      <c r="R507" s="9">
        <f>MONTH('Consolidtaed Data'!$F6618)</f>
        <v>5</v>
      </c>
      <c r="S507" s="9" t="str">
        <f>TEXT(Table3[[#This Row],[Purchase Date]],"MMMM")</f>
        <v>February</v>
      </c>
      <c r="T507" s="9">
        <f>YEAR('Consolidtaed Data'!$F6618)</f>
        <v>2021</v>
      </c>
    </row>
    <row r="508" spans="1:20" x14ac:dyDescent="0.3">
      <c r="A508" s="9" t="s">
        <v>1218</v>
      </c>
      <c r="B508" s="9" t="s">
        <v>610</v>
      </c>
      <c r="C508" s="9" t="s">
        <v>63</v>
      </c>
      <c r="D508" s="9" t="s">
        <v>68</v>
      </c>
      <c r="E508" s="9" t="s">
        <v>1764</v>
      </c>
      <c r="F508" s="10">
        <v>43866</v>
      </c>
      <c r="G508" s="10" t="str">
        <f>VLOOKUP(Table3[[#This Row],[Product ID]],[1]Products!$A:$G,2,0)</f>
        <v>Product 12</v>
      </c>
      <c r="H508" s="22">
        <v>4</v>
      </c>
      <c r="I508" s="9">
        <f>VLOOKUP('Consolidtaed Data'!$B6689,[1]Products!$A:$G,4,0)</f>
        <v>1848</v>
      </c>
      <c r="J508" s="9">
        <f>VLOOKUP('Consolidtaed Data'!$B6689,[1]Products!$A:$G,3,0)</f>
        <v>1294</v>
      </c>
      <c r="K508" s="9">
        <f>'Consolidtaed Data'!$J6689*'Consolidtaed Data'!$H6689</f>
        <v>732</v>
      </c>
      <c r="L508" s="9">
        <f>'Consolidtaed Data'!$I6689*'Consolidtaed Data'!$H6689</f>
        <v>1077</v>
      </c>
      <c r="M508" s="9">
        <f>'Consolidtaed Data'!$L6689-'Consolidtaed Data'!$K6689</f>
        <v>180</v>
      </c>
      <c r="N508" s="9" t="str">
        <f>VLOOKUP('Consolidtaed Data'!$C6689,[1]Locations!$A:$O,2,0)</f>
        <v>Corona</v>
      </c>
      <c r="O508" s="9" t="str">
        <f>VLOOKUP('Consolidtaed Data'!$D6689,'[1]Sales People'!$A:$B,2,0)</f>
        <v>Jimmy Young</v>
      </c>
      <c r="P508" s="9" t="str">
        <f>VLOOKUP('Consolidtaed Data'!$E6689,[1]Customers!$A:$B,2,0)</f>
        <v>Bobby Murray</v>
      </c>
      <c r="Q508" s="11">
        <f>WEEKDAY('Consolidtaed Data'!$F6689)</f>
        <v>2</v>
      </c>
      <c r="R508" s="9">
        <f>MONTH('Consolidtaed Data'!$F6689)</f>
        <v>5</v>
      </c>
      <c r="S508" s="9" t="str">
        <f>TEXT(Table3[[#This Row],[Purchase Date]],"MMMM")</f>
        <v>February</v>
      </c>
      <c r="T508" s="9">
        <f>YEAR('Consolidtaed Data'!$F6689)</f>
        <v>2021</v>
      </c>
    </row>
    <row r="509" spans="1:20" x14ac:dyDescent="0.3">
      <c r="A509" s="9" t="s">
        <v>1220</v>
      </c>
      <c r="B509" s="9" t="s">
        <v>503</v>
      </c>
      <c r="C509" s="9" t="s">
        <v>82</v>
      </c>
      <c r="D509" s="9" t="s">
        <v>83</v>
      </c>
      <c r="E509" s="9" t="s">
        <v>1527</v>
      </c>
      <c r="F509" s="10">
        <v>43866</v>
      </c>
      <c r="G509" s="10" t="str">
        <f>VLOOKUP(Table3[[#This Row],[Product ID]],[1]Products!$A:$G,2,0)</f>
        <v>Product 99</v>
      </c>
      <c r="H509" s="22">
        <v>4</v>
      </c>
      <c r="I509" s="9">
        <f>VLOOKUP('Consolidtaed Data'!$B7072,[1]Products!$A:$G,4,0)</f>
        <v>1967</v>
      </c>
      <c r="J509" s="9">
        <f>VLOOKUP('Consolidtaed Data'!$B7072,[1]Products!$A:$G,3,0)</f>
        <v>1397</v>
      </c>
      <c r="K509" s="9">
        <f>'Consolidtaed Data'!$J7072*'Consolidtaed Data'!$H7072</f>
        <v>1399</v>
      </c>
      <c r="L509" s="9">
        <f>'Consolidtaed Data'!$I7072*'Consolidtaed Data'!$H7072</f>
        <v>2294</v>
      </c>
      <c r="M509" s="9">
        <f>'Consolidtaed Data'!$L7072-'Consolidtaed Data'!$K7072</f>
        <v>1532</v>
      </c>
      <c r="N509" s="9" t="str">
        <f>VLOOKUP('Consolidtaed Data'!$C7072,[1]Locations!$A:$O,2,0)</f>
        <v>Santa Ana</v>
      </c>
      <c r="O509" s="9" t="str">
        <f>VLOOKUP('Consolidtaed Data'!$D7072,'[1]Sales People'!$A:$B,2,0)</f>
        <v>Carl Elliott</v>
      </c>
      <c r="P509" s="9" t="str">
        <f>VLOOKUP('Consolidtaed Data'!$E7072,[1]Customers!$A:$B,2,0)</f>
        <v>Keith Murphy</v>
      </c>
      <c r="Q509" s="11">
        <f>WEEKDAY('Consolidtaed Data'!$F7072)</f>
        <v>3</v>
      </c>
      <c r="R509" s="9">
        <f>MONTH('Consolidtaed Data'!$F7072)</f>
        <v>6</v>
      </c>
      <c r="S509" s="9" t="str">
        <f>TEXT(Table3[[#This Row],[Purchase Date]],"MMMM")</f>
        <v>February</v>
      </c>
      <c r="T509" s="9">
        <f>YEAR('Consolidtaed Data'!$F7072)</f>
        <v>2021</v>
      </c>
    </row>
    <row r="510" spans="1:20" x14ac:dyDescent="0.3">
      <c r="A510" s="9" t="s">
        <v>1221</v>
      </c>
      <c r="B510" s="9" t="s">
        <v>298</v>
      </c>
      <c r="C510" s="9" t="s">
        <v>564</v>
      </c>
      <c r="D510" s="9" t="s">
        <v>17</v>
      </c>
      <c r="E510" s="9" t="s">
        <v>913</v>
      </c>
      <c r="F510" s="10">
        <v>43866</v>
      </c>
      <c r="G510" s="10" t="str">
        <f>VLOOKUP(Table3[[#This Row],[Product ID]],[1]Products!$A:$G,2,0)</f>
        <v>Product 53</v>
      </c>
      <c r="H510" s="22">
        <v>2</v>
      </c>
      <c r="I510" s="9">
        <f>VLOOKUP('Consolidtaed Data'!$B7315,[1]Products!$A:$G,4,0)</f>
        <v>2497</v>
      </c>
      <c r="J510" s="9">
        <f>VLOOKUP('Consolidtaed Data'!$B7315,[1]Products!$A:$G,3,0)</f>
        <v>1473</v>
      </c>
      <c r="K510" s="9">
        <f>'Consolidtaed Data'!$J7315*'Consolidtaed Data'!$H7315</f>
        <v>513</v>
      </c>
      <c r="L510" s="9">
        <f>'Consolidtaed Data'!$I7315*'Consolidtaed Data'!$H7315</f>
        <v>651</v>
      </c>
      <c r="M510" s="9">
        <f>'Consolidtaed Data'!$L7315-'Consolidtaed Data'!$K7315</f>
        <v>161</v>
      </c>
      <c r="N510" s="9" t="str">
        <f>VLOOKUP('Consolidtaed Data'!$C7315,[1]Locations!$A:$O,2,0)</f>
        <v>Chula Vista</v>
      </c>
      <c r="O510" s="9" t="str">
        <f>VLOOKUP('Consolidtaed Data'!$D7315,'[1]Sales People'!$A:$B,2,0)</f>
        <v>Jeremy Mendoza</v>
      </c>
      <c r="P510" s="9" t="str">
        <f>VLOOKUP('Consolidtaed Data'!$E7315,[1]Customers!$A:$B,2,0)</f>
        <v>Eugene Brooks</v>
      </c>
      <c r="Q510" s="11">
        <f>WEEKDAY('Consolidtaed Data'!$F7315)</f>
        <v>6</v>
      </c>
      <c r="R510" s="9">
        <f>MONTH('Consolidtaed Data'!$F7315)</f>
        <v>7</v>
      </c>
      <c r="S510" s="9" t="str">
        <f>TEXT(Table3[[#This Row],[Purchase Date]],"MMMM")</f>
        <v>February</v>
      </c>
      <c r="T510" s="9">
        <f>YEAR('Consolidtaed Data'!$F7315)</f>
        <v>2021</v>
      </c>
    </row>
    <row r="511" spans="1:20" x14ac:dyDescent="0.3">
      <c r="A511" s="9" t="s">
        <v>1222</v>
      </c>
      <c r="B511" s="9" t="s">
        <v>418</v>
      </c>
      <c r="C511" s="9" t="s">
        <v>201</v>
      </c>
      <c r="D511" s="9" t="s">
        <v>26</v>
      </c>
      <c r="E511" s="9" t="s">
        <v>2647</v>
      </c>
      <c r="F511" s="10">
        <v>43866</v>
      </c>
      <c r="G511" s="10" t="str">
        <f>VLOOKUP(Table3[[#This Row],[Product ID]],[1]Products!$A:$G,2,0)</f>
        <v>Product 82</v>
      </c>
      <c r="H511" s="22">
        <v>3</v>
      </c>
      <c r="I511" s="9">
        <f>VLOOKUP('Consolidtaed Data'!$B7419,[1]Products!$A:$G,4,0)</f>
        <v>1526</v>
      </c>
      <c r="J511" s="9">
        <f>VLOOKUP('Consolidtaed Data'!$B7419,[1]Products!$A:$G,3,0)</f>
        <v>1251</v>
      </c>
      <c r="K511" s="9">
        <f>'Consolidtaed Data'!$J7419*'Consolidtaed Data'!$H7419</f>
        <v>1295</v>
      </c>
      <c r="L511" s="9">
        <f>'Consolidtaed Data'!$I7419*'Consolidtaed Data'!$H7419</f>
        <v>1639</v>
      </c>
      <c r="M511" s="9">
        <f>'Consolidtaed Data'!$L7419-'Consolidtaed Data'!$K7419</f>
        <v>606</v>
      </c>
      <c r="N511" s="9" t="str">
        <f>VLOOKUP('Consolidtaed Data'!$C7419,[1]Locations!$A:$O,2,0)</f>
        <v>Downey</v>
      </c>
      <c r="O511" s="9" t="str">
        <f>VLOOKUP('Consolidtaed Data'!$D7419,'[1]Sales People'!$A:$B,2,0)</f>
        <v>Joshua Taylor</v>
      </c>
      <c r="P511" s="9" t="str">
        <f>VLOOKUP('Consolidtaed Data'!$E7419,[1]Customers!$A:$B,2,0)</f>
        <v>Bruce Hamilton</v>
      </c>
      <c r="Q511" s="11">
        <f>WEEKDAY('Consolidtaed Data'!$F7419)</f>
        <v>7</v>
      </c>
      <c r="R511" s="9">
        <f>MONTH('Consolidtaed Data'!$F7419)</f>
        <v>7</v>
      </c>
      <c r="S511" s="9" t="str">
        <f>TEXT(Table3[[#This Row],[Purchase Date]],"MMMM")</f>
        <v>February</v>
      </c>
      <c r="T511" s="9">
        <f>YEAR('Consolidtaed Data'!$F7419)</f>
        <v>2021</v>
      </c>
    </row>
    <row r="512" spans="1:20" x14ac:dyDescent="0.3">
      <c r="A512" s="9" t="s">
        <v>1223</v>
      </c>
      <c r="B512" s="9" t="s">
        <v>336</v>
      </c>
      <c r="C512" s="9" t="s">
        <v>104</v>
      </c>
      <c r="D512" s="9" t="s">
        <v>113</v>
      </c>
      <c r="E512" s="9" t="s">
        <v>831</v>
      </c>
      <c r="F512" s="10">
        <v>43866</v>
      </c>
      <c r="G512" s="10" t="str">
        <f>VLOOKUP(Table3[[#This Row],[Product ID]],[1]Products!$A:$G,2,0)</f>
        <v>Product 78</v>
      </c>
      <c r="H512" s="22">
        <v>3</v>
      </c>
      <c r="I512" s="9">
        <f>VLOOKUP('Consolidtaed Data'!$B7604,[1]Products!$A:$G,4,0)</f>
        <v>1967</v>
      </c>
      <c r="J512" s="9">
        <f>VLOOKUP('Consolidtaed Data'!$B7604,[1]Products!$A:$G,3,0)</f>
        <v>1397</v>
      </c>
      <c r="K512" s="9">
        <f>'Consolidtaed Data'!$J7604*'Consolidtaed Data'!$H7604</f>
        <v>2841</v>
      </c>
      <c r="L512" s="9">
        <f>'Consolidtaed Data'!$I7604*'Consolidtaed Data'!$H7604</f>
        <v>4059</v>
      </c>
      <c r="M512" s="9">
        <f>'Consolidtaed Data'!$L7604-'Consolidtaed Data'!$K7604</f>
        <v>1485</v>
      </c>
      <c r="N512" s="9" t="str">
        <f>VLOOKUP('Consolidtaed Data'!$C7604,[1]Locations!$A:$O,2,0)</f>
        <v>Palmdale</v>
      </c>
      <c r="O512" s="9" t="str">
        <f>VLOOKUP('Consolidtaed Data'!$D7604,'[1]Sales People'!$A:$B,2,0)</f>
        <v>Ryan Welch</v>
      </c>
      <c r="P512" s="9" t="str">
        <f>VLOOKUP('Consolidtaed Data'!$E7604,[1]Customers!$A:$B,2,0)</f>
        <v>Kenneth Foster</v>
      </c>
      <c r="Q512" s="11">
        <f>WEEKDAY('Consolidtaed Data'!$F7604)</f>
        <v>1</v>
      </c>
      <c r="R512" s="9">
        <f>MONTH('Consolidtaed Data'!$F7604)</f>
        <v>8</v>
      </c>
      <c r="S512" s="9" t="str">
        <f>TEXT(Table3[[#This Row],[Purchase Date]],"MMMM")</f>
        <v>February</v>
      </c>
      <c r="T512" s="9">
        <f>YEAR('Consolidtaed Data'!$F7604)</f>
        <v>2021</v>
      </c>
    </row>
    <row r="513" spans="1:20" x14ac:dyDescent="0.3">
      <c r="A513" s="9" t="s">
        <v>1224</v>
      </c>
      <c r="B513" s="9" t="s">
        <v>112</v>
      </c>
      <c r="C513" s="9" t="s">
        <v>564</v>
      </c>
      <c r="D513" s="9" t="s">
        <v>127</v>
      </c>
      <c r="E513" s="9" t="s">
        <v>1446</v>
      </c>
      <c r="F513" s="10">
        <v>43866</v>
      </c>
      <c r="G513" s="10" t="str">
        <f>VLOOKUP(Table3[[#This Row],[Product ID]],[1]Products!$A:$G,2,0)</f>
        <v>Product 7</v>
      </c>
      <c r="H513" s="22">
        <v>4</v>
      </c>
      <c r="I513" s="9">
        <f>VLOOKUP('Consolidtaed Data'!$B8058,[1]Products!$A:$G,4,0)</f>
        <v>947</v>
      </c>
      <c r="J513" s="9">
        <f>VLOOKUP('Consolidtaed Data'!$B8058,[1]Products!$A:$G,3,0)</f>
        <v>786</v>
      </c>
      <c r="K513" s="9">
        <f>'Consolidtaed Data'!$J8058*'Consolidtaed Data'!$H8058</f>
        <v>1046</v>
      </c>
      <c r="L513" s="9">
        <f>'Consolidtaed Data'!$I8058*'Consolidtaed Data'!$H8058</f>
        <v>1635</v>
      </c>
      <c r="M513" s="9">
        <f>'Consolidtaed Data'!$L8058-'Consolidtaed Data'!$K8058</f>
        <v>952</v>
      </c>
      <c r="N513" s="9" t="str">
        <f>VLOOKUP('Consolidtaed Data'!$C8058,[1]Locations!$A:$O,2,0)</f>
        <v>Hayward</v>
      </c>
      <c r="O513" s="9" t="str">
        <f>VLOOKUP('Consolidtaed Data'!$D8058,'[1]Sales People'!$A:$B,2,0)</f>
        <v>Fred Robertson</v>
      </c>
      <c r="P513" s="9" t="str">
        <f>VLOOKUP('Consolidtaed Data'!$E8058,[1]Customers!$A:$B,2,0)</f>
        <v>Joseph Murphy</v>
      </c>
      <c r="Q513" s="11">
        <f>WEEKDAY('Consolidtaed Data'!$F8058)</f>
        <v>1</v>
      </c>
      <c r="R513" s="9">
        <f>MONTH('Consolidtaed Data'!$F8058)</f>
        <v>9</v>
      </c>
      <c r="S513" s="9" t="str">
        <f>TEXT(Table3[[#This Row],[Purchase Date]],"MMMM")</f>
        <v>February</v>
      </c>
      <c r="T513" s="9">
        <f>YEAR('Consolidtaed Data'!$F8058)</f>
        <v>2021</v>
      </c>
    </row>
    <row r="514" spans="1:20" x14ac:dyDescent="0.3">
      <c r="A514" s="9" t="s">
        <v>1225</v>
      </c>
      <c r="B514" s="9" t="s">
        <v>322</v>
      </c>
      <c r="C514" s="9" t="s">
        <v>420</v>
      </c>
      <c r="D514" s="9" t="s">
        <v>9</v>
      </c>
      <c r="E514" s="9" t="s">
        <v>2672</v>
      </c>
      <c r="F514" s="10">
        <v>43866</v>
      </c>
      <c r="G514" s="10" t="str">
        <f>VLOOKUP(Table3[[#This Row],[Product ID]],[1]Products!$A:$G,2,0)</f>
        <v>Product 43</v>
      </c>
      <c r="H514" s="22">
        <v>1</v>
      </c>
      <c r="I514" s="9">
        <f>VLOOKUP('Consolidtaed Data'!$B8509,[1]Products!$A:$G,4,0)</f>
        <v>2396</v>
      </c>
      <c r="J514" s="9">
        <f>VLOOKUP('Consolidtaed Data'!$B8509,[1]Products!$A:$G,3,0)</f>
        <v>1965</v>
      </c>
      <c r="K514" s="9">
        <f>'Consolidtaed Data'!$J8509*'Consolidtaed Data'!$H8509</f>
        <v>2946</v>
      </c>
      <c r="L514" s="9">
        <f>'Consolidtaed Data'!$I8509*'Consolidtaed Data'!$H8509</f>
        <v>4994</v>
      </c>
      <c r="M514" s="9">
        <f>'Consolidtaed Data'!$L8509-'Consolidtaed Data'!$K8509</f>
        <v>192</v>
      </c>
      <c r="N514" s="9" t="str">
        <f>VLOOKUP('Consolidtaed Data'!$C8509,[1]Locations!$A:$O,2,0)</f>
        <v>Hayward</v>
      </c>
      <c r="O514" s="9" t="str">
        <f>VLOOKUP('Consolidtaed Data'!$D8509,'[1]Sales People'!$A:$B,2,0)</f>
        <v>Carl Hall</v>
      </c>
      <c r="P514" s="9" t="str">
        <f>VLOOKUP('Consolidtaed Data'!$E8509,[1]Customers!$A:$B,2,0)</f>
        <v>Dennis Ruiz</v>
      </c>
      <c r="Q514" s="11">
        <f>WEEKDAY('Consolidtaed Data'!$F8509)</f>
        <v>6</v>
      </c>
      <c r="R514" s="9">
        <f>MONTH('Consolidtaed Data'!$F8509)</f>
        <v>10</v>
      </c>
      <c r="S514" s="9" t="str">
        <f>TEXT(Table3[[#This Row],[Purchase Date]],"MMMM")</f>
        <v>February</v>
      </c>
      <c r="T514" s="9">
        <f>YEAR('Consolidtaed Data'!$F8509)</f>
        <v>2021</v>
      </c>
    </row>
    <row r="515" spans="1:20" x14ac:dyDescent="0.3">
      <c r="A515" s="9" t="s">
        <v>1227</v>
      </c>
      <c r="B515" s="9" t="s">
        <v>531</v>
      </c>
      <c r="C515" s="9" t="s">
        <v>325</v>
      </c>
      <c r="D515" s="9" t="s">
        <v>161</v>
      </c>
      <c r="E515" s="9" t="s">
        <v>194</v>
      </c>
      <c r="F515" s="10">
        <v>43866</v>
      </c>
      <c r="G515" s="10" t="str">
        <f>VLOOKUP(Table3[[#This Row],[Product ID]],[1]Products!$A:$G,2,0)</f>
        <v>Product 62</v>
      </c>
      <c r="H515" s="22">
        <v>1</v>
      </c>
      <c r="I515" s="9">
        <f>VLOOKUP('Consolidtaed Data'!$B8766,[1]Products!$A:$G,4,0)</f>
        <v>2091</v>
      </c>
      <c r="J515" s="9">
        <f>VLOOKUP('Consolidtaed Data'!$B8766,[1]Products!$A:$G,3,0)</f>
        <v>1485</v>
      </c>
      <c r="K515" s="9">
        <f>'Consolidtaed Data'!$J8766*'Consolidtaed Data'!$H8766</f>
        <v>1485</v>
      </c>
      <c r="L515" s="9">
        <f>'Consolidtaed Data'!$I8766*'Consolidtaed Data'!$H8766</f>
        <v>2091</v>
      </c>
      <c r="M515" s="9">
        <f>'Consolidtaed Data'!$L8766-'Consolidtaed Data'!$K8766</f>
        <v>290</v>
      </c>
      <c r="N515" s="9" t="str">
        <f>VLOOKUP('Consolidtaed Data'!$C8766,[1]Locations!$A:$O,2,0)</f>
        <v>Richmond</v>
      </c>
      <c r="O515" s="9" t="str">
        <f>VLOOKUP('Consolidtaed Data'!$D8766,'[1]Sales People'!$A:$B,2,0)</f>
        <v>Kenneth Fields</v>
      </c>
      <c r="P515" s="9" t="str">
        <f>VLOOKUP('Consolidtaed Data'!$E8766,[1]Customers!$A:$B,2,0)</f>
        <v>Ralph Nichols</v>
      </c>
      <c r="Q515" s="11">
        <f>WEEKDAY('Consolidtaed Data'!$F8766)</f>
        <v>5</v>
      </c>
      <c r="R515" s="9">
        <f>MONTH('Consolidtaed Data'!$F8766)</f>
        <v>10</v>
      </c>
      <c r="S515" s="9" t="str">
        <f>TEXT(Table3[[#This Row],[Purchase Date]],"MMMM")</f>
        <v>February</v>
      </c>
      <c r="T515" s="9">
        <f>YEAR('Consolidtaed Data'!$F8766)</f>
        <v>2021</v>
      </c>
    </row>
    <row r="516" spans="1:20" x14ac:dyDescent="0.3">
      <c r="A516" s="9" t="s">
        <v>1229</v>
      </c>
      <c r="B516" s="9" t="s">
        <v>415</v>
      </c>
      <c r="C516" s="9" t="s">
        <v>319</v>
      </c>
      <c r="D516" s="9" t="s">
        <v>174</v>
      </c>
      <c r="E516" s="9" t="s">
        <v>2161</v>
      </c>
      <c r="F516" s="10">
        <v>43866</v>
      </c>
      <c r="G516" s="10" t="str">
        <f>VLOOKUP(Table3[[#This Row],[Product ID]],[1]Products!$A:$G,2,0)</f>
        <v>Product 18</v>
      </c>
      <c r="H516" s="22">
        <v>1</v>
      </c>
      <c r="I516" s="9">
        <f>VLOOKUP('Consolidtaed Data'!$B9312,[1]Products!$A:$G,4,0)</f>
        <v>951</v>
      </c>
      <c r="J516" s="9">
        <f>VLOOKUP('Consolidtaed Data'!$B9312,[1]Products!$A:$G,3,0)</f>
        <v>504</v>
      </c>
      <c r="K516" s="9">
        <f>'Consolidtaed Data'!$J9312*'Consolidtaed Data'!$H9312</f>
        <v>4554</v>
      </c>
      <c r="L516" s="9">
        <f>'Consolidtaed Data'!$I9312*'Consolidtaed Data'!$H9312</f>
        <v>7230</v>
      </c>
      <c r="M516" s="9">
        <f>'Consolidtaed Data'!$L9312-'Consolidtaed Data'!$K9312</f>
        <v>48</v>
      </c>
      <c r="N516" s="9" t="str">
        <f>VLOOKUP('Consolidtaed Data'!$C9312,[1]Locations!$A:$O,2,0)</f>
        <v>Roseville</v>
      </c>
      <c r="O516" s="9" t="str">
        <f>VLOOKUP('Consolidtaed Data'!$D9312,'[1]Sales People'!$A:$B,2,0)</f>
        <v>Jeremy Mendoza</v>
      </c>
      <c r="P516" s="9" t="str">
        <f>VLOOKUP('Consolidtaed Data'!$E9312,[1]Customers!$A:$B,2,0)</f>
        <v>Gary Porter</v>
      </c>
      <c r="Q516" s="11">
        <f>WEEKDAY('Consolidtaed Data'!$F9312)</f>
        <v>1</v>
      </c>
      <c r="R516" s="9">
        <f>MONTH('Consolidtaed Data'!$F9312)</f>
        <v>12</v>
      </c>
      <c r="S516" s="9" t="str">
        <f>TEXT(Table3[[#This Row],[Purchase Date]],"MMMM")</f>
        <v>February</v>
      </c>
      <c r="T516" s="9">
        <f>YEAR('Consolidtaed Data'!$F9312)</f>
        <v>2021</v>
      </c>
    </row>
    <row r="517" spans="1:20" x14ac:dyDescent="0.3">
      <c r="A517" s="9" t="s">
        <v>1230</v>
      </c>
      <c r="B517" s="9" t="s">
        <v>266</v>
      </c>
      <c r="C517" s="9" t="s">
        <v>263</v>
      </c>
      <c r="D517" s="9" t="s">
        <v>131</v>
      </c>
      <c r="E517" s="9" t="s">
        <v>1103</v>
      </c>
      <c r="F517" s="10">
        <v>43867</v>
      </c>
      <c r="G517" s="10" t="str">
        <f>VLOOKUP(Table3[[#This Row],[Product ID]],[1]Products!$A:$G,2,0)</f>
        <v>Product 92</v>
      </c>
      <c r="H517" s="22">
        <v>1</v>
      </c>
      <c r="I517" s="9">
        <f>VLOOKUP('Consolidtaed Data'!$B4847,[1]Products!$A:$G,4,0)</f>
        <v>2005</v>
      </c>
      <c r="J517" s="9">
        <f>VLOOKUP('Consolidtaed Data'!$B4847,[1]Products!$A:$G,3,0)</f>
        <v>1223</v>
      </c>
      <c r="K517" s="9">
        <f>'Consolidtaed Data'!$J4847*'Consolidtaed Data'!$H4847</f>
        <v>2728</v>
      </c>
      <c r="L517" s="9">
        <f>'Consolidtaed Data'!$I4847*'Consolidtaed Data'!$H4847</f>
        <v>5352</v>
      </c>
      <c r="M517" s="9">
        <f>'Consolidtaed Data'!$L4847-'Consolidtaed Data'!$K4847</f>
        <v>570</v>
      </c>
      <c r="N517" s="9" t="str">
        <f>VLOOKUP('Consolidtaed Data'!$C4847,[1]Locations!$A:$O,2,0)</f>
        <v>Rialto</v>
      </c>
      <c r="O517" s="9" t="str">
        <f>VLOOKUP('Consolidtaed Data'!$D4847,'[1]Sales People'!$A:$B,2,0)</f>
        <v>Jeremy Mendoza</v>
      </c>
      <c r="P517" s="9" t="str">
        <f>VLOOKUP('Consolidtaed Data'!$E4847,[1]Customers!$A:$B,2,0)</f>
        <v>Gregory Ramirez</v>
      </c>
      <c r="Q517" s="11">
        <f>WEEKDAY('Consolidtaed Data'!$F4847)</f>
        <v>3</v>
      </c>
      <c r="R517" s="9">
        <f>MONTH('Consolidtaed Data'!$F4847)</f>
        <v>12</v>
      </c>
      <c r="S517" s="9" t="str">
        <f>TEXT(Table3[[#This Row],[Purchase Date]],"MMMM")</f>
        <v>February</v>
      </c>
      <c r="T517" s="9">
        <f>YEAR('Consolidtaed Data'!$F4847)</f>
        <v>2020</v>
      </c>
    </row>
    <row r="518" spans="1:20" x14ac:dyDescent="0.3">
      <c r="A518" s="9" t="s">
        <v>1232</v>
      </c>
      <c r="B518" s="9" t="s">
        <v>29</v>
      </c>
      <c r="C518" s="9" t="s">
        <v>302</v>
      </c>
      <c r="D518" s="9" t="s">
        <v>326</v>
      </c>
      <c r="E518" s="9" t="s">
        <v>775</v>
      </c>
      <c r="F518" s="10">
        <v>43867</v>
      </c>
      <c r="G518" s="10" t="str">
        <f>VLOOKUP(Table3[[#This Row],[Product ID]],[1]Products!$A:$G,2,0)</f>
        <v>Product 37</v>
      </c>
      <c r="H518" s="22">
        <v>1</v>
      </c>
      <c r="I518" s="9">
        <f>VLOOKUP('Consolidtaed Data'!$B5142,[1]Products!$A:$G,4,0)</f>
        <v>504</v>
      </c>
      <c r="J518" s="9">
        <f>VLOOKUP('Consolidtaed Data'!$B5142,[1]Products!$A:$G,3,0)</f>
        <v>408</v>
      </c>
      <c r="K518" s="9">
        <f>'Consolidtaed Data'!$J5142*'Consolidtaed Data'!$H5142</f>
        <v>1942</v>
      </c>
      <c r="L518" s="9">
        <f>'Consolidtaed Data'!$I5142*'Consolidtaed Data'!$H5142</f>
        <v>3596</v>
      </c>
      <c r="M518" s="9">
        <f>'Consolidtaed Data'!$L5142-'Consolidtaed Data'!$K5142</f>
        <v>396</v>
      </c>
      <c r="N518" s="9" t="str">
        <f>VLOOKUP('Consolidtaed Data'!$C5142,[1]Locations!$A:$O,2,0)</f>
        <v>San Jose</v>
      </c>
      <c r="O518" s="9" t="str">
        <f>VLOOKUP('Consolidtaed Data'!$D5142,'[1]Sales People'!$A:$B,2,0)</f>
        <v>Howard Sims</v>
      </c>
      <c r="P518" s="9" t="str">
        <f>VLOOKUP('Consolidtaed Data'!$E5142,[1]Customers!$A:$B,2,0)</f>
        <v>Ralph Olson</v>
      </c>
      <c r="Q518" s="11">
        <f>WEEKDAY('Consolidtaed Data'!$F5142)</f>
        <v>4</v>
      </c>
      <c r="R518" s="9">
        <f>MONTH('Consolidtaed Data'!$F5142)</f>
        <v>1</v>
      </c>
      <c r="S518" s="9" t="str">
        <f>TEXT(Table3[[#This Row],[Purchase Date]],"MMMM")</f>
        <v>February</v>
      </c>
      <c r="T518" s="9">
        <f>YEAR('Consolidtaed Data'!$F5142)</f>
        <v>2021</v>
      </c>
    </row>
    <row r="519" spans="1:20" x14ac:dyDescent="0.3">
      <c r="A519" s="9" t="s">
        <v>1233</v>
      </c>
      <c r="B519" s="9" t="s">
        <v>213</v>
      </c>
      <c r="C519" s="9" t="s">
        <v>39</v>
      </c>
      <c r="D519" s="9" t="s">
        <v>51</v>
      </c>
      <c r="E519" s="9" t="s">
        <v>23</v>
      </c>
      <c r="F519" s="10">
        <v>43867</v>
      </c>
      <c r="G519" s="10" t="str">
        <f>VLOOKUP(Table3[[#This Row],[Product ID]],[1]Products!$A:$G,2,0)</f>
        <v>Product 68</v>
      </c>
      <c r="H519" s="22">
        <v>1</v>
      </c>
      <c r="I519" s="9">
        <f>VLOOKUP('Consolidtaed Data'!$B5185,[1]Products!$A:$G,4,0)</f>
        <v>1467</v>
      </c>
      <c r="J519" s="9">
        <f>VLOOKUP('Consolidtaed Data'!$B5185,[1]Products!$A:$G,3,0)</f>
        <v>807</v>
      </c>
      <c r="K519" s="9">
        <f>'Consolidtaed Data'!$J5185*'Consolidtaed Data'!$H5185</f>
        <v>130</v>
      </c>
      <c r="L519" s="9">
        <f>'Consolidtaed Data'!$I5185*'Consolidtaed Data'!$H5185</f>
        <v>181</v>
      </c>
      <c r="M519" s="9">
        <f>'Consolidtaed Data'!$L5185-'Consolidtaed Data'!$K5185</f>
        <v>161</v>
      </c>
      <c r="N519" s="9" t="str">
        <f>VLOOKUP('Consolidtaed Data'!$C5185,[1]Locations!$A:$O,2,0)</f>
        <v>Elk Grove</v>
      </c>
      <c r="O519" s="9" t="str">
        <f>VLOOKUP('Consolidtaed Data'!$D5185,'[1]Sales People'!$A:$B,2,0)</f>
        <v>Brian Davis</v>
      </c>
      <c r="P519" s="9" t="str">
        <f>VLOOKUP('Consolidtaed Data'!$E5185,[1]Customers!$A:$B,2,0)</f>
        <v>Eugene Murphy</v>
      </c>
      <c r="Q519" s="11">
        <f>WEEKDAY('Consolidtaed Data'!$F5185)</f>
        <v>7</v>
      </c>
      <c r="R519" s="9">
        <f>MONTH('Consolidtaed Data'!$F5185)</f>
        <v>1</v>
      </c>
      <c r="S519" s="9" t="str">
        <f>TEXT(Table3[[#This Row],[Purchase Date]],"MMMM")</f>
        <v>February</v>
      </c>
      <c r="T519" s="9">
        <f>YEAR('Consolidtaed Data'!$F5185)</f>
        <v>2021</v>
      </c>
    </row>
    <row r="520" spans="1:20" x14ac:dyDescent="0.3">
      <c r="A520" s="9" t="s">
        <v>1234</v>
      </c>
      <c r="B520" s="9" t="s">
        <v>76</v>
      </c>
      <c r="C520" s="9" t="s">
        <v>469</v>
      </c>
      <c r="D520" s="9" t="s">
        <v>17</v>
      </c>
      <c r="E520" s="9" t="s">
        <v>488</v>
      </c>
      <c r="F520" s="10">
        <v>43867</v>
      </c>
      <c r="G520" s="10" t="str">
        <f>VLOOKUP(Table3[[#This Row],[Product ID]],[1]Products!$A:$G,2,0)</f>
        <v>Product 19</v>
      </c>
      <c r="H520" s="22">
        <v>1</v>
      </c>
      <c r="I520" s="9">
        <f>VLOOKUP('Consolidtaed Data'!$B5838,[1]Products!$A:$G,4,0)</f>
        <v>315</v>
      </c>
      <c r="J520" s="9">
        <f>VLOOKUP('Consolidtaed Data'!$B5838,[1]Products!$A:$G,3,0)</f>
        <v>208</v>
      </c>
      <c r="K520" s="9">
        <f>'Consolidtaed Data'!$J5838*'Consolidtaed Data'!$H5838</f>
        <v>1291</v>
      </c>
      <c r="L520" s="9">
        <f>'Consolidtaed Data'!$I5838*'Consolidtaed Data'!$H5838</f>
        <v>2391</v>
      </c>
      <c r="M520" s="9">
        <f>'Consolidtaed Data'!$L5838-'Consolidtaed Data'!$K5838</f>
        <v>1380</v>
      </c>
      <c r="N520" s="9" t="str">
        <f>VLOOKUP('Consolidtaed Data'!$C5838,[1]Locations!$A:$O,2,0)</f>
        <v>Torrance</v>
      </c>
      <c r="O520" s="9" t="str">
        <f>VLOOKUP('Consolidtaed Data'!$D5838,'[1]Sales People'!$A:$B,2,0)</f>
        <v>Martin Perry</v>
      </c>
      <c r="P520" s="9" t="str">
        <f>VLOOKUP('Consolidtaed Data'!$E5838,[1]Customers!$A:$B,2,0)</f>
        <v>Victor Gutierrez</v>
      </c>
      <c r="Q520" s="11">
        <f>WEEKDAY('Consolidtaed Data'!$F5838)</f>
        <v>7</v>
      </c>
      <c r="R520" s="9">
        <f>MONTH('Consolidtaed Data'!$F5838)</f>
        <v>3</v>
      </c>
      <c r="S520" s="9" t="str">
        <f>TEXT(Table3[[#This Row],[Purchase Date]],"MMMM")</f>
        <v>February</v>
      </c>
      <c r="T520" s="9">
        <f>YEAR('Consolidtaed Data'!$F5838)</f>
        <v>2021</v>
      </c>
    </row>
    <row r="521" spans="1:20" x14ac:dyDescent="0.3">
      <c r="A521" s="9" t="s">
        <v>1235</v>
      </c>
      <c r="B521" s="9" t="s">
        <v>278</v>
      </c>
      <c r="C521" s="9" t="s">
        <v>405</v>
      </c>
      <c r="D521" s="9" t="s">
        <v>105</v>
      </c>
      <c r="E521" s="9" t="s">
        <v>1934</v>
      </c>
      <c r="F521" s="10">
        <v>43867</v>
      </c>
      <c r="G521" s="10" t="str">
        <f>VLOOKUP(Table3[[#This Row],[Product ID]],[1]Products!$A:$G,2,0)</f>
        <v>Product 75</v>
      </c>
      <c r="H521" s="22">
        <v>1</v>
      </c>
      <c r="I521" s="9">
        <f>VLOOKUP('Consolidtaed Data'!$B5975,[1]Products!$A:$G,4,0)</f>
        <v>1783</v>
      </c>
      <c r="J521" s="9">
        <f>VLOOKUP('Consolidtaed Data'!$B5975,[1]Products!$A:$G,3,0)</f>
        <v>1230</v>
      </c>
      <c r="K521" s="9">
        <f>'Consolidtaed Data'!$J5975*'Consolidtaed Data'!$H5975</f>
        <v>947</v>
      </c>
      <c r="L521" s="9">
        <f>'Consolidtaed Data'!$I5975*'Consolidtaed Data'!$H5975</f>
        <v>1353</v>
      </c>
      <c r="M521" s="9">
        <f>'Consolidtaed Data'!$L5975-'Consolidtaed Data'!$K5975</f>
        <v>1632</v>
      </c>
      <c r="N521" s="9" t="str">
        <f>VLOOKUP('Consolidtaed Data'!$C5975,[1]Locations!$A:$O,2,0)</f>
        <v>Torrance</v>
      </c>
      <c r="O521" s="9" t="str">
        <f>VLOOKUP('Consolidtaed Data'!$D5975,'[1]Sales People'!$A:$B,2,0)</f>
        <v>Roger Robertson</v>
      </c>
      <c r="P521" s="9" t="str">
        <f>VLOOKUP('Consolidtaed Data'!$E5975,[1]Customers!$A:$B,2,0)</f>
        <v>Charles Sims</v>
      </c>
      <c r="Q521" s="11">
        <f>WEEKDAY('Consolidtaed Data'!$F5975)</f>
        <v>2</v>
      </c>
      <c r="R521" s="9">
        <f>MONTH('Consolidtaed Data'!$F5975)</f>
        <v>3</v>
      </c>
      <c r="S521" s="9" t="str">
        <f>TEXT(Table3[[#This Row],[Purchase Date]],"MMMM")</f>
        <v>February</v>
      </c>
      <c r="T521" s="9">
        <f>YEAR('Consolidtaed Data'!$F5975)</f>
        <v>2021</v>
      </c>
    </row>
    <row r="522" spans="1:20" x14ac:dyDescent="0.3">
      <c r="A522" s="9" t="s">
        <v>1237</v>
      </c>
      <c r="B522" s="9" t="s">
        <v>103</v>
      </c>
      <c r="C522" s="9" t="s">
        <v>357</v>
      </c>
      <c r="D522" s="9" t="s">
        <v>131</v>
      </c>
      <c r="E522" s="9" t="s">
        <v>2602</v>
      </c>
      <c r="F522" s="10">
        <v>43867</v>
      </c>
      <c r="G522" s="10" t="str">
        <f>VLOOKUP(Table3[[#This Row],[Product ID]],[1]Products!$A:$G,2,0)</f>
        <v>Product 44</v>
      </c>
      <c r="H522" s="22">
        <v>1</v>
      </c>
      <c r="I522" s="9">
        <f>VLOOKUP('Consolidtaed Data'!$B6023,[1]Products!$A:$G,4,0)</f>
        <v>1367</v>
      </c>
      <c r="J522" s="9">
        <f>VLOOKUP('Consolidtaed Data'!$B6023,[1]Products!$A:$G,3,0)</f>
        <v>984</v>
      </c>
      <c r="K522" s="9">
        <f>'Consolidtaed Data'!$J6023*'Consolidtaed Data'!$H6023</f>
        <v>1788</v>
      </c>
      <c r="L522" s="9">
        <f>'Consolidtaed Data'!$I6023*'Consolidtaed Data'!$H6023</f>
        <v>2353</v>
      </c>
      <c r="M522" s="9">
        <f>'Consolidtaed Data'!$L6023-'Consolidtaed Data'!$K6023</f>
        <v>3072</v>
      </c>
      <c r="N522" s="9" t="str">
        <f>VLOOKUP('Consolidtaed Data'!$C6023,[1]Locations!$A:$O,2,0)</f>
        <v>Pasadena</v>
      </c>
      <c r="O522" s="9" t="str">
        <f>VLOOKUP('Consolidtaed Data'!$D6023,'[1]Sales People'!$A:$B,2,0)</f>
        <v>Clarence Fox</v>
      </c>
      <c r="P522" s="9" t="str">
        <f>VLOOKUP('Consolidtaed Data'!$E6023,[1]Customers!$A:$B,2,0)</f>
        <v>Ronald George</v>
      </c>
      <c r="Q522" s="11">
        <f>WEEKDAY('Consolidtaed Data'!$F6023)</f>
        <v>1</v>
      </c>
      <c r="R522" s="9">
        <f>MONTH('Consolidtaed Data'!$F6023)</f>
        <v>4</v>
      </c>
      <c r="S522" s="9" t="str">
        <f>TEXT(Table3[[#This Row],[Purchase Date]],"MMMM")</f>
        <v>February</v>
      </c>
      <c r="T522" s="9">
        <f>YEAR('Consolidtaed Data'!$F6023)</f>
        <v>2021</v>
      </c>
    </row>
    <row r="523" spans="1:20" x14ac:dyDescent="0.3">
      <c r="A523" s="9" t="s">
        <v>1239</v>
      </c>
      <c r="B523" s="9" t="s">
        <v>38</v>
      </c>
      <c r="C523" s="9" t="s">
        <v>192</v>
      </c>
      <c r="D523" s="9" t="s">
        <v>100</v>
      </c>
      <c r="E523" s="9" t="s">
        <v>1027</v>
      </c>
      <c r="F523" s="10">
        <v>43867</v>
      </c>
      <c r="G523" s="10" t="str">
        <f>VLOOKUP(Table3[[#This Row],[Product ID]],[1]Products!$A:$G,2,0)</f>
        <v>Product 25</v>
      </c>
      <c r="H523" s="22">
        <v>3</v>
      </c>
      <c r="I523" s="9">
        <f>VLOOKUP('Consolidtaed Data'!$B7307,[1]Products!$A:$G,4,0)</f>
        <v>1725</v>
      </c>
      <c r="J523" s="9">
        <f>VLOOKUP('Consolidtaed Data'!$B7307,[1]Products!$A:$G,3,0)</f>
        <v>1363</v>
      </c>
      <c r="K523" s="9">
        <f>'Consolidtaed Data'!$J7307*'Consolidtaed Data'!$H7307</f>
        <v>462</v>
      </c>
      <c r="L523" s="9">
        <f>'Consolidtaed Data'!$I7307*'Consolidtaed Data'!$H7307</f>
        <v>609</v>
      </c>
      <c r="M523" s="9">
        <f>'Consolidtaed Data'!$L7307-'Consolidtaed Data'!$K7307</f>
        <v>1044</v>
      </c>
      <c r="N523" s="9" t="str">
        <f>VLOOKUP('Consolidtaed Data'!$C7307,[1]Locations!$A:$O,2,0)</f>
        <v>Thousand Oaks</v>
      </c>
      <c r="O523" s="9" t="str">
        <f>VLOOKUP('Consolidtaed Data'!$D7307,'[1]Sales People'!$A:$B,2,0)</f>
        <v>Jimmy Young</v>
      </c>
      <c r="P523" s="9" t="str">
        <f>VLOOKUP('Consolidtaed Data'!$E7307,[1]Customers!$A:$B,2,0)</f>
        <v>Lawrence Kelly</v>
      </c>
      <c r="Q523" s="11">
        <f>WEEKDAY('Consolidtaed Data'!$F7307)</f>
        <v>5</v>
      </c>
      <c r="R523" s="9">
        <f>MONTH('Consolidtaed Data'!$F7307)</f>
        <v>7</v>
      </c>
      <c r="S523" s="9" t="str">
        <f>TEXT(Table3[[#This Row],[Purchase Date]],"MMMM")</f>
        <v>February</v>
      </c>
      <c r="T523" s="9">
        <f>YEAR('Consolidtaed Data'!$F7307)</f>
        <v>2021</v>
      </c>
    </row>
    <row r="524" spans="1:20" x14ac:dyDescent="0.3">
      <c r="A524" s="9" t="s">
        <v>1241</v>
      </c>
      <c r="B524" s="9" t="s">
        <v>495</v>
      </c>
      <c r="C524" s="9" t="s">
        <v>210</v>
      </c>
      <c r="D524" s="9" t="s">
        <v>17</v>
      </c>
      <c r="E524" s="9" t="s">
        <v>1146</v>
      </c>
      <c r="F524" s="10">
        <v>43867</v>
      </c>
      <c r="G524" s="10" t="str">
        <f>VLOOKUP(Table3[[#This Row],[Product ID]],[1]Products!$A:$G,2,0)</f>
        <v>Product 15</v>
      </c>
      <c r="H524" s="22">
        <v>3</v>
      </c>
      <c r="I524" s="9">
        <f>VLOOKUP('Consolidtaed Data'!$B7563,[1]Products!$A:$G,4,0)</f>
        <v>1500</v>
      </c>
      <c r="J524" s="9">
        <f>VLOOKUP('Consolidtaed Data'!$B7563,[1]Products!$A:$G,3,0)</f>
        <v>900</v>
      </c>
      <c r="K524" s="9">
        <f>'Consolidtaed Data'!$J7563*'Consolidtaed Data'!$H7563</f>
        <v>1054</v>
      </c>
      <c r="L524" s="9">
        <f>'Consolidtaed Data'!$I7563*'Consolidtaed Data'!$H7563</f>
        <v>1405</v>
      </c>
      <c r="M524" s="9">
        <f>'Consolidtaed Data'!$L7563-'Consolidtaed Data'!$K7563</f>
        <v>837</v>
      </c>
      <c r="N524" s="9" t="str">
        <f>VLOOKUP('Consolidtaed Data'!$C7563,[1]Locations!$A:$O,2,0)</f>
        <v>Norwalk</v>
      </c>
      <c r="O524" s="9" t="str">
        <f>VLOOKUP('Consolidtaed Data'!$D7563,'[1]Sales People'!$A:$B,2,0)</f>
        <v>Kenneth Fields</v>
      </c>
      <c r="P524" s="9" t="str">
        <f>VLOOKUP('Consolidtaed Data'!$E7563,[1]Customers!$A:$B,2,0)</f>
        <v>Henry Harper</v>
      </c>
      <c r="Q524" s="11">
        <f>WEEKDAY('Consolidtaed Data'!$F7563)</f>
        <v>4</v>
      </c>
      <c r="R524" s="9">
        <f>MONTH('Consolidtaed Data'!$F7563)</f>
        <v>7</v>
      </c>
      <c r="S524" s="9" t="str">
        <f>TEXT(Table3[[#This Row],[Purchase Date]],"MMMM")</f>
        <v>February</v>
      </c>
      <c r="T524" s="9">
        <f>YEAR('Consolidtaed Data'!$F7563)</f>
        <v>2021</v>
      </c>
    </row>
    <row r="525" spans="1:20" x14ac:dyDescent="0.3">
      <c r="A525" s="9" t="s">
        <v>1242</v>
      </c>
      <c r="B525" s="9" t="s">
        <v>318</v>
      </c>
      <c r="C525" s="9" t="s">
        <v>104</v>
      </c>
      <c r="D525" s="9" t="s">
        <v>80</v>
      </c>
      <c r="E525" s="9" t="s">
        <v>738</v>
      </c>
      <c r="F525" s="10">
        <v>43867</v>
      </c>
      <c r="G525" s="10" t="str">
        <f>VLOOKUP(Table3[[#This Row],[Product ID]],[1]Products!$A:$G,2,0)</f>
        <v>Product 89</v>
      </c>
      <c r="H525" s="22">
        <v>4</v>
      </c>
      <c r="I525" s="9">
        <f>VLOOKUP('Consolidtaed Data'!$B7906,[1]Products!$A:$G,4,0)</f>
        <v>667</v>
      </c>
      <c r="J525" s="9">
        <f>VLOOKUP('Consolidtaed Data'!$B7906,[1]Products!$A:$G,3,0)</f>
        <v>387</v>
      </c>
      <c r="K525" s="9">
        <f>'Consolidtaed Data'!$J7906*'Consolidtaed Data'!$H7906</f>
        <v>416</v>
      </c>
      <c r="L525" s="9">
        <f>'Consolidtaed Data'!$I7906*'Consolidtaed Data'!$H7906</f>
        <v>603</v>
      </c>
      <c r="M525" s="9">
        <f>'Consolidtaed Data'!$L7906-'Consolidtaed Data'!$K7906</f>
        <v>1456</v>
      </c>
      <c r="N525" s="9" t="str">
        <f>VLOOKUP('Consolidtaed Data'!$C7906,[1]Locations!$A:$O,2,0)</f>
        <v>West Covina</v>
      </c>
      <c r="O525" s="9" t="str">
        <f>VLOOKUP('Consolidtaed Data'!$D7906,'[1]Sales People'!$A:$B,2,0)</f>
        <v>Bobby Russell</v>
      </c>
      <c r="P525" s="9" t="str">
        <f>VLOOKUP('Consolidtaed Data'!$E7906,[1]Customers!$A:$B,2,0)</f>
        <v>Jerry Simmons</v>
      </c>
      <c r="Q525" s="11">
        <f>WEEKDAY('Consolidtaed Data'!$F7906)</f>
        <v>3</v>
      </c>
      <c r="R525" s="9">
        <f>MONTH('Consolidtaed Data'!$F7906)</f>
        <v>8</v>
      </c>
      <c r="S525" s="9" t="str">
        <f>TEXT(Table3[[#This Row],[Purchase Date]],"MMMM")</f>
        <v>February</v>
      </c>
      <c r="T525" s="9">
        <f>YEAR('Consolidtaed Data'!$F7906)</f>
        <v>2021</v>
      </c>
    </row>
    <row r="526" spans="1:20" x14ac:dyDescent="0.3">
      <c r="A526" s="9" t="s">
        <v>1244</v>
      </c>
      <c r="B526" s="9" t="s">
        <v>204</v>
      </c>
      <c r="C526" s="9" t="s">
        <v>423</v>
      </c>
      <c r="D526" s="9" t="s">
        <v>374</v>
      </c>
      <c r="E526" s="9" t="s">
        <v>1047</v>
      </c>
      <c r="F526" s="10">
        <v>43867</v>
      </c>
      <c r="G526" s="10" t="str">
        <f>VLOOKUP(Table3[[#This Row],[Product ID]],[1]Products!$A:$G,2,0)</f>
        <v>Product 101</v>
      </c>
      <c r="H526" s="22">
        <v>2</v>
      </c>
      <c r="I526" s="9">
        <f>VLOOKUP('Consolidtaed Data'!$B8252,[1]Products!$A:$G,4,0)</f>
        <v>2141</v>
      </c>
      <c r="J526" s="9">
        <f>VLOOKUP('Consolidtaed Data'!$B8252,[1]Products!$A:$G,3,0)</f>
        <v>1777</v>
      </c>
      <c r="K526" s="9">
        <f>'Consolidtaed Data'!$J8252*'Consolidtaed Data'!$H8252</f>
        <v>2734</v>
      </c>
      <c r="L526" s="9">
        <f>'Consolidtaed Data'!$I8252*'Consolidtaed Data'!$H8252</f>
        <v>4482</v>
      </c>
      <c r="M526" s="9">
        <f>'Consolidtaed Data'!$L8252-'Consolidtaed Data'!$K8252</f>
        <v>120</v>
      </c>
      <c r="N526" s="9" t="str">
        <f>VLOOKUP('Consolidtaed Data'!$C8252,[1]Locations!$A:$O,2,0)</f>
        <v>Sunnyvale</v>
      </c>
      <c r="O526" s="9" t="str">
        <f>VLOOKUP('Consolidtaed Data'!$D8252,'[1]Sales People'!$A:$B,2,0)</f>
        <v>Sean Miller</v>
      </c>
      <c r="P526" s="9" t="str">
        <f>VLOOKUP('Consolidtaed Data'!$E8252,[1]Customers!$A:$B,2,0)</f>
        <v>Aaron Carr</v>
      </c>
      <c r="Q526" s="11">
        <f>WEEKDAY('Consolidtaed Data'!$F8252)</f>
        <v>2</v>
      </c>
      <c r="R526" s="9">
        <f>MONTH('Consolidtaed Data'!$F8252)</f>
        <v>9</v>
      </c>
      <c r="S526" s="9" t="str">
        <f>TEXT(Table3[[#This Row],[Purchase Date]],"MMMM")</f>
        <v>February</v>
      </c>
      <c r="T526" s="9">
        <f>YEAR('Consolidtaed Data'!$F8252)</f>
        <v>2021</v>
      </c>
    </row>
    <row r="527" spans="1:20" x14ac:dyDescent="0.3">
      <c r="A527" s="9" t="s">
        <v>1245</v>
      </c>
      <c r="B527" s="9" t="s">
        <v>278</v>
      </c>
      <c r="C527" s="9" t="s">
        <v>223</v>
      </c>
      <c r="D527" s="9" t="s">
        <v>329</v>
      </c>
      <c r="E527" s="9" t="s">
        <v>773</v>
      </c>
      <c r="F527" s="10">
        <v>43867</v>
      </c>
      <c r="G527" s="10" t="str">
        <f>VLOOKUP(Table3[[#This Row],[Product ID]],[1]Products!$A:$G,2,0)</f>
        <v>Product 75</v>
      </c>
      <c r="H527" s="22">
        <v>1</v>
      </c>
      <c r="I527" s="9">
        <f>VLOOKUP('Consolidtaed Data'!$B8490,[1]Products!$A:$G,4,0)</f>
        <v>2283</v>
      </c>
      <c r="J527" s="9">
        <f>VLOOKUP('Consolidtaed Data'!$B8490,[1]Products!$A:$G,3,0)</f>
        <v>1484</v>
      </c>
      <c r="K527" s="9">
        <f>'Consolidtaed Data'!$J8490*'Consolidtaed Data'!$H8490</f>
        <v>294</v>
      </c>
      <c r="L527" s="9">
        <f>'Consolidtaed Data'!$I8490*'Consolidtaed Data'!$H8490</f>
        <v>368</v>
      </c>
      <c r="M527" s="9">
        <f>'Consolidtaed Data'!$L8490-'Consolidtaed Data'!$K8490</f>
        <v>39</v>
      </c>
      <c r="N527" s="9" t="str">
        <f>VLOOKUP('Consolidtaed Data'!$C8490,[1]Locations!$A:$O,2,0)</f>
        <v>Lancaster</v>
      </c>
      <c r="O527" s="9" t="str">
        <f>VLOOKUP('Consolidtaed Data'!$D8490,'[1]Sales People'!$A:$B,2,0)</f>
        <v>Bobby Russell</v>
      </c>
      <c r="P527" s="9" t="str">
        <f>VLOOKUP('Consolidtaed Data'!$E8490,[1]Customers!$A:$B,2,0)</f>
        <v>Lawrence Rogers</v>
      </c>
      <c r="Q527" s="11">
        <f>WEEKDAY('Consolidtaed Data'!$F8490)</f>
        <v>5</v>
      </c>
      <c r="R527" s="9">
        <f>MONTH('Consolidtaed Data'!$F8490)</f>
        <v>10</v>
      </c>
      <c r="S527" s="9" t="str">
        <f>TEXT(Table3[[#This Row],[Purchase Date]],"MMMM")</f>
        <v>February</v>
      </c>
      <c r="T527" s="9">
        <f>YEAR('Consolidtaed Data'!$F8490)</f>
        <v>2021</v>
      </c>
    </row>
    <row r="528" spans="1:20" x14ac:dyDescent="0.3">
      <c r="A528" s="9" t="s">
        <v>1246</v>
      </c>
      <c r="B528" s="9" t="s">
        <v>164</v>
      </c>
      <c r="C528" s="9" t="s">
        <v>263</v>
      </c>
      <c r="D528" s="9" t="s">
        <v>143</v>
      </c>
      <c r="E528" s="9" t="s">
        <v>508</v>
      </c>
      <c r="F528" s="10">
        <v>43867</v>
      </c>
      <c r="G528" s="10" t="str">
        <f>VLOOKUP(Table3[[#This Row],[Product ID]],[1]Products!$A:$G,2,0)</f>
        <v>Product 69</v>
      </c>
      <c r="H528" s="22">
        <v>1</v>
      </c>
      <c r="I528" s="9">
        <f>VLOOKUP('Consolidtaed Data'!$B8676,[1]Products!$A:$G,4,0)</f>
        <v>871</v>
      </c>
      <c r="J528" s="9">
        <f>VLOOKUP('Consolidtaed Data'!$B8676,[1]Products!$A:$G,3,0)</f>
        <v>540</v>
      </c>
      <c r="K528" s="9">
        <f>'Consolidtaed Data'!$J8676*'Consolidtaed Data'!$H8676</f>
        <v>1185</v>
      </c>
      <c r="L528" s="9">
        <f>'Consolidtaed Data'!$I8676*'Consolidtaed Data'!$H8676</f>
        <v>1668</v>
      </c>
      <c r="M528" s="9">
        <f>'Consolidtaed Data'!$L8676-'Consolidtaed Data'!$K8676</f>
        <v>153</v>
      </c>
      <c r="N528" s="9" t="str">
        <f>VLOOKUP('Consolidtaed Data'!$C8676,[1]Locations!$A:$O,2,0)</f>
        <v>Santa Rosa</v>
      </c>
      <c r="O528" s="9" t="str">
        <f>VLOOKUP('Consolidtaed Data'!$D8676,'[1]Sales People'!$A:$B,2,0)</f>
        <v>Fred Robertson</v>
      </c>
      <c r="P528" s="9" t="str">
        <f>VLOOKUP('Consolidtaed Data'!$E8676,[1]Customers!$A:$B,2,0)</f>
        <v>Jose Lewis</v>
      </c>
      <c r="Q528" s="11">
        <f>WEEKDAY('Consolidtaed Data'!$F8676)</f>
        <v>5</v>
      </c>
      <c r="R528" s="9">
        <f>MONTH('Consolidtaed Data'!$F8676)</f>
        <v>10</v>
      </c>
      <c r="S528" s="9" t="str">
        <f>TEXT(Table3[[#This Row],[Purchase Date]],"MMMM")</f>
        <v>February</v>
      </c>
      <c r="T528" s="9">
        <f>YEAR('Consolidtaed Data'!$F8676)</f>
        <v>2021</v>
      </c>
    </row>
    <row r="529" spans="1:20" x14ac:dyDescent="0.3">
      <c r="A529" s="9" t="s">
        <v>1248</v>
      </c>
      <c r="B529" s="9" t="s">
        <v>139</v>
      </c>
      <c r="C529" s="9" t="s">
        <v>59</v>
      </c>
      <c r="D529" s="9" t="s">
        <v>56</v>
      </c>
      <c r="E529" s="9" t="s">
        <v>3910</v>
      </c>
      <c r="F529" s="10">
        <v>43868</v>
      </c>
      <c r="G529" s="10" t="str">
        <f>VLOOKUP(Table3[[#This Row],[Product ID]],[1]Products!$A:$G,2,0)</f>
        <v>Product 13</v>
      </c>
      <c r="H529" s="22">
        <v>1</v>
      </c>
      <c r="I529" s="9">
        <f>VLOOKUP('Consolidtaed Data'!$B4693,[1]Products!$A:$G,4,0)</f>
        <v>596</v>
      </c>
      <c r="J529" s="9">
        <f>VLOOKUP('Consolidtaed Data'!$B4693,[1]Products!$A:$G,3,0)</f>
        <v>358</v>
      </c>
      <c r="K529" s="9">
        <f>'Consolidtaed Data'!$J4693*'Consolidtaed Data'!$H4693</f>
        <v>2841</v>
      </c>
      <c r="L529" s="9">
        <f>'Consolidtaed Data'!$I4693*'Consolidtaed Data'!$H4693</f>
        <v>4059</v>
      </c>
      <c r="M529" s="9">
        <f>'Consolidtaed Data'!$L4693-'Consolidtaed Data'!$K4693</f>
        <v>782</v>
      </c>
      <c r="N529" s="9" t="str">
        <f>VLOOKUP('Consolidtaed Data'!$C4693,[1]Locations!$A:$O,2,0)</f>
        <v>Chula Vista</v>
      </c>
      <c r="O529" s="9" t="str">
        <f>VLOOKUP('Consolidtaed Data'!$D4693,'[1]Sales People'!$A:$B,2,0)</f>
        <v>Walter Cook</v>
      </c>
      <c r="P529" s="9" t="str">
        <f>VLOOKUP('Consolidtaed Data'!$E4693,[1]Customers!$A:$B,2,0)</f>
        <v>Eric Bradley</v>
      </c>
      <c r="Q529" s="11">
        <f>WEEKDAY('Consolidtaed Data'!$F4693)</f>
        <v>5</v>
      </c>
      <c r="R529" s="9">
        <f>MONTH('Consolidtaed Data'!$F4693)</f>
        <v>12</v>
      </c>
      <c r="S529" s="9" t="str">
        <f>TEXT(Table3[[#This Row],[Purchase Date]],"MMMM")</f>
        <v>February</v>
      </c>
      <c r="T529" s="9">
        <f>YEAR('Consolidtaed Data'!$F4693)</f>
        <v>2020</v>
      </c>
    </row>
    <row r="530" spans="1:20" x14ac:dyDescent="0.3">
      <c r="A530" s="9" t="s">
        <v>1249</v>
      </c>
      <c r="B530" s="9" t="s">
        <v>11</v>
      </c>
      <c r="C530" s="9" t="s">
        <v>108</v>
      </c>
      <c r="D530" s="9" t="s">
        <v>73</v>
      </c>
      <c r="E530" s="9" t="s">
        <v>1197</v>
      </c>
      <c r="F530" s="10">
        <v>43868</v>
      </c>
      <c r="G530" s="10" t="str">
        <f>VLOOKUP(Table3[[#This Row],[Product ID]],[1]Products!$A:$G,2,0)</f>
        <v>Product 88</v>
      </c>
      <c r="H530" s="22">
        <v>1</v>
      </c>
      <c r="I530" s="9">
        <f>VLOOKUP('Consolidtaed Data'!$B5019,[1]Products!$A:$G,4,0)</f>
        <v>1587</v>
      </c>
      <c r="J530" s="9">
        <f>VLOOKUP('Consolidtaed Data'!$B5019,[1]Products!$A:$G,3,0)</f>
        <v>1301</v>
      </c>
      <c r="K530" s="9">
        <f>'Consolidtaed Data'!$J5019*'Consolidtaed Data'!$H5019</f>
        <v>4548</v>
      </c>
      <c r="L530" s="9">
        <f>'Consolidtaed Data'!$I5019*'Consolidtaed Data'!$H5019</f>
        <v>5349</v>
      </c>
      <c r="M530" s="9">
        <f>'Consolidtaed Data'!$L5019-'Consolidtaed Data'!$K5019</f>
        <v>523</v>
      </c>
      <c r="N530" s="9" t="str">
        <f>VLOOKUP('Consolidtaed Data'!$C5019,[1]Locations!$A:$O,2,0)</f>
        <v>San Diego</v>
      </c>
      <c r="O530" s="9" t="str">
        <f>VLOOKUP('Consolidtaed Data'!$D5019,'[1]Sales People'!$A:$B,2,0)</f>
        <v>Martin Carr</v>
      </c>
      <c r="P530" s="9" t="str">
        <f>VLOOKUP('Consolidtaed Data'!$E5019,[1]Customers!$A:$B,2,0)</f>
        <v>Jerry Rogers</v>
      </c>
      <c r="Q530" s="11">
        <f>WEEKDAY('Consolidtaed Data'!$F5019)</f>
        <v>2</v>
      </c>
      <c r="R530" s="9">
        <f>MONTH('Consolidtaed Data'!$F5019)</f>
        <v>1</v>
      </c>
      <c r="S530" s="9" t="str">
        <f>TEXT(Table3[[#This Row],[Purchase Date]],"MMMM")</f>
        <v>February</v>
      </c>
      <c r="T530" s="9">
        <f>YEAR('Consolidtaed Data'!$F5019)</f>
        <v>2021</v>
      </c>
    </row>
    <row r="531" spans="1:20" x14ac:dyDescent="0.3">
      <c r="A531" s="9" t="s">
        <v>1250</v>
      </c>
      <c r="B531" s="9" t="s">
        <v>213</v>
      </c>
      <c r="C531" s="9" t="s">
        <v>223</v>
      </c>
      <c r="D531" s="9" t="s">
        <v>56</v>
      </c>
      <c r="E531" s="9" t="s">
        <v>560</v>
      </c>
      <c r="F531" s="10">
        <v>43868</v>
      </c>
      <c r="G531" s="10" t="str">
        <f>VLOOKUP(Table3[[#This Row],[Product ID]],[1]Products!$A:$G,2,0)</f>
        <v>Product 68</v>
      </c>
      <c r="H531" s="22">
        <v>1</v>
      </c>
      <c r="I531" s="9">
        <f>VLOOKUP('Consolidtaed Data'!$B5088,[1]Products!$A:$G,4,0)</f>
        <v>637</v>
      </c>
      <c r="J531" s="9">
        <f>VLOOKUP('Consolidtaed Data'!$B5088,[1]Products!$A:$G,3,0)</f>
        <v>389</v>
      </c>
      <c r="K531" s="9">
        <f>'Consolidtaed Data'!$J5088*'Consolidtaed Data'!$H5088</f>
        <v>1774</v>
      </c>
      <c r="L531" s="9">
        <f>'Consolidtaed Data'!$I5088*'Consolidtaed Data'!$H5088</f>
        <v>2464</v>
      </c>
      <c r="M531" s="9">
        <f>'Consolidtaed Data'!$L5088-'Consolidtaed Data'!$K5088</f>
        <v>452</v>
      </c>
      <c r="N531" s="9" t="str">
        <f>VLOOKUP('Consolidtaed Data'!$C5088,[1]Locations!$A:$O,2,0)</f>
        <v>Costa Mesa</v>
      </c>
      <c r="O531" s="9" t="str">
        <f>VLOOKUP('Consolidtaed Data'!$D5088,'[1]Sales People'!$A:$B,2,0)</f>
        <v>Henry Nelson</v>
      </c>
      <c r="P531" s="9" t="str">
        <f>VLOOKUP('Consolidtaed Data'!$E5088,[1]Customers!$A:$B,2,0)</f>
        <v>Ralph Kelley</v>
      </c>
      <c r="Q531" s="11">
        <f>WEEKDAY('Consolidtaed Data'!$F5088)</f>
        <v>6</v>
      </c>
      <c r="R531" s="9">
        <f>MONTH('Consolidtaed Data'!$F5088)</f>
        <v>1</v>
      </c>
      <c r="S531" s="9" t="str">
        <f>TEXT(Table3[[#This Row],[Purchase Date]],"MMMM")</f>
        <v>February</v>
      </c>
      <c r="T531" s="9">
        <f>YEAR('Consolidtaed Data'!$F5088)</f>
        <v>2021</v>
      </c>
    </row>
    <row r="532" spans="1:20" x14ac:dyDescent="0.3">
      <c r="A532" s="9" t="s">
        <v>1251</v>
      </c>
      <c r="B532" s="9" t="s">
        <v>225</v>
      </c>
      <c r="C532" s="9" t="s">
        <v>245</v>
      </c>
      <c r="D532" s="9" t="s">
        <v>35</v>
      </c>
      <c r="E532" s="9" t="s">
        <v>368</v>
      </c>
      <c r="F532" s="10">
        <v>43868</v>
      </c>
      <c r="G532" s="10" t="str">
        <f>VLOOKUP(Table3[[#This Row],[Product ID]],[1]Products!$A:$G,2,0)</f>
        <v>Product 24</v>
      </c>
      <c r="H532" s="22">
        <v>1</v>
      </c>
      <c r="I532" s="9">
        <f>VLOOKUP('Consolidtaed Data'!$B6090,[1]Products!$A:$G,4,0)</f>
        <v>667</v>
      </c>
      <c r="J532" s="9">
        <f>VLOOKUP('Consolidtaed Data'!$B6090,[1]Products!$A:$G,3,0)</f>
        <v>387</v>
      </c>
      <c r="K532" s="9">
        <f>'Consolidtaed Data'!$J6090*'Consolidtaed Data'!$H6090</f>
        <v>818</v>
      </c>
      <c r="L532" s="9">
        <f>'Consolidtaed Data'!$I6090*'Consolidtaed Data'!$H6090</f>
        <v>1634</v>
      </c>
      <c r="M532" s="9">
        <f>'Consolidtaed Data'!$L6090-'Consolidtaed Data'!$K6090</f>
        <v>240</v>
      </c>
      <c r="N532" s="9" t="str">
        <f>VLOOKUP('Consolidtaed Data'!$C6090,[1]Locations!$A:$O,2,0)</f>
        <v>Fontana</v>
      </c>
      <c r="O532" s="9" t="str">
        <f>VLOOKUP('Consolidtaed Data'!$D6090,'[1]Sales People'!$A:$B,2,0)</f>
        <v>Walter Cook</v>
      </c>
      <c r="P532" s="9" t="str">
        <f>VLOOKUP('Consolidtaed Data'!$E6090,[1]Customers!$A:$B,2,0)</f>
        <v>Martin Johnston</v>
      </c>
      <c r="Q532" s="11">
        <f>WEEKDAY('Consolidtaed Data'!$F6090)</f>
        <v>6</v>
      </c>
      <c r="R532" s="9">
        <f>MONTH('Consolidtaed Data'!$F6090)</f>
        <v>4</v>
      </c>
      <c r="S532" s="9" t="str">
        <f>TEXT(Table3[[#This Row],[Purchase Date]],"MMMM")</f>
        <v>February</v>
      </c>
      <c r="T532" s="9">
        <f>YEAR('Consolidtaed Data'!$F6090)</f>
        <v>2021</v>
      </c>
    </row>
    <row r="533" spans="1:20" x14ac:dyDescent="0.3">
      <c r="A533" s="9" t="s">
        <v>1252</v>
      </c>
      <c r="B533" s="9" t="s">
        <v>382</v>
      </c>
      <c r="C533" s="9" t="s">
        <v>344</v>
      </c>
      <c r="D533" s="9" t="s">
        <v>56</v>
      </c>
      <c r="E533" s="9" t="s">
        <v>958</v>
      </c>
      <c r="F533" s="10">
        <v>43868</v>
      </c>
      <c r="G533" s="10" t="str">
        <f>VLOOKUP(Table3[[#This Row],[Product ID]],[1]Products!$A:$G,2,0)</f>
        <v>Product 50</v>
      </c>
      <c r="H533" s="22">
        <v>1</v>
      </c>
      <c r="I533" s="9">
        <f>VLOOKUP('Consolidtaed Data'!$B6636,[1]Products!$A:$G,4,0)</f>
        <v>817</v>
      </c>
      <c r="J533" s="9">
        <f>VLOOKUP('Consolidtaed Data'!$B6636,[1]Products!$A:$G,3,0)</f>
        <v>409</v>
      </c>
      <c r="K533" s="9">
        <f>'Consolidtaed Data'!$J6636*'Consolidtaed Data'!$H6636</f>
        <v>1305</v>
      </c>
      <c r="L533" s="9">
        <f>'Consolidtaed Data'!$I6636*'Consolidtaed Data'!$H6636</f>
        <v>1812</v>
      </c>
      <c r="M533" s="9">
        <f>'Consolidtaed Data'!$L6636-'Consolidtaed Data'!$K6636</f>
        <v>82</v>
      </c>
      <c r="N533" s="9" t="str">
        <f>VLOOKUP('Consolidtaed Data'!$C6636,[1]Locations!$A:$O,2,0)</f>
        <v>El Monte</v>
      </c>
      <c r="O533" s="9" t="str">
        <f>VLOOKUP('Consolidtaed Data'!$D6636,'[1]Sales People'!$A:$B,2,0)</f>
        <v>Sean Miller</v>
      </c>
      <c r="P533" s="9" t="str">
        <f>VLOOKUP('Consolidtaed Data'!$E6636,[1]Customers!$A:$B,2,0)</f>
        <v>James Simmons</v>
      </c>
      <c r="Q533" s="11">
        <f>WEEKDAY('Consolidtaed Data'!$F6636)</f>
        <v>5</v>
      </c>
      <c r="R533" s="9">
        <f>MONTH('Consolidtaed Data'!$F6636)</f>
        <v>5</v>
      </c>
      <c r="S533" s="9" t="str">
        <f>TEXT(Table3[[#This Row],[Purchase Date]],"MMMM")</f>
        <v>February</v>
      </c>
      <c r="T533" s="9">
        <f>YEAR('Consolidtaed Data'!$F6636)</f>
        <v>2021</v>
      </c>
    </row>
    <row r="534" spans="1:20" x14ac:dyDescent="0.3">
      <c r="A534" s="9" t="s">
        <v>1253</v>
      </c>
      <c r="B534" s="9" t="s">
        <v>443</v>
      </c>
      <c r="C534" s="9" t="s">
        <v>192</v>
      </c>
      <c r="D534" s="9" t="s">
        <v>35</v>
      </c>
      <c r="E534" s="9" t="s">
        <v>1136</v>
      </c>
      <c r="F534" s="10">
        <v>43868</v>
      </c>
      <c r="G534" s="10" t="str">
        <f>VLOOKUP(Table3[[#This Row],[Product ID]],[1]Products!$A:$G,2,0)</f>
        <v>Product 61</v>
      </c>
      <c r="H534" s="22">
        <v>1</v>
      </c>
      <c r="I534" s="9">
        <f>VLOOKUP('Consolidtaed Data'!$B6792,[1]Products!$A:$G,4,0)</f>
        <v>1671</v>
      </c>
      <c r="J534" s="9">
        <f>VLOOKUP('Consolidtaed Data'!$B6792,[1]Products!$A:$G,3,0)</f>
        <v>1220</v>
      </c>
      <c r="K534" s="9">
        <f>'Consolidtaed Data'!$J6792*'Consolidtaed Data'!$H6792</f>
        <v>1614</v>
      </c>
      <c r="L534" s="9">
        <f>'Consolidtaed Data'!$I6792*'Consolidtaed Data'!$H6792</f>
        <v>2934</v>
      </c>
      <c r="M534" s="9">
        <f>'Consolidtaed Data'!$L6792-'Consolidtaed Data'!$K6792</f>
        <v>894</v>
      </c>
      <c r="N534" s="9" t="str">
        <f>VLOOKUP('Consolidtaed Data'!$C6792,[1]Locations!$A:$O,2,0)</f>
        <v>Hayward</v>
      </c>
      <c r="O534" s="9" t="str">
        <f>VLOOKUP('Consolidtaed Data'!$D6792,'[1]Sales People'!$A:$B,2,0)</f>
        <v>Ernest Wheeler</v>
      </c>
      <c r="P534" s="9" t="str">
        <f>VLOOKUP('Consolidtaed Data'!$E6792,[1]Customers!$A:$B,2,0)</f>
        <v>Brandon Wright</v>
      </c>
      <c r="Q534" s="11">
        <f>WEEKDAY('Consolidtaed Data'!$F6792)</f>
        <v>4</v>
      </c>
      <c r="R534" s="9">
        <f>MONTH('Consolidtaed Data'!$F6792)</f>
        <v>6</v>
      </c>
      <c r="S534" s="9" t="str">
        <f>TEXT(Table3[[#This Row],[Purchase Date]],"MMMM")</f>
        <v>February</v>
      </c>
      <c r="T534" s="9">
        <f>YEAR('Consolidtaed Data'!$F6792)</f>
        <v>2021</v>
      </c>
    </row>
    <row r="535" spans="1:20" x14ac:dyDescent="0.3">
      <c r="A535" s="9" t="s">
        <v>1255</v>
      </c>
      <c r="B535" s="9" t="s">
        <v>490</v>
      </c>
      <c r="C535" s="9" t="s">
        <v>30</v>
      </c>
      <c r="D535" s="9" t="s">
        <v>149</v>
      </c>
      <c r="E535" s="9" t="s">
        <v>2245</v>
      </c>
      <c r="F535" s="10">
        <v>43868</v>
      </c>
      <c r="G535" s="10" t="str">
        <f>VLOOKUP(Table3[[#This Row],[Product ID]],[1]Products!$A:$G,2,0)</f>
        <v>Product 79</v>
      </c>
      <c r="H535" s="22">
        <v>1</v>
      </c>
      <c r="I535" s="9">
        <f>VLOOKUP('Consolidtaed Data'!$B6811,[1]Products!$A:$G,4,0)</f>
        <v>2391</v>
      </c>
      <c r="J535" s="9">
        <f>VLOOKUP('Consolidtaed Data'!$B6811,[1]Products!$A:$G,3,0)</f>
        <v>1291</v>
      </c>
      <c r="K535" s="9">
        <f>'Consolidtaed Data'!$J6811*'Consolidtaed Data'!$H6811</f>
        <v>1902</v>
      </c>
      <c r="L535" s="9">
        <f>'Consolidtaed Data'!$I6811*'Consolidtaed Data'!$H6811</f>
        <v>2640</v>
      </c>
      <c r="M535" s="9">
        <f>'Consolidtaed Data'!$L6811-'Consolidtaed Data'!$K6811</f>
        <v>486</v>
      </c>
      <c r="N535" s="9" t="str">
        <f>VLOOKUP('Consolidtaed Data'!$C6811,[1]Locations!$A:$O,2,0)</f>
        <v>San Mateo</v>
      </c>
      <c r="O535" s="9" t="str">
        <f>VLOOKUP('Consolidtaed Data'!$D6811,'[1]Sales People'!$A:$B,2,0)</f>
        <v>Roger Robertson</v>
      </c>
      <c r="P535" s="9" t="str">
        <f>VLOOKUP('Consolidtaed Data'!$E6811,[1]Customers!$A:$B,2,0)</f>
        <v>Alan Green</v>
      </c>
      <c r="Q535" s="11">
        <f>WEEKDAY('Consolidtaed Data'!$F6811)</f>
        <v>4</v>
      </c>
      <c r="R535" s="9">
        <f>MONTH('Consolidtaed Data'!$F6811)</f>
        <v>6</v>
      </c>
      <c r="S535" s="9" t="str">
        <f>TEXT(Table3[[#This Row],[Purchase Date]],"MMMM")</f>
        <v>February</v>
      </c>
      <c r="T535" s="9">
        <f>YEAR('Consolidtaed Data'!$F6811)</f>
        <v>2021</v>
      </c>
    </row>
    <row r="536" spans="1:20" x14ac:dyDescent="0.3">
      <c r="A536" s="9" t="s">
        <v>1257</v>
      </c>
      <c r="B536" s="9" t="s">
        <v>311</v>
      </c>
      <c r="C536" s="9" t="s">
        <v>186</v>
      </c>
      <c r="D536" s="9" t="s">
        <v>374</v>
      </c>
      <c r="E536" s="9" t="s">
        <v>1527</v>
      </c>
      <c r="F536" s="10">
        <v>43868</v>
      </c>
      <c r="G536" s="10" t="str">
        <f>VLOOKUP(Table3[[#This Row],[Product ID]],[1]Products!$A:$G,2,0)</f>
        <v>Product 33</v>
      </c>
      <c r="H536" s="22">
        <v>2</v>
      </c>
      <c r="I536" s="9">
        <f>VLOOKUP('Consolidtaed Data'!$B7138,[1]Products!$A:$G,4,0)</f>
        <v>1052</v>
      </c>
      <c r="J536" s="9">
        <f>VLOOKUP('Consolidtaed Data'!$B7138,[1]Products!$A:$G,3,0)</f>
        <v>589</v>
      </c>
      <c r="K536" s="9">
        <f>'Consolidtaed Data'!$J7138*'Consolidtaed Data'!$H7138</f>
        <v>2454</v>
      </c>
      <c r="L536" s="9">
        <f>'Consolidtaed Data'!$I7138*'Consolidtaed Data'!$H7138</f>
        <v>3066</v>
      </c>
      <c r="M536" s="9">
        <f>'Consolidtaed Data'!$L7138-'Consolidtaed Data'!$K7138</f>
        <v>348</v>
      </c>
      <c r="N536" s="9" t="str">
        <f>VLOOKUP('Consolidtaed Data'!$C7138,[1]Locations!$A:$O,2,0)</f>
        <v>Oxnard</v>
      </c>
      <c r="O536" s="9" t="str">
        <f>VLOOKUP('Consolidtaed Data'!$D7138,'[1]Sales People'!$A:$B,2,0)</f>
        <v>Brian Davis</v>
      </c>
      <c r="P536" s="9" t="str">
        <f>VLOOKUP('Consolidtaed Data'!$E7138,[1]Customers!$A:$B,2,0)</f>
        <v>Albert Rice</v>
      </c>
      <c r="Q536" s="11">
        <f>WEEKDAY('Consolidtaed Data'!$F7138)</f>
        <v>7</v>
      </c>
      <c r="R536" s="9">
        <f>MONTH('Consolidtaed Data'!$F7138)</f>
        <v>6</v>
      </c>
      <c r="S536" s="9" t="str">
        <f>TEXT(Table3[[#This Row],[Purchase Date]],"MMMM")</f>
        <v>February</v>
      </c>
      <c r="T536" s="9">
        <f>YEAR('Consolidtaed Data'!$F7138)</f>
        <v>2021</v>
      </c>
    </row>
    <row r="537" spans="1:20" x14ac:dyDescent="0.3">
      <c r="A537" s="9" t="s">
        <v>1259</v>
      </c>
      <c r="B537" s="9" t="s">
        <v>477</v>
      </c>
      <c r="C537" s="9" t="s">
        <v>423</v>
      </c>
      <c r="D537" s="9" t="s">
        <v>35</v>
      </c>
      <c r="E537" s="9" t="s">
        <v>3389</v>
      </c>
      <c r="F537" s="10">
        <v>43868</v>
      </c>
      <c r="G537" s="10" t="str">
        <f>VLOOKUP(Table3[[#This Row],[Product ID]],[1]Products!$A:$G,2,0)</f>
        <v>Product 46</v>
      </c>
      <c r="H537" s="22">
        <v>2</v>
      </c>
      <c r="I537" s="9">
        <f>VLOOKUP('Consolidtaed Data'!$B7384,[1]Products!$A:$G,4,0)</f>
        <v>817</v>
      </c>
      <c r="J537" s="9">
        <f>VLOOKUP('Consolidtaed Data'!$B7384,[1]Products!$A:$G,3,0)</f>
        <v>409</v>
      </c>
      <c r="K537" s="9">
        <f>'Consolidtaed Data'!$J7384*'Consolidtaed Data'!$H7384</f>
        <v>648</v>
      </c>
      <c r="L537" s="9">
        <f>'Consolidtaed Data'!$I7384*'Consolidtaed Data'!$H7384</f>
        <v>771</v>
      </c>
      <c r="M537" s="9">
        <f>'Consolidtaed Data'!$L7384-'Consolidtaed Data'!$K7384</f>
        <v>570</v>
      </c>
      <c r="N537" s="9" t="str">
        <f>VLOOKUP('Consolidtaed Data'!$C7384,[1]Locations!$A:$O,2,0)</f>
        <v>Santa Ana</v>
      </c>
      <c r="O537" s="9" t="str">
        <f>VLOOKUP('Consolidtaed Data'!$D7384,'[1]Sales People'!$A:$B,2,0)</f>
        <v>Henry Nelson</v>
      </c>
      <c r="P537" s="9" t="str">
        <f>VLOOKUP('Consolidtaed Data'!$E7384,[1]Customers!$A:$B,2,0)</f>
        <v>Joshua Little</v>
      </c>
      <c r="Q537" s="11">
        <f>WEEKDAY('Consolidtaed Data'!$F7384)</f>
        <v>4</v>
      </c>
      <c r="R537" s="9">
        <f>MONTH('Consolidtaed Data'!$F7384)</f>
        <v>7</v>
      </c>
      <c r="S537" s="9" t="str">
        <f>TEXT(Table3[[#This Row],[Purchase Date]],"MMMM")</f>
        <v>February</v>
      </c>
      <c r="T537" s="9">
        <f>YEAR('Consolidtaed Data'!$F7384)</f>
        <v>2021</v>
      </c>
    </row>
    <row r="538" spans="1:20" x14ac:dyDescent="0.3">
      <c r="A538" s="9" t="s">
        <v>1260</v>
      </c>
      <c r="B538" s="9" t="s">
        <v>311</v>
      </c>
      <c r="C538" s="9" t="s">
        <v>178</v>
      </c>
      <c r="D538" s="9" t="s">
        <v>43</v>
      </c>
      <c r="E538" s="9" t="s">
        <v>2283</v>
      </c>
      <c r="F538" s="10">
        <v>43868</v>
      </c>
      <c r="G538" s="10" t="str">
        <f>VLOOKUP(Table3[[#This Row],[Product ID]],[1]Products!$A:$G,2,0)</f>
        <v>Product 33</v>
      </c>
      <c r="H538" s="22">
        <v>1</v>
      </c>
      <c r="I538" s="9">
        <f>VLOOKUP('Consolidtaed Data'!$B7407,[1]Products!$A:$G,4,0)</f>
        <v>504</v>
      </c>
      <c r="J538" s="9">
        <f>VLOOKUP('Consolidtaed Data'!$B7407,[1]Products!$A:$G,3,0)</f>
        <v>408</v>
      </c>
      <c r="K538" s="9">
        <f>'Consolidtaed Data'!$J7407*'Consolidtaed Data'!$H7407</f>
        <v>504</v>
      </c>
      <c r="L538" s="9">
        <f>'Consolidtaed Data'!$I7407*'Consolidtaed Data'!$H7407</f>
        <v>951</v>
      </c>
      <c r="M538" s="9">
        <f>'Consolidtaed Data'!$L7407-'Consolidtaed Data'!$K7407</f>
        <v>483</v>
      </c>
      <c r="N538" s="9" t="str">
        <f>VLOOKUP('Consolidtaed Data'!$C7407,[1]Locations!$A:$O,2,0)</f>
        <v>San Buenaventura (Ventura)</v>
      </c>
      <c r="O538" s="9" t="str">
        <f>VLOOKUP('Consolidtaed Data'!$D7407,'[1]Sales People'!$A:$B,2,0)</f>
        <v>Carl Elliott</v>
      </c>
      <c r="P538" s="9" t="str">
        <f>VLOOKUP('Consolidtaed Data'!$E7407,[1]Customers!$A:$B,2,0)</f>
        <v>Eugene Ryan</v>
      </c>
      <c r="Q538" s="11">
        <f>WEEKDAY('Consolidtaed Data'!$F7407)</f>
        <v>6</v>
      </c>
      <c r="R538" s="9">
        <f>MONTH('Consolidtaed Data'!$F7407)</f>
        <v>7</v>
      </c>
      <c r="S538" s="9" t="str">
        <f>TEXT(Table3[[#This Row],[Purchase Date]],"MMMM")</f>
        <v>February</v>
      </c>
      <c r="T538" s="9">
        <f>YEAR('Consolidtaed Data'!$F7407)</f>
        <v>2021</v>
      </c>
    </row>
    <row r="539" spans="1:20" x14ac:dyDescent="0.3">
      <c r="A539" s="9" t="s">
        <v>1262</v>
      </c>
      <c r="B539" s="9" t="s">
        <v>33</v>
      </c>
      <c r="C539" s="9" t="s">
        <v>352</v>
      </c>
      <c r="D539" s="9" t="s">
        <v>174</v>
      </c>
      <c r="E539" s="9" t="s">
        <v>695</v>
      </c>
      <c r="F539" s="10">
        <v>43868</v>
      </c>
      <c r="G539" s="10" t="str">
        <f>VLOOKUP(Table3[[#This Row],[Product ID]],[1]Products!$A:$G,2,0)</f>
        <v>Product 29</v>
      </c>
      <c r="H539" s="22">
        <v>1</v>
      </c>
      <c r="I539" s="9">
        <f>VLOOKUP('Consolidtaed Data'!$B7680,[1]Products!$A:$G,4,0)</f>
        <v>1638</v>
      </c>
      <c r="J539" s="9">
        <f>VLOOKUP('Consolidtaed Data'!$B7680,[1]Products!$A:$G,3,0)</f>
        <v>1261</v>
      </c>
      <c r="K539" s="9">
        <f>'Consolidtaed Data'!$J7680*'Consolidtaed Data'!$H7680</f>
        <v>171</v>
      </c>
      <c r="L539" s="9">
        <f>'Consolidtaed Data'!$I7680*'Consolidtaed Data'!$H7680</f>
        <v>217</v>
      </c>
      <c r="M539" s="9">
        <f>'Consolidtaed Data'!$L7680-'Consolidtaed Data'!$K7680</f>
        <v>148</v>
      </c>
      <c r="N539" s="9" t="str">
        <f>VLOOKUP('Consolidtaed Data'!$C7680,[1]Locations!$A:$O,2,0)</f>
        <v>Norwalk</v>
      </c>
      <c r="O539" s="9" t="str">
        <f>VLOOKUP('Consolidtaed Data'!$D7680,'[1]Sales People'!$A:$B,2,0)</f>
        <v>Jeremy Mendoza</v>
      </c>
      <c r="P539" s="9" t="str">
        <f>VLOOKUP('Consolidtaed Data'!$E7680,[1]Customers!$A:$B,2,0)</f>
        <v>Jason Diaz</v>
      </c>
      <c r="Q539" s="11">
        <f>WEEKDAY('Consolidtaed Data'!$F7680)</f>
        <v>6</v>
      </c>
      <c r="R539" s="9">
        <f>MONTH('Consolidtaed Data'!$F7680)</f>
        <v>8</v>
      </c>
      <c r="S539" s="9" t="str">
        <f>TEXT(Table3[[#This Row],[Purchase Date]],"MMMM")</f>
        <v>February</v>
      </c>
      <c r="T539" s="9">
        <f>YEAR('Consolidtaed Data'!$F7680)</f>
        <v>2021</v>
      </c>
    </row>
    <row r="540" spans="1:20" x14ac:dyDescent="0.3">
      <c r="A540" s="9" t="s">
        <v>1264</v>
      </c>
      <c r="B540" s="9" t="s">
        <v>311</v>
      </c>
      <c r="C540" s="9" t="s">
        <v>63</v>
      </c>
      <c r="D540" s="9" t="s">
        <v>100</v>
      </c>
      <c r="E540" s="9" t="s">
        <v>1701</v>
      </c>
      <c r="F540" s="10">
        <v>43868</v>
      </c>
      <c r="G540" s="10" t="str">
        <f>VLOOKUP(Table3[[#This Row],[Product ID]],[1]Products!$A:$G,2,0)</f>
        <v>Product 33</v>
      </c>
      <c r="H540" s="22">
        <v>4</v>
      </c>
      <c r="I540" s="9">
        <f>VLOOKUP('Consolidtaed Data'!$B7882,[1]Products!$A:$G,4,0)</f>
        <v>35</v>
      </c>
      <c r="J540" s="9">
        <f>VLOOKUP('Consolidtaed Data'!$B7882,[1]Products!$A:$G,3,0)</f>
        <v>22</v>
      </c>
      <c r="K540" s="9">
        <f>'Consolidtaed Data'!$J7882*'Consolidtaed Data'!$H7882</f>
        <v>3780</v>
      </c>
      <c r="L540" s="9">
        <f>'Consolidtaed Data'!$I7882*'Consolidtaed Data'!$H7882</f>
        <v>7556</v>
      </c>
      <c r="M540" s="9">
        <f>'Consolidtaed Data'!$L7882-'Consolidtaed Data'!$K7882</f>
        <v>1018</v>
      </c>
      <c r="N540" s="9" t="str">
        <f>VLOOKUP('Consolidtaed Data'!$C7882,[1]Locations!$A:$O,2,0)</f>
        <v>Fremont</v>
      </c>
      <c r="O540" s="9" t="str">
        <f>VLOOKUP('Consolidtaed Data'!$D7882,'[1]Sales People'!$A:$B,2,0)</f>
        <v>Ronald Reed</v>
      </c>
      <c r="P540" s="9" t="str">
        <f>VLOOKUP('Consolidtaed Data'!$E7882,[1]Customers!$A:$B,2,0)</f>
        <v>Mark Elliott</v>
      </c>
      <c r="Q540" s="11">
        <f>WEEKDAY('Consolidtaed Data'!$F7882)</f>
        <v>7</v>
      </c>
      <c r="R540" s="9">
        <f>MONTH('Consolidtaed Data'!$F7882)</f>
        <v>8</v>
      </c>
      <c r="S540" s="9" t="str">
        <f>TEXT(Table3[[#This Row],[Purchase Date]],"MMMM")</f>
        <v>February</v>
      </c>
      <c r="T540" s="9">
        <f>YEAR('Consolidtaed Data'!$F7882)</f>
        <v>2021</v>
      </c>
    </row>
    <row r="541" spans="1:20" x14ac:dyDescent="0.3">
      <c r="A541" s="9" t="s">
        <v>1266</v>
      </c>
      <c r="B541" s="9" t="s">
        <v>11</v>
      </c>
      <c r="C541" s="9" t="s">
        <v>302</v>
      </c>
      <c r="D541" s="9" t="s">
        <v>193</v>
      </c>
      <c r="E541" s="9" t="s">
        <v>1661</v>
      </c>
      <c r="F541" s="10">
        <v>43868</v>
      </c>
      <c r="G541" s="10" t="str">
        <f>VLOOKUP(Table3[[#This Row],[Product ID]],[1]Products!$A:$G,2,0)</f>
        <v>Product 88</v>
      </c>
      <c r="H541" s="22">
        <v>1</v>
      </c>
      <c r="I541" s="9">
        <f>VLOOKUP('Consolidtaed Data'!$B8140,[1]Products!$A:$G,4,0)</f>
        <v>1582</v>
      </c>
      <c r="J541" s="9">
        <f>VLOOKUP('Consolidtaed Data'!$B8140,[1]Products!$A:$G,3,0)</f>
        <v>1234</v>
      </c>
      <c r="K541" s="9">
        <f>'Consolidtaed Data'!$J8140*'Consolidtaed Data'!$H8140</f>
        <v>682</v>
      </c>
      <c r="L541" s="9">
        <f>'Consolidtaed Data'!$I8140*'Consolidtaed Data'!$H8140</f>
        <v>1338</v>
      </c>
      <c r="M541" s="9">
        <f>'Consolidtaed Data'!$L8140-'Consolidtaed Data'!$K8140</f>
        <v>1953</v>
      </c>
      <c r="N541" s="9" t="str">
        <f>VLOOKUP('Consolidtaed Data'!$C8140,[1]Locations!$A:$O,2,0)</f>
        <v>Richmond</v>
      </c>
      <c r="O541" s="9" t="str">
        <f>VLOOKUP('Consolidtaed Data'!$D8140,'[1]Sales People'!$A:$B,2,0)</f>
        <v>Jimmy Young</v>
      </c>
      <c r="P541" s="9" t="str">
        <f>VLOOKUP('Consolidtaed Data'!$E8140,[1]Customers!$A:$B,2,0)</f>
        <v>Scott Gordon</v>
      </c>
      <c r="Q541" s="11">
        <f>WEEKDAY('Consolidtaed Data'!$F8140)</f>
        <v>7</v>
      </c>
      <c r="R541" s="9">
        <f>MONTH('Consolidtaed Data'!$F8140)</f>
        <v>9</v>
      </c>
      <c r="S541" s="9" t="str">
        <f>TEXT(Table3[[#This Row],[Purchase Date]],"MMMM")</f>
        <v>February</v>
      </c>
      <c r="T541" s="9">
        <f>YEAR('Consolidtaed Data'!$F8140)</f>
        <v>2021</v>
      </c>
    </row>
    <row r="542" spans="1:20" x14ac:dyDescent="0.3">
      <c r="A542" s="9" t="s">
        <v>1267</v>
      </c>
      <c r="B542" s="9" t="s">
        <v>168</v>
      </c>
      <c r="C542" s="9" t="s">
        <v>45</v>
      </c>
      <c r="D542" s="9" t="s">
        <v>329</v>
      </c>
      <c r="E542" s="9" t="s">
        <v>144</v>
      </c>
      <c r="F542" s="10">
        <v>43868</v>
      </c>
      <c r="G542" s="10" t="str">
        <f>VLOOKUP(Table3[[#This Row],[Product ID]],[1]Products!$A:$G,2,0)</f>
        <v>Product 26</v>
      </c>
      <c r="H542" s="22">
        <v>1</v>
      </c>
      <c r="I542" s="9">
        <f>VLOOKUP('Consolidtaed Data'!$B8375,[1]Products!$A:$G,4,0)</f>
        <v>378</v>
      </c>
      <c r="J542" s="9">
        <f>VLOOKUP('Consolidtaed Data'!$B8375,[1]Products!$A:$G,3,0)</f>
        <v>291</v>
      </c>
      <c r="K542" s="9">
        <f>'Consolidtaed Data'!$J8375*'Consolidtaed Data'!$H8375</f>
        <v>816</v>
      </c>
      <c r="L542" s="9">
        <f>'Consolidtaed Data'!$I8375*'Consolidtaed Data'!$H8375</f>
        <v>1008</v>
      </c>
      <c r="M542" s="9">
        <f>'Consolidtaed Data'!$L8375-'Consolidtaed Data'!$K8375</f>
        <v>799</v>
      </c>
      <c r="N542" s="9" t="str">
        <f>VLOOKUP('Consolidtaed Data'!$C8375,[1]Locations!$A:$O,2,0)</f>
        <v>Garden Grove</v>
      </c>
      <c r="O542" s="9" t="str">
        <f>VLOOKUP('Consolidtaed Data'!$D8375,'[1]Sales People'!$A:$B,2,0)</f>
        <v>Joe Sims</v>
      </c>
      <c r="P542" s="9" t="str">
        <f>VLOOKUP('Consolidtaed Data'!$E8375,[1]Customers!$A:$B,2,0)</f>
        <v>Alan Miller</v>
      </c>
      <c r="Q542" s="11">
        <f>WEEKDAY('Consolidtaed Data'!$F8375)</f>
        <v>4</v>
      </c>
      <c r="R542" s="9">
        <f>MONTH('Consolidtaed Data'!$F8375)</f>
        <v>9</v>
      </c>
      <c r="S542" s="9" t="str">
        <f>TEXT(Table3[[#This Row],[Purchase Date]],"MMMM")</f>
        <v>February</v>
      </c>
      <c r="T542" s="9">
        <f>YEAR('Consolidtaed Data'!$F8375)</f>
        <v>2021</v>
      </c>
    </row>
    <row r="543" spans="1:20" x14ac:dyDescent="0.3">
      <c r="A543" s="9" t="s">
        <v>1268</v>
      </c>
      <c r="B543" s="9" t="s">
        <v>238</v>
      </c>
      <c r="C543" s="9" t="s">
        <v>458</v>
      </c>
      <c r="D543" s="9" t="s">
        <v>149</v>
      </c>
      <c r="E543" s="9" t="s">
        <v>710</v>
      </c>
      <c r="F543" s="10">
        <v>43868</v>
      </c>
      <c r="G543" s="10" t="str">
        <f>VLOOKUP(Table3[[#This Row],[Product ID]],[1]Products!$A:$G,2,0)</f>
        <v>Product 49</v>
      </c>
      <c r="H543" s="22">
        <v>3</v>
      </c>
      <c r="I543" s="9">
        <f>VLOOKUP('Consolidtaed Data'!$B8675,[1]Products!$A:$G,4,0)</f>
        <v>530</v>
      </c>
      <c r="J543" s="9">
        <f>VLOOKUP('Consolidtaed Data'!$B8675,[1]Products!$A:$G,3,0)</f>
        <v>435</v>
      </c>
      <c r="K543" s="9">
        <f>'Consolidtaed Data'!$J8675*'Consolidtaed Data'!$H8675</f>
        <v>2610</v>
      </c>
      <c r="L543" s="9">
        <f>'Consolidtaed Data'!$I8675*'Consolidtaed Data'!$H8675</f>
        <v>3624</v>
      </c>
      <c r="M543" s="9">
        <f>'Consolidtaed Data'!$L8675-'Consolidtaed Data'!$K8675</f>
        <v>1527</v>
      </c>
      <c r="N543" s="9" t="str">
        <f>VLOOKUP('Consolidtaed Data'!$C8675,[1]Locations!$A:$O,2,0)</f>
        <v>San Buenaventura (Ventura)</v>
      </c>
      <c r="O543" s="9" t="str">
        <f>VLOOKUP('Consolidtaed Data'!$D8675,'[1]Sales People'!$A:$B,2,0)</f>
        <v>Andrew Bowman</v>
      </c>
      <c r="P543" s="9" t="str">
        <f>VLOOKUP('Consolidtaed Data'!$E8675,[1]Customers!$A:$B,2,0)</f>
        <v>Patrick Morales</v>
      </c>
      <c r="Q543" s="11">
        <f>WEEKDAY('Consolidtaed Data'!$F8675)</f>
        <v>5</v>
      </c>
      <c r="R543" s="9">
        <f>MONTH('Consolidtaed Data'!$F8675)</f>
        <v>10</v>
      </c>
      <c r="S543" s="9" t="str">
        <f>TEXT(Table3[[#This Row],[Purchase Date]],"MMMM")</f>
        <v>February</v>
      </c>
      <c r="T543" s="9">
        <f>YEAR('Consolidtaed Data'!$F8675)</f>
        <v>2021</v>
      </c>
    </row>
    <row r="544" spans="1:20" x14ac:dyDescent="0.3">
      <c r="A544" s="9" t="s">
        <v>1269</v>
      </c>
      <c r="B544" s="9" t="s">
        <v>338</v>
      </c>
      <c r="C544" s="9" t="s">
        <v>50</v>
      </c>
      <c r="D544" s="9" t="s">
        <v>220</v>
      </c>
      <c r="E544" s="9" t="s">
        <v>2247</v>
      </c>
      <c r="F544" s="10">
        <v>43868</v>
      </c>
      <c r="G544" s="10" t="str">
        <f>VLOOKUP(Table3[[#This Row],[Product ID]],[1]Products!$A:$G,2,0)</f>
        <v>Product 95</v>
      </c>
      <c r="H544" s="22">
        <v>2</v>
      </c>
      <c r="I544" s="9">
        <f>VLOOKUP('Consolidtaed Data'!$B8906,[1]Products!$A:$G,4,0)</f>
        <v>504</v>
      </c>
      <c r="J544" s="9">
        <f>VLOOKUP('Consolidtaed Data'!$B8906,[1]Products!$A:$G,3,0)</f>
        <v>408</v>
      </c>
      <c r="K544" s="9">
        <f>'Consolidtaed Data'!$J8906*'Consolidtaed Data'!$H8906</f>
        <v>180</v>
      </c>
      <c r="L544" s="9">
        <f>'Consolidtaed Data'!$I8906*'Consolidtaed Data'!$H8906</f>
        <v>224</v>
      </c>
      <c r="M544" s="9">
        <f>'Consolidtaed Data'!$L8906-'Consolidtaed Data'!$K8906</f>
        <v>507</v>
      </c>
      <c r="N544" s="9" t="str">
        <f>VLOOKUP('Consolidtaed Data'!$C8906,[1]Locations!$A:$O,2,0)</f>
        <v>San Bernardino</v>
      </c>
      <c r="O544" s="9" t="str">
        <f>VLOOKUP('Consolidtaed Data'!$D8906,'[1]Sales People'!$A:$B,2,0)</f>
        <v>Andrew Bowman</v>
      </c>
      <c r="P544" s="9" t="str">
        <f>VLOOKUP('Consolidtaed Data'!$E8906,[1]Customers!$A:$B,2,0)</f>
        <v>Jack Jackson</v>
      </c>
      <c r="Q544" s="11">
        <f>WEEKDAY('Consolidtaed Data'!$F8906)</f>
        <v>7</v>
      </c>
      <c r="R544" s="9">
        <f>MONTH('Consolidtaed Data'!$F8906)</f>
        <v>11</v>
      </c>
      <c r="S544" s="9" t="str">
        <f>TEXT(Table3[[#This Row],[Purchase Date]],"MMMM")</f>
        <v>February</v>
      </c>
      <c r="T544" s="9">
        <f>YEAR('Consolidtaed Data'!$F8906)</f>
        <v>2021</v>
      </c>
    </row>
    <row r="545" spans="1:20" x14ac:dyDescent="0.3">
      <c r="A545" s="9" t="s">
        <v>1271</v>
      </c>
      <c r="B545" s="9" t="s">
        <v>125</v>
      </c>
      <c r="C545" s="9" t="s">
        <v>82</v>
      </c>
      <c r="D545" s="9" t="s">
        <v>402</v>
      </c>
      <c r="E545" s="9" t="s">
        <v>1425</v>
      </c>
      <c r="F545" s="10">
        <v>43869</v>
      </c>
      <c r="G545" s="10" t="str">
        <f>VLOOKUP(Table3[[#This Row],[Product ID]],[1]Products!$A:$G,2,0)</f>
        <v>Product 40</v>
      </c>
      <c r="H545" s="22">
        <v>4</v>
      </c>
      <c r="I545" s="9">
        <f>VLOOKUP('Consolidtaed Data'!$B4739,[1]Products!$A:$G,4,0)</f>
        <v>2410</v>
      </c>
      <c r="J545" s="9">
        <f>VLOOKUP('Consolidtaed Data'!$B4739,[1]Products!$A:$G,3,0)</f>
        <v>1518</v>
      </c>
      <c r="K545" s="9">
        <f>'Consolidtaed Data'!$J4739*'Consolidtaed Data'!$H4739</f>
        <v>2913</v>
      </c>
      <c r="L545" s="9">
        <f>'Consolidtaed Data'!$I4739*'Consolidtaed Data'!$H4739</f>
        <v>4482</v>
      </c>
      <c r="M545" s="9">
        <f>'Consolidtaed Data'!$L4739-'Consolidtaed Data'!$K4739</f>
        <v>855</v>
      </c>
      <c r="N545" s="9" t="str">
        <f>VLOOKUP('Consolidtaed Data'!$C4739,[1]Locations!$A:$O,2,0)</f>
        <v>San Bernardino</v>
      </c>
      <c r="O545" s="9" t="str">
        <f>VLOOKUP('Consolidtaed Data'!$D4739,'[1]Sales People'!$A:$B,2,0)</f>
        <v>Jerry Perry</v>
      </c>
      <c r="P545" s="9" t="str">
        <f>VLOOKUP('Consolidtaed Data'!$E4739,[1]Customers!$A:$B,2,0)</f>
        <v>Nicholas Hernandez</v>
      </c>
      <c r="Q545" s="11">
        <f>WEEKDAY('Consolidtaed Data'!$F4739)</f>
        <v>2</v>
      </c>
      <c r="R545" s="9">
        <f>MONTH('Consolidtaed Data'!$F4739)</f>
        <v>12</v>
      </c>
      <c r="S545" s="9" t="str">
        <f>TEXT(Table3[[#This Row],[Purchase Date]],"MMMM")</f>
        <v>February</v>
      </c>
      <c r="T545" s="9">
        <f>YEAR('Consolidtaed Data'!$F4739)</f>
        <v>2020</v>
      </c>
    </row>
    <row r="546" spans="1:20" x14ac:dyDescent="0.3">
      <c r="A546" s="9" t="s">
        <v>1273</v>
      </c>
      <c r="B546" s="9" t="s">
        <v>116</v>
      </c>
      <c r="C546" s="9" t="s">
        <v>63</v>
      </c>
      <c r="D546" s="9" t="s">
        <v>315</v>
      </c>
      <c r="E546" s="9" t="s">
        <v>913</v>
      </c>
      <c r="F546" s="10">
        <v>43869</v>
      </c>
      <c r="G546" s="10" t="str">
        <f>VLOOKUP(Table3[[#This Row],[Product ID]],[1]Products!$A:$G,2,0)</f>
        <v>Product 55</v>
      </c>
      <c r="H546" s="22">
        <v>1</v>
      </c>
      <c r="I546" s="9">
        <f>VLOOKUP('Consolidtaed Data'!$B4764,[1]Products!$A:$G,4,0)</f>
        <v>127</v>
      </c>
      <c r="J546" s="9">
        <f>VLOOKUP('Consolidtaed Data'!$B4764,[1]Products!$A:$G,3,0)</f>
        <v>79</v>
      </c>
      <c r="K546" s="9">
        <f>'Consolidtaed Data'!$J4764*'Consolidtaed Data'!$H4764</f>
        <v>584</v>
      </c>
      <c r="L546" s="9">
        <f>'Consolidtaed Data'!$I4764*'Consolidtaed Data'!$H4764</f>
        <v>712</v>
      </c>
      <c r="M546" s="9">
        <f>'Consolidtaed Data'!$L4764-'Consolidtaed Data'!$K4764</f>
        <v>944</v>
      </c>
      <c r="N546" s="9" t="str">
        <f>VLOOKUP('Consolidtaed Data'!$C4764,[1]Locations!$A:$O,2,0)</f>
        <v>Modesto</v>
      </c>
      <c r="O546" s="9" t="str">
        <f>VLOOKUP('Consolidtaed Data'!$D4764,'[1]Sales People'!$A:$B,2,0)</f>
        <v>Ryan Butler</v>
      </c>
      <c r="P546" s="9" t="str">
        <f>VLOOKUP('Consolidtaed Data'!$E4764,[1]Customers!$A:$B,2,0)</f>
        <v>Jimmy Ray</v>
      </c>
      <c r="Q546" s="11">
        <f>WEEKDAY('Consolidtaed Data'!$F4764)</f>
        <v>3</v>
      </c>
      <c r="R546" s="9">
        <f>MONTH('Consolidtaed Data'!$F4764)</f>
        <v>12</v>
      </c>
      <c r="S546" s="9" t="str">
        <f>TEXT(Table3[[#This Row],[Purchase Date]],"MMMM")</f>
        <v>February</v>
      </c>
      <c r="T546" s="9">
        <f>YEAR('Consolidtaed Data'!$F4764)</f>
        <v>2020</v>
      </c>
    </row>
    <row r="547" spans="1:20" x14ac:dyDescent="0.3">
      <c r="A547" s="9" t="s">
        <v>1275</v>
      </c>
      <c r="B547" s="9" t="s">
        <v>580</v>
      </c>
      <c r="C547" s="9" t="s">
        <v>34</v>
      </c>
      <c r="D547" s="9" t="s">
        <v>220</v>
      </c>
      <c r="E547" s="9" t="s">
        <v>480</v>
      </c>
      <c r="F547" s="10">
        <v>43869</v>
      </c>
      <c r="G547" s="10" t="str">
        <f>VLOOKUP(Table3[[#This Row],[Product ID]],[1]Products!$A:$G,2,0)</f>
        <v>Product 1</v>
      </c>
      <c r="H547" s="22">
        <v>4</v>
      </c>
      <c r="I547" s="9">
        <f>VLOOKUP('Consolidtaed Data'!$B5010,[1]Products!$A:$G,4,0)</f>
        <v>1967</v>
      </c>
      <c r="J547" s="9">
        <f>VLOOKUP('Consolidtaed Data'!$B5010,[1]Products!$A:$G,3,0)</f>
        <v>1397</v>
      </c>
      <c r="K547" s="9">
        <f>'Consolidtaed Data'!$J5010*'Consolidtaed Data'!$H5010</f>
        <v>732</v>
      </c>
      <c r="L547" s="9">
        <f>'Consolidtaed Data'!$I5010*'Consolidtaed Data'!$H5010</f>
        <v>1077</v>
      </c>
      <c r="M547" s="9">
        <f>'Consolidtaed Data'!$L5010-'Consolidtaed Data'!$K5010</f>
        <v>48</v>
      </c>
      <c r="N547" s="9" t="str">
        <f>VLOOKUP('Consolidtaed Data'!$C5010,[1]Locations!$A:$O,2,0)</f>
        <v>Glendale</v>
      </c>
      <c r="O547" s="9" t="str">
        <f>VLOOKUP('Consolidtaed Data'!$D5010,'[1]Sales People'!$A:$B,2,0)</f>
        <v>Ernest Wagner</v>
      </c>
      <c r="P547" s="9" t="str">
        <f>VLOOKUP('Consolidtaed Data'!$E5010,[1]Customers!$A:$B,2,0)</f>
        <v>Antonio Cooper</v>
      </c>
      <c r="Q547" s="11">
        <f>WEEKDAY('Consolidtaed Data'!$F5010)</f>
        <v>1</v>
      </c>
      <c r="R547" s="9">
        <f>MONTH('Consolidtaed Data'!$F5010)</f>
        <v>1</v>
      </c>
      <c r="S547" s="9" t="str">
        <f>TEXT(Table3[[#This Row],[Purchase Date]],"MMMM")</f>
        <v>February</v>
      </c>
      <c r="T547" s="9">
        <f>YEAR('Consolidtaed Data'!$F5010)</f>
        <v>2021</v>
      </c>
    </row>
    <row r="548" spans="1:20" x14ac:dyDescent="0.3">
      <c r="A548" s="9" t="s">
        <v>1276</v>
      </c>
      <c r="B548" s="9" t="s">
        <v>7</v>
      </c>
      <c r="C548" s="9" t="s">
        <v>253</v>
      </c>
      <c r="D548" s="9" t="s">
        <v>197</v>
      </c>
      <c r="E548" s="9" t="s">
        <v>627</v>
      </c>
      <c r="F548" s="10">
        <v>43869</v>
      </c>
      <c r="G548" s="10" t="str">
        <f>VLOOKUP(Table3[[#This Row],[Product ID]],[1]Products!$A:$G,2,0)</f>
        <v>Product 77</v>
      </c>
      <c r="H548" s="22">
        <v>1</v>
      </c>
      <c r="I548" s="9">
        <f>VLOOKUP('Consolidtaed Data'!$B5027,[1]Products!$A:$G,4,0)</f>
        <v>1351</v>
      </c>
      <c r="J548" s="9">
        <f>VLOOKUP('Consolidtaed Data'!$B5027,[1]Products!$A:$G,3,0)</f>
        <v>1108</v>
      </c>
      <c r="K548" s="9">
        <f>'Consolidtaed Data'!$J5027*'Consolidtaed Data'!$H5027</f>
        <v>200</v>
      </c>
      <c r="L548" s="9">
        <f>'Consolidtaed Data'!$I5027*'Consolidtaed Data'!$H5027</f>
        <v>290</v>
      </c>
      <c r="M548" s="9">
        <f>'Consolidtaed Data'!$L5027-'Consolidtaed Data'!$K5027</f>
        <v>44</v>
      </c>
      <c r="N548" s="9" t="str">
        <f>VLOOKUP('Consolidtaed Data'!$C5027,[1]Locations!$A:$O,2,0)</f>
        <v>Elk Grove</v>
      </c>
      <c r="O548" s="9" t="str">
        <f>VLOOKUP('Consolidtaed Data'!$D5027,'[1]Sales People'!$A:$B,2,0)</f>
        <v>Howard Gardner</v>
      </c>
      <c r="P548" s="9" t="str">
        <f>VLOOKUP('Consolidtaed Data'!$E5027,[1]Customers!$A:$B,2,0)</f>
        <v>Frank Gibson</v>
      </c>
      <c r="Q548" s="11">
        <f>WEEKDAY('Consolidtaed Data'!$F5027)</f>
        <v>2</v>
      </c>
      <c r="R548" s="9">
        <f>MONTH('Consolidtaed Data'!$F5027)</f>
        <v>1</v>
      </c>
      <c r="S548" s="9" t="str">
        <f>TEXT(Table3[[#This Row],[Purchase Date]],"MMMM")</f>
        <v>February</v>
      </c>
      <c r="T548" s="9">
        <f>YEAR('Consolidtaed Data'!$F5027)</f>
        <v>2021</v>
      </c>
    </row>
    <row r="549" spans="1:20" x14ac:dyDescent="0.3">
      <c r="A549" s="9" t="s">
        <v>1277</v>
      </c>
      <c r="B549" s="9" t="s">
        <v>572</v>
      </c>
      <c r="C549" s="9" t="s">
        <v>82</v>
      </c>
      <c r="D549" s="9" t="s">
        <v>31</v>
      </c>
      <c r="E549" s="9" t="s">
        <v>638</v>
      </c>
      <c r="F549" s="10">
        <v>43869</v>
      </c>
      <c r="G549" s="10" t="str">
        <f>VLOOKUP(Table3[[#This Row],[Product ID]],[1]Products!$A:$G,2,0)</f>
        <v>Product 22</v>
      </c>
      <c r="H549" s="22">
        <v>2</v>
      </c>
      <c r="I549" s="9">
        <f>VLOOKUP('Consolidtaed Data'!$B5530,[1]Products!$A:$G,4,0)</f>
        <v>2294</v>
      </c>
      <c r="J549" s="9">
        <f>VLOOKUP('Consolidtaed Data'!$B5530,[1]Products!$A:$G,3,0)</f>
        <v>1399</v>
      </c>
      <c r="K549" s="9">
        <f>'Consolidtaed Data'!$J5530*'Consolidtaed Data'!$H5530</f>
        <v>956</v>
      </c>
      <c r="L549" s="9">
        <f>'Consolidtaed Data'!$I5530*'Consolidtaed Data'!$H5530</f>
        <v>1772</v>
      </c>
      <c r="M549" s="9">
        <f>'Consolidtaed Data'!$L5530-'Consolidtaed Data'!$K5530</f>
        <v>874</v>
      </c>
      <c r="N549" s="9" t="str">
        <f>VLOOKUP('Consolidtaed Data'!$C5530,[1]Locations!$A:$O,2,0)</f>
        <v>Temecula</v>
      </c>
      <c r="O549" s="9" t="str">
        <f>VLOOKUP('Consolidtaed Data'!$D5530,'[1]Sales People'!$A:$B,2,0)</f>
        <v>Charles Harper</v>
      </c>
      <c r="P549" s="9" t="str">
        <f>VLOOKUP('Consolidtaed Data'!$E5530,[1]Customers!$A:$B,2,0)</f>
        <v>James Perkins</v>
      </c>
      <c r="Q549" s="11">
        <f>WEEKDAY('Consolidtaed Data'!$F5530)</f>
        <v>7</v>
      </c>
      <c r="R549" s="9">
        <f>MONTH('Consolidtaed Data'!$F5530)</f>
        <v>2</v>
      </c>
      <c r="S549" s="9" t="str">
        <f>TEXT(Table3[[#This Row],[Purchase Date]],"MMMM")</f>
        <v>February</v>
      </c>
      <c r="T549" s="9">
        <f>YEAR('Consolidtaed Data'!$F5530)</f>
        <v>2021</v>
      </c>
    </row>
    <row r="550" spans="1:20" x14ac:dyDescent="0.3">
      <c r="A550" s="9" t="s">
        <v>1279</v>
      </c>
      <c r="B550" s="9" t="s">
        <v>369</v>
      </c>
      <c r="C550" s="9" t="s">
        <v>39</v>
      </c>
      <c r="D550" s="9" t="s">
        <v>83</v>
      </c>
      <c r="E550" s="9" t="s">
        <v>1354</v>
      </c>
      <c r="F550" s="10">
        <v>43869</v>
      </c>
      <c r="G550" s="10" t="str">
        <f>VLOOKUP(Table3[[#This Row],[Product ID]],[1]Products!$A:$G,2,0)</f>
        <v>Product 8</v>
      </c>
      <c r="H550" s="22">
        <v>2</v>
      </c>
      <c r="I550" s="9">
        <f>VLOOKUP('Consolidtaed Data'!$B5676,[1]Products!$A:$G,4,0)</f>
        <v>368</v>
      </c>
      <c r="J550" s="9">
        <f>VLOOKUP('Consolidtaed Data'!$B5676,[1]Products!$A:$G,3,0)</f>
        <v>294</v>
      </c>
      <c r="K550" s="9">
        <f>'Consolidtaed Data'!$J5676*'Consolidtaed Data'!$H5676</f>
        <v>510</v>
      </c>
      <c r="L550" s="9">
        <f>'Consolidtaed Data'!$I5676*'Consolidtaed Data'!$H5676</f>
        <v>784</v>
      </c>
      <c r="M550" s="9">
        <f>'Consolidtaed Data'!$L5676-'Consolidtaed Data'!$K5676</f>
        <v>3776</v>
      </c>
      <c r="N550" s="9" t="str">
        <f>VLOOKUP('Consolidtaed Data'!$C5676,[1]Locations!$A:$O,2,0)</f>
        <v>Carlsbad</v>
      </c>
      <c r="O550" s="9" t="str">
        <f>VLOOKUP('Consolidtaed Data'!$D5676,'[1]Sales People'!$A:$B,2,0)</f>
        <v>Ernest Wagner</v>
      </c>
      <c r="P550" s="9" t="str">
        <f>VLOOKUP('Consolidtaed Data'!$E5676,[1]Customers!$A:$B,2,0)</f>
        <v>Andrew Martin</v>
      </c>
      <c r="Q550" s="11">
        <f>WEEKDAY('Consolidtaed Data'!$F5676)</f>
        <v>4</v>
      </c>
      <c r="R550" s="9">
        <f>MONTH('Consolidtaed Data'!$F5676)</f>
        <v>2</v>
      </c>
      <c r="S550" s="9" t="str">
        <f>TEXT(Table3[[#This Row],[Purchase Date]],"MMMM")</f>
        <v>February</v>
      </c>
      <c r="T550" s="9">
        <f>YEAR('Consolidtaed Data'!$F5676)</f>
        <v>2021</v>
      </c>
    </row>
    <row r="551" spans="1:20" x14ac:dyDescent="0.3">
      <c r="A551" s="9" t="s">
        <v>1280</v>
      </c>
      <c r="B551" s="9" t="s">
        <v>503</v>
      </c>
      <c r="C551" s="9" t="s">
        <v>67</v>
      </c>
      <c r="D551" s="9" t="s">
        <v>64</v>
      </c>
      <c r="E551" s="9" t="s">
        <v>1201</v>
      </c>
      <c r="F551" s="10">
        <v>43869</v>
      </c>
      <c r="G551" s="10" t="str">
        <f>VLOOKUP(Table3[[#This Row],[Product ID]],[1]Products!$A:$G,2,0)</f>
        <v>Product 99</v>
      </c>
      <c r="H551" s="22">
        <v>1</v>
      </c>
      <c r="I551" s="9">
        <f>VLOOKUP('Consolidtaed Data'!$B5798,[1]Products!$A:$G,4,0)</f>
        <v>1638</v>
      </c>
      <c r="J551" s="9">
        <f>VLOOKUP('Consolidtaed Data'!$B5798,[1]Products!$A:$G,3,0)</f>
        <v>1261</v>
      </c>
      <c r="K551" s="9">
        <f>'Consolidtaed Data'!$J5798*'Consolidtaed Data'!$H5798</f>
        <v>408</v>
      </c>
      <c r="L551" s="9">
        <f>'Consolidtaed Data'!$I5798*'Consolidtaed Data'!$H5798</f>
        <v>504</v>
      </c>
      <c r="M551" s="9">
        <f>'Consolidtaed Data'!$L5798-'Consolidtaed Data'!$K5798</f>
        <v>147</v>
      </c>
      <c r="N551" s="9" t="str">
        <f>VLOOKUP('Consolidtaed Data'!$C5798,[1]Locations!$A:$O,2,0)</f>
        <v>Pomona</v>
      </c>
      <c r="O551" s="9" t="str">
        <f>VLOOKUP('Consolidtaed Data'!$D5798,'[1]Sales People'!$A:$B,2,0)</f>
        <v>Eugene Holmes</v>
      </c>
      <c r="P551" s="9" t="str">
        <f>VLOOKUP('Consolidtaed Data'!$E5798,[1]Customers!$A:$B,2,0)</f>
        <v>Joe Coleman</v>
      </c>
      <c r="Q551" s="11">
        <f>WEEKDAY('Consolidtaed Data'!$F5798)</f>
        <v>5</v>
      </c>
      <c r="R551" s="9">
        <f>MONTH('Consolidtaed Data'!$F5798)</f>
        <v>3</v>
      </c>
      <c r="S551" s="9" t="str">
        <f>TEXT(Table3[[#This Row],[Purchase Date]],"MMMM")</f>
        <v>February</v>
      </c>
      <c r="T551" s="9">
        <f>YEAR('Consolidtaed Data'!$F5798)</f>
        <v>2021</v>
      </c>
    </row>
    <row r="552" spans="1:20" x14ac:dyDescent="0.3">
      <c r="A552" s="9" t="s">
        <v>1281</v>
      </c>
      <c r="B552" s="9" t="s">
        <v>219</v>
      </c>
      <c r="C552" s="9" t="s">
        <v>8</v>
      </c>
      <c r="D552" s="9" t="s">
        <v>127</v>
      </c>
      <c r="E552" s="9" t="s">
        <v>2260</v>
      </c>
      <c r="F552" s="10">
        <v>43869</v>
      </c>
      <c r="G552" s="10" t="str">
        <f>VLOOKUP(Table3[[#This Row],[Product ID]],[1]Products!$A:$G,2,0)</f>
        <v>Product 35</v>
      </c>
      <c r="H552" s="22">
        <v>2</v>
      </c>
      <c r="I552" s="9">
        <f>VLOOKUP('Consolidtaed Data'!$B6485,[1]Products!$A:$G,4,0)</f>
        <v>1798</v>
      </c>
      <c r="J552" s="9">
        <f>VLOOKUP('Consolidtaed Data'!$B6485,[1]Products!$A:$G,3,0)</f>
        <v>971</v>
      </c>
      <c r="K552" s="9">
        <f>'Consolidtaed Data'!$J6485*'Consolidtaed Data'!$H6485</f>
        <v>1067</v>
      </c>
      <c r="L552" s="9">
        <f>'Consolidtaed Data'!$I6485*'Consolidtaed Data'!$H6485</f>
        <v>1809</v>
      </c>
      <c r="M552" s="9">
        <f>'Consolidtaed Data'!$L6485-'Consolidtaed Data'!$K6485</f>
        <v>589</v>
      </c>
      <c r="N552" s="9" t="str">
        <f>VLOOKUP('Consolidtaed Data'!$C6485,[1]Locations!$A:$O,2,0)</f>
        <v>Sunnyvale</v>
      </c>
      <c r="O552" s="9" t="str">
        <f>VLOOKUP('Consolidtaed Data'!$D6485,'[1]Sales People'!$A:$B,2,0)</f>
        <v>Joe Sims</v>
      </c>
      <c r="P552" s="9" t="str">
        <f>VLOOKUP('Consolidtaed Data'!$E6485,[1]Customers!$A:$B,2,0)</f>
        <v>Kevin Wheeler</v>
      </c>
      <c r="Q552" s="11">
        <f>WEEKDAY('Consolidtaed Data'!$F6485)</f>
        <v>7</v>
      </c>
      <c r="R552" s="9">
        <f>MONTH('Consolidtaed Data'!$F6485)</f>
        <v>5</v>
      </c>
      <c r="S552" s="9" t="str">
        <f>TEXT(Table3[[#This Row],[Purchase Date]],"MMMM")</f>
        <v>February</v>
      </c>
      <c r="T552" s="9">
        <f>YEAR('Consolidtaed Data'!$F6485)</f>
        <v>2021</v>
      </c>
    </row>
    <row r="553" spans="1:20" x14ac:dyDescent="0.3">
      <c r="A553" s="9" t="s">
        <v>1282</v>
      </c>
      <c r="B553" s="9" t="s">
        <v>572</v>
      </c>
      <c r="C553" s="9" t="s">
        <v>253</v>
      </c>
      <c r="D553" s="9" t="s">
        <v>246</v>
      </c>
      <c r="E553" s="9" t="s">
        <v>554</v>
      </c>
      <c r="F553" s="10">
        <v>43869</v>
      </c>
      <c r="G553" s="10" t="str">
        <f>VLOOKUP(Table3[[#This Row],[Product ID]],[1]Products!$A:$G,2,0)</f>
        <v>Product 22</v>
      </c>
      <c r="H553" s="22">
        <v>2</v>
      </c>
      <c r="I553" s="9">
        <f>VLOOKUP('Consolidtaed Data'!$B7193,[1]Products!$A:$G,4,0)</f>
        <v>1812</v>
      </c>
      <c r="J553" s="9">
        <f>VLOOKUP('Consolidtaed Data'!$B7193,[1]Products!$A:$G,3,0)</f>
        <v>1305</v>
      </c>
      <c r="K553" s="9">
        <f>'Consolidtaed Data'!$J7193*'Consolidtaed Data'!$H7193</f>
        <v>2160</v>
      </c>
      <c r="L553" s="9">
        <f>'Consolidtaed Data'!$I7193*'Consolidtaed Data'!$H7193</f>
        <v>3484</v>
      </c>
      <c r="M553" s="9">
        <f>'Consolidtaed Data'!$L7193-'Consolidtaed Data'!$K7193</f>
        <v>1800</v>
      </c>
      <c r="N553" s="9" t="str">
        <f>VLOOKUP('Consolidtaed Data'!$C7193,[1]Locations!$A:$O,2,0)</f>
        <v>Thousand Oaks</v>
      </c>
      <c r="O553" s="9" t="str">
        <f>VLOOKUP('Consolidtaed Data'!$D7193,'[1]Sales People'!$A:$B,2,0)</f>
        <v>Carl Elliott</v>
      </c>
      <c r="P553" s="9" t="str">
        <f>VLOOKUP('Consolidtaed Data'!$E7193,[1]Customers!$A:$B,2,0)</f>
        <v>Roy Shaw</v>
      </c>
      <c r="Q553" s="11">
        <f>WEEKDAY('Consolidtaed Data'!$F7193)</f>
        <v>4</v>
      </c>
      <c r="R553" s="9">
        <f>MONTH('Consolidtaed Data'!$F7193)</f>
        <v>6</v>
      </c>
      <c r="S553" s="9" t="str">
        <f>TEXT(Table3[[#This Row],[Purchase Date]],"MMMM")</f>
        <v>February</v>
      </c>
      <c r="T553" s="9">
        <f>YEAR('Consolidtaed Data'!$F7193)</f>
        <v>2021</v>
      </c>
    </row>
    <row r="554" spans="1:20" x14ac:dyDescent="0.3">
      <c r="A554" s="9" t="s">
        <v>1283</v>
      </c>
      <c r="B554" s="9" t="s">
        <v>38</v>
      </c>
      <c r="C554" s="9" t="s">
        <v>263</v>
      </c>
      <c r="D554" s="9" t="s">
        <v>402</v>
      </c>
      <c r="E554" s="9" t="s">
        <v>60</v>
      </c>
      <c r="F554" s="10">
        <v>43869</v>
      </c>
      <c r="G554" s="10" t="str">
        <f>VLOOKUP(Table3[[#This Row],[Product ID]],[1]Products!$A:$G,2,0)</f>
        <v>Product 25</v>
      </c>
      <c r="H554" s="22">
        <v>1</v>
      </c>
      <c r="I554" s="9">
        <f>VLOOKUP('Consolidtaed Data'!$B7457,[1]Products!$A:$G,4,0)</f>
        <v>136</v>
      </c>
      <c r="J554" s="9">
        <f>VLOOKUP('Consolidtaed Data'!$B7457,[1]Products!$A:$G,3,0)</f>
        <v>72</v>
      </c>
      <c r="K554" s="9">
        <f>'Consolidtaed Data'!$J7457*'Consolidtaed Data'!$H7457</f>
        <v>1820</v>
      </c>
      <c r="L554" s="9">
        <f>'Consolidtaed Data'!$I7457*'Consolidtaed Data'!$H7457</f>
        <v>3196</v>
      </c>
      <c r="M554" s="9">
        <f>'Consolidtaed Data'!$L7457-'Consolidtaed Data'!$K7457</f>
        <v>322</v>
      </c>
      <c r="N554" s="9" t="str">
        <f>VLOOKUP('Consolidtaed Data'!$C7457,[1]Locations!$A:$O,2,0)</f>
        <v>Riverside</v>
      </c>
      <c r="O554" s="9" t="str">
        <f>VLOOKUP('Consolidtaed Data'!$D7457,'[1]Sales People'!$A:$B,2,0)</f>
        <v>Bobby Russell</v>
      </c>
      <c r="P554" s="9" t="str">
        <f>VLOOKUP('Consolidtaed Data'!$E7457,[1]Customers!$A:$B,2,0)</f>
        <v>Victor Ramos</v>
      </c>
      <c r="Q554" s="11">
        <f>WEEKDAY('Consolidtaed Data'!$F7457)</f>
        <v>2</v>
      </c>
      <c r="R554" s="9">
        <f>MONTH('Consolidtaed Data'!$F7457)</f>
        <v>7</v>
      </c>
      <c r="S554" s="9" t="str">
        <f>TEXT(Table3[[#This Row],[Purchase Date]],"MMMM")</f>
        <v>February</v>
      </c>
      <c r="T554" s="9">
        <f>YEAR('Consolidtaed Data'!$F7457)</f>
        <v>2021</v>
      </c>
    </row>
    <row r="555" spans="1:20" x14ac:dyDescent="0.3">
      <c r="A555" s="9" t="s">
        <v>1285</v>
      </c>
      <c r="B555" s="9" t="s">
        <v>219</v>
      </c>
      <c r="C555" s="9" t="s">
        <v>458</v>
      </c>
      <c r="D555" s="9" t="s">
        <v>35</v>
      </c>
      <c r="E555" s="9" t="s">
        <v>501</v>
      </c>
      <c r="F555" s="10">
        <v>43869</v>
      </c>
      <c r="G555" s="10" t="str">
        <f>VLOOKUP(Table3[[#This Row],[Product ID]],[1]Products!$A:$G,2,0)</f>
        <v>Product 35</v>
      </c>
      <c r="H555" s="22">
        <v>4</v>
      </c>
      <c r="I555" s="9">
        <f>VLOOKUP('Consolidtaed Data'!$B7521,[1]Products!$A:$G,4,0)</f>
        <v>947</v>
      </c>
      <c r="J555" s="9">
        <f>VLOOKUP('Consolidtaed Data'!$B7521,[1]Products!$A:$G,3,0)</f>
        <v>786</v>
      </c>
      <c r="K555" s="9">
        <f>'Consolidtaed Data'!$J7521*'Consolidtaed Data'!$H7521</f>
        <v>1614</v>
      </c>
      <c r="L555" s="9">
        <f>'Consolidtaed Data'!$I7521*'Consolidtaed Data'!$H7521</f>
        <v>2934</v>
      </c>
      <c r="M555" s="9">
        <f>'Consolidtaed Data'!$L7521-'Consolidtaed Data'!$K7521</f>
        <v>1808</v>
      </c>
      <c r="N555" s="9" t="str">
        <f>VLOOKUP('Consolidtaed Data'!$C7521,[1]Locations!$A:$O,2,0)</f>
        <v>Clovis</v>
      </c>
      <c r="O555" s="9" t="str">
        <f>VLOOKUP('Consolidtaed Data'!$D7521,'[1]Sales People'!$A:$B,2,0)</f>
        <v>Ryan Butler</v>
      </c>
      <c r="P555" s="9" t="str">
        <f>VLOOKUP('Consolidtaed Data'!$E7521,[1]Customers!$A:$B,2,0)</f>
        <v>Ryan Bailey</v>
      </c>
      <c r="Q555" s="11">
        <f>WEEKDAY('Consolidtaed Data'!$F7521)</f>
        <v>2</v>
      </c>
      <c r="R555" s="9">
        <f>MONTH('Consolidtaed Data'!$F7521)</f>
        <v>7</v>
      </c>
      <c r="S555" s="9" t="str">
        <f>TEXT(Table3[[#This Row],[Purchase Date]],"MMMM")</f>
        <v>February</v>
      </c>
      <c r="T555" s="9">
        <f>YEAR('Consolidtaed Data'!$F7521)</f>
        <v>2021</v>
      </c>
    </row>
    <row r="556" spans="1:20" x14ac:dyDescent="0.3">
      <c r="A556" s="9" t="s">
        <v>1286</v>
      </c>
      <c r="B556" s="9" t="s">
        <v>182</v>
      </c>
      <c r="C556" s="9" t="s">
        <v>394</v>
      </c>
      <c r="D556" s="9" t="s">
        <v>83</v>
      </c>
      <c r="E556" s="9" t="s">
        <v>1263</v>
      </c>
      <c r="F556" s="10">
        <v>43869</v>
      </c>
      <c r="G556" s="10" t="str">
        <f>VLOOKUP(Table3[[#This Row],[Product ID]],[1]Products!$A:$G,2,0)</f>
        <v>Product 9</v>
      </c>
      <c r="H556" s="22">
        <v>1</v>
      </c>
      <c r="I556" s="9">
        <f>VLOOKUP('Consolidtaed Data'!$B7620,[1]Products!$A:$G,4,0)</f>
        <v>1809</v>
      </c>
      <c r="J556" s="9">
        <f>VLOOKUP('Consolidtaed Data'!$B7620,[1]Products!$A:$G,3,0)</f>
        <v>1067</v>
      </c>
      <c r="K556" s="9">
        <f>'Consolidtaed Data'!$J7620*'Consolidtaed Data'!$H7620</f>
        <v>683</v>
      </c>
      <c r="L556" s="9">
        <f>'Consolidtaed Data'!$I7620*'Consolidtaed Data'!$H7620</f>
        <v>1119</v>
      </c>
      <c r="M556" s="9">
        <f>'Consolidtaed Data'!$L7620-'Consolidtaed Data'!$K7620</f>
        <v>858</v>
      </c>
      <c r="N556" s="9" t="str">
        <f>VLOOKUP('Consolidtaed Data'!$C7620,[1]Locations!$A:$O,2,0)</f>
        <v>Thousand Oaks</v>
      </c>
      <c r="O556" s="9" t="str">
        <f>VLOOKUP('Consolidtaed Data'!$D7620,'[1]Sales People'!$A:$B,2,0)</f>
        <v>Ernest Wagner</v>
      </c>
      <c r="P556" s="9" t="str">
        <f>VLOOKUP('Consolidtaed Data'!$E7620,[1]Customers!$A:$B,2,0)</f>
        <v>Anthony Turner</v>
      </c>
      <c r="Q556" s="11">
        <f>WEEKDAY('Consolidtaed Data'!$F7620)</f>
        <v>2</v>
      </c>
      <c r="R556" s="9">
        <f>MONTH('Consolidtaed Data'!$F7620)</f>
        <v>8</v>
      </c>
      <c r="S556" s="9" t="str">
        <f>TEXT(Table3[[#This Row],[Purchase Date]],"MMMM")</f>
        <v>February</v>
      </c>
      <c r="T556" s="9">
        <f>YEAR('Consolidtaed Data'!$F7620)</f>
        <v>2021</v>
      </c>
    </row>
    <row r="557" spans="1:20" x14ac:dyDescent="0.3">
      <c r="A557" s="9" t="s">
        <v>1288</v>
      </c>
      <c r="B557" s="9" t="s">
        <v>266</v>
      </c>
      <c r="C557" s="9" t="s">
        <v>72</v>
      </c>
      <c r="D557" s="9" t="s">
        <v>68</v>
      </c>
      <c r="E557" s="9" t="s">
        <v>865</v>
      </c>
      <c r="F557" s="10">
        <v>43869</v>
      </c>
      <c r="G557" s="10" t="str">
        <f>VLOOKUP(Table3[[#This Row],[Product ID]],[1]Products!$A:$G,2,0)</f>
        <v>Product 92</v>
      </c>
      <c r="H557" s="22">
        <v>2</v>
      </c>
      <c r="I557" s="9">
        <f>VLOOKUP('Consolidtaed Data'!$B7908,[1]Products!$A:$G,4,0)</f>
        <v>1862</v>
      </c>
      <c r="J557" s="9">
        <f>VLOOKUP('Consolidtaed Data'!$B7908,[1]Products!$A:$G,3,0)</f>
        <v>1173</v>
      </c>
      <c r="K557" s="9">
        <f>'Consolidtaed Data'!$J7908*'Consolidtaed Data'!$H7908</f>
        <v>2886</v>
      </c>
      <c r="L557" s="9">
        <f>'Consolidtaed Data'!$I7908*'Consolidtaed Data'!$H7908</f>
        <v>3652</v>
      </c>
      <c r="M557" s="9">
        <f>'Consolidtaed Data'!$L7908-'Consolidtaed Data'!$K7908</f>
        <v>46</v>
      </c>
      <c r="N557" s="9" t="str">
        <f>VLOOKUP('Consolidtaed Data'!$C7908,[1]Locations!$A:$O,2,0)</f>
        <v>Victorville</v>
      </c>
      <c r="O557" s="9" t="str">
        <f>VLOOKUP('Consolidtaed Data'!$D7908,'[1]Sales People'!$A:$B,2,0)</f>
        <v>John Reyes</v>
      </c>
      <c r="P557" s="9" t="str">
        <f>VLOOKUP('Consolidtaed Data'!$E7908,[1]Customers!$A:$B,2,0)</f>
        <v>Raymond Spencer</v>
      </c>
      <c r="Q557" s="11">
        <f>WEEKDAY('Consolidtaed Data'!$F7908)</f>
        <v>3</v>
      </c>
      <c r="R557" s="9">
        <f>MONTH('Consolidtaed Data'!$F7908)</f>
        <v>8</v>
      </c>
      <c r="S557" s="9" t="str">
        <f>TEXT(Table3[[#This Row],[Purchase Date]],"MMMM")</f>
        <v>February</v>
      </c>
      <c r="T557" s="9">
        <f>YEAR('Consolidtaed Data'!$F7908)</f>
        <v>2021</v>
      </c>
    </row>
    <row r="558" spans="1:20" x14ac:dyDescent="0.3">
      <c r="A558" s="9" t="s">
        <v>1290</v>
      </c>
      <c r="B558" s="9" t="s">
        <v>531</v>
      </c>
      <c r="C558" s="9" t="s">
        <v>522</v>
      </c>
      <c r="D558" s="9" t="s">
        <v>91</v>
      </c>
      <c r="E558" s="9" t="s">
        <v>1866</v>
      </c>
      <c r="F558" s="10">
        <v>43869</v>
      </c>
      <c r="G558" s="10" t="str">
        <f>VLOOKUP(Table3[[#This Row],[Product ID]],[1]Products!$A:$G,2,0)</f>
        <v>Product 62</v>
      </c>
      <c r="H558" s="22">
        <v>2</v>
      </c>
      <c r="I558" s="9">
        <f>VLOOKUP('Consolidtaed Data'!$B8760,[1]Products!$A:$G,4,0)</f>
        <v>800</v>
      </c>
      <c r="J558" s="9">
        <f>VLOOKUP('Consolidtaed Data'!$B8760,[1]Products!$A:$G,3,0)</f>
        <v>536</v>
      </c>
      <c r="K558" s="9">
        <f>'Consolidtaed Data'!$J8760*'Consolidtaed Data'!$H8760</f>
        <v>634</v>
      </c>
      <c r="L558" s="9">
        <f>'Consolidtaed Data'!$I8760*'Consolidtaed Data'!$H8760</f>
        <v>880</v>
      </c>
      <c r="M558" s="9">
        <f>'Consolidtaed Data'!$L8760-'Consolidtaed Data'!$K8760</f>
        <v>98</v>
      </c>
      <c r="N558" s="9" t="str">
        <f>VLOOKUP('Consolidtaed Data'!$C8760,[1]Locations!$A:$O,2,0)</f>
        <v>Sunnyvale</v>
      </c>
      <c r="O558" s="9" t="str">
        <f>VLOOKUP('Consolidtaed Data'!$D8760,'[1]Sales People'!$A:$B,2,0)</f>
        <v>Brian Thomas</v>
      </c>
      <c r="P558" s="9" t="str">
        <f>VLOOKUP('Consolidtaed Data'!$E8760,[1]Customers!$A:$B,2,0)</f>
        <v>Brian Rice</v>
      </c>
      <c r="Q558" s="11">
        <f>WEEKDAY('Consolidtaed Data'!$F8760)</f>
        <v>5</v>
      </c>
      <c r="R558" s="9">
        <f>MONTH('Consolidtaed Data'!$F8760)</f>
        <v>10</v>
      </c>
      <c r="S558" s="9" t="str">
        <f>TEXT(Table3[[#This Row],[Purchase Date]],"MMMM")</f>
        <v>February</v>
      </c>
      <c r="T558" s="9">
        <f>YEAR('Consolidtaed Data'!$F8760)</f>
        <v>2021</v>
      </c>
    </row>
    <row r="559" spans="1:20" x14ac:dyDescent="0.3">
      <c r="A559" s="9" t="s">
        <v>1291</v>
      </c>
      <c r="B559" s="9" t="s">
        <v>20</v>
      </c>
      <c r="C559" s="9" t="s">
        <v>86</v>
      </c>
      <c r="D559" s="9" t="s">
        <v>235</v>
      </c>
      <c r="E559" s="9" t="s">
        <v>1965</v>
      </c>
      <c r="F559" s="10">
        <v>43869</v>
      </c>
      <c r="G559" s="10" t="str">
        <f>VLOOKUP(Table3[[#This Row],[Product ID]],[1]Products!$A:$G,2,0)</f>
        <v>Product 98</v>
      </c>
      <c r="H559" s="22">
        <v>2</v>
      </c>
      <c r="I559" s="9">
        <f>VLOOKUP('Consolidtaed Data'!$B9047,[1]Products!$A:$G,4,0)</f>
        <v>1743</v>
      </c>
      <c r="J559" s="9">
        <f>VLOOKUP('Consolidtaed Data'!$B9047,[1]Products!$A:$G,3,0)</f>
        <v>872</v>
      </c>
      <c r="K559" s="9">
        <f>'Consolidtaed Data'!$J9047*'Consolidtaed Data'!$H9047</f>
        <v>180</v>
      </c>
      <c r="L559" s="9">
        <f>'Consolidtaed Data'!$I9047*'Consolidtaed Data'!$H9047</f>
        <v>224</v>
      </c>
      <c r="M559" s="9">
        <f>'Consolidtaed Data'!$L9047-'Consolidtaed Data'!$K9047</f>
        <v>507</v>
      </c>
      <c r="N559" s="9" t="str">
        <f>VLOOKUP('Consolidtaed Data'!$C9047,[1]Locations!$A:$O,2,0)</f>
        <v>Rialto</v>
      </c>
      <c r="O559" s="9" t="str">
        <f>VLOOKUP('Consolidtaed Data'!$D9047,'[1]Sales People'!$A:$B,2,0)</f>
        <v>John Reyes</v>
      </c>
      <c r="P559" s="9" t="str">
        <f>VLOOKUP('Consolidtaed Data'!$E9047,[1]Customers!$A:$B,2,0)</f>
        <v>Jerry Barnes</v>
      </c>
      <c r="Q559" s="11">
        <f>WEEKDAY('Consolidtaed Data'!$F9047)</f>
        <v>2</v>
      </c>
      <c r="R559" s="9">
        <f>MONTH('Consolidtaed Data'!$F9047)</f>
        <v>11</v>
      </c>
      <c r="S559" s="9" t="str">
        <f>TEXT(Table3[[#This Row],[Purchase Date]],"MMMM")</f>
        <v>February</v>
      </c>
      <c r="T559" s="9">
        <f>YEAR('Consolidtaed Data'!$F9047)</f>
        <v>2021</v>
      </c>
    </row>
    <row r="560" spans="1:20" x14ac:dyDescent="0.3">
      <c r="A560" s="9" t="s">
        <v>1292</v>
      </c>
      <c r="B560" s="9" t="s">
        <v>24</v>
      </c>
      <c r="C560" s="9" t="s">
        <v>319</v>
      </c>
      <c r="D560" s="9" t="s">
        <v>46</v>
      </c>
      <c r="E560" s="9" t="s">
        <v>391</v>
      </c>
      <c r="F560" s="10">
        <v>43869</v>
      </c>
      <c r="G560" s="10" t="str">
        <f>VLOOKUP(Table3[[#This Row],[Product ID]],[1]Products!$A:$G,2,0)</f>
        <v>Product 6</v>
      </c>
      <c r="H560" s="22">
        <v>1</v>
      </c>
      <c r="I560" s="9">
        <f>VLOOKUP('Consolidtaed Data'!$B9370,[1]Products!$A:$G,4,0)</f>
        <v>400</v>
      </c>
      <c r="J560" s="9">
        <f>VLOOKUP('Consolidtaed Data'!$B9370,[1]Products!$A:$G,3,0)</f>
        <v>208</v>
      </c>
      <c r="K560" s="9">
        <f>'Consolidtaed Data'!$J9370*'Consolidtaed Data'!$H9370</f>
        <v>296</v>
      </c>
      <c r="L560" s="9">
        <f>'Consolidtaed Data'!$I9370*'Consolidtaed Data'!$H9370</f>
        <v>502</v>
      </c>
      <c r="M560" s="9">
        <f>'Consolidtaed Data'!$L9370-'Consolidtaed Data'!$K9370</f>
        <v>285</v>
      </c>
      <c r="N560" s="9" t="str">
        <f>VLOOKUP('Consolidtaed Data'!$C9370,[1]Locations!$A:$O,2,0)</f>
        <v>Torrance</v>
      </c>
      <c r="O560" s="9" t="str">
        <f>VLOOKUP('Consolidtaed Data'!$D9370,'[1]Sales People'!$A:$B,2,0)</f>
        <v>Scott Clark</v>
      </c>
      <c r="P560" s="9" t="str">
        <f>VLOOKUP('Consolidtaed Data'!$E9370,[1]Customers!$A:$B,2,0)</f>
        <v>Douglas Diaz</v>
      </c>
      <c r="Q560" s="11">
        <f>WEEKDAY('Consolidtaed Data'!$F9370)</f>
        <v>5</v>
      </c>
      <c r="R560" s="9">
        <f>MONTH('Consolidtaed Data'!$F9370)</f>
        <v>12</v>
      </c>
      <c r="S560" s="9" t="str">
        <f>TEXT(Table3[[#This Row],[Purchase Date]],"MMMM")</f>
        <v>February</v>
      </c>
      <c r="T560" s="9">
        <f>YEAR('Consolidtaed Data'!$F9370)</f>
        <v>2021</v>
      </c>
    </row>
    <row r="561" spans="1:20" x14ac:dyDescent="0.3">
      <c r="A561" s="9" t="s">
        <v>1294</v>
      </c>
      <c r="B561" s="9" t="s">
        <v>216</v>
      </c>
      <c r="C561" s="9" t="s">
        <v>34</v>
      </c>
      <c r="D561" s="9" t="s">
        <v>35</v>
      </c>
      <c r="E561" s="9" t="s">
        <v>1051</v>
      </c>
      <c r="F561" s="10">
        <v>43870</v>
      </c>
      <c r="G561" s="10" t="str">
        <f>VLOOKUP(Table3[[#This Row],[Product ID]],[1]Products!$A:$G,2,0)</f>
        <v>Product 73</v>
      </c>
      <c r="H561" s="22">
        <v>1</v>
      </c>
      <c r="I561" s="9">
        <f>VLOOKUP('Consolidtaed Data'!$B4935,[1]Products!$A:$G,4,0)</f>
        <v>1022</v>
      </c>
      <c r="J561" s="9">
        <f>VLOOKUP('Consolidtaed Data'!$B4935,[1]Products!$A:$G,3,0)</f>
        <v>818</v>
      </c>
      <c r="K561" s="9">
        <f>'Consolidtaed Data'!$J4935*'Consolidtaed Data'!$H4935</f>
        <v>450</v>
      </c>
      <c r="L561" s="9">
        <f>'Consolidtaed Data'!$I4935*'Consolidtaed Data'!$H4935</f>
        <v>818</v>
      </c>
      <c r="M561" s="9">
        <f>'Consolidtaed Data'!$L4935-'Consolidtaed Data'!$K4935</f>
        <v>87</v>
      </c>
      <c r="N561" s="9" t="str">
        <f>VLOOKUP('Consolidtaed Data'!$C4935,[1]Locations!$A:$O,2,0)</f>
        <v>Daly City</v>
      </c>
      <c r="O561" s="9" t="str">
        <f>VLOOKUP('Consolidtaed Data'!$D4935,'[1]Sales People'!$A:$B,2,0)</f>
        <v>Martin Perry</v>
      </c>
      <c r="P561" s="9" t="str">
        <f>VLOOKUP('Consolidtaed Data'!$E4935,[1]Customers!$A:$B,2,0)</f>
        <v>Joseph Lopez</v>
      </c>
      <c r="Q561" s="11">
        <f>WEEKDAY('Consolidtaed Data'!$F4935)</f>
        <v>3</v>
      </c>
      <c r="R561" s="9">
        <f>MONTH('Consolidtaed Data'!$F4935)</f>
        <v>12</v>
      </c>
      <c r="S561" s="9" t="str">
        <f>TEXT(Table3[[#This Row],[Purchase Date]],"MMMM")</f>
        <v>February</v>
      </c>
      <c r="T561" s="9">
        <f>YEAR('Consolidtaed Data'!$F4935)</f>
        <v>2020</v>
      </c>
    </row>
    <row r="562" spans="1:20" x14ac:dyDescent="0.3">
      <c r="A562" s="9" t="s">
        <v>1296</v>
      </c>
      <c r="B562" s="9" t="s">
        <v>188</v>
      </c>
      <c r="C562" s="9" t="s">
        <v>302</v>
      </c>
      <c r="D562" s="9" t="s">
        <v>51</v>
      </c>
      <c r="E562" s="9" t="s">
        <v>40</v>
      </c>
      <c r="F562" s="10">
        <v>43870</v>
      </c>
      <c r="G562" s="10" t="str">
        <f>VLOOKUP(Table3[[#This Row],[Product ID]],[1]Products!$A:$G,2,0)</f>
        <v>Product 63</v>
      </c>
      <c r="H562" s="22">
        <v>2</v>
      </c>
      <c r="I562" s="9">
        <f>VLOOKUP('Consolidtaed Data'!$B6254,[1]Products!$A:$G,4,0)</f>
        <v>684</v>
      </c>
      <c r="J562" s="9">
        <f>VLOOKUP('Consolidtaed Data'!$B6254,[1]Products!$A:$G,3,0)</f>
        <v>561</v>
      </c>
      <c r="K562" s="9">
        <f>'Consolidtaed Data'!$J6254*'Consolidtaed Data'!$H6254</f>
        <v>1365</v>
      </c>
      <c r="L562" s="9">
        <f>'Consolidtaed Data'!$I6254*'Consolidtaed Data'!$H6254</f>
        <v>2397</v>
      </c>
      <c r="M562" s="9">
        <f>'Consolidtaed Data'!$L6254-'Consolidtaed Data'!$K6254</f>
        <v>204</v>
      </c>
      <c r="N562" s="9" t="str">
        <f>VLOOKUP('Consolidtaed Data'!$C6254,[1]Locations!$A:$O,2,0)</f>
        <v>Salinas</v>
      </c>
      <c r="O562" s="9" t="str">
        <f>VLOOKUP('Consolidtaed Data'!$D6254,'[1]Sales People'!$A:$B,2,0)</f>
        <v>Patrick Ruiz</v>
      </c>
      <c r="P562" s="9" t="str">
        <f>VLOOKUP('Consolidtaed Data'!$E6254,[1]Customers!$A:$B,2,0)</f>
        <v>Andrew Adams</v>
      </c>
      <c r="Q562" s="11">
        <f>WEEKDAY('Consolidtaed Data'!$F6254)</f>
        <v>3</v>
      </c>
      <c r="R562" s="9">
        <f>MONTH('Consolidtaed Data'!$F6254)</f>
        <v>4</v>
      </c>
      <c r="S562" s="9" t="str">
        <f>TEXT(Table3[[#This Row],[Purchase Date]],"MMMM")</f>
        <v>February</v>
      </c>
      <c r="T562" s="9">
        <f>YEAR('Consolidtaed Data'!$F6254)</f>
        <v>2021</v>
      </c>
    </row>
    <row r="563" spans="1:20" x14ac:dyDescent="0.3">
      <c r="A563" s="9" t="s">
        <v>1297</v>
      </c>
      <c r="B563" s="9" t="s">
        <v>981</v>
      </c>
      <c r="C563" s="9" t="s">
        <v>165</v>
      </c>
      <c r="D563" s="9" t="s">
        <v>56</v>
      </c>
      <c r="E563" s="9" t="s">
        <v>3880</v>
      </c>
      <c r="F563" s="10">
        <v>43870</v>
      </c>
      <c r="G563" s="10" t="str">
        <f>VLOOKUP(Table3[[#This Row],[Product ID]],[1]Products!$A:$G,2,0)</f>
        <v>Product 3</v>
      </c>
      <c r="H563" s="22">
        <v>1</v>
      </c>
      <c r="I563" s="9">
        <f>VLOOKUP('Consolidtaed Data'!$B6584,[1]Products!$A:$G,4,0)</f>
        <v>2410</v>
      </c>
      <c r="J563" s="9">
        <f>VLOOKUP('Consolidtaed Data'!$B6584,[1]Products!$A:$G,3,0)</f>
        <v>1518</v>
      </c>
      <c r="K563" s="9">
        <f>'Consolidtaed Data'!$J6584*'Consolidtaed Data'!$H6584</f>
        <v>682</v>
      </c>
      <c r="L563" s="9">
        <f>'Consolidtaed Data'!$I6584*'Consolidtaed Data'!$H6584</f>
        <v>1338</v>
      </c>
      <c r="M563" s="9">
        <f>'Consolidtaed Data'!$L6584-'Consolidtaed Data'!$K6584</f>
        <v>22</v>
      </c>
      <c r="N563" s="9" t="str">
        <f>VLOOKUP('Consolidtaed Data'!$C6584,[1]Locations!$A:$O,2,0)</f>
        <v>Carlsbad</v>
      </c>
      <c r="O563" s="9" t="str">
        <f>VLOOKUP('Consolidtaed Data'!$D6584,'[1]Sales People'!$A:$B,2,0)</f>
        <v>Larry Castillo</v>
      </c>
      <c r="P563" s="9" t="str">
        <f>VLOOKUP('Consolidtaed Data'!$E6584,[1]Customers!$A:$B,2,0)</f>
        <v>Harold Matthews</v>
      </c>
      <c r="Q563" s="11">
        <f>WEEKDAY('Consolidtaed Data'!$F6584)</f>
        <v>1</v>
      </c>
      <c r="R563" s="9">
        <f>MONTH('Consolidtaed Data'!$F6584)</f>
        <v>5</v>
      </c>
      <c r="S563" s="9" t="str">
        <f>TEXT(Table3[[#This Row],[Purchase Date]],"MMMM")</f>
        <v>February</v>
      </c>
      <c r="T563" s="9">
        <f>YEAR('Consolidtaed Data'!$F6584)</f>
        <v>2021</v>
      </c>
    </row>
    <row r="564" spans="1:20" x14ac:dyDescent="0.3">
      <c r="A564" s="9" t="s">
        <v>1299</v>
      </c>
      <c r="B564" s="9" t="s">
        <v>382</v>
      </c>
      <c r="C564" s="9" t="s">
        <v>157</v>
      </c>
      <c r="D564" s="9" t="s">
        <v>51</v>
      </c>
      <c r="E564" s="9" t="s">
        <v>267</v>
      </c>
      <c r="F564" s="10">
        <v>43870</v>
      </c>
      <c r="G564" s="10" t="str">
        <f>VLOOKUP(Table3[[#This Row],[Product ID]],[1]Products!$A:$G,2,0)</f>
        <v>Product 50</v>
      </c>
      <c r="H564" s="22">
        <v>1</v>
      </c>
      <c r="I564" s="9">
        <f>VLOOKUP('Consolidtaed Data'!$B7165,[1]Products!$A:$G,4,0)</f>
        <v>35</v>
      </c>
      <c r="J564" s="9">
        <f>VLOOKUP('Consolidtaed Data'!$B7165,[1]Products!$A:$G,3,0)</f>
        <v>22</v>
      </c>
      <c r="K564" s="9">
        <f>'Consolidtaed Data'!$J7165*'Consolidtaed Data'!$H7165</f>
        <v>1800</v>
      </c>
      <c r="L564" s="9">
        <f>'Consolidtaed Data'!$I7165*'Consolidtaed Data'!$H7165</f>
        <v>3000</v>
      </c>
      <c r="M564" s="9">
        <f>'Consolidtaed Data'!$L7165-'Consolidtaed Data'!$K7165</f>
        <v>240</v>
      </c>
      <c r="N564" s="9" t="str">
        <f>VLOOKUP('Consolidtaed Data'!$C7165,[1]Locations!$A:$O,2,0)</f>
        <v>Sacramento</v>
      </c>
      <c r="O564" s="9" t="str">
        <f>VLOOKUP('Consolidtaed Data'!$D7165,'[1]Sales People'!$A:$B,2,0)</f>
        <v>Arthur Mccoy</v>
      </c>
      <c r="P564" s="9" t="str">
        <f>VLOOKUP('Consolidtaed Data'!$E7165,[1]Customers!$A:$B,2,0)</f>
        <v>Raymond Allen</v>
      </c>
      <c r="Q564" s="11">
        <f>WEEKDAY('Consolidtaed Data'!$F7165)</f>
        <v>3</v>
      </c>
      <c r="R564" s="9">
        <f>MONTH('Consolidtaed Data'!$F7165)</f>
        <v>6</v>
      </c>
      <c r="S564" s="9" t="str">
        <f>TEXT(Table3[[#This Row],[Purchase Date]],"MMMM")</f>
        <v>February</v>
      </c>
      <c r="T564" s="9">
        <f>YEAR('Consolidtaed Data'!$F7165)</f>
        <v>2021</v>
      </c>
    </row>
    <row r="565" spans="1:20" x14ac:dyDescent="0.3">
      <c r="A565" s="9" t="s">
        <v>1300</v>
      </c>
      <c r="B565" s="9" t="s">
        <v>477</v>
      </c>
      <c r="C565" s="9" t="s">
        <v>104</v>
      </c>
      <c r="D565" s="9" t="s">
        <v>68</v>
      </c>
      <c r="E565" s="9" t="s">
        <v>1892</v>
      </c>
      <c r="F565" s="10">
        <v>43870</v>
      </c>
      <c r="G565" s="10" t="str">
        <f>VLOOKUP(Table3[[#This Row],[Product ID]],[1]Products!$A:$G,2,0)</f>
        <v>Product 46</v>
      </c>
      <c r="H565" s="22">
        <v>1</v>
      </c>
      <c r="I565" s="9">
        <f>VLOOKUP('Consolidtaed Data'!$B7535,[1]Products!$A:$G,4,0)</f>
        <v>1635</v>
      </c>
      <c r="J565" s="9">
        <f>VLOOKUP('Consolidtaed Data'!$B7535,[1]Products!$A:$G,3,0)</f>
        <v>1046</v>
      </c>
      <c r="K565" s="9">
        <f>'Consolidtaed Data'!$J7535*'Consolidtaed Data'!$H7535</f>
        <v>589</v>
      </c>
      <c r="L565" s="9">
        <f>'Consolidtaed Data'!$I7535*'Consolidtaed Data'!$H7535</f>
        <v>1052</v>
      </c>
      <c r="M565" s="9">
        <f>'Consolidtaed Data'!$L7535-'Consolidtaed Data'!$K7535</f>
        <v>731</v>
      </c>
      <c r="N565" s="9" t="str">
        <f>VLOOKUP('Consolidtaed Data'!$C7535,[1]Locations!$A:$O,2,0)</f>
        <v>Chula Vista</v>
      </c>
      <c r="O565" s="9" t="str">
        <f>VLOOKUP('Consolidtaed Data'!$D7535,'[1]Sales People'!$A:$B,2,0)</f>
        <v>Ryan Butler</v>
      </c>
      <c r="P565" s="9" t="str">
        <f>VLOOKUP('Consolidtaed Data'!$E7535,[1]Customers!$A:$B,2,0)</f>
        <v>Patrick Graham</v>
      </c>
      <c r="Q565" s="11">
        <f>WEEKDAY('Consolidtaed Data'!$F7535)</f>
        <v>2</v>
      </c>
      <c r="R565" s="9">
        <f>MONTH('Consolidtaed Data'!$F7535)</f>
        <v>7</v>
      </c>
      <c r="S565" s="9" t="str">
        <f>TEXT(Table3[[#This Row],[Purchase Date]],"MMMM")</f>
        <v>February</v>
      </c>
      <c r="T565" s="9">
        <f>YEAR('Consolidtaed Data'!$F7535)</f>
        <v>2021</v>
      </c>
    </row>
    <row r="566" spans="1:20" x14ac:dyDescent="0.3">
      <c r="A566" s="9" t="s">
        <v>1301</v>
      </c>
      <c r="B566" s="9" t="s">
        <v>225</v>
      </c>
      <c r="C566" s="9" t="s">
        <v>186</v>
      </c>
      <c r="D566" s="9" t="s">
        <v>143</v>
      </c>
      <c r="E566" s="9" t="s">
        <v>1701</v>
      </c>
      <c r="F566" s="10">
        <v>43870</v>
      </c>
      <c r="G566" s="10" t="str">
        <f>VLOOKUP(Table3[[#This Row],[Product ID]],[1]Products!$A:$G,2,0)</f>
        <v>Product 24</v>
      </c>
      <c r="H566" s="22">
        <v>1</v>
      </c>
      <c r="I566" s="9">
        <f>VLOOKUP('Consolidtaed Data'!$B7682,[1]Products!$A:$G,4,0)</f>
        <v>1522</v>
      </c>
      <c r="J566" s="9">
        <f>VLOOKUP('Consolidtaed Data'!$B7682,[1]Products!$A:$G,3,0)</f>
        <v>791</v>
      </c>
      <c r="K566" s="9">
        <f>'Consolidtaed Data'!$J7682*'Consolidtaed Data'!$H7682</f>
        <v>504</v>
      </c>
      <c r="L566" s="9">
        <f>'Consolidtaed Data'!$I7682*'Consolidtaed Data'!$H7682</f>
        <v>951</v>
      </c>
      <c r="M566" s="9">
        <f>'Consolidtaed Data'!$L7682-'Consolidtaed Data'!$K7682</f>
        <v>214</v>
      </c>
      <c r="N566" s="9" t="str">
        <f>VLOOKUP('Consolidtaed Data'!$C7682,[1]Locations!$A:$O,2,0)</f>
        <v>El Cajon</v>
      </c>
      <c r="O566" s="9" t="str">
        <f>VLOOKUP('Consolidtaed Data'!$D7682,'[1]Sales People'!$A:$B,2,0)</f>
        <v>Fred Robertson</v>
      </c>
      <c r="P566" s="9" t="str">
        <f>VLOOKUP('Consolidtaed Data'!$E7682,[1]Customers!$A:$B,2,0)</f>
        <v>Carl Collins</v>
      </c>
      <c r="Q566" s="11">
        <f>WEEKDAY('Consolidtaed Data'!$F7682)</f>
        <v>6</v>
      </c>
      <c r="R566" s="9">
        <f>MONTH('Consolidtaed Data'!$F7682)</f>
        <v>8</v>
      </c>
      <c r="S566" s="9" t="str">
        <f>TEXT(Table3[[#This Row],[Purchase Date]],"MMMM")</f>
        <v>February</v>
      </c>
      <c r="T566" s="9">
        <f>YEAR('Consolidtaed Data'!$F7682)</f>
        <v>2021</v>
      </c>
    </row>
    <row r="567" spans="1:20" x14ac:dyDescent="0.3">
      <c r="A567" s="9" t="s">
        <v>1305</v>
      </c>
      <c r="B567" s="9" t="s">
        <v>582</v>
      </c>
      <c r="C567" s="9" t="s">
        <v>228</v>
      </c>
      <c r="D567" s="9" t="s">
        <v>206</v>
      </c>
      <c r="E567" s="9" t="s">
        <v>1438</v>
      </c>
      <c r="F567" s="10">
        <v>43870</v>
      </c>
      <c r="G567" s="10" t="str">
        <f>VLOOKUP(Table3[[#This Row],[Product ID]],[1]Products!$A:$G,2,0)</f>
        <v>Product 58</v>
      </c>
      <c r="H567" s="22">
        <v>1</v>
      </c>
      <c r="I567" s="9">
        <f>VLOOKUP('Consolidtaed Data'!$B7835,[1]Products!$A:$G,4,0)</f>
        <v>947</v>
      </c>
      <c r="J567" s="9">
        <f>VLOOKUP('Consolidtaed Data'!$B7835,[1]Products!$A:$G,3,0)</f>
        <v>786</v>
      </c>
      <c r="K567" s="9">
        <f>'Consolidtaed Data'!$J7835*'Consolidtaed Data'!$H7835</f>
        <v>1683</v>
      </c>
      <c r="L567" s="9">
        <f>'Consolidtaed Data'!$I7835*'Consolidtaed Data'!$H7835</f>
        <v>2052</v>
      </c>
      <c r="M567" s="9">
        <f>'Consolidtaed Data'!$L7835-'Consolidtaed Data'!$K7835</f>
        <v>992</v>
      </c>
      <c r="N567" s="9" t="str">
        <f>VLOOKUP('Consolidtaed Data'!$C7835,[1]Locations!$A:$O,2,0)</f>
        <v>Costa Mesa</v>
      </c>
      <c r="O567" s="9" t="str">
        <f>VLOOKUP('Consolidtaed Data'!$D7835,'[1]Sales People'!$A:$B,2,0)</f>
        <v>Ernest Wagner</v>
      </c>
      <c r="P567" s="9" t="str">
        <f>VLOOKUP('Consolidtaed Data'!$E7835,[1]Customers!$A:$B,2,0)</f>
        <v>Steven Howard</v>
      </c>
      <c r="Q567" s="11">
        <f>WEEKDAY('Consolidtaed Data'!$F7835)</f>
        <v>4</v>
      </c>
      <c r="R567" s="9">
        <f>MONTH('Consolidtaed Data'!$F7835)</f>
        <v>8</v>
      </c>
      <c r="S567" s="9" t="str">
        <f>TEXT(Table3[[#This Row],[Purchase Date]],"MMMM")</f>
        <v>February</v>
      </c>
      <c r="T567" s="9">
        <f>YEAR('Consolidtaed Data'!$F7835)</f>
        <v>2021</v>
      </c>
    </row>
    <row r="568" spans="1:20" x14ac:dyDescent="0.3">
      <c r="A568" s="9" t="s">
        <v>1306</v>
      </c>
      <c r="B568" s="9" t="s">
        <v>191</v>
      </c>
      <c r="C568" s="9" t="s">
        <v>275</v>
      </c>
      <c r="D568" s="9" t="s">
        <v>13</v>
      </c>
      <c r="E568" s="9" t="s">
        <v>706</v>
      </c>
      <c r="F568" s="10">
        <v>43870</v>
      </c>
      <c r="G568" s="10" t="str">
        <f>VLOOKUP(Table3[[#This Row],[Product ID]],[1]Products!$A:$G,2,0)</f>
        <v>Product 36</v>
      </c>
      <c r="H568" s="22">
        <v>1</v>
      </c>
      <c r="I568" s="9">
        <f>VLOOKUP('Consolidtaed Data'!$B8054,[1]Products!$A:$G,4,0)</f>
        <v>368</v>
      </c>
      <c r="J568" s="9">
        <f>VLOOKUP('Consolidtaed Data'!$B8054,[1]Products!$A:$G,3,0)</f>
        <v>269</v>
      </c>
      <c r="K568" s="9">
        <f>'Consolidtaed Data'!$J8054*'Consolidtaed Data'!$H8054</f>
        <v>1220</v>
      </c>
      <c r="L568" s="9">
        <f>'Consolidtaed Data'!$I8054*'Consolidtaed Data'!$H8054</f>
        <v>1671</v>
      </c>
      <c r="M568" s="9">
        <f>'Consolidtaed Data'!$L8054-'Consolidtaed Data'!$K8054</f>
        <v>1980</v>
      </c>
      <c r="N568" s="9" t="str">
        <f>VLOOKUP('Consolidtaed Data'!$C8054,[1]Locations!$A:$O,2,0)</f>
        <v>Jurupa Valley</v>
      </c>
      <c r="O568" s="9" t="str">
        <f>VLOOKUP('Consolidtaed Data'!$D8054,'[1]Sales People'!$A:$B,2,0)</f>
        <v>Ernest Wheeler</v>
      </c>
      <c r="P568" s="9" t="str">
        <f>VLOOKUP('Consolidtaed Data'!$E8054,[1]Customers!$A:$B,2,0)</f>
        <v>Scott Rice</v>
      </c>
      <c r="Q568" s="11">
        <f>WEEKDAY('Consolidtaed Data'!$F8054)</f>
        <v>1</v>
      </c>
      <c r="R568" s="9">
        <f>MONTH('Consolidtaed Data'!$F8054)</f>
        <v>9</v>
      </c>
      <c r="S568" s="9" t="str">
        <f>TEXT(Table3[[#This Row],[Purchase Date]],"MMMM")</f>
        <v>February</v>
      </c>
      <c r="T568" s="9">
        <f>YEAR('Consolidtaed Data'!$F8054)</f>
        <v>2021</v>
      </c>
    </row>
    <row r="569" spans="1:20" x14ac:dyDescent="0.3">
      <c r="A569" s="9" t="s">
        <v>1308</v>
      </c>
      <c r="B569" s="9" t="s">
        <v>338</v>
      </c>
      <c r="C569" s="9" t="s">
        <v>347</v>
      </c>
      <c r="D569" s="9" t="s">
        <v>193</v>
      </c>
      <c r="E569" s="9" t="s">
        <v>640</v>
      </c>
      <c r="F569" s="10">
        <v>43870</v>
      </c>
      <c r="G569" s="10" t="str">
        <f>VLOOKUP(Table3[[#This Row],[Product ID]],[1]Products!$A:$G,2,0)</f>
        <v>Product 95</v>
      </c>
      <c r="H569" s="22">
        <v>1</v>
      </c>
      <c r="I569" s="9">
        <f>VLOOKUP('Consolidtaed Data'!$B8225,[1]Products!$A:$G,4,0)</f>
        <v>1582</v>
      </c>
      <c r="J569" s="9">
        <f>VLOOKUP('Consolidtaed Data'!$B8225,[1]Products!$A:$G,3,0)</f>
        <v>1234</v>
      </c>
      <c r="K569" s="9">
        <f>'Consolidtaed Data'!$J8225*'Consolidtaed Data'!$H8225</f>
        <v>984</v>
      </c>
      <c r="L569" s="9">
        <f>'Consolidtaed Data'!$I8225*'Consolidtaed Data'!$H8225</f>
        <v>1367</v>
      </c>
      <c r="M569" s="9">
        <f>'Consolidtaed Data'!$L8225-'Consolidtaed Data'!$K8225</f>
        <v>406</v>
      </c>
      <c r="N569" s="9" t="str">
        <f>VLOOKUP('Consolidtaed Data'!$C8225,[1]Locations!$A:$O,2,0)</f>
        <v>Glendale</v>
      </c>
      <c r="O569" s="9" t="str">
        <f>VLOOKUP('Consolidtaed Data'!$D8225,'[1]Sales People'!$A:$B,2,0)</f>
        <v>Charles Harper</v>
      </c>
      <c r="P569" s="9" t="str">
        <f>VLOOKUP('Consolidtaed Data'!$E8225,[1]Customers!$A:$B,2,0)</f>
        <v>Nicholas Sanders</v>
      </c>
      <c r="Q569" s="11">
        <f>WEEKDAY('Consolidtaed Data'!$F8225)</f>
        <v>6</v>
      </c>
      <c r="R569" s="9">
        <f>MONTH('Consolidtaed Data'!$F8225)</f>
        <v>9</v>
      </c>
      <c r="S569" s="9" t="str">
        <f>TEXT(Table3[[#This Row],[Purchase Date]],"MMMM")</f>
        <v>February</v>
      </c>
      <c r="T569" s="9">
        <f>YEAR('Consolidtaed Data'!$F8225)</f>
        <v>2021</v>
      </c>
    </row>
    <row r="570" spans="1:20" x14ac:dyDescent="0.3">
      <c r="A570" s="9" t="s">
        <v>1311</v>
      </c>
      <c r="B570" s="9" t="s">
        <v>418</v>
      </c>
      <c r="C570" s="9" t="s">
        <v>226</v>
      </c>
      <c r="D570" s="9" t="s">
        <v>22</v>
      </c>
      <c r="E570" s="9" t="s">
        <v>345</v>
      </c>
      <c r="F570" s="10">
        <v>43870</v>
      </c>
      <c r="G570" s="10" t="str">
        <f>VLOOKUP(Table3[[#This Row],[Product ID]],[1]Products!$A:$G,2,0)</f>
        <v>Product 82</v>
      </c>
      <c r="H570" s="22">
        <v>2</v>
      </c>
      <c r="I570" s="9">
        <f>VLOOKUP('Consolidtaed Data'!$B8656,[1]Products!$A:$G,4,0)</f>
        <v>1783</v>
      </c>
      <c r="J570" s="9">
        <f>VLOOKUP('Consolidtaed Data'!$B8656,[1]Products!$A:$G,3,0)</f>
        <v>1516</v>
      </c>
      <c r="K570" s="9">
        <f>'Consolidtaed Data'!$J8656*'Consolidtaed Data'!$H8656</f>
        <v>1161</v>
      </c>
      <c r="L570" s="9">
        <f>'Consolidtaed Data'!$I8656*'Consolidtaed Data'!$H8656</f>
        <v>2001</v>
      </c>
      <c r="M570" s="9">
        <f>'Consolidtaed Data'!$L8656-'Consolidtaed Data'!$K8656</f>
        <v>731</v>
      </c>
      <c r="N570" s="9" t="str">
        <f>VLOOKUP('Consolidtaed Data'!$C8656,[1]Locations!$A:$O,2,0)</f>
        <v>Jurupa Valley</v>
      </c>
      <c r="O570" s="9" t="str">
        <f>VLOOKUP('Consolidtaed Data'!$D8656,'[1]Sales People'!$A:$B,2,0)</f>
        <v>Roger Ramos</v>
      </c>
      <c r="P570" s="9" t="str">
        <f>VLOOKUP('Consolidtaed Data'!$E8656,[1]Customers!$A:$B,2,0)</f>
        <v>Dennis Myers</v>
      </c>
      <c r="Q570" s="11">
        <f>WEEKDAY('Consolidtaed Data'!$F8656)</f>
        <v>4</v>
      </c>
      <c r="R570" s="9">
        <f>MONTH('Consolidtaed Data'!$F8656)</f>
        <v>10</v>
      </c>
      <c r="S570" s="9" t="str">
        <f>TEXT(Table3[[#This Row],[Purchase Date]],"MMMM")</f>
        <v>February</v>
      </c>
      <c r="T570" s="9">
        <f>YEAR('Consolidtaed Data'!$F8656)</f>
        <v>2021</v>
      </c>
    </row>
    <row r="571" spans="1:20" x14ac:dyDescent="0.3">
      <c r="A571" s="9" t="s">
        <v>1312</v>
      </c>
      <c r="B571" s="9" t="s">
        <v>806</v>
      </c>
      <c r="C571" s="9" t="s">
        <v>352</v>
      </c>
      <c r="D571" s="9" t="s">
        <v>229</v>
      </c>
      <c r="E571" s="9" t="s">
        <v>144</v>
      </c>
      <c r="F571" s="10">
        <v>43870</v>
      </c>
      <c r="G571" s="10" t="str">
        <f>VLOOKUP(Table3[[#This Row],[Product ID]],[1]Products!$A:$G,2,0)</f>
        <v>Product 72</v>
      </c>
      <c r="H571" s="22">
        <v>2</v>
      </c>
      <c r="I571" s="9">
        <f>VLOOKUP('Consolidtaed Data'!$B8712,[1]Products!$A:$G,4,0)</f>
        <v>880</v>
      </c>
      <c r="J571" s="9">
        <f>VLOOKUP('Consolidtaed Data'!$B8712,[1]Products!$A:$G,3,0)</f>
        <v>634</v>
      </c>
      <c r="K571" s="9">
        <f>'Consolidtaed Data'!$J8712*'Consolidtaed Data'!$H8712</f>
        <v>2460</v>
      </c>
      <c r="L571" s="9">
        <f>'Consolidtaed Data'!$I8712*'Consolidtaed Data'!$H8712</f>
        <v>3566</v>
      </c>
      <c r="M571" s="9">
        <f>'Consolidtaed Data'!$L8712-'Consolidtaed Data'!$K8712</f>
        <v>644</v>
      </c>
      <c r="N571" s="9" t="str">
        <f>VLOOKUP('Consolidtaed Data'!$C8712,[1]Locations!$A:$O,2,0)</f>
        <v>Oxnard</v>
      </c>
      <c r="O571" s="9" t="str">
        <f>VLOOKUP('Consolidtaed Data'!$D8712,'[1]Sales People'!$A:$B,2,0)</f>
        <v>Joshua Taylor</v>
      </c>
      <c r="P571" s="9" t="str">
        <f>VLOOKUP('Consolidtaed Data'!$E8712,[1]Customers!$A:$B,2,0)</f>
        <v>Jack Jackson</v>
      </c>
      <c r="Q571" s="11">
        <f>WEEKDAY('Consolidtaed Data'!$F8712)</f>
        <v>2</v>
      </c>
      <c r="R571" s="9">
        <f>MONTH('Consolidtaed Data'!$F8712)</f>
        <v>10</v>
      </c>
      <c r="S571" s="9" t="str">
        <f>TEXT(Table3[[#This Row],[Purchase Date]],"MMMM")</f>
        <v>February</v>
      </c>
      <c r="T571" s="9">
        <f>YEAR('Consolidtaed Data'!$F8712)</f>
        <v>2021</v>
      </c>
    </row>
    <row r="572" spans="1:20" x14ac:dyDescent="0.3">
      <c r="A572" s="9" t="s">
        <v>1313</v>
      </c>
      <c r="B572" s="9" t="s">
        <v>116</v>
      </c>
      <c r="C572" s="9" t="s">
        <v>12</v>
      </c>
      <c r="D572" s="9" t="s">
        <v>246</v>
      </c>
      <c r="E572" s="9" t="s">
        <v>719</v>
      </c>
      <c r="F572" s="10">
        <v>43870</v>
      </c>
      <c r="G572" s="10" t="str">
        <f>VLOOKUP(Table3[[#This Row],[Product ID]],[1]Products!$A:$G,2,0)</f>
        <v>Product 55</v>
      </c>
      <c r="H572" s="22">
        <v>3</v>
      </c>
      <c r="I572" s="9">
        <f>VLOOKUP('Consolidtaed Data'!$B9136,[1]Products!$A:$G,4,0)</f>
        <v>1967</v>
      </c>
      <c r="J572" s="9">
        <f>VLOOKUP('Consolidtaed Data'!$B9136,[1]Products!$A:$G,3,0)</f>
        <v>1397</v>
      </c>
      <c r="K572" s="9">
        <f>'Consolidtaed Data'!$J9136*'Consolidtaed Data'!$H9136</f>
        <v>2794</v>
      </c>
      <c r="L572" s="9">
        <f>'Consolidtaed Data'!$I9136*'Consolidtaed Data'!$H9136</f>
        <v>3934</v>
      </c>
      <c r="M572" s="9">
        <f>'Consolidtaed Data'!$L9136-'Consolidtaed Data'!$K9136</f>
        <v>1968</v>
      </c>
      <c r="N572" s="9" t="str">
        <f>VLOOKUP('Consolidtaed Data'!$C9136,[1]Locations!$A:$O,2,0)</f>
        <v>Rialto</v>
      </c>
      <c r="O572" s="9" t="str">
        <f>VLOOKUP('Consolidtaed Data'!$D9136,'[1]Sales People'!$A:$B,2,0)</f>
        <v>Jeremy Mendoza</v>
      </c>
      <c r="P572" s="9" t="str">
        <f>VLOOKUP('Consolidtaed Data'!$E9136,[1]Customers!$A:$B,2,0)</f>
        <v>Shawn Ray</v>
      </c>
      <c r="Q572" s="11">
        <f>WEEKDAY('Consolidtaed Data'!$F9136)</f>
        <v>2</v>
      </c>
      <c r="R572" s="9">
        <f>MONTH('Consolidtaed Data'!$F9136)</f>
        <v>11</v>
      </c>
      <c r="S572" s="9" t="str">
        <f>TEXT(Table3[[#This Row],[Purchase Date]],"MMMM")</f>
        <v>February</v>
      </c>
      <c r="T572" s="9">
        <f>YEAR('Consolidtaed Data'!$F9136)</f>
        <v>2021</v>
      </c>
    </row>
    <row r="573" spans="1:20" x14ac:dyDescent="0.3">
      <c r="A573" s="9" t="s">
        <v>1315</v>
      </c>
      <c r="B573" s="9" t="s">
        <v>322</v>
      </c>
      <c r="C573" s="9" t="s">
        <v>394</v>
      </c>
      <c r="D573" s="9" t="s">
        <v>105</v>
      </c>
      <c r="E573" s="9" t="s">
        <v>1771</v>
      </c>
      <c r="F573" s="10">
        <v>43870</v>
      </c>
      <c r="G573" s="10" t="str">
        <f>VLOOKUP(Table3[[#This Row],[Product ID]],[1]Products!$A:$G,2,0)</f>
        <v>Product 43</v>
      </c>
      <c r="H573" s="22">
        <v>1</v>
      </c>
      <c r="I573" s="9">
        <f>VLOOKUP('Consolidtaed Data'!$B9526,[1]Products!$A:$G,4,0)</f>
        <v>217</v>
      </c>
      <c r="J573" s="9">
        <f>VLOOKUP('Consolidtaed Data'!$B9526,[1]Products!$A:$G,3,0)</f>
        <v>171</v>
      </c>
      <c r="K573" s="9">
        <f>'Consolidtaed Data'!$J9526*'Consolidtaed Data'!$H9526</f>
        <v>252</v>
      </c>
      <c r="L573" s="9">
        <f>'Consolidtaed Data'!$I9526*'Consolidtaed Data'!$H9526</f>
        <v>369</v>
      </c>
      <c r="M573" s="9">
        <f>'Consolidtaed Data'!$L9526-'Consolidtaed Data'!$K9526</f>
        <v>1953</v>
      </c>
      <c r="N573" s="9" t="str">
        <f>VLOOKUP('Consolidtaed Data'!$C9526,[1]Locations!$A:$O,2,0)</f>
        <v>Rancho Cucamonga</v>
      </c>
      <c r="O573" s="9" t="str">
        <f>VLOOKUP('Consolidtaed Data'!$D9526,'[1]Sales People'!$A:$B,2,0)</f>
        <v>Ernest Wagner</v>
      </c>
      <c r="P573" s="9" t="str">
        <f>VLOOKUP('Consolidtaed Data'!$E9526,[1]Customers!$A:$B,2,0)</f>
        <v>Raymond Arnold</v>
      </c>
      <c r="Q573" s="11">
        <f>WEEKDAY('Consolidtaed Data'!$F9526)</f>
        <v>3</v>
      </c>
      <c r="R573" s="9">
        <f>MONTH('Consolidtaed Data'!$F9526)</f>
        <v>12</v>
      </c>
      <c r="S573" s="9" t="str">
        <f>TEXT(Table3[[#This Row],[Purchase Date]],"MMMM")</f>
        <v>February</v>
      </c>
      <c r="T573" s="9">
        <f>YEAR('Consolidtaed Data'!$F9526)</f>
        <v>2021</v>
      </c>
    </row>
    <row r="574" spans="1:20" x14ac:dyDescent="0.3">
      <c r="A574" s="9" t="s">
        <v>1316</v>
      </c>
      <c r="B574" s="9" t="s">
        <v>71</v>
      </c>
      <c r="C574" s="9" t="s">
        <v>325</v>
      </c>
      <c r="D574" s="9" t="s">
        <v>127</v>
      </c>
      <c r="E574" s="9" t="s">
        <v>327</v>
      </c>
      <c r="F574" s="10">
        <v>43870</v>
      </c>
      <c r="G574" s="10" t="str">
        <f>VLOOKUP(Table3[[#This Row],[Product ID]],[1]Products!$A:$G,2,0)</f>
        <v>Product 42</v>
      </c>
      <c r="H574" s="22">
        <v>2</v>
      </c>
      <c r="I574" s="9">
        <f>VLOOKUP('Consolidtaed Data'!$B9655,[1]Products!$A:$G,4,0)</f>
        <v>203</v>
      </c>
      <c r="J574" s="9">
        <f>VLOOKUP('Consolidtaed Data'!$B9655,[1]Products!$A:$G,3,0)</f>
        <v>154</v>
      </c>
      <c r="K574" s="9">
        <f>'Consolidtaed Data'!$J9655*'Consolidtaed Data'!$H9655</f>
        <v>2358</v>
      </c>
      <c r="L574" s="9">
        <f>'Consolidtaed Data'!$I9655*'Consolidtaed Data'!$H9655</f>
        <v>2841</v>
      </c>
      <c r="M574" s="9">
        <f>'Consolidtaed Data'!$L9655-'Consolidtaed Data'!$K9655</f>
        <v>74</v>
      </c>
      <c r="N574" s="9" t="str">
        <f>VLOOKUP('Consolidtaed Data'!$C9655,[1]Locations!$A:$O,2,0)</f>
        <v>Carlsbad</v>
      </c>
      <c r="O574" s="9" t="str">
        <f>VLOOKUP('Consolidtaed Data'!$D9655,'[1]Sales People'!$A:$B,2,0)</f>
        <v>Roger Robertson</v>
      </c>
      <c r="P574" s="9" t="str">
        <f>VLOOKUP('Consolidtaed Data'!$E9655,[1]Customers!$A:$B,2,0)</f>
        <v>Gerald Gray</v>
      </c>
      <c r="Q574" s="11">
        <f>WEEKDAY('Consolidtaed Data'!$F9655)</f>
        <v>5</v>
      </c>
      <c r="R574" s="9">
        <f>MONTH('Consolidtaed Data'!$F9655)</f>
        <v>12</v>
      </c>
      <c r="S574" s="9" t="str">
        <f>TEXT(Table3[[#This Row],[Purchase Date]],"MMMM")</f>
        <v>February</v>
      </c>
      <c r="T574" s="9">
        <f>YEAR('Consolidtaed Data'!$F9655)</f>
        <v>2021</v>
      </c>
    </row>
    <row r="575" spans="1:20" x14ac:dyDescent="0.3">
      <c r="A575" s="9" t="s">
        <v>1317</v>
      </c>
      <c r="B575" s="9" t="s">
        <v>188</v>
      </c>
      <c r="C575" s="9" t="s">
        <v>352</v>
      </c>
      <c r="D575" s="9" t="s">
        <v>329</v>
      </c>
      <c r="E575" s="9" t="s">
        <v>1595</v>
      </c>
      <c r="F575" s="10">
        <v>43871</v>
      </c>
      <c r="G575" s="10" t="str">
        <f>VLOOKUP(Table3[[#This Row],[Product ID]],[1]Products!$A:$G,2,0)</f>
        <v>Product 63</v>
      </c>
      <c r="H575" s="22">
        <v>1</v>
      </c>
      <c r="I575" s="9">
        <f>VLOOKUP('Consolidtaed Data'!$B4725,[1]Products!$A:$G,4,0)</f>
        <v>2497</v>
      </c>
      <c r="J575" s="9">
        <f>VLOOKUP('Consolidtaed Data'!$B4725,[1]Products!$A:$G,3,0)</f>
        <v>1473</v>
      </c>
      <c r="K575" s="9">
        <f>'Consolidtaed Data'!$J4725*'Consolidtaed Data'!$H4725</f>
        <v>1090</v>
      </c>
      <c r="L575" s="9">
        <f>'Consolidtaed Data'!$I4725*'Consolidtaed Data'!$H4725</f>
        <v>1380</v>
      </c>
      <c r="M575" s="9">
        <f>'Consolidtaed Data'!$L4725-'Consolidtaed Data'!$K4725</f>
        <v>2280</v>
      </c>
      <c r="N575" s="9" t="str">
        <f>VLOOKUP('Consolidtaed Data'!$C4725,[1]Locations!$A:$O,2,0)</f>
        <v>Salinas</v>
      </c>
      <c r="O575" s="9" t="str">
        <f>VLOOKUP('Consolidtaed Data'!$D4725,'[1]Sales People'!$A:$B,2,0)</f>
        <v>Larry Castillo</v>
      </c>
      <c r="P575" s="9" t="str">
        <f>VLOOKUP('Consolidtaed Data'!$E4725,[1]Customers!$A:$B,2,0)</f>
        <v>Matthew Phillips</v>
      </c>
      <c r="Q575" s="11">
        <f>WEEKDAY('Consolidtaed Data'!$F4725)</f>
        <v>1</v>
      </c>
      <c r="R575" s="9">
        <f>MONTH('Consolidtaed Data'!$F4725)</f>
        <v>12</v>
      </c>
      <c r="S575" s="9" t="str">
        <f>TEXT(Table3[[#This Row],[Purchase Date]],"MMMM")</f>
        <v>February</v>
      </c>
      <c r="T575" s="9">
        <f>YEAR('Consolidtaed Data'!$F4725)</f>
        <v>2020</v>
      </c>
    </row>
    <row r="576" spans="1:20" x14ac:dyDescent="0.3">
      <c r="A576" s="9" t="s">
        <v>1318</v>
      </c>
      <c r="B576" s="9" t="s">
        <v>340</v>
      </c>
      <c r="C576" s="9" t="s">
        <v>165</v>
      </c>
      <c r="D576" s="9" t="s">
        <v>9</v>
      </c>
      <c r="E576" s="9" t="s">
        <v>827</v>
      </c>
      <c r="F576" s="10">
        <v>43871</v>
      </c>
      <c r="G576" s="10" t="str">
        <f>VLOOKUP(Table3[[#This Row],[Product ID]],[1]Products!$A:$G,2,0)</f>
        <v>Product 34</v>
      </c>
      <c r="H576" s="22">
        <v>2</v>
      </c>
      <c r="I576" s="9">
        <f>VLOOKUP('Consolidtaed Data'!$B4927,[1]Products!$A:$G,4,0)</f>
        <v>458</v>
      </c>
      <c r="J576" s="9">
        <f>VLOOKUP('Consolidtaed Data'!$B4927,[1]Products!$A:$G,3,0)</f>
        <v>376</v>
      </c>
      <c r="K576" s="9">
        <f>'Consolidtaed Data'!$J4927*'Consolidtaed Data'!$H4927</f>
        <v>3885</v>
      </c>
      <c r="L576" s="9">
        <f>'Consolidtaed Data'!$I4927*'Consolidtaed Data'!$H4927</f>
        <v>4917</v>
      </c>
      <c r="M576" s="9">
        <f>'Consolidtaed Data'!$L4927-'Consolidtaed Data'!$K4927</f>
        <v>140</v>
      </c>
      <c r="N576" s="9" t="str">
        <f>VLOOKUP('Consolidtaed Data'!$C4927,[1]Locations!$A:$O,2,0)</f>
        <v>Bakersfield</v>
      </c>
      <c r="O576" s="9" t="str">
        <f>VLOOKUP('Consolidtaed Data'!$D4927,'[1]Sales People'!$A:$B,2,0)</f>
        <v>Kevin Butler</v>
      </c>
      <c r="P576" s="9" t="str">
        <f>VLOOKUP('Consolidtaed Data'!$E4927,[1]Customers!$A:$B,2,0)</f>
        <v>Bruce Morrison</v>
      </c>
      <c r="Q576" s="11">
        <f>WEEKDAY('Consolidtaed Data'!$F4927)</f>
        <v>2</v>
      </c>
      <c r="R576" s="9">
        <f>MONTH('Consolidtaed Data'!$F4927)</f>
        <v>12</v>
      </c>
      <c r="S576" s="9" t="str">
        <f>TEXT(Table3[[#This Row],[Purchase Date]],"MMMM")</f>
        <v>February</v>
      </c>
      <c r="T576" s="9">
        <f>YEAR('Consolidtaed Data'!$F4927)</f>
        <v>2020</v>
      </c>
    </row>
    <row r="577" spans="1:20" x14ac:dyDescent="0.3">
      <c r="A577" s="9" t="s">
        <v>1320</v>
      </c>
      <c r="B577" s="9" t="s">
        <v>366</v>
      </c>
      <c r="C577" s="9" t="s">
        <v>472</v>
      </c>
      <c r="D577" s="9" t="s">
        <v>127</v>
      </c>
      <c r="E577" s="9" t="s">
        <v>656</v>
      </c>
      <c r="F577" s="10">
        <v>43871</v>
      </c>
      <c r="G577" s="10" t="str">
        <f>VLOOKUP(Table3[[#This Row],[Product ID]],[1]Products!$A:$G,2,0)</f>
        <v>Product 39</v>
      </c>
      <c r="H577" s="22">
        <v>1</v>
      </c>
      <c r="I577" s="9">
        <f>VLOOKUP('Consolidtaed Data'!$B5104,[1]Products!$A:$G,4,0)</f>
        <v>2464</v>
      </c>
      <c r="J577" s="9">
        <f>VLOOKUP('Consolidtaed Data'!$B5104,[1]Products!$A:$G,3,0)</f>
        <v>1774</v>
      </c>
      <c r="K577" s="9">
        <f>'Consolidtaed Data'!$J5104*'Consolidtaed Data'!$H5104</f>
        <v>791</v>
      </c>
      <c r="L577" s="9">
        <f>'Consolidtaed Data'!$I5104*'Consolidtaed Data'!$H5104</f>
        <v>1522</v>
      </c>
      <c r="M577" s="9">
        <f>'Consolidtaed Data'!$L5104-'Consolidtaed Data'!$K5104</f>
        <v>509</v>
      </c>
      <c r="N577" s="9" t="str">
        <f>VLOOKUP('Consolidtaed Data'!$C5104,[1]Locations!$A:$O,2,0)</f>
        <v>Orange</v>
      </c>
      <c r="O577" s="9" t="str">
        <f>VLOOKUP('Consolidtaed Data'!$D5104,'[1]Sales People'!$A:$B,2,0)</f>
        <v>Sean Miller</v>
      </c>
      <c r="P577" s="9" t="str">
        <f>VLOOKUP('Consolidtaed Data'!$E5104,[1]Customers!$A:$B,2,0)</f>
        <v>Arthur Welch</v>
      </c>
      <c r="Q577" s="11">
        <f>WEEKDAY('Consolidtaed Data'!$F5104)</f>
        <v>1</v>
      </c>
      <c r="R577" s="9">
        <f>MONTH('Consolidtaed Data'!$F5104)</f>
        <v>1</v>
      </c>
      <c r="S577" s="9" t="str">
        <f>TEXT(Table3[[#This Row],[Purchase Date]],"MMMM")</f>
        <v>February</v>
      </c>
      <c r="T577" s="9">
        <f>YEAR('Consolidtaed Data'!$F5104)</f>
        <v>2021</v>
      </c>
    </row>
    <row r="578" spans="1:20" x14ac:dyDescent="0.3">
      <c r="A578" s="9" t="s">
        <v>1321</v>
      </c>
      <c r="B578" s="9" t="s">
        <v>355</v>
      </c>
      <c r="C578" s="9" t="s">
        <v>192</v>
      </c>
      <c r="D578" s="9" t="s">
        <v>46</v>
      </c>
      <c r="E578" s="9" t="s">
        <v>969</v>
      </c>
      <c r="F578" s="10">
        <v>43871</v>
      </c>
      <c r="G578" s="10" t="str">
        <f>VLOOKUP(Table3[[#This Row],[Product ID]],[1]Products!$A:$G,2,0)</f>
        <v>Product 100</v>
      </c>
      <c r="H578" s="22">
        <v>3</v>
      </c>
      <c r="I578" s="9">
        <f>VLOOKUP('Consolidtaed Data'!$B6641,[1]Products!$A:$G,4,0)</f>
        <v>561</v>
      </c>
      <c r="J578" s="9">
        <f>VLOOKUP('Consolidtaed Data'!$B6641,[1]Products!$A:$G,3,0)</f>
        <v>421</v>
      </c>
      <c r="K578" s="9">
        <f>'Consolidtaed Data'!$J6641*'Consolidtaed Data'!$H6641</f>
        <v>1178</v>
      </c>
      <c r="L578" s="9">
        <f>'Consolidtaed Data'!$I6641*'Consolidtaed Data'!$H6641</f>
        <v>2104</v>
      </c>
      <c r="M578" s="9">
        <f>'Consolidtaed Data'!$L6641-'Consolidtaed Data'!$K6641</f>
        <v>82</v>
      </c>
      <c r="N578" s="9" t="str">
        <f>VLOOKUP('Consolidtaed Data'!$C6641,[1]Locations!$A:$O,2,0)</f>
        <v>Hayward</v>
      </c>
      <c r="O578" s="9" t="str">
        <f>VLOOKUP('Consolidtaed Data'!$D6641,'[1]Sales People'!$A:$B,2,0)</f>
        <v>Justin Lynch</v>
      </c>
      <c r="P578" s="9" t="str">
        <f>VLOOKUP('Consolidtaed Data'!$E6641,[1]Customers!$A:$B,2,0)</f>
        <v>Billy Evans</v>
      </c>
      <c r="Q578" s="11">
        <f>WEEKDAY('Consolidtaed Data'!$F6641)</f>
        <v>6</v>
      </c>
      <c r="R578" s="9">
        <f>MONTH('Consolidtaed Data'!$F6641)</f>
        <v>5</v>
      </c>
      <c r="S578" s="9" t="str">
        <f>TEXT(Table3[[#This Row],[Purchase Date]],"MMMM")</f>
        <v>February</v>
      </c>
      <c r="T578" s="9">
        <f>YEAR('Consolidtaed Data'!$F6641)</f>
        <v>2021</v>
      </c>
    </row>
    <row r="579" spans="1:20" x14ac:dyDescent="0.3">
      <c r="A579" s="9" t="s">
        <v>1323</v>
      </c>
      <c r="B579" s="9" t="s">
        <v>129</v>
      </c>
      <c r="C579" s="9" t="s">
        <v>352</v>
      </c>
      <c r="D579" s="9" t="s">
        <v>174</v>
      </c>
      <c r="E579" s="9" t="s">
        <v>2677</v>
      </c>
      <c r="F579" s="10">
        <v>43871</v>
      </c>
      <c r="G579" s="10" t="str">
        <f>VLOOKUP(Table3[[#This Row],[Product ID]],[1]Products!$A:$G,2,0)</f>
        <v>Product 47</v>
      </c>
      <c r="H579" s="22">
        <v>4</v>
      </c>
      <c r="I579" s="9">
        <f>VLOOKUP('Consolidtaed Data'!$B6722,[1]Products!$A:$G,4,0)</f>
        <v>1587</v>
      </c>
      <c r="J579" s="9">
        <f>VLOOKUP('Consolidtaed Data'!$B6722,[1]Products!$A:$G,3,0)</f>
        <v>1301</v>
      </c>
      <c r="K579" s="9">
        <f>'Consolidtaed Data'!$J6722*'Consolidtaed Data'!$H6722</f>
        <v>1272</v>
      </c>
      <c r="L579" s="9">
        <f>'Consolidtaed Data'!$I6722*'Consolidtaed Data'!$H6722</f>
        <v>1590</v>
      </c>
      <c r="M579" s="9">
        <f>'Consolidtaed Data'!$L6722-'Consolidtaed Data'!$K6722</f>
        <v>408</v>
      </c>
      <c r="N579" s="9" t="str">
        <f>VLOOKUP('Consolidtaed Data'!$C6722,[1]Locations!$A:$O,2,0)</f>
        <v>San Bernardino</v>
      </c>
      <c r="O579" s="9" t="str">
        <f>VLOOKUP('Consolidtaed Data'!$D6722,'[1]Sales People'!$A:$B,2,0)</f>
        <v>Bobby Russell</v>
      </c>
      <c r="P579" s="9" t="str">
        <f>VLOOKUP('Consolidtaed Data'!$E6722,[1]Customers!$A:$B,2,0)</f>
        <v>Johnny Ward</v>
      </c>
      <c r="Q579" s="11">
        <f>WEEKDAY('Consolidtaed Data'!$F6722)</f>
        <v>5</v>
      </c>
      <c r="R579" s="9">
        <f>MONTH('Consolidtaed Data'!$F6722)</f>
        <v>5</v>
      </c>
      <c r="S579" s="9" t="str">
        <f>TEXT(Table3[[#This Row],[Purchase Date]],"MMMM")</f>
        <v>February</v>
      </c>
      <c r="T579" s="9">
        <f>YEAR('Consolidtaed Data'!$F6722)</f>
        <v>2021</v>
      </c>
    </row>
    <row r="580" spans="1:20" x14ac:dyDescent="0.3">
      <c r="A580" s="9" t="s">
        <v>1325</v>
      </c>
      <c r="B580" s="9" t="s">
        <v>33</v>
      </c>
      <c r="C580" s="9" t="s">
        <v>331</v>
      </c>
      <c r="D580" s="9" t="s">
        <v>73</v>
      </c>
      <c r="E580" s="9" t="s">
        <v>1409</v>
      </c>
      <c r="F580" s="10">
        <v>43871</v>
      </c>
      <c r="G580" s="10" t="str">
        <f>VLOOKUP(Table3[[#This Row],[Product ID]],[1]Products!$A:$G,2,0)</f>
        <v>Product 29</v>
      </c>
      <c r="H580" s="22">
        <v>3</v>
      </c>
      <c r="I580" s="9">
        <f>VLOOKUP('Consolidtaed Data'!$B6774,[1]Products!$A:$G,4,0)</f>
        <v>530</v>
      </c>
      <c r="J580" s="9">
        <f>VLOOKUP('Consolidtaed Data'!$B6774,[1]Products!$A:$G,3,0)</f>
        <v>424</v>
      </c>
      <c r="K580" s="9">
        <f>'Consolidtaed Data'!$J6774*'Consolidtaed Data'!$H6774</f>
        <v>387</v>
      </c>
      <c r="L580" s="9">
        <f>'Consolidtaed Data'!$I6774*'Consolidtaed Data'!$H6774</f>
        <v>667</v>
      </c>
      <c r="M580" s="9">
        <f>'Consolidtaed Data'!$L6774-'Consolidtaed Data'!$K6774</f>
        <v>827</v>
      </c>
      <c r="N580" s="9" t="str">
        <f>VLOOKUP('Consolidtaed Data'!$C6774,[1]Locations!$A:$O,2,0)</f>
        <v>Pomona</v>
      </c>
      <c r="O580" s="9" t="str">
        <f>VLOOKUP('Consolidtaed Data'!$D6774,'[1]Sales People'!$A:$B,2,0)</f>
        <v>Ernest Wagner</v>
      </c>
      <c r="P580" s="9" t="str">
        <f>VLOOKUP('Consolidtaed Data'!$E6774,[1]Customers!$A:$B,2,0)</f>
        <v>Justin Rodriguez</v>
      </c>
      <c r="Q580" s="11">
        <f>WEEKDAY('Consolidtaed Data'!$F6774)</f>
        <v>2</v>
      </c>
      <c r="R580" s="9">
        <f>MONTH('Consolidtaed Data'!$F6774)</f>
        <v>5</v>
      </c>
      <c r="S580" s="9" t="str">
        <f>TEXT(Table3[[#This Row],[Purchase Date]],"MMMM")</f>
        <v>February</v>
      </c>
      <c r="T580" s="9">
        <f>YEAR('Consolidtaed Data'!$F6774)</f>
        <v>2021</v>
      </c>
    </row>
    <row r="581" spans="1:20" x14ac:dyDescent="0.3">
      <c r="A581" s="9" t="s">
        <v>1326</v>
      </c>
      <c r="B581" s="9" t="s">
        <v>188</v>
      </c>
      <c r="C581" s="9" t="s">
        <v>55</v>
      </c>
      <c r="D581" s="9" t="s">
        <v>73</v>
      </c>
      <c r="E581" s="9" t="s">
        <v>982</v>
      </c>
      <c r="F581" s="10">
        <v>43871</v>
      </c>
      <c r="G581" s="10" t="str">
        <f>VLOOKUP(Table3[[#This Row],[Product ID]],[1]Products!$A:$G,2,0)</f>
        <v>Product 63</v>
      </c>
      <c r="H581" s="22">
        <v>4</v>
      </c>
      <c r="I581" s="9">
        <f>VLOOKUP('Consolidtaed Data'!$B6859,[1]Products!$A:$G,4,0)</f>
        <v>800</v>
      </c>
      <c r="J581" s="9">
        <f>VLOOKUP('Consolidtaed Data'!$B6859,[1]Products!$A:$G,3,0)</f>
        <v>536</v>
      </c>
      <c r="K581" s="9">
        <f>'Consolidtaed Data'!$J6859*'Consolidtaed Data'!$H6859</f>
        <v>665</v>
      </c>
      <c r="L581" s="9">
        <f>'Consolidtaed Data'!$I6859*'Consolidtaed Data'!$H6859</f>
        <v>1278</v>
      </c>
      <c r="M581" s="9">
        <f>'Consolidtaed Data'!$L6859-'Consolidtaed Data'!$K6859</f>
        <v>267</v>
      </c>
      <c r="N581" s="9" t="str">
        <f>VLOOKUP('Consolidtaed Data'!$C6859,[1]Locations!$A:$O,2,0)</f>
        <v>El Monte</v>
      </c>
      <c r="O581" s="9" t="str">
        <f>VLOOKUP('Consolidtaed Data'!$D6859,'[1]Sales People'!$A:$B,2,0)</f>
        <v>Martin Carr</v>
      </c>
      <c r="P581" s="9" t="str">
        <f>VLOOKUP('Consolidtaed Data'!$E6859,[1]Customers!$A:$B,2,0)</f>
        <v>Christopher Nguyen</v>
      </c>
      <c r="Q581" s="11">
        <f>WEEKDAY('Consolidtaed Data'!$F6859)</f>
        <v>2</v>
      </c>
      <c r="R581" s="9">
        <f>MONTH('Consolidtaed Data'!$F6859)</f>
        <v>6</v>
      </c>
      <c r="S581" s="9" t="str">
        <f>TEXT(Table3[[#This Row],[Purchase Date]],"MMMM")</f>
        <v>February</v>
      </c>
      <c r="T581" s="9">
        <f>YEAR('Consolidtaed Data'!$F6859)</f>
        <v>2021</v>
      </c>
    </row>
    <row r="582" spans="1:20" x14ac:dyDescent="0.3">
      <c r="A582" s="9" t="s">
        <v>1327</v>
      </c>
      <c r="B582" s="9" t="s">
        <v>20</v>
      </c>
      <c r="C582" s="9" t="s">
        <v>289</v>
      </c>
      <c r="D582" s="9" t="s">
        <v>46</v>
      </c>
      <c r="E582" s="9" t="s">
        <v>1278</v>
      </c>
      <c r="F582" s="10">
        <v>43871</v>
      </c>
      <c r="G582" s="10" t="str">
        <f>VLOOKUP(Table3[[#This Row],[Product ID]],[1]Products!$A:$G,2,0)</f>
        <v>Product 98</v>
      </c>
      <c r="H582" s="22">
        <v>3</v>
      </c>
      <c r="I582" s="9">
        <f>VLOOKUP('Consolidtaed Data'!$B6889,[1]Products!$A:$G,4,0)</f>
        <v>35</v>
      </c>
      <c r="J582" s="9">
        <f>VLOOKUP('Consolidtaed Data'!$B6889,[1]Products!$A:$G,3,0)</f>
        <v>22</v>
      </c>
      <c r="K582" s="9">
        <f>'Consolidtaed Data'!$J6889*'Consolidtaed Data'!$H6889</f>
        <v>2049</v>
      </c>
      <c r="L582" s="9">
        <f>'Consolidtaed Data'!$I6889*'Consolidtaed Data'!$H6889</f>
        <v>3357</v>
      </c>
      <c r="M582" s="9">
        <f>'Consolidtaed Data'!$L6889-'Consolidtaed Data'!$K6889</f>
        <v>344</v>
      </c>
      <c r="N582" s="9" t="str">
        <f>VLOOKUP('Consolidtaed Data'!$C6889,[1]Locations!$A:$O,2,0)</f>
        <v>Fairfield</v>
      </c>
      <c r="O582" s="9" t="str">
        <f>VLOOKUP('Consolidtaed Data'!$D6889,'[1]Sales People'!$A:$B,2,0)</f>
        <v>Scott Mason</v>
      </c>
      <c r="P582" s="9" t="str">
        <f>VLOOKUP('Consolidtaed Data'!$E6889,[1]Customers!$A:$B,2,0)</f>
        <v>Bruce Harris</v>
      </c>
      <c r="Q582" s="11">
        <f>WEEKDAY('Consolidtaed Data'!$F6889)</f>
        <v>4</v>
      </c>
      <c r="R582" s="9">
        <f>MONTH('Consolidtaed Data'!$F6889)</f>
        <v>6</v>
      </c>
      <c r="S582" s="9" t="str">
        <f>TEXT(Table3[[#This Row],[Purchase Date]],"MMMM")</f>
        <v>February</v>
      </c>
      <c r="T582" s="9">
        <f>YEAR('Consolidtaed Data'!$F6889)</f>
        <v>2021</v>
      </c>
    </row>
    <row r="583" spans="1:20" x14ac:dyDescent="0.3">
      <c r="A583" s="9" t="s">
        <v>1328</v>
      </c>
      <c r="B583" s="9" t="s">
        <v>116</v>
      </c>
      <c r="C583" s="9" t="s">
        <v>319</v>
      </c>
      <c r="D583" s="9" t="s">
        <v>315</v>
      </c>
      <c r="E583" s="9" t="s">
        <v>1112</v>
      </c>
      <c r="F583" s="10">
        <v>43871</v>
      </c>
      <c r="G583" s="10" t="str">
        <f>VLOOKUP(Table3[[#This Row],[Product ID]],[1]Products!$A:$G,2,0)</f>
        <v>Product 55</v>
      </c>
      <c r="H583" s="22">
        <v>1</v>
      </c>
      <c r="I583" s="9">
        <f>VLOOKUP('Consolidtaed Data'!$B6974,[1]Products!$A:$G,4,0)</f>
        <v>356</v>
      </c>
      <c r="J583" s="9">
        <f>VLOOKUP('Consolidtaed Data'!$B6974,[1]Products!$A:$G,3,0)</f>
        <v>292</v>
      </c>
      <c r="K583" s="9">
        <f>'Consolidtaed Data'!$J6974*'Consolidtaed Data'!$H6974</f>
        <v>269</v>
      </c>
      <c r="L583" s="9">
        <f>'Consolidtaed Data'!$I6974*'Consolidtaed Data'!$H6974</f>
        <v>368</v>
      </c>
      <c r="M583" s="9">
        <f>'Consolidtaed Data'!$L6974-'Consolidtaed Data'!$K6974</f>
        <v>452</v>
      </c>
      <c r="N583" s="9" t="str">
        <f>VLOOKUP('Consolidtaed Data'!$C6974,[1]Locations!$A:$O,2,0)</f>
        <v>Fresno</v>
      </c>
      <c r="O583" s="9" t="str">
        <f>VLOOKUP('Consolidtaed Data'!$D6974,'[1]Sales People'!$A:$B,2,0)</f>
        <v>Andrew Bowman</v>
      </c>
      <c r="P583" s="9" t="str">
        <f>VLOOKUP('Consolidtaed Data'!$E6974,[1]Customers!$A:$B,2,0)</f>
        <v>Brandon Dixon</v>
      </c>
      <c r="Q583" s="11">
        <f>WEEKDAY('Consolidtaed Data'!$F6974)</f>
        <v>3</v>
      </c>
      <c r="R583" s="9">
        <f>MONTH('Consolidtaed Data'!$F6974)</f>
        <v>6</v>
      </c>
      <c r="S583" s="9" t="str">
        <f>TEXT(Table3[[#This Row],[Purchase Date]],"MMMM")</f>
        <v>February</v>
      </c>
      <c r="T583" s="9">
        <f>YEAR('Consolidtaed Data'!$F6974)</f>
        <v>2021</v>
      </c>
    </row>
    <row r="584" spans="1:20" x14ac:dyDescent="0.3">
      <c r="A584" s="9" t="s">
        <v>1329</v>
      </c>
      <c r="B584" s="9" t="s">
        <v>240</v>
      </c>
      <c r="C584" s="9" t="s">
        <v>319</v>
      </c>
      <c r="D584" s="9" t="s">
        <v>241</v>
      </c>
      <c r="E584" s="9" t="s">
        <v>740</v>
      </c>
      <c r="F584" s="10">
        <v>43871</v>
      </c>
      <c r="G584" s="10" t="str">
        <f>VLOOKUP(Table3[[#This Row],[Product ID]],[1]Products!$A:$G,2,0)</f>
        <v>Product 70</v>
      </c>
      <c r="H584" s="22">
        <v>1</v>
      </c>
      <c r="I584" s="9">
        <f>VLOOKUP('Consolidtaed Data'!$B8374,[1]Products!$A:$G,4,0)</f>
        <v>1812</v>
      </c>
      <c r="J584" s="9">
        <f>VLOOKUP('Consolidtaed Data'!$B8374,[1]Products!$A:$G,3,0)</f>
        <v>1305</v>
      </c>
      <c r="K584" s="9">
        <f>'Consolidtaed Data'!$J8374*'Consolidtaed Data'!$H8374</f>
        <v>2196</v>
      </c>
      <c r="L584" s="9">
        <f>'Consolidtaed Data'!$I8374*'Consolidtaed Data'!$H8374</f>
        <v>3231</v>
      </c>
      <c r="M584" s="9">
        <f>'Consolidtaed Data'!$L8374-'Consolidtaed Data'!$K8374</f>
        <v>39</v>
      </c>
      <c r="N584" s="9" t="str">
        <f>VLOOKUP('Consolidtaed Data'!$C8374,[1]Locations!$A:$O,2,0)</f>
        <v>Salinas</v>
      </c>
      <c r="O584" s="9" t="str">
        <f>VLOOKUP('Consolidtaed Data'!$D8374,'[1]Sales People'!$A:$B,2,0)</f>
        <v>Jeremy Mendoza</v>
      </c>
      <c r="P584" s="9" t="str">
        <f>VLOOKUP('Consolidtaed Data'!$E8374,[1]Customers!$A:$B,2,0)</f>
        <v>Billy Cook</v>
      </c>
      <c r="Q584" s="11">
        <f>WEEKDAY('Consolidtaed Data'!$F8374)</f>
        <v>4</v>
      </c>
      <c r="R584" s="9">
        <f>MONTH('Consolidtaed Data'!$F8374)</f>
        <v>9</v>
      </c>
      <c r="S584" s="9" t="str">
        <f>TEXT(Table3[[#This Row],[Purchase Date]],"MMMM")</f>
        <v>February</v>
      </c>
      <c r="T584" s="9">
        <f>YEAR('Consolidtaed Data'!$F8374)</f>
        <v>2021</v>
      </c>
    </row>
    <row r="585" spans="1:20" x14ac:dyDescent="0.3">
      <c r="A585" s="9" t="s">
        <v>1330</v>
      </c>
      <c r="B585" s="9" t="s">
        <v>322</v>
      </c>
      <c r="C585" s="9" t="s">
        <v>325</v>
      </c>
      <c r="D585" s="9" t="s">
        <v>326</v>
      </c>
      <c r="E585" s="9" t="s">
        <v>1015</v>
      </c>
      <c r="F585" s="10">
        <v>43871</v>
      </c>
      <c r="G585" s="10" t="str">
        <f>VLOOKUP(Table3[[#This Row],[Product ID]],[1]Products!$A:$G,2,0)</f>
        <v>Product 43</v>
      </c>
      <c r="H585" s="22">
        <v>2</v>
      </c>
      <c r="I585" s="9">
        <f>VLOOKUP('Consolidtaed Data'!$B9513,[1]Products!$A:$G,4,0)</f>
        <v>1582</v>
      </c>
      <c r="J585" s="9">
        <f>VLOOKUP('Consolidtaed Data'!$B9513,[1]Products!$A:$G,3,0)</f>
        <v>1234</v>
      </c>
      <c r="K585" s="9">
        <f>'Consolidtaed Data'!$J9513*'Consolidtaed Data'!$H9513</f>
        <v>1399</v>
      </c>
      <c r="L585" s="9">
        <f>'Consolidtaed Data'!$I9513*'Consolidtaed Data'!$H9513</f>
        <v>2294</v>
      </c>
      <c r="M585" s="9">
        <f>'Consolidtaed Data'!$L9513-'Consolidtaed Data'!$K9513</f>
        <v>1839</v>
      </c>
      <c r="N585" s="9" t="str">
        <f>VLOOKUP('Consolidtaed Data'!$C9513,[1]Locations!$A:$O,2,0)</f>
        <v>Simi Valley</v>
      </c>
      <c r="O585" s="9" t="str">
        <f>VLOOKUP('Consolidtaed Data'!$D9513,'[1]Sales People'!$A:$B,2,0)</f>
        <v>Charles Harper</v>
      </c>
      <c r="P585" s="9" t="str">
        <f>VLOOKUP('Consolidtaed Data'!$E9513,[1]Customers!$A:$B,2,0)</f>
        <v>Ralph Richardson</v>
      </c>
      <c r="Q585" s="11">
        <f>WEEKDAY('Consolidtaed Data'!$F9513)</f>
        <v>2</v>
      </c>
      <c r="R585" s="9">
        <f>MONTH('Consolidtaed Data'!$F9513)</f>
        <v>12</v>
      </c>
      <c r="S585" s="9" t="str">
        <f>TEXT(Table3[[#This Row],[Purchase Date]],"MMMM")</f>
        <v>February</v>
      </c>
      <c r="T585" s="9">
        <f>YEAR('Consolidtaed Data'!$F9513)</f>
        <v>2021</v>
      </c>
    </row>
    <row r="586" spans="1:20" x14ac:dyDescent="0.3">
      <c r="A586" s="9" t="s">
        <v>1331</v>
      </c>
      <c r="B586" s="9" t="s">
        <v>139</v>
      </c>
      <c r="C586" s="9" t="s">
        <v>157</v>
      </c>
      <c r="D586" s="9" t="s">
        <v>22</v>
      </c>
      <c r="E586" s="9" t="s">
        <v>227</v>
      </c>
      <c r="F586" s="10">
        <v>43871</v>
      </c>
      <c r="G586" s="10" t="str">
        <f>VLOOKUP(Table3[[#This Row],[Product ID]],[1]Products!$A:$G,2,0)</f>
        <v>Product 13</v>
      </c>
      <c r="H586" s="22">
        <v>2</v>
      </c>
      <c r="I586" s="9">
        <f>VLOOKUP('Consolidtaed Data'!$B9596,[1]Products!$A:$G,4,0)</f>
        <v>1338</v>
      </c>
      <c r="J586" s="9">
        <f>VLOOKUP('Consolidtaed Data'!$B9596,[1]Products!$A:$G,3,0)</f>
        <v>682</v>
      </c>
      <c r="K586" s="9">
        <f>'Consolidtaed Data'!$J9596*'Consolidtaed Data'!$H9596</f>
        <v>504</v>
      </c>
      <c r="L586" s="9">
        <f>'Consolidtaed Data'!$I9596*'Consolidtaed Data'!$H9596</f>
        <v>951</v>
      </c>
      <c r="M586" s="9">
        <f>'Consolidtaed Data'!$L9596-'Consolidtaed Data'!$K9596</f>
        <v>2396</v>
      </c>
      <c r="N586" s="9" t="str">
        <f>VLOOKUP('Consolidtaed Data'!$C9596,[1]Locations!$A:$O,2,0)</f>
        <v>Fullerton</v>
      </c>
      <c r="O586" s="9" t="str">
        <f>VLOOKUP('Consolidtaed Data'!$D9596,'[1]Sales People'!$A:$B,2,0)</f>
        <v>Jerry Perry</v>
      </c>
      <c r="P586" s="9" t="str">
        <f>VLOOKUP('Consolidtaed Data'!$E9596,[1]Customers!$A:$B,2,0)</f>
        <v>Russell Boyd</v>
      </c>
      <c r="Q586" s="11">
        <f>WEEKDAY('Consolidtaed Data'!$F9596)</f>
        <v>1</v>
      </c>
      <c r="R586" s="9">
        <f>MONTH('Consolidtaed Data'!$F9596)</f>
        <v>12</v>
      </c>
      <c r="S586" s="9" t="str">
        <f>TEXT(Table3[[#This Row],[Purchase Date]],"MMMM")</f>
        <v>February</v>
      </c>
      <c r="T586" s="9">
        <f>YEAR('Consolidtaed Data'!$F9596)</f>
        <v>2021</v>
      </c>
    </row>
    <row r="587" spans="1:20" x14ac:dyDescent="0.3">
      <c r="A587" s="9" t="s">
        <v>1333</v>
      </c>
      <c r="B587" s="9" t="s">
        <v>213</v>
      </c>
      <c r="C587" s="9" t="s">
        <v>564</v>
      </c>
      <c r="D587" s="9" t="s">
        <v>83</v>
      </c>
      <c r="E587" s="9" t="s">
        <v>2592</v>
      </c>
      <c r="F587" s="10">
        <v>43872</v>
      </c>
      <c r="G587" s="10" t="str">
        <f>VLOOKUP(Table3[[#This Row],[Product ID]],[1]Products!$A:$G,2,0)</f>
        <v>Product 68</v>
      </c>
      <c r="H587" s="22">
        <v>1</v>
      </c>
      <c r="I587" s="9">
        <f>VLOOKUP('Consolidtaed Data'!$B4781,[1]Products!$A:$G,4,0)</f>
        <v>1887</v>
      </c>
      <c r="J587" s="9">
        <f>VLOOKUP('Consolidtaed Data'!$B4781,[1]Products!$A:$G,3,0)</f>
        <v>1378</v>
      </c>
      <c r="K587" s="9">
        <f>'Consolidtaed Data'!$J4781*'Consolidtaed Data'!$H4781</f>
        <v>180</v>
      </c>
      <c r="L587" s="9">
        <f>'Consolidtaed Data'!$I4781*'Consolidtaed Data'!$H4781</f>
        <v>224</v>
      </c>
      <c r="M587" s="9">
        <f>'Consolidtaed Data'!$L4781-'Consolidtaed Data'!$K4781</f>
        <v>855</v>
      </c>
      <c r="N587" s="9" t="str">
        <f>VLOOKUP('Consolidtaed Data'!$C4781,[1]Locations!$A:$O,2,0)</f>
        <v>Fullerton</v>
      </c>
      <c r="O587" s="9" t="str">
        <f>VLOOKUP('Consolidtaed Data'!$D4781,'[1]Sales People'!$A:$B,2,0)</f>
        <v>Arthur Mccoy</v>
      </c>
      <c r="P587" s="9" t="str">
        <f>VLOOKUP('Consolidtaed Data'!$E4781,[1]Customers!$A:$B,2,0)</f>
        <v>Alan Thomas</v>
      </c>
      <c r="Q587" s="11">
        <f>WEEKDAY('Consolidtaed Data'!$F4781)</f>
        <v>4</v>
      </c>
      <c r="R587" s="9">
        <f>MONTH('Consolidtaed Data'!$F4781)</f>
        <v>12</v>
      </c>
      <c r="S587" s="9" t="str">
        <f>TEXT(Table3[[#This Row],[Purchase Date]],"MMMM")</f>
        <v>February</v>
      </c>
      <c r="T587" s="9">
        <f>YEAR('Consolidtaed Data'!$F4781)</f>
        <v>2020</v>
      </c>
    </row>
    <row r="588" spans="1:20" x14ac:dyDescent="0.3">
      <c r="A588" s="9" t="s">
        <v>1334</v>
      </c>
      <c r="B588" s="9" t="s">
        <v>529</v>
      </c>
      <c r="C588" s="9" t="s">
        <v>439</v>
      </c>
      <c r="D588" s="9" t="s">
        <v>326</v>
      </c>
      <c r="E588" s="9" t="s">
        <v>1362</v>
      </c>
      <c r="F588" s="10">
        <v>43872</v>
      </c>
      <c r="G588" s="10" t="str">
        <f>VLOOKUP(Table3[[#This Row],[Product ID]],[1]Products!$A:$G,2,0)</f>
        <v>Product 56</v>
      </c>
      <c r="H588" s="22">
        <v>4</v>
      </c>
      <c r="I588" s="9">
        <f>VLOOKUP('Consolidtaed Data'!$B4804,[1]Products!$A:$G,4,0)</f>
        <v>123</v>
      </c>
      <c r="J588" s="9">
        <f>VLOOKUP('Consolidtaed Data'!$B4804,[1]Products!$A:$G,3,0)</f>
        <v>84</v>
      </c>
      <c r="K588" s="9">
        <f>'Consolidtaed Data'!$J4804*'Consolidtaed Data'!$H4804</f>
        <v>984</v>
      </c>
      <c r="L588" s="9">
        <f>'Consolidtaed Data'!$I4804*'Consolidtaed Data'!$H4804</f>
        <v>1367</v>
      </c>
      <c r="M588" s="9">
        <f>'Consolidtaed Data'!$L4804-'Consolidtaed Data'!$K4804</f>
        <v>140</v>
      </c>
      <c r="N588" s="9" t="str">
        <f>VLOOKUP('Consolidtaed Data'!$C4804,[1]Locations!$A:$O,2,0)</f>
        <v>San Mateo</v>
      </c>
      <c r="O588" s="9" t="str">
        <f>VLOOKUP('Consolidtaed Data'!$D4804,'[1]Sales People'!$A:$B,2,0)</f>
        <v>Jeremy Mendoza</v>
      </c>
      <c r="P588" s="9" t="str">
        <f>VLOOKUP('Consolidtaed Data'!$E4804,[1]Customers!$A:$B,2,0)</f>
        <v>Roger Tucker</v>
      </c>
      <c r="Q588" s="11">
        <f>WEEKDAY('Consolidtaed Data'!$F4804)</f>
        <v>6</v>
      </c>
      <c r="R588" s="9">
        <f>MONTH('Consolidtaed Data'!$F4804)</f>
        <v>12</v>
      </c>
      <c r="S588" s="9" t="str">
        <f>TEXT(Table3[[#This Row],[Purchase Date]],"MMMM")</f>
        <v>February</v>
      </c>
      <c r="T588" s="9">
        <f>YEAR('Consolidtaed Data'!$F4804)</f>
        <v>2020</v>
      </c>
    </row>
    <row r="589" spans="1:20" x14ac:dyDescent="0.3">
      <c r="A589" s="9" t="s">
        <v>1336</v>
      </c>
      <c r="B589" s="9" t="s">
        <v>336</v>
      </c>
      <c r="C589" s="9" t="s">
        <v>462</v>
      </c>
      <c r="D589" s="9" t="s">
        <v>326</v>
      </c>
      <c r="E589" s="9" t="s">
        <v>454</v>
      </c>
      <c r="F589" s="10">
        <v>43872</v>
      </c>
      <c r="G589" s="10" t="str">
        <f>VLOOKUP(Table3[[#This Row],[Product ID]],[1]Products!$A:$G,2,0)</f>
        <v>Product 78</v>
      </c>
      <c r="H589" s="22">
        <v>3</v>
      </c>
      <c r="I589" s="9">
        <f>VLOOKUP('Consolidtaed Data'!$B5066,[1]Products!$A:$G,4,0)</f>
        <v>356</v>
      </c>
      <c r="J589" s="9">
        <f>VLOOKUP('Consolidtaed Data'!$B5066,[1]Products!$A:$G,3,0)</f>
        <v>292</v>
      </c>
      <c r="K589" s="9">
        <f>'Consolidtaed Data'!$J5066*'Consolidtaed Data'!$H5066</f>
        <v>1580</v>
      </c>
      <c r="L589" s="9">
        <f>'Consolidtaed Data'!$I5066*'Consolidtaed Data'!$H5066</f>
        <v>2224</v>
      </c>
      <c r="M589" s="9">
        <f>'Consolidtaed Data'!$L5066-'Consolidtaed Data'!$K5066</f>
        <v>13</v>
      </c>
      <c r="N589" s="9" t="str">
        <f>VLOOKUP('Consolidtaed Data'!$C5066,[1]Locations!$A:$O,2,0)</f>
        <v>San Mateo</v>
      </c>
      <c r="O589" s="9" t="str">
        <f>VLOOKUP('Consolidtaed Data'!$D5066,'[1]Sales People'!$A:$B,2,0)</f>
        <v>Brian Hansen</v>
      </c>
      <c r="P589" s="9" t="str">
        <f>VLOOKUP('Consolidtaed Data'!$E5066,[1]Customers!$A:$B,2,0)</f>
        <v>Roy Murphy</v>
      </c>
      <c r="Q589" s="11">
        <f>WEEKDAY('Consolidtaed Data'!$F5066)</f>
        <v>5</v>
      </c>
      <c r="R589" s="9">
        <f>MONTH('Consolidtaed Data'!$F5066)</f>
        <v>1</v>
      </c>
      <c r="S589" s="9" t="str">
        <f>TEXT(Table3[[#This Row],[Purchase Date]],"MMMM")</f>
        <v>February</v>
      </c>
      <c r="T589" s="9">
        <f>YEAR('Consolidtaed Data'!$F5066)</f>
        <v>2021</v>
      </c>
    </row>
    <row r="590" spans="1:20" x14ac:dyDescent="0.3">
      <c r="A590" s="9" t="s">
        <v>1338</v>
      </c>
      <c r="B590" s="9" t="s">
        <v>188</v>
      </c>
      <c r="C590" s="9" t="s">
        <v>72</v>
      </c>
      <c r="D590" s="9" t="s">
        <v>68</v>
      </c>
      <c r="E590" s="9" t="s">
        <v>1152</v>
      </c>
      <c r="F590" s="10">
        <v>43872</v>
      </c>
      <c r="G590" s="10" t="str">
        <f>VLOOKUP(Table3[[#This Row],[Product ID]],[1]Products!$A:$G,2,0)</f>
        <v>Product 63</v>
      </c>
      <c r="H590" s="22">
        <v>1</v>
      </c>
      <c r="I590" s="9">
        <f>VLOOKUP('Consolidtaed Data'!$B5327,[1]Products!$A:$G,4,0)</f>
        <v>1783</v>
      </c>
      <c r="J590" s="9">
        <f>VLOOKUP('Consolidtaed Data'!$B5327,[1]Products!$A:$G,3,0)</f>
        <v>1230</v>
      </c>
      <c r="K590" s="9">
        <f>'Consolidtaed Data'!$J5327*'Consolidtaed Data'!$H5327</f>
        <v>1582</v>
      </c>
      <c r="L590" s="9">
        <f>'Consolidtaed Data'!$I5327*'Consolidtaed Data'!$H5327</f>
        <v>3044</v>
      </c>
      <c r="M590" s="9">
        <f>'Consolidtaed Data'!$L5327-'Consolidtaed Data'!$K5327</f>
        <v>192</v>
      </c>
      <c r="N590" s="9" t="str">
        <f>VLOOKUP('Consolidtaed Data'!$C5327,[1]Locations!$A:$O,2,0)</f>
        <v>Riverside</v>
      </c>
      <c r="O590" s="9" t="str">
        <f>VLOOKUP('Consolidtaed Data'!$D5327,'[1]Sales People'!$A:$B,2,0)</f>
        <v>Jeremy Mendoza</v>
      </c>
      <c r="P590" s="9" t="str">
        <f>VLOOKUP('Consolidtaed Data'!$E5327,[1]Customers!$A:$B,2,0)</f>
        <v>Henry Reyes</v>
      </c>
      <c r="Q590" s="11">
        <f>WEEKDAY('Consolidtaed Data'!$F5327)</f>
        <v>5</v>
      </c>
      <c r="R590" s="9">
        <f>MONTH('Consolidtaed Data'!$F5327)</f>
        <v>1</v>
      </c>
      <c r="S590" s="9" t="str">
        <f>TEXT(Table3[[#This Row],[Purchase Date]],"MMMM")</f>
        <v>February</v>
      </c>
      <c r="T590" s="9">
        <f>YEAR('Consolidtaed Data'!$F5327)</f>
        <v>2021</v>
      </c>
    </row>
    <row r="591" spans="1:20" x14ac:dyDescent="0.3">
      <c r="A591" s="9" t="s">
        <v>1340</v>
      </c>
      <c r="B591" s="9" t="s">
        <v>373</v>
      </c>
      <c r="C591" s="9" t="s">
        <v>178</v>
      </c>
      <c r="D591" s="9" t="s">
        <v>143</v>
      </c>
      <c r="E591" s="9" t="s">
        <v>2533</v>
      </c>
      <c r="F591" s="10">
        <v>43872</v>
      </c>
      <c r="G591" s="10" t="str">
        <f>VLOOKUP(Table3[[#This Row],[Product ID]],[1]Products!$A:$G,2,0)</f>
        <v>Product 66</v>
      </c>
      <c r="H591" s="22">
        <v>1</v>
      </c>
      <c r="I591" s="9">
        <f>VLOOKUP('Consolidtaed Data'!$B5750,[1]Products!$A:$G,4,0)</f>
        <v>356</v>
      </c>
      <c r="J591" s="9">
        <f>VLOOKUP('Consolidtaed Data'!$B5750,[1]Products!$A:$G,3,0)</f>
        <v>292</v>
      </c>
      <c r="K591" s="9">
        <f>'Consolidtaed Data'!$J5750*'Consolidtaed Data'!$H5750</f>
        <v>807</v>
      </c>
      <c r="L591" s="9">
        <f>'Consolidtaed Data'!$I5750*'Consolidtaed Data'!$H5750</f>
        <v>1467</v>
      </c>
      <c r="M591" s="9">
        <f>'Consolidtaed Data'!$L5750-'Consolidtaed Data'!$K5750</f>
        <v>795</v>
      </c>
      <c r="N591" s="9" t="str">
        <f>VLOOKUP('Consolidtaed Data'!$C5750,[1]Locations!$A:$O,2,0)</f>
        <v>Oceanside</v>
      </c>
      <c r="O591" s="9" t="str">
        <f>VLOOKUP('Consolidtaed Data'!$D5750,'[1]Sales People'!$A:$B,2,0)</f>
        <v>Howard Gardner</v>
      </c>
      <c r="P591" s="9" t="str">
        <f>VLOOKUP('Consolidtaed Data'!$E5750,[1]Customers!$A:$B,2,0)</f>
        <v>Eugene Brooks</v>
      </c>
      <c r="Q591" s="11">
        <f>WEEKDAY('Consolidtaed Data'!$F5750)</f>
        <v>2</v>
      </c>
      <c r="R591" s="9">
        <f>MONTH('Consolidtaed Data'!$F5750)</f>
        <v>3</v>
      </c>
      <c r="S591" s="9" t="str">
        <f>TEXT(Table3[[#This Row],[Purchase Date]],"MMMM")</f>
        <v>February</v>
      </c>
      <c r="T591" s="9">
        <f>YEAR('Consolidtaed Data'!$F5750)</f>
        <v>2021</v>
      </c>
    </row>
    <row r="592" spans="1:20" x14ac:dyDescent="0.3">
      <c r="A592" s="9" t="s">
        <v>1341</v>
      </c>
      <c r="B592" s="9" t="s">
        <v>653</v>
      </c>
      <c r="C592" s="9" t="s">
        <v>564</v>
      </c>
      <c r="D592" s="9" t="s">
        <v>46</v>
      </c>
      <c r="E592" s="9" t="s">
        <v>1110</v>
      </c>
      <c r="F592" s="10">
        <v>43872</v>
      </c>
      <c r="G592" s="10" t="str">
        <f>VLOOKUP(Table3[[#This Row],[Product ID]],[1]Products!$A:$G,2,0)</f>
        <v>Product 74</v>
      </c>
      <c r="H592" s="22">
        <v>2</v>
      </c>
      <c r="I592" s="9">
        <f>VLOOKUP('Consolidtaed Data'!$B5873,[1]Products!$A:$G,4,0)</f>
        <v>2005</v>
      </c>
      <c r="J592" s="9">
        <f>VLOOKUP('Consolidtaed Data'!$B5873,[1]Products!$A:$G,3,0)</f>
        <v>1223</v>
      </c>
      <c r="K592" s="9">
        <f>'Consolidtaed Data'!$J5873*'Consolidtaed Data'!$H5873</f>
        <v>584</v>
      </c>
      <c r="L592" s="9">
        <f>'Consolidtaed Data'!$I5873*'Consolidtaed Data'!$H5873</f>
        <v>913</v>
      </c>
      <c r="M592" s="9">
        <f>'Consolidtaed Data'!$L5873-'Consolidtaed Data'!$K5873</f>
        <v>2092</v>
      </c>
      <c r="N592" s="9" t="str">
        <f>VLOOKUP('Consolidtaed Data'!$C5873,[1]Locations!$A:$O,2,0)</f>
        <v>Oxnard</v>
      </c>
      <c r="O592" s="9" t="str">
        <f>VLOOKUP('Consolidtaed Data'!$D5873,'[1]Sales People'!$A:$B,2,0)</f>
        <v>Arthur Mccoy</v>
      </c>
      <c r="P592" s="9" t="str">
        <f>VLOOKUP('Consolidtaed Data'!$E5873,[1]Customers!$A:$B,2,0)</f>
        <v>Jesse Wells</v>
      </c>
      <c r="Q592" s="11">
        <f>WEEKDAY('Consolidtaed Data'!$F5873)</f>
        <v>2</v>
      </c>
      <c r="R592" s="9">
        <f>MONTH('Consolidtaed Data'!$F5873)</f>
        <v>3</v>
      </c>
      <c r="S592" s="9" t="str">
        <f>TEXT(Table3[[#This Row],[Purchase Date]],"MMMM")</f>
        <v>February</v>
      </c>
      <c r="T592" s="9">
        <f>YEAR('Consolidtaed Data'!$F5873)</f>
        <v>2021</v>
      </c>
    </row>
    <row r="593" spans="1:20" x14ac:dyDescent="0.3">
      <c r="A593" s="9" t="s">
        <v>1343</v>
      </c>
      <c r="B593" s="9" t="s">
        <v>188</v>
      </c>
      <c r="C593" s="9" t="s">
        <v>352</v>
      </c>
      <c r="D593" s="9" t="s">
        <v>17</v>
      </c>
      <c r="E593" s="9" t="s">
        <v>534</v>
      </c>
      <c r="F593" s="10">
        <v>43872</v>
      </c>
      <c r="G593" s="10" t="str">
        <f>VLOOKUP(Table3[[#This Row],[Product ID]],[1]Products!$A:$G,2,0)</f>
        <v>Product 63</v>
      </c>
      <c r="H593" s="22">
        <v>2</v>
      </c>
      <c r="I593" s="9">
        <f>VLOOKUP('Consolidtaed Data'!$B5935,[1]Products!$A:$G,4,0)</f>
        <v>886</v>
      </c>
      <c r="J593" s="9">
        <f>VLOOKUP('Consolidtaed Data'!$B5935,[1]Products!$A:$G,3,0)</f>
        <v>478</v>
      </c>
      <c r="K593" s="9">
        <f>'Consolidtaed Data'!$J5935*'Consolidtaed Data'!$H5935</f>
        <v>3576</v>
      </c>
      <c r="L593" s="9">
        <f>'Consolidtaed Data'!$I5935*'Consolidtaed Data'!$H5935</f>
        <v>4706</v>
      </c>
      <c r="M593" s="9">
        <f>'Consolidtaed Data'!$L5935-'Consolidtaed Data'!$K5935</f>
        <v>1060</v>
      </c>
      <c r="N593" s="9" t="str">
        <f>VLOOKUP('Consolidtaed Data'!$C5935,[1]Locations!$A:$O,2,0)</f>
        <v>Simi Valley</v>
      </c>
      <c r="O593" s="9" t="str">
        <f>VLOOKUP('Consolidtaed Data'!$D5935,'[1]Sales People'!$A:$B,2,0)</f>
        <v>Sean Miller</v>
      </c>
      <c r="P593" s="9" t="str">
        <f>VLOOKUP('Consolidtaed Data'!$E5935,[1]Customers!$A:$B,2,0)</f>
        <v>Clarence Austin</v>
      </c>
      <c r="Q593" s="11">
        <f>WEEKDAY('Consolidtaed Data'!$F5935)</f>
        <v>7</v>
      </c>
      <c r="R593" s="9">
        <f>MONTH('Consolidtaed Data'!$F5935)</f>
        <v>3</v>
      </c>
      <c r="S593" s="9" t="str">
        <f>TEXT(Table3[[#This Row],[Purchase Date]],"MMMM")</f>
        <v>February</v>
      </c>
      <c r="T593" s="9">
        <f>YEAR('Consolidtaed Data'!$F5935)</f>
        <v>2021</v>
      </c>
    </row>
    <row r="594" spans="1:20" x14ac:dyDescent="0.3">
      <c r="A594" s="9" t="s">
        <v>1346</v>
      </c>
      <c r="B594" s="9" t="s">
        <v>29</v>
      </c>
      <c r="C594" s="9" t="s">
        <v>94</v>
      </c>
      <c r="D594" s="9" t="s">
        <v>193</v>
      </c>
      <c r="E594" s="9" t="s">
        <v>6621</v>
      </c>
      <c r="F594" s="10">
        <v>43872</v>
      </c>
      <c r="G594" s="10" t="str">
        <f>VLOOKUP(Table3[[#This Row],[Product ID]],[1]Products!$A:$G,2,0)</f>
        <v>Product 37</v>
      </c>
      <c r="H594" s="22">
        <v>1</v>
      </c>
      <c r="I594" s="9">
        <f>VLOOKUP('Consolidtaed Data'!$B6242,[1]Products!$A:$G,4,0)</f>
        <v>2182</v>
      </c>
      <c r="J594" s="9">
        <f>VLOOKUP('Consolidtaed Data'!$B6242,[1]Products!$A:$G,3,0)</f>
        <v>1200</v>
      </c>
      <c r="K594" s="9">
        <f>'Consolidtaed Data'!$J6242*'Consolidtaed Data'!$H6242</f>
        <v>1080</v>
      </c>
      <c r="L594" s="9">
        <f>'Consolidtaed Data'!$I6242*'Consolidtaed Data'!$H6242</f>
        <v>1742</v>
      </c>
      <c r="M594" s="9">
        <f>'Consolidtaed Data'!$L6242-'Consolidtaed Data'!$K6242</f>
        <v>140</v>
      </c>
      <c r="N594" s="9" t="str">
        <f>VLOOKUP('Consolidtaed Data'!$C6242,[1]Locations!$A:$O,2,0)</f>
        <v>Jurupa Valley</v>
      </c>
      <c r="O594" s="9" t="str">
        <f>VLOOKUP('Consolidtaed Data'!$D6242,'[1]Sales People'!$A:$B,2,0)</f>
        <v>Jerry Perry</v>
      </c>
      <c r="P594" s="9" t="str">
        <f>VLOOKUP('Consolidtaed Data'!$E6242,[1]Customers!$A:$B,2,0)</f>
        <v>Joshua Collins</v>
      </c>
      <c r="Q594" s="11">
        <f>WEEKDAY('Consolidtaed Data'!$F6242)</f>
        <v>3</v>
      </c>
      <c r="R594" s="9">
        <f>MONTH('Consolidtaed Data'!$F6242)</f>
        <v>4</v>
      </c>
      <c r="S594" s="9" t="str">
        <f>TEXT(Table3[[#This Row],[Purchase Date]],"MMMM")</f>
        <v>February</v>
      </c>
      <c r="T594" s="9">
        <f>YEAR('Consolidtaed Data'!$F6242)</f>
        <v>2021</v>
      </c>
    </row>
    <row r="595" spans="1:20" x14ac:dyDescent="0.3">
      <c r="A595" s="9" t="s">
        <v>1347</v>
      </c>
      <c r="B595" s="9" t="s">
        <v>182</v>
      </c>
      <c r="C595" s="9" t="s">
        <v>462</v>
      </c>
      <c r="D595" s="9" t="s">
        <v>26</v>
      </c>
      <c r="E595" s="9" t="s">
        <v>299</v>
      </c>
      <c r="F595" s="10">
        <v>43872</v>
      </c>
      <c r="G595" s="10" t="str">
        <f>VLOOKUP(Table3[[#This Row],[Product ID]],[1]Products!$A:$G,2,0)</f>
        <v>Product 9</v>
      </c>
      <c r="H595" s="22">
        <v>1</v>
      </c>
      <c r="I595" s="9">
        <f>VLOOKUP('Consolidtaed Data'!$B7176,[1]Products!$A:$G,4,0)</f>
        <v>1338</v>
      </c>
      <c r="J595" s="9">
        <f>VLOOKUP('Consolidtaed Data'!$B7176,[1]Products!$A:$G,3,0)</f>
        <v>682</v>
      </c>
      <c r="K595" s="9">
        <f>'Consolidtaed Data'!$J7176*'Consolidtaed Data'!$H7176</f>
        <v>1397</v>
      </c>
      <c r="L595" s="9">
        <f>'Consolidtaed Data'!$I7176*'Consolidtaed Data'!$H7176</f>
        <v>1967</v>
      </c>
      <c r="M595" s="9">
        <f>'Consolidtaed Data'!$L7176-'Consolidtaed Data'!$K7176</f>
        <v>1748</v>
      </c>
      <c r="N595" s="9" t="str">
        <f>VLOOKUP('Consolidtaed Data'!$C7176,[1]Locations!$A:$O,2,0)</f>
        <v>Rialto</v>
      </c>
      <c r="O595" s="9" t="str">
        <f>VLOOKUP('Consolidtaed Data'!$D7176,'[1]Sales People'!$A:$B,2,0)</f>
        <v>Brian Hansen</v>
      </c>
      <c r="P595" s="9" t="str">
        <f>VLOOKUP('Consolidtaed Data'!$E7176,[1]Customers!$A:$B,2,0)</f>
        <v>Peter Gilbert</v>
      </c>
      <c r="Q595" s="11">
        <f>WEEKDAY('Consolidtaed Data'!$F7176)</f>
        <v>3</v>
      </c>
      <c r="R595" s="9">
        <f>MONTH('Consolidtaed Data'!$F7176)</f>
        <v>6</v>
      </c>
      <c r="S595" s="9" t="str">
        <f>TEXT(Table3[[#This Row],[Purchase Date]],"MMMM")</f>
        <v>February</v>
      </c>
      <c r="T595" s="9">
        <f>YEAR('Consolidtaed Data'!$F7176)</f>
        <v>2021</v>
      </c>
    </row>
    <row r="596" spans="1:20" x14ac:dyDescent="0.3">
      <c r="A596" s="9" t="s">
        <v>1349</v>
      </c>
      <c r="B596" s="9" t="s">
        <v>366</v>
      </c>
      <c r="C596" s="9" t="s">
        <v>39</v>
      </c>
      <c r="D596" s="9" t="s">
        <v>95</v>
      </c>
      <c r="E596" s="9" t="s">
        <v>224</v>
      </c>
      <c r="F596" s="10">
        <v>43872</v>
      </c>
      <c r="G596" s="10" t="str">
        <f>VLOOKUP(Table3[[#This Row],[Product ID]],[1]Products!$A:$G,2,0)</f>
        <v>Product 39</v>
      </c>
      <c r="H596" s="22">
        <v>1</v>
      </c>
      <c r="I596" s="9">
        <f>VLOOKUP('Consolidtaed Data'!$B7350,[1]Products!$A:$G,4,0)</f>
        <v>2410</v>
      </c>
      <c r="J596" s="9">
        <f>VLOOKUP('Consolidtaed Data'!$B7350,[1]Products!$A:$G,3,0)</f>
        <v>1518</v>
      </c>
      <c r="K596" s="9">
        <f>'Consolidtaed Data'!$J7350*'Consolidtaed Data'!$H7350</f>
        <v>3484</v>
      </c>
      <c r="L596" s="9">
        <f>'Consolidtaed Data'!$I7350*'Consolidtaed Data'!$H7350</f>
        <v>6832</v>
      </c>
      <c r="M596" s="9">
        <f>'Consolidtaed Data'!$L7350-'Consolidtaed Data'!$K7350</f>
        <v>872</v>
      </c>
      <c r="N596" s="9" t="str">
        <f>VLOOKUP('Consolidtaed Data'!$C7350,[1]Locations!$A:$O,2,0)</f>
        <v>Victorville</v>
      </c>
      <c r="O596" s="9" t="str">
        <f>VLOOKUP('Consolidtaed Data'!$D7350,'[1]Sales People'!$A:$B,2,0)</f>
        <v>Kenneth Bradley</v>
      </c>
      <c r="P596" s="9" t="str">
        <f>VLOOKUP('Consolidtaed Data'!$E7350,[1]Customers!$A:$B,2,0)</f>
        <v>Walter Baker</v>
      </c>
      <c r="Q596" s="11">
        <f>WEEKDAY('Consolidtaed Data'!$F7350)</f>
        <v>1</v>
      </c>
      <c r="R596" s="9">
        <f>MONTH('Consolidtaed Data'!$F7350)</f>
        <v>7</v>
      </c>
      <c r="S596" s="9" t="str">
        <f>TEXT(Table3[[#This Row],[Purchase Date]],"MMMM")</f>
        <v>February</v>
      </c>
      <c r="T596" s="9">
        <f>YEAR('Consolidtaed Data'!$F7350)</f>
        <v>2021</v>
      </c>
    </row>
    <row r="597" spans="1:20" x14ac:dyDescent="0.3">
      <c r="A597" s="9" t="s">
        <v>1351</v>
      </c>
      <c r="B597" s="9" t="s">
        <v>284</v>
      </c>
      <c r="C597" s="9" t="s">
        <v>173</v>
      </c>
      <c r="D597" s="9" t="s">
        <v>161</v>
      </c>
      <c r="E597" s="9" t="s">
        <v>2542</v>
      </c>
      <c r="F597" s="10">
        <v>43872</v>
      </c>
      <c r="G597" s="10" t="str">
        <f>VLOOKUP(Table3[[#This Row],[Product ID]],[1]Products!$A:$G,2,0)</f>
        <v>Product 96</v>
      </c>
      <c r="H597" s="22">
        <v>4</v>
      </c>
      <c r="I597" s="9">
        <f>VLOOKUP('Consolidtaed Data'!$B7732,[1]Products!$A:$G,4,0)</f>
        <v>2141</v>
      </c>
      <c r="J597" s="9">
        <f>VLOOKUP('Consolidtaed Data'!$B7732,[1]Products!$A:$G,3,0)</f>
        <v>1777</v>
      </c>
      <c r="K597" s="9">
        <f>'Consolidtaed Data'!$J7732*'Consolidtaed Data'!$H7732</f>
        <v>683</v>
      </c>
      <c r="L597" s="9">
        <f>'Consolidtaed Data'!$I7732*'Consolidtaed Data'!$H7732</f>
        <v>1119</v>
      </c>
      <c r="M597" s="9">
        <f>'Consolidtaed Data'!$L7732-'Consolidtaed Data'!$K7732</f>
        <v>2622</v>
      </c>
      <c r="N597" s="9" t="str">
        <f>VLOOKUP('Consolidtaed Data'!$C7732,[1]Locations!$A:$O,2,0)</f>
        <v>Norwalk</v>
      </c>
      <c r="O597" s="9" t="str">
        <f>VLOOKUP('Consolidtaed Data'!$D7732,'[1]Sales People'!$A:$B,2,0)</f>
        <v>Martin Perry</v>
      </c>
      <c r="P597" s="9" t="str">
        <f>VLOOKUP('Consolidtaed Data'!$E7732,[1]Customers!$A:$B,2,0)</f>
        <v>Scott Allen</v>
      </c>
      <c r="Q597" s="11">
        <f>WEEKDAY('Consolidtaed Data'!$F7732)</f>
        <v>2</v>
      </c>
      <c r="R597" s="9">
        <f>MONTH('Consolidtaed Data'!$F7732)</f>
        <v>8</v>
      </c>
      <c r="S597" s="9" t="str">
        <f>TEXT(Table3[[#This Row],[Purchase Date]],"MMMM")</f>
        <v>February</v>
      </c>
      <c r="T597" s="9">
        <f>YEAR('Consolidtaed Data'!$F7732)</f>
        <v>2021</v>
      </c>
    </row>
    <row r="598" spans="1:20" x14ac:dyDescent="0.3">
      <c r="A598" s="9" t="s">
        <v>1353</v>
      </c>
      <c r="B598" s="9" t="s">
        <v>369</v>
      </c>
      <c r="C598" s="9" t="s">
        <v>108</v>
      </c>
      <c r="D598" s="9" t="s">
        <v>113</v>
      </c>
      <c r="E598" s="9" t="s">
        <v>1197</v>
      </c>
      <c r="F598" s="10">
        <v>43872</v>
      </c>
      <c r="G598" s="10" t="str">
        <f>VLOOKUP(Table3[[#This Row],[Product ID]],[1]Products!$A:$G,2,0)</f>
        <v>Product 8</v>
      </c>
      <c r="H598" s="22">
        <v>4</v>
      </c>
      <c r="I598" s="9">
        <f>VLOOKUP('Consolidtaed Data'!$B8611,[1]Products!$A:$G,4,0)</f>
        <v>1887</v>
      </c>
      <c r="J598" s="9">
        <f>VLOOKUP('Consolidtaed Data'!$B8611,[1]Products!$A:$G,3,0)</f>
        <v>1378</v>
      </c>
      <c r="K598" s="9">
        <f>'Consolidtaed Data'!$J8611*'Consolidtaed Data'!$H8611</f>
        <v>291</v>
      </c>
      <c r="L598" s="9">
        <f>'Consolidtaed Data'!$I8611*'Consolidtaed Data'!$H8611</f>
        <v>378</v>
      </c>
      <c r="M598" s="9">
        <f>'Consolidtaed Data'!$L8611-'Consolidtaed Data'!$K8611</f>
        <v>1380</v>
      </c>
      <c r="N598" s="9" t="str">
        <f>VLOOKUP('Consolidtaed Data'!$C8611,[1]Locations!$A:$O,2,0)</f>
        <v>Salinas</v>
      </c>
      <c r="O598" s="9" t="str">
        <f>VLOOKUP('Consolidtaed Data'!$D8611,'[1]Sales People'!$A:$B,2,0)</f>
        <v>Martin Carr</v>
      </c>
      <c r="P598" s="9" t="str">
        <f>VLOOKUP('Consolidtaed Data'!$E8611,[1]Customers!$A:$B,2,0)</f>
        <v>Ernest Fox</v>
      </c>
      <c r="Q598" s="11">
        <f>WEEKDAY('Consolidtaed Data'!$F8611)</f>
        <v>1</v>
      </c>
      <c r="R598" s="9">
        <f>MONTH('Consolidtaed Data'!$F8611)</f>
        <v>10</v>
      </c>
      <c r="S598" s="9" t="str">
        <f>TEXT(Table3[[#This Row],[Purchase Date]],"MMMM")</f>
        <v>February</v>
      </c>
      <c r="T598" s="9">
        <f>YEAR('Consolidtaed Data'!$F8611)</f>
        <v>2021</v>
      </c>
    </row>
    <row r="599" spans="1:20" x14ac:dyDescent="0.3">
      <c r="A599" s="9" t="s">
        <v>1355</v>
      </c>
      <c r="B599" s="9" t="s">
        <v>411</v>
      </c>
      <c r="C599" s="9" t="s">
        <v>86</v>
      </c>
      <c r="D599" s="9" t="s">
        <v>197</v>
      </c>
      <c r="E599" s="9" t="s">
        <v>296</v>
      </c>
      <c r="F599" s="10">
        <v>43872</v>
      </c>
      <c r="G599" s="10" t="str">
        <f>VLOOKUP(Table3[[#This Row],[Product ID]],[1]Products!$A:$G,2,0)</f>
        <v>Product 27</v>
      </c>
      <c r="H599" s="22">
        <v>3</v>
      </c>
      <c r="I599" s="9">
        <f>VLOOKUP('Consolidtaed Data'!$B9168,[1]Products!$A:$G,4,0)</f>
        <v>2257</v>
      </c>
      <c r="J599" s="9">
        <f>VLOOKUP('Consolidtaed Data'!$B9168,[1]Products!$A:$G,3,0)</f>
        <v>1535</v>
      </c>
      <c r="K599" s="9">
        <f>'Consolidtaed Data'!$J9168*'Consolidtaed Data'!$H9168</f>
        <v>1364</v>
      </c>
      <c r="L599" s="9">
        <f>'Consolidtaed Data'!$I9168*'Consolidtaed Data'!$H9168</f>
        <v>2676</v>
      </c>
      <c r="M599" s="9">
        <f>'Consolidtaed Data'!$L9168-'Consolidtaed Data'!$K9168</f>
        <v>1341</v>
      </c>
      <c r="N599" s="9" t="str">
        <f>VLOOKUP('Consolidtaed Data'!$C9168,[1]Locations!$A:$O,2,0)</f>
        <v>Elk Grove</v>
      </c>
      <c r="O599" s="9" t="str">
        <f>VLOOKUP('Consolidtaed Data'!$D9168,'[1]Sales People'!$A:$B,2,0)</f>
        <v>Sean Miller</v>
      </c>
      <c r="P599" s="9" t="str">
        <f>VLOOKUP('Consolidtaed Data'!$E9168,[1]Customers!$A:$B,2,0)</f>
        <v>Kevin Lopez</v>
      </c>
      <c r="Q599" s="11">
        <f>WEEKDAY('Consolidtaed Data'!$F9168)</f>
        <v>5</v>
      </c>
      <c r="R599" s="9">
        <f>MONTH('Consolidtaed Data'!$F9168)</f>
        <v>11</v>
      </c>
      <c r="S599" s="9" t="str">
        <f>TEXT(Table3[[#This Row],[Purchase Date]],"MMMM")</f>
        <v>February</v>
      </c>
      <c r="T599" s="9">
        <f>YEAR('Consolidtaed Data'!$F9168)</f>
        <v>2021</v>
      </c>
    </row>
    <row r="600" spans="1:20" x14ac:dyDescent="0.3">
      <c r="A600" s="9" t="s">
        <v>1356</v>
      </c>
      <c r="B600" s="9" t="s">
        <v>582</v>
      </c>
      <c r="C600" s="9" t="s">
        <v>173</v>
      </c>
      <c r="D600" s="9" t="s">
        <v>68</v>
      </c>
      <c r="E600" s="9" t="s">
        <v>1886</v>
      </c>
      <c r="F600" s="10">
        <v>43873</v>
      </c>
      <c r="G600" s="10" t="str">
        <f>VLOOKUP(Table3[[#This Row],[Product ID]],[1]Products!$A:$G,2,0)</f>
        <v>Product 58</v>
      </c>
      <c r="H600" s="22">
        <v>1</v>
      </c>
      <c r="I600" s="9">
        <f>VLOOKUP('Consolidtaed Data'!$B5529,[1]Products!$A:$G,4,0)</f>
        <v>2141</v>
      </c>
      <c r="J600" s="9">
        <f>VLOOKUP('Consolidtaed Data'!$B5529,[1]Products!$A:$G,3,0)</f>
        <v>1777</v>
      </c>
      <c r="K600" s="9">
        <f>'Consolidtaed Data'!$J5529*'Consolidtaed Data'!$H5529</f>
        <v>1224</v>
      </c>
      <c r="L600" s="9">
        <f>'Consolidtaed Data'!$I5529*'Consolidtaed Data'!$H5529</f>
        <v>1512</v>
      </c>
      <c r="M600" s="9">
        <f>'Consolidtaed Data'!$L5529-'Consolidtaed Data'!$K5529</f>
        <v>447</v>
      </c>
      <c r="N600" s="9" t="str">
        <f>VLOOKUP('Consolidtaed Data'!$C5529,[1]Locations!$A:$O,2,0)</f>
        <v>Vista</v>
      </c>
      <c r="O600" s="9" t="str">
        <f>VLOOKUP('Consolidtaed Data'!$D5529,'[1]Sales People'!$A:$B,2,0)</f>
        <v>Carl Hall</v>
      </c>
      <c r="P600" s="9" t="str">
        <f>VLOOKUP('Consolidtaed Data'!$E5529,[1]Customers!$A:$B,2,0)</f>
        <v>Alan Green</v>
      </c>
      <c r="Q600" s="11">
        <f>WEEKDAY('Consolidtaed Data'!$F5529)</f>
        <v>6</v>
      </c>
      <c r="R600" s="9">
        <f>MONTH('Consolidtaed Data'!$F5529)</f>
        <v>2</v>
      </c>
      <c r="S600" s="9" t="str">
        <f>TEXT(Table3[[#This Row],[Purchase Date]],"MMMM")</f>
        <v>February</v>
      </c>
      <c r="T600" s="9">
        <f>YEAR('Consolidtaed Data'!$F5529)</f>
        <v>2021</v>
      </c>
    </row>
    <row r="601" spans="1:20" x14ac:dyDescent="0.3">
      <c r="A601" s="9" t="s">
        <v>1358</v>
      </c>
      <c r="B601" s="9" t="s">
        <v>443</v>
      </c>
      <c r="C601" s="9" t="s">
        <v>421</v>
      </c>
      <c r="D601" s="9" t="s">
        <v>17</v>
      </c>
      <c r="E601" s="9" t="s">
        <v>631</v>
      </c>
      <c r="F601" s="10">
        <v>43873</v>
      </c>
      <c r="G601" s="10" t="str">
        <f>VLOOKUP(Table3[[#This Row],[Product ID]],[1]Products!$A:$G,2,0)</f>
        <v>Product 61</v>
      </c>
      <c r="H601" s="22">
        <v>3</v>
      </c>
      <c r="I601" s="9">
        <f>VLOOKUP('Consolidtaed Data'!$B5628,[1]Products!$A:$G,4,0)</f>
        <v>1353</v>
      </c>
      <c r="J601" s="9">
        <f>VLOOKUP('Consolidtaed Data'!$B5628,[1]Products!$A:$G,3,0)</f>
        <v>947</v>
      </c>
      <c r="K601" s="9">
        <f>'Consolidtaed Data'!$J5628*'Consolidtaed Data'!$H5628</f>
        <v>5936</v>
      </c>
      <c r="L601" s="9">
        <f>'Consolidtaed Data'!$I5628*'Consolidtaed Data'!$H5628</f>
        <v>9132</v>
      </c>
      <c r="M601" s="9">
        <f>'Consolidtaed Data'!$L5628-'Consolidtaed Data'!$K5628</f>
        <v>1569</v>
      </c>
      <c r="N601" s="9" t="str">
        <f>VLOOKUP('Consolidtaed Data'!$C5628,[1]Locations!$A:$O,2,0)</f>
        <v>San Bernardino</v>
      </c>
      <c r="O601" s="9" t="str">
        <f>VLOOKUP('Consolidtaed Data'!$D5628,'[1]Sales People'!$A:$B,2,0)</f>
        <v>Brian Hansen</v>
      </c>
      <c r="P601" s="9" t="str">
        <f>VLOOKUP('Consolidtaed Data'!$E5628,[1]Customers!$A:$B,2,0)</f>
        <v>Louis Perry</v>
      </c>
      <c r="Q601" s="11">
        <f>WEEKDAY('Consolidtaed Data'!$F5628)</f>
        <v>1</v>
      </c>
      <c r="R601" s="9">
        <f>MONTH('Consolidtaed Data'!$F5628)</f>
        <v>2</v>
      </c>
      <c r="S601" s="9" t="str">
        <f>TEXT(Table3[[#This Row],[Purchase Date]],"MMMM")</f>
        <v>February</v>
      </c>
      <c r="T601" s="9">
        <f>YEAR('Consolidtaed Data'!$F5628)</f>
        <v>2021</v>
      </c>
    </row>
    <row r="602" spans="1:20" x14ac:dyDescent="0.3">
      <c r="A602" s="9" t="s">
        <v>1360</v>
      </c>
      <c r="B602" s="9" t="s">
        <v>266</v>
      </c>
      <c r="C602" s="9" t="s">
        <v>42</v>
      </c>
      <c r="D602" s="9" t="s">
        <v>31</v>
      </c>
      <c r="E602" s="9" t="s">
        <v>2587</v>
      </c>
      <c r="F602" s="10">
        <v>43873</v>
      </c>
      <c r="G602" s="10" t="str">
        <f>VLOOKUP(Table3[[#This Row],[Product ID]],[1]Products!$A:$G,2,0)</f>
        <v>Product 92</v>
      </c>
      <c r="H602" s="22">
        <v>1</v>
      </c>
      <c r="I602" s="9">
        <f>VLOOKUP('Consolidtaed Data'!$B6301,[1]Products!$A:$G,4,0)</f>
        <v>123</v>
      </c>
      <c r="J602" s="9">
        <f>VLOOKUP('Consolidtaed Data'!$B6301,[1]Products!$A:$G,3,0)</f>
        <v>84</v>
      </c>
      <c r="K602" s="9">
        <f>'Consolidtaed Data'!$J6301*'Consolidtaed Data'!$H6301</f>
        <v>2794</v>
      </c>
      <c r="L602" s="9">
        <f>'Consolidtaed Data'!$I6301*'Consolidtaed Data'!$H6301</f>
        <v>3934</v>
      </c>
      <c r="M602" s="9">
        <f>'Consolidtaed Data'!$L6301-'Consolidtaed Data'!$K6301</f>
        <v>318</v>
      </c>
      <c r="N602" s="9" t="str">
        <f>VLOOKUP('Consolidtaed Data'!$C6301,[1]Locations!$A:$O,2,0)</f>
        <v>Orange</v>
      </c>
      <c r="O602" s="9" t="str">
        <f>VLOOKUP('Consolidtaed Data'!$D6301,'[1]Sales People'!$A:$B,2,0)</f>
        <v>Ronald Reed</v>
      </c>
      <c r="P602" s="9" t="str">
        <f>VLOOKUP('Consolidtaed Data'!$E6301,[1]Customers!$A:$B,2,0)</f>
        <v>Matthew Duncan</v>
      </c>
      <c r="Q602" s="11">
        <f>WEEKDAY('Consolidtaed Data'!$F6301)</f>
        <v>5</v>
      </c>
      <c r="R602" s="9">
        <f>MONTH('Consolidtaed Data'!$F6301)</f>
        <v>4</v>
      </c>
      <c r="S602" s="9" t="str">
        <f>TEXT(Table3[[#This Row],[Purchase Date]],"MMMM")</f>
        <v>February</v>
      </c>
      <c r="T602" s="9">
        <f>YEAR('Consolidtaed Data'!$F6301)</f>
        <v>2021</v>
      </c>
    </row>
    <row r="603" spans="1:20" x14ac:dyDescent="0.3">
      <c r="A603" s="9" t="s">
        <v>1361</v>
      </c>
      <c r="B603" s="9" t="s">
        <v>151</v>
      </c>
      <c r="C603" s="9" t="s">
        <v>90</v>
      </c>
      <c r="D603" s="9" t="s">
        <v>91</v>
      </c>
      <c r="E603" s="9" t="s">
        <v>1090</v>
      </c>
      <c r="F603" s="10">
        <v>43873</v>
      </c>
      <c r="G603" s="10" t="str">
        <f>VLOOKUP(Table3[[#This Row],[Product ID]],[1]Products!$A:$G,2,0)</f>
        <v>Product 94</v>
      </c>
      <c r="H603" s="22">
        <v>2</v>
      </c>
      <c r="I603" s="9">
        <f>VLOOKUP('Consolidtaed Data'!$B7403,[1]Products!$A:$G,4,0)</f>
        <v>2464</v>
      </c>
      <c r="J603" s="9">
        <f>VLOOKUP('Consolidtaed Data'!$B7403,[1]Products!$A:$G,3,0)</f>
        <v>1774</v>
      </c>
      <c r="K603" s="9">
        <f>'Consolidtaed Data'!$J7403*'Consolidtaed Data'!$H7403</f>
        <v>1223</v>
      </c>
      <c r="L603" s="9">
        <f>'Consolidtaed Data'!$I7403*'Consolidtaed Data'!$H7403</f>
        <v>2005</v>
      </c>
      <c r="M603" s="9">
        <f>'Consolidtaed Data'!$L7403-'Consolidtaed Data'!$K7403</f>
        <v>187</v>
      </c>
      <c r="N603" s="9" t="str">
        <f>VLOOKUP('Consolidtaed Data'!$C7403,[1]Locations!$A:$O,2,0)</f>
        <v>Berkeley</v>
      </c>
      <c r="O603" s="9" t="str">
        <f>VLOOKUP('Consolidtaed Data'!$D7403,'[1]Sales People'!$A:$B,2,0)</f>
        <v>Ryan Welch</v>
      </c>
      <c r="P603" s="9" t="str">
        <f>VLOOKUP('Consolidtaed Data'!$E7403,[1]Customers!$A:$B,2,0)</f>
        <v>Carlos Hunt</v>
      </c>
      <c r="Q603" s="11">
        <f>WEEKDAY('Consolidtaed Data'!$F7403)</f>
        <v>5</v>
      </c>
      <c r="R603" s="9">
        <f>MONTH('Consolidtaed Data'!$F7403)</f>
        <v>7</v>
      </c>
      <c r="S603" s="9" t="str">
        <f>TEXT(Table3[[#This Row],[Purchase Date]],"MMMM")</f>
        <v>February</v>
      </c>
      <c r="T603" s="9">
        <f>YEAR('Consolidtaed Data'!$F7403)</f>
        <v>2021</v>
      </c>
    </row>
    <row r="604" spans="1:20" x14ac:dyDescent="0.3">
      <c r="A604" s="9" t="s">
        <v>1364</v>
      </c>
      <c r="B604" s="9" t="s">
        <v>549</v>
      </c>
      <c r="C604" s="9" t="s">
        <v>86</v>
      </c>
      <c r="D604" s="9" t="s">
        <v>193</v>
      </c>
      <c r="E604" s="9" t="s">
        <v>584</v>
      </c>
      <c r="F604" s="10">
        <v>43873</v>
      </c>
      <c r="G604" s="10" t="str">
        <f>VLOOKUP(Table3[[#This Row],[Product ID]],[1]Products!$A:$G,2,0)</f>
        <v>Product 10</v>
      </c>
      <c r="H604" s="22">
        <v>2</v>
      </c>
      <c r="I604" s="9">
        <f>VLOOKUP('Consolidtaed Data'!$B7813,[1]Products!$A:$G,4,0)</f>
        <v>1783</v>
      </c>
      <c r="J604" s="9">
        <f>VLOOKUP('Consolidtaed Data'!$B7813,[1]Products!$A:$G,3,0)</f>
        <v>1516</v>
      </c>
      <c r="K604" s="9">
        <f>'Consolidtaed Data'!$J7813*'Consolidtaed Data'!$H7813</f>
        <v>61</v>
      </c>
      <c r="L604" s="9">
        <f>'Consolidtaed Data'!$I7813*'Consolidtaed Data'!$H7813</f>
        <v>95</v>
      </c>
      <c r="M604" s="9">
        <f>'Consolidtaed Data'!$L7813-'Consolidtaed Data'!$K7813</f>
        <v>792</v>
      </c>
      <c r="N604" s="9" t="str">
        <f>VLOOKUP('Consolidtaed Data'!$C7813,[1]Locations!$A:$O,2,0)</f>
        <v>Chula Vista</v>
      </c>
      <c r="O604" s="9" t="str">
        <f>VLOOKUP('Consolidtaed Data'!$D7813,'[1]Sales People'!$A:$B,2,0)</f>
        <v>Joshua Taylor</v>
      </c>
      <c r="P604" s="9" t="str">
        <f>VLOOKUP('Consolidtaed Data'!$E7813,[1]Customers!$A:$B,2,0)</f>
        <v>Antonio Owens</v>
      </c>
      <c r="Q604" s="11">
        <f>WEEKDAY('Consolidtaed Data'!$F7813)</f>
        <v>2</v>
      </c>
      <c r="R604" s="9">
        <f>MONTH('Consolidtaed Data'!$F7813)</f>
        <v>8</v>
      </c>
      <c r="S604" s="9" t="str">
        <f>TEXT(Table3[[#This Row],[Purchase Date]],"MMMM")</f>
        <v>February</v>
      </c>
      <c r="T604" s="9">
        <f>YEAR('Consolidtaed Data'!$F7813)</f>
        <v>2021</v>
      </c>
    </row>
    <row r="605" spans="1:20" x14ac:dyDescent="0.3">
      <c r="A605" s="9" t="s">
        <v>1365</v>
      </c>
      <c r="B605" s="9" t="s">
        <v>213</v>
      </c>
      <c r="C605" s="9" t="s">
        <v>263</v>
      </c>
      <c r="D605" s="9" t="s">
        <v>149</v>
      </c>
      <c r="E605" s="9" t="s">
        <v>1293</v>
      </c>
      <c r="F605" s="10">
        <v>43873</v>
      </c>
      <c r="G605" s="10" t="str">
        <f>VLOOKUP(Table3[[#This Row],[Product ID]],[1]Products!$A:$G,2,0)</f>
        <v>Product 68</v>
      </c>
      <c r="H605" s="22">
        <v>1</v>
      </c>
      <c r="I605" s="9">
        <f>VLOOKUP('Consolidtaed Data'!$B9006,[1]Products!$A:$G,4,0)</f>
        <v>2495</v>
      </c>
      <c r="J605" s="9">
        <f>VLOOKUP('Consolidtaed Data'!$B9006,[1]Products!$A:$G,3,0)</f>
        <v>1896</v>
      </c>
      <c r="K605" s="9">
        <f>'Consolidtaed Data'!$J9006*'Consolidtaed Data'!$H9006</f>
        <v>1122</v>
      </c>
      <c r="L605" s="9">
        <f>'Consolidtaed Data'!$I9006*'Consolidtaed Data'!$H9006</f>
        <v>1368</v>
      </c>
      <c r="M605" s="9">
        <f>'Consolidtaed Data'!$L9006-'Consolidtaed Data'!$K9006</f>
        <v>452</v>
      </c>
      <c r="N605" s="9" t="str">
        <f>VLOOKUP('Consolidtaed Data'!$C9006,[1]Locations!$A:$O,2,0)</f>
        <v>San Jose</v>
      </c>
      <c r="O605" s="9" t="str">
        <f>VLOOKUP('Consolidtaed Data'!$D9006,'[1]Sales People'!$A:$B,2,0)</f>
        <v>Jeremy Mendoza</v>
      </c>
      <c r="P605" s="9" t="str">
        <f>VLOOKUP('Consolidtaed Data'!$E9006,[1]Customers!$A:$B,2,0)</f>
        <v>Wayne Gordon</v>
      </c>
      <c r="Q605" s="11">
        <f>WEEKDAY('Consolidtaed Data'!$F9006)</f>
        <v>7</v>
      </c>
      <c r="R605" s="9">
        <f>MONTH('Consolidtaed Data'!$F9006)</f>
        <v>11</v>
      </c>
      <c r="S605" s="9" t="str">
        <f>TEXT(Table3[[#This Row],[Purchase Date]],"MMMM")</f>
        <v>February</v>
      </c>
      <c r="T605" s="9">
        <f>YEAR('Consolidtaed Data'!$F9006)</f>
        <v>2021</v>
      </c>
    </row>
    <row r="606" spans="1:20" x14ac:dyDescent="0.3">
      <c r="A606" s="9" t="s">
        <v>1366</v>
      </c>
      <c r="B606" s="9" t="s">
        <v>340</v>
      </c>
      <c r="C606" s="9" t="s">
        <v>635</v>
      </c>
      <c r="D606" s="9" t="s">
        <v>51</v>
      </c>
      <c r="E606" s="9" t="s">
        <v>527</v>
      </c>
      <c r="F606" s="10">
        <v>43873</v>
      </c>
      <c r="G606" s="10" t="str">
        <f>VLOOKUP(Table3[[#This Row],[Product ID]],[1]Products!$A:$G,2,0)</f>
        <v>Product 34</v>
      </c>
      <c r="H606" s="22">
        <v>1</v>
      </c>
      <c r="I606" s="9">
        <f>VLOOKUP('Consolidtaed Data'!$B9480,[1]Products!$A:$G,4,0)</f>
        <v>400</v>
      </c>
      <c r="J606" s="9">
        <f>VLOOKUP('Consolidtaed Data'!$B9480,[1]Products!$A:$G,3,0)</f>
        <v>208</v>
      </c>
      <c r="K606" s="9">
        <f>'Consolidtaed Data'!$J9480*'Consolidtaed Data'!$H9480</f>
        <v>1305</v>
      </c>
      <c r="L606" s="9">
        <f>'Consolidtaed Data'!$I9480*'Consolidtaed Data'!$H9480</f>
        <v>1590</v>
      </c>
      <c r="M606" s="9">
        <f>'Consolidtaed Data'!$L9480-'Consolidtaed Data'!$K9480</f>
        <v>827</v>
      </c>
      <c r="N606" s="9" t="str">
        <f>VLOOKUP('Consolidtaed Data'!$C9480,[1]Locations!$A:$O,2,0)</f>
        <v>Jurupa Valley</v>
      </c>
      <c r="O606" s="9" t="str">
        <f>VLOOKUP('Consolidtaed Data'!$D9480,'[1]Sales People'!$A:$B,2,0)</f>
        <v>Ronald Reed</v>
      </c>
      <c r="P606" s="9" t="str">
        <f>VLOOKUP('Consolidtaed Data'!$E9480,[1]Customers!$A:$B,2,0)</f>
        <v>Bobby Greene</v>
      </c>
      <c r="Q606" s="11">
        <f>WEEKDAY('Consolidtaed Data'!$F9480)</f>
        <v>6</v>
      </c>
      <c r="R606" s="9">
        <f>MONTH('Consolidtaed Data'!$F9480)</f>
        <v>12</v>
      </c>
      <c r="S606" s="9" t="str">
        <f>TEXT(Table3[[#This Row],[Purchase Date]],"MMMM")</f>
        <v>February</v>
      </c>
      <c r="T606" s="9">
        <f>YEAR('Consolidtaed Data'!$F9480)</f>
        <v>2021</v>
      </c>
    </row>
    <row r="607" spans="1:20" x14ac:dyDescent="0.3">
      <c r="A607" s="9" t="s">
        <v>1367</v>
      </c>
      <c r="B607" s="9" t="s">
        <v>411</v>
      </c>
      <c r="C607" s="9" t="s">
        <v>249</v>
      </c>
      <c r="D607" s="9" t="s">
        <v>149</v>
      </c>
      <c r="E607" s="9" t="s">
        <v>640</v>
      </c>
      <c r="F607" s="10">
        <v>43873</v>
      </c>
      <c r="G607" s="10" t="str">
        <f>VLOOKUP(Table3[[#This Row],[Product ID]],[1]Products!$A:$G,2,0)</f>
        <v>Product 27</v>
      </c>
      <c r="H607" s="22">
        <v>1</v>
      </c>
      <c r="I607" s="9">
        <f>VLOOKUP('Consolidtaed Data'!$B9533,[1]Products!$A:$G,4,0)</f>
        <v>95</v>
      </c>
      <c r="J607" s="9">
        <f>VLOOKUP('Consolidtaed Data'!$B9533,[1]Products!$A:$G,3,0)</f>
        <v>61</v>
      </c>
      <c r="K607" s="9">
        <f>'Consolidtaed Data'!$J9533*'Consolidtaed Data'!$H9533</f>
        <v>4419</v>
      </c>
      <c r="L607" s="9">
        <f>'Consolidtaed Data'!$I9533*'Consolidtaed Data'!$H9533</f>
        <v>7491</v>
      </c>
      <c r="M607" s="9">
        <f>'Consolidtaed Data'!$L9533-'Consolidtaed Data'!$K9533</f>
        <v>1788</v>
      </c>
      <c r="N607" s="9" t="str">
        <f>VLOOKUP('Consolidtaed Data'!$C9533,[1]Locations!$A:$O,2,0)</f>
        <v>Lancaster</v>
      </c>
      <c r="O607" s="9" t="str">
        <f>VLOOKUP('Consolidtaed Data'!$D9533,'[1]Sales People'!$A:$B,2,0)</f>
        <v>Gary Rodriguez</v>
      </c>
      <c r="P607" s="9" t="str">
        <f>VLOOKUP('Consolidtaed Data'!$E9533,[1]Customers!$A:$B,2,0)</f>
        <v>Ryan Ford</v>
      </c>
      <c r="Q607" s="11">
        <f>WEEKDAY('Consolidtaed Data'!$F9533)</f>
        <v>4</v>
      </c>
      <c r="R607" s="9">
        <f>MONTH('Consolidtaed Data'!$F9533)</f>
        <v>12</v>
      </c>
      <c r="S607" s="9" t="str">
        <f>TEXT(Table3[[#This Row],[Purchase Date]],"MMMM")</f>
        <v>February</v>
      </c>
      <c r="T607" s="9">
        <f>YEAR('Consolidtaed Data'!$F9533)</f>
        <v>2021</v>
      </c>
    </row>
    <row r="608" spans="1:20" x14ac:dyDescent="0.3">
      <c r="A608" s="9" t="s">
        <v>1369</v>
      </c>
      <c r="B608" s="9" t="s">
        <v>373</v>
      </c>
      <c r="C608" s="9" t="s">
        <v>86</v>
      </c>
      <c r="D608" s="9" t="s">
        <v>131</v>
      </c>
      <c r="E608" s="9" t="s">
        <v>454</v>
      </c>
      <c r="F608" s="10">
        <v>43873</v>
      </c>
      <c r="G608" s="10" t="str">
        <f>VLOOKUP(Table3[[#This Row],[Product ID]],[1]Products!$A:$G,2,0)</f>
        <v>Product 66</v>
      </c>
      <c r="H608" s="22">
        <v>2</v>
      </c>
      <c r="I608" s="9">
        <f>VLOOKUP('Consolidtaed Data'!$B9559,[1]Products!$A:$G,4,0)</f>
        <v>1414</v>
      </c>
      <c r="J608" s="9">
        <f>VLOOKUP('Consolidtaed Data'!$B9559,[1]Products!$A:$G,3,0)</f>
        <v>962</v>
      </c>
      <c r="K608" s="9">
        <f>'Consolidtaed Data'!$J9559*'Consolidtaed Data'!$H9559</f>
        <v>984</v>
      </c>
      <c r="L608" s="9">
        <f>'Consolidtaed Data'!$I9559*'Consolidtaed Data'!$H9559</f>
        <v>1367</v>
      </c>
      <c r="M608" s="9">
        <f>'Consolidtaed Data'!$L9559-'Consolidtaed Data'!$K9559</f>
        <v>420</v>
      </c>
      <c r="N608" s="9" t="str">
        <f>VLOOKUP('Consolidtaed Data'!$C9559,[1]Locations!$A:$O,2,0)</f>
        <v>Thousand Oaks</v>
      </c>
      <c r="O608" s="9" t="str">
        <f>VLOOKUP('Consolidtaed Data'!$D9559,'[1]Sales People'!$A:$B,2,0)</f>
        <v>Andrew Bowman</v>
      </c>
      <c r="P608" s="9" t="str">
        <f>VLOOKUP('Consolidtaed Data'!$E9559,[1]Customers!$A:$B,2,0)</f>
        <v>Joe Hanson</v>
      </c>
      <c r="Q608" s="11">
        <f>WEEKDAY('Consolidtaed Data'!$F9559)</f>
        <v>6</v>
      </c>
      <c r="R608" s="9">
        <f>MONTH('Consolidtaed Data'!$F9559)</f>
        <v>12</v>
      </c>
      <c r="S608" s="9" t="str">
        <f>TEXT(Table3[[#This Row],[Purchase Date]],"MMMM")</f>
        <v>February</v>
      </c>
      <c r="T608" s="9">
        <f>YEAR('Consolidtaed Data'!$F9559)</f>
        <v>2021</v>
      </c>
    </row>
    <row r="609" spans="1:20" x14ac:dyDescent="0.3">
      <c r="A609" s="9" t="s">
        <v>1370</v>
      </c>
      <c r="B609" s="9" t="s">
        <v>71</v>
      </c>
      <c r="C609" s="9" t="s">
        <v>469</v>
      </c>
      <c r="D609" s="9" t="s">
        <v>402</v>
      </c>
      <c r="E609" s="9" t="s">
        <v>2166</v>
      </c>
      <c r="F609" s="10">
        <v>43874</v>
      </c>
      <c r="G609" s="10" t="str">
        <f>VLOOKUP(Table3[[#This Row],[Product ID]],[1]Products!$A:$G,2,0)</f>
        <v>Product 42</v>
      </c>
      <c r="H609" s="22">
        <v>4</v>
      </c>
      <c r="I609" s="9">
        <f>VLOOKUP('Consolidtaed Data'!$B4765,[1]Products!$A:$G,4,0)</f>
        <v>1077</v>
      </c>
      <c r="J609" s="9">
        <f>VLOOKUP('Consolidtaed Data'!$B4765,[1]Products!$A:$G,3,0)</f>
        <v>732</v>
      </c>
      <c r="K609" s="9">
        <f>'Consolidtaed Data'!$J4765*'Consolidtaed Data'!$H4765</f>
        <v>540</v>
      </c>
      <c r="L609" s="9">
        <f>'Consolidtaed Data'!$I4765*'Consolidtaed Data'!$H4765</f>
        <v>871</v>
      </c>
      <c r="M609" s="9">
        <f>'Consolidtaed Data'!$L4765-'Consolidtaed Data'!$K4765</f>
        <v>351</v>
      </c>
      <c r="N609" s="9" t="str">
        <f>VLOOKUP('Consolidtaed Data'!$C4765,[1]Locations!$A:$O,2,0)</f>
        <v>San Mateo</v>
      </c>
      <c r="O609" s="9" t="str">
        <f>VLOOKUP('Consolidtaed Data'!$D4765,'[1]Sales People'!$A:$B,2,0)</f>
        <v>Eugene Holmes</v>
      </c>
      <c r="P609" s="9" t="str">
        <f>VLOOKUP('Consolidtaed Data'!$E4765,[1]Customers!$A:$B,2,0)</f>
        <v>Henry Diaz</v>
      </c>
      <c r="Q609" s="11">
        <f>WEEKDAY('Consolidtaed Data'!$F4765)</f>
        <v>3</v>
      </c>
      <c r="R609" s="9">
        <f>MONTH('Consolidtaed Data'!$F4765)</f>
        <v>12</v>
      </c>
      <c r="S609" s="9" t="str">
        <f>TEXT(Table3[[#This Row],[Purchase Date]],"MMMM")</f>
        <v>February</v>
      </c>
      <c r="T609" s="9">
        <f>YEAR('Consolidtaed Data'!$F4765)</f>
        <v>2020</v>
      </c>
    </row>
    <row r="610" spans="1:20" x14ac:dyDescent="0.3">
      <c r="A610" s="9" t="s">
        <v>1371</v>
      </c>
      <c r="B610" s="9" t="s">
        <v>225</v>
      </c>
      <c r="C610" s="9" t="s">
        <v>108</v>
      </c>
      <c r="D610" s="9" t="s">
        <v>113</v>
      </c>
      <c r="E610" s="9" t="s">
        <v>577</v>
      </c>
      <c r="F610" s="10">
        <v>43874</v>
      </c>
      <c r="G610" s="10" t="str">
        <f>VLOOKUP(Table3[[#This Row],[Product ID]],[1]Products!$A:$G,2,0)</f>
        <v>Product 24</v>
      </c>
      <c r="H610" s="22">
        <v>4</v>
      </c>
      <c r="I610" s="9">
        <f>VLOOKUP('Consolidtaed Data'!$B5101,[1]Products!$A:$G,4,0)</f>
        <v>799</v>
      </c>
      <c r="J610" s="9">
        <f>VLOOKUP('Consolidtaed Data'!$B5101,[1]Products!$A:$G,3,0)</f>
        <v>455</v>
      </c>
      <c r="K610" s="9">
        <f>'Consolidtaed Data'!$J5101*'Consolidtaed Data'!$H5101</f>
        <v>3270</v>
      </c>
      <c r="L610" s="9">
        <f>'Consolidtaed Data'!$I5101*'Consolidtaed Data'!$H5101</f>
        <v>4140</v>
      </c>
      <c r="M610" s="9">
        <f>'Consolidtaed Data'!$L5101-'Consolidtaed Data'!$K5101</f>
        <v>147</v>
      </c>
      <c r="N610" s="9" t="str">
        <f>VLOOKUP('Consolidtaed Data'!$C5101,[1]Locations!$A:$O,2,0)</f>
        <v>Vista</v>
      </c>
      <c r="O610" s="9" t="str">
        <f>VLOOKUP('Consolidtaed Data'!$D5101,'[1]Sales People'!$A:$B,2,0)</f>
        <v>Martin Carr</v>
      </c>
      <c r="P610" s="9" t="str">
        <f>VLOOKUP('Consolidtaed Data'!$E5101,[1]Customers!$A:$B,2,0)</f>
        <v>Juan Scott</v>
      </c>
      <c r="Q610" s="11">
        <f>WEEKDAY('Consolidtaed Data'!$F5101)</f>
        <v>7</v>
      </c>
      <c r="R610" s="9">
        <f>MONTH('Consolidtaed Data'!$F5101)</f>
        <v>1</v>
      </c>
      <c r="S610" s="9" t="str">
        <f>TEXT(Table3[[#This Row],[Purchase Date]],"MMMM")</f>
        <v>February</v>
      </c>
      <c r="T610" s="9">
        <f>YEAR('Consolidtaed Data'!$F5101)</f>
        <v>2021</v>
      </c>
    </row>
    <row r="611" spans="1:20" x14ac:dyDescent="0.3">
      <c r="A611" s="9" t="s">
        <v>1373</v>
      </c>
      <c r="B611" s="9" t="s">
        <v>204</v>
      </c>
      <c r="C611" s="9" t="s">
        <v>295</v>
      </c>
      <c r="D611" s="9" t="s">
        <v>80</v>
      </c>
      <c r="E611" s="9" t="s">
        <v>1751</v>
      </c>
      <c r="F611" s="10">
        <v>43874</v>
      </c>
      <c r="G611" s="10" t="str">
        <f>VLOOKUP(Table3[[#This Row],[Product ID]],[1]Products!$A:$G,2,0)</f>
        <v>Product 101</v>
      </c>
      <c r="H611" s="22">
        <v>3</v>
      </c>
      <c r="I611" s="9">
        <f>VLOOKUP('Consolidtaed Data'!$B5731,[1]Products!$A:$G,4,0)</f>
        <v>1500</v>
      </c>
      <c r="J611" s="9">
        <f>VLOOKUP('Consolidtaed Data'!$B5731,[1]Products!$A:$G,3,0)</f>
        <v>900</v>
      </c>
      <c r="K611" s="9">
        <f>'Consolidtaed Data'!$J5731*'Consolidtaed Data'!$H5731</f>
        <v>296</v>
      </c>
      <c r="L611" s="9">
        <f>'Consolidtaed Data'!$I5731*'Consolidtaed Data'!$H5731</f>
        <v>502</v>
      </c>
      <c r="M611" s="9">
        <f>'Consolidtaed Data'!$L5731-'Consolidtaed Data'!$K5731</f>
        <v>688</v>
      </c>
      <c r="N611" s="9" t="str">
        <f>VLOOKUP('Consolidtaed Data'!$C5731,[1]Locations!$A:$O,2,0)</f>
        <v>Escondido</v>
      </c>
      <c r="O611" s="9" t="str">
        <f>VLOOKUP('Consolidtaed Data'!$D5731,'[1]Sales People'!$A:$B,2,0)</f>
        <v>Sean Miller</v>
      </c>
      <c r="P611" s="9" t="str">
        <f>VLOOKUP('Consolidtaed Data'!$E5731,[1]Customers!$A:$B,2,0)</f>
        <v>Bobby Greene</v>
      </c>
      <c r="Q611" s="11">
        <f>WEEKDAY('Consolidtaed Data'!$F5731)</f>
        <v>1</v>
      </c>
      <c r="R611" s="9">
        <f>MONTH('Consolidtaed Data'!$F5731)</f>
        <v>2</v>
      </c>
      <c r="S611" s="9" t="str">
        <f>TEXT(Table3[[#This Row],[Purchase Date]],"MMMM")</f>
        <v>February</v>
      </c>
      <c r="T611" s="9">
        <f>YEAR('Consolidtaed Data'!$F5731)</f>
        <v>2021</v>
      </c>
    </row>
    <row r="612" spans="1:20" x14ac:dyDescent="0.3">
      <c r="A612" s="9" t="s">
        <v>1374</v>
      </c>
      <c r="B612" s="9" t="s">
        <v>148</v>
      </c>
      <c r="C612" s="9" t="s">
        <v>226</v>
      </c>
      <c r="D612" s="9" t="s">
        <v>22</v>
      </c>
      <c r="E612" s="9" t="s">
        <v>1421</v>
      </c>
      <c r="F612" s="10">
        <v>43874</v>
      </c>
      <c r="G612" s="10" t="str">
        <f>VLOOKUP(Table3[[#This Row],[Product ID]],[1]Products!$A:$G,2,0)</f>
        <v>Product 16</v>
      </c>
      <c r="H612" s="22">
        <v>2</v>
      </c>
      <c r="I612" s="9">
        <f>VLOOKUP('Consolidtaed Data'!$B5856,[1]Products!$A:$G,4,0)</f>
        <v>1848</v>
      </c>
      <c r="J612" s="9">
        <f>VLOOKUP('Consolidtaed Data'!$B5856,[1]Products!$A:$G,3,0)</f>
        <v>1294</v>
      </c>
      <c r="K612" s="9">
        <f>'Consolidtaed Data'!$J5856*'Consolidtaed Data'!$H5856</f>
        <v>4548</v>
      </c>
      <c r="L612" s="9">
        <f>'Consolidtaed Data'!$I5856*'Consolidtaed Data'!$H5856</f>
        <v>5349</v>
      </c>
      <c r="M612" s="9">
        <f>'Consolidtaed Data'!$L5856-'Consolidtaed Data'!$K5856</f>
        <v>1472</v>
      </c>
      <c r="N612" s="9" t="str">
        <f>VLOOKUP('Consolidtaed Data'!$C5856,[1]Locations!$A:$O,2,0)</f>
        <v>Chula Vista</v>
      </c>
      <c r="O612" s="9" t="str">
        <f>VLOOKUP('Consolidtaed Data'!$D5856,'[1]Sales People'!$A:$B,2,0)</f>
        <v>Ryan Welch</v>
      </c>
      <c r="P612" s="9" t="str">
        <f>VLOOKUP('Consolidtaed Data'!$E5856,[1]Customers!$A:$B,2,0)</f>
        <v>Edward Walker</v>
      </c>
      <c r="Q612" s="11">
        <f>WEEKDAY('Consolidtaed Data'!$F5856)</f>
        <v>1</v>
      </c>
      <c r="R612" s="9">
        <f>MONTH('Consolidtaed Data'!$F5856)</f>
        <v>3</v>
      </c>
      <c r="S612" s="9" t="str">
        <f>TEXT(Table3[[#This Row],[Purchase Date]],"MMMM")</f>
        <v>February</v>
      </c>
      <c r="T612" s="9">
        <f>YEAR('Consolidtaed Data'!$F5856)</f>
        <v>2021</v>
      </c>
    </row>
    <row r="613" spans="1:20" x14ac:dyDescent="0.3">
      <c r="A613" s="9" t="s">
        <v>1375</v>
      </c>
      <c r="B613" s="9" t="s">
        <v>29</v>
      </c>
      <c r="C613" s="9" t="s">
        <v>42</v>
      </c>
      <c r="D613" s="9" t="s">
        <v>315</v>
      </c>
      <c r="E613" s="9" t="s">
        <v>2253</v>
      </c>
      <c r="F613" s="10">
        <v>43874</v>
      </c>
      <c r="G613" s="10" t="str">
        <f>VLOOKUP(Table3[[#This Row],[Product ID]],[1]Products!$A:$G,2,0)</f>
        <v>Product 37</v>
      </c>
      <c r="H613" s="22">
        <v>1</v>
      </c>
      <c r="I613" s="9">
        <f>VLOOKUP('Consolidtaed Data'!$B5968,[1]Products!$A:$G,4,0)</f>
        <v>2283</v>
      </c>
      <c r="J613" s="9">
        <f>VLOOKUP('Consolidtaed Data'!$B5968,[1]Products!$A:$G,3,0)</f>
        <v>1484</v>
      </c>
      <c r="K613" s="9">
        <f>'Consolidtaed Data'!$J5968*'Consolidtaed Data'!$H5968</f>
        <v>296</v>
      </c>
      <c r="L613" s="9">
        <f>'Consolidtaed Data'!$I5968*'Consolidtaed Data'!$H5968</f>
        <v>502</v>
      </c>
      <c r="M613" s="9">
        <f>'Consolidtaed Data'!$L5968-'Consolidtaed Data'!$K5968</f>
        <v>690</v>
      </c>
      <c r="N613" s="9" t="str">
        <f>VLOOKUP('Consolidtaed Data'!$C5968,[1]Locations!$A:$O,2,0)</f>
        <v>San Diego</v>
      </c>
      <c r="O613" s="9" t="str">
        <f>VLOOKUP('Consolidtaed Data'!$D5968,'[1]Sales People'!$A:$B,2,0)</f>
        <v>Kevin Butler</v>
      </c>
      <c r="P613" s="9" t="str">
        <f>VLOOKUP('Consolidtaed Data'!$E5968,[1]Customers!$A:$B,2,0)</f>
        <v>Steven Carr</v>
      </c>
      <c r="Q613" s="11">
        <f>WEEKDAY('Consolidtaed Data'!$F5968)</f>
        <v>1</v>
      </c>
      <c r="R613" s="9">
        <f>MONTH('Consolidtaed Data'!$F5968)</f>
        <v>3</v>
      </c>
      <c r="S613" s="9" t="str">
        <f>TEXT(Table3[[#This Row],[Purchase Date]],"MMMM")</f>
        <v>February</v>
      </c>
      <c r="T613" s="9">
        <f>YEAR('Consolidtaed Data'!$F5968)</f>
        <v>2021</v>
      </c>
    </row>
    <row r="614" spans="1:20" x14ac:dyDescent="0.3">
      <c r="A614" s="9" t="s">
        <v>1377</v>
      </c>
      <c r="B614" s="9" t="s">
        <v>172</v>
      </c>
      <c r="C614" s="9" t="s">
        <v>325</v>
      </c>
      <c r="D614" s="9" t="s">
        <v>326</v>
      </c>
      <c r="E614" s="9" t="s">
        <v>719</v>
      </c>
      <c r="F614" s="10">
        <v>43874</v>
      </c>
      <c r="G614" s="10" t="str">
        <f>VLOOKUP(Table3[[#This Row],[Product ID]],[1]Products!$A:$G,2,0)</f>
        <v>Product 4</v>
      </c>
      <c r="H614" s="22">
        <v>1</v>
      </c>
      <c r="I614" s="9">
        <f>VLOOKUP('Consolidtaed Data'!$B6117,[1]Products!$A:$G,4,0)</f>
        <v>603</v>
      </c>
      <c r="J614" s="9">
        <f>VLOOKUP('Consolidtaed Data'!$B6117,[1]Products!$A:$G,3,0)</f>
        <v>416</v>
      </c>
      <c r="K614" s="9">
        <f>'Consolidtaed Data'!$J6117*'Consolidtaed Data'!$H6117</f>
        <v>1965</v>
      </c>
      <c r="L614" s="9">
        <f>'Consolidtaed Data'!$I6117*'Consolidtaed Data'!$H6117</f>
        <v>2396</v>
      </c>
      <c r="M614" s="9">
        <f>'Consolidtaed Data'!$L6117-'Consolidtaed Data'!$K6117</f>
        <v>192</v>
      </c>
      <c r="N614" s="9" t="str">
        <f>VLOOKUP('Consolidtaed Data'!$C6117,[1]Locations!$A:$O,2,0)</f>
        <v>Fresno</v>
      </c>
      <c r="O614" s="9" t="str">
        <f>VLOOKUP('Consolidtaed Data'!$D6117,'[1]Sales People'!$A:$B,2,0)</f>
        <v>Patrick Ruiz</v>
      </c>
      <c r="P614" s="9" t="str">
        <f>VLOOKUP('Consolidtaed Data'!$E6117,[1]Customers!$A:$B,2,0)</f>
        <v>Keith Stephens</v>
      </c>
      <c r="Q614" s="11">
        <f>WEEKDAY('Consolidtaed Data'!$F6117)</f>
        <v>1</v>
      </c>
      <c r="R614" s="9">
        <f>MONTH('Consolidtaed Data'!$F6117)</f>
        <v>4</v>
      </c>
      <c r="S614" s="9" t="str">
        <f>TEXT(Table3[[#This Row],[Purchase Date]],"MMMM")</f>
        <v>February</v>
      </c>
      <c r="T614" s="9">
        <f>YEAR('Consolidtaed Data'!$F6117)</f>
        <v>2021</v>
      </c>
    </row>
    <row r="615" spans="1:20" x14ac:dyDescent="0.3">
      <c r="A615" s="9" t="s">
        <v>1380</v>
      </c>
      <c r="B615" s="9" t="s">
        <v>390</v>
      </c>
      <c r="C615" s="9" t="s">
        <v>263</v>
      </c>
      <c r="D615" s="9" t="s">
        <v>9</v>
      </c>
      <c r="E615" s="9" t="s">
        <v>527</v>
      </c>
      <c r="F615" s="10">
        <v>43874</v>
      </c>
      <c r="G615" s="10" t="str">
        <f>VLOOKUP(Table3[[#This Row],[Product ID]],[1]Products!$A:$G,2,0)</f>
        <v>Product 48</v>
      </c>
      <c r="H615" s="22">
        <v>1</v>
      </c>
      <c r="I615" s="9">
        <f>VLOOKUP('Consolidtaed Data'!$B6574,[1]Products!$A:$G,4,0)</f>
        <v>1708</v>
      </c>
      <c r="J615" s="9">
        <f>VLOOKUP('Consolidtaed Data'!$B6574,[1]Products!$A:$G,3,0)</f>
        <v>871</v>
      </c>
      <c r="K615" s="9">
        <f>'Consolidtaed Data'!$J6574*'Consolidtaed Data'!$H6574</f>
        <v>876</v>
      </c>
      <c r="L615" s="9">
        <f>'Consolidtaed Data'!$I6574*'Consolidtaed Data'!$H6574</f>
        <v>1068</v>
      </c>
      <c r="M615" s="9">
        <f>'Consolidtaed Data'!$L6574-'Consolidtaed Data'!$K6574</f>
        <v>1086</v>
      </c>
      <c r="N615" s="9" t="str">
        <f>VLOOKUP('Consolidtaed Data'!$C6574,[1]Locations!$A:$O,2,0)</f>
        <v>Fullerton</v>
      </c>
      <c r="O615" s="9" t="str">
        <f>VLOOKUP('Consolidtaed Data'!$D6574,'[1]Sales People'!$A:$B,2,0)</f>
        <v>Howard Sims</v>
      </c>
      <c r="P615" s="9" t="str">
        <f>VLOOKUP('Consolidtaed Data'!$E6574,[1]Customers!$A:$B,2,0)</f>
        <v>Steve Miller</v>
      </c>
      <c r="Q615" s="11">
        <f>WEEKDAY('Consolidtaed Data'!$F6574)</f>
        <v>7</v>
      </c>
      <c r="R615" s="9">
        <f>MONTH('Consolidtaed Data'!$F6574)</f>
        <v>5</v>
      </c>
      <c r="S615" s="9" t="str">
        <f>TEXT(Table3[[#This Row],[Purchase Date]],"MMMM")</f>
        <v>February</v>
      </c>
      <c r="T615" s="9">
        <f>YEAR('Consolidtaed Data'!$F6574)</f>
        <v>2021</v>
      </c>
    </row>
    <row r="616" spans="1:20" x14ac:dyDescent="0.3">
      <c r="A616" s="9" t="s">
        <v>1381</v>
      </c>
      <c r="B616" s="9" t="s">
        <v>15</v>
      </c>
      <c r="C616" s="9" t="s">
        <v>472</v>
      </c>
      <c r="D616" s="9" t="s">
        <v>22</v>
      </c>
      <c r="E616" s="9" t="s">
        <v>60</v>
      </c>
      <c r="F616" s="10">
        <v>43874</v>
      </c>
      <c r="G616" s="10" t="str">
        <f>VLOOKUP(Table3[[#This Row],[Product ID]],[1]Products!$A:$G,2,0)</f>
        <v>Product 38</v>
      </c>
      <c r="H616" s="22">
        <v>1</v>
      </c>
      <c r="I616" s="9">
        <f>VLOOKUP('Consolidtaed Data'!$B6987,[1]Products!$A:$G,4,0)</f>
        <v>596</v>
      </c>
      <c r="J616" s="9">
        <f>VLOOKUP('Consolidtaed Data'!$B6987,[1]Products!$A:$G,3,0)</f>
        <v>358</v>
      </c>
      <c r="K616" s="9">
        <f>'Consolidtaed Data'!$J6987*'Consolidtaed Data'!$H6987</f>
        <v>947</v>
      </c>
      <c r="L616" s="9">
        <f>'Consolidtaed Data'!$I6987*'Consolidtaed Data'!$H6987</f>
        <v>1353</v>
      </c>
      <c r="M616" s="9">
        <f>'Consolidtaed Data'!$L6987-'Consolidtaed Data'!$K6987</f>
        <v>238</v>
      </c>
      <c r="N616" s="9" t="str">
        <f>VLOOKUP('Consolidtaed Data'!$C6987,[1]Locations!$A:$O,2,0)</f>
        <v>Hayward</v>
      </c>
      <c r="O616" s="9" t="str">
        <f>VLOOKUP('Consolidtaed Data'!$D6987,'[1]Sales People'!$A:$B,2,0)</f>
        <v>Robert Reed</v>
      </c>
      <c r="P616" s="9" t="str">
        <f>VLOOKUP('Consolidtaed Data'!$E6987,[1]Customers!$A:$B,2,0)</f>
        <v>Aaron Day</v>
      </c>
      <c r="Q616" s="11">
        <f>WEEKDAY('Consolidtaed Data'!$F6987)</f>
        <v>4</v>
      </c>
      <c r="R616" s="9">
        <f>MONTH('Consolidtaed Data'!$F6987)</f>
        <v>6</v>
      </c>
      <c r="S616" s="9" t="str">
        <f>TEXT(Table3[[#This Row],[Purchase Date]],"MMMM")</f>
        <v>February</v>
      </c>
      <c r="T616" s="9">
        <f>YEAR('Consolidtaed Data'!$F6987)</f>
        <v>2021</v>
      </c>
    </row>
    <row r="617" spans="1:20" x14ac:dyDescent="0.3">
      <c r="A617" s="9" t="s">
        <v>1383</v>
      </c>
      <c r="B617" s="9" t="s">
        <v>360</v>
      </c>
      <c r="C617" s="9" t="s">
        <v>228</v>
      </c>
      <c r="D617" s="9" t="s">
        <v>46</v>
      </c>
      <c r="E617" s="9" t="s">
        <v>320</v>
      </c>
      <c r="F617" s="10">
        <v>43874</v>
      </c>
      <c r="G617" s="10" t="str">
        <f>VLOOKUP(Table3[[#This Row],[Product ID]],[1]Products!$A:$G,2,0)</f>
        <v>Product 59</v>
      </c>
      <c r="H617" s="22">
        <v>1</v>
      </c>
      <c r="I617" s="9">
        <f>VLOOKUP('Consolidtaed Data'!$B7329,[1]Products!$A:$G,4,0)</f>
        <v>1899</v>
      </c>
      <c r="J617" s="9">
        <f>VLOOKUP('Consolidtaed Data'!$B7329,[1]Products!$A:$G,3,0)</f>
        <v>1044</v>
      </c>
      <c r="K617" s="9">
        <f>'Consolidtaed Data'!$J7329*'Consolidtaed Data'!$H7329</f>
        <v>872</v>
      </c>
      <c r="L617" s="9">
        <f>'Consolidtaed Data'!$I7329*'Consolidtaed Data'!$H7329</f>
        <v>1743</v>
      </c>
      <c r="M617" s="9">
        <f>'Consolidtaed Data'!$L7329-'Consolidtaed Data'!$K7329</f>
        <v>82</v>
      </c>
      <c r="N617" s="9" t="str">
        <f>VLOOKUP('Consolidtaed Data'!$C7329,[1]Locations!$A:$O,2,0)</f>
        <v>Sunnyvale</v>
      </c>
      <c r="O617" s="9" t="str">
        <f>VLOOKUP('Consolidtaed Data'!$D7329,'[1]Sales People'!$A:$B,2,0)</f>
        <v>Eugene Holmes</v>
      </c>
      <c r="P617" s="9" t="str">
        <f>VLOOKUP('Consolidtaed Data'!$E7329,[1]Customers!$A:$B,2,0)</f>
        <v>Sean Black</v>
      </c>
      <c r="Q617" s="11">
        <f>WEEKDAY('Consolidtaed Data'!$F7329)</f>
        <v>7</v>
      </c>
      <c r="R617" s="9">
        <f>MONTH('Consolidtaed Data'!$F7329)</f>
        <v>7</v>
      </c>
      <c r="S617" s="9" t="str">
        <f>TEXT(Table3[[#This Row],[Purchase Date]],"MMMM")</f>
        <v>February</v>
      </c>
      <c r="T617" s="9">
        <f>YEAR('Consolidtaed Data'!$F7329)</f>
        <v>2021</v>
      </c>
    </row>
    <row r="618" spans="1:20" x14ac:dyDescent="0.3">
      <c r="A618" s="9" t="s">
        <v>1385</v>
      </c>
      <c r="B618" s="9" t="s">
        <v>38</v>
      </c>
      <c r="C618" s="9" t="s">
        <v>134</v>
      </c>
      <c r="D618" s="9" t="s">
        <v>315</v>
      </c>
      <c r="E618" s="9" t="s">
        <v>158</v>
      </c>
      <c r="F618" s="10">
        <v>43874</v>
      </c>
      <c r="G618" s="10" t="str">
        <f>VLOOKUP(Table3[[#This Row],[Product ID]],[1]Products!$A:$G,2,0)</f>
        <v>Product 25</v>
      </c>
      <c r="H618" s="22">
        <v>3</v>
      </c>
      <c r="I618" s="9">
        <f>VLOOKUP('Consolidtaed Data'!$B7449,[1]Products!$A:$G,4,0)</f>
        <v>561</v>
      </c>
      <c r="J618" s="9">
        <f>VLOOKUP('Consolidtaed Data'!$B7449,[1]Products!$A:$G,3,0)</f>
        <v>421</v>
      </c>
      <c r="K618" s="9">
        <f>'Consolidtaed Data'!$J7449*'Consolidtaed Data'!$H7449</f>
        <v>838</v>
      </c>
      <c r="L618" s="9">
        <f>'Consolidtaed Data'!$I7449*'Consolidtaed Data'!$H7449</f>
        <v>1103</v>
      </c>
      <c r="M618" s="9">
        <f>'Consolidtaed Data'!$L7449-'Consolidtaed Data'!$K7449</f>
        <v>509</v>
      </c>
      <c r="N618" s="9" t="str">
        <f>VLOOKUP('Consolidtaed Data'!$C7449,[1]Locations!$A:$O,2,0)</f>
        <v>Garden Grove</v>
      </c>
      <c r="O618" s="9" t="str">
        <f>VLOOKUP('Consolidtaed Data'!$D7449,'[1]Sales People'!$A:$B,2,0)</f>
        <v>Robert Reed</v>
      </c>
      <c r="P618" s="9" t="str">
        <f>VLOOKUP('Consolidtaed Data'!$E7449,[1]Customers!$A:$B,2,0)</f>
        <v>Ryan Ford</v>
      </c>
      <c r="Q618" s="11">
        <f>WEEKDAY('Consolidtaed Data'!$F7449)</f>
        <v>2</v>
      </c>
      <c r="R618" s="9">
        <f>MONTH('Consolidtaed Data'!$F7449)</f>
        <v>7</v>
      </c>
      <c r="S618" s="9" t="str">
        <f>TEXT(Table3[[#This Row],[Purchase Date]],"MMMM")</f>
        <v>February</v>
      </c>
      <c r="T618" s="9">
        <f>YEAR('Consolidtaed Data'!$F7449)</f>
        <v>2021</v>
      </c>
    </row>
    <row r="619" spans="1:20" x14ac:dyDescent="0.3">
      <c r="A619" s="9" t="s">
        <v>1387</v>
      </c>
      <c r="B619" s="9" t="s">
        <v>349</v>
      </c>
      <c r="C619" s="9" t="s">
        <v>45</v>
      </c>
      <c r="D619" s="9" t="s">
        <v>246</v>
      </c>
      <c r="E619" s="9" t="s">
        <v>1751</v>
      </c>
      <c r="F619" s="10">
        <v>43874</v>
      </c>
      <c r="G619" s="10" t="str">
        <f>VLOOKUP(Table3[[#This Row],[Product ID]],[1]Products!$A:$G,2,0)</f>
        <v>Product 60</v>
      </c>
      <c r="H619" s="22">
        <v>3</v>
      </c>
      <c r="I619" s="9">
        <f>VLOOKUP('Consolidtaed Data'!$B7496,[1]Products!$A:$G,4,0)</f>
        <v>2257</v>
      </c>
      <c r="J619" s="9">
        <f>VLOOKUP('Consolidtaed Data'!$B7496,[1]Products!$A:$G,3,0)</f>
        <v>1535</v>
      </c>
      <c r="K619" s="9">
        <f>'Consolidtaed Data'!$J7496*'Consolidtaed Data'!$H7496</f>
        <v>395</v>
      </c>
      <c r="L619" s="9">
        <f>'Consolidtaed Data'!$I7496*'Consolidtaed Data'!$H7496</f>
        <v>556</v>
      </c>
      <c r="M619" s="9">
        <f>'Consolidtaed Data'!$L7496-'Consolidtaed Data'!$K7496</f>
        <v>238</v>
      </c>
      <c r="N619" s="9" t="str">
        <f>VLOOKUP('Consolidtaed Data'!$C7496,[1]Locations!$A:$O,2,0)</f>
        <v>Santa Clara</v>
      </c>
      <c r="O619" s="9" t="str">
        <f>VLOOKUP('Consolidtaed Data'!$D7496,'[1]Sales People'!$A:$B,2,0)</f>
        <v>Bobby Russell</v>
      </c>
      <c r="P619" s="9" t="str">
        <f>VLOOKUP('Consolidtaed Data'!$E7496,[1]Customers!$A:$B,2,0)</f>
        <v>Roy Carpenter</v>
      </c>
      <c r="Q619" s="11">
        <f>WEEKDAY('Consolidtaed Data'!$F7496)</f>
        <v>6</v>
      </c>
      <c r="R619" s="9">
        <f>MONTH('Consolidtaed Data'!$F7496)</f>
        <v>7</v>
      </c>
      <c r="S619" s="9" t="str">
        <f>TEXT(Table3[[#This Row],[Purchase Date]],"MMMM")</f>
        <v>February</v>
      </c>
      <c r="T619" s="9">
        <f>YEAR('Consolidtaed Data'!$F7496)</f>
        <v>2021</v>
      </c>
    </row>
    <row r="620" spans="1:20" x14ac:dyDescent="0.3">
      <c r="A620" s="9" t="s">
        <v>1389</v>
      </c>
      <c r="B620" s="9" t="s">
        <v>349</v>
      </c>
      <c r="C620" s="9" t="s">
        <v>63</v>
      </c>
      <c r="D620" s="9" t="s">
        <v>123</v>
      </c>
      <c r="E620" s="9" t="s">
        <v>2758</v>
      </c>
      <c r="F620" s="10">
        <v>43874</v>
      </c>
      <c r="G620" s="10" t="str">
        <f>VLOOKUP(Table3[[#This Row],[Product ID]],[1]Products!$A:$G,2,0)</f>
        <v>Product 60</v>
      </c>
      <c r="H620" s="22">
        <v>4</v>
      </c>
      <c r="I620" s="9">
        <f>VLOOKUP('Consolidtaed Data'!$B7754,[1]Products!$A:$G,4,0)</f>
        <v>886</v>
      </c>
      <c r="J620" s="9">
        <f>VLOOKUP('Consolidtaed Data'!$B7754,[1]Products!$A:$G,3,0)</f>
        <v>478</v>
      </c>
      <c r="K620" s="9">
        <f>'Consolidtaed Data'!$J7754*'Consolidtaed Data'!$H7754</f>
        <v>72</v>
      </c>
      <c r="L620" s="9">
        <f>'Consolidtaed Data'!$I7754*'Consolidtaed Data'!$H7754</f>
        <v>136</v>
      </c>
      <c r="M620" s="9">
        <f>'Consolidtaed Data'!$L7754-'Consolidtaed Data'!$K7754</f>
        <v>1024</v>
      </c>
      <c r="N620" s="9" t="str">
        <f>VLOOKUP('Consolidtaed Data'!$C7754,[1]Locations!$A:$O,2,0)</f>
        <v>Pomona</v>
      </c>
      <c r="O620" s="9" t="str">
        <f>VLOOKUP('Consolidtaed Data'!$D7754,'[1]Sales People'!$A:$B,2,0)</f>
        <v>Martin Perry</v>
      </c>
      <c r="P620" s="9" t="str">
        <f>VLOOKUP('Consolidtaed Data'!$E7754,[1]Customers!$A:$B,2,0)</f>
        <v>Paul Chapman</v>
      </c>
      <c r="Q620" s="11">
        <f>WEEKDAY('Consolidtaed Data'!$F7754)</f>
        <v>4</v>
      </c>
      <c r="R620" s="9">
        <f>MONTH('Consolidtaed Data'!$F7754)</f>
        <v>8</v>
      </c>
      <c r="S620" s="9" t="str">
        <f>TEXT(Table3[[#This Row],[Purchase Date]],"MMMM")</f>
        <v>February</v>
      </c>
      <c r="T620" s="9">
        <f>YEAR('Consolidtaed Data'!$F7754)</f>
        <v>2021</v>
      </c>
    </row>
    <row r="621" spans="1:20" x14ac:dyDescent="0.3">
      <c r="A621" s="9" t="s">
        <v>1391</v>
      </c>
      <c r="B621" s="9" t="s">
        <v>490</v>
      </c>
      <c r="C621" s="9" t="s">
        <v>522</v>
      </c>
      <c r="D621" s="9" t="s">
        <v>235</v>
      </c>
      <c r="E621" s="9" t="s">
        <v>1342</v>
      </c>
      <c r="F621" s="10">
        <v>43874</v>
      </c>
      <c r="G621" s="10" t="str">
        <f>VLOOKUP(Table3[[#This Row],[Product ID]],[1]Products!$A:$G,2,0)</f>
        <v>Product 79</v>
      </c>
      <c r="H621" s="22">
        <v>3</v>
      </c>
      <c r="I621" s="9">
        <f>VLOOKUP('Consolidtaed Data'!$B8047,[1]Products!$A:$G,4,0)</f>
        <v>1812</v>
      </c>
      <c r="J621" s="9">
        <f>VLOOKUP('Consolidtaed Data'!$B8047,[1]Products!$A:$G,3,0)</f>
        <v>1305</v>
      </c>
      <c r="K621" s="9">
        <f>'Consolidtaed Data'!$J8047*'Consolidtaed Data'!$H8047</f>
        <v>208</v>
      </c>
      <c r="L621" s="9">
        <f>'Consolidtaed Data'!$I8047*'Consolidtaed Data'!$H8047</f>
        <v>315</v>
      </c>
      <c r="M621" s="9">
        <f>'Consolidtaed Data'!$L8047-'Consolidtaed Data'!$K8047</f>
        <v>1818</v>
      </c>
      <c r="N621" s="9" t="str">
        <f>VLOOKUP('Consolidtaed Data'!$C8047,[1]Locations!$A:$O,2,0)</f>
        <v>Santa Clara</v>
      </c>
      <c r="O621" s="9" t="str">
        <f>VLOOKUP('Consolidtaed Data'!$D8047,'[1]Sales People'!$A:$B,2,0)</f>
        <v>Eugene Holmes</v>
      </c>
      <c r="P621" s="9" t="str">
        <f>VLOOKUP('Consolidtaed Data'!$E8047,[1]Customers!$A:$B,2,0)</f>
        <v>Arthur Webb</v>
      </c>
      <c r="Q621" s="11">
        <f>WEEKDAY('Consolidtaed Data'!$F8047)</f>
        <v>7</v>
      </c>
      <c r="R621" s="9">
        <f>MONTH('Consolidtaed Data'!$F8047)</f>
        <v>9</v>
      </c>
      <c r="S621" s="9" t="str">
        <f>TEXT(Table3[[#This Row],[Purchase Date]],"MMMM")</f>
        <v>February</v>
      </c>
      <c r="T621" s="9">
        <f>YEAR('Consolidtaed Data'!$F8047)</f>
        <v>2021</v>
      </c>
    </row>
    <row r="622" spans="1:20" x14ac:dyDescent="0.3">
      <c r="A622" s="9" t="s">
        <v>1392</v>
      </c>
      <c r="B622" s="9" t="s">
        <v>806</v>
      </c>
      <c r="C622" s="9" t="s">
        <v>152</v>
      </c>
      <c r="D622" s="9" t="s">
        <v>9</v>
      </c>
      <c r="E622" s="9" t="s">
        <v>106</v>
      </c>
      <c r="F622" s="10">
        <v>43874</v>
      </c>
      <c r="G622" s="10" t="str">
        <f>VLOOKUP(Table3[[#This Row],[Product ID]],[1]Products!$A:$G,2,0)</f>
        <v>Product 72</v>
      </c>
      <c r="H622" s="22">
        <v>2</v>
      </c>
      <c r="I622" s="9">
        <f>VLOOKUP('Consolidtaed Data'!$B8435,[1]Products!$A:$G,4,0)</f>
        <v>2396</v>
      </c>
      <c r="J622" s="9">
        <f>VLOOKUP('Consolidtaed Data'!$B8435,[1]Products!$A:$G,3,0)</f>
        <v>1965</v>
      </c>
      <c r="K622" s="9">
        <f>'Consolidtaed Data'!$J8435*'Consolidtaed Data'!$H8435</f>
        <v>130</v>
      </c>
      <c r="L622" s="9">
        <f>'Consolidtaed Data'!$I8435*'Consolidtaed Data'!$H8435</f>
        <v>181</v>
      </c>
      <c r="M622" s="9">
        <f>'Consolidtaed Data'!$L8435-'Consolidtaed Data'!$K8435</f>
        <v>892</v>
      </c>
      <c r="N622" s="9" t="str">
        <f>VLOOKUP('Consolidtaed Data'!$C8435,[1]Locations!$A:$O,2,0)</f>
        <v>Santa Clarita</v>
      </c>
      <c r="O622" s="9" t="str">
        <f>VLOOKUP('Consolidtaed Data'!$D8435,'[1]Sales People'!$A:$B,2,0)</f>
        <v>Larry Marshall</v>
      </c>
      <c r="P622" s="9" t="str">
        <f>VLOOKUP('Consolidtaed Data'!$E8435,[1]Customers!$A:$B,2,0)</f>
        <v>Ronald George</v>
      </c>
      <c r="Q622" s="11">
        <f>WEEKDAY('Consolidtaed Data'!$F8435)</f>
        <v>1</v>
      </c>
      <c r="R622" s="9">
        <f>MONTH('Consolidtaed Data'!$F8435)</f>
        <v>10</v>
      </c>
      <c r="S622" s="9" t="str">
        <f>TEXT(Table3[[#This Row],[Purchase Date]],"MMMM")</f>
        <v>February</v>
      </c>
      <c r="T622" s="9">
        <f>YEAR('Consolidtaed Data'!$F8435)</f>
        <v>2021</v>
      </c>
    </row>
    <row r="623" spans="1:20" x14ac:dyDescent="0.3">
      <c r="A623" s="9" t="s">
        <v>1393</v>
      </c>
      <c r="B623" s="9" t="s">
        <v>397</v>
      </c>
      <c r="C623" s="9" t="s">
        <v>462</v>
      </c>
      <c r="D623" s="9" t="s">
        <v>56</v>
      </c>
      <c r="E623" s="9" t="s">
        <v>833</v>
      </c>
      <c r="F623" s="10">
        <v>43874</v>
      </c>
      <c r="G623" s="10" t="str">
        <f>VLOOKUP(Table3[[#This Row],[Product ID]],[1]Products!$A:$G,2,0)</f>
        <v>Product 20</v>
      </c>
      <c r="H623" s="22">
        <v>1</v>
      </c>
      <c r="I623" s="9">
        <f>VLOOKUP('Consolidtaed Data'!$B8755,[1]Products!$A:$G,4,0)</f>
        <v>1500</v>
      </c>
      <c r="J623" s="9">
        <f>VLOOKUP('Consolidtaed Data'!$B8755,[1]Products!$A:$G,3,0)</f>
        <v>900</v>
      </c>
      <c r="K623" s="9">
        <f>'Consolidtaed Data'!$J8755*'Consolidtaed Data'!$H8755</f>
        <v>5688</v>
      </c>
      <c r="L623" s="9">
        <f>'Consolidtaed Data'!$I8755*'Consolidtaed Data'!$H8755</f>
        <v>7485</v>
      </c>
      <c r="M623" s="9">
        <f>'Consolidtaed Data'!$L8755-'Consolidtaed Data'!$K8755</f>
        <v>331</v>
      </c>
      <c r="N623" s="9" t="str">
        <f>VLOOKUP('Consolidtaed Data'!$C8755,[1]Locations!$A:$O,2,0)</f>
        <v>Carlsbad</v>
      </c>
      <c r="O623" s="9" t="str">
        <f>VLOOKUP('Consolidtaed Data'!$D8755,'[1]Sales People'!$A:$B,2,0)</f>
        <v>Larry Castillo</v>
      </c>
      <c r="P623" s="9" t="str">
        <f>VLOOKUP('Consolidtaed Data'!$E8755,[1]Customers!$A:$B,2,0)</f>
        <v>Robert Jackson</v>
      </c>
      <c r="Q623" s="11">
        <f>WEEKDAY('Consolidtaed Data'!$F8755)</f>
        <v>5</v>
      </c>
      <c r="R623" s="9">
        <f>MONTH('Consolidtaed Data'!$F8755)</f>
        <v>10</v>
      </c>
      <c r="S623" s="9" t="str">
        <f>TEXT(Table3[[#This Row],[Purchase Date]],"MMMM")</f>
        <v>February</v>
      </c>
      <c r="T623" s="9">
        <f>YEAR('Consolidtaed Data'!$F8755)</f>
        <v>2021</v>
      </c>
    </row>
    <row r="624" spans="1:20" x14ac:dyDescent="0.3">
      <c r="A624" s="9" t="s">
        <v>1395</v>
      </c>
      <c r="B624" s="9" t="s">
        <v>806</v>
      </c>
      <c r="C624" s="9" t="s">
        <v>210</v>
      </c>
      <c r="D624" s="9" t="s">
        <v>153</v>
      </c>
      <c r="E624" s="9" t="s">
        <v>189</v>
      </c>
      <c r="F624" s="10">
        <v>43874</v>
      </c>
      <c r="G624" s="10" t="str">
        <f>VLOOKUP(Table3[[#This Row],[Product ID]],[1]Products!$A:$G,2,0)</f>
        <v>Product 72</v>
      </c>
      <c r="H624" s="22">
        <v>1</v>
      </c>
      <c r="I624" s="9">
        <f>VLOOKUP('Consolidtaed Data'!$B9470,[1]Products!$A:$G,4,0)</f>
        <v>596</v>
      </c>
      <c r="J624" s="9">
        <f>VLOOKUP('Consolidtaed Data'!$B9470,[1]Products!$A:$G,3,0)</f>
        <v>358</v>
      </c>
      <c r="K624" s="9">
        <f>'Consolidtaed Data'!$J9470*'Consolidtaed Data'!$H9470</f>
        <v>1664</v>
      </c>
      <c r="L624" s="9">
        <f>'Consolidtaed Data'!$I9470*'Consolidtaed Data'!$H9470</f>
        <v>2412</v>
      </c>
      <c r="M624" s="9">
        <f>'Consolidtaed Data'!$L9470-'Consolidtaed Data'!$K9470</f>
        <v>1324</v>
      </c>
      <c r="N624" s="9" t="str">
        <f>VLOOKUP('Consolidtaed Data'!$C9470,[1]Locations!$A:$O,2,0)</f>
        <v>Garden Grove</v>
      </c>
      <c r="O624" s="9" t="str">
        <f>VLOOKUP('Consolidtaed Data'!$D9470,'[1]Sales People'!$A:$B,2,0)</f>
        <v>Howard Sims</v>
      </c>
      <c r="P624" s="9" t="str">
        <f>VLOOKUP('Consolidtaed Data'!$E9470,[1]Customers!$A:$B,2,0)</f>
        <v>Carlos Scott</v>
      </c>
      <c r="Q624" s="11">
        <f>WEEKDAY('Consolidtaed Data'!$F9470)</f>
        <v>6</v>
      </c>
      <c r="R624" s="9">
        <f>MONTH('Consolidtaed Data'!$F9470)</f>
        <v>12</v>
      </c>
      <c r="S624" s="9" t="str">
        <f>TEXT(Table3[[#This Row],[Purchase Date]],"MMMM")</f>
        <v>February</v>
      </c>
      <c r="T624" s="9">
        <f>YEAR('Consolidtaed Data'!$F9470)</f>
        <v>2021</v>
      </c>
    </row>
    <row r="625" spans="1:20" x14ac:dyDescent="0.3">
      <c r="A625" s="9" t="s">
        <v>1397</v>
      </c>
      <c r="B625" s="9" t="s">
        <v>429</v>
      </c>
      <c r="C625" s="9" t="s">
        <v>469</v>
      </c>
      <c r="D625" s="9" t="s">
        <v>402</v>
      </c>
      <c r="E625" s="9" t="s">
        <v>1199</v>
      </c>
      <c r="F625" s="10">
        <v>43875</v>
      </c>
      <c r="G625" s="10" t="str">
        <f>VLOOKUP(Table3[[#This Row],[Product ID]],[1]Products!$A:$G,2,0)</f>
        <v>Product 87</v>
      </c>
      <c r="H625" s="22">
        <v>2</v>
      </c>
      <c r="I625" s="9">
        <f>VLOOKUP('Consolidtaed Data'!$B5140,[1]Products!$A:$G,4,0)</f>
        <v>2391</v>
      </c>
      <c r="J625" s="9">
        <f>VLOOKUP('Consolidtaed Data'!$B5140,[1]Products!$A:$G,3,0)</f>
        <v>1291</v>
      </c>
      <c r="K625" s="9">
        <f>'Consolidtaed Data'!$J5140*'Consolidtaed Data'!$H5140</f>
        <v>3488</v>
      </c>
      <c r="L625" s="9">
        <f>'Consolidtaed Data'!$I5140*'Consolidtaed Data'!$H5140</f>
        <v>6972</v>
      </c>
      <c r="M625" s="9">
        <f>'Consolidtaed Data'!$L5140-'Consolidtaed Data'!$K5140</f>
        <v>1100</v>
      </c>
      <c r="N625" s="9" t="str">
        <f>VLOOKUP('Consolidtaed Data'!$C5140,[1]Locations!$A:$O,2,0)</f>
        <v>El Cajon</v>
      </c>
      <c r="O625" s="9" t="str">
        <f>VLOOKUP('Consolidtaed Data'!$D5140,'[1]Sales People'!$A:$B,2,0)</f>
        <v>Arthur Mccoy</v>
      </c>
      <c r="P625" s="9" t="str">
        <f>VLOOKUP('Consolidtaed Data'!$E5140,[1]Customers!$A:$B,2,0)</f>
        <v>George Nichols</v>
      </c>
      <c r="Q625" s="11">
        <f>WEEKDAY('Consolidtaed Data'!$F5140)</f>
        <v>4</v>
      </c>
      <c r="R625" s="9">
        <f>MONTH('Consolidtaed Data'!$F5140)</f>
        <v>1</v>
      </c>
      <c r="S625" s="9" t="str">
        <f>TEXT(Table3[[#This Row],[Purchase Date]],"MMMM")</f>
        <v>February</v>
      </c>
      <c r="T625" s="9">
        <f>YEAR('Consolidtaed Data'!$F5140)</f>
        <v>2021</v>
      </c>
    </row>
    <row r="626" spans="1:20" x14ac:dyDescent="0.3">
      <c r="A626" s="9" t="s">
        <v>1398</v>
      </c>
      <c r="B626" s="9" t="s">
        <v>116</v>
      </c>
      <c r="C626" s="9" t="s">
        <v>134</v>
      </c>
      <c r="D626" s="9" t="s">
        <v>83</v>
      </c>
      <c r="E626" s="9" t="s">
        <v>18</v>
      </c>
      <c r="F626" s="10">
        <v>43875</v>
      </c>
      <c r="G626" s="10" t="str">
        <f>VLOOKUP(Table3[[#This Row],[Product ID]],[1]Products!$A:$G,2,0)</f>
        <v>Product 55</v>
      </c>
      <c r="H626" s="22">
        <v>3</v>
      </c>
      <c r="I626" s="9">
        <f>VLOOKUP('Consolidtaed Data'!$B5478,[1]Products!$A:$G,4,0)</f>
        <v>1022</v>
      </c>
      <c r="J626" s="9">
        <f>VLOOKUP('Consolidtaed Data'!$B5478,[1]Products!$A:$G,3,0)</f>
        <v>818</v>
      </c>
      <c r="K626" s="9">
        <f>'Consolidtaed Data'!$J5478*'Consolidtaed Data'!$H5478</f>
        <v>2660</v>
      </c>
      <c r="L626" s="9">
        <f>'Consolidtaed Data'!$I5478*'Consolidtaed Data'!$H5478</f>
        <v>5112</v>
      </c>
      <c r="M626" s="9">
        <f>'Consolidtaed Data'!$L5478-'Consolidtaed Data'!$K5478</f>
        <v>729</v>
      </c>
      <c r="N626" s="9" t="str">
        <f>VLOOKUP('Consolidtaed Data'!$C5478,[1]Locations!$A:$O,2,0)</f>
        <v>Fremont</v>
      </c>
      <c r="O626" s="9" t="str">
        <f>VLOOKUP('Consolidtaed Data'!$D5478,'[1]Sales People'!$A:$B,2,0)</f>
        <v>Henry Nelson</v>
      </c>
      <c r="P626" s="9" t="str">
        <f>VLOOKUP('Consolidtaed Data'!$E5478,[1]Customers!$A:$B,2,0)</f>
        <v>Joe Griffin</v>
      </c>
      <c r="Q626" s="11">
        <f>WEEKDAY('Consolidtaed Data'!$F5478)</f>
        <v>2</v>
      </c>
      <c r="R626" s="9">
        <f>MONTH('Consolidtaed Data'!$F5478)</f>
        <v>2</v>
      </c>
      <c r="S626" s="9" t="str">
        <f>TEXT(Table3[[#This Row],[Purchase Date]],"MMMM")</f>
        <v>February</v>
      </c>
      <c r="T626" s="9">
        <f>YEAR('Consolidtaed Data'!$F5478)</f>
        <v>2021</v>
      </c>
    </row>
    <row r="627" spans="1:20" x14ac:dyDescent="0.3">
      <c r="A627" s="9" t="s">
        <v>1399</v>
      </c>
      <c r="B627" s="9" t="s">
        <v>29</v>
      </c>
      <c r="C627" s="9" t="s">
        <v>357</v>
      </c>
      <c r="D627" s="9" t="s">
        <v>197</v>
      </c>
      <c r="E627" s="9" t="s">
        <v>2145</v>
      </c>
      <c r="F627" s="10">
        <v>43875</v>
      </c>
      <c r="G627" s="10" t="str">
        <f>VLOOKUP(Table3[[#This Row],[Product ID]],[1]Products!$A:$G,2,0)</f>
        <v>Product 37</v>
      </c>
      <c r="H627" s="22">
        <v>3</v>
      </c>
      <c r="I627" s="9">
        <f>VLOOKUP('Consolidtaed Data'!$B5592,[1]Products!$A:$G,4,0)</f>
        <v>502</v>
      </c>
      <c r="J627" s="9">
        <f>VLOOKUP('Consolidtaed Data'!$B5592,[1]Products!$A:$G,3,0)</f>
        <v>296</v>
      </c>
      <c r="K627" s="9">
        <f>'Consolidtaed Data'!$J5592*'Consolidtaed Data'!$H5592</f>
        <v>294</v>
      </c>
      <c r="L627" s="9">
        <f>'Consolidtaed Data'!$I5592*'Consolidtaed Data'!$H5592</f>
        <v>368</v>
      </c>
      <c r="M627" s="9">
        <f>'Consolidtaed Data'!$L5592-'Consolidtaed Data'!$K5592</f>
        <v>270</v>
      </c>
      <c r="N627" s="9" t="str">
        <f>VLOOKUP('Consolidtaed Data'!$C5592,[1]Locations!$A:$O,2,0)</f>
        <v>Simi Valley</v>
      </c>
      <c r="O627" s="9" t="str">
        <f>VLOOKUP('Consolidtaed Data'!$D5592,'[1]Sales People'!$A:$B,2,0)</f>
        <v>Ryan Welch</v>
      </c>
      <c r="P627" s="9" t="str">
        <f>VLOOKUP('Consolidtaed Data'!$E5592,[1]Customers!$A:$B,2,0)</f>
        <v>Patrick Wells</v>
      </c>
      <c r="Q627" s="11">
        <f>WEEKDAY('Consolidtaed Data'!$F5592)</f>
        <v>5</v>
      </c>
      <c r="R627" s="9">
        <f>MONTH('Consolidtaed Data'!$F5592)</f>
        <v>2</v>
      </c>
      <c r="S627" s="9" t="str">
        <f>TEXT(Table3[[#This Row],[Purchase Date]],"MMMM")</f>
        <v>February</v>
      </c>
      <c r="T627" s="9">
        <f>YEAR('Consolidtaed Data'!$F5592)</f>
        <v>2021</v>
      </c>
    </row>
    <row r="628" spans="1:20" x14ac:dyDescent="0.3">
      <c r="A628" s="9" t="s">
        <v>1400</v>
      </c>
      <c r="B628" s="9" t="s">
        <v>156</v>
      </c>
      <c r="C628" s="9" t="s">
        <v>263</v>
      </c>
      <c r="D628" s="9" t="s">
        <v>100</v>
      </c>
      <c r="E628" s="9" t="s">
        <v>1761</v>
      </c>
      <c r="F628" s="10">
        <v>43875</v>
      </c>
      <c r="G628" s="10" t="str">
        <f>VLOOKUP(Table3[[#This Row],[Product ID]],[1]Products!$A:$G,2,0)</f>
        <v>Product 21</v>
      </c>
      <c r="H628" s="22">
        <v>3</v>
      </c>
      <c r="I628" s="9">
        <f>VLOOKUP('Consolidtaed Data'!$B5647,[1]Products!$A:$G,4,0)</f>
        <v>1783</v>
      </c>
      <c r="J628" s="9">
        <f>VLOOKUP('Consolidtaed Data'!$B5647,[1]Products!$A:$G,3,0)</f>
        <v>1516</v>
      </c>
      <c r="K628" s="9">
        <f>'Consolidtaed Data'!$J5647*'Consolidtaed Data'!$H5647</f>
        <v>5176</v>
      </c>
      <c r="L628" s="9">
        <f>'Consolidtaed Data'!$I5647*'Consolidtaed Data'!$H5647</f>
        <v>7392</v>
      </c>
      <c r="M628" s="9">
        <f>'Consolidtaed Data'!$L5647-'Consolidtaed Data'!$K5647</f>
        <v>2832</v>
      </c>
      <c r="N628" s="9" t="str">
        <f>VLOOKUP('Consolidtaed Data'!$C5647,[1]Locations!$A:$O,2,0)</f>
        <v>Palmdale</v>
      </c>
      <c r="O628" s="9" t="str">
        <f>VLOOKUP('Consolidtaed Data'!$D5647,'[1]Sales People'!$A:$B,2,0)</f>
        <v>Roger Robertson</v>
      </c>
      <c r="P628" s="9" t="str">
        <f>VLOOKUP('Consolidtaed Data'!$E5647,[1]Customers!$A:$B,2,0)</f>
        <v>Michael Lewis</v>
      </c>
      <c r="Q628" s="11">
        <f>WEEKDAY('Consolidtaed Data'!$F5647)</f>
        <v>3</v>
      </c>
      <c r="R628" s="9">
        <f>MONTH('Consolidtaed Data'!$F5647)</f>
        <v>2</v>
      </c>
      <c r="S628" s="9" t="str">
        <f>TEXT(Table3[[#This Row],[Purchase Date]],"MMMM")</f>
        <v>February</v>
      </c>
      <c r="T628" s="9">
        <f>YEAR('Consolidtaed Data'!$F5647)</f>
        <v>2021</v>
      </c>
    </row>
    <row r="629" spans="1:20" x14ac:dyDescent="0.3">
      <c r="A629" s="9" t="s">
        <v>1401</v>
      </c>
      <c r="B629" s="9" t="s">
        <v>234</v>
      </c>
      <c r="C629" s="9" t="s">
        <v>357</v>
      </c>
      <c r="D629" s="9" t="s">
        <v>315</v>
      </c>
      <c r="E629" s="9" t="s">
        <v>2201</v>
      </c>
      <c r="F629" s="10">
        <v>43875</v>
      </c>
      <c r="G629" s="10" t="str">
        <f>VLOOKUP(Table3[[#This Row],[Product ID]],[1]Products!$A:$G,2,0)</f>
        <v>Product 54</v>
      </c>
      <c r="H629" s="22">
        <v>4</v>
      </c>
      <c r="I629" s="9">
        <f>VLOOKUP('Consolidtaed Data'!$B5842,[1]Products!$A:$G,4,0)</f>
        <v>817</v>
      </c>
      <c r="J629" s="9">
        <f>VLOOKUP('Consolidtaed Data'!$B5842,[1]Products!$A:$G,3,0)</f>
        <v>409</v>
      </c>
      <c r="K629" s="9">
        <f>'Consolidtaed Data'!$J5842*'Consolidtaed Data'!$H5842</f>
        <v>2160</v>
      </c>
      <c r="L629" s="9">
        <f>'Consolidtaed Data'!$I5842*'Consolidtaed Data'!$H5842</f>
        <v>3484</v>
      </c>
      <c r="M629" s="9">
        <f>'Consolidtaed Data'!$L5842-'Consolidtaed Data'!$K5842</f>
        <v>799</v>
      </c>
      <c r="N629" s="9" t="str">
        <f>VLOOKUP('Consolidtaed Data'!$C5842,[1]Locations!$A:$O,2,0)</f>
        <v>Fullerton</v>
      </c>
      <c r="O629" s="9" t="str">
        <f>VLOOKUP('Consolidtaed Data'!$D5842,'[1]Sales People'!$A:$B,2,0)</f>
        <v>Ernest Wagner</v>
      </c>
      <c r="P629" s="9" t="str">
        <f>VLOOKUP('Consolidtaed Data'!$E5842,[1]Customers!$A:$B,2,0)</f>
        <v>Brandon Diaz</v>
      </c>
      <c r="Q629" s="11">
        <f>WEEKDAY('Consolidtaed Data'!$F5842)</f>
        <v>7</v>
      </c>
      <c r="R629" s="9">
        <f>MONTH('Consolidtaed Data'!$F5842)</f>
        <v>3</v>
      </c>
      <c r="S629" s="9" t="str">
        <f>TEXT(Table3[[#This Row],[Purchase Date]],"MMMM")</f>
        <v>February</v>
      </c>
      <c r="T629" s="9">
        <f>YEAR('Consolidtaed Data'!$F5842)</f>
        <v>2021</v>
      </c>
    </row>
    <row r="630" spans="1:20" x14ac:dyDescent="0.3">
      <c r="A630" s="9" t="s">
        <v>1402</v>
      </c>
      <c r="B630" s="9" t="s">
        <v>340</v>
      </c>
      <c r="C630" s="9" t="s">
        <v>331</v>
      </c>
      <c r="D630" s="9" t="s">
        <v>95</v>
      </c>
      <c r="E630" s="9" t="s">
        <v>749</v>
      </c>
      <c r="F630" s="10">
        <v>43875</v>
      </c>
      <c r="G630" s="10" t="str">
        <f>VLOOKUP(Table3[[#This Row],[Product ID]],[1]Products!$A:$G,2,0)</f>
        <v>Product 34</v>
      </c>
      <c r="H630" s="22">
        <v>1</v>
      </c>
      <c r="I630" s="9">
        <f>VLOOKUP('Consolidtaed Data'!$B6119,[1]Products!$A:$G,4,0)</f>
        <v>1278</v>
      </c>
      <c r="J630" s="9">
        <f>VLOOKUP('Consolidtaed Data'!$B6119,[1]Products!$A:$G,3,0)</f>
        <v>665</v>
      </c>
      <c r="K630" s="9">
        <f>'Consolidtaed Data'!$J6119*'Consolidtaed Data'!$H6119</f>
        <v>2248</v>
      </c>
      <c r="L630" s="9">
        <f>'Consolidtaed Data'!$I6119*'Consolidtaed Data'!$H6119</f>
        <v>3304</v>
      </c>
      <c r="M630" s="9">
        <f>'Consolidtaed Data'!$L6119-'Consolidtaed Data'!$K6119</f>
        <v>408</v>
      </c>
      <c r="N630" s="9" t="str">
        <f>VLOOKUP('Consolidtaed Data'!$C6119,[1]Locations!$A:$O,2,0)</f>
        <v>East Los Angeles</v>
      </c>
      <c r="O630" s="9" t="str">
        <f>VLOOKUP('Consolidtaed Data'!$D6119,'[1]Sales People'!$A:$B,2,0)</f>
        <v>Bobby Russell</v>
      </c>
      <c r="P630" s="9" t="str">
        <f>VLOOKUP('Consolidtaed Data'!$E6119,[1]Customers!$A:$B,2,0)</f>
        <v>Victor Watkins</v>
      </c>
      <c r="Q630" s="11">
        <f>WEEKDAY('Consolidtaed Data'!$F6119)</f>
        <v>1</v>
      </c>
      <c r="R630" s="9">
        <f>MONTH('Consolidtaed Data'!$F6119)</f>
        <v>4</v>
      </c>
      <c r="S630" s="9" t="str">
        <f>TEXT(Table3[[#This Row],[Purchase Date]],"MMMM")</f>
        <v>February</v>
      </c>
      <c r="T630" s="9">
        <f>YEAR('Consolidtaed Data'!$F6119)</f>
        <v>2021</v>
      </c>
    </row>
    <row r="631" spans="1:20" x14ac:dyDescent="0.3">
      <c r="A631" s="9" t="s">
        <v>1403</v>
      </c>
      <c r="B631" s="9" t="s">
        <v>692</v>
      </c>
      <c r="C631" s="9" t="s">
        <v>152</v>
      </c>
      <c r="D631" s="9" t="s">
        <v>87</v>
      </c>
      <c r="E631" s="9" t="s">
        <v>1390</v>
      </c>
      <c r="F631" s="10">
        <v>43875</v>
      </c>
      <c r="G631" s="10" t="str">
        <f>VLOOKUP(Table3[[#This Row],[Product ID]],[1]Products!$A:$G,2,0)</f>
        <v>Product 83</v>
      </c>
      <c r="H631" s="22">
        <v>2</v>
      </c>
      <c r="I631" s="9">
        <f>VLOOKUP('Consolidtaed Data'!$B6526,[1]Products!$A:$G,4,0)</f>
        <v>127</v>
      </c>
      <c r="J631" s="9">
        <f>VLOOKUP('Consolidtaed Data'!$B6526,[1]Products!$A:$G,3,0)</f>
        <v>79</v>
      </c>
      <c r="K631" s="9">
        <f>'Consolidtaed Data'!$J6526*'Consolidtaed Data'!$H6526</f>
        <v>648</v>
      </c>
      <c r="L631" s="9">
        <f>'Consolidtaed Data'!$I6526*'Consolidtaed Data'!$H6526</f>
        <v>771</v>
      </c>
      <c r="M631" s="9">
        <f>'Consolidtaed Data'!$L6526-'Consolidtaed Data'!$K6526</f>
        <v>64</v>
      </c>
      <c r="N631" s="9" t="str">
        <f>VLOOKUP('Consolidtaed Data'!$C6526,[1]Locations!$A:$O,2,0)</f>
        <v>Norwalk</v>
      </c>
      <c r="O631" s="9" t="str">
        <f>VLOOKUP('Consolidtaed Data'!$D6526,'[1]Sales People'!$A:$B,2,0)</f>
        <v>Roger Robertson</v>
      </c>
      <c r="P631" s="9" t="str">
        <f>VLOOKUP('Consolidtaed Data'!$E6526,[1]Customers!$A:$B,2,0)</f>
        <v>Bobby Burton</v>
      </c>
      <c r="Q631" s="11">
        <f>WEEKDAY('Consolidtaed Data'!$F6526)</f>
        <v>3</v>
      </c>
      <c r="R631" s="9">
        <f>MONTH('Consolidtaed Data'!$F6526)</f>
        <v>5</v>
      </c>
      <c r="S631" s="9" t="str">
        <f>TEXT(Table3[[#This Row],[Purchase Date]],"MMMM")</f>
        <v>February</v>
      </c>
      <c r="T631" s="9">
        <f>YEAR('Consolidtaed Data'!$F6526)</f>
        <v>2021</v>
      </c>
    </row>
    <row r="632" spans="1:20" x14ac:dyDescent="0.3">
      <c r="A632" s="9" t="s">
        <v>1404</v>
      </c>
      <c r="B632" s="9" t="s">
        <v>151</v>
      </c>
      <c r="C632" s="9" t="s">
        <v>25</v>
      </c>
      <c r="D632" s="9" t="s">
        <v>64</v>
      </c>
      <c r="E632" s="9" t="s">
        <v>2056</v>
      </c>
      <c r="F632" s="10">
        <v>43875</v>
      </c>
      <c r="G632" s="10" t="str">
        <f>VLOOKUP(Table3[[#This Row],[Product ID]],[1]Products!$A:$G,2,0)</f>
        <v>Product 94</v>
      </c>
      <c r="H632" s="22">
        <v>1</v>
      </c>
      <c r="I632" s="9">
        <f>VLOOKUP('Consolidtaed Data'!$B6913,[1]Products!$A:$G,4,0)</f>
        <v>1467</v>
      </c>
      <c r="J632" s="9">
        <f>VLOOKUP('Consolidtaed Data'!$B6913,[1]Products!$A:$G,3,0)</f>
        <v>807</v>
      </c>
      <c r="K632" s="9">
        <f>'Consolidtaed Data'!$J6913*'Consolidtaed Data'!$H6913</f>
        <v>61</v>
      </c>
      <c r="L632" s="9">
        <f>'Consolidtaed Data'!$I6913*'Consolidtaed Data'!$H6913</f>
        <v>95</v>
      </c>
      <c r="M632" s="9">
        <f>'Consolidtaed Data'!$L6913-'Consolidtaed Data'!$K6913</f>
        <v>264</v>
      </c>
      <c r="N632" s="9" t="str">
        <f>VLOOKUP('Consolidtaed Data'!$C6913,[1]Locations!$A:$O,2,0)</f>
        <v>Victorville</v>
      </c>
      <c r="O632" s="9" t="str">
        <f>VLOOKUP('Consolidtaed Data'!$D6913,'[1]Sales People'!$A:$B,2,0)</f>
        <v>Charles Harper</v>
      </c>
      <c r="P632" s="9" t="str">
        <f>VLOOKUP('Consolidtaed Data'!$E6913,[1]Customers!$A:$B,2,0)</f>
        <v>Ralph Elliott</v>
      </c>
      <c r="Q632" s="11">
        <f>WEEKDAY('Consolidtaed Data'!$F6913)</f>
        <v>5</v>
      </c>
      <c r="R632" s="9">
        <f>MONTH('Consolidtaed Data'!$F6913)</f>
        <v>6</v>
      </c>
      <c r="S632" s="9" t="str">
        <f>TEXT(Table3[[#This Row],[Purchase Date]],"MMMM")</f>
        <v>February</v>
      </c>
      <c r="T632" s="9">
        <f>YEAR('Consolidtaed Data'!$F6913)</f>
        <v>2021</v>
      </c>
    </row>
    <row r="633" spans="1:20" x14ac:dyDescent="0.3">
      <c r="A633" s="9" t="s">
        <v>1405</v>
      </c>
      <c r="B633" s="9" t="s">
        <v>125</v>
      </c>
      <c r="C633" s="9" t="s">
        <v>21</v>
      </c>
      <c r="D633" s="9" t="s">
        <v>329</v>
      </c>
      <c r="E633" s="9" t="s">
        <v>879</v>
      </c>
      <c r="F633" s="10">
        <v>43875</v>
      </c>
      <c r="G633" s="10" t="str">
        <f>VLOOKUP(Table3[[#This Row],[Product ID]],[1]Products!$A:$G,2,0)</f>
        <v>Product 40</v>
      </c>
      <c r="H633" s="22">
        <v>1</v>
      </c>
      <c r="I633" s="9">
        <f>VLOOKUP('Consolidtaed Data'!$B8996,[1]Products!$A:$G,4,0)</f>
        <v>545</v>
      </c>
      <c r="J633" s="9">
        <f>VLOOKUP('Consolidtaed Data'!$B8996,[1]Products!$A:$G,3,0)</f>
        <v>425</v>
      </c>
      <c r="K633" s="9">
        <f>'Consolidtaed Data'!$J8996*'Consolidtaed Data'!$H8996</f>
        <v>3272</v>
      </c>
      <c r="L633" s="9">
        <f>'Consolidtaed Data'!$I8996*'Consolidtaed Data'!$H8996</f>
        <v>4088</v>
      </c>
      <c r="M633" s="9">
        <f>'Consolidtaed Data'!$L8996-'Consolidtaed Data'!$K8996</f>
        <v>2924</v>
      </c>
      <c r="N633" s="9" t="str">
        <f>VLOOKUP('Consolidtaed Data'!$C8996,[1]Locations!$A:$O,2,0)</f>
        <v>Vista</v>
      </c>
      <c r="O633" s="9" t="str">
        <f>VLOOKUP('Consolidtaed Data'!$D8996,'[1]Sales People'!$A:$B,2,0)</f>
        <v>Brian Thomas</v>
      </c>
      <c r="P633" s="9" t="str">
        <f>VLOOKUP('Consolidtaed Data'!$E8996,[1]Customers!$A:$B,2,0)</f>
        <v>Anthony Fisher</v>
      </c>
      <c r="Q633" s="11">
        <f>WEEKDAY('Consolidtaed Data'!$F8996)</f>
        <v>6</v>
      </c>
      <c r="R633" s="9">
        <f>MONTH('Consolidtaed Data'!$F8996)</f>
        <v>11</v>
      </c>
      <c r="S633" s="9" t="str">
        <f>TEXT(Table3[[#This Row],[Purchase Date]],"MMMM")</f>
        <v>February</v>
      </c>
      <c r="T633" s="9">
        <f>YEAR('Consolidtaed Data'!$F8996)</f>
        <v>2021</v>
      </c>
    </row>
    <row r="634" spans="1:20" x14ac:dyDescent="0.3">
      <c r="A634" s="9" t="s">
        <v>1406</v>
      </c>
      <c r="B634" s="9" t="s">
        <v>572</v>
      </c>
      <c r="C634" s="9" t="s">
        <v>205</v>
      </c>
      <c r="D634" s="9" t="s">
        <v>83</v>
      </c>
      <c r="E634" s="9" t="s">
        <v>1510</v>
      </c>
      <c r="F634" s="10">
        <v>43876</v>
      </c>
      <c r="G634" s="10" t="str">
        <f>VLOOKUP(Table3[[#This Row],[Product ID]],[1]Products!$A:$G,2,0)</f>
        <v>Product 22</v>
      </c>
      <c r="H634" s="22">
        <v>1</v>
      </c>
      <c r="I634" s="9">
        <f>VLOOKUP('Consolidtaed Data'!$B4735,[1]Products!$A:$G,4,0)</f>
        <v>127</v>
      </c>
      <c r="J634" s="9">
        <f>VLOOKUP('Consolidtaed Data'!$B4735,[1]Products!$A:$G,3,0)</f>
        <v>79</v>
      </c>
      <c r="K634" s="9">
        <f>'Consolidtaed Data'!$J4735*'Consolidtaed Data'!$H4735</f>
        <v>634</v>
      </c>
      <c r="L634" s="9">
        <f>'Consolidtaed Data'!$I4735*'Consolidtaed Data'!$H4735</f>
        <v>880</v>
      </c>
      <c r="M634" s="9">
        <f>'Consolidtaed Data'!$L4735-'Consolidtaed Data'!$K4735</f>
        <v>368</v>
      </c>
      <c r="N634" s="9" t="str">
        <f>VLOOKUP('Consolidtaed Data'!$C4735,[1]Locations!$A:$O,2,0)</f>
        <v>Santa Clarita</v>
      </c>
      <c r="O634" s="9" t="str">
        <f>VLOOKUP('Consolidtaed Data'!$D4735,'[1]Sales People'!$A:$B,2,0)</f>
        <v>Ernest Wheeler</v>
      </c>
      <c r="P634" s="9" t="str">
        <f>VLOOKUP('Consolidtaed Data'!$E4735,[1]Customers!$A:$B,2,0)</f>
        <v>Steven Owens</v>
      </c>
      <c r="Q634" s="11">
        <f>WEEKDAY('Consolidtaed Data'!$F4735)</f>
        <v>2</v>
      </c>
      <c r="R634" s="9">
        <f>MONTH('Consolidtaed Data'!$F4735)</f>
        <v>12</v>
      </c>
      <c r="S634" s="9" t="str">
        <f>TEXT(Table3[[#This Row],[Purchase Date]],"MMMM")</f>
        <v>February</v>
      </c>
      <c r="T634" s="9">
        <f>YEAR('Consolidtaed Data'!$F4735)</f>
        <v>2020</v>
      </c>
    </row>
    <row r="635" spans="1:20" x14ac:dyDescent="0.3">
      <c r="A635" s="9" t="s">
        <v>1408</v>
      </c>
      <c r="B635" s="9" t="s">
        <v>148</v>
      </c>
      <c r="C635" s="9" t="s">
        <v>104</v>
      </c>
      <c r="D635" s="9" t="s">
        <v>246</v>
      </c>
      <c r="E635" s="9" t="s">
        <v>1228</v>
      </c>
      <c r="F635" s="10">
        <v>43876</v>
      </c>
      <c r="G635" s="10" t="str">
        <f>VLOOKUP(Table3[[#This Row],[Product ID]],[1]Products!$A:$G,2,0)</f>
        <v>Product 16</v>
      </c>
      <c r="H635" s="22">
        <v>2</v>
      </c>
      <c r="I635" s="9">
        <f>VLOOKUP('Consolidtaed Data'!$B5413,[1]Products!$A:$G,4,0)</f>
        <v>2005</v>
      </c>
      <c r="J635" s="9">
        <f>VLOOKUP('Consolidtaed Data'!$B5413,[1]Products!$A:$G,3,0)</f>
        <v>1223</v>
      </c>
      <c r="K635" s="9">
        <f>'Consolidtaed Data'!$J5413*'Consolidtaed Data'!$H5413</f>
        <v>624</v>
      </c>
      <c r="L635" s="9">
        <f>'Consolidtaed Data'!$I5413*'Consolidtaed Data'!$H5413</f>
        <v>945</v>
      </c>
      <c r="M635" s="9">
        <f>'Consolidtaed Data'!$L5413-'Consolidtaed Data'!$K5413</f>
        <v>702</v>
      </c>
      <c r="N635" s="9" t="str">
        <f>VLOOKUP('Consolidtaed Data'!$C5413,[1]Locations!$A:$O,2,0)</f>
        <v>Moreno Valley</v>
      </c>
      <c r="O635" s="9" t="str">
        <f>VLOOKUP('Consolidtaed Data'!$D5413,'[1]Sales People'!$A:$B,2,0)</f>
        <v>Charles Harper</v>
      </c>
      <c r="P635" s="9" t="str">
        <f>VLOOKUP('Consolidtaed Data'!$E5413,[1]Customers!$A:$B,2,0)</f>
        <v>Andrew Butler</v>
      </c>
      <c r="Q635" s="11">
        <f>WEEKDAY('Consolidtaed Data'!$F5413)</f>
        <v>5</v>
      </c>
      <c r="R635" s="9">
        <f>MONTH('Consolidtaed Data'!$F5413)</f>
        <v>2</v>
      </c>
      <c r="S635" s="9" t="str">
        <f>TEXT(Table3[[#This Row],[Purchase Date]],"MMMM")</f>
        <v>February</v>
      </c>
      <c r="T635" s="9">
        <f>YEAR('Consolidtaed Data'!$F5413)</f>
        <v>2021</v>
      </c>
    </row>
    <row r="636" spans="1:20" x14ac:dyDescent="0.3">
      <c r="A636" s="9" t="s">
        <v>1410</v>
      </c>
      <c r="B636" s="9" t="s">
        <v>125</v>
      </c>
      <c r="C636" s="9" t="s">
        <v>458</v>
      </c>
      <c r="D636" s="9" t="s">
        <v>31</v>
      </c>
      <c r="E636" s="9" t="s">
        <v>1258</v>
      </c>
      <c r="F636" s="10">
        <v>43876</v>
      </c>
      <c r="G636" s="10" t="str">
        <f>VLOOKUP(Table3[[#This Row],[Product ID]],[1]Products!$A:$G,2,0)</f>
        <v>Product 40</v>
      </c>
      <c r="H636" s="22">
        <v>1</v>
      </c>
      <c r="I636" s="9">
        <f>VLOOKUP('Consolidtaed Data'!$B5831,[1]Products!$A:$G,4,0)</f>
        <v>818</v>
      </c>
      <c r="J636" s="9">
        <f>VLOOKUP('Consolidtaed Data'!$B5831,[1]Products!$A:$G,3,0)</f>
        <v>450</v>
      </c>
      <c r="K636" s="9">
        <f>'Consolidtaed Data'!$J5831*'Consolidtaed Data'!$H5831</f>
        <v>1185</v>
      </c>
      <c r="L636" s="9">
        <f>'Consolidtaed Data'!$I5831*'Consolidtaed Data'!$H5831</f>
        <v>1668</v>
      </c>
      <c r="M636" s="9">
        <f>'Consolidtaed Data'!$L5831-'Consolidtaed Data'!$K5831</f>
        <v>329</v>
      </c>
      <c r="N636" s="9" t="str">
        <f>VLOOKUP('Consolidtaed Data'!$C5831,[1]Locations!$A:$O,2,0)</f>
        <v>Fresno</v>
      </c>
      <c r="O636" s="9" t="str">
        <f>VLOOKUP('Consolidtaed Data'!$D5831,'[1]Sales People'!$A:$B,2,0)</f>
        <v>Roger Ramos</v>
      </c>
      <c r="P636" s="9" t="str">
        <f>VLOOKUP('Consolidtaed Data'!$E5831,[1]Customers!$A:$B,2,0)</f>
        <v>Charles Richards</v>
      </c>
      <c r="Q636" s="11">
        <f>WEEKDAY('Consolidtaed Data'!$F5831)</f>
        <v>6</v>
      </c>
      <c r="R636" s="9">
        <f>MONTH('Consolidtaed Data'!$F5831)</f>
        <v>3</v>
      </c>
      <c r="S636" s="9" t="str">
        <f>TEXT(Table3[[#This Row],[Purchase Date]],"MMMM")</f>
        <v>February</v>
      </c>
      <c r="T636" s="9">
        <f>YEAR('Consolidtaed Data'!$F5831)</f>
        <v>2021</v>
      </c>
    </row>
    <row r="637" spans="1:20" x14ac:dyDescent="0.3">
      <c r="A637" s="9" t="s">
        <v>1412</v>
      </c>
      <c r="B637" s="9" t="s">
        <v>572</v>
      </c>
      <c r="C637" s="9" t="s">
        <v>228</v>
      </c>
      <c r="D637" s="9" t="s">
        <v>272</v>
      </c>
      <c r="E637" s="9" t="s">
        <v>2056</v>
      </c>
      <c r="F637" s="10">
        <v>43876</v>
      </c>
      <c r="G637" s="10" t="str">
        <f>VLOOKUP(Table3[[#This Row],[Product ID]],[1]Products!$A:$G,2,0)</f>
        <v>Product 22</v>
      </c>
      <c r="H637" s="22">
        <v>3</v>
      </c>
      <c r="I637" s="9">
        <f>VLOOKUP('Consolidtaed Data'!$B6005,[1]Products!$A:$G,4,0)</f>
        <v>561</v>
      </c>
      <c r="J637" s="9">
        <f>VLOOKUP('Consolidtaed Data'!$B6005,[1]Products!$A:$G,3,0)</f>
        <v>421</v>
      </c>
      <c r="K637" s="9">
        <f>'Consolidtaed Data'!$J6005*'Consolidtaed Data'!$H6005</f>
        <v>1178</v>
      </c>
      <c r="L637" s="9">
        <f>'Consolidtaed Data'!$I6005*'Consolidtaed Data'!$H6005</f>
        <v>2104</v>
      </c>
      <c r="M637" s="9">
        <f>'Consolidtaed Data'!$L6005-'Consolidtaed Data'!$K6005</f>
        <v>560</v>
      </c>
      <c r="N637" s="9" t="str">
        <f>VLOOKUP('Consolidtaed Data'!$C6005,[1]Locations!$A:$O,2,0)</f>
        <v>Huntington Beach</v>
      </c>
      <c r="O637" s="9" t="str">
        <f>VLOOKUP('Consolidtaed Data'!$D6005,'[1]Sales People'!$A:$B,2,0)</f>
        <v>Larry Marshall</v>
      </c>
      <c r="P637" s="9" t="str">
        <f>VLOOKUP('Consolidtaed Data'!$E6005,[1]Customers!$A:$B,2,0)</f>
        <v>Paul Richardson</v>
      </c>
      <c r="Q637" s="11">
        <f>WEEKDAY('Consolidtaed Data'!$F6005)</f>
        <v>7</v>
      </c>
      <c r="R637" s="9">
        <f>MONTH('Consolidtaed Data'!$F6005)</f>
        <v>4</v>
      </c>
      <c r="S637" s="9" t="str">
        <f>TEXT(Table3[[#This Row],[Purchase Date]],"MMMM")</f>
        <v>February</v>
      </c>
      <c r="T637" s="9">
        <f>YEAR('Consolidtaed Data'!$F6005)</f>
        <v>2021</v>
      </c>
    </row>
    <row r="638" spans="1:20" x14ac:dyDescent="0.3">
      <c r="A638" s="9" t="s">
        <v>1415</v>
      </c>
      <c r="B638" s="9" t="s">
        <v>15</v>
      </c>
      <c r="C638" s="9" t="s">
        <v>90</v>
      </c>
      <c r="D638" s="9" t="s">
        <v>64</v>
      </c>
      <c r="E638" s="9" t="s">
        <v>638</v>
      </c>
      <c r="F638" s="10">
        <v>43876</v>
      </c>
      <c r="G638" s="10" t="str">
        <f>VLOOKUP(Table3[[#This Row],[Product ID]],[1]Products!$A:$G,2,0)</f>
        <v>Product 38</v>
      </c>
      <c r="H638" s="22">
        <v>4</v>
      </c>
      <c r="I638" s="9">
        <f>VLOOKUP('Consolidtaed Data'!$B6081,[1]Products!$A:$G,4,0)</f>
        <v>1638</v>
      </c>
      <c r="J638" s="9">
        <f>VLOOKUP('Consolidtaed Data'!$B6081,[1]Products!$A:$G,3,0)</f>
        <v>1261</v>
      </c>
      <c r="K638" s="9">
        <f>'Consolidtaed Data'!$J6081*'Consolidtaed Data'!$H6081</f>
        <v>1067</v>
      </c>
      <c r="L638" s="9">
        <f>'Consolidtaed Data'!$I6081*'Consolidtaed Data'!$H6081</f>
        <v>1809</v>
      </c>
      <c r="M638" s="9">
        <f>'Consolidtaed Data'!$L6081-'Consolidtaed Data'!$K6081</f>
        <v>1508</v>
      </c>
      <c r="N638" s="9" t="str">
        <f>VLOOKUP('Consolidtaed Data'!$C6081,[1]Locations!$A:$O,2,0)</f>
        <v>Long Beach</v>
      </c>
      <c r="O638" s="9" t="str">
        <f>VLOOKUP('Consolidtaed Data'!$D6081,'[1]Sales People'!$A:$B,2,0)</f>
        <v>Ronald Reed</v>
      </c>
      <c r="P638" s="9" t="str">
        <f>VLOOKUP('Consolidtaed Data'!$E6081,[1]Customers!$A:$B,2,0)</f>
        <v>Kevin Moreno</v>
      </c>
      <c r="Q638" s="11">
        <f>WEEKDAY('Consolidtaed Data'!$F6081)</f>
        <v>5</v>
      </c>
      <c r="R638" s="9">
        <f>MONTH('Consolidtaed Data'!$F6081)</f>
        <v>4</v>
      </c>
      <c r="S638" s="9" t="str">
        <f>TEXT(Table3[[#This Row],[Purchase Date]],"MMMM")</f>
        <v>February</v>
      </c>
      <c r="T638" s="9">
        <f>YEAR('Consolidtaed Data'!$F6081)</f>
        <v>2021</v>
      </c>
    </row>
    <row r="639" spans="1:20" x14ac:dyDescent="0.3">
      <c r="A639" s="9" t="s">
        <v>1417</v>
      </c>
      <c r="B639" s="9" t="s">
        <v>103</v>
      </c>
      <c r="C639" s="9" t="s">
        <v>39</v>
      </c>
      <c r="D639" s="9" t="s">
        <v>100</v>
      </c>
      <c r="E639" s="9" t="s">
        <v>747</v>
      </c>
      <c r="F639" s="10">
        <v>43876</v>
      </c>
      <c r="G639" s="10" t="str">
        <f>VLOOKUP(Table3[[#This Row],[Product ID]],[1]Products!$A:$G,2,0)</f>
        <v>Product 44</v>
      </c>
      <c r="H639" s="22">
        <v>2</v>
      </c>
      <c r="I639" s="9">
        <f>VLOOKUP('Consolidtaed Data'!$B6338,[1]Products!$A:$G,4,0)</f>
        <v>561</v>
      </c>
      <c r="J639" s="9">
        <f>VLOOKUP('Consolidtaed Data'!$B6338,[1]Products!$A:$G,3,0)</f>
        <v>421</v>
      </c>
      <c r="K639" s="9">
        <f>'Consolidtaed Data'!$J6338*'Consolidtaed Data'!$H6338</f>
        <v>1777</v>
      </c>
      <c r="L639" s="9">
        <f>'Consolidtaed Data'!$I6338*'Consolidtaed Data'!$H6338</f>
        <v>2141</v>
      </c>
      <c r="M639" s="9">
        <f>'Consolidtaed Data'!$L6338-'Consolidtaed Data'!$K6338</f>
        <v>580</v>
      </c>
      <c r="N639" s="9" t="str">
        <f>VLOOKUP('Consolidtaed Data'!$C6338,[1]Locations!$A:$O,2,0)</f>
        <v>Stockton</v>
      </c>
      <c r="O639" s="9" t="str">
        <f>VLOOKUP('Consolidtaed Data'!$D6338,'[1]Sales People'!$A:$B,2,0)</f>
        <v>Clarence Fox</v>
      </c>
      <c r="P639" s="9" t="str">
        <f>VLOOKUP('Consolidtaed Data'!$E6338,[1]Customers!$A:$B,2,0)</f>
        <v>Louis Austin</v>
      </c>
      <c r="Q639" s="11">
        <f>WEEKDAY('Consolidtaed Data'!$F6338)</f>
        <v>1</v>
      </c>
      <c r="R639" s="9">
        <f>MONTH('Consolidtaed Data'!$F6338)</f>
        <v>4</v>
      </c>
      <c r="S639" s="9" t="str">
        <f>TEXT(Table3[[#This Row],[Purchase Date]],"MMMM")</f>
        <v>February</v>
      </c>
      <c r="T639" s="9">
        <f>YEAR('Consolidtaed Data'!$F6338)</f>
        <v>2021</v>
      </c>
    </row>
    <row r="640" spans="1:20" x14ac:dyDescent="0.3">
      <c r="A640" s="9" t="s">
        <v>1418</v>
      </c>
      <c r="B640" s="9" t="s">
        <v>116</v>
      </c>
      <c r="C640" s="9" t="s">
        <v>228</v>
      </c>
      <c r="D640" s="9" t="s">
        <v>46</v>
      </c>
      <c r="E640" s="9" t="s">
        <v>626</v>
      </c>
      <c r="F640" s="10">
        <v>43876</v>
      </c>
      <c r="G640" s="10" t="str">
        <f>VLOOKUP(Table3[[#This Row],[Product ID]],[1]Products!$A:$G,2,0)</f>
        <v>Product 55</v>
      </c>
      <c r="H640" s="22">
        <v>1</v>
      </c>
      <c r="I640" s="9">
        <f>VLOOKUP('Consolidtaed Data'!$B6661,[1]Products!$A:$G,4,0)</f>
        <v>1967</v>
      </c>
      <c r="J640" s="9">
        <f>VLOOKUP('Consolidtaed Data'!$B6661,[1]Products!$A:$G,3,0)</f>
        <v>1397</v>
      </c>
      <c r="K640" s="9">
        <f>'Consolidtaed Data'!$J6661*'Consolidtaed Data'!$H6661</f>
        <v>336</v>
      </c>
      <c r="L640" s="9">
        <f>'Consolidtaed Data'!$I6661*'Consolidtaed Data'!$H6661</f>
        <v>492</v>
      </c>
      <c r="M640" s="9">
        <f>'Consolidtaed Data'!$L6661-'Consolidtaed Data'!$K6661</f>
        <v>523</v>
      </c>
      <c r="N640" s="9" t="str">
        <f>VLOOKUP('Consolidtaed Data'!$C6661,[1]Locations!$A:$O,2,0)</f>
        <v>Sacramento</v>
      </c>
      <c r="O640" s="9" t="str">
        <f>VLOOKUP('Consolidtaed Data'!$D6661,'[1]Sales People'!$A:$B,2,0)</f>
        <v>Kevin Butler</v>
      </c>
      <c r="P640" s="9" t="str">
        <f>VLOOKUP('Consolidtaed Data'!$E6661,[1]Customers!$A:$B,2,0)</f>
        <v>Joe Bryant</v>
      </c>
      <c r="Q640" s="11">
        <f>WEEKDAY('Consolidtaed Data'!$F6661)</f>
        <v>7</v>
      </c>
      <c r="R640" s="9">
        <f>MONTH('Consolidtaed Data'!$F6661)</f>
        <v>5</v>
      </c>
      <c r="S640" s="9" t="str">
        <f>TEXT(Table3[[#This Row],[Purchase Date]],"MMMM")</f>
        <v>February</v>
      </c>
      <c r="T640" s="9">
        <f>YEAR('Consolidtaed Data'!$F6661)</f>
        <v>2021</v>
      </c>
    </row>
    <row r="641" spans="1:20" x14ac:dyDescent="0.3">
      <c r="A641" s="9" t="s">
        <v>1420</v>
      </c>
      <c r="B641" s="9" t="s">
        <v>355</v>
      </c>
      <c r="C641" s="9" t="s">
        <v>126</v>
      </c>
      <c r="D641" s="9" t="s">
        <v>68</v>
      </c>
      <c r="E641" s="9" t="s">
        <v>749</v>
      </c>
      <c r="F641" s="10">
        <v>43876</v>
      </c>
      <c r="G641" s="10" t="str">
        <f>VLOOKUP(Table3[[#This Row],[Product ID]],[1]Products!$A:$G,2,0)</f>
        <v>Product 100</v>
      </c>
      <c r="H641" s="22">
        <v>4</v>
      </c>
      <c r="I641" s="9">
        <f>VLOOKUP('Consolidtaed Data'!$B6745,[1]Products!$A:$G,4,0)</f>
        <v>584</v>
      </c>
      <c r="J641" s="9">
        <f>VLOOKUP('Consolidtaed Data'!$B6745,[1]Products!$A:$G,3,0)</f>
        <v>420</v>
      </c>
      <c r="K641" s="9">
        <f>'Consolidtaed Data'!$J6745*'Consolidtaed Data'!$H6745</f>
        <v>900</v>
      </c>
      <c r="L641" s="9">
        <f>'Consolidtaed Data'!$I6745*'Consolidtaed Data'!$H6745</f>
        <v>1500</v>
      </c>
      <c r="M641" s="9">
        <f>'Consolidtaed Data'!$L6745-'Consolidtaed Data'!$K6745</f>
        <v>164</v>
      </c>
      <c r="N641" s="9" t="str">
        <f>VLOOKUP('Consolidtaed Data'!$C6745,[1]Locations!$A:$O,2,0)</f>
        <v>Thousand Oaks</v>
      </c>
      <c r="O641" s="9" t="str">
        <f>VLOOKUP('Consolidtaed Data'!$D6745,'[1]Sales People'!$A:$B,2,0)</f>
        <v>Henry Nelson</v>
      </c>
      <c r="P641" s="9" t="str">
        <f>VLOOKUP('Consolidtaed Data'!$E6745,[1]Customers!$A:$B,2,0)</f>
        <v>Eugene Weaver</v>
      </c>
      <c r="Q641" s="11">
        <f>WEEKDAY('Consolidtaed Data'!$F6745)</f>
        <v>7</v>
      </c>
      <c r="R641" s="9">
        <f>MONTH('Consolidtaed Data'!$F6745)</f>
        <v>5</v>
      </c>
      <c r="S641" s="9" t="str">
        <f>TEXT(Table3[[#This Row],[Purchase Date]],"MMMM")</f>
        <v>February</v>
      </c>
      <c r="T641" s="9">
        <f>YEAR('Consolidtaed Data'!$F6745)</f>
        <v>2021</v>
      </c>
    </row>
    <row r="642" spans="1:20" x14ac:dyDescent="0.3">
      <c r="A642" s="9" t="s">
        <v>1423</v>
      </c>
      <c r="B642" s="9" t="s">
        <v>240</v>
      </c>
      <c r="C642" s="9" t="s">
        <v>458</v>
      </c>
      <c r="D642" s="9" t="s">
        <v>272</v>
      </c>
      <c r="E642" s="9" t="s">
        <v>693</v>
      </c>
      <c r="F642" s="10">
        <v>43876</v>
      </c>
      <c r="G642" s="10" t="str">
        <f>VLOOKUP(Table3[[#This Row],[Product ID]],[1]Products!$A:$G,2,0)</f>
        <v>Product 70</v>
      </c>
      <c r="H642" s="22">
        <v>1</v>
      </c>
      <c r="I642" s="9">
        <f>VLOOKUP('Consolidtaed Data'!$B7010,[1]Products!$A:$G,4,0)</f>
        <v>1743</v>
      </c>
      <c r="J642" s="9">
        <f>VLOOKUP('Consolidtaed Data'!$B7010,[1]Products!$A:$G,3,0)</f>
        <v>872</v>
      </c>
      <c r="K642" s="9">
        <f>'Consolidtaed Data'!$J7010*'Consolidtaed Data'!$H7010</f>
        <v>416</v>
      </c>
      <c r="L642" s="9">
        <f>'Consolidtaed Data'!$I7010*'Consolidtaed Data'!$H7010</f>
        <v>800</v>
      </c>
      <c r="M642" s="9">
        <f>'Consolidtaed Data'!$L7010-'Consolidtaed Data'!$K7010</f>
        <v>128</v>
      </c>
      <c r="N642" s="9" t="str">
        <f>VLOOKUP('Consolidtaed Data'!$C7010,[1]Locations!$A:$O,2,0)</f>
        <v>Bakersfield</v>
      </c>
      <c r="O642" s="9" t="str">
        <f>VLOOKUP('Consolidtaed Data'!$D7010,'[1]Sales People'!$A:$B,2,0)</f>
        <v>Ryan Butler</v>
      </c>
      <c r="P642" s="9" t="str">
        <f>VLOOKUP('Consolidtaed Data'!$E7010,[1]Customers!$A:$B,2,0)</f>
        <v>Wayne Owens</v>
      </c>
      <c r="Q642" s="11">
        <f>WEEKDAY('Consolidtaed Data'!$F7010)</f>
        <v>5</v>
      </c>
      <c r="R642" s="9">
        <f>MONTH('Consolidtaed Data'!$F7010)</f>
        <v>6</v>
      </c>
      <c r="S642" s="9" t="str">
        <f>TEXT(Table3[[#This Row],[Purchase Date]],"MMMM")</f>
        <v>February</v>
      </c>
      <c r="T642" s="9">
        <f>YEAR('Consolidtaed Data'!$F7010)</f>
        <v>2021</v>
      </c>
    </row>
    <row r="643" spans="1:20" x14ac:dyDescent="0.3">
      <c r="A643" s="9" t="s">
        <v>1426</v>
      </c>
      <c r="B643" s="9" t="s">
        <v>411</v>
      </c>
      <c r="C643" s="9" t="s">
        <v>420</v>
      </c>
      <c r="D643" s="9" t="s">
        <v>143</v>
      </c>
      <c r="E643" s="9" t="s">
        <v>879</v>
      </c>
      <c r="F643" s="10">
        <v>43876</v>
      </c>
      <c r="G643" s="10" t="str">
        <f>VLOOKUP(Table3[[#This Row],[Product ID]],[1]Products!$A:$G,2,0)</f>
        <v>Product 27</v>
      </c>
      <c r="H643" s="22">
        <v>3</v>
      </c>
      <c r="I643" s="9">
        <f>VLOOKUP('Consolidtaed Data'!$B7445,[1]Products!$A:$G,4,0)</f>
        <v>2464</v>
      </c>
      <c r="J643" s="9">
        <f>VLOOKUP('Consolidtaed Data'!$B7445,[1]Products!$A:$G,3,0)</f>
        <v>1774</v>
      </c>
      <c r="K643" s="9">
        <f>'Consolidtaed Data'!$J7445*'Consolidtaed Data'!$H7445</f>
        <v>158</v>
      </c>
      <c r="L643" s="9">
        <f>'Consolidtaed Data'!$I7445*'Consolidtaed Data'!$H7445</f>
        <v>254</v>
      </c>
      <c r="M643" s="9">
        <f>'Consolidtaed Data'!$L7445-'Consolidtaed Data'!$K7445</f>
        <v>550</v>
      </c>
      <c r="N643" s="9" t="str">
        <f>VLOOKUP('Consolidtaed Data'!$C7445,[1]Locations!$A:$O,2,0)</f>
        <v>Modesto</v>
      </c>
      <c r="O643" s="9" t="str">
        <f>VLOOKUP('Consolidtaed Data'!$D7445,'[1]Sales People'!$A:$B,2,0)</f>
        <v>Sean Miller</v>
      </c>
      <c r="P643" s="9" t="str">
        <f>VLOOKUP('Consolidtaed Data'!$E7445,[1]Customers!$A:$B,2,0)</f>
        <v>Andrew Graham</v>
      </c>
      <c r="Q643" s="11">
        <f>WEEKDAY('Consolidtaed Data'!$F7445)</f>
        <v>1</v>
      </c>
      <c r="R643" s="9">
        <f>MONTH('Consolidtaed Data'!$F7445)</f>
        <v>7</v>
      </c>
      <c r="S643" s="9" t="str">
        <f>TEXT(Table3[[#This Row],[Purchase Date]],"MMMM")</f>
        <v>February</v>
      </c>
      <c r="T643" s="9">
        <f>YEAR('Consolidtaed Data'!$F7445)</f>
        <v>2021</v>
      </c>
    </row>
    <row r="644" spans="1:20" x14ac:dyDescent="0.3">
      <c r="A644" s="9" t="s">
        <v>1427</v>
      </c>
      <c r="B644" s="9" t="s">
        <v>29</v>
      </c>
      <c r="C644" s="9" t="s">
        <v>231</v>
      </c>
      <c r="D644" s="9" t="s">
        <v>9</v>
      </c>
      <c r="E644" s="9" t="s">
        <v>170</v>
      </c>
      <c r="F644" s="10">
        <v>43876</v>
      </c>
      <c r="G644" s="10" t="str">
        <f>VLOOKUP(Table3[[#This Row],[Product ID]],[1]Products!$A:$G,2,0)</f>
        <v>Product 37</v>
      </c>
      <c r="H644" s="22">
        <v>3</v>
      </c>
      <c r="I644" s="9">
        <f>VLOOKUP('Consolidtaed Data'!$B7455,[1]Products!$A:$G,4,0)</f>
        <v>2391</v>
      </c>
      <c r="J644" s="9">
        <f>VLOOKUP('Consolidtaed Data'!$B7455,[1]Products!$A:$G,3,0)</f>
        <v>1291</v>
      </c>
      <c r="K644" s="9">
        <f>'Consolidtaed Data'!$J7455*'Consolidtaed Data'!$H7455</f>
        <v>294</v>
      </c>
      <c r="L644" s="9">
        <f>'Consolidtaed Data'!$I7455*'Consolidtaed Data'!$H7455</f>
        <v>368</v>
      </c>
      <c r="M644" s="9">
        <f>'Consolidtaed Data'!$L7455-'Consolidtaed Data'!$K7455</f>
        <v>99</v>
      </c>
      <c r="N644" s="9" t="str">
        <f>VLOOKUP('Consolidtaed Data'!$C7455,[1]Locations!$A:$O,2,0)</f>
        <v>Jurupa Valley</v>
      </c>
      <c r="O644" s="9" t="str">
        <f>VLOOKUP('Consolidtaed Data'!$D7455,'[1]Sales People'!$A:$B,2,0)</f>
        <v>Joe Sims</v>
      </c>
      <c r="P644" s="9" t="str">
        <f>VLOOKUP('Consolidtaed Data'!$E7455,[1]Customers!$A:$B,2,0)</f>
        <v>Gerald Clark</v>
      </c>
      <c r="Q644" s="11">
        <f>WEEKDAY('Consolidtaed Data'!$F7455)</f>
        <v>2</v>
      </c>
      <c r="R644" s="9">
        <f>MONTH('Consolidtaed Data'!$F7455)</f>
        <v>7</v>
      </c>
      <c r="S644" s="9" t="str">
        <f>TEXT(Table3[[#This Row],[Purchase Date]],"MMMM")</f>
        <v>February</v>
      </c>
      <c r="T644" s="9">
        <f>YEAR('Consolidtaed Data'!$F7455)</f>
        <v>2021</v>
      </c>
    </row>
    <row r="645" spans="1:20" x14ac:dyDescent="0.3">
      <c r="A645" s="9" t="s">
        <v>1429</v>
      </c>
      <c r="B645" s="9" t="s">
        <v>349</v>
      </c>
      <c r="C645" s="9" t="s">
        <v>504</v>
      </c>
      <c r="D645" s="9" t="s">
        <v>43</v>
      </c>
      <c r="E645" s="9" t="s">
        <v>1446</v>
      </c>
      <c r="F645" s="10">
        <v>43876</v>
      </c>
      <c r="G645" s="10" t="str">
        <f>VLOOKUP(Table3[[#This Row],[Product ID]],[1]Products!$A:$G,2,0)</f>
        <v>Product 60</v>
      </c>
      <c r="H645" s="22">
        <v>3</v>
      </c>
      <c r="I645" s="9">
        <f>VLOOKUP('Consolidtaed Data'!$B7809,[1]Products!$A:$G,4,0)</f>
        <v>1967</v>
      </c>
      <c r="J645" s="9">
        <f>VLOOKUP('Consolidtaed Data'!$B7809,[1]Products!$A:$G,3,0)</f>
        <v>1397</v>
      </c>
      <c r="K645" s="9">
        <f>'Consolidtaed Data'!$J7809*'Consolidtaed Data'!$H7809</f>
        <v>1364</v>
      </c>
      <c r="L645" s="9">
        <f>'Consolidtaed Data'!$I7809*'Consolidtaed Data'!$H7809</f>
        <v>2676</v>
      </c>
      <c r="M645" s="9">
        <f>'Consolidtaed Data'!$L7809-'Consolidtaed Data'!$K7809</f>
        <v>528</v>
      </c>
      <c r="N645" s="9" t="str">
        <f>VLOOKUP('Consolidtaed Data'!$C7809,[1]Locations!$A:$O,2,0)</f>
        <v>Oceanside</v>
      </c>
      <c r="O645" s="9" t="str">
        <f>VLOOKUP('Consolidtaed Data'!$D7809,'[1]Sales People'!$A:$B,2,0)</f>
        <v>Scott Clark</v>
      </c>
      <c r="P645" s="9" t="str">
        <f>VLOOKUP('Consolidtaed Data'!$E7809,[1]Customers!$A:$B,2,0)</f>
        <v>Bobby Murray</v>
      </c>
      <c r="Q645" s="11">
        <f>WEEKDAY('Consolidtaed Data'!$F7809)</f>
        <v>2</v>
      </c>
      <c r="R645" s="9">
        <f>MONTH('Consolidtaed Data'!$F7809)</f>
        <v>8</v>
      </c>
      <c r="S645" s="9" t="str">
        <f>TEXT(Table3[[#This Row],[Purchase Date]],"MMMM")</f>
        <v>February</v>
      </c>
      <c r="T645" s="9">
        <f>YEAR('Consolidtaed Data'!$F7809)</f>
        <v>2021</v>
      </c>
    </row>
    <row r="646" spans="1:20" x14ac:dyDescent="0.3">
      <c r="A646" s="9" t="s">
        <v>1430</v>
      </c>
      <c r="B646" s="9" t="s">
        <v>284</v>
      </c>
      <c r="C646" s="9" t="s">
        <v>130</v>
      </c>
      <c r="D646" s="9" t="s">
        <v>17</v>
      </c>
      <c r="E646" s="9" t="s">
        <v>1180</v>
      </c>
      <c r="F646" s="10">
        <v>43876</v>
      </c>
      <c r="G646" s="10" t="str">
        <f>VLOOKUP(Table3[[#This Row],[Product ID]],[1]Products!$A:$G,2,0)</f>
        <v>Product 96</v>
      </c>
      <c r="H646" s="22">
        <v>3</v>
      </c>
      <c r="I646" s="9">
        <f>VLOOKUP('Consolidtaed Data'!$B7893,[1]Products!$A:$G,4,0)</f>
        <v>2353</v>
      </c>
      <c r="J646" s="9">
        <f>VLOOKUP('Consolidtaed Data'!$B7893,[1]Products!$A:$G,3,0)</f>
        <v>1788</v>
      </c>
      <c r="K646" s="9">
        <f>'Consolidtaed Data'!$J7893*'Consolidtaed Data'!$H7893</f>
        <v>2613</v>
      </c>
      <c r="L646" s="9">
        <f>'Consolidtaed Data'!$I7893*'Consolidtaed Data'!$H7893</f>
        <v>5124</v>
      </c>
      <c r="M646" s="9">
        <f>'Consolidtaed Data'!$L7893-'Consolidtaed Data'!$K7893</f>
        <v>1035</v>
      </c>
      <c r="N646" s="9" t="str">
        <f>VLOOKUP('Consolidtaed Data'!$C7893,[1]Locations!$A:$O,2,0)</f>
        <v>San Buenaventura (Ventura)</v>
      </c>
      <c r="O646" s="9" t="str">
        <f>VLOOKUP('Consolidtaed Data'!$D7893,'[1]Sales People'!$A:$B,2,0)</f>
        <v>Arthur Mccoy</v>
      </c>
      <c r="P646" s="9" t="str">
        <f>VLOOKUP('Consolidtaed Data'!$E7893,[1]Customers!$A:$B,2,0)</f>
        <v>Adam Hernandez</v>
      </c>
      <c r="Q646" s="11">
        <f>WEEKDAY('Consolidtaed Data'!$F7893)</f>
        <v>2</v>
      </c>
      <c r="R646" s="9">
        <f>MONTH('Consolidtaed Data'!$F7893)</f>
        <v>8</v>
      </c>
      <c r="S646" s="9" t="str">
        <f>TEXT(Table3[[#This Row],[Purchase Date]],"MMMM")</f>
        <v>February</v>
      </c>
      <c r="T646" s="9">
        <f>YEAR('Consolidtaed Data'!$F7893)</f>
        <v>2021</v>
      </c>
    </row>
    <row r="647" spans="1:20" x14ac:dyDescent="0.3">
      <c r="A647" s="9" t="s">
        <v>1431</v>
      </c>
      <c r="B647" s="9" t="s">
        <v>41</v>
      </c>
      <c r="C647" s="9" t="s">
        <v>55</v>
      </c>
      <c r="D647" s="9" t="s">
        <v>13</v>
      </c>
      <c r="E647" s="9" t="s">
        <v>365</v>
      </c>
      <c r="F647" s="10">
        <v>43876</v>
      </c>
      <c r="G647" s="10" t="str">
        <f>VLOOKUP(Table3[[#This Row],[Product ID]],[1]Products!$A:$G,2,0)</f>
        <v>Product 11</v>
      </c>
      <c r="H647" s="22">
        <v>1</v>
      </c>
      <c r="I647" s="9">
        <f>VLOOKUP('Consolidtaed Data'!$B8069,[1]Products!$A:$G,4,0)</f>
        <v>1783</v>
      </c>
      <c r="J647" s="9">
        <f>VLOOKUP('Consolidtaed Data'!$B8069,[1]Products!$A:$G,3,0)</f>
        <v>1516</v>
      </c>
      <c r="K647" s="9">
        <f>'Consolidtaed Data'!$J8069*'Consolidtaed Data'!$H8069</f>
        <v>270</v>
      </c>
      <c r="L647" s="9">
        <f>'Consolidtaed Data'!$I8069*'Consolidtaed Data'!$H8069</f>
        <v>336</v>
      </c>
      <c r="M647" s="9">
        <f>'Consolidtaed Data'!$L8069-'Consolidtaed Data'!$K8069</f>
        <v>74</v>
      </c>
      <c r="N647" s="9" t="str">
        <f>VLOOKUP('Consolidtaed Data'!$C8069,[1]Locations!$A:$O,2,0)</f>
        <v>Santa Maria</v>
      </c>
      <c r="O647" s="9" t="str">
        <f>VLOOKUP('Consolidtaed Data'!$D8069,'[1]Sales People'!$A:$B,2,0)</f>
        <v>Robert Reed</v>
      </c>
      <c r="P647" s="9" t="str">
        <f>VLOOKUP('Consolidtaed Data'!$E8069,[1]Customers!$A:$B,2,0)</f>
        <v>Willie Daniels</v>
      </c>
      <c r="Q647" s="11">
        <f>WEEKDAY('Consolidtaed Data'!$F8069)</f>
        <v>2</v>
      </c>
      <c r="R647" s="9">
        <f>MONTH('Consolidtaed Data'!$F8069)</f>
        <v>9</v>
      </c>
      <c r="S647" s="9" t="str">
        <f>TEXT(Table3[[#This Row],[Purchase Date]],"MMMM")</f>
        <v>February</v>
      </c>
      <c r="T647" s="9">
        <f>YEAR('Consolidtaed Data'!$F8069)</f>
        <v>2021</v>
      </c>
    </row>
    <row r="648" spans="1:20" x14ac:dyDescent="0.3">
      <c r="A648" s="9" t="s">
        <v>1433</v>
      </c>
      <c r="B648" s="9" t="s">
        <v>168</v>
      </c>
      <c r="C648" s="9" t="s">
        <v>99</v>
      </c>
      <c r="D648" s="9" t="s">
        <v>87</v>
      </c>
      <c r="E648" s="9" t="s">
        <v>2283</v>
      </c>
      <c r="F648" s="10">
        <v>43876</v>
      </c>
      <c r="G648" s="10" t="str">
        <f>VLOOKUP(Table3[[#This Row],[Product ID]],[1]Products!$A:$G,2,0)</f>
        <v>Product 26</v>
      </c>
      <c r="H648" s="22">
        <v>1</v>
      </c>
      <c r="I648" s="9">
        <f>VLOOKUP('Consolidtaed Data'!$B8115,[1]Products!$A:$G,4,0)</f>
        <v>1522</v>
      </c>
      <c r="J648" s="9">
        <f>VLOOKUP('Consolidtaed Data'!$B8115,[1]Products!$A:$G,3,0)</f>
        <v>791</v>
      </c>
      <c r="K648" s="9">
        <f>'Consolidtaed Data'!$J8115*'Consolidtaed Data'!$H8115</f>
        <v>79</v>
      </c>
      <c r="L648" s="9">
        <f>'Consolidtaed Data'!$I8115*'Consolidtaed Data'!$H8115</f>
        <v>127</v>
      </c>
      <c r="M648" s="9">
        <f>'Consolidtaed Data'!$L8115-'Consolidtaed Data'!$K8115</f>
        <v>550</v>
      </c>
      <c r="N648" s="9" t="str">
        <f>VLOOKUP('Consolidtaed Data'!$C8115,[1]Locations!$A:$O,2,0)</f>
        <v>Irvine</v>
      </c>
      <c r="O648" s="9" t="str">
        <f>VLOOKUP('Consolidtaed Data'!$D8115,'[1]Sales People'!$A:$B,2,0)</f>
        <v>Ryan Welch</v>
      </c>
      <c r="P648" s="9" t="str">
        <f>VLOOKUP('Consolidtaed Data'!$E8115,[1]Customers!$A:$B,2,0)</f>
        <v>Ralph Elliott</v>
      </c>
      <c r="Q648" s="11">
        <f>WEEKDAY('Consolidtaed Data'!$F8115)</f>
        <v>5</v>
      </c>
      <c r="R648" s="9">
        <f>MONTH('Consolidtaed Data'!$F8115)</f>
        <v>9</v>
      </c>
      <c r="S648" s="9" t="str">
        <f>TEXT(Table3[[#This Row],[Purchase Date]],"MMMM")</f>
        <v>February</v>
      </c>
      <c r="T648" s="9">
        <f>YEAR('Consolidtaed Data'!$F8115)</f>
        <v>2021</v>
      </c>
    </row>
    <row r="649" spans="1:20" x14ac:dyDescent="0.3">
      <c r="A649" s="9" t="s">
        <v>1434</v>
      </c>
      <c r="B649" s="9" t="s">
        <v>129</v>
      </c>
      <c r="C649" s="9" t="s">
        <v>90</v>
      </c>
      <c r="D649" s="9" t="s">
        <v>13</v>
      </c>
      <c r="E649" s="9" t="s">
        <v>599</v>
      </c>
      <c r="F649" s="10">
        <v>43876</v>
      </c>
      <c r="G649" s="10" t="str">
        <f>VLOOKUP(Table3[[#This Row],[Product ID]],[1]Products!$A:$G,2,0)</f>
        <v>Product 47</v>
      </c>
      <c r="H649" s="22">
        <v>1</v>
      </c>
      <c r="I649" s="9">
        <f>VLOOKUP('Consolidtaed Data'!$B8156,[1]Products!$A:$G,4,0)</f>
        <v>1635</v>
      </c>
      <c r="J649" s="9">
        <f>VLOOKUP('Consolidtaed Data'!$B8156,[1]Products!$A:$G,3,0)</f>
        <v>1046</v>
      </c>
      <c r="K649" s="9">
        <f>'Consolidtaed Data'!$J8156*'Consolidtaed Data'!$H8156</f>
        <v>592</v>
      </c>
      <c r="L649" s="9">
        <f>'Consolidtaed Data'!$I8156*'Consolidtaed Data'!$H8156</f>
        <v>1004</v>
      </c>
      <c r="M649" s="9">
        <f>'Consolidtaed Data'!$L8156-'Consolidtaed Data'!$K8156</f>
        <v>660</v>
      </c>
      <c r="N649" s="9" t="str">
        <f>VLOOKUP('Consolidtaed Data'!$C8156,[1]Locations!$A:$O,2,0)</f>
        <v>Victorville</v>
      </c>
      <c r="O649" s="9" t="str">
        <f>VLOOKUP('Consolidtaed Data'!$D8156,'[1]Sales People'!$A:$B,2,0)</f>
        <v>Ernest Wheeler</v>
      </c>
      <c r="P649" s="9" t="str">
        <f>VLOOKUP('Consolidtaed Data'!$E8156,[1]Customers!$A:$B,2,0)</f>
        <v>Billy Miller</v>
      </c>
      <c r="Q649" s="11">
        <f>WEEKDAY('Consolidtaed Data'!$F8156)</f>
        <v>1</v>
      </c>
      <c r="R649" s="9">
        <f>MONTH('Consolidtaed Data'!$F8156)</f>
        <v>9</v>
      </c>
      <c r="S649" s="9" t="str">
        <f>TEXT(Table3[[#This Row],[Purchase Date]],"MMMM")</f>
        <v>February</v>
      </c>
      <c r="T649" s="9">
        <f>YEAR('Consolidtaed Data'!$F8156)</f>
        <v>2021</v>
      </c>
    </row>
    <row r="650" spans="1:20" x14ac:dyDescent="0.3">
      <c r="A650" s="9" t="s">
        <v>1435</v>
      </c>
      <c r="B650" s="9" t="s">
        <v>572</v>
      </c>
      <c r="C650" s="9" t="s">
        <v>275</v>
      </c>
      <c r="D650" s="9" t="s">
        <v>80</v>
      </c>
      <c r="E650" s="9" t="s">
        <v>1903</v>
      </c>
      <c r="F650" s="10">
        <v>43876</v>
      </c>
      <c r="G650" s="10" t="str">
        <f>VLOOKUP(Table3[[#This Row],[Product ID]],[1]Products!$A:$G,2,0)</f>
        <v>Product 22</v>
      </c>
      <c r="H650" s="22">
        <v>2</v>
      </c>
      <c r="I650" s="9">
        <f>VLOOKUP('Consolidtaed Data'!$B9339,[1]Products!$A:$G,4,0)</f>
        <v>368</v>
      </c>
      <c r="J650" s="9">
        <f>VLOOKUP('Consolidtaed Data'!$B9339,[1]Products!$A:$G,3,0)</f>
        <v>294</v>
      </c>
      <c r="K650" s="9">
        <f>'Consolidtaed Data'!$J9339*'Consolidtaed Data'!$H9339</f>
        <v>945</v>
      </c>
      <c r="L650" s="9">
        <f>'Consolidtaed Data'!$I9339*'Consolidtaed Data'!$H9339</f>
        <v>1889</v>
      </c>
      <c r="M650" s="9">
        <f>'Consolidtaed Data'!$L9339-'Consolidtaed Data'!$K9339</f>
        <v>2452</v>
      </c>
      <c r="N650" s="9" t="str">
        <f>VLOOKUP('Consolidtaed Data'!$C9339,[1]Locations!$A:$O,2,0)</f>
        <v>Pasadena</v>
      </c>
      <c r="O650" s="9" t="str">
        <f>VLOOKUP('Consolidtaed Data'!$D9339,'[1]Sales People'!$A:$B,2,0)</f>
        <v>Kenneth Fields</v>
      </c>
      <c r="P650" s="9" t="str">
        <f>VLOOKUP('Consolidtaed Data'!$E9339,[1]Customers!$A:$B,2,0)</f>
        <v>Carlos Stewart</v>
      </c>
      <c r="Q650" s="11">
        <f>WEEKDAY('Consolidtaed Data'!$F9339)</f>
        <v>3</v>
      </c>
      <c r="R650" s="9">
        <f>MONTH('Consolidtaed Data'!$F9339)</f>
        <v>12</v>
      </c>
      <c r="S650" s="9" t="str">
        <f>TEXT(Table3[[#This Row],[Purchase Date]],"MMMM")</f>
        <v>February</v>
      </c>
      <c r="T650" s="9">
        <f>YEAR('Consolidtaed Data'!$F9339)</f>
        <v>2021</v>
      </c>
    </row>
    <row r="651" spans="1:20" x14ac:dyDescent="0.3">
      <c r="A651" s="9" t="s">
        <v>1437</v>
      </c>
      <c r="B651" s="9" t="s">
        <v>15</v>
      </c>
      <c r="C651" s="9" t="s">
        <v>126</v>
      </c>
      <c r="D651" s="9" t="s">
        <v>241</v>
      </c>
      <c r="E651" s="9" t="s">
        <v>1771</v>
      </c>
      <c r="F651" s="10">
        <v>43876</v>
      </c>
      <c r="G651" s="10" t="str">
        <f>VLOOKUP(Table3[[#This Row],[Product ID]],[1]Products!$A:$G,2,0)</f>
        <v>Product 38</v>
      </c>
      <c r="H651" s="22">
        <v>4</v>
      </c>
      <c r="I651" s="9">
        <f>VLOOKUP('Consolidtaed Data'!$B9465,[1]Products!$A:$G,4,0)</f>
        <v>2257</v>
      </c>
      <c r="J651" s="9">
        <f>VLOOKUP('Consolidtaed Data'!$B9465,[1]Products!$A:$G,3,0)</f>
        <v>1535</v>
      </c>
      <c r="K651" s="9">
        <f>'Consolidtaed Data'!$J9465*'Consolidtaed Data'!$H9465</f>
        <v>5004</v>
      </c>
      <c r="L651" s="9">
        <f>'Consolidtaed Data'!$I9465*'Consolidtaed Data'!$H9465</f>
        <v>6104</v>
      </c>
      <c r="M651" s="9">
        <f>'Consolidtaed Data'!$L9465-'Consolidtaed Data'!$K9465</f>
        <v>428</v>
      </c>
      <c r="N651" s="9" t="str">
        <f>VLOOKUP('Consolidtaed Data'!$C9465,[1]Locations!$A:$O,2,0)</f>
        <v>Torrance</v>
      </c>
      <c r="O651" s="9" t="str">
        <f>VLOOKUP('Consolidtaed Data'!$D9465,'[1]Sales People'!$A:$B,2,0)</f>
        <v>Brian Thomas</v>
      </c>
      <c r="P651" s="9" t="str">
        <f>VLOOKUP('Consolidtaed Data'!$E9465,[1]Customers!$A:$B,2,0)</f>
        <v>Ryan Schmidt</v>
      </c>
      <c r="Q651" s="11">
        <f>WEEKDAY('Consolidtaed Data'!$F9465)</f>
        <v>5</v>
      </c>
      <c r="R651" s="9">
        <f>MONTH('Consolidtaed Data'!$F9465)</f>
        <v>12</v>
      </c>
      <c r="S651" s="9" t="str">
        <f>TEXT(Table3[[#This Row],[Purchase Date]],"MMMM")</f>
        <v>February</v>
      </c>
      <c r="T651" s="9">
        <f>YEAR('Consolidtaed Data'!$F9465)</f>
        <v>2021</v>
      </c>
    </row>
    <row r="652" spans="1:20" x14ac:dyDescent="0.3">
      <c r="A652" s="9" t="s">
        <v>1439</v>
      </c>
      <c r="B652" s="9" t="s">
        <v>369</v>
      </c>
      <c r="C652" s="9" t="s">
        <v>462</v>
      </c>
      <c r="D652" s="9" t="s">
        <v>83</v>
      </c>
      <c r="E652" s="9" t="s">
        <v>314</v>
      </c>
      <c r="F652" s="10">
        <v>43876</v>
      </c>
      <c r="G652" s="10" t="str">
        <f>VLOOKUP(Table3[[#This Row],[Product ID]],[1]Products!$A:$G,2,0)</f>
        <v>Product 8</v>
      </c>
      <c r="H652" s="22">
        <v>1</v>
      </c>
      <c r="I652" s="9">
        <f>VLOOKUP('Consolidtaed Data'!$B9556,[1]Products!$A:$G,4,0)</f>
        <v>1809</v>
      </c>
      <c r="J652" s="9">
        <f>VLOOKUP('Consolidtaed Data'!$B9556,[1]Products!$A:$G,3,0)</f>
        <v>1067</v>
      </c>
      <c r="K652" s="9">
        <f>'Consolidtaed Data'!$J9556*'Consolidtaed Data'!$H9556</f>
        <v>1777</v>
      </c>
      <c r="L652" s="9">
        <f>'Consolidtaed Data'!$I9556*'Consolidtaed Data'!$H9556</f>
        <v>2141</v>
      </c>
      <c r="M652" s="9">
        <f>'Consolidtaed Data'!$L9556-'Consolidtaed Data'!$K9556</f>
        <v>744</v>
      </c>
      <c r="N652" s="9" t="str">
        <f>VLOOKUP('Consolidtaed Data'!$C9556,[1]Locations!$A:$O,2,0)</f>
        <v>Vallejo</v>
      </c>
      <c r="O652" s="9" t="str">
        <f>VLOOKUP('Consolidtaed Data'!$D9556,'[1]Sales People'!$A:$B,2,0)</f>
        <v>Robert Reed</v>
      </c>
      <c r="P652" s="9" t="str">
        <f>VLOOKUP('Consolidtaed Data'!$E9556,[1]Customers!$A:$B,2,0)</f>
        <v>Russell Grant</v>
      </c>
      <c r="Q652" s="11">
        <f>WEEKDAY('Consolidtaed Data'!$F9556)</f>
        <v>5</v>
      </c>
      <c r="R652" s="9">
        <f>MONTH('Consolidtaed Data'!$F9556)</f>
        <v>12</v>
      </c>
      <c r="S652" s="9" t="str">
        <f>TEXT(Table3[[#This Row],[Purchase Date]],"MMMM")</f>
        <v>February</v>
      </c>
      <c r="T652" s="9">
        <f>YEAR('Consolidtaed Data'!$F9556)</f>
        <v>2021</v>
      </c>
    </row>
    <row r="653" spans="1:20" x14ac:dyDescent="0.3">
      <c r="A653" s="9" t="s">
        <v>1440</v>
      </c>
      <c r="B653" s="9" t="s">
        <v>230</v>
      </c>
      <c r="C653" s="9" t="s">
        <v>55</v>
      </c>
      <c r="D653" s="9" t="s">
        <v>193</v>
      </c>
      <c r="E653" s="9" t="s">
        <v>1362</v>
      </c>
      <c r="F653" s="10">
        <v>43876</v>
      </c>
      <c r="G653" s="10" t="str">
        <f>VLOOKUP(Table3[[#This Row],[Product ID]],[1]Products!$A:$G,2,0)</f>
        <v>Product 31</v>
      </c>
      <c r="H653" s="22">
        <v>3</v>
      </c>
      <c r="I653" s="9">
        <f>VLOOKUP('Consolidtaed Data'!$B9629,[1]Products!$A:$G,4,0)</f>
        <v>95</v>
      </c>
      <c r="J653" s="9">
        <f>VLOOKUP('Consolidtaed Data'!$B9629,[1]Products!$A:$G,3,0)</f>
        <v>61</v>
      </c>
      <c r="K653" s="9">
        <f>'Consolidtaed Data'!$J9629*'Consolidtaed Data'!$H9629</f>
        <v>984</v>
      </c>
      <c r="L653" s="9">
        <f>'Consolidtaed Data'!$I9629*'Consolidtaed Data'!$H9629</f>
        <v>1367</v>
      </c>
      <c r="M653" s="9">
        <f>'Consolidtaed Data'!$L9629-'Consolidtaed Data'!$K9629</f>
        <v>4096</v>
      </c>
      <c r="N653" s="9" t="str">
        <f>VLOOKUP('Consolidtaed Data'!$C9629,[1]Locations!$A:$O,2,0)</f>
        <v>Temecula</v>
      </c>
      <c r="O653" s="9" t="str">
        <f>VLOOKUP('Consolidtaed Data'!$D9629,'[1]Sales People'!$A:$B,2,0)</f>
        <v>Ryan Welch</v>
      </c>
      <c r="P653" s="9" t="str">
        <f>VLOOKUP('Consolidtaed Data'!$E9629,[1]Customers!$A:$B,2,0)</f>
        <v>Keith Schmidt</v>
      </c>
      <c r="Q653" s="11">
        <f>WEEKDAY('Consolidtaed Data'!$F9629)</f>
        <v>3</v>
      </c>
      <c r="R653" s="9">
        <f>MONTH('Consolidtaed Data'!$F9629)</f>
        <v>12</v>
      </c>
      <c r="S653" s="9" t="str">
        <f>TEXT(Table3[[#This Row],[Purchase Date]],"MMMM")</f>
        <v>February</v>
      </c>
      <c r="T653" s="9">
        <f>YEAR('Consolidtaed Data'!$F9629)</f>
        <v>2021</v>
      </c>
    </row>
    <row r="654" spans="1:20" x14ac:dyDescent="0.3">
      <c r="A654" s="9" t="s">
        <v>1442</v>
      </c>
      <c r="B654" s="9" t="s">
        <v>529</v>
      </c>
      <c r="C654" s="9" t="s">
        <v>108</v>
      </c>
      <c r="D654" s="9" t="s">
        <v>143</v>
      </c>
      <c r="E654" s="9" t="s">
        <v>604</v>
      </c>
      <c r="F654" s="10">
        <v>43877</v>
      </c>
      <c r="G654" s="10" t="str">
        <f>VLOOKUP(Table3[[#This Row],[Product ID]],[1]Products!$A:$G,2,0)</f>
        <v>Product 56</v>
      </c>
      <c r="H654" s="22">
        <v>3</v>
      </c>
      <c r="I654" s="9">
        <f>VLOOKUP('Consolidtaed Data'!$B5395,[1]Products!$A:$G,4,0)</f>
        <v>112</v>
      </c>
      <c r="J654" s="9">
        <f>VLOOKUP('Consolidtaed Data'!$B5395,[1]Products!$A:$G,3,0)</f>
        <v>90</v>
      </c>
      <c r="K654" s="9">
        <f>'Consolidtaed Data'!$J5395*'Consolidtaed Data'!$H5395</f>
        <v>450</v>
      </c>
      <c r="L654" s="9">
        <f>'Consolidtaed Data'!$I5395*'Consolidtaed Data'!$H5395</f>
        <v>818</v>
      </c>
      <c r="M654" s="9">
        <f>'Consolidtaed Data'!$L5395-'Consolidtaed Data'!$K5395</f>
        <v>3072</v>
      </c>
      <c r="N654" s="9" t="str">
        <f>VLOOKUP('Consolidtaed Data'!$C5395,[1]Locations!$A:$O,2,0)</f>
        <v>Richmond</v>
      </c>
      <c r="O654" s="9" t="str">
        <f>VLOOKUP('Consolidtaed Data'!$D5395,'[1]Sales People'!$A:$B,2,0)</f>
        <v>Kenneth Bradley</v>
      </c>
      <c r="P654" s="9" t="str">
        <f>VLOOKUP('Consolidtaed Data'!$E5395,[1]Customers!$A:$B,2,0)</f>
        <v>Carlos Stewart</v>
      </c>
      <c r="Q654" s="11">
        <f>WEEKDAY('Consolidtaed Data'!$F5395)</f>
        <v>3</v>
      </c>
      <c r="R654" s="9">
        <f>MONTH('Consolidtaed Data'!$F5395)</f>
        <v>2</v>
      </c>
      <c r="S654" s="9" t="str">
        <f>TEXT(Table3[[#This Row],[Purchase Date]],"MMMM")</f>
        <v>February</v>
      </c>
      <c r="T654" s="9">
        <f>YEAR('Consolidtaed Data'!$F5395)</f>
        <v>2021</v>
      </c>
    </row>
    <row r="655" spans="1:20" x14ac:dyDescent="0.3">
      <c r="A655" s="9" t="s">
        <v>1443</v>
      </c>
      <c r="B655" s="9" t="s">
        <v>393</v>
      </c>
      <c r="C655" s="9" t="s">
        <v>275</v>
      </c>
      <c r="D655" s="9" t="s">
        <v>17</v>
      </c>
      <c r="E655" s="9" t="s">
        <v>1856</v>
      </c>
      <c r="F655" s="10">
        <v>43877</v>
      </c>
      <c r="G655" s="10" t="str">
        <f>VLOOKUP(Table3[[#This Row],[Product ID]],[1]Products!$A:$G,2,0)</f>
        <v>Product 84</v>
      </c>
      <c r="H655" s="22">
        <v>2</v>
      </c>
      <c r="I655" s="9">
        <f>VLOOKUP('Consolidtaed Data'!$B5662,[1]Products!$A:$G,4,0)</f>
        <v>392</v>
      </c>
      <c r="J655" s="9">
        <f>VLOOKUP('Consolidtaed Data'!$B5662,[1]Products!$A:$G,3,0)</f>
        <v>255</v>
      </c>
      <c r="K655" s="9">
        <f>'Consolidtaed Data'!$J5662*'Consolidtaed Data'!$H5662</f>
        <v>1090</v>
      </c>
      <c r="L655" s="9">
        <f>'Consolidtaed Data'!$I5662*'Consolidtaed Data'!$H5662</f>
        <v>1380</v>
      </c>
      <c r="M655" s="9">
        <f>'Consolidtaed Data'!$L5662-'Consolidtaed Data'!$K5662</f>
        <v>1024</v>
      </c>
      <c r="N655" s="9" t="str">
        <f>VLOOKUP('Consolidtaed Data'!$C5662,[1]Locations!$A:$O,2,0)</f>
        <v>Fairfield</v>
      </c>
      <c r="O655" s="9" t="str">
        <f>VLOOKUP('Consolidtaed Data'!$D5662,'[1]Sales People'!$A:$B,2,0)</f>
        <v>Andrew Bowman</v>
      </c>
      <c r="P655" s="9" t="str">
        <f>VLOOKUP('Consolidtaed Data'!$E5662,[1]Customers!$A:$B,2,0)</f>
        <v>George Lee</v>
      </c>
      <c r="Q655" s="11">
        <f>WEEKDAY('Consolidtaed Data'!$F5662)</f>
        <v>3</v>
      </c>
      <c r="R655" s="9">
        <f>MONTH('Consolidtaed Data'!$F5662)</f>
        <v>2</v>
      </c>
      <c r="S655" s="9" t="str">
        <f>TEXT(Table3[[#This Row],[Purchase Date]],"MMMM")</f>
        <v>February</v>
      </c>
      <c r="T655" s="9">
        <f>YEAR('Consolidtaed Data'!$F5662)</f>
        <v>2021</v>
      </c>
    </row>
    <row r="656" spans="1:20" x14ac:dyDescent="0.3">
      <c r="A656" s="9" t="s">
        <v>1445</v>
      </c>
      <c r="B656" s="9" t="s">
        <v>219</v>
      </c>
      <c r="C656" s="9" t="s">
        <v>302</v>
      </c>
      <c r="D656" s="9" t="s">
        <v>143</v>
      </c>
      <c r="E656" s="9" t="s">
        <v>837</v>
      </c>
      <c r="F656" s="10">
        <v>43877</v>
      </c>
      <c r="G656" s="10" t="str">
        <f>VLOOKUP(Table3[[#This Row],[Product ID]],[1]Products!$A:$G,2,0)</f>
        <v>Product 35</v>
      </c>
      <c r="H656" s="22">
        <v>4</v>
      </c>
      <c r="I656" s="9">
        <f>VLOOKUP('Consolidtaed Data'!$B5867,[1]Products!$A:$G,4,0)</f>
        <v>290</v>
      </c>
      <c r="J656" s="9">
        <f>VLOOKUP('Consolidtaed Data'!$B5867,[1]Products!$A:$G,3,0)</f>
        <v>200</v>
      </c>
      <c r="K656" s="9">
        <f>'Consolidtaed Data'!$J5867*'Consolidtaed Data'!$H5867</f>
        <v>1275</v>
      </c>
      <c r="L656" s="9">
        <f>'Consolidtaed Data'!$I5867*'Consolidtaed Data'!$H5867</f>
        <v>1635</v>
      </c>
      <c r="M656" s="9">
        <f>'Consolidtaed Data'!$L5867-'Consolidtaed Data'!$K5867</f>
        <v>328</v>
      </c>
      <c r="N656" s="9" t="str">
        <f>VLOOKUP('Consolidtaed Data'!$C5867,[1]Locations!$A:$O,2,0)</f>
        <v>Fremont</v>
      </c>
      <c r="O656" s="9" t="str">
        <f>VLOOKUP('Consolidtaed Data'!$D5867,'[1]Sales People'!$A:$B,2,0)</f>
        <v>Patrick Ruiz</v>
      </c>
      <c r="P656" s="9" t="str">
        <f>VLOOKUP('Consolidtaed Data'!$E5867,[1]Customers!$A:$B,2,0)</f>
        <v>Thomas Chapman</v>
      </c>
      <c r="Q656" s="11">
        <f>WEEKDAY('Consolidtaed Data'!$F5867)</f>
        <v>2</v>
      </c>
      <c r="R656" s="9">
        <f>MONTH('Consolidtaed Data'!$F5867)</f>
        <v>3</v>
      </c>
      <c r="S656" s="9" t="str">
        <f>TEXT(Table3[[#This Row],[Purchase Date]],"MMMM")</f>
        <v>February</v>
      </c>
      <c r="T656" s="9">
        <f>YEAR('Consolidtaed Data'!$F5867)</f>
        <v>2021</v>
      </c>
    </row>
    <row r="657" spans="1:20" x14ac:dyDescent="0.3">
      <c r="A657" s="9" t="s">
        <v>1448</v>
      </c>
      <c r="B657" s="9" t="s">
        <v>610</v>
      </c>
      <c r="C657" s="9" t="s">
        <v>196</v>
      </c>
      <c r="D657" s="9" t="s">
        <v>68</v>
      </c>
      <c r="E657" s="9" t="s">
        <v>894</v>
      </c>
      <c r="F657" s="10">
        <v>43877</v>
      </c>
      <c r="G657" s="10" t="str">
        <f>VLOOKUP(Table3[[#This Row],[Product ID]],[1]Products!$A:$G,2,0)</f>
        <v>Product 12</v>
      </c>
      <c r="H657" s="22">
        <v>3</v>
      </c>
      <c r="I657" s="9">
        <f>VLOOKUP('Consolidtaed Data'!$B6596,[1]Products!$A:$G,4,0)</f>
        <v>1783</v>
      </c>
      <c r="J657" s="9">
        <f>VLOOKUP('Consolidtaed Data'!$B6596,[1]Products!$A:$G,3,0)</f>
        <v>1230</v>
      </c>
      <c r="K657" s="9">
        <f>'Consolidtaed Data'!$J6596*'Consolidtaed Data'!$H6596</f>
        <v>2373</v>
      </c>
      <c r="L657" s="9">
        <f>'Consolidtaed Data'!$I6596*'Consolidtaed Data'!$H6596</f>
        <v>4566</v>
      </c>
      <c r="M657" s="9">
        <f>'Consolidtaed Data'!$L6596-'Consolidtaed Data'!$K6596</f>
        <v>44</v>
      </c>
      <c r="N657" s="9" t="str">
        <f>VLOOKUP('Consolidtaed Data'!$C6596,[1]Locations!$A:$O,2,0)</f>
        <v>Palmdale</v>
      </c>
      <c r="O657" s="9" t="str">
        <f>VLOOKUP('Consolidtaed Data'!$D6596,'[1]Sales People'!$A:$B,2,0)</f>
        <v>Carl Hall</v>
      </c>
      <c r="P657" s="9" t="str">
        <f>VLOOKUP('Consolidtaed Data'!$E6596,[1]Customers!$A:$B,2,0)</f>
        <v>Kevin Webb</v>
      </c>
      <c r="Q657" s="11">
        <f>WEEKDAY('Consolidtaed Data'!$F6596)</f>
        <v>2</v>
      </c>
      <c r="R657" s="9">
        <f>MONTH('Consolidtaed Data'!$F6596)</f>
        <v>5</v>
      </c>
      <c r="S657" s="9" t="str">
        <f>TEXT(Table3[[#This Row],[Purchase Date]],"MMMM")</f>
        <v>February</v>
      </c>
      <c r="T657" s="9">
        <f>YEAR('Consolidtaed Data'!$F6596)</f>
        <v>2021</v>
      </c>
    </row>
    <row r="658" spans="1:20" x14ac:dyDescent="0.3">
      <c r="A658" s="9" t="s">
        <v>1449</v>
      </c>
      <c r="B658" s="9" t="s">
        <v>164</v>
      </c>
      <c r="C658" s="9" t="s">
        <v>90</v>
      </c>
      <c r="D658" s="9" t="s">
        <v>95</v>
      </c>
      <c r="E658" s="9" t="s">
        <v>735</v>
      </c>
      <c r="F658" s="10">
        <v>43877</v>
      </c>
      <c r="G658" s="10" t="str">
        <f>VLOOKUP(Table3[[#This Row],[Product ID]],[1]Products!$A:$G,2,0)</f>
        <v>Product 69</v>
      </c>
      <c r="H658" s="22">
        <v>1</v>
      </c>
      <c r="I658" s="9">
        <f>VLOOKUP('Consolidtaed Data'!$B6835,[1]Products!$A:$G,4,0)</f>
        <v>502</v>
      </c>
      <c r="J658" s="9">
        <f>VLOOKUP('Consolidtaed Data'!$B6835,[1]Products!$A:$G,3,0)</f>
        <v>296</v>
      </c>
      <c r="K658" s="9">
        <f>'Consolidtaed Data'!$J6835*'Consolidtaed Data'!$H6835</f>
        <v>1224</v>
      </c>
      <c r="L658" s="9">
        <f>'Consolidtaed Data'!$I6835*'Consolidtaed Data'!$H6835</f>
        <v>1512</v>
      </c>
      <c r="M658" s="9">
        <f>'Consolidtaed Data'!$L6835-'Consolidtaed Data'!$K6835</f>
        <v>13</v>
      </c>
      <c r="N658" s="9" t="str">
        <f>VLOOKUP('Consolidtaed Data'!$C6835,[1]Locations!$A:$O,2,0)</f>
        <v>Temecula</v>
      </c>
      <c r="O658" s="9" t="str">
        <f>VLOOKUP('Consolidtaed Data'!$D6835,'[1]Sales People'!$A:$B,2,0)</f>
        <v>Kevin Butler</v>
      </c>
      <c r="P658" s="9" t="str">
        <f>VLOOKUP('Consolidtaed Data'!$E6835,[1]Customers!$A:$B,2,0)</f>
        <v>Kenneth Foster</v>
      </c>
      <c r="Q658" s="11">
        <f>WEEKDAY('Consolidtaed Data'!$F6835)</f>
        <v>7</v>
      </c>
      <c r="R658" s="9">
        <f>MONTH('Consolidtaed Data'!$F6835)</f>
        <v>6</v>
      </c>
      <c r="S658" s="9" t="str">
        <f>TEXT(Table3[[#This Row],[Purchase Date]],"MMMM")</f>
        <v>February</v>
      </c>
      <c r="T658" s="9">
        <f>YEAR('Consolidtaed Data'!$F6835)</f>
        <v>2021</v>
      </c>
    </row>
    <row r="659" spans="1:20" x14ac:dyDescent="0.3">
      <c r="A659" s="9" t="s">
        <v>1450</v>
      </c>
      <c r="B659" s="9" t="s">
        <v>164</v>
      </c>
      <c r="C659" s="9" t="s">
        <v>352</v>
      </c>
      <c r="D659" s="9" t="s">
        <v>22</v>
      </c>
      <c r="E659" s="9" t="s">
        <v>1673</v>
      </c>
      <c r="F659" s="10">
        <v>43877</v>
      </c>
      <c r="G659" s="10" t="str">
        <f>VLOOKUP(Table3[[#This Row],[Product ID]],[1]Products!$A:$G,2,0)</f>
        <v>Product 69</v>
      </c>
      <c r="H659" s="22">
        <v>1</v>
      </c>
      <c r="I659" s="9">
        <f>VLOOKUP('Consolidtaed Data'!$B6931,[1]Products!$A:$G,4,0)</f>
        <v>136</v>
      </c>
      <c r="J659" s="9">
        <f>VLOOKUP('Consolidtaed Data'!$B6931,[1]Products!$A:$G,3,0)</f>
        <v>72</v>
      </c>
      <c r="K659" s="9">
        <f>'Consolidtaed Data'!$J6931*'Consolidtaed Data'!$H6931</f>
        <v>1995</v>
      </c>
      <c r="L659" s="9">
        <f>'Consolidtaed Data'!$I6931*'Consolidtaed Data'!$H6931</f>
        <v>3834</v>
      </c>
      <c r="M659" s="9">
        <f>'Consolidtaed Data'!$L6931-'Consolidtaed Data'!$K6931</f>
        <v>2166</v>
      </c>
      <c r="N659" s="9" t="str">
        <f>VLOOKUP('Consolidtaed Data'!$C6931,[1]Locations!$A:$O,2,0)</f>
        <v>Modesto</v>
      </c>
      <c r="O659" s="9" t="str">
        <f>VLOOKUP('Consolidtaed Data'!$D6931,'[1]Sales People'!$A:$B,2,0)</f>
        <v>Jimmy Young</v>
      </c>
      <c r="P659" s="9" t="str">
        <f>VLOOKUP('Consolidtaed Data'!$E6931,[1]Customers!$A:$B,2,0)</f>
        <v>Raymond Young</v>
      </c>
      <c r="Q659" s="11">
        <f>WEEKDAY('Consolidtaed Data'!$F6931)</f>
        <v>7</v>
      </c>
      <c r="R659" s="9">
        <f>MONTH('Consolidtaed Data'!$F6931)</f>
        <v>6</v>
      </c>
      <c r="S659" s="9" t="str">
        <f>TEXT(Table3[[#This Row],[Purchase Date]],"MMMM")</f>
        <v>February</v>
      </c>
      <c r="T659" s="9">
        <f>YEAR('Consolidtaed Data'!$F6931)</f>
        <v>2021</v>
      </c>
    </row>
    <row r="660" spans="1:20" x14ac:dyDescent="0.3">
      <c r="A660" s="9" t="s">
        <v>1451</v>
      </c>
      <c r="B660" s="9" t="s">
        <v>177</v>
      </c>
      <c r="C660" s="9" t="s">
        <v>12</v>
      </c>
      <c r="D660" s="9" t="s">
        <v>64</v>
      </c>
      <c r="E660" s="9" t="s">
        <v>430</v>
      </c>
      <c r="F660" s="10">
        <v>43877</v>
      </c>
      <c r="G660" s="10" t="str">
        <f>VLOOKUP(Table3[[#This Row],[Product ID]],[1]Products!$A:$G,2,0)</f>
        <v>Product 5</v>
      </c>
      <c r="H660" s="22">
        <v>3</v>
      </c>
      <c r="I660" s="9">
        <f>VLOOKUP('Consolidtaed Data'!$B7145,[1]Products!$A:$G,4,0)</f>
        <v>1783</v>
      </c>
      <c r="J660" s="9">
        <f>VLOOKUP('Consolidtaed Data'!$B7145,[1]Products!$A:$G,3,0)</f>
        <v>1230</v>
      </c>
      <c r="K660" s="9">
        <f>'Consolidtaed Data'!$J7145*'Consolidtaed Data'!$H7145</f>
        <v>1485</v>
      </c>
      <c r="L660" s="9">
        <f>'Consolidtaed Data'!$I7145*'Consolidtaed Data'!$H7145</f>
        <v>2091</v>
      </c>
      <c r="M660" s="9">
        <f>'Consolidtaed Data'!$L7145-'Consolidtaed Data'!$K7145</f>
        <v>1659</v>
      </c>
      <c r="N660" s="9" t="str">
        <f>VLOOKUP('Consolidtaed Data'!$C7145,[1]Locations!$A:$O,2,0)</f>
        <v>Riverside</v>
      </c>
      <c r="O660" s="9" t="str">
        <f>VLOOKUP('Consolidtaed Data'!$D7145,'[1]Sales People'!$A:$B,2,0)</f>
        <v>John Reyes</v>
      </c>
      <c r="P660" s="9" t="str">
        <f>VLOOKUP('Consolidtaed Data'!$E7145,[1]Customers!$A:$B,2,0)</f>
        <v>Richard Hudson</v>
      </c>
      <c r="Q660" s="11">
        <f>WEEKDAY('Consolidtaed Data'!$F7145)</f>
        <v>1</v>
      </c>
      <c r="R660" s="9">
        <f>MONTH('Consolidtaed Data'!$F7145)</f>
        <v>6</v>
      </c>
      <c r="S660" s="9" t="str">
        <f>TEXT(Table3[[#This Row],[Purchase Date]],"MMMM")</f>
        <v>February</v>
      </c>
      <c r="T660" s="9">
        <f>YEAR('Consolidtaed Data'!$F7145)</f>
        <v>2021</v>
      </c>
    </row>
    <row r="661" spans="1:20" x14ac:dyDescent="0.3">
      <c r="A661" s="9" t="s">
        <v>1452</v>
      </c>
      <c r="B661" s="9" t="s">
        <v>373</v>
      </c>
      <c r="C661" s="9" t="s">
        <v>421</v>
      </c>
      <c r="D661" s="9" t="s">
        <v>127</v>
      </c>
      <c r="E661" s="9" t="s">
        <v>3404</v>
      </c>
      <c r="F661" s="10">
        <v>43877</v>
      </c>
      <c r="G661" s="10" t="str">
        <f>VLOOKUP(Table3[[#This Row],[Product ID]],[1]Products!$A:$G,2,0)</f>
        <v>Product 66</v>
      </c>
      <c r="H661" s="22">
        <v>1</v>
      </c>
      <c r="I661" s="9">
        <f>VLOOKUP('Consolidtaed Data'!$B7355,[1]Products!$A:$G,4,0)</f>
        <v>771</v>
      </c>
      <c r="J661" s="9">
        <f>VLOOKUP('Consolidtaed Data'!$B7355,[1]Products!$A:$G,3,0)</f>
        <v>648</v>
      </c>
      <c r="K661" s="9">
        <f>'Consolidtaed Data'!$J7355*'Consolidtaed Data'!$H7355</f>
        <v>255</v>
      </c>
      <c r="L661" s="9">
        <f>'Consolidtaed Data'!$I7355*'Consolidtaed Data'!$H7355</f>
        <v>392</v>
      </c>
      <c r="M661" s="9">
        <f>'Consolidtaed Data'!$L7355-'Consolidtaed Data'!$K7355</f>
        <v>161</v>
      </c>
      <c r="N661" s="9" t="str">
        <f>VLOOKUP('Consolidtaed Data'!$C7355,[1]Locations!$A:$O,2,0)</f>
        <v>El Monte</v>
      </c>
      <c r="O661" s="9" t="str">
        <f>VLOOKUP('Consolidtaed Data'!$D7355,'[1]Sales People'!$A:$B,2,0)</f>
        <v>Howard Gardner</v>
      </c>
      <c r="P661" s="9" t="str">
        <f>VLOOKUP('Consolidtaed Data'!$E7355,[1]Customers!$A:$B,2,0)</f>
        <v>Andrew Peters</v>
      </c>
      <c r="Q661" s="11">
        <f>WEEKDAY('Consolidtaed Data'!$F7355)</f>
        <v>1</v>
      </c>
      <c r="R661" s="9">
        <f>MONTH('Consolidtaed Data'!$F7355)</f>
        <v>7</v>
      </c>
      <c r="S661" s="9" t="str">
        <f>TEXT(Table3[[#This Row],[Purchase Date]],"MMMM")</f>
        <v>February</v>
      </c>
      <c r="T661" s="9">
        <f>YEAR('Consolidtaed Data'!$F7355)</f>
        <v>2021</v>
      </c>
    </row>
    <row r="662" spans="1:20" x14ac:dyDescent="0.3">
      <c r="A662" s="9" t="s">
        <v>1453</v>
      </c>
      <c r="B662" s="9" t="s">
        <v>213</v>
      </c>
      <c r="C662" s="9" t="s">
        <v>59</v>
      </c>
      <c r="D662" s="9" t="s">
        <v>64</v>
      </c>
      <c r="E662" s="9" t="s">
        <v>3283</v>
      </c>
      <c r="F662" s="10">
        <v>43877</v>
      </c>
      <c r="G662" s="10" t="str">
        <f>VLOOKUP(Table3[[#This Row],[Product ID]],[1]Products!$A:$G,2,0)</f>
        <v>Product 68</v>
      </c>
      <c r="H662" s="22">
        <v>1</v>
      </c>
      <c r="I662" s="9">
        <f>VLOOKUP('Consolidtaed Data'!$B7520,[1]Products!$A:$G,4,0)</f>
        <v>1639</v>
      </c>
      <c r="J662" s="9">
        <f>VLOOKUP('Consolidtaed Data'!$B7520,[1]Products!$A:$G,3,0)</f>
        <v>1295</v>
      </c>
      <c r="K662" s="9">
        <f>'Consolidtaed Data'!$J7520*'Consolidtaed Data'!$H7520</f>
        <v>791</v>
      </c>
      <c r="L662" s="9">
        <f>'Consolidtaed Data'!$I7520*'Consolidtaed Data'!$H7520</f>
        <v>1522</v>
      </c>
      <c r="M662" s="9">
        <f>'Consolidtaed Data'!$L7520-'Consolidtaed Data'!$K7520</f>
        <v>766</v>
      </c>
      <c r="N662" s="9" t="str">
        <f>VLOOKUP('Consolidtaed Data'!$C7520,[1]Locations!$A:$O,2,0)</f>
        <v>Garden Grove</v>
      </c>
      <c r="O662" s="9" t="str">
        <f>VLOOKUP('Consolidtaed Data'!$D7520,'[1]Sales People'!$A:$B,2,0)</f>
        <v>Kenneth Bradley</v>
      </c>
      <c r="P662" s="9" t="str">
        <f>VLOOKUP('Consolidtaed Data'!$E7520,[1]Customers!$A:$B,2,0)</f>
        <v>Gerald Gray</v>
      </c>
      <c r="Q662" s="11">
        <f>WEEKDAY('Consolidtaed Data'!$F7520)</f>
        <v>2</v>
      </c>
      <c r="R662" s="9">
        <f>MONTH('Consolidtaed Data'!$F7520)</f>
        <v>7</v>
      </c>
      <c r="S662" s="9" t="str">
        <f>TEXT(Table3[[#This Row],[Purchase Date]],"MMMM")</f>
        <v>February</v>
      </c>
      <c r="T662" s="9">
        <f>YEAR('Consolidtaed Data'!$F7520)</f>
        <v>2021</v>
      </c>
    </row>
    <row r="663" spans="1:20" x14ac:dyDescent="0.3">
      <c r="A663" s="9" t="s">
        <v>1454</v>
      </c>
      <c r="B663" s="9" t="s">
        <v>572</v>
      </c>
      <c r="C663" s="9" t="s">
        <v>223</v>
      </c>
      <c r="D663" s="9" t="s">
        <v>272</v>
      </c>
      <c r="E663" s="9" t="s">
        <v>2337</v>
      </c>
      <c r="F663" s="10">
        <v>43877</v>
      </c>
      <c r="G663" s="10" t="str">
        <f>VLOOKUP(Table3[[#This Row],[Product ID]],[1]Products!$A:$G,2,0)</f>
        <v>Product 22</v>
      </c>
      <c r="H663" s="22">
        <v>1</v>
      </c>
      <c r="I663" s="9">
        <f>VLOOKUP('Consolidtaed Data'!$B7871,[1]Products!$A:$G,4,0)</f>
        <v>603</v>
      </c>
      <c r="J663" s="9">
        <f>VLOOKUP('Consolidtaed Data'!$B7871,[1]Products!$A:$G,3,0)</f>
        <v>416</v>
      </c>
      <c r="K663" s="9">
        <f>'Consolidtaed Data'!$J7871*'Consolidtaed Data'!$H7871</f>
        <v>342</v>
      </c>
      <c r="L663" s="9">
        <f>'Consolidtaed Data'!$I7871*'Consolidtaed Data'!$H7871</f>
        <v>434</v>
      </c>
      <c r="M663" s="9">
        <f>'Consolidtaed Data'!$L7871-'Consolidtaed Data'!$K7871</f>
        <v>528</v>
      </c>
      <c r="N663" s="9" t="str">
        <f>VLOOKUP('Consolidtaed Data'!$C7871,[1]Locations!$A:$O,2,0)</f>
        <v>Daly City</v>
      </c>
      <c r="O663" s="9" t="str">
        <f>VLOOKUP('Consolidtaed Data'!$D7871,'[1]Sales People'!$A:$B,2,0)</f>
        <v>Joshua Cook</v>
      </c>
      <c r="P663" s="9" t="str">
        <f>VLOOKUP('Consolidtaed Data'!$E7871,[1]Customers!$A:$B,2,0)</f>
        <v>Sean Olson</v>
      </c>
      <c r="Q663" s="11">
        <f>WEEKDAY('Consolidtaed Data'!$F7871)</f>
        <v>6</v>
      </c>
      <c r="R663" s="9">
        <f>MONTH('Consolidtaed Data'!$F7871)</f>
        <v>8</v>
      </c>
      <c r="S663" s="9" t="str">
        <f>TEXT(Table3[[#This Row],[Purchase Date]],"MMMM")</f>
        <v>February</v>
      </c>
      <c r="T663" s="9">
        <f>YEAR('Consolidtaed Data'!$F7871)</f>
        <v>2021</v>
      </c>
    </row>
    <row r="664" spans="1:20" x14ac:dyDescent="0.3">
      <c r="A664" s="9" t="s">
        <v>1455</v>
      </c>
      <c r="B664" s="9" t="s">
        <v>526</v>
      </c>
      <c r="C664" s="9" t="s">
        <v>72</v>
      </c>
      <c r="D664" s="9" t="s">
        <v>402</v>
      </c>
      <c r="E664" s="9" t="s">
        <v>1736</v>
      </c>
      <c r="F664" s="10">
        <v>43877</v>
      </c>
      <c r="G664" s="10" t="str">
        <f>VLOOKUP(Table3[[#This Row],[Product ID]],[1]Products!$A:$G,2,0)</f>
        <v>Product 14</v>
      </c>
      <c r="H664" s="22">
        <v>4</v>
      </c>
      <c r="I664" s="9">
        <f>VLOOKUP('Consolidtaed Data'!$B8501,[1]Products!$A:$G,4,0)</f>
        <v>880</v>
      </c>
      <c r="J664" s="9">
        <f>VLOOKUP('Consolidtaed Data'!$B8501,[1]Products!$A:$G,3,0)</f>
        <v>634</v>
      </c>
      <c r="K664" s="9">
        <f>'Consolidtaed Data'!$J8501*'Consolidtaed Data'!$H8501</f>
        <v>291</v>
      </c>
      <c r="L664" s="9">
        <f>'Consolidtaed Data'!$I8501*'Consolidtaed Data'!$H8501</f>
        <v>378</v>
      </c>
      <c r="M664" s="9">
        <f>'Consolidtaed Data'!$L8501-'Consolidtaed Data'!$K8501</f>
        <v>1356</v>
      </c>
      <c r="N664" s="9" t="str">
        <f>VLOOKUP('Consolidtaed Data'!$C8501,[1]Locations!$A:$O,2,0)</f>
        <v>Santa Clara</v>
      </c>
      <c r="O664" s="9" t="str">
        <f>VLOOKUP('Consolidtaed Data'!$D8501,'[1]Sales People'!$A:$B,2,0)</f>
        <v>Joshua Taylor</v>
      </c>
      <c r="P664" s="9" t="str">
        <f>VLOOKUP('Consolidtaed Data'!$E8501,[1]Customers!$A:$B,2,0)</f>
        <v>Kenneth Ross</v>
      </c>
      <c r="Q664" s="11">
        <f>WEEKDAY('Consolidtaed Data'!$F8501)</f>
        <v>6</v>
      </c>
      <c r="R664" s="9">
        <f>MONTH('Consolidtaed Data'!$F8501)</f>
        <v>10</v>
      </c>
      <c r="S664" s="9" t="str">
        <f>TEXT(Table3[[#This Row],[Purchase Date]],"MMMM")</f>
        <v>February</v>
      </c>
      <c r="T664" s="9">
        <f>YEAR('Consolidtaed Data'!$F8501)</f>
        <v>2021</v>
      </c>
    </row>
    <row r="665" spans="1:20" x14ac:dyDescent="0.3">
      <c r="A665" s="9" t="s">
        <v>1456</v>
      </c>
      <c r="B665" s="9" t="s">
        <v>429</v>
      </c>
      <c r="C665" s="9" t="s">
        <v>42</v>
      </c>
      <c r="D665" s="9" t="s">
        <v>35</v>
      </c>
      <c r="E665" s="9" t="s">
        <v>1498</v>
      </c>
      <c r="F665" s="10">
        <v>43877</v>
      </c>
      <c r="G665" s="10" t="str">
        <f>VLOOKUP(Table3[[#This Row],[Product ID]],[1]Products!$A:$G,2,0)</f>
        <v>Product 87</v>
      </c>
      <c r="H665" s="22">
        <v>1</v>
      </c>
      <c r="I665" s="9">
        <f>VLOOKUP('Consolidtaed Data'!$B9010,[1]Products!$A:$G,4,0)</f>
        <v>368</v>
      </c>
      <c r="J665" s="9">
        <f>VLOOKUP('Consolidtaed Data'!$B9010,[1]Products!$A:$G,3,0)</f>
        <v>294</v>
      </c>
      <c r="K665" s="9">
        <f>'Consolidtaed Data'!$J9010*'Consolidtaed Data'!$H9010</f>
        <v>3036</v>
      </c>
      <c r="L665" s="9">
        <f>'Consolidtaed Data'!$I9010*'Consolidtaed Data'!$H9010</f>
        <v>4820</v>
      </c>
      <c r="M665" s="9">
        <f>'Consolidtaed Data'!$L9010-'Consolidtaed Data'!$K9010</f>
        <v>98</v>
      </c>
      <c r="N665" s="9" t="str">
        <f>VLOOKUP('Consolidtaed Data'!$C9010,[1]Locations!$A:$O,2,0)</f>
        <v>Salinas</v>
      </c>
      <c r="O665" s="9" t="str">
        <f>VLOOKUP('Consolidtaed Data'!$D9010,'[1]Sales People'!$A:$B,2,0)</f>
        <v>Henry Nelson</v>
      </c>
      <c r="P665" s="9" t="str">
        <f>VLOOKUP('Consolidtaed Data'!$E9010,[1]Customers!$A:$B,2,0)</f>
        <v>Steven Martinez</v>
      </c>
      <c r="Q665" s="11">
        <f>WEEKDAY('Consolidtaed Data'!$F9010)</f>
        <v>7</v>
      </c>
      <c r="R665" s="9">
        <f>MONTH('Consolidtaed Data'!$F9010)</f>
        <v>11</v>
      </c>
      <c r="S665" s="9" t="str">
        <f>TEXT(Table3[[#This Row],[Purchase Date]],"MMMM")</f>
        <v>February</v>
      </c>
      <c r="T665" s="9">
        <f>YEAR('Consolidtaed Data'!$F9010)</f>
        <v>2021</v>
      </c>
    </row>
    <row r="666" spans="1:20" x14ac:dyDescent="0.3">
      <c r="A666" s="9" t="s">
        <v>1457</v>
      </c>
      <c r="B666" s="9" t="s">
        <v>213</v>
      </c>
      <c r="C666" s="9" t="s">
        <v>302</v>
      </c>
      <c r="D666" s="9" t="s">
        <v>105</v>
      </c>
      <c r="E666" s="9" t="s">
        <v>2014</v>
      </c>
      <c r="F666" s="10">
        <v>43877</v>
      </c>
      <c r="G666" s="10" t="str">
        <f>VLOOKUP(Table3[[#This Row],[Product ID]],[1]Products!$A:$G,2,0)</f>
        <v>Product 68</v>
      </c>
      <c r="H666" s="22">
        <v>4</v>
      </c>
      <c r="I666" s="9">
        <f>VLOOKUP('Consolidtaed Data'!$B9121,[1]Products!$A:$G,4,0)</f>
        <v>1967</v>
      </c>
      <c r="J666" s="9">
        <f>VLOOKUP('Consolidtaed Data'!$B9121,[1]Products!$A:$G,3,0)</f>
        <v>1397</v>
      </c>
      <c r="K666" s="9">
        <f>'Consolidtaed Data'!$J9121*'Consolidtaed Data'!$H9121</f>
        <v>2835</v>
      </c>
      <c r="L666" s="9">
        <f>'Consolidtaed Data'!$I9121*'Consolidtaed Data'!$H9121</f>
        <v>5667</v>
      </c>
      <c r="M666" s="9">
        <f>'Consolidtaed Data'!$L9121-'Consolidtaed Data'!$K9121</f>
        <v>2565</v>
      </c>
      <c r="N666" s="9" t="str">
        <f>VLOOKUP('Consolidtaed Data'!$C9121,[1]Locations!$A:$O,2,0)</f>
        <v>Costa Mesa</v>
      </c>
      <c r="O666" s="9" t="str">
        <f>VLOOKUP('Consolidtaed Data'!$D9121,'[1]Sales People'!$A:$B,2,0)</f>
        <v>Martin Perry</v>
      </c>
      <c r="P666" s="9" t="str">
        <f>VLOOKUP('Consolidtaed Data'!$E9121,[1]Customers!$A:$B,2,0)</f>
        <v>Andrew Peters</v>
      </c>
      <c r="Q666" s="11">
        <f>WEEKDAY('Consolidtaed Data'!$F9121)</f>
        <v>1</v>
      </c>
      <c r="R666" s="9">
        <f>MONTH('Consolidtaed Data'!$F9121)</f>
        <v>11</v>
      </c>
      <c r="S666" s="9" t="str">
        <f>TEXT(Table3[[#This Row],[Purchase Date]],"MMMM")</f>
        <v>February</v>
      </c>
      <c r="T666" s="9">
        <f>YEAR('Consolidtaed Data'!$F9121)</f>
        <v>2021</v>
      </c>
    </row>
    <row r="667" spans="1:20" x14ac:dyDescent="0.3">
      <c r="A667" s="9" t="s">
        <v>1459</v>
      </c>
      <c r="B667" s="9" t="s">
        <v>7</v>
      </c>
      <c r="C667" s="9" t="s">
        <v>50</v>
      </c>
      <c r="D667" s="9" t="s">
        <v>131</v>
      </c>
      <c r="E667" s="9" t="s">
        <v>250</v>
      </c>
      <c r="F667" s="10">
        <v>43877</v>
      </c>
      <c r="G667" s="10" t="str">
        <f>VLOOKUP(Table3[[#This Row],[Product ID]],[1]Products!$A:$G,2,0)</f>
        <v>Product 77</v>
      </c>
      <c r="H667" s="22">
        <v>1</v>
      </c>
      <c r="I667" s="9">
        <f>VLOOKUP('Consolidtaed Data'!$B9435,[1]Products!$A:$G,4,0)</f>
        <v>1522</v>
      </c>
      <c r="J667" s="9">
        <f>VLOOKUP('Consolidtaed Data'!$B9435,[1]Products!$A:$G,3,0)</f>
        <v>791</v>
      </c>
      <c r="K667" s="9">
        <f>'Consolidtaed Data'!$J9435*'Consolidtaed Data'!$H9435</f>
        <v>296</v>
      </c>
      <c r="L667" s="9">
        <f>'Consolidtaed Data'!$I9435*'Consolidtaed Data'!$H9435</f>
        <v>502</v>
      </c>
      <c r="M667" s="9">
        <f>'Consolidtaed Data'!$L9435-'Consolidtaed Data'!$K9435</f>
        <v>982</v>
      </c>
      <c r="N667" s="9" t="str">
        <f>VLOOKUP('Consolidtaed Data'!$C9435,[1]Locations!$A:$O,2,0)</f>
        <v>Modesto</v>
      </c>
      <c r="O667" s="9" t="str">
        <f>VLOOKUP('Consolidtaed Data'!$D9435,'[1]Sales People'!$A:$B,2,0)</f>
        <v>Gary Rodriguez</v>
      </c>
      <c r="P667" s="9" t="str">
        <f>VLOOKUP('Consolidtaed Data'!$E9435,[1]Customers!$A:$B,2,0)</f>
        <v>Douglas Kennedy</v>
      </c>
      <c r="Q667" s="11">
        <f>WEEKDAY('Consolidtaed Data'!$F9435)</f>
        <v>3</v>
      </c>
      <c r="R667" s="9">
        <f>MONTH('Consolidtaed Data'!$F9435)</f>
        <v>12</v>
      </c>
      <c r="S667" s="9" t="str">
        <f>TEXT(Table3[[#This Row],[Purchase Date]],"MMMM")</f>
        <v>February</v>
      </c>
      <c r="T667" s="9">
        <f>YEAR('Consolidtaed Data'!$F9435)</f>
        <v>2021</v>
      </c>
    </row>
    <row r="668" spans="1:20" x14ac:dyDescent="0.3">
      <c r="A668" s="9" t="s">
        <v>1460</v>
      </c>
      <c r="B668" s="9" t="s">
        <v>531</v>
      </c>
      <c r="C668" s="9" t="s">
        <v>228</v>
      </c>
      <c r="D668" s="9" t="s">
        <v>197</v>
      </c>
      <c r="E668" s="9" t="s">
        <v>605</v>
      </c>
      <c r="F668" s="10">
        <v>43877</v>
      </c>
      <c r="G668" s="10" t="str">
        <f>VLOOKUP(Table3[[#This Row],[Product ID]],[1]Products!$A:$G,2,0)</f>
        <v>Product 62</v>
      </c>
      <c r="H668" s="22">
        <v>1</v>
      </c>
      <c r="I668" s="9">
        <f>VLOOKUP('Consolidtaed Data'!$B9648,[1]Products!$A:$G,4,0)</f>
        <v>1899</v>
      </c>
      <c r="J668" s="9">
        <f>VLOOKUP('Consolidtaed Data'!$B9648,[1]Products!$A:$G,3,0)</f>
        <v>1044</v>
      </c>
      <c r="K668" s="9">
        <f>'Consolidtaed Data'!$J9648*'Consolidtaed Data'!$H9648</f>
        <v>1434</v>
      </c>
      <c r="L668" s="9">
        <f>'Consolidtaed Data'!$I9648*'Consolidtaed Data'!$H9648</f>
        <v>2658</v>
      </c>
      <c r="M668" s="9">
        <f>'Consolidtaed Data'!$L9648-'Consolidtaed Data'!$K9648</f>
        <v>874</v>
      </c>
      <c r="N668" s="9" t="str">
        <f>VLOOKUP('Consolidtaed Data'!$C9648,[1]Locations!$A:$O,2,0)</f>
        <v>Rialto</v>
      </c>
      <c r="O668" s="9" t="str">
        <f>VLOOKUP('Consolidtaed Data'!$D9648,'[1]Sales People'!$A:$B,2,0)</f>
        <v>Martin Perry</v>
      </c>
      <c r="P668" s="9" t="str">
        <f>VLOOKUP('Consolidtaed Data'!$E9648,[1]Customers!$A:$B,2,0)</f>
        <v>Peter Boyd</v>
      </c>
      <c r="Q668" s="11">
        <f>WEEKDAY('Consolidtaed Data'!$F9648)</f>
        <v>5</v>
      </c>
      <c r="R668" s="9">
        <f>MONTH('Consolidtaed Data'!$F9648)</f>
        <v>12</v>
      </c>
      <c r="S668" s="9" t="str">
        <f>TEXT(Table3[[#This Row],[Purchase Date]],"MMMM")</f>
        <v>February</v>
      </c>
      <c r="T668" s="9">
        <f>YEAR('Consolidtaed Data'!$F9648)</f>
        <v>2021</v>
      </c>
    </row>
    <row r="669" spans="1:20" x14ac:dyDescent="0.3">
      <c r="A669" s="9" t="s">
        <v>1461</v>
      </c>
      <c r="B669" s="9" t="s">
        <v>393</v>
      </c>
      <c r="C669" s="9" t="s">
        <v>423</v>
      </c>
      <c r="D669" s="9" t="s">
        <v>220</v>
      </c>
      <c r="E669" s="9" t="s">
        <v>2238</v>
      </c>
      <c r="F669" s="10">
        <v>43878</v>
      </c>
      <c r="G669" s="10" t="str">
        <f>VLOOKUP(Table3[[#This Row],[Product ID]],[1]Products!$A:$G,2,0)</f>
        <v>Product 84</v>
      </c>
      <c r="H669" s="22">
        <v>1</v>
      </c>
      <c r="I669" s="9">
        <f>VLOOKUP('Consolidtaed Data'!$B5078,[1]Products!$A:$G,4,0)</f>
        <v>1351</v>
      </c>
      <c r="J669" s="9">
        <f>VLOOKUP('Consolidtaed Data'!$B5078,[1]Products!$A:$G,3,0)</f>
        <v>1108</v>
      </c>
      <c r="K669" s="9">
        <f>'Consolidtaed Data'!$J5078*'Consolidtaed Data'!$H5078</f>
        <v>291</v>
      </c>
      <c r="L669" s="9">
        <f>'Consolidtaed Data'!$I5078*'Consolidtaed Data'!$H5078</f>
        <v>378</v>
      </c>
      <c r="M669" s="9">
        <f>'Consolidtaed Data'!$L5078-'Consolidtaed Data'!$K5078</f>
        <v>1508</v>
      </c>
      <c r="N669" s="9" t="str">
        <f>VLOOKUP('Consolidtaed Data'!$C5078,[1]Locations!$A:$O,2,0)</f>
        <v>Victorville</v>
      </c>
      <c r="O669" s="9" t="str">
        <f>VLOOKUP('Consolidtaed Data'!$D5078,'[1]Sales People'!$A:$B,2,0)</f>
        <v>Ernest Wagner</v>
      </c>
      <c r="P669" s="9" t="str">
        <f>VLOOKUP('Consolidtaed Data'!$E5078,[1]Customers!$A:$B,2,0)</f>
        <v>Ralph Wood</v>
      </c>
      <c r="Q669" s="11">
        <f>WEEKDAY('Consolidtaed Data'!$F5078)</f>
        <v>5</v>
      </c>
      <c r="R669" s="9">
        <f>MONTH('Consolidtaed Data'!$F5078)</f>
        <v>1</v>
      </c>
      <c r="S669" s="9" t="str">
        <f>TEXT(Table3[[#This Row],[Purchase Date]],"MMMM")</f>
        <v>February</v>
      </c>
      <c r="T669" s="9">
        <f>YEAR('Consolidtaed Data'!$F5078)</f>
        <v>2021</v>
      </c>
    </row>
    <row r="670" spans="1:20" x14ac:dyDescent="0.3">
      <c r="A670" s="9" t="s">
        <v>1462</v>
      </c>
      <c r="B670" s="9" t="s">
        <v>213</v>
      </c>
      <c r="C670" s="9" t="s">
        <v>67</v>
      </c>
      <c r="D670" s="9" t="s">
        <v>56</v>
      </c>
      <c r="E670" s="9" t="s">
        <v>1258</v>
      </c>
      <c r="F670" s="10">
        <v>43878</v>
      </c>
      <c r="G670" s="10" t="str">
        <f>VLOOKUP(Table3[[#This Row],[Product ID]],[1]Products!$A:$G,2,0)</f>
        <v>Product 68</v>
      </c>
      <c r="H670" s="22">
        <v>3</v>
      </c>
      <c r="I670" s="9">
        <f>VLOOKUP('Consolidtaed Data'!$B5084,[1]Products!$A:$G,4,0)</f>
        <v>1798</v>
      </c>
      <c r="J670" s="9">
        <f>VLOOKUP('Consolidtaed Data'!$B5084,[1]Products!$A:$G,3,0)</f>
        <v>971</v>
      </c>
      <c r="K670" s="9">
        <f>'Consolidtaed Data'!$J5084*'Consolidtaed Data'!$H5084</f>
        <v>1676</v>
      </c>
      <c r="L670" s="9">
        <f>'Consolidtaed Data'!$I5084*'Consolidtaed Data'!$H5084</f>
        <v>2206</v>
      </c>
      <c r="M670" s="9">
        <f>'Consolidtaed Data'!$L5084-'Consolidtaed Data'!$K5084</f>
        <v>660</v>
      </c>
      <c r="N670" s="9" t="str">
        <f>VLOOKUP('Consolidtaed Data'!$C5084,[1]Locations!$A:$O,2,0)</f>
        <v>Torrance</v>
      </c>
      <c r="O670" s="9" t="str">
        <f>VLOOKUP('Consolidtaed Data'!$D5084,'[1]Sales People'!$A:$B,2,0)</f>
        <v>Ronald Reed</v>
      </c>
      <c r="P670" s="9" t="str">
        <f>VLOOKUP('Consolidtaed Data'!$E5084,[1]Customers!$A:$B,2,0)</f>
        <v>Henry Kelley</v>
      </c>
      <c r="Q670" s="11">
        <f>WEEKDAY('Consolidtaed Data'!$F5084)</f>
        <v>6</v>
      </c>
      <c r="R670" s="9">
        <f>MONTH('Consolidtaed Data'!$F5084)</f>
        <v>1</v>
      </c>
      <c r="S670" s="9" t="str">
        <f>TEXT(Table3[[#This Row],[Purchase Date]],"MMMM")</f>
        <v>February</v>
      </c>
      <c r="T670" s="9">
        <f>YEAR('Consolidtaed Data'!$F5084)</f>
        <v>2021</v>
      </c>
    </row>
    <row r="671" spans="1:20" x14ac:dyDescent="0.3">
      <c r="A671" s="9" t="s">
        <v>1464</v>
      </c>
      <c r="B671" s="9" t="s">
        <v>107</v>
      </c>
      <c r="C671" s="9" t="s">
        <v>39</v>
      </c>
      <c r="D671" s="9" t="s">
        <v>87</v>
      </c>
      <c r="E671" s="9" t="s">
        <v>1293</v>
      </c>
      <c r="F671" s="10">
        <v>43878</v>
      </c>
      <c r="G671" s="10" t="str">
        <f>VLOOKUP(Table3[[#This Row],[Product ID]],[1]Products!$A:$G,2,0)</f>
        <v>Product 52</v>
      </c>
      <c r="H671" s="22">
        <v>1</v>
      </c>
      <c r="I671" s="9">
        <f>VLOOKUP('Consolidtaed Data'!$B5141,[1]Products!$A:$G,4,0)</f>
        <v>35</v>
      </c>
      <c r="J671" s="9">
        <f>VLOOKUP('Consolidtaed Data'!$B5141,[1]Products!$A:$G,3,0)</f>
        <v>22</v>
      </c>
      <c r="K671" s="9">
        <f>'Consolidtaed Data'!$J5141*'Consolidtaed Data'!$H5141</f>
        <v>1220</v>
      </c>
      <c r="L671" s="9">
        <f>'Consolidtaed Data'!$I5141*'Consolidtaed Data'!$H5141</f>
        <v>1671</v>
      </c>
      <c r="M671" s="9">
        <f>'Consolidtaed Data'!$L5141-'Consolidtaed Data'!$K5141</f>
        <v>383</v>
      </c>
      <c r="N671" s="9" t="str">
        <f>VLOOKUP('Consolidtaed Data'!$C5141,[1]Locations!$A:$O,2,0)</f>
        <v>Clovis</v>
      </c>
      <c r="O671" s="9" t="str">
        <f>VLOOKUP('Consolidtaed Data'!$D5141,'[1]Sales People'!$A:$B,2,0)</f>
        <v>Sean Miller</v>
      </c>
      <c r="P671" s="9" t="str">
        <f>VLOOKUP('Consolidtaed Data'!$E5141,[1]Customers!$A:$B,2,0)</f>
        <v>Aaron Mills</v>
      </c>
      <c r="Q671" s="11">
        <f>WEEKDAY('Consolidtaed Data'!$F5141)</f>
        <v>4</v>
      </c>
      <c r="R671" s="9">
        <f>MONTH('Consolidtaed Data'!$F5141)</f>
        <v>1</v>
      </c>
      <c r="S671" s="9" t="str">
        <f>TEXT(Table3[[#This Row],[Purchase Date]],"MMMM")</f>
        <v>February</v>
      </c>
      <c r="T671" s="9">
        <f>YEAR('Consolidtaed Data'!$F5141)</f>
        <v>2021</v>
      </c>
    </row>
    <row r="672" spans="1:20" x14ac:dyDescent="0.3">
      <c r="A672" s="9" t="s">
        <v>1466</v>
      </c>
      <c r="B672" s="9" t="s">
        <v>238</v>
      </c>
      <c r="C672" s="9" t="s">
        <v>165</v>
      </c>
      <c r="D672" s="9" t="s">
        <v>87</v>
      </c>
      <c r="E672" s="9" t="s">
        <v>371</v>
      </c>
      <c r="F672" s="10">
        <v>43878</v>
      </c>
      <c r="G672" s="10" t="str">
        <f>VLOOKUP(Table3[[#This Row],[Product ID]],[1]Products!$A:$G,2,0)</f>
        <v>Product 49</v>
      </c>
      <c r="H672" s="22">
        <v>1</v>
      </c>
      <c r="I672" s="9">
        <f>VLOOKUP('Consolidtaed Data'!$B5451,[1]Products!$A:$G,4,0)</f>
        <v>667</v>
      </c>
      <c r="J672" s="9">
        <f>VLOOKUP('Consolidtaed Data'!$B5451,[1]Products!$A:$G,3,0)</f>
        <v>387</v>
      </c>
      <c r="K672" s="9">
        <f>'Consolidtaed Data'!$J5451*'Consolidtaed Data'!$H5451</f>
        <v>3484</v>
      </c>
      <c r="L672" s="9">
        <f>'Consolidtaed Data'!$I5451*'Consolidtaed Data'!$H5451</f>
        <v>6832</v>
      </c>
      <c r="M672" s="9">
        <f>'Consolidtaed Data'!$L5451-'Consolidtaed Data'!$K5451</f>
        <v>492</v>
      </c>
      <c r="N672" s="9" t="str">
        <f>VLOOKUP('Consolidtaed Data'!$C5451,[1]Locations!$A:$O,2,0)</f>
        <v>Rancho Cucamonga</v>
      </c>
      <c r="O672" s="9" t="str">
        <f>VLOOKUP('Consolidtaed Data'!$D5451,'[1]Sales People'!$A:$B,2,0)</f>
        <v>Jerry Perry</v>
      </c>
      <c r="P672" s="9" t="str">
        <f>VLOOKUP('Consolidtaed Data'!$E5451,[1]Customers!$A:$B,2,0)</f>
        <v>Douglas Greene</v>
      </c>
      <c r="Q672" s="11">
        <f>WEEKDAY('Consolidtaed Data'!$F5451)</f>
        <v>1</v>
      </c>
      <c r="R672" s="9">
        <f>MONTH('Consolidtaed Data'!$F5451)</f>
        <v>2</v>
      </c>
      <c r="S672" s="9" t="str">
        <f>TEXT(Table3[[#This Row],[Purchase Date]],"MMMM")</f>
        <v>February</v>
      </c>
      <c r="T672" s="9">
        <f>YEAR('Consolidtaed Data'!$F5451)</f>
        <v>2021</v>
      </c>
    </row>
    <row r="673" spans="1:20" x14ac:dyDescent="0.3">
      <c r="A673" s="9" t="s">
        <v>1467</v>
      </c>
      <c r="B673" s="9" t="s">
        <v>503</v>
      </c>
      <c r="C673" s="9" t="s">
        <v>72</v>
      </c>
      <c r="D673" s="9" t="s">
        <v>206</v>
      </c>
      <c r="E673" s="9" t="s">
        <v>868</v>
      </c>
      <c r="F673" s="10">
        <v>43878</v>
      </c>
      <c r="G673" s="10" t="str">
        <f>VLOOKUP(Table3[[#This Row],[Product ID]],[1]Products!$A:$G,2,0)</f>
        <v>Product 99</v>
      </c>
      <c r="H673" s="22">
        <v>1</v>
      </c>
      <c r="I673" s="9">
        <f>VLOOKUP('Consolidtaed Data'!$B5772,[1]Products!$A:$G,4,0)</f>
        <v>667</v>
      </c>
      <c r="J673" s="9">
        <f>VLOOKUP('Consolidtaed Data'!$B5772,[1]Products!$A:$G,3,0)</f>
        <v>387</v>
      </c>
      <c r="K673" s="9">
        <f>'Consolidtaed Data'!$J5772*'Consolidtaed Data'!$H5772</f>
        <v>716</v>
      </c>
      <c r="L673" s="9">
        <f>'Consolidtaed Data'!$I5772*'Consolidtaed Data'!$H5772</f>
        <v>1192</v>
      </c>
      <c r="M673" s="9">
        <f>'Consolidtaed Data'!$L5772-'Consolidtaed Data'!$K5772</f>
        <v>731</v>
      </c>
      <c r="N673" s="9" t="str">
        <f>VLOOKUP('Consolidtaed Data'!$C5772,[1]Locations!$A:$O,2,0)</f>
        <v>West Covina</v>
      </c>
      <c r="O673" s="9" t="str">
        <f>VLOOKUP('Consolidtaed Data'!$D5772,'[1]Sales People'!$A:$B,2,0)</f>
        <v>Jeremy Mendoza</v>
      </c>
      <c r="P673" s="9" t="str">
        <f>VLOOKUP('Consolidtaed Data'!$E5772,[1]Customers!$A:$B,2,0)</f>
        <v>Sean Woods</v>
      </c>
      <c r="Q673" s="11">
        <f>WEEKDAY('Consolidtaed Data'!$F5772)</f>
        <v>3</v>
      </c>
      <c r="R673" s="9">
        <f>MONTH('Consolidtaed Data'!$F5772)</f>
        <v>3</v>
      </c>
      <c r="S673" s="9" t="str">
        <f>TEXT(Table3[[#This Row],[Purchase Date]],"MMMM")</f>
        <v>February</v>
      </c>
      <c r="T673" s="9">
        <f>YEAR('Consolidtaed Data'!$F5772)</f>
        <v>2021</v>
      </c>
    </row>
    <row r="674" spans="1:20" x14ac:dyDescent="0.3">
      <c r="A674" s="9" t="s">
        <v>1468</v>
      </c>
      <c r="B674" s="9" t="s">
        <v>49</v>
      </c>
      <c r="C674" s="9" t="s">
        <v>223</v>
      </c>
      <c r="D674" s="9" t="s">
        <v>95</v>
      </c>
      <c r="E674" s="9" t="s">
        <v>1638</v>
      </c>
      <c r="F674" s="10">
        <v>43878</v>
      </c>
      <c r="G674" s="10" t="str">
        <f>VLOOKUP(Table3[[#This Row],[Product ID]],[1]Products!$A:$G,2,0)</f>
        <v>Product 30</v>
      </c>
      <c r="H674" s="22">
        <v>2</v>
      </c>
      <c r="I674" s="9">
        <f>VLOOKUP('Consolidtaed Data'!$B6304,[1]Products!$A:$G,4,0)</f>
        <v>826</v>
      </c>
      <c r="J674" s="9">
        <f>VLOOKUP('Consolidtaed Data'!$B6304,[1]Products!$A:$G,3,0)</f>
        <v>562</v>
      </c>
      <c r="K674" s="9">
        <f>'Consolidtaed Data'!$J6304*'Consolidtaed Data'!$H6304</f>
        <v>876</v>
      </c>
      <c r="L674" s="9">
        <f>'Consolidtaed Data'!$I6304*'Consolidtaed Data'!$H6304</f>
        <v>1068</v>
      </c>
      <c r="M674" s="9">
        <f>'Consolidtaed Data'!$L6304-'Consolidtaed Data'!$K6304</f>
        <v>49</v>
      </c>
      <c r="N674" s="9" t="str">
        <f>VLOOKUP('Consolidtaed Data'!$C6304,[1]Locations!$A:$O,2,0)</f>
        <v>Murrieta</v>
      </c>
      <c r="O674" s="9" t="str">
        <f>VLOOKUP('Consolidtaed Data'!$D6304,'[1]Sales People'!$A:$B,2,0)</f>
        <v>Carl Elliott</v>
      </c>
      <c r="P674" s="9" t="str">
        <f>VLOOKUP('Consolidtaed Data'!$E6304,[1]Customers!$A:$B,2,0)</f>
        <v>Kenneth Hill</v>
      </c>
      <c r="Q674" s="11">
        <f>WEEKDAY('Consolidtaed Data'!$F6304)</f>
        <v>5</v>
      </c>
      <c r="R674" s="9">
        <f>MONTH('Consolidtaed Data'!$F6304)</f>
        <v>4</v>
      </c>
      <c r="S674" s="9" t="str">
        <f>TEXT(Table3[[#This Row],[Purchase Date]],"MMMM")</f>
        <v>February</v>
      </c>
      <c r="T674" s="9">
        <f>YEAR('Consolidtaed Data'!$F6304)</f>
        <v>2021</v>
      </c>
    </row>
    <row r="675" spans="1:20" x14ac:dyDescent="0.3">
      <c r="A675" s="9" t="s">
        <v>1469</v>
      </c>
      <c r="B675" s="9" t="s">
        <v>200</v>
      </c>
      <c r="C675" s="9" t="s">
        <v>94</v>
      </c>
      <c r="D675" s="9" t="s">
        <v>31</v>
      </c>
      <c r="E675" s="9" t="s">
        <v>1594</v>
      </c>
      <c r="F675" s="10">
        <v>43878</v>
      </c>
      <c r="G675" s="10" t="str">
        <f>VLOOKUP(Table3[[#This Row],[Product ID]],[1]Products!$A:$G,2,0)</f>
        <v>Product 23</v>
      </c>
      <c r="H675" s="22">
        <v>1</v>
      </c>
      <c r="I675" s="9">
        <f>VLOOKUP('Consolidtaed Data'!$B6403,[1]Products!$A:$G,4,0)</f>
        <v>504</v>
      </c>
      <c r="J675" s="9">
        <f>VLOOKUP('Consolidtaed Data'!$B6403,[1]Products!$A:$G,3,0)</f>
        <v>408</v>
      </c>
      <c r="K675" s="9">
        <f>'Consolidtaed Data'!$J6403*'Consolidtaed Data'!$H6403</f>
        <v>1044</v>
      </c>
      <c r="L675" s="9">
        <f>'Consolidtaed Data'!$I6403*'Consolidtaed Data'!$H6403</f>
        <v>1899</v>
      </c>
      <c r="M675" s="9">
        <f>'Consolidtaed Data'!$L6403-'Consolidtaed Data'!$K6403</f>
        <v>102</v>
      </c>
      <c r="N675" s="9" t="str">
        <f>VLOOKUP('Consolidtaed Data'!$C6403,[1]Locations!$A:$O,2,0)</f>
        <v>Temecula</v>
      </c>
      <c r="O675" s="9" t="str">
        <f>VLOOKUP('Consolidtaed Data'!$D6403,'[1]Sales People'!$A:$B,2,0)</f>
        <v>Martin Perry</v>
      </c>
      <c r="P675" s="9" t="str">
        <f>VLOOKUP('Consolidtaed Data'!$E6403,[1]Customers!$A:$B,2,0)</f>
        <v>Frank Gibson</v>
      </c>
      <c r="Q675" s="11">
        <f>WEEKDAY('Consolidtaed Data'!$F6403)</f>
        <v>7</v>
      </c>
      <c r="R675" s="9">
        <f>MONTH('Consolidtaed Data'!$F6403)</f>
        <v>5</v>
      </c>
      <c r="S675" s="9" t="str">
        <f>TEXT(Table3[[#This Row],[Purchase Date]],"MMMM")</f>
        <v>February</v>
      </c>
      <c r="T675" s="9">
        <f>YEAR('Consolidtaed Data'!$F6403)</f>
        <v>2021</v>
      </c>
    </row>
    <row r="676" spans="1:20" x14ac:dyDescent="0.3">
      <c r="A676" s="9" t="s">
        <v>1470</v>
      </c>
      <c r="B676" s="9" t="s">
        <v>369</v>
      </c>
      <c r="C676" s="9" t="s">
        <v>319</v>
      </c>
      <c r="D676" s="9" t="s">
        <v>56</v>
      </c>
      <c r="E676" s="9" t="s">
        <v>2533</v>
      </c>
      <c r="F676" s="10">
        <v>43878</v>
      </c>
      <c r="G676" s="10" t="str">
        <f>VLOOKUP(Table3[[#This Row],[Product ID]],[1]Products!$A:$G,2,0)</f>
        <v>Product 8</v>
      </c>
      <c r="H676" s="22">
        <v>1</v>
      </c>
      <c r="I676" s="9">
        <f>VLOOKUP('Consolidtaed Data'!$B6962,[1]Products!$A:$G,4,0)</f>
        <v>1671</v>
      </c>
      <c r="J676" s="9">
        <f>VLOOKUP('Consolidtaed Data'!$B6962,[1]Products!$A:$G,3,0)</f>
        <v>1220</v>
      </c>
      <c r="K676" s="9">
        <f>'Consolidtaed Data'!$J6962*'Consolidtaed Data'!$H6962</f>
        <v>409</v>
      </c>
      <c r="L676" s="9">
        <f>'Consolidtaed Data'!$I6962*'Consolidtaed Data'!$H6962</f>
        <v>817</v>
      </c>
      <c r="M676" s="9">
        <f>'Consolidtaed Data'!$L6962-'Consolidtaed Data'!$K6962</f>
        <v>1710</v>
      </c>
      <c r="N676" s="9" t="str">
        <f>VLOOKUP('Consolidtaed Data'!$C6962,[1]Locations!$A:$O,2,0)</f>
        <v>Costa Mesa</v>
      </c>
      <c r="O676" s="9" t="str">
        <f>VLOOKUP('Consolidtaed Data'!$D6962,'[1]Sales People'!$A:$B,2,0)</f>
        <v>Andrew Bowman</v>
      </c>
      <c r="P676" s="9" t="str">
        <f>VLOOKUP('Consolidtaed Data'!$E6962,[1]Customers!$A:$B,2,0)</f>
        <v>Justin Romero</v>
      </c>
      <c r="Q676" s="11">
        <f>WEEKDAY('Consolidtaed Data'!$F6962)</f>
        <v>2</v>
      </c>
      <c r="R676" s="9">
        <f>MONTH('Consolidtaed Data'!$F6962)</f>
        <v>6</v>
      </c>
      <c r="S676" s="9" t="str">
        <f>TEXT(Table3[[#This Row],[Purchase Date]],"MMMM")</f>
        <v>February</v>
      </c>
      <c r="T676" s="9">
        <f>YEAR('Consolidtaed Data'!$F6962)</f>
        <v>2021</v>
      </c>
    </row>
    <row r="677" spans="1:20" x14ac:dyDescent="0.3">
      <c r="A677" s="9" t="s">
        <v>1471</v>
      </c>
      <c r="B677" s="9" t="s">
        <v>11</v>
      </c>
      <c r="C677" s="9" t="s">
        <v>344</v>
      </c>
      <c r="D677" s="9" t="s">
        <v>83</v>
      </c>
      <c r="E677" s="9" t="s">
        <v>2219</v>
      </c>
      <c r="F677" s="10">
        <v>43878</v>
      </c>
      <c r="G677" s="10" t="str">
        <f>VLOOKUP(Table3[[#This Row],[Product ID]],[1]Products!$A:$G,2,0)</f>
        <v>Product 88</v>
      </c>
      <c r="H677" s="22">
        <v>1</v>
      </c>
      <c r="I677" s="9">
        <f>VLOOKUP('Consolidtaed Data'!$B7086,[1]Products!$A:$G,4,0)</f>
        <v>1967</v>
      </c>
      <c r="J677" s="9">
        <f>VLOOKUP('Consolidtaed Data'!$B7086,[1]Products!$A:$G,3,0)</f>
        <v>1397</v>
      </c>
      <c r="K677" s="9">
        <f>'Consolidtaed Data'!$J7086*'Consolidtaed Data'!$H7086</f>
        <v>2835</v>
      </c>
      <c r="L677" s="9">
        <f>'Consolidtaed Data'!$I7086*'Consolidtaed Data'!$H7086</f>
        <v>5667</v>
      </c>
      <c r="M677" s="9">
        <f>'Consolidtaed Data'!$L7086-'Consolidtaed Data'!$K7086</f>
        <v>95</v>
      </c>
      <c r="N677" s="9" t="str">
        <f>VLOOKUP('Consolidtaed Data'!$C7086,[1]Locations!$A:$O,2,0)</f>
        <v>Rancho Cucamonga</v>
      </c>
      <c r="O677" s="9" t="str">
        <f>VLOOKUP('Consolidtaed Data'!$D7086,'[1]Sales People'!$A:$B,2,0)</f>
        <v>Howard Gardner</v>
      </c>
      <c r="P677" s="9" t="str">
        <f>VLOOKUP('Consolidtaed Data'!$E7086,[1]Customers!$A:$B,2,0)</f>
        <v>Arthur Reid</v>
      </c>
      <c r="Q677" s="11">
        <f>WEEKDAY('Consolidtaed Data'!$F7086)</f>
        <v>4</v>
      </c>
      <c r="R677" s="9">
        <f>MONTH('Consolidtaed Data'!$F7086)</f>
        <v>6</v>
      </c>
      <c r="S677" s="9" t="str">
        <f>TEXT(Table3[[#This Row],[Purchase Date]],"MMMM")</f>
        <v>February</v>
      </c>
      <c r="T677" s="9">
        <f>YEAR('Consolidtaed Data'!$F7086)</f>
        <v>2021</v>
      </c>
    </row>
    <row r="678" spans="1:20" x14ac:dyDescent="0.3">
      <c r="A678" s="9" t="s">
        <v>1472</v>
      </c>
      <c r="B678" s="9" t="s">
        <v>139</v>
      </c>
      <c r="C678" s="9" t="s">
        <v>439</v>
      </c>
      <c r="D678" s="9" t="s">
        <v>95</v>
      </c>
      <c r="E678" s="9" t="s">
        <v>2181</v>
      </c>
      <c r="F678" s="10">
        <v>43878</v>
      </c>
      <c r="G678" s="10" t="str">
        <f>VLOOKUP(Table3[[#This Row],[Product ID]],[1]Products!$A:$G,2,0)</f>
        <v>Product 13</v>
      </c>
      <c r="H678" s="22">
        <v>1</v>
      </c>
      <c r="I678" s="9">
        <f>VLOOKUP('Consolidtaed Data'!$B7113,[1]Products!$A:$G,4,0)</f>
        <v>1826</v>
      </c>
      <c r="J678" s="9">
        <f>VLOOKUP('Consolidtaed Data'!$B7113,[1]Products!$A:$G,3,0)</f>
        <v>1443</v>
      </c>
      <c r="K678" s="9">
        <f>'Consolidtaed Data'!$J7113*'Consolidtaed Data'!$H7113</f>
        <v>1742</v>
      </c>
      <c r="L678" s="9">
        <f>'Consolidtaed Data'!$I7113*'Consolidtaed Data'!$H7113</f>
        <v>3416</v>
      </c>
      <c r="M678" s="9">
        <f>'Consolidtaed Data'!$L7113-'Consolidtaed Data'!$K7113</f>
        <v>192</v>
      </c>
      <c r="N678" s="9" t="str">
        <f>VLOOKUP('Consolidtaed Data'!$C7113,[1]Locations!$A:$O,2,0)</f>
        <v>Hayward</v>
      </c>
      <c r="O678" s="9" t="str">
        <f>VLOOKUP('Consolidtaed Data'!$D7113,'[1]Sales People'!$A:$B,2,0)</f>
        <v>Larry Castillo</v>
      </c>
      <c r="P678" s="9" t="str">
        <f>VLOOKUP('Consolidtaed Data'!$E7113,[1]Customers!$A:$B,2,0)</f>
        <v>Timothy Howard</v>
      </c>
      <c r="Q678" s="11">
        <f>WEEKDAY('Consolidtaed Data'!$F7113)</f>
        <v>6</v>
      </c>
      <c r="R678" s="9">
        <f>MONTH('Consolidtaed Data'!$F7113)</f>
        <v>6</v>
      </c>
      <c r="S678" s="9" t="str">
        <f>TEXT(Table3[[#This Row],[Purchase Date]],"MMMM")</f>
        <v>February</v>
      </c>
      <c r="T678" s="9">
        <f>YEAR('Consolidtaed Data'!$F7113)</f>
        <v>2021</v>
      </c>
    </row>
    <row r="679" spans="1:20" x14ac:dyDescent="0.3">
      <c r="A679" s="9" t="s">
        <v>1473</v>
      </c>
      <c r="B679" s="9" t="s">
        <v>415</v>
      </c>
      <c r="C679" s="9" t="s">
        <v>90</v>
      </c>
      <c r="D679" s="9" t="s">
        <v>100</v>
      </c>
      <c r="E679" s="9" t="s">
        <v>1091</v>
      </c>
      <c r="F679" s="10">
        <v>43878</v>
      </c>
      <c r="G679" s="10" t="str">
        <f>VLOOKUP(Table3[[#This Row],[Product ID]],[1]Products!$A:$G,2,0)</f>
        <v>Product 18</v>
      </c>
      <c r="H679" s="22">
        <v>4</v>
      </c>
      <c r="I679" s="9">
        <f>VLOOKUP('Consolidtaed Data'!$B7417,[1]Products!$A:$G,4,0)</f>
        <v>2005</v>
      </c>
      <c r="J679" s="9">
        <f>VLOOKUP('Consolidtaed Data'!$B7417,[1]Products!$A:$G,3,0)</f>
        <v>1223</v>
      </c>
      <c r="K679" s="9">
        <f>'Consolidtaed Data'!$J7417*'Consolidtaed Data'!$H7417</f>
        <v>1072</v>
      </c>
      <c r="L679" s="9">
        <f>'Consolidtaed Data'!$I7417*'Consolidtaed Data'!$H7417</f>
        <v>1600</v>
      </c>
      <c r="M679" s="9">
        <f>'Consolidtaed Data'!$L7417-'Consolidtaed Data'!$K7417</f>
        <v>801</v>
      </c>
      <c r="N679" s="9" t="str">
        <f>VLOOKUP('Consolidtaed Data'!$C7417,[1]Locations!$A:$O,2,0)</f>
        <v>Rialto</v>
      </c>
      <c r="O679" s="9" t="str">
        <f>VLOOKUP('Consolidtaed Data'!$D7417,'[1]Sales People'!$A:$B,2,0)</f>
        <v>Charles Harper</v>
      </c>
      <c r="P679" s="9" t="str">
        <f>VLOOKUP('Consolidtaed Data'!$E7417,[1]Customers!$A:$B,2,0)</f>
        <v>Earl Phillips</v>
      </c>
      <c r="Q679" s="11">
        <f>WEEKDAY('Consolidtaed Data'!$F7417)</f>
        <v>7</v>
      </c>
      <c r="R679" s="9">
        <f>MONTH('Consolidtaed Data'!$F7417)</f>
        <v>7</v>
      </c>
      <c r="S679" s="9" t="str">
        <f>TEXT(Table3[[#This Row],[Purchase Date]],"MMMM")</f>
        <v>February</v>
      </c>
      <c r="T679" s="9">
        <f>YEAR('Consolidtaed Data'!$F7417)</f>
        <v>2021</v>
      </c>
    </row>
    <row r="680" spans="1:20" x14ac:dyDescent="0.3">
      <c r="A680" s="9" t="s">
        <v>1474</v>
      </c>
      <c r="B680" s="9" t="s">
        <v>742</v>
      </c>
      <c r="C680" s="9" t="s">
        <v>192</v>
      </c>
      <c r="D680" s="9" t="s">
        <v>149</v>
      </c>
      <c r="E680" s="9" t="s">
        <v>202</v>
      </c>
      <c r="F680" s="10">
        <v>43878</v>
      </c>
      <c r="G680" s="10" t="str">
        <f>VLOOKUP(Table3[[#This Row],[Product ID]],[1]Products!$A:$G,2,0)</f>
        <v>Product 90</v>
      </c>
      <c r="H680" s="22">
        <v>1</v>
      </c>
      <c r="I680" s="9">
        <f>VLOOKUP('Consolidtaed Data'!$B8378,[1]Products!$A:$G,4,0)</f>
        <v>1405</v>
      </c>
      <c r="J680" s="9">
        <f>VLOOKUP('Consolidtaed Data'!$B8378,[1]Products!$A:$G,3,0)</f>
        <v>1054</v>
      </c>
      <c r="K680" s="9">
        <f>'Consolidtaed Data'!$J8378*'Consolidtaed Data'!$H8378</f>
        <v>208</v>
      </c>
      <c r="L680" s="9">
        <f>'Consolidtaed Data'!$I8378*'Consolidtaed Data'!$H8378</f>
        <v>315</v>
      </c>
      <c r="M680" s="9">
        <f>'Consolidtaed Data'!$L8378-'Consolidtaed Data'!$K8378</f>
        <v>144</v>
      </c>
      <c r="N680" s="9" t="str">
        <f>VLOOKUP('Consolidtaed Data'!$C8378,[1]Locations!$A:$O,2,0)</f>
        <v>Vallejo</v>
      </c>
      <c r="O680" s="9" t="str">
        <f>VLOOKUP('Consolidtaed Data'!$D8378,'[1]Sales People'!$A:$B,2,0)</f>
        <v>Roger Ramos</v>
      </c>
      <c r="P680" s="9" t="str">
        <f>VLOOKUP('Consolidtaed Data'!$E8378,[1]Customers!$A:$B,2,0)</f>
        <v>David Olson</v>
      </c>
      <c r="Q680" s="11">
        <f>WEEKDAY('Consolidtaed Data'!$F8378)</f>
        <v>4</v>
      </c>
      <c r="R680" s="9">
        <f>MONTH('Consolidtaed Data'!$F8378)</f>
        <v>9</v>
      </c>
      <c r="S680" s="9" t="str">
        <f>TEXT(Table3[[#This Row],[Purchase Date]],"MMMM")</f>
        <v>February</v>
      </c>
      <c r="T680" s="9">
        <f>YEAR('Consolidtaed Data'!$F8378)</f>
        <v>2021</v>
      </c>
    </row>
    <row r="681" spans="1:20" x14ac:dyDescent="0.3">
      <c r="A681" s="9" t="s">
        <v>1475</v>
      </c>
      <c r="B681" s="9" t="s">
        <v>119</v>
      </c>
      <c r="C681" s="9" t="s">
        <v>108</v>
      </c>
      <c r="D681" s="9" t="s">
        <v>229</v>
      </c>
      <c r="E681" s="9" t="s">
        <v>1372</v>
      </c>
      <c r="F681" s="10">
        <v>43878</v>
      </c>
      <c r="G681" s="10" t="str">
        <f>VLOOKUP(Table3[[#This Row],[Product ID]],[1]Products!$A:$G,2,0)</f>
        <v>Product 67</v>
      </c>
      <c r="H681" s="22">
        <v>2</v>
      </c>
      <c r="I681" s="9">
        <f>VLOOKUP('Consolidtaed Data'!$B8415,[1]Products!$A:$G,4,0)</f>
        <v>871</v>
      </c>
      <c r="J681" s="9">
        <f>VLOOKUP('Consolidtaed Data'!$B8415,[1]Products!$A:$G,3,0)</f>
        <v>540</v>
      </c>
      <c r="K681" s="9">
        <f>'Consolidtaed Data'!$J8415*'Consolidtaed Data'!$H8415</f>
        <v>5892</v>
      </c>
      <c r="L681" s="9">
        <f>'Consolidtaed Data'!$I8415*'Consolidtaed Data'!$H8415</f>
        <v>9988</v>
      </c>
      <c r="M681" s="9">
        <f>'Consolidtaed Data'!$L8415-'Consolidtaed Data'!$K8415</f>
        <v>1044</v>
      </c>
      <c r="N681" s="9" t="str">
        <f>VLOOKUP('Consolidtaed Data'!$C8415,[1]Locations!$A:$O,2,0)</f>
        <v>Fontana</v>
      </c>
      <c r="O681" s="9" t="str">
        <f>VLOOKUP('Consolidtaed Data'!$D8415,'[1]Sales People'!$A:$B,2,0)</f>
        <v>Howard Gardner</v>
      </c>
      <c r="P681" s="9" t="str">
        <f>VLOOKUP('Consolidtaed Data'!$E8415,[1]Customers!$A:$B,2,0)</f>
        <v>George Nichols</v>
      </c>
      <c r="Q681" s="11">
        <f>WEEKDAY('Consolidtaed Data'!$F8415)</f>
        <v>7</v>
      </c>
      <c r="R681" s="9">
        <f>MONTH('Consolidtaed Data'!$F8415)</f>
        <v>10</v>
      </c>
      <c r="S681" s="9" t="str">
        <f>TEXT(Table3[[#This Row],[Purchase Date]],"MMMM")</f>
        <v>February</v>
      </c>
      <c r="T681" s="9">
        <f>YEAR('Consolidtaed Data'!$F8415)</f>
        <v>2021</v>
      </c>
    </row>
    <row r="682" spans="1:20" x14ac:dyDescent="0.3">
      <c r="A682" s="9" t="s">
        <v>1477</v>
      </c>
      <c r="B682" s="9" t="s">
        <v>139</v>
      </c>
      <c r="C682" s="9" t="s">
        <v>263</v>
      </c>
      <c r="D682" s="9" t="s">
        <v>374</v>
      </c>
      <c r="E682" s="9" t="s">
        <v>1309</v>
      </c>
      <c r="F682" s="10">
        <v>43878</v>
      </c>
      <c r="G682" s="10" t="str">
        <f>VLOOKUP(Table3[[#This Row],[Product ID]],[1]Products!$A:$G,2,0)</f>
        <v>Product 13</v>
      </c>
      <c r="H682" s="22">
        <v>1</v>
      </c>
      <c r="I682" s="9">
        <f>VLOOKUP('Consolidtaed Data'!$B8954,[1]Products!$A:$G,4,0)</f>
        <v>1587</v>
      </c>
      <c r="J682" s="9">
        <f>VLOOKUP('Consolidtaed Data'!$B8954,[1]Products!$A:$G,3,0)</f>
        <v>1301</v>
      </c>
      <c r="K682" s="9">
        <f>'Consolidtaed Data'!$J8954*'Consolidtaed Data'!$H8954</f>
        <v>536</v>
      </c>
      <c r="L682" s="9">
        <f>'Consolidtaed Data'!$I8954*'Consolidtaed Data'!$H8954</f>
        <v>800</v>
      </c>
      <c r="M682" s="9">
        <f>'Consolidtaed Data'!$L8954-'Consolidtaed Data'!$K8954</f>
        <v>1748</v>
      </c>
      <c r="N682" s="9" t="str">
        <f>VLOOKUP('Consolidtaed Data'!$C8954,[1]Locations!$A:$O,2,0)</f>
        <v>Thousand Oaks</v>
      </c>
      <c r="O682" s="9" t="str">
        <f>VLOOKUP('Consolidtaed Data'!$D8954,'[1]Sales People'!$A:$B,2,0)</f>
        <v>Arthur Mccoy</v>
      </c>
      <c r="P682" s="9" t="str">
        <f>VLOOKUP('Consolidtaed Data'!$E8954,[1]Customers!$A:$B,2,0)</f>
        <v>Carl Reid</v>
      </c>
      <c r="Q682" s="11">
        <f>WEEKDAY('Consolidtaed Data'!$F8954)</f>
        <v>3</v>
      </c>
      <c r="R682" s="9">
        <f>MONTH('Consolidtaed Data'!$F8954)</f>
        <v>11</v>
      </c>
      <c r="S682" s="9" t="str">
        <f>TEXT(Table3[[#This Row],[Purchase Date]],"MMMM")</f>
        <v>February</v>
      </c>
      <c r="T682" s="9">
        <f>YEAR('Consolidtaed Data'!$F8954)</f>
        <v>2021</v>
      </c>
    </row>
    <row r="683" spans="1:20" x14ac:dyDescent="0.3">
      <c r="A683" s="9" t="s">
        <v>1478</v>
      </c>
      <c r="B683" s="9" t="s">
        <v>373</v>
      </c>
      <c r="C683" s="9" t="s">
        <v>331</v>
      </c>
      <c r="D683" s="9" t="s">
        <v>105</v>
      </c>
      <c r="E683" s="9" t="s">
        <v>725</v>
      </c>
      <c r="F683" s="10">
        <v>43878</v>
      </c>
      <c r="G683" s="10" t="str">
        <f>VLOOKUP(Table3[[#This Row],[Product ID]],[1]Products!$A:$G,2,0)</f>
        <v>Product 66</v>
      </c>
      <c r="H683" s="22">
        <v>1</v>
      </c>
      <c r="I683" s="9">
        <f>VLOOKUP('Consolidtaed Data'!$B9052,[1]Products!$A:$G,4,0)</f>
        <v>1635</v>
      </c>
      <c r="J683" s="9">
        <f>VLOOKUP('Consolidtaed Data'!$B9052,[1]Products!$A:$G,3,0)</f>
        <v>1046</v>
      </c>
      <c r="K683" s="9">
        <f>'Consolidtaed Data'!$J9052*'Consolidtaed Data'!$H9052</f>
        <v>1190</v>
      </c>
      <c r="L683" s="9">
        <f>'Consolidtaed Data'!$I9052*'Consolidtaed Data'!$H9052</f>
        <v>1566</v>
      </c>
      <c r="M683" s="9">
        <f>'Consolidtaed Data'!$L9052-'Consolidtaed Data'!$K9052</f>
        <v>993</v>
      </c>
      <c r="N683" s="9" t="str">
        <f>VLOOKUP('Consolidtaed Data'!$C9052,[1]Locations!$A:$O,2,0)</f>
        <v>Oxnard</v>
      </c>
      <c r="O683" s="9" t="str">
        <f>VLOOKUP('Consolidtaed Data'!$D9052,'[1]Sales People'!$A:$B,2,0)</f>
        <v>Brian Hansen</v>
      </c>
      <c r="P683" s="9" t="str">
        <f>VLOOKUP('Consolidtaed Data'!$E9052,[1]Customers!$A:$B,2,0)</f>
        <v>Donald Reynolds</v>
      </c>
      <c r="Q683" s="11">
        <f>WEEKDAY('Consolidtaed Data'!$F9052)</f>
        <v>3</v>
      </c>
      <c r="R683" s="9">
        <f>MONTH('Consolidtaed Data'!$F9052)</f>
        <v>11</v>
      </c>
      <c r="S683" s="9" t="str">
        <f>TEXT(Table3[[#This Row],[Purchase Date]],"MMMM")</f>
        <v>February</v>
      </c>
      <c r="T683" s="9">
        <f>YEAR('Consolidtaed Data'!$F9052)</f>
        <v>2021</v>
      </c>
    </row>
    <row r="684" spans="1:20" x14ac:dyDescent="0.3">
      <c r="A684" s="9" t="s">
        <v>1479</v>
      </c>
      <c r="B684" s="9" t="s">
        <v>338</v>
      </c>
      <c r="C684" s="9" t="s">
        <v>50</v>
      </c>
      <c r="D684" s="9" t="s">
        <v>22</v>
      </c>
      <c r="E684" s="9" t="s">
        <v>1546</v>
      </c>
      <c r="F684" s="10">
        <v>43878</v>
      </c>
      <c r="G684" s="10" t="str">
        <f>VLOOKUP(Table3[[#This Row],[Product ID]],[1]Products!$A:$G,2,0)</f>
        <v>Product 95</v>
      </c>
      <c r="H684" s="22">
        <v>1</v>
      </c>
      <c r="I684" s="9">
        <f>VLOOKUP('Consolidtaed Data'!$B9296,[1]Products!$A:$G,4,0)</f>
        <v>112</v>
      </c>
      <c r="J684" s="9">
        <f>VLOOKUP('Consolidtaed Data'!$B9296,[1]Products!$A:$G,3,0)</f>
        <v>90</v>
      </c>
      <c r="K684" s="9">
        <f>'Consolidtaed Data'!$J9296*'Consolidtaed Data'!$H9296</f>
        <v>871</v>
      </c>
      <c r="L684" s="9">
        <f>'Consolidtaed Data'!$I9296*'Consolidtaed Data'!$H9296</f>
        <v>1708</v>
      </c>
      <c r="M684" s="9">
        <f>'Consolidtaed Data'!$L9296-'Consolidtaed Data'!$K9296</f>
        <v>123</v>
      </c>
      <c r="N684" s="9" t="str">
        <f>VLOOKUP('Consolidtaed Data'!$C9296,[1]Locations!$A:$O,2,0)</f>
        <v>Vista</v>
      </c>
      <c r="O684" s="9" t="str">
        <f>VLOOKUP('Consolidtaed Data'!$D9296,'[1]Sales People'!$A:$B,2,0)</f>
        <v>Jeremy Mendoza</v>
      </c>
      <c r="P684" s="9" t="str">
        <f>VLOOKUP('Consolidtaed Data'!$E9296,[1]Customers!$A:$B,2,0)</f>
        <v>Steve Stewart</v>
      </c>
      <c r="Q684" s="11">
        <f>WEEKDAY('Consolidtaed Data'!$F9296)</f>
        <v>7</v>
      </c>
      <c r="R684" s="9">
        <f>MONTH('Consolidtaed Data'!$F9296)</f>
        <v>12</v>
      </c>
      <c r="S684" s="9" t="str">
        <f>TEXT(Table3[[#This Row],[Purchase Date]],"MMMM")</f>
        <v>February</v>
      </c>
      <c r="T684" s="9">
        <f>YEAR('Consolidtaed Data'!$F9296)</f>
        <v>2021</v>
      </c>
    </row>
    <row r="685" spans="1:20" x14ac:dyDescent="0.3">
      <c r="A685" s="9" t="s">
        <v>1480</v>
      </c>
      <c r="B685" s="9" t="s">
        <v>112</v>
      </c>
      <c r="C685" s="9" t="s">
        <v>253</v>
      </c>
      <c r="D685" s="9" t="s">
        <v>43</v>
      </c>
      <c r="E685" s="9" t="s">
        <v>77</v>
      </c>
      <c r="F685" s="10">
        <v>43879</v>
      </c>
      <c r="G685" s="10" t="str">
        <f>VLOOKUP(Table3[[#This Row],[Product ID]],[1]Products!$A:$G,2,0)</f>
        <v>Product 7</v>
      </c>
      <c r="H685" s="22">
        <v>1</v>
      </c>
      <c r="I685" s="9">
        <f>VLOOKUP('Consolidtaed Data'!$B5005,[1]Products!$A:$G,4,0)</f>
        <v>2241</v>
      </c>
      <c r="J685" s="9">
        <f>VLOOKUP('Consolidtaed Data'!$B5005,[1]Products!$A:$G,3,0)</f>
        <v>1367</v>
      </c>
      <c r="K685" s="9">
        <f>'Consolidtaed Data'!$J5005*'Consolidtaed Data'!$H5005</f>
        <v>450</v>
      </c>
      <c r="L685" s="9">
        <f>'Consolidtaed Data'!$I5005*'Consolidtaed Data'!$H5005</f>
        <v>818</v>
      </c>
      <c r="M685" s="9">
        <f>'Consolidtaed Data'!$L5005-'Consolidtaed Data'!$K5005</f>
        <v>463</v>
      </c>
      <c r="N685" s="9" t="str">
        <f>VLOOKUP('Consolidtaed Data'!$C5005,[1]Locations!$A:$O,2,0)</f>
        <v>Norwalk</v>
      </c>
      <c r="O685" s="9" t="str">
        <f>VLOOKUP('Consolidtaed Data'!$D5005,'[1]Sales People'!$A:$B,2,0)</f>
        <v>Gary Rodriguez</v>
      </c>
      <c r="P685" s="9" t="str">
        <f>VLOOKUP('Consolidtaed Data'!$E5005,[1]Customers!$A:$B,2,0)</f>
        <v>Jonathan Moreno</v>
      </c>
      <c r="Q685" s="11">
        <f>WEEKDAY('Consolidtaed Data'!$F5005)</f>
        <v>1</v>
      </c>
      <c r="R685" s="9">
        <f>MONTH('Consolidtaed Data'!$F5005)</f>
        <v>1</v>
      </c>
      <c r="S685" s="9" t="str">
        <f>TEXT(Table3[[#This Row],[Purchase Date]],"MMMM")</f>
        <v>February</v>
      </c>
      <c r="T685" s="9">
        <f>YEAR('Consolidtaed Data'!$F5005)</f>
        <v>2021</v>
      </c>
    </row>
    <row r="686" spans="1:20" x14ac:dyDescent="0.3">
      <c r="A686" s="9" t="s">
        <v>1482</v>
      </c>
      <c r="B686" s="9" t="s">
        <v>177</v>
      </c>
      <c r="C686" s="9" t="s">
        <v>178</v>
      </c>
      <c r="D686" s="9" t="s">
        <v>272</v>
      </c>
      <c r="E686" s="9" t="s">
        <v>803</v>
      </c>
      <c r="F686" s="10">
        <v>43879</v>
      </c>
      <c r="G686" s="10" t="str">
        <f>VLOOKUP(Table3[[#This Row],[Product ID]],[1]Products!$A:$G,2,0)</f>
        <v>Product 5</v>
      </c>
      <c r="H686" s="22">
        <v>3</v>
      </c>
      <c r="I686" s="9">
        <f>VLOOKUP('Consolidtaed Data'!$B5221,[1]Products!$A:$G,4,0)</f>
        <v>2257</v>
      </c>
      <c r="J686" s="9">
        <f>VLOOKUP('Consolidtaed Data'!$B5221,[1]Products!$A:$G,3,0)</f>
        <v>1535</v>
      </c>
      <c r="K686" s="9">
        <f>'Consolidtaed Data'!$J5221*'Consolidtaed Data'!$H5221</f>
        <v>1272</v>
      </c>
      <c r="L686" s="9">
        <f>'Consolidtaed Data'!$I5221*'Consolidtaed Data'!$H5221</f>
        <v>1590</v>
      </c>
      <c r="M686" s="9">
        <f>'Consolidtaed Data'!$L5221-'Consolidtaed Data'!$K5221</f>
        <v>328</v>
      </c>
      <c r="N686" s="9" t="str">
        <f>VLOOKUP('Consolidtaed Data'!$C5221,[1]Locations!$A:$O,2,0)</f>
        <v>Garden Grove</v>
      </c>
      <c r="O686" s="9" t="str">
        <f>VLOOKUP('Consolidtaed Data'!$D5221,'[1]Sales People'!$A:$B,2,0)</f>
        <v>Gary Rodriguez</v>
      </c>
      <c r="P686" s="9" t="str">
        <f>VLOOKUP('Consolidtaed Data'!$E5221,[1]Customers!$A:$B,2,0)</f>
        <v>Patrick Williamson</v>
      </c>
      <c r="Q686" s="11">
        <f>WEEKDAY('Consolidtaed Data'!$F5221)</f>
        <v>3</v>
      </c>
      <c r="R686" s="9">
        <f>MONTH('Consolidtaed Data'!$F5221)</f>
        <v>1</v>
      </c>
      <c r="S686" s="9" t="str">
        <f>TEXT(Table3[[#This Row],[Purchase Date]],"MMMM")</f>
        <v>February</v>
      </c>
      <c r="T686" s="9">
        <f>YEAR('Consolidtaed Data'!$F5221)</f>
        <v>2021</v>
      </c>
    </row>
    <row r="687" spans="1:20" x14ac:dyDescent="0.3">
      <c r="A687" s="9" t="s">
        <v>1484</v>
      </c>
      <c r="B687" s="9" t="s">
        <v>213</v>
      </c>
      <c r="C687" s="9" t="s">
        <v>130</v>
      </c>
      <c r="D687" s="9" t="s">
        <v>105</v>
      </c>
      <c r="E687" s="9" t="s">
        <v>362</v>
      </c>
      <c r="F687" s="10">
        <v>43879</v>
      </c>
      <c r="G687" s="10" t="str">
        <f>VLOOKUP(Table3[[#This Row],[Product ID]],[1]Products!$A:$G,2,0)</f>
        <v>Product 68</v>
      </c>
      <c r="H687" s="22">
        <v>1</v>
      </c>
      <c r="I687" s="9">
        <f>VLOOKUP('Consolidtaed Data'!$B5232,[1]Products!$A:$G,4,0)</f>
        <v>1119</v>
      </c>
      <c r="J687" s="9">
        <f>VLOOKUP('Consolidtaed Data'!$B5232,[1]Products!$A:$G,3,0)</f>
        <v>683</v>
      </c>
      <c r="K687" s="9">
        <f>'Consolidtaed Data'!$J5232*'Consolidtaed Data'!$H5232</f>
        <v>840</v>
      </c>
      <c r="L687" s="9">
        <f>'Consolidtaed Data'!$I5232*'Consolidtaed Data'!$H5232</f>
        <v>1168</v>
      </c>
      <c r="M687" s="9">
        <f>'Consolidtaed Data'!$L5232-'Consolidtaed Data'!$K5232</f>
        <v>406</v>
      </c>
      <c r="N687" s="9" t="str">
        <f>VLOOKUP('Consolidtaed Data'!$C5232,[1]Locations!$A:$O,2,0)</f>
        <v>Fullerton</v>
      </c>
      <c r="O687" s="9" t="str">
        <f>VLOOKUP('Consolidtaed Data'!$D5232,'[1]Sales People'!$A:$B,2,0)</f>
        <v>Christopher Tucker</v>
      </c>
      <c r="P687" s="9" t="str">
        <f>VLOOKUP('Consolidtaed Data'!$E5232,[1]Customers!$A:$B,2,0)</f>
        <v>Daniel Barnes</v>
      </c>
      <c r="Q687" s="11">
        <f>WEEKDAY('Consolidtaed Data'!$F5232)</f>
        <v>3</v>
      </c>
      <c r="R687" s="9">
        <f>MONTH('Consolidtaed Data'!$F5232)</f>
        <v>1</v>
      </c>
      <c r="S687" s="9" t="str">
        <f>TEXT(Table3[[#This Row],[Purchase Date]],"MMMM")</f>
        <v>February</v>
      </c>
      <c r="T687" s="9">
        <f>YEAR('Consolidtaed Data'!$F5232)</f>
        <v>2021</v>
      </c>
    </row>
    <row r="688" spans="1:20" x14ac:dyDescent="0.3">
      <c r="A688" s="9" t="s">
        <v>1485</v>
      </c>
      <c r="B688" s="9" t="s">
        <v>278</v>
      </c>
      <c r="C688" s="9" t="s">
        <v>122</v>
      </c>
      <c r="D688" s="9" t="s">
        <v>26</v>
      </c>
      <c r="E688" s="9" t="s">
        <v>1322</v>
      </c>
      <c r="F688" s="10">
        <v>43879</v>
      </c>
      <c r="G688" s="10" t="str">
        <f>VLOOKUP(Table3[[#This Row],[Product ID]],[1]Products!$A:$G,2,0)</f>
        <v>Product 75</v>
      </c>
      <c r="H688" s="22">
        <v>1</v>
      </c>
      <c r="I688" s="9">
        <f>VLOOKUP('Consolidtaed Data'!$B5538,[1]Products!$A:$G,4,0)</f>
        <v>1022</v>
      </c>
      <c r="J688" s="9">
        <f>VLOOKUP('Consolidtaed Data'!$B5538,[1]Products!$A:$G,3,0)</f>
        <v>818</v>
      </c>
      <c r="K688" s="9">
        <f>'Consolidtaed Data'!$J5538*'Consolidtaed Data'!$H5538</f>
        <v>216</v>
      </c>
      <c r="L688" s="9">
        <f>'Consolidtaed Data'!$I5538*'Consolidtaed Data'!$H5538</f>
        <v>408</v>
      </c>
      <c r="M688" s="9">
        <f>'Consolidtaed Data'!$L5538-'Consolidtaed Data'!$K5538</f>
        <v>656</v>
      </c>
      <c r="N688" s="9" t="str">
        <f>VLOOKUP('Consolidtaed Data'!$C5538,[1]Locations!$A:$O,2,0)</f>
        <v>Chula Vista</v>
      </c>
      <c r="O688" s="9" t="str">
        <f>VLOOKUP('Consolidtaed Data'!$D5538,'[1]Sales People'!$A:$B,2,0)</f>
        <v>John Reyes</v>
      </c>
      <c r="P688" s="9" t="str">
        <f>VLOOKUP('Consolidtaed Data'!$E5538,[1]Customers!$A:$B,2,0)</f>
        <v>Wayne Rodriguez</v>
      </c>
      <c r="Q688" s="11">
        <f>WEEKDAY('Consolidtaed Data'!$F5538)</f>
        <v>7</v>
      </c>
      <c r="R688" s="9">
        <f>MONTH('Consolidtaed Data'!$F5538)</f>
        <v>2</v>
      </c>
      <c r="S688" s="9" t="str">
        <f>TEXT(Table3[[#This Row],[Purchase Date]],"MMMM")</f>
        <v>February</v>
      </c>
      <c r="T688" s="9">
        <f>YEAR('Consolidtaed Data'!$F5538)</f>
        <v>2021</v>
      </c>
    </row>
    <row r="689" spans="1:20" x14ac:dyDescent="0.3">
      <c r="A689" s="9" t="s">
        <v>1486</v>
      </c>
      <c r="B689" s="9" t="s">
        <v>89</v>
      </c>
      <c r="C689" s="9" t="s">
        <v>421</v>
      </c>
      <c r="D689" s="9" t="s">
        <v>326</v>
      </c>
      <c r="E689" s="9" t="s">
        <v>166</v>
      </c>
      <c r="F689" s="10">
        <v>43879</v>
      </c>
      <c r="G689" s="10" t="str">
        <f>VLOOKUP(Table3[[#This Row],[Product ID]],[1]Products!$A:$G,2,0)</f>
        <v>Product 64</v>
      </c>
      <c r="H689" s="22">
        <v>4</v>
      </c>
      <c r="I689" s="9">
        <f>VLOOKUP('Consolidtaed Data'!$B5549,[1]Products!$A:$G,4,0)</f>
        <v>2091</v>
      </c>
      <c r="J689" s="9">
        <f>VLOOKUP('Consolidtaed Data'!$B5549,[1]Products!$A:$G,3,0)</f>
        <v>1485</v>
      </c>
      <c r="K689" s="9">
        <f>'Consolidtaed Data'!$J5549*'Consolidtaed Data'!$H5549</f>
        <v>208</v>
      </c>
      <c r="L689" s="9">
        <f>'Consolidtaed Data'!$I5549*'Consolidtaed Data'!$H5549</f>
        <v>315</v>
      </c>
      <c r="M689" s="9">
        <f>'Consolidtaed Data'!$L5549-'Consolidtaed Data'!$K5549</f>
        <v>874</v>
      </c>
      <c r="N689" s="9" t="str">
        <f>VLOOKUP('Consolidtaed Data'!$C5549,[1]Locations!$A:$O,2,0)</f>
        <v>Santa Rosa</v>
      </c>
      <c r="O689" s="9" t="str">
        <f>VLOOKUP('Consolidtaed Data'!$D5549,'[1]Sales People'!$A:$B,2,0)</f>
        <v>Jeremy Mendoza</v>
      </c>
      <c r="P689" s="9" t="str">
        <f>VLOOKUP('Consolidtaed Data'!$E5549,[1]Customers!$A:$B,2,0)</f>
        <v>Eric Moore</v>
      </c>
      <c r="Q689" s="11">
        <f>WEEKDAY('Consolidtaed Data'!$F5549)</f>
        <v>1</v>
      </c>
      <c r="R689" s="9">
        <f>MONTH('Consolidtaed Data'!$F5549)</f>
        <v>2</v>
      </c>
      <c r="S689" s="9" t="str">
        <f>TEXT(Table3[[#This Row],[Purchase Date]],"MMMM")</f>
        <v>February</v>
      </c>
      <c r="T689" s="9">
        <f>YEAR('Consolidtaed Data'!$F5549)</f>
        <v>2021</v>
      </c>
    </row>
    <row r="690" spans="1:20" x14ac:dyDescent="0.3">
      <c r="A690" s="9" t="s">
        <v>1487</v>
      </c>
      <c r="B690" s="9" t="s">
        <v>93</v>
      </c>
      <c r="C690" s="9" t="s">
        <v>205</v>
      </c>
      <c r="D690" s="9" t="s">
        <v>17</v>
      </c>
      <c r="E690" s="9" t="s">
        <v>722</v>
      </c>
      <c r="F690" s="10">
        <v>43879</v>
      </c>
      <c r="G690" s="10" t="str">
        <f>VLOOKUP(Table3[[#This Row],[Product ID]],[1]Products!$A:$G,2,0)</f>
        <v>Product 71</v>
      </c>
      <c r="H690" s="22">
        <v>3</v>
      </c>
      <c r="I690" s="9">
        <f>VLOOKUP('Consolidtaed Data'!$B5862,[1]Products!$A:$G,4,0)</f>
        <v>2391</v>
      </c>
      <c r="J690" s="9">
        <f>VLOOKUP('Consolidtaed Data'!$B5862,[1]Products!$A:$G,3,0)</f>
        <v>1291</v>
      </c>
      <c r="K690" s="9">
        <f>'Consolidtaed Data'!$J5862*'Consolidtaed Data'!$H5862</f>
        <v>2380</v>
      </c>
      <c r="L690" s="9">
        <f>'Consolidtaed Data'!$I5862*'Consolidtaed Data'!$H5862</f>
        <v>3132</v>
      </c>
      <c r="M690" s="9">
        <f>'Consolidtaed Data'!$L5862-'Consolidtaed Data'!$K5862</f>
        <v>140</v>
      </c>
      <c r="N690" s="9" t="str">
        <f>VLOOKUP('Consolidtaed Data'!$C5862,[1]Locations!$A:$O,2,0)</f>
        <v>East Los Angeles</v>
      </c>
      <c r="O690" s="9" t="str">
        <f>VLOOKUP('Consolidtaed Data'!$D5862,'[1]Sales People'!$A:$B,2,0)</f>
        <v>Fred Robertson</v>
      </c>
      <c r="P690" s="9" t="str">
        <f>VLOOKUP('Consolidtaed Data'!$E5862,[1]Customers!$A:$B,2,0)</f>
        <v>Brandon Dixon</v>
      </c>
      <c r="Q690" s="11">
        <f>WEEKDAY('Consolidtaed Data'!$F5862)</f>
        <v>1</v>
      </c>
      <c r="R690" s="9">
        <f>MONTH('Consolidtaed Data'!$F5862)</f>
        <v>3</v>
      </c>
      <c r="S690" s="9" t="str">
        <f>TEXT(Table3[[#This Row],[Purchase Date]],"MMMM")</f>
        <v>February</v>
      </c>
      <c r="T690" s="9">
        <f>YEAR('Consolidtaed Data'!$F5862)</f>
        <v>2021</v>
      </c>
    </row>
    <row r="691" spans="1:20" x14ac:dyDescent="0.3">
      <c r="A691" s="9" t="s">
        <v>1488</v>
      </c>
      <c r="B691" s="9" t="s">
        <v>156</v>
      </c>
      <c r="C691" s="9" t="s">
        <v>152</v>
      </c>
      <c r="D691" s="9" t="s">
        <v>149</v>
      </c>
      <c r="E691" s="9" t="s">
        <v>1044</v>
      </c>
      <c r="F691" s="10">
        <v>43879</v>
      </c>
      <c r="G691" s="10" t="str">
        <f>VLOOKUP(Table3[[#This Row],[Product ID]],[1]Products!$A:$G,2,0)</f>
        <v>Product 21</v>
      </c>
      <c r="H691" s="22">
        <v>1</v>
      </c>
      <c r="I691" s="9">
        <f>VLOOKUP('Consolidtaed Data'!$B6079,[1]Products!$A:$G,4,0)</f>
        <v>2257</v>
      </c>
      <c r="J691" s="9">
        <f>VLOOKUP('Consolidtaed Data'!$B6079,[1]Products!$A:$G,3,0)</f>
        <v>1535</v>
      </c>
      <c r="K691" s="9">
        <f>'Consolidtaed Data'!$J6079*'Consolidtaed Data'!$H6079</f>
        <v>540</v>
      </c>
      <c r="L691" s="9">
        <f>'Consolidtaed Data'!$I6079*'Consolidtaed Data'!$H6079</f>
        <v>871</v>
      </c>
      <c r="M691" s="9">
        <f>'Consolidtaed Data'!$L6079-'Consolidtaed Data'!$K6079</f>
        <v>331</v>
      </c>
      <c r="N691" s="9" t="str">
        <f>VLOOKUP('Consolidtaed Data'!$C6079,[1]Locations!$A:$O,2,0)</f>
        <v>El Cajon</v>
      </c>
      <c r="O691" s="9" t="str">
        <f>VLOOKUP('Consolidtaed Data'!$D6079,'[1]Sales People'!$A:$B,2,0)</f>
        <v>Clarence Fox</v>
      </c>
      <c r="P691" s="9" t="str">
        <f>VLOOKUP('Consolidtaed Data'!$E6079,[1]Customers!$A:$B,2,0)</f>
        <v>Andrew Hansen</v>
      </c>
      <c r="Q691" s="11">
        <f>WEEKDAY('Consolidtaed Data'!$F6079)</f>
        <v>5</v>
      </c>
      <c r="R691" s="9">
        <f>MONTH('Consolidtaed Data'!$F6079)</f>
        <v>4</v>
      </c>
      <c r="S691" s="9" t="str">
        <f>TEXT(Table3[[#This Row],[Purchase Date]],"MMMM")</f>
        <v>February</v>
      </c>
      <c r="T691" s="9">
        <f>YEAR('Consolidtaed Data'!$F6079)</f>
        <v>2021</v>
      </c>
    </row>
    <row r="692" spans="1:20" x14ac:dyDescent="0.3">
      <c r="A692" s="9" t="s">
        <v>1490</v>
      </c>
      <c r="B692" s="9" t="s">
        <v>340</v>
      </c>
      <c r="C692" s="9" t="s">
        <v>253</v>
      </c>
      <c r="D692" s="9" t="s">
        <v>91</v>
      </c>
      <c r="E692" s="9" t="s">
        <v>716</v>
      </c>
      <c r="F692" s="10">
        <v>43879</v>
      </c>
      <c r="G692" s="10" t="str">
        <f>VLOOKUP(Table3[[#This Row],[Product ID]],[1]Products!$A:$G,2,0)</f>
        <v>Product 34</v>
      </c>
      <c r="H692" s="22">
        <v>1</v>
      </c>
      <c r="I692" s="9">
        <f>VLOOKUP('Consolidtaed Data'!$B6306,[1]Products!$A:$G,4,0)</f>
        <v>2495</v>
      </c>
      <c r="J692" s="9">
        <f>VLOOKUP('Consolidtaed Data'!$B6306,[1]Products!$A:$G,3,0)</f>
        <v>1896</v>
      </c>
      <c r="K692" s="9">
        <f>'Consolidtaed Data'!$J6306*'Consolidtaed Data'!$H6306</f>
        <v>1178</v>
      </c>
      <c r="L692" s="9">
        <f>'Consolidtaed Data'!$I6306*'Consolidtaed Data'!$H6306</f>
        <v>2104</v>
      </c>
      <c r="M692" s="9">
        <f>'Consolidtaed Data'!$L6306-'Consolidtaed Data'!$K6306</f>
        <v>424</v>
      </c>
      <c r="N692" s="9" t="str">
        <f>VLOOKUP('Consolidtaed Data'!$C6306,[1]Locations!$A:$O,2,0)</f>
        <v>Norwalk</v>
      </c>
      <c r="O692" s="9" t="str">
        <f>VLOOKUP('Consolidtaed Data'!$D6306,'[1]Sales People'!$A:$B,2,0)</f>
        <v>Kenneth Fields</v>
      </c>
      <c r="P692" s="9" t="str">
        <f>VLOOKUP('Consolidtaed Data'!$E6306,[1]Customers!$A:$B,2,0)</f>
        <v>Andrew James</v>
      </c>
      <c r="Q692" s="11">
        <f>WEEKDAY('Consolidtaed Data'!$F6306)</f>
        <v>6</v>
      </c>
      <c r="R692" s="9">
        <f>MONTH('Consolidtaed Data'!$F6306)</f>
        <v>4</v>
      </c>
      <c r="S692" s="9" t="str">
        <f>TEXT(Table3[[#This Row],[Purchase Date]],"MMMM")</f>
        <v>February</v>
      </c>
      <c r="T692" s="9">
        <f>YEAR('Consolidtaed Data'!$F6306)</f>
        <v>2021</v>
      </c>
    </row>
    <row r="693" spans="1:20" x14ac:dyDescent="0.3">
      <c r="A693" s="9" t="s">
        <v>1491</v>
      </c>
      <c r="B693" s="9" t="s">
        <v>582</v>
      </c>
      <c r="C693" s="9" t="s">
        <v>325</v>
      </c>
      <c r="D693" s="9" t="s">
        <v>100</v>
      </c>
      <c r="E693" s="9" t="s">
        <v>1811</v>
      </c>
      <c r="F693" s="10">
        <v>43879</v>
      </c>
      <c r="G693" s="10" t="str">
        <f>VLOOKUP(Table3[[#This Row],[Product ID]],[1]Products!$A:$G,2,0)</f>
        <v>Product 58</v>
      </c>
      <c r="H693" s="22">
        <v>1</v>
      </c>
      <c r="I693" s="9">
        <f>VLOOKUP('Consolidtaed Data'!$B6522,[1]Products!$A:$G,4,0)</f>
        <v>95</v>
      </c>
      <c r="J693" s="9">
        <f>VLOOKUP('Consolidtaed Data'!$B6522,[1]Products!$A:$G,3,0)</f>
        <v>61</v>
      </c>
      <c r="K693" s="9">
        <f>'Consolidtaed Data'!$J6522*'Consolidtaed Data'!$H6522</f>
        <v>1220</v>
      </c>
      <c r="L693" s="9">
        <f>'Consolidtaed Data'!$I6522*'Consolidtaed Data'!$H6522</f>
        <v>1671</v>
      </c>
      <c r="M693" s="9">
        <f>'Consolidtaed Data'!$L6522-'Consolidtaed Data'!$K6522</f>
        <v>248</v>
      </c>
      <c r="N693" s="9" t="str">
        <f>VLOOKUP('Consolidtaed Data'!$C6522,[1]Locations!$A:$O,2,0)</f>
        <v>Riverside</v>
      </c>
      <c r="O693" s="9" t="str">
        <f>VLOOKUP('Consolidtaed Data'!$D6522,'[1]Sales People'!$A:$B,2,0)</f>
        <v>Jerry Perry</v>
      </c>
      <c r="P693" s="9" t="str">
        <f>VLOOKUP('Consolidtaed Data'!$E6522,[1]Customers!$A:$B,2,0)</f>
        <v>Christopher Johnston</v>
      </c>
      <c r="Q693" s="11">
        <f>WEEKDAY('Consolidtaed Data'!$F6522)</f>
        <v>3</v>
      </c>
      <c r="R693" s="9">
        <f>MONTH('Consolidtaed Data'!$F6522)</f>
        <v>5</v>
      </c>
      <c r="S693" s="9" t="str">
        <f>TEXT(Table3[[#This Row],[Purchase Date]],"MMMM")</f>
        <v>February</v>
      </c>
      <c r="T693" s="9">
        <f>YEAR('Consolidtaed Data'!$F6522)</f>
        <v>2021</v>
      </c>
    </row>
    <row r="694" spans="1:20" x14ac:dyDescent="0.3">
      <c r="A694" s="9" t="s">
        <v>1492</v>
      </c>
      <c r="B694" s="9" t="s">
        <v>98</v>
      </c>
      <c r="C694" s="9" t="s">
        <v>263</v>
      </c>
      <c r="D694" s="9" t="s">
        <v>113</v>
      </c>
      <c r="E694" s="9" t="s">
        <v>894</v>
      </c>
      <c r="F694" s="10">
        <v>43879</v>
      </c>
      <c r="G694" s="10" t="str">
        <f>VLOOKUP(Table3[[#This Row],[Product ID]],[1]Products!$A:$G,2,0)</f>
        <v>Product 85</v>
      </c>
      <c r="H694" s="22">
        <v>2</v>
      </c>
      <c r="I694" s="9">
        <f>VLOOKUP('Consolidtaed Data'!$B6700,[1]Products!$A:$G,4,0)</f>
        <v>826</v>
      </c>
      <c r="J694" s="9">
        <f>VLOOKUP('Consolidtaed Data'!$B6700,[1]Products!$A:$G,3,0)</f>
        <v>562</v>
      </c>
      <c r="K694" s="9">
        <f>'Consolidtaed Data'!$J6700*'Consolidtaed Data'!$H6700</f>
        <v>425</v>
      </c>
      <c r="L694" s="9">
        <f>'Consolidtaed Data'!$I6700*'Consolidtaed Data'!$H6700</f>
        <v>545</v>
      </c>
      <c r="M694" s="9">
        <f>'Consolidtaed Data'!$L6700-'Consolidtaed Data'!$K6700</f>
        <v>766</v>
      </c>
      <c r="N694" s="9" t="str">
        <f>VLOOKUP('Consolidtaed Data'!$C6700,[1]Locations!$A:$O,2,0)</f>
        <v>Elk Grove</v>
      </c>
      <c r="O694" s="9" t="str">
        <f>VLOOKUP('Consolidtaed Data'!$D6700,'[1]Sales People'!$A:$B,2,0)</f>
        <v>Roger Robertson</v>
      </c>
      <c r="P694" s="9" t="str">
        <f>VLOOKUP('Consolidtaed Data'!$E6700,[1]Customers!$A:$B,2,0)</f>
        <v>Lawrence Rogers</v>
      </c>
      <c r="Q694" s="11">
        <f>WEEKDAY('Consolidtaed Data'!$F6700)</f>
        <v>3</v>
      </c>
      <c r="R694" s="9">
        <f>MONTH('Consolidtaed Data'!$F6700)</f>
        <v>5</v>
      </c>
      <c r="S694" s="9" t="str">
        <f>TEXT(Table3[[#This Row],[Purchase Date]],"MMMM")</f>
        <v>February</v>
      </c>
      <c r="T694" s="9">
        <f>YEAR('Consolidtaed Data'!$F6700)</f>
        <v>2021</v>
      </c>
    </row>
    <row r="695" spans="1:20" x14ac:dyDescent="0.3">
      <c r="A695" s="9" t="s">
        <v>1494</v>
      </c>
      <c r="B695" s="9" t="s">
        <v>116</v>
      </c>
      <c r="C695" s="9" t="s">
        <v>25</v>
      </c>
      <c r="D695" s="9" t="s">
        <v>56</v>
      </c>
      <c r="E695" s="9" t="s">
        <v>1087</v>
      </c>
      <c r="F695" s="10">
        <v>43879</v>
      </c>
      <c r="G695" s="10" t="str">
        <f>VLOOKUP(Table3[[#This Row],[Product ID]],[1]Products!$A:$G,2,0)</f>
        <v>Product 55</v>
      </c>
      <c r="H695" s="22">
        <v>1</v>
      </c>
      <c r="I695" s="9">
        <f>VLOOKUP('Consolidtaed Data'!$B6734,[1]Products!$A:$G,4,0)</f>
        <v>1077</v>
      </c>
      <c r="J695" s="9">
        <f>VLOOKUP('Consolidtaed Data'!$B6734,[1]Products!$A:$G,3,0)</f>
        <v>732</v>
      </c>
      <c r="K695" s="9">
        <f>'Consolidtaed Data'!$J6734*'Consolidtaed Data'!$H6734</f>
        <v>589</v>
      </c>
      <c r="L695" s="9">
        <f>'Consolidtaed Data'!$I6734*'Consolidtaed Data'!$H6734</f>
        <v>1052</v>
      </c>
      <c r="M695" s="9">
        <f>'Consolidtaed Data'!$L6734-'Consolidtaed Data'!$K6734</f>
        <v>362</v>
      </c>
      <c r="N695" s="9" t="str">
        <f>VLOOKUP('Consolidtaed Data'!$C6734,[1]Locations!$A:$O,2,0)</f>
        <v>Clovis</v>
      </c>
      <c r="O695" s="9" t="str">
        <f>VLOOKUP('Consolidtaed Data'!$D6734,'[1]Sales People'!$A:$B,2,0)</f>
        <v>Fred Robertson</v>
      </c>
      <c r="P695" s="9" t="str">
        <f>VLOOKUP('Consolidtaed Data'!$E6734,[1]Customers!$A:$B,2,0)</f>
        <v>Lawrence Watson</v>
      </c>
      <c r="Q695" s="11">
        <f>WEEKDAY('Consolidtaed Data'!$F6734)</f>
        <v>6</v>
      </c>
      <c r="R695" s="9">
        <f>MONTH('Consolidtaed Data'!$F6734)</f>
        <v>5</v>
      </c>
      <c r="S695" s="9" t="str">
        <f>TEXT(Table3[[#This Row],[Purchase Date]],"MMMM")</f>
        <v>February</v>
      </c>
      <c r="T695" s="9">
        <f>YEAR('Consolidtaed Data'!$F6734)</f>
        <v>2021</v>
      </c>
    </row>
    <row r="696" spans="1:20" x14ac:dyDescent="0.3">
      <c r="A696" s="9" t="s">
        <v>1496</v>
      </c>
      <c r="B696" s="9" t="s">
        <v>160</v>
      </c>
      <c r="C696" s="9" t="s">
        <v>72</v>
      </c>
      <c r="D696" s="9" t="s">
        <v>105</v>
      </c>
      <c r="E696" s="9" t="s">
        <v>950</v>
      </c>
      <c r="F696" s="10">
        <v>43879</v>
      </c>
      <c r="G696" s="10" t="str">
        <f>VLOOKUP(Table3[[#This Row],[Product ID]],[1]Products!$A:$G,2,0)</f>
        <v>Product 28</v>
      </c>
      <c r="H696" s="22">
        <v>1</v>
      </c>
      <c r="I696" s="9">
        <f>VLOOKUP('Consolidtaed Data'!$B6866,[1]Products!$A:$G,4,0)</f>
        <v>203</v>
      </c>
      <c r="J696" s="9">
        <f>VLOOKUP('Consolidtaed Data'!$B6866,[1]Products!$A:$G,3,0)</f>
        <v>154</v>
      </c>
      <c r="K696" s="9">
        <f>'Consolidtaed Data'!$J6866*'Consolidtaed Data'!$H6866</f>
        <v>2046</v>
      </c>
      <c r="L696" s="9">
        <f>'Consolidtaed Data'!$I6866*'Consolidtaed Data'!$H6866</f>
        <v>4014</v>
      </c>
      <c r="M696" s="9">
        <f>'Consolidtaed Data'!$L6866-'Consolidtaed Data'!$K6866</f>
        <v>153</v>
      </c>
      <c r="N696" s="9" t="str">
        <f>VLOOKUP('Consolidtaed Data'!$C6866,[1]Locations!$A:$O,2,0)</f>
        <v>Fontana</v>
      </c>
      <c r="O696" s="9" t="str">
        <f>VLOOKUP('Consolidtaed Data'!$D6866,'[1]Sales People'!$A:$B,2,0)</f>
        <v>Andrew Bowman</v>
      </c>
      <c r="P696" s="9" t="str">
        <f>VLOOKUP('Consolidtaed Data'!$E6866,[1]Customers!$A:$B,2,0)</f>
        <v>Ralph Elliott</v>
      </c>
      <c r="Q696" s="11">
        <f>WEEKDAY('Consolidtaed Data'!$F6866)</f>
        <v>2</v>
      </c>
      <c r="R696" s="9">
        <f>MONTH('Consolidtaed Data'!$F6866)</f>
        <v>6</v>
      </c>
      <c r="S696" s="9" t="str">
        <f>TEXT(Table3[[#This Row],[Purchase Date]],"MMMM")</f>
        <v>February</v>
      </c>
      <c r="T696" s="9">
        <f>YEAR('Consolidtaed Data'!$F6866)</f>
        <v>2021</v>
      </c>
    </row>
    <row r="697" spans="1:20" x14ac:dyDescent="0.3">
      <c r="A697" s="9" t="s">
        <v>1497</v>
      </c>
      <c r="B697" s="9" t="s">
        <v>54</v>
      </c>
      <c r="C697" s="9" t="s">
        <v>99</v>
      </c>
      <c r="D697" s="9" t="s">
        <v>326</v>
      </c>
      <c r="E697" s="9" t="s">
        <v>337</v>
      </c>
      <c r="F697" s="10">
        <v>43879</v>
      </c>
      <c r="G697" s="10" t="str">
        <f>VLOOKUP(Table3[[#This Row],[Product ID]],[1]Products!$A:$G,2,0)</f>
        <v>Product 41</v>
      </c>
      <c r="H697" s="22">
        <v>3</v>
      </c>
      <c r="I697" s="9">
        <f>VLOOKUP('Consolidtaed Data'!$B7036,[1]Products!$A:$G,4,0)</f>
        <v>1522</v>
      </c>
      <c r="J697" s="9">
        <f>VLOOKUP('Consolidtaed Data'!$B7036,[1]Products!$A:$G,3,0)</f>
        <v>791</v>
      </c>
      <c r="K697" s="9">
        <f>'Consolidtaed Data'!$J7036*'Consolidtaed Data'!$H7036</f>
        <v>1108</v>
      </c>
      <c r="L697" s="9">
        <f>'Consolidtaed Data'!$I7036*'Consolidtaed Data'!$H7036</f>
        <v>1351</v>
      </c>
      <c r="M697" s="9">
        <f>'Consolidtaed Data'!$L7036-'Consolidtaed Data'!$K7036</f>
        <v>722</v>
      </c>
      <c r="N697" s="9" t="str">
        <f>VLOOKUP('Consolidtaed Data'!$C7036,[1]Locations!$A:$O,2,0)</f>
        <v>Escondido</v>
      </c>
      <c r="O697" s="9" t="str">
        <f>VLOOKUP('Consolidtaed Data'!$D7036,'[1]Sales People'!$A:$B,2,0)</f>
        <v>Martin Carr</v>
      </c>
      <c r="P697" s="9" t="str">
        <f>VLOOKUP('Consolidtaed Data'!$E7036,[1]Customers!$A:$B,2,0)</f>
        <v>Brian Kim</v>
      </c>
      <c r="Q697" s="11">
        <f>WEEKDAY('Consolidtaed Data'!$F7036)</f>
        <v>7</v>
      </c>
      <c r="R697" s="9">
        <f>MONTH('Consolidtaed Data'!$F7036)</f>
        <v>6</v>
      </c>
      <c r="S697" s="9" t="str">
        <f>TEXT(Table3[[#This Row],[Purchase Date]],"MMMM")</f>
        <v>February</v>
      </c>
      <c r="T697" s="9">
        <f>YEAR('Consolidtaed Data'!$F7036)</f>
        <v>2021</v>
      </c>
    </row>
    <row r="698" spans="1:20" x14ac:dyDescent="0.3">
      <c r="A698" s="9" t="s">
        <v>1499</v>
      </c>
      <c r="B698" s="9" t="s">
        <v>397</v>
      </c>
      <c r="C698" s="9" t="s">
        <v>196</v>
      </c>
      <c r="D698" s="9" t="s">
        <v>149</v>
      </c>
      <c r="E698" s="9" t="s">
        <v>644</v>
      </c>
      <c r="F698" s="10">
        <v>43879</v>
      </c>
      <c r="G698" s="10" t="str">
        <f>VLOOKUP(Table3[[#This Row],[Product ID]],[1]Products!$A:$G,2,0)</f>
        <v>Product 20</v>
      </c>
      <c r="H698" s="22">
        <v>1</v>
      </c>
      <c r="I698" s="9">
        <f>VLOOKUP('Consolidtaed Data'!$B7137,[1]Products!$A:$G,4,0)</f>
        <v>1022</v>
      </c>
      <c r="J698" s="9">
        <f>VLOOKUP('Consolidtaed Data'!$B7137,[1]Products!$A:$G,3,0)</f>
        <v>818</v>
      </c>
      <c r="K698" s="9">
        <f>'Consolidtaed Data'!$J7137*'Consolidtaed Data'!$H7137</f>
        <v>634</v>
      </c>
      <c r="L698" s="9">
        <f>'Consolidtaed Data'!$I7137*'Consolidtaed Data'!$H7137</f>
        <v>880</v>
      </c>
      <c r="M698" s="9">
        <f>'Consolidtaed Data'!$L7137-'Consolidtaed Data'!$K7137</f>
        <v>1953</v>
      </c>
      <c r="N698" s="9" t="str">
        <f>VLOOKUP('Consolidtaed Data'!$C7137,[1]Locations!$A:$O,2,0)</f>
        <v>Murrieta</v>
      </c>
      <c r="O698" s="9" t="str">
        <f>VLOOKUP('Consolidtaed Data'!$D7137,'[1]Sales People'!$A:$B,2,0)</f>
        <v>Kenneth Bradley</v>
      </c>
      <c r="P698" s="9" t="str">
        <f>VLOOKUP('Consolidtaed Data'!$E7137,[1]Customers!$A:$B,2,0)</f>
        <v>Paul Taylor</v>
      </c>
      <c r="Q698" s="11">
        <f>WEEKDAY('Consolidtaed Data'!$F7137)</f>
        <v>7</v>
      </c>
      <c r="R698" s="9">
        <f>MONTH('Consolidtaed Data'!$F7137)</f>
        <v>6</v>
      </c>
      <c r="S698" s="9" t="str">
        <f>TEXT(Table3[[#This Row],[Purchase Date]],"MMMM")</f>
        <v>February</v>
      </c>
      <c r="T698" s="9">
        <f>YEAR('Consolidtaed Data'!$F7137)</f>
        <v>2021</v>
      </c>
    </row>
    <row r="699" spans="1:20" x14ac:dyDescent="0.3">
      <c r="A699" s="9" t="s">
        <v>1500</v>
      </c>
      <c r="B699" s="9" t="s">
        <v>318</v>
      </c>
      <c r="C699" s="9" t="s">
        <v>319</v>
      </c>
      <c r="D699" s="9" t="s">
        <v>35</v>
      </c>
      <c r="E699" s="9" t="s">
        <v>1506</v>
      </c>
      <c r="F699" s="10">
        <v>43879</v>
      </c>
      <c r="G699" s="10" t="str">
        <f>VLOOKUP(Table3[[#This Row],[Product ID]],[1]Products!$A:$G,2,0)</f>
        <v>Product 89</v>
      </c>
      <c r="H699" s="22">
        <v>1</v>
      </c>
      <c r="I699" s="9">
        <f>VLOOKUP('Consolidtaed Data'!$B7298,[1]Products!$A:$G,4,0)</f>
        <v>530</v>
      </c>
      <c r="J699" s="9">
        <f>VLOOKUP('Consolidtaed Data'!$B7298,[1]Products!$A:$G,3,0)</f>
        <v>424</v>
      </c>
      <c r="K699" s="9">
        <f>'Consolidtaed Data'!$J7298*'Consolidtaed Data'!$H7298</f>
        <v>3162</v>
      </c>
      <c r="L699" s="9">
        <f>'Consolidtaed Data'!$I7298*'Consolidtaed Data'!$H7298</f>
        <v>4215</v>
      </c>
      <c r="M699" s="9">
        <f>'Consolidtaed Data'!$L7298-'Consolidtaed Data'!$K7298</f>
        <v>1024</v>
      </c>
      <c r="N699" s="9" t="str">
        <f>VLOOKUP('Consolidtaed Data'!$C7298,[1]Locations!$A:$O,2,0)</f>
        <v>San Mateo</v>
      </c>
      <c r="O699" s="9" t="str">
        <f>VLOOKUP('Consolidtaed Data'!$D7298,'[1]Sales People'!$A:$B,2,0)</f>
        <v>Justin Lynch</v>
      </c>
      <c r="P699" s="9" t="str">
        <f>VLOOKUP('Consolidtaed Data'!$E7298,[1]Customers!$A:$B,2,0)</f>
        <v>Thomas Duncan</v>
      </c>
      <c r="Q699" s="11">
        <f>WEEKDAY('Consolidtaed Data'!$F7298)</f>
        <v>4</v>
      </c>
      <c r="R699" s="9">
        <f>MONTH('Consolidtaed Data'!$F7298)</f>
        <v>7</v>
      </c>
      <c r="S699" s="9" t="str">
        <f>TEXT(Table3[[#This Row],[Purchase Date]],"MMMM")</f>
        <v>February</v>
      </c>
      <c r="T699" s="9">
        <f>YEAR('Consolidtaed Data'!$F7298)</f>
        <v>2021</v>
      </c>
    </row>
    <row r="700" spans="1:20" x14ac:dyDescent="0.3">
      <c r="A700" s="9" t="s">
        <v>1501</v>
      </c>
      <c r="B700" s="9" t="s">
        <v>355</v>
      </c>
      <c r="C700" s="9" t="s">
        <v>104</v>
      </c>
      <c r="D700" s="9" t="s">
        <v>56</v>
      </c>
      <c r="E700" s="9" t="s">
        <v>1105</v>
      </c>
      <c r="F700" s="10">
        <v>43879</v>
      </c>
      <c r="G700" s="10" t="str">
        <f>VLOOKUP(Table3[[#This Row],[Product ID]],[1]Products!$A:$G,2,0)</f>
        <v>Product 100</v>
      </c>
      <c r="H700" s="22">
        <v>1</v>
      </c>
      <c r="I700" s="9">
        <f>VLOOKUP('Consolidtaed Data'!$B7378,[1]Products!$A:$G,4,0)</f>
        <v>871</v>
      </c>
      <c r="J700" s="9">
        <f>VLOOKUP('Consolidtaed Data'!$B7378,[1]Products!$A:$G,3,0)</f>
        <v>540</v>
      </c>
      <c r="K700" s="9">
        <f>'Consolidtaed Data'!$J7378*'Consolidtaed Data'!$H7378</f>
        <v>5772</v>
      </c>
      <c r="L700" s="9">
        <f>'Consolidtaed Data'!$I7378*'Consolidtaed Data'!$H7378</f>
        <v>7304</v>
      </c>
      <c r="M700" s="9">
        <f>'Consolidtaed Data'!$L7378-'Consolidtaed Data'!$K7378</f>
        <v>329</v>
      </c>
      <c r="N700" s="9" t="str">
        <f>VLOOKUP('Consolidtaed Data'!$C7378,[1]Locations!$A:$O,2,0)</f>
        <v>Concord</v>
      </c>
      <c r="O700" s="9" t="str">
        <f>VLOOKUP('Consolidtaed Data'!$D7378,'[1]Sales People'!$A:$B,2,0)</f>
        <v>Joshua Cook</v>
      </c>
      <c r="P700" s="9" t="str">
        <f>VLOOKUP('Consolidtaed Data'!$E7378,[1]Customers!$A:$B,2,0)</f>
        <v>Christopher Hudson</v>
      </c>
      <c r="Q700" s="11">
        <f>WEEKDAY('Consolidtaed Data'!$F7378)</f>
        <v>3</v>
      </c>
      <c r="R700" s="9">
        <f>MONTH('Consolidtaed Data'!$F7378)</f>
        <v>7</v>
      </c>
      <c r="S700" s="9" t="str">
        <f>TEXT(Table3[[#This Row],[Purchase Date]],"MMMM")</f>
        <v>February</v>
      </c>
      <c r="T700" s="9">
        <f>YEAR('Consolidtaed Data'!$F7378)</f>
        <v>2021</v>
      </c>
    </row>
    <row r="701" spans="1:20" x14ac:dyDescent="0.3">
      <c r="A701" s="9" t="s">
        <v>1503</v>
      </c>
      <c r="B701" s="9" t="s">
        <v>298</v>
      </c>
      <c r="C701" s="9" t="s">
        <v>263</v>
      </c>
      <c r="D701" s="9" t="s">
        <v>174</v>
      </c>
      <c r="E701" s="9" t="s">
        <v>606</v>
      </c>
      <c r="F701" s="10">
        <v>43879</v>
      </c>
      <c r="G701" s="10" t="str">
        <f>VLOOKUP(Table3[[#This Row],[Product ID]],[1]Products!$A:$G,2,0)</f>
        <v>Product 53</v>
      </c>
      <c r="H701" s="22">
        <v>3</v>
      </c>
      <c r="I701" s="9">
        <f>VLOOKUP('Consolidtaed Data'!$B7726,[1]Products!$A:$G,4,0)</f>
        <v>502</v>
      </c>
      <c r="J701" s="9">
        <f>VLOOKUP('Consolidtaed Data'!$B7726,[1]Products!$A:$G,3,0)</f>
        <v>296</v>
      </c>
      <c r="K701" s="9">
        <f>'Consolidtaed Data'!$J7726*'Consolidtaed Data'!$H7726</f>
        <v>1220</v>
      </c>
      <c r="L701" s="9">
        <f>'Consolidtaed Data'!$I7726*'Consolidtaed Data'!$H7726</f>
        <v>1671</v>
      </c>
      <c r="M701" s="9">
        <f>'Consolidtaed Data'!$L7726-'Consolidtaed Data'!$K7726</f>
        <v>1748</v>
      </c>
      <c r="N701" s="9" t="str">
        <f>VLOOKUP('Consolidtaed Data'!$C7726,[1]Locations!$A:$O,2,0)</f>
        <v>Fremont</v>
      </c>
      <c r="O701" s="9" t="str">
        <f>VLOOKUP('Consolidtaed Data'!$D7726,'[1]Sales People'!$A:$B,2,0)</f>
        <v>Kenneth Bradley</v>
      </c>
      <c r="P701" s="9" t="str">
        <f>VLOOKUP('Consolidtaed Data'!$E7726,[1]Customers!$A:$B,2,0)</f>
        <v>Jesse Castillo</v>
      </c>
      <c r="Q701" s="11">
        <f>WEEKDAY('Consolidtaed Data'!$F7726)</f>
        <v>2</v>
      </c>
      <c r="R701" s="9">
        <f>MONTH('Consolidtaed Data'!$F7726)</f>
        <v>8</v>
      </c>
      <c r="S701" s="9" t="str">
        <f>TEXT(Table3[[#This Row],[Purchase Date]],"MMMM")</f>
        <v>February</v>
      </c>
      <c r="T701" s="9">
        <f>YEAR('Consolidtaed Data'!$F7726)</f>
        <v>2021</v>
      </c>
    </row>
    <row r="702" spans="1:20" x14ac:dyDescent="0.3">
      <c r="A702" s="9" t="s">
        <v>1504</v>
      </c>
      <c r="B702" s="9" t="s">
        <v>15</v>
      </c>
      <c r="C702" s="9" t="s">
        <v>319</v>
      </c>
      <c r="D702" s="9" t="s">
        <v>272</v>
      </c>
      <c r="E702" s="9" t="s">
        <v>557</v>
      </c>
      <c r="F702" s="10">
        <v>43879</v>
      </c>
      <c r="G702" s="10" t="str">
        <f>VLOOKUP(Table3[[#This Row],[Product ID]],[1]Products!$A:$G,2,0)</f>
        <v>Product 38</v>
      </c>
      <c r="H702" s="22">
        <v>1</v>
      </c>
      <c r="I702" s="9">
        <f>VLOOKUP('Consolidtaed Data'!$B7912,[1]Products!$A:$G,4,0)</f>
        <v>1743</v>
      </c>
      <c r="J702" s="9">
        <f>VLOOKUP('Consolidtaed Data'!$B7912,[1]Products!$A:$G,3,0)</f>
        <v>872</v>
      </c>
      <c r="K702" s="9">
        <f>'Consolidtaed Data'!$J7912*'Consolidtaed Data'!$H7912</f>
        <v>1820</v>
      </c>
      <c r="L702" s="9">
        <f>'Consolidtaed Data'!$I7912*'Consolidtaed Data'!$H7912</f>
        <v>3196</v>
      </c>
      <c r="M702" s="9">
        <f>'Consolidtaed Data'!$L7912-'Consolidtaed Data'!$K7912</f>
        <v>98</v>
      </c>
      <c r="N702" s="9" t="str">
        <f>VLOOKUP('Consolidtaed Data'!$C7912,[1]Locations!$A:$O,2,0)</f>
        <v>Santa Maria</v>
      </c>
      <c r="O702" s="9" t="str">
        <f>VLOOKUP('Consolidtaed Data'!$D7912,'[1]Sales People'!$A:$B,2,0)</f>
        <v>Scott Mason</v>
      </c>
      <c r="P702" s="9" t="str">
        <f>VLOOKUP('Consolidtaed Data'!$E7912,[1]Customers!$A:$B,2,0)</f>
        <v>Eugene Murphy</v>
      </c>
      <c r="Q702" s="11">
        <f>WEEKDAY('Consolidtaed Data'!$F7912)</f>
        <v>3</v>
      </c>
      <c r="R702" s="9">
        <f>MONTH('Consolidtaed Data'!$F7912)</f>
        <v>8</v>
      </c>
      <c r="S702" s="9" t="str">
        <f>TEXT(Table3[[#This Row],[Purchase Date]],"MMMM")</f>
        <v>February</v>
      </c>
      <c r="T702" s="9">
        <f>YEAR('Consolidtaed Data'!$F7912)</f>
        <v>2021</v>
      </c>
    </row>
    <row r="703" spans="1:20" x14ac:dyDescent="0.3">
      <c r="A703" s="9" t="s">
        <v>1505</v>
      </c>
      <c r="B703" s="9" t="s">
        <v>393</v>
      </c>
      <c r="C703" s="9" t="s">
        <v>104</v>
      </c>
      <c r="D703" s="9" t="s">
        <v>220</v>
      </c>
      <c r="E703" s="9" t="s">
        <v>793</v>
      </c>
      <c r="F703" s="10">
        <v>43879</v>
      </c>
      <c r="G703" s="10" t="str">
        <f>VLOOKUP(Table3[[#This Row],[Product ID]],[1]Products!$A:$G,2,0)</f>
        <v>Product 84</v>
      </c>
      <c r="H703" s="22">
        <v>1</v>
      </c>
      <c r="I703" s="9">
        <f>VLOOKUP('Consolidtaed Data'!$B8623,[1]Products!$A:$G,4,0)</f>
        <v>1743</v>
      </c>
      <c r="J703" s="9">
        <f>VLOOKUP('Consolidtaed Data'!$B8623,[1]Products!$A:$G,3,0)</f>
        <v>872</v>
      </c>
      <c r="K703" s="9">
        <f>'Consolidtaed Data'!$J8623*'Consolidtaed Data'!$H8623</f>
        <v>180</v>
      </c>
      <c r="L703" s="9">
        <f>'Consolidtaed Data'!$I8623*'Consolidtaed Data'!$H8623</f>
        <v>224</v>
      </c>
      <c r="M703" s="9">
        <f>'Consolidtaed Data'!$L8623-'Consolidtaed Data'!$K8623</f>
        <v>297</v>
      </c>
      <c r="N703" s="9" t="str">
        <f>VLOOKUP('Consolidtaed Data'!$C8623,[1]Locations!$A:$O,2,0)</f>
        <v>Roseville</v>
      </c>
      <c r="O703" s="9" t="str">
        <f>VLOOKUP('Consolidtaed Data'!$D8623,'[1]Sales People'!$A:$B,2,0)</f>
        <v>Bobby Russell</v>
      </c>
      <c r="P703" s="9" t="str">
        <f>VLOOKUP('Consolidtaed Data'!$E8623,[1]Customers!$A:$B,2,0)</f>
        <v>Alan Sims</v>
      </c>
      <c r="Q703" s="11">
        <f>WEEKDAY('Consolidtaed Data'!$F8623)</f>
        <v>1</v>
      </c>
      <c r="R703" s="9">
        <f>MONTH('Consolidtaed Data'!$F8623)</f>
        <v>10</v>
      </c>
      <c r="S703" s="9" t="str">
        <f>TEXT(Table3[[#This Row],[Purchase Date]],"MMMM")</f>
        <v>February</v>
      </c>
      <c r="T703" s="9">
        <f>YEAR('Consolidtaed Data'!$F8623)</f>
        <v>2021</v>
      </c>
    </row>
    <row r="704" spans="1:20" x14ac:dyDescent="0.3">
      <c r="A704" s="9" t="s">
        <v>1507</v>
      </c>
      <c r="B704" s="9" t="s">
        <v>148</v>
      </c>
      <c r="C704" s="9" t="s">
        <v>223</v>
      </c>
      <c r="D704" s="9" t="s">
        <v>193</v>
      </c>
      <c r="E704" s="9" t="s">
        <v>1042</v>
      </c>
      <c r="F704" s="10">
        <v>43879</v>
      </c>
      <c r="G704" s="10" t="str">
        <f>VLOOKUP(Table3[[#This Row],[Product ID]],[1]Products!$A:$G,2,0)</f>
        <v>Product 16</v>
      </c>
      <c r="H704" s="22">
        <v>4</v>
      </c>
      <c r="I704" s="9">
        <f>VLOOKUP('Consolidtaed Data'!$B9134,[1]Products!$A:$G,4,0)</f>
        <v>817</v>
      </c>
      <c r="J704" s="9">
        <f>VLOOKUP('Consolidtaed Data'!$B9134,[1]Products!$A:$G,3,0)</f>
        <v>409</v>
      </c>
      <c r="K704" s="9">
        <f>'Consolidtaed Data'!$J9134*'Consolidtaed Data'!$H9134</f>
        <v>1350</v>
      </c>
      <c r="L704" s="9">
        <f>'Consolidtaed Data'!$I9134*'Consolidtaed Data'!$H9134</f>
        <v>2454</v>
      </c>
      <c r="M704" s="9">
        <f>'Consolidtaed Data'!$L9134-'Consolidtaed Data'!$K9134</f>
        <v>766</v>
      </c>
      <c r="N704" s="9" t="str">
        <f>VLOOKUP('Consolidtaed Data'!$C9134,[1]Locations!$A:$O,2,0)</f>
        <v>Torrance</v>
      </c>
      <c r="O704" s="9" t="str">
        <f>VLOOKUP('Consolidtaed Data'!$D9134,'[1]Sales People'!$A:$B,2,0)</f>
        <v>Jimmy Young</v>
      </c>
      <c r="P704" s="9" t="str">
        <f>VLOOKUP('Consolidtaed Data'!$E9134,[1]Customers!$A:$B,2,0)</f>
        <v>Thomas James</v>
      </c>
      <c r="Q704" s="11">
        <f>WEEKDAY('Consolidtaed Data'!$F9134)</f>
        <v>2</v>
      </c>
      <c r="R704" s="9">
        <f>MONTH('Consolidtaed Data'!$F9134)</f>
        <v>11</v>
      </c>
      <c r="S704" s="9" t="str">
        <f>TEXT(Table3[[#This Row],[Purchase Date]],"MMMM")</f>
        <v>February</v>
      </c>
      <c r="T704" s="9">
        <f>YEAR('Consolidtaed Data'!$F9134)</f>
        <v>2021</v>
      </c>
    </row>
    <row r="705" spans="1:20" x14ac:dyDescent="0.3">
      <c r="A705" s="9" t="s">
        <v>1508</v>
      </c>
      <c r="B705" s="9" t="s">
        <v>188</v>
      </c>
      <c r="C705" s="9" t="s">
        <v>263</v>
      </c>
      <c r="D705" s="9" t="s">
        <v>206</v>
      </c>
      <c r="E705" s="9" t="s">
        <v>406</v>
      </c>
      <c r="F705" s="10">
        <v>43880</v>
      </c>
      <c r="G705" s="10" t="str">
        <f>VLOOKUP(Table3[[#This Row],[Product ID]],[1]Products!$A:$G,2,0)</f>
        <v>Product 63</v>
      </c>
      <c r="H705" s="22">
        <v>1</v>
      </c>
      <c r="I705" s="9">
        <f>VLOOKUP('Consolidtaed Data'!$B5187,[1]Products!$A:$G,4,0)</f>
        <v>2353</v>
      </c>
      <c r="J705" s="9">
        <f>VLOOKUP('Consolidtaed Data'!$B5187,[1]Products!$A:$G,3,0)</f>
        <v>1788</v>
      </c>
      <c r="K705" s="9">
        <f>'Consolidtaed Data'!$J5187*'Consolidtaed Data'!$H5187</f>
        <v>2196</v>
      </c>
      <c r="L705" s="9">
        <f>'Consolidtaed Data'!$I5187*'Consolidtaed Data'!$H5187</f>
        <v>3231</v>
      </c>
      <c r="M705" s="9">
        <f>'Consolidtaed Data'!$L5187-'Consolidtaed Data'!$K5187</f>
        <v>748</v>
      </c>
      <c r="N705" s="9" t="str">
        <f>VLOOKUP('Consolidtaed Data'!$C5187,[1]Locations!$A:$O,2,0)</f>
        <v>Burbank</v>
      </c>
      <c r="O705" s="9" t="str">
        <f>VLOOKUP('Consolidtaed Data'!$D5187,'[1]Sales People'!$A:$B,2,0)</f>
        <v>Ryan Butler</v>
      </c>
      <c r="P705" s="9" t="str">
        <f>VLOOKUP('Consolidtaed Data'!$E5187,[1]Customers!$A:$B,2,0)</f>
        <v>Samuel Jenkins</v>
      </c>
      <c r="Q705" s="11">
        <f>WEEKDAY('Consolidtaed Data'!$F5187)</f>
        <v>7</v>
      </c>
      <c r="R705" s="9">
        <f>MONTH('Consolidtaed Data'!$F5187)</f>
        <v>1</v>
      </c>
      <c r="S705" s="9" t="str">
        <f>TEXT(Table3[[#This Row],[Purchase Date]],"MMMM")</f>
        <v>February</v>
      </c>
      <c r="T705" s="9">
        <f>YEAR('Consolidtaed Data'!$F5187)</f>
        <v>2021</v>
      </c>
    </row>
    <row r="706" spans="1:20" x14ac:dyDescent="0.3">
      <c r="A706" s="9" t="s">
        <v>1509</v>
      </c>
      <c r="B706" s="9" t="s">
        <v>311</v>
      </c>
      <c r="C706" s="9" t="s">
        <v>67</v>
      </c>
      <c r="D706" s="9" t="s">
        <v>246</v>
      </c>
      <c r="E706" s="9" t="s">
        <v>2647</v>
      </c>
      <c r="F706" s="10">
        <v>43880</v>
      </c>
      <c r="G706" s="10" t="str">
        <f>VLOOKUP(Table3[[#This Row],[Product ID]],[1]Products!$A:$G,2,0)</f>
        <v>Product 33</v>
      </c>
      <c r="H706" s="22">
        <v>1</v>
      </c>
      <c r="I706" s="9">
        <f>VLOOKUP('Consolidtaed Data'!$B5304,[1]Products!$A:$G,4,0)</f>
        <v>1077</v>
      </c>
      <c r="J706" s="9">
        <f>VLOOKUP('Consolidtaed Data'!$B5304,[1]Products!$A:$G,3,0)</f>
        <v>732</v>
      </c>
      <c r="K706" s="9">
        <f>'Consolidtaed Data'!$J5304*'Consolidtaed Data'!$H5304</f>
        <v>1752</v>
      </c>
      <c r="L706" s="9">
        <f>'Consolidtaed Data'!$I5304*'Consolidtaed Data'!$H5304</f>
        <v>2739</v>
      </c>
      <c r="M706" s="9">
        <f>'Consolidtaed Data'!$L5304-'Consolidtaed Data'!$K5304</f>
        <v>1024</v>
      </c>
      <c r="N706" s="9" t="str">
        <f>VLOOKUP('Consolidtaed Data'!$C5304,[1]Locations!$A:$O,2,0)</f>
        <v>San Francisco</v>
      </c>
      <c r="O706" s="9" t="str">
        <f>VLOOKUP('Consolidtaed Data'!$D5304,'[1]Sales People'!$A:$B,2,0)</f>
        <v>Kenneth Fields</v>
      </c>
      <c r="P706" s="9" t="str">
        <f>VLOOKUP('Consolidtaed Data'!$E5304,[1]Customers!$A:$B,2,0)</f>
        <v>Adam Jenkins</v>
      </c>
      <c r="Q706" s="11">
        <f>WEEKDAY('Consolidtaed Data'!$F5304)</f>
        <v>3</v>
      </c>
      <c r="R706" s="9">
        <f>MONTH('Consolidtaed Data'!$F5304)</f>
        <v>1</v>
      </c>
      <c r="S706" s="9" t="str">
        <f>TEXT(Table3[[#This Row],[Purchase Date]],"MMMM")</f>
        <v>February</v>
      </c>
      <c r="T706" s="9">
        <f>YEAR('Consolidtaed Data'!$F5304)</f>
        <v>2021</v>
      </c>
    </row>
    <row r="707" spans="1:20" x14ac:dyDescent="0.3">
      <c r="A707" s="9" t="s">
        <v>1511</v>
      </c>
      <c r="B707" s="9" t="s">
        <v>151</v>
      </c>
      <c r="C707" s="9" t="s">
        <v>245</v>
      </c>
      <c r="D707" s="9" t="s">
        <v>46</v>
      </c>
      <c r="E707" s="9" t="s">
        <v>264</v>
      </c>
      <c r="F707" s="10">
        <v>43880</v>
      </c>
      <c r="G707" s="10" t="str">
        <f>VLOOKUP(Table3[[#This Row],[Product ID]],[1]Products!$A:$G,2,0)</f>
        <v>Product 94</v>
      </c>
      <c r="H707" s="22">
        <v>3</v>
      </c>
      <c r="I707" s="9">
        <f>VLOOKUP('Consolidtaed Data'!$B5356,[1]Products!$A:$G,4,0)</f>
        <v>1500</v>
      </c>
      <c r="J707" s="9">
        <f>VLOOKUP('Consolidtaed Data'!$B5356,[1]Products!$A:$G,3,0)</f>
        <v>900</v>
      </c>
      <c r="K707" s="9">
        <f>'Consolidtaed Data'!$J5356*'Consolidtaed Data'!$H5356</f>
        <v>316</v>
      </c>
      <c r="L707" s="9">
        <f>'Consolidtaed Data'!$I5356*'Consolidtaed Data'!$H5356</f>
        <v>508</v>
      </c>
      <c r="M707" s="9">
        <f>'Consolidtaed Data'!$L5356-'Consolidtaed Data'!$K5356</f>
        <v>2070</v>
      </c>
      <c r="N707" s="9" t="str">
        <f>VLOOKUP('Consolidtaed Data'!$C5356,[1]Locations!$A:$O,2,0)</f>
        <v>Fairfield</v>
      </c>
      <c r="O707" s="9" t="str">
        <f>VLOOKUP('Consolidtaed Data'!$D5356,'[1]Sales People'!$A:$B,2,0)</f>
        <v>Fred Robertson</v>
      </c>
      <c r="P707" s="9" t="str">
        <f>VLOOKUP('Consolidtaed Data'!$E5356,[1]Customers!$A:$B,2,0)</f>
        <v>Ernest Ortiz</v>
      </c>
      <c r="Q707" s="11">
        <f>WEEKDAY('Consolidtaed Data'!$F5356)</f>
        <v>1</v>
      </c>
      <c r="R707" s="9">
        <f>MONTH('Consolidtaed Data'!$F5356)</f>
        <v>1</v>
      </c>
      <c r="S707" s="9" t="str">
        <f>TEXT(Table3[[#This Row],[Purchase Date]],"MMMM")</f>
        <v>February</v>
      </c>
      <c r="T707" s="9">
        <f>YEAR('Consolidtaed Data'!$F5356)</f>
        <v>2021</v>
      </c>
    </row>
    <row r="708" spans="1:20" x14ac:dyDescent="0.3">
      <c r="A708" s="9" t="s">
        <v>1512</v>
      </c>
      <c r="B708" s="9" t="s">
        <v>129</v>
      </c>
      <c r="C708" s="9" t="s">
        <v>352</v>
      </c>
      <c r="D708" s="9" t="s">
        <v>206</v>
      </c>
      <c r="E708" s="9" t="s">
        <v>2042</v>
      </c>
      <c r="F708" s="10">
        <v>43880</v>
      </c>
      <c r="G708" s="10" t="str">
        <f>VLOOKUP(Table3[[#This Row],[Product ID]],[1]Products!$A:$G,2,0)</f>
        <v>Product 47</v>
      </c>
      <c r="H708" s="22">
        <v>4</v>
      </c>
      <c r="I708" s="9">
        <f>VLOOKUP('Consolidtaed Data'!$B5358,[1]Products!$A:$G,4,0)</f>
        <v>1798</v>
      </c>
      <c r="J708" s="9">
        <f>VLOOKUP('Consolidtaed Data'!$B5358,[1]Products!$A:$G,3,0)</f>
        <v>971</v>
      </c>
      <c r="K708" s="9">
        <f>'Consolidtaed Data'!$J5358*'Consolidtaed Data'!$H5358</f>
        <v>634</v>
      </c>
      <c r="L708" s="9">
        <f>'Consolidtaed Data'!$I5358*'Consolidtaed Data'!$H5358</f>
        <v>880</v>
      </c>
      <c r="M708" s="9">
        <f>'Consolidtaed Data'!$L5358-'Consolidtaed Data'!$K5358</f>
        <v>3196</v>
      </c>
      <c r="N708" s="9" t="str">
        <f>VLOOKUP('Consolidtaed Data'!$C5358,[1]Locations!$A:$O,2,0)</f>
        <v>San Bernardino</v>
      </c>
      <c r="O708" s="9" t="str">
        <f>VLOOKUP('Consolidtaed Data'!$D5358,'[1]Sales People'!$A:$B,2,0)</f>
        <v>Kenneth Fields</v>
      </c>
      <c r="P708" s="9" t="str">
        <f>VLOOKUP('Consolidtaed Data'!$E5358,[1]Customers!$A:$B,2,0)</f>
        <v>Fred Evans</v>
      </c>
      <c r="Q708" s="11">
        <f>WEEKDAY('Consolidtaed Data'!$F5358)</f>
        <v>1</v>
      </c>
      <c r="R708" s="9">
        <f>MONTH('Consolidtaed Data'!$F5358)</f>
        <v>1</v>
      </c>
      <c r="S708" s="9" t="str">
        <f>TEXT(Table3[[#This Row],[Purchase Date]],"MMMM")</f>
        <v>February</v>
      </c>
      <c r="T708" s="9">
        <f>YEAR('Consolidtaed Data'!$F5358)</f>
        <v>2021</v>
      </c>
    </row>
    <row r="709" spans="1:20" x14ac:dyDescent="0.3">
      <c r="A709" s="9" t="s">
        <v>1514</v>
      </c>
      <c r="B709" s="9" t="s">
        <v>294</v>
      </c>
      <c r="C709" s="9" t="s">
        <v>21</v>
      </c>
      <c r="D709" s="9" t="s">
        <v>87</v>
      </c>
      <c r="E709" s="9" t="s">
        <v>395</v>
      </c>
      <c r="F709" s="10">
        <v>43880</v>
      </c>
      <c r="G709" s="10" t="str">
        <f>VLOOKUP(Table3[[#This Row],[Product ID]],[1]Products!$A:$G,2,0)</f>
        <v>Product 51</v>
      </c>
      <c r="H709" s="22">
        <v>3</v>
      </c>
      <c r="I709" s="9">
        <f>VLOOKUP('Consolidtaed Data'!$B5401,[1]Products!$A:$G,4,0)</f>
        <v>1103</v>
      </c>
      <c r="J709" s="9">
        <f>VLOOKUP('Consolidtaed Data'!$B5401,[1]Products!$A:$G,3,0)</f>
        <v>838</v>
      </c>
      <c r="K709" s="9">
        <f>'Consolidtaed Data'!$J5401*'Consolidtaed Data'!$H5401</f>
        <v>5164</v>
      </c>
      <c r="L709" s="9">
        <f>'Consolidtaed Data'!$I5401*'Consolidtaed Data'!$H5401</f>
        <v>9564</v>
      </c>
      <c r="M709" s="9">
        <f>'Consolidtaed Data'!$L5401-'Consolidtaed Data'!$K5401</f>
        <v>689</v>
      </c>
      <c r="N709" s="9" t="str">
        <f>VLOOKUP('Consolidtaed Data'!$C5401,[1]Locations!$A:$O,2,0)</f>
        <v>San Mateo</v>
      </c>
      <c r="O709" s="9" t="str">
        <f>VLOOKUP('Consolidtaed Data'!$D5401,'[1]Sales People'!$A:$B,2,0)</f>
        <v>Kevin Butler</v>
      </c>
      <c r="P709" s="9" t="str">
        <f>VLOOKUP('Consolidtaed Data'!$E5401,[1]Customers!$A:$B,2,0)</f>
        <v>Benjamin Kim</v>
      </c>
      <c r="Q709" s="11">
        <f>WEEKDAY('Consolidtaed Data'!$F5401)</f>
        <v>4</v>
      </c>
      <c r="R709" s="9">
        <f>MONTH('Consolidtaed Data'!$F5401)</f>
        <v>2</v>
      </c>
      <c r="S709" s="9" t="str">
        <f>TEXT(Table3[[#This Row],[Purchase Date]],"MMMM")</f>
        <v>February</v>
      </c>
      <c r="T709" s="9">
        <f>YEAR('Consolidtaed Data'!$F5401)</f>
        <v>2021</v>
      </c>
    </row>
    <row r="710" spans="1:20" x14ac:dyDescent="0.3">
      <c r="A710" s="9" t="s">
        <v>1515</v>
      </c>
      <c r="B710" s="9" t="s">
        <v>38</v>
      </c>
      <c r="C710" s="9" t="s">
        <v>295</v>
      </c>
      <c r="D710" s="9" t="s">
        <v>43</v>
      </c>
      <c r="E710" s="9" t="s">
        <v>1856</v>
      </c>
      <c r="F710" s="10">
        <v>43880</v>
      </c>
      <c r="G710" s="10" t="str">
        <f>VLOOKUP(Table3[[#This Row],[Product ID]],[1]Products!$A:$G,2,0)</f>
        <v>Product 25</v>
      </c>
      <c r="H710" s="22">
        <v>1</v>
      </c>
      <c r="I710" s="9">
        <f>VLOOKUP('Consolidtaed Data'!$B5449,[1]Products!$A:$G,4,0)</f>
        <v>799</v>
      </c>
      <c r="J710" s="9">
        <f>VLOOKUP('Consolidtaed Data'!$B5449,[1]Products!$A:$G,3,0)</f>
        <v>455</v>
      </c>
      <c r="K710" s="9">
        <f>'Consolidtaed Data'!$J5449*'Consolidtaed Data'!$H5449</f>
        <v>716</v>
      </c>
      <c r="L710" s="9">
        <f>'Consolidtaed Data'!$I5449*'Consolidtaed Data'!$H5449</f>
        <v>1192</v>
      </c>
      <c r="M710" s="9">
        <f>'Consolidtaed Data'!$L5449-'Consolidtaed Data'!$K5449</f>
        <v>858</v>
      </c>
      <c r="N710" s="9" t="str">
        <f>VLOOKUP('Consolidtaed Data'!$C5449,[1]Locations!$A:$O,2,0)</f>
        <v>Clovis</v>
      </c>
      <c r="O710" s="9" t="str">
        <f>VLOOKUP('Consolidtaed Data'!$D5449,'[1]Sales People'!$A:$B,2,0)</f>
        <v>Arthur Mccoy</v>
      </c>
      <c r="P710" s="9" t="str">
        <f>VLOOKUP('Consolidtaed Data'!$E5449,[1]Customers!$A:$B,2,0)</f>
        <v>Joshua Watkins</v>
      </c>
      <c r="Q710" s="11">
        <f>WEEKDAY('Consolidtaed Data'!$F5449)</f>
        <v>1</v>
      </c>
      <c r="R710" s="9">
        <f>MONTH('Consolidtaed Data'!$F5449)</f>
        <v>2</v>
      </c>
      <c r="S710" s="9" t="str">
        <f>TEXT(Table3[[#This Row],[Purchase Date]],"MMMM")</f>
        <v>February</v>
      </c>
      <c r="T710" s="9">
        <f>YEAR('Consolidtaed Data'!$F5449)</f>
        <v>2021</v>
      </c>
    </row>
    <row r="711" spans="1:20" x14ac:dyDescent="0.3">
      <c r="A711" s="9" t="s">
        <v>1516</v>
      </c>
      <c r="B711" s="9" t="s">
        <v>298</v>
      </c>
      <c r="C711" s="9" t="s">
        <v>357</v>
      </c>
      <c r="D711" s="9" t="s">
        <v>153</v>
      </c>
      <c r="E711" s="9" t="s">
        <v>860</v>
      </c>
      <c r="F711" s="10">
        <v>43880</v>
      </c>
      <c r="G711" s="10" t="str">
        <f>VLOOKUP(Table3[[#This Row],[Product ID]],[1]Products!$A:$G,2,0)</f>
        <v>Product 53</v>
      </c>
      <c r="H711" s="22">
        <v>1</v>
      </c>
      <c r="I711" s="9">
        <f>VLOOKUP('Consolidtaed Data'!$B6387,[1]Products!$A:$G,4,0)</f>
        <v>315</v>
      </c>
      <c r="J711" s="9">
        <f>VLOOKUP('Consolidtaed Data'!$B6387,[1]Products!$A:$G,3,0)</f>
        <v>208</v>
      </c>
      <c r="K711" s="9">
        <f>'Consolidtaed Data'!$J6387*'Consolidtaed Data'!$H6387</f>
        <v>208</v>
      </c>
      <c r="L711" s="9">
        <f>'Consolidtaed Data'!$I6387*'Consolidtaed Data'!$H6387</f>
        <v>315</v>
      </c>
      <c r="M711" s="9">
        <f>'Consolidtaed Data'!$L6387-'Consolidtaed Data'!$K6387</f>
        <v>742</v>
      </c>
      <c r="N711" s="9" t="str">
        <f>VLOOKUP('Consolidtaed Data'!$C6387,[1]Locations!$A:$O,2,0)</f>
        <v>Santa Maria</v>
      </c>
      <c r="O711" s="9" t="str">
        <f>VLOOKUP('Consolidtaed Data'!$D6387,'[1]Sales People'!$A:$B,2,0)</f>
        <v>Gary Rodriguez</v>
      </c>
      <c r="P711" s="9" t="str">
        <f>VLOOKUP('Consolidtaed Data'!$E6387,[1]Customers!$A:$B,2,0)</f>
        <v>Peter Gray</v>
      </c>
      <c r="Q711" s="11">
        <f>WEEKDAY('Consolidtaed Data'!$F6387)</f>
        <v>6</v>
      </c>
      <c r="R711" s="9">
        <f>MONTH('Consolidtaed Data'!$F6387)</f>
        <v>4</v>
      </c>
      <c r="S711" s="9" t="str">
        <f>TEXT(Table3[[#This Row],[Purchase Date]],"MMMM")</f>
        <v>February</v>
      </c>
      <c r="T711" s="9">
        <f>YEAR('Consolidtaed Data'!$F6387)</f>
        <v>2021</v>
      </c>
    </row>
    <row r="712" spans="1:20" x14ac:dyDescent="0.3">
      <c r="A712" s="9" t="s">
        <v>1517</v>
      </c>
      <c r="B712" s="9" t="s">
        <v>116</v>
      </c>
      <c r="C712" s="9" t="s">
        <v>439</v>
      </c>
      <c r="D712" s="9" t="s">
        <v>197</v>
      </c>
      <c r="E712" s="9" t="s">
        <v>718</v>
      </c>
      <c r="F712" s="10">
        <v>43880</v>
      </c>
      <c r="G712" s="10" t="str">
        <f>VLOOKUP(Table3[[#This Row],[Product ID]],[1]Products!$A:$G,2,0)</f>
        <v>Product 55</v>
      </c>
      <c r="H712" s="22">
        <v>3</v>
      </c>
      <c r="I712" s="9">
        <f>VLOOKUP('Consolidtaed Data'!$B6630,[1]Products!$A:$G,4,0)</f>
        <v>1972</v>
      </c>
      <c r="J712" s="9">
        <f>VLOOKUP('Consolidtaed Data'!$B6630,[1]Products!$A:$G,3,0)</f>
        <v>1321</v>
      </c>
      <c r="K712" s="9">
        <f>'Consolidtaed Data'!$J6630*'Consolidtaed Data'!$H6630</f>
        <v>1777</v>
      </c>
      <c r="L712" s="9">
        <f>'Consolidtaed Data'!$I6630*'Consolidtaed Data'!$H6630</f>
        <v>2141</v>
      </c>
      <c r="M712" s="9">
        <f>'Consolidtaed Data'!$L6630-'Consolidtaed Data'!$K6630</f>
        <v>496</v>
      </c>
      <c r="N712" s="9" t="str">
        <f>VLOOKUP('Consolidtaed Data'!$C6630,[1]Locations!$A:$O,2,0)</f>
        <v>Clovis</v>
      </c>
      <c r="O712" s="9" t="str">
        <f>VLOOKUP('Consolidtaed Data'!$D6630,'[1]Sales People'!$A:$B,2,0)</f>
        <v>Walter Cook</v>
      </c>
      <c r="P712" s="9" t="str">
        <f>VLOOKUP('Consolidtaed Data'!$E6630,[1]Customers!$A:$B,2,0)</f>
        <v>Roger Mills</v>
      </c>
      <c r="Q712" s="11">
        <f>WEEKDAY('Consolidtaed Data'!$F6630)</f>
        <v>5</v>
      </c>
      <c r="R712" s="9">
        <f>MONTH('Consolidtaed Data'!$F6630)</f>
        <v>5</v>
      </c>
      <c r="S712" s="9" t="str">
        <f>TEXT(Table3[[#This Row],[Purchase Date]],"MMMM")</f>
        <v>February</v>
      </c>
      <c r="T712" s="9">
        <f>YEAR('Consolidtaed Data'!$F6630)</f>
        <v>2021</v>
      </c>
    </row>
    <row r="713" spans="1:20" x14ac:dyDescent="0.3">
      <c r="A713" s="9" t="s">
        <v>1518</v>
      </c>
      <c r="B713" s="9" t="s">
        <v>177</v>
      </c>
      <c r="C713" s="9" t="s">
        <v>352</v>
      </c>
      <c r="D713" s="9" t="s">
        <v>73</v>
      </c>
      <c r="E713" s="9" t="s">
        <v>1195</v>
      </c>
      <c r="F713" s="10">
        <v>43880</v>
      </c>
      <c r="G713" s="10" t="str">
        <f>VLOOKUP(Table3[[#This Row],[Product ID]],[1]Products!$A:$G,2,0)</f>
        <v>Product 5</v>
      </c>
      <c r="H713" s="22">
        <v>3</v>
      </c>
      <c r="I713" s="9">
        <f>VLOOKUP('Consolidtaed Data'!$B7155,[1]Products!$A:$G,4,0)</f>
        <v>1526</v>
      </c>
      <c r="J713" s="9">
        <f>VLOOKUP('Consolidtaed Data'!$B7155,[1]Products!$A:$G,3,0)</f>
        <v>1251</v>
      </c>
      <c r="K713" s="9">
        <f>'Consolidtaed Data'!$J7155*'Consolidtaed Data'!$H7155</f>
        <v>4554</v>
      </c>
      <c r="L713" s="9">
        <f>'Consolidtaed Data'!$I7155*'Consolidtaed Data'!$H7155</f>
        <v>7230</v>
      </c>
      <c r="M713" s="9">
        <f>'Consolidtaed Data'!$L7155-'Consolidtaed Data'!$K7155</f>
        <v>1046</v>
      </c>
      <c r="N713" s="9" t="str">
        <f>VLOOKUP('Consolidtaed Data'!$C7155,[1]Locations!$A:$O,2,0)</f>
        <v>Irvine</v>
      </c>
      <c r="O713" s="9" t="str">
        <f>VLOOKUP('Consolidtaed Data'!$D7155,'[1]Sales People'!$A:$B,2,0)</f>
        <v>John Reyes</v>
      </c>
      <c r="P713" s="9" t="str">
        <f>VLOOKUP('Consolidtaed Data'!$E7155,[1]Customers!$A:$B,2,0)</f>
        <v>Adam Thompson</v>
      </c>
      <c r="Q713" s="11">
        <f>WEEKDAY('Consolidtaed Data'!$F7155)</f>
        <v>2</v>
      </c>
      <c r="R713" s="9">
        <f>MONTH('Consolidtaed Data'!$F7155)</f>
        <v>6</v>
      </c>
      <c r="S713" s="9" t="str">
        <f>TEXT(Table3[[#This Row],[Purchase Date]],"MMMM")</f>
        <v>February</v>
      </c>
      <c r="T713" s="9">
        <f>YEAR('Consolidtaed Data'!$F7155)</f>
        <v>2021</v>
      </c>
    </row>
    <row r="714" spans="1:20" x14ac:dyDescent="0.3">
      <c r="A714" s="9" t="s">
        <v>1519</v>
      </c>
      <c r="B714" s="9" t="s">
        <v>382</v>
      </c>
      <c r="C714" s="9" t="s">
        <v>173</v>
      </c>
      <c r="D714" s="9" t="s">
        <v>83</v>
      </c>
      <c r="E714" s="9" t="s">
        <v>827</v>
      </c>
      <c r="F714" s="10">
        <v>43880</v>
      </c>
      <c r="G714" s="10" t="str">
        <f>VLOOKUP(Table3[[#This Row],[Product ID]],[1]Products!$A:$G,2,0)</f>
        <v>Product 50</v>
      </c>
      <c r="H714" s="22">
        <v>1</v>
      </c>
      <c r="I714" s="9">
        <f>VLOOKUP('Consolidtaed Data'!$B7576,[1]Products!$A:$G,4,0)</f>
        <v>1077</v>
      </c>
      <c r="J714" s="9">
        <f>VLOOKUP('Consolidtaed Data'!$B7576,[1]Products!$A:$G,3,0)</f>
        <v>732</v>
      </c>
      <c r="K714" s="9">
        <f>'Consolidtaed Data'!$J7576*'Consolidtaed Data'!$H7576</f>
        <v>1968</v>
      </c>
      <c r="L714" s="9">
        <f>'Consolidtaed Data'!$I7576*'Consolidtaed Data'!$H7576</f>
        <v>2734</v>
      </c>
      <c r="M714" s="9">
        <f>'Consolidtaed Data'!$L7576-'Consolidtaed Data'!$K7576</f>
        <v>348</v>
      </c>
      <c r="N714" s="9" t="str">
        <f>VLOOKUP('Consolidtaed Data'!$C7576,[1]Locations!$A:$O,2,0)</f>
        <v>Los Angeles</v>
      </c>
      <c r="O714" s="9" t="str">
        <f>VLOOKUP('Consolidtaed Data'!$D7576,'[1]Sales People'!$A:$B,2,0)</f>
        <v>Larry Marshall</v>
      </c>
      <c r="P714" s="9" t="str">
        <f>VLOOKUP('Consolidtaed Data'!$E7576,[1]Customers!$A:$B,2,0)</f>
        <v>Chris Burke</v>
      </c>
      <c r="Q714" s="11">
        <f>WEEKDAY('Consolidtaed Data'!$F7576)</f>
        <v>5</v>
      </c>
      <c r="R714" s="9">
        <f>MONTH('Consolidtaed Data'!$F7576)</f>
        <v>7</v>
      </c>
      <c r="S714" s="9" t="str">
        <f>TEXT(Table3[[#This Row],[Purchase Date]],"MMMM")</f>
        <v>February</v>
      </c>
      <c r="T714" s="9">
        <f>YEAR('Consolidtaed Data'!$F7576)</f>
        <v>2021</v>
      </c>
    </row>
    <row r="715" spans="1:20" x14ac:dyDescent="0.3">
      <c r="A715" s="9" t="s">
        <v>1520</v>
      </c>
      <c r="B715" s="9" t="s">
        <v>366</v>
      </c>
      <c r="C715" s="9" t="s">
        <v>82</v>
      </c>
      <c r="D715" s="9" t="s">
        <v>56</v>
      </c>
      <c r="E715" s="9" t="s">
        <v>1390</v>
      </c>
      <c r="F715" s="10">
        <v>43880</v>
      </c>
      <c r="G715" s="10" t="str">
        <f>VLOOKUP(Table3[[#This Row],[Product ID]],[1]Products!$A:$G,2,0)</f>
        <v>Product 39</v>
      </c>
      <c r="H715" s="22">
        <v>3</v>
      </c>
      <c r="I715" s="9">
        <f>VLOOKUP('Consolidtaed Data'!$B7668,[1]Products!$A:$G,4,0)</f>
        <v>356</v>
      </c>
      <c r="J715" s="9">
        <f>VLOOKUP('Consolidtaed Data'!$B7668,[1]Products!$A:$G,3,0)</f>
        <v>292</v>
      </c>
      <c r="K715" s="9">
        <f>'Consolidtaed Data'!$J7668*'Consolidtaed Data'!$H7668</f>
        <v>1161</v>
      </c>
      <c r="L715" s="9">
        <f>'Consolidtaed Data'!$I7668*'Consolidtaed Data'!$H7668</f>
        <v>2001</v>
      </c>
      <c r="M715" s="9">
        <f>'Consolidtaed Data'!$L7668-'Consolidtaed Data'!$K7668</f>
        <v>107</v>
      </c>
      <c r="N715" s="9" t="str">
        <f>VLOOKUP('Consolidtaed Data'!$C7668,[1]Locations!$A:$O,2,0)</f>
        <v>Glendale</v>
      </c>
      <c r="O715" s="9" t="str">
        <f>VLOOKUP('Consolidtaed Data'!$D7668,'[1]Sales People'!$A:$B,2,0)</f>
        <v>Joe Sims</v>
      </c>
      <c r="P715" s="9" t="str">
        <f>VLOOKUP('Consolidtaed Data'!$E7668,[1]Customers!$A:$B,2,0)</f>
        <v>Daniel Fernandez</v>
      </c>
      <c r="Q715" s="11">
        <f>WEEKDAY('Consolidtaed Data'!$F7668)</f>
        <v>5</v>
      </c>
      <c r="R715" s="9">
        <f>MONTH('Consolidtaed Data'!$F7668)</f>
        <v>8</v>
      </c>
      <c r="S715" s="9" t="str">
        <f>TEXT(Table3[[#This Row],[Purchase Date]],"MMMM")</f>
        <v>February</v>
      </c>
      <c r="T715" s="9">
        <f>YEAR('Consolidtaed Data'!$F7668)</f>
        <v>2021</v>
      </c>
    </row>
    <row r="716" spans="1:20" x14ac:dyDescent="0.3">
      <c r="A716" s="9" t="s">
        <v>1522</v>
      </c>
      <c r="B716" s="9" t="s">
        <v>529</v>
      </c>
      <c r="C716" s="9" t="s">
        <v>245</v>
      </c>
      <c r="D716" s="9" t="s">
        <v>68</v>
      </c>
      <c r="E716" s="9" t="s">
        <v>801</v>
      </c>
      <c r="F716" s="10">
        <v>43880</v>
      </c>
      <c r="G716" s="10" t="str">
        <f>VLOOKUP(Table3[[#This Row],[Product ID]],[1]Products!$A:$G,2,0)</f>
        <v>Product 56</v>
      </c>
      <c r="H716" s="22">
        <v>1</v>
      </c>
      <c r="I716" s="9">
        <f>VLOOKUP('Consolidtaed Data'!$B7714,[1]Products!$A:$G,4,0)</f>
        <v>556</v>
      </c>
      <c r="J716" s="9">
        <f>VLOOKUP('Consolidtaed Data'!$B7714,[1]Products!$A:$G,3,0)</f>
        <v>395</v>
      </c>
      <c r="K716" s="9">
        <f>'Consolidtaed Data'!$J7714*'Consolidtaed Data'!$H7714</f>
        <v>1363</v>
      </c>
      <c r="L716" s="9">
        <f>'Consolidtaed Data'!$I7714*'Consolidtaed Data'!$H7714</f>
        <v>1725</v>
      </c>
      <c r="M716" s="9">
        <f>'Consolidtaed Data'!$L7714-'Consolidtaed Data'!$K7714</f>
        <v>222</v>
      </c>
      <c r="N716" s="9" t="str">
        <f>VLOOKUP('Consolidtaed Data'!$C7714,[1]Locations!$A:$O,2,0)</f>
        <v>El Cajon</v>
      </c>
      <c r="O716" s="9" t="str">
        <f>VLOOKUP('Consolidtaed Data'!$D7714,'[1]Sales People'!$A:$B,2,0)</f>
        <v>Joe Sims</v>
      </c>
      <c r="P716" s="9" t="str">
        <f>VLOOKUP('Consolidtaed Data'!$E7714,[1]Customers!$A:$B,2,0)</f>
        <v>Willie Day</v>
      </c>
      <c r="Q716" s="11">
        <f>WEEKDAY('Consolidtaed Data'!$F7714)</f>
        <v>1</v>
      </c>
      <c r="R716" s="9">
        <f>MONTH('Consolidtaed Data'!$F7714)</f>
        <v>8</v>
      </c>
      <c r="S716" s="9" t="str">
        <f>TEXT(Table3[[#This Row],[Purchase Date]],"MMMM")</f>
        <v>February</v>
      </c>
      <c r="T716" s="9">
        <f>YEAR('Consolidtaed Data'!$F7714)</f>
        <v>2021</v>
      </c>
    </row>
    <row r="717" spans="1:20" x14ac:dyDescent="0.3">
      <c r="A717" s="9" t="s">
        <v>1523</v>
      </c>
      <c r="B717" s="9" t="s">
        <v>529</v>
      </c>
      <c r="C717" s="9" t="s">
        <v>331</v>
      </c>
      <c r="D717" s="9" t="s">
        <v>206</v>
      </c>
      <c r="E717" s="9" t="s">
        <v>440</v>
      </c>
      <c r="F717" s="10">
        <v>43880</v>
      </c>
      <c r="G717" s="10" t="str">
        <f>VLOOKUP(Table3[[#This Row],[Product ID]],[1]Products!$A:$G,2,0)</f>
        <v>Product 56</v>
      </c>
      <c r="H717" s="22">
        <v>1</v>
      </c>
      <c r="I717" s="9">
        <f>VLOOKUP('Consolidtaed Data'!$B7982,[1]Products!$A:$G,4,0)</f>
        <v>2294</v>
      </c>
      <c r="J717" s="9">
        <f>VLOOKUP('Consolidtaed Data'!$B7982,[1]Products!$A:$G,3,0)</f>
        <v>1399</v>
      </c>
      <c r="K717" s="9">
        <f>'Consolidtaed Data'!$J7982*'Consolidtaed Data'!$H7982</f>
        <v>1516</v>
      </c>
      <c r="L717" s="9">
        <f>'Consolidtaed Data'!$I7982*'Consolidtaed Data'!$H7982</f>
        <v>1783</v>
      </c>
      <c r="M717" s="9">
        <f>'Consolidtaed Data'!$L7982-'Consolidtaed Data'!$K7982</f>
        <v>187</v>
      </c>
      <c r="N717" s="9" t="str">
        <f>VLOOKUP('Consolidtaed Data'!$C7982,[1]Locations!$A:$O,2,0)</f>
        <v>Los Angeles</v>
      </c>
      <c r="O717" s="9" t="str">
        <f>VLOOKUP('Consolidtaed Data'!$D7982,'[1]Sales People'!$A:$B,2,0)</f>
        <v>Ryan Welch</v>
      </c>
      <c r="P717" s="9" t="str">
        <f>VLOOKUP('Consolidtaed Data'!$E7982,[1]Customers!$A:$B,2,0)</f>
        <v>Steven Nichols</v>
      </c>
      <c r="Q717" s="11">
        <f>WEEKDAY('Consolidtaed Data'!$F7982)</f>
        <v>2</v>
      </c>
      <c r="R717" s="9">
        <f>MONTH('Consolidtaed Data'!$F7982)</f>
        <v>8</v>
      </c>
      <c r="S717" s="9" t="str">
        <f>TEXT(Table3[[#This Row],[Purchase Date]],"MMMM")</f>
        <v>February</v>
      </c>
      <c r="T717" s="9">
        <f>YEAR('Consolidtaed Data'!$F7982)</f>
        <v>2021</v>
      </c>
    </row>
    <row r="718" spans="1:20" x14ac:dyDescent="0.3">
      <c r="A718" s="9" t="s">
        <v>1524</v>
      </c>
      <c r="B718" s="9" t="s">
        <v>366</v>
      </c>
      <c r="C718" s="9" t="s">
        <v>472</v>
      </c>
      <c r="D718" s="9" t="s">
        <v>87</v>
      </c>
      <c r="E718" s="9" t="s">
        <v>1961</v>
      </c>
      <c r="F718" s="10">
        <v>43880</v>
      </c>
      <c r="G718" s="10" t="str">
        <f>VLOOKUP(Table3[[#This Row],[Product ID]],[1]Products!$A:$G,2,0)</f>
        <v>Product 39</v>
      </c>
      <c r="H718" s="22">
        <v>2</v>
      </c>
      <c r="I718" s="9">
        <f>VLOOKUP('Consolidtaed Data'!$B7989,[1]Products!$A:$G,4,0)</f>
        <v>181</v>
      </c>
      <c r="J718" s="9">
        <f>VLOOKUP('Consolidtaed Data'!$B7989,[1]Products!$A:$G,3,0)</f>
        <v>130</v>
      </c>
      <c r="K718" s="9">
        <f>'Consolidtaed Data'!$J7989*'Consolidtaed Data'!$H7989</f>
        <v>1122</v>
      </c>
      <c r="L718" s="9">
        <f>'Consolidtaed Data'!$I7989*'Consolidtaed Data'!$H7989</f>
        <v>1368</v>
      </c>
      <c r="M718" s="9">
        <f>'Consolidtaed Data'!$L7989-'Consolidtaed Data'!$K7989</f>
        <v>824</v>
      </c>
      <c r="N718" s="9" t="str">
        <f>VLOOKUP('Consolidtaed Data'!$C7989,[1]Locations!$A:$O,2,0)</f>
        <v>San Mateo</v>
      </c>
      <c r="O718" s="9" t="str">
        <f>VLOOKUP('Consolidtaed Data'!$D7989,'[1]Sales People'!$A:$B,2,0)</f>
        <v>Robert Reed</v>
      </c>
      <c r="P718" s="9" t="str">
        <f>VLOOKUP('Consolidtaed Data'!$E7989,[1]Customers!$A:$B,2,0)</f>
        <v>Joshua Romero</v>
      </c>
      <c r="Q718" s="11">
        <f>WEEKDAY('Consolidtaed Data'!$F7989)</f>
        <v>2</v>
      </c>
      <c r="R718" s="9">
        <f>MONTH('Consolidtaed Data'!$F7989)</f>
        <v>8</v>
      </c>
      <c r="S718" s="9" t="str">
        <f>TEXT(Table3[[#This Row],[Purchase Date]],"MMMM")</f>
        <v>February</v>
      </c>
      <c r="T718" s="9">
        <f>YEAR('Consolidtaed Data'!$F7989)</f>
        <v>2021</v>
      </c>
    </row>
    <row r="719" spans="1:20" x14ac:dyDescent="0.3">
      <c r="A719" s="9" t="s">
        <v>1525</v>
      </c>
      <c r="B719" s="9" t="s">
        <v>692</v>
      </c>
      <c r="C719" s="9" t="s">
        <v>108</v>
      </c>
      <c r="D719" s="9" t="s">
        <v>153</v>
      </c>
      <c r="E719" s="9" t="s">
        <v>3139</v>
      </c>
      <c r="F719" s="10">
        <v>43880</v>
      </c>
      <c r="G719" s="10" t="str">
        <f>VLOOKUP(Table3[[#This Row],[Product ID]],[1]Products!$A:$G,2,0)</f>
        <v>Product 83</v>
      </c>
      <c r="H719" s="22">
        <v>1</v>
      </c>
      <c r="I719" s="9">
        <f>VLOOKUP('Consolidtaed Data'!$B8091,[1]Products!$A:$G,4,0)</f>
        <v>799</v>
      </c>
      <c r="J719" s="9">
        <f>VLOOKUP('Consolidtaed Data'!$B8091,[1]Products!$A:$G,3,0)</f>
        <v>455</v>
      </c>
      <c r="K719" s="9">
        <f>'Consolidtaed Data'!$J8091*'Consolidtaed Data'!$H8091</f>
        <v>818</v>
      </c>
      <c r="L719" s="9">
        <f>'Consolidtaed Data'!$I8091*'Consolidtaed Data'!$H8091</f>
        <v>1022</v>
      </c>
      <c r="M719" s="9">
        <f>'Consolidtaed Data'!$L8091-'Consolidtaed Data'!$K8091</f>
        <v>1790</v>
      </c>
      <c r="N719" s="9" t="str">
        <f>VLOOKUP('Consolidtaed Data'!$C8091,[1]Locations!$A:$O,2,0)</f>
        <v>Stockton</v>
      </c>
      <c r="O719" s="9" t="str">
        <f>VLOOKUP('Consolidtaed Data'!$D8091,'[1]Sales People'!$A:$B,2,0)</f>
        <v>Patrick Ruiz</v>
      </c>
      <c r="P719" s="9" t="str">
        <f>VLOOKUP('Consolidtaed Data'!$E8091,[1]Customers!$A:$B,2,0)</f>
        <v>Billy Gonzales</v>
      </c>
      <c r="Q719" s="11">
        <f>WEEKDAY('Consolidtaed Data'!$F8091)</f>
        <v>4</v>
      </c>
      <c r="R719" s="9">
        <f>MONTH('Consolidtaed Data'!$F8091)</f>
        <v>9</v>
      </c>
      <c r="S719" s="9" t="str">
        <f>TEXT(Table3[[#This Row],[Purchase Date]],"MMMM")</f>
        <v>February</v>
      </c>
      <c r="T719" s="9">
        <f>YEAR('Consolidtaed Data'!$F8091)</f>
        <v>2021</v>
      </c>
    </row>
    <row r="720" spans="1:20" x14ac:dyDescent="0.3">
      <c r="A720" s="9" t="s">
        <v>1526</v>
      </c>
      <c r="B720" s="9" t="s">
        <v>216</v>
      </c>
      <c r="C720" s="9" t="s">
        <v>394</v>
      </c>
      <c r="D720" s="9" t="s">
        <v>100</v>
      </c>
      <c r="E720" s="9" t="s">
        <v>841</v>
      </c>
      <c r="F720" s="10">
        <v>43880</v>
      </c>
      <c r="G720" s="10" t="str">
        <f>VLOOKUP(Table3[[#This Row],[Product ID]],[1]Products!$A:$G,2,0)</f>
        <v>Product 73</v>
      </c>
      <c r="H720" s="22">
        <v>2</v>
      </c>
      <c r="I720" s="9">
        <f>VLOOKUP('Consolidtaed Data'!$B8113,[1]Products!$A:$G,4,0)</f>
        <v>1743</v>
      </c>
      <c r="J720" s="9">
        <f>VLOOKUP('Consolidtaed Data'!$B8113,[1]Products!$A:$G,3,0)</f>
        <v>872</v>
      </c>
      <c r="K720" s="9">
        <f>'Consolidtaed Data'!$J8113*'Consolidtaed Data'!$H8113</f>
        <v>1664</v>
      </c>
      <c r="L720" s="9">
        <f>'Consolidtaed Data'!$I8113*'Consolidtaed Data'!$H8113</f>
        <v>2412</v>
      </c>
      <c r="M720" s="9">
        <f>'Consolidtaed Data'!$L8113-'Consolidtaed Data'!$K8113</f>
        <v>731</v>
      </c>
      <c r="N720" s="9" t="str">
        <f>VLOOKUP('Consolidtaed Data'!$C8113,[1]Locations!$A:$O,2,0)</f>
        <v>Concord</v>
      </c>
      <c r="O720" s="9" t="str">
        <f>VLOOKUP('Consolidtaed Data'!$D8113,'[1]Sales People'!$A:$B,2,0)</f>
        <v>Sean Miller</v>
      </c>
      <c r="P720" s="9" t="str">
        <f>VLOOKUP('Consolidtaed Data'!$E8113,[1]Customers!$A:$B,2,0)</f>
        <v>Fred Reid</v>
      </c>
      <c r="Q720" s="11">
        <f>WEEKDAY('Consolidtaed Data'!$F8113)</f>
        <v>5</v>
      </c>
      <c r="R720" s="9">
        <f>MONTH('Consolidtaed Data'!$F8113)</f>
        <v>9</v>
      </c>
      <c r="S720" s="9" t="str">
        <f>TEXT(Table3[[#This Row],[Purchase Date]],"MMMM")</f>
        <v>February</v>
      </c>
      <c r="T720" s="9">
        <f>YEAR('Consolidtaed Data'!$F8113)</f>
        <v>2021</v>
      </c>
    </row>
    <row r="721" spans="1:20" x14ac:dyDescent="0.3">
      <c r="A721" s="9" t="s">
        <v>1528</v>
      </c>
      <c r="B721" s="9" t="s">
        <v>294</v>
      </c>
      <c r="C721" s="9" t="s">
        <v>86</v>
      </c>
      <c r="D721" s="9" t="s">
        <v>17</v>
      </c>
      <c r="E721" s="9" t="s">
        <v>1816</v>
      </c>
      <c r="F721" s="10">
        <v>43880</v>
      </c>
      <c r="G721" s="10" t="str">
        <f>VLOOKUP(Table3[[#This Row],[Product ID]],[1]Products!$A:$G,2,0)</f>
        <v>Product 51</v>
      </c>
      <c r="H721" s="22">
        <v>1</v>
      </c>
      <c r="I721" s="9">
        <f>VLOOKUP('Consolidtaed Data'!$B8306,[1]Products!$A:$G,4,0)</f>
        <v>2391</v>
      </c>
      <c r="J721" s="9">
        <f>VLOOKUP('Consolidtaed Data'!$B8306,[1]Products!$A:$G,3,0)</f>
        <v>1291</v>
      </c>
      <c r="K721" s="9">
        <f>'Consolidtaed Data'!$J8306*'Consolidtaed Data'!$H8306</f>
        <v>800</v>
      </c>
      <c r="L721" s="9">
        <f>'Consolidtaed Data'!$I8306*'Consolidtaed Data'!$H8306</f>
        <v>1160</v>
      </c>
      <c r="M721" s="9">
        <f>'Consolidtaed Data'!$L8306-'Consolidtaed Data'!$K8306</f>
        <v>49</v>
      </c>
      <c r="N721" s="9" t="str">
        <f>VLOOKUP('Consolidtaed Data'!$C8306,[1]Locations!$A:$O,2,0)</f>
        <v>Anaheim</v>
      </c>
      <c r="O721" s="9" t="str">
        <f>VLOOKUP('Consolidtaed Data'!$D8306,'[1]Sales People'!$A:$B,2,0)</f>
        <v>Christopher Tucker</v>
      </c>
      <c r="P721" s="9" t="str">
        <f>VLOOKUP('Consolidtaed Data'!$E8306,[1]Customers!$A:$B,2,0)</f>
        <v>Phillip Peters</v>
      </c>
      <c r="Q721" s="11">
        <f>WEEKDAY('Consolidtaed Data'!$F8306)</f>
        <v>6</v>
      </c>
      <c r="R721" s="9">
        <f>MONTH('Consolidtaed Data'!$F8306)</f>
        <v>9</v>
      </c>
      <c r="S721" s="9" t="str">
        <f>TEXT(Table3[[#This Row],[Purchase Date]],"MMMM")</f>
        <v>February</v>
      </c>
      <c r="T721" s="9">
        <f>YEAR('Consolidtaed Data'!$F8306)</f>
        <v>2021</v>
      </c>
    </row>
    <row r="722" spans="1:20" x14ac:dyDescent="0.3">
      <c r="A722" s="9" t="s">
        <v>1530</v>
      </c>
      <c r="B722" s="9" t="s">
        <v>393</v>
      </c>
      <c r="C722" s="9" t="s">
        <v>201</v>
      </c>
      <c r="D722" s="9" t="s">
        <v>220</v>
      </c>
      <c r="E722" s="9" t="s">
        <v>189</v>
      </c>
      <c r="F722" s="10">
        <v>43880</v>
      </c>
      <c r="G722" s="10" t="str">
        <f>VLOOKUP(Table3[[#This Row],[Product ID]],[1]Products!$A:$G,2,0)</f>
        <v>Product 84</v>
      </c>
      <c r="H722" s="22">
        <v>3</v>
      </c>
      <c r="I722" s="9">
        <f>VLOOKUP('Consolidtaed Data'!$B8347,[1]Products!$A:$G,4,0)</f>
        <v>378</v>
      </c>
      <c r="J722" s="9">
        <f>VLOOKUP('Consolidtaed Data'!$B8347,[1]Products!$A:$G,3,0)</f>
        <v>291</v>
      </c>
      <c r="K722" s="9">
        <f>'Consolidtaed Data'!$J8347*'Consolidtaed Data'!$H8347</f>
        <v>3484</v>
      </c>
      <c r="L722" s="9">
        <f>'Consolidtaed Data'!$I8347*'Consolidtaed Data'!$H8347</f>
        <v>6832</v>
      </c>
      <c r="M722" s="9">
        <f>'Consolidtaed Data'!$L8347-'Consolidtaed Data'!$K8347</f>
        <v>431</v>
      </c>
      <c r="N722" s="9" t="str">
        <f>VLOOKUP('Consolidtaed Data'!$C8347,[1]Locations!$A:$O,2,0)</f>
        <v>Inglewood</v>
      </c>
      <c r="O722" s="9" t="str">
        <f>VLOOKUP('Consolidtaed Data'!$D8347,'[1]Sales People'!$A:$B,2,0)</f>
        <v>Scott Mason</v>
      </c>
      <c r="P722" s="9" t="str">
        <f>VLOOKUP('Consolidtaed Data'!$E8347,[1]Customers!$A:$B,2,0)</f>
        <v>Jeremy Allen</v>
      </c>
      <c r="Q722" s="11">
        <f>WEEKDAY('Consolidtaed Data'!$F8347)</f>
        <v>2</v>
      </c>
      <c r="R722" s="9">
        <f>MONTH('Consolidtaed Data'!$F8347)</f>
        <v>9</v>
      </c>
      <c r="S722" s="9" t="str">
        <f>TEXT(Table3[[#This Row],[Purchase Date]],"MMMM")</f>
        <v>February</v>
      </c>
      <c r="T722" s="9">
        <f>YEAR('Consolidtaed Data'!$F8347)</f>
        <v>2021</v>
      </c>
    </row>
    <row r="723" spans="1:20" x14ac:dyDescent="0.3">
      <c r="A723" s="9" t="s">
        <v>1532</v>
      </c>
      <c r="B723" s="9" t="s">
        <v>382</v>
      </c>
      <c r="C723" s="9" t="s">
        <v>253</v>
      </c>
      <c r="D723" s="9" t="s">
        <v>43</v>
      </c>
      <c r="E723" s="9" t="s">
        <v>1180</v>
      </c>
      <c r="F723" s="10">
        <v>43880</v>
      </c>
      <c r="G723" s="10" t="str">
        <f>VLOOKUP(Table3[[#This Row],[Product ID]],[1]Products!$A:$G,2,0)</f>
        <v>Product 50</v>
      </c>
      <c r="H723" s="22">
        <v>1</v>
      </c>
      <c r="I723" s="9">
        <f>VLOOKUP('Consolidtaed Data'!$B8966,[1]Products!$A:$G,4,0)</f>
        <v>637</v>
      </c>
      <c r="J723" s="9">
        <f>VLOOKUP('Consolidtaed Data'!$B8966,[1]Products!$A:$G,3,0)</f>
        <v>389</v>
      </c>
      <c r="K723" s="9">
        <f>'Consolidtaed Data'!$J8966*'Consolidtaed Data'!$H8966</f>
        <v>732</v>
      </c>
      <c r="L723" s="9">
        <f>'Consolidtaed Data'!$I8966*'Consolidtaed Data'!$H8966</f>
        <v>1077</v>
      </c>
      <c r="M723" s="9">
        <f>'Consolidtaed Data'!$L8966-'Consolidtaed Data'!$K8966</f>
        <v>174</v>
      </c>
      <c r="N723" s="9" t="str">
        <f>VLOOKUP('Consolidtaed Data'!$C8966,[1]Locations!$A:$O,2,0)</f>
        <v>Orange</v>
      </c>
      <c r="O723" s="9" t="str">
        <f>VLOOKUP('Consolidtaed Data'!$D8966,'[1]Sales People'!$A:$B,2,0)</f>
        <v>Howard Sims</v>
      </c>
      <c r="P723" s="9" t="str">
        <f>VLOOKUP('Consolidtaed Data'!$E8966,[1]Customers!$A:$B,2,0)</f>
        <v>Christopher Nguyen</v>
      </c>
      <c r="Q723" s="11">
        <f>WEEKDAY('Consolidtaed Data'!$F8966)</f>
        <v>5</v>
      </c>
      <c r="R723" s="9">
        <f>MONTH('Consolidtaed Data'!$F8966)</f>
        <v>11</v>
      </c>
      <c r="S723" s="9" t="str">
        <f>TEXT(Table3[[#This Row],[Purchase Date]],"MMMM")</f>
        <v>February</v>
      </c>
      <c r="T723" s="9">
        <f>YEAR('Consolidtaed Data'!$F8966)</f>
        <v>2021</v>
      </c>
    </row>
    <row r="724" spans="1:20" x14ac:dyDescent="0.3">
      <c r="A724" s="9" t="s">
        <v>1533</v>
      </c>
      <c r="B724" s="9" t="s">
        <v>284</v>
      </c>
      <c r="C724" s="9" t="s">
        <v>421</v>
      </c>
      <c r="D724" s="9" t="s">
        <v>193</v>
      </c>
      <c r="E724" s="9" t="s">
        <v>214</v>
      </c>
      <c r="F724" s="10">
        <v>43880</v>
      </c>
      <c r="G724" s="10" t="str">
        <f>VLOOKUP(Table3[[#This Row],[Product ID]],[1]Products!$A:$G,2,0)</f>
        <v>Product 96</v>
      </c>
      <c r="H724" s="22">
        <v>1</v>
      </c>
      <c r="I724" s="9">
        <f>VLOOKUP('Consolidtaed Data'!$B9174,[1]Products!$A:$G,4,0)</f>
        <v>2241</v>
      </c>
      <c r="J724" s="9">
        <f>VLOOKUP('Consolidtaed Data'!$B9174,[1]Products!$A:$G,3,0)</f>
        <v>1367</v>
      </c>
      <c r="K724" s="9">
        <f>'Consolidtaed Data'!$J9174*'Consolidtaed Data'!$H9174</f>
        <v>2046</v>
      </c>
      <c r="L724" s="9">
        <f>'Consolidtaed Data'!$I9174*'Consolidtaed Data'!$H9174</f>
        <v>4014</v>
      </c>
      <c r="M724" s="9">
        <f>'Consolidtaed Data'!$L9174-'Consolidtaed Data'!$K9174</f>
        <v>3348</v>
      </c>
      <c r="N724" s="9" t="str">
        <f>VLOOKUP('Consolidtaed Data'!$C9174,[1]Locations!$A:$O,2,0)</f>
        <v>San Bernardino</v>
      </c>
      <c r="O724" s="9" t="str">
        <f>VLOOKUP('Consolidtaed Data'!$D9174,'[1]Sales People'!$A:$B,2,0)</f>
        <v>Scott Clark</v>
      </c>
      <c r="P724" s="9" t="str">
        <f>VLOOKUP('Consolidtaed Data'!$E9174,[1]Customers!$A:$B,2,0)</f>
        <v>Adam Bailey</v>
      </c>
      <c r="Q724" s="11">
        <f>WEEKDAY('Consolidtaed Data'!$F9174)</f>
        <v>5</v>
      </c>
      <c r="R724" s="9">
        <f>MONTH('Consolidtaed Data'!$F9174)</f>
        <v>11</v>
      </c>
      <c r="S724" s="9" t="str">
        <f>TEXT(Table3[[#This Row],[Purchase Date]],"MMMM")</f>
        <v>February</v>
      </c>
      <c r="T724" s="9">
        <f>YEAR('Consolidtaed Data'!$F9174)</f>
        <v>2021</v>
      </c>
    </row>
    <row r="725" spans="1:20" x14ac:dyDescent="0.3">
      <c r="A725" s="9" t="s">
        <v>1534</v>
      </c>
      <c r="B725" s="9" t="s">
        <v>330</v>
      </c>
      <c r="C725" s="9" t="s">
        <v>30</v>
      </c>
      <c r="D725" s="9" t="s">
        <v>174</v>
      </c>
      <c r="E725" s="9" t="s">
        <v>498</v>
      </c>
      <c r="F725" s="10">
        <v>43880</v>
      </c>
      <c r="G725" s="10" t="str">
        <f>VLOOKUP(Table3[[#This Row],[Product ID]],[1]Products!$A:$G,2,0)</f>
        <v>Product 91</v>
      </c>
      <c r="H725" s="22">
        <v>1</v>
      </c>
      <c r="I725" s="9">
        <f>VLOOKUP('Consolidtaed Data'!$B9288,[1]Products!$A:$G,4,0)</f>
        <v>112</v>
      </c>
      <c r="J725" s="9">
        <f>VLOOKUP('Consolidtaed Data'!$B9288,[1]Products!$A:$G,3,0)</f>
        <v>90</v>
      </c>
      <c r="K725" s="9">
        <f>'Consolidtaed Data'!$J9288*'Consolidtaed Data'!$H9288</f>
        <v>130</v>
      </c>
      <c r="L725" s="9">
        <f>'Consolidtaed Data'!$I9288*'Consolidtaed Data'!$H9288</f>
        <v>181</v>
      </c>
      <c r="M725" s="9">
        <f>'Consolidtaed Data'!$L9288-'Consolidtaed Data'!$K9288</f>
        <v>420</v>
      </c>
      <c r="N725" s="9" t="str">
        <f>VLOOKUP('Consolidtaed Data'!$C9288,[1]Locations!$A:$O,2,0)</f>
        <v>Anaheim</v>
      </c>
      <c r="O725" s="9" t="str">
        <f>VLOOKUP('Consolidtaed Data'!$D9288,'[1]Sales People'!$A:$B,2,0)</f>
        <v>Joshua Cook</v>
      </c>
      <c r="P725" s="9" t="str">
        <f>VLOOKUP('Consolidtaed Data'!$E9288,[1]Customers!$A:$B,2,0)</f>
        <v>Jimmy Harper</v>
      </c>
      <c r="Q725" s="11">
        <f>WEEKDAY('Consolidtaed Data'!$F9288)</f>
        <v>6</v>
      </c>
      <c r="R725" s="9">
        <f>MONTH('Consolidtaed Data'!$F9288)</f>
        <v>12</v>
      </c>
      <c r="S725" s="9" t="str">
        <f>TEXT(Table3[[#This Row],[Purchase Date]],"MMMM")</f>
        <v>February</v>
      </c>
      <c r="T725" s="9">
        <f>YEAR('Consolidtaed Data'!$F9288)</f>
        <v>2021</v>
      </c>
    </row>
    <row r="726" spans="1:20" x14ac:dyDescent="0.3">
      <c r="A726" s="9" t="s">
        <v>1535</v>
      </c>
      <c r="B726" s="9" t="s">
        <v>549</v>
      </c>
      <c r="C726" s="9" t="s">
        <v>458</v>
      </c>
      <c r="D726" s="9" t="s">
        <v>64</v>
      </c>
      <c r="E726" s="9" t="s">
        <v>2617</v>
      </c>
      <c r="F726" s="10">
        <v>43880</v>
      </c>
      <c r="G726" s="10" t="str">
        <f>VLOOKUP(Table3[[#This Row],[Product ID]],[1]Products!$A:$G,2,0)</f>
        <v>Product 10</v>
      </c>
      <c r="H726" s="22">
        <v>1</v>
      </c>
      <c r="I726" s="9">
        <f>VLOOKUP('Consolidtaed Data'!$B9333,[1]Products!$A:$G,4,0)</f>
        <v>684</v>
      </c>
      <c r="J726" s="9">
        <f>VLOOKUP('Consolidtaed Data'!$B9333,[1]Products!$A:$G,3,0)</f>
        <v>561</v>
      </c>
      <c r="K726" s="9">
        <f>'Consolidtaed Data'!$J9333*'Consolidtaed Data'!$H9333</f>
        <v>2358</v>
      </c>
      <c r="L726" s="9">
        <f>'Consolidtaed Data'!$I9333*'Consolidtaed Data'!$H9333</f>
        <v>2841</v>
      </c>
      <c r="M726" s="9">
        <f>'Consolidtaed Data'!$L9333-'Consolidtaed Data'!$K9333</f>
        <v>1130</v>
      </c>
      <c r="N726" s="9" t="str">
        <f>VLOOKUP('Consolidtaed Data'!$C9333,[1]Locations!$A:$O,2,0)</f>
        <v>Carlsbad</v>
      </c>
      <c r="O726" s="9" t="str">
        <f>VLOOKUP('Consolidtaed Data'!$D9333,'[1]Sales People'!$A:$B,2,0)</f>
        <v>Walter Cook</v>
      </c>
      <c r="P726" s="9" t="str">
        <f>VLOOKUP('Consolidtaed Data'!$E9333,[1]Customers!$A:$B,2,0)</f>
        <v>Richard Young</v>
      </c>
      <c r="Q726" s="11">
        <f>WEEKDAY('Consolidtaed Data'!$F9333)</f>
        <v>2</v>
      </c>
      <c r="R726" s="9">
        <f>MONTH('Consolidtaed Data'!$F9333)</f>
        <v>12</v>
      </c>
      <c r="S726" s="9" t="str">
        <f>TEXT(Table3[[#This Row],[Purchase Date]],"MMMM")</f>
        <v>February</v>
      </c>
      <c r="T726" s="9">
        <f>YEAR('Consolidtaed Data'!$F9333)</f>
        <v>2021</v>
      </c>
    </row>
    <row r="727" spans="1:20" x14ac:dyDescent="0.3">
      <c r="A727" s="9" t="s">
        <v>1537</v>
      </c>
      <c r="B727" s="9" t="s">
        <v>248</v>
      </c>
      <c r="C727" s="9" t="s">
        <v>210</v>
      </c>
      <c r="D727" s="9" t="s">
        <v>43</v>
      </c>
      <c r="E727" s="9" t="s">
        <v>463</v>
      </c>
      <c r="F727" s="10">
        <v>43880</v>
      </c>
      <c r="G727" s="10" t="str">
        <f>VLOOKUP(Table3[[#This Row],[Product ID]],[1]Products!$A:$G,2,0)</f>
        <v>Product 97</v>
      </c>
      <c r="H727" s="22">
        <v>1</v>
      </c>
      <c r="I727" s="9">
        <f>VLOOKUP('Consolidtaed Data'!$B9362,[1]Products!$A:$G,4,0)</f>
        <v>127</v>
      </c>
      <c r="J727" s="9">
        <f>VLOOKUP('Consolidtaed Data'!$B9362,[1]Products!$A:$G,3,0)</f>
        <v>79</v>
      </c>
      <c r="K727" s="9">
        <f>'Consolidtaed Data'!$J9362*'Consolidtaed Data'!$H9362</f>
        <v>871</v>
      </c>
      <c r="L727" s="9">
        <f>'Consolidtaed Data'!$I9362*'Consolidtaed Data'!$H9362</f>
        <v>1708</v>
      </c>
      <c r="M727" s="9">
        <f>'Consolidtaed Data'!$L9362-'Consolidtaed Data'!$K9362</f>
        <v>344</v>
      </c>
      <c r="N727" s="9" t="str">
        <f>VLOOKUP('Consolidtaed Data'!$C9362,[1]Locations!$A:$O,2,0)</f>
        <v>Salinas</v>
      </c>
      <c r="O727" s="9" t="str">
        <f>VLOOKUP('Consolidtaed Data'!$D9362,'[1]Sales People'!$A:$B,2,0)</f>
        <v>Clarence Fox</v>
      </c>
      <c r="P727" s="9" t="str">
        <f>VLOOKUP('Consolidtaed Data'!$E9362,[1]Customers!$A:$B,2,0)</f>
        <v>Adam Bailey</v>
      </c>
      <c r="Q727" s="11">
        <f>WEEKDAY('Consolidtaed Data'!$F9362)</f>
        <v>4</v>
      </c>
      <c r="R727" s="9">
        <f>MONTH('Consolidtaed Data'!$F9362)</f>
        <v>12</v>
      </c>
      <c r="S727" s="9" t="str">
        <f>TEXT(Table3[[#This Row],[Purchase Date]],"MMMM")</f>
        <v>February</v>
      </c>
      <c r="T727" s="9">
        <f>YEAR('Consolidtaed Data'!$F9362)</f>
        <v>2021</v>
      </c>
    </row>
    <row r="728" spans="1:20" x14ac:dyDescent="0.3">
      <c r="A728" s="9" t="s">
        <v>1538</v>
      </c>
      <c r="B728" s="9" t="s">
        <v>806</v>
      </c>
      <c r="C728" s="9" t="s">
        <v>472</v>
      </c>
      <c r="D728" s="9" t="s">
        <v>113</v>
      </c>
      <c r="E728" s="9" t="s">
        <v>1923</v>
      </c>
      <c r="F728" s="10">
        <v>43881</v>
      </c>
      <c r="G728" s="10" t="str">
        <f>VLOOKUP(Table3[[#This Row],[Product ID]],[1]Products!$A:$G,2,0)</f>
        <v>Product 72</v>
      </c>
      <c r="H728" s="22">
        <v>1</v>
      </c>
      <c r="I728" s="9">
        <f>VLOOKUP('Consolidtaed Data'!$B4974,[1]Products!$A:$G,4,0)</f>
        <v>951</v>
      </c>
      <c r="J728" s="9">
        <f>VLOOKUP('Consolidtaed Data'!$B4974,[1]Products!$A:$G,3,0)</f>
        <v>504</v>
      </c>
      <c r="K728" s="9">
        <f>'Consolidtaed Data'!$J4974*'Consolidtaed Data'!$H4974</f>
        <v>2886</v>
      </c>
      <c r="L728" s="9">
        <f>'Consolidtaed Data'!$I4974*'Consolidtaed Data'!$H4974</f>
        <v>4242</v>
      </c>
      <c r="M728" s="9">
        <f>'Consolidtaed Data'!$L4974-'Consolidtaed Data'!$K4974</f>
        <v>690</v>
      </c>
      <c r="N728" s="9" t="str">
        <f>VLOOKUP('Consolidtaed Data'!$C4974,[1]Locations!$A:$O,2,0)</f>
        <v>Huntington Beach</v>
      </c>
      <c r="O728" s="9" t="str">
        <f>VLOOKUP('Consolidtaed Data'!$D4974,'[1]Sales People'!$A:$B,2,0)</f>
        <v>Ryan Welch</v>
      </c>
      <c r="P728" s="9" t="str">
        <f>VLOOKUP('Consolidtaed Data'!$E4974,[1]Customers!$A:$B,2,0)</f>
        <v>Stephen Webb</v>
      </c>
      <c r="Q728" s="11">
        <f>WEEKDAY('Consolidtaed Data'!$F4974)</f>
        <v>5</v>
      </c>
      <c r="R728" s="9">
        <f>MONTH('Consolidtaed Data'!$F4974)</f>
        <v>12</v>
      </c>
      <c r="S728" s="9" t="str">
        <f>TEXT(Table3[[#This Row],[Purchase Date]],"MMMM")</f>
        <v>February</v>
      </c>
      <c r="T728" s="9">
        <f>YEAR('Consolidtaed Data'!$F4974)</f>
        <v>2020</v>
      </c>
    </row>
    <row r="729" spans="1:20" x14ac:dyDescent="0.3">
      <c r="A729" s="9" t="s">
        <v>1539</v>
      </c>
      <c r="B729" s="9" t="s">
        <v>252</v>
      </c>
      <c r="C729" s="9" t="s">
        <v>458</v>
      </c>
      <c r="D729" s="9" t="s">
        <v>229</v>
      </c>
      <c r="E729" s="9" t="s">
        <v>4517</v>
      </c>
      <c r="F729" s="10">
        <v>43881</v>
      </c>
      <c r="G729" s="10" t="str">
        <f>VLOOKUP(Table3[[#This Row],[Product ID]],[1]Products!$A:$G,2,0)</f>
        <v>Product 81</v>
      </c>
      <c r="H729" s="22">
        <v>1</v>
      </c>
      <c r="I729" s="9">
        <f>VLOOKUP('Consolidtaed Data'!$B5281,[1]Products!$A:$G,4,0)</f>
        <v>35</v>
      </c>
      <c r="J729" s="9">
        <f>VLOOKUP('Consolidtaed Data'!$B5281,[1]Products!$A:$G,3,0)</f>
        <v>22</v>
      </c>
      <c r="K729" s="9">
        <f>'Consolidtaed Data'!$J5281*'Consolidtaed Data'!$H5281</f>
        <v>1230</v>
      </c>
      <c r="L729" s="9">
        <f>'Consolidtaed Data'!$I5281*'Consolidtaed Data'!$H5281</f>
        <v>1783</v>
      </c>
      <c r="M729" s="9">
        <f>'Consolidtaed Data'!$L5281-'Consolidtaed Data'!$K5281</f>
        <v>96</v>
      </c>
      <c r="N729" s="9" t="str">
        <f>VLOOKUP('Consolidtaed Data'!$C5281,[1]Locations!$A:$O,2,0)</f>
        <v>Modesto</v>
      </c>
      <c r="O729" s="9" t="str">
        <f>VLOOKUP('Consolidtaed Data'!$D5281,'[1]Sales People'!$A:$B,2,0)</f>
        <v>Christopher Tucker</v>
      </c>
      <c r="P729" s="9" t="str">
        <f>VLOOKUP('Consolidtaed Data'!$E5281,[1]Customers!$A:$B,2,0)</f>
        <v>Wayne Gordon</v>
      </c>
      <c r="Q729" s="11">
        <f>WEEKDAY('Consolidtaed Data'!$F5281)</f>
        <v>1</v>
      </c>
      <c r="R729" s="9">
        <f>MONTH('Consolidtaed Data'!$F5281)</f>
        <v>1</v>
      </c>
      <c r="S729" s="9" t="str">
        <f>TEXT(Table3[[#This Row],[Purchase Date]],"MMMM")</f>
        <v>February</v>
      </c>
      <c r="T729" s="9">
        <f>YEAR('Consolidtaed Data'!$F5281)</f>
        <v>2021</v>
      </c>
    </row>
    <row r="730" spans="1:20" x14ac:dyDescent="0.3">
      <c r="A730" s="9" t="s">
        <v>1541</v>
      </c>
      <c r="B730" s="9" t="s">
        <v>503</v>
      </c>
      <c r="C730" s="9" t="s">
        <v>42</v>
      </c>
      <c r="D730" s="9" t="s">
        <v>402</v>
      </c>
      <c r="E730" s="9" t="s">
        <v>793</v>
      </c>
      <c r="F730" s="10">
        <v>43881</v>
      </c>
      <c r="G730" s="10" t="str">
        <f>VLOOKUP(Table3[[#This Row],[Product ID]],[1]Products!$A:$G,2,0)</f>
        <v>Product 99</v>
      </c>
      <c r="H730" s="22">
        <v>1</v>
      </c>
      <c r="I730" s="9">
        <f>VLOOKUP('Consolidtaed Data'!$B5599,[1]Products!$A:$G,4,0)</f>
        <v>1178</v>
      </c>
      <c r="J730" s="9">
        <f>VLOOKUP('Consolidtaed Data'!$B5599,[1]Products!$A:$G,3,0)</f>
        <v>683</v>
      </c>
      <c r="K730" s="9">
        <f>'Consolidtaed Data'!$J5599*'Consolidtaed Data'!$H5599</f>
        <v>962</v>
      </c>
      <c r="L730" s="9">
        <f>'Consolidtaed Data'!$I5599*'Consolidtaed Data'!$H5599</f>
        <v>1414</v>
      </c>
      <c r="M730" s="9">
        <f>'Consolidtaed Data'!$L5599-'Consolidtaed Data'!$K5599</f>
        <v>660</v>
      </c>
      <c r="N730" s="9" t="str">
        <f>VLOOKUP('Consolidtaed Data'!$C5599,[1]Locations!$A:$O,2,0)</f>
        <v>Oceanside</v>
      </c>
      <c r="O730" s="9" t="str">
        <f>VLOOKUP('Consolidtaed Data'!$D5599,'[1]Sales People'!$A:$B,2,0)</f>
        <v>Ernest Wagner</v>
      </c>
      <c r="P730" s="9" t="str">
        <f>VLOOKUP('Consolidtaed Data'!$E5599,[1]Customers!$A:$B,2,0)</f>
        <v>Benjamin Carter</v>
      </c>
      <c r="Q730" s="11">
        <f>WEEKDAY('Consolidtaed Data'!$F5599)</f>
        <v>6</v>
      </c>
      <c r="R730" s="9">
        <f>MONTH('Consolidtaed Data'!$F5599)</f>
        <v>2</v>
      </c>
      <c r="S730" s="9" t="str">
        <f>TEXT(Table3[[#This Row],[Purchase Date]],"MMMM")</f>
        <v>February</v>
      </c>
      <c r="T730" s="9">
        <f>YEAR('Consolidtaed Data'!$F5599)</f>
        <v>2021</v>
      </c>
    </row>
    <row r="731" spans="1:20" x14ac:dyDescent="0.3">
      <c r="A731" s="9" t="s">
        <v>1543</v>
      </c>
      <c r="B731" s="9" t="s">
        <v>477</v>
      </c>
      <c r="C731" s="9" t="s">
        <v>325</v>
      </c>
      <c r="D731" s="9" t="s">
        <v>272</v>
      </c>
      <c r="E731" s="9" t="s">
        <v>928</v>
      </c>
      <c r="F731" s="10">
        <v>43881</v>
      </c>
      <c r="G731" s="10" t="str">
        <f>VLOOKUP(Table3[[#This Row],[Product ID]],[1]Products!$A:$G,2,0)</f>
        <v>Product 46</v>
      </c>
      <c r="H731" s="22">
        <v>2</v>
      </c>
      <c r="I731" s="9">
        <f>VLOOKUP('Consolidtaed Data'!$B6500,[1]Products!$A:$G,4,0)</f>
        <v>2353</v>
      </c>
      <c r="J731" s="9">
        <f>VLOOKUP('Consolidtaed Data'!$B6500,[1]Products!$A:$G,3,0)</f>
        <v>1788</v>
      </c>
      <c r="K731" s="9">
        <f>'Consolidtaed Data'!$J6500*'Consolidtaed Data'!$H6500</f>
        <v>72</v>
      </c>
      <c r="L731" s="9">
        <f>'Consolidtaed Data'!$I6500*'Consolidtaed Data'!$H6500</f>
        <v>136</v>
      </c>
      <c r="M731" s="9">
        <f>'Consolidtaed Data'!$L6500-'Consolidtaed Data'!$K6500</f>
        <v>858</v>
      </c>
      <c r="N731" s="9" t="str">
        <f>VLOOKUP('Consolidtaed Data'!$C6500,[1]Locations!$A:$O,2,0)</f>
        <v>Carlsbad</v>
      </c>
      <c r="O731" s="9" t="str">
        <f>VLOOKUP('Consolidtaed Data'!$D6500,'[1]Sales People'!$A:$B,2,0)</f>
        <v>Justin Lynch</v>
      </c>
      <c r="P731" s="9" t="str">
        <f>VLOOKUP('Consolidtaed Data'!$E6500,[1]Customers!$A:$B,2,0)</f>
        <v>Jimmy Harper</v>
      </c>
      <c r="Q731" s="11">
        <f>WEEKDAY('Consolidtaed Data'!$F6500)</f>
        <v>1</v>
      </c>
      <c r="R731" s="9">
        <f>MONTH('Consolidtaed Data'!$F6500)</f>
        <v>5</v>
      </c>
      <c r="S731" s="9" t="str">
        <f>TEXT(Table3[[#This Row],[Purchase Date]],"MMMM")</f>
        <v>February</v>
      </c>
      <c r="T731" s="9">
        <f>YEAR('Consolidtaed Data'!$F6500)</f>
        <v>2021</v>
      </c>
    </row>
    <row r="732" spans="1:20" x14ac:dyDescent="0.3">
      <c r="A732" s="9" t="s">
        <v>1544</v>
      </c>
      <c r="B732" s="9" t="s">
        <v>311</v>
      </c>
      <c r="C732" s="9" t="s">
        <v>469</v>
      </c>
      <c r="D732" s="9" t="s">
        <v>272</v>
      </c>
      <c r="E732" s="9" t="s">
        <v>2193</v>
      </c>
      <c r="F732" s="10">
        <v>43881</v>
      </c>
      <c r="G732" s="10" t="str">
        <f>VLOOKUP(Table3[[#This Row],[Product ID]],[1]Products!$A:$G,2,0)</f>
        <v>Product 33</v>
      </c>
      <c r="H732" s="22">
        <v>1</v>
      </c>
      <c r="I732" s="9">
        <f>VLOOKUP('Consolidtaed Data'!$B7117,[1]Products!$A:$G,4,0)</f>
        <v>217</v>
      </c>
      <c r="J732" s="9">
        <f>VLOOKUP('Consolidtaed Data'!$B7117,[1]Products!$A:$G,3,0)</f>
        <v>171</v>
      </c>
      <c r="K732" s="9">
        <f>'Consolidtaed Data'!$J7117*'Consolidtaed Data'!$H7117</f>
        <v>2794</v>
      </c>
      <c r="L732" s="9">
        <f>'Consolidtaed Data'!$I7117*'Consolidtaed Data'!$H7117</f>
        <v>3934</v>
      </c>
      <c r="M732" s="9">
        <f>'Consolidtaed Data'!$L7117-'Consolidtaed Data'!$K7117</f>
        <v>408</v>
      </c>
      <c r="N732" s="9" t="str">
        <f>VLOOKUP('Consolidtaed Data'!$C7117,[1]Locations!$A:$O,2,0)</f>
        <v>Ontario</v>
      </c>
      <c r="O732" s="9" t="str">
        <f>VLOOKUP('Consolidtaed Data'!$D7117,'[1]Sales People'!$A:$B,2,0)</f>
        <v>Roger Robertson</v>
      </c>
      <c r="P732" s="9" t="str">
        <f>VLOOKUP('Consolidtaed Data'!$E7117,[1]Customers!$A:$B,2,0)</f>
        <v>Johnny Butler</v>
      </c>
      <c r="Q732" s="11">
        <f>WEEKDAY('Consolidtaed Data'!$F7117)</f>
        <v>6</v>
      </c>
      <c r="R732" s="9">
        <f>MONTH('Consolidtaed Data'!$F7117)</f>
        <v>6</v>
      </c>
      <c r="S732" s="9" t="str">
        <f>TEXT(Table3[[#This Row],[Purchase Date]],"MMMM")</f>
        <v>February</v>
      </c>
      <c r="T732" s="9">
        <f>YEAR('Consolidtaed Data'!$F7117)</f>
        <v>2021</v>
      </c>
    </row>
    <row r="733" spans="1:20" x14ac:dyDescent="0.3">
      <c r="A733" s="9" t="s">
        <v>1547</v>
      </c>
      <c r="B733" s="9" t="s">
        <v>54</v>
      </c>
      <c r="C733" s="9" t="s">
        <v>635</v>
      </c>
      <c r="D733" s="9" t="s">
        <v>329</v>
      </c>
      <c r="E733" s="9" t="s">
        <v>312</v>
      </c>
      <c r="F733" s="10">
        <v>43881</v>
      </c>
      <c r="G733" s="10" t="str">
        <f>VLOOKUP(Table3[[#This Row],[Product ID]],[1]Products!$A:$G,2,0)</f>
        <v>Product 41</v>
      </c>
      <c r="H733" s="22">
        <v>1</v>
      </c>
      <c r="I733" s="9">
        <f>VLOOKUP('Consolidtaed Data'!$B7448,[1]Products!$A:$G,4,0)</f>
        <v>1367</v>
      </c>
      <c r="J733" s="9">
        <f>VLOOKUP('Consolidtaed Data'!$B7448,[1]Products!$A:$G,3,0)</f>
        <v>984</v>
      </c>
      <c r="K733" s="9">
        <f>'Consolidtaed Data'!$J7448*'Consolidtaed Data'!$H7448</f>
        <v>416</v>
      </c>
      <c r="L733" s="9">
        <f>'Consolidtaed Data'!$I7448*'Consolidtaed Data'!$H7448</f>
        <v>800</v>
      </c>
      <c r="M733" s="9">
        <f>'Consolidtaed Data'!$L7448-'Consolidtaed Data'!$K7448</f>
        <v>329</v>
      </c>
      <c r="N733" s="9" t="str">
        <f>VLOOKUP('Consolidtaed Data'!$C7448,[1]Locations!$A:$O,2,0)</f>
        <v>Murrieta</v>
      </c>
      <c r="O733" s="9" t="str">
        <f>VLOOKUP('Consolidtaed Data'!$D7448,'[1]Sales People'!$A:$B,2,0)</f>
        <v>Kevin Butler</v>
      </c>
      <c r="P733" s="9" t="str">
        <f>VLOOKUP('Consolidtaed Data'!$E7448,[1]Customers!$A:$B,2,0)</f>
        <v>Alan Miller</v>
      </c>
      <c r="Q733" s="11">
        <f>WEEKDAY('Consolidtaed Data'!$F7448)</f>
        <v>2</v>
      </c>
      <c r="R733" s="9">
        <f>MONTH('Consolidtaed Data'!$F7448)</f>
        <v>7</v>
      </c>
      <c r="S733" s="9" t="str">
        <f>TEXT(Table3[[#This Row],[Purchase Date]],"MMMM")</f>
        <v>February</v>
      </c>
      <c r="T733" s="9">
        <f>YEAR('Consolidtaed Data'!$F7448)</f>
        <v>2021</v>
      </c>
    </row>
    <row r="734" spans="1:20" x14ac:dyDescent="0.3">
      <c r="A734" s="9" t="s">
        <v>1548</v>
      </c>
      <c r="B734" s="9" t="s">
        <v>71</v>
      </c>
      <c r="C734" s="9" t="s">
        <v>319</v>
      </c>
      <c r="D734" s="9" t="s">
        <v>153</v>
      </c>
      <c r="E734" s="9" t="s">
        <v>1967</v>
      </c>
      <c r="F734" s="10">
        <v>43881</v>
      </c>
      <c r="G734" s="10" t="str">
        <f>VLOOKUP(Table3[[#This Row],[Product ID]],[1]Products!$A:$G,2,0)</f>
        <v>Product 42</v>
      </c>
      <c r="H734" s="22">
        <v>4</v>
      </c>
      <c r="I734" s="9">
        <f>VLOOKUP('Consolidtaed Data'!$B7592,[1]Products!$A:$G,4,0)</f>
        <v>458</v>
      </c>
      <c r="J734" s="9">
        <f>VLOOKUP('Consolidtaed Data'!$B7592,[1]Products!$A:$G,3,0)</f>
        <v>376</v>
      </c>
      <c r="K734" s="9">
        <f>'Consolidtaed Data'!$J7592*'Consolidtaed Data'!$H7592</f>
        <v>1251</v>
      </c>
      <c r="L734" s="9">
        <f>'Consolidtaed Data'!$I7592*'Consolidtaed Data'!$H7592</f>
        <v>1526</v>
      </c>
      <c r="M734" s="9">
        <f>'Consolidtaed Data'!$L7592-'Consolidtaed Data'!$K7592</f>
        <v>2888</v>
      </c>
      <c r="N734" s="9" t="str">
        <f>VLOOKUP('Consolidtaed Data'!$C7592,[1]Locations!$A:$O,2,0)</f>
        <v>Vista</v>
      </c>
      <c r="O734" s="9" t="str">
        <f>VLOOKUP('Consolidtaed Data'!$D7592,'[1]Sales People'!$A:$B,2,0)</f>
        <v>Ronald Reed</v>
      </c>
      <c r="P734" s="9" t="str">
        <f>VLOOKUP('Consolidtaed Data'!$E7592,[1]Customers!$A:$B,2,0)</f>
        <v>Ryan Price</v>
      </c>
      <c r="Q734" s="11">
        <f>WEEKDAY('Consolidtaed Data'!$F7592)</f>
        <v>7</v>
      </c>
      <c r="R734" s="9">
        <f>MONTH('Consolidtaed Data'!$F7592)</f>
        <v>7</v>
      </c>
      <c r="S734" s="9" t="str">
        <f>TEXT(Table3[[#This Row],[Purchase Date]],"MMMM")</f>
        <v>February</v>
      </c>
      <c r="T734" s="9">
        <f>YEAR('Consolidtaed Data'!$F7592)</f>
        <v>2021</v>
      </c>
    </row>
    <row r="735" spans="1:20" x14ac:dyDescent="0.3">
      <c r="A735" s="9" t="s">
        <v>1549</v>
      </c>
      <c r="B735" s="9" t="s">
        <v>477</v>
      </c>
      <c r="C735" s="9" t="s">
        <v>420</v>
      </c>
      <c r="D735" s="9" t="s">
        <v>113</v>
      </c>
      <c r="E735" s="9" t="s">
        <v>1210</v>
      </c>
      <c r="F735" s="10">
        <v>43881</v>
      </c>
      <c r="G735" s="10" t="str">
        <f>VLOOKUP(Table3[[#This Row],[Product ID]],[1]Products!$A:$G,2,0)</f>
        <v>Product 46</v>
      </c>
      <c r="H735" s="22">
        <v>3</v>
      </c>
      <c r="I735" s="9">
        <f>VLOOKUP('Consolidtaed Data'!$B7931,[1]Products!$A:$G,4,0)</f>
        <v>2091</v>
      </c>
      <c r="J735" s="9">
        <f>VLOOKUP('Consolidtaed Data'!$B7931,[1]Products!$A:$G,3,0)</f>
        <v>1485</v>
      </c>
      <c r="K735" s="9">
        <f>'Consolidtaed Data'!$J7931*'Consolidtaed Data'!$H7931</f>
        <v>1896</v>
      </c>
      <c r="L735" s="9">
        <f>'Consolidtaed Data'!$I7931*'Consolidtaed Data'!$H7931</f>
        <v>2495</v>
      </c>
      <c r="M735" s="9">
        <f>'Consolidtaed Data'!$L7931-'Consolidtaed Data'!$K7931</f>
        <v>476</v>
      </c>
      <c r="N735" s="9" t="str">
        <f>VLOOKUP('Consolidtaed Data'!$C7931,[1]Locations!$A:$O,2,0)</f>
        <v>Santa Clara</v>
      </c>
      <c r="O735" s="9" t="str">
        <f>VLOOKUP('Consolidtaed Data'!$D7931,'[1]Sales People'!$A:$B,2,0)</f>
        <v>Joe Sims</v>
      </c>
      <c r="P735" s="9" t="str">
        <f>VLOOKUP('Consolidtaed Data'!$E7931,[1]Customers!$A:$B,2,0)</f>
        <v>George Stanley</v>
      </c>
      <c r="Q735" s="11">
        <f>WEEKDAY('Consolidtaed Data'!$F7931)</f>
        <v>5</v>
      </c>
      <c r="R735" s="9">
        <f>MONTH('Consolidtaed Data'!$F7931)</f>
        <v>8</v>
      </c>
      <c r="S735" s="9" t="str">
        <f>TEXT(Table3[[#This Row],[Purchase Date]],"MMMM")</f>
        <v>February</v>
      </c>
      <c r="T735" s="9">
        <f>YEAR('Consolidtaed Data'!$F7931)</f>
        <v>2021</v>
      </c>
    </row>
    <row r="736" spans="1:20" x14ac:dyDescent="0.3">
      <c r="A736" s="9" t="s">
        <v>1550</v>
      </c>
      <c r="B736" s="9" t="s">
        <v>301</v>
      </c>
      <c r="C736" s="9" t="s">
        <v>253</v>
      </c>
      <c r="D736" s="9" t="s">
        <v>26</v>
      </c>
      <c r="E736" s="9" t="s">
        <v>663</v>
      </c>
      <c r="F736" s="10">
        <v>43881</v>
      </c>
      <c r="G736" s="10" t="str">
        <f>VLOOKUP(Table3[[#This Row],[Product ID]],[1]Products!$A:$G,2,0)</f>
        <v>Product 57</v>
      </c>
      <c r="H736" s="22">
        <v>3</v>
      </c>
      <c r="I736" s="9">
        <f>VLOOKUP('Consolidtaed Data'!$B7952,[1]Products!$A:$G,4,0)</f>
        <v>35</v>
      </c>
      <c r="J736" s="9">
        <f>VLOOKUP('Consolidtaed Data'!$B7952,[1]Products!$A:$G,3,0)</f>
        <v>22</v>
      </c>
      <c r="K736" s="9">
        <f>'Consolidtaed Data'!$J7952*'Consolidtaed Data'!$H7952</f>
        <v>88</v>
      </c>
      <c r="L736" s="9">
        <f>'Consolidtaed Data'!$I7952*'Consolidtaed Data'!$H7952</f>
        <v>140</v>
      </c>
      <c r="M736" s="9">
        <f>'Consolidtaed Data'!$L7952-'Consolidtaed Data'!$K7952</f>
        <v>799</v>
      </c>
      <c r="N736" s="9" t="str">
        <f>VLOOKUP('Consolidtaed Data'!$C7952,[1]Locations!$A:$O,2,0)</f>
        <v>Anaheim</v>
      </c>
      <c r="O736" s="9" t="str">
        <f>VLOOKUP('Consolidtaed Data'!$D7952,'[1]Sales People'!$A:$B,2,0)</f>
        <v>Kevin Butler</v>
      </c>
      <c r="P736" s="9" t="str">
        <f>VLOOKUP('Consolidtaed Data'!$E7952,[1]Customers!$A:$B,2,0)</f>
        <v>Jerry Smith</v>
      </c>
      <c r="Q736" s="11">
        <f>WEEKDAY('Consolidtaed Data'!$F7952)</f>
        <v>6</v>
      </c>
      <c r="R736" s="9">
        <f>MONTH('Consolidtaed Data'!$F7952)</f>
        <v>8</v>
      </c>
      <c r="S736" s="9" t="str">
        <f>TEXT(Table3[[#This Row],[Purchase Date]],"MMMM")</f>
        <v>February</v>
      </c>
      <c r="T736" s="9">
        <f>YEAR('Consolidtaed Data'!$F7952)</f>
        <v>2021</v>
      </c>
    </row>
    <row r="737" spans="1:20" x14ac:dyDescent="0.3">
      <c r="A737" s="9" t="s">
        <v>1551</v>
      </c>
      <c r="B737" s="9" t="s">
        <v>164</v>
      </c>
      <c r="C737" s="9" t="s">
        <v>289</v>
      </c>
      <c r="D737" s="9" t="s">
        <v>161</v>
      </c>
      <c r="E737" s="9" t="s">
        <v>299</v>
      </c>
      <c r="F737" s="10">
        <v>43881</v>
      </c>
      <c r="G737" s="10" t="str">
        <f>VLOOKUP(Table3[[#This Row],[Product ID]],[1]Products!$A:$G,2,0)</f>
        <v>Product 69</v>
      </c>
      <c r="H737" s="22">
        <v>1</v>
      </c>
      <c r="I737" s="9">
        <f>VLOOKUP('Consolidtaed Data'!$B8466,[1]Products!$A:$G,4,0)</f>
        <v>1848</v>
      </c>
      <c r="J737" s="9">
        <f>VLOOKUP('Consolidtaed Data'!$B8466,[1]Products!$A:$G,3,0)</f>
        <v>1294</v>
      </c>
      <c r="K737" s="9">
        <f>'Consolidtaed Data'!$J8466*'Consolidtaed Data'!$H8466</f>
        <v>2728</v>
      </c>
      <c r="L737" s="9">
        <f>'Consolidtaed Data'!$I8466*'Consolidtaed Data'!$H8466</f>
        <v>5352</v>
      </c>
      <c r="M737" s="9">
        <f>'Consolidtaed Data'!$L8466-'Consolidtaed Data'!$K8466</f>
        <v>364</v>
      </c>
      <c r="N737" s="9" t="str">
        <f>VLOOKUP('Consolidtaed Data'!$C8466,[1]Locations!$A:$O,2,0)</f>
        <v>Fairfield</v>
      </c>
      <c r="O737" s="9" t="str">
        <f>VLOOKUP('Consolidtaed Data'!$D8466,'[1]Sales People'!$A:$B,2,0)</f>
        <v>Joshua Taylor</v>
      </c>
      <c r="P737" s="9" t="str">
        <f>VLOOKUP('Consolidtaed Data'!$E8466,[1]Customers!$A:$B,2,0)</f>
        <v>Howard Moore</v>
      </c>
      <c r="Q737" s="11">
        <f>WEEKDAY('Consolidtaed Data'!$F8466)</f>
        <v>3</v>
      </c>
      <c r="R737" s="9">
        <f>MONTH('Consolidtaed Data'!$F8466)</f>
        <v>10</v>
      </c>
      <c r="S737" s="9" t="str">
        <f>TEXT(Table3[[#This Row],[Purchase Date]],"MMMM")</f>
        <v>February</v>
      </c>
      <c r="T737" s="9">
        <f>YEAR('Consolidtaed Data'!$F8466)</f>
        <v>2021</v>
      </c>
    </row>
    <row r="738" spans="1:20" x14ac:dyDescent="0.3">
      <c r="A738" s="9" t="s">
        <v>1552</v>
      </c>
      <c r="B738" s="9" t="s">
        <v>580</v>
      </c>
      <c r="C738" s="9" t="s">
        <v>564</v>
      </c>
      <c r="D738" s="9" t="s">
        <v>123</v>
      </c>
      <c r="E738" s="9" t="s">
        <v>2810</v>
      </c>
      <c r="F738" s="10">
        <v>43881</v>
      </c>
      <c r="G738" s="10" t="str">
        <f>VLOOKUP(Table3[[#This Row],[Product ID]],[1]Products!$A:$G,2,0)</f>
        <v>Product 1</v>
      </c>
      <c r="H738" s="22">
        <v>1</v>
      </c>
      <c r="I738" s="9">
        <f>VLOOKUP('Consolidtaed Data'!$B8536,[1]Products!$A:$G,4,0)</f>
        <v>545</v>
      </c>
      <c r="J738" s="9">
        <f>VLOOKUP('Consolidtaed Data'!$B8536,[1]Products!$A:$G,3,0)</f>
        <v>425</v>
      </c>
      <c r="K738" s="9">
        <f>'Consolidtaed Data'!$J8536*'Consolidtaed Data'!$H8536</f>
        <v>1484</v>
      </c>
      <c r="L738" s="9">
        <f>'Consolidtaed Data'!$I8536*'Consolidtaed Data'!$H8536</f>
        <v>2283</v>
      </c>
      <c r="M738" s="9">
        <f>'Consolidtaed Data'!$L8536-'Consolidtaed Data'!$K8536</f>
        <v>90</v>
      </c>
      <c r="N738" s="9" t="str">
        <f>VLOOKUP('Consolidtaed Data'!$C8536,[1]Locations!$A:$O,2,0)</f>
        <v>Santa Ana</v>
      </c>
      <c r="O738" s="9" t="str">
        <f>VLOOKUP('Consolidtaed Data'!$D8536,'[1]Sales People'!$A:$B,2,0)</f>
        <v>Martin Perry</v>
      </c>
      <c r="P738" s="9" t="str">
        <f>VLOOKUP('Consolidtaed Data'!$E8536,[1]Customers!$A:$B,2,0)</f>
        <v>Juan Collins</v>
      </c>
      <c r="Q738" s="11">
        <f>WEEKDAY('Consolidtaed Data'!$F8536)</f>
        <v>1</v>
      </c>
      <c r="R738" s="9">
        <f>MONTH('Consolidtaed Data'!$F8536)</f>
        <v>10</v>
      </c>
      <c r="S738" s="9" t="str">
        <f>TEXT(Table3[[#This Row],[Purchase Date]],"MMMM")</f>
        <v>February</v>
      </c>
      <c r="T738" s="9">
        <f>YEAR('Consolidtaed Data'!$F8536)</f>
        <v>2021</v>
      </c>
    </row>
    <row r="739" spans="1:20" x14ac:dyDescent="0.3">
      <c r="A739" s="9" t="s">
        <v>1553</v>
      </c>
      <c r="B739" s="9" t="s">
        <v>24</v>
      </c>
      <c r="C739" s="9" t="s">
        <v>228</v>
      </c>
      <c r="D739" s="9" t="s">
        <v>56</v>
      </c>
      <c r="E739" s="9" t="s">
        <v>1476</v>
      </c>
      <c r="F739" s="10">
        <v>43881</v>
      </c>
      <c r="G739" s="10" t="str">
        <f>VLOOKUP(Table3[[#This Row],[Product ID]],[1]Products!$A:$G,2,0)</f>
        <v>Product 6</v>
      </c>
      <c r="H739" s="22">
        <v>1</v>
      </c>
      <c r="I739" s="9">
        <f>VLOOKUP('Consolidtaed Data'!$B8654,[1]Products!$A:$G,4,0)</f>
        <v>1671</v>
      </c>
      <c r="J739" s="9">
        <f>VLOOKUP('Consolidtaed Data'!$B8654,[1]Products!$A:$G,3,0)</f>
        <v>1220</v>
      </c>
      <c r="K739" s="9">
        <f>'Consolidtaed Data'!$J8654*'Consolidtaed Data'!$H8654</f>
        <v>154</v>
      </c>
      <c r="L739" s="9">
        <f>'Consolidtaed Data'!$I8654*'Consolidtaed Data'!$H8654</f>
        <v>203</v>
      </c>
      <c r="M739" s="9">
        <f>'Consolidtaed Data'!$L8654-'Consolidtaed Data'!$K8654</f>
        <v>431</v>
      </c>
      <c r="N739" s="9" t="str">
        <f>VLOOKUP('Consolidtaed Data'!$C8654,[1]Locations!$A:$O,2,0)</f>
        <v>Sunnyvale</v>
      </c>
      <c r="O739" s="9" t="str">
        <f>VLOOKUP('Consolidtaed Data'!$D8654,'[1]Sales People'!$A:$B,2,0)</f>
        <v>Joshua Taylor</v>
      </c>
      <c r="P739" s="9" t="str">
        <f>VLOOKUP('Consolidtaed Data'!$E8654,[1]Customers!$A:$B,2,0)</f>
        <v>Sean Knight</v>
      </c>
      <c r="Q739" s="11">
        <f>WEEKDAY('Consolidtaed Data'!$F8654)</f>
        <v>4</v>
      </c>
      <c r="R739" s="9">
        <f>MONTH('Consolidtaed Data'!$F8654)</f>
        <v>10</v>
      </c>
      <c r="S739" s="9" t="str">
        <f>TEXT(Table3[[#This Row],[Purchase Date]],"MMMM")</f>
        <v>February</v>
      </c>
      <c r="T739" s="9">
        <f>YEAR('Consolidtaed Data'!$F8654)</f>
        <v>2021</v>
      </c>
    </row>
    <row r="740" spans="1:20" x14ac:dyDescent="0.3">
      <c r="A740" s="9" t="s">
        <v>1555</v>
      </c>
      <c r="B740" s="9" t="s">
        <v>54</v>
      </c>
      <c r="C740" s="9" t="s">
        <v>39</v>
      </c>
      <c r="D740" s="9" t="s">
        <v>68</v>
      </c>
      <c r="E740" s="9" t="s">
        <v>845</v>
      </c>
      <c r="F740" s="10">
        <v>43881</v>
      </c>
      <c r="G740" s="10" t="str">
        <f>VLOOKUP(Table3[[#This Row],[Product ID]],[1]Products!$A:$G,2,0)</f>
        <v>Product 41</v>
      </c>
      <c r="H740" s="22">
        <v>1</v>
      </c>
      <c r="I740" s="9">
        <f>VLOOKUP('Consolidtaed Data'!$B8872,[1]Products!$A:$G,4,0)</f>
        <v>817</v>
      </c>
      <c r="J740" s="9">
        <f>VLOOKUP('Consolidtaed Data'!$B8872,[1]Products!$A:$G,3,0)</f>
        <v>409</v>
      </c>
      <c r="K740" s="9">
        <f>'Consolidtaed Data'!$J8872*'Consolidtaed Data'!$H8872</f>
        <v>158</v>
      </c>
      <c r="L740" s="9">
        <f>'Consolidtaed Data'!$I8872*'Consolidtaed Data'!$H8872</f>
        <v>254</v>
      </c>
      <c r="M740" s="9">
        <f>'Consolidtaed Data'!$L8872-'Consolidtaed Data'!$K8872</f>
        <v>825</v>
      </c>
      <c r="N740" s="9" t="str">
        <f>VLOOKUP('Consolidtaed Data'!$C8872,[1]Locations!$A:$O,2,0)</f>
        <v>Palmdale</v>
      </c>
      <c r="O740" s="9" t="str">
        <f>VLOOKUP('Consolidtaed Data'!$D8872,'[1]Sales People'!$A:$B,2,0)</f>
        <v>Ryan Butler</v>
      </c>
      <c r="P740" s="9" t="str">
        <f>VLOOKUP('Consolidtaed Data'!$E8872,[1]Customers!$A:$B,2,0)</f>
        <v>Michael Austin</v>
      </c>
      <c r="Q740" s="11">
        <f>WEEKDAY('Consolidtaed Data'!$F8872)</f>
        <v>5</v>
      </c>
      <c r="R740" s="9">
        <f>MONTH('Consolidtaed Data'!$F8872)</f>
        <v>11</v>
      </c>
      <c r="S740" s="9" t="str">
        <f>TEXT(Table3[[#This Row],[Purchase Date]],"MMMM")</f>
        <v>February</v>
      </c>
      <c r="T740" s="9">
        <f>YEAR('Consolidtaed Data'!$F8872)</f>
        <v>2021</v>
      </c>
    </row>
    <row r="741" spans="1:20" x14ac:dyDescent="0.3">
      <c r="A741" s="9" t="s">
        <v>1557</v>
      </c>
      <c r="B741" s="9" t="s">
        <v>188</v>
      </c>
      <c r="C741" s="9" t="s">
        <v>295</v>
      </c>
      <c r="D741" s="9" t="s">
        <v>241</v>
      </c>
      <c r="E741" s="9" t="s">
        <v>380</v>
      </c>
      <c r="F741" s="10">
        <v>43881</v>
      </c>
      <c r="G741" s="10" t="str">
        <f>VLOOKUP(Table3[[#This Row],[Product ID]],[1]Products!$A:$G,2,0)</f>
        <v>Product 63</v>
      </c>
      <c r="H741" s="22">
        <v>4</v>
      </c>
      <c r="I741" s="9">
        <f>VLOOKUP('Consolidtaed Data'!$B9249,[1]Products!$A:$G,4,0)</f>
        <v>2241</v>
      </c>
      <c r="J741" s="9">
        <f>VLOOKUP('Consolidtaed Data'!$B9249,[1]Products!$A:$G,3,0)</f>
        <v>1367</v>
      </c>
      <c r="K741" s="9">
        <f>'Consolidtaed Data'!$J9249*'Consolidtaed Data'!$H9249</f>
        <v>510</v>
      </c>
      <c r="L741" s="9">
        <f>'Consolidtaed Data'!$I9249*'Consolidtaed Data'!$H9249</f>
        <v>784</v>
      </c>
      <c r="M741" s="9">
        <f>'Consolidtaed Data'!$L9249-'Consolidtaed Data'!$K9249</f>
        <v>3348</v>
      </c>
      <c r="N741" s="9" t="str">
        <f>VLOOKUP('Consolidtaed Data'!$C9249,[1]Locations!$A:$O,2,0)</f>
        <v>West Covina</v>
      </c>
      <c r="O741" s="9" t="str">
        <f>VLOOKUP('Consolidtaed Data'!$D9249,'[1]Sales People'!$A:$B,2,0)</f>
        <v>Joe Sims</v>
      </c>
      <c r="P741" s="9" t="str">
        <f>VLOOKUP('Consolidtaed Data'!$E9249,[1]Customers!$A:$B,2,0)</f>
        <v>Carl Anderson</v>
      </c>
      <c r="Q741" s="11">
        <f>WEEKDAY('Consolidtaed Data'!$F9249)</f>
        <v>4</v>
      </c>
      <c r="R741" s="9">
        <f>MONTH('Consolidtaed Data'!$F9249)</f>
        <v>12</v>
      </c>
      <c r="S741" s="9" t="str">
        <f>TEXT(Table3[[#This Row],[Purchase Date]],"MMMM")</f>
        <v>February</v>
      </c>
      <c r="T741" s="9">
        <f>YEAR('Consolidtaed Data'!$F9249)</f>
        <v>2021</v>
      </c>
    </row>
    <row r="742" spans="1:20" x14ac:dyDescent="0.3">
      <c r="A742" s="9" t="s">
        <v>1558</v>
      </c>
      <c r="B742" s="9" t="s">
        <v>240</v>
      </c>
      <c r="C742" s="9" t="s">
        <v>231</v>
      </c>
      <c r="D742" s="9" t="s">
        <v>95</v>
      </c>
      <c r="E742" s="9" t="s">
        <v>1424</v>
      </c>
      <c r="F742" s="10">
        <v>43881</v>
      </c>
      <c r="G742" s="10" t="str">
        <f>VLOOKUP(Table3[[#This Row],[Product ID]],[1]Products!$A:$G,2,0)</f>
        <v>Product 70</v>
      </c>
      <c r="H742" s="22">
        <v>3</v>
      </c>
      <c r="I742" s="9">
        <f>VLOOKUP('Consolidtaed Data'!$B9399,[1]Products!$A:$G,4,0)</f>
        <v>1566</v>
      </c>
      <c r="J742" s="9">
        <f>VLOOKUP('Consolidtaed Data'!$B9399,[1]Products!$A:$G,3,0)</f>
        <v>1190</v>
      </c>
      <c r="K742" s="9">
        <f>'Consolidtaed Data'!$J9399*'Consolidtaed Data'!$H9399</f>
        <v>3201</v>
      </c>
      <c r="L742" s="9">
        <f>'Consolidtaed Data'!$I9399*'Consolidtaed Data'!$H9399</f>
        <v>5427</v>
      </c>
      <c r="M742" s="9">
        <f>'Consolidtaed Data'!$L9399-'Consolidtaed Data'!$K9399</f>
        <v>892</v>
      </c>
      <c r="N742" s="9" t="str">
        <f>VLOOKUP('Consolidtaed Data'!$C9399,[1]Locations!$A:$O,2,0)</f>
        <v>Vista</v>
      </c>
      <c r="O742" s="9" t="str">
        <f>VLOOKUP('Consolidtaed Data'!$D9399,'[1]Sales People'!$A:$B,2,0)</f>
        <v>Ryan Butler</v>
      </c>
      <c r="P742" s="9" t="str">
        <f>VLOOKUP('Consolidtaed Data'!$E9399,[1]Customers!$A:$B,2,0)</f>
        <v>Bruce Morrison</v>
      </c>
      <c r="Q742" s="11">
        <f>WEEKDAY('Consolidtaed Data'!$F9399)</f>
        <v>7</v>
      </c>
      <c r="R742" s="9">
        <f>MONTH('Consolidtaed Data'!$F9399)</f>
        <v>12</v>
      </c>
      <c r="S742" s="9" t="str">
        <f>TEXT(Table3[[#This Row],[Purchase Date]],"MMMM")</f>
        <v>February</v>
      </c>
      <c r="T742" s="9">
        <f>YEAR('Consolidtaed Data'!$F9399)</f>
        <v>2021</v>
      </c>
    </row>
    <row r="743" spans="1:20" x14ac:dyDescent="0.3">
      <c r="A743" s="9" t="s">
        <v>1559</v>
      </c>
      <c r="B743" s="9" t="s">
        <v>692</v>
      </c>
      <c r="C743" s="9" t="s">
        <v>192</v>
      </c>
      <c r="D743" s="9" t="s">
        <v>329</v>
      </c>
      <c r="E743" s="9" t="s">
        <v>913</v>
      </c>
      <c r="F743" s="10">
        <v>43882</v>
      </c>
      <c r="G743" s="10" t="str">
        <f>VLOOKUP(Table3[[#This Row],[Product ID]],[1]Products!$A:$G,2,0)</f>
        <v>Product 83</v>
      </c>
      <c r="H743" s="22">
        <v>1</v>
      </c>
      <c r="I743" s="9">
        <f>VLOOKUP('Consolidtaed Data'!$B5203,[1]Products!$A:$G,4,0)</f>
        <v>378</v>
      </c>
      <c r="J743" s="9">
        <f>VLOOKUP('Consolidtaed Data'!$B5203,[1]Products!$A:$G,3,0)</f>
        <v>291</v>
      </c>
      <c r="K743" s="9">
        <f>'Consolidtaed Data'!$J5203*'Consolidtaed Data'!$H5203</f>
        <v>421</v>
      </c>
      <c r="L743" s="9">
        <f>'Consolidtaed Data'!$I5203*'Consolidtaed Data'!$H5203</f>
        <v>561</v>
      </c>
      <c r="M743" s="9">
        <f>'Consolidtaed Data'!$L5203-'Consolidtaed Data'!$K5203</f>
        <v>731</v>
      </c>
      <c r="N743" s="9" t="str">
        <f>VLOOKUP('Consolidtaed Data'!$C5203,[1]Locations!$A:$O,2,0)</f>
        <v>Murrieta</v>
      </c>
      <c r="O743" s="9" t="str">
        <f>VLOOKUP('Consolidtaed Data'!$D5203,'[1]Sales People'!$A:$B,2,0)</f>
        <v>Jeremy Mendoza</v>
      </c>
      <c r="P743" s="9" t="str">
        <f>VLOOKUP('Consolidtaed Data'!$E5203,[1]Customers!$A:$B,2,0)</f>
        <v>Sean Black</v>
      </c>
      <c r="Q743" s="11">
        <f>WEEKDAY('Consolidtaed Data'!$F5203)</f>
        <v>1</v>
      </c>
      <c r="R743" s="9">
        <f>MONTH('Consolidtaed Data'!$F5203)</f>
        <v>1</v>
      </c>
      <c r="S743" s="9" t="str">
        <f>TEXT(Table3[[#This Row],[Purchase Date]],"MMMM")</f>
        <v>February</v>
      </c>
      <c r="T743" s="9">
        <f>YEAR('Consolidtaed Data'!$F5203)</f>
        <v>2021</v>
      </c>
    </row>
    <row r="744" spans="1:20" x14ac:dyDescent="0.3">
      <c r="A744" s="9" t="s">
        <v>1560</v>
      </c>
      <c r="B744" s="9" t="s">
        <v>230</v>
      </c>
      <c r="C744" s="9" t="s">
        <v>344</v>
      </c>
      <c r="D744" s="9" t="s">
        <v>326</v>
      </c>
      <c r="E744" s="9" t="s">
        <v>1174</v>
      </c>
      <c r="F744" s="10">
        <v>43882</v>
      </c>
      <c r="G744" s="10" t="str">
        <f>VLOOKUP(Table3[[#This Row],[Product ID]],[1]Products!$A:$G,2,0)</f>
        <v>Product 31</v>
      </c>
      <c r="H744" s="22">
        <v>2</v>
      </c>
      <c r="I744" s="9">
        <f>VLOOKUP('Consolidtaed Data'!$B5387,[1]Products!$A:$G,4,0)</f>
        <v>684</v>
      </c>
      <c r="J744" s="9">
        <f>VLOOKUP('Consolidtaed Data'!$B5387,[1]Products!$A:$G,3,0)</f>
        <v>561</v>
      </c>
      <c r="K744" s="9">
        <f>'Consolidtaed Data'!$J5387*'Consolidtaed Data'!$H5387</f>
        <v>2144</v>
      </c>
      <c r="L744" s="9">
        <f>'Consolidtaed Data'!$I5387*'Consolidtaed Data'!$H5387</f>
        <v>3200</v>
      </c>
      <c r="M744" s="9">
        <f>'Consolidtaed Data'!$L5387-'Consolidtaed Data'!$K5387</f>
        <v>1024</v>
      </c>
      <c r="N744" s="9" t="str">
        <f>VLOOKUP('Consolidtaed Data'!$C5387,[1]Locations!$A:$O,2,0)</f>
        <v>Fullerton</v>
      </c>
      <c r="O744" s="9" t="str">
        <f>VLOOKUP('Consolidtaed Data'!$D5387,'[1]Sales People'!$A:$B,2,0)</f>
        <v>Kenneth Bradley</v>
      </c>
      <c r="P744" s="9" t="str">
        <f>VLOOKUP('Consolidtaed Data'!$E5387,[1]Customers!$A:$B,2,0)</f>
        <v>Jeremy Rice</v>
      </c>
      <c r="Q744" s="11">
        <f>WEEKDAY('Consolidtaed Data'!$F5387)</f>
        <v>3</v>
      </c>
      <c r="R744" s="9">
        <f>MONTH('Consolidtaed Data'!$F5387)</f>
        <v>2</v>
      </c>
      <c r="S744" s="9" t="str">
        <f>TEXT(Table3[[#This Row],[Purchase Date]],"MMMM")</f>
        <v>February</v>
      </c>
      <c r="T744" s="9">
        <f>YEAR('Consolidtaed Data'!$F5387)</f>
        <v>2021</v>
      </c>
    </row>
    <row r="745" spans="1:20" x14ac:dyDescent="0.3">
      <c r="A745" s="9" t="s">
        <v>1561</v>
      </c>
      <c r="B745" s="9" t="s">
        <v>185</v>
      </c>
      <c r="C745" s="9" t="s">
        <v>319</v>
      </c>
      <c r="D745" s="9" t="s">
        <v>374</v>
      </c>
      <c r="E745" s="9" t="s">
        <v>540</v>
      </c>
      <c r="F745" s="10">
        <v>43882</v>
      </c>
      <c r="G745" s="10" t="str">
        <f>VLOOKUP(Table3[[#This Row],[Product ID]],[1]Products!$A:$G,2,0)</f>
        <v>Product 65</v>
      </c>
      <c r="H745" s="22">
        <v>3</v>
      </c>
      <c r="I745" s="9">
        <f>VLOOKUP('Consolidtaed Data'!$B5805,[1]Products!$A:$G,4,0)</f>
        <v>1862</v>
      </c>
      <c r="J745" s="9">
        <f>VLOOKUP('Consolidtaed Data'!$B5805,[1]Products!$A:$G,3,0)</f>
        <v>1173</v>
      </c>
      <c r="K745" s="9">
        <f>'Consolidtaed Data'!$J5805*'Consolidtaed Data'!$H5805</f>
        <v>816</v>
      </c>
      <c r="L745" s="9">
        <f>'Consolidtaed Data'!$I5805*'Consolidtaed Data'!$H5805</f>
        <v>1008</v>
      </c>
      <c r="M745" s="9">
        <f>'Consolidtaed Data'!$L5805-'Consolidtaed Data'!$K5805</f>
        <v>64</v>
      </c>
      <c r="N745" s="9" t="str">
        <f>VLOOKUP('Consolidtaed Data'!$C5805,[1]Locations!$A:$O,2,0)</f>
        <v>Fontana</v>
      </c>
      <c r="O745" s="9" t="str">
        <f>VLOOKUP('Consolidtaed Data'!$D5805,'[1]Sales People'!$A:$B,2,0)</f>
        <v>Joe Sims</v>
      </c>
      <c r="P745" s="9" t="str">
        <f>VLOOKUP('Consolidtaed Data'!$E5805,[1]Customers!$A:$B,2,0)</f>
        <v>Thomas Daniels</v>
      </c>
      <c r="Q745" s="11">
        <f>WEEKDAY('Consolidtaed Data'!$F5805)</f>
        <v>5</v>
      </c>
      <c r="R745" s="9">
        <f>MONTH('Consolidtaed Data'!$F5805)</f>
        <v>3</v>
      </c>
      <c r="S745" s="9" t="str">
        <f>TEXT(Table3[[#This Row],[Purchase Date]],"MMMM")</f>
        <v>February</v>
      </c>
      <c r="T745" s="9">
        <f>YEAR('Consolidtaed Data'!$F5805)</f>
        <v>2021</v>
      </c>
    </row>
    <row r="746" spans="1:20" x14ac:dyDescent="0.3">
      <c r="A746" s="9" t="s">
        <v>1562</v>
      </c>
      <c r="B746" s="9" t="s">
        <v>397</v>
      </c>
      <c r="C746" s="9" t="s">
        <v>564</v>
      </c>
      <c r="D746" s="9" t="s">
        <v>246</v>
      </c>
      <c r="E746" s="9" t="s">
        <v>1798</v>
      </c>
      <c r="F746" s="10">
        <v>43882</v>
      </c>
      <c r="G746" s="10" t="str">
        <f>VLOOKUP(Table3[[#This Row],[Product ID]],[1]Products!$A:$G,2,0)</f>
        <v>Product 20</v>
      </c>
      <c r="H746" s="22">
        <v>1</v>
      </c>
      <c r="I746" s="9">
        <f>VLOOKUP('Consolidtaed Data'!$B5845,[1]Products!$A:$G,4,0)</f>
        <v>2257</v>
      </c>
      <c r="J746" s="9">
        <f>VLOOKUP('Consolidtaed Data'!$B5845,[1]Products!$A:$G,3,0)</f>
        <v>1535</v>
      </c>
      <c r="K746" s="9">
        <f>'Consolidtaed Data'!$J5845*'Consolidtaed Data'!$H5845</f>
        <v>478</v>
      </c>
      <c r="L746" s="9">
        <f>'Consolidtaed Data'!$I5845*'Consolidtaed Data'!$H5845</f>
        <v>886</v>
      </c>
      <c r="M746" s="9">
        <f>'Consolidtaed Data'!$L5845-'Consolidtaed Data'!$K5845</f>
        <v>1392</v>
      </c>
      <c r="N746" s="9" t="str">
        <f>VLOOKUP('Consolidtaed Data'!$C5845,[1]Locations!$A:$O,2,0)</f>
        <v>Fresno</v>
      </c>
      <c r="O746" s="9" t="str">
        <f>VLOOKUP('Consolidtaed Data'!$D5845,'[1]Sales People'!$A:$B,2,0)</f>
        <v>Martin Perry</v>
      </c>
      <c r="P746" s="9" t="str">
        <f>VLOOKUP('Consolidtaed Data'!$E5845,[1]Customers!$A:$B,2,0)</f>
        <v>Joe Hanson</v>
      </c>
      <c r="Q746" s="11">
        <f>WEEKDAY('Consolidtaed Data'!$F5845)</f>
        <v>7</v>
      </c>
      <c r="R746" s="9">
        <f>MONTH('Consolidtaed Data'!$F5845)</f>
        <v>3</v>
      </c>
      <c r="S746" s="9" t="str">
        <f>TEXT(Table3[[#This Row],[Purchase Date]],"MMMM")</f>
        <v>February</v>
      </c>
      <c r="T746" s="9">
        <f>YEAR('Consolidtaed Data'!$F5845)</f>
        <v>2021</v>
      </c>
    </row>
    <row r="747" spans="1:20" x14ac:dyDescent="0.3">
      <c r="A747" s="9" t="s">
        <v>1564</v>
      </c>
      <c r="B747" s="9" t="s">
        <v>490</v>
      </c>
      <c r="C747" s="9" t="s">
        <v>635</v>
      </c>
      <c r="D747" s="9" t="s">
        <v>206</v>
      </c>
      <c r="E747" s="9" t="s">
        <v>1322</v>
      </c>
      <c r="F747" s="10">
        <v>43882</v>
      </c>
      <c r="G747" s="10" t="str">
        <f>VLOOKUP(Table3[[#This Row],[Product ID]],[1]Products!$A:$G,2,0)</f>
        <v>Product 79</v>
      </c>
      <c r="H747" s="22">
        <v>3</v>
      </c>
      <c r="I747" s="9">
        <f>VLOOKUP('Consolidtaed Data'!$B5943,[1]Products!$A:$G,4,0)</f>
        <v>1671</v>
      </c>
      <c r="J747" s="9">
        <f>VLOOKUP('Consolidtaed Data'!$B5943,[1]Products!$A:$G,3,0)</f>
        <v>1220</v>
      </c>
      <c r="K747" s="9">
        <f>'Consolidtaed Data'!$J5943*'Consolidtaed Data'!$H5943</f>
        <v>5322</v>
      </c>
      <c r="L747" s="9">
        <f>'Consolidtaed Data'!$I5943*'Consolidtaed Data'!$H5943</f>
        <v>7392</v>
      </c>
      <c r="M747" s="9">
        <f>'Consolidtaed Data'!$L5943-'Consolidtaed Data'!$K5943</f>
        <v>2640</v>
      </c>
      <c r="N747" s="9" t="str">
        <f>VLOOKUP('Consolidtaed Data'!$C5943,[1]Locations!$A:$O,2,0)</f>
        <v>El Cajon</v>
      </c>
      <c r="O747" s="9" t="str">
        <f>VLOOKUP('Consolidtaed Data'!$D5943,'[1]Sales People'!$A:$B,2,0)</f>
        <v>Ryan Welch</v>
      </c>
      <c r="P747" s="9" t="str">
        <f>VLOOKUP('Consolidtaed Data'!$E5943,[1]Customers!$A:$B,2,0)</f>
        <v>Benjamin Carter</v>
      </c>
      <c r="Q747" s="11">
        <f>WEEKDAY('Consolidtaed Data'!$F5943)</f>
        <v>7</v>
      </c>
      <c r="R747" s="9">
        <f>MONTH('Consolidtaed Data'!$F5943)</f>
        <v>3</v>
      </c>
      <c r="S747" s="9" t="str">
        <f>TEXT(Table3[[#This Row],[Purchase Date]],"MMMM")</f>
        <v>February</v>
      </c>
      <c r="T747" s="9">
        <f>YEAR('Consolidtaed Data'!$F5943)</f>
        <v>2021</v>
      </c>
    </row>
    <row r="748" spans="1:20" x14ac:dyDescent="0.3">
      <c r="A748" s="9" t="s">
        <v>1565</v>
      </c>
      <c r="B748" s="9" t="s">
        <v>298</v>
      </c>
      <c r="C748" s="9" t="s">
        <v>72</v>
      </c>
      <c r="D748" s="9" t="s">
        <v>374</v>
      </c>
      <c r="E748" s="9" t="s">
        <v>1773</v>
      </c>
      <c r="F748" s="10">
        <v>43882</v>
      </c>
      <c r="G748" s="10" t="str">
        <f>VLOOKUP(Table3[[#This Row],[Product ID]],[1]Products!$A:$G,2,0)</f>
        <v>Product 53</v>
      </c>
      <c r="H748" s="22">
        <v>4</v>
      </c>
      <c r="I748" s="9">
        <f>VLOOKUP('Consolidtaed Data'!$B5989,[1]Products!$A:$G,4,0)</f>
        <v>800</v>
      </c>
      <c r="J748" s="9">
        <f>VLOOKUP('Consolidtaed Data'!$B5989,[1]Products!$A:$G,3,0)</f>
        <v>536</v>
      </c>
      <c r="K748" s="9">
        <f>'Consolidtaed Data'!$J5989*'Consolidtaed Data'!$H5989</f>
        <v>1890</v>
      </c>
      <c r="L748" s="9">
        <f>'Consolidtaed Data'!$I5989*'Consolidtaed Data'!$H5989</f>
        <v>3778</v>
      </c>
      <c r="M748" s="9">
        <f>'Consolidtaed Data'!$L5989-'Consolidtaed Data'!$K5989</f>
        <v>690</v>
      </c>
      <c r="N748" s="9" t="str">
        <f>VLOOKUP('Consolidtaed Data'!$C5989,[1]Locations!$A:$O,2,0)</f>
        <v>Burbank</v>
      </c>
      <c r="O748" s="9" t="str">
        <f>VLOOKUP('Consolidtaed Data'!$D5989,'[1]Sales People'!$A:$B,2,0)</f>
        <v>Carl Hall</v>
      </c>
      <c r="P748" s="9" t="str">
        <f>VLOOKUP('Consolidtaed Data'!$E5989,[1]Customers!$A:$B,2,0)</f>
        <v>Jonathan Pierce</v>
      </c>
      <c r="Q748" s="11">
        <f>WEEKDAY('Consolidtaed Data'!$F5989)</f>
        <v>5</v>
      </c>
      <c r="R748" s="9">
        <f>MONTH('Consolidtaed Data'!$F5989)</f>
        <v>4</v>
      </c>
      <c r="S748" s="9" t="str">
        <f>TEXT(Table3[[#This Row],[Purchase Date]],"MMMM")</f>
        <v>February</v>
      </c>
      <c r="T748" s="9">
        <f>YEAR('Consolidtaed Data'!$F5989)</f>
        <v>2021</v>
      </c>
    </row>
    <row r="749" spans="1:20" x14ac:dyDescent="0.3">
      <c r="A749" s="9" t="s">
        <v>1566</v>
      </c>
      <c r="B749" s="9" t="s">
        <v>177</v>
      </c>
      <c r="C749" s="9" t="s">
        <v>12</v>
      </c>
      <c r="D749" s="9" t="s">
        <v>105</v>
      </c>
      <c r="E749" s="9" t="s">
        <v>527</v>
      </c>
      <c r="F749" s="10">
        <v>43882</v>
      </c>
      <c r="G749" s="10" t="str">
        <f>VLOOKUP(Table3[[#This Row],[Product ID]],[1]Products!$A:$G,2,0)</f>
        <v>Product 5</v>
      </c>
      <c r="H749" s="22">
        <v>1</v>
      </c>
      <c r="I749" s="9">
        <f>VLOOKUP('Consolidtaed Data'!$B6138,[1]Products!$A:$G,4,0)</f>
        <v>1783</v>
      </c>
      <c r="J749" s="9">
        <f>VLOOKUP('Consolidtaed Data'!$B6138,[1]Products!$A:$G,3,0)</f>
        <v>1516</v>
      </c>
      <c r="K749" s="9">
        <f>'Consolidtaed Data'!$J6138*'Consolidtaed Data'!$H6138</f>
        <v>882</v>
      </c>
      <c r="L749" s="9">
        <f>'Consolidtaed Data'!$I6138*'Consolidtaed Data'!$H6138</f>
        <v>1104</v>
      </c>
      <c r="M749" s="9">
        <f>'Consolidtaed Data'!$L6138-'Consolidtaed Data'!$K6138</f>
        <v>246</v>
      </c>
      <c r="N749" s="9" t="str">
        <f>VLOOKUP('Consolidtaed Data'!$C6138,[1]Locations!$A:$O,2,0)</f>
        <v>Hayward</v>
      </c>
      <c r="O749" s="9" t="str">
        <f>VLOOKUP('Consolidtaed Data'!$D6138,'[1]Sales People'!$A:$B,2,0)</f>
        <v>Kenneth Bradley</v>
      </c>
      <c r="P749" s="9" t="str">
        <f>VLOOKUP('Consolidtaed Data'!$E6138,[1]Customers!$A:$B,2,0)</f>
        <v>Carl Martin</v>
      </c>
      <c r="Q749" s="11">
        <f>WEEKDAY('Consolidtaed Data'!$F6138)</f>
        <v>2</v>
      </c>
      <c r="R749" s="9">
        <f>MONTH('Consolidtaed Data'!$F6138)</f>
        <v>4</v>
      </c>
      <c r="S749" s="9" t="str">
        <f>TEXT(Table3[[#This Row],[Purchase Date]],"MMMM")</f>
        <v>February</v>
      </c>
      <c r="T749" s="9">
        <f>YEAR('Consolidtaed Data'!$F6138)</f>
        <v>2021</v>
      </c>
    </row>
    <row r="750" spans="1:20" x14ac:dyDescent="0.3">
      <c r="A750" s="9" t="s">
        <v>1569</v>
      </c>
      <c r="B750" s="9" t="s">
        <v>529</v>
      </c>
      <c r="C750" s="9" t="s">
        <v>249</v>
      </c>
      <c r="D750" s="9" t="s">
        <v>241</v>
      </c>
      <c r="E750" s="9" t="s">
        <v>1845</v>
      </c>
      <c r="F750" s="10">
        <v>43882</v>
      </c>
      <c r="G750" s="10" t="str">
        <f>VLOOKUP(Table3[[#This Row],[Product ID]],[1]Products!$A:$G,2,0)</f>
        <v>Product 56</v>
      </c>
      <c r="H750" s="22">
        <v>2</v>
      </c>
      <c r="I750" s="9">
        <f>VLOOKUP('Consolidtaed Data'!$B6600,[1]Products!$A:$G,4,0)</f>
        <v>1119</v>
      </c>
      <c r="J750" s="9">
        <f>VLOOKUP('Consolidtaed Data'!$B6600,[1]Products!$A:$G,3,0)</f>
        <v>683</v>
      </c>
      <c r="K750" s="9">
        <f>'Consolidtaed Data'!$J6600*'Consolidtaed Data'!$H6600</f>
        <v>1230</v>
      </c>
      <c r="L750" s="9">
        <f>'Consolidtaed Data'!$I6600*'Consolidtaed Data'!$H6600</f>
        <v>1783</v>
      </c>
      <c r="M750" s="9">
        <f>'Consolidtaed Data'!$L6600-'Consolidtaed Data'!$K6600</f>
        <v>2397</v>
      </c>
      <c r="N750" s="9" t="str">
        <f>VLOOKUP('Consolidtaed Data'!$C6600,[1]Locations!$A:$O,2,0)</f>
        <v>Stockton</v>
      </c>
      <c r="O750" s="9" t="str">
        <f>VLOOKUP('Consolidtaed Data'!$D6600,'[1]Sales People'!$A:$B,2,0)</f>
        <v>John Reyes</v>
      </c>
      <c r="P750" s="9" t="str">
        <f>VLOOKUP('Consolidtaed Data'!$E6600,[1]Customers!$A:$B,2,0)</f>
        <v>Joshua Bennett</v>
      </c>
      <c r="Q750" s="11">
        <f>WEEKDAY('Consolidtaed Data'!$F6600)</f>
        <v>2</v>
      </c>
      <c r="R750" s="9">
        <f>MONTH('Consolidtaed Data'!$F6600)</f>
        <v>5</v>
      </c>
      <c r="S750" s="9" t="str">
        <f>TEXT(Table3[[#This Row],[Purchase Date]],"MMMM")</f>
        <v>February</v>
      </c>
      <c r="T750" s="9">
        <f>YEAR('Consolidtaed Data'!$F6600)</f>
        <v>2021</v>
      </c>
    </row>
    <row r="751" spans="1:20" x14ac:dyDescent="0.3">
      <c r="A751" s="9" t="s">
        <v>1570</v>
      </c>
      <c r="B751" s="9" t="s">
        <v>164</v>
      </c>
      <c r="C751" s="9" t="s">
        <v>635</v>
      </c>
      <c r="D751" s="9" t="s">
        <v>51</v>
      </c>
      <c r="E751" s="9" t="s">
        <v>1934</v>
      </c>
      <c r="F751" s="10">
        <v>43882</v>
      </c>
      <c r="G751" s="10" t="str">
        <f>VLOOKUP(Table3[[#This Row],[Product ID]],[1]Products!$A:$G,2,0)</f>
        <v>Product 69</v>
      </c>
      <c r="H751" s="22">
        <v>1</v>
      </c>
      <c r="I751" s="9">
        <f>VLOOKUP('Consolidtaed Data'!$B6764,[1]Products!$A:$G,4,0)</f>
        <v>112</v>
      </c>
      <c r="J751" s="9">
        <f>VLOOKUP('Consolidtaed Data'!$B6764,[1]Products!$A:$G,3,0)</f>
        <v>90</v>
      </c>
      <c r="K751" s="9">
        <f>'Consolidtaed Data'!$J6764*'Consolidtaed Data'!$H6764</f>
        <v>1234</v>
      </c>
      <c r="L751" s="9">
        <f>'Consolidtaed Data'!$I6764*'Consolidtaed Data'!$H6764</f>
        <v>1582</v>
      </c>
      <c r="M751" s="9">
        <f>'Consolidtaed Data'!$L6764-'Consolidtaed Data'!$K6764</f>
        <v>1086</v>
      </c>
      <c r="N751" s="9" t="str">
        <f>VLOOKUP('Consolidtaed Data'!$C6764,[1]Locations!$A:$O,2,0)</f>
        <v>Sunnyvale</v>
      </c>
      <c r="O751" s="9" t="str">
        <f>VLOOKUP('Consolidtaed Data'!$D6764,'[1]Sales People'!$A:$B,2,0)</f>
        <v>Brian Thomas</v>
      </c>
      <c r="P751" s="9" t="str">
        <f>VLOOKUP('Consolidtaed Data'!$E6764,[1]Customers!$A:$B,2,0)</f>
        <v>Samuel Kim</v>
      </c>
      <c r="Q751" s="11">
        <f>WEEKDAY('Consolidtaed Data'!$F6764)</f>
        <v>1</v>
      </c>
      <c r="R751" s="9">
        <f>MONTH('Consolidtaed Data'!$F6764)</f>
        <v>5</v>
      </c>
      <c r="S751" s="9" t="str">
        <f>TEXT(Table3[[#This Row],[Purchase Date]],"MMMM")</f>
        <v>February</v>
      </c>
      <c r="T751" s="9">
        <f>YEAR('Consolidtaed Data'!$F6764)</f>
        <v>2021</v>
      </c>
    </row>
    <row r="752" spans="1:20" x14ac:dyDescent="0.3">
      <c r="A752" s="9" t="s">
        <v>1571</v>
      </c>
      <c r="B752" s="9" t="s">
        <v>76</v>
      </c>
      <c r="C752" s="9" t="s">
        <v>90</v>
      </c>
      <c r="D752" s="9" t="s">
        <v>51</v>
      </c>
      <c r="E752" s="9" t="s">
        <v>567</v>
      </c>
      <c r="F752" s="10">
        <v>43882</v>
      </c>
      <c r="G752" s="10" t="str">
        <f>VLOOKUP(Table3[[#This Row],[Product ID]],[1]Products!$A:$G,2,0)</f>
        <v>Product 19</v>
      </c>
      <c r="H752" s="22">
        <v>4</v>
      </c>
      <c r="I752" s="9">
        <f>VLOOKUP('Consolidtaed Data'!$B7393,[1]Products!$A:$G,4,0)</f>
        <v>596</v>
      </c>
      <c r="J752" s="9">
        <f>VLOOKUP('Consolidtaed Data'!$B7393,[1]Products!$A:$G,3,0)</f>
        <v>358</v>
      </c>
      <c r="K752" s="9">
        <f>'Consolidtaed Data'!$J7393*'Consolidtaed Data'!$H7393</f>
        <v>6140</v>
      </c>
      <c r="L752" s="9">
        <f>'Consolidtaed Data'!$I7393*'Consolidtaed Data'!$H7393</f>
        <v>9028</v>
      </c>
      <c r="M752" s="9">
        <f>'Consolidtaed Data'!$L7393-'Consolidtaed Data'!$K7393</f>
        <v>855</v>
      </c>
      <c r="N752" s="9" t="str">
        <f>VLOOKUP('Consolidtaed Data'!$C7393,[1]Locations!$A:$O,2,0)</f>
        <v>Corona</v>
      </c>
      <c r="O752" s="9" t="str">
        <f>VLOOKUP('Consolidtaed Data'!$D7393,'[1]Sales People'!$A:$B,2,0)</f>
        <v>Roger Robertson</v>
      </c>
      <c r="P752" s="9" t="str">
        <f>VLOOKUP('Consolidtaed Data'!$E7393,[1]Customers!$A:$B,2,0)</f>
        <v>Peter Freeman</v>
      </c>
      <c r="Q752" s="11">
        <f>WEEKDAY('Consolidtaed Data'!$F7393)</f>
        <v>5</v>
      </c>
      <c r="R752" s="9">
        <f>MONTH('Consolidtaed Data'!$F7393)</f>
        <v>7</v>
      </c>
      <c r="S752" s="9" t="str">
        <f>TEXT(Table3[[#This Row],[Purchase Date]],"MMMM")</f>
        <v>February</v>
      </c>
      <c r="T752" s="9">
        <f>YEAR('Consolidtaed Data'!$F7393)</f>
        <v>2021</v>
      </c>
    </row>
    <row r="753" spans="1:20" x14ac:dyDescent="0.3">
      <c r="A753" s="9" t="s">
        <v>1573</v>
      </c>
      <c r="B753" s="9" t="s">
        <v>572</v>
      </c>
      <c r="C753" s="9" t="s">
        <v>319</v>
      </c>
      <c r="D753" s="9" t="s">
        <v>206</v>
      </c>
      <c r="E753" s="9" t="s">
        <v>1687</v>
      </c>
      <c r="F753" s="10">
        <v>43882</v>
      </c>
      <c r="G753" s="10" t="str">
        <f>VLOOKUP(Table3[[#This Row],[Product ID]],[1]Products!$A:$G,2,0)</f>
        <v>Product 22</v>
      </c>
      <c r="H753" s="22">
        <v>1</v>
      </c>
      <c r="I753" s="9">
        <f>VLOOKUP('Consolidtaed Data'!$B7641,[1]Products!$A:$G,4,0)</f>
        <v>556</v>
      </c>
      <c r="J753" s="9">
        <f>VLOOKUP('Consolidtaed Data'!$B7641,[1]Products!$A:$G,3,0)</f>
        <v>395</v>
      </c>
      <c r="K753" s="9">
        <f>'Consolidtaed Data'!$J7641*'Consolidtaed Data'!$H7641</f>
        <v>154</v>
      </c>
      <c r="L753" s="9">
        <f>'Consolidtaed Data'!$I7641*'Consolidtaed Data'!$H7641</f>
        <v>203</v>
      </c>
      <c r="M753" s="9">
        <f>'Consolidtaed Data'!$L7641-'Consolidtaed Data'!$K7641</f>
        <v>507</v>
      </c>
      <c r="N753" s="9" t="str">
        <f>VLOOKUP('Consolidtaed Data'!$C7641,[1]Locations!$A:$O,2,0)</f>
        <v>Fresno</v>
      </c>
      <c r="O753" s="9" t="str">
        <f>VLOOKUP('Consolidtaed Data'!$D7641,'[1]Sales People'!$A:$B,2,0)</f>
        <v>Scott Mason</v>
      </c>
      <c r="P753" s="9" t="str">
        <f>VLOOKUP('Consolidtaed Data'!$E7641,[1]Customers!$A:$B,2,0)</f>
        <v>Kevin Wood</v>
      </c>
      <c r="Q753" s="11">
        <f>WEEKDAY('Consolidtaed Data'!$F7641)</f>
        <v>3</v>
      </c>
      <c r="R753" s="9">
        <f>MONTH('Consolidtaed Data'!$F7641)</f>
        <v>8</v>
      </c>
      <c r="S753" s="9" t="str">
        <f>TEXT(Table3[[#This Row],[Purchase Date]],"MMMM")</f>
        <v>February</v>
      </c>
      <c r="T753" s="9">
        <f>YEAR('Consolidtaed Data'!$F7641)</f>
        <v>2021</v>
      </c>
    </row>
    <row r="754" spans="1:20" x14ac:dyDescent="0.3">
      <c r="A754" s="9" t="s">
        <v>1576</v>
      </c>
      <c r="B754" s="9" t="s">
        <v>742</v>
      </c>
      <c r="C754" s="9" t="s">
        <v>319</v>
      </c>
      <c r="D754" s="9" t="s">
        <v>26</v>
      </c>
      <c r="E754" s="9" t="s">
        <v>1348</v>
      </c>
      <c r="F754" s="10">
        <v>43882</v>
      </c>
      <c r="G754" s="10" t="str">
        <f>VLOOKUP(Table3[[#This Row],[Product ID]],[1]Products!$A:$G,2,0)</f>
        <v>Product 90</v>
      </c>
      <c r="H754" s="22">
        <v>3</v>
      </c>
      <c r="I754" s="9">
        <f>VLOOKUP('Consolidtaed Data'!$B7929,[1]Products!$A:$G,4,0)</f>
        <v>880</v>
      </c>
      <c r="J754" s="9">
        <f>VLOOKUP('Consolidtaed Data'!$B7929,[1]Products!$A:$G,3,0)</f>
        <v>634</v>
      </c>
      <c r="K754" s="9">
        <f>'Consolidtaed Data'!$J7929*'Consolidtaed Data'!$H7929</f>
        <v>5772</v>
      </c>
      <c r="L754" s="9">
        <f>'Consolidtaed Data'!$I7929*'Consolidtaed Data'!$H7929</f>
        <v>7304</v>
      </c>
      <c r="M754" s="9">
        <f>'Consolidtaed Data'!$L7929-'Consolidtaed Data'!$K7929</f>
        <v>1742</v>
      </c>
      <c r="N754" s="9" t="str">
        <f>VLOOKUP('Consolidtaed Data'!$C7929,[1]Locations!$A:$O,2,0)</f>
        <v>Rancho Cucamonga</v>
      </c>
      <c r="O754" s="9" t="str">
        <f>VLOOKUP('Consolidtaed Data'!$D7929,'[1]Sales People'!$A:$B,2,0)</f>
        <v>Clarence Fox</v>
      </c>
      <c r="P754" s="9" t="str">
        <f>VLOOKUP('Consolidtaed Data'!$E7929,[1]Customers!$A:$B,2,0)</f>
        <v>Kenneth Dunn</v>
      </c>
      <c r="Q754" s="11">
        <f>WEEKDAY('Consolidtaed Data'!$F7929)</f>
        <v>5</v>
      </c>
      <c r="R754" s="9">
        <f>MONTH('Consolidtaed Data'!$F7929)</f>
        <v>8</v>
      </c>
      <c r="S754" s="9" t="str">
        <f>TEXT(Table3[[#This Row],[Purchase Date]],"MMMM")</f>
        <v>February</v>
      </c>
      <c r="T754" s="9">
        <f>YEAR('Consolidtaed Data'!$F7929)</f>
        <v>2021</v>
      </c>
    </row>
    <row r="755" spans="1:20" x14ac:dyDescent="0.3">
      <c r="A755" s="9" t="s">
        <v>1577</v>
      </c>
      <c r="B755" s="9" t="s">
        <v>129</v>
      </c>
      <c r="C755" s="9" t="s">
        <v>352</v>
      </c>
      <c r="D755" s="9" t="s">
        <v>229</v>
      </c>
      <c r="E755" s="9" t="s">
        <v>1527</v>
      </c>
      <c r="F755" s="10">
        <v>43882</v>
      </c>
      <c r="G755" s="10" t="str">
        <f>VLOOKUP(Table3[[#This Row],[Product ID]],[1]Products!$A:$G,2,0)</f>
        <v>Product 47</v>
      </c>
      <c r="H755" s="22">
        <v>3</v>
      </c>
      <c r="I755" s="9">
        <f>VLOOKUP('Consolidtaed Data'!$B7949,[1]Products!$A:$G,4,0)</f>
        <v>1367</v>
      </c>
      <c r="J755" s="9">
        <f>VLOOKUP('Consolidtaed Data'!$B7949,[1]Products!$A:$G,3,0)</f>
        <v>984</v>
      </c>
      <c r="K755" s="9">
        <f>'Consolidtaed Data'!$J7949*'Consolidtaed Data'!$H7949</f>
        <v>294</v>
      </c>
      <c r="L755" s="9">
        <f>'Consolidtaed Data'!$I7949*'Consolidtaed Data'!$H7949</f>
        <v>368</v>
      </c>
      <c r="M755" s="9">
        <f>'Consolidtaed Data'!$L7949-'Consolidtaed Data'!$K7949</f>
        <v>1953</v>
      </c>
      <c r="N755" s="9" t="str">
        <f>VLOOKUP('Consolidtaed Data'!$C7949,[1]Locations!$A:$O,2,0)</f>
        <v>Glendale</v>
      </c>
      <c r="O755" s="9" t="str">
        <f>VLOOKUP('Consolidtaed Data'!$D7949,'[1]Sales People'!$A:$B,2,0)</f>
        <v>Justin Lynch</v>
      </c>
      <c r="P755" s="9" t="str">
        <f>VLOOKUP('Consolidtaed Data'!$E7949,[1]Customers!$A:$B,2,0)</f>
        <v>Nicholas Garcia</v>
      </c>
      <c r="Q755" s="11">
        <f>WEEKDAY('Consolidtaed Data'!$F7949)</f>
        <v>6</v>
      </c>
      <c r="R755" s="9">
        <f>MONTH('Consolidtaed Data'!$F7949)</f>
        <v>8</v>
      </c>
      <c r="S755" s="9" t="str">
        <f>TEXT(Table3[[#This Row],[Purchase Date]],"MMMM")</f>
        <v>February</v>
      </c>
      <c r="T755" s="9">
        <f>YEAR('Consolidtaed Data'!$F7949)</f>
        <v>2021</v>
      </c>
    </row>
    <row r="756" spans="1:20" x14ac:dyDescent="0.3">
      <c r="A756" s="9" t="s">
        <v>1578</v>
      </c>
      <c r="B756" s="9" t="s">
        <v>160</v>
      </c>
      <c r="C756" s="9" t="s">
        <v>50</v>
      </c>
      <c r="D756" s="9" t="s">
        <v>113</v>
      </c>
      <c r="E756" s="9" t="s">
        <v>183</v>
      </c>
      <c r="F756" s="10">
        <v>43882</v>
      </c>
      <c r="G756" s="10" t="str">
        <f>VLOOKUP(Table3[[#This Row],[Product ID]],[1]Products!$A:$G,2,0)</f>
        <v>Product 28</v>
      </c>
      <c r="H756" s="22">
        <v>4</v>
      </c>
      <c r="I756" s="9">
        <f>VLOOKUP('Consolidtaed Data'!$B8383,[1]Products!$A:$G,4,0)</f>
        <v>951</v>
      </c>
      <c r="J756" s="9">
        <f>VLOOKUP('Consolidtaed Data'!$B8383,[1]Products!$A:$G,3,0)</f>
        <v>504</v>
      </c>
      <c r="K756" s="9">
        <f>'Consolidtaed Data'!$J8383*'Consolidtaed Data'!$H8383</f>
        <v>648</v>
      </c>
      <c r="L756" s="9">
        <f>'Consolidtaed Data'!$I8383*'Consolidtaed Data'!$H8383</f>
        <v>771</v>
      </c>
      <c r="M756" s="9">
        <f>'Consolidtaed Data'!$L8383-'Consolidtaed Data'!$K8383</f>
        <v>264</v>
      </c>
      <c r="N756" s="9" t="str">
        <f>VLOOKUP('Consolidtaed Data'!$C8383,[1]Locations!$A:$O,2,0)</f>
        <v>Moreno Valley</v>
      </c>
      <c r="O756" s="9" t="str">
        <f>VLOOKUP('Consolidtaed Data'!$D8383,'[1]Sales People'!$A:$B,2,0)</f>
        <v>Christopher Tucker</v>
      </c>
      <c r="P756" s="9" t="str">
        <f>VLOOKUP('Consolidtaed Data'!$E8383,[1]Customers!$A:$B,2,0)</f>
        <v>Juan Wood</v>
      </c>
      <c r="Q756" s="11">
        <f>WEEKDAY('Consolidtaed Data'!$F8383)</f>
        <v>4</v>
      </c>
      <c r="R756" s="9">
        <f>MONTH('Consolidtaed Data'!$F8383)</f>
        <v>9</v>
      </c>
      <c r="S756" s="9" t="str">
        <f>TEXT(Table3[[#This Row],[Purchase Date]],"MMMM")</f>
        <v>February</v>
      </c>
      <c r="T756" s="9">
        <f>YEAR('Consolidtaed Data'!$F8383)</f>
        <v>2021</v>
      </c>
    </row>
    <row r="757" spans="1:20" x14ac:dyDescent="0.3">
      <c r="A757" s="9" t="s">
        <v>1579</v>
      </c>
      <c r="B757" s="9" t="s">
        <v>168</v>
      </c>
      <c r="C757" s="9" t="s">
        <v>295</v>
      </c>
      <c r="D757" s="9" t="s">
        <v>206</v>
      </c>
      <c r="E757" s="9" t="s">
        <v>309</v>
      </c>
      <c r="F757" s="10">
        <v>43882</v>
      </c>
      <c r="G757" s="10" t="str">
        <f>VLOOKUP(Table3[[#This Row],[Product ID]],[1]Products!$A:$G,2,0)</f>
        <v>Product 26</v>
      </c>
      <c r="H757" s="22">
        <v>1</v>
      </c>
      <c r="I757" s="9">
        <f>VLOOKUP('Consolidtaed Data'!$B8404,[1]Products!$A:$G,4,0)</f>
        <v>356</v>
      </c>
      <c r="J757" s="9">
        <f>VLOOKUP('Consolidtaed Data'!$B8404,[1]Products!$A:$G,3,0)</f>
        <v>292</v>
      </c>
      <c r="K757" s="9">
        <f>'Consolidtaed Data'!$J8404*'Consolidtaed Data'!$H8404</f>
        <v>683</v>
      </c>
      <c r="L757" s="9">
        <f>'Consolidtaed Data'!$I8404*'Consolidtaed Data'!$H8404</f>
        <v>1119</v>
      </c>
      <c r="M757" s="9">
        <f>'Consolidtaed Data'!$L8404-'Consolidtaed Data'!$K8404</f>
        <v>744</v>
      </c>
      <c r="N757" s="9" t="str">
        <f>VLOOKUP('Consolidtaed Data'!$C8404,[1]Locations!$A:$O,2,0)</f>
        <v>Fontana</v>
      </c>
      <c r="O757" s="9" t="str">
        <f>VLOOKUP('Consolidtaed Data'!$D8404,'[1]Sales People'!$A:$B,2,0)</f>
        <v>Brian Thomas</v>
      </c>
      <c r="P757" s="9" t="str">
        <f>VLOOKUP('Consolidtaed Data'!$E8404,[1]Customers!$A:$B,2,0)</f>
        <v>Steven Martinez</v>
      </c>
      <c r="Q757" s="11">
        <f>WEEKDAY('Consolidtaed Data'!$F8404)</f>
        <v>5</v>
      </c>
      <c r="R757" s="9">
        <f>MONTH('Consolidtaed Data'!$F8404)</f>
        <v>9</v>
      </c>
      <c r="S757" s="9" t="str">
        <f>TEXT(Table3[[#This Row],[Purchase Date]],"MMMM")</f>
        <v>February</v>
      </c>
      <c r="T757" s="9">
        <f>YEAR('Consolidtaed Data'!$F8404)</f>
        <v>2021</v>
      </c>
    </row>
    <row r="758" spans="1:20" x14ac:dyDescent="0.3">
      <c r="A758" s="9" t="s">
        <v>1581</v>
      </c>
      <c r="B758" s="9" t="s">
        <v>129</v>
      </c>
      <c r="C758" s="9" t="s">
        <v>104</v>
      </c>
      <c r="D758" s="9" t="s">
        <v>149</v>
      </c>
      <c r="E758" s="9" t="s">
        <v>496</v>
      </c>
      <c r="F758" s="10">
        <v>43882</v>
      </c>
      <c r="G758" s="10" t="str">
        <f>VLOOKUP(Table3[[#This Row],[Product ID]],[1]Products!$A:$G,2,0)</f>
        <v>Product 47</v>
      </c>
      <c r="H758" s="22">
        <v>2</v>
      </c>
      <c r="I758" s="9">
        <f>VLOOKUP('Consolidtaed Data'!$B8465,[1]Products!$A:$G,4,0)</f>
        <v>684</v>
      </c>
      <c r="J758" s="9">
        <f>VLOOKUP('Consolidtaed Data'!$B8465,[1]Products!$A:$G,3,0)</f>
        <v>561</v>
      </c>
      <c r="K758" s="9">
        <f>'Consolidtaed Data'!$J8465*'Consolidtaed Data'!$H8465</f>
        <v>4452</v>
      </c>
      <c r="L758" s="9">
        <f>'Consolidtaed Data'!$I8465*'Consolidtaed Data'!$H8465</f>
        <v>6849</v>
      </c>
      <c r="M758" s="9">
        <f>'Consolidtaed Data'!$L8465-'Consolidtaed Data'!$K8465</f>
        <v>447</v>
      </c>
      <c r="N758" s="9" t="str">
        <f>VLOOKUP('Consolidtaed Data'!$C8465,[1]Locations!$A:$O,2,0)</f>
        <v>Santa Rosa</v>
      </c>
      <c r="O758" s="9" t="str">
        <f>VLOOKUP('Consolidtaed Data'!$D8465,'[1]Sales People'!$A:$B,2,0)</f>
        <v>Jimmy Young</v>
      </c>
      <c r="P758" s="9" t="str">
        <f>VLOOKUP('Consolidtaed Data'!$E8465,[1]Customers!$A:$B,2,0)</f>
        <v>Shawn Bishop</v>
      </c>
      <c r="Q758" s="11">
        <f>WEEKDAY('Consolidtaed Data'!$F8465)</f>
        <v>3</v>
      </c>
      <c r="R758" s="9">
        <f>MONTH('Consolidtaed Data'!$F8465)</f>
        <v>10</v>
      </c>
      <c r="S758" s="9" t="str">
        <f>TEXT(Table3[[#This Row],[Purchase Date]],"MMMM")</f>
        <v>February</v>
      </c>
      <c r="T758" s="9">
        <f>YEAR('Consolidtaed Data'!$F8465)</f>
        <v>2021</v>
      </c>
    </row>
    <row r="759" spans="1:20" x14ac:dyDescent="0.3">
      <c r="A759" s="9" t="s">
        <v>1583</v>
      </c>
      <c r="B759" s="9" t="s">
        <v>219</v>
      </c>
      <c r="C759" s="9" t="s">
        <v>344</v>
      </c>
      <c r="D759" s="9" t="s">
        <v>35</v>
      </c>
      <c r="E759" s="9" t="s">
        <v>3026</v>
      </c>
      <c r="F759" s="10">
        <v>43882</v>
      </c>
      <c r="G759" s="10" t="str">
        <f>VLOOKUP(Table3[[#This Row],[Product ID]],[1]Products!$A:$G,2,0)</f>
        <v>Product 35</v>
      </c>
      <c r="H759" s="22">
        <v>1</v>
      </c>
      <c r="I759" s="9">
        <f>VLOOKUP('Consolidtaed Data'!$B8471,[1]Products!$A:$G,4,0)</f>
        <v>2283</v>
      </c>
      <c r="J759" s="9">
        <f>VLOOKUP('Consolidtaed Data'!$B8471,[1]Products!$A:$G,3,0)</f>
        <v>1484</v>
      </c>
      <c r="K759" s="9">
        <f>'Consolidtaed Data'!$J8471*'Consolidtaed Data'!$H8471</f>
        <v>1294</v>
      </c>
      <c r="L759" s="9">
        <f>'Consolidtaed Data'!$I8471*'Consolidtaed Data'!$H8471</f>
        <v>1848</v>
      </c>
      <c r="M759" s="9">
        <f>'Consolidtaed Data'!$L8471-'Consolidtaed Data'!$K8471</f>
        <v>1378</v>
      </c>
      <c r="N759" s="9" t="str">
        <f>VLOOKUP('Consolidtaed Data'!$C8471,[1]Locations!$A:$O,2,0)</f>
        <v>Visalia</v>
      </c>
      <c r="O759" s="9" t="str">
        <f>VLOOKUP('Consolidtaed Data'!$D8471,'[1]Sales People'!$A:$B,2,0)</f>
        <v>Jerry Perry</v>
      </c>
      <c r="P759" s="9" t="str">
        <f>VLOOKUP('Consolidtaed Data'!$E8471,[1]Customers!$A:$B,2,0)</f>
        <v>Joseph Murphy</v>
      </c>
      <c r="Q759" s="11">
        <f>WEEKDAY('Consolidtaed Data'!$F8471)</f>
        <v>4</v>
      </c>
      <c r="R759" s="9">
        <f>MONTH('Consolidtaed Data'!$F8471)</f>
        <v>10</v>
      </c>
      <c r="S759" s="9" t="str">
        <f>TEXT(Table3[[#This Row],[Purchase Date]],"MMMM")</f>
        <v>February</v>
      </c>
      <c r="T759" s="9">
        <f>YEAR('Consolidtaed Data'!$F8471)</f>
        <v>2021</v>
      </c>
    </row>
    <row r="760" spans="1:20" x14ac:dyDescent="0.3">
      <c r="A760" s="9" t="s">
        <v>1584</v>
      </c>
      <c r="B760" s="9" t="s">
        <v>204</v>
      </c>
      <c r="C760" s="9" t="s">
        <v>469</v>
      </c>
      <c r="D760" s="9" t="s">
        <v>68</v>
      </c>
      <c r="E760" s="9" t="s">
        <v>387</v>
      </c>
      <c r="F760" s="10">
        <v>43883</v>
      </c>
      <c r="G760" s="10" t="str">
        <f>VLOOKUP(Table3[[#This Row],[Product ID]],[1]Products!$A:$G,2,0)</f>
        <v>Product 101</v>
      </c>
      <c r="H760" s="22">
        <v>2</v>
      </c>
      <c r="I760" s="9">
        <f>VLOOKUP('Consolidtaed Data'!$B4794,[1]Products!$A:$G,4,0)</f>
        <v>1725</v>
      </c>
      <c r="J760" s="9">
        <f>VLOOKUP('Consolidtaed Data'!$B4794,[1]Products!$A:$G,3,0)</f>
        <v>1363</v>
      </c>
      <c r="K760" s="9">
        <f>'Consolidtaed Data'!$J4794*'Consolidtaed Data'!$H4794</f>
        <v>2913</v>
      </c>
      <c r="L760" s="9">
        <f>'Consolidtaed Data'!$I4794*'Consolidtaed Data'!$H4794</f>
        <v>5394</v>
      </c>
      <c r="M760" s="9">
        <f>'Consolidtaed Data'!$L4794-'Consolidtaed Data'!$K4794</f>
        <v>1632</v>
      </c>
      <c r="N760" s="9" t="str">
        <f>VLOOKUP('Consolidtaed Data'!$C4794,[1]Locations!$A:$O,2,0)</f>
        <v>Corona</v>
      </c>
      <c r="O760" s="9" t="str">
        <f>VLOOKUP('Consolidtaed Data'!$D4794,'[1]Sales People'!$A:$B,2,0)</f>
        <v>Jeremy Mendoza</v>
      </c>
      <c r="P760" s="9" t="str">
        <f>VLOOKUP('Consolidtaed Data'!$E4794,[1]Customers!$A:$B,2,0)</f>
        <v>Carl Jones</v>
      </c>
      <c r="Q760" s="11">
        <f>WEEKDAY('Consolidtaed Data'!$F4794)</f>
        <v>6</v>
      </c>
      <c r="R760" s="9">
        <f>MONTH('Consolidtaed Data'!$F4794)</f>
        <v>12</v>
      </c>
      <c r="S760" s="9" t="str">
        <f>TEXT(Table3[[#This Row],[Purchase Date]],"MMMM")</f>
        <v>February</v>
      </c>
      <c r="T760" s="9">
        <f>YEAR('Consolidtaed Data'!$F4794)</f>
        <v>2020</v>
      </c>
    </row>
    <row r="761" spans="1:20" x14ac:dyDescent="0.3">
      <c r="A761" s="9" t="s">
        <v>1585</v>
      </c>
      <c r="B761" s="9" t="s">
        <v>712</v>
      </c>
      <c r="C761" s="9" t="s">
        <v>423</v>
      </c>
      <c r="D761" s="9" t="s">
        <v>220</v>
      </c>
      <c r="E761" s="9" t="s">
        <v>1032</v>
      </c>
      <c r="F761" s="10">
        <v>43883</v>
      </c>
      <c r="G761" s="10" t="str">
        <f>VLOOKUP(Table3[[#This Row],[Product ID]],[1]Products!$A:$G,2,0)</f>
        <v>Product 32</v>
      </c>
      <c r="H761" s="22">
        <v>1</v>
      </c>
      <c r="I761" s="9">
        <f>VLOOKUP('Consolidtaed Data'!$B4893,[1]Products!$A:$G,4,0)</f>
        <v>2241</v>
      </c>
      <c r="J761" s="9">
        <f>VLOOKUP('Consolidtaed Data'!$B4893,[1]Products!$A:$G,3,0)</f>
        <v>1367</v>
      </c>
      <c r="K761" s="9">
        <f>'Consolidtaed Data'!$J4893*'Consolidtaed Data'!$H4893</f>
        <v>1128</v>
      </c>
      <c r="L761" s="9">
        <f>'Consolidtaed Data'!$I4893*'Consolidtaed Data'!$H4893</f>
        <v>1374</v>
      </c>
      <c r="M761" s="9">
        <f>'Consolidtaed Data'!$L4893-'Consolidtaed Data'!$K4893</f>
        <v>1748</v>
      </c>
      <c r="N761" s="9" t="str">
        <f>VLOOKUP('Consolidtaed Data'!$C4893,[1]Locations!$A:$O,2,0)</f>
        <v>San Mateo</v>
      </c>
      <c r="O761" s="9" t="str">
        <f>VLOOKUP('Consolidtaed Data'!$D4893,'[1]Sales People'!$A:$B,2,0)</f>
        <v>Howard Gardner</v>
      </c>
      <c r="P761" s="9" t="str">
        <f>VLOOKUP('Consolidtaed Data'!$E4893,[1]Customers!$A:$B,2,0)</f>
        <v>Henry Andrews</v>
      </c>
      <c r="Q761" s="11">
        <f>WEEKDAY('Consolidtaed Data'!$F4893)</f>
        <v>7</v>
      </c>
      <c r="R761" s="9">
        <f>MONTH('Consolidtaed Data'!$F4893)</f>
        <v>12</v>
      </c>
      <c r="S761" s="9" t="str">
        <f>TEXT(Table3[[#This Row],[Purchase Date]],"MMMM")</f>
        <v>February</v>
      </c>
      <c r="T761" s="9">
        <f>YEAR('Consolidtaed Data'!$F4893)</f>
        <v>2020</v>
      </c>
    </row>
    <row r="762" spans="1:20" x14ac:dyDescent="0.3">
      <c r="A762" s="9" t="s">
        <v>1586</v>
      </c>
      <c r="B762" s="9" t="s">
        <v>136</v>
      </c>
      <c r="C762" s="9" t="s">
        <v>319</v>
      </c>
      <c r="D762" s="9" t="s">
        <v>13</v>
      </c>
      <c r="E762" s="9" t="s">
        <v>547</v>
      </c>
      <c r="F762" s="10">
        <v>43883</v>
      </c>
      <c r="G762" s="10" t="str">
        <f>VLOOKUP(Table3[[#This Row],[Product ID]],[1]Products!$A:$G,2,0)</f>
        <v>Product 2</v>
      </c>
      <c r="H762" s="22">
        <v>3</v>
      </c>
      <c r="I762" s="9">
        <f>VLOOKUP('Consolidtaed Data'!$B4961,[1]Products!$A:$G,4,0)</f>
        <v>817</v>
      </c>
      <c r="J762" s="9">
        <f>VLOOKUP('Consolidtaed Data'!$B4961,[1]Products!$A:$G,3,0)</f>
        <v>409</v>
      </c>
      <c r="K762" s="9">
        <f>'Consolidtaed Data'!$J4961*'Consolidtaed Data'!$H4961</f>
        <v>648</v>
      </c>
      <c r="L762" s="9">
        <f>'Consolidtaed Data'!$I4961*'Consolidtaed Data'!$H4961</f>
        <v>771</v>
      </c>
      <c r="M762" s="9">
        <f>'Consolidtaed Data'!$L4961-'Consolidtaed Data'!$K4961</f>
        <v>1032</v>
      </c>
      <c r="N762" s="9" t="str">
        <f>VLOOKUP('Consolidtaed Data'!$C4961,[1]Locations!$A:$O,2,0)</f>
        <v>El Monte</v>
      </c>
      <c r="O762" s="9" t="str">
        <f>VLOOKUP('Consolidtaed Data'!$D4961,'[1]Sales People'!$A:$B,2,0)</f>
        <v>Ryan Butler</v>
      </c>
      <c r="P762" s="9" t="str">
        <f>VLOOKUP('Consolidtaed Data'!$E4961,[1]Customers!$A:$B,2,0)</f>
        <v>Brian Rice</v>
      </c>
      <c r="Q762" s="11">
        <f>WEEKDAY('Consolidtaed Data'!$F4961)</f>
        <v>4</v>
      </c>
      <c r="R762" s="9">
        <f>MONTH('Consolidtaed Data'!$F4961)</f>
        <v>12</v>
      </c>
      <c r="S762" s="9" t="str">
        <f>TEXT(Table3[[#This Row],[Purchase Date]],"MMMM")</f>
        <v>February</v>
      </c>
      <c r="T762" s="9">
        <f>YEAR('Consolidtaed Data'!$F4961)</f>
        <v>2020</v>
      </c>
    </row>
    <row r="763" spans="1:20" x14ac:dyDescent="0.3">
      <c r="A763" s="9" t="s">
        <v>1587</v>
      </c>
      <c r="B763" s="9" t="s">
        <v>41</v>
      </c>
      <c r="C763" s="9" t="s">
        <v>94</v>
      </c>
      <c r="D763" s="9" t="s">
        <v>83</v>
      </c>
      <c r="E763" s="9" t="s">
        <v>2204</v>
      </c>
      <c r="F763" s="10">
        <v>43883</v>
      </c>
      <c r="G763" s="10" t="str">
        <f>VLOOKUP(Table3[[#This Row],[Product ID]],[1]Products!$A:$G,2,0)</f>
        <v>Product 11</v>
      </c>
      <c r="H763" s="22">
        <v>3</v>
      </c>
      <c r="I763" s="9">
        <f>VLOOKUP('Consolidtaed Data'!$B5013,[1]Products!$A:$G,4,0)</f>
        <v>1743</v>
      </c>
      <c r="J763" s="9">
        <f>VLOOKUP('Consolidtaed Data'!$B5013,[1]Products!$A:$G,3,0)</f>
        <v>872</v>
      </c>
      <c r="K763" s="9">
        <f>'Consolidtaed Data'!$J5013*'Consolidtaed Data'!$H5013</f>
        <v>294</v>
      </c>
      <c r="L763" s="9">
        <f>'Consolidtaed Data'!$I5013*'Consolidtaed Data'!$H5013</f>
        <v>368</v>
      </c>
      <c r="M763" s="9">
        <f>'Consolidtaed Data'!$L5013-'Consolidtaed Data'!$K5013</f>
        <v>280</v>
      </c>
      <c r="N763" s="9" t="str">
        <f>VLOOKUP('Consolidtaed Data'!$C5013,[1]Locations!$A:$O,2,0)</f>
        <v>Santa Maria</v>
      </c>
      <c r="O763" s="9" t="str">
        <f>VLOOKUP('Consolidtaed Data'!$D5013,'[1]Sales People'!$A:$B,2,0)</f>
        <v>Scott Clark</v>
      </c>
      <c r="P763" s="9" t="str">
        <f>VLOOKUP('Consolidtaed Data'!$E5013,[1]Customers!$A:$B,2,0)</f>
        <v>Howard Moore</v>
      </c>
      <c r="Q763" s="11">
        <f>WEEKDAY('Consolidtaed Data'!$F5013)</f>
        <v>1</v>
      </c>
      <c r="R763" s="9">
        <f>MONTH('Consolidtaed Data'!$F5013)</f>
        <v>1</v>
      </c>
      <c r="S763" s="9" t="str">
        <f>TEXT(Table3[[#This Row],[Purchase Date]],"MMMM")</f>
        <v>February</v>
      </c>
      <c r="T763" s="9">
        <f>YEAR('Consolidtaed Data'!$F5013)</f>
        <v>2021</v>
      </c>
    </row>
    <row r="764" spans="1:20" x14ac:dyDescent="0.3">
      <c r="A764" s="9" t="s">
        <v>1588</v>
      </c>
      <c r="B764" s="9" t="s">
        <v>582</v>
      </c>
      <c r="C764" s="9" t="s">
        <v>130</v>
      </c>
      <c r="D764" s="9" t="s">
        <v>43</v>
      </c>
      <c r="E764" s="9" t="s">
        <v>656</v>
      </c>
      <c r="F764" s="10">
        <v>43883</v>
      </c>
      <c r="G764" s="10" t="str">
        <f>VLOOKUP(Table3[[#This Row],[Product ID]],[1]Products!$A:$G,2,0)</f>
        <v>Product 58</v>
      </c>
      <c r="H764" s="22">
        <v>2</v>
      </c>
      <c r="I764" s="9">
        <f>VLOOKUP('Consolidtaed Data'!$B6259,[1]Products!$A:$G,4,0)</f>
        <v>1351</v>
      </c>
      <c r="J764" s="9">
        <f>VLOOKUP('Consolidtaed Data'!$B6259,[1]Products!$A:$G,3,0)</f>
        <v>1108</v>
      </c>
      <c r="K764" s="9">
        <f>'Consolidtaed Data'!$J6259*'Consolidtaed Data'!$H6259</f>
        <v>4605</v>
      </c>
      <c r="L764" s="9">
        <f>'Consolidtaed Data'!$I6259*'Consolidtaed Data'!$H6259</f>
        <v>6771</v>
      </c>
      <c r="M764" s="9">
        <f>'Consolidtaed Data'!$L6259-'Consolidtaed Data'!$K6259</f>
        <v>96</v>
      </c>
      <c r="N764" s="9" t="str">
        <f>VLOOKUP('Consolidtaed Data'!$C6259,[1]Locations!$A:$O,2,0)</f>
        <v>El Cajon</v>
      </c>
      <c r="O764" s="9" t="str">
        <f>VLOOKUP('Consolidtaed Data'!$D6259,'[1]Sales People'!$A:$B,2,0)</f>
        <v>Brian Thomas</v>
      </c>
      <c r="P764" s="9" t="str">
        <f>VLOOKUP('Consolidtaed Data'!$E6259,[1]Customers!$A:$B,2,0)</f>
        <v>George Hill</v>
      </c>
      <c r="Q764" s="11">
        <f>WEEKDAY('Consolidtaed Data'!$F6259)</f>
        <v>3</v>
      </c>
      <c r="R764" s="9">
        <f>MONTH('Consolidtaed Data'!$F6259)</f>
        <v>4</v>
      </c>
      <c r="S764" s="9" t="str">
        <f>TEXT(Table3[[#This Row],[Purchase Date]],"MMMM")</f>
        <v>February</v>
      </c>
      <c r="T764" s="9">
        <f>YEAR('Consolidtaed Data'!$F6259)</f>
        <v>2021</v>
      </c>
    </row>
    <row r="765" spans="1:20" x14ac:dyDescent="0.3">
      <c r="A765" s="9" t="s">
        <v>1590</v>
      </c>
      <c r="B765" s="9" t="s">
        <v>248</v>
      </c>
      <c r="C765" s="9" t="s">
        <v>289</v>
      </c>
      <c r="D765" s="9" t="s">
        <v>241</v>
      </c>
      <c r="E765" s="9" t="s">
        <v>1751</v>
      </c>
      <c r="F765" s="10">
        <v>43883</v>
      </c>
      <c r="G765" s="10" t="str">
        <f>VLOOKUP(Table3[[#This Row],[Product ID]],[1]Products!$A:$G,2,0)</f>
        <v>Product 97</v>
      </c>
      <c r="H765" s="22">
        <v>3</v>
      </c>
      <c r="I765" s="9">
        <f>VLOOKUP('Consolidtaed Data'!$B6423,[1]Products!$A:$G,4,0)</f>
        <v>1848</v>
      </c>
      <c r="J765" s="9">
        <f>VLOOKUP('Consolidtaed Data'!$B6423,[1]Products!$A:$G,3,0)</f>
        <v>1294</v>
      </c>
      <c r="K765" s="9">
        <f>'Consolidtaed Data'!$J6423*'Consolidtaed Data'!$H6423</f>
        <v>682</v>
      </c>
      <c r="L765" s="9">
        <f>'Consolidtaed Data'!$I6423*'Consolidtaed Data'!$H6423</f>
        <v>1338</v>
      </c>
      <c r="M765" s="9">
        <f>'Consolidtaed Data'!$L6423-'Consolidtaed Data'!$K6423</f>
        <v>99</v>
      </c>
      <c r="N765" s="9" t="str">
        <f>VLOOKUP('Consolidtaed Data'!$C6423,[1]Locations!$A:$O,2,0)</f>
        <v>Escondido</v>
      </c>
      <c r="O765" s="9" t="str">
        <f>VLOOKUP('Consolidtaed Data'!$D6423,'[1]Sales People'!$A:$B,2,0)</f>
        <v>Martin Carr</v>
      </c>
      <c r="P765" s="9" t="str">
        <f>VLOOKUP('Consolidtaed Data'!$E6423,[1]Customers!$A:$B,2,0)</f>
        <v>Martin Reyes</v>
      </c>
      <c r="Q765" s="11">
        <f>WEEKDAY('Consolidtaed Data'!$F6423)</f>
        <v>1</v>
      </c>
      <c r="R765" s="9">
        <f>MONTH('Consolidtaed Data'!$F6423)</f>
        <v>5</v>
      </c>
      <c r="S765" s="9" t="str">
        <f>TEXT(Table3[[#This Row],[Purchase Date]],"MMMM")</f>
        <v>February</v>
      </c>
      <c r="T765" s="9">
        <f>YEAR('Consolidtaed Data'!$F6423)</f>
        <v>2021</v>
      </c>
    </row>
    <row r="766" spans="1:20" x14ac:dyDescent="0.3">
      <c r="A766" s="9" t="s">
        <v>1591</v>
      </c>
      <c r="B766" s="9" t="s">
        <v>418</v>
      </c>
      <c r="C766" s="9" t="s">
        <v>25</v>
      </c>
      <c r="D766" s="9" t="s">
        <v>105</v>
      </c>
      <c r="E766" s="9" t="s">
        <v>738</v>
      </c>
      <c r="F766" s="10">
        <v>43883</v>
      </c>
      <c r="G766" s="10" t="str">
        <f>VLOOKUP(Table3[[#This Row],[Product ID]],[1]Products!$A:$G,2,0)</f>
        <v>Product 82</v>
      </c>
      <c r="H766" s="22">
        <v>4</v>
      </c>
      <c r="I766" s="9">
        <f>VLOOKUP('Consolidtaed Data'!$B7251,[1]Products!$A:$G,4,0)</f>
        <v>95</v>
      </c>
      <c r="J766" s="9">
        <f>VLOOKUP('Consolidtaed Data'!$B7251,[1]Products!$A:$G,3,0)</f>
        <v>61</v>
      </c>
      <c r="K766" s="9">
        <f>'Consolidtaed Data'!$J7251*'Consolidtaed Data'!$H7251</f>
        <v>807</v>
      </c>
      <c r="L766" s="9">
        <f>'Consolidtaed Data'!$I7251*'Consolidtaed Data'!$H7251</f>
        <v>1467</v>
      </c>
      <c r="M766" s="9">
        <f>'Consolidtaed Data'!$L7251-'Consolidtaed Data'!$K7251</f>
        <v>13</v>
      </c>
      <c r="N766" s="9" t="str">
        <f>VLOOKUP('Consolidtaed Data'!$C7251,[1]Locations!$A:$O,2,0)</f>
        <v>West Covina</v>
      </c>
      <c r="O766" s="9" t="str">
        <f>VLOOKUP('Consolidtaed Data'!$D7251,'[1]Sales People'!$A:$B,2,0)</f>
        <v>Justin Lynch</v>
      </c>
      <c r="P766" s="9" t="str">
        <f>VLOOKUP('Consolidtaed Data'!$E7251,[1]Customers!$A:$B,2,0)</f>
        <v>Douglas Wallace</v>
      </c>
      <c r="Q766" s="11">
        <f>WEEKDAY('Consolidtaed Data'!$F7251)</f>
        <v>1</v>
      </c>
      <c r="R766" s="9">
        <f>MONTH('Consolidtaed Data'!$F7251)</f>
        <v>7</v>
      </c>
      <c r="S766" s="9" t="str">
        <f>TEXT(Table3[[#This Row],[Purchase Date]],"MMMM")</f>
        <v>February</v>
      </c>
      <c r="T766" s="9">
        <f>YEAR('Consolidtaed Data'!$F7251)</f>
        <v>2021</v>
      </c>
    </row>
    <row r="767" spans="1:20" x14ac:dyDescent="0.3">
      <c r="A767" s="9" t="s">
        <v>1592</v>
      </c>
      <c r="B767" s="9" t="s">
        <v>653</v>
      </c>
      <c r="C767" s="9" t="s">
        <v>469</v>
      </c>
      <c r="D767" s="9" t="s">
        <v>35</v>
      </c>
      <c r="E767" s="9" t="s">
        <v>501</v>
      </c>
      <c r="F767" s="10">
        <v>43883</v>
      </c>
      <c r="G767" s="10" t="str">
        <f>VLOOKUP(Table3[[#This Row],[Product ID]],[1]Products!$A:$G,2,0)</f>
        <v>Product 74</v>
      </c>
      <c r="H767" s="22">
        <v>1</v>
      </c>
      <c r="I767" s="9">
        <f>VLOOKUP('Consolidtaed Data'!$B7374,[1]Products!$A:$G,4,0)</f>
        <v>378</v>
      </c>
      <c r="J767" s="9">
        <f>VLOOKUP('Consolidtaed Data'!$B7374,[1]Products!$A:$G,3,0)</f>
        <v>291</v>
      </c>
      <c r="K767" s="9">
        <f>'Consolidtaed Data'!$J7374*'Consolidtaed Data'!$H7374</f>
        <v>520</v>
      </c>
      <c r="L767" s="9">
        <f>'Consolidtaed Data'!$I7374*'Consolidtaed Data'!$H7374</f>
        <v>724</v>
      </c>
      <c r="M767" s="9">
        <f>'Consolidtaed Data'!$L7374-'Consolidtaed Data'!$K7374</f>
        <v>66</v>
      </c>
      <c r="N767" s="9" t="str">
        <f>VLOOKUP('Consolidtaed Data'!$C7374,[1]Locations!$A:$O,2,0)</f>
        <v>Burbank</v>
      </c>
      <c r="O767" s="9" t="str">
        <f>VLOOKUP('Consolidtaed Data'!$D7374,'[1]Sales People'!$A:$B,2,0)</f>
        <v>Ernest Wheeler</v>
      </c>
      <c r="P767" s="9" t="str">
        <f>VLOOKUP('Consolidtaed Data'!$E7374,[1]Customers!$A:$B,2,0)</f>
        <v>Jonathan Cox</v>
      </c>
      <c r="Q767" s="11">
        <f>WEEKDAY('Consolidtaed Data'!$F7374)</f>
        <v>3</v>
      </c>
      <c r="R767" s="9">
        <f>MONTH('Consolidtaed Data'!$F7374)</f>
        <v>7</v>
      </c>
      <c r="S767" s="9" t="str">
        <f>TEXT(Table3[[#This Row],[Purchase Date]],"MMMM")</f>
        <v>February</v>
      </c>
      <c r="T767" s="9">
        <f>YEAR('Consolidtaed Data'!$F7374)</f>
        <v>2021</v>
      </c>
    </row>
    <row r="768" spans="1:20" x14ac:dyDescent="0.3">
      <c r="A768" s="9" t="s">
        <v>1593</v>
      </c>
      <c r="B768" s="9" t="s">
        <v>531</v>
      </c>
      <c r="C768" s="9" t="s">
        <v>12</v>
      </c>
      <c r="D768" s="9" t="s">
        <v>326</v>
      </c>
      <c r="E768" s="9" t="s">
        <v>242</v>
      </c>
      <c r="F768" s="10">
        <v>43883</v>
      </c>
      <c r="G768" s="10" t="str">
        <f>VLOOKUP(Table3[[#This Row],[Product ID]],[1]Products!$A:$G,2,0)</f>
        <v>Product 62</v>
      </c>
      <c r="H768" s="22">
        <v>2</v>
      </c>
      <c r="I768" s="9">
        <f>VLOOKUP('Consolidtaed Data'!$B7546,[1]Products!$A:$G,4,0)</f>
        <v>545</v>
      </c>
      <c r="J768" s="9">
        <f>VLOOKUP('Consolidtaed Data'!$B7546,[1]Products!$A:$G,3,0)</f>
        <v>425</v>
      </c>
      <c r="K768" s="9">
        <f>'Consolidtaed Data'!$J7546*'Consolidtaed Data'!$H7546</f>
        <v>1894</v>
      </c>
      <c r="L768" s="9">
        <f>'Consolidtaed Data'!$I7546*'Consolidtaed Data'!$H7546</f>
        <v>2706</v>
      </c>
      <c r="M768" s="9">
        <f>'Consolidtaed Data'!$L7546-'Consolidtaed Data'!$K7546</f>
        <v>87</v>
      </c>
      <c r="N768" s="9" t="str">
        <f>VLOOKUP('Consolidtaed Data'!$C7546,[1]Locations!$A:$O,2,0)</f>
        <v>Murrieta</v>
      </c>
      <c r="O768" s="9" t="str">
        <f>VLOOKUP('Consolidtaed Data'!$D7546,'[1]Sales People'!$A:$B,2,0)</f>
        <v>Fred Robertson</v>
      </c>
      <c r="P768" s="9" t="str">
        <f>VLOOKUP('Consolidtaed Data'!$E7546,[1]Customers!$A:$B,2,0)</f>
        <v>Dennis Ruiz</v>
      </c>
      <c r="Q768" s="11">
        <f>WEEKDAY('Consolidtaed Data'!$F7546)</f>
        <v>3</v>
      </c>
      <c r="R768" s="9">
        <f>MONTH('Consolidtaed Data'!$F7546)</f>
        <v>7</v>
      </c>
      <c r="S768" s="9" t="str">
        <f>TEXT(Table3[[#This Row],[Purchase Date]],"MMMM")</f>
        <v>February</v>
      </c>
      <c r="T768" s="9">
        <f>YEAR('Consolidtaed Data'!$F7546)</f>
        <v>2021</v>
      </c>
    </row>
    <row r="769" spans="1:20" x14ac:dyDescent="0.3">
      <c r="A769" s="9" t="s">
        <v>1596</v>
      </c>
      <c r="B769" s="9" t="s">
        <v>182</v>
      </c>
      <c r="C769" s="9" t="s">
        <v>522</v>
      </c>
      <c r="D769" s="9" t="s">
        <v>22</v>
      </c>
      <c r="E769" s="9" t="s">
        <v>1927</v>
      </c>
      <c r="F769" s="10">
        <v>43883</v>
      </c>
      <c r="G769" s="10" t="str">
        <f>VLOOKUP(Table3[[#This Row],[Product ID]],[1]Products!$A:$G,2,0)</f>
        <v>Product 9</v>
      </c>
      <c r="H769" s="22">
        <v>3</v>
      </c>
      <c r="I769" s="9">
        <f>VLOOKUP('Consolidtaed Data'!$B9093,[1]Products!$A:$G,4,0)</f>
        <v>1278</v>
      </c>
      <c r="J769" s="9">
        <f>VLOOKUP('Consolidtaed Data'!$B9093,[1]Products!$A:$G,3,0)</f>
        <v>665</v>
      </c>
      <c r="K769" s="9">
        <f>'Consolidtaed Data'!$J9093*'Consolidtaed Data'!$H9093</f>
        <v>180</v>
      </c>
      <c r="L769" s="9">
        <f>'Consolidtaed Data'!$I9093*'Consolidtaed Data'!$H9093</f>
        <v>224</v>
      </c>
      <c r="M769" s="9">
        <f>'Consolidtaed Data'!$L9093-'Consolidtaed Data'!$K9093</f>
        <v>198</v>
      </c>
      <c r="N769" s="9" t="str">
        <f>VLOOKUP('Consolidtaed Data'!$C9093,[1]Locations!$A:$O,2,0)</f>
        <v>Carlsbad</v>
      </c>
      <c r="O769" s="9" t="str">
        <f>VLOOKUP('Consolidtaed Data'!$D9093,'[1]Sales People'!$A:$B,2,0)</f>
        <v>Roger Robertson</v>
      </c>
      <c r="P769" s="9" t="str">
        <f>VLOOKUP('Consolidtaed Data'!$E9093,[1]Customers!$A:$B,2,0)</f>
        <v>Charles Fields</v>
      </c>
      <c r="Q769" s="11">
        <f>WEEKDAY('Consolidtaed Data'!$F9093)</f>
        <v>6</v>
      </c>
      <c r="R769" s="9">
        <f>MONTH('Consolidtaed Data'!$F9093)</f>
        <v>11</v>
      </c>
      <c r="S769" s="9" t="str">
        <f>TEXT(Table3[[#This Row],[Purchase Date]],"MMMM")</f>
        <v>February</v>
      </c>
      <c r="T769" s="9">
        <f>YEAR('Consolidtaed Data'!$F9093)</f>
        <v>2021</v>
      </c>
    </row>
    <row r="770" spans="1:20" x14ac:dyDescent="0.3">
      <c r="A770" s="9" t="s">
        <v>1598</v>
      </c>
      <c r="B770" s="9" t="s">
        <v>20</v>
      </c>
      <c r="C770" s="9" t="s">
        <v>55</v>
      </c>
      <c r="D770" s="9" t="s">
        <v>43</v>
      </c>
      <c r="E770" s="9" t="s">
        <v>2602</v>
      </c>
      <c r="F770" s="10">
        <v>43883</v>
      </c>
      <c r="G770" s="10" t="str">
        <f>VLOOKUP(Table3[[#This Row],[Product ID]],[1]Products!$A:$G,2,0)</f>
        <v>Product 98</v>
      </c>
      <c r="H770" s="22">
        <v>1</v>
      </c>
      <c r="I770" s="9">
        <f>VLOOKUP('Consolidtaed Data'!$B9157,[1]Products!$A:$G,4,0)</f>
        <v>2396</v>
      </c>
      <c r="J770" s="9">
        <f>VLOOKUP('Consolidtaed Data'!$B9157,[1]Products!$A:$G,3,0)</f>
        <v>1965</v>
      </c>
      <c r="K770" s="9">
        <f>'Consolidtaed Data'!$J9157*'Consolidtaed Data'!$H9157</f>
        <v>1484</v>
      </c>
      <c r="L770" s="9">
        <f>'Consolidtaed Data'!$I9157*'Consolidtaed Data'!$H9157</f>
        <v>2283</v>
      </c>
      <c r="M770" s="9">
        <f>'Consolidtaed Data'!$L9157-'Consolidtaed Data'!$K9157</f>
        <v>364</v>
      </c>
      <c r="N770" s="9" t="str">
        <f>VLOOKUP('Consolidtaed Data'!$C9157,[1]Locations!$A:$O,2,0)</f>
        <v>Inglewood</v>
      </c>
      <c r="O770" s="9" t="str">
        <f>VLOOKUP('Consolidtaed Data'!$D9157,'[1]Sales People'!$A:$B,2,0)</f>
        <v>Scott Mason</v>
      </c>
      <c r="P770" s="9" t="str">
        <f>VLOOKUP('Consolidtaed Data'!$E9157,[1]Customers!$A:$B,2,0)</f>
        <v>Robert Murphy</v>
      </c>
      <c r="Q770" s="11">
        <f>WEEKDAY('Consolidtaed Data'!$F9157)</f>
        <v>4</v>
      </c>
      <c r="R770" s="9">
        <f>MONTH('Consolidtaed Data'!$F9157)</f>
        <v>11</v>
      </c>
      <c r="S770" s="9" t="str">
        <f>TEXT(Table3[[#This Row],[Purchase Date]],"MMMM")</f>
        <v>February</v>
      </c>
      <c r="T770" s="9">
        <f>YEAR('Consolidtaed Data'!$F9157)</f>
        <v>2021</v>
      </c>
    </row>
    <row r="771" spans="1:20" x14ac:dyDescent="0.3">
      <c r="A771" s="9" t="s">
        <v>1599</v>
      </c>
      <c r="B771" s="9" t="s">
        <v>529</v>
      </c>
      <c r="C771" s="9" t="s">
        <v>347</v>
      </c>
      <c r="D771" s="9" t="s">
        <v>246</v>
      </c>
      <c r="E771" s="9" t="s">
        <v>891</v>
      </c>
      <c r="F771" s="10">
        <v>43883</v>
      </c>
      <c r="G771" s="10" t="str">
        <f>VLOOKUP(Table3[[#This Row],[Product ID]],[1]Products!$A:$G,2,0)</f>
        <v>Product 56</v>
      </c>
      <c r="H771" s="22">
        <v>3</v>
      </c>
      <c r="I771" s="9">
        <f>VLOOKUP('Consolidtaed Data'!$B9569,[1]Products!$A:$G,4,0)</f>
        <v>2182</v>
      </c>
      <c r="J771" s="9">
        <f>VLOOKUP('Consolidtaed Data'!$B9569,[1]Products!$A:$G,3,0)</f>
        <v>1200</v>
      </c>
      <c r="K771" s="9">
        <f>'Consolidtaed Data'!$J9569*'Consolidtaed Data'!$H9569</f>
        <v>871</v>
      </c>
      <c r="L771" s="9">
        <f>'Consolidtaed Data'!$I9569*'Consolidtaed Data'!$H9569</f>
        <v>1708</v>
      </c>
      <c r="M771" s="9">
        <f>'Consolidtaed Data'!$L9569-'Consolidtaed Data'!$K9569</f>
        <v>267</v>
      </c>
      <c r="N771" s="9" t="str">
        <f>VLOOKUP('Consolidtaed Data'!$C9569,[1]Locations!$A:$O,2,0)</f>
        <v>Escondido</v>
      </c>
      <c r="O771" s="9" t="str">
        <f>VLOOKUP('Consolidtaed Data'!$D9569,'[1]Sales People'!$A:$B,2,0)</f>
        <v>Clarence Fox</v>
      </c>
      <c r="P771" s="9" t="str">
        <f>VLOOKUP('Consolidtaed Data'!$E9569,[1]Customers!$A:$B,2,0)</f>
        <v>Eric Ward</v>
      </c>
      <c r="Q771" s="11">
        <f>WEEKDAY('Consolidtaed Data'!$F9569)</f>
        <v>6</v>
      </c>
      <c r="R771" s="9">
        <f>MONTH('Consolidtaed Data'!$F9569)</f>
        <v>12</v>
      </c>
      <c r="S771" s="9" t="str">
        <f>TEXT(Table3[[#This Row],[Purchase Date]],"MMMM")</f>
        <v>February</v>
      </c>
      <c r="T771" s="9">
        <f>YEAR('Consolidtaed Data'!$F9569)</f>
        <v>2021</v>
      </c>
    </row>
    <row r="772" spans="1:20" x14ac:dyDescent="0.3">
      <c r="A772" s="9" t="s">
        <v>1600</v>
      </c>
      <c r="B772" s="9" t="s">
        <v>20</v>
      </c>
      <c r="C772" s="9" t="s">
        <v>405</v>
      </c>
      <c r="D772" s="9" t="s">
        <v>105</v>
      </c>
      <c r="E772" s="9" t="s">
        <v>111</v>
      </c>
      <c r="F772" s="10">
        <v>43884</v>
      </c>
      <c r="G772" s="10" t="str">
        <f>VLOOKUP(Table3[[#This Row],[Product ID]],[1]Products!$A:$G,2,0)</f>
        <v>Product 98</v>
      </c>
      <c r="H772" s="22">
        <v>1</v>
      </c>
      <c r="I772" s="9">
        <f>VLOOKUP('Consolidtaed Data'!$B5162,[1]Products!$A:$G,4,0)</f>
        <v>1522</v>
      </c>
      <c r="J772" s="9">
        <f>VLOOKUP('Consolidtaed Data'!$B5162,[1]Products!$A:$G,3,0)</f>
        <v>791</v>
      </c>
      <c r="K772" s="9">
        <f>'Consolidtaed Data'!$J5162*'Consolidtaed Data'!$H5162</f>
        <v>450</v>
      </c>
      <c r="L772" s="9">
        <f>'Consolidtaed Data'!$I5162*'Consolidtaed Data'!$H5162</f>
        <v>818</v>
      </c>
      <c r="M772" s="9">
        <f>'Consolidtaed Data'!$L5162-'Consolidtaed Data'!$K5162</f>
        <v>483</v>
      </c>
      <c r="N772" s="9" t="str">
        <f>VLOOKUP('Consolidtaed Data'!$C5162,[1]Locations!$A:$O,2,0)</f>
        <v>Chula Vista</v>
      </c>
      <c r="O772" s="9" t="str">
        <f>VLOOKUP('Consolidtaed Data'!$D5162,'[1]Sales People'!$A:$B,2,0)</f>
        <v>Joe Sims</v>
      </c>
      <c r="P772" s="9" t="str">
        <f>VLOOKUP('Consolidtaed Data'!$E5162,[1]Customers!$A:$B,2,0)</f>
        <v>Alan Miller</v>
      </c>
      <c r="Q772" s="11">
        <f>WEEKDAY('Consolidtaed Data'!$F5162)</f>
        <v>5</v>
      </c>
      <c r="R772" s="9">
        <f>MONTH('Consolidtaed Data'!$F5162)</f>
        <v>1</v>
      </c>
      <c r="S772" s="9" t="str">
        <f>TEXT(Table3[[#This Row],[Purchase Date]],"MMMM")</f>
        <v>February</v>
      </c>
      <c r="T772" s="9">
        <f>YEAR('Consolidtaed Data'!$F5162)</f>
        <v>2021</v>
      </c>
    </row>
    <row r="773" spans="1:20" x14ac:dyDescent="0.3">
      <c r="A773" s="9" t="s">
        <v>1602</v>
      </c>
      <c r="B773" s="9" t="s">
        <v>252</v>
      </c>
      <c r="C773" s="9" t="s">
        <v>564</v>
      </c>
      <c r="D773" s="9" t="s">
        <v>229</v>
      </c>
      <c r="E773" s="9" t="s">
        <v>23</v>
      </c>
      <c r="F773" s="10">
        <v>43884</v>
      </c>
      <c r="G773" s="10" t="str">
        <f>VLOOKUP(Table3[[#This Row],[Product ID]],[1]Products!$A:$G,2,0)</f>
        <v>Product 81</v>
      </c>
      <c r="H773" s="22">
        <v>4</v>
      </c>
      <c r="I773" s="9">
        <f>VLOOKUP('Consolidtaed Data'!$B5432,[1]Products!$A:$G,4,0)</f>
        <v>1812</v>
      </c>
      <c r="J773" s="9">
        <f>VLOOKUP('Consolidtaed Data'!$B5432,[1]Products!$A:$G,3,0)</f>
        <v>1305</v>
      </c>
      <c r="K773" s="9">
        <f>'Consolidtaed Data'!$J5432*'Consolidtaed Data'!$H5432</f>
        <v>3788</v>
      </c>
      <c r="L773" s="9">
        <f>'Consolidtaed Data'!$I5432*'Consolidtaed Data'!$H5432</f>
        <v>5412</v>
      </c>
      <c r="M773" s="9">
        <f>'Consolidtaed Data'!$L5432-'Consolidtaed Data'!$K5432</f>
        <v>944</v>
      </c>
      <c r="N773" s="9" t="str">
        <f>VLOOKUP('Consolidtaed Data'!$C5432,[1]Locations!$A:$O,2,0)</f>
        <v>Costa Mesa</v>
      </c>
      <c r="O773" s="9" t="str">
        <f>VLOOKUP('Consolidtaed Data'!$D5432,'[1]Sales People'!$A:$B,2,0)</f>
        <v>Walter Cook</v>
      </c>
      <c r="P773" s="9" t="str">
        <f>VLOOKUP('Consolidtaed Data'!$E5432,[1]Customers!$A:$B,2,0)</f>
        <v>Michael Thomas</v>
      </c>
      <c r="Q773" s="11">
        <f>WEEKDAY('Consolidtaed Data'!$F5432)</f>
        <v>6</v>
      </c>
      <c r="R773" s="9">
        <f>MONTH('Consolidtaed Data'!$F5432)</f>
        <v>2</v>
      </c>
      <c r="S773" s="9" t="str">
        <f>TEXT(Table3[[#This Row],[Purchase Date]],"MMMM")</f>
        <v>February</v>
      </c>
      <c r="T773" s="9">
        <f>YEAR('Consolidtaed Data'!$F5432)</f>
        <v>2021</v>
      </c>
    </row>
    <row r="774" spans="1:20" x14ac:dyDescent="0.3">
      <c r="A774" s="9" t="s">
        <v>1603</v>
      </c>
      <c r="B774" s="9" t="s">
        <v>366</v>
      </c>
      <c r="C774" s="9" t="s">
        <v>34</v>
      </c>
      <c r="D774" s="9" t="s">
        <v>281</v>
      </c>
      <c r="E774" s="9" t="s">
        <v>1411</v>
      </c>
      <c r="F774" s="10">
        <v>43884</v>
      </c>
      <c r="G774" s="10" t="str">
        <f>VLOOKUP(Table3[[#This Row],[Product ID]],[1]Products!$A:$G,2,0)</f>
        <v>Product 39</v>
      </c>
      <c r="H774" s="22">
        <v>2</v>
      </c>
      <c r="I774" s="9">
        <f>VLOOKUP('Consolidtaed Data'!$B5458,[1]Products!$A:$G,4,0)</f>
        <v>2091</v>
      </c>
      <c r="J774" s="9">
        <f>VLOOKUP('Consolidtaed Data'!$B5458,[1]Products!$A:$G,3,0)</f>
        <v>1485</v>
      </c>
      <c r="K774" s="9">
        <f>'Consolidtaed Data'!$J5458*'Consolidtaed Data'!$H5458</f>
        <v>1696</v>
      </c>
      <c r="L774" s="9">
        <f>'Consolidtaed Data'!$I5458*'Consolidtaed Data'!$H5458</f>
        <v>2120</v>
      </c>
      <c r="M774" s="9">
        <f>'Consolidtaed Data'!$L5458-'Consolidtaed Data'!$K5458</f>
        <v>483</v>
      </c>
      <c r="N774" s="9" t="str">
        <f>VLOOKUP('Consolidtaed Data'!$C5458,[1]Locations!$A:$O,2,0)</f>
        <v>Rancho Cucamonga</v>
      </c>
      <c r="O774" s="9" t="str">
        <f>VLOOKUP('Consolidtaed Data'!$D5458,'[1]Sales People'!$A:$B,2,0)</f>
        <v>John Reyes</v>
      </c>
      <c r="P774" s="9" t="str">
        <f>VLOOKUP('Consolidtaed Data'!$E5458,[1]Customers!$A:$B,2,0)</f>
        <v>Charles Henderson</v>
      </c>
      <c r="Q774" s="11">
        <f>WEEKDAY('Consolidtaed Data'!$F5458)</f>
        <v>1</v>
      </c>
      <c r="R774" s="9">
        <f>MONTH('Consolidtaed Data'!$F5458)</f>
        <v>2</v>
      </c>
      <c r="S774" s="9" t="str">
        <f>TEXT(Table3[[#This Row],[Purchase Date]],"MMMM")</f>
        <v>February</v>
      </c>
      <c r="T774" s="9">
        <f>YEAR('Consolidtaed Data'!$F5458)</f>
        <v>2021</v>
      </c>
    </row>
    <row r="775" spans="1:20" x14ac:dyDescent="0.3">
      <c r="A775" s="9" t="s">
        <v>1604</v>
      </c>
      <c r="B775" s="9" t="s">
        <v>338</v>
      </c>
      <c r="C775" s="9" t="s">
        <v>344</v>
      </c>
      <c r="D775" s="9" t="s">
        <v>105</v>
      </c>
      <c r="E775" s="9" t="s">
        <v>467</v>
      </c>
      <c r="F775" s="10">
        <v>43884</v>
      </c>
      <c r="G775" s="10" t="str">
        <f>VLOOKUP(Table3[[#This Row],[Product ID]],[1]Products!$A:$G,2,0)</f>
        <v>Product 95</v>
      </c>
      <c r="H775" s="22">
        <v>1</v>
      </c>
      <c r="I775" s="9">
        <f>VLOOKUP('Consolidtaed Data'!$B6007,[1]Products!$A:$G,4,0)</f>
        <v>913</v>
      </c>
      <c r="J775" s="9">
        <f>VLOOKUP('Consolidtaed Data'!$B6007,[1]Products!$A:$G,3,0)</f>
        <v>584</v>
      </c>
      <c r="K775" s="9">
        <f>'Consolidtaed Data'!$J6007*'Consolidtaed Data'!$H6007</f>
        <v>2613</v>
      </c>
      <c r="L775" s="9">
        <f>'Consolidtaed Data'!$I6007*'Consolidtaed Data'!$H6007</f>
        <v>5124</v>
      </c>
      <c r="M775" s="9">
        <f>'Consolidtaed Data'!$L6007-'Consolidtaed Data'!$K6007</f>
        <v>570</v>
      </c>
      <c r="N775" s="9" t="str">
        <f>VLOOKUP('Consolidtaed Data'!$C6007,[1]Locations!$A:$O,2,0)</f>
        <v>Escondido</v>
      </c>
      <c r="O775" s="9" t="str">
        <f>VLOOKUP('Consolidtaed Data'!$D6007,'[1]Sales People'!$A:$B,2,0)</f>
        <v>Roger Robertson</v>
      </c>
      <c r="P775" s="9" t="str">
        <f>VLOOKUP('Consolidtaed Data'!$E6007,[1]Customers!$A:$B,2,0)</f>
        <v>Douglas Franklin</v>
      </c>
      <c r="Q775" s="11">
        <f>WEEKDAY('Consolidtaed Data'!$F6007)</f>
        <v>7</v>
      </c>
      <c r="R775" s="9">
        <f>MONTH('Consolidtaed Data'!$F6007)</f>
        <v>4</v>
      </c>
      <c r="S775" s="9" t="str">
        <f>TEXT(Table3[[#This Row],[Purchase Date]],"MMMM")</f>
        <v>February</v>
      </c>
      <c r="T775" s="9">
        <f>YEAR('Consolidtaed Data'!$F6007)</f>
        <v>2021</v>
      </c>
    </row>
    <row r="776" spans="1:20" x14ac:dyDescent="0.3">
      <c r="A776" s="9" t="s">
        <v>1606</v>
      </c>
      <c r="B776" s="9" t="s">
        <v>301</v>
      </c>
      <c r="C776" s="9" t="s">
        <v>352</v>
      </c>
      <c r="D776" s="9" t="s">
        <v>80</v>
      </c>
      <c r="E776" s="9" t="s">
        <v>550</v>
      </c>
      <c r="F776" s="10">
        <v>43884</v>
      </c>
      <c r="G776" s="10" t="str">
        <f>VLOOKUP(Table3[[#This Row],[Product ID]],[1]Products!$A:$G,2,0)</f>
        <v>Product 57</v>
      </c>
      <c r="H776" s="22">
        <v>3</v>
      </c>
      <c r="I776" s="9">
        <f>VLOOKUP('Consolidtaed Data'!$B6337,[1]Products!$A:$G,4,0)</f>
        <v>136</v>
      </c>
      <c r="J776" s="9">
        <f>VLOOKUP('Consolidtaed Data'!$B6337,[1]Products!$A:$G,3,0)</f>
        <v>72</v>
      </c>
      <c r="K776" s="9">
        <f>'Consolidtaed Data'!$J6337*'Consolidtaed Data'!$H6337</f>
        <v>584</v>
      </c>
      <c r="L776" s="9">
        <f>'Consolidtaed Data'!$I6337*'Consolidtaed Data'!$H6337</f>
        <v>913</v>
      </c>
      <c r="M776" s="9">
        <f>'Consolidtaed Data'!$L6337-'Consolidtaed Data'!$K6337</f>
        <v>2028</v>
      </c>
      <c r="N776" s="9" t="str">
        <f>VLOOKUP('Consolidtaed Data'!$C6337,[1]Locations!$A:$O,2,0)</f>
        <v>Fresno</v>
      </c>
      <c r="O776" s="9" t="str">
        <f>VLOOKUP('Consolidtaed Data'!$D6337,'[1]Sales People'!$A:$B,2,0)</f>
        <v>Larry Marshall</v>
      </c>
      <c r="P776" s="9" t="str">
        <f>VLOOKUP('Consolidtaed Data'!$E6337,[1]Customers!$A:$B,2,0)</f>
        <v>Michael Thomas</v>
      </c>
      <c r="Q776" s="11">
        <f>WEEKDAY('Consolidtaed Data'!$F6337)</f>
        <v>1</v>
      </c>
      <c r="R776" s="9">
        <f>MONTH('Consolidtaed Data'!$F6337)</f>
        <v>4</v>
      </c>
      <c r="S776" s="9" t="str">
        <f>TEXT(Table3[[#This Row],[Purchase Date]],"MMMM")</f>
        <v>February</v>
      </c>
      <c r="T776" s="9">
        <f>YEAR('Consolidtaed Data'!$F6337)</f>
        <v>2021</v>
      </c>
    </row>
    <row r="777" spans="1:20" x14ac:dyDescent="0.3">
      <c r="A777" s="9" t="s">
        <v>1609</v>
      </c>
      <c r="B777" s="9" t="s">
        <v>238</v>
      </c>
      <c r="C777" s="9" t="s">
        <v>325</v>
      </c>
      <c r="D777" s="9" t="s">
        <v>123</v>
      </c>
      <c r="E777" s="9" t="s">
        <v>803</v>
      </c>
      <c r="F777" s="10">
        <v>43884</v>
      </c>
      <c r="G777" s="10" t="str">
        <f>VLOOKUP(Table3[[#This Row],[Product ID]],[1]Products!$A:$G,2,0)</f>
        <v>Product 49</v>
      </c>
      <c r="H777" s="22">
        <v>1</v>
      </c>
      <c r="I777" s="9">
        <f>VLOOKUP('Consolidtaed Data'!$B6367,[1]Products!$A:$G,4,0)</f>
        <v>771</v>
      </c>
      <c r="J777" s="9">
        <f>VLOOKUP('Consolidtaed Data'!$B6367,[1]Products!$A:$G,3,0)</f>
        <v>648</v>
      </c>
      <c r="K777" s="9">
        <f>'Consolidtaed Data'!$J6367*'Consolidtaed Data'!$H6367</f>
        <v>208</v>
      </c>
      <c r="L777" s="9">
        <f>'Consolidtaed Data'!$I6367*'Consolidtaed Data'!$H6367</f>
        <v>400</v>
      </c>
      <c r="M777" s="9">
        <f>'Consolidtaed Data'!$L6367-'Consolidtaed Data'!$K6367</f>
        <v>164</v>
      </c>
      <c r="N777" s="9" t="str">
        <f>VLOOKUP('Consolidtaed Data'!$C6367,[1]Locations!$A:$O,2,0)</f>
        <v>Bakersfield</v>
      </c>
      <c r="O777" s="9" t="str">
        <f>VLOOKUP('Consolidtaed Data'!$D6367,'[1]Sales People'!$A:$B,2,0)</f>
        <v>Howard Gardner</v>
      </c>
      <c r="P777" s="9" t="str">
        <f>VLOOKUP('Consolidtaed Data'!$E6367,[1]Customers!$A:$B,2,0)</f>
        <v>Christopher Kim</v>
      </c>
      <c r="Q777" s="11">
        <f>WEEKDAY('Consolidtaed Data'!$F6367)</f>
        <v>4</v>
      </c>
      <c r="R777" s="9">
        <f>MONTH('Consolidtaed Data'!$F6367)</f>
        <v>4</v>
      </c>
      <c r="S777" s="9" t="str">
        <f>TEXT(Table3[[#This Row],[Purchase Date]],"MMMM")</f>
        <v>February</v>
      </c>
      <c r="T777" s="9">
        <f>YEAR('Consolidtaed Data'!$F6367)</f>
        <v>2021</v>
      </c>
    </row>
    <row r="778" spans="1:20" x14ac:dyDescent="0.3">
      <c r="A778" s="9" t="s">
        <v>1610</v>
      </c>
      <c r="B778" s="9" t="s">
        <v>204</v>
      </c>
      <c r="C778" s="9" t="s">
        <v>122</v>
      </c>
      <c r="D778" s="9" t="s">
        <v>83</v>
      </c>
      <c r="E778" s="9" t="s">
        <v>1190</v>
      </c>
      <c r="F778" s="10">
        <v>43884</v>
      </c>
      <c r="G778" s="10" t="str">
        <f>VLOOKUP(Table3[[#This Row],[Product ID]],[1]Products!$A:$G,2,0)</f>
        <v>Product 101</v>
      </c>
      <c r="H778" s="22">
        <v>1</v>
      </c>
      <c r="I778" s="9">
        <f>VLOOKUP('Consolidtaed Data'!$B6713,[1]Products!$A:$G,4,0)</f>
        <v>1414</v>
      </c>
      <c r="J778" s="9">
        <f>VLOOKUP('Consolidtaed Data'!$B6713,[1]Products!$A:$G,3,0)</f>
        <v>962</v>
      </c>
      <c r="K778" s="9">
        <f>'Consolidtaed Data'!$J6713*'Consolidtaed Data'!$H6713</f>
        <v>900</v>
      </c>
      <c r="L778" s="9">
        <f>'Consolidtaed Data'!$I6713*'Consolidtaed Data'!$H6713</f>
        <v>1500</v>
      </c>
      <c r="M778" s="9">
        <f>'Consolidtaed Data'!$L6713-'Consolidtaed Data'!$K6713</f>
        <v>383</v>
      </c>
      <c r="N778" s="9" t="str">
        <f>VLOOKUP('Consolidtaed Data'!$C6713,[1]Locations!$A:$O,2,0)</f>
        <v>Garden Grove</v>
      </c>
      <c r="O778" s="9" t="str">
        <f>VLOOKUP('Consolidtaed Data'!$D6713,'[1]Sales People'!$A:$B,2,0)</f>
        <v>Carl Hall</v>
      </c>
      <c r="P778" s="9" t="str">
        <f>VLOOKUP('Consolidtaed Data'!$E6713,[1]Customers!$A:$B,2,0)</f>
        <v>Victor Medina</v>
      </c>
      <c r="Q778" s="11">
        <f>WEEKDAY('Consolidtaed Data'!$F6713)</f>
        <v>4</v>
      </c>
      <c r="R778" s="9">
        <f>MONTH('Consolidtaed Data'!$F6713)</f>
        <v>5</v>
      </c>
      <c r="S778" s="9" t="str">
        <f>TEXT(Table3[[#This Row],[Purchase Date]],"MMMM")</f>
        <v>February</v>
      </c>
      <c r="T778" s="9">
        <f>YEAR('Consolidtaed Data'!$F6713)</f>
        <v>2021</v>
      </c>
    </row>
    <row r="779" spans="1:20" x14ac:dyDescent="0.3">
      <c r="A779" s="9" t="s">
        <v>1611</v>
      </c>
      <c r="B779" s="9" t="s">
        <v>503</v>
      </c>
      <c r="C779" s="9" t="s">
        <v>39</v>
      </c>
      <c r="D779" s="9" t="s">
        <v>9</v>
      </c>
      <c r="E779" s="9" t="s">
        <v>1887</v>
      </c>
      <c r="F779" s="10">
        <v>43884</v>
      </c>
      <c r="G779" s="10" t="str">
        <f>VLOOKUP(Table3[[#This Row],[Product ID]],[1]Products!$A:$G,2,0)</f>
        <v>Product 99</v>
      </c>
      <c r="H779" s="22">
        <v>1</v>
      </c>
      <c r="I779" s="9">
        <f>VLOOKUP('Consolidtaed Data'!$B6715,[1]Products!$A:$G,4,0)</f>
        <v>1972</v>
      </c>
      <c r="J779" s="9">
        <f>VLOOKUP('Consolidtaed Data'!$B6715,[1]Products!$A:$G,3,0)</f>
        <v>1321</v>
      </c>
      <c r="K779" s="9">
        <f>'Consolidtaed Data'!$J6715*'Consolidtaed Data'!$H6715</f>
        <v>732</v>
      </c>
      <c r="L779" s="9">
        <f>'Consolidtaed Data'!$I6715*'Consolidtaed Data'!$H6715</f>
        <v>1077</v>
      </c>
      <c r="M779" s="9">
        <f>'Consolidtaed Data'!$L6715-'Consolidtaed Data'!$K6715</f>
        <v>600</v>
      </c>
      <c r="N779" s="9" t="str">
        <f>VLOOKUP('Consolidtaed Data'!$C6715,[1]Locations!$A:$O,2,0)</f>
        <v>Pomona</v>
      </c>
      <c r="O779" s="9" t="str">
        <f>VLOOKUP('Consolidtaed Data'!$D6715,'[1]Sales People'!$A:$B,2,0)</f>
        <v>Howard Sims</v>
      </c>
      <c r="P779" s="9" t="str">
        <f>VLOOKUP('Consolidtaed Data'!$E6715,[1]Customers!$A:$B,2,0)</f>
        <v>William Montgomery</v>
      </c>
      <c r="Q779" s="11">
        <f>WEEKDAY('Consolidtaed Data'!$F6715)</f>
        <v>4</v>
      </c>
      <c r="R779" s="9">
        <f>MONTH('Consolidtaed Data'!$F6715)</f>
        <v>5</v>
      </c>
      <c r="S779" s="9" t="str">
        <f>TEXT(Table3[[#This Row],[Purchase Date]],"MMMM")</f>
        <v>February</v>
      </c>
      <c r="T779" s="9">
        <f>YEAR('Consolidtaed Data'!$F6715)</f>
        <v>2021</v>
      </c>
    </row>
    <row r="780" spans="1:20" x14ac:dyDescent="0.3">
      <c r="A780" s="9" t="s">
        <v>1613</v>
      </c>
      <c r="B780" s="9" t="s">
        <v>336</v>
      </c>
      <c r="C780" s="9" t="s">
        <v>228</v>
      </c>
      <c r="D780" s="9" t="s">
        <v>9</v>
      </c>
      <c r="E780" s="9" t="s">
        <v>1595</v>
      </c>
      <c r="F780" s="10">
        <v>43884</v>
      </c>
      <c r="G780" s="10" t="str">
        <f>VLOOKUP(Table3[[#This Row],[Product ID]],[1]Products!$A:$G,2,0)</f>
        <v>Product 78</v>
      </c>
      <c r="H780" s="22">
        <v>2</v>
      </c>
      <c r="I780" s="9">
        <f>VLOOKUP('Consolidtaed Data'!$B8062,[1]Products!$A:$G,4,0)</f>
        <v>545</v>
      </c>
      <c r="J780" s="9">
        <f>VLOOKUP('Consolidtaed Data'!$B8062,[1]Products!$A:$G,3,0)</f>
        <v>425</v>
      </c>
      <c r="K780" s="9">
        <f>'Consolidtaed Data'!$J8062*'Consolidtaed Data'!$H8062</f>
        <v>2913</v>
      </c>
      <c r="L780" s="9">
        <f>'Consolidtaed Data'!$I8062*'Consolidtaed Data'!$H8062</f>
        <v>5394</v>
      </c>
      <c r="M780" s="9">
        <f>'Consolidtaed Data'!$L8062-'Consolidtaed Data'!$K8062</f>
        <v>1569</v>
      </c>
      <c r="N780" s="9" t="str">
        <f>VLOOKUP('Consolidtaed Data'!$C8062,[1]Locations!$A:$O,2,0)</f>
        <v>Anaheim</v>
      </c>
      <c r="O780" s="9" t="str">
        <f>VLOOKUP('Consolidtaed Data'!$D8062,'[1]Sales People'!$A:$B,2,0)</f>
        <v>Carl Elliott</v>
      </c>
      <c r="P780" s="9" t="str">
        <f>VLOOKUP('Consolidtaed Data'!$E8062,[1]Customers!$A:$B,2,0)</f>
        <v>Aaron Cruz</v>
      </c>
      <c r="Q780" s="11">
        <f>WEEKDAY('Consolidtaed Data'!$F8062)</f>
        <v>2</v>
      </c>
      <c r="R780" s="9">
        <f>MONTH('Consolidtaed Data'!$F8062)</f>
        <v>9</v>
      </c>
      <c r="S780" s="9" t="str">
        <f>TEXT(Table3[[#This Row],[Purchase Date]],"MMMM")</f>
        <v>February</v>
      </c>
      <c r="T780" s="9">
        <f>YEAR('Consolidtaed Data'!$F8062)</f>
        <v>2021</v>
      </c>
    </row>
    <row r="781" spans="1:20" x14ac:dyDescent="0.3">
      <c r="A781" s="9" t="s">
        <v>1614</v>
      </c>
      <c r="B781" s="9" t="s">
        <v>136</v>
      </c>
      <c r="C781" s="9" t="s">
        <v>462</v>
      </c>
      <c r="D781" s="9" t="s">
        <v>9</v>
      </c>
      <c r="E781" s="9" t="s">
        <v>2727</v>
      </c>
      <c r="F781" s="10">
        <v>43884</v>
      </c>
      <c r="G781" s="10" t="str">
        <f>VLOOKUP(Table3[[#This Row],[Product ID]],[1]Products!$A:$G,2,0)</f>
        <v>Product 2</v>
      </c>
      <c r="H781" s="22">
        <v>2</v>
      </c>
      <c r="I781" s="9">
        <f>VLOOKUP('Consolidtaed Data'!$B8492,[1]Products!$A:$G,4,0)</f>
        <v>1809</v>
      </c>
      <c r="J781" s="9">
        <f>VLOOKUP('Consolidtaed Data'!$B8492,[1]Products!$A:$G,3,0)</f>
        <v>1067</v>
      </c>
      <c r="K781" s="9">
        <f>'Consolidtaed Data'!$J8492*'Consolidtaed Data'!$H8492</f>
        <v>1090</v>
      </c>
      <c r="L781" s="9">
        <f>'Consolidtaed Data'!$I8492*'Consolidtaed Data'!$H8492</f>
        <v>1380</v>
      </c>
      <c r="M781" s="9">
        <f>'Consolidtaed Data'!$L8492-'Consolidtaed Data'!$K8492</f>
        <v>2613</v>
      </c>
      <c r="N781" s="9" t="str">
        <f>VLOOKUP('Consolidtaed Data'!$C8492,[1]Locations!$A:$O,2,0)</f>
        <v>Chula Vista</v>
      </c>
      <c r="O781" s="9" t="str">
        <f>VLOOKUP('Consolidtaed Data'!$D8492,'[1]Sales People'!$A:$B,2,0)</f>
        <v>Robert Reed</v>
      </c>
      <c r="P781" s="9" t="str">
        <f>VLOOKUP('Consolidtaed Data'!$E8492,[1]Customers!$A:$B,2,0)</f>
        <v>Johnny Andrews</v>
      </c>
      <c r="Q781" s="11">
        <f>WEEKDAY('Consolidtaed Data'!$F8492)</f>
        <v>5</v>
      </c>
      <c r="R781" s="9">
        <f>MONTH('Consolidtaed Data'!$F8492)</f>
        <v>10</v>
      </c>
      <c r="S781" s="9" t="str">
        <f>TEXT(Table3[[#This Row],[Purchase Date]],"MMMM")</f>
        <v>February</v>
      </c>
      <c r="T781" s="9">
        <f>YEAR('Consolidtaed Data'!$F8492)</f>
        <v>2021</v>
      </c>
    </row>
    <row r="782" spans="1:20" x14ac:dyDescent="0.3">
      <c r="A782" s="9" t="s">
        <v>1616</v>
      </c>
      <c r="B782" s="9" t="s">
        <v>107</v>
      </c>
      <c r="C782" s="9" t="s">
        <v>173</v>
      </c>
      <c r="D782" s="9" t="s">
        <v>127</v>
      </c>
      <c r="E782" s="9" t="s">
        <v>111</v>
      </c>
      <c r="F782" s="10">
        <v>43884</v>
      </c>
      <c r="G782" s="10" t="str">
        <f>VLOOKUP(Table3[[#This Row],[Product ID]],[1]Products!$A:$G,2,0)</f>
        <v>Product 52</v>
      </c>
      <c r="H782" s="22">
        <v>3</v>
      </c>
      <c r="I782" s="9">
        <f>VLOOKUP('Consolidtaed Data'!$B8530,[1]Products!$A:$G,4,0)</f>
        <v>1178</v>
      </c>
      <c r="J782" s="9">
        <f>VLOOKUP('Consolidtaed Data'!$B8530,[1]Products!$A:$G,3,0)</f>
        <v>683</v>
      </c>
      <c r="K782" s="9">
        <f>'Consolidtaed Data'!$J8530*'Consolidtaed Data'!$H8530</f>
        <v>2092</v>
      </c>
      <c r="L782" s="9">
        <f>'Consolidtaed Data'!$I8530*'Consolidtaed Data'!$H8530</f>
        <v>3270</v>
      </c>
      <c r="M782" s="9">
        <f>'Consolidtaed Data'!$L8530-'Consolidtaed Data'!$K8530</f>
        <v>1462</v>
      </c>
      <c r="N782" s="9" t="str">
        <f>VLOOKUP('Consolidtaed Data'!$C8530,[1]Locations!$A:$O,2,0)</f>
        <v>Oceanside</v>
      </c>
      <c r="O782" s="9" t="str">
        <f>VLOOKUP('Consolidtaed Data'!$D8530,'[1]Sales People'!$A:$B,2,0)</f>
        <v>Gary Rodriguez</v>
      </c>
      <c r="P782" s="9" t="str">
        <f>VLOOKUP('Consolidtaed Data'!$E8530,[1]Customers!$A:$B,2,0)</f>
        <v>Willie Hicks</v>
      </c>
      <c r="Q782" s="11">
        <f>WEEKDAY('Consolidtaed Data'!$F8530)</f>
        <v>1</v>
      </c>
      <c r="R782" s="9">
        <f>MONTH('Consolidtaed Data'!$F8530)</f>
        <v>10</v>
      </c>
      <c r="S782" s="9" t="str">
        <f>TEXT(Table3[[#This Row],[Purchase Date]],"MMMM")</f>
        <v>February</v>
      </c>
      <c r="T782" s="9">
        <f>YEAR('Consolidtaed Data'!$F8530)</f>
        <v>2021</v>
      </c>
    </row>
    <row r="783" spans="1:20" x14ac:dyDescent="0.3">
      <c r="A783" s="9" t="s">
        <v>1617</v>
      </c>
      <c r="B783" s="9" t="s">
        <v>418</v>
      </c>
      <c r="C783" s="9" t="s">
        <v>104</v>
      </c>
      <c r="D783" s="9" t="s">
        <v>56</v>
      </c>
      <c r="E783" s="9" t="s">
        <v>2810</v>
      </c>
      <c r="F783" s="10">
        <v>43884</v>
      </c>
      <c r="G783" s="10" t="str">
        <f>VLOOKUP(Table3[[#This Row],[Product ID]],[1]Products!$A:$G,2,0)</f>
        <v>Product 82</v>
      </c>
      <c r="H783" s="22">
        <v>1</v>
      </c>
      <c r="I783" s="9">
        <f>VLOOKUP('Consolidtaed Data'!$B8646,[1]Products!$A:$G,4,0)</f>
        <v>1587</v>
      </c>
      <c r="J783" s="9">
        <f>VLOOKUP('Consolidtaed Data'!$B8646,[1]Products!$A:$G,3,0)</f>
        <v>1301</v>
      </c>
      <c r="K783" s="9">
        <f>'Consolidtaed Data'!$J8646*'Consolidtaed Data'!$H8646</f>
        <v>4191</v>
      </c>
      <c r="L783" s="9">
        <f>'Consolidtaed Data'!$I8646*'Consolidtaed Data'!$H8646</f>
        <v>5901</v>
      </c>
      <c r="M783" s="9">
        <f>'Consolidtaed Data'!$L8646-'Consolidtaed Data'!$K8646</f>
        <v>2760</v>
      </c>
      <c r="N783" s="9" t="str">
        <f>VLOOKUP('Consolidtaed Data'!$C8646,[1]Locations!$A:$O,2,0)</f>
        <v>Riverside</v>
      </c>
      <c r="O783" s="9" t="str">
        <f>VLOOKUP('Consolidtaed Data'!$D8646,'[1]Sales People'!$A:$B,2,0)</f>
        <v>Clarence Fox</v>
      </c>
      <c r="P783" s="9" t="str">
        <f>VLOOKUP('Consolidtaed Data'!$E8646,[1]Customers!$A:$B,2,0)</f>
        <v>Mark Simmons</v>
      </c>
      <c r="Q783" s="11">
        <f>WEEKDAY('Consolidtaed Data'!$F8646)</f>
        <v>3</v>
      </c>
      <c r="R783" s="9">
        <f>MONTH('Consolidtaed Data'!$F8646)</f>
        <v>10</v>
      </c>
      <c r="S783" s="9" t="str">
        <f>TEXT(Table3[[#This Row],[Purchase Date]],"MMMM")</f>
        <v>February</v>
      </c>
      <c r="T783" s="9">
        <f>YEAR('Consolidtaed Data'!$F8646)</f>
        <v>2021</v>
      </c>
    </row>
    <row r="784" spans="1:20" x14ac:dyDescent="0.3">
      <c r="A784" s="9" t="s">
        <v>1618</v>
      </c>
      <c r="B784" s="9" t="s">
        <v>41</v>
      </c>
      <c r="C784" s="9" t="s">
        <v>302</v>
      </c>
      <c r="D784" s="9" t="s">
        <v>113</v>
      </c>
      <c r="E784" s="9" t="s">
        <v>1293</v>
      </c>
      <c r="F784" s="10">
        <v>43884</v>
      </c>
      <c r="G784" s="10" t="str">
        <f>VLOOKUP(Table3[[#This Row],[Product ID]],[1]Products!$A:$G,2,0)</f>
        <v>Product 11</v>
      </c>
      <c r="H784" s="22">
        <v>2</v>
      </c>
      <c r="I784" s="9">
        <f>VLOOKUP('Consolidtaed Data'!$B8822,[1]Products!$A:$G,4,0)</f>
        <v>771</v>
      </c>
      <c r="J784" s="9">
        <f>VLOOKUP('Consolidtaed Data'!$B8822,[1]Products!$A:$G,3,0)</f>
        <v>648</v>
      </c>
      <c r="K784" s="9">
        <f>'Consolidtaed Data'!$J8822*'Consolidtaed Data'!$H8822</f>
        <v>1054</v>
      </c>
      <c r="L784" s="9">
        <f>'Consolidtaed Data'!$I8822*'Consolidtaed Data'!$H8822</f>
        <v>1405</v>
      </c>
      <c r="M784" s="9">
        <f>'Consolidtaed Data'!$L8822-'Consolidtaed Data'!$K8822</f>
        <v>34</v>
      </c>
      <c r="N784" s="9" t="str">
        <f>VLOOKUP('Consolidtaed Data'!$C8822,[1]Locations!$A:$O,2,0)</f>
        <v>Berkeley</v>
      </c>
      <c r="O784" s="9" t="str">
        <f>VLOOKUP('Consolidtaed Data'!$D8822,'[1]Sales People'!$A:$B,2,0)</f>
        <v>Joshua Cook</v>
      </c>
      <c r="P784" s="9" t="str">
        <f>VLOOKUP('Consolidtaed Data'!$E8822,[1]Customers!$A:$B,2,0)</f>
        <v>Patrick Wells</v>
      </c>
      <c r="Q784" s="11">
        <f>WEEKDAY('Consolidtaed Data'!$F8822)</f>
        <v>2</v>
      </c>
      <c r="R784" s="9">
        <f>MONTH('Consolidtaed Data'!$F8822)</f>
        <v>11</v>
      </c>
      <c r="S784" s="9" t="str">
        <f>TEXT(Table3[[#This Row],[Purchase Date]],"MMMM")</f>
        <v>February</v>
      </c>
      <c r="T784" s="9">
        <f>YEAR('Consolidtaed Data'!$F8822)</f>
        <v>2021</v>
      </c>
    </row>
    <row r="785" spans="1:20" x14ac:dyDescent="0.3">
      <c r="A785" s="9" t="s">
        <v>1619</v>
      </c>
      <c r="B785" s="9" t="s">
        <v>692</v>
      </c>
      <c r="C785" s="9" t="s">
        <v>30</v>
      </c>
      <c r="D785" s="9" t="s">
        <v>174</v>
      </c>
      <c r="E785" s="9" t="s">
        <v>391</v>
      </c>
      <c r="F785" s="10">
        <v>43884</v>
      </c>
      <c r="G785" s="10" t="str">
        <f>VLOOKUP(Table3[[#This Row],[Product ID]],[1]Products!$A:$G,2,0)</f>
        <v>Product 83</v>
      </c>
      <c r="H785" s="22">
        <v>3</v>
      </c>
      <c r="I785" s="9">
        <f>VLOOKUP('Consolidtaed Data'!$B9116,[1]Products!$A:$G,4,0)</f>
        <v>871</v>
      </c>
      <c r="J785" s="9">
        <f>VLOOKUP('Consolidtaed Data'!$B9116,[1]Products!$A:$G,3,0)</f>
        <v>540</v>
      </c>
      <c r="K785" s="9">
        <f>'Consolidtaed Data'!$J9116*'Consolidtaed Data'!$H9116</f>
        <v>2380</v>
      </c>
      <c r="L785" s="9">
        <f>'Consolidtaed Data'!$I9116*'Consolidtaed Data'!$H9116</f>
        <v>3132</v>
      </c>
      <c r="M785" s="9">
        <f>'Consolidtaed Data'!$L9116-'Consolidtaed Data'!$K9116</f>
        <v>492</v>
      </c>
      <c r="N785" s="9" t="str">
        <f>VLOOKUP('Consolidtaed Data'!$C9116,[1]Locations!$A:$O,2,0)</f>
        <v>East Los Angeles</v>
      </c>
      <c r="O785" s="9" t="str">
        <f>VLOOKUP('Consolidtaed Data'!$D9116,'[1]Sales People'!$A:$B,2,0)</f>
        <v>Kevin Butler</v>
      </c>
      <c r="P785" s="9" t="str">
        <f>VLOOKUP('Consolidtaed Data'!$E9116,[1]Customers!$A:$B,2,0)</f>
        <v>Sean Woods</v>
      </c>
      <c r="Q785" s="11">
        <f>WEEKDAY('Consolidtaed Data'!$F9116)</f>
        <v>1</v>
      </c>
      <c r="R785" s="9">
        <f>MONTH('Consolidtaed Data'!$F9116)</f>
        <v>11</v>
      </c>
      <c r="S785" s="9" t="str">
        <f>TEXT(Table3[[#This Row],[Purchase Date]],"MMMM")</f>
        <v>February</v>
      </c>
      <c r="T785" s="9">
        <f>YEAR('Consolidtaed Data'!$F9116)</f>
        <v>2021</v>
      </c>
    </row>
    <row r="786" spans="1:20" x14ac:dyDescent="0.3">
      <c r="A786" s="9" t="s">
        <v>1621</v>
      </c>
      <c r="B786" s="9" t="s">
        <v>692</v>
      </c>
      <c r="C786" s="9" t="s">
        <v>86</v>
      </c>
      <c r="D786" s="9" t="s">
        <v>95</v>
      </c>
      <c r="E786" s="9" t="s">
        <v>2154</v>
      </c>
      <c r="F786" s="10">
        <v>43885</v>
      </c>
      <c r="G786" s="10" t="str">
        <f>VLOOKUP(Table3[[#This Row],[Product ID]],[1]Products!$A:$G,2,0)</f>
        <v>Product 83</v>
      </c>
      <c r="H786" s="22">
        <v>4</v>
      </c>
      <c r="I786" s="9">
        <f>VLOOKUP('Consolidtaed Data'!$B4705,[1]Products!$A:$G,4,0)</f>
        <v>596</v>
      </c>
      <c r="J786" s="9">
        <f>VLOOKUP('Consolidtaed Data'!$B4705,[1]Products!$A:$G,3,0)</f>
        <v>358</v>
      </c>
      <c r="K786" s="9">
        <f>'Consolidtaed Data'!$J4705*'Consolidtaed Data'!$H4705</f>
        <v>478</v>
      </c>
      <c r="L786" s="9">
        <f>'Consolidtaed Data'!$I4705*'Consolidtaed Data'!$H4705</f>
        <v>886</v>
      </c>
      <c r="M786" s="9">
        <f>'Consolidtaed Data'!$L4705-'Consolidtaed Data'!$K4705</f>
        <v>1060</v>
      </c>
      <c r="N786" s="9" t="str">
        <f>VLOOKUP('Consolidtaed Data'!$C4705,[1]Locations!$A:$O,2,0)</f>
        <v>East Los Angeles</v>
      </c>
      <c r="O786" s="9" t="str">
        <f>VLOOKUP('Consolidtaed Data'!$D4705,'[1]Sales People'!$A:$B,2,0)</f>
        <v>Christopher Tucker</v>
      </c>
      <c r="P786" s="9" t="str">
        <f>VLOOKUP('Consolidtaed Data'!$E4705,[1]Customers!$A:$B,2,0)</f>
        <v>Wayne Rodriguez</v>
      </c>
      <c r="Q786" s="11">
        <f>WEEKDAY('Consolidtaed Data'!$F4705)</f>
        <v>6</v>
      </c>
      <c r="R786" s="9">
        <f>MONTH('Consolidtaed Data'!$F4705)</f>
        <v>12</v>
      </c>
      <c r="S786" s="9" t="str">
        <f>TEXT(Table3[[#This Row],[Purchase Date]],"MMMM")</f>
        <v>February</v>
      </c>
      <c r="T786" s="9">
        <f>YEAR('Consolidtaed Data'!$F4705)</f>
        <v>2020</v>
      </c>
    </row>
    <row r="787" spans="1:20" x14ac:dyDescent="0.3">
      <c r="A787" s="9" t="s">
        <v>1622</v>
      </c>
      <c r="B787" s="9" t="s">
        <v>148</v>
      </c>
      <c r="C787" s="9" t="s">
        <v>30</v>
      </c>
      <c r="D787" s="9" t="s">
        <v>113</v>
      </c>
      <c r="E787" s="9" t="s">
        <v>2219</v>
      </c>
      <c r="F787" s="10">
        <v>43885</v>
      </c>
      <c r="G787" s="10" t="str">
        <f>VLOOKUP(Table3[[#This Row],[Product ID]],[1]Products!$A:$G,2,0)</f>
        <v>Product 16</v>
      </c>
      <c r="H787" s="22">
        <v>3</v>
      </c>
      <c r="I787" s="9">
        <f>VLOOKUP('Consolidtaed Data'!$B5015,[1]Products!$A:$G,4,0)</f>
        <v>1889</v>
      </c>
      <c r="J787" s="9">
        <f>VLOOKUP('Consolidtaed Data'!$B5015,[1]Products!$A:$G,3,0)</f>
        <v>945</v>
      </c>
      <c r="K787" s="9">
        <f>'Consolidtaed Data'!$J5015*'Consolidtaed Data'!$H5015</f>
        <v>376</v>
      </c>
      <c r="L787" s="9">
        <f>'Consolidtaed Data'!$I5015*'Consolidtaed Data'!$H5015</f>
        <v>458</v>
      </c>
      <c r="M787" s="9">
        <f>'Consolidtaed Data'!$L5015-'Consolidtaed Data'!$K5015</f>
        <v>752</v>
      </c>
      <c r="N787" s="9" t="str">
        <f>VLOOKUP('Consolidtaed Data'!$C5015,[1]Locations!$A:$O,2,0)</f>
        <v>Long Beach</v>
      </c>
      <c r="O787" s="9" t="str">
        <f>VLOOKUP('Consolidtaed Data'!$D5015,'[1]Sales People'!$A:$B,2,0)</f>
        <v>Walter Cook</v>
      </c>
      <c r="P787" s="9" t="str">
        <f>VLOOKUP('Consolidtaed Data'!$E5015,[1]Customers!$A:$B,2,0)</f>
        <v>Jack Lewis</v>
      </c>
      <c r="Q787" s="11">
        <f>WEEKDAY('Consolidtaed Data'!$F5015)</f>
        <v>2</v>
      </c>
      <c r="R787" s="9">
        <f>MONTH('Consolidtaed Data'!$F5015)</f>
        <v>1</v>
      </c>
      <c r="S787" s="9" t="str">
        <f>TEXT(Table3[[#This Row],[Purchase Date]],"MMMM")</f>
        <v>February</v>
      </c>
      <c r="T787" s="9">
        <f>YEAR('Consolidtaed Data'!$F5015)</f>
        <v>2021</v>
      </c>
    </row>
    <row r="788" spans="1:20" x14ac:dyDescent="0.3">
      <c r="A788" s="9" t="s">
        <v>1623</v>
      </c>
      <c r="B788" s="9" t="s">
        <v>364</v>
      </c>
      <c r="C788" s="9" t="s">
        <v>352</v>
      </c>
      <c r="D788" s="9" t="s">
        <v>326</v>
      </c>
      <c r="E788" s="9" t="s">
        <v>550</v>
      </c>
      <c r="F788" s="10">
        <v>43885</v>
      </c>
      <c r="G788" s="10" t="str">
        <f>VLOOKUP(Table3[[#This Row],[Product ID]],[1]Products!$A:$G,2,0)</f>
        <v>Product 45</v>
      </c>
      <c r="H788" s="22">
        <v>1</v>
      </c>
      <c r="I788" s="9">
        <f>VLOOKUP('Consolidtaed Data'!$B5352,[1]Products!$A:$G,4,0)</f>
        <v>1500</v>
      </c>
      <c r="J788" s="9">
        <f>VLOOKUP('Consolidtaed Data'!$B5352,[1]Products!$A:$G,3,0)</f>
        <v>900</v>
      </c>
      <c r="K788" s="9">
        <f>'Consolidtaed Data'!$J5352*'Consolidtaed Data'!$H5352</f>
        <v>3669</v>
      </c>
      <c r="L788" s="9">
        <f>'Consolidtaed Data'!$I5352*'Consolidtaed Data'!$H5352</f>
        <v>6015</v>
      </c>
      <c r="M788" s="9">
        <f>'Consolidtaed Data'!$L5352-'Consolidtaed Data'!$K5352</f>
        <v>984</v>
      </c>
      <c r="N788" s="9" t="str">
        <f>VLOOKUP('Consolidtaed Data'!$C5352,[1]Locations!$A:$O,2,0)</f>
        <v>Santa Ana</v>
      </c>
      <c r="O788" s="9" t="str">
        <f>VLOOKUP('Consolidtaed Data'!$D5352,'[1]Sales People'!$A:$B,2,0)</f>
        <v>Bobby Russell</v>
      </c>
      <c r="P788" s="9" t="str">
        <f>VLOOKUP('Consolidtaed Data'!$E5352,[1]Customers!$A:$B,2,0)</f>
        <v>Jonathan Hawkins</v>
      </c>
      <c r="Q788" s="11">
        <f>WEEKDAY('Consolidtaed Data'!$F5352)</f>
        <v>1</v>
      </c>
      <c r="R788" s="9">
        <f>MONTH('Consolidtaed Data'!$F5352)</f>
        <v>1</v>
      </c>
      <c r="S788" s="9" t="str">
        <f>TEXT(Table3[[#This Row],[Purchase Date]],"MMMM")</f>
        <v>February</v>
      </c>
      <c r="T788" s="9">
        <f>YEAR('Consolidtaed Data'!$F5352)</f>
        <v>2021</v>
      </c>
    </row>
    <row r="789" spans="1:20" x14ac:dyDescent="0.3">
      <c r="A789" s="9" t="s">
        <v>1625</v>
      </c>
      <c r="B789" s="9" t="s">
        <v>125</v>
      </c>
      <c r="C789" s="9" t="s">
        <v>63</v>
      </c>
      <c r="D789" s="9" t="s">
        <v>174</v>
      </c>
      <c r="E789" s="9" t="s">
        <v>881</v>
      </c>
      <c r="F789" s="10">
        <v>43885</v>
      </c>
      <c r="G789" s="10" t="str">
        <f>VLOOKUP(Table3[[#This Row],[Product ID]],[1]Products!$A:$G,2,0)</f>
        <v>Product 40</v>
      </c>
      <c r="H789" s="22">
        <v>1</v>
      </c>
      <c r="I789" s="9">
        <f>VLOOKUP('Consolidtaed Data'!$B5489,[1]Products!$A:$G,4,0)</f>
        <v>123</v>
      </c>
      <c r="J789" s="9">
        <f>VLOOKUP('Consolidtaed Data'!$B5489,[1]Products!$A:$G,3,0)</f>
        <v>84</v>
      </c>
      <c r="K789" s="9">
        <f>'Consolidtaed Data'!$J5489*'Consolidtaed Data'!$H5489</f>
        <v>2468</v>
      </c>
      <c r="L789" s="9">
        <f>'Consolidtaed Data'!$I5489*'Consolidtaed Data'!$H5489</f>
        <v>3164</v>
      </c>
      <c r="M789" s="9">
        <f>'Consolidtaed Data'!$L5489-'Consolidtaed Data'!$K5489</f>
        <v>90</v>
      </c>
      <c r="N789" s="9" t="str">
        <f>VLOOKUP('Consolidtaed Data'!$C5489,[1]Locations!$A:$O,2,0)</f>
        <v>Burbank</v>
      </c>
      <c r="O789" s="9" t="str">
        <f>VLOOKUP('Consolidtaed Data'!$D5489,'[1]Sales People'!$A:$B,2,0)</f>
        <v>Scott Mason</v>
      </c>
      <c r="P789" s="9" t="str">
        <f>VLOOKUP('Consolidtaed Data'!$E5489,[1]Customers!$A:$B,2,0)</f>
        <v>Gerald Andrews</v>
      </c>
      <c r="Q789" s="11">
        <f>WEEKDAY('Consolidtaed Data'!$F5489)</f>
        <v>3</v>
      </c>
      <c r="R789" s="9">
        <f>MONTH('Consolidtaed Data'!$F5489)</f>
        <v>2</v>
      </c>
      <c r="S789" s="9" t="str">
        <f>TEXT(Table3[[#This Row],[Purchase Date]],"MMMM")</f>
        <v>February</v>
      </c>
      <c r="T789" s="9">
        <f>YEAR('Consolidtaed Data'!$F5489)</f>
        <v>2021</v>
      </c>
    </row>
    <row r="790" spans="1:20" x14ac:dyDescent="0.3">
      <c r="A790" s="9" t="s">
        <v>1626</v>
      </c>
      <c r="B790" s="9" t="s">
        <v>7</v>
      </c>
      <c r="C790" s="9" t="s">
        <v>347</v>
      </c>
      <c r="D790" s="9" t="s">
        <v>100</v>
      </c>
      <c r="E790" s="9" t="s">
        <v>3244</v>
      </c>
      <c r="F790" s="10">
        <v>43885</v>
      </c>
      <c r="G790" s="10" t="str">
        <f>VLOOKUP(Table3[[#This Row],[Product ID]],[1]Products!$A:$G,2,0)</f>
        <v>Product 77</v>
      </c>
      <c r="H790" s="22">
        <v>4</v>
      </c>
      <c r="I790" s="9">
        <f>VLOOKUP('Consolidtaed Data'!$B5631,[1]Products!$A:$G,4,0)</f>
        <v>1351</v>
      </c>
      <c r="J790" s="9">
        <f>VLOOKUP('Consolidtaed Data'!$B5631,[1]Products!$A:$G,3,0)</f>
        <v>1108</v>
      </c>
      <c r="K790" s="9">
        <f>'Consolidtaed Data'!$J5631*'Consolidtaed Data'!$H5631</f>
        <v>416</v>
      </c>
      <c r="L790" s="9">
        <f>'Consolidtaed Data'!$I5631*'Consolidtaed Data'!$H5631</f>
        <v>800</v>
      </c>
      <c r="M790" s="9">
        <f>'Consolidtaed Data'!$L5631-'Consolidtaed Data'!$K5631</f>
        <v>243</v>
      </c>
      <c r="N790" s="9" t="str">
        <f>VLOOKUP('Consolidtaed Data'!$C5631,[1]Locations!$A:$O,2,0)</f>
        <v>Ontario</v>
      </c>
      <c r="O790" s="9" t="str">
        <f>VLOOKUP('Consolidtaed Data'!$D5631,'[1]Sales People'!$A:$B,2,0)</f>
        <v>Jeremy Mendoza</v>
      </c>
      <c r="P790" s="9" t="str">
        <f>VLOOKUP('Consolidtaed Data'!$E5631,[1]Customers!$A:$B,2,0)</f>
        <v>Douglas Foster</v>
      </c>
      <c r="Q790" s="11">
        <f>WEEKDAY('Consolidtaed Data'!$F5631)</f>
        <v>1</v>
      </c>
      <c r="R790" s="9">
        <f>MONTH('Consolidtaed Data'!$F5631)</f>
        <v>2</v>
      </c>
      <c r="S790" s="9" t="str">
        <f>TEXT(Table3[[#This Row],[Purchase Date]],"MMMM")</f>
        <v>February</v>
      </c>
      <c r="T790" s="9">
        <f>YEAR('Consolidtaed Data'!$F5631)</f>
        <v>2021</v>
      </c>
    </row>
    <row r="791" spans="1:20" x14ac:dyDescent="0.3">
      <c r="A791" s="9" t="s">
        <v>1628</v>
      </c>
      <c r="B791" s="9" t="s">
        <v>151</v>
      </c>
      <c r="C791" s="9" t="s">
        <v>439</v>
      </c>
      <c r="D791" s="9" t="s">
        <v>402</v>
      </c>
      <c r="E791" s="9" t="s">
        <v>631</v>
      </c>
      <c r="F791" s="10">
        <v>43885</v>
      </c>
      <c r="G791" s="10" t="str">
        <f>VLOOKUP(Table3[[#This Row],[Product ID]],[1]Products!$A:$G,2,0)</f>
        <v>Product 94</v>
      </c>
      <c r="H791" s="22">
        <v>1</v>
      </c>
      <c r="I791" s="9">
        <f>VLOOKUP('Consolidtaed Data'!$B5674,[1]Products!$A:$G,4,0)</f>
        <v>368</v>
      </c>
      <c r="J791" s="9">
        <f>VLOOKUP('Consolidtaed Data'!$B5674,[1]Products!$A:$G,3,0)</f>
        <v>269</v>
      </c>
      <c r="K791" s="9">
        <f>'Consolidtaed Data'!$J5674*'Consolidtaed Data'!$H5674</f>
        <v>1054</v>
      </c>
      <c r="L791" s="9">
        <f>'Consolidtaed Data'!$I5674*'Consolidtaed Data'!$H5674</f>
        <v>1405</v>
      </c>
      <c r="M791" s="9">
        <f>'Consolidtaed Data'!$L5674-'Consolidtaed Data'!$K5674</f>
        <v>280</v>
      </c>
      <c r="N791" s="9" t="str">
        <f>VLOOKUP('Consolidtaed Data'!$C5674,[1]Locations!$A:$O,2,0)</f>
        <v>Murrieta</v>
      </c>
      <c r="O791" s="9" t="str">
        <f>VLOOKUP('Consolidtaed Data'!$D5674,'[1]Sales People'!$A:$B,2,0)</f>
        <v>Carl Hall</v>
      </c>
      <c r="P791" s="9" t="str">
        <f>VLOOKUP('Consolidtaed Data'!$E5674,[1]Customers!$A:$B,2,0)</f>
        <v>Jack Reid</v>
      </c>
      <c r="Q791" s="11">
        <f>WEEKDAY('Consolidtaed Data'!$F5674)</f>
        <v>4</v>
      </c>
      <c r="R791" s="9">
        <f>MONTH('Consolidtaed Data'!$F5674)</f>
        <v>2</v>
      </c>
      <c r="S791" s="9" t="str">
        <f>TEXT(Table3[[#This Row],[Purchase Date]],"MMMM")</f>
        <v>February</v>
      </c>
      <c r="T791" s="9">
        <f>YEAR('Consolidtaed Data'!$F5674)</f>
        <v>2021</v>
      </c>
    </row>
    <row r="792" spans="1:20" x14ac:dyDescent="0.3">
      <c r="A792" s="9" t="s">
        <v>1629</v>
      </c>
      <c r="B792" s="9" t="s">
        <v>244</v>
      </c>
      <c r="C792" s="9" t="s">
        <v>201</v>
      </c>
      <c r="D792" s="9" t="s">
        <v>17</v>
      </c>
      <c r="E792" s="9" t="s">
        <v>353</v>
      </c>
      <c r="F792" s="10">
        <v>43885</v>
      </c>
      <c r="G792" s="10" t="str">
        <f>VLOOKUP(Table3[[#This Row],[Product ID]],[1]Products!$A:$G,2,0)</f>
        <v>Product 76</v>
      </c>
      <c r="H792" s="22">
        <v>1</v>
      </c>
      <c r="I792" s="9">
        <f>VLOOKUP('Consolidtaed Data'!$B6476,[1]Products!$A:$G,4,0)</f>
        <v>584</v>
      </c>
      <c r="J792" s="9">
        <f>VLOOKUP('Consolidtaed Data'!$B6476,[1]Products!$A:$G,3,0)</f>
        <v>420</v>
      </c>
      <c r="K792" s="9">
        <f>'Consolidtaed Data'!$J6476*'Consolidtaed Data'!$H6476</f>
        <v>3164</v>
      </c>
      <c r="L792" s="9">
        <f>'Consolidtaed Data'!$I6476*'Consolidtaed Data'!$H6476</f>
        <v>6088</v>
      </c>
      <c r="M792" s="9">
        <f>'Consolidtaed Data'!$L6476-'Consolidtaed Data'!$K6476</f>
        <v>408</v>
      </c>
      <c r="N792" s="9" t="str">
        <f>VLOOKUP('Consolidtaed Data'!$C6476,[1]Locations!$A:$O,2,0)</f>
        <v>San Jose</v>
      </c>
      <c r="O792" s="9" t="str">
        <f>VLOOKUP('Consolidtaed Data'!$D6476,'[1]Sales People'!$A:$B,2,0)</f>
        <v>Jerry Perry</v>
      </c>
      <c r="P792" s="9" t="str">
        <f>VLOOKUP('Consolidtaed Data'!$E6476,[1]Customers!$A:$B,2,0)</f>
        <v>Brian Taylor</v>
      </c>
      <c r="Q792" s="11">
        <f>WEEKDAY('Consolidtaed Data'!$F6476)</f>
        <v>6</v>
      </c>
      <c r="R792" s="9">
        <f>MONTH('Consolidtaed Data'!$F6476)</f>
        <v>5</v>
      </c>
      <c r="S792" s="9" t="str">
        <f>TEXT(Table3[[#This Row],[Purchase Date]],"MMMM")</f>
        <v>February</v>
      </c>
      <c r="T792" s="9">
        <f>YEAR('Consolidtaed Data'!$F6476)</f>
        <v>2021</v>
      </c>
    </row>
    <row r="793" spans="1:20" x14ac:dyDescent="0.3">
      <c r="A793" s="9" t="s">
        <v>1630</v>
      </c>
      <c r="B793" s="9" t="s">
        <v>330</v>
      </c>
      <c r="C793" s="9" t="s">
        <v>50</v>
      </c>
      <c r="D793" s="9" t="s">
        <v>272</v>
      </c>
      <c r="E793" s="9" t="s">
        <v>1414</v>
      </c>
      <c r="F793" s="10">
        <v>43885</v>
      </c>
      <c r="G793" s="10" t="str">
        <f>VLOOKUP(Table3[[#This Row],[Product ID]],[1]Products!$A:$G,2,0)</f>
        <v>Product 91</v>
      </c>
      <c r="H793" s="22">
        <v>2</v>
      </c>
      <c r="I793" s="9">
        <f>VLOOKUP('Consolidtaed Data'!$B6757,[1]Products!$A:$G,4,0)</f>
        <v>684</v>
      </c>
      <c r="J793" s="9">
        <f>VLOOKUP('Consolidtaed Data'!$B6757,[1]Products!$A:$G,3,0)</f>
        <v>561</v>
      </c>
      <c r="K793" s="9">
        <f>'Consolidtaed Data'!$J6757*'Consolidtaed Data'!$H6757</f>
        <v>1464</v>
      </c>
      <c r="L793" s="9">
        <f>'Consolidtaed Data'!$I6757*'Consolidtaed Data'!$H6757</f>
        <v>2154</v>
      </c>
      <c r="M793" s="9">
        <f>'Consolidtaed Data'!$L6757-'Consolidtaed Data'!$K6757</f>
        <v>26</v>
      </c>
      <c r="N793" s="9" t="str">
        <f>VLOOKUP('Consolidtaed Data'!$C6757,[1]Locations!$A:$O,2,0)</f>
        <v>Jurupa Valley</v>
      </c>
      <c r="O793" s="9" t="str">
        <f>VLOOKUP('Consolidtaed Data'!$D6757,'[1]Sales People'!$A:$B,2,0)</f>
        <v>Gary Rodriguez</v>
      </c>
      <c r="P793" s="9" t="str">
        <f>VLOOKUP('Consolidtaed Data'!$E6757,[1]Customers!$A:$B,2,0)</f>
        <v>Benjamin Garza</v>
      </c>
      <c r="Q793" s="11">
        <f>WEEKDAY('Consolidtaed Data'!$F6757)</f>
        <v>1</v>
      </c>
      <c r="R793" s="9">
        <f>MONTH('Consolidtaed Data'!$F6757)</f>
        <v>5</v>
      </c>
      <c r="S793" s="9" t="str">
        <f>TEXT(Table3[[#This Row],[Purchase Date]],"MMMM")</f>
        <v>February</v>
      </c>
      <c r="T793" s="9">
        <f>YEAR('Consolidtaed Data'!$F6757)</f>
        <v>2021</v>
      </c>
    </row>
    <row r="794" spans="1:20" x14ac:dyDescent="0.3">
      <c r="A794" s="9" t="s">
        <v>1631</v>
      </c>
      <c r="B794" s="9" t="s">
        <v>182</v>
      </c>
      <c r="C794" s="9" t="s">
        <v>45</v>
      </c>
      <c r="D794" s="9" t="s">
        <v>68</v>
      </c>
      <c r="E794" s="9" t="s">
        <v>963</v>
      </c>
      <c r="F794" s="10">
        <v>43885</v>
      </c>
      <c r="G794" s="10" t="str">
        <f>VLOOKUP(Table3[[#This Row],[Product ID]],[1]Products!$A:$G,2,0)</f>
        <v>Product 9</v>
      </c>
      <c r="H794" s="22">
        <v>1</v>
      </c>
      <c r="I794" s="9">
        <f>VLOOKUP('Consolidtaed Data'!$B7098,[1]Products!$A:$G,4,0)</f>
        <v>217</v>
      </c>
      <c r="J794" s="9">
        <f>VLOOKUP('Consolidtaed Data'!$B7098,[1]Products!$A:$G,3,0)</f>
        <v>171</v>
      </c>
      <c r="K794" s="9">
        <f>'Consolidtaed Data'!$J7098*'Consolidtaed Data'!$H7098</f>
        <v>2970</v>
      </c>
      <c r="L794" s="9">
        <f>'Consolidtaed Data'!$I7098*'Consolidtaed Data'!$H7098</f>
        <v>4182</v>
      </c>
      <c r="M794" s="9">
        <f>'Consolidtaed Data'!$L7098-'Consolidtaed Data'!$K7098</f>
        <v>662</v>
      </c>
      <c r="N794" s="9" t="str">
        <f>VLOOKUP('Consolidtaed Data'!$C7098,[1]Locations!$A:$O,2,0)</f>
        <v>Escondido</v>
      </c>
      <c r="O794" s="9" t="str">
        <f>VLOOKUP('Consolidtaed Data'!$D7098,'[1]Sales People'!$A:$B,2,0)</f>
        <v>Kenneth Fields</v>
      </c>
      <c r="P794" s="9" t="str">
        <f>VLOOKUP('Consolidtaed Data'!$E7098,[1]Customers!$A:$B,2,0)</f>
        <v>Lawrence Kelly</v>
      </c>
      <c r="Q794" s="11">
        <f>WEEKDAY('Consolidtaed Data'!$F7098)</f>
        <v>5</v>
      </c>
      <c r="R794" s="9">
        <f>MONTH('Consolidtaed Data'!$F7098)</f>
        <v>6</v>
      </c>
      <c r="S794" s="9" t="str">
        <f>TEXT(Table3[[#This Row],[Purchase Date]],"MMMM")</f>
        <v>February</v>
      </c>
      <c r="T794" s="9">
        <f>YEAR('Consolidtaed Data'!$F7098)</f>
        <v>2021</v>
      </c>
    </row>
    <row r="795" spans="1:20" x14ac:dyDescent="0.3">
      <c r="A795" s="9" t="s">
        <v>1632</v>
      </c>
      <c r="B795" s="9" t="s">
        <v>531</v>
      </c>
      <c r="C795" s="9" t="s">
        <v>25</v>
      </c>
      <c r="D795" s="9" t="s">
        <v>241</v>
      </c>
      <c r="E795" s="9" t="s">
        <v>1436</v>
      </c>
      <c r="F795" s="10">
        <v>43885</v>
      </c>
      <c r="G795" s="10" t="str">
        <f>VLOOKUP(Table3[[#This Row],[Product ID]],[1]Products!$A:$G,2,0)</f>
        <v>Product 62</v>
      </c>
      <c r="H795" s="22">
        <v>2</v>
      </c>
      <c r="I795" s="9">
        <f>VLOOKUP('Consolidtaed Data'!$B7195,[1]Products!$A:$G,4,0)</f>
        <v>2353</v>
      </c>
      <c r="J795" s="9">
        <f>VLOOKUP('Consolidtaed Data'!$B7195,[1]Products!$A:$G,3,0)</f>
        <v>1788</v>
      </c>
      <c r="K795" s="9">
        <f>'Consolidtaed Data'!$J7195*'Consolidtaed Data'!$H7195</f>
        <v>945</v>
      </c>
      <c r="L795" s="9">
        <f>'Consolidtaed Data'!$I7195*'Consolidtaed Data'!$H7195</f>
        <v>1889</v>
      </c>
      <c r="M795" s="9">
        <f>'Consolidtaed Data'!$L7195-'Consolidtaed Data'!$K7195</f>
        <v>944</v>
      </c>
      <c r="N795" s="9" t="str">
        <f>VLOOKUP('Consolidtaed Data'!$C7195,[1]Locations!$A:$O,2,0)</f>
        <v>East Los Angeles</v>
      </c>
      <c r="O795" s="9" t="str">
        <f>VLOOKUP('Consolidtaed Data'!$D7195,'[1]Sales People'!$A:$B,2,0)</f>
        <v>Clarence Fox</v>
      </c>
      <c r="P795" s="9" t="str">
        <f>VLOOKUP('Consolidtaed Data'!$E7195,[1]Customers!$A:$B,2,0)</f>
        <v>Charles Hughes</v>
      </c>
      <c r="Q795" s="11">
        <f>WEEKDAY('Consolidtaed Data'!$F7195)</f>
        <v>4</v>
      </c>
      <c r="R795" s="9">
        <f>MONTH('Consolidtaed Data'!$F7195)</f>
        <v>6</v>
      </c>
      <c r="S795" s="9" t="str">
        <f>TEXT(Table3[[#This Row],[Purchase Date]],"MMMM")</f>
        <v>February</v>
      </c>
      <c r="T795" s="9">
        <f>YEAR('Consolidtaed Data'!$F7195)</f>
        <v>2021</v>
      </c>
    </row>
    <row r="796" spans="1:20" x14ac:dyDescent="0.3">
      <c r="A796" s="9" t="s">
        <v>1633</v>
      </c>
      <c r="B796" s="9" t="s">
        <v>322</v>
      </c>
      <c r="C796" s="9" t="s">
        <v>469</v>
      </c>
      <c r="D796" s="9" t="s">
        <v>123</v>
      </c>
      <c r="E796" s="9" t="s">
        <v>1231</v>
      </c>
      <c r="F796" s="10">
        <v>43885</v>
      </c>
      <c r="G796" s="10" t="str">
        <f>VLOOKUP(Table3[[#This Row],[Product ID]],[1]Products!$A:$G,2,0)</f>
        <v>Product 43</v>
      </c>
      <c r="H796" s="22">
        <v>3</v>
      </c>
      <c r="I796" s="9">
        <f>VLOOKUP('Consolidtaed Data'!$B8381,[1]Products!$A:$G,4,0)</f>
        <v>800</v>
      </c>
      <c r="J796" s="9">
        <f>VLOOKUP('Consolidtaed Data'!$B8381,[1]Products!$A:$G,3,0)</f>
        <v>536</v>
      </c>
      <c r="K796" s="9">
        <f>'Consolidtaed Data'!$J8381*'Consolidtaed Data'!$H8381</f>
        <v>2440</v>
      </c>
      <c r="L796" s="9">
        <f>'Consolidtaed Data'!$I8381*'Consolidtaed Data'!$H8381</f>
        <v>3342</v>
      </c>
      <c r="M796" s="9">
        <f>'Consolidtaed Data'!$L8381-'Consolidtaed Data'!$K8381</f>
        <v>431</v>
      </c>
      <c r="N796" s="9" t="str">
        <f>VLOOKUP('Consolidtaed Data'!$C8381,[1]Locations!$A:$O,2,0)</f>
        <v>West Covina</v>
      </c>
      <c r="O796" s="9" t="str">
        <f>VLOOKUP('Consolidtaed Data'!$D8381,'[1]Sales People'!$A:$B,2,0)</f>
        <v>Roger Ramos</v>
      </c>
      <c r="P796" s="9" t="str">
        <f>VLOOKUP('Consolidtaed Data'!$E8381,[1]Customers!$A:$B,2,0)</f>
        <v>Stephen Greene</v>
      </c>
      <c r="Q796" s="11">
        <f>WEEKDAY('Consolidtaed Data'!$F8381)</f>
        <v>4</v>
      </c>
      <c r="R796" s="9">
        <f>MONTH('Consolidtaed Data'!$F8381)</f>
        <v>9</v>
      </c>
      <c r="S796" s="9" t="str">
        <f>TEXT(Table3[[#This Row],[Purchase Date]],"MMMM")</f>
        <v>February</v>
      </c>
      <c r="T796" s="9">
        <f>YEAR('Consolidtaed Data'!$F8381)</f>
        <v>2021</v>
      </c>
    </row>
    <row r="797" spans="1:20" x14ac:dyDescent="0.3">
      <c r="A797" s="9" t="s">
        <v>1635</v>
      </c>
      <c r="B797" s="9" t="s">
        <v>11</v>
      </c>
      <c r="C797" s="9" t="s">
        <v>59</v>
      </c>
      <c r="D797" s="9" t="s">
        <v>197</v>
      </c>
      <c r="E797" s="9" t="s">
        <v>663</v>
      </c>
      <c r="F797" s="10">
        <v>43885</v>
      </c>
      <c r="G797" s="10" t="str">
        <f>VLOOKUP(Table3[[#This Row],[Product ID]],[1]Products!$A:$G,2,0)</f>
        <v>Product 88</v>
      </c>
      <c r="H797" s="22">
        <v>4</v>
      </c>
      <c r="I797" s="9">
        <f>VLOOKUP('Consolidtaed Data'!$B8391,[1]Products!$A:$G,4,0)</f>
        <v>2497</v>
      </c>
      <c r="J797" s="9">
        <f>VLOOKUP('Consolidtaed Data'!$B8391,[1]Products!$A:$G,3,0)</f>
        <v>1473</v>
      </c>
      <c r="K797" s="9">
        <f>'Consolidtaed Data'!$J8391*'Consolidtaed Data'!$H8391</f>
        <v>3144</v>
      </c>
      <c r="L797" s="9">
        <f>'Consolidtaed Data'!$I8391*'Consolidtaed Data'!$H8391</f>
        <v>3788</v>
      </c>
      <c r="M797" s="9">
        <f>'Consolidtaed Data'!$L8391-'Consolidtaed Data'!$K8391</f>
        <v>34</v>
      </c>
      <c r="N797" s="9" t="str">
        <f>VLOOKUP('Consolidtaed Data'!$C8391,[1]Locations!$A:$O,2,0)</f>
        <v>Richmond</v>
      </c>
      <c r="O797" s="9" t="str">
        <f>VLOOKUP('Consolidtaed Data'!$D8391,'[1]Sales People'!$A:$B,2,0)</f>
        <v>Larry Castillo</v>
      </c>
      <c r="P797" s="9" t="str">
        <f>VLOOKUP('Consolidtaed Data'!$E8391,[1]Customers!$A:$B,2,0)</f>
        <v>Jose Watson</v>
      </c>
      <c r="Q797" s="11">
        <f>WEEKDAY('Consolidtaed Data'!$F8391)</f>
        <v>5</v>
      </c>
      <c r="R797" s="9">
        <f>MONTH('Consolidtaed Data'!$F8391)</f>
        <v>9</v>
      </c>
      <c r="S797" s="9" t="str">
        <f>TEXT(Table3[[#This Row],[Purchase Date]],"MMMM")</f>
        <v>February</v>
      </c>
      <c r="T797" s="9">
        <f>YEAR('Consolidtaed Data'!$F8391)</f>
        <v>2021</v>
      </c>
    </row>
    <row r="798" spans="1:20" x14ac:dyDescent="0.3">
      <c r="A798" s="9" t="s">
        <v>1636</v>
      </c>
      <c r="B798" s="9" t="s">
        <v>252</v>
      </c>
      <c r="C798" s="9" t="s">
        <v>201</v>
      </c>
      <c r="D798" s="9" t="s">
        <v>329</v>
      </c>
      <c r="E798" s="9" t="s">
        <v>454</v>
      </c>
      <c r="F798" s="10">
        <v>43885</v>
      </c>
      <c r="G798" s="10" t="str">
        <f>VLOOKUP(Table3[[#This Row],[Product ID]],[1]Products!$A:$G,2,0)</f>
        <v>Product 81</v>
      </c>
      <c r="H798" s="22">
        <v>1</v>
      </c>
      <c r="I798" s="9">
        <f>VLOOKUP('Consolidtaed Data'!$B9056,[1]Products!$A:$G,4,0)</f>
        <v>2464</v>
      </c>
      <c r="J798" s="9">
        <f>VLOOKUP('Consolidtaed Data'!$B9056,[1]Products!$A:$G,3,0)</f>
        <v>1774</v>
      </c>
      <c r="K798" s="9">
        <f>'Consolidtaed Data'!$J9056*'Consolidtaed Data'!$H9056</f>
        <v>1220</v>
      </c>
      <c r="L798" s="9">
        <f>'Consolidtaed Data'!$I9056*'Consolidtaed Data'!$H9056</f>
        <v>1671</v>
      </c>
      <c r="M798" s="9">
        <f>'Consolidtaed Data'!$L9056-'Consolidtaed Data'!$K9056</f>
        <v>82</v>
      </c>
      <c r="N798" s="9" t="str">
        <f>VLOOKUP('Consolidtaed Data'!$C9056,[1]Locations!$A:$O,2,0)</f>
        <v>Moreno Valley</v>
      </c>
      <c r="O798" s="9" t="str">
        <f>VLOOKUP('Consolidtaed Data'!$D9056,'[1]Sales People'!$A:$B,2,0)</f>
        <v>Andrew Bowman</v>
      </c>
      <c r="P798" s="9" t="str">
        <f>VLOOKUP('Consolidtaed Data'!$E9056,[1]Customers!$A:$B,2,0)</f>
        <v>Juan Cruz</v>
      </c>
      <c r="Q798" s="11">
        <f>WEEKDAY('Consolidtaed Data'!$F9056)</f>
        <v>3</v>
      </c>
      <c r="R798" s="9">
        <f>MONTH('Consolidtaed Data'!$F9056)</f>
        <v>11</v>
      </c>
      <c r="S798" s="9" t="str">
        <f>TEXT(Table3[[#This Row],[Purchase Date]],"MMMM")</f>
        <v>February</v>
      </c>
      <c r="T798" s="9">
        <f>YEAR('Consolidtaed Data'!$F9056)</f>
        <v>2021</v>
      </c>
    </row>
    <row r="799" spans="1:20" x14ac:dyDescent="0.3">
      <c r="A799" s="9" t="s">
        <v>1637</v>
      </c>
      <c r="B799" s="9" t="s">
        <v>191</v>
      </c>
      <c r="C799" s="9" t="s">
        <v>231</v>
      </c>
      <c r="D799" s="9" t="s">
        <v>123</v>
      </c>
      <c r="E799" s="9" t="s">
        <v>1049</v>
      </c>
      <c r="F799" s="10">
        <v>43885</v>
      </c>
      <c r="G799" s="10" t="str">
        <f>VLOOKUP(Table3[[#This Row],[Product ID]],[1]Products!$A:$G,2,0)</f>
        <v>Product 36</v>
      </c>
      <c r="H799" s="22">
        <v>1</v>
      </c>
      <c r="I799" s="9">
        <f>VLOOKUP('Consolidtaed Data'!$B9071,[1]Products!$A:$G,4,0)</f>
        <v>2283</v>
      </c>
      <c r="J799" s="9">
        <f>VLOOKUP('Consolidtaed Data'!$B9071,[1]Products!$A:$G,3,0)</f>
        <v>1484</v>
      </c>
      <c r="K799" s="9">
        <f>'Consolidtaed Data'!$J9071*'Consolidtaed Data'!$H9071</f>
        <v>900</v>
      </c>
      <c r="L799" s="9">
        <f>'Consolidtaed Data'!$I9071*'Consolidtaed Data'!$H9071</f>
        <v>1636</v>
      </c>
      <c r="M799" s="9">
        <f>'Consolidtaed Data'!$L9071-'Consolidtaed Data'!$K9071</f>
        <v>364</v>
      </c>
      <c r="N799" s="9" t="str">
        <f>VLOOKUP('Consolidtaed Data'!$C9071,[1]Locations!$A:$O,2,0)</f>
        <v>Jurupa Valley</v>
      </c>
      <c r="O799" s="9" t="str">
        <f>VLOOKUP('Consolidtaed Data'!$D9071,'[1]Sales People'!$A:$B,2,0)</f>
        <v>Larry Marshall</v>
      </c>
      <c r="P799" s="9" t="str">
        <f>VLOOKUP('Consolidtaed Data'!$E9071,[1]Customers!$A:$B,2,0)</f>
        <v>Clarence Greene</v>
      </c>
      <c r="Q799" s="11">
        <f>WEEKDAY('Consolidtaed Data'!$F9071)</f>
        <v>4</v>
      </c>
      <c r="R799" s="9">
        <f>MONTH('Consolidtaed Data'!$F9071)</f>
        <v>11</v>
      </c>
      <c r="S799" s="9" t="str">
        <f>TEXT(Table3[[#This Row],[Purchase Date]],"MMMM")</f>
        <v>February</v>
      </c>
      <c r="T799" s="9">
        <f>YEAR('Consolidtaed Data'!$F9071)</f>
        <v>2021</v>
      </c>
    </row>
    <row r="800" spans="1:20" x14ac:dyDescent="0.3">
      <c r="A800" s="9" t="s">
        <v>1639</v>
      </c>
      <c r="B800" s="9" t="s">
        <v>129</v>
      </c>
      <c r="C800" s="9" t="s">
        <v>108</v>
      </c>
      <c r="D800" s="9" t="s">
        <v>80</v>
      </c>
      <c r="E800" s="9" t="s">
        <v>474</v>
      </c>
      <c r="F800" s="10">
        <v>43885</v>
      </c>
      <c r="G800" s="10" t="str">
        <f>VLOOKUP(Table3[[#This Row],[Product ID]],[1]Products!$A:$G,2,0)</f>
        <v>Product 47</v>
      </c>
      <c r="H800" s="22">
        <v>4</v>
      </c>
      <c r="I800" s="9">
        <f>VLOOKUP('Consolidtaed Data'!$B9266,[1]Products!$A:$G,4,0)</f>
        <v>1500</v>
      </c>
      <c r="J800" s="9">
        <f>VLOOKUP('Consolidtaed Data'!$B9266,[1]Products!$A:$G,3,0)</f>
        <v>900</v>
      </c>
      <c r="K800" s="9">
        <f>'Consolidtaed Data'!$J9266*'Consolidtaed Data'!$H9266</f>
        <v>1367</v>
      </c>
      <c r="L800" s="9">
        <f>'Consolidtaed Data'!$I9266*'Consolidtaed Data'!$H9266</f>
        <v>2241</v>
      </c>
      <c r="M800" s="9">
        <f>'Consolidtaed Data'!$L9266-'Consolidtaed Data'!$K9266</f>
        <v>2200</v>
      </c>
      <c r="N800" s="9" t="str">
        <f>VLOOKUP('Consolidtaed Data'!$C9266,[1]Locations!$A:$O,2,0)</f>
        <v>San Buenaventura (Ventura)</v>
      </c>
      <c r="O800" s="9" t="str">
        <f>VLOOKUP('Consolidtaed Data'!$D9266,'[1]Sales People'!$A:$B,2,0)</f>
        <v>Henry Nelson</v>
      </c>
      <c r="P800" s="9" t="str">
        <f>VLOOKUP('Consolidtaed Data'!$E9266,[1]Customers!$A:$B,2,0)</f>
        <v>Scott Mills</v>
      </c>
      <c r="Q800" s="11">
        <f>WEEKDAY('Consolidtaed Data'!$F9266)</f>
        <v>4</v>
      </c>
      <c r="R800" s="9">
        <f>MONTH('Consolidtaed Data'!$F9266)</f>
        <v>12</v>
      </c>
      <c r="S800" s="9" t="str">
        <f>TEXT(Table3[[#This Row],[Purchase Date]],"MMMM")</f>
        <v>February</v>
      </c>
      <c r="T800" s="9">
        <f>YEAR('Consolidtaed Data'!$F9266)</f>
        <v>2021</v>
      </c>
    </row>
    <row r="801" spans="1:20" x14ac:dyDescent="0.3">
      <c r="A801" s="9" t="s">
        <v>1640</v>
      </c>
      <c r="B801" s="9" t="s">
        <v>366</v>
      </c>
      <c r="C801" s="9" t="s">
        <v>90</v>
      </c>
      <c r="D801" s="9" t="s">
        <v>197</v>
      </c>
      <c r="E801" s="9" t="s">
        <v>754</v>
      </c>
      <c r="F801" s="10">
        <v>43886</v>
      </c>
      <c r="G801" s="10" t="str">
        <f>VLOOKUP(Table3[[#This Row],[Product ID]],[1]Products!$A:$G,2,0)</f>
        <v>Product 39</v>
      </c>
      <c r="H801" s="22">
        <v>1</v>
      </c>
      <c r="I801" s="9">
        <f>VLOOKUP('Consolidtaed Data'!$B5840,[1]Products!$A:$G,4,0)</f>
        <v>1380</v>
      </c>
      <c r="J801" s="9">
        <f>VLOOKUP('Consolidtaed Data'!$B5840,[1]Products!$A:$G,3,0)</f>
        <v>1090</v>
      </c>
      <c r="K801" s="9">
        <f>'Consolidtaed Data'!$J5840*'Consolidtaed Data'!$H5840</f>
        <v>376</v>
      </c>
      <c r="L801" s="9">
        <f>'Consolidtaed Data'!$I5840*'Consolidtaed Data'!$H5840</f>
        <v>458</v>
      </c>
      <c r="M801" s="9">
        <f>'Consolidtaed Data'!$L5840-'Consolidtaed Data'!$K5840</f>
        <v>855</v>
      </c>
      <c r="N801" s="9" t="str">
        <f>VLOOKUP('Consolidtaed Data'!$C5840,[1]Locations!$A:$O,2,0)</f>
        <v>Huntington Beach</v>
      </c>
      <c r="O801" s="9" t="str">
        <f>VLOOKUP('Consolidtaed Data'!$D5840,'[1]Sales People'!$A:$B,2,0)</f>
        <v>Justin Lynch</v>
      </c>
      <c r="P801" s="9" t="str">
        <f>VLOOKUP('Consolidtaed Data'!$E5840,[1]Customers!$A:$B,2,0)</f>
        <v>Nicholas Simmons</v>
      </c>
      <c r="Q801" s="11">
        <f>WEEKDAY('Consolidtaed Data'!$F5840)</f>
        <v>7</v>
      </c>
      <c r="R801" s="9">
        <f>MONTH('Consolidtaed Data'!$F5840)</f>
        <v>3</v>
      </c>
      <c r="S801" s="9" t="str">
        <f>TEXT(Table3[[#This Row],[Purchase Date]],"MMMM")</f>
        <v>February</v>
      </c>
      <c r="T801" s="9">
        <f>YEAR('Consolidtaed Data'!$F5840)</f>
        <v>2021</v>
      </c>
    </row>
    <row r="802" spans="1:20" x14ac:dyDescent="0.3">
      <c r="A802" s="9" t="s">
        <v>1642</v>
      </c>
      <c r="B802" s="9" t="s">
        <v>244</v>
      </c>
      <c r="C802" s="9" t="s">
        <v>82</v>
      </c>
      <c r="D802" s="9" t="s">
        <v>87</v>
      </c>
      <c r="E802" s="9" t="s">
        <v>1580</v>
      </c>
      <c r="F802" s="10">
        <v>43886</v>
      </c>
      <c r="G802" s="10" t="str">
        <f>VLOOKUP(Table3[[#This Row],[Product ID]],[1]Products!$A:$G,2,0)</f>
        <v>Product 76</v>
      </c>
      <c r="H802" s="22">
        <v>3</v>
      </c>
      <c r="I802" s="9">
        <f>VLOOKUP('Consolidtaed Data'!$B5844,[1]Products!$A:$G,4,0)</f>
        <v>1566</v>
      </c>
      <c r="J802" s="9">
        <f>VLOOKUP('Consolidtaed Data'!$B5844,[1]Products!$A:$G,3,0)</f>
        <v>1190</v>
      </c>
      <c r="K802" s="9">
        <f>'Consolidtaed Data'!$J5844*'Consolidtaed Data'!$H5844</f>
        <v>1080</v>
      </c>
      <c r="L802" s="9">
        <f>'Consolidtaed Data'!$I5844*'Consolidtaed Data'!$H5844</f>
        <v>1742</v>
      </c>
      <c r="M802" s="9">
        <f>'Consolidtaed Data'!$L5844-'Consolidtaed Data'!$K5844</f>
        <v>483</v>
      </c>
      <c r="N802" s="9" t="str">
        <f>VLOOKUP('Consolidtaed Data'!$C5844,[1]Locations!$A:$O,2,0)</f>
        <v>San Buenaventura (Ventura)</v>
      </c>
      <c r="O802" s="9" t="str">
        <f>VLOOKUP('Consolidtaed Data'!$D5844,'[1]Sales People'!$A:$B,2,0)</f>
        <v>Larry Castillo</v>
      </c>
      <c r="P802" s="9" t="str">
        <f>VLOOKUP('Consolidtaed Data'!$E5844,[1]Customers!$A:$B,2,0)</f>
        <v>Arthur Welch</v>
      </c>
      <c r="Q802" s="11">
        <f>WEEKDAY('Consolidtaed Data'!$F5844)</f>
        <v>7</v>
      </c>
      <c r="R802" s="9">
        <f>MONTH('Consolidtaed Data'!$F5844)</f>
        <v>3</v>
      </c>
      <c r="S802" s="9" t="str">
        <f>TEXT(Table3[[#This Row],[Purchase Date]],"MMMM")</f>
        <v>February</v>
      </c>
      <c r="T802" s="9">
        <f>YEAR('Consolidtaed Data'!$F5844)</f>
        <v>2021</v>
      </c>
    </row>
    <row r="803" spans="1:20" x14ac:dyDescent="0.3">
      <c r="A803" s="9" t="s">
        <v>1643</v>
      </c>
      <c r="B803" s="9" t="s">
        <v>89</v>
      </c>
      <c r="C803" s="9" t="s">
        <v>458</v>
      </c>
      <c r="D803" s="9" t="s">
        <v>100</v>
      </c>
      <c r="E803" s="9" t="s">
        <v>950</v>
      </c>
      <c r="F803" s="10">
        <v>43886</v>
      </c>
      <c r="G803" s="10" t="str">
        <f>VLOOKUP(Table3[[#This Row],[Product ID]],[1]Products!$A:$G,2,0)</f>
        <v>Product 64</v>
      </c>
      <c r="H803" s="22">
        <v>2</v>
      </c>
      <c r="I803" s="9">
        <f>VLOOKUP('Consolidtaed Data'!$B5855,[1]Products!$A:$G,4,0)</f>
        <v>2294</v>
      </c>
      <c r="J803" s="9">
        <f>VLOOKUP('Consolidtaed Data'!$B5855,[1]Products!$A:$G,3,0)</f>
        <v>1399</v>
      </c>
      <c r="K803" s="9">
        <f>'Consolidtaed Data'!$J5855*'Consolidtaed Data'!$H5855</f>
        <v>1744</v>
      </c>
      <c r="L803" s="9">
        <f>'Consolidtaed Data'!$I5855*'Consolidtaed Data'!$H5855</f>
        <v>3486</v>
      </c>
      <c r="M803" s="9">
        <f>'Consolidtaed Data'!$L5855-'Consolidtaed Data'!$K5855</f>
        <v>22</v>
      </c>
      <c r="N803" s="9" t="str">
        <f>VLOOKUP('Consolidtaed Data'!$C5855,[1]Locations!$A:$O,2,0)</f>
        <v>Irvine</v>
      </c>
      <c r="O803" s="9" t="str">
        <f>VLOOKUP('Consolidtaed Data'!$D5855,'[1]Sales People'!$A:$B,2,0)</f>
        <v>Justin Lynch</v>
      </c>
      <c r="P803" s="9" t="str">
        <f>VLOOKUP('Consolidtaed Data'!$E5855,[1]Customers!$A:$B,2,0)</f>
        <v>Phillip Tucker</v>
      </c>
      <c r="Q803" s="11">
        <f>WEEKDAY('Consolidtaed Data'!$F5855)</f>
        <v>1</v>
      </c>
      <c r="R803" s="9">
        <f>MONTH('Consolidtaed Data'!$F5855)</f>
        <v>3</v>
      </c>
      <c r="S803" s="9" t="str">
        <f>TEXT(Table3[[#This Row],[Purchase Date]],"MMMM")</f>
        <v>February</v>
      </c>
      <c r="T803" s="9">
        <f>YEAR('Consolidtaed Data'!$F5855)</f>
        <v>2021</v>
      </c>
    </row>
    <row r="804" spans="1:20" x14ac:dyDescent="0.3">
      <c r="A804" s="9" t="s">
        <v>1644</v>
      </c>
      <c r="B804" s="9" t="s">
        <v>188</v>
      </c>
      <c r="C804" s="9" t="s">
        <v>522</v>
      </c>
      <c r="D804" s="9" t="s">
        <v>31</v>
      </c>
      <c r="E804" s="9" t="s">
        <v>367</v>
      </c>
      <c r="F804" s="10">
        <v>43886</v>
      </c>
      <c r="G804" s="10" t="str">
        <f>VLOOKUP(Table3[[#This Row],[Product ID]],[1]Products!$A:$G,2,0)</f>
        <v>Product 63</v>
      </c>
      <c r="H804" s="22">
        <v>1</v>
      </c>
      <c r="I804" s="9">
        <f>VLOOKUP('Consolidtaed Data'!$B5890,[1]Products!$A:$G,4,0)</f>
        <v>596</v>
      </c>
      <c r="J804" s="9">
        <f>VLOOKUP('Consolidtaed Data'!$B5890,[1]Products!$A:$G,3,0)</f>
        <v>358</v>
      </c>
      <c r="K804" s="9">
        <f>'Consolidtaed Data'!$J5890*'Consolidtaed Data'!$H5890</f>
        <v>3488</v>
      </c>
      <c r="L804" s="9">
        <f>'Consolidtaed Data'!$I5890*'Consolidtaed Data'!$H5890</f>
        <v>6972</v>
      </c>
      <c r="M804" s="9">
        <f>'Consolidtaed Data'!$L5890-'Consolidtaed Data'!$K5890</f>
        <v>507</v>
      </c>
      <c r="N804" s="9" t="str">
        <f>VLOOKUP('Consolidtaed Data'!$C5890,[1]Locations!$A:$O,2,0)</f>
        <v>San Francisco</v>
      </c>
      <c r="O804" s="9" t="str">
        <f>VLOOKUP('Consolidtaed Data'!$D5890,'[1]Sales People'!$A:$B,2,0)</f>
        <v>Howard Sims</v>
      </c>
      <c r="P804" s="9" t="str">
        <f>VLOOKUP('Consolidtaed Data'!$E5890,[1]Customers!$A:$B,2,0)</f>
        <v>Ernest Bradley</v>
      </c>
      <c r="Q804" s="11">
        <f>WEEKDAY('Consolidtaed Data'!$F5890)</f>
        <v>3</v>
      </c>
      <c r="R804" s="9">
        <f>MONTH('Consolidtaed Data'!$F5890)</f>
        <v>3</v>
      </c>
      <c r="S804" s="9" t="str">
        <f>TEXT(Table3[[#This Row],[Purchase Date]],"MMMM")</f>
        <v>February</v>
      </c>
      <c r="T804" s="9">
        <f>YEAR('Consolidtaed Data'!$F5890)</f>
        <v>2021</v>
      </c>
    </row>
    <row r="805" spans="1:20" x14ac:dyDescent="0.3">
      <c r="A805" s="9" t="s">
        <v>1645</v>
      </c>
      <c r="B805" s="9" t="s">
        <v>76</v>
      </c>
      <c r="C805" s="9" t="s">
        <v>394</v>
      </c>
      <c r="D805" s="9" t="s">
        <v>51</v>
      </c>
      <c r="E805" s="9" t="s">
        <v>651</v>
      </c>
      <c r="F805" s="10">
        <v>43886</v>
      </c>
      <c r="G805" s="10" t="str">
        <f>VLOOKUP(Table3[[#This Row],[Product ID]],[1]Products!$A:$G,2,0)</f>
        <v>Product 19</v>
      </c>
      <c r="H805" s="22">
        <v>3</v>
      </c>
      <c r="I805" s="9">
        <f>VLOOKUP('Consolidtaed Data'!$B6577,[1]Products!$A:$G,4,0)</f>
        <v>1582</v>
      </c>
      <c r="J805" s="9">
        <f>VLOOKUP('Consolidtaed Data'!$B6577,[1]Products!$A:$G,3,0)</f>
        <v>1234</v>
      </c>
      <c r="K805" s="9">
        <f>'Consolidtaed Data'!$J6577*'Consolidtaed Data'!$H6577</f>
        <v>538</v>
      </c>
      <c r="L805" s="9">
        <f>'Consolidtaed Data'!$I6577*'Consolidtaed Data'!$H6577</f>
        <v>736</v>
      </c>
      <c r="M805" s="9">
        <f>'Consolidtaed Data'!$L6577-'Consolidtaed Data'!$K6577</f>
        <v>265</v>
      </c>
      <c r="N805" s="9" t="str">
        <f>VLOOKUP('Consolidtaed Data'!$C6577,[1]Locations!$A:$O,2,0)</f>
        <v>Santa Clarita</v>
      </c>
      <c r="O805" s="9" t="str">
        <f>VLOOKUP('Consolidtaed Data'!$D6577,'[1]Sales People'!$A:$B,2,0)</f>
        <v>John Reyes</v>
      </c>
      <c r="P805" s="9" t="str">
        <f>VLOOKUP('Consolidtaed Data'!$E6577,[1]Customers!$A:$B,2,0)</f>
        <v>Fred Bryant</v>
      </c>
      <c r="Q805" s="11">
        <f>WEEKDAY('Consolidtaed Data'!$F6577)</f>
        <v>7</v>
      </c>
      <c r="R805" s="9">
        <f>MONTH('Consolidtaed Data'!$F6577)</f>
        <v>5</v>
      </c>
      <c r="S805" s="9" t="str">
        <f>TEXT(Table3[[#This Row],[Purchase Date]],"MMMM")</f>
        <v>February</v>
      </c>
      <c r="T805" s="9">
        <f>YEAR('Consolidtaed Data'!$F6577)</f>
        <v>2021</v>
      </c>
    </row>
    <row r="806" spans="1:20" x14ac:dyDescent="0.3">
      <c r="A806" s="9" t="s">
        <v>1646</v>
      </c>
      <c r="B806" s="9" t="s">
        <v>531</v>
      </c>
      <c r="C806" s="9" t="s">
        <v>421</v>
      </c>
      <c r="D806" s="9" t="s">
        <v>22</v>
      </c>
      <c r="E806" s="9" t="s">
        <v>1657</v>
      </c>
      <c r="F806" s="10">
        <v>43886</v>
      </c>
      <c r="G806" s="10" t="str">
        <f>VLOOKUP(Table3[[#This Row],[Product ID]],[1]Products!$A:$G,2,0)</f>
        <v>Product 62</v>
      </c>
      <c r="H806" s="22">
        <v>3</v>
      </c>
      <c r="I806" s="9">
        <f>VLOOKUP('Consolidtaed Data'!$B6740,[1]Products!$A:$G,4,0)</f>
        <v>1967</v>
      </c>
      <c r="J806" s="9">
        <f>VLOOKUP('Consolidtaed Data'!$B6740,[1]Products!$A:$G,3,0)</f>
        <v>1397</v>
      </c>
      <c r="K806" s="9">
        <f>'Consolidtaed Data'!$J6740*'Consolidtaed Data'!$H6740</f>
        <v>2049</v>
      </c>
      <c r="L806" s="9">
        <f>'Consolidtaed Data'!$I6740*'Consolidtaed Data'!$H6740</f>
        <v>3357</v>
      </c>
      <c r="M806" s="9">
        <f>'Consolidtaed Data'!$L6740-'Consolidtaed Data'!$K6740</f>
        <v>362</v>
      </c>
      <c r="N806" s="9" t="str">
        <f>VLOOKUP('Consolidtaed Data'!$C6740,[1]Locations!$A:$O,2,0)</f>
        <v>Sunnyvale</v>
      </c>
      <c r="O806" s="9" t="str">
        <f>VLOOKUP('Consolidtaed Data'!$D6740,'[1]Sales People'!$A:$B,2,0)</f>
        <v>Brian Hansen</v>
      </c>
      <c r="P806" s="9" t="str">
        <f>VLOOKUP('Consolidtaed Data'!$E6740,[1]Customers!$A:$B,2,0)</f>
        <v>Antonio Green</v>
      </c>
      <c r="Q806" s="11">
        <f>WEEKDAY('Consolidtaed Data'!$F6740)</f>
        <v>7</v>
      </c>
      <c r="R806" s="9">
        <f>MONTH('Consolidtaed Data'!$F6740)</f>
        <v>5</v>
      </c>
      <c r="S806" s="9" t="str">
        <f>TEXT(Table3[[#This Row],[Purchase Date]],"MMMM")</f>
        <v>February</v>
      </c>
      <c r="T806" s="9">
        <f>YEAR('Consolidtaed Data'!$F6740)</f>
        <v>2021</v>
      </c>
    </row>
    <row r="807" spans="1:20" x14ac:dyDescent="0.3">
      <c r="A807" s="9" t="s">
        <v>1647</v>
      </c>
      <c r="B807" s="9" t="s">
        <v>742</v>
      </c>
      <c r="C807" s="9" t="s">
        <v>72</v>
      </c>
      <c r="D807" s="9" t="s">
        <v>220</v>
      </c>
      <c r="E807" s="9" t="s">
        <v>873</v>
      </c>
      <c r="F807" s="10">
        <v>43886</v>
      </c>
      <c r="G807" s="10" t="str">
        <f>VLOOKUP(Table3[[#This Row],[Product ID]],[1]Products!$A:$G,2,0)</f>
        <v>Product 90</v>
      </c>
      <c r="H807" s="22">
        <v>1</v>
      </c>
      <c r="I807" s="9">
        <f>VLOOKUP('Consolidtaed Data'!$B7380,[1]Products!$A:$G,4,0)</f>
        <v>315</v>
      </c>
      <c r="J807" s="9">
        <f>VLOOKUP('Consolidtaed Data'!$B7380,[1]Products!$A:$G,3,0)</f>
        <v>208</v>
      </c>
      <c r="K807" s="9">
        <f>'Consolidtaed Data'!$J7380*'Consolidtaed Data'!$H7380</f>
        <v>1220</v>
      </c>
      <c r="L807" s="9">
        <f>'Consolidtaed Data'!$I7380*'Consolidtaed Data'!$H7380</f>
        <v>1671</v>
      </c>
      <c r="M807" s="9">
        <f>'Consolidtaed Data'!$L7380-'Consolidtaed Data'!$K7380</f>
        <v>565</v>
      </c>
      <c r="N807" s="9" t="str">
        <f>VLOOKUP('Consolidtaed Data'!$C7380,[1]Locations!$A:$O,2,0)</f>
        <v>Salinas</v>
      </c>
      <c r="O807" s="9" t="str">
        <f>VLOOKUP('Consolidtaed Data'!$D7380,'[1]Sales People'!$A:$B,2,0)</f>
        <v>Walter Cook</v>
      </c>
      <c r="P807" s="9" t="str">
        <f>VLOOKUP('Consolidtaed Data'!$E7380,[1]Customers!$A:$B,2,0)</f>
        <v>Harold Turner</v>
      </c>
      <c r="Q807" s="11">
        <f>WEEKDAY('Consolidtaed Data'!$F7380)</f>
        <v>3</v>
      </c>
      <c r="R807" s="9">
        <f>MONTH('Consolidtaed Data'!$F7380)</f>
        <v>7</v>
      </c>
      <c r="S807" s="9" t="str">
        <f>TEXT(Table3[[#This Row],[Purchase Date]],"MMMM")</f>
        <v>February</v>
      </c>
      <c r="T807" s="9">
        <f>YEAR('Consolidtaed Data'!$F7380)</f>
        <v>2021</v>
      </c>
    </row>
    <row r="808" spans="1:20" x14ac:dyDescent="0.3">
      <c r="A808" s="9" t="s">
        <v>1648</v>
      </c>
      <c r="B808" s="9" t="s">
        <v>54</v>
      </c>
      <c r="C808" s="9" t="s">
        <v>201</v>
      </c>
      <c r="D808" s="9" t="s">
        <v>149</v>
      </c>
      <c r="E808" s="9" t="s">
        <v>1801</v>
      </c>
      <c r="F808" s="10">
        <v>43886</v>
      </c>
      <c r="G808" s="10" t="str">
        <f>VLOOKUP(Table3[[#This Row],[Product ID]],[1]Products!$A:$G,2,0)</f>
        <v>Product 41</v>
      </c>
      <c r="H808" s="22">
        <v>2</v>
      </c>
      <c r="I808" s="9">
        <f>VLOOKUP('Consolidtaed Data'!$B7453,[1]Products!$A:$G,4,0)</f>
        <v>1526</v>
      </c>
      <c r="J808" s="9">
        <f>VLOOKUP('Consolidtaed Data'!$B7453,[1]Products!$A:$G,3,0)</f>
        <v>1251</v>
      </c>
      <c r="K808" s="9">
        <f>'Consolidtaed Data'!$J7453*'Consolidtaed Data'!$H7453</f>
        <v>1965</v>
      </c>
      <c r="L808" s="9">
        <f>'Consolidtaed Data'!$I7453*'Consolidtaed Data'!$H7453</f>
        <v>2396</v>
      </c>
      <c r="M808" s="9">
        <f>'Consolidtaed Data'!$L7453-'Consolidtaed Data'!$K7453</f>
        <v>96</v>
      </c>
      <c r="N808" s="9" t="str">
        <f>VLOOKUP('Consolidtaed Data'!$C7453,[1]Locations!$A:$O,2,0)</f>
        <v>Stockton</v>
      </c>
      <c r="O808" s="9" t="str">
        <f>VLOOKUP('Consolidtaed Data'!$D7453,'[1]Sales People'!$A:$B,2,0)</f>
        <v>Henry Nelson</v>
      </c>
      <c r="P808" s="9" t="str">
        <f>VLOOKUP('Consolidtaed Data'!$E7453,[1]Customers!$A:$B,2,0)</f>
        <v>Bobby Greene</v>
      </c>
      <c r="Q808" s="11">
        <f>WEEKDAY('Consolidtaed Data'!$F7453)</f>
        <v>2</v>
      </c>
      <c r="R808" s="9">
        <f>MONTH('Consolidtaed Data'!$F7453)</f>
        <v>7</v>
      </c>
      <c r="S808" s="9" t="str">
        <f>TEXT(Table3[[#This Row],[Purchase Date]],"MMMM")</f>
        <v>February</v>
      </c>
      <c r="T808" s="9">
        <f>YEAR('Consolidtaed Data'!$F7453)</f>
        <v>2021</v>
      </c>
    </row>
    <row r="809" spans="1:20" x14ac:dyDescent="0.3">
      <c r="A809" s="9" t="s">
        <v>1649</v>
      </c>
      <c r="B809" s="9" t="s">
        <v>330</v>
      </c>
      <c r="C809" s="9" t="s">
        <v>21</v>
      </c>
      <c r="D809" s="9" t="s">
        <v>193</v>
      </c>
      <c r="E809" s="9" t="s">
        <v>154</v>
      </c>
      <c r="F809" s="10">
        <v>43886</v>
      </c>
      <c r="G809" s="10" t="str">
        <f>VLOOKUP(Table3[[#This Row],[Product ID]],[1]Products!$A:$G,2,0)</f>
        <v>Product 91</v>
      </c>
      <c r="H809" s="22">
        <v>3</v>
      </c>
      <c r="I809" s="9">
        <f>VLOOKUP('Consolidtaed Data'!$B7461,[1]Products!$A:$G,4,0)</f>
        <v>2353</v>
      </c>
      <c r="J809" s="9">
        <f>VLOOKUP('Consolidtaed Data'!$B7461,[1]Products!$A:$G,3,0)</f>
        <v>1788</v>
      </c>
      <c r="K809" s="9">
        <f>'Consolidtaed Data'!$J7461*'Consolidtaed Data'!$H7461</f>
        <v>1636</v>
      </c>
      <c r="L809" s="9">
        <f>'Consolidtaed Data'!$I7461*'Consolidtaed Data'!$H7461</f>
        <v>2044</v>
      </c>
      <c r="M809" s="9">
        <f>'Consolidtaed Data'!$L7461-'Consolidtaed Data'!$K7461</f>
        <v>874</v>
      </c>
      <c r="N809" s="9" t="str">
        <f>VLOOKUP('Consolidtaed Data'!$C7461,[1]Locations!$A:$O,2,0)</f>
        <v>San Bernardino</v>
      </c>
      <c r="O809" s="9" t="str">
        <f>VLOOKUP('Consolidtaed Data'!$D7461,'[1]Sales People'!$A:$B,2,0)</f>
        <v>Roger Ramos</v>
      </c>
      <c r="P809" s="9" t="str">
        <f>VLOOKUP('Consolidtaed Data'!$E7461,[1]Customers!$A:$B,2,0)</f>
        <v>Roy Scott</v>
      </c>
      <c r="Q809" s="11">
        <f>WEEKDAY('Consolidtaed Data'!$F7461)</f>
        <v>3</v>
      </c>
      <c r="R809" s="9">
        <f>MONTH('Consolidtaed Data'!$F7461)</f>
        <v>7</v>
      </c>
      <c r="S809" s="9" t="str">
        <f>TEXT(Table3[[#This Row],[Purchase Date]],"MMMM")</f>
        <v>February</v>
      </c>
      <c r="T809" s="9">
        <f>YEAR('Consolidtaed Data'!$F7461)</f>
        <v>2021</v>
      </c>
    </row>
    <row r="810" spans="1:20" x14ac:dyDescent="0.3">
      <c r="A810" s="9" t="s">
        <v>1651</v>
      </c>
      <c r="B810" s="9" t="s">
        <v>164</v>
      </c>
      <c r="C810" s="9" t="s">
        <v>439</v>
      </c>
      <c r="D810" s="9" t="s">
        <v>123</v>
      </c>
      <c r="E810" s="9" t="s">
        <v>1970</v>
      </c>
      <c r="F810" s="10">
        <v>43886</v>
      </c>
      <c r="G810" s="10" t="str">
        <f>VLOOKUP(Table3[[#This Row],[Product ID]],[1]Products!$A:$G,2,0)</f>
        <v>Product 69</v>
      </c>
      <c r="H810" s="22">
        <v>4</v>
      </c>
      <c r="I810" s="9">
        <f>VLOOKUP('Consolidtaed Data'!$B7816,[1]Products!$A:$G,4,0)</f>
        <v>1119</v>
      </c>
      <c r="J810" s="9">
        <f>VLOOKUP('Consolidtaed Data'!$B7816,[1]Products!$A:$G,3,0)</f>
        <v>683</v>
      </c>
      <c r="K810" s="9">
        <f>'Consolidtaed Data'!$J7816*'Consolidtaed Data'!$H7816</f>
        <v>1190</v>
      </c>
      <c r="L810" s="9">
        <f>'Consolidtaed Data'!$I7816*'Consolidtaed Data'!$H7816</f>
        <v>1566</v>
      </c>
      <c r="M810" s="9">
        <f>'Consolidtaed Data'!$L7816-'Consolidtaed Data'!$K7816</f>
        <v>993</v>
      </c>
      <c r="N810" s="9" t="str">
        <f>VLOOKUP('Consolidtaed Data'!$C7816,[1]Locations!$A:$O,2,0)</f>
        <v>Richmond</v>
      </c>
      <c r="O810" s="9" t="str">
        <f>VLOOKUP('Consolidtaed Data'!$D7816,'[1]Sales People'!$A:$B,2,0)</f>
        <v>Jeremy Mendoza</v>
      </c>
      <c r="P810" s="9" t="str">
        <f>VLOOKUP('Consolidtaed Data'!$E7816,[1]Customers!$A:$B,2,0)</f>
        <v>Charles Montgomery</v>
      </c>
      <c r="Q810" s="11">
        <f>WEEKDAY('Consolidtaed Data'!$F7816)</f>
        <v>2</v>
      </c>
      <c r="R810" s="9">
        <f>MONTH('Consolidtaed Data'!$F7816)</f>
        <v>8</v>
      </c>
      <c r="S810" s="9" t="str">
        <f>TEXT(Table3[[#This Row],[Purchase Date]],"MMMM")</f>
        <v>February</v>
      </c>
      <c r="T810" s="9">
        <f>YEAR('Consolidtaed Data'!$F7816)</f>
        <v>2021</v>
      </c>
    </row>
    <row r="811" spans="1:20" x14ac:dyDescent="0.3">
      <c r="A811" s="9" t="s">
        <v>1652</v>
      </c>
      <c r="B811" s="9" t="s">
        <v>29</v>
      </c>
      <c r="C811" s="9" t="s">
        <v>344</v>
      </c>
      <c r="D811" s="9" t="s">
        <v>174</v>
      </c>
      <c r="E811" s="9" t="s">
        <v>459</v>
      </c>
      <c r="F811" s="10">
        <v>43886</v>
      </c>
      <c r="G811" s="10" t="str">
        <f>VLOOKUP(Table3[[#This Row],[Product ID]],[1]Products!$A:$G,2,0)</f>
        <v>Product 37</v>
      </c>
      <c r="H811" s="22">
        <v>1</v>
      </c>
      <c r="I811" s="9">
        <f>VLOOKUP('Consolidtaed Data'!$B8409,[1]Products!$A:$G,4,0)</f>
        <v>799</v>
      </c>
      <c r="J811" s="9">
        <f>VLOOKUP('Consolidtaed Data'!$B8409,[1]Products!$A:$G,3,0)</f>
        <v>455</v>
      </c>
      <c r="K811" s="9">
        <f>'Consolidtaed Data'!$J8409*'Consolidtaed Data'!$H8409</f>
        <v>2502</v>
      </c>
      <c r="L811" s="9">
        <f>'Consolidtaed Data'!$I8409*'Consolidtaed Data'!$H8409</f>
        <v>3052</v>
      </c>
      <c r="M811" s="9">
        <f>'Consolidtaed Data'!$L8409-'Consolidtaed Data'!$K8409</f>
        <v>570</v>
      </c>
      <c r="N811" s="9" t="str">
        <f>VLOOKUP('Consolidtaed Data'!$C8409,[1]Locations!$A:$O,2,0)</f>
        <v>San Diego</v>
      </c>
      <c r="O811" s="9" t="str">
        <f>VLOOKUP('Consolidtaed Data'!$D8409,'[1]Sales People'!$A:$B,2,0)</f>
        <v>Eugene Holmes</v>
      </c>
      <c r="P811" s="9" t="str">
        <f>VLOOKUP('Consolidtaed Data'!$E8409,[1]Customers!$A:$B,2,0)</f>
        <v>Douglas Perkins</v>
      </c>
      <c r="Q811" s="11">
        <f>WEEKDAY('Consolidtaed Data'!$F8409)</f>
        <v>6</v>
      </c>
      <c r="R811" s="9">
        <f>MONTH('Consolidtaed Data'!$F8409)</f>
        <v>10</v>
      </c>
      <c r="S811" s="9" t="str">
        <f>TEXT(Table3[[#This Row],[Purchase Date]],"MMMM")</f>
        <v>February</v>
      </c>
      <c r="T811" s="9">
        <f>YEAR('Consolidtaed Data'!$F8409)</f>
        <v>2021</v>
      </c>
    </row>
    <row r="812" spans="1:20" x14ac:dyDescent="0.3">
      <c r="A812" s="9" t="s">
        <v>1653</v>
      </c>
      <c r="B812" s="9" t="s">
        <v>382</v>
      </c>
      <c r="C812" s="9" t="s">
        <v>108</v>
      </c>
      <c r="D812" s="9" t="s">
        <v>193</v>
      </c>
      <c r="E812" s="9" t="s">
        <v>765</v>
      </c>
      <c r="F812" s="10">
        <v>43886</v>
      </c>
      <c r="G812" s="10" t="str">
        <f>VLOOKUP(Table3[[#This Row],[Product ID]],[1]Products!$A:$G,2,0)</f>
        <v>Product 50</v>
      </c>
      <c r="H812" s="22">
        <v>3</v>
      </c>
      <c r="I812" s="9">
        <f>VLOOKUP('Consolidtaed Data'!$B8432,[1]Products!$A:$G,4,0)</f>
        <v>847</v>
      </c>
      <c r="J812" s="9">
        <f>VLOOKUP('Consolidtaed Data'!$B8432,[1]Products!$A:$G,3,0)</f>
        <v>534</v>
      </c>
      <c r="K812" s="9">
        <f>'Consolidtaed Data'!$J8432*'Consolidtaed Data'!$H8432</f>
        <v>1367</v>
      </c>
      <c r="L812" s="9">
        <f>'Consolidtaed Data'!$I8432*'Consolidtaed Data'!$H8432</f>
        <v>2241</v>
      </c>
      <c r="M812" s="9">
        <f>'Consolidtaed Data'!$L8432-'Consolidtaed Data'!$K8432</f>
        <v>46</v>
      </c>
      <c r="N812" s="9" t="str">
        <f>VLOOKUP('Consolidtaed Data'!$C8432,[1]Locations!$A:$O,2,0)</f>
        <v>Santa Maria</v>
      </c>
      <c r="O812" s="9" t="str">
        <f>VLOOKUP('Consolidtaed Data'!$D8432,'[1]Sales People'!$A:$B,2,0)</f>
        <v>Henry Nelson</v>
      </c>
      <c r="P812" s="9" t="str">
        <f>VLOOKUP('Consolidtaed Data'!$E8432,[1]Customers!$A:$B,2,0)</f>
        <v>Harry Castillo</v>
      </c>
      <c r="Q812" s="11">
        <f>WEEKDAY('Consolidtaed Data'!$F8432)</f>
        <v>1</v>
      </c>
      <c r="R812" s="9">
        <f>MONTH('Consolidtaed Data'!$F8432)</f>
        <v>10</v>
      </c>
      <c r="S812" s="9" t="str">
        <f>TEXT(Table3[[#This Row],[Purchase Date]],"MMMM")</f>
        <v>February</v>
      </c>
      <c r="T812" s="9">
        <f>YEAR('Consolidtaed Data'!$F8432)</f>
        <v>2021</v>
      </c>
    </row>
    <row r="813" spans="1:20" x14ac:dyDescent="0.3">
      <c r="A813" s="9" t="s">
        <v>1654</v>
      </c>
      <c r="B813" s="9" t="s">
        <v>298</v>
      </c>
      <c r="C813" s="9" t="s">
        <v>412</v>
      </c>
      <c r="D813" s="9" t="s">
        <v>281</v>
      </c>
      <c r="E813" s="9" t="s">
        <v>1027</v>
      </c>
      <c r="F813" s="10">
        <v>43886</v>
      </c>
      <c r="G813" s="10" t="str">
        <f>VLOOKUP(Table3[[#This Row],[Product ID]],[1]Products!$A:$G,2,0)</f>
        <v>Product 53</v>
      </c>
      <c r="H813" s="22">
        <v>3</v>
      </c>
      <c r="I813" s="9">
        <f>VLOOKUP('Consolidtaed Data'!$B8840,[1]Products!$A:$G,4,0)</f>
        <v>847</v>
      </c>
      <c r="J813" s="9">
        <f>VLOOKUP('Consolidtaed Data'!$B8840,[1]Products!$A:$G,3,0)</f>
        <v>534</v>
      </c>
      <c r="K813" s="9">
        <f>'Consolidtaed Data'!$J8840*'Consolidtaed Data'!$H8840</f>
        <v>130</v>
      </c>
      <c r="L813" s="9">
        <f>'Consolidtaed Data'!$I8840*'Consolidtaed Data'!$H8840</f>
        <v>181</v>
      </c>
      <c r="M813" s="9">
        <f>'Consolidtaed Data'!$L8840-'Consolidtaed Data'!$K8840</f>
        <v>2481</v>
      </c>
      <c r="N813" s="9" t="str">
        <f>VLOOKUP('Consolidtaed Data'!$C8840,[1]Locations!$A:$O,2,0)</f>
        <v>Thousand Oaks</v>
      </c>
      <c r="O813" s="9" t="str">
        <f>VLOOKUP('Consolidtaed Data'!$D8840,'[1]Sales People'!$A:$B,2,0)</f>
        <v>Jeremy Mendoza</v>
      </c>
      <c r="P813" s="9" t="str">
        <f>VLOOKUP('Consolidtaed Data'!$E8840,[1]Customers!$A:$B,2,0)</f>
        <v>Earl Robinson</v>
      </c>
      <c r="Q813" s="11">
        <f>WEEKDAY('Consolidtaed Data'!$F8840)</f>
        <v>3</v>
      </c>
      <c r="R813" s="9">
        <f>MONTH('Consolidtaed Data'!$F8840)</f>
        <v>11</v>
      </c>
      <c r="S813" s="9" t="str">
        <f>TEXT(Table3[[#This Row],[Purchase Date]],"MMMM")</f>
        <v>February</v>
      </c>
      <c r="T813" s="9">
        <f>YEAR('Consolidtaed Data'!$F8840)</f>
        <v>2021</v>
      </c>
    </row>
    <row r="814" spans="1:20" x14ac:dyDescent="0.3">
      <c r="A814" s="9" t="s">
        <v>1655</v>
      </c>
      <c r="B814" s="9" t="s">
        <v>366</v>
      </c>
      <c r="C814" s="9" t="s">
        <v>152</v>
      </c>
      <c r="D814" s="9" t="s">
        <v>329</v>
      </c>
      <c r="E814" s="9" t="s">
        <v>1254</v>
      </c>
      <c r="F814" s="10">
        <v>43886</v>
      </c>
      <c r="G814" s="10" t="str">
        <f>VLOOKUP(Table3[[#This Row],[Product ID]],[1]Products!$A:$G,2,0)</f>
        <v>Product 39</v>
      </c>
      <c r="H814" s="22">
        <v>1</v>
      </c>
      <c r="I814" s="9">
        <f>VLOOKUP('Consolidtaed Data'!$B8874,[1]Products!$A:$G,4,0)</f>
        <v>1380</v>
      </c>
      <c r="J814" s="9">
        <f>VLOOKUP('Consolidtaed Data'!$B8874,[1]Products!$A:$G,3,0)</f>
        <v>1090</v>
      </c>
      <c r="K814" s="9">
        <f>'Consolidtaed Data'!$J8874*'Consolidtaed Data'!$H8874</f>
        <v>1090</v>
      </c>
      <c r="L814" s="9">
        <f>'Consolidtaed Data'!$I8874*'Consolidtaed Data'!$H8874</f>
        <v>1380</v>
      </c>
      <c r="M814" s="9">
        <f>'Consolidtaed Data'!$L8874-'Consolidtaed Data'!$K8874</f>
        <v>589</v>
      </c>
      <c r="N814" s="9" t="str">
        <f>VLOOKUP('Consolidtaed Data'!$C8874,[1]Locations!$A:$O,2,0)</f>
        <v>Palmdale</v>
      </c>
      <c r="O814" s="9" t="str">
        <f>VLOOKUP('Consolidtaed Data'!$D8874,'[1]Sales People'!$A:$B,2,0)</f>
        <v>Henry Nelson</v>
      </c>
      <c r="P814" s="9" t="str">
        <f>VLOOKUP('Consolidtaed Data'!$E8874,[1]Customers!$A:$B,2,0)</f>
        <v>Henry Boyd</v>
      </c>
      <c r="Q814" s="11">
        <f>WEEKDAY('Consolidtaed Data'!$F8874)</f>
        <v>6</v>
      </c>
      <c r="R814" s="9">
        <f>MONTH('Consolidtaed Data'!$F8874)</f>
        <v>11</v>
      </c>
      <c r="S814" s="9" t="str">
        <f>TEXT(Table3[[#This Row],[Purchase Date]],"MMMM")</f>
        <v>February</v>
      </c>
      <c r="T814" s="9">
        <f>YEAR('Consolidtaed Data'!$F8874)</f>
        <v>2021</v>
      </c>
    </row>
    <row r="815" spans="1:20" x14ac:dyDescent="0.3">
      <c r="A815" s="9" t="s">
        <v>1656</v>
      </c>
      <c r="B815" s="9" t="s">
        <v>238</v>
      </c>
      <c r="C815" s="9" t="s">
        <v>504</v>
      </c>
      <c r="D815" s="9" t="s">
        <v>174</v>
      </c>
      <c r="E815" s="9" t="s">
        <v>389</v>
      </c>
      <c r="F815" s="10">
        <v>43886</v>
      </c>
      <c r="G815" s="10" t="str">
        <f>VLOOKUP(Table3[[#This Row],[Product ID]],[1]Products!$A:$G,2,0)</f>
        <v>Product 49</v>
      </c>
      <c r="H815" s="22">
        <v>4</v>
      </c>
      <c r="I815" s="9">
        <f>VLOOKUP('Consolidtaed Data'!$B9349,[1]Products!$A:$G,4,0)</f>
        <v>203</v>
      </c>
      <c r="J815" s="9">
        <f>VLOOKUP('Consolidtaed Data'!$B9349,[1]Products!$A:$G,3,0)</f>
        <v>154</v>
      </c>
      <c r="K815" s="9">
        <f>'Consolidtaed Data'!$J9349*'Consolidtaed Data'!$H9349</f>
        <v>2440</v>
      </c>
      <c r="L815" s="9">
        <f>'Consolidtaed Data'!$I9349*'Consolidtaed Data'!$H9349</f>
        <v>3342</v>
      </c>
      <c r="M815" s="9">
        <f>'Consolidtaed Data'!$L9349-'Consolidtaed Data'!$K9349</f>
        <v>1212</v>
      </c>
      <c r="N815" s="9" t="str">
        <f>VLOOKUP('Consolidtaed Data'!$C9349,[1]Locations!$A:$O,2,0)</f>
        <v>El Cajon</v>
      </c>
      <c r="O815" s="9" t="str">
        <f>VLOOKUP('Consolidtaed Data'!$D9349,'[1]Sales People'!$A:$B,2,0)</f>
        <v>Joe Sims</v>
      </c>
      <c r="P815" s="9" t="str">
        <f>VLOOKUP('Consolidtaed Data'!$E9349,[1]Customers!$A:$B,2,0)</f>
        <v>Stephen Webb</v>
      </c>
      <c r="Q815" s="11">
        <f>WEEKDAY('Consolidtaed Data'!$F9349)</f>
        <v>3</v>
      </c>
      <c r="R815" s="9">
        <f>MONTH('Consolidtaed Data'!$F9349)</f>
        <v>12</v>
      </c>
      <c r="S815" s="9" t="str">
        <f>TEXT(Table3[[#This Row],[Purchase Date]],"MMMM")</f>
        <v>February</v>
      </c>
      <c r="T815" s="9">
        <f>YEAR('Consolidtaed Data'!$F9349)</f>
        <v>2021</v>
      </c>
    </row>
    <row r="816" spans="1:20" x14ac:dyDescent="0.3">
      <c r="A816" s="9" t="s">
        <v>1658</v>
      </c>
      <c r="B816" s="9" t="s">
        <v>148</v>
      </c>
      <c r="C816" s="9" t="s">
        <v>263</v>
      </c>
      <c r="D816" s="9" t="s">
        <v>161</v>
      </c>
      <c r="E816" s="9" t="s">
        <v>3857</v>
      </c>
      <c r="F816" s="10">
        <v>43887</v>
      </c>
      <c r="G816" s="10" t="str">
        <f>VLOOKUP(Table3[[#This Row],[Product ID]],[1]Products!$A:$G,2,0)</f>
        <v>Product 16</v>
      </c>
      <c r="H816" s="22">
        <v>3</v>
      </c>
      <c r="I816" s="9">
        <f>VLOOKUP('Consolidtaed Data'!$B5779,[1]Products!$A:$G,4,0)</f>
        <v>127</v>
      </c>
      <c r="J816" s="9">
        <f>VLOOKUP('Consolidtaed Data'!$B5779,[1]Products!$A:$G,3,0)</f>
        <v>79</v>
      </c>
      <c r="K816" s="9">
        <f>'Consolidtaed Data'!$J5779*'Consolidtaed Data'!$H5779</f>
        <v>1090</v>
      </c>
      <c r="L816" s="9">
        <f>'Consolidtaed Data'!$I5779*'Consolidtaed Data'!$H5779</f>
        <v>1380</v>
      </c>
      <c r="M816" s="9">
        <f>'Consolidtaed Data'!$L5779-'Consolidtaed Data'!$K5779</f>
        <v>377</v>
      </c>
      <c r="N816" s="9" t="str">
        <f>VLOOKUP('Consolidtaed Data'!$C5779,[1]Locations!$A:$O,2,0)</f>
        <v>Huntington Beach</v>
      </c>
      <c r="O816" s="9" t="str">
        <f>VLOOKUP('Consolidtaed Data'!$D5779,'[1]Sales People'!$A:$B,2,0)</f>
        <v>Christopher Tucker</v>
      </c>
      <c r="P816" s="9" t="str">
        <f>VLOOKUP('Consolidtaed Data'!$E5779,[1]Customers!$A:$B,2,0)</f>
        <v>Martin Berry</v>
      </c>
      <c r="Q816" s="11">
        <f>WEEKDAY('Consolidtaed Data'!$F5779)</f>
        <v>4</v>
      </c>
      <c r="R816" s="9">
        <f>MONTH('Consolidtaed Data'!$F5779)</f>
        <v>3</v>
      </c>
      <c r="S816" s="9" t="str">
        <f>TEXT(Table3[[#This Row],[Purchase Date]],"MMMM")</f>
        <v>February</v>
      </c>
      <c r="T816" s="9">
        <f>YEAR('Consolidtaed Data'!$F5779)</f>
        <v>2021</v>
      </c>
    </row>
    <row r="817" spans="1:20" x14ac:dyDescent="0.3">
      <c r="A817" s="9" t="s">
        <v>1659</v>
      </c>
      <c r="B817" s="9" t="s">
        <v>981</v>
      </c>
      <c r="C817" s="9" t="s">
        <v>50</v>
      </c>
      <c r="D817" s="9" t="s">
        <v>105</v>
      </c>
      <c r="E817" s="9" t="s">
        <v>2281</v>
      </c>
      <c r="F817" s="10">
        <v>43887</v>
      </c>
      <c r="G817" s="10" t="str">
        <f>VLOOKUP(Table3[[#This Row],[Product ID]],[1]Products!$A:$G,2,0)</f>
        <v>Product 3</v>
      </c>
      <c r="H817" s="22">
        <v>1</v>
      </c>
      <c r="I817" s="9">
        <f>VLOOKUP('Consolidtaed Data'!$B5833,[1]Products!$A:$G,4,0)</f>
        <v>1278</v>
      </c>
      <c r="J817" s="9">
        <f>VLOOKUP('Consolidtaed Data'!$B5833,[1]Products!$A:$G,3,0)</f>
        <v>665</v>
      </c>
      <c r="K817" s="9">
        <f>'Consolidtaed Data'!$J5833*'Consolidtaed Data'!$H5833</f>
        <v>1485</v>
      </c>
      <c r="L817" s="9">
        <f>'Consolidtaed Data'!$I5833*'Consolidtaed Data'!$H5833</f>
        <v>2091</v>
      </c>
      <c r="M817" s="9">
        <f>'Consolidtaed Data'!$L5833-'Consolidtaed Data'!$K5833</f>
        <v>22</v>
      </c>
      <c r="N817" s="9" t="str">
        <f>VLOOKUP('Consolidtaed Data'!$C5833,[1]Locations!$A:$O,2,0)</f>
        <v>Irvine</v>
      </c>
      <c r="O817" s="9" t="str">
        <f>VLOOKUP('Consolidtaed Data'!$D5833,'[1]Sales People'!$A:$B,2,0)</f>
        <v>Larry Marshall</v>
      </c>
      <c r="P817" s="9" t="str">
        <f>VLOOKUP('Consolidtaed Data'!$E5833,[1]Customers!$A:$B,2,0)</f>
        <v>Jack Jackson</v>
      </c>
      <c r="Q817" s="11">
        <f>WEEKDAY('Consolidtaed Data'!$F5833)</f>
        <v>6</v>
      </c>
      <c r="R817" s="9">
        <f>MONTH('Consolidtaed Data'!$F5833)</f>
        <v>3</v>
      </c>
      <c r="S817" s="9" t="str">
        <f>TEXT(Table3[[#This Row],[Purchase Date]],"MMMM")</f>
        <v>February</v>
      </c>
      <c r="T817" s="9">
        <f>YEAR('Consolidtaed Data'!$F5833)</f>
        <v>2021</v>
      </c>
    </row>
    <row r="818" spans="1:20" x14ac:dyDescent="0.3">
      <c r="A818" s="9" t="s">
        <v>1660</v>
      </c>
      <c r="B818" s="9" t="s">
        <v>41</v>
      </c>
      <c r="C818" s="9" t="s">
        <v>21</v>
      </c>
      <c r="D818" s="9" t="s">
        <v>402</v>
      </c>
      <c r="E818" s="9" t="s">
        <v>1589</v>
      </c>
      <c r="F818" s="10">
        <v>43887</v>
      </c>
      <c r="G818" s="10" t="str">
        <f>VLOOKUP(Table3[[#This Row],[Product ID]],[1]Products!$A:$G,2,0)</f>
        <v>Product 11</v>
      </c>
      <c r="H818" s="22">
        <v>1</v>
      </c>
      <c r="I818" s="9">
        <f>VLOOKUP('Consolidtaed Data'!$B6253,[1]Products!$A:$G,4,0)</f>
        <v>1022</v>
      </c>
      <c r="J818" s="9">
        <f>VLOOKUP('Consolidtaed Data'!$B6253,[1]Products!$A:$G,3,0)</f>
        <v>818</v>
      </c>
      <c r="K818" s="9">
        <f>'Consolidtaed Data'!$J6253*'Consolidtaed Data'!$H6253</f>
        <v>1620</v>
      </c>
      <c r="L818" s="9">
        <f>'Consolidtaed Data'!$I6253*'Consolidtaed Data'!$H6253</f>
        <v>2613</v>
      </c>
      <c r="M818" s="9">
        <f>'Consolidtaed Data'!$L6253-'Consolidtaed Data'!$K6253</f>
        <v>837</v>
      </c>
      <c r="N818" s="9" t="str">
        <f>VLOOKUP('Consolidtaed Data'!$C6253,[1]Locations!$A:$O,2,0)</f>
        <v>Oxnard</v>
      </c>
      <c r="O818" s="9" t="str">
        <f>VLOOKUP('Consolidtaed Data'!$D6253,'[1]Sales People'!$A:$B,2,0)</f>
        <v>Clarence Fox</v>
      </c>
      <c r="P818" s="9" t="str">
        <f>VLOOKUP('Consolidtaed Data'!$E6253,[1]Customers!$A:$B,2,0)</f>
        <v>Kevin Wood</v>
      </c>
      <c r="Q818" s="11">
        <f>WEEKDAY('Consolidtaed Data'!$F6253)</f>
        <v>3</v>
      </c>
      <c r="R818" s="9">
        <f>MONTH('Consolidtaed Data'!$F6253)</f>
        <v>4</v>
      </c>
      <c r="S818" s="9" t="str">
        <f>TEXT(Table3[[#This Row],[Purchase Date]],"MMMM")</f>
        <v>February</v>
      </c>
      <c r="T818" s="9">
        <f>YEAR('Consolidtaed Data'!$F6253)</f>
        <v>2021</v>
      </c>
    </row>
    <row r="819" spans="1:20" x14ac:dyDescent="0.3">
      <c r="A819" s="9" t="s">
        <v>1662</v>
      </c>
      <c r="B819" s="9" t="s">
        <v>490</v>
      </c>
      <c r="C819" s="9" t="s">
        <v>319</v>
      </c>
      <c r="D819" s="9" t="s">
        <v>113</v>
      </c>
      <c r="E819" s="9" t="s">
        <v>1568</v>
      </c>
      <c r="F819" s="10">
        <v>43887</v>
      </c>
      <c r="G819" s="10" t="str">
        <f>VLOOKUP(Table3[[#This Row],[Product ID]],[1]Products!$A:$G,2,0)</f>
        <v>Product 79</v>
      </c>
      <c r="H819" s="22">
        <v>2</v>
      </c>
      <c r="I819" s="9">
        <f>VLOOKUP('Consolidtaed Data'!$B6282,[1]Products!$A:$G,4,0)</f>
        <v>2283</v>
      </c>
      <c r="J819" s="9">
        <f>VLOOKUP('Consolidtaed Data'!$B6282,[1]Products!$A:$G,3,0)</f>
        <v>1484</v>
      </c>
      <c r="K819" s="9">
        <f>'Consolidtaed Data'!$J6282*'Consolidtaed Data'!$H6282</f>
        <v>1223</v>
      </c>
      <c r="L819" s="9">
        <f>'Consolidtaed Data'!$I6282*'Consolidtaed Data'!$H6282</f>
        <v>2005</v>
      </c>
      <c r="M819" s="9">
        <f>'Consolidtaed Data'!$L6282-'Consolidtaed Data'!$K6282</f>
        <v>431</v>
      </c>
      <c r="N819" s="9" t="str">
        <f>VLOOKUP('Consolidtaed Data'!$C6282,[1]Locations!$A:$O,2,0)</f>
        <v>Santa Clara</v>
      </c>
      <c r="O819" s="9" t="str">
        <f>VLOOKUP('Consolidtaed Data'!$D6282,'[1]Sales People'!$A:$B,2,0)</f>
        <v>Larry Castillo</v>
      </c>
      <c r="P819" s="9" t="str">
        <f>VLOOKUP('Consolidtaed Data'!$E6282,[1]Customers!$A:$B,2,0)</f>
        <v>Jose Barnes</v>
      </c>
      <c r="Q819" s="11">
        <f>WEEKDAY('Consolidtaed Data'!$F6282)</f>
        <v>4</v>
      </c>
      <c r="R819" s="9">
        <f>MONTH('Consolidtaed Data'!$F6282)</f>
        <v>4</v>
      </c>
      <c r="S819" s="9" t="str">
        <f>TEXT(Table3[[#This Row],[Purchase Date]],"MMMM")</f>
        <v>February</v>
      </c>
      <c r="T819" s="9">
        <f>YEAR('Consolidtaed Data'!$F6282)</f>
        <v>2021</v>
      </c>
    </row>
    <row r="820" spans="1:20" x14ac:dyDescent="0.3">
      <c r="A820" s="9" t="s">
        <v>1663</v>
      </c>
      <c r="B820" s="9" t="s">
        <v>168</v>
      </c>
      <c r="C820" s="9" t="s">
        <v>8</v>
      </c>
      <c r="D820" s="9" t="s">
        <v>272</v>
      </c>
      <c r="E820" s="9" t="s">
        <v>1844</v>
      </c>
      <c r="F820" s="10">
        <v>43887</v>
      </c>
      <c r="G820" s="10" t="str">
        <f>VLOOKUP(Table3[[#This Row],[Product ID]],[1]Products!$A:$G,2,0)</f>
        <v>Product 26</v>
      </c>
      <c r="H820" s="22">
        <v>1</v>
      </c>
      <c r="I820" s="9">
        <f>VLOOKUP('Consolidtaed Data'!$B6537,[1]Products!$A:$G,4,0)</f>
        <v>2257</v>
      </c>
      <c r="J820" s="9">
        <f>VLOOKUP('Consolidtaed Data'!$B6537,[1]Products!$A:$G,3,0)</f>
        <v>1535</v>
      </c>
      <c r="K820" s="9">
        <f>'Consolidtaed Data'!$J6537*'Consolidtaed Data'!$H6537</f>
        <v>4360</v>
      </c>
      <c r="L820" s="9">
        <f>'Consolidtaed Data'!$I6537*'Consolidtaed Data'!$H6537</f>
        <v>5520</v>
      </c>
      <c r="M820" s="9">
        <f>'Consolidtaed Data'!$L6537-'Consolidtaed Data'!$K6537</f>
        <v>2511</v>
      </c>
      <c r="N820" s="9" t="str">
        <f>VLOOKUP('Consolidtaed Data'!$C6537,[1]Locations!$A:$O,2,0)</f>
        <v>Santa Clarita</v>
      </c>
      <c r="O820" s="9" t="str">
        <f>VLOOKUP('Consolidtaed Data'!$D6537,'[1]Sales People'!$A:$B,2,0)</f>
        <v>Roger Ramos</v>
      </c>
      <c r="P820" s="9" t="str">
        <f>VLOOKUP('Consolidtaed Data'!$E6537,[1]Customers!$A:$B,2,0)</f>
        <v>Todd Price</v>
      </c>
      <c r="Q820" s="11">
        <f>WEEKDAY('Consolidtaed Data'!$F6537)</f>
        <v>4</v>
      </c>
      <c r="R820" s="9">
        <f>MONTH('Consolidtaed Data'!$F6537)</f>
        <v>5</v>
      </c>
      <c r="S820" s="9" t="str">
        <f>TEXT(Table3[[#This Row],[Purchase Date]],"MMMM")</f>
        <v>February</v>
      </c>
      <c r="T820" s="9">
        <f>YEAR('Consolidtaed Data'!$F6537)</f>
        <v>2021</v>
      </c>
    </row>
    <row r="821" spans="1:20" x14ac:dyDescent="0.3">
      <c r="A821" s="9" t="s">
        <v>1664</v>
      </c>
      <c r="B821" s="9" t="s">
        <v>71</v>
      </c>
      <c r="C821" s="9" t="s">
        <v>319</v>
      </c>
      <c r="D821" s="9" t="s">
        <v>329</v>
      </c>
      <c r="E821" s="9" t="s">
        <v>2245</v>
      </c>
      <c r="F821" s="10">
        <v>43887</v>
      </c>
      <c r="G821" s="10" t="str">
        <f>VLOOKUP(Table3[[#This Row],[Product ID]],[1]Products!$A:$G,2,0)</f>
        <v>Product 42</v>
      </c>
      <c r="H821" s="22">
        <v>3</v>
      </c>
      <c r="I821" s="9">
        <f>VLOOKUP('Consolidtaed Data'!$B7139,[1]Products!$A:$G,4,0)</f>
        <v>530</v>
      </c>
      <c r="J821" s="9">
        <f>VLOOKUP('Consolidtaed Data'!$B7139,[1]Products!$A:$G,3,0)</f>
        <v>435</v>
      </c>
      <c r="K821" s="9">
        <f>'Consolidtaed Data'!$J7139*'Consolidtaed Data'!$H7139</f>
        <v>1234</v>
      </c>
      <c r="L821" s="9">
        <f>'Consolidtaed Data'!$I7139*'Consolidtaed Data'!$H7139</f>
        <v>1582</v>
      </c>
      <c r="M821" s="9">
        <f>'Consolidtaed Data'!$L7139-'Consolidtaed Data'!$K7139</f>
        <v>1320</v>
      </c>
      <c r="N821" s="9" t="str">
        <f>VLOOKUP('Consolidtaed Data'!$C7139,[1]Locations!$A:$O,2,0)</f>
        <v>Stockton</v>
      </c>
      <c r="O821" s="9" t="str">
        <f>VLOOKUP('Consolidtaed Data'!$D7139,'[1]Sales People'!$A:$B,2,0)</f>
        <v>Sean Miller</v>
      </c>
      <c r="P821" s="9" t="str">
        <f>VLOOKUP('Consolidtaed Data'!$E7139,[1]Customers!$A:$B,2,0)</f>
        <v>George Fowler</v>
      </c>
      <c r="Q821" s="11">
        <f>WEEKDAY('Consolidtaed Data'!$F7139)</f>
        <v>7</v>
      </c>
      <c r="R821" s="9">
        <f>MONTH('Consolidtaed Data'!$F7139)</f>
        <v>6</v>
      </c>
      <c r="S821" s="9" t="str">
        <f>TEXT(Table3[[#This Row],[Purchase Date]],"MMMM")</f>
        <v>February</v>
      </c>
      <c r="T821" s="9">
        <f>YEAR('Consolidtaed Data'!$F7139)</f>
        <v>2021</v>
      </c>
    </row>
    <row r="822" spans="1:20" x14ac:dyDescent="0.3">
      <c r="A822" s="9" t="s">
        <v>1665</v>
      </c>
      <c r="B822" s="9" t="s">
        <v>85</v>
      </c>
      <c r="C822" s="9" t="s">
        <v>12</v>
      </c>
      <c r="D822" s="9" t="s">
        <v>43</v>
      </c>
      <c r="E822" s="9" t="s">
        <v>716</v>
      </c>
      <c r="F822" s="10">
        <v>43887</v>
      </c>
      <c r="G822" s="10" t="str">
        <f>VLOOKUP(Table3[[#This Row],[Product ID]],[1]Products!$A:$G,2,0)</f>
        <v>Product 93</v>
      </c>
      <c r="H822" s="22">
        <v>1</v>
      </c>
      <c r="I822" s="9">
        <f>VLOOKUP('Consolidtaed Data'!$B8612,[1]Products!$A:$G,4,0)</f>
        <v>584</v>
      </c>
      <c r="J822" s="9">
        <f>VLOOKUP('Consolidtaed Data'!$B8612,[1]Products!$A:$G,3,0)</f>
        <v>420</v>
      </c>
      <c r="K822" s="9">
        <f>'Consolidtaed Data'!$J8612*'Consolidtaed Data'!$H8612</f>
        <v>1090</v>
      </c>
      <c r="L822" s="9">
        <f>'Consolidtaed Data'!$I8612*'Consolidtaed Data'!$H8612</f>
        <v>1380</v>
      </c>
      <c r="M822" s="9">
        <f>'Consolidtaed Data'!$L8612-'Consolidtaed Data'!$K8612</f>
        <v>99</v>
      </c>
      <c r="N822" s="9" t="str">
        <f>VLOOKUP('Consolidtaed Data'!$C8612,[1]Locations!$A:$O,2,0)</f>
        <v>El Monte</v>
      </c>
      <c r="O822" s="9" t="str">
        <f>VLOOKUP('Consolidtaed Data'!$D8612,'[1]Sales People'!$A:$B,2,0)</f>
        <v>Bobby Russell</v>
      </c>
      <c r="P822" s="9" t="str">
        <f>VLOOKUP('Consolidtaed Data'!$E8612,[1]Customers!$A:$B,2,0)</f>
        <v>Arthur Roberts</v>
      </c>
      <c r="Q822" s="11">
        <f>WEEKDAY('Consolidtaed Data'!$F8612)</f>
        <v>1</v>
      </c>
      <c r="R822" s="9">
        <f>MONTH('Consolidtaed Data'!$F8612)</f>
        <v>10</v>
      </c>
      <c r="S822" s="9" t="str">
        <f>TEXT(Table3[[#This Row],[Purchase Date]],"MMMM")</f>
        <v>February</v>
      </c>
      <c r="T822" s="9">
        <f>YEAR('Consolidtaed Data'!$F8612)</f>
        <v>2021</v>
      </c>
    </row>
    <row r="823" spans="1:20" x14ac:dyDescent="0.3">
      <c r="A823" s="9" t="s">
        <v>1666</v>
      </c>
      <c r="B823" s="9" t="s">
        <v>230</v>
      </c>
      <c r="C823" s="9" t="s">
        <v>173</v>
      </c>
      <c r="D823" s="9" t="s">
        <v>246</v>
      </c>
      <c r="E823" s="9" t="s">
        <v>236</v>
      </c>
      <c r="F823" s="10">
        <v>43887</v>
      </c>
      <c r="G823" s="10" t="str">
        <f>VLOOKUP(Table3[[#This Row],[Product ID]],[1]Products!$A:$G,2,0)</f>
        <v>Product 31</v>
      </c>
      <c r="H823" s="22">
        <v>1</v>
      </c>
      <c r="I823" s="9">
        <f>VLOOKUP('Consolidtaed Data'!$B8672,[1]Products!$A:$G,4,0)</f>
        <v>1812</v>
      </c>
      <c r="J823" s="9">
        <f>VLOOKUP('Consolidtaed Data'!$B8672,[1]Products!$A:$G,3,0)</f>
        <v>1305</v>
      </c>
      <c r="K823" s="9">
        <f>'Consolidtaed Data'!$J8672*'Consolidtaed Data'!$H8672</f>
        <v>900</v>
      </c>
      <c r="L823" s="9">
        <f>'Consolidtaed Data'!$I8672*'Consolidtaed Data'!$H8672</f>
        <v>1500</v>
      </c>
      <c r="M823" s="9">
        <f>'Consolidtaed Data'!$L8672-'Consolidtaed Data'!$K8672</f>
        <v>2946</v>
      </c>
      <c r="N823" s="9" t="str">
        <f>VLOOKUP('Consolidtaed Data'!$C8672,[1]Locations!$A:$O,2,0)</f>
        <v>Fullerton</v>
      </c>
      <c r="O823" s="9" t="str">
        <f>VLOOKUP('Consolidtaed Data'!$D8672,'[1]Sales People'!$A:$B,2,0)</f>
        <v>Eugene Holmes</v>
      </c>
      <c r="P823" s="9" t="str">
        <f>VLOOKUP('Consolidtaed Data'!$E8672,[1]Customers!$A:$B,2,0)</f>
        <v>Carl Murphy</v>
      </c>
      <c r="Q823" s="11">
        <f>WEEKDAY('Consolidtaed Data'!$F8672)</f>
        <v>5</v>
      </c>
      <c r="R823" s="9">
        <f>MONTH('Consolidtaed Data'!$F8672)</f>
        <v>10</v>
      </c>
      <c r="S823" s="9" t="str">
        <f>TEXT(Table3[[#This Row],[Purchase Date]],"MMMM")</f>
        <v>February</v>
      </c>
      <c r="T823" s="9">
        <f>YEAR('Consolidtaed Data'!$F8672)</f>
        <v>2021</v>
      </c>
    </row>
    <row r="824" spans="1:20" x14ac:dyDescent="0.3">
      <c r="A824" s="9" t="s">
        <v>1667</v>
      </c>
      <c r="B824" s="9" t="s">
        <v>338</v>
      </c>
      <c r="C824" s="9" t="s">
        <v>635</v>
      </c>
      <c r="D824" s="9" t="s">
        <v>64</v>
      </c>
      <c r="E824" s="9" t="s">
        <v>1677</v>
      </c>
      <c r="F824" s="10">
        <v>43887</v>
      </c>
      <c r="G824" s="10" t="str">
        <f>VLOOKUP(Table3[[#This Row],[Product ID]],[1]Products!$A:$G,2,0)</f>
        <v>Product 95</v>
      </c>
      <c r="H824" s="22">
        <v>2</v>
      </c>
      <c r="I824" s="9">
        <f>VLOOKUP('Consolidtaed Data'!$B8921,[1]Products!$A:$G,4,0)</f>
        <v>561</v>
      </c>
      <c r="J824" s="9">
        <f>VLOOKUP('Consolidtaed Data'!$B8921,[1]Products!$A:$G,3,0)</f>
        <v>421</v>
      </c>
      <c r="K824" s="9">
        <f>'Consolidtaed Data'!$J8921*'Consolidtaed Data'!$H8921</f>
        <v>848</v>
      </c>
      <c r="L824" s="9">
        <f>'Consolidtaed Data'!$I8921*'Consolidtaed Data'!$H8921</f>
        <v>1060</v>
      </c>
      <c r="M824" s="9">
        <f>'Consolidtaed Data'!$L8921-'Consolidtaed Data'!$K8921</f>
        <v>1024</v>
      </c>
      <c r="N824" s="9" t="str">
        <f>VLOOKUP('Consolidtaed Data'!$C8921,[1]Locations!$A:$O,2,0)</f>
        <v>Clovis</v>
      </c>
      <c r="O824" s="9" t="str">
        <f>VLOOKUP('Consolidtaed Data'!$D8921,'[1]Sales People'!$A:$B,2,0)</f>
        <v>Jerry Perry</v>
      </c>
      <c r="P824" s="9" t="str">
        <f>VLOOKUP('Consolidtaed Data'!$E8921,[1]Customers!$A:$B,2,0)</f>
        <v>Randy Webb</v>
      </c>
      <c r="Q824" s="11">
        <f>WEEKDAY('Consolidtaed Data'!$F8921)</f>
        <v>1</v>
      </c>
      <c r="R824" s="9">
        <f>MONTH('Consolidtaed Data'!$F8921)</f>
        <v>11</v>
      </c>
      <c r="S824" s="9" t="str">
        <f>TEXT(Table3[[#This Row],[Purchase Date]],"MMMM")</f>
        <v>February</v>
      </c>
      <c r="T824" s="9">
        <f>YEAR('Consolidtaed Data'!$F8921)</f>
        <v>2021</v>
      </c>
    </row>
    <row r="825" spans="1:20" x14ac:dyDescent="0.3">
      <c r="A825" s="9" t="s">
        <v>1669</v>
      </c>
      <c r="B825" s="9" t="s">
        <v>336</v>
      </c>
      <c r="C825" s="9" t="s">
        <v>439</v>
      </c>
      <c r="D825" s="9" t="s">
        <v>13</v>
      </c>
      <c r="E825" s="9" t="s">
        <v>708</v>
      </c>
      <c r="F825" s="10">
        <v>43887</v>
      </c>
      <c r="G825" s="10" t="str">
        <f>VLOOKUP(Table3[[#This Row],[Product ID]],[1]Products!$A:$G,2,0)</f>
        <v>Product 78</v>
      </c>
      <c r="H825" s="22">
        <v>3</v>
      </c>
      <c r="I825" s="9">
        <f>VLOOKUP('Consolidtaed Data'!$B9631,[1]Products!$A:$G,4,0)</f>
        <v>1899</v>
      </c>
      <c r="J825" s="9">
        <f>VLOOKUP('Consolidtaed Data'!$B9631,[1]Products!$A:$G,3,0)</f>
        <v>1044</v>
      </c>
      <c r="K825" s="9">
        <f>'Consolidtaed Data'!$J9631*'Consolidtaed Data'!$H9631</f>
        <v>1108</v>
      </c>
      <c r="L825" s="9">
        <f>'Consolidtaed Data'!$I9631*'Consolidtaed Data'!$H9631</f>
        <v>1351</v>
      </c>
      <c r="M825" s="9">
        <f>'Consolidtaed Data'!$L9631-'Consolidtaed Data'!$K9631</f>
        <v>766</v>
      </c>
      <c r="N825" s="9" t="str">
        <f>VLOOKUP('Consolidtaed Data'!$C9631,[1]Locations!$A:$O,2,0)</f>
        <v>San Diego</v>
      </c>
      <c r="O825" s="9" t="str">
        <f>VLOOKUP('Consolidtaed Data'!$D9631,'[1]Sales People'!$A:$B,2,0)</f>
        <v>Charles Harper</v>
      </c>
      <c r="P825" s="9" t="str">
        <f>VLOOKUP('Consolidtaed Data'!$E9631,[1]Customers!$A:$B,2,0)</f>
        <v>Sean Snyder</v>
      </c>
      <c r="Q825" s="11">
        <f>WEEKDAY('Consolidtaed Data'!$F9631)</f>
        <v>3</v>
      </c>
      <c r="R825" s="9">
        <f>MONTH('Consolidtaed Data'!$F9631)</f>
        <v>12</v>
      </c>
      <c r="S825" s="9" t="str">
        <f>TEXT(Table3[[#This Row],[Purchase Date]],"MMMM")</f>
        <v>February</v>
      </c>
      <c r="T825" s="9">
        <f>YEAR('Consolidtaed Data'!$F9631)</f>
        <v>2021</v>
      </c>
    </row>
    <row r="826" spans="1:20" x14ac:dyDescent="0.3">
      <c r="A826" s="9" t="s">
        <v>1670</v>
      </c>
      <c r="B826" s="9" t="s">
        <v>572</v>
      </c>
      <c r="C826" s="9" t="s">
        <v>249</v>
      </c>
      <c r="D826" s="9" t="s">
        <v>73</v>
      </c>
      <c r="E826" s="9" t="s">
        <v>597</v>
      </c>
      <c r="F826" s="10">
        <v>43888</v>
      </c>
      <c r="G826" s="10" t="str">
        <f>VLOOKUP(Table3[[#This Row],[Product ID]],[1]Products!$A:$G,2,0)</f>
        <v>Product 22</v>
      </c>
      <c r="H826" s="22">
        <v>1</v>
      </c>
      <c r="I826" s="9">
        <f>VLOOKUP('Consolidtaed Data'!$B4757,[1]Products!$A:$G,4,0)</f>
        <v>112</v>
      </c>
      <c r="J826" s="9">
        <f>VLOOKUP('Consolidtaed Data'!$B4757,[1]Products!$A:$G,3,0)</f>
        <v>90</v>
      </c>
      <c r="K826" s="9">
        <f>'Consolidtaed Data'!$J4757*'Consolidtaed Data'!$H4757</f>
        <v>716</v>
      </c>
      <c r="L826" s="9">
        <f>'Consolidtaed Data'!$I4757*'Consolidtaed Data'!$H4757</f>
        <v>1192</v>
      </c>
      <c r="M826" s="9">
        <f>'Consolidtaed Data'!$L4757-'Consolidtaed Data'!$K4757</f>
        <v>351</v>
      </c>
      <c r="N826" s="9" t="str">
        <f>VLOOKUP('Consolidtaed Data'!$C4757,[1]Locations!$A:$O,2,0)</f>
        <v>Corona</v>
      </c>
      <c r="O826" s="9" t="str">
        <f>VLOOKUP('Consolidtaed Data'!$D4757,'[1]Sales People'!$A:$B,2,0)</f>
        <v>Howard Sims</v>
      </c>
      <c r="P826" s="9" t="str">
        <f>VLOOKUP('Consolidtaed Data'!$E4757,[1]Customers!$A:$B,2,0)</f>
        <v>David Nguyen</v>
      </c>
      <c r="Q826" s="11">
        <f>WEEKDAY('Consolidtaed Data'!$F4757)</f>
        <v>3</v>
      </c>
      <c r="R826" s="9">
        <f>MONTH('Consolidtaed Data'!$F4757)</f>
        <v>12</v>
      </c>
      <c r="S826" s="9" t="str">
        <f>TEXT(Table3[[#This Row],[Purchase Date]],"MMMM")</f>
        <v>February</v>
      </c>
      <c r="T826" s="9">
        <f>YEAR('Consolidtaed Data'!$F4757)</f>
        <v>2020</v>
      </c>
    </row>
    <row r="827" spans="1:20" x14ac:dyDescent="0.3">
      <c r="A827" s="9" t="s">
        <v>1671</v>
      </c>
      <c r="B827" s="9" t="s">
        <v>284</v>
      </c>
      <c r="C827" s="9" t="s">
        <v>347</v>
      </c>
      <c r="D827" s="9" t="s">
        <v>9</v>
      </c>
      <c r="E827" s="9" t="s">
        <v>1384</v>
      </c>
      <c r="F827" s="10">
        <v>43888</v>
      </c>
      <c r="G827" s="10" t="str">
        <f>VLOOKUP(Table3[[#This Row],[Product ID]],[1]Products!$A:$G,2,0)</f>
        <v>Product 96</v>
      </c>
      <c r="H827" s="22">
        <v>1</v>
      </c>
      <c r="I827" s="9">
        <f>VLOOKUP('Consolidtaed Data'!$B5553,[1]Products!$A:$G,4,0)</f>
        <v>1783</v>
      </c>
      <c r="J827" s="9">
        <f>VLOOKUP('Consolidtaed Data'!$B5553,[1]Products!$A:$G,3,0)</f>
        <v>1230</v>
      </c>
      <c r="K827" s="9">
        <f>'Consolidtaed Data'!$J5553*'Consolidtaed Data'!$H5553</f>
        <v>158</v>
      </c>
      <c r="L827" s="9">
        <f>'Consolidtaed Data'!$I5553*'Consolidtaed Data'!$H5553</f>
        <v>254</v>
      </c>
      <c r="M827" s="9">
        <f>'Consolidtaed Data'!$L5553-'Consolidtaed Data'!$K5553</f>
        <v>2756</v>
      </c>
      <c r="N827" s="9" t="str">
        <f>VLOOKUP('Consolidtaed Data'!$C5553,[1]Locations!$A:$O,2,0)</f>
        <v>Jurupa Valley</v>
      </c>
      <c r="O827" s="9" t="str">
        <f>VLOOKUP('Consolidtaed Data'!$D5553,'[1]Sales People'!$A:$B,2,0)</f>
        <v>Kenneth Bradley</v>
      </c>
      <c r="P827" s="9" t="str">
        <f>VLOOKUP('Consolidtaed Data'!$E5553,[1]Customers!$A:$B,2,0)</f>
        <v>Michael Mills</v>
      </c>
      <c r="Q827" s="11">
        <f>WEEKDAY('Consolidtaed Data'!$F5553)</f>
        <v>1</v>
      </c>
      <c r="R827" s="9">
        <f>MONTH('Consolidtaed Data'!$F5553)</f>
        <v>2</v>
      </c>
      <c r="S827" s="9" t="str">
        <f>TEXT(Table3[[#This Row],[Purchase Date]],"MMMM")</f>
        <v>February</v>
      </c>
      <c r="T827" s="9">
        <f>YEAR('Consolidtaed Data'!$F5553)</f>
        <v>2021</v>
      </c>
    </row>
    <row r="828" spans="1:20" x14ac:dyDescent="0.3">
      <c r="A828" s="9" t="s">
        <v>1672</v>
      </c>
      <c r="B828" s="9" t="s">
        <v>418</v>
      </c>
      <c r="C828" s="9" t="s">
        <v>126</v>
      </c>
      <c r="D828" s="9" t="s">
        <v>206</v>
      </c>
      <c r="E828" s="9" t="s">
        <v>1899</v>
      </c>
      <c r="F828" s="10">
        <v>43888</v>
      </c>
      <c r="G828" s="10" t="str">
        <f>VLOOKUP(Table3[[#This Row],[Product ID]],[1]Products!$A:$G,2,0)</f>
        <v>Product 82</v>
      </c>
      <c r="H828" s="22">
        <v>3</v>
      </c>
      <c r="I828" s="9">
        <f>VLOOKUP('Consolidtaed Data'!$B5726,[1]Products!$A:$G,4,0)</f>
        <v>1899</v>
      </c>
      <c r="J828" s="9">
        <f>VLOOKUP('Consolidtaed Data'!$B5726,[1]Products!$A:$G,3,0)</f>
        <v>1044</v>
      </c>
      <c r="K828" s="9">
        <f>'Consolidtaed Data'!$J5726*'Consolidtaed Data'!$H5726</f>
        <v>450</v>
      </c>
      <c r="L828" s="9">
        <f>'Consolidtaed Data'!$I5726*'Consolidtaed Data'!$H5726</f>
        <v>818</v>
      </c>
      <c r="M828" s="9">
        <f>'Consolidtaed Data'!$L5726-'Consolidtaed Data'!$K5726</f>
        <v>49</v>
      </c>
      <c r="N828" s="9" t="str">
        <f>VLOOKUP('Consolidtaed Data'!$C5726,[1]Locations!$A:$O,2,0)</f>
        <v>Inglewood</v>
      </c>
      <c r="O828" s="9" t="str">
        <f>VLOOKUP('Consolidtaed Data'!$D5726,'[1]Sales People'!$A:$B,2,0)</f>
        <v>Henry Nelson</v>
      </c>
      <c r="P828" s="9" t="str">
        <f>VLOOKUP('Consolidtaed Data'!$E5726,[1]Customers!$A:$B,2,0)</f>
        <v>David Ford</v>
      </c>
      <c r="Q828" s="11">
        <f>WEEKDAY('Consolidtaed Data'!$F5726)</f>
        <v>7</v>
      </c>
      <c r="R828" s="9">
        <f>MONTH('Consolidtaed Data'!$F5726)</f>
        <v>2</v>
      </c>
      <c r="S828" s="9" t="str">
        <f>TEXT(Table3[[#This Row],[Purchase Date]],"MMMM")</f>
        <v>February</v>
      </c>
      <c r="T828" s="9">
        <f>YEAR('Consolidtaed Data'!$F5726)</f>
        <v>2021</v>
      </c>
    </row>
    <row r="829" spans="1:20" x14ac:dyDescent="0.3">
      <c r="A829" s="9" t="s">
        <v>1674</v>
      </c>
      <c r="B829" s="9" t="s">
        <v>692</v>
      </c>
      <c r="C829" s="9" t="s">
        <v>231</v>
      </c>
      <c r="D829" s="9" t="s">
        <v>26</v>
      </c>
      <c r="E829" s="9" t="s">
        <v>696</v>
      </c>
      <c r="F829" s="10">
        <v>43888</v>
      </c>
      <c r="G829" s="10" t="str">
        <f>VLOOKUP(Table3[[#This Row],[Product ID]],[1]Products!$A:$G,2,0)</f>
        <v>Product 83</v>
      </c>
      <c r="H829" s="22">
        <v>3</v>
      </c>
      <c r="I829" s="9">
        <f>VLOOKUP('Consolidtaed Data'!$B5886,[1]Products!$A:$G,4,0)</f>
        <v>1178</v>
      </c>
      <c r="J829" s="9">
        <f>VLOOKUP('Consolidtaed Data'!$B5886,[1]Products!$A:$G,3,0)</f>
        <v>683</v>
      </c>
      <c r="K829" s="9">
        <f>'Consolidtaed Data'!$J5886*'Consolidtaed Data'!$H5886</f>
        <v>513</v>
      </c>
      <c r="L829" s="9">
        <f>'Consolidtaed Data'!$I5886*'Consolidtaed Data'!$H5886</f>
        <v>651</v>
      </c>
      <c r="M829" s="9">
        <f>'Consolidtaed Data'!$L5886-'Consolidtaed Data'!$K5886</f>
        <v>651</v>
      </c>
      <c r="N829" s="9" t="str">
        <f>VLOOKUP('Consolidtaed Data'!$C5886,[1]Locations!$A:$O,2,0)</f>
        <v>Los Angeles</v>
      </c>
      <c r="O829" s="9" t="str">
        <f>VLOOKUP('Consolidtaed Data'!$D5886,'[1]Sales People'!$A:$B,2,0)</f>
        <v>Roger Robertson</v>
      </c>
      <c r="P829" s="9" t="str">
        <f>VLOOKUP('Consolidtaed Data'!$E5886,[1]Customers!$A:$B,2,0)</f>
        <v>Jason Duncan</v>
      </c>
      <c r="Q829" s="11">
        <f>WEEKDAY('Consolidtaed Data'!$F5886)</f>
        <v>3</v>
      </c>
      <c r="R829" s="9">
        <f>MONTH('Consolidtaed Data'!$F5886)</f>
        <v>3</v>
      </c>
      <c r="S829" s="9" t="str">
        <f>TEXT(Table3[[#This Row],[Purchase Date]],"MMMM")</f>
        <v>February</v>
      </c>
      <c r="T829" s="9">
        <f>YEAR('Consolidtaed Data'!$F5886)</f>
        <v>2021</v>
      </c>
    </row>
    <row r="830" spans="1:20" x14ac:dyDescent="0.3">
      <c r="A830" s="9" t="s">
        <v>1675</v>
      </c>
      <c r="B830" s="9" t="s">
        <v>278</v>
      </c>
      <c r="C830" s="9" t="s">
        <v>223</v>
      </c>
      <c r="D830" s="9" t="s">
        <v>229</v>
      </c>
      <c r="E830" s="9" t="s">
        <v>952</v>
      </c>
      <c r="F830" s="10">
        <v>43888</v>
      </c>
      <c r="G830" s="10" t="str">
        <f>VLOOKUP(Table3[[#This Row],[Product ID]],[1]Products!$A:$G,2,0)</f>
        <v>Product 75</v>
      </c>
      <c r="H830" s="22">
        <v>3</v>
      </c>
      <c r="I830" s="9">
        <f>VLOOKUP('Consolidtaed Data'!$B5978,[1]Products!$A:$G,4,0)</f>
        <v>458</v>
      </c>
      <c r="J830" s="9">
        <f>VLOOKUP('Consolidtaed Data'!$B5978,[1]Products!$A:$G,3,0)</f>
        <v>376</v>
      </c>
      <c r="K830" s="9">
        <f>'Consolidtaed Data'!$J5978*'Consolidtaed Data'!$H5978</f>
        <v>2642</v>
      </c>
      <c r="L830" s="9">
        <f>'Consolidtaed Data'!$I5978*'Consolidtaed Data'!$H5978</f>
        <v>3944</v>
      </c>
      <c r="M830" s="9">
        <f>'Consolidtaed Data'!$L5978-'Consolidtaed Data'!$K5978</f>
        <v>46</v>
      </c>
      <c r="N830" s="9" t="str">
        <f>VLOOKUP('Consolidtaed Data'!$C5978,[1]Locations!$A:$O,2,0)</f>
        <v>Fullerton</v>
      </c>
      <c r="O830" s="9" t="str">
        <f>VLOOKUP('Consolidtaed Data'!$D5978,'[1]Sales People'!$A:$B,2,0)</f>
        <v>Martin Perry</v>
      </c>
      <c r="P830" s="9" t="str">
        <f>VLOOKUP('Consolidtaed Data'!$E5978,[1]Customers!$A:$B,2,0)</f>
        <v>Joshua Rose</v>
      </c>
      <c r="Q830" s="11">
        <f>WEEKDAY('Consolidtaed Data'!$F5978)</f>
        <v>2</v>
      </c>
      <c r="R830" s="9">
        <f>MONTH('Consolidtaed Data'!$F5978)</f>
        <v>3</v>
      </c>
      <c r="S830" s="9" t="str">
        <f>TEXT(Table3[[#This Row],[Purchase Date]],"MMMM")</f>
        <v>February</v>
      </c>
      <c r="T830" s="9">
        <f>YEAR('Consolidtaed Data'!$F5978)</f>
        <v>2021</v>
      </c>
    </row>
    <row r="831" spans="1:20" x14ac:dyDescent="0.3">
      <c r="A831" s="9" t="s">
        <v>1676</v>
      </c>
      <c r="B831" s="9" t="s">
        <v>373</v>
      </c>
      <c r="C831" s="9" t="s">
        <v>134</v>
      </c>
      <c r="D831" s="9" t="s">
        <v>95</v>
      </c>
      <c r="E831" s="9" t="s">
        <v>599</v>
      </c>
      <c r="F831" s="10">
        <v>43888</v>
      </c>
      <c r="G831" s="10" t="str">
        <f>VLOOKUP(Table3[[#This Row],[Product ID]],[1]Products!$A:$G,2,0)</f>
        <v>Product 66</v>
      </c>
      <c r="H831" s="22">
        <v>1</v>
      </c>
      <c r="I831" s="9">
        <f>VLOOKUP('Consolidtaed Data'!$B7283,[1]Products!$A:$G,4,0)</f>
        <v>771</v>
      </c>
      <c r="J831" s="9">
        <f>VLOOKUP('Consolidtaed Data'!$B7283,[1]Products!$A:$G,3,0)</f>
        <v>648</v>
      </c>
      <c r="K831" s="9">
        <f>'Consolidtaed Data'!$J7283*'Consolidtaed Data'!$H7283</f>
        <v>3930</v>
      </c>
      <c r="L831" s="9">
        <f>'Consolidtaed Data'!$I7283*'Consolidtaed Data'!$H7283</f>
        <v>4792</v>
      </c>
      <c r="M831" s="9">
        <f>'Consolidtaed Data'!$L7283-'Consolidtaed Data'!$K7283</f>
        <v>722</v>
      </c>
      <c r="N831" s="9" t="str">
        <f>VLOOKUP('Consolidtaed Data'!$C7283,[1]Locations!$A:$O,2,0)</f>
        <v>Temecula</v>
      </c>
      <c r="O831" s="9" t="str">
        <f>VLOOKUP('Consolidtaed Data'!$D7283,'[1]Sales People'!$A:$B,2,0)</f>
        <v>Joshua Taylor</v>
      </c>
      <c r="P831" s="9" t="str">
        <f>VLOOKUP('Consolidtaed Data'!$E7283,[1]Customers!$A:$B,2,0)</f>
        <v>David Garrett</v>
      </c>
      <c r="Q831" s="11">
        <f>WEEKDAY('Consolidtaed Data'!$F7283)</f>
        <v>4</v>
      </c>
      <c r="R831" s="9">
        <f>MONTH('Consolidtaed Data'!$F7283)</f>
        <v>7</v>
      </c>
      <c r="S831" s="9" t="str">
        <f>TEXT(Table3[[#This Row],[Purchase Date]],"MMMM")</f>
        <v>February</v>
      </c>
      <c r="T831" s="9">
        <f>YEAR('Consolidtaed Data'!$F7283)</f>
        <v>2021</v>
      </c>
    </row>
    <row r="832" spans="1:20" x14ac:dyDescent="0.3">
      <c r="A832" s="9" t="s">
        <v>1678</v>
      </c>
      <c r="B832" s="9" t="s">
        <v>418</v>
      </c>
      <c r="C832" s="9" t="s">
        <v>42</v>
      </c>
      <c r="D832" s="9" t="s">
        <v>374</v>
      </c>
      <c r="E832" s="9" t="s">
        <v>1425</v>
      </c>
      <c r="F832" s="10">
        <v>43888</v>
      </c>
      <c r="G832" s="10" t="str">
        <f>VLOOKUP(Table3[[#This Row],[Product ID]],[1]Products!$A:$G,2,0)</f>
        <v>Product 82</v>
      </c>
      <c r="H832" s="22">
        <v>2</v>
      </c>
      <c r="I832" s="9">
        <f>VLOOKUP('Consolidtaed Data'!$B8076,[1]Products!$A:$G,4,0)</f>
        <v>871</v>
      </c>
      <c r="J832" s="9">
        <f>VLOOKUP('Consolidtaed Data'!$B8076,[1]Products!$A:$G,3,0)</f>
        <v>540</v>
      </c>
      <c r="K832" s="9">
        <f>'Consolidtaed Data'!$J8076*'Consolidtaed Data'!$H8076</f>
        <v>1968</v>
      </c>
      <c r="L832" s="9">
        <f>'Consolidtaed Data'!$I8076*'Consolidtaed Data'!$H8076</f>
        <v>2734</v>
      </c>
      <c r="M832" s="9">
        <f>'Consolidtaed Data'!$L8076-'Consolidtaed Data'!$K8076</f>
        <v>589</v>
      </c>
      <c r="N832" s="9" t="str">
        <f>VLOOKUP('Consolidtaed Data'!$C8076,[1]Locations!$A:$O,2,0)</f>
        <v>Orange</v>
      </c>
      <c r="O832" s="9" t="str">
        <f>VLOOKUP('Consolidtaed Data'!$D8076,'[1]Sales People'!$A:$B,2,0)</f>
        <v>Joe Sims</v>
      </c>
      <c r="P832" s="9" t="str">
        <f>VLOOKUP('Consolidtaed Data'!$E8076,[1]Customers!$A:$B,2,0)</f>
        <v>Jeremy Schmidt</v>
      </c>
      <c r="Q832" s="11">
        <f>WEEKDAY('Consolidtaed Data'!$F8076)</f>
        <v>3</v>
      </c>
      <c r="R832" s="9">
        <f>MONTH('Consolidtaed Data'!$F8076)</f>
        <v>9</v>
      </c>
      <c r="S832" s="9" t="str">
        <f>TEXT(Table3[[#This Row],[Purchase Date]],"MMMM")</f>
        <v>February</v>
      </c>
      <c r="T832" s="9">
        <f>YEAR('Consolidtaed Data'!$F8076)</f>
        <v>2021</v>
      </c>
    </row>
    <row r="833" spans="1:20" x14ac:dyDescent="0.3">
      <c r="A833" s="9" t="s">
        <v>1679</v>
      </c>
      <c r="B833" s="9" t="s">
        <v>24</v>
      </c>
      <c r="C833" s="9" t="s">
        <v>421</v>
      </c>
      <c r="D833" s="9" t="s">
        <v>246</v>
      </c>
      <c r="E833" s="9" t="s">
        <v>837</v>
      </c>
      <c r="F833" s="10">
        <v>43888</v>
      </c>
      <c r="G833" s="10" t="str">
        <f>VLOOKUP(Table3[[#This Row],[Product ID]],[1]Products!$A:$G,2,0)</f>
        <v>Product 6</v>
      </c>
      <c r="H833" s="22">
        <v>1</v>
      </c>
      <c r="I833" s="9">
        <f>VLOOKUP('Consolidtaed Data'!$B8217,[1]Products!$A:$G,4,0)</f>
        <v>1587</v>
      </c>
      <c r="J833" s="9">
        <f>VLOOKUP('Consolidtaed Data'!$B8217,[1]Products!$A:$G,3,0)</f>
        <v>1301</v>
      </c>
      <c r="K833" s="9">
        <f>'Consolidtaed Data'!$J8217*'Consolidtaed Data'!$H8217</f>
        <v>424</v>
      </c>
      <c r="L833" s="9">
        <f>'Consolidtaed Data'!$I8217*'Consolidtaed Data'!$H8217</f>
        <v>530</v>
      </c>
      <c r="M833" s="9">
        <f>'Consolidtaed Data'!$L8217-'Consolidtaed Data'!$K8217</f>
        <v>1302</v>
      </c>
      <c r="N833" s="9" t="str">
        <f>VLOOKUP('Consolidtaed Data'!$C8217,[1]Locations!$A:$O,2,0)</f>
        <v>Jurupa Valley</v>
      </c>
      <c r="O833" s="9" t="str">
        <f>VLOOKUP('Consolidtaed Data'!$D8217,'[1]Sales People'!$A:$B,2,0)</f>
        <v>Henry Nelson</v>
      </c>
      <c r="P833" s="9" t="str">
        <f>VLOOKUP('Consolidtaed Data'!$E8217,[1]Customers!$A:$B,2,0)</f>
        <v>Joe Baker</v>
      </c>
      <c r="Q833" s="11">
        <f>WEEKDAY('Consolidtaed Data'!$F8217)</f>
        <v>6</v>
      </c>
      <c r="R833" s="9">
        <f>MONTH('Consolidtaed Data'!$F8217)</f>
        <v>9</v>
      </c>
      <c r="S833" s="9" t="str">
        <f>TEXT(Table3[[#This Row],[Purchase Date]],"MMMM")</f>
        <v>February</v>
      </c>
      <c r="T833" s="9">
        <f>YEAR('Consolidtaed Data'!$F8217)</f>
        <v>2021</v>
      </c>
    </row>
    <row r="834" spans="1:20" x14ac:dyDescent="0.3">
      <c r="A834" s="9" t="s">
        <v>1681</v>
      </c>
      <c r="B834" s="9" t="s">
        <v>225</v>
      </c>
      <c r="C834" s="9" t="s">
        <v>86</v>
      </c>
      <c r="D834" s="9" t="s">
        <v>51</v>
      </c>
      <c r="E834" s="9" t="s">
        <v>44</v>
      </c>
      <c r="F834" s="10">
        <v>43888</v>
      </c>
      <c r="G834" s="10" t="str">
        <f>VLOOKUP(Table3[[#This Row],[Product ID]],[1]Products!$A:$G,2,0)</f>
        <v>Product 24</v>
      </c>
      <c r="H834" s="22">
        <v>2</v>
      </c>
      <c r="I834" s="9">
        <f>VLOOKUP('Consolidtaed Data'!$B8414,[1]Products!$A:$G,4,0)</f>
        <v>799</v>
      </c>
      <c r="J834" s="9">
        <f>VLOOKUP('Consolidtaed Data'!$B8414,[1]Products!$A:$G,3,0)</f>
        <v>455</v>
      </c>
      <c r="K834" s="9">
        <f>'Consolidtaed Data'!$J8414*'Consolidtaed Data'!$H8414</f>
        <v>1128</v>
      </c>
      <c r="L834" s="9">
        <f>'Consolidtaed Data'!$I8414*'Consolidtaed Data'!$H8414</f>
        <v>1374</v>
      </c>
      <c r="M834" s="9">
        <f>'Consolidtaed Data'!$L8414-'Consolidtaed Data'!$K8414</f>
        <v>120</v>
      </c>
      <c r="N834" s="9" t="str">
        <f>VLOOKUP('Consolidtaed Data'!$C8414,[1]Locations!$A:$O,2,0)</f>
        <v>Temecula</v>
      </c>
      <c r="O834" s="9" t="str">
        <f>VLOOKUP('Consolidtaed Data'!$D8414,'[1]Sales People'!$A:$B,2,0)</f>
        <v>Carl Hall</v>
      </c>
      <c r="P834" s="9" t="str">
        <f>VLOOKUP('Consolidtaed Data'!$E8414,[1]Customers!$A:$B,2,0)</f>
        <v>Dennis Scott</v>
      </c>
      <c r="Q834" s="11">
        <f>WEEKDAY('Consolidtaed Data'!$F8414)</f>
        <v>7</v>
      </c>
      <c r="R834" s="9">
        <f>MONTH('Consolidtaed Data'!$F8414)</f>
        <v>10</v>
      </c>
      <c r="S834" s="9" t="str">
        <f>TEXT(Table3[[#This Row],[Purchase Date]],"MMMM")</f>
        <v>February</v>
      </c>
      <c r="T834" s="9">
        <f>YEAR('Consolidtaed Data'!$F8414)</f>
        <v>2021</v>
      </c>
    </row>
    <row r="835" spans="1:20" x14ac:dyDescent="0.3">
      <c r="A835" s="9" t="s">
        <v>1682</v>
      </c>
      <c r="B835" s="9" t="s">
        <v>397</v>
      </c>
      <c r="C835" s="9" t="s">
        <v>165</v>
      </c>
      <c r="D835" s="9" t="s">
        <v>193</v>
      </c>
      <c r="E835" s="9" t="s">
        <v>250</v>
      </c>
      <c r="F835" s="10">
        <v>43888</v>
      </c>
      <c r="G835" s="10" t="str">
        <f>VLOOKUP(Table3[[#This Row],[Product ID]],[1]Products!$A:$G,2,0)</f>
        <v>Product 20</v>
      </c>
      <c r="H835" s="22">
        <v>1</v>
      </c>
      <c r="I835" s="9">
        <f>VLOOKUP('Consolidtaed Data'!$B8697,[1]Products!$A:$G,4,0)</f>
        <v>2294</v>
      </c>
      <c r="J835" s="9">
        <f>VLOOKUP('Consolidtaed Data'!$B8697,[1]Products!$A:$G,3,0)</f>
        <v>1399</v>
      </c>
      <c r="K835" s="9">
        <f>'Consolidtaed Data'!$J8697*'Consolidtaed Data'!$H8697</f>
        <v>1752</v>
      </c>
      <c r="L835" s="9">
        <f>'Consolidtaed Data'!$I8697*'Consolidtaed Data'!$H8697</f>
        <v>2739</v>
      </c>
      <c r="M835" s="9">
        <f>'Consolidtaed Data'!$L8697-'Consolidtaed Data'!$K8697</f>
        <v>3308</v>
      </c>
      <c r="N835" s="9" t="str">
        <f>VLOOKUP('Consolidtaed Data'!$C8697,[1]Locations!$A:$O,2,0)</f>
        <v>Modesto</v>
      </c>
      <c r="O835" s="9" t="str">
        <f>VLOOKUP('Consolidtaed Data'!$D8697,'[1]Sales People'!$A:$B,2,0)</f>
        <v>John Reyes</v>
      </c>
      <c r="P835" s="9" t="str">
        <f>VLOOKUP('Consolidtaed Data'!$E8697,[1]Customers!$A:$B,2,0)</f>
        <v>James Fisher</v>
      </c>
      <c r="Q835" s="11">
        <f>WEEKDAY('Consolidtaed Data'!$F8697)</f>
        <v>1</v>
      </c>
      <c r="R835" s="9">
        <f>MONTH('Consolidtaed Data'!$F8697)</f>
        <v>10</v>
      </c>
      <c r="S835" s="9" t="str">
        <f>TEXT(Table3[[#This Row],[Purchase Date]],"MMMM")</f>
        <v>February</v>
      </c>
      <c r="T835" s="9">
        <f>YEAR('Consolidtaed Data'!$F8697)</f>
        <v>2021</v>
      </c>
    </row>
    <row r="836" spans="1:20" x14ac:dyDescent="0.3">
      <c r="A836" s="9" t="s">
        <v>1683</v>
      </c>
      <c r="B836" s="9" t="s">
        <v>172</v>
      </c>
      <c r="C836" s="9" t="s">
        <v>30</v>
      </c>
      <c r="D836" s="9" t="s">
        <v>315</v>
      </c>
      <c r="E836" s="9" t="s">
        <v>1540</v>
      </c>
      <c r="F836" s="10">
        <v>43888</v>
      </c>
      <c r="G836" s="10" t="str">
        <f>VLOOKUP(Table3[[#This Row],[Product ID]],[1]Products!$A:$G,2,0)</f>
        <v>Product 4</v>
      </c>
      <c r="H836" s="22">
        <v>1</v>
      </c>
      <c r="I836" s="9">
        <f>VLOOKUP('Consolidtaed Data'!$B9438,[1]Products!$A:$G,4,0)</f>
        <v>392</v>
      </c>
      <c r="J836" s="9">
        <f>VLOOKUP('Consolidtaed Data'!$B9438,[1]Products!$A:$G,3,0)</f>
        <v>255</v>
      </c>
      <c r="K836" s="9">
        <f>'Consolidtaed Data'!$J9438*'Consolidtaed Data'!$H9438</f>
        <v>3548</v>
      </c>
      <c r="L836" s="9">
        <f>'Consolidtaed Data'!$I9438*'Consolidtaed Data'!$H9438</f>
        <v>4928</v>
      </c>
      <c r="M836" s="9">
        <f>'Consolidtaed Data'!$L9438-'Consolidtaed Data'!$K9438</f>
        <v>280</v>
      </c>
      <c r="N836" s="9" t="str">
        <f>VLOOKUP('Consolidtaed Data'!$C9438,[1]Locations!$A:$O,2,0)</f>
        <v>East Los Angeles</v>
      </c>
      <c r="O836" s="9" t="str">
        <f>VLOOKUP('Consolidtaed Data'!$D9438,'[1]Sales People'!$A:$B,2,0)</f>
        <v>Kevin Butler</v>
      </c>
      <c r="P836" s="9" t="str">
        <f>VLOOKUP('Consolidtaed Data'!$E9438,[1]Customers!$A:$B,2,0)</f>
        <v>Jason Gray</v>
      </c>
      <c r="Q836" s="11">
        <f>WEEKDAY('Consolidtaed Data'!$F9438)</f>
        <v>3</v>
      </c>
      <c r="R836" s="9">
        <f>MONTH('Consolidtaed Data'!$F9438)</f>
        <v>12</v>
      </c>
      <c r="S836" s="9" t="str">
        <f>TEXT(Table3[[#This Row],[Purchase Date]],"MMMM")</f>
        <v>February</v>
      </c>
      <c r="T836" s="9">
        <f>YEAR('Consolidtaed Data'!$F9438)</f>
        <v>2021</v>
      </c>
    </row>
    <row r="837" spans="1:20" x14ac:dyDescent="0.3">
      <c r="A837" s="9" t="s">
        <v>1684</v>
      </c>
      <c r="B837" s="9" t="s">
        <v>103</v>
      </c>
      <c r="C837" s="9" t="s">
        <v>253</v>
      </c>
      <c r="D837" s="9" t="s">
        <v>241</v>
      </c>
      <c r="E837" s="9" t="s">
        <v>1856</v>
      </c>
      <c r="F837" s="10">
        <v>43889</v>
      </c>
      <c r="G837" s="10" t="str">
        <f>VLOOKUP(Table3[[#This Row],[Product ID]],[1]Products!$A:$G,2,0)</f>
        <v>Product 44</v>
      </c>
      <c r="H837" s="22">
        <v>2</v>
      </c>
      <c r="I837" s="9">
        <f>VLOOKUP('Consolidtaed Data'!$B4977,[1]Products!$A:$G,4,0)</f>
        <v>847</v>
      </c>
      <c r="J837" s="9">
        <f>VLOOKUP('Consolidtaed Data'!$B4977,[1]Products!$A:$G,3,0)</f>
        <v>534</v>
      </c>
      <c r="K837" s="9">
        <f>'Consolidtaed Data'!$J4977*'Consolidtaed Data'!$H4977</f>
        <v>5512</v>
      </c>
      <c r="L837" s="9">
        <f>'Consolidtaed Data'!$I4977*'Consolidtaed Data'!$H4977</f>
        <v>7548</v>
      </c>
      <c r="M837" s="9">
        <f>'Consolidtaed Data'!$L4977-'Consolidtaed Data'!$K4977</f>
        <v>2166</v>
      </c>
      <c r="N837" s="9" t="str">
        <f>VLOOKUP('Consolidtaed Data'!$C4977,[1]Locations!$A:$O,2,0)</f>
        <v>Anaheim</v>
      </c>
      <c r="O837" s="9" t="str">
        <f>VLOOKUP('Consolidtaed Data'!$D4977,'[1]Sales People'!$A:$B,2,0)</f>
        <v>Joshua Cook</v>
      </c>
      <c r="P837" s="9" t="str">
        <f>VLOOKUP('Consolidtaed Data'!$E4977,[1]Customers!$A:$B,2,0)</f>
        <v>Eugene Murphy</v>
      </c>
      <c r="Q837" s="11">
        <f>WEEKDAY('Consolidtaed Data'!$F4977)</f>
        <v>5</v>
      </c>
      <c r="R837" s="9">
        <f>MONTH('Consolidtaed Data'!$F4977)</f>
        <v>12</v>
      </c>
      <c r="S837" s="9" t="str">
        <f>TEXT(Table3[[#This Row],[Purchase Date]],"MMMM")</f>
        <v>February</v>
      </c>
      <c r="T837" s="9">
        <f>YEAR('Consolidtaed Data'!$F4977)</f>
        <v>2020</v>
      </c>
    </row>
    <row r="838" spans="1:20" x14ac:dyDescent="0.3">
      <c r="A838" s="9" t="s">
        <v>1685</v>
      </c>
      <c r="B838" s="9" t="s">
        <v>136</v>
      </c>
      <c r="C838" s="9" t="s">
        <v>423</v>
      </c>
      <c r="D838" s="9" t="s">
        <v>235</v>
      </c>
      <c r="E838" s="9" t="s">
        <v>2145</v>
      </c>
      <c r="F838" s="10">
        <v>43889</v>
      </c>
      <c r="G838" s="10" t="str">
        <f>VLOOKUP(Table3[[#This Row],[Product ID]],[1]Products!$A:$G,2,0)</f>
        <v>Product 2</v>
      </c>
      <c r="H838" s="22">
        <v>1</v>
      </c>
      <c r="I838" s="9">
        <f>VLOOKUP('Consolidtaed Data'!$B5083,[1]Products!$A:$G,4,0)</f>
        <v>203</v>
      </c>
      <c r="J838" s="9">
        <f>VLOOKUP('Consolidtaed Data'!$B5083,[1]Products!$A:$G,3,0)</f>
        <v>154</v>
      </c>
      <c r="K838" s="9">
        <f>'Consolidtaed Data'!$J5083*'Consolidtaed Data'!$H5083</f>
        <v>1366</v>
      </c>
      <c r="L838" s="9">
        <f>'Consolidtaed Data'!$I5083*'Consolidtaed Data'!$H5083</f>
        <v>2356</v>
      </c>
      <c r="M838" s="9">
        <f>'Consolidtaed Data'!$L5083-'Consolidtaed Data'!$K5083</f>
        <v>1032</v>
      </c>
      <c r="N838" s="9" t="str">
        <f>VLOOKUP('Consolidtaed Data'!$C5083,[1]Locations!$A:$O,2,0)</f>
        <v>El Cajon</v>
      </c>
      <c r="O838" s="9" t="str">
        <f>VLOOKUP('Consolidtaed Data'!$D5083,'[1]Sales People'!$A:$B,2,0)</f>
        <v>Charles Harper</v>
      </c>
      <c r="P838" s="9" t="str">
        <f>VLOOKUP('Consolidtaed Data'!$E5083,[1]Customers!$A:$B,2,0)</f>
        <v>Jack Stevens</v>
      </c>
      <c r="Q838" s="11">
        <f>WEEKDAY('Consolidtaed Data'!$F5083)</f>
        <v>6</v>
      </c>
      <c r="R838" s="9">
        <f>MONTH('Consolidtaed Data'!$F5083)</f>
        <v>1</v>
      </c>
      <c r="S838" s="9" t="str">
        <f>TEXT(Table3[[#This Row],[Purchase Date]],"MMMM")</f>
        <v>February</v>
      </c>
      <c r="T838" s="9">
        <f>YEAR('Consolidtaed Data'!$F5083)</f>
        <v>2021</v>
      </c>
    </row>
    <row r="839" spans="1:20" x14ac:dyDescent="0.3">
      <c r="A839" s="9" t="s">
        <v>1686</v>
      </c>
      <c r="B839" s="9" t="s">
        <v>98</v>
      </c>
      <c r="C839" s="9" t="s">
        <v>169</v>
      </c>
      <c r="D839" s="9" t="s">
        <v>326</v>
      </c>
      <c r="E839" s="9" t="s">
        <v>279</v>
      </c>
      <c r="F839" s="10">
        <v>43889</v>
      </c>
      <c r="G839" s="10" t="str">
        <f>VLOOKUP(Table3[[#This Row],[Product ID]],[1]Products!$A:$G,2,0)</f>
        <v>Product 85</v>
      </c>
      <c r="H839" s="22">
        <v>3</v>
      </c>
      <c r="I839" s="9">
        <f>VLOOKUP('Consolidtaed Data'!$B5333,[1]Products!$A:$G,4,0)</f>
        <v>880</v>
      </c>
      <c r="J839" s="9">
        <f>VLOOKUP('Consolidtaed Data'!$B5333,[1]Products!$A:$G,3,0)</f>
        <v>634</v>
      </c>
      <c r="K839" s="9">
        <f>'Consolidtaed Data'!$J5333*'Consolidtaed Data'!$H5333</f>
        <v>683</v>
      </c>
      <c r="L839" s="9">
        <f>'Consolidtaed Data'!$I5333*'Consolidtaed Data'!$H5333</f>
        <v>1119</v>
      </c>
      <c r="M839" s="9">
        <f>'Consolidtaed Data'!$L5333-'Consolidtaed Data'!$K5333</f>
        <v>690</v>
      </c>
      <c r="N839" s="9" t="str">
        <f>VLOOKUP('Consolidtaed Data'!$C5333,[1]Locations!$A:$O,2,0)</f>
        <v>Ontario</v>
      </c>
      <c r="O839" s="9" t="str">
        <f>VLOOKUP('Consolidtaed Data'!$D5333,'[1]Sales People'!$A:$B,2,0)</f>
        <v>Roger Robertson</v>
      </c>
      <c r="P839" s="9" t="str">
        <f>VLOOKUP('Consolidtaed Data'!$E5333,[1]Customers!$A:$B,2,0)</f>
        <v>Louis Austin</v>
      </c>
      <c r="Q839" s="11">
        <f>WEEKDAY('Consolidtaed Data'!$F5333)</f>
        <v>6</v>
      </c>
      <c r="R839" s="9">
        <f>MONTH('Consolidtaed Data'!$F5333)</f>
        <v>1</v>
      </c>
      <c r="S839" s="9" t="str">
        <f>TEXT(Table3[[#This Row],[Purchase Date]],"MMMM")</f>
        <v>February</v>
      </c>
      <c r="T839" s="9">
        <f>YEAR('Consolidtaed Data'!$F5333)</f>
        <v>2021</v>
      </c>
    </row>
    <row r="840" spans="1:20" x14ac:dyDescent="0.3">
      <c r="A840" s="9" t="s">
        <v>1688</v>
      </c>
      <c r="B840" s="9" t="s">
        <v>742</v>
      </c>
      <c r="C840" s="9" t="s">
        <v>134</v>
      </c>
      <c r="D840" s="9" t="s">
        <v>51</v>
      </c>
      <c r="E840" s="9" t="s">
        <v>57</v>
      </c>
      <c r="F840" s="10">
        <v>43889</v>
      </c>
      <c r="G840" s="10" t="str">
        <f>VLOOKUP(Table3[[#This Row],[Product ID]],[1]Products!$A:$G,2,0)</f>
        <v>Product 90</v>
      </c>
      <c r="H840" s="22">
        <v>2</v>
      </c>
      <c r="I840" s="9">
        <f>VLOOKUP('Consolidtaed Data'!$B5698,[1]Products!$A:$G,4,0)</f>
        <v>392</v>
      </c>
      <c r="J840" s="9">
        <f>VLOOKUP('Consolidtaed Data'!$B5698,[1]Products!$A:$G,3,0)</f>
        <v>255</v>
      </c>
      <c r="K840" s="9">
        <f>'Consolidtaed Data'!$J5698*'Consolidtaed Data'!$H5698</f>
        <v>538</v>
      </c>
      <c r="L840" s="9">
        <f>'Consolidtaed Data'!$I5698*'Consolidtaed Data'!$H5698</f>
        <v>736</v>
      </c>
      <c r="M840" s="9">
        <f>'Consolidtaed Data'!$L5698-'Consolidtaed Data'!$K5698</f>
        <v>855</v>
      </c>
      <c r="N840" s="9" t="str">
        <f>VLOOKUP('Consolidtaed Data'!$C5698,[1]Locations!$A:$O,2,0)</f>
        <v>Inglewood</v>
      </c>
      <c r="O840" s="9" t="str">
        <f>VLOOKUP('Consolidtaed Data'!$D5698,'[1]Sales People'!$A:$B,2,0)</f>
        <v>Bobby Russell</v>
      </c>
      <c r="P840" s="9" t="str">
        <f>VLOOKUP('Consolidtaed Data'!$E5698,[1]Customers!$A:$B,2,0)</f>
        <v>Sean Price</v>
      </c>
      <c r="Q840" s="11">
        <f>WEEKDAY('Consolidtaed Data'!$F5698)</f>
        <v>5</v>
      </c>
      <c r="R840" s="9">
        <f>MONTH('Consolidtaed Data'!$F5698)</f>
        <v>2</v>
      </c>
      <c r="S840" s="9" t="str">
        <f>TEXT(Table3[[#This Row],[Purchase Date]],"MMMM")</f>
        <v>February</v>
      </c>
      <c r="T840" s="9">
        <f>YEAR('Consolidtaed Data'!$F5698)</f>
        <v>2021</v>
      </c>
    </row>
    <row r="841" spans="1:20" x14ac:dyDescent="0.3">
      <c r="A841" s="9" t="s">
        <v>1689</v>
      </c>
      <c r="B841" s="9" t="s">
        <v>338</v>
      </c>
      <c r="C841" s="9" t="s">
        <v>50</v>
      </c>
      <c r="D841" s="9" t="s">
        <v>83</v>
      </c>
      <c r="E841" s="9" t="s">
        <v>2066</v>
      </c>
      <c r="F841" s="10">
        <v>43889</v>
      </c>
      <c r="G841" s="10" t="str">
        <f>VLOOKUP(Table3[[#This Row],[Product ID]],[1]Products!$A:$G,2,0)</f>
        <v>Product 95</v>
      </c>
      <c r="H841" s="22">
        <v>1</v>
      </c>
      <c r="I841" s="9">
        <f>VLOOKUP('Consolidtaed Data'!$B5874,[1]Products!$A:$G,4,0)</f>
        <v>1414</v>
      </c>
      <c r="J841" s="9">
        <f>VLOOKUP('Consolidtaed Data'!$B5874,[1]Products!$A:$G,3,0)</f>
        <v>962</v>
      </c>
      <c r="K841" s="9">
        <f>'Consolidtaed Data'!$J5874*'Consolidtaed Data'!$H5874</f>
        <v>4089</v>
      </c>
      <c r="L841" s="9">
        <f>'Consolidtaed Data'!$I5874*'Consolidtaed Data'!$H5874</f>
        <v>5175</v>
      </c>
      <c r="M841" s="9">
        <f>'Consolidtaed Data'!$L5874-'Consolidtaed Data'!$K5874</f>
        <v>748</v>
      </c>
      <c r="N841" s="9" t="str">
        <f>VLOOKUP('Consolidtaed Data'!$C5874,[1]Locations!$A:$O,2,0)</f>
        <v>Rialto</v>
      </c>
      <c r="O841" s="9" t="str">
        <f>VLOOKUP('Consolidtaed Data'!$D5874,'[1]Sales People'!$A:$B,2,0)</f>
        <v>Jimmy Young</v>
      </c>
      <c r="P841" s="9" t="str">
        <f>VLOOKUP('Consolidtaed Data'!$E5874,[1]Customers!$A:$B,2,0)</f>
        <v>Brandon Martin</v>
      </c>
      <c r="Q841" s="11">
        <f>WEEKDAY('Consolidtaed Data'!$F5874)</f>
        <v>2</v>
      </c>
      <c r="R841" s="9">
        <f>MONTH('Consolidtaed Data'!$F5874)</f>
        <v>3</v>
      </c>
      <c r="S841" s="9" t="str">
        <f>TEXT(Table3[[#This Row],[Purchase Date]],"MMMM")</f>
        <v>February</v>
      </c>
      <c r="T841" s="9">
        <f>YEAR('Consolidtaed Data'!$F5874)</f>
        <v>2021</v>
      </c>
    </row>
    <row r="842" spans="1:20" x14ac:dyDescent="0.3">
      <c r="A842" s="9" t="s">
        <v>1690</v>
      </c>
      <c r="B842" s="9" t="s">
        <v>15</v>
      </c>
      <c r="C842" s="9" t="s">
        <v>472</v>
      </c>
      <c r="D842" s="9" t="s">
        <v>87</v>
      </c>
      <c r="E842" s="9" t="s">
        <v>461</v>
      </c>
      <c r="F842" s="10">
        <v>43889</v>
      </c>
      <c r="G842" s="10" t="str">
        <f>VLOOKUP(Table3[[#This Row],[Product ID]],[1]Products!$A:$G,2,0)</f>
        <v>Product 38</v>
      </c>
      <c r="H842" s="22">
        <v>2</v>
      </c>
      <c r="I842" s="9">
        <f>VLOOKUP('Consolidtaed Data'!$B5925,[1]Products!$A:$G,4,0)</f>
        <v>368</v>
      </c>
      <c r="J842" s="9">
        <f>VLOOKUP('Consolidtaed Data'!$B5925,[1]Products!$A:$G,3,0)</f>
        <v>294</v>
      </c>
      <c r="K842" s="9">
        <f>'Consolidtaed Data'!$J5925*'Consolidtaed Data'!$H5925</f>
        <v>1044</v>
      </c>
      <c r="L842" s="9">
        <f>'Consolidtaed Data'!$I5925*'Consolidtaed Data'!$H5925</f>
        <v>1899</v>
      </c>
      <c r="M842" s="9">
        <f>'Consolidtaed Data'!$L5925-'Consolidtaed Data'!$K5925</f>
        <v>267</v>
      </c>
      <c r="N842" s="9" t="str">
        <f>VLOOKUP('Consolidtaed Data'!$C5925,[1]Locations!$A:$O,2,0)</f>
        <v>Santa Clara</v>
      </c>
      <c r="O842" s="9" t="str">
        <f>VLOOKUP('Consolidtaed Data'!$D5925,'[1]Sales People'!$A:$B,2,0)</f>
        <v>Jerry Perry</v>
      </c>
      <c r="P842" s="9" t="str">
        <f>VLOOKUP('Consolidtaed Data'!$E5925,[1]Customers!$A:$B,2,0)</f>
        <v>Kenneth Hill</v>
      </c>
      <c r="Q842" s="11">
        <f>WEEKDAY('Consolidtaed Data'!$F5925)</f>
        <v>6</v>
      </c>
      <c r="R842" s="9">
        <f>MONTH('Consolidtaed Data'!$F5925)</f>
        <v>3</v>
      </c>
      <c r="S842" s="9" t="str">
        <f>TEXT(Table3[[#This Row],[Purchase Date]],"MMMM")</f>
        <v>February</v>
      </c>
      <c r="T842" s="9">
        <f>YEAR('Consolidtaed Data'!$F5925)</f>
        <v>2021</v>
      </c>
    </row>
    <row r="843" spans="1:20" x14ac:dyDescent="0.3">
      <c r="A843" s="9" t="s">
        <v>1691</v>
      </c>
      <c r="B843" s="9" t="s">
        <v>360</v>
      </c>
      <c r="C843" s="9" t="s">
        <v>55</v>
      </c>
      <c r="D843" s="9" t="s">
        <v>83</v>
      </c>
      <c r="E843" s="9" t="s">
        <v>1163</v>
      </c>
      <c r="F843" s="10">
        <v>43889</v>
      </c>
      <c r="G843" s="10" t="str">
        <f>VLOOKUP(Table3[[#This Row],[Product ID]],[1]Products!$A:$G,2,0)</f>
        <v>Product 59</v>
      </c>
      <c r="H843" s="22">
        <v>1</v>
      </c>
      <c r="I843" s="9">
        <f>VLOOKUP('Consolidtaed Data'!$B6030,[1]Products!$A:$G,4,0)</f>
        <v>123</v>
      </c>
      <c r="J843" s="9">
        <f>VLOOKUP('Consolidtaed Data'!$B6030,[1]Products!$A:$G,3,0)</f>
        <v>84</v>
      </c>
      <c r="K843" s="9">
        <f>'Consolidtaed Data'!$J6030*'Consolidtaed Data'!$H6030</f>
        <v>2144</v>
      </c>
      <c r="L843" s="9">
        <f>'Consolidtaed Data'!$I6030*'Consolidtaed Data'!$H6030</f>
        <v>3200</v>
      </c>
      <c r="M843" s="9">
        <f>'Consolidtaed Data'!$L6030-'Consolidtaed Data'!$K6030</f>
        <v>722</v>
      </c>
      <c r="N843" s="9" t="str">
        <f>VLOOKUP('Consolidtaed Data'!$C6030,[1]Locations!$A:$O,2,0)</f>
        <v>Thousand Oaks</v>
      </c>
      <c r="O843" s="9" t="str">
        <f>VLOOKUP('Consolidtaed Data'!$D6030,'[1]Sales People'!$A:$B,2,0)</f>
        <v>Fred Robertson</v>
      </c>
      <c r="P843" s="9" t="str">
        <f>VLOOKUP('Consolidtaed Data'!$E6030,[1]Customers!$A:$B,2,0)</f>
        <v>Juan Griffin</v>
      </c>
      <c r="Q843" s="11">
        <f>WEEKDAY('Consolidtaed Data'!$F6030)</f>
        <v>2</v>
      </c>
      <c r="R843" s="9">
        <f>MONTH('Consolidtaed Data'!$F6030)</f>
        <v>4</v>
      </c>
      <c r="S843" s="9" t="str">
        <f>TEXT(Table3[[#This Row],[Purchase Date]],"MMMM")</f>
        <v>February</v>
      </c>
      <c r="T843" s="9">
        <f>YEAR('Consolidtaed Data'!$F6030)</f>
        <v>2021</v>
      </c>
    </row>
    <row r="844" spans="1:20" x14ac:dyDescent="0.3">
      <c r="A844" s="9" t="s">
        <v>1692</v>
      </c>
      <c r="B844" s="9" t="s">
        <v>330</v>
      </c>
      <c r="C844" s="9" t="s">
        <v>201</v>
      </c>
      <c r="D844" s="9" t="s">
        <v>83</v>
      </c>
      <c r="E844" s="9" t="s">
        <v>187</v>
      </c>
      <c r="F844" s="10">
        <v>43889</v>
      </c>
      <c r="G844" s="10" t="str">
        <f>VLOOKUP(Table3[[#This Row],[Product ID]],[1]Products!$A:$G,2,0)</f>
        <v>Product 91</v>
      </c>
      <c r="H844" s="22">
        <v>1</v>
      </c>
      <c r="I844" s="9">
        <f>VLOOKUP('Consolidtaed Data'!$B6990,[1]Products!$A:$G,4,0)</f>
        <v>1338</v>
      </c>
      <c r="J844" s="9">
        <f>VLOOKUP('Consolidtaed Data'!$B6990,[1]Products!$A:$G,3,0)</f>
        <v>682</v>
      </c>
      <c r="K844" s="9">
        <f>'Consolidtaed Data'!$J6990*'Consolidtaed Data'!$H6990</f>
        <v>3788</v>
      </c>
      <c r="L844" s="9">
        <f>'Consolidtaed Data'!$I6990*'Consolidtaed Data'!$H6990</f>
        <v>5412</v>
      </c>
      <c r="M844" s="9">
        <f>'Consolidtaed Data'!$L6990-'Consolidtaed Data'!$K6990</f>
        <v>64</v>
      </c>
      <c r="N844" s="9" t="str">
        <f>VLOOKUP('Consolidtaed Data'!$C6990,[1]Locations!$A:$O,2,0)</f>
        <v>Lancaster</v>
      </c>
      <c r="O844" s="9" t="str">
        <f>VLOOKUP('Consolidtaed Data'!$D6990,'[1]Sales People'!$A:$B,2,0)</f>
        <v>John Reyes</v>
      </c>
      <c r="P844" s="9" t="str">
        <f>VLOOKUP('Consolidtaed Data'!$E6990,[1]Customers!$A:$B,2,0)</f>
        <v>Gerald Andrews</v>
      </c>
      <c r="Q844" s="11">
        <f>WEEKDAY('Consolidtaed Data'!$F6990)</f>
        <v>4</v>
      </c>
      <c r="R844" s="9">
        <f>MONTH('Consolidtaed Data'!$F6990)</f>
        <v>6</v>
      </c>
      <c r="S844" s="9" t="str">
        <f>TEXT(Table3[[#This Row],[Purchase Date]],"MMMM")</f>
        <v>February</v>
      </c>
      <c r="T844" s="9">
        <f>YEAR('Consolidtaed Data'!$F6990)</f>
        <v>2021</v>
      </c>
    </row>
    <row r="845" spans="1:20" x14ac:dyDescent="0.3">
      <c r="A845" s="9" t="s">
        <v>1693</v>
      </c>
      <c r="B845" s="9" t="s">
        <v>20</v>
      </c>
      <c r="C845" s="9" t="s">
        <v>186</v>
      </c>
      <c r="D845" s="9" t="s">
        <v>272</v>
      </c>
      <c r="E845" s="9" t="s">
        <v>1816</v>
      </c>
      <c r="F845" s="10">
        <v>43889</v>
      </c>
      <c r="G845" s="10" t="str">
        <f>VLOOKUP(Table3[[#This Row],[Product ID]],[1]Products!$A:$G,2,0)</f>
        <v>Product 98</v>
      </c>
      <c r="H845" s="22">
        <v>1</v>
      </c>
      <c r="I845" s="9">
        <f>VLOOKUP('Consolidtaed Data'!$B7918,[1]Products!$A:$G,4,0)</f>
        <v>1351</v>
      </c>
      <c r="J845" s="9">
        <f>VLOOKUP('Consolidtaed Data'!$B7918,[1]Products!$A:$G,3,0)</f>
        <v>1108</v>
      </c>
      <c r="K845" s="9">
        <f>'Consolidtaed Data'!$J7918*'Consolidtaed Data'!$H7918</f>
        <v>876</v>
      </c>
      <c r="L845" s="9">
        <f>'Consolidtaed Data'!$I7918*'Consolidtaed Data'!$H7918</f>
        <v>1068</v>
      </c>
      <c r="M845" s="9">
        <f>'Consolidtaed Data'!$L7918-'Consolidtaed Data'!$K7918</f>
        <v>447</v>
      </c>
      <c r="N845" s="9" t="str">
        <f>VLOOKUP('Consolidtaed Data'!$C7918,[1]Locations!$A:$O,2,0)</f>
        <v>Vallejo</v>
      </c>
      <c r="O845" s="9" t="str">
        <f>VLOOKUP('Consolidtaed Data'!$D7918,'[1]Sales People'!$A:$B,2,0)</f>
        <v>Roger Ramos</v>
      </c>
      <c r="P845" s="9" t="str">
        <f>VLOOKUP('Consolidtaed Data'!$E7918,[1]Customers!$A:$B,2,0)</f>
        <v>Dennis Morris</v>
      </c>
      <c r="Q845" s="11">
        <f>WEEKDAY('Consolidtaed Data'!$F7918)</f>
        <v>4</v>
      </c>
      <c r="R845" s="9">
        <f>MONTH('Consolidtaed Data'!$F7918)</f>
        <v>8</v>
      </c>
      <c r="S845" s="9" t="str">
        <f>TEXT(Table3[[#This Row],[Purchase Date]],"MMMM")</f>
        <v>February</v>
      </c>
      <c r="T845" s="9">
        <f>YEAR('Consolidtaed Data'!$F7918)</f>
        <v>2021</v>
      </c>
    </row>
    <row r="846" spans="1:20" x14ac:dyDescent="0.3">
      <c r="A846" s="9" t="s">
        <v>1694</v>
      </c>
      <c r="B846" s="9" t="s">
        <v>338</v>
      </c>
      <c r="C846" s="9" t="s">
        <v>394</v>
      </c>
      <c r="D846" s="9" t="s">
        <v>68</v>
      </c>
      <c r="E846" s="9" t="s">
        <v>361</v>
      </c>
      <c r="F846" s="10">
        <v>43889</v>
      </c>
      <c r="G846" s="10" t="str">
        <f>VLOOKUP(Table3[[#This Row],[Product ID]],[1]Products!$A:$G,2,0)</f>
        <v>Product 95</v>
      </c>
      <c r="H846" s="22">
        <v>2</v>
      </c>
      <c r="I846" s="9">
        <f>VLOOKUP('Consolidtaed Data'!$B8050,[1]Products!$A:$G,4,0)</f>
        <v>400</v>
      </c>
      <c r="J846" s="9">
        <f>VLOOKUP('Consolidtaed Data'!$B8050,[1]Products!$A:$G,3,0)</f>
        <v>208</v>
      </c>
      <c r="K846" s="9">
        <f>'Consolidtaed Data'!$J8050*'Consolidtaed Data'!$H8050</f>
        <v>2613</v>
      </c>
      <c r="L846" s="9">
        <f>'Consolidtaed Data'!$I8050*'Consolidtaed Data'!$H8050</f>
        <v>5124</v>
      </c>
      <c r="M846" s="9">
        <f>'Consolidtaed Data'!$L8050-'Consolidtaed Data'!$K8050</f>
        <v>600</v>
      </c>
      <c r="N846" s="9" t="str">
        <f>VLOOKUP('Consolidtaed Data'!$C8050,[1]Locations!$A:$O,2,0)</f>
        <v>Daly City</v>
      </c>
      <c r="O846" s="9" t="str">
        <f>VLOOKUP('Consolidtaed Data'!$D8050,'[1]Sales People'!$A:$B,2,0)</f>
        <v>Joe Sims</v>
      </c>
      <c r="P846" s="9" t="str">
        <f>VLOOKUP('Consolidtaed Data'!$E8050,[1]Customers!$A:$B,2,0)</f>
        <v>Fred Evans</v>
      </c>
      <c r="Q846" s="11">
        <f>WEEKDAY('Consolidtaed Data'!$F8050)</f>
        <v>1</v>
      </c>
      <c r="R846" s="9">
        <f>MONTH('Consolidtaed Data'!$F8050)</f>
        <v>9</v>
      </c>
      <c r="S846" s="9" t="str">
        <f>TEXT(Table3[[#This Row],[Purchase Date]],"MMMM")</f>
        <v>February</v>
      </c>
      <c r="T846" s="9">
        <f>YEAR('Consolidtaed Data'!$F8050)</f>
        <v>2021</v>
      </c>
    </row>
    <row r="847" spans="1:20" x14ac:dyDescent="0.3">
      <c r="A847" s="9" t="s">
        <v>1696</v>
      </c>
      <c r="B847" s="9" t="s">
        <v>340</v>
      </c>
      <c r="C847" s="9" t="s">
        <v>472</v>
      </c>
      <c r="D847" s="9" t="s">
        <v>51</v>
      </c>
      <c r="E847" s="9" t="s">
        <v>2088</v>
      </c>
      <c r="F847" s="10">
        <v>43889</v>
      </c>
      <c r="G847" s="10" t="str">
        <f>VLOOKUP(Table3[[#This Row],[Product ID]],[1]Products!$A:$G,2,0)</f>
        <v>Product 34</v>
      </c>
      <c r="H847" s="22">
        <v>2</v>
      </c>
      <c r="I847" s="9">
        <f>VLOOKUP('Consolidtaed Data'!$B8476,[1]Products!$A:$G,4,0)</f>
        <v>817</v>
      </c>
      <c r="J847" s="9">
        <f>VLOOKUP('Consolidtaed Data'!$B8476,[1]Products!$A:$G,3,0)</f>
        <v>409</v>
      </c>
      <c r="K847" s="9">
        <f>'Consolidtaed Data'!$J8476*'Consolidtaed Data'!$H8476</f>
        <v>1924</v>
      </c>
      <c r="L847" s="9">
        <f>'Consolidtaed Data'!$I8476*'Consolidtaed Data'!$H8476</f>
        <v>2828</v>
      </c>
      <c r="M847" s="9">
        <f>'Consolidtaed Data'!$L8476-'Consolidtaed Data'!$K8476</f>
        <v>1218</v>
      </c>
      <c r="N847" s="9" t="str">
        <f>VLOOKUP('Consolidtaed Data'!$C8476,[1]Locations!$A:$O,2,0)</f>
        <v>San Jose</v>
      </c>
      <c r="O847" s="9" t="str">
        <f>VLOOKUP('Consolidtaed Data'!$D8476,'[1]Sales People'!$A:$B,2,0)</f>
        <v>Andrew Bowman</v>
      </c>
      <c r="P847" s="9" t="str">
        <f>VLOOKUP('Consolidtaed Data'!$E8476,[1]Customers!$A:$B,2,0)</f>
        <v>Phillip Coleman</v>
      </c>
      <c r="Q847" s="11">
        <f>WEEKDAY('Consolidtaed Data'!$F8476)</f>
        <v>4</v>
      </c>
      <c r="R847" s="9">
        <f>MONTH('Consolidtaed Data'!$F8476)</f>
        <v>10</v>
      </c>
      <c r="S847" s="9" t="str">
        <f>TEXT(Table3[[#This Row],[Purchase Date]],"MMMM")</f>
        <v>February</v>
      </c>
      <c r="T847" s="9">
        <f>YEAR('Consolidtaed Data'!$F8476)</f>
        <v>2021</v>
      </c>
    </row>
    <row r="848" spans="1:20" x14ac:dyDescent="0.3">
      <c r="A848" s="9" t="s">
        <v>1697</v>
      </c>
      <c r="B848" s="9" t="s">
        <v>742</v>
      </c>
      <c r="C848" s="9" t="s">
        <v>295</v>
      </c>
      <c r="D848" s="9" t="s">
        <v>64</v>
      </c>
      <c r="E848" s="9" t="s">
        <v>111</v>
      </c>
      <c r="F848" s="10">
        <v>43889</v>
      </c>
      <c r="G848" s="10" t="str">
        <f>VLOOKUP(Table3[[#This Row],[Product ID]],[1]Products!$A:$G,2,0)</f>
        <v>Product 90</v>
      </c>
      <c r="H848" s="22">
        <v>4</v>
      </c>
      <c r="I848" s="9">
        <f>VLOOKUP('Consolidtaed Data'!$B8948,[1]Products!$A:$G,4,0)</f>
        <v>561</v>
      </c>
      <c r="J848" s="9">
        <f>VLOOKUP('Consolidtaed Data'!$B8948,[1]Products!$A:$G,3,0)</f>
        <v>421</v>
      </c>
      <c r="K848" s="9">
        <f>'Consolidtaed Data'!$J8948*'Consolidtaed Data'!$H8948</f>
        <v>3963</v>
      </c>
      <c r="L848" s="9">
        <f>'Consolidtaed Data'!$I8948*'Consolidtaed Data'!$H8948</f>
        <v>5916</v>
      </c>
      <c r="M848" s="9">
        <f>'Consolidtaed Data'!$L8948-'Consolidtaed Data'!$K8948</f>
        <v>837</v>
      </c>
      <c r="N848" s="9" t="str">
        <f>VLOOKUP('Consolidtaed Data'!$C8948,[1]Locations!$A:$O,2,0)</f>
        <v>Fremont</v>
      </c>
      <c r="O848" s="9" t="str">
        <f>VLOOKUP('Consolidtaed Data'!$D8948,'[1]Sales People'!$A:$B,2,0)</f>
        <v>Clarence Fox</v>
      </c>
      <c r="P848" s="9" t="str">
        <f>VLOOKUP('Consolidtaed Data'!$E8948,[1]Customers!$A:$B,2,0)</f>
        <v>Steven Hayes</v>
      </c>
      <c r="Q848" s="11">
        <f>WEEKDAY('Consolidtaed Data'!$F8948)</f>
        <v>3</v>
      </c>
      <c r="R848" s="9">
        <f>MONTH('Consolidtaed Data'!$F8948)</f>
        <v>11</v>
      </c>
      <c r="S848" s="9" t="str">
        <f>TEXT(Table3[[#This Row],[Purchase Date]],"MMMM")</f>
        <v>February</v>
      </c>
      <c r="T848" s="9">
        <f>YEAR('Consolidtaed Data'!$F8948)</f>
        <v>2021</v>
      </c>
    </row>
    <row r="849" spans="1:20" x14ac:dyDescent="0.3">
      <c r="A849" s="9" t="s">
        <v>1698</v>
      </c>
      <c r="B849" s="9" t="s">
        <v>156</v>
      </c>
      <c r="C849" s="9" t="s">
        <v>82</v>
      </c>
      <c r="D849" s="9" t="s">
        <v>143</v>
      </c>
      <c r="E849" s="9" t="s">
        <v>1332</v>
      </c>
      <c r="F849" s="10">
        <v>43891</v>
      </c>
      <c r="G849" s="10" t="str">
        <f>VLOOKUP(Table3[[#This Row],[Product ID]],[1]Products!$A:$G,2,0)</f>
        <v>Product 21</v>
      </c>
      <c r="H849" s="22">
        <v>2</v>
      </c>
      <c r="I849" s="9">
        <f>VLOOKUP('Consolidtaed Data'!$B5091,[1]Products!$A:$G,4,0)</f>
        <v>1743</v>
      </c>
      <c r="J849" s="9">
        <f>VLOOKUP('Consolidtaed Data'!$B5091,[1]Products!$A:$G,3,0)</f>
        <v>872</v>
      </c>
      <c r="K849" s="9">
        <f>'Consolidtaed Data'!$J5091*'Consolidtaed Data'!$H5091</f>
        <v>1350</v>
      </c>
      <c r="L849" s="9">
        <f>'Consolidtaed Data'!$I5091*'Consolidtaed Data'!$H5091</f>
        <v>2454</v>
      </c>
      <c r="M849" s="9">
        <f>'Consolidtaed Data'!$L5091-'Consolidtaed Data'!$K5091</f>
        <v>702</v>
      </c>
      <c r="N849" s="9" t="str">
        <f>VLOOKUP('Consolidtaed Data'!$C5091,[1]Locations!$A:$O,2,0)</f>
        <v>Fontana</v>
      </c>
      <c r="O849" s="9" t="str">
        <f>VLOOKUP('Consolidtaed Data'!$D5091,'[1]Sales People'!$A:$B,2,0)</f>
        <v>Ernest Wheeler</v>
      </c>
      <c r="P849" s="9" t="str">
        <f>VLOOKUP('Consolidtaed Data'!$E5091,[1]Customers!$A:$B,2,0)</f>
        <v>Anthony Parker</v>
      </c>
      <c r="Q849" s="11">
        <f>WEEKDAY('Consolidtaed Data'!$F5091)</f>
        <v>7</v>
      </c>
      <c r="R849" s="9">
        <f>MONTH('Consolidtaed Data'!$F5091)</f>
        <v>1</v>
      </c>
      <c r="S849" s="9" t="str">
        <f>TEXT(Table3[[#This Row],[Purchase Date]],"MMMM")</f>
        <v>March</v>
      </c>
      <c r="T849" s="9">
        <f>YEAR('Consolidtaed Data'!$F5091)</f>
        <v>2021</v>
      </c>
    </row>
    <row r="850" spans="1:20" x14ac:dyDescent="0.3">
      <c r="A850" s="9" t="s">
        <v>1700</v>
      </c>
      <c r="B850" s="9" t="s">
        <v>495</v>
      </c>
      <c r="C850" s="9" t="s">
        <v>223</v>
      </c>
      <c r="D850" s="9" t="s">
        <v>153</v>
      </c>
      <c r="E850" s="9" t="s">
        <v>803</v>
      </c>
      <c r="F850" s="10">
        <v>43891</v>
      </c>
      <c r="G850" s="10" t="str">
        <f>VLOOKUP(Table3[[#This Row],[Product ID]],[1]Products!$A:$G,2,0)</f>
        <v>Product 15</v>
      </c>
      <c r="H850" s="22">
        <v>3</v>
      </c>
      <c r="I850" s="9">
        <f>VLOOKUP('Consolidtaed Data'!$B5127,[1]Products!$A:$G,4,0)</f>
        <v>637</v>
      </c>
      <c r="J850" s="9">
        <f>VLOOKUP('Consolidtaed Data'!$B5127,[1]Products!$A:$G,3,0)</f>
        <v>389</v>
      </c>
      <c r="K850" s="9">
        <f>'Consolidtaed Data'!$J5127*'Consolidtaed Data'!$H5127</f>
        <v>561</v>
      </c>
      <c r="L850" s="9">
        <f>'Consolidtaed Data'!$I5127*'Consolidtaed Data'!$H5127</f>
        <v>684</v>
      </c>
      <c r="M850" s="9">
        <f>'Consolidtaed Data'!$L5127-'Consolidtaed Data'!$K5127</f>
        <v>752</v>
      </c>
      <c r="N850" s="9" t="str">
        <f>VLOOKUP('Consolidtaed Data'!$C5127,[1]Locations!$A:$O,2,0)</f>
        <v>Anaheim</v>
      </c>
      <c r="O850" s="9" t="str">
        <f>VLOOKUP('Consolidtaed Data'!$D5127,'[1]Sales People'!$A:$B,2,0)</f>
        <v>Patrick Ruiz</v>
      </c>
      <c r="P850" s="9" t="str">
        <f>VLOOKUP('Consolidtaed Data'!$E5127,[1]Customers!$A:$B,2,0)</f>
        <v>Joshua Collins</v>
      </c>
      <c r="Q850" s="11">
        <f>WEEKDAY('Consolidtaed Data'!$F5127)</f>
        <v>3</v>
      </c>
      <c r="R850" s="9">
        <f>MONTH('Consolidtaed Data'!$F5127)</f>
        <v>1</v>
      </c>
      <c r="S850" s="9" t="str">
        <f>TEXT(Table3[[#This Row],[Purchase Date]],"MMMM")</f>
        <v>March</v>
      </c>
      <c r="T850" s="9">
        <f>YEAR('Consolidtaed Data'!$F5127)</f>
        <v>2021</v>
      </c>
    </row>
    <row r="851" spans="1:20" x14ac:dyDescent="0.3">
      <c r="A851" s="9" t="s">
        <v>1702</v>
      </c>
      <c r="B851" s="9" t="s">
        <v>529</v>
      </c>
      <c r="C851" s="9" t="s">
        <v>94</v>
      </c>
      <c r="D851" s="9" t="s">
        <v>26</v>
      </c>
      <c r="E851" s="9" t="s">
        <v>649</v>
      </c>
      <c r="F851" s="10">
        <v>43891</v>
      </c>
      <c r="G851" s="10" t="str">
        <f>VLOOKUP(Table3[[#This Row],[Product ID]],[1]Products!$A:$G,2,0)</f>
        <v>Product 56</v>
      </c>
      <c r="H851" s="22">
        <v>1</v>
      </c>
      <c r="I851" s="9">
        <f>VLOOKUP('Consolidtaed Data'!$B5197,[1]Products!$A:$G,4,0)</f>
        <v>826</v>
      </c>
      <c r="J851" s="9">
        <f>VLOOKUP('Consolidtaed Data'!$B5197,[1]Products!$A:$G,3,0)</f>
        <v>562</v>
      </c>
      <c r="K851" s="9">
        <f>'Consolidtaed Data'!$J5197*'Consolidtaed Data'!$H5197</f>
        <v>1294</v>
      </c>
      <c r="L851" s="9">
        <f>'Consolidtaed Data'!$I5197*'Consolidtaed Data'!$H5197</f>
        <v>1848</v>
      </c>
      <c r="M851" s="9">
        <f>'Consolidtaed Data'!$L5197-'Consolidtaed Data'!$K5197</f>
        <v>96</v>
      </c>
      <c r="N851" s="9" t="str">
        <f>VLOOKUP('Consolidtaed Data'!$C5197,[1]Locations!$A:$O,2,0)</f>
        <v>Fullerton</v>
      </c>
      <c r="O851" s="9" t="str">
        <f>VLOOKUP('Consolidtaed Data'!$D5197,'[1]Sales People'!$A:$B,2,0)</f>
        <v>Gary Rodriguez</v>
      </c>
      <c r="P851" s="9" t="str">
        <f>VLOOKUP('Consolidtaed Data'!$E5197,[1]Customers!$A:$B,2,0)</f>
        <v>Philip Wheeler</v>
      </c>
      <c r="Q851" s="11">
        <f>WEEKDAY('Consolidtaed Data'!$F5197)</f>
        <v>1</v>
      </c>
      <c r="R851" s="9">
        <f>MONTH('Consolidtaed Data'!$F5197)</f>
        <v>1</v>
      </c>
      <c r="S851" s="9" t="str">
        <f>TEXT(Table3[[#This Row],[Purchase Date]],"MMMM")</f>
        <v>March</v>
      </c>
      <c r="T851" s="9">
        <f>YEAR('Consolidtaed Data'!$F5197)</f>
        <v>2021</v>
      </c>
    </row>
    <row r="852" spans="1:20" x14ac:dyDescent="0.3">
      <c r="A852" s="9" t="s">
        <v>1703</v>
      </c>
      <c r="B852" s="9" t="s">
        <v>209</v>
      </c>
      <c r="C852" s="9" t="s">
        <v>263</v>
      </c>
      <c r="D852" s="9" t="s">
        <v>68</v>
      </c>
      <c r="E852" s="9" t="s">
        <v>2168</v>
      </c>
      <c r="F852" s="10">
        <v>43891</v>
      </c>
      <c r="G852" s="10" t="str">
        <f>VLOOKUP(Table3[[#This Row],[Product ID]],[1]Products!$A:$G,2,0)</f>
        <v>Product 86</v>
      </c>
      <c r="H852" s="22">
        <v>2</v>
      </c>
      <c r="I852" s="9">
        <f>VLOOKUP('Consolidtaed Data'!$B5408,[1]Products!$A:$G,4,0)</f>
        <v>290</v>
      </c>
      <c r="J852" s="9">
        <f>VLOOKUP('Consolidtaed Data'!$B5408,[1]Products!$A:$G,3,0)</f>
        <v>200</v>
      </c>
      <c r="K852" s="9">
        <f>'Consolidtaed Data'!$J5408*'Consolidtaed Data'!$H5408</f>
        <v>3032</v>
      </c>
      <c r="L852" s="9">
        <f>'Consolidtaed Data'!$I5408*'Consolidtaed Data'!$H5408</f>
        <v>3566</v>
      </c>
      <c r="M852" s="9">
        <f>'Consolidtaed Data'!$L5408-'Consolidtaed Data'!$K5408</f>
        <v>523</v>
      </c>
      <c r="N852" s="9" t="str">
        <f>VLOOKUP('Consolidtaed Data'!$C5408,[1]Locations!$A:$O,2,0)</f>
        <v>Oakland</v>
      </c>
      <c r="O852" s="9" t="str">
        <f>VLOOKUP('Consolidtaed Data'!$D5408,'[1]Sales People'!$A:$B,2,0)</f>
        <v>Jerry Perry</v>
      </c>
      <c r="P852" s="9" t="str">
        <f>VLOOKUP('Consolidtaed Data'!$E5408,[1]Customers!$A:$B,2,0)</f>
        <v>Shawn Cook</v>
      </c>
      <c r="Q852" s="11">
        <f>WEEKDAY('Consolidtaed Data'!$F5408)</f>
        <v>5</v>
      </c>
      <c r="R852" s="9">
        <f>MONTH('Consolidtaed Data'!$F5408)</f>
        <v>2</v>
      </c>
      <c r="S852" s="9" t="str">
        <f>TEXT(Table3[[#This Row],[Purchase Date]],"MMMM")</f>
        <v>March</v>
      </c>
      <c r="T852" s="9">
        <f>YEAR('Consolidtaed Data'!$F5408)</f>
        <v>2021</v>
      </c>
    </row>
    <row r="853" spans="1:20" x14ac:dyDescent="0.3">
      <c r="A853" s="9" t="s">
        <v>1704</v>
      </c>
      <c r="B853" s="9" t="s">
        <v>79</v>
      </c>
      <c r="C853" s="9" t="s">
        <v>178</v>
      </c>
      <c r="D853" s="9" t="s">
        <v>91</v>
      </c>
      <c r="E853" s="9" t="s">
        <v>1934</v>
      </c>
      <c r="F853" s="10">
        <v>43891</v>
      </c>
      <c r="G853" s="10" t="str">
        <f>VLOOKUP(Table3[[#This Row],[Product ID]],[1]Products!$A:$G,2,0)</f>
        <v>Product 80</v>
      </c>
      <c r="H853" s="22">
        <v>3</v>
      </c>
      <c r="I853" s="9">
        <f>VLOOKUP('Consolidtaed Data'!$B5539,[1]Products!$A:$G,4,0)</f>
        <v>886</v>
      </c>
      <c r="J853" s="9">
        <f>VLOOKUP('Consolidtaed Data'!$B5539,[1]Products!$A:$G,3,0)</f>
        <v>478</v>
      </c>
      <c r="K853" s="9">
        <f>'Consolidtaed Data'!$J5539*'Consolidtaed Data'!$H5539</f>
        <v>1275</v>
      </c>
      <c r="L853" s="9">
        <f>'Consolidtaed Data'!$I5539*'Consolidtaed Data'!$H5539</f>
        <v>1635</v>
      </c>
      <c r="M853" s="9">
        <f>'Consolidtaed Data'!$L5539-'Consolidtaed Data'!$K5539</f>
        <v>855</v>
      </c>
      <c r="N853" s="9" t="str">
        <f>VLOOKUP('Consolidtaed Data'!$C5539,[1]Locations!$A:$O,2,0)</f>
        <v>Fresno</v>
      </c>
      <c r="O853" s="9" t="str">
        <f>VLOOKUP('Consolidtaed Data'!$D5539,'[1]Sales People'!$A:$B,2,0)</f>
        <v>Carl Elliott</v>
      </c>
      <c r="P853" s="9" t="str">
        <f>VLOOKUP('Consolidtaed Data'!$E5539,[1]Customers!$A:$B,2,0)</f>
        <v>Scott Allen</v>
      </c>
      <c r="Q853" s="11">
        <f>WEEKDAY('Consolidtaed Data'!$F5539)</f>
        <v>7</v>
      </c>
      <c r="R853" s="9">
        <f>MONTH('Consolidtaed Data'!$F5539)</f>
        <v>2</v>
      </c>
      <c r="S853" s="9" t="str">
        <f>TEXT(Table3[[#This Row],[Purchase Date]],"MMMM")</f>
        <v>March</v>
      </c>
      <c r="T853" s="9">
        <f>YEAR('Consolidtaed Data'!$F5539)</f>
        <v>2021</v>
      </c>
    </row>
    <row r="854" spans="1:20" x14ac:dyDescent="0.3">
      <c r="A854" s="9" t="s">
        <v>1705</v>
      </c>
      <c r="B854" s="9" t="s">
        <v>209</v>
      </c>
      <c r="C854" s="9" t="s">
        <v>205</v>
      </c>
      <c r="D854" s="9" t="s">
        <v>153</v>
      </c>
      <c r="E854" s="9" t="s">
        <v>1388</v>
      </c>
      <c r="F854" s="10">
        <v>43891</v>
      </c>
      <c r="G854" s="10" t="str">
        <f>VLOOKUP(Table3[[#This Row],[Product ID]],[1]Products!$A:$G,2,0)</f>
        <v>Product 86</v>
      </c>
      <c r="H854" s="22">
        <v>1</v>
      </c>
      <c r="I854" s="9">
        <f>VLOOKUP('Consolidtaed Data'!$B6098,[1]Products!$A:$G,4,0)</f>
        <v>2497</v>
      </c>
      <c r="J854" s="9">
        <f>VLOOKUP('Consolidtaed Data'!$B6098,[1]Products!$A:$G,3,0)</f>
        <v>1473</v>
      </c>
      <c r="K854" s="9">
        <f>'Consolidtaed Data'!$J6098*'Consolidtaed Data'!$H6098</f>
        <v>237</v>
      </c>
      <c r="L854" s="9">
        <f>'Consolidtaed Data'!$I6098*'Consolidtaed Data'!$H6098</f>
        <v>381</v>
      </c>
      <c r="M854" s="9">
        <f>'Consolidtaed Data'!$L6098-'Consolidtaed Data'!$K6098</f>
        <v>463</v>
      </c>
      <c r="N854" s="9" t="str">
        <f>VLOOKUP('Consolidtaed Data'!$C6098,[1]Locations!$A:$O,2,0)</f>
        <v>Ontario</v>
      </c>
      <c r="O854" s="9" t="str">
        <f>VLOOKUP('Consolidtaed Data'!$D6098,'[1]Sales People'!$A:$B,2,0)</f>
        <v>Jeremy Mendoza</v>
      </c>
      <c r="P854" s="9" t="str">
        <f>VLOOKUP('Consolidtaed Data'!$E6098,[1]Customers!$A:$B,2,0)</f>
        <v>William Franklin</v>
      </c>
      <c r="Q854" s="11">
        <f>WEEKDAY('Consolidtaed Data'!$F6098)</f>
        <v>6</v>
      </c>
      <c r="R854" s="9">
        <f>MONTH('Consolidtaed Data'!$F6098)</f>
        <v>4</v>
      </c>
      <c r="S854" s="9" t="str">
        <f>TEXT(Table3[[#This Row],[Purchase Date]],"MMMM")</f>
        <v>March</v>
      </c>
      <c r="T854" s="9">
        <f>YEAR('Consolidtaed Data'!$F6098)</f>
        <v>2021</v>
      </c>
    </row>
    <row r="855" spans="1:20" x14ac:dyDescent="0.3">
      <c r="A855" s="9" t="s">
        <v>1706</v>
      </c>
      <c r="B855" s="9" t="s">
        <v>54</v>
      </c>
      <c r="C855" s="9" t="s">
        <v>126</v>
      </c>
      <c r="D855" s="9" t="s">
        <v>127</v>
      </c>
      <c r="E855" s="9" t="s">
        <v>491</v>
      </c>
      <c r="F855" s="10">
        <v>43891</v>
      </c>
      <c r="G855" s="10" t="str">
        <f>VLOOKUP(Table3[[#This Row],[Product ID]],[1]Products!$A:$G,2,0)</f>
        <v>Product 41</v>
      </c>
      <c r="H855" s="22">
        <v>1</v>
      </c>
      <c r="I855" s="9">
        <f>VLOOKUP('Consolidtaed Data'!$B6223,[1]Products!$A:$G,4,0)</f>
        <v>458</v>
      </c>
      <c r="J855" s="9">
        <f>VLOOKUP('Consolidtaed Data'!$B6223,[1]Products!$A:$G,3,0)</f>
        <v>376</v>
      </c>
      <c r="K855" s="9">
        <f>'Consolidtaed Data'!$J6223*'Consolidtaed Data'!$H6223</f>
        <v>171</v>
      </c>
      <c r="L855" s="9">
        <f>'Consolidtaed Data'!$I6223*'Consolidtaed Data'!$H6223</f>
        <v>217</v>
      </c>
      <c r="M855" s="9">
        <f>'Consolidtaed Data'!$L6223-'Consolidtaed Data'!$K6223</f>
        <v>495</v>
      </c>
      <c r="N855" s="9" t="str">
        <f>VLOOKUP('Consolidtaed Data'!$C6223,[1]Locations!$A:$O,2,0)</f>
        <v>West Covina</v>
      </c>
      <c r="O855" s="9" t="str">
        <f>VLOOKUP('Consolidtaed Data'!$D6223,'[1]Sales People'!$A:$B,2,0)</f>
        <v>Ernest Wagner</v>
      </c>
      <c r="P855" s="9" t="str">
        <f>VLOOKUP('Consolidtaed Data'!$E6223,[1]Customers!$A:$B,2,0)</f>
        <v>Roy Bennett</v>
      </c>
      <c r="Q855" s="11">
        <f>WEEKDAY('Consolidtaed Data'!$F6223)</f>
        <v>1</v>
      </c>
      <c r="R855" s="9">
        <f>MONTH('Consolidtaed Data'!$F6223)</f>
        <v>4</v>
      </c>
      <c r="S855" s="9" t="str">
        <f>TEXT(Table3[[#This Row],[Purchase Date]],"MMMM")</f>
        <v>March</v>
      </c>
      <c r="T855" s="9">
        <f>YEAR('Consolidtaed Data'!$F6223)</f>
        <v>2021</v>
      </c>
    </row>
    <row r="856" spans="1:20" x14ac:dyDescent="0.3">
      <c r="A856" s="9" t="s">
        <v>1707</v>
      </c>
      <c r="B856" s="9" t="s">
        <v>311</v>
      </c>
      <c r="C856" s="9" t="s">
        <v>108</v>
      </c>
      <c r="D856" s="9" t="s">
        <v>272</v>
      </c>
      <c r="E856" s="9" t="s">
        <v>663</v>
      </c>
      <c r="F856" s="10">
        <v>43891</v>
      </c>
      <c r="G856" s="10" t="str">
        <f>VLOOKUP(Table3[[#This Row],[Product ID]],[1]Products!$A:$G,2,0)</f>
        <v>Product 33</v>
      </c>
      <c r="H856" s="22">
        <v>3</v>
      </c>
      <c r="I856" s="9">
        <f>VLOOKUP('Consolidtaed Data'!$B6275,[1]Products!$A:$G,4,0)</f>
        <v>1671</v>
      </c>
      <c r="J856" s="9">
        <f>VLOOKUP('Consolidtaed Data'!$B6275,[1]Products!$A:$G,3,0)</f>
        <v>1220</v>
      </c>
      <c r="K856" s="9">
        <f>'Consolidtaed Data'!$J6275*'Consolidtaed Data'!$H6275</f>
        <v>3144</v>
      </c>
      <c r="L856" s="9">
        <f>'Consolidtaed Data'!$I6275*'Consolidtaed Data'!$H6275</f>
        <v>3788</v>
      </c>
      <c r="M856" s="9">
        <f>'Consolidtaed Data'!$L6275-'Consolidtaed Data'!$K6275</f>
        <v>51</v>
      </c>
      <c r="N856" s="9" t="str">
        <f>VLOOKUP('Consolidtaed Data'!$C6275,[1]Locations!$A:$O,2,0)</f>
        <v>Escondido</v>
      </c>
      <c r="O856" s="9" t="str">
        <f>VLOOKUP('Consolidtaed Data'!$D6275,'[1]Sales People'!$A:$B,2,0)</f>
        <v>Brian Hansen</v>
      </c>
      <c r="P856" s="9" t="str">
        <f>VLOOKUP('Consolidtaed Data'!$E6275,[1]Customers!$A:$B,2,0)</f>
        <v>William Andrews</v>
      </c>
      <c r="Q856" s="11">
        <f>WEEKDAY('Consolidtaed Data'!$F6275)</f>
        <v>4</v>
      </c>
      <c r="R856" s="9">
        <f>MONTH('Consolidtaed Data'!$F6275)</f>
        <v>4</v>
      </c>
      <c r="S856" s="9" t="str">
        <f>TEXT(Table3[[#This Row],[Purchase Date]],"MMMM")</f>
        <v>March</v>
      </c>
      <c r="T856" s="9">
        <f>YEAR('Consolidtaed Data'!$F6275)</f>
        <v>2021</v>
      </c>
    </row>
    <row r="857" spans="1:20" x14ac:dyDescent="0.3">
      <c r="A857" s="9" t="s">
        <v>1708</v>
      </c>
      <c r="B857" s="9" t="s">
        <v>349</v>
      </c>
      <c r="C857" s="9" t="s">
        <v>140</v>
      </c>
      <c r="D857" s="9" t="s">
        <v>374</v>
      </c>
      <c r="E857" s="9" t="s">
        <v>868</v>
      </c>
      <c r="F857" s="10">
        <v>43891</v>
      </c>
      <c r="G857" s="10" t="str">
        <f>VLOOKUP(Table3[[#This Row],[Product ID]],[1]Products!$A:$G,2,0)</f>
        <v>Product 60</v>
      </c>
      <c r="H857" s="22">
        <v>4</v>
      </c>
      <c r="I857" s="9">
        <f>VLOOKUP('Consolidtaed Data'!$B6703,[1]Products!$A:$G,4,0)</f>
        <v>1798</v>
      </c>
      <c r="J857" s="9">
        <f>VLOOKUP('Consolidtaed Data'!$B6703,[1]Products!$A:$G,3,0)</f>
        <v>971</v>
      </c>
      <c r="K857" s="9">
        <f>'Consolidtaed Data'!$J6703*'Consolidtaed Data'!$H6703</f>
        <v>200</v>
      </c>
      <c r="L857" s="9">
        <f>'Consolidtaed Data'!$I6703*'Consolidtaed Data'!$H6703</f>
        <v>290</v>
      </c>
      <c r="M857" s="9">
        <f>'Consolidtaed Data'!$L6703-'Consolidtaed Data'!$K6703</f>
        <v>589</v>
      </c>
      <c r="N857" s="9" t="str">
        <f>VLOOKUP('Consolidtaed Data'!$C6703,[1]Locations!$A:$O,2,0)</f>
        <v>Simi Valley</v>
      </c>
      <c r="O857" s="9" t="str">
        <f>VLOOKUP('Consolidtaed Data'!$D6703,'[1]Sales People'!$A:$B,2,0)</f>
        <v>Sean Miller</v>
      </c>
      <c r="P857" s="9" t="str">
        <f>VLOOKUP('Consolidtaed Data'!$E6703,[1]Customers!$A:$B,2,0)</f>
        <v>Billy West</v>
      </c>
      <c r="Q857" s="11">
        <f>WEEKDAY('Consolidtaed Data'!$F6703)</f>
        <v>3</v>
      </c>
      <c r="R857" s="9">
        <f>MONTH('Consolidtaed Data'!$F6703)</f>
        <v>5</v>
      </c>
      <c r="S857" s="9" t="str">
        <f>TEXT(Table3[[#This Row],[Purchase Date]],"MMMM")</f>
        <v>March</v>
      </c>
      <c r="T857" s="9">
        <f>YEAR('Consolidtaed Data'!$F6703)</f>
        <v>2021</v>
      </c>
    </row>
    <row r="858" spans="1:20" x14ac:dyDescent="0.3">
      <c r="A858" s="9" t="s">
        <v>1709</v>
      </c>
      <c r="B858" s="9" t="s">
        <v>54</v>
      </c>
      <c r="C858" s="9" t="s">
        <v>210</v>
      </c>
      <c r="D858" s="9" t="s">
        <v>229</v>
      </c>
      <c r="E858" s="9" t="s">
        <v>756</v>
      </c>
      <c r="F858" s="10">
        <v>43891</v>
      </c>
      <c r="G858" s="10" t="str">
        <f>VLOOKUP(Table3[[#This Row],[Product ID]],[1]Products!$A:$G,2,0)</f>
        <v>Product 41</v>
      </c>
      <c r="H858" s="22">
        <v>1</v>
      </c>
      <c r="I858" s="9">
        <f>VLOOKUP('Consolidtaed Data'!$B6710,[1]Products!$A:$G,4,0)</f>
        <v>127</v>
      </c>
      <c r="J858" s="9">
        <f>VLOOKUP('Consolidtaed Data'!$B6710,[1]Products!$A:$G,3,0)</f>
        <v>79</v>
      </c>
      <c r="K858" s="9">
        <f>'Consolidtaed Data'!$J6710*'Consolidtaed Data'!$H6710</f>
        <v>2468</v>
      </c>
      <c r="L858" s="9">
        <f>'Consolidtaed Data'!$I6710*'Consolidtaed Data'!$H6710</f>
        <v>3164</v>
      </c>
      <c r="M858" s="9">
        <f>'Consolidtaed Data'!$L6710-'Consolidtaed Data'!$K6710</f>
        <v>190</v>
      </c>
      <c r="N858" s="9" t="str">
        <f>VLOOKUP('Consolidtaed Data'!$C6710,[1]Locations!$A:$O,2,0)</f>
        <v>Victorville</v>
      </c>
      <c r="O858" s="9" t="str">
        <f>VLOOKUP('Consolidtaed Data'!$D6710,'[1]Sales People'!$A:$B,2,0)</f>
        <v>Robert Reed</v>
      </c>
      <c r="P858" s="9" t="str">
        <f>VLOOKUP('Consolidtaed Data'!$E6710,[1]Customers!$A:$B,2,0)</f>
        <v>Dennis Ruiz</v>
      </c>
      <c r="Q858" s="11">
        <f>WEEKDAY('Consolidtaed Data'!$F6710)</f>
        <v>4</v>
      </c>
      <c r="R858" s="9">
        <f>MONTH('Consolidtaed Data'!$F6710)</f>
        <v>5</v>
      </c>
      <c r="S858" s="9" t="str">
        <f>TEXT(Table3[[#This Row],[Purchase Date]],"MMMM")</f>
        <v>March</v>
      </c>
      <c r="T858" s="9">
        <f>YEAR('Consolidtaed Data'!$F6710)</f>
        <v>2021</v>
      </c>
    </row>
    <row r="859" spans="1:20" x14ac:dyDescent="0.3">
      <c r="A859" s="9" t="s">
        <v>1710</v>
      </c>
      <c r="B859" s="9" t="s">
        <v>168</v>
      </c>
      <c r="C859" s="9" t="s">
        <v>420</v>
      </c>
      <c r="D859" s="9" t="s">
        <v>43</v>
      </c>
      <c r="E859" s="9" t="s">
        <v>285</v>
      </c>
      <c r="F859" s="10">
        <v>43891</v>
      </c>
      <c r="G859" s="10" t="str">
        <f>VLOOKUP(Table3[[#This Row],[Product ID]],[1]Products!$A:$G,2,0)</f>
        <v>Product 26</v>
      </c>
      <c r="H859" s="22">
        <v>1</v>
      </c>
      <c r="I859" s="9">
        <f>VLOOKUP('Consolidtaed Data'!$B7381,[1]Products!$A:$G,4,0)</f>
        <v>315</v>
      </c>
      <c r="J859" s="9">
        <f>VLOOKUP('Consolidtaed Data'!$B7381,[1]Products!$A:$G,3,0)</f>
        <v>208</v>
      </c>
      <c r="K859" s="9">
        <f>'Consolidtaed Data'!$J7381*'Consolidtaed Data'!$H7381</f>
        <v>208</v>
      </c>
      <c r="L859" s="9">
        <f>'Consolidtaed Data'!$I7381*'Consolidtaed Data'!$H7381</f>
        <v>400</v>
      </c>
      <c r="M859" s="9">
        <f>'Consolidtaed Data'!$L7381-'Consolidtaed Data'!$K7381</f>
        <v>264</v>
      </c>
      <c r="N859" s="9" t="str">
        <f>VLOOKUP('Consolidtaed Data'!$C7381,[1]Locations!$A:$O,2,0)</f>
        <v>Bakersfield</v>
      </c>
      <c r="O859" s="9" t="str">
        <f>VLOOKUP('Consolidtaed Data'!$D7381,'[1]Sales People'!$A:$B,2,0)</f>
        <v>Bobby Russell</v>
      </c>
      <c r="P859" s="9" t="str">
        <f>VLOOKUP('Consolidtaed Data'!$E7381,[1]Customers!$A:$B,2,0)</f>
        <v>Ralph Willis</v>
      </c>
      <c r="Q859" s="11">
        <f>WEEKDAY('Consolidtaed Data'!$F7381)</f>
        <v>3</v>
      </c>
      <c r="R859" s="9">
        <f>MONTH('Consolidtaed Data'!$F7381)</f>
        <v>7</v>
      </c>
      <c r="S859" s="9" t="str">
        <f>TEXT(Table3[[#This Row],[Purchase Date]],"MMMM")</f>
        <v>March</v>
      </c>
      <c r="T859" s="9">
        <f>YEAR('Consolidtaed Data'!$F7381)</f>
        <v>2021</v>
      </c>
    </row>
    <row r="860" spans="1:20" x14ac:dyDescent="0.3">
      <c r="A860" s="9" t="s">
        <v>1711</v>
      </c>
      <c r="B860" s="9" t="s">
        <v>200</v>
      </c>
      <c r="C860" s="9" t="s">
        <v>12</v>
      </c>
      <c r="D860" s="9" t="s">
        <v>43</v>
      </c>
      <c r="E860" s="9" t="s">
        <v>365</v>
      </c>
      <c r="F860" s="10">
        <v>43891</v>
      </c>
      <c r="G860" s="10" t="str">
        <f>VLOOKUP(Table3[[#This Row],[Product ID]],[1]Products!$A:$G,2,0)</f>
        <v>Product 23</v>
      </c>
      <c r="H860" s="22">
        <v>1</v>
      </c>
      <c r="I860" s="9">
        <f>VLOOKUP('Consolidtaed Data'!$B7730,[1]Products!$A:$G,4,0)</f>
        <v>1783</v>
      </c>
      <c r="J860" s="9">
        <f>VLOOKUP('Consolidtaed Data'!$B7730,[1]Products!$A:$G,3,0)</f>
        <v>1516</v>
      </c>
      <c r="K860" s="9">
        <f>'Consolidtaed Data'!$J7730*'Consolidtaed Data'!$H7730</f>
        <v>1168</v>
      </c>
      <c r="L860" s="9">
        <f>'Consolidtaed Data'!$I7730*'Consolidtaed Data'!$H7730</f>
        <v>1424</v>
      </c>
      <c r="M860" s="9">
        <f>'Consolidtaed Data'!$L7730-'Consolidtaed Data'!$K7730</f>
        <v>560</v>
      </c>
      <c r="N860" s="9" t="str">
        <f>VLOOKUP('Consolidtaed Data'!$C7730,[1]Locations!$A:$O,2,0)</f>
        <v>Santa Clara</v>
      </c>
      <c r="O860" s="9" t="str">
        <f>VLOOKUP('Consolidtaed Data'!$D7730,'[1]Sales People'!$A:$B,2,0)</f>
        <v>Howard Gardner</v>
      </c>
      <c r="P860" s="9" t="str">
        <f>VLOOKUP('Consolidtaed Data'!$E7730,[1]Customers!$A:$B,2,0)</f>
        <v>Philip Burton</v>
      </c>
      <c r="Q860" s="11">
        <f>WEEKDAY('Consolidtaed Data'!$F7730)</f>
        <v>2</v>
      </c>
      <c r="R860" s="9">
        <f>MONTH('Consolidtaed Data'!$F7730)</f>
        <v>8</v>
      </c>
      <c r="S860" s="9" t="str">
        <f>TEXT(Table3[[#This Row],[Purchase Date]],"MMMM")</f>
        <v>March</v>
      </c>
      <c r="T860" s="9">
        <f>YEAR('Consolidtaed Data'!$F7730)</f>
        <v>2021</v>
      </c>
    </row>
    <row r="861" spans="1:20" x14ac:dyDescent="0.3">
      <c r="A861" s="9" t="s">
        <v>1712</v>
      </c>
      <c r="B861" s="9" t="s">
        <v>806</v>
      </c>
      <c r="C861" s="9" t="s">
        <v>462</v>
      </c>
      <c r="D861" s="9" t="s">
        <v>68</v>
      </c>
      <c r="E861" s="9" t="s">
        <v>1422</v>
      </c>
      <c r="F861" s="10">
        <v>43891</v>
      </c>
      <c r="G861" s="10" t="str">
        <f>VLOOKUP(Table3[[#This Row],[Product ID]],[1]Products!$A:$G,2,0)</f>
        <v>Product 72</v>
      </c>
      <c r="H861" s="22">
        <v>1</v>
      </c>
      <c r="I861" s="9">
        <f>VLOOKUP('Consolidtaed Data'!$B7850,[1]Products!$A:$G,4,0)</f>
        <v>826</v>
      </c>
      <c r="J861" s="9">
        <f>VLOOKUP('Consolidtaed Data'!$B7850,[1]Products!$A:$G,3,0)</f>
        <v>562</v>
      </c>
      <c r="K861" s="9">
        <f>'Consolidtaed Data'!$J7850*'Consolidtaed Data'!$H7850</f>
        <v>2913</v>
      </c>
      <c r="L861" s="9">
        <f>'Consolidtaed Data'!$I7850*'Consolidtaed Data'!$H7850</f>
        <v>4482</v>
      </c>
      <c r="M861" s="9">
        <f>'Consolidtaed Data'!$L7850-'Consolidtaed Data'!$K7850</f>
        <v>1654</v>
      </c>
      <c r="N861" s="9" t="str">
        <f>VLOOKUP('Consolidtaed Data'!$C7850,[1]Locations!$A:$O,2,0)</f>
        <v>Burbank</v>
      </c>
      <c r="O861" s="9" t="str">
        <f>VLOOKUP('Consolidtaed Data'!$D7850,'[1]Sales People'!$A:$B,2,0)</f>
        <v>Ryan Welch</v>
      </c>
      <c r="P861" s="9" t="str">
        <f>VLOOKUP('Consolidtaed Data'!$E7850,[1]Customers!$A:$B,2,0)</f>
        <v>Brandon Wright</v>
      </c>
      <c r="Q861" s="11">
        <f>WEEKDAY('Consolidtaed Data'!$F7850)</f>
        <v>5</v>
      </c>
      <c r="R861" s="9">
        <f>MONTH('Consolidtaed Data'!$F7850)</f>
        <v>8</v>
      </c>
      <c r="S861" s="9" t="str">
        <f>TEXT(Table3[[#This Row],[Purchase Date]],"MMMM")</f>
        <v>March</v>
      </c>
      <c r="T861" s="9">
        <f>YEAR('Consolidtaed Data'!$F7850)</f>
        <v>2021</v>
      </c>
    </row>
    <row r="862" spans="1:20" x14ac:dyDescent="0.3">
      <c r="A862" s="9" t="s">
        <v>1713</v>
      </c>
      <c r="B862" s="9" t="s">
        <v>164</v>
      </c>
      <c r="C862" s="9" t="s">
        <v>289</v>
      </c>
      <c r="D862" s="9" t="s">
        <v>91</v>
      </c>
      <c r="E862" s="9" t="s">
        <v>385</v>
      </c>
      <c r="F862" s="10">
        <v>43891</v>
      </c>
      <c r="G862" s="10" t="str">
        <f>VLOOKUP(Table3[[#This Row],[Product ID]],[1]Products!$A:$G,2,0)</f>
        <v>Product 69</v>
      </c>
      <c r="H862" s="22">
        <v>1</v>
      </c>
      <c r="I862" s="9">
        <f>VLOOKUP('Consolidtaed Data'!$B8899,[1]Products!$A:$G,4,0)</f>
        <v>2464</v>
      </c>
      <c r="J862" s="9">
        <f>VLOOKUP('Consolidtaed Data'!$B8899,[1]Products!$A:$G,3,0)</f>
        <v>1774</v>
      </c>
      <c r="K862" s="9">
        <f>'Consolidtaed Data'!$J8899*'Consolidtaed Data'!$H8899</f>
        <v>5688</v>
      </c>
      <c r="L862" s="9">
        <f>'Consolidtaed Data'!$I8899*'Consolidtaed Data'!$H8899</f>
        <v>7485</v>
      </c>
      <c r="M862" s="9">
        <f>'Consolidtaed Data'!$L8899-'Consolidtaed Data'!$K8899</f>
        <v>1376</v>
      </c>
      <c r="N862" s="9" t="str">
        <f>VLOOKUP('Consolidtaed Data'!$C8899,[1]Locations!$A:$O,2,0)</f>
        <v>Los Angeles</v>
      </c>
      <c r="O862" s="9" t="str">
        <f>VLOOKUP('Consolidtaed Data'!$D8899,'[1]Sales People'!$A:$B,2,0)</f>
        <v>Jimmy Young</v>
      </c>
      <c r="P862" s="9" t="str">
        <f>VLOOKUP('Consolidtaed Data'!$E8899,[1]Customers!$A:$B,2,0)</f>
        <v>Shawn Reynolds</v>
      </c>
      <c r="Q862" s="11">
        <f>WEEKDAY('Consolidtaed Data'!$F8899)</f>
        <v>7</v>
      </c>
      <c r="R862" s="9">
        <f>MONTH('Consolidtaed Data'!$F8899)</f>
        <v>11</v>
      </c>
      <c r="S862" s="9" t="str">
        <f>TEXT(Table3[[#This Row],[Purchase Date]],"MMMM")</f>
        <v>March</v>
      </c>
      <c r="T862" s="9">
        <f>YEAR('Consolidtaed Data'!$F8899)</f>
        <v>2021</v>
      </c>
    </row>
    <row r="863" spans="1:20" x14ac:dyDescent="0.3">
      <c r="A863" s="9" t="s">
        <v>1714</v>
      </c>
      <c r="B863" s="9" t="s">
        <v>129</v>
      </c>
      <c r="C863" s="9" t="s">
        <v>90</v>
      </c>
      <c r="D863" s="9" t="s">
        <v>206</v>
      </c>
      <c r="E863" s="9" t="s">
        <v>575</v>
      </c>
      <c r="F863" s="10">
        <v>43891</v>
      </c>
      <c r="G863" s="10" t="str">
        <f>VLOOKUP(Table3[[#This Row],[Product ID]],[1]Products!$A:$G,2,0)</f>
        <v>Product 47</v>
      </c>
      <c r="H863" s="22">
        <v>2</v>
      </c>
      <c r="I863" s="9">
        <f>VLOOKUP('Consolidtaed Data'!$B8907,[1]Products!$A:$G,4,0)</f>
        <v>1494</v>
      </c>
      <c r="J863" s="9">
        <f>VLOOKUP('Consolidtaed Data'!$B8907,[1]Products!$A:$G,3,0)</f>
        <v>971</v>
      </c>
      <c r="K863" s="9">
        <f>'Consolidtaed Data'!$J8907*'Consolidtaed Data'!$H8907</f>
        <v>2798</v>
      </c>
      <c r="L863" s="9">
        <f>'Consolidtaed Data'!$I8907*'Consolidtaed Data'!$H8907</f>
        <v>4588</v>
      </c>
      <c r="M863" s="9">
        <f>'Consolidtaed Data'!$L8907-'Consolidtaed Data'!$K8907</f>
        <v>2832</v>
      </c>
      <c r="N863" s="9" t="str">
        <f>VLOOKUP('Consolidtaed Data'!$C8907,[1]Locations!$A:$O,2,0)</f>
        <v>Chula Vista</v>
      </c>
      <c r="O863" s="9" t="str">
        <f>VLOOKUP('Consolidtaed Data'!$D8907,'[1]Sales People'!$A:$B,2,0)</f>
        <v>Kevin Butler</v>
      </c>
      <c r="P863" s="9" t="str">
        <f>VLOOKUP('Consolidtaed Data'!$E8907,[1]Customers!$A:$B,2,0)</f>
        <v>Gary Porter</v>
      </c>
      <c r="Q863" s="11">
        <f>WEEKDAY('Consolidtaed Data'!$F8907)</f>
        <v>7</v>
      </c>
      <c r="R863" s="9">
        <f>MONTH('Consolidtaed Data'!$F8907)</f>
        <v>11</v>
      </c>
      <c r="S863" s="9" t="str">
        <f>TEXT(Table3[[#This Row],[Purchase Date]],"MMMM")</f>
        <v>March</v>
      </c>
      <c r="T863" s="9">
        <f>YEAR('Consolidtaed Data'!$F8907)</f>
        <v>2021</v>
      </c>
    </row>
    <row r="864" spans="1:20" x14ac:dyDescent="0.3">
      <c r="A864" s="9" t="s">
        <v>1715</v>
      </c>
      <c r="B864" s="9" t="s">
        <v>168</v>
      </c>
      <c r="C864" s="9" t="s">
        <v>173</v>
      </c>
      <c r="D864" s="9" t="s">
        <v>83</v>
      </c>
      <c r="E864" s="9" t="s">
        <v>3026</v>
      </c>
      <c r="F864" s="10">
        <v>43891</v>
      </c>
      <c r="G864" s="10" t="str">
        <f>VLOOKUP(Table3[[#This Row],[Product ID]],[1]Products!$A:$G,2,0)</f>
        <v>Product 26</v>
      </c>
      <c r="H864" s="22">
        <v>3</v>
      </c>
      <c r="I864" s="9">
        <f>VLOOKUP('Consolidtaed Data'!$B9213,[1]Products!$A:$G,4,0)</f>
        <v>1022</v>
      </c>
      <c r="J864" s="9">
        <f>VLOOKUP('Consolidtaed Data'!$B9213,[1]Products!$A:$G,3,0)</f>
        <v>818</v>
      </c>
      <c r="K864" s="9">
        <f>'Consolidtaed Data'!$J9213*'Consolidtaed Data'!$H9213</f>
        <v>4089</v>
      </c>
      <c r="L864" s="9">
        <f>'Consolidtaed Data'!$I9213*'Consolidtaed Data'!$H9213</f>
        <v>5175</v>
      </c>
      <c r="M864" s="9">
        <f>'Consolidtaed Data'!$L9213-'Consolidtaed Data'!$K9213</f>
        <v>1100</v>
      </c>
      <c r="N864" s="9" t="str">
        <f>VLOOKUP('Consolidtaed Data'!$C9213,[1]Locations!$A:$O,2,0)</f>
        <v>Visalia</v>
      </c>
      <c r="O864" s="9" t="str">
        <f>VLOOKUP('Consolidtaed Data'!$D9213,'[1]Sales People'!$A:$B,2,0)</f>
        <v>Sean Miller</v>
      </c>
      <c r="P864" s="9" t="str">
        <f>VLOOKUP('Consolidtaed Data'!$E9213,[1]Customers!$A:$B,2,0)</f>
        <v>Raymond Allen</v>
      </c>
      <c r="Q864" s="11">
        <f>WEEKDAY('Consolidtaed Data'!$F9213)</f>
        <v>1</v>
      </c>
      <c r="R864" s="9">
        <f>MONTH('Consolidtaed Data'!$F9213)</f>
        <v>11</v>
      </c>
      <c r="S864" s="9" t="str">
        <f>TEXT(Table3[[#This Row],[Purchase Date]],"MMMM")</f>
        <v>March</v>
      </c>
      <c r="T864" s="9">
        <f>YEAR('Consolidtaed Data'!$F9213)</f>
        <v>2021</v>
      </c>
    </row>
    <row r="865" spans="1:20" x14ac:dyDescent="0.3">
      <c r="A865" s="9" t="s">
        <v>1716</v>
      </c>
      <c r="B865" s="9" t="s">
        <v>136</v>
      </c>
      <c r="C865" s="9" t="s">
        <v>45</v>
      </c>
      <c r="D865" s="9" t="s">
        <v>26</v>
      </c>
      <c r="E865" s="9" t="s">
        <v>488</v>
      </c>
      <c r="F865" s="10">
        <v>43891</v>
      </c>
      <c r="G865" s="10" t="str">
        <f>VLOOKUP(Table3[[#This Row],[Product ID]],[1]Products!$A:$G,2,0)</f>
        <v>Product 2</v>
      </c>
      <c r="H865" s="22">
        <v>3</v>
      </c>
      <c r="I865" s="9">
        <f>VLOOKUP('Consolidtaed Data'!$B9415,[1]Products!$A:$G,4,0)</f>
        <v>392</v>
      </c>
      <c r="J865" s="9">
        <f>VLOOKUP('Consolidtaed Data'!$B9415,[1]Products!$A:$G,3,0)</f>
        <v>255</v>
      </c>
      <c r="K865" s="9">
        <f>'Consolidtaed Data'!$J9415*'Consolidtaed Data'!$H9415</f>
        <v>648</v>
      </c>
      <c r="L865" s="9">
        <f>'Consolidtaed Data'!$I9415*'Consolidtaed Data'!$H9415</f>
        <v>771</v>
      </c>
      <c r="M865" s="9">
        <f>'Consolidtaed Data'!$L9415-'Consolidtaed Data'!$K9415</f>
        <v>22</v>
      </c>
      <c r="N865" s="9" t="str">
        <f>VLOOKUP('Consolidtaed Data'!$C9415,[1]Locations!$A:$O,2,0)</f>
        <v>Oceanside</v>
      </c>
      <c r="O865" s="9" t="str">
        <f>VLOOKUP('Consolidtaed Data'!$D9415,'[1]Sales People'!$A:$B,2,0)</f>
        <v>Jimmy Young</v>
      </c>
      <c r="P865" s="9" t="str">
        <f>VLOOKUP('Consolidtaed Data'!$E9415,[1]Customers!$A:$B,2,0)</f>
        <v>Billy Gonzales</v>
      </c>
      <c r="Q865" s="11">
        <f>WEEKDAY('Consolidtaed Data'!$F9415)</f>
        <v>1</v>
      </c>
      <c r="R865" s="9">
        <f>MONTH('Consolidtaed Data'!$F9415)</f>
        <v>12</v>
      </c>
      <c r="S865" s="9" t="str">
        <f>TEXT(Table3[[#This Row],[Purchase Date]],"MMMM")</f>
        <v>March</v>
      </c>
      <c r="T865" s="9">
        <f>YEAR('Consolidtaed Data'!$F9415)</f>
        <v>2021</v>
      </c>
    </row>
    <row r="866" spans="1:20" x14ac:dyDescent="0.3">
      <c r="A866" s="9" t="s">
        <v>1717</v>
      </c>
      <c r="B866" s="9" t="s">
        <v>418</v>
      </c>
      <c r="C866" s="9" t="s">
        <v>169</v>
      </c>
      <c r="D866" s="9" t="s">
        <v>246</v>
      </c>
      <c r="E866" s="9" t="s">
        <v>1612</v>
      </c>
      <c r="F866" s="10">
        <v>43892</v>
      </c>
      <c r="G866" s="10" t="str">
        <f>VLOOKUP(Table3[[#This Row],[Product ID]],[1]Products!$A:$G,2,0)</f>
        <v>Product 82</v>
      </c>
      <c r="H866" s="22">
        <v>3</v>
      </c>
      <c r="I866" s="9">
        <f>VLOOKUP('Consolidtaed Data'!$B4960,[1]Products!$A:$G,4,0)</f>
        <v>584</v>
      </c>
      <c r="J866" s="9">
        <f>VLOOKUP('Consolidtaed Data'!$B4960,[1]Products!$A:$G,3,0)</f>
        <v>420</v>
      </c>
      <c r="K866" s="9">
        <f>'Consolidtaed Data'!$J4960*'Consolidtaed Data'!$H4960</f>
        <v>5364</v>
      </c>
      <c r="L866" s="9">
        <f>'Consolidtaed Data'!$I4960*'Consolidtaed Data'!$H4960</f>
        <v>7059</v>
      </c>
      <c r="M866" s="9">
        <f>'Consolidtaed Data'!$L4960-'Consolidtaed Data'!$K4960</f>
        <v>64</v>
      </c>
      <c r="N866" s="9" t="str">
        <f>VLOOKUP('Consolidtaed Data'!$C4960,[1]Locations!$A:$O,2,0)</f>
        <v>Temecula</v>
      </c>
      <c r="O866" s="9" t="str">
        <f>VLOOKUP('Consolidtaed Data'!$D4960,'[1]Sales People'!$A:$B,2,0)</f>
        <v>John Reyes</v>
      </c>
      <c r="P866" s="9" t="str">
        <f>VLOOKUP('Consolidtaed Data'!$E4960,[1]Customers!$A:$B,2,0)</f>
        <v>Russell Bailey</v>
      </c>
      <c r="Q866" s="11">
        <f>WEEKDAY('Consolidtaed Data'!$F4960)</f>
        <v>4</v>
      </c>
      <c r="R866" s="9">
        <f>MONTH('Consolidtaed Data'!$F4960)</f>
        <v>12</v>
      </c>
      <c r="S866" s="9" t="str">
        <f>TEXT(Table3[[#This Row],[Purchase Date]],"MMMM")</f>
        <v>March</v>
      </c>
      <c r="T866" s="9">
        <f>YEAR('Consolidtaed Data'!$F4960)</f>
        <v>2020</v>
      </c>
    </row>
    <row r="867" spans="1:20" x14ac:dyDescent="0.3">
      <c r="A867" s="9" t="s">
        <v>1718</v>
      </c>
      <c r="B867" s="9" t="s">
        <v>93</v>
      </c>
      <c r="C867" s="9" t="s">
        <v>635</v>
      </c>
      <c r="D867" s="9" t="s">
        <v>229</v>
      </c>
      <c r="E867" s="9" t="s">
        <v>910</v>
      </c>
      <c r="F867" s="10">
        <v>43892</v>
      </c>
      <c r="G867" s="10" t="str">
        <f>VLOOKUP(Table3[[#This Row],[Product ID]],[1]Products!$A:$G,2,0)</f>
        <v>Product 71</v>
      </c>
      <c r="H867" s="22">
        <v>4</v>
      </c>
      <c r="I867" s="9">
        <f>VLOOKUP('Consolidtaed Data'!$B5093,[1]Products!$A:$G,4,0)</f>
        <v>356</v>
      </c>
      <c r="J867" s="9">
        <f>VLOOKUP('Consolidtaed Data'!$B5093,[1]Products!$A:$G,3,0)</f>
        <v>292</v>
      </c>
      <c r="K867" s="9">
        <f>'Consolidtaed Data'!$J5093*'Consolidtaed Data'!$H5093</f>
        <v>971</v>
      </c>
      <c r="L867" s="9">
        <f>'Consolidtaed Data'!$I5093*'Consolidtaed Data'!$H5093</f>
        <v>1798</v>
      </c>
      <c r="M867" s="9">
        <f>'Consolidtaed Data'!$L5093-'Consolidtaed Data'!$K5093</f>
        <v>267</v>
      </c>
      <c r="N867" s="9" t="str">
        <f>VLOOKUP('Consolidtaed Data'!$C5093,[1]Locations!$A:$O,2,0)</f>
        <v>Visalia</v>
      </c>
      <c r="O867" s="9" t="str">
        <f>VLOOKUP('Consolidtaed Data'!$D5093,'[1]Sales People'!$A:$B,2,0)</f>
        <v>Joshua Cook</v>
      </c>
      <c r="P867" s="9" t="str">
        <f>VLOOKUP('Consolidtaed Data'!$E5093,[1]Customers!$A:$B,2,0)</f>
        <v>Willie Mason</v>
      </c>
      <c r="Q867" s="11">
        <f>WEEKDAY('Consolidtaed Data'!$F5093)</f>
        <v>7</v>
      </c>
      <c r="R867" s="9">
        <f>MONTH('Consolidtaed Data'!$F5093)</f>
        <v>1</v>
      </c>
      <c r="S867" s="9" t="str">
        <f>TEXT(Table3[[#This Row],[Purchase Date]],"MMMM")</f>
        <v>March</v>
      </c>
      <c r="T867" s="9">
        <f>YEAR('Consolidtaed Data'!$F5093)</f>
        <v>2021</v>
      </c>
    </row>
    <row r="868" spans="1:20" x14ac:dyDescent="0.3">
      <c r="A868" s="9" t="s">
        <v>1721</v>
      </c>
      <c r="B868" s="9" t="s">
        <v>240</v>
      </c>
      <c r="C868" s="9" t="s">
        <v>205</v>
      </c>
      <c r="D868" s="9" t="s">
        <v>91</v>
      </c>
      <c r="E868" s="9" t="s">
        <v>1589</v>
      </c>
      <c r="F868" s="10">
        <v>43892</v>
      </c>
      <c r="G868" s="10" t="str">
        <f>VLOOKUP(Table3[[#This Row],[Product ID]],[1]Products!$A:$G,2,0)</f>
        <v>Product 70</v>
      </c>
      <c r="H868" s="22">
        <v>1</v>
      </c>
      <c r="I868" s="9">
        <f>VLOOKUP('Consolidtaed Data'!$B5195,[1]Products!$A:$G,4,0)</f>
        <v>684</v>
      </c>
      <c r="J868" s="9">
        <f>VLOOKUP('Consolidtaed Data'!$B5195,[1]Products!$A:$G,3,0)</f>
        <v>561</v>
      </c>
      <c r="K868" s="9">
        <f>'Consolidtaed Data'!$J5195*'Consolidtaed Data'!$H5195</f>
        <v>1777</v>
      </c>
      <c r="L868" s="9">
        <f>'Consolidtaed Data'!$I5195*'Consolidtaed Data'!$H5195</f>
        <v>2141</v>
      </c>
      <c r="M868" s="9">
        <f>'Consolidtaed Data'!$L5195-'Consolidtaed Data'!$K5195</f>
        <v>313</v>
      </c>
      <c r="N868" s="9" t="str">
        <f>VLOOKUP('Consolidtaed Data'!$C5195,[1]Locations!$A:$O,2,0)</f>
        <v>San Jose</v>
      </c>
      <c r="O868" s="9" t="str">
        <f>VLOOKUP('Consolidtaed Data'!$D5195,'[1]Sales People'!$A:$B,2,0)</f>
        <v>Ernest Wagner</v>
      </c>
      <c r="P868" s="9" t="str">
        <f>VLOOKUP('Consolidtaed Data'!$E5195,[1]Customers!$A:$B,2,0)</f>
        <v>Scott Rice</v>
      </c>
      <c r="Q868" s="11">
        <f>WEEKDAY('Consolidtaed Data'!$F5195)</f>
        <v>1</v>
      </c>
      <c r="R868" s="9">
        <f>MONTH('Consolidtaed Data'!$F5195)</f>
        <v>1</v>
      </c>
      <c r="S868" s="9" t="str">
        <f>TEXT(Table3[[#This Row],[Purchase Date]],"MMMM")</f>
        <v>March</v>
      </c>
      <c r="T868" s="9">
        <f>YEAR('Consolidtaed Data'!$F5195)</f>
        <v>2021</v>
      </c>
    </row>
    <row r="869" spans="1:20" x14ac:dyDescent="0.3">
      <c r="A869" s="9" t="s">
        <v>1722</v>
      </c>
      <c r="B869" s="9" t="s">
        <v>107</v>
      </c>
      <c r="C869" s="9" t="s">
        <v>169</v>
      </c>
      <c r="D869" s="9" t="s">
        <v>402</v>
      </c>
      <c r="E869" s="9" t="s">
        <v>3450</v>
      </c>
      <c r="F869" s="10">
        <v>43892</v>
      </c>
      <c r="G869" s="10" t="str">
        <f>VLOOKUP(Table3[[#This Row],[Product ID]],[1]Products!$A:$G,2,0)</f>
        <v>Product 52</v>
      </c>
      <c r="H869" s="22">
        <v>2</v>
      </c>
      <c r="I869" s="9">
        <f>VLOOKUP('Consolidtaed Data'!$B6281,[1]Products!$A:$G,4,0)</f>
        <v>35</v>
      </c>
      <c r="J869" s="9">
        <f>VLOOKUP('Consolidtaed Data'!$B6281,[1]Products!$A:$G,3,0)</f>
        <v>22</v>
      </c>
      <c r="K869" s="9">
        <f>'Consolidtaed Data'!$J6281*'Consolidtaed Data'!$H6281</f>
        <v>1516</v>
      </c>
      <c r="L869" s="9">
        <f>'Consolidtaed Data'!$I6281*'Consolidtaed Data'!$H6281</f>
        <v>1783</v>
      </c>
      <c r="M869" s="9">
        <f>'Consolidtaed Data'!$L6281-'Consolidtaed Data'!$K6281</f>
        <v>190</v>
      </c>
      <c r="N869" s="9" t="str">
        <f>VLOOKUP('Consolidtaed Data'!$C6281,[1]Locations!$A:$O,2,0)</f>
        <v>Inglewood</v>
      </c>
      <c r="O869" s="9" t="str">
        <f>VLOOKUP('Consolidtaed Data'!$D6281,'[1]Sales People'!$A:$B,2,0)</f>
        <v>Kenneth Bradley</v>
      </c>
      <c r="P869" s="9" t="str">
        <f>VLOOKUP('Consolidtaed Data'!$E6281,[1]Customers!$A:$B,2,0)</f>
        <v>Victor Gutierrez</v>
      </c>
      <c r="Q869" s="11">
        <f>WEEKDAY('Consolidtaed Data'!$F6281)</f>
        <v>4</v>
      </c>
      <c r="R869" s="9">
        <f>MONTH('Consolidtaed Data'!$F6281)</f>
        <v>4</v>
      </c>
      <c r="S869" s="9" t="str">
        <f>TEXT(Table3[[#This Row],[Purchase Date]],"MMMM")</f>
        <v>March</v>
      </c>
      <c r="T869" s="9">
        <f>YEAR('Consolidtaed Data'!$F6281)</f>
        <v>2021</v>
      </c>
    </row>
    <row r="870" spans="1:20" x14ac:dyDescent="0.3">
      <c r="A870" s="9" t="s">
        <v>1723</v>
      </c>
      <c r="B870" s="9" t="s">
        <v>266</v>
      </c>
      <c r="C870" s="9" t="s">
        <v>86</v>
      </c>
      <c r="D870" s="9" t="s">
        <v>131</v>
      </c>
      <c r="E870" s="9" t="s">
        <v>562</v>
      </c>
      <c r="F870" s="10">
        <v>43892</v>
      </c>
      <c r="G870" s="10" t="str">
        <f>VLOOKUP(Table3[[#This Row],[Product ID]],[1]Products!$A:$G,2,0)</f>
        <v>Product 92</v>
      </c>
      <c r="H870" s="22">
        <v>1</v>
      </c>
      <c r="I870" s="9">
        <f>VLOOKUP('Consolidtaed Data'!$B6459,[1]Products!$A:$G,4,0)</f>
        <v>817</v>
      </c>
      <c r="J870" s="9">
        <f>VLOOKUP('Consolidtaed Data'!$B6459,[1]Products!$A:$G,3,0)</f>
        <v>409</v>
      </c>
      <c r="K870" s="9">
        <f>'Consolidtaed Data'!$J6459*'Consolidtaed Data'!$H6459</f>
        <v>450</v>
      </c>
      <c r="L870" s="9">
        <f>'Consolidtaed Data'!$I6459*'Consolidtaed Data'!$H6459</f>
        <v>818</v>
      </c>
      <c r="M870" s="9">
        <f>'Consolidtaed Data'!$L6459-'Consolidtaed Data'!$K6459</f>
        <v>408</v>
      </c>
      <c r="N870" s="9" t="str">
        <f>VLOOKUP('Consolidtaed Data'!$C6459,[1]Locations!$A:$O,2,0)</f>
        <v>Downey</v>
      </c>
      <c r="O870" s="9" t="str">
        <f>VLOOKUP('Consolidtaed Data'!$D6459,'[1]Sales People'!$A:$B,2,0)</f>
        <v>Kevin Butler</v>
      </c>
      <c r="P870" s="9" t="str">
        <f>VLOOKUP('Consolidtaed Data'!$E6459,[1]Customers!$A:$B,2,0)</f>
        <v>Harry Daniels</v>
      </c>
      <c r="Q870" s="11">
        <f>WEEKDAY('Consolidtaed Data'!$F6459)</f>
        <v>4</v>
      </c>
      <c r="R870" s="9">
        <f>MONTH('Consolidtaed Data'!$F6459)</f>
        <v>5</v>
      </c>
      <c r="S870" s="9" t="str">
        <f>TEXT(Table3[[#This Row],[Purchase Date]],"MMMM")</f>
        <v>March</v>
      </c>
      <c r="T870" s="9">
        <f>YEAR('Consolidtaed Data'!$F6459)</f>
        <v>2021</v>
      </c>
    </row>
    <row r="871" spans="1:20" x14ac:dyDescent="0.3">
      <c r="A871" s="9" t="s">
        <v>1724</v>
      </c>
      <c r="B871" s="9" t="s">
        <v>322</v>
      </c>
      <c r="C871" s="9" t="s">
        <v>169</v>
      </c>
      <c r="D871" s="9" t="s">
        <v>174</v>
      </c>
      <c r="E871" s="9" t="s">
        <v>807</v>
      </c>
      <c r="F871" s="10">
        <v>43892</v>
      </c>
      <c r="G871" s="10" t="str">
        <f>VLOOKUP(Table3[[#This Row],[Product ID]],[1]Products!$A:$G,2,0)</f>
        <v>Product 43</v>
      </c>
      <c r="H871" s="22">
        <v>2</v>
      </c>
      <c r="I871" s="9">
        <f>VLOOKUP('Consolidtaed Data'!$B6607,[1]Products!$A:$G,4,0)</f>
        <v>2241</v>
      </c>
      <c r="J871" s="9">
        <f>VLOOKUP('Consolidtaed Data'!$B6607,[1]Products!$A:$G,3,0)</f>
        <v>1367</v>
      </c>
      <c r="K871" s="9">
        <f>'Consolidtaed Data'!$J6607*'Consolidtaed Data'!$H6607</f>
        <v>624</v>
      </c>
      <c r="L871" s="9">
        <f>'Consolidtaed Data'!$I6607*'Consolidtaed Data'!$H6607</f>
        <v>1200</v>
      </c>
      <c r="M871" s="9">
        <f>'Consolidtaed Data'!$L6607-'Consolidtaed Data'!$K6607</f>
        <v>87</v>
      </c>
      <c r="N871" s="9" t="str">
        <f>VLOOKUP('Consolidtaed Data'!$C6607,[1]Locations!$A:$O,2,0)</f>
        <v>Clovis</v>
      </c>
      <c r="O871" s="9" t="str">
        <f>VLOOKUP('Consolidtaed Data'!$D6607,'[1]Sales People'!$A:$B,2,0)</f>
        <v>Ryan Welch</v>
      </c>
      <c r="P871" s="9" t="str">
        <f>VLOOKUP('Consolidtaed Data'!$E6607,[1]Customers!$A:$B,2,0)</f>
        <v>Benjamin Stanley</v>
      </c>
      <c r="Q871" s="11">
        <f>WEEKDAY('Consolidtaed Data'!$F6607)</f>
        <v>3</v>
      </c>
      <c r="R871" s="9">
        <f>MONTH('Consolidtaed Data'!$F6607)</f>
        <v>5</v>
      </c>
      <c r="S871" s="9" t="str">
        <f>TEXT(Table3[[#This Row],[Purchase Date]],"MMMM")</f>
        <v>March</v>
      </c>
      <c r="T871" s="9">
        <f>YEAR('Consolidtaed Data'!$F6607)</f>
        <v>2021</v>
      </c>
    </row>
    <row r="872" spans="1:20" x14ac:dyDescent="0.3">
      <c r="A872" s="9" t="s">
        <v>1725</v>
      </c>
      <c r="B872" s="9" t="s">
        <v>373</v>
      </c>
      <c r="C872" s="9" t="s">
        <v>295</v>
      </c>
      <c r="D872" s="9" t="s">
        <v>123</v>
      </c>
      <c r="E872" s="9" t="s">
        <v>2174</v>
      </c>
      <c r="F872" s="10">
        <v>43892</v>
      </c>
      <c r="G872" s="10" t="str">
        <f>VLOOKUP(Table3[[#This Row],[Product ID]],[1]Products!$A:$G,2,0)</f>
        <v>Product 66</v>
      </c>
      <c r="H872" s="22">
        <v>1</v>
      </c>
      <c r="I872" s="9">
        <f>VLOOKUP('Consolidtaed Data'!$B6727,[1]Products!$A:$G,4,0)</f>
        <v>504</v>
      </c>
      <c r="J872" s="9">
        <f>VLOOKUP('Consolidtaed Data'!$B6727,[1]Products!$A:$G,3,0)</f>
        <v>408</v>
      </c>
      <c r="K872" s="9">
        <f>'Consolidtaed Data'!$J6727*'Consolidtaed Data'!$H6727</f>
        <v>1200</v>
      </c>
      <c r="L872" s="9">
        <f>'Consolidtaed Data'!$I6727*'Consolidtaed Data'!$H6727</f>
        <v>2182</v>
      </c>
      <c r="M872" s="9">
        <f>'Consolidtaed Data'!$L6727-'Consolidtaed Data'!$K6727</f>
        <v>74</v>
      </c>
      <c r="N872" s="9" t="str">
        <f>VLOOKUP('Consolidtaed Data'!$C6727,[1]Locations!$A:$O,2,0)</f>
        <v>Palmdale</v>
      </c>
      <c r="O872" s="9" t="str">
        <f>VLOOKUP('Consolidtaed Data'!$D6727,'[1]Sales People'!$A:$B,2,0)</f>
        <v>Christopher Tucker</v>
      </c>
      <c r="P872" s="9" t="str">
        <f>VLOOKUP('Consolidtaed Data'!$E6727,[1]Customers!$A:$B,2,0)</f>
        <v>Roy Carpenter</v>
      </c>
      <c r="Q872" s="11">
        <f>WEEKDAY('Consolidtaed Data'!$F6727)</f>
        <v>6</v>
      </c>
      <c r="R872" s="9">
        <f>MONTH('Consolidtaed Data'!$F6727)</f>
        <v>5</v>
      </c>
      <c r="S872" s="9" t="str">
        <f>TEXT(Table3[[#This Row],[Purchase Date]],"MMMM")</f>
        <v>March</v>
      </c>
      <c r="T872" s="9">
        <f>YEAR('Consolidtaed Data'!$F6727)</f>
        <v>2021</v>
      </c>
    </row>
    <row r="873" spans="1:20" x14ac:dyDescent="0.3">
      <c r="A873" s="9" t="s">
        <v>1726</v>
      </c>
      <c r="B873" s="9" t="s">
        <v>301</v>
      </c>
      <c r="C873" s="9" t="s">
        <v>458</v>
      </c>
      <c r="D873" s="9" t="s">
        <v>161</v>
      </c>
      <c r="E873" s="9" t="s">
        <v>488</v>
      </c>
      <c r="F873" s="10">
        <v>43892</v>
      </c>
      <c r="G873" s="10" t="str">
        <f>VLOOKUP(Table3[[#This Row],[Product ID]],[1]Products!$A:$G,2,0)</f>
        <v>Product 57</v>
      </c>
      <c r="H873" s="22">
        <v>1</v>
      </c>
      <c r="I873" s="9">
        <f>VLOOKUP('Consolidtaed Data'!$B6844,[1]Products!$A:$G,4,0)</f>
        <v>1638</v>
      </c>
      <c r="J873" s="9">
        <f>VLOOKUP('Consolidtaed Data'!$B6844,[1]Products!$A:$G,3,0)</f>
        <v>1261</v>
      </c>
      <c r="K873" s="9">
        <f>'Consolidtaed Data'!$J6844*'Consolidtaed Data'!$H6844</f>
        <v>6064</v>
      </c>
      <c r="L873" s="9">
        <f>'Consolidtaed Data'!$I6844*'Consolidtaed Data'!$H6844</f>
        <v>7132</v>
      </c>
      <c r="M873" s="9">
        <f>'Consolidtaed Data'!$L6844-'Consolidtaed Data'!$K6844</f>
        <v>328</v>
      </c>
      <c r="N873" s="9" t="str">
        <f>VLOOKUP('Consolidtaed Data'!$C6844,[1]Locations!$A:$O,2,0)</f>
        <v>Escondido</v>
      </c>
      <c r="O873" s="9" t="str">
        <f>VLOOKUP('Consolidtaed Data'!$D6844,'[1]Sales People'!$A:$B,2,0)</f>
        <v>Jerry Perry</v>
      </c>
      <c r="P873" s="9" t="str">
        <f>VLOOKUP('Consolidtaed Data'!$E6844,[1]Customers!$A:$B,2,0)</f>
        <v>Jeremy Vasquez</v>
      </c>
      <c r="Q873" s="11">
        <f>WEEKDAY('Consolidtaed Data'!$F6844)</f>
        <v>7</v>
      </c>
      <c r="R873" s="9">
        <f>MONTH('Consolidtaed Data'!$F6844)</f>
        <v>6</v>
      </c>
      <c r="S873" s="9" t="str">
        <f>TEXT(Table3[[#This Row],[Purchase Date]],"MMMM")</f>
        <v>March</v>
      </c>
      <c r="T873" s="9">
        <f>YEAR('Consolidtaed Data'!$F6844)</f>
        <v>2021</v>
      </c>
    </row>
    <row r="874" spans="1:20" x14ac:dyDescent="0.3">
      <c r="A874" s="9" t="s">
        <v>1727</v>
      </c>
      <c r="B874" s="9" t="s">
        <v>7</v>
      </c>
      <c r="C874" s="9" t="s">
        <v>72</v>
      </c>
      <c r="D874" s="9" t="s">
        <v>91</v>
      </c>
      <c r="E874" s="9" t="s">
        <v>1309</v>
      </c>
      <c r="F874" s="10">
        <v>43892</v>
      </c>
      <c r="G874" s="10" t="str">
        <f>VLOOKUP(Table3[[#This Row],[Product ID]],[1]Products!$A:$G,2,0)</f>
        <v>Product 77</v>
      </c>
      <c r="H874" s="22">
        <v>1</v>
      </c>
      <c r="I874" s="9">
        <f>VLOOKUP('Consolidtaed Data'!$B7025,[1]Products!$A:$G,4,0)</f>
        <v>2091</v>
      </c>
      <c r="J874" s="9">
        <f>VLOOKUP('Consolidtaed Data'!$B7025,[1]Products!$A:$G,3,0)</f>
        <v>1485</v>
      </c>
      <c r="K874" s="9">
        <f>'Consolidtaed Data'!$J7025*'Consolidtaed Data'!$H7025</f>
        <v>255</v>
      </c>
      <c r="L874" s="9">
        <f>'Consolidtaed Data'!$I7025*'Consolidtaed Data'!$H7025</f>
        <v>392</v>
      </c>
      <c r="M874" s="9">
        <f>'Consolidtaed Data'!$L7025-'Consolidtaed Data'!$K7025</f>
        <v>290</v>
      </c>
      <c r="N874" s="9" t="str">
        <f>VLOOKUP('Consolidtaed Data'!$C7025,[1]Locations!$A:$O,2,0)</f>
        <v>Santa Rosa</v>
      </c>
      <c r="O874" s="9" t="str">
        <f>VLOOKUP('Consolidtaed Data'!$D7025,'[1]Sales People'!$A:$B,2,0)</f>
        <v>Scott Mason</v>
      </c>
      <c r="P874" s="9" t="str">
        <f>VLOOKUP('Consolidtaed Data'!$E7025,[1]Customers!$A:$B,2,0)</f>
        <v>Bruce Porter</v>
      </c>
      <c r="Q874" s="11">
        <f>WEEKDAY('Consolidtaed Data'!$F7025)</f>
        <v>7</v>
      </c>
      <c r="R874" s="9">
        <f>MONTH('Consolidtaed Data'!$F7025)</f>
        <v>6</v>
      </c>
      <c r="S874" s="9" t="str">
        <f>TEXT(Table3[[#This Row],[Purchase Date]],"MMMM")</f>
        <v>March</v>
      </c>
      <c r="T874" s="9">
        <f>YEAR('Consolidtaed Data'!$F7025)</f>
        <v>2021</v>
      </c>
    </row>
    <row r="875" spans="1:20" x14ac:dyDescent="0.3">
      <c r="A875" s="9" t="s">
        <v>1728</v>
      </c>
      <c r="B875" s="9" t="s">
        <v>219</v>
      </c>
      <c r="C875" s="9" t="s">
        <v>8</v>
      </c>
      <c r="D875" s="9" t="s">
        <v>329</v>
      </c>
      <c r="E875" s="9" t="s">
        <v>891</v>
      </c>
      <c r="F875" s="10">
        <v>43893</v>
      </c>
      <c r="G875" s="10" t="str">
        <f>VLOOKUP(Table3[[#This Row],[Product ID]],[1]Products!$A:$G,2,0)</f>
        <v>Product 35</v>
      </c>
      <c r="H875" s="22">
        <v>1</v>
      </c>
      <c r="I875" s="9">
        <f>VLOOKUP('Consolidtaed Data'!$B6046,[1]Products!$A:$G,4,0)</f>
        <v>1566</v>
      </c>
      <c r="J875" s="9">
        <f>VLOOKUP('Consolidtaed Data'!$B6046,[1]Products!$A:$G,3,0)</f>
        <v>1190</v>
      </c>
      <c r="K875" s="9">
        <f>'Consolidtaed Data'!$J6046*'Consolidtaed Data'!$H6046</f>
        <v>1072</v>
      </c>
      <c r="L875" s="9">
        <f>'Consolidtaed Data'!$I6046*'Consolidtaed Data'!$H6046</f>
        <v>1600</v>
      </c>
      <c r="M875" s="9">
        <f>'Consolidtaed Data'!$L6046-'Consolidtaed Data'!$K6046</f>
        <v>689</v>
      </c>
      <c r="N875" s="9" t="str">
        <f>VLOOKUP('Consolidtaed Data'!$C6046,[1]Locations!$A:$O,2,0)</f>
        <v>San Bernardino</v>
      </c>
      <c r="O875" s="9" t="str">
        <f>VLOOKUP('Consolidtaed Data'!$D6046,'[1]Sales People'!$A:$B,2,0)</f>
        <v>Joshua Cook</v>
      </c>
      <c r="P875" s="9" t="str">
        <f>VLOOKUP('Consolidtaed Data'!$E6046,[1]Customers!$A:$B,2,0)</f>
        <v>Jesse Garrett</v>
      </c>
      <c r="Q875" s="11">
        <f>WEEKDAY('Consolidtaed Data'!$F6046)</f>
        <v>3</v>
      </c>
      <c r="R875" s="9">
        <f>MONTH('Consolidtaed Data'!$F6046)</f>
        <v>4</v>
      </c>
      <c r="S875" s="9" t="str">
        <f>TEXT(Table3[[#This Row],[Purchase Date]],"MMMM")</f>
        <v>March</v>
      </c>
      <c r="T875" s="9">
        <f>YEAR('Consolidtaed Data'!$F6046)</f>
        <v>2021</v>
      </c>
    </row>
    <row r="876" spans="1:20" x14ac:dyDescent="0.3">
      <c r="A876" s="9" t="s">
        <v>1729</v>
      </c>
      <c r="B876" s="9" t="s">
        <v>338</v>
      </c>
      <c r="C876" s="9" t="s">
        <v>90</v>
      </c>
      <c r="D876" s="9" t="s">
        <v>402</v>
      </c>
      <c r="E876" s="9" t="s">
        <v>732</v>
      </c>
      <c r="F876" s="10">
        <v>43893</v>
      </c>
      <c r="G876" s="10" t="str">
        <f>VLOOKUP(Table3[[#This Row],[Product ID]],[1]Products!$A:$G,2,0)</f>
        <v>Product 95</v>
      </c>
      <c r="H876" s="22">
        <v>1</v>
      </c>
      <c r="I876" s="9">
        <f>VLOOKUP('Consolidtaed Data'!$B6084,[1]Products!$A:$G,4,0)</f>
        <v>637</v>
      </c>
      <c r="J876" s="9">
        <f>VLOOKUP('Consolidtaed Data'!$B6084,[1]Products!$A:$G,3,0)</f>
        <v>389</v>
      </c>
      <c r="K876" s="9">
        <f>'Consolidtaed Data'!$J6084*'Consolidtaed Data'!$H6084</f>
        <v>2049</v>
      </c>
      <c r="L876" s="9">
        <f>'Consolidtaed Data'!$I6084*'Consolidtaed Data'!$H6084</f>
        <v>3357</v>
      </c>
      <c r="M876" s="9">
        <f>'Consolidtaed Data'!$L6084-'Consolidtaed Data'!$K6084</f>
        <v>64</v>
      </c>
      <c r="N876" s="9" t="str">
        <f>VLOOKUP('Consolidtaed Data'!$C6084,[1]Locations!$A:$O,2,0)</f>
        <v>Garden Grove</v>
      </c>
      <c r="O876" s="9" t="str">
        <f>VLOOKUP('Consolidtaed Data'!$D6084,'[1]Sales People'!$A:$B,2,0)</f>
        <v>Ernest Wagner</v>
      </c>
      <c r="P876" s="9" t="str">
        <f>VLOOKUP('Consolidtaed Data'!$E6084,[1]Customers!$A:$B,2,0)</f>
        <v>Jack Stevens</v>
      </c>
      <c r="Q876" s="11">
        <f>WEEKDAY('Consolidtaed Data'!$F6084)</f>
        <v>6</v>
      </c>
      <c r="R876" s="9">
        <f>MONTH('Consolidtaed Data'!$F6084)</f>
        <v>4</v>
      </c>
      <c r="S876" s="9" t="str">
        <f>TEXT(Table3[[#This Row],[Purchase Date]],"MMMM")</f>
        <v>March</v>
      </c>
      <c r="T876" s="9">
        <f>YEAR('Consolidtaed Data'!$F6084)</f>
        <v>2021</v>
      </c>
    </row>
    <row r="877" spans="1:20" x14ac:dyDescent="0.3">
      <c r="A877" s="9" t="s">
        <v>1730</v>
      </c>
      <c r="B877" s="9" t="s">
        <v>301</v>
      </c>
      <c r="C877" s="9" t="s">
        <v>165</v>
      </c>
      <c r="D877" s="9" t="s">
        <v>123</v>
      </c>
      <c r="E877" s="9" t="s">
        <v>1309</v>
      </c>
      <c r="F877" s="10">
        <v>43893</v>
      </c>
      <c r="G877" s="10" t="str">
        <f>VLOOKUP(Table3[[#This Row],[Product ID]],[1]Products!$A:$G,2,0)</f>
        <v>Product 57</v>
      </c>
      <c r="H877" s="22">
        <v>1</v>
      </c>
      <c r="I877" s="9">
        <f>VLOOKUP('Consolidtaed Data'!$B6091,[1]Products!$A:$G,4,0)</f>
        <v>136</v>
      </c>
      <c r="J877" s="9">
        <f>VLOOKUP('Consolidtaed Data'!$B6091,[1]Products!$A:$G,3,0)</f>
        <v>72</v>
      </c>
      <c r="K877" s="9">
        <f>'Consolidtaed Data'!$J6091*'Consolidtaed Data'!$H6091</f>
        <v>5164</v>
      </c>
      <c r="L877" s="9">
        <f>'Consolidtaed Data'!$I6091*'Consolidtaed Data'!$H6091</f>
        <v>9564</v>
      </c>
      <c r="M877" s="9">
        <f>'Consolidtaed Data'!$L6091-'Consolidtaed Data'!$K6091</f>
        <v>1320</v>
      </c>
      <c r="N877" s="9" t="str">
        <f>VLOOKUP('Consolidtaed Data'!$C6091,[1]Locations!$A:$O,2,0)</f>
        <v>Sacramento</v>
      </c>
      <c r="O877" s="9" t="str">
        <f>VLOOKUP('Consolidtaed Data'!$D6091,'[1]Sales People'!$A:$B,2,0)</f>
        <v>Howard Gardner</v>
      </c>
      <c r="P877" s="9" t="str">
        <f>VLOOKUP('Consolidtaed Data'!$E6091,[1]Customers!$A:$B,2,0)</f>
        <v>David Smith</v>
      </c>
      <c r="Q877" s="11">
        <f>WEEKDAY('Consolidtaed Data'!$F6091)</f>
        <v>6</v>
      </c>
      <c r="R877" s="9">
        <f>MONTH('Consolidtaed Data'!$F6091)</f>
        <v>4</v>
      </c>
      <c r="S877" s="9" t="str">
        <f>TEXT(Table3[[#This Row],[Purchase Date]],"MMMM")</f>
        <v>March</v>
      </c>
      <c r="T877" s="9">
        <f>YEAR('Consolidtaed Data'!$F6091)</f>
        <v>2021</v>
      </c>
    </row>
    <row r="878" spans="1:20" x14ac:dyDescent="0.3">
      <c r="A878" s="9" t="s">
        <v>1732</v>
      </c>
      <c r="B878" s="9" t="s">
        <v>177</v>
      </c>
      <c r="C878" s="9" t="s">
        <v>94</v>
      </c>
      <c r="D878" s="9" t="s">
        <v>161</v>
      </c>
      <c r="E878" s="9" t="s">
        <v>515</v>
      </c>
      <c r="F878" s="10">
        <v>43893</v>
      </c>
      <c r="G878" s="10" t="str">
        <f>VLOOKUP(Table3[[#This Row],[Product ID]],[1]Products!$A:$G,2,0)</f>
        <v>Product 5</v>
      </c>
      <c r="H878" s="22">
        <v>1</v>
      </c>
      <c r="I878" s="9">
        <f>VLOOKUP('Consolidtaed Data'!$B6746,[1]Products!$A:$G,4,0)</f>
        <v>847</v>
      </c>
      <c r="J878" s="9">
        <f>VLOOKUP('Consolidtaed Data'!$B6746,[1]Products!$A:$G,3,0)</f>
        <v>534</v>
      </c>
      <c r="K878" s="9">
        <f>'Consolidtaed Data'!$J6746*'Consolidtaed Data'!$H6746</f>
        <v>1295</v>
      </c>
      <c r="L878" s="9">
        <f>'Consolidtaed Data'!$I6746*'Consolidtaed Data'!$H6746</f>
        <v>1639</v>
      </c>
      <c r="M878" s="9">
        <f>'Consolidtaed Data'!$L6746-'Consolidtaed Data'!$K6746</f>
        <v>238</v>
      </c>
      <c r="N878" s="9" t="str">
        <f>VLOOKUP('Consolidtaed Data'!$C6746,[1]Locations!$A:$O,2,0)</f>
        <v>Corona</v>
      </c>
      <c r="O878" s="9" t="str">
        <f>VLOOKUP('Consolidtaed Data'!$D6746,'[1]Sales People'!$A:$B,2,0)</f>
        <v>Kevin Butler</v>
      </c>
      <c r="P878" s="9" t="str">
        <f>VLOOKUP('Consolidtaed Data'!$E6746,[1]Customers!$A:$B,2,0)</f>
        <v>James Armstrong</v>
      </c>
      <c r="Q878" s="11">
        <f>WEEKDAY('Consolidtaed Data'!$F6746)</f>
        <v>7</v>
      </c>
      <c r="R878" s="9">
        <f>MONTH('Consolidtaed Data'!$F6746)</f>
        <v>5</v>
      </c>
      <c r="S878" s="9" t="str">
        <f>TEXT(Table3[[#This Row],[Purchase Date]],"MMMM")</f>
        <v>March</v>
      </c>
      <c r="T878" s="9">
        <f>YEAR('Consolidtaed Data'!$F6746)</f>
        <v>2021</v>
      </c>
    </row>
    <row r="879" spans="1:20" x14ac:dyDescent="0.3">
      <c r="A879" s="9" t="s">
        <v>1733</v>
      </c>
      <c r="B879" s="9" t="s">
        <v>418</v>
      </c>
      <c r="C879" s="9" t="s">
        <v>157</v>
      </c>
      <c r="D879" s="9" t="s">
        <v>105</v>
      </c>
      <c r="E879" s="9" t="s">
        <v>2440</v>
      </c>
      <c r="F879" s="10">
        <v>43893</v>
      </c>
      <c r="G879" s="10" t="str">
        <f>VLOOKUP(Table3[[#This Row],[Product ID]],[1]Products!$A:$G,2,0)</f>
        <v>Product 82</v>
      </c>
      <c r="H879" s="22">
        <v>4</v>
      </c>
      <c r="I879" s="9">
        <f>VLOOKUP('Consolidtaed Data'!$B7209,[1]Products!$A:$G,4,0)</f>
        <v>771</v>
      </c>
      <c r="J879" s="9">
        <f>VLOOKUP('Consolidtaed Data'!$B7209,[1]Products!$A:$G,3,0)</f>
        <v>648</v>
      </c>
      <c r="K879" s="9">
        <f>'Consolidtaed Data'!$J7209*'Consolidtaed Data'!$H7209</f>
        <v>5176</v>
      </c>
      <c r="L879" s="9">
        <f>'Consolidtaed Data'!$I7209*'Consolidtaed Data'!$H7209</f>
        <v>7392</v>
      </c>
      <c r="M879" s="9">
        <f>'Consolidtaed Data'!$L7209-'Consolidtaed Data'!$K7209</f>
        <v>837</v>
      </c>
      <c r="N879" s="9" t="str">
        <f>VLOOKUP('Consolidtaed Data'!$C7209,[1]Locations!$A:$O,2,0)</f>
        <v>Escondido</v>
      </c>
      <c r="O879" s="9" t="str">
        <f>VLOOKUP('Consolidtaed Data'!$D7209,'[1]Sales People'!$A:$B,2,0)</f>
        <v>Howard Gardner</v>
      </c>
      <c r="P879" s="9" t="str">
        <f>VLOOKUP('Consolidtaed Data'!$E7209,[1]Customers!$A:$B,2,0)</f>
        <v>Walter Watson</v>
      </c>
      <c r="Q879" s="11">
        <f>WEEKDAY('Consolidtaed Data'!$F7209)</f>
        <v>5</v>
      </c>
      <c r="R879" s="9">
        <f>MONTH('Consolidtaed Data'!$F7209)</f>
        <v>7</v>
      </c>
      <c r="S879" s="9" t="str">
        <f>TEXT(Table3[[#This Row],[Purchase Date]],"MMMM")</f>
        <v>March</v>
      </c>
      <c r="T879" s="9">
        <f>YEAR('Consolidtaed Data'!$F7209)</f>
        <v>2021</v>
      </c>
    </row>
    <row r="880" spans="1:20" x14ac:dyDescent="0.3">
      <c r="A880" s="9" t="s">
        <v>1735</v>
      </c>
      <c r="B880" s="9" t="s">
        <v>7</v>
      </c>
      <c r="C880" s="9" t="s">
        <v>157</v>
      </c>
      <c r="D880" s="9" t="s">
        <v>68</v>
      </c>
      <c r="E880" s="9" t="s">
        <v>2386</v>
      </c>
      <c r="F880" s="10">
        <v>43893</v>
      </c>
      <c r="G880" s="10" t="str">
        <f>VLOOKUP(Table3[[#This Row],[Product ID]],[1]Products!$A:$G,2,0)</f>
        <v>Product 77</v>
      </c>
      <c r="H880" s="22">
        <v>2</v>
      </c>
      <c r="I880" s="9">
        <f>VLOOKUP('Consolidtaed Data'!$B8055,[1]Products!$A:$G,4,0)</f>
        <v>112</v>
      </c>
      <c r="J880" s="9">
        <f>VLOOKUP('Consolidtaed Data'!$B8055,[1]Products!$A:$G,3,0)</f>
        <v>90</v>
      </c>
      <c r="K880" s="9">
        <f>'Consolidtaed Data'!$J8055*'Consolidtaed Data'!$H8055</f>
        <v>294</v>
      </c>
      <c r="L880" s="9">
        <f>'Consolidtaed Data'!$I8055*'Consolidtaed Data'!$H8055</f>
        <v>368</v>
      </c>
      <c r="M880" s="9">
        <f>'Consolidtaed Data'!$L8055-'Consolidtaed Data'!$K8055</f>
        <v>1659</v>
      </c>
      <c r="N880" s="9" t="str">
        <f>VLOOKUP('Consolidtaed Data'!$C8055,[1]Locations!$A:$O,2,0)</f>
        <v>Santa Clarita</v>
      </c>
      <c r="O880" s="9" t="str">
        <f>VLOOKUP('Consolidtaed Data'!$D8055,'[1]Sales People'!$A:$B,2,0)</f>
        <v>Patrick Ruiz</v>
      </c>
      <c r="P880" s="9" t="str">
        <f>VLOOKUP('Consolidtaed Data'!$E8055,[1]Customers!$A:$B,2,0)</f>
        <v>Shawn Henderson</v>
      </c>
      <c r="Q880" s="11">
        <f>WEEKDAY('Consolidtaed Data'!$F8055)</f>
        <v>1</v>
      </c>
      <c r="R880" s="9">
        <f>MONTH('Consolidtaed Data'!$F8055)</f>
        <v>9</v>
      </c>
      <c r="S880" s="9" t="str">
        <f>TEXT(Table3[[#This Row],[Purchase Date]],"MMMM")</f>
        <v>March</v>
      </c>
      <c r="T880" s="9">
        <f>YEAR('Consolidtaed Data'!$F8055)</f>
        <v>2021</v>
      </c>
    </row>
    <row r="881" spans="1:20" x14ac:dyDescent="0.3">
      <c r="A881" s="9" t="s">
        <v>1737</v>
      </c>
      <c r="B881" s="9" t="s">
        <v>98</v>
      </c>
      <c r="C881" s="9" t="s">
        <v>231</v>
      </c>
      <c r="D881" s="9" t="s">
        <v>220</v>
      </c>
      <c r="E881" s="9" t="s">
        <v>1687</v>
      </c>
      <c r="F881" s="10">
        <v>43893</v>
      </c>
      <c r="G881" s="10" t="str">
        <f>VLOOKUP(Table3[[#This Row],[Product ID]],[1]Products!$A:$G,2,0)</f>
        <v>Product 85</v>
      </c>
      <c r="H881" s="22">
        <v>2</v>
      </c>
      <c r="I881" s="9">
        <f>VLOOKUP('Consolidtaed Data'!$B8287,[1]Products!$A:$G,4,0)</f>
        <v>799</v>
      </c>
      <c r="J881" s="9">
        <f>VLOOKUP('Consolidtaed Data'!$B8287,[1]Products!$A:$G,3,0)</f>
        <v>455</v>
      </c>
      <c r="K881" s="9">
        <f>'Consolidtaed Data'!$J8287*'Consolidtaed Data'!$H8287</f>
        <v>255</v>
      </c>
      <c r="L881" s="9">
        <f>'Consolidtaed Data'!$I8287*'Consolidtaed Data'!$H8287</f>
        <v>392</v>
      </c>
      <c r="M881" s="9">
        <f>'Consolidtaed Data'!$L8287-'Consolidtaed Data'!$K8287</f>
        <v>102</v>
      </c>
      <c r="N881" s="9" t="str">
        <f>VLOOKUP('Consolidtaed Data'!$C8287,[1]Locations!$A:$O,2,0)</f>
        <v>Berkeley</v>
      </c>
      <c r="O881" s="9" t="str">
        <f>VLOOKUP('Consolidtaed Data'!$D8287,'[1]Sales People'!$A:$B,2,0)</f>
        <v>Scott Mason</v>
      </c>
      <c r="P881" s="9" t="str">
        <f>VLOOKUP('Consolidtaed Data'!$E8287,[1]Customers!$A:$B,2,0)</f>
        <v>Billy Miller</v>
      </c>
      <c r="Q881" s="11">
        <f>WEEKDAY('Consolidtaed Data'!$F8287)</f>
        <v>5</v>
      </c>
      <c r="R881" s="9">
        <f>MONTH('Consolidtaed Data'!$F8287)</f>
        <v>9</v>
      </c>
      <c r="S881" s="9" t="str">
        <f>TEXT(Table3[[#This Row],[Purchase Date]],"MMMM")</f>
        <v>March</v>
      </c>
      <c r="T881" s="9">
        <f>YEAR('Consolidtaed Data'!$F8287)</f>
        <v>2021</v>
      </c>
    </row>
    <row r="882" spans="1:20" x14ac:dyDescent="0.3">
      <c r="A882" s="9" t="s">
        <v>1738</v>
      </c>
      <c r="B882" s="9" t="s">
        <v>156</v>
      </c>
      <c r="C882" s="9" t="s">
        <v>344</v>
      </c>
      <c r="D882" s="9" t="s">
        <v>246</v>
      </c>
      <c r="E882" s="9" t="s">
        <v>509</v>
      </c>
      <c r="F882" s="10">
        <v>43893</v>
      </c>
      <c r="G882" s="10" t="str">
        <f>VLOOKUP(Table3[[#This Row],[Product ID]],[1]Products!$A:$G,2,0)</f>
        <v>Product 21</v>
      </c>
      <c r="H882" s="22">
        <v>2</v>
      </c>
      <c r="I882" s="9">
        <f>VLOOKUP('Consolidtaed Data'!$B8592,[1]Products!$A:$G,4,0)</f>
        <v>1635</v>
      </c>
      <c r="J882" s="9">
        <f>VLOOKUP('Consolidtaed Data'!$B8592,[1]Products!$A:$G,3,0)</f>
        <v>1046</v>
      </c>
      <c r="K882" s="9">
        <f>'Consolidtaed Data'!$J8592*'Consolidtaed Data'!$H8592</f>
        <v>562</v>
      </c>
      <c r="L882" s="9">
        <f>'Consolidtaed Data'!$I8592*'Consolidtaed Data'!$H8592</f>
        <v>826</v>
      </c>
      <c r="M882" s="9">
        <f>'Consolidtaed Data'!$L8592-'Consolidtaed Data'!$K8592</f>
        <v>13</v>
      </c>
      <c r="N882" s="9" t="str">
        <f>VLOOKUP('Consolidtaed Data'!$C8592,[1]Locations!$A:$O,2,0)</f>
        <v>Bakersfield</v>
      </c>
      <c r="O882" s="9" t="str">
        <f>VLOOKUP('Consolidtaed Data'!$D8592,'[1]Sales People'!$A:$B,2,0)</f>
        <v>Jimmy Young</v>
      </c>
      <c r="P882" s="9" t="str">
        <f>VLOOKUP('Consolidtaed Data'!$E8592,[1]Customers!$A:$B,2,0)</f>
        <v>Shawn Henderson</v>
      </c>
      <c r="Q882" s="11">
        <f>WEEKDAY('Consolidtaed Data'!$F8592)</f>
        <v>6</v>
      </c>
      <c r="R882" s="9">
        <f>MONTH('Consolidtaed Data'!$F8592)</f>
        <v>10</v>
      </c>
      <c r="S882" s="9" t="str">
        <f>TEXT(Table3[[#This Row],[Purchase Date]],"MMMM")</f>
        <v>March</v>
      </c>
      <c r="T882" s="9">
        <f>YEAR('Consolidtaed Data'!$F8592)</f>
        <v>2021</v>
      </c>
    </row>
    <row r="883" spans="1:20" x14ac:dyDescent="0.3">
      <c r="A883" s="9" t="s">
        <v>1739</v>
      </c>
      <c r="B883" s="9" t="s">
        <v>355</v>
      </c>
      <c r="C883" s="9" t="s">
        <v>90</v>
      </c>
      <c r="D883" s="9" t="s">
        <v>131</v>
      </c>
      <c r="E883" s="9" t="s">
        <v>509</v>
      </c>
      <c r="F883" s="10">
        <v>43893</v>
      </c>
      <c r="G883" s="10" t="str">
        <f>VLOOKUP(Table3[[#This Row],[Product ID]],[1]Products!$A:$G,2,0)</f>
        <v>Product 100</v>
      </c>
      <c r="H883" s="22">
        <v>1</v>
      </c>
      <c r="I883" s="9">
        <f>VLOOKUP('Consolidtaed Data'!$B9206,[1]Products!$A:$G,4,0)</f>
        <v>127</v>
      </c>
      <c r="J883" s="9">
        <f>VLOOKUP('Consolidtaed Data'!$B9206,[1]Products!$A:$G,3,0)</f>
        <v>79</v>
      </c>
      <c r="K883" s="9">
        <f>'Consolidtaed Data'!$J9206*'Consolidtaed Data'!$H9206</f>
        <v>1128</v>
      </c>
      <c r="L883" s="9">
        <f>'Consolidtaed Data'!$I9206*'Consolidtaed Data'!$H9206</f>
        <v>1374</v>
      </c>
      <c r="M883" s="9">
        <f>'Consolidtaed Data'!$L9206-'Consolidtaed Data'!$K9206</f>
        <v>313</v>
      </c>
      <c r="N883" s="9" t="str">
        <f>VLOOKUP('Consolidtaed Data'!$C9206,[1]Locations!$A:$O,2,0)</f>
        <v>Orange</v>
      </c>
      <c r="O883" s="9" t="str">
        <f>VLOOKUP('Consolidtaed Data'!$D9206,'[1]Sales People'!$A:$B,2,0)</f>
        <v>Sean Miller</v>
      </c>
      <c r="P883" s="9" t="str">
        <f>VLOOKUP('Consolidtaed Data'!$E9206,[1]Customers!$A:$B,2,0)</f>
        <v>Jonathan Reed</v>
      </c>
      <c r="Q883" s="11">
        <f>WEEKDAY('Consolidtaed Data'!$F9206)</f>
        <v>7</v>
      </c>
      <c r="R883" s="9">
        <f>MONTH('Consolidtaed Data'!$F9206)</f>
        <v>11</v>
      </c>
      <c r="S883" s="9" t="str">
        <f>TEXT(Table3[[#This Row],[Purchase Date]],"MMMM")</f>
        <v>March</v>
      </c>
      <c r="T883" s="9">
        <f>YEAR('Consolidtaed Data'!$F9206)</f>
        <v>2021</v>
      </c>
    </row>
    <row r="884" spans="1:20" x14ac:dyDescent="0.3">
      <c r="A884" s="9" t="s">
        <v>1740</v>
      </c>
      <c r="B884" s="9" t="s">
        <v>98</v>
      </c>
      <c r="C884" s="9" t="s">
        <v>42</v>
      </c>
      <c r="D884" s="9" t="s">
        <v>374</v>
      </c>
      <c r="E884" s="9" t="s">
        <v>567</v>
      </c>
      <c r="F884" s="10">
        <v>43893</v>
      </c>
      <c r="G884" s="10" t="str">
        <f>VLOOKUP(Table3[[#This Row],[Product ID]],[1]Products!$A:$G,2,0)</f>
        <v>Product 85</v>
      </c>
      <c r="H884" s="22">
        <v>1</v>
      </c>
      <c r="I884" s="9">
        <f>VLOOKUP('Consolidtaed Data'!$B9311,[1]Products!$A:$G,4,0)</f>
        <v>1526</v>
      </c>
      <c r="J884" s="9">
        <f>VLOOKUP('Consolidtaed Data'!$B9311,[1]Products!$A:$G,3,0)</f>
        <v>1251</v>
      </c>
      <c r="K884" s="9">
        <f>'Consolidtaed Data'!$J9311*'Consolidtaed Data'!$H9311</f>
        <v>316</v>
      </c>
      <c r="L884" s="9">
        <f>'Consolidtaed Data'!$I9311*'Consolidtaed Data'!$H9311</f>
        <v>508</v>
      </c>
      <c r="M884" s="9">
        <f>'Consolidtaed Data'!$L9311-'Consolidtaed Data'!$K9311</f>
        <v>2676</v>
      </c>
      <c r="N884" s="9" t="str">
        <f>VLOOKUP('Consolidtaed Data'!$C9311,[1]Locations!$A:$O,2,0)</f>
        <v>Inglewood</v>
      </c>
      <c r="O884" s="9" t="str">
        <f>VLOOKUP('Consolidtaed Data'!$D9311,'[1]Sales People'!$A:$B,2,0)</f>
        <v>Joe Sims</v>
      </c>
      <c r="P884" s="9" t="str">
        <f>VLOOKUP('Consolidtaed Data'!$E9311,[1]Customers!$A:$B,2,0)</f>
        <v>Charles Henderson</v>
      </c>
      <c r="Q884" s="11">
        <f>WEEKDAY('Consolidtaed Data'!$F9311)</f>
        <v>1</v>
      </c>
      <c r="R884" s="9">
        <f>MONTH('Consolidtaed Data'!$F9311)</f>
        <v>12</v>
      </c>
      <c r="S884" s="9" t="str">
        <f>TEXT(Table3[[#This Row],[Purchase Date]],"MMMM")</f>
        <v>March</v>
      </c>
      <c r="T884" s="9">
        <f>YEAR('Consolidtaed Data'!$F9311)</f>
        <v>2021</v>
      </c>
    </row>
    <row r="885" spans="1:20" x14ac:dyDescent="0.3">
      <c r="A885" s="9" t="s">
        <v>1741</v>
      </c>
      <c r="B885" s="9" t="s">
        <v>182</v>
      </c>
      <c r="C885" s="9" t="s">
        <v>289</v>
      </c>
      <c r="D885" s="9" t="s">
        <v>95</v>
      </c>
      <c r="E885" s="9" t="s">
        <v>484</v>
      </c>
      <c r="F885" s="10">
        <v>43893</v>
      </c>
      <c r="G885" s="10" t="str">
        <f>VLOOKUP(Table3[[#This Row],[Product ID]],[1]Products!$A:$G,2,0)</f>
        <v>Product 9</v>
      </c>
      <c r="H885" s="22">
        <v>2</v>
      </c>
      <c r="I885" s="9">
        <f>VLOOKUP('Consolidtaed Data'!$B9403,[1]Products!$A:$G,4,0)</f>
        <v>127</v>
      </c>
      <c r="J885" s="9">
        <f>VLOOKUP('Consolidtaed Data'!$B9403,[1]Products!$A:$G,3,0)</f>
        <v>79</v>
      </c>
      <c r="K885" s="9">
        <f>'Consolidtaed Data'!$J9403*'Consolidtaed Data'!$H9403</f>
        <v>416</v>
      </c>
      <c r="L885" s="9">
        <f>'Consolidtaed Data'!$I9403*'Consolidtaed Data'!$H9403</f>
        <v>603</v>
      </c>
      <c r="M885" s="9">
        <f>'Consolidtaed Data'!$L9403-'Consolidtaed Data'!$K9403</f>
        <v>509</v>
      </c>
      <c r="N885" s="9" t="str">
        <f>VLOOKUP('Consolidtaed Data'!$C9403,[1]Locations!$A:$O,2,0)</f>
        <v>Carlsbad</v>
      </c>
      <c r="O885" s="9" t="str">
        <f>VLOOKUP('Consolidtaed Data'!$D9403,'[1]Sales People'!$A:$B,2,0)</f>
        <v>Ronald Reed</v>
      </c>
      <c r="P885" s="9" t="str">
        <f>VLOOKUP('Consolidtaed Data'!$E9403,[1]Customers!$A:$B,2,0)</f>
        <v>Fred Romero</v>
      </c>
      <c r="Q885" s="11">
        <f>WEEKDAY('Consolidtaed Data'!$F9403)</f>
        <v>7</v>
      </c>
      <c r="R885" s="9">
        <f>MONTH('Consolidtaed Data'!$F9403)</f>
        <v>12</v>
      </c>
      <c r="S885" s="9" t="str">
        <f>TEXT(Table3[[#This Row],[Purchase Date]],"MMMM")</f>
        <v>March</v>
      </c>
      <c r="T885" s="9">
        <f>YEAR('Consolidtaed Data'!$F9403)</f>
        <v>2021</v>
      </c>
    </row>
    <row r="886" spans="1:20" x14ac:dyDescent="0.3">
      <c r="A886" s="9" t="s">
        <v>1742</v>
      </c>
      <c r="B886" s="9" t="s">
        <v>182</v>
      </c>
      <c r="C886" s="9" t="s">
        <v>458</v>
      </c>
      <c r="D886" s="9" t="s">
        <v>329</v>
      </c>
      <c r="E886" s="9" t="s">
        <v>1270</v>
      </c>
      <c r="F886" s="10">
        <v>43893</v>
      </c>
      <c r="G886" s="10" t="str">
        <f>VLOOKUP(Table3[[#This Row],[Product ID]],[1]Products!$A:$G,2,0)</f>
        <v>Product 9</v>
      </c>
      <c r="H886" s="22">
        <v>1</v>
      </c>
      <c r="I886" s="9">
        <f>VLOOKUP('Consolidtaed Data'!$B9643,[1]Products!$A:$G,4,0)</f>
        <v>1351</v>
      </c>
      <c r="J886" s="9">
        <f>VLOOKUP('Consolidtaed Data'!$B9643,[1]Products!$A:$G,3,0)</f>
        <v>1108</v>
      </c>
      <c r="K886" s="9">
        <f>'Consolidtaed Data'!$J9643*'Consolidtaed Data'!$H9643</f>
        <v>871</v>
      </c>
      <c r="L886" s="9">
        <f>'Consolidtaed Data'!$I9643*'Consolidtaed Data'!$H9643</f>
        <v>1708</v>
      </c>
      <c r="M886" s="9">
        <f>'Consolidtaed Data'!$L9643-'Consolidtaed Data'!$K9643</f>
        <v>408</v>
      </c>
      <c r="N886" s="9" t="str">
        <f>VLOOKUP('Consolidtaed Data'!$C9643,[1]Locations!$A:$O,2,0)</f>
        <v>Temecula</v>
      </c>
      <c r="O886" s="9" t="str">
        <f>VLOOKUP('Consolidtaed Data'!$D9643,'[1]Sales People'!$A:$B,2,0)</f>
        <v>Walter Cook</v>
      </c>
      <c r="P886" s="9" t="str">
        <f>VLOOKUP('Consolidtaed Data'!$E9643,[1]Customers!$A:$B,2,0)</f>
        <v>Jimmy Wood</v>
      </c>
      <c r="Q886" s="11">
        <f>WEEKDAY('Consolidtaed Data'!$F9643)</f>
        <v>5</v>
      </c>
      <c r="R886" s="9">
        <f>MONTH('Consolidtaed Data'!$F9643)</f>
        <v>12</v>
      </c>
      <c r="S886" s="9" t="str">
        <f>TEXT(Table3[[#This Row],[Purchase Date]],"MMMM")</f>
        <v>March</v>
      </c>
      <c r="T886" s="9">
        <f>YEAR('Consolidtaed Data'!$F9643)</f>
        <v>2021</v>
      </c>
    </row>
    <row r="887" spans="1:20" x14ac:dyDescent="0.3">
      <c r="A887" s="9" t="s">
        <v>1744</v>
      </c>
      <c r="B887" s="9" t="s">
        <v>188</v>
      </c>
      <c r="C887" s="9" t="s">
        <v>347</v>
      </c>
      <c r="D887" s="9" t="s">
        <v>315</v>
      </c>
      <c r="E887" s="9" t="s">
        <v>399</v>
      </c>
      <c r="F887" s="10">
        <v>43894</v>
      </c>
      <c r="G887" s="10" t="str">
        <f>VLOOKUP(Table3[[#This Row],[Product ID]],[1]Products!$A:$G,2,0)</f>
        <v>Product 63</v>
      </c>
      <c r="H887" s="22">
        <v>3</v>
      </c>
      <c r="I887" s="9">
        <f>VLOOKUP('Consolidtaed Data'!$B5556,[1]Products!$A:$G,4,0)</f>
        <v>1582</v>
      </c>
      <c r="J887" s="9">
        <f>VLOOKUP('Consolidtaed Data'!$B5556,[1]Products!$A:$G,3,0)</f>
        <v>1234</v>
      </c>
      <c r="K887" s="9">
        <f>'Consolidtaed Data'!$J5556*'Consolidtaed Data'!$H5556</f>
        <v>791</v>
      </c>
      <c r="L887" s="9">
        <f>'Consolidtaed Data'!$I5556*'Consolidtaed Data'!$H5556</f>
        <v>1522</v>
      </c>
      <c r="M887" s="9">
        <f>'Consolidtaed Data'!$L5556-'Consolidtaed Data'!$K5556</f>
        <v>982</v>
      </c>
      <c r="N887" s="9" t="str">
        <f>VLOOKUP('Consolidtaed Data'!$C5556,[1]Locations!$A:$O,2,0)</f>
        <v>Murrieta</v>
      </c>
      <c r="O887" s="9" t="str">
        <f>VLOOKUP('Consolidtaed Data'!$D5556,'[1]Sales People'!$A:$B,2,0)</f>
        <v>Carl Hall</v>
      </c>
      <c r="P887" s="9" t="str">
        <f>VLOOKUP('Consolidtaed Data'!$E5556,[1]Customers!$A:$B,2,0)</f>
        <v>Carl Jones</v>
      </c>
      <c r="Q887" s="11">
        <f>WEEKDAY('Consolidtaed Data'!$F5556)</f>
        <v>2</v>
      </c>
      <c r="R887" s="9">
        <f>MONTH('Consolidtaed Data'!$F5556)</f>
        <v>2</v>
      </c>
      <c r="S887" s="9" t="str">
        <f>TEXT(Table3[[#This Row],[Purchase Date]],"MMMM")</f>
        <v>March</v>
      </c>
      <c r="T887" s="9">
        <f>YEAR('Consolidtaed Data'!$F5556)</f>
        <v>2021</v>
      </c>
    </row>
    <row r="888" spans="1:20" x14ac:dyDescent="0.3">
      <c r="A888" s="9" t="s">
        <v>1745</v>
      </c>
      <c r="B888" s="9" t="s">
        <v>418</v>
      </c>
      <c r="C888" s="9" t="s">
        <v>228</v>
      </c>
      <c r="D888" s="9" t="s">
        <v>64</v>
      </c>
      <c r="E888" s="9" t="s">
        <v>135</v>
      </c>
      <c r="F888" s="10">
        <v>43894</v>
      </c>
      <c r="G888" s="10" t="str">
        <f>VLOOKUP(Table3[[#This Row],[Product ID]],[1]Products!$A:$G,2,0)</f>
        <v>Product 82</v>
      </c>
      <c r="H888" s="22">
        <v>1</v>
      </c>
      <c r="I888" s="9">
        <f>VLOOKUP('Consolidtaed Data'!$B5597,[1]Products!$A:$G,4,0)</f>
        <v>1582</v>
      </c>
      <c r="J888" s="9">
        <f>VLOOKUP('Consolidtaed Data'!$B5597,[1]Products!$A:$G,3,0)</f>
        <v>1234</v>
      </c>
      <c r="K888" s="9">
        <f>'Consolidtaed Data'!$J5597*'Consolidtaed Data'!$H5597</f>
        <v>2913</v>
      </c>
      <c r="L888" s="9">
        <f>'Consolidtaed Data'!$I5597*'Consolidtaed Data'!$H5597</f>
        <v>4482</v>
      </c>
      <c r="M888" s="9">
        <f>'Consolidtaed Data'!$L5597-'Consolidtaed Data'!$K5597</f>
        <v>383</v>
      </c>
      <c r="N888" s="9" t="str">
        <f>VLOOKUP('Consolidtaed Data'!$C5597,[1]Locations!$A:$O,2,0)</f>
        <v>West Covina</v>
      </c>
      <c r="O888" s="9" t="str">
        <f>VLOOKUP('Consolidtaed Data'!$D5597,'[1]Sales People'!$A:$B,2,0)</f>
        <v>Gary Rodriguez</v>
      </c>
      <c r="P888" s="9" t="str">
        <f>VLOOKUP('Consolidtaed Data'!$E5597,[1]Customers!$A:$B,2,0)</f>
        <v>Bruce Harris</v>
      </c>
      <c r="Q888" s="11">
        <f>WEEKDAY('Consolidtaed Data'!$F5597)</f>
        <v>6</v>
      </c>
      <c r="R888" s="9">
        <f>MONTH('Consolidtaed Data'!$F5597)</f>
        <v>2</v>
      </c>
      <c r="S888" s="9" t="str">
        <f>TEXT(Table3[[#This Row],[Purchase Date]],"MMMM")</f>
        <v>March</v>
      </c>
      <c r="T888" s="9">
        <f>YEAR('Consolidtaed Data'!$F5597)</f>
        <v>2021</v>
      </c>
    </row>
    <row r="889" spans="1:20" x14ac:dyDescent="0.3">
      <c r="A889" s="9" t="s">
        <v>1747</v>
      </c>
      <c r="B889" s="9" t="s">
        <v>366</v>
      </c>
      <c r="C889" s="9" t="s">
        <v>90</v>
      </c>
      <c r="D889" s="9" t="s">
        <v>402</v>
      </c>
      <c r="E889" s="9" t="s">
        <v>436</v>
      </c>
      <c r="F889" s="10">
        <v>43894</v>
      </c>
      <c r="G889" s="10" t="str">
        <f>VLOOKUP(Table3[[#This Row],[Product ID]],[1]Products!$A:$G,2,0)</f>
        <v>Product 39</v>
      </c>
      <c r="H889" s="22">
        <v>2</v>
      </c>
      <c r="I889" s="9">
        <f>VLOOKUP('Consolidtaed Data'!$B5680,[1]Products!$A:$G,4,0)</f>
        <v>1972</v>
      </c>
      <c r="J889" s="9">
        <f>VLOOKUP('Consolidtaed Data'!$B5680,[1]Products!$A:$G,3,0)</f>
        <v>1321</v>
      </c>
      <c r="K889" s="9">
        <f>'Consolidtaed Data'!$J5680*'Consolidtaed Data'!$H5680</f>
        <v>376</v>
      </c>
      <c r="L889" s="9">
        <f>'Consolidtaed Data'!$I5680*'Consolidtaed Data'!$H5680</f>
        <v>458</v>
      </c>
      <c r="M889" s="9">
        <f>'Consolidtaed Data'!$L5680-'Consolidtaed Data'!$K5680</f>
        <v>565</v>
      </c>
      <c r="N889" s="9" t="str">
        <f>VLOOKUP('Consolidtaed Data'!$C5680,[1]Locations!$A:$O,2,0)</f>
        <v>San Jose</v>
      </c>
      <c r="O889" s="9" t="str">
        <f>VLOOKUP('Consolidtaed Data'!$D5680,'[1]Sales People'!$A:$B,2,0)</f>
        <v>Kevin Butler</v>
      </c>
      <c r="P889" s="9" t="str">
        <f>VLOOKUP('Consolidtaed Data'!$E5680,[1]Customers!$A:$B,2,0)</f>
        <v>George Lewis</v>
      </c>
      <c r="Q889" s="11">
        <f>WEEKDAY('Consolidtaed Data'!$F5680)</f>
        <v>4</v>
      </c>
      <c r="R889" s="9">
        <f>MONTH('Consolidtaed Data'!$F5680)</f>
        <v>2</v>
      </c>
      <c r="S889" s="9" t="str">
        <f>TEXT(Table3[[#This Row],[Purchase Date]],"MMMM")</f>
        <v>March</v>
      </c>
      <c r="T889" s="9">
        <f>YEAR('Consolidtaed Data'!$F5680)</f>
        <v>2021</v>
      </c>
    </row>
    <row r="890" spans="1:20" x14ac:dyDescent="0.3">
      <c r="A890" s="9" t="s">
        <v>1748</v>
      </c>
      <c r="B890" s="9" t="s">
        <v>185</v>
      </c>
      <c r="C890" s="9" t="s">
        <v>104</v>
      </c>
      <c r="D890" s="9" t="s">
        <v>31</v>
      </c>
      <c r="E890" s="9" t="s">
        <v>606</v>
      </c>
      <c r="F890" s="10">
        <v>43894</v>
      </c>
      <c r="G890" s="10" t="str">
        <f>VLOOKUP(Table3[[#This Row],[Product ID]],[1]Products!$A:$G,2,0)</f>
        <v>Product 65</v>
      </c>
      <c r="H890" s="22">
        <v>3</v>
      </c>
      <c r="I890" s="9">
        <f>VLOOKUP('Consolidtaed Data'!$B6284,[1]Products!$A:$G,4,0)</f>
        <v>817</v>
      </c>
      <c r="J890" s="9">
        <f>VLOOKUP('Consolidtaed Data'!$B6284,[1]Products!$A:$G,3,0)</f>
        <v>409</v>
      </c>
      <c r="K890" s="9">
        <f>'Consolidtaed Data'!$J6284*'Consolidtaed Data'!$H6284</f>
        <v>971</v>
      </c>
      <c r="L890" s="9">
        <f>'Consolidtaed Data'!$I6284*'Consolidtaed Data'!$H6284</f>
        <v>1798</v>
      </c>
      <c r="M890" s="9">
        <f>'Consolidtaed Data'!$L6284-'Consolidtaed Data'!$K6284</f>
        <v>376</v>
      </c>
      <c r="N890" s="9" t="str">
        <f>VLOOKUP('Consolidtaed Data'!$C6284,[1]Locations!$A:$O,2,0)</f>
        <v>Oxnard</v>
      </c>
      <c r="O890" s="9" t="str">
        <f>VLOOKUP('Consolidtaed Data'!$D6284,'[1]Sales People'!$A:$B,2,0)</f>
        <v>Charles Harper</v>
      </c>
      <c r="P890" s="9" t="str">
        <f>VLOOKUP('Consolidtaed Data'!$E6284,[1]Customers!$A:$B,2,0)</f>
        <v>Russell Boyd</v>
      </c>
      <c r="Q890" s="11">
        <f>WEEKDAY('Consolidtaed Data'!$F6284)</f>
        <v>4</v>
      </c>
      <c r="R890" s="9">
        <f>MONTH('Consolidtaed Data'!$F6284)</f>
        <v>4</v>
      </c>
      <c r="S890" s="9" t="str">
        <f>TEXT(Table3[[#This Row],[Purchase Date]],"MMMM")</f>
        <v>March</v>
      </c>
      <c r="T890" s="9">
        <f>YEAR('Consolidtaed Data'!$F6284)</f>
        <v>2021</v>
      </c>
    </row>
    <row r="891" spans="1:20" x14ac:dyDescent="0.3">
      <c r="A891" s="9" t="s">
        <v>1749</v>
      </c>
      <c r="B891" s="9" t="s">
        <v>151</v>
      </c>
      <c r="C891" s="9" t="s">
        <v>165</v>
      </c>
      <c r="D891" s="9" t="s">
        <v>329</v>
      </c>
      <c r="E891" s="9" t="s">
        <v>299</v>
      </c>
      <c r="F891" s="10">
        <v>43894</v>
      </c>
      <c r="G891" s="10" t="str">
        <f>VLOOKUP(Table3[[#This Row],[Product ID]],[1]Products!$A:$G,2,0)</f>
        <v>Product 94</v>
      </c>
      <c r="H891" s="22">
        <v>2</v>
      </c>
      <c r="I891" s="9">
        <f>VLOOKUP('Consolidtaed Data'!$B6363,[1]Products!$A:$G,4,0)</f>
        <v>913</v>
      </c>
      <c r="J891" s="9">
        <f>VLOOKUP('Consolidtaed Data'!$B6363,[1]Products!$A:$G,3,0)</f>
        <v>584</v>
      </c>
      <c r="K891" s="9">
        <f>'Consolidtaed Data'!$J6363*'Consolidtaed Data'!$H6363</f>
        <v>1744</v>
      </c>
      <c r="L891" s="9">
        <f>'Consolidtaed Data'!$I6363*'Consolidtaed Data'!$H6363</f>
        <v>3486</v>
      </c>
      <c r="M891" s="9">
        <f>'Consolidtaed Data'!$L6363-'Consolidtaed Data'!$K6363</f>
        <v>140</v>
      </c>
      <c r="N891" s="9" t="str">
        <f>VLOOKUP('Consolidtaed Data'!$C6363,[1]Locations!$A:$O,2,0)</f>
        <v>West Covina</v>
      </c>
      <c r="O891" s="9" t="str">
        <f>VLOOKUP('Consolidtaed Data'!$D6363,'[1]Sales People'!$A:$B,2,0)</f>
        <v>Fred Robertson</v>
      </c>
      <c r="P891" s="9" t="str">
        <f>VLOOKUP('Consolidtaed Data'!$E6363,[1]Customers!$A:$B,2,0)</f>
        <v>Brian Taylor</v>
      </c>
      <c r="Q891" s="11">
        <f>WEEKDAY('Consolidtaed Data'!$F6363)</f>
        <v>3</v>
      </c>
      <c r="R891" s="9">
        <f>MONTH('Consolidtaed Data'!$F6363)</f>
        <v>4</v>
      </c>
      <c r="S891" s="9" t="str">
        <f>TEXT(Table3[[#This Row],[Purchase Date]],"MMMM")</f>
        <v>March</v>
      </c>
      <c r="T891" s="9">
        <f>YEAR('Consolidtaed Data'!$F6363)</f>
        <v>2021</v>
      </c>
    </row>
    <row r="892" spans="1:20" x14ac:dyDescent="0.3">
      <c r="A892" s="9" t="s">
        <v>1750</v>
      </c>
      <c r="B892" s="9" t="s">
        <v>204</v>
      </c>
      <c r="C892" s="9" t="s">
        <v>82</v>
      </c>
      <c r="D892" s="9" t="s">
        <v>73</v>
      </c>
      <c r="E892" s="9" t="s">
        <v>2181</v>
      </c>
      <c r="F892" s="10">
        <v>43894</v>
      </c>
      <c r="G892" s="10" t="str">
        <f>VLOOKUP(Table3[[#This Row],[Product ID]],[1]Products!$A:$G,2,0)</f>
        <v>Product 101</v>
      </c>
      <c r="H892" s="22">
        <v>1</v>
      </c>
      <c r="I892" s="9">
        <f>VLOOKUP('Consolidtaed Data'!$B6371,[1]Products!$A:$G,4,0)</f>
        <v>112</v>
      </c>
      <c r="J892" s="9">
        <f>VLOOKUP('Consolidtaed Data'!$B6371,[1]Products!$A:$G,3,0)</f>
        <v>90</v>
      </c>
      <c r="K892" s="9">
        <f>'Consolidtaed Data'!$J6371*'Consolidtaed Data'!$H6371</f>
        <v>416</v>
      </c>
      <c r="L892" s="9">
        <f>'Consolidtaed Data'!$I6371*'Consolidtaed Data'!$H6371</f>
        <v>800</v>
      </c>
      <c r="M892" s="9">
        <f>'Consolidtaed Data'!$L6371-'Consolidtaed Data'!$K6371</f>
        <v>2067</v>
      </c>
      <c r="N892" s="9" t="str">
        <f>VLOOKUP('Consolidtaed Data'!$C6371,[1]Locations!$A:$O,2,0)</f>
        <v>Rialto</v>
      </c>
      <c r="O892" s="9" t="str">
        <f>VLOOKUP('Consolidtaed Data'!$D6371,'[1]Sales People'!$A:$B,2,0)</f>
        <v>Jeremy Mendoza</v>
      </c>
      <c r="P892" s="9" t="str">
        <f>VLOOKUP('Consolidtaed Data'!$E6371,[1]Customers!$A:$B,2,0)</f>
        <v>Jesse Hill</v>
      </c>
      <c r="Q892" s="11">
        <f>WEEKDAY('Consolidtaed Data'!$F6371)</f>
        <v>4</v>
      </c>
      <c r="R892" s="9">
        <f>MONTH('Consolidtaed Data'!$F6371)</f>
        <v>4</v>
      </c>
      <c r="S892" s="9" t="str">
        <f>TEXT(Table3[[#This Row],[Purchase Date]],"MMMM")</f>
        <v>March</v>
      </c>
      <c r="T892" s="9">
        <f>YEAR('Consolidtaed Data'!$F6371)</f>
        <v>2021</v>
      </c>
    </row>
    <row r="893" spans="1:20" x14ac:dyDescent="0.3">
      <c r="A893" s="9" t="s">
        <v>1752</v>
      </c>
      <c r="B893" s="9" t="s">
        <v>225</v>
      </c>
      <c r="C893" s="9" t="s">
        <v>412</v>
      </c>
      <c r="D893" s="9" t="s">
        <v>13</v>
      </c>
      <c r="E893" s="9" t="s">
        <v>312</v>
      </c>
      <c r="F893" s="10">
        <v>43894</v>
      </c>
      <c r="G893" s="10" t="str">
        <f>VLOOKUP(Table3[[#This Row],[Product ID]],[1]Products!$A:$G,2,0)</f>
        <v>Product 24</v>
      </c>
      <c r="H893" s="22">
        <v>4</v>
      </c>
      <c r="I893" s="9">
        <f>VLOOKUP('Consolidtaed Data'!$B6821,[1]Products!$A:$G,4,0)</f>
        <v>2495</v>
      </c>
      <c r="J893" s="9">
        <f>VLOOKUP('Consolidtaed Data'!$B6821,[1]Products!$A:$G,3,0)</f>
        <v>1896</v>
      </c>
      <c r="K893" s="9">
        <f>'Consolidtaed Data'!$J6821*'Consolidtaed Data'!$H6821</f>
        <v>900</v>
      </c>
      <c r="L893" s="9">
        <f>'Consolidtaed Data'!$I6821*'Consolidtaed Data'!$H6821</f>
        <v>1636</v>
      </c>
      <c r="M893" s="9">
        <f>'Consolidtaed Data'!$L6821-'Consolidtaed Data'!$K6821</f>
        <v>280</v>
      </c>
      <c r="N893" s="9" t="str">
        <f>VLOOKUP('Consolidtaed Data'!$C6821,[1]Locations!$A:$O,2,0)</f>
        <v>Vista</v>
      </c>
      <c r="O893" s="9" t="str">
        <f>VLOOKUP('Consolidtaed Data'!$D6821,'[1]Sales People'!$A:$B,2,0)</f>
        <v>Kevin Butler</v>
      </c>
      <c r="P893" s="9" t="str">
        <f>VLOOKUP('Consolidtaed Data'!$E6821,[1]Customers!$A:$B,2,0)</f>
        <v>Bobby Burton</v>
      </c>
      <c r="Q893" s="11">
        <f>WEEKDAY('Consolidtaed Data'!$F6821)</f>
        <v>5</v>
      </c>
      <c r="R893" s="9">
        <f>MONTH('Consolidtaed Data'!$F6821)</f>
        <v>6</v>
      </c>
      <c r="S893" s="9" t="str">
        <f>TEXT(Table3[[#This Row],[Purchase Date]],"MMMM")</f>
        <v>March</v>
      </c>
      <c r="T893" s="9">
        <f>YEAR('Consolidtaed Data'!$F6821)</f>
        <v>2021</v>
      </c>
    </row>
    <row r="894" spans="1:20" x14ac:dyDescent="0.3">
      <c r="A894" s="9" t="s">
        <v>1753</v>
      </c>
      <c r="B894" s="9" t="s">
        <v>219</v>
      </c>
      <c r="C894" s="9" t="s">
        <v>226</v>
      </c>
      <c r="D894" s="9" t="s">
        <v>206</v>
      </c>
      <c r="E894" s="9" t="s">
        <v>1866</v>
      </c>
      <c r="F894" s="10">
        <v>43894</v>
      </c>
      <c r="G894" s="10" t="str">
        <f>VLOOKUP(Table3[[#This Row],[Product ID]],[1]Products!$A:$G,2,0)</f>
        <v>Product 35</v>
      </c>
      <c r="H894" s="22">
        <v>1</v>
      </c>
      <c r="I894" s="9">
        <f>VLOOKUP('Consolidtaed Data'!$B6921,[1]Products!$A:$G,4,0)</f>
        <v>400</v>
      </c>
      <c r="J894" s="9">
        <f>VLOOKUP('Consolidtaed Data'!$B6921,[1]Products!$A:$G,3,0)</f>
        <v>208</v>
      </c>
      <c r="K894" s="9">
        <f>'Consolidtaed Data'!$J6921*'Consolidtaed Data'!$H6921</f>
        <v>1200</v>
      </c>
      <c r="L894" s="9">
        <f>'Consolidtaed Data'!$I6921*'Consolidtaed Data'!$H6921</f>
        <v>2182</v>
      </c>
      <c r="M894" s="9">
        <f>'Consolidtaed Data'!$L6921-'Consolidtaed Data'!$K6921</f>
        <v>313</v>
      </c>
      <c r="N894" s="9" t="str">
        <f>VLOOKUP('Consolidtaed Data'!$C6921,[1]Locations!$A:$O,2,0)</f>
        <v>Pasadena</v>
      </c>
      <c r="O894" s="9" t="str">
        <f>VLOOKUP('Consolidtaed Data'!$D6921,'[1]Sales People'!$A:$B,2,0)</f>
        <v>Christopher Tucker</v>
      </c>
      <c r="P894" s="9" t="str">
        <f>VLOOKUP('Consolidtaed Data'!$E6921,[1]Customers!$A:$B,2,0)</f>
        <v>Randy Hayes</v>
      </c>
      <c r="Q894" s="11">
        <f>WEEKDAY('Consolidtaed Data'!$F6921)</f>
        <v>6</v>
      </c>
      <c r="R894" s="9">
        <f>MONTH('Consolidtaed Data'!$F6921)</f>
        <v>6</v>
      </c>
      <c r="S894" s="9" t="str">
        <f>TEXT(Table3[[#This Row],[Purchase Date]],"MMMM")</f>
        <v>March</v>
      </c>
      <c r="T894" s="9">
        <f>YEAR('Consolidtaed Data'!$F6921)</f>
        <v>2021</v>
      </c>
    </row>
    <row r="895" spans="1:20" x14ac:dyDescent="0.3">
      <c r="A895" s="9" t="s">
        <v>1754</v>
      </c>
      <c r="B895" s="9" t="s">
        <v>355</v>
      </c>
      <c r="C895" s="9" t="s">
        <v>42</v>
      </c>
      <c r="D895" s="9" t="s">
        <v>83</v>
      </c>
      <c r="E895" s="9" t="s">
        <v>1065</v>
      </c>
      <c r="F895" s="10">
        <v>43894</v>
      </c>
      <c r="G895" s="10" t="str">
        <f>VLOOKUP(Table3[[#This Row],[Product ID]],[1]Products!$A:$G,2,0)</f>
        <v>Product 100</v>
      </c>
      <c r="H895" s="22">
        <v>1</v>
      </c>
      <c r="I895" s="9">
        <f>VLOOKUP('Consolidtaed Data'!$B7030,[1]Products!$A:$G,4,0)</f>
        <v>123</v>
      </c>
      <c r="J895" s="9">
        <f>VLOOKUP('Consolidtaed Data'!$B7030,[1]Products!$A:$G,3,0)</f>
        <v>84</v>
      </c>
      <c r="K895" s="9">
        <f>'Consolidtaed Data'!$J7030*'Consolidtaed Data'!$H7030</f>
        <v>1168</v>
      </c>
      <c r="L895" s="9">
        <f>'Consolidtaed Data'!$I7030*'Consolidtaed Data'!$H7030</f>
        <v>1826</v>
      </c>
      <c r="M895" s="9">
        <f>'Consolidtaed Data'!$L7030-'Consolidtaed Data'!$K7030</f>
        <v>147</v>
      </c>
      <c r="N895" s="9" t="str">
        <f>VLOOKUP('Consolidtaed Data'!$C7030,[1]Locations!$A:$O,2,0)</f>
        <v>Modesto</v>
      </c>
      <c r="O895" s="9" t="str">
        <f>VLOOKUP('Consolidtaed Data'!$D7030,'[1]Sales People'!$A:$B,2,0)</f>
        <v>Ernest Wagner</v>
      </c>
      <c r="P895" s="9" t="str">
        <f>VLOOKUP('Consolidtaed Data'!$E7030,[1]Customers!$A:$B,2,0)</f>
        <v>Scott Roberts</v>
      </c>
      <c r="Q895" s="11">
        <f>WEEKDAY('Consolidtaed Data'!$F7030)</f>
        <v>7</v>
      </c>
      <c r="R895" s="9">
        <f>MONTH('Consolidtaed Data'!$F7030)</f>
        <v>6</v>
      </c>
      <c r="S895" s="9" t="str">
        <f>TEXT(Table3[[#This Row],[Purchase Date]],"MMMM")</f>
        <v>March</v>
      </c>
      <c r="T895" s="9">
        <f>YEAR('Consolidtaed Data'!$F7030)</f>
        <v>2021</v>
      </c>
    </row>
    <row r="896" spans="1:20" x14ac:dyDescent="0.3">
      <c r="A896" s="9" t="s">
        <v>1755</v>
      </c>
      <c r="B896" s="9" t="s">
        <v>156</v>
      </c>
      <c r="C896" s="9" t="s">
        <v>289</v>
      </c>
      <c r="D896" s="9" t="s">
        <v>51</v>
      </c>
      <c r="E896" s="9" t="s">
        <v>401</v>
      </c>
      <c r="F896" s="10">
        <v>43894</v>
      </c>
      <c r="G896" s="10" t="str">
        <f>VLOOKUP(Table3[[#This Row],[Product ID]],[1]Products!$A:$G,2,0)</f>
        <v>Product 21</v>
      </c>
      <c r="H896" s="22">
        <v>3</v>
      </c>
      <c r="I896" s="9">
        <f>VLOOKUP('Consolidtaed Data'!$B7610,[1]Products!$A:$G,4,0)</f>
        <v>1725</v>
      </c>
      <c r="J896" s="9">
        <f>VLOOKUP('Consolidtaed Data'!$B7610,[1]Products!$A:$G,3,0)</f>
        <v>1363</v>
      </c>
      <c r="K896" s="9">
        <f>'Consolidtaed Data'!$J7610*'Consolidtaed Data'!$H7610</f>
        <v>130</v>
      </c>
      <c r="L896" s="9">
        <f>'Consolidtaed Data'!$I7610*'Consolidtaed Data'!$H7610</f>
        <v>181</v>
      </c>
      <c r="M896" s="9">
        <f>'Consolidtaed Data'!$L7610-'Consolidtaed Data'!$K7610</f>
        <v>1149</v>
      </c>
      <c r="N896" s="9" t="str">
        <f>VLOOKUP('Consolidtaed Data'!$C7610,[1]Locations!$A:$O,2,0)</f>
        <v>Hayward</v>
      </c>
      <c r="O896" s="9" t="str">
        <f>VLOOKUP('Consolidtaed Data'!$D7610,'[1]Sales People'!$A:$B,2,0)</f>
        <v>Ryan Butler</v>
      </c>
      <c r="P896" s="9" t="str">
        <f>VLOOKUP('Consolidtaed Data'!$E7610,[1]Customers!$A:$B,2,0)</f>
        <v>Christopher Ramos</v>
      </c>
      <c r="Q896" s="11">
        <f>WEEKDAY('Consolidtaed Data'!$F7610)</f>
        <v>1</v>
      </c>
      <c r="R896" s="9">
        <f>MONTH('Consolidtaed Data'!$F7610)</f>
        <v>8</v>
      </c>
      <c r="S896" s="9" t="str">
        <f>TEXT(Table3[[#This Row],[Purchase Date]],"MMMM")</f>
        <v>March</v>
      </c>
      <c r="T896" s="9">
        <f>YEAR('Consolidtaed Data'!$F7610)</f>
        <v>2021</v>
      </c>
    </row>
    <row r="897" spans="1:20" x14ac:dyDescent="0.3">
      <c r="A897" s="9" t="s">
        <v>1756</v>
      </c>
      <c r="B897" s="9" t="s">
        <v>712</v>
      </c>
      <c r="C897" s="9" t="s">
        <v>90</v>
      </c>
      <c r="D897" s="9" t="s">
        <v>326</v>
      </c>
      <c r="E897" s="9" t="s">
        <v>1687</v>
      </c>
      <c r="F897" s="10">
        <v>43894</v>
      </c>
      <c r="G897" s="10" t="str">
        <f>VLOOKUP(Table3[[#This Row],[Product ID]],[1]Products!$A:$G,2,0)</f>
        <v>Product 32</v>
      </c>
      <c r="H897" s="22">
        <v>1</v>
      </c>
      <c r="I897" s="9">
        <f>VLOOKUP('Consolidtaed Data'!$B8206,[1]Products!$A:$G,4,0)</f>
        <v>771</v>
      </c>
      <c r="J897" s="9">
        <f>VLOOKUP('Consolidtaed Data'!$B8206,[1]Products!$A:$G,3,0)</f>
        <v>648</v>
      </c>
      <c r="K897" s="9">
        <f>'Consolidtaed Data'!$J8206*'Consolidtaed Data'!$H8206</f>
        <v>5204</v>
      </c>
      <c r="L897" s="9">
        <f>'Consolidtaed Data'!$I8206*'Consolidtaed Data'!$H8206</f>
        <v>6348</v>
      </c>
      <c r="M897" s="9">
        <f>'Consolidtaed Data'!$L8206-'Consolidtaed Data'!$K8206</f>
        <v>2216</v>
      </c>
      <c r="N897" s="9" t="str">
        <f>VLOOKUP('Consolidtaed Data'!$C8206,[1]Locations!$A:$O,2,0)</f>
        <v>Elk Grove</v>
      </c>
      <c r="O897" s="9" t="str">
        <f>VLOOKUP('Consolidtaed Data'!$D8206,'[1]Sales People'!$A:$B,2,0)</f>
        <v>Patrick Ruiz</v>
      </c>
      <c r="P897" s="9" t="str">
        <f>VLOOKUP('Consolidtaed Data'!$E8206,[1]Customers!$A:$B,2,0)</f>
        <v>Stephen Payne</v>
      </c>
      <c r="Q897" s="11">
        <f>WEEKDAY('Consolidtaed Data'!$F8206)</f>
        <v>5</v>
      </c>
      <c r="R897" s="9">
        <f>MONTH('Consolidtaed Data'!$F8206)</f>
        <v>9</v>
      </c>
      <c r="S897" s="9" t="str">
        <f>TEXT(Table3[[#This Row],[Purchase Date]],"MMMM")</f>
        <v>March</v>
      </c>
      <c r="T897" s="9">
        <f>YEAR('Consolidtaed Data'!$F8206)</f>
        <v>2021</v>
      </c>
    </row>
    <row r="898" spans="1:20" x14ac:dyDescent="0.3">
      <c r="A898" s="9" t="s">
        <v>1757</v>
      </c>
      <c r="B898" s="9" t="s">
        <v>369</v>
      </c>
      <c r="C898" s="9" t="s">
        <v>21</v>
      </c>
      <c r="D898" s="9" t="s">
        <v>51</v>
      </c>
      <c r="E898" s="9" t="s">
        <v>657</v>
      </c>
      <c r="F898" s="10">
        <v>43894</v>
      </c>
      <c r="G898" s="10" t="str">
        <f>VLOOKUP(Table3[[#This Row],[Product ID]],[1]Products!$A:$G,2,0)</f>
        <v>Product 8</v>
      </c>
      <c r="H898" s="22">
        <v>1</v>
      </c>
      <c r="I898" s="9">
        <f>VLOOKUP('Consolidtaed Data'!$B8433,[1]Products!$A:$G,4,0)</f>
        <v>1405</v>
      </c>
      <c r="J898" s="9">
        <f>VLOOKUP('Consolidtaed Data'!$B8433,[1]Products!$A:$G,3,0)</f>
        <v>1054</v>
      </c>
      <c r="K898" s="9">
        <f>'Consolidtaed Data'!$J8433*'Consolidtaed Data'!$H8433</f>
        <v>216</v>
      </c>
      <c r="L898" s="9">
        <f>'Consolidtaed Data'!$I8433*'Consolidtaed Data'!$H8433</f>
        <v>408</v>
      </c>
      <c r="M898" s="9">
        <f>'Consolidtaed Data'!$L8433-'Consolidtaed Data'!$K8433</f>
        <v>265</v>
      </c>
      <c r="N898" s="9" t="str">
        <f>VLOOKUP('Consolidtaed Data'!$C8433,[1]Locations!$A:$O,2,0)</f>
        <v>Oakland</v>
      </c>
      <c r="O898" s="9" t="str">
        <f>VLOOKUP('Consolidtaed Data'!$D8433,'[1]Sales People'!$A:$B,2,0)</f>
        <v>Charles Harper</v>
      </c>
      <c r="P898" s="9" t="str">
        <f>VLOOKUP('Consolidtaed Data'!$E8433,[1]Customers!$A:$B,2,0)</f>
        <v>Frank Webb</v>
      </c>
      <c r="Q898" s="11">
        <f>WEEKDAY('Consolidtaed Data'!$F8433)</f>
        <v>1</v>
      </c>
      <c r="R898" s="9">
        <f>MONTH('Consolidtaed Data'!$F8433)</f>
        <v>10</v>
      </c>
      <c r="S898" s="9" t="str">
        <f>TEXT(Table3[[#This Row],[Purchase Date]],"MMMM")</f>
        <v>March</v>
      </c>
      <c r="T898" s="9">
        <f>YEAR('Consolidtaed Data'!$F8433)</f>
        <v>2021</v>
      </c>
    </row>
    <row r="899" spans="1:20" x14ac:dyDescent="0.3">
      <c r="A899" s="9" t="s">
        <v>1758</v>
      </c>
      <c r="B899" s="9" t="s">
        <v>225</v>
      </c>
      <c r="C899" s="9" t="s">
        <v>122</v>
      </c>
      <c r="D899" s="9" t="s">
        <v>95</v>
      </c>
      <c r="E899" s="9" t="s">
        <v>627</v>
      </c>
      <c r="F899" s="10">
        <v>43894</v>
      </c>
      <c r="G899" s="10" t="str">
        <f>VLOOKUP(Table3[[#This Row],[Product ID]],[1]Products!$A:$G,2,0)</f>
        <v>Product 24</v>
      </c>
      <c r="H899" s="22">
        <v>1</v>
      </c>
      <c r="I899" s="9">
        <f>VLOOKUP('Consolidtaed Data'!$B8570,[1]Products!$A:$G,4,0)</f>
        <v>1405</v>
      </c>
      <c r="J899" s="9">
        <f>VLOOKUP('Consolidtaed Data'!$B8570,[1]Products!$A:$G,3,0)</f>
        <v>1054</v>
      </c>
      <c r="K899" s="9">
        <f>'Consolidtaed Data'!$J8570*'Consolidtaed Data'!$H8570</f>
        <v>4360</v>
      </c>
      <c r="L899" s="9">
        <f>'Consolidtaed Data'!$I8570*'Consolidtaed Data'!$H8570</f>
        <v>5520</v>
      </c>
      <c r="M899" s="9">
        <f>'Consolidtaed Data'!$L8570-'Consolidtaed Data'!$K8570</f>
        <v>328</v>
      </c>
      <c r="N899" s="9" t="str">
        <f>VLOOKUP('Consolidtaed Data'!$C8570,[1]Locations!$A:$O,2,0)</f>
        <v>Berkeley</v>
      </c>
      <c r="O899" s="9" t="str">
        <f>VLOOKUP('Consolidtaed Data'!$D8570,'[1]Sales People'!$A:$B,2,0)</f>
        <v>Walter Cook</v>
      </c>
      <c r="P899" s="9" t="str">
        <f>VLOOKUP('Consolidtaed Data'!$E8570,[1]Customers!$A:$B,2,0)</f>
        <v>Brandon Wright</v>
      </c>
      <c r="Q899" s="11">
        <f>WEEKDAY('Consolidtaed Data'!$F8570)</f>
        <v>4</v>
      </c>
      <c r="R899" s="9">
        <f>MONTH('Consolidtaed Data'!$F8570)</f>
        <v>10</v>
      </c>
      <c r="S899" s="9" t="str">
        <f>TEXT(Table3[[#This Row],[Purchase Date]],"MMMM")</f>
        <v>March</v>
      </c>
      <c r="T899" s="9">
        <f>YEAR('Consolidtaed Data'!$F8570)</f>
        <v>2021</v>
      </c>
    </row>
    <row r="900" spans="1:20" x14ac:dyDescent="0.3">
      <c r="A900" s="9" t="s">
        <v>1759</v>
      </c>
      <c r="B900" s="9" t="s">
        <v>168</v>
      </c>
      <c r="C900" s="9" t="s">
        <v>63</v>
      </c>
      <c r="D900" s="9" t="s">
        <v>80</v>
      </c>
      <c r="E900" s="9" t="s">
        <v>903</v>
      </c>
      <c r="F900" s="10">
        <v>43894</v>
      </c>
      <c r="G900" s="10" t="str">
        <f>VLOOKUP(Table3[[#This Row],[Product ID]],[1]Products!$A:$G,2,0)</f>
        <v>Product 26</v>
      </c>
      <c r="H900" s="22">
        <v>1</v>
      </c>
      <c r="I900" s="9">
        <f>VLOOKUP('Consolidtaed Data'!$B8597,[1]Products!$A:$G,4,0)</f>
        <v>1353</v>
      </c>
      <c r="J900" s="9">
        <f>VLOOKUP('Consolidtaed Data'!$B8597,[1]Products!$A:$G,3,0)</f>
        <v>947</v>
      </c>
      <c r="K900" s="9">
        <f>'Consolidtaed Data'!$J8597*'Consolidtaed Data'!$H8597</f>
        <v>4329</v>
      </c>
      <c r="L900" s="9">
        <f>'Consolidtaed Data'!$I8597*'Consolidtaed Data'!$H8597</f>
        <v>5478</v>
      </c>
      <c r="M900" s="9">
        <f>'Consolidtaed Data'!$L8597-'Consolidtaed Data'!$K8597</f>
        <v>1056</v>
      </c>
      <c r="N900" s="9" t="str">
        <f>VLOOKUP('Consolidtaed Data'!$C8597,[1]Locations!$A:$O,2,0)</f>
        <v>Oxnard</v>
      </c>
      <c r="O900" s="9" t="str">
        <f>VLOOKUP('Consolidtaed Data'!$D8597,'[1]Sales People'!$A:$B,2,0)</f>
        <v>Kevin Butler</v>
      </c>
      <c r="P900" s="9" t="str">
        <f>VLOOKUP('Consolidtaed Data'!$E8597,[1]Customers!$A:$B,2,0)</f>
        <v>Charles Montgomery</v>
      </c>
      <c r="Q900" s="11">
        <f>WEEKDAY('Consolidtaed Data'!$F8597)</f>
        <v>6</v>
      </c>
      <c r="R900" s="9">
        <f>MONTH('Consolidtaed Data'!$F8597)</f>
        <v>10</v>
      </c>
      <c r="S900" s="9" t="str">
        <f>TEXT(Table3[[#This Row],[Purchase Date]],"MMMM")</f>
        <v>March</v>
      </c>
      <c r="T900" s="9">
        <f>YEAR('Consolidtaed Data'!$F8597)</f>
        <v>2021</v>
      </c>
    </row>
    <row r="901" spans="1:20" x14ac:dyDescent="0.3">
      <c r="A901" s="9" t="s">
        <v>1760</v>
      </c>
      <c r="B901" s="9" t="s">
        <v>62</v>
      </c>
      <c r="C901" s="9" t="s">
        <v>201</v>
      </c>
      <c r="D901" s="9" t="s">
        <v>100</v>
      </c>
      <c r="E901" s="9" t="s">
        <v>5877</v>
      </c>
      <c r="F901" s="10">
        <v>43894</v>
      </c>
      <c r="G901" s="10" t="str">
        <f>VLOOKUP(Table3[[#This Row],[Product ID]],[1]Products!$A:$G,2,0)</f>
        <v>Product 17</v>
      </c>
      <c r="H901" s="22">
        <v>1</v>
      </c>
      <c r="I901" s="9">
        <f>VLOOKUP('Consolidtaed Data'!$B8862,[1]Products!$A:$G,4,0)</f>
        <v>1278</v>
      </c>
      <c r="J901" s="9">
        <f>VLOOKUP('Consolidtaed Data'!$B8862,[1]Products!$A:$G,3,0)</f>
        <v>665</v>
      </c>
      <c r="K901" s="9">
        <f>'Consolidtaed Data'!$J8862*'Consolidtaed Data'!$H8862</f>
        <v>478</v>
      </c>
      <c r="L901" s="9">
        <f>'Consolidtaed Data'!$I8862*'Consolidtaed Data'!$H8862</f>
        <v>886</v>
      </c>
      <c r="M901" s="9">
        <f>'Consolidtaed Data'!$L8862-'Consolidtaed Data'!$K8862</f>
        <v>95</v>
      </c>
      <c r="N901" s="9" t="str">
        <f>VLOOKUP('Consolidtaed Data'!$C8862,[1]Locations!$A:$O,2,0)</f>
        <v>East Los Angeles</v>
      </c>
      <c r="O901" s="9" t="str">
        <f>VLOOKUP('Consolidtaed Data'!$D8862,'[1]Sales People'!$A:$B,2,0)</f>
        <v>Martin Perry</v>
      </c>
      <c r="P901" s="9" t="str">
        <f>VLOOKUP('Consolidtaed Data'!$E8862,[1]Customers!$A:$B,2,0)</f>
        <v>Juan Collins</v>
      </c>
      <c r="Q901" s="11">
        <f>WEEKDAY('Consolidtaed Data'!$F8862)</f>
        <v>5</v>
      </c>
      <c r="R901" s="9">
        <f>MONTH('Consolidtaed Data'!$F8862)</f>
        <v>11</v>
      </c>
      <c r="S901" s="9" t="str">
        <f>TEXT(Table3[[#This Row],[Purchase Date]],"MMMM")</f>
        <v>March</v>
      </c>
      <c r="T901" s="9">
        <f>YEAR('Consolidtaed Data'!$F8862)</f>
        <v>2021</v>
      </c>
    </row>
    <row r="902" spans="1:20" x14ac:dyDescent="0.3">
      <c r="A902" s="9" t="s">
        <v>1762</v>
      </c>
      <c r="B902" s="9" t="s">
        <v>338</v>
      </c>
      <c r="C902" s="9" t="s">
        <v>63</v>
      </c>
      <c r="D902" s="9" t="s">
        <v>64</v>
      </c>
      <c r="E902" s="9" t="s">
        <v>493</v>
      </c>
      <c r="F902" s="10">
        <v>43894</v>
      </c>
      <c r="G902" s="10" t="str">
        <f>VLOOKUP(Table3[[#This Row],[Product ID]],[1]Products!$A:$G,2,0)</f>
        <v>Product 95</v>
      </c>
      <c r="H902" s="22">
        <v>1</v>
      </c>
      <c r="I902" s="9">
        <f>VLOOKUP('Consolidtaed Data'!$B8915,[1]Products!$A:$G,4,0)</f>
        <v>290</v>
      </c>
      <c r="J902" s="9">
        <f>VLOOKUP('Consolidtaed Data'!$B8915,[1]Products!$A:$G,3,0)</f>
        <v>200</v>
      </c>
      <c r="K902" s="9">
        <f>'Consolidtaed Data'!$J8915*'Consolidtaed Data'!$H8915</f>
        <v>3548</v>
      </c>
      <c r="L902" s="9">
        <f>'Consolidtaed Data'!$I8915*'Consolidtaed Data'!$H8915</f>
        <v>4928</v>
      </c>
      <c r="M902" s="9">
        <f>'Consolidtaed Data'!$L8915-'Consolidtaed Data'!$K8915</f>
        <v>565</v>
      </c>
      <c r="N902" s="9" t="str">
        <f>VLOOKUP('Consolidtaed Data'!$C8915,[1]Locations!$A:$O,2,0)</f>
        <v>Carlsbad</v>
      </c>
      <c r="O902" s="9" t="str">
        <f>VLOOKUP('Consolidtaed Data'!$D8915,'[1]Sales People'!$A:$B,2,0)</f>
        <v>Jeremy Mendoza</v>
      </c>
      <c r="P902" s="9" t="str">
        <f>VLOOKUP('Consolidtaed Data'!$E8915,[1]Customers!$A:$B,2,0)</f>
        <v>Jason Murphy</v>
      </c>
      <c r="Q902" s="11">
        <f>WEEKDAY('Consolidtaed Data'!$F8915)</f>
        <v>1</v>
      </c>
      <c r="R902" s="9">
        <f>MONTH('Consolidtaed Data'!$F8915)</f>
        <v>11</v>
      </c>
      <c r="S902" s="9" t="str">
        <f>TEXT(Table3[[#This Row],[Purchase Date]],"MMMM")</f>
        <v>March</v>
      </c>
      <c r="T902" s="9">
        <f>YEAR('Consolidtaed Data'!$F8915)</f>
        <v>2021</v>
      </c>
    </row>
    <row r="903" spans="1:20" x14ac:dyDescent="0.3">
      <c r="A903" s="9" t="s">
        <v>1763</v>
      </c>
      <c r="B903" s="9" t="s">
        <v>266</v>
      </c>
      <c r="C903" s="9" t="s">
        <v>228</v>
      </c>
      <c r="D903" s="9" t="s">
        <v>87</v>
      </c>
      <c r="E903" s="9" t="s">
        <v>473</v>
      </c>
      <c r="F903" s="10">
        <v>43894</v>
      </c>
      <c r="G903" s="10" t="str">
        <f>VLOOKUP(Table3[[#This Row],[Product ID]],[1]Products!$A:$G,2,0)</f>
        <v>Product 92</v>
      </c>
      <c r="H903" s="22">
        <v>2</v>
      </c>
      <c r="I903" s="9">
        <f>VLOOKUP('Consolidtaed Data'!$B9002,[1]Products!$A:$G,4,0)</f>
        <v>1367</v>
      </c>
      <c r="J903" s="9">
        <f>VLOOKUP('Consolidtaed Data'!$B9002,[1]Products!$A:$G,3,0)</f>
        <v>984</v>
      </c>
      <c r="K903" s="9">
        <f>'Consolidtaed Data'!$J9002*'Consolidtaed Data'!$H9002</f>
        <v>588</v>
      </c>
      <c r="L903" s="9">
        <f>'Consolidtaed Data'!$I9002*'Consolidtaed Data'!$H9002</f>
        <v>736</v>
      </c>
      <c r="M903" s="9">
        <f>'Consolidtaed Data'!$L9002-'Consolidtaed Data'!$K9002</f>
        <v>782</v>
      </c>
      <c r="N903" s="9" t="str">
        <f>VLOOKUP('Consolidtaed Data'!$C9002,[1]Locations!$A:$O,2,0)</f>
        <v>Lancaster</v>
      </c>
      <c r="O903" s="9" t="str">
        <f>VLOOKUP('Consolidtaed Data'!$D9002,'[1]Sales People'!$A:$B,2,0)</f>
        <v>Roger Ramos</v>
      </c>
      <c r="P903" s="9" t="str">
        <f>VLOOKUP('Consolidtaed Data'!$E9002,[1]Customers!$A:$B,2,0)</f>
        <v>Peter Wells</v>
      </c>
      <c r="Q903" s="11">
        <f>WEEKDAY('Consolidtaed Data'!$F9002)</f>
        <v>7</v>
      </c>
      <c r="R903" s="9">
        <f>MONTH('Consolidtaed Data'!$F9002)</f>
        <v>11</v>
      </c>
      <c r="S903" s="9" t="str">
        <f>TEXT(Table3[[#This Row],[Purchase Date]],"MMMM")</f>
        <v>March</v>
      </c>
      <c r="T903" s="9">
        <f>YEAR('Consolidtaed Data'!$F9002)</f>
        <v>2021</v>
      </c>
    </row>
    <row r="904" spans="1:20" x14ac:dyDescent="0.3">
      <c r="A904" s="9" t="s">
        <v>1765</v>
      </c>
      <c r="B904" s="9" t="s">
        <v>89</v>
      </c>
      <c r="C904" s="9" t="s">
        <v>228</v>
      </c>
      <c r="D904" s="9" t="s">
        <v>31</v>
      </c>
      <c r="E904" s="9" t="s">
        <v>545</v>
      </c>
      <c r="F904" s="10">
        <v>43894</v>
      </c>
      <c r="G904" s="10" t="str">
        <f>VLOOKUP(Table3[[#This Row],[Product ID]],[1]Products!$A:$G,2,0)</f>
        <v>Product 64</v>
      </c>
      <c r="H904" s="22">
        <v>1</v>
      </c>
      <c r="I904" s="9">
        <f>VLOOKUP('Consolidtaed Data'!$B9639,[1]Products!$A:$G,4,0)</f>
        <v>1635</v>
      </c>
      <c r="J904" s="9">
        <f>VLOOKUP('Consolidtaed Data'!$B9639,[1]Products!$A:$G,3,0)</f>
        <v>1046</v>
      </c>
      <c r="K904" s="9">
        <f>'Consolidtaed Data'!$J9639*'Consolidtaed Data'!$H9639</f>
        <v>1684</v>
      </c>
      <c r="L904" s="9">
        <f>'Consolidtaed Data'!$I9639*'Consolidtaed Data'!$H9639</f>
        <v>2244</v>
      </c>
      <c r="M904" s="9">
        <f>'Consolidtaed Data'!$L9639-'Consolidtaed Data'!$K9639</f>
        <v>870</v>
      </c>
      <c r="N904" s="9" t="str">
        <f>VLOOKUP('Consolidtaed Data'!$C9639,[1]Locations!$A:$O,2,0)</f>
        <v>El Monte</v>
      </c>
      <c r="O904" s="9" t="str">
        <f>VLOOKUP('Consolidtaed Data'!$D9639,'[1]Sales People'!$A:$B,2,0)</f>
        <v>Henry Nelson</v>
      </c>
      <c r="P904" s="9" t="str">
        <f>VLOOKUP('Consolidtaed Data'!$E9639,[1]Customers!$A:$B,2,0)</f>
        <v>Martin Olson</v>
      </c>
      <c r="Q904" s="11">
        <f>WEEKDAY('Consolidtaed Data'!$F9639)</f>
        <v>4</v>
      </c>
      <c r="R904" s="9">
        <f>MONTH('Consolidtaed Data'!$F9639)</f>
        <v>12</v>
      </c>
      <c r="S904" s="9" t="str">
        <f>TEXT(Table3[[#This Row],[Purchase Date]],"MMMM")</f>
        <v>March</v>
      </c>
      <c r="T904" s="9">
        <f>YEAR('Consolidtaed Data'!$F9639)</f>
        <v>2021</v>
      </c>
    </row>
    <row r="905" spans="1:20" x14ac:dyDescent="0.3">
      <c r="A905" s="9" t="s">
        <v>1766</v>
      </c>
      <c r="B905" s="9" t="s">
        <v>119</v>
      </c>
      <c r="C905" s="9" t="s">
        <v>394</v>
      </c>
      <c r="D905" s="9" t="s">
        <v>26</v>
      </c>
      <c r="E905" s="9" t="s">
        <v>482</v>
      </c>
      <c r="F905" s="10">
        <v>43895</v>
      </c>
      <c r="G905" s="10" t="str">
        <f>VLOOKUP(Table3[[#This Row],[Product ID]],[1]Products!$A:$G,2,0)</f>
        <v>Product 67</v>
      </c>
      <c r="H905" s="22">
        <v>2</v>
      </c>
      <c r="I905" s="9">
        <f>VLOOKUP('Consolidtaed Data'!$B5043,[1]Products!$A:$G,4,0)</f>
        <v>2294</v>
      </c>
      <c r="J905" s="9">
        <f>VLOOKUP('Consolidtaed Data'!$B5043,[1]Products!$A:$G,3,0)</f>
        <v>1399</v>
      </c>
      <c r="K905" s="9">
        <f>'Consolidtaed Data'!$J5043*'Consolidtaed Data'!$H5043</f>
        <v>1602</v>
      </c>
      <c r="L905" s="9">
        <f>'Consolidtaed Data'!$I5043*'Consolidtaed Data'!$H5043</f>
        <v>2541</v>
      </c>
      <c r="M905" s="9">
        <f>'Consolidtaed Data'!$L5043-'Consolidtaed Data'!$K5043</f>
        <v>137</v>
      </c>
      <c r="N905" s="9" t="str">
        <f>VLOOKUP('Consolidtaed Data'!$C5043,[1]Locations!$A:$O,2,0)</f>
        <v>Pasadena</v>
      </c>
      <c r="O905" s="9" t="str">
        <f>VLOOKUP('Consolidtaed Data'!$D5043,'[1]Sales People'!$A:$B,2,0)</f>
        <v>Christopher Tucker</v>
      </c>
      <c r="P905" s="9" t="str">
        <f>VLOOKUP('Consolidtaed Data'!$E5043,[1]Customers!$A:$B,2,0)</f>
        <v>Donald Morris</v>
      </c>
      <c r="Q905" s="11">
        <f>WEEKDAY('Consolidtaed Data'!$F5043)</f>
        <v>3</v>
      </c>
      <c r="R905" s="9">
        <f>MONTH('Consolidtaed Data'!$F5043)</f>
        <v>1</v>
      </c>
      <c r="S905" s="9" t="str">
        <f>TEXT(Table3[[#This Row],[Purchase Date]],"MMMM")</f>
        <v>March</v>
      </c>
      <c r="T905" s="9">
        <f>YEAR('Consolidtaed Data'!$F5043)</f>
        <v>2021</v>
      </c>
    </row>
    <row r="906" spans="1:20" x14ac:dyDescent="0.3">
      <c r="A906" s="9" t="s">
        <v>1767</v>
      </c>
      <c r="B906" s="9" t="s">
        <v>225</v>
      </c>
      <c r="C906" s="9" t="s">
        <v>192</v>
      </c>
      <c r="D906" s="9" t="s">
        <v>326</v>
      </c>
      <c r="E906" s="9" t="s">
        <v>1973</v>
      </c>
      <c r="F906" s="10">
        <v>43895</v>
      </c>
      <c r="G906" s="10" t="str">
        <f>VLOOKUP(Table3[[#This Row],[Product ID]],[1]Products!$A:$G,2,0)</f>
        <v>Product 24</v>
      </c>
      <c r="H906" s="22">
        <v>1</v>
      </c>
      <c r="I906" s="9">
        <f>VLOOKUP('Consolidtaed Data'!$B5897,[1]Products!$A:$G,4,0)</f>
        <v>368</v>
      </c>
      <c r="J906" s="9">
        <f>VLOOKUP('Consolidtaed Data'!$B5897,[1]Products!$A:$G,3,0)</f>
        <v>294</v>
      </c>
      <c r="K906" s="9">
        <f>'Consolidtaed Data'!$J5897*'Consolidtaed Data'!$H5897</f>
        <v>2582</v>
      </c>
      <c r="L906" s="9">
        <f>'Consolidtaed Data'!$I5897*'Consolidtaed Data'!$H5897</f>
        <v>4782</v>
      </c>
      <c r="M906" s="9">
        <f>'Consolidtaed Data'!$L5897-'Consolidtaed Data'!$K5897</f>
        <v>827</v>
      </c>
      <c r="N906" s="9" t="str">
        <f>VLOOKUP('Consolidtaed Data'!$C5897,[1]Locations!$A:$O,2,0)</f>
        <v>Murrieta</v>
      </c>
      <c r="O906" s="9" t="str">
        <f>VLOOKUP('Consolidtaed Data'!$D5897,'[1]Sales People'!$A:$B,2,0)</f>
        <v>Larry Marshall</v>
      </c>
      <c r="P906" s="9" t="str">
        <f>VLOOKUP('Consolidtaed Data'!$E5897,[1]Customers!$A:$B,2,0)</f>
        <v>Thomas Gonzales</v>
      </c>
      <c r="Q906" s="11">
        <f>WEEKDAY('Consolidtaed Data'!$F5897)</f>
        <v>4</v>
      </c>
      <c r="R906" s="9">
        <f>MONTH('Consolidtaed Data'!$F5897)</f>
        <v>3</v>
      </c>
      <c r="S906" s="9" t="str">
        <f>TEXT(Table3[[#This Row],[Purchase Date]],"MMMM")</f>
        <v>March</v>
      </c>
      <c r="T906" s="9">
        <f>YEAR('Consolidtaed Data'!$F5897)</f>
        <v>2021</v>
      </c>
    </row>
    <row r="907" spans="1:20" x14ac:dyDescent="0.3">
      <c r="A907" s="9" t="s">
        <v>1768</v>
      </c>
      <c r="B907" s="9" t="s">
        <v>572</v>
      </c>
      <c r="C907" s="9" t="s">
        <v>205</v>
      </c>
      <c r="D907" s="9" t="s">
        <v>206</v>
      </c>
      <c r="E907" s="9" t="s">
        <v>611</v>
      </c>
      <c r="F907" s="10">
        <v>43895</v>
      </c>
      <c r="G907" s="10" t="str">
        <f>VLOOKUP(Table3[[#This Row],[Product ID]],[1]Products!$A:$G,2,0)</f>
        <v>Product 22</v>
      </c>
      <c r="H907" s="22">
        <v>1</v>
      </c>
      <c r="I907" s="9">
        <f>VLOOKUP('Consolidtaed Data'!$B6163,[1]Products!$A:$G,4,0)</f>
        <v>1405</v>
      </c>
      <c r="J907" s="9">
        <f>VLOOKUP('Consolidtaed Data'!$B6163,[1]Products!$A:$G,3,0)</f>
        <v>1054</v>
      </c>
      <c r="K907" s="9">
        <f>'Consolidtaed Data'!$J6163*'Consolidtaed Data'!$H6163</f>
        <v>838</v>
      </c>
      <c r="L907" s="9">
        <f>'Consolidtaed Data'!$I6163*'Consolidtaed Data'!$H6163</f>
        <v>1103</v>
      </c>
      <c r="M907" s="9">
        <f>'Consolidtaed Data'!$L6163-'Consolidtaed Data'!$K6163</f>
        <v>688</v>
      </c>
      <c r="N907" s="9" t="str">
        <f>VLOOKUP('Consolidtaed Data'!$C6163,[1]Locations!$A:$O,2,0)</f>
        <v>Los Angeles</v>
      </c>
      <c r="O907" s="9" t="str">
        <f>VLOOKUP('Consolidtaed Data'!$D6163,'[1]Sales People'!$A:$B,2,0)</f>
        <v>Scott Mason</v>
      </c>
      <c r="P907" s="9" t="str">
        <f>VLOOKUP('Consolidtaed Data'!$E6163,[1]Customers!$A:$B,2,0)</f>
        <v>Andrew Graham</v>
      </c>
      <c r="Q907" s="11">
        <f>WEEKDAY('Consolidtaed Data'!$F6163)</f>
        <v>4</v>
      </c>
      <c r="R907" s="9">
        <f>MONTH('Consolidtaed Data'!$F6163)</f>
        <v>4</v>
      </c>
      <c r="S907" s="9" t="str">
        <f>TEXT(Table3[[#This Row],[Purchase Date]],"MMMM")</f>
        <v>March</v>
      </c>
      <c r="T907" s="9">
        <f>YEAR('Consolidtaed Data'!$F6163)</f>
        <v>2021</v>
      </c>
    </row>
    <row r="908" spans="1:20" x14ac:dyDescent="0.3">
      <c r="A908" s="9" t="s">
        <v>1770</v>
      </c>
      <c r="B908" s="9" t="s">
        <v>712</v>
      </c>
      <c r="C908" s="9" t="s">
        <v>347</v>
      </c>
      <c r="D908" s="9" t="s">
        <v>73</v>
      </c>
      <c r="E908" s="9" t="s">
        <v>1411</v>
      </c>
      <c r="F908" s="10">
        <v>43895</v>
      </c>
      <c r="G908" s="10" t="str">
        <f>VLOOKUP(Table3[[#This Row],[Product ID]],[1]Products!$A:$G,2,0)</f>
        <v>Product 32</v>
      </c>
      <c r="H908" s="22">
        <v>2</v>
      </c>
      <c r="I908" s="9">
        <f>VLOOKUP('Consolidtaed Data'!$B6331,[1]Products!$A:$G,4,0)</f>
        <v>368</v>
      </c>
      <c r="J908" s="9">
        <f>VLOOKUP('Consolidtaed Data'!$B6331,[1]Products!$A:$G,3,0)</f>
        <v>269</v>
      </c>
      <c r="K908" s="9">
        <f>'Consolidtaed Data'!$J6331*'Consolidtaed Data'!$H6331</f>
        <v>1173</v>
      </c>
      <c r="L908" s="9">
        <f>'Consolidtaed Data'!$I6331*'Consolidtaed Data'!$H6331</f>
        <v>1862</v>
      </c>
      <c r="M908" s="9">
        <f>'Consolidtaed Data'!$L6331-'Consolidtaed Data'!$K6331</f>
        <v>827</v>
      </c>
      <c r="N908" s="9" t="str">
        <f>VLOOKUP('Consolidtaed Data'!$C6331,[1]Locations!$A:$O,2,0)</f>
        <v>San Jose</v>
      </c>
      <c r="O908" s="9" t="str">
        <f>VLOOKUP('Consolidtaed Data'!$D6331,'[1]Sales People'!$A:$B,2,0)</f>
        <v>Kenneth Bradley</v>
      </c>
      <c r="P908" s="9" t="str">
        <f>VLOOKUP('Consolidtaed Data'!$E6331,[1]Customers!$A:$B,2,0)</f>
        <v>Samuel Price</v>
      </c>
      <c r="Q908" s="11">
        <f>WEEKDAY('Consolidtaed Data'!$F6331)</f>
        <v>1</v>
      </c>
      <c r="R908" s="9">
        <f>MONTH('Consolidtaed Data'!$F6331)</f>
        <v>4</v>
      </c>
      <c r="S908" s="9" t="str">
        <f>TEXT(Table3[[#This Row],[Purchase Date]],"MMMM")</f>
        <v>March</v>
      </c>
      <c r="T908" s="9">
        <f>YEAR('Consolidtaed Data'!$F6331)</f>
        <v>2021</v>
      </c>
    </row>
    <row r="909" spans="1:20" x14ac:dyDescent="0.3">
      <c r="A909" s="9" t="s">
        <v>1772</v>
      </c>
      <c r="B909" s="9" t="s">
        <v>151</v>
      </c>
      <c r="C909" s="9" t="s">
        <v>205</v>
      </c>
      <c r="D909" s="9" t="s">
        <v>46</v>
      </c>
      <c r="E909" s="9" t="s">
        <v>1982</v>
      </c>
      <c r="F909" s="10">
        <v>43895</v>
      </c>
      <c r="G909" s="10" t="str">
        <f>VLOOKUP(Table3[[#This Row],[Product ID]],[1]Products!$A:$G,2,0)</f>
        <v>Product 94</v>
      </c>
      <c r="H909" s="22">
        <v>2</v>
      </c>
      <c r="I909" s="9">
        <f>VLOOKUP('Consolidtaed Data'!$B6378,[1]Products!$A:$G,4,0)</f>
        <v>368</v>
      </c>
      <c r="J909" s="9">
        <f>VLOOKUP('Consolidtaed Data'!$B6378,[1]Products!$A:$G,3,0)</f>
        <v>269</v>
      </c>
      <c r="K909" s="9">
        <f>'Consolidtaed Data'!$J6378*'Consolidtaed Data'!$H6378</f>
        <v>584</v>
      </c>
      <c r="L909" s="9">
        <f>'Consolidtaed Data'!$I6378*'Consolidtaed Data'!$H6378</f>
        <v>913</v>
      </c>
      <c r="M909" s="9">
        <f>'Consolidtaed Data'!$L6378-'Consolidtaed Data'!$K6378</f>
        <v>344</v>
      </c>
      <c r="N909" s="9" t="str">
        <f>VLOOKUP('Consolidtaed Data'!$C6378,[1]Locations!$A:$O,2,0)</f>
        <v>Fontana</v>
      </c>
      <c r="O909" s="9" t="str">
        <f>VLOOKUP('Consolidtaed Data'!$D6378,'[1]Sales People'!$A:$B,2,0)</f>
        <v>Joe Sims</v>
      </c>
      <c r="P909" s="9" t="str">
        <f>VLOOKUP('Consolidtaed Data'!$E6378,[1]Customers!$A:$B,2,0)</f>
        <v>Walter Russell</v>
      </c>
      <c r="Q909" s="11">
        <f>WEEKDAY('Consolidtaed Data'!$F6378)</f>
        <v>5</v>
      </c>
      <c r="R909" s="9">
        <f>MONTH('Consolidtaed Data'!$F6378)</f>
        <v>4</v>
      </c>
      <c r="S909" s="9" t="str">
        <f>TEXT(Table3[[#This Row],[Purchase Date]],"MMMM")</f>
        <v>March</v>
      </c>
      <c r="T909" s="9">
        <f>YEAR('Consolidtaed Data'!$F6378)</f>
        <v>2021</v>
      </c>
    </row>
    <row r="910" spans="1:20" x14ac:dyDescent="0.3">
      <c r="A910" s="9" t="s">
        <v>1774</v>
      </c>
      <c r="B910" s="9" t="s">
        <v>529</v>
      </c>
      <c r="C910" s="9" t="s">
        <v>263</v>
      </c>
      <c r="D910" s="9" t="s">
        <v>43</v>
      </c>
      <c r="E910" s="9" t="s">
        <v>718</v>
      </c>
      <c r="F910" s="10">
        <v>43895</v>
      </c>
      <c r="G910" s="10" t="str">
        <f>VLOOKUP(Table3[[#This Row],[Product ID]],[1]Products!$A:$G,2,0)</f>
        <v>Product 56</v>
      </c>
      <c r="H910" s="22">
        <v>4</v>
      </c>
      <c r="I910" s="9">
        <f>VLOOKUP('Consolidtaed Data'!$B7040,[1]Products!$A:$G,4,0)</f>
        <v>799</v>
      </c>
      <c r="J910" s="9">
        <f>VLOOKUP('Consolidtaed Data'!$B7040,[1]Products!$A:$G,3,0)</f>
        <v>455</v>
      </c>
      <c r="K910" s="9">
        <f>'Consolidtaed Data'!$J7040*'Consolidtaed Data'!$H7040</f>
        <v>1484</v>
      </c>
      <c r="L910" s="9">
        <f>'Consolidtaed Data'!$I7040*'Consolidtaed Data'!$H7040</f>
        <v>2283</v>
      </c>
      <c r="M910" s="9">
        <f>'Consolidtaed Data'!$L7040-'Consolidtaed Data'!$K7040</f>
        <v>463</v>
      </c>
      <c r="N910" s="9" t="str">
        <f>VLOOKUP('Consolidtaed Data'!$C7040,[1]Locations!$A:$O,2,0)</f>
        <v>Irvine</v>
      </c>
      <c r="O910" s="9" t="str">
        <f>VLOOKUP('Consolidtaed Data'!$D7040,'[1]Sales People'!$A:$B,2,0)</f>
        <v>Martin Carr</v>
      </c>
      <c r="P910" s="9" t="str">
        <f>VLOOKUP('Consolidtaed Data'!$E7040,[1]Customers!$A:$B,2,0)</f>
        <v>Joe Hanson</v>
      </c>
      <c r="Q910" s="11">
        <f>WEEKDAY('Consolidtaed Data'!$F7040)</f>
        <v>1</v>
      </c>
      <c r="R910" s="9">
        <f>MONTH('Consolidtaed Data'!$F7040)</f>
        <v>6</v>
      </c>
      <c r="S910" s="9" t="str">
        <f>TEXT(Table3[[#This Row],[Purchase Date]],"MMMM")</f>
        <v>March</v>
      </c>
      <c r="T910" s="9">
        <f>YEAR('Consolidtaed Data'!$F7040)</f>
        <v>2021</v>
      </c>
    </row>
    <row r="911" spans="1:20" x14ac:dyDescent="0.3">
      <c r="A911" s="9" t="s">
        <v>1775</v>
      </c>
      <c r="B911" s="9" t="s">
        <v>806</v>
      </c>
      <c r="C911" s="9" t="s">
        <v>25</v>
      </c>
      <c r="D911" s="9" t="s">
        <v>83</v>
      </c>
      <c r="E911" s="9" t="s">
        <v>807</v>
      </c>
      <c r="F911" s="10">
        <v>43895</v>
      </c>
      <c r="G911" s="10" t="str">
        <f>VLOOKUP(Table3[[#This Row],[Product ID]],[1]Products!$A:$G,2,0)</f>
        <v>Product 72</v>
      </c>
      <c r="H911" s="22">
        <v>1</v>
      </c>
      <c r="I911" s="9">
        <f>VLOOKUP('Consolidtaed Data'!$B7363,[1]Products!$A:$G,4,0)</f>
        <v>1077</v>
      </c>
      <c r="J911" s="9">
        <f>VLOOKUP('Consolidtaed Data'!$B7363,[1]Products!$A:$G,3,0)</f>
        <v>732</v>
      </c>
      <c r="K911" s="9">
        <f>'Consolidtaed Data'!$J7363*'Consolidtaed Data'!$H7363</f>
        <v>1122</v>
      </c>
      <c r="L911" s="9">
        <f>'Consolidtaed Data'!$I7363*'Consolidtaed Data'!$H7363</f>
        <v>1368</v>
      </c>
      <c r="M911" s="9">
        <f>'Consolidtaed Data'!$L7363-'Consolidtaed Data'!$K7363</f>
        <v>548</v>
      </c>
      <c r="N911" s="9" t="str">
        <f>VLOOKUP('Consolidtaed Data'!$C7363,[1]Locations!$A:$O,2,0)</f>
        <v>Rialto</v>
      </c>
      <c r="O911" s="9" t="str">
        <f>VLOOKUP('Consolidtaed Data'!$D7363,'[1]Sales People'!$A:$B,2,0)</f>
        <v>Howard Gardner</v>
      </c>
      <c r="P911" s="9" t="str">
        <f>VLOOKUP('Consolidtaed Data'!$E7363,[1]Customers!$A:$B,2,0)</f>
        <v>Michael Ward</v>
      </c>
      <c r="Q911" s="11">
        <f>WEEKDAY('Consolidtaed Data'!$F7363)</f>
        <v>2</v>
      </c>
      <c r="R911" s="9">
        <f>MONTH('Consolidtaed Data'!$F7363)</f>
        <v>7</v>
      </c>
      <c r="S911" s="9" t="str">
        <f>TEXT(Table3[[#This Row],[Purchase Date]],"MMMM")</f>
        <v>March</v>
      </c>
      <c r="T911" s="9">
        <f>YEAR('Consolidtaed Data'!$F7363)</f>
        <v>2021</v>
      </c>
    </row>
    <row r="912" spans="1:20" x14ac:dyDescent="0.3">
      <c r="A912" s="9" t="s">
        <v>1776</v>
      </c>
      <c r="B912" s="9" t="s">
        <v>164</v>
      </c>
      <c r="C912" s="9" t="s">
        <v>67</v>
      </c>
      <c r="D912" s="9" t="s">
        <v>22</v>
      </c>
      <c r="E912" s="9" t="s">
        <v>540</v>
      </c>
      <c r="F912" s="10">
        <v>43895</v>
      </c>
      <c r="G912" s="10" t="str">
        <f>VLOOKUP(Table3[[#This Row],[Product ID]],[1]Products!$A:$G,2,0)</f>
        <v>Product 69</v>
      </c>
      <c r="H912" s="22">
        <v>2</v>
      </c>
      <c r="I912" s="9">
        <f>VLOOKUP('Consolidtaed Data'!$B8077,[1]Products!$A:$G,4,0)</f>
        <v>545</v>
      </c>
      <c r="J912" s="9">
        <f>VLOOKUP('Consolidtaed Data'!$B8077,[1]Products!$A:$G,3,0)</f>
        <v>425</v>
      </c>
      <c r="K912" s="9">
        <f>'Consolidtaed Data'!$J8077*'Consolidtaed Data'!$H8077</f>
        <v>79</v>
      </c>
      <c r="L912" s="9">
        <f>'Consolidtaed Data'!$I8077*'Consolidtaed Data'!$H8077</f>
        <v>127</v>
      </c>
      <c r="M912" s="9">
        <f>'Consolidtaed Data'!$L8077-'Consolidtaed Data'!$K8077</f>
        <v>345</v>
      </c>
      <c r="N912" s="9" t="str">
        <f>VLOOKUP('Consolidtaed Data'!$C8077,[1]Locations!$A:$O,2,0)</f>
        <v>Burbank</v>
      </c>
      <c r="O912" s="9" t="str">
        <f>VLOOKUP('Consolidtaed Data'!$D8077,'[1]Sales People'!$A:$B,2,0)</f>
        <v>Eugene Holmes</v>
      </c>
      <c r="P912" s="9" t="str">
        <f>VLOOKUP('Consolidtaed Data'!$E8077,[1]Customers!$A:$B,2,0)</f>
        <v>Christopher Miller</v>
      </c>
      <c r="Q912" s="11">
        <f>WEEKDAY('Consolidtaed Data'!$F8077)</f>
        <v>3</v>
      </c>
      <c r="R912" s="9">
        <f>MONTH('Consolidtaed Data'!$F8077)</f>
        <v>9</v>
      </c>
      <c r="S912" s="9" t="str">
        <f>TEXT(Table3[[#This Row],[Purchase Date]],"MMMM")</f>
        <v>March</v>
      </c>
      <c r="T912" s="9">
        <f>YEAR('Consolidtaed Data'!$F8077)</f>
        <v>2021</v>
      </c>
    </row>
    <row r="913" spans="1:20" x14ac:dyDescent="0.3">
      <c r="A913" s="9" t="s">
        <v>1778</v>
      </c>
      <c r="B913" s="9" t="s">
        <v>76</v>
      </c>
      <c r="C913" s="9" t="s">
        <v>226</v>
      </c>
      <c r="D913" s="9" t="s">
        <v>123</v>
      </c>
      <c r="E913" s="9" t="s">
        <v>5128</v>
      </c>
      <c r="F913" s="10">
        <v>43895</v>
      </c>
      <c r="G913" s="10" t="str">
        <f>VLOOKUP(Table3[[#This Row],[Product ID]],[1]Products!$A:$G,2,0)</f>
        <v>Product 19</v>
      </c>
      <c r="H913" s="22">
        <v>4</v>
      </c>
      <c r="I913" s="9">
        <f>VLOOKUP('Consolidtaed Data'!$B8449,[1]Products!$A:$G,4,0)</f>
        <v>136</v>
      </c>
      <c r="J913" s="9">
        <f>VLOOKUP('Consolidtaed Data'!$B8449,[1]Products!$A:$G,3,0)</f>
        <v>72</v>
      </c>
      <c r="K913" s="9">
        <f>'Consolidtaed Data'!$J8449*'Consolidtaed Data'!$H8449</f>
        <v>308</v>
      </c>
      <c r="L913" s="9">
        <f>'Consolidtaed Data'!$I8449*'Consolidtaed Data'!$H8449</f>
        <v>406</v>
      </c>
      <c r="M913" s="9">
        <f>'Consolidtaed Data'!$L8449-'Consolidtaed Data'!$K8449</f>
        <v>855</v>
      </c>
      <c r="N913" s="9" t="str">
        <f>VLOOKUP('Consolidtaed Data'!$C8449,[1]Locations!$A:$O,2,0)</f>
        <v>Oceanside</v>
      </c>
      <c r="O913" s="9" t="str">
        <f>VLOOKUP('Consolidtaed Data'!$D8449,'[1]Sales People'!$A:$B,2,0)</f>
        <v>Ryan Welch</v>
      </c>
      <c r="P913" s="9" t="str">
        <f>VLOOKUP('Consolidtaed Data'!$E8449,[1]Customers!$A:$B,2,0)</f>
        <v>Wayne Hunter</v>
      </c>
      <c r="Q913" s="11">
        <f>WEEKDAY('Consolidtaed Data'!$F8449)</f>
        <v>2</v>
      </c>
      <c r="R913" s="9">
        <f>MONTH('Consolidtaed Data'!$F8449)</f>
        <v>10</v>
      </c>
      <c r="S913" s="9" t="str">
        <f>TEXT(Table3[[#This Row],[Purchase Date]],"MMMM")</f>
        <v>March</v>
      </c>
      <c r="T913" s="9">
        <f>YEAR('Consolidtaed Data'!$F8449)</f>
        <v>2021</v>
      </c>
    </row>
    <row r="914" spans="1:20" x14ac:dyDescent="0.3">
      <c r="A914" s="9" t="s">
        <v>1780</v>
      </c>
      <c r="B914" s="9" t="s">
        <v>79</v>
      </c>
      <c r="C914" s="9" t="s">
        <v>196</v>
      </c>
      <c r="D914" s="9" t="s">
        <v>68</v>
      </c>
      <c r="E914" s="9" t="s">
        <v>1483</v>
      </c>
      <c r="F914" s="10">
        <v>43895</v>
      </c>
      <c r="G914" s="10" t="str">
        <f>VLOOKUP(Table3[[#This Row],[Product ID]],[1]Products!$A:$G,2,0)</f>
        <v>Product 80</v>
      </c>
      <c r="H914" s="22">
        <v>1</v>
      </c>
      <c r="I914" s="9">
        <f>VLOOKUP('Consolidtaed Data'!$B8699,[1]Products!$A:$G,4,0)</f>
        <v>1899</v>
      </c>
      <c r="J914" s="9">
        <f>VLOOKUP('Consolidtaed Data'!$B8699,[1]Products!$A:$G,3,0)</f>
        <v>1044</v>
      </c>
      <c r="K914" s="9">
        <f>'Consolidtaed Data'!$J8699*'Consolidtaed Data'!$H8699</f>
        <v>1686</v>
      </c>
      <c r="L914" s="9">
        <f>'Consolidtaed Data'!$I8699*'Consolidtaed Data'!$H8699</f>
        <v>2478</v>
      </c>
      <c r="M914" s="9">
        <f>'Consolidtaed Data'!$L8699-'Consolidtaed Data'!$K8699</f>
        <v>344</v>
      </c>
      <c r="N914" s="9" t="str">
        <f>VLOOKUP('Consolidtaed Data'!$C8699,[1]Locations!$A:$O,2,0)</f>
        <v>Vista</v>
      </c>
      <c r="O914" s="9" t="str">
        <f>VLOOKUP('Consolidtaed Data'!$D8699,'[1]Sales People'!$A:$B,2,0)</f>
        <v>Larry Castillo</v>
      </c>
      <c r="P914" s="9" t="str">
        <f>VLOOKUP('Consolidtaed Data'!$E8699,[1]Customers!$A:$B,2,0)</f>
        <v>Jeremy Arnold</v>
      </c>
      <c r="Q914" s="11">
        <f>WEEKDAY('Consolidtaed Data'!$F8699)</f>
        <v>1</v>
      </c>
      <c r="R914" s="9">
        <f>MONTH('Consolidtaed Data'!$F8699)</f>
        <v>10</v>
      </c>
      <c r="S914" s="9" t="str">
        <f>TEXT(Table3[[#This Row],[Purchase Date]],"MMMM")</f>
        <v>March</v>
      </c>
      <c r="T914" s="9">
        <f>YEAR('Consolidtaed Data'!$F8699)</f>
        <v>2021</v>
      </c>
    </row>
    <row r="915" spans="1:20" x14ac:dyDescent="0.3">
      <c r="A915" s="9" t="s">
        <v>1781</v>
      </c>
      <c r="B915" s="9" t="s">
        <v>168</v>
      </c>
      <c r="C915" s="9" t="s">
        <v>420</v>
      </c>
      <c r="D915" s="9" t="s">
        <v>31</v>
      </c>
      <c r="E915" s="9" t="s">
        <v>1384</v>
      </c>
      <c r="F915" s="10">
        <v>43895</v>
      </c>
      <c r="G915" s="10" t="str">
        <f>VLOOKUP(Table3[[#This Row],[Product ID]],[1]Products!$A:$G,2,0)</f>
        <v>Product 26</v>
      </c>
      <c r="H915" s="22">
        <v>2</v>
      </c>
      <c r="I915" s="9">
        <f>VLOOKUP('Consolidtaed Data'!$B8969,[1]Products!$A:$G,4,0)</f>
        <v>530</v>
      </c>
      <c r="J915" s="9">
        <f>VLOOKUP('Consolidtaed Data'!$B8969,[1]Products!$A:$G,3,0)</f>
        <v>424</v>
      </c>
      <c r="K915" s="9">
        <f>'Consolidtaed Data'!$J8969*'Consolidtaed Data'!$H8969</f>
        <v>962</v>
      </c>
      <c r="L915" s="9">
        <f>'Consolidtaed Data'!$I8969*'Consolidtaed Data'!$H8969</f>
        <v>1414</v>
      </c>
      <c r="M915" s="9">
        <f>'Consolidtaed Data'!$L8969-'Consolidtaed Data'!$K8969</f>
        <v>2067</v>
      </c>
      <c r="N915" s="9" t="str">
        <f>VLOOKUP('Consolidtaed Data'!$C8969,[1]Locations!$A:$O,2,0)</f>
        <v>Berkeley</v>
      </c>
      <c r="O915" s="9" t="str">
        <f>VLOOKUP('Consolidtaed Data'!$D8969,'[1]Sales People'!$A:$B,2,0)</f>
        <v>Arthur Mccoy</v>
      </c>
      <c r="P915" s="9" t="str">
        <f>VLOOKUP('Consolidtaed Data'!$E8969,[1]Customers!$A:$B,2,0)</f>
        <v>Brandon Martin</v>
      </c>
      <c r="Q915" s="11">
        <f>WEEKDAY('Consolidtaed Data'!$F8969)</f>
        <v>5</v>
      </c>
      <c r="R915" s="9">
        <f>MONTH('Consolidtaed Data'!$F8969)</f>
        <v>11</v>
      </c>
      <c r="S915" s="9" t="str">
        <f>TEXT(Table3[[#This Row],[Purchase Date]],"MMMM")</f>
        <v>March</v>
      </c>
      <c r="T915" s="9">
        <f>YEAR('Consolidtaed Data'!$F8969)</f>
        <v>2021</v>
      </c>
    </row>
    <row r="916" spans="1:20" x14ac:dyDescent="0.3">
      <c r="A916" s="9" t="s">
        <v>1782</v>
      </c>
      <c r="B916" s="9" t="s">
        <v>981</v>
      </c>
      <c r="C916" s="9" t="s">
        <v>50</v>
      </c>
      <c r="D916" s="9" t="s">
        <v>143</v>
      </c>
      <c r="E916" s="9" t="s">
        <v>912</v>
      </c>
      <c r="F916" s="10">
        <v>43895</v>
      </c>
      <c r="G916" s="10" t="str">
        <f>VLOOKUP(Table3[[#This Row],[Product ID]],[1]Products!$A:$G,2,0)</f>
        <v>Product 3</v>
      </c>
      <c r="H916" s="22">
        <v>1</v>
      </c>
      <c r="I916" s="9">
        <f>VLOOKUP('Consolidtaed Data'!$B8987,[1]Products!$A:$G,4,0)</f>
        <v>1889</v>
      </c>
      <c r="J916" s="9">
        <f>VLOOKUP('Consolidtaed Data'!$B8987,[1]Products!$A:$G,3,0)</f>
        <v>945</v>
      </c>
      <c r="K916" s="9">
        <f>'Consolidtaed Data'!$J8987*'Consolidtaed Data'!$H8987</f>
        <v>2616</v>
      </c>
      <c r="L916" s="9">
        <f>'Consolidtaed Data'!$I8987*'Consolidtaed Data'!$H8987</f>
        <v>5229</v>
      </c>
      <c r="M916" s="9">
        <f>'Consolidtaed Data'!$L8987-'Consolidtaed Data'!$K8987</f>
        <v>874</v>
      </c>
      <c r="N916" s="9" t="str">
        <f>VLOOKUP('Consolidtaed Data'!$C8987,[1]Locations!$A:$O,2,0)</f>
        <v>Ontario</v>
      </c>
      <c r="O916" s="9" t="str">
        <f>VLOOKUP('Consolidtaed Data'!$D8987,'[1]Sales People'!$A:$B,2,0)</f>
        <v>Larry Castillo</v>
      </c>
      <c r="P916" s="9" t="str">
        <f>VLOOKUP('Consolidtaed Data'!$E8987,[1]Customers!$A:$B,2,0)</f>
        <v>Timothy Howard</v>
      </c>
      <c r="Q916" s="11">
        <f>WEEKDAY('Consolidtaed Data'!$F8987)</f>
        <v>6</v>
      </c>
      <c r="R916" s="9">
        <f>MONTH('Consolidtaed Data'!$F8987)</f>
        <v>11</v>
      </c>
      <c r="S916" s="9" t="str">
        <f>TEXT(Table3[[#This Row],[Purchase Date]],"MMMM")</f>
        <v>March</v>
      </c>
      <c r="T916" s="9">
        <f>YEAR('Consolidtaed Data'!$F8987)</f>
        <v>2021</v>
      </c>
    </row>
    <row r="917" spans="1:20" x14ac:dyDescent="0.3">
      <c r="A917" s="9" t="s">
        <v>1783</v>
      </c>
      <c r="B917" s="9" t="s">
        <v>93</v>
      </c>
      <c r="C917" s="9" t="s">
        <v>94</v>
      </c>
      <c r="D917" s="9" t="s">
        <v>193</v>
      </c>
      <c r="E917" s="9" t="s">
        <v>803</v>
      </c>
      <c r="F917" s="10">
        <v>43895</v>
      </c>
      <c r="G917" s="10" t="str">
        <f>VLOOKUP(Table3[[#This Row],[Product ID]],[1]Products!$A:$G,2,0)</f>
        <v>Product 71</v>
      </c>
      <c r="H917" s="22">
        <v>1</v>
      </c>
      <c r="I917" s="9">
        <f>VLOOKUP('Consolidtaed Data'!$B9321,[1]Products!$A:$G,4,0)</f>
        <v>637</v>
      </c>
      <c r="J917" s="9">
        <f>VLOOKUP('Consolidtaed Data'!$B9321,[1]Products!$A:$G,3,0)</f>
        <v>389</v>
      </c>
      <c r="K917" s="9">
        <f>'Consolidtaed Data'!$J9321*'Consolidtaed Data'!$H9321</f>
        <v>144</v>
      </c>
      <c r="L917" s="9">
        <f>'Consolidtaed Data'!$I9321*'Consolidtaed Data'!$H9321</f>
        <v>272</v>
      </c>
      <c r="M917" s="9">
        <f>'Consolidtaed Data'!$L9321-'Consolidtaed Data'!$K9321</f>
        <v>528</v>
      </c>
      <c r="N917" s="9" t="str">
        <f>VLOOKUP('Consolidtaed Data'!$C9321,[1]Locations!$A:$O,2,0)</f>
        <v>Irvine</v>
      </c>
      <c r="O917" s="9" t="str">
        <f>VLOOKUP('Consolidtaed Data'!$D9321,'[1]Sales People'!$A:$B,2,0)</f>
        <v>Larry Marshall</v>
      </c>
      <c r="P917" s="9" t="str">
        <f>VLOOKUP('Consolidtaed Data'!$E9321,[1]Customers!$A:$B,2,0)</f>
        <v>Fred Evans</v>
      </c>
      <c r="Q917" s="11">
        <f>WEEKDAY('Consolidtaed Data'!$F9321)</f>
        <v>2</v>
      </c>
      <c r="R917" s="9">
        <f>MONTH('Consolidtaed Data'!$F9321)</f>
        <v>12</v>
      </c>
      <c r="S917" s="9" t="str">
        <f>TEXT(Table3[[#This Row],[Purchase Date]],"MMMM")</f>
        <v>March</v>
      </c>
      <c r="T917" s="9">
        <f>YEAR('Consolidtaed Data'!$F9321)</f>
        <v>2021</v>
      </c>
    </row>
    <row r="918" spans="1:20" x14ac:dyDescent="0.3">
      <c r="A918" s="9" t="s">
        <v>1784</v>
      </c>
      <c r="B918" s="9" t="s">
        <v>107</v>
      </c>
      <c r="C918" s="9" t="s">
        <v>210</v>
      </c>
      <c r="D918" s="9" t="s">
        <v>123</v>
      </c>
      <c r="E918" s="9" t="s">
        <v>1967</v>
      </c>
      <c r="F918" s="10">
        <v>43896</v>
      </c>
      <c r="G918" s="10" t="str">
        <f>VLOOKUP(Table3[[#This Row],[Product ID]],[1]Products!$A:$G,2,0)</f>
        <v>Product 52</v>
      </c>
      <c r="H918" s="22">
        <v>3</v>
      </c>
      <c r="I918" s="9">
        <f>VLOOKUP('Consolidtaed Data'!$B4941,[1]Products!$A:$G,4,0)</f>
        <v>684</v>
      </c>
      <c r="J918" s="9">
        <f>VLOOKUP('Consolidtaed Data'!$B4941,[1]Products!$A:$G,3,0)</f>
        <v>561</v>
      </c>
      <c r="K918" s="9">
        <f>'Consolidtaed Data'!$J4941*'Consolidtaed Data'!$H4941</f>
        <v>3201</v>
      </c>
      <c r="L918" s="9">
        <f>'Consolidtaed Data'!$I4941*'Consolidtaed Data'!$H4941</f>
        <v>5427</v>
      </c>
      <c r="M918" s="9">
        <f>'Consolidtaed Data'!$L4941-'Consolidtaed Data'!$K4941</f>
        <v>1032</v>
      </c>
      <c r="N918" s="9" t="str">
        <f>VLOOKUP('Consolidtaed Data'!$C4941,[1]Locations!$A:$O,2,0)</f>
        <v>Inglewood</v>
      </c>
      <c r="O918" s="9" t="str">
        <f>VLOOKUP('Consolidtaed Data'!$D4941,'[1]Sales People'!$A:$B,2,0)</f>
        <v>Sean Miller</v>
      </c>
      <c r="P918" s="9" t="str">
        <f>VLOOKUP('Consolidtaed Data'!$E4941,[1]Customers!$A:$B,2,0)</f>
        <v>Clarence Austin</v>
      </c>
      <c r="Q918" s="11">
        <f>WEEKDAY('Consolidtaed Data'!$F4941)</f>
        <v>3</v>
      </c>
      <c r="R918" s="9">
        <f>MONTH('Consolidtaed Data'!$F4941)</f>
        <v>12</v>
      </c>
      <c r="S918" s="9" t="str">
        <f>TEXT(Table3[[#This Row],[Purchase Date]],"MMMM")</f>
        <v>March</v>
      </c>
      <c r="T918" s="9">
        <f>YEAR('Consolidtaed Data'!$F4941)</f>
        <v>2020</v>
      </c>
    </row>
    <row r="919" spans="1:20" x14ac:dyDescent="0.3">
      <c r="A919" s="9" t="s">
        <v>1785</v>
      </c>
      <c r="B919" s="9" t="s">
        <v>225</v>
      </c>
      <c r="C919" s="9" t="s">
        <v>157</v>
      </c>
      <c r="D919" s="9" t="s">
        <v>46</v>
      </c>
      <c r="E919" s="9" t="s">
        <v>1103</v>
      </c>
      <c r="F919" s="10">
        <v>43896</v>
      </c>
      <c r="G919" s="10" t="str">
        <f>VLOOKUP(Table3[[#This Row],[Product ID]],[1]Products!$A:$G,2,0)</f>
        <v>Product 24</v>
      </c>
      <c r="H919" s="22">
        <v>3</v>
      </c>
      <c r="I919" s="9">
        <f>VLOOKUP('Consolidtaed Data'!$B5497,[1]Products!$A:$G,4,0)</f>
        <v>315</v>
      </c>
      <c r="J919" s="9">
        <f>VLOOKUP('Consolidtaed Data'!$B5497,[1]Products!$A:$G,3,0)</f>
        <v>208</v>
      </c>
      <c r="K919" s="9">
        <f>'Consolidtaed Data'!$J5497*'Consolidtaed Data'!$H5497</f>
        <v>732</v>
      </c>
      <c r="L919" s="9">
        <f>'Consolidtaed Data'!$I5497*'Consolidtaed Data'!$H5497</f>
        <v>1077</v>
      </c>
      <c r="M919" s="9">
        <f>'Consolidtaed Data'!$L5497-'Consolidtaed Data'!$K5497</f>
        <v>939</v>
      </c>
      <c r="N919" s="9" t="str">
        <f>VLOOKUP('Consolidtaed Data'!$C5497,[1]Locations!$A:$O,2,0)</f>
        <v>Pomona</v>
      </c>
      <c r="O919" s="9" t="str">
        <f>VLOOKUP('Consolidtaed Data'!$D5497,'[1]Sales People'!$A:$B,2,0)</f>
        <v>Gary Rodriguez</v>
      </c>
      <c r="P919" s="9" t="str">
        <f>VLOOKUP('Consolidtaed Data'!$E5497,[1]Customers!$A:$B,2,0)</f>
        <v>Jack Stevens</v>
      </c>
      <c r="Q919" s="11">
        <f>WEEKDAY('Consolidtaed Data'!$F5497)</f>
        <v>4</v>
      </c>
      <c r="R919" s="9">
        <f>MONTH('Consolidtaed Data'!$F5497)</f>
        <v>2</v>
      </c>
      <c r="S919" s="9" t="str">
        <f>TEXT(Table3[[#This Row],[Purchase Date]],"MMMM")</f>
        <v>March</v>
      </c>
      <c r="T919" s="9">
        <f>YEAR('Consolidtaed Data'!$F5497)</f>
        <v>2021</v>
      </c>
    </row>
    <row r="920" spans="1:20" x14ac:dyDescent="0.3">
      <c r="A920" s="9" t="s">
        <v>1786</v>
      </c>
      <c r="B920" s="9" t="s">
        <v>278</v>
      </c>
      <c r="C920" s="9" t="s">
        <v>226</v>
      </c>
      <c r="D920" s="9" t="s">
        <v>193</v>
      </c>
      <c r="E920" s="9" t="s">
        <v>510</v>
      </c>
      <c r="F920" s="10">
        <v>43896</v>
      </c>
      <c r="G920" s="10" t="str">
        <f>VLOOKUP(Table3[[#This Row],[Product ID]],[1]Products!$A:$G,2,0)</f>
        <v>Product 75</v>
      </c>
      <c r="H920" s="22">
        <v>4</v>
      </c>
      <c r="I920" s="9">
        <f>VLOOKUP('Consolidtaed Data'!$B5659,[1]Products!$A:$G,4,0)</f>
        <v>502</v>
      </c>
      <c r="J920" s="9">
        <f>VLOOKUP('Consolidtaed Data'!$B5659,[1]Products!$A:$G,3,0)</f>
        <v>296</v>
      </c>
      <c r="K920" s="9">
        <f>'Consolidtaed Data'!$J5659*'Consolidtaed Data'!$H5659</f>
        <v>1223</v>
      </c>
      <c r="L920" s="9">
        <f>'Consolidtaed Data'!$I5659*'Consolidtaed Data'!$H5659</f>
        <v>2005</v>
      </c>
      <c r="M920" s="9">
        <f>'Consolidtaed Data'!$L5659-'Consolidtaed Data'!$K5659</f>
        <v>243</v>
      </c>
      <c r="N920" s="9" t="str">
        <f>VLOOKUP('Consolidtaed Data'!$C5659,[1]Locations!$A:$O,2,0)</f>
        <v>Burbank</v>
      </c>
      <c r="O920" s="9" t="str">
        <f>VLOOKUP('Consolidtaed Data'!$D5659,'[1]Sales People'!$A:$B,2,0)</f>
        <v>Eugene Holmes</v>
      </c>
      <c r="P920" s="9" t="str">
        <f>VLOOKUP('Consolidtaed Data'!$E5659,[1]Customers!$A:$B,2,0)</f>
        <v>Eric Ward</v>
      </c>
      <c r="Q920" s="11">
        <f>WEEKDAY('Consolidtaed Data'!$F5659)</f>
        <v>3</v>
      </c>
      <c r="R920" s="9">
        <f>MONTH('Consolidtaed Data'!$F5659)</f>
        <v>2</v>
      </c>
      <c r="S920" s="9" t="str">
        <f>TEXT(Table3[[#This Row],[Purchase Date]],"MMMM")</f>
        <v>March</v>
      </c>
      <c r="T920" s="9">
        <f>YEAR('Consolidtaed Data'!$F5659)</f>
        <v>2021</v>
      </c>
    </row>
    <row r="921" spans="1:20" x14ac:dyDescent="0.3">
      <c r="A921" s="9" t="s">
        <v>1787</v>
      </c>
      <c r="B921" s="9" t="s">
        <v>200</v>
      </c>
      <c r="C921" s="9" t="s">
        <v>42</v>
      </c>
      <c r="D921" s="9" t="s">
        <v>329</v>
      </c>
      <c r="E921" s="9" t="s">
        <v>4065</v>
      </c>
      <c r="F921" s="10">
        <v>43896</v>
      </c>
      <c r="G921" s="10" t="str">
        <f>VLOOKUP(Table3[[#This Row],[Product ID]],[1]Products!$A:$G,2,0)</f>
        <v>Product 23</v>
      </c>
      <c r="H921" s="22">
        <v>1</v>
      </c>
      <c r="I921" s="9">
        <f>VLOOKUP('Consolidtaed Data'!$B5863,[1]Products!$A:$G,4,0)</f>
        <v>392</v>
      </c>
      <c r="J921" s="9">
        <f>VLOOKUP('Consolidtaed Data'!$B5863,[1]Products!$A:$G,3,0)</f>
        <v>255</v>
      </c>
      <c r="K921" s="9">
        <f>'Consolidtaed Data'!$J5863*'Consolidtaed Data'!$H5863</f>
        <v>971</v>
      </c>
      <c r="L921" s="9">
        <f>'Consolidtaed Data'!$I5863*'Consolidtaed Data'!$H5863</f>
        <v>1798</v>
      </c>
      <c r="M921" s="9">
        <f>'Consolidtaed Data'!$L5863-'Consolidtaed Data'!$K5863</f>
        <v>140</v>
      </c>
      <c r="N921" s="9" t="str">
        <f>VLOOKUP('Consolidtaed Data'!$C5863,[1]Locations!$A:$O,2,0)</f>
        <v>Glendale</v>
      </c>
      <c r="O921" s="9" t="str">
        <f>VLOOKUP('Consolidtaed Data'!$D5863,'[1]Sales People'!$A:$B,2,0)</f>
        <v>Ernest Wheeler</v>
      </c>
      <c r="P921" s="9" t="str">
        <f>VLOOKUP('Consolidtaed Data'!$E5863,[1]Customers!$A:$B,2,0)</f>
        <v>Ernest Austin</v>
      </c>
      <c r="Q921" s="11">
        <f>WEEKDAY('Consolidtaed Data'!$F5863)</f>
        <v>1</v>
      </c>
      <c r="R921" s="9">
        <f>MONTH('Consolidtaed Data'!$F5863)</f>
        <v>3</v>
      </c>
      <c r="S921" s="9" t="str">
        <f>TEXT(Table3[[#This Row],[Purchase Date]],"MMMM")</f>
        <v>March</v>
      </c>
      <c r="T921" s="9">
        <f>YEAR('Consolidtaed Data'!$F5863)</f>
        <v>2021</v>
      </c>
    </row>
    <row r="922" spans="1:20" x14ac:dyDescent="0.3">
      <c r="A922" s="9" t="s">
        <v>1788</v>
      </c>
      <c r="B922" s="9" t="s">
        <v>477</v>
      </c>
      <c r="C922" s="9" t="s">
        <v>165</v>
      </c>
      <c r="D922" s="9" t="s">
        <v>13</v>
      </c>
      <c r="E922" s="9" t="s">
        <v>2345</v>
      </c>
      <c r="F922" s="10">
        <v>43896</v>
      </c>
      <c r="G922" s="10" t="str">
        <f>VLOOKUP(Table3[[#This Row],[Product ID]],[1]Products!$A:$G,2,0)</f>
        <v>Product 46</v>
      </c>
      <c r="H922" s="22">
        <v>3</v>
      </c>
      <c r="I922" s="9">
        <f>VLOOKUP('Consolidtaed Data'!$B6001,[1]Products!$A:$G,4,0)</f>
        <v>1862</v>
      </c>
      <c r="J922" s="9">
        <f>VLOOKUP('Consolidtaed Data'!$B6001,[1]Products!$A:$G,3,0)</f>
        <v>1173</v>
      </c>
      <c r="K922" s="9">
        <f>'Consolidtaed Data'!$J6001*'Consolidtaed Data'!$H6001</f>
        <v>1896</v>
      </c>
      <c r="L922" s="9">
        <f>'Consolidtaed Data'!$I6001*'Consolidtaed Data'!$H6001</f>
        <v>2495</v>
      </c>
      <c r="M922" s="9">
        <f>'Consolidtaed Data'!$L6001-'Consolidtaed Data'!$K6001</f>
        <v>565</v>
      </c>
      <c r="N922" s="9" t="str">
        <f>VLOOKUP('Consolidtaed Data'!$C6001,[1]Locations!$A:$O,2,0)</f>
        <v>Salinas</v>
      </c>
      <c r="O922" s="9" t="str">
        <f>VLOOKUP('Consolidtaed Data'!$D6001,'[1]Sales People'!$A:$B,2,0)</f>
        <v>Kenneth Fields</v>
      </c>
      <c r="P922" s="9" t="str">
        <f>VLOOKUP('Consolidtaed Data'!$E6001,[1]Customers!$A:$B,2,0)</f>
        <v>Aaron Cruz</v>
      </c>
      <c r="Q922" s="11">
        <f>WEEKDAY('Consolidtaed Data'!$F6001)</f>
        <v>7</v>
      </c>
      <c r="R922" s="9">
        <f>MONTH('Consolidtaed Data'!$F6001)</f>
        <v>4</v>
      </c>
      <c r="S922" s="9" t="str">
        <f>TEXT(Table3[[#This Row],[Purchase Date]],"MMMM")</f>
        <v>March</v>
      </c>
      <c r="T922" s="9">
        <f>YEAR('Consolidtaed Data'!$F6001)</f>
        <v>2021</v>
      </c>
    </row>
    <row r="923" spans="1:20" x14ac:dyDescent="0.3">
      <c r="A923" s="9" t="s">
        <v>1789</v>
      </c>
      <c r="B923" s="9" t="s">
        <v>742</v>
      </c>
      <c r="C923" s="9" t="s">
        <v>210</v>
      </c>
      <c r="D923" s="9" t="s">
        <v>229</v>
      </c>
      <c r="E923" s="9" t="s">
        <v>1743</v>
      </c>
      <c r="F923" s="10">
        <v>43896</v>
      </c>
      <c r="G923" s="10" t="str">
        <f>VLOOKUP(Table3[[#This Row],[Product ID]],[1]Products!$A:$G,2,0)</f>
        <v>Product 90</v>
      </c>
      <c r="H923" s="22">
        <v>1</v>
      </c>
      <c r="I923" s="9">
        <f>VLOOKUP('Consolidtaed Data'!$B6303,[1]Products!$A:$G,4,0)</f>
        <v>368</v>
      </c>
      <c r="J923" s="9">
        <f>VLOOKUP('Consolidtaed Data'!$B6303,[1]Products!$A:$G,3,0)</f>
        <v>269</v>
      </c>
      <c r="K923" s="9">
        <f>'Consolidtaed Data'!$J6303*'Consolidtaed Data'!$H6303</f>
        <v>873</v>
      </c>
      <c r="L923" s="9">
        <f>'Consolidtaed Data'!$I6303*'Consolidtaed Data'!$H6303</f>
        <v>1134</v>
      </c>
      <c r="M923" s="9">
        <f>'Consolidtaed Data'!$L6303-'Consolidtaed Data'!$K6303</f>
        <v>1532</v>
      </c>
      <c r="N923" s="9" t="str">
        <f>VLOOKUP('Consolidtaed Data'!$C6303,[1]Locations!$A:$O,2,0)</f>
        <v>Fairfield</v>
      </c>
      <c r="O923" s="9" t="str">
        <f>VLOOKUP('Consolidtaed Data'!$D6303,'[1]Sales People'!$A:$B,2,0)</f>
        <v>John Reyes</v>
      </c>
      <c r="P923" s="9" t="str">
        <f>VLOOKUP('Consolidtaed Data'!$E6303,[1]Customers!$A:$B,2,0)</f>
        <v>Daniel Moreno</v>
      </c>
      <c r="Q923" s="11">
        <f>WEEKDAY('Consolidtaed Data'!$F6303)</f>
        <v>5</v>
      </c>
      <c r="R923" s="9">
        <f>MONTH('Consolidtaed Data'!$F6303)</f>
        <v>4</v>
      </c>
      <c r="S923" s="9" t="str">
        <f>TEXT(Table3[[#This Row],[Purchase Date]],"MMMM")</f>
        <v>March</v>
      </c>
      <c r="T923" s="9">
        <f>YEAR('Consolidtaed Data'!$F6303)</f>
        <v>2021</v>
      </c>
    </row>
    <row r="924" spans="1:20" x14ac:dyDescent="0.3">
      <c r="A924" s="9" t="s">
        <v>1790</v>
      </c>
      <c r="B924" s="9" t="s">
        <v>531</v>
      </c>
      <c r="C924" s="9" t="s">
        <v>82</v>
      </c>
      <c r="D924" s="9" t="s">
        <v>51</v>
      </c>
      <c r="E924" s="9" t="s">
        <v>982</v>
      </c>
      <c r="F924" s="10">
        <v>43896</v>
      </c>
      <c r="G924" s="10" t="str">
        <f>VLOOKUP(Table3[[#This Row],[Product ID]],[1]Products!$A:$G,2,0)</f>
        <v>Product 62</v>
      </c>
      <c r="H924" s="22">
        <v>1</v>
      </c>
      <c r="I924" s="9">
        <f>VLOOKUP('Consolidtaed Data'!$B7394,[1]Products!$A:$G,4,0)</f>
        <v>1414</v>
      </c>
      <c r="J924" s="9">
        <f>VLOOKUP('Consolidtaed Data'!$B7394,[1]Products!$A:$G,3,0)</f>
        <v>962</v>
      </c>
      <c r="K924" s="9">
        <f>'Consolidtaed Data'!$J7394*'Consolidtaed Data'!$H7394</f>
        <v>1580</v>
      </c>
      <c r="L924" s="9">
        <f>'Consolidtaed Data'!$I7394*'Consolidtaed Data'!$H7394</f>
        <v>2224</v>
      </c>
      <c r="M924" s="9">
        <f>'Consolidtaed Data'!$L7394-'Consolidtaed Data'!$K7394</f>
        <v>3348</v>
      </c>
      <c r="N924" s="9" t="str">
        <f>VLOOKUP('Consolidtaed Data'!$C7394,[1]Locations!$A:$O,2,0)</f>
        <v>Orange</v>
      </c>
      <c r="O924" s="9" t="str">
        <f>VLOOKUP('Consolidtaed Data'!$D7394,'[1]Sales People'!$A:$B,2,0)</f>
        <v>Jerry Perry</v>
      </c>
      <c r="P924" s="9" t="str">
        <f>VLOOKUP('Consolidtaed Data'!$E7394,[1]Customers!$A:$B,2,0)</f>
        <v>Ronald George</v>
      </c>
      <c r="Q924" s="11">
        <f>WEEKDAY('Consolidtaed Data'!$F7394)</f>
        <v>5</v>
      </c>
      <c r="R924" s="9">
        <f>MONTH('Consolidtaed Data'!$F7394)</f>
        <v>7</v>
      </c>
      <c r="S924" s="9" t="str">
        <f>TEXT(Table3[[#This Row],[Purchase Date]],"MMMM")</f>
        <v>March</v>
      </c>
      <c r="T924" s="9">
        <f>YEAR('Consolidtaed Data'!$F7394)</f>
        <v>2021</v>
      </c>
    </row>
    <row r="925" spans="1:20" x14ac:dyDescent="0.3">
      <c r="A925" s="9" t="s">
        <v>1791</v>
      </c>
      <c r="B925" s="9" t="s">
        <v>168</v>
      </c>
      <c r="C925" s="9" t="s">
        <v>289</v>
      </c>
      <c r="D925" s="9" t="s">
        <v>272</v>
      </c>
      <c r="E925" s="9" t="s">
        <v>2161</v>
      </c>
      <c r="F925" s="10">
        <v>43896</v>
      </c>
      <c r="G925" s="10" t="str">
        <f>VLOOKUP(Table3[[#This Row],[Product ID]],[1]Products!$A:$G,2,0)</f>
        <v>Product 26</v>
      </c>
      <c r="H925" s="22">
        <v>4</v>
      </c>
      <c r="I925" s="9">
        <f>VLOOKUP('Consolidtaed Data'!$B7859,[1]Products!$A:$G,4,0)</f>
        <v>1887</v>
      </c>
      <c r="J925" s="9">
        <f>VLOOKUP('Consolidtaed Data'!$B7859,[1]Products!$A:$G,3,0)</f>
        <v>1378</v>
      </c>
      <c r="K925" s="9">
        <f>'Consolidtaed Data'!$J7859*'Consolidtaed Data'!$H7859</f>
        <v>962</v>
      </c>
      <c r="L925" s="9">
        <f>'Consolidtaed Data'!$I7859*'Consolidtaed Data'!$H7859</f>
        <v>1414</v>
      </c>
      <c r="M925" s="9">
        <f>'Consolidtaed Data'!$L7859-'Consolidtaed Data'!$K7859</f>
        <v>138</v>
      </c>
      <c r="N925" s="9" t="str">
        <f>VLOOKUP('Consolidtaed Data'!$C7859,[1]Locations!$A:$O,2,0)</f>
        <v>Concord</v>
      </c>
      <c r="O925" s="9" t="str">
        <f>VLOOKUP('Consolidtaed Data'!$D7859,'[1]Sales People'!$A:$B,2,0)</f>
        <v>Kevin Butler</v>
      </c>
      <c r="P925" s="9" t="str">
        <f>VLOOKUP('Consolidtaed Data'!$E7859,[1]Customers!$A:$B,2,0)</f>
        <v>Eugene Cooper</v>
      </c>
      <c r="Q925" s="11">
        <f>WEEKDAY('Consolidtaed Data'!$F7859)</f>
        <v>5</v>
      </c>
      <c r="R925" s="9">
        <f>MONTH('Consolidtaed Data'!$F7859)</f>
        <v>8</v>
      </c>
      <c r="S925" s="9" t="str">
        <f>TEXT(Table3[[#This Row],[Purchase Date]],"MMMM")</f>
        <v>March</v>
      </c>
      <c r="T925" s="9">
        <f>YEAR('Consolidtaed Data'!$F7859)</f>
        <v>2021</v>
      </c>
    </row>
    <row r="926" spans="1:20" x14ac:dyDescent="0.3">
      <c r="A926" s="9" t="s">
        <v>1792</v>
      </c>
      <c r="B926" s="9" t="s">
        <v>185</v>
      </c>
      <c r="C926" s="9" t="s">
        <v>347</v>
      </c>
      <c r="D926" s="9" t="s">
        <v>87</v>
      </c>
      <c r="E926" s="9" t="s">
        <v>1344</v>
      </c>
      <c r="F926" s="10">
        <v>43896</v>
      </c>
      <c r="G926" s="10" t="str">
        <f>VLOOKUP(Table3[[#This Row],[Product ID]],[1]Products!$A:$G,2,0)</f>
        <v>Product 65</v>
      </c>
      <c r="H926" s="22">
        <v>1</v>
      </c>
      <c r="I926" s="9">
        <f>VLOOKUP('Consolidtaed Data'!$B8322,[1]Products!$A:$G,4,0)</f>
        <v>315</v>
      </c>
      <c r="J926" s="9">
        <f>VLOOKUP('Consolidtaed Data'!$B8322,[1]Products!$A:$G,3,0)</f>
        <v>208</v>
      </c>
      <c r="K926" s="9">
        <f>'Consolidtaed Data'!$J8322*'Consolidtaed Data'!$H8322</f>
        <v>1518</v>
      </c>
      <c r="L926" s="9">
        <f>'Consolidtaed Data'!$I8322*'Consolidtaed Data'!$H8322</f>
        <v>2410</v>
      </c>
      <c r="M926" s="9">
        <f>'Consolidtaed Data'!$L8322-'Consolidtaed Data'!$K8322</f>
        <v>348</v>
      </c>
      <c r="N926" s="9" t="str">
        <f>VLOOKUP('Consolidtaed Data'!$C8322,[1]Locations!$A:$O,2,0)</f>
        <v>Oceanside</v>
      </c>
      <c r="O926" s="9" t="str">
        <f>VLOOKUP('Consolidtaed Data'!$D8322,'[1]Sales People'!$A:$B,2,0)</f>
        <v>Scott Mason</v>
      </c>
      <c r="P926" s="9" t="str">
        <f>VLOOKUP('Consolidtaed Data'!$E8322,[1]Customers!$A:$B,2,0)</f>
        <v>Thomas Sims</v>
      </c>
      <c r="Q926" s="11">
        <f>WEEKDAY('Consolidtaed Data'!$F8322)</f>
        <v>7</v>
      </c>
      <c r="R926" s="9">
        <f>MONTH('Consolidtaed Data'!$F8322)</f>
        <v>9</v>
      </c>
      <c r="S926" s="9" t="str">
        <f>TEXT(Table3[[#This Row],[Purchase Date]],"MMMM")</f>
        <v>March</v>
      </c>
      <c r="T926" s="9">
        <f>YEAR('Consolidtaed Data'!$F8322)</f>
        <v>2021</v>
      </c>
    </row>
    <row r="927" spans="1:20" x14ac:dyDescent="0.3">
      <c r="A927" s="9" t="s">
        <v>1793</v>
      </c>
      <c r="B927" s="9" t="s">
        <v>580</v>
      </c>
      <c r="C927" s="9" t="s">
        <v>352</v>
      </c>
      <c r="D927" s="9" t="s">
        <v>149</v>
      </c>
      <c r="E927" s="9" t="s">
        <v>1779</v>
      </c>
      <c r="F927" s="10">
        <v>43896</v>
      </c>
      <c r="G927" s="10" t="str">
        <f>VLOOKUP(Table3[[#This Row],[Product ID]],[1]Products!$A:$G,2,0)</f>
        <v>Product 1</v>
      </c>
      <c r="H927" s="22">
        <v>2</v>
      </c>
      <c r="I927" s="9">
        <f>VLOOKUP('Consolidtaed Data'!$B8929,[1]Products!$A:$G,4,0)</f>
        <v>667</v>
      </c>
      <c r="J927" s="9">
        <f>VLOOKUP('Consolidtaed Data'!$B8929,[1]Products!$A:$G,3,0)</f>
        <v>387</v>
      </c>
      <c r="K927" s="9">
        <f>'Consolidtaed Data'!$J8929*'Consolidtaed Data'!$H8929</f>
        <v>5512</v>
      </c>
      <c r="L927" s="9">
        <f>'Consolidtaed Data'!$I8929*'Consolidtaed Data'!$H8929</f>
        <v>7548</v>
      </c>
      <c r="M927" s="9">
        <f>'Consolidtaed Data'!$L8929-'Consolidtaed Data'!$K8929</f>
        <v>600</v>
      </c>
      <c r="N927" s="9" t="str">
        <f>VLOOKUP('Consolidtaed Data'!$C8929,[1]Locations!$A:$O,2,0)</f>
        <v>Burbank</v>
      </c>
      <c r="O927" s="9" t="str">
        <f>VLOOKUP('Consolidtaed Data'!$D8929,'[1]Sales People'!$A:$B,2,0)</f>
        <v>Bobby Russell</v>
      </c>
      <c r="P927" s="9" t="str">
        <f>VLOOKUP('Consolidtaed Data'!$E8929,[1]Customers!$A:$B,2,0)</f>
        <v>Dennis Morris</v>
      </c>
      <c r="Q927" s="11">
        <f>WEEKDAY('Consolidtaed Data'!$F8929)</f>
        <v>1</v>
      </c>
      <c r="R927" s="9">
        <f>MONTH('Consolidtaed Data'!$F8929)</f>
        <v>11</v>
      </c>
      <c r="S927" s="9" t="str">
        <f>TEXT(Table3[[#This Row],[Purchase Date]],"MMMM")</f>
        <v>March</v>
      </c>
      <c r="T927" s="9">
        <f>YEAR('Consolidtaed Data'!$F8929)</f>
        <v>2021</v>
      </c>
    </row>
    <row r="928" spans="1:20" x14ac:dyDescent="0.3">
      <c r="A928" s="9" t="s">
        <v>1795</v>
      </c>
      <c r="B928" s="9" t="s">
        <v>62</v>
      </c>
      <c r="C928" s="9" t="s">
        <v>134</v>
      </c>
      <c r="D928" s="9" t="s">
        <v>197</v>
      </c>
      <c r="E928" s="9" t="s">
        <v>2022</v>
      </c>
      <c r="F928" s="10">
        <v>43896</v>
      </c>
      <c r="G928" s="10" t="str">
        <f>VLOOKUP(Table3[[#This Row],[Product ID]],[1]Products!$A:$G,2,0)</f>
        <v>Product 17</v>
      </c>
      <c r="H928" s="22">
        <v>1</v>
      </c>
      <c r="I928" s="9">
        <f>VLOOKUP('Consolidtaed Data'!$B8964,[1]Products!$A:$G,4,0)</f>
        <v>603</v>
      </c>
      <c r="J928" s="9">
        <f>VLOOKUP('Consolidtaed Data'!$B8964,[1]Products!$A:$G,3,0)</f>
        <v>416</v>
      </c>
      <c r="K928" s="9">
        <f>'Consolidtaed Data'!$J8964*'Consolidtaed Data'!$H8964</f>
        <v>2798</v>
      </c>
      <c r="L928" s="9">
        <f>'Consolidtaed Data'!$I8964*'Consolidtaed Data'!$H8964</f>
        <v>4588</v>
      </c>
      <c r="M928" s="9">
        <f>'Consolidtaed Data'!$L8964-'Consolidtaed Data'!$K8964</f>
        <v>722</v>
      </c>
      <c r="N928" s="9" t="str">
        <f>VLOOKUP('Consolidtaed Data'!$C8964,[1]Locations!$A:$O,2,0)</f>
        <v>West Covina</v>
      </c>
      <c r="O928" s="9" t="str">
        <f>VLOOKUP('Consolidtaed Data'!$D8964,'[1]Sales People'!$A:$B,2,0)</f>
        <v>Joshua Cook</v>
      </c>
      <c r="P928" s="9" t="str">
        <f>VLOOKUP('Consolidtaed Data'!$E8964,[1]Customers!$A:$B,2,0)</f>
        <v>Scott Mills</v>
      </c>
      <c r="Q928" s="11">
        <f>WEEKDAY('Consolidtaed Data'!$F8964)</f>
        <v>4</v>
      </c>
      <c r="R928" s="9">
        <f>MONTH('Consolidtaed Data'!$F8964)</f>
        <v>11</v>
      </c>
      <c r="S928" s="9" t="str">
        <f>TEXT(Table3[[#This Row],[Purchase Date]],"MMMM")</f>
        <v>March</v>
      </c>
      <c r="T928" s="9">
        <f>YEAR('Consolidtaed Data'!$F8964)</f>
        <v>2021</v>
      </c>
    </row>
    <row r="929" spans="1:20" x14ac:dyDescent="0.3">
      <c r="A929" s="9" t="s">
        <v>1796</v>
      </c>
      <c r="B929" s="9" t="s">
        <v>62</v>
      </c>
      <c r="C929" s="9" t="s">
        <v>249</v>
      </c>
      <c r="D929" s="9" t="s">
        <v>17</v>
      </c>
      <c r="E929" s="9" t="s">
        <v>799</v>
      </c>
      <c r="F929" s="10">
        <v>43896</v>
      </c>
      <c r="G929" s="10" t="str">
        <f>VLOOKUP(Table3[[#This Row],[Product ID]],[1]Products!$A:$G,2,0)</f>
        <v>Product 17</v>
      </c>
      <c r="H929" s="22">
        <v>1</v>
      </c>
      <c r="I929" s="9">
        <f>VLOOKUP('Consolidtaed Data'!$B9173,[1]Products!$A:$G,4,0)</f>
        <v>880</v>
      </c>
      <c r="J929" s="9">
        <f>VLOOKUP('Consolidtaed Data'!$B9173,[1]Products!$A:$G,3,0)</f>
        <v>634</v>
      </c>
      <c r="K929" s="9">
        <f>'Consolidtaed Data'!$J9173*'Consolidtaed Data'!$H9173</f>
        <v>390</v>
      </c>
      <c r="L929" s="9">
        <f>'Consolidtaed Data'!$I9173*'Consolidtaed Data'!$H9173</f>
        <v>543</v>
      </c>
      <c r="M929" s="9">
        <f>'Consolidtaed Data'!$L9173-'Consolidtaed Data'!$K9173</f>
        <v>1392</v>
      </c>
      <c r="N929" s="9" t="str">
        <f>VLOOKUP('Consolidtaed Data'!$C9173,[1]Locations!$A:$O,2,0)</f>
        <v>El Cajon</v>
      </c>
      <c r="O929" s="9" t="str">
        <f>VLOOKUP('Consolidtaed Data'!$D9173,'[1]Sales People'!$A:$B,2,0)</f>
        <v>Andrew Bowman</v>
      </c>
      <c r="P929" s="9" t="str">
        <f>VLOOKUP('Consolidtaed Data'!$E9173,[1]Customers!$A:$B,2,0)</f>
        <v>Fred Russell</v>
      </c>
      <c r="Q929" s="11">
        <f>WEEKDAY('Consolidtaed Data'!$F9173)</f>
        <v>5</v>
      </c>
      <c r="R929" s="9">
        <f>MONTH('Consolidtaed Data'!$F9173)</f>
        <v>11</v>
      </c>
      <c r="S929" s="9" t="str">
        <f>TEXT(Table3[[#This Row],[Purchase Date]],"MMMM")</f>
        <v>March</v>
      </c>
      <c r="T929" s="9">
        <f>YEAR('Consolidtaed Data'!$F9173)</f>
        <v>2021</v>
      </c>
    </row>
    <row r="930" spans="1:20" x14ac:dyDescent="0.3">
      <c r="A930" s="9" t="s">
        <v>1797</v>
      </c>
      <c r="B930" s="9" t="s">
        <v>54</v>
      </c>
      <c r="C930" s="9" t="s">
        <v>226</v>
      </c>
      <c r="D930" s="9" t="s">
        <v>43</v>
      </c>
      <c r="E930" s="9" t="s">
        <v>814</v>
      </c>
      <c r="F930" s="10">
        <v>43896</v>
      </c>
      <c r="G930" s="10" t="str">
        <f>VLOOKUP(Table3[[#This Row],[Product ID]],[1]Products!$A:$G,2,0)</f>
        <v>Product 41</v>
      </c>
      <c r="H930" s="22">
        <v>2</v>
      </c>
      <c r="I930" s="9">
        <f>VLOOKUP('Consolidtaed Data'!$B9458,[1]Products!$A:$G,4,0)</f>
        <v>667</v>
      </c>
      <c r="J930" s="9">
        <f>VLOOKUP('Consolidtaed Data'!$B9458,[1]Products!$A:$G,3,0)</f>
        <v>387</v>
      </c>
      <c r="K930" s="9">
        <f>'Consolidtaed Data'!$J9458*'Consolidtaed Data'!$H9458</f>
        <v>1184</v>
      </c>
      <c r="L930" s="9">
        <f>'Consolidtaed Data'!$I9458*'Consolidtaed Data'!$H9458</f>
        <v>2008</v>
      </c>
      <c r="M930" s="9">
        <f>'Consolidtaed Data'!$L9458-'Consolidtaed Data'!$K9458</f>
        <v>952</v>
      </c>
      <c r="N930" s="9" t="str">
        <f>VLOOKUP('Consolidtaed Data'!$C9458,[1]Locations!$A:$O,2,0)</f>
        <v>Escondido</v>
      </c>
      <c r="O930" s="9" t="str">
        <f>VLOOKUP('Consolidtaed Data'!$D9458,'[1]Sales People'!$A:$B,2,0)</f>
        <v>Fred Robertson</v>
      </c>
      <c r="P930" s="9" t="str">
        <f>VLOOKUP('Consolidtaed Data'!$E9458,[1]Customers!$A:$B,2,0)</f>
        <v>Randy Webb</v>
      </c>
      <c r="Q930" s="11">
        <f>WEEKDAY('Consolidtaed Data'!$F9458)</f>
        <v>5</v>
      </c>
      <c r="R930" s="9">
        <f>MONTH('Consolidtaed Data'!$F9458)</f>
        <v>12</v>
      </c>
      <c r="S930" s="9" t="str">
        <f>TEXT(Table3[[#This Row],[Purchase Date]],"MMMM")</f>
        <v>March</v>
      </c>
      <c r="T930" s="9">
        <f>YEAR('Consolidtaed Data'!$F9458)</f>
        <v>2021</v>
      </c>
    </row>
    <row r="931" spans="1:20" x14ac:dyDescent="0.3">
      <c r="A931" s="9" t="s">
        <v>1799</v>
      </c>
      <c r="B931" s="9" t="s">
        <v>139</v>
      </c>
      <c r="C931" s="9" t="s">
        <v>90</v>
      </c>
      <c r="D931" s="9" t="s">
        <v>31</v>
      </c>
      <c r="E931" s="9" t="s">
        <v>1112</v>
      </c>
      <c r="F931" s="10">
        <v>43896</v>
      </c>
      <c r="G931" s="10" t="str">
        <f>VLOOKUP(Table3[[#This Row],[Product ID]],[1]Products!$A:$G,2,0)</f>
        <v>Product 13</v>
      </c>
      <c r="H931" s="22">
        <v>2</v>
      </c>
      <c r="I931" s="9">
        <f>VLOOKUP('Consolidtaed Data'!$B9528,[1]Products!$A:$G,4,0)</f>
        <v>545</v>
      </c>
      <c r="J931" s="9">
        <f>VLOOKUP('Consolidtaed Data'!$B9528,[1]Products!$A:$G,3,0)</f>
        <v>425</v>
      </c>
      <c r="K931" s="9">
        <f>'Consolidtaed Data'!$J9528*'Consolidtaed Data'!$H9528</f>
        <v>534</v>
      </c>
      <c r="L931" s="9">
        <f>'Consolidtaed Data'!$I9528*'Consolidtaed Data'!$H9528</f>
        <v>847</v>
      </c>
      <c r="M931" s="9">
        <f>'Consolidtaed Data'!$L9528-'Consolidtaed Data'!$K9528</f>
        <v>412</v>
      </c>
      <c r="N931" s="9" t="str">
        <f>VLOOKUP('Consolidtaed Data'!$C9528,[1]Locations!$A:$O,2,0)</f>
        <v>Concord</v>
      </c>
      <c r="O931" s="9" t="str">
        <f>VLOOKUP('Consolidtaed Data'!$D9528,'[1]Sales People'!$A:$B,2,0)</f>
        <v>Brian Davis</v>
      </c>
      <c r="P931" s="9" t="str">
        <f>VLOOKUP('Consolidtaed Data'!$E9528,[1]Customers!$A:$B,2,0)</f>
        <v>Victor Watkins</v>
      </c>
      <c r="Q931" s="11">
        <f>WEEKDAY('Consolidtaed Data'!$F9528)</f>
        <v>3</v>
      </c>
      <c r="R931" s="9">
        <f>MONTH('Consolidtaed Data'!$F9528)</f>
        <v>12</v>
      </c>
      <c r="S931" s="9" t="str">
        <f>TEXT(Table3[[#This Row],[Purchase Date]],"MMMM")</f>
        <v>March</v>
      </c>
      <c r="T931" s="9">
        <f>YEAR('Consolidtaed Data'!$F9528)</f>
        <v>2021</v>
      </c>
    </row>
    <row r="932" spans="1:20" x14ac:dyDescent="0.3">
      <c r="A932" s="9" t="s">
        <v>1800</v>
      </c>
      <c r="B932" s="9" t="s">
        <v>191</v>
      </c>
      <c r="C932" s="9" t="s">
        <v>331</v>
      </c>
      <c r="D932" s="9" t="s">
        <v>87</v>
      </c>
      <c r="E932" s="9" t="s">
        <v>1409</v>
      </c>
      <c r="F932" s="10">
        <v>43897</v>
      </c>
      <c r="G932" s="10" t="str">
        <f>VLOOKUP(Table3[[#This Row],[Product ID]],[1]Products!$A:$G,2,0)</f>
        <v>Product 36</v>
      </c>
      <c r="H932" s="22">
        <v>1</v>
      </c>
      <c r="I932" s="9">
        <f>VLOOKUP('Consolidtaed Data'!$B5139,[1]Products!$A:$G,4,0)</f>
        <v>1119</v>
      </c>
      <c r="J932" s="9">
        <f>VLOOKUP('Consolidtaed Data'!$B5139,[1]Products!$A:$G,3,0)</f>
        <v>683</v>
      </c>
      <c r="K932" s="9">
        <f>'Consolidtaed Data'!$J5139*'Consolidtaed Data'!$H5139</f>
        <v>818</v>
      </c>
      <c r="L932" s="9">
        <f>'Consolidtaed Data'!$I5139*'Consolidtaed Data'!$H5139</f>
        <v>1022</v>
      </c>
      <c r="M932" s="9">
        <f>'Consolidtaed Data'!$L5139-'Consolidtaed Data'!$K5139</f>
        <v>855</v>
      </c>
      <c r="N932" s="9" t="str">
        <f>VLOOKUP('Consolidtaed Data'!$C5139,[1]Locations!$A:$O,2,0)</f>
        <v>Long Beach</v>
      </c>
      <c r="O932" s="9" t="str">
        <f>VLOOKUP('Consolidtaed Data'!$D5139,'[1]Sales People'!$A:$B,2,0)</f>
        <v>Howard Gardner</v>
      </c>
      <c r="P932" s="9" t="str">
        <f>VLOOKUP('Consolidtaed Data'!$E5139,[1]Customers!$A:$B,2,0)</f>
        <v>Joe Griffin</v>
      </c>
      <c r="Q932" s="11">
        <f>WEEKDAY('Consolidtaed Data'!$F5139)</f>
        <v>4</v>
      </c>
      <c r="R932" s="9">
        <f>MONTH('Consolidtaed Data'!$F5139)</f>
        <v>1</v>
      </c>
      <c r="S932" s="9" t="str">
        <f>TEXT(Table3[[#This Row],[Purchase Date]],"MMMM")</f>
        <v>March</v>
      </c>
      <c r="T932" s="9">
        <f>YEAR('Consolidtaed Data'!$F5139)</f>
        <v>2021</v>
      </c>
    </row>
    <row r="933" spans="1:20" x14ac:dyDescent="0.3">
      <c r="A933" s="9" t="s">
        <v>1802</v>
      </c>
      <c r="B933" s="9" t="s">
        <v>103</v>
      </c>
      <c r="C933" s="9" t="s">
        <v>228</v>
      </c>
      <c r="D933" s="9" t="s">
        <v>241</v>
      </c>
      <c r="E933" s="9" t="s">
        <v>540</v>
      </c>
      <c r="F933" s="10">
        <v>43897</v>
      </c>
      <c r="G933" s="10" t="str">
        <f>VLOOKUP(Table3[[#This Row],[Product ID]],[1]Products!$A:$G,2,0)</f>
        <v>Product 44</v>
      </c>
      <c r="H933" s="22">
        <v>1</v>
      </c>
      <c r="I933" s="9">
        <f>VLOOKUP('Consolidtaed Data'!$B5249,[1]Products!$A:$G,4,0)</f>
        <v>1052</v>
      </c>
      <c r="J933" s="9">
        <f>VLOOKUP('Consolidtaed Data'!$B5249,[1]Products!$A:$G,3,0)</f>
        <v>589</v>
      </c>
      <c r="K933" s="9">
        <f>'Consolidtaed Data'!$J5249*'Consolidtaed Data'!$H5249</f>
        <v>2440</v>
      </c>
      <c r="L933" s="9">
        <f>'Consolidtaed Data'!$I5249*'Consolidtaed Data'!$H5249</f>
        <v>3342</v>
      </c>
      <c r="M933" s="9">
        <f>'Consolidtaed Data'!$L5249-'Consolidtaed Data'!$K5249</f>
        <v>198</v>
      </c>
      <c r="N933" s="9" t="str">
        <f>VLOOKUP('Consolidtaed Data'!$C5249,[1]Locations!$A:$O,2,0)</f>
        <v>Vista</v>
      </c>
      <c r="O933" s="9" t="str">
        <f>VLOOKUP('Consolidtaed Data'!$D5249,'[1]Sales People'!$A:$B,2,0)</f>
        <v>Jimmy Young</v>
      </c>
      <c r="P933" s="9" t="str">
        <f>VLOOKUP('Consolidtaed Data'!$E5249,[1]Customers!$A:$B,2,0)</f>
        <v>Andrew Adams</v>
      </c>
      <c r="Q933" s="11">
        <f>WEEKDAY('Consolidtaed Data'!$F5249)</f>
        <v>5</v>
      </c>
      <c r="R933" s="9">
        <f>MONTH('Consolidtaed Data'!$F5249)</f>
        <v>1</v>
      </c>
      <c r="S933" s="9" t="str">
        <f>TEXT(Table3[[#This Row],[Purchase Date]],"MMMM")</f>
        <v>March</v>
      </c>
      <c r="T933" s="9">
        <f>YEAR('Consolidtaed Data'!$F5249)</f>
        <v>2021</v>
      </c>
    </row>
    <row r="934" spans="1:20" x14ac:dyDescent="0.3">
      <c r="A934" s="9" t="s">
        <v>1804</v>
      </c>
      <c r="B934" s="9" t="s">
        <v>213</v>
      </c>
      <c r="C934" s="9" t="s">
        <v>344</v>
      </c>
      <c r="D934" s="9" t="s">
        <v>127</v>
      </c>
      <c r="E934" s="9" t="s">
        <v>2569</v>
      </c>
      <c r="F934" s="10">
        <v>43897</v>
      </c>
      <c r="G934" s="10" t="str">
        <f>VLOOKUP(Table3[[#This Row],[Product ID]],[1]Products!$A:$G,2,0)</f>
        <v>Product 68</v>
      </c>
      <c r="H934" s="22">
        <v>4</v>
      </c>
      <c r="I934" s="9">
        <f>VLOOKUP('Consolidtaed Data'!$B5544,[1]Products!$A:$G,4,0)</f>
        <v>603</v>
      </c>
      <c r="J934" s="9">
        <f>VLOOKUP('Consolidtaed Data'!$B5544,[1]Products!$A:$G,3,0)</f>
        <v>416</v>
      </c>
      <c r="K934" s="9">
        <f>'Consolidtaed Data'!$J5544*'Consolidtaed Data'!$H5544</f>
        <v>1632</v>
      </c>
      <c r="L934" s="9">
        <f>'Consolidtaed Data'!$I5544*'Consolidtaed Data'!$H5544</f>
        <v>2016</v>
      </c>
      <c r="M934" s="9">
        <f>'Consolidtaed Data'!$L5544-'Consolidtaed Data'!$K5544</f>
        <v>576</v>
      </c>
      <c r="N934" s="9" t="str">
        <f>VLOOKUP('Consolidtaed Data'!$C5544,[1]Locations!$A:$O,2,0)</f>
        <v>Santa Maria</v>
      </c>
      <c r="O934" s="9" t="str">
        <f>VLOOKUP('Consolidtaed Data'!$D5544,'[1]Sales People'!$A:$B,2,0)</f>
        <v>Clarence Fox</v>
      </c>
      <c r="P934" s="9" t="str">
        <f>VLOOKUP('Consolidtaed Data'!$E5544,[1]Customers!$A:$B,2,0)</f>
        <v>Michael Allen</v>
      </c>
      <c r="Q934" s="11">
        <f>WEEKDAY('Consolidtaed Data'!$F5544)</f>
        <v>1</v>
      </c>
      <c r="R934" s="9">
        <f>MONTH('Consolidtaed Data'!$F5544)</f>
        <v>2</v>
      </c>
      <c r="S934" s="9" t="str">
        <f>TEXT(Table3[[#This Row],[Purchase Date]],"MMMM")</f>
        <v>March</v>
      </c>
      <c r="T934" s="9">
        <f>YEAR('Consolidtaed Data'!$F5544)</f>
        <v>2021</v>
      </c>
    </row>
    <row r="935" spans="1:20" x14ac:dyDescent="0.3">
      <c r="A935" s="9" t="s">
        <v>1805</v>
      </c>
      <c r="B935" s="9" t="s">
        <v>240</v>
      </c>
      <c r="C935" s="9" t="s">
        <v>223</v>
      </c>
      <c r="D935" s="9" t="s">
        <v>174</v>
      </c>
      <c r="E935" s="9" t="s">
        <v>1180</v>
      </c>
      <c r="F935" s="10">
        <v>43897</v>
      </c>
      <c r="G935" s="10" t="str">
        <f>VLOOKUP(Table3[[#This Row],[Product ID]],[1]Products!$A:$G,2,0)</f>
        <v>Product 70</v>
      </c>
      <c r="H935" s="22">
        <v>1</v>
      </c>
      <c r="I935" s="9">
        <f>VLOOKUP('Consolidtaed Data'!$B5672,[1]Products!$A:$G,4,0)</f>
        <v>1103</v>
      </c>
      <c r="J935" s="9">
        <f>VLOOKUP('Consolidtaed Data'!$B5672,[1]Products!$A:$G,3,0)</f>
        <v>838</v>
      </c>
      <c r="K935" s="9">
        <f>'Consolidtaed Data'!$J5672*'Consolidtaed Data'!$H5672</f>
        <v>342</v>
      </c>
      <c r="L935" s="9">
        <f>'Consolidtaed Data'!$I5672*'Consolidtaed Data'!$H5672</f>
        <v>434</v>
      </c>
      <c r="M935" s="9">
        <f>'Consolidtaed Data'!$L5672-'Consolidtaed Data'!$K5672</f>
        <v>128</v>
      </c>
      <c r="N935" s="9" t="str">
        <f>VLOOKUP('Consolidtaed Data'!$C5672,[1]Locations!$A:$O,2,0)</f>
        <v>West Covina</v>
      </c>
      <c r="O935" s="9" t="str">
        <f>VLOOKUP('Consolidtaed Data'!$D5672,'[1]Sales People'!$A:$B,2,0)</f>
        <v>Joshua Cook</v>
      </c>
      <c r="P935" s="9" t="str">
        <f>VLOOKUP('Consolidtaed Data'!$E5672,[1]Customers!$A:$B,2,0)</f>
        <v>Russell Bailey</v>
      </c>
      <c r="Q935" s="11">
        <f>WEEKDAY('Consolidtaed Data'!$F5672)</f>
        <v>4</v>
      </c>
      <c r="R935" s="9">
        <f>MONTH('Consolidtaed Data'!$F5672)</f>
        <v>2</v>
      </c>
      <c r="S935" s="9" t="str">
        <f>TEXT(Table3[[#This Row],[Purchase Date]],"MMMM")</f>
        <v>March</v>
      </c>
      <c r="T935" s="9">
        <f>YEAR('Consolidtaed Data'!$F5672)</f>
        <v>2021</v>
      </c>
    </row>
    <row r="936" spans="1:20" x14ac:dyDescent="0.3">
      <c r="A936" s="9" t="s">
        <v>1806</v>
      </c>
      <c r="B936" s="9" t="s">
        <v>151</v>
      </c>
      <c r="C936" s="9" t="s">
        <v>289</v>
      </c>
      <c r="D936" s="9" t="s">
        <v>9</v>
      </c>
      <c r="E936" s="9" t="s">
        <v>1556</v>
      </c>
      <c r="F936" s="10">
        <v>43897</v>
      </c>
      <c r="G936" s="10" t="str">
        <f>VLOOKUP(Table3[[#This Row],[Product ID]],[1]Products!$A:$G,2,0)</f>
        <v>Product 94</v>
      </c>
      <c r="H936" s="22">
        <v>2</v>
      </c>
      <c r="I936" s="9">
        <f>VLOOKUP('Consolidtaed Data'!$B6540,[1]Products!$A:$G,4,0)</f>
        <v>1639</v>
      </c>
      <c r="J936" s="9">
        <f>VLOOKUP('Consolidtaed Data'!$B6540,[1]Products!$A:$G,3,0)</f>
        <v>1295</v>
      </c>
      <c r="K936" s="9">
        <f>'Consolidtaed Data'!$J6540*'Consolidtaed Data'!$H6540</f>
        <v>2616</v>
      </c>
      <c r="L936" s="9">
        <f>'Consolidtaed Data'!$I6540*'Consolidtaed Data'!$H6540</f>
        <v>5229</v>
      </c>
      <c r="M936" s="9">
        <f>'Consolidtaed Data'!$L6540-'Consolidtaed Data'!$K6540</f>
        <v>120</v>
      </c>
      <c r="N936" s="9" t="str">
        <f>VLOOKUP('Consolidtaed Data'!$C6540,[1]Locations!$A:$O,2,0)</f>
        <v>Elk Grove</v>
      </c>
      <c r="O936" s="9" t="str">
        <f>VLOOKUP('Consolidtaed Data'!$D6540,'[1]Sales People'!$A:$B,2,0)</f>
        <v>Justin Lynch</v>
      </c>
      <c r="P936" s="9" t="str">
        <f>VLOOKUP('Consolidtaed Data'!$E6540,[1]Customers!$A:$B,2,0)</f>
        <v>Carl Collins</v>
      </c>
      <c r="Q936" s="11">
        <f>WEEKDAY('Consolidtaed Data'!$F6540)</f>
        <v>4</v>
      </c>
      <c r="R936" s="9">
        <f>MONTH('Consolidtaed Data'!$F6540)</f>
        <v>5</v>
      </c>
      <c r="S936" s="9" t="str">
        <f>TEXT(Table3[[#This Row],[Purchase Date]],"MMMM")</f>
        <v>March</v>
      </c>
      <c r="T936" s="9">
        <f>YEAR('Consolidtaed Data'!$F6540)</f>
        <v>2021</v>
      </c>
    </row>
    <row r="937" spans="1:20" x14ac:dyDescent="0.3">
      <c r="A937" s="9" t="s">
        <v>1807</v>
      </c>
      <c r="B937" s="9" t="s">
        <v>213</v>
      </c>
      <c r="C937" s="9" t="s">
        <v>8</v>
      </c>
      <c r="D937" s="9" t="s">
        <v>100</v>
      </c>
      <c r="E937" s="9" t="s">
        <v>771</v>
      </c>
      <c r="F937" s="10">
        <v>43897</v>
      </c>
      <c r="G937" s="10" t="str">
        <f>VLOOKUP(Table3[[#This Row],[Product ID]],[1]Products!$A:$G,2,0)</f>
        <v>Product 68</v>
      </c>
      <c r="H937" s="22">
        <v>4</v>
      </c>
      <c r="I937" s="9">
        <f>VLOOKUP('Consolidtaed Data'!$B6640,[1]Products!$A:$G,4,0)</f>
        <v>2141</v>
      </c>
      <c r="J937" s="9">
        <f>VLOOKUP('Consolidtaed Data'!$B6640,[1]Products!$A:$G,3,0)</f>
        <v>1777</v>
      </c>
      <c r="K937" s="9">
        <f>'Consolidtaed Data'!$J6640*'Consolidtaed Data'!$H6640</f>
        <v>2454</v>
      </c>
      <c r="L937" s="9">
        <f>'Consolidtaed Data'!$I6640*'Consolidtaed Data'!$H6640</f>
        <v>3066</v>
      </c>
      <c r="M937" s="9">
        <f>'Consolidtaed Data'!$L6640-'Consolidtaed Data'!$K6640</f>
        <v>660</v>
      </c>
      <c r="N937" s="9" t="str">
        <f>VLOOKUP('Consolidtaed Data'!$C6640,[1]Locations!$A:$O,2,0)</f>
        <v>Modesto</v>
      </c>
      <c r="O937" s="9" t="str">
        <f>VLOOKUP('Consolidtaed Data'!$D6640,'[1]Sales People'!$A:$B,2,0)</f>
        <v>Brian Davis</v>
      </c>
      <c r="P937" s="9" t="str">
        <f>VLOOKUP('Consolidtaed Data'!$E6640,[1]Customers!$A:$B,2,0)</f>
        <v>Carlos Wheeler</v>
      </c>
      <c r="Q937" s="11">
        <f>WEEKDAY('Consolidtaed Data'!$F6640)</f>
        <v>5</v>
      </c>
      <c r="R937" s="9">
        <f>MONTH('Consolidtaed Data'!$F6640)</f>
        <v>5</v>
      </c>
      <c r="S937" s="9" t="str">
        <f>TEXT(Table3[[#This Row],[Purchase Date]],"MMMM")</f>
        <v>March</v>
      </c>
      <c r="T937" s="9">
        <f>YEAR('Consolidtaed Data'!$F6640)</f>
        <v>2021</v>
      </c>
    </row>
    <row r="938" spans="1:20" x14ac:dyDescent="0.3">
      <c r="A938" s="9" t="s">
        <v>1808</v>
      </c>
      <c r="B938" s="9" t="s">
        <v>580</v>
      </c>
      <c r="C938" s="9" t="s">
        <v>12</v>
      </c>
      <c r="D938" s="9" t="s">
        <v>43</v>
      </c>
      <c r="E938" s="9" t="s">
        <v>545</v>
      </c>
      <c r="F938" s="10">
        <v>43897</v>
      </c>
      <c r="G938" s="10" t="str">
        <f>VLOOKUP(Table3[[#This Row],[Product ID]],[1]Products!$A:$G,2,0)</f>
        <v>Product 1</v>
      </c>
      <c r="H938" s="22">
        <v>1</v>
      </c>
      <c r="I938" s="9">
        <f>VLOOKUP('Consolidtaed Data'!$B7199,[1]Products!$A:$G,4,0)</f>
        <v>1467</v>
      </c>
      <c r="J938" s="9">
        <f>VLOOKUP('Consolidtaed Data'!$B7199,[1]Products!$A:$G,3,0)</f>
        <v>807</v>
      </c>
      <c r="K938" s="9">
        <f>'Consolidtaed Data'!$J7199*'Consolidtaed Data'!$H7199</f>
        <v>90</v>
      </c>
      <c r="L938" s="9">
        <f>'Consolidtaed Data'!$I7199*'Consolidtaed Data'!$H7199</f>
        <v>112</v>
      </c>
      <c r="M938" s="9">
        <f>'Consolidtaed Data'!$L7199-'Consolidtaed Data'!$K7199</f>
        <v>982</v>
      </c>
      <c r="N938" s="9" t="str">
        <f>VLOOKUP('Consolidtaed Data'!$C7199,[1]Locations!$A:$O,2,0)</f>
        <v>Thousand Oaks</v>
      </c>
      <c r="O938" s="9" t="str">
        <f>VLOOKUP('Consolidtaed Data'!$D7199,'[1]Sales People'!$A:$B,2,0)</f>
        <v>Larry Castillo</v>
      </c>
      <c r="P938" s="9" t="str">
        <f>VLOOKUP('Consolidtaed Data'!$E7199,[1]Customers!$A:$B,2,0)</f>
        <v>Michael Allen</v>
      </c>
      <c r="Q938" s="11">
        <f>WEEKDAY('Consolidtaed Data'!$F7199)</f>
        <v>4</v>
      </c>
      <c r="R938" s="9">
        <f>MONTH('Consolidtaed Data'!$F7199)</f>
        <v>6</v>
      </c>
      <c r="S938" s="9" t="str">
        <f>TEXT(Table3[[#This Row],[Purchase Date]],"MMMM")</f>
        <v>March</v>
      </c>
      <c r="T938" s="9">
        <f>YEAR('Consolidtaed Data'!$F7199)</f>
        <v>2021</v>
      </c>
    </row>
    <row r="939" spans="1:20" x14ac:dyDescent="0.3">
      <c r="A939" s="9" t="s">
        <v>1810</v>
      </c>
      <c r="B939" s="9" t="s">
        <v>24</v>
      </c>
      <c r="C939" s="9" t="s">
        <v>186</v>
      </c>
      <c r="D939" s="9" t="s">
        <v>31</v>
      </c>
      <c r="E939" s="9" t="s">
        <v>636</v>
      </c>
      <c r="F939" s="10">
        <v>43897</v>
      </c>
      <c r="G939" s="10" t="str">
        <f>VLOOKUP(Table3[[#This Row],[Product ID]],[1]Products!$A:$G,2,0)</f>
        <v>Product 6</v>
      </c>
      <c r="H939" s="22">
        <v>1</v>
      </c>
      <c r="I939" s="9">
        <f>VLOOKUP('Consolidtaed Data'!$B7611,[1]Products!$A:$G,4,0)</f>
        <v>1638</v>
      </c>
      <c r="J939" s="9">
        <f>VLOOKUP('Consolidtaed Data'!$B7611,[1]Products!$A:$G,3,0)</f>
        <v>1261</v>
      </c>
      <c r="K939" s="9">
        <f>'Consolidtaed Data'!$J7611*'Consolidtaed Data'!$H7611</f>
        <v>1350</v>
      </c>
      <c r="L939" s="9">
        <f>'Consolidtaed Data'!$I7611*'Consolidtaed Data'!$H7611</f>
        <v>2454</v>
      </c>
      <c r="M939" s="9">
        <f>'Consolidtaed Data'!$L7611-'Consolidtaed Data'!$K7611</f>
        <v>1131</v>
      </c>
      <c r="N939" s="9" t="str">
        <f>VLOOKUP('Consolidtaed Data'!$C7611,[1]Locations!$A:$O,2,0)</f>
        <v>Fremont</v>
      </c>
      <c r="O939" s="9" t="str">
        <f>VLOOKUP('Consolidtaed Data'!$D7611,'[1]Sales People'!$A:$B,2,0)</f>
        <v>Brian Davis</v>
      </c>
      <c r="P939" s="9" t="str">
        <f>VLOOKUP('Consolidtaed Data'!$E7611,[1]Customers!$A:$B,2,0)</f>
        <v>Victor Watkins</v>
      </c>
      <c r="Q939" s="11">
        <f>WEEKDAY('Consolidtaed Data'!$F7611)</f>
        <v>1</v>
      </c>
      <c r="R939" s="9">
        <f>MONTH('Consolidtaed Data'!$F7611)</f>
        <v>8</v>
      </c>
      <c r="S939" s="9" t="str">
        <f>TEXT(Table3[[#This Row],[Purchase Date]],"MMMM")</f>
        <v>March</v>
      </c>
      <c r="T939" s="9">
        <f>YEAR('Consolidtaed Data'!$F7611)</f>
        <v>2021</v>
      </c>
    </row>
    <row r="940" spans="1:20" x14ac:dyDescent="0.3">
      <c r="A940" s="9" t="s">
        <v>1812</v>
      </c>
      <c r="B940" s="9" t="s">
        <v>29</v>
      </c>
      <c r="C940" s="9" t="s">
        <v>205</v>
      </c>
      <c r="D940" s="9" t="s">
        <v>64</v>
      </c>
      <c r="E940" s="9" t="s">
        <v>1531</v>
      </c>
      <c r="F940" s="10">
        <v>43897</v>
      </c>
      <c r="G940" s="10" t="str">
        <f>VLOOKUP(Table3[[#This Row],[Product ID]],[1]Products!$A:$G,2,0)</f>
        <v>Product 37</v>
      </c>
      <c r="H940" s="22">
        <v>1</v>
      </c>
      <c r="I940" s="9">
        <f>VLOOKUP('Consolidtaed Data'!$B7666,[1]Products!$A:$G,4,0)</f>
        <v>95</v>
      </c>
      <c r="J940" s="9">
        <f>VLOOKUP('Consolidtaed Data'!$B7666,[1]Products!$A:$G,3,0)</f>
        <v>61</v>
      </c>
      <c r="K940" s="9">
        <f>'Consolidtaed Data'!$J7666*'Consolidtaed Data'!$H7666</f>
        <v>1251</v>
      </c>
      <c r="L940" s="9">
        <f>'Consolidtaed Data'!$I7666*'Consolidtaed Data'!$H7666</f>
        <v>1526</v>
      </c>
      <c r="M940" s="9">
        <f>'Consolidtaed Data'!$L7666-'Consolidtaed Data'!$K7666</f>
        <v>2212</v>
      </c>
      <c r="N940" s="9" t="str">
        <f>VLOOKUP('Consolidtaed Data'!$C7666,[1]Locations!$A:$O,2,0)</f>
        <v>Escondido</v>
      </c>
      <c r="O940" s="9" t="str">
        <f>VLOOKUP('Consolidtaed Data'!$D7666,'[1]Sales People'!$A:$B,2,0)</f>
        <v>Brian Davis</v>
      </c>
      <c r="P940" s="9" t="str">
        <f>VLOOKUP('Consolidtaed Data'!$E7666,[1]Customers!$A:$B,2,0)</f>
        <v>Fred Stone</v>
      </c>
      <c r="Q940" s="11">
        <f>WEEKDAY('Consolidtaed Data'!$F7666)</f>
        <v>5</v>
      </c>
      <c r="R940" s="9">
        <f>MONTH('Consolidtaed Data'!$F7666)</f>
        <v>8</v>
      </c>
      <c r="S940" s="9" t="str">
        <f>TEXT(Table3[[#This Row],[Purchase Date]],"MMMM")</f>
        <v>March</v>
      </c>
      <c r="T940" s="9">
        <f>YEAR('Consolidtaed Data'!$F7666)</f>
        <v>2021</v>
      </c>
    </row>
    <row r="941" spans="1:20" x14ac:dyDescent="0.3">
      <c r="A941" s="9" t="s">
        <v>1813</v>
      </c>
      <c r="B941" s="9" t="s">
        <v>495</v>
      </c>
      <c r="C941" s="9" t="s">
        <v>42</v>
      </c>
      <c r="D941" s="9" t="s">
        <v>315</v>
      </c>
      <c r="E941" s="9" t="s">
        <v>1411</v>
      </c>
      <c r="F941" s="10">
        <v>43897</v>
      </c>
      <c r="G941" s="10" t="str">
        <f>VLOOKUP(Table3[[#This Row],[Product ID]],[1]Products!$A:$G,2,0)</f>
        <v>Product 15</v>
      </c>
      <c r="H941" s="22">
        <v>1</v>
      </c>
      <c r="I941" s="9">
        <f>VLOOKUP('Consolidtaed Data'!$B7934,[1]Products!$A:$G,4,0)</f>
        <v>378</v>
      </c>
      <c r="J941" s="9">
        <f>VLOOKUP('Consolidtaed Data'!$B7934,[1]Products!$A:$G,3,0)</f>
        <v>291</v>
      </c>
      <c r="K941" s="9">
        <f>'Consolidtaed Data'!$J7934*'Consolidtaed Data'!$H7934</f>
        <v>1350</v>
      </c>
      <c r="L941" s="9">
        <f>'Consolidtaed Data'!$I7934*'Consolidtaed Data'!$H7934</f>
        <v>2454</v>
      </c>
      <c r="M941" s="9">
        <f>'Consolidtaed Data'!$L7934-'Consolidtaed Data'!$K7934</f>
        <v>1569</v>
      </c>
      <c r="N941" s="9" t="str">
        <f>VLOOKUP('Consolidtaed Data'!$C7934,[1]Locations!$A:$O,2,0)</f>
        <v>East Los Angeles</v>
      </c>
      <c r="O941" s="9" t="str">
        <f>VLOOKUP('Consolidtaed Data'!$D7934,'[1]Sales People'!$A:$B,2,0)</f>
        <v>Kevin Butler</v>
      </c>
      <c r="P941" s="9" t="str">
        <f>VLOOKUP('Consolidtaed Data'!$E7934,[1]Customers!$A:$B,2,0)</f>
        <v>Antonio Frazier</v>
      </c>
      <c r="Q941" s="11">
        <f>WEEKDAY('Consolidtaed Data'!$F7934)</f>
        <v>5</v>
      </c>
      <c r="R941" s="9">
        <f>MONTH('Consolidtaed Data'!$F7934)</f>
        <v>8</v>
      </c>
      <c r="S941" s="9" t="str">
        <f>TEXT(Table3[[#This Row],[Purchase Date]],"MMMM")</f>
        <v>March</v>
      </c>
      <c r="T941" s="9">
        <f>YEAR('Consolidtaed Data'!$F7934)</f>
        <v>2021</v>
      </c>
    </row>
    <row r="942" spans="1:20" x14ac:dyDescent="0.3">
      <c r="A942" s="9" t="s">
        <v>1815</v>
      </c>
      <c r="B942" s="9" t="s">
        <v>397</v>
      </c>
      <c r="C942" s="9" t="s">
        <v>90</v>
      </c>
      <c r="D942" s="9" t="s">
        <v>51</v>
      </c>
      <c r="E942" s="9" t="s">
        <v>445</v>
      </c>
      <c r="F942" s="10">
        <v>43897</v>
      </c>
      <c r="G942" s="10" t="str">
        <f>VLOOKUP(Table3[[#This Row],[Product ID]],[1]Products!$A:$G,2,0)</f>
        <v>Product 20</v>
      </c>
      <c r="H942" s="22">
        <v>3</v>
      </c>
      <c r="I942" s="9">
        <f>VLOOKUP('Consolidtaed Data'!$B8838,[1]Products!$A:$G,4,0)</f>
        <v>1783</v>
      </c>
      <c r="J942" s="9">
        <f>VLOOKUP('Consolidtaed Data'!$B8838,[1]Products!$A:$G,3,0)</f>
        <v>1516</v>
      </c>
      <c r="K942" s="9">
        <f>'Consolidtaed Data'!$J8838*'Consolidtaed Data'!$H8838</f>
        <v>838</v>
      </c>
      <c r="L942" s="9">
        <f>'Consolidtaed Data'!$I8838*'Consolidtaed Data'!$H8838</f>
        <v>1103</v>
      </c>
      <c r="M942" s="9">
        <f>'Consolidtaed Data'!$L8838-'Consolidtaed Data'!$K8838</f>
        <v>1312</v>
      </c>
      <c r="N942" s="9" t="str">
        <f>VLOOKUP('Consolidtaed Data'!$C8838,[1]Locations!$A:$O,2,0)</f>
        <v>Costa Mesa</v>
      </c>
      <c r="O942" s="9" t="str">
        <f>VLOOKUP('Consolidtaed Data'!$D8838,'[1]Sales People'!$A:$B,2,0)</f>
        <v>Scott Mason</v>
      </c>
      <c r="P942" s="9" t="str">
        <f>VLOOKUP('Consolidtaed Data'!$E8838,[1]Customers!$A:$B,2,0)</f>
        <v>Steve Barnes</v>
      </c>
      <c r="Q942" s="11">
        <f>WEEKDAY('Consolidtaed Data'!$F8838)</f>
        <v>3</v>
      </c>
      <c r="R942" s="9">
        <f>MONTH('Consolidtaed Data'!$F8838)</f>
        <v>11</v>
      </c>
      <c r="S942" s="9" t="str">
        <f>TEXT(Table3[[#This Row],[Purchase Date]],"MMMM")</f>
        <v>March</v>
      </c>
      <c r="T942" s="9">
        <f>YEAR('Consolidtaed Data'!$F8838)</f>
        <v>2021</v>
      </c>
    </row>
    <row r="943" spans="1:20" x14ac:dyDescent="0.3">
      <c r="A943" s="9" t="s">
        <v>1817</v>
      </c>
      <c r="B943" s="9" t="s">
        <v>33</v>
      </c>
      <c r="C943" s="9" t="s">
        <v>21</v>
      </c>
      <c r="D943" s="9" t="s">
        <v>80</v>
      </c>
      <c r="E943" s="9" t="s">
        <v>224</v>
      </c>
      <c r="F943" s="10">
        <v>43897</v>
      </c>
      <c r="G943" s="10" t="str">
        <f>VLOOKUP(Table3[[#This Row],[Product ID]],[1]Products!$A:$G,2,0)</f>
        <v>Product 29</v>
      </c>
      <c r="H943" s="22">
        <v>4</v>
      </c>
      <c r="I943" s="9">
        <f>VLOOKUP('Consolidtaed Data'!$B9048,[1]Products!$A:$G,4,0)</f>
        <v>1353</v>
      </c>
      <c r="J943" s="9">
        <f>VLOOKUP('Consolidtaed Data'!$B9048,[1]Products!$A:$G,3,0)</f>
        <v>947</v>
      </c>
      <c r="K943" s="9">
        <f>'Consolidtaed Data'!$J9048*'Consolidtaed Data'!$H9048</f>
        <v>1200</v>
      </c>
      <c r="L943" s="9">
        <f>'Consolidtaed Data'!$I9048*'Consolidtaed Data'!$H9048</f>
        <v>2182</v>
      </c>
      <c r="M943" s="9">
        <f>'Consolidtaed Data'!$L9048-'Consolidtaed Data'!$K9048</f>
        <v>589</v>
      </c>
      <c r="N943" s="9" t="str">
        <f>VLOOKUP('Consolidtaed Data'!$C9048,[1]Locations!$A:$O,2,0)</f>
        <v>Santa Maria</v>
      </c>
      <c r="O943" s="9" t="str">
        <f>VLOOKUP('Consolidtaed Data'!$D9048,'[1]Sales People'!$A:$B,2,0)</f>
        <v>Larry Castillo</v>
      </c>
      <c r="P943" s="9" t="str">
        <f>VLOOKUP('Consolidtaed Data'!$E9048,[1]Customers!$A:$B,2,0)</f>
        <v>Gary Baker</v>
      </c>
      <c r="Q943" s="11">
        <f>WEEKDAY('Consolidtaed Data'!$F9048)</f>
        <v>3</v>
      </c>
      <c r="R943" s="9">
        <f>MONTH('Consolidtaed Data'!$F9048)</f>
        <v>11</v>
      </c>
      <c r="S943" s="9" t="str">
        <f>TEXT(Table3[[#This Row],[Purchase Date]],"MMMM")</f>
        <v>March</v>
      </c>
      <c r="T943" s="9">
        <f>YEAR('Consolidtaed Data'!$F9048)</f>
        <v>2021</v>
      </c>
    </row>
    <row r="944" spans="1:20" x14ac:dyDescent="0.3">
      <c r="A944" s="9" t="s">
        <v>1818</v>
      </c>
      <c r="B944" s="9" t="s">
        <v>168</v>
      </c>
      <c r="C944" s="9" t="s">
        <v>420</v>
      </c>
      <c r="D944" s="9" t="s">
        <v>127</v>
      </c>
      <c r="E944" s="9" t="s">
        <v>1414</v>
      </c>
      <c r="F944" s="10">
        <v>43897</v>
      </c>
      <c r="G944" s="10" t="str">
        <f>VLOOKUP(Table3[[#This Row],[Product ID]],[1]Products!$A:$G,2,0)</f>
        <v>Product 26</v>
      </c>
      <c r="H944" s="22">
        <v>3</v>
      </c>
      <c r="I944" s="9">
        <f>VLOOKUP('Consolidtaed Data'!$B9245,[1]Products!$A:$G,4,0)</f>
        <v>584</v>
      </c>
      <c r="J944" s="9">
        <f>VLOOKUP('Consolidtaed Data'!$B9245,[1]Products!$A:$G,3,0)</f>
        <v>420</v>
      </c>
      <c r="K944" s="9">
        <f>'Consolidtaed Data'!$J9245*'Consolidtaed Data'!$H9245</f>
        <v>5331</v>
      </c>
      <c r="L944" s="9">
        <f>'Consolidtaed Data'!$I9245*'Consolidtaed Data'!$H9245</f>
        <v>6423</v>
      </c>
      <c r="M944" s="9">
        <f>'Consolidtaed Data'!$L9245-'Consolidtaed Data'!$K9245</f>
        <v>22</v>
      </c>
      <c r="N944" s="9" t="str">
        <f>VLOOKUP('Consolidtaed Data'!$C9245,[1]Locations!$A:$O,2,0)</f>
        <v>Fairfield</v>
      </c>
      <c r="O944" s="9" t="str">
        <f>VLOOKUP('Consolidtaed Data'!$D9245,'[1]Sales People'!$A:$B,2,0)</f>
        <v>Carl Elliott</v>
      </c>
      <c r="P944" s="9" t="str">
        <f>VLOOKUP('Consolidtaed Data'!$E9245,[1]Customers!$A:$B,2,0)</f>
        <v>Raymond Alexander</v>
      </c>
      <c r="Q944" s="11">
        <f>WEEKDAY('Consolidtaed Data'!$F9245)</f>
        <v>3</v>
      </c>
      <c r="R944" s="9">
        <f>MONTH('Consolidtaed Data'!$F9245)</f>
        <v>11</v>
      </c>
      <c r="S944" s="9" t="str">
        <f>TEXT(Table3[[#This Row],[Purchase Date]],"MMMM")</f>
        <v>March</v>
      </c>
      <c r="T944" s="9">
        <f>YEAR('Consolidtaed Data'!$F9245)</f>
        <v>2021</v>
      </c>
    </row>
    <row r="945" spans="1:20" x14ac:dyDescent="0.3">
      <c r="A945" s="9" t="s">
        <v>1820</v>
      </c>
      <c r="B945" s="9" t="s">
        <v>318</v>
      </c>
      <c r="C945" s="9" t="s">
        <v>412</v>
      </c>
      <c r="D945" s="9" t="s">
        <v>374</v>
      </c>
      <c r="E945" s="9" t="s">
        <v>1846</v>
      </c>
      <c r="F945" s="10">
        <v>43897</v>
      </c>
      <c r="G945" s="10" t="str">
        <f>VLOOKUP(Table3[[#This Row],[Product ID]],[1]Products!$A:$G,2,0)</f>
        <v>Product 89</v>
      </c>
      <c r="H945" s="22">
        <v>1</v>
      </c>
      <c r="I945" s="9">
        <f>VLOOKUP('Consolidtaed Data'!$B9501,[1]Products!$A:$G,4,0)</f>
        <v>1812</v>
      </c>
      <c r="J945" s="9">
        <f>VLOOKUP('Consolidtaed Data'!$B9501,[1]Products!$A:$G,3,0)</f>
        <v>1305</v>
      </c>
      <c r="K945" s="9">
        <f>'Consolidtaed Data'!$J9501*'Consolidtaed Data'!$H9501</f>
        <v>1432</v>
      </c>
      <c r="L945" s="9">
        <f>'Consolidtaed Data'!$I9501*'Consolidtaed Data'!$H9501</f>
        <v>2384</v>
      </c>
      <c r="M945" s="9">
        <f>'Consolidtaed Data'!$L9501-'Consolidtaed Data'!$K9501</f>
        <v>204</v>
      </c>
      <c r="N945" s="9" t="str">
        <f>VLOOKUP('Consolidtaed Data'!$C9501,[1]Locations!$A:$O,2,0)</f>
        <v>Modesto</v>
      </c>
      <c r="O945" s="9" t="str">
        <f>VLOOKUP('Consolidtaed Data'!$D9501,'[1]Sales People'!$A:$B,2,0)</f>
        <v>Jeremy Mendoza</v>
      </c>
      <c r="P945" s="9" t="str">
        <f>VLOOKUP('Consolidtaed Data'!$E9501,[1]Customers!$A:$B,2,0)</f>
        <v>Timothy Lawrence</v>
      </c>
      <c r="Q945" s="11">
        <f>WEEKDAY('Consolidtaed Data'!$F9501)</f>
        <v>1</v>
      </c>
      <c r="R945" s="9">
        <f>MONTH('Consolidtaed Data'!$F9501)</f>
        <v>12</v>
      </c>
      <c r="S945" s="9" t="str">
        <f>TEXT(Table3[[#This Row],[Purchase Date]],"MMMM")</f>
        <v>March</v>
      </c>
      <c r="T945" s="9">
        <f>YEAR('Consolidtaed Data'!$F9501)</f>
        <v>2021</v>
      </c>
    </row>
    <row r="946" spans="1:20" x14ac:dyDescent="0.3">
      <c r="A946" s="9" t="s">
        <v>1821</v>
      </c>
      <c r="B946" s="9" t="s">
        <v>240</v>
      </c>
      <c r="C946" s="9" t="s">
        <v>108</v>
      </c>
      <c r="D946" s="9" t="s">
        <v>127</v>
      </c>
      <c r="E946" s="9" t="s">
        <v>886</v>
      </c>
      <c r="F946" s="10">
        <v>43898</v>
      </c>
      <c r="G946" s="10" t="str">
        <f>VLOOKUP(Table3[[#This Row],[Product ID]],[1]Products!$A:$G,2,0)</f>
        <v>Product 70</v>
      </c>
      <c r="H946" s="22">
        <v>3</v>
      </c>
      <c r="I946" s="9">
        <f>VLOOKUP('Consolidtaed Data'!$B4904,[1]Products!$A:$G,4,0)</f>
        <v>1522</v>
      </c>
      <c r="J946" s="9">
        <f>VLOOKUP('Consolidtaed Data'!$B4904,[1]Products!$A:$G,3,0)</f>
        <v>791</v>
      </c>
      <c r="K946" s="9">
        <f>'Consolidtaed Data'!$J4904*'Consolidtaed Data'!$H4904</f>
        <v>4554</v>
      </c>
      <c r="L946" s="9">
        <f>'Consolidtaed Data'!$I4904*'Consolidtaed Data'!$H4904</f>
        <v>7230</v>
      </c>
      <c r="M946" s="9">
        <f>'Consolidtaed Data'!$L4904-'Consolidtaed Data'!$K4904</f>
        <v>147</v>
      </c>
      <c r="N946" s="9" t="str">
        <f>VLOOKUP('Consolidtaed Data'!$C4904,[1]Locations!$A:$O,2,0)</f>
        <v>Torrance</v>
      </c>
      <c r="O946" s="9" t="str">
        <f>VLOOKUP('Consolidtaed Data'!$D4904,'[1]Sales People'!$A:$B,2,0)</f>
        <v>Jeremy Mendoza</v>
      </c>
      <c r="P946" s="9" t="str">
        <f>VLOOKUP('Consolidtaed Data'!$E4904,[1]Customers!$A:$B,2,0)</f>
        <v>Paul Lane</v>
      </c>
      <c r="Q946" s="11">
        <f>WEEKDAY('Consolidtaed Data'!$F4904)</f>
        <v>1</v>
      </c>
      <c r="R946" s="9">
        <f>MONTH('Consolidtaed Data'!$F4904)</f>
        <v>12</v>
      </c>
      <c r="S946" s="9" t="str">
        <f>TEXT(Table3[[#This Row],[Purchase Date]],"MMMM")</f>
        <v>March</v>
      </c>
      <c r="T946" s="9">
        <f>YEAR('Consolidtaed Data'!$F4904)</f>
        <v>2020</v>
      </c>
    </row>
    <row r="947" spans="1:20" x14ac:dyDescent="0.3">
      <c r="A947" s="9" t="s">
        <v>1822</v>
      </c>
      <c r="B947" s="9" t="s">
        <v>418</v>
      </c>
      <c r="C947" s="9" t="s">
        <v>223</v>
      </c>
      <c r="D947" s="9" t="s">
        <v>43</v>
      </c>
      <c r="E947" s="9" t="s">
        <v>1773</v>
      </c>
      <c r="F947" s="10">
        <v>43898</v>
      </c>
      <c r="G947" s="10" t="str">
        <f>VLOOKUP(Table3[[#This Row],[Product ID]],[1]Products!$A:$G,2,0)</f>
        <v>Product 82</v>
      </c>
      <c r="H947" s="22">
        <v>1</v>
      </c>
      <c r="I947" s="9">
        <f>VLOOKUP('Consolidtaed Data'!$B5207,[1]Products!$A:$G,4,0)</f>
        <v>290</v>
      </c>
      <c r="J947" s="9">
        <f>VLOOKUP('Consolidtaed Data'!$B5207,[1]Products!$A:$G,3,0)</f>
        <v>200</v>
      </c>
      <c r="K947" s="9">
        <f>'Consolidtaed Data'!$J5207*'Consolidtaed Data'!$H5207</f>
        <v>90</v>
      </c>
      <c r="L947" s="9">
        <f>'Consolidtaed Data'!$I5207*'Consolidtaed Data'!$H5207</f>
        <v>112</v>
      </c>
      <c r="M947" s="9">
        <f>'Consolidtaed Data'!$L5207-'Consolidtaed Data'!$K5207</f>
        <v>895</v>
      </c>
      <c r="N947" s="9" t="str">
        <f>VLOOKUP('Consolidtaed Data'!$C5207,[1]Locations!$A:$O,2,0)</f>
        <v>Glendale</v>
      </c>
      <c r="O947" s="9" t="str">
        <f>VLOOKUP('Consolidtaed Data'!$D5207,'[1]Sales People'!$A:$B,2,0)</f>
        <v>Brian Thomas</v>
      </c>
      <c r="P947" s="9" t="str">
        <f>VLOOKUP('Consolidtaed Data'!$E5207,[1]Customers!$A:$B,2,0)</f>
        <v>Eric Bowman</v>
      </c>
      <c r="Q947" s="11">
        <f>WEEKDAY('Consolidtaed Data'!$F5207)</f>
        <v>1</v>
      </c>
      <c r="R947" s="9">
        <f>MONTH('Consolidtaed Data'!$F5207)</f>
        <v>1</v>
      </c>
      <c r="S947" s="9" t="str">
        <f>TEXT(Table3[[#This Row],[Purchase Date]],"MMMM")</f>
        <v>March</v>
      </c>
      <c r="T947" s="9">
        <f>YEAR('Consolidtaed Data'!$F5207)</f>
        <v>2021</v>
      </c>
    </row>
    <row r="948" spans="1:20" x14ac:dyDescent="0.3">
      <c r="A948" s="9" t="s">
        <v>1823</v>
      </c>
      <c r="B948" s="9" t="s">
        <v>411</v>
      </c>
      <c r="C948" s="9" t="s">
        <v>165</v>
      </c>
      <c r="D948" s="9" t="s">
        <v>329</v>
      </c>
      <c r="E948" s="9" t="s">
        <v>403</v>
      </c>
      <c r="F948" s="10">
        <v>43898</v>
      </c>
      <c r="G948" s="10" t="str">
        <f>VLOOKUP(Table3[[#This Row],[Product ID]],[1]Products!$A:$G,2,0)</f>
        <v>Product 27</v>
      </c>
      <c r="H948" s="22">
        <v>2</v>
      </c>
      <c r="I948" s="9">
        <f>VLOOKUP('Consolidtaed Data'!$B5944,[1]Products!$A:$G,4,0)</f>
        <v>1783</v>
      </c>
      <c r="J948" s="9">
        <f>VLOOKUP('Consolidtaed Data'!$B5944,[1]Products!$A:$G,3,0)</f>
        <v>1230</v>
      </c>
      <c r="K948" s="9">
        <f>'Consolidtaed Data'!$J5944*'Consolidtaed Data'!$H5944</f>
        <v>1896</v>
      </c>
      <c r="L948" s="9">
        <f>'Consolidtaed Data'!$I5944*'Consolidtaed Data'!$H5944</f>
        <v>2495</v>
      </c>
      <c r="M948" s="9">
        <f>'Consolidtaed Data'!$L5944-'Consolidtaed Data'!$K5944</f>
        <v>651</v>
      </c>
      <c r="N948" s="9" t="str">
        <f>VLOOKUP('Consolidtaed Data'!$C5944,[1]Locations!$A:$O,2,0)</f>
        <v>Downey</v>
      </c>
      <c r="O948" s="9" t="str">
        <f>VLOOKUP('Consolidtaed Data'!$D5944,'[1]Sales People'!$A:$B,2,0)</f>
        <v>Martin Carr</v>
      </c>
      <c r="P948" s="9" t="str">
        <f>VLOOKUP('Consolidtaed Data'!$E5944,[1]Customers!$A:$B,2,0)</f>
        <v>Ernest Rivera</v>
      </c>
      <c r="Q948" s="11">
        <f>WEEKDAY('Consolidtaed Data'!$F5944)</f>
        <v>7</v>
      </c>
      <c r="R948" s="9">
        <f>MONTH('Consolidtaed Data'!$F5944)</f>
        <v>3</v>
      </c>
      <c r="S948" s="9" t="str">
        <f>TEXT(Table3[[#This Row],[Purchase Date]],"MMMM")</f>
        <v>March</v>
      </c>
      <c r="T948" s="9">
        <f>YEAR('Consolidtaed Data'!$F5944)</f>
        <v>2021</v>
      </c>
    </row>
    <row r="949" spans="1:20" x14ac:dyDescent="0.3">
      <c r="A949" s="9" t="s">
        <v>1824</v>
      </c>
      <c r="B949" s="9" t="s">
        <v>477</v>
      </c>
      <c r="C949" s="9" t="s">
        <v>504</v>
      </c>
      <c r="D949" s="9" t="s">
        <v>193</v>
      </c>
      <c r="E949" s="9" t="s">
        <v>1612</v>
      </c>
      <c r="F949" s="10">
        <v>43898</v>
      </c>
      <c r="G949" s="10" t="str">
        <f>VLOOKUP(Table3[[#This Row],[Product ID]],[1]Products!$A:$G,2,0)</f>
        <v>Product 46</v>
      </c>
      <c r="H949" s="22">
        <v>3</v>
      </c>
      <c r="I949" s="9">
        <f>VLOOKUP('Consolidtaed Data'!$B6181,[1]Products!$A:$G,4,0)</f>
        <v>1367</v>
      </c>
      <c r="J949" s="9">
        <f>VLOOKUP('Consolidtaed Data'!$B6181,[1]Products!$A:$G,3,0)</f>
        <v>984</v>
      </c>
      <c r="K949" s="9">
        <f>'Consolidtaed Data'!$J6181*'Consolidtaed Data'!$H6181</f>
        <v>682</v>
      </c>
      <c r="L949" s="9">
        <f>'Consolidtaed Data'!$I6181*'Consolidtaed Data'!$H6181</f>
        <v>1338</v>
      </c>
      <c r="M949" s="9">
        <f>'Consolidtaed Data'!$L6181-'Consolidtaed Data'!$K6181</f>
        <v>837</v>
      </c>
      <c r="N949" s="9" t="str">
        <f>VLOOKUP('Consolidtaed Data'!$C6181,[1]Locations!$A:$O,2,0)</f>
        <v>Vallejo</v>
      </c>
      <c r="O949" s="9" t="str">
        <f>VLOOKUP('Consolidtaed Data'!$D6181,'[1]Sales People'!$A:$B,2,0)</f>
        <v>John Reyes</v>
      </c>
      <c r="P949" s="9" t="str">
        <f>VLOOKUP('Consolidtaed Data'!$E6181,[1]Customers!$A:$B,2,0)</f>
        <v>Joseph Murphy</v>
      </c>
      <c r="Q949" s="11">
        <f>WEEKDAY('Consolidtaed Data'!$F6181)</f>
        <v>5</v>
      </c>
      <c r="R949" s="9">
        <f>MONTH('Consolidtaed Data'!$F6181)</f>
        <v>4</v>
      </c>
      <c r="S949" s="9" t="str">
        <f>TEXT(Table3[[#This Row],[Purchase Date]],"MMMM")</f>
        <v>March</v>
      </c>
      <c r="T949" s="9">
        <f>YEAR('Consolidtaed Data'!$F6181)</f>
        <v>2021</v>
      </c>
    </row>
    <row r="950" spans="1:20" x14ac:dyDescent="0.3">
      <c r="A950" s="9" t="s">
        <v>1826</v>
      </c>
      <c r="B950" s="9" t="s">
        <v>311</v>
      </c>
      <c r="C950" s="9" t="s">
        <v>34</v>
      </c>
      <c r="D950" s="9" t="s">
        <v>143</v>
      </c>
      <c r="E950" s="9" t="s">
        <v>611</v>
      </c>
      <c r="F950" s="10">
        <v>43898</v>
      </c>
      <c r="G950" s="10" t="str">
        <f>VLOOKUP(Table3[[#This Row],[Product ID]],[1]Products!$A:$G,2,0)</f>
        <v>Product 33</v>
      </c>
      <c r="H950" s="22">
        <v>3</v>
      </c>
      <c r="I950" s="9">
        <f>VLOOKUP('Consolidtaed Data'!$B6225,[1]Products!$A:$G,4,0)</f>
        <v>818</v>
      </c>
      <c r="J950" s="9">
        <f>VLOOKUP('Consolidtaed Data'!$B6225,[1]Products!$A:$G,3,0)</f>
        <v>450</v>
      </c>
      <c r="K950" s="9">
        <f>'Consolidtaed Data'!$J6225*'Consolidtaed Data'!$H6225</f>
        <v>882</v>
      </c>
      <c r="L950" s="9">
        <f>'Consolidtaed Data'!$I6225*'Consolidtaed Data'!$H6225</f>
        <v>1104</v>
      </c>
      <c r="M950" s="9">
        <f>'Consolidtaed Data'!$L6225-'Consolidtaed Data'!$K6225</f>
        <v>248</v>
      </c>
      <c r="N950" s="9" t="str">
        <f>VLOOKUP('Consolidtaed Data'!$C6225,[1]Locations!$A:$O,2,0)</f>
        <v>Oakland</v>
      </c>
      <c r="O950" s="9" t="str">
        <f>VLOOKUP('Consolidtaed Data'!$D6225,'[1]Sales People'!$A:$B,2,0)</f>
        <v>Arthur Mccoy</v>
      </c>
      <c r="P950" s="9" t="str">
        <f>VLOOKUP('Consolidtaed Data'!$E6225,[1]Customers!$A:$B,2,0)</f>
        <v>Aaron Mills</v>
      </c>
      <c r="Q950" s="11">
        <f>WEEKDAY('Consolidtaed Data'!$F6225)</f>
        <v>2</v>
      </c>
      <c r="R950" s="9">
        <f>MONTH('Consolidtaed Data'!$F6225)</f>
        <v>4</v>
      </c>
      <c r="S950" s="9" t="str">
        <f>TEXT(Table3[[#This Row],[Purchase Date]],"MMMM")</f>
        <v>March</v>
      </c>
      <c r="T950" s="9">
        <f>YEAR('Consolidtaed Data'!$F6225)</f>
        <v>2021</v>
      </c>
    </row>
    <row r="951" spans="1:20" x14ac:dyDescent="0.3">
      <c r="A951" s="9" t="s">
        <v>1828</v>
      </c>
      <c r="B951" s="9" t="s">
        <v>330</v>
      </c>
      <c r="C951" s="9" t="s">
        <v>423</v>
      </c>
      <c r="D951" s="9" t="s">
        <v>83</v>
      </c>
      <c r="E951" s="9" t="s">
        <v>1272</v>
      </c>
      <c r="F951" s="10">
        <v>43898</v>
      </c>
      <c r="G951" s="10" t="str">
        <f>VLOOKUP(Table3[[#This Row],[Product ID]],[1]Products!$A:$G,2,0)</f>
        <v>Product 91</v>
      </c>
      <c r="H951" s="22">
        <v>2</v>
      </c>
      <c r="I951" s="9">
        <f>VLOOKUP('Consolidtaed Data'!$B6779,[1]Products!$A:$G,4,0)</f>
        <v>800</v>
      </c>
      <c r="J951" s="9">
        <f>VLOOKUP('Consolidtaed Data'!$B6779,[1]Products!$A:$G,3,0)</f>
        <v>536</v>
      </c>
      <c r="K951" s="9">
        <f>'Consolidtaed Data'!$J6779*'Consolidtaed Data'!$H6779</f>
        <v>237</v>
      </c>
      <c r="L951" s="9">
        <f>'Consolidtaed Data'!$I6779*'Consolidtaed Data'!$H6779</f>
        <v>381</v>
      </c>
      <c r="M951" s="9">
        <f>'Consolidtaed Data'!$L6779-'Consolidtaed Data'!$K6779</f>
        <v>192</v>
      </c>
      <c r="N951" s="9" t="str">
        <f>VLOOKUP('Consolidtaed Data'!$C6779,[1]Locations!$A:$O,2,0)</f>
        <v>Stockton</v>
      </c>
      <c r="O951" s="9" t="str">
        <f>VLOOKUP('Consolidtaed Data'!$D6779,'[1]Sales People'!$A:$B,2,0)</f>
        <v>Kenneth Bradley</v>
      </c>
      <c r="P951" s="9" t="str">
        <f>VLOOKUP('Consolidtaed Data'!$E6779,[1]Customers!$A:$B,2,0)</f>
        <v>David Garrett</v>
      </c>
      <c r="Q951" s="11">
        <f>WEEKDAY('Consolidtaed Data'!$F6779)</f>
        <v>3</v>
      </c>
      <c r="R951" s="9">
        <f>MONTH('Consolidtaed Data'!$F6779)</f>
        <v>6</v>
      </c>
      <c r="S951" s="9" t="str">
        <f>TEXT(Table3[[#This Row],[Purchase Date]],"MMMM")</f>
        <v>March</v>
      </c>
      <c r="T951" s="9">
        <f>YEAR('Consolidtaed Data'!$F6779)</f>
        <v>2021</v>
      </c>
    </row>
    <row r="952" spans="1:20" x14ac:dyDescent="0.3">
      <c r="A952" s="9" t="s">
        <v>1829</v>
      </c>
      <c r="B952" s="9" t="s">
        <v>168</v>
      </c>
      <c r="C952" s="9" t="s">
        <v>67</v>
      </c>
      <c r="D952" s="9" t="s">
        <v>197</v>
      </c>
      <c r="E952" s="9" t="s">
        <v>948</v>
      </c>
      <c r="F952" s="10">
        <v>43898</v>
      </c>
      <c r="G952" s="10" t="str">
        <f>VLOOKUP(Table3[[#This Row],[Product ID]],[1]Products!$A:$G,2,0)</f>
        <v>Product 26</v>
      </c>
      <c r="H952" s="22">
        <v>3</v>
      </c>
      <c r="I952" s="9">
        <f>VLOOKUP('Consolidtaed Data'!$B6991,[1]Products!$A:$G,4,0)</f>
        <v>2257</v>
      </c>
      <c r="J952" s="9">
        <f>VLOOKUP('Consolidtaed Data'!$B6991,[1]Products!$A:$G,3,0)</f>
        <v>1535</v>
      </c>
      <c r="K952" s="9">
        <f>'Consolidtaed Data'!$J6991*'Consolidtaed Data'!$H6991</f>
        <v>2502</v>
      </c>
      <c r="L952" s="9">
        <f>'Consolidtaed Data'!$I6991*'Consolidtaed Data'!$H6991</f>
        <v>3052</v>
      </c>
      <c r="M952" s="9">
        <f>'Consolidtaed Data'!$L6991-'Consolidtaed Data'!$K6991</f>
        <v>651</v>
      </c>
      <c r="N952" s="9" t="str">
        <f>VLOOKUP('Consolidtaed Data'!$C6991,[1]Locations!$A:$O,2,0)</f>
        <v>San Diego</v>
      </c>
      <c r="O952" s="9" t="str">
        <f>VLOOKUP('Consolidtaed Data'!$D6991,'[1]Sales People'!$A:$B,2,0)</f>
        <v>Eugene Holmes</v>
      </c>
      <c r="P952" s="9" t="str">
        <f>VLOOKUP('Consolidtaed Data'!$E6991,[1]Customers!$A:$B,2,0)</f>
        <v>Sean Andrews</v>
      </c>
      <c r="Q952" s="11">
        <f>WEEKDAY('Consolidtaed Data'!$F6991)</f>
        <v>4</v>
      </c>
      <c r="R952" s="9">
        <f>MONTH('Consolidtaed Data'!$F6991)</f>
        <v>6</v>
      </c>
      <c r="S952" s="9" t="str">
        <f>TEXT(Table3[[#This Row],[Purchase Date]],"MMMM")</f>
        <v>March</v>
      </c>
      <c r="T952" s="9">
        <f>YEAR('Consolidtaed Data'!$F6991)</f>
        <v>2021</v>
      </c>
    </row>
    <row r="953" spans="1:20" x14ac:dyDescent="0.3">
      <c r="A953" s="9" t="s">
        <v>1830</v>
      </c>
      <c r="B953" s="9" t="s">
        <v>11</v>
      </c>
      <c r="C953" s="9" t="s">
        <v>30</v>
      </c>
      <c r="D953" s="9" t="s">
        <v>26</v>
      </c>
      <c r="E953" s="9" t="s">
        <v>1348</v>
      </c>
      <c r="F953" s="10">
        <v>43898</v>
      </c>
      <c r="G953" s="10" t="str">
        <f>VLOOKUP(Table3[[#This Row],[Product ID]],[1]Products!$A:$G,2,0)</f>
        <v>Product 88</v>
      </c>
      <c r="H953" s="22">
        <v>3</v>
      </c>
      <c r="I953" s="9">
        <f>VLOOKUP('Consolidtaed Data'!$B7079,[1]Products!$A:$G,4,0)</f>
        <v>127</v>
      </c>
      <c r="J953" s="9">
        <f>VLOOKUP('Consolidtaed Data'!$B7079,[1]Products!$A:$G,3,0)</f>
        <v>79</v>
      </c>
      <c r="K953" s="9">
        <f>'Consolidtaed Data'!$J7079*'Consolidtaed Data'!$H7079</f>
        <v>395</v>
      </c>
      <c r="L953" s="9">
        <f>'Consolidtaed Data'!$I7079*'Consolidtaed Data'!$H7079</f>
        <v>556</v>
      </c>
      <c r="M953" s="9">
        <f>'Consolidtaed Data'!$L7079-'Consolidtaed Data'!$K7079</f>
        <v>164</v>
      </c>
      <c r="N953" s="9" t="str">
        <f>VLOOKUP('Consolidtaed Data'!$C7079,[1]Locations!$A:$O,2,0)</f>
        <v>Los Angeles</v>
      </c>
      <c r="O953" s="9" t="str">
        <f>VLOOKUP('Consolidtaed Data'!$D7079,'[1]Sales People'!$A:$B,2,0)</f>
        <v>Brian Hansen</v>
      </c>
      <c r="P953" s="9" t="str">
        <f>VLOOKUP('Consolidtaed Data'!$E7079,[1]Customers!$A:$B,2,0)</f>
        <v>Joshua Garza</v>
      </c>
      <c r="Q953" s="11">
        <f>WEEKDAY('Consolidtaed Data'!$F7079)</f>
        <v>3</v>
      </c>
      <c r="R953" s="9">
        <f>MONTH('Consolidtaed Data'!$F7079)</f>
        <v>6</v>
      </c>
      <c r="S953" s="9" t="str">
        <f>TEXT(Table3[[#This Row],[Purchase Date]],"MMMM")</f>
        <v>March</v>
      </c>
      <c r="T953" s="9">
        <f>YEAR('Consolidtaed Data'!$F7079)</f>
        <v>2021</v>
      </c>
    </row>
    <row r="954" spans="1:20" x14ac:dyDescent="0.3">
      <c r="A954" s="9" t="s">
        <v>1831</v>
      </c>
      <c r="B954" s="9" t="s">
        <v>119</v>
      </c>
      <c r="C954" s="9" t="s">
        <v>72</v>
      </c>
      <c r="D954" s="9" t="s">
        <v>174</v>
      </c>
      <c r="E954" s="9" t="s">
        <v>1307</v>
      </c>
      <c r="F954" s="10">
        <v>43898</v>
      </c>
      <c r="G954" s="10" t="str">
        <f>VLOOKUP(Table3[[#This Row],[Product ID]],[1]Products!$A:$G,2,0)</f>
        <v>Product 67</v>
      </c>
      <c r="H954" s="22">
        <v>3</v>
      </c>
      <c r="I954" s="9">
        <f>VLOOKUP('Consolidtaed Data'!$B7716,[1]Products!$A:$G,4,0)</f>
        <v>458</v>
      </c>
      <c r="J954" s="9">
        <f>VLOOKUP('Consolidtaed Data'!$B7716,[1]Products!$A:$G,3,0)</f>
        <v>376</v>
      </c>
      <c r="K954" s="9">
        <f>'Consolidtaed Data'!$J7716*'Consolidtaed Data'!$H7716</f>
        <v>154</v>
      </c>
      <c r="L954" s="9">
        <f>'Consolidtaed Data'!$I7716*'Consolidtaed Data'!$H7716</f>
        <v>203</v>
      </c>
      <c r="M954" s="9">
        <f>'Consolidtaed Data'!$L7716-'Consolidtaed Data'!$K7716</f>
        <v>600</v>
      </c>
      <c r="N954" s="9" t="str">
        <f>VLOOKUP('Consolidtaed Data'!$C7716,[1]Locations!$A:$O,2,0)</f>
        <v>Simi Valley</v>
      </c>
      <c r="O954" s="9" t="str">
        <f>VLOOKUP('Consolidtaed Data'!$D7716,'[1]Sales People'!$A:$B,2,0)</f>
        <v>Martin Carr</v>
      </c>
      <c r="P954" s="9" t="str">
        <f>VLOOKUP('Consolidtaed Data'!$E7716,[1]Customers!$A:$B,2,0)</f>
        <v>Juan Perez</v>
      </c>
      <c r="Q954" s="11">
        <f>WEEKDAY('Consolidtaed Data'!$F7716)</f>
        <v>1</v>
      </c>
      <c r="R954" s="9">
        <f>MONTH('Consolidtaed Data'!$F7716)</f>
        <v>8</v>
      </c>
      <c r="S954" s="9" t="str">
        <f>TEXT(Table3[[#This Row],[Purchase Date]],"MMMM")</f>
        <v>March</v>
      </c>
      <c r="T954" s="9">
        <f>YEAR('Consolidtaed Data'!$F7716)</f>
        <v>2021</v>
      </c>
    </row>
    <row r="955" spans="1:20" x14ac:dyDescent="0.3">
      <c r="A955" s="9" t="s">
        <v>1832</v>
      </c>
      <c r="B955" s="9" t="s">
        <v>248</v>
      </c>
      <c r="C955" s="9" t="s">
        <v>420</v>
      </c>
      <c r="D955" s="9" t="s">
        <v>241</v>
      </c>
      <c r="E955" s="9" t="s">
        <v>751</v>
      </c>
      <c r="F955" s="10">
        <v>43898</v>
      </c>
      <c r="G955" s="10" t="str">
        <f>VLOOKUP(Table3[[#This Row],[Product ID]],[1]Products!$A:$G,2,0)</f>
        <v>Product 97</v>
      </c>
      <c r="H955" s="22">
        <v>1</v>
      </c>
      <c r="I955" s="9">
        <f>VLOOKUP('Consolidtaed Data'!$B7950,[1]Products!$A:$G,4,0)</f>
        <v>871</v>
      </c>
      <c r="J955" s="9">
        <f>VLOOKUP('Consolidtaed Data'!$B7950,[1]Products!$A:$G,3,0)</f>
        <v>540</v>
      </c>
      <c r="K955" s="9">
        <f>'Consolidtaed Data'!$J7950*'Consolidtaed Data'!$H7950</f>
        <v>1942</v>
      </c>
      <c r="L955" s="9">
        <f>'Consolidtaed Data'!$I7950*'Consolidtaed Data'!$H7950</f>
        <v>2988</v>
      </c>
      <c r="M955" s="9">
        <f>'Consolidtaed Data'!$L7950-'Consolidtaed Data'!$K7950</f>
        <v>1448</v>
      </c>
      <c r="N955" s="9" t="str">
        <f>VLOOKUP('Consolidtaed Data'!$C7950,[1]Locations!$A:$O,2,0)</f>
        <v>Garden Grove</v>
      </c>
      <c r="O955" s="9" t="str">
        <f>VLOOKUP('Consolidtaed Data'!$D7950,'[1]Sales People'!$A:$B,2,0)</f>
        <v>John Reyes</v>
      </c>
      <c r="P955" s="9" t="str">
        <f>VLOOKUP('Consolidtaed Data'!$E7950,[1]Customers!$A:$B,2,0)</f>
        <v>Henry Bishop</v>
      </c>
      <c r="Q955" s="11">
        <f>WEEKDAY('Consolidtaed Data'!$F7950)</f>
        <v>6</v>
      </c>
      <c r="R955" s="9">
        <f>MONTH('Consolidtaed Data'!$F7950)</f>
        <v>8</v>
      </c>
      <c r="S955" s="9" t="str">
        <f>TEXT(Table3[[#This Row],[Purchase Date]],"MMMM")</f>
        <v>March</v>
      </c>
      <c r="T955" s="9">
        <f>YEAR('Consolidtaed Data'!$F7950)</f>
        <v>2021</v>
      </c>
    </row>
    <row r="956" spans="1:20" x14ac:dyDescent="0.3">
      <c r="A956" s="9" t="s">
        <v>1833</v>
      </c>
      <c r="B956" s="9" t="s">
        <v>125</v>
      </c>
      <c r="C956" s="9" t="s">
        <v>253</v>
      </c>
      <c r="D956" s="9" t="s">
        <v>246</v>
      </c>
      <c r="E956" s="9" t="s">
        <v>1289</v>
      </c>
      <c r="F956" s="10">
        <v>43898</v>
      </c>
      <c r="G956" s="10" t="str">
        <f>VLOOKUP(Table3[[#This Row],[Product ID]],[1]Products!$A:$G,2,0)</f>
        <v>Product 40</v>
      </c>
      <c r="H956" s="22">
        <v>3</v>
      </c>
      <c r="I956" s="9">
        <f>VLOOKUP('Consolidtaed Data'!$B8093,[1]Products!$A:$G,4,0)</f>
        <v>871</v>
      </c>
      <c r="J956" s="9">
        <f>VLOOKUP('Consolidtaed Data'!$B8093,[1]Products!$A:$G,3,0)</f>
        <v>540</v>
      </c>
      <c r="K956" s="9">
        <f>'Consolidtaed Data'!$J8093*'Consolidtaed Data'!$H8093</f>
        <v>584</v>
      </c>
      <c r="L956" s="9">
        <f>'Consolidtaed Data'!$I8093*'Consolidtaed Data'!$H8093</f>
        <v>913</v>
      </c>
      <c r="M956" s="9">
        <f>'Consolidtaed Data'!$L8093-'Consolidtaed Data'!$K8093</f>
        <v>49</v>
      </c>
      <c r="N956" s="9" t="str">
        <f>VLOOKUP('Consolidtaed Data'!$C8093,[1]Locations!$A:$O,2,0)</f>
        <v>Roseville</v>
      </c>
      <c r="O956" s="9" t="str">
        <f>VLOOKUP('Consolidtaed Data'!$D8093,'[1]Sales People'!$A:$B,2,0)</f>
        <v>Jimmy Young</v>
      </c>
      <c r="P956" s="9" t="str">
        <f>VLOOKUP('Consolidtaed Data'!$E8093,[1]Customers!$A:$B,2,0)</f>
        <v>Daniel Dixon</v>
      </c>
      <c r="Q956" s="11">
        <f>WEEKDAY('Consolidtaed Data'!$F8093)</f>
        <v>4</v>
      </c>
      <c r="R956" s="9">
        <f>MONTH('Consolidtaed Data'!$F8093)</f>
        <v>9</v>
      </c>
      <c r="S956" s="9" t="str">
        <f>TEXT(Table3[[#This Row],[Purchase Date]],"MMMM")</f>
        <v>March</v>
      </c>
      <c r="T956" s="9">
        <f>YEAR('Consolidtaed Data'!$F8093)</f>
        <v>2021</v>
      </c>
    </row>
    <row r="957" spans="1:20" x14ac:dyDescent="0.3">
      <c r="A957" s="9" t="s">
        <v>1835</v>
      </c>
      <c r="B957" s="9" t="s">
        <v>148</v>
      </c>
      <c r="C957" s="9" t="s">
        <v>196</v>
      </c>
      <c r="D957" s="9" t="s">
        <v>241</v>
      </c>
      <c r="E957" s="9" t="s">
        <v>5128</v>
      </c>
      <c r="F957" s="10">
        <v>43898</v>
      </c>
      <c r="G957" s="10" t="str">
        <f>VLOOKUP(Table3[[#This Row],[Product ID]],[1]Products!$A:$G,2,0)</f>
        <v>Product 16</v>
      </c>
      <c r="H957" s="22">
        <v>2</v>
      </c>
      <c r="I957" s="9">
        <f>VLOOKUP('Consolidtaed Data'!$B8135,[1]Products!$A:$G,4,0)</f>
        <v>1635</v>
      </c>
      <c r="J957" s="9">
        <f>VLOOKUP('Consolidtaed Data'!$B8135,[1]Products!$A:$G,3,0)</f>
        <v>1046</v>
      </c>
      <c r="K957" s="9">
        <f>'Consolidtaed Data'!$J8135*'Consolidtaed Data'!$H8135</f>
        <v>5322</v>
      </c>
      <c r="L957" s="9">
        <f>'Consolidtaed Data'!$I8135*'Consolidtaed Data'!$H8135</f>
        <v>7392</v>
      </c>
      <c r="M957" s="9">
        <f>'Consolidtaed Data'!$L8135-'Consolidtaed Data'!$K8135</f>
        <v>570</v>
      </c>
      <c r="N957" s="9" t="str">
        <f>VLOOKUP('Consolidtaed Data'!$C8135,[1]Locations!$A:$O,2,0)</f>
        <v>Torrance</v>
      </c>
      <c r="O957" s="9" t="str">
        <f>VLOOKUP('Consolidtaed Data'!$D8135,'[1]Sales People'!$A:$B,2,0)</f>
        <v>Martin Perry</v>
      </c>
      <c r="P957" s="9" t="str">
        <f>VLOOKUP('Consolidtaed Data'!$E8135,[1]Customers!$A:$B,2,0)</f>
        <v>Ralph Oliver</v>
      </c>
      <c r="Q957" s="11">
        <f>WEEKDAY('Consolidtaed Data'!$F8135)</f>
        <v>6</v>
      </c>
      <c r="R957" s="9">
        <f>MONTH('Consolidtaed Data'!$F8135)</f>
        <v>9</v>
      </c>
      <c r="S957" s="9" t="str">
        <f>TEXT(Table3[[#This Row],[Purchase Date]],"MMMM")</f>
        <v>March</v>
      </c>
      <c r="T957" s="9">
        <f>YEAR('Consolidtaed Data'!$F8135)</f>
        <v>2021</v>
      </c>
    </row>
    <row r="958" spans="1:20" x14ac:dyDescent="0.3">
      <c r="A958" s="9" t="s">
        <v>1836</v>
      </c>
      <c r="B958" s="9" t="s">
        <v>54</v>
      </c>
      <c r="C958" s="9" t="s">
        <v>394</v>
      </c>
      <c r="D958" s="9" t="s">
        <v>127</v>
      </c>
      <c r="E958" s="9" t="s">
        <v>1034</v>
      </c>
      <c r="F958" s="10">
        <v>43898</v>
      </c>
      <c r="G958" s="10" t="str">
        <f>VLOOKUP(Table3[[#This Row],[Product ID]],[1]Products!$A:$G,2,0)</f>
        <v>Product 41</v>
      </c>
      <c r="H958" s="22">
        <v>1</v>
      </c>
      <c r="I958" s="9">
        <f>VLOOKUP('Consolidtaed Data'!$B8285,[1]Products!$A:$G,4,0)</f>
        <v>1494</v>
      </c>
      <c r="J958" s="9">
        <f>VLOOKUP('Consolidtaed Data'!$B8285,[1]Products!$A:$G,3,0)</f>
        <v>971</v>
      </c>
      <c r="K958" s="9">
        <f>'Consolidtaed Data'!$J8285*'Consolidtaed Data'!$H8285</f>
        <v>3548</v>
      </c>
      <c r="L958" s="9">
        <f>'Consolidtaed Data'!$I8285*'Consolidtaed Data'!$H8285</f>
        <v>4928</v>
      </c>
      <c r="M958" s="9">
        <f>'Consolidtaed Data'!$L8285-'Consolidtaed Data'!$K8285</f>
        <v>123</v>
      </c>
      <c r="N958" s="9" t="str">
        <f>VLOOKUP('Consolidtaed Data'!$C8285,[1]Locations!$A:$O,2,0)</f>
        <v>San Diego</v>
      </c>
      <c r="O958" s="9" t="str">
        <f>VLOOKUP('Consolidtaed Data'!$D8285,'[1]Sales People'!$A:$B,2,0)</f>
        <v>Charles Harper</v>
      </c>
      <c r="P958" s="9" t="str">
        <f>VLOOKUP('Consolidtaed Data'!$E8285,[1]Customers!$A:$B,2,0)</f>
        <v>Douglas Franklin</v>
      </c>
      <c r="Q958" s="11">
        <f>WEEKDAY('Consolidtaed Data'!$F8285)</f>
        <v>4</v>
      </c>
      <c r="R958" s="9">
        <f>MONTH('Consolidtaed Data'!$F8285)</f>
        <v>9</v>
      </c>
      <c r="S958" s="9" t="str">
        <f>TEXT(Table3[[#This Row],[Purchase Date]],"MMMM")</f>
        <v>March</v>
      </c>
      <c r="T958" s="9">
        <f>YEAR('Consolidtaed Data'!$F8285)</f>
        <v>2021</v>
      </c>
    </row>
    <row r="959" spans="1:20" x14ac:dyDescent="0.3">
      <c r="A959" s="9" t="s">
        <v>1837</v>
      </c>
      <c r="B959" s="9" t="s">
        <v>156</v>
      </c>
      <c r="C959" s="9" t="s">
        <v>325</v>
      </c>
      <c r="D959" s="9" t="s">
        <v>64</v>
      </c>
      <c r="E959" s="9" t="s">
        <v>1563</v>
      </c>
      <c r="F959" s="10">
        <v>43898</v>
      </c>
      <c r="G959" s="10" t="str">
        <f>VLOOKUP(Table3[[#This Row],[Product ID]],[1]Products!$A:$G,2,0)</f>
        <v>Product 21</v>
      </c>
      <c r="H959" s="22">
        <v>3</v>
      </c>
      <c r="I959" s="9">
        <f>VLOOKUP('Consolidtaed Data'!$B8605,[1]Products!$A:$G,4,0)</f>
        <v>2410</v>
      </c>
      <c r="J959" s="9">
        <f>VLOOKUP('Consolidtaed Data'!$B8605,[1]Products!$A:$G,3,0)</f>
        <v>1518</v>
      </c>
      <c r="K959" s="9">
        <f>'Consolidtaed Data'!$J8605*'Consolidtaed Data'!$H8605</f>
        <v>510</v>
      </c>
      <c r="L959" s="9">
        <f>'Consolidtaed Data'!$I8605*'Consolidtaed Data'!$H8605</f>
        <v>784</v>
      </c>
      <c r="M959" s="9">
        <f>'Consolidtaed Data'!$L8605-'Consolidtaed Data'!$K8605</f>
        <v>137</v>
      </c>
      <c r="N959" s="9" t="str">
        <f>VLOOKUP('Consolidtaed Data'!$C8605,[1]Locations!$A:$O,2,0)</f>
        <v>Jurupa Valley</v>
      </c>
      <c r="O959" s="9" t="str">
        <f>VLOOKUP('Consolidtaed Data'!$D8605,'[1]Sales People'!$A:$B,2,0)</f>
        <v>Roger Ramos</v>
      </c>
      <c r="P959" s="9" t="str">
        <f>VLOOKUP('Consolidtaed Data'!$E8605,[1]Customers!$A:$B,2,0)</f>
        <v>Clarence Kelley</v>
      </c>
      <c r="Q959" s="11">
        <f>WEEKDAY('Consolidtaed Data'!$F8605)</f>
        <v>7</v>
      </c>
      <c r="R959" s="9">
        <f>MONTH('Consolidtaed Data'!$F8605)</f>
        <v>10</v>
      </c>
      <c r="S959" s="9" t="str">
        <f>TEXT(Table3[[#This Row],[Purchase Date]],"MMMM")</f>
        <v>March</v>
      </c>
      <c r="T959" s="9">
        <f>YEAR('Consolidtaed Data'!$F8605)</f>
        <v>2021</v>
      </c>
    </row>
    <row r="960" spans="1:20" x14ac:dyDescent="0.3">
      <c r="A960" s="9" t="s">
        <v>1838</v>
      </c>
      <c r="B960" s="9" t="s">
        <v>248</v>
      </c>
      <c r="C960" s="9" t="s">
        <v>331</v>
      </c>
      <c r="D960" s="9" t="s">
        <v>206</v>
      </c>
      <c r="E960" s="9" t="s">
        <v>1127</v>
      </c>
      <c r="F960" s="10">
        <v>43898</v>
      </c>
      <c r="G960" s="10" t="str">
        <f>VLOOKUP(Table3[[#This Row],[Product ID]],[1]Products!$A:$G,2,0)</f>
        <v>Product 97</v>
      </c>
      <c r="H960" s="22">
        <v>4</v>
      </c>
      <c r="I960" s="9">
        <f>VLOOKUP('Consolidtaed Data'!$B8688,[1]Products!$A:$G,4,0)</f>
        <v>1972</v>
      </c>
      <c r="J960" s="9">
        <f>VLOOKUP('Consolidtaed Data'!$B8688,[1]Products!$A:$G,3,0)</f>
        <v>1321</v>
      </c>
      <c r="K960" s="9">
        <f>'Consolidtaed Data'!$J8688*'Consolidtaed Data'!$H8688</f>
        <v>3201</v>
      </c>
      <c r="L960" s="9">
        <f>'Consolidtaed Data'!$I8688*'Consolidtaed Data'!$H8688</f>
        <v>5427</v>
      </c>
      <c r="M960" s="9">
        <f>'Consolidtaed Data'!$L8688-'Consolidtaed Data'!$K8688</f>
        <v>1140</v>
      </c>
      <c r="N960" s="9" t="str">
        <f>VLOOKUP('Consolidtaed Data'!$C8688,[1]Locations!$A:$O,2,0)</f>
        <v>Glendale</v>
      </c>
      <c r="O960" s="9" t="str">
        <f>VLOOKUP('Consolidtaed Data'!$D8688,'[1]Sales People'!$A:$B,2,0)</f>
        <v>Kenneth Bradley</v>
      </c>
      <c r="P960" s="9" t="str">
        <f>VLOOKUP('Consolidtaed Data'!$E8688,[1]Customers!$A:$B,2,0)</f>
        <v>Antonio Dixon</v>
      </c>
      <c r="Q960" s="11">
        <f>WEEKDAY('Consolidtaed Data'!$F8688)</f>
        <v>7</v>
      </c>
      <c r="R960" s="9">
        <f>MONTH('Consolidtaed Data'!$F8688)</f>
        <v>10</v>
      </c>
      <c r="S960" s="9" t="str">
        <f>TEXT(Table3[[#This Row],[Purchase Date]],"MMMM")</f>
        <v>March</v>
      </c>
      <c r="T960" s="9">
        <f>YEAR('Consolidtaed Data'!$F8688)</f>
        <v>2021</v>
      </c>
    </row>
    <row r="961" spans="1:20" x14ac:dyDescent="0.3">
      <c r="A961" s="9" t="s">
        <v>1839</v>
      </c>
      <c r="B961" s="9" t="s">
        <v>11</v>
      </c>
      <c r="C961" s="9" t="s">
        <v>55</v>
      </c>
      <c r="D961" s="9" t="s">
        <v>235</v>
      </c>
      <c r="E961" s="9" t="s">
        <v>1263</v>
      </c>
      <c r="F961" s="10">
        <v>43899</v>
      </c>
      <c r="G961" s="10" t="str">
        <f>VLOOKUP(Table3[[#This Row],[Product ID]],[1]Products!$A:$G,2,0)</f>
        <v>Product 88</v>
      </c>
      <c r="H961" s="22">
        <v>2</v>
      </c>
      <c r="I961" s="9">
        <f>VLOOKUP('Consolidtaed Data'!$B4767,[1]Products!$A:$G,4,0)</f>
        <v>2294</v>
      </c>
      <c r="J961" s="9">
        <f>VLOOKUP('Consolidtaed Data'!$B4767,[1]Products!$A:$G,3,0)</f>
        <v>1399</v>
      </c>
      <c r="K961" s="9">
        <f>'Consolidtaed Data'!$J4767*'Consolidtaed Data'!$H4767</f>
        <v>540</v>
      </c>
      <c r="L961" s="9">
        <f>'Consolidtaed Data'!$I4767*'Consolidtaed Data'!$H4767</f>
        <v>871</v>
      </c>
      <c r="M961" s="9">
        <f>'Consolidtaed Data'!$L4767-'Consolidtaed Data'!$K4767</f>
        <v>660</v>
      </c>
      <c r="N961" s="9" t="str">
        <f>VLOOKUP('Consolidtaed Data'!$C4767,[1]Locations!$A:$O,2,0)</f>
        <v>Inglewood</v>
      </c>
      <c r="O961" s="9" t="str">
        <f>VLOOKUP('Consolidtaed Data'!$D4767,'[1]Sales People'!$A:$B,2,0)</f>
        <v>Brian Davis</v>
      </c>
      <c r="P961" s="9" t="str">
        <f>VLOOKUP('Consolidtaed Data'!$E4767,[1]Customers!$A:$B,2,0)</f>
        <v>Randy Hayes</v>
      </c>
      <c r="Q961" s="11">
        <f>WEEKDAY('Consolidtaed Data'!$F4767)</f>
        <v>4</v>
      </c>
      <c r="R961" s="9">
        <f>MONTH('Consolidtaed Data'!$F4767)</f>
        <v>12</v>
      </c>
      <c r="S961" s="9" t="str">
        <f>TEXT(Table3[[#This Row],[Purchase Date]],"MMMM")</f>
        <v>March</v>
      </c>
      <c r="T961" s="9">
        <f>YEAR('Consolidtaed Data'!$F4767)</f>
        <v>2020</v>
      </c>
    </row>
    <row r="962" spans="1:20" x14ac:dyDescent="0.3">
      <c r="A962" s="9" t="s">
        <v>1840</v>
      </c>
      <c r="B962" s="9" t="s">
        <v>336</v>
      </c>
      <c r="C962" s="9" t="s">
        <v>228</v>
      </c>
      <c r="D962" s="9" t="s">
        <v>174</v>
      </c>
      <c r="E962" s="9" t="s">
        <v>737</v>
      </c>
      <c r="F962" s="10">
        <v>43899</v>
      </c>
      <c r="G962" s="10" t="str">
        <f>VLOOKUP(Table3[[#This Row],[Product ID]],[1]Products!$A:$G,2,0)</f>
        <v>Product 78</v>
      </c>
      <c r="H962" s="22">
        <v>1</v>
      </c>
      <c r="I962" s="9">
        <f>VLOOKUP('Consolidtaed Data'!$B5455,[1]Products!$A:$G,4,0)</f>
        <v>684</v>
      </c>
      <c r="J962" s="9">
        <f>VLOOKUP('Consolidtaed Data'!$B5455,[1]Products!$A:$G,3,0)</f>
        <v>561</v>
      </c>
      <c r="K962" s="9">
        <f>'Consolidtaed Data'!$J5455*'Consolidtaed Data'!$H5455</f>
        <v>1234</v>
      </c>
      <c r="L962" s="9">
        <f>'Consolidtaed Data'!$I5455*'Consolidtaed Data'!$H5455</f>
        <v>1582</v>
      </c>
      <c r="M962" s="9">
        <f>'Consolidtaed Data'!$L5455-'Consolidtaed Data'!$K5455</f>
        <v>290</v>
      </c>
      <c r="N962" s="9" t="str">
        <f>VLOOKUP('Consolidtaed Data'!$C5455,[1]Locations!$A:$O,2,0)</f>
        <v>Santa Clara</v>
      </c>
      <c r="O962" s="9" t="str">
        <f>VLOOKUP('Consolidtaed Data'!$D5455,'[1]Sales People'!$A:$B,2,0)</f>
        <v>Ryan Butler</v>
      </c>
      <c r="P962" s="9" t="str">
        <f>VLOOKUP('Consolidtaed Data'!$E5455,[1]Customers!$A:$B,2,0)</f>
        <v>Samuel Palmer</v>
      </c>
      <c r="Q962" s="11">
        <f>WEEKDAY('Consolidtaed Data'!$F5455)</f>
        <v>1</v>
      </c>
      <c r="R962" s="9">
        <f>MONTH('Consolidtaed Data'!$F5455)</f>
        <v>2</v>
      </c>
      <c r="S962" s="9" t="str">
        <f>TEXT(Table3[[#This Row],[Purchase Date]],"MMMM")</f>
        <v>March</v>
      </c>
      <c r="T962" s="9">
        <f>YEAR('Consolidtaed Data'!$F5455)</f>
        <v>2021</v>
      </c>
    </row>
    <row r="963" spans="1:20" x14ac:dyDescent="0.3">
      <c r="A963" s="9" t="s">
        <v>1841</v>
      </c>
      <c r="B963" s="9" t="s">
        <v>278</v>
      </c>
      <c r="C963" s="9" t="s">
        <v>344</v>
      </c>
      <c r="D963" s="9" t="s">
        <v>51</v>
      </c>
      <c r="E963" s="9" t="s">
        <v>2524</v>
      </c>
      <c r="F963" s="10">
        <v>43899</v>
      </c>
      <c r="G963" s="10" t="str">
        <f>VLOOKUP(Table3[[#This Row],[Product ID]],[1]Products!$A:$G,2,0)</f>
        <v>Product 75</v>
      </c>
      <c r="H963" s="22">
        <v>1</v>
      </c>
      <c r="I963" s="9">
        <f>VLOOKUP('Consolidtaed Data'!$B5700,[1]Products!$A:$G,4,0)</f>
        <v>1635</v>
      </c>
      <c r="J963" s="9">
        <f>VLOOKUP('Consolidtaed Data'!$B5700,[1]Products!$A:$G,3,0)</f>
        <v>1046</v>
      </c>
      <c r="K963" s="9">
        <f>'Consolidtaed Data'!$J5700*'Consolidtaed Data'!$H5700</f>
        <v>682</v>
      </c>
      <c r="L963" s="9">
        <f>'Consolidtaed Data'!$I5700*'Consolidtaed Data'!$H5700</f>
        <v>1338</v>
      </c>
      <c r="M963" s="9">
        <f>'Consolidtaed Data'!$L5700-'Consolidtaed Data'!$K5700</f>
        <v>480</v>
      </c>
      <c r="N963" s="9" t="str">
        <f>VLOOKUP('Consolidtaed Data'!$C5700,[1]Locations!$A:$O,2,0)</f>
        <v>Burbank</v>
      </c>
      <c r="O963" s="9" t="str">
        <f>VLOOKUP('Consolidtaed Data'!$D5700,'[1]Sales People'!$A:$B,2,0)</f>
        <v>Joshua Taylor</v>
      </c>
      <c r="P963" s="9" t="str">
        <f>VLOOKUP('Consolidtaed Data'!$E5700,[1]Customers!$A:$B,2,0)</f>
        <v>Thomas Gonzales</v>
      </c>
      <c r="Q963" s="11">
        <f>WEEKDAY('Consolidtaed Data'!$F5700)</f>
        <v>5</v>
      </c>
      <c r="R963" s="9">
        <f>MONTH('Consolidtaed Data'!$F5700)</f>
        <v>2</v>
      </c>
      <c r="S963" s="9" t="str">
        <f>TEXT(Table3[[#This Row],[Purchase Date]],"MMMM")</f>
        <v>March</v>
      </c>
      <c r="T963" s="9">
        <f>YEAR('Consolidtaed Data'!$F5700)</f>
        <v>2021</v>
      </c>
    </row>
    <row r="964" spans="1:20" x14ac:dyDescent="0.3">
      <c r="A964" s="9" t="s">
        <v>1842</v>
      </c>
      <c r="B964" s="9" t="s">
        <v>156</v>
      </c>
      <c r="C964" s="9" t="s">
        <v>8</v>
      </c>
      <c r="D964" s="9" t="s">
        <v>220</v>
      </c>
      <c r="E964" s="9" t="s">
        <v>942</v>
      </c>
      <c r="F964" s="10">
        <v>43899</v>
      </c>
      <c r="G964" s="10" t="str">
        <f>VLOOKUP(Table3[[#This Row],[Product ID]],[1]Products!$A:$G,2,0)</f>
        <v>Product 21</v>
      </c>
      <c r="H964" s="22">
        <v>3</v>
      </c>
      <c r="I964" s="9">
        <f>VLOOKUP('Consolidtaed Data'!$B5795,[1]Products!$A:$G,4,0)</f>
        <v>799</v>
      </c>
      <c r="J964" s="9">
        <f>VLOOKUP('Consolidtaed Data'!$B5795,[1]Products!$A:$G,3,0)</f>
        <v>455</v>
      </c>
      <c r="K964" s="9">
        <f>'Consolidtaed Data'!$J5795*'Consolidtaed Data'!$H5795</f>
        <v>3848</v>
      </c>
      <c r="L964" s="9">
        <f>'Consolidtaed Data'!$I5795*'Consolidtaed Data'!$H5795</f>
        <v>5656</v>
      </c>
      <c r="M964" s="9">
        <f>'Consolidtaed Data'!$L5795-'Consolidtaed Data'!$K5795</f>
        <v>48</v>
      </c>
      <c r="N964" s="9" t="str">
        <f>VLOOKUP('Consolidtaed Data'!$C5795,[1]Locations!$A:$O,2,0)</f>
        <v>Long Beach</v>
      </c>
      <c r="O964" s="9" t="str">
        <f>VLOOKUP('Consolidtaed Data'!$D5795,'[1]Sales People'!$A:$B,2,0)</f>
        <v>Robert Reed</v>
      </c>
      <c r="P964" s="9" t="str">
        <f>VLOOKUP('Consolidtaed Data'!$E5795,[1]Customers!$A:$B,2,0)</f>
        <v>Alan Thomas</v>
      </c>
      <c r="Q964" s="11">
        <f>WEEKDAY('Consolidtaed Data'!$F5795)</f>
        <v>5</v>
      </c>
      <c r="R964" s="9">
        <f>MONTH('Consolidtaed Data'!$F5795)</f>
        <v>3</v>
      </c>
      <c r="S964" s="9" t="str">
        <f>TEXT(Table3[[#This Row],[Purchase Date]],"MMMM")</f>
        <v>March</v>
      </c>
      <c r="T964" s="9">
        <f>YEAR('Consolidtaed Data'!$F5795)</f>
        <v>2021</v>
      </c>
    </row>
    <row r="965" spans="1:20" x14ac:dyDescent="0.3">
      <c r="A965" s="9" t="s">
        <v>1843</v>
      </c>
      <c r="B965" s="9" t="s">
        <v>15</v>
      </c>
      <c r="C965" s="9" t="s">
        <v>201</v>
      </c>
      <c r="D965" s="9" t="s">
        <v>22</v>
      </c>
      <c r="E965" s="9" t="s">
        <v>194</v>
      </c>
      <c r="F965" s="10">
        <v>43899</v>
      </c>
      <c r="G965" s="10" t="str">
        <f>VLOOKUP(Table3[[#This Row],[Product ID]],[1]Products!$A:$G,2,0)</f>
        <v>Product 38</v>
      </c>
      <c r="H965" s="22">
        <v>3</v>
      </c>
      <c r="I965" s="9">
        <f>VLOOKUP('Consolidtaed Data'!$B5993,[1]Products!$A:$G,4,0)</f>
        <v>1783</v>
      </c>
      <c r="J965" s="9">
        <f>VLOOKUP('Consolidtaed Data'!$B5993,[1]Products!$A:$G,3,0)</f>
        <v>1230</v>
      </c>
      <c r="K965" s="9">
        <f>'Consolidtaed Data'!$J5993*'Consolidtaed Data'!$H5993</f>
        <v>872</v>
      </c>
      <c r="L965" s="9">
        <f>'Consolidtaed Data'!$I5993*'Consolidtaed Data'!$H5993</f>
        <v>1743</v>
      </c>
      <c r="M965" s="9">
        <f>'Consolidtaed Data'!$L5993-'Consolidtaed Data'!$K5993</f>
        <v>565</v>
      </c>
      <c r="N965" s="9" t="str">
        <f>VLOOKUP('Consolidtaed Data'!$C5993,[1]Locations!$A:$O,2,0)</f>
        <v>Fairfield</v>
      </c>
      <c r="O965" s="9" t="str">
        <f>VLOOKUP('Consolidtaed Data'!$D5993,'[1]Sales People'!$A:$B,2,0)</f>
        <v>Ronald Reed</v>
      </c>
      <c r="P965" s="9" t="str">
        <f>VLOOKUP('Consolidtaed Data'!$E5993,[1]Customers!$A:$B,2,0)</f>
        <v>Ralph Olson</v>
      </c>
      <c r="Q965" s="11">
        <f>WEEKDAY('Consolidtaed Data'!$F5993)</f>
        <v>5</v>
      </c>
      <c r="R965" s="9">
        <f>MONTH('Consolidtaed Data'!$F5993)</f>
        <v>4</v>
      </c>
      <c r="S965" s="9" t="str">
        <f>TEXT(Table3[[#This Row],[Purchase Date]],"MMMM")</f>
        <v>March</v>
      </c>
      <c r="T965" s="9">
        <f>YEAR('Consolidtaed Data'!$F5993)</f>
        <v>2021</v>
      </c>
    </row>
    <row r="966" spans="1:20" x14ac:dyDescent="0.3">
      <c r="A966" s="9" t="s">
        <v>1847</v>
      </c>
      <c r="B966" s="9" t="s">
        <v>156</v>
      </c>
      <c r="C966" s="9" t="s">
        <v>196</v>
      </c>
      <c r="D966" s="9" t="s">
        <v>220</v>
      </c>
      <c r="E966" s="9" t="s">
        <v>681</v>
      </c>
      <c r="F966" s="10">
        <v>43899</v>
      </c>
      <c r="G966" s="10" t="str">
        <f>VLOOKUP(Table3[[#This Row],[Product ID]],[1]Products!$A:$G,2,0)</f>
        <v>Product 21</v>
      </c>
      <c r="H966" s="22">
        <v>3</v>
      </c>
      <c r="I966" s="9">
        <f>VLOOKUP('Consolidtaed Data'!$B6299,[1]Products!$A:$G,4,0)</f>
        <v>561</v>
      </c>
      <c r="J966" s="9">
        <f>VLOOKUP('Consolidtaed Data'!$B6299,[1]Products!$A:$G,3,0)</f>
        <v>421</v>
      </c>
      <c r="K966" s="9">
        <f>'Consolidtaed Data'!$J6299*'Consolidtaed Data'!$H6299</f>
        <v>1122</v>
      </c>
      <c r="L966" s="9">
        <f>'Consolidtaed Data'!$I6299*'Consolidtaed Data'!$H6299</f>
        <v>1368</v>
      </c>
      <c r="M966" s="9">
        <f>'Consolidtaed Data'!$L6299-'Consolidtaed Data'!$K6299</f>
        <v>364</v>
      </c>
      <c r="N966" s="9" t="str">
        <f>VLOOKUP('Consolidtaed Data'!$C6299,[1]Locations!$A:$O,2,0)</f>
        <v>Concord</v>
      </c>
      <c r="O966" s="9" t="str">
        <f>VLOOKUP('Consolidtaed Data'!$D6299,'[1]Sales People'!$A:$B,2,0)</f>
        <v>Roger Ramos</v>
      </c>
      <c r="P966" s="9" t="str">
        <f>VLOOKUP('Consolidtaed Data'!$E6299,[1]Customers!$A:$B,2,0)</f>
        <v>Carlos Kim</v>
      </c>
      <c r="Q966" s="11">
        <f>WEEKDAY('Consolidtaed Data'!$F6299)</f>
        <v>5</v>
      </c>
      <c r="R966" s="9">
        <f>MONTH('Consolidtaed Data'!$F6299)</f>
        <v>4</v>
      </c>
      <c r="S966" s="9" t="str">
        <f>TEXT(Table3[[#This Row],[Purchase Date]],"MMMM")</f>
        <v>March</v>
      </c>
      <c r="T966" s="9">
        <f>YEAR('Consolidtaed Data'!$F6299)</f>
        <v>2021</v>
      </c>
    </row>
    <row r="967" spans="1:20" x14ac:dyDescent="0.3">
      <c r="A967" s="9" t="s">
        <v>1848</v>
      </c>
      <c r="B967" s="9" t="s">
        <v>301</v>
      </c>
      <c r="C967" s="9" t="s">
        <v>55</v>
      </c>
      <c r="D967" s="9" t="s">
        <v>123</v>
      </c>
      <c r="E967" s="9" t="s">
        <v>350</v>
      </c>
      <c r="F967" s="10">
        <v>43899</v>
      </c>
      <c r="G967" s="10" t="str">
        <f>VLOOKUP(Table3[[#This Row],[Product ID]],[1]Products!$A:$G,2,0)</f>
        <v>Product 57</v>
      </c>
      <c r="H967" s="22">
        <v>1</v>
      </c>
      <c r="I967" s="9">
        <f>VLOOKUP('Consolidtaed Data'!$B6322,[1]Products!$A:$G,4,0)</f>
        <v>637</v>
      </c>
      <c r="J967" s="9">
        <f>VLOOKUP('Consolidtaed Data'!$B6322,[1]Products!$A:$G,3,0)</f>
        <v>389</v>
      </c>
      <c r="K967" s="9">
        <f>'Consolidtaed Data'!$J6322*'Consolidtaed Data'!$H6322</f>
        <v>1044</v>
      </c>
      <c r="L967" s="9">
        <f>'Consolidtaed Data'!$I6322*'Consolidtaed Data'!$H6322</f>
        <v>1899</v>
      </c>
      <c r="M967" s="9">
        <f>'Consolidtaed Data'!$L6322-'Consolidtaed Data'!$K6322</f>
        <v>13</v>
      </c>
      <c r="N967" s="9" t="str">
        <f>VLOOKUP('Consolidtaed Data'!$C6322,[1]Locations!$A:$O,2,0)</f>
        <v>Pasadena</v>
      </c>
      <c r="O967" s="9" t="str">
        <f>VLOOKUP('Consolidtaed Data'!$D6322,'[1]Sales People'!$A:$B,2,0)</f>
        <v>John Reyes</v>
      </c>
      <c r="P967" s="9" t="str">
        <f>VLOOKUP('Consolidtaed Data'!$E6322,[1]Customers!$A:$B,2,0)</f>
        <v>Henry Stanley</v>
      </c>
      <c r="Q967" s="11">
        <f>WEEKDAY('Consolidtaed Data'!$F6322)</f>
        <v>7</v>
      </c>
      <c r="R967" s="9">
        <f>MONTH('Consolidtaed Data'!$F6322)</f>
        <v>4</v>
      </c>
      <c r="S967" s="9" t="str">
        <f>TEXT(Table3[[#This Row],[Purchase Date]],"MMMM")</f>
        <v>March</v>
      </c>
      <c r="T967" s="9">
        <f>YEAR('Consolidtaed Data'!$F6322)</f>
        <v>2021</v>
      </c>
    </row>
    <row r="968" spans="1:20" x14ac:dyDescent="0.3">
      <c r="A968" s="9" t="s">
        <v>1850</v>
      </c>
      <c r="B968" s="9" t="s">
        <v>610</v>
      </c>
      <c r="C968" s="9" t="s">
        <v>228</v>
      </c>
      <c r="D968" s="9" t="s">
        <v>143</v>
      </c>
      <c r="E968" s="9" t="s">
        <v>1510</v>
      </c>
      <c r="F968" s="10">
        <v>43899</v>
      </c>
      <c r="G968" s="10" t="str">
        <f>VLOOKUP(Table3[[#This Row],[Product ID]],[1]Products!$A:$G,2,0)</f>
        <v>Product 12</v>
      </c>
      <c r="H968" s="22">
        <v>1</v>
      </c>
      <c r="I968" s="9">
        <f>VLOOKUP('Consolidtaed Data'!$B8974,[1]Products!$A:$G,4,0)</f>
        <v>217</v>
      </c>
      <c r="J968" s="9">
        <f>VLOOKUP('Consolidtaed Data'!$B8974,[1]Products!$A:$G,3,0)</f>
        <v>171</v>
      </c>
      <c r="K968" s="9">
        <f>'Consolidtaed Data'!$J8974*'Consolidtaed Data'!$H8974</f>
        <v>1248</v>
      </c>
      <c r="L968" s="9">
        <f>'Consolidtaed Data'!$I8974*'Consolidtaed Data'!$H8974</f>
        <v>1809</v>
      </c>
      <c r="M968" s="9">
        <f>'Consolidtaed Data'!$L8974-'Consolidtaed Data'!$K8974</f>
        <v>2036</v>
      </c>
      <c r="N968" s="9" t="str">
        <f>VLOOKUP('Consolidtaed Data'!$C8974,[1]Locations!$A:$O,2,0)</f>
        <v>Vista</v>
      </c>
      <c r="O968" s="9" t="str">
        <f>VLOOKUP('Consolidtaed Data'!$D8974,'[1]Sales People'!$A:$B,2,0)</f>
        <v>Justin Lynch</v>
      </c>
      <c r="P968" s="9" t="str">
        <f>VLOOKUP('Consolidtaed Data'!$E8974,[1]Customers!$A:$B,2,0)</f>
        <v>Edward Williams</v>
      </c>
      <c r="Q968" s="11">
        <f>WEEKDAY('Consolidtaed Data'!$F8974)</f>
        <v>5</v>
      </c>
      <c r="R968" s="9">
        <f>MONTH('Consolidtaed Data'!$F8974)</f>
        <v>11</v>
      </c>
      <c r="S968" s="9" t="str">
        <f>TEXT(Table3[[#This Row],[Purchase Date]],"MMMM")</f>
        <v>March</v>
      </c>
      <c r="T968" s="9">
        <f>YEAR('Consolidtaed Data'!$F8974)</f>
        <v>2021</v>
      </c>
    </row>
    <row r="969" spans="1:20" x14ac:dyDescent="0.3">
      <c r="A969" s="9" t="s">
        <v>1851</v>
      </c>
      <c r="B969" s="9" t="s">
        <v>79</v>
      </c>
      <c r="C969" s="9" t="s">
        <v>295</v>
      </c>
      <c r="D969" s="9" t="s">
        <v>73</v>
      </c>
      <c r="E969" s="9" t="s">
        <v>1414</v>
      </c>
      <c r="F969" s="10">
        <v>43899</v>
      </c>
      <c r="G969" s="10" t="str">
        <f>VLOOKUP(Table3[[#This Row],[Product ID]],[1]Products!$A:$G,2,0)</f>
        <v>Product 80</v>
      </c>
      <c r="H969" s="22">
        <v>4</v>
      </c>
      <c r="I969" s="9">
        <f>VLOOKUP('Consolidtaed Data'!$B9365,[1]Products!$A:$G,4,0)</f>
        <v>290</v>
      </c>
      <c r="J969" s="9">
        <f>VLOOKUP('Consolidtaed Data'!$B9365,[1]Products!$A:$G,3,0)</f>
        <v>200</v>
      </c>
      <c r="K969" s="9">
        <f>'Consolidtaed Data'!$J9365*'Consolidtaed Data'!$H9365</f>
        <v>416</v>
      </c>
      <c r="L969" s="9">
        <f>'Consolidtaed Data'!$I9365*'Consolidtaed Data'!$H9365</f>
        <v>603</v>
      </c>
      <c r="M969" s="9">
        <f>'Consolidtaed Data'!$L9365-'Consolidtaed Data'!$K9365</f>
        <v>660</v>
      </c>
      <c r="N969" s="9" t="str">
        <f>VLOOKUP('Consolidtaed Data'!$C9365,[1]Locations!$A:$O,2,0)</f>
        <v>Temecula</v>
      </c>
      <c r="O969" s="9" t="str">
        <f>VLOOKUP('Consolidtaed Data'!$D9365,'[1]Sales People'!$A:$B,2,0)</f>
        <v>Brian Davis</v>
      </c>
      <c r="P969" s="9" t="str">
        <f>VLOOKUP('Consolidtaed Data'!$E9365,[1]Customers!$A:$B,2,0)</f>
        <v>Douglas Greene</v>
      </c>
      <c r="Q969" s="11">
        <f>WEEKDAY('Consolidtaed Data'!$F9365)</f>
        <v>4</v>
      </c>
      <c r="R969" s="9">
        <f>MONTH('Consolidtaed Data'!$F9365)</f>
        <v>12</v>
      </c>
      <c r="S969" s="9" t="str">
        <f>TEXT(Table3[[#This Row],[Purchase Date]],"MMMM")</f>
        <v>March</v>
      </c>
      <c r="T969" s="9">
        <f>YEAR('Consolidtaed Data'!$F9365)</f>
        <v>2021</v>
      </c>
    </row>
    <row r="970" spans="1:20" x14ac:dyDescent="0.3">
      <c r="A970" s="9" t="s">
        <v>1852</v>
      </c>
      <c r="B970" s="9" t="s">
        <v>188</v>
      </c>
      <c r="C970" s="9" t="s">
        <v>157</v>
      </c>
      <c r="D970" s="9" t="s">
        <v>153</v>
      </c>
      <c r="E970" s="9" t="s">
        <v>2193</v>
      </c>
      <c r="F970" s="10">
        <v>43900</v>
      </c>
      <c r="G970" s="10" t="str">
        <f>VLOOKUP(Table3[[#This Row],[Product ID]],[1]Products!$A:$G,2,0)</f>
        <v>Product 63</v>
      </c>
      <c r="H970" s="22">
        <v>1</v>
      </c>
      <c r="I970" s="9">
        <f>VLOOKUP('Consolidtaed Data'!$B4982,[1]Products!$A:$G,4,0)</f>
        <v>667</v>
      </c>
      <c r="J970" s="9">
        <f>VLOOKUP('Consolidtaed Data'!$B4982,[1]Products!$A:$G,3,0)</f>
        <v>387</v>
      </c>
      <c r="K970" s="9">
        <f>'Consolidtaed Data'!$J4982*'Consolidtaed Data'!$H4982</f>
        <v>1965</v>
      </c>
      <c r="L970" s="9">
        <f>'Consolidtaed Data'!$I4982*'Consolidtaed Data'!$H4982</f>
        <v>2396</v>
      </c>
      <c r="M970" s="9">
        <f>'Consolidtaed Data'!$L4982-'Consolidtaed Data'!$K4982</f>
        <v>51</v>
      </c>
      <c r="N970" s="9" t="str">
        <f>VLOOKUP('Consolidtaed Data'!$C4982,[1]Locations!$A:$O,2,0)</f>
        <v>Richmond</v>
      </c>
      <c r="O970" s="9" t="str">
        <f>VLOOKUP('Consolidtaed Data'!$D4982,'[1]Sales People'!$A:$B,2,0)</f>
        <v>Arthur Mccoy</v>
      </c>
      <c r="P970" s="9" t="str">
        <f>VLOOKUP('Consolidtaed Data'!$E4982,[1]Customers!$A:$B,2,0)</f>
        <v>Johnny Butler</v>
      </c>
      <c r="Q970" s="11">
        <f>WEEKDAY('Consolidtaed Data'!$F4982)</f>
        <v>6</v>
      </c>
      <c r="R970" s="9">
        <f>MONTH('Consolidtaed Data'!$F4982)</f>
        <v>1</v>
      </c>
      <c r="S970" s="9" t="str">
        <f>TEXT(Table3[[#This Row],[Purchase Date]],"MMMM")</f>
        <v>March</v>
      </c>
      <c r="T970" s="9">
        <f>YEAR('Consolidtaed Data'!$F4982)</f>
        <v>2021</v>
      </c>
    </row>
    <row r="971" spans="1:20" x14ac:dyDescent="0.3">
      <c r="A971" s="9" t="s">
        <v>1853</v>
      </c>
      <c r="B971" s="9" t="s">
        <v>477</v>
      </c>
      <c r="C971" s="9" t="s">
        <v>12</v>
      </c>
      <c r="D971" s="9" t="s">
        <v>235</v>
      </c>
      <c r="E971" s="9" t="s">
        <v>323</v>
      </c>
      <c r="F971" s="10">
        <v>43900</v>
      </c>
      <c r="G971" s="10" t="str">
        <f>VLOOKUP(Table3[[#This Row],[Product ID]],[1]Products!$A:$G,2,0)</f>
        <v>Product 46</v>
      </c>
      <c r="H971" s="22">
        <v>4</v>
      </c>
      <c r="I971" s="9">
        <f>VLOOKUP('Consolidtaed Data'!$B5216,[1]Products!$A:$G,4,0)</f>
        <v>1708</v>
      </c>
      <c r="J971" s="9">
        <f>VLOOKUP('Consolidtaed Data'!$B5216,[1]Products!$A:$G,3,0)</f>
        <v>871</v>
      </c>
      <c r="K971" s="9">
        <f>'Consolidtaed Data'!$J5216*'Consolidtaed Data'!$H5216</f>
        <v>5452</v>
      </c>
      <c r="L971" s="9">
        <f>'Consolidtaed Data'!$I5216*'Consolidtaed Data'!$H5216</f>
        <v>6900</v>
      </c>
      <c r="M971" s="9">
        <f>'Consolidtaed Data'!$L5216-'Consolidtaed Data'!$K5216</f>
        <v>49</v>
      </c>
      <c r="N971" s="9" t="str">
        <f>VLOOKUP('Consolidtaed Data'!$C5216,[1]Locations!$A:$O,2,0)</f>
        <v>Fremont</v>
      </c>
      <c r="O971" s="9" t="str">
        <f>VLOOKUP('Consolidtaed Data'!$D5216,'[1]Sales People'!$A:$B,2,0)</f>
        <v>John Reyes</v>
      </c>
      <c r="P971" s="9" t="str">
        <f>VLOOKUP('Consolidtaed Data'!$E5216,[1]Customers!$A:$B,2,0)</f>
        <v>James Williams</v>
      </c>
      <c r="Q971" s="11">
        <f>WEEKDAY('Consolidtaed Data'!$F5216)</f>
        <v>2</v>
      </c>
      <c r="R971" s="9">
        <f>MONTH('Consolidtaed Data'!$F5216)</f>
        <v>1</v>
      </c>
      <c r="S971" s="9" t="str">
        <f>TEXT(Table3[[#This Row],[Purchase Date]],"MMMM")</f>
        <v>March</v>
      </c>
      <c r="T971" s="9">
        <f>YEAR('Consolidtaed Data'!$F5216)</f>
        <v>2021</v>
      </c>
    </row>
    <row r="972" spans="1:20" x14ac:dyDescent="0.3">
      <c r="A972" s="9" t="s">
        <v>1855</v>
      </c>
      <c r="B972" s="9" t="s">
        <v>54</v>
      </c>
      <c r="C972" s="9" t="s">
        <v>12</v>
      </c>
      <c r="D972" s="9" t="s">
        <v>80</v>
      </c>
      <c r="E972" s="9" t="s">
        <v>1944</v>
      </c>
      <c r="F972" s="10">
        <v>43900</v>
      </c>
      <c r="G972" s="10" t="str">
        <f>VLOOKUP(Table3[[#This Row],[Product ID]],[1]Products!$A:$G,2,0)</f>
        <v>Product 41</v>
      </c>
      <c r="H972" s="22">
        <v>1</v>
      </c>
      <c r="I972" s="9">
        <f>VLOOKUP('Consolidtaed Data'!$B5447,[1]Products!$A:$G,4,0)</f>
        <v>530</v>
      </c>
      <c r="J972" s="9">
        <f>VLOOKUP('Consolidtaed Data'!$B5447,[1]Products!$A:$G,3,0)</f>
        <v>435</v>
      </c>
      <c r="K972" s="9">
        <f>'Consolidtaed Data'!$J5447*'Consolidtaed Data'!$H5447</f>
        <v>296</v>
      </c>
      <c r="L972" s="9">
        <f>'Consolidtaed Data'!$I5447*'Consolidtaed Data'!$H5447</f>
        <v>502</v>
      </c>
      <c r="M972" s="9">
        <f>'Consolidtaed Data'!$L5447-'Consolidtaed Data'!$K5447</f>
        <v>161</v>
      </c>
      <c r="N972" s="9" t="str">
        <f>VLOOKUP('Consolidtaed Data'!$C5447,[1]Locations!$A:$O,2,0)</f>
        <v>Garden Grove</v>
      </c>
      <c r="O972" s="9" t="str">
        <f>VLOOKUP('Consolidtaed Data'!$D5447,'[1]Sales People'!$A:$B,2,0)</f>
        <v>Jimmy Young</v>
      </c>
      <c r="P972" s="9" t="str">
        <f>VLOOKUP('Consolidtaed Data'!$E5447,[1]Customers!$A:$B,2,0)</f>
        <v>Paul Richardson</v>
      </c>
      <c r="Q972" s="11">
        <f>WEEKDAY('Consolidtaed Data'!$F5447)</f>
        <v>1</v>
      </c>
      <c r="R972" s="9">
        <f>MONTH('Consolidtaed Data'!$F5447)</f>
        <v>2</v>
      </c>
      <c r="S972" s="9" t="str">
        <f>TEXT(Table3[[#This Row],[Purchase Date]],"MMMM")</f>
        <v>March</v>
      </c>
      <c r="T972" s="9">
        <f>YEAR('Consolidtaed Data'!$F5447)</f>
        <v>2021</v>
      </c>
    </row>
    <row r="973" spans="1:20" x14ac:dyDescent="0.3">
      <c r="A973" s="9" t="s">
        <v>1858</v>
      </c>
      <c r="B973" s="9" t="s">
        <v>301</v>
      </c>
      <c r="C973" s="9" t="s">
        <v>140</v>
      </c>
      <c r="D973" s="9" t="s">
        <v>315</v>
      </c>
      <c r="E973" s="9" t="s">
        <v>496</v>
      </c>
      <c r="F973" s="10">
        <v>43900</v>
      </c>
      <c r="G973" s="10" t="str">
        <f>VLOOKUP(Table3[[#This Row],[Product ID]],[1]Products!$A:$G,2,0)</f>
        <v>Product 57</v>
      </c>
      <c r="H973" s="22">
        <v>1</v>
      </c>
      <c r="I973" s="9">
        <f>VLOOKUP('Consolidtaed Data'!$B5763,[1]Products!$A:$G,4,0)</f>
        <v>2410</v>
      </c>
      <c r="J973" s="9">
        <f>VLOOKUP('Consolidtaed Data'!$B5763,[1]Products!$A:$G,3,0)</f>
        <v>1518</v>
      </c>
      <c r="K973" s="9">
        <f>'Consolidtaed Data'!$J5763*'Consolidtaed Data'!$H5763</f>
        <v>1054</v>
      </c>
      <c r="L973" s="9">
        <f>'Consolidtaed Data'!$I5763*'Consolidtaed Data'!$H5763</f>
        <v>1405</v>
      </c>
      <c r="M973" s="9">
        <f>'Consolidtaed Data'!$L5763-'Consolidtaed Data'!$K5763</f>
        <v>274</v>
      </c>
      <c r="N973" s="9" t="str">
        <f>VLOOKUP('Consolidtaed Data'!$C5763,[1]Locations!$A:$O,2,0)</f>
        <v>Glendale</v>
      </c>
      <c r="O973" s="9" t="str">
        <f>VLOOKUP('Consolidtaed Data'!$D5763,'[1]Sales People'!$A:$B,2,0)</f>
        <v>Scott Clark</v>
      </c>
      <c r="P973" s="9" t="str">
        <f>VLOOKUP('Consolidtaed Data'!$E5763,[1]Customers!$A:$B,2,0)</f>
        <v>Joshua Brooks</v>
      </c>
      <c r="Q973" s="11">
        <f>WEEKDAY('Consolidtaed Data'!$F5763)</f>
        <v>3</v>
      </c>
      <c r="R973" s="9">
        <f>MONTH('Consolidtaed Data'!$F5763)</f>
        <v>3</v>
      </c>
      <c r="S973" s="9" t="str">
        <f>TEXT(Table3[[#This Row],[Purchase Date]],"MMMM")</f>
        <v>March</v>
      </c>
      <c r="T973" s="9">
        <f>YEAR('Consolidtaed Data'!$F5763)</f>
        <v>2021</v>
      </c>
    </row>
    <row r="974" spans="1:20" x14ac:dyDescent="0.3">
      <c r="A974" s="9" t="s">
        <v>1859</v>
      </c>
      <c r="B974" s="9" t="s">
        <v>529</v>
      </c>
      <c r="C974" s="9" t="s">
        <v>94</v>
      </c>
      <c r="D974" s="9" t="s">
        <v>402</v>
      </c>
      <c r="E974" s="9" t="s">
        <v>132</v>
      </c>
      <c r="F974" s="10">
        <v>43900</v>
      </c>
      <c r="G974" s="10" t="str">
        <f>VLOOKUP(Table3[[#This Row],[Product ID]],[1]Products!$A:$G,2,0)</f>
        <v>Product 56</v>
      </c>
      <c r="H974" s="22">
        <v>1</v>
      </c>
      <c r="I974" s="9">
        <f>VLOOKUP('Consolidtaed Data'!$B5977,[1]Products!$A:$G,4,0)</f>
        <v>1967</v>
      </c>
      <c r="J974" s="9">
        <f>VLOOKUP('Consolidtaed Data'!$B5977,[1]Products!$A:$G,3,0)</f>
        <v>1397</v>
      </c>
      <c r="K974" s="9">
        <f>'Consolidtaed Data'!$J5977*'Consolidtaed Data'!$H5977</f>
        <v>648</v>
      </c>
      <c r="L974" s="9">
        <f>'Consolidtaed Data'!$I5977*'Consolidtaed Data'!$H5977</f>
        <v>771</v>
      </c>
      <c r="M974" s="9">
        <f>'Consolidtaed Data'!$L5977-'Consolidtaed Data'!$K5977</f>
        <v>164</v>
      </c>
      <c r="N974" s="9" t="str">
        <f>VLOOKUP('Consolidtaed Data'!$C5977,[1]Locations!$A:$O,2,0)</f>
        <v>East Los Angeles</v>
      </c>
      <c r="O974" s="9" t="str">
        <f>VLOOKUP('Consolidtaed Data'!$D5977,'[1]Sales People'!$A:$B,2,0)</f>
        <v>Larry Marshall</v>
      </c>
      <c r="P974" s="9" t="str">
        <f>VLOOKUP('Consolidtaed Data'!$E5977,[1]Customers!$A:$B,2,0)</f>
        <v>Shawn Reynolds</v>
      </c>
      <c r="Q974" s="11">
        <f>WEEKDAY('Consolidtaed Data'!$F5977)</f>
        <v>2</v>
      </c>
      <c r="R974" s="9">
        <f>MONTH('Consolidtaed Data'!$F5977)</f>
        <v>3</v>
      </c>
      <c r="S974" s="9" t="str">
        <f>TEXT(Table3[[#This Row],[Purchase Date]],"MMMM")</f>
        <v>March</v>
      </c>
      <c r="T974" s="9">
        <f>YEAR('Consolidtaed Data'!$F5977)</f>
        <v>2021</v>
      </c>
    </row>
    <row r="975" spans="1:20" x14ac:dyDescent="0.3">
      <c r="A975" s="9" t="s">
        <v>1860</v>
      </c>
      <c r="B975" s="9" t="s">
        <v>284</v>
      </c>
      <c r="C975" s="9" t="s">
        <v>67</v>
      </c>
      <c r="D975" s="9" t="s">
        <v>68</v>
      </c>
      <c r="E975" s="9" t="s">
        <v>2495</v>
      </c>
      <c r="F975" s="10">
        <v>43900</v>
      </c>
      <c r="G975" s="10" t="str">
        <f>VLOOKUP(Table3[[#This Row],[Product ID]],[1]Products!$A:$G,2,0)</f>
        <v>Product 96</v>
      </c>
      <c r="H975" s="22">
        <v>2</v>
      </c>
      <c r="I975" s="9">
        <f>VLOOKUP('Consolidtaed Data'!$B6115,[1]Products!$A:$G,4,0)</f>
        <v>684</v>
      </c>
      <c r="J975" s="9">
        <f>VLOOKUP('Consolidtaed Data'!$B6115,[1]Products!$A:$G,3,0)</f>
        <v>561</v>
      </c>
      <c r="K975" s="9">
        <f>'Consolidtaed Data'!$J6115*'Consolidtaed Data'!$H6115</f>
        <v>3963</v>
      </c>
      <c r="L975" s="9">
        <f>'Consolidtaed Data'!$I6115*'Consolidtaed Data'!$H6115</f>
        <v>5916</v>
      </c>
      <c r="M975" s="9">
        <f>'Consolidtaed Data'!$L6115-'Consolidtaed Data'!$K6115</f>
        <v>1356</v>
      </c>
      <c r="N975" s="9" t="str">
        <f>VLOOKUP('Consolidtaed Data'!$C6115,[1]Locations!$A:$O,2,0)</f>
        <v>Clovis</v>
      </c>
      <c r="O975" s="9" t="str">
        <f>VLOOKUP('Consolidtaed Data'!$D6115,'[1]Sales People'!$A:$B,2,0)</f>
        <v>Gary Rodriguez</v>
      </c>
      <c r="P975" s="9" t="str">
        <f>VLOOKUP('Consolidtaed Data'!$E6115,[1]Customers!$A:$B,2,0)</f>
        <v>Brian Rice</v>
      </c>
      <c r="Q975" s="11">
        <f>WEEKDAY('Consolidtaed Data'!$F6115)</f>
        <v>1</v>
      </c>
      <c r="R975" s="9">
        <f>MONTH('Consolidtaed Data'!$F6115)</f>
        <v>4</v>
      </c>
      <c r="S975" s="9" t="str">
        <f>TEXT(Table3[[#This Row],[Purchase Date]],"MMMM")</f>
        <v>March</v>
      </c>
      <c r="T975" s="9">
        <f>YEAR('Consolidtaed Data'!$F6115)</f>
        <v>2021</v>
      </c>
    </row>
    <row r="976" spans="1:20" x14ac:dyDescent="0.3">
      <c r="A976" s="9" t="s">
        <v>1861</v>
      </c>
      <c r="B976" s="9" t="s">
        <v>238</v>
      </c>
      <c r="C976" s="9" t="s">
        <v>59</v>
      </c>
      <c r="D976" s="9" t="s">
        <v>127</v>
      </c>
      <c r="E976" s="9" t="s">
        <v>915</v>
      </c>
      <c r="F976" s="10">
        <v>43900</v>
      </c>
      <c r="G976" s="10" t="str">
        <f>VLOOKUP(Table3[[#This Row],[Product ID]],[1]Products!$A:$G,2,0)</f>
        <v>Product 49</v>
      </c>
      <c r="H976" s="22">
        <v>4</v>
      </c>
      <c r="I976" s="9">
        <f>VLOOKUP('Consolidtaed Data'!$B6569,[1]Products!$A:$G,4,0)</f>
        <v>596</v>
      </c>
      <c r="J976" s="9">
        <f>VLOOKUP('Consolidtaed Data'!$B6569,[1]Products!$A:$G,3,0)</f>
        <v>358</v>
      </c>
      <c r="K976" s="9">
        <f>'Consolidtaed Data'!$J6569*'Consolidtaed Data'!$H6569</f>
        <v>1076</v>
      </c>
      <c r="L976" s="9">
        <f>'Consolidtaed Data'!$I6569*'Consolidtaed Data'!$H6569</f>
        <v>1472</v>
      </c>
      <c r="M976" s="9">
        <f>'Consolidtaed Data'!$L6569-'Consolidtaed Data'!$K6569</f>
        <v>1224</v>
      </c>
      <c r="N976" s="9" t="str">
        <f>VLOOKUP('Consolidtaed Data'!$C6569,[1]Locations!$A:$O,2,0)</f>
        <v>Berkeley</v>
      </c>
      <c r="O976" s="9" t="str">
        <f>VLOOKUP('Consolidtaed Data'!$D6569,'[1]Sales People'!$A:$B,2,0)</f>
        <v>Roger Ramos</v>
      </c>
      <c r="P976" s="9" t="str">
        <f>VLOOKUP('Consolidtaed Data'!$E6569,[1]Customers!$A:$B,2,0)</f>
        <v>Samuel Burke</v>
      </c>
      <c r="Q976" s="11">
        <f>WEEKDAY('Consolidtaed Data'!$F6569)</f>
        <v>6</v>
      </c>
      <c r="R976" s="9">
        <f>MONTH('Consolidtaed Data'!$F6569)</f>
        <v>5</v>
      </c>
      <c r="S976" s="9" t="str">
        <f>TEXT(Table3[[#This Row],[Purchase Date]],"MMMM")</f>
        <v>March</v>
      </c>
      <c r="T976" s="9">
        <f>YEAR('Consolidtaed Data'!$F6569)</f>
        <v>2021</v>
      </c>
    </row>
    <row r="977" spans="1:20" x14ac:dyDescent="0.3">
      <c r="A977" s="9" t="s">
        <v>1862</v>
      </c>
      <c r="B977" s="9" t="s">
        <v>503</v>
      </c>
      <c r="C977" s="9" t="s">
        <v>67</v>
      </c>
      <c r="D977" s="9" t="s">
        <v>73</v>
      </c>
      <c r="E977" s="9" t="s">
        <v>1127</v>
      </c>
      <c r="F977" s="10">
        <v>43900</v>
      </c>
      <c r="G977" s="10" t="str">
        <f>VLOOKUP(Table3[[#This Row],[Product ID]],[1]Products!$A:$G,2,0)</f>
        <v>Product 99</v>
      </c>
      <c r="H977" s="22">
        <v>2</v>
      </c>
      <c r="I977" s="9">
        <f>VLOOKUP('Consolidtaed Data'!$B7111,[1]Products!$A:$G,4,0)</f>
        <v>1414</v>
      </c>
      <c r="J977" s="9">
        <f>VLOOKUP('Consolidtaed Data'!$B7111,[1]Products!$A:$G,3,0)</f>
        <v>962</v>
      </c>
      <c r="K977" s="9">
        <f>'Consolidtaed Data'!$J7111*'Consolidtaed Data'!$H7111</f>
        <v>1800</v>
      </c>
      <c r="L977" s="9">
        <f>'Consolidtaed Data'!$I7111*'Consolidtaed Data'!$H7111</f>
        <v>3272</v>
      </c>
      <c r="M977" s="9">
        <f>'Consolidtaed Data'!$L7111-'Consolidtaed Data'!$K7111</f>
        <v>606</v>
      </c>
      <c r="N977" s="9" t="str">
        <f>VLOOKUP('Consolidtaed Data'!$C7111,[1]Locations!$A:$O,2,0)</f>
        <v>Clovis</v>
      </c>
      <c r="O977" s="9" t="str">
        <f>VLOOKUP('Consolidtaed Data'!$D7111,'[1]Sales People'!$A:$B,2,0)</f>
        <v>Clarence Fox</v>
      </c>
      <c r="P977" s="9" t="str">
        <f>VLOOKUP('Consolidtaed Data'!$E7111,[1]Customers!$A:$B,2,0)</f>
        <v>Chris Burke</v>
      </c>
      <c r="Q977" s="11">
        <f>WEEKDAY('Consolidtaed Data'!$F7111)</f>
        <v>5</v>
      </c>
      <c r="R977" s="9">
        <f>MONTH('Consolidtaed Data'!$F7111)</f>
        <v>6</v>
      </c>
      <c r="S977" s="9" t="str">
        <f>TEXT(Table3[[#This Row],[Purchase Date]],"MMMM")</f>
        <v>March</v>
      </c>
      <c r="T977" s="9">
        <f>YEAR('Consolidtaed Data'!$F7111)</f>
        <v>2021</v>
      </c>
    </row>
    <row r="978" spans="1:20" x14ac:dyDescent="0.3">
      <c r="A978" s="9" t="s">
        <v>1863</v>
      </c>
      <c r="B978" s="9" t="s">
        <v>252</v>
      </c>
      <c r="C978" s="9" t="s">
        <v>462</v>
      </c>
      <c r="D978" s="9" t="s">
        <v>281</v>
      </c>
      <c r="E978" s="9" t="s">
        <v>593</v>
      </c>
      <c r="F978" s="10">
        <v>43900</v>
      </c>
      <c r="G978" s="10" t="str">
        <f>VLOOKUP(Table3[[#This Row],[Product ID]],[1]Products!$A:$G,2,0)</f>
        <v>Product 81</v>
      </c>
      <c r="H978" s="22">
        <v>4</v>
      </c>
      <c r="I978" s="9">
        <f>VLOOKUP('Consolidtaed Data'!$B7911,[1]Products!$A:$G,4,0)</f>
        <v>771</v>
      </c>
      <c r="J978" s="9">
        <f>VLOOKUP('Consolidtaed Data'!$B7911,[1]Products!$A:$G,3,0)</f>
        <v>648</v>
      </c>
      <c r="K978" s="9">
        <f>'Consolidtaed Data'!$J7911*'Consolidtaed Data'!$H7911</f>
        <v>5164</v>
      </c>
      <c r="L978" s="9">
        <f>'Consolidtaed Data'!$I7911*'Consolidtaed Data'!$H7911</f>
        <v>9564</v>
      </c>
      <c r="M978" s="9">
        <f>'Consolidtaed Data'!$L7911-'Consolidtaed Data'!$K7911</f>
        <v>246</v>
      </c>
      <c r="N978" s="9" t="str">
        <f>VLOOKUP('Consolidtaed Data'!$C7911,[1]Locations!$A:$O,2,0)</f>
        <v>Salinas</v>
      </c>
      <c r="O978" s="9" t="str">
        <f>VLOOKUP('Consolidtaed Data'!$D7911,'[1]Sales People'!$A:$B,2,0)</f>
        <v>Fred Robertson</v>
      </c>
      <c r="P978" s="9" t="str">
        <f>VLOOKUP('Consolidtaed Data'!$E7911,[1]Customers!$A:$B,2,0)</f>
        <v>Justin Miller</v>
      </c>
      <c r="Q978" s="11">
        <f>WEEKDAY('Consolidtaed Data'!$F7911)</f>
        <v>3</v>
      </c>
      <c r="R978" s="9">
        <f>MONTH('Consolidtaed Data'!$F7911)</f>
        <v>8</v>
      </c>
      <c r="S978" s="9" t="str">
        <f>TEXT(Table3[[#This Row],[Purchase Date]],"MMMM")</f>
        <v>March</v>
      </c>
      <c r="T978" s="9">
        <f>YEAR('Consolidtaed Data'!$F7911)</f>
        <v>2021</v>
      </c>
    </row>
    <row r="979" spans="1:20" x14ac:dyDescent="0.3">
      <c r="A979" s="9" t="s">
        <v>1864</v>
      </c>
      <c r="B979" s="9" t="s">
        <v>172</v>
      </c>
      <c r="C979" s="9" t="s">
        <v>25</v>
      </c>
      <c r="D979" s="9" t="s">
        <v>113</v>
      </c>
      <c r="E979" s="9" t="s">
        <v>1322</v>
      </c>
      <c r="F979" s="10">
        <v>43900</v>
      </c>
      <c r="G979" s="10" t="str">
        <f>VLOOKUP(Table3[[#This Row],[Product ID]],[1]Products!$A:$G,2,0)</f>
        <v>Product 4</v>
      </c>
      <c r="H979" s="22">
        <v>1</v>
      </c>
      <c r="I979" s="9">
        <f>VLOOKUP('Consolidtaed Data'!$B8165,[1]Products!$A:$G,4,0)</f>
        <v>123</v>
      </c>
      <c r="J979" s="9">
        <f>VLOOKUP('Consolidtaed Data'!$B8165,[1]Products!$A:$G,3,0)</f>
        <v>84</v>
      </c>
      <c r="K979" s="9">
        <f>'Consolidtaed Data'!$J8165*'Consolidtaed Data'!$H8165</f>
        <v>4268</v>
      </c>
      <c r="L979" s="9">
        <f>'Consolidtaed Data'!$I8165*'Consolidtaed Data'!$H8165</f>
        <v>7236</v>
      </c>
      <c r="M979" s="9">
        <f>'Consolidtaed Data'!$L8165-'Consolidtaed Data'!$K8165</f>
        <v>190</v>
      </c>
      <c r="N979" s="9" t="str">
        <f>VLOOKUP('Consolidtaed Data'!$C8165,[1]Locations!$A:$O,2,0)</f>
        <v>Fremont</v>
      </c>
      <c r="O979" s="9" t="str">
        <f>VLOOKUP('Consolidtaed Data'!$D8165,'[1]Sales People'!$A:$B,2,0)</f>
        <v>Howard Sims</v>
      </c>
      <c r="P979" s="9" t="str">
        <f>VLOOKUP('Consolidtaed Data'!$E8165,[1]Customers!$A:$B,2,0)</f>
        <v>Bruce Hamilton</v>
      </c>
      <c r="Q979" s="11">
        <f>WEEKDAY('Consolidtaed Data'!$F8165)</f>
        <v>2</v>
      </c>
      <c r="R979" s="9">
        <f>MONTH('Consolidtaed Data'!$F8165)</f>
        <v>9</v>
      </c>
      <c r="S979" s="9" t="str">
        <f>TEXT(Table3[[#This Row],[Purchase Date]],"MMMM")</f>
        <v>March</v>
      </c>
      <c r="T979" s="9">
        <f>YEAR('Consolidtaed Data'!$F8165)</f>
        <v>2021</v>
      </c>
    </row>
    <row r="980" spans="1:20" x14ac:dyDescent="0.3">
      <c r="A980" s="9" t="s">
        <v>1865</v>
      </c>
      <c r="B980" s="9" t="s">
        <v>366</v>
      </c>
      <c r="C980" s="9" t="s">
        <v>289</v>
      </c>
      <c r="D980" s="9" t="s">
        <v>9</v>
      </c>
      <c r="E980" s="9" t="s">
        <v>1814</v>
      </c>
      <c r="F980" s="10">
        <v>43900</v>
      </c>
      <c r="G980" s="10" t="str">
        <f>VLOOKUP(Table3[[#This Row],[Product ID]],[1]Products!$A:$G,2,0)</f>
        <v>Product 39</v>
      </c>
      <c r="H980" s="22">
        <v>1</v>
      </c>
      <c r="I980" s="9">
        <f>VLOOKUP('Consolidtaed Data'!$B8263,[1]Products!$A:$G,4,0)</f>
        <v>1587</v>
      </c>
      <c r="J980" s="9">
        <f>VLOOKUP('Consolidtaed Data'!$B8263,[1]Products!$A:$G,3,0)</f>
        <v>1301</v>
      </c>
      <c r="K980" s="9">
        <f>'Consolidtaed Data'!$J8263*'Consolidtaed Data'!$H8263</f>
        <v>4191</v>
      </c>
      <c r="L980" s="9">
        <f>'Consolidtaed Data'!$I8263*'Consolidtaed Data'!$H8263</f>
        <v>5901</v>
      </c>
      <c r="M980" s="9">
        <f>'Consolidtaed Data'!$L8263-'Consolidtaed Data'!$K8263</f>
        <v>463</v>
      </c>
      <c r="N980" s="9" t="str">
        <f>VLOOKUP('Consolidtaed Data'!$C8263,[1]Locations!$A:$O,2,0)</f>
        <v>Norwalk</v>
      </c>
      <c r="O980" s="9" t="str">
        <f>VLOOKUP('Consolidtaed Data'!$D8263,'[1]Sales People'!$A:$B,2,0)</f>
        <v>Andrew Bowman</v>
      </c>
      <c r="P980" s="9" t="str">
        <f>VLOOKUP('Consolidtaed Data'!$E8263,[1]Customers!$A:$B,2,0)</f>
        <v>Joshua Romero</v>
      </c>
      <c r="Q980" s="11">
        <f>WEEKDAY('Consolidtaed Data'!$F8263)</f>
        <v>2</v>
      </c>
      <c r="R980" s="9">
        <f>MONTH('Consolidtaed Data'!$F8263)</f>
        <v>9</v>
      </c>
      <c r="S980" s="9" t="str">
        <f>TEXT(Table3[[#This Row],[Purchase Date]],"MMMM")</f>
        <v>March</v>
      </c>
      <c r="T980" s="9">
        <f>YEAR('Consolidtaed Data'!$F8263)</f>
        <v>2021</v>
      </c>
    </row>
    <row r="981" spans="1:20" x14ac:dyDescent="0.3">
      <c r="A981" s="9" t="s">
        <v>1867</v>
      </c>
      <c r="B981" s="9" t="s">
        <v>490</v>
      </c>
      <c r="C981" s="9" t="s">
        <v>462</v>
      </c>
      <c r="D981" s="9" t="s">
        <v>220</v>
      </c>
      <c r="E981" s="9" t="s">
        <v>597</v>
      </c>
      <c r="F981" s="10">
        <v>43900</v>
      </c>
      <c r="G981" s="10" t="str">
        <f>VLOOKUP(Table3[[#This Row],[Product ID]],[1]Products!$A:$G,2,0)</f>
        <v>Product 79</v>
      </c>
      <c r="H981" s="22">
        <v>1</v>
      </c>
      <c r="I981" s="9">
        <f>VLOOKUP('Consolidtaed Data'!$B8579,[1]Products!$A:$G,4,0)</f>
        <v>2391</v>
      </c>
      <c r="J981" s="9">
        <f>VLOOKUP('Consolidtaed Data'!$B8579,[1]Products!$A:$G,3,0)</f>
        <v>1291</v>
      </c>
      <c r="K981" s="9">
        <f>'Consolidtaed Data'!$J8579*'Consolidtaed Data'!$H8579</f>
        <v>66</v>
      </c>
      <c r="L981" s="9">
        <f>'Consolidtaed Data'!$I8579*'Consolidtaed Data'!$H8579</f>
        <v>105</v>
      </c>
      <c r="M981" s="9">
        <f>'Consolidtaed Data'!$L8579-'Consolidtaed Data'!$K8579</f>
        <v>2048</v>
      </c>
      <c r="N981" s="9" t="str">
        <f>VLOOKUP('Consolidtaed Data'!$C8579,[1]Locations!$A:$O,2,0)</f>
        <v>Sacramento</v>
      </c>
      <c r="O981" s="9" t="str">
        <f>VLOOKUP('Consolidtaed Data'!$D8579,'[1]Sales People'!$A:$B,2,0)</f>
        <v>Jeremy Mendoza</v>
      </c>
      <c r="P981" s="9" t="str">
        <f>VLOOKUP('Consolidtaed Data'!$E8579,[1]Customers!$A:$B,2,0)</f>
        <v>Keith Stephens</v>
      </c>
      <c r="Q981" s="11">
        <f>WEEKDAY('Consolidtaed Data'!$F8579)</f>
        <v>5</v>
      </c>
      <c r="R981" s="9">
        <f>MONTH('Consolidtaed Data'!$F8579)</f>
        <v>10</v>
      </c>
      <c r="S981" s="9" t="str">
        <f>TEXT(Table3[[#This Row],[Purchase Date]],"MMMM")</f>
        <v>March</v>
      </c>
      <c r="T981" s="9">
        <f>YEAR('Consolidtaed Data'!$F8579)</f>
        <v>2021</v>
      </c>
    </row>
    <row r="982" spans="1:20" x14ac:dyDescent="0.3">
      <c r="A982" s="9" t="s">
        <v>1868</v>
      </c>
      <c r="B982" s="9" t="s">
        <v>79</v>
      </c>
      <c r="C982" s="9" t="s">
        <v>205</v>
      </c>
      <c r="D982" s="9" t="s">
        <v>105</v>
      </c>
      <c r="E982" s="9" t="s">
        <v>137</v>
      </c>
      <c r="F982" s="10">
        <v>43900</v>
      </c>
      <c r="G982" s="10" t="str">
        <f>VLOOKUP(Table3[[#This Row],[Product ID]],[1]Products!$A:$G,2,0)</f>
        <v>Product 80</v>
      </c>
      <c r="H982" s="22">
        <v>1</v>
      </c>
      <c r="I982" s="9">
        <f>VLOOKUP('Consolidtaed Data'!$B8993,[1]Products!$A:$G,4,0)</f>
        <v>1380</v>
      </c>
      <c r="J982" s="9">
        <f>VLOOKUP('Consolidtaed Data'!$B8993,[1]Products!$A:$G,3,0)</f>
        <v>1090</v>
      </c>
      <c r="K982" s="9">
        <f>'Consolidtaed Data'!$J8993*'Consolidtaed Data'!$H8993</f>
        <v>1632</v>
      </c>
      <c r="L982" s="9">
        <f>'Consolidtaed Data'!$I8993*'Consolidtaed Data'!$H8993</f>
        <v>2016</v>
      </c>
      <c r="M982" s="9">
        <f>'Consolidtaed Data'!$L8993-'Consolidtaed Data'!$K8993</f>
        <v>1521</v>
      </c>
      <c r="N982" s="9" t="str">
        <f>VLOOKUP('Consolidtaed Data'!$C8993,[1]Locations!$A:$O,2,0)</f>
        <v>Glendale</v>
      </c>
      <c r="O982" s="9" t="str">
        <f>VLOOKUP('Consolidtaed Data'!$D8993,'[1]Sales People'!$A:$B,2,0)</f>
        <v>Andrew Bowman</v>
      </c>
      <c r="P982" s="9" t="str">
        <f>VLOOKUP('Consolidtaed Data'!$E8993,[1]Customers!$A:$B,2,0)</f>
        <v>Nicholas Gilbert</v>
      </c>
      <c r="Q982" s="11">
        <f>WEEKDAY('Consolidtaed Data'!$F8993)</f>
        <v>6</v>
      </c>
      <c r="R982" s="9">
        <f>MONTH('Consolidtaed Data'!$F8993)</f>
        <v>11</v>
      </c>
      <c r="S982" s="9" t="str">
        <f>TEXT(Table3[[#This Row],[Purchase Date]],"MMMM")</f>
        <v>March</v>
      </c>
      <c r="T982" s="9">
        <f>YEAR('Consolidtaed Data'!$F8993)</f>
        <v>2021</v>
      </c>
    </row>
    <row r="983" spans="1:20" x14ac:dyDescent="0.3">
      <c r="A983" s="9" t="s">
        <v>1869</v>
      </c>
      <c r="B983" s="9" t="s">
        <v>244</v>
      </c>
      <c r="C983" s="9" t="s">
        <v>249</v>
      </c>
      <c r="D983" s="9" t="s">
        <v>31</v>
      </c>
      <c r="E983" s="9" t="s">
        <v>661</v>
      </c>
      <c r="F983" s="10">
        <v>43900</v>
      </c>
      <c r="G983" s="10" t="str">
        <f>VLOOKUP(Table3[[#This Row],[Product ID]],[1]Products!$A:$G,2,0)</f>
        <v>Product 76</v>
      </c>
      <c r="H983" s="22">
        <v>1</v>
      </c>
      <c r="I983" s="9">
        <f>VLOOKUP('Consolidtaed Data'!$B9101,[1]Products!$A:$G,4,0)</f>
        <v>1635</v>
      </c>
      <c r="J983" s="9">
        <f>VLOOKUP('Consolidtaed Data'!$B9101,[1]Products!$A:$G,3,0)</f>
        <v>1046</v>
      </c>
      <c r="K983" s="9">
        <f>'Consolidtaed Data'!$J9101*'Consolidtaed Data'!$H9101</f>
        <v>1321</v>
      </c>
      <c r="L983" s="9">
        <f>'Consolidtaed Data'!$I9101*'Consolidtaed Data'!$H9101</f>
        <v>1972</v>
      </c>
      <c r="M983" s="9">
        <f>'Consolidtaed Data'!$L9101-'Consolidtaed Data'!$K9101</f>
        <v>1044</v>
      </c>
      <c r="N983" s="9" t="str">
        <f>VLOOKUP('Consolidtaed Data'!$C9101,[1]Locations!$A:$O,2,0)</f>
        <v>Glendale</v>
      </c>
      <c r="O983" s="9" t="str">
        <f>VLOOKUP('Consolidtaed Data'!$D9101,'[1]Sales People'!$A:$B,2,0)</f>
        <v>Patrick Ruiz</v>
      </c>
      <c r="P983" s="9" t="str">
        <f>VLOOKUP('Consolidtaed Data'!$E9101,[1]Customers!$A:$B,2,0)</f>
        <v>Jeffrey Sanders</v>
      </c>
      <c r="Q983" s="11">
        <f>WEEKDAY('Consolidtaed Data'!$F9101)</f>
        <v>7</v>
      </c>
      <c r="R983" s="9">
        <f>MONTH('Consolidtaed Data'!$F9101)</f>
        <v>11</v>
      </c>
      <c r="S983" s="9" t="str">
        <f>TEXT(Table3[[#This Row],[Purchase Date]],"MMMM")</f>
        <v>March</v>
      </c>
      <c r="T983" s="9">
        <f>YEAR('Consolidtaed Data'!$F9101)</f>
        <v>2021</v>
      </c>
    </row>
    <row r="984" spans="1:20" x14ac:dyDescent="0.3">
      <c r="A984" s="9" t="s">
        <v>1870</v>
      </c>
      <c r="B984" s="9" t="s">
        <v>477</v>
      </c>
      <c r="C984" s="9" t="s">
        <v>126</v>
      </c>
      <c r="D984" s="9" t="s">
        <v>153</v>
      </c>
      <c r="E984" s="9" t="s">
        <v>624</v>
      </c>
      <c r="F984" s="10">
        <v>43901</v>
      </c>
      <c r="G984" s="10" t="str">
        <f>VLOOKUP(Table3[[#This Row],[Product ID]],[1]Products!$A:$G,2,0)</f>
        <v>Product 46</v>
      </c>
      <c r="H984" s="22">
        <v>3</v>
      </c>
      <c r="I984" s="9">
        <f>VLOOKUP('Consolidtaed Data'!$B4825,[1]Products!$A:$G,4,0)</f>
        <v>530</v>
      </c>
      <c r="J984" s="9">
        <f>VLOOKUP('Consolidtaed Data'!$B4825,[1]Products!$A:$G,3,0)</f>
        <v>435</v>
      </c>
      <c r="K984" s="9">
        <f>'Consolidtaed Data'!$J4825*'Consolidtaed Data'!$H4825</f>
        <v>1788</v>
      </c>
      <c r="L984" s="9">
        <f>'Consolidtaed Data'!$I4825*'Consolidtaed Data'!$H4825</f>
        <v>2353</v>
      </c>
      <c r="M984" s="9">
        <f>'Consolidtaed Data'!$L4825-'Consolidtaed Data'!$K4825</f>
        <v>1060</v>
      </c>
      <c r="N984" s="9" t="str">
        <f>VLOOKUP('Consolidtaed Data'!$C4825,[1]Locations!$A:$O,2,0)</f>
        <v>Fremont</v>
      </c>
      <c r="O984" s="9" t="str">
        <f>VLOOKUP('Consolidtaed Data'!$D4825,'[1]Sales People'!$A:$B,2,0)</f>
        <v>Joe Sims</v>
      </c>
      <c r="P984" s="9" t="str">
        <f>VLOOKUP('Consolidtaed Data'!$E4825,[1]Customers!$A:$B,2,0)</f>
        <v>Joe Hanson</v>
      </c>
      <c r="Q984" s="11">
        <f>WEEKDAY('Consolidtaed Data'!$F4825)</f>
        <v>1</v>
      </c>
      <c r="R984" s="9">
        <f>MONTH('Consolidtaed Data'!$F4825)</f>
        <v>12</v>
      </c>
      <c r="S984" s="9" t="str">
        <f>TEXT(Table3[[#This Row],[Purchase Date]],"MMMM")</f>
        <v>March</v>
      </c>
      <c r="T984" s="9">
        <f>YEAR('Consolidtaed Data'!$F4825)</f>
        <v>2020</v>
      </c>
    </row>
    <row r="985" spans="1:20" x14ac:dyDescent="0.3">
      <c r="A985" s="9" t="s">
        <v>1872</v>
      </c>
      <c r="B985" s="9" t="s">
        <v>29</v>
      </c>
      <c r="C985" s="9" t="s">
        <v>228</v>
      </c>
      <c r="D985" s="9" t="s">
        <v>73</v>
      </c>
      <c r="E985" s="9" t="s">
        <v>1103</v>
      </c>
      <c r="F985" s="10">
        <v>43901</v>
      </c>
      <c r="G985" s="10" t="str">
        <f>VLOOKUP(Table3[[#This Row],[Product ID]],[1]Products!$A:$G,2,0)</f>
        <v>Product 37</v>
      </c>
      <c r="H985" s="22">
        <v>3</v>
      </c>
      <c r="I985" s="9">
        <f>VLOOKUP('Consolidtaed Data'!$B5145,[1]Products!$A:$G,4,0)</f>
        <v>2257</v>
      </c>
      <c r="J985" s="9">
        <f>VLOOKUP('Consolidtaed Data'!$B5145,[1]Products!$A:$G,3,0)</f>
        <v>1535</v>
      </c>
      <c r="K985" s="9">
        <f>'Consolidtaed Data'!$J5145*'Consolidtaed Data'!$H5145</f>
        <v>2216</v>
      </c>
      <c r="L985" s="9">
        <f>'Consolidtaed Data'!$I5145*'Consolidtaed Data'!$H5145</f>
        <v>2702</v>
      </c>
      <c r="M985" s="9">
        <f>'Consolidtaed Data'!$L5145-'Consolidtaed Data'!$K5145</f>
        <v>871</v>
      </c>
      <c r="N985" s="9" t="str">
        <f>VLOOKUP('Consolidtaed Data'!$C5145,[1]Locations!$A:$O,2,0)</f>
        <v>Sacramento</v>
      </c>
      <c r="O985" s="9" t="str">
        <f>VLOOKUP('Consolidtaed Data'!$D5145,'[1]Sales People'!$A:$B,2,0)</f>
        <v>Patrick Ruiz</v>
      </c>
      <c r="P985" s="9" t="str">
        <f>VLOOKUP('Consolidtaed Data'!$E5145,[1]Customers!$A:$B,2,0)</f>
        <v>Fred Bryant</v>
      </c>
      <c r="Q985" s="11">
        <f>WEEKDAY('Consolidtaed Data'!$F5145)</f>
        <v>4</v>
      </c>
      <c r="R985" s="9">
        <f>MONTH('Consolidtaed Data'!$F5145)</f>
        <v>1</v>
      </c>
      <c r="S985" s="9" t="str">
        <f>TEXT(Table3[[#This Row],[Purchase Date]],"MMMM")</f>
        <v>March</v>
      </c>
      <c r="T985" s="9">
        <f>YEAR('Consolidtaed Data'!$F5145)</f>
        <v>2021</v>
      </c>
    </row>
    <row r="986" spans="1:20" x14ac:dyDescent="0.3">
      <c r="A986" s="9" t="s">
        <v>1873</v>
      </c>
      <c r="B986" s="9" t="s">
        <v>349</v>
      </c>
      <c r="C986" s="9" t="s">
        <v>319</v>
      </c>
      <c r="D986" s="9" t="s">
        <v>246</v>
      </c>
      <c r="E986" s="9" t="s">
        <v>69</v>
      </c>
      <c r="F986" s="10">
        <v>43901</v>
      </c>
      <c r="G986" s="10" t="str">
        <f>VLOOKUP(Table3[[#This Row],[Product ID]],[1]Products!$A:$G,2,0)</f>
        <v>Product 60</v>
      </c>
      <c r="H986" s="22">
        <v>1</v>
      </c>
      <c r="I986" s="9">
        <f>VLOOKUP('Consolidtaed Data'!$B6512,[1]Products!$A:$G,4,0)</f>
        <v>2353</v>
      </c>
      <c r="J986" s="9">
        <f>VLOOKUP('Consolidtaed Data'!$B6512,[1]Products!$A:$G,3,0)</f>
        <v>1788</v>
      </c>
      <c r="K986" s="9">
        <f>'Consolidtaed Data'!$J6512*'Consolidtaed Data'!$H6512</f>
        <v>2602</v>
      </c>
      <c r="L986" s="9">
        <f>'Consolidtaed Data'!$I6512*'Consolidtaed Data'!$H6512</f>
        <v>3174</v>
      </c>
      <c r="M986" s="9">
        <f>'Consolidtaed Data'!$L6512-'Consolidtaed Data'!$K6512</f>
        <v>138</v>
      </c>
      <c r="N986" s="9" t="str">
        <f>VLOOKUP('Consolidtaed Data'!$C6512,[1]Locations!$A:$O,2,0)</f>
        <v>Berkeley</v>
      </c>
      <c r="O986" s="9" t="str">
        <f>VLOOKUP('Consolidtaed Data'!$D6512,'[1]Sales People'!$A:$B,2,0)</f>
        <v>Larry Castillo</v>
      </c>
      <c r="P986" s="9" t="str">
        <f>VLOOKUP('Consolidtaed Data'!$E6512,[1]Customers!$A:$B,2,0)</f>
        <v>Victor Hughes</v>
      </c>
      <c r="Q986" s="11">
        <f>WEEKDAY('Consolidtaed Data'!$F6512)</f>
        <v>2</v>
      </c>
      <c r="R986" s="9">
        <f>MONTH('Consolidtaed Data'!$F6512)</f>
        <v>5</v>
      </c>
      <c r="S986" s="9" t="str">
        <f>TEXT(Table3[[#This Row],[Purchase Date]],"MMMM")</f>
        <v>March</v>
      </c>
      <c r="T986" s="9">
        <f>YEAR('Consolidtaed Data'!$F6512)</f>
        <v>2021</v>
      </c>
    </row>
    <row r="987" spans="1:20" x14ac:dyDescent="0.3">
      <c r="A987" s="9" t="s">
        <v>1874</v>
      </c>
      <c r="B987" s="9" t="s">
        <v>89</v>
      </c>
      <c r="C987" s="9" t="s">
        <v>67</v>
      </c>
      <c r="D987" s="9" t="s">
        <v>329</v>
      </c>
      <c r="E987" s="9" t="s">
        <v>569</v>
      </c>
      <c r="F987" s="10">
        <v>43901</v>
      </c>
      <c r="G987" s="10" t="str">
        <f>VLOOKUP(Table3[[#This Row],[Product ID]],[1]Products!$A:$G,2,0)</f>
        <v>Product 64</v>
      </c>
      <c r="H987" s="22">
        <v>3</v>
      </c>
      <c r="I987" s="9">
        <f>VLOOKUP('Consolidtaed Data'!$B7294,[1]Products!$A:$G,4,0)</f>
        <v>1077</v>
      </c>
      <c r="J987" s="9">
        <f>VLOOKUP('Consolidtaed Data'!$B7294,[1]Products!$A:$G,3,0)</f>
        <v>732</v>
      </c>
      <c r="K987" s="9">
        <f>'Consolidtaed Data'!$J7294*'Consolidtaed Data'!$H7294</f>
        <v>1124</v>
      </c>
      <c r="L987" s="9">
        <f>'Consolidtaed Data'!$I7294*'Consolidtaed Data'!$H7294</f>
        <v>1652</v>
      </c>
      <c r="M987" s="9">
        <f>'Consolidtaed Data'!$L7294-'Consolidtaed Data'!$K7294</f>
        <v>895</v>
      </c>
      <c r="N987" s="9" t="str">
        <f>VLOOKUP('Consolidtaed Data'!$C7294,[1]Locations!$A:$O,2,0)</f>
        <v>Jurupa Valley</v>
      </c>
      <c r="O987" s="9" t="str">
        <f>VLOOKUP('Consolidtaed Data'!$D7294,'[1]Sales People'!$A:$B,2,0)</f>
        <v>Kevin Butler</v>
      </c>
      <c r="P987" s="9" t="str">
        <f>VLOOKUP('Consolidtaed Data'!$E7294,[1]Customers!$A:$B,2,0)</f>
        <v>Stephen Larson</v>
      </c>
      <c r="Q987" s="11">
        <f>WEEKDAY('Consolidtaed Data'!$F7294)</f>
        <v>4</v>
      </c>
      <c r="R987" s="9">
        <f>MONTH('Consolidtaed Data'!$F7294)</f>
        <v>7</v>
      </c>
      <c r="S987" s="9" t="str">
        <f>TEXT(Table3[[#This Row],[Purchase Date]],"MMMM")</f>
        <v>March</v>
      </c>
      <c r="T987" s="9">
        <f>YEAR('Consolidtaed Data'!$F7294)</f>
        <v>2021</v>
      </c>
    </row>
    <row r="988" spans="1:20" x14ac:dyDescent="0.3">
      <c r="A988" s="9" t="s">
        <v>1875</v>
      </c>
      <c r="B988" s="9" t="s">
        <v>490</v>
      </c>
      <c r="C988" s="9" t="s">
        <v>420</v>
      </c>
      <c r="D988" s="9" t="s">
        <v>95</v>
      </c>
      <c r="E988" s="9" t="s">
        <v>1407</v>
      </c>
      <c r="F988" s="10">
        <v>43901</v>
      </c>
      <c r="G988" s="10" t="str">
        <f>VLOOKUP(Table3[[#This Row],[Product ID]],[1]Products!$A:$G,2,0)</f>
        <v>Product 79</v>
      </c>
      <c r="H988" s="22">
        <v>2</v>
      </c>
      <c r="I988" s="9">
        <f>VLOOKUP('Consolidtaed Data'!$B7881,[1]Products!$A:$G,4,0)</f>
        <v>603</v>
      </c>
      <c r="J988" s="9">
        <f>VLOOKUP('Consolidtaed Data'!$B7881,[1]Products!$A:$G,3,0)</f>
        <v>416</v>
      </c>
      <c r="K988" s="9">
        <f>'Consolidtaed Data'!$J7881*'Consolidtaed Data'!$H7881</f>
        <v>1518</v>
      </c>
      <c r="L988" s="9">
        <f>'Consolidtaed Data'!$I7881*'Consolidtaed Data'!$H7881</f>
        <v>2410</v>
      </c>
      <c r="M988" s="9">
        <f>'Consolidtaed Data'!$L7881-'Consolidtaed Data'!$K7881</f>
        <v>644</v>
      </c>
      <c r="N988" s="9" t="str">
        <f>VLOOKUP('Consolidtaed Data'!$C7881,[1]Locations!$A:$O,2,0)</f>
        <v>Oakland</v>
      </c>
      <c r="O988" s="9" t="str">
        <f>VLOOKUP('Consolidtaed Data'!$D7881,'[1]Sales People'!$A:$B,2,0)</f>
        <v>Brian Davis</v>
      </c>
      <c r="P988" s="9" t="str">
        <f>VLOOKUP('Consolidtaed Data'!$E7881,[1]Customers!$A:$B,2,0)</f>
        <v>Juan Hunt</v>
      </c>
      <c r="Q988" s="11">
        <f>WEEKDAY('Consolidtaed Data'!$F7881)</f>
        <v>7</v>
      </c>
      <c r="R988" s="9">
        <f>MONTH('Consolidtaed Data'!$F7881)</f>
        <v>8</v>
      </c>
      <c r="S988" s="9" t="str">
        <f>TEXT(Table3[[#This Row],[Purchase Date]],"MMMM")</f>
        <v>March</v>
      </c>
      <c r="T988" s="9">
        <f>YEAR('Consolidtaed Data'!$F7881)</f>
        <v>2021</v>
      </c>
    </row>
    <row r="989" spans="1:20" x14ac:dyDescent="0.3">
      <c r="A989" s="9" t="s">
        <v>1876</v>
      </c>
      <c r="B989" s="9" t="s">
        <v>188</v>
      </c>
      <c r="C989" s="9" t="s">
        <v>104</v>
      </c>
      <c r="D989" s="9" t="s">
        <v>329</v>
      </c>
      <c r="E989" s="9" t="s">
        <v>69</v>
      </c>
      <c r="F989" s="10">
        <v>43901</v>
      </c>
      <c r="G989" s="10" t="str">
        <f>VLOOKUP(Table3[[#This Row],[Product ID]],[1]Products!$A:$G,2,0)</f>
        <v>Product 63</v>
      </c>
      <c r="H989" s="22">
        <v>2</v>
      </c>
      <c r="I989" s="9">
        <f>VLOOKUP('Consolidtaed Data'!$B8333,[1]Products!$A:$G,4,0)</f>
        <v>1103</v>
      </c>
      <c r="J989" s="9">
        <f>VLOOKUP('Consolidtaed Data'!$B8333,[1]Products!$A:$G,3,0)</f>
        <v>838</v>
      </c>
      <c r="K989" s="9">
        <f>'Consolidtaed Data'!$J8333*'Consolidtaed Data'!$H8333</f>
        <v>1744</v>
      </c>
      <c r="L989" s="9">
        <f>'Consolidtaed Data'!$I8333*'Consolidtaed Data'!$H8333</f>
        <v>3486</v>
      </c>
      <c r="M989" s="9">
        <f>'Consolidtaed Data'!$L8333-'Consolidtaed Data'!$K8333</f>
        <v>383</v>
      </c>
      <c r="N989" s="9" t="str">
        <f>VLOOKUP('Consolidtaed Data'!$C8333,[1]Locations!$A:$O,2,0)</f>
        <v>East Los Angeles</v>
      </c>
      <c r="O989" s="9" t="str">
        <f>VLOOKUP('Consolidtaed Data'!$D8333,'[1]Sales People'!$A:$B,2,0)</f>
        <v>Fred Robertson</v>
      </c>
      <c r="P989" s="9" t="str">
        <f>VLOOKUP('Consolidtaed Data'!$E8333,[1]Customers!$A:$B,2,0)</f>
        <v>Philip Crawford</v>
      </c>
      <c r="Q989" s="11">
        <f>WEEKDAY('Consolidtaed Data'!$F8333)</f>
        <v>1</v>
      </c>
      <c r="R989" s="9">
        <f>MONTH('Consolidtaed Data'!$F8333)</f>
        <v>9</v>
      </c>
      <c r="S989" s="9" t="str">
        <f>TEXT(Table3[[#This Row],[Purchase Date]],"MMMM")</f>
        <v>March</v>
      </c>
      <c r="T989" s="9">
        <f>YEAR('Consolidtaed Data'!$F8333)</f>
        <v>2021</v>
      </c>
    </row>
    <row r="990" spans="1:20" x14ac:dyDescent="0.3">
      <c r="A990" s="9" t="s">
        <v>1878</v>
      </c>
      <c r="B990" s="9" t="s">
        <v>364</v>
      </c>
      <c r="C990" s="9" t="s">
        <v>16</v>
      </c>
      <c r="D990" s="9" t="s">
        <v>326</v>
      </c>
      <c r="E990" s="9" t="s">
        <v>465</v>
      </c>
      <c r="F990" s="10">
        <v>43901</v>
      </c>
      <c r="G990" s="10" t="str">
        <f>VLOOKUP(Table3[[#This Row],[Product ID]],[1]Products!$A:$G,2,0)</f>
        <v>Product 45</v>
      </c>
      <c r="H990" s="22">
        <v>1</v>
      </c>
      <c r="I990" s="9">
        <f>VLOOKUP('Consolidtaed Data'!$B8359,[1]Products!$A:$G,4,0)</f>
        <v>123</v>
      </c>
      <c r="J990" s="9">
        <f>VLOOKUP('Consolidtaed Data'!$B8359,[1]Products!$A:$G,3,0)</f>
        <v>84</v>
      </c>
      <c r="K990" s="9">
        <f>'Consolidtaed Data'!$J8359*'Consolidtaed Data'!$H8359</f>
        <v>4760</v>
      </c>
      <c r="L990" s="9">
        <f>'Consolidtaed Data'!$I8359*'Consolidtaed Data'!$H8359</f>
        <v>6264</v>
      </c>
      <c r="M990" s="9">
        <f>'Consolidtaed Data'!$L8359-'Consolidtaed Data'!$K8359</f>
        <v>192</v>
      </c>
      <c r="N990" s="9" t="str">
        <f>VLOOKUP('Consolidtaed Data'!$C8359,[1]Locations!$A:$O,2,0)</f>
        <v>Burbank</v>
      </c>
      <c r="O990" s="9" t="str">
        <f>VLOOKUP('Consolidtaed Data'!$D8359,'[1]Sales People'!$A:$B,2,0)</f>
        <v>Andrew Bowman</v>
      </c>
      <c r="P990" s="9" t="str">
        <f>VLOOKUP('Consolidtaed Data'!$E8359,[1]Customers!$A:$B,2,0)</f>
        <v>Nicholas Cunningham</v>
      </c>
      <c r="Q990" s="11">
        <f>WEEKDAY('Consolidtaed Data'!$F8359)</f>
        <v>2</v>
      </c>
      <c r="R990" s="9">
        <f>MONTH('Consolidtaed Data'!$F8359)</f>
        <v>9</v>
      </c>
      <c r="S990" s="9" t="str">
        <f>TEXT(Table3[[#This Row],[Purchase Date]],"MMMM")</f>
        <v>March</v>
      </c>
      <c r="T990" s="9">
        <f>YEAR('Consolidtaed Data'!$F8359)</f>
        <v>2021</v>
      </c>
    </row>
    <row r="991" spans="1:20" x14ac:dyDescent="0.3">
      <c r="A991" s="9" t="s">
        <v>1879</v>
      </c>
      <c r="B991" s="9" t="s">
        <v>41</v>
      </c>
      <c r="C991" s="9" t="s">
        <v>458</v>
      </c>
      <c r="D991" s="9" t="s">
        <v>95</v>
      </c>
      <c r="E991" s="9" t="s">
        <v>807</v>
      </c>
      <c r="F991" s="10">
        <v>43901</v>
      </c>
      <c r="G991" s="10" t="str">
        <f>VLOOKUP(Table3[[#This Row],[Product ID]],[1]Products!$A:$G,2,0)</f>
        <v>Product 11</v>
      </c>
      <c r="H991" s="22">
        <v>1</v>
      </c>
      <c r="I991" s="9">
        <f>VLOOKUP('Consolidtaed Data'!$B8370,[1]Products!$A:$G,4,0)</f>
        <v>913</v>
      </c>
      <c r="J991" s="9">
        <f>VLOOKUP('Consolidtaed Data'!$B8370,[1]Products!$A:$G,3,0)</f>
        <v>584</v>
      </c>
      <c r="K991" s="9">
        <f>'Consolidtaed Data'!$J8370*'Consolidtaed Data'!$H8370</f>
        <v>1054</v>
      </c>
      <c r="L991" s="9">
        <f>'Consolidtaed Data'!$I8370*'Consolidtaed Data'!$H8370</f>
        <v>1405</v>
      </c>
      <c r="M991" s="9">
        <f>'Consolidtaed Data'!$L8370-'Consolidtaed Data'!$K8370</f>
        <v>329</v>
      </c>
      <c r="N991" s="9" t="str">
        <f>VLOOKUP('Consolidtaed Data'!$C8370,[1]Locations!$A:$O,2,0)</f>
        <v>El Cajon</v>
      </c>
      <c r="O991" s="9" t="str">
        <f>VLOOKUP('Consolidtaed Data'!$D8370,'[1]Sales People'!$A:$B,2,0)</f>
        <v>Roger Robertson</v>
      </c>
      <c r="P991" s="9" t="str">
        <f>VLOOKUP('Consolidtaed Data'!$E8370,[1]Customers!$A:$B,2,0)</f>
        <v>Richard Jordan</v>
      </c>
      <c r="Q991" s="11">
        <f>WEEKDAY('Consolidtaed Data'!$F8370)</f>
        <v>3</v>
      </c>
      <c r="R991" s="9">
        <f>MONTH('Consolidtaed Data'!$F8370)</f>
        <v>9</v>
      </c>
      <c r="S991" s="9" t="str">
        <f>TEXT(Table3[[#This Row],[Purchase Date]],"MMMM")</f>
        <v>March</v>
      </c>
      <c r="T991" s="9">
        <f>YEAR('Consolidtaed Data'!$F8370)</f>
        <v>2021</v>
      </c>
    </row>
    <row r="992" spans="1:20" x14ac:dyDescent="0.3">
      <c r="A992" s="9" t="s">
        <v>1880</v>
      </c>
      <c r="B992" s="9" t="s">
        <v>107</v>
      </c>
      <c r="C992" s="9" t="s">
        <v>90</v>
      </c>
      <c r="D992" s="9" t="s">
        <v>105</v>
      </c>
      <c r="E992" s="9" t="s">
        <v>2245</v>
      </c>
      <c r="F992" s="10">
        <v>43901</v>
      </c>
      <c r="G992" s="10" t="str">
        <f>VLOOKUP(Table3[[#This Row],[Product ID]],[1]Products!$A:$G,2,0)</f>
        <v>Product 52</v>
      </c>
      <c r="H992" s="22">
        <v>1</v>
      </c>
      <c r="I992" s="9">
        <f>VLOOKUP('Consolidtaed Data'!$B9664,[1]Products!$A:$G,4,0)</f>
        <v>35</v>
      </c>
      <c r="J992" s="9">
        <f>VLOOKUP('Consolidtaed Data'!$B9664,[1]Products!$A:$G,3,0)</f>
        <v>22</v>
      </c>
      <c r="K992" s="9">
        <f>'Consolidtaed Data'!$J9664*'Consolidtaed Data'!$H9664</f>
        <v>5180</v>
      </c>
      <c r="L992" s="9">
        <f>'Consolidtaed Data'!$I9664*'Consolidtaed Data'!$H9664</f>
        <v>6556</v>
      </c>
      <c r="M992" s="9">
        <f>'Consolidtaed Data'!$L9664-'Consolidtaed Data'!$K9664</f>
        <v>483</v>
      </c>
      <c r="N992" s="9" t="str">
        <f>VLOOKUP('Consolidtaed Data'!$C9664,[1]Locations!$A:$O,2,0)</f>
        <v>Simi Valley</v>
      </c>
      <c r="O992" s="9" t="str">
        <f>VLOOKUP('Consolidtaed Data'!$D9664,'[1]Sales People'!$A:$B,2,0)</f>
        <v>Ronald Reed</v>
      </c>
      <c r="P992" s="9" t="str">
        <f>VLOOKUP('Consolidtaed Data'!$E9664,[1]Customers!$A:$B,2,0)</f>
        <v>Nicholas Morrison</v>
      </c>
      <c r="Q992" s="11">
        <f>WEEKDAY('Consolidtaed Data'!$F9664)</f>
        <v>6</v>
      </c>
      <c r="R992" s="9">
        <f>MONTH('Consolidtaed Data'!$F9664)</f>
        <v>12</v>
      </c>
      <c r="S992" s="9" t="str">
        <f>TEXT(Table3[[#This Row],[Purchase Date]],"MMMM")</f>
        <v>March</v>
      </c>
      <c r="T992" s="9">
        <f>YEAR('Consolidtaed Data'!$F9664)</f>
        <v>2021</v>
      </c>
    </row>
    <row r="993" spans="1:20" x14ac:dyDescent="0.3">
      <c r="A993" s="9" t="s">
        <v>1881</v>
      </c>
      <c r="B993" s="9" t="s">
        <v>390</v>
      </c>
      <c r="C993" s="9" t="s">
        <v>130</v>
      </c>
      <c r="D993" s="9" t="s">
        <v>402</v>
      </c>
      <c r="E993" s="9" t="s">
        <v>803</v>
      </c>
      <c r="F993" s="10">
        <v>43902</v>
      </c>
      <c r="G993" s="10" t="str">
        <f>VLOOKUP(Table3[[#This Row],[Product ID]],[1]Products!$A:$G,2,0)</f>
        <v>Product 48</v>
      </c>
      <c r="H993" s="22">
        <v>2</v>
      </c>
      <c r="I993" s="9">
        <f>VLOOKUP('Consolidtaed Data'!$B4708,[1]Products!$A:$G,4,0)</f>
        <v>2257</v>
      </c>
      <c r="J993" s="9">
        <f>VLOOKUP('Consolidtaed Data'!$B4708,[1]Products!$A:$G,3,0)</f>
        <v>1535</v>
      </c>
      <c r="K993" s="9">
        <f>'Consolidtaed Data'!$J4708*'Consolidtaed Data'!$H4708</f>
        <v>3903</v>
      </c>
      <c r="L993" s="9">
        <f>'Consolidtaed Data'!$I4708*'Consolidtaed Data'!$H4708</f>
        <v>4761</v>
      </c>
      <c r="M993" s="9">
        <f>'Consolidtaed Data'!$L4708-'Consolidtaed Data'!$K4708</f>
        <v>408</v>
      </c>
      <c r="N993" s="9" t="str">
        <f>VLOOKUP('Consolidtaed Data'!$C4708,[1]Locations!$A:$O,2,0)</f>
        <v>Ontario</v>
      </c>
      <c r="O993" s="9" t="str">
        <f>VLOOKUP('Consolidtaed Data'!$D4708,'[1]Sales People'!$A:$B,2,0)</f>
        <v>Bobby Russell</v>
      </c>
      <c r="P993" s="9" t="str">
        <f>VLOOKUP('Consolidtaed Data'!$E4708,[1]Customers!$A:$B,2,0)</f>
        <v>Jonathan Pierce</v>
      </c>
      <c r="Q993" s="11">
        <f>WEEKDAY('Consolidtaed Data'!$F4708)</f>
        <v>6</v>
      </c>
      <c r="R993" s="9">
        <f>MONTH('Consolidtaed Data'!$F4708)</f>
        <v>12</v>
      </c>
      <c r="S993" s="9" t="str">
        <f>TEXT(Table3[[#This Row],[Purchase Date]],"MMMM")</f>
        <v>March</v>
      </c>
      <c r="T993" s="9">
        <f>YEAR('Consolidtaed Data'!$F4708)</f>
        <v>2020</v>
      </c>
    </row>
    <row r="994" spans="1:20" x14ac:dyDescent="0.3">
      <c r="A994" s="9" t="s">
        <v>1882</v>
      </c>
      <c r="B994" s="9" t="s">
        <v>318</v>
      </c>
      <c r="C994" s="9" t="s">
        <v>30</v>
      </c>
      <c r="D994" s="9" t="s">
        <v>105</v>
      </c>
      <c r="E994" s="9" t="s">
        <v>715</v>
      </c>
      <c r="F994" s="10">
        <v>43902</v>
      </c>
      <c r="G994" s="10" t="str">
        <f>VLOOKUP(Table3[[#This Row],[Product ID]],[1]Products!$A:$G,2,0)</f>
        <v>Product 89</v>
      </c>
      <c r="H994" s="22">
        <v>1</v>
      </c>
      <c r="I994" s="9">
        <f>VLOOKUP('Consolidtaed Data'!$B4740,[1]Products!$A:$G,4,0)</f>
        <v>826</v>
      </c>
      <c r="J994" s="9">
        <f>VLOOKUP('Consolidtaed Data'!$B4740,[1]Products!$A:$G,3,0)</f>
        <v>562</v>
      </c>
      <c r="K994" s="9">
        <f>'Consolidtaed Data'!$J4740*'Consolidtaed Data'!$H4740</f>
        <v>1044</v>
      </c>
      <c r="L994" s="9">
        <f>'Consolidtaed Data'!$I4740*'Consolidtaed Data'!$H4740</f>
        <v>1899</v>
      </c>
      <c r="M994" s="9">
        <f>'Consolidtaed Data'!$L4740-'Consolidtaed Data'!$K4740</f>
        <v>22</v>
      </c>
      <c r="N994" s="9" t="str">
        <f>VLOOKUP('Consolidtaed Data'!$C4740,[1]Locations!$A:$O,2,0)</f>
        <v>Bakersfield</v>
      </c>
      <c r="O994" s="9" t="str">
        <f>VLOOKUP('Consolidtaed Data'!$D4740,'[1]Sales People'!$A:$B,2,0)</f>
        <v>Fred Robertson</v>
      </c>
      <c r="P994" s="9" t="str">
        <f>VLOOKUP('Consolidtaed Data'!$E4740,[1]Customers!$A:$B,2,0)</f>
        <v>Chris Chapman</v>
      </c>
      <c r="Q994" s="11">
        <f>WEEKDAY('Consolidtaed Data'!$F4740)</f>
        <v>2</v>
      </c>
      <c r="R994" s="9">
        <f>MONTH('Consolidtaed Data'!$F4740)</f>
        <v>12</v>
      </c>
      <c r="S994" s="9" t="str">
        <f>TEXT(Table3[[#This Row],[Purchase Date]],"MMMM")</f>
        <v>March</v>
      </c>
      <c r="T994" s="9">
        <f>YEAR('Consolidtaed Data'!$F4740)</f>
        <v>2020</v>
      </c>
    </row>
    <row r="995" spans="1:20" x14ac:dyDescent="0.3">
      <c r="A995" s="9" t="s">
        <v>1883</v>
      </c>
      <c r="B995" s="9" t="s">
        <v>191</v>
      </c>
      <c r="C995" s="9" t="s">
        <v>42</v>
      </c>
      <c r="D995" s="9" t="s">
        <v>83</v>
      </c>
      <c r="E995" s="9" t="s">
        <v>1673</v>
      </c>
      <c r="F995" s="10">
        <v>43902</v>
      </c>
      <c r="G995" s="10" t="str">
        <f>VLOOKUP(Table3[[#This Row],[Product ID]],[1]Products!$A:$G,2,0)</f>
        <v>Product 36</v>
      </c>
      <c r="H995" s="22">
        <v>3</v>
      </c>
      <c r="I995" s="9">
        <f>VLOOKUP('Consolidtaed Data'!$B5123,[1]Products!$A:$G,4,0)</f>
        <v>2497</v>
      </c>
      <c r="J995" s="9">
        <f>VLOOKUP('Consolidtaed Data'!$B5123,[1]Products!$A:$G,3,0)</f>
        <v>1473</v>
      </c>
      <c r="K995" s="9">
        <f>'Consolidtaed Data'!$J5123*'Consolidtaed Data'!$H5123</f>
        <v>536</v>
      </c>
      <c r="L995" s="9">
        <f>'Consolidtaed Data'!$I5123*'Consolidtaed Data'!$H5123</f>
        <v>800</v>
      </c>
      <c r="M995" s="9">
        <f>'Consolidtaed Data'!$L5123-'Consolidtaed Data'!$K5123</f>
        <v>894</v>
      </c>
      <c r="N995" s="9" t="str">
        <f>VLOOKUP('Consolidtaed Data'!$C5123,[1]Locations!$A:$O,2,0)</f>
        <v>Hayward</v>
      </c>
      <c r="O995" s="9" t="str">
        <f>VLOOKUP('Consolidtaed Data'!$D5123,'[1]Sales People'!$A:$B,2,0)</f>
        <v>Walter Cook</v>
      </c>
      <c r="P995" s="9" t="str">
        <f>VLOOKUP('Consolidtaed Data'!$E5123,[1]Customers!$A:$B,2,0)</f>
        <v>Donald Reynolds</v>
      </c>
      <c r="Q995" s="11">
        <f>WEEKDAY('Consolidtaed Data'!$F5123)</f>
        <v>3</v>
      </c>
      <c r="R995" s="9">
        <f>MONTH('Consolidtaed Data'!$F5123)</f>
        <v>1</v>
      </c>
      <c r="S995" s="9" t="str">
        <f>TEXT(Table3[[#This Row],[Purchase Date]],"MMMM")</f>
        <v>March</v>
      </c>
      <c r="T995" s="9">
        <f>YEAR('Consolidtaed Data'!$F5123)</f>
        <v>2021</v>
      </c>
    </row>
    <row r="996" spans="1:20" x14ac:dyDescent="0.3">
      <c r="A996" s="9" t="s">
        <v>1884</v>
      </c>
      <c r="B996" s="9" t="s">
        <v>24</v>
      </c>
      <c r="C996" s="9" t="s">
        <v>347</v>
      </c>
      <c r="D996" s="9" t="s">
        <v>229</v>
      </c>
      <c r="E996" s="9" t="s">
        <v>952</v>
      </c>
      <c r="F996" s="10">
        <v>43902</v>
      </c>
      <c r="G996" s="10" t="str">
        <f>VLOOKUP(Table3[[#This Row],[Product ID]],[1]Products!$A:$G,2,0)</f>
        <v>Product 6</v>
      </c>
      <c r="H996" s="22">
        <v>1</v>
      </c>
      <c r="I996" s="9">
        <f>VLOOKUP('Consolidtaed Data'!$B5504,[1]Products!$A:$G,4,0)</f>
        <v>1798</v>
      </c>
      <c r="J996" s="9">
        <f>VLOOKUP('Consolidtaed Data'!$B5504,[1]Products!$A:$G,3,0)</f>
        <v>971</v>
      </c>
      <c r="K996" s="9">
        <f>'Consolidtaed Data'!$J5504*'Consolidtaed Data'!$H5504</f>
        <v>409</v>
      </c>
      <c r="L996" s="9">
        <f>'Consolidtaed Data'!$I5504*'Consolidtaed Data'!$H5504</f>
        <v>817</v>
      </c>
      <c r="M996" s="9">
        <f>'Consolidtaed Data'!$L5504-'Consolidtaed Data'!$K5504</f>
        <v>1504</v>
      </c>
      <c r="N996" s="9" t="str">
        <f>VLOOKUP('Consolidtaed Data'!$C5504,[1]Locations!$A:$O,2,0)</f>
        <v>Antioch</v>
      </c>
      <c r="O996" s="9" t="str">
        <f>VLOOKUP('Consolidtaed Data'!$D5504,'[1]Sales People'!$A:$B,2,0)</f>
        <v>Justin Lynch</v>
      </c>
      <c r="P996" s="9" t="str">
        <f>VLOOKUP('Consolidtaed Data'!$E5504,[1]Customers!$A:$B,2,0)</f>
        <v>Charles Fields</v>
      </c>
      <c r="Q996" s="11">
        <f>WEEKDAY('Consolidtaed Data'!$F5504)</f>
        <v>5</v>
      </c>
      <c r="R996" s="9">
        <f>MONTH('Consolidtaed Data'!$F5504)</f>
        <v>2</v>
      </c>
      <c r="S996" s="9" t="str">
        <f>TEXT(Table3[[#This Row],[Purchase Date]],"MMMM")</f>
        <v>March</v>
      </c>
      <c r="T996" s="9">
        <f>YEAR('Consolidtaed Data'!$F5504)</f>
        <v>2021</v>
      </c>
    </row>
    <row r="997" spans="1:20" x14ac:dyDescent="0.3">
      <c r="A997" s="9" t="s">
        <v>1885</v>
      </c>
      <c r="B997" s="9" t="s">
        <v>62</v>
      </c>
      <c r="C997" s="9" t="s">
        <v>325</v>
      </c>
      <c r="D997" s="9" t="s">
        <v>80</v>
      </c>
      <c r="E997" s="9" t="s">
        <v>1215</v>
      </c>
      <c r="F997" s="10">
        <v>43902</v>
      </c>
      <c r="G997" s="10" t="str">
        <f>VLOOKUP(Table3[[#This Row],[Product ID]],[1]Products!$A:$G,2,0)</f>
        <v>Product 17</v>
      </c>
      <c r="H997" s="22">
        <v>1</v>
      </c>
      <c r="I997" s="9">
        <f>VLOOKUP('Consolidtaed Data'!$B5578,[1]Products!$A:$G,4,0)</f>
        <v>1522</v>
      </c>
      <c r="J997" s="9">
        <f>VLOOKUP('Consolidtaed Data'!$B5578,[1]Products!$A:$G,3,0)</f>
        <v>791</v>
      </c>
      <c r="K997" s="9">
        <f>'Consolidtaed Data'!$J5578*'Consolidtaed Data'!$H5578</f>
        <v>1108</v>
      </c>
      <c r="L997" s="9">
        <f>'Consolidtaed Data'!$I5578*'Consolidtaed Data'!$H5578</f>
        <v>1351</v>
      </c>
      <c r="M997" s="9">
        <f>'Consolidtaed Data'!$L5578-'Consolidtaed Data'!$K5578</f>
        <v>904</v>
      </c>
      <c r="N997" s="9" t="str">
        <f>VLOOKUP('Consolidtaed Data'!$C5578,[1]Locations!$A:$O,2,0)</f>
        <v>Simi Valley</v>
      </c>
      <c r="O997" s="9" t="str">
        <f>VLOOKUP('Consolidtaed Data'!$D5578,'[1]Sales People'!$A:$B,2,0)</f>
        <v>Bobby Russell</v>
      </c>
      <c r="P997" s="9" t="str">
        <f>VLOOKUP('Consolidtaed Data'!$E5578,[1]Customers!$A:$B,2,0)</f>
        <v>Shawn Ray</v>
      </c>
      <c r="Q997" s="11">
        <f>WEEKDAY('Consolidtaed Data'!$F5578)</f>
        <v>4</v>
      </c>
      <c r="R997" s="9">
        <f>MONTH('Consolidtaed Data'!$F5578)</f>
        <v>2</v>
      </c>
      <c r="S997" s="9" t="str">
        <f>TEXT(Table3[[#This Row],[Purchase Date]],"MMMM")</f>
        <v>March</v>
      </c>
      <c r="T997" s="9">
        <f>YEAR('Consolidtaed Data'!$F5578)</f>
        <v>2021</v>
      </c>
    </row>
    <row r="998" spans="1:20" x14ac:dyDescent="0.3">
      <c r="A998" s="9" t="s">
        <v>1888</v>
      </c>
      <c r="B998" s="9" t="s">
        <v>116</v>
      </c>
      <c r="C998" s="9" t="s">
        <v>157</v>
      </c>
      <c r="D998" s="9" t="s">
        <v>127</v>
      </c>
      <c r="E998" s="9" t="s">
        <v>521</v>
      </c>
      <c r="F998" s="10">
        <v>43902</v>
      </c>
      <c r="G998" s="10" t="str">
        <f>VLOOKUP(Table3[[#This Row],[Product ID]],[1]Products!$A:$G,2,0)</f>
        <v>Product 55</v>
      </c>
      <c r="H998" s="22">
        <v>1</v>
      </c>
      <c r="I998" s="9">
        <f>VLOOKUP('Consolidtaed Data'!$B5704,[1]Products!$A:$G,4,0)</f>
        <v>1338</v>
      </c>
      <c r="J998" s="9">
        <f>VLOOKUP('Consolidtaed Data'!$B5704,[1]Products!$A:$G,3,0)</f>
        <v>682</v>
      </c>
      <c r="K998" s="9">
        <f>'Consolidtaed Data'!$J5704*'Consolidtaed Data'!$H5704</f>
        <v>1504</v>
      </c>
      <c r="L998" s="9">
        <f>'Consolidtaed Data'!$I5704*'Consolidtaed Data'!$H5704</f>
        <v>1832</v>
      </c>
      <c r="M998" s="9">
        <f>'Consolidtaed Data'!$L5704-'Consolidtaed Data'!$K5704</f>
        <v>196</v>
      </c>
      <c r="N998" s="9" t="str">
        <f>VLOOKUP('Consolidtaed Data'!$C5704,[1]Locations!$A:$O,2,0)</f>
        <v>Modesto</v>
      </c>
      <c r="O998" s="9" t="str">
        <f>VLOOKUP('Consolidtaed Data'!$D5704,'[1]Sales People'!$A:$B,2,0)</f>
        <v>Joshua Taylor</v>
      </c>
      <c r="P998" s="9" t="str">
        <f>VLOOKUP('Consolidtaed Data'!$E5704,[1]Customers!$A:$B,2,0)</f>
        <v>Albert Cunningham</v>
      </c>
      <c r="Q998" s="11">
        <f>WEEKDAY('Consolidtaed Data'!$F5704)</f>
        <v>5</v>
      </c>
      <c r="R998" s="9">
        <f>MONTH('Consolidtaed Data'!$F5704)</f>
        <v>2</v>
      </c>
      <c r="S998" s="9" t="str">
        <f>TEXT(Table3[[#This Row],[Purchase Date]],"MMMM")</f>
        <v>March</v>
      </c>
      <c r="T998" s="9">
        <f>YEAR('Consolidtaed Data'!$F5704)</f>
        <v>2021</v>
      </c>
    </row>
    <row r="999" spans="1:20" x14ac:dyDescent="0.3">
      <c r="A999" s="9" t="s">
        <v>1889</v>
      </c>
      <c r="B999" s="9" t="s">
        <v>225</v>
      </c>
      <c r="C999" s="9" t="s">
        <v>165</v>
      </c>
      <c r="D999" s="9" t="s">
        <v>153</v>
      </c>
      <c r="E999" s="9" t="s">
        <v>1247</v>
      </c>
      <c r="F999" s="10">
        <v>43902</v>
      </c>
      <c r="G999" s="10" t="str">
        <f>VLOOKUP(Table3[[#This Row],[Product ID]],[1]Products!$A:$G,2,0)</f>
        <v>Product 24</v>
      </c>
      <c r="H999" s="22">
        <v>3</v>
      </c>
      <c r="I999" s="9">
        <f>VLOOKUP('Consolidtaed Data'!$B5761,[1]Products!$A:$G,4,0)</f>
        <v>1103</v>
      </c>
      <c r="J999" s="9">
        <f>VLOOKUP('Consolidtaed Data'!$B5761,[1]Products!$A:$G,3,0)</f>
        <v>838</v>
      </c>
      <c r="K999" s="9">
        <f>'Consolidtaed Data'!$J5761*'Consolidtaed Data'!$H5761</f>
        <v>1777</v>
      </c>
      <c r="L999" s="9">
        <f>'Consolidtaed Data'!$I5761*'Consolidtaed Data'!$H5761</f>
        <v>2141</v>
      </c>
      <c r="M999" s="9">
        <f>'Consolidtaed Data'!$L5761-'Consolidtaed Data'!$K5761</f>
        <v>2832</v>
      </c>
      <c r="N999" s="9" t="str">
        <f>VLOOKUP('Consolidtaed Data'!$C5761,[1]Locations!$A:$O,2,0)</f>
        <v>Chula Vista</v>
      </c>
      <c r="O999" s="9" t="str">
        <f>VLOOKUP('Consolidtaed Data'!$D5761,'[1]Sales People'!$A:$B,2,0)</f>
        <v>Christopher Tucker</v>
      </c>
      <c r="P999" s="9" t="str">
        <f>VLOOKUP('Consolidtaed Data'!$E5761,[1]Customers!$A:$B,2,0)</f>
        <v>Brian Kim</v>
      </c>
      <c r="Q999" s="11">
        <f>WEEKDAY('Consolidtaed Data'!$F5761)</f>
        <v>2</v>
      </c>
      <c r="R999" s="9">
        <f>MONTH('Consolidtaed Data'!$F5761)</f>
        <v>3</v>
      </c>
      <c r="S999" s="9" t="str">
        <f>TEXT(Table3[[#This Row],[Purchase Date]],"MMMM")</f>
        <v>March</v>
      </c>
      <c r="T999" s="9">
        <f>YEAR('Consolidtaed Data'!$F5761)</f>
        <v>2021</v>
      </c>
    </row>
    <row r="1000" spans="1:20" x14ac:dyDescent="0.3">
      <c r="A1000" s="9" t="s">
        <v>1890</v>
      </c>
      <c r="B1000" s="9" t="s">
        <v>164</v>
      </c>
      <c r="C1000" s="9" t="s">
        <v>205</v>
      </c>
      <c r="D1000" s="9" t="s">
        <v>87</v>
      </c>
      <c r="E1000" s="9" t="s">
        <v>756</v>
      </c>
      <c r="F1000" s="10">
        <v>43902</v>
      </c>
      <c r="G1000" s="10" t="str">
        <f>VLOOKUP(Table3[[#This Row],[Product ID]],[1]Products!$A:$G,2,0)</f>
        <v>Product 69</v>
      </c>
      <c r="H1000" s="22">
        <v>1</v>
      </c>
      <c r="I1000" s="9">
        <f>VLOOKUP('Consolidtaed Data'!$B6171,[1]Products!$A:$G,4,0)</f>
        <v>1899</v>
      </c>
      <c r="J1000" s="9">
        <f>VLOOKUP('Consolidtaed Data'!$B6171,[1]Products!$A:$G,3,0)</f>
        <v>1044</v>
      </c>
      <c r="K1000" s="9">
        <f>'Consolidtaed Data'!$J6171*'Consolidtaed Data'!$H6171</f>
        <v>504</v>
      </c>
      <c r="L1000" s="9">
        <f>'Consolidtaed Data'!$I6171*'Consolidtaed Data'!$H6171</f>
        <v>951</v>
      </c>
      <c r="M1000" s="9">
        <f>'Consolidtaed Data'!$L6171-'Consolidtaed Data'!$K6171</f>
        <v>180</v>
      </c>
      <c r="N1000" s="9" t="str">
        <f>VLOOKUP('Consolidtaed Data'!$C6171,[1]Locations!$A:$O,2,0)</f>
        <v>Rancho Cucamonga</v>
      </c>
      <c r="O1000" s="9" t="str">
        <f>VLOOKUP('Consolidtaed Data'!$D6171,'[1]Sales People'!$A:$B,2,0)</f>
        <v>Kevin Butler</v>
      </c>
      <c r="P1000" s="9" t="str">
        <f>VLOOKUP('Consolidtaed Data'!$E6171,[1]Customers!$A:$B,2,0)</f>
        <v>Philip Cunningham</v>
      </c>
      <c r="Q1000" s="11">
        <f>WEEKDAY('Consolidtaed Data'!$F6171)</f>
        <v>4</v>
      </c>
      <c r="R1000" s="9">
        <f>MONTH('Consolidtaed Data'!$F6171)</f>
        <v>4</v>
      </c>
      <c r="S1000" s="9" t="str">
        <f>TEXT(Table3[[#This Row],[Purchase Date]],"MMMM")</f>
        <v>March</v>
      </c>
      <c r="T1000" s="9">
        <f>YEAR('Consolidtaed Data'!$F6171)</f>
        <v>2021</v>
      </c>
    </row>
    <row r="1001" spans="1:20" x14ac:dyDescent="0.3">
      <c r="A1001" s="9" t="s">
        <v>1891</v>
      </c>
      <c r="B1001" s="9" t="s">
        <v>322</v>
      </c>
      <c r="C1001" s="9" t="s">
        <v>564</v>
      </c>
      <c r="D1001" s="9" t="s">
        <v>51</v>
      </c>
      <c r="E1001" s="9" t="s">
        <v>708</v>
      </c>
      <c r="F1001" s="10">
        <v>43902</v>
      </c>
      <c r="G1001" s="10" t="str">
        <f>VLOOKUP(Table3[[#This Row],[Product ID]],[1]Products!$A:$G,2,0)</f>
        <v>Product 43</v>
      </c>
      <c r="H1001" s="22">
        <v>2</v>
      </c>
      <c r="I1001" s="9">
        <f>VLOOKUP('Consolidtaed Data'!$B6394,[1]Products!$A:$G,4,0)</f>
        <v>1889</v>
      </c>
      <c r="J1001" s="9">
        <f>VLOOKUP('Consolidtaed Data'!$B6394,[1]Products!$A:$G,3,0)</f>
        <v>945</v>
      </c>
      <c r="K1001" s="9">
        <f>'Consolidtaed Data'!$J6394*'Consolidtaed Data'!$H6394</f>
        <v>435</v>
      </c>
      <c r="L1001" s="9">
        <f>'Consolidtaed Data'!$I6394*'Consolidtaed Data'!$H6394</f>
        <v>530</v>
      </c>
      <c r="M1001" s="9">
        <f>'Consolidtaed Data'!$L6394-'Consolidtaed Data'!$K6394</f>
        <v>871</v>
      </c>
      <c r="N1001" s="9" t="str">
        <f>VLOOKUP('Consolidtaed Data'!$C6394,[1]Locations!$A:$O,2,0)</f>
        <v>San Jose</v>
      </c>
      <c r="O1001" s="9" t="str">
        <f>VLOOKUP('Consolidtaed Data'!$D6394,'[1]Sales People'!$A:$B,2,0)</f>
        <v>Ernest Wheeler</v>
      </c>
      <c r="P1001" s="9" t="str">
        <f>VLOOKUP('Consolidtaed Data'!$E6394,[1]Customers!$A:$B,2,0)</f>
        <v>Jeremy Jenkins</v>
      </c>
      <c r="Q1001" s="11">
        <f>WEEKDAY('Consolidtaed Data'!$F6394)</f>
        <v>6</v>
      </c>
      <c r="R1001" s="9">
        <f>MONTH('Consolidtaed Data'!$F6394)</f>
        <v>4</v>
      </c>
      <c r="S1001" s="9" t="str">
        <f>TEXT(Table3[[#This Row],[Purchase Date]],"MMMM")</f>
        <v>March</v>
      </c>
      <c r="T1001" s="9">
        <f>YEAR('Consolidtaed Data'!$F6394)</f>
        <v>2021</v>
      </c>
    </row>
    <row r="1002" spans="1:20" x14ac:dyDescent="0.3">
      <c r="A1002" s="9" t="s">
        <v>1893</v>
      </c>
      <c r="B1002" s="9" t="s">
        <v>397</v>
      </c>
      <c r="C1002" s="9" t="s">
        <v>8</v>
      </c>
      <c r="D1002" s="9" t="s">
        <v>22</v>
      </c>
      <c r="E1002" s="9" t="s">
        <v>1601</v>
      </c>
      <c r="F1002" s="10">
        <v>43902</v>
      </c>
      <c r="G1002" s="10" t="str">
        <f>VLOOKUP(Table3[[#This Row],[Product ID]],[1]Products!$A:$G,2,0)</f>
        <v>Product 20</v>
      </c>
      <c r="H1002" s="22">
        <v>1</v>
      </c>
      <c r="I1002" s="9">
        <f>VLOOKUP('Consolidtaed Data'!$B6570,[1]Products!$A:$G,4,0)</f>
        <v>1862</v>
      </c>
      <c r="J1002" s="9">
        <f>VLOOKUP('Consolidtaed Data'!$B6570,[1]Products!$A:$G,3,0)</f>
        <v>1173</v>
      </c>
      <c r="K1002" s="9">
        <f>'Consolidtaed Data'!$J6570*'Consolidtaed Data'!$H6570</f>
        <v>1261</v>
      </c>
      <c r="L1002" s="9">
        <f>'Consolidtaed Data'!$I6570*'Consolidtaed Data'!$H6570</f>
        <v>1638</v>
      </c>
      <c r="M1002" s="9">
        <f>'Consolidtaed Data'!$L6570-'Consolidtaed Data'!$K6570</f>
        <v>560</v>
      </c>
      <c r="N1002" s="9" t="str">
        <f>VLOOKUP('Consolidtaed Data'!$C6570,[1]Locations!$A:$O,2,0)</f>
        <v>East Los Angeles</v>
      </c>
      <c r="O1002" s="9" t="str">
        <f>VLOOKUP('Consolidtaed Data'!$D6570,'[1]Sales People'!$A:$B,2,0)</f>
        <v>Kenneth Bradley</v>
      </c>
      <c r="P1002" s="9" t="str">
        <f>VLOOKUP('Consolidtaed Data'!$E6570,[1]Customers!$A:$B,2,0)</f>
        <v>Juan Hunt</v>
      </c>
      <c r="Q1002" s="11">
        <f>WEEKDAY('Consolidtaed Data'!$F6570)</f>
        <v>6</v>
      </c>
      <c r="R1002" s="9">
        <f>MONTH('Consolidtaed Data'!$F6570)</f>
        <v>5</v>
      </c>
      <c r="S1002" s="9" t="str">
        <f>TEXT(Table3[[#This Row],[Purchase Date]],"MMMM")</f>
        <v>March</v>
      </c>
      <c r="T1002" s="9">
        <f>YEAR('Consolidtaed Data'!$F6570)</f>
        <v>2021</v>
      </c>
    </row>
    <row r="1003" spans="1:20" x14ac:dyDescent="0.3">
      <c r="A1003" s="9" t="s">
        <v>1894</v>
      </c>
      <c r="B1003" s="9" t="s">
        <v>692</v>
      </c>
      <c r="C1003" s="9" t="s">
        <v>472</v>
      </c>
      <c r="D1003" s="9" t="s">
        <v>193</v>
      </c>
      <c r="E1003" s="9" t="s">
        <v>2747</v>
      </c>
      <c r="F1003" s="10">
        <v>43902</v>
      </c>
      <c r="G1003" s="10" t="str">
        <f>VLOOKUP(Table3[[#This Row],[Product ID]],[1]Products!$A:$G,2,0)</f>
        <v>Product 83</v>
      </c>
      <c r="H1003" s="22">
        <v>4</v>
      </c>
      <c r="I1003" s="9">
        <f>VLOOKUP('Consolidtaed Data'!$B6847,[1]Products!$A:$G,4,0)</f>
        <v>913</v>
      </c>
      <c r="J1003" s="9">
        <f>VLOOKUP('Consolidtaed Data'!$B6847,[1]Products!$A:$G,3,0)</f>
        <v>584</v>
      </c>
      <c r="K1003" s="9">
        <f>'Consolidtaed Data'!$J6847*'Consolidtaed Data'!$H6847</f>
        <v>634</v>
      </c>
      <c r="L1003" s="9">
        <f>'Consolidtaed Data'!$I6847*'Consolidtaed Data'!$H6847</f>
        <v>880</v>
      </c>
      <c r="M1003" s="9">
        <f>'Consolidtaed Data'!$L6847-'Consolidtaed Data'!$K6847</f>
        <v>548</v>
      </c>
      <c r="N1003" s="9" t="str">
        <f>VLOOKUP('Consolidtaed Data'!$C6847,[1]Locations!$A:$O,2,0)</f>
        <v>Visalia</v>
      </c>
      <c r="O1003" s="9" t="str">
        <f>VLOOKUP('Consolidtaed Data'!$D6847,'[1]Sales People'!$A:$B,2,0)</f>
        <v>Carl Elliott</v>
      </c>
      <c r="P1003" s="9" t="str">
        <f>VLOOKUP('Consolidtaed Data'!$E6847,[1]Customers!$A:$B,2,0)</f>
        <v>Arthur Gilbert</v>
      </c>
      <c r="Q1003" s="11">
        <f>WEEKDAY('Consolidtaed Data'!$F6847)</f>
        <v>7</v>
      </c>
      <c r="R1003" s="9">
        <f>MONTH('Consolidtaed Data'!$F6847)</f>
        <v>6</v>
      </c>
      <c r="S1003" s="9" t="str">
        <f>TEXT(Table3[[#This Row],[Purchase Date]],"MMMM")</f>
        <v>March</v>
      </c>
      <c r="T1003" s="9">
        <f>YEAR('Consolidtaed Data'!$F6847)</f>
        <v>2021</v>
      </c>
    </row>
    <row r="1004" spans="1:20" x14ac:dyDescent="0.3">
      <c r="A1004" s="9" t="s">
        <v>1895</v>
      </c>
      <c r="B1004" s="9" t="s">
        <v>364</v>
      </c>
      <c r="C1004" s="9" t="s">
        <v>289</v>
      </c>
      <c r="D1004" s="9" t="s">
        <v>143</v>
      </c>
      <c r="E1004" s="9" t="s">
        <v>928</v>
      </c>
      <c r="F1004" s="10">
        <v>43902</v>
      </c>
      <c r="G1004" s="10" t="str">
        <f>VLOOKUP(Table3[[#This Row],[Product ID]],[1]Products!$A:$G,2,0)</f>
        <v>Product 45</v>
      </c>
      <c r="H1004" s="22">
        <v>4</v>
      </c>
      <c r="I1004" s="9">
        <f>VLOOKUP('Consolidtaed Data'!$B8348,[1]Products!$A:$G,4,0)</f>
        <v>1119</v>
      </c>
      <c r="J1004" s="9">
        <f>VLOOKUP('Consolidtaed Data'!$B8348,[1]Products!$A:$G,3,0)</f>
        <v>683</v>
      </c>
      <c r="K1004" s="9">
        <f>'Consolidtaed Data'!$J8348*'Consolidtaed Data'!$H8348</f>
        <v>816</v>
      </c>
      <c r="L1004" s="9">
        <f>'Consolidtaed Data'!$I8348*'Consolidtaed Data'!$H8348</f>
        <v>1008</v>
      </c>
      <c r="M1004" s="9">
        <f>'Consolidtaed Data'!$L8348-'Consolidtaed Data'!$K8348</f>
        <v>553</v>
      </c>
      <c r="N1004" s="9" t="str">
        <f>VLOOKUP('Consolidtaed Data'!$C8348,[1]Locations!$A:$O,2,0)</f>
        <v>Elk Grove</v>
      </c>
      <c r="O1004" s="9" t="str">
        <f>VLOOKUP('Consolidtaed Data'!$D8348,'[1]Sales People'!$A:$B,2,0)</f>
        <v>Joshua Cook</v>
      </c>
      <c r="P1004" s="9" t="str">
        <f>VLOOKUP('Consolidtaed Data'!$E8348,[1]Customers!$A:$B,2,0)</f>
        <v>Henry Stanley</v>
      </c>
      <c r="Q1004" s="11">
        <f>WEEKDAY('Consolidtaed Data'!$F8348)</f>
        <v>2</v>
      </c>
      <c r="R1004" s="9">
        <f>MONTH('Consolidtaed Data'!$F8348)</f>
        <v>9</v>
      </c>
      <c r="S1004" s="9" t="str">
        <f>TEXT(Table3[[#This Row],[Purchase Date]],"MMMM")</f>
        <v>March</v>
      </c>
      <c r="T1004" s="9">
        <f>YEAR('Consolidtaed Data'!$F8348)</f>
        <v>2021</v>
      </c>
    </row>
    <row r="1005" spans="1:20" x14ac:dyDescent="0.3">
      <c r="A1005" s="9" t="s">
        <v>1897</v>
      </c>
      <c r="B1005" s="9" t="s">
        <v>11</v>
      </c>
      <c r="C1005" s="9" t="s">
        <v>347</v>
      </c>
      <c r="D1005" s="9" t="s">
        <v>374</v>
      </c>
      <c r="E1005" s="9" t="s">
        <v>2188</v>
      </c>
      <c r="F1005" s="10">
        <v>43902</v>
      </c>
      <c r="G1005" s="10" t="str">
        <f>VLOOKUP(Table3[[#This Row],[Product ID]],[1]Products!$A:$G,2,0)</f>
        <v>Product 88</v>
      </c>
      <c r="H1005" s="22">
        <v>1</v>
      </c>
      <c r="I1005" s="9">
        <f>VLOOKUP('Consolidtaed Data'!$B8518,[1]Products!$A:$G,4,0)</f>
        <v>2241</v>
      </c>
      <c r="J1005" s="9">
        <f>VLOOKUP('Consolidtaed Data'!$B8518,[1]Products!$A:$G,3,0)</f>
        <v>1367</v>
      </c>
      <c r="K1005" s="9">
        <f>'Consolidtaed Data'!$J8518*'Consolidtaed Data'!$H8518</f>
        <v>416</v>
      </c>
      <c r="L1005" s="9">
        <f>'Consolidtaed Data'!$I8518*'Consolidtaed Data'!$H8518</f>
        <v>630</v>
      </c>
      <c r="M1005" s="9">
        <f>'Consolidtaed Data'!$L8518-'Consolidtaed Data'!$K8518</f>
        <v>1032</v>
      </c>
      <c r="N1005" s="9" t="str">
        <f>VLOOKUP('Consolidtaed Data'!$C8518,[1]Locations!$A:$O,2,0)</f>
        <v>Fremont</v>
      </c>
      <c r="O1005" s="9" t="str">
        <f>VLOOKUP('Consolidtaed Data'!$D8518,'[1]Sales People'!$A:$B,2,0)</f>
        <v>Martin Perry</v>
      </c>
      <c r="P1005" s="9" t="str">
        <f>VLOOKUP('Consolidtaed Data'!$E8518,[1]Customers!$A:$B,2,0)</f>
        <v>Philip Burton</v>
      </c>
      <c r="Q1005" s="11">
        <f>WEEKDAY('Consolidtaed Data'!$F8518)</f>
        <v>7</v>
      </c>
      <c r="R1005" s="9">
        <f>MONTH('Consolidtaed Data'!$F8518)</f>
        <v>10</v>
      </c>
      <c r="S1005" s="9" t="str">
        <f>TEXT(Table3[[#This Row],[Purchase Date]],"MMMM")</f>
        <v>March</v>
      </c>
      <c r="T1005" s="9">
        <f>YEAR('Consolidtaed Data'!$F8518)</f>
        <v>2021</v>
      </c>
    </row>
    <row r="1006" spans="1:20" x14ac:dyDescent="0.3">
      <c r="A1006" s="9" t="s">
        <v>1898</v>
      </c>
      <c r="B1006" s="9" t="s">
        <v>234</v>
      </c>
      <c r="C1006" s="9" t="s">
        <v>458</v>
      </c>
      <c r="D1006" s="9" t="s">
        <v>374</v>
      </c>
      <c r="E1006" s="9" t="s">
        <v>768</v>
      </c>
      <c r="F1006" s="10">
        <v>43902</v>
      </c>
      <c r="G1006" s="10" t="str">
        <f>VLOOKUP(Table3[[#This Row],[Product ID]],[1]Products!$A:$G,2,0)</f>
        <v>Product 54</v>
      </c>
      <c r="H1006" s="22">
        <v>3</v>
      </c>
      <c r="I1006" s="9">
        <f>VLOOKUP('Consolidtaed Data'!$B8815,[1]Products!$A:$G,4,0)</f>
        <v>392</v>
      </c>
      <c r="J1006" s="9">
        <f>VLOOKUP('Consolidtaed Data'!$B8815,[1]Products!$A:$G,3,0)</f>
        <v>255</v>
      </c>
      <c r="K1006" s="9">
        <f>'Consolidtaed Data'!$J8815*'Consolidtaed Data'!$H8815</f>
        <v>616</v>
      </c>
      <c r="L1006" s="9">
        <f>'Consolidtaed Data'!$I8815*'Consolidtaed Data'!$H8815</f>
        <v>812</v>
      </c>
      <c r="M1006" s="9">
        <f>'Consolidtaed Data'!$L8815-'Consolidtaed Data'!$K8815</f>
        <v>408</v>
      </c>
      <c r="N1006" s="9" t="str">
        <f>VLOOKUP('Consolidtaed Data'!$C8815,[1]Locations!$A:$O,2,0)</f>
        <v>Rancho Cucamonga</v>
      </c>
      <c r="O1006" s="9" t="str">
        <f>VLOOKUP('Consolidtaed Data'!$D8815,'[1]Sales People'!$A:$B,2,0)</f>
        <v>Roger Ramos</v>
      </c>
      <c r="P1006" s="9" t="str">
        <f>VLOOKUP('Consolidtaed Data'!$E8815,[1]Customers!$A:$B,2,0)</f>
        <v>Lawrence Rogers</v>
      </c>
      <c r="Q1006" s="11">
        <f>WEEKDAY('Consolidtaed Data'!$F8815)</f>
        <v>2</v>
      </c>
      <c r="R1006" s="9">
        <f>MONTH('Consolidtaed Data'!$F8815)</f>
        <v>11</v>
      </c>
      <c r="S1006" s="9" t="str">
        <f>TEXT(Table3[[#This Row],[Purchase Date]],"MMMM")</f>
        <v>March</v>
      </c>
      <c r="T1006" s="9">
        <f>YEAR('Consolidtaed Data'!$F8815)</f>
        <v>2021</v>
      </c>
    </row>
    <row r="1007" spans="1:20" x14ac:dyDescent="0.3">
      <c r="A1007" s="9" t="s">
        <v>1900</v>
      </c>
      <c r="B1007" s="9" t="s">
        <v>549</v>
      </c>
      <c r="C1007" s="9" t="s">
        <v>253</v>
      </c>
      <c r="D1007" s="9" t="s">
        <v>246</v>
      </c>
      <c r="E1007" s="9" t="s">
        <v>401</v>
      </c>
      <c r="F1007" s="10">
        <v>43902</v>
      </c>
      <c r="G1007" s="10" t="str">
        <f>VLOOKUP(Table3[[#This Row],[Product ID]],[1]Products!$A:$G,2,0)</f>
        <v>Product 10</v>
      </c>
      <c r="H1007" s="22">
        <v>1</v>
      </c>
      <c r="I1007" s="9">
        <f>VLOOKUP('Consolidtaed Data'!$B9388,[1]Products!$A:$G,4,0)</f>
        <v>1119</v>
      </c>
      <c r="J1007" s="9">
        <f>VLOOKUP('Consolidtaed Data'!$B9388,[1]Products!$A:$G,3,0)</f>
        <v>683</v>
      </c>
      <c r="K1007" s="9">
        <f>'Consolidtaed Data'!$J9388*'Consolidtaed Data'!$H9388</f>
        <v>1535</v>
      </c>
      <c r="L1007" s="9">
        <f>'Consolidtaed Data'!$I9388*'Consolidtaed Data'!$H9388</f>
        <v>2257</v>
      </c>
      <c r="M1007" s="9">
        <f>'Consolidtaed Data'!$L9388-'Consolidtaed Data'!$K9388</f>
        <v>265</v>
      </c>
      <c r="N1007" s="9" t="str">
        <f>VLOOKUP('Consolidtaed Data'!$C9388,[1]Locations!$A:$O,2,0)</f>
        <v>Rialto</v>
      </c>
      <c r="O1007" s="9" t="str">
        <f>VLOOKUP('Consolidtaed Data'!$D9388,'[1]Sales People'!$A:$B,2,0)</f>
        <v>Kenneth Fields</v>
      </c>
      <c r="P1007" s="9" t="str">
        <f>VLOOKUP('Consolidtaed Data'!$E9388,[1]Customers!$A:$B,2,0)</f>
        <v>Peter Castillo</v>
      </c>
      <c r="Q1007" s="11">
        <f>WEEKDAY('Consolidtaed Data'!$F9388)</f>
        <v>6</v>
      </c>
      <c r="R1007" s="9">
        <f>MONTH('Consolidtaed Data'!$F9388)</f>
        <v>12</v>
      </c>
      <c r="S1007" s="9" t="str">
        <f>TEXT(Table3[[#This Row],[Purchase Date]],"MMMM")</f>
        <v>March</v>
      </c>
      <c r="T1007" s="9">
        <f>YEAR('Consolidtaed Data'!$F9388)</f>
        <v>2021</v>
      </c>
    </row>
    <row r="1008" spans="1:20" x14ac:dyDescent="0.3">
      <c r="A1008" s="9" t="s">
        <v>1901</v>
      </c>
      <c r="B1008" s="9" t="s">
        <v>119</v>
      </c>
      <c r="C1008" s="9" t="s">
        <v>347</v>
      </c>
      <c r="D1008" s="9" t="s">
        <v>374</v>
      </c>
      <c r="E1008" s="9" t="s">
        <v>2569</v>
      </c>
      <c r="F1008" s="10">
        <v>43902</v>
      </c>
      <c r="G1008" s="10" t="str">
        <f>VLOOKUP(Table3[[#This Row],[Product ID]],[1]Products!$A:$G,2,0)</f>
        <v>Product 67</v>
      </c>
      <c r="H1008" s="22">
        <v>1</v>
      </c>
      <c r="I1008" s="9">
        <f>VLOOKUP('Consolidtaed Data'!$B9653,[1]Products!$A:$G,4,0)</f>
        <v>1467</v>
      </c>
      <c r="J1008" s="9">
        <f>VLOOKUP('Consolidtaed Data'!$B9653,[1]Products!$A:$G,3,0)</f>
        <v>807</v>
      </c>
      <c r="K1008" s="9">
        <f>'Consolidtaed Data'!$J9653*'Consolidtaed Data'!$H9653</f>
        <v>791</v>
      </c>
      <c r="L1008" s="9">
        <f>'Consolidtaed Data'!$I9653*'Consolidtaed Data'!$H9653</f>
        <v>1522</v>
      </c>
      <c r="M1008" s="9">
        <f>'Consolidtaed Data'!$L9653-'Consolidtaed Data'!$K9653</f>
        <v>1508</v>
      </c>
      <c r="N1008" s="9" t="str">
        <f>VLOOKUP('Consolidtaed Data'!$C9653,[1]Locations!$A:$O,2,0)</f>
        <v>Hayward</v>
      </c>
      <c r="O1008" s="9" t="str">
        <f>VLOOKUP('Consolidtaed Data'!$D9653,'[1]Sales People'!$A:$B,2,0)</f>
        <v>Roger Robertson</v>
      </c>
      <c r="P1008" s="9" t="str">
        <f>VLOOKUP('Consolidtaed Data'!$E9653,[1]Customers!$A:$B,2,0)</f>
        <v>Jack Lewis</v>
      </c>
      <c r="Q1008" s="11">
        <f>WEEKDAY('Consolidtaed Data'!$F9653)</f>
        <v>5</v>
      </c>
      <c r="R1008" s="9">
        <f>MONTH('Consolidtaed Data'!$F9653)</f>
        <v>12</v>
      </c>
      <c r="S1008" s="9" t="str">
        <f>TEXT(Table3[[#This Row],[Purchase Date]],"MMMM")</f>
        <v>March</v>
      </c>
      <c r="T1008" s="9">
        <f>YEAR('Consolidtaed Data'!$F9653)</f>
        <v>2021</v>
      </c>
    </row>
    <row r="1009" spans="1:20" x14ac:dyDescent="0.3">
      <c r="A1009" s="9" t="s">
        <v>1902</v>
      </c>
      <c r="B1009" s="9" t="s">
        <v>85</v>
      </c>
      <c r="C1009" s="9" t="s">
        <v>352</v>
      </c>
      <c r="D1009" s="9" t="s">
        <v>91</v>
      </c>
      <c r="E1009" s="9" t="s">
        <v>290</v>
      </c>
      <c r="F1009" s="10">
        <v>43903</v>
      </c>
      <c r="G1009" s="10" t="str">
        <f>VLOOKUP(Table3[[#This Row],[Product ID]],[1]Products!$A:$G,2,0)</f>
        <v>Product 93</v>
      </c>
      <c r="H1009" s="22">
        <v>2</v>
      </c>
      <c r="I1009" s="9">
        <f>VLOOKUP('Consolidtaed Data'!$B5926,[1]Products!$A:$G,4,0)</f>
        <v>1635</v>
      </c>
      <c r="J1009" s="9">
        <f>VLOOKUP('Consolidtaed Data'!$B5926,[1]Products!$A:$G,3,0)</f>
        <v>1046</v>
      </c>
      <c r="K1009" s="9">
        <f>'Consolidtaed Data'!$J5926*'Consolidtaed Data'!$H5926</f>
        <v>376</v>
      </c>
      <c r="L1009" s="9">
        <f>'Consolidtaed Data'!$I5926*'Consolidtaed Data'!$H5926</f>
        <v>458</v>
      </c>
      <c r="M1009" s="9">
        <f>'Consolidtaed Data'!$L5926-'Consolidtaed Data'!$K5926</f>
        <v>1404</v>
      </c>
      <c r="N1009" s="9" t="str">
        <f>VLOOKUP('Consolidtaed Data'!$C5926,[1]Locations!$A:$O,2,0)</f>
        <v>Sunnyvale</v>
      </c>
      <c r="O1009" s="9" t="str">
        <f>VLOOKUP('Consolidtaed Data'!$D5926,'[1]Sales People'!$A:$B,2,0)</f>
        <v>Brian Davis</v>
      </c>
      <c r="P1009" s="9" t="str">
        <f>VLOOKUP('Consolidtaed Data'!$E5926,[1]Customers!$A:$B,2,0)</f>
        <v>Joe Gordon</v>
      </c>
      <c r="Q1009" s="11">
        <f>WEEKDAY('Consolidtaed Data'!$F5926)</f>
        <v>6</v>
      </c>
      <c r="R1009" s="9">
        <f>MONTH('Consolidtaed Data'!$F5926)</f>
        <v>3</v>
      </c>
      <c r="S1009" s="9" t="str">
        <f>TEXT(Table3[[#This Row],[Purchase Date]],"MMMM")</f>
        <v>March</v>
      </c>
      <c r="T1009" s="9">
        <f>YEAR('Consolidtaed Data'!$F5926)</f>
        <v>2021</v>
      </c>
    </row>
    <row r="1010" spans="1:20" x14ac:dyDescent="0.3">
      <c r="A1010" s="9" t="s">
        <v>1904</v>
      </c>
      <c r="B1010" s="9" t="s">
        <v>742</v>
      </c>
      <c r="C1010" s="9" t="s">
        <v>228</v>
      </c>
      <c r="D1010" s="9" t="s">
        <v>100</v>
      </c>
      <c r="E1010" s="9" t="s">
        <v>2288</v>
      </c>
      <c r="F1010" s="10">
        <v>43903</v>
      </c>
      <c r="G1010" s="10" t="str">
        <f>VLOOKUP(Table3[[#This Row],[Product ID]],[1]Products!$A:$G,2,0)</f>
        <v>Product 90</v>
      </c>
      <c r="H1010" s="22">
        <v>4</v>
      </c>
      <c r="I1010" s="9">
        <f>VLOOKUP('Consolidtaed Data'!$B5984,[1]Products!$A:$G,4,0)</f>
        <v>2391</v>
      </c>
      <c r="J1010" s="9">
        <f>VLOOKUP('Consolidtaed Data'!$B5984,[1]Products!$A:$G,3,0)</f>
        <v>1291</v>
      </c>
      <c r="K1010" s="9">
        <f>'Consolidtaed Data'!$J5984*'Consolidtaed Data'!$H5984</f>
        <v>1774</v>
      </c>
      <c r="L1010" s="9">
        <f>'Consolidtaed Data'!$I5984*'Consolidtaed Data'!$H5984</f>
        <v>2464</v>
      </c>
      <c r="M1010" s="9">
        <f>'Consolidtaed Data'!$L5984-'Consolidtaed Data'!$K5984</f>
        <v>528</v>
      </c>
      <c r="N1010" s="9" t="str">
        <f>VLOOKUP('Consolidtaed Data'!$C5984,[1]Locations!$A:$O,2,0)</f>
        <v>Bakersfield</v>
      </c>
      <c r="O1010" s="9" t="str">
        <f>VLOOKUP('Consolidtaed Data'!$D5984,'[1]Sales People'!$A:$B,2,0)</f>
        <v>Robert Reed</v>
      </c>
      <c r="P1010" s="9" t="str">
        <f>VLOOKUP('Consolidtaed Data'!$E5984,[1]Customers!$A:$B,2,0)</f>
        <v>Michael Mills</v>
      </c>
      <c r="Q1010" s="11">
        <f>WEEKDAY('Consolidtaed Data'!$F5984)</f>
        <v>5</v>
      </c>
      <c r="R1010" s="9">
        <f>MONTH('Consolidtaed Data'!$F5984)</f>
        <v>4</v>
      </c>
      <c r="S1010" s="9" t="str">
        <f>TEXT(Table3[[#This Row],[Purchase Date]],"MMMM")</f>
        <v>March</v>
      </c>
      <c r="T1010" s="9">
        <f>YEAR('Consolidtaed Data'!$F5984)</f>
        <v>2021</v>
      </c>
    </row>
    <row r="1011" spans="1:20" x14ac:dyDescent="0.3">
      <c r="A1011" s="9" t="s">
        <v>1905</v>
      </c>
      <c r="B1011" s="9" t="s">
        <v>610</v>
      </c>
      <c r="C1011" s="9" t="s">
        <v>134</v>
      </c>
      <c r="D1011" s="9" t="s">
        <v>153</v>
      </c>
      <c r="E1011" s="9" t="s">
        <v>2489</v>
      </c>
      <c r="F1011" s="10">
        <v>43903</v>
      </c>
      <c r="G1011" s="10" t="str">
        <f>VLOOKUP(Table3[[#This Row],[Product ID]],[1]Products!$A:$G,2,0)</f>
        <v>Product 12</v>
      </c>
      <c r="H1011" s="22">
        <v>3</v>
      </c>
      <c r="I1011" s="9">
        <f>VLOOKUP('Consolidtaed Data'!$B6175,[1]Products!$A:$G,4,0)</f>
        <v>584</v>
      </c>
      <c r="J1011" s="9">
        <f>VLOOKUP('Consolidtaed Data'!$B6175,[1]Products!$A:$G,3,0)</f>
        <v>420</v>
      </c>
      <c r="K1011" s="9">
        <f>'Consolidtaed Data'!$J6175*'Consolidtaed Data'!$H6175</f>
        <v>4800</v>
      </c>
      <c r="L1011" s="9">
        <f>'Consolidtaed Data'!$I6175*'Consolidtaed Data'!$H6175</f>
        <v>8728</v>
      </c>
      <c r="M1011" s="9">
        <f>'Consolidtaed Data'!$L6175-'Consolidtaed Data'!$K6175</f>
        <v>123</v>
      </c>
      <c r="N1011" s="9" t="str">
        <f>VLOOKUP('Consolidtaed Data'!$C6175,[1]Locations!$A:$O,2,0)</f>
        <v>Thousand Oaks</v>
      </c>
      <c r="O1011" s="9" t="str">
        <f>VLOOKUP('Consolidtaed Data'!$D6175,'[1]Sales People'!$A:$B,2,0)</f>
        <v>Howard Sims</v>
      </c>
      <c r="P1011" s="9" t="str">
        <f>VLOOKUP('Consolidtaed Data'!$E6175,[1]Customers!$A:$B,2,0)</f>
        <v>Gregory Boyd</v>
      </c>
      <c r="Q1011" s="11">
        <f>WEEKDAY('Consolidtaed Data'!$F6175)</f>
        <v>5</v>
      </c>
      <c r="R1011" s="9">
        <f>MONTH('Consolidtaed Data'!$F6175)</f>
        <v>4</v>
      </c>
      <c r="S1011" s="9" t="str">
        <f>TEXT(Table3[[#This Row],[Purchase Date]],"MMMM")</f>
        <v>March</v>
      </c>
      <c r="T1011" s="9">
        <f>YEAR('Consolidtaed Data'!$F6175)</f>
        <v>2021</v>
      </c>
    </row>
    <row r="1012" spans="1:20" x14ac:dyDescent="0.3">
      <c r="A1012" s="9" t="s">
        <v>1906</v>
      </c>
      <c r="B1012" s="9" t="s">
        <v>200</v>
      </c>
      <c r="C1012" s="9" t="s">
        <v>90</v>
      </c>
      <c r="D1012" s="9" t="s">
        <v>46</v>
      </c>
      <c r="E1012" s="9" t="s">
        <v>1386</v>
      </c>
      <c r="F1012" s="10">
        <v>43903</v>
      </c>
      <c r="G1012" s="10" t="str">
        <f>VLOOKUP(Table3[[#This Row],[Product ID]],[1]Products!$A:$G,2,0)</f>
        <v>Product 23</v>
      </c>
      <c r="H1012" s="22">
        <v>2</v>
      </c>
      <c r="I1012" s="9">
        <f>VLOOKUP('Consolidtaed Data'!$B6277,[1]Products!$A:$G,4,0)</f>
        <v>947</v>
      </c>
      <c r="J1012" s="9">
        <f>VLOOKUP('Consolidtaed Data'!$B6277,[1]Products!$A:$G,3,0)</f>
        <v>786</v>
      </c>
      <c r="K1012" s="9">
        <f>'Consolidtaed Data'!$J6277*'Consolidtaed Data'!$H6277</f>
        <v>945</v>
      </c>
      <c r="L1012" s="9">
        <f>'Consolidtaed Data'!$I6277*'Consolidtaed Data'!$H6277</f>
        <v>1889</v>
      </c>
      <c r="M1012" s="9">
        <f>'Consolidtaed Data'!$L6277-'Consolidtaed Data'!$K6277</f>
        <v>452</v>
      </c>
      <c r="N1012" s="9" t="str">
        <f>VLOOKUP('Consolidtaed Data'!$C6277,[1]Locations!$A:$O,2,0)</f>
        <v>Bakersfield</v>
      </c>
      <c r="O1012" s="9" t="str">
        <f>VLOOKUP('Consolidtaed Data'!$D6277,'[1]Sales People'!$A:$B,2,0)</f>
        <v>Ryan Welch</v>
      </c>
      <c r="P1012" s="9" t="str">
        <f>VLOOKUP('Consolidtaed Data'!$E6277,[1]Customers!$A:$B,2,0)</f>
        <v>Thomas Gray</v>
      </c>
      <c r="Q1012" s="11">
        <f>WEEKDAY('Consolidtaed Data'!$F6277)</f>
        <v>4</v>
      </c>
      <c r="R1012" s="9">
        <f>MONTH('Consolidtaed Data'!$F6277)</f>
        <v>4</v>
      </c>
      <c r="S1012" s="9" t="str">
        <f>TEXT(Table3[[#This Row],[Purchase Date]],"MMMM")</f>
        <v>March</v>
      </c>
      <c r="T1012" s="9">
        <f>YEAR('Consolidtaed Data'!$F6277)</f>
        <v>2021</v>
      </c>
    </row>
    <row r="1013" spans="1:20" x14ac:dyDescent="0.3">
      <c r="A1013" s="9" t="s">
        <v>1907</v>
      </c>
      <c r="B1013" s="9" t="s">
        <v>248</v>
      </c>
      <c r="C1013" s="9" t="s">
        <v>357</v>
      </c>
      <c r="D1013" s="9" t="s">
        <v>374</v>
      </c>
      <c r="E1013" s="9" t="s">
        <v>426</v>
      </c>
      <c r="F1013" s="10">
        <v>43903</v>
      </c>
      <c r="G1013" s="10" t="str">
        <f>VLOOKUP(Table3[[#This Row],[Product ID]],[1]Products!$A:$G,2,0)</f>
        <v>Product 97</v>
      </c>
      <c r="H1013" s="22">
        <v>1</v>
      </c>
      <c r="I1013" s="9">
        <f>VLOOKUP('Consolidtaed Data'!$B6575,[1]Products!$A:$G,4,0)</f>
        <v>2283</v>
      </c>
      <c r="J1013" s="9">
        <f>VLOOKUP('Consolidtaed Data'!$B6575,[1]Products!$A:$G,3,0)</f>
        <v>1484</v>
      </c>
      <c r="K1013" s="9">
        <f>'Consolidtaed Data'!$J6575*'Consolidtaed Data'!$H6575</f>
        <v>237</v>
      </c>
      <c r="L1013" s="9">
        <f>'Consolidtaed Data'!$I6575*'Consolidtaed Data'!$H6575</f>
        <v>381</v>
      </c>
      <c r="M1013" s="9">
        <f>'Consolidtaed Data'!$L6575-'Consolidtaed Data'!$K6575</f>
        <v>1508</v>
      </c>
      <c r="N1013" s="9" t="str">
        <f>VLOOKUP('Consolidtaed Data'!$C6575,[1]Locations!$A:$O,2,0)</f>
        <v>Irvine</v>
      </c>
      <c r="O1013" s="9" t="str">
        <f>VLOOKUP('Consolidtaed Data'!$D6575,'[1]Sales People'!$A:$B,2,0)</f>
        <v>Brian Thomas</v>
      </c>
      <c r="P1013" s="9" t="str">
        <f>VLOOKUP('Consolidtaed Data'!$E6575,[1]Customers!$A:$B,2,0)</f>
        <v>Nicholas Hernandez</v>
      </c>
      <c r="Q1013" s="11">
        <f>WEEKDAY('Consolidtaed Data'!$F6575)</f>
        <v>7</v>
      </c>
      <c r="R1013" s="9">
        <f>MONTH('Consolidtaed Data'!$F6575)</f>
        <v>5</v>
      </c>
      <c r="S1013" s="9" t="str">
        <f>TEXT(Table3[[#This Row],[Purchase Date]],"MMMM")</f>
        <v>March</v>
      </c>
      <c r="T1013" s="9">
        <f>YEAR('Consolidtaed Data'!$F6575)</f>
        <v>2021</v>
      </c>
    </row>
    <row r="1014" spans="1:20" x14ac:dyDescent="0.3">
      <c r="A1014" s="9" t="s">
        <v>1908</v>
      </c>
      <c r="B1014" s="9" t="s">
        <v>200</v>
      </c>
      <c r="C1014" s="9" t="s">
        <v>295</v>
      </c>
      <c r="D1014" s="9" t="s">
        <v>100</v>
      </c>
      <c r="E1014" s="9" t="s">
        <v>1641</v>
      </c>
      <c r="F1014" s="10">
        <v>43903</v>
      </c>
      <c r="G1014" s="10" t="str">
        <f>VLOOKUP(Table3[[#This Row],[Product ID]],[1]Products!$A:$G,2,0)</f>
        <v>Product 23</v>
      </c>
      <c r="H1014" s="22">
        <v>1</v>
      </c>
      <c r="I1014" s="9">
        <f>VLOOKUP('Consolidtaed Data'!$B6948,[1]Products!$A:$G,4,0)</f>
        <v>800</v>
      </c>
      <c r="J1014" s="9">
        <f>VLOOKUP('Consolidtaed Data'!$B6948,[1]Products!$A:$G,3,0)</f>
        <v>536</v>
      </c>
      <c r="K1014" s="9">
        <f>'Consolidtaed Data'!$J6948*'Consolidtaed Data'!$H6948</f>
        <v>1774</v>
      </c>
      <c r="L1014" s="9">
        <f>'Consolidtaed Data'!$I6948*'Consolidtaed Data'!$H6948</f>
        <v>2464</v>
      </c>
      <c r="M1014" s="9">
        <f>'Consolidtaed Data'!$L6948-'Consolidtaed Data'!$K6948</f>
        <v>187</v>
      </c>
      <c r="N1014" s="9" t="str">
        <f>VLOOKUP('Consolidtaed Data'!$C6948,[1]Locations!$A:$O,2,0)</f>
        <v>Salinas</v>
      </c>
      <c r="O1014" s="9" t="str">
        <f>VLOOKUP('Consolidtaed Data'!$D6948,'[1]Sales People'!$A:$B,2,0)</f>
        <v>Howard Gardner</v>
      </c>
      <c r="P1014" s="9" t="str">
        <f>VLOOKUP('Consolidtaed Data'!$E6948,[1]Customers!$A:$B,2,0)</f>
        <v>Ralph Willis</v>
      </c>
      <c r="Q1014" s="11">
        <f>WEEKDAY('Consolidtaed Data'!$F6948)</f>
        <v>1</v>
      </c>
      <c r="R1014" s="9">
        <f>MONTH('Consolidtaed Data'!$F6948)</f>
        <v>6</v>
      </c>
      <c r="S1014" s="9" t="str">
        <f>TEXT(Table3[[#This Row],[Purchase Date]],"MMMM")</f>
        <v>March</v>
      </c>
      <c r="T1014" s="9">
        <f>YEAR('Consolidtaed Data'!$F6948)</f>
        <v>2021</v>
      </c>
    </row>
    <row r="1015" spans="1:20" x14ac:dyDescent="0.3">
      <c r="A1015" s="9" t="s">
        <v>1910</v>
      </c>
      <c r="B1015" s="9" t="s">
        <v>526</v>
      </c>
      <c r="C1015" s="9" t="s">
        <v>12</v>
      </c>
      <c r="D1015" s="9" t="s">
        <v>56</v>
      </c>
      <c r="E1015" s="9" t="s">
        <v>1146</v>
      </c>
      <c r="F1015" s="10">
        <v>43903</v>
      </c>
      <c r="G1015" s="10" t="str">
        <f>VLOOKUP(Table3[[#This Row],[Product ID]],[1]Products!$A:$G,2,0)</f>
        <v>Product 14</v>
      </c>
      <c r="H1015" s="22">
        <v>1</v>
      </c>
      <c r="I1015" s="9">
        <f>VLOOKUP('Consolidtaed Data'!$B7285,[1]Products!$A:$G,4,0)</f>
        <v>1889</v>
      </c>
      <c r="J1015" s="9">
        <f>VLOOKUP('Consolidtaed Data'!$B7285,[1]Products!$A:$G,3,0)</f>
        <v>945</v>
      </c>
      <c r="K1015" s="9">
        <f>'Consolidtaed Data'!$J7285*'Consolidtaed Data'!$H7285</f>
        <v>1291</v>
      </c>
      <c r="L1015" s="9">
        <f>'Consolidtaed Data'!$I7285*'Consolidtaed Data'!$H7285</f>
        <v>2391</v>
      </c>
      <c r="M1015" s="9">
        <f>'Consolidtaed Data'!$L7285-'Consolidtaed Data'!$K7285</f>
        <v>795</v>
      </c>
      <c r="N1015" s="9" t="str">
        <f>VLOOKUP('Consolidtaed Data'!$C7285,[1]Locations!$A:$O,2,0)</f>
        <v>Roseville</v>
      </c>
      <c r="O1015" s="9" t="str">
        <f>VLOOKUP('Consolidtaed Data'!$D7285,'[1]Sales People'!$A:$B,2,0)</f>
        <v>Jeremy Mendoza</v>
      </c>
      <c r="P1015" s="9" t="str">
        <f>VLOOKUP('Consolidtaed Data'!$E7285,[1]Customers!$A:$B,2,0)</f>
        <v>Eugene Sims</v>
      </c>
      <c r="Q1015" s="11">
        <f>WEEKDAY('Consolidtaed Data'!$F7285)</f>
        <v>4</v>
      </c>
      <c r="R1015" s="9">
        <f>MONTH('Consolidtaed Data'!$F7285)</f>
        <v>7</v>
      </c>
      <c r="S1015" s="9" t="str">
        <f>TEXT(Table3[[#This Row],[Purchase Date]],"MMMM")</f>
        <v>March</v>
      </c>
      <c r="T1015" s="9">
        <f>YEAR('Consolidtaed Data'!$F7285)</f>
        <v>2021</v>
      </c>
    </row>
    <row r="1016" spans="1:20" x14ac:dyDescent="0.3">
      <c r="A1016" s="9" t="s">
        <v>1911</v>
      </c>
      <c r="B1016" s="9" t="s">
        <v>311</v>
      </c>
      <c r="C1016" s="9" t="s">
        <v>210</v>
      </c>
      <c r="D1016" s="9" t="s">
        <v>193</v>
      </c>
      <c r="E1016" s="9" t="s">
        <v>367</v>
      </c>
      <c r="F1016" s="10">
        <v>43903</v>
      </c>
      <c r="G1016" s="10" t="str">
        <f>VLOOKUP(Table3[[#This Row],[Product ID]],[1]Products!$A:$G,2,0)</f>
        <v>Product 33</v>
      </c>
      <c r="H1016" s="22">
        <v>4</v>
      </c>
      <c r="I1016" s="9">
        <f>VLOOKUP('Consolidtaed Data'!$B8068,[1]Products!$A:$G,4,0)</f>
        <v>826</v>
      </c>
      <c r="J1016" s="9">
        <f>VLOOKUP('Consolidtaed Data'!$B8068,[1]Products!$A:$G,3,0)</f>
        <v>562</v>
      </c>
      <c r="K1016" s="9">
        <f>'Consolidtaed Data'!$J8068*'Consolidtaed Data'!$H8068</f>
        <v>130</v>
      </c>
      <c r="L1016" s="9">
        <f>'Consolidtaed Data'!$I8068*'Consolidtaed Data'!$H8068</f>
        <v>181</v>
      </c>
      <c r="M1016" s="9">
        <f>'Consolidtaed Data'!$L8068-'Consolidtaed Data'!$K8068</f>
        <v>246</v>
      </c>
      <c r="N1016" s="9" t="str">
        <f>VLOOKUP('Consolidtaed Data'!$C8068,[1]Locations!$A:$O,2,0)</f>
        <v>Ontario</v>
      </c>
      <c r="O1016" s="9" t="str">
        <f>VLOOKUP('Consolidtaed Data'!$D8068,'[1]Sales People'!$A:$B,2,0)</f>
        <v>Kevin Butler</v>
      </c>
      <c r="P1016" s="9" t="str">
        <f>VLOOKUP('Consolidtaed Data'!$E8068,[1]Customers!$A:$B,2,0)</f>
        <v>Fred Evans</v>
      </c>
      <c r="Q1016" s="11">
        <f>WEEKDAY('Consolidtaed Data'!$F8068)</f>
        <v>2</v>
      </c>
      <c r="R1016" s="9">
        <f>MONTH('Consolidtaed Data'!$F8068)</f>
        <v>9</v>
      </c>
      <c r="S1016" s="9" t="str">
        <f>TEXT(Table3[[#This Row],[Purchase Date]],"MMMM")</f>
        <v>March</v>
      </c>
      <c r="T1016" s="9">
        <f>YEAR('Consolidtaed Data'!$F8068)</f>
        <v>2021</v>
      </c>
    </row>
    <row r="1017" spans="1:20" x14ac:dyDescent="0.3">
      <c r="A1017" s="9" t="s">
        <v>1912</v>
      </c>
      <c r="B1017" s="9" t="s">
        <v>164</v>
      </c>
      <c r="C1017" s="9" t="s">
        <v>439</v>
      </c>
      <c r="D1017" s="9" t="s">
        <v>51</v>
      </c>
      <c r="E1017" s="9" t="s">
        <v>1272</v>
      </c>
      <c r="F1017" s="10">
        <v>43903</v>
      </c>
      <c r="G1017" s="10" t="str">
        <f>VLOOKUP(Table3[[#This Row],[Product ID]],[1]Products!$A:$G,2,0)</f>
        <v>Product 69</v>
      </c>
      <c r="H1017" s="22">
        <v>2</v>
      </c>
      <c r="I1017" s="9">
        <f>VLOOKUP('Consolidtaed Data'!$B8420,[1]Products!$A:$G,4,0)</f>
        <v>2283</v>
      </c>
      <c r="J1017" s="9">
        <f>VLOOKUP('Consolidtaed Data'!$B8420,[1]Products!$A:$G,3,0)</f>
        <v>1484</v>
      </c>
      <c r="K1017" s="9">
        <f>'Consolidtaed Data'!$J8420*'Consolidtaed Data'!$H8420</f>
        <v>1275</v>
      </c>
      <c r="L1017" s="9">
        <f>'Consolidtaed Data'!$I8420*'Consolidtaed Data'!$H8420</f>
        <v>1635</v>
      </c>
      <c r="M1017" s="9">
        <f>'Consolidtaed Data'!$L8420-'Consolidtaed Data'!$K8420</f>
        <v>2193</v>
      </c>
      <c r="N1017" s="9" t="str">
        <f>VLOOKUP('Consolidtaed Data'!$C8420,[1]Locations!$A:$O,2,0)</f>
        <v>El Monte</v>
      </c>
      <c r="O1017" s="9" t="str">
        <f>VLOOKUP('Consolidtaed Data'!$D8420,'[1]Sales People'!$A:$B,2,0)</f>
        <v>Henry Nelson</v>
      </c>
      <c r="P1017" s="9" t="str">
        <f>VLOOKUP('Consolidtaed Data'!$E8420,[1]Customers!$A:$B,2,0)</f>
        <v>Johnny Ward</v>
      </c>
      <c r="Q1017" s="11">
        <f>WEEKDAY('Consolidtaed Data'!$F8420)</f>
        <v>7</v>
      </c>
      <c r="R1017" s="9">
        <f>MONTH('Consolidtaed Data'!$F8420)</f>
        <v>10</v>
      </c>
      <c r="S1017" s="9" t="str">
        <f>TEXT(Table3[[#This Row],[Purchase Date]],"MMMM")</f>
        <v>March</v>
      </c>
      <c r="T1017" s="9">
        <f>YEAR('Consolidtaed Data'!$F8420)</f>
        <v>2021</v>
      </c>
    </row>
    <row r="1018" spans="1:20" x14ac:dyDescent="0.3">
      <c r="A1018" s="9" t="s">
        <v>1913</v>
      </c>
      <c r="B1018" s="9" t="s">
        <v>364</v>
      </c>
      <c r="C1018" s="9" t="s">
        <v>104</v>
      </c>
      <c r="D1018" s="9" t="s">
        <v>220</v>
      </c>
      <c r="E1018" s="9" t="s">
        <v>2892</v>
      </c>
      <c r="F1018" s="10">
        <v>43903</v>
      </c>
      <c r="G1018" s="10" t="str">
        <f>VLOOKUP(Table3[[#This Row],[Product ID]],[1]Products!$A:$G,2,0)</f>
        <v>Product 45</v>
      </c>
      <c r="H1018" s="22">
        <v>1</v>
      </c>
      <c r="I1018" s="9">
        <f>VLOOKUP('Consolidtaed Data'!$B8843,[1]Products!$A:$G,4,0)</f>
        <v>951</v>
      </c>
      <c r="J1018" s="9">
        <f>VLOOKUP('Consolidtaed Data'!$B8843,[1]Products!$A:$G,3,0)</f>
        <v>504</v>
      </c>
      <c r="K1018" s="9">
        <f>'Consolidtaed Data'!$J8843*'Consolidtaed Data'!$H8843</f>
        <v>2794</v>
      </c>
      <c r="L1018" s="9">
        <f>'Consolidtaed Data'!$I8843*'Consolidtaed Data'!$H8843</f>
        <v>3934</v>
      </c>
      <c r="M1018" s="9">
        <f>'Consolidtaed Data'!$L8843-'Consolidtaed Data'!$K8843</f>
        <v>313</v>
      </c>
      <c r="N1018" s="9" t="str">
        <f>VLOOKUP('Consolidtaed Data'!$C8843,[1]Locations!$A:$O,2,0)</f>
        <v>El Monte</v>
      </c>
      <c r="O1018" s="9" t="str">
        <f>VLOOKUP('Consolidtaed Data'!$D8843,'[1]Sales People'!$A:$B,2,0)</f>
        <v>Sean Miller</v>
      </c>
      <c r="P1018" s="9" t="str">
        <f>VLOOKUP('Consolidtaed Data'!$E8843,[1]Customers!$A:$B,2,0)</f>
        <v>Charles Richards</v>
      </c>
      <c r="Q1018" s="11">
        <f>WEEKDAY('Consolidtaed Data'!$F8843)</f>
        <v>3</v>
      </c>
      <c r="R1018" s="9">
        <f>MONTH('Consolidtaed Data'!$F8843)</f>
        <v>11</v>
      </c>
      <c r="S1018" s="9" t="str">
        <f>TEXT(Table3[[#This Row],[Purchase Date]],"MMMM")</f>
        <v>March</v>
      </c>
      <c r="T1018" s="9">
        <f>YEAR('Consolidtaed Data'!$F8843)</f>
        <v>2021</v>
      </c>
    </row>
    <row r="1019" spans="1:20" x14ac:dyDescent="0.3">
      <c r="A1019" s="9" t="s">
        <v>1914</v>
      </c>
      <c r="B1019" s="9" t="s">
        <v>107</v>
      </c>
      <c r="C1019" s="9" t="s">
        <v>420</v>
      </c>
      <c r="D1019" s="9" t="s">
        <v>206</v>
      </c>
      <c r="E1019" s="9" t="s">
        <v>1527</v>
      </c>
      <c r="F1019" s="10">
        <v>43903</v>
      </c>
      <c r="G1019" s="10" t="str">
        <f>VLOOKUP(Table3[[#This Row],[Product ID]],[1]Products!$A:$G,2,0)</f>
        <v>Product 52</v>
      </c>
      <c r="H1019" s="22">
        <v>3</v>
      </c>
      <c r="I1019" s="9">
        <f>VLOOKUP('Consolidtaed Data'!$B9113,[1]Products!$A:$G,4,0)</f>
        <v>504</v>
      </c>
      <c r="J1019" s="9">
        <f>VLOOKUP('Consolidtaed Data'!$B9113,[1]Products!$A:$G,3,0)</f>
        <v>408</v>
      </c>
      <c r="K1019" s="9">
        <f>'Consolidtaed Data'!$J9113*'Consolidtaed Data'!$H9113</f>
        <v>716</v>
      </c>
      <c r="L1019" s="9">
        <f>'Consolidtaed Data'!$I9113*'Consolidtaed Data'!$H9113</f>
        <v>1192</v>
      </c>
      <c r="M1019" s="9">
        <f>'Consolidtaed Data'!$L9113-'Consolidtaed Data'!$K9113</f>
        <v>39</v>
      </c>
      <c r="N1019" s="9" t="str">
        <f>VLOOKUP('Consolidtaed Data'!$C9113,[1]Locations!$A:$O,2,0)</f>
        <v>Escondido</v>
      </c>
      <c r="O1019" s="9" t="str">
        <f>VLOOKUP('Consolidtaed Data'!$D9113,'[1]Sales People'!$A:$B,2,0)</f>
        <v>Kenneth Fields</v>
      </c>
      <c r="P1019" s="9" t="str">
        <f>VLOOKUP('Consolidtaed Data'!$E9113,[1]Customers!$A:$B,2,0)</f>
        <v>Ernest Austin</v>
      </c>
      <c r="Q1019" s="11">
        <f>WEEKDAY('Consolidtaed Data'!$F9113)</f>
        <v>7</v>
      </c>
      <c r="R1019" s="9">
        <f>MONTH('Consolidtaed Data'!$F9113)</f>
        <v>11</v>
      </c>
      <c r="S1019" s="9" t="str">
        <f>TEXT(Table3[[#This Row],[Purchase Date]],"MMMM")</f>
        <v>March</v>
      </c>
      <c r="T1019" s="9">
        <f>YEAR('Consolidtaed Data'!$F9113)</f>
        <v>2021</v>
      </c>
    </row>
    <row r="1020" spans="1:20" x14ac:dyDescent="0.3">
      <c r="A1020" s="9" t="s">
        <v>1915</v>
      </c>
      <c r="B1020" s="9" t="s">
        <v>393</v>
      </c>
      <c r="C1020" s="9" t="s">
        <v>226</v>
      </c>
      <c r="D1020" s="9" t="s">
        <v>329</v>
      </c>
      <c r="E1020" s="9" t="s">
        <v>583</v>
      </c>
      <c r="F1020" s="10">
        <v>43903</v>
      </c>
      <c r="G1020" s="10" t="str">
        <f>VLOOKUP(Table3[[#This Row],[Product ID]],[1]Products!$A:$G,2,0)</f>
        <v>Product 84</v>
      </c>
      <c r="H1020" s="22">
        <v>2</v>
      </c>
      <c r="I1020" s="9">
        <f>VLOOKUP('Consolidtaed Data'!$B9557,[1]Products!$A:$G,4,0)</f>
        <v>1367</v>
      </c>
      <c r="J1020" s="9">
        <f>VLOOKUP('Consolidtaed Data'!$B9557,[1]Products!$A:$G,3,0)</f>
        <v>984</v>
      </c>
      <c r="K1020" s="9">
        <f>'Consolidtaed Data'!$J9557*'Consolidtaed Data'!$H9557</f>
        <v>624</v>
      </c>
      <c r="L1020" s="9">
        <f>'Consolidtaed Data'!$I9557*'Consolidtaed Data'!$H9557</f>
        <v>945</v>
      </c>
      <c r="M1020" s="9">
        <f>'Consolidtaed Data'!$L9557-'Consolidtaed Data'!$K9557</f>
        <v>1839</v>
      </c>
      <c r="N1020" s="9" t="str">
        <f>VLOOKUP('Consolidtaed Data'!$C9557,[1]Locations!$A:$O,2,0)</f>
        <v>Torrance</v>
      </c>
      <c r="O1020" s="9" t="str">
        <f>VLOOKUP('Consolidtaed Data'!$D9557,'[1]Sales People'!$A:$B,2,0)</f>
        <v>Eugene Holmes</v>
      </c>
      <c r="P1020" s="9" t="str">
        <f>VLOOKUP('Consolidtaed Data'!$E9557,[1]Customers!$A:$B,2,0)</f>
        <v>Nicholas Arnold</v>
      </c>
      <c r="Q1020" s="11">
        <f>WEEKDAY('Consolidtaed Data'!$F9557)</f>
        <v>5</v>
      </c>
      <c r="R1020" s="9">
        <f>MONTH('Consolidtaed Data'!$F9557)</f>
        <v>12</v>
      </c>
      <c r="S1020" s="9" t="str">
        <f>TEXT(Table3[[#This Row],[Purchase Date]],"MMMM")</f>
        <v>March</v>
      </c>
      <c r="T1020" s="9">
        <f>YEAR('Consolidtaed Data'!$F9557)</f>
        <v>2021</v>
      </c>
    </row>
    <row r="1021" spans="1:20" x14ac:dyDescent="0.3">
      <c r="A1021" s="9" t="s">
        <v>1916</v>
      </c>
      <c r="B1021" s="9" t="s">
        <v>477</v>
      </c>
      <c r="C1021" s="9" t="s">
        <v>186</v>
      </c>
      <c r="D1021" s="9" t="s">
        <v>123</v>
      </c>
      <c r="E1021" s="9" t="s">
        <v>801</v>
      </c>
      <c r="F1021" s="10">
        <v>43903</v>
      </c>
      <c r="G1021" s="10" t="str">
        <f>VLOOKUP(Table3[[#This Row],[Product ID]],[1]Products!$A:$G,2,0)</f>
        <v>Product 46</v>
      </c>
      <c r="H1021" s="22">
        <v>1</v>
      </c>
      <c r="I1021" s="9">
        <f>VLOOKUP('Consolidtaed Data'!$B9604,[1]Products!$A:$G,4,0)</f>
        <v>368</v>
      </c>
      <c r="J1021" s="9">
        <f>VLOOKUP('Consolidtaed Data'!$B9604,[1]Products!$A:$G,3,0)</f>
        <v>294</v>
      </c>
      <c r="K1021" s="9">
        <f>'Consolidtaed Data'!$J9604*'Consolidtaed Data'!$H9604</f>
        <v>1227</v>
      </c>
      <c r="L1021" s="9">
        <f>'Consolidtaed Data'!$I9604*'Consolidtaed Data'!$H9604</f>
        <v>2451</v>
      </c>
      <c r="M1021" s="9">
        <f>'Consolidtaed Data'!$L9604-'Consolidtaed Data'!$K9604</f>
        <v>782</v>
      </c>
      <c r="N1021" s="9" t="str">
        <f>VLOOKUP('Consolidtaed Data'!$C9604,[1]Locations!$A:$O,2,0)</f>
        <v>East Los Angeles</v>
      </c>
      <c r="O1021" s="9" t="str">
        <f>VLOOKUP('Consolidtaed Data'!$D9604,'[1]Sales People'!$A:$B,2,0)</f>
        <v>Eugene Holmes</v>
      </c>
      <c r="P1021" s="9" t="str">
        <f>VLOOKUP('Consolidtaed Data'!$E9604,[1]Customers!$A:$B,2,0)</f>
        <v>Jack Stevens</v>
      </c>
      <c r="Q1021" s="11">
        <f>WEEKDAY('Consolidtaed Data'!$F9604)</f>
        <v>1</v>
      </c>
      <c r="R1021" s="9">
        <f>MONTH('Consolidtaed Data'!$F9604)</f>
        <v>12</v>
      </c>
      <c r="S1021" s="9" t="str">
        <f>TEXT(Table3[[#This Row],[Purchase Date]],"MMMM")</f>
        <v>March</v>
      </c>
      <c r="T1021" s="9">
        <f>YEAR('Consolidtaed Data'!$F9604)</f>
        <v>2021</v>
      </c>
    </row>
    <row r="1022" spans="1:20" x14ac:dyDescent="0.3">
      <c r="A1022" s="9" t="s">
        <v>1917</v>
      </c>
      <c r="B1022" s="9" t="s">
        <v>200</v>
      </c>
      <c r="C1022" s="9" t="s">
        <v>357</v>
      </c>
      <c r="D1022" s="9" t="s">
        <v>51</v>
      </c>
      <c r="E1022" s="9" t="s">
        <v>74</v>
      </c>
      <c r="F1022" s="10">
        <v>43904</v>
      </c>
      <c r="G1022" s="10" t="str">
        <f>VLOOKUP(Table3[[#This Row],[Product ID]],[1]Products!$A:$G,2,0)</f>
        <v>Product 23</v>
      </c>
      <c r="H1022" s="22">
        <v>3</v>
      </c>
      <c r="I1022" s="9">
        <f>VLOOKUP('Consolidtaed Data'!$B4946,[1]Products!$A:$G,4,0)</f>
        <v>1467</v>
      </c>
      <c r="J1022" s="9">
        <f>VLOOKUP('Consolidtaed Data'!$B4946,[1]Products!$A:$G,3,0)</f>
        <v>807</v>
      </c>
      <c r="K1022" s="9">
        <f>'Consolidtaed Data'!$J4946*'Consolidtaed Data'!$H4946</f>
        <v>3600</v>
      </c>
      <c r="L1022" s="9">
        <f>'Consolidtaed Data'!$I4946*'Consolidtaed Data'!$H4946</f>
        <v>6546</v>
      </c>
      <c r="M1022" s="9">
        <f>'Consolidtaed Data'!$L4946-'Consolidtaed Data'!$K4946</f>
        <v>46</v>
      </c>
      <c r="N1022" s="9" t="str">
        <f>VLOOKUP('Consolidtaed Data'!$C4946,[1]Locations!$A:$O,2,0)</f>
        <v>Burbank</v>
      </c>
      <c r="O1022" s="9" t="str">
        <f>VLOOKUP('Consolidtaed Data'!$D4946,'[1]Sales People'!$A:$B,2,0)</f>
        <v>Ronald Reed</v>
      </c>
      <c r="P1022" s="9" t="str">
        <f>VLOOKUP('Consolidtaed Data'!$E4946,[1]Customers!$A:$B,2,0)</f>
        <v>Keith Griffin</v>
      </c>
      <c r="Q1022" s="11">
        <f>WEEKDAY('Consolidtaed Data'!$F4946)</f>
        <v>3</v>
      </c>
      <c r="R1022" s="9">
        <f>MONTH('Consolidtaed Data'!$F4946)</f>
        <v>12</v>
      </c>
      <c r="S1022" s="9" t="str">
        <f>TEXT(Table3[[#This Row],[Purchase Date]],"MMMM")</f>
        <v>March</v>
      </c>
      <c r="T1022" s="9">
        <f>YEAR('Consolidtaed Data'!$F4946)</f>
        <v>2020</v>
      </c>
    </row>
    <row r="1023" spans="1:20" x14ac:dyDescent="0.3">
      <c r="A1023" s="9" t="s">
        <v>1918</v>
      </c>
      <c r="B1023" s="9" t="s">
        <v>364</v>
      </c>
      <c r="C1023" s="9" t="s">
        <v>249</v>
      </c>
      <c r="D1023" s="9" t="s">
        <v>197</v>
      </c>
      <c r="E1023" s="9" t="s">
        <v>279</v>
      </c>
      <c r="F1023" s="10">
        <v>43904</v>
      </c>
      <c r="G1023" s="10" t="str">
        <f>VLOOKUP(Table3[[#This Row],[Product ID]],[1]Products!$A:$G,2,0)</f>
        <v>Product 45</v>
      </c>
      <c r="H1023" s="22">
        <v>4</v>
      </c>
      <c r="I1023" s="9">
        <f>VLOOKUP('Consolidtaed Data'!$B5158,[1]Products!$A:$G,4,0)</f>
        <v>1798</v>
      </c>
      <c r="J1023" s="9">
        <f>VLOOKUP('Consolidtaed Data'!$B5158,[1]Products!$A:$G,3,0)</f>
        <v>971</v>
      </c>
      <c r="K1023" s="9">
        <f>'Consolidtaed Data'!$J5158*'Consolidtaed Data'!$H5158</f>
        <v>6064</v>
      </c>
      <c r="L1023" s="9">
        <f>'Consolidtaed Data'!$I5158*'Consolidtaed Data'!$H5158</f>
        <v>7132</v>
      </c>
      <c r="M1023" s="9">
        <f>'Consolidtaed Data'!$L5158-'Consolidtaed Data'!$K5158</f>
        <v>377</v>
      </c>
      <c r="N1023" s="9" t="str">
        <f>VLOOKUP('Consolidtaed Data'!$C5158,[1]Locations!$A:$O,2,0)</f>
        <v>Rancho Cucamonga</v>
      </c>
      <c r="O1023" s="9" t="str">
        <f>VLOOKUP('Consolidtaed Data'!$D5158,'[1]Sales People'!$A:$B,2,0)</f>
        <v>Ernest Wagner</v>
      </c>
      <c r="P1023" s="9" t="str">
        <f>VLOOKUP('Consolidtaed Data'!$E5158,[1]Customers!$A:$B,2,0)</f>
        <v>Mark Simmons</v>
      </c>
      <c r="Q1023" s="11">
        <f>WEEKDAY('Consolidtaed Data'!$F5158)</f>
        <v>5</v>
      </c>
      <c r="R1023" s="9">
        <f>MONTH('Consolidtaed Data'!$F5158)</f>
        <v>1</v>
      </c>
      <c r="S1023" s="9" t="str">
        <f>TEXT(Table3[[#This Row],[Purchase Date]],"MMMM")</f>
        <v>March</v>
      </c>
      <c r="T1023" s="9">
        <f>YEAR('Consolidtaed Data'!$F5158)</f>
        <v>2021</v>
      </c>
    </row>
    <row r="1024" spans="1:20" x14ac:dyDescent="0.3">
      <c r="A1024" s="9" t="s">
        <v>1919</v>
      </c>
      <c r="B1024" s="9" t="s">
        <v>311</v>
      </c>
      <c r="C1024" s="9" t="s">
        <v>169</v>
      </c>
      <c r="D1024" s="9" t="s">
        <v>131</v>
      </c>
      <c r="E1024" s="9" t="s">
        <v>1563</v>
      </c>
      <c r="F1024" s="10">
        <v>43904</v>
      </c>
      <c r="G1024" s="10" t="str">
        <f>VLOOKUP(Table3[[#This Row],[Product ID]],[1]Products!$A:$G,2,0)</f>
        <v>Product 33</v>
      </c>
      <c r="H1024" s="22">
        <v>3</v>
      </c>
      <c r="I1024" s="9">
        <f>VLOOKUP('Consolidtaed Data'!$B5616,[1]Products!$A:$G,4,0)</f>
        <v>1638</v>
      </c>
      <c r="J1024" s="9">
        <f>VLOOKUP('Consolidtaed Data'!$B5616,[1]Products!$A:$G,3,0)</f>
        <v>1261</v>
      </c>
      <c r="K1024" s="9">
        <f>'Consolidtaed Data'!$J5616*'Consolidtaed Data'!$H5616</f>
        <v>390</v>
      </c>
      <c r="L1024" s="9">
        <f>'Consolidtaed Data'!$I5616*'Consolidtaed Data'!$H5616</f>
        <v>543</v>
      </c>
      <c r="M1024" s="9">
        <f>'Consolidtaed Data'!$L5616-'Consolidtaed Data'!$K5616</f>
        <v>570</v>
      </c>
      <c r="N1024" s="9" t="str">
        <f>VLOOKUP('Consolidtaed Data'!$C5616,[1]Locations!$A:$O,2,0)</f>
        <v>Riverside</v>
      </c>
      <c r="O1024" s="9" t="str">
        <f>VLOOKUP('Consolidtaed Data'!$D5616,'[1]Sales People'!$A:$B,2,0)</f>
        <v>Jerry Perry</v>
      </c>
      <c r="P1024" s="9" t="str">
        <f>VLOOKUP('Consolidtaed Data'!$E5616,[1]Customers!$A:$B,2,0)</f>
        <v>Joshua Garza</v>
      </c>
      <c r="Q1024" s="11">
        <f>WEEKDAY('Consolidtaed Data'!$F5616)</f>
        <v>7</v>
      </c>
      <c r="R1024" s="9">
        <f>MONTH('Consolidtaed Data'!$F5616)</f>
        <v>2</v>
      </c>
      <c r="S1024" s="9" t="str">
        <f>TEXT(Table3[[#This Row],[Purchase Date]],"MMMM")</f>
        <v>March</v>
      </c>
      <c r="T1024" s="9">
        <f>YEAR('Consolidtaed Data'!$F5616)</f>
        <v>2021</v>
      </c>
    </row>
    <row r="1025" spans="1:20" x14ac:dyDescent="0.3">
      <c r="A1025" s="9" t="s">
        <v>1920</v>
      </c>
      <c r="B1025" s="9" t="s">
        <v>234</v>
      </c>
      <c r="C1025" s="9" t="s">
        <v>331</v>
      </c>
      <c r="D1025" s="9" t="s">
        <v>80</v>
      </c>
      <c r="E1025" s="9" t="s">
        <v>446</v>
      </c>
      <c r="F1025" s="10">
        <v>43904</v>
      </c>
      <c r="G1025" s="10" t="str">
        <f>VLOOKUP(Table3[[#This Row],[Product ID]],[1]Products!$A:$G,2,0)</f>
        <v>Product 54</v>
      </c>
      <c r="H1025" s="22">
        <v>1</v>
      </c>
      <c r="I1025" s="9">
        <f>VLOOKUP('Consolidtaed Data'!$B5877,[1]Products!$A:$G,4,0)</f>
        <v>1526</v>
      </c>
      <c r="J1025" s="9">
        <f>VLOOKUP('Consolidtaed Data'!$B5877,[1]Products!$A:$G,3,0)</f>
        <v>1251</v>
      </c>
      <c r="K1025" s="9">
        <f>'Consolidtaed Data'!$J5877*'Consolidtaed Data'!$H5877</f>
        <v>168</v>
      </c>
      <c r="L1025" s="9">
        <f>'Consolidtaed Data'!$I5877*'Consolidtaed Data'!$H5877</f>
        <v>246</v>
      </c>
      <c r="M1025" s="9">
        <f>'Consolidtaed Data'!$L5877-'Consolidtaed Data'!$K5877</f>
        <v>48</v>
      </c>
      <c r="N1025" s="9" t="str">
        <f>VLOOKUP('Consolidtaed Data'!$C5877,[1]Locations!$A:$O,2,0)</f>
        <v>Bakersfield</v>
      </c>
      <c r="O1025" s="9" t="str">
        <f>VLOOKUP('Consolidtaed Data'!$D5877,'[1]Sales People'!$A:$B,2,0)</f>
        <v>Sean Miller</v>
      </c>
      <c r="P1025" s="9" t="str">
        <f>VLOOKUP('Consolidtaed Data'!$E5877,[1]Customers!$A:$B,2,0)</f>
        <v>Keith Murray</v>
      </c>
      <c r="Q1025" s="11">
        <f>WEEKDAY('Consolidtaed Data'!$F5877)</f>
        <v>2</v>
      </c>
      <c r="R1025" s="9">
        <f>MONTH('Consolidtaed Data'!$F5877)</f>
        <v>3</v>
      </c>
      <c r="S1025" s="9" t="str">
        <f>TEXT(Table3[[#This Row],[Purchase Date]],"MMMM")</f>
        <v>March</v>
      </c>
      <c r="T1025" s="9">
        <f>YEAR('Consolidtaed Data'!$F5877)</f>
        <v>2021</v>
      </c>
    </row>
    <row r="1026" spans="1:20" x14ac:dyDescent="0.3">
      <c r="A1026" s="9" t="s">
        <v>1921</v>
      </c>
      <c r="B1026" s="9" t="s">
        <v>185</v>
      </c>
      <c r="C1026" s="9" t="s">
        <v>34</v>
      </c>
      <c r="D1026" s="9" t="s">
        <v>105</v>
      </c>
      <c r="E1026" s="9" t="s">
        <v>993</v>
      </c>
      <c r="F1026" s="10">
        <v>43904</v>
      </c>
      <c r="G1026" s="10" t="str">
        <f>VLOOKUP(Table3[[#This Row],[Product ID]],[1]Products!$A:$G,2,0)</f>
        <v>Product 65</v>
      </c>
      <c r="H1026" s="22">
        <v>4</v>
      </c>
      <c r="I1026" s="9">
        <f>VLOOKUP('Consolidtaed Data'!$B5940,[1]Products!$A:$G,4,0)</f>
        <v>378</v>
      </c>
      <c r="J1026" s="9">
        <f>VLOOKUP('Consolidtaed Data'!$B5940,[1]Products!$A:$G,3,0)</f>
        <v>291</v>
      </c>
      <c r="K1026" s="9">
        <f>'Consolidtaed Data'!$J5940*'Consolidtaed Data'!$H5940</f>
        <v>291</v>
      </c>
      <c r="L1026" s="9">
        <f>'Consolidtaed Data'!$I5940*'Consolidtaed Data'!$H5940</f>
        <v>378</v>
      </c>
      <c r="M1026" s="9">
        <f>'Consolidtaed Data'!$L5940-'Consolidtaed Data'!$K5940</f>
        <v>137</v>
      </c>
      <c r="N1026" s="9" t="str">
        <f>VLOOKUP('Consolidtaed Data'!$C5940,[1]Locations!$A:$O,2,0)</f>
        <v>Concord</v>
      </c>
      <c r="O1026" s="9" t="str">
        <f>VLOOKUP('Consolidtaed Data'!$D5940,'[1]Sales People'!$A:$B,2,0)</f>
        <v>Brian Hansen</v>
      </c>
      <c r="P1026" s="9" t="str">
        <f>VLOOKUP('Consolidtaed Data'!$E5940,[1]Customers!$A:$B,2,0)</f>
        <v>Mark Montgomery</v>
      </c>
      <c r="Q1026" s="11">
        <f>WEEKDAY('Consolidtaed Data'!$F5940)</f>
        <v>7</v>
      </c>
      <c r="R1026" s="9">
        <f>MONTH('Consolidtaed Data'!$F5940)</f>
        <v>3</v>
      </c>
      <c r="S1026" s="9" t="str">
        <f>TEXT(Table3[[#This Row],[Purchase Date]],"MMMM")</f>
        <v>March</v>
      </c>
      <c r="T1026" s="9">
        <f>YEAR('Consolidtaed Data'!$F5940)</f>
        <v>2021</v>
      </c>
    </row>
    <row r="1027" spans="1:20" x14ac:dyDescent="0.3">
      <c r="A1027" s="9" t="s">
        <v>1922</v>
      </c>
      <c r="B1027" s="9" t="s">
        <v>125</v>
      </c>
      <c r="C1027" s="9" t="s">
        <v>178</v>
      </c>
      <c r="D1027" s="9" t="s">
        <v>193</v>
      </c>
      <c r="E1027" s="9" t="s">
        <v>84</v>
      </c>
      <c r="F1027" s="10">
        <v>43904</v>
      </c>
      <c r="G1027" s="10" t="str">
        <f>VLOOKUP(Table3[[#This Row],[Product ID]],[1]Products!$A:$G,2,0)</f>
        <v>Product 40</v>
      </c>
      <c r="H1027" s="22">
        <v>1</v>
      </c>
      <c r="I1027" s="9">
        <f>VLOOKUP('Consolidtaed Data'!$B6215,[1]Products!$A:$G,4,0)</f>
        <v>1380</v>
      </c>
      <c r="J1027" s="9">
        <f>VLOOKUP('Consolidtaed Data'!$B6215,[1]Products!$A:$G,3,0)</f>
        <v>1090</v>
      </c>
      <c r="K1027" s="9">
        <f>'Consolidtaed Data'!$J6215*'Consolidtaed Data'!$H6215</f>
        <v>2928</v>
      </c>
      <c r="L1027" s="9">
        <f>'Consolidtaed Data'!$I6215*'Consolidtaed Data'!$H6215</f>
        <v>4308</v>
      </c>
      <c r="M1027" s="9">
        <f>'Consolidtaed Data'!$L6215-'Consolidtaed Data'!$K6215</f>
        <v>148</v>
      </c>
      <c r="N1027" s="9" t="str">
        <f>VLOOKUP('Consolidtaed Data'!$C6215,[1]Locations!$A:$O,2,0)</f>
        <v>West Covina</v>
      </c>
      <c r="O1027" s="9" t="str">
        <f>VLOOKUP('Consolidtaed Data'!$D6215,'[1]Sales People'!$A:$B,2,0)</f>
        <v>Carl Hall</v>
      </c>
      <c r="P1027" s="9" t="str">
        <f>VLOOKUP('Consolidtaed Data'!$E6215,[1]Customers!$A:$B,2,0)</f>
        <v>Alan Perry</v>
      </c>
      <c r="Q1027" s="11">
        <f>WEEKDAY('Consolidtaed Data'!$F6215)</f>
        <v>1</v>
      </c>
      <c r="R1027" s="9">
        <f>MONTH('Consolidtaed Data'!$F6215)</f>
        <v>4</v>
      </c>
      <c r="S1027" s="9" t="str">
        <f>TEXT(Table3[[#This Row],[Purchase Date]],"MMMM")</f>
        <v>March</v>
      </c>
      <c r="T1027" s="9">
        <f>YEAR('Consolidtaed Data'!$F6215)</f>
        <v>2021</v>
      </c>
    </row>
    <row r="1028" spans="1:20" x14ac:dyDescent="0.3">
      <c r="A1028" s="9" t="s">
        <v>1924</v>
      </c>
      <c r="B1028" s="9" t="s">
        <v>418</v>
      </c>
      <c r="C1028" s="9" t="s">
        <v>67</v>
      </c>
      <c r="D1028" s="9" t="s">
        <v>161</v>
      </c>
      <c r="E1028" s="9" t="s">
        <v>387</v>
      </c>
      <c r="F1028" s="10">
        <v>43904</v>
      </c>
      <c r="G1028" s="10" t="str">
        <f>VLOOKUP(Table3[[#This Row],[Product ID]],[1]Products!$A:$G,2,0)</f>
        <v>Product 82</v>
      </c>
      <c r="H1028" s="22">
        <v>2</v>
      </c>
      <c r="I1028" s="9">
        <f>VLOOKUP('Consolidtaed Data'!$B6369,[1]Products!$A:$G,4,0)</f>
        <v>818</v>
      </c>
      <c r="J1028" s="9">
        <f>VLOOKUP('Consolidtaed Data'!$B6369,[1]Products!$A:$G,3,0)</f>
        <v>450</v>
      </c>
      <c r="K1028" s="9">
        <f>'Consolidtaed Data'!$J6369*'Consolidtaed Data'!$H6369</f>
        <v>1965</v>
      </c>
      <c r="L1028" s="9">
        <f>'Consolidtaed Data'!$I6369*'Consolidtaed Data'!$H6369</f>
        <v>2396</v>
      </c>
      <c r="M1028" s="9">
        <f>'Consolidtaed Data'!$L6369-'Consolidtaed Data'!$K6369</f>
        <v>411</v>
      </c>
      <c r="N1028" s="9" t="str">
        <f>VLOOKUP('Consolidtaed Data'!$C6369,[1]Locations!$A:$O,2,0)</f>
        <v>Modesto</v>
      </c>
      <c r="O1028" s="9" t="str">
        <f>VLOOKUP('Consolidtaed Data'!$D6369,'[1]Sales People'!$A:$B,2,0)</f>
        <v>Bobby Russell</v>
      </c>
      <c r="P1028" s="9" t="str">
        <f>VLOOKUP('Consolidtaed Data'!$E6369,[1]Customers!$A:$B,2,0)</f>
        <v>Victor Ramos</v>
      </c>
      <c r="Q1028" s="11">
        <f>WEEKDAY('Consolidtaed Data'!$F6369)</f>
        <v>4</v>
      </c>
      <c r="R1028" s="9">
        <f>MONTH('Consolidtaed Data'!$F6369)</f>
        <v>4</v>
      </c>
      <c r="S1028" s="9" t="str">
        <f>TEXT(Table3[[#This Row],[Purchase Date]],"MMMM")</f>
        <v>March</v>
      </c>
      <c r="T1028" s="9">
        <f>YEAR('Consolidtaed Data'!$F6369)</f>
        <v>2021</v>
      </c>
    </row>
    <row r="1029" spans="1:20" x14ac:dyDescent="0.3">
      <c r="A1029" s="9" t="s">
        <v>1925</v>
      </c>
      <c r="B1029" s="9" t="s">
        <v>112</v>
      </c>
      <c r="C1029" s="9" t="s">
        <v>173</v>
      </c>
      <c r="D1029" s="9" t="s">
        <v>241</v>
      </c>
      <c r="E1029" s="9" t="s">
        <v>706</v>
      </c>
      <c r="F1029" s="10">
        <v>43904</v>
      </c>
      <c r="G1029" s="10" t="str">
        <f>VLOOKUP(Table3[[#This Row],[Product ID]],[1]Products!$A:$G,2,0)</f>
        <v>Product 7</v>
      </c>
      <c r="H1029" s="22">
        <v>4</v>
      </c>
      <c r="I1029" s="9">
        <f>VLOOKUP('Consolidtaed Data'!$B8896,[1]Products!$A:$G,4,0)</f>
        <v>530</v>
      </c>
      <c r="J1029" s="9">
        <f>VLOOKUP('Consolidtaed Data'!$B8896,[1]Products!$A:$G,3,0)</f>
        <v>435</v>
      </c>
      <c r="K1029" s="9">
        <f>'Consolidtaed Data'!$J8896*'Consolidtaed Data'!$H8896</f>
        <v>66</v>
      </c>
      <c r="L1029" s="9">
        <f>'Consolidtaed Data'!$I8896*'Consolidtaed Data'!$H8896</f>
        <v>105</v>
      </c>
      <c r="M1029" s="9">
        <f>'Consolidtaed Data'!$L8896-'Consolidtaed Data'!$K8896</f>
        <v>270</v>
      </c>
      <c r="N1029" s="9" t="str">
        <f>VLOOKUP('Consolidtaed Data'!$C8896,[1]Locations!$A:$O,2,0)</f>
        <v>Burbank</v>
      </c>
      <c r="O1029" s="9" t="str">
        <f>VLOOKUP('Consolidtaed Data'!$D8896,'[1]Sales People'!$A:$B,2,0)</f>
        <v>Sean Miller</v>
      </c>
      <c r="P1029" s="9" t="str">
        <f>VLOOKUP('Consolidtaed Data'!$E8896,[1]Customers!$A:$B,2,0)</f>
        <v>Andrew Fernandez</v>
      </c>
      <c r="Q1029" s="11">
        <f>WEEKDAY('Consolidtaed Data'!$F8896)</f>
        <v>7</v>
      </c>
      <c r="R1029" s="9">
        <f>MONTH('Consolidtaed Data'!$F8896)</f>
        <v>11</v>
      </c>
      <c r="S1029" s="9" t="str">
        <f>TEXT(Table3[[#This Row],[Purchase Date]],"MMMM")</f>
        <v>March</v>
      </c>
      <c r="T1029" s="9">
        <f>YEAR('Consolidtaed Data'!$F8896)</f>
        <v>2021</v>
      </c>
    </row>
    <row r="1030" spans="1:20" x14ac:dyDescent="0.3">
      <c r="A1030" s="9" t="s">
        <v>1926</v>
      </c>
      <c r="B1030" s="9" t="s">
        <v>112</v>
      </c>
      <c r="C1030" s="9" t="s">
        <v>72</v>
      </c>
      <c r="D1030" s="9" t="s">
        <v>206</v>
      </c>
      <c r="E1030" s="9" t="s">
        <v>428</v>
      </c>
      <c r="F1030" s="10">
        <v>43904</v>
      </c>
      <c r="G1030" s="10" t="str">
        <f>VLOOKUP(Table3[[#This Row],[Product ID]],[1]Products!$A:$G,2,0)</f>
        <v>Product 7</v>
      </c>
      <c r="H1030" s="22">
        <v>1</v>
      </c>
      <c r="I1030" s="9">
        <f>VLOOKUP('Consolidtaed Data'!$B9092,[1]Products!$A:$G,4,0)</f>
        <v>1671</v>
      </c>
      <c r="J1030" s="9">
        <f>VLOOKUP('Consolidtaed Data'!$B9092,[1]Products!$A:$G,3,0)</f>
        <v>1220</v>
      </c>
      <c r="K1030" s="9">
        <f>'Consolidtaed Data'!$J9092*'Consolidtaed Data'!$H9092</f>
        <v>1234</v>
      </c>
      <c r="L1030" s="9">
        <f>'Consolidtaed Data'!$I9092*'Consolidtaed Data'!$H9092</f>
        <v>1582</v>
      </c>
      <c r="M1030" s="9">
        <f>'Consolidtaed Data'!$L9092-'Consolidtaed Data'!$K9092</f>
        <v>618</v>
      </c>
      <c r="N1030" s="9" t="str">
        <f>VLOOKUP('Consolidtaed Data'!$C9092,[1]Locations!$A:$O,2,0)</f>
        <v>Hayward</v>
      </c>
      <c r="O1030" s="9" t="str">
        <f>VLOOKUP('Consolidtaed Data'!$D9092,'[1]Sales People'!$A:$B,2,0)</f>
        <v>Jerry Perry</v>
      </c>
      <c r="P1030" s="9" t="str">
        <f>VLOOKUP('Consolidtaed Data'!$E9092,[1]Customers!$A:$B,2,0)</f>
        <v>Michael Thomas</v>
      </c>
      <c r="Q1030" s="11">
        <f>WEEKDAY('Consolidtaed Data'!$F9092)</f>
        <v>6</v>
      </c>
      <c r="R1030" s="9">
        <f>MONTH('Consolidtaed Data'!$F9092)</f>
        <v>11</v>
      </c>
      <c r="S1030" s="9" t="str">
        <f>TEXT(Table3[[#This Row],[Purchase Date]],"MMMM")</f>
        <v>March</v>
      </c>
      <c r="T1030" s="9">
        <f>YEAR('Consolidtaed Data'!$F9092)</f>
        <v>2021</v>
      </c>
    </row>
    <row r="1031" spans="1:20" x14ac:dyDescent="0.3">
      <c r="A1031" s="9" t="s">
        <v>1928</v>
      </c>
      <c r="B1031" s="9" t="s">
        <v>216</v>
      </c>
      <c r="C1031" s="9" t="s">
        <v>421</v>
      </c>
      <c r="D1031" s="9" t="s">
        <v>174</v>
      </c>
      <c r="E1031" s="9" t="s">
        <v>120</v>
      </c>
      <c r="F1031" s="10">
        <v>43904</v>
      </c>
      <c r="G1031" s="10" t="str">
        <f>VLOOKUP(Table3[[#This Row],[Product ID]],[1]Products!$A:$G,2,0)</f>
        <v>Product 73</v>
      </c>
      <c r="H1031" s="22">
        <v>2</v>
      </c>
      <c r="I1031" s="9">
        <f>VLOOKUP('Consolidtaed Data'!$B9366,[1]Products!$A:$G,4,0)</f>
        <v>1889</v>
      </c>
      <c r="J1031" s="9">
        <f>VLOOKUP('Consolidtaed Data'!$B9366,[1]Products!$A:$G,3,0)</f>
        <v>945</v>
      </c>
      <c r="K1031" s="9">
        <f>'Consolidtaed Data'!$J9366*'Consolidtaed Data'!$H9366</f>
        <v>786</v>
      </c>
      <c r="L1031" s="9">
        <f>'Consolidtaed Data'!$I9366*'Consolidtaed Data'!$H9366</f>
        <v>947</v>
      </c>
      <c r="M1031" s="9">
        <f>'Consolidtaed Data'!$L9366-'Consolidtaed Data'!$K9366</f>
        <v>902</v>
      </c>
      <c r="N1031" s="9" t="str">
        <f>VLOOKUP('Consolidtaed Data'!$C9366,[1]Locations!$A:$O,2,0)</f>
        <v>Downey</v>
      </c>
      <c r="O1031" s="9" t="str">
        <f>VLOOKUP('Consolidtaed Data'!$D9366,'[1]Sales People'!$A:$B,2,0)</f>
        <v>John Reyes</v>
      </c>
      <c r="P1031" s="9" t="str">
        <f>VLOOKUP('Consolidtaed Data'!$E9366,[1]Customers!$A:$B,2,0)</f>
        <v>Jose Williams</v>
      </c>
      <c r="Q1031" s="11">
        <f>WEEKDAY('Consolidtaed Data'!$F9366)</f>
        <v>4</v>
      </c>
      <c r="R1031" s="9">
        <f>MONTH('Consolidtaed Data'!$F9366)</f>
        <v>12</v>
      </c>
      <c r="S1031" s="9" t="str">
        <f>TEXT(Table3[[#This Row],[Purchase Date]],"MMMM")</f>
        <v>March</v>
      </c>
      <c r="T1031" s="9">
        <f>YEAR('Consolidtaed Data'!$F9366)</f>
        <v>2021</v>
      </c>
    </row>
    <row r="1032" spans="1:20" x14ac:dyDescent="0.3">
      <c r="A1032" s="9" t="s">
        <v>1929</v>
      </c>
      <c r="B1032" s="9" t="s">
        <v>29</v>
      </c>
      <c r="C1032" s="9" t="s">
        <v>469</v>
      </c>
      <c r="D1032" s="9" t="s">
        <v>68</v>
      </c>
      <c r="E1032" s="9" t="s">
        <v>2569</v>
      </c>
      <c r="F1032" s="10">
        <v>43904</v>
      </c>
      <c r="G1032" s="10" t="str">
        <f>VLOOKUP(Table3[[#This Row],[Product ID]],[1]Products!$A:$G,2,0)</f>
        <v>Product 37</v>
      </c>
      <c r="H1032" s="22">
        <v>1</v>
      </c>
      <c r="I1032" s="9">
        <f>VLOOKUP('Consolidtaed Data'!$B9525,[1]Products!$A:$G,4,0)</f>
        <v>1783</v>
      </c>
      <c r="J1032" s="9">
        <f>VLOOKUP('Consolidtaed Data'!$B9525,[1]Products!$A:$G,3,0)</f>
        <v>1230</v>
      </c>
      <c r="K1032" s="9">
        <f>'Consolidtaed Data'!$J9525*'Consolidtaed Data'!$H9525</f>
        <v>6072</v>
      </c>
      <c r="L1032" s="9">
        <f>'Consolidtaed Data'!$I9525*'Consolidtaed Data'!$H9525</f>
        <v>9640</v>
      </c>
      <c r="M1032" s="9">
        <f>'Consolidtaed Data'!$L9525-'Consolidtaed Data'!$K9525</f>
        <v>892</v>
      </c>
      <c r="N1032" s="9" t="str">
        <f>VLOOKUP('Consolidtaed Data'!$C9525,[1]Locations!$A:$O,2,0)</f>
        <v>West Covina</v>
      </c>
      <c r="O1032" s="9" t="str">
        <f>VLOOKUP('Consolidtaed Data'!$D9525,'[1]Sales People'!$A:$B,2,0)</f>
        <v>Ernest Wagner</v>
      </c>
      <c r="P1032" s="9" t="str">
        <f>VLOOKUP('Consolidtaed Data'!$E9525,[1]Customers!$A:$B,2,0)</f>
        <v>Jimmy Andrews</v>
      </c>
      <c r="Q1032" s="11">
        <f>WEEKDAY('Consolidtaed Data'!$F9525)</f>
        <v>3</v>
      </c>
      <c r="R1032" s="9">
        <f>MONTH('Consolidtaed Data'!$F9525)</f>
        <v>12</v>
      </c>
      <c r="S1032" s="9" t="str">
        <f>TEXT(Table3[[#This Row],[Purchase Date]],"MMMM")</f>
        <v>March</v>
      </c>
      <c r="T1032" s="9">
        <f>YEAR('Consolidtaed Data'!$F9525)</f>
        <v>2021</v>
      </c>
    </row>
    <row r="1033" spans="1:20" x14ac:dyDescent="0.3">
      <c r="A1033" s="9" t="s">
        <v>1931</v>
      </c>
      <c r="B1033" s="9" t="s">
        <v>112</v>
      </c>
      <c r="C1033" s="9" t="s">
        <v>522</v>
      </c>
      <c r="D1033" s="9" t="s">
        <v>329</v>
      </c>
      <c r="E1033" s="9" t="s">
        <v>1436</v>
      </c>
      <c r="F1033" s="10">
        <v>43905</v>
      </c>
      <c r="G1033" s="10" t="str">
        <f>VLOOKUP(Table3[[#This Row],[Product ID]],[1]Products!$A:$G,2,0)</f>
        <v>Product 7</v>
      </c>
      <c r="H1033" s="22">
        <v>2</v>
      </c>
      <c r="I1033" s="9">
        <f>VLOOKUP('Consolidtaed Data'!$B4989,[1]Products!$A:$G,4,0)</f>
        <v>1743</v>
      </c>
      <c r="J1033" s="9">
        <f>VLOOKUP('Consolidtaed Data'!$B4989,[1]Products!$A:$G,3,0)</f>
        <v>872</v>
      </c>
      <c r="K1033" s="9">
        <f>'Consolidtaed Data'!$J4989*'Consolidtaed Data'!$H4989</f>
        <v>536</v>
      </c>
      <c r="L1033" s="9">
        <f>'Consolidtaed Data'!$I4989*'Consolidtaed Data'!$H4989</f>
        <v>800</v>
      </c>
      <c r="M1033" s="9">
        <f>'Consolidtaed Data'!$L4989-'Consolidtaed Data'!$K4989</f>
        <v>492</v>
      </c>
      <c r="N1033" s="9" t="str">
        <f>VLOOKUP('Consolidtaed Data'!$C4989,[1]Locations!$A:$O,2,0)</f>
        <v>Salinas</v>
      </c>
      <c r="O1033" s="9" t="str">
        <f>VLOOKUP('Consolidtaed Data'!$D4989,'[1]Sales People'!$A:$B,2,0)</f>
        <v>Kevin Butler</v>
      </c>
      <c r="P1033" s="9" t="str">
        <f>VLOOKUP('Consolidtaed Data'!$E4989,[1]Customers!$A:$B,2,0)</f>
        <v>Ryan Bailey</v>
      </c>
      <c r="Q1033" s="11">
        <f>WEEKDAY('Consolidtaed Data'!$F4989)</f>
        <v>6</v>
      </c>
      <c r="R1033" s="9">
        <f>MONTH('Consolidtaed Data'!$F4989)</f>
        <v>1</v>
      </c>
      <c r="S1033" s="9" t="str">
        <f>TEXT(Table3[[#This Row],[Purchase Date]],"MMMM")</f>
        <v>March</v>
      </c>
      <c r="T1033" s="9">
        <f>YEAR('Consolidtaed Data'!$F4989)</f>
        <v>2021</v>
      </c>
    </row>
    <row r="1034" spans="1:20" x14ac:dyDescent="0.3">
      <c r="A1034" s="9" t="s">
        <v>1932</v>
      </c>
      <c r="B1034" s="9" t="s">
        <v>415</v>
      </c>
      <c r="C1034" s="9" t="s">
        <v>357</v>
      </c>
      <c r="D1034" s="9" t="s">
        <v>83</v>
      </c>
      <c r="E1034" s="9" t="s">
        <v>1159</v>
      </c>
      <c r="F1034" s="10">
        <v>43905</v>
      </c>
      <c r="G1034" s="10" t="str">
        <f>VLOOKUP(Table3[[#This Row],[Product ID]],[1]Products!$A:$G,2,0)</f>
        <v>Product 18</v>
      </c>
      <c r="H1034" s="22">
        <v>3</v>
      </c>
      <c r="I1034" s="9">
        <f>VLOOKUP('Consolidtaed Data'!$B5065,[1]Products!$A:$G,4,0)</f>
        <v>1338</v>
      </c>
      <c r="J1034" s="9">
        <f>VLOOKUP('Consolidtaed Data'!$B5065,[1]Products!$A:$G,3,0)</f>
        <v>682</v>
      </c>
      <c r="K1034" s="9">
        <f>'Consolidtaed Data'!$J5065*'Consolidtaed Data'!$H5065</f>
        <v>4176</v>
      </c>
      <c r="L1034" s="9">
        <f>'Consolidtaed Data'!$I5065*'Consolidtaed Data'!$H5065</f>
        <v>7596</v>
      </c>
      <c r="M1034" s="9">
        <f>'Consolidtaed Data'!$L5065-'Consolidtaed Data'!$K5065</f>
        <v>736</v>
      </c>
      <c r="N1034" s="9" t="str">
        <f>VLOOKUP('Consolidtaed Data'!$C5065,[1]Locations!$A:$O,2,0)</f>
        <v>Santa Clara</v>
      </c>
      <c r="O1034" s="9" t="str">
        <f>VLOOKUP('Consolidtaed Data'!$D5065,'[1]Sales People'!$A:$B,2,0)</f>
        <v>Scott Clark</v>
      </c>
      <c r="P1034" s="9" t="str">
        <f>VLOOKUP('Consolidtaed Data'!$E5065,[1]Customers!$A:$B,2,0)</f>
        <v>Andrew Reynolds</v>
      </c>
      <c r="Q1034" s="11">
        <f>WEEKDAY('Consolidtaed Data'!$F5065)</f>
        <v>5</v>
      </c>
      <c r="R1034" s="9">
        <f>MONTH('Consolidtaed Data'!$F5065)</f>
        <v>1</v>
      </c>
      <c r="S1034" s="9" t="str">
        <f>TEXT(Table3[[#This Row],[Purchase Date]],"MMMM")</f>
        <v>March</v>
      </c>
      <c r="T1034" s="9">
        <f>YEAR('Consolidtaed Data'!$F5065)</f>
        <v>2021</v>
      </c>
    </row>
    <row r="1035" spans="1:20" x14ac:dyDescent="0.3">
      <c r="A1035" s="9" t="s">
        <v>1933</v>
      </c>
      <c r="B1035" s="9" t="s">
        <v>240</v>
      </c>
      <c r="C1035" s="9" t="s">
        <v>347</v>
      </c>
      <c r="D1035" s="9" t="s">
        <v>95</v>
      </c>
      <c r="E1035" s="9" t="s">
        <v>567</v>
      </c>
      <c r="F1035" s="10">
        <v>43905</v>
      </c>
      <c r="G1035" s="10" t="str">
        <f>VLOOKUP(Table3[[#This Row],[Product ID]],[1]Products!$A:$G,2,0)</f>
        <v>Product 70</v>
      </c>
      <c r="H1035" s="22">
        <v>3</v>
      </c>
      <c r="I1035" s="9">
        <f>VLOOKUP('Consolidtaed Data'!$B5190,[1]Products!$A:$G,4,0)</f>
        <v>1414</v>
      </c>
      <c r="J1035" s="9">
        <f>VLOOKUP('Consolidtaed Data'!$B5190,[1]Products!$A:$G,3,0)</f>
        <v>962</v>
      </c>
      <c r="K1035" s="9">
        <f>'Consolidtaed Data'!$J5190*'Consolidtaed Data'!$H5190</f>
        <v>1912</v>
      </c>
      <c r="L1035" s="9">
        <f>'Consolidtaed Data'!$I5190*'Consolidtaed Data'!$H5190</f>
        <v>3544</v>
      </c>
      <c r="M1035" s="9">
        <f>'Consolidtaed Data'!$L5190-'Consolidtaed Data'!$K5190</f>
        <v>22</v>
      </c>
      <c r="N1035" s="9" t="str">
        <f>VLOOKUP('Consolidtaed Data'!$C5190,[1]Locations!$A:$O,2,0)</f>
        <v>Oakland</v>
      </c>
      <c r="O1035" s="9" t="str">
        <f>VLOOKUP('Consolidtaed Data'!$D5190,'[1]Sales People'!$A:$B,2,0)</f>
        <v>Scott Mason</v>
      </c>
      <c r="P1035" s="9" t="str">
        <f>VLOOKUP('Consolidtaed Data'!$E5190,[1]Customers!$A:$B,2,0)</f>
        <v>Thomas Duncan</v>
      </c>
      <c r="Q1035" s="11">
        <f>WEEKDAY('Consolidtaed Data'!$F5190)</f>
        <v>7</v>
      </c>
      <c r="R1035" s="9">
        <f>MONTH('Consolidtaed Data'!$F5190)</f>
        <v>1</v>
      </c>
      <c r="S1035" s="9" t="str">
        <f>TEXT(Table3[[#This Row],[Purchase Date]],"MMMM")</f>
        <v>March</v>
      </c>
      <c r="T1035" s="9">
        <f>YEAR('Consolidtaed Data'!$F5190)</f>
        <v>2021</v>
      </c>
    </row>
    <row r="1036" spans="1:20" x14ac:dyDescent="0.3">
      <c r="A1036" s="9" t="s">
        <v>1935</v>
      </c>
      <c r="B1036" s="9" t="s">
        <v>148</v>
      </c>
      <c r="C1036" s="9" t="s">
        <v>178</v>
      </c>
      <c r="D1036" s="9" t="s">
        <v>113</v>
      </c>
      <c r="E1036" s="9" t="s">
        <v>1345</v>
      </c>
      <c r="F1036" s="10">
        <v>43905</v>
      </c>
      <c r="G1036" s="10" t="str">
        <f>VLOOKUP(Table3[[#This Row],[Product ID]],[1]Products!$A:$G,2,0)</f>
        <v>Product 16</v>
      </c>
      <c r="H1036" s="22">
        <v>3</v>
      </c>
      <c r="I1036" s="9">
        <f>VLOOKUP('Consolidtaed Data'!$B5274,[1]Products!$A:$G,4,0)</f>
        <v>1899</v>
      </c>
      <c r="J1036" s="9">
        <f>VLOOKUP('Consolidtaed Data'!$B5274,[1]Products!$A:$G,3,0)</f>
        <v>1044</v>
      </c>
      <c r="K1036" s="9">
        <f>'Consolidtaed Data'!$J5274*'Consolidtaed Data'!$H5274</f>
        <v>1516</v>
      </c>
      <c r="L1036" s="9">
        <f>'Consolidtaed Data'!$I5274*'Consolidtaed Data'!$H5274</f>
        <v>1783</v>
      </c>
      <c r="M1036" s="9">
        <f>'Consolidtaed Data'!$L5274-'Consolidtaed Data'!$K5274</f>
        <v>560</v>
      </c>
      <c r="N1036" s="9" t="str">
        <f>VLOOKUP('Consolidtaed Data'!$C5274,[1]Locations!$A:$O,2,0)</f>
        <v>Sunnyvale</v>
      </c>
      <c r="O1036" s="9" t="str">
        <f>VLOOKUP('Consolidtaed Data'!$D5274,'[1]Sales People'!$A:$B,2,0)</f>
        <v>Justin Lynch</v>
      </c>
      <c r="P1036" s="9" t="str">
        <f>VLOOKUP('Consolidtaed Data'!$E5274,[1]Customers!$A:$B,2,0)</f>
        <v>Daniel West</v>
      </c>
      <c r="Q1036" s="11">
        <f>WEEKDAY('Consolidtaed Data'!$F5274)</f>
        <v>7</v>
      </c>
      <c r="R1036" s="9">
        <f>MONTH('Consolidtaed Data'!$F5274)</f>
        <v>1</v>
      </c>
      <c r="S1036" s="9" t="str">
        <f>TEXT(Table3[[#This Row],[Purchase Date]],"MMMM")</f>
        <v>March</v>
      </c>
      <c r="T1036" s="9">
        <f>YEAR('Consolidtaed Data'!$F5274)</f>
        <v>2021</v>
      </c>
    </row>
    <row r="1037" spans="1:20" x14ac:dyDescent="0.3">
      <c r="A1037" s="9" t="s">
        <v>1936</v>
      </c>
      <c r="B1037" s="9" t="s">
        <v>216</v>
      </c>
      <c r="C1037" s="9" t="s">
        <v>249</v>
      </c>
      <c r="D1037" s="9" t="s">
        <v>402</v>
      </c>
      <c r="E1037" s="9" t="s">
        <v>2022</v>
      </c>
      <c r="F1037" s="10">
        <v>43905</v>
      </c>
      <c r="G1037" s="10" t="str">
        <f>VLOOKUP(Table3[[#This Row],[Product ID]],[1]Products!$A:$G,2,0)</f>
        <v>Product 73</v>
      </c>
      <c r="H1037" s="22">
        <v>1</v>
      </c>
      <c r="I1037" s="9">
        <f>VLOOKUP('Consolidtaed Data'!$B6189,[1]Products!$A:$G,4,0)</f>
        <v>378</v>
      </c>
      <c r="J1037" s="9">
        <f>VLOOKUP('Consolidtaed Data'!$B6189,[1]Products!$A:$G,3,0)</f>
        <v>291</v>
      </c>
      <c r="K1037" s="9">
        <f>'Consolidtaed Data'!$J6189*'Consolidtaed Data'!$H6189</f>
        <v>791</v>
      </c>
      <c r="L1037" s="9">
        <f>'Consolidtaed Data'!$I6189*'Consolidtaed Data'!$H6189</f>
        <v>1522</v>
      </c>
      <c r="M1037" s="9">
        <f>'Consolidtaed Data'!$L6189-'Consolidtaed Data'!$K6189</f>
        <v>1748</v>
      </c>
      <c r="N1037" s="9" t="str">
        <f>VLOOKUP('Consolidtaed Data'!$C6189,[1]Locations!$A:$O,2,0)</f>
        <v>Fontana</v>
      </c>
      <c r="O1037" s="9" t="str">
        <f>VLOOKUP('Consolidtaed Data'!$D6189,'[1]Sales People'!$A:$B,2,0)</f>
        <v>Larry Castillo</v>
      </c>
      <c r="P1037" s="9" t="str">
        <f>VLOOKUP('Consolidtaed Data'!$E6189,[1]Customers!$A:$B,2,0)</f>
        <v>Jesse Evans</v>
      </c>
      <c r="Q1037" s="11">
        <f>WEEKDAY('Consolidtaed Data'!$F6189)</f>
        <v>6</v>
      </c>
      <c r="R1037" s="9">
        <f>MONTH('Consolidtaed Data'!$F6189)</f>
        <v>4</v>
      </c>
      <c r="S1037" s="9" t="str">
        <f>TEXT(Table3[[#This Row],[Purchase Date]],"MMMM")</f>
        <v>March</v>
      </c>
      <c r="T1037" s="9">
        <f>YEAR('Consolidtaed Data'!$F6189)</f>
        <v>2021</v>
      </c>
    </row>
    <row r="1038" spans="1:20" x14ac:dyDescent="0.3">
      <c r="A1038" s="9" t="s">
        <v>1937</v>
      </c>
      <c r="B1038" s="9" t="s">
        <v>160</v>
      </c>
      <c r="C1038" s="9" t="s">
        <v>405</v>
      </c>
      <c r="D1038" s="9" t="s">
        <v>56</v>
      </c>
      <c r="E1038" s="9" t="s">
        <v>1344</v>
      </c>
      <c r="F1038" s="10">
        <v>43905</v>
      </c>
      <c r="G1038" s="10" t="str">
        <f>VLOOKUP(Table3[[#This Row],[Product ID]],[1]Products!$A:$G,2,0)</f>
        <v>Product 28</v>
      </c>
      <c r="H1038" s="22">
        <v>2</v>
      </c>
      <c r="I1038" s="9">
        <f>VLOOKUP('Consolidtaed Data'!$B6312,[1]Products!$A:$G,4,0)</f>
        <v>561</v>
      </c>
      <c r="J1038" s="9">
        <f>VLOOKUP('Consolidtaed Data'!$B6312,[1]Products!$A:$G,3,0)</f>
        <v>421</v>
      </c>
      <c r="K1038" s="9">
        <f>'Consolidtaed Data'!$J6312*'Consolidtaed Data'!$H6312</f>
        <v>1164</v>
      </c>
      <c r="L1038" s="9">
        <f>'Consolidtaed Data'!$I6312*'Consolidtaed Data'!$H6312</f>
        <v>1512</v>
      </c>
      <c r="M1038" s="9">
        <f>'Consolidtaed Data'!$L6312-'Consolidtaed Data'!$K6312</f>
        <v>892</v>
      </c>
      <c r="N1038" s="9" t="str">
        <f>VLOOKUP('Consolidtaed Data'!$C6312,[1]Locations!$A:$O,2,0)</f>
        <v>Rialto</v>
      </c>
      <c r="O1038" s="9" t="str">
        <f>VLOOKUP('Consolidtaed Data'!$D6312,'[1]Sales People'!$A:$B,2,0)</f>
        <v>Christopher Tucker</v>
      </c>
      <c r="P1038" s="9" t="str">
        <f>VLOOKUP('Consolidtaed Data'!$E6312,[1]Customers!$A:$B,2,0)</f>
        <v>Gregory Boyd</v>
      </c>
      <c r="Q1038" s="11">
        <f>WEEKDAY('Consolidtaed Data'!$F6312)</f>
        <v>6</v>
      </c>
      <c r="R1038" s="9">
        <f>MONTH('Consolidtaed Data'!$F6312)</f>
        <v>4</v>
      </c>
      <c r="S1038" s="9" t="str">
        <f>TEXT(Table3[[#This Row],[Purchase Date]],"MMMM")</f>
        <v>March</v>
      </c>
      <c r="T1038" s="9">
        <f>YEAR('Consolidtaed Data'!$F6312)</f>
        <v>2021</v>
      </c>
    </row>
    <row r="1039" spans="1:20" x14ac:dyDescent="0.3">
      <c r="A1039" s="9" t="s">
        <v>1938</v>
      </c>
      <c r="B1039" s="9" t="s">
        <v>330</v>
      </c>
      <c r="C1039" s="9" t="s">
        <v>152</v>
      </c>
      <c r="D1039" s="9" t="s">
        <v>123</v>
      </c>
      <c r="E1039" s="9" t="s">
        <v>1302</v>
      </c>
      <c r="F1039" s="10">
        <v>43905</v>
      </c>
      <c r="G1039" s="10" t="str">
        <f>VLOOKUP(Table3[[#This Row],[Product ID]],[1]Products!$A:$G,2,0)</f>
        <v>Product 91</v>
      </c>
      <c r="H1039" s="22">
        <v>1</v>
      </c>
      <c r="I1039" s="9">
        <f>VLOOKUP('Consolidtaed Data'!$B6315,[1]Products!$A:$G,4,0)</f>
        <v>504</v>
      </c>
      <c r="J1039" s="9">
        <f>VLOOKUP('Consolidtaed Data'!$B6315,[1]Products!$A:$G,3,0)</f>
        <v>408</v>
      </c>
      <c r="K1039" s="9">
        <f>'Consolidtaed Data'!$J6315*'Consolidtaed Data'!$H6315</f>
        <v>462</v>
      </c>
      <c r="L1039" s="9">
        <f>'Consolidtaed Data'!$I6315*'Consolidtaed Data'!$H6315</f>
        <v>609</v>
      </c>
      <c r="M1039" s="9">
        <f>'Consolidtaed Data'!$L6315-'Consolidtaed Data'!$K6315</f>
        <v>138</v>
      </c>
      <c r="N1039" s="9" t="str">
        <f>VLOOKUP('Consolidtaed Data'!$C6315,[1]Locations!$A:$O,2,0)</f>
        <v>El Cajon</v>
      </c>
      <c r="O1039" s="9" t="str">
        <f>VLOOKUP('Consolidtaed Data'!$D6315,'[1]Sales People'!$A:$B,2,0)</f>
        <v>Joshua Cook</v>
      </c>
      <c r="P1039" s="9" t="str">
        <f>VLOOKUP('Consolidtaed Data'!$E6315,[1]Customers!$A:$B,2,0)</f>
        <v>Jimmy Wood</v>
      </c>
      <c r="Q1039" s="11">
        <f>WEEKDAY('Consolidtaed Data'!$F6315)</f>
        <v>7</v>
      </c>
      <c r="R1039" s="9">
        <f>MONTH('Consolidtaed Data'!$F6315)</f>
        <v>4</v>
      </c>
      <c r="S1039" s="9" t="str">
        <f>TEXT(Table3[[#This Row],[Purchase Date]],"MMMM")</f>
        <v>March</v>
      </c>
      <c r="T1039" s="9">
        <f>YEAR('Consolidtaed Data'!$F6315)</f>
        <v>2021</v>
      </c>
    </row>
    <row r="1040" spans="1:20" x14ac:dyDescent="0.3">
      <c r="A1040" s="9" t="s">
        <v>1939</v>
      </c>
      <c r="B1040" s="9" t="s">
        <v>360</v>
      </c>
      <c r="C1040" s="9" t="s">
        <v>472</v>
      </c>
      <c r="D1040" s="9" t="s">
        <v>68</v>
      </c>
      <c r="E1040" s="9" t="s">
        <v>488</v>
      </c>
      <c r="F1040" s="10">
        <v>43905</v>
      </c>
      <c r="G1040" s="10" t="str">
        <f>VLOOKUP(Table3[[#This Row],[Product ID]],[1]Products!$A:$G,2,0)</f>
        <v>Product 59</v>
      </c>
      <c r="H1040" s="22">
        <v>2</v>
      </c>
      <c r="I1040" s="9">
        <f>VLOOKUP('Consolidtaed Data'!$B6334,[1]Products!$A:$G,4,0)</f>
        <v>502</v>
      </c>
      <c r="J1040" s="9">
        <f>VLOOKUP('Consolidtaed Data'!$B6334,[1]Products!$A:$G,3,0)</f>
        <v>296</v>
      </c>
      <c r="K1040" s="9">
        <f>'Consolidtaed Data'!$J6334*'Consolidtaed Data'!$H6334</f>
        <v>648</v>
      </c>
      <c r="L1040" s="9">
        <f>'Consolidtaed Data'!$I6334*'Consolidtaed Data'!$H6334</f>
        <v>771</v>
      </c>
      <c r="M1040" s="9">
        <f>'Consolidtaed Data'!$L6334-'Consolidtaed Data'!$K6334</f>
        <v>82</v>
      </c>
      <c r="N1040" s="9" t="str">
        <f>VLOOKUP('Consolidtaed Data'!$C6334,[1]Locations!$A:$O,2,0)</f>
        <v>Victorville</v>
      </c>
      <c r="O1040" s="9" t="str">
        <f>VLOOKUP('Consolidtaed Data'!$D6334,'[1]Sales People'!$A:$B,2,0)</f>
        <v>Gary Rodriguez</v>
      </c>
      <c r="P1040" s="9" t="str">
        <f>VLOOKUP('Consolidtaed Data'!$E6334,[1]Customers!$A:$B,2,0)</f>
        <v>Henry Bishop</v>
      </c>
      <c r="Q1040" s="11">
        <f>WEEKDAY('Consolidtaed Data'!$F6334)</f>
        <v>1</v>
      </c>
      <c r="R1040" s="9">
        <f>MONTH('Consolidtaed Data'!$F6334)</f>
        <v>4</v>
      </c>
      <c r="S1040" s="9" t="str">
        <f>TEXT(Table3[[#This Row],[Purchase Date]],"MMMM")</f>
        <v>March</v>
      </c>
      <c r="T1040" s="9">
        <f>YEAR('Consolidtaed Data'!$F6334)</f>
        <v>2021</v>
      </c>
    </row>
    <row r="1041" spans="1:20" x14ac:dyDescent="0.3">
      <c r="A1041" s="9" t="s">
        <v>1940</v>
      </c>
      <c r="B1041" s="9" t="s">
        <v>213</v>
      </c>
      <c r="C1041" s="9" t="s">
        <v>423</v>
      </c>
      <c r="D1041" s="9" t="s">
        <v>153</v>
      </c>
      <c r="E1041" s="9" t="s">
        <v>1731</v>
      </c>
      <c r="F1041" s="10">
        <v>43905</v>
      </c>
      <c r="G1041" s="10" t="str">
        <f>VLOOKUP(Table3[[#This Row],[Product ID]],[1]Products!$A:$G,2,0)</f>
        <v>Product 68</v>
      </c>
      <c r="H1041" s="22">
        <v>2</v>
      </c>
      <c r="I1041" s="9">
        <f>VLOOKUP('Consolidtaed Data'!$B6544,[1]Products!$A:$G,4,0)</f>
        <v>1972</v>
      </c>
      <c r="J1041" s="9">
        <f>VLOOKUP('Consolidtaed Data'!$B6544,[1]Products!$A:$G,3,0)</f>
        <v>1321</v>
      </c>
      <c r="K1041" s="9">
        <f>'Consolidtaed Data'!$J6544*'Consolidtaed Data'!$H6544</f>
        <v>292</v>
      </c>
      <c r="L1041" s="9">
        <f>'Consolidtaed Data'!$I6544*'Consolidtaed Data'!$H6544</f>
        <v>356</v>
      </c>
      <c r="M1041" s="9">
        <f>'Consolidtaed Data'!$L6544-'Consolidtaed Data'!$K6544</f>
        <v>408</v>
      </c>
      <c r="N1041" s="9" t="str">
        <f>VLOOKUP('Consolidtaed Data'!$C6544,[1]Locations!$A:$O,2,0)</f>
        <v>Chula Vista</v>
      </c>
      <c r="O1041" s="9" t="str">
        <f>VLOOKUP('Consolidtaed Data'!$D6544,'[1]Sales People'!$A:$B,2,0)</f>
        <v>Kenneth Fields</v>
      </c>
      <c r="P1041" s="9" t="str">
        <f>VLOOKUP('Consolidtaed Data'!$E6544,[1]Customers!$A:$B,2,0)</f>
        <v>Joshua Bennett</v>
      </c>
      <c r="Q1041" s="11">
        <f>WEEKDAY('Consolidtaed Data'!$F6544)</f>
        <v>4</v>
      </c>
      <c r="R1041" s="9">
        <f>MONTH('Consolidtaed Data'!$F6544)</f>
        <v>5</v>
      </c>
      <c r="S1041" s="9" t="str">
        <f>TEXT(Table3[[#This Row],[Purchase Date]],"MMMM")</f>
        <v>March</v>
      </c>
      <c r="T1041" s="9">
        <f>YEAR('Consolidtaed Data'!$F6544)</f>
        <v>2021</v>
      </c>
    </row>
    <row r="1042" spans="1:20" x14ac:dyDescent="0.3">
      <c r="A1042" s="9" t="s">
        <v>1941</v>
      </c>
      <c r="B1042" s="9" t="s">
        <v>712</v>
      </c>
      <c r="C1042" s="9" t="s">
        <v>30</v>
      </c>
      <c r="D1042" s="9" t="s">
        <v>123</v>
      </c>
      <c r="E1042" s="9" t="s">
        <v>534</v>
      </c>
      <c r="F1042" s="10">
        <v>43905</v>
      </c>
      <c r="G1042" s="10" t="str">
        <f>VLOOKUP(Table3[[#This Row],[Product ID]],[1]Products!$A:$G,2,0)</f>
        <v>Product 32</v>
      </c>
      <c r="H1042" s="22">
        <v>1</v>
      </c>
      <c r="I1042" s="9">
        <f>VLOOKUP('Consolidtaed Data'!$B7273,[1]Products!$A:$G,4,0)</f>
        <v>2396</v>
      </c>
      <c r="J1042" s="9">
        <f>VLOOKUP('Consolidtaed Data'!$B7273,[1]Products!$A:$G,3,0)</f>
        <v>1965</v>
      </c>
      <c r="K1042" s="9">
        <f>'Consolidtaed Data'!$J7273*'Consolidtaed Data'!$H7273</f>
        <v>2732</v>
      </c>
      <c r="L1042" s="9">
        <f>'Consolidtaed Data'!$I7273*'Consolidtaed Data'!$H7273</f>
        <v>4476</v>
      </c>
      <c r="M1042" s="9">
        <f>'Consolidtaed Data'!$L7273-'Consolidtaed Data'!$K7273</f>
        <v>248</v>
      </c>
      <c r="N1042" s="9" t="str">
        <f>VLOOKUP('Consolidtaed Data'!$C7273,[1]Locations!$A:$O,2,0)</f>
        <v>Moreno Valley</v>
      </c>
      <c r="O1042" s="9" t="str">
        <f>VLOOKUP('Consolidtaed Data'!$D7273,'[1]Sales People'!$A:$B,2,0)</f>
        <v>Carl Elliott</v>
      </c>
      <c r="P1042" s="9" t="str">
        <f>VLOOKUP('Consolidtaed Data'!$E7273,[1]Customers!$A:$B,2,0)</f>
        <v>Samuel Fowler</v>
      </c>
      <c r="Q1042" s="11">
        <f>WEEKDAY('Consolidtaed Data'!$F7273)</f>
        <v>3</v>
      </c>
      <c r="R1042" s="9">
        <f>MONTH('Consolidtaed Data'!$F7273)</f>
        <v>7</v>
      </c>
      <c r="S1042" s="9" t="str">
        <f>TEXT(Table3[[#This Row],[Purchase Date]],"MMMM")</f>
        <v>March</v>
      </c>
      <c r="T1042" s="9">
        <f>YEAR('Consolidtaed Data'!$F7273)</f>
        <v>2021</v>
      </c>
    </row>
    <row r="1043" spans="1:20" x14ac:dyDescent="0.3">
      <c r="A1043" s="9" t="s">
        <v>1942</v>
      </c>
      <c r="B1043" s="9" t="s">
        <v>418</v>
      </c>
      <c r="C1043" s="9" t="s">
        <v>325</v>
      </c>
      <c r="D1043" s="9" t="s">
        <v>241</v>
      </c>
      <c r="E1043" s="9" t="s">
        <v>1761</v>
      </c>
      <c r="F1043" s="10">
        <v>43905</v>
      </c>
      <c r="G1043" s="10" t="str">
        <f>VLOOKUP(Table3[[#This Row],[Product ID]],[1]Products!$A:$G,2,0)</f>
        <v>Product 82</v>
      </c>
      <c r="H1043" s="22">
        <v>2</v>
      </c>
      <c r="I1043" s="9">
        <f>VLOOKUP('Consolidtaed Data'!$B7847,[1]Products!$A:$G,4,0)</f>
        <v>596</v>
      </c>
      <c r="J1043" s="9">
        <f>VLOOKUP('Consolidtaed Data'!$B7847,[1]Products!$A:$G,3,0)</f>
        <v>358</v>
      </c>
      <c r="K1043" s="9">
        <f>'Consolidtaed Data'!$J7847*'Consolidtaed Data'!$H7847</f>
        <v>292</v>
      </c>
      <c r="L1043" s="9">
        <f>'Consolidtaed Data'!$I7847*'Consolidtaed Data'!$H7847</f>
        <v>356</v>
      </c>
      <c r="M1043" s="9">
        <f>'Consolidtaed Data'!$L7847-'Consolidtaed Data'!$K7847</f>
        <v>2685</v>
      </c>
      <c r="N1043" s="9" t="str">
        <f>VLOOKUP('Consolidtaed Data'!$C7847,[1]Locations!$A:$O,2,0)</f>
        <v>Pasadena</v>
      </c>
      <c r="O1043" s="9" t="str">
        <f>VLOOKUP('Consolidtaed Data'!$D7847,'[1]Sales People'!$A:$B,2,0)</f>
        <v>Joe Sims</v>
      </c>
      <c r="P1043" s="9" t="str">
        <f>VLOOKUP('Consolidtaed Data'!$E7847,[1]Customers!$A:$B,2,0)</f>
        <v>Christopher Johnston</v>
      </c>
      <c r="Q1043" s="11">
        <f>WEEKDAY('Consolidtaed Data'!$F7847)</f>
        <v>5</v>
      </c>
      <c r="R1043" s="9">
        <f>MONTH('Consolidtaed Data'!$F7847)</f>
        <v>8</v>
      </c>
      <c r="S1043" s="9" t="str">
        <f>TEXT(Table3[[#This Row],[Purchase Date]],"MMMM")</f>
        <v>March</v>
      </c>
      <c r="T1043" s="9">
        <f>YEAR('Consolidtaed Data'!$F7847)</f>
        <v>2021</v>
      </c>
    </row>
    <row r="1044" spans="1:20" x14ac:dyDescent="0.3">
      <c r="A1044" s="9" t="s">
        <v>1943</v>
      </c>
      <c r="B1044" s="9" t="s">
        <v>336</v>
      </c>
      <c r="C1044" s="9" t="s">
        <v>157</v>
      </c>
      <c r="D1044" s="9" t="s">
        <v>35</v>
      </c>
      <c r="E1044" s="9" t="s">
        <v>1148</v>
      </c>
      <c r="F1044" s="10">
        <v>43905</v>
      </c>
      <c r="G1044" s="10" t="str">
        <f>VLOOKUP(Table3[[#This Row],[Product ID]],[1]Products!$A:$G,2,0)</f>
        <v>Product 78</v>
      </c>
      <c r="H1044" s="22">
        <v>1</v>
      </c>
      <c r="I1044" s="9">
        <f>VLOOKUP('Consolidtaed Data'!$B7915,[1]Products!$A:$G,4,0)</f>
        <v>2495</v>
      </c>
      <c r="J1044" s="9">
        <f>VLOOKUP('Consolidtaed Data'!$B7915,[1]Products!$A:$G,3,0)</f>
        <v>1896</v>
      </c>
      <c r="K1044" s="9">
        <f>'Consolidtaed Data'!$J7915*'Consolidtaed Data'!$H7915</f>
        <v>2613</v>
      </c>
      <c r="L1044" s="9">
        <f>'Consolidtaed Data'!$I7915*'Consolidtaed Data'!$H7915</f>
        <v>5124</v>
      </c>
      <c r="M1044" s="9">
        <f>'Consolidtaed Data'!$L7915-'Consolidtaed Data'!$K7915</f>
        <v>123</v>
      </c>
      <c r="N1044" s="9" t="str">
        <f>VLOOKUP('Consolidtaed Data'!$C7915,[1]Locations!$A:$O,2,0)</f>
        <v>East Los Angeles</v>
      </c>
      <c r="O1044" s="9" t="str">
        <f>VLOOKUP('Consolidtaed Data'!$D7915,'[1]Sales People'!$A:$B,2,0)</f>
        <v>Christopher Tucker</v>
      </c>
      <c r="P1044" s="9" t="str">
        <f>VLOOKUP('Consolidtaed Data'!$E7915,[1]Customers!$A:$B,2,0)</f>
        <v>Edward Mason</v>
      </c>
      <c r="Q1044" s="11">
        <f>WEEKDAY('Consolidtaed Data'!$F7915)</f>
        <v>4</v>
      </c>
      <c r="R1044" s="9">
        <f>MONTH('Consolidtaed Data'!$F7915)</f>
        <v>8</v>
      </c>
      <c r="S1044" s="9" t="str">
        <f>TEXT(Table3[[#This Row],[Purchase Date]],"MMMM")</f>
        <v>March</v>
      </c>
      <c r="T1044" s="9">
        <f>YEAR('Consolidtaed Data'!$F7915)</f>
        <v>2021</v>
      </c>
    </row>
    <row r="1045" spans="1:20" x14ac:dyDescent="0.3">
      <c r="A1045" s="9" t="s">
        <v>1945</v>
      </c>
      <c r="B1045" s="9" t="s">
        <v>191</v>
      </c>
      <c r="C1045" s="9" t="s">
        <v>55</v>
      </c>
      <c r="D1045" s="9" t="s">
        <v>131</v>
      </c>
      <c r="E1045" s="9" t="s">
        <v>1857</v>
      </c>
      <c r="F1045" s="10">
        <v>43905</v>
      </c>
      <c r="G1045" s="10" t="str">
        <f>VLOOKUP(Table3[[#This Row],[Product ID]],[1]Products!$A:$G,2,0)</f>
        <v>Product 36</v>
      </c>
      <c r="H1045" s="22">
        <v>1</v>
      </c>
      <c r="I1045" s="9">
        <f>VLOOKUP('Consolidtaed Data'!$B8257,[1]Products!$A:$G,4,0)</f>
        <v>1862</v>
      </c>
      <c r="J1045" s="9">
        <f>VLOOKUP('Consolidtaed Data'!$B8257,[1]Products!$A:$G,3,0)</f>
        <v>1173</v>
      </c>
      <c r="K1045" s="9">
        <f>'Consolidtaed Data'!$J8257*'Consolidtaed Data'!$H8257</f>
        <v>2700</v>
      </c>
      <c r="L1045" s="9">
        <f>'Consolidtaed Data'!$I8257*'Consolidtaed Data'!$H8257</f>
        <v>4500</v>
      </c>
      <c r="M1045" s="9">
        <f>'Consolidtaed Data'!$L8257-'Consolidtaed Data'!$K8257</f>
        <v>360</v>
      </c>
      <c r="N1045" s="9" t="str">
        <f>VLOOKUP('Consolidtaed Data'!$C8257,[1]Locations!$A:$O,2,0)</f>
        <v>Long Beach</v>
      </c>
      <c r="O1045" s="9" t="str">
        <f>VLOOKUP('Consolidtaed Data'!$D8257,'[1]Sales People'!$A:$B,2,0)</f>
        <v>Ryan Butler</v>
      </c>
      <c r="P1045" s="9" t="str">
        <f>VLOOKUP('Consolidtaed Data'!$E8257,[1]Customers!$A:$B,2,0)</f>
        <v>Ernest Austin</v>
      </c>
      <c r="Q1045" s="11">
        <f>WEEKDAY('Consolidtaed Data'!$F8257)</f>
        <v>2</v>
      </c>
      <c r="R1045" s="9">
        <f>MONTH('Consolidtaed Data'!$F8257)</f>
        <v>9</v>
      </c>
      <c r="S1045" s="9" t="str">
        <f>TEXT(Table3[[#This Row],[Purchase Date]],"MMMM")</f>
        <v>March</v>
      </c>
      <c r="T1045" s="9">
        <f>YEAR('Consolidtaed Data'!$F8257)</f>
        <v>2021</v>
      </c>
    </row>
    <row r="1046" spans="1:20" x14ac:dyDescent="0.3">
      <c r="A1046" s="9" t="s">
        <v>1946</v>
      </c>
      <c r="B1046" s="9" t="s">
        <v>139</v>
      </c>
      <c r="C1046" s="9" t="s">
        <v>462</v>
      </c>
      <c r="D1046" s="9" t="s">
        <v>241</v>
      </c>
      <c r="E1046" s="9" t="s">
        <v>1131</v>
      </c>
      <c r="F1046" s="10">
        <v>43905</v>
      </c>
      <c r="G1046" s="10" t="str">
        <f>VLOOKUP(Table3[[#This Row],[Product ID]],[1]Products!$A:$G,2,0)</f>
        <v>Product 13</v>
      </c>
      <c r="H1046" s="22">
        <v>3</v>
      </c>
      <c r="I1046" s="9">
        <f>VLOOKUP('Consolidtaed Data'!$B8551,[1]Products!$A:$G,4,0)</f>
        <v>1178</v>
      </c>
      <c r="J1046" s="9">
        <f>VLOOKUP('Consolidtaed Data'!$B8551,[1]Products!$A:$G,3,0)</f>
        <v>683</v>
      </c>
      <c r="K1046" s="9">
        <f>'Consolidtaed Data'!$J8551*'Consolidtaed Data'!$H8551</f>
        <v>4197</v>
      </c>
      <c r="L1046" s="9">
        <f>'Consolidtaed Data'!$I8551*'Consolidtaed Data'!$H8551</f>
        <v>6882</v>
      </c>
      <c r="M1046" s="9">
        <f>'Consolidtaed Data'!$L8551-'Consolidtaed Data'!$K8551</f>
        <v>4400</v>
      </c>
      <c r="N1046" s="9" t="str">
        <f>VLOOKUP('Consolidtaed Data'!$C8551,[1]Locations!$A:$O,2,0)</f>
        <v>Fullerton</v>
      </c>
      <c r="O1046" s="9" t="str">
        <f>VLOOKUP('Consolidtaed Data'!$D8551,'[1]Sales People'!$A:$B,2,0)</f>
        <v>Roger Ramos</v>
      </c>
      <c r="P1046" s="9" t="str">
        <f>VLOOKUP('Consolidtaed Data'!$E8551,[1]Customers!$A:$B,2,0)</f>
        <v>Fred Russell</v>
      </c>
      <c r="Q1046" s="11">
        <f>WEEKDAY('Consolidtaed Data'!$F8551)</f>
        <v>3</v>
      </c>
      <c r="R1046" s="9">
        <f>MONTH('Consolidtaed Data'!$F8551)</f>
        <v>10</v>
      </c>
      <c r="S1046" s="9" t="str">
        <f>TEXT(Table3[[#This Row],[Purchase Date]],"MMMM")</f>
        <v>March</v>
      </c>
      <c r="T1046" s="9">
        <f>YEAR('Consolidtaed Data'!$F8551)</f>
        <v>2021</v>
      </c>
    </row>
    <row r="1047" spans="1:20" x14ac:dyDescent="0.3">
      <c r="A1047" s="9" t="s">
        <v>1947</v>
      </c>
      <c r="B1047" s="9" t="s">
        <v>495</v>
      </c>
      <c r="C1047" s="9" t="s">
        <v>30</v>
      </c>
      <c r="D1047" s="9" t="s">
        <v>326</v>
      </c>
      <c r="E1047" s="9" t="s">
        <v>836</v>
      </c>
      <c r="F1047" s="10">
        <v>43905</v>
      </c>
      <c r="G1047" s="10" t="str">
        <f>VLOOKUP(Table3[[#This Row],[Product ID]],[1]Products!$A:$G,2,0)</f>
        <v>Product 15</v>
      </c>
      <c r="H1047" s="22">
        <v>1</v>
      </c>
      <c r="I1047" s="9">
        <f>VLOOKUP('Consolidtaed Data'!$B8596,[1]Products!$A:$G,4,0)</f>
        <v>2410</v>
      </c>
      <c r="J1047" s="9">
        <f>VLOOKUP('Consolidtaed Data'!$B8596,[1]Products!$A:$G,3,0)</f>
        <v>1518</v>
      </c>
      <c r="K1047" s="9">
        <f>'Consolidtaed Data'!$J8596*'Consolidtaed Data'!$H8596</f>
        <v>1767</v>
      </c>
      <c r="L1047" s="9">
        <f>'Consolidtaed Data'!$I8596*'Consolidtaed Data'!$H8596</f>
        <v>3156</v>
      </c>
      <c r="M1047" s="9">
        <f>'Consolidtaed Data'!$L8596-'Consolidtaed Data'!$K8596</f>
        <v>827</v>
      </c>
      <c r="N1047" s="9" t="str">
        <f>VLOOKUP('Consolidtaed Data'!$C8596,[1]Locations!$A:$O,2,0)</f>
        <v>Garden Grove</v>
      </c>
      <c r="O1047" s="9" t="str">
        <f>VLOOKUP('Consolidtaed Data'!$D8596,'[1]Sales People'!$A:$B,2,0)</f>
        <v>Justin Lynch</v>
      </c>
      <c r="P1047" s="9" t="str">
        <f>VLOOKUP('Consolidtaed Data'!$E8596,[1]Customers!$A:$B,2,0)</f>
        <v>Jeremy Arnold</v>
      </c>
      <c r="Q1047" s="11">
        <f>WEEKDAY('Consolidtaed Data'!$F8596)</f>
        <v>6</v>
      </c>
      <c r="R1047" s="9">
        <f>MONTH('Consolidtaed Data'!$F8596)</f>
        <v>10</v>
      </c>
      <c r="S1047" s="9" t="str">
        <f>TEXT(Table3[[#This Row],[Purchase Date]],"MMMM")</f>
        <v>March</v>
      </c>
      <c r="T1047" s="9">
        <f>YEAR('Consolidtaed Data'!$F8596)</f>
        <v>2021</v>
      </c>
    </row>
    <row r="1048" spans="1:20" x14ac:dyDescent="0.3">
      <c r="A1048" s="9" t="s">
        <v>1948</v>
      </c>
      <c r="B1048" s="9" t="s">
        <v>172</v>
      </c>
      <c r="C1048" s="9" t="s">
        <v>104</v>
      </c>
      <c r="D1048" s="9" t="s">
        <v>197</v>
      </c>
      <c r="E1048" s="9" t="s">
        <v>1357</v>
      </c>
      <c r="F1048" s="10">
        <v>43905</v>
      </c>
      <c r="G1048" s="10" t="str">
        <f>VLOOKUP(Table3[[#This Row],[Product ID]],[1]Products!$A:$G,2,0)</f>
        <v>Product 4</v>
      </c>
      <c r="H1048" s="22">
        <v>4</v>
      </c>
      <c r="I1048" s="9">
        <f>VLOOKUP('Consolidtaed Data'!$B8665,[1]Products!$A:$G,4,0)</f>
        <v>1638</v>
      </c>
      <c r="J1048" s="9">
        <f>VLOOKUP('Consolidtaed Data'!$B8665,[1]Products!$A:$G,3,0)</f>
        <v>1261</v>
      </c>
      <c r="K1048" s="9">
        <f>'Consolidtaed Data'!$J8665*'Consolidtaed Data'!$H8665</f>
        <v>1067</v>
      </c>
      <c r="L1048" s="9">
        <f>'Consolidtaed Data'!$I8665*'Consolidtaed Data'!$H8665</f>
        <v>1809</v>
      </c>
      <c r="M1048" s="9">
        <f>'Consolidtaed Data'!$L8665-'Consolidtaed Data'!$K8665</f>
        <v>492</v>
      </c>
      <c r="N1048" s="9" t="str">
        <f>VLOOKUP('Consolidtaed Data'!$C8665,[1]Locations!$A:$O,2,0)</f>
        <v>Irvine</v>
      </c>
      <c r="O1048" s="9" t="str">
        <f>VLOOKUP('Consolidtaed Data'!$D8665,'[1]Sales People'!$A:$B,2,0)</f>
        <v>John Reyes</v>
      </c>
      <c r="P1048" s="9" t="str">
        <f>VLOOKUP('Consolidtaed Data'!$E8665,[1]Customers!$A:$B,2,0)</f>
        <v>Willie Harrison</v>
      </c>
      <c r="Q1048" s="11">
        <f>WEEKDAY('Consolidtaed Data'!$F8665)</f>
        <v>4</v>
      </c>
      <c r="R1048" s="9">
        <f>MONTH('Consolidtaed Data'!$F8665)</f>
        <v>10</v>
      </c>
      <c r="S1048" s="9" t="str">
        <f>TEXT(Table3[[#This Row],[Purchase Date]],"MMMM")</f>
        <v>March</v>
      </c>
      <c r="T1048" s="9">
        <f>YEAR('Consolidtaed Data'!$F8665)</f>
        <v>2021</v>
      </c>
    </row>
    <row r="1049" spans="1:20" x14ac:dyDescent="0.3">
      <c r="A1049" s="9" t="s">
        <v>1949</v>
      </c>
      <c r="B1049" s="9" t="s">
        <v>76</v>
      </c>
      <c r="C1049" s="9" t="s">
        <v>94</v>
      </c>
      <c r="D1049" s="9" t="s">
        <v>31</v>
      </c>
      <c r="E1049" s="9" t="s">
        <v>242</v>
      </c>
      <c r="F1049" s="10">
        <v>43905</v>
      </c>
      <c r="G1049" s="10" t="str">
        <f>VLOOKUP(Table3[[#This Row],[Product ID]],[1]Products!$A:$G,2,0)</f>
        <v>Product 19</v>
      </c>
      <c r="H1049" s="22">
        <v>1</v>
      </c>
      <c r="I1049" s="9">
        <f>VLOOKUP('Consolidtaed Data'!$B9521,[1]Products!$A:$G,4,0)</f>
        <v>1351</v>
      </c>
      <c r="J1049" s="9">
        <f>VLOOKUP('Consolidtaed Data'!$B9521,[1]Products!$A:$G,3,0)</f>
        <v>1108</v>
      </c>
      <c r="K1049" s="9">
        <f>'Consolidtaed Data'!$J9521*'Consolidtaed Data'!$H9521</f>
        <v>1072</v>
      </c>
      <c r="L1049" s="9">
        <f>'Consolidtaed Data'!$I9521*'Consolidtaed Data'!$H9521</f>
        <v>1600</v>
      </c>
      <c r="M1049" s="9">
        <f>'Consolidtaed Data'!$L9521-'Consolidtaed Data'!$K9521</f>
        <v>206</v>
      </c>
      <c r="N1049" s="9" t="str">
        <f>VLOOKUP('Consolidtaed Data'!$C9521,[1]Locations!$A:$O,2,0)</f>
        <v>El Monte</v>
      </c>
      <c r="O1049" s="9" t="str">
        <f>VLOOKUP('Consolidtaed Data'!$D9521,'[1]Sales People'!$A:$B,2,0)</f>
        <v>Roger Robertson</v>
      </c>
      <c r="P1049" s="9" t="str">
        <f>VLOOKUP('Consolidtaed Data'!$E9521,[1]Customers!$A:$B,2,0)</f>
        <v>Jimmy Ray</v>
      </c>
      <c r="Q1049" s="11">
        <f>WEEKDAY('Consolidtaed Data'!$F9521)</f>
        <v>3</v>
      </c>
      <c r="R1049" s="9">
        <f>MONTH('Consolidtaed Data'!$F9521)</f>
        <v>12</v>
      </c>
      <c r="S1049" s="9" t="str">
        <f>TEXT(Table3[[#This Row],[Purchase Date]],"MMMM")</f>
        <v>March</v>
      </c>
      <c r="T1049" s="9">
        <f>YEAR('Consolidtaed Data'!$F9521)</f>
        <v>2021</v>
      </c>
    </row>
    <row r="1050" spans="1:20" x14ac:dyDescent="0.3">
      <c r="A1050" s="9" t="s">
        <v>1951</v>
      </c>
      <c r="B1050" s="9" t="s">
        <v>79</v>
      </c>
      <c r="C1050" s="9" t="s">
        <v>12</v>
      </c>
      <c r="D1050" s="9" t="s">
        <v>17</v>
      </c>
      <c r="E1050" s="9" t="s">
        <v>1342</v>
      </c>
      <c r="F1050" s="10">
        <v>43905</v>
      </c>
      <c r="G1050" s="10" t="str">
        <f>VLOOKUP(Table3[[#This Row],[Product ID]],[1]Products!$A:$G,2,0)</f>
        <v>Product 80</v>
      </c>
      <c r="H1050" s="22">
        <v>4</v>
      </c>
      <c r="I1050" s="9">
        <f>VLOOKUP('Consolidtaed Data'!$B9668,[1]Products!$A:$G,4,0)</f>
        <v>35</v>
      </c>
      <c r="J1050" s="9">
        <f>VLOOKUP('Consolidtaed Data'!$B9668,[1]Products!$A:$G,3,0)</f>
        <v>22</v>
      </c>
      <c r="K1050" s="9">
        <f>'Consolidtaed Data'!$J9668*'Consolidtaed Data'!$H9668</f>
        <v>376</v>
      </c>
      <c r="L1050" s="9">
        <f>'Consolidtaed Data'!$I9668*'Consolidtaed Data'!$H9668</f>
        <v>458</v>
      </c>
      <c r="M1050" s="9">
        <f>'Consolidtaed Data'!$L9668-'Consolidtaed Data'!$K9668</f>
        <v>102</v>
      </c>
      <c r="N1050" s="9" t="str">
        <f>VLOOKUP('Consolidtaed Data'!$C9668,[1]Locations!$A:$O,2,0)</f>
        <v>West Covina</v>
      </c>
      <c r="O1050" s="9" t="str">
        <f>VLOOKUP('Consolidtaed Data'!$D9668,'[1]Sales People'!$A:$B,2,0)</f>
        <v>Martin Carr</v>
      </c>
      <c r="P1050" s="9" t="str">
        <f>VLOOKUP('Consolidtaed Data'!$E9668,[1]Customers!$A:$B,2,0)</f>
        <v>Robert Ferguson</v>
      </c>
      <c r="Q1050" s="11">
        <f>WEEKDAY('Consolidtaed Data'!$F9668)</f>
        <v>6</v>
      </c>
      <c r="R1050" s="9">
        <f>MONTH('Consolidtaed Data'!$F9668)</f>
        <v>12</v>
      </c>
      <c r="S1050" s="9" t="str">
        <f>TEXT(Table3[[#This Row],[Purchase Date]],"MMMM")</f>
        <v>March</v>
      </c>
      <c r="T1050" s="9">
        <f>YEAR('Consolidtaed Data'!$F9668)</f>
        <v>2021</v>
      </c>
    </row>
    <row r="1051" spans="1:20" x14ac:dyDescent="0.3">
      <c r="A1051" s="9" t="s">
        <v>1952</v>
      </c>
      <c r="B1051" s="9" t="s">
        <v>298</v>
      </c>
      <c r="C1051" s="9" t="s">
        <v>201</v>
      </c>
      <c r="D1051" s="9" t="s">
        <v>161</v>
      </c>
      <c r="E1051" s="9" t="s">
        <v>320</v>
      </c>
      <c r="F1051" s="10">
        <v>43906</v>
      </c>
      <c r="G1051" s="10" t="str">
        <f>VLOOKUP(Table3[[#This Row],[Product ID]],[1]Products!$A:$G,2,0)</f>
        <v>Product 53</v>
      </c>
      <c r="H1051" s="22">
        <v>4</v>
      </c>
      <c r="I1051" s="9">
        <f>VLOOKUP('Consolidtaed Data'!$B5757,[1]Products!$A:$G,4,0)</f>
        <v>2257</v>
      </c>
      <c r="J1051" s="9">
        <f>VLOOKUP('Consolidtaed Data'!$B5757,[1]Products!$A:$G,3,0)</f>
        <v>1535</v>
      </c>
      <c r="K1051" s="9">
        <f>'Consolidtaed Data'!$J5757*'Consolidtaed Data'!$H5757</f>
        <v>945</v>
      </c>
      <c r="L1051" s="9">
        <f>'Consolidtaed Data'!$I5757*'Consolidtaed Data'!$H5757</f>
        <v>1889</v>
      </c>
      <c r="M1051" s="9">
        <f>'Consolidtaed Data'!$L5757-'Consolidtaed Data'!$K5757</f>
        <v>984</v>
      </c>
      <c r="N1051" s="9" t="str">
        <f>VLOOKUP('Consolidtaed Data'!$C5757,[1]Locations!$A:$O,2,0)</f>
        <v>Rialto</v>
      </c>
      <c r="O1051" s="9" t="str">
        <f>VLOOKUP('Consolidtaed Data'!$D5757,'[1]Sales People'!$A:$B,2,0)</f>
        <v>Roger Ramos</v>
      </c>
      <c r="P1051" s="9" t="str">
        <f>VLOOKUP('Consolidtaed Data'!$E5757,[1]Customers!$A:$B,2,0)</f>
        <v>Mark Kim</v>
      </c>
      <c r="Q1051" s="11">
        <f>WEEKDAY('Consolidtaed Data'!$F5757)</f>
        <v>2</v>
      </c>
      <c r="R1051" s="9">
        <f>MONTH('Consolidtaed Data'!$F5757)</f>
        <v>3</v>
      </c>
      <c r="S1051" s="9" t="str">
        <f>TEXT(Table3[[#This Row],[Purchase Date]],"MMMM")</f>
        <v>March</v>
      </c>
      <c r="T1051" s="9">
        <f>YEAR('Consolidtaed Data'!$F5757)</f>
        <v>2021</v>
      </c>
    </row>
    <row r="1052" spans="1:20" x14ac:dyDescent="0.3">
      <c r="A1052" s="9" t="s">
        <v>1954</v>
      </c>
      <c r="B1052" s="9" t="s">
        <v>411</v>
      </c>
      <c r="C1052" s="9" t="s">
        <v>205</v>
      </c>
      <c r="D1052" s="9" t="s">
        <v>73</v>
      </c>
      <c r="E1052" s="9" t="s">
        <v>74</v>
      </c>
      <c r="F1052" s="10">
        <v>43906</v>
      </c>
      <c r="G1052" s="10" t="str">
        <f>VLOOKUP(Table3[[#This Row],[Product ID]],[1]Products!$A:$G,2,0)</f>
        <v>Product 27</v>
      </c>
      <c r="H1052" s="22">
        <v>2</v>
      </c>
      <c r="I1052" s="9">
        <f>VLOOKUP('Consolidtaed Data'!$B5814,[1]Products!$A:$G,4,0)</f>
        <v>947</v>
      </c>
      <c r="J1052" s="9">
        <f>VLOOKUP('Consolidtaed Data'!$B5814,[1]Products!$A:$G,3,0)</f>
        <v>786</v>
      </c>
      <c r="K1052" s="9">
        <f>'Consolidtaed Data'!$J5814*'Consolidtaed Data'!$H5814</f>
        <v>4692</v>
      </c>
      <c r="L1052" s="9">
        <f>'Consolidtaed Data'!$I5814*'Consolidtaed Data'!$H5814</f>
        <v>7448</v>
      </c>
      <c r="M1052" s="9">
        <f>'Consolidtaed Data'!$L5814-'Consolidtaed Data'!$K5814</f>
        <v>51</v>
      </c>
      <c r="N1052" s="9" t="str">
        <f>VLOOKUP('Consolidtaed Data'!$C5814,[1]Locations!$A:$O,2,0)</f>
        <v>San Bernardino</v>
      </c>
      <c r="O1052" s="9" t="str">
        <f>VLOOKUP('Consolidtaed Data'!$D5814,'[1]Sales People'!$A:$B,2,0)</f>
        <v>Fred Robertson</v>
      </c>
      <c r="P1052" s="9" t="str">
        <f>VLOOKUP('Consolidtaed Data'!$E5814,[1]Customers!$A:$B,2,0)</f>
        <v>Jeremy Wilson</v>
      </c>
      <c r="Q1052" s="11">
        <f>WEEKDAY('Consolidtaed Data'!$F5814)</f>
        <v>6</v>
      </c>
      <c r="R1052" s="9">
        <f>MONTH('Consolidtaed Data'!$F5814)</f>
        <v>3</v>
      </c>
      <c r="S1052" s="9" t="str">
        <f>TEXT(Table3[[#This Row],[Purchase Date]],"MMMM")</f>
        <v>March</v>
      </c>
      <c r="T1052" s="9">
        <f>YEAR('Consolidtaed Data'!$F5814)</f>
        <v>2021</v>
      </c>
    </row>
    <row r="1053" spans="1:20" x14ac:dyDescent="0.3">
      <c r="A1053" s="9" t="s">
        <v>1955</v>
      </c>
      <c r="B1053" s="9" t="s">
        <v>156</v>
      </c>
      <c r="C1053" s="9" t="s">
        <v>635</v>
      </c>
      <c r="D1053" s="9" t="s">
        <v>68</v>
      </c>
      <c r="E1053" s="9" t="s">
        <v>258</v>
      </c>
      <c r="F1053" s="10">
        <v>43906</v>
      </c>
      <c r="G1053" s="10" t="str">
        <f>VLOOKUP(Table3[[#This Row],[Product ID]],[1]Products!$A:$G,2,0)</f>
        <v>Product 21</v>
      </c>
      <c r="H1053" s="22">
        <v>1</v>
      </c>
      <c r="I1053" s="9">
        <f>VLOOKUP('Consolidtaed Data'!$B6264,[1]Products!$A:$G,4,0)</f>
        <v>400</v>
      </c>
      <c r="J1053" s="9">
        <f>VLOOKUP('Consolidtaed Data'!$B6264,[1]Products!$A:$G,3,0)</f>
        <v>208</v>
      </c>
      <c r="K1053" s="9">
        <f>'Consolidtaed Data'!$J6264*'Consolidtaed Data'!$H6264</f>
        <v>1774</v>
      </c>
      <c r="L1053" s="9">
        <f>'Consolidtaed Data'!$I6264*'Consolidtaed Data'!$H6264</f>
        <v>2464</v>
      </c>
      <c r="M1053" s="9">
        <f>'Consolidtaed Data'!$L6264-'Consolidtaed Data'!$K6264</f>
        <v>96</v>
      </c>
      <c r="N1053" s="9" t="str">
        <f>VLOOKUP('Consolidtaed Data'!$C6264,[1]Locations!$A:$O,2,0)</f>
        <v>San Mateo</v>
      </c>
      <c r="O1053" s="9" t="str">
        <f>VLOOKUP('Consolidtaed Data'!$D6264,'[1]Sales People'!$A:$B,2,0)</f>
        <v>Henry Nelson</v>
      </c>
      <c r="P1053" s="9" t="str">
        <f>VLOOKUP('Consolidtaed Data'!$E6264,[1]Customers!$A:$B,2,0)</f>
        <v>Anthony Chapman</v>
      </c>
      <c r="Q1053" s="11">
        <f>WEEKDAY('Consolidtaed Data'!$F6264)</f>
        <v>3</v>
      </c>
      <c r="R1053" s="9">
        <f>MONTH('Consolidtaed Data'!$F6264)</f>
        <v>4</v>
      </c>
      <c r="S1053" s="9" t="str">
        <f>TEXT(Table3[[#This Row],[Purchase Date]],"MMMM")</f>
        <v>March</v>
      </c>
      <c r="T1053" s="9">
        <f>YEAR('Consolidtaed Data'!$F6264)</f>
        <v>2021</v>
      </c>
    </row>
    <row r="1054" spans="1:20" x14ac:dyDescent="0.3">
      <c r="A1054" s="9" t="s">
        <v>1956</v>
      </c>
      <c r="B1054" s="9" t="s">
        <v>129</v>
      </c>
      <c r="C1054" s="9" t="s">
        <v>412</v>
      </c>
      <c r="D1054" s="9" t="s">
        <v>402</v>
      </c>
      <c r="E1054" s="9" t="s">
        <v>1597</v>
      </c>
      <c r="F1054" s="10">
        <v>43906</v>
      </c>
      <c r="G1054" s="10" t="str">
        <f>VLOOKUP(Table3[[#This Row],[Product ID]],[1]Products!$A:$G,2,0)</f>
        <v>Product 47</v>
      </c>
      <c r="H1054" s="22">
        <v>1</v>
      </c>
      <c r="I1054" s="9">
        <f>VLOOKUP('Consolidtaed Data'!$B6375,[1]Products!$A:$G,4,0)</f>
        <v>127</v>
      </c>
      <c r="J1054" s="9">
        <f>VLOOKUP('Consolidtaed Data'!$B6375,[1]Products!$A:$G,3,0)</f>
        <v>79</v>
      </c>
      <c r="K1054" s="9">
        <f>'Consolidtaed Data'!$J6375*'Consolidtaed Data'!$H6375</f>
        <v>1965</v>
      </c>
      <c r="L1054" s="9">
        <f>'Consolidtaed Data'!$I6375*'Consolidtaed Data'!$H6375</f>
        <v>2396</v>
      </c>
      <c r="M1054" s="9">
        <f>'Consolidtaed Data'!$L6375-'Consolidtaed Data'!$K6375</f>
        <v>286</v>
      </c>
      <c r="N1054" s="9" t="str">
        <f>VLOOKUP('Consolidtaed Data'!$C6375,[1]Locations!$A:$O,2,0)</f>
        <v>San Diego</v>
      </c>
      <c r="O1054" s="9" t="str">
        <f>VLOOKUP('Consolidtaed Data'!$D6375,'[1]Sales People'!$A:$B,2,0)</f>
        <v>Eugene Holmes</v>
      </c>
      <c r="P1054" s="9" t="str">
        <f>VLOOKUP('Consolidtaed Data'!$E6375,[1]Customers!$A:$B,2,0)</f>
        <v>Lawrence Watson</v>
      </c>
      <c r="Q1054" s="11">
        <f>WEEKDAY('Consolidtaed Data'!$F6375)</f>
        <v>4</v>
      </c>
      <c r="R1054" s="9">
        <f>MONTH('Consolidtaed Data'!$F6375)</f>
        <v>4</v>
      </c>
      <c r="S1054" s="9" t="str">
        <f>TEXT(Table3[[#This Row],[Purchase Date]],"MMMM")</f>
        <v>March</v>
      </c>
      <c r="T1054" s="9">
        <f>YEAR('Consolidtaed Data'!$F6375)</f>
        <v>2021</v>
      </c>
    </row>
    <row r="1055" spans="1:20" x14ac:dyDescent="0.3">
      <c r="A1055" s="9" t="s">
        <v>1957</v>
      </c>
      <c r="B1055" s="9" t="s">
        <v>79</v>
      </c>
      <c r="C1055" s="9" t="s">
        <v>357</v>
      </c>
      <c r="D1055" s="9" t="s">
        <v>83</v>
      </c>
      <c r="E1055" s="9" t="s">
        <v>527</v>
      </c>
      <c r="F1055" s="10">
        <v>43906</v>
      </c>
      <c r="G1055" s="10" t="str">
        <f>VLOOKUP(Table3[[#This Row],[Product ID]],[1]Products!$A:$G,2,0)</f>
        <v>Product 80</v>
      </c>
      <c r="H1055" s="22">
        <v>1</v>
      </c>
      <c r="I1055" s="9">
        <f>VLOOKUP('Consolidtaed Data'!$B6532,[1]Products!$A:$G,4,0)</f>
        <v>2410</v>
      </c>
      <c r="J1055" s="9">
        <f>VLOOKUP('Consolidtaed Data'!$B6532,[1]Products!$A:$G,3,0)</f>
        <v>1518</v>
      </c>
      <c r="K1055" s="9">
        <f>'Consolidtaed Data'!$J6532*'Consolidtaed Data'!$H6532</f>
        <v>971</v>
      </c>
      <c r="L1055" s="9">
        <f>'Consolidtaed Data'!$I6532*'Consolidtaed Data'!$H6532</f>
        <v>1494</v>
      </c>
      <c r="M1055" s="9">
        <f>'Consolidtaed Data'!$L6532-'Consolidtaed Data'!$K6532</f>
        <v>3308</v>
      </c>
      <c r="N1055" s="9" t="str">
        <f>VLOOKUP('Consolidtaed Data'!$C6532,[1]Locations!$A:$O,2,0)</f>
        <v>Hayward</v>
      </c>
      <c r="O1055" s="9" t="str">
        <f>VLOOKUP('Consolidtaed Data'!$D6532,'[1]Sales People'!$A:$B,2,0)</f>
        <v>Henry Nelson</v>
      </c>
      <c r="P1055" s="9" t="str">
        <f>VLOOKUP('Consolidtaed Data'!$E6532,[1]Customers!$A:$B,2,0)</f>
        <v>Roy Shaw</v>
      </c>
      <c r="Q1055" s="11">
        <f>WEEKDAY('Consolidtaed Data'!$F6532)</f>
        <v>4</v>
      </c>
      <c r="R1055" s="9">
        <f>MONTH('Consolidtaed Data'!$F6532)</f>
        <v>5</v>
      </c>
      <c r="S1055" s="9" t="str">
        <f>TEXT(Table3[[#This Row],[Purchase Date]],"MMMM")</f>
        <v>March</v>
      </c>
      <c r="T1055" s="9">
        <f>YEAR('Consolidtaed Data'!$F6532)</f>
        <v>2021</v>
      </c>
    </row>
    <row r="1056" spans="1:20" x14ac:dyDescent="0.3">
      <c r="A1056" s="9" t="s">
        <v>1958</v>
      </c>
      <c r="B1056" s="9" t="s">
        <v>164</v>
      </c>
      <c r="C1056" s="9" t="s">
        <v>94</v>
      </c>
      <c r="D1056" s="9" t="s">
        <v>127</v>
      </c>
      <c r="E1056" s="9" t="s">
        <v>1575</v>
      </c>
      <c r="F1056" s="10">
        <v>43906</v>
      </c>
      <c r="G1056" s="10" t="str">
        <f>VLOOKUP(Table3[[#This Row],[Product ID]],[1]Products!$A:$G,2,0)</f>
        <v>Product 69</v>
      </c>
      <c r="H1056" s="22">
        <v>1</v>
      </c>
      <c r="I1056" s="9">
        <f>VLOOKUP('Consolidtaed Data'!$B6568,[1]Products!$A:$G,4,0)</f>
        <v>2283</v>
      </c>
      <c r="J1056" s="9">
        <f>VLOOKUP('Consolidtaed Data'!$B6568,[1]Products!$A:$G,3,0)</f>
        <v>1484</v>
      </c>
      <c r="K1056" s="9">
        <f>'Consolidtaed Data'!$J6568*'Consolidtaed Data'!$H6568</f>
        <v>3873</v>
      </c>
      <c r="L1056" s="9">
        <f>'Consolidtaed Data'!$I6568*'Consolidtaed Data'!$H6568</f>
        <v>7173</v>
      </c>
      <c r="M1056" s="9">
        <f>'Consolidtaed Data'!$L6568-'Consolidtaed Data'!$K6568</f>
        <v>406</v>
      </c>
      <c r="N1056" s="9" t="str">
        <f>VLOOKUP('Consolidtaed Data'!$C6568,[1]Locations!$A:$O,2,0)</f>
        <v>Pasadena</v>
      </c>
      <c r="O1056" s="9" t="str">
        <f>VLOOKUP('Consolidtaed Data'!$D6568,'[1]Sales People'!$A:$B,2,0)</f>
        <v>Martin Carr</v>
      </c>
      <c r="P1056" s="9" t="str">
        <f>VLOOKUP('Consolidtaed Data'!$E6568,[1]Customers!$A:$B,2,0)</f>
        <v>Samuel Hamilton</v>
      </c>
      <c r="Q1056" s="11">
        <f>WEEKDAY('Consolidtaed Data'!$F6568)</f>
        <v>6</v>
      </c>
      <c r="R1056" s="9">
        <f>MONTH('Consolidtaed Data'!$F6568)</f>
        <v>5</v>
      </c>
      <c r="S1056" s="9" t="str">
        <f>TEXT(Table3[[#This Row],[Purchase Date]],"MMMM")</f>
        <v>March</v>
      </c>
      <c r="T1056" s="9">
        <f>YEAR('Consolidtaed Data'!$F6568)</f>
        <v>2021</v>
      </c>
    </row>
    <row r="1057" spans="1:20" x14ac:dyDescent="0.3">
      <c r="A1057" s="9" t="s">
        <v>1960</v>
      </c>
      <c r="B1057" s="9" t="s">
        <v>981</v>
      </c>
      <c r="C1057" s="9" t="s">
        <v>16</v>
      </c>
      <c r="D1057" s="9" t="s">
        <v>46</v>
      </c>
      <c r="E1057" s="9" t="s">
        <v>2024</v>
      </c>
      <c r="F1057" s="10">
        <v>43906</v>
      </c>
      <c r="G1057" s="10" t="str">
        <f>VLOOKUP(Table3[[#This Row],[Product ID]],[1]Products!$A:$G,2,0)</f>
        <v>Product 3</v>
      </c>
      <c r="H1057" s="22">
        <v>1</v>
      </c>
      <c r="I1057" s="9">
        <f>VLOOKUP('Consolidtaed Data'!$B7081,[1]Products!$A:$G,4,0)</f>
        <v>504</v>
      </c>
      <c r="J1057" s="9">
        <f>VLOOKUP('Consolidtaed Data'!$B7081,[1]Products!$A:$G,3,0)</f>
        <v>408</v>
      </c>
      <c r="K1057" s="9">
        <f>'Consolidtaed Data'!$J7081*'Consolidtaed Data'!$H7081</f>
        <v>421</v>
      </c>
      <c r="L1057" s="9">
        <f>'Consolidtaed Data'!$I7081*'Consolidtaed Data'!$H7081</f>
        <v>561</v>
      </c>
      <c r="M1057" s="9">
        <f>'Consolidtaed Data'!$L7081-'Consolidtaed Data'!$K7081</f>
        <v>238</v>
      </c>
      <c r="N1057" s="9" t="str">
        <f>VLOOKUP('Consolidtaed Data'!$C7081,[1]Locations!$A:$O,2,0)</f>
        <v>Thousand Oaks</v>
      </c>
      <c r="O1057" s="9" t="str">
        <f>VLOOKUP('Consolidtaed Data'!$D7081,'[1]Sales People'!$A:$B,2,0)</f>
        <v>Brian Davis</v>
      </c>
      <c r="P1057" s="9" t="str">
        <f>VLOOKUP('Consolidtaed Data'!$E7081,[1]Customers!$A:$B,2,0)</f>
        <v>Joshua Romero</v>
      </c>
      <c r="Q1057" s="11">
        <f>WEEKDAY('Consolidtaed Data'!$F7081)</f>
        <v>3</v>
      </c>
      <c r="R1057" s="9">
        <f>MONTH('Consolidtaed Data'!$F7081)</f>
        <v>6</v>
      </c>
      <c r="S1057" s="9" t="str">
        <f>TEXT(Table3[[#This Row],[Purchase Date]],"MMMM")</f>
        <v>March</v>
      </c>
      <c r="T1057" s="9">
        <f>YEAR('Consolidtaed Data'!$F7081)</f>
        <v>2021</v>
      </c>
    </row>
    <row r="1058" spans="1:20" x14ac:dyDescent="0.3">
      <c r="A1058" s="9" t="s">
        <v>1962</v>
      </c>
      <c r="B1058" s="9" t="s">
        <v>311</v>
      </c>
      <c r="C1058" s="9" t="s">
        <v>157</v>
      </c>
      <c r="D1058" s="9" t="s">
        <v>326</v>
      </c>
      <c r="E1058" s="9" t="s">
        <v>23</v>
      </c>
      <c r="F1058" s="10">
        <v>43906</v>
      </c>
      <c r="G1058" s="10" t="str">
        <f>VLOOKUP(Table3[[#This Row],[Product ID]],[1]Products!$A:$G,2,0)</f>
        <v>Product 33</v>
      </c>
      <c r="H1058" s="22">
        <v>3</v>
      </c>
      <c r="I1058" s="9">
        <f>VLOOKUP('Consolidtaed Data'!$B7083,[1]Products!$A:$G,4,0)</f>
        <v>1809</v>
      </c>
      <c r="J1058" s="9">
        <f>VLOOKUP('Consolidtaed Data'!$B7083,[1]Products!$A:$G,3,0)</f>
        <v>1067</v>
      </c>
      <c r="K1058" s="9">
        <f>'Consolidtaed Data'!$J7083*'Consolidtaed Data'!$H7083</f>
        <v>2421</v>
      </c>
      <c r="L1058" s="9">
        <f>'Consolidtaed Data'!$I7083*'Consolidtaed Data'!$H7083</f>
        <v>4401</v>
      </c>
      <c r="M1058" s="9">
        <f>'Consolidtaed Data'!$L7083-'Consolidtaed Data'!$K7083</f>
        <v>1224</v>
      </c>
      <c r="N1058" s="9" t="str">
        <f>VLOOKUP('Consolidtaed Data'!$C7083,[1]Locations!$A:$O,2,0)</f>
        <v>Chula Vista</v>
      </c>
      <c r="O1058" s="9" t="str">
        <f>VLOOKUP('Consolidtaed Data'!$D7083,'[1]Sales People'!$A:$B,2,0)</f>
        <v>Charles Harper</v>
      </c>
      <c r="P1058" s="9" t="str">
        <f>VLOOKUP('Consolidtaed Data'!$E7083,[1]Customers!$A:$B,2,0)</f>
        <v>Joseph Murphy</v>
      </c>
      <c r="Q1058" s="11">
        <f>WEEKDAY('Consolidtaed Data'!$F7083)</f>
        <v>4</v>
      </c>
      <c r="R1058" s="9">
        <f>MONTH('Consolidtaed Data'!$F7083)</f>
        <v>6</v>
      </c>
      <c r="S1058" s="9" t="str">
        <f>TEXT(Table3[[#This Row],[Purchase Date]],"MMMM")</f>
        <v>March</v>
      </c>
      <c r="T1058" s="9">
        <f>YEAR('Consolidtaed Data'!$F7083)</f>
        <v>2021</v>
      </c>
    </row>
    <row r="1059" spans="1:20" x14ac:dyDescent="0.3">
      <c r="A1059" s="9" t="s">
        <v>1963</v>
      </c>
      <c r="B1059" s="9" t="s">
        <v>411</v>
      </c>
      <c r="C1059" s="9" t="s">
        <v>108</v>
      </c>
      <c r="D1059" s="9" t="s">
        <v>83</v>
      </c>
      <c r="E1059" s="9" t="s">
        <v>1601</v>
      </c>
      <c r="F1059" s="10">
        <v>43906</v>
      </c>
      <c r="G1059" s="10" t="str">
        <f>VLOOKUP(Table3[[#This Row],[Product ID]],[1]Products!$A:$G,2,0)</f>
        <v>Product 27</v>
      </c>
      <c r="H1059" s="22">
        <v>1</v>
      </c>
      <c r="I1059" s="9">
        <f>VLOOKUP('Consolidtaed Data'!$B7511,[1]Products!$A:$G,4,0)</f>
        <v>2497</v>
      </c>
      <c r="J1059" s="9">
        <f>VLOOKUP('Consolidtaed Data'!$B7511,[1]Products!$A:$G,3,0)</f>
        <v>1473</v>
      </c>
      <c r="K1059" s="9">
        <f>'Consolidtaed Data'!$J7511*'Consolidtaed Data'!$H7511</f>
        <v>3144</v>
      </c>
      <c r="L1059" s="9">
        <f>'Consolidtaed Data'!$I7511*'Consolidtaed Data'!$H7511</f>
        <v>3788</v>
      </c>
      <c r="M1059" s="9">
        <f>'Consolidtaed Data'!$L7511-'Consolidtaed Data'!$K7511</f>
        <v>1149</v>
      </c>
      <c r="N1059" s="9" t="str">
        <f>VLOOKUP('Consolidtaed Data'!$C7511,[1]Locations!$A:$O,2,0)</f>
        <v>Downey</v>
      </c>
      <c r="O1059" s="9" t="str">
        <f>VLOOKUP('Consolidtaed Data'!$D7511,'[1]Sales People'!$A:$B,2,0)</f>
        <v>Howard Gardner</v>
      </c>
      <c r="P1059" s="9" t="str">
        <f>VLOOKUP('Consolidtaed Data'!$E7511,[1]Customers!$A:$B,2,0)</f>
        <v>Peter Gray</v>
      </c>
      <c r="Q1059" s="11">
        <f>WEEKDAY('Consolidtaed Data'!$F7511)</f>
        <v>1</v>
      </c>
      <c r="R1059" s="9">
        <f>MONTH('Consolidtaed Data'!$F7511)</f>
        <v>7</v>
      </c>
      <c r="S1059" s="9" t="str">
        <f>TEXT(Table3[[#This Row],[Purchase Date]],"MMMM")</f>
        <v>March</v>
      </c>
      <c r="T1059" s="9">
        <f>YEAR('Consolidtaed Data'!$F7511)</f>
        <v>2021</v>
      </c>
    </row>
    <row r="1060" spans="1:20" x14ac:dyDescent="0.3">
      <c r="A1060" s="9" t="s">
        <v>1964</v>
      </c>
      <c r="B1060" s="9" t="s">
        <v>610</v>
      </c>
      <c r="C1060" s="9" t="s">
        <v>263</v>
      </c>
      <c r="D1060" s="9" t="s">
        <v>43</v>
      </c>
      <c r="E1060" s="9" t="s">
        <v>1930</v>
      </c>
      <c r="F1060" s="10">
        <v>43906</v>
      </c>
      <c r="G1060" s="10" t="str">
        <f>VLOOKUP(Table3[[#This Row],[Product ID]],[1]Products!$A:$G,2,0)</f>
        <v>Product 12</v>
      </c>
      <c r="H1060" s="22">
        <v>1</v>
      </c>
      <c r="I1060" s="9">
        <f>VLOOKUP('Consolidtaed Data'!$B7753,[1]Products!$A:$G,4,0)</f>
        <v>2396</v>
      </c>
      <c r="J1060" s="9">
        <f>VLOOKUP('Consolidtaed Data'!$B7753,[1]Products!$A:$G,3,0)</f>
        <v>1965</v>
      </c>
      <c r="K1060" s="9">
        <f>'Consolidtaed Data'!$J7753*'Consolidtaed Data'!$H7753</f>
        <v>3669</v>
      </c>
      <c r="L1060" s="9">
        <f>'Consolidtaed Data'!$I7753*'Consolidtaed Data'!$H7753</f>
        <v>6015</v>
      </c>
      <c r="M1060" s="9">
        <f>'Consolidtaed Data'!$L7753-'Consolidtaed Data'!$K7753</f>
        <v>364</v>
      </c>
      <c r="N1060" s="9" t="str">
        <f>VLOOKUP('Consolidtaed Data'!$C7753,[1]Locations!$A:$O,2,0)</f>
        <v>Lancaster</v>
      </c>
      <c r="O1060" s="9" t="str">
        <f>VLOOKUP('Consolidtaed Data'!$D7753,'[1]Sales People'!$A:$B,2,0)</f>
        <v>Gary Rodriguez</v>
      </c>
      <c r="P1060" s="9" t="str">
        <f>VLOOKUP('Consolidtaed Data'!$E7753,[1]Customers!$A:$B,2,0)</f>
        <v>Samuel Burke</v>
      </c>
      <c r="Q1060" s="11">
        <f>WEEKDAY('Consolidtaed Data'!$F7753)</f>
        <v>4</v>
      </c>
      <c r="R1060" s="9">
        <f>MONTH('Consolidtaed Data'!$F7753)</f>
        <v>8</v>
      </c>
      <c r="S1060" s="9" t="str">
        <f>TEXT(Table3[[#This Row],[Purchase Date]],"MMMM")</f>
        <v>March</v>
      </c>
      <c r="T1060" s="9">
        <f>YEAR('Consolidtaed Data'!$F7753)</f>
        <v>2021</v>
      </c>
    </row>
    <row r="1061" spans="1:20" x14ac:dyDescent="0.3">
      <c r="A1061" s="9" t="s">
        <v>1966</v>
      </c>
      <c r="B1061" s="9" t="s">
        <v>322</v>
      </c>
      <c r="C1061" s="9" t="s">
        <v>157</v>
      </c>
      <c r="D1061" s="9" t="s">
        <v>105</v>
      </c>
      <c r="E1061" s="9" t="s">
        <v>1814</v>
      </c>
      <c r="F1061" s="10">
        <v>43906</v>
      </c>
      <c r="G1061" s="10" t="str">
        <f>VLOOKUP(Table3[[#This Row],[Product ID]],[1]Products!$A:$G,2,0)</f>
        <v>Product 43</v>
      </c>
      <c r="H1061" s="22">
        <v>2</v>
      </c>
      <c r="I1061" s="9">
        <f>VLOOKUP('Consolidtaed Data'!$B7788,[1]Products!$A:$G,4,0)</f>
        <v>913</v>
      </c>
      <c r="J1061" s="9">
        <f>VLOOKUP('Consolidtaed Data'!$B7788,[1]Products!$A:$G,3,0)</f>
        <v>584</v>
      </c>
      <c r="K1061" s="9">
        <f>'Consolidtaed Data'!$J7788*'Consolidtaed Data'!$H7788</f>
        <v>400</v>
      </c>
      <c r="L1061" s="9">
        <f>'Consolidtaed Data'!$I7788*'Consolidtaed Data'!$H7788</f>
        <v>580</v>
      </c>
      <c r="M1061" s="9">
        <f>'Consolidtaed Data'!$L7788-'Consolidtaed Data'!$K7788</f>
        <v>662</v>
      </c>
      <c r="N1061" s="9" t="str">
        <f>VLOOKUP('Consolidtaed Data'!$C7788,[1]Locations!$A:$O,2,0)</f>
        <v>Oakland</v>
      </c>
      <c r="O1061" s="9" t="str">
        <f>VLOOKUP('Consolidtaed Data'!$D7788,'[1]Sales People'!$A:$B,2,0)</f>
        <v>Arthur Mccoy</v>
      </c>
      <c r="P1061" s="9" t="str">
        <f>VLOOKUP('Consolidtaed Data'!$E7788,[1]Customers!$A:$B,2,0)</f>
        <v>Keith Murphy</v>
      </c>
      <c r="Q1061" s="11">
        <f>WEEKDAY('Consolidtaed Data'!$F7788)</f>
        <v>1</v>
      </c>
      <c r="R1061" s="9">
        <f>MONTH('Consolidtaed Data'!$F7788)</f>
        <v>8</v>
      </c>
      <c r="S1061" s="9" t="str">
        <f>TEXT(Table3[[#This Row],[Purchase Date]],"MMMM")</f>
        <v>March</v>
      </c>
      <c r="T1061" s="9">
        <f>YEAR('Consolidtaed Data'!$F7788)</f>
        <v>2021</v>
      </c>
    </row>
    <row r="1062" spans="1:20" x14ac:dyDescent="0.3">
      <c r="A1062" s="9" t="s">
        <v>1968</v>
      </c>
      <c r="B1062" s="9" t="s">
        <v>213</v>
      </c>
      <c r="C1062" s="9" t="s">
        <v>352</v>
      </c>
      <c r="D1062" s="9" t="s">
        <v>73</v>
      </c>
      <c r="E1062" s="9" t="s">
        <v>577</v>
      </c>
      <c r="F1062" s="10">
        <v>43906</v>
      </c>
      <c r="G1062" s="10" t="str">
        <f>VLOOKUP(Table3[[#This Row],[Product ID]],[1]Products!$A:$G,2,0)</f>
        <v>Product 68</v>
      </c>
      <c r="H1062" s="22">
        <v>1</v>
      </c>
      <c r="I1062" s="9">
        <f>VLOOKUP('Consolidtaed Data'!$B7904,[1]Products!$A:$G,4,0)</f>
        <v>1725</v>
      </c>
      <c r="J1062" s="9">
        <f>VLOOKUP('Consolidtaed Data'!$B7904,[1]Products!$A:$G,3,0)</f>
        <v>1363</v>
      </c>
      <c r="K1062" s="9">
        <f>'Consolidtaed Data'!$J7904*'Consolidtaed Data'!$H7904</f>
        <v>1443</v>
      </c>
      <c r="L1062" s="9">
        <f>'Consolidtaed Data'!$I7904*'Consolidtaed Data'!$H7904</f>
        <v>1826</v>
      </c>
      <c r="M1062" s="9">
        <f>'Consolidtaed Data'!$L7904-'Consolidtaed Data'!$K7904</f>
        <v>1024</v>
      </c>
      <c r="N1062" s="9" t="str">
        <f>VLOOKUP('Consolidtaed Data'!$C7904,[1]Locations!$A:$O,2,0)</f>
        <v>Fremont</v>
      </c>
      <c r="O1062" s="9" t="str">
        <f>VLOOKUP('Consolidtaed Data'!$D7904,'[1]Sales People'!$A:$B,2,0)</f>
        <v>Fred Robertson</v>
      </c>
      <c r="P1062" s="9" t="str">
        <f>VLOOKUP('Consolidtaed Data'!$E7904,[1]Customers!$A:$B,2,0)</f>
        <v>Todd Lynch</v>
      </c>
      <c r="Q1062" s="11">
        <f>WEEKDAY('Consolidtaed Data'!$F7904)</f>
        <v>3</v>
      </c>
      <c r="R1062" s="9">
        <f>MONTH('Consolidtaed Data'!$F7904)</f>
        <v>8</v>
      </c>
      <c r="S1062" s="9" t="str">
        <f>TEXT(Table3[[#This Row],[Purchase Date]],"MMMM")</f>
        <v>March</v>
      </c>
      <c r="T1062" s="9">
        <f>YEAR('Consolidtaed Data'!$F7904)</f>
        <v>2021</v>
      </c>
    </row>
    <row r="1063" spans="1:20" x14ac:dyDescent="0.3">
      <c r="A1063" s="9" t="s">
        <v>1969</v>
      </c>
      <c r="B1063" s="9" t="s">
        <v>360</v>
      </c>
      <c r="C1063" s="9" t="s">
        <v>82</v>
      </c>
      <c r="D1063" s="9" t="s">
        <v>73</v>
      </c>
      <c r="E1063" s="9" t="s">
        <v>445</v>
      </c>
      <c r="F1063" s="10">
        <v>43906</v>
      </c>
      <c r="G1063" s="10" t="str">
        <f>VLOOKUP(Table3[[#This Row],[Product ID]],[1]Products!$A:$G,2,0)</f>
        <v>Product 59</v>
      </c>
      <c r="H1063" s="22">
        <v>2</v>
      </c>
      <c r="I1063" s="9">
        <f>VLOOKUP('Consolidtaed Data'!$B8237,[1]Products!$A:$G,4,0)</f>
        <v>800</v>
      </c>
      <c r="J1063" s="9">
        <f>VLOOKUP('Consolidtaed Data'!$B8237,[1]Products!$A:$G,3,0)</f>
        <v>536</v>
      </c>
      <c r="K1063" s="9">
        <f>'Consolidtaed Data'!$J8237*'Consolidtaed Data'!$H8237</f>
        <v>2726</v>
      </c>
      <c r="L1063" s="9">
        <f>'Consolidtaed Data'!$I8237*'Consolidtaed Data'!$H8237</f>
        <v>3450</v>
      </c>
      <c r="M1063" s="9">
        <f>'Consolidtaed Data'!$L8237-'Consolidtaed Data'!$K8237</f>
        <v>138</v>
      </c>
      <c r="N1063" s="9" t="str">
        <f>VLOOKUP('Consolidtaed Data'!$C8237,[1]Locations!$A:$O,2,0)</f>
        <v>Jurupa Valley</v>
      </c>
      <c r="O1063" s="9" t="str">
        <f>VLOOKUP('Consolidtaed Data'!$D8237,'[1]Sales People'!$A:$B,2,0)</f>
        <v>Martin Carr</v>
      </c>
      <c r="P1063" s="9" t="str">
        <f>VLOOKUP('Consolidtaed Data'!$E8237,[1]Customers!$A:$B,2,0)</f>
        <v>Russell Grant</v>
      </c>
      <c r="Q1063" s="11">
        <f>WEEKDAY('Consolidtaed Data'!$F8237)</f>
        <v>1</v>
      </c>
      <c r="R1063" s="9">
        <f>MONTH('Consolidtaed Data'!$F8237)</f>
        <v>9</v>
      </c>
      <c r="S1063" s="9" t="str">
        <f>TEXT(Table3[[#This Row],[Purchase Date]],"MMMM")</f>
        <v>March</v>
      </c>
      <c r="T1063" s="9">
        <f>YEAR('Consolidtaed Data'!$F8237)</f>
        <v>2021</v>
      </c>
    </row>
    <row r="1064" spans="1:20" x14ac:dyDescent="0.3">
      <c r="A1064" s="9" t="s">
        <v>1971</v>
      </c>
      <c r="B1064" s="9" t="s">
        <v>204</v>
      </c>
      <c r="C1064" s="9" t="s">
        <v>99</v>
      </c>
      <c r="D1064" s="9" t="s">
        <v>241</v>
      </c>
      <c r="E1064" s="9" t="s">
        <v>3054</v>
      </c>
      <c r="F1064" s="10">
        <v>43906</v>
      </c>
      <c r="G1064" s="10" t="str">
        <f>VLOOKUP(Table3[[#This Row],[Product ID]],[1]Products!$A:$G,2,0)</f>
        <v>Product 101</v>
      </c>
      <c r="H1064" s="22">
        <v>1</v>
      </c>
      <c r="I1064" s="9">
        <f>VLOOKUP('Consolidtaed Data'!$B8262,[1]Products!$A:$G,4,0)</f>
        <v>1889</v>
      </c>
      <c r="J1064" s="9">
        <f>VLOOKUP('Consolidtaed Data'!$B8262,[1]Products!$A:$G,3,0)</f>
        <v>945</v>
      </c>
      <c r="K1064" s="9">
        <f>'Consolidtaed Data'!$J8262*'Consolidtaed Data'!$H8262</f>
        <v>2522</v>
      </c>
      <c r="L1064" s="9">
        <f>'Consolidtaed Data'!$I8262*'Consolidtaed Data'!$H8262</f>
        <v>3276</v>
      </c>
      <c r="M1064" s="9">
        <f>'Consolidtaed Data'!$L8262-'Consolidtaed Data'!$K8262</f>
        <v>376</v>
      </c>
      <c r="N1064" s="9" t="str">
        <f>VLOOKUP('Consolidtaed Data'!$C8262,[1]Locations!$A:$O,2,0)</f>
        <v>Victorville</v>
      </c>
      <c r="O1064" s="9" t="str">
        <f>VLOOKUP('Consolidtaed Data'!$D8262,'[1]Sales People'!$A:$B,2,0)</f>
        <v>Martin Carr</v>
      </c>
      <c r="P1064" s="9" t="str">
        <f>VLOOKUP('Consolidtaed Data'!$E8262,[1]Customers!$A:$B,2,0)</f>
        <v>Ralph Kelley</v>
      </c>
      <c r="Q1064" s="11">
        <f>WEEKDAY('Consolidtaed Data'!$F8262)</f>
        <v>2</v>
      </c>
      <c r="R1064" s="9">
        <f>MONTH('Consolidtaed Data'!$F8262)</f>
        <v>9</v>
      </c>
      <c r="S1064" s="9" t="str">
        <f>TEXT(Table3[[#This Row],[Purchase Date]],"MMMM")</f>
        <v>March</v>
      </c>
      <c r="T1064" s="9">
        <f>YEAR('Consolidtaed Data'!$F8262)</f>
        <v>2021</v>
      </c>
    </row>
    <row r="1065" spans="1:20" x14ac:dyDescent="0.3">
      <c r="A1065" s="9" t="s">
        <v>1972</v>
      </c>
      <c r="B1065" s="9" t="s">
        <v>125</v>
      </c>
      <c r="C1065" s="9" t="s">
        <v>344</v>
      </c>
      <c r="D1065" s="9" t="s">
        <v>80</v>
      </c>
      <c r="E1065" s="9" t="s">
        <v>1037</v>
      </c>
      <c r="F1065" s="10">
        <v>43906</v>
      </c>
      <c r="G1065" s="10" t="str">
        <f>VLOOKUP(Table3[[#This Row],[Product ID]],[1]Products!$A:$G,2,0)</f>
        <v>Product 40</v>
      </c>
      <c r="H1065" s="22">
        <v>2</v>
      </c>
      <c r="I1065" s="9">
        <f>VLOOKUP('Consolidtaed Data'!$B8619,[1]Products!$A:$G,4,0)</f>
        <v>545</v>
      </c>
      <c r="J1065" s="9">
        <f>VLOOKUP('Consolidtaed Data'!$B8619,[1]Products!$A:$G,3,0)</f>
        <v>425</v>
      </c>
      <c r="K1065" s="9">
        <f>'Consolidtaed Data'!$J8619*'Consolidtaed Data'!$H8619</f>
        <v>1995</v>
      </c>
      <c r="L1065" s="9">
        <f>'Consolidtaed Data'!$I8619*'Consolidtaed Data'!$H8619</f>
        <v>3834</v>
      </c>
      <c r="M1065" s="9">
        <f>'Consolidtaed Data'!$L8619-'Consolidtaed Data'!$K8619</f>
        <v>855</v>
      </c>
      <c r="N1065" s="9" t="str">
        <f>VLOOKUP('Consolidtaed Data'!$C8619,[1]Locations!$A:$O,2,0)</f>
        <v>Vista</v>
      </c>
      <c r="O1065" s="9" t="str">
        <f>VLOOKUP('Consolidtaed Data'!$D8619,'[1]Sales People'!$A:$B,2,0)</f>
        <v>Joe Sims</v>
      </c>
      <c r="P1065" s="9" t="str">
        <f>VLOOKUP('Consolidtaed Data'!$E8619,[1]Customers!$A:$B,2,0)</f>
        <v>Scott Rice</v>
      </c>
      <c r="Q1065" s="11">
        <f>WEEKDAY('Consolidtaed Data'!$F8619)</f>
        <v>1</v>
      </c>
      <c r="R1065" s="9">
        <f>MONTH('Consolidtaed Data'!$F8619)</f>
        <v>10</v>
      </c>
      <c r="S1065" s="9" t="str">
        <f>TEXT(Table3[[#This Row],[Purchase Date]],"MMMM")</f>
        <v>March</v>
      </c>
      <c r="T1065" s="9">
        <f>YEAR('Consolidtaed Data'!$F8619)</f>
        <v>2021</v>
      </c>
    </row>
    <row r="1066" spans="1:20" x14ac:dyDescent="0.3">
      <c r="A1066" s="9" t="s">
        <v>1974</v>
      </c>
      <c r="B1066" s="9" t="s">
        <v>172</v>
      </c>
      <c r="C1066" s="9" t="s">
        <v>249</v>
      </c>
      <c r="D1066" s="9" t="s">
        <v>329</v>
      </c>
      <c r="E1066" s="9" t="s">
        <v>593</v>
      </c>
      <c r="F1066" s="10">
        <v>43907</v>
      </c>
      <c r="G1066" s="10" t="str">
        <f>VLOOKUP(Table3[[#This Row],[Product ID]],[1]Products!$A:$G,2,0)</f>
        <v>Product 4</v>
      </c>
      <c r="H1066" s="22">
        <v>1</v>
      </c>
      <c r="I1066" s="9">
        <f>VLOOKUP('Consolidtaed Data'!$B5347,[1]Products!$A:$G,4,0)</f>
        <v>556</v>
      </c>
      <c r="J1066" s="9">
        <f>VLOOKUP('Consolidtaed Data'!$B5347,[1]Products!$A:$G,3,0)</f>
        <v>395</v>
      </c>
      <c r="K1066" s="9">
        <f>'Consolidtaed Data'!$J5347*'Consolidtaed Data'!$H5347</f>
        <v>872</v>
      </c>
      <c r="L1066" s="9">
        <f>'Consolidtaed Data'!$I5347*'Consolidtaed Data'!$H5347</f>
        <v>1743</v>
      </c>
      <c r="M1066" s="9">
        <f>'Consolidtaed Data'!$L5347-'Consolidtaed Data'!$K5347</f>
        <v>1521</v>
      </c>
      <c r="N1066" s="9" t="str">
        <f>VLOOKUP('Consolidtaed Data'!$C5347,[1]Locations!$A:$O,2,0)</f>
        <v>San Diego</v>
      </c>
      <c r="O1066" s="9" t="str">
        <f>VLOOKUP('Consolidtaed Data'!$D5347,'[1]Sales People'!$A:$B,2,0)</f>
        <v>Charles Harper</v>
      </c>
      <c r="P1066" s="9" t="str">
        <f>VLOOKUP('Consolidtaed Data'!$E5347,[1]Customers!$A:$B,2,0)</f>
        <v>Randy Webb</v>
      </c>
      <c r="Q1066" s="11">
        <f>WEEKDAY('Consolidtaed Data'!$F5347)</f>
        <v>7</v>
      </c>
      <c r="R1066" s="9">
        <f>MONTH('Consolidtaed Data'!$F5347)</f>
        <v>1</v>
      </c>
      <c r="S1066" s="9" t="str">
        <f>TEXT(Table3[[#This Row],[Purchase Date]],"MMMM")</f>
        <v>March</v>
      </c>
      <c r="T1066" s="9">
        <f>YEAR('Consolidtaed Data'!$F5347)</f>
        <v>2021</v>
      </c>
    </row>
    <row r="1067" spans="1:20" x14ac:dyDescent="0.3">
      <c r="A1067" s="9" t="s">
        <v>1975</v>
      </c>
      <c r="B1067" s="9" t="s">
        <v>582</v>
      </c>
      <c r="C1067" s="9" t="s">
        <v>34</v>
      </c>
      <c r="D1067" s="9" t="s">
        <v>68</v>
      </c>
      <c r="E1067" s="9" t="s">
        <v>718</v>
      </c>
      <c r="F1067" s="10">
        <v>43907</v>
      </c>
      <c r="G1067" s="10" t="str">
        <f>VLOOKUP(Table3[[#This Row],[Product ID]],[1]Products!$A:$G,2,0)</f>
        <v>Product 58</v>
      </c>
      <c r="H1067" s="22">
        <v>1</v>
      </c>
      <c r="I1067" s="9">
        <f>VLOOKUP('Consolidtaed Data'!$B6149,[1]Products!$A:$G,4,0)</f>
        <v>1812</v>
      </c>
      <c r="J1067" s="9">
        <f>VLOOKUP('Consolidtaed Data'!$B6149,[1]Products!$A:$G,3,0)</f>
        <v>1305</v>
      </c>
      <c r="K1067" s="9">
        <f>'Consolidtaed Data'!$J6149*'Consolidtaed Data'!$H6149</f>
        <v>1296</v>
      </c>
      <c r="L1067" s="9">
        <f>'Consolidtaed Data'!$I6149*'Consolidtaed Data'!$H6149</f>
        <v>1542</v>
      </c>
      <c r="M1067" s="9">
        <f>'Consolidtaed Data'!$L6149-'Consolidtaed Data'!$K6149</f>
        <v>766</v>
      </c>
      <c r="N1067" s="9" t="str">
        <f>VLOOKUP('Consolidtaed Data'!$C6149,[1]Locations!$A:$O,2,0)</f>
        <v>Bakersfield</v>
      </c>
      <c r="O1067" s="9" t="str">
        <f>VLOOKUP('Consolidtaed Data'!$D6149,'[1]Sales People'!$A:$B,2,0)</f>
        <v>Kenneth Fields</v>
      </c>
      <c r="P1067" s="9" t="str">
        <f>VLOOKUP('Consolidtaed Data'!$E6149,[1]Customers!$A:$B,2,0)</f>
        <v>Jack Lynch</v>
      </c>
      <c r="Q1067" s="11">
        <f>WEEKDAY('Consolidtaed Data'!$F6149)</f>
        <v>3</v>
      </c>
      <c r="R1067" s="9">
        <f>MONTH('Consolidtaed Data'!$F6149)</f>
        <v>4</v>
      </c>
      <c r="S1067" s="9" t="str">
        <f>TEXT(Table3[[#This Row],[Purchase Date]],"MMMM")</f>
        <v>March</v>
      </c>
      <c r="T1067" s="9">
        <f>YEAR('Consolidtaed Data'!$F6149)</f>
        <v>2021</v>
      </c>
    </row>
    <row r="1068" spans="1:20" x14ac:dyDescent="0.3">
      <c r="A1068" s="9" t="s">
        <v>1976</v>
      </c>
      <c r="B1068" s="9" t="s">
        <v>164</v>
      </c>
      <c r="C1068" s="9" t="s">
        <v>319</v>
      </c>
      <c r="D1068" s="9" t="s">
        <v>153</v>
      </c>
      <c r="E1068" s="9" t="s">
        <v>654</v>
      </c>
      <c r="F1068" s="10">
        <v>43907</v>
      </c>
      <c r="G1068" s="10" t="str">
        <f>VLOOKUP(Table3[[#This Row],[Product ID]],[1]Products!$A:$G,2,0)</f>
        <v>Product 69</v>
      </c>
      <c r="H1068" s="22">
        <v>1</v>
      </c>
      <c r="I1068" s="9">
        <f>VLOOKUP('Consolidtaed Data'!$B6418,[1]Products!$A:$G,4,0)</f>
        <v>1708</v>
      </c>
      <c r="J1068" s="9">
        <f>VLOOKUP('Consolidtaed Data'!$B6418,[1]Products!$A:$G,3,0)</f>
        <v>871</v>
      </c>
      <c r="K1068" s="9">
        <f>'Consolidtaed Data'!$J6418*'Consolidtaed Data'!$H6418</f>
        <v>1330</v>
      </c>
      <c r="L1068" s="9">
        <f>'Consolidtaed Data'!$I6418*'Consolidtaed Data'!$H6418</f>
        <v>2556</v>
      </c>
      <c r="M1068" s="9">
        <f>'Consolidtaed Data'!$L6418-'Consolidtaed Data'!$K6418</f>
        <v>2613</v>
      </c>
      <c r="N1068" s="9" t="str">
        <f>VLOOKUP('Consolidtaed Data'!$C6418,[1]Locations!$A:$O,2,0)</f>
        <v>Fremont</v>
      </c>
      <c r="O1068" s="9" t="str">
        <f>VLOOKUP('Consolidtaed Data'!$D6418,'[1]Sales People'!$A:$B,2,0)</f>
        <v>Joshua Cook</v>
      </c>
      <c r="P1068" s="9" t="str">
        <f>VLOOKUP('Consolidtaed Data'!$E6418,[1]Customers!$A:$B,2,0)</f>
        <v>Douglas Tucker</v>
      </c>
      <c r="Q1068" s="11">
        <f>WEEKDAY('Consolidtaed Data'!$F6418)</f>
        <v>7</v>
      </c>
      <c r="R1068" s="9">
        <f>MONTH('Consolidtaed Data'!$F6418)</f>
        <v>5</v>
      </c>
      <c r="S1068" s="9" t="str">
        <f>TEXT(Table3[[#This Row],[Purchase Date]],"MMMM")</f>
        <v>March</v>
      </c>
      <c r="T1068" s="9">
        <f>YEAR('Consolidtaed Data'!$F6418)</f>
        <v>2021</v>
      </c>
    </row>
    <row r="1069" spans="1:20" x14ac:dyDescent="0.3">
      <c r="A1069" s="9" t="s">
        <v>1977</v>
      </c>
      <c r="B1069" s="9" t="s">
        <v>415</v>
      </c>
      <c r="C1069" s="9" t="s">
        <v>420</v>
      </c>
      <c r="D1069" s="9" t="s">
        <v>35</v>
      </c>
      <c r="E1069" s="9" t="s">
        <v>1657</v>
      </c>
      <c r="F1069" s="10">
        <v>43907</v>
      </c>
      <c r="G1069" s="10" t="str">
        <f>VLOOKUP(Table3[[#This Row],[Product ID]],[1]Products!$A:$G,2,0)</f>
        <v>Product 18</v>
      </c>
      <c r="H1069" s="22">
        <v>2</v>
      </c>
      <c r="I1069" s="9">
        <f>VLOOKUP('Consolidtaed Data'!$B6634,[1]Products!$A:$G,4,0)</f>
        <v>2497</v>
      </c>
      <c r="J1069" s="9">
        <f>VLOOKUP('Consolidtaed Data'!$B6634,[1]Products!$A:$G,3,0)</f>
        <v>1473</v>
      </c>
      <c r="K1069" s="9">
        <f>'Consolidtaed Data'!$J6634*'Consolidtaed Data'!$H6634</f>
        <v>1683</v>
      </c>
      <c r="L1069" s="9">
        <f>'Consolidtaed Data'!$I6634*'Consolidtaed Data'!$H6634</f>
        <v>2052</v>
      </c>
      <c r="M1069" s="9">
        <f>'Consolidtaed Data'!$L6634-'Consolidtaed Data'!$K6634</f>
        <v>944</v>
      </c>
      <c r="N1069" s="9" t="str">
        <f>VLOOKUP('Consolidtaed Data'!$C6634,[1]Locations!$A:$O,2,0)</f>
        <v>Fresno</v>
      </c>
      <c r="O1069" s="9" t="str">
        <f>VLOOKUP('Consolidtaed Data'!$D6634,'[1]Sales People'!$A:$B,2,0)</f>
        <v>Brian Davis</v>
      </c>
      <c r="P1069" s="9" t="str">
        <f>VLOOKUP('Consolidtaed Data'!$E6634,[1]Customers!$A:$B,2,0)</f>
        <v>Lawrence Kelly</v>
      </c>
      <c r="Q1069" s="11">
        <f>WEEKDAY('Consolidtaed Data'!$F6634)</f>
        <v>5</v>
      </c>
      <c r="R1069" s="9">
        <f>MONTH('Consolidtaed Data'!$F6634)</f>
        <v>5</v>
      </c>
      <c r="S1069" s="9" t="str">
        <f>TEXT(Table3[[#This Row],[Purchase Date]],"MMMM")</f>
        <v>March</v>
      </c>
      <c r="T1069" s="9">
        <f>YEAR('Consolidtaed Data'!$F6634)</f>
        <v>2021</v>
      </c>
    </row>
    <row r="1070" spans="1:20" x14ac:dyDescent="0.3">
      <c r="A1070" s="9" t="s">
        <v>1978</v>
      </c>
      <c r="B1070" s="9" t="s">
        <v>382</v>
      </c>
      <c r="C1070" s="9" t="s">
        <v>126</v>
      </c>
      <c r="D1070" s="9" t="s">
        <v>206</v>
      </c>
      <c r="E1070" s="9" t="s">
        <v>498</v>
      </c>
      <c r="F1070" s="10">
        <v>43907</v>
      </c>
      <c r="G1070" s="10" t="str">
        <f>VLOOKUP(Table3[[#This Row],[Product ID]],[1]Products!$A:$G,2,0)</f>
        <v>Product 50</v>
      </c>
      <c r="H1070" s="22">
        <v>4</v>
      </c>
      <c r="I1070" s="9">
        <f>VLOOKUP('Consolidtaed Data'!$B7266,[1]Products!$A:$G,4,0)</f>
        <v>1351</v>
      </c>
      <c r="J1070" s="9">
        <f>VLOOKUP('Consolidtaed Data'!$B7266,[1]Products!$A:$G,3,0)</f>
        <v>1108</v>
      </c>
      <c r="K1070" s="9">
        <f>'Consolidtaed Data'!$J7266*'Consolidtaed Data'!$H7266</f>
        <v>79</v>
      </c>
      <c r="L1070" s="9">
        <f>'Consolidtaed Data'!$I7266*'Consolidtaed Data'!$H7266</f>
        <v>127</v>
      </c>
      <c r="M1070" s="9">
        <f>'Consolidtaed Data'!$L7266-'Consolidtaed Data'!$K7266</f>
        <v>626</v>
      </c>
      <c r="N1070" s="9" t="str">
        <f>VLOOKUP('Consolidtaed Data'!$C7266,[1]Locations!$A:$O,2,0)</f>
        <v>Long Beach</v>
      </c>
      <c r="O1070" s="9" t="str">
        <f>VLOOKUP('Consolidtaed Data'!$D7266,'[1]Sales People'!$A:$B,2,0)</f>
        <v>Scott Mason</v>
      </c>
      <c r="P1070" s="9" t="str">
        <f>VLOOKUP('Consolidtaed Data'!$E7266,[1]Customers!$A:$B,2,0)</f>
        <v>Thomas Daniels</v>
      </c>
      <c r="Q1070" s="11">
        <f>WEEKDAY('Consolidtaed Data'!$F7266)</f>
        <v>2</v>
      </c>
      <c r="R1070" s="9">
        <f>MONTH('Consolidtaed Data'!$F7266)</f>
        <v>7</v>
      </c>
      <c r="S1070" s="9" t="str">
        <f>TEXT(Table3[[#This Row],[Purchase Date]],"MMMM")</f>
        <v>March</v>
      </c>
      <c r="T1070" s="9">
        <f>YEAR('Consolidtaed Data'!$F7266)</f>
        <v>2021</v>
      </c>
    </row>
    <row r="1071" spans="1:20" x14ac:dyDescent="0.3">
      <c r="A1071" s="9" t="s">
        <v>1979</v>
      </c>
      <c r="B1071" s="9" t="s">
        <v>79</v>
      </c>
      <c r="C1071" s="9" t="s">
        <v>205</v>
      </c>
      <c r="D1071" s="9" t="s">
        <v>374</v>
      </c>
      <c r="E1071" s="9" t="s">
        <v>1287</v>
      </c>
      <c r="F1071" s="10">
        <v>43907</v>
      </c>
      <c r="G1071" s="10" t="str">
        <f>VLOOKUP(Table3[[#This Row],[Product ID]],[1]Products!$A:$G,2,0)</f>
        <v>Product 80</v>
      </c>
      <c r="H1071" s="22">
        <v>4</v>
      </c>
      <c r="I1071" s="9">
        <f>VLOOKUP('Consolidtaed Data'!$B7555,[1]Products!$A:$G,4,0)</f>
        <v>847</v>
      </c>
      <c r="J1071" s="9">
        <f>VLOOKUP('Consolidtaed Data'!$B7555,[1]Products!$A:$G,3,0)</f>
        <v>534</v>
      </c>
      <c r="K1071" s="9">
        <f>'Consolidtaed Data'!$J7555*'Consolidtaed Data'!$H7555</f>
        <v>44</v>
      </c>
      <c r="L1071" s="9">
        <f>'Consolidtaed Data'!$I7555*'Consolidtaed Data'!$H7555</f>
        <v>70</v>
      </c>
      <c r="M1071" s="9">
        <f>'Consolidtaed Data'!$L7555-'Consolidtaed Data'!$K7555</f>
        <v>49</v>
      </c>
      <c r="N1071" s="9" t="str">
        <f>VLOOKUP('Consolidtaed Data'!$C7555,[1]Locations!$A:$O,2,0)</f>
        <v>Berkeley</v>
      </c>
      <c r="O1071" s="9" t="str">
        <f>VLOOKUP('Consolidtaed Data'!$D7555,'[1]Sales People'!$A:$B,2,0)</f>
        <v>John Reyes</v>
      </c>
      <c r="P1071" s="9" t="str">
        <f>VLOOKUP('Consolidtaed Data'!$E7555,[1]Customers!$A:$B,2,0)</f>
        <v>Jason Diaz</v>
      </c>
      <c r="Q1071" s="11">
        <f>WEEKDAY('Consolidtaed Data'!$F7555)</f>
        <v>4</v>
      </c>
      <c r="R1071" s="9">
        <f>MONTH('Consolidtaed Data'!$F7555)</f>
        <v>7</v>
      </c>
      <c r="S1071" s="9" t="str">
        <f>TEXT(Table3[[#This Row],[Purchase Date]],"MMMM")</f>
        <v>March</v>
      </c>
      <c r="T1071" s="9">
        <f>YEAR('Consolidtaed Data'!$F7555)</f>
        <v>2021</v>
      </c>
    </row>
    <row r="1072" spans="1:20" x14ac:dyDescent="0.3">
      <c r="A1072" s="9" t="s">
        <v>1980</v>
      </c>
      <c r="B1072" s="9" t="s">
        <v>177</v>
      </c>
      <c r="C1072" s="9" t="s">
        <v>205</v>
      </c>
      <c r="D1072" s="9" t="s">
        <v>73</v>
      </c>
      <c r="E1072" s="9" t="s">
        <v>763</v>
      </c>
      <c r="F1072" s="10">
        <v>43907</v>
      </c>
      <c r="G1072" s="10" t="str">
        <f>VLOOKUP(Table3[[#This Row],[Product ID]],[1]Products!$A:$G,2,0)</f>
        <v>Product 5</v>
      </c>
      <c r="H1072" s="22">
        <v>1</v>
      </c>
      <c r="I1072" s="9">
        <f>VLOOKUP('Consolidtaed Data'!$B8095,[1]Products!$A:$G,4,0)</f>
        <v>847</v>
      </c>
      <c r="J1072" s="9">
        <f>VLOOKUP('Consolidtaed Data'!$B8095,[1]Products!$A:$G,3,0)</f>
        <v>534</v>
      </c>
      <c r="K1072" s="9">
        <f>'Consolidtaed Data'!$J8095*'Consolidtaed Data'!$H8095</f>
        <v>130</v>
      </c>
      <c r="L1072" s="9">
        <f>'Consolidtaed Data'!$I8095*'Consolidtaed Data'!$H8095</f>
        <v>181</v>
      </c>
      <c r="M1072" s="9">
        <f>'Consolidtaed Data'!$L8095-'Consolidtaed Data'!$K8095</f>
        <v>364</v>
      </c>
      <c r="N1072" s="9" t="str">
        <f>VLOOKUP('Consolidtaed Data'!$C8095,[1]Locations!$A:$O,2,0)</f>
        <v>Sacramento</v>
      </c>
      <c r="O1072" s="9" t="str">
        <f>VLOOKUP('Consolidtaed Data'!$D8095,'[1]Sales People'!$A:$B,2,0)</f>
        <v>Martin Perry</v>
      </c>
      <c r="P1072" s="9" t="str">
        <f>VLOOKUP('Consolidtaed Data'!$E8095,[1]Customers!$A:$B,2,0)</f>
        <v>Richard Young</v>
      </c>
      <c r="Q1072" s="11">
        <f>WEEKDAY('Consolidtaed Data'!$F8095)</f>
        <v>4</v>
      </c>
      <c r="R1072" s="9">
        <f>MONTH('Consolidtaed Data'!$F8095)</f>
        <v>9</v>
      </c>
      <c r="S1072" s="9" t="str">
        <f>TEXT(Table3[[#This Row],[Purchase Date]],"MMMM")</f>
        <v>March</v>
      </c>
      <c r="T1072" s="9">
        <f>YEAR('Consolidtaed Data'!$F8095)</f>
        <v>2021</v>
      </c>
    </row>
    <row r="1073" spans="1:20" x14ac:dyDescent="0.3">
      <c r="A1073" s="9" t="s">
        <v>1981</v>
      </c>
      <c r="B1073" s="9" t="s">
        <v>610</v>
      </c>
      <c r="C1073" s="9" t="s">
        <v>122</v>
      </c>
      <c r="D1073" s="9" t="s">
        <v>329</v>
      </c>
      <c r="E1073" s="9" t="s">
        <v>1051</v>
      </c>
      <c r="F1073" s="10">
        <v>43907</v>
      </c>
      <c r="G1073" s="10" t="str">
        <f>VLOOKUP(Table3[[#This Row],[Product ID]],[1]Products!$A:$G,2,0)</f>
        <v>Product 12</v>
      </c>
      <c r="H1073" s="22">
        <v>2</v>
      </c>
      <c r="I1073" s="9">
        <f>VLOOKUP('Consolidtaed Data'!$B8120,[1]Products!$A:$G,4,0)</f>
        <v>1671</v>
      </c>
      <c r="J1073" s="9">
        <f>VLOOKUP('Consolidtaed Data'!$B8120,[1]Products!$A:$G,3,0)</f>
        <v>1220</v>
      </c>
      <c r="K1073" s="9">
        <f>'Consolidtaed Data'!$J8120*'Consolidtaed Data'!$H8120</f>
        <v>848</v>
      </c>
      <c r="L1073" s="9">
        <f>'Consolidtaed Data'!$I8120*'Consolidtaed Data'!$H8120</f>
        <v>1060</v>
      </c>
      <c r="M1073" s="9">
        <f>'Consolidtaed Data'!$L8120-'Consolidtaed Data'!$K8120</f>
        <v>384</v>
      </c>
      <c r="N1073" s="9" t="str">
        <f>VLOOKUP('Consolidtaed Data'!$C8120,[1]Locations!$A:$O,2,0)</f>
        <v>Anaheim</v>
      </c>
      <c r="O1073" s="9" t="str">
        <f>VLOOKUP('Consolidtaed Data'!$D8120,'[1]Sales People'!$A:$B,2,0)</f>
        <v>Larry Marshall</v>
      </c>
      <c r="P1073" s="9" t="str">
        <f>VLOOKUP('Consolidtaed Data'!$E8120,[1]Customers!$A:$B,2,0)</f>
        <v>Ralph Wood</v>
      </c>
      <c r="Q1073" s="11">
        <f>WEEKDAY('Consolidtaed Data'!$F8120)</f>
        <v>6</v>
      </c>
      <c r="R1073" s="9">
        <f>MONTH('Consolidtaed Data'!$F8120)</f>
        <v>9</v>
      </c>
      <c r="S1073" s="9" t="str">
        <f>TEXT(Table3[[#This Row],[Purchase Date]],"MMMM")</f>
        <v>March</v>
      </c>
      <c r="T1073" s="9">
        <f>YEAR('Consolidtaed Data'!$F8120)</f>
        <v>2021</v>
      </c>
    </row>
    <row r="1074" spans="1:20" x14ac:dyDescent="0.3">
      <c r="A1074" s="9" t="s">
        <v>1983</v>
      </c>
      <c r="B1074" s="9" t="s">
        <v>85</v>
      </c>
      <c r="C1074" s="9" t="s">
        <v>325</v>
      </c>
      <c r="D1074" s="9" t="s">
        <v>46</v>
      </c>
      <c r="E1074" s="9" t="s">
        <v>505</v>
      </c>
      <c r="F1074" s="10">
        <v>43907</v>
      </c>
      <c r="G1074" s="10" t="str">
        <f>VLOOKUP(Table3[[#This Row],[Product ID]],[1]Products!$A:$G,2,0)</f>
        <v>Product 93</v>
      </c>
      <c r="H1074" s="22">
        <v>4</v>
      </c>
      <c r="I1074" s="9">
        <f>VLOOKUP('Consolidtaed Data'!$B8184,[1]Products!$A:$G,4,0)</f>
        <v>1353</v>
      </c>
      <c r="J1074" s="9">
        <f>VLOOKUP('Consolidtaed Data'!$B8184,[1]Products!$A:$G,3,0)</f>
        <v>947</v>
      </c>
      <c r="K1074" s="9">
        <f>'Consolidtaed Data'!$J8184*'Consolidtaed Data'!$H8184</f>
        <v>848</v>
      </c>
      <c r="L1074" s="9">
        <f>'Consolidtaed Data'!$I8184*'Consolidtaed Data'!$H8184</f>
        <v>1060</v>
      </c>
      <c r="M1074" s="9">
        <f>'Consolidtaed Data'!$L8184-'Consolidtaed Data'!$K8184</f>
        <v>1724</v>
      </c>
      <c r="N1074" s="9" t="str">
        <f>VLOOKUP('Consolidtaed Data'!$C8184,[1]Locations!$A:$O,2,0)</f>
        <v>Moreno Valley</v>
      </c>
      <c r="O1074" s="9" t="str">
        <f>VLOOKUP('Consolidtaed Data'!$D8184,'[1]Sales People'!$A:$B,2,0)</f>
        <v>Andrew Bowman</v>
      </c>
      <c r="P1074" s="9" t="str">
        <f>VLOOKUP('Consolidtaed Data'!$E8184,[1]Customers!$A:$B,2,0)</f>
        <v>Douglas Franklin</v>
      </c>
      <c r="Q1074" s="11">
        <f>WEEKDAY('Consolidtaed Data'!$F8184)</f>
        <v>4</v>
      </c>
      <c r="R1074" s="9">
        <f>MONTH('Consolidtaed Data'!$F8184)</f>
        <v>9</v>
      </c>
      <c r="S1074" s="9" t="str">
        <f>TEXT(Table3[[#This Row],[Purchase Date]],"MMMM")</f>
        <v>March</v>
      </c>
      <c r="T1074" s="9">
        <f>YEAR('Consolidtaed Data'!$F8184)</f>
        <v>2021</v>
      </c>
    </row>
    <row r="1075" spans="1:20" x14ac:dyDescent="0.3">
      <c r="A1075" s="9" t="s">
        <v>1985</v>
      </c>
      <c r="B1075" s="9" t="s">
        <v>318</v>
      </c>
      <c r="C1075" s="9" t="s">
        <v>90</v>
      </c>
      <c r="D1075" s="9" t="s">
        <v>220</v>
      </c>
      <c r="E1075" s="9" t="s">
        <v>2489</v>
      </c>
      <c r="F1075" s="10">
        <v>43907</v>
      </c>
      <c r="G1075" s="10" t="str">
        <f>VLOOKUP(Table3[[#This Row],[Product ID]],[1]Products!$A:$G,2,0)</f>
        <v>Product 89</v>
      </c>
      <c r="H1075" s="22">
        <v>2</v>
      </c>
      <c r="I1075" s="9">
        <f>VLOOKUP('Consolidtaed Data'!$B9158,[1]Products!$A:$G,4,0)</f>
        <v>1526</v>
      </c>
      <c r="J1075" s="9">
        <f>VLOOKUP('Consolidtaed Data'!$B9158,[1]Products!$A:$G,3,0)</f>
        <v>1251</v>
      </c>
      <c r="K1075" s="9">
        <f>'Consolidtaed Data'!$J9158*'Consolidtaed Data'!$H9158</f>
        <v>144</v>
      </c>
      <c r="L1075" s="9">
        <f>'Consolidtaed Data'!$I9158*'Consolidtaed Data'!$H9158</f>
        <v>272</v>
      </c>
      <c r="M1075" s="9">
        <f>'Consolidtaed Data'!$L9158-'Consolidtaed Data'!$K9158</f>
        <v>3196</v>
      </c>
      <c r="N1075" s="9" t="str">
        <f>VLOOKUP('Consolidtaed Data'!$C9158,[1]Locations!$A:$O,2,0)</f>
        <v>Downey</v>
      </c>
      <c r="O1075" s="9" t="str">
        <f>VLOOKUP('Consolidtaed Data'!$D9158,'[1]Sales People'!$A:$B,2,0)</f>
        <v>Andrew Bowman</v>
      </c>
      <c r="P1075" s="9" t="str">
        <f>VLOOKUP('Consolidtaed Data'!$E9158,[1]Customers!$A:$B,2,0)</f>
        <v>Nicholas Ward</v>
      </c>
      <c r="Q1075" s="11">
        <f>WEEKDAY('Consolidtaed Data'!$F9158)</f>
        <v>4</v>
      </c>
      <c r="R1075" s="9">
        <f>MONTH('Consolidtaed Data'!$F9158)</f>
        <v>11</v>
      </c>
      <c r="S1075" s="9" t="str">
        <f>TEXT(Table3[[#This Row],[Purchase Date]],"MMMM")</f>
        <v>March</v>
      </c>
      <c r="T1075" s="9">
        <f>YEAR('Consolidtaed Data'!$F9158)</f>
        <v>2021</v>
      </c>
    </row>
    <row r="1076" spans="1:20" x14ac:dyDescent="0.3">
      <c r="A1076" s="9" t="s">
        <v>1986</v>
      </c>
      <c r="B1076" s="9" t="s">
        <v>322</v>
      </c>
      <c r="C1076" s="9" t="s">
        <v>21</v>
      </c>
      <c r="D1076" s="9" t="s">
        <v>246</v>
      </c>
      <c r="E1076" s="9" t="s">
        <v>154</v>
      </c>
      <c r="F1076" s="10">
        <v>43907</v>
      </c>
      <c r="G1076" s="10" t="str">
        <f>VLOOKUP(Table3[[#This Row],[Product ID]],[1]Products!$A:$G,2,0)</f>
        <v>Product 43</v>
      </c>
      <c r="H1076" s="22">
        <v>1</v>
      </c>
      <c r="I1076" s="9">
        <f>VLOOKUP('Consolidtaed Data'!$B9372,[1]Products!$A:$G,4,0)</f>
        <v>951</v>
      </c>
      <c r="J1076" s="9">
        <f>VLOOKUP('Consolidtaed Data'!$B9372,[1]Products!$A:$G,3,0)</f>
        <v>504</v>
      </c>
      <c r="K1076" s="9">
        <f>'Consolidtaed Data'!$J9372*'Consolidtaed Data'!$H9372</f>
        <v>2610</v>
      </c>
      <c r="L1076" s="9">
        <f>'Consolidtaed Data'!$I9372*'Consolidtaed Data'!$H9372</f>
        <v>3624</v>
      </c>
      <c r="M1076" s="9">
        <f>'Consolidtaed Data'!$L9372-'Consolidtaed Data'!$K9372</f>
        <v>161</v>
      </c>
      <c r="N1076" s="9" t="str">
        <f>VLOOKUP('Consolidtaed Data'!$C9372,[1]Locations!$A:$O,2,0)</f>
        <v>Bakersfield</v>
      </c>
      <c r="O1076" s="9" t="str">
        <f>VLOOKUP('Consolidtaed Data'!$D9372,'[1]Sales People'!$A:$B,2,0)</f>
        <v>Jimmy Young</v>
      </c>
      <c r="P1076" s="9" t="str">
        <f>VLOOKUP('Consolidtaed Data'!$E9372,[1]Customers!$A:$B,2,0)</f>
        <v>Anthony Banks</v>
      </c>
      <c r="Q1076" s="11">
        <f>WEEKDAY('Consolidtaed Data'!$F9372)</f>
        <v>5</v>
      </c>
      <c r="R1076" s="9">
        <f>MONTH('Consolidtaed Data'!$F9372)</f>
        <v>12</v>
      </c>
      <c r="S1076" s="9" t="str">
        <f>TEXT(Table3[[#This Row],[Purchase Date]],"MMMM")</f>
        <v>March</v>
      </c>
      <c r="T1076" s="9">
        <f>YEAR('Consolidtaed Data'!$F9372)</f>
        <v>2021</v>
      </c>
    </row>
    <row r="1077" spans="1:20" x14ac:dyDescent="0.3">
      <c r="A1077" s="9" t="s">
        <v>1987</v>
      </c>
      <c r="B1077" s="9" t="s">
        <v>151</v>
      </c>
      <c r="C1077" s="9" t="s">
        <v>472</v>
      </c>
      <c r="D1077" s="9" t="s">
        <v>123</v>
      </c>
      <c r="E1077" s="9" t="s">
        <v>198</v>
      </c>
      <c r="F1077" s="10">
        <v>43907</v>
      </c>
      <c r="G1077" s="10" t="str">
        <f>VLOOKUP(Table3[[#This Row],[Product ID]],[1]Products!$A:$G,2,0)</f>
        <v>Product 94</v>
      </c>
      <c r="H1077" s="22">
        <v>3</v>
      </c>
      <c r="I1077" s="9">
        <f>VLOOKUP('Consolidtaed Data'!$B9507,[1]Products!$A:$G,4,0)</f>
        <v>458</v>
      </c>
      <c r="J1077" s="9">
        <f>VLOOKUP('Consolidtaed Data'!$B9507,[1]Products!$A:$G,3,0)</f>
        <v>376</v>
      </c>
      <c r="K1077" s="9">
        <f>'Consolidtaed Data'!$J9507*'Consolidtaed Data'!$H9507</f>
        <v>1305</v>
      </c>
      <c r="L1077" s="9">
        <f>'Consolidtaed Data'!$I9507*'Consolidtaed Data'!$H9507</f>
        <v>1812</v>
      </c>
      <c r="M1077" s="9">
        <f>'Consolidtaed Data'!$L9507-'Consolidtaed Data'!$K9507</f>
        <v>364</v>
      </c>
      <c r="N1077" s="9" t="str">
        <f>VLOOKUP('Consolidtaed Data'!$C9507,[1]Locations!$A:$O,2,0)</f>
        <v>Huntington Beach</v>
      </c>
      <c r="O1077" s="9" t="str">
        <f>VLOOKUP('Consolidtaed Data'!$D9507,'[1]Sales People'!$A:$B,2,0)</f>
        <v>Roger Robertson</v>
      </c>
      <c r="P1077" s="9" t="str">
        <f>VLOOKUP('Consolidtaed Data'!$E9507,[1]Customers!$A:$B,2,0)</f>
        <v>Kevin Webb</v>
      </c>
      <c r="Q1077" s="11">
        <f>WEEKDAY('Consolidtaed Data'!$F9507)</f>
        <v>1</v>
      </c>
      <c r="R1077" s="9">
        <f>MONTH('Consolidtaed Data'!$F9507)</f>
        <v>12</v>
      </c>
      <c r="S1077" s="9" t="str">
        <f>TEXT(Table3[[#This Row],[Purchase Date]],"MMMM")</f>
        <v>March</v>
      </c>
      <c r="T1077" s="9">
        <f>YEAR('Consolidtaed Data'!$F9507)</f>
        <v>2021</v>
      </c>
    </row>
    <row r="1078" spans="1:20" x14ac:dyDescent="0.3">
      <c r="A1078" s="9" t="s">
        <v>1988</v>
      </c>
      <c r="B1078" s="9" t="s">
        <v>490</v>
      </c>
      <c r="C1078" s="9" t="s">
        <v>226</v>
      </c>
      <c r="D1078" s="9" t="s">
        <v>161</v>
      </c>
      <c r="E1078" s="9" t="s">
        <v>913</v>
      </c>
      <c r="F1078" s="10">
        <v>43908</v>
      </c>
      <c r="G1078" s="10" t="str">
        <f>VLOOKUP(Table3[[#This Row],[Product ID]],[1]Products!$A:$G,2,0)</f>
        <v>Product 79</v>
      </c>
      <c r="H1078" s="22">
        <v>3</v>
      </c>
      <c r="I1078" s="9">
        <f>VLOOKUP('Consolidtaed Data'!$B4774,[1]Products!$A:$G,4,0)</f>
        <v>2005</v>
      </c>
      <c r="J1078" s="9">
        <f>VLOOKUP('Consolidtaed Data'!$B4774,[1]Products!$A:$G,3,0)</f>
        <v>1223</v>
      </c>
      <c r="K1078" s="9">
        <f>'Consolidtaed Data'!$J4774*'Consolidtaed Data'!$H4774</f>
        <v>1321</v>
      </c>
      <c r="L1078" s="9">
        <f>'Consolidtaed Data'!$I4774*'Consolidtaed Data'!$H4774</f>
        <v>1972</v>
      </c>
      <c r="M1078" s="9">
        <f>'Consolidtaed Data'!$L4774-'Consolidtaed Data'!$K4774</f>
        <v>1654</v>
      </c>
      <c r="N1078" s="9" t="str">
        <f>VLOOKUP('Consolidtaed Data'!$C4774,[1]Locations!$A:$O,2,0)</f>
        <v>Salinas</v>
      </c>
      <c r="O1078" s="9" t="str">
        <f>VLOOKUP('Consolidtaed Data'!$D4774,'[1]Sales People'!$A:$B,2,0)</f>
        <v>Clarence Fox</v>
      </c>
      <c r="P1078" s="9" t="str">
        <f>VLOOKUP('Consolidtaed Data'!$E4774,[1]Customers!$A:$B,2,0)</f>
        <v>Willie Daniels</v>
      </c>
      <c r="Q1078" s="11">
        <f>WEEKDAY('Consolidtaed Data'!$F4774)</f>
        <v>4</v>
      </c>
      <c r="R1078" s="9">
        <f>MONTH('Consolidtaed Data'!$F4774)</f>
        <v>12</v>
      </c>
      <c r="S1078" s="9" t="str">
        <f>TEXT(Table3[[#This Row],[Purchase Date]],"MMMM")</f>
        <v>March</v>
      </c>
      <c r="T1078" s="9">
        <f>YEAR('Consolidtaed Data'!$F4774)</f>
        <v>2020</v>
      </c>
    </row>
    <row r="1079" spans="1:20" x14ac:dyDescent="0.3">
      <c r="A1079" s="9" t="s">
        <v>1989</v>
      </c>
      <c r="B1079" s="9" t="s">
        <v>98</v>
      </c>
      <c r="C1079" s="9" t="s">
        <v>165</v>
      </c>
      <c r="D1079" s="9" t="s">
        <v>326</v>
      </c>
      <c r="E1079" s="9" t="s">
        <v>1345</v>
      </c>
      <c r="F1079" s="10">
        <v>43908</v>
      </c>
      <c r="G1079" s="10" t="str">
        <f>VLOOKUP(Table3[[#This Row],[Product ID]],[1]Products!$A:$G,2,0)</f>
        <v>Product 85</v>
      </c>
      <c r="H1079" s="22">
        <v>3</v>
      </c>
      <c r="I1079" s="9">
        <f>VLOOKUP('Consolidtaed Data'!$B4906,[1]Products!$A:$G,4,0)</f>
        <v>2141</v>
      </c>
      <c r="J1079" s="9">
        <f>VLOOKUP('Consolidtaed Data'!$B4906,[1]Products!$A:$G,3,0)</f>
        <v>1777</v>
      </c>
      <c r="K1079" s="9">
        <f>'Consolidtaed Data'!$J4906*'Consolidtaed Data'!$H4906</f>
        <v>1108</v>
      </c>
      <c r="L1079" s="9">
        <f>'Consolidtaed Data'!$I4906*'Consolidtaed Data'!$H4906</f>
        <v>1351</v>
      </c>
      <c r="M1079" s="9">
        <f>'Consolidtaed Data'!$L4906-'Consolidtaed Data'!$K4906</f>
        <v>192</v>
      </c>
      <c r="N1079" s="9" t="str">
        <f>VLOOKUP('Consolidtaed Data'!$C4906,[1]Locations!$A:$O,2,0)</f>
        <v>Ontario</v>
      </c>
      <c r="O1079" s="9" t="str">
        <f>VLOOKUP('Consolidtaed Data'!$D4906,'[1]Sales People'!$A:$B,2,0)</f>
        <v>Joe Sims</v>
      </c>
      <c r="P1079" s="9" t="str">
        <f>VLOOKUP('Consolidtaed Data'!$E4906,[1]Customers!$A:$B,2,0)</f>
        <v>Jesse Wells</v>
      </c>
      <c r="Q1079" s="11">
        <f>WEEKDAY('Consolidtaed Data'!$F4906)</f>
        <v>1</v>
      </c>
      <c r="R1079" s="9">
        <f>MONTH('Consolidtaed Data'!$F4906)</f>
        <v>12</v>
      </c>
      <c r="S1079" s="9" t="str">
        <f>TEXT(Table3[[#This Row],[Purchase Date]],"MMMM")</f>
        <v>March</v>
      </c>
      <c r="T1079" s="9">
        <f>YEAR('Consolidtaed Data'!$F4906)</f>
        <v>2020</v>
      </c>
    </row>
    <row r="1080" spans="1:20" x14ac:dyDescent="0.3">
      <c r="A1080" s="9" t="s">
        <v>1990</v>
      </c>
      <c r="B1080" s="9" t="s">
        <v>336</v>
      </c>
      <c r="C1080" s="9" t="s">
        <v>226</v>
      </c>
      <c r="D1080" s="9" t="s">
        <v>31</v>
      </c>
      <c r="E1080" s="9" t="s">
        <v>1272</v>
      </c>
      <c r="F1080" s="10">
        <v>43908</v>
      </c>
      <c r="G1080" s="10" t="str">
        <f>VLOOKUP(Table3[[#This Row],[Product ID]],[1]Products!$A:$G,2,0)</f>
        <v>Product 78</v>
      </c>
      <c r="H1080" s="22">
        <v>1</v>
      </c>
      <c r="I1080" s="9">
        <f>VLOOKUP('Consolidtaed Data'!$B4921,[1]Products!$A:$G,4,0)</f>
        <v>123</v>
      </c>
      <c r="J1080" s="9">
        <f>VLOOKUP('Consolidtaed Data'!$B4921,[1]Products!$A:$G,3,0)</f>
        <v>84</v>
      </c>
      <c r="K1080" s="9">
        <f>'Consolidtaed Data'!$J4921*'Consolidtaed Data'!$H4921</f>
        <v>947</v>
      </c>
      <c r="L1080" s="9">
        <f>'Consolidtaed Data'!$I4921*'Consolidtaed Data'!$H4921</f>
        <v>1353</v>
      </c>
      <c r="M1080" s="9">
        <f>'Consolidtaed Data'!$L4921-'Consolidtaed Data'!$K4921</f>
        <v>1839</v>
      </c>
      <c r="N1080" s="9" t="str">
        <f>VLOOKUP('Consolidtaed Data'!$C4921,[1]Locations!$A:$O,2,0)</f>
        <v>Sacramento</v>
      </c>
      <c r="O1080" s="9" t="str">
        <f>VLOOKUP('Consolidtaed Data'!$D4921,'[1]Sales People'!$A:$B,2,0)</f>
        <v>Martin Perry</v>
      </c>
      <c r="P1080" s="9" t="str">
        <f>VLOOKUP('Consolidtaed Data'!$E4921,[1]Customers!$A:$B,2,0)</f>
        <v>Joshua Peterson</v>
      </c>
      <c r="Q1080" s="11">
        <f>WEEKDAY('Consolidtaed Data'!$F4921)</f>
        <v>2</v>
      </c>
      <c r="R1080" s="9">
        <f>MONTH('Consolidtaed Data'!$F4921)</f>
        <v>12</v>
      </c>
      <c r="S1080" s="9" t="str">
        <f>TEXT(Table3[[#This Row],[Purchase Date]],"MMMM")</f>
        <v>March</v>
      </c>
      <c r="T1080" s="9">
        <f>YEAR('Consolidtaed Data'!$F4921)</f>
        <v>2020</v>
      </c>
    </row>
    <row r="1081" spans="1:20" x14ac:dyDescent="0.3">
      <c r="A1081" s="9" t="s">
        <v>1991</v>
      </c>
      <c r="B1081" s="9" t="s">
        <v>610</v>
      </c>
      <c r="C1081" s="9" t="s">
        <v>635</v>
      </c>
      <c r="D1081" s="9" t="s">
        <v>272</v>
      </c>
      <c r="E1081" s="9" t="s">
        <v>460</v>
      </c>
      <c r="F1081" s="10">
        <v>43908</v>
      </c>
      <c r="G1081" s="10" t="str">
        <f>VLOOKUP(Table3[[#This Row],[Product ID]],[1]Products!$A:$G,2,0)</f>
        <v>Product 12</v>
      </c>
      <c r="H1081" s="22">
        <v>2</v>
      </c>
      <c r="I1081" s="9">
        <f>VLOOKUP('Consolidtaed Data'!$B5292,[1]Products!$A:$G,4,0)</f>
        <v>356</v>
      </c>
      <c r="J1081" s="9">
        <f>VLOOKUP('Consolidtaed Data'!$B5292,[1]Products!$A:$G,3,0)</f>
        <v>292</v>
      </c>
      <c r="K1081" s="9">
        <f>'Consolidtaed Data'!$J5292*'Consolidtaed Data'!$H5292</f>
        <v>3070</v>
      </c>
      <c r="L1081" s="9">
        <f>'Consolidtaed Data'!$I5292*'Consolidtaed Data'!$H5292</f>
        <v>4514</v>
      </c>
      <c r="M1081" s="9">
        <f>'Consolidtaed Data'!$L5292-'Consolidtaed Data'!$K5292</f>
        <v>161</v>
      </c>
      <c r="N1081" s="9" t="str">
        <f>VLOOKUP('Consolidtaed Data'!$C5292,[1]Locations!$A:$O,2,0)</f>
        <v>San Diego</v>
      </c>
      <c r="O1081" s="9" t="str">
        <f>VLOOKUP('Consolidtaed Data'!$D5292,'[1]Sales People'!$A:$B,2,0)</f>
        <v>Larry Marshall</v>
      </c>
      <c r="P1081" s="9" t="str">
        <f>VLOOKUP('Consolidtaed Data'!$E5292,[1]Customers!$A:$B,2,0)</f>
        <v>Scott Rice</v>
      </c>
      <c r="Q1081" s="11">
        <f>WEEKDAY('Consolidtaed Data'!$F5292)</f>
        <v>2</v>
      </c>
      <c r="R1081" s="9">
        <f>MONTH('Consolidtaed Data'!$F5292)</f>
        <v>1</v>
      </c>
      <c r="S1081" s="9" t="str">
        <f>TEXT(Table3[[#This Row],[Purchase Date]],"MMMM")</f>
        <v>March</v>
      </c>
      <c r="T1081" s="9">
        <f>YEAR('Consolidtaed Data'!$F5292)</f>
        <v>2021</v>
      </c>
    </row>
    <row r="1082" spans="1:20" x14ac:dyDescent="0.3">
      <c r="A1082" s="9" t="s">
        <v>1992</v>
      </c>
      <c r="B1082" s="9" t="s">
        <v>119</v>
      </c>
      <c r="C1082" s="9" t="s">
        <v>130</v>
      </c>
      <c r="D1082" s="9" t="s">
        <v>35</v>
      </c>
      <c r="E1082" s="9" t="s">
        <v>2145</v>
      </c>
      <c r="F1082" s="10">
        <v>43908</v>
      </c>
      <c r="G1082" s="10" t="str">
        <f>VLOOKUP(Table3[[#This Row],[Product ID]],[1]Products!$A:$G,2,0)</f>
        <v>Product 67</v>
      </c>
      <c r="H1082" s="22">
        <v>4</v>
      </c>
      <c r="I1082" s="9">
        <f>VLOOKUP('Consolidtaed Data'!$B5442,[1]Products!$A:$G,4,0)</f>
        <v>596</v>
      </c>
      <c r="J1082" s="9">
        <f>VLOOKUP('Consolidtaed Data'!$B5442,[1]Products!$A:$G,3,0)</f>
        <v>358</v>
      </c>
      <c r="K1082" s="9">
        <f>'Consolidtaed Data'!$J5442*'Consolidtaed Data'!$H5442</f>
        <v>84</v>
      </c>
      <c r="L1082" s="9">
        <f>'Consolidtaed Data'!$I5442*'Consolidtaed Data'!$H5442</f>
        <v>123</v>
      </c>
      <c r="M1082" s="9">
        <f>'Consolidtaed Data'!$L5442-'Consolidtaed Data'!$K5442</f>
        <v>766</v>
      </c>
      <c r="N1082" s="9" t="str">
        <f>VLOOKUP('Consolidtaed Data'!$C5442,[1]Locations!$A:$O,2,0)</f>
        <v>Pasadena</v>
      </c>
      <c r="O1082" s="9" t="str">
        <f>VLOOKUP('Consolidtaed Data'!$D5442,'[1]Sales People'!$A:$B,2,0)</f>
        <v>Brian Hansen</v>
      </c>
      <c r="P1082" s="9" t="str">
        <f>VLOOKUP('Consolidtaed Data'!$E5442,[1]Customers!$A:$B,2,0)</f>
        <v>Bruce Armstrong</v>
      </c>
      <c r="Q1082" s="11">
        <f>WEEKDAY('Consolidtaed Data'!$F5442)</f>
        <v>7</v>
      </c>
      <c r="R1082" s="9">
        <f>MONTH('Consolidtaed Data'!$F5442)</f>
        <v>2</v>
      </c>
      <c r="S1082" s="9" t="str">
        <f>TEXT(Table3[[#This Row],[Purchase Date]],"MMMM")</f>
        <v>March</v>
      </c>
      <c r="T1082" s="9">
        <f>YEAR('Consolidtaed Data'!$F5442)</f>
        <v>2021</v>
      </c>
    </row>
    <row r="1083" spans="1:20" x14ac:dyDescent="0.3">
      <c r="A1083" s="9" t="s">
        <v>1993</v>
      </c>
      <c r="B1083" s="9" t="s">
        <v>653</v>
      </c>
      <c r="C1083" s="9" t="s">
        <v>134</v>
      </c>
      <c r="D1083" s="9" t="s">
        <v>329</v>
      </c>
      <c r="E1083" s="9" t="s">
        <v>1413</v>
      </c>
      <c r="F1083" s="10">
        <v>43908</v>
      </c>
      <c r="G1083" s="10" t="str">
        <f>VLOOKUP(Table3[[#This Row],[Product ID]],[1]Products!$A:$G,2,0)</f>
        <v>Product 74</v>
      </c>
      <c r="H1083" s="22">
        <v>2</v>
      </c>
      <c r="I1083" s="9">
        <f>VLOOKUP('Consolidtaed Data'!$B6691,[1]Products!$A:$G,4,0)</f>
        <v>1862</v>
      </c>
      <c r="J1083" s="9">
        <f>VLOOKUP('Consolidtaed Data'!$B6691,[1]Products!$A:$G,3,0)</f>
        <v>1173</v>
      </c>
      <c r="K1083" s="9">
        <f>'Consolidtaed Data'!$J6691*'Consolidtaed Data'!$H6691</f>
        <v>61</v>
      </c>
      <c r="L1083" s="9">
        <f>'Consolidtaed Data'!$I6691*'Consolidtaed Data'!$H6691</f>
        <v>95</v>
      </c>
      <c r="M1083" s="9">
        <f>'Consolidtaed Data'!$L6691-'Consolidtaed Data'!$K6691</f>
        <v>313</v>
      </c>
      <c r="N1083" s="9" t="str">
        <f>VLOOKUP('Consolidtaed Data'!$C6691,[1]Locations!$A:$O,2,0)</f>
        <v>Bakersfield</v>
      </c>
      <c r="O1083" s="9" t="str">
        <f>VLOOKUP('Consolidtaed Data'!$D6691,'[1]Sales People'!$A:$B,2,0)</f>
        <v>Eugene Holmes</v>
      </c>
      <c r="P1083" s="9" t="str">
        <f>VLOOKUP('Consolidtaed Data'!$E6691,[1]Customers!$A:$B,2,0)</f>
        <v>Carlos Scott</v>
      </c>
      <c r="Q1083" s="11">
        <f>WEEKDAY('Consolidtaed Data'!$F6691)</f>
        <v>2</v>
      </c>
      <c r="R1083" s="9">
        <f>MONTH('Consolidtaed Data'!$F6691)</f>
        <v>5</v>
      </c>
      <c r="S1083" s="9" t="str">
        <f>TEXT(Table3[[#This Row],[Purchase Date]],"MMMM")</f>
        <v>March</v>
      </c>
      <c r="T1083" s="9">
        <f>YEAR('Consolidtaed Data'!$F6691)</f>
        <v>2021</v>
      </c>
    </row>
    <row r="1084" spans="1:20" x14ac:dyDescent="0.3">
      <c r="A1084" s="9" t="s">
        <v>1994</v>
      </c>
      <c r="B1084" s="9" t="s">
        <v>185</v>
      </c>
      <c r="C1084" s="9" t="s">
        <v>157</v>
      </c>
      <c r="D1084" s="9" t="s">
        <v>68</v>
      </c>
      <c r="E1084" s="9" t="s">
        <v>1612</v>
      </c>
      <c r="F1084" s="10">
        <v>43908</v>
      </c>
      <c r="G1084" s="10" t="str">
        <f>VLOOKUP(Table3[[#This Row],[Product ID]],[1]Products!$A:$G,2,0)</f>
        <v>Product 65</v>
      </c>
      <c r="H1084" s="22">
        <v>3</v>
      </c>
      <c r="I1084" s="9">
        <f>VLOOKUP('Consolidtaed Data'!$B7239,[1]Products!$A:$G,4,0)</f>
        <v>1353</v>
      </c>
      <c r="J1084" s="9">
        <f>VLOOKUP('Consolidtaed Data'!$B7239,[1]Products!$A:$G,3,0)</f>
        <v>947</v>
      </c>
      <c r="K1084" s="9">
        <f>'Consolidtaed Data'!$J7239*'Consolidtaed Data'!$H7239</f>
        <v>832</v>
      </c>
      <c r="L1084" s="9">
        <f>'Consolidtaed Data'!$I7239*'Consolidtaed Data'!$H7239</f>
        <v>1260</v>
      </c>
      <c r="M1084" s="9">
        <f>'Consolidtaed Data'!$L7239-'Consolidtaed Data'!$K7239</f>
        <v>1804</v>
      </c>
      <c r="N1084" s="9" t="str">
        <f>VLOOKUP('Consolidtaed Data'!$C7239,[1]Locations!$A:$O,2,0)</f>
        <v>Concord</v>
      </c>
      <c r="O1084" s="9" t="str">
        <f>VLOOKUP('Consolidtaed Data'!$D7239,'[1]Sales People'!$A:$B,2,0)</f>
        <v>Martin Perry</v>
      </c>
      <c r="P1084" s="9" t="str">
        <f>VLOOKUP('Consolidtaed Data'!$E7239,[1]Customers!$A:$B,2,0)</f>
        <v>Billy Reid</v>
      </c>
      <c r="Q1084" s="11">
        <f>WEEKDAY('Consolidtaed Data'!$F7239)</f>
        <v>1</v>
      </c>
      <c r="R1084" s="9">
        <f>MONTH('Consolidtaed Data'!$F7239)</f>
        <v>7</v>
      </c>
      <c r="S1084" s="9" t="str">
        <f>TEXT(Table3[[#This Row],[Purchase Date]],"MMMM")</f>
        <v>March</v>
      </c>
      <c r="T1084" s="9">
        <f>YEAR('Consolidtaed Data'!$F7239)</f>
        <v>2021</v>
      </c>
    </row>
    <row r="1085" spans="1:20" x14ac:dyDescent="0.3">
      <c r="A1085" s="9" t="s">
        <v>1995</v>
      </c>
      <c r="B1085" s="9" t="s">
        <v>204</v>
      </c>
      <c r="C1085" s="9" t="s">
        <v>635</v>
      </c>
      <c r="D1085" s="9" t="s">
        <v>9</v>
      </c>
      <c r="E1085" s="9" t="s">
        <v>189</v>
      </c>
      <c r="F1085" s="10">
        <v>43908</v>
      </c>
      <c r="G1085" s="10" t="str">
        <f>VLOOKUP(Table3[[#This Row],[Product ID]],[1]Products!$A:$G,2,0)</f>
        <v>Product 101</v>
      </c>
      <c r="H1085" s="22">
        <v>3</v>
      </c>
      <c r="I1085" s="9">
        <f>VLOOKUP('Consolidtaed Data'!$B7588,[1]Products!$A:$G,4,0)</f>
        <v>368</v>
      </c>
      <c r="J1085" s="9">
        <f>VLOOKUP('Consolidtaed Data'!$B7588,[1]Products!$A:$G,3,0)</f>
        <v>294</v>
      </c>
      <c r="K1085" s="9">
        <f>'Consolidtaed Data'!$J7588*'Consolidtaed Data'!$H7588</f>
        <v>416</v>
      </c>
      <c r="L1085" s="9">
        <f>'Consolidtaed Data'!$I7588*'Consolidtaed Data'!$H7588</f>
        <v>630</v>
      </c>
      <c r="M1085" s="9">
        <f>'Consolidtaed Data'!$L7588-'Consolidtaed Data'!$K7588</f>
        <v>344</v>
      </c>
      <c r="N1085" s="9" t="str">
        <f>VLOOKUP('Consolidtaed Data'!$C7588,[1]Locations!$A:$O,2,0)</f>
        <v>Norwalk</v>
      </c>
      <c r="O1085" s="9" t="str">
        <f>VLOOKUP('Consolidtaed Data'!$D7588,'[1]Sales People'!$A:$B,2,0)</f>
        <v>Howard Sims</v>
      </c>
      <c r="P1085" s="9" t="str">
        <f>VLOOKUP('Consolidtaed Data'!$E7588,[1]Customers!$A:$B,2,0)</f>
        <v>Richard Young</v>
      </c>
      <c r="Q1085" s="11">
        <f>WEEKDAY('Consolidtaed Data'!$F7588)</f>
        <v>6</v>
      </c>
      <c r="R1085" s="9">
        <f>MONTH('Consolidtaed Data'!$F7588)</f>
        <v>7</v>
      </c>
      <c r="S1085" s="9" t="str">
        <f>TEXT(Table3[[#This Row],[Purchase Date]],"MMMM")</f>
        <v>March</v>
      </c>
      <c r="T1085" s="9">
        <f>YEAR('Consolidtaed Data'!$F7588)</f>
        <v>2021</v>
      </c>
    </row>
    <row r="1086" spans="1:20" x14ac:dyDescent="0.3">
      <c r="A1086" s="9" t="s">
        <v>1996</v>
      </c>
      <c r="B1086" s="9" t="s">
        <v>76</v>
      </c>
      <c r="C1086" s="9" t="s">
        <v>25</v>
      </c>
      <c r="D1086" s="9" t="s">
        <v>113</v>
      </c>
      <c r="E1086" s="9" t="s">
        <v>1388</v>
      </c>
      <c r="F1086" s="10">
        <v>43908</v>
      </c>
      <c r="G1086" s="10" t="str">
        <f>VLOOKUP(Table3[[#This Row],[Product ID]],[1]Products!$A:$G,2,0)</f>
        <v>Product 19</v>
      </c>
      <c r="H1086" s="22">
        <v>2</v>
      </c>
      <c r="I1086" s="9">
        <f>VLOOKUP('Consolidtaed Data'!$B7972,[1]Products!$A:$G,4,0)</f>
        <v>1826</v>
      </c>
      <c r="J1086" s="9">
        <f>VLOOKUP('Consolidtaed Data'!$B7972,[1]Products!$A:$G,3,0)</f>
        <v>1443</v>
      </c>
      <c r="K1086" s="9">
        <f>'Consolidtaed Data'!$J7972*'Consolidtaed Data'!$H7972</f>
        <v>584</v>
      </c>
      <c r="L1086" s="9">
        <f>'Consolidtaed Data'!$I7972*'Consolidtaed Data'!$H7972</f>
        <v>913</v>
      </c>
      <c r="M1086" s="9">
        <f>'Consolidtaed Data'!$L7972-'Consolidtaed Data'!$K7972</f>
        <v>528</v>
      </c>
      <c r="N1086" s="9" t="str">
        <f>VLOOKUP('Consolidtaed Data'!$C7972,[1]Locations!$A:$O,2,0)</f>
        <v>Fontana</v>
      </c>
      <c r="O1086" s="9" t="str">
        <f>VLOOKUP('Consolidtaed Data'!$D7972,'[1]Sales People'!$A:$B,2,0)</f>
        <v>Joshua Taylor</v>
      </c>
      <c r="P1086" s="9" t="str">
        <f>VLOOKUP('Consolidtaed Data'!$E7972,[1]Customers!$A:$B,2,0)</f>
        <v>Johnny Andrews</v>
      </c>
      <c r="Q1086" s="11">
        <f>WEEKDAY('Consolidtaed Data'!$F7972)</f>
        <v>1</v>
      </c>
      <c r="R1086" s="9">
        <f>MONTH('Consolidtaed Data'!$F7972)</f>
        <v>8</v>
      </c>
      <c r="S1086" s="9" t="str">
        <f>TEXT(Table3[[#This Row],[Purchase Date]],"MMMM")</f>
        <v>March</v>
      </c>
      <c r="T1086" s="9">
        <f>YEAR('Consolidtaed Data'!$F7972)</f>
        <v>2021</v>
      </c>
    </row>
    <row r="1087" spans="1:20" x14ac:dyDescent="0.3">
      <c r="A1087" s="9" t="s">
        <v>1997</v>
      </c>
      <c r="B1087" s="9" t="s">
        <v>318</v>
      </c>
      <c r="C1087" s="9" t="s">
        <v>55</v>
      </c>
      <c r="D1087" s="9" t="s">
        <v>246</v>
      </c>
      <c r="E1087" s="9" t="s">
        <v>796</v>
      </c>
      <c r="F1087" s="10">
        <v>43908</v>
      </c>
      <c r="G1087" s="10" t="str">
        <f>VLOOKUP(Table3[[#This Row],[Product ID]],[1]Products!$A:$G,2,0)</f>
        <v>Product 89</v>
      </c>
      <c r="H1087" s="22">
        <v>1</v>
      </c>
      <c r="I1087" s="9">
        <f>VLOOKUP('Consolidtaed Data'!$B7995,[1]Products!$A:$G,4,0)</f>
        <v>1405</v>
      </c>
      <c r="J1087" s="9">
        <f>VLOOKUP('Consolidtaed Data'!$B7995,[1]Products!$A:$G,3,0)</f>
        <v>1054</v>
      </c>
      <c r="K1087" s="9">
        <f>'Consolidtaed Data'!$J7995*'Consolidtaed Data'!$H7995</f>
        <v>6064</v>
      </c>
      <c r="L1087" s="9">
        <f>'Consolidtaed Data'!$I7995*'Consolidtaed Data'!$H7995</f>
        <v>7132</v>
      </c>
      <c r="M1087" s="9">
        <f>'Consolidtaed Data'!$L7995-'Consolidtaed Data'!$K7995</f>
        <v>463</v>
      </c>
      <c r="N1087" s="9" t="str">
        <f>VLOOKUP('Consolidtaed Data'!$C7995,[1]Locations!$A:$O,2,0)</f>
        <v>Stockton</v>
      </c>
      <c r="O1087" s="9" t="str">
        <f>VLOOKUP('Consolidtaed Data'!$D7995,'[1]Sales People'!$A:$B,2,0)</f>
        <v>Joshua Taylor</v>
      </c>
      <c r="P1087" s="9" t="str">
        <f>VLOOKUP('Consolidtaed Data'!$E7995,[1]Customers!$A:$B,2,0)</f>
        <v>Adam Riley</v>
      </c>
      <c r="Q1087" s="11">
        <f>WEEKDAY('Consolidtaed Data'!$F7995)</f>
        <v>3</v>
      </c>
      <c r="R1087" s="9">
        <f>MONTH('Consolidtaed Data'!$F7995)</f>
        <v>8</v>
      </c>
      <c r="S1087" s="9" t="str">
        <f>TEXT(Table3[[#This Row],[Purchase Date]],"MMMM")</f>
        <v>March</v>
      </c>
      <c r="T1087" s="9">
        <f>YEAR('Consolidtaed Data'!$F7995)</f>
        <v>2021</v>
      </c>
    </row>
    <row r="1088" spans="1:20" x14ac:dyDescent="0.3">
      <c r="A1088" s="9" t="s">
        <v>1998</v>
      </c>
      <c r="B1088" s="9" t="s">
        <v>336</v>
      </c>
      <c r="C1088" s="9" t="s">
        <v>319</v>
      </c>
      <c r="D1088" s="9" t="s">
        <v>51</v>
      </c>
      <c r="E1088" s="9" t="s">
        <v>1961</v>
      </c>
      <c r="F1088" s="10">
        <v>43908</v>
      </c>
      <c r="G1088" s="10" t="str">
        <f>VLOOKUP(Table3[[#This Row],[Product ID]],[1]Products!$A:$G,2,0)</f>
        <v>Product 78</v>
      </c>
      <c r="H1088" s="22">
        <v>4</v>
      </c>
      <c r="I1088" s="9">
        <f>VLOOKUP('Consolidtaed Data'!$B8066,[1]Products!$A:$G,4,0)</f>
        <v>504</v>
      </c>
      <c r="J1088" s="9">
        <f>VLOOKUP('Consolidtaed Data'!$B8066,[1]Products!$A:$G,3,0)</f>
        <v>408</v>
      </c>
      <c r="K1088" s="9">
        <f>'Consolidtaed Data'!$J8066*'Consolidtaed Data'!$H8066</f>
        <v>2248</v>
      </c>
      <c r="L1088" s="9">
        <f>'Consolidtaed Data'!$I8066*'Consolidtaed Data'!$H8066</f>
        <v>3304</v>
      </c>
      <c r="M1088" s="9">
        <f>'Consolidtaed Data'!$L8066-'Consolidtaed Data'!$K8066</f>
        <v>408</v>
      </c>
      <c r="N1088" s="9" t="str">
        <f>VLOOKUP('Consolidtaed Data'!$C8066,[1]Locations!$A:$O,2,0)</f>
        <v>Sunnyvale</v>
      </c>
      <c r="O1088" s="9" t="str">
        <f>VLOOKUP('Consolidtaed Data'!$D8066,'[1]Sales People'!$A:$B,2,0)</f>
        <v>Justin Lynch</v>
      </c>
      <c r="P1088" s="9" t="str">
        <f>VLOOKUP('Consolidtaed Data'!$E8066,[1]Customers!$A:$B,2,0)</f>
        <v>Gregory Porter</v>
      </c>
      <c r="Q1088" s="11">
        <f>WEEKDAY('Consolidtaed Data'!$F8066)</f>
        <v>2</v>
      </c>
      <c r="R1088" s="9">
        <f>MONTH('Consolidtaed Data'!$F8066)</f>
        <v>9</v>
      </c>
      <c r="S1088" s="9" t="str">
        <f>TEXT(Table3[[#This Row],[Purchase Date]],"MMMM")</f>
        <v>March</v>
      </c>
      <c r="T1088" s="9">
        <f>YEAR('Consolidtaed Data'!$F8066)</f>
        <v>2021</v>
      </c>
    </row>
    <row r="1089" spans="1:20" x14ac:dyDescent="0.3">
      <c r="A1089" s="9" t="s">
        <v>1999</v>
      </c>
      <c r="B1089" s="9" t="s">
        <v>411</v>
      </c>
      <c r="C1089" s="9" t="s">
        <v>201</v>
      </c>
      <c r="D1089" s="9" t="s">
        <v>73</v>
      </c>
      <c r="E1089" s="9" t="s">
        <v>1143</v>
      </c>
      <c r="F1089" s="10">
        <v>43908</v>
      </c>
      <c r="G1089" s="10" t="str">
        <f>VLOOKUP(Table3[[#This Row],[Product ID]],[1]Products!$A:$G,2,0)</f>
        <v>Product 27</v>
      </c>
      <c r="H1089" s="22">
        <v>2</v>
      </c>
      <c r="I1089" s="9">
        <f>VLOOKUP('Consolidtaed Data'!$B8641,[1]Products!$A:$G,4,0)</f>
        <v>2283</v>
      </c>
      <c r="J1089" s="9">
        <f>VLOOKUP('Consolidtaed Data'!$B8641,[1]Products!$A:$G,3,0)</f>
        <v>1484</v>
      </c>
      <c r="K1089" s="9">
        <f>'Consolidtaed Data'!$J8641*'Consolidtaed Data'!$H8641</f>
        <v>838</v>
      </c>
      <c r="L1089" s="9">
        <f>'Consolidtaed Data'!$I8641*'Consolidtaed Data'!$H8641</f>
        <v>1103</v>
      </c>
      <c r="M1089" s="9">
        <f>'Consolidtaed Data'!$L8641-'Consolidtaed Data'!$K8641</f>
        <v>952</v>
      </c>
      <c r="N1089" s="9" t="str">
        <f>VLOOKUP('Consolidtaed Data'!$C8641,[1]Locations!$A:$O,2,0)</f>
        <v>Long Beach</v>
      </c>
      <c r="O1089" s="9" t="str">
        <f>VLOOKUP('Consolidtaed Data'!$D8641,'[1]Sales People'!$A:$B,2,0)</f>
        <v>Martin Perry</v>
      </c>
      <c r="P1089" s="9" t="str">
        <f>VLOOKUP('Consolidtaed Data'!$E8641,[1]Customers!$A:$B,2,0)</f>
        <v>Eugene Weaver</v>
      </c>
      <c r="Q1089" s="11">
        <f>WEEKDAY('Consolidtaed Data'!$F8641)</f>
        <v>3</v>
      </c>
      <c r="R1089" s="9">
        <f>MONTH('Consolidtaed Data'!$F8641)</f>
        <v>10</v>
      </c>
      <c r="S1089" s="9" t="str">
        <f>TEXT(Table3[[#This Row],[Purchase Date]],"MMMM")</f>
        <v>March</v>
      </c>
      <c r="T1089" s="9">
        <f>YEAR('Consolidtaed Data'!$F8641)</f>
        <v>2021</v>
      </c>
    </row>
    <row r="1090" spans="1:20" x14ac:dyDescent="0.3">
      <c r="A1090" s="9" t="s">
        <v>2000</v>
      </c>
      <c r="B1090" s="9" t="s">
        <v>177</v>
      </c>
      <c r="C1090" s="9" t="s">
        <v>405</v>
      </c>
      <c r="D1090" s="9" t="s">
        <v>193</v>
      </c>
      <c r="E1090" s="9" t="s">
        <v>638</v>
      </c>
      <c r="F1090" s="10">
        <v>43908</v>
      </c>
      <c r="G1090" s="10" t="str">
        <f>VLOOKUP(Table3[[#This Row],[Product ID]],[1]Products!$A:$G,2,0)</f>
        <v>Product 5</v>
      </c>
      <c r="H1090" s="22">
        <v>1</v>
      </c>
      <c r="I1090" s="9">
        <f>VLOOKUP('Consolidtaed Data'!$B9520,[1]Products!$A:$G,4,0)</f>
        <v>290</v>
      </c>
      <c r="J1090" s="9">
        <f>VLOOKUP('Consolidtaed Data'!$B9520,[1]Products!$A:$G,3,0)</f>
        <v>200</v>
      </c>
      <c r="K1090" s="9">
        <f>'Consolidtaed Data'!$J9520*'Consolidtaed Data'!$H9520</f>
        <v>4800</v>
      </c>
      <c r="L1090" s="9">
        <f>'Consolidtaed Data'!$I9520*'Consolidtaed Data'!$H9520</f>
        <v>8728</v>
      </c>
      <c r="M1090" s="9">
        <f>'Consolidtaed Data'!$L9520-'Consolidtaed Data'!$K9520</f>
        <v>816</v>
      </c>
      <c r="N1090" s="9" t="str">
        <f>VLOOKUP('Consolidtaed Data'!$C9520,[1]Locations!$A:$O,2,0)</f>
        <v>San Mateo</v>
      </c>
      <c r="O1090" s="9" t="str">
        <f>VLOOKUP('Consolidtaed Data'!$D9520,'[1]Sales People'!$A:$B,2,0)</f>
        <v>Ernest Wagner</v>
      </c>
      <c r="P1090" s="9" t="str">
        <f>VLOOKUP('Consolidtaed Data'!$E9520,[1]Customers!$A:$B,2,0)</f>
        <v>Bruce Harris</v>
      </c>
      <c r="Q1090" s="11">
        <f>WEEKDAY('Consolidtaed Data'!$F9520)</f>
        <v>3</v>
      </c>
      <c r="R1090" s="9">
        <f>MONTH('Consolidtaed Data'!$F9520)</f>
        <v>12</v>
      </c>
      <c r="S1090" s="9" t="str">
        <f>TEXT(Table3[[#This Row],[Purchase Date]],"MMMM")</f>
        <v>March</v>
      </c>
      <c r="T1090" s="9">
        <f>YEAR('Consolidtaed Data'!$F9520)</f>
        <v>2021</v>
      </c>
    </row>
    <row r="1091" spans="1:20" x14ac:dyDescent="0.3">
      <c r="A1091" s="9" t="s">
        <v>2001</v>
      </c>
      <c r="B1091" s="9" t="s">
        <v>311</v>
      </c>
      <c r="C1091" s="9" t="s">
        <v>231</v>
      </c>
      <c r="D1091" s="9" t="s">
        <v>64</v>
      </c>
      <c r="E1091" s="9" t="s">
        <v>1298</v>
      </c>
      <c r="F1091" s="10">
        <v>43909</v>
      </c>
      <c r="G1091" s="10" t="str">
        <f>VLOOKUP(Table3[[#This Row],[Product ID]],[1]Products!$A:$G,2,0)</f>
        <v>Product 33</v>
      </c>
      <c r="H1091" s="22">
        <v>3</v>
      </c>
      <c r="I1091" s="9">
        <f>VLOOKUP('Consolidtaed Data'!$B6319,[1]Products!$A:$G,4,0)</f>
        <v>217</v>
      </c>
      <c r="J1091" s="9">
        <f>VLOOKUP('Consolidtaed Data'!$B6319,[1]Products!$A:$G,3,0)</f>
        <v>171</v>
      </c>
      <c r="K1091" s="9">
        <f>'Consolidtaed Data'!$J6319*'Consolidtaed Data'!$H6319</f>
        <v>450</v>
      </c>
      <c r="L1091" s="9">
        <f>'Consolidtaed Data'!$I6319*'Consolidtaed Data'!$H6319</f>
        <v>818</v>
      </c>
      <c r="M1091" s="9">
        <f>'Consolidtaed Data'!$L6319-'Consolidtaed Data'!$K6319</f>
        <v>1226</v>
      </c>
      <c r="N1091" s="9" t="str">
        <f>VLOOKUP('Consolidtaed Data'!$C6319,[1]Locations!$A:$O,2,0)</f>
        <v>Costa Mesa</v>
      </c>
      <c r="O1091" s="9" t="str">
        <f>VLOOKUP('Consolidtaed Data'!$D6319,'[1]Sales People'!$A:$B,2,0)</f>
        <v>Larry Castillo</v>
      </c>
      <c r="P1091" s="9" t="str">
        <f>VLOOKUP('Consolidtaed Data'!$E6319,[1]Customers!$A:$B,2,0)</f>
        <v>Billy West</v>
      </c>
      <c r="Q1091" s="11">
        <f>WEEKDAY('Consolidtaed Data'!$F6319)</f>
        <v>7</v>
      </c>
      <c r="R1091" s="9">
        <f>MONTH('Consolidtaed Data'!$F6319)</f>
        <v>4</v>
      </c>
      <c r="S1091" s="9" t="str">
        <f>TEXT(Table3[[#This Row],[Purchase Date]],"MMMM")</f>
        <v>March</v>
      </c>
      <c r="T1091" s="9">
        <f>YEAR('Consolidtaed Data'!$F6319)</f>
        <v>2021</v>
      </c>
    </row>
    <row r="1092" spans="1:20" x14ac:dyDescent="0.3">
      <c r="A1092" s="9" t="s">
        <v>2002</v>
      </c>
      <c r="B1092" s="9" t="s">
        <v>168</v>
      </c>
      <c r="C1092" s="9" t="s">
        <v>134</v>
      </c>
      <c r="D1092" s="9" t="s">
        <v>326</v>
      </c>
      <c r="E1092" s="9" t="s">
        <v>993</v>
      </c>
      <c r="F1092" s="10">
        <v>43909</v>
      </c>
      <c r="G1092" s="10" t="str">
        <f>VLOOKUP(Table3[[#This Row],[Product ID]],[1]Products!$A:$G,2,0)</f>
        <v>Product 26</v>
      </c>
      <c r="H1092" s="22">
        <v>1</v>
      </c>
      <c r="I1092" s="9">
        <f>VLOOKUP('Consolidtaed Data'!$B6901,[1]Products!$A:$G,4,0)</f>
        <v>1494</v>
      </c>
      <c r="J1092" s="9">
        <f>VLOOKUP('Consolidtaed Data'!$B6901,[1]Products!$A:$G,3,0)</f>
        <v>971</v>
      </c>
      <c r="K1092" s="9">
        <f>'Consolidtaed Data'!$J6901*'Consolidtaed Data'!$H6901</f>
        <v>682</v>
      </c>
      <c r="L1092" s="9">
        <f>'Consolidtaed Data'!$I6901*'Consolidtaed Data'!$H6901</f>
        <v>1338</v>
      </c>
      <c r="M1092" s="9">
        <f>'Consolidtaed Data'!$L6901-'Consolidtaed Data'!$K6901</f>
        <v>600</v>
      </c>
      <c r="N1092" s="9" t="str">
        <f>VLOOKUP('Consolidtaed Data'!$C6901,[1]Locations!$A:$O,2,0)</f>
        <v>Palmdale</v>
      </c>
      <c r="O1092" s="9" t="str">
        <f>VLOOKUP('Consolidtaed Data'!$D6901,'[1]Sales People'!$A:$B,2,0)</f>
        <v>Christopher Tucker</v>
      </c>
      <c r="P1092" s="9" t="str">
        <f>VLOOKUP('Consolidtaed Data'!$E6901,[1]Customers!$A:$B,2,0)</f>
        <v>Jesse Garrett</v>
      </c>
      <c r="Q1092" s="11">
        <f>WEEKDAY('Consolidtaed Data'!$F6901)</f>
        <v>5</v>
      </c>
      <c r="R1092" s="9">
        <f>MONTH('Consolidtaed Data'!$F6901)</f>
        <v>6</v>
      </c>
      <c r="S1092" s="9" t="str">
        <f>TEXT(Table3[[#This Row],[Purchase Date]],"MMMM")</f>
        <v>March</v>
      </c>
      <c r="T1092" s="9">
        <f>YEAR('Consolidtaed Data'!$F6901)</f>
        <v>2021</v>
      </c>
    </row>
    <row r="1093" spans="1:20" x14ac:dyDescent="0.3">
      <c r="A1093" s="9" t="s">
        <v>2003</v>
      </c>
      <c r="B1093" s="9" t="s">
        <v>248</v>
      </c>
      <c r="C1093" s="9" t="s">
        <v>63</v>
      </c>
      <c r="D1093" s="9" t="s">
        <v>315</v>
      </c>
      <c r="E1093" s="9" t="s">
        <v>803</v>
      </c>
      <c r="F1093" s="10">
        <v>43909</v>
      </c>
      <c r="G1093" s="10" t="str">
        <f>VLOOKUP(Table3[[#This Row],[Product ID]],[1]Products!$A:$G,2,0)</f>
        <v>Product 97</v>
      </c>
      <c r="H1093" s="22">
        <v>3</v>
      </c>
      <c r="I1093" s="9">
        <f>VLOOKUP('Consolidtaed Data'!$B6928,[1]Products!$A:$G,4,0)</f>
        <v>400</v>
      </c>
      <c r="J1093" s="9">
        <f>VLOOKUP('Consolidtaed Data'!$B6928,[1]Products!$A:$G,3,0)</f>
        <v>208</v>
      </c>
      <c r="K1093" s="9">
        <f>'Consolidtaed Data'!$J6928*'Consolidtaed Data'!$H6928</f>
        <v>395</v>
      </c>
      <c r="L1093" s="9">
        <f>'Consolidtaed Data'!$I6928*'Consolidtaed Data'!$H6928</f>
        <v>556</v>
      </c>
      <c r="M1093" s="9">
        <f>'Consolidtaed Data'!$L6928-'Consolidtaed Data'!$K6928</f>
        <v>1888</v>
      </c>
      <c r="N1093" s="9" t="str">
        <f>VLOOKUP('Consolidtaed Data'!$C6928,[1]Locations!$A:$O,2,0)</f>
        <v>Carlsbad</v>
      </c>
      <c r="O1093" s="9" t="str">
        <f>VLOOKUP('Consolidtaed Data'!$D6928,'[1]Sales People'!$A:$B,2,0)</f>
        <v>Brian Thomas</v>
      </c>
      <c r="P1093" s="9" t="str">
        <f>VLOOKUP('Consolidtaed Data'!$E6928,[1]Customers!$A:$B,2,0)</f>
        <v>George Thompson</v>
      </c>
      <c r="Q1093" s="11">
        <f>WEEKDAY('Consolidtaed Data'!$F6928)</f>
        <v>6</v>
      </c>
      <c r="R1093" s="9">
        <f>MONTH('Consolidtaed Data'!$F6928)</f>
        <v>6</v>
      </c>
      <c r="S1093" s="9" t="str">
        <f>TEXT(Table3[[#This Row],[Purchase Date]],"MMMM")</f>
        <v>March</v>
      </c>
      <c r="T1093" s="9">
        <f>YEAR('Consolidtaed Data'!$F6928)</f>
        <v>2021</v>
      </c>
    </row>
    <row r="1094" spans="1:20" x14ac:dyDescent="0.3">
      <c r="A1094" s="9" t="s">
        <v>2004</v>
      </c>
      <c r="B1094" s="9" t="s">
        <v>330</v>
      </c>
      <c r="C1094" s="9" t="s">
        <v>196</v>
      </c>
      <c r="D1094" s="9" t="s">
        <v>153</v>
      </c>
      <c r="E1094" s="9" t="s">
        <v>2245</v>
      </c>
      <c r="F1094" s="10">
        <v>43909</v>
      </c>
      <c r="G1094" s="10" t="str">
        <f>VLOOKUP(Table3[[#This Row],[Product ID]],[1]Products!$A:$G,2,0)</f>
        <v>Product 91</v>
      </c>
      <c r="H1094" s="22">
        <v>3</v>
      </c>
      <c r="I1094" s="9">
        <f>VLOOKUP('Consolidtaed Data'!$B6949,[1]Products!$A:$G,4,0)</f>
        <v>35</v>
      </c>
      <c r="J1094" s="9">
        <f>VLOOKUP('Consolidtaed Data'!$B6949,[1]Products!$A:$G,3,0)</f>
        <v>22</v>
      </c>
      <c r="K1094" s="9">
        <f>'Consolidtaed Data'!$J6949*'Consolidtaed Data'!$H6949</f>
        <v>807</v>
      </c>
      <c r="L1094" s="9">
        <f>'Consolidtaed Data'!$I6949*'Consolidtaed Data'!$H6949</f>
        <v>1467</v>
      </c>
      <c r="M1094" s="9">
        <f>'Consolidtaed Data'!$L6949-'Consolidtaed Data'!$K6949</f>
        <v>290</v>
      </c>
      <c r="N1094" s="9" t="str">
        <f>VLOOKUP('Consolidtaed Data'!$C6949,[1]Locations!$A:$O,2,0)</f>
        <v>Santa Rosa</v>
      </c>
      <c r="O1094" s="9" t="str">
        <f>VLOOKUP('Consolidtaed Data'!$D6949,'[1]Sales People'!$A:$B,2,0)</f>
        <v>Kenneth Bradley</v>
      </c>
      <c r="P1094" s="9" t="str">
        <f>VLOOKUP('Consolidtaed Data'!$E6949,[1]Customers!$A:$B,2,0)</f>
        <v>Jose Williams</v>
      </c>
      <c r="Q1094" s="11">
        <f>WEEKDAY('Consolidtaed Data'!$F6949)</f>
        <v>1</v>
      </c>
      <c r="R1094" s="9">
        <f>MONTH('Consolidtaed Data'!$F6949)</f>
        <v>6</v>
      </c>
      <c r="S1094" s="9" t="str">
        <f>TEXT(Table3[[#This Row],[Purchase Date]],"MMMM")</f>
        <v>March</v>
      </c>
      <c r="T1094" s="9">
        <f>YEAR('Consolidtaed Data'!$F6949)</f>
        <v>2021</v>
      </c>
    </row>
    <row r="1095" spans="1:20" x14ac:dyDescent="0.3">
      <c r="A1095" s="9" t="s">
        <v>2005</v>
      </c>
      <c r="B1095" s="9" t="s">
        <v>373</v>
      </c>
      <c r="C1095" s="9" t="s">
        <v>423</v>
      </c>
      <c r="D1095" s="9" t="s">
        <v>315</v>
      </c>
      <c r="E1095" s="9" t="s">
        <v>493</v>
      </c>
      <c r="F1095" s="10">
        <v>43909</v>
      </c>
      <c r="G1095" s="10" t="str">
        <f>VLOOKUP(Table3[[#This Row],[Product ID]],[1]Products!$A:$G,2,0)</f>
        <v>Product 66</v>
      </c>
      <c r="H1095" s="22">
        <v>1</v>
      </c>
      <c r="I1095" s="9">
        <f>VLOOKUP('Consolidtaed Data'!$B6986,[1]Products!$A:$G,4,0)</f>
        <v>2294</v>
      </c>
      <c r="J1095" s="9">
        <f>VLOOKUP('Consolidtaed Data'!$B6986,[1]Products!$A:$G,3,0)</f>
        <v>1399</v>
      </c>
      <c r="K1095" s="9">
        <f>'Consolidtaed Data'!$J6986*'Consolidtaed Data'!$H6986</f>
        <v>832</v>
      </c>
      <c r="L1095" s="9">
        <f>'Consolidtaed Data'!$I6986*'Consolidtaed Data'!$H6986</f>
        <v>1600</v>
      </c>
      <c r="M1095" s="9">
        <f>'Consolidtaed Data'!$L6986-'Consolidtaed Data'!$K6986</f>
        <v>13</v>
      </c>
      <c r="N1095" s="9" t="str">
        <f>VLOOKUP('Consolidtaed Data'!$C6986,[1]Locations!$A:$O,2,0)</f>
        <v>Downey</v>
      </c>
      <c r="O1095" s="9" t="str">
        <f>VLOOKUP('Consolidtaed Data'!$D6986,'[1]Sales People'!$A:$B,2,0)</f>
        <v>Eugene Holmes</v>
      </c>
      <c r="P1095" s="9" t="str">
        <f>VLOOKUP('Consolidtaed Data'!$E6986,[1]Customers!$A:$B,2,0)</f>
        <v>Randy Hayes</v>
      </c>
      <c r="Q1095" s="11">
        <f>WEEKDAY('Consolidtaed Data'!$F6986)</f>
        <v>4</v>
      </c>
      <c r="R1095" s="9">
        <f>MONTH('Consolidtaed Data'!$F6986)</f>
        <v>6</v>
      </c>
      <c r="S1095" s="9" t="str">
        <f>TEXT(Table3[[#This Row],[Purchase Date]],"MMMM")</f>
        <v>March</v>
      </c>
      <c r="T1095" s="9">
        <f>YEAR('Consolidtaed Data'!$F6986)</f>
        <v>2021</v>
      </c>
    </row>
    <row r="1096" spans="1:20" x14ac:dyDescent="0.3">
      <c r="A1096" s="9" t="s">
        <v>2006</v>
      </c>
      <c r="B1096" s="9" t="s">
        <v>373</v>
      </c>
      <c r="C1096" s="9" t="s">
        <v>178</v>
      </c>
      <c r="D1096" s="9" t="s">
        <v>43</v>
      </c>
      <c r="E1096" s="9" t="s">
        <v>1002</v>
      </c>
      <c r="F1096" s="10">
        <v>43909</v>
      </c>
      <c r="G1096" s="10" t="str">
        <f>VLOOKUP(Table3[[#This Row],[Product ID]],[1]Products!$A:$G,2,0)</f>
        <v>Product 66</v>
      </c>
      <c r="H1096" s="22">
        <v>1</v>
      </c>
      <c r="I1096" s="9">
        <f>VLOOKUP('Consolidtaed Data'!$B7105,[1]Products!$A:$G,4,0)</f>
        <v>826</v>
      </c>
      <c r="J1096" s="9">
        <f>VLOOKUP('Consolidtaed Data'!$B7105,[1]Products!$A:$G,3,0)</f>
        <v>562</v>
      </c>
      <c r="K1096" s="9">
        <f>'Consolidtaed Data'!$J7105*'Consolidtaed Data'!$H7105</f>
        <v>424</v>
      </c>
      <c r="L1096" s="9">
        <f>'Consolidtaed Data'!$I7105*'Consolidtaed Data'!$H7105</f>
        <v>530</v>
      </c>
      <c r="M1096" s="9">
        <f>'Consolidtaed Data'!$L7105-'Consolidtaed Data'!$K7105</f>
        <v>2511</v>
      </c>
      <c r="N1096" s="9" t="str">
        <f>VLOOKUP('Consolidtaed Data'!$C7105,[1]Locations!$A:$O,2,0)</f>
        <v>Costa Mesa</v>
      </c>
      <c r="O1096" s="9" t="str">
        <f>VLOOKUP('Consolidtaed Data'!$D7105,'[1]Sales People'!$A:$B,2,0)</f>
        <v>Scott Mason</v>
      </c>
      <c r="P1096" s="9" t="str">
        <f>VLOOKUP('Consolidtaed Data'!$E7105,[1]Customers!$A:$B,2,0)</f>
        <v>Phillip Watkins</v>
      </c>
      <c r="Q1096" s="11">
        <f>WEEKDAY('Consolidtaed Data'!$F7105)</f>
        <v>5</v>
      </c>
      <c r="R1096" s="9">
        <f>MONTH('Consolidtaed Data'!$F7105)</f>
        <v>6</v>
      </c>
      <c r="S1096" s="9" t="str">
        <f>TEXT(Table3[[#This Row],[Purchase Date]],"MMMM")</f>
        <v>March</v>
      </c>
      <c r="T1096" s="9">
        <f>YEAR('Consolidtaed Data'!$F7105)</f>
        <v>2021</v>
      </c>
    </row>
    <row r="1097" spans="1:20" x14ac:dyDescent="0.3">
      <c r="A1097" s="9" t="s">
        <v>2007</v>
      </c>
      <c r="B1097" s="9" t="s">
        <v>443</v>
      </c>
      <c r="C1097" s="9" t="s">
        <v>394</v>
      </c>
      <c r="D1097" s="9" t="s">
        <v>220</v>
      </c>
      <c r="E1097" s="9" t="s">
        <v>547</v>
      </c>
      <c r="F1097" s="10">
        <v>43909</v>
      </c>
      <c r="G1097" s="10" t="str">
        <f>VLOOKUP(Table3[[#This Row],[Product ID]],[1]Products!$A:$G,2,0)</f>
        <v>Product 61</v>
      </c>
      <c r="H1097" s="22">
        <v>1</v>
      </c>
      <c r="I1097" s="9">
        <f>VLOOKUP('Consolidtaed Data'!$B7337,[1]Products!$A:$G,4,0)</f>
        <v>1798</v>
      </c>
      <c r="J1097" s="9">
        <f>VLOOKUP('Consolidtaed Data'!$B7337,[1]Products!$A:$G,3,0)</f>
        <v>971</v>
      </c>
      <c r="K1097" s="9">
        <f>'Consolidtaed Data'!$J7337*'Consolidtaed Data'!$H7337</f>
        <v>816</v>
      </c>
      <c r="L1097" s="9">
        <f>'Consolidtaed Data'!$I7337*'Consolidtaed Data'!$H7337</f>
        <v>1008</v>
      </c>
      <c r="M1097" s="9">
        <f>'Consolidtaed Data'!$L7337-'Consolidtaed Data'!$K7337</f>
        <v>2028</v>
      </c>
      <c r="N1097" s="9" t="str">
        <f>VLOOKUP('Consolidtaed Data'!$C7337,[1]Locations!$A:$O,2,0)</f>
        <v>Inglewood</v>
      </c>
      <c r="O1097" s="9" t="str">
        <f>VLOOKUP('Consolidtaed Data'!$D7337,'[1]Sales People'!$A:$B,2,0)</f>
        <v>Ronald Reed</v>
      </c>
      <c r="P1097" s="9" t="str">
        <f>VLOOKUP('Consolidtaed Data'!$E7337,[1]Customers!$A:$B,2,0)</f>
        <v>Henry Elliott</v>
      </c>
      <c r="Q1097" s="11">
        <f>WEEKDAY('Consolidtaed Data'!$F7337)</f>
        <v>7</v>
      </c>
      <c r="R1097" s="9">
        <f>MONTH('Consolidtaed Data'!$F7337)</f>
        <v>7</v>
      </c>
      <c r="S1097" s="9" t="str">
        <f>TEXT(Table3[[#This Row],[Purchase Date]],"MMMM")</f>
        <v>March</v>
      </c>
      <c r="T1097" s="9">
        <f>YEAR('Consolidtaed Data'!$F7337)</f>
        <v>2021</v>
      </c>
    </row>
    <row r="1098" spans="1:20" x14ac:dyDescent="0.3">
      <c r="A1098" s="9" t="s">
        <v>2008</v>
      </c>
      <c r="B1098" s="9" t="s">
        <v>103</v>
      </c>
      <c r="C1098" s="9" t="s">
        <v>104</v>
      </c>
      <c r="D1098" s="9" t="s">
        <v>206</v>
      </c>
      <c r="E1098" s="9" t="s">
        <v>32</v>
      </c>
      <c r="F1098" s="10">
        <v>43909</v>
      </c>
      <c r="G1098" s="10" t="str">
        <f>VLOOKUP(Table3[[#This Row],[Product ID]],[1]Products!$A:$G,2,0)</f>
        <v>Product 44</v>
      </c>
      <c r="H1098" s="22">
        <v>4</v>
      </c>
      <c r="I1098" s="9">
        <f>VLOOKUP('Consolidtaed Data'!$B7462,[1]Products!$A:$G,4,0)</f>
        <v>951</v>
      </c>
      <c r="J1098" s="9">
        <f>VLOOKUP('Consolidtaed Data'!$B7462,[1]Products!$A:$G,3,0)</f>
        <v>504</v>
      </c>
      <c r="K1098" s="9">
        <f>'Consolidtaed Data'!$J7462*'Consolidtaed Data'!$H7462</f>
        <v>90</v>
      </c>
      <c r="L1098" s="9">
        <f>'Consolidtaed Data'!$I7462*'Consolidtaed Data'!$H7462</f>
        <v>112</v>
      </c>
      <c r="M1098" s="9">
        <f>'Consolidtaed Data'!$L7462-'Consolidtaed Data'!$K7462</f>
        <v>362</v>
      </c>
      <c r="N1098" s="9" t="str">
        <f>VLOOKUP('Consolidtaed Data'!$C7462,[1]Locations!$A:$O,2,0)</f>
        <v>Clovis</v>
      </c>
      <c r="O1098" s="9" t="str">
        <f>VLOOKUP('Consolidtaed Data'!$D7462,'[1]Sales People'!$A:$B,2,0)</f>
        <v>Jimmy Young</v>
      </c>
      <c r="P1098" s="9" t="str">
        <f>VLOOKUP('Consolidtaed Data'!$E7462,[1]Customers!$A:$B,2,0)</f>
        <v>Terry Mills</v>
      </c>
      <c r="Q1098" s="11">
        <f>WEEKDAY('Consolidtaed Data'!$F7462)</f>
        <v>3</v>
      </c>
      <c r="R1098" s="9">
        <f>MONTH('Consolidtaed Data'!$F7462)</f>
        <v>7</v>
      </c>
      <c r="S1098" s="9" t="str">
        <f>TEXT(Table3[[#This Row],[Purchase Date]],"MMMM")</f>
        <v>March</v>
      </c>
      <c r="T1098" s="9">
        <f>YEAR('Consolidtaed Data'!$F7462)</f>
        <v>2021</v>
      </c>
    </row>
    <row r="1099" spans="1:20" x14ac:dyDescent="0.3">
      <c r="A1099" s="9" t="s">
        <v>2009</v>
      </c>
      <c r="B1099" s="9" t="s">
        <v>692</v>
      </c>
      <c r="C1099" s="9" t="s">
        <v>90</v>
      </c>
      <c r="D1099" s="9" t="s">
        <v>374</v>
      </c>
      <c r="E1099" s="9" t="s">
        <v>380</v>
      </c>
      <c r="F1099" s="10">
        <v>43909</v>
      </c>
      <c r="G1099" s="10" t="str">
        <f>VLOOKUP(Table3[[#This Row],[Product ID]],[1]Products!$A:$G,2,0)</f>
        <v>Product 83</v>
      </c>
      <c r="H1099" s="22">
        <v>4</v>
      </c>
      <c r="I1099" s="9">
        <f>VLOOKUP('Consolidtaed Data'!$B7622,[1]Products!$A:$G,4,0)</f>
        <v>1587</v>
      </c>
      <c r="J1099" s="9">
        <f>VLOOKUP('Consolidtaed Data'!$B7622,[1]Products!$A:$G,3,0)</f>
        <v>1301</v>
      </c>
      <c r="K1099" s="9">
        <f>'Consolidtaed Data'!$J7622*'Consolidtaed Data'!$H7622</f>
        <v>3272</v>
      </c>
      <c r="L1099" s="9">
        <f>'Consolidtaed Data'!$I7622*'Consolidtaed Data'!$H7622</f>
        <v>4088</v>
      </c>
      <c r="M1099" s="9">
        <f>'Consolidtaed Data'!$L7622-'Consolidtaed Data'!$K7622</f>
        <v>816</v>
      </c>
      <c r="N1099" s="9" t="str">
        <f>VLOOKUP('Consolidtaed Data'!$C7622,[1]Locations!$A:$O,2,0)</f>
        <v>Lancaster</v>
      </c>
      <c r="O1099" s="9" t="str">
        <f>VLOOKUP('Consolidtaed Data'!$D7622,'[1]Sales People'!$A:$B,2,0)</f>
        <v>Joshua Cook</v>
      </c>
      <c r="P1099" s="9" t="str">
        <f>VLOOKUP('Consolidtaed Data'!$E7622,[1]Customers!$A:$B,2,0)</f>
        <v>James Dean</v>
      </c>
      <c r="Q1099" s="11">
        <f>WEEKDAY('Consolidtaed Data'!$F7622)</f>
        <v>2</v>
      </c>
      <c r="R1099" s="9">
        <f>MONTH('Consolidtaed Data'!$F7622)</f>
        <v>8</v>
      </c>
      <c r="S1099" s="9" t="str">
        <f>TEXT(Table3[[#This Row],[Purchase Date]],"MMMM")</f>
        <v>March</v>
      </c>
      <c r="T1099" s="9">
        <f>YEAR('Consolidtaed Data'!$F7622)</f>
        <v>2021</v>
      </c>
    </row>
    <row r="1100" spans="1:20" x14ac:dyDescent="0.3">
      <c r="A1100" s="9" t="s">
        <v>2010</v>
      </c>
      <c r="B1100" s="9" t="s">
        <v>49</v>
      </c>
      <c r="C1100" s="9" t="s">
        <v>275</v>
      </c>
      <c r="D1100" s="9" t="s">
        <v>374</v>
      </c>
      <c r="E1100" s="9" t="s">
        <v>1944</v>
      </c>
      <c r="F1100" s="10">
        <v>43910</v>
      </c>
      <c r="G1100" s="10" t="str">
        <f>VLOOKUP(Table3[[#This Row],[Product ID]],[1]Products!$A:$G,2,0)</f>
        <v>Product 30</v>
      </c>
      <c r="H1100" s="22">
        <v>3</v>
      </c>
      <c r="I1100" s="9">
        <f>VLOOKUP('Consolidtaed Data'!$B4981,[1]Products!$A:$G,4,0)</f>
        <v>2257</v>
      </c>
      <c r="J1100" s="9">
        <f>VLOOKUP('Consolidtaed Data'!$B4981,[1]Products!$A:$G,3,0)</f>
        <v>1535</v>
      </c>
      <c r="K1100" s="9">
        <f>'Consolidtaed Data'!$J4981*'Consolidtaed Data'!$H4981</f>
        <v>424</v>
      </c>
      <c r="L1100" s="9">
        <f>'Consolidtaed Data'!$I4981*'Consolidtaed Data'!$H4981</f>
        <v>530</v>
      </c>
      <c r="M1100" s="9">
        <f>'Consolidtaed Data'!$L4981-'Consolidtaed Data'!$K4981</f>
        <v>2346</v>
      </c>
      <c r="N1100" s="9" t="str">
        <f>VLOOKUP('Consolidtaed Data'!$C4981,[1]Locations!$A:$O,2,0)</f>
        <v>Clovis</v>
      </c>
      <c r="O1100" s="9" t="str">
        <f>VLOOKUP('Consolidtaed Data'!$D4981,'[1]Sales People'!$A:$B,2,0)</f>
        <v>Ernest Wheeler</v>
      </c>
      <c r="P1100" s="9" t="str">
        <f>VLOOKUP('Consolidtaed Data'!$E4981,[1]Customers!$A:$B,2,0)</f>
        <v>Donald Morris</v>
      </c>
      <c r="Q1100" s="11">
        <f>WEEKDAY('Consolidtaed Data'!$F4981)</f>
        <v>5</v>
      </c>
      <c r="R1100" s="9">
        <f>MONTH('Consolidtaed Data'!$F4981)</f>
        <v>12</v>
      </c>
      <c r="S1100" s="9" t="str">
        <f>TEXT(Table3[[#This Row],[Purchase Date]],"MMMM")</f>
        <v>March</v>
      </c>
      <c r="T1100" s="9">
        <f>YEAR('Consolidtaed Data'!$F4981)</f>
        <v>2020</v>
      </c>
    </row>
    <row r="1101" spans="1:20" x14ac:dyDescent="0.3">
      <c r="A1101" s="9" t="s">
        <v>2011</v>
      </c>
      <c r="B1101" s="9" t="s">
        <v>112</v>
      </c>
      <c r="C1101" s="9" t="s">
        <v>140</v>
      </c>
      <c r="D1101" s="9" t="s">
        <v>83</v>
      </c>
      <c r="E1101" s="9" t="s">
        <v>1035</v>
      </c>
      <c r="F1101" s="10">
        <v>43910</v>
      </c>
      <c r="G1101" s="10" t="str">
        <f>VLOOKUP(Table3[[#This Row],[Product ID]],[1]Products!$A:$G,2,0)</f>
        <v>Product 7</v>
      </c>
      <c r="H1101" s="22">
        <v>1</v>
      </c>
      <c r="I1101" s="9">
        <f>VLOOKUP('Consolidtaed Data'!$B5642,[1]Products!$A:$G,4,0)</f>
        <v>400</v>
      </c>
      <c r="J1101" s="9">
        <f>VLOOKUP('Consolidtaed Data'!$B5642,[1]Products!$A:$G,3,0)</f>
        <v>208</v>
      </c>
      <c r="K1101" s="9">
        <f>'Consolidtaed Data'!$J5642*'Consolidtaed Data'!$H5642</f>
        <v>3753</v>
      </c>
      <c r="L1101" s="9">
        <f>'Consolidtaed Data'!$I5642*'Consolidtaed Data'!$H5642</f>
        <v>4578</v>
      </c>
      <c r="M1101" s="9">
        <f>'Consolidtaed Data'!$L5642-'Consolidtaed Data'!$K5642</f>
        <v>290</v>
      </c>
      <c r="N1101" s="9" t="str">
        <f>VLOOKUP('Consolidtaed Data'!$C5642,[1]Locations!$A:$O,2,0)</f>
        <v>Murrieta</v>
      </c>
      <c r="O1101" s="9" t="str">
        <f>VLOOKUP('Consolidtaed Data'!$D5642,'[1]Sales People'!$A:$B,2,0)</f>
        <v>Patrick Ruiz</v>
      </c>
      <c r="P1101" s="9" t="str">
        <f>VLOOKUP('Consolidtaed Data'!$E5642,[1]Customers!$A:$B,2,0)</f>
        <v>Fred Perez</v>
      </c>
      <c r="Q1101" s="11">
        <f>WEEKDAY('Consolidtaed Data'!$F5642)</f>
        <v>2</v>
      </c>
      <c r="R1101" s="9">
        <f>MONTH('Consolidtaed Data'!$F5642)</f>
        <v>2</v>
      </c>
      <c r="S1101" s="9" t="str">
        <f>TEXT(Table3[[#This Row],[Purchase Date]],"MMMM")</f>
        <v>March</v>
      </c>
      <c r="T1101" s="9">
        <f>YEAR('Consolidtaed Data'!$F5642)</f>
        <v>2021</v>
      </c>
    </row>
    <row r="1102" spans="1:20" x14ac:dyDescent="0.3">
      <c r="A1102" s="9" t="s">
        <v>2012</v>
      </c>
      <c r="B1102" s="9" t="s">
        <v>294</v>
      </c>
      <c r="C1102" s="9" t="s">
        <v>439</v>
      </c>
      <c r="D1102" s="9" t="s">
        <v>149</v>
      </c>
      <c r="E1102" s="9" t="s">
        <v>292</v>
      </c>
      <c r="F1102" s="10">
        <v>43910</v>
      </c>
      <c r="G1102" s="10" t="str">
        <f>VLOOKUP(Table3[[#This Row],[Product ID]],[1]Products!$A:$G,2,0)</f>
        <v>Product 51</v>
      </c>
      <c r="H1102" s="22">
        <v>1</v>
      </c>
      <c r="I1102" s="9">
        <f>VLOOKUP('Consolidtaed Data'!$B5679,[1]Products!$A:$G,4,0)</f>
        <v>1972</v>
      </c>
      <c r="J1102" s="9">
        <f>VLOOKUP('Consolidtaed Data'!$B5679,[1]Products!$A:$G,3,0)</f>
        <v>1321</v>
      </c>
      <c r="K1102" s="9">
        <f>'Consolidtaed Data'!$J5679*'Consolidtaed Data'!$H5679</f>
        <v>1744</v>
      </c>
      <c r="L1102" s="9">
        <f>'Consolidtaed Data'!$I5679*'Consolidtaed Data'!$H5679</f>
        <v>3486</v>
      </c>
      <c r="M1102" s="9">
        <f>'Consolidtaed Data'!$L5679-'Consolidtaed Data'!$K5679</f>
        <v>492</v>
      </c>
      <c r="N1102" s="9" t="str">
        <f>VLOOKUP('Consolidtaed Data'!$C5679,[1]Locations!$A:$O,2,0)</f>
        <v>El Cajon</v>
      </c>
      <c r="O1102" s="9" t="str">
        <f>VLOOKUP('Consolidtaed Data'!$D5679,'[1]Sales People'!$A:$B,2,0)</f>
        <v>Charles Harper</v>
      </c>
      <c r="P1102" s="9" t="str">
        <f>VLOOKUP('Consolidtaed Data'!$E5679,[1]Customers!$A:$B,2,0)</f>
        <v>Juan Perez</v>
      </c>
      <c r="Q1102" s="11">
        <f>WEEKDAY('Consolidtaed Data'!$F5679)</f>
        <v>4</v>
      </c>
      <c r="R1102" s="9">
        <f>MONTH('Consolidtaed Data'!$F5679)</f>
        <v>2</v>
      </c>
      <c r="S1102" s="9" t="str">
        <f>TEXT(Table3[[#This Row],[Purchase Date]],"MMMM")</f>
        <v>March</v>
      </c>
      <c r="T1102" s="9">
        <f>YEAR('Consolidtaed Data'!$F5679)</f>
        <v>2021</v>
      </c>
    </row>
    <row r="1103" spans="1:20" x14ac:dyDescent="0.3">
      <c r="A1103" s="9" t="s">
        <v>2013</v>
      </c>
      <c r="B1103" s="9" t="s">
        <v>244</v>
      </c>
      <c r="C1103" s="9" t="s">
        <v>201</v>
      </c>
      <c r="D1103" s="9" t="s">
        <v>22</v>
      </c>
      <c r="E1103" s="9" t="s">
        <v>368</v>
      </c>
      <c r="F1103" s="10">
        <v>43910</v>
      </c>
      <c r="G1103" s="10" t="str">
        <f>VLOOKUP(Table3[[#This Row],[Product ID]],[1]Products!$A:$G,2,0)</f>
        <v>Product 76</v>
      </c>
      <c r="H1103" s="22">
        <v>1</v>
      </c>
      <c r="I1103" s="9">
        <f>VLOOKUP('Consolidtaed Data'!$B5815,[1]Products!$A:$G,4,0)</f>
        <v>1526</v>
      </c>
      <c r="J1103" s="9">
        <f>VLOOKUP('Consolidtaed Data'!$B5815,[1]Products!$A:$G,3,0)</f>
        <v>1251</v>
      </c>
      <c r="K1103" s="9">
        <f>'Consolidtaed Data'!$J5815*'Consolidtaed Data'!$H5815</f>
        <v>1291</v>
      </c>
      <c r="L1103" s="9">
        <f>'Consolidtaed Data'!$I5815*'Consolidtaed Data'!$H5815</f>
        <v>2391</v>
      </c>
      <c r="M1103" s="9">
        <f>'Consolidtaed Data'!$L5815-'Consolidtaed Data'!$K5815</f>
        <v>267</v>
      </c>
      <c r="N1103" s="9" t="str">
        <f>VLOOKUP('Consolidtaed Data'!$C5815,[1]Locations!$A:$O,2,0)</f>
        <v>Jurupa Valley</v>
      </c>
      <c r="O1103" s="9" t="str">
        <f>VLOOKUP('Consolidtaed Data'!$D5815,'[1]Sales People'!$A:$B,2,0)</f>
        <v>Eugene Holmes</v>
      </c>
      <c r="P1103" s="9" t="str">
        <f>VLOOKUP('Consolidtaed Data'!$E5815,[1]Customers!$A:$B,2,0)</f>
        <v>Raymond Arnold</v>
      </c>
      <c r="Q1103" s="11">
        <f>WEEKDAY('Consolidtaed Data'!$F5815)</f>
        <v>6</v>
      </c>
      <c r="R1103" s="9">
        <f>MONTH('Consolidtaed Data'!$F5815)</f>
        <v>3</v>
      </c>
      <c r="S1103" s="9" t="str">
        <f>TEXT(Table3[[#This Row],[Purchase Date]],"MMMM")</f>
        <v>March</v>
      </c>
      <c r="T1103" s="9">
        <f>YEAR('Consolidtaed Data'!$F5815)</f>
        <v>2021</v>
      </c>
    </row>
    <row r="1104" spans="1:20" x14ac:dyDescent="0.3">
      <c r="A1104" s="9" t="s">
        <v>2015</v>
      </c>
      <c r="B1104" s="9" t="s">
        <v>531</v>
      </c>
      <c r="C1104" s="9" t="s">
        <v>412</v>
      </c>
      <c r="D1104" s="9" t="s">
        <v>246</v>
      </c>
      <c r="E1104" s="9" t="s">
        <v>1207</v>
      </c>
      <c r="F1104" s="10">
        <v>43910</v>
      </c>
      <c r="G1104" s="10" t="str">
        <f>VLOOKUP(Table3[[#This Row],[Product ID]],[1]Products!$A:$G,2,0)</f>
        <v>Product 62</v>
      </c>
      <c r="H1104" s="22">
        <v>4</v>
      </c>
      <c r="I1104" s="9">
        <f>VLOOKUP('Consolidtaed Data'!$B6188,[1]Products!$A:$G,4,0)</f>
        <v>1798</v>
      </c>
      <c r="J1104" s="9">
        <f>VLOOKUP('Consolidtaed Data'!$B6188,[1]Products!$A:$G,3,0)</f>
        <v>971</v>
      </c>
      <c r="K1104" s="9">
        <f>'Consolidtaed Data'!$J6188*'Consolidtaed Data'!$H6188</f>
        <v>144</v>
      </c>
      <c r="L1104" s="9">
        <f>'Consolidtaed Data'!$I6188*'Consolidtaed Data'!$H6188</f>
        <v>272</v>
      </c>
      <c r="M1104" s="9">
        <f>'Consolidtaed Data'!$L6188-'Consolidtaed Data'!$K6188</f>
        <v>204</v>
      </c>
      <c r="N1104" s="9" t="str">
        <f>VLOOKUP('Consolidtaed Data'!$C6188,[1]Locations!$A:$O,2,0)</f>
        <v>Pasadena</v>
      </c>
      <c r="O1104" s="9" t="str">
        <f>VLOOKUP('Consolidtaed Data'!$D6188,'[1]Sales People'!$A:$B,2,0)</f>
        <v>Walter Cook</v>
      </c>
      <c r="P1104" s="9" t="str">
        <f>VLOOKUP('Consolidtaed Data'!$E6188,[1]Customers!$A:$B,2,0)</f>
        <v>Jason Hudson</v>
      </c>
      <c r="Q1104" s="11">
        <f>WEEKDAY('Consolidtaed Data'!$F6188)</f>
        <v>5</v>
      </c>
      <c r="R1104" s="9">
        <f>MONTH('Consolidtaed Data'!$F6188)</f>
        <v>4</v>
      </c>
      <c r="S1104" s="9" t="str">
        <f>TEXT(Table3[[#This Row],[Purchase Date]],"MMMM")</f>
        <v>March</v>
      </c>
      <c r="T1104" s="9">
        <f>YEAR('Consolidtaed Data'!$F6188)</f>
        <v>2021</v>
      </c>
    </row>
    <row r="1105" spans="1:20" x14ac:dyDescent="0.3">
      <c r="A1105" s="9" t="s">
        <v>2016</v>
      </c>
      <c r="B1105" s="9" t="s">
        <v>185</v>
      </c>
      <c r="C1105" s="9" t="s">
        <v>104</v>
      </c>
      <c r="D1105" s="9" t="s">
        <v>161</v>
      </c>
      <c r="E1105" s="9" t="s">
        <v>3244</v>
      </c>
      <c r="F1105" s="10">
        <v>43910</v>
      </c>
      <c r="G1105" s="10" t="str">
        <f>VLOOKUP(Table3[[#This Row],[Product ID]],[1]Products!$A:$G,2,0)</f>
        <v>Product 65</v>
      </c>
      <c r="H1105" s="22">
        <v>1</v>
      </c>
      <c r="I1105" s="9">
        <f>VLOOKUP('Consolidtaed Data'!$B6427,[1]Products!$A:$G,4,0)</f>
        <v>2495</v>
      </c>
      <c r="J1105" s="9">
        <f>VLOOKUP('Consolidtaed Data'!$B6427,[1]Products!$A:$G,3,0)</f>
        <v>1896</v>
      </c>
      <c r="K1105" s="9">
        <f>'Consolidtaed Data'!$J6427*'Consolidtaed Data'!$H6427</f>
        <v>425</v>
      </c>
      <c r="L1105" s="9">
        <f>'Consolidtaed Data'!$I6427*'Consolidtaed Data'!$H6427</f>
        <v>545</v>
      </c>
      <c r="M1105" s="9">
        <f>'Consolidtaed Data'!$L6427-'Consolidtaed Data'!$K6427</f>
        <v>39</v>
      </c>
      <c r="N1105" s="9" t="str">
        <f>VLOOKUP('Consolidtaed Data'!$C6427,[1]Locations!$A:$O,2,0)</f>
        <v>Glendale</v>
      </c>
      <c r="O1105" s="9" t="str">
        <f>VLOOKUP('Consolidtaed Data'!$D6427,'[1]Sales People'!$A:$B,2,0)</f>
        <v>Roger Ramos</v>
      </c>
      <c r="P1105" s="9" t="str">
        <f>VLOOKUP('Consolidtaed Data'!$E6427,[1]Customers!$A:$B,2,0)</f>
        <v>Anthony Turner</v>
      </c>
      <c r="Q1105" s="11">
        <f>WEEKDAY('Consolidtaed Data'!$F6427)</f>
        <v>2</v>
      </c>
      <c r="R1105" s="9">
        <f>MONTH('Consolidtaed Data'!$F6427)</f>
        <v>5</v>
      </c>
      <c r="S1105" s="9" t="str">
        <f>TEXT(Table3[[#This Row],[Purchase Date]],"MMMM")</f>
        <v>March</v>
      </c>
      <c r="T1105" s="9">
        <f>YEAR('Consolidtaed Data'!$F6427)</f>
        <v>2021</v>
      </c>
    </row>
    <row r="1106" spans="1:20" x14ac:dyDescent="0.3">
      <c r="A1106" s="9" t="s">
        <v>2018</v>
      </c>
      <c r="B1106" s="9" t="s">
        <v>209</v>
      </c>
      <c r="C1106" s="9" t="s">
        <v>90</v>
      </c>
      <c r="D1106" s="9" t="s">
        <v>153</v>
      </c>
      <c r="E1106" s="9" t="s">
        <v>722</v>
      </c>
      <c r="F1106" s="10">
        <v>43910</v>
      </c>
      <c r="G1106" s="10" t="str">
        <f>VLOOKUP(Table3[[#This Row],[Product ID]],[1]Products!$A:$G,2,0)</f>
        <v>Product 86</v>
      </c>
      <c r="H1106" s="22">
        <v>2</v>
      </c>
      <c r="I1106" s="9">
        <f>VLOOKUP('Consolidtaed Data'!$B6842,[1]Products!$A:$G,4,0)</f>
        <v>290</v>
      </c>
      <c r="J1106" s="9">
        <f>VLOOKUP('Consolidtaed Data'!$B6842,[1]Products!$A:$G,3,0)</f>
        <v>200</v>
      </c>
      <c r="K1106" s="9">
        <f>'Consolidtaed Data'!$J6842*'Consolidtaed Data'!$H6842</f>
        <v>1295</v>
      </c>
      <c r="L1106" s="9">
        <f>'Consolidtaed Data'!$I6842*'Consolidtaed Data'!$H6842</f>
        <v>1639</v>
      </c>
      <c r="M1106" s="9">
        <f>'Consolidtaed Data'!$L6842-'Consolidtaed Data'!$K6842</f>
        <v>246</v>
      </c>
      <c r="N1106" s="9" t="str">
        <f>VLOOKUP('Consolidtaed Data'!$C6842,[1]Locations!$A:$O,2,0)</f>
        <v>Downey</v>
      </c>
      <c r="O1106" s="9" t="str">
        <f>VLOOKUP('Consolidtaed Data'!$D6842,'[1]Sales People'!$A:$B,2,0)</f>
        <v>Jeremy Mendoza</v>
      </c>
      <c r="P1106" s="9" t="str">
        <f>VLOOKUP('Consolidtaed Data'!$E6842,[1]Customers!$A:$B,2,0)</f>
        <v>Jeremy Porter</v>
      </c>
      <c r="Q1106" s="11">
        <f>WEEKDAY('Consolidtaed Data'!$F6842)</f>
        <v>7</v>
      </c>
      <c r="R1106" s="9">
        <f>MONTH('Consolidtaed Data'!$F6842)</f>
        <v>6</v>
      </c>
      <c r="S1106" s="9" t="str">
        <f>TEXT(Table3[[#This Row],[Purchase Date]],"MMMM")</f>
        <v>March</v>
      </c>
      <c r="T1106" s="9">
        <f>YEAR('Consolidtaed Data'!$F6842)</f>
        <v>2021</v>
      </c>
    </row>
    <row r="1107" spans="1:20" x14ac:dyDescent="0.3">
      <c r="A1107" s="9" t="s">
        <v>2019</v>
      </c>
      <c r="B1107" s="9" t="s">
        <v>79</v>
      </c>
      <c r="C1107" s="9" t="s">
        <v>226</v>
      </c>
      <c r="D1107" s="9" t="s">
        <v>95</v>
      </c>
      <c r="E1107" s="9" t="s">
        <v>350</v>
      </c>
      <c r="F1107" s="10">
        <v>43910</v>
      </c>
      <c r="G1107" s="10" t="str">
        <f>VLOOKUP(Table3[[#This Row],[Product ID]],[1]Products!$A:$G,2,0)</f>
        <v>Product 80</v>
      </c>
      <c r="H1107" s="22">
        <v>3</v>
      </c>
      <c r="I1107" s="9">
        <f>VLOOKUP('Consolidtaed Data'!$B7164,[1]Products!$A:$G,4,0)</f>
        <v>217</v>
      </c>
      <c r="J1107" s="9">
        <f>VLOOKUP('Consolidtaed Data'!$B7164,[1]Products!$A:$G,3,0)</f>
        <v>171</v>
      </c>
      <c r="K1107" s="9">
        <f>'Consolidtaed Data'!$J7164*'Consolidtaed Data'!$H7164</f>
        <v>1580</v>
      </c>
      <c r="L1107" s="9">
        <f>'Consolidtaed Data'!$I7164*'Consolidtaed Data'!$H7164</f>
        <v>2224</v>
      </c>
      <c r="M1107" s="9">
        <f>'Consolidtaed Data'!$L7164-'Consolidtaed Data'!$K7164</f>
        <v>1130</v>
      </c>
      <c r="N1107" s="9" t="str">
        <f>VLOOKUP('Consolidtaed Data'!$C7164,[1]Locations!$A:$O,2,0)</f>
        <v>Elk Grove</v>
      </c>
      <c r="O1107" s="9" t="str">
        <f>VLOOKUP('Consolidtaed Data'!$D7164,'[1]Sales People'!$A:$B,2,0)</f>
        <v>Jeremy Mendoza</v>
      </c>
      <c r="P1107" s="9" t="str">
        <f>VLOOKUP('Consolidtaed Data'!$E7164,[1]Customers!$A:$B,2,0)</f>
        <v>Terry Watson</v>
      </c>
      <c r="Q1107" s="11">
        <f>WEEKDAY('Consolidtaed Data'!$F7164)</f>
        <v>3</v>
      </c>
      <c r="R1107" s="9">
        <f>MONTH('Consolidtaed Data'!$F7164)</f>
        <v>6</v>
      </c>
      <c r="S1107" s="9" t="str">
        <f>TEXT(Table3[[#This Row],[Purchase Date]],"MMMM")</f>
        <v>March</v>
      </c>
      <c r="T1107" s="9">
        <f>YEAR('Consolidtaed Data'!$F7164)</f>
        <v>2021</v>
      </c>
    </row>
    <row r="1108" spans="1:20" x14ac:dyDescent="0.3">
      <c r="A1108" s="9" t="s">
        <v>2020</v>
      </c>
      <c r="B1108" s="9" t="s">
        <v>393</v>
      </c>
      <c r="C1108" s="9" t="s">
        <v>245</v>
      </c>
      <c r="D1108" s="9" t="s">
        <v>80</v>
      </c>
      <c r="E1108" s="9" t="s">
        <v>2042</v>
      </c>
      <c r="F1108" s="10">
        <v>43910</v>
      </c>
      <c r="G1108" s="10" t="str">
        <f>VLOOKUP(Table3[[#This Row],[Product ID]],[1]Products!$A:$G,2,0)</f>
        <v>Product 84</v>
      </c>
      <c r="H1108" s="22">
        <v>2</v>
      </c>
      <c r="I1108" s="9">
        <f>VLOOKUP('Consolidtaed Data'!$B8229,[1]Products!$A:$G,4,0)</f>
        <v>1500</v>
      </c>
      <c r="J1108" s="9">
        <f>VLOOKUP('Consolidtaed Data'!$B8229,[1]Products!$A:$G,3,0)</f>
        <v>900</v>
      </c>
      <c r="K1108" s="9">
        <f>'Consolidtaed Data'!$J8229*'Consolidtaed Data'!$H8229</f>
        <v>395</v>
      </c>
      <c r="L1108" s="9">
        <f>'Consolidtaed Data'!$I8229*'Consolidtaed Data'!$H8229</f>
        <v>556</v>
      </c>
      <c r="M1108" s="9">
        <f>'Consolidtaed Data'!$L8229-'Consolidtaed Data'!$K8229</f>
        <v>243</v>
      </c>
      <c r="N1108" s="9" t="str">
        <f>VLOOKUP('Consolidtaed Data'!$C8229,[1]Locations!$A:$O,2,0)</f>
        <v>Visalia</v>
      </c>
      <c r="O1108" s="9" t="str">
        <f>VLOOKUP('Consolidtaed Data'!$D8229,'[1]Sales People'!$A:$B,2,0)</f>
        <v>Ronald Reed</v>
      </c>
      <c r="P1108" s="9" t="str">
        <f>VLOOKUP('Consolidtaed Data'!$E8229,[1]Customers!$A:$B,2,0)</f>
        <v>Victor Watkins</v>
      </c>
      <c r="Q1108" s="11">
        <f>WEEKDAY('Consolidtaed Data'!$F8229)</f>
        <v>7</v>
      </c>
      <c r="R1108" s="9">
        <f>MONTH('Consolidtaed Data'!$F8229)</f>
        <v>9</v>
      </c>
      <c r="S1108" s="9" t="str">
        <f>TEXT(Table3[[#This Row],[Purchase Date]],"MMMM")</f>
        <v>March</v>
      </c>
      <c r="T1108" s="9">
        <f>YEAR('Consolidtaed Data'!$F8229)</f>
        <v>2021</v>
      </c>
    </row>
    <row r="1109" spans="1:20" x14ac:dyDescent="0.3">
      <c r="A1109" s="9" t="s">
        <v>2021</v>
      </c>
      <c r="B1109" s="9" t="s">
        <v>188</v>
      </c>
      <c r="C1109" s="9" t="s">
        <v>108</v>
      </c>
      <c r="D1109" s="9" t="s">
        <v>272</v>
      </c>
      <c r="E1109" s="9" t="s">
        <v>399</v>
      </c>
      <c r="F1109" s="10">
        <v>43910</v>
      </c>
      <c r="G1109" s="10" t="str">
        <f>VLOOKUP(Table3[[#This Row],[Product ID]],[1]Products!$A:$G,2,0)</f>
        <v>Product 63</v>
      </c>
      <c r="H1109" s="22">
        <v>3</v>
      </c>
      <c r="I1109" s="9">
        <f>VLOOKUP('Consolidtaed Data'!$B8519,[1]Products!$A:$G,4,0)</f>
        <v>502</v>
      </c>
      <c r="J1109" s="9">
        <f>VLOOKUP('Consolidtaed Data'!$B8519,[1]Products!$A:$G,3,0)</f>
        <v>296</v>
      </c>
      <c r="K1109" s="9">
        <f>'Consolidtaed Data'!$J8519*'Consolidtaed Data'!$H8519</f>
        <v>1178</v>
      </c>
      <c r="L1109" s="9">
        <f>'Consolidtaed Data'!$I8519*'Consolidtaed Data'!$H8519</f>
        <v>2104</v>
      </c>
      <c r="M1109" s="9">
        <f>'Consolidtaed Data'!$L8519-'Consolidtaed Data'!$K8519</f>
        <v>264</v>
      </c>
      <c r="N1109" s="9" t="str">
        <f>VLOOKUP('Consolidtaed Data'!$C8519,[1]Locations!$A:$O,2,0)</f>
        <v>Huntington Beach</v>
      </c>
      <c r="O1109" s="9" t="str">
        <f>VLOOKUP('Consolidtaed Data'!$D8519,'[1]Sales People'!$A:$B,2,0)</f>
        <v>Charles Harper</v>
      </c>
      <c r="P1109" s="9" t="str">
        <f>VLOOKUP('Consolidtaed Data'!$E8519,[1]Customers!$A:$B,2,0)</f>
        <v>Chris Hall</v>
      </c>
      <c r="Q1109" s="11">
        <f>WEEKDAY('Consolidtaed Data'!$F8519)</f>
        <v>7</v>
      </c>
      <c r="R1109" s="9">
        <f>MONTH('Consolidtaed Data'!$F8519)</f>
        <v>10</v>
      </c>
      <c r="S1109" s="9" t="str">
        <f>TEXT(Table3[[#This Row],[Purchase Date]],"MMMM")</f>
        <v>March</v>
      </c>
      <c r="T1109" s="9">
        <f>YEAR('Consolidtaed Data'!$F8519)</f>
        <v>2021</v>
      </c>
    </row>
    <row r="1110" spans="1:20" x14ac:dyDescent="0.3">
      <c r="A1110" s="9" t="s">
        <v>2023</v>
      </c>
      <c r="B1110" s="9" t="s">
        <v>806</v>
      </c>
      <c r="C1110" s="9" t="s">
        <v>8</v>
      </c>
      <c r="D1110" s="9" t="s">
        <v>241</v>
      </c>
      <c r="E1110" s="9" t="s">
        <v>4065</v>
      </c>
      <c r="F1110" s="10">
        <v>43910</v>
      </c>
      <c r="G1110" s="10" t="str">
        <f>VLOOKUP(Table3[[#This Row],[Product ID]],[1]Products!$A:$G,2,0)</f>
        <v>Product 72</v>
      </c>
      <c r="H1110" s="22">
        <v>1</v>
      </c>
      <c r="I1110" s="9">
        <f>VLOOKUP('Consolidtaed Data'!$B8723,[1]Products!$A:$G,4,0)</f>
        <v>684</v>
      </c>
      <c r="J1110" s="9">
        <f>VLOOKUP('Consolidtaed Data'!$B8723,[1]Products!$A:$G,3,0)</f>
        <v>561</v>
      </c>
      <c r="K1110" s="9">
        <f>'Consolidtaed Data'!$J8723*'Consolidtaed Data'!$H8723</f>
        <v>4548</v>
      </c>
      <c r="L1110" s="9">
        <f>'Consolidtaed Data'!$I8723*'Consolidtaed Data'!$H8723</f>
        <v>5349</v>
      </c>
      <c r="M1110" s="9">
        <f>'Consolidtaed Data'!$L8723-'Consolidtaed Data'!$K8723</f>
        <v>34</v>
      </c>
      <c r="N1110" s="9" t="str">
        <f>VLOOKUP('Consolidtaed Data'!$C8723,[1]Locations!$A:$O,2,0)</f>
        <v>Jurupa Valley</v>
      </c>
      <c r="O1110" s="9" t="str">
        <f>VLOOKUP('Consolidtaed Data'!$D8723,'[1]Sales People'!$A:$B,2,0)</f>
        <v>Larry Marshall</v>
      </c>
      <c r="P1110" s="9" t="str">
        <f>VLOOKUP('Consolidtaed Data'!$E8723,[1]Customers!$A:$B,2,0)</f>
        <v>Antonio Frazier</v>
      </c>
      <c r="Q1110" s="11">
        <f>WEEKDAY('Consolidtaed Data'!$F8723)</f>
        <v>3</v>
      </c>
      <c r="R1110" s="9">
        <f>MONTH('Consolidtaed Data'!$F8723)</f>
        <v>10</v>
      </c>
      <c r="S1110" s="9" t="str">
        <f>TEXT(Table3[[#This Row],[Purchase Date]],"MMMM")</f>
        <v>March</v>
      </c>
      <c r="T1110" s="9">
        <f>YEAR('Consolidtaed Data'!$F8723)</f>
        <v>2021</v>
      </c>
    </row>
    <row r="1111" spans="1:20" x14ac:dyDescent="0.3">
      <c r="A1111" s="9" t="s">
        <v>2025</v>
      </c>
      <c r="B1111" s="9" t="s">
        <v>85</v>
      </c>
      <c r="C1111" s="9" t="s">
        <v>205</v>
      </c>
      <c r="D1111" s="9" t="s">
        <v>13</v>
      </c>
      <c r="E1111" s="9" t="s">
        <v>915</v>
      </c>
      <c r="F1111" s="10">
        <v>43911</v>
      </c>
      <c r="G1111" s="10" t="str">
        <f>VLOOKUP(Table3[[#This Row],[Product ID]],[1]Products!$A:$G,2,0)</f>
        <v>Product 93</v>
      </c>
      <c r="H1111" s="22">
        <v>4</v>
      </c>
      <c r="I1111" s="9">
        <f>VLOOKUP('Consolidtaed Data'!$B5660,[1]Products!$A:$G,4,0)</f>
        <v>1522</v>
      </c>
      <c r="J1111" s="9">
        <f>VLOOKUP('Consolidtaed Data'!$B5660,[1]Products!$A:$G,3,0)</f>
        <v>791</v>
      </c>
      <c r="K1111" s="9">
        <f>'Consolidtaed Data'!$J5660*'Consolidtaed Data'!$H5660</f>
        <v>1234</v>
      </c>
      <c r="L1111" s="9">
        <f>'Consolidtaed Data'!$I5660*'Consolidtaed Data'!$H5660</f>
        <v>1582</v>
      </c>
      <c r="M1111" s="9">
        <f>'Consolidtaed Data'!$L5660-'Consolidtaed Data'!$K5660</f>
        <v>206</v>
      </c>
      <c r="N1111" s="9" t="str">
        <f>VLOOKUP('Consolidtaed Data'!$C5660,[1]Locations!$A:$O,2,0)</f>
        <v>Garden Grove</v>
      </c>
      <c r="O1111" s="9" t="str">
        <f>VLOOKUP('Consolidtaed Data'!$D5660,'[1]Sales People'!$A:$B,2,0)</f>
        <v>Martin Carr</v>
      </c>
      <c r="P1111" s="9" t="str">
        <f>VLOOKUP('Consolidtaed Data'!$E5660,[1]Customers!$A:$B,2,0)</f>
        <v>Raymond Allen</v>
      </c>
      <c r="Q1111" s="11">
        <f>WEEKDAY('Consolidtaed Data'!$F5660)</f>
        <v>3</v>
      </c>
      <c r="R1111" s="9">
        <f>MONTH('Consolidtaed Data'!$F5660)</f>
        <v>2</v>
      </c>
      <c r="S1111" s="9" t="str">
        <f>TEXT(Table3[[#This Row],[Purchase Date]],"MMMM")</f>
        <v>March</v>
      </c>
      <c r="T1111" s="9">
        <f>YEAR('Consolidtaed Data'!$F5660)</f>
        <v>2021</v>
      </c>
    </row>
    <row r="1112" spans="1:20" x14ac:dyDescent="0.3">
      <c r="A1112" s="9" t="s">
        <v>2026</v>
      </c>
      <c r="B1112" s="9" t="s">
        <v>71</v>
      </c>
      <c r="C1112" s="9" t="s">
        <v>210</v>
      </c>
      <c r="D1112" s="9" t="s">
        <v>83</v>
      </c>
      <c r="E1112" s="9" t="s">
        <v>521</v>
      </c>
      <c r="F1112" s="10">
        <v>43911</v>
      </c>
      <c r="G1112" s="10" t="str">
        <f>VLOOKUP(Table3[[#This Row],[Product ID]],[1]Products!$A:$G,2,0)</f>
        <v>Product 42</v>
      </c>
      <c r="H1112" s="22">
        <v>3</v>
      </c>
      <c r="I1112" s="9">
        <f>VLOOKUP('Consolidtaed Data'!$B6008,[1]Products!$A:$G,4,0)</f>
        <v>1743</v>
      </c>
      <c r="J1112" s="9">
        <f>VLOOKUP('Consolidtaed Data'!$B6008,[1]Products!$A:$G,3,0)</f>
        <v>872</v>
      </c>
      <c r="K1112" s="9">
        <f>'Consolidtaed Data'!$J6008*'Consolidtaed Data'!$H6008</f>
        <v>1535</v>
      </c>
      <c r="L1112" s="9">
        <f>'Consolidtaed Data'!$I6008*'Consolidtaed Data'!$H6008</f>
        <v>2257</v>
      </c>
      <c r="M1112" s="9">
        <f>'Consolidtaed Data'!$L6008-'Consolidtaed Data'!$K6008</f>
        <v>599</v>
      </c>
      <c r="N1112" s="9" t="str">
        <f>VLOOKUP('Consolidtaed Data'!$C6008,[1]Locations!$A:$O,2,0)</f>
        <v>Huntington Beach</v>
      </c>
      <c r="O1112" s="9" t="str">
        <f>VLOOKUP('Consolidtaed Data'!$D6008,'[1]Sales People'!$A:$B,2,0)</f>
        <v>Fred Robertson</v>
      </c>
      <c r="P1112" s="9" t="str">
        <f>VLOOKUP('Consolidtaed Data'!$E6008,[1]Customers!$A:$B,2,0)</f>
        <v>Antonio Shaw</v>
      </c>
      <c r="Q1112" s="11">
        <f>WEEKDAY('Consolidtaed Data'!$F6008)</f>
        <v>7</v>
      </c>
      <c r="R1112" s="9">
        <f>MONTH('Consolidtaed Data'!$F6008)</f>
        <v>4</v>
      </c>
      <c r="S1112" s="9" t="str">
        <f>TEXT(Table3[[#This Row],[Purchase Date]],"MMMM")</f>
        <v>March</v>
      </c>
      <c r="T1112" s="9">
        <f>YEAR('Consolidtaed Data'!$F6008)</f>
        <v>2021</v>
      </c>
    </row>
    <row r="1113" spans="1:20" x14ac:dyDescent="0.3">
      <c r="A1113" s="9" t="s">
        <v>2027</v>
      </c>
      <c r="B1113" s="9" t="s">
        <v>129</v>
      </c>
      <c r="C1113" s="9" t="s">
        <v>140</v>
      </c>
      <c r="D1113" s="9" t="s">
        <v>9</v>
      </c>
      <c r="E1113" s="9" t="s">
        <v>980</v>
      </c>
      <c r="F1113" s="10">
        <v>43911</v>
      </c>
      <c r="G1113" s="10" t="str">
        <f>VLOOKUP(Table3[[#This Row],[Product ID]],[1]Products!$A:$G,2,0)</f>
        <v>Product 47</v>
      </c>
      <c r="H1113" s="22">
        <v>1</v>
      </c>
      <c r="I1113" s="9">
        <f>VLOOKUP('Consolidtaed Data'!$B6358,[1]Products!$A:$G,4,0)</f>
        <v>2353</v>
      </c>
      <c r="J1113" s="9">
        <f>VLOOKUP('Consolidtaed Data'!$B6358,[1]Products!$A:$G,3,0)</f>
        <v>1788</v>
      </c>
      <c r="K1113" s="9">
        <f>'Consolidtaed Data'!$J6358*'Consolidtaed Data'!$H6358</f>
        <v>2160</v>
      </c>
      <c r="L1113" s="9">
        <f>'Consolidtaed Data'!$I6358*'Consolidtaed Data'!$H6358</f>
        <v>3484</v>
      </c>
      <c r="M1113" s="9">
        <f>'Consolidtaed Data'!$L6358-'Consolidtaed Data'!$K6358</f>
        <v>742</v>
      </c>
      <c r="N1113" s="9" t="str">
        <f>VLOOKUP('Consolidtaed Data'!$C6358,[1]Locations!$A:$O,2,0)</f>
        <v>San Diego</v>
      </c>
      <c r="O1113" s="9" t="str">
        <f>VLOOKUP('Consolidtaed Data'!$D6358,'[1]Sales People'!$A:$B,2,0)</f>
        <v>Ernest Wagner</v>
      </c>
      <c r="P1113" s="9" t="str">
        <f>VLOOKUP('Consolidtaed Data'!$E6358,[1]Customers!$A:$B,2,0)</f>
        <v>Carl Collins</v>
      </c>
      <c r="Q1113" s="11">
        <f>WEEKDAY('Consolidtaed Data'!$F6358)</f>
        <v>3</v>
      </c>
      <c r="R1113" s="9">
        <f>MONTH('Consolidtaed Data'!$F6358)</f>
        <v>4</v>
      </c>
      <c r="S1113" s="9" t="str">
        <f>TEXT(Table3[[#This Row],[Purchase Date]],"MMMM")</f>
        <v>March</v>
      </c>
      <c r="T1113" s="9">
        <f>YEAR('Consolidtaed Data'!$F6358)</f>
        <v>2021</v>
      </c>
    </row>
    <row r="1114" spans="1:20" x14ac:dyDescent="0.3">
      <c r="A1114" s="9" t="s">
        <v>2029</v>
      </c>
      <c r="B1114" s="9" t="s">
        <v>79</v>
      </c>
      <c r="C1114" s="9" t="s">
        <v>226</v>
      </c>
      <c r="D1114" s="9" t="s">
        <v>241</v>
      </c>
      <c r="E1114" s="9" t="s">
        <v>1814</v>
      </c>
      <c r="F1114" s="10">
        <v>43911</v>
      </c>
      <c r="G1114" s="10" t="str">
        <f>VLOOKUP(Table3[[#This Row],[Product ID]],[1]Products!$A:$G,2,0)</f>
        <v>Product 80</v>
      </c>
      <c r="H1114" s="22">
        <v>2</v>
      </c>
      <c r="I1114" s="9">
        <f>VLOOKUP('Consolidtaed Data'!$B6366,[1]Products!$A:$G,4,0)</f>
        <v>556</v>
      </c>
      <c r="J1114" s="9">
        <f>VLOOKUP('Consolidtaed Data'!$B6366,[1]Products!$A:$G,3,0)</f>
        <v>395</v>
      </c>
      <c r="K1114" s="9">
        <f>'Consolidtaed Data'!$J6366*'Consolidtaed Data'!$H6366</f>
        <v>589</v>
      </c>
      <c r="L1114" s="9">
        <f>'Consolidtaed Data'!$I6366*'Consolidtaed Data'!$H6366</f>
        <v>1052</v>
      </c>
      <c r="M1114" s="9">
        <f>'Consolidtaed Data'!$L6366-'Consolidtaed Data'!$K6366</f>
        <v>345</v>
      </c>
      <c r="N1114" s="9" t="str">
        <f>VLOOKUP('Consolidtaed Data'!$C6366,[1]Locations!$A:$O,2,0)</f>
        <v>Los Angeles</v>
      </c>
      <c r="O1114" s="9" t="str">
        <f>VLOOKUP('Consolidtaed Data'!$D6366,'[1]Sales People'!$A:$B,2,0)</f>
        <v>Sean Miller</v>
      </c>
      <c r="P1114" s="9" t="str">
        <f>VLOOKUP('Consolidtaed Data'!$E6366,[1]Customers!$A:$B,2,0)</f>
        <v>Jeremy Arnold</v>
      </c>
      <c r="Q1114" s="11">
        <f>WEEKDAY('Consolidtaed Data'!$F6366)</f>
        <v>4</v>
      </c>
      <c r="R1114" s="9">
        <f>MONTH('Consolidtaed Data'!$F6366)</f>
        <v>4</v>
      </c>
      <c r="S1114" s="9" t="str">
        <f>TEXT(Table3[[#This Row],[Purchase Date]],"MMMM")</f>
        <v>March</v>
      </c>
      <c r="T1114" s="9">
        <f>YEAR('Consolidtaed Data'!$F6366)</f>
        <v>2021</v>
      </c>
    </row>
    <row r="1115" spans="1:20" x14ac:dyDescent="0.3">
      <c r="A1115" s="9" t="s">
        <v>2030</v>
      </c>
      <c r="B1115" s="9" t="s">
        <v>93</v>
      </c>
      <c r="C1115" s="9" t="s">
        <v>34</v>
      </c>
      <c r="D1115" s="9" t="s">
        <v>206</v>
      </c>
      <c r="E1115" s="9" t="s">
        <v>1184</v>
      </c>
      <c r="F1115" s="10">
        <v>43911</v>
      </c>
      <c r="G1115" s="10" t="str">
        <f>VLOOKUP(Table3[[#This Row],[Product ID]],[1]Products!$A:$G,2,0)</f>
        <v>Product 71</v>
      </c>
      <c r="H1115" s="22">
        <v>3</v>
      </c>
      <c r="I1115" s="9">
        <f>VLOOKUP('Consolidtaed Data'!$B6646,[1]Products!$A:$G,4,0)</f>
        <v>817</v>
      </c>
      <c r="J1115" s="9">
        <f>VLOOKUP('Consolidtaed Data'!$B6646,[1]Products!$A:$G,3,0)</f>
        <v>409</v>
      </c>
      <c r="K1115" s="9">
        <f>'Consolidtaed Data'!$J6646*'Consolidtaed Data'!$H6646</f>
        <v>732</v>
      </c>
      <c r="L1115" s="9">
        <f>'Consolidtaed Data'!$I6646*'Consolidtaed Data'!$H6646</f>
        <v>1077</v>
      </c>
      <c r="M1115" s="9">
        <f>'Consolidtaed Data'!$L6646-'Consolidtaed Data'!$K6646</f>
        <v>1128</v>
      </c>
      <c r="N1115" s="9" t="str">
        <f>VLOOKUP('Consolidtaed Data'!$C6646,[1]Locations!$A:$O,2,0)</f>
        <v>Downey</v>
      </c>
      <c r="O1115" s="9" t="str">
        <f>VLOOKUP('Consolidtaed Data'!$D6646,'[1]Sales People'!$A:$B,2,0)</f>
        <v>Carl Elliott</v>
      </c>
      <c r="P1115" s="9" t="str">
        <f>VLOOKUP('Consolidtaed Data'!$E6646,[1]Customers!$A:$B,2,0)</f>
        <v>Kenneth Arnold</v>
      </c>
      <c r="Q1115" s="11">
        <f>WEEKDAY('Consolidtaed Data'!$F6646)</f>
        <v>6</v>
      </c>
      <c r="R1115" s="9">
        <f>MONTH('Consolidtaed Data'!$F6646)</f>
        <v>5</v>
      </c>
      <c r="S1115" s="9" t="str">
        <f>TEXT(Table3[[#This Row],[Purchase Date]],"MMMM")</f>
        <v>March</v>
      </c>
      <c r="T1115" s="9">
        <f>YEAR('Consolidtaed Data'!$F6646)</f>
        <v>2021</v>
      </c>
    </row>
    <row r="1116" spans="1:20" x14ac:dyDescent="0.3">
      <c r="A1116" s="9" t="s">
        <v>2031</v>
      </c>
      <c r="B1116" s="9" t="s">
        <v>712</v>
      </c>
      <c r="C1116" s="9" t="s">
        <v>173</v>
      </c>
      <c r="D1116" s="9" t="s">
        <v>272</v>
      </c>
      <c r="E1116" s="9" t="s">
        <v>636</v>
      </c>
      <c r="F1116" s="10">
        <v>43911</v>
      </c>
      <c r="G1116" s="10" t="str">
        <f>VLOOKUP(Table3[[#This Row],[Product ID]],[1]Products!$A:$G,2,0)</f>
        <v>Product 32</v>
      </c>
      <c r="H1116" s="22">
        <v>4</v>
      </c>
      <c r="I1116" s="9">
        <f>VLOOKUP('Consolidtaed Data'!$B6705,[1]Products!$A:$G,4,0)</f>
        <v>530</v>
      </c>
      <c r="J1116" s="9">
        <f>VLOOKUP('Consolidtaed Data'!$B6705,[1]Products!$A:$G,3,0)</f>
        <v>435</v>
      </c>
      <c r="K1116" s="9">
        <f>'Consolidtaed Data'!$J6705*'Consolidtaed Data'!$H6705</f>
        <v>1220</v>
      </c>
      <c r="L1116" s="9">
        <f>'Consolidtaed Data'!$I6705*'Consolidtaed Data'!$H6705</f>
        <v>1671</v>
      </c>
      <c r="M1116" s="9">
        <f>'Consolidtaed Data'!$L6705-'Consolidtaed Data'!$K6705</f>
        <v>102</v>
      </c>
      <c r="N1116" s="9" t="str">
        <f>VLOOKUP('Consolidtaed Data'!$C6705,[1]Locations!$A:$O,2,0)</f>
        <v>Garden Grove</v>
      </c>
      <c r="O1116" s="9" t="str">
        <f>VLOOKUP('Consolidtaed Data'!$D6705,'[1]Sales People'!$A:$B,2,0)</f>
        <v>Scott Clark</v>
      </c>
      <c r="P1116" s="9" t="str">
        <f>VLOOKUP('Consolidtaed Data'!$E6705,[1]Customers!$A:$B,2,0)</f>
        <v>Jesse Bishop</v>
      </c>
      <c r="Q1116" s="11">
        <f>WEEKDAY('Consolidtaed Data'!$F6705)</f>
        <v>3</v>
      </c>
      <c r="R1116" s="9">
        <f>MONTH('Consolidtaed Data'!$F6705)</f>
        <v>5</v>
      </c>
      <c r="S1116" s="9" t="str">
        <f>TEXT(Table3[[#This Row],[Purchase Date]],"MMMM")</f>
        <v>March</v>
      </c>
      <c r="T1116" s="9">
        <f>YEAR('Consolidtaed Data'!$F6705)</f>
        <v>2021</v>
      </c>
    </row>
    <row r="1117" spans="1:20" x14ac:dyDescent="0.3">
      <c r="A1117" s="9" t="s">
        <v>2032</v>
      </c>
      <c r="B1117" s="9" t="s">
        <v>125</v>
      </c>
      <c r="C1117" s="9" t="s">
        <v>357</v>
      </c>
      <c r="D1117" s="9" t="s">
        <v>80</v>
      </c>
      <c r="E1117" s="9" t="s">
        <v>608</v>
      </c>
      <c r="F1117" s="10">
        <v>43911</v>
      </c>
      <c r="G1117" s="10" t="str">
        <f>VLOOKUP(Table3[[#This Row],[Product ID]],[1]Products!$A:$G,2,0)</f>
        <v>Product 40</v>
      </c>
      <c r="H1117" s="22">
        <v>3</v>
      </c>
      <c r="I1117" s="9">
        <f>VLOOKUP('Consolidtaed Data'!$B6832,[1]Products!$A:$G,4,0)</f>
        <v>1967</v>
      </c>
      <c r="J1117" s="9">
        <f>VLOOKUP('Consolidtaed Data'!$B6832,[1]Products!$A:$G,3,0)</f>
        <v>1397</v>
      </c>
      <c r="K1117" s="9">
        <f>'Consolidtaed Data'!$J6832*'Consolidtaed Data'!$H6832</f>
        <v>732</v>
      </c>
      <c r="L1117" s="9">
        <f>'Consolidtaed Data'!$I6832*'Consolidtaed Data'!$H6832</f>
        <v>1077</v>
      </c>
      <c r="M1117" s="9">
        <f>'Consolidtaed Data'!$L6832-'Consolidtaed Data'!$K6832</f>
        <v>1380</v>
      </c>
      <c r="N1117" s="9" t="str">
        <f>VLOOKUP('Consolidtaed Data'!$C6832,[1]Locations!$A:$O,2,0)</f>
        <v>Escondido</v>
      </c>
      <c r="O1117" s="9" t="str">
        <f>VLOOKUP('Consolidtaed Data'!$D6832,'[1]Sales People'!$A:$B,2,0)</f>
        <v>Jeremy Mendoza</v>
      </c>
      <c r="P1117" s="9" t="str">
        <f>VLOOKUP('Consolidtaed Data'!$E6832,[1]Customers!$A:$B,2,0)</f>
        <v>Chris Howard</v>
      </c>
      <c r="Q1117" s="11">
        <f>WEEKDAY('Consolidtaed Data'!$F6832)</f>
        <v>6</v>
      </c>
      <c r="R1117" s="9">
        <f>MONTH('Consolidtaed Data'!$F6832)</f>
        <v>6</v>
      </c>
      <c r="S1117" s="9" t="str">
        <f>TEXT(Table3[[#This Row],[Purchase Date]],"MMMM")</f>
        <v>March</v>
      </c>
      <c r="T1117" s="9">
        <f>YEAR('Consolidtaed Data'!$F6832)</f>
        <v>2021</v>
      </c>
    </row>
    <row r="1118" spans="1:20" x14ac:dyDescent="0.3">
      <c r="A1118" s="9" t="s">
        <v>2033</v>
      </c>
      <c r="B1118" s="9" t="s">
        <v>806</v>
      </c>
      <c r="C1118" s="9" t="s">
        <v>186</v>
      </c>
      <c r="D1118" s="9" t="s">
        <v>56</v>
      </c>
      <c r="E1118" s="9" t="s">
        <v>960</v>
      </c>
      <c r="F1118" s="10">
        <v>43911</v>
      </c>
      <c r="G1118" s="10" t="str">
        <f>VLOOKUP(Table3[[#This Row],[Product ID]],[1]Products!$A:$G,2,0)</f>
        <v>Product 72</v>
      </c>
      <c r="H1118" s="22">
        <v>3</v>
      </c>
      <c r="I1118" s="9">
        <f>VLOOKUP('Consolidtaed Data'!$B7268,[1]Products!$A:$G,4,0)</f>
        <v>684</v>
      </c>
      <c r="J1118" s="9">
        <f>VLOOKUP('Consolidtaed Data'!$B7268,[1]Products!$A:$G,3,0)</f>
        <v>561</v>
      </c>
      <c r="K1118" s="9">
        <f>'Consolidtaed Data'!$J7268*'Consolidtaed Data'!$H7268</f>
        <v>984</v>
      </c>
      <c r="L1118" s="9">
        <f>'Consolidtaed Data'!$I7268*'Consolidtaed Data'!$H7268</f>
        <v>1367</v>
      </c>
      <c r="M1118" s="9">
        <f>'Consolidtaed Data'!$L7268-'Consolidtaed Data'!$K7268</f>
        <v>44</v>
      </c>
      <c r="N1118" s="9" t="str">
        <f>VLOOKUP('Consolidtaed Data'!$C7268,[1]Locations!$A:$O,2,0)</f>
        <v>Vista</v>
      </c>
      <c r="O1118" s="9" t="str">
        <f>VLOOKUP('Consolidtaed Data'!$D7268,'[1]Sales People'!$A:$B,2,0)</f>
        <v>Fred Robertson</v>
      </c>
      <c r="P1118" s="9" t="str">
        <f>VLOOKUP('Consolidtaed Data'!$E7268,[1]Customers!$A:$B,2,0)</f>
        <v>Jesse Castillo</v>
      </c>
      <c r="Q1118" s="11">
        <f>WEEKDAY('Consolidtaed Data'!$F7268)</f>
        <v>2</v>
      </c>
      <c r="R1118" s="9">
        <f>MONTH('Consolidtaed Data'!$F7268)</f>
        <v>7</v>
      </c>
      <c r="S1118" s="9" t="str">
        <f>TEXT(Table3[[#This Row],[Purchase Date]],"MMMM")</f>
        <v>March</v>
      </c>
      <c r="T1118" s="9">
        <f>YEAR('Consolidtaed Data'!$F7268)</f>
        <v>2021</v>
      </c>
    </row>
    <row r="1119" spans="1:20" x14ac:dyDescent="0.3">
      <c r="A1119" s="9" t="s">
        <v>2034</v>
      </c>
      <c r="B1119" s="9" t="s">
        <v>393</v>
      </c>
      <c r="C1119" s="9" t="s">
        <v>462</v>
      </c>
      <c r="D1119" s="9" t="s">
        <v>26</v>
      </c>
      <c r="E1119" s="9" t="s">
        <v>1382</v>
      </c>
      <c r="F1119" s="10">
        <v>43911</v>
      </c>
      <c r="G1119" s="10" t="str">
        <f>VLOOKUP(Table3[[#This Row],[Product ID]],[1]Products!$A:$G,2,0)</f>
        <v>Product 84</v>
      </c>
      <c r="H1119" s="22">
        <v>3</v>
      </c>
      <c r="I1119" s="9">
        <f>VLOOKUP('Consolidtaed Data'!$B7586,[1]Products!$A:$G,4,0)</f>
        <v>2464</v>
      </c>
      <c r="J1119" s="9">
        <f>VLOOKUP('Consolidtaed Data'!$B7586,[1]Products!$A:$G,3,0)</f>
        <v>1774</v>
      </c>
      <c r="K1119" s="9">
        <f>'Consolidtaed Data'!$J7586*'Consolidtaed Data'!$H7586</f>
        <v>387</v>
      </c>
      <c r="L1119" s="9">
        <f>'Consolidtaed Data'!$I7586*'Consolidtaed Data'!$H7586</f>
        <v>667</v>
      </c>
      <c r="M1119" s="9">
        <f>'Consolidtaed Data'!$L7586-'Consolidtaed Data'!$K7586</f>
        <v>198</v>
      </c>
      <c r="N1119" s="9" t="str">
        <f>VLOOKUP('Consolidtaed Data'!$C7586,[1]Locations!$A:$O,2,0)</f>
        <v>Salinas</v>
      </c>
      <c r="O1119" s="9" t="str">
        <f>VLOOKUP('Consolidtaed Data'!$D7586,'[1]Sales People'!$A:$B,2,0)</f>
        <v>Sean Miller</v>
      </c>
      <c r="P1119" s="9" t="str">
        <f>VLOOKUP('Consolidtaed Data'!$E7586,[1]Customers!$A:$B,2,0)</f>
        <v>Juan Hunt</v>
      </c>
      <c r="Q1119" s="11">
        <f>WEEKDAY('Consolidtaed Data'!$F7586)</f>
        <v>6</v>
      </c>
      <c r="R1119" s="9">
        <f>MONTH('Consolidtaed Data'!$F7586)</f>
        <v>7</v>
      </c>
      <c r="S1119" s="9" t="str">
        <f>TEXT(Table3[[#This Row],[Purchase Date]],"MMMM")</f>
        <v>March</v>
      </c>
      <c r="T1119" s="9">
        <f>YEAR('Consolidtaed Data'!$F7586)</f>
        <v>2021</v>
      </c>
    </row>
    <row r="1120" spans="1:20" x14ac:dyDescent="0.3">
      <c r="A1120" s="9" t="s">
        <v>2035</v>
      </c>
      <c r="B1120" s="9" t="s">
        <v>526</v>
      </c>
      <c r="C1120" s="9" t="s">
        <v>347</v>
      </c>
      <c r="D1120" s="9" t="s">
        <v>229</v>
      </c>
      <c r="E1120" s="9" t="s">
        <v>1463</v>
      </c>
      <c r="F1120" s="10">
        <v>43911</v>
      </c>
      <c r="G1120" s="10" t="str">
        <f>VLOOKUP(Table3[[#This Row],[Product ID]],[1]Products!$A:$G,2,0)</f>
        <v>Product 14</v>
      </c>
      <c r="H1120" s="22">
        <v>3</v>
      </c>
      <c r="I1120" s="9">
        <f>VLOOKUP('Consolidtaed Data'!$B7653,[1]Products!$A:$G,4,0)</f>
        <v>1582</v>
      </c>
      <c r="J1120" s="9">
        <f>VLOOKUP('Consolidtaed Data'!$B7653,[1]Products!$A:$G,3,0)</f>
        <v>1234</v>
      </c>
      <c r="K1120" s="9">
        <f>'Consolidtaed Data'!$J7653*'Consolidtaed Data'!$H7653</f>
        <v>3963</v>
      </c>
      <c r="L1120" s="9">
        <f>'Consolidtaed Data'!$I7653*'Consolidtaed Data'!$H7653</f>
        <v>5916</v>
      </c>
      <c r="M1120" s="9">
        <f>'Consolidtaed Data'!$L7653-'Consolidtaed Data'!$K7653</f>
        <v>766</v>
      </c>
      <c r="N1120" s="9" t="str">
        <f>VLOOKUP('Consolidtaed Data'!$C7653,[1]Locations!$A:$O,2,0)</f>
        <v>Chula Vista</v>
      </c>
      <c r="O1120" s="9" t="str">
        <f>VLOOKUP('Consolidtaed Data'!$D7653,'[1]Sales People'!$A:$B,2,0)</f>
        <v>Howard Sims</v>
      </c>
      <c r="P1120" s="9" t="str">
        <f>VLOOKUP('Consolidtaed Data'!$E7653,[1]Customers!$A:$B,2,0)</f>
        <v>Joe Fuller</v>
      </c>
      <c r="Q1120" s="11">
        <f>WEEKDAY('Consolidtaed Data'!$F7653)</f>
        <v>4</v>
      </c>
      <c r="R1120" s="9">
        <f>MONTH('Consolidtaed Data'!$F7653)</f>
        <v>8</v>
      </c>
      <c r="S1120" s="9" t="str">
        <f>TEXT(Table3[[#This Row],[Purchase Date]],"MMMM")</f>
        <v>March</v>
      </c>
      <c r="T1120" s="9">
        <f>YEAR('Consolidtaed Data'!$F7653)</f>
        <v>2021</v>
      </c>
    </row>
    <row r="1121" spans="1:20" x14ac:dyDescent="0.3">
      <c r="A1121" s="9" t="s">
        <v>2036</v>
      </c>
      <c r="B1121" s="9" t="s">
        <v>20</v>
      </c>
      <c r="C1121" s="9" t="s">
        <v>59</v>
      </c>
      <c r="D1121" s="9" t="s">
        <v>83</v>
      </c>
      <c r="E1121" s="9" t="s">
        <v>1777</v>
      </c>
      <c r="F1121" s="10">
        <v>43911</v>
      </c>
      <c r="G1121" s="10" t="str">
        <f>VLOOKUP(Table3[[#This Row],[Product ID]],[1]Products!$A:$G,2,0)</f>
        <v>Product 98</v>
      </c>
      <c r="H1121" s="22">
        <v>2</v>
      </c>
      <c r="I1121" s="9">
        <f>VLOOKUP('Consolidtaed Data'!$B8244,[1]Products!$A:$G,4,0)</f>
        <v>1887</v>
      </c>
      <c r="J1121" s="9">
        <f>VLOOKUP('Consolidtaed Data'!$B8244,[1]Products!$A:$G,3,0)</f>
        <v>1378</v>
      </c>
      <c r="K1121" s="9">
        <f>'Consolidtaed Data'!$J8244*'Consolidtaed Data'!$H8244</f>
        <v>1248</v>
      </c>
      <c r="L1121" s="9">
        <f>'Consolidtaed Data'!$I8244*'Consolidtaed Data'!$H8244</f>
        <v>1809</v>
      </c>
      <c r="M1121" s="9">
        <f>'Consolidtaed Data'!$L8244-'Consolidtaed Data'!$K8244</f>
        <v>2760</v>
      </c>
      <c r="N1121" s="9" t="str">
        <f>VLOOKUP('Consolidtaed Data'!$C8244,[1]Locations!$A:$O,2,0)</f>
        <v>Vallejo</v>
      </c>
      <c r="O1121" s="9" t="str">
        <f>VLOOKUP('Consolidtaed Data'!$D8244,'[1]Sales People'!$A:$B,2,0)</f>
        <v>Patrick Ruiz</v>
      </c>
      <c r="P1121" s="9" t="str">
        <f>VLOOKUP('Consolidtaed Data'!$E8244,[1]Customers!$A:$B,2,0)</f>
        <v>Ryan Price</v>
      </c>
      <c r="Q1121" s="11">
        <f>WEEKDAY('Consolidtaed Data'!$F8244)</f>
        <v>1</v>
      </c>
      <c r="R1121" s="9">
        <f>MONTH('Consolidtaed Data'!$F8244)</f>
        <v>9</v>
      </c>
      <c r="S1121" s="9" t="str">
        <f>TEXT(Table3[[#This Row],[Purchase Date]],"MMMM")</f>
        <v>March</v>
      </c>
      <c r="T1121" s="9">
        <f>YEAR('Consolidtaed Data'!$F8244)</f>
        <v>2021</v>
      </c>
    </row>
    <row r="1122" spans="1:20" x14ac:dyDescent="0.3">
      <c r="A1122" s="9" t="s">
        <v>2037</v>
      </c>
      <c r="B1122" s="9" t="s">
        <v>11</v>
      </c>
      <c r="C1122" s="9" t="s">
        <v>504</v>
      </c>
      <c r="D1122" s="9" t="s">
        <v>235</v>
      </c>
      <c r="E1122" s="9" t="s">
        <v>305</v>
      </c>
      <c r="F1122" s="10">
        <v>43911</v>
      </c>
      <c r="G1122" s="10" t="str">
        <f>VLOOKUP(Table3[[#This Row],[Product ID]],[1]Products!$A:$G,2,0)</f>
        <v>Product 88</v>
      </c>
      <c r="H1122" s="22">
        <v>2</v>
      </c>
      <c r="I1122" s="9">
        <f>VLOOKUP('Consolidtaed Data'!$B8298,[1]Products!$A:$G,4,0)</f>
        <v>1809</v>
      </c>
      <c r="J1122" s="9">
        <f>VLOOKUP('Consolidtaed Data'!$B8298,[1]Products!$A:$G,3,0)</f>
        <v>1067</v>
      </c>
      <c r="K1122" s="9">
        <f>'Consolidtaed Data'!$J8298*'Consolidtaed Data'!$H8298</f>
        <v>2046</v>
      </c>
      <c r="L1122" s="9">
        <f>'Consolidtaed Data'!$I8298*'Consolidtaed Data'!$H8298</f>
        <v>4014</v>
      </c>
      <c r="M1122" s="9">
        <f>'Consolidtaed Data'!$L8298-'Consolidtaed Data'!$K8298</f>
        <v>744</v>
      </c>
      <c r="N1122" s="9" t="str">
        <f>VLOOKUP('Consolidtaed Data'!$C8298,[1]Locations!$A:$O,2,0)</f>
        <v>Rialto</v>
      </c>
      <c r="O1122" s="9" t="str">
        <f>VLOOKUP('Consolidtaed Data'!$D8298,'[1]Sales People'!$A:$B,2,0)</f>
        <v>Jerry Perry</v>
      </c>
      <c r="P1122" s="9" t="str">
        <f>VLOOKUP('Consolidtaed Data'!$E8298,[1]Customers!$A:$B,2,0)</f>
        <v>Joshua Flores</v>
      </c>
      <c r="Q1122" s="11">
        <f>WEEKDAY('Consolidtaed Data'!$F8298)</f>
        <v>5</v>
      </c>
      <c r="R1122" s="9">
        <f>MONTH('Consolidtaed Data'!$F8298)</f>
        <v>9</v>
      </c>
      <c r="S1122" s="9" t="str">
        <f>TEXT(Table3[[#This Row],[Purchase Date]],"MMMM")</f>
        <v>March</v>
      </c>
      <c r="T1122" s="9">
        <f>YEAR('Consolidtaed Data'!$F8298)</f>
        <v>2021</v>
      </c>
    </row>
    <row r="1123" spans="1:20" x14ac:dyDescent="0.3">
      <c r="A1123" s="9" t="s">
        <v>2038</v>
      </c>
      <c r="B1123" s="9" t="s">
        <v>322</v>
      </c>
      <c r="C1123" s="9" t="s">
        <v>122</v>
      </c>
      <c r="D1123" s="9" t="s">
        <v>174</v>
      </c>
      <c r="E1123" s="9" t="s">
        <v>950</v>
      </c>
      <c r="F1123" s="10">
        <v>43911</v>
      </c>
      <c r="G1123" s="10" t="str">
        <f>VLOOKUP(Table3[[#This Row],[Product ID]],[1]Products!$A:$G,2,0)</f>
        <v>Product 43</v>
      </c>
      <c r="H1123" s="22">
        <v>1</v>
      </c>
      <c r="I1123" s="9">
        <f>VLOOKUP('Consolidtaed Data'!$B8534,[1]Products!$A:$G,4,0)</f>
        <v>2495</v>
      </c>
      <c r="J1123" s="9">
        <f>VLOOKUP('Consolidtaed Data'!$B8534,[1]Products!$A:$G,3,0)</f>
        <v>1896</v>
      </c>
      <c r="K1123" s="9">
        <f>'Consolidtaed Data'!$J8534*'Consolidtaed Data'!$H8534</f>
        <v>2613</v>
      </c>
      <c r="L1123" s="9">
        <f>'Consolidtaed Data'!$I8534*'Consolidtaed Data'!$H8534</f>
        <v>5124</v>
      </c>
      <c r="M1123" s="9">
        <f>'Consolidtaed Data'!$L8534-'Consolidtaed Data'!$K8534</f>
        <v>280</v>
      </c>
      <c r="N1123" s="9" t="str">
        <f>VLOOKUP('Consolidtaed Data'!$C8534,[1]Locations!$A:$O,2,0)</f>
        <v>Vallejo</v>
      </c>
      <c r="O1123" s="9" t="str">
        <f>VLOOKUP('Consolidtaed Data'!$D8534,'[1]Sales People'!$A:$B,2,0)</f>
        <v>Robert Reed</v>
      </c>
      <c r="P1123" s="9" t="str">
        <f>VLOOKUP('Consolidtaed Data'!$E8534,[1]Customers!$A:$B,2,0)</f>
        <v>Samuel Stewart</v>
      </c>
      <c r="Q1123" s="11">
        <f>WEEKDAY('Consolidtaed Data'!$F8534)</f>
        <v>1</v>
      </c>
      <c r="R1123" s="9">
        <f>MONTH('Consolidtaed Data'!$F8534)</f>
        <v>10</v>
      </c>
      <c r="S1123" s="9" t="str">
        <f>TEXT(Table3[[#This Row],[Purchase Date]],"MMMM")</f>
        <v>March</v>
      </c>
      <c r="T1123" s="9">
        <f>YEAR('Consolidtaed Data'!$F8534)</f>
        <v>2021</v>
      </c>
    </row>
    <row r="1124" spans="1:20" x14ac:dyDescent="0.3">
      <c r="A1124" s="9" t="s">
        <v>2039</v>
      </c>
      <c r="B1124" s="9" t="s">
        <v>7</v>
      </c>
      <c r="C1124" s="9" t="s">
        <v>504</v>
      </c>
      <c r="D1124" s="9" t="s">
        <v>220</v>
      </c>
      <c r="E1124" s="9" t="s">
        <v>1984</v>
      </c>
      <c r="F1124" s="10">
        <v>43911</v>
      </c>
      <c r="G1124" s="10" t="str">
        <f>VLOOKUP(Table3[[#This Row],[Product ID]],[1]Products!$A:$G,2,0)</f>
        <v>Product 77</v>
      </c>
      <c r="H1124" s="22">
        <v>2</v>
      </c>
      <c r="I1124" s="9">
        <f>VLOOKUP('Consolidtaed Data'!$B9473,[1]Products!$A:$G,4,0)</f>
        <v>818</v>
      </c>
      <c r="J1124" s="9">
        <f>VLOOKUP('Consolidtaed Data'!$B9473,[1]Products!$A:$G,3,0)</f>
        <v>450</v>
      </c>
      <c r="K1124" s="9">
        <f>'Consolidtaed Data'!$J9473*'Consolidtaed Data'!$H9473</f>
        <v>1296</v>
      </c>
      <c r="L1124" s="9">
        <f>'Consolidtaed Data'!$I9473*'Consolidtaed Data'!$H9473</f>
        <v>1542</v>
      </c>
      <c r="M1124" s="9">
        <f>'Consolidtaed Data'!$L9473-'Consolidtaed Data'!$K9473</f>
        <v>895</v>
      </c>
      <c r="N1124" s="9" t="str">
        <f>VLOOKUP('Consolidtaed Data'!$C9473,[1]Locations!$A:$O,2,0)</f>
        <v>Fairfield</v>
      </c>
      <c r="O1124" s="9" t="str">
        <f>VLOOKUP('Consolidtaed Data'!$D9473,'[1]Sales People'!$A:$B,2,0)</f>
        <v>Kenneth Bradley</v>
      </c>
      <c r="P1124" s="9" t="str">
        <f>VLOOKUP('Consolidtaed Data'!$E9473,[1]Customers!$A:$B,2,0)</f>
        <v>Steven Owens</v>
      </c>
      <c r="Q1124" s="11">
        <f>WEEKDAY('Consolidtaed Data'!$F9473)</f>
        <v>6</v>
      </c>
      <c r="R1124" s="9">
        <f>MONTH('Consolidtaed Data'!$F9473)</f>
        <v>12</v>
      </c>
      <c r="S1124" s="9" t="str">
        <f>TEXT(Table3[[#This Row],[Purchase Date]],"MMMM")</f>
        <v>March</v>
      </c>
      <c r="T1124" s="9">
        <f>YEAR('Consolidtaed Data'!$F9473)</f>
        <v>2021</v>
      </c>
    </row>
    <row r="1125" spans="1:20" x14ac:dyDescent="0.3">
      <c r="A1125" s="9" t="s">
        <v>2040</v>
      </c>
      <c r="B1125" s="9" t="s">
        <v>164</v>
      </c>
      <c r="C1125" s="9" t="s">
        <v>205</v>
      </c>
      <c r="D1125" s="9" t="s">
        <v>51</v>
      </c>
      <c r="E1125" s="9" t="s">
        <v>1072</v>
      </c>
      <c r="F1125" s="10">
        <v>43911</v>
      </c>
      <c r="G1125" s="10" t="str">
        <f>VLOOKUP(Table3[[#This Row],[Product ID]],[1]Products!$A:$G,2,0)</f>
        <v>Product 69</v>
      </c>
      <c r="H1125" s="22">
        <v>1</v>
      </c>
      <c r="I1125" s="9">
        <f>VLOOKUP('Consolidtaed Data'!$B9609,[1]Products!$A:$G,4,0)</f>
        <v>2182</v>
      </c>
      <c r="J1125" s="9">
        <f>VLOOKUP('Consolidtaed Data'!$B9609,[1]Products!$A:$G,3,0)</f>
        <v>1200</v>
      </c>
      <c r="K1125" s="9">
        <f>'Consolidtaed Data'!$J9609*'Consolidtaed Data'!$H9609</f>
        <v>1752</v>
      </c>
      <c r="L1125" s="9">
        <f>'Consolidtaed Data'!$I9609*'Consolidtaed Data'!$H9609</f>
        <v>2739</v>
      </c>
      <c r="M1125" s="9">
        <f>'Consolidtaed Data'!$L9609-'Consolidtaed Data'!$K9609</f>
        <v>1710</v>
      </c>
      <c r="N1125" s="9" t="str">
        <f>VLOOKUP('Consolidtaed Data'!$C9609,[1]Locations!$A:$O,2,0)</f>
        <v>Carlsbad</v>
      </c>
      <c r="O1125" s="9" t="str">
        <f>VLOOKUP('Consolidtaed Data'!$D9609,'[1]Sales People'!$A:$B,2,0)</f>
        <v>Clarence Fox</v>
      </c>
      <c r="P1125" s="9" t="str">
        <f>VLOOKUP('Consolidtaed Data'!$E9609,[1]Customers!$A:$B,2,0)</f>
        <v>James Castillo</v>
      </c>
      <c r="Q1125" s="11">
        <f>WEEKDAY('Consolidtaed Data'!$F9609)</f>
        <v>2</v>
      </c>
      <c r="R1125" s="9">
        <f>MONTH('Consolidtaed Data'!$F9609)</f>
        <v>12</v>
      </c>
      <c r="S1125" s="9" t="str">
        <f>TEXT(Table3[[#This Row],[Purchase Date]],"MMMM")</f>
        <v>March</v>
      </c>
      <c r="T1125" s="9">
        <f>YEAR('Consolidtaed Data'!$F9609)</f>
        <v>2021</v>
      </c>
    </row>
    <row r="1126" spans="1:20" x14ac:dyDescent="0.3">
      <c r="A1126" s="9" t="s">
        <v>2041</v>
      </c>
      <c r="B1126" s="9" t="s">
        <v>981</v>
      </c>
      <c r="C1126" s="9" t="s">
        <v>462</v>
      </c>
      <c r="D1126" s="9" t="s">
        <v>51</v>
      </c>
      <c r="E1126" s="9" t="s">
        <v>1165</v>
      </c>
      <c r="F1126" s="10">
        <v>43912</v>
      </c>
      <c r="G1126" s="10" t="str">
        <f>VLOOKUP(Table3[[#This Row],[Product ID]],[1]Products!$A:$G,2,0)</f>
        <v>Product 3</v>
      </c>
      <c r="H1126" s="22">
        <v>4</v>
      </c>
      <c r="I1126" s="9">
        <f>VLOOKUP('Consolidtaed Data'!$B6565,[1]Products!$A:$G,4,0)</f>
        <v>2464</v>
      </c>
      <c r="J1126" s="9">
        <f>VLOOKUP('Consolidtaed Data'!$B6565,[1]Products!$A:$G,3,0)</f>
        <v>1774</v>
      </c>
      <c r="K1126" s="9">
        <f>'Consolidtaed Data'!$J6565*'Consolidtaed Data'!$H6565</f>
        <v>1518</v>
      </c>
      <c r="L1126" s="9">
        <f>'Consolidtaed Data'!$I6565*'Consolidtaed Data'!$H6565</f>
        <v>2410</v>
      </c>
      <c r="M1126" s="9">
        <f>'Consolidtaed Data'!$L6565-'Consolidtaed Data'!$K6565</f>
        <v>99</v>
      </c>
      <c r="N1126" s="9" t="str">
        <f>VLOOKUP('Consolidtaed Data'!$C6565,[1]Locations!$A:$O,2,0)</f>
        <v>Rialto</v>
      </c>
      <c r="O1126" s="9" t="str">
        <f>VLOOKUP('Consolidtaed Data'!$D6565,'[1]Sales People'!$A:$B,2,0)</f>
        <v>Bobby Russell</v>
      </c>
      <c r="P1126" s="9" t="str">
        <f>VLOOKUP('Consolidtaed Data'!$E6565,[1]Customers!$A:$B,2,0)</f>
        <v>Joshua Bennett</v>
      </c>
      <c r="Q1126" s="11">
        <f>WEEKDAY('Consolidtaed Data'!$F6565)</f>
        <v>6</v>
      </c>
      <c r="R1126" s="9">
        <f>MONTH('Consolidtaed Data'!$F6565)</f>
        <v>5</v>
      </c>
      <c r="S1126" s="9" t="str">
        <f>TEXT(Table3[[#This Row],[Purchase Date]],"MMMM")</f>
        <v>March</v>
      </c>
      <c r="T1126" s="9">
        <f>YEAR('Consolidtaed Data'!$F6565)</f>
        <v>2021</v>
      </c>
    </row>
    <row r="1127" spans="1:20" x14ac:dyDescent="0.3">
      <c r="A1127" s="9" t="s">
        <v>2043</v>
      </c>
      <c r="B1127" s="9" t="s">
        <v>610</v>
      </c>
      <c r="C1127" s="9" t="s">
        <v>357</v>
      </c>
      <c r="D1127" s="9" t="s">
        <v>229</v>
      </c>
      <c r="E1127" s="9" t="s">
        <v>693</v>
      </c>
      <c r="F1127" s="10">
        <v>43912</v>
      </c>
      <c r="G1127" s="10" t="str">
        <f>VLOOKUP(Table3[[#This Row],[Product ID]],[1]Products!$A:$G,2,0)</f>
        <v>Product 12</v>
      </c>
      <c r="H1127" s="22">
        <v>1</v>
      </c>
      <c r="I1127" s="9">
        <f>VLOOKUP('Consolidtaed Data'!$B7323,[1]Products!$A:$G,4,0)</f>
        <v>1743</v>
      </c>
      <c r="J1127" s="9">
        <f>VLOOKUP('Consolidtaed Data'!$B7323,[1]Products!$A:$G,3,0)</f>
        <v>872</v>
      </c>
      <c r="K1127" s="9">
        <f>'Consolidtaed Data'!$J7323*'Consolidtaed Data'!$H7323</f>
        <v>1485</v>
      </c>
      <c r="L1127" s="9">
        <f>'Consolidtaed Data'!$I7323*'Consolidtaed Data'!$H7323</f>
        <v>2091</v>
      </c>
      <c r="M1127" s="9">
        <f>'Consolidtaed Data'!$L7323-'Consolidtaed Data'!$K7323</f>
        <v>313</v>
      </c>
      <c r="N1127" s="9" t="str">
        <f>VLOOKUP('Consolidtaed Data'!$C7323,[1]Locations!$A:$O,2,0)</f>
        <v>West Covina</v>
      </c>
      <c r="O1127" s="9" t="str">
        <f>VLOOKUP('Consolidtaed Data'!$D7323,'[1]Sales People'!$A:$B,2,0)</f>
        <v>Walter Cook</v>
      </c>
      <c r="P1127" s="9" t="str">
        <f>VLOOKUP('Consolidtaed Data'!$E7323,[1]Customers!$A:$B,2,0)</f>
        <v>Gary Porter</v>
      </c>
      <c r="Q1127" s="11">
        <f>WEEKDAY('Consolidtaed Data'!$F7323)</f>
        <v>6</v>
      </c>
      <c r="R1127" s="9">
        <f>MONTH('Consolidtaed Data'!$F7323)</f>
        <v>7</v>
      </c>
      <c r="S1127" s="9" t="str">
        <f>TEXT(Table3[[#This Row],[Purchase Date]],"MMMM")</f>
        <v>March</v>
      </c>
      <c r="T1127" s="9">
        <f>YEAR('Consolidtaed Data'!$F7323)</f>
        <v>2021</v>
      </c>
    </row>
    <row r="1128" spans="1:20" x14ac:dyDescent="0.3">
      <c r="A1128" s="9" t="s">
        <v>2044</v>
      </c>
      <c r="B1128" s="9" t="s">
        <v>11</v>
      </c>
      <c r="C1128" s="9" t="s">
        <v>421</v>
      </c>
      <c r="D1128" s="9" t="s">
        <v>73</v>
      </c>
      <c r="E1128" s="9" t="s">
        <v>644</v>
      </c>
      <c r="F1128" s="10">
        <v>43912</v>
      </c>
      <c r="G1128" s="10" t="str">
        <f>VLOOKUP(Table3[[#This Row],[Product ID]],[1]Products!$A:$G,2,0)</f>
        <v>Product 88</v>
      </c>
      <c r="H1128" s="22">
        <v>2</v>
      </c>
      <c r="I1128" s="9">
        <f>VLOOKUP('Consolidtaed Data'!$B8231,[1]Products!$A:$G,4,0)</f>
        <v>1414</v>
      </c>
      <c r="J1128" s="9">
        <f>VLOOKUP('Consolidtaed Data'!$B8231,[1]Products!$A:$G,3,0)</f>
        <v>962</v>
      </c>
      <c r="K1128" s="9">
        <f>'Consolidtaed Data'!$J8231*'Consolidtaed Data'!$H8231</f>
        <v>900</v>
      </c>
      <c r="L1128" s="9">
        <f>'Consolidtaed Data'!$I8231*'Consolidtaed Data'!$H8231</f>
        <v>1500</v>
      </c>
      <c r="M1128" s="9">
        <f>'Consolidtaed Data'!$L8231-'Consolidtaed Data'!$K8231</f>
        <v>48</v>
      </c>
      <c r="N1128" s="9" t="str">
        <f>VLOOKUP('Consolidtaed Data'!$C8231,[1]Locations!$A:$O,2,0)</f>
        <v>Palmdale</v>
      </c>
      <c r="O1128" s="9" t="str">
        <f>VLOOKUP('Consolidtaed Data'!$D8231,'[1]Sales People'!$A:$B,2,0)</f>
        <v>Roger Ramos</v>
      </c>
      <c r="P1128" s="9" t="str">
        <f>VLOOKUP('Consolidtaed Data'!$E8231,[1]Customers!$A:$B,2,0)</f>
        <v>Steven Nichols</v>
      </c>
      <c r="Q1128" s="11">
        <f>WEEKDAY('Consolidtaed Data'!$F8231)</f>
        <v>7</v>
      </c>
      <c r="R1128" s="9">
        <f>MONTH('Consolidtaed Data'!$F8231)</f>
        <v>9</v>
      </c>
      <c r="S1128" s="9" t="str">
        <f>TEXT(Table3[[#This Row],[Purchase Date]],"MMMM")</f>
        <v>March</v>
      </c>
      <c r="T1128" s="9">
        <f>YEAR('Consolidtaed Data'!$F8231)</f>
        <v>2021</v>
      </c>
    </row>
    <row r="1129" spans="1:20" x14ac:dyDescent="0.3">
      <c r="A1129" s="9" t="s">
        <v>2045</v>
      </c>
      <c r="B1129" s="9" t="s">
        <v>200</v>
      </c>
      <c r="C1129" s="9" t="s">
        <v>130</v>
      </c>
      <c r="D1129" s="9" t="s">
        <v>131</v>
      </c>
      <c r="E1129" s="9" t="s">
        <v>1207</v>
      </c>
      <c r="F1129" s="10">
        <v>43912</v>
      </c>
      <c r="G1129" s="10" t="str">
        <f>VLOOKUP(Table3[[#This Row],[Product ID]],[1]Products!$A:$G,2,0)</f>
        <v>Product 23</v>
      </c>
      <c r="H1129" s="22">
        <v>4</v>
      </c>
      <c r="I1129" s="9">
        <f>VLOOKUP('Consolidtaed Data'!$B8313,[1]Products!$A:$G,4,0)</f>
        <v>356</v>
      </c>
      <c r="J1129" s="9">
        <f>VLOOKUP('Consolidtaed Data'!$B8313,[1]Products!$A:$G,3,0)</f>
        <v>292</v>
      </c>
      <c r="K1129" s="9">
        <f>'Consolidtaed Data'!$J8313*'Consolidtaed Data'!$H8313</f>
        <v>72</v>
      </c>
      <c r="L1129" s="9">
        <f>'Consolidtaed Data'!$I8313*'Consolidtaed Data'!$H8313</f>
        <v>136</v>
      </c>
      <c r="M1129" s="9">
        <f>'Consolidtaed Data'!$L8313-'Consolidtaed Data'!$K8313</f>
        <v>495</v>
      </c>
      <c r="N1129" s="9" t="str">
        <f>VLOOKUP('Consolidtaed Data'!$C8313,[1]Locations!$A:$O,2,0)</f>
        <v>East Los Angeles</v>
      </c>
      <c r="O1129" s="9" t="str">
        <f>VLOOKUP('Consolidtaed Data'!$D8313,'[1]Sales People'!$A:$B,2,0)</f>
        <v>Henry Nelson</v>
      </c>
      <c r="P1129" s="9" t="str">
        <f>VLOOKUP('Consolidtaed Data'!$E8313,[1]Customers!$A:$B,2,0)</f>
        <v>Steve Miller</v>
      </c>
      <c r="Q1129" s="11">
        <f>WEEKDAY('Consolidtaed Data'!$F8313)</f>
        <v>6</v>
      </c>
      <c r="R1129" s="9">
        <f>MONTH('Consolidtaed Data'!$F8313)</f>
        <v>9</v>
      </c>
      <c r="S1129" s="9" t="str">
        <f>TEXT(Table3[[#This Row],[Purchase Date]],"MMMM")</f>
        <v>March</v>
      </c>
      <c r="T1129" s="9">
        <f>YEAR('Consolidtaed Data'!$F8313)</f>
        <v>2021</v>
      </c>
    </row>
    <row r="1130" spans="1:20" x14ac:dyDescent="0.3">
      <c r="A1130" s="9" t="s">
        <v>2046</v>
      </c>
      <c r="B1130" s="9" t="s">
        <v>582</v>
      </c>
      <c r="C1130" s="9" t="s">
        <v>130</v>
      </c>
      <c r="D1130" s="9" t="s">
        <v>31</v>
      </c>
      <c r="E1130" s="9" t="s">
        <v>1720</v>
      </c>
      <c r="F1130" s="10">
        <v>43912</v>
      </c>
      <c r="G1130" s="10" t="str">
        <f>VLOOKUP(Table3[[#This Row],[Product ID]],[1]Products!$A:$G,2,0)</f>
        <v>Product 58</v>
      </c>
      <c r="H1130" s="22">
        <v>4</v>
      </c>
      <c r="I1130" s="9">
        <f>VLOOKUP('Consolidtaed Data'!$B8941,[1]Products!$A:$G,4,0)</f>
        <v>35</v>
      </c>
      <c r="J1130" s="9">
        <f>VLOOKUP('Consolidtaed Data'!$B8941,[1]Products!$A:$G,3,0)</f>
        <v>22</v>
      </c>
      <c r="K1130" s="9">
        <f>'Consolidtaed Data'!$J8941*'Consolidtaed Data'!$H8941</f>
        <v>72</v>
      </c>
      <c r="L1130" s="9">
        <f>'Consolidtaed Data'!$I8941*'Consolidtaed Data'!$H8941</f>
        <v>136</v>
      </c>
      <c r="M1130" s="9">
        <f>'Consolidtaed Data'!$L8941-'Consolidtaed Data'!$K8941</f>
        <v>3484</v>
      </c>
      <c r="N1130" s="9" t="str">
        <f>VLOOKUP('Consolidtaed Data'!$C8941,[1]Locations!$A:$O,2,0)</f>
        <v>Hayward</v>
      </c>
      <c r="O1130" s="9" t="str">
        <f>VLOOKUP('Consolidtaed Data'!$D8941,'[1]Sales People'!$A:$B,2,0)</f>
        <v>Brian Thomas</v>
      </c>
      <c r="P1130" s="9" t="str">
        <f>VLOOKUP('Consolidtaed Data'!$E8941,[1]Customers!$A:$B,2,0)</f>
        <v>Thomas Campbell</v>
      </c>
      <c r="Q1130" s="11">
        <f>WEEKDAY('Consolidtaed Data'!$F8941)</f>
        <v>2</v>
      </c>
      <c r="R1130" s="9">
        <f>MONTH('Consolidtaed Data'!$F8941)</f>
        <v>11</v>
      </c>
      <c r="S1130" s="9" t="str">
        <f>TEXT(Table3[[#This Row],[Purchase Date]],"MMMM")</f>
        <v>March</v>
      </c>
      <c r="T1130" s="9">
        <f>YEAR('Consolidtaed Data'!$F8941)</f>
        <v>2021</v>
      </c>
    </row>
    <row r="1131" spans="1:20" x14ac:dyDescent="0.3">
      <c r="A1131" s="9" t="s">
        <v>2047</v>
      </c>
      <c r="B1131" s="9" t="s">
        <v>981</v>
      </c>
      <c r="C1131" s="9" t="s">
        <v>59</v>
      </c>
      <c r="D1131" s="9" t="s">
        <v>197</v>
      </c>
      <c r="E1131" s="9" t="s">
        <v>624</v>
      </c>
      <c r="F1131" s="10">
        <v>43912</v>
      </c>
      <c r="G1131" s="10" t="str">
        <f>VLOOKUP(Table3[[#This Row],[Product ID]],[1]Products!$A:$G,2,0)</f>
        <v>Product 3</v>
      </c>
      <c r="H1131" s="22">
        <v>1</v>
      </c>
      <c r="I1131" s="9">
        <f>VLOOKUP('Consolidtaed Data'!$B9552,[1]Products!$A:$G,4,0)</f>
        <v>1351</v>
      </c>
      <c r="J1131" s="9">
        <f>VLOOKUP('Consolidtaed Data'!$B9552,[1]Products!$A:$G,3,0)</f>
        <v>1108</v>
      </c>
      <c r="K1131" s="9">
        <f>'Consolidtaed Data'!$J9552*'Consolidtaed Data'!$H9552</f>
        <v>1190</v>
      </c>
      <c r="L1131" s="9">
        <f>'Consolidtaed Data'!$I9552*'Consolidtaed Data'!$H9552</f>
        <v>1566</v>
      </c>
      <c r="M1131" s="9">
        <f>'Consolidtaed Data'!$L9552-'Consolidtaed Data'!$K9552</f>
        <v>286</v>
      </c>
      <c r="N1131" s="9" t="str">
        <f>VLOOKUP('Consolidtaed Data'!$C9552,[1]Locations!$A:$O,2,0)</f>
        <v>Moreno Valley</v>
      </c>
      <c r="O1131" s="9" t="str">
        <f>VLOOKUP('Consolidtaed Data'!$D9552,'[1]Sales People'!$A:$B,2,0)</f>
        <v>Scott Mason</v>
      </c>
      <c r="P1131" s="9" t="str">
        <f>VLOOKUP('Consolidtaed Data'!$E9552,[1]Customers!$A:$B,2,0)</f>
        <v>Joe Bryant</v>
      </c>
      <c r="Q1131" s="11">
        <f>WEEKDAY('Consolidtaed Data'!$F9552)</f>
        <v>5</v>
      </c>
      <c r="R1131" s="9">
        <f>MONTH('Consolidtaed Data'!$F9552)</f>
        <v>12</v>
      </c>
      <c r="S1131" s="9" t="str">
        <f>TEXT(Table3[[#This Row],[Purchase Date]],"MMMM")</f>
        <v>March</v>
      </c>
      <c r="T1131" s="9">
        <f>YEAR('Consolidtaed Data'!$F9552)</f>
        <v>2021</v>
      </c>
    </row>
    <row r="1132" spans="1:20" x14ac:dyDescent="0.3">
      <c r="A1132" s="9" t="s">
        <v>2048</v>
      </c>
      <c r="B1132" s="9" t="s">
        <v>107</v>
      </c>
      <c r="C1132" s="9" t="s">
        <v>45</v>
      </c>
      <c r="D1132" s="9" t="s">
        <v>9</v>
      </c>
      <c r="E1132" s="9" t="s">
        <v>399</v>
      </c>
      <c r="F1132" s="10">
        <v>43913</v>
      </c>
      <c r="G1132" s="10" t="str">
        <f>VLOOKUP(Table3[[#This Row],[Product ID]],[1]Products!$A:$G,2,0)</f>
        <v>Product 52</v>
      </c>
      <c r="H1132" s="22">
        <v>3</v>
      </c>
      <c r="I1132" s="9">
        <f>VLOOKUP('Consolidtaed Data'!$B4866,[1]Products!$A:$G,4,0)</f>
        <v>368</v>
      </c>
      <c r="J1132" s="9">
        <f>VLOOKUP('Consolidtaed Data'!$B4866,[1]Products!$A:$G,3,0)</f>
        <v>294</v>
      </c>
      <c r="K1132" s="9">
        <f>'Consolidtaed Data'!$J4866*'Consolidtaed Data'!$H4866</f>
        <v>2841</v>
      </c>
      <c r="L1132" s="9">
        <f>'Consolidtaed Data'!$I4866*'Consolidtaed Data'!$H4866</f>
        <v>4059</v>
      </c>
      <c r="M1132" s="9">
        <f>'Consolidtaed Data'!$L4866-'Consolidtaed Data'!$K4866</f>
        <v>827</v>
      </c>
      <c r="N1132" s="9" t="str">
        <f>VLOOKUP('Consolidtaed Data'!$C4866,[1]Locations!$A:$O,2,0)</f>
        <v>Glendale</v>
      </c>
      <c r="O1132" s="9" t="str">
        <f>VLOOKUP('Consolidtaed Data'!$D4866,'[1]Sales People'!$A:$B,2,0)</f>
        <v>Jeremy Mendoza</v>
      </c>
      <c r="P1132" s="9" t="str">
        <f>VLOOKUP('Consolidtaed Data'!$E4866,[1]Customers!$A:$B,2,0)</f>
        <v>Matthew Campbell</v>
      </c>
      <c r="Q1132" s="11">
        <f>WEEKDAY('Consolidtaed Data'!$F4866)</f>
        <v>5</v>
      </c>
      <c r="R1132" s="9">
        <f>MONTH('Consolidtaed Data'!$F4866)</f>
        <v>12</v>
      </c>
      <c r="S1132" s="9" t="str">
        <f>TEXT(Table3[[#This Row],[Purchase Date]],"MMMM")</f>
        <v>March</v>
      </c>
      <c r="T1132" s="9">
        <f>YEAR('Consolidtaed Data'!$F4866)</f>
        <v>2020</v>
      </c>
    </row>
    <row r="1133" spans="1:20" x14ac:dyDescent="0.3">
      <c r="A1133" s="9" t="s">
        <v>2049</v>
      </c>
      <c r="B1133" s="9" t="s">
        <v>330</v>
      </c>
      <c r="C1133" s="9" t="s">
        <v>186</v>
      </c>
      <c r="D1133" s="9" t="s">
        <v>326</v>
      </c>
      <c r="E1133" s="9" t="s">
        <v>2832</v>
      </c>
      <c r="F1133" s="10">
        <v>43913</v>
      </c>
      <c r="G1133" s="10" t="str">
        <f>VLOOKUP(Table3[[#This Row],[Product ID]],[1]Products!$A:$G,2,0)</f>
        <v>Product 91</v>
      </c>
      <c r="H1133" s="22">
        <v>1</v>
      </c>
      <c r="I1133" s="9">
        <f>VLOOKUP('Consolidtaed Data'!$B5627,[1]Products!$A:$G,4,0)</f>
        <v>771</v>
      </c>
      <c r="J1133" s="9">
        <f>VLOOKUP('Consolidtaed Data'!$B5627,[1]Products!$A:$G,3,0)</f>
        <v>648</v>
      </c>
      <c r="K1133" s="9">
        <f>'Consolidtaed Data'!$J5627*'Consolidtaed Data'!$H5627</f>
        <v>2970</v>
      </c>
      <c r="L1133" s="9">
        <f>'Consolidtaed Data'!$I5627*'Consolidtaed Data'!$H5627</f>
        <v>4182</v>
      </c>
      <c r="M1133" s="9">
        <f>'Consolidtaed Data'!$L5627-'Consolidtaed Data'!$K5627</f>
        <v>148</v>
      </c>
      <c r="N1133" s="9" t="str">
        <f>VLOOKUP('Consolidtaed Data'!$C5627,[1]Locations!$A:$O,2,0)</f>
        <v>Oceanside</v>
      </c>
      <c r="O1133" s="9" t="str">
        <f>VLOOKUP('Consolidtaed Data'!$D5627,'[1]Sales People'!$A:$B,2,0)</f>
        <v>Carl Hall</v>
      </c>
      <c r="P1133" s="9" t="str">
        <f>VLOOKUP('Consolidtaed Data'!$E5627,[1]Customers!$A:$B,2,0)</f>
        <v>Joe Gordon</v>
      </c>
      <c r="Q1133" s="11">
        <f>WEEKDAY('Consolidtaed Data'!$F5627)</f>
        <v>1</v>
      </c>
      <c r="R1133" s="9">
        <f>MONTH('Consolidtaed Data'!$F5627)</f>
        <v>2</v>
      </c>
      <c r="S1133" s="9" t="str">
        <f>TEXT(Table3[[#This Row],[Purchase Date]],"MMMM")</f>
        <v>March</v>
      </c>
      <c r="T1133" s="9">
        <f>YEAR('Consolidtaed Data'!$F5627)</f>
        <v>2021</v>
      </c>
    </row>
    <row r="1134" spans="1:20" x14ac:dyDescent="0.3">
      <c r="A1134" s="9" t="s">
        <v>2050</v>
      </c>
      <c r="B1134" s="9" t="s">
        <v>164</v>
      </c>
      <c r="C1134" s="9" t="s">
        <v>228</v>
      </c>
      <c r="D1134" s="9" t="s">
        <v>35</v>
      </c>
      <c r="E1134" s="9" t="s">
        <v>999</v>
      </c>
      <c r="F1134" s="10">
        <v>43913</v>
      </c>
      <c r="G1134" s="10" t="str">
        <f>VLOOKUP(Table3[[#This Row],[Product ID]],[1]Products!$A:$G,2,0)</f>
        <v>Product 69</v>
      </c>
      <c r="H1134" s="22">
        <v>1</v>
      </c>
      <c r="I1134" s="9">
        <f>VLOOKUP('Consolidtaed Data'!$B5702,[1]Products!$A:$G,4,0)</f>
        <v>530</v>
      </c>
      <c r="J1134" s="9">
        <f>VLOOKUP('Consolidtaed Data'!$B5702,[1]Products!$A:$G,3,0)</f>
        <v>424</v>
      </c>
      <c r="K1134" s="9">
        <f>'Consolidtaed Data'!$J5702*'Consolidtaed Data'!$H5702</f>
        <v>984</v>
      </c>
      <c r="L1134" s="9">
        <f>'Consolidtaed Data'!$I5702*'Consolidtaed Data'!$H5702</f>
        <v>1367</v>
      </c>
      <c r="M1134" s="9">
        <f>'Consolidtaed Data'!$L5702-'Consolidtaed Data'!$K5702</f>
        <v>2676</v>
      </c>
      <c r="N1134" s="9" t="str">
        <f>VLOOKUP('Consolidtaed Data'!$C5702,[1]Locations!$A:$O,2,0)</f>
        <v>Santa Clarita</v>
      </c>
      <c r="O1134" s="9" t="str">
        <f>VLOOKUP('Consolidtaed Data'!$D5702,'[1]Sales People'!$A:$B,2,0)</f>
        <v>Joshua Cook</v>
      </c>
      <c r="P1134" s="9" t="str">
        <f>VLOOKUP('Consolidtaed Data'!$E5702,[1]Customers!$A:$B,2,0)</f>
        <v>Robert Jackson</v>
      </c>
      <c r="Q1134" s="11">
        <f>WEEKDAY('Consolidtaed Data'!$F5702)</f>
        <v>5</v>
      </c>
      <c r="R1134" s="9">
        <f>MONTH('Consolidtaed Data'!$F5702)</f>
        <v>2</v>
      </c>
      <c r="S1134" s="9" t="str">
        <f>TEXT(Table3[[#This Row],[Purchase Date]],"MMMM")</f>
        <v>March</v>
      </c>
      <c r="T1134" s="9">
        <f>YEAR('Consolidtaed Data'!$F5702)</f>
        <v>2021</v>
      </c>
    </row>
    <row r="1135" spans="1:20" x14ac:dyDescent="0.3">
      <c r="A1135" s="9" t="s">
        <v>2051</v>
      </c>
      <c r="B1135" s="9" t="s">
        <v>301</v>
      </c>
      <c r="C1135" s="9" t="s">
        <v>228</v>
      </c>
      <c r="D1135" s="9" t="s">
        <v>31</v>
      </c>
      <c r="E1135" s="9" t="s">
        <v>2952</v>
      </c>
      <c r="F1135" s="10">
        <v>43913</v>
      </c>
      <c r="G1135" s="10" t="str">
        <f>VLOOKUP(Table3[[#This Row],[Product ID]],[1]Products!$A:$G,2,0)</f>
        <v>Product 57</v>
      </c>
      <c r="H1135" s="22">
        <v>2</v>
      </c>
      <c r="I1135" s="9">
        <f>VLOOKUP('Consolidtaed Data'!$B5967,[1]Products!$A:$G,4,0)</f>
        <v>1887</v>
      </c>
      <c r="J1135" s="9">
        <f>VLOOKUP('Consolidtaed Data'!$B5967,[1]Products!$A:$G,3,0)</f>
        <v>1378</v>
      </c>
      <c r="K1135" s="9">
        <f>'Consolidtaed Data'!$J5967*'Consolidtaed Data'!$H5967</f>
        <v>296</v>
      </c>
      <c r="L1135" s="9">
        <f>'Consolidtaed Data'!$I5967*'Consolidtaed Data'!$H5967</f>
        <v>502</v>
      </c>
      <c r="M1135" s="9">
        <f>'Consolidtaed Data'!$L5967-'Consolidtaed Data'!$K5967</f>
        <v>714</v>
      </c>
      <c r="N1135" s="9" t="str">
        <f>VLOOKUP('Consolidtaed Data'!$C5967,[1]Locations!$A:$O,2,0)</f>
        <v>Escondido</v>
      </c>
      <c r="O1135" s="9" t="str">
        <f>VLOOKUP('Consolidtaed Data'!$D5967,'[1]Sales People'!$A:$B,2,0)</f>
        <v>Martin Perry</v>
      </c>
      <c r="P1135" s="9" t="str">
        <f>VLOOKUP('Consolidtaed Data'!$E5967,[1]Customers!$A:$B,2,0)</f>
        <v>Lawrence Kelly</v>
      </c>
      <c r="Q1135" s="11">
        <f>WEEKDAY('Consolidtaed Data'!$F5967)</f>
        <v>1</v>
      </c>
      <c r="R1135" s="9">
        <f>MONTH('Consolidtaed Data'!$F5967)</f>
        <v>3</v>
      </c>
      <c r="S1135" s="9" t="str">
        <f>TEXT(Table3[[#This Row],[Purchase Date]],"MMMM")</f>
        <v>March</v>
      </c>
      <c r="T1135" s="9">
        <f>YEAR('Consolidtaed Data'!$F5967)</f>
        <v>2021</v>
      </c>
    </row>
    <row r="1136" spans="1:20" x14ac:dyDescent="0.3">
      <c r="A1136" s="9" t="s">
        <v>2052</v>
      </c>
      <c r="B1136" s="9" t="s">
        <v>364</v>
      </c>
      <c r="C1136" s="9" t="s">
        <v>108</v>
      </c>
      <c r="D1136" s="9" t="s">
        <v>35</v>
      </c>
      <c r="E1136" s="9" t="s">
        <v>1345</v>
      </c>
      <c r="F1136" s="10">
        <v>43913</v>
      </c>
      <c r="G1136" s="10" t="str">
        <f>VLOOKUP(Table3[[#This Row],[Product ID]],[1]Products!$A:$G,2,0)</f>
        <v>Product 45</v>
      </c>
      <c r="H1136" s="22">
        <v>1</v>
      </c>
      <c r="I1136" s="9">
        <f>VLOOKUP('Consolidtaed Data'!$B5973,[1]Products!$A:$G,4,0)</f>
        <v>2241</v>
      </c>
      <c r="J1136" s="9">
        <f>VLOOKUP('Consolidtaed Data'!$B5973,[1]Products!$A:$G,3,0)</f>
        <v>1367</v>
      </c>
      <c r="K1136" s="9">
        <f>'Consolidtaed Data'!$J5973*'Consolidtaed Data'!$H5973</f>
        <v>504</v>
      </c>
      <c r="L1136" s="9">
        <f>'Consolidtaed Data'!$I5973*'Consolidtaed Data'!$H5973</f>
        <v>951</v>
      </c>
      <c r="M1136" s="9">
        <f>'Consolidtaed Data'!$L5973-'Consolidtaed Data'!$K5973</f>
        <v>321</v>
      </c>
      <c r="N1136" s="9" t="str">
        <f>VLOOKUP('Consolidtaed Data'!$C5973,[1]Locations!$A:$O,2,0)</f>
        <v>Roseville</v>
      </c>
      <c r="O1136" s="9" t="str">
        <f>VLOOKUP('Consolidtaed Data'!$D5973,'[1]Sales People'!$A:$B,2,0)</f>
        <v>Jimmy Young</v>
      </c>
      <c r="P1136" s="9" t="str">
        <f>VLOOKUP('Consolidtaed Data'!$E5973,[1]Customers!$A:$B,2,0)</f>
        <v>Randy Hayes</v>
      </c>
      <c r="Q1136" s="11">
        <f>WEEKDAY('Consolidtaed Data'!$F5973)</f>
        <v>2</v>
      </c>
      <c r="R1136" s="9">
        <f>MONTH('Consolidtaed Data'!$F5973)</f>
        <v>3</v>
      </c>
      <c r="S1136" s="9" t="str">
        <f>TEXT(Table3[[#This Row],[Purchase Date]],"MMMM")</f>
        <v>March</v>
      </c>
      <c r="T1136" s="9">
        <f>YEAR('Consolidtaed Data'!$F5973)</f>
        <v>2021</v>
      </c>
    </row>
    <row r="1137" spans="1:20" x14ac:dyDescent="0.3">
      <c r="A1137" s="9" t="s">
        <v>2053</v>
      </c>
      <c r="B1137" s="9" t="s">
        <v>119</v>
      </c>
      <c r="C1137" s="9" t="s">
        <v>99</v>
      </c>
      <c r="D1137" s="9" t="s">
        <v>43</v>
      </c>
      <c r="E1137" s="9" t="s">
        <v>980</v>
      </c>
      <c r="F1137" s="10">
        <v>43913</v>
      </c>
      <c r="G1137" s="10" t="str">
        <f>VLOOKUP(Table3[[#This Row],[Product ID]],[1]Products!$A:$G,2,0)</f>
        <v>Product 67</v>
      </c>
      <c r="H1137" s="22">
        <v>1</v>
      </c>
      <c r="I1137" s="9">
        <f>VLOOKUP('Consolidtaed Data'!$B6388,[1]Products!$A:$G,4,0)</f>
        <v>947</v>
      </c>
      <c r="J1137" s="9">
        <f>VLOOKUP('Consolidtaed Data'!$B6388,[1]Products!$A:$G,3,0)</f>
        <v>786</v>
      </c>
      <c r="K1137" s="9">
        <f>'Consolidtaed Data'!$J6388*'Consolidtaed Data'!$H6388</f>
        <v>79</v>
      </c>
      <c r="L1137" s="9">
        <f>'Consolidtaed Data'!$I6388*'Consolidtaed Data'!$H6388</f>
        <v>127</v>
      </c>
      <c r="M1137" s="9">
        <f>'Consolidtaed Data'!$L6388-'Consolidtaed Data'!$K6388</f>
        <v>612</v>
      </c>
      <c r="N1137" s="9" t="str">
        <f>VLOOKUP('Consolidtaed Data'!$C6388,[1]Locations!$A:$O,2,0)</f>
        <v>Santa Maria</v>
      </c>
      <c r="O1137" s="9" t="str">
        <f>VLOOKUP('Consolidtaed Data'!$D6388,'[1]Sales People'!$A:$B,2,0)</f>
        <v>Ernest Wheeler</v>
      </c>
      <c r="P1137" s="9" t="str">
        <f>VLOOKUP('Consolidtaed Data'!$E6388,[1]Customers!$A:$B,2,0)</f>
        <v>Michael Thomas</v>
      </c>
      <c r="Q1137" s="11">
        <f>WEEKDAY('Consolidtaed Data'!$F6388)</f>
        <v>6</v>
      </c>
      <c r="R1137" s="9">
        <f>MONTH('Consolidtaed Data'!$F6388)</f>
        <v>4</v>
      </c>
      <c r="S1137" s="9" t="str">
        <f>TEXT(Table3[[#This Row],[Purchase Date]],"MMMM")</f>
        <v>March</v>
      </c>
      <c r="T1137" s="9">
        <f>YEAR('Consolidtaed Data'!$F6388)</f>
        <v>2021</v>
      </c>
    </row>
    <row r="1138" spans="1:20" x14ac:dyDescent="0.3">
      <c r="A1138" s="9" t="s">
        <v>2054</v>
      </c>
      <c r="B1138" s="9" t="s">
        <v>85</v>
      </c>
      <c r="C1138" s="9" t="s">
        <v>67</v>
      </c>
      <c r="D1138" s="9" t="s">
        <v>22</v>
      </c>
      <c r="E1138" s="9" t="s">
        <v>622</v>
      </c>
      <c r="F1138" s="10">
        <v>43913</v>
      </c>
      <c r="G1138" s="10" t="str">
        <f>VLOOKUP(Table3[[#This Row],[Product ID]],[1]Products!$A:$G,2,0)</f>
        <v>Product 93</v>
      </c>
      <c r="H1138" s="22">
        <v>4</v>
      </c>
      <c r="I1138" s="9">
        <f>VLOOKUP('Consolidtaed Data'!$B6513,[1]Products!$A:$G,4,0)</f>
        <v>1783</v>
      </c>
      <c r="J1138" s="9">
        <f>VLOOKUP('Consolidtaed Data'!$B6513,[1]Products!$A:$G,3,0)</f>
        <v>1516</v>
      </c>
      <c r="K1138" s="9">
        <f>'Consolidtaed Data'!$J6513*'Consolidtaed Data'!$H6513</f>
        <v>1363</v>
      </c>
      <c r="L1138" s="9">
        <f>'Consolidtaed Data'!$I6513*'Consolidtaed Data'!$H6513</f>
        <v>1725</v>
      </c>
      <c r="M1138" s="9">
        <f>'Consolidtaed Data'!$L6513-'Consolidtaed Data'!$K6513</f>
        <v>374</v>
      </c>
      <c r="N1138" s="9" t="str">
        <f>VLOOKUP('Consolidtaed Data'!$C6513,[1]Locations!$A:$O,2,0)</f>
        <v>San Buenaventura (Ventura)</v>
      </c>
      <c r="O1138" s="9" t="str">
        <f>VLOOKUP('Consolidtaed Data'!$D6513,'[1]Sales People'!$A:$B,2,0)</f>
        <v>Ryan Welch</v>
      </c>
      <c r="P1138" s="9" t="str">
        <f>VLOOKUP('Consolidtaed Data'!$E6513,[1]Customers!$A:$B,2,0)</f>
        <v>Victor Marshall</v>
      </c>
      <c r="Q1138" s="11">
        <f>WEEKDAY('Consolidtaed Data'!$F6513)</f>
        <v>2</v>
      </c>
      <c r="R1138" s="9">
        <f>MONTH('Consolidtaed Data'!$F6513)</f>
        <v>5</v>
      </c>
      <c r="S1138" s="9" t="str">
        <f>TEXT(Table3[[#This Row],[Purchase Date]],"MMMM")</f>
        <v>March</v>
      </c>
      <c r="T1138" s="9">
        <f>YEAR('Consolidtaed Data'!$F6513)</f>
        <v>2021</v>
      </c>
    </row>
    <row r="1139" spans="1:20" x14ac:dyDescent="0.3">
      <c r="A1139" s="9" t="s">
        <v>2055</v>
      </c>
      <c r="B1139" s="9" t="s">
        <v>393</v>
      </c>
      <c r="C1139" s="9" t="s">
        <v>357</v>
      </c>
      <c r="D1139" s="9" t="s">
        <v>17</v>
      </c>
      <c r="E1139" s="9" t="s">
        <v>2154</v>
      </c>
      <c r="F1139" s="10">
        <v>43913</v>
      </c>
      <c r="G1139" s="10" t="str">
        <f>VLOOKUP(Table3[[#This Row],[Product ID]],[1]Products!$A:$G,2,0)</f>
        <v>Product 84</v>
      </c>
      <c r="H1139" s="22">
        <v>2</v>
      </c>
      <c r="I1139" s="9">
        <f>VLOOKUP('Consolidtaed Data'!$B7067,[1]Products!$A:$G,4,0)</f>
        <v>112</v>
      </c>
      <c r="J1139" s="9">
        <f>VLOOKUP('Consolidtaed Data'!$B7067,[1]Products!$A:$G,3,0)</f>
        <v>90</v>
      </c>
      <c r="K1139" s="9">
        <f>'Consolidtaed Data'!$J7067*'Consolidtaed Data'!$H7067</f>
        <v>1397</v>
      </c>
      <c r="L1139" s="9">
        <f>'Consolidtaed Data'!$I7067*'Consolidtaed Data'!$H7067</f>
        <v>1967</v>
      </c>
      <c r="M1139" s="9">
        <f>'Consolidtaed Data'!$L7067-'Consolidtaed Data'!$K7067</f>
        <v>1353</v>
      </c>
      <c r="N1139" s="9" t="str">
        <f>VLOOKUP('Consolidtaed Data'!$C7067,[1]Locations!$A:$O,2,0)</f>
        <v>Huntington Beach</v>
      </c>
      <c r="O1139" s="9" t="str">
        <f>VLOOKUP('Consolidtaed Data'!$D7067,'[1]Sales People'!$A:$B,2,0)</f>
        <v>Carl Hall</v>
      </c>
      <c r="P1139" s="9" t="str">
        <f>VLOOKUP('Consolidtaed Data'!$E7067,[1]Customers!$A:$B,2,0)</f>
        <v>Roy Murphy</v>
      </c>
      <c r="Q1139" s="11">
        <f>WEEKDAY('Consolidtaed Data'!$F7067)</f>
        <v>3</v>
      </c>
      <c r="R1139" s="9">
        <f>MONTH('Consolidtaed Data'!$F7067)</f>
        <v>6</v>
      </c>
      <c r="S1139" s="9" t="str">
        <f>TEXT(Table3[[#This Row],[Purchase Date]],"MMMM")</f>
        <v>March</v>
      </c>
      <c r="T1139" s="9">
        <f>YEAR('Consolidtaed Data'!$F7067)</f>
        <v>2021</v>
      </c>
    </row>
    <row r="1140" spans="1:20" x14ac:dyDescent="0.3">
      <c r="A1140" s="9" t="s">
        <v>2058</v>
      </c>
      <c r="B1140" s="9" t="s">
        <v>38</v>
      </c>
      <c r="C1140" s="9" t="s">
        <v>249</v>
      </c>
      <c r="D1140" s="9" t="s">
        <v>68</v>
      </c>
      <c r="E1140" s="9" t="s">
        <v>493</v>
      </c>
      <c r="F1140" s="10">
        <v>43913</v>
      </c>
      <c r="G1140" s="10" t="str">
        <f>VLOOKUP(Table3[[#This Row],[Product ID]],[1]Products!$A:$G,2,0)</f>
        <v>Product 25</v>
      </c>
      <c r="H1140" s="22">
        <v>3</v>
      </c>
      <c r="I1140" s="9">
        <f>VLOOKUP('Consolidtaed Data'!$B7133,[1]Products!$A:$G,4,0)</f>
        <v>2294</v>
      </c>
      <c r="J1140" s="9">
        <f>VLOOKUP('Consolidtaed Data'!$B7133,[1]Products!$A:$G,3,0)</f>
        <v>1399</v>
      </c>
      <c r="K1140" s="9">
        <f>'Consolidtaed Data'!$J7133*'Consolidtaed Data'!$H7133</f>
        <v>3484</v>
      </c>
      <c r="L1140" s="9">
        <f>'Consolidtaed Data'!$I7133*'Consolidtaed Data'!$H7133</f>
        <v>6832</v>
      </c>
      <c r="M1140" s="9">
        <f>'Consolidtaed Data'!$L7133-'Consolidtaed Data'!$K7133</f>
        <v>345</v>
      </c>
      <c r="N1140" s="9" t="str">
        <f>VLOOKUP('Consolidtaed Data'!$C7133,[1]Locations!$A:$O,2,0)</f>
        <v>Santa Rosa</v>
      </c>
      <c r="O1140" s="9" t="str">
        <f>VLOOKUP('Consolidtaed Data'!$D7133,'[1]Sales People'!$A:$B,2,0)</f>
        <v>Sean Miller</v>
      </c>
      <c r="P1140" s="9" t="str">
        <f>VLOOKUP('Consolidtaed Data'!$E7133,[1]Customers!$A:$B,2,0)</f>
        <v>Juan Collins</v>
      </c>
      <c r="Q1140" s="11">
        <f>WEEKDAY('Consolidtaed Data'!$F7133)</f>
        <v>7</v>
      </c>
      <c r="R1140" s="9">
        <f>MONTH('Consolidtaed Data'!$F7133)</f>
        <v>6</v>
      </c>
      <c r="S1140" s="9" t="str">
        <f>TEXT(Table3[[#This Row],[Purchase Date]],"MMMM")</f>
        <v>March</v>
      </c>
      <c r="T1140" s="9">
        <f>YEAR('Consolidtaed Data'!$F7133)</f>
        <v>2021</v>
      </c>
    </row>
    <row r="1141" spans="1:20" x14ac:dyDescent="0.3">
      <c r="A1141" s="9" t="s">
        <v>2059</v>
      </c>
      <c r="B1141" s="9" t="s">
        <v>164</v>
      </c>
      <c r="C1141" s="9" t="s">
        <v>21</v>
      </c>
      <c r="D1141" s="9" t="s">
        <v>374</v>
      </c>
      <c r="E1141" s="9" t="s">
        <v>985</v>
      </c>
      <c r="F1141" s="10">
        <v>43913</v>
      </c>
      <c r="G1141" s="10" t="str">
        <f>VLOOKUP(Table3[[#This Row],[Product ID]],[1]Products!$A:$G,2,0)</f>
        <v>Product 69</v>
      </c>
      <c r="H1141" s="22">
        <v>1</v>
      </c>
      <c r="I1141" s="9">
        <f>VLOOKUP('Consolidtaed Data'!$B7573,[1]Products!$A:$G,4,0)</f>
        <v>504</v>
      </c>
      <c r="J1141" s="9">
        <f>VLOOKUP('Consolidtaed Data'!$B7573,[1]Products!$A:$G,3,0)</f>
        <v>408</v>
      </c>
      <c r="K1141" s="9">
        <f>'Consolidtaed Data'!$J7573*'Consolidtaed Data'!$H7573</f>
        <v>288</v>
      </c>
      <c r="L1141" s="9">
        <f>'Consolidtaed Data'!$I7573*'Consolidtaed Data'!$H7573</f>
        <v>544</v>
      </c>
      <c r="M1141" s="9">
        <f>'Consolidtaed Data'!$L7573-'Consolidtaed Data'!$K7573</f>
        <v>1710</v>
      </c>
      <c r="N1141" s="9" t="str">
        <f>VLOOKUP('Consolidtaed Data'!$C7573,[1]Locations!$A:$O,2,0)</f>
        <v>Fullerton</v>
      </c>
      <c r="O1141" s="9" t="str">
        <f>VLOOKUP('Consolidtaed Data'!$D7573,'[1]Sales People'!$A:$B,2,0)</f>
        <v>Brian Thomas</v>
      </c>
      <c r="P1141" s="9" t="str">
        <f>VLOOKUP('Consolidtaed Data'!$E7573,[1]Customers!$A:$B,2,0)</f>
        <v>Jeremy Porter</v>
      </c>
      <c r="Q1141" s="11">
        <f>WEEKDAY('Consolidtaed Data'!$F7573)</f>
        <v>5</v>
      </c>
      <c r="R1141" s="9">
        <f>MONTH('Consolidtaed Data'!$F7573)</f>
        <v>7</v>
      </c>
      <c r="S1141" s="9" t="str">
        <f>TEXT(Table3[[#This Row],[Purchase Date]],"MMMM")</f>
        <v>March</v>
      </c>
      <c r="T1141" s="9">
        <f>YEAR('Consolidtaed Data'!$F7573)</f>
        <v>2021</v>
      </c>
    </row>
    <row r="1142" spans="1:20" x14ac:dyDescent="0.3">
      <c r="A1142" s="9" t="s">
        <v>2060</v>
      </c>
      <c r="B1142" s="9" t="s">
        <v>336</v>
      </c>
      <c r="C1142" s="9" t="s">
        <v>126</v>
      </c>
      <c r="D1142" s="9" t="s">
        <v>51</v>
      </c>
      <c r="E1142" s="9" t="s">
        <v>1886</v>
      </c>
      <c r="F1142" s="10">
        <v>43913</v>
      </c>
      <c r="G1142" s="10" t="str">
        <f>VLOOKUP(Table3[[#This Row],[Product ID]],[1]Products!$A:$G,2,0)</f>
        <v>Product 78</v>
      </c>
      <c r="H1142" s="22">
        <v>1</v>
      </c>
      <c r="I1142" s="9">
        <f>VLOOKUP('Consolidtaed Data'!$B8523,[1]Products!$A:$G,4,0)</f>
        <v>603</v>
      </c>
      <c r="J1142" s="9">
        <f>VLOOKUP('Consolidtaed Data'!$B8523,[1]Products!$A:$G,3,0)</f>
        <v>416</v>
      </c>
      <c r="K1142" s="9">
        <f>'Consolidtaed Data'!$J8523*'Consolidtaed Data'!$H8523</f>
        <v>88</v>
      </c>
      <c r="L1142" s="9">
        <f>'Consolidtaed Data'!$I8523*'Consolidtaed Data'!$H8523</f>
        <v>140</v>
      </c>
      <c r="M1142" s="9">
        <f>'Consolidtaed Data'!$L8523-'Consolidtaed Data'!$K8523</f>
        <v>82</v>
      </c>
      <c r="N1142" s="9" t="str">
        <f>VLOOKUP('Consolidtaed Data'!$C8523,[1]Locations!$A:$O,2,0)</f>
        <v>Modesto</v>
      </c>
      <c r="O1142" s="9" t="str">
        <f>VLOOKUP('Consolidtaed Data'!$D8523,'[1]Sales People'!$A:$B,2,0)</f>
        <v>Arthur Mccoy</v>
      </c>
      <c r="P1142" s="9" t="str">
        <f>VLOOKUP('Consolidtaed Data'!$E8523,[1]Customers!$A:$B,2,0)</f>
        <v>Randy Webb</v>
      </c>
      <c r="Q1142" s="11">
        <f>WEEKDAY('Consolidtaed Data'!$F8523)</f>
        <v>1</v>
      </c>
      <c r="R1142" s="9">
        <f>MONTH('Consolidtaed Data'!$F8523)</f>
        <v>10</v>
      </c>
      <c r="S1142" s="9" t="str">
        <f>TEXT(Table3[[#This Row],[Purchase Date]],"MMMM")</f>
        <v>March</v>
      </c>
      <c r="T1142" s="9">
        <f>YEAR('Consolidtaed Data'!$F8523)</f>
        <v>2021</v>
      </c>
    </row>
    <row r="1143" spans="1:20" x14ac:dyDescent="0.3">
      <c r="A1143" s="9" t="s">
        <v>2061</v>
      </c>
      <c r="B1143" s="9" t="s">
        <v>116</v>
      </c>
      <c r="C1143" s="9" t="s">
        <v>423</v>
      </c>
      <c r="D1143" s="9" t="s">
        <v>143</v>
      </c>
      <c r="E1143" s="9" t="s">
        <v>465</v>
      </c>
      <c r="F1143" s="10">
        <v>43913</v>
      </c>
      <c r="G1143" s="10" t="str">
        <f>VLOOKUP(Table3[[#This Row],[Product ID]],[1]Products!$A:$G,2,0)</f>
        <v>Product 55</v>
      </c>
      <c r="H1143" s="22">
        <v>3</v>
      </c>
      <c r="I1143" s="9">
        <f>VLOOKUP('Consolidtaed Data'!$B9137,[1]Products!$A:$G,4,0)</f>
        <v>136</v>
      </c>
      <c r="J1143" s="9">
        <f>VLOOKUP('Consolidtaed Data'!$B9137,[1]Products!$A:$G,3,0)</f>
        <v>72</v>
      </c>
      <c r="K1143" s="9">
        <f>'Consolidtaed Data'!$J9137*'Consolidtaed Data'!$H9137</f>
        <v>84</v>
      </c>
      <c r="L1143" s="9">
        <f>'Consolidtaed Data'!$I9137*'Consolidtaed Data'!$H9137</f>
        <v>123</v>
      </c>
      <c r="M1143" s="9">
        <f>'Consolidtaed Data'!$L9137-'Consolidtaed Data'!$K9137</f>
        <v>147</v>
      </c>
      <c r="N1143" s="9" t="str">
        <f>VLOOKUP('Consolidtaed Data'!$C9137,[1]Locations!$A:$O,2,0)</f>
        <v>Fontana</v>
      </c>
      <c r="O1143" s="9" t="str">
        <f>VLOOKUP('Consolidtaed Data'!$D9137,'[1]Sales People'!$A:$B,2,0)</f>
        <v>Roger Robertson</v>
      </c>
      <c r="P1143" s="9" t="str">
        <f>VLOOKUP('Consolidtaed Data'!$E9137,[1]Customers!$A:$B,2,0)</f>
        <v>Juan Harvey</v>
      </c>
      <c r="Q1143" s="11">
        <f>WEEKDAY('Consolidtaed Data'!$F9137)</f>
        <v>2</v>
      </c>
      <c r="R1143" s="9">
        <f>MONTH('Consolidtaed Data'!$F9137)</f>
        <v>11</v>
      </c>
      <c r="S1143" s="9" t="str">
        <f>TEXT(Table3[[#This Row],[Purchase Date]],"MMMM")</f>
        <v>March</v>
      </c>
      <c r="T1143" s="9">
        <f>YEAR('Consolidtaed Data'!$F9137)</f>
        <v>2021</v>
      </c>
    </row>
    <row r="1144" spans="1:20" x14ac:dyDescent="0.3">
      <c r="A1144" s="9" t="s">
        <v>2062</v>
      </c>
      <c r="B1144" s="9" t="s">
        <v>20</v>
      </c>
      <c r="C1144" s="9" t="s">
        <v>63</v>
      </c>
      <c r="D1144" s="9" t="s">
        <v>143</v>
      </c>
      <c r="E1144" s="9" t="s">
        <v>1103</v>
      </c>
      <c r="F1144" s="10">
        <v>43913</v>
      </c>
      <c r="G1144" s="10" t="str">
        <f>VLOOKUP(Table3[[#This Row],[Product ID]],[1]Products!$A:$G,2,0)</f>
        <v>Product 98</v>
      </c>
      <c r="H1144" s="22">
        <v>4</v>
      </c>
      <c r="I1144" s="9">
        <f>VLOOKUP('Consolidtaed Data'!$B9481,[1]Products!$A:$G,4,0)</f>
        <v>561</v>
      </c>
      <c r="J1144" s="9">
        <f>VLOOKUP('Consolidtaed Data'!$B9481,[1]Products!$A:$G,3,0)</f>
        <v>421</v>
      </c>
      <c r="K1144" s="9">
        <f>'Consolidtaed Data'!$J9481*'Consolidtaed Data'!$H9481</f>
        <v>534</v>
      </c>
      <c r="L1144" s="9">
        <f>'Consolidtaed Data'!$I9481*'Consolidtaed Data'!$H9481</f>
        <v>847</v>
      </c>
      <c r="M1144" s="9">
        <f>'Consolidtaed Data'!$L9481-'Consolidtaed Data'!$K9481</f>
        <v>1032</v>
      </c>
      <c r="N1144" s="9" t="str">
        <f>VLOOKUP('Consolidtaed Data'!$C9481,[1]Locations!$A:$O,2,0)</f>
        <v>San Buenaventura (Ventura)</v>
      </c>
      <c r="O1144" s="9" t="str">
        <f>VLOOKUP('Consolidtaed Data'!$D9481,'[1]Sales People'!$A:$B,2,0)</f>
        <v>Arthur Mccoy</v>
      </c>
      <c r="P1144" s="9" t="str">
        <f>VLOOKUP('Consolidtaed Data'!$E9481,[1]Customers!$A:$B,2,0)</f>
        <v>Benjamin Lynch</v>
      </c>
      <c r="Q1144" s="11">
        <f>WEEKDAY('Consolidtaed Data'!$F9481)</f>
        <v>6</v>
      </c>
      <c r="R1144" s="9">
        <f>MONTH('Consolidtaed Data'!$F9481)</f>
        <v>12</v>
      </c>
      <c r="S1144" s="9" t="str">
        <f>TEXT(Table3[[#This Row],[Purchase Date]],"MMMM")</f>
        <v>March</v>
      </c>
      <c r="T1144" s="9">
        <f>YEAR('Consolidtaed Data'!$F9481)</f>
        <v>2021</v>
      </c>
    </row>
    <row r="1145" spans="1:20" x14ac:dyDescent="0.3">
      <c r="A1145" s="9" t="s">
        <v>2063</v>
      </c>
      <c r="B1145" s="9" t="s">
        <v>360</v>
      </c>
      <c r="C1145" s="9" t="s">
        <v>86</v>
      </c>
      <c r="D1145" s="9" t="s">
        <v>35</v>
      </c>
      <c r="E1145" s="9" t="s">
        <v>740</v>
      </c>
      <c r="F1145" s="10">
        <v>43913</v>
      </c>
      <c r="G1145" s="10" t="str">
        <f>VLOOKUP(Table3[[#This Row],[Product ID]],[1]Products!$A:$G,2,0)</f>
        <v>Product 59</v>
      </c>
      <c r="H1145" s="22">
        <v>3</v>
      </c>
      <c r="I1145" s="9">
        <f>VLOOKUP('Consolidtaed Data'!$B9548,[1]Products!$A:$G,4,0)</f>
        <v>886</v>
      </c>
      <c r="J1145" s="9">
        <f>VLOOKUP('Consolidtaed Data'!$B9548,[1]Products!$A:$G,3,0)</f>
        <v>478</v>
      </c>
      <c r="K1145" s="9">
        <f>'Consolidtaed Data'!$J9548*'Consolidtaed Data'!$H9548</f>
        <v>22</v>
      </c>
      <c r="L1145" s="9">
        <f>'Consolidtaed Data'!$I9548*'Consolidtaed Data'!$H9548</f>
        <v>35</v>
      </c>
      <c r="M1145" s="9">
        <f>'Consolidtaed Data'!$L9548-'Consolidtaed Data'!$K9548</f>
        <v>1748</v>
      </c>
      <c r="N1145" s="9" t="str">
        <f>VLOOKUP('Consolidtaed Data'!$C9548,[1]Locations!$A:$O,2,0)</f>
        <v>Temecula</v>
      </c>
      <c r="O1145" s="9" t="str">
        <f>VLOOKUP('Consolidtaed Data'!$D9548,'[1]Sales People'!$A:$B,2,0)</f>
        <v>Henry Nelson</v>
      </c>
      <c r="P1145" s="9" t="str">
        <f>VLOOKUP('Consolidtaed Data'!$E9548,[1]Customers!$A:$B,2,0)</f>
        <v>Louis Ellis</v>
      </c>
      <c r="Q1145" s="11">
        <f>WEEKDAY('Consolidtaed Data'!$F9548)</f>
        <v>5</v>
      </c>
      <c r="R1145" s="9">
        <f>MONTH('Consolidtaed Data'!$F9548)</f>
        <v>12</v>
      </c>
      <c r="S1145" s="9" t="str">
        <f>TEXT(Table3[[#This Row],[Purchase Date]],"MMMM")</f>
        <v>March</v>
      </c>
      <c r="T1145" s="9">
        <f>YEAR('Consolidtaed Data'!$F9548)</f>
        <v>2021</v>
      </c>
    </row>
    <row r="1146" spans="1:20" x14ac:dyDescent="0.3">
      <c r="A1146" s="9" t="s">
        <v>2064</v>
      </c>
      <c r="B1146" s="9" t="s">
        <v>981</v>
      </c>
      <c r="C1146" s="9" t="s">
        <v>21</v>
      </c>
      <c r="D1146" s="9" t="s">
        <v>35</v>
      </c>
      <c r="E1146" s="9" t="s">
        <v>1332</v>
      </c>
      <c r="F1146" s="10">
        <v>43914</v>
      </c>
      <c r="G1146" s="10" t="str">
        <f>VLOOKUP(Table3[[#This Row],[Product ID]],[1]Products!$A:$G,2,0)</f>
        <v>Product 3</v>
      </c>
      <c r="H1146" s="22">
        <v>1</v>
      </c>
      <c r="I1146" s="9">
        <f>VLOOKUP('Consolidtaed Data'!$B4952,[1]Products!$A:$G,4,0)</f>
        <v>2396</v>
      </c>
      <c r="J1146" s="9">
        <f>VLOOKUP('Consolidtaed Data'!$B4952,[1]Products!$A:$G,3,0)</f>
        <v>1965</v>
      </c>
      <c r="K1146" s="9">
        <f>'Consolidtaed Data'!$J4952*'Consolidtaed Data'!$H4952</f>
        <v>1090</v>
      </c>
      <c r="L1146" s="9">
        <f>'Consolidtaed Data'!$I4952*'Consolidtaed Data'!$H4952</f>
        <v>1380</v>
      </c>
      <c r="M1146" s="9">
        <f>'Consolidtaed Data'!$L4952-'Consolidtaed Data'!$K4952</f>
        <v>243</v>
      </c>
      <c r="N1146" s="9" t="str">
        <f>VLOOKUP('Consolidtaed Data'!$C4952,[1]Locations!$A:$O,2,0)</f>
        <v>Anaheim</v>
      </c>
      <c r="O1146" s="9" t="str">
        <f>VLOOKUP('Consolidtaed Data'!$D4952,'[1]Sales People'!$A:$B,2,0)</f>
        <v>Bobby Russell</v>
      </c>
      <c r="P1146" s="9" t="str">
        <f>VLOOKUP('Consolidtaed Data'!$E4952,[1]Customers!$A:$B,2,0)</f>
        <v>Bruce Chapman</v>
      </c>
      <c r="Q1146" s="11">
        <f>WEEKDAY('Consolidtaed Data'!$F4952)</f>
        <v>4</v>
      </c>
      <c r="R1146" s="9">
        <f>MONTH('Consolidtaed Data'!$F4952)</f>
        <v>12</v>
      </c>
      <c r="S1146" s="9" t="str">
        <f>TEXT(Table3[[#This Row],[Purchase Date]],"MMMM")</f>
        <v>March</v>
      </c>
      <c r="T1146" s="9">
        <f>YEAR('Consolidtaed Data'!$F4952)</f>
        <v>2020</v>
      </c>
    </row>
    <row r="1147" spans="1:20" x14ac:dyDescent="0.3">
      <c r="A1147" s="9" t="s">
        <v>2065</v>
      </c>
      <c r="B1147" s="9" t="s">
        <v>580</v>
      </c>
      <c r="C1147" s="9" t="s">
        <v>469</v>
      </c>
      <c r="D1147" s="9" t="s">
        <v>56</v>
      </c>
      <c r="E1147" s="9" t="s">
        <v>3330</v>
      </c>
      <c r="F1147" s="10">
        <v>43914</v>
      </c>
      <c r="G1147" s="10" t="str">
        <f>VLOOKUP(Table3[[#This Row],[Product ID]],[1]Products!$A:$G,2,0)</f>
        <v>Product 1</v>
      </c>
      <c r="H1147" s="22">
        <v>1</v>
      </c>
      <c r="I1147" s="9">
        <f>VLOOKUP('Consolidtaed Data'!$B5149,[1]Products!$A:$G,4,0)</f>
        <v>1798</v>
      </c>
      <c r="J1147" s="9">
        <f>VLOOKUP('Consolidtaed Data'!$B5149,[1]Products!$A:$G,3,0)</f>
        <v>971</v>
      </c>
      <c r="K1147" s="9">
        <f>'Consolidtaed Data'!$J5149*'Consolidtaed Data'!$H5149</f>
        <v>291</v>
      </c>
      <c r="L1147" s="9">
        <f>'Consolidtaed Data'!$I5149*'Consolidtaed Data'!$H5149</f>
        <v>378</v>
      </c>
      <c r="M1147" s="9">
        <f>'Consolidtaed Data'!$L5149-'Consolidtaed Data'!$K5149</f>
        <v>204</v>
      </c>
      <c r="N1147" s="9" t="str">
        <f>VLOOKUP('Consolidtaed Data'!$C5149,[1]Locations!$A:$O,2,0)</f>
        <v>Moreno Valley</v>
      </c>
      <c r="O1147" s="9" t="str">
        <f>VLOOKUP('Consolidtaed Data'!$D5149,'[1]Sales People'!$A:$B,2,0)</f>
        <v>Joshua Cook</v>
      </c>
      <c r="P1147" s="9" t="str">
        <f>VLOOKUP('Consolidtaed Data'!$E5149,[1]Customers!$A:$B,2,0)</f>
        <v>Christopher Arnold</v>
      </c>
      <c r="Q1147" s="11">
        <f>WEEKDAY('Consolidtaed Data'!$F5149)</f>
        <v>5</v>
      </c>
      <c r="R1147" s="9">
        <f>MONTH('Consolidtaed Data'!$F5149)</f>
        <v>1</v>
      </c>
      <c r="S1147" s="9" t="str">
        <f>TEXT(Table3[[#This Row],[Purchase Date]],"MMMM")</f>
        <v>March</v>
      </c>
      <c r="T1147" s="9">
        <f>YEAR('Consolidtaed Data'!$F5149)</f>
        <v>2021</v>
      </c>
    </row>
    <row r="1148" spans="1:20" x14ac:dyDescent="0.3">
      <c r="A1148" s="9" t="s">
        <v>2067</v>
      </c>
      <c r="B1148" s="9" t="s">
        <v>549</v>
      </c>
      <c r="C1148" s="9" t="s">
        <v>122</v>
      </c>
      <c r="D1148" s="9" t="s">
        <v>246</v>
      </c>
      <c r="E1148" s="9" t="s">
        <v>1081</v>
      </c>
      <c r="F1148" s="10">
        <v>43914</v>
      </c>
      <c r="G1148" s="10" t="str">
        <f>VLOOKUP(Table3[[#This Row],[Product ID]],[1]Products!$A:$G,2,0)</f>
        <v>Product 10</v>
      </c>
      <c r="H1148" s="22">
        <v>2</v>
      </c>
      <c r="I1148" s="9">
        <f>VLOOKUP('Consolidtaed Data'!$B5670,[1]Products!$A:$G,4,0)</f>
        <v>368</v>
      </c>
      <c r="J1148" s="9">
        <f>VLOOKUP('Consolidtaed Data'!$B5670,[1]Products!$A:$G,3,0)</f>
        <v>294</v>
      </c>
      <c r="K1148" s="9">
        <f>'Consolidtaed Data'!$J5670*'Consolidtaed Data'!$H5670</f>
        <v>1363</v>
      </c>
      <c r="L1148" s="9">
        <f>'Consolidtaed Data'!$I5670*'Consolidtaed Data'!$H5670</f>
        <v>1725</v>
      </c>
      <c r="M1148" s="9">
        <f>'Consolidtaed Data'!$L5670-'Consolidtaed Data'!$K5670</f>
        <v>688</v>
      </c>
      <c r="N1148" s="9" t="str">
        <f>VLOOKUP('Consolidtaed Data'!$C5670,[1]Locations!$A:$O,2,0)</f>
        <v>San Bernardino</v>
      </c>
      <c r="O1148" s="9" t="str">
        <f>VLOOKUP('Consolidtaed Data'!$D5670,'[1]Sales People'!$A:$B,2,0)</f>
        <v>Joe Sims</v>
      </c>
      <c r="P1148" s="9" t="str">
        <f>VLOOKUP('Consolidtaed Data'!$E5670,[1]Customers!$A:$B,2,0)</f>
        <v>Eugene Sims</v>
      </c>
      <c r="Q1148" s="11">
        <f>WEEKDAY('Consolidtaed Data'!$F5670)</f>
        <v>4</v>
      </c>
      <c r="R1148" s="9">
        <f>MONTH('Consolidtaed Data'!$F5670)</f>
        <v>2</v>
      </c>
      <c r="S1148" s="9" t="str">
        <f>TEXT(Table3[[#This Row],[Purchase Date]],"MMMM")</f>
        <v>March</v>
      </c>
      <c r="T1148" s="9">
        <f>YEAR('Consolidtaed Data'!$F5670)</f>
        <v>2021</v>
      </c>
    </row>
    <row r="1149" spans="1:20" x14ac:dyDescent="0.3">
      <c r="A1149" s="9" t="s">
        <v>2068</v>
      </c>
      <c r="B1149" s="9" t="s">
        <v>216</v>
      </c>
      <c r="C1149" s="9" t="s">
        <v>421</v>
      </c>
      <c r="D1149" s="9" t="s">
        <v>35</v>
      </c>
      <c r="E1149" s="9" t="s">
        <v>389</v>
      </c>
      <c r="F1149" s="10">
        <v>43914</v>
      </c>
      <c r="G1149" s="10" t="str">
        <f>VLOOKUP(Table3[[#This Row],[Product ID]],[1]Products!$A:$G,2,0)</f>
        <v>Product 73</v>
      </c>
      <c r="H1149" s="22">
        <v>2</v>
      </c>
      <c r="I1149" s="9">
        <f>VLOOKUP('Consolidtaed Data'!$B6013,[1]Products!$A:$G,4,0)</f>
        <v>637</v>
      </c>
      <c r="J1149" s="9">
        <f>VLOOKUP('Consolidtaed Data'!$B6013,[1]Products!$A:$G,3,0)</f>
        <v>389</v>
      </c>
      <c r="K1149" s="9">
        <f>'Consolidtaed Data'!$J6013*'Consolidtaed Data'!$H6013</f>
        <v>2952</v>
      </c>
      <c r="L1149" s="9">
        <f>'Consolidtaed Data'!$I6013*'Consolidtaed Data'!$H6013</f>
        <v>4101</v>
      </c>
      <c r="M1149" s="9">
        <f>'Consolidtaed Data'!$L6013-'Consolidtaed Data'!$K6013</f>
        <v>137</v>
      </c>
      <c r="N1149" s="9" t="str">
        <f>VLOOKUP('Consolidtaed Data'!$C6013,[1]Locations!$A:$O,2,0)</f>
        <v>Roseville</v>
      </c>
      <c r="O1149" s="9" t="str">
        <f>VLOOKUP('Consolidtaed Data'!$D6013,'[1]Sales People'!$A:$B,2,0)</f>
        <v>Ryan Welch</v>
      </c>
      <c r="P1149" s="9" t="str">
        <f>VLOOKUP('Consolidtaed Data'!$E6013,[1]Customers!$A:$B,2,0)</f>
        <v>Gary Baker</v>
      </c>
      <c r="Q1149" s="11">
        <f>WEEKDAY('Consolidtaed Data'!$F6013)</f>
        <v>7</v>
      </c>
      <c r="R1149" s="9">
        <f>MONTH('Consolidtaed Data'!$F6013)</f>
        <v>4</v>
      </c>
      <c r="S1149" s="9" t="str">
        <f>TEXT(Table3[[#This Row],[Purchase Date]],"MMMM")</f>
        <v>March</v>
      </c>
      <c r="T1149" s="9">
        <f>YEAR('Consolidtaed Data'!$F6013)</f>
        <v>2021</v>
      </c>
    </row>
    <row r="1150" spans="1:20" x14ac:dyDescent="0.3">
      <c r="A1150" s="9" t="s">
        <v>2069</v>
      </c>
      <c r="B1150" s="9" t="s">
        <v>119</v>
      </c>
      <c r="C1150" s="9" t="s">
        <v>67</v>
      </c>
      <c r="D1150" s="9" t="s">
        <v>127</v>
      </c>
      <c r="E1150" s="9" t="s">
        <v>640</v>
      </c>
      <c r="F1150" s="10">
        <v>43914</v>
      </c>
      <c r="G1150" s="10" t="str">
        <f>VLOOKUP(Table3[[#This Row],[Product ID]],[1]Products!$A:$G,2,0)</f>
        <v>Product 67</v>
      </c>
      <c r="H1150" s="22">
        <v>1</v>
      </c>
      <c r="I1150" s="9">
        <f>VLOOKUP('Consolidtaed Data'!$B6018,[1]Products!$A:$G,4,0)</f>
        <v>1826</v>
      </c>
      <c r="J1150" s="9">
        <f>VLOOKUP('Consolidtaed Data'!$B6018,[1]Products!$A:$G,3,0)</f>
        <v>1443</v>
      </c>
      <c r="K1150" s="9">
        <f>'Consolidtaed Data'!$J6018*'Consolidtaed Data'!$H6018</f>
        <v>1223</v>
      </c>
      <c r="L1150" s="9">
        <f>'Consolidtaed Data'!$I6018*'Consolidtaed Data'!$H6018</f>
        <v>2005</v>
      </c>
      <c r="M1150" s="9">
        <f>'Consolidtaed Data'!$L6018-'Consolidtaed Data'!$K6018</f>
        <v>801</v>
      </c>
      <c r="N1150" s="9" t="str">
        <f>VLOOKUP('Consolidtaed Data'!$C6018,[1]Locations!$A:$O,2,0)</f>
        <v>San Jose</v>
      </c>
      <c r="O1150" s="9" t="str">
        <f>VLOOKUP('Consolidtaed Data'!$D6018,'[1]Sales People'!$A:$B,2,0)</f>
        <v>Jerry Perry</v>
      </c>
      <c r="P1150" s="9" t="str">
        <f>VLOOKUP('Consolidtaed Data'!$E6018,[1]Customers!$A:$B,2,0)</f>
        <v>Eric Bradley</v>
      </c>
      <c r="Q1150" s="11">
        <f>WEEKDAY('Consolidtaed Data'!$F6018)</f>
        <v>1</v>
      </c>
      <c r="R1150" s="9">
        <f>MONTH('Consolidtaed Data'!$F6018)</f>
        <v>4</v>
      </c>
      <c r="S1150" s="9" t="str">
        <f>TEXT(Table3[[#This Row],[Purchase Date]],"MMMM")</f>
        <v>March</v>
      </c>
      <c r="T1150" s="9">
        <f>YEAR('Consolidtaed Data'!$F6018)</f>
        <v>2021</v>
      </c>
    </row>
    <row r="1151" spans="1:20" x14ac:dyDescent="0.3">
      <c r="A1151" s="9" t="s">
        <v>2070</v>
      </c>
      <c r="B1151" s="9" t="s">
        <v>164</v>
      </c>
      <c r="C1151" s="9" t="s">
        <v>263</v>
      </c>
      <c r="D1151" s="9" t="s">
        <v>105</v>
      </c>
      <c r="E1151" s="9" t="s">
        <v>754</v>
      </c>
      <c r="F1151" s="10">
        <v>43914</v>
      </c>
      <c r="G1151" s="10" t="str">
        <f>VLOOKUP(Table3[[#This Row],[Product ID]],[1]Products!$A:$G,2,0)</f>
        <v>Product 69</v>
      </c>
      <c r="H1151" s="22">
        <v>1</v>
      </c>
      <c r="I1151" s="9">
        <f>VLOOKUP('Consolidtaed Data'!$B6433,[1]Products!$A:$G,4,0)</f>
        <v>2396</v>
      </c>
      <c r="J1151" s="9">
        <f>VLOOKUP('Consolidtaed Data'!$B6433,[1]Products!$A:$G,3,0)</f>
        <v>1965</v>
      </c>
      <c r="K1151" s="9">
        <f>'Consolidtaed Data'!$J6433*'Consolidtaed Data'!$H6433</f>
        <v>237</v>
      </c>
      <c r="L1151" s="9">
        <f>'Consolidtaed Data'!$I6433*'Consolidtaed Data'!$H6433</f>
        <v>381</v>
      </c>
      <c r="M1151" s="9">
        <f>'Consolidtaed Data'!$L6433-'Consolidtaed Data'!$K6433</f>
        <v>1320</v>
      </c>
      <c r="N1151" s="9" t="str">
        <f>VLOOKUP('Consolidtaed Data'!$C6433,[1]Locations!$A:$O,2,0)</f>
        <v>Moreno Valley</v>
      </c>
      <c r="O1151" s="9" t="str">
        <f>VLOOKUP('Consolidtaed Data'!$D6433,'[1]Sales People'!$A:$B,2,0)</f>
        <v>Martin Carr</v>
      </c>
      <c r="P1151" s="9" t="str">
        <f>VLOOKUP('Consolidtaed Data'!$E6433,[1]Customers!$A:$B,2,0)</f>
        <v>Kevin Wheeler</v>
      </c>
      <c r="Q1151" s="11">
        <f>WEEKDAY('Consolidtaed Data'!$F6433)</f>
        <v>2</v>
      </c>
      <c r="R1151" s="9">
        <f>MONTH('Consolidtaed Data'!$F6433)</f>
        <v>5</v>
      </c>
      <c r="S1151" s="9" t="str">
        <f>TEXT(Table3[[#This Row],[Purchase Date]],"MMMM")</f>
        <v>March</v>
      </c>
      <c r="T1151" s="9">
        <f>YEAR('Consolidtaed Data'!$F6433)</f>
        <v>2021</v>
      </c>
    </row>
    <row r="1152" spans="1:20" x14ac:dyDescent="0.3">
      <c r="A1152" s="9" t="s">
        <v>2071</v>
      </c>
      <c r="B1152" s="9" t="s">
        <v>79</v>
      </c>
      <c r="C1152" s="9" t="s">
        <v>99</v>
      </c>
      <c r="D1152" s="9" t="s">
        <v>153</v>
      </c>
      <c r="E1152" s="9" t="s">
        <v>620</v>
      </c>
      <c r="F1152" s="10">
        <v>43914</v>
      </c>
      <c r="G1152" s="10" t="str">
        <f>VLOOKUP(Table3[[#This Row],[Product ID]],[1]Products!$A:$G,2,0)</f>
        <v>Product 80</v>
      </c>
      <c r="H1152" s="22">
        <v>1</v>
      </c>
      <c r="I1152" s="9">
        <f>VLOOKUP('Consolidtaed Data'!$B6645,[1]Products!$A:$G,4,0)</f>
        <v>1798</v>
      </c>
      <c r="J1152" s="9">
        <f>VLOOKUP('Consolidtaed Data'!$B6645,[1]Products!$A:$G,3,0)</f>
        <v>971</v>
      </c>
      <c r="K1152" s="9">
        <f>'Consolidtaed Data'!$J6645*'Consolidtaed Data'!$H6645</f>
        <v>1230</v>
      </c>
      <c r="L1152" s="9">
        <f>'Consolidtaed Data'!$I6645*'Consolidtaed Data'!$H6645</f>
        <v>1783</v>
      </c>
      <c r="M1152" s="9">
        <f>'Consolidtaed Data'!$L6645-'Consolidtaed Data'!$K6645</f>
        <v>495</v>
      </c>
      <c r="N1152" s="9" t="str">
        <f>VLOOKUP('Consolidtaed Data'!$C6645,[1]Locations!$A:$O,2,0)</f>
        <v>Stockton</v>
      </c>
      <c r="O1152" s="9" t="str">
        <f>VLOOKUP('Consolidtaed Data'!$D6645,'[1]Sales People'!$A:$B,2,0)</f>
        <v>Ernest Wagner</v>
      </c>
      <c r="P1152" s="9" t="str">
        <f>VLOOKUP('Consolidtaed Data'!$E6645,[1]Customers!$A:$B,2,0)</f>
        <v>Gary Hudson</v>
      </c>
      <c r="Q1152" s="11">
        <f>WEEKDAY('Consolidtaed Data'!$F6645)</f>
        <v>6</v>
      </c>
      <c r="R1152" s="9">
        <f>MONTH('Consolidtaed Data'!$F6645)</f>
        <v>5</v>
      </c>
      <c r="S1152" s="9" t="str">
        <f>TEXT(Table3[[#This Row],[Purchase Date]],"MMMM")</f>
        <v>March</v>
      </c>
      <c r="T1152" s="9">
        <f>YEAR('Consolidtaed Data'!$F6645)</f>
        <v>2021</v>
      </c>
    </row>
    <row r="1153" spans="1:20" x14ac:dyDescent="0.3">
      <c r="A1153" s="9" t="s">
        <v>2072</v>
      </c>
      <c r="B1153" s="9" t="s">
        <v>393</v>
      </c>
      <c r="C1153" s="9" t="s">
        <v>289</v>
      </c>
      <c r="D1153" s="9" t="s">
        <v>105</v>
      </c>
      <c r="E1153" s="9" t="s">
        <v>1545</v>
      </c>
      <c r="F1153" s="10">
        <v>43914</v>
      </c>
      <c r="G1153" s="10" t="str">
        <f>VLOOKUP(Table3[[#This Row],[Product ID]],[1]Products!$A:$G,2,0)</f>
        <v>Product 84</v>
      </c>
      <c r="H1153" s="22">
        <v>1</v>
      </c>
      <c r="I1153" s="9">
        <f>VLOOKUP('Consolidtaed Data'!$B6892,[1]Products!$A:$G,4,0)</f>
        <v>1119</v>
      </c>
      <c r="J1153" s="9">
        <f>VLOOKUP('Consolidtaed Data'!$B6892,[1]Products!$A:$G,3,0)</f>
        <v>683</v>
      </c>
      <c r="K1153" s="9">
        <f>'Consolidtaed Data'!$J6892*'Consolidtaed Data'!$H6892</f>
        <v>255</v>
      </c>
      <c r="L1153" s="9">
        <f>'Consolidtaed Data'!$I6892*'Consolidtaed Data'!$H6892</f>
        <v>392</v>
      </c>
      <c r="M1153" s="9">
        <f>'Consolidtaed Data'!$L6892-'Consolidtaed Data'!$K6892</f>
        <v>345</v>
      </c>
      <c r="N1153" s="9" t="str">
        <f>VLOOKUP('Consolidtaed Data'!$C6892,[1]Locations!$A:$O,2,0)</f>
        <v>Sacramento</v>
      </c>
      <c r="O1153" s="9" t="str">
        <f>VLOOKUP('Consolidtaed Data'!$D6892,'[1]Sales People'!$A:$B,2,0)</f>
        <v>Joe Sims</v>
      </c>
      <c r="P1153" s="9" t="str">
        <f>VLOOKUP('Consolidtaed Data'!$E6892,[1]Customers!$A:$B,2,0)</f>
        <v>Raymond Burke</v>
      </c>
      <c r="Q1153" s="11">
        <f>WEEKDAY('Consolidtaed Data'!$F6892)</f>
        <v>4</v>
      </c>
      <c r="R1153" s="9">
        <f>MONTH('Consolidtaed Data'!$F6892)</f>
        <v>6</v>
      </c>
      <c r="S1153" s="9" t="str">
        <f>TEXT(Table3[[#This Row],[Purchase Date]],"MMMM")</f>
        <v>March</v>
      </c>
      <c r="T1153" s="9">
        <f>YEAR('Consolidtaed Data'!$F6892)</f>
        <v>2021</v>
      </c>
    </row>
    <row r="1154" spans="1:20" x14ac:dyDescent="0.3">
      <c r="A1154" s="9" t="s">
        <v>2073</v>
      </c>
      <c r="B1154" s="9" t="s">
        <v>382</v>
      </c>
      <c r="C1154" s="9" t="s">
        <v>522</v>
      </c>
      <c r="D1154" s="9" t="s">
        <v>46</v>
      </c>
      <c r="E1154" s="9" t="s">
        <v>1195</v>
      </c>
      <c r="F1154" s="10">
        <v>43914</v>
      </c>
      <c r="G1154" s="10" t="str">
        <f>VLOOKUP(Table3[[#This Row],[Product ID]],[1]Products!$A:$G,2,0)</f>
        <v>Product 50</v>
      </c>
      <c r="H1154" s="22">
        <v>2</v>
      </c>
      <c r="I1154" s="9">
        <f>VLOOKUP('Consolidtaed Data'!$B7060,[1]Products!$A:$G,4,0)</f>
        <v>913</v>
      </c>
      <c r="J1154" s="9">
        <f>VLOOKUP('Consolidtaed Data'!$B7060,[1]Products!$A:$G,3,0)</f>
        <v>584</v>
      </c>
      <c r="K1154" s="9">
        <f>'Consolidtaed Data'!$J7060*'Consolidtaed Data'!$H7060</f>
        <v>1190</v>
      </c>
      <c r="L1154" s="9">
        <f>'Consolidtaed Data'!$I7060*'Consolidtaed Data'!$H7060</f>
        <v>1566</v>
      </c>
      <c r="M1154" s="9">
        <f>'Consolidtaed Data'!$L7060-'Consolidtaed Data'!$K7060</f>
        <v>3308</v>
      </c>
      <c r="N1154" s="9" t="str">
        <f>VLOOKUP('Consolidtaed Data'!$C7060,[1]Locations!$A:$O,2,0)</f>
        <v>Huntington Beach</v>
      </c>
      <c r="O1154" s="9" t="str">
        <f>VLOOKUP('Consolidtaed Data'!$D7060,'[1]Sales People'!$A:$B,2,0)</f>
        <v>Jimmy Young</v>
      </c>
      <c r="P1154" s="9" t="str">
        <f>VLOOKUP('Consolidtaed Data'!$E7060,[1]Customers!$A:$B,2,0)</f>
        <v>George Ellis</v>
      </c>
      <c r="Q1154" s="11">
        <f>WEEKDAY('Consolidtaed Data'!$F7060)</f>
        <v>2</v>
      </c>
      <c r="R1154" s="9">
        <f>MONTH('Consolidtaed Data'!$F7060)</f>
        <v>6</v>
      </c>
      <c r="S1154" s="9" t="str">
        <f>TEXT(Table3[[#This Row],[Purchase Date]],"MMMM")</f>
        <v>March</v>
      </c>
      <c r="T1154" s="9">
        <f>YEAR('Consolidtaed Data'!$F7060)</f>
        <v>2021</v>
      </c>
    </row>
    <row r="1155" spans="1:20" x14ac:dyDescent="0.3">
      <c r="A1155" s="9" t="s">
        <v>2075</v>
      </c>
      <c r="B1155" s="9" t="s">
        <v>240</v>
      </c>
      <c r="C1155" s="9" t="s">
        <v>42</v>
      </c>
      <c r="D1155" s="9" t="s">
        <v>113</v>
      </c>
      <c r="E1155" s="9" t="s">
        <v>180</v>
      </c>
      <c r="F1155" s="10">
        <v>43914</v>
      </c>
      <c r="G1155" s="10" t="str">
        <f>VLOOKUP(Table3[[#This Row],[Product ID]],[1]Products!$A:$G,2,0)</f>
        <v>Product 70</v>
      </c>
      <c r="H1155" s="22">
        <v>1</v>
      </c>
      <c r="I1155" s="9">
        <f>VLOOKUP('Consolidtaed Data'!$B7219,[1]Products!$A:$G,4,0)</f>
        <v>684</v>
      </c>
      <c r="J1155" s="9">
        <f>VLOOKUP('Consolidtaed Data'!$B7219,[1]Products!$A:$G,3,0)</f>
        <v>561</v>
      </c>
      <c r="K1155" s="9">
        <f>'Consolidtaed Data'!$J7219*'Consolidtaed Data'!$H7219</f>
        <v>416</v>
      </c>
      <c r="L1155" s="9">
        <f>'Consolidtaed Data'!$I7219*'Consolidtaed Data'!$H7219</f>
        <v>630</v>
      </c>
      <c r="M1155" s="9">
        <f>'Consolidtaed Data'!$L7219-'Consolidtaed Data'!$K7219</f>
        <v>46</v>
      </c>
      <c r="N1155" s="9" t="str">
        <f>VLOOKUP('Consolidtaed Data'!$C7219,[1]Locations!$A:$O,2,0)</f>
        <v>Rancho Cucamonga</v>
      </c>
      <c r="O1155" s="9" t="str">
        <f>VLOOKUP('Consolidtaed Data'!$D7219,'[1]Sales People'!$A:$B,2,0)</f>
        <v>Jeremy Mendoza</v>
      </c>
      <c r="P1155" s="9" t="str">
        <f>VLOOKUP('Consolidtaed Data'!$E7219,[1]Customers!$A:$B,2,0)</f>
        <v>Billy Gonzales</v>
      </c>
      <c r="Q1155" s="11">
        <f>WEEKDAY('Consolidtaed Data'!$F7219)</f>
        <v>6</v>
      </c>
      <c r="R1155" s="9">
        <f>MONTH('Consolidtaed Data'!$F7219)</f>
        <v>7</v>
      </c>
      <c r="S1155" s="9" t="str">
        <f>TEXT(Table3[[#This Row],[Purchase Date]],"MMMM")</f>
        <v>March</v>
      </c>
      <c r="T1155" s="9">
        <f>YEAR('Consolidtaed Data'!$F7219)</f>
        <v>2021</v>
      </c>
    </row>
    <row r="1156" spans="1:20" x14ac:dyDescent="0.3">
      <c r="A1156" s="9" t="s">
        <v>2076</v>
      </c>
      <c r="B1156" s="9" t="s">
        <v>382</v>
      </c>
      <c r="C1156" s="9" t="s">
        <v>104</v>
      </c>
      <c r="D1156" s="9" t="s">
        <v>193</v>
      </c>
      <c r="E1156" s="9" t="s">
        <v>784</v>
      </c>
      <c r="F1156" s="10">
        <v>43914</v>
      </c>
      <c r="G1156" s="10" t="str">
        <f>VLOOKUP(Table3[[#This Row],[Product ID]],[1]Products!$A:$G,2,0)</f>
        <v>Product 50</v>
      </c>
      <c r="H1156" s="22">
        <v>1</v>
      </c>
      <c r="I1156" s="9">
        <f>VLOOKUP('Consolidtaed Data'!$B7486,[1]Products!$A:$G,4,0)</f>
        <v>1467</v>
      </c>
      <c r="J1156" s="9">
        <f>VLOOKUP('Consolidtaed Data'!$B7486,[1]Products!$A:$G,3,0)</f>
        <v>807</v>
      </c>
      <c r="K1156" s="9">
        <f>'Consolidtaed Data'!$J7486*'Consolidtaed Data'!$H7486</f>
        <v>971</v>
      </c>
      <c r="L1156" s="9">
        <f>'Consolidtaed Data'!$I7486*'Consolidtaed Data'!$H7486</f>
        <v>1494</v>
      </c>
      <c r="M1156" s="9">
        <f>'Consolidtaed Data'!$L7486-'Consolidtaed Data'!$K7486</f>
        <v>374</v>
      </c>
      <c r="N1156" s="9" t="str">
        <f>VLOOKUP('Consolidtaed Data'!$C7486,[1]Locations!$A:$O,2,0)</f>
        <v>Sunnyvale</v>
      </c>
      <c r="O1156" s="9" t="str">
        <f>VLOOKUP('Consolidtaed Data'!$D7486,'[1]Sales People'!$A:$B,2,0)</f>
        <v>Scott Clark</v>
      </c>
      <c r="P1156" s="9" t="str">
        <f>VLOOKUP('Consolidtaed Data'!$E7486,[1]Customers!$A:$B,2,0)</f>
        <v>Walter Baker</v>
      </c>
      <c r="Q1156" s="11">
        <f>WEEKDAY('Consolidtaed Data'!$F7486)</f>
        <v>5</v>
      </c>
      <c r="R1156" s="9">
        <f>MONTH('Consolidtaed Data'!$F7486)</f>
        <v>7</v>
      </c>
      <c r="S1156" s="9" t="str">
        <f>TEXT(Table3[[#This Row],[Purchase Date]],"MMMM")</f>
        <v>March</v>
      </c>
      <c r="T1156" s="9">
        <f>YEAR('Consolidtaed Data'!$F7486)</f>
        <v>2021</v>
      </c>
    </row>
    <row r="1157" spans="1:20" x14ac:dyDescent="0.3">
      <c r="A1157" s="9" t="s">
        <v>2077</v>
      </c>
      <c r="B1157" s="9" t="s">
        <v>89</v>
      </c>
      <c r="C1157" s="9" t="s">
        <v>130</v>
      </c>
      <c r="D1157" s="9" t="s">
        <v>113</v>
      </c>
      <c r="E1157" s="9" t="s">
        <v>1015</v>
      </c>
      <c r="F1157" s="10">
        <v>43914</v>
      </c>
      <c r="G1157" s="10" t="str">
        <f>VLOOKUP(Table3[[#This Row],[Product ID]],[1]Products!$A:$G,2,0)</f>
        <v>Product 64</v>
      </c>
      <c r="H1157" s="22">
        <v>3</v>
      </c>
      <c r="I1157" s="9">
        <f>VLOOKUP('Consolidtaed Data'!$B8368,[1]Products!$A:$G,4,0)</f>
        <v>368</v>
      </c>
      <c r="J1157" s="9">
        <f>VLOOKUP('Consolidtaed Data'!$B8368,[1]Products!$A:$G,3,0)</f>
        <v>269</v>
      </c>
      <c r="K1157" s="9">
        <f>'Consolidtaed Data'!$J8368*'Consolidtaed Data'!$H8368</f>
        <v>420</v>
      </c>
      <c r="L1157" s="9">
        <f>'Consolidtaed Data'!$I8368*'Consolidtaed Data'!$H8368</f>
        <v>584</v>
      </c>
      <c r="M1157" s="9">
        <f>'Consolidtaed Data'!$L8368-'Consolidtaed Data'!$K8368</f>
        <v>174</v>
      </c>
      <c r="N1157" s="9" t="str">
        <f>VLOOKUP('Consolidtaed Data'!$C8368,[1]Locations!$A:$O,2,0)</f>
        <v>Temecula</v>
      </c>
      <c r="O1157" s="9" t="str">
        <f>VLOOKUP('Consolidtaed Data'!$D8368,'[1]Sales People'!$A:$B,2,0)</f>
        <v>John Reyes</v>
      </c>
      <c r="P1157" s="9" t="str">
        <f>VLOOKUP('Consolidtaed Data'!$E8368,[1]Customers!$A:$B,2,0)</f>
        <v>Joe Coleman</v>
      </c>
      <c r="Q1157" s="11">
        <f>WEEKDAY('Consolidtaed Data'!$F8368)</f>
        <v>3</v>
      </c>
      <c r="R1157" s="9">
        <f>MONTH('Consolidtaed Data'!$F8368)</f>
        <v>9</v>
      </c>
      <c r="S1157" s="9" t="str">
        <f>TEXT(Table3[[#This Row],[Purchase Date]],"MMMM")</f>
        <v>March</v>
      </c>
      <c r="T1157" s="9">
        <f>YEAR('Consolidtaed Data'!$F8368)</f>
        <v>2021</v>
      </c>
    </row>
    <row r="1158" spans="1:20" x14ac:dyDescent="0.3">
      <c r="A1158" s="9" t="s">
        <v>2078</v>
      </c>
      <c r="B1158" s="9" t="s">
        <v>373</v>
      </c>
      <c r="C1158" s="9" t="s">
        <v>186</v>
      </c>
      <c r="D1158" s="9" t="s">
        <v>87</v>
      </c>
      <c r="E1158" s="9" t="s">
        <v>934</v>
      </c>
      <c r="F1158" s="10">
        <v>43914</v>
      </c>
      <c r="G1158" s="10" t="str">
        <f>VLOOKUP(Table3[[#This Row],[Product ID]],[1]Products!$A:$G,2,0)</f>
        <v>Product 66</v>
      </c>
      <c r="H1158" s="22">
        <v>1</v>
      </c>
      <c r="I1158" s="9">
        <f>VLOOKUP('Consolidtaed Data'!$B8437,[1]Products!$A:$G,4,0)</f>
        <v>2257</v>
      </c>
      <c r="J1158" s="9">
        <f>VLOOKUP('Consolidtaed Data'!$B8437,[1]Products!$A:$G,3,0)</f>
        <v>1535</v>
      </c>
      <c r="K1158" s="9">
        <f>'Consolidtaed Data'!$J8437*'Consolidtaed Data'!$H8437</f>
        <v>648</v>
      </c>
      <c r="L1158" s="9">
        <f>'Consolidtaed Data'!$I8437*'Consolidtaed Data'!$H8437</f>
        <v>771</v>
      </c>
      <c r="M1158" s="9">
        <f>'Consolidtaed Data'!$L8437-'Consolidtaed Data'!$K8437</f>
        <v>348</v>
      </c>
      <c r="N1158" s="9" t="str">
        <f>VLOOKUP('Consolidtaed Data'!$C8437,[1]Locations!$A:$O,2,0)</f>
        <v>Santa Clarita</v>
      </c>
      <c r="O1158" s="9" t="str">
        <f>VLOOKUP('Consolidtaed Data'!$D8437,'[1]Sales People'!$A:$B,2,0)</f>
        <v>Martin Carr</v>
      </c>
      <c r="P1158" s="9" t="str">
        <f>VLOOKUP('Consolidtaed Data'!$E8437,[1]Customers!$A:$B,2,0)</f>
        <v>Shawn Wallace</v>
      </c>
      <c r="Q1158" s="11">
        <f>WEEKDAY('Consolidtaed Data'!$F8437)</f>
        <v>2</v>
      </c>
      <c r="R1158" s="9">
        <f>MONTH('Consolidtaed Data'!$F8437)</f>
        <v>10</v>
      </c>
      <c r="S1158" s="9" t="str">
        <f>TEXT(Table3[[#This Row],[Purchase Date]],"MMMM")</f>
        <v>March</v>
      </c>
      <c r="T1158" s="9">
        <f>YEAR('Consolidtaed Data'!$F8437)</f>
        <v>2021</v>
      </c>
    </row>
    <row r="1159" spans="1:20" x14ac:dyDescent="0.3">
      <c r="A1159" s="9" t="s">
        <v>2079</v>
      </c>
      <c r="B1159" s="9" t="s">
        <v>41</v>
      </c>
      <c r="C1159" s="9" t="s">
        <v>90</v>
      </c>
      <c r="D1159" s="9" t="s">
        <v>35</v>
      </c>
      <c r="E1159" s="9" t="s">
        <v>706</v>
      </c>
      <c r="F1159" s="10">
        <v>43914</v>
      </c>
      <c r="G1159" s="10" t="str">
        <f>VLOOKUP(Table3[[#This Row],[Product ID]],[1]Products!$A:$G,2,0)</f>
        <v>Product 11</v>
      </c>
      <c r="H1159" s="22">
        <v>2</v>
      </c>
      <c r="I1159" s="9">
        <f>VLOOKUP('Consolidtaed Data'!$B8482,[1]Products!$A:$G,4,0)</f>
        <v>1967</v>
      </c>
      <c r="J1159" s="9">
        <f>VLOOKUP('Consolidtaed Data'!$B8482,[1]Products!$A:$G,3,0)</f>
        <v>1397</v>
      </c>
      <c r="K1159" s="9">
        <f>'Consolidtaed Data'!$J8482*'Consolidtaed Data'!$H8482</f>
        <v>1200</v>
      </c>
      <c r="L1159" s="9">
        <f>'Consolidtaed Data'!$I8482*'Consolidtaed Data'!$H8482</f>
        <v>2182</v>
      </c>
      <c r="M1159" s="9">
        <f>'Consolidtaed Data'!$L8482-'Consolidtaed Data'!$K8482</f>
        <v>855</v>
      </c>
      <c r="N1159" s="9" t="str">
        <f>VLOOKUP('Consolidtaed Data'!$C8482,[1]Locations!$A:$O,2,0)</f>
        <v>Oakland</v>
      </c>
      <c r="O1159" s="9" t="str">
        <f>VLOOKUP('Consolidtaed Data'!$D8482,'[1]Sales People'!$A:$B,2,0)</f>
        <v>Eugene Holmes</v>
      </c>
      <c r="P1159" s="9" t="str">
        <f>VLOOKUP('Consolidtaed Data'!$E8482,[1]Customers!$A:$B,2,0)</f>
        <v>Michael Mills</v>
      </c>
      <c r="Q1159" s="11">
        <f>WEEKDAY('Consolidtaed Data'!$F8482)</f>
        <v>4</v>
      </c>
      <c r="R1159" s="9">
        <f>MONTH('Consolidtaed Data'!$F8482)</f>
        <v>10</v>
      </c>
      <c r="S1159" s="9" t="str">
        <f>TEXT(Table3[[#This Row],[Purchase Date]],"MMMM")</f>
        <v>March</v>
      </c>
      <c r="T1159" s="9">
        <f>YEAR('Consolidtaed Data'!$F8482)</f>
        <v>2021</v>
      </c>
    </row>
    <row r="1160" spans="1:20" x14ac:dyDescent="0.3">
      <c r="A1160" s="9" t="s">
        <v>2080</v>
      </c>
      <c r="B1160" s="9" t="s">
        <v>322</v>
      </c>
      <c r="C1160" s="9" t="s">
        <v>564</v>
      </c>
      <c r="D1160" s="9" t="s">
        <v>31</v>
      </c>
      <c r="E1160" s="9" t="s">
        <v>683</v>
      </c>
      <c r="F1160" s="10">
        <v>43914</v>
      </c>
      <c r="G1160" s="10" t="str">
        <f>VLOOKUP(Table3[[#This Row],[Product ID]],[1]Products!$A:$G,2,0)</f>
        <v>Product 43</v>
      </c>
      <c r="H1160" s="22">
        <v>1</v>
      </c>
      <c r="I1160" s="9">
        <f>VLOOKUP('Consolidtaed Data'!$B8810,[1]Products!$A:$G,4,0)</f>
        <v>1587</v>
      </c>
      <c r="J1160" s="9">
        <f>VLOOKUP('Consolidtaed Data'!$B8810,[1]Products!$A:$G,3,0)</f>
        <v>1301</v>
      </c>
      <c r="K1160" s="9">
        <f>'Consolidtaed Data'!$J8810*'Consolidtaed Data'!$H8810</f>
        <v>588</v>
      </c>
      <c r="L1160" s="9">
        <f>'Consolidtaed Data'!$I8810*'Consolidtaed Data'!$H8810</f>
        <v>736</v>
      </c>
      <c r="M1160" s="9">
        <f>'Consolidtaed Data'!$L8810-'Consolidtaed Data'!$K8810</f>
        <v>412</v>
      </c>
      <c r="N1160" s="9" t="str">
        <f>VLOOKUP('Consolidtaed Data'!$C8810,[1]Locations!$A:$O,2,0)</f>
        <v>Rialto</v>
      </c>
      <c r="O1160" s="9" t="str">
        <f>VLOOKUP('Consolidtaed Data'!$D8810,'[1]Sales People'!$A:$B,2,0)</f>
        <v>Christopher Tucker</v>
      </c>
      <c r="P1160" s="9" t="str">
        <f>VLOOKUP('Consolidtaed Data'!$E8810,[1]Customers!$A:$B,2,0)</f>
        <v>Sean Andrews</v>
      </c>
      <c r="Q1160" s="11">
        <f>WEEKDAY('Consolidtaed Data'!$F8810)</f>
        <v>1</v>
      </c>
      <c r="R1160" s="9">
        <f>MONTH('Consolidtaed Data'!$F8810)</f>
        <v>10</v>
      </c>
      <c r="S1160" s="9" t="str">
        <f>TEXT(Table3[[#This Row],[Purchase Date]],"MMMM")</f>
        <v>March</v>
      </c>
      <c r="T1160" s="9">
        <f>YEAR('Consolidtaed Data'!$F8810)</f>
        <v>2021</v>
      </c>
    </row>
    <row r="1161" spans="1:20" x14ac:dyDescent="0.3">
      <c r="A1161" s="9" t="s">
        <v>2081</v>
      </c>
      <c r="B1161" s="9" t="s">
        <v>209</v>
      </c>
      <c r="C1161" s="9" t="s">
        <v>289</v>
      </c>
      <c r="D1161" s="9" t="s">
        <v>149</v>
      </c>
      <c r="E1161" s="9" t="s">
        <v>2066</v>
      </c>
      <c r="F1161" s="10">
        <v>43914</v>
      </c>
      <c r="G1161" s="10" t="str">
        <f>VLOOKUP(Table3[[#This Row],[Product ID]],[1]Products!$A:$G,2,0)</f>
        <v>Product 86</v>
      </c>
      <c r="H1161" s="22">
        <v>3</v>
      </c>
      <c r="I1161" s="9">
        <f>VLOOKUP('Consolidtaed Data'!$B9322,[1]Products!$A:$G,4,0)</f>
        <v>1972</v>
      </c>
      <c r="J1161" s="9">
        <f>VLOOKUP('Consolidtaed Data'!$B9322,[1]Products!$A:$G,3,0)</f>
        <v>1321</v>
      </c>
      <c r="K1161" s="9">
        <f>'Consolidtaed Data'!$J9322*'Consolidtaed Data'!$H9322</f>
        <v>270</v>
      </c>
      <c r="L1161" s="9">
        <f>'Consolidtaed Data'!$I9322*'Consolidtaed Data'!$H9322</f>
        <v>336</v>
      </c>
      <c r="M1161" s="9">
        <f>'Consolidtaed Data'!$L9322-'Consolidtaed Data'!$K9322</f>
        <v>1888</v>
      </c>
      <c r="N1161" s="9" t="str">
        <f>VLOOKUP('Consolidtaed Data'!$C9322,[1]Locations!$A:$O,2,0)</f>
        <v>Fairfield</v>
      </c>
      <c r="O1161" s="9" t="str">
        <f>VLOOKUP('Consolidtaed Data'!$D9322,'[1]Sales People'!$A:$B,2,0)</f>
        <v>Jerry Perry</v>
      </c>
      <c r="P1161" s="9" t="str">
        <f>VLOOKUP('Consolidtaed Data'!$E9322,[1]Customers!$A:$B,2,0)</f>
        <v>Roy Shaw</v>
      </c>
      <c r="Q1161" s="11">
        <f>WEEKDAY('Consolidtaed Data'!$F9322)</f>
        <v>2</v>
      </c>
      <c r="R1161" s="9">
        <f>MONTH('Consolidtaed Data'!$F9322)</f>
        <v>12</v>
      </c>
      <c r="S1161" s="9" t="str">
        <f>TEXT(Table3[[#This Row],[Purchase Date]],"MMMM")</f>
        <v>March</v>
      </c>
      <c r="T1161" s="9">
        <f>YEAR('Consolidtaed Data'!$F9322)</f>
        <v>2021</v>
      </c>
    </row>
    <row r="1162" spans="1:20" x14ac:dyDescent="0.3">
      <c r="A1162" s="9" t="s">
        <v>2082</v>
      </c>
      <c r="B1162" s="9" t="s">
        <v>477</v>
      </c>
      <c r="C1162" s="9" t="s">
        <v>165</v>
      </c>
      <c r="D1162" s="9" t="s">
        <v>13</v>
      </c>
      <c r="E1162" s="9" t="s">
        <v>337</v>
      </c>
      <c r="F1162" s="10">
        <v>43914</v>
      </c>
      <c r="G1162" s="10" t="str">
        <f>VLOOKUP(Table3[[#This Row],[Product ID]],[1]Products!$A:$G,2,0)</f>
        <v>Product 46</v>
      </c>
      <c r="H1162" s="22">
        <v>2</v>
      </c>
      <c r="I1162" s="9">
        <f>VLOOKUP('Consolidtaed Data'!$B9418,[1]Products!$A:$G,4,0)</f>
        <v>637</v>
      </c>
      <c r="J1162" s="9">
        <f>VLOOKUP('Consolidtaed Data'!$B9418,[1]Products!$A:$G,3,0)</f>
        <v>389</v>
      </c>
      <c r="K1162" s="9">
        <f>'Consolidtaed Data'!$J9418*'Consolidtaed Data'!$H9418</f>
        <v>2468</v>
      </c>
      <c r="L1162" s="9">
        <f>'Consolidtaed Data'!$I9418*'Consolidtaed Data'!$H9418</f>
        <v>3164</v>
      </c>
      <c r="M1162" s="9">
        <f>'Consolidtaed Data'!$L9418-'Consolidtaed Data'!$K9418</f>
        <v>13</v>
      </c>
      <c r="N1162" s="9" t="str">
        <f>VLOOKUP('Consolidtaed Data'!$C9418,[1]Locations!$A:$O,2,0)</f>
        <v>West Covina</v>
      </c>
      <c r="O1162" s="9" t="str">
        <f>VLOOKUP('Consolidtaed Data'!$D9418,'[1]Sales People'!$A:$B,2,0)</f>
        <v>Howard Sims</v>
      </c>
      <c r="P1162" s="9" t="str">
        <f>VLOOKUP('Consolidtaed Data'!$E9418,[1]Customers!$A:$B,2,0)</f>
        <v>Daniel Barnes</v>
      </c>
      <c r="Q1162" s="11">
        <f>WEEKDAY('Consolidtaed Data'!$F9418)</f>
        <v>1</v>
      </c>
      <c r="R1162" s="9">
        <f>MONTH('Consolidtaed Data'!$F9418)</f>
        <v>12</v>
      </c>
      <c r="S1162" s="9" t="str">
        <f>TEXT(Table3[[#This Row],[Purchase Date]],"MMMM")</f>
        <v>March</v>
      </c>
      <c r="T1162" s="9">
        <f>YEAR('Consolidtaed Data'!$F9418)</f>
        <v>2021</v>
      </c>
    </row>
    <row r="1163" spans="1:20" x14ac:dyDescent="0.3">
      <c r="A1163" s="9" t="s">
        <v>2083</v>
      </c>
      <c r="B1163" s="9" t="s">
        <v>136</v>
      </c>
      <c r="C1163" s="9" t="s">
        <v>55</v>
      </c>
      <c r="D1163" s="9" t="s">
        <v>131</v>
      </c>
      <c r="E1163" s="9" t="s">
        <v>613</v>
      </c>
      <c r="F1163" s="10">
        <v>43915</v>
      </c>
      <c r="G1163" s="10" t="str">
        <f>VLOOKUP(Table3[[#This Row],[Product ID]],[1]Products!$A:$G,2,0)</f>
        <v>Product 2</v>
      </c>
      <c r="H1163" s="22">
        <v>4</v>
      </c>
      <c r="I1163" s="9">
        <f>VLOOKUP('Consolidtaed Data'!$B5743,[1]Products!$A:$G,4,0)</f>
        <v>2495</v>
      </c>
      <c r="J1163" s="9">
        <f>VLOOKUP('Consolidtaed Data'!$B5743,[1]Products!$A:$G,3,0)</f>
        <v>1896</v>
      </c>
      <c r="K1163" s="9">
        <f>'Consolidtaed Data'!$J5743*'Consolidtaed Data'!$H5743</f>
        <v>2216</v>
      </c>
      <c r="L1163" s="9">
        <f>'Consolidtaed Data'!$I5743*'Consolidtaed Data'!$H5743</f>
        <v>2702</v>
      </c>
      <c r="M1163" s="9">
        <f>'Consolidtaed Data'!$L5743-'Consolidtaed Data'!$K5743</f>
        <v>952</v>
      </c>
      <c r="N1163" s="9" t="str">
        <f>VLOOKUP('Consolidtaed Data'!$C5743,[1]Locations!$A:$O,2,0)</f>
        <v>Norwalk</v>
      </c>
      <c r="O1163" s="9" t="str">
        <f>VLOOKUP('Consolidtaed Data'!$D5743,'[1]Sales People'!$A:$B,2,0)</f>
        <v>Joshua Taylor</v>
      </c>
      <c r="P1163" s="9" t="str">
        <f>VLOOKUP('Consolidtaed Data'!$E5743,[1]Customers!$A:$B,2,0)</f>
        <v>Peter Wells</v>
      </c>
      <c r="Q1163" s="11">
        <f>WEEKDAY('Consolidtaed Data'!$F5743)</f>
        <v>1</v>
      </c>
      <c r="R1163" s="9">
        <f>MONTH('Consolidtaed Data'!$F5743)</f>
        <v>2</v>
      </c>
      <c r="S1163" s="9" t="str">
        <f>TEXT(Table3[[#This Row],[Purchase Date]],"MMMM")</f>
        <v>March</v>
      </c>
      <c r="T1163" s="9">
        <f>YEAR('Consolidtaed Data'!$F5743)</f>
        <v>2021</v>
      </c>
    </row>
    <row r="1164" spans="1:20" x14ac:dyDescent="0.3">
      <c r="A1164" s="9" t="s">
        <v>2084</v>
      </c>
      <c r="B1164" s="9" t="s">
        <v>38</v>
      </c>
      <c r="C1164" s="9" t="s">
        <v>564</v>
      </c>
      <c r="D1164" s="9" t="s">
        <v>161</v>
      </c>
      <c r="E1164" s="9" t="s">
        <v>2118</v>
      </c>
      <c r="F1164" s="10">
        <v>43915</v>
      </c>
      <c r="G1164" s="10" t="str">
        <f>VLOOKUP(Table3[[#This Row],[Product ID]],[1]Products!$A:$G,2,0)</f>
        <v>Product 25</v>
      </c>
      <c r="H1164" s="22">
        <v>1</v>
      </c>
      <c r="I1164" s="9">
        <f>VLOOKUP('Consolidtaed Data'!$B6267,[1]Products!$A:$G,4,0)</f>
        <v>951</v>
      </c>
      <c r="J1164" s="9">
        <f>VLOOKUP('Consolidtaed Data'!$B6267,[1]Products!$A:$G,3,0)</f>
        <v>504</v>
      </c>
      <c r="K1164" s="9">
        <f>'Consolidtaed Data'!$J6267*'Consolidtaed Data'!$H6267</f>
        <v>1942</v>
      </c>
      <c r="L1164" s="9">
        <f>'Consolidtaed Data'!$I6267*'Consolidtaed Data'!$H6267</f>
        <v>2988</v>
      </c>
      <c r="M1164" s="9">
        <f>'Consolidtaed Data'!$L6267-'Consolidtaed Data'!$K6267</f>
        <v>348</v>
      </c>
      <c r="N1164" s="9" t="str">
        <f>VLOOKUP('Consolidtaed Data'!$C6267,[1]Locations!$A:$O,2,0)</f>
        <v>Ontario</v>
      </c>
      <c r="O1164" s="9" t="str">
        <f>VLOOKUP('Consolidtaed Data'!$D6267,'[1]Sales People'!$A:$B,2,0)</f>
        <v>Kenneth Fields</v>
      </c>
      <c r="P1164" s="9" t="str">
        <f>VLOOKUP('Consolidtaed Data'!$E6267,[1]Customers!$A:$B,2,0)</f>
        <v>Daniel Barnes</v>
      </c>
      <c r="Q1164" s="11">
        <f>WEEKDAY('Consolidtaed Data'!$F6267)</f>
        <v>3</v>
      </c>
      <c r="R1164" s="9">
        <f>MONTH('Consolidtaed Data'!$F6267)</f>
        <v>4</v>
      </c>
      <c r="S1164" s="9" t="str">
        <f>TEXT(Table3[[#This Row],[Purchase Date]],"MMMM")</f>
        <v>March</v>
      </c>
      <c r="T1164" s="9">
        <f>YEAR('Consolidtaed Data'!$F6267)</f>
        <v>2021</v>
      </c>
    </row>
    <row r="1165" spans="1:20" x14ac:dyDescent="0.3">
      <c r="A1165" s="9" t="s">
        <v>2085</v>
      </c>
      <c r="B1165" s="9" t="s">
        <v>360</v>
      </c>
      <c r="C1165" s="9" t="s">
        <v>196</v>
      </c>
      <c r="D1165" s="9" t="s">
        <v>161</v>
      </c>
      <c r="E1165" s="9" t="s">
        <v>2838</v>
      </c>
      <c r="F1165" s="10">
        <v>43915</v>
      </c>
      <c r="G1165" s="10" t="str">
        <f>VLOOKUP(Table3[[#This Row],[Product ID]],[1]Products!$A:$G,2,0)</f>
        <v>Product 59</v>
      </c>
      <c r="H1165" s="22">
        <v>1</v>
      </c>
      <c r="I1165" s="9">
        <f>VLOOKUP('Consolidtaed Data'!$B6395,[1]Products!$A:$G,4,0)</f>
        <v>2091</v>
      </c>
      <c r="J1165" s="9">
        <f>VLOOKUP('Consolidtaed Data'!$B6395,[1]Products!$A:$G,3,0)</f>
        <v>1485</v>
      </c>
      <c r="K1165" s="9">
        <f>'Consolidtaed Data'!$J6395*'Consolidtaed Data'!$H6395</f>
        <v>7152</v>
      </c>
      <c r="L1165" s="9">
        <f>'Consolidtaed Data'!$I6395*'Consolidtaed Data'!$H6395</f>
        <v>9412</v>
      </c>
      <c r="M1165" s="9">
        <f>'Consolidtaed Data'!$L6395-'Consolidtaed Data'!$K6395</f>
        <v>895</v>
      </c>
      <c r="N1165" s="9" t="str">
        <f>VLOOKUP('Consolidtaed Data'!$C6395,[1]Locations!$A:$O,2,0)</f>
        <v>Inglewood</v>
      </c>
      <c r="O1165" s="9" t="str">
        <f>VLOOKUP('Consolidtaed Data'!$D6395,'[1]Sales People'!$A:$B,2,0)</f>
        <v>Joe Sims</v>
      </c>
      <c r="P1165" s="9" t="str">
        <f>VLOOKUP('Consolidtaed Data'!$E6395,[1]Customers!$A:$B,2,0)</f>
        <v>Philip Foster</v>
      </c>
      <c r="Q1165" s="11">
        <f>WEEKDAY('Consolidtaed Data'!$F6395)</f>
        <v>6</v>
      </c>
      <c r="R1165" s="9">
        <f>MONTH('Consolidtaed Data'!$F6395)</f>
        <v>4</v>
      </c>
      <c r="S1165" s="9" t="str">
        <f>TEXT(Table3[[#This Row],[Purchase Date]],"MMMM")</f>
        <v>March</v>
      </c>
      <c r="T1165" s="9">
        <f>YEAR('Consolidtaed Data'!$F6395)</f>
        <v>2021</v>
      </c>
    </row>
    <row r="1166" spans="1:20" x14ac:dyDescent="0.3">
      <c r="A1166" s="9" t="s">
        <v>2086</v>
      </c>
      <c r="B1166" s="9" t="s">
        <v>168</v>
      </c>
      <c r="C1166" s="9" t="s">
        <v>423</v>
      </c>
      <c r="D1166" s="9" t="s">
        <v>73</v>
      </c>
      <c r="E1166" s="9" t="s">
        <v>544</v>
      </c>
      <c r="F1166" s="10">
        <v>43915</v>
      </c>
      <c r="G1166" s="10" t="str">
        <f>VLOOKUP(Table3[[#This Row],[Product ID]],[1]Products!$A:$G,2,0)</f>
        <v>Product 26</v>
      </c>
      <c r="H1166" s="22">
        <v>1</v>
      </c>
      <c r="I1166" s="9">
        <f>VLOOKUP('Consolidtaed Data'!$B7530,[1]Products!$A:$G,4,0)</f>
        <v>2005</v>
      </c>
      <c r="J1166" s="9">
        <f>VLOOKUP('Consolidtaed Data'!$B7530,[1]Products!$A:$G,3,0)</f>
        <v>1223</v>
      </c>
      <c r="K1166" s="9">
        <f>'Consolidtaed Data'!$J7530*'Consolidtaed Data'!$H7530</f>
        <v>2886</v>
      </c>
      <c r="L1166" s="9">
        <f>'Consolidtaed Data'!$I7530*'Consolidtaed Data'!$H7530</f>
        <v>4242</v>
      </c>
      <c r="M1166" s="9">
        <f>'Consolidtaed Data'!$L7530-'Consolidtaed Data'!$K7530</f>
        <v>364</v>
      </c>
      <c r="N1166" s="9" t="str">
        <f>VLOOKUP('Consolidtaed Data'!$C7530,[1]Locations!$A:$O,2,0)</f>
        <v>Bakersfield</v>
      </c>
      <c r="O1166" s="9" t="str">
        <f>VLOOKUP('Consolidtaed Data'!$D7530,'[1]Sales People'!$A:$B,2,0)</f>
        <v>Robert Reed</v>
      </c>
      <c r="P1166" s="9" t="str">
        <f>VLOOKUP('Consolidtaed Data'!$E7530,[1]Customers!$A:$B,2,0)</f>
        <v>Sean Kelly</v>
      </c>
      <c r="Q1166" s="11">
        <f>WEEKDAY('Consolidtaed Data'!$F7530)</f>
        <v>2</v>
      </c>
      <c r="R1166" s="9">
        <f>MONTH('Consolidtaed Data'!$F7530)</f>
        <v>7</v>
      </c>
      <c r="S1166" s="9" t="str">
        <f>TEXT(Table3[[#This Row],[Purchase Date]],"MMMM")</f>
        <v>March</v>
      </c>
      <c r="T1166" s="9">
        <f>YEAR('Consolidtaed Data'!$F7530)</f>
        <v>2021</v>
      </c>
    </row>
    <row r="1167" spans="1:20" x14ac:dyDescent="0.3">
      <c r="A1167" s="9" t="s">
        <v>2087</v>
      </c>
      <c r="B1167" s="9" t="s">
        <v>156</v>
      </c>
      <c r="C1167" s="9" t="s">
        <v>140</v>
      </c>
      <c r="D1167" s="9" t="s">
        <v>100</v>
      </c>
      <c r="E1167" s="9" t="s">
        <v>3607</v>
      </c>
      <c r="F1167" s="10">
        <v>43915</v>
      </c>
      <c r="G1167" s="10" t="str">
        <f>VLOOKUP(Table3[[#This Row],[Product ID]],[1]Products!$A:$G,2,0)</f>
        <v>Product 21</v>
      </c>
      <c r="H1167" s="22">
        <v>1</v>
      </c>
      <c r="I1167" s="9">
        <f>VLOOKUP('Consolidtaed Data'!$B8273,[1]Products!$A:$G,4,0)</f>
        <v>2241</v>
      </c>
      <c r="J1167" s="9">
        <f>VLOOKUP('Consolidtaed Data'!$B8273,[1]Products!$A:$G,3,0)</f>
        <v>1367</v>
      </c>
      <c r="K1167" s="9">
        <f>'Consolidtaed Data'!$J8273*'Consolidtaed Data'!$H8273</f>
        <v>3660</v>
      </c>
      <c r="L1167" s="9">
        <f>'Consolidtaed Data'!$I8273*'Consolidtaed Data'!$H8273</f>
        <v>5013</v>
      </c>
      <c r="M1167" s="9">
        <f>'Consolidtaed Data'!$L8273-'Consolidtaed Data'!$K8273</f>
        <v>184</v>
      </c>
      <c r="N1167" s="9" t="str">
        <f>VLOOKUP('Consolidtaed Data'!$C8273,[1]Locations!$A:$O,2,0)</f>
        <v>Riverside</v>
      </c>
      <c r="O1167" s="9" t="str">
        <f>VLOOKUP('Consolidtaed Data'!$D8273,'[1]Sales People'!$A:$B,2,0)</f>
        <v>Justin Lynch</v>
      </c>
      <c r="P1167" s="9" t="str">
        <f>VLOOKUP('Consolidtaed Data'!$E8273,[1]Customers!$A:$B,2,0)</f>
        <v>Nicholas Hamilton</v>
      </c>
      <c r="Q1167" s="11">
        <f>WEEKDAY('Consolidtaed Data'!$F8273)</f>
        <v>3</v>
      </c>
      <c r="R1167" s="9">
        <f>MONTH('Consolidtaed Data'!$F8273)</f>
        <v>9</v>
      </c>
      <c r="S1167" s="9" t="str">
        <f>TEXT(Table3[[#This Row],[Purchase Date]],"MMMM")</f>
        <v>March</v>
      </c>
      <c r="T1167" s="9">
        <f>YEAR('Consolidtaed Data'!$F8273)</f>
        <v>2021</v>
      </c>
    </row>
    <row r="1168" spans="1:20" x14ac:dyDescent="0.3">
      <c r="A1168" s="9" t="s">
        <v>2089</v>
      </c>
      <c r="B1168" s="9" t="s">
        <v>529</v>
      </c>
      <c r="C1168" s="9" t="s">
        <v>169</v>
      </c>
      <c r="D1168" s="9" t="s">
        <v>100</v>
      </c>
      <c r="E1168" s="9" t="s">
        <v>761</v>
      </c>
      <c r="F1168" s="10">
        <v>43915</v>
      </c>
      <c r="G1168" s="10" t="str">
        <f>VLOOKUP(Table3[[#This Row],[Product ID]],[1]Products!$A:$G,2,0)</f>
        <v>Product 56</v>
      </c>
      <c r="H1168" s="22">
        <v>2</v>
      </c>
      <c r="I1168" s="9">
        <f>VLOOKUP('Consolidtaed Data'!$B8486,[1]Products!$A:$G,4,0)</f>
        <v>596</v>
      </c>
      <c r="J1168" s="9">
        <f>VLOOKUP('Consolidtaed Data'!$B8486,[1]Products!$A:$G,3,0)</f>
        <v>358</v>
      </c>
      <c r="K1168" s="9">
        <f>'Consolidtaed Data'!$J8486*'Consolidtaed Data'!$H8486</f>
        <v>1473</v>
      </c>
      <c r="L1168" s="9">
        <f>'Consolidtaed Data'!$I8486*'Consolidtaed Data'!$H8486</f>
        <v>2497</v>
      </c>
      <c r="M1168" s="9">
        <f>'Consolidtaed Data'!$L8486-'Consolidtaed Data'!$K8486</f>
        <v>1788</v>
      </c>
      <c r="N1168" s="9" t="str">
        <f>VLOOKUP('Consolidtaed Data'!$C8486,[1]Locations!$A:$O,2,0)</f>
        <v>Santa Ana</v>
      </c>
      <c r="O1168" s="9" t="str">
        <f>VLOOKUP('Consolidtaed Data'!$D8486,'[1]Sales People'!$A:$B,2,0)</f>
        <v>Larry Marshall</v>
      </c>
      <c r="P1168" s="9" t="str">
        <f>VLOOKUP('Consolidtaed Data'!$E8486,[1]Customers!$A:$B,2,0)</f>
        <v>Carlos Hunt</v>
      </c>
      <c r="Q1168" s="11">
        <f>WEEKDAY('Consolidtaed Data'!$F8486)</f>
        <v>5</v>
      </c>
      <c r="R1168" s="9">
        <f>MONTH('Consolidtaed Data'!$F8486)</f>
        <v>10</v>
      </c>
      <c r="S1168" s="9" t="str">
        <f>TEXT(Table3[[#This Row],[Purchase Date]],"MMMM")</f>
        <v>March</v>
      </c>
      <c r="T1168" s="9">
        <f>YEAR('Consolidtaed Data'!$F8486)</f>
        <v>2021</v>
      </c>
    </row>
    <row r="1169" spans="1:20" x14ac:dyDescent="0.3">
      <c r="A1169" s="9" t="s">
        <v>2090</v>
      </c>
      <c r="B1169" s="9" t="s">
        <v>172</v>
      </c>
      <c r="C1169" s="9" t="s">
        <v>421</v>
      </c>
      <c r="D1169" s="9" t="s">
        <v>241</v>
      </c>
      <c r="E1169" s="9" t="s">
        <v>627</v>
      </c>
      <c r="F1169" s="10">
        <v>43915</v>
      </c>
      <c r="G1169" s="10" t="str">
        <f>VLOOKUP(Table3[[#This Row],[Product ID]],[1]Products!$A:$G,2,0)</f>
        <v>Product 4</v>
      </c>
      <c r="H1169" s="22">
        <v>4</v>
      </c>
      <c r="I1169" s="9">
        <f>VLOOKUP('Consolidtaed Data'!$B8796,[1]Products!$A:$G,4,0)</f>
        <v>1119</v>
      </c>
      <c r="J1169" s="9">
        <f>VLOOKUP('Consolidtaed Data'!$B8796,[1]Products!$A:$G,3,0)</f>
        <v>683</v>
      </c>
      <c r="K1169" s="9">
        <f>'Consolidtaed Data'!$J8796*'Consolidtaed Data'!$H8796</f>
        <v>420</v>
      </c>
      <c r="L1169" s="9">
        <f>'Consolidtaed Data'!$I8796*'Consolidtaed Data'!$H8796</f>
        <v>584</v>
      </c>
      <c r="M1169" s="9">
        <f>'Consolidtaed Data'!$L8796-'Consolidtaed Data'!$K8796</f>
        <v>689</v>
      </c>
      <c r="N1169" s="9" t="str">
        <f>VLOOKUP('Consolidtaed Data'!$C8796,[1]Locations!$A:$O,2,0)</f>
        <v>Santa Clarita</v>
      </c>
      <c r="O1169" s="9" t="str">
        <f>VLOOKUP('Consolidtaed Data'!$D8796,'[1]Sales People'!$A:$B,2,0)</f>
        <v>Sean Miller</v>
      </c>
      <c r="P1169" s="9" t="str">
        <f>VLOOKUP('Consolidtaed Data'!$E8796,[1]Customers!$A:$B,2,0)</f>
        <v>Christopher Nguyen</v>
      </c>
      <c r="Q1169" s="11">
        <f>WEEKDAY('Consolidtaed Data'!$F8796)</f>
        <v>7</v>
      </c>
      <c r="R1169" s="9">
        <f>MONTH('Consolidtaed Data'!$F8796)</f>
        <v>10</v>
      </c>
      <c r="S1169" s="9" t="str">
        <f>TEXT(Table3[[#This Row],[Purchase Date]],"MMMM")</f>
        <v>March</v>
      </c>
      <c r="T1169" s="9">
        <f>YEAR('Consolidtaed Data'!$F8796)</f>
        <v>2021</v>
      </c>
    </row>
    <row r="1170" spans="1:20" x14ac:dyDescent="0.3">
      <c r="A1170" s="9" t="s">
        <v>2091</v>
      </c>
      <c r="B1170" s="9" t="s">
        <v>490</v>
      </c>
      <c r="C1170" s="9" t="s">
        <v>412</v>
      </c>
      <c r="D1170" s="9" t="s">
        <v>220</v>
      </c>
      <c r="E1170" s="9" t="s">
        <v>2315</v>
      </c>
      <c r="F1170" s="10">
        <v>43916</v>
      </c>
      <c r="G1170" s="10" t="str">
        <f>VLOOKUP(Table3[[#This Row],[Product ID]],[1]Products!$A:$G,2,0)</f>
        <v>Product 79</v>
      </c>
      <c r="H1170" s="22">
        <v>1</v>
      </c>
      <c r="I1170" s="9">
        <f>VLOOKUP('Consolidtaed Data'!$B5030,[1]Products!$A:$G,4,0)</f>
        <v>530</v>
      </c>
      <c r="J1170" s="9">
        <f>VLOOKUP('Consolidtaed Data'!$B5030,[1]Products!$A:$G,3,0)</f>
        <v>424</v>
      </c>
      <c r="K1170" s="9">
        <f>'Consolidtaed Data'!$J5030*'Consolidtaed Data'!$H5030</f>
        <v>1473</v>
      </c>
      <c r="L1170" s="9">
        <f>'Consolidtaed Data'!$I5030*'Consolidtaed Data'!$H5030</f>
        <v>2497</v>
      </c>
      <c r="M1170" s="9">
        <f>'Consolidtaed Data'!$L5030-'Consolidtaed Data'!$K5030</f>
        <v>742</v>
      </c>
      <c r="N1170" s="9" t="str">
        <f>VLOOKUP('Consolidtaed Data'!$C5030,[1]Locations!$A:$O,2,0)</f>
        <v>Daly City</v>
      </c>
      <c r="O1170" s="9" t="str">
        <f>VLOOKUP('Consolidtaed Data'!$D5030,'[1]Sales People'!$A:$B,2,0)</f>
        <v>Ernest Wheeler</v>
      </c>
      <c r="P1170" s="9" t="str">
        <f>VLOOKUP('Consolidtaed Data'!$E5030,[1]Customers!$A:$B,2,0)</f>
        <v>Todd Watson</v>
      </c>
      <c r="Q1170" s="11">
        <f>WEEKDAY('Consolidtaed Data'!$F5030)</f>
        <v>3</v>
      </c>
      <c r="R1170" s="9">
        <f>MONTH('Consolidtaed Data'!$F5030)</f>
        <v>1</v>
      </c>
      <c r="S1170" s="9" t="str">
        <f>TEXT(Table3[[#This Row],[Purchase Date]],"MMMM")</f>
        <v>March</v>
      </c>
      <c r="T1170" s="9">
        <f>YEAR('Consolidtaed Data'!$F5030)</f>
        <v>2021</v>
      </c>
    </row>
    <row r="1171" spans="1:20" x14ac:dyDescent="0.3">
      <c r="A1171" s="9" t="s">
        <v>2092</v>
      </c>
      <c r="B1171" s="9" t="s">
        <v>318</v>
      </c>
      <c r="C1171" s="9" t="s">
        <v>86</v>
      </c>
      <c r="D1171" s="9" t="s">
        <v>161</v>
      </c>
      <c r="E1171" s="9" t="s">
        <v>593</v>
      </c>
      <c r="F1171" s="10">
        <v>43916</v>
      </c>
      <c r="G1171" s="10" t="str">
        <f>VLOOKUP(Table3[[#This Row],[Product ID]],[1]Products!$A:$G,2,0)</f>
        <v>Product 89</v>
      </c>
      <c r="H1171" s="22">
        <v>4</v>
      </c>
      <c r="I1171" s="9">
        <f>VLOOKUP('Consolidtaed Data'!$B5064,[1]Products!$A:$G,4,0)</f>
        <v>684</v>
      </c>
      <c r="J1171" s="9">
        <f>VLOOKUP('Consolidtaed Data'!$B5064,[1]Products!$A:$G,3,0)</f>
        <v>561</v>
      </c>
      <c r="K1171" s="9">
        <f>'Consolidtaed Data'!$J5064*'Consolidtaed Data'!$H5064</f>
        <v>589</v>
      </c>
      <c r="L1171" s="9">
        <f>'Consolidtaed Data'!$I5064*'Consolidtaed Data'!$H5064</f>
        <v>1052</v>
      </c>
      <c r="M1171" s="9">
        <f>'Consolidtaed Data'!$L5064-'Consolidtaed Data'!$K5064</f>
        <v>238</v>
      </c>
      <c r="N1171" s="9" t="str">
        <f>VLOOKUP('Consolidtaed Data'!$C5064,[1]Locations!$A:$O,2,0)</f>
        <v>Garden Grove</v>
      </c>
      <c r="O1171" s="9" t="str">
        <f>VLOOKUP('Consolidtaed Data'!$D5064,'[1]Sales People'!$A:$B,2,0)</f>
        <v>Robert Reed</v>
      </c>
      <c r="P1171" s="9" t="str">
        <f>VLOOKUP('Consolidtaed Data'!$E5064,[1]Customers!$A:$B,2,0)</f>
        <v>Anthony Berry</v>
      </c>
      <c r="Q1171" s="11">
        <f>WEEKDAY('Consolidtaed Data'!$F5064)</f>
        <v>5</v>
      </c>
      <c r="R1171" s="9">
        <f>MONTH('Consolidtaed Data'!$F5064)</f>
        <v>1</v>
      </c>
      <c r="S1171" s="9" t="str">
        <f>TEXT(Table3[[#This Row],[Purchase Date]],"MMMM")</f>
        <v>March</v>
      </c>
      <c r="T1171" s="9">
        <f>YEAR('Consolidtaed Data'!$F5064)</f>
        <v>2021</v>
      </c>
    </row>
    <row r="1172" spans="1:20" x14ac:dyDescent="0.3">
      <c r="A1172" s="9" t="s">
        <v>2093</v>
      </c>
      <c r="B1172" s="9" t="s">
        <v>164</v>
      </c>
      <c r="C1172" s="9" t="s">
        <v>134</v>
      </c>
      <c r="D1172" s="9" t="s">
        <v>51</v>
      </c>
      <c r="E1172" s="9" t="s">
        <v>285</v>
      </c>
      <c r="F1172" s="10">
        <v>43916</v>
      </c>
      <c r="G1172" s="10" t="str">
        <f>VLOOKUP(Table3[[#This Row],[Product ID]],[1]Products!$A:$G,2,0)</f>
        <v>Product 69</v>
      </c>
      <c r="H1172" s="22">
        <v>3</v>
      </c>
      <c r="I1172" s="9">
        <f>VLOOKUP('Consolidtaed Data'!$B5250,[1]Products!$A:$G,4,0)</f>
        <v>2182</v>
      </c>
      <c r="J1172" s="9">
        <f>VLOOKUP('Consolidtaed Data'!$B5250,[1]Products!$A:$G,3,0)</f>
        <v>1200</v>
      </c>
      <c r="K1172" s="9">
        <f>'Consolidtaed Data'!$J5250*'Consolidtaed Data'!$H5250</f>
        <v>1190</v>
      </c>
      <c r="L1172" s="9">
        <f>'Consolidtaed Data'!$I5250*'Consolidtaed Data'!$H5250</f>
        <v>1566</v>
      </c>
      <c r="M1172" s="9">
        <f>'Consolidtaed Data'!$L5250-'Consolidtaed Data'!$K5250</f>
        <v>246</v>
      </c>
      <c r="N1172" s="9" t="str">
        <f>VLOOKUP('Consolidtaed Data'!$C5250,[1]Locations!$A:$O,2,0)</f>
        <v>Modesto</v>
      </c>
      <c r="O1172" s="9" t="str">
        <f>VLOOKUP('Consolidtaed Data'!$D5250,'[1]Sales People'!$A:$B,2,0)</f>
        <v>Jerry Perry</v>
      </c>
      <c r="P1172" s="9" t="str">
        <f>VLOOKUP('Consolidtaed Data'!$E5250,[1]Customers!$A:$B,2,0)</f>
        <v>Charles Henderson</v>
      </c>
      <c r="Q1172" s="11">
        <f>WEEKDAY('Consolidtaed Data'!$F5250)</f>
        <v>5</v>
      </c>
      <c r="R1172" s="9">
        <f>MONTH('Consolidtaed Data'!$F5250)</f>
        <v>1</v>
      </c>
      <c r="S1172" s="9" t="str">
        <f>TEXT(Table3[[#This Row],[Purchase Date]],"MMMM")</f>
        <v>March</v>
      </c>
      <c r="T1172" s="9">
        <f>YEAR('Consolidtaed Data'!$F5250)</f>
        <v>2021</v>
      </c>
    </row>
    <row r="1173" spans="1:20" x14ac:dyDescent="0.3">
      <c r="A1173" s="9" t="s">
        <v>2094</v>
      </c>
      <c r="B1173" s="9" t="s">
        <v>213</v>
      </c>
      <c r="C1173" s="9" t="s">
        <v>421</v>
      </c>
      <c r="D1173" s="9" t="s">
        <v>13</v>
      </c>
      <c r="E1173" s="9" t="s">
        <v>2235</v>
      </c>
      <c r="F1173" s="10">
        <v>43916</v>
      </c>
      <c r="G1173" s="10" t="str">
        <f>VLOOKUP(Table3[[#This Row],[Product ID]],[1]Products!$A:$G,2,0)</f>
        <v>Product 68</v>
      </c>
      <c r="H1173" s="22">
        <v>2</v>
      </c>
      <c r="I1173" s="9">
        <f>VLOOKUP('Consolidtaed Data'!$B6260,[1]Products!$A:$G,4,0)</f>
        <v>2257</v>
      </c>
      <c r="J1173" s="9">
        <f>VLOOKUP('Consolidtaed Data'!$B6260,[1]Products!$A:$G,3,0)</f>
        <v>1535</v>
      </c>
      <c r="K1173" s="9">
        <f>'Consolidtaed Data'!$J6260*'Consolidtaed Data'!$H6260</f>
        <v>1363</v>
      </c>
      <c r="L1173" s="9">
        <f>'Consolidtaed Data'!$I6260*'Consolidtaed Data'!$H6260</f>
        <v>1725</v>
      </c>
      <c r="M1173" s="9">
        <f>'Consolidtaed Data'!$L6260-'Consolidtaed Data'!$K6260</f>
        <v>722</v>
      </c>
      <c r="N1173" s="9" t="str">
        <f>VLOOKUP('Consolidtaed Data'!$C6260,[1]Locations!$A:$O,2,0)</f>
        <v>Palmdale</v>
      </c>
      <c r="O1173" s="9" t="str">
        <f>VLOOKUP('Consolidtaed Data'!$D6260,'[1]Sales People'!$A:$B,2,0)</f>
        <v>Ryan Welch</v>
      </c>
      <c r="P1173" s="9" t="str">
        <f>VLOOKUP('Consolidtaed Data'!$E6260,[1]Customers!$A:$B,2,0)</f>
        <v>Jose Barnes</v>
      </c>
      <c r="Q1173" s="11">
        <f>WEEKDAY('Consolidtaed Data'!$F6260)</f>
        <v>3</v>
      </c>
      <c r="R1173" s="9">
        <f>MONTH('Consolidtaed Data'!$F6260)</f>
        <v>4</v>
      </c>
      <c r="S1173" s="9" t="str">
        <f>TEXT(Table3[[#This Row],[Purchase Date]],"MMMM")</f>
        <v>March</v>
      </c>
      <c r="T1173" s="9">
        <f>YEAR('Consolidtaed Data'!$F6260)</f>
        <v>2021</v>
      </c>
    </row>
    <row r="1174" spans="1:20" x14ac:dyDescent="0.3">
      <c r="A1174" s="9" t="s">
        <v>2095</v>
      </c>
      <c r="B1174" s="9" t="s">
        <v>62</v>
      </c>
      <c r="C1174" s="9" t="s">
        <v>319</v>
      </c>
      <c r="D1174" s="9" t="s">
        <v>241</v>
      </c>
      <c r="E1174" s="9" t="s">
        <v>106</v>
      </c>
      <c r="F1174" s="10">
        <v>43916</v>
      </c>
      <c r="G1174" s="10" t="str">
        <f>VLOOKUP(Table3[[#This Row],[Product ID]],[1]Products!$A:$G,2,0)</f>
        <v>Product 17</v>
      </c>
      <c r="H1174" s="22">
        <v>1</v>
      </c>
      <c r="I1174" s="9">
        <f>VLOOKUP('Consolidtaed Data'!$B6261,[1]Products!$A:$G,4,0)</f>
        <v>502</v>
      </c>
      <c r="J1174" s="9">
        <f>VLOOKUP('Consolidtaed Data'!$B6261,[1]Products!$A:$G,3,0)</f>
        <v>296</v>
      </c>
      <c r="K1174" s="9">
        <f>'Consolidtaed Data'!$J6261*'Consolidtaed Data'!$H6261</f>
        <v>2400</v>
      </c>
      <c r="L1174" s="9">
        <f>'Consolidtaed Data'!$I6261*'Consolidtaed Data'!$H6261</f>
        <v>4364</v>
      </c>
      <c r="M1174" s="9">
        <f>'Consolidtaed Data'!$L6261-'Consolidtaed Data'!$K6261</f>
        <v>447</v>
      </c>
      <c r="N1174" s="9" t="str">
        <f>VLOOKUP('Consolidtaed Data'!$C6261,[1]Locations!$A:$O,2,0)</f>
        <v>West Covina</v>
      </c>
      <c r="O1174" s="9" t="str">
        <f>VLOOKUP('Consolidtaed Data'!$D6261,'[1]Sales People'!$A:$B,2,0)</f>
        <v>Ernest Wagner</v>
      </c>
      <c r="P1174" s="9" t="str">
        <f>VLOOKUP('Consolidtaed Data'!$E6261,[1]Customers!$A:$B,2,0)</f>
        <v>Shawn Stephens</v>
      </c>
      <c r="Q1174" s="11">
        <f>WEEKDAY('Consolidtaed Data'!$F6261)</f>
        <v>3</v>
      </c>
      <c r="R1174" s="9">
        <f>MONTH('Consolidtaed Data'!$F6261)</f>
        <v>4</v>
      </c>
      <c r="S1174" s="9" t="str">
        <f>TEXT(Table3[[#This Row],[Purchase Date]],"MMMM")</f>
        <v>March</v>
      </c>
      <c r="T1174" s="9">
        <f>YEAR('Consolidtaed Data'!$F6261)</f>
        <v>2021</v>
      </c>
    </row>
    <row r="1175" spans="1:20" x14ac:dyDescent="0.3">
      <c r="A1175" s="9" t="s">
        <v>2097</v>
      </c>
      <c r="B1175" s="9" t="s">
        <v>322</v>
      </c>
      <c r="C1175" s="9" t="s">
        <v>30</v>
      </c>
      <c r="D1175" s="9" t="s">
        <v>315</v>
      </c>
      <c r="E1175" s="9" t="s">
        <v>361</v>
      </c>
      <c r="F1175" s="10">
        <v>43916</v>
      </c>
      <c r="G1175" s="10" t="str">
        <f>VLOOKUP(Table3[[#This Row],[Product ID]],[1]Products!$A:$G,2,0)</f>
        <v>Product 43</v>
      </c>
      <c r="H1175" s="22">
        <v>1</v>
      </c>
      <c r="I1175" s="9">
        <f>VLOOKUP('Consolidtaed Data'!$B6666,[1]Products!$A:$G,4,0)</f>
        <v>603</v>
      </c>
      <c r="J1175" s="9">
        <f>VLOOKUP('Consolidtaed Data'!$B6666,[1]Products!$A:$G,3,0)</f>
        <v>416</v>
      </c>
      <c r="K1175" s="9">
        <f>'Consolidtaed Data'!$J6666*'Consolidtaed Data'!$H6666</f>
        <v>1350</v>
      </c>
      <c r="L1175" s="9">
        <f>'Consolidtaed Data'!$I6666*'Consolidtaed Data'!$H6666</f>
        <v>2454</v>
      </c>
      <c r="M1175" s="9">
        <f>'Consolidtaed Data'!$L6666-'Consolidtaed Data'!$K6666</f>
        <v>452</v>
      </c>
      <c r="N1175" s="9" t="str">
        <f>VLOOKUP('Consolidtaed Data'!$C6666,[1]Locations!$A:$O,2,0)</f>
        <v>Oxnard</v>
      </c>
      <c r="O1175" s="9" t="str">
        <f>VLOOKUP('Consolidtaed Data'!$D6666,'[1]Sales People'!$A:$B,2,0)</f>
        <v>John Reyes</v>
      </c>
      <c r="P1175" s="9" t="str">
        <f>VLOOKUP('Consolidtaed Data'!$E6666,[1]Customers!$A:$B,2,0)</f>
        <v>Keith Moore</v>
      </c>
      <c r="Q1175" s="11">
        <f>WEEKDAY('Consolidtaed Data'!$F6666)</f>
        <v>7</v>
      </c>
      <c r="R1175" s="9">
        <f>MONTH('Consolidtaed Data'!$F6666)</f>
        <v>5</v>
      </c>
      <c r="S1175" s="9" t="str">
        <f>TEXT(Table3[[#This Row],[Purchase Date]],"MMMM")</f>
        <v>March</v>
      </c>
      <c r="T1175" s="9">
        <f>YEAR('Consolidtaed Data'!$F6666)</f>
        <v>2021</v>
      </c>
    </row>
    <row r="1176" spans="1:20" x14ac:dyDescent="0.3">
      <c r="A1176" s="9" t="s">
        <v>2099</v>
      </c>
      <c r="B1176" s="9" t="s">
        <v>177</v>
      </c>
      <c r="C1176" s="9" t="s">
        <v>169</v>
      </c>
      <c r="D1176" s="9" t="s">
        <v>281</v>
      </c>
      <c r="E1176" s="9" t="s">
        <v>569</v>
      </c>
      <c r="F1176" s="10">
        <v>43916</v>
      </c>
      <c r="G1176" s="10" t="str">
        <f>VLOOKUP(Table3[[#This Row],[Product ID]],[1]Products!$A:$G,2,0)</f>
        <v>Product 5</v>
      </c>
      <c r="H1176" s="22">
        <v>2</v>
      </c>
      <c r="I1176" s="9">
        <f>VLOOKUP('Consolidtaed Data'!$B6720,[1]Products!$A:$G,4,0)</f>
        <v>2091</v>
      </c>
      <c r="J1176" s="9">
        <f>VLOOKUP('Consolidtaed Data'!$B6720,[1]Products!$A:$G,3,0)</f>
        <v>1485</v>
      </c>
      <c r="K1176" s="9">
        <f>'Consolidtaed Data'!$J6720*'Consolidtaed Data'!$H6720</f>
        <v>876</v>
      </c>
      <c r="L1176" s="9">
        <f>'Consolidtaed Data'!$I6720*'Consolidtaed Data'!$H6720</f>
        <v>1068</v>
      </c>
      <c r="M1176" s="9">
        <f>'Consolidtaed Data'!$L6720-'Consolidtaed Data'!$K6720</f>
        <v>660</v>
      </c>
      <c r="N1176" s="9" t="str">
        <f>VLOOKUP('Consolidtaed Data'!$C6720,[1]Locations!$A:$O,2,0)</f>
        <v>Escondido</v>
      </c>
      <c r="O1176" s="9" t="str">
        <f>VLOOKUP('Consolidtaed Data'!$D6720,'[1]Sales People'!$A:$B,2,0)</f>
        <v>Ryan Butler</v>
      </c>
      <c r="P1176" s="9" t="str">
        <f>VLOOKUP('Consolidtaed Data'!$E6720,[1]Customers!$A:$B,2,0)</f>
        <v>Andrew Burns</v>
      </c>
      <c r="Q1176" s="11">
        <f>WEEKDAY('Consolidtaed Data'!$F6720)</f>
        <v>5</v>
      </c>
      <c r="R1176" s="9">
        <f>MONTH('Consolidtaed Data'!$F6720)</f>
        <v>5</v>
      </c>
      <c r="S1176" s="9" t="str">
        <f>TEXT(Table3[[#This Row],[Purchase Date]],"MMMM")</f>
        <v>March</v>
      </c>
      <c r="T1176" s="9">
        <f>YEAR('Consolidtaed Data'!$F6720)</f>
        <v>2021</v>
      </c>
    </row>
    <row r="1177" spans="1:20" x14ac:dyDescent="0.3">
      <c r="A1177" s="9" t="s">
        <v>2100</v>
      </c>
      <c r="B1177" s="9" t="s">
        <v>15</v>
      </c>
      <c r="C1177" s="9" t="s">
        <v>263</v>
      </c>
      <c r="D1177" s="9" t="s">
        <v>31</v>
      </c>
      <c r="E1177" s="9" t="s">
        <v>704</v>
      </c>
      <c r="F1177" s="10">
        <v>43916</v>
      </c>
      <c r="G1177" s="10" t="str">
        <f>VLOOKUP(Table3[[#This Row],[Product ID]],[1]Products!$A:$G,2,0)</f>
        <v>Product 38</v>
      </c>
      <c r="H1177" s="22">
        <v>2</v>
      </c>
      <c r="I1177" s="9">
        <f>VLOOKUP('Consolidtaed Data'!$B6983,[1]Products!$A:$G,4,0)</f>
        <v>203</v>
      </c>
      <c r="J1177" s="9">
        <f>VLOOKUP('Consolidtaed Data'!$B6983,[1]Products!$A:$G,3,0)</f>
        <v>154</v>
      </c>
      <c r="K1177" s="9">
        <f>'Consolidtaed Data'!$J6983*'Consolidtaed Data'!$H6983</f>
        <v>2841</v>
      </c>
      <c r="L1177" s="9">
        <f>'Consolidtaed Data'!$I6983*'Consolidtaed Data'!$H6983</f>
        <v>4059</v>
      </c>
      <c r="M1177" s="9">
        <f>'Consolidtaed Data'!$L6983-'Consolidtaed Data'!$K6983</f>
        <v>2400</v>
      </c>
      <c r="N1177" s="9" t="str">
        <f>VLOOKUP('Consolidtaed Data'!$C6983,[1]Locations!$A:$O,2,0)</f>
        <v>Downey</v>
      </c>
      <c r="O1177" s="9" t="str">
        <f>VLOOKUP('Consolidtaed Data'!$D6983,'[1]Sales People'!$A:$B,2,0)</f>
        <v>Bobby Russell</v>
      </c>
      <c r="P1177" s="9" t="str">
        <f>VLOOKUP('Consolidtaed Data'!$E6983,[1]Customers!$A:$B,2,0)</f>
        <v>Patrick Williamson</v>
      </c>
      <c r="Q1177" s="11">
        <f>WEEKDAY('Consolidtaed Data'!$F6983)</f>
        <v>3</v>
      </c>
      <c r="R1177" s="9">
        <f>MONTH('Consolidtaed Data'!$F6983)</f>
        <v>6</v>
      </c>
      <c r="S1177" s="9" t="str">
        <f>TEXT(Table3[[#This Row],[Purchase Date]],"MMMM")</f>
        <v>March</v>
      </c>
      <c r="T1177" s="9">
        <f>YEAR('Consolidtaed Data'!$F6983)</f>
        <v>2021</v>
      </c>
    </row>
    <row r="1178" spans="1:20" x14ac:dyDescent="0.3">
      <c r="A1178" s="9" t="s">
        <v>2101</v>
      </c>
      <c r="B1178" s="9" t="s">
        <v>240</v>
      </c>
      <c r="C1178" s="9" t="s">
        <v>223</v>
      </c>
      <c r="D1178" s="9" t="s">
        <v>143</v>
      </c>
      <c r="E1178" s="9" t="s">
        <v>1554</v>
      </c>
      <c r="F1178" s="10">
        <v>43916</v>
      </c>
      <c r="G1178" s="10" t="str">
        <f>VLOOKUP(Table3[[#This Row],[Product ID]],[1]Products!$A:$G,2,0)</f>
        <v>Product 70</v>
      </c>
      <c r="H1178" s="22">
        <v>3</v>
      </c>
      <c r="I1178" s="9">
        <f>VLOOKUP('Consolidtaed Data'!$B7107,[1]Products!$A:$G,4,0)</f>
        <v>1862</v>
      </c>
      <c r="J1178" s="9">
        <f>VLOOKUP('Consolidtaed Data'!$B7107,[1]Products!$A:$G,3,0)</f>
        <v>1173</v>
      </c>
      <c r="K1178" s="9">
        <f>'Consolidtaed Data'!$J7107*'Consolidtaed Data'!$H7107</f>
        <v>2968</v>
      </c>
      <c r="L1178" s="9">
        <f>'Consolidtaed Data'!$I7107*'Consolidtaed Data'!$H7107</f>
        <v>4566</v>
      </c>
      <c r="M1178" s="9">
        <f>'Consolidtaed Data'!$L7107-'Consolidtaed Data'!$K7107</f>
        <v>128</v>
      </c>
      <c r="N1178" s="9" t="str">
        <f>VLOOKUP('Consolidtaed Data'!$C7107,[1]Locations!$A:$O,2,0)</f>
        <v>Rialto</v>
      </c>
      <c r="O1178" s="9" t="str">
        <f>VLOOKUP('Consolidtaed Data'!$D7107,'[1]Sales People'!$A:$B,2,0)</f>
        <v>Arthur Mccoy</v>
      </c>
      <c r="P1178" s="9" t="str">
        <f>VLOOKUP('Consolidtaed Data'!$E7107,[1]Customers!$A:$B,2,0)</f>
        <v>Steve Tucker</v>
      </c>
      <c r="Q1178" s="11">
        <f>WEEKDAY('Consolidtaed Data'!$F7107)</f>
        <v>5</v>
      </c>
      <c r="R1178" s="9">
        <f>MONTH('Consolidtaed Data'!$F7107)</f>
        <v>6</v>
      </c>
      <c r="S1178" s="9" t="str">
        <f>TEXT(Table3[[#This Row],[Purchase Date]],"MMMM")</f>
        <v>March</v>
      </c>
      <c r="T1178" s="9">
        <f>YEAR('Consolidtaed Data'!$F7107)</f>
        <v>2021</v>
      </c>
    </row>
    <row r="1179" spans="1:20" x14ac:dyDescent="0.3">
      <c r="A1179" s="9" t="s">
        <v>2102</v>
      </c>
      <c r="B1179" s="9" t="s">
        <v>572</v>
      </c>
      <c r="C1179" s="9" t="s">
        <v>134</v>
      </c>
      <c r="D1179" s="9" t="s">
        <v>315</v>
      </c>
      <c r="E1179" s="9" t="s">
        <v>915</v>
      </c>
      <c r="F1179" s="10">
        <v>43916</v>
      </c>
      <c r="G1179" s="10" t="str">
        <f>VLOOKUP(Table3[[#This Row],[Product ID]],[1]Products!$A:$G,2,0)</f>
        <v>Product 22</v>
      </c>
      <c r="H1179" s="22">
        <v>1</v>
      </c>
      <c r="I1179" s="9">
        <f>VLOOKUP('Consolidtaed Data'!$B7206,[1]Products!$A:$G,4,0)</f>
        <v>35</v>
      </c>
      <c r="J1179" s="9">
        <f>VLOOKUP('Consolidtaed Data'!$B7206,[1]Products!$A:$G,3,0)</f>
        <v>22</v>
      </c>
      <c r="K1179" s="9">
        <f>'Consolidtaed Data'!$J7206*'Consolidtaed Data'!$H7206</f>
        <v>292</v>
      </c>
      <c r="L1179" s="9">
        <f>'Consolidtaed Data'!$I7206*'Consolidtaed Data'!$H7206</f>
        <v>356</v>
      </c>
      <c r="M1179" s="9">
        <f>'Consolidtaed Data'!$L7206-'Consolidtaed Data'!$K7206</f>
        <v>64</v>
      </c>
      <c r="N1179" s="9" t="str">
        <f>VLOOKUP('Consolidtaed Data'!$C7206,[1]Locations!$A:$O,2,0)</f>
        <v>San Francisco</v>
      </c>
      <c r="O1179" s="9" t="str">
        <f>VLOOKUP('Consolidtaed Data'!$D7206,'[1]Sales People'!$A:$B,2,0)</f>
        <v>Howard Gardner</v>
      </c>
      <c r="P1179" s="9" t="str">
        <f>VLOOKUP('Consolidtaed Data'!$E7206,[1]Customers!$A:$B,2,0)</f>
        <v>Ralph Richardson</v>
      </c>
      <c r="Q1179" s="11">
        <f>WEEKDAY('Consolidtaed Data'!$F7206)</f>
        <v>5</v>
      </c>
      <c r="R1179" s="9">
        <f>MONTH('Consolidtaed Data'!$F7206)</f>
        <v>7</v>
      </c>
      <c r="S1179" s="9" t="str">
        <f>TEXT(Table3[[#This Row],[Purchase Date]],"MMMM")</f>
        <v>March</v>
      </c>
      <c r="T1179" s="9">
        <f>YEAR('Consolidtaed Data'!$F7206)</f>
        <v>2021</v>
      </c>
    </row>
    <row r="1180" spans="1:20" x14ac:dyDescent="0.3">
      <c r="A1180" s="9" t="s">
        <v>2103</v>
      </c>
      <c r="B1180" s="9" t="s">
        <v>76</v>
      </c>
      <c r="C1180" s="9" t="s">
        <v>420</v>
      </c>
      <c r="D1180" s="9" t="s">
        <v>246</v>
      </c>
      <c r="E1180" s="9" t="s">
        <v>1105</v>
      </c>
      <c r="F1180" s="10">
        <v>43916</v>
      </c>
      <c r="G1180" s="10" t="str">
        <f>VLOOKUP(Table3[[#This Row],[Product ID]],[1]Products!$A:$G,2,0)</f>
        <v>Product 19</v>
      </c>
      <c r="H1180" s="22">
        <v>3</v>
      </c>
      <c r="I1180" s="9">
        <f>VLOOKUP('Consolidtaed Data'!$B7566,[1]Products!$A:$G,4,0)</f>
        <v>556</v>
      </c>
      <c r="J1180" s="9">
        <f>VLOOKUP('Consolidtaed Data'!$B7566,[1]Products!$A:$G,3,0)</f>
        <v>395</v>
      </c>
      <c r="K1180" s="9">
        <f>'Consolidtaed Data'!$J7566*'Consolidtaed Data'!$H7566</f>
        <v>1321</v>
      </c>
      <c r="L1180" s="9">
        <f>'Consolidtaed Data'!$I7566*'Consolidtaed Data'!$H7566</f>
        <v>1972</v>
      </c>
      <c r="M1180" s="9">
        <f>'Consolidtaed Data'!$L7566-'Consolidtaed Data'!$K7566</f>
        <v>322</v>
      </c>
      <c r="N1180" s="9" t="str">
        <f>VLOOKUP('Consolidtaed Data'!$C7566,[1]Locations!$A:$O,2,0)</f>
        <v>Temecula</v>
      </c>
      <c r="O1180" s="9" t="str">
        <f>VLOOKUP('Consolidtaed Data'!$D7566,'[1]Sales People'!$A:$B,2,0)</f>
        <v>Kevin Butler</v>
      </c>
      <c r="P1180" s="9" t="str">
        <f>VLOOKUP('Consolidtaed Data'!$E7566,[1]Customers!$A:$B,2,0)</f>
        <v>Edward Walker</v>
      </c>
      <c r="Q1180" s="11">
        <f>WEEKDAY('Consolidtaed Data'!$F7566)</f>
        <v>5</v>
      </c>
      <c r="R1180" s="9">
        <f>MONTH('Consolidtaed Data'!$F7566)</f>
        <v>7</v>
      </c>
      <c r="S1180" s="9" t="str">
        <f>TEXT(Table3[[#This Row],[Purchase Date]],"MMMM")</f>
        <v>March</v>
      </c>
      <c r="T1180" s="9">
        <f>YEAR('Consolidtaed Data'!$F7566)</f>
        <v>2021</v>
      </c>
    </row>
    <row r="1181" spans="1:20" x14ac:dyDescent="0.3">
      <c r="A1181" s="9" t="s">
        <v>2104</v>
      </c>
      <c r="B1181" s="9" t="s">
        <v>411</v>
      </c>
      <c r="C1181" s="9" t="s">
        <v>275</v>
      </c>
      <c r="D1181" s="9" t="s">
        <v>229</v>
      </c>
      <c r="E1181" s="9" t="s">
        <v>365</v>
      </c>
      <c r="F1181" s="10">
        <v>43916</v>
      </c>
      <c r="G1181" s="10" t="str">
        <f>VLOOKUP(Table3[[#This Row],[Product ID]],[1]Products!$A:$G,2,0)</f>
        <v>Product 27</v>
      </c>
      <c r="H1181" s="22">
        <v>4</v>
      </c>
      <c r="I1181" s="9">
        <f>VLOOKUP('Consolidtaed Data'!$B7577,[1]Products!$A:$G,4,0)</f>
        <v>603</v>
      </c>
      <c r="J1181" s="9">
        <f>VLOOKUP('Consolidtaed Data'!$B7577,[1]Products!$A:$G,3,0)</f>
        <v>416</v>
      </c>
      <c r="K1181" s="9">
        <f>'Consolidtaed Data'!$J7577*'Consolidtaed Data'!$H7577</f>
        <v>1054</v>
      </c>
      <c r="L1181" s="9">
        <f>'Consolidtaed Data'!$I7577*'Consolidtaed Data'!$H7577</f>
        <v>1405</v>
      </c>
      <c r="M1181" s="9">
        <f>'Consolidtaed Data'!$L7577-'Consolidtaed Data'!$K7577</f>
        <v>2685</v>
      </c>
      <c r="N1181" s="9" t="str">
        <f>VLOOKUP('Consolidtaed Data'!$C7577,[1]Locations!$A:$O,2,0)</f>
        <v>Sunnyvale</v>
      </c>
      <c r="O1181" s="9" t="str">
        <f>VLOOKUP('Consolidtaed Data'!$D7577,'[1]Sales People'!$A:$B,2,0)</f>
        <v>Howard Sims</v>
      </c>
      <c r="P1181" s="9" t="str">
        <f>VLOOKUP('Consolidtaed Data'!$E7577,[1]Customers!$A:$B,2,0)</f>
        <v>Phillip Peters</v>
      </c>
      <c r="Q1181" s="11">
        <f>WEEKDAY('Consolidtaed Data'!$F7577)</f>
        <v>6</v>
      </c>
      <c r="R1181" s="9">
        <f>MONTH('Consolidtaed Data'!$F7577)</f>
        <v>7</v>
      </c>
      <c r="S1181" s="9" t="str">
        <f>TEXT(Table3[[#This Row],[Purchase Date]],"MMMM")</f>
        <v>March</v>
      </c>
      <c r="T1181" s="9">
        <f>YEAR('Consolidtaed Data'!$F7577)</f>
        <v>2021</v>
      </c>
    </row>
    <row r="1182" spans="1:20" x14ac:dyDescent="0.3">
      <c r="A1182" s="9" t="s">
        <v>2105</v>
      </c>
      <c r="B1182" s="9" t="s">
        <v>71</v>
      </c>
      <c r="C1182" s="9" t="s">
        <v>122</v>
      </c>
      <c r="D1182" s="9" t="s">
        <v>402</v>
      </c>
      <c r="E1182" s="9" t="s">
        <v>3330</v>
      </c>
      <c r="F1182" s="10">
        <v>43916</v>
      </c>
      <c r="G1182" s="10" t="str">
        <f>VLOOKUP(Table3[[#This Row],[Product ID]],[1]Products!$A:$G,2,0)</f>
        <v>Product 42</v>
      </c>
      <c r="H1182" s="22">
        <v>1</v>
      </c>
      <c r="I1182" s="9">
        <f>VLOOKUP('Consolidtaed Data'!$B7697,[1]Products!$A:$G,4,0)</f>
        <v>217</v>
      </c>
      <c r="J1182" s="9">
        <f>VLOOKUP('Consolidtaed Data'!$B7697,[1]Products!$A:$G,3,0)</f>
        <v>171</v>
      </c>
      <c r="K1182" s="9">
        <f>'Consolidtaed Data'!$J7697*'Consolidtaed Data'!$H7697</f>
        <v>1291</v>
      </c>
      <c r="L1182" s="9">
        <f>'Consolidtaed Data'!$I7697*'Consolidtaed Data'!$H7697</f>
        <v>2391</v>
      </c>
      <c r="M1182" s="9">
        <f>'Consolidtaed Data'!$L7697-'Consolidtaed Data'!$K7697</f>
        <v>2756</v>
      </c>
      <c r="N1182" s="9" t="str">
        <f>VLOOKUP('Consolidtaed Data'!$C7697,[1]Locations!$A:$O,2,0)</f>
        <v>San Diego</v>
      </c>
      <c r="O1182" s="9" t="str">
        <f>VLOOKUP('Consolidtaed Data'!$D7697,'[1]Sales People'!$A:$B,2,0)</f>
        <v>Gary Rodriguez</v>
      </c>
      <c r="P1182" s="9" t="str">
        <f>VLOOKUP('Consolidtaed Data'!$E7697,[1]Customers!$A:$B,2,0)</f>
        <v>Michael Lewis</v>
      </c>
      <c r="Q1182" s="11">
        <f>WEEKDAY('Consolidtaed Data'!$F7697)</f>
        <v>7</v>
      </c>
      <c r="R1182" s="9">
        <f>MONTH('Consolidtaed Data'!$F7697)</f>
        <v>8</v>
      </c>
      <c r="S1182" s="9" t="str">
        <f>TEXT(Table3[[#This Row],[Purchase Date]],"MMMM")</f>
        <v>March</v>
      </c>
      <c r="T1182" s="9">
        <f>YEAR('Consolidtaed Data'!$F7697)</f>
        <v>2021</v>
      </c>
    </row>
    <row r="1183" spans="1:20" x14ac:dyDescent="0.3">
      <c r="A1183" s="9" t="s">
        <v>2106</v>
      </c>
      <c r="B1183" s="9" t="s">
        <v>418</v>
      </c>
      <c r="C1183" s="9" t="s">
        <v>63</v>
      </c>
      <c r="D1183" s="9" t="s">
        <v>91</v>
      </c>
      <c r="E1183" s="9" t="s">
        <v>590</v>
      </c>
      <c r="F1183" s="10">
        <v>43916</v>
      </c>
      <c r="G1183" s="10" t="str">
        <f>VLOOKUP(Table3[[#This Row],[Product ID]],[1]Products!$A:$G,2,0)</f>
        <v>Product 82</v>
      </c>
      <c r="H1183" s="22">
        <v>1</v>
      </c>
      <c r="I1183" s="9">
        <f>VLOOKUP('Consolidtaed Data'!$B7821,[1]Products!$A:$G,4,0)</f>
        <v>1526</v>
      </c>
      <c r="J1183" s="9">
        <f>VLOOKUP('Consolidtaed Data'!$B7821,[1]Products!$A:$G,3,0)</f>
        <v>1251</v>
      </c>
      <c r="K1183" s="9">
        <f>'Consolidtaed Data'!$J7821*'Consolidtaed Data'!$H7821</f>
        <v>308</v>
      </c>
      <c r="L1183" s="9">
        <f>'Consolidtaed Data'!$I7821*'Consolidtaed Data'!$H7821</f>
        <v>406</v>
      </c>
      <c r="M1183" s="9">
        <f>'Consolidtaed Data'!$L7821-'Consolidtaed Data'!$K7821</f>
        <v>1748</v>
      </c>
      <c r="N1183" s="9" t="str">
        <f>VLOOKUP('Consolidtaed Data'!$C7821,[1]Locations!$A:$O,2,0)</f>
        <v>Vista</v>
      </c>
      <c r="O1183" s="9" t="str">
        <f>VLOOKUP('Consolidtaed Data'!$D7821,'[1]Sales People'!$A:$B,2,0)</f>
        <v>Howard Sims</v>
      </c>
      <c r="P1183" s="9" t="str">
        <f>VLOOKUP('Consolidtaed Data'!$E7821,[1]Customers!$A:$B,2,0)</f>
        <v>Arthur Welch</v>
      </c>
      <c r="Q1183" s="11">
        <f>WEEKDAY('Consolidtaed Data'!$F7821)</f>
        <v>3</v>
      </c>
      <c r="R1183" s="9">
        <f>MONTH('Consolidtaed Data'!$F7821)</f>
        <v>8</v>
      </c>
      <c r="S1183" s="9" t="str">
        <f>TEXT(Table3[[#This Row],[Purchase Date]],"MMMM")</f>
        <v>March</v>
      </c>
      <c r="T1183" s="9">
        <f>YEAR('Consolidtaed Data'!$F7821)</f>
        <v>2021</v>
      </c>
    </row>
    <row r="1184" spans="1:20" x14ac:dyDescent="0.3">
      <c r="A1184" s="9" t="s">
        <v>2107</v>
      </c>
      <c r="B1184" s="9" t="s">
        <v>301</v>
      </c>
      <c r="C1184" s="9" t="s">
        <v>173</v>
      </c>
      <c r="D1184" s="9" t="s">
        <v>246</v>
      </c>
      <c r="E1184" s="9" t="s">
        <v>1695</v>
      </c>
      <c r="F1184" s="10">
        <v>43916</v>
      </c>
      <c r="G1184" s="10" t="str">
        <f>VLOOKUP(Table3[[#This Row],[Product ID]],[1]Products!$A:$G,2,0)</f>
        <v>Product 57</v>
      </c>
      <c r="H1184" s="22">
        <v>1</v>
      </c>
      <c r="I1184" s="9">
        <f>VLOOKUP('Consolidtaed Data'!$B8790,[1]Products!$A:$G,4,0)</f>
        <v>2141</v>
      </c>
      <c r="J1184" s="9">
        <f>VLOOKUP('Consolidtaed Data'!$B8790,[1]Products!$A:$G,3,0)</f>
        <v>1777</v>
      </c>
      <c r="K1184" s="9">
        <f>'Consolidtaed Data'!$J8790*'Consolidtaed Data'!$H8790</f>
        <v>2244</v>
      </c>
      <c r="L1184" s="9">
        <f>'Consolidtaed Data'!$I8790*'Consolidtaed Data'!$H8790</f>
        <v>2736</v>
      </c>
      <c r="M1184" s="9">
        <f>'Consolidtaed Data'!$L8790-'Consolidtaed Data'!$K8790</f>
        <v>895</v>
      </c>
      <c r="N1184" s="9" t="str">
        <f>VLOOKUP('Consolidtaed Data'!$C8790,[1]Locations!$A:$O,2,0)</f>
        <v>El Monte</v>
      </c>
      <c r="O1184" s="9" t="str">
        <f>VLOOKUP('Consolidtaed Data'!$D8790,'[1]Sales People'!$A:$B,2,0)</f>
        <v>Joe Sims</v>
      </c>
      <c r="P1184" s="9" t="str">
        <f>VLOOKUP('Consolidtaed Data'!$E8790,[1]Customers!$A:$B,2,0)</f>
        <v>Juan Griffin</v>
      </c>
      <c r="Q1184" s="11">
        <f>WEEKDAY('Consolidtaed Data'!$F8790)</f>
        <v>7</v>
      </c>
      <c r="R1184" s="9">
        <f>MONTH('Consolidtaed Data'!$F8790)</f>
        <v>10</v>
      </c>
      <c r="S1184" s="9" t="str">
        <f>TEXT(Table3[[#This Row],[Purchase Date]],"MMMM")</f>
        <v>March</v>
      </c>
      <c r="T1184" s="9">
        <f>YEAR('Consolidtaed Data'!$F8790)</f>
        <v>2021</v>
      </c>
    </row>
    <row r="1185" spans="1:20" x14ac:dyDescent="0.3">
      <c r="A1185" s="9" t="s">
        <v>2108</v>
      </c>
      <c r="B1185" s="9" t="s">
        <v>610</v>
      </c>
      <c r="C1185" s="9" t="s">
        <v>12</v>
      </c>
      <c r="D1185" s="9" t="s">
        <v>64</v>
      </c>
      <c r="E1185" s="9" t="s">
        <v>3054</v>
      </c>
      <c r="F1185" s="10">
        <v>43916</v>
      </c>
      <c r="G1185" s="10" t="str">
        <f>VLOOKUP(Table3[[#This Row],[Product ID]],[1]Products!$A:$G,2,0)</f>
        <v>Product 12</v>
      </c>
      <c r="H1185" s="22">
        <v>1</v>
      </c>
      <c r="I1185" s="9">
        <f>VLOOKUP('Consolidtaed Data'!$B8919,[1]Products!$A:$G,4,0)</f>
        <v>1587</v>
      </c>
      <c r="J1185" s="9">
        <f>VLOOKUP('Consolidtaed Data'!$B8919,[1]Products!$A:$G,3,0)</f>
        <v>1301</v>
      </c>
      <c r="K1185" s="9">
        <f>'Consolidtaed Data'!$J8919*'Consolidtaed Data'!$H8919</f>
        <v>400</v>
      </c>
      <c r="L1185" s="9">
        <f>'Consolidtaed Data'!$I8919*'Consolidtaed Data'!$H8919</f>
        <v>580</v>
      </c>
      <c r="M1185" s="9">
        <f>'Consolidtaed Data'!$L8919-'Consolidtaed Data'!$K8919</f>
        <v>345</v>
      </c>
      <c r="N1185" s="9" t="str">
        <f>VLOOKUP('Consolidtaed Data'!$C8919,[1]Locations!$A:$O,2,0)</f>
        <v>Bakersfield</v>
      </c>
      <c r="O1185" s="9" t="str">
        <f>VLOOKUP('Consolidtaed Data'!$D8919,'[1]Sales People'!$A:$B,2,0)</f>
        <v>Clarence Fox</v>
      </c>
      <c r="P1185" s="9" t="str">
        <f>VLOOKUP('Consolidtaed Data'!$E8919,[1]Customers!$A:$B,2,0)</f>
        <v>Roger Mills</v>
      </c>
      <c r="Q1185" s="11">
        <f>WEEKDAY('Consolidtaed Data'!$F8919)</f>
        <v>1</v>
      </c>
      <c r="R1185" s="9">
        <f>MONTH('Consolidtaed Data'!$F8919)</f>
        <v>11</v>
      </c>
      <c r="S1185" s="9" t="str">
        <f>TEXT(Table3[[#This Row],[Purchase Date]],"MMMM")</f>
        <v>March</v>
      </c>
      <c r="T1185" s="9">
        <f>YEAR('Consolidtaed Data'!$F8919)</f>
        <v>2021</v>
      </c>
    </row>
    <row r="1186" spans="1:20" x14ac:dyDescent="0.3">
      <c r="A1186" s="9" t="s">
        <v>2109</v>
      </c>
      <c r="B1186" s="9" t="s">
        <v>41</v>
      </c>
      <c r="C1186" s="9" t="s">
        <v>302</v>
      </c>
      <c r="D1186" s="9" t="s">
        <v>35</v>
      </c>
      <c r="E1186" s="9" t="s">
        <v>629</v>
      </c>
      <c r="F1186" s="10">
        <v>43916</v>
      </c>
      <c r="G1186" s="10" t="str">
        <f>VLOOKUP(Table3[[#This Row],[Product ID]],[1]Products!$A:$G,2,0)</f>
        <v>Product 11</v>
      </c>
      <c r="H1186" s="22">
        <v>2</v>
      </c>
      <c r="I1186" s="9">
        <f>VLOOKUP('Consolidtaed Data'!$B9353,[1]Products!$A:$G,4,0)</f>
        <v>1494</v>
      </c>
      <c r="J1186" s="9">
        <f>VLOOKUP('Consolidtaed Data'!$B9353,[1]Products!$A:$G,3,0)</f>
        <v>971</v>
      </c>
      <c r="K1186" s="9">
        <f>'Consolidtaed Data'!$J9353*'Consolidtaed Data'!$H9353</f>
        <v>44</v>
      </c>
      <c r="L1186" s="9">
        <f>'Consolidtaed Data'!$I9353*'Consolidtaed Data'!$H9353</f>
        <v>70</v>
      </c>
      <c r="M1186" s="9">
        <f>'Consolidtaed Data'!$L9353-'Consolidtaed Data'!$K9353</f>
        <v>660</v>
      </c>
      <c r="N1186" s="9" t="str">
        <f>VLOOKUP('Consolidtaed Data'!$C9353,[1]Locations!$A:$O,2,0)</f>
        <v>Long Beach</v>
      </c>
      <c r="O1186" s="9" t="str">
        <f>VLOOKUP('Consolidtaed Data'!$D9353,'[1]Sales People'!$A:$B,2,0)</f>
        <v>Jerry Perry</v>
      </c>
      <c r="P1186" s="9" t="str">
        <f>VLOOKUP('Consolidtaed Data'!$E9353,[1]Customers!$A:$B,2,0)</f>
        <v>Patrick Morales</v>
      </c>
      <c r="Q1186" s="11">
        <f>WEEKDAY('Consolidtaed Data'!$F9353)</f>
        <v>3</v>
      </c>
      <c r="R1186" s="9">
        <f>MONTH('Consolidtaed Data'!$F9353)</f>
        <v>12</v>
      </c>
      <c r="S1186" s="9" t="str">
        <f>TEXT(Table3[[#This Row],[Purchase Date]],"MMMM")</f>
        <v>March</v>
      </c>
      <c r="T1186" s="9">
        <f>YEAR('Consolidtaed Data'!$F9353)</f>
        <v>2021</v>
      </c>
    </row>
    <row r="1187" spans="1:20" x14ac:dyDescent="0.3">
      <c r="A1187" s="9" t="s">
        <v>2110</v>
      </c>
      <c r="B1187" s="9" t="s">
        <v>76</v>
      </c>
      <c r="C1187" s="9" t="s">
        <v>344</v>
      </c>
      <c r="D1187" s="9" t="s">
        <v>35</v>
      </c>
      <c r="E1187" s="9" t="s">
        <v>1180</v>
      </c>
      <c r="F1187" s="10">
        <v>43917</v>
      </c>
      <c r="G1187" s="10" t="str">
        <f>VLOOKUP(Table3[[#This Row],[Product ID]],[1]Products!$A:$G,2,0)</f>
        <v>Product 19</v>
      </c>
      <c r="H1187" s="22">
        <v>3</v>
      </c>
      <c r="I1187" s="9">
        <f>VLOOKUP('Consolidtaed Data'!$B5691,[1]Products!$A:$G,4,0)</f>
        <v>584</v>
      </c>
      <c r="J1187" s="9">
        <f>VLOOKUP('Consolidtaed Data'!$B5691,[1]Products!$A:$G,3,0)</f>
        <v>420</v>
      </c>
      <c r="K1187" s="9">
        <f>'Consolidtaed Data'!$J5691*'Consolidtaed Data'!$H5691</f>
        <v>5322</v>
      </c>
      <c r="L1187" s="9">
        <f>'Consolidtaed Data'!$I5691*'Consolidtaed Data'!$H5691</f>
        <v>7392</v>
      </c>
      <c r="M1187" s="9">
        <f>'Consolidtaed Data'!$L5691-'Consolidtaed Data'!$K5691</f>
        <v>871</v>
      </c>
      <c r="N1187" s="9" t="str">
        <f>VLOOKUP('Consolidtaed Data'!$C5691,[1]Locations!$A:$O,2,0)</f>
        <v>San Mateo</v>
      </c>
      <c r="O1187" s="9" t="str">
        <f>VLOOKUP('Consolidtaed Data'!$D5691,'[1]Sales People'!$A:$B,2,0)</f>
        <v>Martin Carr</v>
      </c>
      <c r="P1187" s="9" t="str">
        <f>VLOOKUP('Consolidtaed Data'!$E5691,[1]Customers!$A:$B,2,0)</f>
        <v>Eugene Cunningham</v>
      </c>
      <c r="Q1187" s="11">
        <f>WEEKDAY('Consolidtaed Data'!$F5691)</f>
        <v>4</v>
      </c>
      <c r="R1187" s="9">
        <f>MONTH('Consolidtaed Data'!$F5691)</f>
        <v>2</v>
      </c>
      <c r="S1187" s="9" t="str">
        <f>TEXT(Table3[[#This Row],[Purchase Date]],"MMMM")</f>
        <v>March</v>
      </c>
      <c r="T1187" s="9">
        <f>YEAR('Consolidtaed Data'!$F5691)</f>
        <v>2021</v>
      </c>
    </row>
    <row r="1188" spans="1:20" x14ac:dyDescent="0.3">
      <c r="A1188" s="9" t="s">
        <v>2111</v>
      </c>
      <c r="B1188" s="9" t="s">
        <v>382</v>
      </c>
      <c r="C1188" s="9" t="s">
        <v>325</v>
      </c>
      <c r="D1188" s="9" t="s">
        <v>235</v>
      </c>
      <c r="E1188" s="9" t="s">
        <v>841</v>
      </c>
      <c r="F1188" s="10">
        <v>43917</v>
      </c>
      <c r="G1188" s="10" t="str">
        <f>VLOOKUP(Table3[[#This Row],[Product ID]],[1]Products!$A:$G,2,0)</f>
        <v>Product 50</v>
      </c>
      <c r="H1188" s="22">
        <v>1</v>
      </c>
      <c r="I1188" s="9">
        <f>VLOOKUP('Consolidtaed Data'!$B6619,[1]Products!$A:$G,4,0)</f>
        <v>136</v>
      </c>
      <c r="J1188" s="9">
        <f>VLOOKUP('Consolidtaed Data'!$B6619,[1]Products!$A:$G,3,0)</f>
        <v>72</v>
      </c>
      <c r="K1188" s="9">
        <f>'Consolidtaed Data'!$J6619*'Consolidtaed Data'!$H6619</f>
        <v>424</v>
      </c>
      <c r="L1188" s="9">
        <f>'Consolidtaed Data'!$I6619*'Consolidtaed Data'!$H6619</f>
        <v>530</v>
      </c>
      <c r="M1188" s="9">
        <f>'Consolidtaed Data'!$L6619-'Consolidtaed Data'!$K6619</f>
        <v>68</v>
      </c>
      <c r="N1188" s="9" t="str">
        <f>VLOOKUP('Consolidtaed Data'!$C6619,[1]Locations!$A:$O,2,0)</f>
        <v>Modesto</v>
      </c>
      <c r="O1188" s="9" t="str">
        <f>VLOOKUP('Consolidtaed Data'!$D6619,'[1]Sales People'!$A:$B,2,0)</f>
        <v>Jimmy Young</v>
      </c>
      <c r="P1188" s="9" t="str">
        <f>VLOOKUP('Consolidtaed Data'!$E6619,[1]Customers!$A:$B,2,0)</f>
        <v>Mark Lee</v>
      </c>
      <c r="Q1188" s="11">
        <f>WEEKDAY('Consolidtaed Data'!$F6619)</f>
        <v>4</v>
      </c>
      <c r="R1188" s="9">
        <f>MONTH('Consolidtaed Data'!$F6619)</f>
        <v>5</v>
      </c>
      <c r="S1188" s="9" t="str">
        <f>TEXT(Table3[[#This Row],[Purchase Date]],"MMMM")</f>
        <v>March</v>
      </c>
      <c r="T1188" s="9">
        <f>YEAR('Consolidtaed Data'!$F6619)</f>
        <v>2021</v>
      </c>
    </row>
    <row r="1189" spans="1:20" x14ac:dyDescent="0.3">
      <c r="A1189" s="9" t="s">
        <v>2113</v>
      </c>
      <c r="B1189" s="9" t="s">
        <v>160</v>
      </c>
      <c r="C1189" s="9" t="s">
        <v>347</v>
      </c>
      <c r="D1189" s="9" t="s">
        <v>9</v>
      </c>
      <c r="E1189" s="9" t="s">
        <v>268</v>
      </c>
      <c r="F1189" s="10">
        <v>43917</v>
      </c>
      <c r="G1189" s="10" t="str">
        <f>VLOOKUP(Table3[[#This Row],[Product ID]],[1]Products!$A:$G,2,0)</f>
        <v>Product 28</v>
      </c>
      <c r="H1189" s="22">
        <v>3</v>
      </c>
      <c r="I1189" s="9">
        <f>VLOOKUP('Consolidtaed Data'!$B7131,[1]Products!$A:$G,4,0)</f>
        <v>2005</v>
      </c>
      <c r="J1189" s="9">
        <f>VLOOKUP('Consolidtaed Data'!$B7131,[1]Products!$A:$G,3,0)</f>
        <v>1223</v>
      </c>
      <c r="K1189" s="9">
        <f>'Consolidtaed Data'!$J7131*'Consolidtaed Data'!$H7131</f>
        <v>540</v>
      </c>
      <c r="L1189" s="9">
        <f>'Consolidtaed Data'!$I7131*'Consolidtaed Data'!$H7131</f>
        <v>871</v>
      </c>
      <c r="M1189" s="9">
        <f>'Consolidtaed Data'!$L7131-'Consolidtaed Data'!$K7131</f>
        <v>560</v>
      </c>
      <c r="N1189" s="9" t="str">
        <f>VLOOKUP('Consolidtaed Data'!$C7131,[1]Locations!$A:$O,2,0)</f>
        <v>Los Angeles</v>
      </c>
      <c r="O1189" s="9" t="str">
        <f>VLOOKUP('Consolidtaed Data'!$D7131,'[1]Sales People'!$A:$B,2,0)</f>
        <v>Ernest Wheeler</v>
      </c>
      <c r="P1189" s="9" t="str">
        <f>VLOOKUP('Consolidtaed Data'!$E7131,[1]Customers!$A:$B,2,0)</f>
        <v>Paul Larson</v>
      </c>
      <c r="Q1189" s="11">
        <f>WEEKDAY('Consolidtaed Data'!$F7131)</f>
        <v>7</v>
      </c>
      <c r="R1189" s="9">
        <f>MONTH('Consolidtaed Data'!$F7131)</f>
        <v>6</v>
      </c>
      <c r="S1189" s="9" t="str">
        <f>TEXT(Table3[[#This Row],[Purchase Date]],"MMMM")</f>
        <v>March</v>
      </c>
      <c r="T1189" s="9">
        <f>YEAR('Consolidtaed Data'!$F7131)</f>
        <v>2021</v>
      </c>
    </row>
    <row r="1190" spans="1:20" x14ac:dyDescent="0.3">
      <c r="A1190" s="9" t="s">
        <v>2114</v>
      </c>
      <c r="B1190" s="9" t="s">
        <v>653</v>
      </c>
      <c r="C1190" s="9" t="s">
        <v>405</v>
      </c>
      <c r="D1190" s="9" t="s">
        <v>174</v>
      </c>
      <c r="E1190" s="9" t="s">
        <v>2120</v>
      </c>
      <c r="F1190" s="10">
        <v>43917</v>
      </c>
      <c r="G1190" s="10" t="str">
        <f>VLOOKUP(Table3[[#This Row],[Product ID]],[1]Products!$A:$G,2,0)</f>
        <v>Product 74</v>
      </c>
      <c r="H1190" s="22">
        <v>3</v>
      </c>
      <c r="I1190" s="9">
        <f>VLOOKUP('Consolidtaed Data'!$B7522,[1]Products!$A:$G,4,0)</f>
        <v>356</v>
      </c>
      <c r="J1190" s="9">
        <f>VLOOKUP('Consolidtaed Data'!$B7522,[1]Products!$A:$G,3,0)</f>
        <v>292</v>
      </c>
      <c r="K1190" s="9">
        <f>'Consolidtaed Data'!$J7522*'Consolidtaed Data'!$H7522</f>
        <v>5331</v>
      </c>
      <c r="L1190" s="9">
        <f>'Consolidtaed Data'!$I7522*'Consolidtaed Data'!$H7522</f>
        <v>6423</v>
      </c>
      <c r="M1190" s="9">
        <f>'Consolidtaed Data'!$L7522-'Consolidtaed Data'!$K7522</f>
        <v>766</v>
      </c>
      <c r="N1190" s="9" t="str">
        <f>VLOOKUP('Consolidtaed Data'!$C7522,[1]Locations!$A:$O,2,0)</f>
        <v>East Los Angeles</v>
      </c>
      <c r="O1190" s="9" t="str">
        <f>VLOOKUP('Consolidtaed Data'!$D7522,'[1]Sales People'!$A:$B,2,0)</f>
        <v>Jerry Perry</v>
      </c>
      <c r="P1190" s="9" t="str">
        <f>VLOOKUP('Consolidtaed Data'!$E7522,[1]Customers!$A:$B,2,0)</f>
        <v>Earl Franklin</v>
      </c>
      <c r="Q1190" s="11">
        <f>WEEKDAY('Consolidtaed Data'!$F7522)</f>
        <v>2</v>
      </c>
      <c r="R1190" s="9">
        <f>MONTH('Consolidtaed Data'!$F7522)</f>
        <v>7</v>
      </c>
      <c r="S1190" s="9" t="str">
        <f>TEXT(Table3[[#This Row],[Purchase Date]],"MMMM")</f>
        <v>March</v>
      </c>
      <c r="T1190" s="9">
        <f>YEAR('Consolidtaed Data'!$F7522)</f>
        <v>2021</v>
      </c>
    </row>
    <row r="1191" spans="1:20" x14ac:dyDescent="0.3">
      <c r="A1191" s="9" t="s">
        <v>2115</v>
      </c>
      <c r="B1191" s="9" t="s">
        <v>294</v>
      </c>
      <c r="C1191" s="9" t="s">
        <v>178</v>
      </c>
      <c r="D1191" s="9" t="s">
        <v>87</v>
      </c>
      <c r="E1191" s="9" t="s">
        <v>217</v>
      </c>
      <c r="F1191" s="10">
        <v>43917</v>
      </c>
      <c r="G1191" s="10" t="str">
        <f>VLOOKUP(Table3[[#This Row],[Product ID]],[1]Products!$A:$G,2,0)</f>
        <v>Product 51</v>
      </c>
      <c r="H1191" s="22">
        <v>2</v>
      </c>
      <c r="I1191" s="9">
        <f>VLOOKUP('Consolidtaed Data'!$B7886,[1]Products!$A:$G,4,0)</f>
        <v>1972</v>
      </c>
      <c r="J1191" s="9">
        <f>VLOOKUP('Consolidtaed Data'!$B7886,[1]Products!$A:$G,3,0)</f>
        <v>1321</v>
      </c>
      <c r="K1191" s="9">
        <f>'Consolidtaed Data'!$J7886*'Consolidtaed Data'!$H7886</f>
        <v>1367</v>
      </c>
      <c r="L1191" s="9">
        <f>'Consolidtaed Data'!$I7886*'Consolidtaed Data'!$H7886</f>
        <v>2241</v>
      </c>
      <c r="M1191" s="9">
        <f>'Consolidtaed Data'!$L7886-'Consolidtaed Data'!$K7886</f>
        <v>944</v>
      </c>
      <c r="N1191" s="9" t="str">
        <f>VLOOKUP('Consolidtaed Data'!$C7886,[1]Locations!$A:$O,2,0)</f>
        <v>Temecula</v>
      </c>
      <c r="O1191" s="9" t="str">
        <f>VLOOKUP('Consolidtaed Data'!$D7886,'[1]Sales People'!$A:$B,2,0)</f>
        <v>Scott Mason</v>
      </c>
      <c r="P1191" s="9" t="str">
        <f>VLOOKUP('Consolidtaed Data'!$E7886,[1]Customers!$A:$B,2,0)</f>
        <v>Wayne Gordon</v>
      </c>
      <c r="Q1191" s="11">
        <f>WEEKDAY('Consolidtaed Data'!$F7886)</f>
        <v>1</v>
      </c>
      <c r="R1191" s="9">
        <f>MONTH('Consolidtaed Data'!$F7886)</f>
        <v>8</v>
      </c>
      <c r="S1191" s="9" t="str">
        <f>TEXT(Table3[[#This Row],[Purchase Date]],"MMMM")</f>
        <v>March</v>
      </c>
      <c r="T1191" s="9">
        <f>YEAR('Consolidtaed Data'!$F7886)</f>
        <v>2021</v>
      </c>
    </row>
    <row r="1192" spans="1:20" x14ac:dyDescent="0.3">
      <c r="A1192" s="9" t="s">
        <v>2116</v>
      </c>
      <c r="B1192" s="9" t="s">
        <v>103</v>
      </c>
      <c r="C1192" s="9" t="s">
        <v>564</v>
      </c>
      <c r="D1192" s="9" t="s">
        <v>193</v>
      </c>
      <c r="E1192" s="9" t="s">
        <v>132</v>
      </c>
      <c r="F1192" s="10">
        <v>43917</v>
      </c>
      <c r="G1192" s="10" t="str">
        <f>VLOOKUP(Table3[[#This Row],[Product ID]],[1]Products!$A:$G,2,0)</f>
        <v>Product 44</v>
      </c>
      <c r="H1192" s="22">
        <v>2</v>
      </c>
      <c r="I1192" s="9">
        <f>VLOOKUP('Consolidtaed Data'!$B7967,[1]Products!$A:$G,4,0)</f>
        <v>2497</v>
      </c>
      <c r="J1192" s="9">
        <f>VLOOKUP('Consolidtaed Data'!$B7967,[1]Products!$A:$G,3,0)</f>
        <v>1473</v>
      </c>
      <c r="K1192" s="9">
        <f>'Consolidtaed Data'!$J7967*'Consolidtaed Data'!$H7967</f>
        <v>260</v>
      </c>
      <c r="L1192" s="9">
        <f>'Consolidtaed Data'!$I7967*'Consolidtaed Data'!$H7967</f>
        <v>362</v>
      </c>
      <c r="M1192" s="9">
        <f>'Consolidtaed Data'!$L7967-'Consolidtaed Data'!$K7967</f>
        <v>486</v>
      </c>
      <c r="N1192" s="9" t="str">
        <f>VLOOKUP('Consolidtaed Data'!$C7967,[1]Locations!$A:$O,2,0)</f>
        <v>Burbank</v>
      </c>
      <c r="O1192" s="9" t="str">
        <f>VLOOKUP('Consolidtaed Data'!$D7967,'[1]Sales People'!$A:$B,2,0)</f>
        <v>Eugene Holmes</v>
      </c>
      <c r="P1192" s="9" t="str">
        <f>VLOOKUP('Consolidtaed Data'!$E7967,[1]Customers!$A:$B,2,0)</f>
        <v>Christopher Arnold</v>
      </c>
      <c r="Q1192" s="11">
        <f>WEEKDAY('Consolidtaed Data'!$F7967)</f>
        <v>1</v>
      </c>
      <c r="R1192" s="9">
        <f>MONTH('Consolidtaed Data'!$F7967)</f>
        <v>8</v>
      </c>
      <c r="S1192" s="9" t="str">
        <f>TEXT(Table3[[#This Row],[Purchase Date]],"MMMM")</f>
        <v>March</v>
      </c>
      <c r="T1192" s="9">
        <f>YEAR('Consolidtaed Data'!$F7967)</f>
        <v>2021</v>
      </c>
    </row>
    <row r="1193" spans="1:20" x14ac:dyDescent="0.3">
      <c r="A1193" s="9" t="s">
        <v>2117</v>
      </c>
      <c r="B1193" s="9" t="s">
        <v>213</v>
      </c>
      <c r="C1193" s="9" t="s">
        <v>72</v>
      </c>
      <c r="D1193" s="9" t="s">
        <v>149</v>
      </c>
      <c r="E1193" s="9" t="s">
        <v>827</v>
      </c>
      <c r="F1193" s="10">
        <v>43917</v>
      </c>
      <c r="G1193" s="10" t="str">
        <f>VLOOKUP(Table3[[#This Row],[Product ID]],[1]Products!$A:$G,2,0)</f>
        <v>Product 68</v>
      </c>
      <c r="H1193" s="22">
        <v>2</v>
      </c>
      <c r="I1193" s="9">
        <f>VLOOKUP('Consolidtaed Data'!$B8233,[1]Products!$A:$G,4,0)</f>
        <v>504</v>
      </c>
      <c r="J1193" s="9">
        <f>VLOOKUP('Consolidtaed Data'!$B8233,[1]Products!$A:$G,3,0)</f>
        <v>408</v>
      </c>
      <c r="K1193" s="9">
        <f>'Consolidtaed Data'!$J8233*'Consolidtaed Data'!$H8233</f>
        <v>171</v>
      </c>
      <c r="L1193" s="9">
        <f>'Consolidtaed Data'!$I8233*'Consolidtaed Data'!$H8233</f>
        <v>217</v>
      </c>
      <c r="M1193" s="9">
        <f>'Consolidtaed Data'!$L8233-'Consolidtaed Data'!$K8233</f>
        <v>1742</v>
      </c>
      <c r="N1193" s="9" t="str">
        <f>VLOOKUP('Consolidtaed Data'!$C8233,[1]Locations!$A:$O,2,0)</f>
        <v>Thousand Oaks</v>
      </c>
      <c r="O1193" s="9" t="str">
        <f>VLOOKUP('Consolidtaed Data'!$D8233,'[1]Sales People'!$A:$B,2,0)</f>
        <v>John Reyes</v>
      </c>
      <c r="P1193" s="9" t="str">
        <f>VLOOKUP('Consolidtaed Data'!$E8233,[1]Customers!$A:$B,2,0)</f>
        <v>Steven Howard</v>
      </c>
      <c r="Q1193" s="11">
        <f>WEEKDAY('Consolidtaed Data'!$F8233)</f>
        <v>7</v>
      </c>
      <c r="R1193" s="9">
        <f>MONTH('Consolidtaed Data'!$F8233)</f>
        <v>9</v>
      </c>
      <c r="S1193" s="9" t="str">
        <f>TEXT(Table3[[#This Row],[Purchase Date]],"MMMM")</f>
        <v>March</v>
      </c>
      <c r="T1193" s="9">
        <f>YEAR('Consolidtaed Data'!$F8233)</f>
        <v>2021</v>
      </c>
    </row>
    <row r="1194" spans="1:20" x14ac:dyDescent="0.3">
      <c r="A1194" s="9" t="s">
        <v>2119</v>
      </c>
      <c r="B1194" s="9" t="s">
        <v>742</v>
      </c>
      <c r="C1194" s="9" t="s">
        <v>210</v>
      </c>
      <c r="D1194" s="9" t="s">
        <v>123</v>
      </c>
      <c r="E1194" s="9" t="s">
        <v>1743</v>
      </c>
      <c r="F1194" s="10">
        <v>43917</v>
      </c>
      <c r="G1194" s="10" t="str">
        <f>VLOOKUP(Table3[[#This Row],[Product ID]],[1]Products!$A:$G,2,0)</f>
        <v>Product 90</v>
      </c>
      <c r="H1194" s="22">
        <v>2</v>
      </c>
      <c r="I1194" s="9">
        <f>VLOOKUP('Consolidtaed Data'!$B8291,[1]Products!$A:$G,4,0)</f>
        <v>400</v>
      </c>
      <c r="J1194" s="9">
        <f>VLOOKUP('Consolidtaed Data'!$B8291,[1]Products!$A:$G,3,0)</f>
        <v>208</v>
      </c>
      <c r="K1194" s="9">
        <f>'Consolidtaed Data'!$J8291*'Consolidtaed Data'!$H8291</f>
        <v>292</v>
      </c>
      <c r="L1194" s="9">
        <f>'Consolidtaed Data'!$I8291*'Consolidtaed Data'!$H8291</f>
        <v>356</v>
      </c>
      <c r="M1194" s="9">
        <f>'Consolidtaed Data'!$L8291-'Consolidtaed Data'!$K8291</f>
        <v>243</v>
      </c>
      <c r="N1194" s="9" t="str">
        <f>VLOOKUP('Consolidtaed Data'!$C8291,[1]Locations!$A:$O,2,0)</f>
        <v>West Covina</v>
      </c>
      <c r="O1194" s="9" t="str">
        <f>VLOOKUP('Consolidtaed Data'!$D8291,'[1]Sales People'!$A:$B,2,0)</f>
        <v>Carl Hall</v>
      </c>
      <c r="P1194" s="9" t="str">
        <f>VLOOKUP('Consolidtaed Data'!$E8291,[1]Customers!$A:$B,2,0)</f>
        <v>Samuel Kim</v>
      </c>
      <c r="Q1194" s="11">
        <f>WEEKDAY('Consolidtaed Data'!$F8291)</f>
        <v>5</v>
      </c>
      <c r="R1194" s="9">
        <f>MONTH('Consolidtaed Data'!$F8291)</f>
        <v>9</v>
      </c>
      <c r="S1194" s="9" t="str">
        <f>TEXT(Table3[[#This Row],[Purchase Date]],"MMMM")</f>
        <v>March</v>
      </c>
      <c r="T1194" s="9">
        <f>YEAR('Consolidtaed Data'!$F8291)</f>
        <v>2021</v>
      </c>
    </row>
    <row r="1195" spans="1:20" x14ac:dyDescent="0.3">
      <c r="A1195" s="9" t="s">
        <v>2121</v>
      </c>
      <c r="B1195" s="9" t="s">
        <v>311</v>
      </c>
      <c r="C1195" s="9" t="s">
        <v>30</v>
      </c>
      <c r="D1195" s="9" t="s">
        <v>206</v>
      </c>
      <c r="E1195" s="9" t="s">
        <v>2747</v>
      </c>
      <c r="F1195" s="10">
        <v>43917</v>
      </c>
      <c r="G1195" s="10" t="str">
        <f>VLOOKUP(Table3[[#This Row],[Product ID]],[1]Products!$A:$G,2,0)</f>
        <v>Product 33</v>
      </c>
      <c r="H1195" s="22">
        <v>1</v>
      </c>
      <c r="I1195" s="9">
        <f>VLOOKUP('Consolidtaed Data'!$B8555,[1]Products!$A:$G,4,0)</f>
        <v>2396</v>
      </c>
      <c r="J1195" s="9">
        <f>VLOOKUP('Consolidtaed Data'!$B8555,[1]Products!$A:$G,3,0)</f>
        <v>1965</v>
      </c>
      <c r="K1195" s="9">
        <f>'Consolidtaed Data'!$J8555*'Consolidtaed Data'!$H8555</f>
        <v>180</v>
      </c>
      <c r="L1195" s="9">
        <f>'Consolidtaed Data'!$I8555*'Consolidtaed Data'!$H8555</f>
        <v>224</v>
      </c>
      <c r="M1195" s="9">
        <f>'Consolidtaed Data'!$L8555-'Consolidtaed Data'!$K8555</f>
        <v>1564</v>
      </c>
      <c r="N1195" s="9" t="str">
        <f>VLOOKUP('Consolidtaed Data'!$C8555,[1]Locations!$A:$O,2,0)</f>
        <v>Sunnyvale</v>
      </c>
      <c r="O1195" s="9" t="str">
        <f>VLOOKUP('Consolidtaed Data'!$D8555,'[1]Sales People'!$A:$B,2,0)</f>
        <v>Eugene Holmes</v>
      </c>
      <c r="P1195" s="9" t="str">
        <f>VLOOKUP('Consolidtaed Data'!$E8555,[1]Customers!$A:$B,2,0)</f>
        <v>David Ford</v>
      </c>
      <c r="Q1195" s="11">
        <f>WEEKDAY('Consolidtaed Data'!$F8555)</f>
        <v>3</v>
      </c>
      <c r="R1195" s="9">
        <f>MONTH('Consolidtaed Data'!$F8555)</f>
        <v>10</v>
      </c>
      <c r="S1195" s="9" t="str">
        <f>TEXT(Table3[[#This Row],[Purchase Date]],"MMMM")</f>
        <v>March</v>
      </c>
      <c r="T1195" s="9">
        <f>YEAR('Consolidtaed Data'!$F8555)</f>
        <v>2021</v>
      </c>
    </row>
    <row r="1196" spans="1:20" x14ac:dyDescent="0.3">
      <c r="A1196" s="9" t="s">
        <v>2122</v>
      </c>
      <c r="B1196" s="9" t="s">
        <v>364</v>
      </c>
      <c r="C1196" s="9" t="s">
        <v>472</v>
      </c>
      <c r="D1196" s="9" t="s">
        <v>9</v>
      </c>
      <c r="E1196" s="9" t="s">
        <v>474</v>
      </c>
      <c r="F1196" s="10">
        <v>43917</v>
      </c>
      <c r="G1196" s="10" t="str">
        <f>VLOOKUP(Table3[[#This Row],[Product ID]],[1]Products!$A:$G,2,0)</f>
        <v>Product 45</v>
      </c>
      <c r="H1196" s="22">
        <v>3</v>
      </c>
      <c r="I1196" s="9">
        <f>VLOOKUP('Consolidtaed Data'!$B8875,[1]Products!$A:$G,4,0)</f>
        <v>1380</v>
      </c>
      <c r="J1196" s="9">
        <f>VLOOKUP('Consolidtaed Data'!$B8875,[1]Products!$A:$G,3,0)</f>
        <v>1090</v>
      </c>
      <c r="K1196" s="9">
        <f>'Consolidtaed Data'!$J8875*'Consolidtaed Data'!$H8875</f>
        <v>5512</v>
      </c>
      <c r="L1196" s="9">
        <f>'Consolidtaed Data'!$I8875*'Consolidtaed Data'!$H8875</f>
        <v>7548</v>
      </c>
      <c r="M1196" s="9">
        <f>'Consolidtaed Data'!$L8875-'Consolidtaed Data'!$K8875</f>
        <v>689</v>
      </c>
      <c r="N1196" s="9" t="str">
        <f>VLOOKUP('Consolidtaed Data'!$C8875,[1]Locations!$A:$O,2,0)</f>
        <v>Huntington Beach</v>
      </c>
      <c r="O1196" s="9" t="str">
        <f>VLOOKUP('Consolidtaed Data'!$D8875,'[1]Sales People'!$A:$B,2,0)</f>
        <v>Larry Marshall</v>
      </c>
      <c r="P1196" s="9" t="str">
        <f>VLOOKUP('Consolidtaed Data'!$E8875,[1]Customers!$A:$B,2,0)</f>
        <v>Phillip Carpenter</v>
      </c>
      <c r="Q1196" s="11">
        <f>WEEKDAY('Consolidtaed Data'!$F8875)</f>
        <v>6</v>
      </c>
      <c r="R1196" s="9">
        <f>MONTH('Consolidtaed Data'!$F8875)</f>
        <v>11</v>
      </c>
      <c r="S1196" s="9" t="str">
        <f>TEXT(Table3[[#This Row],[Purchase Date]],"MMMM")</f>
        <v>March</v>
      </c>
      <c r="T1196" s="9">
        <f>YEAR('Consolidtaed Data'!$F8875)</f>
        <v>2021</v>
      </c>
    </row>
    <row r="1197" spans="1:20" x14ac:dyDescent="0.3">
      <c r="A1197" s="9" t="s">
        <v>2123</v>
      </c>
      <c r="B1197" s="9" t="s">
        <v>213</v>
      </c>
      <c r="C1197" s="9" t="s">
        <v>63</v>
      </c>
      <c r="D1197" s="9" t="s">
        <v>113</v>
      </c>
      <c r="E1197" s="9" t="s">
        <v>491</v>
      </c>
      <c r="F1197" s="10">
        <v>43918</v>
      </c>
      <c r="G1197" s="10" t="str">
        <f>VLOOKUP(Table3[[#This Row],[Product ID]],[1]Products!$A:$G,2,0)</f>
        <v>Product 68</v>
      </c>
      <c r="H1197" s="22">
        <v>1</v>
      </c>
      <c r="I1197" s="9">
        <f>VLOOKUP('Consolidtaed Data'!$B4761,[1]Products!$A:$G,4,0)</f>
        <v>1380</v>
      </c>
      <c r="J1197" s="9">
        <f>VLOOKUP('Consolidtaed Data'!$B4761,[1]Products!$A:$G,3,0)</f>
        <v>1090</v>
      </c>
      <c r="K1197" s="9">
        <f>'Consolidtaed Data'!$J4761*'Consolidtaed Data'!$H4761</f>
        <v>1752</v>
      </c>
      <c r="L1197" s="9">
        <f>'Consolidtaed Data'!$I4761*'Consolidtaed Data'!$H4761</f>
        <v>2739</v>
      </c>
      <c r="M1197" s="9">
        <f>'Consolidtaed Data'!$L4761-'Consolidtaed Data'!$K4761</f>
        <v>1598</v>
      </c>
      <c r="N1197" s="9" t="str">
        <f>VLOOKUP('Consolidtaed Data'!$C4761,[1]Locations!$A:$O,2,0)</f>
        <v>West Covina</v>
      </c>
      <c r="O1197" s="9" t="str">
        <f>VLOOKUP('Consolidtaed Data'!$D4761,'[1]Sales People'!$A:$B,2,0)</f>
        <v>Jeremy Mendoza</v>
      </c>
      <c r="P1197" s="9" t="str">
        <f>VLOOKUP('Consolidtaed Data'!$E4761,[1]Customers!$A:$B,2,0)</f>
        <v>James Dean</v>
      </c>
      <c r="Q1197" s="11">
        <f>WEEKDAY('Consolidtaed Data'!$F4761)</f>
        <v>3</v>
      </c>
      <c r="R1197" s="9">
        <f>MONTH('Consolidtaed Data'!$F4761)</f>
        <v>12</v>
      </c>
      <c r="S1197" s="9" t="str">
        <f>TEXT(Table3[[#This Row],[Purchase Date]],"MMMM")</f>
        <v>March</v>
      </c>
      <c r="T1197" s="9">
        <f>YEAR('Consolidtaed Data'!$F4761)</f>
        <v>2020</v>
      </c>
    </row>
    <row r="1198" spans="1:20" x14ac:dyDescent="0.3">
      <c r="A1198" s="9" t="s">
        <v>2124</v>
      </c>
      <c r="B1198" s="9" t="s">
        <v>234</v>
      </c>
      <c r="C1198" s="9" t="s">
        <v>439</v>
      </c>
      <c r="D1198" s="9" t="s">
        <v>161</v>
      </c>
      <c r="E1198" s="9" t="s">
        <v>1764</v>
      </c>
      <c r="F1198" s="10">
        <v>43918</v>
      </c>
      <c r="G1198" s="10" t="str">
        <f>VLOOKUP(Table3[[#This Row],[Product ID]],[1]Products!$A:$G,2,0)</f>
        <v>Product 54</v>
      </c>
      <c r="H1198" s="22">
        <v>1</v>
      </c>
      <c r="I1198" s="9">
        <f>VLOOKUP('Consolidtaed Data'!$B4870,[1]Products!$A:$G,4,0)</f>
        <v>913</v>
      </c>
      <c r="J1198" s="9">
        <f>VLOOKUP('Consolidtaed Data'!$B4870,[1]Products!$A:$G,3,0)</f>
        <v>584</v>
      </c>
      <c r="K1198" s="9">
        <f>'Consolidtaed Data'!$J4870*'Consolidtaed Data'!$H4870</f>
        <v>1301</v>
      </c>
      <c r="L1198" s="9">
        <f>'Consolidtaed Data'!$I4870*'Consolidtaed Data'!$H4870</f>
        <v>1587</v>
      </c>
      <c r="M1198" s="9">
        <f>'Consolidtaed Data'!$L4870-'Consolidtaed Data'!$K4870</f>
        <v>345</v>
      </c>
      <c r="N1198" s="9" t="str">
        <f>VLOOKUP('Consolidtaed Data'!$C4870,[1]Locations!$A:$O,2,0)</f>
        <v>Riverside</v>
      </c>
      <c r="O1198" s="9" t="str">
        <f>VLOOKUP('Consolidtaed Data'!$D4870,'[1]Sales People'!$A:$B,2,0)</f>
        <v>Kevin Butler</v>
      </c>
      <c r="P1198" s="9" t="str">
        <f>VLOOKUP('Consolidtaed Data'!$E4870,[1]Customers!$A:$B,2,0)</f>
        <v>Kevin Willis</v>
      </c>
      <c r="Q1198" s="11">
        <f>WEEKDAY('Consolidtaed Data'!$F4870)</f>
        <v>5</v>
      </c>
      <c r="R1198" s="9">
        <f>MONTH('Consolidtaed Data'!$F4870)</f>
        <v>12</v>
      </c>
      <c r="S1198" s="9" t="str">
        <f>TEXT(Table3[[#This Row],[Purchase Date]],"MMMM")</f>
        <v>March</v>
      </c>
      <c r="T1198" s="9">
        <f>YEAR('Consolidtaed Data'!$F4870)</f>
        <v>2020</v>
      </c>
    </row>
    <row r="1199" spans="1:20" x14ac:dyDescent="0.3">
      <c r="A1199" s="9" t="s">
        <v>2125</v>
      </c>
      <c r="B1199" s="9" t="s">
        <v>107</v>
      </c>
      <c r="C1199" s="9" t="s">
        <v>226</v>
      </c>
      <c r="D1199" s="9" t="s">
        <v>174</v>
      </c>
      <c r="E1199" s="9" t="s">
        <v>2516</v>
      </c>
      <c r="F1199" s="10">
        <v>43918</v>
      </c>
      <c r="G1199" s="10" t="str">
        <f>VLOOKUP(Table3[[#This Row],[Product ID]],[1]Products!$A:$G,2,0)</f>
        <v>Product 52</v>
      </c>
      <c r="H1199" s="22">
        <v>1</v>
      </c>
      <c r="I1199" s="9">
        <f>VLOOKUP('Consolidtaed Data'!$B4891,[1]Products!$A:$G,4,0)</f>
        <v>2396</v>
      </c>
      <c r="J1199" s="9">
        <f>VLOOKUP('Consolidtaed Data'!$B4891,[1]Products!$A:$G,3,0)</f>
        <v>1965</v>
      </c>
      <c r="K1199" s="9">
        <f>'Consolidtaed Data'!$J4891*'Consolidtaed Data'!$H4891</f>
        <v>2660</v>
      </c>
      <c r="L1199" s="9">
        <f>'Consolidtaed Data'!$I4891*'Consolidtaed Data'!$H4891</f>
        <v>5112</v>
      </c>
      <c r="M1199" s="9">
        <f>'Consolidtaed Data'!$L4891-'Consolidtaed Data'!$K4891</f>
        <v>95</v>
      </c>
      <c r="N1199" s="9" t="str">
        <f>VLOOKUP('Consolidtaed Data'!$C4891,[1]Locations!$A:$O,2,0)</f>
        <v>Murrieta</v>
      </c>
      <c r="O1199" s="9" t="str">
        <f>VLOOKUP('Consolidtaed Data'!$D4891,'[1]Sales People'!$A:$B,2,0)</f>
        <v>Roger Ramos</v>
      </c>
      <c r="P1199" s="9" t="str">
        <f>VLOOKUP('Consolidtaed Data'!$E4891,[1]Customers!$A:$B,2,0)</f>
        <v>Henry Bishop</v>
      </c>
      <c r="Q1199" s="11">
        <f>WEEKDAY('Consolidtaed Data'!$F4891)</f>
        <v>6</v>
      </c>
      <c r="R1199" s="9">
        <f>MONTH('Consolidtaed Data'!$F4891)</f>
        <v>12</v>
      </c>
      <c r="S1199" s="9" t="str">
        <f>TEXT(Table3[[#This Row],[Purchase Date]],"MMMM")</f>
        <v>March</v>
      </c>
      <c r="T1199" s="9">
        <f>YEAR('Consolidtaed Data'!$F4891)</f>
        <v>2020</v>
      </c>
    </row>
    <row r="1200" spans="1:20" x14ac:dyDescent="0.3">
      <c r="A1200" s="9" t="s">
        <v>2126</v>
      </c>
      <c r="B1200" s="9" t="s">
        <v>93</v>
      </c>
      <c r="C1200" s="9" t="s">
        <v>16</v>
      </c>
      <c r="D1200" s="9" t="s">
        <v>46</v>
      </c>
      <c r="E1200" s="9" t="s">
        <v>1272</v>
      </c>
      <c r="F1200" s="10">
        <v>43918</v>
      </c>
      <c r="G1200" s="10" t="str">
        <f>VLOOKUP(Table3[[#This Row],[Product ID]],[1]Products!$A:$G,2,0)</f>
        <v>Product 71</v>
      </c>
      <c r="H1200" s="22">
        <v>1</v>
      </c>
      <c r="I1200" s="9">
        <f>VLOOKUP('Consolidtaed Data'!$B5020,[1]Products!$A:$G,4,0)</f>
        <v>2294</v>
      </c>
      <c r="J1200" s="9">
        <f>VLOOKUP('Consolidtaed Data'!$B5020,[1]Products!$A:$G,3,0)</f>
        <v>1399</v>
      </c>
      <c r="K1200" s="9">
        <f>'Consolidtaed Data'!$J5020*'Consolidtaed Data'!$H5020</f>
        <v>1366</v>
      </c>
      <c r="L1200" s="9">
        <f>'Consolidtaed Data'!$I5020*'Consolidtaed Data'!$H5020</f>
        <v>2238</v>
      </c>
      <c r="M1200" s="9">
        <f>'Consolidtaed Data'!$L5020-'Consolidtaed Data'!$K5020</f>
        <v>102</v>
      </c>
      <c r="N1200" s="9" t="str">
        <f>VLOOKUP('Consolidtaed Data'!$C5020,[1]Locations!$A:$O,2,0)</f>
        <v>Richmond</v>
      </c>
      <c r="O1200" s="9" t="str">
        <f>VLOOKUP('Consolidtaed Data'!$D5020,'[1]Sales People'!$A:$B,2,0)</f>
        <v>Ernest Wheeler</v>
      </c>
      <c r="P1200" s="9" t="str">
        <f>VLOOKUP('Consolidtaed Data'!$E5020,[1]Customers!$A:$B,2,0)</f>
        <v>Wayne Owens</v>
      </c>
      <c r="Q1200" s="11">
        <f>WEEKDAY('Consolidtaed Data'!$F5020)</f>
        <v>2</v>
      </c>
      <c r="R1200" s="9">
        <f>MONTH('Consolidtaed Data'!$F5020)</f>
        <v>1</v>
      </c>
      <c r="S1200" s="9" t="str">
        <f>TEXT(Table3[[#This Row],[Purchase Date]],"MMMM")</f>
        <v>March</v>
      </c>
      <c r="T1200" s="9">
        <f>YEAR('Consolidtaed Data'!$F5020)</f>
        <v>2021</v>
      </c>
    </row>
    <row r="1201" spans="1:20" x14ac:dyDescent="0.3">
      <c r="A1201" s="9" t="s">
        <v>2127</v>
      </c>
      <c r="B1201" s="9" t="s">
        <v>185</v>
      </c>
      <c r="C1201" s="9" t="s">
        <v>421</v>
      </c>
      <c r="D1201" s="9" t="s">
        <v>31</v>
      </c>
      <c r="E1201" s="9" t="s">
        <v>1416</v>
      </c>
      <c r="F1201" s="10">
        <v>43918</v>
      </c>
      <c r="G1201" s="10" t="str">
        <f>VLOOKUP(Table3[[#This Row],[Product ID]],[1]Products!$A:$G,2,0)</f>
        <v>Product 65</v>
      </c>
      <c r="H1201" s="22">
        <v>1</v>
      </c>
      <c r="I1201" s="9">
        <f>VLOOKUP('Consolidtaed Data'!$B5227,[1]Products!$A:$G,4,0)</f>
        <v>136</v>
      </c>
      <c r="J1201" s="9">
        <f>VLOOKUP('Consolidtaed Data'!$B5227,[1]Products!$A:$G,3,0)</f>
        <v>72</v>
      </c>
      <c r="K1201" s="9">
        <f>'Consolidtaed Data'!$J5227*'Consolidtaed Data'!$H5227</f>
        <v>200</v>
      </c>
      <c r="L1201" s="9">
        <f>'Consolidtaed Data'!$I5227*'Consolidtaed Data'!$H5227</f>
        <v>290</v>
      </c>
      <c r="M1201" s="9">
        <f>'Consolidtaed Data'!$L5227-'Consolidtaed Data'!$K5227</f>
        <v>52</v>
      </c>
      <c r="N1201" s="9" t="str">
        <f>VLOOKUP('Consolidtaed Data'!$C5227,[1]Locations!$A:$O,2,0)</f>
        <v>Oakland</v>
      </c>
      <c r="O1201" s="9" t="str">
        <f>VLOOKUP('Consolidtaed Data'!$D5227,'[1]Sales People'!$A:$B,2,0)</f>
        <v>Joshua Taylor</v>
      </c>
      <c r="P1201" s="9" t="str">
        <f>VLOOKUP('Consolidtaed Data'!$E5227,[1]Customers!$A:$B,2,0)</f>
        <v>Kevin Willis</v>
      </c>
      <c r="Q1201" s="11">
        <f>WEEKDAY('Consolidtaed Data'!$F5227)</f>
        <v>3</v>
      </c>
      <c r="R1201" s="9">
        <f>MONTH('Consolidtaed Data'!$F5227)</f>
        <v>1</v>
      </c>
      <c r="S1201" s="9" t="str">
        <f>TEXT(Table3[[#This Row],[Purchase Date]],"MMMM")</f>
        <v>March</v>
      </c>
      <c r="T1201" s="9">
        <f>YEAR('Consolidtaed Data'!$F5227)</f>
        <v>2021</v>
      </c>
    </row>
    <row r="1202" spans="1:20" x14ac:dyDescent="0.3">
      <c r="A1202" s="9" t="s">
        <v>2128</v>
      </c>
      <c r="B1202" s="9" t="s">
        <v>213</v>
      </c>
      <c r="C1202" s="9" t="s">
        <v>165</v>
      </c>
      <c r="D1202" s="9" t="s">
        <v>51</v>
      </c>
      <c r="E1202" s="9" t="s">
        <v>1447</v>
      </c>
      <c r="F1202" s="10">
        <v>43918</v>
      </c>
      <c r="G1202" s="10" t="str">
        <f>VLOOKUP(Table3[[#This Row],[Product ID]],[1]Products!$A:$G,2,0)</f>
        <v>Product 68</v>
      </c>
      <c r="H1202" s="22">
        <v>2</v>
      </c>
      <c r="I1202" s="9">
        <f>VLOOKUP('Consolidtaed Data'!$B6070,[1]Products!$A:$G,4,0)</f>
        <v>1367</v>
      </c>
      <c r="J1202" s="9">
        <f>VLOOKUP('Consolidtaed Data'!$B6070,[1]Products!$A:$G,3,0)</f>
        <v>984</v>
      </c>
      <c r="K1202" s="9">
        <f>'Consolidtaed Data'!$J6070*'Consolidtaed Data'!$H6070</f>
        <v>1968</v>
      </c>
      <c r="L1202" s="9">
        <f>'Consolidtaed Data'!$I6070*'Consolidtaed Data'!$H6070</f>
        <v>2734</v>
      </c>
      <c r="M1202" s="9">
        <f>'Consolidtaed Data'!$L6070-'Consolidtaed Data'!$K6070</f>
        <v>161</v>
      </c>
      <c r="N1202" s="9" t="str">
        <f>VLOOKUP('Consolidtaed Data'!$C6070,[1]Locations!$A:$O,2,0)</f>
        <v>Elk Grove</v>
      </c>
      <c r="O1202" s="9" t="str">
        <f>VLOOKUP('Consolidtaed Data'!$D6070,'[1]Sales People'!$A:$B,2,0)</f>
        <v>Ernest Wagner</v>
      </c>
      <c r="P1202" s="9" t="str">
        <f>VLOOKUP('Consolidtaed Data'!$E6070,[1]Customers!$A:$B,2,0)</f>
        <v>Raymond Barnes</v>
      </c>
      <c r="Q1202" s="11">
        <f>WEEKDAY('Consolidtaed Data'!$F6070)</f>
        <v>5</v>
      </c>
      <c r="R1202" s="9">
        <f>MONTH('Consolidtaed Data'!$F6070)</f>
        <v>4</v>
      </c>
      <c r="S1202" s="9" t="str">
        <f>TEXT(Table3[[#This Row],[Purchase Date]],"MMMM")</f>
        <v>March</v>
      </c>
      <c r="T1202" s="9">
        <f>YEAR('Consolidtaed Data'!$F6070)</f>
        <v>2021</v>
      </c>
    </row>
    <row r="1203" spans="1:20" x14ac:dyDescent="0.3">
      <c r="A1203" s="9" t="s">
        <v>2129</v>
      </c>
      <c r="B1203" s="9" t="s">
        <v>148</v>
      </c>
      <c r="C1203" s="9" t="s">
        <v>462</v>
      </c>
      <c r="D1203" s="9" t="s">
        <v>100</v>
      </c>
      <c r="E1203" s="9" t="s">
        <v>1769</v>
      </c>
      <c r="F1203" s="10">
        <v>43918</v>
      </c>
      <c r="G1203" s="10" t="str">
        <f>VLOOKUP(Table3[[#This Row],[Product ID]],[1]Products!$A:$G,2,0)</f>
        <v>Product 16</v>
      </c>
      <c r="H1203" s="22">
        <v>1</v>
      </c>
      <c r="I1203" s="9">
        <f>VLOOKUP('Consolidtaed Data'!$B7953,[1]Products!$A:$G,4,0)</f>
        <v>1671</v>
      </c>
      <c r="J1203" s="9">
        <f>VLOOKUP('Consolidtaed Data'!$B7953,[1]Products!$A:$G,3,0)</f>
        <v>1220</v>
      </c>
      <c r="K1203" s="9">
        <f>'Consolidtaed Data'!$J7953*'Consolidtaed Data'!$H7953</f>
        <v>387</v>
      </c>
      <c r="L1203" s="9">
        <f>'Consolidtaed Data'!$I7953*'Consolidtaed Data'!$H7953</f>
        <v>667</v>
      </c>
      <c r="M1203" s="9">
        <f>'Consolidtaed Data'!$L7953-'Consolidtaed Data'!$K7953</f>
        <v>408</v>
      </c>
      <c r="N1203" s="9" t="str">
        <f>VLOOKUP('Consolidtaed Data'!$C7953,[1]Locations!$A:$O,2,0)</f>
        <v>Santa Ana</v>
      </c>
      <c r="O1203" s="9" t="str">
        <f>VLOOKUP('Consolidtaed Data'!$D7953,'[1]Sales People'!$A:$B,2,0)</f>
        <v>Joshua Cook</v>
      </c>
      <c r="P1203" s="9" t="str">
        <f>VLOOKUP('Consolidtaed Data'!$E7953,[1]Customers!$A:$B,2,0)</f>
        <v>Frank Mason</v>
      </c>
      <c r="Q1203" s="11">
        <f>WEEKDAY('Consolidtaed Data'!$F7953)</f>
        <v>6</v>
      </c>
      <c r="R1203" s="9">
        <f>MONTH('Consolidtaed Data'!$F7953)</f>
        <v>8</v>
      </c>
      <c r="S1203" s="9" t="str">
        <f>TEXT(Table3[[#This Row],[Purchase Date]],"MMMM")</f>
        <v>March</v>
      </c>
      <c r="T1203" s="9">
        <f>YEAR('Consolidtaed Data'!$F7953)</f>
        <v>2021</v>
      </c>
    </row>
    <row r="1204" spans="1:20" x14ac:dyDescent="0.3">
      <c r="A1204" s="9" t="s">
        <v>2130</v>
      </c>
      <c r="B1204" s="9" t="s">
        <v>340</v>
      </c>
      <c r="C1204" s="9" t="s">
        <v>331</v>
      </c>
      <c r="D1204" s="9" t="s">
        <v>51</v>
      </c>
      <c r="E1204" s="9" t="s">
        <v>640</v>
      </c>
      <c r="F1204" s="10">
        <v>43918</v>
      </c>
      <c r="G1204" s="10" t="str">
        <f>VLOOKUP(Table3[[#This Row],[Product ID]],[1]Products!$A:$G,2,0)</f>
        <v>Product 34</v>
      </c>
      <c r="H1204" s="22">
        <v>1</v>
      </c>
      <c r="I1204" s="9">
        <f>VLOOKUP('Consolidtaed Data'!$B8109,[1]Products!$A:$G,4,0)</f>
        <v>667</v>
      </c>
      <c r="J1204" s="9">
        <f>VLOOKUP('Consolidtaed Data'!$B8109,[1]Products!$A:$G,3,0)</f>
        <v>387</v>
      </c>
      <c r="K1204" s="9">
        <f>'Consolidtaed Data'!$J8109*'Consolidtaed Data'!$H8109</f>
        <v>4892</v>
      </c>
      <c r="L1204" s="9">
        <f>'Consolidtaed Data'!$I8109*'Consolidtaed Data'!$H8109</f>
        <v>8020</v>
      </c>
      <c r="M1204" s="9">
        <f>'Consolidtaed Data'!$L8109-'Consolidtaed Data'!$K8109</f>
        <v>248</v>
      </c>
      <c r="N1204" s="9" t="str">
        <f>VLOOKUP('Consolidtaed Data'!$C8109,[1]Locations!$A:$O,2,0)</f>
        <v>Visalia</v>
      </c>
      <c r="O1204" s="9" t="str">
        <f>VLOOKUP('Consolidtaed Data'!$D8109,'[1]Sales People'!$A:$B,2,0)</f>
        <v>Kenneth Bradley</v>
      </c>
      <c r="P1204" s="9" t="str">
        <f>VLOOKUP('Consolidtaed Data'!$E8109,[1]Customers!$A:$B,2,0)</f>
        <v>Martin Reyes</v>
      </c>
      <c r="Q1204" s="11">
        <f>WEEKDAY('Consolidtaed Data'!$F8109)</f>
        <v>5</v>
      </c>
      <c r="R1204" s="9">
        <f>MONTH('Consolidtaed Data'!$F8109)</f>
        <v>9</v>
      </c>
      <c r="S1204" s="9" t="str">
        <f>TEXT(Table3[[#This Row],[Purchase Date]],"MMMM")</f>
        <v>March</v>
      </c>
      <c r="T1204" s="9">
        <f>YEAR('Consolidtaed Data'!$F8109)</f>
        <v>2021</v>
      </c>
    </row>
    <row r="1205" spans="1:20" x14ac:dyDescent="0.3">
      <c r="A1205" s="9" t="s">
        <v>2131</v>
      </c>
      <c r="B1205" s="9" t="s">
        <v>572</v>
      </c>
      <c r="C1205" s="9" t="s">
        <v>39</v>
      </c>
      <c r="D1205" s="9" t="s">
        <v>31</v>
      </c>
      <c r="E1205" s="9" t="s">
        <v>1892</v>
      </c>
      <c r="F1205" s="10">
        <v>43918</v>
      </c>
      <c r="G1205" s="10" t="str">
        <f>VLOOKUP(Table3[[#This Row],[Product ID]],[1]Products!$A:$G,2,0)</f>
        <v>Product 22</v>
      </c>
      <c r="H1205" s="22">
        <v>4</v>
      </c>
      <c r="I1205" s="9">
        <f>VLOOKUP('Consolidtaed Data'!$B8660,[1]Products!$A:$G,4,0)</f>
        <v>817</v>
      </c>
      <c r="J1205" s="9">
        <f>VLOOKUP('Consolidtaed Data'!$B8660,[1]Products!$A:$G,3,0)</f>
        <v>409</v>
      </c>
      <c r="K1205" s="9">
        <f>'Consolidtaed Data'!$J8660*'Consolidtaed Data'!$H8660</f>
        <v>1504</v>
      </c>
      <c r="L1205" s="9">
        <f>'Consolidtaed Data'!$I8660*'Consolidtaed Data'!$H8660</f>
        <v>1832</v>
      </c>
      <c r="M1205" s="9">
        <f>'Consolidtaed Data'!$L8660-'Consolidtaed Data'!$K8660</f>
        <v>689</v>
      </c>
      <c r="N1205" s="9" t="str">
        <f>VLOOKUP('Consolidtaed Data'!$C8660,[1]Locations!$A:$O,2,0)</f>
        <v>Daly City</v>
      </c>
      <c r="O1205" s="9" t="str">
        <f>VLOOKUP('Consolidtaed Data'!$D8660,'[1]Sales People'!$A:$B,2,0)</f>
        <v>Martin Perry</v>
      </c>
      <c r="P1205" s="9" t="str">
        <f>VLOOKUP('Consolidtaed Data'!$E8660,[1]Customers!$A:$B,2,0)</f>
        <v>Ronald Burns</v>
      </c>
      <c r="Q1205" s="11">
        <f>WEEKDAY('Consolidtaed Data'!$F8660)</f>
        <v>4</v>
      </c>
      <c r="R1205" s="9">
        <f>MONTH('Consolidtaed Data'!$F8660)</f>
        <v>10</v>
      </c>
      <c r="S1205" s="9" t="str">
        <f>TEXT(Table3[[#This Row],[Purchase Date]],"MMMM")</f>
        <v>March</v>
      </c>
      <c r="T1205" s="9">
        <f>YEAR('Consolidtaed Data'!$F8660)</f>
        <v>2021</v>
      </c>
    </row>
    <row r="1206" spans="1:20" x14ac:dyDescent="0.3">
      <c r="A1206" s="9" t="s">
        <v>2132</v>
      </c>
      <c r="B1206" s="9" t="s">
        <v>62</v>
      </c>
      <c r="C1206" s="9" t="s">
        <v>347</v>
      </c>
      <c r="D1206" s="9" t="s">
        <v>113</v>
      </c>
      <c r="E1206" s="9" t="s">
        <v>816</v>
      </c>
      <c r="F1206" s="10">
        <v>43918</v>
      </c>
      <c r="G1206" s="10" t="str">
        <f>VLOOKUP(Table3[[#This Row],[Product ID]],[1]Products!$A:$G,2,0)</f>
        <v>Product 17</v>
      </c>
      <c r="H1206" s="22">
        <v>2</v>
      </c>
      <c r="I1206" s="9">
        <f>VLOOKUP('Consolidtaed Data'!$B8772,[1]Products!$A:$G,4,0)</f>
        <v>556</v>
      </c>
      <c r="J1206" s="9">
        <f>VLOOKUP('Consolidtaed Data'!$B8772,[1]Products!$A:$G,3,0)</f>
        <v>395</v>
      </c>
      <c r="K1206" s="9">
        <f>'Consolidtaed Data'!$J8772*'Consolidtaed Data'!$H8772</f>
        <v>2454</v>
      </c>
      <c r="L1206" s="9">
        <f>'Consolidtaed Data'!$I8772*'Consolidtaed Data'!$H8772</f>
        <v>3066</v>
      </c>
      <c r="M1206" s="9">
        <f>'Consolidtaed Data'!$L8772-'Consolidtaed Data'!$K8772</f>
        <v>570</v>
      </c>
      <c r="N1206" s="9" t="str">
        <f>VLOOKUP('Consolidtaed Data'!$C8772,[1]Locations!$A:$O,2,0)</f>
        <v>Jurupa Valley</v>
      </c>
      <c r="O1206" s="9" t="str">
        <f>VLOOKUP('Consolidtaed Data'!$D8772,'[1]Sales People'!$A:$B,2,0)</f>
        <v>Charles Harper</v>
      </c>
      <c r="P1206" s="9" t="str">
        <f>VLOOKUP('Consolidtaed Data'!$E8772,[1]Customers!$A:$B,2,0)</f>
        <v>Henry Andrews</v>
      </c>
      <c r="Q1206" s="11">
        <f>WEEKDAY('Consolidtaed Data'!$F8772)</f>
        <v>6</v>
      </c>
      <c r="R1206" s="9">
        <f>MONTH('Consolidtaed Data'!$F8772)</f>
        <v>10</v>
      </c>
      <c r="S1206" s="9" t="str">
        <f>TEXT(Table3[[#This Row],[Purchase Date]],"MMMM")</f>
        <v>March</v>
      </c>
      <c r="T1206" s="9">
        <f>YEAR('Consolidtaed Data'!$F8772)</f>
        <v>2021</v>
      </c>
    </row>
    <row r="1207" spans="1:20" x14ac:dyDescent="0.3">
      <c r="A1207" s="9" t="s">
        <v>2133</v>
      </c>
      <c r="B1207" s="9" t="s">
        <v>526</v>
      </c>
      <c r="C1207" s="9" t="s">
        <v>405</v>
      </c>
      <c r="D1207" s="9" t="s">
        <v>64</v>
      </c>
      <c r="E1207" s="9" t="s">
        <v>562</v>
      </c>
      <c r="F1207" s="10">
        <v>43918</v>
      </c>
      <c r="G1207" s="10" t="str">
        <f>VLOOKUP(Table3[[#This Row],[Product ID]],[1]Products!$A:$G,2,0)</f>
        <v>Product 14</v>
      </c>
      <c r="H1207" s="22">
        <v>3</v>
      </c>
      <c r="I1207" s="9">
        <f>VLOOKUP('Consolidtaed Data'!$B9152,[1]Products!$A:$G,4,0)</f>
        <v>1889</v>
      </c>
      <c r="J1207" s="9">
        <f>VLOOKUP('Consolidtaed Data'!$B9152,[1]Products!$A:$G,3,0)</f>
        <v>945</v>
      </c>
      <c r="K1207" s="9">
        <f>'Consolidtaed Data'!$J9152*'Consolidtaed Data'!$H9152</f>
        <v>1054</v>
      </c>
      <c r="L1207" s="9">
        <f>'Consolidtaed Data'!$I9152*'Consolidtaed Data'!$H9152</f>
        <v>1405</v>
      </c>
      <c r="M1207" s="9">
        <f>'Consolidtaed Data'!$L9152-'Consolidtaed Data'!$K9152</f>
        <v>722</v>
      </c>
      <c r="N1207" s="9" t="str">
        <f>VLOOKUP('Consolidtaed Data'!$C9152,[1]Locations!$A:$O,2,0)</f>
        <v>Elk Grove</v>
      </c>
      <c r="O1207" s="9" t="str">
        <f>VLOOKUP('Consolidtaed Data'!$D9152,'[1]Sales People'!$A:$B,2,0)</f>
        <v>Larry Marshall</v>
      </c>
      <c r="P1207" s="9" t="str">
        <f>VLOOKUP('Consolidtaed Data'!$E9152,[1]Customers!$A:$B,2,0)</f>
        <v>Howard Morgan</v>
      </c>
      <c r="Q1207" s="11">
        <f>WEEKDAY('Consolidtaed Data'!$F9152)</f>
        <v>3</v>
      </c>
      <c r="R1207" s="9">
        <f>MONTH('Consolidtaed Data'!$F9152)</f>
        <v>11</v>
      </c>
      <c r="S1207" s="9" t="str">
        <f>TEXT(Table3[[#This Row],[Purchase Date]],"MMMM")</f>
        <v>March</v>
      </c>
      <c r="T1207" s="9">
        <f>YEAR('Consolidtaed Data'!$F9152)</f>
        <v>2021</v>
      </c>
    </row>
    <row r="1208" spans="1:20" x14ac:dyDescent="0.3">
      <c r="A1208" s="9" t="s">
        <v>2134</v>
      </c>
      <c r="B1208" s="9" t="s">
        <v>93</v>
      </c>
      <c r="C1208" s="9" t="s">
        <v>201</v>
      </c>
      <c r="D1208" s="9" t="s">
        <v>113</v>
      </c>
      <c r="E1208" s="9" t="s">
        <v>2174</v>
      </c>
      <c r="F1208" s="10">
        <v>43918</v>
      </c>
      <c r="G1208" s="10" t="str">
        <f>VLOOKUP(Table3[[#This Row],[Product ID]],[1]Products!$A:$G,2,0)</f>
        <v>Product 71</v>
      </c>
      <c r="H1208" s="22">
        <v>4</v>
      </c>
      <c r="I1208" s="9">
        <f>VLOOKUP('Consolidtaed Data'!$B9446,[1]Products!$A:$G,4,0)</f>
        <v>1178</v>
      </c>
      <c r="J1208" s="9">
        <f>VLOOKUP('Consolidtaed Data'!$B9446,[1]Products!$A:$G,3,0)</f>
        <v>683</v>
      </c>
      <c r="K1208" s="9">
        <f>'Consolidtaed Data'!$J9446*'Consolidtaed Data'!$H9446</f>
        <v>291</v>
      </c>
      <c r="L1208" s="9">
        <f>'Consolidtaed Data'!$I9446*'Consolidtaed Data'!$H9446</f>
        <v>378</v>
      </c>
      <c r="M1208" s="9">
        <f>'Consolidtaed Data'!$L9446-'Consolidtaed Data'!$K9446</f>
        <v>246</v>
      </c>
      <c r="N1208" s="9" t="str">
        <f>VLOOKUP('Consolidtaed Data'!$C9446,[1]Locations!$A:$O,2,0)</f>
        <v>San Buenaventura (Ventura)</v>
      </c>
      <c r="O1208" s="9" t="str">
        <f>VLOOKUP('Consolidtaed Data'!$D9446,'[1]Sales People'!$A:$B,2,0)</f>
        <v>Larry Castillo</v>
      </c>
      <c r="P1208" s="9" t="str">
        <f>VLOOKUP('Consolidtaed Data'!$E9446,[1]Customers!$A:$B,2,0)</f>
        <v>Alan Sims</v>
      </c>
      <c r="Q1208" s="11">
        <f>WEEKDAY('Consolidtaed Data'!$F9446)</f>
        <v>3</v>
      </c>
      <c r="R1208" s="9">
        <f>MONTH('Consolidtaed Data'!$F9446)</f>
        <v>12</v>
      </c>
      <c r="S1208" s="9" t="str">
        <f>TEXT(Table3[[#This Row],[Purchase Date]],"MMMM")</f>
        <v>March</v>
      </c>
      <c r="T1208" s="9">
        <f>YEAR('Consolidtaed Data'!$F9446)</f>
        <v>2021</v>
      </c>
    </row>
    <row r="1209" spans="1:20" x14ac:dyDescent="0.3">
      <c r="A1209" s="9" t="s">
        <v>2135</v>
      </c>
      <c r="B1209" s="9" t="s">
        <v>610</v>
      </c>
      <c r="C1209" s="9" t="s">
        <v>63</v>
      </c>
      <c r="D1209" s="9" t="s">
        <v>220</v>
      </c>
      <c r="E1209" s="9" t="s">
        <v>69</v>
      </c>
      <c r="F1209" s="10">
        <v>43919</v>
      </c>
      <c r="G1209" s="10" t="str">
        <f>VLOOKUP(Table3[[#This Row],[Product ID]],[1]Products!$A:$G,2,0)</f>
        <v>Product 12</v>
      </c>
      <c r="H1209" s="22">
        <v>1</v>
      </c>
      <c r="I1209" s="9">
        <f>VLOOKUP('Consolidtaed Data'!$B4715,[1]Products!$A:$G,4,0)</f>
        <v>2257</v>
      </c>
      <c r="J1209" s="9">
        <f>VLOOKUP('Consolidtaed Data'!$B4715,[1]Products!$A:$G,3,0)</f>
        <v>1535</v>
      </c>
      <c r="K1209" s="9">
        <f>'Consolidtaed Data'!$J4715*'Consolidtaed Data'!$H4715</f>
        <v>1686</v>
      </c>
      <c r="L1209" s="9">
        <f>'Consolidtaed Data'!$I4715*'Consolidtaed Data'!$H4715</f>
        <v>2478</v>
      </c>
      <c r="M1209" s="9">
        <f>'Consolidtaed Data'!$L4715-'Consolidtaed Data'!$K4715</f>
        <v>348</v>
      </c>
      <c r="N1209" s="9" t="str">
        <f>VLOOKUP('Consolidtaed Data'!$C4715,[1]Locations!$A:$O,2,0)</f>
        <v>San Francisco</v>
      </c>
      <c r="O1209" s="9" t="str">
        <f>VLOOKUP('Consolidtaed Data'!$D4715,'[1]Sales People'!$A:$B,2,0)</f>
        <v>Ryan Welch</v>
      </c>
      <c r="P1209" s="9" t="str">
        <f>VLOOKUP('Consolidtaed Data'!$E4715,[1]Customers!$A:$B,2,0)</f>
        <v>Victor Marshall</v>
      </c>
      <c r="Q1209" s="11">
        <f>WEEKDAY('Consolidtaed Data'!$F4715)</f>
        <v>7</v>
      </c>
      <c r="R1209" s="9">
        <f>MONTH('Consolidtaed Data'!$F4715)</f>
        <v>12</v>
      </c>
      <c r="S1209" s="9" t="str">
        <f>TEXT(Table3[[#This Row],[Purchase Date]],"MMMM")</f>
        <v>March</v>
      </c>
      <c r="T1209" s="9">
        <f>YEAR('Consolidtaed Data'!$F4715)</f>
        <v>2020</v>
      </c>
    </row>
    <row r="1210" spans="1:20" x14ac:dyDescent="0.3">
      <c r="A1210" s="9" t="s">
        <v>2136</v>
      </c>
      <c r="B1210" s="9" t="s">
        <v>531</v>
      </c>
      <c r="C1210" s="9" t="s">
        <v>357</v>
      </c>
      <c r="D1210" s="9" t="s">
        <v>51</v>
      </c>
      <c r="E1210" s="9" t="s">
        <v>939</v>
      </c>
      <c r="F1210" s="10">
        <v>43919</v>
      </c>
      <c r="G1210" s="10" t="str">
        <f>VLOOKUP(Table3[[#This Row],[Product ID]],[1]Products!$A:$G,2,0)</f>
        <v>Product 62</v>
      </c>
      <c r="H1210" s="22">
        <v>1</v>
      </c>
      <c r="I1210" s="9">
        <f>VLOOKUP('Consolidtaed Data'!$B4777,[1]Products!$A:$G,4,0)</f>
        <v>35</v>
      </c>
      <c r="J1210" s="9">
        <f>VLOOKUP('Consolidtaed Data'!$B4777,[1]Products!$A:$G,3,0)</f>
        <v>22</v>
      </c>
      <c r="K1210" s="9">
        <f>'Consolidtaed Data'!$J4777*'Consolidtaed Data'!$H4777</f>
        <v>1516</v>
      </c>
      <c r="L1210" s="9">
        <f>'Consolidtaed Data'!$I4777*'Consolidtaed Data'!$H4777</f>
        <v>1783</v>
      </c>
      <c r="M1210" s="9">
        <f>'Consolidtaed Data'!$L4777-'Consolidtaed Data'!$K4777</f>
        <v>944</v>
      </c>
      <c r="N1210" s="9" t="str">
        <f>VLOOKUP('Consolidtaed Data'!$C4777,[1]Locations!$A:$O,2,0)</f>
        <v>Fresno</v>
      </c>
      <c r="O1210" s="9" t="str">
        <f>VLOOKUP('Consolidtaed Data'!$D4777,'[1]Sales People'!$A:$B,2,0)</f>
        <v>Patrick Ruiz</v>
      </c>
      <c r="P1210" s="9" t="str">
        <f>VLOOKUP('Consolidtaed Data'!$E4777,[1]Customers!$A:$B,2,0)</f>
        <v>Andrew Hansen</v>
      </c>
      <c r="Q1210" s="11">
        <f>WEEKDAY('Consolidtaed Data'!$F4777)</f>
        <v>4</v>
      </c>
      <c r="R1210" s="9">
        <f>MONTH('Consolidtaed Data'!$F4777)</f>
        <v>12</v>
      </c>
      <c r="S1210" s="9" t="str">
        <f>TEXT(Table3[[#This Row],[Purchase Date]],"MMMM")</f>
        <v>March</v>
      </c>
      <c r="T1210" s="9">
        <f>YEAR('Consolidtaed Data'!$F4777)</f>
        <v>2020</v>
      </c>
    </row>
    <row r="1211" spans="1:20" x14ac:dyDescent="0.3">
      <c r="A1211" s="9" t="s">
        <v>2137</v>
      </c>
      <c r="B1211" s="9" t="s">
        <v>24</v>
      </c>
      <c r="C1211" s="9" t="s">
        <v>25</v>
      </c>
      <c r="D1211" s="9" t="s">
        <v>73</v>
      </c>
      <c r="E1211" s="9" t="s">
        <v>1136</v>
      </c>
      <c r="F1211" s="10">
        <v>43919</v>
      </c>
      <c r="G1211" s="10" t="str">
        <f>VLOOKUP(Table3[[#This Row],[Product ID]],[1]Products!$A:$G,2,0)</f>
        <v>Product 6</v>
      </c>
      <c r="H1211" s="22">
        <v>1</v>
      </c>
      <c r="I1211" s="9">
        <f>VLOOKUP('Consolidtaed Data'!$B4798,[1]Products!$A:$G,4,0)</f>
        <v>1351</v>
      </c>
      <c r="J1211" s="9">
        <f>VLOOKUP('Consolidtaed Data'!$B4798,[1]Products!$A:$G,3,0)</f>
        <v>1108</v>
      </c>
      <c r="K1211" s="9">
        <f>'Consolidtaed Data'!$J4798*'Consolidtaed Data'!$H4798</f>
        <v>421</v>
      </c>
      <c r="L1211" s="9">
        <f>'Consolidtaed Data'!$I4798*'Consolidtaed Data'!$H4798</f>
        <v>561</v>
      </c>
      <c r="M1211" s="9">
        <f>'Consolidtaed Data'!$L4798-'Consolidtaed Data'!$K4798</f>
        <v>290</v>
      </c>
      <c r="N1211" s="9" t="str">
        <f>VLOOKUP('Consolidtaed Data'!$C4798,[1]Locations!$A:$O,2,0)</f>
        <v>Berkeley</v>
      </c>
      <c r="O1211" s="9" t="str">
        <f>VLOOKUP('Consolidtaed Data'!$D4798,'[1]Sales People'!$A:$B,2,0)</f>
        <v>Fred Robertson</v>
      </c>
      <c r="P1211" s="9" t="str">
        <f>VLOOKUP('Consolidtaed Data'!$E4798,[1]Customers!$A:$B,2,0)</f>
        <v>Paul Chapman</v>
      </c>
      <c r="Q1211" s="11">
        <f>WEEKDAY('Consolidtaed Data'!$F4798)</f>
        <v>6</v>
      </c>
      <c r="R1211" s="9">
        <f>MONTH('Consolidtaed Data'!$F4798)</f>
        <v>12</v>
      </c>
      <c r="S1211" s="9" t="str">
        <f>TEXT(Table3[[#This Row],[Purchase Date]],"MMMM")</f>
        <v>March</v>
      </c>
      <c r="T1211" s="9">
        <f>YEAR('Consolidtaed Data'!$F4798)</f>
        <v>2020</v>
      </c>
    </row>
    <row r="1212" spans="1:20" x14ac:dyDescent="0.3">
      <c r="A1212" s="9" t="s">
        <v>2138</v>
      </c>
      <c r="B1212" s="9" t="s">
        <v>981</v>
      </c>
      <c r="C1212" s="9" t="s">
        <v>59</v>
      </c>
      <c r="D1212" s="9" t="s">
        <v>105</v>
      </c>
      <c r="E1212" s="9" t="s">
        <v>2188</v>
      </c>
      <c r="F1212" s="10">
        <v>43919</v>
      </c>
      <c r="G1212" s="10" t="str">
        <f>VLOOKUP(Table3[[#This Row],[Product ID]],[1]Products!$A:$G,2,0)</f>
        <v>Product 3</v>
      </c>
      <c r="H1212" s="22">
        <v>2</v>
      </c>
      <c r="I1212" s="9">
        <f>VLOOKUP('Consolidtaed Data'!$B5764,[1]Products!$A:$G,4,0)</f>
        <v>1743</v>
      </c>
      <c r="J1212" s="9">
        <f>VLOOKUP('Consolidtaed Data'!$B5764,[1]Products!$A:$G,3,0)</f>
        <v>872</v>
      </c>
      <c r="K1212" s="9">
        <f>'Consolidtaed Data'!$J5764*'Consolidtaed Data'!$H5764</f>
        <v>4605</v>
      </c>
      <c r="L1212" s="9">
        <f>'Consolidtaed Data'!$I5764*'Consolidtaed Data'!$H5764</f>
        <v>6771</v>
      </c>
      <c r="M1212" s="9">
        <f>'Consolidtaed Data'!$L5764-'Consolidtaed Data'!$K5764</f>
        <v>99</v>
      </c>
      <c r="N1212" s="9" t="str">
        <f>VLOOKUP('Consolidtaed Data'!$C5764,[1]Locations!$A:$O,2,0)</f>
        <v>Visalia</v>
      </c>
      <c r="O1212" s="9" t="str">
        <f>VLOOKUP('Consolidtaed Data'!$D5764,'[1]Sales People'!$A:$B,2,0)</f>
        <v>Kenneth Bradley</v>
      </c>
      <c r="P1212" s="9" t="str">
        <f>VLOOKUP('Consolidtaed Data'!$E5764,[1]Customers!$A:$B,2,0)</f>
        <v>James Perkins</v>
      </c>
      <c r="Q1212" s="11">
        <f>WEEKDAY('Consolidtaed Data'!$F5764)</f>
        <v>3</v>
      </c>
      <c r="R1212" s="9">
        <f>MONTH('Consolidtaed Data'!$F5764)</f>
        <v>3</v>
      </c>
      <c r="S1212" s="9" t="str">
        <f>TEXT(Table3[[#This Row],[Purchase Date]],"MMMM")</f>
        <v>March</v>
      </c>
      <c r="T1212" s="9">
        <f>YEAR('Consolidtaed Data'!$F5764)</f>
        <v>2021</v>
      </c>
    </row>
    <row r="1213" spans="1:20" x14ac:dyDescent="0.3">
      <c r="A1213" s="9" t="s">
        <v>2139</v>
      </c>
      <c r="B1213" s="9" t="s">
        <v>278</v>
      </c>
      <c r="C1213" s="9" t="s">
        <v>42</v>
      </c>
      <c r="D1213" s="9" t="s">
        <v>35</v>
      </c>
      <c r="E1213" s="9" t="s">
        <v>106</v>
      </c>
      <c r="F1213" s="10">
        <v>43919</v>
      </c>
      <c r="G1213" s="10" t="str">
        <f>VLOOKUP(Table3[[#This Row],[Product ID]],[1]Products!$A:$G,2,0)</f>
        <v>Product 75</v>
      </c>
      <c r="H1213" s="22">
        <v>2</v>
      </c>
      <c r="I1213" s="9">
        <f>VLOOKUP('Consolidtaed Data'!$B6094,[1]Products!$A:$G,4,0)</f>
        <v>1367</v>
      </c>
      <c r="J1213" s="9">
        <f>VLOOKUP('Consolidtaed Data'!$B6094,[1]Products!$A:$G,3,0)</f>
        <v>984</v>
      </c>
      <c r="K1213" s="9">
        <f>'Consolidtaed Data'!$J6094*'Consolidtaed Data'!$H6094</f>
        <v>3132</v>
      </c>
      <c r="L1213" s="9">
        <f>'Consolidtaed Data'!$I6094*'Consolidtaed Data'!$H6094</f>
        <v>5697</v>
      </c>
      <c r="M1213" s="9">
        <f>'Consolidtaed Data'!$L6094-'Consolidtaed Data'!$K6094</f>
        <v>290</v>
      </c>
      <c r="N1213" s="9" t="str">
        <f>VLOOKUP('Consolidtaed Data'!$C6094,[1]Locations!$A:$O,2,0)</f>
        <v>Torrance</v>
      </c>
      <c r="O1213" s="9" t="str">
        <f>VLOOKUP('Consolidtaed Data'!$D6094,'[1]Sales People'!$A:$B,2,0)</f>
        <v>Jerry Perry</v>
      </c>
      <c r="P1213" s="9" t="str">
        <f>VLOOKUP('Consolidtaed Data'!$E6094,[1]Customers!$A:$B,2,0)</f>
        <v>Ernest Ortiz</v>
      </c>
      <c r="Q1213" s="11">
        <f>WEEKDAY('Consolidtaed Data'!$F6094)</f>
        <v>6</v>
      </c>
      <c r="R1213" s="9">
        <f>MONTH('Consolidtaed Data'!$F6094)</f>
        <v>4</v>
      </c>
      <c r="S1213" s="9" t="str">
        <f>TEXT(Table3[[#This Row],[Purchase Date]],"MMMM")</f>
        <v>March</v>
      </c>
      <c r="T1213" s="9">
        <f>YEAR('Consolidtaed Data'!$F6094)</f>
        <v>2021</v>
      </c>
    </row>
    <row r="1214" spans="1:20" x14ac:dyDescent="0.3">
      <c r="A1214" s="9" t="s">
        <v>2140</v>
      </c>
      <c r="B1214" s="9" t="s">
        <v>168</v>
      </c>
      <c r="C1214" s="9" t="s">
        <v>169</v>
      </c>
      <c r="D1214" s="9" t="s">
        <v>80</v>
      </c>
      <c r="E1214" s="9" t="s">
        <v>853</v>
      </c>
      <c r="F1214" s="10">
        <v>43919</v>
      </c>
      <c r="G1214" s="10" t="str">
        <f>VLOOKUP(Table3[[#This Row],[Product ID]],[1]Products!$A:$G,2,0)</f>
        <v>Product 26</v>
      </c>
      <c r="H1214" s="22">
        <v>1</v>
      </c>
      <c r="I1214" s="9">
        <f>VLOOKUP('Consolidtaed Data'!$B6861,[1]Products!$A:$G,4,0)</f>
        <v>951</v>
      </c>
      <c r="J1214" s="9">
        <f>VLOOKUP('Consolidtaed Data'!$B6861,[1]Products!$A:$G,3,0)</f>
        <v>504</v>
      </c>
      <c r="K1214" s="9">
        <f>'Consolidtaed Data'!$J6861*'Consolidtaed Data'!$H6861</f>
        <v>1067</v>
      </c>
      <c r="L1214" s="9">
        <f>'Consolidtaed Data'!$I6861*'Consolidtaed Data'!$H6861</f>
        <v>1809</v>
      </c>
      <c r="M1214" s="9">
        <f>'Consolidtaed Data'!$L6861-'Consolidtaed Data'!$K6861</f>
        <v>744</v>
      </c>
      <c r="N1214" s="9" t="str">
        <f>VLOOKUP('Consolidtaed Data'!$C6861,[1]Locations!$A:$O,2,0)</f>
        <v>Huntington Beach</v>
      </c>
      <c r="O1214" s="9" t="str">
        <f>VLOOKUP('Consolidtaed Data'!$D6861,'[1]Sales People'!$A:$B,2,0)</f>
        <v>Joshua Taylor</v>
      </c>
      <c r="P1214" s="9" t="str">
        <f>VLOOKUP('Consolidtaed Data'!$E6861,[1]Customers!$A:$B,2,0)</f>
        <v>Eugene Cooper</v>
      </c>
      <c r="Q1214" s="11">
        <f>WEEKDAY('Consolidtaed Data'!$F6861)</f>
        <v>2</v>
      </c>
      <c r="R1214" s="9">
        <f>MONTH('Consolidtaed Data'!$F6861)</f>
        <v>6</v>
      </c>
      <c r="S1214" s="9" t="str">
        <f>TEXT(Table3[[#This Row],[Purchase Date]],"MMMM")</f>
        <v>March</v>
      </c>
      <c r="T1214" s="9">
        <f>YEAR('Consolidtaed Data'!$F6861)</f>
        <v>2021</v>
      </c>
    </row>
    <row r="1215" spans="1:20" x14ac:dyDescent="0.3">
      <c r="A1215" s="9" t="s">
        <v>2141</v>
      </c>
      <c r="B1215" s="9" t="s">
        <v>41</v>
      </c>
      <c r="C1215" s="9" t="s">
        <v>331</v>
      </c>
      <c r="D1215" s="9" t="s">
        <v>402</v>
      </c>
      <c r="E1215" s="9" t="s">
        <v>856</v>
      </c>
      <c r="F1215" s="10">
        <v>43919</v>
      </c>
      <c r="G1215" s="10" t="str">
        <f>VLOOKUP(Table3[[#This Row],[Product ID]],[1]Products!$A:$G,2,0)</f>
        <v>Product 11</v>
      </c>
      <c r="H1215" s="22">
        <v>1</v>
      </c>
      <c r="I1215" s="9">
        <f>VLOOKUP('Consolidtaed Data'!$B6874,[1]Products!$A:$G,4,0)</f>
        <v>799</v>
      </c>
      <c r="J1215" s="9">
        <f>VLOOKUP('Consolidtaed Data'!$B6874,[1]Products!$A:$G,3,0)</f>
        <v>455</v>
      </c>
      <c r="K1215" s="9">
        <f>'Consolidtaed Data'!$J6874*'Consolidtaed Data'!$H6874</f>
        <v>5331</v>
      </c>
      <c r="L1215" s="9">
        <f>'Consolidtaed Data'!$I6874*'Consolidtaed Data'!$H6874</f>
        <v>6423</v>
      </c>
      <c r="M1215" s="9">
        <f>'Consolidtaed Data'!$L6874-'Consolidtaed Data'!$K6874</f>
        <v>855</v>
      </c>
      <c r="N1215" s="9" t="str">
        <f>VLOOKUP('Consolidtaed Data'!$C6874,[1]Locations!$A:$O,2,0)</f>
        <v>Fairfield</v>
      </c>
      <c r="O1215" s="9" t="str">
        <f>VLOOKUP('Consolidtaed Data'!$D6874,'[1]Sales People'!$A:$B,2,0)</f>
        <v>Kevin Butler</v>
      </c>
      <c r="P1215" s="9" t="str">
        <f>VLOOKUP('Consolidtaed Data'!$E6874,[1]Customers!$A:$B,2,0)</f>
        <v>Adam Bailey</v>
      </c>
      <c r="Q1215" s="11">
        <f>WEEKDAY('Consolidtaed Data'!$F6874)</f>
        <v>3</v>
      </c>
      <c r="R1215" s="9">
        <f>MONTH('Consolidtaed Data'!$F6874)</f>
        <v>6</v>
      </c>
      <c r="S1215" s="9" t="str">
        <f>TEXT(Table3[[#This Row],[Purchase Date]],"MMMM")</f>
        <v>March</v>
      </c>
      <c r="T1215" s="9">
        <f>YEAR('Consolidtaed Data'!$F6874)</f>
        <v>2021</v>
      </c>
    </row>
    <row r="1216" spans="1:20" x14ac:dyDescent="0.3">
      <c r="A1216" s="9" t="s">
        <v>2142</v>
      </c>
      <c r="B1216" s="9" t="s">
        <v>112</v>
      </c>
      <c r="C1216" s="9" t="s">
        <v>192</v>
      </c>
      <c r="D1216" s="9" t="s">
        <v>17</v>
      </c>
      <c r="E1216" s="9" t="s">
        <v>1811</v>
      </c>
      <c r="F1216" s="10">
        <v>43919</v>
      </c>
      <c r="G1216" s="10" t="str">
        <f>VLOOKUP(Table3[[#This Row],[Product ID]],[1]Products!$A:$G,2,0)</f>
        <v>Product 7</v>
      </c>
      <c r="H1216" s="22">
        <v>4</v>
      </c>
      <c r="I1216" s="9">
        <f>VLOOKUP('Consolidtaed Data'!$B8542,[1]Products!$A:$G,4,0)</f>
        <v>556</v>
      </c>
      <c r="J1216" s="9">
        <f>VLOOKUP('Consolidtaed Data'!$B8542,[1]Products!$A:$G,3,0)</f>
        <v>395</v>
      </c>
      <c r="K1216" s="9">
        <f>'Consolidtaed Data'!$J8542*'Consolidtaed Data'!$H8542</f>
        <v>4760</v>
      </c>
      <c r="L1216" s="9">
        <f>'Consolidtaed Data'!$I8542*'Consolidtaed Data'!$H8542</f>
        <v>6264</v>
      </c>
      <c r="M1216" s="9">
        <f>'Consolidtaed Data'!$L8542-'Consolidtaed Data'!$K8542</f>
        <v>872</v>
      </c>
      <c r="N1216" s="9" t="str">
        <f>VLOOKUP('Consolidtaed Data'!$C8542,[1]Locations!$A:$O,2,0)</f>
        <v>Long Beach</v>
      </c>
      <c r="O1216" s="9" t="str">
        <f>VLOOKUP('Consolidtaed Data'!$D8542,'[1]Sales People'!$A:$B,2,0)</f>
        <v>Joe Sims</v>
      </c>
      <c r="P1216" s="9" t="str">
        <f>VLOOKUP('Consolidtaed Data'!$E8542,[1]Customers!$A:$B,2,0)</f>
        <v>Fred Stone</v>
      </c>
      <c r="Q1216" s="11">
        <f>WEEKDAY('Consolidtaed Data'!$F8542)</f>
        <v>2</v>
      </c>
      <c r="R1216" s="9">
        <f>MONTH('Consolidtaed Data'!$F8542)</f>
        <v>10</v>
      </c>
      <c r="S1216" s="9" t="str">
        <f>TEXT(Table3[[#This Row],[Purchase Date]],"MMMM")</f>
        <v>March</v>
      </c>
      <c r="T1216" s="9">
        <f>YEAR('Consolidtaed Data'!$F8542)</f>
        <v>2021</v>
      </c>
    </row>
    <row r="1217" spans="1:20" x14ac:dyDescent="0.3">
      <c r="A1217" s="9" t="s">
        <v>2143</v>
      </c>
      <c r="B1217" s="9" t="s">
        <v>76</v>
      </c>
      <c r="C1217" s="9" t="s">
        <v>122</v>
      </c>
      <c r="D1217" s="9" t="s">
        <v>95</v>
      </c>
      <c r="E1217" s="9" t="s">
        <v>1529</v>
      </c>
      <c r="F1217" s="10">
        <v>43919</v>
      </c>
      <c r="G1217" s="10" t="str">
        <f>VLOOKUP(Table3[[#This Row],[Product ID]],[1]Products!$A:$G,2,0)</f>
        <v>Product 19</v>
      </c>
      <c r="H1217" s="22">
        <v>1</v>
      </c>
      <c r="I1217" s="9">
        <f>VLOOKUP('Consolidtaed Data'!$B8684,[1]Products!$A:$G,4,0)</f>
        <v>95</v>
      </c>
      <c r="J1217" s="9">
        <f>VLOOKUP('Consolidtaed Data'!$B8684,[1]Products!$A:$G,3,0)</f>
        <v>61</v>
      </c>
      <c r="K1217" s="9">
        <f>'Consolidtaed Data'!$J8684*'Consolidtaed Data'!$H8684</f>
        <v>2592</v>
      </c>
      <c r="L1217" s="9">
        <f>'Consolidtaed Data'!$I8684*'Consolidtaed Data'!$H8684</f>
        <v>3084</v>
      </c>
      <c r="M1217" s="9">
        <f>'Consolidtaed Data'!$L8684-'Consolidtaed Data'!$K8684</f>
        <v>1018</v>
      </c>
      <c r="N1217" s="9" t="str">
        <f>VLOOKUP('Consolidtaed Data'!$C8684,[1]Locations!$A:$O,2,0)</f>
        <v>Concord</v>
      </c>
      <c r="O1217" s="9" t="str">
        <f>VLOOKUP('Consolidtaed Data'!$D8684,'[1]Sales People'!$A:$B,2,0)</f>
        <v>Henry Nelson</v>
      </c>
      <c r="P1217" s="9" t="str">
        <f>VLOOKUP('Consolidtaed Data'!$E8684,[1]Customers!$A:$B,2,0)</f>
        <v>Carl Nguyen</v>
      </c>
      <c r="Q1217" s="11">
        <f>WEEKDAY('Consolidtaed Data'!$F8684)</f>
        <v>6</v>
      </c>
      <c r="R1217" s="9">
        <f>MONTH('Consolidtaed Data'!$F8684)</f>
        <v>10</v>
      </c>
      <c r="S1217" s="9" t="str">
        <f>TEXT(Table3[[#This Row],[Purchase Date]],"MMMM")</f>
        <v>March</v>
      </c>
      <c r="T1217" s="9">
        <f>YEAR('Consolidtaed Data'!$F8684)</f>
        <v>2021</v>
      </c>
    </row>
    <row r="1218" spans="1:20" x14ac:dyDescent="0.3">
      <c r="A1218" s="9" t="s">
        <v>2144</v>
      </c>
      <c r="B1218" s="9" t="s">
        <v>112</v>
      </c>
      <c r="C1218" s="9" t="s">
        <v>59</v>
      </c>
      <c r="D1218" s="9" t="s">
        <v>95</v>
      </c>
      <c r="E1218" s="9" t="s">
        <v>1546</v>
      </c>
      <c r="F1218" s="10">
        <v>43919</v>
      </c>
      <c r="G1218" s="10" t="str">
        <f>VLOOKUP(Table3[[#This Row],[Product ID]],[1]Products!$A:$G,2,0)</f>
        <v>Product 7</v>
      </c>
      <c r="H1218" s="22">
        <v>1</v>
      </c>
      <c r="I1218" s="9">
        <f>VLOOKUP('Consolidtaed Data'!$B9554,[1]Products!$A:$G,4,0)</f>
        <v>596</v>
      </c>
      <c r="J1218" s="9">
        <f>VLOOKUP('Consolidtaed Data'!$B9554,[1]Products!$A:$G,3,0)</f>
        <v>358</v>
      </c>
      <c r="K1218" s="9">
        <f>'Consolidtaed Data'!$J9554*'Consolidtaed Data'!$H9554</f>
        <v>1777</v>
      </c>
      <c r="L1218" s="9">
        <f>'Consolidtaed Data'!$I9554*'Consolidtaed Data'!$H9554</f>
        <v>2141</v>
      </c>
      <c r="M1218" s="9">
        <f>'Consolidtaed Data'!$L9554-'Consolidtaed Data'!$K9554</f>
        <v>3348</v>
      </c>
      <c r="N1218" s="9" t="str">
        <f>VLOOKUP('Consolidtaed Data'!$C9554,[1]Locations!$A:$O,2,0)</f>
        <v>Anaheim</v>
      </c>
      <c r="O1218" s="9" t="str">
        <f>VLOOKUP('Consolidtaed Data'!$D9554,'[1]Sales People'!$A:$B,2,0)</f>
        <v>Sean Miller</v>
      </c>
      <c r="P1218" s="9" t="str">
        <f>VLOOKUP('Consolidtaed Data'!$E9554,[1]Customers!$A:$B,2,0)</f>
        <v>Keith Stephens</v>
      </c>
      <c r="Q1218" s="11">
        <f>WEEKDAY('Consolidtaed Data'!$F9554)</f>
        <v>5</v>
      </c>
      <c r="R1218" s="9">
        <f>MONTH('Consolidtaed Data'!$F9554)</f>
        <v>12</v>
      </c>
      <c r="S1218" s="9" t="str">
        <f>TEXT(Table3[[#This Row],[Purchase Date]],"MMMM")</f>
        <v>March</v>
      </c>
      <c r="T1218" s="9">
        <f>YEAR('Consolidtaed Data'!$F9554)</f>
        <v>2021</v>
      </c>
    </row>
    <row r="1219" spans="1:20" x14ac:dyDescent="0.3">
      <c r="A1219" s="9" t="s">
        <v>2146</v>
      </c>
      <c r="B1219" s="9" t="s">
        <v>531</v>
      </c>
      <c r="C1219" s="9" t="s">
        <v>12</v>
      </c>
      <c r="D1219" s="9" t="s">
        <v>22</v>
      </c>
      <c r="E1219" s="9" t="s">
        <v>371</v>
      </c>
      <c r="F1219" s="10">
        <v>43920</v>
      </c>
      <c r="G1219" s="10" t="str">
        <f>VLOOKUP(Table3[[#This Row],[Product ID]],[1]Products!$A:$G,2,0)</f>
        <v>Product 62</v>
      </c>
      <c r="H1219" s="22">
        <v>1</v>
      </c>
      <c r="I1219" s="9">
        <f>VLOOKUP('Consolidtaed Data'!$B4786,[1]Products!$A:$G,4,0)</f>
        <v>127</v>
      </c>
      <c r="J1219" s="9">
        <f>VLOOKUP('Consolidtaed Data'!$B4786,[1]Products!$A:$G,3,0)</f>
        <v>79</v>
      </c>
      <c r="K1219" s="9">
        <f>'Consolidtaed Data'!$J4786*'Consolidtaed Data'!$H4786</f>
        <v>1294</v>
      </c>
      <c r="L1219" s="9">
        <f>'Consolidtaed Data'!$I4786*'Consolidtaed Data'!$H4786</f>
        <v>1848</v>
      </c>
      <c r="M1219" s="9">
        <f>'Consolidtaed Data'!$L4786-'Consolidtaed Data'!$K4786</f>
        <v>92</v>
      </c>
      <c r="N1219" s="9" t="str">
        <f>VLOOKUP('Consolidtaed Data'!$C4786,[1]Locations!$A:$O,2,0)</f>
        <v>Downey</v>
      </c>
      <c r="O1219" s="9" t="str">
        <f>VLOOKUP('Consolidtaed Data'!$D4786,'[1]Sales People'!$A:$B,2,0)</f>
        <v>Arthur Mccoy</v>
      </c>
      <c r="P1219" s="9" t="str">
        <f>VLOOKUP('Consolidtaed Data'!$E4786,[1]Customers!$A:$B,2,0)</f>
        <v>Billy Reid</v>
      </c>
      <c r="Q1219" s="11">
        <f>WEEKDAY('Consolidtaed Data'!$F4786)</f>
        <v>5</v>
      </c>
      <c r="R1219" s="9">
        <f>MONTH('Consolidtaed Data'!$F4786)</f>
        <v>12</v>
      </c>
      <c r="S1219" s="9" t="str">
        <f>TEXT(Table3[[#This Row],[Purchase Date]],"MMMM")</f>
        <v>March</v>
      </c>
      <c r="T1219" s="9">
        <f>YEAR('Consolidtaed Data'!$F4786)</f>
        <v>2020</v>
      </c>
    </row>
    <row r="1220" spans="1:20" x14ac:dyDescent="0.3">
      <c r="A1220" s="9" t="s">
        <v>2147</v>
      </c>
      <c r="B1220" s="9" t="s">
        <v>71</v>
      </c>
      <c r="C1220" s="9" t="s">
        <v>196</v>
      </c>
      <c r="D1220" s="9" t="s">
        <v>91</v>
      </c>
      <c r="E1220" s="9" t="s">
        <v>519</v>
      </c>
      <c r="F1220" s="10">
        <v>43920</v>
      </c>
      <c r="G1220" s="10" t="str">
        <f>VLOOKUP(Table3[[#This Row],[Product ID]],[1]Products!$A:$G,2,0)</f>
        <v>Product 42</v>
      </c>
      <c r="H1220" s="22">
        <v>3</v>
      </c>
      <c r="I1220" s="9">
        <f>VLOOKUP('Consolidtaed Data'!$B4795,[1]Products!$A:$G,4,0)</f>
        <v>2353</v>
      </c>
      <c r="J1220" s="9">
        <f>VLOOKUP('Consolidtaed Data'!$B4795,[1]Products!$A:$G,3,0)</f>
        <v>1788</v>
      </c>
      <c r="K1220" s="9">
        <f>'Consolidtaed Data'!$J4795*'Consolidtaed Data'!$H4795</f>
        <v>1924</v>
      </c>
      <c r="L1220" s="9">
        <f>'Consolidtaed Data'!$I4795*'Consolidtaed Data'!$H4795</f>
        <v>2828</v>
      </c>
      <c r="M1220" s="9">
        <f>'Consolidtaed Data'!$L4795-'Consolidtaed Data'!$K4795</f>
        <v>246</v>
      </c>
      <c r="N1220" s="9" t="str">
        <f>VLOOKUP('Consolidtaed Data'!$C4795,[1]Locations!$A:$O,2,0)</f>
        <v>Long Beach</v>
      </c>
      <c r="O1220" s="9" t="str">
        <f>VLOOKUP('Consolidtaed Data'!$D4795,'[1]Sales People'!$A:$B,2,0)</f>
        <v>Howard Sims</v>
      </c>
      <c r="P1220" s="9" t="str">
        <f>VLOOKUP('Consolidtaed Data'!$E4795,[1]Customers!$A:$B,2,0)</f>
        <v>Jason Walker</v>
      </c>
      <c r="Q1220" s="11">
        <f>WEEKDAY('Consolidtaed Data'!$F4795)</f>
        <v>6</v>
      </c>
      <c r="R1220" s="9">
        <f>MONTH('Consolidtaed Data'!$F4795)</f>
        <v>12</v>
      </c>
      <c r="S1220" s="9" t="str">
        <f>TEXT(Table3[[#This Row],[Purchase Date]],"MMMM")</f>
        <v>March</v>
      </c>
      <c r="T1220" s="9">
        <f>YEAR('Consolidtaed Data'!$F4795)</f>
        <v>2020</v>
      </c>
    </row>
    <row r="1221" spans="1:20" x14ac:dyDescent="0.3">
      <c r="A1221" s="9" t="s">
        <v>2149</v>
      </c>
      <c r="B1221" s="9" t="s">
        <v>266</v>
      </c>
      <c r="C1221" s="9" t="s">
        <v>504</v>
      </c>
      <c r="D1221" s="9" t="s">
        <v>206</v>
      </c>
      <c r="E1221" s="9" t="s">
        <v>2088</v>
      </c>
      <c r="F1221" s="10">
        <v>43920</v>
      </c>
      <c r="G1221" s="10" t="str">
        <f>VLOOKUP(Table3[[#This Row],[Product ID]],[1]Products!$A:$G,2,0)</f>
        <v>Product 92</v>
      </c>
      <c r="H1221" s="22">
        <v>1</v>
      </c>
      <c r="I1221" s="9">
        <f>VLOOKUP('Consolidtaed Data'!$B4890,[1]Products!$A:$G,4,0)</f>
        <v>1743</v>
      </c>
      <c r="J1221" s="9">
        <f>VLOOKUP('Consolidtaed Data'!$B4890,[1]Products!$A:$G,3,0)</f>
        <v>872</v>
      </c>
      <c r="K1221" s="9">
        <f>'Consolidtaed Data'!$J4890*'Consolidtaed Data'!$H4890</f>
        <v>774</v>
      </c>
      <c r="L1221" s="9">
        <f>'Consolidtaed Data'!$I4890*'Consolidtaed Data'!$H4890</f>
        <v>1334</v>
      </c>
      <c r="M1221" s="9">
        <f>'Consolidtaed Data'!$L4890-'Consolidtaed Data'!$K4890</f>
        <v>328</v>
      </c>
      <c r="N1221" s="9" t="str">
        <f>VLOOKUP('Consolidtaed Data'!$C4890,[1]Locations!$A:$O,2,0)</f>
        <v>Richmond</v>
      </c>
      <c r="O1221" s="9" t="str">
        <f>VLOOKUP('Consolidtaed Data'!$D4890,'[1]Sales People'!$A:$B,2,0)</f>
        <v>Gary Rodriguez</v>
      </c>
      <c r="P1221" s="9" t="str">
        <f>VLOOKUP('Consolidtaed Data'!$E4890,[1]Customers!$A:$B,2,0)</f>
        <v>Philip Burton</v>
      </c>
      <c r="Q1221" s="11">
        <f>WEEKDAY('Consolidtaed Data'!$F4890)</f>
        <v>6</v>
      </c>
      <c r="R1221" s="9">
        <f>MONTH('Consolidtaed Data'!$F4890)</f>
        <v>12</v>
      </c>
      <c r="S1221" s="9" t="str">
        <f>TEXT(Table3[[#This Row],[Purchase Date]],"MMMM")</f>
        <v>March</v>
      </c>
      <c r="T1221" s="9">
        <f>YEAR('Consolidtaed Data'!$F4890)</f>
        <v>2020</v>
      </c>
    </row>
    <row r="1222" spans="1:20" x14ac:dyDescent="0.3">
      <c r="A1222" s="9" t="s">
        <v>2150</v>
      </c>
      <c r="B1222" s="9" t="s">
        <v>298</v>
      </c>
      <c r="C1222" s="9" t="s">
        <v>439</v>
      </c>
      <c r="D1222" s="9" t="s">
        <v>17</v>
      </c>
      <c r="E1222" s="9" t="s">
        <v>571</v>
      </c>
      <c r="F1222" s="10">
        <v>43920</v>
      </c>
      <c r="G1222" s="10" t="str">
        <f>VLOOKUP(Table3[[#This Row],[Product ID]],[1]Products!$A:$G,2,0)</f>
        <v>Product 53</v>
      </c>
      <c r="H1222" s="22">
        <v>2</v>
      </c>
      <c r="I1222" s="9">
        <f>VLOOKUP('Consolidtaed Data'!$B5869,[1]Products!$A:$G,4,0)</f>
        <v>127</v>
      </c>
      <c r="J1222" s="9">
        <f>VLOOKUP('Consolidtaed Data'!$B5869,[1]Products!$A:$G,3,0)</f>
        <v>79</v>
      </c>
      <c r="K1222" s="9">
        <f>'Consolidtaed Data'!$J5869*'Consolidtaed Data'!$H5869</f>
        <v>1054</v>
      </c>
      <c r="L1222" s="9">
        <f>'Consolidtaed Data'!$I5869*'Consolidtaed Data'!$H5869</f>
        <v>1405</v>
      </c>
      <c r="M1222" s="9">
        <f>'Consolidtaed Data'!$L5869-'Consolidtaed Data'!$K5869</f>
        <v>74</v>
      </c>
      <c r="N1222" s="9" t="str">
        <f>VLOOKUP('Consolidtaed Data'!$C5869,[1]Locations!$A:$O,2,0)</f>
        <v>Rancho Cucamonga</v>
      </c>
      <c r="O1222" s="9" t="str">
        <f>VLOOKUP('Consolidtaed Data'!$D5869,'[1]Sales People'!$A:$B,2,0)</f>
        <v>Carl Elliott</v>
      </c>
      <c r="P1222" s="9" t="str">
        <f>VLOOKUP('Consolidtaed Data'!$E5869,[1]Customers!$A:$B,2,0)</f>
        <v>Antonio Owens</v>
      </c>
      <c r="Q1222" s="11">
        <f>WEEKDAY('Consolidtaed Data'!$F5869)</f>
        <v>2</v>
      </c>
      <c r="R1222" s="9">
        <f>MONTH('Consolidtaed Data'!$F5869)</f>
        <v>3</v>
      </c>
      <c r="S1222" s="9" t="str">
        <f>TEXT(Table3[[#This Row],[Purchase Date]],"MMMM")</f>
        <v>March</v>
      </c>
      <c r="T1222" s="9">
        <f>YEAR('Consolidtaed Data'!$F5869)</f>
        <v>2021</v>
      </c>
    </row>
    <row r="1223" spans="1:20" x14ac:dyDescent="0.3">
      <c r="A1223" s="9" t="s">
        <v>2151</v>
      </c>
      <c r="B1223" s="9" t="s">
        <v>112</v>
      </c>
      <c r="C1223" s="9" t="s">
        <v>245</v>
      </c>
      <c r="D1223" s="9" t="s">
        <v>9</v>
      </c>
      <c r="E1223" s="9" t="s">
        <v>1542</v>
      </c>
      <c r="F1223" s="10">
        <v>43920</v>
      </c>
      <c r="G1223" s="10" t="str">
        <f>VLOOKUP(Table3[[#This Row],[Product ID]],[1]Products!$A:$G,2,0)</f>
        <v>Product 7</v>
      </c>
      <c r="H1223" s="22">
        <v>4</v>
      </c>
      <c r="I1223" s="9">
        <f>VLOOKUP('Consolidtaed Data'!$B5906,[1]Products!$A:$G,4,0)</f>
        <v>95</v>
      </c>
      <c r="J1223" s="9">
        <f>VLOOKUP('Consolidtaed Data'!$B5906,[1]Products!$A:$G,3,0)</f>
        <v>61</v>
      </c>
      <c r="K1223" s="9">
        <f>'Consolidtaed Data'!$J5906*'Consolidtaed Data'!$H5906</f>
        <v>2049</v>
      </c>
      <c r="L1223" s="9">
        <f>'Consolidtaed Data'!$I5906*'Consolidtaed Data'!$H5906</f>
        <v>3357</v>
      </c>
      <c r="M1223" s="9">
        <f>'Consolidtaed Data'!$L5906-'Consolidtaed Data'!$K5906</f>
        <v>192</v>
      </c>
      <c r="N1223" s="9" t="str">
        <f>VLOOKUP('Consolidtaed Data'!$C5906,[1]Locations!$A:$O,2,0)</f>
        <v>Huntington Beach</v>
      </c>
      <c r="O1223" s="9" t="str">
        <f>VLOOKUP('Consolidtaed Data'!$D5906,'[1]Sales People'!$A:$B,2,0)</f>
        <v>Brian Hansen</v>
      </c>
      <c r="P1223" s="9" t="str">
        <f>VLOOKUP('Consolidtaed Data'!$E5906,[1]Customers!$A:$B,2,0)</f>
        <v>Ralph Olson</v>
      </c>
      <c r="Q1223" s="11">
        <f>WEEKDAY('Consolidtaed Data'!$F5906)</f>
        <v>4</v>
      </c>
      <c r="R1223" s="9">
        <f>MONTH('Consolidtaed Data'!$F5906)</f>
        <v>3</v>
      </c>
      <c r="S1223" s="9" t="str">
        <f>TEXT(Table3[[#This Row],[Purchase Date]],"MMMM")</f>
        <v>March</v>
      </c>
      <c r="T1223" s="9">
        <f>YEAR('Consolidtaed Data'!$F5906)</f>
        <v>2021</v>
      </c>
    </row>
    <row r="1224" spans="1:20" x14ac:dyDescent="0.3">
      <c r="A1224" s="9" t="s">
        <v>2152</v>
      </c>
      <c r="B1224" s="9" t="s">
        <v>200</v>
      </c>
      <c r="C1224" s="9" t="s">
        <v>152</v>
      </c>
      <c r="D1224" s="9" t="s">
        <v>22</v>
      </c>
      <c r="E1224" s="9" t="s">
        <v>2838</v>
      </c>
      <c r="F1224" s="10">
        <v>43920</v>
      </c>
      <c r="G1224" s="10" t="str">
        <f>VLOOKUP(Table3[[#This Row],[Product ID]],[1]Products!$A:$G,2,0)</f>
        <v>Product 23</v>
      </c>
      <c r="H1224" s="22">
        <v>4</v>
      </c>
      <c r="I1224" s="9">
        <f>VLOOKUP('Consolidtaed Data'!$B6162,[1]Products!$A:$G,4,0)</f>
        <v>95</v>
      </c>
      <c r="J1224" s="9">
        <f>VLOOKUP('Consolidtaed Data'!$B6162,[1]Products!$A:$G,3,0)</f>
        <v>61</v>
      </c>
      <c r="K1224" s="9">
        <f>'Consolidtaed Data'!$J6162*'Consolidtaed Data'!$H6162</f>
        <v>3783</v>
      </c>
      <c r="L1224" s="9">
        <f>'Consolidtaed Data'!$I6162*'Consolidtaed Data'!$H6162</f>
        <v>4914</v>
      </c>
      <c r="M1224" s="9">
        <f>'Consolidtaed Data'!$L6162-'Consolidtaed Data'!$K6162</f>
        <v>1485</v>
      </c>
      <c r="N1224" s="9" t="str">
        <f>VLOOKUP('Consolidtaed Data'!$C6162,[1]Locations!$A:$O,2,0)</f>
        <v>Sunnyvale</v>
      </c>
      <c r="O1224" s="9" t="str">
        <f>VLOOKUP('Consolidtaed Data'!$D6162,'[1]Sales People'!$A:$B,2,0)</f>
        <v>Patrick Ruiz</v>
      </c>
      <c r="P1224" s="9" t="str">
        <f>VLOOKUP('Consolidtaed Data'!$E6162,[1]Customers!$A:$B,2,0)</f>
        <v>Jeffrey Phillips</v>
      </c>
      <c r="Q1224" s="11">
        <f>WEEKDAY('Consolidtaed Data'!$F6162)</f>
        <v>4</v>
      </c>
      <c r="R1224" s="9">
        <f>MONTH('Consolidtaed Data'!$F6162)</f>
        <v>4</v>
      </c>
      <c r="S1224" s="9" t="str">
        <f>TEXT(Table3[[#This Row],[Purchase Date]],"MMMM")</f>
        <v>March</v>
      </c>
      <c r="T1224" s="9">
        <f>YEAR('Consolidtaed Data'!$F6162)</f>
        <v>2021</v>
      </c>
    </row>
    <row r="1225" spans="1:20" x14ac:dyDescent="0.3">
      <c r="A1225" s="9" t="s">
        <v>2153</v>
      </c>
      <c r="B1225" s="9" t="s">
        <v>11</v>
      </c>
      <c r="C1225" s="9" t="s">
        <v>357</v>
      </c>
      <c r="D1225" s="9" t="s">
        <v>123</v>
      </c>
      <c r="E1225" s="9" t="s">
        <v>1289</v>
      </c>
      <c r="F1225" s="10">
        <v>43920</v>
      </c>
      <c r="G1225" s="10" t="str">
        <f>VLOOKUP(Table3[[#This Row],[Product ID]],[1]Products!$A:$G,2,0)</f>
        <v>Product 88</v>
      </c>
      <c r="H1225" s="22">
        <v>3</v>
      </c>
      <c r="I1225" s="9">
        <f>VLOOKUP('Consolidtaed Data'!$B6558,[1]Products!$A:$G,4,0)</f>
        <v>1639</v>
      </c>
      <c r="J1225" s="9">
        <f>VLOOKUP('Consolidtaed Data'!$B6558,[1]Products!$A:$G,3,0)</f>
        <v>1295</v>
      </c>
      <c r="K1225" s="9">
        <f>'Consolidtaed Data'!$J6558*'Consolidtaed Data'!$H6558</f>
        <v>634</v>
      </c>
      <c r="L1225" s="9">
        <f>'Consolidtaed Data'!$I6558*'Consolidtaed Data'!$H6558</f>
        <v>880</v>
      </c>
      <c r="M1225" s="9">
        <f>'Consolidtaed Data'!$L6558-'Consolidtaed Data'!$K6558</f>
        <v>1695</v>
      </c>
      <c r="N1225" s="9" t="str">
        <f>VLOOKUP('Consolidtaed Data'!$C6558,[1]Locations!$A:$O,2,0)</f>
        <v>Chula Vista</v>
      </c>
      <c r="O1225" s="9" t="str">
        <f>VLOOKUP('Consolidtaed Data'!$D6558,'[1]Sales People'!$A:$B,2,0)</f>
        <v>Brian Hansen</v>
      </c>
      <c r="P1225" s="9" t="str">
        <f>VLOOKUP('Consolidtaed Data'!$E6558,[1]Customers!$A:$B,2,0)</f>
        <v>Gregory Porter</v>
      </c>
      <c r="Q1225" s="11">
        <f>WEEKDAY('Consolidtaed Data'!$F6558)</f>
        <v>5</v>
      </c>
      <c r="R1225" s="9">
        <f>MONTH('Consolidtaed Data'!$F6558)</f>
        <v>5</v>
      </c>
      <c r="S1225" s="9" t="str">
        <f>TEXT(Table3[[#This Row],[Purchase Date]],"MMMM")</f>
        <v>March</v>
      </c>
      <c r="T1225" s="9">
        <f>YEAR('Consolidtaed Data'!$F6558)</f>
        <v>2021</v>
      </c>
    </row>
    <row r="1226" spans="1:20" x14ac:dyDescent="0.3">
      <c r="A1226" s="9" t="s">
        <v>2155</v>
      </c>
      <c r="B1226" s="9" t="s">
        <v>248</v>
      </c>
      <c r="C1226" s="9" t="s">
        <v>94</v>
      </c>
      <c r="D1226" s="9" t="s">
        <v>174</v>
      </c>
      <c r="E1226" s="9" t="s">
        <v>348</v>
      </c>
      <c r="F1226" s="10">
        <v>43920</v>
      </c>
      <c r="G1226" s="10" t="str">
        <f>VLOOKUP(Table3[[#This Row],[Product ID]],[1]Products!$A:$G,2,0)</f>
        <v>Product 97</v>
      </c>
      <c r="H1226" s="22">
        <v>4</v>
      </c>
      <c r="I1226" s="9">
        <f>VLOOKUP('Consolidtaed Data'!$B6786,[1]Products!$A:$G,4,0)</f>
        <v>817</v>
      </c>
      <c r="J1226" s="9">
        <f>VLOOKUP('Consolidtaed Data'!$B6786,[1]Products!$A:$G,3,0)</f>
        <v>409</v>
      </c>
      <c r="K1226" s="9">
        <f>'Consolidtaed Data'!$J6786*'Consolidtaed Data'!$H6786</f>
        <v>732</v>
      </c>
      <c r="L1226" s="9">
        <f>'Consolidtaed Data'!$I6786*'Consolidtaed Data'!$H6786</f>
        <v>1077</v>
      </c>
      <c r="M1226" s="9">
        <f>'Consolidtaed Data'!$L6786-'Consolidtaed Data'!$K6786</f>
        <v>3348</v>
      </c>
      <c r="N1226" s="9" t="str">
        <f>VLOOKUP('Consolidtaed Data'!$C6786,[1]Locations!$A:$O,2,0)</f>
        <v>Vallejo</v>
      </c>
      <c r="O1226" s="9" t="str">
        <f>VLOOKUP('Consolidtaed Data'!$D6786,'[1]Sales People'!$A:$B,2,0)</f>
        <v>Sean Miller</v>
      </c>
      <c r="P1226" s="9" t="str">
        <f>VLOOKUP('Consolidtaed Data'!$E6786,[1]Customers!$A:$B,2,0)</f>
        <v>Andrew Burns</v>
      </c>
      <c r="Q1226" s="11">
        <f>WEEKDAY('Consolidtaed Data'!$F6786)</f>
        <v>3</v>
      </c>
      <c r="R1226" s="9">
        <f>MONTH('Consolidtaed Data'!$F6786)</f>
        <v>6</v>
      </c>
      <c r="S1226" s="9" t="str">
        <f>TEXT(Table3[[#This Row],[Purchase Date]],"MMMM")</f>
        <v>March</v>
      </c>
      <c r="T1226" s="9">
        <f>YEAR('Consolidtaed Data'!$F6786)</f>
        <v>2021</v>
      </c>
    </row>
    <row r="1227" spans="1:20" x14ac:dyDescent="0.3">
      <c r="A1227" s="9" t="s">
        <v>2156</v>
      </c>
      <c r="B1227" s="9" t="s">
        <v>107</v>
      </c>
      <c r="C1227" s="9" t="s">
        <v>34</v>
      </c>
      <c r="D1227" s="9" t="s">
        <v>95</v>
      </c>
      <c r="E1227" s="9" t="s">
        <v>84</v>
      </c>
      <c r="F1227" s="10">
        <v>43920</v>
      </c>
      <c r="G1227" s="10" t="str">
        <f>VLOOKUP(Table3[[#This Row],[Product ID]],[1]Products!$A:$G,2,0)</f>
        <v>Product 52</v>
      </c>
      <c r="H1227" s="22">
        <v>1</v>
      </c>
      <c r="I1227" s="9">
        <f>VLOOKUP('Consolidtaed Data'!$B6817,[1]Products!$A:$G,4,0)</f>
        <v>2005</v>
      </c>
      <c r="J1227" s="9">
        <f>VLOOKUP('Consolidtaed Data'!$B6817,[1]Products!$A:$G,3,0)</f>
        <v>1223</v>
      </c>
      <c r="K1227" s="9">
        <f>'Consolidtaed Data'!$J6817*'Consolidtaed Data'!$H6817</f>
        <v>421</v>
      </c>
      <c r="L1227" s="9">
        <f>'Consolidtaed Data'!$I6817*'Consolidtaed Data'!$H6817</f>
        <v>561</v>
      </c>
      <c r="M1227" s="9">
        <f>'Consolidtaed Data'!$L6817-'Consolidtaed Data'!$K6817</f>
        <v>13</v>
      </c>
      <c r="N1227" s="9" t="str">
        <f>VLOOKUP('Consolidtaed Data'!$C6817,[1]Locations!$A:$O,2,0)</f>
        <v>Fairfield</v>
      </c>
      <c r="O1227" s="9" t="str">
        <f>VLOOKUP('Consolidtaed Data'!$D6817,'[1]Sales People'!$A:$B,2,0)</f>
        <v>Joe Sims</v>
      </c>
      <c r="P1227" s="9" t="str">
        <f>VLOOKUP('Consolidtaed Data'!$E6817,[1]Customers!$A:$B,2,0)</f>
        <v>Albert Kennedy</v>
      </c>
      <c r="Q1227" s="11">
        <f>WEEKDAY('Consolidtaed Data'!$F6817)</f>
        <v>5</v>
      </c>
      <c r="R1227" s="9">
        <f>MONTH('Consolidtaed Data'!$F6817)</f>
        <v>6</v>
      </c>
      <c r="S1227" s="9" t="str">
        <f>TEXT(Table3[[#This Row],[Purchase Date]],"MMMM")</f>
        <v>March</v>
      </c>
      <c r="T1227" s="9">
        <f>YEAR('Consolidtaed Data'!$F6817)</f>
        <v>2021</v>
      </c>
    </row>
    <row r="1228" spans="1:20" x14ac:dyDescent="0.3">
      <c r="A1228" s="9" t="s">
        <v>2157</v>
      </c>
      <c r="B1228" s="9" t="s">
        <v>129</v>
      </c>
      <c r="C1228" s="9" t="s">
        <v>178</v>
      </c>
      <c r="D1228" s="9" t="s">
        <v>17</v>
      </c>
      <c r="E1228" s="9" t="s">
        <v>659</v>
      </c>
      <c r="F1228" s="10">
        <v>43920</v>
      </c>
      <c r="G1228" s="10" t="str">
        <f>VLOOKUP(Table3[[#This Row],[Product ID]],[1]Products!$A:$G,2,0)</f>
        <v>Product 47</v>
      </c>
      <c r="H1228" s="22">
        <v>1</v>
      </c>
      <c r="I1228" s="9">
        <f>VLOOKUP('Consolidtaed Data'!$B7180,[1]Products!$A:$G,4,0)</f>
        <v>1743</v>
      </c>
      <c r="J1228" s="9">
        <f>VLOOKUP('Consolidtaed Data'!$B7180,[1]Products!$A:$G,3,0)</f>
        <v>872</v>
      </c>
      <c r="K1228" s="9">
        <f>'Consolidtaed Data'!$J7180*'Consolidtaed Data'!$H7180</f>
        <v>5322</v>
      </c>
      <c r="L1228" s="9">
        <f>'Consolidtaed Data'!$I7180*'Consolidtaed Data'!$H7180</f>
        <v>7392</v>
      </c>
      <c r="M1228" s="9">
        <f>'Consolidtaed Data'!$L7180-'Consolidtaed Data'!$K7180</f>
        <v>344</v>
      </c>
      <c r="N1228" s="9" t="str">
        <f>VLOOKUP('Consolidtaed Data'!$C7180,[1]Locations!$A:$O,2,0)</f>
        <v>Downey</v>
      </c>
      <c r="O1228" s="9" t="str">
        <f>VLOOKUP('Consolidtaed Data'!$D7180,'[1]Sales People'!$A:$B,2,0)</f>
        <v>Patrick Ruiz</v>
      </c>
      <c r="P1228" s="9" t="str">
        <f>VLOOKUP('Consolidtaed Data'!$E7180,[1]Customers!$A:$B,2,0)</f>
        <v>Jason Hanson</v>
      </c>
      <c r="Q1228" s="11">
        <f>WEEKDAY('Consolidtaed Data'!$F7180)</f>
        <v>3</v>
      </c>
      <c r="R1228" s="9">
        <f>MONTH('Consolidtaed Data'!$F7180)</f>
        <v>6</v>
      </c>
      <c r="S1228" s="9" t="str">
        <f>TEXT(Table3[[#This Row],[Purchase Date]],"MMMM")</f>
        <v>March</v>
      </c>
      <c r="T1228" s="9">
        <f>YEAR('Consolidtaed Data'!$F7180)</f>
        <v>2021</v>
      </c>
    </row>
    <row r="1229" spans="1:20" x14ac:dyDescent="0.3">
      <c r="A1229" s="9" t="s">
        <v>2158</v>
      </c>
      <c r="B1229" s="9" t="s">
        <v>338</v>
      </c>
      <c r="C1229" s="9" t="s">
        <v>12</v>
      </c>
      <c r="D1229" s="9" t="s">
        <v>31</v>
      </c>
      <c r="E1229" s="9" t="s">
        <v>1513</v>
      </c>
      <c r="F1229" s="10">
        <v>43920</v>
      </c>
      <c r="G1229" s="10" t="str">
        <f>VLOOKUP(Table3[[#This Row],[Product ID]],[1]Products!$A:$G,2,0)</f>
        <v>Product 95</v>
      </c>
      <c r="H1229" s="22">
        <v>1</v>
      </c>
      <c r="I1229" s="9">
        <f>VLOOKUP('Consolidtaed Data'!$B7263,[1]Products!$A:$G,4,0)</f>
        <v>127</v>
      </c>
      <c r="J1229" s="9">
        <f>VLOOKUP('Consolidtaed Data'!$B7263,[1]Products!$A:$G,3,0)</f>
        <v>79</v>
      </c>
      <c r="K1229" s="9">
        <f>'Consolidtaed Data'!$J7263*'Consolidtaed Data'!$H7263</f>
        <v>1190</v>
      </c>
      <c r="L1229" s="9">
        <f>'Consolidtaed Data'!$I7263*'Consolidtaed Data'!$H7263</f>
        <v>1566</v>
      </c>
      <c r="M1229" s="9">
        <f>'Consolidtaed Data'!$L7263-'Consolidtaed Data'!$K7263</f>
        <v>1527</v>
      </c>
      <c r="N1229" s="9" t="str">
        <f>VLOOKUP('Consolidtaed Data'!$C7263,[1]Locations!$A:$O,2,0)</f>
        <v>Temecula</v>
      </c>
      <c r="O1229" s="9" t="str">
        <f>VLOOKUP('Consolidtaed Data'!$D7263,'[1]Sales People'!$A:$B,2,0)</f>
        <v>Fred Robertson</v>
      </c>
      <c r="P1229" s="9" t="str">
        <f>VLOOKUP('Consolidtaed Data'!$E7263,[1]Customers!$A:$B,2,0)</f>
        <v>Joshua Garza</v>
      </c>
      <c r="Q1229" s="11">
        <f>WEEKDAY('Consolidtaed Data'!$F7263)</f>
        <v>2</v>
      </c>
      <c r="R1229" s="9">
        <f>MONTH('Consolidtaed Data'!$F7263)</f>
        <v>7</v>
      </c>
      <c r="S1229" s="9" t="str">
        <f>TEXT(Table3[[#This Row],[Purchase Date]],"MMMM")</f>
        <v>March</v>
      </c>
      <c r="T1229" s="9">
        <f>YEAR('Consolidtaed Data'!$F7263)</f>
        <v>2021</v>
      </c>
    </row>
    <row r="1230" spans="1:20" x14ac:dyDescent="0.3">
      <c r="A1230" s="9" t="s">
        <v>2159</v>
      </c>
      <c r="B1230" s="9" t="s">
        <v>156</v>
      </c>
      <c r="C1230" s="9" t="s">
        <v>357</v>
      </c>
      <c r="D1230" s="9" t="s">
        <v>91</v>
      </c>
      <c r="E1230" s="9" t="s">
        <v>884</v>
      </c>
      <c r="F1230" s="10">
        <v>43920</v>
      </c>
      <c r="G1230" s="10" t="str">
        <f>VLOOKUP(Table3[[#This Row],[Product ID]],[1]Products!$A:$G,2,0)</f>
        <v>Product 21</v>
      </c>
      <c r="H1230" s="22">
        <v>1</v>
      </c>
      <c r="I1230" s="9">
        <f>VLOOKUP('Consolidtaed Data'!$B7484,[1]Products!$A:$G,4,0)</f>
        <v>637</v>
      </c>
      <c r="J1230" s="9">
        <f>VLOOKUP('Consolidtaed Data'!$B7484,[1]Products!$A:$G,3,0)</f>
        <v>389</v>
      </c>
      <c r="K1230" s="9">
        <f>'Consolidtaed Data'!$J7484*'Consolidtaed Data'!$H7484</f>
        <v>2440</v>
      </c>
      <c r="L1230" s="9">
        <f>'Consolidtaed Data'!$I7484*'Consolidtaed Data'!$H7484</f>
        <v>3342</v>
      </c>
      <c r="M1230" s="9">
        <f>'Consolidtaed Data'!$L7484-'Consolidtaed Data'!$K7484</f>
        <v>331</v>
      </c>
      <c r="N1230" s="9" t="str">
        <f>VLOOKUP('Consolidtaed Data'!$C7484,[1]Locations!$A:$O,2,0)</f>
        <v>Ontario</v>
      </c>
      <c r="O1230" s="9" t="str">
        <f>VLOOKUP('Consolidtaed Data'!$D7484,'[1]Sales People'!$A:$B,2,0)</f>
        <v>Jeremy Mendoza</v>
      </c>
      <c r="P1230" s="9" t="str">
        <f>VLOOKUP('Consolidtaed Data'!$E7484,[1]Customers!$A:$B,2,0)</f>
        <v>Steven Martinez</v>
      </c>
      <c r="Q1230" s="11">
        <f>WEEKDAY('Consolidtaed Data'!$F7484)</f>
        <v>5</v>
      </c>
      <c r="R1230" s="9">
        <f>MONTH('Consolidtaed Data'!$F7484)</f>
        <v>7</v>
      </c>
      <c r="S1230" s="9" t="str">
        <f>TEXT(Table3[[#This Row],[Purchase Date]],"MMMM")</f>
        <v>March</v>
      </c>
      <c r="T1230" s="9">
        <f>YEAR('Consolidtaed Data'!$F7484)</f>
        <v>2021</v>
      </c>
    </row>
    <row r="1231" spans="1:20" x14ac:dyDescent="0.3">
      <c r="A1231" s="9" t="s">
        <v>2160</v>
      </c>
      <c r="B1231" s="9" t="s">
        <v>330</v>
      </c>
      <c r="C1231" s="9" t="s">
        <v>130</v>
      </c>
      <c r="D1231" s="9" t="s">
        <v>235</v>
      </c>
      <c r="E1231" s="9" t="s">
        <v>2281</v>
      </c>
      <c r="F1231" s="10">
        <v>43920</v>
      </c>
      <c r="G1231" s="10" t="str">
        <f>VLOOKUP(Table3[[#This Row],[Product ID]],[1]Products!$A:$G,2,0)</f>
        <v>Product 91</v>
      </c>
      <c r="H1231" s="22">
        <v>1</v>
      </c>
      <c r="I1231" s="9">
        <f>VLOOKUP('Consolidtaed Data'!$B8063,[1]Products!$A:$G,4,0)</f>
        <v>2182</v>
      </c>
      <c r="J1231" s="9">
        <f>VLOOKUP('Consolidtaed Data'!$B8063,[1]Products!$A:$G,3,0)</f>
        <v>1200</v>
      </c>
      <c r="K1231" s="9">
        <f>'Consolidtaed Data'!$J8063*'Consolidtaed Data'!$H8063</f>
        <v>7096</v>
      </c>
      <c r="L1231" s="9">
        <f>'Consolidtaed Data'!$I8063*'Consolidtaed Data'!$H8063</f>
        <v>9856</v>
      </c>
      <c r="M1231" s="9">
        <f>'Consolidtaed Data'!$L8063-'Consolidtaed Data'!$K8063</f>
        <v>140</v>
      </c>
      <c r="N1231" s="9" t="str">
        <f>VLOOKUP('Consolidtaed Data'!$C8063,[1]Locations!$A:$O,2,0)</f>
        <v>Fullerton</v>
      </c>
      <c r="O1231" s="9" t="str">
        <f>VLOOKUP('Consolidtaed Data'!$D8063,'[1]Sales People'!$A:$B,2,0)</f>
        <v>Jeremy Mendoza</v>
      </c>
      <c r="P1231" s="9" t="str">
        <f>VLOOKUP('Consolidtaed Data'!$E8063,[1]Customers!$A:$B,2,0)</f>
        <v>George Stanley</v>
      </c>
      <c r="Q1231" s="11">
        <f>WEEKDAY('Consolidtaed Data'!$F8063)</f>
        <v>2</v>
      </c>
      <c r="R1231" s="9">
        <f>MONTH('Consolidtaed Data'!$F8063)</f>
        <v>9</v>
      </c>
      <c r="S1231" s="9" t="str">
        <f>TEXT(Table3[[#This Row],[Purchase Date]],"MMMM")</f>
        <v>March</v>
      </c>
      <c r="T1231" s="9">
        <f>YEAR('Consolidtaed Data'!$F8063)</f>
        <v>2021</v>
      </c>
    </row>
    <row r="1232" spans="1:20" x14ac:dyDescent="0.3">
      <c r="A1232" s="9" t="s">
        <v>2162</v>
      </c>
      <c r="B1232" s="9" t="s">
        <v>200</v>
      </c>
      <c r="C1232" s="9" t="s">
        <v>108</v>
      </c>
      <c r="D1232" s="9" t="s">
        <v>123</v>
      </c>
      <c r="E1232" s="9" t="s">
        <v>865</v>
      </c>
      <c r="F1232" s="10">
        <v>43920</v>
      </c>
      <c r="G1232" s="10" t="str">
        <f>VLOOKUP(Table3[[#This Row],[Product ID]],[1]Products!$A:$G,2,0)</f>
        <v>Product 23</v>
      </c>
      <c r="H1232" s="22">
        <v>1</v>
      </c>
      <c r="I1232" s="9">
        <f>VLOOKUP('Consolidtaed Data'!$B8564,[1]Products!$A:$G,4,0)</f>
        <v>637</v>
      </c>
      <c r="J1232" s="9">
        <f>VLOOKUP('Consolidtaed Data'!$B8564,[1]Products!$A:$G,3,0)</f>
        <v>389</v>
      </c>
      <c r="K1232" s="9">
        <f>'Consolidtaed Data'!$J8564*'Consolidtaed Data'!$H8564</f>
        <v>584</v>
      </c>
      <c r="L1232" s="9">
        <f>'Consolidtaed Data'!$I8564*'Consolidtaed Data'!$H8564</f>
        <v>913</v>
      </c>
      <c r="M1232" s="9">
        <f>'Consolidtaed Data'!$L8564-'Consolidtaed Data'!$K8564</f>
        <v>690</v>
      </c>
      <c r="N1232" s="9" t="str">
        <f>VLOOKUP('Consolidtaed Data'!$C8564,[1]Locations!$A:$O,2,0)</f>
        <v>Richmond</v>
      </c>
      <c r="O1232" s="9" t="str">
        <f>VLOOKUP('Consolidtaed Data'!$D8564,'[1]Sales People'!$A:$B,2,0)</f>
        <v>Henry Nelson</v>
      </c>
      <c r="P1232" s="9" t="str">
        <f>VLOOKUP('Consolidtaed Data'!$E8564,[1]Customers!$A:$B,2,0)</f>
        <v>Gary Hudson</v>
      </c>
      <c r="Q1232" s="11">
        <f>WEEKDAY('Consolidtaed Data'!$F8564)</f>
        <v>3</v>
      </c>
      <c r="R1232" s="9">
        <f>MONTH('Consolidtaed Data'!$F8564)</f>
        <v>10</v>
      </c>
      <c r="S1232" s="9" t="str">
        <f>TEXT(Table3[[#This Row],[Purchase Date]],"MMMM")</f>
        <v>March</v>
      </c>
      <c r="T1232" s="9">
        <f>YEAR('Consolidtaed Data'!$F8564)</f>
        <v>2021</v>
      </c>
    </row>
    <row r="1233" spans="1:20" x14ac:dyDescent="0.3">
      <c r="A1233" s="9" t="s">
        <v>2163</v>
      </c>
      <c r="B1233" s="9" t="s">
        <v>125</v>
      </c>
      <c r="C1233" s="9" t="s">
        <v>205</v>
      </c>
      <c r="D1233" s="9" t="s">
        <v>43</v>
      </c>
      <c r="E1233" s="9" t="s">
        <v>3450</v>
      </c>
      <c r="F1233" s="10">
        <v>43920</v>
      </c>
      <c r="G1233" s="10" t="str">
        <f>VLOOKUP(Table3[[#This Row],[Product ID]],[1]Products!$A:$G,2,0)</f>
        <v>Product 40</v>
      </c>
      <c r="H1233" s="22">
        <v>2</v>
      </c>
      <c r="I1233" s="9">
        <f>VLOOKUP('Consolidtaed Data'!$B8587,[1]Products!$A:$G,4,0)</f>
        <v>1783</v>
      </c>
      <c r="J1233" s="9">
        <f>VLOOKUP('Consolidtaed Data'!$B8587,[1]Products!$A:$G,3,0)</f>
        <v>1230</v>
      </c>
      <c r="K1233" s="9">
        <f>'Consolidtaed Data'!$J8587*'Consolidtaed Data'!$H8587</f>
        <v>1367</v>
      </c>
      <c r="L1233" s="9">
        <f>'Consolidtaed Data'!$I8587*'Consolidtaed Data'!$H8587</f>
        <v>2241</v>
      </c>
      <c r="M1233" s="9">
        <f>'Consolidtaed Data'!$L8587-'Consolidtaed Data'!$K8587</f>
        <v>22</v>
      </c>
      <c r="N1233" s="9" t="str">
        <f>VLOOKUP('Consolidtaed Data'!$C8587,[1]Locations!$A:$O,2,0)</f>
        <v>San Bernardino</v>
      </c>
      <c r="O1233" s="9" t="str">
        <f>VLOOKUP('Consolidtaed Data'!$D8587,'[1]Sales People'!$A:$B,2,0)</f>
        <v>Brian Davis</v>
      </c>
      <c r="P1233" s="9" t="str">
        <f>VLOOKUP('Consolidtaed Data'!$E8587,[1]Customers!$A:$B,2,0)</f>
        <v>James Armstrong</v>
      </c>
      <c r="Q1233" s="11">
        <f>WEEKDAY('Consolidtaed Data'!$F8587)</f>
        <v>5</v>
      </c>
      <c r="R1233" s="9">
        <f>MONTH('Consolidtaed Data'!$F8587)</f>
        <v>10</v>
      </c>
      <c r="S1233" s="9" t="str">
        <f>TEXT(Table3[[#This Row],[Purchase Date]],"MMMM")</f>
        <v>March</v>
      </c>
      <c r="T1233" s="9">
        <f>YEAR('Consolidtaed Data'!$F8587)</f>
        <v>2021</v>
      </c>
    </row>
    <row r="1234" spans="1:20" x14ac:dyDescent="0.3">
      <c r="A1234" s="9" t="s">
        <v>2165</v>
      </c>
      <c r="B1234" s="9" t="s">
        <v>225</v>
      </c>
      <c r="C1234" s="9" t="s">
        <v>472</v>
      </c>
      <c r="D1234" s="9" t="s">
        <v>80</v>
      </c>
      <c r="E1234" s="9" t="s">
        <v>1127</v>
      </c>
      <c r="F1234" s="10">
        <v>43920</v>
      </c>
      <c r="G1234" s="10" t="str">
        <f>VLOOKUP(Table3[[#This Row],[Product ID]],[1]Products!$A:$G,2,0)</f>
        <v>Product 24</v>
      </c>
      <c r="H1234" s="22">
        <v>1</v>
      </c>
      <c r="I1234" s="9">
        <f>VLOOKUP('Consolidtaed Data'!$B8616,[1]Products!$A:$G,4,0)</f>
        <v>880</v>
      </c>
      <c r="J1234" s="9">
        <f>VLOOKUP('Consolidtaed Data'!$B8616,[1]Products!$A:$G,3,0)</f>
        <v>634</v>
      </c>
      <c r="K1234" s="9">
        <f>'Consolidtaed Data'!$J8616*'Consolidtaed Data'!$H8616</f>
        <v>1572</v>
      </c>
      <c r="L1234" s="9">
        <f>'Consolidtaed Data'!$I8616*'Consolidtaed Data'!$H8616</f>
        <v>1894</v>
      </c>
      <c r="M1234" s="9">
        <f>'Consolidtaed Data'!$L8616-'Consolidtaed Data'!$K8616</f>
        <v>1106</v>
      </c>
      <c r="N1234" s="9" t="str">
        <f>VLOOKUP('Consolidtaed Data'!$C8616,[1]Locations!$A:$O,2,0)</f>
        <v>Oxnard</v>
      </c>
      <c r="O1234" s="9" t="str">
        <f>VLOOKUP('Consolidtaed Data'!$D8616,'[1]Sales People'!$A:$B,2,0)</f>
        <v>Patrick Ruiz</v>
      </c>
      <c r="P1234" s="9" t="str">
        <f>VLOOKUP('Consolidtaed Data'!$E8616,[1]Customers!$A:$B,2,0)</f>
        <v>Aaron Mills</v>
      </c>
      <c r="Q1234" s="11">
        <f>WEEKDAY('Consolidtaed Data'!$F8616)</f>
        <v>1</v>
      </c>
      <c r="R1234" s="9">
        <f>MONTH('Consolidtaed Data'!$F8616)</f>
        <v>10</v>
      </c>
      <c r="S1234" s="9" t="str">
        <f>TEXT(Table3[[#This Row],[Purchase Date]],"MMMM")</f>
        <v>March</v>
      </c>
      <c r="T1234" s="9">
        <f>YEAR('Consolidtaed Data'!$F8616)</f>
        <v>2021</v>
      </c>
    </row>
    <row r="1235" spans="1:20" x14ac:dyDescent="0.3">
      <c r="A1235" s="9" t="s">
        <v>2167</v>
      </c>
      <c r="B1235" s="9" t="s">
        <v>7</v>
      </c>
      <c r="C1235" s="9" t="s">
        <v>82</v>
      </c>
      <c r="D1235" s="9" t="s">
        <v>235</v>
      </c>
      <c r="E1235" s="9" t="s">
        <v>544</v>
      </c>
      <c r="F1235" s="10">
        <v>43920</v>
      </c>
      <c r="G1235" s="10" t="str">
        <f>VLOOKUP(Table3[[#This Row],[Product ID]],[1]Products!$A:$G,2,0)</f>
        <v>Product 77</v>
      </c>
      <c r="H1235" s="22">
        <v>1</v>
      </c>
      <c r="I1235" s="9">
        <f>VLOOKUP('Consolidtaed Data'!$B8625,[1]Products!$A:$G,4,0)</f>
        <v>1077</v>
      </c>
      <c r="J1235" s="9">
        <f>VLOOKUP('Consolidtaed Data'!$B8625,[1]Products!$A:$G,3,0)</f>
        <v>732</v>
      </c>
      <c r="K1235" s="9">
        <f>'Consolidtaed Data'!$J8625*'Consolidtaed Data'!$H8625</f>
        <v>732</v>
      </c>
      <c r="L1235" s="9">
        <f>'Consolidtaed Data'!$I8625*'Consolidtaed Data'!$H8625</f>
        <v>1077</v>
      </c>
      <c r="M1235" s="9">
        <f>'Consolidtaed Data'!$L8625-'Consolidtaed Data'!$K8625</f>
        <v>383</v>
      </c>
      <c r="N1235" s="9" t="str">
        <f>VLOOKUP('Consolidtaed Data'!$C8625,[1]Locations!$A:$O,2,0)</f>
        <v>Modesto</v>
      </c>
      <c r="O1235" s="9" t="str">
        <f>VLOOKUP('Consolidtaed Data'!$D8625,'[1]Sales People'!$A:$B,2,0)</f>
        <v>Arthur Mccoy</v>
      </c>
      <c r="P1235" s="9" t="str">
        <f>VLOOKUP('Consolidtaed Data'!$E8625,[1]Customers!$A:$B,2,0)</f>
        <v>Jason Gray</v>
      </c>
      <c r="Q1235" s="11">
        <f>WEEKDAY('Consolidtaed Data'!$F8625)</f>
        <v>1</v>
      </c>
      <c r="R1235" s="9">
        <f>MONTH('Consolidtaed Data'!$F8625)</f>
        <v>10</v>
      </c>
      <c r="S1235" s="9" t="str">
        <f>TEXT(Table3[[#This Row],[Purchase Date]],"MMMM")</f>
        <v>March</v>
      </c>
      <c r="T1235" s="9">
        <f>YEAR('Consolidtaed Data'!$F8625)</f>
        <v>2021</v>
      </c>
    </row>
    <row r="1236" spans="1:20" x14ac:dyDescent="0.3">
      <c r="A1236" s="9" t="s">
        <v>2169</v>
      </c>
      <c r="B1236" s="9" t="s">
        <v>213</v>
      </c>
      <c r="C1236" s="9" t="s">
        <v>108</v>
      </c>
      <c r="D1236" s="9" t="s">
        <v>246</v>
      </c>
      <c r="E1236" s="9" t="s">
        <v>1846</v>
      </c>
      <c r="F1236" s="10">
        <v>43920</v>
      </c>
      <c r="G1236" s="10" t="str">
        <f>VLOOKUP(Table3[[#This Row],[Product ID]],[1]Products!$A:$G,2,0)</f>
        <v>Product 68</v>
      </c>
      <c r="H1236" s="22">
        <v>3</v>
      </c>
      <c r="I1236" s="9">
        <f>VLOOKUP('Consolidtaed Data'!$B8707,[1]Products!$A:$G,4,0)</f>
        <v>637</v>
      </c>
      <c r="J1236" s="9">
        <f>VLOOKUP('Consolidtaed Data'!$B8707,[1]Products!$A:$G,3,0)</f>
        <v>389</v>
      </c>
      <c r="K1236" s="9">
        <f>'Consolidtaed Data'!$J8707*'Consolidtaed Data'!$H8707</f>
        <v>3548</v>
      </c>
      <c r="L1236" s="9">
        <f>'Consolidtaed Data'!$I8707*'Consolidtaed Data'!$H8707</f>
        <v>4928</v>
      </c>
      <c r="M1236" s="9">
        <f>'Consolidtaed Data'!$L8707-'Consolidtaed Data'!$K8707</f>
        <v>1024</v>
      </c>
      <c r="N1236" s="9" t="str">
        <f>VLOOKUP('Consolidtaed Data'!$C8707,[1]Locations!$A:$O,2,0)</f>
        <v>Chula Vista</v>
      </c>
      <c r="O1236" s="9" t="str">
        <f>VLOOKUP('Consolidtaed Data'!$D8707,'[1]Sales People'!$A:$B,2,0)</f>
        <v>Joe Sims</v>
      </c>
      <c r="P1236" s="9" t="str">
        <f>VLOOKUP('Consolidtaed Data'!$E8707,[1]Customers!$A:$B,2,0)</f>
        <v>Robert Jackson</v>
      </c>
      <c r="Q1236" s="11">
        <f>WEEKDAY('Consolidtaed Data'!$F8707)</f>
        <v>2</v>
      </c>
      <c r="R1236" s="9">
        <f>MONTH('Consolidtaed Data'!$F8707)</f>
        <v>10</v>
      </c>
      <c r="S1236" s="9" t="str">
        <f>TEXT(Table3[[#This Row],[Purchase Date]],"MMMM")</f>
        <v>March</v>
      </c>
      <c r="T1236" s="9">
        <f>YEAR('Consolidtaed Data'!$F8707)</f>
        <v>2021</v>
      </c>
    </row>
    <row r="1237" spans="1:20" x14ac:dyDescent="0.3">
      <c r="A1237" s="9" t="s">
        <v>2170</v>
      </c>
      <c r="B1237" s="9" t="s">
        <v>38</v>
      </c>
      <c r="C1237" s="9" t="s">
        <v>72</v>
      </c>
      <c r="D1237" s="9" t="s">
        <v>174</v>
      </c>
      <c r="E1237" s="9" t="s">
        <v>510</v>
      </c>
      <c r="F1237" s="10">
        <v>43920</v>
      </c>
      <c r="G1237" s="10" t="str">
        <f>VLOOKUP(Table3[[#This Row],[Product ID]],[1]Products!$A:$G,2,0)</f>
        <v>Product 25</v>
      </c>
      <c r="H1237" s="22">
        <v>3</v>
      </c>
      <c r="I1237" s="9">
        <f>VLOOKUP('Consolidtaed Data'!$B8725,[1]Products!$A:$G,4,0)</f>
        <v>1582</v>
      </c>
      <c r="J1237" s="9">
        <f>VLOOKUP('Consolidtaed Data'!$B8725,[1]Products!$A:$G,3,0)</f>
        <v>1234</v>
      </c>
      <c r="K1237" s="9">
        <f>'Consolidtaed Data'!$J8725*'Consolidtaed Data'!$H8725</f>
        <v>2700</v>
      </c>
      <c r="L1237" s="9">
        <f>'Consolidtaed Data'!$I8725*'Consolidtaed Data'!$H8725</f>
        <v>4500</v>
      </c>
      <c r="M1237" s="9">
        <f>'Consolidtaed Data'!$L8725-'Consolidtaed Data'!$K8725</f>
        <v>2640</v>
      </c>
      <c r="N1237" s="9" t="str">
        <f>VLOOKUP('Consolidtaed Data'!$C8725,[1]Locations!$A:$O,2,0)</f>
        <v>Orange</v>
      </c>
      <c r="O1237" s="9" t="str">
        <f>VLOOKUP('Consolidtaed Data'!$D8725,'[1]Sales People'!$A:$B,2,0)</f>
        <v>Joe Sims</v>
      </c>
      <c r="P1237" s="9" t="str">
        <f>VLOOKUP('Consolidtaed Data'!$E8725,[1]Customers!$A:$B,2,0)</f>
        <v>Sean Olson</v>
      </c>
      <c r="Q1237" s="11">
        <f>WEEKDAY('Consolidtaed Data'!$F8725)</f>
        <v>3</v>
      </c>
      <c r="R1237" s="9">
        <f>MONTH('Consolidtaed Data'!$F8725)</f>
        <v>10</v>
      </c>
      <c r="S1237" s="9" t="str">
        <f>TEXT(Table3[[#This Row],[Purchase Date]],"MMMM")</f>
        <v>March</v>
      </c>
      <c r="T1237" s="9">
        <f>YEAR('Consolidtaed Data'!$F8725)</f>
        <v>2021</v>
      </c>
    </row>
    <row r="1238" spans="1:20" x14ac:dyDescent="0.3">
      <c r="A1238" s="9" t="s">
        <v>2171</v>
      </c>
      <c r="B1238" s="9" t="s">
        <v>213</v>
      </c>
      <c r="C1238" s="9" t="s">
        <v>196</v>
      </c>
      <c r="D1238" s="9" t="s">
        <v>51</v>
      </c>
      <c r="E1238" s="9" t="s">
        <v>740</v>
      </c>
      <c r="F1238" s="10">
        <v>43921</v>
      </c>
      <c r="G1238" s="10" t="str">
        <f>VLOOKUP(Table3[[#This Row],[Product ID]],[1]Products!$A:$G,2,0)</f>
        <v>Product 68</v>
      </c>
      <c r="H1238" s="22">
        <v>1</v>
      </c>
      <c r="I1238" s="9">
        <f>VLOOKUP('Consolidtaed Data'!$B5484,[1]Products!$A:$G,4,0)</f>
        <v>771</v>
      </c>
      <c r="J1238" s="9">
        <f>VLOOKUP('Consolidtaed Data'!$B5484,[1]Products!$A:$G,3,0)</f>
        <v>648</v>
      </c>
      <c r="K1238" s="9">
        <f>'Consolidtaed Data'!$J5484*'Consolidtaed Data'!$H5484</f>
        <v>90</v>
      </c>
      <c r="L1238" s="9">
        <f>'Consolidtaed Data'!$I5484*'Consolidtaed Data'!$H5484</f>
        <v>112</v>
      </c>
      <c r="M1238" s="9">
        <f>'Consolidtaed Data'!$L5484-'Consolidtaed Data'!$K5484</f>
        <v>1353</v>
      </c>
      <c r="N1238" s="9" t="str">
        <f>VLOOKUP('Consolidtaed Data'!$C5484,[1]Locations!$A:$O,2,0)</f>
        <v>Modesto</v>
      </c>
      <c r="O1238" s="9" t="str">
        <f>VLOOKUP('Consolidtaed Data'!$D5484,'[1]Sales People'!$A:$B,2,0)</f>
        <v>Joe Sims</v>
      </c>
      <c r="P1238" s="9" t="str">
        <f>VLOOKUP('Consolidtaed Data'!$E5484,[1]Customers!$A:$B,2,0)</f>
        <v>Joshua Hunt</v>
      </c>
      <c r="Q1238" s="11">
        <f>WEEKDAY('Consolidtaed Data'!$F5484)</f>
        <v>3</v>
      </c>
      <c r="R1238" s="9">
        <f>MONTH('Consolidtaed Data'!$F5484)</f>
        <v>2</v>
      </c>
      <c r="S1238" s="9" t="str">
        <f>TEXT(Table3[[#This Row],[Purchase Date]],"MMMM")</f>
        <v>March</v>
      </c>
      <c r="T1238" s="9">
        <f>YEAR('Consolidtaed Data'!$F5484)</f>
        <v>2021</v>
      </c>
    </row>
    <row r="1239" spans="1:20" x14ac:dyDescent="0.3">
      <c r="A1239" s="9" t="s">
        <v>2172</v>
      </c>
      <c r="B1239" s="9" t="s">
        <v>230</v>
      </c>
      <c r="C1239" s="9" t="s">
        <v>462</v>
      </c>
      <c r="D1239" s="9" t="s">
        <v>149</v>
      </c>
      <c r="E1239" s="9" t="s">
        <v>1272</v>
      </c>
      <c r="F1239" s="10">
        <v>43921</v>
      </c>
      <c r="G1239" s="10" t="str">
        <f>VLOOKUP(Table3[[#This Row],[Product ID]],[1]Products!$A:$G,2,0)</f>
        <v>Product 31</v>
      </c>
      <c r="H1239" s="22">
        <v>1</v>
      </c>
      <c r="I1239" s="9">
        <f>VLOOKUP('Consolidtaed Data'!$B5734,[1]Products!$A:$G,4,0)</f>
        <v>504</v>
      </c>
      <c r="J1239" s="9">
        <f>VLOOKUP('Consolidtaed Data'!$B5734,[1]Products!$A:$G,3,0)</f>
        <v>408</v>
      </c>
      <c r="K1239" s="9">
        <f>'Consolidtaed Data'!$J5734*'Consolidtaed Data'!$H5734</f>
        <v>536</v>
      </c>
      <c r="L1239" s="9">
        <f>'Consolidtaed Data'!$I5734*'Consolidtaed Data'!$H5734</f>
        <v>800</v>
      </c>
      <c r="M1239" s="9">
        <f>'Consolidtaed Data'!$L5734-'Consolidtaed Data'!$K5734</f>
        <v>396</v>
      </c>
      <c r="N1239" s="9" t="str">
        <f>VLOOKUP('Consolidtaed Data'!$C5734,[1]Locations!$A:$O,2,0)</f>
        <v>Huntington Beach</v>
      </c>
      <c r="O1239" s="9" t="str">
        <f>VLOOKUP('Consolidtaed Data'!$D5734,'[1]Sales People'!$A:$B,2,0)</f>
        <v>John Reyes</v>
      </c>
      <c r="P1239" s="9" t="str">
        <f>VLOOKUP('Consolidtaed Data'!$E5734,[1]Customers!$A:$B,2,0)</f>
        <v>Keith Stephens</v>
      </c>
      <c r="Q1239" s="11">
        <f>WEEKDAY('Consolidtaed Data'!$F5734)</f>
        <v>1</v>
      </c>
      <c r="R1239" s="9">
        <f>MONTH('Consolidtaed Data'!$F5734)</f>
        <v>2</v>
      </c>
      <c r="S1239" s="9" t="str">
        <f>TEXT(Table3[[#This Row],[Purchase Date]],"MMMM")</f>
        <v>March</v>
      </c>
      <c r="T1239" s="9">
        <f>YEAR('Consolidtaed Data'!$F5734)</f>
        <v>2021</v>
      </c>
    </row>
    <row r="1240" spans="1:20" x14ac:dyDescent="0.3">
      <c r="A1240" s="9" t="s">
        <v>2173</v>
      </c>
      <c r="B1240" s="9" t="s">
        <v>580</v>
      </c>
      <c r="C1240" s="9" t="s">
        <v>134</v>
      </c>
      <c r="D1240" s="9" t="s">
        <v>51</v>
      </c>
      <c r="E1240" s="9" t="s">
        <v>716</v>
      </c>
      <c r="F1240" s="10">
        <v>43921</v>
      </c>
      <c r="G1240" s="10" t="str">
        <f>VLOOKUP(Table3[[#This Row],[Product ID]],[1]Products!$A:$G,2,0)</f>
        <v>Product 1</v>
      </c>
      <c r="H1240" s="22">
        <v>1</v>
      </c>
      <c r="I1240" s="9">
        <f>VLOOKUP('Consolidtaed Data'!$B6135,[1]Products!$A:$G,4,0)</f>
        <v>1566</v>
      </c>
      <c r="J1240" s="9">
        <f>VLOOKUP('Consolidtaed Data'!$B6135,[1]Products!$A:$G,3,0)</f>
        <v>1190</v>
      </c>
      <c r="K1240" s="9">
        <f>'Consolidtaed Data'!$J6135*'Consolidtaed Data'!$H6135</f>
        <v>2841</v>
      </c>
      <c r="L1240" s="9">
        <f>'Consolidtaed Data'!$I6135*'Consolidtaed Data'!$H6135</f>
        <v>4059</v>
      </c>
      <c r="M1240" s="9">
        <f>'Consolidtaed Data'!$L6135-'Consolidtaed Data'!$K6135</f>
        <v>190</v>
      </c>
      <c r="N1240" s="9" t="str">
        <f>VLOOKUP('Consolidtaed Data'!$C6135,[1]Locations!$A:$O,2,0)</f>
        <v>Ontario</v>
      </c>
      <c r="O1240" s="9" t="str">
        <f>VLOOKUP('Consolidtaed Data'!$D6135,'[1]Sales People'!$A:$B,2,0)</f>
        <v>Ernest Wheeler</v>
      </c>
      <c r="P1240" s="9" t="str">
        <f>VLOOKUP('Consolidtaed Data'!$E6135,[1]Customers!$A:$B,2,0)</f>
        <v>Philip Bailey</v>
      </c>
      <c r="Q1240" s="11">
        <f>WEEKDAY('Consolidtaed Data'!$F6135)</f>
        <v>2</v>
      </c>
      <c r="R1240" s="9">
        <f>MONTH('Consolidtaed Data'!$F6135)</f>
        <v>4</v>
      </c>
      <c r="S1240" s="9" t="str">
        <f>TEXT(Table3[[#This Row],[Purchase Date]],"MMMM")</f>
        <v>March</v>
      </c>
      <c r="T1240" s="9">
        <f>YEAR('Consolidtaed Data'!$F6135)</f>
        <v>2021</v>
      </c>
    </row>
    <row r="1241" spans="1:20" x14ac:dyDescent="0.3">
      <c r="A1241" s="9" t="s">
        <v>2175</v>
      </c>
      <c r="B1241" s="9" t="s">
        <v>415</v>
      </c>
      <c r="C1241" s="9" t="s">
        <v>157</v>
      </c>
      <c r="D1241" s="9" t="s">
        <v>272</v>
      </c>
      <c r="E1241" s="9" t="s">
        <v>1058</v>
      </c>
      <c r="F1241" s="10">
        <v>43921</v>
      </c>
      <c r="G1241" s="10" t="str">
        <f>VLOOKUP(Table3[[#This Row],[Product ID]],[1]Products!$A:$G,2,0)</f>
        <v>Product 18</v>
      </c>
      <c r="H1241" s="22">
        <v>1</v>
      </c>
      <c r="I1241" s="9">
        <f>VLOOKUP('Consolidtaed Data'!$B7001,[1]Products!$A:$G,4,0)</f>
        <v>1119</v>
      </c>
      <c r="J1241" s="9">
        <f>VLOOKUP('Consolidtaed Data'!$B7001,[1]Products!$A:$G,3,0)</f>
        <v>683</v>
      </c>
      <c r="K1241" s="9">
        <f>'Consolidtaed Data'!$J7001*'Consolidtaed Data'!$H7001</f>
        <v>3753</v>
      </c>
      <c r="L1241" s="9">
        <f>'Consolidtaed Data'!$I7001*'Consolidtaed Data'!$H7001</f>
        <v>4578</v>
      </c>
      <c r="M1241" s="9">
        <f>'Consolidtaed Data'!$L7001-'Consolidtaed Data'!$K7001</f>
        <v>107</v>
      </c>
      <c r="N1241" s="9" t="str">
        <f>VLOOKUP('Consolidtaed Data'!$C7001,[1]Locations!$A:$O,2,0)</f>
        <v>Santa Maria</v>
      </c>
      <c r="O1241" s="9" t="str">
        <f>VLOOKUP('Consolidtaed Data'!$D7001,'[1]Sales People'!$A:$B,2,0)</f>
        <v>Sean Miller</v>
      </c>
      <c r="P1241" s="9" t="str">
        <f>VLOOKUP('Consolidtaed Data'!$E7001,[1]Customers!$A:$B,2,0)</f>
        <v>Edward Wright</v>
      </c>
      <c r="Q1241" s="11">
        <f>WEEKDAY('Consolidtaed Data'!$F7001)</f>
        <v>5</v>
      </c>
      <c r="R1241" s="9">
        <f>MONTH('Consolidtaed Data'!$F7001)</f>
        <v>6</v>
      </c>
      <c r="S1241" s="9" t="str">
        <f>TEXT(Table3[[#This Row],[Purchase Date]],"MMMM")</f>
        <v>March</v>
      </c>
      <c r="T1241" s="9">
        <f>YEAR('Consolidtaed Data'!$F7001)</f>
        <v>2021</v>
      </c>
    </row>
    <row r="1242" spans="1:20" x14ac:dyDescent="0.3">
      <c r="A1242" s="9" t="s">
        <v>2176</v>
      </c>
      <c r="B1242" s="9" t="s">
        <v>7</v>
      </c>
      <c r="C1242" s="9" t="s">
        <v>55</v>
      </c>
      <c r="D1242" s="9" t="s">
        <v>220</v>
      </c>
      <c r="E1242" s="9" t="s">
        <v>928</v>
      </c>
      <c r="F1242" s="10">
        <v>43921</v>
      </c>
      <c r="G1242" s="10" t="str">
        <f>VLOOKUP(Table3[[#This Row],[Product ID]],[1]Products!$A:$G,2,0)</f>
        <v>Product 77</v>
      </c>
      <c r="H1242" s="22">
        <v>1</v>
      </c>
      <c r="I1242" s="9">
        <f>VLOOKUP('Consolidtaed Data'!$B7640,[1]Products!$A:$G,4,0)</f>
        <v>504</v>
      </c>
      <c r="J1242" s="9">
        <f>VLOOKUP('Consolidtaed Data'!$B7640,[1]Products!$A:$G,3,0)</f>
        <v>408</v>
      </c>
      <c r="K1242" s="9">
        <f>'Consolidtaed Data'!$J7640*'Consolidtaed Data'!$H7640</f>
        <v>2522</v>
      </c>
      <c r="L1242" s="9">
        <f>'Consolidtaed Data'!$I7640*'Consolidtaed Data'!$H7640</f>
        <v>3276</v>
      </c>
      <c r="M1242" s="9">
        <f>'Consolidtaed Data'!$L7640-'Consolidtaed Data'!$K7640</f>
        <v>463</v>
      </c>
      <c r="N1242" s="9" t="str">
        <f>VLOOKUP('Consolidtaed Data'!$C7640,[1]Locations!$A:$O,2,0)</f>
        <v>Clovis</v>
      </c>
      <c r="O1242" s="9" t="str">
        <f>VLOOKUP('Consolidtaed Data'!$D7640,'[1]Sales People'!$A:$B,2,0)</f>
        <v>Martin Perry</v>
      </c>
      <c r="P1242" s="9" t="str">
        <f>VLOOKUP('Consolidtaed Data'!$E7640,[1]Customers!$A:$B,2,0)</f>
        <v>Nicholas Hamilton</v>
      </c>
      <c r="Q1242" s="11">
        <f>WEEKDAY('Consolidtaed Data'!$F7640)</f>
        <v>3</v>
      </c>
      <c r="R1242" s="9">
        <f>MONTH('Consolidtaed Data'!$F7640)</f>
        <v>8</v>
      </c>
      <c r="S1242" s="9" t="str">
        <f>TEXT(Table3[[#This Row],[Purchase Date]],"MMMM")</f>
        <v>March</v>
      </c>
      <c r="T1242" s="9">
        <f>YEAR('Consolidtaed Data'!$F7640)</f>
        <v>2021</v>
      </c>
    </row>
    <row r="1243" spans="1:20" x14ac:dyDescent="0.3">
      <c r="A1243" s="9" t="s">
        <v>2177</v>
      </c>
      <c r="B1243" s="9" t="s">
        <v>429</v>
      </c>
      <c r="C1243" s="9" t="s">
        <v>504</v>
      </c>
      <c r="D1243" s="9" t="s">
        <v>56</v>
      </c>
      <c r="E1243" s="9" t="s">
        <v>1463</v>
      </c>
      <c r="F1243" s="10">
        <v>43921</v>
      </c>
      <c r="G1243" s="10" t="str">
        <f>VLOOKUP(Table3[[#This Row],[Product ID]],[1]Products!$A:$G,2,0)</f>
        <v>Product 87</v>
      </c>
      <c r="H1243" s="22">
        <v>1</v>
      </c>
      <c r="I1243" s="9">
        <f>VLOOKUP('Consolidtaed Data'!$B8166,[1]Products!$A:$G,4,0)</f>
        <v>530</v>
      </c>
      <c r="J1243" s="9">
        <f>VLOOKUP('Consolidtaed Data'!$B8166,[1]Products!$A:$G,3,0)</f>
        <v>435</v>
      </c>
      <c r="K1243" s="9">
        <f>'Consolidtaed Data'!$J8166*'Consolidtaed Data'!$H8166</f>
        <v>1632</v>
      </c>
      <c r="L1243" s="9">
        <f>'Consolidtaed Data'!$I8166*'Consolidtaed Data'!$H8166</f>
        <v>2016</v>
      </c>
      <c r="M1243" s="9">
        <f>'Consolidtaed Data'!$L8166-'Consolidtaed Data'!$K8166</f>
        <v>98</v>
      </c>
      <c r="N1243" s="9" t="str">
        <f>VLOOKUP('Consolidtaed Data'!$C8166,[1]Locations!$A:$O,2,0)</f>
        <v>Long Beach</v>
      </c>
      <c r="O1243" s="9" t="str">
        <f>VLOOKUP('Consolidtaed Data'!$D8166,'[1]Sales People'!$A:$B,2,0)</f>
        <v>Patrick Ruiz</v>
      </c>
      <c r="P1243" s="9" t="str">
        <f>VLOOKUP('Consolidtaed Data'!$E8166,[1]Customers!$A:$B,2,0)</f>
        <v>Alan Scott</v>
      </c>
      <c r="Q1243" s="11">
        <f>WEEKDAY('Consolidtaed Data'!$F8166)</f>
        <v>2</v>
      </c>
      <c r="R1243" s="9">
        <f>MONTH('Consolidtaed Data'!$F8166)</f>
        <v>9</v>
      </c>
      <c r="S1243" s="9" t="str">
        <f>TEXT(Table3[[#This Row],[Purchase Date]],"MMMM")</f>
        <v>March</v>
      </c>
      <c r="T1243" s="9">
        <f>YEAR('Consolidtaed Data'!$F8166)</f>
        <v>2021</v>
      </c>
    </row>
    <row r="1244" spans="1:20" x14ac:dyDescent="0.3">
      <c r="A1244" s="9" t="s">
        <v>2178</v>
      </c>
      <c r="B1244" s="9" t="s">
        <v>79</v>
      </c>
      <c r="C1244" s="9" t="s">
        <v>504</v>
      </c>
      <c r="D1244" s="9" t="s">
        <v>272</v>
      </c>
      <c r="E1244" s="9" t="s">
        <v>579</v>
      </c>
      <c r="F1244" s="10">
        <v>43921</v>
      </c>
      <c r="G1244" s="10" t="str">
        <f>VLOOKUP(Table3[[#This Row],[Product ID]],[1]Products!$A:$G,2,0)</f>
        <v>Product 80</v>
      </c>
      <c r="H1244" s="22">
        <v>1</v>
      </c>
      <c r="I1244" s="9">
        <f>VLOOKUP('Consolidtaed Data'!$B8234,[1]Products!$A:$G,4,0)</f>
        <v>1119</v>
      </c>
      <c r="J1244" s="9">
        <f>VLOOKUP('Consolidtaed Data'!$B8234,[1]Products!$A:$G,3,0)</f>
        <v>683</v>
      </c>
      <c r="K1244" s="9">
        <f>'Consolidtaed Data'!$J8234*'Consolidtaed Data'!$H8234</f>
        <v>389</v>
      </c>
      <c r="L1244" s="9">
        <f>'Consolidtaed Data'!$I8234*'Consolidtaed Data'!$H8234</f>
        <v>637</v>
      </c>
      <c r="M1244" s="9">
        <f>'Consolidtaed Data'!$L8234-'Consolidtaed Data'!$K8234</f>
        <v>1659</v>
      </c>
      <c r="N1244" s="9" t="str">
        <f>VLOOKUP('Consolidtaed Data'!$C8234,[1]Locations!$A:$O,2,0)</f>
        <v>Fremont</v>
      </c>
      <c r="O1244" s="9" t="str">
        <f>VLOOKUP('Consolidtaed Data'!$D8234,'[1]Sales People'!$A:$B,2,0)</f>
        <v>Ernest Wheeler</v>
      </c>
      <c r="P1244" s="9" t="str">
        <f>VLOOKUP('Consolidtaed Data'!$E8234,[1]Customers!$A:$B,2,0)</f>
        <v>Peter Fernandez</v>
      </c>
      <c r="Q1244" s="11">
        <f>WEEKDAY('Consolidtaed Data'!$F8234)</f>
        <v>1</v>
      </c>
      <c r="R1244" s="9">
        <f>MONTH('Consolidtaed Data'!$F8234)</f>
        <v>9</v>
      </c>
      <c r="S1244" s="9" t="str">
        <f>TEXT(Table3[[#This Row],[Purchase Date]],"MMMM")</f>
        <v>March</v>
      </c>
      <c r="T1244" s="9">
        <f>YEAR('Consolidtaed Data'!$F8234)</f>
        <v>2021</v>
      </c>
    </row>
    <row r="1245" spans="1:20" x14ac:dyDescent="0.3">
      <c r="A1245" s="9" t="s">
        <v>2179</v>
      </c>
      <c r="B1245" s="9" t="s">
        <v>125</v>
      </c>
      <c r="C1245" s="9" t="s">
        <v>178</v>
      </c>
      <c r="D1245" s="9" t="s">
        <v>35</v>
      </c>
      <c r="E1245" s="9" t="s">
        <v>2238</v>
      </c>
      <c r="F1245" s="10">
        <v>43921</v>
      </c>
      <c r="G1245" s="10" t="str">
        <f>VLOOKUP(Table3[[#This Row],[Product ID]],[1]Products!$A:$G,2,0)</f>
        <v>Product 40</v>
      </c>
      <c r="H1245" s="22">
        <v>1</v>
      </c>
      <c r="I1245" s="9">
        <f>VLOOKUP('Consolidtaed Data'!$B8308,[1]Products!$A:$G,4,0)</f>
        <v>880</v>
      </c>
      <c r="J1245" s="9">
        <f>VLOOKUP('Consolidtaed Data'!$B8308,[1]Products!$A:$G,3,0)</f>
        <v>634</v>
      </c>
      <c r="K1245" s="9">
        <f>'Consolidtaed Data'!$J8308*'Consolidtaed Data'!$H8308</f>
        <v>584</v>
      </c>
      <c r="L1245" s="9">
        <f>'Consolidtaed Data'!$I8308*'Consolidtaed Data'!$H8308</f>
        <v>913</v>
      </c>
      <c r="M1245" s="9">
        <f>'Consolidtaed Data'!$L8308-'Consolidtaed Data'!$K8308</f>
        <v>180</v>
      </c>
      <c r="N1245" s="9" t="str">
        <f>VLOOKUP('Consolidtaed Data'!$C8308,[1]Locations!$A:$O,2,0)</f>
        <v>Hayward</v>
      </c>
      <c r="O1245" s="9" t="str">
        <f>VLOOKUP('Consolidtaed Data'!$D8308,'[1]Sales People'!$A:$B,2,0)</f>
        <v>Arthur Mccoy</v>
      </c>
      <c r="P1245" s="9" t="str">
        <f>VLOOKUP('Consolidtaed Data'!$E8308,[1]Customers!$A:$B,2,0)</f>
        <v>Joe Bryant</v>
      </c>
      <c r="Q1245" s="11">
        <f>WEEKDAY('Consolidtaed Data'!$F8308)</f>
        <v>6</v>
      </c>
      <c r="R1245" s="9">
        <f>MONTH('Consolidtaed Data'!$F8308)</f>
        <v>9</v>
      </c>
      <c r="S1245" s="9" t="str">
        <f>TEXT(Table3[[#This Row],[Purchase Date]],"MMMM")</f>
        <v>March</v>
      </c>
      <c r="T1245" s="9">
        <f>YEAR('Consolidtaed Data'!$F8308)</f>
        <v>2021</v>
      </c>
    </row>
    <row r="1246" spans="1:20" x14ac:dyDescent="0.3">
      <c r="A1246" s="9" t="s">
        <v>2180</v>
      </c>
      <c r="B1246" s="9" t="s">
        <v>531</v>
      </c>
      <c r="C1246" s="9" t="s">
        <v>130</v>
      </c>
      <c r="D1246" s="9" t="s">
        <v>272</v>
      </c>
      <c r="E1246" s="9" t="s">
        <v>399</v>
      </c>
      <c r="F1246" s="10">
        <v>43921</v>
      </c>
      <c r="G1246" s="10" t="str">
        <f>VLOOKUP(Table3[[#This Row],[Product ID]],[1]Products!$A:$G,2,0)</f>
        <v>Product 62</v>
      </c>
      <c r="H1246" s="22">
        <v>1</v>
      </c>
      <c r="I1246" s="9">
        <f>VLOOKUP('Consolidtaed Data'!$B8844,[1]Products!$A:$G,4,0)</f>
        <v>203</v>
      </c>
      <c r="J1246" s="9">
        <f>VLOOKUP('Consolidtaed Data'!$B8844,[1]Products!$A:$G,3,0)</f>
        <v>154</v>
      </c>
      <c r="K1246" s="9">
        <f>'Consolidtaed Data'!$J8844*'Consolidtaed Data'!$H8844</f>
        <v>1251</v>
      </c>
      <c r="L1246" s="9">
        <f>'Consolidtaed Data'!$I8844*'Consolidtaed Data'!$H8844</f>
        <v>1526</v>
      </c>
      <c r="M1246" s="9">
        <f>'Consolidtaed Data'!$L8844-'Consolidtaed Data'!$K8844</f>
        <v>801</v>
      </c>
      <c r="N1246" s="9" t="str">
        <f>VLOOKUP('Consolidtaed Data'!$C8844,[1]Locations!$A:$O,2,0)</f>
        <v>Daly City</v>
      </c>
      <c r="O1246" s="9" t="str">
        <f>VLOOKUP('Consolidtaed Data'!$D8844,'[1]Sales People'!$A:$B,2,0)</f>
        <v>Howard Gardner</v>
      </c>
      <c r="P1246" s="9" t="str">
        <f>VLOOKUP('Consolidtaed Data'!$E8844,[1]Customers!$A:$B,2,0)</f>
        <v>Joseph Murphy</v>
      </c>
      <c r="Q1246" s="11">
        <f>WEEKDAY('Consolidtaed Data'!$F8844)</f>
        <v>4</v>
      </c>
      <c r="R1246" s="9">
        <f>MONTH('Consolidtaed Data'!$F8844)</f>
        <v>11</v>
      </c>
      <c r="S1246" s="9" t="str">
        <f>TEXT(Table3[[#This Row],[Purchase Date]],"MMMM")</f>
        <v>March</v>
      </c>
      <c r="T1246" s="9">
        <f>YEAR('Consolidtaed Data'!$F8844)</f>
        <v>2021</v>
      </c>
    </row>
    <row r="1247" spans="1:20" x14ac:dyDescent="0.3">
      <c r="A1247" s="9" t="s">
        <v>2182</v>
      </c>
      <c r="B1247" s="9" t="s">
        <v>477</v>
      </c>
      <c r="C1247" s="9" t="s">
        <v>357</v>
      </c>
      <c r="D1247" s="9" t="s">
        <v>235</v>
      </c>
      <c r="E1247" s="9" t="s">
        <v>2337</v>
      </c>
      <c r="F1247" s="10">
        <v>43921</v>
      </c>
      <c r="G1247" s="10" t="str">
        <f>VLOOKUP(Table3[[#This Row],[Product ID]],[1]Products!$A:$G,2,0)</f>
        <v>Product 46</v>
      </c>
      <c r="H1247" s="22">
        <v>4</v>
      </c>
      <c r="I1247" s="9">
        <f>VLOOKUP('Consolidtaed Data'!$B8949,[1]Products!$A:$G,4,0)</f>
        <v>504</v>
      </c>
      <c r="J1247" s="9">
        <f>VLOOKUP('Consolidtaed Data'!$B8949,[1]Products!$A:$G,3,0)</f>
        <v>408</v>
      </c>
      <c r="K1247" s="9">
        <f>'Consolidtaed Data'!$J8949*'Consolidtaed Data'!$H8949</f>
        <v>61</v>
      </c>
      <c r="L1247" s="9">
        <f>'Consolidtaed Data'!$I8949*'Consolidtaed Data'!$H8949</f>
        <v>95</v>
      </c>
      <c r="M1247" s="9">
        <f>'Consolidtaed Data'!$L8949-'Consolidtaed Data'!$K8949</f>
        <v>51</v>
      </c>
      <c r="N1247" s="9" t="str">
        <f>VLOOKUP('Consolidtaed Data'!$C8949,[1]Locations!$A:$O,2,0)</f>
        <v>Fremont</v>
      </c>
      <c r="O1247" s="9" t="str">
        <f>VLOOKUP('Consolidtaed Data'!$D8949,'[1]Sales People'!$A:$B,2,0)</f>
        <v>Joshua Taylor</v>
      </c>
      <c r="P1247" s="9" t="str">
        <f>VLOOKUP('Consolidtaed Data'!$E8949,[1]Customers!$A:$B,2,0)</f>
        <v>Louis Chavez</v>
      </c>
      <c r="Q1247" s="11">
        <f>WEEKDAY('Consolidtaed Data'!$F8949)</f>
        <v>3</v>
      </c>
      <c r="R1247" s="9">
        <f>MONTH('Consolidtaed Data'!$F8949)</f>
        <v>11</v>
      </c>
      <c r="S1247" s="9" t="str">
        <f>TEXT(Table3[[#This Row],[Purchase Date]],"MMMM")</f>
        <v>March</v>
      </c>
      <c r="T1247" s="9">
        <f>YEAR('Consolidtaed Data'!$F8949)</f>
        <v>2021</v>
      </c>
    </row>
    <row r="1248" spans="1:20" x14ac:dyDescent="0.3">
      <c r="A1248" s="9" t="s">
        <v>2183</v>
      </c>
      <c r="B1248" s="9" t="s">
        <v>531</v>
      </c>
      <c r="C1248" s="9" t="s">
        <v>210</v>
      </c>
      <c r="D1248" s="9" t="s">
        <v>56</v>
      </c>
      <c r="E1248" s="9" t="s">
        <v>1779</v>
      </c>
      <c r="F1248" s="10">
        <v>43922</v>
      </c>
      <c r="G1248" s="10" t="str">
        <f>VLOOKUP(Table3[[#This Row],[Product ID]],[1]Products!$A:$G,2,0)</f>
        <v>Product 62</v>
      </c>
      <c r="H1248" s="22">
        <v>1</v>
      </c>
      <c r="I1248" s="9">
        <f>VLOOKUP('Consolidtaed Data'!$B4983,[1]Products!$A:$G,4,0)</f>
        <v>826</v>
      </c>
      <c r="J1248" s="9">
        <f>VLOOKUP('Consolidtaed Data'!$B4983,[1]Products!$A:$G,3,0)</f>
        <v>562</v>
      </c>
      <c r="K1248" s="9">
        <f>'Consolidtaed Data'!$J4983*'Consolidtaed Data'!$H4983</f>
        <v>971</v>
      </c>
      <c r="L1248" s="9">
        <f>'Consolidtaed Data'!$I4983*'Consolidtaed Data'!$H4983</f>
        <v>1494</v>
      </c>
      <c r="M1248" s="9">
        <f>'Consolidtaed Data'!$L4983-'Consolidtaed Data'!$K4983</f>
        <v>246</v>
      </c>
      <c r="N1248" s="9" t="str">
        <f>VLOOKUP('Consolidtaed Data'!$C4983,[1]Locations!$A:$O,2,0)</f>
        <v>Downey</v>
      </c>
      <c r="O1248" s="9" t="str">
        <f>VLOOKUP('Consolidtaed Data'!$D4983,'[1]Sales People'!$A:$B,2,0)</f>
        <v>Eugene Holmes</v>
      </c>
      <c r="P1248" s="9" t="str">
        <f>VLOOKUP('Consolidtaed Data'!$E4983,[1]Customers!$A:$B,2,0)</f>
        <v>Howard Moore</v>
      </c>
      <c r="Q1248" s="11">
        <f>WEEKDAY('Consolidtaed Data'!$F4983)</f>
        <v>6</v>
      </c>
      <c r="R1248" s="9">
        <f>MONTH('Consolidtaed Data'!$F4983)</f>
        <v>1</v>
      </c>
      <c r="S1248" s="9" t="str">
        <f>TEXT(Table3[[#This Row],[Purchase Date]],"MMMM")</f>
        <v>April</v>
      </c>
      <c r="T1248" s="9">
        <f>YEAR('Consolidtaed Data'!$F4983)</f>
        <v>2021</v>
      </c>
    </row>
    <row r="1249" spans="1:20" x14ac:dyDescent="0.3">
      <c r="A1249" s="9" t="s">
        <v>2184</v>
      </c>
      <c r="B1249" s="9" t="s">
        <v>526</v>
      </c>
      <c r="C1249" s="9" t="s">
        <v>352</v>
      </c>
      <c r="D1249" s="9" t="s">
        <v>95</v>
      </c>
      <c r="E1249" s="9" t="s">
        <v>256</v>
      </c>
      <c r="F1249" s="10">
        <v>43922</v>
      </c>
      <c r="G1249" s="10" t="str">
        <f>VLOOKUP(Table3[[#This Row],[Product ID]],[1]Products!$A:$G,2,0)</f>
        <v>Product 14</v>
      </c>
      <c r="H1249" s="22">
        <v>1</v>
      </c>
      <c r="I1249" s="9">
        <f>VLOOKUP('Consolidtaed Data'!$B5097,[1]Products!$A:$G,4,0)</f>
        <v>818</v>
      </c>
      <c r="J1249" s="9">
        <f>VLOOKUP('Consolidtaed Data'!$B5097,[1]Products!$A:$G,3,0)</f>
        <v>450</v>
      </c>
      <c r="K1249" s="9">
        <f>'Consolidtaed Data'!$J5097*'Consolidtaed Data'!$H5097</f>
        <v>2582</v>
      </c>
      <c r="L1249" s="9">
        <f>'Consolidtaed Data'!$I5097*'Consolidtaed Data'!$H5097</f>
        <v>4782</v>
      </c>
      <c r="M1249" s="9">
        <f>'Consolidtaed Data'!$L5097-'Consolidtaed Data'!$K5097</f>
        <v>509</v>
      </c>
      <c r="N1249" s="9" t="str">
        <f>VLOOKUP('Consolidtaed Data'!$C5097,[1]Locations!$A:$O,2,0)</f>
        <v>Santa Clara</v>
      </c>
      <c r="O1249" s="9" t="str">
        <f>VLOOKUP('Consolidtaed Data'!$D5097,'[1]Sales People'!$A:$B,2,0)</f>
        <v>Kenneth Bradley</v>
      </c>
      <c r="P1249" s="9" t="str">
        <f>VLOOKUP('Consolidtaed Data'!$E5097,[1]Customers!$A:$B,2,0)</f>
        <v>Christopher Hudson</v>
      </c>
      <c r="Q1249" s="11">
        <f>WEEKDAY('Consolidtaed Data'!$F5097)</f>
        <v>7</v>
      </c>
      <c r="R1249" s="9">
        <f>MONTH('Consolidtaed Data'!$F5097)</f>
        <v>1</v>
      </c>
      <c r="S1249" s="9" t="str">
        <f>TEXT(Table3[[#This Row],[Purchase Date]],"MMMM")</f>
        <v>April</v>
      </c>
      <c r="T1249" s="9">
        <f>YEAR('Consolidtaed Data'!$F5097)</f>
        <v>2021</v>
      </c>
    </row>
    <row r="1250" spans="1:20" x14ac:dyDescent="0.3">
      <c r="A1250" s="9" t="s">
        <v>2186</v>
      </c>
      <c r="B1250" s="9" t="s">
        <v>38</v>
      </c>
      <c r="C1250" s="9" t="s">
        <v>8</v>
      </c>
      <c r="D1250" s="9" t="s">
        <v>56</v>
      </c>
      <c r="E1250" s="9" t="s">
        <v>696</v>
      </c>
      <c r="F1250" s="10">
        <v>43922</v>
      </c>
      <c r="G1250" s="10" t="str">
        <f>VLOOKUP(Table3[[#This Row],[Product ID]],[1]Products!$A:$G,2,0)</f>
        <v>Product 25</v>
      </c>
      <c r="H1250" s="22">
        <v>1</v>
      </c>
      <c r="I1250" s="9">
        <f>VLOOKUP('Consolidtaed Data'!$B5144,[1]Products!$A:$G,4,0)</f>
        <v>2495</v>
      </c>
      <c r="J1250" s="9">
        <f>VLOOKUP('Consolidtaed Data'!$B5144,[1]Products!$A:$G,3,0)</f>
        <v>1896</v>
      </c>
      <c r="K1250" s="9">
        <f>'Consolidtaed Data'!$J5144*'Consolidtaed Data'!$H5144</f>
        <v>5936</v>
      </c>
      <c r="L1250" s="9">
        <f>'Consolidtaed Data'!$I5144*'Consolidtaed Data'!$H5144</f>
        <v>9132</v>
      </c>
      <c r="M1250" s="9">
        <f>'Consolidtaed Data'!$L5144-'Consolidtaed Data'!$K5144</f>
        <v>1839</v>
      </c>
      <c r="N1250" s="9" t="str">
        <f>VLOOKUP('Consolidtaed Data'!$C5144,[1]Locations!$A:$O,2,0)</f>
        <v>Oakland</v>
      </c>
      <c r="O1250" s="9" t="str">
        <f>VLOOKUP('Consolidtaed Data'!$D5144,'[1]Sales People'!$A:$B,2,0)</f>
        <v>Ryan Butler</v>
      </c>
      <c r="P1250" s="9" t="str">
        <f>VLOOKUP('Consolidtaed Data'!$E5144,[1]Customers!$A:$B,2,0)</f>
        <v>Albert Cunningham</v>
      </c>
      <c r="Q1250" s="11">
        <f>WEEKDAY('Consolidtaed Data'!$F5144)</f>
        <v>4</v>
      </c>
      <c r="R1250" s="9">
        <f>MONTH('Consolidtaed Data'!$F5144)</f>
        <v>1</v>
      </c>
      <c r="S1250" s="9" t="str">
        <f>TEXT(Table3[[#This Row],[Purchase Date]],"MMMM")</f>
        <v>April</v>
      </c>
      <c r="T1250" s="9">
        <f>YEAR('Consolidtaed Data'!$F5144)</f>
        <v>2021</v>
      </c>
    </row>
    <row r="1251" spans="1:20" x14ac:dyDescent="0.3">
      <c r="A1251" s="9" t="s">
        <v>2187</v>
      </c>
      <c r="B1251" s="9" t="s">
        <v>244</v>
      </c>
      <c r="C1251" s="9" t="s">
        <v>228</v>
      </c>
      <c r="D1251" s="9" t="s">
        <v>22</v>
      </c>
      <c r="E1251" s="9" t="s">
        <v>162</v>
      </c>
      <c r="F1251" s="10">
        <v>43922</v>
      </c>
      <c r="G1251" s="10" t="str">
        <f>VLOOKUP(Table3[[#This Row],[Product ID]],[1]Products!$A:$G,2,0)</f>
        <v>Product 76</v>
      </c>
      <c r="H1251" s="22">
        <v>1</v>
      </c>
      <c r="I1251" s="9">
        <f>VLOOKUP('Consolidtaed Data'!$B5839,[1]Products!$A:$G,4,0)</f>
        <v>951</v>
      </c>
      <c r="J1251" s="9">
        <f>VLOOKUP('Consolidtaed Data'!$B5839,[1]Products!$A:$G,3,0)</f>
        <v>504</v>
      </c>
      <c r="K1251" s="9">
        <f>'Consolidtaed Data'!$J5839*'Consolidtaed Data'!$H5839</f>
        <v>424</v>
      </c>
      <c r="L1251" s="9">
        <f>'Consolidtaed Data'!$I5839*'Consolidtaed Data'!$H5839</f>
        <v>530</v>
      </c>
      <c r="M1251" s="9">
        <f>'Consolidtaed Data'!$L5839-'Consolidtaed Data'!$K5839</f>
        <v>364</v>
      </c>
      <c r="N1251" s="9" t="str">
        <f>VLOOKUP('Consolidtaed Data'!$C5839,[1]Locations!$A:$O,2,0)</f>
        <v>Concord</v>
      </c>
      <c r="O1251" s="9" t="str">
        <f>VLOOKUP('Consolidtaed Data'!$D5839,'[1]Sales People'!$A:$B,2,0)</f>
        <v>Jerry Perry</v>
      </c>
      <c r="P1251" s="9" t="str">
        <f>VLOOKUP('Consolidtaed Data'!$E5839,[1]Customers!$A:$B,2,0)</f>
        <v>Craig Mills</v>
      </c>
      <c r="Q1251" s="11">
        <f>WEEKDAY('Consolidtaed Data'!$F5839)</f>
        <v>7</v>
      </c>
      <c r="R1251" s="9">
        <f>MONTH('Consolidtaed Data'!$F5839)</f>
        <v>3</v>
      </c>
      <c r="S1251" s="9" t="str">
        <f>TEXT(Table3[[#This Row],[Purchase Date]],"MMMM")</f>
        <v>April</v>
      </c>
      <c r="T1251" s="9">
        <f>YEAR('Consolidtaed Data'!$F5839)</f>
        <v>2021</v>
      </c>
    </row>
    <row r="1252" spans="1:20" x14ac:dyDescent="0.3">
      <c r="A1252" s="9" t="s">
        <v>2189</v>
      </c>
      <c r="B1252" s="9" t="s">
        <v>549</v>
      </c>
      <c r="C1252" s="9" t="s">
        <v>130</v>
      </c>
      <c r="D1252" s="9" t="s">
        <v>246</v>
      </c>
      <c r="E1252" s="9" t="s">
        <v>786</v>
      </c>
      <c r="F1252" s="10">
        <v>43922</v>
      </c>
      <c r="G1252" s="10" t="str">
        <f>VLOOKUP(Table3[[#This Row],[Product ID]],[1]Products!$A:$G,2,0)</f>
        <v>Product 10</v>
      </c>
      <c r="H1252" s="22">
        <v>1</v>
      </c>
      <c r="I1252" s="9">
        <f>VLOOKUP('Consolidtaed Data'!$B6446,[1]Products!$A:$G,4,0)</f>
        <v>530</v>
      </c>
      <c r="J1252" s="9">
        <f>VLOOKUP('Consolidtaed Data'!$B6446,[1]Products!$A:$G,3,0)</f>
        <v>424</v>
      </c>
      <c r="K1252" s="9">
        <f>'Consolidtaed Data'!$J6446*'Consolidtaed Data'!$H6446</f>
        <v>144</v>
      </c>
      <c r="L1252" s="9">
        <f>'Consolidtaed Data'!$I6446*'Consolidtaed Data'!$H6446</f>
        <v>272</v>
      </c>
      <c r="M1252" s="9">
        <f>'Consolidtaed Data'!$L6446-'Consolidtaed Data'!$K6446</f>
        <v>238</v>
      </c>
      <c r="N1252" s="9" t="str">
        <f>VLOOKUP('Consolidtaed Data'!$C6446,[1]Locations!$A:$O,2,0)</f>
        <v>Carlsbad</v>
      </c>
      <c r="O1252" s="9" t="str">
        <f>VLOOKUP('Consolidtaed Data'!$D6446,'[1]Sales People'!$A:$B,2,0)</f>
        <v>Jimmy Young</v>
      </c>
      <c r="P1252" s="9" t="str">
        <f>VLOOKUP('Consolidtaed Data'!$E6446,[1]Customers!$A:$B,2,0)</f>
        <v>Douglas Wallace</v>
      </c>
      <c r="Q1252" s="11">
        <f>WEEKDAY('Consolidtaed Data'!$F6446)</f>
        <v>4</v>
      </c>
      <c r="R1252" s="9">
        <f>MONTH('Consolidtaed Data'!$F6446)</f>
        <v>5</v>
      </c>
      <c r="S1252" s="9" t="str">
        <f>TEXT(Table3[[#This Row],[Purchase Date]],"MMMM")</f>
        <v>April</v>
      </c>
      <c r="T1252" s="9">
        <f>YEAR('Consolidtaed Data'!$F6446)</f>
        <v>2021</v>
      </c>
    </row>
    <row r="1253" spans="1:20" x14ac:dyDescent="0.3">
      <c r="A1253" s="9" t="s">
        <v>2190</v>
      </c>
      <c r="B1253" s="9" t="s">
        <v>397</v>
      </c>
      <c r="C1253" s="9" t="s">
        <v>439</v>
      </c>
      <c r="D1253" s="9" t="s">
        <v>281</v>
      </c>
      <c r="E1253" s="9" t="s">
        <v>1866</v>
      </c>
      <c r="F1253" s="10">
        <v>43922</v>
      </c>
      <c r="G1253" s="10" t="str">
        <f>VLOOKUP(Table3[[#This Row],[Product ID]],[1]Products!$A:$G,2,0)</f>
        <v>Product 20</v>
      </c>
      <c r="H1253" s="22">
        <v>4</v>
      </c>
      <c r="I1253" s="9">
        <f>VLOOKUP('Consolidtaed Data'!$B6475,[1]Products!$A:$G,4,0)</f>
        <v>1635</v>
      </c>
      <c r="J1253" s="9">
        <f>VLOOKUP('Consolidtaed Data'!$B6475,[1]Products!$A:$G,3,0)</f>
        <v>1046</v>
      </c>
      <c r="K1253" s="9">
        <f>'Consolidtaed Data'!$J6475*'Consolidtaed Data'!$H6475</f>
        <v>296</v>
      </c>
      <c r="L1253" s="9">
        <f>'Consolidtaed Data'!$I6475*'Consolidtaed Data'!$H6475</f>
        <v>502</v>
      </c>
      <c r="M1253" s="9">
        <f>'Consolidtaed Data'!$L6475-'Consolidtaed Data'!$K6475</f>
        <v>2028</v>
      </c>
      <c r="N1253" s="9" t="str">
        <f>VLOOKUP('Consolidtaed Data'!$C6475,[1]Locations!$A:$O,2,0)</f>
        <v>Torrance</v>
      </c>
      <c r="O1253" s="9" t="str">
        <f>VLOOKUP('Consolidtaed Data'!$D6475,'[1]Sales People'!$A:$B,2,0)</f>
        <v>Andrew Bowman</v>
      </c>
      <c r="P1253" s="9" t="str">
        <f>VLOOKUP('Consolidtaed Data'!$E6475,[1]Customers!$A:$B,2,0)</f>
        <v>Johnny Butler</v>
      </c>
      <c r="Q1253" s="11">
        <f>WEEKDAY('Consolidtaed Data'!$F6475)</f>
        <v>6</v>
      </c>
      <c r="R1253" s="9">
        <f>MONTH('Consolidtaed Data'!$F6475)</f>
        <v>5</v>
      </c>
      <c r="S1253" s="9" t="str">
        <f>TEXT(Table3[[#This Row],[Purchase Date]],"MMMM")</f>
        <v>April</v>
      </c>
      <c r="T1253" s="9">
        <f>YEAR('Consolidtaed Data'!$F6475)</f>
        <v>2021</v>
      </c>
    </row>
    <row r="1254" spans="1:20" x14ac:dyDescent="0.3">
      <c r="A1254" s="9" t="s">
        <v>2191</v>
      </c>
      <c r="B1254" s="9" t="s">
        <v>219</v>
      </c>
      <c r="C1254" s="9" t="s">
        <v>72</v>
      </c>
      <c r="D1254" s="9" t="s">
        <v>35</v>
      </c>
      <c r="E1254" s="9" t="s">
        <v>96</v>
      </c>
      <c r="F1254" s="10">
        <v>43922</v>
      </c>
      <c r="G1254" s="10" t="str">
        <f>VLOOKUP(Table3[[#This Row],[Product ID]],[1]Products!$A:$G,2,0)</f>
        <v>Product 35</v>
      </c>
      <c r="H1254" s="22">
        <v>3</v>
      </c>
      <c r="I1254" s="9">
        <f>VLOOKUP('Consolidtaed Data'!$B6684,[1]Products!$A:$G,4,0)</f>
        <v>95</v>
      </c>
      <c r="J1254" s="9">
        <f>VLOOKUP('Consolidtaed Data'!$B6684,[1]Products!$A:$G,3,0)</f>
        <v>61</v>
      </c>
      <c r="K1254" s="9">
        <f>'Consolidtaed Data'!$J6684*'Consolidtaed Data'!$H6684</f>
        <v>848</v>
      </c>
      <c r="L1254" s="9">
        <f>'Consolidtaed Data'!$I6684*'Consolidtaed Data'!$H6684</f>
        <v>1060</v>
      </c>
      <c r="M1254" s="9">
        <f>'Consolidtaed Data'!$L6684-'Consolidtaed Data'!$K6684</f>
        <v>560</v>
      </c>
      <c r="N1254" s="9" t="str">
        <f>VLOOKUP('Consolidtaed Data'!$C6684,[1]Locations!$A:$O,2,0)</f>
        <v>San Diego</v>
      </c>
      <c r="O1254" s="9" t="str">
        <f>VLOOKUP('Consolidtaed Data'!$D6684,'[1]Sales People'!$A:$B,2,0)</f>
        <v>Ryan Butler</v>
      </c>
      <c r="P1254" s="9" t="str">
        <f>VLOOKUP('Consolidtaed Data'!$E6684,[1]Customers!$A:$B,2,0)</f>
        <v>James Dean</v>
      </c>
      <c r="Q1254" s="11">
        <f>WEEKDAY('Consolidtaed Data'!$F6684)</f>
        <v>2</v>
      </c>
      <c r="R1254" s="9">
        <f>MONTH('Consolidtaed Data'!$F6684)</f>
        <v>5</v>
      </c>
      <c r="S1254" s="9" t="str">
        <f>TEXT(Table3[[#This Row],[Purchase Date]],"MMMM")</f>
        <v>April</v>
      </c>
      <c r="T1254" s="9">
        <f>YEAR('Consolidtaed Data'!$F6684)</f>
        <v>2021</v>
      </c>
    </row>
    <row r="1255" spans="1:20" x14ac:dyDescent="0.3">
      <c r="A1255" s="9" t="s">
        <v>2192</v>
      </c>
      <c r="B1255" s="9" t="s">
        <v>116</v>
      </c>
      <c r="C1255" s="9" t="s">
        <v>152</v>
      </c>
      <c r="D1255" s="9" t="s">
        <v>83</v>
      </c>
      <c r="E1255" s="9" t="s">
        <v>6095</v>
      </c>
      <c r="F1255" s="10">
        <v>43922</v>
      </c>
      <c r="G1255" s="10" t="str">
        <f>VLOOKUP(Table3[[#This Row],[Product ID]],[1]Products!$A:$G,2,0)</f>
        <v>Product 55</v>
      </c>
      <c r="H1255" s="22">
        <v>4</v>
      </c>
      <c r="I1255" s="9">
        <f>VLOOKUP('Consolidtaed Data'!$B8220,[1]Products!$A:$G,4,0)</f>
        <v>1638</v>
      </c>
      <c r="J1255" s="9">
        <f>VLOOKUP('Consolidtaed Data'!$B8220,[1]Products!$A:$G,3,0)</f>
        <v>1261</v>
      </c>
      <c r="K1255" s="9">
        <f>'Consolidtaed Data'!$J8220*'Consolidtaed Data'!$H8220</f>
        <v>1366</v>
      </c>
      <c r="L1255" s="9">
        <f>'Consolidtaed Data'!$I8220*'Consolidtaed Data'!$H8220</f>
        <v>2238</v>
      </c>
      <c r="M1255" s="9">
        <f>'Consolidtaed Data'!$L8220-'Consolidtaed Data'!$K8220</f>
        <v>599</v>
      </c>
      <c r="N1255" s="9" t="str">
        <f>VLOOKUP('Consolidtaed Data'!$C8220,[1]Locations!$A:$O,2,0)</f>
        <v>Richmond</v>
      </c>
      <c r="O1255" s="9" t="str">
        <f>VLOOKUP('Consolidtaed Data'!$D8220,'[1]Sales People'!$A:$B,2,0)</f>
        <v>Larry Marshall</v>
      </c>
      <c r="P1255" s="9" t="str">
        <f>VLOOKUP('Consolidtaed Data'!$E8220,[1]Customers!$A:$B,2,0)</f>
        <v>Chris Howard</v>
      </c>
      <c r="Q1255" s="11">
        <f>WEEKDAY('Consolidtaed Data'!$F8220)</f>
        <v>6</v>
      </c>
      <c r="R1255" s="9">
        <f>MONTH('Consolidtaed Data'!$F8220)</f>
        <v>9</v>
      </c>
      <c r="S1255" s="9" t="str">
        <f>TEXT(Table3[[#This Row],[Purchase Date]],"MMMM")</f>
        <v>April</v>
      </c>
      <c r="T1255" s="9">
        <f>YEAR('Consolidtaed Data'!$F8220)</f>
        <v>2021</v>
      </c>
    </row>
    <row r="1256" spans="1:20" x14ac:dyDescent="0.3">
      <c r="A1256" s="9" t="s">
        <v>2194</v>
      </c>
      <c r="B1256" s="9" t="s">
        <v>338</v>
      </c>
      <c r="C1256" s="9" t="s">
        <v>186</v>
      </c>
      <c r="D1256" s="9" t="s">
        <v>143</v>
      </c>
      <c r="E1256" s="9" t="s">
        <v>368</v>
      </c>
      <c r="F1256" s="10">
        <v>43922</v>
      </c>
      <c r="G1256" s="10" t="str">
        <f>VLOOKUP(Table3[[#This Row],[Product ID]],[1]Products!$A:$G,2,0)</f>
        <v>Product 95</v>
      </c>
      <c r="H1256" s="22">
        <v>3</v>
      </c>
      <c r="I1256" s="9">
        <f>VLOOKUP('Consolidtaed Data'!$B8608,[1]Products!$A:$G,4,0)</f>
        <v>1972</v>
      </c>
      <c r="J1256" s="9">
        <f>VLOOKUP('Consolidtaed Data'!$B8608,[1]Products!$A:$G,3,0)</f>
        <v>1321</v>
      </c>
      <c r="K1256" s="9">
        <f>'Consolidtaed Data'!$J8608*'Consolidtaed Data'!$H8608</f>
        <v>1261</v>
      </c>
      <c r="L1256" s="9">
        <f>'Consolidtaed Data'!$I8608*'Consolidtaed Data'!$H8608</f>
        <v>1638</v>
      </c>
      <c r="M1256" s="9">
        <f>'Consolidtaed Data'!$L8608-'Consolidtaed Data'!$K8608</f>
        <v>46</v>
      </c>
      <c r="N1256" s="9" t="str">
        <f>VLOOKUP('Consolidtaed Data'!$C8608,[1]Locations!$A:$O,2,0)</f>
        <v>Fullerton</v>
      </c>
      <c r="O1256" s="9" t="str">
        <f>VLOOKUP('Consolidtaed Data'!$D8608,'[1]Sales People'!$A:$B,2,0)</f>
        <v>Brian Davis</v>
      </c>
      <c r="P1256" s="9" t="str">
        <f>VLOOKUP('Consolidtaed Data'!$E8608,[1]Customers!$A:$B,2,0)</f>
        <v>Mark Spencer</v>
      </c>
      <c r="Q1256" s="11">
        <f>WEEKDAY('Consolidtaed Data'!$F8608)</f>
        <v>7</v>
      </c>
      <c r="R1256" s="9">
        <f>MONTH('Consolidtaed Data'!$F8608)</f>
        <v>10</v>
      </c>
      <c r="S1256" s="9" t="str">
        <f>TEXT(Table3[[#This Row],[Purchase Date]],"MMMM")</f>
        <v>April</v>
      </c>
      <c r="T1256" s="9">
        <f>YEAR('Consolidtaed Data'!$F8608)</f>
        <v>2021</v>
      </c>
    </row>
    <row r="1257" spans="1:20" x14ac:dyDescent="0.3">
      <c r="A1257" s="9" t="s">
        <v>2195</v>
      </c>
      <c r="B1257" s="9" t="s">
        <v>322</v>
      </c>
      <c r="C1257" s="9" t="s">
        <v>439</v>
      </c>
      <c r="D1257" s="9" t="s">
        <v>174</v>
      </c>
      <c r="E1257" s="9" t="s">
        <v>1930</v>
      </c>
      <c r="F1257" s="10">
        <v>43922</v>
      </c>
      <c r="G1257" s="10" t="str">
        <f>VLOOKUP(Table3[[#This Row],[Product ID]],[1]Products!$A:$G,2,0)</f>
        <v>Product 43</v>
      </c>
      <c r="H1257" s="22">
        <v>1</v>
      </c>
      <c r="I1257" s="9">
        <f>VLOOKUP('Consolidtaed Data'!$B8952,[1]Products!$A:$G,4,0)</f>
        <v>1526</v>
      </c>
      <c r="J1257" s="9">
        <f>VLOOKUP('Consolidtaed Data'!$B8952,[1]Products!$A:$G,3,0)</f>
        <v>1251</v>
      </c>
      <c r="K1257" s="9">
        <f>'Consolidtaed Data'!$J8952*'Consolidtaed Data'!$H8952</f>
        <v>1046</v>
      </c>
      <c r="L1257" s="9">
        <f>'Consolidtaed Data'!$I8952*'Consolidtaed Data'!$H8952</f>
        <v>1635</v>
      </c>
      <c r="M1257" s="9">
        <f>'Consolidtaed Data'!$L8952-'Consolidtaed Data'!$K8952</f>
        <v>1508</v>
      </c>
      <c r="N1257" s="9" t="str">
        <f>VLOOKUP('Consolidtaed Data'!$C8952,[1]Locations!$A:$O,2,0)</f>
        <v>Lancaster</v>
      </c>
      <c r="O1257" s="9" t="str">
        <f>VLOOKUP('Consolidtaed Data'!$D8952,'[1]Sales People'!$A:$B,2,0)</f>
        <v>Martin Carr</v>
      </c>
      <c r="P1257" s="9" t="str">
        <f>VLOOKUP('Consolidtaed Data'!$E8952,[1]Customers!$A:$B,2,0)</f>
        <v>Jack Reid</v>
      </c>
      <c r="Q1257" s="11">
        <f>WEEKDAY('Consolidtaed Data'!$F8952)</f>
        <v>3</v>
      </c>
      <c r="R1257" s="9">
        <f>MONTH('Consolidtaed Data'!$F8952)</f>
        <v>11</v>
      </c>
      <c r="S1257" s="9" t="str">
        <f>TEXT(Table3[[#This Row],[Purchase Date]],"MMMM")</f>
        <v>April</v>
      </c>
      <c r="T1257" s="9">
        <f>YEAR('Consolidtaed Data'!$F8952)</f>
        <v>2021</v>
      </c>
    </row>
    <row r="1258" spans="1:20" x14ac:dyDescent="0.3">
      <c r="A1258" s="9" t="s">
        <v>2196</v>
      </c>
      <c r="B1258" s="9" t="s">
        <v>503</v>
      </c>
      <c r="C1258" s="9" t="s">
        <v>126</v>
      </c>
      <c r="D1258" s="9" t="s">
        <v>56</v>
      </c>
      <c r="E1258" s="9" t="s">
        <v>1887</v>
      </c>
      <c r="F1258" s="10">
        <v>43923</v>
      </c>
      <c r="G1258" s="10" t="str">
        <f>VLOOKUP(Table3[[#This Row],[Product ID]],[1]Products!$A:$G,2,0)</f>
        <v>Product 99</v>
      </c>
      <c r="H1258" s="22">
        <v>1</v>
      </c>
      <c r="I1258" s="9">
        <f>VLOOKUP('Consolidtaed Data'!$B5017,[1]Products!$A:$G,4,0)</f>
        <v>2410</v>
      </c>
      <c r="J1258" s="9">
        <f>VLOOKUP('Consolidtaed Data'!$B5017,[1]Products!$A:$G,3,0)</f>
        <v>1518</v>
      </c>
      <c r="K1258" s="9">
        <f>'Consolidtaed Data'!$J5017*'Consolidtaed Data'!$H5017</f>
        <v>336</v>
      </c>
      <c r="L1258" s="9">
        <f>'Consolidtaed Data'!$I5017*'Consolidtaed Data'!$H5017</f>
        <v>492</v>
      </c>
      <c r="M1258" s="9">
        <f>'Consolidtaed Data'!$L5017-'Consolidtaed Data'!$K5017</f>
        <v>1444</v>
      </c>
      <c r="N1258" s="9" t="str">
        <f>VLOOKUP('Consolidtaed Data'!$C5017,[1]Locations!$A:$O,2,0)</f>
        <v>Ontario</v>
      </c>
      <c r="O1258" s="9" t="str">
        <f>VLOOKUP('Consolidtaed Data'!$D5017,'[1]Sales People'!$A:$B,2,0)</f>
        <v>Scott Clark</v>
      </c>
      <c r="P1258" s="9" t="str">
        <f>VLOOKUP('Consolidtaed Data'!$E5017,[1]Customers!$A:$B,2,0)</f>
        <v>Jesse Evans</v>
      </c>
      <c r="Q1258" s="11">
        <f>WEEKDAY('Consolidtaed Data'!$F5017)</f>
        <v>2</v>
      </c>
      <c r="R1258" s="9">
        <f>MONTH('Consolidtaed Data'!$F5017)</f>
        <v>1</v>
      </c>
      <c r="S1258" s="9" t="str">
        <f>TEXT(Table3[[#This Row],[Purchase Date]],"MMMM")</f>
        <v>April</v>
      </c>
      <c r="T1258" s="9">
        <f>YEAR('Consolidtaed Data'!$F5017)</f>
        <v>2021</v>
      </c>
    </row>
    <row r="1259" spans="1:20" x14ac:dyDescent="0.3">
      <c r="A1259" s="9" t="s">
        <v>2197</v>
      </c>
      <c r="B1259" s="9" t="s">
        <v>653</v>
      </c>
      <c r="C1259" s="9" t="s">
        <v>635</v>
      </c>
      <c r="D1259" s="9" t="s">
        <v>143</v>
      </c>
      <c r="E1259" s="9" t="s">
        <v>844</v>
      </c>
      <c r="F1259" s="10">
        <v>43923</v>
      </c>
      <c r="G1259" s="10" t="str">
        <f>VLOOKUP(Table3[[#This Row],[Product ID]],[1]Products!$A:$G,2,0)</f>
        <v>Product 74</v>
      </c>
      <c r="H1259" s="22">
        <v>1</v>
      </c>
      <c r="I1259" s="9">
        <f>VLOOKUP('Consolidtaed Data'!$B5573,[1]Products!$A:$G,4,0)</f>
        <v>458</v>
      </c>
      <c r="J1259" s="9">
        <f>VLOOKUP('Consolidtaed Data'!$B5573,[1]Products!$A:$G,3,0)</f>
        <v>376</v>
      </c>
      <c r="K1259" s="9">
        <f>'Consolidtaed Data'!$J5573*'Consolidtaed Data'!$H5573</f>
        <v>3144</v>
      </c>
      <c r="L1259" s="9">
        <f>'Consolidtaed Data'!$I5573*'Consolidtaed Data'!$H5573</f>
        <v>3788</v>
      </c>
      <c r="M1259" s="9">
        <f>'Consolidtaed Data'!$L5573-'Consolidtaed Data'!$K5573</f>
        <v>204</v>
      </c>
      <c r="N1259" s="9" t="str">
        <f>VLOOKUP('Consolidtaed Data'!$C5573,[1]Locations!$A:$O,2,0)</f>
        <v>Elk Grove</v>
      </c>
      <c r="O1259" s="9" t="str">
        <f>VLOOKUP('Consolidtaed Data'!$D5573,'[1]Sales People'!$A:$B,2,0)</f>
        <v>Henry Nelson</v>
      </c>
      <c r="P1259" s="9" t="str">
        <f>VLOOKUP('Consolidtaed Data'!$E5573,[1]Customers!$A:$B,2,0)</f>
        <v>Ronald Bradley</v>
      </c>
      <c r="Q1259" s="11">
        <f>WEEKDAY('Consolidtaed Data'!$F5573)</f>
        <v>3</v>
      </c>
      <c r="R1259" s="9">
        <f>MONTH('Consolidtaed Data'!$F5573)</f>
        <v>2</v>
      </c>
      <c r="S1259" s="9" t="str">
        <f>TEXT(Table3[[#This Row],[Purchase Date]],"MMMM")</f>
        <v>April</v>
      </c>
      <c r="T1259" s="9">
        <f>YEAR('Consolidtaed Data'!$F5573)</f>
        <v>2021</v>
      </c>
    </row>
    <row r="1260" spans="1:20" x14ac:dyDescent="0.3">
      <c r="A1260" s="9" t="s">
        <v>2198</v>
      </c>
      <c r="B1260" s="9" t="s">
        <v>219</v>
      </c>
      <c r="C1260" s="9" t="s">
        <v>249</v>
      </c>
      <c r="D1260" s="9" t="s">
        <v>87</v>
      </c>
      <c r="E1260" s="9" t="s">
        <v>482</v>
      </c>
      <c r="F1260" s="10">
        <v>43923</v>
      </c>
      <c r="G1260" s="10" t="str">
        <f>VLOOKUP(Table3[[#This Row],[Product ID]],[1]Products!$A:$G,2,0)</f>
        <v>Product 35</v>
      </c>
      <c r="H1260" s="22">
        <v>1</v>
      </c>
      <c r="I1260" s="9">
        <f>VLOOKUP('Consolidtaed Data'!$B6769,[1]Products!$A:$G,4,0)</f>
        <v>127</v>
      </c>
      <c r="J1260" s="9">
        <f>VLOOKUP('Consolidtaed Data'!$B6769,[1]Products!$A:$G,3,0)</f>
        <v>79</v>
      </c>
      <c r="K1260" s="9">
        <f>'Consolidtaed Data'!$J6769*'Consolidtaed Data'!$H6769</f>
        <v>1365</v>
      </c>
      <c r="L1260" s="9">
        <f>'Consolidtaed Data'!$I6769*'Consolidtaed Data'!$H6769</f>
        <v>2397</v>
      </c>
      <c r="M1260" s="9">
        <f>'Consolidtaed Data'!$L6769-'Consolidtaed Data'!$K6769</f>
        <v>128</v>
      </c>
      <c r="N1260" s="9" t="str">
        <f>VLOOKUP('Consolidtaed Data'!$C6769,[1]Locations!$A:$O,2,0)</f>
        <v>Huntington Beach</v>
      </c>
      <c r="O1260" s="9" t="str">
        <f>VLOOKUP('Consolidtaed Data'!$D6769,'[1]Sales People'!$A:$B,2,0)</f>
        <v>Andrew Bowman</v>
      </c>
      <c r="P1260" s="9" t="str">
        <f>VLOOKUP('Consolidtaed Data'!$E6769,[1]Customers!$A:$B,2,0)</f>
        <v>Ronald Duncan</v>
      </c>
      <c r="Q1260" s="11">
        <f>WEEKDAY('Consolidtaed Data'!$F6769)</f>
        <v>2</v>
      </c>
      <c r="R1260" s="9">
        <f>MONTH('Consolidtaed Data'!$F6769)</f>
        <v>5</v>
      </c>
      <c r="S1260" s="9" t="str">
        <f>TEXT(Table3[[#This Row],[Purchase Date]],"MMMM")</f>
        <v>April</v>
      </c>
      <c r="T1260" s="9">
        <f>YEAR('Consolidtaed Data'!$F6769)</f>
        <v>2021</v>
      </c>
    </row>
    <row r="1261" spans="1:20" x14ac:dyDescent="0.3">
      <c r="A1261" s="9" t="s">
        <v>2199</v>
      </c>
      <c r="B1261" s="9" t="s">
        <v>692</v>
      </c>
      <c r="C1261" s="9" t="s">
        <v>134</v>
      </c>
      <c r="D1261" s="9" t="s">
        <v>326</v>
      </c>
      <c r="E1261" s="9" t="s">
        <v>608</v>
      </c>
      <c r="F1261" s="10">
        <v>43923</v>
      </c>
      <c r="G1261" s="10" t="str">
        <f>VLOOKUP(Table3[[#This Row],[Product ID]],[1]Products!$A:$G,2,0)</f>
        <v>Product 83</v>
      </c>
      <c r="H1261" s="22">
        <v>1</v>
      </c>
      <c r="I1261" s="9">
        <f>VLOOKUP('Consolidtaed Data'!$B7301,[1]Products!$A:$G,4,0)</f>
        <v>826</v>
      </c>
      <c r="J1261" s="9">
        <f>VLOOKUP('Consolidtaed Data'!$B7301,[1]Products!$A:$G,3,0)</f>
        <v>562</v>
      </c>
      <c r="K1261" s="9">
        <f>'Consolidtaed Data'!$J7301*'Consolidtaed Data'!$H7301</f>
        <v>4191</v>
      </c>
      <c r="L1261" s="9">
        <f>'Consolidtaed Data'!$I7301*'Consolidtaed Data'!$H7301</f>
        <v>5901</v>
      </c>
      <c r="M1261" s="9">
        <f>'Consolidtaed Data'!$L7301-'Consolidtaed Data'!$K7301</f>
        <v>52</v>
      </c>
      <c r="N1261" s="9" t="str">
        <f>VLOOKUP('Consolidtaed Data'!$C7301,[1]Locations!$A:$O,2,0)</f>
        <v>Pomona</v>
      </c>
      <c r="O1261" s="9" t="str">
        <f>VLOOKUP('Consolidtaed Data'!$D7301,'[1]Sales People'!$A:$B,2,0)</f>
        <v>Kevin Butler</v>
      </c>
      <c r="P1261" s="9" t="str">
        <f>VLOOKUP('Consolidtaed Data'!$E7301,[1]Customers!$A:$B,2,0)</f>
        <v>Johnny Ward</v>
      </c>
      <c r="Q1261" s="11">
        <f>WEEKDAY('Consolidtaed Data'!$F7301)</f>
        <v>5</v>
      </c>
      <c r="R1261" s="9">
        <f>MONTH('Consolidtaed Data'!$F7301)</f>
        <v>7</v>
      </c>
      <c r="S1261" s="9" t="str">
        <f>TEXT(Table3[[#This Row],[Purchase Date]],"MMMM")</f>
        <v>April</v>
      </c>
      <c r="T1261" s="9">
        <f>YEAR('Consolidtaed Data'!$F7301)</f>
        <v>2021</v>
      </c>
    </row>
    <row r="1262" spans="1:20" x14ac:dyDescent="0.3">
      <c r="A1262" s="9" t="s">
        <v>2200</v>
      </c>
      <c r="B1262" s="9" t="s">
        <v>248</v>
      </c>
      <c r="C1262" s="9" t="s">
        <v>173</v>
      </c>
      <c r="D1262" s="9" t="s">
        <v>206</v>
      </c>
      <c r="E1262" s="9" t="s">
        <v>1169</v>
      </c>
      <c r="F1262" s="10">
        <v>43923</v>
      </c>
      <c r="G1262" s="10" t="str">
        <f>VLOOKUP(Table3[[#This Row],[Product ID]],[1]Products!$A:$G,2,0)</f>
        <v>Product 97</v>
      </c>
      <c r="H1262" s="22">
        <v>4</v>
      </c>
      <c r="I1262" s="9">
        <f>VLOOKUP('Consolidtaed Data'!$B8981,[1]Products!$A:$G,4,0)</f>
        <v>1848</v>
      </c>
      <c r="J1262" s="9">
        <f>VLOOKUP('Consolidtaed Data'!$B8981,[1]Products!$A:$G,3,0)</f>
        <v>1294</v>
      </c>
      <c r="K1262" s="9">
        <f>'Consolidtaed Data'!$J8981*'Consolidtaed Data'!$H8981</f>
        <v>5004</v>
      </c>
      <c r="L1262" s="9">
        <f>'Consolidtaed Data'!$I8981*'Consolidtaed Data'!$H8981</f>
        <v>6104</v>
      </c>
      <c r="M1262" s="9">
        <f>'Consolidtaed Data'!$L8981-'Consolidtaed Data'!$K8981</f>
        <v>1748</v>
      </c>
      <c r="N1262" s="9" t="str">
        <f>VLOOKUP('Consolidtaed Data'!$C8981,[1]Locations!$A:$O,2,0)</f>
        <v>Modesto</v>
      </c>
      <c r="O1262" s="9" t="str">
        <f>VLOOKUP('Consolidtaed Data'!$D8981,'[1]Sales People'!$A:$B,2,0)</f>
        <v>Charles Harper</v>
      </c>
      <c r="P1262" s="9" t="str">
        <f>VLOOKUP('Consolidtaed Data'!$E8981,[1]Customers!$A:$B,2,0)</f>
        <v>Raymond Hall</v>
      </c>
      <c r="Q1262" s="11">
        <f>WEEKDAY('Consolidtaed Data'!$F8981)</f>
        <v>5</v>
      </c>
      <c r="R1262" s="9">
        <f>MONTH('Consolidtaed Data'!$F8981)</f>
        <v>11</v>
      </c>
      <c r="S1262" s="9" t="str">
        <f>TEXT(Table3[[#This Row],[Purchase Date]],"MMMM")</f>
        <v>April</v>
      </c>
      <c r="T1262" s="9">
        <f>YEAR('Consolidtaed Data'!$F8981)</f>
        <v>2021</v>
      </c>
    </row>
    <row r="1263" spans="1:20" x14ac:dyDescent="0.3">
      <c r="A1263" s="9" t="s">
        <v>2202</v>
      </c>
      <c r="B1263" s="9" t="s">
        <v>213</v>
      </c>
      <c r="C1263" s="9" t="s">
        <v>462</v>
      </c>
      <c r="D1263" s="9" t="s">
        <v>246</v>
      </c>
      <c r="E1263" s="9" t="s">
        <v>5128</v>
      </c>
      <c r="F1263" s="10">
        <v>43923</v>
      </c>
      <c r="G1263" s="10" t="str">
        <f>VLOOKUP(Table3[[#This Row],[Product ID]],[1]Products!$A:$G,2,0)</f>
        <v>Product 68</v>
      </c>
      <c r="H1263" s="22">
        <v>1</v>
      </c>
      <c r="I1263" s="9">
        <f>VLOOKUP('Consolidtaed Data'!$B9127,[1]Products!$A:$G,4,0)</f>
        <v>817</v>
      </c>
      <c r="J1263" s="9">
        <f>VLOOKUP('Consolidtaed Data'!$B9127,[1]Products!$A:$G,3,0)</f>
        <v>409</v>
      </c>
      <c r="K1263" s="9">
        <f>'Consolidtaed Data'!$J9127*'Consolidtaed Data'!$H9127</f>
        <v>1484</v>
      </c>
      <c r="L1263" s="9">
        <f>'Consolidtaed Data'!$I9127*'Consolidtaed Data'!$H9127</f>
        <v>2283</v>
      </c>
      <c r="M1263" s="9">
        <f>'Consolidtaed Data'!$L9127-'Consolidtaed Data'!$K9127</f>
        <v>944</v>
      </c>
      <c r="N1263" s="9" t="str">
        <f>VLOOKUP('Consolidtaed Data'!$C9127,[1]Locations!$A:$O,2,0)</f>
        <v>Orange</v>
      </c>
      <c r="O1263" s="9" t="str">
        <f>VLOOKUP('Consolidtaed Data'!$D9127,'[1]Sales People'!$A:$B,2,0)</f>
        <v>Patrick Ruiz</v>
      </c>
      <c r="P1263" s="9" t="str">
        <f>VLOOKUP('Consolidtaed Data'!$E9127,[1]Customers!$A:$B,2,0)</f>
        <v>Benjamin Stanley</v>
      </c>
      <c r="Q1263" s="11">
        <f>WEEKDAY('Consolidtaed Data'!$F9127)</f>
        <v>1</v>
      </c>
      <c r="R1263" s="9">
        <f>MONTH('Consolidtaed Data'!$F9127)</f>
        <v>11</v>
      </c>
      <c r="S1263" s="9" t="str">
        <f>TEXT(Table3[[#This Row],[Purchase Date]],"MMMM")</f>
        <v>April</v>
      </c>
      <c r="T1263" s="9">
        <f>YEAR('Consolidtaed Data'!$F9127)</f>
        <v>2021</v>
      </c>
    </row>
    <row r="1264" spans="1:20" x14ac:dyDescent="0.3">
      <c r="A1264" s="9" t="s">
        <v>2203</v>
      </c>
      <c r="B1264" s="9" t="s">
        <v>244</v>
      </c>
      <c r="C1264" s="9" t="s">
        <v>331</v>
      </c>
      <c r="D1264" s="9" t="s">
        <v>56</v>
      </c>
      <c r="E1264" s="9" t="s">
        <v>1967</v>
      </c>
      <c r="F1264" s="10">
        <v>43923</v>
      </c>
      <c r="G1264" s="10" t="str">
        <f>VLOOKUP(Table3[[#This Row],[Product ID]],[1]Products!$A:$G,2,0)</f>
        <v>Product 76</v>
      </c>
      <c r="H1264" s="22">
        <v>2</v>
      </c>
      <c r="I1264" s="9">
        <f>VLOOKUP('Consolidtaed Data'!$B9189,[1]Products!$A:$G,4,0)</f>
        <v>2005</v>
      </c>
      <c r="J1264" s="9">
        <f>VLOOKUP('Consolidtaed Data'!$B9189,[1]Products!$A:$G,3,0)</f>
        <v>1223</v>
      </c>
      <c r="K1264" s="9">
        <f>'Consolidtaed Data'!$J9189*'Consolidtaed Data'!$H9189</f>
        <v>900</v>
      </c>
      <c r="L1264" s="9">
        <f>'Consolidtaed Data'!$I9189*'Consolidtaed Data'!$H9189</f>
        <v>1500</v>
      </c>
      <c r="M1264" s="9">
        <f>'Consolidtaed Data'!$L9189-'Consolidtaed Data'!$K9189</f>
        <v>280</v>
      </c>
      <c r="N1264" s="9" t="str">
        <f>VLOOKUP('Consolidtaed Data'!$C9189,[1]Locations!$A:$O,2,0)</f>
        <v>Escondido</v>
      </c>
      <c r="O1264" s="9" t="str">
        <f>VLOOKUP('Consolidtaed Data'!$D9189,'[1]Sales People'!$A:$B,2,0)</f>
        <v>Carl Hall</v>
      </c>
      <c r="P1264" s="9" t="str">
        <f>VLOOKUP('Consolidtaed Data'!$E9189,[1]Customers!$A:$B,2,0)</f>
        <v>Brian Kim</v>
      </c>
      <c r="Q1264" s="11">
        <f>WEEKDAY('Consolidtaed Data'!$F9189)</f>
        <v>6</v>
      </c>
      <c r="R1264" s="9">
        <f>MONTH('Consolidtaed Data'!$F9189)</f>
        <v>11</v>
      </c>
      <c r="S1264" s="9" t="str">
        <f>TEXT(Table3[[#This Row],[Purchase Date]],"MMMM")</f>
        <v>April</v>
      </c>
      <c r="T1264" s="9">
        <f>YEAR('Consolidtaed Data'!$F9189)</f>
        <v>2021</v>
      </c>
    </row>
    <row r="1265" spans="1:20" x14ac:dyDescent="0.3">
      <c r="A1265" s="9" t="s">
        <v>2205</v>
      </c>
      <c r="B1265" s="9" t="s">
        <v>164</v>
      </c>
      <c r="C1265" s="9" t="s">
        <v>25</v>
      </c>
      <c r="D1265" s="9" t="s">
        <v>56</v>
      </c>
      <c r="E1265" s="9" t="s">
        <v>1892</v>
      </c>
      <c r="F1265" s="10">
        <v>43923</v>
      </c>
      <c r="G1265" s="10" t="str">
        <f>VLOOKUP(Table3[[#This Row],[Product ID]],[1]Products!$A:$G,2,0)</f>
        <v>Product 69</v>
      </c>
      <c r="H1265" s="22">
        <v>4</v>
      </c>
      <c r="I1265" s="9">
        <f>VLOOKUP('Consolidtaed Data'!$B9407,[1]Products!$A:$G,4,0)</f>
        <v>545</v>
      </c>
      <c r="J1265" s="9">
        <f>VLOOKUP('Consolidtaed Data'!$B9407,[1]Products!$A:$G,3,0)</f>
        <v>425</v>
      </c>
      <c r="K1265" s="9">
        <f>'Consolidtaed Data'!$J9407*'Consolidtaed Data'!$H9407</f>
        <v>2446</v>
      </c>
      <c r="L1265" s="9">
        <f>'Consolidtaed Data'!$I9407*'Consolidtaed Data'!$H9407</f>
        <v>4010</v>
      </c>
      <c r="M1265" s="9">
        <f>'Consolidtaed Data'!$L9407-'Consolidtaed Data'!$K9407</f>
        <v>329</v>
      </c>
      <c r="N1265" s="9" t="str">
        <f>VLOOKUP('Consolidtaed Data'!$C9407,[1]Locations!$A:$O,2,0)</f>
        <v>Irvine</v>
      </c>
      <c r="O1265" s="9" t="str">
        <f>VLOOKUP('Consolidtaed Data'!$D9407,'[1]Sales People'!$A:$B,2,0)</f>
        <v>Carl Hall</v>
      </c>
      <c r="P1265" s="9" t="str">
        <f>VLOOKUP('Consolidtaed Data'!$E9407,[1]Customers!$A:$B,2,0)</f>
        <v>Benjamin Murray</v>
      </c>
      <c r="Q1265" s="11">
        <f>WEEKDAY('Consolidtaed Data'!$F9407)</f>
        <v>7</v>
      </c>
      <c r="R1265" s="9">
        <f>MONTH('Consolidtaed Data'!$F9407)</f>
        <v>12</v>
      </c>
      <c r="S1265" s="9" t="str">
        <f>TEXT(Table3[[#This Row],[Purchase Date]],"MMMM")</f>
        <v>April</v>
      </c>
      <c r="T1265" s="9">
        <f>YEAR('Consolidtaed Data'!$F9407)</f>
        <v>2021</v>
      </c>
    </row>
    <row r="1266" spans="1:20" x14ac:dyDescent="0.3">
      <c r="A1266" s="9" t="s">
        <v>2206</v>
      </c>
      <c r="B1266" s="9" t="s">
        <v>225</v>
      </c>
      <c r="C1266" s="9" t="s">
        <v>134</v>
      </c>
      <c r="D1266" s="9" t="s">
        <v>26</v>
      </c>
      <c r="E1266" s="9" t="s">
        <v>1734</v>
      </c>
      <c r="F1266" s="10">
        <v>43924</v>
      </c>
      <c r="G1266" s="10" t="str">
        <f>VLOOKUP(Table3[[#This Row],[Product ID]],[1]Products!$A:$G,2,0)</f>
        <v>Product 24</v>
      </c>
      <c r="H1266" s="22">
        <v>1</v>
      </c>
      <c r="I1266" s="9">
        <f>VLOOKUP('Consolidtaed Data'!$B4944,[1]Products!$A:$G,4,0)</f>
        <v>378</v>
      </c>
      <c r="J1266" s="9">
        <f>VLOOKUP('Consolidtaed Data'!$B4944,[1]Products!$A:$G,3,0)</f>
        <v>291</v>
      </c>
      <c r="K1266" s="9">
        <f>'Consolidtaed Data'!$J4944*'Consolidtaed Data'!$H4944</f>
        <v>158</v>
      </c>
      <c r="L1266" s="9">
        <f>'Consolidtaed Data'!$I4944*'Consolidtaed Data'!$H4944</f>
        <v>254</v>
      </c>
      <c r="M1266" s="9">
        <f>'Consolidtaed Data'!$L4944-'Consolidtaed Data'!$K4944</f>
        <v>286</v>
      </c>
      <c r="N1266" s="9" t="str">
        <f>VLOOKUP('Consolidtaed Data'!$C4944,[1]Locations!$A:$O,2,0)</f>
        <v>Temecula</v>
      </c>
      <c r="O1266" s="9" t="str">
        <f>VLOOKUP('Consolidtaed Data'!$D4944,'[1]Sales People'!$A:$B,2,0)</f>
        <v>Scott Clark</v>
      </c>
      <c r="P1266" s="9" t="str">
        <f>VLOOKUP('Consolidtaed Data'!$E4944,[1]Customers!$A:$B,2,0)</f>
        <v>Jesse Alvarez</v>
      </c>
      <c r="Q1266" s="11">
        <f>WEEKDAY('Consolidtaed Data'!$F4944)</f>
        <v>3</v>
      </c>
      <c r="R1266" s="9">
        <f>MONTH('Consolidtaed Data'!$F4944)</f>
        <v>12</v>
      </c>
      <c r="S1266" s="9" t="str">
        <f>TEXT(Table3[[#This Row],[Purchase Date]],"MMMM")</f>
        <v>April</v>
      </c>
      <c r="T1266" s="9">
        <f>YEAR('Consolidtaed Data'!$F4944)</f>
        <v>2020</v>
      </c>
    </row>
    <row r="1267" spans="1:20" x14ac:dyDescent="0.3">
      <c r="A1267" s="9" t="s">
        <v>2207</v>
      </c>
      <c r="B1267" s="9" t="s">
        <v>360</v>
      </c>
      <c r="C1267" s="9" t="s">
        <v>223</v>
      </c>
      <c r="D1267" s="9" t="s">
        <v>87</v>
      </c>
      <c r="E1267" s="9" t="s">
        <v>718</v>
      </c>
      <c r="F1267" s="10">
        <v>43924</v>
      </c>
      <c r="G1267" s="10" t="str">
        <f>VLOOKUP(Table3[[#This Row],[Product ID]],[1]Products!$A:$G,2,0)</f>
        <v>Product 59</v>
      </c>
      <c r="H1267" s="22">
        <v>1</v>
      </c>
      <c r="I1267" s="9">
        <f>VLOOKUP('Consolidtaed Data'!$B5584,[1]Products!$A:$G,4,0)</f>
        <v>112</v>
      </c>
      <c r="J1267" s="9">
        <f>VLOOKUP('Consolidtaed Data'!$B5584,[1]Products!$A:$G,3,0)</f>
        <v>90</v>
      </c>
      <c r="K1267" s="9">
        <f>'Consolidtaed Data'!$J5584*'Consolidtaed Data'!$H5584</f>
        <v>255</v>
      </c>
      <c r="L1267" s="9">
        <f>'Consolidtaed Data'!$I5584*'Consolidtaed Data'!$H5584</f>
        <v>392</v>
      </c>
      <c r="M1267" s="9">
        <f>'Consolidtaed Data'!$L5584-'Consolidtaed Data'!$K5584</f>
        <v>204</v>
      </c>
      <c r="N1267" s="9" t="str">
        <f>VLOOKUP('Consolidtaed Data'!$C5584,[1]Locations!$A:$O,2,0)</f>
        <v>San Jose</v>
      </c>
      <c r="O1267" s="9" t="str">
        <f>VLOOKUP('Consolidtaed Data'!$D5584,'[1]Sales People'!$A:$B,2,0)</f>
        <v>Ryan Butler</v>
      </c>
      <c r="P1267" s="9" t="str">
        <f>VLOOKUP('Consolidtaed Data'!$E5584,[1]Customers!$A:$B,2,0)</f>
        <v>Craig Wright</v>
      </c>
      <c r="Q1267" s="11">
        <f>WEEKDAY('Consolidtaed Data'!$F5584)</f>
        <v>5</v>
      </c>
      <c r="R1267" s="9">
        <f>MONTH('Consolidtaed Data'!$F5584)</f>
        <v>2</v>
      </c>
      <c r="S1267" s="9" t="str">
        <f>TEXT(Table3[[#This Row],[Purchase Date]],"MMMM")</f>
        <v>April</v>
      </c>
      <c r="T1267" s="9">
        <f>YEAR('Consolidtaed Data'!$F5584)</f>
        <v>2021</v>
      </c>
    </row>
    <row r="1268" spans="1:20" x14ac:dyDescent="0.3">
      <c r="A1268" s="9" t="s">
        <v>2209</v>
      </c>
      <c r="B1268" s="9" t="s">
        <v>168</v>
      </c>
      <c r="C1268" s="9" t="s">
        <v>67</v>
      </c>
      <c r="D1268" s="9" t="s">
        <v>113</v>
      </c>
      <c r="E1268" s="9" t="s">
        <v>947</v>
      </c>
      <c r="F1268" s="10">
        <v>43924</v>
      </c>
      <c r="G1268" s="10" t="str">
        <f>VLOOKUP(Table3[[#This Row],[Product ID]],[1]Products!$A:$G,2,0)</f>
        <v>Product 26</v>
      </c>
      <c r="H1268" s="22">
        <v>4</v>
      </c>
      <c r="I1268" s="9">
        <f>VLOOKUP('Consolidtaed Data'!$B5696,[1]Products!$A:$G,4,0)</f>
        <v>1494</v>
      </c>
      <c r="J1268" s="9">
        <f>VLOOKUP('Consolidtaed Data'!$B5696,[1]Products!$A:$G,3,0)</f>
        <v>971</v>
      </c>
      <c r="K1268" s="9">
        <f>'Consolidtaed Data'!$J5696*'Consolidtaed Data'!$H5696</f>
        <v>589</v>
      </c>
      <c r="L1268" s="9">
        <f>'Consolidtaed Data'!$I5696*'Consolidtaed Data'!$H5696</f>
        <v>1052</v>
      </c>
      <c r="M1268" s="9">
        <f>'Consolidtaed Data'!$L5696-'Consolidtaed Data'!$K5696</f>
        <v>90</v>
      </c>
      <c r="N1268" s="9" t="str">
        <f>VLOOKUP('Consolidtaed Data'!$C5696,[1]Locations!$A:$O,2,0)</f>
        <v>Moreno Valley</v>
      </c>
      <c r="O1268" s="9" t="str">
        <f>VLOOKUP('Consolidtaed Data'!$D5696,'[1]Sales People'!$A:$B,2,0)</f>
        <v>Walter Cook</v>
      </c>
      <c r="P1268" s="9" t="str">
        <f>VLOOKUP('Consolidtaed Data'!$E5696,[1]Customers!$A:$B,2,0)</f>
        <v>Craig Mills</v>
      </c>
      <c r="Q1268" s="11">
        <f>WEEKDAY('Consolidtaed Data'!$F5696)</f>
        <v>5</v>
      </c>
      <c r="R1268" s="9">
        <f>MONTH('Consolidtaed Data'!$F5696)</f>
        <v>2</v>
      </c>
      <c r="S1268" s="9" t="str">
        <f>TEXT(Table3[[#This Row],[Purchase Date]],"MMMM")</f>
        <v>April</v>
      </c>
      <c r="T1268" s="9">
        <f>YEAR('Consolidtaed Data'!$F5696)</f>
        <v>2021</v>
      </c>
    </row>
    <row r="1269" spans="1:20" x14ac:dyDescent="0.3">
      <c r="A1269" s="9" t="s">
        <v>2210</v>
      </c>
      <c r="B1269" s="9" t="s">
        <v>338</v>
      </c>
      <c r="C1269" s="9" t="s">
        <v>55</v>
      </c>
      <c r="D1269" s="9" t="s">
        <v>272</v>
      </c>
      <c r="E1269" s="9" t="s">
        <v>256</v>
      </c>
      <c r="F1269" s="10">
        <v>43924</v>
      </c>
      <c r="G1269" s="10" t="str">
        <f>VLOOKUP(Table3[[#This Row],[Product ID]],[1]Products!$A:$G,2,0)</f>
        <v>Product 95</v>
      </c>
      <c r="H1269" s="22">
        <v>4</v>
      </c>
      <c r="I1269" s="9">
        <f>VLOOKUP('Consolidtaed Data'!$B6481,[1]Products!$A:$G,4,0)</f>
        <v>378</v>
      </c>
      <c r="J1269" s="9">
        <f>VLOOKUP('Consolidtaed Data'!$B6481,[1]Products!$A:$G,3,0)</f>
        <v>291</v>
      </c>
      <c r="K1269" s="9">
        <f>'Consolidtaed Data'!$J6481*'Consolidtaed Data'!$H6481</f>
        <v>971</v>
      </c>
      <c r="L1269" s="9">
        <f>'Consolidtaed Data'!$I6481*'Consolidtaed Data'!$H6481</f>
        <v>1798</v>
      </c>
      <c r="M1269" s="9">
        <f>'Consolidtaed Data'!$L6481-'Consolidtaed Data'!$K6481</f>
        <v>816</v>
      </c>
      <c r="N1269" s="9" t="str">
        <f>VLOOKUP('Consolidtaed Data'!$C6481,[1]Locations!$A:$O,2,0)</f>
        <v>El Cajon</v>
      </c>
      <c r="O1269" s="9" t="str">
        <f>VLOOKUP('Consolidtaed Data'!$D6481,'[1]Sales People'!$A:$B,2,0)</f>
        <v>Ernest Wheeler</v>
      </c>
      <c r="P1269" s="9" t="str">
        <f>VLOOKUP('Consolidtaed Data'!$E6481,[1]Customers!$A:$B,2,0)</f>
        <v>Terry Watson</v>
      </c>
      <c r="Q1269" s="11">
        <f>WEEKDAY('Consolidtaed Data'!$F6481)</f>
        <v>7</v>
      </c>
      <c r="R1269" s="9">
        <f>MONTH('Consolidtaed Data'!$F6481)</f>
        <v>5</v>
      </c>
      <c r="S1269" s="9" t="str">
        <f>TEXT(Table3[[#This Row],[Purchase Date]],"MMMM")</f>
        <v>April</v>
      </c>
      <c r="T1269" s="9">
        <f>YEAR('Consolidtaed Data'!$F6481)</f>
        <v>2021</v>
      </c>
    </row>
    <row r="1270" spans="1:20" x14ac:dyDescent="0.3">
      <c r="A1270" s="9" t="s">
        <v>2211</v>
      </c>
      <c r="B1270" s="9" t="s">
        <v>495</v>
      </c>
      <c r="C1270" s="9" t="s">
        <v>289</v>
      </c>
      <c r="D1270" s="9" t="s">
        <v>161</v>
      </c>
      <c r="E1270" s="9" t="s">
        <v>3054</v>
      </c>
      <c r="F1270" s="10">
        <v>43924</v>
      </c>
      <c r="G1270" s="10" t="str">
        <f>VLOOKUP(Table3[[#This Row],[Product ID]],[1]Products!$A:$G,2,0)</f>
        <v>Product 15</v>
      </c>
      <c r="H1270" s="22">
        <v>4</v>
      </c>
      <c r="I1270" s="9">
        <f>VLOOKUP('Consolidtaed Data'!$B6968,[1]Products!$A:$G,4,0)</f>
        <v>1587</v>
      </c>
      <c r="J1270" s="9">
        <f>VLOOKUP('Consolidtaed Data'!$B6968,[1]Products!$A:$G,3,0)</f>
        <v>1301</v>
      </c>
      <c r="K1270" s="9">
        <f>'Consolidtaed Data'!$J6968*'Consolidtaed Data'!$H6968</f>
        <v>971</v>
      </c>
      <c r="L1270" s="9">
        <f>'Consolidtaed Data'!$I6968*'Consolidtaed Data'!$H6968</f>
        <v>1494</v>
      </c>
      <c r="M1270" s="9">
        <f>'Consolidtaed Data'!$L6968-'Consolidtaed Data'!$K6968</f>
        <v>318</v>
      </c>
      <c r="N1270" s="9" t="str">
        <f>VLOOKUP('Consolidtaed Data'!$C6968,[1]Locations!$A:$O,2,0)</f>
        <v>Santa Maria</v>
      </c>
      <c r="O1270" s="9" t="str">
        <f>VLOOKUP('Consolidtaed Data'!$D6968,'[1]Sales People'!$A:$B,2,0)</f>
        <v>Bobby Russell</v>
      </c>
      <c r="P1270" s="9" t="str">
        <f>VLOOKUP('Consolidtaed Data'!$E6968,[1]Customers!$A:$B,2,0)</f>
        <v>Roy Bennett</v>
      </c>
      <c r="Q1270" s="11">
        <f>WEEKDAY('Consolidtaed Data'!$F6968)</f>
        <v>2</v>
      </c>
      <c r="R1270" s="9">
        <f>MONTH('Consolidtaed Data'!$F6968)</f>
        <v>6</v>
      </c>
      <c r="S1270" s="9" t="str">
        <f>TEXT(Table3[[#This Row],[Purchase Date]],"MMMM")</f>
        <v>April</v>
      </c>
      <c r="T1270" s="9">
        <f>YEAR('Consolidtaed Data'!$F6968)</f>
        <v>2021</v>
      </c>
    </row>
    <row r="1271" spans="1:20" x14ac:dyDescent="0.3">
      <c r="A1271" s="9" t="s">
        <v>2212</v>
      </c>
      <c r="B1271" s="9" t="s">
        <v>107</v>
      </c>
      <c r="C1271" s="9" t="s">
        <v>226</v>
      </c>
      <c r="D1271" s="9" t="s">
        <v>131</v>
      </c>
      <c r="E1271" s="9" t="s">
        <v>2056</v>
      </c>
      <c r="F1271" s="10">
        <v>43924</v>
      </c>
      <c r="G1271" s="10" t="str">
        <f>VLOOKUP(Table3[[#This Row],[Product ID]],[1]Products!$A:$G,2,0)</f>
        <v>Product 52</v>
      </c>
      <c r="H1271" s="22">
        <v>2</v>
      </c>
      <c r="I1271" s="9">
        <f>VLOOKUP('Consolidtaed Data'!$B7207,[1]Products!$A:$G,4,0)</f>
        <v>290</v>
      </c>
      <c r="J1271" s="9">
        <f>VLOOKUP('Consolidtaed Data'!$B7207,[1]Products!$A:$G,3,0)</f>
        <v>200</v>
      </c>
      <c r="K1271" s="9">
        <f>'Consolidtaed Data'!$J7207*'Consolidtaed Data'!$H7207</f>
        <v>1263</v>
      </c>
      <c r="L1271" s="9">
        <f>'Consolidtaed Data'!$I7207*'Consolidtaed Data'!$H7207</f>
        <v>1683</v>
      </c>
      <c r="M1271" s="9">
        <f>'Consolidtaed Data'!$L7207-'Consolidtaed Data'!$K7207</f>
        <v>267</v>
      </c>
      <c r="N1271" s="9" t="str">
        <f>VLOOKUP('Consolidtaed Data'!$C7207,[1]Locations!$A:$O,2,0)</f>
        <v>Vallejo</v>
      </c>
      <c r="O1271" s="9" t="str">
        <f>VLOOKUP('Consolidtaed Data'!$D7207,'[1]Sales People'!$A:$B,2,0)</f>
        <v>Kenneth Fields</v>
      </c>
      <c r="P1271" s="9" t="str">
        <f>VLOOKUP('Consolidtaed Data'!$E7207,[1]Customers!$A:$B,2,0)</f>
        <v>Philip Bailey</v>
      </c>
      <c r="Q1271" s="11">
        <f>WEEKDAY('Consolidtaed Data'!$F7207)</f>
        <v>5</v>
      </c>
      <c r="R1271" s="9">
        <f>MONTH('Consolidtaed Data'!$F7207)</f>
        <v>7</v>
      </c>
      <c r="S1271" s="9" t="str">
        <f>TEXT(Table3[[#This Row],[Purchase Date]],"MMMM")</f>
        <v>April</v>
      </c>
      <c r="T1271" s="9">
        <f>YEAR('Consolidtaed Data'!$F7207)</f>
        <v>2021</v>
      </c>
    </row>
    <row r="1272" spans="1:20" x14ac:dyDescent="0.3">
      <c r="A1272" s="9" t="s">
        <v>2213</v>
      </c>
      <c r="B1272" s="9" t="s">
        <v>116</v>
      </c>
      <c r="C1272" s="9" t="s">
        <v>196</v>
      </c>
      <c r="D1272" s="9" t="s">
        <v>83</v>
      </c>
      <c r="E1272" s="9" t="s">
        <v>269</v>
      </c>
      <c r="F1272" s="10">
        <v>43924</v>
      </c>
      <c r="G1272" s="10" t="str">
        <f>VLOOKUP(Table3[[#This Row],[Product ID]],[1]Products!$A:$G,2,0)</f>
        <v>Product 55</v>
      </c>
      <c r="H1272" s="22">
        <v>3</v>
      </c>
      <c r="I1272" s="9">
        <f>VLOOKUP('Consolidtaed Data'!$B7236,[1]Products!$A:$G,4,0)</f>
        <v>1887</v>
      </c>
      <c r="J1272" s="9">
        <f>VLOOKUP('Consolidtaed Data'!$B7236,[1]Products!$A:$G,3,0)</f>
        <v>1378</v>
      </c>
      <c r="K1272" s="9">
        <f>'Consolidtaed Data'!$J7236*'Consolidtaed Data'!$H7236</f>
        <v>130</v>
      </c>
      <c r="L1272" s="9">
        <f>'Consolidtaed Data'!$I7236*'Consolidtaed Data'!$H7236</f>
        <v>181</v>
      </c>
      <c r="M1272" s="9">
        <f>'Consolidtaed Data'!$L7236-'Consolidtaed Data'!$K7236</f>
        <v>107</v>
      </c>
      <c r="N1272" s="9" t="str">
        <f>VLOOKUP('Consolidtaed Data'!$C7236,[1]Locations!$A:$O,2,0)</f>
        <v>Downey</v>
      </c>
      <c r="O1272" s="9" t="str">
        <f>VLOOKUP('Consolidtaed Data'!$D7236,'[1]Sales People'!$A:$B,2,0)</f>
        <v>Robert Reed</v>
      </c>
      <c r="P1272" s="9" t="str">
        <f>VLOOKUP('Consolidtaed Data'!$E7236,[1]Customers!$A:$B,2,0)</f>
        <v>William Medina</v>
      </c>
      <c r="Q1272" s="11">
        <f>WEEKDAY('Consolidtaed Data'!$F7236)</f>
        <v>7</v>
      </c>
      <c r="R1272" s="9">
        <f>MONTH('Consolidtaed Data'!$F7236)</f>
        <v>7</v>
      </c>
      <c r="S1272" s="9" t="str">
        <f>TEXT(Table3[[#This Row],[Purchase Date]],"MMMM")</f>
        <v>April</v>
      </c>
      <c r="T1272" s="9">
        <f>YEAR('Consolidtaed Data'!$F7236)</f>
        <v>2021</v>
      </c>
    </row>
    <row r="1273" spans="1:20" x14ac:dyDescent="0.3">
      <c r="A1273" s="9" t="s">
        <v>2214</v>
      </c>
      <c r="B1273" s="9" t="s">
        <v>204</v>
      </c>
      <c r="C1273" s="9" t="s">
        <v>357</v>
      </c>
      <c r="D1273" s="9" t="s">
        <v>26</v>
      </c>
      <c r="E1273" s="9" t="s">
        <v>1771</v>
      </c>
      <c r="F1273" s="10">
        <v>43924</v>
      </c>
      <c r="G1273" s="10" t="str">
        <f>VLOOKUP(Table3[[#This Row],[Product ID]],[1]Products!$A:$G,2,0)</f>
        <v>Product 101</v>
      </c>
      <c r="H1273" s="22">
        <v>3</v>
      </c>
      <c r="I1273" s="9">
        <f>VLOOKUP('Consolidtaed Data'!$B7658,[1]Products!$A:$G,4,0)</f>
        <v>127</v>
      </c>
      <c r="J1273" s="9">
        <f>VLOOKUP('Consolidtaed Data'!$B7658,[1]Products!$A:$G,3,0)</f>
        <v>79</v>
      </c>
      <c r="K1273" s="9">
        <f>'Consolidtaed Data'!$J7658*'Consolidtaed Data'!$H7658</f>
        <v>971</v>
      </c>
      <c r="L1273" s="9">
        <f>'Consolidtaed Data'!$I7658*'Consolidtaed Data'!$H7658</f>
        <v>1494</v>
      </c>
      <c r="M1273" s="9">
        <f>'Consolidtaed Data'!$L7658-'Consolidtaed Data'!$K7658</f>
        <v>782</v>
      </c>
      <c r="N1273" s="9" t="str">
        <f>VLOOKUP('Consolidtaed Data'!$C7658,[1]Locations!$A:$O,2,0)</f>
        <v>Hayward</v>
      </c>
      <c r="O1273" s="9" t="str">
        <f>VLOOKUP('Consolidtaed Data'!$D7658,'[1]Sales People'!$A:$B,2,0)</f>
        <v>Joshua Cook</v>
      </c>
      <c r="P1273" s="9" t="str">
        <f>VLOOKUP('Consolidtaed Data'!$E7658,[1]Customers!$A:$B,2,0)</f>
        <v>George Ellis</v>
      </c>
      <c r="Q1273" s="11">
        <f>WEEKDAY('Consolidtaed Data'!$F7658)</f>
        <v>4</v>
      </c>
      <c r="R1273" s="9">
        <f>MONTH('Consolidtaed Data'!$F7658)</f>
        <v>8</v>
      </c>
      <c r="S1273" s="9" t="str">
        <f>TEXT(Table3[[#This Row],[Purchase Date]],"MMMM")</f>
        <v>April</v>
      </c>
      <c r="T1273" s="9">
        <f>YEAR('Consolidtaed Data'!$F7658)</f>
        <v>2021</v>
      </c>
    </row>
    <row r="1274" spans="1:20" x14ac:dyDescent="0.3">
      <c r="A1274" s="9" t="s">
        <v>2215</v>
      </c>
      <c r="B1274" s="9" t="s">
        <v>225</v>
      </c>
      <c r="C1274" s="9" t="s">
        <v>347</v>
      </c>
      <c r="D1274" s="9" t="s">
        <v>161</v>
      </c>
      <c r="E1274" s="9" t="s">
        <v>1463</v>
      </c>
      <c r="F1274" s="10">
        <v>43924</v>
      </c>
      <c r="G1274" s="10" t="str">
        <f>VLOOKUP(Table3[[#This Row],[Product ID]],[1]Products!$A:$G,2,0)</f>
        <v>Product 24</v>
      </c>
      <c r="H1274" s="22">
        <v>2</v>
      </c>
      <c r="I1274" s="9">
        <f>VLOOKUP('Consolidtaed Data'!$B7677,[1]Products!$A:$G,4,0)</f>
        <v>1278</v>
      </c>
      <c r="J1274" s="9">
        <f>VLOOKUP('Consolidtaed Data'!$B7677,[1]Products!$A:$G,3,0)</f>
        <v>665</v>
      </c>
      <c r="K1274" s="9">
        <f>'Consolidtaed Data'!$J7677*'Consolidtaed Data'!$H7677</f>
        <v>3162</v>
      </c>
      <c r="L1274" s="9">
        <f>'Consolidtaed Data'!$I7677*'Consolidtaed Data'!$H7677</f>
        <v>4215</v>
      </c>
      <c r="M1274" s="9">
        <f>'Consolidtaed Data'!$L7677-'Consolidtaed Data'!$K7677</f>
        <v>801</v>
      </c>
      <c r="N1274" s="9" t="str">
        <f>VLOOKUP('Consolidtaed Data'!$C7677,[1]Locations!$A:$O,2,0)</f>
        <v>Long Beach</v>
      </c>
      <c r="O1274" s="9" t="str">
        <f>VLOOKUP('Consolidtaed Data'!$D7677,'[1]Sales People'!$A:$B,2,0)</f>
        <v>Charles Harper</v>
      </c>
      <c r="P1274" s="9" t="str">
        <f>VLOOKUP('Consolidtaed Data'!$E7677,[1]Customers!$A:$B,2,0)</f>
        <v>Kenneth Arnold</v>
      </c>
      <c r="Q1274" s="11">
        <f>WEEKDAY('Consolidtaed Data'!$F7677)</f>
        <v>5</v>
      </c>
      <c r="R1274" s="9">
        <f>MONTH('Consolidtaed Data'!$F7677)</f>
        <v>8</v>
      </c>
      <c r="S1274" s="9" t="str">
        <f>TEXT(Table3[[#This Row],[Purchase Date]],"MMMM")</f>
        <v>April</v>
      </c>
      <c r="T1274" s="9">
        <f>YEAR('Consolidtaed Data'!$F7677)</f>
        <v>2021</v>
      </c>
    </row>
    <row r="1275" spans="1:20" x14ac:dyDescent="0.3">
      <c r="A1275" s="9" t="s">
        <v>2217</v>
      </c>
      <c r="B1275" s="9" t="s">
        <v>76</v>
      </c>
      <c r="C1275" s="9" t="s">
        <v>249</v>
      </c>
      <c r="D1275" s="9" t="s">
        <v>73</v>
      </c>
      <c r="E1275" s="9" t="s">
        <v>663</v>
      </c>
      <c r="F1275" s="10">
        <v>43924</v>
      </c>
      <c r="G1275" s="10" t="str">
        <f>VLOOKUP(Table3[[#This Row],[Product ID]],[1]Products!$A:$G,2,0)</f>
        <v>Product 19</v>
      </c>
      <c r="H1275" s="22">
        <v>3</v>
      </c>
      <c r="I1275" s="9">
        <f>VLOOKUP('Consolidtaed Data'!$B7829,[1]Products!$A:$G,4,0)</f>
        <v>1848</v>
      </c>
      <c r="J1275" s="9">
        <f>VLOOKUP('Consolidtaed Data'!$B7829,[1]Products!$A:$G,3,0)</f>
        <v>1294</v>
      </c>
      <c r="K1275" s="9">
        <f>'Consolidtaed Data'!$J7829*'Consolidtaed Data'!$H7829</f>
        <v>2049</v>
      </c>
      <c r="L1275" s="9">
        <f>'Consolidtaed Data'!$I7829*'Consolidtaed Data'!$H7829</f>
        <v>3357</v>
      </c>
      <c r="M1275" s="9">
        <f>'Consolidtaed Data'!$L7829-'Consolidtaed Data'!$K7829</f>
        <v>2280</v>
      </c>
      <c r="N1275" s="9" t="str">
        <f>VLOOKUP('Consolidtaed Data'!$C7829,[1]Locations!$A:$O,2,0)</f>
        <v>Escondido</v>
      </c>
      <c r="O1275" s="9" t="str">
        <f>VLOOKUP('Consolidtaed Data'!$D7829,'[1]Sales People'!$A:$B,2,0)</f>
        <v>Patrick Ruiz</v>
      </c>
      <c r="P1275" s="9" t="str">
        <f>VLOOKUP('Consolidtaed Data'!$E7829,[1]Customers!$A:$B,2,0)</f>
        <v>Bobby Burton</v>
      </c>
      <c r="Q1275" s="11">
        <f>WEEKDAY('Consolidtaed Data'!$F7829)</f>
        <v>4</v>
      </c>
      <c r="R1275" s="9">
        <f>MONTH('Consolidtaed Data'!$F7829)</f>
        <v>8</v>
      </c>
      <c r="S1275" s="9" t="str">
        <f>TEXT(Table3[[#This Row],[Purchase Date]],"MMMM")</f>
        <v>April</v>
      </c>
      <c r="T1275" s="9">
        <f>YEAR('Consolidtaed Data'!$F7829)</f>
        <v>2021</v>
      </c>
    </row>
    <row r="1276" spans="1:20" x14ac:dyDescent="0.3">
      <c r="A1276" s="9" t="s">
        <v>2218</v>
      </c>
      <c r="B1276" s="9" t="s">
        <v>29</v>
      </c>
      <c r="C1276" s="9" t="s">
        <v>205</v>
      </c>
      <c r="D1276" s="9" t="s">
        <v>123</v>
      </c>
      <c r="E1276" s="9" t="s">
        <v>323</v>
      </c>
      <c r="F1276" s="10">
        <v>43924</v>
      </c>
      <c r="G1276" s="10" t="str">
        <f>VLOOKUP(Table3[[#This Row],[Product ID]],[1]Products!$A:$G,2,0)</f>
        <v>Product 37</v>
      </c>
      <c r="H1276" s="22">
        <v>3</v>
      </c>
      <c r="I1276" s="9">
        <f>VLOOKUP('Consolidtaed Data'!$B7875,[1]Products!$A:$G,4,0)</f>
        <v>123</v>
      </c>
      <c r="J1276" s="9">
        <f>VLOOKUP('Consolidtaed Data'!$B7875,[1]Products!$A:$G,3,0)</f>
        <v>84</v>
      </c>
      <c r="K1276" s="9">
        <f>'Consolidtaed Data'!$J7875*'Consolidtaed Data'!$H7875</f>
        <v>1443</v>
      </c>
      <c r="L1276" s="9">
        <f>'Consolidtaed Data'!$I7875*'Consolidtaed Data'!$H7875</f>
        <v>1826</v>
      </c>
      <c r="M1276" s="9">
        <f>'Consolidtaed Data'!$L7875-'Consolidtaed Data'!$K7875</f>
        <v>192</v>
      </c>
      <c r="N1276" s="9" t="str">
        <f>VLOOKUP('Consolidtaed Data'!$C7875,[1]Locations!$A:$O,2,0)</f>
        <v>Oakland</v>
      </c>
      <c r="O1276" s="9" t="str">
        <f>VLOOKUP('Consolidtaed Data'!$D7875,'[1]Sales People'!$A:$B,2,0)</f>
        <v>Jeremy Mendoza</v>
      </c>
      <c r="P1276" s="9" t="str">
        <f>VLOOKUP('Consolidtaed Data'!$E7875,[1]Customers!$A:$B,2,0)</f>
        <v>Lawrence Sanchez</v>
      </c>
      <c r="Q1276" s="11">
        <f>WEEKDAY('Consolidtaed Data'!$F7875)</f>
        <v>7</v>
      </c>
      <c r="R1276" s="9">
        <f>MONTH('Consolidtaed Data'!$F7875)</f>
        <v>8</v>
      </c>
      <c r="S1276" s="9" t="str">
        <f>TEXT(Table3[[#This Row],[Purchase Date]],"MMMM")</f>
        <v>April</v>
      </c>
      <c r="T1276" s="9">
        <f>YEAR('Consolidtaed Data'!$F7875)</f>
        <v>2021</v>
      </c>
    </row>
    <row r="1277" spans="1:20" x14ac:dyDescent="0.3">
      <c r="A1277" s="9" t="s">
        <v>2221</v>
      </c>
      <c r="B1277" s="9" t="s">
        <v>107</v>
      </c>
      <c r="C1277" s="9" t="s">
        <v>86</v>
      </c>
      <c r="D1277" s="9" t="s">
        <v>91</v>
      </c>
      <c r="E1277" s="9" t="s">
        <v>906</v>
      </c>
      <c r="F1277" s="10">
        <v>43924</v>
      </c>
      <c r="G1277" s="10" t="str">
        <f>VLOOKUP(Table3[[#This Row],[Product ID]],[1]Products!$A:$G,2,0)</f>
        <v>Product 52</v>
      </c>
      <c r="H1277" s="22">
        <v>1</v>
      </c>
      <c r="I1277" s="9">
        <f>VLOOKUP('Consolidtaed Data'!$B8203,[1]Products!$A:$G,4,0)</f>
        <v>1353</v>
      </c>
      <c r="J1277" s="9">
        <f>VLOOKUP('Consolidtaed Data'!$B8203,[1]Products!$A:$G,3,0)</f>
        <v>947</v>
      </c>
      <c r="K1277" s="9">
        <f>'Consolidtaed Data'!$J8203*'Consolidtaed Data'!$H8203</f>
        <v>1942</v>
      </c>
      <c r="L1277" s="9">
        <f>'Consolidtaed Data'!$I8203*'Consolidtaed Data'!$H8203</f>
        <v>3596</v>
      </c>
      <c r="M1277" s="9">
        <f>'Consolidtaed Data'!$L8203-'Consolidtaed Data'!$K8203</f>
        <v>374</v>
      </c>
      <c r="N1277" s="9" t="str">
        <f>VLOOKUP('Consolidtaed Data'!$C8203,[1]Locations!$A:$O,2,0)</f>
        <v>Elk Grove</v>
      </c>
      <c r="O1277" s="9" t="str">
        <f>VLOOKUP('Consolidtaed Data'!$D8203,'[1]Sales People'!$A:$B,2,0)</f>
        <v>Clarence Fox</v>
      </c>
      <c r="P1277" s="9" t="str">
        <f>VLOOKUP('Consolidtaed Data'!$E8203,[1]Customers!$A:$B,2,0)</f>
        <v>Ryan Ford</v>
      </c>
      <c r="Q1277" s="11">
        <f>WEEKDAY('Consolidtaed Data'!$F8203)</f>
        <v>5</v>
      </c>
      <c r="R1277" s="9">
        <f>MONTH('Consolidtaed Data'!$F8203)</f>
        <v>9</v>
      </c>
      <c r="S1277" s="9" t="str">
        <f>TEXT(Table3[[#This Row],[Purchase Date]],"MMMM")</f>
        <v>April</v>
      </c>
      <c r="T1277" s="9">
        <f>YEAR('Consolidtaed Data'!$F8203)</f>
        <v>2021</v>
      </c>
    </row>
    <row r="1278" spans="1:20" x14ac:dyDescent="0.3">
      <c r="A1278" s="9" t="s">
        <v>2222</v>
      </c>
      <c r="B1278" s="9" t="s">
        <v>24</v>
      </c>
      <c r="C1278" s="9" t="s">
        <v>108</v>
      </c>
      <c r="D1278" s="9" t="s">
        <v>153</v>
      </c>
      <c r="E1278" s="9" t="s">
        <v>972</v>
      </c>
      <c r="F1278" s="10">
        <v>43924</v>
      </c>
      <c r="G1278" s="10" t="str">
        <f>VLOOKUP(Table3[[#This Row],[Product ID]],[1]Products!$A:$G,2,0)</f>
        <v>Product 6</v>
      </c>
      <c r="H1278" s="22">
        <v>1</v>
      </c>
      <c r="I1278" s="9">
        <f>VLOOKUP('Consolidtaed Data'!$B8222,[1]Products!$A:$G,4,0)</f>
        <v>1414</v>
      </c>
      <c r="J1278" s="9">
        <f>VLOOKUP('Consolidtaed Data'!$B8222,[1]Products!$A:$G,3,0)</f>
        <v>962</v>
      </c>
      <c r="K1278" s="9">
        <f>'Consolidtaed Data'!$J8222*'Consolidtaed Data'!$H8222</f>
        <v>900</v>
      </c>
      <c r="L1278" s="9">
        <f>'Consolidtaed Data'!$I8222*'Consolidtaed Data'!$H8222</f>
        <v>1500</v>
      </c>
      <c r="M1278" s="9">
        <f>'Consolidtaed Data'!$L8222-'Consolidtaed Data'!$K8222</f>
        <v>855</v>
      </c>
      <c r="N1278" s="9" t="str">
        <f>VLOOKUP('Consolidtaed Data'!$C8222,[1]Locations!$A:$O,2,0)</f>
        <v>San Jose</v>
      </c>
      <c r="O1278" s="9" t="str">
        <f>VLOOKUP('Consolidtaed Data'!$D8222,'[1]Sales People'!$A:$B,2,0)</f>
        <v>Roger Robertson</v>
      </c>
      <c r="P1278" s="9" t="str">
        <f>VLOOKUP('Consolidtaed Data'!$E8222,[1]Customers!$A:$B,2,0)</f>
        <v>Philip Bailey</v>
      </c>
      <c r="Q1278" s="11">
        <f>WEEKDAY('Consolidtaed Data'!$F8222)</f>
        <v>6</v>
      </c>
      <c r="R1278" s="9">
        <f>MONTH('Consolidtaed Data'!$F8222)</f>
        <v>9</v>
      </c>
      <c r="S1278" s="9" t="str">
        <f>TEXT(Table3[[#This Row],[Purchase Date]],"MMMM")</f>
        <v>April</v>
      </c>
      <c r="T1278" s="9">
        <f>YEAR('Consolidtaed Data'!$F8222)</f>
        <v>2021</v>
      </c>
    </row>
    <row r="1279" spans="1:20" x14ac:dyDescent="0.3">
      <c r="A1279" s="9" t="s">
        <v>2223</v>
      </c>
      <c r="B1279" s="9" t="s">
        <v>806</v>
      </c>
      <c r="C1279" s="9" t="s">
        <v>42</v>
      </c>
      <c r="D1279" s="9" t="s">
        <v>87</v>
      </c>
      <c r="E1279" s="9" t="s">
        <v>538</v>
      </c>
      <c r="F1279" s="10">
        <v>43924</v>
      </c>
      <c r="G1279" s="10" t="str">
        <f>VLOOKUP(Table3[[#This Row],[Product ID]],[1]Products!$A:$G,2,0)</f>
        <v>Product 72</v>
      </c>
      <c r="H1279" s="22">
        <v>2</v>
      </c>
      <c r="I1279" s="9">
        <f>VLOOKUP('Consolidtaed Data'!$B8259,[1]Products!$A:$G,4,0)</f>
        <v>1178</v>
      </c>
      <c r="J1279" s="9">
        <f>VLOOKUP('Consolidtaed Data'!$B8259,[1]Products!$A:$G,3,0)</f>
        <v>683</v>
      </c>
      <c r="K1279" s="9">
        <f>'Consolidtaed Data'!$J8259*'Consolidtaed Data'!$H8259</f>
        <v>294</v>
      </c>
      <c r="L1279" s="9">
        <f>'Consolidtaed Data'!$I8259*'Consolidtaed Data'!$H8259</f>
        <v>368</v>
      </c>
      <c r="M1279" s="9">
        <f>'Consolidtaed Data'!$L8259-'Consolidtaed Data'!$K8259</f>
        <v>2200</v>
      </c>
      <c r="N1279" s="9" t="str">
        <f>VLOOKUP('Consolidtaed Data'!$C8259,[1]Locations!$A:$O,2,0)</f>
        <v>Long Beach</v>
      </c>
      <c r="O1279" s="9" t="str">
        <f>VLOOKUP('Consolidtaed Data'!$D8259,'[1]Sales People'!$A:$B,2,0)</f>
        <v>Martin Perry</v>
      </c>
      <c r="P1279" s="9" t="str">
        <f>VLOOKUP('Consolidtaed Data'!$E8259,[1]Customers!$A:$B,2,0)</f>
        <v>Ryan Price</v>
      </c>
      <c r="Q1279" s="11">
        <f>WEEKDAY('Consolidtaed Data'!$F8259)</f>
        <v>2</v>
      </c>
      <c r="R1279" s="9">
        <f>MONTH('Consolidtaed Data'!$F8259)</f>
        <v>9</v>
      </c>
      <c r="S1279" s="9" t="str">
        <f>TEXT(Table3[[#This Row],[Purchase Date]],"MMMM")</f>
        <v>April</v>
      </c>
      <c r="T1279" s="9">
        <f>YEAR('Consolidtaed Data'!$F8259)</f>
        <v>2021</v>
      </c>
    </row>
    <row r="1280" spans="1:20" x14ac:dyDescent="0.3">
      <c r="A1280" s="9" t="s">
        <v>2224</v>
      </c>
      <c r="B1280" s="9" t="s">
        <v>415</v>
      </c>
      <c r="C1280" s="9" t="s">
        <v>50</v>
      </c>
      <c r="D1280" s="9" t="s">
        <v>329</v>
      </c>
      <c r="E1280" s="9" t="s">
        <v>2161</v>
      </c>
      <c r="F1280" s="10">
        <v>43924</v>
      </c>
      <c r="G1280" s="10" t="str">
        <f>VLOOKUP(Table3[[#This Row],[Product ID]],[1]Products!$A:$G,2,0)</f>
        <v>Product 18</v>
      </c>
      <c r="H1280" s="22">
        <v>1</v>
      </c>
      <c r="I1280" s="9">
        <f>VLOOKUP('Consolidtaed Data'!$B9292,[1]Products!$A:$G,4,0)</f>
        <v>913</v>
      </c>
      <c r="J1280" s="9">
        <f>VLOOKUP('Consolidtaed Data'!$B9292,[1]Products!$A:$G,3,0)</f>
        <v>584</v>
      </c>
      <c r="K1280" s="9">
        <f>'Consolidtaed Data'!$J9292*'Consolidtaed Data'!$H9292</f>
        <v>2196</v>
      </c>
      <c r="L1280" s="9">
        <f>'Consolidtaed Data'!$I9292*'Consolidtaed Data'!$H9292</f>
        <v>3231</v>
      </c>
      <c r="M1280" s="9">
        <f>'Consolidtaed Data'!$L9292-'Consolidtaed Data'!$K9292</f>
        <v>102</v>
      </c>
      <c r="N1280" s="9" t="str">
        <f>VLOOKUP('Consolidtaed Data'!$C9292,[1]Locations!$A:$O,2,0)</f>
        <v>Fremont</v>
      </c>
      <c r="O1280" s="9" t="str">
        <f>VLOOKUP('Consolidtaed Data'!$D9292,'[1]Sales People'!$A:$B,2,0)</f>
        <v>John Reyes</v>
      </c>
      <c r="P1280" s="9" t="str">
        <f>VLOOKUP('Consolidtaed Data'!$E9292,[1]Customers!$A:$B,2,0)</f>
        <v>Patrick Hall</v>
      </c>
      <c r="Q1280" s="11">
        <f>WEEKDAY('Consolidtaed Data'!$F9292)</f>
        <v>7</v>
      </c>
      <c r="R1280" s="9">
        <f>MONTH('Consolidtaed Data'!$F9292)</f>
        <v>12</v>
      </c>
      <c r="S1280" s="9" t="str">
        <f>TEXT(Table3[[#This Row],[Purchase Date]],"MMMM")</f>
        <v>April</v>
      </c>
      <c r="T1280" s="9">
        <f>YEAR('Consolidtaed Data'!$F9292)</f>
        <v>2021</v>
      </c>
    </row>
    <row r="1281" spans="1:20" x14ac:dyDescent="0.3">
      <c r="A1281" s="9" t="s">
        <v>2225</v>
      </c>
      <c r="B1281" s="9" t="s">
        <v>185</v>
      </c>
      <c r="C1281" s="9" t="s">
        <v>67</v>
      </c>
      <c r="D1281" s="9" t="s">
        <v>35</v>
      </c>
      <c r="E1281" s="9" t="s">
        <v>437</v>
      </c>
      <c r="F1281" s="10">
        <v>43924</v>
      </c>
      <c r="G1281" s="10" t="str">
        <f>VLOOKUP(Table3[[#This Row],[Product ID]],[1]Products!$A:$G,2,0)</f>
        <v>Product 65</v>
      </c>
      <c r="H1281" s="22">
        <v>1</v>
      </c>
      <c r="I1281" s="9">
        <f>VLOOKUP('Consolidtaed Data'!$B9456,[1]Products!$A:$G,4,0)</f>
        <v>1353</v>
      </c>
      <c r="J1281" s="9">
        <f>VLOOKUP('Consolidtaed Data'!$B9456,[1]Products!$A:$G,3,0)</f>
        <v>947</v>
      </c>
      <c r="K1281" s="9">
        <f>'Consolidtaed Data'!$J9456*'Consolidtaed Data'!$H9456</f>
        <v>3753</v>
      </c>
      <c r="L1281" s="9">
        <f>'Consolidtaed Data'!$I9456*'Consolidtaed Data'!$H9456</f>
        <v>4578</v>
      </c>
      <c r="M1281" s="9">
        <f>'Consolidtaed Data'!$L9456-'Consolidtaed Data'!$K9456</f>
        <v>90</v>
      </c>
      <c r="N1281" s="9" t="str">
        <f>VLOOKUP('Consolidtaed Data'!$C9456,[1]Locations!$A:$O,2,0)</f>
        <v>Rancho Cucamonga</v>
      </c>
      <c r="O1281" s="9" t="str">
        <f>VLOOKUP('Consolidtaed Data'!$D9456,'[1]Sales People'!$A:$B,2,0)</f>
        <v>Joshua Taylor</v>
      </c>
      <c r="P1281" s="9" t="str">
        <f>VLOOKUP('Consolidtaed Data'!$E9456,[1]Customers!$A:$B,2,0)</f>
        <v>Carl Martin</v>
      </c>
      <c r="Q1281" s="11">
        <f>WEEKDAY('Consolidtaed Data'!$F9456)</f>
        <v>4</v>
      </c>
      <c r="R1281" s="9">
        <f>MONTH('Consolidtaed Data'!$F9456)</f>
        <v>12</v>
      </c>
      <c r="S1281" s="9" t="str">
        <f>TEXT(Table3[[#This Row],[Purchase Date]],"MMMM")</f>
        <v>April</v>
      </c>
      <c r="T1281" s="9">
        <f>YEAR('Consolidtaed Data'!$F9456)</f>
        <v>2021</v>
      </c>
    </row>
    <row r="1282" spans="1:20" x14ac:dyDescent="0.3">
      <c r="A1282" s="9" t="s">
        <v>2226</v>
      </c>
      <c r="B1282" s="9" t="s">
        <v>369</v>
      </c>
      <c r="C1282" s="9" t="s">
        <v>253</v>
      </c>
      <c r="D1282" s="9" t="s">
        <v>56</v>
      </c>
      <c r="E1282" s="9" t="s">
        <v>1127</v>
      </c>
      <c r="F1282" s="10">
        <v>43924</v>
      </c>
      <c r="G1282" s="10" t="str">
        <f>VLOOKUP(Table3[[#This Row],[Product ID]],[1]Products!$A:$G,2,0)</f>
        <v>Product 8</v>
      </c>
      <c r="H1282" s="22">
        <v>1</v>
      </c>
      <c r="I1282" s="9">
        <f>VLOOKUP('Consolidtaed Data'!$B9641,[1]Products!$A:$G,4,0)</f>
        <v>826</v>
      </c>
      <c r="J1282" s="9">
        <f>VLOOKUP('Consolidtaed Data'!$B9641,[1]Products!$A:$G,3,0)</f>
        <v>562</v>
      </c>
      <c r="K1282" s="9">
        <f>'Consolidtaed Data'!$J9641*'Consolidtaed Data'!$H9641</f>
        <v>682</v>
      </c>
      <c r="L1282" s="9">
        <f>'Consolidtaed Data'!$I9641*'Consolidtaed Data'!$H9641</f>
        <v>1338</v>
      </c>
      <c r="M1282" s="9">
        <f>'Consolidtaed Data'!$L9641-'Consolidtaed Data'!$K9641</f>
        <v>688</v>
      </c>
      <c r="N1282" s="9" t="str">
        <f>VLOOKUP('Consolidtaed Data'!$C9641,[1]Locations!$A:$O,2,0)</f>
        <v>San Francisco</v>
      </c>
      <c r="O1282" s="9" t="str">
        <f>VLOOKUP('Consolidtaed Data'!$D9641,'[1]Sales People'!$A:$B,2,0)</f>
        <v>Scott Mason</v>
      </c>
      <c r="P1282" s="9" t="str">
        <f>VLOOKUP('Consolidtaed Data'!$E9641,[1]Customers!$A:$B,2,0)</f>
        <v>Ralph Kelley</v>
      </c>
      <c r="Q1282" s="11">
        <f>WEEKDAY('Consolidtaed Data'!$F9641)</f>
        <v>5</v>
      </c>
      <c r="R1282" s="9">
        <f>MONTH('Consolidtaed Data'!$F9641)</f>
        <v>12</v>
      </c>
      <c r="S1282" s="9" t="str">
        <f>TEXT(Table3[[#This Row],[Purchase Date]],"MMMM")</f>
        <v>April</v>
      </c>
      <c r="T1282" s="9">
        <f>YEAR('Consolidtaed Data'!$F9641)</f>
        <v>2021</v>
      </c>
    </row>
    <row r="1283" spans="1:20" x14ac:dyDescent="0.3">
      <c r="A1283" s="9" t="s">
        <v>2227</v>
      </c>
      <c r="B1283" s="9" t="s">
        <v>360</v>
      </c>
      <c r="C1283" s="9" t="s">
        <v>16</v>
      </c>
      <c r="D1283" s="9" t="s">
        <v>246</v>
      </c>
      <c r="E1283" s="9" t="s">
        <v>137</v>
      </c>
      <c r="F1283" s="10">
        <v>43925</v>
      </c>
      <c r="G1283" s="10" t="str">
        <f>VLOOKUP(Table3[[#This Row],[Product ID]],[1]Products!$A:$G,2,0)</f>
        <v>Product 59</v>
      </c>
      <c r="H1283" s="22">
        <v>2</v>
      </c>
      <c r="I1283" s="9">
        <f>VLOOKUP('Consolidtaed Data'!$B5041,[1]Products!$A:$G,4,0)</f>
        <v>1639</v>
      </c>
      <c r="J1283" s="9">
        <f>VLOOKUP('Consolidtaed Data'!$B5041,[1]Products!$A:$G,3,0)</f>
        <v>1295</v>
      </c>
      <c r="K1283" s="9">
        <f>'Consolidtaed Data'!$J5041*'Consolidtaed Data'!$H5041</f>
        <v>1054</v>
      </c>
      <c r="L1283" s="9">
        <f>'Consolidtaed Data'!$I5041*'Consolidtaed Data'!$H5041</f>
        <v>1405</v>
      </c>
      <c r="M1283" s="9">
        <f>'Consolidtaed Data'!$L5041-'Consolidtaed Data'!$K5041</f>
        <v>128</v>
      </c>
      <c r="N1283" s="9" t="str">
        <f>VLOOKUP('Consolidtaed Data'!$C5041,[1]Locations!$A:$O,2,0)</f>
        <v>Inglewood</v>
      </c>
      <c r="O1283" s="9" t="str">
        <f>VLOOKUP('Consolidtaed Data'!$D5041,'[1]Sales People'!$A:$B,2,0)</f>
        <v>Brian Hansen</v>
      </c>
      <c r="P1283" s="9" t="str">
        <f>VLOOKUP('Consolidtaed Data'!$E5041,[1]Customers!$A:$B,2,0)</f>
        <v>Joshua Collins</v>
      </c>
      <c r="Q1283" s="11">
        <f>WEEKDAY('Consolidtaed Data'!$F5041)</f>
        <v>3</v>
      </c>
      <c r="R1283" s="9">
        <f>MONTH('Consolidtaed Data'!$F5041)</f>
        <v>1</v>
      </c>
      <c r="S1283" s="9" t="str">
        <f>TEXT(Table3[[#This Row],[Purchase Date]],"MMMM")</f>
        <v>April</v>
      </c>
      <c r="T1283" s="9">
        <f>YEAR('Consolidtaed Data'!$F5041)</f>
        <v>2021</v>
      </c>
    </row>
    <row r="1284" spans="1:20" x14ac:dyDescent="0.3">
      <c r="A1284" s="9" t="s">
        <v>2229</v>
      </c>
      <c r="B1284" s="9" t="s">
        <v>151</v>
      </c>
      <c r="C1284" s="9" t="s">
        <v>82</v>
      </c>
      <c r="D1284" s="9" t="s">
        <v>143</v>
      </c>
      <c r="E1284" s="9" t="s">
        <v>2024</v>
      </c>
      <c r="F1284" s="10">
        <v>43925</v>
      </c>
      <c r="G1284" s="10" t="str">
        <f>VLOOKUP(Table3[[#This Row],[Product ID]],[1]Products!$A:$G,2,0)</f>
        <v>Product 94</v>
      </c>
      <c r="H1284" s="22">
        <v>3</v>
      </c>
      <c r="I1284" s="9">
        <f>VLOOKUP('Consolidtaed Data'!$B5328,[1]Products!$A:$G,4,0)</f>
        <v>1582</v>
      </c>
      <c r="J1284" s="9">
        <f>VLOOKUP('Consolidtaed Data'!$B5328,[1]Products!$A:$G,3,0)</f>
        <v>1234</v>
      </c>
      <c r="K1284" s="9">
        <f>'Consolidtaed Data'!$J5328*'Consolidtaed Data'!$H5328</f>
        <v>1305</v>
      </c>
      <c r="L1284" s="9">
        <f>'Consolidtaed Data'!$I5328*'Consolidtaed Data'!$H5328</f>
        <v>1590</v>
      </c>
      <c r="M1284" s="9">
        <f>'Consolidtaed Data'!$L5328-'Consolidtaed Data'!$K5328</f>
        <v>362</v>
      </c>
      <c r="N1284" s="9" t="str">
        <f>VLOOKUP('Consolidtaed Data'!$C5328,[1]Locations!$A:$O,2,0)</f>
        <v>Sunnyvale</v>
      </c>
      <c r="O1284" s="9" t="str">
        <f>VLOOKUP('Consolidtaed Data'!$D5328,'[1]Sales People'!$A:$B,2,0)</f>
        <v>Joe Sims</v>
      </c>
      <c r="P1284" s="9" t="str">
        <f>VLOOKUP('Consolidtaed Data'!$E5328,[1]Customers!$A:$B,2,0)</f>
        <v>Phillip Peters</v>
      </c>
      <c r="Q1284" s="11">
        <f>WEEKDAY('Consolidtaed Data'!$F5328)</f>
        <v>6</v>
      </c>
      <c r="R1284" s="9">
        <f>MONTH('Consolidtaed Data'!$F5328)</f>
        <v>1</v>
      </c>
      <c r="S1284" s="9" t="str">
        <f>TEXT(Table3[[#This Row],[Purchase Date]],"MMMM")</f>
        <v>April</v>
      </c>
      <c r="T1284" s="9">
        <f>YEAR('Consolidtaed Data'!$F5328)</f>
        <v>2021</v>
      </c>
    </row>
    <row r="1285" spans="1:20" x14ac:dyDescent="0.3">
      <c r="A1285" s="9" t="s">
        <v>2230</v>
      </c>
      <c r="B1285" s="9" t="s">
        <v>79</v>
      </c>
      <c r="C1285" s="9" t="s">
        <v>122</v>
      </c>
      <c r="D1285" s="9" t="s">
        <v>326</v>
      </c>
      <c r="E1285" s="9" t="s">
        <v>1513</v>
      </c>
      <c r="F1285" s="10">
        <v>43925</v>
      </c>
      <c r="G1285" s="10" t="str">
        <f>VLOOKUP(Table3[[#This Row],[Product ID]],[1]Products!$A:$G,2,0)</f>
        <v>Product 80</v>
      </c>
      <c r="H1285" s="22">
        <v>1</v>
      </c>
      <c r="I1285" s="9">
        <f>VLOOKUP('Consolidtaed Data'!$B5729,[1]Products!$A:$G,4,0)</f>
        <v>112</v>
      </c>
      <c r="J1285" s="9">
        <f>VLOOKUP('Consolidtaed Data'!$B5729,[1]Products!$A:$G,3,0)</f>
        <v>90</v>
      </c>
      <c r="K1285" s="9">
        <f>'Consolidtaed Data'!$J5729*'Consolidtaed Data'!$H5729</f>
        <v>2660</v>
      </c>
      <c r="L1285" s="9">
        <f>'Consolidtaed Data'!$I5729*'Consolidtaed Data'!$H5729</f>
        <v>5112</v>
      </c>
      <c r="M1285" s="9">
        <f>'Consolidtaed Data'!$L5729-'Consolidtaed Data'!$K5729</f>
        <v>651</v>
      </c>
      <c r="N1285" s="9" t="str">
        <f>VLOOKUP('Consolidtaed Data'!$C5729,[1]Locations!$A:$O,2,0)</f>
        <v>San Jose</v>
      </c>
      <c r="O1285" s="9" t="str">
        <f>VLOOKUP('Consolidtaed Data'!$D5729,'[1]Sales People'!$A:$B,2,0)</f>
        <v>Fred Robertson</v>
      </c>
      <c r="P1285" s="9" t="str">
        <f>VLOOKUP('Consolidtaed Data'!$E5729,[1]Customers!$A:$B,2,0)</f>
        <v>Ralph Cooper</v>
      </c>
      <c r="Q1285" s="11">
        <f>WEEKDAY('Consolidtaed Data'!$F5729)</f>
        <v>7</v>
      </c>
      <c r="R1285" s="9">
        <f>MONTH('Consolidtaed Data'!$F5729)</f>
        <v>2</v>
      </c>
      <c r="S1285" s="9" t="str">
        <f>TEXT(Table3[[#This Row],[Purchase Date]],"MMMM")</f>
        <v>April</v>
      </c>
      <c r="T1285" s="9">
        <f>YEAR('Consolidtaed Data'!$F5729)</f>
        <v>2021</v>
      </c>
    </row>
    <row r="1286" spans="1:20" x14ac:dyDescent="0.3">
      <c r="A1286" s="9" t="s">
        <v>2231</v>
      </c>
      <c r="B1286" s="9" t="s">
        <v>76</v>
      </c>
      <c r="C1286" s="9" t="s">
        <v>226</v>
      </c>
      <c r="D1286" s="9" t="s">
        <v>105</v>
      </c>
      <c r="E1286" s="9" t="s">
        <v>665</v>
      </c>
      <c r="F1286" s="10">
        <v>43925</v>
      </c>
      <c r="G1286" s="10" t="str">
        <f>VLOOKUP(Table3[[#This Row],[Product ID]],[1]Products!$A:$G,2,0)</f>
        <v>Product 19</v>
      </c>
      <c r="H1286" s="22">
        <v>1</v>
      </c>
      <c r="I1286" s="9">
        <f>VLOOKUP('Consolidtaed Data'!$B6270,[1]Products!$A:$G,4,0)</f>
        <v>1353</v>
      </c>
      <c r="J1286" s="9">
        <f>VLOOKUP('Consolidtaed Data'!$B6270,[1]Products!$A:$G,3,0)</f>
        <v>947</v>
      </c>
      <c r="K1286" s="9">
        <f>'Consolidtaed Data'!$J6270*'Consolidtaed Data'!$H6270</f>
        <v>2196</v>
      </c>
      <c r="L1286" s="9">
        <f>'Consolidtaed Data'!$I6270*'Consolidtaed Data'!$H6270</f>
        <v>3231</v>
      </c>
      <c r="M1286" s="9">
        <f>'Consolidtaed Data'!$L6270-'Consolidtaed Data'!$K6270</f>
        <v>1485</v>
      </c>
      <c r="N1286" s="9" t="str">
        <f>VLOOKUP('Consolidtaed Data'!$C6270,[1]Locations!$A:$O,2,0)</f>
        <v>Murrieta</v>
      </c>
      <c r="O1286" s="9" t="str">
        <f>VLOOKUP('Consolidtaed Data'!$D6270,'[1]Sales People'!$A:$B,2,0)</f>
        <v>John Reyes</v>
      </c>
      <c r="P1286" s="9" t="str">
        <f>VLOOKUP('Consolidtaed Data'!$E6270,[1]Customers!$A:$B,2,0)</f>
        <v>Eugene Brooks</v>
      </c>
      <c r="Q1286" s="11">
        <f>WEEKDAY('Consolidtaed Data'!$F6270)</f>
        <v>4</v>
      </c>
      <c r="R1286" s="9">
        <f>MONTH('Consolidtaed Data'!$F6270)</f>
        <v>4</v>
      </c>
      <c r="S1286" s="9" t="str">
        <f>TEXT(Table3[[#This Row],[Purchase Date]],"MMMM")</f>
        <v>April</v>
      </c>
      <c r="T1286" s="9">
        <f>YEAR('Consolidtaed Data'!$F6270)</f>
        <v>2021</v>
      </c>
    </row>
    <row r="1287" spans="1:20" x14ac:dyDescent="0.3">
      <c r="A1287" s="9" t="s">
        <v>2232</v>
      </c>
      <c r="B1287" s="9" t="s">
        <v>311</v>
      </c>
      <c r="C1287" s="9" t="s">
        <v>55</v>
      </c>
      <c r="D1287" s="9" t="s">
        <v>100</v>
      </c>
      <c r="E1287" s="9" t="s">
        <v>1764</v>
      </c>
      <c r="F1287" s="10">
        <v>43925</v>
      </c>
      <c r="G1287" s="10" t="str">
        <f>VLOOKUP(Table3[[#This Row],[Product ID]],[1]Products!$A:$G,2,0)</f>
        <v>Product 33</v>
      </c>
      <c r="H1287" s="22">
        <v>1</v>
      </c>
      <c r="I1287" s="9">
        <f>VLOOKUP('Consolidtaed Data'!$B6426,[1]Products!$A:$G,4,0)</f>
        <v>1899</v>
      </c>
      <c r="J1287" s="9">
        <f>VLOOKUP('Consolidtaed Data'!$B6426,[1]Products!$A:$G,3,0)</f>
        <v>1044</v>
      </c>
      <c r="K1287" s="9">
        <f>'Consolidtaed Data'!$J6426*'Consolidtaed Data'!$H6426</f>
        <v>376</v>
      </c>
      <c r="L1287" s="9">
        <f>'Consolidtaed Data'!$I6426*'Consolidtaed Data'!$H6426</f>
        <v>458</v>
      </c>
      <c r="M1287" s="9">
        <f>'Consolidtaed Data'!$L6426-'Consolidtaed Data'!$K6426</f>
        <v>90</v>
      </c>
      <c r="N1287" s="9" t="str">
        <f>VLOOKUP('Consolidtaed Data'!$C6426,[1]Locations!$A:$O,2,0)</f>
        <v>Sunnyvale</v>
      </c>
      <c r="O1287" s="9" t="str">
        <f>VLOOKUP('Consolidtaed Data'!$D6426,'[1]Sales People'!$A:$B,2,0)</f>
        <v>Robert Reed</v>
      </c>
      <c r="P1287" s="9" t="str">
        <f>VLOOKUP('Consolidtaed Data'!$E6426,[1]Customers!$A:$B,2,0)</f>
        <v>Lawrence Rogers</v>
      </c>
      <c r="Q1287" s="11">
        <f>WEEKDAY('Consolidtaed Data'!$F6426)</f>
        <v>1</v>
      </c>
      <c r="R1287" s="9">
        <f>MONTH('Consolidtaed Data'!$F6426)</f>
        <v>5</v>
      </c>
      <c r="S1287" s="9" t="str">
        <f>TEXT(Table3[[#This Row],[Purchase Date]],"MMMM")</f>
        <v>April</v>
      </c>
      <c r="T1287" s="9">
        <f>YEAR('Consolidtaed Data'!$F6426)</f>
        <v>2021</v>
      </c>
    </row>
    <row r="1288" spans="1:20" x14ac:dyDescent="0.3">
      <c r="A1288" s="9" t="s">
        <v>2233</v>
      </c>
      <c r="B1288" s="9" t="s">
        <v>742</v>
      </c>
      <c r="C1288" s="9" t="s">
        <v>108</v>
      </c>
      <c r="D1288" s="9" t="s">
        <v>43</v>
      </c>
      <c r="E1288" s="9" t="s">
        <v>599</v>
      </c>
      <c r="F1288" s="10">
        <v>43925</v>
      </c>
      <c r="G1288" s="10" t="str">
        <f>VLOOKUP(Table3[[#This Row],[Product ID]],[1]Products!$A:$G,2,0)</f>
        <v>Product 90</v>
      </c>
      <c r="H1288" s="22">
        <v>1</v>
      </c>
      <c r="I1288" s="9">
        <f>VLOOKUP('Consolidtaed Data'!$B6504,[1]Products!$A:$G,4,0)</f>
        <v>368</v>
      </c>
      <c r="J1288" s="9">
        <f>VLOOKUP('Consolidtaed Data'!$B6504,[1]Products!$A:$G,3,0)</f>
        <v>294</v>
      </c>
      <c r="K1288" s="9">
        <f>'Consolidtaed Data'!$J6504*'Consolidtaed Data'!$H6504</f>
        <v>2610</v>
      </c>
      <c r="L1288" s="9">
        <f>'Consolidtaed Data'!$I6504*'Consolidtaed Data'!$H6504</f>
        <v>3624</v>
      </c>
      <c r="M1288" s="9">
        <f>'Consolidtaed Data'!$L6504-'Consolidtaed Data'!$K6504</f>
        <v>812</v>
      </c>
      <c r="N1288" s="9" t="str">
        <f>VLOOKUP('Consolidtaed Data'!$C6504,[1]Locations!$A:$O,2,0)</f>
        <v>Santa Rosa</v>
      </c>
      <c r="O1288" s="9" t="str">
        <f>VLOOKUP('Consolidtaed Data'!$D6504,'[1]Sales People'!$A:$B,2,0)</f>
        <v>Carl Hall</v>
      </c>
      <c r="P1288" s="9" t="str">
        <f>VLOOKUP('Consolidtaed Data'!$E6504,[1]Customers!$A:$B,2,0)</f>
        <v>Nicholas Arnold</v>
      </c>
      <c r="Q1288" s="11">
        <f>WEEKDAY('Consolidtaed Data'!$F6504)</f>
        <v>1</v>
      </c>
      <c r="R1288" s="9">
        <f>MONTH('Consolidtaed Data'!$F6504)</f>
        <v>5</v>
      </c>
      <c r="S1288" s="9" t="str">
        <f>TEXT(Table3[[#This Row],[Purchase Date]],"MMMM")</f>
        <v>April</v>
      </c>
      <c r="T1288" s="9">
        <f>YEAR('Consolidtaed Data'!$F6504)</f>
        <v>2021</v>
      </c>
    </row>
    <row r="1289" spans="1:20" x14ac:dyDescent="0.3">
      <c r="A1289" s="9" t="s">
        <v>2234</v>
      </c>
      <c r="B1289" s="9" t="s">
        <v>411</v>
      </c>
      <c r="C1289" s="9" t="s">
        <v>39</v>
      </c>
      <c r="D1289" s="9" t="s">
        <v>206</v>
      </c>
      <c r="E1289" s="9" t="s">
        <v>579</v>
      </c>
      <c r="F1289" s="10">
        <v>43925</v>
      </c>
      <c r="G1289" s="10" t="str">
        <f>VLOOKUP(Table3[[#This Row],[Product ID]],[1]Products!$A:$G,2,0)</f>
        <v>Product 27</v>
      </c>
      <c r="H1289" s="22">
        <v>1</v>
      </c>
      <c r="I1289" s="9">
        <f>VLOOKUP('Consolidtaed Data'!$B6927,[1]Products!$A:$G,4,0)</f>
        <v>35</v>
      </c>
      <c r="J1289" s="9">
        <f>VLOOKUP('Consolidtaed Data'!$B6927,[1]Products!$A:$G,3,0)</f>
        <v>22</v>
      </c>
      <c r="K1289" s="9">
        <f>'Consolidtaed Data'!$J6927*'Consolidtaed Data'!$H6927</f>
        <v>294</v>
      </c>
      <c r="L1289" s="9">
        <f>'Consolidtaed Data'!$I6927*'Consolidtaed Data'!$H6927</f>
        <v>368</v>
      </c>
      <c r="M1289" s="9">
        <f>'Consolidtaed Data'!$L6927-'Consolidtaed Data'!$K6927</f>
        <v>1198</v>
      </c>
      <c r="N1289" s="9" t="str">
        <f>VLOOKUP('Consolidtaed Data'!$C6927,[1]Locations!$A:$O,2,0)</f>
        <v>Pasadena</v>
      </c>
      <c r="O1289" s="9" t="str">
        <f>VLOOKUP('Consolidtaed Data'!$D6927,'[1]Sales People'!$A:$B,2,0)</f>
        <v>Walter Cook</v>
      </c>
      <c r="P1289" s="9" t="str">
        <f>VLOOKUP('Consolidtaed Data'!$E6927,[1]Customers!$A:$B,2,0)</f>
        <v>Shawn Scott</v>
      </c>
      <c r="Q1289" s="11">
        <f>WEEKDAY('Consolidtaed Data'!$F6927)</f>
        <v>6</v>
      </c>
      <c r="R1289" s="9">
        <f>MONTH('Consolidtaed Data'!$F6927)</f>
        <v>6</v>
      </c>
      <c r="S1289" s="9" t="str">
        <f>TEXT(Table3[[#This Row],[Purchase Date]],"MMMM")</f>
        <v>April</v>
      </c>
      <c r="T1289" s="9">
        <f>YEAR('Consolidtaed Data'!$F6927)</f>
        <v>2021</v>
      </c>
    </row>
    <row r="1290" spans="1:20" x14ac:dyDescent="0.3">
      <c r="A1290" s="9" t="s">
        <v>2236</v>
      </c>
      <c r="B1290" s="9" t="s">
        <v>139</v>
      </c>
      <c r="C1290" s="9" t="s">
        <v>249</v>
      </c>
      <c r="D1290" s="9" t="s">
        <v>272</v>
      </c>
      <c r="E1290" s="9" t="s">
        <v>1446</v>
      </c>
      <c r="F1290" s="10">
        <v>43925</v>
      </c>
      <c r="G1290" s="10" t="str">
        <f>VLOOKUP(Table3[[#This Row],[Product ID]],[1]Products!$A:$G,2,0)</f>
        <v>Product 13</v>
      </c>
      <c r="H1290" s="22">
        <v>2</v>
      </c>
      <c r="I1290" s="9">
        <f>VLOOKUP('Consolidtaed Data'!$B7312,[1]Products!$A:$G,4,0)</f>
        <v>112</v>
      </c>
      <c r="J1290" s="9">
        <f>VLOOKUP('Consolidtaed Data'!$B7312,[1]Products!$A:$G,3,0)</f>
        <v>90</v>
      </c>
      <c r="K1290" s="9">
        <f>'Consolidtaed Data'!$J7312*'Consolidtaed Data'!$H7312</f>
        <v>1614</v>
      </c>
      <c r="L1290" s="9">
        <f>'Consolidtaed Data'!$I7312*'Consolidtaed Data'!$H7312</f>
        <v>2934</v>
      </c>
      <c r="M1290" s="9">
        <f>'Consolidtaed Data'!$L7312-'Consolidtaed Data'!$K7312</f>
        <v>451</v>
      </c>
      <c r="N1290" s="9" t="str">
        <f>VLOOKUP('Consolidtaed Data'!$C7312,[1]Locations!$A:$O,2,0)</f>
        <v>Concord</v>
      </c>
      <c r="O1290" s="9" t="str">
        <f>VLOOKUP('Consolidtaed Data'!$D7312,'[1]Sales People'!$A:$B,2,0)</f>
        <v>Gary Rodriguez</v>
      </c>
      <c r="P1290" s="9" t="str">
        <f>VLOOKUP('Consolidtaed Data'!$E7312,[1]Customers!$A:$B,2,0)</f>
        <v>Louis Torres</v>
      </c>
      <c r="Q1290" s="11">
        <f>WEEKDAY('Consolidtaed Data'!$F7312)</f>
        <v>6</v>
      </c>
      <c r="R1290" s="9">
        <f>MONTH('Consolidtaed Data'!$F7312)</f>
        <v>7</v>
      </c>
      <c r="S1290" s="9" t="str">
        <f>TEXT(Table3[[#This Row],[Purchase Date]],"MMMM")</f>
        <v>April</v>
      </c>
      <c r="T1290" s="9">
        <f>YEAR('Consolidtaed Data'!$F7312)</f>
        <v>2021</v>
      </c>
    </row>
    <row r="1291" spans="1:20" x14ac:dyDescent="0.3">
      <c r="A1291" s="9" t="s">
        <v>2237</v>
      </c>
      <c r="B1291" s="9" t="s">
        <v>477</v>
      </c>
      <c r="C1291" s="9" t="s">
        <v>94</v>
      </c>
      <c r="D1291" s="9" t="s">
        <v>46</v>
      </c>
      <c r="E1291" s="9" t="s">
        <v>1309</v>
      </c>
      <c r="F1291" s="10">
        <v>43925</v>
      </c>
      <c r="G1291" s="10" t="str">
        <f>VLOOKUP(Table3[[#This Row],[Product ID]],[1]Products!$A:$G,2,0)</f>
        <v>Product 46</v>
      </c>
      <c r="H1291" s="22">
        <v>1</v>
      </c>
      <c r="I1291" s="9">
        <f>VLOOKUP('Consolidtaed Data'!$B7635,[1]Products!$A:$G,4,0)</f>
        <v>123</v>
      </c>
      <c r="J1291" s="9">
        <f>VLOOKUP('Consolidtaed Data'!$B7635,[1]Products!$A:$G,3,0)</f>
        <v>84</v>
      </c>
      <c r="K1291" s="9">
        <f>'Consolidtaed Data'!$J7635*'Consolidtaed Data'!$H7635</f>
        <v>2049</v>
      </c>
      <c r="L1291" s="9">
        <f>'Consolidtaed Data'!$I7635*'Consolidtaed Data'!$H7635</f>
        <v>3357</v>
      </c>
      <c r="M1291" s="9">
        <f>'Consolidtaed Data'!$L7635-'Consolidtaed Data'!$K7635</f>
        <v>2565</v>
      </c>
      <c r="N1291" s="9" t="str">
        <f>VLOOKUP('Consolidtaed Data'!$C7635,[1]Locations!$A:$O,2,0)</f>
        <v>El Monte</v>
      </c>
      <c r="O1291" s="9" t="str">
        <f>VLOOKUP('Consolidtaed Data'!$D7635,'[1]Sales People'!$A:$B,2,0)</f>
        <v>Sean Miller</v>
      </c>
      <c r="P1291" s="9" t="str">
        <f>VLOOKUP('Consolidtaed Data'!$E7635,[1]Customers!$A:$B,2,0)</f>
        <v>Chris Chapman</v>
      </c>
      <c r="Q1291" s="11">
        <f>WEEKDAY('Consolidtaed Data'!$F7635)</f>
        <v>3</v>
      </c>
      <c r="R1291" s="9">
        <f>MONTH('Consolidtaed Data'!$F7635)</f>
        <v>8</v>
      </c>
      <c r="S1291" s="9" t="str">
        <f>TEXT(Table3[[#This Row],[Purchase Date]],"MMMM")</f>
        <v>April</v>
      </c>
      <c r="T1291" s="9">
        <f>YEAR('Consolidtaed Data'!$F7635)</f>
        <v>2021</v>
      </c>
    </row>
    <row r="1292" spans="1:20" x14ac:dyDescent="0.3">
      <c r="A1292" s="9" t="s">
        <v>2239</v>
      </c>
      <c r="B1292" s="9" t="s">
        <v>15</v>
      </c>
      <c r="C1292" s="9" t="s">
        <v>126</v>
      </c>
      <c r="D1292" s="9" t="s">
        <v>105</v>
      </c>
      <c r="E1292" s="9" t="s">
        <v>993</v>
      </c>
      <c r="F1292" s="10">
        <v>43925</v>
      </c>
      <c r="G1292" s="10" t="str">
        <f>VLOOKUP(Table3[[#This Row],[Product ID]],[1]Products!$A:$G,2,0)</f>
        <v>Product 38</v>
      </c>
      <c r="H1292" s="22">
        <v>2</v>
      </c>
      <c r="I1292" s="9">
        <f>VLOOKUP('Consolidtaed Data'!$B8362,[1]Products!$A:$G,4,0)</f>
        <v>2141</v>
      </c>
      <c r="J1292" s="9">
        <f>VLOOKUP('Consolidtaed Data'!$B8362,[1]Products!$A:$G,3,0)</f>
        <v>1777</v>
      </c>
      <c r="K1292" s="9">
        <f>'Consolidtaed Data'!$J8362*'Consolidtaed Data'!$H8362</f>
        <v>2514</v>
      </c>
      <c r="L1292" s="9">
        <f>'Consolidtaed Data'!$I8362*'Consolidtaed Data'!$H8362</f>
        <v>3309</v>
      </c>
      <c r="M1292" s="9">
        <f>'Consolidtaed Data'!$L8362-'Consolidtaed Data'!$K8362</f>
        <v>1316</v>
      </c>
      <c r="N1292" s="9" t="str">
        <f>VLOOKUP('Consolidtaed Data'!$C8362,[1]Locations!$A:$O,2,0)</f>
        <v>Norwalk</v>
      </c>
      <c r="O1292" s="9" t="str">
        <f>VLOOKUP('Consolidtaed Data'!$D8362,'[1]Sales People'!$A:$B,2,0)</f>
        <v>Eugene Holmes</v>
      </c>
      <c r="P1292" s="9" t="str">
        <f>VLOOKUP('Consolidtaed Data'!$E8362,[1]Customers!$A:$B,2,0)</f>
        <v>Shawn Wallace</v>
      </c>
      <c r="Q1292" s="11">
        <f>WEEKDAY('Consolidtaed Data'!$F8362)</f>
        <v>3</v>
      </c>
      <c r="R1292" s="9">
        <f>MONTH('Consolidtaed Data'!$F8362)</f>
        <v>9</v>
      </c>
      <c r="S1292" s="9" t="str">
        <f>TEXT(Table3[[#This Row],[Purchase Date]],"MMMM")</f>
        <v>April</v>
      </c>
      <c r="T1292" s="9">
        <f>YEAR('Consolidtaed Data'!$F8362)</f>
        <v>2021</v>
      </c>
    </row>
    <row r="1293" spans="1:20" x14ac:dyDescent="0.3">
      <c r="A1293" s="9" t="s">
        <v>2240</v>
      </c>
      <c r="B1293" s="9" t="s">
        <v>415</v>
      </c>
      <c r="C1293" s="9" t="s">
        <v>205</v>
      </c>
      <c r="D1293" s="9" t="s">
        <v>26</v>
      </c>
      <c r="E1293" s="9" t="s">
        <v>1601</v>
      </c>
      <c r="F1293" s="10">
        <v>43925</v>
      </c>
      <c r="G1293" s="10" t="str">
        <f>VLOOKUP(Table3[[#This Row],[Product ID]],[1]Products!$A:$G,2,0)</f>
        <v>Product 18</v>
      </c>
      <c r="H1293" s="22">
        <v>3</v>
      </c>
      <c r="I1293" s="9">
        <f>VLOOKUP('Consolidtaed Data'!$B8584,[1]Products!$A:$G,4,0)</f>
        <v>545</v>
      </c>
      <c r="J1293" s="9">
        <f>VLOOKUP('Consolidtaed Data'!$B8584,[1]Products!$A:$G,3,0)</f>
        <v>425</v>
      </c>
      <c r="K1293" s="9">
        <f>'Consolidtaed Data'!$J8584*'Consolidtaed Data'!$H8584</f>
        <v>534</v>
      </c>
      <c r="L1293" s="9">
        <f>'Consolidtaed Data'!$I8584*'Consolidtaed Data'!$H8584</f>
        <v>847</v>
      </c>
      <c r="M1293" s="9">
        <f>'Consolidtaed Data'!$L8584-'Consolidtaed Data'!$K8584</f>
        <v>396</v>
      </c>
      <c r="N1293" s="9" t="str">
        <f>VLOOKUP('Consolidtaed Data'!$C8584,[1]Locations!$A:$O,2,0)</f>
        <v>Glendale</v>
      </c>
      <c r="O1293" s="9" t="str">
        <f>VLOOKUP('Consolidtaed Data'!$D8584,'[1]Sales People'!$A:$B,2,0)</f>
        <v>Kevin Butler</v>
      </c>
      <c r="P1293" s="9" t="str">
        <f>VLOOKUP('Consolidtaed Data'!$E8584,[1]Customers!$A:$B,2,0)</f>
        <v>Antonio Morris</v>
      </c>
      <c r="Q1293" s="11">
        <f>WEEKDAY('Consolidtaed Data'!$F8584)</f>
        <v>5</v>
      </c>
      <c r="R1293" s="9">
        <f>MONTH('Consolidtaed Data'!$F8584)</f>
        <v>10</v>
      </c>
      <c r="S1293" s="9" t="str">
        <f>TEXT(Table3[[#This Row],[Purchase Date]],"MMMM")</f>
        <v>April</v>
      </c>
      <c r="T1293" s="9">
        <f>YEAR('Consolidtaed Data'!$F8584)</f>
        <v>2021</v>
      </c>
    </row>
    <row r="1294" spans="1:20" x14ac:dyDescent="0.3">
      <c r="A1294" s="9" t="s">
        <v>2241</v>
      </c>
      <c r="B1294" s="9" t="s">
        <v>225</v>
      </c>
      <c r="C1294" s="9" t="s">
        <v>134</v>
      </c>
      <c r="D1294" s="9" t="s">
        <v>127</v>
      </c>
      <c r="E1294" s="9" t="s">
        <v>314</v>
      </c>
      <c r="F1294" s="10">
        <v>43925</v>
      </c>
      <c r="G1294" s="10" t="str">
        <f>VLOOKUP(Table3[[#This Row],[Product ID]],[1]Products!$A:$G,2,0)</f>
        <v>Product 24</v>
      </c>
      <c r="H1294" s="22">
        <v>2</v>
      </c>
      <c r="I1294" s="9">
        <f>VLOOKUP('Consolidtaed Data'!$B9175,[1]Products!$A:$G,4,0)</f>
        <v>1826</v>
      </c>
      <c r="J1294" s="9">
        <f>VLOOKUP('Consolidtaed Data'!$B9175,[1]Products!$A:$G,3,0)</f>
        <v>1443</v>
      </c>
      <c r="K1294" s="9">
        <f>'Consolidtaed Data'!$J9175*'Consolidtaed Data'!$H9175</f>
        <v>732</v>
      </c>
      <c r="L1294" s="9">
        <f>'Consolidtaed Data'!$I9175*'Consolidtaed Data'!$H9175</f>
        <v>1077</v>
      </c>
      <c r="M1294" s="9">
        <f>'Consolidtaed Data'!$L9175-'Consolidtaed Data'!$K9175</f>
        <v>824</v>
      </c>
      <c r="N1294" s="9" t="str">
        <f>VLOOKUP('Consolidtaed Data'!$C9175,[1]Locations!$A:$O,2,0)</f>
        <v>Garden Grove</v>
      </c>
      <c r="O1294" s="9" t="str">
        <f>VLOOKUP('Consolidtaed Data'!$D9175,'[1]Sales People'!$A:$B,2,0)</f>
        <v>John Reyes</v>
      </c>
      <c r="P1294" s="9" t="str">
        <f>VLOOKUP('Consolidtaed Data'!$E9175,[1]Customers!$A:$B,2,0)</f>
        <v>Richard Cunningham</v>
      </c>
      <c r="Q1294" s="11">
        <f>WEEKDAY('Consolidtaed Data'!$F9175)</f>
        <v>5</v>
      </c>
      <c r="R1294" s="9">
        <f>MONTH('Consolidtaed Data'!$F9175)</f>
        <v>11</v>
      </c>
      <c r="S1294" s="9" t="str">
        <f>TEXT(Table3[[#This Row],[Purchase Date]],"MMMM")</f>
        <v>April</v>
      </c>
      <c r="T1294" s="9">
        <f>YEAR('Consolidtaed Data'!$F9175)</f>
        <v>2021</v>
      </c>
    </row>
    <row r="1295" spans="1:20" x14ac:dyDescent="0.3">
      <c r="A1295" s="9" t="s">
        <v>2242</v>
      </c>
      <c r="B1295" s="9" t="s">
        <v>240</v>
      </c>
      <c r="C1295" s="9" t="s">
        <v>42</v>
      </c>
      <c r="D1295" s="9" t="s">
        <v>73</v>
      </c>
      <c r="E1295" s="9" t="s">
        <v>831</v>
      </c>
      <c r="F1295" s="10">
        <v>43925</v>
      </c>
      <c r="G1295" s="10" t="str">
        <f>VLOOKUP(Table3[[#This Row],[Product ID]],[1]Products!$A:$G,2,0)</f>
        <v>Product 70</v>
      </c>
      <c r="H1295" s="22">
        <v>3</v>
      </c>
      <c r="I1295" s="9">
        <f>VLOOKUP('Consolidtaed Data'!$B9404,[1]Products!$A:$G,4,0)</f>
        <v>1522</v>
      </c>
      <c r="J1295" s="9">
        <f>VLOOKUP('Consolidtaed Data'!$B9404,[1]Products!$A:$G,3,0)</f>
        <v>791</v>
      </c>
      <c r="K1295" s="9">
        <f>'Consolidtaed Data'!$J9404*'Consolidtaed Data'!$H9404</f>
        <v>1184</v>
      </c>
      <c r="L1295" s="9">
        <f>'Consolidtaed Data'!$I9404*'Consolidtaed Data'!$H9404</f>
        <v>2008</v>
      </c>
      <c r="M1295" s="9">
        <f>'Consolidtaed Data'!$L9404-'Consolidtaed Data'!$K9404</f>
        <v>140</v>
      </c>
      <c r="N1295" s="9" t="str">
        <f>VLOOKUP('Consolidtaed Data'!$C9404,[1]Locations!$A:$O,2,0)</f>
        <v>Elk Grove</v>
      </c>
      <c r="O1295" s="9" t="str">
        <f>VLOOKUP('Consolidtaed Data'!$D9404,'[1]Sales People'!$A:$B,2,0)</f>
        <v>Fred Robertson</v>
      </c>
      <c r="P1295" s="9" t="str">
        <f>VLOOKUP('Consolidtaed Data'!$E9404,[1]Customers!$A:$B,2,0)</f>
        <v>Thomas Chapman</v>
      </c>
      <c r="Q1295" s="11">
        <f>WEEKDAY('Consolidtaed Data'!$F9404)</f>
        <v>7</v>
      </c>
      <c r="R1295" s="9">
        <f>MONTH('Consolidtaed Data'!$F9404)</f>
        <v>12</v>
      </c>
      <c r="S1295" s="9" t="str">
        <f>TEXT(Table3[[#This Row],[Purchase Date]],"MMMM")</f>
        <v>April</v>
      </c>
      <c r="T1295" s="9">
        <f>YEAR('Consolidtaed Data'!$F9404)</f>
        <v>2021</v>
      </c>
    </row>
    <row r="1296" spans="1:20" x14ac:dyDescent="0.3">
      <c r="A1296" s="9" t="s">
        <v>2243</v>
      </c>
      <c r="B1296" s="9" t="s">
        <v>311</v>
      </c>
      <c r="C1296" s="9" t="s">
        <v>205</v>
      </c>
      <c r="D1296" s="9" t="s">
        <v>153</v>
      </c>
      <c r="E1296" s="9" t="s">
        <v>1382</v>
      </c>
      <c r="F1296" s="10">
        <v>43925</v>
      </c>
      <c r="G1296" s="10" t="str">
        <f>VLOOKUP(Table3[[#This Row],[Product ID]],[1]Products!$A:$G,2,0)</f>
        <v>Product 33</v>
      </c>
      <c r="H1296" s="22">
        <v>1</v>
      </c>
      <c r="I1296" s="9">
        <f>VLOOKUP('Consolidtaed Data'!$B9637,[1]Products!$A:$G,4,0)</f>
        <v>400</v>
      </c>
      <c r="J1296" s="9">
        <f>VLOOKUP('Consolidtaed Data'!$B9637,[1]Products!$A:$G,3,0)</f>
        <v>208</v>
      </c>
      <c r="K1296" s="9">
        <f>'Consolidtaed Data'!$J9637*'Consolidtaed Data'!$H9637</f>
        <v>1944</v>
      </c>
      <c r="L1296" s="9">
        <f>'Consolidtaed Data'!$I9637*'Consolidtaed Data'!$H9637</f>
        <v>2313</v>
      </c>
      <c r="M1296" s="9">
        <f>'Consolidtaed Data'!$L9637-'Consolidtaed Data'!$K9637</f>
        <v>348</v>
      </c>
      <c r="N1296" s="9" t="str">
        <f>VLOOKUP('Consolidtaed Data'!$C9637,[1]Locations!$A:$O,2,0)</f>
        <v>Modesto</v>
      </c>
      <c r="O1296" s="9" t="str">
        <f>VLOOKUP('Consolidtaed Data'!$D9637,'[1]Sales People'!$A:$B,2,0)</f>
        <v>Christopher Tucker</v>
      </c>
      <c r="P1296" s="9" t="str">
        <f>VLOOKUP('Consolidtaed Data'!$E9637,[1]Customers!$A:$B,2,0)</f>
        <v>Kevin Gilbert</v>
      </c>
      <c r="Q1296" s="11">
        <f>WEEKDAY('Consolidtaed Data'!$F9637)</f>
        <v>4</v>
      </c>
      <c r="R1296" s="9">
        <f>MONTH('Consolidtaed Data'!$F9637)</f>
        <v>12</v>
      </c>
      <c r="S1296" s="9" t="str">
        <f>TEXT(Table3[[#This Row],[Purchase Date]],"MMMM")</f>
        <v>April</v>
      </c>
      <c r="T1296" s="9">
        <f>YEAR('Consolidtaed Data'!$F9637)</f>
        <v>2021</v>
      </c>
    </row>
    <row r="1297" spans="1:20" x14ac:dyDescent="0.3">
      <c r="A1297" s="9" t="s">
        <v>2244</v>
      </c>
      <c r="B1297" s="9" t="s">
        <v>172</v>
      </c>
      <c r="C1297" s="9" t="s">
        <v>302</v>
      </c>
      <c r="D1297" s="9" t="s">
        <v>80</v>
      </c>
      <c r="E1297" s="9" t="s">
        <v>1773</v>
      </c>
      <c r="F1297" s="10">
        <v>43925</v>
      </c>
      <c r="G1297" s="10" t="str">
        <f>VLOOKUP(Table3[[#This Row],[Product ID]],[1]Products!$A:$G,2,0)</f>
        <v>Product 4</v>
      </c>
      <c r="H1297" s="22">
        <v>1</v>
      </c>
      <c r="I1297" s="9">
        <f>VLOOKUP('Consolidtaed Data'!$B9647,[1]Products!$A:$G,4,0)</f>
        <v>95</v>
      </c>
      <c r="J1297" s="9">
        <f>VLOOKUP('Consolidtaed Data'!$B9647,[1]Products!$A:$G,3,0)</f>
        <v>61</v>
      </c>
      <c r="K1297" s="9">
        <f>'Consolidtaed Data'!$J9647*'Consolidtaed Data'!$H9647</f>
        <v>1777</v>
      </c>
      <c r="L1297" s="9">
        <f>'Consolidtaed Data'!$I9647*'Consolidtaed Data'!$H9647</f>
        <v>2141</v>
      </c>
      <c r="M1297" s="9">
        <f>'Consolidtaed Data'!$L9647-'Consolidtaed Data'!$K9647</f>
        <v>2070</v>
      </c>
      <c r="N1297" s="9" t="str">
        <f>VLOOKUP('Consolidtaed Data'!$C9647,[1]Locations!$A:$O,2,0)</f>
        <v>San Diego</v>
      </c>
      <c r="O1297" s="9" t="str">
        <f>VLOOKUP('Consolidtaed Data'!$D9647,'[1]Sales People'!$A:$B,2,0)</f>
        <v>Ryan Butler</v>
      </c>
      <c r="P1297" s="9" t="str">
        <f>VLOOKUP('Consolidtaed Data'!$E9647,[1]Customers!$A:$B,2,0)</f>
        <v>Justin Miller</v>
      </c>
      <c r="Q1297" s="11">
        <f>WEEKDAY('Consolidtaed Data'!$F9647)</f>
        <v>5</v>
      </c>
      <c r="R1297" s="9">
        <f>MONTH('Consolidtaed Data'!$F9647)</f>
        <v>12</v>
      </c>
      <c r="S1297" s="9" t="str">
        <f>TEXT(Table3[[#This Row],[Purchase Date]],"MMMM")</f>
        <v>April</v>
      </c>
      <c r="T1297" s="9">
        <f>YEAR('Consolidtaed Data'!$F9647)</f>
        <v>2021</v>
      </c>
    </row>
    <row r="1298" spans="1:20" x14ac:dyDescent="0.3">
      <c r="A1298" s="9" t="s">
        <v>2246</v>
      </c>
      <c r="B1298" s="9" t="s">
        <v>136</v>
      </c>
      <c r="C1298" s="9" t="s">
        <v>157</v>
      </c>
      <c r="D1298" s="9" t="s">
        <v>95</v>
      </c>
      <c r="E1298" s="9" t="s">
        <v>926</v>
      </c>
      <c r="F1298" s="10">
        <v>43925</v>
      </c>
      <c r="G1298" s="10" t="str">
        <f>VLOOKUP(Table3[[#This Row],[Product ID]],[1]Products!$A:$G,2,0)</f>
        <v>Product 2</v>
      </c>
      <c r="H1298" s="22">
        <v>2</v>
      </c>
      <c r="I1298" s="9">
        <f>VLOOKUP('Consolidtaed Data'!$B9659,[1]Products!$A:$G,4,0)</f>
        <v>315</v>
      </c>
      <c r="J1298" s="9">
        <f>VLOOKUP('Consolidtaed Data'!$B9659,[1]Products!$A:$G,3,0)</f>
        <v>208</v>
      </c>
      <c r="K1298" s="9">
        <f>'Consolidtaed Data'!$J9659*'Consolidtaed Data'!$H9659</f>
        <v>2216</v>
      </c>
      <c r="L1298" s="9">
        <f>'Consolidtaed Data'!$I9659*'Consolidtaed Data'!$H9659</f>
        <v>2702</v>
      </c>
      <c r="M1298" s="9">
        <f>'Consolidtaed Data'!$L9659-'Consolidtaed Data'!$K9659</f>
        <v>214</v>
      </c>
      <c r="N1298" s="9" t="str">
        <f>VLOOKUP('Consolidtaed Data'!$C9659,[1]Locations!$A:$O,2,0)</f>
        <v>Riverside</v>
      </c>
      <c r="O1298" s="9" t="str">
        <f>VLOOKUP('Consolidtaed Data'!$D9659,'[1]Sales People'!$A:$B,2,0)</f>
        <v>Henry Nelson</v>
      </c>
      <c r="P1298" s="9" t="str">
        <f>VLOOKUP('Consolidtaed Data'!$E9659,[1]Customers!$A:$B,2,0)</f>
        <v>Carlos Scott</v>
      </c>
      <c r="Q1298" s="11">
        <f>WEEKDAY('Consolidtaed Data'!$F9659)</f>
        <v>5</v>
      </c>
      <c r="R1298" s="9">
        <f>MONTH('Consolidtaed Data'!$F9659)</f>
        <v>12</v>
      </c>
      <c r="S1298" s="9" t="str">
        <f>TEXT(Table3[[#This Row],[Purchase Date]],"MMMM")</f>
        <v>April</v>
      </c>
      <c r="T1298" s="9">
        <f>YEAR('Consolidtaed Data'!$F9659)</f>
        <v>2021</v>
      </c>
    </row>
    <row r="1299" spans="1:20" x14ac:dyDescent="0.3">
      <c r="A1299" s="9" t="s">
        <v>2248</v>
      </c>
      <c r="B1299" s="9" t="s">
        <v>415</v>
      </c>
      <c r="C1299" s="9" t="s">
        <v>347</v>
      </c>
      <c r="D1299" s="9" t="s">
        <v>329</v>
      </c>
      <c r="E1299" s="9" t="s">
        <v>2193</v>
      </c>
      <c r="F1299" s="10">
        <v>43926</v>
      </c>
      <c r="G1299" s="10" t="str">
        <f>VLOOKUP(Table3[[#This Row],[Product ID]],[1]Products!$A:$G,2,0)</f>
        <v>Product 18</v>
      </c>
      <c r="H1299" s="22">
        <v>3</v>
      </c>
      <c r="I1299" s="9">
        <f>VLOOKUP('Consolidtaed Data'!$B5054,[1]Products!$A:$G,4,0)</f>
        <v>818</v>
      </c>
      <c r="J1299" s="9">
        <f>VLOOKUP('Consolidtaed Data'!$B5054,[1]Products!$A:$G,3,0)</f>
        <v>450</v>
      </c>
      <c r="K1299" s="9">
        <f>'Consolidtaed Data'!$J5054*'Consolidtaed Data'!$H5054</f>
        <v>4455</v>
      </c>
      <c r="L1299" s="9">
        <f>'Consolidtaed Data'!$I5054*'Consolidtaed Data'!$H5054</f>
        <v>6273</v>
      </c>
      <c r="M1299" s="9">
        <f>'Consolidtaed Data'!$L5054-'Consolidtaed Data'!$K5054</f>
        <v>1624</v>
      </c>
      <c r="N1299" s="9" t="str">
        <f>VLOOKUP('Consolidtaed Data'!$C5054,[1]Locations!$A:$O,2,0)</f>
        <v>Corona</v>
      </c>
      <c r="O1299" s="9" t="str">
        <f>VLOOKUP('Consolidtaed Data'!$D5054,'[1]Sales People'!$A:$B,2,0)</f>
        <v>Larry Marshall</v>
      </c>
      <c r="P1299" s="9" t="str">
        <f>VLOOKUP('Consolidtaed Data'!$E5054,[1]Customers!$A:$B,2,0)</f>
        <v>Steve Wells</v>
      </c>
      <c r="Q1299" s="11">
        <f>WEEKDAY('Consolidtaed Data'!$F5054)</f>
        <v>4</v>
      </c>
      <c r="R1299" s="9">
        <f>MONTH('Consolidtaed Data'!$F5054)</f>
        <v>1</v>
      </c>
      <c r="S1299" s="9" t="str">
        <f>TEXT(Table3[[#This Row],[Purchase Date]],"MMMM")</f>
        <v>April</v>
      </c>
      <c r="T1299" s="9">
        <f>YEAR('Consolidtaed Data'!$F5054)</f>
        <v>2021</v>
      </c>
    </row>
    <row r="1300" spans="1:20" x14ac:dyDescent="0.3">
      <c r="A1300" s="9" t="s">
        <v>2249</v>
      </c>
      <c r="B1300" s="9" t="s">
        <v>112</v>
      </c>
      <c r="C1300" s="9" t="s">
        <v>45</v>
      </c>
      <c r="D1300" s="9" t="s">
        <v>26</v>
      </c>
      <c r="E1300" s="9" t="s">
        <v>493</v>
      </c>
      <c r="F1300" s="10">
        <v>43926</v>
      </c>
      <c r="G1300" s="10" t="str">
        <f>VLOOKUP(Table3[[#This Row],[Product ID]],[1]Products!$A:$G,2,0)</f>
        <v>Product 7</v>
      </c>
      <c r="H1300" s="22">
        <v>3</v>
      </c>
      <c r="I1300" s="9">
        <f>VLOOKUP('Consolidtaed Data'!$B6309,[1]Products!$A:$G,4,0)</f>
        <v>1500</v>
      </c>
      <c r="J1300" s="9">
        <f>VLOOKUP('Consolidtaed Data'!$B6309,[1]Products!$A:$G,3,0)</f>
        <v>900</v>
      </c>
      <c r="K1300" s="9">
        <f>'Consolidtaed Data'!$J6309*'Consolidtaed Data'!$H6309</f>
        <v>244</v>
      </c>
      <c r="L1300" s="9">
        <f>'Consolidtaed Data'!$I6309*'Consolidtaed Data'!$H6309</f>
        <v>380</v>
      </c>
      <c r="M1300" s="9">
        <f>'Consolidtaed Data'!$L6309-'Consolidtaed Data'!$K6309</f>
        <v>192</v>
      </c>
      <c r="N1300" s="9" t="str">
        <f>VLOOKUP('Consolidtaed Data'!$C6309,[1]Locations!$A:$O,2,0)</f>
        <v>Torrance</v>
      </c>
      <c r="O1300" s="9" t="str">
        <f>VLOOKUP('Consolidtaed Data'!$D6309,'[1]Sales People'!$A:$B,2,0)</f>
        <v>Sean Miller</v>
      </c>
      <c r="P1300" s="9" t="str">
        <f>VLOOKUP('Consolidtaed Data'!$E6309,[1]Customers!$A:$B,2,0)</f>
        <v>Charles Hughes</v>
      </c>
      <c r="Q1300" s="11">
        <f>WEEKDAY('Consolidtaed Data'!$F6309)</f>
        <v>6</v>
      </c>
      <c r="R1300" s="9">
        <f>MONTH('Consolidtaed Data'!$F6309)</f>
        <v>4</v>
      </c>
      <c r="S1300" s="9" t="str">
        <f>TEXT(Table3[[#This Row],[Purchase Date]],"MMMM")</f>
        <v>April</v>
      </c>
      <c r="T1300" s="9">
        <f>YEAR('Consolidtaed Data'!$F6309)</f>
        <v>2021</v>
      </c>
    </row>
    <row r="1301" spans="1:20" x14ac:dyDescent="0.3">
      <c r="A1301" s="9" t="s">
        <v>2250</v>
      </c>
      <c r="B1301" s="9" t="s">
        <v>610</v>
      </c>
      <c r="C1301" s="9" t="s">
        <v>635</v>
      </c>
      <c r="D1301" s="9" t="s">
        <v>43</v>
      </c>
      <c r="E1301" s="9" t="s">
        <v>1673</v>
      </c>
      <c r="F1301" s="10">
        <v>43926</v>
      </c>
      <c r="G1301" s="10" t="str">
        <f>VLOOKUP(Table3[[#This Row],[Product ID]],[1]Products!$A:$G,2,0)</f>
        <v>Product 12</v>
      </c>
      <c r="H1301" s="22">
        <v>2</v>
      </c>
      <c r="I1301" s="9">
        <f>VLOOKUP('Consolidtaed Data'!$B6353,[1]Products!$A:$G,4,0)</f>
        <v>1671</v>
      </c>
      <c r="J1301" s="9">
        <f>VLOOKUP('Consolidtaed Data'!$B6353,[1]Products!$A:$G,3,0)</f>
        <v>1220</v>
      </c>
      <c r="K1301" s="9">
        <f>'Consolidtaed Data'!$J6353*'Consolidtaed Data'!$H6353</f>
        <v>778</v>
      </c>
      <c r="L1301" s="9">
        <f>'Consolidtaed Data'!$I6353*'Consolidtaed Data'!$H6353</f>
        <v>1274</v>
      </c>
      <c r="M1301" s="9">
        <f>'Consolidtaed Data'!$L6353-'Consolidtaed Data'!$K6353</f>
        <v>161</v>
      </c>
      <c r="N1301" s="9" t="str">
        <f>VLOOKUP('Consolidtaed Data'!$C6353,[1]Locations!$A:$O,2,0)</f>
        <v>Modesto</v>
      </c>
      <c r="O1301" s="9" t="str">
        <f>VLOOKUP('Consolidtaed Data'!$D6353,'[1]Sales People'!$A:$B,2,0)</f>
        <v>Ryan Welch</v>
      </c>
      <c r="P1301" s="9" t="str">
        <f>VLOOKUP('Consolidtaed Data'!$E6353,[1]Customers!$A:$B,2,0)</f>
        <v>Steven Young</v>
      </c>
      <c r="Q1301" s="11">
        <f>WEEKDAY('Consolidtaed Data'!$F6353)</f>
        <v>3</v>
      </c>
      <c r="R1301" s="9">
        <f>MONTH('Consolidtaed Data'!$F6353)</f>
        <v>4</v>
      </c>
      <c r="S1301" s="9" t="str">
        <f>TEXT(Table3[[#This Row],[Purchase Date]],"MMMM")</f>
        <v>April</v>
      </c>
      <c r="T1301" s="9">
        <f>YEAR('Consolidtaed Data'!$F6353)</f>
        <v>2021</v>
      </c>
    </row>
    <row r="1302" spans="1:20" x14ac:dyDescent="0.3">
      <c r="A1302" s="9" t="s">
        <v>2251</v>
      </c>
      <c r="B1302" s="9" t="s">
        <v>415</v>
      </c>
      <c r="C1302" s="9" t="s">
        <v>228</v>
      </c>
      <c r="D1302" s="9" t="s">
        <v>95</v>
      </c>
      <c r="E1302" s="9" t="s">
        <v>671</v>
      </c>
      <c r="F1302" s="10">
        <v>43926</v>
      </c>
      <c r="G1302" s="10" t="str">
        <f>VLOOKUP(Table3[[#This Row],[Product ID]],[1]Products!$A:$G,2,0)</f>
        <v>Product 18</v>
      </c>
      <c r="H1302" s="22">
        <v>1</v>
      </c>
      <c r="I1302" s="9">
        <f>VLOOKUP('Consolidtaed Data'!$B6407,[1]Products!$A:$G,4,0)</f>
        <v>203</v>
      </c>
      <c r="J1302" s="9">
        <f>VLOOKUP('Consolidtaed Data'!$B6407,[1]Products!$A:$G,3,0)</f>
        <v>154</v>
      </c>
      <c r="K1302" s="9">
        <f>'Consolidtaed Data'!$J6407*'Consolidtaed Data'!$H6407</f>
        <v>3324</v>
      </c>
      <c r="L1302" s="9">
        <f>'Consolidtaed Data'!$I6407*'Consolidtaed Data'!$H6407</f>
        <v>4053</v>
      </c>
      <c r="M1302" s="9">
        <f>'Consolidtaed Data'!$L6407-'Consolidtaed Data'!$K6407</f>
        <v>406</v>
      </c>
      <c r="N1302" s="9" t="str">
        <f>VLOOKUP('Consolidtaed Data'!$C6407,[1]Locations!$A:$O,2,0)</f>
        <v>Thousand Oaks</v>
      </c>
      <c r="O1302" s="9" t="str">
        <f>VLOOKUP('Consolidtaed Data'!$D6407,'[1]Sales People'!$A:$B,2,0)</f>
        <v>Carl Elliott</v>
      </c>
      <c r="P1302" s="9" t="str">
        <f>VLOOKUP('Consolidtaed Data'!$E6407,[1]Customers!$A:$B,2,0)</f>
        <v>Patrick Morales</v>
      </c>
      <c r="Q1302" s="11">
        <f>WEEKDAY('Consolidtaed Data'!$F6407)</f>
        <v>7</v>
      </c>
      <c r="R1302" s="9">
        <f>MONTH('Consolidtaed Data'!$F6407)</f>
        <v>5</v>
      </c>
      <c r="S1302" s="9" t="str">
        <f>TEXT(Table3[[#This Row],[Purchase Date]],"MMMM")</f>
        <v>April</v>
      </c>
      <c r="T1302" s="9">
        <f>YEAR('Consolidtaed Data'!$F6407)</f>
        <v>2021</v>
      </c>
    </row>
    <row r="1303" spans="1:20" x14ac:dyDescent="0.3">
      <c r="A1303" s="9" t="s">
        <v>2252</v>
      </c>
      <c r="B1303" s="9" t="s">
        <v>107</v>
      </c>
      <c r="C1303" s="9" t="s">
        <v>420</v>
      </c>
      <c r="D1303" s="9" t="s">
        <v>281</v>
      </c>
      <c r="E1303" s="9" t="s">
        <v>337</v>
      </c>
      <c r="F1303" s="10">
        <v>43926</v>
      </c>
      <c r="G1303" s="10" t="str">
        <f>VLOOKUP(Table3[[#This Row],[Product ID]],[1]Products!$A:$G,2,0)</f>
        <v>Product 52</v>
      </c>
      <c r="H1303" s="22">
        <v>2</v>
      </c>
      <c r="I1303" s="9">
        <f>VLOOKUP('Consolidtaed Data'!$B8248,[1]Products!$A:$G,4,0)</f>
        <v>771</v>
      </c>
      <c r="J1303" s="9">
        <f>VLOOKUP('Consolidtaed Data'!$B8248,[1]Products!$A:$G,3,0)</f>
        <v>648</v>
      </c>
      <c r="K1303" s="9">
        <f>'Consolidtaed Data'!$J8248*'Consolidtaed Data'!$H8248</f>
        <v>5331</v>
      </c>
      <c r="L1303" s="9">
        <f>'Consolidtaed Data'!$I8248*'Consolidtaed Data'!$H8248</f>
        <v>6423</v>
      </c>
      <c r="M1303" s="9">
        <f>'Consolidtaed Data'!$L8248-'Consolidtaed Data'!$K8248</f>
        <v>799</v>
      </c>
      <c r="N1303" s="9" t="str">
        <f>VLOOKUP('Consolidtaed Data'!$C8248,[1]Locations!$A:$O,2,0)</f>
        <v>Santa Ana</v>
      </c>
      <c r="O1303" s="9" t="str">
        <f>VLOOKUP('Consolidtaed Data'!$D8248,'[1]Sales People'!$A:$B,2,0)</f>
        <v>Fred Robertson</v>
      </c>
      <c r="P1303" s="9" t="str">
        <f>VLOOKUP('Consolidtaed Data'!$E8248,[1]Customers!$A:$B,2,0)</f>
        <v>Albert Robinson</v>
      </c>
      <c r="Q1303" s="11">
        <f>WEEKDAY('Consolidtaed Data'!$F8248)</f>
        <v>1</v>
      </c>
      <c r="R1303" s="9">
        <f>MONTH('Consolidtaed Data'!$F8248)</f>
        <v>9</v>
      </c>
      <c r="S1303" s="9" t="str">
        <f>TEXT(Table3[[#This Row],[Purchase Date]],"MMMM")</f>
        <v>April</v>
      </c>
      <c r="T1303" s="9">
        <f>YEAR('Consolidtaed Data'!$F8248)</f>
        <v>2021</v>
      </c>
    </row>
    <row r="1304" spans="1:20" x14ac:dyDescent="0.3">
      <c r="A1304" s="9" t="s">
        <v>2254</v>
      </c>
      <c r="B1304" s="9" t="s">
        <v>415</v>
      </c>
      <c r="C1304" s="9" t="s">
        <v>462</v>
      </c>
      <c r="D1304" s="9" t="s">
        <v>80</v>
      </c>
      <c r="E1304" s="9" t="s">
        <v>69</v>
      </c>
      <c r="F1304" s="10">
        <v>43926</v>
      </c>
      <c r="G1304" s="10" t="str">
        <f>VLOOKUP(Table3[[#This Row],[Product ID]],[1]Products!$A:$G,2,0)</f>
        <v>Product 18</v>
      </c>
      <c r="H1304" s="22">
        <v>2</v>
      </c>
      <c r="I1304" s="9">
        <f>VLOOKUP('Consolidtaed Data'!$B8286,[1]Products!$A:$G,4,0)</f>
        <v>2241</v>
      </c>
      <c r="J1304" s="9">
        <f>VLOOKUP('Consolidtaed Data'!$B8286,[1]Products!$A:$G,3,0)</f>
        <v>1367</v>
      </c>
      <c r="K1304" s="9">
        <f>'Consolidtaed Data'!$J8286*'Consolidtaed Data'!$H8286</f>
        <v>2016</v>
      </c>
      <c r="L1304" s="9">
        <f>'Consolidtaed Data'!$I8286*'Consolidtaed Data'!$H8286</f>
        <v>3804</v>
      </c>
      <c r="M1304" s="9">
        <f>'Consolidtaed Data'!$L8286-'Consolidtaed Data'!$K8286</f>
        <v>192</v>
      </c>
      <c r="N1304" s="9" t="str">
        <f>VLOOKUP('Consolidtaed Data'!$C8286,[1]Locations!$A:$O,2,0)</f>
        <v>Visalia</v>
      </c>
      <c r="O1304" s="9" t="str">
        <f>VLOOKUP('Consolidtaed Data'!$D8286,'[1]Sales People'!$A:$B,2,0)</f>
        <v>Scott Mason</v>
      </c>
      <c r="P1304" s="9" t="str">
        <f>VLOOKUP('Consolidtaed Data'!$E8286,[1]Customers!$A:$B,2,0)</f>
        <v>Joshua Jones</v>
      </c>
      <c r="Q1304" s="11">
        <f>WEEKDAY('Consolidtaed Data'!$F8286)</f>
        <v>5</v>
      </c>
      <c r="R1304" s="9">
        <f>MONTH('Consolidtaed Data'!$F8286)</f>
        <v>9</v>
      </c>
      <c r="S1304" s="9" t="str">
        <f>TEXT(Table3[[#This Row],[Purchase Date]],"MMMM")</f>
        <v>April</v>
      </c>
      <c r="T1304" s="9">
        <f>YEAR('Consolidtaed Data'!$F8286)</f>
        <v>2021</v>
      </c>
    </row>
    <row r="1305" spans="1:20" x14ac:dyDescent="0.3">
      <c r="A1305" s="9" t="s">
        <v>2255</v>
      </c>
      <c r="B1305" s="9" t="s">
        <v>266</v>
      </c>
      <c r="C1305" s="9" t="s">
        <v>394</v>
      </c>
      <c r="D1305" s="9" t="s">
        <v>105</v>
      </c>
      <c r="E1305" s="9" t="s">
        <v>606</v>
      </c>
      <c r="F1305" s="10">
        <v>43926</v>
      </c>
      <c r="G1305" s="10" t="str">
        <f>VLOOKUP(Table3[[#This Row],[Product ID]],[1]Products!$A:$G,2,0)</f>
        <v>Product 92</v>
      </c>
      <c r="H1305" s="22">
        <v>3</v>
      </c>
      <c r="I1305" s="9">
        <f>VLOOKUP('Consolidtaed Data'!$B8525,[1]Products!$A:$G,4,0)</f>
        <v>95</v>
      </c>
      <c r="J1305" s="9">
        <f>VLOOKUP('Consolidtaed Data'!$B8525,[1]Products!$A:$G,3,0)</f>
        <v>61</v>
      </c>
      <c r="K1305" s="9">
        <f>'Consolidtaed Data'!$J8525*'Consolidtaed Data'!$H8525</f>
        <v>778</v>
      </c>
      <c r="L1305" s="9">
        <f>'Consolidtaed Data'!$I8525*'Consolidtaed Data'!$H8525</f>
        <v>1274</v>
      </c>
      <c r="M1305" s="9">
        <f>'Consolidtaed Data'!$L8525-'Consolidtaed Data'!$K8525</f>
        <v>2832</v>
      </c>
      <c r="N1305" s="9" t="str">
        <f>VLOOKUP('Consolidtaed Data'!$C8525,[1]Locations!$A:$O,2,0)</f>
        <v>Long Beach</v>
      </c>
      <c r="O1305" s="9" t="str">
        <f>VLOOKUP('Consolidtaed Data'!$D8525,'[1]Sales People'!$A:$B,2,0)</f>
        <v>Ronald Reed</v>
      </c>
      <c r="P1305" s="9" t="str">
        <f>VLOOKUP('Consolidtaed Data'!$E8525,[1]Customers!$A:$B,2,0)</f>
        <v>Henry Harper</v>
      </c>
      <c r="Q1305" s="11">
        <f>WEEKDAY('Consolidtaed Data'!$F8525)</f>
        <v>1</v>
      </c>
      <c r="R1305" s="9">
        <f>MONTH('Consolidtaed Data'!$F8525)</f>
        <v>10</v>
      </c>
      <c r="S1305" s="9" t="str">
        <f>TEXT(Table3[[#This Row],[Purchase Date]],"MMMM")</f>
        <v>April</v>
      </c>
      <c r="T1305" s="9">
        <f>YEAR('Consolidtaed Data'!$F8525)</f>
        <v>2021</v>
      </c>
    </row>
    <row r="1306" spans="1:20" x14ac:dyDescent="0.3">
      <c r="A1306" s="9" t="s">
        <v>2256</v>
      </c>
      <c r="B1306" s="9" t="s">
        <v>33</v>
      </c>
      <c r="C1306" s="9" t="s">
        <v>253</v>
      </c>
      <c r="D1306" s="9" t="s">
        <v>197</v>
      </c>
      <c r="E1306" s="9" t="s">
        <v>1425</v>
      </c>
      <c r="F1306" s="10">
        <v>43926</v>
      </c>
      <c r="G1306" s="10" t="str">
        <f>VLOOKUP(Table3[[#This Row],[Product ID]],[1]Products!$A:$G,2,0)</f>
        <v>Product 29</v>
      </c>
      <c r="H1306" s="22">
        <v>3</v>
      </c>
      <c r="I1306" s="9">
        <f>VLOOKUP('Consolidtaed Data'!$B8926,[1]Products!$A:$G,4,0)</f>
        <v>1353</v>
      </c>
      <c r="J1306" s="9">
        <f>VLOOKUP('Consolidtaed Data'!$B8926,[1]Products!$A:$G,3,0)</f>
        <v>947</v>
      </c>
      <c r="K1306" s="9">
        <f>'Consolidtaed Data'!$J8926*'Consolidtaed Data'!$H8926</f>
        <v>786</v>
      </c>
      <c r="L1306" s="9">
        <f>'Consolidtaed Data'!$I8926*'Consolidtaed Data'!$H8926</f>
        <v>947</v>
      </c>
      <c r="M1306" s="9">
        <f>'Consolidtaed Data'!$L8926-'Consolidtaed Data'!$K8926</f>
        <v>46</v>
      </c>
      <c r="N1306" s="9" t="str">
        <f>VLOOKUP('Consolidtaed Data'!$C8926,[1]Locations!$A:$O,2,0)</f>
        <v>Stockton</v>
      </c>
      <c r="O1306" s="9" t="str">
        <f>VLOOKUP('Consolidtaed Data'!$D8926,'[1]Sales People'!$A:$B,2,0)</f>
        <v>Patrick Ruiz</v>
      </c>
      <c r="P1306" s="9" t="str">
        <f>VLOOKUP('Consolidtaed Data'!$E8926,[1]Customers!$A:$B,2,0)</f>
        <v>Kevin Wheeler</v>
      </c>
      <c r="Q1306" s="11">
        <f>WEEKDAY('Consolidtaed Data'!$F8926)</f>
        <v>1</v>
      </c>
      <c r="R1306" s="9">
        <f>MONTH('Consolidtaed Data'!$F8926)</f>
        <v>11</v>
      </c>
      <c r="S1306" s="9" t="str">
        <f>TEXT(Table3[[#This Row],[Purchase Date]],"MMMM")</f>
        <v>April</v>
      </c>
      <c r="T1306" s="9">
        <f>YEAR('Consolidtaed Data'!$F8926)</f>
        <v>2021</v>
      </c>
    </row>
    <row r="1307" spans="1:20" x14ac:dyDescent="0.3">
      <c r="A1307" s="9" t="s">
        <v>2257</v>
      </c>
      <c r="B1307" s="9" t="s">
        <v>219</v>
      </c>
      <c r="C1307" s="9" t="s">
        <v>439</v>
      </c>
      <c r="D1307" s="9" t="s">
        <v>235</v>
      </c>
      <c r="E1307" s="9" t="s">
        <v>2810</v>
      </c>
      <c r="F1307" s="10">
        <v>43926</v>
      </c>
      <c r="G1307" s="10" t="str">
        <f>VLOOKUP(Table3[[#This Row],[Product ID]],[1]Products!$A:$G,2,0)</f>
        <v>Product 35</v>
      </c>
      <c r="H1307" s="22">
        <v>1</v>
      </c>
      <c r="I1307" s="9">
        <f>VLOOKUP('Consolidtaed Data'!$B9193,[1]Products!$A:$G,4,0)</f>
        <v>530</v>
      </c>
      <c r="J1307" s="9">
        <f>VLOOKUP('Consolidtaed Data'!$B9193,[1]Products!$A:$G,3,0)</f>
        <v>435</v>
      </c>
      <c r="K1307" s="9">
        <f>'Consolidtaed Data'!$J9193*'Consolidtaed Data'!$H9193</f>
        <v>1200</v>
      </c>
      <c r="L1307" s="9">
        <f>'Consolidtaed Data'!$I9193*'Consolidtaed Data'!$H9193</f>
        <v>2182</v>
      </c>
      <c r="M1307" s="9">
        <f>'Consolidtaed Data'!$L9193-'Consolidtaed Data'!$K9193</f>
        <v>39</v>
      </c>
      <c r="N1307" s="9" t="str">
        <f>VLOOKUP('Consolidtaed Data'!$C9193,[1]Locations!$A:$O,2,0)</f>
        <v>Fremont</v>
      </c>
      <c r="O1307" s="9" t="str">
        <f>VLOOKUP('Consolidtaed Data'!$D9193,'[1]Sales People'!$A:$B,2,0)</f>
        <v>Patrick Ruiz</v>
      </c>
      <c r="P1307" s="9" t="str">
        <f>VLOOKUP('Consolidtaed Data'!$E9193,[1]Customers!$A:$B,2,0)</f>
        <v>Jonathan Hawkins</v>
      </c>
      <c r="Q1307" s="11">
        <f>WEEKDAY('Consolidtaed Data'!$F9193)</f>
        <v>7</v>
      </c>
      <c r="R1307" s="9">
        <f>MONTH('Consolidtaed Data'!$F9193)</f>
        <v>11</v>
      </c>
      <c r="S1307" s="9" t="str">
        <f>TEXT(Table3[[#This Row],[Purchase Date]],"MMMM")</f>
        <v>April</v>
      </c>
      <c r="T1307" s="9">
        <f>YEAR('Consolidtaed Data'!$F9193)</f>
        <v>2021</v>
      </c>
    </row>
    <row r="1308" spans="1:20" x14ac:dyDescent="0.3">
      <c r="A1308" s="9" t="s">
        <v>2258</v>
      </c>
      <c r="B1308" s="9" t="s">
        <v>213</v>
      </c>
      <c r="C1308" s="9" t="s">
        <v>394</v>
      </c>
      <c r="D1308" s="9" t="s">
        <v>272</v>
      </c>
      <c r="E1308" s="9" t="s">
        <v>2201</v>
      </c>
      <c r="F1308" s="10">
        <v>43926</v>
      </c>
      <c r="G1308" s="10" t="str">
        <f>VLOOKUP(Table3[[#This Row],[Product ID]],[1]Products!$A:$G,2,0)</f>
        <v>Product 68</v>
      </c>
      <c r="H1308" s="22">
        <v>1</v>
      </c>
      <c r="I1308" s="9">
        <f>VLOOKUP('Consolidtaed Data'!$B9488,[1]Products!$A:$G,4,0)</f>
        <v>315</v>
      </c>
      <c r="J1308" s="9">
        <f>VLOOKUP('Consolidtaed Data'!$B9488,[1]Products!$A:$G,3,0)</f>
        <v>208</v>
      </c>
      <c r="K1308" s="9">
        <f>'Consolidtaed Data'!$J9488*'Consolidtaed Data'!$H9488</f>
        <v>1234</v>
      </c>
      <c r="L1308" s="9">
        <f>'Consolidtaed Data'!$I9488*'Consolidtaed Data'!$H9488</f>
        <v>1582</v>
      </c>
      <c r="M1308" s="9">
        <f>'Consolidtaed Data'!$L9488-'Consolidtaed Data'!$K9488</f>
        <v>874</v>
      </c>
      <c r="N1308" s="9" t="str">
        <f>VLOOKUP('Consolidtaed Data'!$C9488,[1]Locations!$A:$O,2,0)</f>
        <v>Rancho Cucamonga</v>
      </c>
      <c r="O1308" s="9" t="str">
        <f>VLOOKUP('Consolidtaed Data'!$D9488,'[1]Sales People'!$A:$B,2,0)</f>
        <v>Scott Clark</v>
      </c>
      <c r="P1308" s="9" t="str">
        <f>VLOOKUP('Consolidtaed Data'!$E9488,[1]Customers!$A:$B,2,0)</f>
        <v>Nicholas Hernandez</v>
      </c>
      <c r="Q1308" s="11">
        <f>WEEKDAY('Consolidtaed Data'!$F9488)</f>
        <v>7</v>
      </c>
      <c r="R1308" s="9">
        <f>MONTH('Consolidtaed Data'!$F9488)</f>
        <v>12</v>
      </c>
      <c r="S1308" s="9" t="str">
        <f>TEXT(Table3[[#This Row],[Purchase Date]],"MMMM")</f>
        <v>April</v>
      </c>
      <c r="T1308" s="9">
        <f>YEAR('Consolidtaed Data'!$F9488)</f>
        <v>2021</v>
      </c>
    </row>
    <row r="1309" spans="1:20" x14ac:dyDescent="0.3">
      <c r="A1309" s="9" t="s">
        <v>2259</v>
      </c>
      <c r="B1309" s="9" t="s">
        <v>38</v>
      </c>
      <c r="C1309" s="9" t="s">
        <v>458</v>
      </c>
      <c r="D1309" s="9" t="s">
        <v>329</v>
      </c>
      <c r="E1309" s="9" t="s">
        <v>1719</v>
      </c>
      <c r="F1309" s="10">
        <v>43926</v>
      </c>
      <c r="G1309" s="10" t="str">
        <f>VLOOKUP(Table3[[#This Row],[Product ID]],[1]Products!$A:$G,2,0)</f>
        <v>Product 25</v>
      </c>
      <c r="H1309" s="22">
        <v>3</v>
      </c>
      <c r="I1309" s="9">
        <f>VLOOKUP('Consolidtaed Data'!$B9549,[1]Products!$A:$G,4,0)</f>
        <v>556</v>
      </c>
      <c r="J1309" s="9">
        <f>VLOOKUP('Consolidtaed Data'!$B9549,[1]Products!$A:$G,3,0)</f>
        <v>395</v>
      </c>
      <c r="K1309" s="9">
        <f>'Consolidtaed Data'!$J9549*'Consolidtaed Data'!$H9549</f>
        <v>1067</v>
      </c>
      <c r="L1309" s="9">
        <f>'Consolidtaed Data'!$I9549*'Consolidtaed Data'!$H9549</f>
        <v>1809</v>
      </c>
      <c r="M1309" s="9">
        <f>'Consolidtaed Data'!$L9549-'Consolidtaed Data'!$K9549</f>
        <v>799</v>
      </c>
      <c r="N1309" s="9" t="str">
        <f>VLOOKUP('Consolidtaed Data'!$C9549,[1]Locations!$A:$O,2,0)</f>
        <v>Carlsbad</v>
      </c>
      <c r="O1309" s="9" t="str">
        <f>VLOOKUP('Consolidtaed Data'!$D9549,'[1]Sales People'!$A:$B,2,0)</f>
        <v>Joshua Taylor</v>
      </c>
      <c r="P1309" s="9" t="str">
        <f>VLOOKUP('Consolidtaed Data'!$E9549,[1]Customers!$A:$B,2,0)</f>
        <v>Louis Austin</v>
      </c>
      <c r="Q1309" s="11">
        <f>WEEKDAY('Consolidtaed Data'!$F9549)</f>
        <v>5</v>
      </c>
      <c r="R1309" s="9">
        <f>MONTH('Consolidtaed Data'!$F9549)</f>
        <v>12</v>
      </c>
      <c r="S1309" s="9" t="str">
        <f>TEXT(Table3[[#This Row],[Purchase Date]],"MMMM")</f>
        <v>April</v>
      </c>
      <c r="T1309" s="9">
        <f>YEAR('Consolidtaed Data'!$F9549)</f>
        <v>2021</v>
      </c>
    </row>
    <row r="1310" spans="1:20" x14ac:dyDescent="0.3">
      <c r="A1310" s="9" t="s">
        <v>2261</v>
      </c>
      <c r="B1310" s="9" t="s">
        <v>182</v>
      </c>
      <c r="C1310" s="9" t="s">
        <v>63</v>
      </c>
      <c r="D1310" s="9" t="s">
        <v>402</v>
      </c>
      <c r="E1310" s="9" t="s">
        <v>1886</v>
      </c>
      <c r="F1310" s="10">
        <v>43926</v>
      </c>
      <c r="G1310" s="10" t="str">
        <f>VLOOKUP(Table3[[#This Row],[Product ID]],[1]Products!$A:$G,2,0)</f>
        <v>Product 9</v>
      </c>
      <c r="H1310" s="22">
        <v>3</v>
      </c>
      <c r="I1310" s="9">
        <f>VLOOKUP('Consolidtaed Data'!$B9592,[1]Products!$A:$G,4,0)</f>
        <v>817</v>
      </c>
      <c r="J1310" s="9">
        <f>VLOOKUP('Consolidtaed Data'!$B9592,[1]Products!$A:$G,3,0)</f>
        <v>409</v>
      </c>
      <c r="K1310" s="9">
        <f>'Consolidtaed Data'!$J9592*'Consolidtaed Data'!$H9592</f>
        <v>1044</v>
      </c>
      <c r="L1310" s="9">
        <f>'Consolidtaed Data'!$I9592*'Consolidtaed Data'!$H9592</f>
        <v>1899</v>
      </c>
      <c r="M1310" s="9">
        <f>'Consolidtaed Data'!$L9592-'Consolidtaed Data'!$K9592</f>
        <v>2685</v>
      </c>
      <c r="N1310" s="9" t="str">
        <f>VLOOKUP('Consolidtaed Data'!$C9592,[1]Locations!$A:$O,2,0)</f>
        <v>Vallejo</v>
      </c>
      <c r="O1310" s="9" t="str">
        <f>VLOOKUP('Consolidtaed Data'!$D9592,'[1]Sales People'!$A:$B,2,0)</f>
        <v>Kevin Butler</v>
      </c>
      <c r="P1310" s="9" t="str">
        <f>VLOOKUP('Consolidtaed Data'!$E9592,[1]Customers!$A:$B,2,0)</f>
        <v>Lawrence Rogers</v>
      </c>
      <c r="Q1310" s="11">
        <f>WEEKDAY('Consolidtaed Data'!$F9592)</f>
        <v>7</v>
      </c>
      <c r="R1310" s="9">
        <f>MONTH('Consolidtaed Data'!$F9592)</f>
        <v>12</v>
      </c>
      <c r="S1310" s="9" t="str">
        <f>TEXT(Table3[[#This Row],[Purchase Date]],"MMMM")</f>
        <v>April</v>
      </c>
      <c r="T1310" s="9">
        <f>YEAR('Consolidtaed Data'!$F9592)</f>
        <v>2021</v>
      </c>
    </row>
    <row r="1311" spans="1:20" x14ac:dyDescent="0.3">
      <c r="A1311" s="9" t="s">
        <v>2262</v>
      </c>
      <c r="B1311" s="9" t="s">
        <v>234</v>
      </c>
      <c r="C1311" s="9" t="s">
        <v>140</v>
      </c>
      <c r="D1311" s="9" t="s">
        <v>131</v>
      </c>
      <c r="E1311" s="9" t="s">
        <v>307</v>
      </c>
      <c r="F1311" s="10">
        <v>43927</v>
      </c>
      <c r="G1311" s="10" t="str">
        <f>VLOOKUP(Table3[[#This Row],[Product ID]],[1]Products!$A:$G,2,0)</f>
        <v>Product 54</v>
      </c>
      <c r="H1311" s="22">
        <v>1</v>
      </c>
      <c r="I1311" s="9">
        <f>VLOOKUP('Consolidtaed Data'!$B5077,[1]Products!$A:$G,4,0)</f>
        <v>1708</v>
      </c>
      <c r="J1311" s="9">
        <f>VLOOKUP('Consolidtaed Data'!$B5077,[1]Products!$A:$G,3,0)</f>
        <v>871</v>
      </c>
      <c r="K1311" s="9">
        <f>'Consolidtaed Data'!$J5077*'Consolidtaed Data'!$H5077</f>
        <v>1518</v>
      </c>
      <c r="L1311" s="9">
        <f>'Consolidtaed Data'!$I5077*'Consolidtaed Data'!$H5077</f>
        <v>2410</v>
      </c>
      <c r="M1311" s="9">
        <f>'Consolidtaed Data'!$L5077-'Consolidtaed Data'!$K5077</f>
        <v>290</v>
      </c>
      <c r="N1311" s="9" t="str">
        <f>VLOOKUP('Consolidtaed Data'!$C5077,[1]Locations!$A:$O,2,0)</f>
        <v>West Covina</v>
      </c>
      <c r="O1311" s="9" t="str">
        <f>VLOOKUP('Consolidtaed Data'!$D5077,'[1]Sales People'!$A:$B,2,0)</f>
        <v>John Reyes</v>
      </c>
      <c r="P1311" s="9" t="str">
        <f>VLOOKUP('Consolidtaed Data'!$E5077,[1]Customers!$A:$B,2,0)</f>
        <v>Edward Gonzalez</v>
      </c>
      <c r="Q1311" s="11">
        <f>WEEKDAY('Consolidtaed Data'!$F5077)</f>
        <v>5</v>
      </c>
      <c r="R1311" s="9">
        <f>MONTH('Consolidtaed Data'!$F5077)</f>
        <v>1</v>
      </c>
      <c r="S1311" s="9" t="str">
        <f>TEXT(Table3[[#This Row],[Purchase Date]],"MMMM")</f>
        <v>April</v>
      </c>
      <c r="T1311" s="9">
        <f>YEAR('Consolidtaed Data'!$F5077)</f>
        <v>2021</v>
      </c>
    </row>
    <row r="1312" spans="1:20" x14ac:dyDescent="0.3">
      <c r="A1312" s="9" t="s">
        <v>2263</v>
      </c>
      <c r="B1312" s="9" t="s">
        <v>712</v>
      </c>
      <c r="C1312" s="9" t="s">
        <v>67</v>
      </c>
      <c r="D1312" s="9" t="s">
        <v>31</v>
      </c>
      <c r="E1312" s="9" t="s">
        <v>2164</v>
      </c>
      <c r="F1312" s="10">
        <v>43927</v>
      </c>
      <c r="G1312" s="10" t="str">
        <f>VLOOKUP(Table3[[#This Row],[Product ID]],[1]Products!$A:$G,2,0)</f>
        <v>Product 32</v>
      </c>
      <c r="H1312" s="22">
        <v>3</v>
      </c>
      <c r="I1312" s="9">
        <f>VLOOKUP('Consolidtaed Data'!$B5121,[1]Products!$A:$G,4,0)</f>
        <v>1178</v>
      </c>
      <c r="J1312" s="9">
        <f>VLOOKUP('Consolidtaed Data'!$B5121,[1]Products!$A:$G,3,0)</f>
        <v>683</v>
      </c>
      <c r="K1312" s="9">
        <f>'Consolidtaed Data'!$J5121*'Consolidtaed Data'!$H5121</f>
        <v>387</v>
      </c>
      <c r="L1312" s="9">
        <f>'Consolidtaed Data'!$I5121*'Consolidtaed Data'!$H5121</f>
        <v>667</v>
      </c>
      <c r="M1312" s="9">
        <f>'Consolidtaed Data'!$L5121-'Consolidtaed Data'!$K5121</f>
        <v>374</v>
      </c>
      <c r="N1312" s="9" t="str">
        <f>VLOOKUP('Consolidtaed Data'!$C5121,[1]Locations!$A:$O,2,0)</f>
        <v>San Bernardino</v>
      </c>
      <c r="O1312" s="9" t="str">
        <f>VLOOKUP('Consolidtaed Data'!$D5121,'[1]Sales People'!$A:$B,2,0)</f>
        <v>Larry Castillo</v>
      </c>
      <c r="P1312" s="9" t="str">
        <f>VLOOKUP('Consolidtaed Data'!$E5121,[1]Customers!$A:$B,2,0)</f>
        <v>Jeremy Peterson</v>
      </c>
      <c r="Q1312" s="11">
        <f>WEEKDAY('Consolidtaed Data'!$F5121)</f>
        <v>2</v>
      </c>
      <c r="R1312" s="9">
        <f>MONTH('Consolidtaed Data'!$F5121)</f>
        <v>1</v>
      </c>
      <c r="S1312" s="9" t="str">
        <f>TEXT(Table3[[#This Row],[Purchase Date]],"MMMM")</f>
        <v>April</v>
      </c>
      <c r="T1312" s="9">
        <f>YEAR('Consolidtaed Data'!$F5121)</f>
        <v>2021</v>
      </c>
    </row>
    <row r="1313" spans="1:20" x14ac:dyDescent="0.3">
      <c r="A1313" s="9" t="s">
        <v>2264</v>
      </c>
      <c r="B1313" s="9" t="s">
        <v>397</v>
      </c>
      <c r="C1313" s="9" t="s">
        <v>201</v>
      </c>
      <c r="D1313" s="9" t="s">
        <v>31</v>
      </c>
      <c r="E1313" s="9" t="s">
        <v>1213</v>
      </c>
      <c r="F1313" s="10">
        <v>43927</v>
      </c>
      <c r="G1313" s="10" t="str">
        <f>VLOOKUP(Table3[[#This Row],[Product ID]],[1]Products!$A:$G,2,0)</f>
        <v>Product 20</v>
      </c>
      <c r="H1313" s="22">
        <v>1</v>
      </c>
      <c r="I1313" s="9">
        <f>VLOOKUP('Consolidtaed Data'!$B5396,[1]Products!$A:$G,4,0)</f>
        <v>502</v>
      </c>
      <c r="J1313" s="9">
        <f>VLOOKUP('Consolidtaed Data'!$B5396,[1]Products!$A:$G,3,0)</f>
        <v>296</v>
      </c>
      <c r="K1313" s="9">
        <f>'Consolidtaed Data'!$J5396*'Consolidtaed Data'!$H5396</f>
        <v>2400</v>
      </c>
      <c r="L1313" s="9">
        <f>'Consolidtaed Data'!$I5396*'Consolidtaed Data'!$H5396</f>
        <v>4364</v>
      </c>
      <c r="M1313" s="9">
        <f>'Consolidtaed Data'!$L5396-'Consolidtaed Data'!$K5396</f>
        <v>96</v>
      </c>
      <c r="N1313" s="9" t="str">
        <f>VLOOKUP('Consolidtaed Data'!$C5396,[1]Locations!$A:$O,2,0)</f>
        <v>Daly City</v>
      </c>
      <c r="O1313" s="9" t="str">
        <f>VLOOKUP('Consolidtaed Data'!$D5396,'[1]Sales People'!$A:$B,2,0)</f>
        <v>Jeremy Mendoza</v>
      </c>
      <c r="P1313" s="9" t="str">
        <f>VLOOKUP('Consolidtaed Data'!$E5396,[1]Customers!$A:$B,2,0)</f>
        <v>Jimmy Morrison</v>
      </c>
      <c r="Q1313" s="11">
        <f>WEEKDAY('Consolidtaed Data'!$F5396)</f>
        <v>4</v>
      </c>
      <c r="R1313" s="9">
        <f>MONTH('Consolidtaed Data'!$F5396)</f>
        <v>2</v>
      </c>
      <c r="S1313" s="9" t="str">
        <f>TEXT(Table3[[#This Row],[Purchase Date]],"MMMM")</f>
        <v>April</v>
      </c>
      <c r="T1313" s="9">
        <f>YEAR('Consolidtaed Data'!$F5396)</f>
        <v>2021</v>
      </c>
    </row>
    <row r="1314" spans="1:20" x14ac:dyDescent="0.3">
      <c r="A1314" s="9" t="s">
        <v>2265</v>
      </c>
      <c r="B1314" s="9" t="s">
        <v>580</v>
      </c>
      <c r="C1314" s="9" t="s">
        <v>439</v>
      </c>
      <c r="D1314" s="9" t="s">
        <v>113</v>
      </c>
      <c r="E1314" s="9" t="s">
        <v>1348</v>
      </c>
      <c r="F1314" s="10">
        <v>43927</v>
      </c>
      <c r="G1314" s="10" t="str">
        <f>VLOOKUP(Table3[[#This Row],[Product ID]],[1]Products!$A:$G,2,0)</f>
        <v>Product 1</v>
      </c>
      <c r="H1314" s="22">
        <v>1</v>
      </c>
      <c r="I1314" s="9">
        <f>VLOOKUP('Consolidtaed Data'!$B5448,[1]Products!$A:$G,4,0)</f>
        <v>95</v>
      </c>
      <c r="J1314" s="9">
        <f>VLOOKUP('Consolidtaed Data'!$B5448,[1]Products!$A:$G,3,0)</f>
        <v>61</v>
      </c>
      <c r="K1314" s="9">
        <f>'Consolidtaed Data'!$J5448*'Consolidtaed Data'!$H5448</f>
        <v>956</v>
      </c>
      <c r="L1314" s="9">
        <f>'Consolidtaed Data'!$I5448*'Consolidtaed Data'!$H5448</f>
        <v>1772</v>
      </c>
      <c r="M1314" s="9">
        <f>'Consolidtaed Data'!$L5448-'Consolidtaed Data'!$K5448</f>
        <v>280</v>
      </c>
      <c r="N1314" s="9" t="str">
        <f>VLOOKUP('Consolidtaed Data'!$C5448,[1]Locations!$A:$O,2,0)</f>
        <v>Richmond</v>
      </c>
      <c r="O1314" s="9" t="str">
        <f>VLOOKUP('Consolidtaed Data'!$D5448,'[1]Sales People'!$A:$B,2,0)</f>
        <v>Gary Rodriguez</v>
      </c>
      <c r="P1314" s="9" t="str">
        <f>VLOOKUP('Consolidtaed Data'!$E5448,[1]Customers!$A:$B,2,0)</f>
        <v>Antonio Diaz</v>
      </c>
      <c r="Q1314" s="11">
        <f>WEEKDAY('Consolidtaed Data'!$F5448)</f>
        <v>1</v>
      </c>
      <c r="R1314" s="9">
        <f>MONTH('Consolidtaed Data'!$F5448)</f>
        <v>2</v>
      </c>
      <c r="S1314" s="9" t="str">
        <f>TEXT(Table3[[#This Row],[Purchase Date]],"MMMM")</f>
        <v>April</v>
      </c>
      <c r="T1314" s="9">
        <f>YEAR('Consolidtaed Data'!$F5448)</f>
        <v>2021</v>
      </c>
    </row>
    <row r="1315" spans="1:20" x14ac:dyDescent="0.3">
      <c r="A1315" s="9" t="s">
        <v>2266</v>
      </c>
      <c r="B1315" s="9" t="s">
        <v>20</v>
      </c>
      <c r="C1315" s="9" t="s">
        <v>302</v>
      </c>
      <c r="D1315" s="9" t="s">
        <v>91</v>
      </c>
      <c r="E1315" s="9" t="s">
        <v>958</v>
      </c>
      <c r="F1315" s="10">
        <v>43927</v>
      </c>
      <c r="G1315" s="10" t="str">
        <f>VLOOKUP(Table3[[#This Row],[Product ID]],[1]Products!$A:$G,2,0)</f>
        <v>Product 98</v>
      </c>
      <c r="H1315" s="22">
        <v>3</v>
      </c>
      <c r="I1315" s="9">
        <f>VLOOKUP('Consolidtaed Data'!$B6200,[1]Products!$A:$G,4,0)</f>
        <v>1566</v>
      </c>
      <c r="J1315" s="9">
        <f>VLOOKUP('Consolidtaed Data'!$B6200,[1]Products!$A:$G,3,0)</f>
        <v>1190</v>
      </c>
      <c r="K1315" s="9">
        <f>'Consolidtaed Data'!$J6200*'Consolidtaed Data'!$H6200</f>
        <v>3669</v>
      </c>
      <c r="L1315" s="9">
        <f>'Consolidtaed Data'!$I6200*'Consolidtaed Data'!$H6200</f>
        <v>6015</v>
      </c>
      <c r="M1315" s="9">
        <f>'Consolidtaed Data'!$L6200-'Consolidtaed Data'!$K6200</f>
        <v>322</v>
      </c>
      <c r="N1315" s="9" t="str">
        <f>VLOOKUP('Consolidtaed Data'!$C6200,[1]Locations!$A:$O,2,0)</f>
        <v>Los Angeles</v>
      </c>
      <c r="O1315" s="9" t="str">
        <f>VLOOKUP('Consolidtaed Data'!$D6200,'[1]Sales People'!$A:$B,2,0)</f>
        <v>Sean Miller</v>
      </c>
      <c r="P1315" s="9" t="str">
        <f>VLOOKUP('Consolidtaed Data'!$E6200,[1]Customers!$A:$B,2,0)</f>
        <v>Roy West</v>
      </c>
      <c r="Q1315" s="11">
        <f>WEEKDAY('Consolidtaed Data'!$F6200)</f>
        <v>7</v>
      </c>
      <c r="R1315" s="9">
        <f>MONTH('Consolidtaed Data'!$F6200)</f>
        <v>4</v>
      </c>
      <c r="S1315" s="9" t="str">
        <f>TEXT(Table3[[#This Row],[Purchase Date]],"MMMM")</f>
        <v>April</v>
      </c>
      <c r="T1315" s="9">
        <f>YEAR('Consolidtaed Data'!$F6200)</f>
        <v>2021</v>
      </c>
    </row>
    <row r="1316" spans="1:20" x14ac:dyDescent="0.3">
      <c r="A1316" s="9" t="s">
        <v>2267</v>
      </c>
      <c r="B1316" s="9" t="s">
        <v>294</v>
      </c>
      <c r="C1316" s="9" t="s">
        <v>201</v>
      </c>
      <c r="D1316" s="9" t="s">
        <v>402</v>
      </c>
      <c r="E1316" s="9" t="s">
        <v>2098</v>
      </c>
      <c r="F1316" s="10">
        <v>43927</v>
      </c>
      <c r="G1316" s="10" t="str">
        <f>VLOOKUP(Table3[[#This Row],[Product ID]],[1]Products!$A:$G,2,0)</f>
        <v>Product 51</v>
      </c>
      <c r="H1316" s="22">
        <v>2</v>
      </c>
      <c r="I1316" s="9">
        <f>VLOOKUP('Consolidtaed Data'!$B7941,[1]Products!$A:$G,4,0)</f>
        <v>1467</v>
      </c>
      <c r="J1316" s="9">
        <f>VLOOKUP('Consolidtaed Data'!$B7941,[1]Products!$A:$G,3,0)</f>
        <v>807</v>
      </c>
      <c r="K1316" s="9">
        <f>'Consolidtaed Data'!$J7941*'Consolidtaed Data'!$H7941</f>
        <v>1367</v>
      </c>
      <c r="L1316" s="9">
        <f>'Consolidtaed Data'!$I7941*'Consolidtaed Data'!$H7941</f>
        <v>2241</v>
      </c>
      <c r="M1316" s="9">
        <f>'Consolidtaed Data'!$L7941-'Consolidtaed Data'!$K7941</f>
        <v>982</v>
      </c>
      <c r="N1316" s="9" t="str">
        <f>VLOOKUP('Consolidtaed Data'!$C7941,[1]Locations!$A:$O,2,0)</f>
        <v>Inglewood</v>
      </c>
      <c r="O1316" s="9" t="str">
        <f>VLOOKUP('Consolidtaed Data'!$D7941,'[1]Sales People'!$A:$B,2,0)</f>
        <v>Ernest Wagner</v>
      </c>
      <c r="P1316" s="9" t="str">
        <f>VLOOKUP('Consolidtaed Data'!$E7941,[1]Customers!$A:$B,2,0)</f>
        <v>Adam Mccoy</v>
      </c>
      <c r="Q1316" s="11">
        <f>WEEKDAY('Consolidtaed Data'!$F7941)</f>
        <v>5</v>
      </c>
      <c r="R1316" s="9">
        <f>MONTH('Consolidtaed Data'!$F7941)</f>
        <v>8</v>
      </c>
      <c r="S1316" s="9" t="str">
        <f>TEXT(Table3[[#This Row],[Purchase Date]],"MMMM")</f>
        <v>April</v>
      </c>
      <c r="T1316" s="9">
        <f>YEAR('Consolidtaed Data'!$F7941)</f>
        <v>2021</v>
      </c>
    </row>
    <row r="1317" spans="1:20" x14ac:dyDescent="0.3">
      <c r="A1317" s="9" t="s">
        <v>2268</v>
      </c>
      <c r="B1317" s="9" t="s">
        <v>11</v>
      </c>
      <c r="C1317" s="9" t="s">
        <v>94</v>
      </c>
      <c r="D1317" s="9" t="s">
        <v>206</v>
      </c>
      <c r="E1317" s="9" t="s">
        <v>6095</v>
      </c>
      <c r="F1317" s="10">
        <v>43927</v>
      </c>
      <c r="G1317" s="10" t="str">
        <f>VLOOKUP(Table3[[#This Row],[Product ID]],[1]Products!$A:$G,2,0)</f>
        <v>Product 88</v>
      </c>
      <c r="H1317" s="22">
        <v>3</v>
      </c>
      <c r="I1317" s="9">
        <f>VLOOKUP('Consolidtaed Data'!$B8743,[1]Products!$A:$G,4,0)</f>
        <v>817</v>
      </c>
      <c r="J1317" s="9">
        <f>VLOOKUP('Consolidtaed Data'!$B8743,[1]Products!$A:$G,3,0)</f>
        <v>409</v>
      </c>
      <c r="K1317" s="9">
        <f>'Consolidtaed Data'!$J8743*'Consolidtaed Data'!$H8743</f>
        <v>1220</v>
      </c>
      <c r="L1317" s="9">
        <f>'Consolidtaed Data'!$I8743*'Consolidtaed Data'!$H8743</f>
        <v>1671</v>
      </c>
      <c r="M1317" s="9">
        <f>'Consolidtaed Data'!$L8743-'Consolidtaed Data'!$K8743</f>
        <v>196</v>
      </c>
      <c r="N1317" s="9" t="str">
        <f>VLOOKUP('Consolidtaed Data'!$C8743,[1]Locations!$A:$O,2,0)</f>
        <v>El Cajon</v>
      </c>
      <c r="O1317" s="9" t="str">
        <f>VLOOKUP('Consolidtaed Data'!$D8743,'[1]Sales People'!$A:$B,2,0)</f>
        <v>Ryan Welch</v>
      </c>
      <c r="P1317" s="9" t="str">
        <f>VLOOKUP('Consolidtaed Data'!$E8743,[1]Customers!$A:$B,2,0)</f>
        <v>Patrick Wells</v>
      </c>
      <c r="Q1317" s="11">
        <f>WEEKDAY('Consolidtaed Data'!$F8743)</f>
        <v>4</v>
      </c>
      <c r="R1317" s="9">
        <f>MONTH('Consolidtaed Data'!$F8743)</f>
        <v>10</v>
      </c>
      <c r="S1317" s="9" t="str">
        <f>TEXT(Table3[[#This Row],[Purchase Date]],"MMMM")</f>
        <v>April</v>
      </c>
      <c r="T1317" s="9">
        <f>YEAR('Consolidtaed Data'!$F8743)</f>
        <v>2021</v>
      </c>
    </row>
    <row r="1318" spans="1:20" x14ac:dyDescent="0.3">
      <c r="A1318" s="9" t="s">
        <v>2269</v>
      </c>
      <c r="B1318" s="9" t="s">
        <v>225</v>
      </c>
      <c r="C1318" s="9" t="s">
        <v>331</v>
      </c>
      <c r="D1318" s="9" t="s">
        <v>100</v>
      </c>
      <c r="E1318" s="9" t="s">
        <v>1510</v>
      </c>
      <c r="F1318" s="10">
        <v>43927</v>
      </c>
      <c r="G1318" s="10" t="str">
        <f>VLOOKUP(Table3[[#This Row],[Product ID]],[1]Products!$A:$G,2,0)</f>
        <v>Product 24</v>
      </c>
      <c r="H1318" s="22">
        <v>4</v>
      </c>
      <c r="I1318" s="9">
        <f>VLOOKUP('Consolidtaed Data'!$B9555,[1]Products!$A:$G,4,0)</f>
        <v>1522</v>
      </c>
      <c r="J1318" s="9">
        <f>VLOOKUP('Consolidtaed Data'!$B9555,[1]Products!$A:$G,3,0)</f>
        <v>791</v>
      </c>
      <c r="K1318" s="9">
        <f>'Consolidtaed Data'!$J9555*'Consolidtaed Data'!$H9555</f>
        <v>1173</v>
      </c>
      <c r="L1318" s="9">
        <f>'Consolidtaed Data'!$I9555*'Consolidtaed Data'!$H9555</f>
        <v>1862</v>
      </c>
      <c r="M1318" s="9">
        <f>'Consolidtaed Data'!$L9555-'Consolidtaed Data'!$K9555</f>
        <v>1324</v>
      </c>
      <c r="N1318" s="9" t="str">
        <f>VLOOKUP('Consolidtaed Data'!$C9555,[1]Locations!$A:$O,2,0)</f>
        <v>Sunnyvale</v>
      </c>
      <c r="O1318" s="9" t="str">
        <f>VLOOKUP('Consolidtaed Data'!$D9555,'[1]Sales People'!$A:$B,2,0)</f>
        <v>Brian Hansen</v>
      </c>
      <c r="P1318" s="9" t="str">
        <f>VLOOKUP('Consolidtaed Data'!$E9555,[1]Customers!$A:$B,2,0)</f>
        <v>Douglas Greene</v>
      </c>
      <c r="Q1318" s="11">
        <f>WEEKDAY('Consolidtaed Data'!$F9555)</f>
        <v>5</v>
      </c>
      <c r="R1318" s="9">
        <f>MONTH('Consolidtaed Data'!$F9555)</f>
        <v>12</v>
      </c>
      <c r="S1318" s="9" t="str">
        <f>TEXT(Table3[[#This Row],[Purchase Date]],"MMMM")</f>
        <v>April</v>
      </c>
      <c r="T1318" s="9">
        <f>YEAR('Consolidtaed Data'!$F9555)</f>
        <v>2021</v>
      </c>
    </row>
    <row r="1319" spans="1:20" x14ac:dyDescent="0.3">
      <c r="A1319" s="9" t="s">
        <v>2270</v>
      </c>
      <c r="B1319" s="9" t="s">
        <v>397</v>
      </c>
      <c r="C1319" s="9" t="s">
        <v>263</v>
      </c>
      <c r="D1319" s="9" t="s">
        <v>326</v>
      </c>
      <c r="E1319" s="9" t="s">
        <v>892</v>
      </c>
      <c r="F1319" s="10">
        <v>43928</v>
      </c>
      <c r="G1319" s="10" t="str">
        <f>VLOOKUP(Table3[[#This Row],[Product ID]],[1]Products!$A:$G,2,0)</f>
        <v>Product 20</v>
      </c>
      <c r="H1319" s="22">
        <v>1</v>
      </c>
      <c r="I1319" s="9">
        <f>VLOOKUP('Consolidtaed Data'!$B4827,[1]Products!$A:$G,4,0)</f>
        <v>886</v>
      </c>
      <c r="J1319" s="9">
        <f>VLOOKUP('Consolidtaed Data'!$B4827,[1]Products!$A:$G,3,0)</f>
        <v>478</v>
      </c>
      <c r="K1319" s="9">
        <f>'Consolidtaed Data'!$J4827*'Consolidtaed Data'!$H4827</f>
        <v>2196</v>
      </c>
      <c r="L1319" s="9">
        <f>'Consolidtaed Data'!$I4827*'Consolidtaed Data'!$H4827</f>
        <v>3231</v>
      </c>
      <c r="M1319" s="9">
        <f>'Consolidtaed Data'!$L4827-'Consolidtaed Data'!$K4827</f>
        <v>476</v>
      </c>
      <c r="N1319" s="9" t="str">
        <f>VLOOKUP('Consolidtaed Data'!$C4827,[1]Locations!$A:$O,2,0)</f>
        <v>Santa Ana</v>
      </c>
      <c r="O1319" s="9" t="str">
        <f>VLOOKUP('Consolidtaed Data'!$D4827,'[1]Sales People'!$A:$B,2,0)</f>
        <v>Sean Miller</v>
      </c>
      <c r="P1319" s="9" t="str">
        <f>VLOOKUP('Consolidtaed Data'!$E4827,[1]Customers!$A:$B,2,0)</f>
        <v>Carl Murphy</v>
      </c>
      <c r="Q1319" s="11">
        <f>WEEKDAY('Consolidtaed Data'!$F4827)</f>
        <v>1</v>
      </c>
      <c r="R1319" s="9">
        <f>MONTH('Consolidtaed Data'!$F4827)</f>
        <v>12</v>
      </c>
      <c r="S1319" s="9" t="str">
        <f>TEXT(Table3[[#This Row],[Purchase Date]],"MMMM")</f>
        <v>April</v>
      </c>
      <c r="T1319" s="9">
        <f>YEAR('Consolidtaed Data'!$F4827)</f>
        <v>2020</v>
      </c>
    </row>
    <row r="1320" spans="1:20" x14ac:dyDescent="0.3">
      <c r="A1320" s="9" t="s">
        <v>2271</v>
      </c>
      <c r="B1320" s="9" t="s">
        <v>200</v>
      </c>
      <c r="C1320" s="9" t="s">
        <v>253</v>
      </c>
      <c r="D1320" s="9" t="s">
        <v>241</v>
      </c>
      <c r="E1320" s="9" t="s">
        <v>1210</v>
      </c>
      <c r="F1320" s="10">
        <v>43928</v>
      </c>
      <c r="G1320" s="10" t="str">
        <f>VLOOKUP(Table3[[#This Row],[Product ID]],[1]Products!$A:$G,2,0)</f>
        <v>Product 23</v>
      </c>
      <c r="H1320" s="22">
        <v>1</v>
      </c>
      <c r="I1320" s="9">
        <f>VLOOKUP('Consolidtaed Data'!$B4984,[1]Products!$A:$G,4,0)</f>
        <v>35</v>
      </c>
      <c r="J1320" s="9">
        <f>VLOOKUP('Consolidtaed Data'!$B4984,[1]Products!$A:$G,3,0)</f>
        <v>22</v>
      </c>
      <c r="K1320" s="9">
        <f>'Consolidtaed Data'!$J4984*'Consolidtaed Data'!$H4984</f>
        <v>600</v>
      </c>
      <c r="L1320" s="9">
        <f>'Consolidtaed Data'!$I4984*'Consolidtaed Data'!$H4984</f>
        <v>870</v>
      </c>
      <c r="M1320" s="9">
        <f>'Consolidtaed Data'!$L4984-'Consolidtaed Data'!$K4984</f>
        <v>2166</v>
      </c>
      <c r="N1320" s="9" t="str">
        <f>VLOOKUP('Consolidtaed Data'!$C4984,[1]Locations!$A:$O,2,0)</f>
        <v>Vallejo</v>
      </c>
      <c r="O1320" s="9" t="str">
        <f>VLOOKUP('Consolidtaed Data'!$D4984,'[1]Sales People'!$A:$B,2,0)</f>
        <v>Scott Clark</v>
      </c>
      <c r="P1320" s="9" t="str">
        <f>VLOOKUP('Consolidtaed Data'!$E4984,[1]Customers!$A:$B,2,0)</f>
        <v>Johnny Martinez</v>
      </c>
      <c r="Q1320" s="11">
        <f>WEEKDAY('Consolidtaed Data'!$F4984)</f>
        <v>6</v>
      </c>
      <c r="R1320" s="9">
        <f>MONTH('Consolidtaed Data'!$F4984)</f>
        <v>1</v>
      </c>
      <c r="S1320" s="9" t="str">
        <f>TEXT(Table3[[#This Row],[Purchase Date]],"MMMM")</f>
        <v>April</v>
      </c>
      <c r="T1320" s="9">
        <f>YEAR('Consolidtaed Data'!$F4984)</f>
        <v>2021</v>
      </c>
    </row>
    <row r="1321" spans="1:20" x14ac:dyDescent="0.3">
      <c r="A1321" s="9" t="s">
        <v>2273</v>
      </c>
      <c r="B1321" s="9" t="s">
        <v>230</v>
      </c>
      <c r="C1321" s="9" t="s">
        <v>34</v>
      </c>
      <c r="D1321" s="9" t="s">
        <v>127</v>
      </c>
      <c r="E1321" s="9" t="s">
        <v>5128</v>
      </c>
      <c r="F1321" s="10">
        <v>43928</v>
      </c>
      <c r="G1321" s="10" t="str">
        <f>VLOOKUP(Table3[[#This Row],[Product ID]],[1]Products!$A:$G,2,0)</f>
        <v>Product 31</v>
      </c>
      <c r="H1321" s="22">
        <v>2</v>
      </c>
      <c r="I1321" s="9">
        <f>VLOOKUP('Consolidtaed Data'!$B5299,[1]Products!$A:$G,4,0)</f>
        <v>818</v>
      </c>
      <c r="J1321" s="9">
        <f>VLOOKUP('Consolidtaed Data'!$B5299,[1]Products!$A:$G,3,0)</f>
        <v>450</v>
      </c>
      <c r="K1321" s="9">
        <f>'Consolidtaed Data'!$J5299*'Consolidtaed Data'!$H5299</f>
        <v>1054</v>
      </c>
      <c r="L1321" s="9">
        <f>'Consolidtaed Data'!$I5299*'Consolidtaed Data'!$H5299</f>
        <v>1405</v>
      </c>
      <c r="M1321" s="9">
        <f>'Consolidtaed Data'!$L5299-'Consolidtaed Data'!$K5299</f>
        <v>1800</v>
      </c>
      <c r="N1321" s="9" t="str">
        <f>VLOOKUP('Consolidtaed Data'!$C5299,[1]Locations!$A:$O,2,0)</f>
        <v>Jurupa Valley</v>
      </c>
      <c r="O1321" s="9" t="str">
        <f>VLOOKUP('Consolidtaed Data'!$D5299,'[1]Sales People'!$A:$B,2,0)</f>
        <v>Roger Robertson</v>
      </c>
      <c r="P1321" s="9" t="str">
        <f>VLOOKUP('Consolidtaed Data'!$E5299,[1]Customers!$A:$B,2,0)</f>
        <v>Fred Stone</v>
      </c>
      <c r="Q1321" s="11">
        <f>WEEKDAY('Consolidtaed Data'!$F5299)</f>
        <v>2</v>
      </c>
      <c r="R1321" s="9">
        <f>MONTH('Consolidtaed Data'!$F5299)</f>
        <v>1</v>
      </c>
      <c r="S1321" s="9" t="str">
        <f>TEXT(Table3[[#This Row],[Purchase Date]],"MMMM")</f>
        <v>April</v>
      </c>
      <c r="T1321" s="9">
        <f>YEAR('Consolidtaed Data'!$F5299)</f>
        <v>2021</v>
      </c>
    </row>
    <row r="1322" spans="1:20" x14ac:dyDescent="0.3">
      <c r="A1322" s="9" t="s">
        <v>2274</v>
      </c>
      <c r="B1322" s="9" t="s">
        <v>49</v>
      </c>
      <c r="C1322" s="9" t="s">
        <v>439</v>
      </c>
      <c r="D1322" s="9" t="s">
        <v>64</v>
      </c>
      <c r="E1322" s="9" t="s">
        <v>3089</v>
      </c>
      <c r="F1322" s="10">
        <v>43928</v>
      </c>
      <c r="G1322" s="10" t="str">
        <f>VLOOKUP(Table3[[#This Row],[Product ID]],[1]Products!$A:$G,2,0)</f>
        <v>Product 30</v>
      </c>
      <c r="H1322" s="22">
        <v>3</v>
      </c>
      <c r="I1322" s="9">
        <f>VLOOKUP('Consolidtaed Data'!$B5367,[1]Products!$A:$G,4,0)</f>
        <v>1826</v>
      </c>
      <c r="J1322" s="9">
        <f>VLOOKUP('Consolidtaed Data'!$B5367,[1]Products!$A:$G,3,0)</f>
        <v>1443</v>
      </c>
      <c r="K1322" s="9">
        <f>'Consolidtaed Data'!$J5367*'Consolidtaed Data'!$H5367</f>
        <v>945</v>
      </c>
      <c r="L1322" s="9">
        <f>'Consolidtaed Data'!$I5367*'Consolidtaed Data'!$H5367</f>
        <v>1889</v>
      </c>
      <c r="M1322" s="9">
        <f>'Consolidtaed Data'!$L5367-'Consolidtaed Data'!$K5367</f>
        <v>714</v>
      </c>
      <c r="N1322" s="9" t="str">
        <f>VLOOKUP('Consolidtaed Data'!$C5367,[1]Locations!$A:$O,2,0)</f>
        <v>Fontana</v>
      </c>
      <c r="O1322" s="9" t="str">
        <f>VLOOKUP('Consolidtaed Data'!$D5367,'[1]Sales People'!$A:$B,2,0)</f>
        <v>Andrew Bowman</v>
      </c>
      <c r="P1322" s="9" t="str">
        <f>VLOOKUP('Consolidtaed Data'!$E5367,[1]Customers!$A:$B,2,0)</f>
        <v>Bobby Coleman</v>
      </c>
      <c r="Q1322" s="11">
        <f>WEEKDAY('Consolidtaed Data'!$F5367)</f>
        <v>2</v>
      </c>
      <c r="R1322" s="9">
        <f>MONTH('Consolidtaed Data'!$F5367)</f>
        <v>2</v>
      </c>
      <c r="S1322" s="9" t="str">
        <f>TEXT(Table3[[#This Row],[Purchase Date]],"MMMM")</f>
        <v>April</v>
      </c>
      <c r="T1322" s="9">
        <f>YEAR('Consolidtaed Data'!$F5367)</f>
        <v>2021</v>
      </c>
    </row>
    <row r="1323" spans="1:20" x14ac:dyDescent="0.3">
      <c r="A1323" s="9" t="s">
        <v>2275</v>
      </c>
      <c r="B1323" s="9" t="s">
        <v>252</v>
      </c>
      <c r="C1323" s="9" t="s">
        <v>275</v>
      </c>
      <c r="D1323" s="9" t="s">
        <v>31</v>
      </c>
      <c r="E1323" s="9" t="s">
        <v>1163</v>
      </c>
      <c r="F1323" s="10">
        <v>43928</v>
      </c>
      <c r="G1323" s="10" t="str">
        <f>VLOOKUP(Table3[[#This Row],[Product ID]],[1]Products!$A:$G,2,0)</f>
        <v>Product 81</v>
      </c>
      <c r="H1323" s="22">
        <v>2</v>
      </c>
      <c r="I1323" s="9">
        <f>VLOOKUP('Consolidtaed Data'!$B7015,[1]Products!$A:$G,4,0)</f>
        <v>637</v>
      </c>
      <c r="J1323" s="9">
        <f>VLOOKUP('Consolidtaed Data'!$B7015,[1]Products!$A:$G,3,0)</f>
        <v>389</v>
      </c>
      <c r="K1323" s="9">
        <f>'Consolidtaed Data'!$J7015*'Consolidtaed Data'!$H7015</f>
        <v>534</v>
      </c>
      <c r="L1323" s="9">
        <f>'Consolidtaed Data'!$I7015*'Consolidtaed Data'!$H7015</f>
        <v>847</v>
      </c>
      <c r="M1323" s="9">
        <f>'Consolidtaed Data'!$L7015-'Consolidtaed Data'!$K7015</f>
        <v>944</v>
      </c>
      <c r="N1323" s="9" t="str">
        <f>VLOOKUP('Consolidtaed Data'!$C7015,[1]Locations!$A:$O,2,0)</f>
        <v>Berkeley</v>
      </c>
      <c r="O1323" s="9" t="str">
        <f>VLOOKUP('Consolidtaed Data'!$D7015,'[1]Sales People'!$A:$B,2,0)</f>
        <v>Christopher Tucker</v>
      </c>
      <c r="P1323" s="9" t="str">
        <f>VLOOKUP('Consolidtaed Data'!$E7015,[1]Customers!$A:$B,2,0)</f>
        <v>James Williams</v>
      </c>
      <c r="Q1323" s="11">
        <f>WEEKDAY('Consolidtaed Data'!$F7015)</f>
        <v>6</v>
      </c>
      <c r="R1323" s="9">
        <f>MONTH('Consolidtaed Data'!$F7015)</f>
        <v>6</v>
      </c>
      <c r="S1323" s="9" t="str">
        <f>TEXT(Table3[[#This Row],[Purchase Date]],"MMMM")</f>
        <v>April</v>
      </c>
      <c r="T1323" s="9">
        <f>YEAR('Consolidtaed Data'!$F7015)</f>
        <v>2021</v>
      </c>
    </row>
    <row r="1324" spans="1:20" x14ac:dyDescent="0.3">
      <c r="A1324" s="9" t="s">
        <v>2276</v>
      </c>
      <c r="B1324" s="9" t="s">
        <v>572</v>
      </c>
      <c r="C1324" s="9" t="s">
        <v>157</v>
      </c>
      <c r="D1324" s="9" t="s">
        <v>235</v>
      </c>
      <c r="E1324" s="9" t="s">
        <v>2281</v>
      </c>
      <c r="F1324" s="10">
        <v>43928</v>
      </c>
      <c r="G1324" s="10" t="str">
        <f>VLOOKUP(Table3[[#This Row],[Product ID]],[1]Products!$A:$G,2,0)</f>
        <v>Product 22</v>
      </c>
      <c r="H1324" s="22">
        <v>1</v>
      </c>
      <c r="I1324" s="9">
        <f>VLOOKUP('Consolidtaed Data'!$B8021,[1]Products!$A:$G,4,0)</f>
        <v>1725</v>
      </c>
      <c r="J1324" s="9">
        <f>VLOOKUP('Consolidtaed Data'!$B8021,[1]Products!$A:$G,3,0)</f>
        <v>1363</v>
      </c>
      <c r="K1324" s="9">
        <f>'Consolidtaed Data'!$J8021*'Consolidtaed Data'!$H8021</f>
        <v>144</v>
      </c>
      <c r="L1324" s="9">
        <f>'Consolidtaed Data'!$I8021*'Consolidtaed Data'!$H8021</f>
        <v>272</v>
      </c>
      <c r="M1324" s="9">
        <f>'Consolidtaed Data'!$L8021-'Consolidtaed Data'!$K8021</f>
        <v>123</v>
      </c>
      <c r="N1324" s="9" t="str">
        <f>VLOOKUP('Consolidtaed Data'!$C8021,[1]Locations!$A:$O,2,0)</f>
        <v>Salinas</v>
      </c>
      <c r="O1324" s="9" t="str">
        <f>VLOOKUP('Consolidtaed Data'!$D8021,'[1]Sales People'!$A:$B,2,0)</f>
        <v>Joshua Cook</v>
      </c>
      <c r="P1324" s="9" t="str">
        <f>VLOOKUP('Consolidtaed Data'!$E8021,[1]Customers!$A:$B,2,0)</f>
        <v>Sean Morris</v>
      </c>
      <c r="Q1324" s="11">
        <f>WEEKDAY('Consolidtaed Data'!$F8021)</f>
        <v>5</v>
      </c>
      <c r="R1324" s="9">
        <f>MONTH('Consolidtaed Data'!$F8021)</f>
        <v>9</v>
      </c>
      <c r="S1324" s="9" t="str">
        <f>TEXT(Table3[[#This Row],[Purchase Date]],"MMMM")</f>
        <v>April</v>
      </c>
      <c r="T1324" s="9">
        <f>YEAR('Consolidtaed Data'!$F8021)</f>
        <v>2021</v>
      </c>
    </row>
    <row r="1325" spans="1:20" x14ac:dyDescent="0.3">
      <c r="A1325" s="9" t="s">
        <v>2277</v>
      </c>
      <c r="B1325" s="9" t="s">
        <v>443</v>
      </c>
      <c r="C1325" s="9" t="s">
        <v>126</v>
      </c>
      <c r="D1325" s="9" t="s">
        <v>153</v>
      </c>
      <c r="E1325" s="9" t="s">
        <v>1081</v>
      </c>
      <c r="F1325" s="10">
        <v>43928</v>
      </c>
      <c r="G1325" s="10" t="str">
        <f>VLOOKUP(Table3[[#This Row],[Product ID]],[1]Products!$A:$G,2,0)</f>
        <v>Product 61</v>
      </c>
      <c r="H1325" s="22">
        <v>3</v>
      </c>
      <c r="I1325" s="9">
        <f>VLOOKUP('Consolidtaed Data'!$B8335,[1]Products!$A:$G,4,0)</f>
        <v>2497</v>
      </c>
      <c r="J1325" s="9">
        <f>VLOOKUP('Consolidtaed Data'!$B8335,[1]Products!$A:$G,3,0)</f>
        <v>1473</v>
      </c>
      <c r="K1325" s="9">
        <f>'Consolidtaed Data'!$J8335*'Consolidtaed Data'!$H8335</f>
        <v>171</v>
      </c>
      <c r="L1325" s="9">
        <f>'Consolidtaed Data'!$I8335*'Consolidtaed Data'!$H8335</f>
        <v>217</v>
      </c>
      <c r="M1325" s="9">
        <f>'Consolidtaed Data'!$L8335-'Consolidtaed Data'!$K8335</f>
        <v>136</v>
      </c>
      <c r="N1325" s="9" t="str">
        <f>VLOOKUP('Consolidtaed Data'!$C8335,[1]Locations!$A:$O,2,0)</f>
        <v>Santa Clara</v>
      </c>
      <c r="O1325" s="9" t="str">
        <f>VLOOKUP('Consolidtaed Data'!$D8335,'[1]Sales People'!$A:$B,2,0)</f>
        <v>Jimmy Young</v>
      </c>
      <c r="P1325" s="9" t="str">
        <f>VLOOKUP('Consolidtaed Data'!$E8335,[1]Customers!$A:$B,2,0)</f>
        <v>Eric Ward</v>
      </c>
      <c r="Q1325" s="11">
        <f>WEEKDAY('Consolidtaed Data'!$F8335)</f>
        <v>1</v>
      </c>
      <c r="R1325" s="9">
        <f>MONTH('Consolidtaed Data'!$F8335)</f>
        <v>9</v>
      </c>
      <c r="S1325" s="9" t="str">
        <f>TEXT(Table3[[#This Row],[Purchase Date]],"MMMM")</f>
        <v>April</v>
      </c>
      <c r="T1325" s="9">
        <f>YEAR('Consolidtaed Data'!$F8335)</f>
        <v>2021</v>
      </c>
    </row>
    <row r="1326" spans="1:20" x14ac:dyDescent="0.3">
      <c r="A1326" s="9" t="s">
        <v>2278</v>
      </c>
      <c r="B1326" s="9" t="s">
        <v>76</v>
      </c>
      <c r="C1326" s="9" t="s">
        <v>420</v>
      </c>
      <c r="D1326" s="9" t="s">
        <v>131</v>
      </c>
      <c r="E1326" s="9" t="s">
        <v>2220</v>
      </c>
      <c r="F1326" s="10">
        <v>43928</v>
      </c>
      <c r="G1326" s="10" t="str">
        <f>VLOOKUP(Table3[[#This Row],[Product ID]],[1]Products!$A:$G,2,0)</f>
        <v>Product 19</v>
      </c>
      <c r="H1326" s="22">
        <v>2</v>
      </c>
      <c r="I1326" s="9">
        <f>VLOOKUP('Consolidtaed Data'!$B8451,[1]Products!$A:$G,4,0)</f>
        <v>947</v>
      </c>
      <c r="J1326" s="9">
        <f>VLOOKUP('Consolidtaed Data'!$B8451,[1]Products!$A:$G,3,0)</f>
        <v>786</v>
      </c>
      <c r="K1326" s="9">
        <f>'Consolidtaed Data'!$J8451*'Consolidtaed Data'!$H8451</f>
        <v>5204</v>
      </c>
      <c r="L1326" s="9">
        <f>'Consolidtaed Data'!$I8451*'Consolidtaed Data'!$H8451</f>
        <v>6348</v>
      </c>
      <c r="M1326" s="9">
        <f>'Consolidtaed Data'!$L8451-'Consolidtaed Data'!$K8451</f>
        <v>486</v>
      </c>
      <c r="N1326" s="9" t="str">
        <f>VLOOKUP('Consolidtaed Data'!$C8451,[1]Locations!$A:$O,2,0)</f>
        <v>Berkeley</v>
      </c>
      <c r="O1326" s="9" t="str">
        <f>VLOOKUP('Consolidtaed Data'!$D8451,'[1]Sales People'!$A:$B,2,0)</f>
        <v>Roger Ramos</v>
      </c>
      <c r="P1326" s="9" t="str">
        <f>VLOOKUP('Consolidtaed Data'!$E8451,[1]Customers!$A:$B,2,0)</f>
        <v>Matthew Fernandez</v>
      </c>
      <c r="Q1326" s="11">
        <f>WEEKDAY('Consolidtaed Data'!$F8451)</f>
        <v>2</v>
      </c>
      <c r="R1326" s="9">
        <f>MONTH('Consolidtaed Data'!$F8451)</f>
        <v>10</v>
      </c>
      <c r="S1326" s="9" t="str">
        <f>TEXT(Table3[[#This Row],[Purchase Date]],"MMMM")</f>
        <v>April</v>
      </c>
      <c r="T1326" s="9">
        <f>YEAR('Consolidtaed Data'!$F8451)</f>
        <v>2021</v>
      </c>
    </row>
    <row r="1327" spans="1:20" x14ac:dyDescent="0.3">
      <c r="A1327" s="9" t="s">
        <v>2279</v>
      </c>
      <c r="B1327" s="9" t="s">
        <v>54</v>
      </c>
      <c r="C1327" s="9" t="s">
        <v>63</v>
      </c>
      <c r="D1327" s="9" t="s">
        <v>229</v>
      </c>
      <c r="E1327" s="9" t="s">
        <v>1527</v>
      </c>
      <c r="F1327" s="10">
        <v>43928</v>
      </c>
      <c r="G1327" s="10" t="str">
        <f>VLOOKUP(Table3[[#This Row],[Product ID]],[1]Products!$A:$G,2,0)</f>
        <v>Product 41</v>
      </c>
      <c r="H1327" s="22">
        <v>3</v>
      </c>
      <c r="I1327" s="9">
        <f>VLOOKUP('Consolidtaed Data'!$B8846,[1]Products!$A:$G,4,0)</f>
        <v>2497</v>
      </c>
      <c r="J1327" s="9">
        <f>VLOOKUP('Consolidtaed Data'!$B8846,[1]Products!$A:$G,3,0)</f>
        <v>1473</v>
      </c>
      <c r="K1327" s="9">
        <f>'Consolidtaed Data'!$J8846*'Consolidtaed Data'!$H8846</f>
        <v>945</v>
      </c>
      <c r="L1327" s="9">
        <f>'Consolidtaed Data'!$I8846*'Consolidtaed Data'!$H8846</f>
        <v>1889</v>
      </c>
      <c r="M1327" s="9">
        <f>'Consolidtaed Data'!$L8846-'Consolidtaed Data'!$K8846</f>
        <v>550</v>
      </c>
      <c r="N1327" s="9" t="str">
        <f>VLOOKUP('Consolidtaed Data'!$C8846,[1]Locations!$A:$O,2,0)</f>
        <v>Glendale</v>
      </c>
      <c r="O1327" s="9" t="str">
        <f>VLOOKUP('Consolidtaed Data'!$D8846,'[1]Sales People'!$A:$B,2,0)</f>
        <v>Robert Reed</v>
      </c>
      <c r="P1327" s="9" t="str">
        <f>VLOOKUP('Consolidtaed Data'!$E8846,[1]Customers!$A:$B,2,0)</f>
        <v>Bruce Chapman</v>
      </c>
      <c r="Q1327" s="11">
        <f>WEEKDAY('Consolidtaed Data'!$F8846)</f>
        <v>4</v>
      </c>
      <c r="R1327" s="9">
        <f>MONTH('Consolidtaed Data'!$F8846)</f>
        <v>11</v>
      </c>
      <c r="S1327" s="9" t="str">
        <f>TEXT(Table3[[#This Row],[Purchase Date]],"MMMM")</f>
        <v>April</v>
      </c>
      <c r="T1327" s="9">
        <f>YEAR('Consolidtaed Data'!$F8846)</f>
        <v>2021</v>
      </c>
    </row>
    <row r="1328" spans="1:20" x14ac:dyDescent="0.3">
      <c r="A1328" s="9" t="s">
        <v>2280</v>
      </c>
      <c r="B1328" s="9" t="s">
        <v>336</v>
      </c>
      <c r="C1328" s="9" t="s">
        <v>86</v>
      </c>
      <c r="D1328" s="9" t="s">
        <v>123</v>
      </c>
      <c r="E1328" s="9" t="s">
        <v>810</v>
      </c>
      <c r="F1328" s="10">
        <v>43928</v>
      </c>
      <c r="G1328" s="10" t="str">
        <f>VLOOKUP(Table3[[#This Row],[Product ID]],[1]Products!$A:$G,2,0)</f>
        <v>Product 78</v>
      </c>
      <c r="H1328" s="22">
        <v>2</v>
      </c>
      <c r="I1328" s="9">
        <f>VLOOKUP('Consolidtaed Data'!$B8937,[1]Products!$A:$G,4,0)</f>
        <v>800</v>
      </c>
      <c r="J1328" s="9">
        <f>VLOOKUP('Consolidtaed Data'!$B8937,[1]Products!$A:$G,3,0)</f>
        <v>536</v>
      </c>
      <c r="K1328" s="9">
        <f>'Consolidtaed Data'!$J8937*'Consolidtaed Data'!$H8937</f>
        <v>291</v>
      </c>
      <c r="L1328" s="9">
        <f>'Consolidtaed Data'!$I8937*'Consolidtaed Data'!$H8937</f>
        <v>378</v>
      </c>
      <c r="M1328" s="9">
        <f>'Consolidtaed Data'!$L8937-'Consolidtaed Data'!$K8937</f>
        <v>2200</v>
      </c>
      <c r="N1328" s="9" t="str">
        <f>VLOOKUP('Consolidtaed Data'!$C8937,[1]Locations!$A:$O,2,0)</f>
        <v>Roseville</v>
      </c>
      <c r="O1328" s="9" t="str">
        <f>VLOOKUP('Consolidtaed Data'!$D8937,'[1]Sales People'!$A:$B,2,0)</f>
        <v>Justin Lynch</v>
      </c>
      <c r="P1328" s="9" t="str">
        <f>VLOOKUP('Consolidtaed Data'!$E8937,[1]Customers!$A:$B,2,0)</f>
        <v>Roy Scott</v>
      </c>
      <c r="Q1328" s="11">
        <f>WEEKDAY('Consolidtaed Data'!$F8937)</f>
        <v>2</v>
      </c>
      <c r="R1328" s="9">
        <f>MONTH('Consolidtaed Data'!$F8937)</f>
        <v>11</v>
      </c>
      <c r="S1328" s="9" t="str">
        <f>TEXT(Table3[[#This Row],[Purchase Date]],"MMMM")</f>
        <v>April</v>
      </c>
      <c r="T1328" s="9">
        <f>YEAR('Consolidtaed Data'!$F8937)</f>
        <v>2021</v>
      </c>
    </row>
    <row r="1329" spans="1:20" x14ac:dyDescent="0.3">
      <c r="A1329" s="9" t="s">
        <v>2282</v>
      </c>
      <c r="B1329" s="9" t="s">
        <v>62</v>
      </c>
      <c r="C1329" s="9" t="s">
        <v>42</v>
      </c>
      <c r="D1329" s="9" t="s">
        <v>9</v>
      </c>
      <c r="E1329" s="9" t="s">
        <v>2238</v>
      </c>
      <c r="F1329" s="10">
        <v>43929</v>
      </c>
      <c r="G1329" s="10" t="str">
        <f>VLOOKUP(Table3[[#This Row],[Product ID]],[1]Products!$A:$G,2,0)</f>
        <v>Product 17</v>
      </c>
      <c r="H1329" s="22">
        <v>2</v>
      </c>
      <c r="I1329" s="9">
        <f>VLOOKUP('Consolidtaed Data'!$B4729,[1]Products!$A:$G,4,0)</f>
        <v>667</v>
      </c>
      <c r="J1329" s="9">
        <f>VLOOKUP('Consolidtaed Data'!$B4729,[1]Products!$A:$G,3,0)</f>
        <v>387</v>
      </c>
      <c r="K1329" s="9">
        <f>'Consolidtaed Data'!$J4729*'Consolidtaed Data'!$H4729</f>
        <v>478</v>
      </c>
      <c r="L1329" s="9">
        <f>'Consolidtaed Data'!$I4729*'Consolidtaed Data'!$H4729</f>
        <v>886</v>
      </c>
      <c r="M1329" s="9">
        <f>'Consolidtaed Data'!$L4729-'Consolidtaed Data'!$K4729</f>
        <v>290</v>
      </c>
      <c r="N1329" s="9" t="str">
        <f>VLOOKUP('Consolidtaed Data'!$C4729,[1]Locations!$A:$O,2,0)</f>
        <v>Antioch</v>
      </c>
      <c r="O1329" s="9" t="str">
        <f>VLOOKUP('Consolidtaed Data'!$D4729,'[1]Sales People'!$A:$B,2,0)</f>
        <v>Ernest Wheeler</v>
      </c>
      <c r="P1329" s="9" t="str">
        <f>VLOOKUP('Consolidtaed Data'!$E4729,[1]Customers!$A:$B,2,0)</f>
        <v>Jack Stevens</v>
      </c>
      <c r="Q1329" s="11">
        <f>WEEKDAY('Consolidtaed Data'!$F4729)</f>
        <v>1</v>
      </c>
      <c r="R1329" s="9">
        <f>MONTH('Consolidtaed Data'!$F4729)</f>
        <v>12</v>
      </c>
      <c r="S1329" s="9" t="str">
        <f>TEXT(Table3[[#This Row],[Purchase Date]],"MMMM")</f>
        <v>April</v>
      </c>
      <c r="T1329" s="9">
        <f>YEAR('Consolidtaed Data'!$F4729)</f>
        <v>2020</v>
      </c>
    </row>
    <row r="1330" spans="1:20" x14ac:dyDescent="0.3">
      <c r="A1330" s="9" t="s">
        <v>2284</v>
      </c>
      <c r="B1330" s="9" t="s">
        <v>338</v>
      </c>
      <c r="C1330" s="9" t="s">
        <v>165</v>
      </c>
      <c r="D1330" s="9" t="s">
        <v>197</v>
      </c>
      <c r="E1330" s="9" t="s">
        <v>375</v>
      </c>
      <c r="F1330" s="10">
        <v>43929</v>
      </c>
      <c r="G1330" s="10" t="str">
        <f>VLOOKUP(Table3[[#This Row],[Product ID]],[1]Products!$A:$G,2,0)</f>
        <v>Product 95</v>
      </c>
      <c r="H1330" s="22">
        <v>1</v>
      </c>
      <c r="I1330" s="9">
        <f>VLOOKUP('Consolidtaed Data'!$B4868,[1]Products!$A:$G,4,0)</f>
        <v>2294</v>
      </c>
      <c r="J1330" s="9">
        <f>VLOOKUP('Consolidtaed Data'!$B4868,[1]Products!$A:$G,3,0)</f>
        <v>1399</v>
      </c>
      <c r="K1330" s="9">
        <f>'Consolidtaed Data'!$J4868*'Consolidtaed Data'!$H4868</f>
        <v>5892</v>
      </c>
      <c r="L1330" s="9">
        <f>'Consolidtaed Data'!$I4868*'Consolidtaed Data'!$H4868</f>
        <v>9988</v>
      </c>
      <c r="M1330" s="9">
        <f>'Consolidtaed Data'!$L4868-'Consolidtaed Data'!$K4868</f>
        <v>88</v>
      </c>
      <c r="N1330" s="9" t="str">
        <f>VLOOKUP('Consolidtaed Data'!$C4868,[1]Locations!$A:$O,2,0)</f>
        <v>Murrieta</v>
      </c>
      <c r="O1330" s="9" t="str">
        <f>VLOOKUP('Consolidtaed Data'!$D4868,'[1]Sales People'!$A:$B,2,0)</f>
        <v>Gary Rodriguez</v>
      </c>
      <c r="P1330" s="9" t="str">
        <f>VLOOKUP('Consolidtaed Data'!$E4868,[1]Customers!$A:$B,2,0)</f>
        <v>George Lewis</v>
      </c>
      <c r="Q1330" s="11">
        <f>WEEKDAY('Consolidtaed Data'!$F4868)</f>
        <v>5</v>
      </c>
      <c r="R1330" s="9">
        <f>MONTH('Consolidtaed Data'!$F4868)</f>
        <v>12</v>
      </c>
      <c r="S1330" s="9" t="str">
        <f>TEXT(Table3[[#This Row],[Purchase Date]],"MMMM")</f>
        <v>April</v>
      </c>
      <c r="T1330" s="9">
        <f>YEAR('Consolidtaed Data'!$F4868)</f>
        <v>2020</v>
      </c>
    </row>
    <row r="1331" spans="1:20" x14ac:dyDescent="0.3">
      <c r="A1331" s="9" t="s">
        <v>2285</v>
      </c>
      <c r="B1331" s="9" t="s">
        <v>11</v>
      </c>
      <c r="C1331" s="9" t="s">
        <v>122</v>
      </c>
      <c r="D1331" s="9" t="s">
        <v>91</v>
      </c>
      <c r="E1331" s="9" t="s">
        <v>1172</v>
      </c>
      <c r="F1331" s="10">
        <v>43929</v>
      </c>
      <c r="G1331" s="10" t="str">
        <f>VLOOKUP(Table3[[#This Row],[Product ID]],[1]Products!$A:$G,2,0)</f>
        <v>Product 88</v>
      </c>
      <c r="H1331" s="22">
        <v>1</v>
      </c>
      <c r="I1331" s="9">
        <f>VLOOKUP('Consolidtaed Data'!$B5558,[1]Products!$A:$G,4,0)</f>
        <v>1414</v>
      </c>
      <c r="J1331" s="9">
        <f>VLOOKUP('Consolidtaed Data'!$B5558,[1]Products!$A:$G,3,0)</f>
        <v>962</v>
      </c>
      <c r="K1331" s="9">
        <f>'Consolidtaed Data'!$J5558*'Consolidtaed Data'!$H5558</f>
        <v>2642</v>
      </c>
      <c r="L1331" s="9">
        <f>'Consolidtaed Data'!$I5558*'Consolidtaed Data'!$H5558</f>
        <v>3944</v>
      </c>
      <c r="M1331" s="9">
        <f>'Consolidtaed Data'!$L5558-'Consolidtaed Data'!$K5558</f>
        <v>2760</v>
      </c>
      <c r="N1331" s="9" t="str">
        <f>VLOOKUP('Consolidtaed Data'!$C5558,[1]Locations!$A:$O,2,0)</f>
        <v>Daly City</v>
      </c>
      <c r="O1331" s="9" t="str">
        <f>VLOOKUP('Consolidtaed Data'!$D5558,'[1]Sales People'!$A:$B,2,0)</f>
        <v>Ernest Wheeler</v>
      </c>
      <c r="P1331" s="9" t="str">
        <f>VLOOKUP('Consolidtaed Data'!$E5558,[1]Customers!$A:$B,2,0)</f>
        <v>Andrew Peters</v>
      </c>
      <c r="Q1331" s="11">
        <f>WEEKDAY('Consolidtaed Data'!$F5558)</f>
        <v>2</v>
      </c>
      <c r="R1331" s="9">
        <f>MONTH('Consolidtaed Data'!$F5558)</f>
        <v>2</v>
      </c>
      <c r="S1331" s="9" t="str">
        <f>TEXT(Table3[[#This Row],[Purchase Date]],"MMMM")</f>
        <v>April</v>
      </c>
      <c r="T1331" s="9">
        <f>YEAR('Consolidtaed Data'!$F5558)</f>
        <v>2021</v>
      </c>
    </row>
    <row r="1332" spans="1:20" x14ac:dyDescent="0.3">
      <c r="A1332" s="9" t="s">
        <v>2286</v>
      </c>
      <c r="B1332" s="9" t="s">
        <v>20</v>
      </c>
      <c r="C1332" s="9" t="s">
        <v>186</v>
      </c>
      <c r="D1332" s="9" t="s">
        <v>402</v>
      </c>
      <c r="E1332" s="9" t="s">
        <v>348</v>
      </c>
      <c r="F1332" s="10">
        <v>43929</v>
      </c>
      <c r="G1332" s="10" t="str">
        <f>VLOOKUP(Table3[[#This Row],[Product ID]],[1]Products!$A:$G,2,0)</f>
        <v>Product 98</v>
      </c>
      <c r="H1332" s="22">
        <v>1</v>
      </c>
      <c r="I1332" s="9">
        <f>VLOOKUP('Consolidtaed Data'!$B6033,[1]Products!$A:$G,4,0)</f>
        <v>2141</v>
      </c>
      <c r="J1332" s="9">
        <f>VLOOKUP('Consolidtaed Data'!$B6033,[1]Products!$A:$G,3,0)</f>
        <v>1777</v>
      </c>
      <c r="K1332" s="9">
        <f>'Consolidtaed Data'!$J6033*'Consolidtaed Data'!$H6033</f>
        <v>1185</v>
      </c>
      <c r="L1332" s="9">
        <f>'Consolidtaed Data'!$I6033*'Consolidtaed Data'!$H6033</f>
        <v>1668</v>
      </c>
      <c r="M1332" s="9">
        <f>'Consolidtaed Data'!$L6033-'Consolidtaed Data'!$K6033</f>
        <v>74</v>
      </c>
      <c r="N1332" s="9" t="str">
        <f>VLOOKUP('Consolidtaed Data'!$C6033,[1]Locations!$A:$O,2,0)</f>
        <v>Moreno Valley</v>
      </c>
      <c r="O1332" s="9" t="str">
        <f>VLOOKUP('Consolidtaed Data'!$D6033,'[1]Sales People'!$A:$B,2,0)</f>
        <v>Ernest Wagner</v>
      </c>
      <c r="P1332" s="9" t="str">
        <f>VLOOKUP('Consolidtaed Data'!$E6033,[1]Customers!$A:$B,2,0)</f>
        <v>Jason Dixon</v>
      </c>
      <c r="Q1332" s="11">
        <f>WEEKDAY('Consolidtaed Data'!$F6033)</f>
        <v>2</v>
      </c>
      <c r="R1332" s="9">
        <f>MONTH('Consolidtaed Data'!$F6033)</f>
        <v>4</v>
      </c>
      <c r="S1332" s="9" t="str">
        <f>TEXT(Table3[[#This Row],[Purchase Date]],"MMMM")</f>
        <v>April</v>
      </c>
      <c r="T1332" s="9">
        <f>YEAR('Consolidtaed Data'!$F6033)</f>
        <v>2021</v>
      </c>
    </row>
    <row r="1333" spans="1:20" x14ac:dyDescent="0.3">
      <c r="A1333" s="9" t="s">
        <v>2287</v>
      </c>
      <c r="B1333" s="9" t="s">
        <v>85</v>
      </c>
      <c r="C1333" s="9" t="s">
        <v>635</v>
      </c>
      <c r="D1333" s="9" t="s">
        <v>246</v>
      </c>
      <c r="E1333" s="9" t="s">
        <v>1871</v>
      </c>
      <c r="F1333" s="10">
        <v>43929</v>
      </c>
      <c r="G1333" s="10" t="str">
        <f>VLOOKUP(Table3[[#This Row],[Product ID]],[1]Products!$A:$G,2,0)</f>
        <v>Product 93</v>
      </c>
      <c r="H1333" s="22">
        <v>3</v>
      </c>
      <c r="I1333" s="9">
        <f>VLOOKUP('Consolidtaed Data'!$B6329,[1]Products!$A:$G,4,0)</f>
        <v>556</v>
      </c>
      <c r="J1333" s="9">
        <f>VLOOKUP('Consolidtaed Data'!$B6329,[1]Products!$A:$G,3,0)</f>
        <v>395</v>
      </c>
      <c r="K1333" s="9">
        <f>'Consolidtaed Data'!$J6329*'Consolidtaed Data'!$H6329</f>
        <v>1367</v>
      </c>
      <c r="L1333" s="9">
        <f>'Consolidtaed Data'!$I6329*'Consolidtaed Data'!$H6329</f>
        <v>2241</v>
      </c>
      <c r="M1333" s="9">
        <f>'Consolidtaed Data'!$L6329-'Consolidtaed Data'!$K6329</f>
        <v>1380</v>
      </c>
      <c r="N1333" s="9" t="str">
        <f>VLOOKUP('Consolidtaed Data'!$C6329,[1]Locations!$A:$O,2,0)</f>
        <v>Escondido</v>
      </c>
      <c r="O1333" s="9" t="str">
        <f>VLOOKUP('Consolidtaed Data'!$D6329,'[1]Sales People'!$A:$B,2,0)</f>
        <v>Andrew Bowman</v>
      </c>
      <c r="P1333" s="9" t="str">
        <f>VLOOKUP('Consolidtaed Data'!$E6329,[1]Customers!$A:$B,2,0)</f>
        <v>Philip Cunningham</v>
      </c>
      <c r="Q1333" s="11">
        <f>WEEKDAY('Consolidtaed Data'!$F6329)</f>
        <v>7</v>
      </c>
      <c r="R1333" s="9">
        <f>MONTH('Consolidtaed Data'!$F6329)</f>
        <v>4</v>
      </c>
      <c r="S1333" s="9" t="str">
        <f>TEXT(Table3[[#This Row],[Purchase Date]],"MMMM")</f>
        <v>April</v>
      </c>
      <c r="T1333" s="9">
        <f>YEAR('Consolidtaed Data'!$F6329)</f>
        <v>2021</v>
      </c>
    </row>
    <row r="1334" spans="1:20" x14ac:dyDescent="0.3">
      <c r="A1334" s="9" t="s">
        <v>2289</v>
      </c>
      <c r="B1334" s="9" t="s">
        <v>49</v>
      </c>
      <c r="C1334" s="9" t="s">
        <v>42</v>
      </c>
      <c r="D1334" s="9" t="s">
        <v>100</v>
      </c>
      <c r="E1334" s="9" t="s">
        <v>1719</v>
      </c>
      <c r="F1334" s="10">
        <v>43929</v>
      </c>
      <c r="G1334" s="10" t="str">
        <f>VLOOKUP(Table3[[#This Row],[Product ID]],[1]Products!$A:$G,2,0)</f>
        <v>Product 30</v>
      </c>
      <c r="H1334" s="22">
        <v>1</v>
      </c>
      <c r="I1334" s="9">
        <f>VLOOKUP('Consolidtaed Data'!$B6518,[1]Products!$A:$G,4,0)</f>
        <v>2283</v>
      </c>
      <c r="J1334" s="9">
        <f>VLOOKUP('Consolidtaed Data'!$B6518,[1]Products!$A:$G,3,0)</f>
        <v>1484</v>
      </c>
      <c r="K1334" s="9">
        <f>'Consolidtaed Data'!$J6518*'Consolidtaed Data'!$H6518</f>
        <v>1965</v>
      </c>
      <c r="L1334" s="9">
        <f>'Consolidtaed Data'!$I6518*'Consolidtaed Data'!$H6518</f>
        <v>2396</v>
      </c>
      <c r="M1334" s="9">
        <f>'Consolidtaed Data'!$L6518-'Consolidtaed Data'!$K6518</f>
        <v>904</v>
      </c>
      <c r="N1334" s="9" t="str">
        <f>VLOOKUP('Consolidtaed Data'!$C6518,[1]Locations!$A:$O,2,0)</f>
        <v>Thousand Oaks</v>
      </c>
      <c r="O1334" s="9" t="str">
        <f>VLOOKUP('Consolidtaed Data'!$D6518,'[1]Sales People'!$A:$B,2,0)</f>
        <v>Jerry Perry</v>
      </c>
      <c r="P1334" s="9" t="str">
        <f>VLOOKUP('Consolidtaed Data'!$E6518,[1]Customers!$A:$B,2,0)</f>
        <v>Bruce Porter</v>
      </c>
      <c r="Q1334" s="11">
        <f>WEEKDAY('Consolidtaed Data'!$F6518)</f>
        <v>3</v>
      </c>
      <c r="R1334" s="9">
        <f>MONTH('Consolidtaed Data'!$F6518)</f>
        <v>5</v>
      </c>
      <c r="S1334" s="9" t="str">
        <f>TEXT(Table3[[#This Row],[Purchase Date]],"MMMM")</f>
        <v>April</v>
      </c>
      <c r="T1334" s="9">
        <f>YEAR('Consolidtaed Data'!$F6518)</f>
        <v>2021</v>
      </c>
    </row>
    <row r="1335" spans="1:20" x14ac:dyDescent="0.3">
      <c r="A1335" s="9" t="s">
        <v>2290</v>
      </c>
      <c r="B1335" s="9" t="s">
        <v>318</v>
      </c>
      <c r="C1335" s="9" t="s">
        <v>82</v>
      </c>
      <c r="D1335" s="9" t="s">
        <v>153</v>
      </c>
      <c r="E1335" s="9" t="s">
        <v>109</v>
      </c>
      <c r="F1335" s="10">
        <v>43929</v>
      </c>
      <c r="G1335" s="10" t="str">
        <f>VLOOKUP(Table3[[#This Row],[Product ID]],[1]Products!$A:$G,2,0)</f>
        <v>Product 89</v>
      </c>
      <c r="H1335" s="22">
        <v>1</v>
      </c>
      <c r="I1335" s="9">
        <f>VLOOKUP('Consolidtaed Data'!$B6647,[1]Products!$A:$G,4,0)</f>
        <v>684</v>
      </c>
      <c r="J1335" s="9">
        <f>VLOOKUP('Consolidtaed Data'!$B6647,[1]Products!$A:$G,3,0)</f>
        <v>561</v>
      </c>
      <c r="K1335" s="9">
        <f>'Consolidtaed Data'!$J6647*'Consolidtaed Data'!$H6647</f>
        <v>900</v>
      </c>
      <c r="L1335" s="9">
        <f>'Consolidtaed Data'!$I6647*'Consolidtaed Data'!$H6647</f>
        <v>1636</v>
      </c>
      <c r="M1335" s="9">
        <f>'Consolidtaed Data'!$L6647-'Consolidtaed Data'!$K6647</f>
        <v>96</v>
      </c>
      <c r="N1335" s="9" t="str">
        <f>VLOOKUP('Consolidtaed Data'!$C6647,[1]Locations!$A:$O,2,0)</f>
        <v>Ontario</v>
      </c>
      <c r="O1335" s="9" t="str">
        <f>VLOOKUP('Consolidtaed Data'!$D6647,'[1]Sales People'!$A:$B,2,0)</f>
        <v>Andrew Bowman</v>
      </c>
      <c r="P1335" s="9" t="str">
        <f>VLOOKUP('Consolidtaed Data'!$E6647,[1]Customers!$A:$B,2,0)</f>
        <v>Jerry Harvey</v>
      </c>
      <c r="Q1335" s="11">
        <f>WEEKDAY('Consolidtaed Data'!$F6647)</f>
        <v>6</v>
      </c>
      <c r="R1335" s="9">
        <f>MONTH('Consolidtaed Data'!$F6647)</f>
        <v>5</v>
      </c>
      <c r="S1335" s="9" t="str">
        <f>TEXT(Table3[[#This Row],[Purchase Date]],"MMMM")</f>
        <v>April</v>
      </c>
      <c r="T1335" s="9">
        <f>YEAR('Consolidtaed Data'!$F6647)</f>
        <v>2021</v>
      </c>
    </row>
    <row r="1336" spans="1:20" x14ac:dyDescent="0.3">
      <c r="A1336" s="9" t="s">
        <v>2291</v>
      </c>
      <c r="B1336" s="9" t="s">
        <v>151</v>
      </c>
      <c r="C1336" s="9" t="s">
        <v>423</v>
      </c>
      <c r="D1336" s="9" t="s">
        <v>64</v>
      </c>
      <c r="E1336" s="9" t="s">
        <v>654</v>
      </c>
      <c r="F1336" s="10">
        <v>43929</v>
      </c>
      <c r="G1336" s="10" t="str">
        <f>VLOOKUP(Table3[[#This Row],[Product ID]],[1]Products!$A:$G,2,0)</f>
        <v>Product 94</v>
      </c>
      <c r="H1336" s="22">
        <v>2</v>
      </c>
      <c r="I1336" s="9">
        <f>VLOOKUP('Consolidtaed Data'!$B6882,[1]Products!$A:$G,4,0)</f>
        <v>2005</v>
      </c>
      <c r="J1336" s="9">
        <f>VLOOKUP('Consolidtaed Data'!$B6882,[1]Products!$A:$G,3,0)</f>
        <v>1223</v>
      </c>
      <c r="K1336" s="9">
        <f>'Consolidtaed Data'!$J6882*'Consolidtaed Data'!$H6882</f>
        <v>292</v>
      </c>
      <c r="L1336" s="9">
        <f>'Consolidtaed Data'!$I6882*'Consolidtaed Data'!$H6882</f>
        <v>356</v>
      </c>
      <c r="M1336" s="9">
        <f>'Consolidtaed Data'!$L6882-'Consolidtaed Data'!$K6882</f>
        <v>431</v>
      </c>
      <c r="N1336" s="9" t="str">
        <f>VLOOKUP('Consolidtaed Data'!$C6882,[1]Locations!$A:$O,2,0)</f>
        <v>Orange</v>
      </c>
      <c r="O1336" s="9" t="str">
        <f>VLOOKUP('Consolidtaed Data'!$D6882,'[1]Sales People'!$A:$B,2,0)</f>
        <v>Kenneth Bradley</v>
      </c>
      <c r="P1336" s="9" t="str">
        <f>VLOOKUP('Consolidtaed Data'!$E6882,[1]Customers!$A:$B,2,0)</f>
        <v>Carlos Scott</v>
      </c>
      <c r="Q1336" s="11">
        <f>WEEKDAY('Consolidtaed Data'!$F6882)</f>
        <v>3</v>
      </c>
      <c r="R1336" s="9">
        <f>MONTH('Consolidtaed Data'!$F6882)</f>
        <v>6</v>
      </c>
      <c r="S1336" s="9" t="str">
        <f>TEXT(Table3[[#This Row],[Purchase Date]],"MMMM")</f>
        <v>April</v>
      </c>
      <c r="T1336" s="9">
        <f>YEAR('Consolidtaed Data'!$F6882)</f>
        <v>2021</v>
      </c>
    </row>
    <row r="1337" spans="1:20" x14ac:dyDescent="0.3">
      <c r="A1337" s="9" t="s">
        <v>2292</v>
      </c>
      <c r="B1337" s="9" t="s">
        <v>373</v>
      </c>
      <c r="C1337" s="9" t="s">
        <v>30</v>
      </c>
      <c r="D1337" s="9" t="s">
        <v>9</v>
      </c>
      <c r="E1337" s="9" t="s">
        <v>1143</v>
      </c>
      <c r="F1337" s="10">
        <v>43929</v>
      </c>
      <c r="G1337" s="10" t="str">
        <f>VLOOKUP(Table3[[#This Row],[Product ID]],[1]Products!$A:$G,2,0)</f>
        <v>Product 66</v>
      </c>
      <c r="H1337" s="22">
        <v>1</v>
      </c>
      <c r="I1337" s="9">
        <f>VLOOKUP('Consolidtaed Data'!$B7506,[1]Products!$A:$G,4,0)</f>
        <v>203</v>
      </c>
      <c r="J1337" s="9">
        <f>VLOOKUP('Consolidtaed Data'!$B7506,[1]Products!$A:$G,3,0)</f>
        <v>154</v>
      </c>
      <c r="K1337" s="9">
        <f>'Consolidtaed Data'!$J7506*'Consolidtaed Data'!$H7506</f>
        <v>1443</v>
      </c>
      <c r="L1337" s="9">
        <f>'Consolidtaed Data'!$I7506*'Consolidtaed Data'!$H7506</f>
        <v>1826</v>
      </c>
      <c r="M1337" s="9">
        <f>'Consolidtaed Data'!$L7506-'Consolidtaed Data'!$K7506</f>
        <v>238</v>
      </c>
      <c r="N1337" s="9" t="str">
        <f>VLOOKUP('Consolidtaed Data'!$C7506,[1]Locations!$A:$O,2,0)</f>
        <v>Rialto</v>
      </c>
      <c r="O1337" s="9" t="str">
        <f>VLOOKUP('Consolidtaed Data'!$D7506,'[1]Sales People'!$A:$B,2,0)</f>
        <v>John Reyes</v>
      </c>
      <c r="P1337" s="9" t="str">
        <f>VLOOKUP('Consolidtaed Data'!$E7506,[1]Customers!$A:$B,2,0)</f>
        <v>Willie Daniels</v>
      </c>
      <c r="Q1337" s="11">
        <f>WEEKDAY('Consolidtaed Data'!$F7506)</f>
        <v>1</v>
      </c>
      <c r="R1337" s="9">
        <f>MONTH('Consolidtaed Data'!$F7506)</f>
        <v>7</v>
      </c>
      <c r="S1337" s="9" t="str">
        <f>TEXT(Table3[[#This Row],[Purchase Date]],"MMMM")</f>
        <v>April</v>
      </c>
      <c r="T1337" s="9">
        <f>YEAR('Consolidtaed Data'!$F7506)</f>
        <v>2021</v>
      </c>
    </row>
    <row r="1338" spans="1:20" x14ac:dyDescent="0.3">
      <c r="A1338" s="9" t="s">
        <v>2293</v>
      </c>
      <c r="B1338" s="9" t="s">
        <v>238</v>
      </c>
      <c r="C1338" s="9" t="s">
        <v>165</v>
      </c>
      <c r="D1338" s="9" t="s">
        <v>374</v>
      </c>
      <c r="E1338" s="9" t="s">
        <v>1240</v>
      </c>
      <c r="F1338" s="10">
        <v>43929</v>
      </c>
      <c r="G1338" s="10" t="str">
        <f>VLOOKUP(Table3[[#This Row],[Product ID]],[1]Products!$A:$G,2,0)</f>
        <v>Product 49</v>
      </c>
      <c r="H1338" s="22">
        <v>4</v>
      </c>
      <c r="I1338" s="9">
        <f>VLOOKUP('Consolidtaed Data'!$B8189,[1]Products!$A:$G,4,0)</f>
        <v>1353</v>
      </c>
      <c r="J1338" s="9">
        <f>VLOOKUP('Consolidtaed Data'!$B8189,[1]Products!$A:$G,3,0)</f>
        <v>947</v>
      </c>
      <c r="K1338" s="9">
        <f>'Consolidtaed Data'!$J8189*'Consolidtaed Data'!$H8189</f>
        <v>1068</v>
      </c>
      <c r="L1338" s="9">
        <f>'Consolidtaed Data'!$I8189*'Consolidtaed Data'!$H8189</f>
        <v>1694</v>
      </c>
      <c r="M1338" s="9">
        <f>'Consolidtaed Data'!$L8189-'Consolidtaed Data'!$K8189</f>
        <v>1742</v>
      </c>
      <c r="N1338" s="9" t="str">
        <f>VLOOKUP('Consolidtaed Data'!$C8189,[1]Locations!$A:$O,2,0)</f>
        <v>Hayward</v>
      </c>
      <c r="O1338" s="9" t="str">
        <f>VLOOKUP('Consolidtaed Data'!$D8189,'[1]Sales People'!$A:$B,2,0)</f>
        <v>Joe Sims</v>
      </c>
      <c r="P1338" s="9" t="str">
        <f>VLOOKUP('Consolidtaed Data'!$E8189,[1]Customers!$A:$B,2,0)</f>
        <v>Timothy Hamilton</v>
      </c>
      <c r="Q1338" s="11">
        <f>WEEKDAY('Consolidtaed Data'!$F8189)</f>
        <v>4</v>
      </c>
      <c r="R1338" s="9">
        <f>MONTH('Consolidtaed Data'!$F8189)</f>
        <v>9</v>
      </c>
      <c r="S1338" s="9" t="str">
        <f>TEXT(Table3[[#This Row],[Purchase Date]],"MMMM")</f>
        <v>April</v>
      </c>
      <c r="T1338" s="9">
        <f>YEAR('Consolidtaed Data'!$F8189)</f>
        <v>2021</v>
      </c>
    </row>
    <row r="1339" spans="1:20" x14ac:dyDescent="0.3">
      <c r="A1339" s="9" t="s">
        <v>2294</v>
      </c>
      <c r="B1339" s="9" t="s">
        <v>364</v>
      </c>
      <c r="C1339" s="9" t="s">
        <v>196</v>
      </c>
      <c r="D1339" s="9" t="s">
        <v>13</v>
      </c>
      <c r="E1339" s="9" t="s">
        <v>1572</v>
      </c>
      <c r="F1339" s="10">
        <v>43929</v>
      </c>
      <c r="G1339" s="10" t="str">
        <f>VLOOKUP(Table3[[#This Row],[Product ID]],[1]Products!$A:$G,2,0)</f>
        <v>Product 45</v>
      </c>
      <c r="H1339" s="22">
        <v>1</v>
      </c>
      <c r="I1339" s="9">
        <f>VLOOKUP('Consolidtaed Data'!$B8254,[1]Products!$A:$G,4,0)</f>
        <v>1743</v>
      </c>
      <c r="J1339" s="9">
        <f>VLOOKUP('Consolidtaed Data'!$B8254,[1]Products!$A:$G,3,0)</f>
        <v>872</v>
      </c>
      <c r="K1339" s="9">
        <f>'Consolidtaed Data'!$J8254*'Consolidtaed Data'!$H8254</f>
        <v>4432</v>
      </c>
      <c r="L1339" s="9">
        <f>'Consolidtaed Data'!$I8254*'Consolidtaed Data'!$H8254</f>
        <v>5404</v>
      </c>
      <c r="M1339" s="9">
        <f>'Consolidtaed Data'!$L8254-'Consolidtaed Data'!$K8254</f>
        <v>206</v>
      </c>
      <c r="N1339" s="9" t="str">
        <f>VLOOKUP('Consolidtaed Data'!$C8254,[1]Locations!$A:$O,2,0)</f>
        <v>Glendale</v>
      </c>
      <c r="O1339" s="9" t="str">
        <f>VLOOKUP('Consolidtaed Data'!$D8254,'[1]Sales People'!$A:$B,2,0)</f>
        <v>Clarence Fox</v>
      </c>
      <c r="P1339" s="9" t="str">
        <f>VLOOKUP('Consolidtaed Data'!$E8254,[1]Customers!$A:$B,2,0)</f>
        <v>Louis Perry</v>
      </c>
      <c r="Q1339" s="11">
        <f>WEEKDAY('Consolidtaed Data'!$F8254)</f>
        <v>2</v>
      </c>
      <c r="R1339" s="9">
        <f>MONTH('Consolidtaed Data'!$F8254)</f>
        <v>9</v>
      </c>
      <c r="S1339" s="9" t="str">
        <f>TEXT(Table3[[#This Row],[Purchase Date]],"MMMM")</f>
        <v>April</v>
      </c>
      <c r="T1339" s="9">
        <f>YEAR('Consolidtaed Data'!$F8254)</f>
        <v>2021</v>
      </c>
    </row>
    <row r="1340" spans="1:20" x14ac:dyDescent="0.3">
      <c r="A1340" s="9" t="s">
        <v>2295</v>
      </c>
      <c r="B1340" s="9" t="s">
        <v>572</v>
      </c>
      <c r="C1340" s="9" t="s">
        <v>462</v>
      </c>
      <c r="D1340" s="9" t="s">
        <v>193</v>
      </c>
      <c r="E1340" s="9" t="s">
        <v>3139</v>
      </c>
      <c r="F1340" s="10">
        <v>43929</v>
      </c>
      <c r="G1340" s="10" t="str">
        <f>VLOOKUP(Table3[[#This Row],[Product ID]],[1]Products!$A:$G,2,0)</f>
        <v>Product 22</v>
      </c>
      <c r="H1340" s="22">
        <v>3</v>
      </c>
      <c r="I1340" s="9">
        <f>VLOOKUP('Consolidtaed Data'!$B8379,[1]Products!$A:$G,4,0)</f>
        <v>127</v>
      </c>
      <c r="J1340" s="9">
        <f>VLOOKUP('Consolidtaed Data'!$B8379,[1]Products!$A:$G,3,0)</f>
        <v>79</v>
      </c>
      <c r="K1340" s="9">
        <f>'Consolidtaed Data'!$J8379*'Consolidtaed Data'!$H8379</f>
        <v>504</v>
      </c>
      <c r="L1340" s="9">
        <f>'Consolidtaed Data'!$I8379*'Consolidtaed Data'!$H8379</f>
        <v>951</v>
      </c>
      <c r="M1340" s="9">
        <f>'Consolidtaed Data'!$L8379-'Consolidtaed Data'!$K8379</f>
        <v>837</v>
      </c>
      <c r="N1340" s="9" t="str">
        <f>VLOOKUP('Consolidtaed Data'!$C8379,[1]Locations!$A:$O,2,0)</f>
        <v>Thousand Oaks</v>
      </c>
      <c r="O1340" s="9" t="str">
        <f>VLOOKUP('Consolidtaed Data'!$D8379,'[1]Sales People'!$A:$B,2,0)</f>
        <v>Joe Sims</v>
      </c>
      <c r="P1340" s="9" t="str">
        <f>VLOOKUP('Consolidtaed Data'!$E8379,[1]Customers!$A:$B,2,0)</f>
        <v>Shawn Owens</v>
      </c>
      <c r="Q1340" s="11">
        <f>WEEKDAY('Consolidtaed Data'!$F8379)</f>
        <v>4</v>
      </c>
      <c r="R1340" s="9">
        <f>MONTH('Consolidtaed Data'!$F8379)</f>
        <v>9</v>
      </c>
      <c r="S1340" s="9" t="str">
        <f>TEXT(Table3[[#This Row],[Purchase Date]],"MMMM")</f>
        <v>April</v>
      </c>
      <c r="T1340" s="9">
        <f>YEAR('Consolidtaed Data'!$F8379)</f>
        <v>2021</v>
      </c>
    </row>
    <row r="1341" spans="1:20" x14ac:dyDescent="0.3">
      <c r="A1341" s="9" t="s">
        <v>2296</v>
      </c>
      <c r="B1341" s="9" t="s">
        <v>311</v>
      </c>
      <c r="C1341" s="9" t="s">
        <v>394</v>
      </c>
      <c r="D1341" s="9" t="s">
        <v>51</v>
      </c>
      <c r="E1341" s="9" t="s">
        <v>1542</v>
      </c>
      <c r="F1341" s="10">
        <v>43929</v>
      </c>
      <c r="G1341" s="10" t="str">
        <f>VLOOKUP(Table3[[#This Row],[Product ID]],[1]Products!$A:$G,2,0)</f>
        <v>Product 33</v>
      </c>
      <c r="H1341" s="22">
        <v>3</v>
      </c>
      <c r="I1341" s="9">
        <f>VLOOKUP('Consolidtaed Data'!$B8411,[1]Products!$A:$G,4,0)</f>
        <v>1725</v>
      </c>
      <c r="J1341" s="9">
        <f>VLOOKUP('Consolidtaed Data'!$B8411,[1]Products!$A:$G,3,0)</f>
        <v>1363</v>
      </c>
      <c r="K1341" s="9">
        <f>'Consolidtaed Data'!$J8411*'Consolidtaed Data'!$H8411</f>
        <v>1902</v>
      </c>
      <c r="L1341" s="9">
        <f>'Consolidtaed Data'!$I8411*'Consolidtaed Data'!$H8411</f>
        <v>2640</v>
      </c>
      <c r="M1341" s="9">
        <f>'Consolidtaed Data'!$L8411-'Consolidtaed Data'!$K8411</f>
        <v>1569</v>
      </c>
      <c r="N1341" s="9" t="str">
        <f>VLOOKUP('Consolidtaed Data'!$C8411,[1]Locations!$A:$O,2,0)</f>
        <v>Bakersfield</v>
      </c>
      <c r="O1341" s="9" t="str">
        <f>VLOOKUP('Consolidtaed Data'!$D8411,'[1]Sales People'!$A:$B,2,0)</f>
        <v>Henry Nelson</v>
      </c>
      <c r="P1341" s="9" t="str">
        <f>VLOOKUP('Consolidtaed Data'!$E8411,[1]Customers!$A:$B,2,0)</f>
        <v>Johnny Hawkins</v>
      </c>
      <c r="Q1341" s="11">
        <f>WEEKDAY('Consolidtaed Data'!$F8411)</f>
        <v>6</v>
      </c>
      <c r="R1341" s="9">
        <f>MONTH('Consolidtaed Data'!$F8411)</f>
        <v>10</v>
      </c>
      <c r="S1341" s="9" t="str">
        <f>TEXT(Table3[[#This Row],[Purchase Date]],"MMMM")</f>
        <v>April</v>
      </c>
      <c r="T1341" s="9">
        <f>YEAR('Consolidtaed Data'!$F8411)</f>
        <v>2021</v>
      </c>
    </row>
    <row r="1342" spans="1:20" x14ac:dyDescent="0.3">
      <c r="A1342" s="9" t="s">
        <v>2297</v>
      </c>
      <c r="B1342" s="9" t="s">
        <v>139</v>
      </c>
      <c r="C1342" s="9" t="s">
        <v>231</v>
      </c>
      <c r="D1342" s="9" t="s">
        <v>374</v>
      </c>
      <c r="E1342" s="9" t="s">
        <v>507</v>
      </c>
      <c r="F1342" s="10">
        <v>43929</v>
      </c>
      <c r="G1342" s="10" t="str">
        <f>VLOOKUP(Table3[[#This Row],[Product ID]],[1]Products!$A:$G,2,0)</f>
        <v>Product 13</v>
      </c>
      <c r="H1342" s="22">
        <v>4</v>
      </c>
      <c r="I1342" s="9">
        <f>VLOOKUP('Consolidtaed Data'!$B8702,[1]Products!$A:$G,4,0)</f>
        <v>1848</v>
      </c>
      <c r="J1342" s="9">
        <f>VLOOKUP('Consolidtaed Data'!$B8702,[1]Products!$A:$G,3,0)</f>
        <v>1294</v>
      </c>
      <c r="K1342" s="9">
        <f>'Consolidtaed Data'!$J8702*'Consolidtaed Data'!$H8702</f>
        <v>910</v>
      </c>
      <c r="L1342" s="9">
        <f>'Consolidtaed Data'!$I8702*'Consolidtaed Data'!$H8702</f>
        <v>1598</v>
      </c>
      <c r="M1342" s="9">
        <f>'Consolidtaed Data'!$L8702-'Consolidtaed Data'!$K8702</f>
        <v>1024</v>
      </c>
      <c r="N1342" s="9" t="str">
        <f>VLOOKUP('Consolidtaed Data'!$C8702,[1]Locations!$A:$O,2,0)</f>
        <v>San Buenaventura (Ventura)</v>
      </c>
      <c r="O1342" s="9" t="str">
        <f>VLOOKUP('Consolidtaed Data'!$D8702,'[1]Sales People'!$A:$B,2,0)</f>
        <v>Ryan Butler</v>
      </c>
      <c r="P1342" s="9" t="str">
        <f>VLOOKUP('Consolidtaed Data'!$E8702,[1]Customers!$A:$B,2,0)</f>
        <v>Kenneth Dunn</v>
      </c>
      <c r="Q1342" s="11">
        <f>WEEKDAY('Consolidtaed Data'!$F8702)</f>
        <v>1</v>
      </c>
      <c r="R1342" s="9">
        <f>MONTH('Consolidtaed Data'!$F8702)</f>
        <v>10</v>
      </c>
      <c r="S1342" s="9" t="str">
        <f>TEXT(Table3[[#This Row],[Purchase Date]],"MMMM")</f>
        <v>April</v>
      </c>
      <c r="T1342" s="9">
        <f>YEAR('Consolidtaed Data'!$F8702)</f>
        <v>2021</v>
      </c>
    </row>
    <row r="1343" spans="1:20" x14ac:dyDescent="0.3">
      <c r="A1343" s="9" t="s">
        <v>2298</v>
      </c>
      <c r="B1343" s="9" t="s">
        <v>298</v>
      </c>
      <c r="C1343" s="9" t="s">
        <v>504</v>
      </c>
      <c r="D1343" s="9" t="s">
        <v>95</v>
      </c>
      <c r="E1343" s="9" t="s">
        <v>1641</v>
      </c>
      <c r="F1343" s="10">
        <v>43929</v>
      </c>
      <c r="G1343" s="10" t="str">
        <f>VLOOKUP(Table3[[#This Row],[Product ID]],[1]Products!$A:$G,2,0)</f>
        <v>Product 53</v>
      </c>
      <c r="H1343" s="22">
        <v>2</v>
      </c>
      <c r="I1343" s="9">
        <f>VLOOKUP('Consolidtaed Data'!$B8870,[1]Products!$A:$G,4,0)</f>
        <v>504</v>
      </c>
      <c r="J1343" s="9">
        <f>VLOOKUP('Consolidtaed Data'!$B8870,[1]Products!$A:$G,3,0)</f>
        <v>408</v>
      </c>
      <c r="K1343" s="9">
        <f>'Consolidtaed Data'!$J8870*'Consolidtaed Data'!$H8870</f>
        <v>504</v>
      </c>
      <c r="L1343" s="9">
        <f>'Consolidtaed Data'!$I8870*'Consolidtaed Data'!$H8870</f>
        <v>951</v>
      </c>
      <c r="M1343" s="9">
        <f>'Consolidtaed Data'!$L8870-'Consolidtaed Data'!$K8870</f>
        <v>2396</v>
      </c>
      <c r="N1343" s="9" t="str">
        <f>VLOOKUP('Consolidtaed Data'!$C8870,[1]Locations!$A:$O,2,0)</f>
        <v>Torrance</v>
      </c>
      <c r="O1343" s="9" t="str">
        <f>VLOOKUP('Consolidtaed Data'!$D8870,'[1]Sales People'!$A:$B,2,0)</f>
        <v>Brian Hansen</v>
      </c>
      <c r="P1343" s="9" t="str">
        <f>VLOOKUP('Consolidtaed Data'!$E8870,[1]Customers!$A:$B,2,0)</f>
        <v>Shawn Reynolds</v>
      </c>
      <c r="Q1343" s="11">
        <f>WEEKDAY('Consolidtaed Data'!$F8870)</f>
        <v>5</v>
      </c>
      <c r="R1343" s="9">
        <f>MONTH('Consolidtaed Data'!$F8870)</f>
        <v>11</v>
      </c>
      <c r="S1343" s="9" t="str">
        <f>TEXT(Table3[[#This Row],[Purchase Date]],"MMMM")</f>
        <v>April</v>
      </c>
      <c r="T1343" s="9">
        <f>YEAR('Consolidtaed Data'!$F8870)</f>
        <v>2021</v>
      </c>
    </row>
    <row r="1344" spans="1:20" x14ac:dyDescent="0.3">
      <c r="A1344" s="9" t="s">
        <v>2299</v>
      </c>
      <c r="B1344" s="9" t="s">
        <v>443</v>
      </c>
      <c r="C1344" s="9" t="s">
        <v>192</v>
      </c>
      <c r="D1344" s="9" t="s">
        <v>31</v>
      </c>
      <c r="E1344" s="9" t="s">
        <v>2838</v>
      </c>
      <c r="F1344" s="10">
        <v>43929</v>
      </c>
      <c r="G1344" s="10" t="str">
        <f>VLOOKUP(Table3[[#This Row],[Product ID]],[1]Products!$A:$G,2,0)</f>
        <v>Product 61</v>
      </c>
      <c r="H1344" s="22">
        <v>3</v>
      </c>
      <c r="I1344" s="9">
        <f>VLOOKUP('Consolidtaed Data'!$B9008,[1]Products!$A:$G,4,0)</f>
        <v>2257</v>
      </c>
      <c r="J1344" s="9">
        <f>VLOOKUP('Consolidtaed Data'!$B9008,[1]Products!$A:$G,3,0)</f>
        <v>1535</v>
      </c>
      <c r="K1344" s="9">
        <f>'Consolidtaed Data'!$J9008*'Consolidtaed Data'!$H9008</f>
        <v>1378</v>
      </c>
      <c r="L1344" s="9">
        <f>'Consolidtaed Data'!$I9008*'Consolidtaed Data'!$H9008</f>
        <v>1887</v>
      </c>
      <c r="M1344" s="9">
        <f>'Consolidtaed Data'!$L9008-'Consolidtaed Data'!$K9008</f>
        <v>1060</v>
      </c>
      <c r="N1344" s="9" t="str">
        <f>VLOOKUP('Consolidtaed Data'!$C9008,[1]Locations!$A:$O,2,0)</f>
        <v>Escondido</v>
      </c>
      <c r="O1344" s="9" t="str">
        <f>VLOOKUP('Consolidtaed Data'!$D9008,'[1]Sales People'!$A:$B,2,0)</f>
        <v>Gary Rodriguez</v>
      </c>
      <c r="P1344" s="9" t="str">
        <f>VLOOKUP('Consolidtaed Data'!$E9008,[1]Customers!$A:$B,2,0)</f>
        <v>Matthew Fernandez</v>
      </c>
      <c r="Q1344" s="11">
        <f>WEEKDAY('Consolidtaed Data'!$F9008)</f>
        <v>7</v>
      </c>
      <c r="R1344" s="9">
        <f>MONTH('Consolidtaed Data'!$F9008)</f>
        <v>11</v>
      </c>
      <c r="S1344" s="9" t="str">
        <f>TEXT(Table3[[#This Row],[Purchase Date]],"MMMM")</f>
        <v>April</v>
      </c>
      <c r="T1344" s="9">
        <f>YEAR('Consolidtaed Data'!$F9008)</f>
        <v>2021</v>
      </c>
    </row>
    <row r="1345" spans="1:20" x14ac:dyDescent="0.3">
      <c r="A1345" s="9" t="s">
        <v>2300</v>
      </c>
      <c r="B1345" s="9" t="s">
        <v>107</v>
      </c>
      <c r="C1345" s="9" t="s">
        <v>130</v>
      </c>
      <c r="D1345" s="9" t="s">
        <v>131</v>
      </c>
      <c r="E1345" s="9" t="s">
        <v>470</v>
      </c>
      <c r="F1345" s="10">
        <v>43929</v>
      </c>
      <c r="G1345" s="10" t="str">
        <f>VLOOKUP(Table3[[#This Row],[Product ID]],[1]Products!$A:$G,2,0)</f>
        <v>Product 52</v>
      </c>
      <c r="H1345" s="22">
        <v>1</v>
      </c>
      <c r="I1345" s="9">
        <f>VLOOKUP('Consolidtaed Data'!$B9285,[1]Products!$A:$G,4,0)</f>
        <v>1103</v>
      </c>
      <c r="J1345" s="9">
        <f>VLOOKUP('Consolidtaed Data'!$B9285,[1]Products!$A:$G,3,0)</f>
        <v>838</v>
      </c>
      <c r="K1345" s="9">
        <f>'Consolidtaed Data'!$J9285*'Consolidtaed Data'!$H9285</f>
        <v>6064</v>
      </c>
      <c r="L1345" s="9">
        <f>'Consolidtaed Data'!$I9285*'Consolidtaed Data'!$H9285</f>
        <v>7132</v>
      </c>
      <c r="M1345" s="9">
        <f>'Consolidtaed Data'!$L9285-'Consolidtaed Data'!$K9285</f>
        <v>344</v>
      </c>
      <c r="N1345" s="9" t="str">
        <f>VLOOKUP('Consolidtaed Data'!$C9285,[1]Locations!$A:$O,2,0)</f>
        <v>Simi Valley</v>
      </c>
      <c r="O1345" s="9" t="str">
        <f>VLOOKUP('Consolidtaed Data'!$D9285,'[1]Sales People'!$A:$B,2,0)</f>
        <v>Bobby Russell</v>
      </c>
      <c r="P1345" s="9" t="str">
        <f>VLOOKUP('Consolidtaed Data'!$E9285,[1]Customers!$A:$B,2,0)</f>
        <v>Bruce Morrison</v>
      </c>
      <c r="Q1345" s="11">
        <f>WEEKDAY('Consolidtaed Data'!$F9285)</f>
        <v>6</v>
      </c>
      <c r="R1345" s="9">
        <f>MONTH('Consolidtaed Data'!$F9285)</f>
        <v>12</v>
      </c>
      <c r="S1345" s="9" t="str">
        <f>TEXT(Table3[[#This Row],[Purchase Date]],"MMMM")</f>
        <v>April</v>
      </c>
      <c r="T1345" s="9">
        <f>YEAR('Consolidtaed Data'!$F9285)</f>
        <v>2021</v>
      </c>
    </row>
    <row r="1346" spans="1:20" x14ac:dyDescent="0.3">
      <c r="A1346" s="9" t="s">
        <v>2301</v>
      </c>
      <c r="B1346" s="9" t="s">
        <v>340</v>
      </c>
      <c r="C1346" s="9" t="s">
        <v>289</v>
      </c>
      <c r="D1346" s="9" t="s">
        <v>56</v>
      </c>
      <c r="E1346" s="9" t="s">
        <v>1961</v>
      </c>
      <c r="F1346" s="10">
        <v>43930</v>
      </c>
      <c r="G1346" s="10" t="str">
        <f>VLOOKUP(Table3[[#This Row],[Product ID]],[1]Products!$A:$G,2,0)</f>
        <v>Product 34</v>
      </c>
      <c r="H1346" s="22">
        <v>1</v>
      </c>
      <c r="I1346" s="9">
        <f>VLOOKUP('Consolidtaed Data'!$B4844,[1]Products!$A:$G,4,0)</f>
        <v>847</v>
      </c>
      <c r="J1346" s="9">
        <f>VLOOKUP('Consolidtaed Data'!$B4844,[1]Products!$A:$G,3,0)</f>
        <v>534</v>
      </c>
      <c r="K1346" s="9">
        <f>'Consolidtaed Data'!$J4844*'Consolidtaed Data'!$H4844</f>
        <v>1518</v>
      </c>
      <c r="L1346" s="9">
        <f>'Consolidtaed Data'!$I4844*'Consolidtaed Data'!$H4844</f>
        <v>2410</v>
      </c>
      <c r="M1346" s="9">
        <f>'Consolidtaed Data'!$L4844-'Consolidtaed Data'!$K4844</f>
        <v>264</v>
      </c>
      <c r="N1346" s="9" t="str">
        <f>VLOOKUP('Consolidtaed Data'!$C4844,[1]Locations!$A:$O,2,0)</f>
        <v>Jurupa Valley</v>
      </c>
      <c r="O1346" s="9" t="str">
        <f>VLOOKUP('Consolidtaed Data'!$D4844,'[1]Sales People'!$A:$B,2,0)</f>
        <v>Ryan Welch</v>
      </c>
      <c r="P1346" s="9" t="str">
        <f>VLOOKUP('Consolidtaed Data'!$E4844,[1]Customers!$A:$B,2,0)</f>
        <v>Adam Riley</v>
      </c>
      <c r="Q1346" s="11">
        <f>WEEKDAY('Consolidtaed Data'!$F4844)</f>
        <v>3</v>
      </c>
      <c r="R1346" s="9">
        <f>MONTH('Consolidtaed Data'!$F4844)</f>
        <v>12</v>
      </c>
      <c r="S1346" s="9" t="str">
        <f>TEXT(Table3[[#This Row],[Purchase Date]],"MMMM")</f>
        <v>April</v>
      </c>
      <c r="T1346" s="9">
        <f>YEAR('Consolidtaed Data'!$F4844)</f>
        <v>2020</v>
      </c>
    </row>
    <row r="1347" spans="1:20" x14ac:dyDescent="0.3">
      <c r="A1347" s="9" t="s">
        <v>2302</v>
      </c>
      <c r="B1347" s="9" t="s">
        <v>318</v>
      </c>
      <c r="C1347" s="9" t="s">
        <v>59</v>
      </c>
      <c r="D1347" s="9" t="s">
        <v>174</v>
      </c>
      <c r="E1347" s="9" t="s">
        <v>703</v>
      </c>
      <c r="F1347" s="10">
        <v>43930</v>
      </c>
      <c r="G1347" s="10" t="str">
        <f>VLOOKUP(Table3[[#This Row],[Product ID]],[1]Products!$A:$G,2,0)</f>
        <v>Product 89</v>
      </c>
      <c r="H1347" s="22">
        <v>1</v>
      </c>
      <c r="I1347" s="9">
        <f>VLOOKUP('Consolidtaed Data'!$B4929,[1]Products!$A:$G,4,0)</f>
        <v>2257</v>
      </c>
      <c r="J1347" s="9">
        <f>VLOOKUP('Consolidtaed Data'!$B4929,[1]Products!$A:$G,3,0)</f>
        <v>1535</v>
      </c>
      <c r="K1347" s="9">
        <f>'Consolidtaed Data'!$J4929*'Consolidtaed Data'!$H4929</f>
        <v>5772</v>
      </c>
      <c r="L1347" s="9">
        <f>'Consolidtaed Data'!$I4929*'Consolidtaed Data'!$H4929</f>
        <v>7304</v>
      </c>
      <c r="M1347" s="9">
        <f>'Consolidtaed Data'!$L4929-'Consolidtaed Data'!$K4929</f>
        <v>82</v>
      </c>
      <c r="N1347" s="9" t="str">
        <f>VLOOKUP('Consolidtaed Data'!$C4929,[1]Locations!$A:$O,2,0)</f>
        <v>Fresno</v>
      </c>
      <c r="O1347" s="9" t="str">
        <f>VLOOKUP('Consolidtaed Data'!$D4929,'[1]Sales People'!$A:$B,2,0)</f>
        <v>John Reyes</v>
      </c>
      <c r="P1347" s="9" t="str">
        <f>VLOOKUP('Consolidtaed Data'!$E4929,[1]Customers!$A:$B,2,0)</f>
        <v>Jeffrey Sanders</v>
      </c>
      <c r="Q1347" s="11">
        <f>WEEKDAY('Consolidtaed Data'!$F4929)</f>
        <v>3</v>
      </c>
      <c r="R1347" s="9">
        <f>MONTH('Consolidtaed Data'!$F4929)</f>
        <v>12</v>
      </c>
      <c r="S1347" s="9" t="str">
        <f>TEXT(Table3[[#This Row],[Purchase Date]],"MMMM")</f>
        <v>April</v>
      </c>
      <c r="T1347" s="9">
        <f>YEAR('Consolidtaed Data'!$F4929)</f>
        <v>2020</v>
      </c>
    </row>
    <row r="1348" spans="1:20" x14ac:dyDescent="0.3">
      <c r="A1348" s="9" t="s">
        <v>2304</v>
      </c>
      <c r="B1348" s="9" t="s">
        <v>204</v>
      </c>
      <c r="C1348" s="9" t="s">
        <v>223</v>
      </c>
      <c r="D1348" s="9" t="s">
        <v>46</v>
      </c>
      <c r="E1348" s="9" t="s">
        <v>1903</v>
      </c>
      <c r="F1348" s="10">
        <v>43930</v>
      </c>
      <c r="G1348" s="10" t="str">
        <f>VLOOKUP(Table3[[#This Row],[Product ID]],[1]Products!$A:$G,2,0)</f>
        <v>Product 101</v>
      </c>
      <c r="H1348" s="22">
        <v>1</v>
      </c>
      <c r="I1348" s="9">
        <f>VLOOKUP('Consolidtaed Data'!$B5319,[1]Products!$A:$G,4,0)</f>
        <v>1783</v>
      </c>
      <c r="J1348" s="9">
        <f>VLOOKUP('Consolidtaed Data'!$B5319,[1]Products!$A:$G,3,0)</f>
        <v>1516</v>
      </c>
      <c r="K1348" s="9">
        <f>'Consolidtaed Data'!$J5319*'Consolidtaed Data'!$H5319</f>
        <v>4548</v>
      </c>
      <c r="L1348" s="9">
        <f>'Consolidtaed Data'!$I5319*'Consolidtaed Data'!$H5319</f>
        <v>5349</v>
      </c>
      <c r="M1348" s="9">
        <f>'Consolidtaed Data'!$L5319-'Consolidtaed Data'!$K5319</f>
        <v>46</v>
      </c>
      <c r="N1348" s="9" t="str">
        <f>VLOOKUP('Consolidtaed Data'!$C5319,[1]Locations!$A:$O,2,0)</f>
        <v>Hayward</v>
      </c>
      <c r="O1348" s="9" t="str">
        <f>VLOOKUP('Consolidtaed Data'!$D5319,'[1]Sales People'!$A:$B,2,0)</f>
        <v>Brian Hansen</v>
      </c>
      <c r="P1348" s="9" t="str">
        <f>VLOOKUP('Consolidtaed Data'!$E5319,[1]Customers!$A:$B,2,0)</f>
        <v>Roger Thompson</v>
      </c>
      <c r="Q1348" s="11">
        <f>WEEKDAY('Consolidtaed Data'!$F5319)</f>
        <v>5</v>
      </c>
      <c r="R1348" s="9">
        <f>MONTH('Consolidtaed Data'!$F5319)</f>
        <v>1</v>
      </c>
      <c r="S1348" s="9" t="str">
        <f>TEXT(Table3[[#This Row],[Purchase Date]],"MMMM")</f>
        <v>April</v>
      </c>
      <c r="T1348" s="9">
        <f>YEAR('Consolidtaed Data'!$F5319)</f>
        <v>2021</v>
      </c>
    </row>
    <row r="1349" spans="1:20" x14ac:dyDescent="0.3">
      <c r="A1349" s="9" t="s">
        <v>2305</v>
      </c>
      <c r="B1349" s="9" t="s">
        <v>330</v>
      </c>
      <c r="C1349" s="9" t="s">
        <v>152</v>
      </c>
      <c r="D1349" s="9" t="s">
        <v>220</v>
      </c>
      <c r="E1349" s="9" t="s">
        <v>137</v>
      </c>
      <c r="F1349" s="10">
        <v>43930</v>
      </c>
      <c r="G1349" s="10" t="str">
        <f>VLOOKUP(Table3[[#This Row],[Product ID]],[1]Products!$A:$G,2,0)</f>
        <v>Product 91</v>
      </c>
      <c r="H1349" s="22">
        <v>3</v>
      </c>
      <c r="I1349" s="9">
        <f>VLOOKUP('Consolidtaed Data'!$B5608,[1]Products!$A:$G,4,0)</f>
        <v>951</v>
      </c>
      <c r="J1349" s="9">
        <f>VLOOKUP('Consolidtaed Data'!$B5608,[1]Products!$A:$G,3,0)</f>
        <v>504</v>
      </c>
      <c r="K1349" s="9">
        <f>'Consolidtaed Data'!$J5608*'Consolidtaed Data'!$H5608</f>
        <v>208</v>
      </c>
      <c r="L1349" s="9">
        <f>'Consolidtaed Data'!$I5608*'Consolidtaed Data'!$H5608</f>
        <v>315</v>
      </c>
      <c r="M1349" s="9">
        <f>'Consolidtaed Data'!$L5608-'Consolidtaed Data'!$K5608</f>
        <v>801</v>
      </c>
      <c r="N1349" s="9" t="str">
        <f>VLOOKUP('Consolidtaed Data'!$C5608,[1]Locations!$A:$O,2,0)</f>
        <v>East Los Angeles</v>
      </c>
      <c r="O1349" s="9" t="str">
        <f>VLOOKUP('Consolidtaed Data'!$D5608,'[1]Sales People'!$A:$B,2,0)</f>
        <v>Robert Reed</v>
      </c>
      <c r="P1349" s="9" t="str">
        <f>VLOOKUP('Consolidtaed Data'!$E5608,[1]Customers!$A:$B,2,0)</f>
        <v>Benjamin Ryan</v>
      </c>
      <c r="Q1349" s="11">
        <f>WEEKDAY('Consolidtaed Data'!$F5608)</f>
        <v>7</v>
      </c>
      <c r="R1349" s="9">
        <f>MONTH('Consolidtaed Data'!$F5608)</f>
        <v>2</v>
      </c>
      <c r="S1349" s="9" t="str">
        <f>TEXT(Table3[[#This Row],[Purchase Date]],"MMMM")</f>
        <v>April</v>
      </c>
      <c r="T1349" s="9">
        <f>YEAR('Consolidtaed Data'!$F5608)</f>
        <v>2021</v>
      </c>
    </row>
    <row r="1350" spans="1:20" x14ac:dyDescent="0.3">
      <c r="A1350" s="9" t="s">
        <v>2306</v>
      </c>
      <c r="B1350" s="9" t="s">
        <v>366</v>
      </c>
      <c r="C1350" s="9" t="s">
        <v>140</v>
      </c>
      <c r="D1350" s="9" t="s">
        <v>9</v>
      </c>
      <c r="E1350" s="9" t="s">
        <v>1152</v>
      </c>
      <c r="F1350" s="10">
        <v>43930</v>
      </c>
      <c r="G1350" s="10" t="str">
        <f>VLOOKUP(Table3[[#This Row],[Product ID]],[1]Products!$A:$G,2,0)</f>
        <v>Product 39</v>
      </c>
      <c r="H1350" s="22">
        <v>1</v>
      </c>
      <c r="I1350" s="9">
        <f>VLOOKUP('Consolidtaed Data'!$B6356,[1]Products!$A:$G,4,0)</f>
        <v>2091</v>
      </c>
      <c r="J1350" s="9">
        <f>VLOOKUP('Consolidtaed Data'!$B6356,[1]Products!$A:$G,3,0)</f>
        <v>1485</v>
      </c>
      <c r="K1350" s="9">
        <f>'Consolidtaed Data'!$J6356*'Consolidtaed Data'!$H6356</f>
        <v>358</v>
      </c>
      <c r="L1350" s="9">
        <f>'Consolidtaed Data'!$I6356*'Consolidtaed Data'!$H6356</f>
        <v>596</v>
      </c>
      <c r="M1350" s="9">
        <f>'Consolidtaed Data'!$L6356-'Consolidtaed Data'!$K6356</f>
        <v>411</v>
      </c>
      <c r="N1350" s="9" t="str">
        <f>VLOOKUP('Consolidtaed Data'!$C6356,[1]Locations!$A:$O,2,0)</f>
        <v>Escondido</v>
      </c>
      <c r="O1350" s="9" t="str">
        <f>VLOOKUP('Consolidtaed Data'!$D6356,'[1]Sales People'!$A:$B,2,0)</f>
        <v>Walter Cook</v>
      </c>
      <c r="P1350" s="9" t="str">
        <f>VLOOKUP('Consolidtaed Data'!$E6356,[1]Customers!$A:$B,2,0)</f>
        <v>Keith Wheeler</v>
      </c>
      <c r="Q1350" s="11">
        <f>WEEKDAY('Consolidtaed Data'!$F6356)</f>
        <v>3</v>
      </c>
      <c r="R1350" s="9">
        <f>MONTH('Consolidtaed Data'!$F6356)</f>
        <v>4</v>
      </c>
      <c r="S1350" s="9" t="str">
        <f>TEXT(Table3[[#This Row],[Purchase Date]],"MMMM")</f>
        <v>April</v>
      </c>
      <c r="T1350" s="9">
        <f>YEAR('Consolidtaed Data'!$F6356)</f>
        <v>2021</v>
      </c>
    </row>
    <row r="1351" spans="1:20" x14ac:dyDescent="0.3">
      <c r="A1351" s="9" t="s">
        <v>2307</v>
      </c>
      <c r="B1351" s="9" t="s">
        <v>495</v>
      </c>
      <c r="C1351" s="9" t="s">
        <v>173</v>
      </c>
      <c r="D1351" s="9" t="s">
        <v>143</v>
      </c>
      <c r="E1351" s="9" t="s">
        <v>516</v>
      </c>
      <c r="F1351" s="10">
        <v>43930</v>
      </c>
      <c r="G1351" s="10" t="str">
        <f>VLOOKUP(Table3[[#This Row],[Product ID]],[1]Products!$A:$G,2,0)</f>
        <v>Product 15</v>
      </c>
      <c r="H1351" s="22">
        <v>2</v>
      </c>
      <c r="I1351" s="9">
        <f>VLOOKUP('Consolidtaed Data'!$B7143,[1]Products!$A:$G,4,0)</f>
        <v>35</v>
      </c>
      <c r="J1351" s="9">
        <f>VLOOKUP('Consolidtaed Data'!$B7143,[1]Products!$A:$G,3,0)</f>
        <v>22</v>
      </c>
      <c r="K1351" s="9">
        <f>'Consolidtaed Data'!$J7143*'Consolidtaed Data'!$H7143</f>
        <v>270</v>
      </c>
      <c r="L1351" s="9">
        <f>'Consolidtaed Data'!$I7143*'Consolidtaed Data'!$H7143</f>
        <v>336</v>
      </c>
      <c r="M1351" s="9">
        <f>'Consolidtaed Data'!$L7143-'Consolidtaed Data'!$K7143</f>
        <v>1380</v>
      </c>
      <c r="N1351" s="9" t="str">
        <f>VLOOKUP('Consolidtaed Data'!$C7143,[1]Locations!$A:$O,2,0)</f>
        <v>Inglewood</v>
      </c>
      <c r="O1351" s="9" t="str">
        <f>VLOOKUP('Consolidtaed Data'!$D7143,'[1]Sales People'!$A:$B,2,0)</f>
        <v>Henry Nelson</v>
      </c>
      <c r="P1351" s="9" t="str">
        <f>VLOOKUP('Consolidtaed Data'!$E7143,[1]Customers!$A:$B,2,0)</f>
        <v>Nicholas Arnold</v>
      </c>
      <c r="Q1351" s="11">
        <f>WEEKDAY('Consolidtaed Data'!$F7143)</f>
        <v>1</v>
      </c>
      <c r="R1351" s="9">
        <f>MONTH('Consolidtaed Data'!$F7143)</f>
        <v>6</v>
      </c>
      <c r="S1351" s="9" t="str">
        <f>TEXT(Table3[[#This Row],[Purchase Date]],"MMMM")</f>
        <v>April</v>
      </c>
      <c r="T1351" s="9">
        <f>YEAR('Consolidtaed Data'!$F7143)</f>
        <v>2021</v>
      </c>
    </row>
    <row r="1352" spans="1:20" x14ac:dyDescent="0.3">
      <c r="A1352" s="9" t="s">
        <v>2308</v>
      </c>
      <c r="B1352" s="9" t="s">
        <v>529</v>
      </c>
      <c r="C1352" s="9" t="s">
        <v>226</v>
      </c>
      <c r="D1352" s="9" t="s">
        <v>64</v>
      </c>
      <c r="E1352" s="9" t="s">
        <v>1556</v>
      </c>
      <c r="F1352" s="10">
        <v>43930</v>
      </c>
      <c r="G1352" s="10" t="str">
        <f>VLOOKUP(Table3[[#This Row],[Product ID]],[1]Products!$A:$G,2,0)</f>
        <v>Product 56</v>
      </c>
      <c r="H1352" s="22">
        <v>1</v>
      </c>
      <c r="I1352" s="9">
        <f>VLOOKUP('Consolidtaed Data'!$B7160,[1]Products!$A:$G,4,0)</f>
        <v>2091</v>
      </c>
      <c r="J1352" s="9">
        <f>VLOOKUP('Consolidtaed Data'!$B7160,[1]Products!$A:$G,3,0)</f>
        <v>1485</v>
      </c>
      <c r="K1352" s="9">
        <f>'Consolidtaed Data'!$J7160*'Consolidtaed Data'!$H7160</f>
        <v>269</v>
      </c>
      <c r="L1352" s="9">
        <f>'Consolidtaed Data'!$I7160*'Consolidtaed Data'!$H7160</f>
        <v>368</v>
      </c>
      <c r="M1352" s="9">
        <f>'Consolidtaed Data'!$L7160-'Consolidtaed Data'!$K7160</f>
        <v>243</v>
      </c>
      <c r="N1352" s="9" t="str">
        <f>VLOOKUP('Consolidtaed Data'!$C7160,[1]Locations!$A:$O,2,0)</f>
        <v>Sunnyvale</v>
      </c>
      <c r="O1352" s="9" t="str">
        <f>VLOOKUP('Consolidtaed Data'!$D7160,'[1]Sales People'!$A:$B,2,0)</f>
        <v>Martin Carr</v>
      </c>
      <c r="P1352" s="9" t="str">
        <f>VLOOKUP('Consolidtaed Data'!$E7160,[1]Customers!$A:$B,2,0)</f>
        <v>Carlos Wheeler</v>
      </c>
      <c r="Q1352" s="11">
        <f>WEEKDAY('Consolidtaed Data'!$F7160)</f>
        <v>2</v>
      </c>
      <c r="R1352" s="9">
        <f>MONTH('Consolidtaed Data'!$F7160)</f>
        <v>6</v>
      </c>
      <c r="S1352" s="9" t="str">
        <f>TEXT(Table3[[#This Row],[Purchase Date]],"MMMM")</f>
        <v>April</v>
      </c>
      <c r="T1352" s="9">
        <f>YEAR('Consolidtaed Data'!$F7160)</f>
        <v>2021</v>
      </c>
    </row>
    <row r="1353" spans="1:20" x14ac:dyDescent="0.3">
      <c r="A1353" s="9" t="s">
        <v>2309</v>
      </c>
      <c r="B1353" s="9" t="s">
        <v>139</v>
      </c>
      <c r="C1353" s="9" t="s">
        <v>140</v>
      </c>
      <c r="D1353" s="9" t="s">
        <v>13</v>
      </c>
      <c r="E1353" s="9" t="s">
        <v>796</v>
      </c>
      <c r="F1353" s="10">
        <v>43930</v>
      </c>
      <c r="G1353" s="10" t="str">
        <f>VLOOKUP(Table3[[#This Row],[Product ID]],[1]Products!$A:$G,2,0)</f>
        <v>Product 13</v>
      </c>
      <c r="H1353" s="22">
        <v>1</v>
      </c>
      <c r="I1353" s="9">
        <f>VLOOKUP('Consolidtaed Data'!$B7214,[1]Products!$A:$G,4,0)</f>
        <v>123</v>
      </c>
      <c r="J1353" s="9">
        <f>VLOOKUP('Consolidtaed Data'!$B7214,[1]Products!$A:$G,3,0)</f>
        <v>84</v>
      </c>
      <c r="K1353" s="9">
        <f>'Consolidtaed Data'!$J7214*'Consolidtaed Data'!$H7214</f>
        <v>2049</v>
      </c>
      <c r="L1353" s="9">
        <f>'Consolidtaed Data'!$I7214*'Consolidtaed Data'!$H7214</f>
        <v>3534</v>
      </c>
      <c r="M1353" s="9">
        <f>'Consolidtaed Data'!$L7214-'Consolidtaed Data'!$K7214</f>
        <v>380</v>
      </c>
      <c r="N1353" s="9" t="str">
        <f>VLOOKUP('Consolidtaed Data'!$C7214,[1]Locations!$A:$O,2,0)</f>
        <v>Irvine</v>
      </c>
      <c r="O1353" s="9" t="str">
        <f>VLOOKUP('Consolidtaed Data'!$D7214,'[1]Sales People'!$A:$B,2,0)</f>
        <v>Ryan Butler</v>
      </c>
      <c r="P1353" s="9" t="str">
        <f>VLOOKUP('Consolidtaed Data'!$E7214,[1]Customers!$A:$B,2,0)</f>
        <v>Eugene Ryan</v>
      </c>
      <c r="Q1353" s="11">
        <f>WEEKDAY('Consolidtaed Data'!$F7214)</f>
        <v>5</v>
      </c>
      <c r="R1353" s="9">
        <f>MONTH('Consolidtaed Data'!$F7214)</f>
        <v>7</v>
      </c>
      <c r="S1353" s="9" t="str">
        <f>TEXT(Table3[[#This Row],[Purchase Date]],"MMMM")</f>
        <v>April</v>
      </c>
      <c r="T1353" s="9">
        <f>YEAR('Consolidtaed Data'!$F7214)</f>
        <v>2021</v>
      </c>
    </row>
    <row r="1354" spans="1:20" x14ac:dyDescent="0.3">
      <c r="A1354" s="9" t="s">
        <v>2310</v>
      </c>
      <c r="B1354" s="9" t="s">
        <v>29</v>
      </c>
      <c r="C1354" s="9" t="s">
        <v>228</v>
      </c>
      <c r="D1354" s="9" t="s">
        <v>9</v>
      </c>
      <c r="E1354" s="9" t="s">
        <v>1359</v>
      </c>
      <c r="F1354" s="10">
        <v>43930</v>
      </c>
      <c r="G1354" s="10" t="str">
        <f>VLOOKUP(Table3[[#This Row],[Product ID]],[1]Products!$A:$G,2,0)</f>
        <v>Product 37</v>
      </c>
      <c r="H1354" s="22">
        <v>1</v>
      </c>
      <c r="I1354" s="9">
        <f>VLOOKUP('Consolidtaed Data'!$B7647,[1]Products!$A:$G,4,0)</f>
        <v>203</v>
      </c>
      <c r="J1354" s="9">
        <f>VLOOKUP('Consolidtaed Data'!$B7647,[1]Products!$A:$G,3,0)</f>
        <v>154</v>
      </c>
      <c r="K1354" s="9">
        <f>'Consolidtaed Data'!$J7647*'Consolidtaed Data'!$H7647</f>
        <v>5596</v>
      </c>
      <c r="L1354" s="9">
        <f>'Consolidtaed Data'!$I7647*'Consolidtaed Data'!$H7647</f>
        <v>9176</v>
      </c>
      <c r="M1354" s="9">
        <f>'Consolidtaed Data'!$L7647-'Consolidtaed Data'!$K7647</f>
        <v>192</v>
      </c>
      <c r="N1354" s="9" t="str">
        <f>VLOOKUP('Consolidtaed Data'!$C7647,[1]Locations!$A:$O,2,0)</f>
        <v>Daly City</v>
      </c>
      <c r="O1354" s="9" t="str">
        <f>VLOOKUP('Consolidtaed Data'!$D7647,'[1]Sales People'!$A:$B,2,0)</f>
        <v>Howard Gardner</v>
      </c>
      <c r="P1354" s="9" t="str">
        <f>VLOOKUP('Consolidtaed Data'!$E7647,[1]Customers!$A:$B,2,0)</f>
        <v>Nicholas Hamilton</v>
      </c>
      <c r="Q1354" s="11">
        <f>WEEKDAY('Consolidtaed Data'!$F7647)</f>
        <v>3</v>
      </c>
      <c r="R1354" s="9">
        <f>MONTH('Consolidtaed Data'!$F7647)</f>
        <v>8</v>
      </c>
      <c r="S1354" s="9" t="str">
        <f>TEXT(Table3[[#This Row],[Purchase Date]],"MMMM")</f>
        <v>April</v>
      </c>
      <c r="T1354" s="9">
        <f>YEAR('Consolidtaed Data'!$F7647)</f>
        <v>2021</v>
      </c>
    </row>
    <row r="1355" spans="1:20" x14ac:dyDescent="0.3">
      <c r="A1355" s="9" t="s">
        <v>2311</v>
      </c>
      <c r="B1355" s="9" t="s">
        <v>364</v>
      </c>
      <c r="C1355" s="9" t="s">
        <v>186</v>
      </c>
      <c r="D1355" s="9" t="s">
        <v>105</v>
      </c>
      <c r="E1355" s="9" t="s">
        <v>906</v>
      </c>
      <c r="F1355" s="10">
        <v>43930</v>
      </c>
      <c r="G1355" s="10" t="str">
        <f>VLOOKUP(Table3[[#This Row],[Product ID]],[1]Products!$A:$G,2,0)</f>
        <v>Product 45</v>
      </c>
      <c r="H1355" s="22">
        <v>1</v>
      </c>
      <c r="I1355" s="9">
        <f>VLOOKUP('Consolidtaed Data'!$B7804,[1]Products!$A:$G,4,0)</f>
        <v>530</v>
      </c>
      <c r="J1355" s="9">
        <f>VLOOKUP('Consolidtaed Data'!$B7804,[1]Products!$A:$G,3,0)</f>
        <v>435</v>
      </c>
      <c r="K1355" s="9">
        <f>'Consolidtaed Data'!$J7804*'Consolidtaed Data'!$H7804</f>
        <v>1224</v>
      </c>
      <c r="L1355" s="9">
        <f>'Consolidtaed Data'!$I7804*'Consolidtaed Data'!$H7804</f>
        <v>1512</v>
      </c>
      <c r="M1355" s="9">
        <f>'Consolidtaed Data'!$L7804-'Consolidtaed Data'!$K7804</f>
        <v>944</v>
      </c>
      <c r="N1355" s="9" t="str">
        <f>VLOOKUP('Consolidtaed Data'!$C7804,[1]Locations!$A:$O,2,0)</f>
        <v>Modesto</v>
      </c>
      <c r="O1355" s="9" t="str">
        <f>VLOOKUP('Consolidtaed Data'!$D7804,'[1]Sales People'!$A:$B,2,0)</f>
        <v>Ryan Butler</v>
      </c>
      <c r="P1355" s="9" t="str">
        <f>VLOOKUP('Consolidtaed Data'!$E7804,[1]Customers!$A:$B,2,0)</f>
        <v>Sean Price</v>
      </c>
      <c r="Q1355" s="11">
        <f>WEEKDAY('Consolidtaed Data'!$F7804)</f>
        <v>1</v>
      </c>
      <c r="R1355" s="9">
        <f>MONTH('Consolidtaed Data'!$F7804)</f>
        <v>8</v>
      </c>
      <c r="S1355" s="9" t="str">
        <f>TEXT(Table3[[#This Row],[Purchase Date]],"MMMM")</f>
        <v>April</v>
      </c>
      <c r="T1355" s="9">
        <f>YEAR('Consolidtaed Data'!$F7804)</f>
        <v>2021</v>
      </c>
    </row>
    <row r="1356" spans="1:20" x14ac:dyDescent="0.3">
      <c r="A1356" s="9" t="s">
        <v>2312</v>
      </c>
      <c r="B1356" s="9" t="s">
        <v>200</v>
      </c>
      <c r="C1356" s="9" t="s">
        <v>130</v>
      </c>
      <c r="D1356" s="9" t="s">
        <v>22</v>
      </c>
      <c r="E1356" s="9" t="s">
        <v>1060</v>
      </c>
      <c r="F1356" s="10">
        <v>43930</v>
      </c>
      <c r="G1356" s="10" t="str">
        <f>VLOOKUP(Table3[[#This Row],[Product ID]],[1]Products!$A:$G,2,0)</f>
        <v>Product 23</v>
      </c>
      <c r="H1356" s="22">
        <v>1</v>
      </c>
      <c r="I1356" s="9">
        <f>VLOOKUP('Consolidtaed Data'!$B8065,[1]Products!$A:$G,4,0)</f>
        <v>667</v>
      </c>
      <c r="J1356" s="9">
        <f>VLOOKUP('Consolidtaed Data'!$B8065,[1]Products!$A:$G,3,0)</f>
        <v>387</v>
      </c>
      <c r="K1356" s="9">
        <f>'Consolidtaed Data'!$J8065*'Consolidtaed Data'!$H8065</f>
        <v>838</v>
      </c>
      <c r="L1356" s="9">
        <f>'Consolidtaed Data'!$I8065*'Consolidtaed Data'!$H8065</f>
        <v>1103</v>
      </c>
      <c r="M1356" s="9">
        <f>'Consolidtaed Data'!$L8065-'Consolidtaed Data'!$K8065</f>
        <v>2356</v>
      </c>
      <c r="N1356" s="9" t="str">
        <f>VLOOKUP('Consolidtaed Data'!$C8065,[1]Locations!$A:$O,2,0)</f>
        <v>Visalia</v>
      </c>
      <c r="O1356" s="9" t="str">
        <f>VLOOKUP('Consolidtaed Data'!$D8065,'[1]Sales People'!$A:$B,2,0)</f>
        <v>Larry Castillo</v>
      </c>
      <c r="P1356" s="9" t="str">
        <f>VLOOKUP('Consolidtaed Data'!$E8065,[1]Customers!$A:$B,2,0)</f>
        <v>Nicholas Stanley</v>
      </c>
      <c r="Q1356" s="11">
        <f>WEEKDAY('Consolidtaed Data'!$F8065)</f>
        <v>2</v>
      </c>
      <c r="R1356" s="9">
        <f>MONTH('Consolidtaed Data'!$F8065)</f>
        <v>9</v>
      </c>
      <c r="S1356" s="9" t="str">
        <f>TEXT(Table3[[#This Row],[Purchase Date]],"MMMM")</f>
        <v>April</v>
      </c>
      <c r="T1356" s="9">
        <f>YEAR('Consolidtaed Data'!$F8065)</f>
        <v>2021</v>
      </c>
    </row>
    <row r="1357" spans="1:20" x14ac:dyDescent="0.3">
      <c r="A1357" s="9" t="s">
        <v>2313</v>
      </c>
      <c r="B1357" s="9" t="s">
        <v>443</v>
      </c>
      <c r="C1357" s="9" t="s">
        <v>352</v>
      </c>
      <c r="D1357" s="9" t="s">
        <v>229</v>
      </c>
      <c r="E1357" s="9" t="s">
        <v>2325</v>
      </c>
      <c r="F1357" s="10">
        <v>43930</v>
      </c>
      <c r="G1357" s="10" t="str">
        <f>VLOOKUP(Table3[[#This Row],[Product ID]],[1]Products!$A:$G,2,0)</f>
        <v>Product 61</v>
      </c>
      <c r="H1357" s="22">
        <v>1</v>
      </c>
      <c r="I1357" s="9">
        <f>VLOOKUP('Consolidtaed Data'!$B8190,[1]Products!$A:$G,4,0)</f>
        <v>1848</v>
      </c>
      <c r="J1357" s="9">
        <f>VLOOKUP('Consolidtaed Data'!$B8190,[1]Products!$A:$G,3,0)</f>
        <v>1294</v>
      </c>
      <c r="K1357" s="9">
        <f>'Consolidtaed Data'!$J8190*'Consolidtaed Data'!$H8190</f>
        <v>420</v>
      </c>
      <c r="L1357" s="9">
        <f>'Consolidtaed Data'!$I8190*'Consolidtaed Data'!$H8190</f>
        <v>584</v>
      </c>
      <c r="M1357" s="9">
        <f>'Consolidtaed Data'!$L8190-'Consolidtaed Data'!$K8190</f>
        <v>44</v>
      </c>
      <c r="N1357" s="9" t="str">
        <f>VLOOKUP('Consolidtaed Data'!$C8190,[1]Locations!$A:$O,2,0)</f>
        <v>Carlsbad</v>
      </c>
      <c r="O1357" s="9" t="str">
        <f>VLOOKUP('Consolidtaed Data'!$D8190,'[1]Sales People'!$A:$B,2,0)</f>
        <v>Kevin Butler</v>
      </c>
      <c r="P1357" s="9" t="str">
        <f>VLOOKUP('Consolidtaed Data'!$E8190,[1]Customers!$A:$B,2,0)</f>
        <v>Gary Baker</v>
      </c>
      <c r="Q1357" s="11">
        <f>WEEKDAY('Consolidtaed Data'!$F8190)</f>
        <v>4</v>
      </c>
      <c r="R1357" s="9">
        <f>MONTH('Consolidtaed Data'!$F8190)</f>
        <v>9</v>
      </c>
      <c r="S1357" s="9" t="str">
        <f>TEXT(Table3[[#This Row],[Purchase Date]],"MMMM")</f>
        <v>April</v>
      </c>
      <c r="T1357" s="9">
        <f>YEAR('Consolidtaed Data'!$F8190)</f>
        <v>2021</v>
      </c>
    </row>
    <row r="1358" spans="1:20" x14ac:dyDescent="0.3">
      <c r="A1358" s="9" t="s">
        <v>2314</v>
      </c>
      <c r="B1358" s="9" t="s">
        <v>355</v>
      </c>
      <c r="C1358" s="9" t="s">
        <v>331</v>
      </c>
      <c r="D1358" s="9" t="s">
        <v>220</v>
      </c>
      <c r="E1358" s="9" t="s">
        <v>2238</v>
      </c>
      <c r="F1358" s="10">
        <v>43930</v>
      </c>
      <c r="G1358" s="10" t="str">
        <f>VLOOKUP(Table3[[#This Row],[Product ID]],[1]Products!$A:$G,2,0)</f>
        <v>Product 100</v>
      </c>
      <c r="H1358" s="22">
        <v>3</v>
      </c>
      <c r="I1358" s="9">
        <f>VLOOKUP('Consolidtaed Data'!$B8653,[1]Products!$A:$G,4,0)</f>
        <v>203</v>
      </c>
      <c r="J1358" s="9">
        <f>VLOOKUP('Consolidtaed Data'!$B8653,[1]Products!$A:$G,3,0)</f>
        <v>154</v>
      </c>
      <c r="K1358" s="9">
        <f>'Consolidtaed Data'!$J8653*'Consolidtaed Data'!$H8653</f>
        <v>421</v>
      </c>
      <c r="L1358" s="9">
        <f>'Consolidtaed Data'!$I8653*'Consolidtaed Data'!$H8653</f>
        <v>561</v>
      </c>
      <c r="M1358" s="9">
        <f>'Consolidtaed Data'!$L8653-'Consolidtaed Data'!$K8653</f>
        <v>656</v>
      </c>
      <c r="N1358" s="9" t="str">
        <f>VLOOKUP('Consolidtaed Data'!$C8653,[1]Locations!$A:$O,2,0)</f>
        <v>Berkeley</v>
      </c>
      <c r="O1358" s="9" t="str">
        <f>VLOOKUP('Consolidtaed Data'!$D8653,'[1]Sales People'!$A:$B,2,0)</f>
        <v>Joshua Cook</v>
      </c>
      <c r="P1358" s="9" t="str">
        <f>VLOOKUP('Consolidtaed Data'!$E8653,[1]Customers!$A:$B,2,0)</f>
        <v>Roger Alexander</v>
      </c>
      <c r="Q1358" s="11">
        <f>WEEKDAY('Consolidtaed Data'!$F8653)</f>
        <v>4</v>
      </c>
      <c r="R1358" s="9">
        <f>MONTH('Consolidtaed Data'!$F8653)</f>
        <v>10</v>
      </c>
      <c r="S1358" s="9" t="str">
        <f>TEXT(Table3[[#This Row],[Purchase Date]],"MMMM")</f>
        <v>April</v>
      </c>
      <c r="T1358" s="9">
        <f>YEAR('Consolidtaed Data'!$F8653)</f>
        <v>2021</v>
      </c>
    </row>
    <row r="1359" spans="1:20" x14ac:dyDescent="0.3">
      <c r="A1359" s="9" t="s">
        <v>2316</v>
      </c>
      <c r="B1359" s="9" t="s">
        <v>580</v>
      </c>
      <c r="C1359" s="9" t="s">
        <v>108</v>
      </c>
      <c r="D1359" s="9" t="s">
        <v>143</v>
      </c>
      <c r="E1359" s="9" t="s">
        <v>1309</v>
      </c>
      <c r="F1359" s="10">
        <v>43930</v>
      </c>
      <c r="G1359" s="10" t="str">
        <f>VLOOKUP(Table3[[#This Row],[Product ID]],[1]Products!$A:$G,2,0)</f>
        <v>Product 1</v>
      </c>
      <c r="H1359" s="22">
        <v>4</v>
      </c>
      <c r="I1359" s="9">
        <f>VLOOKUP('Consolidtaed Data'!$B8909,[1]Products!$A:$G,4,0)</f>
        <v>1638</v>
      </c>
      <c r="J1359" s="9">
        <f>VLOOKUP('Consolidtaed Data'!$B8909,[1]Products!$A:$G,3,0)</f>
        <v>1261</v>
      </c>
      <c r="K1359" s="9">
        <f>'Consolidtaed Data'!$J8909*'Consolidtaed Data'!$H8909</f>
        <v>504</v>
      </c>
      <c r="L1359" s="9">
        <f>'Consolidtaed Data'!$I8909*'Consolidtaed Data'!$H8909</f>
        <v>951</v>
      </c>
      <c r="M1359" s="9">
        <f>'Consolidtaed Data'!$L8909-'Consolidtaed Data'!$K8909</f>
        <v>1224</v>
      </c>
      <c r="N1359" s="9" t="str">
        <f>VLOOKUP('Consolidtaed Data'!$C8909,[1]Locations!$A:$O,2,0)</f>
        <v>Sunnyvale</v>
      </c>
      <c r="O1359" s="9" t="str">
        <f>VLOOKUP('Consolidtaed Data'!$D8909,'[1]Sales People'!$A:$B,2,0)</f>
        <v>Martin Carr</v>
      </c>
      <c r="P1359" s="9" t="str">
        <f>VLOOKUP('Consolidtaed Data'!$E8909,[1]Customers!$A:$B,2,0)</f>
        <v>Mark Kim</v>
      </c>
      <c r="Q1359" s="11">
        <f>WEEKDAY('Consolidtaed Data'!$F8909)</f>
        <v>7</v>
      </c>
      <c r="R1359" s="9">
        <f>MONTH('Consolidtaed Data'!$F8909)</f>
        <v>11</v>
      </c>
      <c r="S1359" s="9" t="str">
        <f>TEXT(Table3[[#This Row],[Purchase Date]],"MMMM")</f>
        <v>April</v>
      </c>
      <c r="T1359" s="9">
        <f>YEAR('Consolidtaed Data'!$F8909)</f>
        <v>2021</v>
      </c>
    </row>
    <row r="1360" spans="1:20" x14ac:dyDescent="0.3">
      <c r="A1360" s="9" t="s">
        <v>2317</v>
      </c>
      <c r="B1360" s="9" t="s">
        <v>112</v>
      </c>
      <c r="C1360" s="9" t="s">
        <v>186</v>
      </c>
      <c r="D1360" s="9" t="s">
        <v>56</v>
      </c>
      <c r="E1360" s="9" t="s">
        <v>2148</v>
      </c>
      <c r="F1360" s="10">
        <v>43931</v>
      </c>
      <c r="G1360" s="10" t="str">
        <f>VLOOKUP(Table3[[#This Row],[Product ID]],[1]Products!$A:$G,2,0)</f>
        <v>Product 7</v>
      </c>
      <c r="H1360" s="22">
        <v>4</v>
      </c>
      <c r="I1360" s="9">
        <f>VLOOKUP('Consolidtaed Data'!$B5932,[1]Products!$A:$G,4,0)</f>
        <v>127</v>
      </c>
      <c r="J1360" s="9">
        <f>VLOOKUP('Consolidtaed Data'!$B5932,[1]Products!$A:$G,3,0)</f>
        <v>79</v>
      </c>
      <c r="K1360" s="9">
        <f>'Consolidtaed Data'!$J5932*'Consolidtaed Data'!$H5932</f>
        <v>910</v>
      </c>
      <c r="L1360" s="9">
        <f>'Consolidtaed Data'!$I5932*'Consolidtaed Data'!$H5932</f>
        <v>1598</v>
      </c>
      <c r="M1360" s="9">
        <f>'Consolidtaed Data'!$L5932-'Consolidtaed Data'!$K5932</f>
        <v>1598</v>
      </c>
      <c r="N1360" s="9" t="str">
        <f>VLOOKUP('Consolidtaed Data'!$C5932,[1]Locations!$A:$O,2,0)</f>
        <v>Elk Grove</v>
      </c>
      <c r="O1360" s="9" t="str">
        <f>VLOOKUP('Consolidtaed Data'!$D5932,'[1]Sales People'!$A:$B,2,0)</f>
        <v>Kevin Butler</v>
      </c>
      <c r="P1360" s="9" t="str">
        <f>VLOOKUP('Consolidtaed Data'!$E5932,[1]Customers!$A:$B,2,0)</f>
        <v>Gerald Andrews</v>
      </c>
      <c r="Q1360" s="11">
        <f>WEEKDAY('Consolidtaed Data'!$F5932)</f>
        <v>7</v>
      </c>
      <c r="R1360" s="9">
        <f>MONTH('Consolidtaed Data'!$F5932)</f>
        <v>3</v>
      </c>
      <c r="S1360" s="9" t="str">
        <f>TEXT(Table3[[#This Row],[Purchase Date]],"MMMM")</f>
        <v>April</v>
      </c>
      <c r="T1360" s="9">
        <f>YEAR('Consolidtaed Data'!$F5932)</f>
        <v>2021</v>
      </c>
    </row>
    <row r="1361" spans="1:20" x14ac:dyDescent="0.3">
      <c r="A1361" s="9" t="s">
        <v>2318</v>
      </c>
      <c r="B1361" s="9" t="s">
        <v>360</v>
      </c>
      <c r="C1361" s="9" t="s">
        <v>134</v>
      </c>
      <c r="D1361" s="9" t="s">
        <v>197</v>
      </c>
      <c r="E1361" s="9" t="s">
        <v>985</v>
      </c>
      <c r="F1361" s="10">
        <v>43931</v>
      </c>
      <c r="G1361" s="10" t="str">
        <f>VLOOKUP(Table3[[#This Row],[Product ID]],[1]Products!$A:$G,2,0)</f>
        <v>Product 59</v>
      </c>
      <c r="H1361" s="22">
        <v>1</v>
      </c>
      <c r="I1361" s="9">
        <f>VLOOKUP('Consolidtaed Data'!$B6707,[1]Products!$A:$G,4,0)</f>
        <v>1353</v>
      </c>
      <c r="J1361" s="9">
        <f>VLOOKUP('Consolidtaed Data'!$B6707,[1]Products!$A:$G,3,0)</f>
        <v>947</v>
      </c>
      <c r="K1361" s="9">
        <f>'Consolidtaed Data'!$J6707*'Consolidtaed Data'!$H6707</f>
        <v>732</v>
      </c>
      <c r="L1361" s="9">
        <f>'Consolidtaed Data'!$I6707*'Consolidtaed Data'!$H6707</f>
        <v>1077</v>
      </c>
      <c r="M1361" s="9">
        <f>'Consolidtaed Data'!$L6707-'Consolidtaed Data'!$K6707</f>
        <v>495</v>
      </c>
      <c r="N1361" s="9" t="str">
        <f>VLOOKUP('Consolidtaed Data'!$C6707,[1]Locations!$A:$O,2,0)</f>
        <v>Fontana</v>
      </c>
      <c r="O1361" s="9" t="str">
        <f>VLOOKUP('Consolidtaed Data'!$D6707,'[1]Sales People'!$A:$B,2,0)</f>
        <v>Eugene Holmes</v>
      </c>
      <c r="P1361" s="9" t="str">
        <f>VLOOKUP('Consolidtaed Data'!$E6707,[1]Customers!$A:$B,2,0)</f>
        <v>Roy Murphy</v>
      </c>
      <c r="Q1361" s="11">
        <f>WEEKDAY('Consolidtaed Data'!$F6707)</f>
        <v>3</v>
      </c>
      <c r="R1361" s="9">
        <f>MONTH('Consolidtaed Data'!$F6707)</f>
        <v>5</v>
      </c>
      <c r="S1361" s="9" t="str">
        <f>TEXT(Table3[[#This Row],[Purchase Date]],"MMMM")</f>
        <v>April</v>
      </c>
      <c r="T1361" s="9">
        <f>YEAR('Consolidtaed Data'!$F6707)</f>
        <v>2021</v>
      </c>
    </row>
    <row r="1362" spans="1:20" x14ac:dyDescent="0.3">
      <c r="A1362" s="9" t="s">
        <v>2319</v>
      </c>
      <c r="B1362" s="9" t="s">
        <v>200</v>
      </c>
      <c r="C1362" s="9" t="s">
        <v>94</v>
      </c>
      <c r="D1362" s="9" t="s">
        <v>235</v>
      </c>
      <c r="E1362" s="9" t="s">
        <v>3709</v>
      </c>
      <c r="F1362" s="10">
        <v>43931</v>
      </c>
      <c r="G1362" s="10" t="str">
        <f>VLOOKUP(Table3[[#This Row],[Product ID]],[1]Products!$A:$G,2,0)</f>
        <v>Product 23</v>
      </c>
      <c r="H1362" s="22">
        <v>1</v>
      </c>
      <c r="I1362" s="9">
        <f>VLOOKUP('Consolidtaed Data'!$B6771,[1]Products!$A:$G,4,0)</f>
        <v>368</v>
      </c>
      <c r="J1362" s="9">
        <f>VLOOKUP('Consolidtaed Data'!$B6771,[1]Products!$A:$G,3,0)</f>
        <v>269</v>
      </c>
      <c r="K1362" s="9">
        <f>'Consolidtaed Data'!$J6771*'Consolidtaed Data'!$H6771</f>
        <v>5895</v>
      </c>
      <c r="L1362" s="9">
        <f>'Consolidtaed Data'!$I6771*'Consolidtaed Data'!$H6771</f>
        <v>7188</v>
      </c>
      <c r="M1362" s="9">
        <f>'Consolidtaed Data'!$L6771-'Consolidtaed Data'!$K6771</f>
        <v>123</v>
      </c>
      <c r="N1362" s="9" t="str">
        <f>VLOOKUP('Consolidtaed Data'!$C6771,[1]Locations!$A:$O,2,0)</f>
        <v>Stockton</v>
      </c>
      <c r="O1362" s="9" t="str">
        <f>VLOOKUP('Consolidtaed Data'!$D6771,'[1]Sales People'!$A:$B,2,0)</f>
        <v>Brian Davis</v>
      </c>
      <c r="P1362" s="9" t="str">
        <f>VLOOKUP('Consolidtaed Data'!$E6771,[1]Customers!$A:$B,2,0)</f>
        <v>Samuel Burke</v>
      </c>
      <c r="Q1362" s="11">
        <f>WEEKDAY('Consolidtaed Data'!$F6771)</f>
        <v>2</v>
      </c>
      <c r="R1362" s="9">
        <f>MONTH('Consolidtaed Data'!$F6771)</f>
        <v>5</v>
      </c>
      <c r="S1362" s="9" t="str">
        <f>TEXT(Table3[[#This Row],[Purchase Date]],"MMMM")</f>
        <v>April</v>
      </c>
      <c r="T1362" s="9">
        <f>YEAR('Consolidtaed Data'!$F6771)</f>
        <v>2021</v>
      </c>
    </row>
    <row r="1363" spans="1:20" x14ac:dyDescent="0.3">
      <c r="A1363" s="9" t="s">
        <v>2320</v>
      </c>
      <c r="B1363" s="9" t="s">
        <v>49</v>
      </c>
      <c r="C1363" s="9" t="s">
        <v>352</v>
      </c>
      <c r="D1363" s="9" t="s">
        <v>246</v>
      </c>
      <c r="E1363" s="9" t="s">
        <v>2145</v>
      </c>
      <c r="F1363" s="10">
        <v>43931</v>
      </c>
      <c r="G1363" s="10" t="str">
        <f>VLOOKUP(Table3[[#This Row],[Product ID]],[1]Products!$A:$G,2,0)</f>
        <v>Product 30</v>
      </c>
      <c r="H1363" s="22">
        <v>1</v>
      </c>
      <c r="I1363" s="9">
        <f>VLOOKUP('Consolidtaed Data'!$B6862,[1]Products!$A:$G,4,0)</f>
        <v>2091</v>
      </c>
      <c r="J1363" s="9">
        <f>VLOOKUP('Consolidtaed Data'!$B6862,[1]Products!$A:$G,3,0)</f>
        <v>1485</v>
      </c>
      <c r="K1363" s="9">
        <f>'Consolidtaed Data'!$J6862*'Consolidtaed Data'!$H6862</f>
        <v>1234</v>
      </c>
      <c r="L1363" s="9">
        <f>'Consolidtaed Data'!$I6862*'Consolidtaed Data'!$H6862</f>
        <v>1582</v>
      </c>
      <c r="M1363" s="9">
        <f>'Consolidtaed Data'!$L6862-'Consolidtaed Data'!$K6862</f>
        <v>117</v>
      </c>
      <c r="N1363" s="9" t="str">
        <f>VLOOKUP('Consolidtaed Data'!$C6862,[1]Locations!$A:$O,2,0)</f>
        <v>Chula Vista</v>
      </c>
      <c r="O1363" s="9" t="str">
        <f>VLOOKUP('Consolidtaed Data'!$D6862,'[1]Sales People'!$A:$B,2,0)</f>
        <v>Justin Lynch</v>
      </c>
      <c r="P1363" s="9" t="str">
        <f>VLOOKUP('Consolidtaed Data'!$E6862,[1]Customers!$A:$B,2,0)</f>
        <v>George Lee</v>
      </c>
      <c r="Q1363" s="11">
        <f>WEEKDAY('Consolidtaed Data'!$F6862)</f>
        <v>2</v>
      </c>
      <c r="R1363" s="9">
        <f>MONTH('Consolidtaed Data'!$F6862)</f>
        <v>6</v>
      </c>
      <c r="S1363" s="9" t="str">
        <f>TEXT(Table3[[#This Row],[Purchase Date]],"MMMM")</f>
        <v>April</v>
      </c>
      <c r="T1363" s="9">
        <f>YEAR('Consolidtaed Data'!$F6862)</f>
        <v>2021</v>
      </c>
    </row>
    <row r="1364" spans="1:20" x14ac:dyDescent="0.3">
      <c r="A1364" s="9" t="s">
        <v>2321</v>
      </c>
      <c r="B1364" s="9" t="s">
        <v>248</v>
      </c>
      <c r="C1364" s="9" t="s">
        <v>196</v>
      </c>
      <c r="D1364" s="9" t="s">
        <v>46</v>
      </c>
      <c r="E1364" s="9" t="s">
        <v>307</v>
      </c>
      <c r="F1364" s="10">
        <v>43931</v>
      </c>
      <c r="G1364" s="10" t="str">
        <f>VLOOKUP(Table3[[#This Row],[Product ID]],[1]Products!$A:$G,2,0)</f>
        <v>Product 97</v>
      </c>
      <c r="H1364" s="22">
        <v>1</v>
      </c>
      <c r="I1364" s="9">
        <f>VLOOKUP('Consolidtaed Data'!$B7077,[1]Products!$A:$G,4,0)</f>
        <v>1812</v>
      </c>
      <c r="J1364" s="9">
        <f>VLOOKUP('Consolidtaed Data'!$B7077,[1]Products!$A:$G,3,0)</f>
        <v>1305</v>
      </c>
      <c r="K1364" s="9">
        <f>'Consolidtaed Data'!$J7077*'Consolidtaed Data'!$H7077</f>
        <v>22</v>
      </c>
      <c r="L1364" s="9">
        <f>'Consolidtaed Data'!$I7077*'Consolidtaed Data'!$H7077</f>
        <v>35</v>
      </c>
      <c r="M1364" s="9">
        <f>'Consolidtaed Data'!$L7077-'Consolidtaed Data'!$K7077</f>
        <v>1108</v>
      </c>
      <c r="N1364" s="9" t="str">
        <f>VLOOKUP('Consolidtaed Data'!$C7077,[1]Locations!$A:$O,2,0)</f>
        <v>El Cajon</v>
      </c>
      <c r="O1364" s="9" t="str">
        <f>VLOOKUP('Consolidtaed Data'!$D7077,'[1]Sales People'!$A:$B,2,0)</f>
        <v>Gary Rodriguez</v>
      </c>
      <c r="P1364" s="9" t="str">
        <f>VLOOKUP('Consolidtaed Data'!$E7077,[1]Customers!$A:$B,2,0)</f>
        <v>Howard Lewis</v>
      </c>
      <c r="Q1364" s="11">
        <f>WEEKDAY('Consolidtaed Data'!$F7077)</f>
        <v>3</v>
      </c>
      <c r="R1364" s="9">
        <f>MONTH('Consolidtaed Data'!$F7077)</f>
        <v>6</v>
      </c>
      <c r="S1364" s="9" t="str">
        <f>TEXT(Table3[[#This Row],[Purchase Date]],"MMMM")</f>
        <v>April</v>
      </c>
      <c r="T1364" s="9">
        <f>YEAR('Consolidtaed Data'!$F7077)</f>
        <v>2021</v>
      </c>
    </row>
    <row r="1365" spans="1:20" x14ac:dyDescent="0.3">
      <c r="A1365" s="9" t="s">
        <v>2322</v>
      </c>
      <c r="B1365" s="9" t="s">
        <v>382</v>
      </c>
      <c r="C1365" s="9" t="s">
        <v>50</v>
      </c>
      <c r="D1365" s="9" t="s">
        <v>229</v>
      </c>
      <c r="E1365" s="9" t="s">
        <v>919</v>
      </c>
      <c r="F1365" s="10">
        <v>43931</v>
      </c>
      <c r="G1365" s="10" t="str">
        <f>VLOOKUP(Table3[[#This Row],[Product ID]],[1]Products!$A:$G,2,0)</f>
        <v>Product 50</v>
      </c>
      <c r="H1365" s="22">
        <v>1</v>
      </c>
      <c r="I1365" s="9">
        <f>VLOOKUP('Consolidtaed Data'!$B7490,[1]Products!$A:$G,4,0)</f>
        <v>1639</v>
      </c>
      <c r="J1365" s="9">
        <f>VLOOKUP('Consolidtaed Data'!$B7490,[1]Products!$A:$G,3,0)</f>
        <v>1295</v>
      </c>
      <c r="K1365" s="9">
        <f>'Consolidtaed Data'!$J7490*'Consolidtaed Data'!$H7490</f>
        <v>387</v>
      </c>
      <c r="L1365" s="9">
        <f>'Consolidtaed Data'!$I7490*'Consolidtaed Data'!$H7490</f>
        <v>667</v>
      </c>
      <c r="M1365" s="9">
        <f>'Consolidtaed Data'!$L7490-'Consolidtaed Data'!$K7490</f>
        <v>174</v>
      </c>
      <c r="N1365" s="9" t="str">
        <f>VLOOKUP('Consolidtaed Data'!$C7490,[1]Locations!$A:$O,2,0)</f>
        <v>Simi Valley</v>
      </c>
      <c r="O1365" s="9" t="str">
        <f>VLOOKUP('Consolidtaed Data'!$D7490,'[1]Sales People'!$A:$B,2,0)</f>
        <v>Charles Harper</v>
      </c>
      <c r="P1365" s="9" t="str">
        <f>VLOOKUP('Consolidtaed Data'!$E7490,[1]Customers!$A:$B,2,0)</f>
        <v>Alan Sims</v>
      </c>
      <c r="Q1365" s="11">
        <f>WEEKDAY('Consolidtaed Data'!$F7490)</f>
        <v>6</v>
      </c>
      <c r="R1365" s="9">
        <f>MONTH('Consolidtaed Data'!$F7490)</f>
        <v>7</v>
      </c>
      <c r="S1365" s="9" t="str">
        <f>TEXT(Table3[[#This Row],[Purchase Date]],"MMMM")</f>
        <v>April</v>
      </c>
      <c r="T1365" s="9">
        <f>YEAR('Consolidtaed Data'!$F7490)</f>
        <v>2021</v>
      </c>
    </row>
    <row r="1366" spans="1:20" x14ac:dyDescent="0.3">
      <c r="A1366" s="9" t="s">
        <v>2323</v>
      </c>
      <c r="B1366" s="9" t="s">
        <v>340</v>
      </c>
      <c r="C1366" s="9" t="s">
        <v>196</v>
      </c>
      <c r="D1366" s="9" t="s">
        <v>220</v>
      </c>
      <c r="E1366" s="9" t="s">
        <v>888</v>
      </c>
      <c r="F1366" s="10">
        <v>43931</v>
      </c>
      <c r="G1366" s="10" t="str">
        <f>VLOOKUP(Table3[[#This Row],[Product ID]],[1]Products!$A:$G,2,0)</f>
        <v>Product 34</v>
      </c>
      <c r="H1366" s="22">
        <v>1</v>
      </c>
      <c r="I1366" s="9">
        <f>VLOOKUP('Consolidtaed Data'!$B7523,[1]Products!$A:$G,4,0)</f>
        <v>368</v>
      </c>
      <c r="J1366" s="9">
        <f>VLOOKUP('Consolidtaed Data'!$B7523,[1]Products!$A:$G,3,0)</f>
        <v>294</v>
      </c>
      <c r="K1366" s="9">
        <f>'Consolidtaed Data'!$J7523*'Consolidtaed Data'!$H7523</f>
        <v>2446</v>
      </c>
      <c r="L1366" s="9">
        <f>'Consolidtaed Data'!$I7523*'Consolidtaed Data'!$H7523</f>
        <v>4010</v>
      </c>
      <c r="M1366" s="9">
        <f>'Consolidtaed Data'!$L7523-'Consolidtaed Data'!$K7523</f>
        <v>812</v>
      </c>
      <c r="N1366" s="9" t="str">
        <f>VLOOKUP('Consolidtaed Data'!$C7523,[1]Locations!$A:$O,2,0)</f>
        <v>San Diego</v>
      </c>
      <c r="O1366" s="9" t="str">
        <f>VLOOKUP('Consolidtaed Data'!$D7523,'[1]Sales People'!$A:$B,2,0)</f>
        <v>Roger Robertson</v>
      </c>
      <c r="P1366" s="9" t="str">
        <f>VLOOKUP('Consolidtaed Data'!$E7523,[1]Customers!$A:$B,2,0)</f>
        <v>Carl Nguyen</v>
      </c>
      <c r="Q1366" s="11">
        <f>WEEKDAY('Consolidtaed Data'!$F7523)</f>
        <v>2</v>
      </c>
      <c r="R1366" s="9">
        <f>MONTH('Consolidtaed Data'!$F7523)</f>
        <v>7</v>
      </c>
      <c r="S1366" s="9" t="str">
        <f>TEXT(Table3[[#This Row],[Purchase Date]],"MMMM")</f>
        <v>April</v>
      </c>
      <c r="T1366" s="9">
        <f>YEAR('Consolidtaed Data'!$F7523)</f>
        <v>2021</v>
      </c>
    </row>
    <row r="1367" spans="1:20" x14ac:dyDescent="0.3">
      <c r="A1367" s="9" t="s">
        <v>2324</v>
      </c>
      <c r="B1367" s="9" t="s">
        <v>230</v>
      </c>
      <c r="C1367" s="9" t="s">
        <v>59</v>
      </c>
      <c r="D1367" s="9" t="s">
        <v>17</v>
      </c>
      <c r="E1367" s="9" t="s">
        <v>1105</v>
      </c>
      <c r="F1367" s="10">
        <v>43931</v>
      </c>
      <c r="G1367" s="10" t="str">
        <f>VLOOKUP(Table3[[#This Row],[Product ID]],[1]Products!$A:$G,2,0)</f>
        <v>Product 31</v>
      </c>
      <c r="H1367" s="22">
        <v>1</v>
      </c>
      <c r="I1367" s="9">
        <f>VLOOKUP('Consolidtaed Data'!$B7663,[1]Products!$A:$G,4,0)</f>
        <v>35</v>
      </c>
      <c r="J1367" s="9">
        <f>VLOOKUP('Consolidtaed Data'!$B7663,[1]Products!$A:$G,3,0)</f>
        <v>22</v>
      </c>
      <c r="K1367" s="9">
        <f>'Consolidtaed Data'!$J7663*'Consolidtaed Data'!$H7663</f>
        <v>842</v>
      </c>
      <c r="L1367" s="9">
        <f>'Consolidtaed Data'!$I7663*'Consolidtaed Data'!$H7663</f>
        <v>1122</v>
      </c>
      <c r="M1367" s="9">
        <f>'Consolidtaed Data'!$L7663-'Consolidtaed Data'!$K7663</f>
        <v>369</v>
      </c>
      <c r="N1367" s="9" t="str">
        <f>VLOOKUP('Consolidtaed Data'!$C7663,[1]Locations!$A:$O,2,0)</f>
        <v>San Buenaventura (Ventura)</v>
      </c>
      <c r="O1367" s="9" t="str">
        <f>VLOOKUP('Consolidtaed Data'!$D7663,'[1]Sales People'!$A:$B,2,0)</f>
        <v>Kenneth Fields</v>
      </c>
      <c r="P1367" s="9" t="str">
        <f>VLOOKUP('Consolidtaed Data'!$E7663,[1]Customers!$A:$B,2,0)</f>
        <v>Gregory Simmons</v>
      </c>
      <c r="Q1367" s="11">
        <f>WEEKDAY('Consolidtaed Data'!$F7663)</f>
        <v>4</v>
      </c>
      <c r="R1367" s="9">
        <f>MONTH('Consolidtaed Data'!$F7663)</f>
        <v>8</v>
      </c>
      <c r="S1367" s="9" t="str">
        <f>TEXT(Table3[[#This Row],[Purchase Date]],"MMMM")</f>
        <v>April</v>
      </c>
      <c r="T1367" s="9">
        <f>YEAR('Consolidtaed Data'!$F7663)</f>
        <v>2021</v>
      </c>
    </row>
    <row r="1368" spans="1:20" x14ac:dyDescent="0.3">
      <c r="A1368" s="9" t="s">
        <v>2326</v>
      </c>
      <c r="B1368" s="9" t="s">
        <v>177</v>
      </c>
      <c r="C1368" s="9" t="s">
        <v>21</v>
      </c>
      <c r="D1368" s="9" t="s">
        <v>272</v>
      </c>
      <c r="E1368" s="9" t="s">
        <v>1236</v>
      </c>
      <c r="F1368" s="10">
        <v>43931</v>
      </c>
      <c r="G1368" s="10" t="str">
        <f>VLOOKUP(Table3[[#This Row],[Product ID]],[1]Products!$A:$G,2,0)</f>
        <v>Product 5</v>
      </c>
      <c r="H1368" s="22">
        <v>4</v>
      </c>
      <c r="I1368" s="9">
        <f>VLOOKUP('Consolidtaed Data'!$B7880,[1]Products!$A:$G,4,0)</f>
        <v>2283</v>
      </c>
      <c r="J1368" s="9">
        <f>VLOOKUP('Consolidtaed Data'!$B7880,[1]Products!$A:$G,3,0)</f>
        <v>1484</v>
      </c>
      <c r="K1368" s="9">
        <f>'Consolidtaed Data'!$J7880*'Consolidtaed Data'!$H7880</f>
        <v>752</v>
      </c>
      <c r="L1368" s="9">
        <f>'Consolidtaed Data'!$I7880*'Consolidtaed Data'!$H7880</f>
        <v>916</v>
      </c>
      <c r="M1368" s="9">
        <f>'Consolidtaed Data'!$L7880-'Consolidtaed Data'!$K7880</f>
        <v>1392</v>
      </c>
      <c r="N1368" s="9" t="str">
        <f>VLOOKUP('Consolidtaed Data'!$C7880,[1]Locations!$A:$O,2,0)</f>
        <v>Fontana</v>
      </c>
      <c r="O1368" s="9" t="str">
        <f>VLOOKUP('Consolidtaed Data'!$D7880,'[1]Sales People'!$A:$B,2,0)</f>
        <v>Martin Carr</v>
      </c>
      <c r="P1368" s="9" t="str">
        <f>VLOOKUP('Consolidtaed Data'!$E7880,[1]Customers!$A:$B,2,0)</f>
        <v>Jerry Simmons</v>
      </c>
      <c r="Q1368" s="11">
        <f>WEEKDAY('Consolidtaed Data'!$F7880)</f>
        <v>7</v>
      </c>
      <c r="R1368" s="9">
        <f>MONTH('Consolidtaed Data'!$F7880)</f>
        <v>8</v>
      </c>
      <c r="S1368" s="9" t="str">
        <f>TEXT(Table3[[#This Row],[Purchase Date]],"MMMM")</f>
        <v>April</v>
      </c>
      <c r="T1368" s="9">
        <f>YEAR('Consolidtaed Data'!$F7880)</f>
        <v>2021</v>
      </c>
    </row>
    <row r="1369" spans="1:20" x14ac:dyDescent="0.3">
      <c r="A1369" s="9" t="s">
        <v>2327</v>
      </c>
      <c r="B1369" s="9" t="s">
        <v>360</v>
      </c>
      <c r="C1369" s="9" t="s">
        <v>178</v>
      </c>
      <c r="D1369" s="9" t="s">
        <v>241</v>
      </c>
      <c r="E1369" s="9" t="s">
        <v>362</v>
      </c>
      <c r="F1369" s="10">
        <v>43931</v>
      </c>
      <c r="G1369" s="10" t="str">
        <f>VLOOKUP(Table3[[#This Row],[Product ID]],[1]Products!$A:$G,2,0)</f>
        <v>Product 59</v>
      </c>
      <c r="H1369" s="22">
        <v>1</v>
      </c>
      <c r="I1369" s="9">
        <f>VLOOKUP('Consolidtaed Data'!$B8376,[1]Products!$A:$G,4,0)</f>
        <v>127</v>
      </c>
      <c r="J1369" s="9">
        <f>VLOOKUP('Consolidtaed Data'!$B8376,[1]Products!$A:$G,3,0)</f>
        <v>79</v>
      </c>
      <c r="K1369" s="9">
        <f>'Consolidtaed Data'!$J8376*'Consolidtaed Data'!$H8376</f>
        <v>1046</v>
      </c>
      <c r="L1369" s="9">
        <f>'Consolidtaed Data'!$I8376*'Consolidtaed Data'!$H8376</f>
        <v>1635</v>
      </c>
      <c r="M1369" s="9">
        <f>'Consolidtaed Data'!$L8376-'Consolidtaed Data'!$K8376</f>
        <v>892</v>
      </c>
      <c r="N1369" s="9" t="str">
        <f>VLOOKUP('Consolidtaed Data'!$C8376,[1]Locations!$A:$O,2,0)</f>
        <v>Downey</v>
      </c>
      <c r="O1369" s="9" t="str">
        <f>VLOOKUP('Consolidtaed Data'!$D8376,'[1]Sales People'!$A:$B,2,0)</f>
        <v>Carl Hall</v>
      </c>
      <c r="P1369" s="9" t="str">
        <f>VLOOKUP('Consolidtaed Data'!$E8376,[1]Customers!$A:$B,2,0)</f>
        <v>Victor Medina</v>
      </c>
      <c r="Q1369" s="11">
        <f>WEEKDAY('Consolidtaed Data'!$F8376)</f>
        <v>4</v>
      </c>
      <c r="R1369" s="9">
        <f>MONTH('Consolidtaed Data'!$F8376)</f>
        <v>9</v>
      </c>
      <c r="S1369" s="9" t="str">
        <f>TEXT(Table3[[#This Row],[Purchase Date]],"MMMM")</f>
        <v>April</v>
      </c>
      <c r="T1369" s="9">
        <f>YEAR('Consolidtaed Data'!$F8376)</f>
        <v>2021</v>
      </c>
    </row>
    <row r="1370" spans="1:20" x14ac:dyDescent="0.3">
      <c r="A1370" s="9" t="s">
        <v>2329</v>
      </c>
      <c r="B1370" s="9" t="s">
        <v>234</v>
      </c>
      <c r="C1370" s="9" t="s">
        <v>39</v>
      </c>
      <c r="D1370" s="9" t="s">
        <v>197</v>
      </c>
      <c r="E1370" s="9" t="s">
        <v>3080</v>
      </c>
      <c r="F1370" s="10">
        <v>43931</v>
      </c>
      <c r="G1370" s="10" t="str">
        <f>VLOOKUP(Table3[[#This Row],[Product ID]],[1]Products!$A:$G,2,0)</f>
        <v>Product 54</v>
      </c>
      <c r="H1370" s="22">
        <v>1</v>
      </c>
      <c r="I1370" s="9">
        <f>VLOOKUP('Consolidtaed Data'!$B9261,[1]Products!$A:$G,4,0)</f>
        <v>817</v>
      </c>
      <c r="J1370" s="9">
        <f>VLOOKUP('Consolidtaed Data'!$B9261,[1]Products!$A:$G,3,0)</f>
        <v>409</v>
      </c>
      <c r="K1370" s="9">
        <f>'Consolidtaed Data'!$J9261*'Consolidtaed Data'!$H9261</f>
        <v>4760</v>
      </c>
      <c r="L1370" s="9">
        <f>'Consolidtaed Data'!$I9261*'Consolidtaed Data'!$H9261</f>
        <v>6264</v>
      </c>
      <c r="M1370" s="9">
        <f>'Consolidtaed Data'!$L9261-'Consolidtaed Data'!$K9261</f>
        <v>1044</v>
      </c>
      <c r="N1370" s="9" t="str">
        <f>VLOOKUP('Consolidtaed Data'!$C9261,[1]Locations!$A:$O,2,0)</f>
        <v>Irvine</v>
      </c>
      <c r="O1370" s="9" t="str">
        <f>VLOOKUP('Consolidtaed Data'!$D9261,'[1]Sales People'!$A:$B,2,0)</f>
        <v>Joshua Taylor</v>
      </c>
      <c r="P1370" s="9" t="str">
        <f>VLOOKUP('Consolidtaed Data'!$E9261,[1]Customers!$A:$B,2,0)</f>
        <v>James Perkins</v>
      </c>
      <c r="Q1370" s="11">
        <f>WEEKDAY('Consolidtaed Data'!$F9261)</f>
        <v>4</v>
      </c>
      <c r="R1370" s="9">
        <f>MONTH('Consolidtaed Data'!$F9261)</f>
        <v>12</v>
      </c>
      <c r="S1370" s="9" t="str">
        <f>TEXT(Table3[[#This Row],[Purchase Date]],"MMMM")</f>
        <v>April</v>
      </c>
      <c r="T1370" s="9">
        <f>YEAR('Consolidtaed Data'!$F9261)</f>
        <v>2021</v>
      </c>
    </row>
    <row r="1371" spans="1:20" x14ac:dyDescent="0.3">
      <c r="A1371" s="9" t="s">
        <v>2330</v>
      </c>
      <c r="B1371" s="9" t="s">
        <v>301</v>
      </c>
      <c r="C1371" s="9" t="s">
        <v>104</v>
      </c>
      <c r="D1371" s="9" t="s">
        <v>235</v>
      </c>
      <c r="E1371" s="9" t="s">
        <v>738</v>
      </c>
      <c r="F1371" s="10">
        <v>43932</v>
      </c>
      <c r="G1371" s="10" t="str">
        <f>VLOOKUP(Table3[[#This Row],[Product ID]],[1]Products!$A:$G,2,0)</f>
        <v>Product 57</v>
      </c>
      <c r="H1371" s="22">
        <v>3</v>
      </c>
      <c r="I1371" s="9">
        <f>VLOOKUP('Consolidtaed Data'!$B5295,[1]Products!$A:$G,4,0)</f>
        <v>112</v>
      </c>
      <c r="J1371" s="9">
        <f>VLOOKUP('Consolidtaed Data'!$B5295,[1]Products!$A:$G,3,0)</f>
        <v>90</v>
      </c>
      <c r="K1371" s="9">
        <f>'Consolidtaed Data'!$J5295*'Consolidtaed Data'!$H5295</f>
        <v>270</v>
      </c>
      <c r="L1371" s="9">
        <f>'Consolidtaed Data'!$I5295*'Consolidtaed Data'!$H5295</f>
        <v>336</v>
      </c>
      <c r="M1371" s="9">
        <f>'Consolidtaed Data'!$L5295-'Consolidtaed Data'!$K5295</f>
        <v>2452</v>
      </c>
      <c r="N1371" s="9" t="str">
        <f>VLOOKUP('Consolidtaed Data'!$C5295,[1]Locations!$A:$O,2,0)</f>
        <v>San Diego</v>
      </c>
      <c r="O1371" s="9" t="str">
        <f>VLOOKUP('Consolidtaed Data'!$D5295,'[1]Sales People'!$A:$B,2,0)</f>
        <v>Walter Cook</v>
      </c>
      <c r="P1371" s="9" t="str">
        <f>VLOOKUP('Consolidtaed Data'!$E5295,[1]Customers!$A:$B,2,0)</f>
        <v>Aaron Mills</v>
      </c>
      <c r="Q1371" s="11">
        <f>WEEKDAY('Consolidtaed Data'!$F5295)</f>
        <v>2</v>
      </c>
      <c r="R1371" s="9">
        <f>MONTH('Consolidtaed Data'!$F5295)</f>
        <v>1</v>
      </c>
      <c r="S1371" s="9" t="str">
        <f>TEXT(Table3[[#This Row],[Purchase Date]],"MMMM")</f>
        <v>April</v>
      </c>
      <c r="T1371" s="9">
        <f>YEAR('Consolidtaed Data'!$F5295)</f>
        <v>2021</v>
      </c>
    </row>
    <row r="1372" spans="1:20" x14ac:dyDescent="0.3">
      <c r="A1372" s="9" t="s">
        <v>2331</v>
      </c>
      <c r="B1372" s="9" t="s">
        <v>164</v>
      </c>
      <c r="C1372" s="9" t="s">
        <v>39</v>
      </c>
      <c r="D1372" s="9" t="s">
        <v>235</v>
      </c>
      <c r="E1372" s="9" t="s">
        <v>846</v>
      </c>
      <c r="F1372" s="10">
        <v>43932</v>
      </c>
      <c r="G1372" s="10" t="str">
        <f>VLOOKUP(Table3[[#This Row],[Product ID]],[1]Products!$A:$G,2,0)</f>
        <v>Product 69</v>
      </c>
      <c r="H1372" s="22">
        <v>3</v>
      </c>
      <c r="I1372" s="9">
        <f>VLOOKUP('Consolidtaed Data'!$B5323,[1]Products!$A:$G,4,0)</f>
        <v>1638</v>
      </c>
      <c r="J1372" s="9">
        <f>VLOOKUP('Consolidtaed Data'!$B5323,[1]Products!$A:$G,3,0)</f>
        <v>1261</v>
      </c>
      <c r="K1372" s="9">
        <f>'Consolidtaed Data'!$J5323*'Consolidtaed Data'!$H5323</f>
        <v>848</v>
      </c>
      <c r="L1372" s="9">
        <f>'Consolidtaed Data'!$I5323*'Consolidtaed Data'!$H5323</f>
        <v>1060</v>
      </c>
      <c r="M1372" s="9">
        <f>'Consolidtaed Data'!$L5323-'Consolidtaed Data'!$K5323</f>
        <v>123</v>
      </c>
      <c r="N1372" s="9" t="str">
        <f>VLOOKUP('Consolidtaed Data'!$C5323,[1]Locations!$A:$O,2,0)</f>
        <v>Burbank</v>
      </c>
      <c r="O1372" s="9" t="str">
        <f>VLOOKUP('Consolidtaed Data'!$D5323,'[1]Sales People'!$A:$B,2,0)</f>
        <v>Charles Harper</v>
      </c>
      <c r="P1372" s="9" t="str">
        <f>VLOOKUP('Consolidtaed Data'!$E5323,[1]Customers!$A:$B,2,0)</f>
        <v>Victor Ramos</v>
      </c>
      <c r="Q1372" s="11">
        <f>WEEKDAY('Consolidtaed Data'!$F5323)</f>
        <v>5</v>
      </c>
      <c r="R1372" s="9">
        <f>MONTH('Consolidtaed Data'!$F5323)</f>
        <v>1</v>
      </c>
      <c r="S1372" s="9" t="str">
        <f>TEXT(Table3[[#This Row],[Purchase Date]],"MMMM")</f>
        <v>April</v>
      </c>
      <c r="T1372" s="9">
        <f>YEAR('Consolidtaed Data'!$F5323)</f>
        <v>2021</v>
      </c>
    </row>
    <row r="1373" spans="1:20" x14ac:dyDescent="0.3">
      <c r="A1373" s="9" t="s">
        <v>2332</v>
      </c>
      <c r="B1373" s="9" t="s">
        <v>390</v>
      </c>
      <c r="C1373" s="9" t="s">
        <v>21</v>
      </c>
      <c r="D1373" s="9" t="s">
        <v>83</v>
      </c>
      <c r="E1373" s="9" t="s">
        <v>432</v>
      </c>
      <c r="F1373" s="10">
        <v>43932</v>
      </c>
      <c r="G1373" s="10" t="str">
        <f>VLOOKUP(Table3[[#This Row],[Product ID]],[1]Products!$A:$G,2,0)</f>
        <v>Product 48</v>
      </c>
      <c r="H1373" s="22">
        <v>1</v>
      </c>
      <c r="I1373" s="9">
        <f>VLOOKUP('Consolidtaed Data'!$B5657,[1]Products!$A:$G,4,0)</f>
        <v>400</v>
      </c>
      <c r="J1373" s="9">
        <f>VLOOKUP('Consolidtaed Data'!$B5657,[1]Products!$A:$G,3,0)</f>
        <v>208</v>
      </c>
      <c r="K1373" s="9">
        <f>'Consolidtaed Data'!$J5657*'Consolidtaed Data'!$H5657</f>
        <v>1223</v>
      </c>
      <c r="L1373" s="9">
        <f>'Consolidtaed Data'!$I5657*'Consolidtaed Data'!$H5657</f>
        <v>2005</v>
      </c>
      <c r="M1373" s="9">
        <f>'Consolidtaed Data'!$L5657-'Consolidtaed Data'!$K5657</f>
        <v>452</v>
      </c>
      <c r="N1373" s="9" t="str">
        <f>VLOOKUP('Consolidtaed Data'!$C5657,[1]Locations!$A:$O,2,0)</f>
        <v>San Diego</v>
      </c>
      <c r="O1373" s="9" t="str">
        <f>VLOOKUP('Consolidtaed Data'!$D5657,'[1]Sales People'!$A:$B,2,0)</f>
        <v>Ernest Wagner</v>
      </c>
      <c r="P1373" s="9" t="str">
        <f>VLOOKUP('Consolidtaed Data'!$E5657,[1]Customers!$A:$B,2,0)</f>
        <v>Ronald Arnold</v>
      </c>
      <c r="Q1373" s="11">
        <f>WEEKDAY('Consolidtaed Data'!$F5657)</f>
        <v>3</v>
      </c>
      <c r="R1373" s="9">
        <f>MONTH('Consolidtaed Data'!$F5657)</f>
        <v>2</v>
      </c>
      <c r="S1373" s="9" t="str">
        <f>TEXT(Table3[[#This Row],[Purchase Date]],"MMMM")</f>
        <v>April</v>
      </c>
      <c r="T1373" s="9">
        <f>YEAR('Consolidtaed Data'!$F5657)</f>
        <v>2021</v>
      </c>
    </row>
    <row r="1374" spans="1:20" x14ac:dyDescent="0.3">
      <c r="A1374" s="9" t="s">
        <v>2333</v>
      </c>
      <c r="B1374" s="9" t="s">
        <v>284</v>
      </c>
      <c r="C1374" s="9" t="s">
        <v>302</v>
      </c>
      <c r="D1374" s="9" t="s">
        <v>83</v>
      </c>
      <c r="E1374" s="9" t="s">
        <v>1337</v>
      </c>
      <c r="F1374" s="10">
        <v>43932</v>
      </c>
      <c r="G1374" s="10" t="str">
        <f>VLOOKUP(Table3[[#This Row],[Product ID]],[1]Products!$A:$G,2,0)</f>
        <v>Product 96</v>
      </c>
      <c r="H1374" s="22">
        <v>1</v>
      </c>
      <c r="I1374" s="9">
        <f>VLOOKUP('Consolidtaed Data'!$B5995,[1]Products!$A:$G,4,0)</f>
        <v>1338</v>
      </c>
      <c r="J1374" s="9">
        <f>VLOOKUP('Consolidtaed Data'!$B5995,[1]Products!$A:$G,3,0)</f>
        <v>682</v>
      </c>
      <c r="K1374" s="9">
        <f>'Consolidtaed Data'!$J5995*'Consolidtaed Data'!$H5995</f>
        <v>358</v>
      </c>
      <c r="L1374" s="9">
        <f>'Consolidtaed Data'!$I5995*'Consolidtaed Data'!$H5995</f>
        <v>596</v>
      </c>
      <c r="M1374" s="9">
        <f>'Consolidtaed Data'!$L5995-'Consolidtaed Data'!$K5995</f>
        <v>2676</v>
      </c>
      <c r="N1374" s="9" t="str">
        <f>VLOOKUP('Consolidtaed Data'!$C5995,[1]Locations!$A:$O,2,0)</f>
        <v>Antioch</v>
      </c>
      <c r="O1374" s="9" t="str">
        <f>VLOOKUP('Consolidtaed Data'!$D5995,'[1]Sales People'!$A:$B,2,0)</f>
        <v>Brian Hansen</v>
      </c>
      <c r="P1374" s="9" t="str">
        <f>VLOOKUP('Consolidtaed Data'!$E5995,[1]Customers!$A:$B,2,0)</f>
        <v>Earl Simpson</v>
      </c>
      <c r="Q1374" s="11">
        <f>WEEKDAY('Consolidtaed Data'!$F5995)</f>
        <v>6</v>
      </c>
      <c r="R1374" s="9">
        <f>MONTH('Consolidtaed Data'!$F5995)</f>
        <v>4</v>
      </c>
      <c r="S1374" s="9" t="str">
        <f>TEXT(Table3[[#This Row],[Purchase Date]],"MMMM")</f>
        <v>April</v>
      </c>
      <c r="T1374" s="9">
        <f>YEAR('Consolidtaed Data'!$F5995)</f>
        <v>2021</v>
      </c>
    </row>
    <row r="1375" spans="1:20" x14ac:dyDescent="0.3">
      <c r="A1375" s="9" t="s">
        <v>2334</v>
      </c>
      <c r="B1375" s="9" t="s">
        <v>369</v>
      </c>
      <c r="C1375" s="9" t="s">
        <v>140</v>
      </c>
      <c r="D1375" s="9" t="s">
        <v>315</v>
      </c>
      <c r="E1375" s="9" t="s">
        <v>1032</v>
      </c>
      <c r="F1375" s="10">
        <v>43932</v>
      </c>
      <c r="G1375" s="10" t="str">
        <f>VLOOKUP(Table3[[#This Row],[Product ID]],[1]Products!$A:$G,2,0)</f>
        <v>Product 8</v>
      </c>
      <c r="H1375" s="22">
        <v>1</v>
      </c>
      <c r="I1375" s="9">
        <f>VLOOKUP('Consolidtaed Data'!$B6097,[1]Products!$A:$G,4,0)</f>
        <v>799</v>
      </c>
      <c r="J1375" s="9">
        <f>VLOOKUP('Consolidtaed Data'!$B6097,[1]Products!$A:$G,3,0)</f>
        <v>455</v>
      </c>
      <c r="K1375" s="9">
        <f>'Consolidtaed Data'!$J6097*'Consolidtaed Data'!$H6097</f>
        <v>584</v>
      </c>
      <c r="L1375" s="9">
        <f>'Consolidtaed Data'!$I6097*'Consolidtaed Data'!$H6097</f>
        <v>913</v>
      </c>
      <c r="M1375" s="9">
        <f>'Consolidtaed Data'!$L6097-'Consolidtaed Data'!$K6097</f>
        <v>1710</v>
      </c>
      <c r="N1375" s="9" t="str">
        <f>VLOOKUP('Consolidtaed Data'!$C6097,[1]Locations!$A:$O,2,0)</f>
        <v>Jurupa Valley</v>
      </c>
      <c r="O1375" s="9" t="str">
        <f>VLOOKUP('Consolidtaed Data'!$D6097,'[1]Sales People'!$A:$B,2,0)</f>
        <v>Carl Elliott</v>
      </c>
      <c r="P1375" s="9" t="str">
        <f>VLOOKUP('Consolidtaed Data'!$E6097,[1]Customers!$A:$B,2,0)</f>
        <v>Sean Alexander</v>
      </c>
      <c r="Q1375" s="11">
        <f>WEEKDAY('Consolidtaed Data'!$F6097)</f>
        <v>6</v>
      </c>
      <c r="R1375" s="9">
        <f>MONTH('Consolidtaed Data'!$F6097)</f>
        <v>4</v>
      </c>
      <c r="S1375" s="9" t="str">
        <f>TEXT(Table3[[#This Row],[Purchase Date]],"MMMM")</f>
        <v>April</v>
      </c>
      <c r="T1375" s="9">
        <f>YEAR('Consolidtaed Data'!$F6097)</f>
        <v>2021</v>
      </c>
    </row>
    <row r="1376" spans="1:20" x14ac:dyDescent="0.3">
      <c r="A1376" s="9" t="s">
        <v>2335</v>
      </c>
      <c r="B1376" s="9" t="s">
        <v>182</v>
      </c>
      <c r="C1376" s="9" t="s">
        <v>99</v>
      </c>
      <c r="D1376" s="9" t="s">
        <v>131</v>
      </c>
      <c r="E1376" s="9" t="s">
        <v>254</v>
      </c>
      <c r="F1376" s="10">
        <v>43932</v>
      </c>
      <c r="G1376" s="10" t="str">
        <f>VLOOKUP(Table3[[#This Row],[Product ID]],[1]Products!$A:$G,2,0)</f>
        <v>Product 9</v>
      </c>
      <c r="H1376" s="22">
        <v>3</v>
      </c>
      <c r="I1376" s="9">
        <f>VLOOKUP('Consolidtaed Data'!$B6158,[1]Products!$A:$G,4,0)</f>
        <v>1338</v>
      </c>
      <c r="J1376" s="9">
        <f>VLOOKUP('Consolidtaed Data'!$B6158,[1]Products!$A:$G,3,0)</f>
        <v>682</v>
      </c>
      <c r="K1376" s="9">
        <f>'Consolidtaed Data'!$J6158*'Consolidtaed Data'!$H6158</f>
        <v>683</v>
      </c>
      <c r="L1376" s="9">
        <f>'Consolidtaed Data'!$I6158*'Consolidtaed Data'!$H6158</f>
        <v>1178</v>
      </c>
      <c r="M1376" s="9">
        <f>'Consolidtaed Data'!$L6158-'Consolidtaed Data'!$K6158</f>
        <v>3484</v>
      </c>
      <c r="N1376" s="9" t="str">
        <f>VLOOKUP('Consolidtaed Data'!$C6158,[1]Locations!$A:$O,2,0)</f>
        <v>Concord</v>
      </c>
      <c r="O1376" s="9" t="str">
        <f>VLOOKUP('Consolidtaed Data'!$D6158,'[1]Sales People'!$A:$B,2,0)</f>
        <v>Joshua Taylor</v>
      </c>
      <c r="P1376" s="9" t="str">
        <f>VLOOKUP('Consolidtaed Data'!$E6158,[1]Customers!$A:$B,2,0)</f>
        <v>Charles Hughes</v>
      </c>
      <c r="Q1376" s="11">
        <f>WEEKDAY('Consolidtaed Data'!$F6158)</f>
        <v>4</v>
      </c>
      <c r="R1376" s="9">
        <f>MONTH('Consolidtaed Data'!$F6158)</f>
        <v>4</v>
      </c>
      <c r="S1376" s="9" t="str">
        <f>TEXT(Table3[[#This Row],[Purchase Date]],"MMMM")</f>
        <v>April</v>
      </c>
      <c r="T1376" s="9">
        <f>YEAR('Consolidtaed Data'!$F6158)</f>
        <v>2021</v>
      </c>
    </row>
    <row r="1377" spans="1:20" x14ac:dyDescent="0.3">
      <c r="A1377" s="9" t="s">
        <v>2336</v>
      </c>
      <c r="B1377" s="9" t="s">
        <v>151</v>
      </c>
      <c r="C1377" s="9" t="s">
        <v>134</v>
      </c>
      <c r="D1377" s="9" t="s">
        <v>73</v>
      </c>
      <c r="E1377" s="9" t="s">
        <v>1195</v>
      </c>
      <c r="F1377" s="10">
        <v>43932</v>
      </c>
      <c r="G1377" s="10" t="str">
        <f>VLOOKUP(Table3[[#This Row],[Product ID]],[1]Products!$A:$G,2,0)</f>
        <v>Product 94</v>
      </c>
      <c r="H1377" s="22">
        <v>1</v>
      </c>
      <c r="I1377" s="9">
        <f>VLOOKUP('Consolidtaed Data'!$B6342,[1]Products!$A:$G,4,0)</f>
        <v>1725</v>
      </c>
      <c r="J1377" s="9">
        <f>VLOOKUP('Consolidtaed Data'!$B6342,[1]Products!$A:$G,3,0)</f>
        <v>1363</v>
      </c>
      <c r="K1377" s="9">
        <f>'Consolidtaed Data'!$J6342*'Consolidtaed Data'!$H6342</f>
        <v>435</v>
      </c>
      <c r="L1377" s="9">
        <f>'Consolidtaed Data'!$I6342*'Consolidtaed Data'!$H6342</f>
        <v>530</v>
      </c>
      <c r="M1377" s="9">
        <f>'Consolidtaed Data'!$L6342-'Consolidtaed Data'!$K6342</f>
        <v>82</v>
      </c>
      <c r="N1377" s="9" t="str">
        <f>VLOOKUP('Consolidtaed Data'!$C6342,[1]Locations!$A:$O,2,0)</f>
        <v>Huntington Beach</v>
      </c>
      <c r="O1377" s="9" t="str">
        <f>VLOOKUP('Consolidtaed Data'!$D6342,'[1]Sales People'!$A:$B,2,0)</f>
        <v>Clarence Fox</v>
      </c>
      <c r="P1377" s="9" t="str">
        <f>VLOOKUP('Consolidtaed Data'!$E6342,[1]Customers!$A:$B,2,0)</f>
        <v>Earl Franklin</v>
      </c>
      <c r="Q1377" s="11">
        <f>WEEKDAY('Consolidtaed Data'!$F6342)</f>
        <v>2</v>
      </c>
      <c r="R1377" s="9">
        <f>MONTH('Consolidtaed Data'!$F6342)</f>
        <v>4</v>
      </c>
      <c r="S1377" s="9" t="str">
        <f>TEXT(Table3[[#This Row],[Purchase Date]],"MMMM")</f>
        <v>April</v>
      </c>
      <c r="T1377" s="9">
        <f>YEAR('Consolidtaed Data'!$F6342)</f>
        <v>2021</v>
      </c>
    </row>
    <row r="1378" spans="1:20" x14ac:dyDescent="0.3">
      <c r="A1378" s="9" t="s">
        <v>2338</v>
      </c>
      <c r="B1378" s="9" t="s">
        <v>298</v>
      </c>
      <c r="C1378" s="9" t="s">
        <v>228</v>
      </c>
      <c r="D1378" s="9" t="s">
        <v>113</v>
      </c>
      <c r="E1378" s="9" t="s">
        <v>2386</v>
      </c>
      <c r="F1378" s="10">
        <v>43932</v>
      </c>
      <c r="G1378" s="10" t="str">
        <f>VLOOKUP(Table3[[#This Row],[Product ID]],[1]Products!$A:$G,2,0)</f>
        <v>Product 53</v>
      </c>
      <c r="H1378" s="22">
        <v>1</v>
      </c>
      <c r="I1378" s="9">
        <f>VLOOKUP('Consolidtaed Data'!$B6850,[1]Products!$A:$G,4,0)</f>
        <v>203</v>
      </c>
      <c r="J1378" s="9">
        <f>VLOOKUP('Consolidtaed Data'!$B6850,[1]Products!$A:$G,3,0)</f>
        <v>154</v>
      </c>
      <c r="K1378" s="9">
        <f>'Consolidtaed Data'!$J6850*'Consolidtaed Data'!$H6850</f>
        <v>6064</v>
      </c>
      <c r="L1378" s="9">
        <f>'Consolidtaed Data'!$I6850*'Consolidtaed Data'!$H6850</f>
        <v>7132</v>
      </c>
      <c r="M1378" s="9">
        <f>'Consolidtaed Data'!$L6850-'Consolidtaed Data'!$K6850</f>
        <v>161</v>
      </c>
      <c r="N1378" s="9" t="str">
        <f>VLOOKUP('Consolidtaed Data'!$C6850,[1]Locations!$A:$O,2,0)</f>
        <v>Temecula</v>
      </c>
      <c r="O1378" s="9" t="str">
        <f>VLOOKUP('Consolidtaed Data'!$D6850,'[1]Sales People'!$A:$B,2,0)</f>
        <v>Jeremy Mendoza</v>
      </c>
      <c r="P1378" s="9" t="str">
        <f>VLOOKUP('Consolidtaed Data'!$E6850,[1]Customers!$A:$B,2,0)</f>
        <v>Terry Mills</v>
      </c>
      <c r="Q1378" s="11">
        <f>WEEKDAY('Consolidtaed Data'!$F6850)</f>
        <v>1</v>
      </c>
      <c r="R1378" s="9">
        <f>MONTH('Consolidtaed Data'!$F6850)</f>
        <v>6</v>
      </c>
      <c r="S1378" s="9" t="str">
        <f>TEXT(Table3[[#This Row],[Purchase Date]],"MMMM")</f>
        <v>April</v>
      </c>
      <c r="T1378" s="9">
        <f>YEAR('Consolidtaed Data'!$F6850)</f>
        <v>2021</v>
      </c>
    </row>
    <row r="1379" spans="1:20" x14ac:dyDescent="0.3">
      <c r="A1379" s="9" t="s">
        <v>2339</v>
      </c>
      <c r="B1379" s="9" t="s">
        <v>79</v>
      </c>
      <c r="C1379" s="9" t="s">
        <v>201</v>
      </c>
      <c r="D1379" s="9" t="s">
        <v>105</v>
      </c>
      <c r="E1379" s="9" t="s">
        <v>1506</v>
      </c>
      <c r="F1379" s="10">
        <v>43932</v>
      </c>
      <c r="G1379" s="10" t="str">
        <f>VLOOKUP(Table3[[#This Row],[Product ID]],[1]Products!$A:$G,2,0)</f>
        <v>Product 80</v>
      </c>
      <c r="H1379" s="22">
        <v>1</v>
      </c>
      <c r="I1379" s="9">
        <f>VLOOKUP('Consolidtaed Data'!$B7259,[1]Products!$A:$G,4,0)</f>
        <v>584</v>
      </c>
      <c r="J1379" s="9">
        <f>VLOOKUP('Consolidtaed Data'!$B7259,[1]Products!$A:$G,3,0)</f>
        <v>420</v>
      </c>
      <c r="K1379" s="9">
        <f>'Consolidtaed Data'!$J7259*'Consolidtaed Data'!$H7259</f>
        <v>84</v>
      </c>
      <c r="L1379" s="9">
        <f>'Consolidtaed Data'!$I7259*'Consolidtaed Data'!$H7259</f>
        <v>123</v>
      </c>
      <c r="M1379" s="9">
        <f>'Consolidtaed Data'!$L7259-'Consolidtaed Data'!$K7259</f>
        <v>74</v>
      </c>
      <c r="N1379" s="9" t="str">
        <f>VLOOKUP('Consolidtaed Data'!$C7259,[1]Locations!$A:$O,2,0)</f>
        <v>El Cajon</v>
      </c>
      <c r="O1379" s="9" t="str">
        <f>VLOOKUP('Consolidtaed Data'!$D7259,'[1]Sales People'!$A:$B,2,0)</f>
        <v>Martin Perry</v>
      </c>
      <c r="P1379" s="9" t="str">
        <f>VLOOKUP('Consolidtaed Data'!$E7259,[1]Customers!$A:$B,2,0)</f>
        <v>George Nichols</v>
      </c>
      <c r="Q1379" s="11">
        <f>WEEKDAY('Consolidtaed Data'!$F7259)</f>
        <v>2</v>
      </c>
      <c r="R1379" s="9">
        <f>MONTH('Consolidtaed Data'!$F7259)</f>
        <v>7</v>
      </c>
      <c r="S1379" s="9" t="str">
        <f>TEXT(Table3[[#This Row],[Purchase Date]],"MMMM")</f>
        <v>April</v>
      </c>
      <c r="T1379" s="9">
        <f>YEAR('Consolidtaed Data'!$F7259)</f>
        <v>2021</v>
      </c>
    </row>
    <row r="1380" spans="1:20" x14ac:dyDescent="0.3">
      <c r="A1380" s="9" t="s">
        <v>2340</v>
      </c>
      <c r="B1380" s="9" t="s">
        <v>336</v>
      </c>
      <c r="C1380" s="9" t="s">
        <v>192</v>
      </c>
      <c r="D1380" s="9" t="s">
        <v>80</v>
      </c>
      <c r="E1380" s="9" t="s">
        <v>1125</v>
      </c>
      <c r="F1380" s="10">
        <v>43932</v>
      </c>
      <c r="G1380" s="10" t="str">
        <f>VLOOKUP(Table3[[#This Row],[Product ID]],[1]Products!$A:$G,2,0)</f>
        <v>Product 78</v>
      </c>
      <c r="H1380" s="22">
        <v>3</v>
      </c>
      <c r="I1380" s="9">
        <f>VLOOKUP('Consolidtaed Data'!$B7330,[1]Products!$A:$G,4,0)</f>
        <v>530</v>
      </c>
      <c r="J1380" s="9">
        <f>VLOOKUP('Consolidtaed Data'!$B7330,[1]Products!$A:$G,3,0)</f>
        <v>424</v>
      </c>
      <c r="K1380" s="9">
        <f>'Consolidtaed Data'!$J7330*'Consolidtaed Data'!$H7330</f>
        <v>842</v>
      </c>
      <c r="L1380" s="9">
        <f>'Consolidtaed Data'!$I7330*'Consolidtaed Data'!$H7330</f>
        <v>1122</v>
      </c>
      <c r="M1380" s="9">
        <f>'Consolidtaed Data'!$L7330-'Consolidtaed Data'!$K7330</f>
        <v>120</v>
      </c>
      <c r="N1380" s="9" t="str">
        <f>VLOOKUP('Consolidtaed Data'!$C7330,[1]Locations!$A:$O,2,0)</f>
        <v>Santa Maria</v>
      </c>
      <c r="O1380" s="9" t="str">
        <f>VLOOKUP('Consolidtaed Data'!$D7330,'[1]Sales People'!$A:$B,2,0)</f>
        <v>Howard Sims</v>
      </c>
      <c r="P1380" s="9" t="str">
        <f>VLOOKUP('Consolidtaed Data'!$E7330,[1]Customers!$A:$B,2,0)</f>
        <v>Steven Mccoy</v>
      </c>
      <c r="Q1380" s="11">
        <f>WEEKDAY('Consolidtaed Data'!$F7330)</f>
        <v>7</v>
      </c>
      <c r="R1380" s="9">
        <f>MONTH('Consolidtaed Data'!$F7330)</f>
        <v>7</v>
      </c>
      <c r="S1380" s="9" t="str">
        <f>TEXT(Table3[[#This Row],[Purchase Date]],"MMMM")</f>
        <v>April</v>
      </c>
      <c r="T1380" s="9">
        <f>YEAR('Consolidtaed Data'!$F7330)</f>
        <v>2021</v>
      </c>
    </row>
    <row r="1381" spans="1:20" x14ac:dyDescent="0.3">
      <c r="A1381" s="9" t="s">
        <v>2341</v>
      </c>
      <c r="B1381" s="9" t="s">
        <v>188</v>
      </c>
      <c r="C1381" s="9" t="s">
        <v>94</v>
      </c>
      <c r="D1381" s="9" t="s">
        <v>73</v>
      </c>
      <c r="E1381" s="9" t="s">
        <v>1542</v>
      </c>
      <c r="F1381" s="10">
        <v>43932</v>
      </c>
      <c r="G1381" s="10" t="str">
        <f>VLOOKUP(Table3[[#This Row],[Product ID]],[1]Products!$A:$G,2,0)</f>
        <v>Product 63</v>
      </c>
      <c r="H1381" s="22">
        <v>2</v>
      </c>
      <c r="I1381" s="9">
        <f>VLOOKUP('Consolidtaed Data'!$B7841,[1]Products!$A:$G,4,0)</f>
        <v>800</v>
      </c>
      <c r="J1381" s="9">
        <f>VLOOKUP('Consolidtaed Data'!$B7841,[1]Products!$A:$G,3,0)</f>
        <v>536</v>
      </c>
      <c r="K1381" s="9">
        <f>'Consolidtaed Data'!$J7841*'Consolidtaed Data'!$H7841</f>
        <v>5772</v>
      </c>
      <c r="L1381" s="9">
        <f>'Consolidtaed Data'!$I7841*'Consolidtaed Data'!$H7841</f>
        <v>7304</v>
      </c>
      <c r="M1381" s="9">
        <f>'Consolidtaed Data'!$L7841-'Consolidtaed Data'!$K7841</f>
        <v>1293</v>
      </c>
      <c r="N1381" s="9" t="str">
        <f>VLOOKUP('Consolidtaed Data'!$C7841,[1]Locations!$A:$O,2,0)</f>
        <v>Richmond</v>
      </c>
      <c r="O1381" s="9" t="str">
        <f>VLOOKUP('Consolidtaed Data'!$D7841,'[1]Sales People'!$A:$B,2,0)</f>
        <v>Howard Gardner</v>
      </c>
      <c r="P1381" s="9" t="str">
        <f>VLOOKUP('Consolidtaed Data'!$E7841,[1]Customers!$A:$B,2,0)</f>
        <v>Larry Ross</v>
      </c>
      <c r="Q1381" s="11">
        <f>WEEKDAY('Consolidtaed Data'!$F7841)</f>
        <v>4</v>
      </c>
      <c r="R1381" s="9">
        <f>MONTH('Consolidtaed Data'!$F7841)</f>
        <v>8</v>
      </c>
      <c r="S1381" s="9" t="str">
        <f>TEXT(Table3[[#This Row],[Purchase Date]],"MMMM")</f>
        <v>April</v>
      </c>
      <c r="T1381" s="9">
        <f>YEAR('Consolidtaed Data'!$F7841)</f>
        <v>2021</v>
      </c>
    </row>
    <row r="1382" spans="1:20" x14ac:dyDescent="0.3">
      <c r="A1382" s="9" t="s">
        <v>2343</v>
      </c>
      <c r="B1382" s="9" t="s">
        <v>200</v>
      </c>
      <c r="C1382" s="9" t="s">
        <v>50</v>
      </c>
      <c r="D1382" s="9" t="s">
        <v>229</v>
      </c>
      <c r="E1382" s="9" t="s">
        <v>1854</v>
      </c>
      <c r="F1382" s="10">
        <v>43932</v>
      </c>
      <c r="G1382" s="10" t="str">
        <f>VLOOKUP(Table3[[#This Row],[Product ID]],[1]Products!$A:$G,2,0)</f>
        <v>Product 23</v>
      </c>
      <c r="H1382" s="22">
        <v>2</v>
      </c>
      <c r="I1382" s="9">
        <f>VLOOKUP('Consolidtaed Data'!$B8134,[1]Products!$A:$G,4,0)</f>
        <v>2241</v>
      </c>
      <c r="J1382" s="9">
        <f>VLOOKUP('Consolidtaed Data'!$B8134,[1]Products!$A:$G,3,0)</f>
        <v>1367</v>
      </c>
      <c r="K1382" s="9">
        <f>'Consolidtaed Data'!$J8134*'Consolidtaed Data'!$H8134</f>
        <v>1108</v>
      </c>
      <c r="L1382" s="9">
        <f>'Consolidtaed Data'!$I8134*'Consolidtaed Data'!$H8134</f>
        <v>1351</v>
      </c>
      <c r="M1382" s="9">
        <f>'Consolidtaed Data'!$L8134-'Consolidtaed Data'!$K8134</f>
        <v>2397</v>
      </c>
      <c r="N1382" s="9" t="str">
        <f>VLOOKUP('Consolidtaed Data'!$C8134,[1]Locations!$A:$O,2,0)</f>
        <v>Rancho Cucamonga</v>
      </c>
      <c r="O1382" s="9" t="str">
        <f>VLOOKUP('Consolidtaed Data'!$D8134,'[1]Sales People'!$A:$B,2,0)</f>
        <v>Carl Elliott</v>
      </c>
      <c r="P1382" s="9" t="str">
        <f>VLOOKUP('Consolidtaed Data'!$E8134,[1]Customers!$A:$B,2,0)</f>
        <v>Joshua Bennett</v>
      </c>
      <c r="Q1382" s="11">
        <f>WEEKDAY('Consolidtaed Data'!$F8134)</f>
        <v>6</v>
      </c>
      <c r="R1382" s="9">
        <f>MONTH('Consolidtaed Data'!$F8134)</f>
        <v>9</v>
      </c>
      <c r="S1382" s="9" t="str">
        <f>TEXT(Table3[[#This Row],[Purchase Date]],"MMMM")</f>
        <v>April</v>
      </c>
      <c r="T1382" s="9">
        <f>YEAR('Consolidtaed Data'!$F8134)</f>
        <v>2021</v>
      </c>
    </row>
    <row r="1383" spans="1:20" x14ac:dyDescent="0.3">
      <c r="A1383" s="9" t="s">
        <v>2344</v>
      </c>
      <c r="B1383" s="9" t="s">
        <v>93</v>
      </c>
      <c r="C1383" s="9" t="s">
        <v>249</v>
      </c>
      <c r="D1383" s="9" t="s">
        <v>123</v>
      </c>
      <c r="E1383" s="9" t="s">
        <v>475</v>
      </c>
      <c r="F1383" s="10">
        <v>43932</v>
      </c>
      <c r="G1383" s="10" t="str">
        <f>VLOOKUP(Table3[[#This Row],[Product ID]],[1]Products!$A:$G,2,0)</f>
        <v>Product 71</v>
      </c>
      <c r="H1383" s="22">
        <v>2</v>
      </c>
      <c r="I1383" s="9">
        <f>VLOOKUP('Consolidtaed Data'!$B8727,[1]Products!$A:$G,4,0)</f>
        <v>947</v>
      </c>
      <c r="J1383" s="9">
        <f>VLOOKUP('Consolidtaed Data'!$B8727,[1]Products!$A:$G,3,0)</f>
        <v>786</v>
      </c>
      <c r="K1383" s="9">
        <f>'Consolidtaed Data'!$J8727*'Consolidtaed Data'!$H8727</f>
        <v>1223</v>
      </c>
      <c r="L1383" s="9">
        <f>'Consolidtaed Data'!$I8727*'Consolidtaed Data'!$H8727</f>
        <v>2005</v>
      </c>
      <c r="M1383" s="9">
        <f>'Consolidtaed Data'!$L8727-'Consolidtaed Data'!$K8727</f>
        <v>96</v>
      </c>
      <c r="N1383" s="9" t="str">
        <f>VLOOKUP('Consolidtaed Data'!$C8727,[1]Locations!$A:$O,2,0)</f>
        <v>Corona</v>
      </c>
      <c r="O1383" s="9" t="str">
        <f>VLOOKUP('Consolidtaed Data'!$D8727,'[1]Sales People'!$A:$B,2,0)</f>
        <v>Howard Sims</v>
      </c>
      <c r="P1383" s="9" t="str">
        <f>VLOOKUP('Consolidtaed Data'!$E8727,[1]Customers!$A:$B,2,0)</f>
        <v>Bruce King</v>
      </c>
      <c r="Q1383" s="11">
        <f>WEEKDAY('Consolidtaed Data'!$F8727)</f>
        <v>3</v>
      </c>
      <c r="R1383" s="9">
        <f>MONTH('Consolidtaed Data'!$F8727)</f>
        <v>10</v>
      </c>
      <c r="S1383" s="9" t="str">
        <f>TEXT(Table3[[#This Row],[Purchase Date]],"MMMM")</f>
        <v>April</v>
      </c>
      <c r="T1383" s="9">
        <f>YEAR('Consolidtaed Data'!$F8727)</f>
        <v>2021</v>
      </c>
    </row>
    <row r="1384" spans="1:20" x14ac:dyDescent="0.3">
      <c r="A1384" s="9" t="s">
        <v>2346</v>
      </c>
      <c r="B1384" s="9" t="s">
        <v>85</v>
      </c>
      <c r="C1384" s="9" t="s">
        <v>522</v>
      </c>
      <c r="D1384" s="9" t="s">
        <v>80</v>
      </c>
      <c r="E1384" s="9" t="s">
        <v>1531</v>
      </c>
      <c r="F1384" s="10">
        <v>43932</v>
      </c>
      <c r="G1384" s="10" t="str">
        <f>VLOOKUP(Table3[[#This Row],[Product ID]],[1]Products!$A:$G,2,0)</f>
        <v>Product 93</v>
      </c>
      <c r="H1384" s="22">
        <v>3</v>
      </c>
      <c r="I1384" s="9">
        <f>VLOOKUP('Consolidtaed Data'!$B8995,[1]Products!$A:$G,4,0)</f>
        <v>847</v>
      </c>
      <c r="J1384" s="9">
        <f>VLOOKUP('Consolidtaed Data'!$B8995,[1]Products!$A:$G,3,0)</f>
        <v>534</v>
      </c>
      <c r="K1384" s="9">
        <f>'Consolidtaed Data'!$J8995*'Consolidtaed Data'!$H8995</f>
        <v>1902</v>
      </c>
      <c r="L1384" s="9">
        <f>'Consolidtaed Data'!$I8995*'Consolidtaed Data'!$H8995</f>
        <v>2640</v>
      </c>
      <c r="M1384" s="9">
        <f>'Consolidtaed Data'!$L8995-'Consolidtaed Data'!$K8995</f>
        <v>246</v>
      </c>
      <c r="N1384" s="9" t="str">
        <f>VLOOKUP('Consolidtaed Data'!$C8995,[1]Locations!$A:$O,2,0)</f>
        <v>Temecula</v>
      </c>
      <c r="O1384" s="9" t="str">
        <f>VLOOKUP('Consolidtaed Data'!$D8995,'[1]Sales People'!$A:$B,2,0)</f>
        <v>John Reyes</v>
      </c>
      <c r="P1384" s="9" t="str">
        <f>VLOOKUP('Consolidtaed Data'!$E8995,[1]Customers!$A:$B,2,0)</f>
        <v>Bobby Coleman</v>
      </c>
      <c r="Q1384" s="11">
        <f>WEEKDAY('Consolidtaed Data'!$F8995)</f>
        <v>6</v>
      </c>
      <c r="R1384" s="9">
        <f>MONTH('Consolidtaed Data'!$F8995)</f>
        <v>11</v>
      </c>
      <c r="S1384" s="9" t="str">
        <f>TEXT(Table3[[#This Row],[Purchase Date]],"MMMM")</f>
        <v>April</v>
      </c>
      <c r="T1384" s="9">
        <f>YEAR('Consolidtaed Data'!$F8995)</f>
        <v>2021</v>
      </c>
    </row>
    <row r="1385" spans="1:20" x14ac:dyDescent="0.3">
      <c r="A1385" s="9" t="s">
        <v>2347</v>
      </c>
      <c r="B1385" s="9" t="s">
        <v>172</v>
      </c>
      <c r="C1385" s="9" t="s">
        <v>412</v>
      </c>
      <c r="D1385" s="9" t="s">
        <v>143</v>
      </c>
      <c r="E1385" s="9" t="s">
        <v>1007</v>
      </c>
      <c r="F1385" s="10">
        <v>43932</v>
      </c>
      <c r="G1385" s="10" t="str">
        <f>VLOOKUP(Table3[[#This Row],[Product ID]],[1]Products!$A:$G,2,0)</f>
        <v>Product 4</v>
      </c>
      <c r="H1385" s="22">
        <v>1</v>
      </c>
      <c r="I1385" s="9">
        <f>VLOOKUP('Consolidtaed Data'!$B9216,[1]Products!$A:$G,4,0)</f>
        <v>947</v>
      </c>
      <c r="J1385" s="9">
        <f>VLOOKUP('Consolidtaed Data'!$B9216,[1]Products!$A:$G,3,0)</f>
        <v>786</v>
      </c>
      <c r="K1385" s="9">
        <f>'Consolidtaed Data'!$J9216*'Consolidtaed Data'!$H9216</f>
        <v>1261</v>
      </c>
      <c r="L1385" s="9">
        <f>'Consolidtaed Data'!$I9216*'Consolidtaed Data'!$H9216</f>
        <v>1638</v>
      </c>
      <c r="M1385" s="9">
        <f>'Consolidtaed Data'!$L9216-'Consolidtaed Data'!$K9216</f>
        <v>120</v>
      </c>
      <c r="N1385" s="9" t="str">
        <f>VLOOKUP('Consolidtaed Data'!$C9216,[1]Locations!$A:$O,2,0)</f>
        <v>Bakersfield</v>
      </c>
      <c r="O1385" s="9" t="str">
        <f>VLOOKUP('Consolidtaed Data'!$D9216,'[1]Sales People'!$A:$B,2,0)</f>
        <v>Kenneth Bradley</v>
      </c>
      <c r="P1385" s="9" t="str">
        <f>VLOOKUP('Consolidtaed Data'!$E9216,[1]Customers!$A:$B,2,0)</f>
        <v>Paul Carpenter</v>
      </c>
      <c r="Q1385" s="11">
        <f>WEEKDAY('Consolidtaed Data'!$F9216)</f>
        <v>1</v>
      </c>
      <c r="R1385" s="9">
        <f>MONTH('Consolidtaed Data'!$F9216)</f>
        <v>11</v>
      </c>
      <c r="S1385" s="9" t="str">
        <f>TEXT(Table3[[#This Row],[Purchase Date]],"MMMM")</f>
        <v>April</v>
      </c>
      <c r="T1385" s="9">
        <f>YEAR('Consolidtaed Data'!$F9216)</f>
        <v>2021</v>
      </c>
    </row>
    <row r="1386" spans="1:20" x14ac:dyDescent="0.3">
      <c r="A1386" s="9" t="s">
        <v>2348</v>
      </c>
      <c r="B1386" s="9" t="s">
        <v>230</v>
      </c>
      <c r="C1386" s="9" t="s">
        <v>173</v>
      </c>
      <c r="D1386" s="9" t="s">
        <v>43</v>
      </c>
      <c r="E1386" s="9" t="s">
        <v>822</v>
      </c>
      <c r="F1386" s="10">
        <v>43932</v>
      </c>
      <c r="G1386" s="10" t="str">
        <f>VLOOKUP(Table3[[#This Row],[Product ID]],[1]Products!$A:$G,2,0)</f>
        <v>Product 31</v>
      </c>
      <c r="H1386" s="22">
        <v>1</v>
      </c>
      <c r="I1386" s="9">
        <f>VLOOKUP('Consolidtaed Data'!$B9235,[1]Products!$A:$G,4,0)</f>
        <v>1899</v>
      </c>
      <c r="J1386" s="9">
        <f>VLOOKUP('Consolidtaed Data'!$B9235,[1]Products!$A:$G,3,0)</f>
        <v>1044</v>
      </c>
      <c r="K1386" s="9">
        <f>'Consolidtaed Data'!$J9235*'Consolidtaed Data'!$H9235</f>
        <v>421</v>
      </c>
      <c r="L1386" s="9">
        <f>'Consolidtaed Data'!$I9235*'Consolidtaed Data'!$H9235</f>
        <v>561</v>
      </c>
      <c r="M1386" s="9">
        <f>'Consolidtaed Data'!$L9235-'Consolidtaed Data'!$K9235</f>
        <v>408</v>
      </c>
      <c r="N1386" s="9" t="str">
        <f>VLOOKUP('Consolidtaed Data'!$C9235,[1]Locations!$A:$O,2,0)</f>
        <v>Modesto</v>
      </c>
      <c r="O1386" s="9" t="str">
        <f>VLOOKUP('Consolidtaed Data'!$D9235,'[1]Sales People'!$A:$B,2,0)</f>
        <v>Jimmy Young</v>
      </c>
      <c r="P1386" s="9" t="str">
        <f>VLOOKUP('Consolidtaed Data'!$E9235,[1]Customers!$A:$B,2,0)</f>
        <v>Raymond Roberts</v>
      </c>
      <c r="Q1386" s="11">
        <f>WEEKDAY('Consolidtaed Data'!$F9235)</f>
        <v>2</v>
      </c>
      <c r="R1386" s="9">
        <f>MONTH('Consolidtaed Data'!$F9235)</f>
        <v>11</v>
      </c>
      <c r="S1386" s="9" t="str">
        <f>TEXT(Table3[[#This Row],[Purchase Date]],"MMMM")</f>
        <v>April</v>
      </c>
      <c r="T1386" s="9">
        <f>YEAR('Consolidtaed Data'!$F9235)</f>
        <v>2021</v>
      </c>
    </row>
    <row r="1387" spans="1:20" x14ac:dyDescent="0.3">
      <c r="A1387" s="9" t="s">
        <v>2349</v>
      </c>
      <c r="B1387" s="9" t="s">
        <v>209</v>
      </c>
      <c r="C1387" s="9" t="s">
        <v>99</v>
      </c>
      <c r="D1387" s="9" t="s">
        <v>113</v>
      </c>
      <c r="E1387" s="9" t="s">
        <v>383</v>
      </c>
      <c r="F1387" s="10">
        <v>43933</v>
      </c>
      <c r="G1387" s="10" t="str">
        <f>VLOOKUP(Table3[[#This Row],[Product ID]],[1]Products!$A:$G,2,0)</f>
        <v>Product 86</v>
      </c>
      <c r="H1387" s="22">
        <v>1</v>
      </c>
      <c r="I1387" s="9">
        <f>VLOOKUP('Consolidtaed Data'!$B4841,[1]Products!$A:$G,4,0)</f>
        <v>603</v>
      </c>
      <c r="J1387" s="9">
        <f>VLOOKUP('Consolidtaed Data'!$B4841,[1]Products!$A:$G,3,0)</f>
        <v>416</v>
      </c>
      <c r="K1387" s="9">
        <f>'Consolidtaed Data'!$J4841*'Consolidtaed Data'!$H4841</f>
        <v>1636</v>
      </c>
      <c r="L1387" s="9">
        <f>'Consolidtaed Data'!$I4841*'Consolidtaed Data'!$H4841</f>
        <v>3268</v>
      </c>
      <c r="M1387" s="9">
        <f>'Consolidtaed Data'!$L4841-'Consolidtaed Data'!$K4841</f>
        <v>447</v>
      </c>
      <c r="N1387" s="9" t="str">
        <f>VLOOKUP('Consolidtaed Data'!$C4841,[1]Locations!$A:$O,2,0)</f>
        <v>Pasadena</v>
      </c>
      <c r="O1387" s="9" t="str">
        <f>VLOOKUP('Consolidtaed Data'!$D4841,'[1]Sales People'!$A:$B,2,0)</f>
        <v>Larry Castillo</v>
      </c>
      <c r="P1387" s="9" t="str">
        <f>VLOOKUP('Consolidtaed Data'!$E4841,[1]Customers!$A:$B,2,0)</f>
        <v>Antonio Shaw</v>
      </c>
      <c r="Q1387" s="11">
        <f>WEEKDAY('Consolidtaed Data'!$F4841)</f>
        <v>2</v>
      </c>
      <c r="R1387" s="9">
        <f>MONTH('Consolidtaed Data'!$F4841)</f>
        <v>12</v>
      </c>
      <c r="S1387" s="9" t="str">
        <f>TEXT(Table3[[#This Row],[Purchase Date]],"MMMM")</f>
        <v>April</v>
      </c>
      <c r="T1387" s="9">
        <f>YEAR('Consolidtaed Data'!$F4841)</f>
        <v>2020</v>
      </c>
    </row>
    <row r="1388" spans="1:20" x14ac:dyDescent="0.3">
      <c r="A1388" s="9" t="s">
        <v>2350</v>
      </c>
      <c r="B1388" s="9" t="s">
        <v>216</v>
      </c>
      <c r="C1388" s="9" t="s">
        <v>302</v>
      </c>
      <c r="D1388" s="9" t="s">
        <v>68</v>
      </c>
      <c r="E1388" s="9" t="s">
        <v>1087</v>
      </c>
      <c r="F1388" s="10">
        <v>43933</v>
      </c>
      <c r="G1388" s="10" t="str">
        <f>VLOOKUP(Table3[[#This Row],[Product ID]],[1]Products!$A:$G,2,0)</f>
        <v>Product 73</v>
      </c>
      <c r="H1388" s="22">
        <v>1</v>
      </c>
      <c r="I1388" s="9">
        <f>VLOOKUP('Consolidtaed Data'!$B5238,[1]Products!$A:$G,4,0)</f>
        <v>392</v>
      </c>
      <c r="J1388" s="9">
        <f>VLOOKUP('Consolidtaed Data'!$B5238,[1]Products!$A:$G,3,0)</f>
        <v>255</v>
      </c>
      <c r="K1388" s="9">
        <f>'Consolidtaed Data'!$J5238*'Consolidtaed Data'!$H5238</f>
        <v>3162</v>
      </c>
      <c r="L1388" s="9">
        <f>'Consolidtaed Data'!$I5238*'Consolidtaed Data'!$H5238</f>
        <v>4215</v>
      </c>
      <c r="M1388" s="9">
        <f>'Consolidtaed Data'!$L5238-'Consolidtaed Data'!$K5238</f>
        <v>74</v>
      </c>
      <c r="N1388" s="9" t="str">
        <f>VLOOKUP('Consolidtaed Data'!$C5238,[1]Locations!$A:$O,2,0)</f>
        <v>Palmdale</v>
      </c>
      <c r="O1388" s="9" t="str">
        <f>VLOOKUP('Consolidtaed Data'!$D5238,'[1]Sales People'!$A:$B,2,0)</f>
        <v>Howard Sims</v>
      </c>
      <c r="P1388" s="9" t="str">
        <f>VLOOKUP('Consolidtaed Data'!$E5238,[1]Customers!$A:$B,2,0)</f>
        <v>Carlos Stewart</v>
      </c>
      <c r="Q1388" s="11">
        <f>WEEKDAY('Consolidtaed Data'!$F5238)</f>
        <v>4</v>
      </c>
      <c r="R1388" s="9">
        <f>MONTH('Consolidtaed Data'!$F5238)</f>
        <v>1</v>
      </c>
      <c r="S1388" s="9" t="str">
        <f>TEXT(Table3[[#This Row],[Purchase Date]],"MMMM")</f>
        <v>April</v>
      </c>
      <c r="T1388" s="9">
        <f>YEAR('Consolidtaed Data'!$F5238)</f>
        <v>2021</v>
      </c>
    </row>
    <row r="1389" spans="1:20" x14ac:dyDescent="0.3">
      <c r="A1389" s="9" t="s">
        <v>2351</v>
      </c>
      <c r="B1389" s="9" t="s">
        <v>54</v>
      </c>
      <c r="C1389" s="9" t="s">
        <v>469</v>
      </c>
      <c r="D1389" s="9" t="s">
        <v>197</v>
      </c>
      <c r="E1389" s="9" t="s">
        <v>442</v>
      </c>
      <c r="F1389" s="10">
        <v>43933</v>
      </c>
      <c r="G1389" s="10" t="str">
        <f>VLOOKUP(Table3[[#This Row],[Product ID]],[1]Products!$A:$G,2,0)</f>
        <v>Product 41</v>
      </c>
      <c r="H1389" s="22">
        <v>1</v>
      </c>
      <c r="I1389" s="9">
        <f>VLOOKUP('Consolidtaed Data'!$B5285,[1]Products!$A:$G,4,0)</f>
        <v>2141</v>
      </c>
      <c r="J1389" s="9">
        <f>VLOOKUP('Consolidtaed Data'!$B5285,[1]Products!$A:$G,3,0)</f>
        <v>1777</v>
      </c>
      <c r="K1389" s="9">
        <f>'Consolidtaed Data'!$J5285*'Consolidtaed Data'!$H5285</f>
        <v>818</v>
      </c>
      <c r="L1389" s="9">
        <f>'Consolidtaed Data'!$I5285*'Consolidtaed Data'!$H5285</f>
        <v>1634</v>
      </c>
      <c r="M1389" s="9">
        <f>'Consolidtaed Data'!$L5285-'Consolidtaed Data'!$K5285</f>
        <v>570</v>
      </c>
      <c r="N1389" s="9" t="str">
        <f>VLOOKUP('Consolidtaed Data'!$C5285,[1]Locations!$A:$O,2,0)</f>
        <v>Roseville</v>
      </c>
      <c r="O1389" s="9" t="str">
        <f>VLOOKUP('Consolidtaed Data'!$D5285,'[1]Sales People'!$A:$B,2,0)</f>
        <v>Bobby Russell</v>
      </c>
      <c r="P1389" s="9" t="str">
        <f>VLOOKUP('Consolidtaed Data'!$E5285,[1]Customers!$A:$B,2,0)</f>
        <v>Frank Gibson</v>
      </c>
      <c r="Q1389" s="11">
        <f>WEEKDAY('Consolidtaed Data'!$F5285)</f>
        <v>1</v>
      </c>
      <c r="R1389" s="9">
        <f>MONTH('Consolidtaed Data'!$F5285)</f>
        <v>1</v>
      </c>
      <c r="S1389" s="9" t="str">
        <f>TEXT(Table3[[#This Row],[Purchase Date]],"MMMM")</f>
        <v>April</v>
      </c>
      <c r="T1389" s="9">
        <f>YEAR('Consolidtaed Data'!$F5285)</f>
        <v>2021</v>
      </c>
    </row>
    <row r="1390" spans="1:20" x14ac:dyDescent="0.3">
      <c r="A1390" s="9" t="s">
        <v>2352</v>
      </c>
      <c r="B1390" s="9" t="s">
        <v>216</v>
      </c>
      <c r="C1390" s="9" t="s">
        <v>140</v>
      </c>
      <c r="D1390" s="9" t="s">
        <v>31</v>
      </c>
      <c r="E1390" s="9" t="s">
        <v>873</v>
      </c>
      <c r="F1390" s="10">
        <v>43933</v>
      </c>
      <c r="G1390" s="10" t="str">
        <f>VLOOKUP(Table3[[#This Row],[Product ID]],[1]Products!$A:$G,2,0)</f>
        <v>Product 73</v>
      </c>
      <c r="H1390" s="22">
        <v>1</v>
      </c>
      <c r="I1390" s="9">
        <f>VLOOKUP('Consolidtaed Data'!$B5357,[1]Products!$A:$G,4,0)</f>
        <v>368</v>
      </c>
      <c r="J1390" s="9">
        <f>VLOOKUP('Consolidtaed Data'!$B5357,[1]Products!$A:$G,3,0)</f>
        <v>294</v>
      </c>
      <c r="K1390" s="9">
        <f>'Consolidtaed Data'!$J5357*'Consolidtaed Data'!$H5357</f>
        <v>478</v>
      </c>
      <c r="L1390" s="9">
        <f>'Consolidtaed Data'!$I5357*'Consolidtaed Data'!$H5357</f>
        <v>886</v>
      </c>
      <c r="M1390" s="9">
        <f>'Consolidtaed Data'!$L5357-'Consolidtaed Data'!$K5357</f>
        <v>64</v>
      </c>
      <c r="N1390" s="9" t="str">
        <f>VLOOKUP('Consolidtaed Data'!$C5357,[1]Locations!$A:$O,2,0)</f>
        <v>Fullerton</v>
      </c>
      <c r="O1390" s="9" t="str">
        <f>VLOOKUP('Consolidtaed Data'!$D5357,'[1]Sales People'!$A:$B,2,0)</f>
        <v>Sean Miller</v>
      </c>
      <c r="P1390" s="9" t="str">
        <f>VLOOKUP('Consolidtaed Data'!$E5357,[1]Customers!$A:$B,2,0)</f>
        <v>Bruce Morrison</v>
      </c>
      <c r="Q1390" s="11">
        <f>WEEKDAY('Consolidtaed Data'!$F5357)</f>
        <v>1</v>
      </c>
      <c r="R1390" s="9">
        <f>MONTH('Consolidtaed Data'!$F5357)</f>
        <v>1</v>
      </c>
      <c r="S1390" s="9" t="str">
        <f>TEXT(Table3[[#This Row],[Purchase Date]],"MMMM")</f>
        <v>April</v>
      </c>
      <c r="T1390" s="9">
        <f>YEAR('Consolidtaed Data'!$F5357)</f>
        <v>2021</v>
      </c>
    </row>
    <row r="1391" spans="1:20" x14ac:dyDescent="0.3">
      <c r="A1391" s="9" t="s">
        <v>2353</v>
      </c>
      <c r="B1391" s="9" t="s">
        <v>244</v>
      </c>
      <c r="C1391" s="9" t="s">
        <v>90</v>
      </c>
      <c r="D1391" s="9" t="s">
        <v>123</v>
      </c>
      <c r="E1391" s="9" t="s">
        <v>722</v>
      </c>
      <c r="F1391" s="10">
        <v>43933</v>
      </c>
      <c r="G1391" s="10" t="str">
        <f>VLOOKUP(Table3[[#This Row],[Product ID]],[1]Products!$A:$G,2,0)</f>
        <v>Product 76</v>
      </c>
      <c r="H1391" s="22">
        <v>3</v>
      </c>
      <c r="I1391" s="9">
        <f>VLOOKUP('Consolidtaed Data'!$B5808,[1]Products!$A:$G,4,0)</f>
        <v>1862</v>
      </c>
      <c r="J1391" s="9">
        <f>VLOOKUP('Consolidtaed Data'!$B5808,[1]Products!$A:$G,3,0)</f>
        <v>1173</v>
      </c>
      <c r="K1391" s="9">
        <f>'Consolidtaed Data'!$J5808*'Consolidtaed Data'!$H5808</f>
        <v>2841</v>
      </c>
      <c r="L1391" s="9">
        <f>'Consolidtaed Data'!$I5808*'Consolidtaed Data'!$H5808</f>
        <v>4059</v>
      </c>
      <c r="M1391" s="9">
        <f>'Consolidtaed Data'!$L5808-'Consolidtaed Data'!$K5808</f>
        <v>88</v>
      </c>
      <c r="N1391" s="9" t="str">
        <f>VLOOKUP('Consolidtaed Data'!$C5808,[1]Locations!$A:$O,2,0)</f>
        <v>Fremont</v>
      </c>
      <c r="O1391" s="9" t="str">
        <f>VLOOKUP('Consolidtaed Data'!$D5808,'[1]Sales People'!$A:$B,2,0)</f>
        <v>Roger Robertson</v>
      </c>
      <c r="P1391" s="9" t="str">
        <f>VLOOKUP('Consolidtaed Data'!$E5808,[1]Customers!$A:$B,2,0)</f>
        <v>Ralph Cooper</v>
      </c>
      <c r="Q1391" s="11">
        <f>WEEKDAY('Consolidtaed Data'!$F5808)</f>
        <v>6</v>
      </c>
      <c r="R1391" s="9">
        <f>MONTH('Consolidtaed Data'!$F5808)</f>
        <v>3</v>
      </c>
      <c r="S1391" s="9" t="str">
        <f>TEXT(Table3[[#This Row],[Purchase Date]],"MMMM")</f>
        <v>April</v>
      </c>
      <c r="T1391" s="9">
        <f>YEAR('Consolidtaed Data'!$F5808)</f>
        <v>2021</v>
      </c>
    </row>
    <row r="1392" spans="1:20" x14ac:dyDescent="0.3">
      <c r="A1392" s="9" t="s">
        <v>2354</v>
      </c>
      <c r="B1392" s="9" t="s">
        <v>213</v>
      </c>
      <c r="C1392" s="9" t="s">
        <v>72</v>
      </c>
      <c r="D1392" s="9" t="s">
        <v>326</v>
      </c>
      <c r="E1392" s="9" t="s">
        <v>1211</v>
      </c>
      <c r="F1392" s="10">
        <v>43933</v>
      </c>
      <c r="G1392" s="10" t="str">
        <f>VLOOKUP(Table3[[#This Row],[Product ID]],[1]Products!$A:$G,2,0)</f>
        <v>Product 68</v>
      </c>
      <c r="H1392" s="22">
        <v>2</v>
      </c>
      <c r="I1392" s="9">
        <f>VLOOKUP('Consolidtaed Data'!$B6006,[1]Products!$A:$G,4,0)</f>
        <v>35</v>
      </c>
      <c r="J1392" s="9">
        <f>VLOOKUP('Consolidtaed Data'!$B6006,[1]Products!$A:$G,3,0)</f>
        <v>22</v>
      </c>
      <c r="K1392" s="9">
        <f>'Consolidtaed Data'!$J6006*'Consolidtaed Data'!$H6006</f>
        <v>2642</v>
      </c>
      <c r="L1392" s="9">
        <f>'Consolidtaed Data'!$I6006*'Consolidtaed Data'!$H6006</f>
        <v>3944</v>
      </c>
      <c r="M1392" s="9">
        <f>'Consolidtaed Data'!$L6006-'Consolidtaed Data'!$K6006</f>
        <v>492</v>
      </c>
      <c r="N1392" s="9" t="str">
        <f>VLOOKUP('Consolidtaed Data'!$C6006,[1]Locations!$A:$O,2,0)</f>
        <v>Jurupa Valley</v>
      </c>
      <c r="O1392" s="9" t="str">
        <f>VLOOKUP('Consolidtaed Data'!$D6006,'[1]Sales People'!$A:$B,2,0)</f>
        <v>John Reyes</v>
      </c>
      <c r="P1392" s="9" t="str">
        <f>VLOOKUP('Consolidtaed Data'!$E6006,[1]Customers!$A:$B,2,0)</f>
        <v>Howard Lynch</v>
      </c>
      <c r="Q1392" s="11">
        <f>WEEKDAY('Consolidtaed Data'!$F6006)</f>
        <v>7</v>
      </c>
      <c r="R1392" s="9">
        <f>MONTH('Consolidtaed Data'!$F6006)</f>
        <v>4</v>
      </c>
      <c r="S1392" s="9" t="str">
        <f>TEXT(Table3[[#This Row],[Purchase Date]],"MMMM")</f>
        <v>April</v>
      </c>
      <c r="T1392" s="9">
        <f>YEAR('Consolidtaed Data'!$F6006)</f>
        <v>2021</v>
      </c>
    </row>
    <row r="1393" spans="1:20" x14ac:dyDescent="0.3">
      <c r="A1393" s="9" t="s">
        <v>2355</v>
      </c>
      <c r="B1393" s="9" t="s">
        <v>93</v>
      </c>
      <c r="C1393" s="9" t="s">
        <v>439</v>
      </c>
      <c r="D1393" s="9" t="s">
        <v>123</v>
      </c>
      <c r="E1393" s="9" t="s">
        <v>912</v>
      </c>
      <c r="F1393" s="10">
        <v>43933</v>
      </c>
      <c r="G1393" s="10" t="str">
        <f>VLOOKUP(Table3[[#This Row],[Product ID]],[1]Products!$A:$G,2,0)</f>
        <v>Product 71</v>
      </c>
      <c r="H1393" s="22">
        <v>4</v>
      </c>
      <c r="I1393" s="9">
        <f>VLOOKUP('Consolidtaed Data'!$B6548,[1]Products!$A:$G,4,0)</f>
        <v>203</v>
      </c>
      <c r="J1393" s="9">
        <f>VLOOKUP('Consolidtaed Data'!$B6548,[1]Products!$A:$G,3,0)</f>
        <v>154</v>
      </c>
      <c r="K1393" s="9">
        <f>'Consolidtaed Data'!$J6548*'Consolidtaed Data'!$H6548</f>
        <v>425</v>
      </c>
      <c r="L1393" s="9">
        <f>'Consolidtaed Data'!$I6548*'Consolidtaed Data'!$H6548</f>
        <v>545</v>
      </c>
      <c r="M1393" s="9">
        <f>'Consolidtaed Data'!$L6548-'Consolidtaed Data'!$K6548</f>
        <v>138</v>
      </c>
      <c r="N1393" s="9" t="str">
        <f>VLOOKUP('Consolidtaed Data'!$C6548,[1]Locations!$A:$O,2,0)</f>
        <v>Sunnyvale</v>
      </c>
      <c r="O1393" s="9" t="str">
        <f>VLOOKUP('Consolidtaed Data'!$D6548,'[1]Sales People'!$A:$B,2,0)</f>
        <v>Clarence Fox</v>
      </c>
      <c r="P1393" s="9" t="str">
        <f>VLOOKUP('Consolidtaed Data'!$E6548,[1]Customers!$A:$B,2,0)</f>
        <v>Chris Burke</v>
      </c>
      <c r="Q1393" s="11">
        <f>WEEKDAY('Consolidtaed Data'!$F6548)</f>
        <v>4</v>
      </c>
      <c r="R1393" s="9">
        <f>MONTH('Consolidtaed Data'!$F6548)</f>
        <v>5</v>
      </c>
      <c r="S1393" s="9" t="str">
        <f>TEXT(Table3[[#This Row],[Purchase Date]],"MMMM")</f>
        <v>April</v>
      </c>
      <c r="T1393" s="9">
        <f>YEAR('Consolidtaed Data'!$F6548)</f>
        <v>2021</v>
      </c>
    </row>
    <row r="1394" spans="1:20" x14ac:dyDescent="0.3">
      <c r="A1394" s="9" t="s">
        <v>2356</v>
      </c>
      <c r="B1394" s="9" t="s">
        <v>33</v>
      </c>
      <c r="C1394" s="9" t="s">
        <v>152</v>
      </c>
      <c r="D1394" s="9" t="s">
        <v>123</v>
      </c>
      <c r="E1394" s="9" t="s">
        <v>3244</v>
      </c>
      <c r="F1394" s="10">
        <v>43933</v>
      </c>
      <c r="G1394" s="10" t="str">
        <f>VLOOKUP(Table3[[#This Row],[Product ID]],[1]Products!$A:$G,2,0)</f>
        <v>Product 29</v>
      </c>
      <c r="H1394" s="22">
        <v>2</v>
      </c>
      <c r="I1394" s="9">
        <f>VLOOKUP('Consolidtaed Data'!$B6982,[1]Products!$A:$G,4,0)</f>
        <v>1671</v>
      </c>
      <c r="J1394" s="9">
        <f>VLOOKUP('Consolidtaed Data'!$B6982,[1]Products!$A:$G,3,0)</f>
        <v>1220</v>
      </c>
      <c r="K1394" s="9">
        <f>'Consolidtaed Data'!$J6982*'Consolidtaed Data'!$H6982</f>
        <v>3792</v>
      </c>
      <c r="L1394" s="9">
        <f>'Consolidtaed Data'!$I6982*'Consolidtaed Data'!$H6982</f>
        <v>4990</v>
      </c>
      <c r="M1394" s="9">
        <f>'Consolidtaed Data'!$L6982-'Consolidtaed Data'!$K6982</f>
        <v>376</v>
      </c>
      <c r="N1394" s="9" t="str">
        <f>VLOOKUP('Consolidtaed Data'!$C6982,[1]Locations!$A:$O,2,0)</f>
        <v>San Mateo</v>
      </c>
      <c r="O1394" s="9" t="str">
        <f>VLOOKUP('Consolidtaed Data'!$D6982,'[1]Sales People'!$A:$B,2,0)</f>
        <v>Arthur Mccoy</v>
      </c>
      <c r="P1394" s="9" t="str">
        <f>VLOOKUP('Consolidtaed Data'!$E6982,[1]Customers!$A:$B,2,0)</f>
        <v>Patrick Morales</v>
      </c>
      <c r="Q1394" s="11">
        <f>WEEKDAY('Consolidtaed Data'!$F6982)</f>
        <v>3</v>
      </c>
      <c r="R1394" s="9">
        <f>MONTH('Consolidtaed Data'!$F6982)</f>
        <v>6</v>
      </c>
      <c r="S1394" s="9" t="str">
        <f>TEXT(Table3[[#This Row],[Purchase Date]],"MMMM")</f>
        <v>April</v>
      </c>
      <c r="T1394" s="9">
        <f>YEAR('Consolidtaed Data'!$F6982)</f>
        <v>2021</v>
      </c>
    </row>
    <row r="1395" spans="1:20" x14ac:dyDescent="0.3">
      <c r="A1395" s="9" t="s">
        <v>2357</v>
      </c>
      <c r="B1395" s="9" t="s">
        <v>284</v>
      </c>
      <c r="C1395" s="9" t="s">
        <v>82</v>
      </c>
      <c r="D1395" s="9" t="s">
        <v>402</v>
      </c>
      <c r="E1395" s="9" t="s">
        <v>3910</v>
      </c>
      <c r="F1395" s="10">
        <v>43933</v>
      </c>
      <c r="G1395" s="10" t="str">
        <f>VLOOKUP(Table3[[#This Row],[Product ID]],[1]Products!$A:$G,2,0)</f>
        <v>Product 96</v>
      </c>
      <c r="H1395" s="22">
        <v>1</v>
      </c>
      <c r="I1395" s="9">
        <f>VLOOKUP('Consolidtaed Data'!$B7056,[1]Products!$A:$G,4,0)</f>
        <v>1587</v>
      </c>
      <c r="J1395" s="9">
        <f>VLOOKUP('Consolidtaed Data'!$B7056,[1]Products!$A:$G,3,0)</f>
        <v>1301</v>
      </c>
      <c r="K1395" s="9">
        <f>'Consolidtaed Data'!$J7056*'Consolidtaed Data'!$H7056</f>
        <v>3600</v>
      </c>
      <c r="L1395" s="9">
        <f>'Consolidtaed Data'!$I7056*'Consolidtaed Data'!$H7056</f>
        <v>6000</v>
      </c>
      <c r="M1395" s="9">
        <f>'Consolidtaed Data'!$L7056-'Consolidtaed Data'!$K7056</f>
        <v>572</v>
      </c>
      <c r="N1395" s="9" t="str">
        <f>VLOOKUP('Consolidtaed Data'!$C7056,[1]Locations!$A:$O,2,0)</f>
        <v>Thousand Oaks</v>
      </c>
      <c r="O1395" s="9" t="str">
        <f>VLOOKUP('Consolidtaed Data'!$D7056,'[1]Sales People'!$A:$B,2,0)</f>
        <v>Roger Ramos</v>
      </c>
      <c r="P1395" s="9" t="str">
        <f>VLOOKUP('Consolidtaed Data'!$E7056,[1]Customers!$A:$B,2,0)</f>
        <v>Louis Ellis</v>
      </c>
      <c r="Q1395" s="11">
        <f>WEEKDAY('Consolidtaed Data'!$F7056)</f>
        <v>2</v>
      </c>
      <c r="R1395" s="9">
        <f>MONTH('Consolidtaed Data'!$F7056)</f>
        <v>6</v>
      </c>
      <c r="S1395" s="9" t="str">
        <f>TEXT(Table3[[#This Row],[Purchase Date]],"MMMM")</f>
        <v>April</v>
      </c>
      <c r="T1395" s="9">
        <f>YEAR('Consolidtaed Data'!$F7056)</f>
        <v>2021</v>
      </c>
    </row>
    <row r="1396" spans="1:20" x14ac:dyDescent="0.3">
      <c r="A1396" s="9" t="s">
        <v>2358</v>
      </c>
      <c r="B1396" s="9" t="s">
        <v>148</v>
      </c>
      <c r="C1396" s="9" t="s">
        <v>122</v>
      </c>
      <c r="D1396" s="9" t="s">
        <v>153</v>
      </c>
      <c r="E1396" s="9" t="s">
        <v>1798</v>
      </c>
      <c r="F1396" s="10">
        <v>43933</v>
      </c>
      <c r="G1396" s="10" t="str">
        <f>VLOOKUP(Table3[[#This Row],[Product ID]],[1]Products!$A:$G,2,0)</f>
        <v>Product 16</v>
      </c>
      <c r="H1396" s="22">
        <v>1</v>
      </c>
      <c r="I1396" s="9">
        <f>VLOOKUP('Consolidtaed Data'!$B8602,[1]Products!$A:$G,4,0)</f>
        <v>1783</v>
      </c>
      <c r="J1396" s="9">
        <f>VLOOKUP('Consolidtaed Data'!$B8602,[1]Products!$A:$G,3,0)</f>
        <v>1516</v>
      </c>
      <c r="K1396" s="9">
        <f>'Consolidtaed Data'!$J8602*'Consolidtaed Data'!$H8602</f>
        <v>540</v>
      </c>
      <c r="L1396" s="9">
        <f>'Consolidtaed Data'!$I8602*'Consolidtaed Data'!$H8602</f>
        <v>871</v>
      </c>
      <c r="M1396" s="9">
        <f>'Consolidtaed Data'!$L8602-'Consolidtaed Data'!$K8602</f>
        <v>95</v>
      </c>
      <c r="N1396" s="9" t="str">
        <f>VLOOKUP('Consolidtaed Data'!$C8602,[1]Locations!$A:$O,2,0)</f>
        <v>Pomona</v>
      </c>
      <c r="O1396" s="9" t="str">
        <f>VLOOKUP('Consolidtaed Data'!$D8602,'[1]Sales People'!$A:$B,2,0)</f>
        <v>Ernest Wheeler</v>
      </c>
      <c r="P1396" s="9" t="str">
        <f>VLOOKUP('Consolidtaed Data'!$E8602,[1]Customers!$A:$B,2,0)</f>
        <v>Daniel Perry</v>
      </c>
      <c r="Q1396" s="11">
        <f>WEEKDAY('Consolidtaed Data'!$F8602)</f>
        <v>7</v>
      </c>
      <c r="R1396" s="9">
        <f>MONTH('Consolidtaed Data'!$F8602)</f>
        <v>10</v>
      </c>
      <c r="S1396" s="9" t="str">
        <f>TEXT(Table3[[#This Row],[Purchase Date]],"MMMM")</f>
        <v>April</v>
      </c>
      <c r="T1396" s="9">
        <f>YEAR('Consolidtaed Data'!$F8602)</f>
        <v>2021</v>
      </c>
    </row>
    <row r="1397" spans="1:20" x14ac:dyDescent="0.3">
      <c r="A1397" s="9" t="s">
        <v>2359</v>
      </c>
      <c r="B1397" s="9" t="s">
        <v>240</v>
      </c>
      <c r="C1397" s="9" t="s">
        <v>210</v>
      </c>
      <c r="D1397" s="9" t="s">
        <v>56</v>
      </c>
      <c r="E1397" s="9" t="s">
        <v>2096</v>
      </c>
      <c r="F1397" s="10">
        <v>43934</v>
      </c>
      <c r="G1397" s="10" t="str">
        <f>VLOOKUP(Table3[[#This Row],[Product ID]],[1]Products!$A:$G,2,0)</f>
        <v>Product 70</v>
      </c>
      <c r="H1397" s="22">
        <v>3</v>
      </c>
      <c r="I1397" s="9">
        <f>VLOOKUP('Consolidtaed Data'!$B4697,[1]Products!$A:$G,4,0)</f>
        <v>1278</v>
      </c>
      <c r="J1397" s="9">
        <f>VLOOKUP('Consolidtaed Data'!$B4697,[1]Products!$A:$G,3,0)</f>
        <v>665</v>
      </c>
      <c r="K1397" s="9">
        <f>'Consolidtaed Data'!$J4697*'Consolidtaed Data'!$H4697</f>
        <v>1744</v>
      </c>
      <c r="L1397" s="9">
        <f>'Consolidtaed Data'!$I4697*'Consolidtaed Data'!$H4697</f>
        <v>3486</v>
      </c>
      <c r="M1397" s="9">
        <f>'Consolidtaed Data'!$L4697-'Consolidtaed Data'!$K4697</f>
        <v>120</v>
      </c>
      <c r="N1397" s="9" t="str">
        <f>VLOOKUP('Consolidtaed Data'!$C4697,[1]Locations!$A:$O,2,0)</f>
        <v>Burbank</v>
      </c>
      <c r="O1397" s="9" t="str">
        <f>VLOOKUP('Consolidtaed Data'!$D4697,'[1]Sales People'!$A:$B,2,0)</f>
        <v>Martin Carr</v>
      </c>
      <c r="P1397" s="9" t="str">
        <f>VLOOKUP('Consolidtaed Data'!$E4697,[1]Customers!$A:$B,2,0)</f>
        <v>Jimmy Wood</v>
      </c>
      <c r="Q1397" s="11">
        <f>WEEKDAY('Consolidtaed Data'!$F4697)</f>
        <v>6</v>
      </c>
      <c r="R1397" s="9">
        <f>MONTH('Consolidtaed Data'!$F4697)</f>
        <v>12</v>
      </c>
      <c r="S1397" s="9" t="str">
        <f>TEXT(Table3[[#This Row],[Purchase Date]],"MMMM")</f>
        <v>April</v>
      </c>
      <c r="T1397" s="9">
        <f>YEAR('Consolidtaed Data'!$F4697)</f>
        <v>2020</v>
      </c>
    </row>
    <row r="1398" spans="1:20" x14ac:dyDescent="0.3">
      <c r="A1398" s="9" t="s">
        <v>2360</v>
      </c>
      <c r="B1398" s="9" t="s">
        <v>393</v>
      </c>
      <c r="C1398" s="9" t="s">
        <v>472</v>
      </c>
      <c r="D1398" s="9" t="s">
        <v>281</v>
      </c>
      <c r="E1398" s="9" t="s">
        <v>1751</v>
      </c>
      <c r="F1398" s="10">
        <v>43934</v>
      </c>
      <c r="G1398" s="10" t="str">
        <f>VLOOKUP(Table3[[#This Row],[Product ID]],[1]Products!$A:$G,2,0)</f>
        <v>Product 84</v>
      </c>
      <c r="H1398" s="22">
        <v>2</v>
      </c>
      <c r="I1398" s="9">
        <f>VLOOKUP('Consolidtaed Data'!$B5068,[1]Products!$A:$G,4,0)</f>
        <v>1077</v>
      </c>
      <c r="J1398" s="9">
        <f>VLOOKUP('Consolidtaed Data'!$B5068,[1]Products!$A:$G,3,0)</f>
        <v>732</v>
      </c>
      <c r="K1398" s="9">
        <f>'Consolidtaed Data'!$J5068*'Consolidtaed Data'!$H5068</f>
        <v>2454</v>
      </c>
      <c r="L1398" s="9">
        <f>'Consolidtaed Data'!$I5068*'Consolidtaed Data'!$H5068</f>
        <v>3066</v>
      </c>
      <c r="M1398" s="9">
        <f>'Consolidtaed Data'!$L5068-'Consolidtaed Data'!$K5068</f>
        <v>96</v>
      </c>
      <c r="N1398" s="9" t="str">
        <f>VLOOKUP('Consolidtaed Data'!$C5068,[1]Locations!$A:$O,2,0)</f>
        <v>Rialto</v>
      </c>
      <c r="O1398" s="9" t="str">
        <f>VLOOKUP('Consolidtaed Data'!$D5068,'[1]Sales People'!$A:$B,2,0)</f>
        <v>Fred Robertson</v>
      </c>
      <c r="P1398" s="9" t="str">
        <f>VLOOKUP('Consolidtaed Data'!$E5068,[1]Customers!$A:$B,2,0)</f>
        <v>Willie Harrison</v>
      </c>
      <c r="Q1398" s="11">
        <f>WEEKDAY('Consolidtaed Data'!$F5068)</f>
        <v>5</v>
      </c>
      <c r="R1398" s="9">
        <f>MONTH('Consolidtaed Data'!$F5068)</f>
        <v>1</v>
      </c>
      <c r="S1398" s="9" t="str">
        <f>TEXT(Table3[[#This Row],[Purchase Date]],"MMMM")</f>
        <v>April</v>
      </c>
      <c r="T1398" s="9">
        <f>YEAR('Consolidtaed Data'!$F5068)</f>
        <v>2021</v>
      </c>
    </row>
    <row r="1399" spans="1:20" x14ac:dyDescent="0.3">
      <c r="A1399" s="9" t="s">
        <v>2361</v>
      </c>
      <c r="B1399" s="9" t="s">
        <v>156</v>
      </c>
      <c r="C1399" s="9" t="s">
        <v>86</v>
      </c>
      <c r="D1399" s="9" t="s">
        <v>13</v>
      </c>
      <c r="E1399" s="9" t="s">
        <v>3517</v>
      </c>
      <c r="F1399" s="10">
        <v>43934</v>
      </c>
      <c r="G1399" s="10" t="str">
        <f>VLOOKUP(Table3[[#This Row],[Product ID]],[1]Products!$A:$G,2,0)</f>
        <v>Product 21</v>
      </c>
      <c r="H1399" s="22">
        <v>1</v>
      </c>
      <c r="I1399" s="9">
        <f>VLOOKUP('Consolidtaed Data'!$B5344,[1]Products!$A:$G,4,0)</f>
        <v>880</v>
      </c>
      <c r="J1399" s="9">
        <f>VLOOKUP('Consolidtaed Data'!$B5344,[1]Products!$A:$G,3,0)</f>
        <v>634</v>
      </c>
      <c r="K1399" s="9">
        <f>'Consolidtaed Data'!$J5344*'Consolidtaed Data'!$H5344</f>
        <v>61</v>
      </c>
      <c r="L1399" s="9">
        <f>'Consolidtaed Data'!$I5344*'Consolidtaed Data'!$H5344</f>
        <v>95</v>
      </c>
      <c r="M1399" s="9">
        <f>'Consolidtaed Data'!$L5344-'Consolidtaed Data'!$K5344</f>
        <v>243</v>
      </c>
      <c r="N1399" s="9" t="str">
        <f>VLOOKUP('Consolidtaed Data'!$C5344,[1]Locations!$A:$O,2,0)</f>
        <v>Santa Rosa</v>
      </c>
      <c r="O1399" s="9" t="str">
        <f>VLOOKUP('Consolidtaed Data'!$D5344,'[1]Sales People'!$A:$B,2,0)</f>
        <v>Carl Hall</v>
      </c>
      <c r="P1399" s="9" t="str">
        <f>VLOOKUP('Consolidtaed Data'!$E5344,[1]Customers!$A:$B,2,0)</f>
        <v>Russell Boyd</v>
      </c>
      <c r="Q1399" s="11">
        <f>WEEKDAY('Consolidtaed Data'!$F5344)</f>
        <v>7</v>
      </c>
      <c r="R1399" s="9">
        <f>MONTH('Consolidtaed Data'!$F5344)</f>
        <v>1</v>
      </c>
      <c r="S1399" s="9" t="str">
        <f>TEXT(Table3[[#This Row],[Purchase Date]],"MMMM")</f>
        <v>April</v>
      </c>
      <c r="T1399" s="9">
        <f>YEAR('Consolidtaed Data'!$F5344)</f>
        <v>2021</v>
      </c>
    </row>
    <row r="1400" spans="1:20" x14ac:dyDescent="0.3">
      <c r="A1400" s="9" t="s">
        <v>2362</v>
      </c>
      <c r="B1400" s="9" t="s">
        <v>266</v>
      </c>
      <c r="C1400" s="9" t="s">
        <v>152</v>
      </c>
      <c r="D1400" s="9" t="s">
        <v>22</v>
      </c>
      <c r="E1400" s="9" t="s">
        <v>1165</v>
      </c>
      <c r="F1400" s="10">
        <v>43934</v>
      </c>
      <c r="G1400" s="10" t="str">
        <f>VLOOKUP(Table3[[#This Row],[Product ID]],[1]Products!$A:$G,2,0)</f>
        <v>Product 92</v>
      </c>
      <c r="H1400" s="22">
        <v>1</v>
      </c>
      <c r="I1400" s="9">
        <f>VLOOKUP('Consolidtaed Data'!$B6197,[1]Products!$A:$G,4,0)</f>
        <v>800</v>
      </c>
      <c r="J1400" s="9">
        <f>VLOOKUP('Consolidtaed Data'!$B6197,[1]Products!$A:$G,3,0)</f>
        <v>536</v>
      </c>
      <c r="K1400" s="9">
        <f>'Consolidtaed Data'!$J6197*'Consolidtaed Data'!$H6197</f>
        <v>2726</v>
      </c>
      <c r="L1400" s="9">
        <f>'Consolidtaed Data'!$I6197*'Consolidtaed Data'!$H6197</f>
        <v>3450</v>
      </c>
      <c r="M1400" s="9">
        <f>'Consolidtaed Data'!$L6197-'Consolidtaed Data'!$K6197</f>
        <v>892</v>
      </c>
      <c r="N1400" s="9" t="str">
        <f>VLOOKUP('Consolidtaed Data'!$C6197,[1]Locations!$A:$O,2,0)</f>
        <v>East Los Angeles</v>
      </c>
      <c r="O1400" s="9" t="str">
        <f>VLOOKUP('Consolidtaed Data'!$D6197,'[1]Sales People'!$A:$B,2,0)</f>
        <v>Henry Nelson</v>
      </c>
      <c r="P1400" s="9" t="str">
        <f>VLOOKUP('Consolidtaed Data'!$E6197,[1]Customers!$A:$B,2,0)</f>
        <v>Carlos Smith</v>
      </c>
      <c r="Q1400" s="11">
        <f>WEEKDAY('Consolidtaed Data'!$F6197)</f>
        <v>7</v>
      </c>
      <c r="R1400" s="9">
        <f>MONTH('Consolidtaed Data'!$F6197)</f>
        <v>4</v>
      </c>
      <c r="S1400" s="9" t="str">
        <f>TEXT(Table3[[#This Row],[Purchase Date]],"MMMM")</f>
        <v>April</v>
      </c>
      <c r="T1400" s="9">
        <f>YEAR('Consolidtaed Data'!$F6197)</f>
        <v>2021</v>
      </c>
    </row>
    <row r="1401" spans="1:20" x14ac:dyDescent="0.3">
      <c r="A1401" s="9" t="s">
        <v>2363</v>
      </c>
      <c r="B1401" s="9" t="s">
        <v>24</v>
      </c>
      <c r="C1401" s="9" t="s">
        <v>564</v>
      </c>
      <c r="D1401" s="9" t="s">
        <v>64</v>
      </c>
      <c r="E1401" s="9" t="s">
        <v>962</v>
      </c>
      <c r="F1401" s="10">
        <v>43934</v>
      </c>
      <c r="G1401" s="10" t="str">
        <f>VLOOKUP(Table3[[#This Row],[Product ID]],[1]Products!$A:$G,2,0)</f>
        <v>Product 6</v>
      </c>
      <c r="H1401" s="22">
        <v>3</v>
      </c>
      <c r="I1401" s="9">
        <f>VLOOKUP('Consolidtaed Data'!$B6456,[1]Products!$A:$G,4,0)</f>
        <v>1178</v>
      </c>
      <c r="J1401" s="9">
        <f>VLOOKUP('Consolidtaed Data'!$B6456,[1]Products!$A:$G,3,0)</f>
        <v>683</v>
      </c>
      <c r="K1401" s="9">
        <f>'Consolidtaed Data'!$J6456*'Consolidtaed Data'!$H6456</f>
        <v>1777</v>
      </c>
      <c r="L1401" s="9">
        <f>'Consolidtaed Data'!$I6456*'Consolidtaed Data'!$H6456</f>
        <v>2141</v>
      </c>
      <c r="M1401" s="9">
        <f>'Consolidtaed Data'!$L6456-'Consolidtaed Data'!$K6456</f>
        <v>1092</v>
      </c>
      <c r="N1401" s="9" t="str">
        <f>VLOOKUP('Consolidtaed Data'!$C6456,[1]Locations!$A:$O,2,0)</f>
        <v>San Mateo</v>
      </c>
      <c r="O1401" s="9" t="str">
        <f>VLOOKUP('Consolidtaed Data'!$D6456,'[1]Sales People'!$A:$B,2,0)</f>
        <v>Charles Harper</v>
      </c>
      <c r="P1401" s="9" t="str">
        <f>VLOOKUP('Consolidtaed Data'!$E6456,[1]Customers!$A:$B,2,0)</f>
        <v>Jerry Simmons</v>
      </c>
      <c r="Q1401" s="11">
        <f>WEEKDAY('Consolidtaed Data'!$F6456)</f>
        <v>4</v>
      </c>
      <c r="R1401" s="9">
        <f>MONTH('Consolidtaed Data'!$F6456)</f>
        <v>5</v>
      </c>
      <c r="S1401" s="9" t="str">
        <f>TEXT(Table3[[#This Row],[Purchase Date]],"MMMM")</f>
        <v>April</v>
      </c>
      <c r="T1401" s="9">
        <f>YEAR('Consolidtaed Data'!$F6456)</f>
        <v>2021</v>
      </c>
    </row>
    <row r="1402" spans="1:20" x14ac:dyDescent="0.3">
      <c r="A1402" s="9" t="s">
        <v>2364</v>
      </c>
      <c r="B1402" s="9" t="s">
        <v>580</v>
      </c>
      <c r="C1402" s="9" t="s">
        <v>86</v>
      </c>
      <c r="D1402" s="9" t="s">
        <v>105</v>
      </c>
      <c r="E1402" s="9" t="s">
        <v>1382</v>
      </c>
      <c r="F1402" s="10">
        <v>43934</v>
      </c>
      <c r="G1402" s="10" t="str">
        <f>VLOOKUP(Table3[[#This Row],[Product ID]],[1]Products!$A:$G,2,0)</f>
        <v>Product 1</v>
      </c>
      <c r="H1402" s="22">
        <v>1</v>
      </c>
      <c r="I1402" s="9">
        <f>VLOOKUP('Consolidtaed Data'!$B7080,[1]Products!$A:$G,4,0)</f>
        <v>1119</v>
      </c>
      <c r="J1402" s="9">
        <f>VLOOKUP('Consolidtaed Data'!$B7080,[1]Products!$A:$G,3,0)</f>
        <v>683</v>
      </c>
      <c r="K1402" s="9">
        <f>'Consolidtaed Data'!$J7080*'Consolidtaed Data'!$H7080</f>
        <v>5772</v>
      </c>
      <c r="L1402" s="9">
        <f>'Consolidtaed Data'!$I7080*'Consolidtaed Data'!$H7080</f>
        <v>7304</v>
      </c>
      <c r="M1402" s="9">
        <f>'Consolidtaed Data'!$L7080-'Consolidtaed Data'!$K7080</f>
        <v>190</v>
      </c>
      <c r="N1402" s="9" t="str">
        <f>VLOOKUP('Consolidtaed Data'!$C7080,[1]Locations!$A:$O,2,0)</f>
        <v>Richmond</v>
      </c>
      <c r="O1402" s="9" t="str">
        <f>VLOOKUP('Consolidtaed Data'!$D7080,'[1]Sales People'!$A:$B,2,0)</f>
        <v>Arthur Mccoy</v>
      </c>
      <c r="P1402" s="9" t="str">
        <f>VLOOKUP('Consolidtaed Data'!$E7080,[1]Customers!$A:$B,2,0)</f>
        <v>Jose Watson</v>
      </c>
      <c r="Q1402" s="11">
        <f>WEEKDAY('Consolidtaed Data'!$F7080)</f>
        <v>3</v>
      </c>
      <c r="R1402" s="9">
        <f>MONTH('Consolidtaed Data'!$F7080)</f>
        <v>6</v>
      </c>
      <c r="S1402" s="9" t="str">
        <f>TEXT(Table3[[#This Row],[Purchase Date]],"MMMM")</f>
        <v>April</v>
      </c>
      <c r="T1402" s="9">
        <f>YEAR('Consolidtaed Data'!$F7080)</f>
        <v>2021</v>
      </c>
    </row>
    <row r="1403" spans="1:20" x14ac:dyDescent="0.3">
      <c r="A1403" s="9" t="s">
        <v>2365</v>
      </c>
      <c r="B1403" s="9" t="s">
        <v>89</v>
      </c>
      <c r="C1403" s="9" t="s">
        <v>152</v>
      </c>
      <c r="D1403" s="9" t="s">
        <v>123</v>
      </c>
      <c r="E1403" s="9" t="s">
        <v>1444</v>
      </c>
      <c r="F1403" s="10">
        <v>43934</v>
      </c>
      <c r="G1403" s="10" t="str">
        <f>VLOOKUP(Table3[[#This Row],[Product ID]],[1]Products!$A:$G,2,0)</f>
        <v>Product 64</v>
      </c>
      <c r="H1403" s="22">
        <v>2</v>
      </c>
      <c r="I1403" s="9">
        <f>VLOOKUP('Consolidtaed Data'!$B7124,[1]Products!$A:$G,4,0)</f>
        <v>847</v>
      </c>
      <c r="J1403" s="9">
        <f>VLOOKUP('Consolidtaed Data'!$B7124,[1]Products!$A:$G,3,0)</f>
        <v>534</v>
      </c>
      <c r="K1403" s="9">
        <f>'Consolidtaed Data'!$J7124*'Consolidtaed Data'!$H7124</f>
        <v>1321</v>
      </c>
      <c r="L1403" s="9">
        <f>'Consolidtaed Data'!$I7124*'Consolidtaed Data'!$H7124</f>
        <v>1972</v>
      </c>
      <c r="M1403" s="9">
        <f>'Consolidtaed Data'!$L7124-'Consolidtaed Data'!$K7124</f>
        <v>290</v>
      </c>
      <c r="N1403" s="9" t="str">
        <f>VLOOKUP('Consolidtaed Data'!$C7124,[1]Locations!$A:$O,2,0)</f>
        <v>Stockton</v>
      </c>
      <c r="O1403" s="9" t="str">
        <f>VLOOKUP('Consolidtaed Data'!$D7124,'[1]Sales People'!$A:$B,2,0)</f>
        <v>Andrew Bowman</v>
      </c>
      <c r="P1403" s="9" t="str">
        <f>VLOOKUP('Consolidtaed Data'!$E7124,[1]Customers!$A:$B,2,0)</f>
        <v>Jeremy Rice</v>
      </c>
      <c r="Q1403" s="11">
        <f>WEEKDAY('Consolidtaed Data'!$F7124)</f>
        <v>6</v>
      </c>
      <c r="R1403" s="9">
        <f>MONTH('Consolidtaed Data'!$F7124)</f>
        <v>6</v>
      </c>
      <c r="S1403" s="9" t="str">
        <f>TEXT(Table3[[#This Row],[Purchase Date]],"MMMM")</f>
        <v>April</v>
      </c>
      <c r="T1403" s="9">
        <f>YEAR('Consolidtaed Data'!$F7124)</f>
        <v>2021</v>
      </c>
    </row>
    <row r="1404" spans="1:20" x14ac:dyDescent="0.3">
      <c r="A1404" s="9" t="s">
        <v>2366</v>
      </c>
      <c r="B1404" s="9" t="s">
        <v>209</v>
      </c>
      <c r="C1404" s="9" t="s">
        <v>319</v>
      </c>
      <c r="D1404" s="9" t="s">
        <v>241</v>
      </c>
      <c r="E1404" s="9" t="s">
        <v>36</v>
      </c>
      <c r="F1404" s="10">
        <v>43934</v>
      </c>
      <c r="G1404" s="10" t="str">
        <f>VLOOKUP(Table3[[#This Row],[Product ID]],[1]Products!$A:$G,2,0)</f>
        <v>Product 86</v>
      </c>
      <c r="H1404" s="22">
        <v>1</v>
      </c>
      <c r="I1404" s="9">
        <f>VLOOKUP('Consolidtaed Data'!$B7974,[1]Products!$A:$G,4,0)</f>
        <v>2391</v>
      </c>
      <c r="J1404" s="9">
        <f>VLOOKUP('Consolidtaed Data'!$B7974,[1]Products!$A:$G,3,0)</f>
        <v>1291</v>
      </c>
      <c r="K1404" s="9">
        <f>'Consolidtaed Data'!$J7974*'Consolidtaed Data'!$H7974</f>
        <v>900</v>
      </c>
      <c r="L1404" s="9">
        <f>'Consolidtaed Data'!$I7974*'Consolidtaed Data'!$H7974</f>
        <v>1500</v>
      </c>
      <c r="M1404" s="9">
        <f>'Consolidtaed Data'!$L7974-'Consolidtaed Data'!$K7974</f>
        <v>1744</v>
      </c>
      <c r="N1404" s="9" t="str">
        <f>VLOOKUP('Consolidtaed Data'!$C7974,[1]Locations!$A:$O,2,0)</f>
        <v>Los Angeles</v>
      </c>
      <c r="O1404" s="9" t="str">
        <f>VLOOKUP('Consolidtaed Data'!$D7974,'[1]Sales People'!$A:$B,2,0)</f>
        <v>Ronald Reed</v>
      </c>
      <c r="P1404" s="9" t="str">
        <f>VLOOKUP('Consolidtaed Data'!$E7974,[1]Customers!$A:$B,2,0)</f>
        <v>Scott Allen</v>
      </c>
      <c r="Q1404" s="11">
        <f>WEEKDAY('Consolidtaed Data'!$F7974)</f>
        <v>1</v>
      </c>
      <c r="R1404" s="9">
        <f>MONTH('Consolidtaed Data'!$F7974)</f>
        <v>8</v>
      </c>
      <c r="S1404" s="9" t="str">
        <f>TEXT(Table3[[#This Row],[Purchase Date]],"MMMM")</f>
        <v>April</v>
      </c>
      <c r="T1404" s="9">
        <f>YEAR('Consolidtaed Data'!$F7974)</f>
        <v>2021</v>
      </c>
    </row>
    <row r="1405" spans="1:20" x14ac:dyDescent="0.3">
      <c r="A1405" s="9" t="s">
        <v>2367</v>
      </c>
      <c r="B1405" s="9" t="s">
        <v>415</v>
      </c>
      <c r="C1405" s="9" t="s">
        <v>140</v>
      </c>
      <c r="D1405" s="9" t="s">
        <v>51</v>
      </c>
      <c r="E1405" s="9" t="s">
        <v>618</v>
      </c>
      <c r="F1405" s="10">
        <v>43934</v>
      </c>
      <c r="G1405" s="10" t="str">
        <f>VLOOKUP(Table3[[#This Row],[Product ID]],[1]Products!$A:$G,2,0)</f>
        <v>Product 18</v>
      </c>
      <c r="H1405" s="22">
        <v>4</v>
      </c>
      <c r="I1405" s="9">
        <f>VLOOKUP('Consolidtaed Data'!$B9014,[1]Products!$A:$G,4,0)</f>
        <v>203</v>
      </c>
      <c r="J1405" s="9">
        <f>VLOOKUP('Consolidtaed Data'!$B9014,[1]Products!$A:$G,3,0)</f>
        <v>154</v>
      </c>
      <c r="K1405" s="9">
        <f>'Consolidtaed Data'!$J9014*'Consolidtaed Data'!$H9014</f>
        <v>1890</v>
      </c>
      <c r="L1405" s="9">
        <f>'Consolidtaed Data'!$I9014*'Consolidtaed Data'!$H9014</f>
        <v>3778</v>
      </c>
      <c r="M1405" s="9">
        <f>'Consolidtaed Data'!$L9014-'Consolidtaed Data'!$K9014</f>
        <v>1046</v>
      </c>
      <c r="N1405" s="9" t="str">
        <f>VLOOKUP('Consolidtaed Data'!$C9014,[1]Locations!$A:$O,2,0)</f>
        <v>Fullerton</v>
      </c>
      <c r="O1405" s="9" t="str">
        <f>VLOOKUP('Consolidtaed Data'!$D9014,'[1]Sales People'!$A:$B,2,0)</f>
        <v>Ernest Wagner</v>
      </c>
      <c r="P1405" s="9" t="str">
        <f>VLOOKUP('Consolidtaed Data'!$E9014,[1]Customers!$A:$B,2,0)</f>
        <v>Daniel Barnes</v>
      </c>
      <c r="Q1405" s="11">
        <f>WEEKDAY('Consolidtaed Data'!$F9014)</f>
        <v>7</v>
      </c>
      <c r="R1405" s="9">
        <f>MONTH('Consolidtaed Data'!$F9014)</f>
        <v>11</v>
      </c>
      <c r="S1405" s="9" t="str">
        <f>TEXT(Table3[[#This Row],[Purchase Date]],"MMMM")</f>
        <v>April</v>
      </c>
      <c r="T1405" s="9">
        <f>YEAR('Consolidtaed Data'!$F9014)</f>
        <v>2021</v>
      </c>
    </row>
    <row r="1406" spans="1:20" x14ac:dyDescent="0.3">
      <c r="A1406" s="9" t="s">
        <v>2368</v>
      </c>
      <c r="B1406" s="9" t="s">
        <v>301</v>
      </c>
      <c r="C1406" s="9" t="s">
        <v>8</v>
      </c>
      <c r="D1406" s="9" t="s">
        <v>105</v>
      </c>
      <c r="E1406" s="9" t="s">
        <v>2238</v>
      </c>
      <c r="F1406" s="10">
        <v>43935</v>
      </c>
      <c r="G1406" s="10" t="str">
        <f>VLOOKUP(Table3[[#This Row],[Product ID]],[1]Products!$A:$G,2,0)</f>
        <v>Product 57</v>
      </c>
      <c r="H1406" s="22">
        <v>3</v>
      </c>
      <c r="I1406" s="9">
        <f>VLOOKUP('Consolidtaed Data'!$B5634,[1]Products!$A:$G,4,0)</f>
        <v>1639</v>
      </c>
      <c r="J1406" s="9">
        <f>VLOOKUP('Consolidtaed Data'!$B5634,[1]Products!$A:$G,3,0)</f>
        <v>1295</v>
      </c>
      <c r="K1406" s="9">
        <f>'Consolidtaed Data'!$J5634*'Consolidtaed Data'!$H5634</f>
        <v>3885</v>
      </c>
      <c r="L1406" s="9">
        <f>'Consolidtaed Data'!$I5634*'Consolidtaed Data'!$H5634</f>
        <v>4917</v>
      </c>
      <c r="M1406" s="9">
        <f>'Consolidtaed Data'!$L5634-'Consolidtaed Data'!$K5634</f>
        <v>1224</v>
      </c>
      <c r="N1406" s="9" t="str">
        <f>VLOOKUP('Consolidtaed Data'!$C5634,[1]Locations!$A:$O,2,0)</f>
        <v>San Buenaventura (Ventura)</v>
      </c>
      <c r="O1406" s="9" t="str">
        <f>VLOOKUP('Consolidtaed Data'!$D5634,'[1]Sales People'!$A:$B,2,0)</f>
        <v>Ryan Welch</v>
      </c>
      <c r="P1406" s="9" t="str">
        <f>VLOOKUP('Consolidtaed Data'!$E5634,[1]Customers!$A:$B,2,0)</f>
        <v>Jonathan Jones</v>
      </c>
      <c r="Q1406" s="11">
        <f>WEEKDAY('Consolidtaed Data'!$F5634)</f>
        <v>2</v>
      </c>
      <c r="R1406" s="9">
        <f>MONTH('Consolidtaed Data'!$F5634)</f>
        <v>2</v>
      </c>
      <c r="S1406" s="9" t="str">
        <f>TEXT(Table3[[#This Row],[Purchase Date]],"MMMM")</f>
        <v>April</v>
      </c>
      <c r="T1406" s="9">
        <f>YEAR('Consolidtaed Data'!$F5634)</f>
        <v>2021</v>
      </c>
    </row>
    <row r="1407" spans="1:20" x14ac:dyDescent="0.3">
      <c r="A1407" s="9" t="s">
        <v>2369</v>
      </c>
      <c r="B1407" s="9" t="s">
        <v>7</v>
      </c>
      <c r="C1407" s="9" t="s">
        <v>173</v>
      </c>
      <c r="D1407" s="9" t="s">
        <v>281</v>
      </c>
      <c r="E1407" s="9" t="s">
        <v>1120</v>
      </c>
      <c r="F1407" s="10">
        <v>43935</v>
      </c>
      <c r="G1407" s="10" t="str">
        <f>VLOOKUP(Table3[[#This Row],[Product ID]],[1]Products!$A:$G,2,0)</f>
        <v>Product 77</v>
      </c>
      <c r="H1407" s="22">
        <v>2</v>
      </c>
      <c r="I1407" s="9">
        <f>VLOOKUP('Consolidtaed Data'!$B6438,[1]Products!$A:$G,4,0)</f>
        <v>1848</v>
      </c>
      <c r="J1407" s="9">
        <f>VLOOKUP('Consolidtaed Data'!$B6438,[1]Products!$A:$G,3,0)</f>
        <v>1294</v>
      </c>
      <c r="K1407" s="9">
        <f>'Consolidtaed Data'!$J6438*'Consolidtaed Data'!$H6438</f>
        <v>1365</v>
      </c>
      <c r="L1407" s="9">
        <f>'Consolidtaed Data'!$I6438*'Consolidtaed Data'!$H6438</f>
        <v>2397</v>
      </c>
      <c r="M1407" s="9">
        <f>'Consolidtaed Data'!$L6438-'Consolidtaed Data'!$K6438</f>
        <v>22</v>
      </c>
      <c r="N1407" s="9" t="str">
        <f>VLOOKUP('Consolidtaed Data'!$C6438,[1]Locations!$A:$O,2,0)</f>
        <v>Clovis</v>
      </c>
      <c r="O1407" s="9" t="str">
        <f>VLOOKUP('Consolidtaed Data'!$D6438,'[1]Sales People'!$A:$B,2,0)</f>
        <v>Walter Cook</v>
      </c>
      <c r="P1407" s="9" t="str">
        <f>VLOOKUP('Consolidtaed Data'!$E6438,[1]Customers!$A:$B,2,0)</f>
        <v>Clarence Kelley</v>
      </c>
      <c r="Q1407" s="11">
        <f>WEEKDAY('Consolidtaed Data'!$F6438)</f>
        <v>3</v>
      </c>
      <c r="R1407" s="9">
        <f>MONTH('Consolidtaed Data'!$F6438)</f>
        <v>5</v>
      </c>
      <c r="S1407" s="9" t="str">
        <f>TEXT(Table3[[#This Row],[Purchase Date]],"MMMM")</f>
        <v>April</v>
      </c>
      <c r="T1407" s="9">
        <f>YEAR('Consolidtaed Data'!$F6438)</f>
        <v>2021</v>
      </c>
    </row>
    <row r="1408" spans="1:20" x14ac:dyDescent="0.3">
      <c r="A1408" s="9" t="s">
        <v>2370</v>
      </c>
      <c r="B1408" s="9" t="s">
        <v>38</v>
      </c>
      <c r="C1408" s="9" t="s">
        <v>86</v>
      </c>
      <c r="D1408" s="9" t="s">
        <v>235</v>
      </c>
      <c r="E1408" s="9" t="s">
        <v>2440</v>
      </c>
      <c r="F1408" s="10">
        <v>43935</v>
      </c>
      <c r="G1408" s="10" t="str">
        <f>VLOOKUP(Table3[[#This Row],[Product ID]],[1]Products!$A:$G,2,0)</f>
        <v>Product 25</v>
      </c>
      <c r="H1408" s="22">
        <v>1</v>
      </c>
      <c r="I1408" s="9">
        <f>VLOOKUP('Consolidtaed Data'!$B7091,[1]Products!$A:$G,4,0)</f>
        <v>1351</v>
      </c>
      <c r="J1408" s="9">
        <f>VLOOKUP('Consolidtaed Data'!$B7091,[1]Products!$A:$G,3,0)</f>
        <v>1108</v>
      </c>
      <c r="K1408" s="9">
        <f>'Consolidtaed Data'!$J7091*'Consolidtaed Data'!$H7091</f>
        <v>1484</v>
      </c>
      <c r="L1408" s="9">
        <f>'Consolidtaed Data'!$I7091*'Consolidtaed Data'!$H7091</f>
        <v>2283</v>
      </c>
      <c r="M1408" s="9">
        <f>'Consolidtaed Data'!$L7091-'Consolidtaed Data'!$K7091</f>
        <v>1131</v>
      </c>
      <c r="N1408" s="9" t="str">
        <f>VLOOKUP('Consolidtaed Data'!$C7091,[1]Locations!$A:$O,2,0)</f>
        <v>Escondido</v>
      </c>
      <c r="O1408" s="9" t="str">
        <f>VLOOKUP('Consolidtaed Data'!$D7091,'[1]Sales People'!$A:$B,2,0)</f>
        <v>Jeremy Mendoza</v>
      </c>
      <c r="P1408" s="9" t="str">
        <f>VLOOKUP('Consolidtaed Data'!$E7091,[1]Customers!$A:$B,2,0)</f>
        <v>Juan Ramirez</v>
      </c>
      <c r="Q1408" s="11">
        <f>WEEKDAY('Consolidtaed Data'!$F7091)</f>
        <v>4</v>
      </c>
      <c r="R1408" s="9">
        <f>MONTH('Consolidtaed Data'!$F7091)</f>
        <v>6</v>
      </c>
      <c r="S1408" s="9" t="str">
        <f>TEXT(Table3[[#This Row],[Purchase Date]],"MMMM")</f>
        <v>April</v>
      </c>
      <c r="T1408" s="9">
        <f>YEAR('Consolidtaed Data'!$F7091)</f>
        <v>2021</v>
      </c>
    </row>
    <row r="1409" spans="1:20" x14ac:dyDescent="0.3">
      <c r="A1409" s="9" t="s">
        <v>2371</v>
      </c>
      <c r="B1409" s="9" t="s">
        <v>185</v>
      </c>
      <c r="C1409" s="9" t="s">
        <v>223</v>
      </c>
      <c r="D1409" s="9" t="s">
        <v>17</v>
      </c>
      <c r="E1409" s="9" t="s">
        <v>1143</v>
      </c>
      <c r="F1409" s="10">
        <v>43935</v>
      </c>
      <c r="G1409" s="10" t="str">
        <f>VLOOKUP(Table3[[#This Row],[Product ID]],[1]Products!$A:$G,2,0)</f>
        <v>Product 65</v>
      </c>
      <c r="H1409" s="22">
        <v>2</v>
      </c>
      <c r="I1409" s="9">
        <f>VLOOKUP('Consolidtaed Data'!$B7426,[1]Products!$A:$G,4,0)</f>
        <v>1367</v>
      </c>
      <c r="J1409" s="9">
        <f>VLOOKUP('Consolidtaed Data'!$B7426,[1]Products!$A:$G,3,0)</f>
        <v>984</v>
      </c>
      <c r="K1409" s="9">
        <f>'Consolidtaed Data'!$J7426*'Consolidtaed Data'!$H7426</f>
        <v>3162</v>
      </c>
      <c r="L1409" s="9">
        <f>'Consolidtaed Data'!$I7426*'Consolidtaed Data'!$H7426</f>
        <v>4215</v>
      </c>
      <c r="M1409" s="9">
        <f>'Consolidtaed Data'!$L7426-'Consolidtaed Data'!$K7426</f>
        <v>742</v>
      </c>
      <c r="N1409" s="9" t="str">
        <f>VLOOKUP('Consolidtaed Data'!$C7426,[1]Locations!$A:$O,2,0)</f>
        <v>Downey</v>
      </c>
      <c r="O1409" s="9" t="str">
        <f>VLOOKUP('Consolidtaed Data'!$D7426,'[1]Sales People'!$A:$B,2,0)</f>
        <v>Charles Harper</v>
      </c>
      <c r="P1409" s="9" t="str">
        <f>VLOOKUP('Consolidtaed Data'!$E7426,[1]Customers!$A:$B,2,0)</f>
        <v>Roger Price</v>
      </c>
      <c r="Q1409" s="11">
        <f>WEEKDAY('Consolidtaed Data'!$F7426)</f>
        <v>7</v>
      </c>
      <c r="R1409" s="9">
        <f>MONTH('Consolidtaed Data'!$F7426)</f>
        <v>7</v>
      </c>
      <c r="S1409" s="9" t="str">
        <f>TEXT(Table3[[#This Row],[Purchase Date]],"MMMM")</f>
        <v>April</v>
      </c>
      <c r="T1409" s="9">
        <f>YEAR('Consolidtaed Data'!$F7426)</f>
        <v>2021</v>
      </c>
    </row>
    <row r="1410" spans="1:20" x14ac:dyDescent="0.3">
      <c r="A1410" s="9" t="s">
        <v>2372</v>
      </c>
      <c r="B1410" s="9" t="s">
        <v>322</v>
      </c>
      <c r="C1410" s="9" t="s">
        <v>67</v>
      </c>
      <c r="D1410" s="9" t="s">
        <v>35</v>
      </c>
      <c r="E1410" s="9" t="s">
        <v>915</v>
      </c>
      <c r="F1410" s="10">
        <v>43935</v>
      </c>
      <c r="G1410" s="10" t="str">
        <f>VLOOKUP(Table3[[#This Row],[Product ID]],[1]Products!$A:$G,2,0)</f>
        <v>Product 43</v>
      </c>
      <c r="H1410" s="22">
        <v>4</v>
      </c>
      <c r="I1410" s="9">
        <f>VLOOKUP('Consolidtaed Data'!$B8097,[1]Products!$A:$G,4,0)</f>
        <v>2495</v>
      </c>
      <c r="J1410" s="9">
        <f>VLOOKUP('Consolidtaed Data'!$B8097,[1]Products!$A:$G,3,0)</f>
        <v>1896</v>
      </c>
      <c r="K1410" s="9">
        <f>'Consolidtaed Data'!$J8097*'Consolidtaed Data'!$H8097</f>
        <v>538</v>
      </c>
      <c r="L1410" s="9">
        <f>'Consolidtaed Data'!$I8097*'Consolidtaed Data'!$H8097</f>
        <v>736</v>
      </c>
      <c r="M1410" s="9">
        <f>'Consolidtaed Data'!$L8097-'Consolidtaed Data'!$K8097</f>
        <v>214</v>
      </c>
      <c r="N1410" s="9" t="str">
        <f>VLOOKUP('Consolidtaed Data'!$C8097,[1]Locations!$A:$O,2,0)</f>
        <v>East Los Angeles</v>
      </c>
      <c r="O1410" s="9" t="str">
        <f>VLOOKUP('Consolidtaed Data'!$D8097,'[1]Sales People'!$A:$B,2,0)</f>
        <v>Joshua Taylor</v>
      </c>
      <c r="P1410" s="9" t="str">
        <f>VLOOKUP('Consolidtaed Data'!$E8097,[1]Customers!$A:$B,2,0)</f>
        <v>Alan Scott</v>
      </c>
      <c r="Q1410" s="11">
        <f>WEEKDAY('Consolidtaed Data'!$F8097)</f>
        <v>4</v>
      </c>
      <c r="R1410" s="9">
        <f>MONTH('Consolidtaed Data'!$F8097)</f>
        <v>9</v>
      </c>
      <c r="S1410" s="9" t="str">
        <f>TEXT(Table3[[#This Row],[Purchase Date]],"MMMM")</f>
        <v>April</v>
      </c>
      <c r="T1410" s="9">
        <f>YEAR('Consolidtaed Data'!$F8097)</f>
        <v>2021</v>
      </c>
    </row>
    <row r="1411" spans="1:20" x14ac:dyDescent="0.3">
      <c r="A1411" s="9" t="s">
        <v>2373</v>
      </c>
      <c r="B1411" s="9" t="s">
        <v>580</v>
      </c>
      <c r="C1411" s="9" t="s">
        <v>205</v>
      </c>
      <c r="D1411" s="9" t="s">
        <v>153</v>
      </c>
      <c r="E1411" s="9" t="s">
        <v>897</v>
      </c>
      <c r="F1411" s="10">
        <v>43935</v>
      </c>
      <c r="G1411" s="10" t="str">
        <f>VLOOKUP(Table3[[#This Row],[Product ID]],[1]Products!$A:$G,2,0)</f>
        <v>Product 1</v>
      </c>
      <c r="H1411" s="22">
        <v>2</v>
      </c>
      <c r="I1411" s="9">
        <f>VLOOKUP('Consolidtaed Data'!$B8228,[1]Products!$A:$G,4,0)</f>
        <v>800</v>
      </c>
      <c r="J1411" s="9">
        <f>VLOOKUP('Consolidtaed Data'!$B8228,[1]Products!$A:$G,3,0)</f>
        <v>536</v>
      </c>
      <c r="K1411" s="9">
        <f>'Consolidtaed Data'!$J8228*'Consolidtaed Data'!$H8228</f>
        <v>2460</v>
      </c>
      <c r="L1411" s="9">
        <f>'Consolidtaed Data'!$I8228*'Consolidtaed Data'!$H8228</f>
        <v>3566</v>
      </c>
      <c r="M1411" s="9">
        <f>'Consolidtaed Data'!$L8228-'Consolidtaed Data'!$K8228</f>
        <v>801</v>
      </c>
      <c r="N1411" s="9" t="str">
        <f>VLOOKUP('Consolidtaed Data'!$C8228,[1]Locations!$A:$O,2,0)</f>
        <v>Chula Vista</v>
      </c>
      <c r="O1411" s="9" t="str">
        <f>VLOOKUP('Consolidtaed Data'!$D8228,'[1]Sales People'!$A:$B,2,0)</f>
        <v>Christopher Tucker</v>
      </c>
      <c r="P1411" s="9" t="str">
        <f>VLOOKUP('Consolidtaed Data'!$E8228,[1]Customers!$A:$B,2,0)</f>
        <v>Eugene Scott</v>
      </c>
      <c r="Q1411" s="11">
        <f>WEEKDAY('Consolidtaed Data'!$F8228)</f>
        <v>7</v>
      </c>
      <c r="R1411" s="9">
        <f>MONTH('Consolidtaed Data'!$F8228)</f>
        <v>9</v>
      </c>
      <c r="S1411" s="9" t="str">
        <f>TEXT(Table3[[#This Row],[Purchase Date]],"MMMM")</f>
        <v>April</v>
      </c>
      <c r="T1411" s="9">
        <f>YEAR('Consolidtaed Data'!$F8228)</f>
        <v>2021</v>
      </c>
    </row>
    <row r="1412" spans="1:20" x14ac:dyDescent="0.3">
      <c r="A1412" s="9" t="s">
        <v>2374</v>
      </c>
      <c r="B1412" s="9" t="s">
        <v>213</v>
      </c>
      <c r="C1412" s="9" t="s">
        <v>564</v>
      </c>
      <c r="D1412" s="9" t="s">
        <v>68</v>
      </c>
      <c r="E1412" s="9" t="s">
        <v>1734</v>
      </c>
      <c r="F1412" s="10">
        <v>43935</v>
      </c>
      <c r="G1412" s="10" t="str">
        <f>VLOOKUP(Table3[[#This Row],[Product ID]],[1]Products!$A:$G,2,0)</f>
        <v>Product 68</v>
      </c>
      <c r="H1412" s="22">
        <v>3</v>
      </c>
      <c r="I1412" s="9">
        <f>VLOOKUP('Consolidtaed Data'!$B8994,[1]Products!$A:$G,4,0)</f>
        <v>1899</v>
      </c>
      <c r="J1412" s="9">
        <f>VLOOKUP('Consolidtaed Data'!$B8994,[1]Products!$A:$G,3,0)</f>
        <v>1044</v>
      </c>
      <c r="K1412" s="9">
        <f>'Consolidtaed Data'!$J8994*'Consolidtaed Data'!$H8994</f>
        <v>3884</v>
      </c>
      <c r="L1412" s="9">
        <f>'Consolidtaed Data'!$I8994*'Consolidtaed Data'!$H8994</f>
        <v>5976</v>
      </c>
      <c r="M1412" s="9">
        <f>'Consolidtaed Data'!$L8994-'Consolidtaed Data'!$K8994</f>
        <v>376</v>
      </c>
      <c r="N1412" s="9" t="str">
        <f>VLOOKUP('Consolidtaed Data'!$C8994,[1]Locations!$A:$O,2,0)</f>
        <v>Pasadena</v>
      </c>
      <c r="O1412" s="9" t="str">
        <f>VLOOKUP('Consolidtaed Data'!$D8994,'[1]Sales People'!$A:$B,2,0)</f>
        <v>Fred Robertson</v>
      </c>
      <c r="P1412" s="9" t="str">
        <f>VLOOKUP('Consolidtaed Data'!$E8994,[1]Customers!$A:$B,2,0)</f>
        <v>Peter Fernandez</v>
      </c>
      <c r="Q1412" s="11">
        <f>WEEKDAY('Consolidtaed Data'!$F8994)</f>
        <v>6</v>
      </c>
      <c r="R1412" s="9">
        <f>MONTH('Consolidtaed Data'!$F8994)</f>
        <v>11</v>
      </c>
      <c r="S1412" s="9" t="str">
        <f>TEXT(Table3[[#This Row],[Purchase Date]],"MMMM")</f>
        <v>April</v>
      </c>
      <c r="T1412" s="9">
        <f>YEAR('Consolidtaed Data'!$F8994)</f>
        <v>2021</v>
      </c>
    </row>
    <row r="1413" spans="1:20" x14ac:dyDescent="0.3">
      <c r="A1413" s="9" t="s">
        <v>2375</v>
      </c>
      <c r="B1413" s="9" t="s">
        <v>156</v>
      </c>
      <c r="C1413" s="9" t="s">
        <v>249</v>
      </c>
      <c r="D1413" s="9" t="s">
        <v>56</v>
      </c>
      <c r="E1413" s="9" t="s">
        <v>892</v>
      </c>
      <c r="F1413" s="10">
        <v>43935</v>
      </c>
      <c r="G1413" s="10" t="str">
        <f>VLOOKUP(Table3[[#This Row],[Product ID]],[1]Products!$A:$G,2,0)</f>
        <v>Product 21</v>
      </c>
      <c r="H1413" s="22">
        <v>1</v>
      </c>
      <c r="I1413" s="9">
        <f>VLOOKUP('Consolidtaed Data'!$B9302,[1]Products!$A:$G,4,0)</f>
        <v>1566</v>
      </c>
      <c r="J1413" s="9">
        <f>VLOOKUP('Consolidtaed Data'!$B9302,[1]Products!$A:$G,3,0)</f>
        <v>1190</v>
      </c>
      <c r="K1413" s="9">
        <f>'Consolidtaed Data'!$J9302*'Consolidtaed Data'!$H9302</f>
        <v>1485</v>
      </c>
      <c r="L1413" s="9">
        <f>'Consolidtaed Data'!$I9302*'Consolidtaed Data'!$H9302</f>
        <v>2091</v>
      </c>
      <c r="M1413" s="9">
        <f>'Consolidtaed Data'!$L9302-'Consolidtaed Data'!$K9302</f>
        <v>280</v>
      </c>
      <c r="N1413" s="9" t="str">
        <f>VLOOKUP('Consolidtaed Data'!$C9302,[1]Locations!$A:$O,2,0)</f>
        <v>Simi Valley</v>
      </c>
      <c r="O1413" s="9" t="str">
        <f>VLOOKUP('Consolidtaed Data'!$D9302,'[1]Sales People'!$A:$B,2,0)</f>
        <v>Fred Robertson</v>
      </c>
      <c r="P1413" s="9" t="str">
        <f>VLOOKUP('Consolidtaed Data'!$E9302,[1]Customers!$A:$B,2,0)</f>
        <v>Eric Bradley</v>
      </c>
      <c r="Q1413" s="11">
        <f>WEEKDAY('Consolidtaed Data'!$F9302)</f>
        <v>7</v>
      </c>
      <c r="R1413" s="9">
        <f>MONTH('Consolidtaed Data'!$F9302)</f>
        <v>12</v>
      </c>
      <c r="S1413" s="9" t="str">
        <f>TEXT(Table3[[#This Row],[Purchase Date]],"MMMM")</f>
        <v>April</v>
      </c>
      <c r="T1413" s="9">
        <f>YEAR('Consolidtaed Data'!$F9302)</f>
        <v>2021</v>
      </c>
    </row>
    <row r="1414" spans="1:20" x14ac:dyDescent="0.3">
      <c r="A1414" s="9" t="s">
        <v>2376</v>
      </c>
      <c r="B1414" s="9" t="s">
        <v>160</v>
      </c>
      <c r="C1414" s="9" t="s">
        <v>228</v>
      </c>
      <c r="D1414" s="9" t="s">
        <v>229</v>
      </c>
      <c r="E1414" s="9" t="s">
        <v>1779</v>
      </c>
      <c r="F1414" s="10">
        <v>43935</v>
      </c>
      <c r="G1414" s="10" t="str">
        <f>VLOOKUP(Table3[[#This Row],[Product ID]],[1]Products!$A:$G,2,0)</f>
        <v>Product 28</v>
      </c>
      <c r="H1414" s="22">
        <v>1</v>
      </c>
      <c r="I1414" s="9">
        <f>VLOOKUP('Consolidtaed Data'!$B9316,[1]Products!$A:$G,4,0)</f>
        <v>800</v>
      </c>
      <c r="J1414" s="9">
        <f>VLOOKUP('Consolidtaed Data'!$B9316,[1]Products!$A:$G,3,0)</f>
        <v>536</v>
      </c>
      <c r="K1414" s="9">
        <f>'Consolidtaed Data'!$J9316*'Consolidtaed Data'!$H9316</f>
        <v>3753</v>
      </c>
      <c r="L1414" s="9">
        <f>'Consolidtaed Data'!$I9316*'Consolidtaed Data'!$H9316</f>
        <v>4578</v>
      </c>
      <c r="M1414" s="9">
        <f>'Consolidtaed Data'!$L9316-'Consolidtaed Data'!$K9316</f>
        <v>1448</v>
      </c>
      <c r="N1414" s="9" t="str">
        <f>VLOOKUP('Consolidtaed Data'!$C9316,[1]Locations!$A:$O,2,0)</f>
        <v>Chula Vista</v>
      </c>
      <c r="O1414" s="9" t="str">
        <f>VLOOKUP('Consolidtaed Data'!$D9316,'[1]Sales People'!$A:$B,2,0)</f>
        <v>Joshua Taylor</v>
      </c>
      <c r="P1414" s="9" t="str">
        <f>VLOOKUP('Consolidtaed Data'!$E9316,[1]Customers!$A:$B,2,0)</f>
        <v>Ralph Oliver</v>
      </c>
      <c r="Q1414" s="11">
        <f>WEEKDAY('Consolidtaed Data'!$F9316)</f>
        <v>1</v>
      </c>
      <c r="R1414" s="9">
        <f>MONTH('Consolidtaed Data'!$F9316)</f>
        <v>12</v>
      </c>
      <c r="S1414" s="9" t="str">
        <f>TEXT(Table3[[#This Row],[Purchase Date]],"MMMM")</f>
        <v>April</v>
      </c>
      <c r="T1414" s="9">
        <f>YEAR('Consolidtaed Data'!$F9316)</f>
        <v>2021</v>
      </c>
    </row>
    <row r="1415" spans="1:20" x14ac:dyDescent="0.3">
      <c r="A1415" s="9" t="s">
        <v>2377</v>
      </c>
      <c r="B1415" s="9" t="s">
        <v>294</v>
      </c>
      <c r="C1415" s="9" t="s">
        <v>86</v>
      </c>
      <c r="D1415" s="9" t="s">
        <v>206</v>
      </c>
      <c r="E1415" s="9" t="s">
        <v>175</v>
      </c>
      <c r="F1415" s="10">
        <v>43935</v>
      </c>
      <c r="G1415" s="10" t="str">
        <f>VLOOKUP(Table3[[#This Row],[Product ID]],[1]Products!$A:$G,2,0)</f>
        <v>Product 51</v>
      </c>
      <c r="H1415" s="22">
        <v>1</v>
      </c>
      <c r="I1415" s="9">
        <f>VLOOKUP('Consolidtaed Data'!$B9413,[1]Products!$A:$G,4,0)</f>
        <v>203</v>
      </c>
      <c r="J1415" s="9">
        <f>VLOOKUP('Consolidtaed Data'!$B9413,[1]Products!$A:$G,3,0)</f>
        <v>154</v>
      </c>
      <c r="K1415" s="9">
        <f>'Consolidtaed Data'!$J9413*'Consolidtaed Data'!$H9413</f>
        <v>818</v>
      </c>
      <c r="L1415" s="9">
        <f>'Consolidtaed Data'!$I9413*'Consolidtaed Data'!$H9413</f>
        <v>1634</v>
      </c>
      <c r="M1415" s="9">
        <f>'Consolidtaed Data'!$L9413-'Consolidtaed Data'!$K9413</f>
        <v>626</v>
      </c>
      <c r="N1415" s="9" t="str">
        <f>VLOOKUP('Consolidtaed Data'!$C9413,[1]Locations!$A:$O,2,0)</f>
        <v>Palmdale</v>
      </c>
      <c r="O1415" s="9" t="str">
        <f>VLOOKUP('Consolidtaed Data'!$D9413,'[1]Sales People'!$A:$B,2,0)</f>
        <v>Ryan Welch</v>
      </c>
      <c r="P1415" s="9" t="str">
        <f>VLOOKUP('Consolidtaed Data'!$E9413,[1]Customers!$A:$B,2,0)</f>
        <v>Stephen Reynolds</v>
      </c>
      <c r="Q1415" s="11">
        <f>WEEKDAY('Consolidtaed Data'!$F9413)</f>
        <v>1</v>
      </c>
      <c r="R1415" s="9">
        <f>MONTH('Consolidtaed Data'!$F9413)</f>
        <v>12</v>
      </c>
      <c r="S1415" s="9" t="str">
        <f>TEXT(Table3[[#This Row],[Purchase Date]],"MMMM")</f>
        <v>April</v>
      </c>
      <c r="T1415" s="9">
        <f>YEAR('Consolidtaed Data'!$F9413)</f>
        <v>2021</v>
      </c>
    </row>
    <row r="1416" spans="1:20" x14ac:dyDescent="0.3">
      <c r="A1416" s="9" t="s">
        <v>2378</v>
      </c>
      <c r="B1416" s="9" t="s">
        <v>164</v>
      </c>
      <c r="C1416" s="9" t="s">
        <v>228</v>
      </c>
      <c r="D1416" s="9" t="s">
        <v>206</v>
      </c>
      <c r="E1416" s="9" t="s">
        <v>1337</v>
      </c>
      <c r="F1416" s="10">
        <v>43935</v>
      </c>
      <c r="G1416" s="10" t="str">
        <f>VLOOKUP(Table3[[#This Row],[Product ID]],[1]Products!$A:$G,2,0)</f>
        <v>Product 69</v>
      </c>
      <c r="H1416" s="22">
        <v>3</v>
      </c>
      <c r="I1416" s="9">
        <f>VLOOKUP('Consolidtaed Data'!$B9589,[1]Products!$A:$G,4,0)</f>
        <v>826</v>
      </c>
      <c r="J1416" s="9">
        <f>VLOOKUP('Consolidtaed Data'!$B9589,[1]Products!$A:$G,3,0)</f>
        <v>562</v>
      </c>
      <c r="K1416" s="9">
        <f>'Consolidtaed Data'!$J9589*'Consolidtaed Data'!$H9589</f>
        <v>342</v>
      </c>
      <c r="L1416" s="9">
        <f>'Consolidtaed Data'!$I9589*'Consolidtaed Data'!$H9589</f>
        <v>434</v>
      </c>
      <c r="M1416" s="9">
        <f>'Consolidtaed Data'!$L9589-'Consolidtaed Data'!$K9589</f>
        <v>123</v>
      </c>
      <c r="N1416" s="9" t="str">
        <f>VLOOKUP('Consolidtaed Data'!$C9589,[1]Locations!$A:$O,2,0)</f>
        <v>Palmdale</v>
      </c>
      <c r="O1416" s="9" t="str">
        <f>VLOOKUP('Consolidtaed Data'!$D9589,'[1]Sales People'!$A:$B,2,0)</f>
        <v>Gary Rodriguez</v>
      </c>
      <c r="P1416" s="9" t="str">
        <f>VLOOKUP('Consolidtaed Data'!$E9589,[1]Customers!$A:$B,2,0)</f>
        <v>Robert Price</v>
      </c>
      <c r="Q1416" s="11">
        <f>WEEKDAY('Consolidtaed Data'!$F9589)</f>
        <v>7</v>
      </c>
      <c r="R1416" s="9">
        <f>MONTH('Consolidtaed Data'!$F9589)</f>
        <v>12</v>
      </c>
      <c r="S1416" s="9" t="str">
        <f>TEXT(Table3[[#This Row],[Purchase Date]],"MMMM")</f>
        <v>April</v>
      </c>
      <c r="T1416" s="9">
        <f>YEAR('Consolidtaed Data'!$F9589)</f>
        <v>2021</v>
      </c>
    </row>
    <row r="1417" spans="1:20" x14ac:dyDescent="0.3">
      <c r="A1417" s="9" t="s">
        <v>2379</v>
      </c>
      <c r="B1417" s="9" t="s">
        <v>580</v>
      </c>
      <c r="C1417" s="9" t="s">
        <v>275</v>
      </c>
      <c r="D1417" s="9" t="s">
        <v>143</v>
      </c>
      <c r="E1417" s="9" t="s">
        <v>646</v>
      </c>
      <c r="F1417" s="10">
        <v>43936</v>
      </c>
      <c r="G1417" s="10" t="str">
        <f>VLOOKUP(Table3[[#This Row],[Product ID]],[1]Products!$A:$G,2,0)</f>
        <v>Product 1</v>
      </c>
      <c r="H1417" s="22">
        <v>1</v>
      </c>
      <c r="I1417" s="9">
        <f>VLOOKUP('Consolidtaed Data'!$B5119,[1]Products!$A:$G,4,0)</f>
        <v>951</v>
      </c>
      <c r="J1417" s="9">
        <f>VLOOKUP('Consolidtaed Data'!$B5119,[1]Products!$A:$G,3,0)</f>
        <v>504</v>
      </c>
      <c r="K1417" s="9">
        <f>'Consolidtaed Data'!$J5119*'Consolidtaed Data'!$H5119</f>
        <v>316</v>
      </c>
      <c r="L1417" s="9">
        <f>'Consolidtaed Data'!$I5119*'Consolidtaed Data'!$H5119</f>
        <v>508</v>
      </c>
      <c r="M1417" s="9">
        <f>'Consolidtaed Data'!$L5119-'Consolidtaed Data'!$K5119</f>
        <v>550</v>
      </c>
      <c r="N1417" s="9" t="str">
        <f>VLOOKUP('Consolidtaed Data'!$C5119,[1]Locations!$A:$O,2,0)</f>
        <v>Carlsbad</v>
      </c>
      <c r="O1417" s="9" t="str">
        <f>VLOOKUP('Consolidtaed Data'!$D5119,'[1]Sales People'!$A:$B,2,0)</f>
        <v>Carl Hall</v>
      </c>
      <c r="P1417" s="9" t="str">
        <f>VLOOKUP('Consolidtaed Data'!$E5119,[1]Customers!$A:$B,2,0)</f>
        <v>Howard Harrison</v>
      </c>
      <c r="Q1417" s="11">
        <f>WEEKDAY('Consolidtaed Data'!$F5119)</f>
        <v>2</v>
      </c>
      <c r="R1417" s="9">
        <f>MONTH('Consolidtaed Data'!$F5119)</f>
        <v>1</v>
      </c>
      <c r="S1417" s="9" t="str">
        <f>TEXT(Table3[[#This Row],[Purchase Date]],"MMMM")</f>
        <v>April</v>
      </c>
      <c r="T1417" s="9">
        <f>YEAR('Consolidtaed Data'!$F5119)</f>
        <v>2021</v>
      </c>
    </row>
    <row r="1418" spans="1:20" x14ac:dyDescent="0.3">
      <c r="A1418" s="9" t="s">
        <v>2380</v>
      </c>
      <c r="B1418" s="9" t="s">
        <v>188</v>
      </c>
      <c r="C1418" s="9" t="s">
        <v>352</v>
      </c>
      <c r="D1418" s="9" t="s">
        <v>13</v>
      </c>
      <c r="E1418" s="9" t="s">
        <v>644</v>
      </c>
      <c r="F1418" s="10">
        <v>43936</v>
      </c>
      <c r="G1418" s="10" t="str">
        <f>VLOOKUP(Table3[[#This Row],[Product ID]],[1]Products!$A:$G,2,0)</f>
        <v>Product 63</v>
      </c>
      <c r="H1418" s="22">
        <v>3</v>
      </c>
      <c r="I1418" s="9">
        <f>VLOOKUP('Consolidtaed Data'!$B5193,[1]Products!$A:$G,4,0)</f>
        <v>2464</v>
      </c>
      <c r="J1418" s="9">
        <f>VLOOKUP('Consolidtaed Data'!$B5193,[1]Products!$A:$G,3,0)</f>
        <v>1774</v>
      </c>
      <c r="K1418" s="9">
        <f>'Consolidtaed Data'!$J5193*'Consolidtaed Data'!$H5193</f>
        <v>1580</v>
      </c>
      <c r="L1418" s="9">
        <f>'Consolidtaed Data'!$I5193*'Consolidtaed Data'!$H5193</f>
        <v>2224</v>
      </c>
      <c r="M1418" s="9">
        <f>'Consolidtaed Data'!$L5193-'Consolidtaed Data'!$K5193</f>
        <v>46</v>
      </c>
      <c r="N1418" s="9" t="str">
        <f>VLOOKUP('Consolidtaed Data'!$C5193,[1]Locations!$A:$O,2,0)</f>
        <v>Irvine</v>
      </c>
      <c r="O1418" s="9" t="str">
        <f>VLOOKUP('Consolidtaed Data'!$D5193,'[1]Sales People'!$A:$B,2,0)</f>
        <v>Walter Cook</v>
      </c>
      <c r="P1418" s="9" t="str">
        <f>VLOOKUP('Consolidtaed Data'!$E5193,[1]Customers!$A:$B,2,0)</f>
        <v>Adam White</v>
      </c>
      <c r="Q1418" s="11">
        <f>WEEKDAY('Consolidtaed Data'!$F5193)</f>
        <v>7</v>
      </c>
      <c r="R1418" s="9">
        <f>MONTH('Consolidtaed Data'!$F5193)</f>
        <v>1</v>
      </c>
      <c r="S1418" s="9" t="str">
        <f>TEXT(Table3[[#This Row],[Purchase Date]],"MMMM")</f>
        <v>April</v>
      </c>
      <c r="T1418" s="9">
        <f>YEAR('Consolidtaed Data'!$F5193)</f>
        <v>2021</v>
      </c>
    </row>
    <row r="1419" spans="1:20" x14ac:dyDescent="0.3">
      <c r="A1419" s="9" t="s">
        <v>2381</v>
      </c>
      <c r="B1419" s="9" t="s">
        <v>139</v>
      </c>
      <c r="C1419" s="9" t="s">
        <v>152</v>
      </c>
      <c r="D1419" s="9" t="s">
        <v>206</v>
      </c>
      <c r="E1419" s="9" t="s">
        <v>1287</v>
      </c>
      <c r="F1419" s="10">
        <v>43936</v>
      </c>
      <c r="G1419" s="10" t="str">
        <f>VLOOKUP(Table3[[#This Row],[Product ID]],[1]Products!$A:$G,2,0)</f>
        <v>Product 13</v>
      </c>
      <c r="H1419" s="22">
        <v>2</v>
      </c>
      <c r="I1419" s="9">
        <f>VLOOKUP('Consolidtaed Data'!$B5431,[1]Products!$A:$G,4,0)</f>
        <v>2141</v>
      </c>
      <c r="J1419" s="9">
        <f>VLOOKUP('Consolidtaed Data'!$B5431,[1]Products!$A:$G,3,0)</f>
        <v>1777</v>
      </c>
      <c r="K1419" s="9">
        <f>'Consolidtaed Data'!$J5431*'Consolidtaed Data'!$H5431</f>
        <v>66</v>
      </c>
      <c r="L1419" s="9">
        <f>'Consolidtaed Data'!$I5431*'Consolidtaed Data'!$H5431</f>
        <v>105</v>
      </c>
      <c r="M1419" s="9">
        <f>'Consolidtaed Data'!$L5431-'Consolidtaed Data'!$K5431</f>
        <v>656</v>
      </c>
      <c r="N1419" s="9" t="str">
        <f>VLOOKUP('Consolidtaed Data'!$C5431,[1]Locations!$A:$O,2,0)</f>
        <v>Costa Mesa</v>
      </c>
      <c r="O1419" s="9" t="str">
        <f>VLOOKUP('Consolidtaed Data'!$D5431,'[1]Sales People'!$A:$B,2,0)</f>
        <v>Kenneth Bradley</v>
      </c>
      <c r="P1419" s="9" t="str">
        <f>VLOOKUP('Consolidtaed Data'!$E5431,[1]Customers!$A:$B,2,0)</f>
        <v>Nicholas Hamilton</v>
      </c>
      <c r="Q1419" s="11">
        <f>WEEKDAY('Consolidtaed Data'!$F5431)</f>
        <v>6</v>
      </c>
      <c r="R1419" s="9">
        <f>MONTH('Consolidtaed Data'!$F5431)</f>
        <v>2</v>
      </c>
      <c r="S1419" s="9" t="str">
        <f>TEXT(Table3[[#This Row],[Purchase Date]],"MMMM")</f>
        <v>April</v>
      </c>
      <c r="T1419" s="9">
        <f>YEAR('Consolidtaed Data'!$F5431)</f>
        <v>2021</v>
      </c>
    </row>
    <row r="1420" spans="1:20" x14ac:dyDescent="0.3">
      <c r="A1420" s="9" t="s">
        <v>2382</v>
      </c>
      <c r="B1420" s="9" t="s">
        <v>582</v>
      </c>
      <c r="C1420" s="9" t="s">
        <v>169</v>
      </c>
      <c r="D1420" s="9" t="s">
        <v>329</v>
      </c>
      <c r="E1420" s="9" t="s">
        <v>1384</v>
      </c>
      <c r="F1420" s="10">
        <v>43936</v>
      </c>
      <c r="G1420" s="10" t="str">
        <f>VLOOKUP(Table3[[#This Row],[Product ID]],[1]Products!$A:$G,2,0)</f>
        <v>Product 58</v>
      </c>
      <c r="H1420" s="22">
        <v>3</v>
      </c>
      <c r="I1420" s="9">
        <f>VLOOKUP('Consolidtaed Data'!$B5456,[1]Products!$A:$G,4,0)</f>
        <v>112</v>
      </c>
      <c r="J1420" s="9">
        <f>VLOOKUP('Consolidtaed Data'!$B5456,[1]Products!$A:$G,3,0)</f>
        <v>90</v>
      </c>
      <c r="K1420" s="9">
        <f>'Consolidtaed Data'!$J5456*'Consolidtaed Data'!$H5456</f>
        <v>3548</v>
      </c>
      <c r="L1420" s="9">
        <f>'Consolidtaed Data'!$I5456*'Consolidtaed Data'!$H5456</f>
        <v>4928</v>
      </c>
      <c r="M1420" s="9">
        <f>'Consolidtaed Data'!$L5456-'Consolidtaed Data'!$K5456</f>
        <v>1767</v>
      </c>
      <c r="N1420" s="9" t="str">
        <f>VLOOKUP('Consolidtaed Data'!$C5456,[1]Locations!$A:$O,2,0)</f>
        <v>Rialto</v>
      </c>
      <c r="O1420" s="9" t="str">
        <f>VLOOKUP('Consolidtaed Data'!$D5456,'[1]Sales People'!$A:$B,2,0)</f>
        <v>Carl Hall</v>
      </c>
      <c r="P1420" s="9" t="str">
        <f>VLOOKUP('Consolidtaed Data'!$E5456,[1]Customers!$A:$B,2,0)</f>
        <v>Phillip Carpenter</v>
      </c>
      <c r="Q1420" s="11">
        <f>WEEKDAY('Consolidtaed Data'!$F5456)</f>
        <v>1</v>
      </c>
      <c r="R1420" s="9">
        <f>MONTH('Consolidtaed Data'!$F5456)</f>
        <v>2</v>
      </c>
      <c r="S1420" s="9" t="str">
        <f>TEXT(Table3[[#This Row],[Purchase Date]],"MMMM")</f>
        <v>April</v>
      </c>
      <c r="T1420" s="9">
        <f>YEAR('Consolidtaed Data'!$F5456)</f>
        <v>2021</v>
      </c>
    </row>
    <row r="1421" spans="1:20" x14ac:dyDescent="0.3">
      <c r="A1421" s="9" t="s">
        <v>2383</v>
      </c>
      <c r="B1421" s="9" t="s">
        <v>653</v>
      </c>
      <c r="C1421" s="9" t="s">
        <v>405</v>
      </c>
      <c r="D1421" s="9" t="s">
        <v>220</v>
      </c>
      <c r="E1421" s="9" t="s">
        <v>307</v>
      </c>
      <c r="F1421" s="10">
        <v>43936</v>
      </c>
      <c r="G1421" s="10" t="str">
        <f>VLOOKUP(Table3[[#This Row],[Product ID]],[1]Products!$A:$G,2,0)</f>
        <v>Product 74</v>
      </c>
      <c r="H1421" s="22">
        <v>1</v>
      </c>
      <c r="I1421" s="9">
        <f>VLOOKUP('Consolidtaed Data'!$B6134,[1]Products!$A:$G,4,0)</f>
        <v>818</v>
      </c>
      <c r="J1421" s="9">
        <f>VLOOKUP('Consolidtaed Data'!$B6134,[1]Products!$A:$G,3,0)</f>
        <v>450</v>
      </c>
      <c r="K1421" s="9">
        <f>'Consolidtaed Data'!$J6134*'Consolidtaed Data'!$H6134</f>
        <v>765</v>
      </c>
      <c r="L1421" s="9">
        <f>'Consolidtaed Data'!$I6134*'Consolidtaed Data'!$H6134</f>
        <v>1176</v>
      </c>
      <c r="M1421" s="9">
        <f>'Consolidtaed Data'!$L6134-'Consolidtaed Data'!$K6134</f>
        <v>452</v>
      </c>
      <c r="N1421" s="9" t="str">
        <f>VLOOKUP('Consolidtaed Data'!$C6134,[1]Locations!$A:$O,2,0)</f>
        <v>Murrieta</v>
      </c>
      <c r="O1421" s="9" t="str">
        <f>VLOOKUP('Consolidtaed Data'!$D6134,'[1]Sales People'!$A:$B,2,0)</f>
        <v>Ernest Wheeler</v>
      </c>
      <c r="P1421" s="9" t="str">
        <f>VLOOKUP('Consolidtaed Data'!$E6134,[1]Customers!$A:$B,2,0)</f>
        <v>Steven Walker</v>
      </c>
      <c r="Q1421" s="11">
        <f>WEEKDAY('Consolidtaed Data'!$F6134)</f>
        <v>2</v>
      </c>
      <c r="R1421" s="9">
        <f>MONTH('Consolidtaed Data'!$F6134)</f>
        <v>4</v>
      </c>
      <c r="S1421" s="9" t="str">
        <f>TEXT(Table3[[#This Row],[Purchase Date]],"MMMM")</f>
        <v>April</v>
      </c>
      <c r="T1421" s="9">
        <f>YEAR('Consolidtaed Data'!$F6134)</f>
        <v>2021</v>
      </c>
    </row>
    <row r="1422" spans="1:20" x14ac:dyDescent="0.3">
      <c r="A1422" s="9" t="s">
        <v>2385</v>
      </c>
      <c r="B1422" s="9" t="s">
        <v>318</v>
      </c>
      <c r="C1422" s="9" t="s">
        <v>186</v>
      </c>
      <c r="D1422" s="9" t="s">
        <v>149</v>
      </c>
      <c r="E1422" s="9" t="s">
        <v>1849</v>
      </c>
      <c r="F1422" s="10">
        <v>43936</v>
      </c>
      <c r="G1422" s="10" t="str">
        <f>VLOOKUP(Table3[[#This Row],[Product ID]],[1]Products!$A:$G,2,0)</f>
        <v>Product 89</v>
      </c>
      <c r="H1422" s="22">
        <v>1</v>
      </c>
      <c r="I1422" s="9">
        <f>VLOOKUP('Consolidtaed Data'!$B6788,[1]Products!$A:$G,4,0)</f>
        <v>1887</v>
      </c>
      <c r="J1422" s="9">
        <f>VLOOKUP('Consolidtaed Data'!$B6788,[1]Products!$A:$G,3,0)</f>
        <v>1378</v>
      </c>
      <c r="K1422" s="9">
        <f>'Consolidtaed Data'!$J6788*'Consolidtaed Data'!$H6788</f>
        <v>291</v>
      </c>
      <c r="L1422" s="9">
        <f>'Consolidtaed Data'!$I6788*'Consolidtaed Data'!$H6788</f>
        <v>378</v>
      </c>
      <c r="M1422" s="9">
        <f>'Consolidtaed Data'!$L6788-'Consolidtaed Data'!$K6788</f>
        <v>492</v>
      </c>
      <c r="N1422" s="9" t="str">
        <f>VLOOKUP('Consolidtaed Data'!$C6788,[1]Locations!$A:$O,2,0)</f>
        <v>Downey</v>
      </c>
      <c r="O1422" s="9" t="str">
        <f>VLOOKUP('Consolidtaed Data'!$D6788,'[1]Sales People'!$A:$B,2,0)</f>
        <v>Kenneth Fields</v>
      </c>
      <c r="P1422" s="9" t="str">
        <f>VLOOKUP('Consolidtaed Data'!$E6788,[1]Customers!$A:$B,2,0)</f>
        <v>Samuel Burke</v>
      </c>
      <c r="Q1422" s="11">
        <f>WEEKDAY('Consolidtaed Data'!$F6788)</f>
        <v>3</v>
      </c>
      <c r="R1422" s="9">
        <f>MONTH('Consolidtaed Data'!$F6788)</f>
        <v>6</v>
      </c>
      <c r="S1422" s="9" t="str">
        <f>TEXT(Table3[[#This Row],[Purchase Date]],"MMMM")</f>
        <v>April</v>
      </c>
      <c r="T1422" s="9">
        <f>YEAR('Consolidtaed Data'!$F6788)</f>
        <v>2021</v>
      </c>
    </row>
    <row r="1423" spans="1:20" x14ac:dyDescent="0.3">
      <c r="A1423" s="9" t="s">
        <v>2387</v>
      </c>
      <c r="B1423" s="9" t="s">
        <v>503</v>
      </c>
      <c r="C1423" s="9" t="s">
        <v>263</v>
      </c>
      <c r="D1423" s="9" t="s">
        <v>123</v>
      </c>
      <c r="E1423" s="9" t="s">
        <v>1771</v>
      </c>
      <c r="F1423" s="10">
        <v>43936</v>
      </c>
      <c r="G1423" s="10" t="str">
        <f>VLOOKUP(Table3[[#This Row],[Product ID]],[1]Products!$A:$G,2,0)</f>
        <v>Product 99</v>
      </c>
      <c r="H1423" s="22">
        <v>1</v>
      </c>
      <c r="I1423" s="9">
        <f>VLOOKUP('Consolidtaed Data'!$B6910,[1]Products!$A:$G,4,0)</f>
        <v>771</v>
      </c>
      <c r="J1423" s="9">
        <f>VLOOKUP('Consolidtaed Data'!$B6910,[1]Products!$A:$G,3,0)</f>
        <v>648</v>
      </c>
      <c r="K1423" s="9">
        <f>'Consolidtaed Data'!$J6910*'Consolidtaed Data'!$H6910</f>
        <v>4455</v>
      </c>
      <c r="L1423" s="9">
        <f>'Consolidtaed Data'!$I6910*'Consolidtaed Data'!$H6910</f>
        <v>6273</v>
      </c>
      <c r="M1423" s="9">
        <f>'Consolidtaed Data'!$L6910-'Consolidtaed Data'!$K6910</f>
        <v>523</v>
      </c>
      <c r="N1423" s="9" t="str">
        <f>VLOOKUP('Consolidtaed Data'!$C6910,[1]Locations!$A:$O,2,0)</f>
        <v>East Los Angeles</v>
      </c>
      <c r="O1423" s="9" t="str">
        <f>VLOOKUP('Consolidtaed Data'!$D6910,'[1]Sales People'!$A:$B,2,0)</f>
        <v>Brian Davis</v>
      </c>
      <c r="P1423" s="9" t="str">
        <f>VLOOKUP('Consolidtaed Data'!$E6910,[1]Customers!$A:$B,2,0)</f>
        <v>Samuel Hamilton</v>
      </c>
      <c r="Q1423" s="11">
        <f>WEEKDAY('Consolidtaed Data'!$F6910)</f>
        <v>5</v>
      </c>
      <c r="R1423" s="9">
        <f>MONTH('Consolidtaed Data'!$F6910)</f>
        <v>6</v>
      </c>
      <c r="S1423" s="9" t="str">
        <f>TEXT(Table3[[#This Row],[Purchase Date]],"MMMM")</f>
        <v>April</v>
      </c>
      <c r="T1423" s="9">
        <f>YEAR('Consolidtaed Data'!$F6910)</f>
        <v>2021</v>
      </c>
    </row>
    <row r="1424" spans="1:20" x14ac:dyDescent="0.3">
      <c r="A1424" s="9" t="s">
        <v>2388</v>
      </c>
      <c r="B1424" s="9" t="s">
        <v>125</v>
      </c>
      <c r="C1424" s="9" t="s">
        <v>86</v>
      </c>
      <c r="D1424" s="9" t="s">
        <v>56</v>
      </c>
      <c r="E1424" s="9" t="s">
        <v>2569</v>
      </c>
      <c r="F1424" s="10">
        <v>43936</v>
      </c>
      <c r="G1424" s="10" t="str">
        <f>VLOOKUP(Table3[[#This Row],[Product ID]],[1]Products!$A:$G,2,0)</f>
        <v>Product 40</v>
      </c>
      <c r="H1424" s="22">
        <v>4</v>
      </c>
      <c r="I1424" s="9">
        <f>VLOOKUP('Consolidtaed Data'!$B7008,[1]Products!$A:$G,4,0)</f>
        <v>596</v>
      </c>
      <c r="J1424" s="9">
        <f>VLOOKUP('Consolidtaed Data'!$B7008,[1]Products!$A:$G,3,0)</f>
        <v>358</v>
      </c>
      <c r="K1424" s="9">
        <f>'Consolidtaed Data'!$J7008*'Consolidtaed Data'!$H7008</f>
        <v>1942</v>
      </c>
      <c r="L1424" s="9">
        <f>'Consolidtaed Data'!$I7008*'Consolidtaed Data'!$H7008</f>
        <v>3596</v>
      </c>
      <c r="M1424" s="9">
        <f>'Consolidtaed Data'!$L7008-'Consolidtaed Data'!$K7008</f>
        <v>600</v>
      </c>
      <c r="N1424" s="9" t="str">
        <f>VLOOKUP('Consolidtaed Data'!$C7008,[1]Locations!$A:$O,2,0)</f>
        <v>Burbank</v>
      </c>
      <c r="O1424" s="9" t="str">
        <f>VLOOKUP('Consolidtaed Data'!$D7008,'[1]Sales People'!$A:$B,2,0)</f>
        <v>Kenneth Bradley</v>
      </c>
      <c r="P1424" s="9" t="str">
        <f>VLOOKUP('Consolidtaed Data'!$E7008,[1]Customers!$A:$B,2,0)</f>
        <v>Kevin Wood</v>
      </c>
      <c r="Q1424" s="11">
        <f>WEEKDAY('Consolidtaed Data'!$F7008)</f>
        <v>5</v>
      </c>
      <c r="R1424" s="9">
        <f>MONTH('Consolidtaed Data'!$F7008)</f>
        <v>6</v>
      </c>
      <c r="S1424" s="9" t="str">
        <f>TEXT(Table3[[#This Row],[Purchase Date]],"MMMM")</f>
        <v>April</v>
      </c>
      <c r="T1424" s="9">
        <f>YEAR('Consolidtaed Data'!$F7008)</f>
        <v>2021</v>
      </c>
    </row>
    <row r="1425" spans="1:20" x14ac:dyDescent="0.3">
      <c r="A1425" s="9" t="s">
        <v>2389</v>
      </c>
      <c r="B1425" s="9" t="s">
        <v>322</v>
      </c>
      <c r="C1425" s="9" t="s">
        <v>82</v>
      </c>
      <c r="D1425" s="9" t="s">
        <v>174</v>
      </c>
      <c r="E1425" s="9" t="s">
        <v>254</v>
      </c>
      <c r="F1425" s="10">
        <v>43936</v>
      </c>
      <c r="G1425" s="10" t="str">
        <f>VLOOKUP(Table3[[#This Row],[Product ID]],[1]Products!$A:$G,2,0)</f>
        <v>Product 43</v>
      </c>
      <c r="H1425" s="22">
        <v>1</v>
      </c>
      <c r="I1425" s="9">
        <f>VLOOKUP('Consolidtaed Data'!$B7724,[1]Products!$A:$G,4,0)</f>
        <v>2353</v>
      </c>
      <c r="J1425" s="9">
        <f>VLOOKUP('Consolidtaed Data'!$B7724,[1]Products!$A:$G,3,0)</f>
        <v>1788</v>
      </c>
      <c r="K1425" s="9">
        <f>'Consolidtaed Data'!$J7724*'Consolidtaed Data'!$H7724</f>
        <v>584</v>
      </c>
      <c r="L1425" s="9">
        <f>'Consolidtaed Data'!$I7724*'Consolidtaed Data'!$H7724</f>
        <v>913</v>
      </c>
      <c r="M1425" s="9">
        <f>'Consolidtaed Data'!$L7724-'Consolidtaed Data'!$K7724</f>
        <v>452</v>
      </c>
      <c r="N1425" s="9" t="str">
        <f>VLOOKUP('Consolidtaed Data'!$C7724,[1]Locations!$A:$O,2,0)</f>
        <v>Concord</v>
      </c>
      <c r="O1425" s="9" t="str">
        <f>VLOOKUP('Consolidtaed Data'!$D7724,'[1]Sales People'!$A:$B,2,0)</f>
        <v>John Reyes</v>
      </c>
      <c r="P1425" s="9" t="str">
        <f>VLOOKUP('Consolidtaed Data'!$E7724,[1]Customers!$A:$B,2,0)</f>
        <v>Randy Hayes</v>
      </c>
      <c r="Q1425" s="11">
        <f>WEEKDAY('Consolidtaed Data'!$F7724)</f>
        <v>2</v>
      </c>
      <c r="R1425" s="9">
        <f>MONTH('Consolidtaed Data'!$F7724)</f>
        <v>8</v>
      </c>
      <c r="S1425" s="9" t="str">
        <f>TEXT(Table3[[#This Row],[Purchase Date]],"MMMM")</f>
        <v>April</v>
      </c>
      <c r="T1425" s="9">
        <f>YEAR('Consolidtaed Data'!$F7724)</f>
        <v>2021</v>
      </c>
    </row>
    <row r="1426" spans="1:20" x14ac:dyDescent="0.3">
      <c r="A1426" s="9" t="s">
        <v>2390</v>
      </c>
      <c r="B1426" s="9" t="s">
        <v>580</v>
      </c>
      <c r="C1426" s="9" t="s">
        <v>635</v>
      </c>
      <c r="D1426" s="9" t="s">
        <v>113</v>
      </c>
      <c r="E1426" s="9" t="s">
        <v>1354</v>
      </c>
      <c r="F1426" s="10">
        <v>43936</v>
      </c>
      <c r="G1426" s="10" t="str">
        <f>VLOOKUP(Table3[[#This Row],[Product ID]],[1]Products!$A:$G,2,0)</f>
        <v>Product 1</v>
      </c>
      <c r="H1426" s="22">
        <v>2</v>
      </c>
      <c r="I1426" s="9">
        <f>VLOOKUP('Consolidtaed Data'!$B8265,[1]Products!$A:$G,4,0)</f>
        <v>1671</v>
      </c>
      <c r="J1426" s="9">
        <f>VLOOKUP('Consolidtaed Data'!$B8265,[1]Products!$A:$G,3,0)</f>
        <v>1220</v>
      </c>
      <c r="K1426" s="9">
        <f>'Consolidtaed Data'!$J8265*'Consolidtaed Data'!$H8265</f>
        <v>4360</v>
      </c>
      <c r="L1426" s="9">
        <f>'Consolidtaed Data'!$I8265*'Consolidtaed Data'!$H8265</f>
        <v>5520</v>
      </c>
      <c r="M1426" s="9">
        <f>'Consolidtaed Data'!$L8265-'Consolidtaed Data'!$K8265</f>
        <v>944</v>
      </c>
      <c r="N1426" s="9" t="str">
        <f>VLOOKUP('Consolidtaed Data'!$C8265,[1]Locations!$A:$O,2,0)</f>
        <v>San Jose</v>
      </c>
      <c r="O1426" s="9" t="str">
        <f>VLOOKUP('Consolidtaed Data'!$D8265,'[1]Sales People'!$A:$B,2,0)</f>
        <v>Andrew Bowman</v>
      </c>
      <c r="P1426" s="9" t="str">
        <f>VLOOKUP('Consolidtaed Data'!$E8265,[1]Customers!$A:$B,2,0)</f>
        <v>Todd George</v>
      </c>
      <c r="Q1426" s="11">
        <f>WEEKDAY('Consolidtaed Data'!$F8265)</f>
        <v>3</v>
      </c>
      <c r="R1426" s="9">
        <f>MONTH('Consolidtaed Data'!$F8265)</f>
        <v>9</v>
      </c>
      <c r="S1426" s="9" t="str">
        <f>TEXT(Table3[[#This Row],[Purchase Date]],"MMMM")</f>
        <v>April</v>
      </c>
      <c r="T1426" s="9">
        <f>YEAR('Consolidtaed Data'!$F8265)</f>
        <v>2021</v>
      </c>
    </row>
    <row r="1427" spans="1:20" x14ac:dyDescent="0.3">
      <c r="A1427" s="9" t="s">
        <v>2391</v>
      </c>
      <c r="B1427" s="9" t="s">
        <v>338</v>
      </c>
      <c r="C1427" s="9" t="s">
        <v>201</v>
      </c>
      <c r="D1427" s="9" t="s">
        <v>80</v>
      </c>
      <c r="E1427" s="9" t="s">
        <v>508</v>
      </c>
      <c r="F1427" s="10">
        <v>43936</v>
      </c>
      <c r="G1427" s="10" t="str">
        <f>VLOOKUP(Table3[[#This Row],[Product ID]],[1]Products!$A:$G,2,0)</f>
        <v>Product 95</v>
      </c>
      <c r="H1427" s="22">
        <v>3</v>
      </c>
      <c r="I1427" s="9">
        <f>VLOOKUP('Consolidtaed Data'!$B8270,[1]Products!$A:$G,4,0)</f>
        <v>1338</v>
      </c>
      <c r="J1427" s="9">
        <f>VLOOKUP('Consolidtaed Data'!$B8270,[1]Products!$A:$G,3,0)</f>
        <v>682</v>
      </c>
      <c r="K1427" s="9">
        <f>'Consolidtaed Data'!$J8270*'Consolidtaed Data'!$H8270</f>
        <v>450</v>
      </c>
      <c r="L1427" s="9">
        <f>'Consolidtaed Data'!$I8270*'Consolidtaed Data'!$H8270</f>
        <v>818</v>
      </c>
      <c r="M1427" s="9">
        <f>'Consolidtaed Data'!$L8270-'Consolidtaed Data'!$K8270</f>
        <v>246</v>
      </c>
      <c r="N1427" s="9" t="str">
        <f>VLOOKUP('Consolidtaed Data'!$C8270,[1]Locations!$A:$O,2,0)</f>
        <v>Richmond</v>
      </c>
      <c r="O1427" s="9" t="str">
        <f>VLOOKUP('Consolidtaed Data'!$D8270,'[1]Sales People'!$A:$B,2,0)</f>
        <v>Howard Gardner</v>
      </c>
      <c r="P1427" s="9" t="str">
        <f>VLOOKUP('Consolidtaed Data'!$E8270,[1]Customers!$A:$B,2,0)</f>
        <v>Carlos Young</v>
      </c>
      <c r="Q1427" s="11">
        <f>WEEKDAY('Consolidtaed Data'!$F8270)</f>
        <v>3</v>
      </c>
      <c r="R1427" s="9">
        <f>MONTH('Consolidtaed Data'!$F8270)</f>
        <v>9</v>
      </c>
      <c r="S1427" s="9" t="str">
        <f>TEXT(Table3[[#This Row],[Purchase Date]],"MMMM")</f>
        <v>April</v>
      </c>
      <c r="T1427" s="9">
        <f>YEAR('Consolidtaed Data'!$F8270)</f>
        <v>2021</v>
      </c>
    </row>
    <row r="1428" spans="1:20" x14ac:dyDescent="0.3">
      <c r="A1428" s="9" t="s">
        <v>2392</v>
      </c>
      <c r="B1428" s="9" t="s">
        <v>355</v>
      </c>
      <c r="C1428" s="9" t="s">
        <v>99</v>
      </c>
      <c r="D1428" s="9" t="s">
        <v>127</v>
      </c>
      <c r="E1428" s="9" t="s">
        <v>743</v>
      </c>
      <c r="F1428" s="10">
        <v>43936</v>
      </c>
      <c r="G1428" s="10" t="str">
        <f>VLOOKUP(Table3[[#This Row],[Product ID]],[1]Products!$A:$G,2,0)</f>
        <v>Product 100</v>
      </c>
      <c r="H1428" s="22">
        <v>1</v>
      </c>
      <c r="I1428" s="9">
        <f>VLOOKUP('Consolidtaed Data'!$B8412,[1]Products!$A:$G,4,0)</f>
        <v>217</v>
      </c>
      <c r="J1428" s="9">
        <f>VLOOKUP('Consolidtaed Data'!$B8412,[1]Products!$A:$G,3,0)</f>
        <v>171</v>
      </c>
      <c r="K1428" s="9">
        <f>'Consolidtaed Data'!$J8412*'Consolidtaed Data'!$H8412</f>
        <v>2886</v>
      </c>
      <c r="L1428" s="9">
        <f>'Consolidtaed Data'!$I8412*'Consolidtaed Data'!$H8412</f>
        <v>4242</v>
      </c>
      <c r="M1428" s="9">
        <f>'Consolidtaed Data'!$L8412-'Consolidtaed Data'!$K8412</f>
        <v>509</v>
      </c>
      <c r="N1428" s="9" t="str">
        <f>VLOOKUP('Consolidtaed Data'!$C8412,[1]Locations!$A:$O,2,0)</f>
        <v>San Bernardino</v>
      </c>
      <c r="O1428" s="9" t="str">
        <f>VLOOKUP('Consolidtaed Data'!$D8412,'[1]Sales People'!$A:$B,2,0)</f>
        <v>Howard Sims</v>
      </c>
      <c r="P1428" s="9" t="str">
        <f>VLOOKUP('Consolidtaed Data'!$E8412,[1]Customers!$A:$B,2,0)</f>
        <v>Louis Harris</v>
      </c>
      <c r="Q1428" s="11">
        <f>WEEKDAY('Consolidtaed Data'!$F8412)</f>
        <v>6</v>
      </c>
      <c r="R1428" s="9">
        <f>MONTH('Consolidtaed Data'!$F8412)</f>
        <v>10</v>
      </c>
      <c r="S1428" s="9" t="str">
        <f>TEXT(Table3[[#This Row],[Purchase Date]],"MMMM")</f>
        <v>April</v>
      </c>
      <c r="T1428" s="9">
        <f>YEAR('Consolidtaed Data'!$F8412)</f>
        <v>2021</v>
      </c>
    </row>
    <row r="1429" spans="1:20" x14ac:dyDescent="0.3">
      <c r="A1429" s="9" t="s">
        <v>2393</v>
      </c>
      <c r="B1429" s="9" t="s">
        <v>336</v>
      </c>
      <c r="C1429" s="9" t="s">
        <v>39</v>
      </c>
      <c r="D1429" s="9" t="s">
        <v>9</v>
      </c>
      <c r="E1429" s="9" t="s">
        <v>3517</v>
      </c>
      <c r="F1429" s="10">
        <v>43936</v>
      </c>
      <c r="G1429" s="10" t="str">
        <f>VLOOKUP(Table3[[#This Row],[Product ID]],[1]Products!$A:$G,2,0)</f>
        <v>Product 78</v>
      </c>
      <c r="H1429" s="22">
        <v>1</v>
      </c>
      <c r="I1429" s="9">
        <f>VLOOKUP('Consolidtaed Data'!$B8436,[1]Products!$A:$G,4,0)</f>
        <v>1639</v>
      </c>
      <c r="J1429" s="9">
        <f>VLOOKUP('Consolidtaed Data'!$B8436,[1]Products!$A:$G,3,0)</f>
        <v>1295</v>
      </c>
      <c r="K1429" s="9">
        <f>'Consolidtaed Data'!$J8436*'Consolidtaed Data'!$H8436</f>
        <v>260</v>
      </c>
      <c r="L1429" s="9">
        <f>'Consolidtaed Data'!$I8436*'Consolidtaed Data'!$H8436</f>
        <v>362</v>
      </c>
      <c r="M1429" s="9">
        <f>'Consolidtaed Data'!$L8436-'Consolidtaed Data'!$K8436</f>
        <v>658</v>
      </c>
      <c r="N1429" s="9" t="str">
        <f>VLOOKUP('Consolidtaed Data'!$C8436,[1]Locations!$A:$O,2,0)</f>
        <v>Inglewood</v>
      </c>
      <c r="O1429" s="9" t="str">
        <f>VLOOKUP('Consolidtaed Data'!$D8436,'[1]Sales People'!$A:$B,2,0)</f>
        <v>Sean Miller</v>
      </c>
      <c r="P1429" s="9" t="str">
        <f>VLOOKUP('Consolidtaed Data'!$E8436,[1]Customers!$A:$B,2,0)</f>
        <v>Johnny Ramos</v>
      </c>
      <c r="Q1429" s="11">
        <f>WEEKDAY('Consolidtaed Data'!$F8436)</f>
        <v>1</v>
      </c>
      <c r="R1429" s="9">
        <f>MONTH('Consolidtaed Data'!$F8436)</f>
        <v>10</v>
      </c>
      <c r="S1429" s="9" t="str">
        <f>TEXT(Table3[[#This Row],[Purchase Date]],"MMMM")</f>
        <v>April</v>
      </c>
      <c r="T1429" s="9">
        <f>YEAR('Consolidtaed Data'!$F8436)</f>
        <v>2021</v>
      </c>
    </row>
    <row r="1430" spans="1:20" x14ac:dyDescent="0.3">
      <c r="A1430" s="9" t="s">
        <v>2394</v>
      </c>
      <c r="B1430" s="9" t="s">
        <v>89</v>
      </c>
      <c r="C1430" s="9" t="s">
        <v>130</v>
      </c>
      <c r="D1430" s="9" t="s">
        <v>241</v>
      </c>
      <c r="E1430" s="9" t="s">
        <v>1961</v>
      </c>
      <c r="F1430" s="10">
        <v>43936</v>
      </c>
      <c r="G1430" s="10" t="str">
        <f>VLOOKUP(Table3[[#This Row],[Product ID]],[1]Products!$A:$G,2,0)</f>
        <v>Product 64</v>
      </c>
      <c r="H1430" s="22">
        <v>1</v>
      </c>
      <c r="I1430" s="9">
        <f>VLOOKUP('Consolidtaed Data'!$B8500,[1]Products!$A:$G,4,0)</f>
        <v>1826</v>
      </c>
      <c r="J1430" s="9">
        <f>VLOOKUP('Consolidtaed Data'!$B8500,[1]Products!$A:$G,3,0)</f>
        <v>1443</v>
      </c>
      <c r="K1430" s="9">
        <f>'Consolidtaed Data'!$J8500*'Consolidtaed Data'!$H8500</f>
        <v>3272</v>
      </c>
      <c r="L1430" s="9">
        <f>'Consolidtaed Data'!$I8500*'Consolidtaed Data'!$H8500</f>
        <v>4088</v>
      </c>
      <c r="M1430" s="9">
        <f>'Consolidtaed Data'!$L8500-'Consolidtaed Data'!$K8500</f>
        <v>2756</v>
      </c>
      <c r="N1430" s="9" t="str">
        <f>VLOOKUP('Consolidtaed Data'!$C8500,[1]Locations!$A:$O,2,0)</f>
        <v>Torrance</v>
      </c>
      <c r="O1430" s="9" t="str">
        <f>VLOOKUP('Consolidtaed Data'!$D8500,'[1]Sales People'!$A:$B,2,0)</f>
        <v>Arthur Mccoy</v>
      </c>
      <c r="P1430" s="9" t="str">
        <f>VLOOKUP('Consolidtaed Data'!$E8500,[1]Customers!$A:$B,2,0)</f>
        <v>Alan Perry</v>
      </c>
      <c r="Q1430" s="11">
        <f>WEEKDAY('Consolidtaed Data'!$F8500)</f>
        <v>6</v>
      </c>
      <c r="R1430" s="9">
        <f>MONTH('Consolidtaed Data'!$F8500)</f>
        <v>10</v>
      </c>
      <c r="S1430" s="9" t="str">
        <f>TEXT(Table3[[#This Row],[Purchase Date]],"MMMM")</f>
        <v>April</v>
      </c>
      <c r="T1430" s="9">
        <f>YEAR('Consolidtaed Data'!$F8500)</f>
        <v>2021</v>
      </c>
    </row>
    <row r="1431" spans="1:20" x14ac:dyDescent="0.3">
      <c r="A1431" s="9" t="s">
        <v>2395</v>
      </c>
      <c r="B1431" s="9" t="s">
        <v>338</v>
      </c>
      <c r="C1431" s="9" t="s">
        <v>253</v>
      </c>
      <c r="D1431" s="9" t="s">
        <v>46</v>
      </c>
      <c r="E1431" s="9" t="s">
        <v>575</v>
      </c>
      <c r="F1431" s="10">
        <v>43936</v>
      </c>
      <c r="G1431" s="10" t="str">
        <f>VLOOKUP(Table3[[#This Row],[Product ID]],[1]Products!$A:$G,2,0)</f>
        <v>Product 95</v>
      </c>
      <c r="H1431" s="22">
        <v>1</v>
      </c>
      <c r="I1431" s="9">
        <f>VLOOKUP('Consolidtaed Data'!$B8931,[1]Products!$A:$G,4,0)</f>
        <v>1967</v>
      </c>
      <c r="J1431" s="9">
        <f>VLOOKUP('Consolidtaed Data'!$B8931,[1]Products!$A:$G,3,0)</f>
        <v>1397</v>
      </c>
      <c r="K1431" s="9">
        <f>'Consolidtaed Data'!$J8931*'Consolidtaed Data'!$H8931</f>
        <v>1260</v>
      </c>
      <c r="L1431" s="9">
        <f>'Consolidtaed Data'!$I8931*'Consolidtaed Data'!$H8931</f>
        <v>1752</v>
      </c>
      <c r="M1431" s="9">
        <f>'Consolidtaed Data'!$L8931-'Consolidtaed Data'!$K8931</f>
        <v>106</v>
      </c>
      <c r="N1431" s="9" t="str">
        <f>VLOOKUP('Consolidtaed Data'!$C8931,[1]Locations!$A:$O,2,0)</f>
        <v>Victorville</v>
      </c>
      <c r="O1431" s="9" t="str">
        <f>VLOOKUP('Consolidtaed Data'!$D8931,'[1]Sales People'!$A:$B,2,0)</f>
        <v>Carl Elliott</v>
      </c>
      <c r="P1431" s="9" t="str">
        <f>VLOOKUP('Consolidtaed Data'!$E8931,[1]Customers!$A:$B,2,0)</f>
        <v>Daniel Moreno</v>
      </c>
      <c r="Q1431" s="11">
        <f>WEEKDAY('Consolidtaed Data'!$F8931)</f>
        <v>1</v>
      </c>
      <c r="R1431" s="9">
        <f>MONTH('Consolidtaed Data'!$F8931)</f>
        <v>11</v>
      </c>
      <c r="S1431" s="9" t="str">
        <f>TEXT(Table3[[#This Row],[Purchase Date]],"MMMM")</f>
        <v>April</v>
      </c>
      <c r="T1431" s="9">
        <f>YEAR('Consolidtaed Data'!$F8931)</f>
        <v>2021</v>
      </c>
    </row>
    <row r="1432" spans="1:20" x14ac:dyDescent="0.3">
      <c r="A1432" s="9" t="s">
        <v>2396</v>
      </c>
      <c r="B1432" s="9" t="s">
        <v>418</v>
      </c>
      <c r="C1432" s="9" t="s">
        <v>108</v>
      </c>
      <c r="D1432" s="9" t="s">
        <v>100</v>
      </c>
      <c r="E1432" s="9" t="s">
        <v>2148</v>
      </c>
      <c r="F1432" s="10">
        <v>43937</v>
      </c>
      <c r="G1432" s="10" t="str">
        <f>VLOOKUP(Table3[[#This Row],[Product ID]],[1]Products!$A:$G,2,0)</f>
        <v>Product 82</v>
      </c>
      <c r="H1432" s="22">
        <v>3</v>
      </c>
      <c r="I1432" s="9">
        <f>VLOOKUP('Consolidtaed Data'!$B4901,[1]Products!$A:$G,4,0)</f>
        <v>1887</v>
      </c>
      <c r="J1432" s="9">
        <f>VLOOKUP('Consolidtaed Data'!$B4901,[1]Products!$A:$G,3,0)</f>
        <v>1378</v>
      </c>
      <c r="K1432" s="9">
        <f>'Consolidtaed Data'!$J4901*'Consolidtaed Data'!$H4901</f>
        <v>4692</v>
      </c>
      <c r="L1432" s="9">
        <f>'Consolidtaed Data'!$I4901*'Consolidtaed Data'!$H4901</f>
        <v>7448</v>
      </c>
      <c r="M1432" s="9">
        <f>'Consolidtaed Data'!$L4901-'Consolidtaed Data'!$K4901</f>
        <v>2397</v>
      </c>
      <c r="N1432" s="9" t="str">
        <f>VLOOKUP('Consolidtaed Data'!$C4901,[1]Locations!$A:$O,2,0)</f>
        <v>Concord</v>
      </c>
      <c r="O1432" s="9" t="str">
        <f>VLOOKUP('Consolidtaed Data'!$D4901,'[1]Sales People'!$A:$B,2,0)</f>
        <v>Martin Carr</v>
      </c>
      <c r="P1432" s="9" t="str">
        <f>VLOOKUP('Consolidtaed Data'!$E4901,[1]Customers!$A:$B,2,0)</f>
        <v>Martin Berry</v>
      </c>
      <c r="Q1432" s="11">
        <f>WEEKDAY('Consolidtaed Data'!$F4901)</f>
        <v>1</v>
      </c>
      <c r="R1432" s="9">
        <f>MONTH('Consolidtaed Data'!$F4901)</f>
        <v>12</v>
      </c>
      <c r="S1432" s="9" t="str">
        <f>TEXT(Table3[[#This Row],[Purchase Date]],"MMMM")</f>
        <v>April</v>
      </c>
      <c r="T1432" s="9">
        <f>YEAR('Consolidtaed Data'!$F4901)</f>
        <v>2020</v>
      </c>
    </row>
    <row r="1433" spans="1:20" x14ac:dyDescent="0.3">
      <c r="A1433" s="9" t="s">
        <v>2397</v>
      </c>
      <c r="B1433" s="9" t="s">
        <v>692</v>
      </c>
      <c r="C1433" s="9" t="s">
        <v>223</v>
      </c>
      <c r="D1433" s="9" t="s">
        <v>402</v>
      </c>
      <c r="E1433" s="9" t="s">
        <v>1372</v>
      </c>
      <c r="F1433" s="10">
        <v>43937</v>
      </c>
      <c r="G1433" s="10" t="str">
        <f>VLOOKUP(Table3[[#This Row],[Product ID]],[1]Products!$A:$G,2,0)</f>
        <v>Product 83</v>
      </c>
      <c r="H1433" s="22">
        <v>2</v>
      </c>
      <c r="I1433" s="9">
        <f>VLOOKUP('Consolidtaed Data'!$B5363,[1]Products!$A:$G,4,0)</f>
        <v>1798</v>
      </c>
      <c r="J1433" s="9">
        <f>VLOOKUP('Consolidtaed Data'!$B5363,[1]Products!$A:$G,3,0)</f>
        <v>971</v>
      </c>
      <c r="K1433" s="9">
        <f>'Consolidtaed Data'!$J5363*'Consolidtaed Data'!$H5363</f>
        <v>842</v>
      </c>
      <c r="L1433" s="9">
        <f>'Consolidtaed Data'!$I5363*'Consolidtaed Data'!$H5363</f>
        <v>1122</v>
      </c>
      <c r="M1433" s="9">
        <f>'Consolidtaed Data'!$L5363-'Consolidtaed Data'!$K5363</f>
        <v>714</v>
      </c>
      <c r="N1433" s="9" t="str">
        <f>VLOOKUP('Consolidtaed Data'!$C5363,[1]Locations!$A:$O,2,0)</f>
        <v>Rancho Cucamonga</v>
      </c>
      <c r="O1433" s="9" t="str">
        <f>VLOOKUP('Consolidtaed Data'!$D5363,'[1]Sales People'!$A:$B,2,0)</f>
        <v>Howard Sims</v>
      </c>
      <c r="P1433" s="9" t="str">
        <f>VLOOKUP('Consolidtaed Data'!$E5363,[1]Customers!$A:$B,2,0)</f>
        <v>Aaron Moreno</v>
      </c>
      <c r="Q1433" s="11">
        <f>WEEKDAY('Consolidtaed Data'!$F5363)</f>
        <v>1</v>
      </c>
      <c r="R1433" s="9">
        <f>MONTH('Consolidtaed Data'!$F5363)</f>
        <v>1</v>
      </c>
      <c r="S1433" s="9" t="str">
        <f>TEXT(Table3[[#This Row],[Purchase Date]],"MMMM")</f>
        <v>April</v>
      </c>
      <c r="T1433" s="9">
        <f>YEAR('Consolidtaed Data'!$F5363)</f>
        <v>2021</v>
      </c>
    </row>
    <row r="1434" spans="1:20" x14ac:dyDescent="0.3">
      <c r="A1434" s="9" t="s">
        <v>2398</v>
      </c>
      <c r="B1434" s="9" t="s">
        <v>355</v>
      </c>
      <c r="C1434" s="9" t="s">
        <v>325</v>
      </c>
      <c r="D1434" s="9" t="s">
        <v>174</v>
      </c>
      <c r="E1434" s="9" t="s">
        <v>1563</v>
      </c>
      <c r="F1434" s="10">
        <v>43937</v>
      </c>
      <c r="G1434" s="10" t="str">
        <f>VLOOKUP(Table3[[#This Row],[Product ID]],[1]Products!$A:$G,2,0)</f>
        <v>Product 100</v>
      </c>
      <c r="H1434" s="22">
        <v>4</v>
      </c>
      <c r="I1434" s="9">
        <f>VLOOKUP('Consolidtaed Data'!$B5635,[1]Products!$A:$G,4,0)</f>
        <v>1566</v>
      </c>
      <c r="J1434" s="9">
        <f>VLOOKUP('Consolidtaed Data'!$B5635,[1]Products!$A:$G,3,0)</f>
        <v>1190</v>
      </c>
      <c r="K1434" s="9">
        <f>'Consolidtaed Data'!$J5635*'Consolidtaed Data'!$H5635</f>
        <v>562</v>
      </c>
      <c r="L1434" s="9">
        <f>'Consolidtaed Data'!$I5635*'Consolidtaed Data'!$H5635</f>
        <v>826</v>
      </c>
      <c r="M1434" s="9">
        <f>'Consolidtaed Data'!$L5635-'Consolidtaed Data'!$K5635</f>
        <v>1212</v>
      </c>
      <c r="N1434" s="9" t="str">
        <f>VLOOKUP('Consolidtaed Data'!$C5635,[1]Locations!$A:$O,2,0)</f>
        <v>Costa Mesa</v>
      </c>
      <c r="O1434" s="9" t="str">
        <f>VLOOKUP('Consolidtaed Data'!$D5635,'[1]Sales People'!$A:$B,2,0)</f>
        <v>Carl Elliott</v>
      </c>
      <c r="P1434" s="9" t="str">
        <f>VLOOKUP('Consolidtaed Data'!$E5635,[1]Customers!$A:$B,2,0)</f>
        <v>James Perkins</v>
      </c>
      <c r="Q1434" s="11">
        <f>WEEKDAY('Consolidtaed Data'!$F5635)</f>
        <v>2</v>
      </c>
      <c r="R1434" s="9">
        <f>MONTH('Consolidtaed Data'!$F5635)</f>
        <v>2</v>
      </c>
      <c r="S1434" s="9" t="str">
        <f>TEXT(Table3[[#This Row],[Purchase Date]],"MMMM")</f>
        <v>April</v>
      </c>
      <c r="T1434" s="9">
        <f>YEAR('Consolidtaed Data'!$F5635)</f>
        <v>2021</v>
      </c>
    </row>
    <row r="1435" spans="1:20" x14ac:dyDescent="0.3">
      <c r="A1435" s="9" t="s">
        <v>2399</v>
      </c>
      <c r="B1435" s="9" t="s">
        <v>429</v>
      </c>
      <c r="C1435" s="9" t="s">
        <v>522</v>
      </c>
      <c r="D1435" s="9" t="s">
        <v>123</v>
      </c>
      <c r="E1435" s="9" t="s">
        <v>428</v>
      </c>
      <c r="F1435" s="10">
        <v>43937</v>
      </c>
      <c r="G1435" s="10" t="str">
        <f>VLOOKUP(Table3[[#This Row],[Product ID]],[1]Products!$A:$G,2,0)</f>
        <v>Product 87</v>
      </c>
      <c r="H1435" s="22">
        <v>1</v>
      </c>
      <c r="I1435" s="9">
        <f>VLOOKUP('Consolidtaed Data'!$B5941,[1]Products!$A:$G,4,0)</f>
        <v>203</v>
      </c>
      <c r="J1435" s="9">
        <f>VLOOKUP('Consolidtaed Data'!$B5941,[1]Products!$A:$G,3,0)</f>
        <v>154</v>
      </c>
      <c r="K1435" s="9">
        <f>'Consolidtaed Data'!$J5941*'Consolidtaed Data'!$H5941</f>
        <v>584</v>
      </c>
      <c r="L1435" s="9">
        <f>'Consolidtaed Data'!$I5941*'Consolidtaed Data'!$H5941</f>
        <v>913</v>
      </c>
      <c r="M1435" s="9">
        <f>'Consolidtaed Data'!$L5941-'Consolidtaed Data'!$K5941</f>
        <v>377</v>
      </c>
      <c r="N1435" s="9" t="str">
        <f>VLOOKUP('Consolidtaed Data'!$C5941,[1]Locations!$A:$O,2,0)</f>
        <v>El Cajon</v>
      </c>
      <c r="O1435" s="9" t="str">
        <f>VLOOKUP('Consolidtaed Data'!$D5941,'[1]Sales People'!$A:$B,2,0)</f>
        <v>Larry Marshall</v>
      </c>
      <c r="P1435" s="9" t="str">
        <f>VLOOKUP('Consolidtaed Data'!$E5941,[1]Customers!$A:$B,2,0)</f>
        <v>Joshua Anderson</v>
      </c>
      <c r="Q1435" s="11">
        <f>WEEKDAY('Consolidtaed Data'!$F5941)</f>
        <v>7</v>
      </c>
      <c r="R1435" s="9">
        <f>MONTH('Consolidtaed Data'!$F5941)</f>
        <v>3</v>
      </c>
      <c r="S1435" s="9" t="str">
        <f>TEXT(Table3[[#This Row],[Purchase Date]],"MMMM")</f>
        <v>April</v>
      </c>
      <c r="T1435" s="9">
        <f>YEAR('Consolidtaed Data'!$F5941)</f>
        <v>2021</v>
      </c>
    </row>
    <row r="1436" spans="1:20" x14ac:dyDescent="0.3">
      <c r="A1436" s="9" t="s">
        <v>2400</v>
      </c>
      <c r="B1436" s="9" t="s">
        <v>62</v>
      </c>
      <c r="C1436" s="9" t="s">
        <v>405</v>
      </c>
      <c r="D1436" s="9" t="s">
        <v>235</v>
      </c>
      <c r="E1436" s="9" t="s">
        <v>1159</v>
      </c>
      <c r="F1436" s="10">
        <v>43937</v>
      </c>
      <c r="G1436" s="10" t="str">
        <f>VLOOKUP(Table3[[#This Row],[Product ID]],[1]Products!$A:$G,2,0)</f>
        <v>Product 17</v>
      </c>
      <c r="H1436" s="22">
        <v>1</v>
      </c>
      <c r="I1436" s="9">
        <f>VLOOKUP('Consolidtaed Data'!$B5969,[1]Products!$A:$G,4,0)</f>
        <v>1353</v>
      </c>
      <c r="J1436" s="9">
        <f>VLOOKUP('Consolidtaed Data'!$B5969,[1]Products!$A:$G,3,0)</f>
        <v>947</v>
      </c>
      <c r="K1436" s="9">
        <f>'Consolidtaed Data'!$J5969*'Consolidtaed Data'!$H5969</f>
        <v>850</v>
      </c>
      <c r="L1436" s="9">
        <f>'Consolidtaed Data'!$I5969*'Consolidtaed Data'!$H5969</f>
        <v>1090</v>
      </c>
      <c r="M1436" s="9">
        <f>'Consolidtaed Data'!$L5969-'Consolidtaed Data'!$K5969</f>
        <v>44</v>
      </c>
      <c r="N1436" s="9" t="str">
        <f>VLOOKUP('Consolidtaed Data'!$C5969,[1]Locations!$A:$O,2,0)</f>
        <v>Hayward</v>
      </c>
      <c r="O1436" s="9" t="str">
        <f>VLOOKUP('Consolidtaed Data'!$D5969,'[1]Sales People'!$A:$B,2,0)</f>
        <v>Ernest Wagner</v>
      </c>
      <c r="P1436" s="9" t="str">
        <f>VLOOKUP('Consolidtaed Data'!$E5969,[1]Customers!$A:$B,2,0)</f>
        <v>Jonathan Lynch</v>
      </c>
      <c r="Q1436" s="11">
        <f>WEEKDAY('Consolidtaed Data'!$F5969)</f>
        <v>2</v>
      </c>
      <c r="R1436" s="9">
        <f>MONTH('Consolidtaed Data'!$F5969)</f>
        <v>3</v>
      </c>
      <c r="S1436" s="9" t="str">
        <f>TEXT(Table3[[#This Row],[Purchase Date]],"MMMM")</f>
        <v>April</v>
      </c>
      <c r="T1436" s="9">
        <f>YEAR('Consolidtaed Data'!$F5969)</f>
        <v>2021</v>
      </c>
    </row>
    <row r="1437" spans="1:20" x14ac:dyDescent="0.3">
      <c r="A1437" s="9" t="s">
        <v>2401</v>
      </c>
      <c r="B1437" s="9" t="s">
        <v>330</v>
      </c>
      <c r="C1437" s="9" t="s">
        <v>122</v>
      </c>
      <c r="D1437" s="9" t="s">
        <v>315</v>
      </c>
      <c r="E1437" s="9" t="s">
        <v>1620</v>
      </c>
      <c r="F1437" s="10">
        <v>43937</v>
      </c>
      <c r="G1437" s="10" t="str">
        <f>VLOOKUP(Table3[[#This Row],[Product ID]],[1]Products!$A:$G,2,0)</f>
        <v>Product 91</v>
      </c>
      <c r="H1437" s="22">
        <v>1</v>
      </c>
      <c r="I1437" s="9">
        <f>VLOOKUP('Consolidtaed Data'!$B6052,[1]Products!$A:$G,4,0)</f>
        <v>1889</v>
      </c>
      <c r="J1437" s="9">
        <f>VLOOKUP('Consolidtaed Data'!$B6052,[1]Products!$A:$G,3,0)</f>
        <v>945</v>
      </c>
      <c r="K1437" s="9">
        <f>'Consolidtaed Data'!$J6052*'Consolidtaed Data'!$H6052</f>
        <v>2700</v>
      </c>
      <c r="L1437" s="9">
        <f>'Consolidtaed Data'!$I6052*'Consolidtaed Data'!$H6052</f>
        <v>4500</v>
      </c>
      <c r="M1437" s="9">
        <f>'Consolidtaed Data'!$L6052-'Consolidtaed Data'!$K6052</f>
        <v>52</v>
      </c>
      <c r="N1437" s="9" t="str">
        <f>VLOOKUP('Consolidtaed Data'!$C6052,[1]Locations!$A:$O,2,0)</f>
        <v>Santa Rosa</v>
      </c>
      <c r="O1437" s="9" t="str">
        <f>VLOOKUP('Consolidtaed Data'!$D6052,'[1]Sales People'!$A:$B,2,0)</f>
        <v>Martin Perry</v>
      </c>
      <c r="P1437" s="9" t="str">
        <f>VLOOKUP('Consolidtaed Data'!$E6052,[1]Customers!$A:$B,2,0)</f>
        <v>Jerry Smith</v>
      </c>
      <c r="Q1437" s="11">
        <f>WEEKDAY('Consolidtaed Data'!$F6052)</f>
        <v>3</v>
      </c>
      <c r="R1437" s="9">
        <f>MONTH('Consolidtaed Data'!$F6052)</f>
        <v>4</v>
      </c>
      <c r="S1437" s="9" t="str">
        <f>TEXT(Table3[[#This Row],[Purchase Date]],"MMMM")</f>
        <v>April</v>
      </c>
      <c r="T1437" s="9">
        <f>YEAR('Consolidtaed Data'!$F6052)</f>
        <v>2021</v>
      </c>
    </row>
    <row r="1438" spans="1:20" x14ac:dyDescent="0.3">
      <c r="A1438" s="9" t="s">
        <v>2402</v>
      </c>
      <c r="B1438" s="9" t="s">
        <v>806</v>
      </c>
      <c r="C1438" s="9" t="s">
        <v>245</v>
      </c>
      <c r="D1438" s="9" t="s">
        <v>235</v>
      </c>
      <c r="E1438" s="9" t="s">
        <v>1506</v>
      </c>
      <c r="F1438" s="10">
        <v>43937</v>
      </c>
      <c r="G1438" s="10" t="str">
        <f>VLOOKUP(Table3[[#This Row],[Product ID]],[1]Products!$A:$G,2,0)</f>
        <v>Product 72</v>
      </c>
      <c r="H1438" s="22">
        <v>4</v>
      </c>
      <c r="I1438" s="9">
        <f>VLOOKUP('Consolidtaed Data'!$B6926,[1]Products!$A:$G,4,0)</f>
        <v>2283</v>
      </c>
      <c r="J1438" s="9">
        <f>VLOOKUP('Consolidtaed Data'!$B6926,[1]Products!$A:$G,3,0)</f>
        <v>1484</v>
      </c>
      <c r="K1438" s="9">
        <f>'Consolidtaed Data'!$J6926*'Consolidtaed Data'!$H6926</f>
        <v>1046</v>
      </c>
      <c r="L1438" s="9">
        <f>'Consolidtaed Data'!$I6926*'Consolidtaed Data'!$H6926</f>
        <v>1635</v>
      </c>
      <c r="M1438" s="9">
        <f>'Consolidtaed Data'!$L6926-'Consolidtaed Data'!$K6926</f>
        <v>534</v>
      </c>
      <c r="N1438" s="9" t="str">
        <f>VLOOKUP('Consolidtaed Data'!$C6926,[1]Locations!$A:$O,2,0)</f>
        <v>Murrieta</v>
      </c>
      <c r="O1438" s="9" t="str">
        <f>VLOOKUP('Consolidtaed Data'!$D6926,'[1]Sales People'!$A:$B,2,0)</f>
        <v>Fred Robertson</v>
      </c>
      <c r="P1438" s="9" t="str">
        <f>VLOOKUP('Consolidtaed Data'!$E6926,[1]Customers!$A:$B,2,0)</f>
        <v>Jimmy Harper</v>
      </c>
      <c r="Q1438" s="11">
        <f>WEEKDAY('Consolidtaed Data'!$F6926)</f>
        <v>6</v>
      </c>
      <c r="R1438" s="9">
        <f>MONTH('Consolidtaed Data'!$F6926)</f>
        <v>6</v>
      </c>
      <c r="S1438" s="9" t="str">
        <f>TEXT(Table3[[#This Row],[Purchase Date]],"MMMM")</f>
        <v>April</v>
      </c>
      <c r="T1438" s="9">
        <f>YEAR('Consolidtaed Data'!$F6926)</f>
        <v>2021</v>
      </c>
    </row>
    <row r="1439" spans="1:20" x14ac:dyDescent="0.3">
      <c r="A1439" s="9" t="s">
        <v>2403</v>
      </c>
      <c r="B1439" s="9" t="s">
        <v>112</v>
      </c>
      <c r="C1439" s="9" t="s">
        <v>394</v>
      </c>
      <c r="D1439" s="9" t="s">
        <v>87</v>
      </c>
      <c r="E1439" s="9" t="s">
        <v>1146</v>
      </c>
      <c r="F1439" s="10">
        <v>43937</v>
      </c>
      <c r="G1439" s="10" t="str">
        <f>VLOOKUP(Table3[[#This Row],[Product ID]],[1]Products!$A:$G,2,0)</f>
        <v>Product 7</v>
      </c>
      <c r="H1439" s="22">
        <v>1</v>
      </c>
      <c r="I1439" s="9">
        <f>VLOOKUP('Consolidtaed Data'!$B6995,[1]Products!$A:$G,4,0)</f>
        <v>2497</v>
      </c>
      <c r="J1439" s="9">
        <f>VLOOKUP('Consolidtaed Data'!$B6995,[1]Products!$A:$G,3,0)</f>
        <v>1473</v>
      </c>
      <c r="K1439" s="9">
        <f>'Consolidtaed Data'!$J6995*'Consolidtaed Data'!$H6995</f>
        <v>387</v>
      </c>
      <c r="L1439" s="9">
        <f>'Consolidtaed Data'!$I6995*'Consolidtaed Data'!$H6995</f>
        <v>667</v>
      </c>
      <c r="M1439" s="9">
        <f>'Consolidtaed Data'!$L6995-'Consolidtaed Data'!$K6995</f>
        <v>164</v>
      </c>
      <c r="N1439" s="9" t="str">
        <f>VLOOKUP('Consolidtaed Data'!$C6995,[1]Locations!$A:$O,2,0)</f>
        <v>Oxnard</v>
      </c>
      <c r="O1439" s="9" t="str">
        <f>VLOOKUP('Consolidtaed Data'!$D6995,'[1]Sales People'!$A:$B,2,0)</f>
        <v>Eugene Holmes</v>
      </c>
      <c r="P1439" s="9" t="str">
        <f>VLOOKUP('Consolidtaed Data'!$E6995,[1]Customers!$A:$B,2,0)</f>
        <v>Eugene Scott</v>
      </c>
      <c r="Q1439" s="11">
        <f>WEEKDAY('Consolidtaed Data'!$F6995)</f>
        <v>4</v>
      </c>
      <c r="R1439" s="9">
        <f>MONTH('Consolidtaed Data'!$F6995)</f>
        <v>6</v>
      </c>
      <c r="S1439" s="9" t="str">
        <f>TEXT(Table3[[#This Row],[Purchase Date]],"MMMM")</f>
        <v>April</v>
      </c>
      <c r="T1439" s="9">
        <f>YEAR('Consolidtaed Data'!$F6995)</f>
        <v>2021</v>
      </c>
    </row>
    <row r="1440" spans="1:20" x14ac:dyDescent="0.3">
      <c r="A1440" s="9" t="s">
        <v>2404</v>
      </c>
      <c r="B1440" s="9" t="s">
        <v>216</v>
      </c>
      <c r="C1440" s="9" t="s">
        <v>245</v>
      </c>
      <c r="D1440" s="9" t="s">
        <v>402</v>
      </c>
      <c r="E1440" s="9" t="s">
        <v>638</v>
      </c>
      <c r="F1440" s="10">
        <v>43937</v>
      </c>
      <c r="G1440" s="10" t="str">
        <f>VLOOKUP(Table3[[#This Row],[Product ID]],[1]Products!$A:$G,2,0)</f>
        <v>Product 73</v>
      </c>
      <c r="H1440" s="22">
        <v>4</v>
      </c>
      <c r="I1440" s="9">
        <f>VLOOKUP('Consolidtaed Data'!$B7009,[1]Products!$A:$G,4,0)</f>
        <v>1103</v>
      </c>
      <c r="J1440" s="9">
        <f>VLOOKUP('Consolidtaed Data'!$B7009,[1]Products!$A:$G,3,0)</f>
        <v>838</v>
      </c>
      <c r="K1440" s="9">
        <f>'Consolidtaed Data'!$J7009*'Consolidtaed Data'!$H7009</f>
        <v>291</v>
      </c>
      <c r="L1440" s="9">
        <f>'Consolidtaed Data'!$I7009*'Consolidtaed Data'!$H7009</f>
        <v>378</v>
      </c>
      <c r="M1440" s="9">
        <f>'Consolidtaed Data'!$L7009-'Consolidtaed Data'!$K7009</f>
        <v>1252</v>
      </c>
      <c r="N1440" s="9" t="str">
        <f>VLOOKUP('Consolidtaed Data'!$C7009,[1]Locations!$A:$O,2,0)</f>
        <v>Santa Maria</v>
      </c>
      <c r="O1440" s="9" t="str">
        <f>VLOOKUP('Consolidtaed Data'!$D7009,'[1]Sales People'!$A:$B,2,0)</f>
        <v>Roger Robertson</v>
      </c>
      <c r="P1440" s="9" t="str">
        <f>VLOOKUP('Consolidtaed Data'!$E7009,[1]Customers!$A:$B,2,0)</f>
        <v>Raymond Hall</v>
      </c>
      <c r="Q1440" s="11">
        <f>WEEKDAY('Consolidtaed Data'!$F7009)</f>
        <v>5</v>
      </c>
      <c r="R1440" s="9">
        <f>MONTH('Consolidtaed Data'!$F7009)</f>
        <v>6</v>
      </c>
      <c r="S1440" s="9" t="str">
        <f>TEXT(Table3[[#This Row],[Purchase Date]],"MMMM")</f>
        <v>April</v>
      </c>
      <c r="T1440" s="9">
        <f>YEAR('Consolidtaed Data'!$F7009)</f>
        <v>2021</v>
      </c>
    </row>
    <row r="1441" spans="1:20" x14ac:dyDescent="0.3">
      <c r="A1441" s="9" t="s">
        <v>2405</v>
      </c>
      <c r="B1441" s="9" t="s">
        <v>311</v>
      </c>
      <c r="C1441" s="9" t="s">
        <v>295</v>
      </c>
      <c r="D1441" s="9" t="s">
        <v>80</v>
      </c>
      <c r="E1441" s="9" t="s">
        <v>1247</v>
      </c>
      <c r="F1441" s="10">
        <v>43937</v>
      </c>
      <c r="G1441" s="10" t="str">
        <f>VLOOKUP(Table3[[#This Row],[Product ID]],[1]Products!$A:$G,2,0)</f>
        <v>Product 33</v>
      </c>
      <c r="H1441" s="22">
        <v>2</v>
      </c>
      <c r="I1441" s="9">
        <f>VLOOKUP('Consolidtaed Data'!$B7042,[1]Products!$A:$G,4,0)</f>
        <v>1405</v>
      </c>
      <c r="J1441" s="9">
        <f>VLOOKUP('Consolidtaed Data'!$B7042,[1]Products!$A:$G,3,0)</f>
        <v>1054</v>
      </c>
      <c r="K1441" s="9">
        <f>'Consolidtaed Data'!$J7042*'Consolidtaed Data'!$H7042</f>
        <v>832</v>
      </c>
      <c r="L1441" s="9">
        <f>'Consolidtaed Data'!$I7042*'Consolidtaed Data'!$H7042</f>
        <v>1260</v>
      </c>
      <c r="M1441" s="9">
        <f>'Consolidtaed Data'!$L7042-'Consolidtaed Data'!$K7042</f>
        <v>137</v>
      </c>
      <c r="N1441" s="9" t="str">
        <f>VLOOKUP('Consolidtaed Data'!$C7042,[1]Locations!$A:$O,2,0)</f>
        <v>Santa Clara</v>
      </c>
      <c r="O1441" s="9" t="str">
        <f>VLOOKUP('Consolidtaed Data'!$D7042,'[1]Sales People'!$A:$B,2,0)</f>
        <v>Henry Nelson</v>
      </c>
      <c r="P1441" s="9" t="str">
        <f>VLOOKUP('Consolidtaed Data'!$E7042,[1]Customers!$A:$B,2,0)</f>
        <v>Jason Murphy</v>
      </c>
      <c r="Q1441" s="11">
        <f>WEEKDAY('Consolidtaed Data'!$F7042)</f>
        <v>1</v>
      </c>
      <c r="R1441" s="9">
        <f>MONTH('Consolidtaed Data'!$F7042)</f>
        <v>6</v>
      </c>
      <c r="S1441" s="9" t="str">
        <f>TEXT(Table3[[#This Row],[Purchase Date]],"MMMM")</f>
        <v>April</v>
      </c>
      <c r="T1441" s="9">
        <f>YEAR('Consolidtaed Data'!$F7042)</f>
        <v>2021</v>
      </c>
    </row>
    <row r="1442" spans="1:20" x14ac:dyDescent="0.3">
      <c r="A1442" s="9" t="s">
        <v>2406</v>
      </c>
      <c r="B1442" s="9" t="s">
        <v>549</v>
      </c>
      <c r="C1442" s="9" t="s">
        <v>504</v>
      </c>
      <c r="D1442" s="9" t="s">
        <v>161</v>
      </c>
      <c r="E1442" s="9" t="s">
        <v>1303</v>
      </c>
      <c r="F1442" s="10">
        <v>43937</v>
      </c>
      <c r="G1442" s="10" t="str">
        <f>VLOOKUP(Table3[[#This Row],[Product ID]],[1]Products!$A:$G,2,0)</f>
        <v>Product 10</v>
      </c>
      <c r="H1442" s="22">
        <v>3</v>
      </c>
      <c r="I1442" s="9">
        <f>VLOOKUP('Consolidtaed Data'!$B7115,[1]Products!$A:$G,4,0)</f>
        <v>1414</v>
      </c>
      <c r="J1442" s="9">
        <f>VLOOKUP('Consolidtaed Data'!$B7115,[1]Products!$A:$G,3,0)</f>
        <v>962</v>
      </c>
      <c r="K1442" s="9">
        <f>'Consolidtaed Data'!$J7115*'Consolidtaed Data'!$H7115</f>
        <v>387</v>
      </c>
      <c r="L1442" s="9">
        <f>'Consolidtaed Data'!$I7115*'Consolidtaed Data'!$H7115</f>
        <v>667</v>
      </c>
      <c r="M1442" s="9">
        <f>'Consolidtaed Data'!$L7115-'Consolidtaed Data'!$K7115</f>
        <v>523</v>
      </c>
      <c r="N1442" s="9" t="str">
        <f>VLOOKUP('Consolidtaed Data'!$C7115,[1]Locations!$A:$O,2,0)</f>
        <v>Orange</v>
      </c>
      <c r="O1442" s="9" t="str">
        <f>VLOOKUP('Consolidtaed Data'!$D7115,'[1]Sales People'!$A:$B,2,0)</f>
        <v>John Reyes</v>
      </c>
      <c r="P1442" s="9" t="str">
        <f>VLOOKUP('Consolidtaed Data'!$E7115,[1]Customers!$A:$B,2,0)</f>
        <v>Walter Watson</v>
      </c>
      <c r="Q1442" s="11">
        <f>WEEKDAY('Consolidtaed Data'!$F7115)</f>
        <v>6</v>
      </c>
      <c r="R1442" s="9">
        <f>MONTH('Consolidtaed Data'!$F7115)</f>
        <v>6</v>
      </c>
      <c r="S1442" s="9" t="str">
        <f>TEXT(Table3[[#This Row],[Purchase Date]],"MMMM")</f>
        <v>April</v>
      </c>
      <c r="T1442" s="9">
        <f>YEAR('Consolidtaed Data'!$F7115)</f>
        <v>2021</v>
      </c>
    </row>
    <row r="1443" spans="1:20" x14ac:dyDescent="0.3">
      <c r="A1443" s="9" t="s">
        <v>2407</v>
      </c>
      <c r="B1443" s="9" t="s">
        <v>191</v>
      </c>
      <c r="C1443" s="9" t="s">
        <v>42</v>
      </c>
      <c r="D1443" s="9" t="s">
        <v>131</v>
      </c>
      <c r="E1443" s="9" t="s">
        <v>958</v>
      </c>
      <c r="F1443" s="10">
        <v>43937</v>
      </c>
      <c r="G1443" s="10" t="str">
        <f>VLOOKUP(Table3[[#This Row],[Product ID]],[1]Products!$A:$G,2,0)</f>
        <v>Product 36</v>
      </c>
      <c r="H1443" s="22">
        <v>1</v>
      </c>
      <c r="I1443" s="9">
        <f>VLOOKUP('Consolidtaed Data'!$B7210,[1]Products!$A:$G,4,0)</f>
        <v>458</v>
      </c>
      <c r="J1443" s="9">
        <f>VLOOKUP('Consolidtaed Data'!$B7210,[1]Products!$A:$G,3,0)</f>
        <v>376</v>
      </c>
      <c r="K1443" s="9">
        <f>'Consolidtaed Data'!$J7210*'Consolidtaed Data'!$H7210</f>
        <v>4452</v>
      </c>
      <c r="L1443" s="9">
        <f>'Consolidtaed Data'!$I7210*'Consolidtaed Data'!$H7210</f>
        <v>6849</v>
      </c>
      <c r="M1443" s="9">
        <f>'Consolidtaed Data'!$L7210-'Consolidtaed Data'!$K7210</f>
        <v>44</v>
      </c>
      <c r="N1443" s="9" t="str">
        <f>VLOOKUP('Consolidtaed Data'!$C7210,[1]Locations!$A:$O,2,0)</f>
        <v>Corona</v>
      </c>
      <c r="O1443" s="9" t="str">
        <f>VLOOKUP('Consolidtaed Data'!$D7210,'[1]Sales People'!$A:$B,2,0)</f>
        <v>Eugene Holmes</v>
      </c>
      <c r="P1443" s="9" t="str">
        <f>VLOOKUP('Consolidtaed Data'!$E7210,[1]Customers!$A:$B,2,0)</f>
        <v>Charles Sims</v>
      </c>
      <c r="Q1443" s="11">
        <f>WEEKDAY('Consolidtaed Data'!$F7210)</f>
        <v>5</v>
      </c>
      <c r="R1443" s="9">
        <f>MONTH('Consolidtaed Data'!$F7210)</f>
        <v>7</v>
      </c>
      <c r="S1443" s="9" t="str">
        <f>TEXT(Table3[[#This Row],[Purchase Date]],"MMMM")</f>
        <v>April</v>
      </c>
      <c r="T1443" s="9">
        <f>YEAR('Consolidtaed Data'!$F7210)</f>
        <v>2021</v>
      </c>
    </row>
    <row r="1444" spans="1:20" x14ac:dyDescent="0.3">
      <c r="A1444" s="9" t="s">
        <v>2408</v>
      </c>
      <c r="B1444" s="9" t="s">
        <v>33</v>
      </c>
      <c r="C1444" s="9" t="s">
        <v>21</v>
      </c>
      <c r="D1444" s="9" t="s">
        <v>100</v>
      </c>
      <c r="E1444" s="9" t="s">
        <v>816</v>
      </c>
      <c r="F1444" s="10">
        <v>43937</v>
      </c>
      <c r="G1444" s="10" t="str">
        <f>VLOOKUP(Table3[[#This Row],[Product ID]],[1]Products!$A:$G,2,0)</f>
        <v>Product 29</v>
      </c>
      <c r="H1444" s="22">
        <v>1</v>
      </c>
      <c r="I1444" s="9">
        <f>VLOOKUP('Consolidtaed Data'!$B7470,[1]Products!$A:$G,4,0)</f>
        <v>1052</v>
      </c>
      <c r="J1444" s="9">
        <f>VLOOKUP('Consolidtaed Data'!$B7470,[1]Products!$A:$G,3,0)</f>
        <v>589</v>
      </c>
      <c r="K1444" s="9">
        <f>'Consolidtaed Data'!$J7470*'Consolidtaed Data'!$H7470</f>
        <v>416</v>
      </c>
      <c r="L1444" s="9">
        <f>'Consolidtaed Data'!$I7470*'Consolidtaed Data'!$H7470</f>
        <v>630</v>
      </c>
      <c r="M1444" s="9">
        <f>'Consolidtaed Data'!$L7470-'Consolidtaed Data'!$K7470</f>
        <v>509</v>
      </c>
      <c r="N1444" s="9" t="str">
        <f>VLOOKUP('Consolidtaed Data'!$C7470,[1]Locations!$A:$O,2,0)</f>
        <v>Glendale</v>
      </c>
      <c r="O1444" s="9" t="str">
        <f>VLOOKUP('Consolidtaed Data'!$D7470,'[1]Sales People'!$A:$B,2,0)</f>
        <v>Sean Miller</v>
      </c>
      <c r="P1444" s="9" t="str">
        <f>VLOOKUP('Consolidtaed Data'!$E7470,[1]Customers!$A:$B,2,0)</f>
        <v>Jonathan Pierce</v>
      </c>
      <c r="Q1444" s="11">
        <f>WEEKDAY('Consolidtaed Data'!$F7470)</f>
        <v>4</v>
      </c>
      <c r="R1444" s="9">
        <f>MONTH('Consolidtaed Data'!$F7470)</f>
        <v>7</v>
      </c>
      <c r="S1444" s="9" t="str">
        <f>TEXT(Table3[[#This Row],[Purchase Date]],"MMMM")</f>
        <v>April</v>
      </c>
      <c r="T1444" s="9">
        <f>YEAR('Consolidtaed Data'!$F7470)</f>
        <v>2021</v>
      </c>
    </row>
    <row r="1445" spans="1:20" x14ac:dyDescent="0.3">
      <c r="A1445" s="9" t="s">
        <v>2409</v>
      </c>
      <c r="B1445" s="9" t="s">
        <v>41</v>
      </c>
      <c r="C1445" s="9" t="s">
        <v>86</v>
      </c>
      <c r="D1445" s="9" t="s">
        <v>113</v>
      </c>
      <c r="E1445" s="9" t="s">
        <v>699</v>
      </c>
      <c r="F1445" s="10">
        <v>43937</v>
      </c>
      <c r="G1445" s="10" t="str">
        <f>VLOOKUP(Table3[[#This Row],[Product ID]],[1]Products!$A:$G,2,0)</f>
        <v>Product 11</v>
      </c>
      <c r="H1445" s="22">
        <v>1</v>
      </c>
      <c r="I1445" s="9">
        <f>VLOOKUP('Consolidtaed Data'!$B8732,[1]Products!$A:$G,4,0)</f>
        <v>556</v>
      </c>
      <c r="J1445" s="9">
        <f>VLOOKUP('Consolidtaed Data'!$B8732,[1]Products!$A:$G,3,0)</f>
        <v>395</v>
      </c>
      <c r="K1445" s="9">
        <f>'Consolidtaed Data'!$J8732*'Consolidtaed Data'!$H8732</f>
        <v>807</v>
      </c>
      <c r="L1445" s="9">
        <f>'Consolidtaed Data'!$I8732*'Consolidtaed Data'!$H8732</f>
        <v>1104</v>
      </c>
      <c r="M1445" s="9">
        <f>'Consolidtaed Data'!$L8732-'Consolidtaed Data'!$K8732</f>
        <v>123</v>
      </c>
      <c r="N1445" s="9" t="str">
        <f>VLOOKUP('Consolidtaed Data'!$C8732,[1]Locations!$A:$O,2,0)</f>
        <v>Carlsbad</v>
      </c>
      <c r="O1445" s="9" t="str">
        <f>VLOOKUP('Consolidtaed Data'!$D8732,'[1]Sales People'!$A:$B,2,0)</f>
        <v>Carl Hall</v>
      </c>
      <c r="P1445" s="9" t="str">
        <f>VLOOKUP('Consolidtaed Data'!$E8732,[1]Customers!$A:$B,2,0)</f>
        <v>Albert Kennedy</v>
      </c>
      <c r="Q1445" s="11">
        <f>WEEKDAY('Consolidtaed Data'!$F8732)</f>
        <v>3</v>
      </c>
      <c r="R1445" s="9">
        <f>MONTH('Consolidtaed Data'!$F8732)</f>
        <v>10</v>
      </c>
      <c r="S1445" s="9" t="str">
        <f>TEXT(Table3[[#This Row],[Purchase Date]],"MMMM")</f>
        <v>April</v>
      </c>
      <c r="T1445" s="9">
        <f>YEAR('Consolidtaed Data'!$F8732)</f>
        <v>2021</v>
      </c>
    </row>
    <row r="1446" spans="1:20" x14ac:dyDescent="0.3">
      <c r="A1446" s="9" t="s">
        <v>2410</v>
      </c>
      <c r="B1446" s="9" t="s">
        <v>355</v>
      </c>
      <c r="C1446" s="9" t="s">
        <v>50</v>
      </c>
      <c r="D1446" s="9" t="s">
        <v>131</v>
      </c>
      <c r="E1446" s="9" t="s">
        <v>814</v>
      </c>
      <c r="F1446" s="10">
        <v>43938</v>
      </c>
      <c r="G1446" s="10" t="str">
        <f>VLOOKUP(Table3[[#This Row],[Product ID]],[1]Products!$A:$G,2,0)</f>
        <v>Product 100</v>
      </c>
      <c r="H1446" s="22">
        <v>2</v>
      </c>
      <c r="I1446" s="9">
        <f>VLOOKUP('Consolidtaed Data'!$B5131,[1]Products!$A:$G,4,0)</f>
        <v>181</v>
      </c>
      <c r="J1446" s="9">
        <f>VLOOKUP('Consolidtaed Data'!$B5131,[1]Products!$A:$G,3,0)</f>
        <v>130</v>
      </c>
      <c r="K1446" s="9">
        <f>'Consolidtaed Data'!$J5131*'Consolidtaed Data'!$H5131</f>
        <v>1124</v>
      </c>
      <c r="L1446" s="9">
        <f>'Consolidtaed Data'!$I5131*'Consolidtaed Data'!$H5131</f>
        <v>1652</v>
      </c>
      <c r="M1446" s="9">
        <f>'Consolidtaed Data'!$L5131-'Consolidtaed Data'!$K5131</f>
        <v>322</v>
      </c>
      <c r="N1446" s="9" t="str">
        <f>VLOOKUP('Consolidtaed Data'!$C5131,[1]Locations!$A:$O,2,0)</f>
        <v>Pasadena</v>
      </c>
      <c r="O1446" s="9" t="str">
        <f>VLOOKUP('Consolidtaed Data'!$D5131,'[1]Sales People'!$A:$B,2,0)</f>
        <v>Kenneth Bradley</v>
      </c>
      <c r="P1446" s="9" t="str">
        <f>VLOOKUP('Consolidtaed Data'!$E5131,[1]Customers!$A:$B,2,0)</f>
        <v>Daniel Perry</v>
      </c>
      <c r="Q1446" s="11">
        <f>WEEKDAY('Consolidtaed Data'!$F5131)</f>
        <v>4</v>
      </c>
      <c r="R1446" s="9">
        <f>MONTH('Consolidtaed Data'!$F5131)</f>
        <v>1</v>
      </c>
      <c r="S1446" s="9" t="str">
        <f>TEXT(Table3[[#This Row],[Purchase Date]],"MMMM")</f>
        <v>April</v>
      </c>
      <c r="T1446" s="9">
        <f>YEAR('Consolidtaed Data'!$F5131)</f>
        <v>2021</v>
      </c>
    </row>
    <row r="1447" spans="1:20" x14ac:dyDescent="0.3">
      <c r="A1447" s="9" t="s">
        <v>2411</v>
      </c>
      <c r="B1447" s="9" t="s">
        <v>503</v>
      </c>
      <c r="C1447" s="9" t="s">
        <v>302</v>
      </c>
      <c r="D1447" s="9" t="s">
        <v>246</v>
      </c>
      <c r="E1447" s="9" t="s">
        <v>1359</v>
      </c>
      <c r="F1447" s="10">
        <v>43938</v>
      </c>
      <c r="G1447" s="10" t="str">
        <f>VLOOKUP(Table3[[#This Row],[Product ID]],[1]Products!$A:$G,2,0)</f>
        <v>Product 99</v>
      </c>
      <c r="H1447" s="22">
        <v>4</v>
      </c>
      <c r="I1447" s="9">
        <f>VLOOKUP('Consolidtaed Data'!$B6224,[1]Products!$A:$G,4,0)</f>
        <v>1639</v>
      </c>
      <c r="J1447" s="9">
        <f>VLOOKUP('Consolidtaed Data'!$B6224,[1]Products!$A:$G,3,0)</f>
        <v>1295</v>
      </c>
      <c r="K1447" s="9">
        <f>'Consolidtaed Data'!$J6224*'Consolidtaed Data'!$H6224</f>
        <v>1516</v>
      </c>
      <c r="L1447" s="9">
        <f>'Consolidtaed Data'!$I6224*'Consolidtaed Data'!$H6224</f>
        <v>1783</v>
      </c>
      <c r="M1447" s="9">
        <f>'Consolidtaed Data'!$L6224-'Consolidtaed Data'!$K6224</f>
        <v>689</v>
      </c>
      <c r="N1447" s="9" t="str">
        <f>VLOOKUP('Consolidtaed Data'!$C6224,[1]Locations!$A:$O,2,0)</f>
        <v>Oakland</v>
      </c>
      <c r="O1447" s="9" t="str">
        <f>VLOOKUP('Consolidtaed Data'!$D6224,'[1]Sales People'!$A:$B,2,0)</f>
        <v>Robert Reed</v>
      </c>
      <c r="P1447" s="9" t="str">
        <f>VLOOKUP('Consolidtaed Data'!$E6224,[1]Customers!$A:$B,2,0)</f>
        <v>Keith James</v>
      </c>
      <c r="Q1447" s="11">
        <f>WEEKDAY('Consolidtaed Data'!$F6224)</f>
        <v>2</v>
      </c>
      <c r="R1447" s="9">
        <f>MONTH('Consolidtaed Data'!$F6224)</f>
        <v>4</v>
      </c>
      <c r="S1447" s="9" t="str">
        <f>TEXT(Table3[[#This Row],[Purchase Date]],"MMMM")</f>
        <v>April</v>
      </c>
      <c r="T1447" s="9">
        <f>YEAR('Consolidtaed Data'!$F6224)</f>
        <v>2021</v>
      </c>
    </row>
    <row r="1448" spans="1:20" x14ac:dyDescent="0.3">
      <c r="A1448" s="9" t="s">
        <v>2412</v>
      </c>
      <c r="B1448" s="9" t="s">
        <v>188</v>
      </c>
      <c r="C1448" s="9" t="s">
        <v>302</v>
      </c>
      <c r="D1448" s="9" t="s">
        <v>83</v>
      </c>
      <c r="E1448" s="9" t="s">
        <v>1058</v>
      </c>
      <c r="F1448" s="10">
        <v>43938</v>
      </c>
      <c r="G1448" s="10" t="str">
        <f>VLOOKUP(Table3[[#This Row],[Product ID]],[1]Products!$A:$G,2,0)</f>
        <v>Product 63</v>
      </c>
      <c r="H1448" s="22">
        <v>3</v>
      </c>
      <c r="I1448" s="9">
        <f>VLOOKUP('Consolidtaed Data'!$B6693,[1]Products!$A:$G,4,0)</f>
        <v>2497</v>
      </c>
      <c r="J1448" s="9">
        <f>VLOOKUP('Consolidtaed Data'!$B6693,[1]Products!$A:$G,3,0)</f>
        <v>1473</v>
      </c>
      <c r="K1448" s="9">
        <f>'Consolidtaed Data'!$J6693*'Consolidtaed Data'!$H6693</f>
        <v>5322</v>
      </c>
      <c r="L1448" s="9">
        <f>'Consolidtaed Data'!$I6693*'Consolidtaed Data'!$H6693</f>
        <v>7392</v>
      </c>
      <c r="M1448" s="9">
        <f>'Consolidtaed Data'!$L6693-'Consolidtaed Data'!$K6693</f>
        <v>2216</v>
      </c>
      <c r="N1448" s="9" t="str">
        <f>VLOOKUP('Consolidtaed Data'!$C6693,[1]Locations!$A:$O,2,0)</f>
        <v>Fullerton</v>
      </c>
      <c r="O1448" s="9" t="str">
        <f>VLOOKUP('Consolidtaed Data'!$D6693,'[1]Sales People'!$A:$B,2,0)</f>
        <v>Jerry Perry</v>
      </c>
      <c r="P1448" s="9" t="str">
        <f>VLOOKUP('Consolidtaed Data'!$E6693,[1]Customers!$A:$B,2,0)</f>
        <v>Jonathan Lynch</v>
      </c>
      <c r="Q1448" s="11">
        <f>WEEKDAY('Consolidtaed Data'!$F6693)</f>
        <v>2</v>
      </c>
      <c r="R1448" s="9">
        <f>MONTH('Consolidtaed Data'!$F6693)</f>
        <v>5</v>
      </c>
      <c r="S1448" s="9" t="str">
        <f>TEXT(Table3[[#This Row],[Purchase Date]],"MMMM")</f>
        <v>April</v>
      </c>
      <c r="T1448" s="9">
        <f>YEAR('Consolidtaed Data'!$F6693)</f>
        <v>2021</v>
      </c>
    </row>
    <row r="1449" spans="1:20" x14ac:dyDescent="0.3">
      <c r="A1449" s="9" t="s">
        <v>2413</v>
      </c>
      <c r="B1449" s="9" t="s">
        <v>349</v>
      </c>
      <c r="C1449" s="9" t="s">
        <v>295</v>
      </c>
      <c r="D1449" s="9" t="s">
        <v>241</v>
      </c>
      <c r="E1449" s="9" t="s">
        <v>1803</v>
      </c>
      <c r="F1449" s="10">
        <v>43938</v>
      </c>
      <c r="G1449" s="10" t="str">
        <f>VLOOKUP(Table3[[#This Row],[Product ID]],[1]Products!$A:$G,2,0)</f>
        <v>Product 60</v>
      </c>
      <c r="H1449" s="22">
        <v>1</v>
      </c>
      <c r="I1449" s="9">
        <f>VLOOKUP('Consolidtaed Data'!$B6849,[1]Products!$A:$G,4,0)</f>
        <v>530</v>
      </c>
      <c r="J1449" s="9">
        <f>VLOOKUP('Consolidtaed Data'!$B6849,[1]Products!$A:$G,3,0)</f>
        <v>435</v>
      </c>
      <c r="K1449" s="9">
        <f>'Consolidtaed Data'!$J6849*'Consolidtaed Data'!$H6849</f>
        <v>1800</v>
      </c>
      <c r="L1449" s="9">
        <f>'Consolidtaed Data'!$I6849*'Consolidtaed Data'!$H6849</f>
        <v>3272</v>
      </c>
      <c r="M1449" s="9">
        <f>'Consolidtaed Data'!$L6849-'Consolidtaed Data'!$K6849</f>
        <v>280</v>
      </c>
      <c r="N1449" s="9" t="str">
        <f>VLOOKUP('Consolidtaed Data'!$C6849,[1]Locations!$A:$O,2,0)</f>
        <v>Santa Rosa</v>
      </c>
      <c r="O1449" s="9" t="str">
        <f>VLOOKUP('Consolidtaed Data'!$D6849,'[1]Sales People'!$A:$B,2,0)</f>
        <v>Gary Rodriguez</v>
      </c>
      <c r="P1449" s="9" t="str">
        <f>VLOOKUP('Consolidtaed Data'!$E6849,[1]Customers!$A:$B,2,0)</f>
        <v>Jeremy Arnold</v>
      </c>
      <c r="Q1449" s="11">
        <f>WEEKDAY('Consolidtaed Data'!$F6849)</f>
        <v>1</v>
      </c>
      <c r="R1449" s="9">
        <f>MONTH('Consolidtaed Data'!$F6849)</f>
        <v>6</v>
      </c>
      <c r="S1449" s="9" t="str">
        <f>TEXT(Table3[[#This Row],[Purchase Date]],"MMMM")</f>
        <v>April</v>
      </c>
      <c r="T1449" s="9">
        <f>YEAR('Consolidtaed Data'!$F6849)</f>
        <v>2021</v>
      </c>
    </row>
    <row r="1450" spans="1:20" x14ac:dyDescent="0.3">
      <c r="A1450" s="9" t="s">
        <v>2414</v>
      </c>
      <c r="B1450" s="9" t="s">
        <v>213</v>
      </c>
      <c r="C1450" s="9" t="s">
        <v>173</v>
      </c>
      <c r="D1450" s="9" t="s">
        <v>80</v>
      </c>
      <c r="E1450" s="9" t="s">
        <v>3080</v>
      </c>
      <c r="F1450" s="10">
        <v>43938</v>
      </c>
      <c r="G1450" s="10" t="str">
        <f>VLOOKUP(Table3[[#This Row],[Product ID]],[1]Products!$A:$G,2,0)</f>
        <v>Product 68</v>
      </c>
      <c r="H1450" s="22">
        <v>1</v>
      </c>
      <c r="I1450" s="9">
        <f>VLOOKUP('Consolidtaed Data'!$B7003,[1]Products!$A:$G,4,0)</f>
        <v>2294</v>
      </c>
      <c r="J1450" s="9">
        <f>VLOOKUP('Consolidtaed Data'!$B7003,[1]Products!$A:$G,3,0)</f>
        <v>1399</v>
      </c>
      <c r="K1450" s="9">
        <f>'Consolidtaed Data'!$J7003*'Consolidtaed Data'!$H7003</f>
        <v>342</v>
      </c>
      <c r="L1450" s="9">
        <f>'Consolidtaed Data'!$I7003*'Consolidtaed Data'!$H7003</f>
        <v>434</v>
      </c>
      <c r="M1450" s="9">
        <f>'Consolidtaed Data'!$L7003-'Consolidtaed Data'!$K7003</f>
        <v>144</v>
      </c>
      <c r="N1450" s="9" t="str">
        <f>VLOOKUP('Consolidtaed Data'!$C7003,[1]Locations!$A:$O,2,0)</f>
        <v>Simi Valley</v>
      </c>
      <c r="O1450" s="9" t="str">
        <f>VLOOKUP('Consolidtaed Data'!$D7003,'[1]Sales People'!$A:$B,2,0)</f>
        <v>Arthur Mccoy</v>
      </c>
      <c r="P1450" s="9" t="str">
        <f>VLOOKUP('Consolidtaed Data'!$E7003,[1]Customers!$A:$B,2,0)</f>
        <v>Wayne Williams</v>
      </c>
      <c r="Q1450" s="11">
        <f>WEEKDAY('Consolidtaed Data'!$F7003)</f>
        <v>5</v>
      </c>
      <c r="R1450" s="9">
        <f>MONTH('Consolidtaed Data'!$F7003)</f>
        <v>6</v>
      </c>
      <c r="S1450" s="9" t="str">
        <f>TEXT(Table3[[#This Row],[Purchase Date]],"MMMM")</f>
        <v>April</v>
      </c>
      <c r="T1450" s="9">
        <f>YEAR('Consolidtaed Data'!$F7003)</f>
        <v>2021</v>
      </c>
    </row>
    <row r="1451" spans="1:20" x14ac:dyDescent="0.3">
      <c r="A1451" s="9" t="s">
        <v>2415</v>
      </c>
      <c r="B1451" s="9" t="s">
        <v>549</v>
      </c>
      <c r="C1451" s="9" t="s">
        <v>192</v>
      </c>
      <c r="D1451" s="9" t="s">
        <v>149</v>
      </c>
      <c r="E1451" s="9" t="s">
        <v>2733</v>
      </c>
      <c r="F1451" s="10">
        <v>43938</v>
      </c>
      <c r="G1451" s="10" t="str">
        <f>VLOOKUP(Table3[[#This Row],[Product ID]],[1]Products!$A:$G,2,0)</f>
        <v>Product 10</v>
      </c>
      <c r="H1451" s="22">
        <v>1</v>
      </c>
      <c r="I1451" s="9">
        <f>VLOOKUP('Consolidtaed Data'!$B7132,[1]Products!$A:$G,4,0)</f>
        <v>1826</v>
      </c>
      <c r="J1451" s="9">
        <f>VLOOKUP('Consolidtaed Data'!$B7132,[1]Products!$A:$G,3,0)</f>
        <v>1443</v>
      </c>
      <c r="K1451" s="9">
        <f>'Consolidtaed Data'!$J7132*'Consolidtaed Data'!$H7132</f>
        <v>1696</v>
      </c>
      <c r="L1451" s="9">
        <f>'Consolidtaed Data'!$I7132*'Consolidtaed Data'!$H7132</f>
        <v>2120</v>
      </c>
      <c r="M1451" s="9">
        <f>'Consolidtaed Data'!$L7132-'Consolidtaed Data'!$K7132</f>
        <v>39</v>
      </c>
      <c r="N1451" s="9" t="str">
        <f>VLOOKUP('Consolidtaed Data'!$C7132,[1]Locations!$A:$O,2,0)</f>
        <v>El Monte</v>
      </c>
      <c r="O1451" s="9" t="str">
        <f>VLOOKUP('Consolidtaed Data'!$D7132,'[1]Sales People'!$A:$B,2,0)</f>
        <v>Jerry Perry</v>
      </c>
      <c r="P1451" s="9" t="str">
        <f>VLOOKUP('Consolidtaed Data'!$E7132,[1]Customers!$A:$B,2,0)</f>
        <v>Shawn Torres</v>
      </c>
      <c r="Q1451" s="11">
        <f>WEEKDAY('Consolidtaed Data'!$F7132)</f>
        <v>7</v>
      </c>
      <c r="R1451" s="9">
        <f>MONTH('Consolidtaed Data'!$F7132)</f>
        <v>6</v>
      </c>
      <c r="S1451" s="9" t="str">
        <f>TEXT(Table3[[#This Row],[Purchase Date]],"MMMM")</f>
        <v>April</v>
      </c>
      <c r="T1451" s="9">
        <f>YEAR('Consolidtaed Data'!$F7132)</f>
        <v>2021</v>
      </c>
    </row>
    <row r="1452" spans="1:20" x14ac:dyDescent="0.3">
      <c r="A1452" s="9" t="s">
        <v>2416</v>
      </c>
      <c r="B1452" s="9" t="s">
        <v>164</v>
      </c>
      <c r="C1452" s="9" t="s">
        <v>228</v>
      </c>
      <c r="D1452" s="9" t="s">
        <v>193</v>
      </c>
      <c r="E1452" s="9" t="s">
        <v>4802</v>
      </c>
      <c r="F1452" s="10">
        <v>43938</v>
      </c>
      <c r="G1452" s="10" t="str">
        <f>VLOOKUP(Table3[[#This Row],[Product ID]],[1]Products!$A:$G,2,0)</f>
        <v>Product 69</v>
      </c>
      <c r="H1452" s="22">
        <v>2</v>
      </c>
      <c r="I1452" s="9">
        <f>VLOOKUP('Consolidtaed Data'!$B7258,[1]Products!$A:$G,4,0)</f>
        <v>1587</v>
      </c>
      <c r="J1452" s="9">
        <f>VLOOKUP('Consolidtaed Data'!$B7258,[1]Products!$A:$G,3,0)</f>
        <v>1301</v>
      </c>
      <c r="K1452" s="9">
        <f>'Consolidtaed Data'!$J7258*'Consolidtaed Data'!$H7258</f>
        <v>22</v>
      </c>
      <c r="L1452" s="9">
        <f>'Consolidtaed Data'!$I7258*'Consolidtaed Data'!$H7258</f>
        <v>35</v>
      </c>
      <c r="M1452" s="9">
        <f>'Consolidtaed Data'!$L7258-'Consolidtaed Data'!$K7258</f>
        <v>447</v>
      </c>
      <c r="N1452" s="9" t="str">
        <f>VLOOKUP('Consolidtaed Data'!$C7258,[1]Locations!$A:$O,2,0)</f>
        <v>Santa Clarita</v>
      </c>
      <c r="O1452" s="9" t="str">
        <f>VLOOKUP('Consolidtaed Data'!$D7258,'[1]Sales People'!$A:$B,2,0)</f>
        <v>Ernest Wagner</v>
      </c>
      <c r="P1452" s="9" t="str">
        <f>VLOOKUP('Consolidtaed Data'!$E7258,[1]Customers!$A:$B,2,0)</f>
        <v>Jose Williams</v>
      </c>
      <c r="Q1452" s="11">
        <f>WEEKDAY('Consolidtaed Data'!$F7258)</f>
        <v>2</v>
      </c>
      <c r="R1452" s="9">
        <f>MONTH('Consolidtaed Data'!$F7258)</f>
        <v>7</v>
      </c>
      <c r="S1452" s="9" t="str">
        <f>TEXT(Table3[[#This Row],[Purchase Date]],"MMMM")</f>
        <v>April</v>
      </c>
      <c r="T1452" s="9">
        <f>YEAR('Consolidtaed Data'!$F7258)</f>
        <v>2021</v>
      </c>
    </row>
    <row r="1453" spans="1:20" x14ac:dyDescent="0.3">
      <c r="A1453" s="9" t="s">
        <v>2417</v>
      </c>
      <c r="B1453" s="9" t="s">
        <v>429</v>
      </c>
      <c r="C1453" s="9" t="s">
        <v>173</v>
      </c>
      <c r="D1453" s="9" t="s">
        <v>281</v>
      </c>
      <c r="E1453" s="9" t="s">
        <v>44</v>
      </c>
      <c r="F1453" s="10">
        <v>43938</v>
      </c>
      <c r="G1453" s="10" t="str">
        <f>VLOOKUP(Table3[[#This Row],[Product ID]],[1]Products!$A:$G,2,0)</f>
        <v>Product 87</v>
      </c>
      <c r="H1453" s="22">
        <v>1</v>
      </c>
      <c r="I1453" s="9">
        <f>VLOOKUP('Consolidtaed Data'!$B8224,[1]Products!$A:$G,4,0)</f>
        <v>637</v>
      </c>
      <c r="J1453" s="9">
        <f>VLOOKUP('Consolidtaed Data'!$B8224,[1]Products!$A:$G,3,0)</f>
        <v>389</v>
      </c>
      <c r="K1453" s="9">
        <f>'Consolidtaed Data'!$J8224*'Consolidtaed Data'!$H8224</f>
        <v>376</v>
      </c>
      <c r="L1453" s="9">
        <f>'Consolidtaed Data'!$I8224*'Consolidtaed Data'!$H8224</f>
        <v>458</v>
      </c>
      <c r="M1453" s="9">
        <f>'Consolidtaed Data'!$L8224-'Consolidtaed Data'!$K8224</f>
        <v>184</v>
      </c>
      <c r="N1453" s="9" t="str">
        <f>VLOOKUP('Consolidtaed Data'!$C8224,[1]Locations!$A:$O,2,0)</f>
        <v>Fullerton</v>
      </c>
      <c r="O1453" s="9" t="str">
        <f>VLOOKUP('Consolidtaed Data'!$D8224,'[1]Sales People'!$A:$B,2,0)</f>
        <v>Kenneth Bradley</v>
      </c>
      <c r="P1453" s="9" t="str">
        <f>VLOOKUP('Consolidtaed Data'!$E8224,[1]Customers!$A:$B,2,0)</f>
        <v>Christopher Wright</v>
      </c>
      <c r="Q1453" s="11">
        <f>WEEKDAY('Consolidtaed Data'!$F8224)</f>
        <v>6</v>
      </c>
      <c r="R1453" s="9">
        <f>MONTH('Consolidtaed Data'!$F8224)</f>
        <v>9</v>
      </c>
      <c r="S1453" s="9" t="str">
        <f>TEXT(Table3[[#This Row],[Purchase Date]],"MMMM")</f>
        <v>April</v>
      </c>
      <c r="T1453" s="9">
        <f>YEAR('Consolidtaed Data'!$F8224)</f>
        <v>2021</v>
      </c>
    </row>
    <row r="1454" spans="1:20" x14ac:dyDescent="0.3">
      <c r="A1454" s="9" t="s">
        <v>2418</v>
      </c>
      <c r="B1454" s="9" t="s">
        <v>252</v>
      </c>
      <c r="C1454" s="9" t="s">
        <v>420</v>
      </c>
      <c r="D1454" s="9" t="s">
        <v>26</v>
      </c>
      <c r="E1454" s="9" t="s">
        <v>2272</v>
      </c>
      <c r="F1454" s="10">
        <v>43938</v>
      </c>
      <c r="G1454" s="10" t="str">
        <f>VLOOKUP(Table3[[#This Row],[Product ID]],[1]Products!$A:$G,2,0)</f>
        <v>Product 81</v>
      </c>
      <c r="H1454" s="22">
        <v>1</v>
      </c>
      <c r="I1454" s="9">
        <f>VLOOKUP('Consolidtaed Data'!$B8715,[1]Products!$A:$G,4,0)</f>
        <v>684</v>
      </c>
      <c r="J1454" s="9">
        <f>VLOOKUP('Consolidtaed Data'!$B8715,[1]Products!$A:$G,3,0)</f>
        <v>561</v>
      </c>
      <c r="K1454" s="9">
        <f>'Consolidtaed Data'!$J8715*'Consolidtaed Data'!$H8715</f>
        <v>408</v>
      </c>
      <c r="L1454" s="9">
        <f>'Consolidtaed Data'!$I8715*'Consolidtaed Data'!$H8715</f>
        <v>504</v>
      </c>
      <c r="M1454" s="9">
        <f>'Consolidtaed Data'!$L8715-'Consolidtaed Data'!$K8715</f>
        <v>380</v>
      </c>
      <c r="N1454" s="9" t="str">
        <f>VLOOKUP('Consolidtaed Data'!$C8715,[1]Locations!$A:$O,2,0)</f>
        <v>Santa Maria</v>
      </c>
      <c r="O1454" s="9" t="str">
        <f>VLOOKUP('Consolidtaed Data'!$D8715,'[1]Sales People'!$A:$B,2,0)</f>
        <v>Fred Robertson</v>
      </c>
      <c r="P1454" s="9" t="str">
        <f>VLOOKUP('Consolidtaed Data'!$E8715,[1]Customers!$A:$B,2,0)</f>
        <v>Albert Cunningham</v>
      </c>
      <c r="Q1454" s="11">
        <f>WEEKDAY('Consolidtaed Data'!$F8715)</f>
        <v>2</v>
      </c>
      <c r="R1454" s="9">
        <f>MONTH('Consolidtaed Data'!$F8715)</f>
        <v>10</v>
      </c>
      <c r="S1454" s="9" t="str">
        <f>TEXT(Table3[[#This Row],[Purchase Date]],"MMMM")</f>
        <v>April</v>
      </c>
      <c r="T1454" s="9">
        <f>YEAR('Consolidtaed Data'!$F8715)</f>
        <v>2021</v>
      </c>
    </row>
    <row r="1455" spans="1:20" x14ac:dyDescent="0.3">
      <c r="A1455" s="9" t="s">
        <v>2419</v>
      </c>
      <c r="B1455" s="9" t="s">
        <v>160</v>
      </c>
      <c r="C1455" s="9" t="s">
        <v>423</v>
      </c>
      <c r="D1455" s="9" t="s">
        <v>105</v>
      </c>
      <c r="E1455" s="9" t="s">
        <v>3080</v>
      </c>
      <c r="F1455" s="10">
        <v>43938</v>
      </c>
      <c r="G1455" s="10" t="str">
        <f>VLOOKUP(Table3[[#This Row],[Product ID]],[1]Products!$A:$G,2,0)</f>
        <v>Product 28</v>
      </c>
      <c r="H1455" s="22">
        <v>1</v>
      </c>
      <c r="I1455" s="9">
        <f>VLOOKUP('Consolidtaed Data'!$B8785,[1]Products!$A:$G,4,0)</f>
        <v>556</v>
      </c>
      <c r="J1455" s="9">
        <f>VLOOKUP('Consolidtaed Data'!$B8785,[1]Products!$A:$G,3,0)</f>
        <v>395</v>
      </c>
      <c r="K1455" s="9">
        <f>'Consolidtaed Data'!$J8785*'Consolidtaed Data'!$H8785</f>
        <v>840</v>
      </c>
      <c r="L1455" s="9">
        <f>'Consolidtaed Data'!$I8785*'Consolidtaed Data'!$H8785</f>
        <v>1168</v>
      </c>
      <c r="M1455" s="9">
        <f>'Consolidtaed Data'!$L8785-'Consolidtaed Data'!$K8785</f>
        <v>1790</v>
      </c>
      <c r="N1455" s="9" t="str">
        <f>VLOOKUP('Consolidtaed Data'!$C8785,[1]Locations!$A:$O,2,0)</f>
        <v>Fontana</v>
      </c>
      <c r="O1455" s="9" t="str">
        <f>VLOOKUP('Consolidtaed Data'!$D8785,'[1]Sales People'!$A:$B,2,0)</f>
        <v>Ryan Butler</v>
      </c>
      <c r="P1455" s="9" t="str">
        <f>VLOOKUP('Consolidtaed Data'!$E8785,[1]Customers!$A:$B,2,0)</f>
        <v>Keith Wheeler</v>
      </c>
      <c r="Q1455" s="11">
        <f>WEEKDAY('Consolidtaed Data'!$F8785)</f>
        <v>7</v>
      </c>
      <c r="R1455" s="9">
        <f>MONTH('Consolidtaed Data'!$F8785)</f>
        <v>10</v>
      </c>
      <c r="S1455" s="9" t="str">
        <f>TEXT(Table3[[#This Row],[Purchase Date]],"MMMM")</f>
        <v>April</v>
      </c>
      <c r="T1455" s="9">
        <f>YEAR('Consolidtaed Data'!$F8785)</f>
        <v>2021</v>
      </c>
    </row>
    <row r="1456" spans="1:20" x14ac:dyDescent="0.3">
      <c r="A1456" s="9" t="s">
        <v>2420</v>
      </c>
      <c r="B1456" s="9" t="s">
        <v>712</v>
      </c>
      <c r="C1456" s="9" t="s">
        <v>34</v>
      </c>
      <c r="D1456" s="9" t="s">
        <v>13</v>
      </c>
      <c r="E1456" s="9" t="s">
        <v>419</v>
      </c>
      <c r="F1456" s="10">
        <v>43938</v>
      </c>
      <c r="G1456" s="10" t="str">
        <f>VLOOKUP(Table3[[#This Row],[Product ID]],[1]Products!$A:$G,2,0)</f>
        <v>Product 32</v>
      </c>
      <c r="H1456" s="22">
        <v>4</v>
      </c>
      <c r="I1456" s="9">
        <f>VLOOKUP('Consolidtaed Data'!$B9133,[1]Products!$A:$G,4,0)</f>
        <v>2497</v>
      </c>
      <c r="J1456" s="9">
        <f>VLOOKUP('Consolidtaed Data'!$B9133,[1]Products!$A:$G,3,0)</f>
        <v>1473</v>
      </c>
      <c r="K1456" s="9">
        <f>'Consolidtaed Data'!$J9133*'Consolidtaed Data'!$H9133</f>
        <v>1260</v>
      </c>
      <c r="L1456" s="9">
        <f>'Consolidtaed Data'!$I9133*'Consolidtaed Data'!$H9133</f>
        <v>1752</v>
      </c>
      <c r="M1456" s="9">
        <f>'Consolidtaed Data'!$L9133-'Consolidtaed Data'!$K9133</f>
        <v>106</v>
      </c>
      <c r="N1456" s="9" t="str">
        <f>VLOOKUP('Consolidtaed Data'!$C9133,[1]Locations!$A:$O,2,0)</f>
        <v>Chula Vista</v>
      </c>
      <c r="O1456" s="9" t="str">
        <f>VLOOKUP('Consolidtaed Data'!$D9133,'[1]Sales People'!$A:$B,2,0)</f>
        <v>Henry Nelson</v>
      </c>
      <c r="P1456" s="9" t="str">
        <f>VLOOKUP('Consolidtaed Data'!$E9133,[1]Customers!$A:$B,2,0)</f>
        <v>Matthew Duncan</v>
      </c>
      <c r="Q1456" s="11">
        <f>WEEKDAY('Consolidtaed Data'!$F9133)</f>
        <v>2</v>
      </c>
      <c r="R1456" s="9">
        <f>MONTH('Consolidtaed Data'!$F9133)</f>
        <v>11</v>
      </c>
      <c r="S1456" s="9" t="str">
        <f>TEXT(Table3[[#This Row],[Purchase Date]],"MMMM")</f>
        <v>April</v>
      </c>
      <c r="T1456" s="9">
        <f>YEAR('Consolidtaed Data'!$F9133)</f>
        <v>2021</v>
      </c>
    </row>
    <row r="1457" spans="1:20" x14ac:dyDescent="0.3">
      <c r="A1457" s="9" t="s">
        <v>2422</v>
      </c>
      <c r="B1457" s="9" t="s">
        <v>443</v>
      </c>
      <c r="C1457" s="9" t="s">
        <v>126</v>
      </c>
      <c r="D1457" s="9" t="s">
        <v>80</v>
      </c>
      <c r="E1457" s="9" t="s">
        <v>1771</v>
      </c>
      <c r="F1457" s="10">
        <v>43938</v>
      </c>
      <c r="G1457" s="10" t="str">
        <f>VLOOKUP(Table3[[#This Row],[Product ID]],[1]Products!$A:$G,2,0)</f>
        <v>Product 61</v>
      </c>
      <c r="H1457" s="22">
        <v>1</v>
      </c>
      <c r="I1457" s="9">
        <f>VLOOKUP('Consolidtaed Data'!$B9254,[1]Products!$A:$G,4,0)</f>
        <v>2464</v>
      </c>
      <c r="J1457" s="9">
        <f>VLOOKUP('Consolidtaed Data'!$B9254,[1]Products!$A:$G,3,0)</f>
        <v>1774</v>
      </c>
      <c r="K1457" s="9">
        <f>'Consolidtaed Data'!$J9254*'Consolidtaed Data'!$H9254</f>
        <v>1046</v>
      </c>
      <c r="L1457" s="9">
        <f>'Consolidtaed Data'!$I9254*'Consolidtaed Data'!$H9254</f>
        <v>1635</v>
      </c>
      <c r="M1457" s="9">
        <f>'Consolidtaed Data'!$L9254-'Consolidtaed Data'!$K9254</f>
        <v>248</v>
      </c>
      <c r="N1457" s="9" t="str">
        <f>VLOOKUP('Consolidtaed Data'!$C9254,[1]Locations!$A:$O,2,0)</f>
        <v>East Los Angeles</v>
      </c>
      <c r="O1457" s="9" t="str">
        <f>VLOOKUP('Consolidtaed Data'!$D9254,'[1]Sales People'!$A:$B,2,0)</f>
        <v>Kenneth Fields</v>
      </c>
      <c r="P1457" s="9" t="str">
        <f>VLOOKUP('Consolidtaed Data'!$E9254,[1]Customers!$A:$B,2,0)</f>
        <v>Jerry Andrews</v>
      </c>
      <c r="Q1457" s="11">
        <f>WEEKDAY('Consolidtaed Data'!$F9254)</f>
        <v>4</v>
      </c>
      <c r="R1457" s="9">
        <f>MONTH('Consolidtaed Data'!$F9254)</f>
        <v>12</v>
      </c>
      <c r="S1457" s="9" t="str">
        <f>TEXT(Table3[[#This Row],[Purchase Date]],"MMMM")</f>
        <v>April</v>
      </c>
      <c r="T1457" s="9">
        <f>YEAR('Consolidtaed Data'!$F9254)</f>
        <v>2021</v>
      </c>
    </row>
    <row r="1458" spans="1:20" x14ac:dyDescent="0.3">
      <c r="A1458" s="9" t="s">
        <v>2423</v>
      </c>
      <c r="B1458" s="9" t="s">
        <v>411</v>
      </c>
      <c r="C1458" s="9" t="s">
        <v>201</v>
      </c>
      <c r="D1458" s="9" t="s">
        <v>143</v>
      </c>
      <c r="E1458" s="9" t="s">
        <v>1047</v>
      </c>
      <c r="F1458" s="10">
        <v>43939</v>
      </c>
      <c r="G1458" s="10" t="str">
        <f>VLOOKUP(Table3[[#This Row],[Product ID]],[1]Products!$A:$G,2,0)</f>
        <v>Product 27</v>
      </c>
      <c r="H1458" s="22">
        <v>3</v>
      </c>
      <c r="I1458" s="9">
        <f>VLOOKUP('Consolidtaed Data'!$B4998,[1]Products!$A:$G,4,0)</f>
        <v>530</v>
      </c>
      <c r="J1458" s="9">
        <f>VLOOKUP('Consolidtaed Data'!$B4998,[1]Products!$A:$G,3,0)</f>
        <v>435</v>
      </c>
      <c r="K1458" s="9">
        <f>'Consolidtaed Data'!$J4998*'Consolidtaed Data'!$H4998</f>
        <v>336</v>
      </c>
      <c r="L1458" s="9">
        <f>'Consolidtaed Data'!$I4998*'Consolidtaed Data'!$H4998</f>
        <v>492</v>
      </c>
      <c r="M1458" s="9">
        <f>'Consolidtaed Data'!$L4998-'Consolidtaed Data'!$K4998</f>
        <v>1742</v>
      </c>
      <c r="N1458" s="9" t="str">
        <f>VLOOKUP('Consolidtaed Data'!$C4998,[1]Locations!$A:$O,2,0)</f>
        <v>Anaheim</v>
      </c>
      <c r="O1458" s="9" t="str">
        <f>VLOOKUP('Consolidtaed Data'!$D4998,'[1]Sales People'!$A:$B,2,0)</f>
        <v>Carl Elliott</v>
      </c>
      <c r="P1458" s="9" t="str">
        <f>VLOOKUP('Consolidtaed Data'!$E4998,[1]Customers!$A:$B,2,0)</f>
        <v>Gerald Reyes</v>
      </c>
      <c r="Q1458" s="11">
        <f>WEEKDAY('Consolidtaed Data'!$F4998)</f>
        <v>7</v>
      </c>
      <c r="R1458" s="9">
        <f>MONTH('Consolidtaed Data'!$F4998)</f>
        <v>1</v>
      </c>
      <c r="S1458" s="9" t="str">
        <f>TEXT(Table3[[#This Row],[Purchase Date]],"MMMM")</f>
        <v>April</v>
      </c>
      <c r="T1458" s="9">
        <f>YEAR('Consolidtaed Data'!$F4998)</f>
        <v>2021</v>
      </c>
    </row>
    <row r="1459" spans="1:20" x14ac:dyDescent="0.3">
      <c r="A1459" s="9" t="s">
        <v>2425</v>
      </c>
      <c r="B1459" s="9" t="s">
        <v>7</v>
      </c>
      <c r="C1459" s="9" t="s">
        <v>635</v>
      </c>
      <c r="D1459" s="9" t="s">
        <v>13</v>
      </c>
      <c r="E1459" s="9" t="s">
        <v>403</v>
      </c>
      <c r="F1459" s="10">
        <v>43939</v>
      </c>
      <c r="G1459" s="10" t="str">
        <f>VLOOKUP(Table3[[#This Row],[Product ID]],[1]Products!$A:$G,2,0)</f>
        <v>Product 77</v>
      </c>
      <c r="H1459" s="22">
        <v>2</v>
      </c>
      <c r="I1459" s="9">
        <f>VLOOKUP('Consolidtaed Data'!$B5094,[1]Products!$A:$G,4,0)</f>
        <v>2241</v>
      </c>
      <c r="J1459" s="9">
        <f>VLOOKUP('Consolidtaed Data'!$B5094,[1]Products!$A:$G,3,0)</f>
        <v>1367</v>
      </c>
      <c r="K1459" s="9">
        <f>'Consolidtaed Data'!$J5094*'Consolidtaed Data'!$H5094</f>
        <v>1230</v>
      </c>
      <c r="L1459" s="9">
        <f>'Consolidtaed Data'!$I5094*'Consolidtaed Data'!$H5094</f>
        <v>1783</v>
      </c>
      <c r="M1459" s="9">
        <f>'Consolidtaed Data'!$L5094-'Consolidtaed Data'!$K5094</f>
        <v>1100</v>
      </c>
      <c r="N1459" s="9" t="str">
        <f>VLOOKUP('Consolidtaed Data'!$C5094,[1]Locations!$A:$O,2,0)</f>
        <v>Escondido</v>
      </c>
      <c r="O1459" s="9" t="str">
        <f>VLOOKUP('Consolidtaed Data'!$D5094,'[1]Sales People'!$A:$B,2,0)</f>
        <v>Robert Reed</v>
      </c>
      <c r="P1459" s="9" t="str">
        <f>VLOOKUP('Consolidtaed Data'!$E5094,[1]Customers!$A:$B,2,0)</f>
        <v>Ernest Rivera</v>
      </c>
      <c r="Q1459" s="11">
        <f>WEEKDAY('Consolidtaed Data'!$F5094)</f>
        <v>7</v>
      </c>
      <c r="R1459" s="9">
        <f>MONTH('Consolidtaed Data'!$F5094)</f>
        <v>1</v>
      </c>
      <c r="S1459" s="9" t="str">
        <f>TEXT(Table3[[#This Row],[Purchase Date]],"MMMM")</f>
        <v>April</v>
      </c>
      <c r="T1459" s="9">
        <f>YEAR('Consolidtaed Data'!$F5094)</f>
        <v>2021</v>
      </c>
    </row>
    <row r="1460" spans="1:20" x14ac:dyDescent="0.3">
      <c r="A1460" s="9" t="s">
        <v>2426</v>
      </c>
      <c r="B1460" s="9" t="s">
        <v>156</v>
      </c>
      <c r="C1460" s="9" t="s">
        <v>325</v>
      </c>
      <c r="D1460" s="9" t="s">
        <v>197</v>
      </c>
      <c r="E1460" s="9" t="s">
        <v>183</v>
      </c>
      <c r="F1460" s="10">
        <v>43939</v>
      </c>
      <c r="G1460" s="10" t="str">
        <f>VLOOKUP(Table3[[#This Row],[Product ID]],[1]Products!$A:$G,2,0)</f>
        <v>Product 21</v>
      </c>
      <c r="H1460" s="22">
        <v>2</v>
      </c>
      <c r="I1460" s="9">
        <f>VLOOKUP('Consolidtaed Data'!$B5614,[1]Products!$A:$G,4,0)</f>
        <v>947</v>
      </c>
      <c r="J1460" s="9">
        <f>VLOOKUP('Consolidtaed Data'!$B5614,[1]Products!$A:$G,3,0)</f>
        <v>786</v>
      </c>
      <c r="K1460" s="9">
        <f>'Consolidtaed Data'!$J5614*'Consolidtaed Data'!$H5614</f>
        <v>2400</v>
      </c>
      <c r="L1460" s="9">
        <f>'Consolidtaed Data'!$I5614*'Consolidtaed Data'!$H5614</f>
        <v>4364</v>
      </c>
      <c r="M1460" s="9">
        <f>'Consolidtaed Data'!$L5614-'Consolidtaed Data'!$K5614</f>
        <v>98</v>
      </c>
      <c r="N1460" s="9" t="str">
        <f>VLOOKUP('Consolidtaed Data'!$C5614,[1]Locations!$A:$O,2,0)</f>
        <v>Fullerton</v>
      </c>
      <c r="O1460" s="9" t="str">
        <f>VLOOKUP('Consolidtaed Data'!$D5614,'[1]Sales People'!$A:$B,2,0)</f>
        <v>Scott Clark</v>
      </c>
      <c r="P1460" s="9" t="str">
        <f>VLOOKUP('Consolidtaed Data'!$E5614,[1]Customers!$A:$B,2,0)</f>
        <v>Aaron Moreno</v>
      </c>
      <c r="Q1460" s="11">
        <f>WEEKDAY('Consolidtaed Data'!$F5614)</f>
        <v>7</v>
      </c>
      <c r="R1460" s="9">
        <f>MONTH('Consolidtaed Data'!$F5614)</f>
        <v>2</v>
      </c>
      <c r="S1460" s="9" t="str">
        <f>TEXT(Table3[[#This Row],[Purchase Date]],"MMMM")</f>
        <v>April</v>
      </c>
      <c r="T1460" s="9">
        <f>YEAR('Consolidtaed Data'!$F5614)</f>
        <v>2021</v>
      </c>
    </row>
    <row r="1461" spans="1:20" x14ac:dyDescent="0.3">
      <c r="A1461" s="9" t="s">
        <v>2427</v>
      </c>
      <c r="B1461" s="9" t="s">
        <v>225</v>
      </c>
      <c r="C1461" s="9" t="s">
        <v>173</v>
      </c>
      <c r="D1461" s="9" t="s">
        <v>43</v>
      </c>
      <c r="E1461" s="9" t="s">
        <v>391</v>
      </c>
      <c r="F1461" s="10">
        <v>43939</v>
      </c>
      <c r="G1461" s="10" t="str">
        <f>VLOOKUP(Table3[[#This Row],[Product ID]],[1]Products!$A:$G,2,0)</f>
        <v>Product 24</v>
      </c>
      <c r="H1461" s="22">
        <v>1</v>
      </c>
      <c r="I1461" s="9">
        <f>VLOOKUP('Consolidtaed Data'!$B5936,[1]Products!$A:$G,4,0)</f>
        <v>1353</v>
      </c>
      <c r="J1461" s="9">
        <f>VLOOKUP('Consolidtaed Data'!$B5936,[1]Products!$A:$G,3,0)</f>
        <v>947</v>
      </c>
      <c r="K1461" s="9">
        <f>'Consolidtaed Data'!$J5936*'Consolidtaed Data'!$H5936</f>
        <v>2913</v>
      </c>
      <c r="L1461" s="9">
        <f>'Consolidtaed Data'!$I5936*'Consolidtaed Data'!$H5936</f>
        <v>4482</v>
      </c>
      <c r="M1461" s="9">
        <f>'Consolidtaed Data'!$L5936-'Consolidtaed Data'!$K5936</f>
        <v>496</v>
      </c>
      <c r="N1461" s="9" t="str">
        <f>VLOOKUP('Consolidtaed Data'!$C5936,[1]Locations!$A:$O,2,0)</f>
        <v>Burbank</v>
      </c>
      <c r="O1461" s="9" t="str">
        <f>VLOOKUP('Consolidtaed Data'!$D5936,'[1]Sales People'!$A:$B,2,0)</f>
        <v>Eugene Holmes</v>
      </c>
      <c r="P1461" s="9" t="str">
        <f>VLOOKUP('Consolidtaed Data'!$E5936,[1]Customers!$A:$B,2,0)</f>
        <v>Bruce Morrison</v>
      </c>
      <c r="Q1461" s="11">
        <f>WEEKDAY('Consolidtaed Data'!$F5936)</f>
        <v>7</v>
      </c>
      <c r="R1461" s="9">
        <f>MONTH('Consolidtaed Data'!$F5936)</f>
        <v>3</v>
      </c>
      <c r="S1461" s="9" t="str">
        <f>TEXT(Table3[[#This Row],[Purchase Date]],"MMMM")</f>
        <v>April</v>
      </c>
      <c r="T1461" s="9">
        <f>YEAR('Consolidtaed Data'!$F5936)</f>
        <v>2021</v>
      </c>
    </row>
    <row r="1462" spans="1:20" x14ac:dyDescent="0.3">
      <c r="A1462" s="9" t="s">
        <v>2428</v>
      </c>
      <c r="B1462" s="9" t="s">
        <v>582</v>
      </c>
      <c r="C1462" s="9" t="s">
        <v>173</v>
      </c>
      <c r="D1462" s="9" t="s">
        <v>161</v>
      </c>
      <c r="E1462" s="9" t="s">
        <v>1071</v>
      </c>
      <c r="F1462" s="10">
        <v>43939</v>
      </c>
      <c r="G1462" s="10" t="str">
        <f>VLOOKUP(Table3[[#This Row],[Product ID]],[1]Products!$A:$G,2,0)</f>
        <v>Product 58</v>
      </c>
      <c r="H1462" s="22">
        <v>1</v>
      </c>
      <c r="I1462" s="9">
        <f>VLOOKUP('Consolidtaed Data'!$B6374,[1]Products!$A:$G,4,0)</f>
        <v>2141</v>
      </c>
      <c r="J1462" s="9">
        <f>VLOOKUP('Consolidtaed Data'!$B6374,[1]Products!$A:$G,3,0)</f>
        <v>1777</v>
      </c>
      <c r="K1462" s="9">
        <f>'Consolidtaed Data'!$J6374*'Consolidtaed Data'!$H6374</f>
        <v>1924</v>
      </c>
      <c r="L1462" s="9">
        <f>'Consolidtaed Data'!$I6374*'Consolidtaed Data'!$H6374</f>
        <v>2828</v>
      </c>
      <c r="M1462" s="9">
        <f>'Consolidtaed Data'!$L6374-'Consolidtaed Data'!$K6374</f>
        <v>1404</v>
      </c>
      <c r="N1462" s="9" t="str">
        <f>VLOOKUP('Consolidtaed Data'!$C6374,[1]Locations!$A:$O,2,0)</f>
        <v>Stockton</v>
      </c>
      <c r="O1462" s="9" t="str">
        <f>VLOOKUP('Consolidtaed Data'!$D6374,'[1]Sales People'!$A:$B,2,0)</f>
        <v>Martin Carr</v>
      </c>
      <c r="P1462" s="9" t="str">
        <f>VLOOKUP('Consolidtaed Data'!$E6374,[1]Customers!$A:$B,2,0)</f>
        <v>Raymond Young</v>
      </c>
      <c r="Q1462" s="11">
        <f>WEEKDAY('Consolidtaed Data'!$F6374)</f>
        <v>4</v>
      </c>
      <c r="R1462" s="9">
        <f>MONTH('Consolidtaed Data'!$F6374)</f>
        <v>4</v>
      </c>
      <c r="S1462" s="9" t="str">
        <f>TEXT(Table3[[#This Row],[Purchase Date]],"MMMM")</f>
        <v>April</v>
      </c>
      <c r="T1462" s="9">
        <f>YEAR('Consolidtaed Data'!$F6374)</f>
        <v>2021</v>
      </c>
    </row>
    <row r="1463" spans="1:20" x14ac:dyDescent="0.3">
      <c r="A1463" s="9" t="s">
        <v>2429</v>
      </c>
      <c r="B1463" s="9" t="s">
        <v>24</v>
      </c>
      <c r="C1463" s="9" t="s">
        <v>8</v>
      </c>
      <c r="D1463" s="9" t="s">
        <v>9</v>
      </c>
      <c r="E1463" s="9" t="s">
        <v>23</v>
      </c>
      <c r="F1463" s="10">
        <v>43939</v>
      </c>
      <c r="G1463" s="10" t="str">
        <f>VLOOKUP(Table3[[#This Row],[Product ID]],[1]Products!$A:$G,2,0)</f>
        <v>Product 6</v>
      </c>
      <c r="H1463" s="22">
        <v>3</v>
      </c>
      <c r="I1463" s="9">
        <f>VLOOKUP('Consolidtaed Data'!$B6411,[1]Products!$A:$G,4,0)</f>
        <v>817</v>
      </c>
      <c r="J1463" s="9">
        <f>VLOOKUP('Consolidtaed Data'!$B6411,[1]Products!$A:$G,3,0)</f>
        <v>409</v>
      </c>
      <c r="K1463" s="9">
        <f>'Consolidtaed Data'!$J6411*'Consolidtaed Data'!$H6411</f>
        <v>72</v>
      </c>
      <c r="L1463" s="9">
        <f>'Consolidtaed Data'!$I6411*'Consolidtaed Data'!$H6411</f>
        <v>136</v>
      </c>
      <c r="M1463" s="9">
        <f>'Consolidtaed Data'!$L6411-'Consolidtaed Data'!$K6411</f>
        <v>507</v>
      </c>
      <c r="N1463" s="9" t="str">
        <f>VLOOKUP('Consolidtaed Data'!$C6411,[1]Locations!$A:$O,2,0)</f>
        <v>San Francisco</v>
      </c>
      <c r="O1463" s="9" t="str">
        <f>VLOOKUP('Consolidtaed Data'!$D6411,'[1]Sales People'!$A:$B,2,0)</f>
        <v>Ronald Reed</v>
      </c>
      <c r="P1463" s="9" t="str">
        <f>VLOOKUP('Consolidtaed Data'!$E6411,[1]Customers!$A:$B,2,0)</f>
        <v>Jesse Garrett</v>
      </c>
      <c r="Q1463" s="11">
        <f>WEEKDAY('Consolidtaed Data'!$F6411)</f>
        <v>7</v>
      </c>
      <c r="R1463" s="9">
        <f>MONTH('Consolidtaed Data'!$F6411)</f>
        <v>5</v>
      </c>
      <c r="S1463" s="9" t="str">
        <f>TEXT(Table3[[#This Row],[Purchase Date]],"MMMM")</f>
        <v>April</v>
      </c>
      <c r="T1463" s="9">
        <f>YEAR('Consolidtaed Data'!$F6411)</f>
        <v>2021</v>
      </c>
    </row>
    <row r="1464" spans="1:20" x14ac:dyDescent="0.3">
      <c r="A1464" s="9" t="s">
        <v>2430</v>
      </c>
      <c r="B1464" s="9" t="s">
        <v>185</v>
      </c>
      <c r="C1464" s="9" t="s">
        <v>201</v>
      </c>
      <c r="D1464" s="9" t="s">
        <v>64</v>
      </c>
      <c r="E1464" s="9" t="s">
        <v>510</v>
      </c>
      <c r="F1464" s="10">
        <v>43939</v>
      </c>
      <c r="G1464" s="10" t="str">
        <f>VLOOKUP(Table3[[#This Row],[Product ID]],[1]Products!$A:$G,2,0)</f>
        <v>Product 65</v>
      </c>
      <c r="H1464" s="22">
        <v>1</v>
      </c>
      <c r="I1464" s="9">
        <f>VLOOKUP('Consolidtaed Data'!$B6499,[1]Products!$A:$G,4,0)</f>
        <v>1367</v>
      </c>
      <c r="J1464" s="9">
        <f>VLOOKUP('Consolidtaed Data'!$B6499,[1]Products!$A:$G,3,0)</f>
        <v>984</v>
      </c>
      <c r="K1464" s="9">
        <f>'Consolidtaed Data'!$J6499*'Consolidtaed Data'!$H6499</f>
        <v>1363</v>
      </c>
      <c r="L1464" s="9">
        <f>'Consolidtaed Data'!$I6499*'Consolidtaed Data'!$H6499</f>
        <v>1725</v>
      </c>
      <c r="M1464" s="9">
        <f>'Consolidtaed Data'!$L6499-'Consolidtaed Data'!$K6499</f>
        <v>871</v>
      </c>
      <c r="N1464" s="9" t="str">
        <f>VLOOKUP('Consolidtaed Data'!$C6499,[1]Locations!$A:$O,2,0)</f>
        <v>San Bernardino</v>
      </c>
      <c r="O1464" s="9" t="str">
        <f>VLOOKUP('Consolidtaed Data'!$D6499,'[1]Sales People'!$A:$B,2,0)</f>
        <v>John Reyes</v>
      </c>
      <c r="P1464" s="9" t="str">
        <f>VLOOKUP('Consolidtaed Data'!$E6499,[1]Customers!$A:$B,2,0)</f>
        <v>Steve Barnes</v>
      </c>
      <c r="Q1464" s="11">
        <f>WEEKDAY('Consolidtaed Data'!$F6499)</f>
        <v>1</v>
      </c>
      <c r="R1464" s="9">
        <f>MONTH('Consolidtaed Data'!$F6499)</f>
        <v>5</v>
      </c>
      <c r="S1464" s="9" t="str">
        <f>TEXT(Table3[[#This Row],[Purchase Date]],"MMMM")</f>
        <v>April</v>
      </c>
      <c r="T1464" s="9">
        <f>YEAR('Consolidtaed Data'!$F6499)</f>
        <v>2021</v>
      </c>
    </row>
    <row r="1465" spans="1:20" x14ac:dyDescent="0.3">
      <c r="A1465" s="9" t="s">
        <v>2431</v>
      </c>
      <c r="B1465" s="9" t="s">
        <v>806</v>
      </c>
      <c r="C1465" s="9" t="s">
        <v>420</v>
      </c>
      <c r="D1465" s="9" t="s">
        <v>374</v>
      </c>
      <c r="E1465" s="9" t="s">
        <v>1827</v>
      </c>
      <c r="F1465" s="10">
        <v>43939</v>
      </c>
      <c r="G1465" s="10" t="str">
        <f>VLOOKUP(Table3[[#This Row],[Product ID]],[1]Products!$A:$G,2,0)</f>
        <v>Product 72</v>
      </c>
      <c r="H1465" s="22">
        <v>2</v>
      </c>
      <c r="I1465" s="9">
        <f>VLOOKUP('Consolidtaed Data'!$B7162,[1]Products!$A:$G,4,0)</f>
        <v>800</v>
      </c>
      <c r="J1465" s="9">
        <f>VLOOKUP('Consolidtaed Data'!$B7162,[1]Products!$A:$G,3,0)</f>
        <v>536</v>
      </c>
      <c r="K1465" s="9">
        <f>'Consolidtaed Data'!$J7162*'Consolidtaed Data'!$H7162</f>
        <v>947</v>
      </c>
      <c r="L1465" s="9">
        <f>'Consolidtaed Data'!$I7162*'Consolidtaed Data'!$H7162</f>
        <v>1353</v>
      </c>
      <c r="M1465" s="9">
        <f>'Consolidtaed Data'!$L7162-'Consolidtaed Data'!$K7162</f>
        <v>383</v>
      </c>
      <c r="N1465" s="9" t="str">
        <f>VLOOKUP('Consolidtaed Data'!$C7162,[1]Locations!$A:$O,2,0)</f>
        <v>El Monte</v>
      </c>
      <c r="O1465" s="9" t="str">
        <f>VLOOKUP('Consolidtaed Data'!$D7162,'[1]Sales People'!$A:$B,2,0)</f>
        <v>Ryan Welch</v>
      </c>
      <c r="P1465" s="9" t="str">
        <f>VLOOKUP('Consolidtaed Data'!$E7162,[1]Customers!$A:$B,2,0)</f>
        <v>Harry Daniels</v>
      </c>
      <c r="Q1465" s="11">
        <f>WEEKDAY('Consolidtaed Data'!$F7162)</f>
        <v>3</v>
      </c>
      <c r="R1465" s="9">
        <f>MONTH('Consolidtaed Data'!$F7162)</f>
        <v>6</v>
      </c>
      <c r="S1465" s="9" t="str">
        <f>TEXT(Table3[[#This Row],[Purchase Date]],"MMMM")</f>
        <v>April</v>
      </c>
      <c r="T1465" s="9">
        <f>YEAR('Consolidtaed Data'!$F7162)</f>
        <v>2021</v>
      </c>
    </row>
    <row r="1466" spans="1:20" x14ac:dyDescent="0.3">
      <c r="A1466" s="9" t="s">
        <v>2432</v>
      </c>
      <c r="B1466" s="9" t="s">
        <v>225</v>
      </c>
      <c r="C1466" s="9" t="s">
        <v>405</v>
      </c>
      <c r="D1466" s="9" t="s">
        <v>95</v>
      </c>
      <c r="E1466" s="9" t="s">
        <v>1103</v>
      </c>
      <c r="F1466" s="10">
        <v>43939</v>
      </c>
      <c r="G1466" s="10" t="str">
        <f>VLOOKUP(Table3[[#This Row],[Product ID]],[1]Products!$A:$G,2,0)</f>
        <v>Product 24</v>
      </c>
      <c r="H1466" s="22">
        <v>1</v>
      </c>
      <c r="I1466" s="9">
        <f>VLOOKUP('Consolidtaed Data'!$B7756,[1]Products!$A:$G,4,0)</f>
        <v>1500</v>
      </c>
      <c r="J1466" s="9">
        <f>VLOOKUP('Consolidtaed Data'!$B7756,[1]Products!$A:$G,3,0)</f>
        <v>900</v>
      </c>
      <c r="K1466" s="9">
        <f>'Consolidtaed Data'!$J7756*'Consolidtaed Data'!$H7756</f>
        <v>971</v>
      </c>
      <c r="L1466" s="9">
        <f>'Consolidtaed Data'!$I7756*'Consolidtaed Data'!$H7756</f>
        <v>1494</v>
      </c>
      <c r="M1466" s="9">
        <f>'Consolidtaed Data'!$L7756-'Consolidtaed Data'!$K7756</f>
        <v>742</v>
      </c>
      <c r="N1466" s="9" t="str">
        <f>VLOOKUP('Consolidtaed Data'!$C7756,[1]Locations!$A:$O,2,0)</f>
        <v>Temecula</v>
      </c>
      <c r="O1466" s="9" t="str">
        <f>VLOOKUP('Consolidtaed Data'!$D7756,'[1]Sales People'!$A:$B,2,0)</f>
        <v>Joshua Cook</v>
      </c>
      <c r="P1466" s="9" t="str">
        <f>VLOOKUP('Consolidtaed Data'!$E7756,[1]Customers!$A:$B,2,0)</f>
        <v>Chris Fuller</v>
      </c>
      <c r="Q1466" s="11">
        <f>WEEKDAY('Consolidtaed Data'!$F7756)</f>
        <v>5</v>
      </c>
      <c r="R1466" s="9">
        <f>MONTH('Consolidtaed Data'!$F7756)</f>
        <v>8</v>
      </c>
      <c r="S1466" s="9" t="str">
        <f>TEXT(Table3[[#This Row],[Purchase Date]],"MMMM")</f>
        <v>April</v>
      </c>
      <c r="T1466" s="9">
        <f>YEAR('Consolidtaed Data'!$F7756)</f>
        <v>2021</v>
      </c>
    </row>
    <row r="1467" spans="1:20" x14ac:dyDescent="0.3">
      <c r="A1467" s="9" t="s">
        <v>2433</v>
      </c>
      <c r="B1467" s="9" t="s">
        <v>160</v>
      </c>
      <c r="C1467" s="9" t="s">
        <v>439</v>
      </c>
      <c r="D1467" s="9" t="s">
        <v>100</v>
      </c>
      <c r="E1467" s="9" t="s">
        <v>593</v>
      </c>
      <c r="F1467" s="10">
        <v>43939</v>
      </c>
      <c r="G1467" s="10" t="str">
        <f>VLOOKUP(Table3[[#This Row],[Product ID]],[1]Products!$A:$G,2,0)</f>
        <v>Product 28</v>
      </c>
      <c r="H1467" s="22">
        <v>2</v>
      </c>
      <c r="I1467" s="9">
        <f>VLOOKUP('Consolidtaed Data'!$B7957,[1]Products!$A:$G,4,0)</f>
        <v>2091</v>
      </c>
      <c r="J1467" s="9">
        <f>VLOOKUP('Consolidtaed Data'!$B7957,[1]Products!$A:$G,3,0)</f>
        <v>1485</v>
      </c>
      <c r="K1467" s="9">
        <f>'Consolidtaed Data'!$J7957*'Consolidtaed Data'!$H7957</f>
        <v>171</v>
      </c>
      <c r="L1467" s="9">
        <f>'Consolidtaed Data'!$I7957*'Consolidtaed Data'!$H7957</f>
        <v>217</v>
      </c>
      <c r="M1467" s="9">
        <f>'Consolidtaed Data'!$L7957-'Consolidtaed Data'!$K7957</f>
        <v>161</v>
      </c>
      <c r="N1467" s="9" t="str">
        <f>VLOOKUP('Consolidtaed Data'!$C7957,[1]Locations!$A:$O,2,0)</f>
        <v>Santa Rosa</v>
      </c>
      <c r="O1467" s="9" t="str">
        <f>VLOOKUP('Consolidtaed Data'!$D7957,'[1]Sales People'!$A:$B,2,0)</f>
        <v>Larry Castillo</v>
      </c>
      <c r="P1467" s="9" t="str">
        <f>VLOOKUP('Consolidtaed Data'!$E7957,[1]Customers!$A:$B,2,0)</f>
        <v>Ronald Anderson</v>
      </c>
      <c r="Q1467" s="11">
        <f>WEEKDAY('Consolidtaed Data'!$F7957)</f>
        <v>7</v>
      </c>
      <c r="R1467" s="9">
        <f>MONTH('Consolidtaed Data'!$F7957)</f>
        <v>8</v>
      </c>
      <c r="S1467" s="9" t="str">
        <f>TEXT(Table3[[#This Row],[Purchase Date]],"MMMM")</f>
        <v>April</v>
      </c>
      <c r="T1467" s="9">
        <f>YEAR('Consolidtaed Data'!$F7957)</f>
        <v>2021</v>
      </c>
    </row>
    <row r="1468" spans="1:20" x14ac:dyDescent="0.3">
      <c r="A1468" s="9" t="s">
        <v>2434</v>
      </c>
      <c r="B1468" s="9" t="s">
        <v>54</v>
      </c>
      <c r="C1468" s="9" t="s">
        <v>130</v>
      </c>
      <c r="D1468" s="9" t="s">
        <v>26</v>
      </c>
      <c r="E1468" s="9" t="s">
        <v>2832</v>
      </c>
      <c r="F1468" s="10">
        <v>43939</v>
      </c>
      <c r="G1468" s="10" t="str">
        <f>VLOOKUP(Table3[[#This Row],[Product ID]],[1]Products!$A:$G,2,0)</f>
        <v>Product 41</v>
      </c>
      <c r="H1468" s="22">
        <v>3</v>
      </c>
      <c r="I1468" s="9">
        <f>VLOOKUP('Consolidtaed Data'!$B8083,[1]Products!$A:$G,4,0)</f>
        <v>1587</v>
      </c>
      <c r="J1468" s="9">
        <f>VLOOKUP('Consolidtaed Data'!$B8083,[1]Products!$A:$G,3,0)</f>
        <v>1301</v>
      </c>
      <c r="K1468" s="9">
        <f>'Consolidtaed Data'!$J8083*'Consolidtaed Data'!$H8083</f>
        <v>208</v>
      </c>
      <c r="L1468" s="9">
        <f>'Consolidtaed Data'!$I8083*'Consolidtaed Data'!$H8083</f>
        <v>315</v>
      </c>
      <c r="M1468" s="9">
        <f>'Consolidtaed Data'!$L8083-'Consolidtaed Data'!$K8083</f>
        <v>613</v>
      </c>
      <c r="N1468" s="9" t="str">
        <f>VLOOKUP('Consolidtaed Data'!$C8083,[1]Locations!$A:$O,2,0)</f>
        <v>Riverside</v>
      </c>
      <c r="O1468" s="9" t="str">
        <f>VLOOKUP('Consolidtaed Data'!$D8083,'[1]Sales People'!$A:$B,2,0)</f>
        <v>Brian Thomas</v>
      </c>
      <c r="P1468" s="9" t="str">
        <f>VLOOKUP('Consolidtaed Data'!$E8083,[1]Customers!$A:$B,2,0)</f>
        <v>Steven Owens</v>
      </c>
      <c r="Q1468" s="11">
        <f>WEEKDAY('Consolidtaed Data'!$F8083)</f>
        <v>3</v>
      </c>
      <c r="R1468" s="9">
        <f>MONTH('Consolidtaed Data'!$F8083)</f>
        <v>9</v>
      </c>
      <c r="S1468" s="9" t="str">
        <f>TEXT(Table3[[#This Row],[Purchase Date]],"MMMM")</f>
        <v>April</v>
      </c>
      <c r="T1468" s="9">
        <f>YEAR('Consolidtaed Data'!$F8083)</f>
        <v>2021</v>
      </c>
    </row>
    <row r="1469" spans="1:20" x14ac:dyDescent="0.3">
      <c r="A1469" s="9" t="s">
        <v>2435</v>
      </c>
      <c r="B1469" s="9" t="s">
        <v>213</v>
      </c>
      <c r="C1469" s="9" t="s">
        <v>635</v>
      </c>
      <c r="D1469" s="9" t="s">
        <v>235</v>
      </c>
      <c r="E1469" s="9" t="s">
        <v>2283</v>
      </c>
      <c r="F1469" s="10">
        <v>43939</v>
      </c>
      <c r="G1469" s="10" t="str">
        <f>VLOOKUP(Table3[[#This Row],[Product ID]],[1]Products!$A:$G,2,0)</f>
        <v>Product 68</v>
      </c>
      <c r="H1469" s="22">
        <v>1</v>
      </c>
      <c r="I1469" s="9">
        <f>VLOOKUP('Consolidtaed Data'!$B8118,[1]Products!$A:$G,4,0)</f>
        <v>596</v>
      </c>
      <c r="J1469" s="9">
        <f>VLOOKUP('Consolidtaed Data'!$B8118,[1]Products!$A:$G,3,0)</f>
        <v>358</v>
      </c>
      <c r="K1469" s="9">
        <f>'Consolidtaed Data'!$J8118*'Consolidtaed Data'!$H8118</f>
        <v>4920</v>
      </c>
      <c r="L1469" s="9">
        <f>'Consolidtaed Data'!$I8118*'Consolidtaed Data'!$H8118</f>
        <v>7132</v>
      </c>
      <c r="M1469" s="9">
        <f>'Consolidtaed Data'!$L8118-'Consolidtaed Data'!$K8118</f>
        <v>275</v>
      </c>
      <c r="N1469" s="9" t="str">
        <f>VLOOKUP('Consolidtaed Data'!$C8118,[1]Locations!$A:$O,2,0)</f>
        <v>Santa Rosa</v>
      </c>
      <c r="O1469" s="9" t="str">
        <f>VLOOKUP('Consolidtaed Data'!$D8118,'[1]Sales People'!$A:$B,2,0)</f>
        <v>Kenneth Bradley</v>
      </c>
      <c r="P1469" s="9" t="str">
        <f>VLOOKUP('Consolidtaed Data'!$E8118,[1]Customers!$A:$B,2,0)</f>
        <v>Ernest Knight</v>
      </c>
      <c r="Q1469" s="11">
        <f>WEEKDAY('Consolidtaed Data'!$F8118)</f>
        <v>6</v>
      </c>
      <c r="R1469" s="9">
        <f>MONTH('Consolidtaed Data'!$F8118)</f>
        <v>9</v>
      </c>
      <c r="S1469" s="9" t="str">
        <f>TEXT(Table3[[#This Row],[Purchase Date]],"MMMM")</f>
        <v>April</v>
      </c>
      <c r="T1469" s="9">
        <f>YEAR('Consolidtaed Data'!$F8118)</f>
        <v>2021</v>
      </c>
    </row>
    <row r="1470" spans="1:20" x14ac:dyDescent="0.3">
      <c r="A1470" s="9" t="s">
        <v>2436</v>
      </c>
      <c r="B1470" s="9" t="s">
        <v>41</v>
      </c>
      <c r="C1470" s="9" t="s">
        <v>157</v>
      </c>
      <c r="D1470" s="9" t="s">
        <v>56</v>
      </c>
      <c r="E1470" s="9" t="s">
        <v>608</v>
      </c>
      <c r="F1470" s="10">
        <v>43939</v>
      </c>
      <c r="G1470" s="10" t="str">
        <f>VLOOKUP(Table3[[#This Row],[Product ID]],[1]Products!$A:$G,2,0)</f>
        <v>Product 11</v>
      </c>
      <c r="H1470" s="22">
        <v>1</v>
      </c>
      <c r="I1470" s="9">
        <f>VLOOKUP('Consolidtaed Data'!$B8491,[1]Products!$A:$G,4,0)</f>
        <v>684</v>
      </c>
      <c r="J1470" s="9">
        <f>VLOOKUP('Consolidtaed Data'!$B8491,[1]Products!$A:$G,3,0)</f>
        <v>561</v>
      </c>
      <c r="K1470" s="9">
        <f>'Consolidtaed Data'!$J8491*'Consolidtaed Data'!$H8491</f>
        <v>3570</v>
      </c>
      <c r="L1470" s="9">
        <f>'Consolidtaed Data'!$I8491*'Consolidtaed Data'!$H8491</f>
        <v>4698</v>
      </c>
      <c r="M1470" s="9">
        <f>'Consolidtaed Data'!$L8491-'Consolidtaed Data'!$K8491</f>
        <v>662</v>
      </c>
      <c r="N1470" s="9" t="str">
        <f>VLOOKUP('Consolidtaed Data'!$C8491,[1]Locations!$A:$O,2,0)</f>
        <v>Elk Grove</v>
      </c>
      <c r="O1470" s="9" t="str">
        <f>VLOOKUP('Consolidtaed Data'!$D8491,'[1]Sales People'!$A:$B,2,0)</f>
        <v>Bobby Russell</v>
      </c>
      <c r="P1470" s="9" t="str">
        <f>VLOOKUP('Consolidtaed Data'!$E8491,[1]Customers!$A:$B,2,0)</f>
        <v>Alan Scott</v>
      </c>
      <c r="Q1470" s="11">
        <f>WEEKDAY('Consolidtaed Data'!$F8491)</f>
        <v>5</v>
      </c>
      <c r="R1470" s="9">
        <f>MONTH('Consolidtaed Data'!$F8491)</f>
        <v>10</v>
      </c>
      <c r="S1470" s="9" t="str">
        <f>TEXT(Table3[[#This Row],[Purchase Date]],"MMMM")</f>
        <v>April</v>
      </c>
      <c r="T1470" s="9">
        <f>YEAR('Consolidtaed Data'!$F8491)</f>
        <v>2021</v>
      </c>
    </row>
    <row r="1471" spans="1:20" x14ac:dyDescent="0.3">
      <c r="A1471" s="9" t="s">
        <v>2437</v>
      </c>
      <c r="B1471" s="9" t="s">
        <v>41</v>
      </c>
      <c r="C1471" s="9" t="s">
        <v>30</v>
      </c>
      <c r="D1471" s="9" t="s">
        <v>149</v>
      </c>
      <c r="E1471" s="9" t="s">
        <v>763</v>
      </c>
      <c r="F1471" s="10">
        <v>43939</v>
      </c>
      <c r="G1471" s="10" t="str">
        <f>VLOOKUP(Table3[[#This Row],[Product ID]],[1]Products!$A:$G,2,0)</f>
        <v>Product 11</v>
      </c>
      <c r="H1471" s="22">
        <v>1</v>
      </c>
      <c r="I1471" s="9">
        <f>VLOOKUP('Consolidtaed Data'!$B8558,[1]Products!$A:$G,4,0)</f>
        <v>771</v>
      </c>
      <c r="J1471" s="9">
        <f>VLOOKUP('Consolidtaed Data'!$B8558,[1]Products!$A:$G,3,0)</f>
        <v>648</v>
      </c>
      <c r="K1471" s="9">
        <f>'Consolidtaed Data'!$J8558*'Consolidtaed Data'!$H8558</f>
        <v>1268</v>
      </c>
      <c r="L1471" s="9">
        <f>'Consolidtaed Data'!$I8558*'Consolidtaed Data'!$H8558</f>
        <v>1760</v>
      </c>
      <c r="M1471" s="9">
        <f>'Consolidtaed Data'!$L8558-'Consolidtaed Data'!$K8558</f>
        <v>612</v>
      </c>
      <c r="N1471" s="9" t="str">
        <f>VLOOKUP('Consolidtaed Data'!$C8558,[1]Locations!$A:$O,2,0)</f>
        <v>Carlsbad</v>
      </c>
      <c r="O1471" s="9" t="str">
        <f>VLOOKUP('Consolidtaed Data'!$D8558,'[1]Sales People'!$A:$B,2,0)</f>
        <v>Christopher Tucker</v>
      </c>
      <c r="P1471" s="9" t="str">
        <f>VLOOKUP('Consolidtaed Data'!$E8558,[1]Customers!$A:$B,2,0)</f>
        <v>Howard Lewis</v>
      </c>
      <c r="Q1471" s="11">
        <f>WEEKDAY('Consolidtaed Data'!$F8558)</f>
        <v>3</v>
      </c>
      <c r="R1471" s="9">
        <f>MONTH('Consolidtaed Data'!$F8558)</f>
        <v>10</v>
      </c>
      <c r="S1471" s="9" t="str">
        <f>TEXT(Table3[[#This Row],[Purchase Date]],"MMMM")</f>
        <v>April</v>
      </c>
      <c r="T1471" s="9">
        <f>YEAR('Consolidtaed Data'!$F8558)</f>
        <v>2021</v>
      </c>
    </row>
    <row r="1472" spans="1:20" x14ac:dyDescent="0.3">
      <c r="A1472" s="9" t="s">
        <v>2438</v>
      </c>
      <c r="B1472" s="9" t="s">
        <v>219</v>
      </c>
      <c r="C1472" s="9" t="s">
        <v>157</v>
      </c>
      <c r="D1472" s="9" t="s">
        <v>22</v>
      </c>
      <c r="E1472" s="9" t="s">
        <v>720</v>
      </c>
      <c r="F1472" s="10">
        <v>43939</v>
      </c>
      <c r="G1472" s="10" t="str">
        <f>VLOOKUP(Table3[[#This Row],[Product ID]],[1]Products!$A:$G,2,0)</f>
        <v>Product 35</v>
      </c>
      <c r="H1472" s="22">
        <v>2</v>
      </c>
      <c r="I1472" s="9">
        <f>VLOOKUP('Consolidtaed Data'!$B8774,[1]Products!$A:$G,4,0)</f>
        <v>1708</v>
      </c>
      <c r="J1472" s="9">
        <f>VLOOKUP('Consolidtaed Data'!$B8774,[1]Products!$A:$G,3,0)</f>
        <v>871</v>
      </c>
      <c r="K1472" s="9">
        <f>'Consolidtaed Data'!$J8774*'Consolidtaed Data'!$H8774</f>
        <v>22</v>
      </c>
      <c r="L1472" s="9">
        <f>'Consolidtaed Data'!$I8774*'Consolidtaed Data'!$H8774</f>
        <v>35</v>
      </c>
      <c r="M1472" s="9">
        <f>'Consolidtaed Data'!$L8774-'Consolidtaed Data'!$K8774</f>
        <v>1104</v>
      </c>
      <c r="N1472" s="9" t="str">
        <f>VLOOKUP('Consolidtaed Data'!$C8774,[1]Locations!$A:$O,2,0)</f>
        <v>Long Beach</v>
      </c>
      <c r="O1472" s="9" t="str">
        <f>VLOOKUP('Consolidtaed Data'!$D8774,'[1]Sales People'!$A:$B,2,0)</f>
        <v>Fred Robertson</v>
      </c>
      <c r="P1472" s="9" t="str">
        <f>VLOOKUP('Consolidtaed Data'!$E8774,[1]Customers!$A:$B,2,0)</f>
        <v>Steve Diaz</v>
      </c>
      <c r="Q1472" s="11">
        <f>WEEKDAY('Consolidtaed Data'!$F8774)</f>
        <v>6</v>
      </c>
      <c r="R1472" s="9">
        <f>MONTH('Consolidtaed Data'!$F8774)</f>
        <v>10</v>
      </c>
      <c r="S1472" s="9" t="str">
        <f>TEXT(Table3[[#This Row],[Purchase Date]],"MMMM")</f>
        <v>April</v>
      </c>
      <c r="T1472" s="9">
        <f>YEAR('Consolidtaed Data'!$F8774)</f>
        <v>2021</v>
      </c>
    </row>
    <row r="1473" spans="1:20" x14ac:dyDescent="0.3">
      <c r="A1473" s="9" t="s">
        <v>2439</v>
      </c>
      <c r="B1473" s="9" t="s">
        <v>29</v>
      </c>
      <c r="C1473" s="9" t="s">
        <v>223</v>
      </c>
      <c r="D1473" s="9" t="s">
        <v>197</v>
      </c>
      <c r="E1473" s="9" t="s">
        <v>608</v>
      </c>
      <c r="F1473" s="10">
        <v>43939</v>
      </c>
      <c r="G1473" s="10" t="str">
        <f>VLOOKUP(Table3[[#This Row],[Product ID]],[1]Products!$A:$G,2,0)</f>
        <v>Product 37</v>
      </c>
      <c r="H1473" s="22">
        <v>1</v>
      </c>
      <c r="I1473" s="9">
        <f>VLOOKUP('Consolidtaed Data'!$B8795,[1]Products!$A:$G,4,0)</f>
        <v>35</v>
      </c>
      <c r="J1473" s="9">
        <f>VLOOKUP('Consolidtaed Data'!$B8795,[1]Products!$A:$G,3,0)</f>
        <v>22</v>
      </c>
      <c r="K1473" s="9">
        <f>'Consolidtaed Data'!$J8795*'Consolidtaed Data'!$H8795</f>
        <v>1321</v>
      </c>
      <c r="L1473" s="9">
        <f>'Consolidtaed Data'!$I8795*'Consolidtaed Data'!$H8795</f>
        <v>1972</v>
      </c>
      <c r="M1473" s="9">
        <f>'Consolidtaed Data'!$L8795-'Consolidtaed Data'!$K8795</f>
        <v>799</v>
      </c>
      <c r="N1473" s="9" t="str">
        <f>VLOOKUP('Consolidtaed Data'!$C8795,[1]Locations!$A:$O,2,0)</f>
        <v>Santa Clarita</v>
      </c>
      <c r="O1473" s="9" t="str">
        <f>VLOOKUP('Consolidtaed Data'!$D8795,'[1]Sales People'!$A:$B,2,0)</f>
        <v>Roger Robertson</v>
      </c>
      <c r="P1473" s="9" t="str">
        <f>VLOOKUP('Consolidtaed Data'!$E8795,[1]Customers!$A:$B,2,0)</f>
        <v>Willie Hicks</v>
      </c>
      <c r="Q1473" s="11">
        <f>WEEKDAY('Consolidtaed Data'!$F8795)</f>
        <v>7</v>
      </c>
      <c r="R1473" s="9">
        <f>MONTH('Consolidtaed Data'!$F8795)</f>
        <v>10</v>
      </c>
      <c r="S1473" s="9" t="str">
        <f>TEXT(Table3[[#This Row],[Purchase Date]],"MMMM")</f>
        <v>April</v>
      </c>
      <c r="T1473" s="9">
        <f>YEAR('Consolidtaed Data'!$F8795)</f>
        <v>2021</v>
      </c>
    </row>
    <row r="1474" spans="1:20" x14ac:dyDescent="0.3">
      <c r="A1474" s="9" t="s">
        <v>2441</v>
      </c>
      <c r="B1474" s="9" t="s">
        <v>93</v>
      </c>
      <c r="C1474" s="9" t="s">
        <v>352</v>
      </c>
      <c r="D1474" s="9" t="s">
        <v>22</v>
      </c>
      <c r="E1474" s="9" t="s">
        <v>3880</v>
      </c>
      <c r="F1474" s="10">
        <v>43939</v>
      </c>
      <c r="G1474" s="10" t="str">
        <f>VLOOKUP(Table3[[#This Row],[Product ID]],[1]Products!$A:$G,2,0)</f>
        <v>Product 71</v>
      </c>
      <c r="H1474" s="22">
        <v>3</v>
      </c>
      <c r="I1474" s="9">
        <f>VLOOKUP('Consolidtaed Data'!$B8832,[1]Products!$A:$G,4,0)</f>
        <v>368</v>
      </c>
      <c r="J1474" s="9">
        <f>VLOOKUP('Consolidtaed Data'!$B8832,[1]Products!$A:$G,3,0)</f>
        <v>294</v>
      </c>
      <c r="K1474" s="9">
        <f>'Consolidtaed Data'!$J8832*'Consolidtaed Data'!$H8832</f>
        <v>1190</v>
      </c>
      <c r="L1474" s="9">
        <f>'Consolidtaed Data'!$I8832*'Consolidtaed Data'!$H8832</f>
        <v>1566</v>
      </c>
      <c r="M1474" s="9">
        <f>'Consolidtaed Data'!$L8832-'Consolidtaed Data'!$K8832</f>
        <v>275</v>
      </c>
      <c r="N1474" s="9" t="str">
        <f>VLOOKUP('Consolidtaed Data'!$C8832,[1]Locations!$A:$O,2,0)</f>
        <v>Irvine</v>
      </c>
      <c r="O1474" s="9" t="str">
        <f>VLOOKUP('Consolidtaed Data'!$D8832,'[1]Sales People'!$A:$B,2,0)</f>
        <v>Kenneth Fields</v>
      </c>
      <c r="P1474" s="9" t="str">
        <f>VLOOKUP('Consolidtaed Data'!$E8832,[1]Customers!$A:$B,2,0)</f>
        <v>Andrew James</v>
      </c>
      <c r="Q1474" s="11">
        <f>WEEKDAY('Consolidtaed Data'!$F8832)</f>
        <v>3</v>
      </c>
      <c r="R1474" s="9">
        <f>MONTH('Consolidtaed Data'!$F8832)</f>
        <v>11</v>
      </c>
      <c r="S1474" s="9" t="str">
        <f>TEXT(Table3[[#This Row],[Purchase Date]],"MMMM")</f>
        <v>April</v>
      </c>
      <c r="T1474" s="9">
        <f>YEAR('Consolidtaed Data'!$F8832)</f>
        <v>2021</v>
      </c>
    </row>
    <row r="1475" spans="1:20" x14ac:dyDescent="0.3">
      <c r="A1475" s="9" t="s">
        <v>2442</v>
      </c>
      <c r="B1475" s="9" t="s">
        <v>349</v>
      </c>
      <c r="C1475" s="9" t="s">
        <v>249</v>
      </c>
      <c r="D1475" s="9" t="s">
        <v>87</v>
      </c>
      <c r="E1475" s="9" t="s">
        <v>1607</v>
      </c>
      <c r="F1475" s="10">
        <v>43939</v>
      </c>
      <c r="G1475" s="10" t="str">
        <f>VLOOKUP(Table3[[#This Row],[Product ID]],[1]Products!$A:$G,2,0)</f>
        <v>Product 60</v>
      </c>
      <c r="H1475" s="22">
        <v>4</v>
      </c>
      <c r="I1475" s="9">
        <f>VLOOKUP('Consolidtaed Data'!$B9307,[1]Products!$A:$G,4,0)</f>
        <v>1725</v>
      </c>
      <c r="J1475" s="9">
        <f>VLOOKUP('Consolidtaed Data'!$B9307,[1]Products!$A:$G,3,0)</f>
        <v>1363</v>
      </c>
      <c r="K1475" s="9">
        <f>'Consolidtaed Data'!$J9307*'Consolidtaed Data'!$H9307</f>
        <v>600</v>
      </c>
      <c r="L1475" s="9">
        <f>'Consolidtaed Data'!$I9307*'Consolidtaed Data'!$H9307</f>
        <v>870</v>
      </c>
      <c r="M1475" s="9">
        <f>'Consolidtaed Data'!$L9307-'Consolidtaed Data'!$K9307</f>
        <v>1744</v>
      </c>
      <c r="N1475" s="9" t="str">
        <f>VLOOKUP('Consolidtaed Data'!$C9307,[1]Locations!$A:$O,2,0)</f>
        <v>San Jose</v>
      </c>
      <c r="O1475" s="9" t="str">
        <f>VLOOKUP('Consolidtaed Data'!$D9307,'[1]Sales People'!$A:$B,2,0)</f>
        <v>Martin Perry</v>
      </c>
      <c r="P1475" s="9" t="str">
        <f>VLOOKUP('Consolidtaed Data'!$E9307,[1]Customers!$A:$B,2,0)</f>
        <v>Ronald Bradley</v>
      </c>
      <c r="Q1475" s="11">
        <f>WEEKDAY('Consolidtaed Data'!$F9307)</f>
        <v>1</v>
      </c>
      <c r="R1475" s="9">
        <f>MONTH('Consolidtaed Data'!$F9307)</f>
        <v>12</v>
      </c>
      <c r="S1475" s="9" t="str">
        <f>TEXT(Table3[[#This Row],[Purchase Date]],"MMMM")</f>
        <v>April</v>
      </c>
      <c r="T1475" s="9">
        <f>YEAR('Consolidtaed Data'!$F9307)</f>
        <v>2021</v>
      </c>
    </row>
    <row r="1476" spans="1:20" x14ac:dyDescent="0.3">
      <c r="A1476" s="9" t="s">
        <v>2443</v>
      </c>
      <c r="B1476" s="9" t="s">
        <v>213</v>
      </c>
      <c r="C1476" s="9" t="s">
        <v>82</v>
      </c>
      <c r="D1476" s="9" t="s">
        <v>46</v>
      </c>
      <c r="E1476" s="9" t="s">
        <v>989</v>
      </c>
      <c r="F1476" s="10">
        <v>43939</v>
      </c>
      <c r="G1476" s="10" t="str">
        <f>VLOOKUP(Table3[[#This Row],[Product ID]],[1]Products!$A:$G,2,0)</f>
        <v>Product 68</v>
      </c>
      <c r="H1476" s="22">
        <v>3</v>
      </c>
      <c r="I1476" s="9">
        <f>VLOOKUP('Consolidtaed Data'!$B9376,[1]Products!$A:$G,4,0)</f>
        <v>1587</v>
      </c>
      <c r="J1476" s="9">
        <f>VLOOKUP('Consolidtaed Data'!$B9376,[1]Products!$A:$G,3,0)</f>
        <v>1301</v>
      </c>
      <c r="K1476" s="9">
        <f>'Consolidtaed Data'!$J9376*'Consolidtaed Data'!$H9376</f>
        <v>648</v>
      </c>
      <c r="L1476" s="9">
        <f>'Consolidtaed Data'!$I9376*'Consolidtaed Data'!$H9376</f>
        <v>771</v>
      </c>
      <c r="M1476" s="9">
        <f>'Consolidtaed Data'!$L9376-'Consolidtaed Data'!$K9376</f>
        <v>34</v>
      </c>
      <c r="N1476" s="9" t="str">
        <f>VLOOKUP('Consolidtaed Data'!$C9376,[1]Locations!$A:$O,2,0)</f>
        <v>Fresno</v>
      </c>
      <c r="O1476" s="9" t="str">
        <f>VLOOKUP('Consolidtaed Data'!$D9376,'[1]Sales People'!$A:$B,2,0)</f>
        <v>Gary Rodriguez</v>
      </c>
      <c r="P1476" s="9" t="str">
        <f>VLOOKUP('Consolidtaed Data'!$E9376,[1]Customers!$A:$B,2,0)</f>
        <v>Harry Diaz</v>
      </c>
      <c r="Q1476" s="11">
        <f>WEEKDAY('Consolidtaed Data'!$F9376)</f>
        <v>5</v>
      </c>
      <c r="R1476" s="9">
        <f>MONTH('Consolidtaed Data'!$F9376)</f>
        <v>12</v>
      </c>
      <c r="S1476" s="9" t="str">
        <f>TEXT(Table3[[#This Row],[Purchase Date]],"MMMM")</f>
        <v>April</v>
      </c>
      <c r="T1476" s="9">
        <f>YEAR('Consolidtaed Data'!$F9376)</f>
        <v>2021</v>
      </c>
    </row>
    <row r="1477" spans="1:20" x14ac:dyDescent="0.3">
      <c r="A1477" s="9" t="s">
        <v>2444</v>
      </c>
      <c r="B1477" s="9" t="s">
        <v>71</v>
      </c>
      <c r="C1477" s="9" t="s">
        <v>344</v>
      </c>
      <c r="D1477" s="9" t="s">
        <v>123</v>
      </c>
      <c r="E1477" s="9" t="s">
        <v>1930</v>
      </c>
      <c r="F1477" s="10">
        <v>43939</v>
      </c>
      <c r="G1477" s="10" t="str">
        <f>VLOOKUP(Table3[[#This Row],[Product ID]],[1]Products!$A:$G,2,0)</f>
        <v>Product 42</v>
      </c>
      <c r="H1477" s="22">
        <v>1</v>
      </c>
      <c r="I1477" s="9">
        <f>VLOOKUP('Consolidtaed Data'!$B9571,[1]Products!$A:$G,4,0)</f>
        <v>1500</v>
      </c>
      <c r="J1477" s="9">
        <f>VLOOKUP('Consolidtaed Data'!$B9571,[1]Products!$A:$G,3,0)</f>
        <v>900</v>
      </c>
      <c r="K1477" s="9">
        <f>'Consolidtaed Data'!$J9571*'Consolidtaed Data'!$H9571</f>
        <v>3036</v>
      </c>
      <c r="L1477" s="9">
        <f>'Consolidtaed Data'!$I9571*'Consolidtaed Data'!$H9571</f>
        <v>4820</v>
      </c>
      <c r="M1477" s="9">
        <f>'Consolidtaed Data'!$L9571-'Consolidtaed Data'!$K9571</f>
        <v>1968</v>
      </c>
      <c r="N1477" s="9" t="str">
        <f>VLOOKUP('Consolidtaed Data'!$C9571,[1]Locations!$A:$O,2,0)</f>
        <v>Burbank</v>
      </c>
      <c r="O1477" s="9" t="str">
        <f>VLOOKUP('Consolidtaed Data'!$D9571,'[1]Sales People'!$A:$B,2,0)</f>
        <v>Larry Marshall</v>
      </c>
      <c r="P1477" s="9" t="str">
        <f>VLOOKUP('Consolidtaed Data'!$E9571,[1]Customers!$A:$B,2,0)</f>
        <v>Jason Dixon</v>
      </c>
      <c r="Q1477" s="11">
        <f>WEEKDAY('Consolidtaed Data'!$F9571)</f>
        <v>6</v>
      </c>
      <c r="R1477" s="9">
        <f>MONTH('Consolidtaed Data'!$F9571)</f>
        <v>12</v>
      </c>
      <c r="S1477" s="9" t="str">
        <f>TEXT(Table3[[#This Row],[Purchase Date]],"MMMM")</f>
        <v>April</v>
      </c>
      <c r="T1477" s="9">
        <f>YEAR('Consolidtaed Data'!$F9571)</f>
        <v>2021</v>
      </c>
    </row>
    <row r="1478" spans="1:20" x14ac:dyDescent="0.3">
      <c r="A1478" s="9" t="s">
        <v>2445</v>
      </c>
      <c r="B1478" s="9" t="s">
        <v>415</v>
      </c>
      <c r="C1478" s="9" t="s">
        <v>45</v>
      </c>
      <c r="D1478" s="9" t="s">
        <v>329</v>
      </c>
      <c r="E1478" s="9" t="s">
        <v>2733</v>
      </c>
      <c r="F1478" s="10">
        <v>43940</v>
      </c>
      <c r="G1478" s="10" t="str">
        <f>VLOOKUP(Table3[[#This Row],[Product ID]],[1]Products!$A:$G,2,0)</f>
        <v>Product 18</v>
      </c>
      <c r="H1478" s="22">
        <v>1</v>
      </c>
      <c r="I1478" s="9">
        <f>VLOOKUP('Consolidtaed Data'!$B4704,[1]Products!$A:$G,4,0)</f>
        <v>1178</v>
      </c>
      <c r="J1478" s="9">
        <f>VLOOKUP('Consolidtaed Data'!$B4704,[1]Products!$A:$G,3,0)</f>
        <v>683</v>
      </c>
      <c r="K1478" s="9">
        <f>'Consolidtaed Data'!$J4704*'Consolidtaed Data'!$H4704</f>
        <v>971</v>
      </c>
      <c r="L1478" s="9">
        <f>'Consolidtaed Data'!$I4704*'Consolidtaed Data'!$H4704</f>
        <v>1798</v>
      </c>
      <c r="M1478" s="9">
        <f>'Consolidtaed Data'!$L4704-'Consolidtaed Data'!$K4704</f>
        <v>161</v>
      </c>
      <c r="N1478" s="9" t="str">
        <f>VLOOKUP('Consolidtaed Data'!$C4704,[1]Locations!$A:$O,2,0)</f>
        <v>San Mateo</v>
      </c>
      <c r="O1478" s="9" t="str">
        <f>VLOOKUP('Consolidtaed Data'!$D4704,'[1]Sales People'!$A:$B,2,0)</f>
        <v>Ernest Wheeler</v>
      </c>
      <c r="P1478" s="9" t="str">
        <f>VLOOKUP('Consolidtaed Data'!$E4704,[1]Customers!$A:$B,2,0)</f>
        <v>Jesse Alvarez</v>
      </c>
      <c r="Q1478" s="11">
        <f>WEEKDAY('Consolidtaed Data'!$F4704)</f>
        <v>6</v>
      </c>
      <c r="R1478" s="9">
        <f>MONTH('Consolidtaed Data'!$F4704)</f>
        <v>12</v>
      </c>
      <c r="S1478" s="9" t="str">
        <f>TEXT(Table3[[#This Row],[Purchase Date]],"MMMM")</f>
        <v>April</v>
      </c>
      <c r="T1478" s="9">
        <f>YEAR('Consolidtaed Data'!$F4704)</f>
        <v>2020</v>
      </c>
    </row>
    <row r="1479" spans="1:20" x14ac:dyDescent="0.3">
      <c r="A1479" s="9" t="s">
        <v>2446</v>
      </c>
      <c r="B1479" s="9" t="s">
        <v>103</v>
      </c>
      <c r="C1479" s="9" t="s">
        <v>289</v>
      </c>
      <c r="D1479" s="9" t="s">
        <v>161</v>
      </c>
      <c r="E1479" s="9" t="s">
        <v>1899</v>
      </c>
      <c r="F1479" s="10">
        <v>43940</v>
      </c>
      <c r="G1479" s="10" t="str">
        <f>VLOOKUP(Table3[[#This Row],[Product ID]],[1]Products!$A:$G,2,0)</f>
        <v>Product 44</v>
      </c>
      <c r="H1479" s="22">
        <v>1</v>
      </c>
      <c r="I1479" s="9">
        <f>VLOOKUP('Consolidtaed Data'!$B4968,[1]Products!$A:$G,4,0)</f>
        <v>637</v>
      </c>
      <c r="J1479" s="9">
        <f>VLOOKUP('Consolidtaed Data'!$B4968,[1]Products!$A:$G,3,0)</f>
        <v>389</v>
      </c>
      <c r="K1479" s="9">
        <f>'Consolidtaed Data'!$J4968*'Consolidtaed Data'!$H4968</f>
        <v>2756</v>
      </c>
      <c r="L1479" s="9">
        <f>'Consolidtaed Data'!$I4968*'Consolidtaed Data'!$H4968</f>
        <v>3774</v>
      </c>
      <c r="M1479" s="9">
        <f>'Consolidtaed Data'!$L4968-'Consolidtaed Data'!$K4968</f>
        <v>1888</v>
      </c>
      <c r="N1479" s="9" t="str">
        <f>VLOOKUP('Consolidtaed Data'!$C4968,[1]Locations!$A:$O,2,0)</f>
        <v>Santa Clarita</v>
      </c>
      <c r="O1479" s="9" t="str">
        <f>VLOOKUP('Consolidtaed Data'!$D4968,'[1]Sales People'!$A:$B,2,0)</f>
        <v>Kenneth Fields</v>
      </c>
      <c r="P1479" s="9" t="str">
        <f>VLOOKUP('Consolidtaed Data'!$E4968,[1]Customers!$A:$B,2,0)</f>
        <v>Richard Young</v>
      </c>
      <c r="Q1479" s="11">
        <f>WEEKDAY('Consolidtaed Data'!$F4968)</f>
        <v>4</v>
      </c>
      <c r="R1479" s="9">
        <f>MONTH('Consolidtaed Data'!$F4968)</f>
        <v>12</v>
      </c>
      <c r="S1479" s="9" t="str">
        <f>TEXT(Table3[[#This Row],[Purchase Date]],"MMMM")</f>
        <v>April</v>
      </c>
      <c r="T1479" s="9">
        <f>YEAR('Consolidtaed Data'!$F4968)</f>
        <v>2020</v>
      </c>
    </row>
    <row r="1480" spans="1:20" x14ac:dyDescent="0.3">
      <c r="A1480" s="9" t="s">
        <v>2447</v>
      </c>
      <c r="B1480" s="9" t="s">
        <v>549</v>
      </c>
      <c r="C1480" s="9" t="s">
        <v>245</v>
      </c>
      <c r="D1480" s="9" t="s">
        <v>83</v>
      </c>
      <c r="E1480" s="9" t="s">
        <v>132</v>
      </c>
      <c r="F1480" s="10">
        <v>43940</v>
      </c>
      <c r="G1480" s="10" t="str">
        <f>VLOOKUP(Table3[[#This Row],[Product ID]],[1]Products!$A:$G,2,0)</f>
        <v>Product 10</v>
      </c>
      <c r="H1480" s="22">
        <v>1</v>
      </c>
      <c r="I1480" s="9">
        <f>VLOOKUP('Consolidtaed Data'!$B5534,[1]Products!$A:$G,4,0)</f>
        <v>545</v>
      </c>
      <c r="J1480" s="9">
        <f>VLOOKUP('Consolidtaed Data'!$B5534,[1]Products!$A:$G,3,0)</f>
        <v>425</v>
      </c>
      <c r="K1480" s="9">
        <f>'Consolidtaed Data'!$J5534*'Consolidtaed Data'!$H5534</f>
        <v>1752</v>
      </c>
      <c r="L1480" s="9">
        <f>'Consolidtaed Data'!$I5534*'Consolidtaed Data'!$H5534</f>
        <v>2739</v>
      </c>
      <c r="M1480" s="9">
        <f>'Consolidtaed Data'!$L5534-'Consolidtaed Data'!$K5534</f>
        <v>2166</v>
      </c>
      <c r="N1480" s="9" t="str">
        <f>VLOOKUP('Consolidtaed Data'!$C5534,[1]Locations!$A:$O,2,0)</f>
        <v>Fresno</v>
      </c>
      <c r="O1480" s="9" t="str">
        <f>VLOOKUP('Consolidtaed Data'!$D5534,'[1]Sales People'!$A:$B,2,0)</f>
        <v>Sean Miller</v>
      </c>
      <c r="P1480" s="9" t="str">
        <f>VLOOKUP('Consolidtaed Data'!$E5534,[1]Customers!$A:$B,2,0)</f>
        <v>Shawn Cook</v>
      </c>
      <c r="Q1480" s="11">
        <f>WEEKDAY('Consolidtaed Data'!$F5534)</f>
        <v>7</v>
      </c>
      <c r="R1480" s="9">
        <f>MONTH('Consolidtaed Data'!$F5534)</f>
        <v>2</v>
      </c>
      <c r="S1480" s="9" t="str">
        <f>TEXT(Table3[[#This Row],[Purchase Date]],"MMMM")</f>
        <v>April</v>
      </c>
      <c r="T1480" s="9">
        <f>YEAR('Consolidtaed Data'!$F5534)</f>
        <v>2021</v>
      </c>
    </row>
    <row r="1481" spans="1:20" x14ac:dyDescent="0.3">
      <c r="A1481" s="9" t="s">
        <v>2448</v>
      </c>
      <c r="B1481" s="9" t="s">
        <v>526</v>
      </c>
      <c r="C1481" s="9" t="s">
        <v>226</v>
      </c>
      <c r="D1481" s="9" t="s">
        <v>17</v>
      </c>
      <c r="E1481" s="9" t="s">
        <v>2930</v>
      </c>
      <c r="F1481" s="10">
        <v>43940</v>
      </c>
      <c r="G1481" s="10" t="str">
        <f>VLOOKUP(Table3[[#This Row],[Product ID]],[1]Products!$A:$G,2,0)</f>
        <v>Product 14</v>
      </c>
      <c r="H1481" s="22">
        <v>2</v>
      </c>
      <c r="I1481" s="9">
        <f>VLOOKUP('Consolidtaed Data'!$B5615,[1]Products!$A:$G,4,0)</f>
        <v>886</v>
      </c>
      <c r="J1481" s="9">
        <f>VLOOKUP('Consolidtaed Data'!$B5615,[1]Products!$A:$G,3,0)</f>
        <v>478</v>
      </c>
      <c r="K1481" s="9">
        <f>'Consolidtaed Data'!$J5615*'Consolidtaed Data'!$H5615</f>
        <v>208</v>
      </c>
      <c r="L1481" s="9">
        <f>'Consolidtaed Data'!$I5615*'Consolidtaed Data'!$H5615</f>
        <v>400</v>
      </c>
      <c r="M1481" s="9">
        <f>'Consolidtaed Data'!$L5615-'Consolidtaed Data'!$K5615</f>
        <v>689</v>
      </c>
      <c r="N1481" s="9" t="str">
        <f>VLOOKUP('Consolidtaed Data'!$C5615,[1]Locations!$A:$O,2,0)</f>
        <v>Ontario</v>
      </c>
      <c r="O1481" s="9" t="str">
        <f>VLOOKUP('Consolidtaed Data'!$D5615,'[1]Sales People'!$A:$B,2,0)</f>
        <v>Arthur Mccoy</v>
      </c>
      <c r="P1481" s="9" t="str">
        <f>VLOOKUP('Consolidtaed Data'!$E5615,[1]Customers!$A:$B,2,0)</f>
        <v>Samuel Palmer</v>
      </c>
      <c r="Q1481" s="11">
        <f>WEEKDAY('Consolidtaed Data'!$F5615)</f>
        <v>7</v>
      </c>
      <c r="R1481" s="9">
        <f>MONTH('Consolidtaed Data'!$F5615)</f>
        <v>2</v>
      </c>
      <c r="S1481" s="9" t="str">
        <f>TEXT(Table3[[#This Row],[Purchase Date]],"MMMM")</f>
        <v>April</v>
      </c>
      <c r="T1481" s="9">
        <f>YEAR('Consolidtaed Data'!$F5615)</f>
        <v>2021</v>
      </c>
    </row>
    <row r="1482" spans="1:20" x14ac:dyDescent="0.3">
      <c r="A1482" s="9" t="s">
        <v>2449</v>
      </c>
      <c r="B1482" s="9" t="s">
        <v>54</v>
      </c>
      <c r="C1482" s="9" t="s">
        <v>21</v>
      </c>
      <c r="D1482" s="9" t="s">
        <v>56</v>
      </c>
      <c r="E1482" s="9" t="s">
        <v>1886</v>
      </c>
      <c r="F1482" s="10">
        <v>43940</v>
      </c>
      <c r="G1482" s="10" t="str">
        <f>VLOOKUP(Table3[[#This Row],[Product ID]],[1]Products!$A:$G,2,0)</f>
        <v>Product 41</v>
      </c>
      <c r="H1482" s="22">
        <v>1</v>
      </c>
      <c r="I1482" s="9">
        <f>VLOOKUP('Consolidtaed Data'!$B6767,[1]Products!$A:$G,4,0)</f>
        <v>1353</v>
      </c>
      <c r="J1482" s="9">
        <f>VLOOKUP('Consolidtaed Data'!$B6767,[1]Products!$A:$G,3,0)</f>
        <v>947</v>
      </c>
      <c r="K1482" s="9">
        <f>'Consolidtaed Data'!$J6767*'Consolidtaed Data'!$H6767</f>
        <v>1367</v>
      </c>
      <c r="L1482" s="9">
        <f>'Consolidtaed Data'!$I6767*'Consolidtaed Data'!$H6767</f>
        <v>2241</v>
      </c>
      <c r="M1482" s="9">
        <f>'Consolidtaed Data'!$L6767-'Consolidtaed Data'!$K6767</f>
        <v>280</v>
      </c>
      <c r="N1482" s="9" t="str">
        <f>VLOOKUP('Consolidtaed Data'!$C6767,[1]Locations!$A:$O,2,0)</f>
        <v>Bakersfield</v>
      </c>
      <c r="O1482" s="9" t="str">
        <f>VLOOKUP('Consolidtaed Data'!$D6767,'[1]Sales People'!$A:$B,2,0)</f>
        <v>Christopher Tucker</v>
      </c>
      <c r="P1482" s="9" t="str">
        <f>VLOOKUP('Consolidtaed Data'!$E6767,[1]Customers!$A:$B,2,0)</f>
        <v>Jason Walker</v>
      </c>
      <c r="Q1482" s="11">
        <f>WEEKDAY('Consolidtaed Data'!$F6767)</f>
        <v>1</v>
      </c>
      <c r="R1482" s="9">
        <f>MONTH('Consolidtaed Data'!$F6767)</f>
        <v>5</v>
      </c>
      <c r="S1482" s="9" t="str">
        <f>TEXT(Table3[[#This Row],[Purchase Date]],"MMMM")</f>
        <v>April</v>
      </c>
      <c r="T1482" s="9">
        <f>YEAR('Consolidtaed Data'!$F6767)</f>
        <v>2021</v>
      </c>
    </row>
    <row r="1483" spans="1:20" x14ac:dyDescent="0.3">
      <c r="A1483" s="9" t="s">
        <v>2450</v>
      </c>
      <c r="B1483" s="9" t="s">
        <v>298</v>
      </c>
      <c r="C1483" s="9" t="s">
        <v>289</v>
      </c>
      <c r="D1483" s="9" t="s">
        <v>206</v>
      </c>
      <c r="E1483" s="9" t="s">
        <v>2838</v>
      </c>
      <c r="F1483" s="10">
        <v>43940</v>
      </c>
      <c r="G1483" s="10" t="str">
        <f>VLOOKUP(Table3[[#This Row],[Product ID]],[1]Products!$A:$G,2,0)</f>
        <v>Product 53</v>
      </c>
      <c r="H1483" s="22">
        <v>1</v>
      </c>
      <c r="I1483" s="9">
        <f>VLOOKUP('Consolidtaed Data'!$B6848,[1]Products!$A:$G,4,0)</f>
        <v>35</v>
      </c>
      <c r="J1483" s="9">
        <f>VLOOKUP('Consolidtaed Data'!$B6848,[1]Products!$A:$G,3,0)</f>
        <v>22</v>
      </c>
      <c r="K1483" s="9">
        <f>'Consolidtaed Data'!$J6848*'Consolidtaed Data'!$H6848</f>
        <v>1788</v>
      </c>
      <c r="L1483" s="9">
        <f>'Consolidtaed Data'!$I6848*'Consolidtaed Data'!$H6848</f>
        <v>2353</v>
      </c>
      <c r="M1483" s="9">
        <f>'Consolidtaed Data'!$L6848-'Consolidtaed Data'!$K6848</f>
        <v>376</v>
      </c>
      <c r="N1483" s="9" t="str">
        <f>VLOOKUP('Consolidtaed Data'!$C6848,[1]Locations!$A:$O,2,0)</f>
        <v>Santa Ana</v>
      </c>
      <c r="O1483" s="9" t="str">
        <f>VLOOKUP('Consolidtaed Data'!$D6848,'[1]Sales People'!$A:$B,2,0)</f>
        <v>Jimmy Young</v>
      </c>
      <c r="P1483" s="9" t="str">
        <f>VLOOKUP('Consolidtaed Data'!$E6848,[1]Customers!$A:$B,2,0)</f>
        <v>Craig Wright</v>
      </c>
      <c r="Q1483" s="11">
        <f>WEEKDAY('Consolidtaed Data'!$F6848)</f>
        <v>1</v>
      </c>
      <c r="R1483" s="9">
        <f>MONTH('Consolidtaed Data'!$F6848)</f>
        <v>6</v>
      </c>
      <c r="S1483" s="9" t="str">
        <f>TEXT(Table3[[#This Row],[Purchase Date]],"MMMM")</f>
        <v>April</v>
      </c>
      <c r="T1483" s="9">
        <f>YEAR('Consolidtaed Data'!$F6848)</f>
        <v>2021</v>
      </c>
    </row>
    <row r="1484" spans="1:20" x14ac:dyDescent="0.3">
      <c r="A1484" s="9" t="s">
        <v>2451</v>
      </c>
      <c r="B1484" s="9" t="s">
        <v>112</v>
      </c>
      <c r="C1484" s="9" t="s">
        <v>134</v>
      </c>
      <c r="D1484" s="9" t="s">
        <v>206</v>
      </c>
      <c r="E1484" s="9" t="s">
        <v>1521</v>
      </c>
      <c r="F1484" s="10">
        <v>43940</v>
      </c>
      <c r="G1484" s="10" t="str">
        <f>VLOOKUP(Table3[[#This Row],[Product ID]],[1]Products!$A:$G,2,0)</f>
        <v>Product 7</v>
      </c>
      <c r="H1484" s="22">
        <v>1</v>
      </c>
      <c r="I1484" s="9">
        <f>VLOOKUP('Consolidtaed Data'!$B6994,[1]Products!$A:$G,4,0)</f>
        <v>181</v>
      </c>
      <c r="J1484" s="9">
        <f>VLOOKUP('Consolidtaed Data'!$B6994,[1]Products!$A:$G,3,0)</f>
        <v>130</v>
      </c>
      <c r="K1484" s="9">
        <f>'Consolidtaed Data'!$J6994*'Consolidtaed Data'!$H6994</f>
        <v>648</v>
      </c>
      <c r="L1484" s="9">
        <f>'Consolidtaed Data'!$I6994*'Consolidtaed Data'!$H6994</f>
        <v>771</v>
      </c>
      <c r="M1484" s="9">
        <f>'Consolidtaed Data'!$L6994-'Consolidtaed Data'!$K6994</f>
        <v>313</v>
      </c>
      <c r="N1484" s="9" t="str">
        <f>VLOOKUP('Consolidtaed Data'!$C6994,[1]Locations!$A:$O,2,0)</f>
        <v>Murrieta</v>
      </c>
      <c r="O1484" s="9" t="str">
        <f>VLOOKUP('Consolidtaed Data'!$D6994,'[1]Sales People'!$A:$B,2,0)</f>
        <v>Bobby Russell</v>
      </c>
      <c r="P1484" s="9" t="str">
        <f>VLOOKUP('Consolidtaed Data'!$E6994,[1]Customers!$A:$B,2,0)</f>
        <v>Joe Rose</v>
      </c>
      <c r="Q1484" s="11">
        <f>WEEKDAY('Consolidtaed Data'!$F6994)</f>
        <v>4</v>
      </c>
      <c r="R1484" s="9">
        <f>MONTH('Consolidtaed Data'!$F6994)</f>
        <v>6</v>
      </c>
      <c r="S1484" s="9" t="str">
        <f>TEXT(Table3[[#This Row],[Purchase Date]],"MMMM")</f>
        <v>April</v>
      </c>
      <c r="T1484" s="9">
        <f>YEAR('Consolidtaed Data'!$F6994)</f>
        <v>2021</v>
      </c>
    </row>
    <row r="1485" spans="1:20" x14ac:dyDescent="0.3">
      <c r="A1485" s="9" t="s">
        <v>2452</v>
      </c>
      <c r="B1485" s="9" t="s">
        <v>712</v>
      </c>
      <c r="C1485" s="9" t="s">
        <v>522</v>
      </c>
      <c r="D1485" s="9" t="s">
        <v>235</v>
      </c>
      <c r="E1485" s="9" t="s">
        <v>2592</v>
      </c>
      <c r="F1485" s="10">
        <v>43940</v>
      </c>
      <c r="G1485" s="10" t="str">
        <f>VLOOKUP(Table3[[#This Row],[Product ID]],[1]Products!$A:$G,2,0)</f>
        <v>Product 32</v>
      </c>
      <c r="H1485" s="22">
        <v>3</v>
      </c>
      <c r="I1485" s="9">
        <f>VLOOKUP('Consolidtaed Data'!$B7055,[1]Products!$A:$G,4,0)</f>
        <v>1783</v>
      </c>
      <c r="J1485" s="9">
        <f>VLOOKUP('Consolidtaed Data'!$B7055,[1]Products!$A:$G,3,0)</f>
        <v>1516</v>
      </c>
      <c r="K1485" s="9">
        <f>'Consolidtaed Data'!$J7055*'Consolidtaed Data'!$H7055</f>
        <v>1291</v>
      </c>
      <c r="L1485" s="9">
        <f>'Consolidtaed Data'!$I7055*'Consolidtaed Data'!$H7055</f>
        <v>2391</v>
      </c>
      <c r="M1485" s="9">
        <f>'Consolidtaed Data'!$L7055-'Consolidtaed Data'!$K7055</f>
        <v>1302</v>
      </c>
      <c r="N1485" s="9" t="str">
        <f>VLOOKUP('Consolidtaed Data'!$C7055,[1]Locations!$A:$O,2,0)</f>
        <v>Long Beach</v>
      </c>
      <c r="O1485" s="9" t="str">
        <f>VLOOKUP('Consolidtaed Data'!$D7055,'[1]Sales People'!$A:$B,2,0)</f>
        <v>Carl Elliott</v>
      </c>
      <c r="P1485" s="9" t="str">
        <f>VLOOKUP('Consolidtaed Data'!$E7055,[1]Customers!$A:$B,2,0)</f>
        <v>Bobby Willis</v>
      </c>
      <c r="Q1485" s="11">
        <f>WEEKDAY('Consolidtaed Data'!$F7055)</f>
        <v>2</v>
      </c>
      <c r="R1485" s="9">
        <f>MONTH('Consolidtaed Data'!$F7055)</f>
        <v>6</v>
      </c>
      <c r="S1485" s="9" t="str">
        <f>TEXT(Table3[[#This Row],[Purchase Date]],"MMMM")</f>
        <v>April</v>
      </c>
      <c r="T1485" s="9">
        <f>YEAR('Consolidtaed Data'!$F7055)</f>
        <v>2021</v>
      </c>
    </row>
    <row r="1486" spans="1:20" x14ac:dyDescent="0.3">
      <c r="A1486" s="9" t="s">
        <v>2453</v>
      </c>
      <c r="B1486" s="9" t="s">
        <v>204</v>
      </c>
      <c r="C1486" s="9" t="s">
        <v>201</v>
      </c>
      <c r="D1486" s="9" t="s">
        <v>26</v>
      </c>
      <c r="E1486" s="9" t="s">
        <v>187</v>
      </c>
      <c r="F1486" s="10">
        <v>43940</v>
      </c>
      <c r="G1486" s="10" t="str">
        <f>VLOOKUP(Table3[[#This Row],[Product ID]],[1]Products!$A:$G,2,0)</f>
        <v>Product 101</v>
      </c>
      <c r="H1486" s="22">
        <v>2</v>
      </c>
      <c r="I1486" s="9">
        <f>VLOOKUP('Consolidtaed Data'!$B7923,[1]Products!$A:$G,4,0)</f>
        <v>1972</v>
      </c>
      <c r="J1486" s="9">
        <f>VLOOKUP('Consolidtaed Data'!$B7923,[1]Products!$A:$G,3,0)</f>
        <v>1321</v>
      </c>
      <c r="K1486" s="9">
        <f>'Consolidtaed Data'!$J7923*'Consolidtaed Data'!$H7923</f>
        <v>90</v>
      </c>
      <c r="L1486" s="9">
        <f>'Consolidtaed Data'!$I7923*'Consolidtaed Data'!$H7923</f>
        <v>112</v>
      </c>
      <c r="M1486" s="9">
        <f>'Consolidtaed Data'!$L7923-'Consolidtaed Data'!$K7923</f>
        <v>204</v>
      </c>
      <c r="N1486" s="9" t="str">
        <f>VLOOKUP('Consolidtaed Data'!$C7923,[1]Locations!$A:$O,2,0)</f>
        <v>Thousand Oaks</v>
      </c>
      <c r="O1486" s="9" t="str">
        <f>VLOOKUP('Consolidtaed Data'!$D7923,'[1]Sales People'!$A:$B,2,0)</f>
        <v>Justin Lynch</v>
      </c>
      <c r="P1486" s="9" t="str">
        <f>VLOOKUP('Consolidtaed Data'!$E7923,[1]Customers!$A:$B,2,0)</f>
        <v>Anthony Little</v>
      </c>
      <c r="Q1486" s="11">
        <f>WEEKDAY('Consolidtaed Data'!$F7923)</f>
        <v>4</v>
      </c>
      <c r="R1486" s="9">
        <f>MONTH('Consolidtaed Data'!$F7923)</f>
        <v>8</v>
      </c>
      <c r="S1486" s="9" t="str">
        <f>TEXT(Table3[[#This Row],[Purchase Date]],"MMMM")</f>
        <v>April</v>
      </c>
      <c r="T1486" s="9">
        <f>YEAR('Consolidtaed Data'!$F7923)</f>
        <v>2021</v>
      </c>
    </row>
    <row r="1487" spans="1:20" x14ac:dyDescent="0.3">
      <c r="A1487" s="9" t="s">
        <v>2454</v>
      </c>
      <c r="B1487" s="9" t="s">
        <v>54</v>
      </c>
      <c r="C1487" s="9" t="s">
        <v>635</v>
      </c>
      <c r="D1487" s="9" t="s">
        <v>131</v>
      </c>
      <c r="E1487" s="9" t="s">
        <v>422</v>
      </c>
      <c r="F1487" s="10">
        <v>43940</v>
      </c>
      <c r="G1487" s="10" t="str">
        <f>VLOOKUP(Table3[[#This Row],[Product ID]],[1]Products!$A:$G,2,0)</f>
        <v>Product 41</v>
      </c>
      <c r="H1487" s="22">
        <v>3</v>
      </c>
      <c r="I1487" s="9">
        <f>VLOOKUP('Consolidtaed Data'!$B8427,[1]Products!$A:$G,4,0)</f>
        <v>1052</v>
      </c>
      <c r="J1487" s="9">
        <f>VLOOKUP('Consolidtaed Data'!$B8427,[1]Products!$A:$G,3,0)</f>
        <v>589</v>
      </c>
      <c r="K1487" s="9">
        <f>'Consolidtaed Data'!$J8427*'Consolidtaed Data'!$H8427</f>
        <v>2968</v>
      </c>
      <c r="L1487" s="9">
        <f>'Consolidtaed Data'!$I8427*'Consolidtaed Data'!$H8427</f>
        <v>4566</v>
      </c>
      <c r="M1487" s="9">
        <f>'Consolidtaed Data'!$L8427-'Consolidtaed Data'!$K8427</f>
        <v>22</v>
      </c>
      <c r="N1487" s="9" t="str">
        <f>VLOOKUP('Consolidtaed Data'!$C8427,[1]Locations!$A:$O,2,0)</f>
        <v>Hayward</v>
      </c>
      <c r="O1487" s="9" t="str">
        <f>VLOOKUP('Consolidtaed Data'!$D8427,'[1]Sales People'!$A:$B,2,0)</f>
        <v>Joe Sims</v>
      </c>
      <c r="P1487" s="9" t="str">
        <f>VLOOKUP('Consolidtaed Data'!$E8427,[1]Customers!$A:$B,2,0)</f>
        <v>Bruce Armstrong</v>
      </c>
      <c r="Q1487" s="11">
        <f>WEEKDAY('Consolidtaed Data'!$F8427)</f>
        <v>1</v>
      </c>
      <c r="R1487" s="9">
        <f>MONTH('Consolidtaed Data'!$F8427)</f>
        <v>10</v>
      </c>
      <c r="S1487" s="9" t="str">
        <f>TEXT(Table3[[#This Row],[Purchase Date]],"MMMM")</f>
        <v>April</v>
      </c>
      <c r="T1487" s="9">
        <f>YEAR('Consolidtaed Data'!$F8427)</f>
        <v>2021</v>
      </c>
    </row>
    <row r="1488" spans="1:20" x14ac:dyDescent="0.3">
      <c r="A1488" s="9" t="s">
        <v>2455</v>
      </c>
      <c r="B1488" s="9" t="s">
        <v>284</v>
      </c>
      <c r="C1488" s="9" t="s">
        <v>325</v>
      </c>
      <c r="D1488" s="9" t="s">
        <v>56</v>
      </c>
      <c r="E1488" s="9" t="s">
        <v>491</v>
      </c>
      <c r="F1488" s="10">
        <v>43940</v>
      </c>
      <c r="G1488" s="10" t="str">
        <f>VLOOKUP(Table3[[#This Row],[Product ID]],[1]Products!$A:$G,2,0)</f>
        <v>Product 96</v>
      </c>
      <c r="H1488" s="22">
        <v>1</v>
      </c>
      <c r="I1488" s="9">
        <f>VLOOKUP('Consolidtaed Data'!$B9012,[1]Products!$A:$G,4,0)</f>
        <v>1367</v>
      </c>
      <c r="J1488" s="9">
        <f>VLOOKUP('Consolidtaed Data'!$B9012,[1]Products!$A:$G,3,0)</f>
        <v>984</v>
      </c>
      <c r="K1488" s="9">
        <f>'Consolidtaed Data'!$J9012*'Consolidtaed Data'!$H9012</f>
        <v>1190</v>
      </c>
      <c r="L1488" s="9">
        <f>'Consolidtaed Data'!$I9012*'Consolidtaed Data'!$H9012</f>
        <v>1566</v>
      </c>
      <c r="M1488" s="9">
        <f>'Consolidtaed Data'!$L9012-'Consolidtaed Data'!$K9012</f>
        <v>1252</v>
      </c>
      <c r="N1488" s="9" t="str">
        <f>VLOOKUP('Consolidtaed Data'!$C9012,[1]Locations!$A:$O,2,0)</f>
        <v>San Francisco</v>
      </c>
      <c r="O1488" s="9" t="str">
        <f>VLOOKUP('Consolidtaed Data'!$D9012,'[1]Sales People'!$A:$B,2,0)</f>
        <v>Justin Lynch</v>
      </c>
      <c r="P1488" s="9" t="str">
        <f>VLOOKUP('Consolidtaed Data'!$E9012,[1]Customers!$A:$B,2,0)</f>
        <v>Joshua Little</v>
      </c>
      <c r="Q1488" s="11">
        <f>WEEKDAY('Consolidtaed Data'!$F9012)</f>
        <v>7</v>
      </c>
      <c r="R1488" s="9">
        <f>MONTH('Consolidtaed Data'!$F9012)</f>
        <v>11</v>
      </c>
      <c r="S1488" s="9" t="str">
        <f>TEXT(Table3[[#This Row],[Purchase Date]],"MMMM")</f>
        <v>April</v>
      </c>
      <c r="T1488" s="9">
        <f>YEAR('Consolidtaed Data'!$F9012)</f>
        <v>2021</v>
      </c>
    </row>
    <row r="1489" spans="1:20" x14ac:dyDescent="0.3">
      <c r="A1489" s="9" t="s">
        <v>2456</v>
      </c>
      <c r="B1489" s="9" t="s">
        <v>366</v>
      </c>
      <c r="C1489" s="9" t="s">
        <v>504</v>
      </c>
      <c r="D1489" s="9" t="s">
        <v>22</v>
      </c>
      <c r="E1489" s="9" t="s">
        <v>2042</v>
      </c>
      <c r="F1489" s="10">
        <v>43940</v>
      </c>
      <c r="G1489" s="10" t="str">
        <f>VLOOKUP(Table3[[#This Row],[Product ID]],[1]Products!$A:$G,2,0)</f>
        <v>Product 39</v>
      </c>
      <c r="H1489" s="22">
        <v>1</v>
      </c>
      <c r="I1489" s="9">
        <f>VLOOKUP('Consolidtaed Data'!$B9111,[1]Products!$A:$G,4,0)</f>
        <v>886</v>
      </c>
      <c r="J1489" s="9">
        <f>VLOOKUP('Consolidtaed Data'!$B9111,[1]Products!$A:$G,3,0)</f>
        <v>478</v>
      </c>
      <c r="K1489" s="9">
        <f>'Consolidtaed Data'!$J9111*'Consolidtaed Data'!$H9111</f>
        <v>1230</v>
      </c>
      <c r="L1489" s="9">
        <f>'Consolidtaed Data'!$I9111*'Consolidtaed Data'!$H9111</f>
        <v>1783</v>
      </c>
      <c r="M1489" s="9">
        <f>'Consolidtaed Data'!$L9111-'Consolidtaed Data'!$K9111</f>
        <v>824</v>
      </c>
      <c r="N1489" s="9" t="str">
        <f>VLOOKUP('Consolidtaed Data'!$C9111,[1]Locations!$A:$O,2,0)</f>
        <v>Vallejo</v>
      </c>
      <c r="O1489" s="9" t="str">
        <f>VLOOKUP('Consolidtaed Data'!$D9111,'[1]Sales People'!$A:$B,2,0)</f>
        <v>Bobby Russell</v>
      </c>
      <c r="P1489" s="9" t="str">
        <f>VLOOKUP('Consolidtaed Data'!$E9111,[1]Customers!$A:$B,2,0)</f>
        <v>Ryan Schmidt</v>
      </c>
      <c r="Q1489" s="11">
        <f>WEEKDAY('Consolidtaed Data'!$F9111)</f>
        <v>7</v>
      </c>
      <c r="R1489" s="9">
        <f>MONTH('Consolidtaed Data'!$F9111)</f>
        <v>11</v>
      </c>
      <c r="S1489" s="9" t="str">
        <f>TEXT(Table3[[#This Row],[Purchase Date]],"MMMM")</f>
        <v>April</v>
      </c>
      <c r="T1489" s="9">
        <f>YEAR('Consolidtaed Data'!$F9111)</f>
        <v>2021</v>
      </c>
    </row>
    <row r="1490" spans="1:20" x14ac:dyDescent="0.3">
      <c r="A1490" s="9" t="s">
        <v>2457</v>
      </c>
      <c r="B1490" s="9" t="s">
        <v>364</v>
      </c>
      <c r="C1490" s="9" t="s">
        <v>140</v>
      </c>
      <c r="D1490" s="9" t="s">
        <v>374</v>
      </c>
      <c r="E1490" s="9" t="s">
        <v>1002</v>
      </c>
      <c r="F1490" s="10">
        <v>43940</v>
      </c>
      <c r="G1490" s="10" t="str">
        <f>VLOOKUP(Table3[[#This Row],[Product ID]],[1]Products!$A:$G,2,0)</f>
        <v>Product 45</v>
      </c>
      <c r="H1490" s="22">
        <v>1</v>
      </c>
      <c r="I1490" s="9">
        <f>VLOOKUP('Consolidtaed Data'!$B9188,[1]Products!$A:$G,4,0)</f>
        <v>356</v>
      </c>
      <c r="J1490" s="9">
        <f>VLOOKUP('Consolidtaed Data'!$B9188,[1]Products!$A:$G,3,0)</f>
        <v>292</v>
      </c>
      <c r="K1490" s="9">
        <f>'Consolidtaed Data'!$J9188*'Consolidtaed Data'!$H9188</f>
        <v>3324</v>
      </c>
      <c r="L1490" s="9">
        <f>'Consolidtaed Data'!$I9188*'Consolidtaed Data'!$H9188</f>
        <v>4053</v>
      </c>
      <c r="M1490" s="9">
        <f>'Consolidtaed Data'!$L9188-'Consolidtaed Data'!$K9188</f>
        <v>871</v>
      </c>
      <c r="N1490" s="9" t="str">
        <f>VLOOKUP('Consolidtaed Data'!$C9188,[1]Locations!$A:$O,2,0)</f>
        <v>Temecula</v>
      </c>
      <c r="O1490" s="9" t="str">
        <f>VLOOKUP('Consolidtaed Data'!$D9188,'[1]Sales People'!$A:$B,2,0)</f>
        <v>Brian Hansen</v>
      </c>
      <c r="P1490" s="9" t="str">
        <f>VLOOKUP('Consolidtaed Data'!$E9188,[1]Customers!$A:$B,2,0)</f>
        <v>Bruce Bowman</v>
      </c>
      <c r="Q1490" s="11">
        <f>WEEKDAY('Consolidtaed Data'!$F9188)</f>
        <v>6</v>
      </c>
      <c r="R1490" s="9">
        <f>MONTH('Consolidtaed Data'!$F9188)</f>
        <v>11</v>
      </c>
      <c r="S1490" s="9" t="str">
        <f>TEXT(Table3[[#This Row],[Purchase Date]],"MMMM")</f>
        <v>April</v>
      </c>
      <c r="T1490" s="9">
        <f>YEAR('Consolidtaed Data'!$F9188)</f>
        <v>2021</v>
      </c>
    </row>
    <row r="1491" spans="1:20" x14ac:dyDescent="0.3">
      <c r="A1491" s="9" t="s">
        <v>2458</v>
      </c>
      <c r="B1491" s="9" t="s">
        <v>191</v>
      </c>
      <c r="C1491" s="9" t="s">
        <v>30</v>
      </c>
      <c r="D1491" s="9" t="s">
        <v>68</v>
      </c>
      <c r="E1491" s="9" t="s">
        <v>1567</v>
      </c>
      <c r="F1491" s="10">
        <v>43940</v>
      </c>
      <c r="G1491" s="10" t="str">
        <f>VLOOKUP(Table3[[#This Row],[Product ID]],[1]Products!$A:$G,2,0)</f>
        <v>Product 36</v>
      </c>
      <c r="H1491" s="22">
        <v>1</v>
      </c>
      <c r="I1491" s="9">
        <f>VLOOKUP('Consolidtaed Data'!$B9597,[1]Products!$A:$G,4,0)</f>
        <v>545</v>
      </c>
      <c r="J1491" s="9">
        <f>VLOOKUP('Consolidtaed Data'!$B9597,[1]Products!$A:$G,3,0)</f>
        <v>425</v>
      </c>
      <c r="K1491" s="9">
        <f>'Consolidtaed Data'!$J9597*'Consolidtaed Data'!$H9597</f>
        <v>1305</v>
      </c>
      <c r="L1491" s="9">
        <f>'Consolidtaed Data'!$I9597*'Consolidtaed Data'!$H9597</f>
        <v>1812</v>
      </c>
      <c r="M1491" s="9">
        <f>'Consolidtaed Data'!$L9597-'Consolidtaed Data'!$K9597</f>
        <v>1046</v>
      </c>
      <c r="N1491" s="9" t="str">
        <f>VLOOKUP('Consolidtaed Data'!$C9597,[1]Locations!$A:$O,2,0)</f>
        <v>Fairfield</v>
      </c>
      <c r="O1491" s="9" t="str">
        <f>VLOOKUP('Consolidtaed Data'!$D9597,'[1]Sales People'!$A:$B,2,0)</f>
        <v>Scott Clark</v>
      </c>
      <c r="P1491" s="9" t="str">
        <f>VLOOKUP('Consolidtaed Data'!$E9597,[1]Customers!$A:$B,2,0)</f>
        <v>Ralph Richardson</v>
      </c>
      <c r="Q1491" s="11">
        <f>WEEKDAY('Consolidtaed Data'!$F9597)</f>
        <v>1</v>
      </c>
      <c r="R1491" s="9">
        <f>MONTH('Consolidtaed Data'!$F9597)</f>
        <v>12</v>
      </c>
      <c r="S1491" s="9" t="str">
        <f>TEXT(Table3[[#This Row],[Purchase Date]],"MMMM")</f>
        <v>April</v>
      </c>
      <c r="T1491" s="9">
        <f>YEAR('Consolidtaed Data'!$F9597)</f>
        <v>2021</v>
      </c>
    </row>
    <row r="1492" spans="1:20" x14ac:dyDescent="0.3">
      <c r="A1492" s="9" t="s">
        <v>2459</v>
      </c>
      <c r="B1492" s="9" t="s">
        <v>182</v>
      </c>
      <c r="C1492" s="9" t="s">
        <v>72</v>
      </c>
      <c r="D1492" s="9" t="s">
        <v>17</v>
      </c>
      <c r="E1492" s="9" t="s">
        <v>926</v>
      </c>
      <c r="F1492" s="10">
        <v>43940</v>
      </c>
      <c r="G1492" s="10" t="str">
        <f>VLOOKUP(Table3[[#This Row],[Product ID]],[1]Products!$A:$G,2,0)</f>
        <v>Product 9</v>
      </c>
      <c r="H1492" s="22">
        <v>1</v>
      </c>
      <c r="I1492" s="9">
        <f>VLOOKUP('Consolidtaed Data'!$B9669,[1]Products!$A:$G,4,0)</f>
        <v>1725</v>
      </c>
      <c r="J1492" s="9">
        <f>VLOOKUP('Consolidtaed Data'!$B9669,[1]Products!$A:$G,3,0)</f>
        <v>1363</v>
      </c>
      <c r="K1492" s="9">
        <f>'Consolidtaed Data'!$J9669*'Consolidtaed Data'!$H9669</f>
        <v>1173</v>
      </c>
      <c r="L1492" s="9">
        <f>'Consolidtaed Data'!$I9669*'Consolidtaed Data'!$H9669</f>
        <v>1862</v>
      </c>
      <c r="M1492" s="9">
        <f>'Consolidtaed Data'!$L9669-'Consolidtaed Data'!$K9669</f>
        <v>1046</v>
      </c>
      <c r="N1492" s="9" t="str">
        <f>VLOOKUP('Consolidtaed Data'!$C9669,[1]Locations!$A:$O,2,0)</f>
        <v>Daly City</v>
      </c>
      <c r="O1492" s="9" t="str">
        <f>VLOOKUP('Consolidtaed Data'!$D9669,'[1]Sales People'!$A:$B,2,0)</f>
        <v>Roger Robertson</v>
      </c>
      <c r="P1492" s="9" t="str">
        <f>VLOOKUP('Consolidtaed Data'!$E9669,[1]Customers!$A:$B,2,0)</f>
        <v>Carlos Martinez</v>
      </c>
      <c r="Q1492" s="11">
        <f>WEEKDAY('Consolidtaed Data'!$F9669)</f>
        <v>6</v>
      </c>
      <c r="R1492" s="9">
        <f>MONTH('Consolidtaed Data'!$F9669)</f>
        <v>12</v>
      </c>
      <c r="S1492" s="9" t="str">
        <f>TEXT(Table3[[#This Row],[Purchase Date]],"MMMM")</f>
        <v>April</v>
      </c>
      <c r="T1492" s="9">
        <f>YEAR('Consolidtaed Data'!$F9669)</f>
        <v>2021</v>
      </c>
    </row>
    <row r="1493" spans="1:20" x14ac:dyDescent="0.3">
      <c r="A1493" s="9" t="s">
        <v>2460</v>
      </c>
      <c r="B1493" s="9" t="s">
        <v>742</v>
      </c>
      <c r="C1493" s="9" t="s">
        <v>352</v>
      </c>
      <c r="D1493" s="9" t="s">
        <v>68</v>
      </c>
      <c r="E1493" s="9" t="s">
        <v>944</v>
      </c>
      <c r="F1493" s="10">
        <v>43941</v>
      </c>
      <c r="G1493" s="10" t="str">
        <f>VLOOKUP(Table3[[#This Row],[Product ID]],[1]Products!$A:$G,2,0)</f>
        <v>Product 90</v>
      </c>
      <c r="H1493" s="22">
        <v>2</v>
      </c>
      <c r="I1493" s="9">
        <f>VLOOKUP('Consolidtaed Data'!$B4948,[1]Products!$A:$G,4,0)</f>
        <v>356</v>
      </c>
      <c r="J1493" s="9">
        <f>VLOOKUP('Consolidtaed Data'!$B4948,[1]Products!$A:$G,3,0)</f>
        <v>292</v>
      </c>
      <c r="K1493" s="9">
        <f>'Consolidtaed Data'!$J4948*'Consolidtaed Data'!$H4948</f>
        <v>1291</v>
      </c>
      <c r="L1493" s="9">
        <f>'Consolidtaed Data'!$I4948*'Consolidtaed Data'!$H4948</f>
        <v>2391</v>
      </c>
      <c r="M1493" s="9">
        <f>'Consolidtaed Data'!$L4948-'Consolidtaed Data'!$K4948</f>
        <v>1044</v>
      </c>
      <c r="N1493" s="9" t="str">
        <f>VLOOKUP('Consolidtaed Data'!$C4948,[1]Locations!$A:$O,2,0)</f>
        <v>Chula Vista</v>
      </c>
      <c r="O1493" s="9" t="str">
        <f>VLOOKUP('Consolidtaed Data'!$D4948,'[1]Sales People'!$A:$B,2,0)</f>
        <v>Roger Ramos</v>
      </c>
      <c r="P1493" s="9" t="str">
        <f>VLOOKUP('Consolidtaed Data'!$E4948,[1]Customers!$A:$B,2,0)</f>
        <v>Jack Reid</v>
      </c>
      <c r="Q1493" s="11">
        <f>WEEKDAY('Consolidtaed Data'!$F4948)</f>
        <v>3</v>
      </c>
      <c r="R1493" s="9">
        <f>MONTH('Consolidtaed Data'!$F4948)</f>
        <v>12</v>
      </c>
      <c r="S1493" s="9" t="str">
        <f>TEXT(Table3[[#This Row],[Purchase Date]],"MMMM")</f>
        <v>April</v>
      </c>
      <c r="T1493" s="9">
        <f>YEAR('Consolidtaed Data'!$F4948)</f>
        <v>2020</v>
      </c>
    </row>
    <row r="1494" spans="1:20" x14ac:dyDescent="0.3">
      <c r="A1494" s="9" t="s">
        <v>2461</v>
      </c>
      <c r="B1494" s="9" t="s">
        <v>490</v>
      </c>
      <c r="C1494" s="9" t="s">
        <v>275</v>
      </c>
      <c r="D1494" s="9" t="s">
        <v>73</v>
      </c>
      <c r="E1494" s="9" t="s">
        <v>416</v>
      </c>
      <c r="F1494" s="10">
        <v>43941</v>
      </c>
      <c r="G1494" s="10" t="str">
        <f>VLOOKUP(Table3[[#This Row],[Product ID]],[1]Products!$A:$G,2,0)</f>
        <v>Product 79</v>
      </c>
      <c r="H1494" s="22">
        <v>2</v>
      </c>
      <c r="I1494" s="9">
        <f>VLOOKUP('Consolidtaed Data'!$B5528,[1]Products!$A:$G,4,0)</f>
        <v>368</v>
      </c>
      <c r="J1494" s="9">
        <f>VLOOKUP('Consolidtaed Data'!$B5528,[1]Products!$A:$G,3,0)</f>
        <v>269</v>
      </c>
      <c r="K1494" s="9">
        <f>'Consolidtaed Data'!$J5528*'Consolidtaed Data'!$H5528</f>
        <v>1364</v>
      </c>
      <c r="L1494" s="9">
        <f>'Consolidtaed Data'!$I5528*'Consolidtaed Data'!$H5528</f>
        <v>2676</v>
      </c>
      <c r="M1494" s="9">
        <f>'Consolidtaed Data'!$L5528-'Consolidtaed Data'!$K5528</f>
        <v>752</v>
      </c>
      <c r="N1494" s="9" t="str">
        <f>VLOOKUP('Consolidtaed Data'!$C5528,[1]Locations!$A:$O,2,0)</f>
        <v>Irvine</v>
      </c>
      <c r="O1494" s="9" t="str">
        <f>VLOOKUP('Consolidtaed Data'!$D5528,'[1]Sales People'!$A:$B,2,0)</f>
        <v>Martin Carr</v>
      </c>
      <c r="P1494" s="9" t="str">
        <f>VLOOKUP('Consolidtaed Data'!$E5528,[1]Customers!$A:$B,2,0)</f>
        <v>Shawn Ray</v>
      </c>
      <c r="Q1494" s="11">
        <f>WEEKDAY('Consolidtaed Data'!$F5528)</f>
        <v>6</v>
      </c>
      <c r="R1494" s="9">
        <f>MONTH('Consolidtaed Data'!$F5528)</f>
        <v>2</v>
      </c>
      <c r="S1494" s="9" t="str">
        <f>TEXT(Table3[[#This Row],[Purchase Date]],"MMMM")</f>
        <v>April</v>
      </c>
      <c r="T1494" s="9">
        <f>YEAR('Consolidtaed Data'!$F5528)</f>
        <v>2021</v>
      </c>
    </row>
    <row r="1495" spans="1:20" x14ac:dyDescent="0.3">
      <c r="A1495" s="9" t="s">
        <v>2462</v>
      </c>
      <c r="B1495" s="9" t="s">
        <v>164</v>
      </c>
      <c r="C1495" s="9" t="s">
        <v>82</v>
      </c>
      <c r="D1495" s="9" t="s">
        <v>206</v>
      </c>
      <c r="E1495" s="9" t="s">
        <v>1298</v>
      </c>
      <c r="F1495" s="10">
        <v>43941</v>
      </c>
      <c r="G1495" s="10" t="str">
        <f>VLOOKUP(Table3[[#This Row],[Product ID]],[1]Products!$A:$G,2,0)</f>
        <v>Product 69</v>
      </c>
      <c r="H1495" s="22">
        <v>1</v>
      </c>
      <c r="I1495" s="9">
        <f>VLOOKUP('Consolidtaed Data'!$B6289,[1]Products!$A:$G,4,0)</f>
        <v>1367</v>
      </c>
      <c r="J1495" s="9">
        <f>VLOOKUP('Consolidtaed Data'!$B6289,[1]Products!$A:$G,3,0)</f>
        <v>984</v>
      </c>
      <c r="K1495" s="9">
        <f>'Consolidtaed Data'!$J6289*'Consolidtaed Data'!$H6289</f>
        <v>732</v>
      </c>
      <c r="L1495" s="9">
        <f>'Consolidtaed Data'!$I6289*'Consolidtaed Data'!$H6289</f>
        <v>1077</v>
      </c>
      <c r="M1495" s="9">
        <f>'Consolidtaed Data'!$L6289-'Consolidtaed Data'!$K6289</f>
        <v>463</v>
      </c>
      <c r="N1495" s="9" t="str">
        <f>VLOOKUP('Consolidtaed Data'!$C6289,[1]Locations!$A:$O,2,0)</f>
        <v>San Buenaventura (Ventura)</v>
      </c>
      <c r="O1495" s="9" t="str">
        <f>VLOOKUP('Consolidtaed Data'!$D6289,'[1]Sales People'!$A:$B,2,0)</f>
        <v>Henry Nelson</v>
      </c>
      <c r="P1495" s="9" t="str">
        <f>VLOOKUP('Consolidtaed Data'!$E6289,[1]Customers!$A:$B,2,0)</f>
        <v>Carl Murphy</v>
      </c>
      <c r="Q1495" s="11">
        <f>WEEKDAY('Consolidtaed Data'!$F6289)</f>
        <v>4</v>
      </c>
      <c r="R1495" s="9">
        <f>MONTH('Consolidtaed Data'!$F6289)</f>
        <v>4</v>
      </c>
      <c r="S1495" s="9" t="str">
        <f>TEXT(Table3[[#This Row],[Purchase Date]],"MMMM")</f>
        <v>April</v>
      </c>
      <c r="T1495" s="9">
        <f>YEAR('Consolidtaed Data'!$F6289)</f>
        <v>2021</v>
      </c>
    </row>
    <row r="1496" spans="1:20" x14ac:dyDescent="0.3">
      <c r="A1496" s="9" t="s">
        <v>2463</v>
      </c>
      <c r="B1496" s="9" t="s">
        <v>443</v>
      </c>
      <c r="C1496" s="9" t="s">
        <v>152</v>
      </c>
      <c r="D1496" s="9" t="s">
        <v>272</v>
      </c>
      <c r="E1496" s="9" t="s">
        <v>258</v>
      </c>
      <c r="F1496" s="10">
        <v>43941</v>
      </c>
      <c r="G1496" s="10" t="str">
        <f>VLOOKUP(Table3[[#This Row],[Product ID]],[1]Products!$A:$G,2,0)</f>
        <v>Product 61</v>
      </c>
      <c r="H1496" s="22">
        <v>1</v>
      </c>
      <c r="I1496" s="9">
        <f>VLOOKUP('Consolidtaed Data'!$B6581,[1]Products!$A:$G,4,0)</f>
        <v>2391</v>
      </c>
      <c r="J1496" s="9">
        <f>VLOOKUP('Consolidtaed Data'!$B6581,[1]Products!$A:$G,3,0)</f>
        <v>1291</v>
      </c>
      <c r="K1496" s="9">
        <f>'Consolidtaed Data'!$J6581*'Consolidtaed Data'!$H6581</f>
        <v>1200</v>
      </c>
      <c r="L1496" s="9">
        <f>'Consolidtaed Data'!$I6581*'Consolidtaed Data'!$H6581</f>
        <v>2182</v>
      </c>
      <c r="M1496" s="9">
        <f>'Consolidtaed Data'!$L6581-'Consolidtaed Data'!$K6581</f>
        <v>164</v>
      </c>
      <c r="N1496" s="9" t="str">
        <f>VLOOKUP('Consolidtaed Data'!$C6581,[1]Locations!$A:$O,2,0)</f>
        <v>Fresno</v>
      </c>
      <c r="O1496" s="9" t="str">
        <f>VLOOKUP('Consolidtaed Data'!$D6581,'[1]Sales People'!$A:$B,2,0)</f>
        <v>Howard Sims</v>
      </c>
      <c r="P1496" s="9" t="str">
        <f>VLOOKUP('Consolidtaed Data'!$E6581,[1]Customers!$A:$B,2,0)</f>
        <v>Frank Brown</v>
      </c>
      <c r="Q1496" s="11">
        <f>WEEKDAY('Consolidtaed Data'!$F6581)</f>
        <v>1</v>
      </c>
      <c r="R1496" s="9">
        <f>MONTH('Consolidtaed Data'!$F6581)</f>
        <v>5</v>
      </c>
      <c r="S1496" s="9" t="str">
        <f>TEXT(Table3[[#This Row],[Purchase Date]],"MMMM")</f>
        <v>April</v>
      </c>
      <c r="T1496" s="9">
        <f>YEAR('Consolidtaed Data'!$F6581)</f>
        <v>2021</v>
      </c>
    </row>
    <row r="1497" spans="1:20" x14ac:dyDescent="0.3">
      <c r="A1497" s="9" t="s">
        <v>2464</v>
      </c>
      <c r="B1497" s="9" t="s">
        <v>248</v>
      </c>
      <c r="C1497" s="9" t="s">
        <v>134</v>
      </c>
      <c r="D1497" s="9" t="s">
        <v>143</v>
      </c>
      <c r="E1497" s="9" t="s">
        <v>362</v>
      </c>
      <c r="F1497" s="10">
        <v>43941</v>
      </c>
      <c r="G1497" s="10" t="str">
        <f>VLOOKUP(Table3[[#This Row],[Product ID]],[1]Products!$A:$G,2,0)</f>
        <v>Product 97</v>
      </c>
      <c r="H1497" s="22">
        <v>1</v>
      </c>
      <c r="I1497" s="9">
        <f>VLOOKUP('Consolidtaed Data'!$B6654,[1]Products!$A:$G,4,0)</f>
        <v>1887</v>
      </c>
      <c r="J1497" s="9">
        <f>VLOOKUP('Consolidtaed Data'!$B6654,[1]Products!$A:$G,3,0)</f>
        <v>1378</v>
      </c>
      <c r="K1497" s="9">
        <f>'Consolidtaed Data'!$J6654*'Consolidtaed Data'!$H6654</f>
        <v>900</v>
      </c>
      <c r="L1497" s="9">
        <f>'Consolidtaed Data'!$I6654*'Consolidtaed Data'!$H6654</f>
        <v>1500</v>
      </c>
      <c r="M1497" s="9">
        <f>'Consolidtaed Data'!$L6654-'Consolidtaed Data'!$K6654</f>
        <v>206</v>
      </c>
      <c r="N1497" s="9" t="str">
        <f>VLOOKUP('Consolidtaed Data'!$C6654,[1]Locations!$A:$O,2,0)</f>
        <v>West Covina</v>
      </c>
      <c r="O1497" s="9" t="str">
        <f>VLOOKUP('Consolidtaed Data'!$D6654,'[1]Sales People'!$A:$B,2,0)</f>
        <v>Roger Robertson</v>
      </c>
      <c r="P1497" s="9" t="str">
        <f>VLOOKUP('Consolidtaed Data'!$E6654,[1]Customers!$A:$B,2,0)</f>
        <v>Raymond Arnold</v>
      </c>
      <c r="Q1497" s="11">
        <f>WEEKDAY('Consolidtaed Data'!$F6654)</f>
        <v>7</v>
      </c>
      <c r="R1497" s="9">
        <f>MONTH('Consolidtaed Data'!$F6654)</f>
        <v>5</v>
      </c>
      <c r="S1497" s="9" t="str">
        <f>TEXT(Table3[[#This Row],[Purchase Date]],"MMMM")</f>
        <v>April</v>
      </c>
      <c r="T1497" s="9">
        <f>YEAR('Consolidtaed Data'!$F6654)</f>
        <v>2021</v>
      </c>
    </row>
    <row r="1498" spans="1:20" x14ac:dyDescent="0.3">
      <c r="A1498" s="9" t="s">
        <v>2465</v>
      </c>
      <c r="B1498" s="9" t="s">
        <v>103</v>
      </c>
      <c r="C1498" s="9" t="s">
        <v>412</v>
      </c>
      <c r="D1498" s="9" t="s">
        <v>272</v>
      </c>
      <c r="E1498" s="9" t="s">
        <v>816</v>
      </c>
      <c r="F1498" s="10">
        <v>43941</v>
      </c>
      <c r="G1498" s="10" t="str">
        <f>VLOOKUP(Table3[[#This Row],[Product ID]],[1]Products!$A:$G,2,0)</f>
        <v>Product 44</v>
      </c>
      <c r="H1498" s="22">
        <v>1</v>
      </c>
      <c r="I1498" s="9">
        <f>VLOOKUP('Consolidtaed Data'!$B7336,[1]Products!$A:$G,4,0)</f>
        <v>1467</v>
      </c>
      <c r="J1498" s="9">
        <f>VLOOKUP('Consolidtaed Data'!$B7336,[1]Products!$A:$G,3,0)</f>
        <v>807</v>
      </c>
      <c r="K1498" s="9">
        <f>'Consolidtaed Data'!$J7336*'Consolidtaed Data'!$H7336</f>
        <v>807</v>
      </c>
      <c r="L1498" s="9">
        <f>'Consolidtaed Data'!$I7336*'Consolidtaed Data'!$H7336</f>
        <v>1104</v>
      </c>
      <c r="M1498" s="9">
        <f>'Consolidtaed Data'!$L7336-'Consolidtaed Data'!$K7336</f>
        <v>180</v>
      </c>
      <c r="N1498" s="9" t="str">
        <f>VLOOKUP('Consolidtaed Data'!$C7336,[1]Locations!$A:$O,2,0)</f>
        <v>Richmond</v>
      </c>
      <c r="O1498" s="9" t="str">
        <f>VLOOKUP('Consolidtaed Data'!$D7336,'[1]Sales People'!$A:$B,2,0)</f>
        <v>Scott Mason</v>
      </c>
      <c r="P1498" s="9" t="str">
        <f>VLOOKUP('Consolidtaed Data'!$E7336,[1]Customers!$A:$B,2,0)</f>
        <v>James Dean</v>
      </c>
      <c r="Q1498" s="11">
        <f>WEEKDAY('Consolidtaed Data'!$F7336)</f>
        <v>7</v>
      </c>
      <c r="R1498" s="9">
        <f>MONTH('Consolidtaed Data'!$F7336)</f>
        <v>7</v>
      </c>
      <c r="S1498" s="9" t="str">
        <f>TEXT(Table3[[#This Row],[Purchase Date]],"MMMM")</f>
        <v>April</v>
      </c>
      <c r="T1498" s="9">
        <f>YEAR('Consolidtaed Data'!$F7336)</f>
        <v>2021</v>
      </c>
    </row>
    <row r="1499" spans="1:20" x14ac:dyDescent="0.3">
      <c r="A1499" s="9" t="s">
        <v>2466</v>
      </c>
      <c r="B1499" s="9" t="s">
        <v>24</v>
      </c>
      <c r="C1499" s="9" t="s">
        <v>228</v>
      </c>
      <c r="D1499" s="9" t="s">
        <v>315</v>
      </c>
      <c r="E1499" s="9" t="s">
        <v>775</v>
      </c>
      <c r="F1499" s="10">
        <v>43941</v>
      </c>
      <c r="G1499" s="10" t="str">
        <f>VLOOKUP(Table3[[#This Row],[Product ID]],[1]Products!$A:$G,2,0)</f>
        <v>Product 6</v>
      </c>
      <c r="H1499" s="22">
        <v>4</v>
      </c>
      <c r="I1499" s="9">
        <f>VLOOKUP('Consolidtaed Data'!$B7400,[1]Products!$A:$G,4,0)</f>
        <v>1500</v>
      </c>
      <c r="J1499" s="9">
        <f>VLOOKUP('Consolidtaed Data'!$B7400,[1]Products!$A:$G,3,0)</f>
        <v>900</v>
      </c>
      <c r="K1499" s="9">
        <f>'Consolidtaed Data'!$J7400*'Consolidtaed Data'!$H7400</f>
        <v>408</v>
      </c>
      <c r="L1499" s="9">
        <f>'Consolidtaed Data'!$I7400*'Consolidtaed Data'!$H7400</f>
        <v>504</v>
      </c>
      <c r="M1499" s="9">
        <f>'Consolidtaed Data'!$L7400-'Consolidtaed Data'!$K7400</f>
        <v>290</v>
      </c>
      <c r="N1499" s="9" t="str">
        <f>VLOOKUP('Consolidtaed Data'!$C7400,[1]Locations!$A:$O,2,0)</f>
        <v>Victorville</v>
      </c>
      <c r="O1499" s="9" t="str">
        <f>VLOOKUP('Consolidtaed Data'!$D7400,'[1]Sales People'!$A:$B,2,0)</f>
        <v>Martin Carr</v>
      </c>
      <c r="P1499" s="9" t="str">
        <f>VLOOKUP('Consolidtaed Data'!$E7400,[1]Customers!$A:$B,2,0)</f>
        <v>Fred Jenkins</v>
      </c>
      <c r="Q1499" s="11">
        <f>WEEKDAY('Consolidtaed Data'!$F7400)</f>
        <v>5</v>
      </c>
      <c r="R1499" s="9">
        <f>MONTH('Consolidtaed Data'!$F7400)</f>
        <v>7</v>
      </c>
      <c r="S1499" s="9" t="str">
        <f>TEXT(Table3[[#This Row],[Purchase Date]],"MMMM")</f>
        <v>April</v>
      </c>
      <c r="T1499" s="9">
        <f>YEAR('Consolidtaed Data'!$F7400)</f>
        <v>2021</v>
      </c>
    </row>
    <row r="1500" spans="1:20" x14ac:dyDescent="0.3">
      <c r="A1500" s="9" t="s">
        <v>2467</v>
      </c>
      <c r="B1500" s="9" t="s">
        <v>692</v>
      </c>
      <c r="C1500" s="9" t="s">
        <v>263</v>
      </c>
      <c r="D1500" s="9" t="s">
        <v>26</v>
      </c>
      <c r="E1500" s="9" t="s">
        <v>1254</v>
      </c>
      <c r="F1500" s="10">
        <v>43941</v>
      </c>
      <c r="G1500" s="10" t="str">
        <f>VLOOKUP(Table3[[#This Row],[Product ID]],[1]Products!$A:$G,2,0)</f>
        <v>Product 83</v>
      </c>
      <c r="H1500" s="22">
        <v>1</v>
      </c>
      <c r="I1500" s="9">
        <f>VLOOKUP('Consolidtaed Data'!$B7466,[1]Products!$A:$G,4,0)</f>
        <v>1967</v>
      </c>
      <c r="J1500" s="9">
        <f>VLOOKUP('Consolidtaed Data'!$B7466,[1]Products!$A:$G,3,0)</f>
        <v>1397</v>
      </c>
      <c r="K1500" s="9">
        <f>'Consolidtaed Data'!$J7466*'Consolidtaed Data'!$H7466</f>
        <v>3848</v>
      </c>
      <c r="L1500" s="9">
        <f>'Consolidtaed Data'!$I7466*'Consolidtaed Data'!$H7466</f>
        <v>5656</v>
      </c>
      <c r="M1500" s="9">
        <f>'Consolidtaed Data'!$L7466-'Consolidtaed Data'!$K7466</f>
        <v>313</v>
      </c>
      <c r="N1500" s="9" t="str">
        <f>VLOOKUP('Consolidtaed Data'!$C7466,[1]Locations!$A:$O,2,0)</f>
        <v>Santa Clara</v>
      </c>
      <c r="O1500" s="9" t="str">
        <f>VLOOKUP('Consolidtaed Data'!$D7466,'[1]Sales People'!$A:$B,2,0)</f>
        <v>Joshua Cook</v>
      </c>
      <c r="P1500" s="9" t="str">
        <f>VLOOKUP('Consolidtaed Data'!$E7466,[1]Customers!$A:$B,2,0)</f>
        <v>Brian Kim</v>
      </c>
      <c r="Q1500" s="11">
        <f>WEEKDAY('Consolidtaed Data'!$F7466)</f>
        <v>3</v>
      </c>
      <c r="R1500" s="9">
        <f>MONTH('Consolidtaed Data'!$F7466)</f>
        <v>7</v>
      </c>
      <c r="S1500" s="9" t="str">
        <f>TEXT(Table3[[#This Row],[Purchase Date]],"MMMM")</f>
        <v>April</v>
      </c>
      <c r="T1500" s="9">
        <f>YEAR('Consolidtaed Data'!$F7466)</f>
        <v>2021</v>
      </c>
    </row>
    <row r="1501" spans="1:20" x14ac:dyDescent="0.3">
      <c r="A1501" s="9" t="s">
        <v>2468</v>
      </c>
      <c r="B1501" s="9" t="s">
        <v>164</v>
      </c>
      <c r="C1501" s="9" t="s">
        <v>201</v>
      </c>
      <c r="D1501" s="9" t="s">
        <v>161</v>
      </c>
      <c r="E1501" s="9" t="s">
        <v>593</v>
      </c>
      <c r="F1501" s="10">
        <v>43941</v>
      </c>
      <c r="G1501" s="10" t="str">
        <f>VLOOKUP(Table3[[#This Row],[Product ID]],[1]Products!$A:$G,2,0)</f>
        <v>Product 69</v>
      </c>
      <c r="H1501" s="22">
        <v>1</v>
      </c>
      <c r="I1501" s="9">
        <f>VLOOKUP('Consolidtaed Data'!$B8064,[1]Products!$A:$G,4,0)</f>
        <v>203</v>
      </c>
      <c r="J1501" s="9">
        <f>VLOOKUP('Consolidtaed Data'!$B8064,[1]Products!$A:$G,3,0)</f>
        <v>154</v>
      </c>
      <c r="K1501" s="9">
        <f>'Consolidtaed Data'!$J8064*'Consolidtaed Data'!$H8064</f>
        <v>1484</v>
      </c>
      <c r="L1501" s="9">
        <f>'Consolidtaed Data'!$I8064*'Consolidtaed Data'!$H8064</f>
        <v>2283</v>
      </c>
      <c r="M1501" s="9">
        <f>'Consolidtaed Data'!$L8064-'Consolidtaed Data'!$K8064</f>
        <v>2676</v>
      </c>
      <c r="N1501" s="9" t="str">
        <f>VLOOKUP('Consolidtaed Data'!$C8064,[1]Locations!$A:$O,2,0)</f>
        <v>Temecula</v>
      </c>
      <c r="O1501" s="9" t="str">
        <f>VLOOKUP('Consolidtaed Data'!$D8064,'[1]Sales People'!$A:$B,2,0)</f>
        <v>Scott Clark</v>
      </c>
      <c r="P1501" s="9" t="str">
        <f>VLOOKUP('Consolidtaed Data'!$E8064,[1]Customers!$A:$B,2,0)</f>
        <v>Brandon Diaz</v>
      </c>
      <c r="Q1501" s="11">
        <f>WEEKDAY('Consolidtaed Data'!$F8064)</f>
        <v>2</v>
      </c>
      <c r="R1501" s="9">
        <f>MONTH('Consolidtaed Data'!$F8064)</f>
        <v>9</v>
      </c>
      <c r="S1501" s="9" t="str">
        <f>TEXT(Table3[[#This Row],[Purchase Date]],"MMMM")</f>
        <v>April</v>
      </c>
      <c r="T1501" s="9">
        <f>YEAR('Consolidtaed Data'!$F8064)</f>
        <v>2021</v>
      </c>
    </row>
    <row r="1502" spans="1:20" x14ac:dyDescent="0.3">
      <c r="A1502" s="9" t="s">
        <v>2469</v>
      </c>
      <c r="B1502" s="9" t="s">
        <v>294</v>
      </c>
      <c r="C1502" s="9" t="s">
        <v>86</v>
      </c>
      <c r="D1502" s="9" t="s">
        <v>80</v>
      </c>
      <c r="E1502" s="9" t="s">
        <v>292</v>
      </c>
      <c r="F1502" s="10">
        <v>43941</v>
      </c>
      <c r="G1502" s="10" t="str">
        <f>VLOOKUP(Table3[[#This Row],[Product ID]],[1]Products!$A:$G,2,0)</f>
        <v>Product 51</v>
      </c>
      <c r="H1502" s="22">
        <v>1</v>
      </c>
      <c r="I1502" s="9">
        <f>VLOOKUP('Consolidtaed Data'!$B8300,[1]Products!$A:$G,4,0)</f>
        <v>2495</v>
      </c>
      <c r="J1502" s="9">
        <f>VLOOKUP('Consolidtaed Data'!$B8300,[1]Products!$A:$G,3,0)</f>
        <v>1896</v>
      </c>
      <c r="K1502" s="9">
        <f>'Consolidtaed Data'!$J8300*'Consolidtaed Data'!$H8300</f>
        <v>292</v>
      </c>
      <c r="L1502" s="9">
        <f>'Consolidtaed Data'!$I8300*'Consolidtaed Data'!$H8300</f>
        <v>356</v>
      </c>
      <c r="M1502" s="9">
        <f>'Consolidtaed Data'!$L8300-'Consolidtaed Data'!$K8300</f>
        <v>248</v>
      </c>
      <c r="N1502" s="9" t="str">
        <f>VLOOKUP('Consolidtaed Data'!$C8300,[1]Locations!$A:$O,2,0)</f>
        <v>Carlsbad</v>
      </c>
      <c r="O1502" s="9" t="str">
        <f>VLOOKUP('Consolidtaed Data'!$D8300,'[1]Sales People'!$A:$B,2,0)</f>
        <v>Carl Hall</v>
      </c>
      <c r="P1502" s="9" t="str">
        <f>VLOOKUP('Consolidtaed Data'!$E8300,[1]Customers!$A:$B,2,0)</f>
        <v>Ralph Jacobs</v>
      </c>
      <c r="Q1502" s="11">
        <f>WEEKDAY('Consolidtaed Data'!$F8300)</f>
        <v>6</v>
      </c>
      <c r="R1502" s="9">
        <f>MONTH('Consolidtaed Data'!$F8300)</f>
        <v>9</v>
      </c>
      <c r="S1502" s="9" t="str">
        <f>TEXT(Table3[[#This Row],[Purchase Date]],"MMMM")</f>
        <v>April</v>
      </c>
      <c r="T1502" s="9">
        <f>YEAR('Consolidtaed Data'!$F8300)</f>
        <v>2021</v>
      </c>
    </row>
    <row r="1503" spans="1:20" x14ac:dyDescent="0.3">
      <c r="A1503" s="9" t="s">
        <v>2470</v>
      </c>
      <c r="B1503" s="9" t="s">
        <v>240</v>
      </c>
      <c r="C1503" s="9" t="s">
        <v>34</v>
      </c>
      <c r="D1503" s="9" t="s">
        <v>127</v>
      </c>
      <c r="E1503" s="9" t="s">
        <v>4065</v>
      </c>
      <c r="F1503" s="10">
        <v>43941</v>
      </c>
      <c r="G1503" s="10" t="str">
        <f>VLOOKUP(Table3[[#This Row],[Product ID]],[1]Products!$A:$G,2,0)</f>
        <v>Product 70</v>
      </c>
      <c r="H1503" s="22">
        <v>1</v>
      </c>
      <c r="I1503" s="9">
        <f>VLOOKUP('Consolidtaed Data'!$B8396,[1]Products!$A:$G,4,0)</f>
        <v>502</v>
      </c>
      <c r="J1503" s="9">
        <f>VLOOKUP('Consolidtaed Data'!$B8396,[1]Products!$A:$G,3,0)</f>
        <v>296</v>
      </c>
      <c r="K1503" s="9">
        <f>'Consolidtaed Data'!$J8396*'Consolidtaed Data'!$H8396</f>
        <v>832</v>
      </c>
      <c r="L1503" s="9">
        <f>'Consolidtaed Data'!$I8396*'Consolidtaed Data'!$H8396</f>
        <v>1206</v>
      </c>
      <c r="M1503" s="9">
        <f>'Consolidtaed Data'!$L8396-'Consolidtaed Data'!$K8396</f>
        <v>1224</v>
      </c>
      <c r="N1503" s="9" t="str">
        <f>VLOOKUP('Consolidtaed Data'!$C8396,[1]Locations!$A:$O,2,0)</f>
        <v>Oakland</v>
      </c>
      <c r="O1503" s="9" t="str">
        <f>VLOOKUP('Consolidtaed Data'!$D8396,'[1]Sales People'!$A:$B,2,0)</f>
        <v>Joshua Taylor</v>
      </c>
      <c r="P1503" s="9" t="str">
        <f>VLOOKUP('Consolidtaed Data'!$E8396,[1]Customers!$A:$B,2,0)</f>
        <v>Shawn Torres</v>
      </c>
      <c r="Q1503" s="11">
        <f>WEEKDAY('Consolidtaed Data'!$F8396)</f>
        <v>5</v>
      </c>
      <c r="R1503" s="9">
        <f>MONTH('Consolidtaed Data'!$F8396)</f>
        <v>9</v>
      </c>
      <c r="S1503" s="9" t="str">
        <f>TEXT(Table3[[#This Row],[Purchase Date]],"MMMM")</f>
        <v>April</v>
      </c>
      <c r="T1503" s="9">
        <f>YEAR('Consolidtaed Data'!$F8396)</f>
        <v>2021</v>
      </c>
    </row>
    <row r="1504" spans="1:20" x14ac:dyDescent="0.3">
      <c r="A1504" s="9" t="s">
        <v>2471</v>
      </c>
      <c r="B1504" s="9" t="s">
        <v>238</v>
      </c>
      <c r="C1504" s="9" t="s">
        <v>134</v>
      </c>
      <c r="D1504" s="9" t="s">
        <v>73</v>
      </c>
      <c r="E1504" s="9" t="s">
        <v>613</v>
      </c>
      <c r="F1504" s="10">
        <v>43941</v>
      </c>
      <c r="G1504" s="10" t="str">
        <f>VLOOKUP(Table3[[#This Row],[Product ID]],[1]Products!$A:$G,2,0)</f>
        <v>Product 49</v>
      </c>
      <c r="H1504" s="22">
        <v>1</v>
      </c>
      <c r="I1504" s="9">
        <f>VLOOKUP('Consolidtaed Data'!$B8764,[1]Products!$A:$G,4,0)</f>
        <v>561</v>
      </c>
      <c r="J1504" s="9">
        <f>VLOOKUP('Consolidtaed Data'!$B8764,[1]Products!$A:$G,3,0)</f>
        <v>421</v>
      </c>
      <c r="K1504" s="9">
        <f>'Consolidtaed Data'!$J8764*'Consolidtaed Data'!$H8764</f>
        <v>237</v>
      </c>
      <c r="L1504" s="9">
        <f>'Consolidtaed Data'!$I8764*'Consolidtaed Data'!$H8764</f>
        <v>381</v>
      </c>
      <c r="M1504" s="9">
        <f>'Consolidtaed Data'!$L8764-'Consolidtaed Data'!$K8764</f>
        <v>554</v>
      </c>
      <c r="N1504" s="9" t="str">
        <f>VLOOKUP('Consolidtaed Data'!$C8764,[1]Locations!$A:$O,2,0)</f>
        <v>Richmond</v>
      </c>
      <c r="O1504" s="9" t="str">
        <f>VLOOKUP('Consolidtaed Data'!$D8764,'[1]Sales People'!$A:$B,2,0)</f>
        <v>Joe Sims</v>
      </c>
      <c r="P1504" s="9" t="str">
        <f>VLOOKUP('Consolidtaed Data'!$E8764,[1]Customers!$A:$B,2,0)</f>
        <v>Jerry Harvey</v>
      </c>
      <c r="Q1504" s="11">
        <f>WEEKDAY('Consolidtaed Data'!$F8764)</f>
        <v>5</v>
      </c>
      <c r="R1504" s="9">
        <f>MONTH('Consolidtaed Data'!$F8764)</f>
        <v>10</v>
      </c>
      <c r="S1504" s="9" t="str">
        <f>TEXT(Table3[[#This Row],[Purchase Date]],"MMMM")</f>
        <v>April</v>
      </c>
      <c r="T1504" s="9">
        <f>YEAR('Consolidtaed Data'!$F8764)</f>
        <v>2021</v>
      </c>
    </row>
    <row r="1505" spans="1:20" x14ac:dyDescent="0.3">
      <c r="A1505" s="9" t="s">
        <v>2472</v>
      </c>
      <c r="B1505" s="9" t="s">
        <v>93</v>
      </c>
      <c r="C1505" s="9" t="s">
        <v>173</v>
      </c>
      <c r="D1505" s="9" t="s">
        <v>73</v>
      </c>
      <c r="E1505" s="9" t="s">
        <v>554</v>
      </c>
      <c r="F1505" s="10">
        <v>43942</v>
      </c>
      <c r="G1505" s="10" t="str">
        <f>VLOOKUP(Table3[[#This Row],[Product ID]],[1]Products!$A:$G,2,0)</f>
        <v>Product 71</v>
      </c>
      <c r="H1505" s="22">
        <v>2</v>
      </c>
      <c r="I1505" s="9">
        <f>VLOOKUP('Consolidtaed Data'!$B4734,[1]Products!$A:$G,4,0)</f>
        <v>2241</v>
      </c>
      <c r="J1505" s="9">
        <f>VLOOKUP('Consolidtaed Data'!$B4734,[1]Products!$A:$G,3,0)</f>
        <v>1367</v>
      </c>
      <c r="K1505" s="9">
        <f>'Consolidtaed Data'!$J4734*'Consolidtaed Data'!$H4734</f>
        <v>22</v>
      </c>
      <c r="L1505" s="9">
        <f>'Consolidtaed Data'!$I4734*'Consolidtaed Data'!$H4734</f>
        <v>35</v>
      </c>
      <c r="M1505" s="9">
        <f>'Consolidtaed Data'!$L4734-'Consolidtaed Data'!$K4734</f>
        <v>766</v>
      </c>
      <c r="N1505" s="9" t="str">
        <f>VLOOKUP('Consolidtaed Data'!$C4734,[1]Locations!$A:$O,2,0)</f>
        <v>Chula Vista</v>
      </c>
      <c r="O1505" s="9" t="str">
        <f>VLOOKUP('Consolidtaed Data'!$D4734,'[1]Sales People'!$A:$B,2,0)</f>
        <v>Arthur Mccoy</v>
      </c>
      <c r="P1505" s="9" t="str">
        <f>VLOOKUP('Consolidtaed Data'!$E4734,[1]Customers!$A:$B,2,0)</f>
        <v>Eugene Cooper</v>
      </c>
      <c r="Q1505" s="11">
        <f>WEEKDAY('Consolidtaed Data'!$F4734)</f>
        <v>2</v>
      </c>
      <c r="R1505" s="9">
        <f>MONTH('Consolidtaed Data'!$F4734)</f>
        <v>12</v>
      </c>
      <c r="S1505" s="9" t="str">
        <f>TEXT(Table3[[#This Row],[Purchase Date]],"MMMM")</f>
        <v>April</v>
      </c>
      <c r="T1505" s="9">
        <f>YEAR('Consolidtaed Data'!$F4734)</f>
        <v>2020</v>
      </c>
    </row>
    <row r="1506" spans="1:20" x14ac:dyDescent="0.3">
      <c r="A1506" s="9" t="s">
        <v>2473</v>
      </c>
      <c r="B1506" s="9" t="s">
        <v>151</v>
      </c>
      <c r="C1506" s="9" t="s">
        <v>253</v>
      </c>
      <c r="D1506" s="9" t="s">
        <v>100</v>
      </c>
      <c r="E1506" s="9" t="s">
        <v>1699</v>
      </c>
      <c r="F1506" s="10">
        <v>43942</v>
      </c>
      <c r="G1506" s="10" t="str">
        <f>VLOOKUP(Table3[[#This Row],[Product ID]],[1]Products!$A:$G,2,0)</f>
        <v>Product 94</v>
      </c>
      <c r="H1506" s="22">
        <v>2</v>
      </c>
      <c r="I1506" s="9">
        <f>VLOOKUP('Consolidtaed Data'!$B5117,[1]Products!$A:$G,4,0)</f>
        <v>667</v>
      </c>
      <c r="J1506" s="9">
        <f>VLOOKUP('Consolidtaed Data'!$B5117,[1]Products!$A:$G,3,0)</f>
        <v>387</v>
      </c>
      <c r="K1506" s="9">
        <f>'Consolidtaed Data'!$J5117*'Consolidtaed Data'!$H5117</f>
        <v>538</v>
      </c>
      <c r="L1506" s="9">
        <f>'Consolidtaed Data'!$I5117*'Consolidtaed Data'!$H5117</f>
        <v>736</v>
      </c>
      <c r="M1506" s="9">
        <f>'Consolidtaed Data'!$L5117-'Consolidtaed Data'!$K5117</f>
        <v>463</v>
      </c>
      <c r="N1506" s="9" t="str">
        <f>VLOOKUP('Consolidtaed Data'!$C5117,[1]Locations!$A:$O,2,0)</f>
        <v>El Monte</v>
      </c>
      <c r="O1506" s="9" t="str">
        <f>VLOOKUP('Consolidtaed Data'!$D5117,'[1]Sales People'!$A:$B,2,0)</f>
        <v>Ernest Wagner</v>
      </c>
      <c r="P1506" s="9" t="str">
        <f>VLOOKUP('Consolidtaed Data'!$E5117,[1]Customers!$A:$B,2,0)</f>
        <v>Ernest Fox</v>
      </c>
      <c r="Q1506" s="11">
        <f>WEEKDAY('Consolidtaed Data'!$F5117)</f>
        <v>2</v>
      </c>
      <c r="R1506" s="9">
        <f>MONTH('Consolidtaed Data'!$F5117)</f>
        <v>1</v>
      </c>
      <c r="S1506" s="9" t="str">
        <f>TEXT(Table3[[#This Row],[Purchase Date]],"MMMM")</f>
        <v>April</v>
      </c>
      <c r="T1506" s="9">
        <f>YEAR('Consolidtaed Data'!$F5117)</f>
        <v>2021</v>
      </c>
    </row>
    <row r="1507" spans="1:20" x14ac:dyDescent="0.3">
      <c r="A1507" s="9" t="s">
        <v>2474</v>
      </c>
      <c r="B1507" s="9" t="s">
        <v>79</v>
      </c>
      <c r="C1507" s="9" t="s">
        <v>50</v>
      </c>
      <c r="D1507" s="9" t="s">
        <v>80</v>
      </c>
      <c r="E1507" s="9" t="s">
        <v>1502</v>
      </c>
      <c r="F1507" s="10">
        <v>43942</v>
      </c>
      <c r="G1507" s="10" t="str">
        <f>VLOOKUP(Table3[[#This Row],[Product ID]],[1]Products!$A:$G,2,0)</f>
        <v>Product 80</v>
      </c>
      <c r="H1507" s="22">
        <v>3</v>
      </c>
      <c r="I1507" s="9">
        <f>VLOOKUP('Consolidtaed Data'!$B5852,[1]Products!$A:$G,4,0)</f>
        <v>1367</v>
      </c>
      <c r="J1507" s="9">
        <f>VLOOKUP('Consolidtaed Data'!$B5852,[1]Products!$A:$G,3,0)</f>
        <v>984</v>
      </c>
      <c r="K1507" s="9">
        <f>'Consolidtaed Data'!$J5852*'Consolidtaed Data'!$H5852</f>
        <v>2134</v>
      </c>
      <c r="L1507" s="9">
        <f>'Consolidtaed Data'!$I5852*'Consolidtaed Data'!$H5852</f>
        <v>3618</v>
      </c>
      <c r="M1507" s="9">
        <f>'Consolidtaed Data'!$L5852-'Consolidtaed Data'!$K5852</f>
        <v>161</v>
      </c>
      <c r="N1507" s="9" t="str">
        <f>VLOOKUP('Consolidtaed Data'!$C5852,[1]Locations!$A:$O,2,0)</f>
        <v>Long Beach</v>
      </c>
      <c r="O1507" s="9" t="str">
        <f>VLOOKUP('Consolidtaed Data'!$D5852,'[1]Sales People'!$A:$B,2,0)</f>
        <v>Carl Elliott</v>
      </c>
      <c r="P1507" s="9" t="str">
        <f>VLOOKUP('Consolidtaed Data'!$E5852,[1]Customers!$A:$B,2,0)</f>
        <v>Bobby Black</v>
      </c>
      <c r="Q1507" s="11">
        <f>WEEKDAY('Consolidtaed Data'!$F5852)</f>
        <v>1</v>
      </c>
      <c r="R1507" s="9">
        <f>MONTH('Consolidtaed Data'!$F5852)</f>
        <v>3</v>
      </c>
      <c r="S1507" s="9" t="str">
        <f>TEXT(Table3[[#This Row],[Purchase Date]],"MMMM")</f>
        <v>April</v>
      </c>
      <c r="T1507" s="9">
        <f>YEAR('Consolidtaed Data'!$F5852)</f>
        <v>2021</v>
      </c>
    </row>
    <row r="1508" spans="1:20" x14ac:dyDescent="0.3">
      <c r="A1508" s="9" t="s">
        <v>2475</v>
      </c>
      <c r="B1508" s="9" t="s">
        <v>234</v>
      </c>
      <c r="C1508" s="9" t="s">
        <v>178</v>
      </c>
      <c r="D1508" s="9" t="s">
        <v>374</v>
      </c>
      <c r="E1508" s="9" t="s">
        <v>740</v>
      </c>
      <c r="F1508" s="10">
        <v>43942</v>
      </c>
      <c r="G1508" s="10" t="str">
        <f>VLOOKUP(Table3[[#This Row],[Product ID]],[1]Products!$A:$G,2,0)</f>
        <v>Product 54</v>
      </c>
      <c r="H1508" s="22">
        <v>1</v>
      </c>
      <c r="I1508" s="9">
        <f>VLOOKUP('Consolidtaed Data'!$B5960,[1]Products!$A:$G,4,0)</f>
        <v>123</v>
      </c>
      <c r="J1508" s="9">
        <f>VLOOKUP('Consolidtaed Data'!$B5960,[1]Products!$A:$G,3,0)</f>
        <v>84</v>
      </c>
      <c r="K1508" s="9">
        <f>'Consolidtaed Data'!$J5960*'Consolidtaed Data'!$H5960</f>
        <v>296</v>
      </c>
      <c r="L1508" s="9">
        <f>'Consolidtaed Data'!$I5960*'Consolidtaed Data'!$H5960</f>
        <v>502</v>
      </c>
      <c r="M1508" s="9">
        <f>'Consolidtaed Data'!$L5960-'Consolidtaed Data'!$K5960</f>
        <v>1748</v>
      </c>
      <c r="N1508" s="9" t="str">
        <f>VLOOKUP('Consolidtaed Data'!$C5960,[1]Locations!$A:$O,2,0)</f>
        <v>Moreno Valley</v>
      </c>
      <c r="O1508" s="9" t="str">
        <f>VLOOKUP('Consolidtaed Data'!$D5960,'[1]Sales People'!$A:$B,2,0)</f>
        <v>Howard Sims</v>
      </c>
      <c r="P1508" s="9" t="str">
        <f>VLOOKUP('Consolidtaed Data'!$E5960,[1]Customers!$A:$B,2,0)</f>
        <v>Jesse Castillo</v>
      </c>
      <c r="Q1508" s="11">
        <f>WEEKDAY('Consolidtaed Data'!$F5960)</f>
        <v>1</v>
      </c>
      <c r="R1508" s="9">
        <f>MONTH('Consolidtaed Data'!$F5960)</f>
        <v>3</v>
      </c>
      <c r="S1508" s="9" t="str">
        <f>TEXT(Table3[[#This Row],[Purchase Date]],"MMMM")</f>
        <v>April</v>
      </c>
      <c r="T1508" s="9">
        <f>YEAR('Consolidtaed Data'!$F5960)</f>
        <v>2021</v>
      </c>
    </row>
    <row r="1509" spans="1:20" x14ac:dyDescent="0.3">
      <c r="A1509" s="9" t="s">
        <v>2476</v>
      </c>
      <c r="B1509" s="9" t="s">
        <v>29</v>
      </c>
      <c r="C1509" s="9" t="s">
        <v>165</v>
      </c>
      <c r="D1509" s="9" t="s">
        <v>197</v>
      </c>
      <c r="E1509" s="9" t="s">
        <v>950</v>
      </c>
      <c r="F1509" s="10">
        <v>43942</v>
      </c>
      <c r="G1509" s="10" t="str">
        <f>VLOOKUP(Table3[[#This Row],[Product ID]],[1]Products!$A:$G,2,0)</f>
        <v>Product 37</v>
      </c>
      <c r="H1509" s="22">
        <v>4</v>
      </c>
      <c r="I1509" s="9">
        <f>VLOOKUP('Consolidtaed Data'!$B6269,[1]Products!$A:$G,4,0)</f>
        <v>2283</v>
      </c>
      <c r="J1509" s="9">
        <f>VLOOKUP('Consolidtaed Data'!$B6269,[1]Products!$A:$G,3,0)</f>
        <v>1484</v>
      </c>
      <c r="K1509" s="9">
        <f>'Consolidtaed Data'!$J6269*'Consolidtaed Data'!$H6269</f>
        <v>3669</v>
      </c>
      <c r="L1509" s="9">
        <f>'Consolidtaed Data'!$I6269*'Consolidtaed Data'!$H6269</f>
        <v>6015</v>
      </c>
      <c r="M1509" s="9">
        <f>'Consolidtaed Data'!$L6269-'Consolidtaed Data'!$K6269</f>
        <v>1790</v>
      </c>
      <c r="N1509" s="9" t="str">
        <f>VLOOKUP('Consolidtaed Data'!$C6269,[1]Locations!$A:$O,2,0)</f>
        <v>Richmond</v>
      </c>
      <c r="O1509" s="9" t="str">
        <f>VLOOKUP('Consolidtaed Data'!$D6269,'[1]Sales People'!$A:$B,2,0)</f>
        <v>Clarence Fox</v>
      </c>
      <c r="P1509" s="9" t="str">
        <f>VLOOKUP('Consolidtaed Data'!$E6269,[1]Customers!$A:$B,2,0)</f>
        <v>Billy Kennedy</v>
      </c>
      <c r="Q1509" s="11">
        <f>WEEKDAY('Consolidtaed Data'!$F6269)</f>
        <v>4</v>
      </c>
      <c r="R1509" s="9">
        <f>MONTH('Consolidtaed Data'!$F6269)</f>
        <v>4</v>
      </c>
      <c r="S1509" s="9" t="str">
        <f>TEXT(Table3[[#This Row],[Purchase Date]],"MMMM")</f>
        <v>April</v>
      </c>
      <c r="T1509" s="9">
        <f>YEAR('Consolidtaed Data'!$F6269)</f>
        <v>2021</v>
      </c>
    </row>
    <row r="1510" spans="1:20" x14ac:dyDescent="0.3">
      <c r="A1510" s="9" t="s">
        <v>2477</v>
      </c>
      <c r="B1510" s="9" t="s">
        <v>390</v>
      </c>
      <c r="C1510" s="9" t="s">
        <v>423</v>
      </c>
      <c r="D1510" s="9" t="s">
        <v>174</v>
      </c>
      <c r="E1510" s="9" t="s">
        <v>1362</v>
      </c>
      <c r="F1510" s="10">
        <v>43942</v>
      </c>
      <c r="G1510" s="10" t="str">
        <f>VLOOKUP(Table3[[#This Row],[Product ID]],[1]Products!$A:$G,2,0)</f>
        <v>Product 48</v>
      </c>
      <c r="H1510" s="22">
        <v>1</v>
      </c>
      <c r="I1510" s="9">
        <f>VLOOKUP('Consolidtaed Data'!$B7159,[1]Products!$A:$G,4,0)</f>
        <v>2294</v>
      </c>
      <c r="J1510" s="9">
        <f>VLOOKUP('Consolidtaed Data'!$B7159,[1]Products!$A:$G,3,0)</f>
        <v>1399</v>
      </c>
      <c r="K1510" s="9">
        <f>'Consolidtaed Data'!$J7159*'Consolidtaed Data'!$H7159</f>
        <v>1164</v>
      </c>
      <c r="L1510" s="9">
        <f>'Consolidtaed Data'!$I7159*'Consolidtaed Data'!$H7159</f>
        <v>1512</v>
      </c>
      <c r="M1510" s="9">
        <f>'Consolidtaed Data'!$L7159-'Consolidtaed Data'!$K7159</f>
        <v>2067</v>
      </c>
      <c r="N1510" s="9" t="str">
        <f>VLOOKUP('Consolidtaed Data'!$C7159,[1]Locations!$A:$O,2,0)</f>
        <v>Santa Clara</v>
      </c>
      <c r="O1510" s="9" t="str">
        <f>VLOOKUP('Consolidtaed Data'!$D7159,'[1]Sales People'!$A:$B,2,0)</f>
        <v>Ernest Wagner</v>
      </c>
      <c r="P1510" s="9" t="str">
        <f>VLOOKUP('Consolidtaed Data'!$E7159,[1]Customers!$A:$B,2,0)</f>
        <v>Eric Bowman</v>
      </c>
      <c r="Q1510" s="11">
        <f>WEEKDAY('Consolidtaed Data'!$F7159)</f>
        <v>2</v>
      </c>
      <c r="R1510" s="9">
        <f>MONTH('Consolidtaed Data'!$F7159)</f>
        <v>6</v>
      </c>
      <c r="S1510" s="9" t="str">
        <f>TEXT(Table3[[#This Row],[Purchase Date]],"MMMM")</f>
        <v>April</v>
      </c>
      <c r="T1510" s="9">
        <f>YEAR('Consolidtaed Data'!$F7159)</f>
        <v>2021</v>
      </c>
    </row>
    <row r="1511" spans="1:20" x14ac:dyDescent="0.3">
      <c r="A1511" s="9" t="s">
        <v>2478</v>
      </c>
      <c r="B1511" s="9" t="s">
        <v>806</v>
      </c>
      <c r="C1511" s="9" t="s">
        <v>412</v>
      </c>
      <c r="D1511" s="9" t="s">
        <v>80</v>
      </c>
      <c r="E1511" s="9" t="s">
        <v>1572</v>
      </c>
      <c r="F1511" s="10">
        <v>43942</v>
      </c>
      <c r="G1511" s="10" t="str">
        <f>VLOOKUP(Table3[[#This Row],[Product ID]],[1]Products!$A:$G,2,0)</f>
        <v>Product 72</v>
      </c>
      <c r="H1511" s="22">
        <v>1</v>
      </c>
      <c r="I1511" s="9">
        <f>VLOOKUP('Consolidtaed Data'!$B7319,[1]Products!$A:$G,4,0)</f>
        <v>1635</v>
      </c>
      <c r="J1511" s="9">
        <f>VLOOKUP('Consolidtaed Data'!$B7319,[1]Products!$A:$G,3,0)</f>
        <v>1046</v>
      </c>
      <c r="K1511" s="9">
        <f>'Consolidtaed Data'!$J7319*'Consolidtaed Data'!$H7319</f>
        <v>1261</v>
      </c>
      <c r="L1511" s="9">
        <f>'Consolidtaed Data'!$I7319*'Consolidtaed Data'!$H7319</f>
        <v>1638</v>
      </c>
      <c r="M1511" s="9">
        <f>'Consolidtaed Data'!$L7319-'Consolidtaed Data'!$K7319</f>
        <v>1485</v>
      </c>
      <c r="N1511" s="9" t="str">
        <f>VLOOKUP('Consolidtaed Data'!$C7319,[1]Locations!$A:$O,2,0)</f>
        <v>El Cajon</v>
      </c>
      <c r="O1511" s="9" t="str">
        <f>VLOOKUP('Consolidtaed Data'!$D7319,'[1]Sales People'!$A:$B,2,0)</f>
        <v>Scott Mason</v>
      </c>
      <c r="P1511" s="9" t="str">
        <f>VLOOKUP('Consolidtaed Data'!$E7319,[1]Customers!$A:$B,2,0)</f>
        <v>Walter Watson</v>
      </c>
      <c r="Q1511" s="11">
        <f>WEEKDAY('Consolidtaed Data'!$F7319)</f>
        <v>6</v>
      </c>
      <c r="R1511" s="9">
        <f>MONTH('Consolidtaed Data'!$F7319)</f>
        <v>7</v>
      </c>
      <c r="S1511" s="9" t="str">
        <f>TEXT(Table3[[#This Row],[Purchase Date]],"MMMM")</f>
        <v>April</v>
      </c>
      <c r="T1511" s="9">
        <f>YEAR('Consolidtaed Data'!$F7319)</f>
        <v>2021</v>
      </c>
    </row>
    <row r="1512" spans="1:20" x14ac:dyDescent="0.3">
      <c r="A1512" s="9" t="s">
        <v>2479</v>
      </c>
      <c r="B1512" s="9" t="s">
        <v>382</v>
      </c>
      <c r="C1512" s="9" t="s">
        <v>344</v>
      </c>
      <c r="D1512" s="9" t="s">
        <v>43</v>
      </c>
      <c r="E1512" s="9" t="s">
        <v>1871</v>
      </c>
      <c r="F1512" s="10">
        <v>43942</v>
      </c>
      <c r="G1512" s="10" t="str">
        <f>VLOOKUP(Table3[[#This Row],[Product ID]],[1]Products!$A:$G,2,0)</f>
        <v>Product 50</v>
      </c>
      <c r="H1512" s="22">
        <v>4</v>
      </c>
      <c r="I1512" s="9">
        <f>VLOOKUP('Consolidtaed Data'!$B7567,[1]Products!$A:$G,4,0)</f>
        <v>913</v>
      </c>
      <c r="J1512" s="9">
        <f>VLOOKUP('Consolidtaed Data'!$B7567,[1]Products!$A:$G,3,0)</f>
        <v>584</v>
      </c>
      <c r="K1512" s="9">
        <f>'Consolidtaed Data'!$J7567*'Consolidtaed Data'!$H7567</f>
        <v>807</v>
      </c>
      <c r="L1512" s="9">
        <f>'Consolidtaed Data'!$I7567*'Consolidtaed Data'!$H7567</f>
        <v>1467</v>
      </c>
      <c r="M1512" s="9">
        <f>'Consolidtaed Data'!$L7567-'Consolidtaed Data'!$K7567</f>
        <v>554</v>
      </c>
      <c r="N1512" s="9" t="str">
        <f>VLOOKUP('Consolidtaed Data'!$C7567,[1]Locations!$A:$O,2,0)</f>
        <v>Jurupa Valley</v>
      </c>
      <c r="O1512" s="9" t="str">
        <f>VLOOKUP('Consolidtaed Data'!$D7567,'[1]Sales People'!$A:$B,2,0)</f>
        <v>Joe Sims</v>
      </c>
      <c r="P1512" s="9" t="str">
        <f>VLOOKUP('Consolidtaed Data'!$E7567,[1]Customers!$A:$B,2,0)</f>
        <v>Roy Hamilton</v>
      </c>
      <c r="Q1512" s="11">
        <f>WEEKDAY('Consolidtaed Data'!$F7567)</f>
        <v>5</v>
      </c>
      <c r="R1512" s="9">
        <f>MONTH('Consolidtaed Data'!$F7567)</f>
        <v>7</v>
      </c>
      <c r="S1512" s="9" t="str">
        <f>TEXT(Table3[[#This Row],[Purchase Date]],"MMMM")</f>
        <v>April</v>
      </c>
      <c r="T1512" s="9">
        <f>YEAR('Consolidtaed Data'!$F7567)</f>
        <v>2021</v>
      </c>
    </row>
    <row r="1513" spans="1:20" x14ac:dyDescent="0.3">
      <c r="A1513" s="9" t="s">
        <v>2480</v>
      </c>
      <c r="B1513" s="9" t="s">
        <v>369</v>
      </c>
      <c r="C1513" s="9" t="s">
        <v>423</v>
      </c>
      <c r="D1513" s="9" t="s">
        <v>131</v>
      </c>
      <c r="E1513" s="9" t="s">
        <v>527</v>
      </c>
      <c r="F1513" s="10">
        <v>43942</v>
      </c>
      <c r="G1513" s="10" t="str">
        <f>VLOOKUP(Table3[[#This Row],[Product ID]],[1]Products!$A:$G,2,0)</f>
        <v>Product 8</v>
      </c>
      <c r="H1513" s="22">
        <v>1</v>
      </c>
      <c r="I1513" s="9">
        <f>VLOOKUP('Consolidtaed Data'!$B7633,[1]Products!$A:$G,4,0)</f>
        <v>1405</v>
      </c>
      <c r="J1513" s="9">
        <f>VLOOKUP('Consolidtaed Data'!$B7633,[1]Products!$A:$G,3,0)</f>
        <v>1054</v>
      </c>
      <c r="K1513" s="9">
        <f>'Consolidtaed Data'!$J7633*'Consolidtaed Data'!$H7633</f>
        <v>562</v>
      </c>
      <c r="L1513" s="9">
        <f>'Consolidtaed Data'!$I7633*'Consolidtaed Data'!$H7633</f>
        <v>826</v>
      </c>
      <c r="M1513" s="9">
        <f>'Consolidtaed Data'!$L7633-'Consolidtaed Data'!$K7633</f>
        <v>939</v>
      </c>
      <c r="N1513" s="9" t="str">
        <f>VLOOKUP('Consolidtaed Data'!$C7633,[1]Locations!$A:$O,2,0)</f>
        <v>Fullerton</v>
      </c>
      <c r="O1513" s="9" t="str">
        <f>VLOOKUP('Consolidtaed Data'!$D7633,'[1]Sales People'!$A:$B,2,0)</f>
        <v>Sean Miller</v>
      </c>
      <c r="P1513" s="9" t="str">
        <f>VLOOKUP('Consolidtaed Data'!$E7633,[1]Customers!$A:$B,2,0)</f>
        <v>Jerry Rogers</v>
      </c>
      <c r="Q1513" s="11">
        <f>WEEKDAY('Consolidtaed Data'!$F7633)</f>
        <v>3</v>
      </c>
      <c r="R1513" s="9">
        <f>MONTH('Consolidtaed Data'!$F7633)</f>
        <v>8</v>
      </c>
      <c r="S1513" s="9" t="str">
        <f>TEXT(Table3[[#This Row],[Purchase Date]],"MMMM")</f>
        <v>April</v>
      </c>
      <c r="T1513" s="9">
        <f>YEAR('Consolidtaed Data'!$F7633)</f>
        <v>2021</v>
      </c>
    </row>
    <row r="1514" spans="1:20" x14ac:dyDescent="0.3">
      <c r="A1514" s="9" t="s">
        <v>2481</v>
      </c>
      <c r="B1514" s="9" t="s">
        <v>418</v>
      </c>
      <c r="C1514" s="9" t="s">
        <v>228</v>
      </c>
      <c r="D1514" s="9" t="s">
        <v>272</v>
      </c>
      <c r="E1514" s="9" t="s">
        <v>2810</v>
      </c>
      <c r="F1514" s="10">
        <v>43942</v>
      </c>
      <c r="G1514" s="10" t="str">
        <f>VLOOKUP(Table3[[#This Row],[Product ID]],[1]Products!$A:$G,2,0)</f>
        <v>Product 82</v>
      </c>
      <c r="H1514" s="22">
        <v>3</v>
      </c>
      <c r="I1514" s="9">
        <f>VLOOKUP('Consolidtaed Data'!$B7867,[1]Products!$A:$G,4,0)</f>
        <v>1522</v>
      </c>
      <c r="J1514" s="9">
        <f>VLOOKUP('Consolidtaed Data'!$B7867,[1]Products!$A:$G,3,0)</f>
        <v>791</v>
      </c>
      <c r="K1514" s="9">
        <f>'Consolidtaed Data'!$J7867*'Consolidtaed Data'!$H7867</f>
        <v>1443</v>
      </c>
      <c r="L1514" s="9">
        <f>'Consolidtaed Data'!$I7867*'Consolidtaed Data'!$H7867</f>
        <v>1826</v>
      </c>
      <c r="M1514" s="9">
        <f>'Consolidtaed Data'!$L7867-'Consolidtaed Data'!$K7867</f>
        <v>246</v>
      </c>
      <c r="N1514" s="9" t="str">
        <f>VLOOKUP('Consolidtaed Data'!$C7867,[1]Locations!$A:$O,2,0)</f>
        <v>Simi Valley</v>
      </c>
      <c r="O1514" s="9" t="str">
        <f>VLOOKUP('Consolidtaed Data'!$D7867,'[1]Sales People'!$A:$B,2,0)</f>
        <v>Roger Ramos</v>
      </c>
      <c r="P1514" s="9" t="str">
        <f>VLOOKUP('Consolidtaed Data'!$E7867,[1]Customers!$A:$B,2,0)</f>
        <v>William Montgomery</v>
      </c>
      <c r="Q1514" s="11">
        <f>WEEKDAY('Consolidtaed Data'!$F7867)</f>
        <v>6</v>
      </c>
      <c r="R1514" s="9">
        <f>MONTH('Consolidtaed Data'!$F7867)</f>
        <v>8</v>
      </c>
      <c r="S1514" s="9" t="str">
        <f>TEXT(Table3[[#This Row],[Purchase Date]],"MMMM")</f>
        <v>April</v>
      </c>
      <c r="T1514" s="9">
        <f>YEAR('Consolidtaed Data'!$F7867)</f>
        <v>2021</v>
      </c>
    </row>
    <row r="1515" spans="1:20" x14ac:dyDescent="0.3">
      <c r="A1515" s="9" t="s">
        <v>2482</v>
      </c>
      <c r="B1515" s="9" t="s">
        <v>582</v>
      </c>
      <c r="C1515" s="9" t="s">
        <v>394</v>
      </c>
      <c r="D1515" s="9" t="s">
        <v>281</v>
      </c>
      <c r="E1515" s="9" t="s">
        <v>542</v>
      </c>
      <c r="F1515" s="10">
        <v>43942</v>
      </c>
      <c r="G1515" s="10" t="str">
        <f>VLOOKUP(Table3[[#This Row],[Product ID]],[1]Products!$A:$G,2,0)</f>
        <v>Product 58</v>
      </c>
      <c r="H1515" s="22">
        <v>1</v>
      </c>
      <c r="I1515" s="9">
        <f>VLOOKUP('Consolidtaed Data'!$B8212,[1]Products!$A:$G,4,0)</f>
        <v>356</v>
      </c>
      <c r="J1515" s="9">
        <f>VLOOKUP('Consolidtaed Data'!$B8212,[1]Products!$A:$G,3,0)</f>
        <v>292</v>
      </c>
      <c r="K1515" s="9">
        <f>'Consolidtaed Data'!$J8212*'Consolidtaed Data'!$H8212</f>
        <v>269</v>
      </c>
      <c r="L1515" s="9">
        <f>'Consolidtaed Data'!$I8212*'Consolidtaed Data'!$H8212</f>
        <v>368</v>
      </c>
      <c r="M1515" s="9">
        <f>'Consolidtaed Data'!$L8212-'Consolidtaed Data'!$K8212</f>
        <v>463</v>
      </c>
      <c r="N1515" s="9" t="str">
        <f>VLOOKUP('Consolidtaed Data'!$C8212,[1]Locations!$A:$O,2,0)</f>
        <v>Ontario</v>
      </c>
      <c r="O1515" s="9" t="str">
        <f>VLOOKUP('Consolidtaed Data'!$D8212,'[1]Sales People'!$A:$B,2,0)</f>
        <v>Brian Davis</v>
      </c>
      <c r="P1515" s="9" t="str">
        <f>VLOOKUP('Consolidtaed Data'!$E8212,[1]Customers!$A:$B,2,0)</f>
        <v>Clarence Kelley</v>
      </c>
      <c r="Q1515" s="11">
        <f>WEEKDAY('Consolidtaed Data'!$F8212)</f>
        <v>5</v>
      </c>
      <c r="R1515" s="9">
        <f>MONTH('Consolidtaed Data'!$F8212)</f>
        <v>9</v>
      </c>
      <c r="S1515" s="9" t="str">
        <f>TEXT(Table3[[#This Row],[Purchase Date]],"MMMM")</f>
        <v>April</v>
      </c>
      <c r="T1515" s="9">
        <f>YEAR('Consolidtaed Data'!$F8212)</f>
        <v>2021</v>
      </c>
    </row>
    <row r="1516" spans="1:20" x14ac:dyDescent="0.3">
      <c r="A1516" s="9" t="s">
        <v>2483</v>
      </c>
      <c r="B1516" s="9" t="s">
        <v>24</v>
      </c>
      <c r="C1516" s="9" t="s">
        <v>205</v>
      </c>
      <c r="D1516" s="9" t="s">
        <v>31</v>
      </c>
      <c r="E1516" s="9" t="s">
        <v>1556</v>
      </c>
      <c r="F1516" s="10">
        <v>43942</v>
      </c>
      <c r="G1516" s="10" t="str">
        <f>VLOOKUP(Table3[[#This Row],[Product ID]],[1]Products!$A:$G,2,0)</f>
        <v>Product 6</v>
      </c>
      <c r="H1516" s="22">
        <v>1</v>
      </c>
      <c r="I1516" s="9">
        <f>VLOOKUP('Consolidtaed Data'!$B8314,[1]Products!$A:$G,4,0)</f>
        <v>1708</v>
      </c>
      <c r="J1516" s="9">
        <f>VLOOKUP('Consolidtaed Data'!$B8314,[1]Products!$A:$G,3,0)</f>
        <v>871</v>
      </c>
      <c r="K1516" s="9">
        <f>'Consolidtaed Data'!$J8314*'Consolidtaed Data'!$H8314</f>
        <v>376</v>
      </c>
      <c r="L1516" s="9">
        <f>'Consolidtaed Data'!$I8314*'Consolidtaed Data'!$H8314</f>
        <v>458</v>
      </c>
      <c r="M1516" s="9">
        <f>'Consolidtaed Data'!$L8314-'Consolidtaed Data'!$K8314</f>
        <v>436</v>
      </c>
      <c r="N1516" s="9" t="str">
        <f>VLOOKUP('Consolidtaed Data'!$C8314,[1]Locations!$A:$O,2,0)</f>
        <v>Visalia</v>
      </c>
      <c r="O1516" s="9" t="str">
        <f>VLOOKUP('Consolidtaed Data'!$D8314,'[1]Sales People'!$A:$B,2,0)</f>
        <v>Clarence Fox</v>
      </c>
      <c r="P1516" s="9" t="str">
        <f>VLOOKUP('Consolidtaed Data'!$E8314,[1]Customers!$A:$B,2,0)</f>
        <v>Albert Cunningham</v>
      </c>
      <c r="Q1516" s="11">
        <f>WEEKDAY('Consolidtaed Data'!$F8314)</f>
        <v>6</v>
      </c>
      <c r="R1516" s="9">
        <f>MONTH('Consolidtaed Data'!$F8314)</f>
        <v>9</v>
      </c>
      <c r="S1516" s="9" t="str">
        <f>TEXT(Table3[[#This Row],[Purchase Date]],"MMMM")</f>
        <v>April</v>
      </c>
      <c r="T1516" s="9">
        <f>YEAR('Consolidtaed Data'!$F8314)</f>
        <v>2021</v>
      </c>
    </row>
    <row r="1517" spans="1:20" x14ac:dyDescent="0.3">
      <c r="A1517" s="9" t="s">
        <v>2484</v>
      </c>
      <c r="B1517" s="9" t="s">
        <v>177</v>
      </c>
      <c r="C1517" s="9" t="s">
        <v>25</v>
      </c>
      <c r="D1517" s="9" t="s">
        <v>241</v>
      </c>
      <c r="E1517" s="9" t="s">
        <v>1811</v>
      </c>
      <c r="F1517" s="10">
        <v>43942</v>
      </c>
      <c r="G1517" s="10" t="str">
        <f>VLOOKUP(Table3[[#This Row],[Product ID]],[1]Products!$A:$G,2,0)</f>
        <v>Product 5</v>
      </c>
      <c r="H1517" s="22">
        <v>3</v>
      </c>
      <c r="I1517" s="9">
        <f>VLOOKUP('Consolidtaed Data'!$B8522,[1]Products!$A:$G,4,0)</f>
        <v>2141</v>
      </c>
      <c r="J1517" s="9">
        <f>VLOOKUP('Consolidtaed Data'!$B8522,[1]Products!$A:$G,3,0)</f>
        <v>1777</v>
      </c>
      <c r="K1517" s="9">
        <f>'Consolidtaed Data'!$J8522*'Consolidtaed Data'!$H8522</f>
        <v>665</v>
      </c>
      <c r="L1517" s="9">
        <f>'Consolidtaed Data'!$I8522*'Consolidtaed Data'!$H8522</f>
        <v>1278</v>
      </c>
      <c r="M1517" s="9">
        <f>'Consolidtaed Data'!$L8522-'Consolidtaed Data'!$K8522</f>
        <v>580</v>
      </c>
      <c r="N1517" s="9" t="str">
        <f>VLOOKUP('Consolidtaed Data'!$C8522,[1]Locations!$A:$O,2,0)</f>
        <v>Pomona</v>
      </c>
      <c r="O1517" s="9" t="str">
        <f>VLOOKUP('Consolidtaed Data'!$D8522,'[1]Sales People'!$A:$B,2,0)</f>
        <v>John Reyes</v>
      </c>
      <c r="P1517" s="9" t="str">
        <f>VLOOKUP('Consolidtaed Data'!$E8522,[1]Customers!$A:$B,2,0)</f>
        <v>Joe Bryant</v>
      </c>
      <c r="Q1517" s="11">
        <f>WEEKDAY('Consolidtaed Data'!$F8522)</f>
        <v>1</v>
      </c>
      <c r="R1517" s="9">
        <f>MONTH('Consolidtaed Data'!$F8522)</f>
        <v>10</v>
      </c>
      <c r="S1517" s="9" t="str">
        <f>TEXT(Table3[[#This Row],[Purchase Date]],"MMMM")</f>
        <v>April</v>
      </c>
      <c r="T1517" s="9">
        <f>YEAR('Consolidtaed Data'!$F8522)</f>
        <v>2021</v>
      </c>
    </row>
    <row r="1518" spans="1:20" x14ac:dyDescent="0.3">
      <c r="A1518" s="9" t="s">
        <v>2485</v>
      </c>
      <c r="B1518" s="9" t="s">
        <v>355</v>
      </c>
      <c r="C1518" s="9" t="s">
        <v>344</v>
      </c>
      <c r="D1518" s="9" t="s">
        <v>193</v>
      </c>
      <c r="E1518" s="9" t="s">
        <v>1595</v>
      </c>
      <c r="F1518" s="10">
        <v>43942</v>
      </c>
      <c r="G1518" s="10" t="str">
        <f>VLOOKUP(Table3[[#This Row],[Product ID]],[1]Products!$A:$G,2,0)</f>
        <v>Product 100</v>
      </c>
      <c r="H1518" s="22">
        <v>3</v>
      </c>
      <c r="I1518" s="9">
        <f>VLOOKUP('Consolidtaed Data'!$B8591,[1]Products!$A:$G,4,0)</f>
        <v>2464</v>
      </c>
      <c r="J1518" s="9">
        <f>VLOOKUP('Consolidtaed Data'!$B8591,[1]Products!$A:$G,3,0)</f>
        <v>1774</v>
      </c>
      <c r="K1518" s="9">
        <f>'Consolidtaed Data'!$J8591*'Consolidtaed Data'!$H8591</f>
        <v>1230</v>
      </c>
      <c r="L1518" s="9">
        <f>'Consolidtaed Data'!$I8591*'Consolidtaed Data'!$H8591</f>
        <v>1783</v>
      </c>
      <c r="M1518" s="9">
        <f>'Consolidtaed Data'!$L8591-'Consolidtaed Data'!$K8591</f>
        <v>164</v>
      </c>
      <c r="N1518" s="9" t="str">
        <f>VLOOKUP('Consolidtaed Data'!$C8591,[1]Locations!$A:$O,2,0)</f>
        <v>Orange</v>
      </c>
      <c r="O1518" s="9" t="str">
        <f>VLOOKUP('Consolidtaed Data'!$D8591,'[1]Sales People'!$A:$B,2,0)</f>
        <v>Larry Marshall</v>
      </c>
      <c r="P1518" s="9" t="str">
        <f>VLOOKUP('Consolidtaed Data'!$E8591,[1]Customers!$A:$B,2,0)</f>
        <v>Victor Gray</v>
      </c>
      <c r="Q1518" s="11">
        <f>WEEKDAY('Consolidtaed Data'!$F8591)</f>
        <v>5</v>
      </c>
      <c r="R1518" s="9">
        <f>MONTH('Consolidtaed Data'!$F8591)</f>
        <v>10</v>
      </c>
      <c r="S1518" s="9" t="str">
        <f>TEXT(Table3[[#This Row],[Purchase Date]],"MMMM")</f>
        <v>April</v>
      </c>
      <c r="T1518" s="9">
        <f>YEAR('Consolidtaed Data'!$F8591)</f>
        <v>2021</v>
      </c>
    </row>
    <row r="1519" spans="1:20" x14ac:dyDescent="0.3">
      <c r="A1519" s="9" t="s">
        <v>2486</v>
      </c>
      <c r="B1519" s="9" t="s">
        <v>266</v>
      </c>
      <c r="C1519" s="9" t="s">
        <v>522</v>
      </c>
      <c r="D1519" s="9" t="s">
        <v>56</v>
      </c>
      <c r="E1519" s="9" t="s">
        <v>1542</v>
      </c>
      <c r="F1519" s="10">
        <v>43942</v>
      </c>
      <c r="G1519" s="10" t="str">
        <f>VLOOKUP(Table3[[#This Row],[Product ID]],[1]Products!$A:$G,2,0)</f>
        <v>Product 92</v>
      </c>
      <c r="H1519" s="22">
        <v>3</v>
      </c>
      <c r="I1519" s="9">
        <f>VLOOKUP('Consolidtaed Data'!$B9004,[1]Products!$A:$G,4,0)</f>
        <v>1783</v>
      </c>
      <c r="J1519" s="9">
        <f>VLOOKUP('Consolidtaed Data'!$B9004,[1]Products!$A:$G,3,0)</f>
        <v>1230</v>
      </c>
      <c r="K1519" s="9">
        <f>'Consolidtaed Data'!$J9004*'Consolidtaed Data'!$H9004</f>
        <v>3930</v>
      </c>
      <c r="L1519" s="9">
        <f>'Consolidtaed Data'!$I9004*'Consolidtaed Data'!$H9004</f>
        <v>4792</v>
      </c>
      <c r="M1519" s="9">
        <f>'Consolidtaed Data'!$L9004-'Consolidtaed Data'!$K9004</f>
        <v>123</v>
      </c>
      <c r="N1519" s="9" t="str">
        <f>VLOOKUP('Consolidtaed Data'!$C9004,[1]Locations!$A:$O,2,0)</f>
        <v>Victorville</v>
      </c>
      <c r="O1519" s="9" t="str">
        <f>VLOOKUP('Consolidtaed Data'!$D9004,'[1]Sales People'!$A:$B,2,0)</f>
        <v>Gary Rodriguez</v>
      </c>
      <c r="P1519" s="9" t="str">
        <f>VLOOKUP('Consolidtaed Data'!$E9004,[1]Customers!$A:$B,2,0)</f>
        <v>Brian Kim</v>
      </c>
      <c r="Q1519" s="11">
        <f>WEEKDAY('Consolidtaed Data'!$F9004)</f>
        <v>7</v>
      </c>
      <c r="R1519" s="9">
        <f>MONTH('Consolidtaed Data'!$F9004)</f>
        <v>11</v>
      </c>
      <c r="S1519" s="9" t="str">
        <f>TEXT(Table3[[#This Row],[Purchase Date]],"MMMM")</f>
        <v>April</v>
      </c>
      <c r="T1519" s="9">
        <f>YEAR('Consolidtaed Data'!$F9004)</f>
        <v>2021</v>
      </c>
    </row>
    <row r="1520" spans="1:20" x14ac:dyDescent="0.3">
      <c r="A1520" s="9" t="s">
        <v>2487</v>
      </c>
      <c r="B1520" s="9" t="s">
        <v>318</v>
      </c>
      <c r="C1520" s="9" t="s">
        <v>55</v>
      </c>
      <c r="D1520" s="9" t="s">
        <v>95</v>
      </c>
      <c r="E1520" s="9" t="s">
        <v>1542</v>
      </c>
      <c r="F1520" s="10">
        <v>43943</v>
      </c>
      <c r="G1520" s="10" t="str">
        <f>VLOOKUP(Table3[[#This Row],[Product ID]],[1]Products!$A:$G,2,0)</f>
        <v>Product 89</v>
      </c>
      <c r="H1520" s="22">
        <v>3</v>
      </c>
      <c r="I1520" s="9">
        <f>VLOOKUP('Consolidtaed Data'!$B5475,[1]Products!$A:$G,4,0)</f>
        <v>886</v>
      </c>
      <c r="J1520" s="9">
        <f>VLOOKUP('Consolidtaed Data'!$B5475,[1]Products!$A:$G,3,0)</f>
        <v>478</v>
      </c>
      <c r="K1520" s="9">
        <f>'Consolidtaed Data'!$J5475*'Consolidtaed Data'!$H5475</f>
        <v>1366</v>
      </c>
      <c r="L1520" s="9">
        <f>'Consolidtaed Data'!$I5475*'Consolidtaed Data'!$H5475</f>
        <v>2356</v>
      </c>
      <c r="M1520" s="9">
        <f>'Consolidtaed Data'!$L5475-'Consolidtaed Data'!$K5475</f>
        <v>874</v>
      </c>
      <c r="N1520" s="9" t="str">
        <f>VLOOKUP('Consolidtaed Data'!$C5475,[1]Locations!$A:$O,2,0)</f>
        <v>Pasadena</v>
      </c>
      <c r="O1520" s="9" t="str">
        <f>VLOOKUP('Consolidtaed Data'!$D5475,'[1]Sales People'!$A:$B,2,0)</f>
        <v>Patrick Ruiz</v>
      </c>
      <c r="P1520" s="9" t="str">
        <f>VLOOKUP('Consolidtaed Data'!$E5475,[1]Customers!$A:$B,2,0)</f>
        <v>Jerry Rogers</v>
      </c>
      <c r="Q1520" s="11">
        <f>WEEKDAY('Consolidtaed Data'!$F5475)</f>
        <v>2</v>
      </c>
      <c r="R1520" s="9">
        <f>MONTH('Consolidtaed Data'!$F5475)</f>
        <v>2</v>
      </c>
      <c r="S1520" s="9" t="str">
        <f>TEXT(Table3[[#This Row],[Purchase Date]],"MMMM")</f>
        <v>April</v>
      </c>
      <c r="T1520" s="9">
        <f>YEAR('Consolidtaed Data'!$F5475)</f>
        <v>2021</v>
      </c>
    </row>
    <row r="1521" spans="1:20" x14ac:dyDescent="0.3">
      <c r="A1521" s="9" t="s">
        <v>2488</v>
      </c>
      <c r="B1521" s="9" t="s">
        <v>204</v>
      </c>
      <c r="C1521" s="9" t="s">
        <v>228</v>
      </c>
      <c r="D1521" s="9" t="s">
        <v>46</v>
      </c>
      <c r="E1521" s="9" t="s">
        <v>761</v>
      </c>
      <c r="F1521" s="10">
        <v>43943</v>
      </c>
      <c r="G1521" s="10" t="str">
        <f>VLOOKUP(Table3[[#This Row],[Product ID]],[1]Products!$A:$G,2,0)</f>
        <v>Product 101</v>
      </c>
      <c r="H1521" s="22">
        <v>3</v>
      </c>
      <c r="I1521" s="9">
        <f>VLOOKUP('Consolidtaed Data'!$B5717,[1]Products!$A:$G,4,0)</f>
        <v>1367</v>
      </c>
      <c r="J1521" s="9">
        <f>VLOOKUP('Consolidtaed Data'!$B5717,[1]Products!$A:$G,3,0)</f>
        <v>984</v>
      </c>
      <c r="K1521" s="9">
        <f>'Consolidtaed Data'!$J5717*'Consolidtaed Data'!$H5717</f>
        <v>294</v>
      </c>
      <c r="L1521" s="9">
        <f>'Consolidtaed Data'!$I5717*'Consolidtaed Data'!$H5717</f>
        <v>368</v>
      </c>
      <c r="M1521" s="9">
        <f>'Consolidtaed Data'!$L5717-'Consolidtaed Data'!$K5717</f>
        <v>553</v>
      </c>
      <c r="N1521" s="9" t="str">
        <f>VLOOKUP('Consolidtaed Data'!$C5717,[1]Locations!$A:$O,2,0)</f>
        <v>Roseville</v>
      </c>
      <c r="O1521" s="9" t="str">
        <f>VLOOKUP('Consolidtaed Data'!$D5717,'[1]Sales People'!$A:$B,2,0)</f>
        <v>Joe Sims</v>
      </c>
      <c r="P1521" s="9" t="str">
        <f>VLOOKUP('Consolidtaed Data'!$E5717,[1]Customers!$A:$B,2,0)</f>
        <v>Michael Thomas</v>
      </c>
      <c r="Q1521" s="11">
        <f>WEEKDAY('Consolidtaed Data'!$F5717)</f>
        <v>7</v>
      </c>
      <c r="R1521" s="9">
        <f>MONTH('Consolidtaed Data'!$F5717)</f>
        <v>2</v>
      </c>
      <c r="S1521" s="9" t="str">
        <f>TEXT(Table3[[#This Row],[Purchase Date]],"MMMM")</f>
        <v>April</v>
      </c>
      <c r="T1521" s="9">
        <f>YEAR('Consolidtaed Data'!$F5717)</f>
        <v>2021</v>
      </c>
    </row>
    <row r="1522" spans="1:20" x14ac:dyDescent="0.3">
      <c r="A1522" s="9" t="s">
        <v>2490</v>
      </c>
      <c r="B1522" s="9" t="s">
        <v>244</v>
      </c>
      <c r="C1522" s="9" t="s">
        <v>347</v>
      </c>
      <c r="D1522" s="9" t="s">
        <v>68</v>
      </c>
      <c r="E1522" s="9" t="s">
        <v>1284</v>
      </c>
      <c r="F1522" s="10">
        <v>43943</v>
      </c>
      <c r="G1522" s="10" t="str">
        <f>VLOOKUP(Table3[[#This Row],[Product ID]],[1]Products!$A:$G,2,0)</f>
        <v>Product 76</v>
      </c>
      <c r="H1522" s="22">
        <v>4</v>
      </c>
      <c r="I1522" s="9">
        <f>VLOOKUP('Consolidtaed Data'!$B6314,[1]Products!$A:$G,4,0)</f>
        <v>545</v>
      </c>
      <c r="J1522" s="9">
        <f>VLOOKUP('Consolidtaed Data'!$B6314,[1]Products!$A:$G,3,0)</f>
        <v>425</v>
      </c>
      <c r="K1522" s="9">
        <f>'Consolidtaed Data'!$J6314*'Consolidtaed Data'!$H6314</f>
        <v>2196</v>
      </c>
      <c r="L1522" s="9">
        <f>'Consolidtaed Data'!$I6314*'Consolidtaed Data'!$H6314</f>
        <v>3231</v>
      </c>
      <c r="M1522" s="9">
        <f>'Consolidtaed Data'!$L6314-'Consolidtaed Data'!$K6314</f>
        <v>68</v>
      </c>
      <c r="N1522" s="9" t="str">
        <f>VLOOKUP('Consolidtaed Data'!$C6314,[1]Locations!$A:$O,2,0)</f>
        <v>Bakersfield</v>
      </c>
      <c r="O1522" s="9" t="str">
        <f>VLOOKUP('Consolidtaed Data'!$D6314,'[1]Sales People'!$A:$B,2,0)</f>
        <v>Howard Gardner</v>
      </c>
      <c r="P1522" s="9" t="str">
        <f>VLOOKUP('Consolidtaed Data'!$E6314,[1]Customers!$A:$B,2,0)</f>
        <v>Sean Alexander</v>
      </c>
      <c r="Q1522" s="11">
        <f>WEEKDAY('Consolidtaed Data'!$F6314)</f>
        <v>6</v>
      </c>
      <c r="R1522" s="9">
        <f>MONTH('Consolidtaed Data'!$F6314)</f>
        <v>4</v>
      </c>
      <c r="S1522" s="9" t="str">
        <f>TEXT(Table3[[#This Row],[Purchase Date]],"MMMM")</f>
        <v>April</v>
      </c>
      <c r="T1522" s="9">
        <f>YEAR('Consolidtaed Data'!$F6314)</f>
        <v>2021</v>
      </c>
    </row>
    <row r="1523" spans="1:20" x14ac:dyDescent="0.3">
      <c r="A1523" s="9" t="s">
        <v>2491</v>
      </c>
      <c r="B1523" s="9" t="s">
        <v>240</v>
      </c>
      <c r="C1523" s="9" t="s">
        <v>357</v>
      </c>
      <c r="D1523" s="9" t="s">
        <v>17</v>
      </c>
      <c r="E1523" s="9" t="s">
        <v>3172</v>
      </c>
      <c r="F1523" s="10">
        <v>43943</v>
      </c>
      <c r="G1523" s="10" t="str">
        <f>VLOOKUP(Table3[[#This Row],[Product ID]],[1]Products!$A:$G,2,0)</f>
        <v>Product 70</v>
      </c>
      <c r="H1523" s="22">
        <v>3</v>
      </c>
      <c r="I1523" s="9">
        <f>VLOOKUP('Consolidtaed Data'!$B7480,[1]Products!$A:$G,4,0)</f>
        <v>136</v>
      </c>
      <c r="J1523" s="9">
        <f>VLOOKUP('Consolidtaed Data'!$B7480,[1]Products!$A:$G,3,0)</f>
        <v>72</v>
      </c>
      <c r="K1523" s="9">
        <f>'Consolidtaed Data'!$J7480*'Consolidtaed Data'!$H7480</f>
        <v>336</v>
      </c>
      <c r="L1523" s="9">
        <f>'Consolidtaed Data'!$I7480*'Consolidtaed Data'!$H7480</f>
        <v>492</v>
      </c>
      <c r="M1523" s="9">
        <f>'Consolidtaed Data'!$L7480-'Consolidtaed Data'!$K7480</f>
        <v>2200</v>
      </c>
      <c r="N1523" s="9" t="str">
        <f>VLOOKUP('Consolidtaed Data'!$C7480,[1]Locations!$A:$O,2,0)</f>
        <v>Ontario</v>
      </c>
      <c r="O1523" s="9" t="str">
        <f>VLOOKUP('Consolidtaed Data'!$D7480,'[1]Sales People'!$A:$B,2,0)</f>
        <v>Fred Robertson</v>
      </c>
      <c r="P1523" s="9" t="str">
        <f>VLOOKUP('Consolidtaed Data'!$E7480,[1]Customers!$A:$B,2,0)</f>
        <v>Russell Grant</v>
      </c>
      <c r="Q1523" s="11">
        <f>WEEKDAY('Consolidtaed Data'!$F7480)</f>
        <v>5</v>
      </c>
      <c r="R1523" s="9">
        <f>MONTH('Consolidtaed Data'!$F7480)</f>
        <v>7</v>
      </c>
      <c r="S1523" s="9" t="str">
        <f>TEXT(Table3[[#This Row],[Purchase Date]],"MMMM")</f>
        <v>April</v>
      </c>
      <c r="T1523" s="9">
        <f>YEAR('Consolidtaed Data'!$F7480)</f>
        <v>2021</v>
      </c>
    </row>
    <row r="1524" spans="1:20" x14ac:dyDescent="0.3">
      <c r="A1524" s="9" t="s">
        <v>2492</v>
      </c>
      <c r="B1524" s="9" t="s">
        <v>15</v>
      </c>
      <c r="C1524" s="9" t="s">
        <v>228</v>
      </c>
      <c r="D1524" s="9" t="s">
        <v>161</v>
      </c>
      <c r="E1524" s="9" t="s">
        <v>1219</v>
      </c>
      <c r="F1524" s="10">
        <v>43943</v>
      </c>
      <c r="G1524" s="10" t="str">
        <f>VLOOKUP(Table3[[#This Row],[Product ID]],[1]Products!$A:$G,2,0)</f>
        <v>Product 38</v>
      </c>
      <c r="H1524" s="22">
        <v>3</v>
      </c>
      <c r="I1524" s="9">
        <f>VLOOKUP('Consolidtaed Data'!$B7518,[1]Products!$A:$G,4,0)</f>
        <v>2353</v>
      </c>
      <c r="J1524" s="9">
        <f>VLOOKUP('Consolidtaed Data'!$B7518,[1]Products!$A:$G,3,0)</f>
        <v>1788</v>
      </c>
      <c r="K1524" s="9">
        <f>'Consolidtaed Data'!$J7518*'Consolidtaed Data'!$H7518</f>
        <v>1397</v>
      </c>
      <c r="L1524" s="9">
        <f>'Consolidtaed Data'!$I7518*'Consolidtaed Data'!$H7518</f>
        <v>1967</v>
      </c>
      <c r="M1524" s="9">
        <f>'Consolidtaed Data'!$L7518-'Consolidtaed Data'!$K7518</f>
        <v>463</v>
      </c>
      <c r="N1524" s="9" t="str">
        <f>VLOOKUP('Consolidtaed Data'!$C7518,[1]Locations!$A:$O,2,0)</f>
        <v>Riverside</v>
      </c>
      <c r="O1524" s="9" t="str">
        <f>VLOOKUP('Consolidtaed Data'!$D7518,'[1]Sales People'!$A:$B,2,0)</f>
        <v>Roger Ramos</v>
      </c>
      <c r="P1524" s="9" t="str">
        <f>VLOOKUP('Consolidtaed Data'!$E7518,[1]Customers!$A:$B,2,0)</f>
        <v>David Garrett</v>
      </c>
      <c r="Q1524" s="11">
        <f>WEEKDAY('Consolidtaed Data'!$F7518)</f>
        <v>1</v>
      </c>
      <c r="R1524" s="9">
        <f>MONTH('Consolidtaed Data'!$F7518)</f>
        <v>7</v>
      </c>
      <c r="S1524" s="9" t="str">
        <f>TEXT(Table3[[#This Row],[Purchase Date]],"MMMM")</f>
        <v>April</v>
      </c>
      <c r="T1524" s="9">
        <f>YEAR('Consolidtaed Data'!$F7518)</f>
        <v>2021</v>
      </c>
    </row>
    <row r="1525" spans="1:20" x14ac:dyDescent="0.3">
      <c r="A1525" s="9" t="s">
        <v>2493</v>
      </c>
      <c r="B1525" s="9" t="s">
        <v>806</v>
      </c>
      <c r="C1525" s="9" t="s">
        <v>423</v>
      </c>
      <c r="D1525" s="9" t="s">
        <v>143</v>
      </c>
      <c r="E1525" s="9" t="s">
        <v>1348</v>
      </c>
      <c r="F1525" s="10">
        <v>43943</v>
      </c>
      <c r="G1525" s="10" t="str">
        <f>VLOOKUP(Table3[[#This Row],[Product ID]],[1]Products!$A:$G,2,0)</f>
        <v>Product 72</v>
      </c>
      <c r="H1525" s="22">
        <v>1</v>
      </c>
      <c r="I1525" s="9">
        <f>VLOOKUP('Consolidtaed Data'!$B7811,[1]Products!$A:$G,4,0)</f>
        <v>1862</v>
      </c>
      <c r="J1525" s="9">
        <f>VLOOKUP('Consolidtaed Data'!$B7811,[1]Products!$A:$G,3,0)</f>
        <v>1173</v>
      </c>
      <c r="K1525" s="9">
        <f>'Consolidtaed Data'!$J7811*'Consolidtaed Data'!$H7811</f>
        <v>61</v>
      </c>
      <c r="L1525" s="9">
        <f>'Consolidtaed Data'!$I7811*'Consolidtaed Data'!$H7811</f>
        <v>95</v>
      </c>
      <c r="M1525" s="9">
        <f>'Consolidtaed Data'!$L7811-'Consolidtaed Data'!$K7811</f>
        <v>1108</v>
      </c>
      <c r="N1525" s="9" t="str">
        <f>VLOOKUP('Consolidtaed Data'!$C7811,[1]Locations!$A:$O,2,0)</f>
        <v>Murrieta</v>
      </c>
      <c r="O1525" s="9" t="str">
        <f>VLOOKUP('Consolidtaed Data'!$D7811,'[1]Sales People'!$A:$B,2,0)</f>
        <v>Brian Davis</v>
      </c>
      <c r="P1525" s="9" t="str">
        <f>VLOOKUP('Consolidtaed Data'!$E7811,[1]Customers!$A:$B,2,0)</f>
        <v>Aaron Mills</v>
      </c>
      <c r="Q1525" s="11">
        <f>WEEKDAY('Consolidtaed Data'!$F7811)</f>
        <v>2</v>
      </c>
      <c r="R1525" s="9">
        <f>MONTH('Consolidtaed Data'!$F7811)</f>
        <v>8</v>
      </c>
      <c r="S1525" s="9" t="str">
        <f>TEXT(Table3[[#This Row],[Purchase Date]],"MMMM")</f>
        <v>April</v>
      </c>
      <c r="T1525" s="9">
        <f>YEAR('Consolidtaed Data'!$F7811)</f>
        <v>2021</v>
      </c>
    </row>
    <row r="1526" spans="1:20" x14ac:dyDescent="0.3">
      <c r="A1526" s="9" t="s">
        <v>2494</v>
      </c>
      <c r="B1526" s="9" t="s">
        <v>103</v>
      </c>
      <c r="C1526" s="9" t="s">
        <v>55</v>
      </c>
      <c r="D1526" s="9" t="s">
        <v>68</v>
      </c>
      <c r="E1526" s="9" t="s">
        <v>416</v>
      </c>
      <c r="F1526" s="10">
        <v>43943</v>
      </c>
      <c r="G1526" s="10" t="str">
        <f>VLOOKUP(Table3[[#This Row],[Product ID]],[1]Products!$A:$G,2,0)</f>
        <v>Product 44</v>
      </c>
      <c r="H1526" s="22">
        <v>1</v>
      </c>
      <c r="I1526" s="9">
        <f>VLOOKUP('Consolidtaed Data'!$B7842,[1]Products!$A:$G,4,0)</f>
        <v>818</v>
      </c>
      <c r="J1526" s="9">
        <f>VLOOKUP('Consolidtaed Data'!$B7842,[1]Products!$A:$G,3,0)</f>
        <v>450</v>
      </c>
      <c r="K1526" s="9">
        <f>'Consolidtaed Data'!$J7842*'Consolidtaed Data'!$H7842</f>
        <v>5940</v>
      </c>
      <c r="L1526" s="9">
        <f>'Consolidtaed Data'!$I7842*'Consolidtaed Data'!$H7842</f>
        <v>8364</v>
      </c>
      <c r="M1526" s="9">
        <f>'Consolidtaed Data'!$L7842-'Consolidtaed Data'!$K7842</f>
        <v>553</v>
      </c>
      <c r="N1526" s="9" t="str">
        <f>VLOOKUP('Consolidtaed Data'!$C7842,[1]Locations!$A:$O,2,0)</f>
        <v>Clovis</v>
      </c>
      <c r="O1526" s="9" t="str">
        <f>VLOOKUP('Consolidtaed Data'!$D7842,'[1]Sales People'!$A:$B,2,0)</f>
        <v>Charles Harper</v>
      </c>
      <c r="P1526" s="9" t="str">
        <f>VLOOKUP('Consolidtaed Data'!$E7842,[1]Customers!$A:$B,2,0)</f>
        <v>Scott Rice</v>
      </c>
      <c r="Q1526" s="11">
        <f>WEEKDAY('Consolidtaed Data'!$F7842)</f>
        <v>5</v>
      </c>
      <c r="R1526" s="9">
        <f>MONTH('Consolidtaed Data'!$F7842)</f>
        <v>8</v>
      </c>
      <c r="S1526" s="9" t="str">
        <f>TEXT(Table3[[#This Row],[Purchase Date]],"MMMM")</f>
        <v>April</v>
      </c>
      <c r="T1526" s="9">
        <f>YEAR('Consolidtaed Data'!$F7842)</f>
        <v>2021</v>
      </c>
    </row>
    <row r="1527" spans="1:20" x14ac:dyDescent="0.3">
      <c r="A1527" s="9" t="s">
        <v>2496</v>
      </c>
      <c r="B1527" s="9" t="s">
        <v>151</v>
      </c>
      <c r="C1527" s="9" t="s">
        <v>295</v>
      </c>
      <c r="D1527" s="9" t="s">
        <v>64</v>
      </c>
      <c r="E1527" s="9" t="s">
        <v>6095</v>
      </c>
      <c r="F1527" s="10">
        <v>43943</v>
      </c>
      <c r="G1527" s="10" t="str">
        <f>VLOOKUP(Table3[[#This Row],[Product ID]],[1]Products!$A:$G,2,0)</f>
        <v>Product 94</v>
      </c>
      <c r="H1527" s="22">
        <v>2</v>
      </c>
      <c r="I1527" s="9">
        <f>VLOOKUP('Consolidtaed Data'!$B8032,[1]Products!$A:$G,4,0)</f>
        <v>1889</v>
      </c>
      <c r="J1527" s="9">
        <f>VLOOKUP('Consolidtaed Data'!$B8032,[1]Products!$A:$G,3,0)</f>
        <v>945</v>
      </c>
      <c r="K1527" s="9">
        <f>'Consolidtaed Data'!$J8032*'Consolidtaed Data'!$H8032</f>
        <v>79</v>
      </c>
      <c r="L1527" s="9">
        <f>'Consolidtaed Data'!$I8032*'Consolidtaed Data'!$H8032</f>
        <v>127</v>
      </c>
      <c r="M1527" s="9">
        <f>'Consolidtaed Data'!$L8032-'Consolidtaed Data'!$K8032</f>
        <v>1504</v>
      </c>
      <c r="N1527" s="9" t="str">
        <f>VLOOKUP('Consolidtaed Data'!$C8032,[1]Locations!$A:$O,2,0)</f>
        <v>East Los Angeles</v>
      </c>
      <c r="O1527" s="9" t="str">
        <f>VLOOKUP('Consolidtaed Data'!$D8032,'[1]Sales People'!$A:$B,2,0)</f>
        <v>Eugene Holmes</v>
      </c>
      <c r="P1527" s="9" t="str">
        <f>VLOOKUP('Consolidtaed Data'!$E8032,[1]Customers!$A:$B,2,0)</f>
        <v>Eugene Cunningham</v>
      </c>
      <c r="Q1527" s="11">
        <f>WEEKDAY('Consolidtaed Data'!$F8032)</f>
        <v>6</v>
      </c>
      <c r="R1527" s="9">
        <f>MONTH('Consolidtaed Data'!$F8032)</f>
        <v>9</v>
      </c>
      <c r="S1527" s="9" t="str">
        <f>TEXT(Table3[[#This Row],[Purchase Date]],"MMMM")</f>
        <v>April</v>
      </c>
      <c r="T1527" s="9">
        <f>YEAR('Consolidtaed Data'!$F8032)</f>
        <v>2021</v>
      </c>
    </row>
    <row r="1528" spans="1:20" x14ac:dyDescent="0.3">
      <c r="A1528" s="9" t="s">
        <v>2497</v>
      </c>
      <c r="B1528" s="9" t="s">
        <v>191</v>
      </c>
      <c r="C1528" s="9" t="s">
        <v>169</v>
      </c>
      <c r="D1528" s="9" t="s">
        <v>22</v>
      </c>
      <c r="E1528" s="9" t="s">
        <v>873</v>
      </c>
      <c r="F1528" s="10">
        <v>43943</v>
      </c>
      <c r="G1528" s="10" t="str">
        <f>VLOOKUP(Table3[[#This Row],[Product ID]],[1]Products!$A:$G,2,0)</f>
        <v>Product 36</v>
      </c>
      <c r="H1528" s="22">
        <v>3</v>
      </c>
      <c r="I1528" s="9">
        <f>VLOOKUP('Consolidtaed Data'!$B8293,[1]Products!$A:$G,4,0)</f>
        <v>556</v>
      </c>
      <c r="J1528" s="9">
        <f>VLOOKUP('Consolidtaed Data'!$B8293,[1]Products!$A:$G,3,0)</f>
        <v>395</v>
      </c>
      <c r="K1528" s="9">
        <f>'Consolidtaed Data'!$J8293*'Consolidtaed Data'!$H8293</f>
        <v>1443</v>
      </c>
      <c r="L1528" s="9">
        <f>'Consolidtaed Data'!$I8293*'Consolidtaed Data'!$H8293</f>
        <v>1826</v>
      </c>
      <c r="M1528" s="9">
        <f>'Consolidtaed Data'!$L8293-'Consolidtaed Data'!$K8293</f>
        <v>246</v>
      </c>
      <c r="N1528" s="9" t="str">
        <f>VLOOKUP('Consolidtaed Data'!$C8293,[1]Locations!$A:$O,2,0)</f>
        <v>San Diego</v>
      </c>
      <c r="O1528" s="9" t="str">
        <f>VLOOKUP('Consolidtaed Data'!$D8293,'[1]Sales People'!$A:$B,2,0)</f>
        <v>Brian Hansen</v>
      </c>
      <c r="P1528" s="9" t="str">
        <f>VLOOKUP('Consolidtaed Data'!$E8293,[1]Customers!$A:$B,2,0)</f>
        <v>Donald Reynolds</v>
      </c>
      <c r="Q1528" s="11">
        <f>WEEKDAY('Consolidtaed Data'!$F8293)</f>
        <v>5</v>
      </c>
      <c r="R1528" s="9">
        <f>MONTH('Consolidtaed Data'!$F8293)</f>
        <v>9</v>
      </c>
      <c r="S1528" s="9" t="str">
        <f>TEXT(Table3[[#This Row],[Purchase Date]],"MMMM")</f>
        <v>April</v>
      </c>
      <c r="T1528" s="9">
        <f>YEAR('Consolidtaed Data'!$F8293)</f>
        <v>2021</v>
      </c>
    </row>
    <row r="1529" spans="1:20" x14ac:dyDescent="0.3">
      <c r="A1529" s="9" t="s">
        <v>2498</v>
      </c>
      <c r="B1529" s="9" t="s">
        <v>136</v>
      </c>
      <c r="C1529" s="9" t="s">
        <v>186</v>
      </c>
      <c r="D1529" s="9" t="s">
        <v>161</v>
      </c>
      <c r="E1529" s="9" t="s">
        <v>395</v>
      </c>
      <c r="F1529" s="10">
        <v>43943</v>
      </c>
      <c r="G1529" s="10" t="str">
        <f>VLOOKUP(Table3[[#This Row],[Product ID]],[1]Products!$A:$G,2,0)</f>
        <v>Product 2</v>
      </c>
      <c r="H1529" s="22">
        <v>1</v>
      </c>
      <c r="I1529" s="9">
        <f>VLOOKUP('Consolidtaed Data'!$B8716,[1]Products!$A:$G,4,0)</f>
        <v>637</v>
      </c>
      <c r="J1529" s="9">
        <f>VLOOKUP('Consolidtaed Data'!$B8716,[1]Products!$A:$G,3,0)</f>
        <v>389</v>
      </c>
      <c r="K1529" s="9">
        <f>'Consolidtaed Data'!$J8716*'Consolidtaed Data'!$H8716</f>
        <v>216</v>
      </c>
      <c r="L1529" s="9">
        <f>'Consolidtaed Data'!$I8716*'Consolidtaed Data'!$H8716</f>
        <v>408</v>
      </c>
      <c r="M1529" s="9">
        <f>'Consolidtaed Data'!$L8716-'Consolidtaed Data'!$K8716</f>
        <v>799</v>
      </c>
      <c r="N1529" s="9" t="str">
        <f>VLOOKUP('Consolidtaed Data'!$C8716,[1]Locations!$A:$O,2,0)</f>
        <v>Richmond</v>
      </c>
      <c r="O1529" s="9" t="str">
        <f>VLOOKUP('Consolidtaed Data'!$D8716,'[1]Sales People'!$A:$B,2,0)</f>
        <v>Larry Castillo</v>
      </c>
      <c r="P1529" s="9" t="str">
        <f>VLOOKUP('Consolidtaed Data'!$E8716,[1]Customers!$A:$B,2,0)</f>
        <v>Stephen Cook</v>
      </c>
      <c r="Q1529" s="11">
        <f>WEEKDAY('Consolidtaed Data'!$F8716)</f>
        <v>2</v>
      </c>
      <c r="R1529" s="9">
        <f>MONTH('Consolidtaed Data'!$F8716)</f>
        <v>10</v>
      </c>
      <c r="S1529" s="9" t="str">
        <f>TEXT(Table3[[#This Row],[Purchase Date]],"MMMM")</f>
        <v>April</v>
      </c>
      <c r="T1529" s="9">
        <f>YEAR('Consolidtaed Data'!$F8716)</f>
        <v>2021</v>
      </c>
    </row>
    <row r="1530" spans="1:20" x14ac:dyDescent="0.3">
      <c r="A1530" s="9" t="s">
        <v>2499</v>
      </c>
      <c r="B1530" s="9" t="s">
        <v>294</v>
      </c>
      <c r="C1530" s="9" t="s">
        <v>152</v>
      </c>
      <c r="D1530" s="9" t="s">
        <v>329</v>
      </c>
      <c r="E1530" s="9" t="s">
        <v>1118</v>
      </c>
      <c r="F1530" s="10">
        <v>43943</v>
      </c>
      <c r="G1530" s="10" t="str">
        <f>VLOOKUP(Table3[[#This Row],[Product ID]],[1]Products!$A:$G,2,0)</f>
        <v>Product 51</v>
      </c>
      <c r="H1530" s="22">
        <v>1</v>
      </c>
      <c r="I1530" s="9">
        <f>VLOOKUP('Consolidtaed Data'!$B8936,[1]Products!$A:$G,4,0)</f>
        <v>1353</v>
      </c>
      <c r="J1530" s="9">
        <f>VLOOKUP('Consolidtaed Data'!$B8936,[1]Products!$A:$G,3,0)</f>
        <v>947</v>
      </c>
      <c r="K1530" s="9">
        <f>'Consolidtaed Data'!$J8936*'Consolidtaed Data'!$H8936</f>
        <v>2588</v>
      </c>
      <c r="L1530" s="9">
        <f>'Consolidtaed Data'!$I8936*'Consolidtaed Data'!$H8936</f>
        <v>3696</v>
      </c>
      <c r="M1530" s="9">
        <f>'Consolidtaed Data'!$L8936-'Consolidtaed Data'!$K8936</f>
        <v>689</v>
      </c>
      <c r="N1530" s="9" t="str">
        <f>VLOOKUP('Consolidtaed Data'!$C8936,[1]Locations!$A:$O,2,0)</f>
        <v>Corona</v>
      </c>
      <c r="O1530" s="9" t="str">
        <f>VLOOKUP('Consolidtaed Data'!$D8936,'[1]Sales People'!$A:$B,2,0)</f>
        <v>Scott Mason</v>
      </c>
      <c r="P1530" s="9" t="str">
        <f>VLOOKUP('Consolidtaed Data'!$E8936,[1]Customers!$A:$B,2,0)</f>
        <v>Joe Fuller</v>
      </c>
      <c r="Q1530" s="11">
        <f>WEEKDAY('Consolidtaed Data'!$F8936)</f>
        <v>2</v>
      </c>
      <c r="R1530" s="9">
        <f>MONTH('Consolidtaed Data'!$F8936)</f>
        <v>11</v>
      </c>
      <c r="S1530" s="9" t="str">
        <f>TEXT(Table3[[#This Row],[Purchase Date]],"MMMM")</f>
        <v>April</v>
      </c>
      <c r="T1530" s="9">
        <f>YEAR('Consolidtaed Data'!$F8936)</f>
        <v>2021</v>
      </c>
    </row>
    <row r="1531" spans="1:20" x14ac:dyDescent="0.3">
      <c r="A1531" s="9" t="s">
        <v>2500</v>
      </c>
      <c r="B1531" s="9" t="s">
        <v>338</v>
      </c>
      <c r="C1531" s="9" t="s">
        <v>140</v>
      </c>
      <c r="D1531" s="9" t="s">
        <v>35</v>
      </c>
      <c r="E1531" s="9" t="s">
        <v>2328</v>
      </c>
      <c r="F1531" s="10">
        <v>43943</v>
      </c>
      <c r="G1531" s="10" t="str">
        <f>VLOOKUP(Table3[[#This Row],[Product ID]],[1]Products!$A:$G,2,0)</f>
        <v>Product 95</v>
      </c>
      <c r="H1531" s="22">
        <v>1</v>
      </c>
      <c r="I1531" s="9">
        <f>VLOOKUP('Consolidtaed Data'!$B9042,[1]Products!$A:$G,4,0)</f>
        <v>458</v>
      </c>
      <c r="J1531" s="9">
        <f>VLOOKUP('Consolidtaed Data'!$B9042,[1]Products!$A:$G,3,0)</f>
        <v>376</v>
      </c>
      <c r="K1531" s="9">
        <f>'Consolidtaed Data'!$J9042*'Consolidtaed Data'!$H9042</f>
        <v>1484</v>
      </c>
      <c r="L1531" s="9">
        <f>'Consolidtaed Data'!$I9042*'Consolidtaed Data'!$H9042</f>
        <v>2283</v>
      </c>
      <c r="M1531" s="9">
        <f>'Consolidtaed Data'!$L9042-'Consolidtaed Data'!$K9042</f>
        <v>565</v>
      </c>
      <c r="N1531" s="9" t="str">
        <f>VLOOKUP('Consolidtaed Data'!$C9042,[1]Locations!$A:$O,2,0)</f>
        <v>Inglewood</v>
      </c>
      <c r="O1531" s="9" t="str">
        <f>VLOOKUP('Consolidtaed Data'!$D9042,'[1]Sales People'!$A:$B,2,0)</f>
        <v>Brian Davis</v>
      </c>
      <c r="P1531" s="9" t="str">
        <f>VLOOKUP('Consolidtaed Data'!$E9042,[1]Customers!$A:$B,2,0)</f>
        <v>Jeffrey Gibson</v>
      </c>
      <c r="Q1531" s="11">
        <f>WEEKDAY('Consolidtaed Data'!$F9042)</f>
        <v>2</v>
      </c>
      <c r="R1531" s="9">
        <f>MONTH('Consolidtaed Data'!$F9042)</f>
        <v>11</v>
      </c>
      <c r="S1531" s="9" t="str">
        <f>TEXT(Table3[[#This Row],[Purchase Date]],"MMMM")</f>
        <v>April</v>
      </c>
      <c r="T1531" s="9">
        <f>YEAR('Consolidtaed Data'!$F9042)</f>
        <v>2021</v>
      </c>
    </row>
    <row r="1532" spans="1:20" x14ac:dyDescent="0.3">
      <c r="A1532" s="9" t="s">
        <v>2501</v>
      </c>
      <c r="B1532" s="9" t="s">
        <v>136</v>
      </c>
      <c r="C1532" s="9" t="s">
        <v>325</v>
      </c>
      <c r="D1532" s="9" t="s">
        <v>68</v>
      </c>
      <c r="E1532" s="9" t="s">
        <v>1638</v>
      </c>
      <c r="F1532" s="10">
        <v>43943</v>
      </c>
      <c r="G1532" s="10" t="str">
        <f>VLOOKUP(Table3[[#This Row],[Product ID]],[1]Products!$A:$G,2,0)</f>
        <v>Product 2</v>
      </c>
      <c r="H1532" s="22">
        <v>3</v>
      </c>
      <c r="I1532" s="9">
        <f>VLOOKUP('Consolidtaed Data'!$B9141,[1]Products!$A:$G,4,0)</f>
        <v>502</v>
      </c>
      <c r="J1532" s="9">
        <f>VLOOKUP('Consolidtaed Data'!$B9141,[1]Products!$A:$G,3,0)</f>
        <v>296</v>
      </c>
      <c r="K1532" s="9">
        <f>'Consolidtaed Data'!$J9141*'Consolidtaed Data'!$H9141</f>
        <v>208</v>
      </c>
      <c r="L1532" s="9">
        <f>'Consolidtaed Data'!$I9141*'Consolidtaed Data'!$H9141</f>
        <v>400</v>
      </c>
      <c r="M1532" s="9">
        <f>'Consolidtaed Data'!$L9141-'Consolidtaed Data'!$K9141</f>
        <v>1149</v>
      </c>
      <c r="N1532" s="9" t="str">
        <f>VLOOKUP('Consolidtaed Data'!$C9141,[1]Locations!$A:$O,2,0)</f>
        <v>Stockton</v>
      </c>
      <c r="O1532" s="9" t="str">
        <f>VLOOKUP('Consolidtaed Data'!$D9141,'[1]Sales People'!$A:$B,2,0)</f>
        <v>Scott Mason</v>
      </c>
      <c r="P1532" s="9" t="str">
        <f>VLOOKUP('Consolidtaed Data'!$E9141,[1]Customers!$A:$B,2,0)</f>
        <v>Ralph Jacobs</v>
      </c>
      <c r="Q1532" s="11">
        <f>WEEKDAY('Consolidtaed Data'!$F9141)</f>
        <v>2</v>
      </c>
      <c r="R1532" s="9">
        <f>MONTH('Consolidtaed Data'!$F9141)</f>
        <v>11</v>
      </c>
      <c r="S1532" s="9" t="str">
        <f>TEXT(Table3[[#This Row],[Purchase Date]],"MMMM")</f>
        <v>April</v>
      </c>
      <c r="T1532" s="9">
        <f>YEAR('Consolidtaed Data'!$F9141)</f>
        <v>2021</v>
      </c>
    </row>
    <row r="1533" spans="1:20" x14ac:dyDescent="0.3">
      <c r="A1533" s="9" t="s">
        <v>2502</v>
      </c>
      <c r="B1533" s="9" t="s">
        <v>981</v>
      </c>
      <c r="C1533" s="9" t="s">
        <v>472</v>
      </c>
      <c r="D1533" s="9" t="s">
        <v>246</v>
      </c>
      <c r="E1533" s="9" t="s">
        <v>371</v>
      </c>
      <c r="F1533" s="10">
        <v>43943</v>
      </c>
      <c r="G1533" s="10" t="str">
        <f>VLOOKUP(Table3[[#This Row],[Product ID]],[1]Products!$A:$G,2,0)</f>
        <v>Product 3</v>
      </c>
      <c r="H1533" s="22">
        <v>2</v>
      </c>
      <c r="I1533" s="9">
        <f>VLOOKUP('Consolidtaed Data'!$B9505,[1]Products!$A:$G,4,0)</f>
        <v>378</v>
      </c>
      <c r="J1533" s="9">
        <f>VLOOKUP('Consolidtaed Data'!$B9505,[1]Products!$A:$G,3,0)</f>
        <v>291</v>
      </c>
      <c r="K1533" s="9">
        <f>'Consolidtaed Data'!$J9505*'Consolidtaed Data'!$H9505</f>
        <v>1800</v>
      </c>
      <c r="L1533" s="9">
        <f>'Consolidtaed Data'!$I9505*'Consolidtaed Data'!$H9505</f>
        <v>3000</v>
      </c>
      <c r="M1533" s="9">
        <f>'Consolidtaed Data'!$L9505-'Consolidtaed Data'!$K9505</f>
        <v>837</v>
      </c>
      <c r="N1533" s="9" t="str">
        <f>VLOOKUP('Consolidtaed Data'!$C9505,[1]Locations!$A:$O,2,0)</f>
        <v>San Diego</v>
      </c>
      <c r="O1533" s="9" t="str">
        <f>VLOOKUP('Consolidtaed Data'!$D9505,'[1]Sales People'!$A:$B,2,0)</f>
        <v>Patrick Ruiz</v>
      </c>
      <c r="P1533" s="9" t="str">
        <f>VLOOKUP('Consolidtaed Data'!$E9505,[1]Customers!$A:$B,2,0)</f>
        <v>Joshua Collins</v>
      </c>
      <c r="Q1533" s="11">
        <f>WEEKDAY('Consolidtaed Data'!$F9505)</f>
        <v>1</v>
      </c>
      <c r="R1533" s="9">
        <f>MONTH('Consolidtaed Data'!$F9505)</f>
        <v>12</v>
      </c>
      <c r="S1533" s="9" t="str">
        <f>TEXT(Table3[[#This Row],[Purchase Date]],"MMMM")</f>
        <v>April</v>
      </c>
      <c r="T1533" s="9">
        <f>YEAR('Consolidtaed Data'!$F9505)</f>
        <v>2021</v>
      </c>
    </row>
    <row r="1534" spans="1:20" x14ac:dyDescent="0.3">
      <c r="A1534" s="9" t="s">
        <v>2503</v>
      </c>
      <c r="B1534" s="9" t="s">
        <v>71</v>
      </c>
      <c r="C1534" s="9" t="s">
        <v>173</v>
      </c>
      <c r="D1534" s="9" t="s">
        <v>229</v>
      </c>
      <c r="E1534" s="9" t="s">
        <v>5877</v>
      </c>
      <c r="F1534" s="10">
        <v>43943</v>
      </c>
      <c r="G1534" s="10" t="str">
        <f>VLOOKUP(Table3[[#This Row],[Product ID]],[1]Products!$A:$G,2,0)</f>
        <v>Product 42</v>
      </c>
      <c r="H1534" s="22">
        <v>1</v>
      </c>
      <c r="I1534" s="9">
        <f>VLOOKUP('Consolidtaed Data'!$B9630,[1]Products!$A:$G,4,0)</f>
        <v>1708</v>
      </c>
      <c r="J1534" s="9">
        <f>VLOOKUP('Consolidtaed Data'!$B9630,[1]Products!$A:$G,3,0)</f>
        <v>871</v>
      </c>
      <c r="K1534" s="9">
        <f>'Consolidtaed Data'!$J9630*'Consolidtaed Data'!$H9630</f>
        <v>200</v>
      </c>
      <c r="L1534" s="9">
        <f>'Consolidtaed Data'!$I9630*'Consolidtaed Data'!$H9630</f>
        <v>290</v>
      </c>
      <c r="M1534" s="9">
        <f>'Consolidtaed Data'!$L9630-'Consolidtaed Data'!$K9630</f>
        <v>164</v>
      </c>
      <c r="N1534" s="9" t="str">
        <f>VLOOKUP('Consolidtaed Data'!$C9630,[1]Locations!$A:$O,2,0)</f>
        <v>Fremont</v>
      </c>
      <c r="O1534" s="9" t="str">
        <f>VLOOKUP('Consolidtaed Data'!$D9630,'[1]Sales People'!$A:$B,2,0)</f>
        <v>Brian Thomas</v>
      </c>
      <c r="P1534" s="9" t="str">
        <f>VLOOKUP('Consolidtaed Data'!$E9630,[1]Customers!$A:$B,2,0)</f>
        <v>David Perkins</v>
      </c>
      <c r="Q1534" s="11">
        <f>WEEKDAY('Consolidtaed Data'!$F9630)</f>
        <v>3</v>
      </c>
      <c r="R1534" s="9">
        <f>MONTH('Consolidtaed Data'!$F9630)</f>
        <v>12</v>
      </c>
      <c r="S1534" s="9" t="str">
        <f>TEXT(Table3[[#This Row],[Purchase Date]],"MMMM")</f>
        <v>April</v>
      </c>
      <c r="T1534" s="9">
        <f>YEAR('Consolidtaed Data'!$F9630)</f>
        <v>2021</v>
      </c>
    </row>
    <row r="1535" spans="1:20" x14ac:dyDescent="0.3">
      <c r="A1535" s="9" t="s">
        <v>2504</v>
      </c>
      <c r="B1535" s="9" t="s">
        <v>364</v>
      </c>
      <c r="C1535" s="9" t="s">
        <v>104</v>
      </c>
      <c r="D1535" s="9" t="s">
        <v>91</v>
      </c>
      <c r="E1535" s="9" t="s">
        <v>214</v>
      </c>
      <c r="F1535" s="10">
        <v>43944</v>
      </c>
      <c r="G1535" s="10" t="str">
        <f>VLOOKUP(Table3[[#This Row],[Product ID]],[1]Products!$A:$G,2,0)</f>
        <v>Product 45</v>
      </c>
      <c r="H1535" s="22">
        <v>4</v>
      </c>
      <c r="I1535" s="9">
        <f>VLOOKUP('Consolidtaed Data'!$B4831,[1]Products!$A:$G,4,0)</f>
        <v>1380</v>
      </c>
      <c r="J1535" s="9">
        <f>VLOOKUP('Consolidtaed Data'!$B4831,[1]Products!$A:$G,3,0)</f>
        <v>1090</v>
      </c>
      <c r="K1535" s="9">
        <f>'Consolidtaed Data'!$J4831*'Consolidtaed Data'!$H4831</f>
        <v>291</v>
      </c>
      <c r="L1535" s="9">
        <f>'Consolidtaed Data'!$I4831*'Consolidtaed Data'!$H4831</f>
        <v>378</v>
      </c>
      <c r="M1535" s="9">
        <f>'Consolidtaed Data'!$L4831-'Consolidtaed Data'!$K4831</f>
        <v>1316</v>
      </c>
      <c r="N1535" s="9" t="str">
        <f>VLOOKUP('Consolidtaed Data'!$C4831,[1]Locations!$A:$O,2,0)</f>
        <v>Simi Valley</v>
      </c>
      <c r="O1535" s="9" t="str">
        <f>VLOOKUP('Consolidtaed Data'!$D4831,'[1]Sales People'!$A:$B,2,0)</f>
        <v>Ronald Reed</v>
      </c>
      <c r="P1535" s="9" t="str">
        <f>VLOOKUP('Consolidtaed Data'!$E4831,[1]Customers!$A:$B,2,0)</f>
        <v>James Foster</v>
      </c>
      <c r="Q1535" s="11">
        <f>WEEKDAY('Consolidtaed Data'!$F4831)</f>
        <v>1</v>
      </c>
      <c r="R1535" s="9">
        <f>MONTH('Consolidtaed Data'!$F4831)</f>
        <v>12</v>
      </c>
      <c r="S1535" s="9" t="str">
        <f>TEXT(Table3[[#This Row],[Purchase Date]],"MMMM")</f>
        <v>April</v>
      </c>
      <c r="T1535" s="9">
        <f>YEAR('Consolidtaed Data'!$F4831)</f>
        <v>2020</v>
      </c>
    </row>
    <row r="1536" spans="1:20" x14ac:dyDescent="0.3">
      <c r="A1536" s="9" t="s">
        <v>2505</v>
      </c>
      <c r="B1536" s="9" t="s">
        <v>79</v>
      </c>
      <c r="C1536" s="9" t="s">
        <v>420</v>
      </c>
      <c r="D1536" s="9" t="s">
        <v>22</v>
      </c>
      <c r="E1536" s="9" t="s">
        <v>1243</v>
      </c>
      <c r="F1536" s="10">
        <v>43944</v>
      </c>
      <c r="G1536" s="10" t="str">
        <f>VLOOKUP(Table3[[#This Row],[Product ID]],[1]Products!$A:$G,2,0)</f>
        <v>Product 80</v>
      </c>
      <c r="H1536" s="22">
        <v>2</v>
      </c>
      <c r="I1536" s="9">
        <f>VLOOKUP('Consolidtaed Data'!$B5542,[1]Products!$A:$G,4,0)</f>
        <v>1587</v>
      </c>
      <c r="J1536" s="9">
        <f>VLOOKUP('Consolidtaed Data'!$B5542,[1]Products!$A:$G,3,0)</f>
        <v>1301</v>
      </c>
      <c r="K1536" s="9">
        <f>'Consolidtaed Data'!$J5542*'Consolidtaed Data'!$H5542</f>
        <v>5322</v>
      </c>
      <c r="L1536" s="9">
        <f>'Consolidtaed Data'!$I5542*'Consolidtaed Data'!$H5542</f>
        <v>7392</v>
      </c>
      <c r="M1536" s="9">
        <f>'Consolidtaed Data'!$L5542-'Consolidtaed Data'!$K5542</f>
        <v>46</v>
      </c>
      <c r="N1536" s="9" t="str">
        <f>VLOOKUP('Consolidtaed Data'!$C5542,[1]Locations!$A:$O,2,0)</f>
        <v>Elk Grove</v>
      </c>
      <c r="O1536" s="9" t="str">
        <f>VLOOKUP('Consolidtaed Data'!$D5542,'[1]Sales People'!$A:$B,2,0)</f>
        <v>Robert Reed</v>
      </c>
      <c r="P1536" s="9" t="str">
        <f>VLOOKUP('Consolidtaed Data'!$E5542,[1]Customers!$A:$B,2,0)</f>
        <v>Ralph Kelley</v>
      </c>
      <c r="Q1536" s="11">
        <f>WEEKDAY('Consolidtaed Data'!$F5542)</f>
        <v>7</v>
      </c>
      <c r="R1536" s="9">
        <f>MONTH('Consolidtaed Data'!$F5542)</f>
        <v>2</v>
      </c>
      <c r="S1536" s="9" t="str">
        <f>TEXT(Table3[[#This Row],[Purchase Date]],"MMMM")</f>
        <v>April</v>
      </c>
      <c r="T1536" s="9">
        <f>YEAR('Consolidtaed Data'!$F5542)</f>
        <v>2021</v>
      </c>
    </row>
    <row r="1537" spans="1:20" x14ac:dyDescent="0.3">
      <c r="A1537" s="9" t="s">
        <v>2506</v>
      </c>
      <c r="B1537" s="9" t="s">
        <v>477</v>
      </c>
      <c r="C1537" s="9" t="s">
        <v>50</v>
      </c>
      <c r="D1537" s="9" t="s">
        <v>100</v>
      </c>
      <c r="E1537" s="9" t="s">
        <v>713</v>
      </c>
      <c r="F1537" s="10">
        <v>43944</v>
      </c>
      <c r="G1537" s="10" t="str">
        <f>VLOOKUP(Table3[[#This Row],[Product ID]],[1]Products!$A:$G,2,0)</f>
        <v>Product 46</v>
      </c>
      <c r="H1537" s="22">
        <v>1</v>
      </c>
      <c r="I1537" s="9">
        <f>VLOOKUP('Consolidtaed Data'!$B5596,[1]Products!$A:$G,4,0)</f>
        <v>1972</v>
      </c>
      <c r="J1537" s="9">
        <f>VLOOKUP('Consolidtaed Data'!$B5596,[1]Products!$A:$G,3,0)</f>
        <v>1321</v>
      </c>
      <c r="K1537" s="9">
        <f>'Consolidtaed Data'!$J5596*'Consolidtaed Data'!$H5596</f>
        <v>684</v>
      </c>
      <c r="L1537" s="9">
        <f>'Consolidtaed Data'!$I5596*'Consolidtaed Data'!$H5596</f>
        <v>868</v>
      </c>
      <c r="M1537" s="9">
        <f>'Consolidtaed Data'!$L5596-'Consolidtaed Data'!$K5596</f>
        <v>722</v>
      </c>
      <c r="N1537" s="9" t="str">
        <f>VLOOKUP('Consolidtaed Data'!$C5596,[1]Locations!$A:$O,2,0)</f>
        <v>Richmond</v>
      </c>
      <c r="O1537" s="9" t="str">
        <f>VLOOKUP('Consolidtaed Data'!$D5596,'[1]Sales People'!$A:$B,2,0)</f>
        <v>Walter Cook</v>
      </c>
      <c r="P1537" s="9" t="str">
        <f>VLOOKUP('Consolidtaed Data'!$E5596,[1]Customers!$A:$B,2,0)</f>
        <v>Charles Perry</v>
      </c>
      <c r="Q1537" s="11">
        <f>WEEKDAY('Consolidtaed Data'!$F5596)</f>
        <v>6</v>
      </c>
      <c r="R1537" s="9">
        <f>MONTH('Consolidtaed Data'!$F5596)</f>
        <v>2</v>
      </c>
      <c r="S1537" s="9" t="str">
        <f>TEXT(Table3[[#This Row],[Purchase Date]],"MMMM")</f>
        <v>April</v>
      </c>
      <c r="T1537" s="9">
        <f>YEAR('Consolidtaed Data'!$F5596)</f>
        <v>2021</v>
      </c>
    </row>
    <row r="1538" spans="1:20" x14ac:dyDescent="0.3">
      <c r="A1538" s="9" t="s">
        <v>2507</v>
      </c>
      <c r="B1538" s="9" t="s">
        <v>49</v>
      </c>
      <c r="C1538" s="9" t="s">
        <v>319</v>
      </c>
      <c r="D1538" s="9" t="s">
        <v>123</v>
      </c>
      <c r="E1538" s="9" t="s">
        <v>6621</v>
      </c>
      <c r="F1538" s="10">
        <v>43944</v>
      </c>
      <c r="G1538" s="10" t="str">
        <f>VLOOKUP(Table3[[#This Row],[Product ID]],[1]Products!$A:$G,2,0)</f>
        <v>Product 30</v>
      </c>
      <c r="H1538" s="22">
        <v>1</v>
      </c>
      <c r="I1538" s="9">
        <f>VLOOKUP('Consolidtaed Data'!$B6412,[1]Products!$A:$G,4,0)</f>
        <v>1887</v>
      </c>
      <c r="J1538" s="9">
        <f>VLOOKUP('Consolidtaed Data'!$B6412,[1]Products!$A:$G,3,0)</f>
        <v>1378</v>
      </c>
      <c r="K1538" s="9">
        <f>'Consolidtaed Data'!$J6412*'Consolidtaed Data'!$H6412</f>
        <v>1291</v>
      </c>
      <c r="L1538" s="9">
        <f>'Consolidtaed Data'!$I6412*'Consolidtaed Data'!$H6412</f>
        <v>2391</v>
      </c>
      <c r="M1538" s="9">
        <f>'Consolidtaed Data'!$L6412-'Consolidtaed Data'!$K6412</f>
        <v>377</v>
      </c>
      <c r="N1538" s="9" t="str">
        <f>VLOOKUP('Consolidtaed Data'!$C6412,[1]Locations!$A:$O,2,0)</f>
        <v>Antioch</v>
      </c>
      <c r="O1538" s="9" t="str">
        <f>VLOOKUP('Consolidtaed Data'!$D6412,'[1]Sales People'!$A:$B,2,0)</f>
        <v>Joshua Taylor</v>
      </c>
      <c r="P1538" s="9" t="str">
        <f>VLOOKUP('Consolidtaed Data'!$E6412,[1]Customers!$A:$B,2,0)</f>
        <v>James Fisher</v>
      </c>
      <c r="Q1538" s="11">
        <f>WEEKDAY('Consolidtaed Data'!$F6412)</f>
        <v>7</v>
      </c>
      <c r="R1538" s="9">
        <f>MONTH('Consolidtaed Data'!$F6412)</f>
        <v>5</v>
      </c>
      <c r="S1538" s="9" t="str">
        <f>TEXT(Table3[[#This Row],[Purchase Date]],"MMMM")</f>
        <v>April</v>
      </c>
      <c r="T1538" s="9">
        <f>YEAR('Consolidtaed Data'!$F6412)</f>
        <v>2021</v>
      </c>
    </row>
    <row r="1539" spans="1:20" x14ac:dyDescent="0.3">
      <c r="A1539" s="9" t="s">
        <v>2508</v>
      </c>
      <c r="B1539" s="9" t="s">
        <v>495</v>
      </c>
      <c r="C1539" s="9" t="s">
        <v>152</v>
      </c>
      <c r="D1539" s="9" t="s">
        <v>127</v>
      </c>
      <c r="E1539" s="9" t="s">
        <v>1597</v>
      </c>
      <c r="F1539" s="10">
        <v>43944</v>
      </c>
      <c r="G1539" s="10" t="str">
        <f>VLOOKUP(Table3[[#This Row],[Product ID]],[1]Products!$A:$G,2,0)</f>
        <v>Product 15</v>
      </c>
      <c r="H1539" s="22">
        <v>3</v>
      </c>
      <c r="I1539" s="9">
        <f>VLOOKUP('Consolidtaed Data'!$B6633,[1]Products!$A:$G,4,0)</f>
        <v>1638</v>
      </c>
      <c r="J1539" s="9">
        <f>VLOOKUP('Consolidtaed Data'!$B6633,[1]Products!$A:$G,3,0)</f>
        <v>1261</v>
      </c>
      <c r="K1539" s="9">
        <f>'Consolidtaed Data'!$J6633*'Consolidtaed Data'!$H6633</f>
        <v>2968</v>
      </c>
      <c r="L1539" s="9">
        <f>'Consolidtaed Data'!$I6633*'Consolidtaed Data'!$H6633</f>
        <v>4566</v>
      </c>
      <c r="M1539" s="9">
        <f>'Consolidtaed Data'!$L6633-'Consolidtaed Data'!$K6633</f>
        <v>902</v>
      </c>
      <c r="N1539" s="9" t="str">
        <f>VLOOKUP('Consolidtaed Data'!$C6633,[1]Locations!$A:$O,2,0)</f>
        <v>Santa Clarita</v>
      </c>
      <c r="O1539" s="9" t="str">
        <f>VLOOKUP('Consolidtaed Data'!$D6633,'[1]Sales People'!$A:$B,2,0)</f>
        <v>Ernest Wheeler</v>
      </c>
      <c r="P1539" s="9" t="str">
        <f>VLOOKUP('Consolidtaed Data'!$E6633,[1]Customers!$A:$B,2,0)</f>
        <v>Benjamin Kim</v>
      </c>
      <c r="Q1539" s="11">
        <f>WEEKDAY('Consolidtaed Data'!$F6633)</f>
        <v>5</v>
      </c>
      <c r="R1539" s="9">
        <f>MONTH('Consolidtaed Data'!$F6633)</f>
        <v>5</v>
      </c>
      <c r="S1539" s="9" t="str">
        <f>TEXT(Table3[[#This Row],[Purchase Date]],"MMMM")</f>
        <v>April</v>
      </c>
      <c r="T1539" s="9">
        <f>YEAR('Consolidtaed Data'!$F6633)</f>
        <v>2021</v>
      </c>
    </row>
    <row r="1540" spans="1:20" x14ac:dyDescent="0.3">
      <c r="A1540" s="9" t="s">
        <v>2509</v>
      </c>
      <c r="B1540" s="9" t="s">
        <v>156</v>
      </c>
      <c r="C1540" s="9" t="s">
        <v>186</v>
      </c>
      <c r="D1540" s="9" t="s">
        <v>83</v>
      </c>
      <c r="E1540" s="9" t="s">
        <v>972</v>
      </c>
      <c r="F1540" s="10">
        <v>43944</v>
      </c>
      <c r="G1540" s="10" t="str">
        <f>VLOOKUP(Table3[[#This Row],[Product ID]],[1]Products!$A:$G,2,0)</f>
        <v>Product 21</v>
      </c>
      <c r="H1540" s="22">
        <v>2</v>
      </c>
      <c r="I1540" s="9">
        <f>VLOOKUP('Consolidtaed Data'!$B6768,[1]Products!$A:$G,4,0)</f>
        <v>1899</v>
      </c>
      <c r="J1540" s="9">
        <f>VLOOKUP('Consolidtaed Data'!$B6768,[1]Products!$A:$G,3,0)</f>
        <v>1044</v>
      </c>
      <c r="K1540" s="9">
        <f>'Consolidtaed Data'!$J6768*'Consolidtaed Data'!$H6768</f>
        <v>2088</v>
      </c>
      <c r="L1540" s="9">
        <f>'Consolidtaed Data'!$I6768*'Consolidtaed Data'!$H6768</f>
        <v>3798</v>
      </c>
      <c r="M1540" s="9">
        <f>'Consolidtaed Data'!$L6768-'Consolidtaed Data'!$K6768</f>
        <v>1818</v>
      </c>
      <c r="N1540" s="9" t="str">
        <f>VLOOKUP('Consolidtaed Data'!$C6768,[1]Locations!$A:$O,2,0)</f>
        <v>Pomona</v>
      </c>
      <c r="O1540" s="9" t="str">
        <f>VLOOKUP('Consolidtaed Data'!$D6768,'[1]Sales People'!$A:$B,2,0)</f>
        <v>Ernest Wagner</v>
      </c>
      <c r="P1540" s="9" t="str">
        <f>VLOOKUP('Consolidtaed Data'!$E6768,[1]Customers!$A:$B,2,0)</f>
        <v>Victor Gutierrez</v>
      </c>
      <c r="Q1540" s="11">
        <f>WEEKDAY('Consolidtaed Data'!$F6768)</f>
        <v>1</v>
      </c>
      <c r="R1540" s="9">
        <f>MONTH('Consolidtaed Data'!$F6768)</f>
        <v>5</v>
      </c>
      <c r="S1540" s="9" t="str">
        <f>TEXT(Table3[[#This Row],[Purchase Date]],"MMMM")</f>
        <v>April</v>
      </c>
      <c r="T1540" s="9">
        <f>YEAR('Consolidtaed Data'!$F6768)</f>
        <v>2021</v>
      </c>
    </row>
    <row r="1541" spans="1:20" x14ac:dyDescent="0.3">
      <c r="A1541" s="9" t="s">
        <v>2510</v>
      </c>
      <c r="B1541" s="9" t="s">
        <v>338</v>
      </c>
      <c r="C1541" s="9" t="s">
        <v>635</v>
      </c>
      <c r="D1541" s="9" t="s">
        <v>95</v>
      </c>
      <c r="E1541" s="9" t="s">
        <v>1719</v>
      </c>
      <c r="F1541" s="10">
        <v>43944</v>
      </c>
      <c r="G1541" s="10" t="str">
        <f>VLOOKUP(Table3[[#This Row],[Product ID]],[1]Products!$A:$G,2,0)</f>
        <v>Product 95</v>
      </c>
      <c r="H1541" s="22">
        <v>1</v>
      </c>
      <c r="I1541" s="9">
        <f>VLOOKUP('Consolidtaed Data'!$B6963,[1]Products!$A:$G,4,0)</f>
        <v>1338</v>
      </c>
      <c r="J1541" s="9">
        <f>VLOOKUP('Consolidtaed Data'!$B6963,[1]Products!$A:$G,3,0)</f>
        <v>682</v>
      </c>
      <c r="K1541" s="9">
        <f>'Consolidtaed Data'!$J6963*'Consolidtaed Data'!$H6963</f>
        <v>683</v>
      </c>
      <c r="L1541" s="9">
        <f>'Consolidtaed Data'!$I6963*'Consolidtaed Data'!$H6963</f>
        <v>1119</v>
      </c>
      <c r="M1541" s="9">
        <f>'Consolidtaed Data'!$L6963-'Consolidtaed Data'!$K6963</f>
        <v>123</v>
      </c>
      <c r="N1541" s="9" t="str">
        <f>VLOOKUP('Consolidtaed Data'!$C6963,[1]Locations!$A:$O,2,0)</f>
        <v>San Jose</v>
      </c>
      <c r="O1541" s="9" t="str">
        <f>VLOOKUP('Consolidtaed Data'!$D6963,'[1]Sales People'!$A:$B,2,0)</f>
        <v>Justin Lynch</v>
      </c>
      <c r="P1541" s="9" t="str">
        <f>VLOOKUP('Consolidtaed Data'!$E6963,[1]Customers!$A:$B,2,0)</f>
        <v>Fred Evans</v>
      </c>
      <c r="Q1541" s="11">
        <f>WEEKDAY('Consolidtaed Data'!$F6963)</f>
        <v>2</v>
      </c>
      <c r="R1541" s="9">
        <f>MONTH('Consolidtaed Data'!$F6963)</f>
        <v>6</v>
      </c>
      <c r="S1541" s="9" t="str">
        <f>TEXT(Table3[[#This Row],[Purchase Date]],"MMMM")</f>
        <v>April</v>
      </c>
      <c r="T1541" s="9">
        <f>YEAR('Consolidtaed Data'!$F6963)</f>
        <v>2021</v>
      </c>
    </row>
    <row r="1542" spans="1:20" x14ac:dyDescent="0.3">
      <c r="A1542" s="9" t="s">
        <v>2511</v>
      </c>
      <c r="B1542" s="9" t="s">
        <v>89</v>
      </c>
      <c r="C1542" s="9" t="s">
        <v>472</v>
      </c>
      <c r="D1542" s="9" t="s">
        <v>105</v>
      </c>
      <c r="E1542" s="9" t="s">
        <v>604</v>
      </c>
      <c r="F1542" s="10">
        <v>43944</v>
      </c>
      <c r="G1542" s="10" t="str">
        <f>VLOOKUP(Table3[[#This Row],[Product ID]],[1]Products!$A:$G,2,0)</f>
        <v>Product 64</v>
      </c>
      <c r="H1542" s="22">
        <v>1</v>
      </c>
      <c r="I1542" s="9">
        <f>VLOOKUP('Consolidtaed Data'!$B7271,[1]Products!$A:$G,4,0)</f>
        <v>1077</v>
      </c>
      <c r="J1542" s="9">
        <f>VLOOKUP('Consolidtaed Data'!$B7271,[1]Products!$A:$G,3,0)</f>
        <v>732</v>
      </c>
      <c r="K1542" s="9">
        <f>'Consolidtaed Data'!$J7271*'Consolidtaed Data'!$H7271</f>
        <v>962</v>
      </c>
      <c r="L1542" s="9">
        <f>'Consolidtaed Data'!$I7271*'Consolidtaed Data'!$H7271</f>
        <v>1414</v>
      </c>
      <c r="M1542" s="9">
        <f>'Consolidtaed Data'!$L7271-'Consolidtaed Data'!$K7271</f>
        <v>1144</v>
      </c>
      <c r="N1542" s="9" t="str">
        <f>VLOOKUP('Consolidtaed Data'!$C7271,[1]Locations!$A:$O,2,0)</f>
        <v>Visalia</v>
      </c>
      <c r="O1542" s="9" t="str">
        <f>VLOOKUP('Consolidtaed Data'!$D7271,'[1]Sales People'!$A:$B,2,0)</f>
        <v>Joshua Cook</v>
      </c>
      <c r="P1542" s="9" t="str">
        <f>VLOOKUP('Consolidtaed Data'!$E7271,[1]Customers!$A:$B,2,0)</f>
        <v>Jose Griffin</v>
      </c>
      <c r="Q1542" s="11">
        <f>WEEKDAY('Consolidtaed Data'!$F7271)</f>
        <v>2</v>
      </c>
      <c r="R1542" s="9">
        <f>MONTH('Consolidtaed Data'!$F7271)</f>
        <v>7</v>
      </c>
      <c r="S1542" s="9" t="str">
        <f>TEXT(Table3[[#This Row],[Purchase Date]],"MMMM")</f>
        <v>April</v>
      </c>
      <c r="T1542" s="9">
        <f>YEAR('Consolidtaed Data'!$F7271)</f>
        <v>2021</v>
      </c>
    </row>
    <row r="1543" spans="1:20" x14ac:dyDescent="0.3">
      <c r="A1543" s="9" t="s">
        <v>2512</v>
      </c>
      <c r="B1543" s="9" t="s">
        <v>29</v>
      </c>
      <c r="C1543" s="9" t="s">
        <v>522</v>
      </c>
      <c r="D1543" s="9" t="s">
        <v>131</v>
      </c>
      <c r="E1543" s="9" t="s">
        <v>732</v>
      </c>
      <c r="F1543" s="10">
        <v>43944</v>
      </c>
      <c r="G1543" s="10" t="str">
        <f>VLOOKUP(Table3[[#This Row],[Product ID]],[1]Products!$A:$G,2,0)</f>
        <v>Product 37</v>
      </c>
      <c r="H1543" s="22">
        <v>1</v>
      </c>
      <c r="I1543" s="9">
        <f>VLOOKUP('Consolidtaed Data'!$B7615,[1]Products!$A:$G,4,0)</f>
        <v>95</v>
      </c>
      <c r="J1543" s="9">
        <f>VLOOKUP('Consolidtaed Data'!$B7615,[1]Products!$A:$G,3,0)</f>
        <v>61</v>
      </c>
      <c r="K1543" s="9">
        <f>'Consolidtaed Data'!$J7615*'Consolidtaed Data'!$H7615</f>
        <v>3660</v>
      </c>
      <c r="L1543" s="9">
        <f>'Consolidtaed Data'!$I7615*'Consolidtaed Data'!$H7615</f>
        <v>5013</v>
      </c>
      <c r="M1543" s="9">
        <f>'Consolidtaed Data'!$L7615-'Consolidtaed Data'!$K7615</f>
        <v>451</v>
      </c>
      <c r="N1543" s="9" t="str">
        <f>VLOOKUP('Consolidtaed Data'!$C7615,[1]Locations!$A:$O,2,0)</f>
        <v>Ontario</v>
      </c>
      <c r="O1543" s="9" t="str">
        <f>VLOOKUP('Consolidtaed Data'!$D7615,'[1]Sales People'!$A:$B,2,0)</f>
        <v>Joe Sims</v>
      </c>
      <c r="P1543" s="9" t="str">
        <f>VLOOKUP('Consolidtaed Data'!$E7615,[1]Customers!$A:$B,2,0)</f>
        <v>Mark Lee</v>
      </c>
      <c r="Q1543" s="11">
        <f>WEEKDAY('Consolidtaed Data'!$F7615)</f>
        <v>2</v>
      </c>
      <c r="R1543" s="9">
        <f>MONTH('Consolidtaed Data'!$F7615)</f>
        <v>8</v>
      </c>
      <c r="S1543" s="9" t="str">
        <f>TEXT(Table3[[#This Row],[Purchase Date]],"MMMM")</f>
        <v>April</v>
      </c>
      <c r="T1543" s="9">
        <f>YEAR('Consolidtaed Data'!$F7615)</f>
        <v>2021</v>
      </c>
    </row>
    <row r="1544" spans="1:20" x14ac:dyDescent="0.3">
      <c r="A1544" s="9" t="s">
        <v>2513</v>
      </c>
      <c r="B1544" s="9" t="s">
        <v>692</v>
      </c>
      <c r="C1544" s="9" t="s">
        <v>352</v>
      </c>
      <c r="D1544" s="9" t="s">
        <v>229</v>
      </c>
      <c r="E1544" s="9" t="s">
        <v>897</v>
      </c>
      <c r="F1544" s="10">
        <v>43944</v>
      </c>
      <c r="G1544" s="10" t="str">
        <f>VLOOKUP(Table3[[#This Row],[Product ID]],[1]Products!$A:$G,2,0)</f>
        <v>Product 83</v>
      </c>
      <c r="H1544" s="22">
        <v>4</v>
      </c>
      <c r="I1544" s="9">
        <f>VLOOKUP('Consolidtaed Data'!$B7928,[1]Products!$A:$G,4,0)</f>
        <v>1119</v>
      </c>
      <c r="J1544" s="9">
        <f>VLOOKUP('Consolidtaed Data'!$B7928,[1]Products!$A:$G,3,0)</f>
        <v>683</v>
      </c>
      <c r="K1544" s="9">
        <f>'Consolidtaed Data'!$J7928*'Consolidtaed Data'!$H7928</f>
        <v>584</v>
      </c>
      <c r="L1544" s="9">
        <f>'Consolidtaed Data'!$I7928*'Consolidtaed Data'!$H7928</f>
        <v>913</v>
      </c>
      <c r="M1544" s="9">
        <f>'Consolidtaed Data'!$L7928-'Consolidtaed Data'!$K7928</f>
        <v>39</v>
      </c>
      <c r="N1544" s="9" t="str">
        <f>VLOOKUP('Consolidtaed Data'!$C7928,[1]Locations!$A:$O,2,0)</f>
        <v>Irvine</v>
      </c>
      <c r="O1544" s="9" t="str">
        <f>VLOOKUP('Consolidtaed Data'!$D7928,'[1]Sales People'!$A:$B,2,0)</f>
        <v>Joshua Taylor</v>
      </c>
      <c r="P1544" s="9" t="str">
        <f>VLOOKUP('Consolidtaed Data'!$E7928,[1]Customers!$A:$B,2,0)</f>
        <v>Daniel Moreno</v>
      </c>
      <c r="Q1544" s="11">
        <f>WEEKDAY('Consolidtaed Data'!$F7928)</f>
        <v>5</v>
      </c>
      <c r="R1544" s="9">
        <f>MONTH('Consolidtaed Data'!$F7928)</f>
        <v>8</v>
      </c>
      <c r="S1544" s="9" t="str">
        <f>TEXT(Table3[[#This Row],[Purchase Date]],"MMMM")</f>
        <v>April</v>
      </c>
      <c r="T1544" s="9">
        <f>YEAR('Consolidtaed Data'!$F7928)</f>
        <v>2021</v>
      </c>
    </row>
    <row r="1545" spans="1:20" x14ac:dyDescent="0.3">
      <c r="A1545" s="9" t="s">
        <v>2514</v>
      </c>
      <c r="B1545" s="9" t="s">
        <v>49</v>
      </c>
      <c r="C1545" s="9" t="s">
        <v>405</v>
      </c>
      <c r="D1545" s="9" t="s">
        <v>22</v>
      </c>
      <c r="E1545" s="9" t="s">
        <v>613</v>
      </c>
      <c r="F1545" s="10">
        <v>43944</v>
      </c>
      <c r="G1545" s="10" t="str">
        <f>VLOOKUP(Table3[[#This Row],[Product ID]],[1]Products!$A:$G,2,0)</f>
        <v>Product 30</v>
      </c>
      <c r="H1545" s="22">
        <v>1</v>
      </c>
      <c r="I1545" s="9">
        <f>VLOOKUP('Consolidtaed Data'!$B8000,[1]Products!$A:$G,4,0)</f>
        <v>378</v>
      </c>
      <c r="J1545" s="9">
        <f>VLOOKUP('Consolidtaed Data'!$B8000,[1]Products!$A:$G,3,0)</f>
        <v>291</v>
      </c>
      <c r="K1545" s="9">
        <f>'Consolidtaed Data'!$J8000*'Consolidtaed Data'!$H8000</f>
        <v>200</v>
      </c>
      <c r="L1545" s="9">
        <f>'Consolidtaed Data'!$I8000*'Consolidtaed Data'!$H8000</f>
        <v>290</v>
      </c>
      <c r="M1545" s="9">
        <f>'Consolidtaed Data'!$L8000-'Consolidtaed Data'!$K8000</f>
        <v>1444</v>
      </c>
      <c r="N1545" s="9" t="str">
        <f>VLOOKUP('Consolidtaed Data'!$C8000,[1]Locations!$A:$O,2,0)</f>
        <v>Santa Clarita</v>
      </c>
      <c r="O1545" s="9" t="str">
        <f>VLOOKUP('Consolidtaed Data'!$D8000,'[1]Sales People'!$A:$B,2,0)</f>
        <v>Eugene Holmes</v>
      </c>
      <c r="P1545" s="9" t="str">
        <f>VLOOKUP('Consolidtaed Data'!$E8000,[1]Customers!$A:$B,2,0)</f>
        <v>Phillip Morrison</v>
      </c>
      <c r="Q1545" s="11">
        <f>WEEKDAY('Consolidtaed Data'!$F8000)</f>
        <v>4</v>
      </c>
      <c r="R1545" s="9">
        <f>MONTH('Consolidtaed Data'!$F8000)</f>
        <v>9</v>
      </c>
      <c r="S1545" s="9" t="str">
        <f>TEXT(Table3[[#This Row],[Purchase Date]],"MMMM")</f>
        <v>April</v>
      </c>
      <c r="T1545" s="9">
        <f>YEAR('Consolidtaed Data'!$F8000)</f>
        <v>2021</v>
      </c>
    </row>
    <row r="1546" spans="1:20" x14ac:dyDescent="0.3">
      <c r="A1546" s="9" t="s">
        <v>2515</v>
      </c>
      <c r="B1546" s="9" t="s">
        <v>156</v>
      </c>
      <c r="C1546" s="9" t="s">
        <v>12</v>
      </c>
      <c r="D1546" s="9" t="s">
        <v>326</v>
      </c>
      <c r="E1546" s="9" t="s">
        <v>1186</v>
      </c>
      <c r="F1546" s="10">
        <v>43944</v>
      </c>
      <c r="G1546" s="10" t="str">
        <f>VLOOKUP(Table3[[#This Row],[Product ID]],[1]Products!$A:$G,2,0)</f>
        <v>Product 21</v>
      </c>
      <c r="H1546" s="22">
        <v>3</v>
      </c>
      <c r="I1546" s="9">
        <f>VLOOKUP('Consolidtaed Data'!$B8752,[1]Products!$A:$G,4,0)</f>
        <v>1812</v>
      </c>
      <c r="J1546" s="9">
        <f>VLOOKUP('Consolidtaed Data'!$B8752,[1]Products!$A:$G,3,0)</f>
        <v>1305</v>
      </c>
      <c r="K1546" s="9">
        <f>'Consolidtaed Data'!$J8752*'Consolidtaed Data'!$H8752</f>
        <v>1227</v>
      </c>
      <c r="L1546" s="9">
        <f>'Consolidtaed Data'!$I8752*'Consolidtaed Data'!$H8752</f>
        <v>2451</v>
      </c>
      <c r="M1546" s="9">
        <f>'Consolidtaed Data'!$L8752-'Consolidtaed Data'!$K8752</f>
        <v>2048</v>
      </c>
      <c r="N1546" s="9" t="str">
        <f>VLOOKUP('Consolidtaed Data'!$C8752,[1]Locations!$A:$O,2,0)</f>
        <v>Corona</v>
      </c>
      <c r="O1546" s="9" t="str">
        <f>VLOOKUP('Consolidtaed Data'!$D8752,'[1]Sales People'!$A:$B,2,0)</f>
        <v>Roger Ramos</v>
      </c>
      <c r="P1546" s="9" t="str">
        <f>VLOOKUP('Consolidtaed Data'!$E8752,[1]Customers!$A:$B,2,0)</f>
        <v>Martin Olson</v>
      </c>
      <c r="Q1546" s="11">
        <f>WEEKDAY('Consolidtaed Data'!$F8752)</f>
        <v>4</v>
      </c>
      <c r="R1546" s="9">
        <f>MONTH('Consolidtaed Data'!$F8752)</f>
        <v>10</v>
      </c>
      <c r="S1546" s="9" t="str">
        <f>TEXT(Table3[[#This Row],[Purchase Date]],"MMMM")</f>
        <v>April</v>
      </c>
      <c r="T1546" s="9">
        <f>YEAR('Consolidtaed Data'!$F8752)</f>
        <v>2021</v>
      </c>
    </row>
    <row r="1547" spans="1:20" x14ac:dyDescent="0.3">
      <c r="A1547" s="9" t="s">
        <v>2517</v>
      </c>
      <c r="B1547" s="9" t="s">
        <v>742</v>
      </c>
      <c r="C1547" s="9" t="s">
        <v>169</v>
      </c>
      <c r="D1547" s="9" t="s">
        <v>43</v>
      </c>
      <c r="E1547" s="9" t="s">
        <v>2245</v>
      </c>
      <c r="F1547" s="10">
        <v>43944</v>
      </c>
      <c r="G1547" s="10" t="str">
        <f>VLOOKUP(Table3[[#This Row],[Product ID]],[1]Products!$A:$G,2,0)</f>
        <v>Product 90</v>
      </c>
      <c r="H1547" s="22">
        <v>1</v>
      </c>
      <c r="I1547" s="9">
        <f>VLOOKUP('Consolidtaed Data'!$B8823,[1]Products!$A:$G,4,0)</f>
        <v>951</v>
      </c>
      <c r="J1547" s="9">
        <f>VLOOKUP('Consolidtaed Data'!$B8823,[1]Products!$A:$G,3,0)</f>
        <v>504</v>
      </c>
      <c r="K1547" s="9">
        <f>'Consolidtaed Data'!$J8823*'Consolidtaed Data'!$H8823</f>
        <v>2590</v>
      </c>
      <c r="L1547" s="9">
        <f>'Consolidtaed Data'!$I8823*'Consolidtaed Data'!$H8823</f>
        <v>3278</v>
      </c>
      <c r="M1547" s="9">
        <f>'Consolidtaed Data'!$L8823-'Consolidtaed Data'!$K8823</f>
        <v>329</v>
      </c>
      <c r="N1547" s="9" t="str">
        <f>VLOOKUP('Consolidtaed Data'!$C8823,[1]Locations!$A:$O,2,0)</f>
        <v>Rialto</v>
      </c>
      <c r="O1547" s="9" t="str">
        <f>VLOOKUP('Consolidtaed Data'!$D8823,'[1]Sales People'!$A:$B,2,0)</f>
        <v>Henry Nelson</v>
      </c>
      <c r="P1547" s="9" t="str">
        <f>VLOOKUP('Consolidtaed Data'!$E8823,[1]Customers!$A:$B,2,0)</f>
        <v>James Simmons</v>
      </c>
      <c r="Q1547" s="11">
        <f>WEEKDAY('Consolidtaed Data'!$F8823)</f>
        <v>2</v>
      </c>
      <c r="R1547" s="9">
        <f>MONTH('Consolidtaed Data'!$F8823)</f>
        <v>11</v>
      </c>
      <c r="S1547" s="9" t="str">
        <f>TEXT(Table3[[#This Row],[Purchase Date]],"MMMM")</f>
        <v>April</v>
      </c>
      <c r="T1547" s="9">
        <f>YEAR('Consolidtaed Data'!$F8823)</f>
        <v>2021</v>
      </c>
    </row>
    <row r="1548" spans="1:20" x14ac:dyDescent="0.3">
      <c r="A1548" s="9" t="s">
        <v>2518</v>
      </c>
      <c r="B1548" s="9" t="s">
        <v>266</v>
      </c>
      <c r="C1548" s="9" t="s">
        <v>439</v>
      </c>
      <c r="D1548" s="9" t="s">
        <v>13</v>
      </c>
      <c r="E1548" s="9" t="s">
        <v>1083</v>
      </c>
      <c r="F1548" s="10">
        <v>43944</v>
      </c>
      <c r="G1548" s="10" t="str">
        <f>VLOOKUP(Table3[[#This Row],[Product ID]],[1]Products!$A:$G,2,0)</f>
        <v>Product 92</v>
      </c>
      <c r="H1548" s="22">
        <v>1</v>
      </c>
      <c r="I1548" s="9">
        <f>VLOOKUP('Consolidtaed Data'!$B9574,[1]Products!$A:$G,4,0)</f>
        <v>2241</v>
      </c>
      <c r="J1548" s="9">
        <f>VLOOKUP('Consolidtaed Data'!$B9574,[1]Products!$A:$G,3,0)</f>
        <v>1367</v>
      </c>
      <c r="K1548" s="9">
        <f>'Consolidtaed Data'!$J9574*'Consolidtaed Data'!$H9574</f>
        <v>5331</v>
      </c>
      <c r="L1548" s="9">
        <f>'Consolidtaed Data'!$I9574*'Consolidtaed Data'!$H9574</f>
        <v>6423</v>
      </c>
      <c r="M1548" s="9">
        <f>'Consolidtaed Data'!$L9574-'Consolidtaed Data'!$K9574</f>
        <v>2067</v>
      </c>
      <c r="N1548" s="9" t="str">
        <f>VLOOKUP('Consolidtaed Data'!$C9574,[1]Locations!$A:$O,2,0)</f>
        <v>Jurupa Valley</v>
      </c>
      <c r="O1548" s="9" t="str">
        <f>VLOOKUP('Consolidtaed Data'!$D9574,'[1]Sales People'!$A:$B,2,0)</f>
        <v>Jeremy Mendoza</v>
      </c>
      <c r="P1548" s="9" t="str">
        <f>VLOOKUP('Consolidtaed Data'!$E9574,[1]Customers!$A:$B,2,0)</f>
        <v>Benjamin Garza</v>
      </c>
      <c r="Q1548" s="11">
        <f>WEEKDAY('Consolidtaed Data'!$F9574)</f>
        <v>7</v>
      </c>
      <c r="R1548" s="9">
        <f>MONTH('Consolidtaed Data'!$F9574)</f>
        <v>12</v>
      </c>
      <c r="S1548" s="9" t="str">
        <f>TEXT(Table3[[#This Row],[Purchase Date]],"MMMM")</f>
        <v>April</v>
      </c>
      <c r="T1548" s="9">
        <f>YEAR('Consolidtaed Data'!$F9574)</f>
        <v>2021</v>
      </c>
    </row>
    <row r="1549" spans="1:20" x14ac:dyDescent="0.3">
      <c r="A1549" s="9" t="s">
        <v>2519</v>
      </c>
      <c r="B1549" s="9" t="s">
        <v>49</v>
      </c>
      <c r="C1549" s="9" t="s">
        <v>122</v>
      </c>
      <c r="D1549" s="9" t="s">
        <v>26</v>
      </c>
      <c r="E1549" s="9" t="s">
        <v>837</v>
      </c>
      <c r="F1549" s="10">
        <v>43945</v>
      </c>
      <c r="G1549" s="10" t="str">
        <f>VLOOKUP(Table3[[#This Row],[Product ID]],[1]Products!$A:$G,2,0)</f>
        <v>Product 30</v>
      </c>
      <c r="H1549" s="22">
        <v>1</v>
      </c>
      <c r="I1549" s="9">
        <f>VLOOKUP('Consolidtaed Data'!$B5381,[1]Products!$A:$G,4,0)</f>
        <v>1708</v>
      </c>
      <c r="J1549" s="9">
        <f>VLOOKUP('Consolidtaed Data'!$B5381,[1]Products!$A:$G,3,0)</f>
        <v>871</v>
      </c>
      <c r="K1549" s="9">
        <f>'Consolidtaed Data'!$J5381*'Consolidtaed Data'!$H5381</f>
        <v>634</v>
      </c>
      <c r="L1549" s="9">
        <f>'Consolidtaed Data'!$I5381*'Consolidtaed Data'!$H5381</f>
        <v>880</v>
      </c>
      <c r="M1549" s="9">
        <f>'Consolidtaed Data'!$L5381-'Consolidtaed Data'!$K5381</f>
        <v>204</v>
      </c>
      <c r="N1549" s="9" t="str">
        <f>VLOOKUP('Consolidtaed Data'!$C5381,[1]Locations!$A:$O,2,0)</f>
        <v>San Diego</v>
      </c>
      <c r="O1549" s="9" t="str">
        <f>VLOOKUP('Consolidtaed Data'!$D5381,'[1]Sales People'!$A:$B,2,0)</f>
        <v>John Reyes</v>
      </c>
      <c r="P1549" s="9" t="str">
        <f>VLOOKUP('Consolidtaed Data'!$E5381,[1]Customers!$A:$B,2,0)</f>
        <v>Joshua Williams</v>
      </c>
      <c r="Q1549" s="11">
        <f>WEEKDAY('Consolidtaed Data'!$F5381)</f>
        <v>3</v>
      </c>
      <c r="R1549" s="9">
        <f>MONTH('Consolidtaed Data'!$F5381)</f>
        <v>2</v>
      </c>
      <c r="S1549" s="9" t="str">
        <f>TEXT(Table3[[#This Row],[Purchase Date]],"MMMM")</f>
        <v>April</v>
      </c>
      <c r="T1549" s="9">
        <f>YEAR('Consolidtaed Data'!$F5381)</f>
        <v>2021</v>
      </c>
    </row>
    <row r="1550" spans="1:20" x14ac:dyDescent="0.3">
      <c r="A1550" s="9" t="s">
        <v>2520</v>
      </c>
      <c r="B1550" s="9" t="s">
        <v>495</v>
      </c>
      <c r="C1550" s="9" t="s">
        <v>420</v>
      </c>
      <c r="D1550" s="9" t="s">
        <v>315</v>
      </c>
      <c r="E1550" s="9" t="s">
        <v>523</v>
      </c>
      <c r="F1550" s="10">
        <v>43945</v>
      </c>
      <c r="G1550" s="10" t="str">
        <f>VLOOKUP(Table3[[#This Row],[Product ID]],[1]Products!$A:$G,2,0)</f>
        <v>Product 15</v>
      </c>
      <c r="H1550" s="22">
        <v>1</v>
      </c>
      <c r="I1550" s="9">
        <f>VLOOKUP('Consolidtaed Data'!$B5770,[1]Products!$A:$G,4,0)</f>
        <v>1367</v>
      </c>
      <c r="J1550" s="9">
        <f>VLOOKUP('Consolidtaed Data'!$B5770,[1]Products!$A:$G,3,0)</f>
        <v>984</v>
      </c>
      <c r="K1550" s="9">
        <f>'Consolidtaed Data'!$J5770*'Consolidtaed Data'!$H5770</f>
        <v>478</v>
      </c>
      <c r="L1550" s="9">
        <f>'Consolidtaed Data'!$I5770*'Consolidtaed Data'!$H5770</f>
        <v>886</v>
      </c>
      <c r="M1550" s="9">
        <f>'Consolidtaed Data'!$L5770-'Consolidtaed Data'!$K5770</f>
        <v>313</v>
      </c>
      <c r="N1550" s="9" t="str">
        <f>VLOOKUP('Consolidtaed Data'!$C5770,[1]Locations!$A:$O,2,0)</f>
        <v>Thousand Oaks</v>
      </c>
      <c r="O1550" s="9" t="str">
        <f>VLOOKUP('Consolidtaed Data'!$D5770,'[1]Sales People'!$A:$B,2,0)</f>
        <v>Jimmy Young</v>
      </c>
      <c r="P1550" s="9" t="str">
        <f>VLOOKUP('Consolidtaed Data'!$E5770,[1]Customers!$A:$B,2,0)</f>
        <v>Chris Hall</v>
      </c>
      <c r="Q1550" s="11">
        <f>WEEKDAY('Consolidtaed Data'!$F5770)</f>
        <v>3</v>
      </c>
      <c r="R1550" s="9">
        <f>MONTH('Consolidtaed Data'!$F5770)</f>
        <v>3</v>
      </c>
      <c r="S1550" s="9" t="str">
        <f>TEXT(Table3[[#This Row],[Purchase Date]],"MMMM")</f>
        <v>April</v>
      </c>
      <c r="T1550" s="9">
        <f>YEAR('Consolidtaed Data'!$F5770)</f>
        <v>2021</v>
      </c>
    </row>
    <row r="1551" spans="1:20" x14ac:dyDescent="0.3">
      <c r="A1551" s="9" t="s">
        <v>2521</v>
      </c>
      <c r="B1551" s="9" t="s">
        <v>148</v>
      </c>
      <c r="C1551" s="9" t="s">
        <v>302</v>
      </c>
      <c r="D1551" s="9" t="s">
        <v>246</v>
      </c>
      <c r="E1551" s="9" t="s">
        <v>264</v>
      </c>
      <c r="F1551" s="10">
        <v>43945</v>
      </c>
      <c r="G1551" s="10" t="str">
        <f>VLOOKUP(Table3[[#This Row],[Product ID]],[1]Products!$A:$G,2,0)</f>
        <v>Product 16</v>
      </c>
      <c r="H1551" s="22">
        <v>1</v>
      </c>
      <c r="I1551" s="9">
        <f>VLOOKUP('Consolidtaed Data'!$B6009,[1]Products!$A:$G,4,0)</f>
        <v>368</v>
      </c>
      <c r="J1551" s="9">
        <f>VLOOKUP('Consolidtaed Data'!$B6009,[1]Products!$A:$G,3,0)</f>
        <v>269</v>
      </c>
      <c r="K1551" s="9">
        <f>'Consolidtaed Data'!$J6009*'Consolidtaed Data'!$H6009</f>
        <v>870</v>
      </c>
      <c r="L1551" s="9">
        <f>'Consolidtaed Data'!$I6009*'Consolidtaed Data'!$H6009</f>
        <v>1060</v>
      </c>
      <c r="M1551" s="9">
        <f>'Consolidtaed Data'!$L6009-'Consolidtaed Data'!$K6009</f>
        <v>872</v>
      </c>
      <c r="N1551" s="9" t="str">
        <f>VLOOKUP('Consolidtaed Data'!$C6009,[1]Locations!$A:$O,2,0)</f>
        <v>Vallejo</v>
      </c>
      <c r="O1551" s="9" t="str">
        <f>VLOOKUP('Consolidtaed Data'!$D6009,'[1]Sales People'!$A:$B,2,0)</f>
        <v>Martin Carr</v>
      </c>
      <c r="P1551" s="9" t="str">
        <f>VLOOKUP('Consolidtaed Data'!$E6009,[1]Customers!$A:$B,2,0)</f>
        <v>Joseph Lopez</v>
      </c>
      <c r="Q1551" s="11">
        <f>WEEKDAY('Consolidtaed Data'!$F6009)</f>
        <v>7</v>
      </c>
      <c r="R1551" s="9">
        <f>MONTH('Consolidtaed Data'!$F6009)</f>
        <v>4</v>
      </c>
      <c r="S1551" s="9" t="str">
        <f>TEXT(Table3[[#This Row],[Purchase Date]],"MMMM")</f>
        <v>April</v>
      </c>
      <c r="T1551" s="9">
        <f>YEAR('Consolidtaed Data'!$F6009)</f>
        <v>2021</v>
      </c>
    </row>
    <row r="1552" spans="1:20" x14ac:dyDescent="0.3">
      <c r="A1552" s="9" t="s">
        <v>2522</v>
      </c>
      <c r="B1552" s="9" t="s">
        <v>349</v>
      </c>
      <c r="C1552" s="9" t="s">
        <v>289</v>
      </c>
      <c r="D1552" s="9" t="s">
        <v>281</v>
      </c>
      <c r="E1552" s="9" t="s">
        <v>1131</v>
      </c>
      <c r="F1552" s="10">
        <v>43945</v>
      </c>
      <c r="G1552" s="10" t="str">
        <f>VLOOKUP(Table3[[#This Row],[Product ID]],[1]Products!$A:$G,2,0)</f>
        <v>Product 60</v>
      </c>
      <c r="H1552" s="22">
        <v>3</v>
      </c>
      <c r="I1552" s="9">
        <f>VLOOKUP('Consolidtaed Data'!$B6174,[1]Products!$A:$G,4,0)</f>
        <v>1367</v>
      </c>
      <c r="J1552" s="9">
        <f>VLOOKUP('Consolidtaed Data'!$B6174,[1]Products!$A:$G,3,0)</f>
        <v>984</v>
      </c>
      <c r="K1552" s="9">
        <f>'Consolidtaed Data'!$J6174*'Consolidtaed Data'!$H6174</f>
        <v>1190</v>
      </c>
      <c r="L1552" s="9">
        <f>'Consolidtaed Data'!$I6174*'Consolidtaed Data'!$H6174</f>
        <v>1566</v>
      </c>
      <c r="M1552" s="9">
        <f>'Consolidtaed Data'!$L6174-'Consolidtaed Data'!$K6174</f>
        <v>862</v>
      </c>
      <c r="N1552" s="9" t="str">
        <f>VLOOKUP('Consolidtaed Data'!$C6174,[1]Locations!$A:$O,2,0)</f>
        <v>Berkeley</v>
      </c>
      <c r="O1552" s="9" t="str">
        <f>VLOOKUP('Consolidtaed Data'!$D6174,'[1]Sales People'!$A:$B,2,0)</f>
        <v>Ryan Butler</v>
      </c>
      <c r="P1552" s="9" t="str">
        <f>VLOOKUP('Consolidtaed Data'!$E6174,[1]Customers!$A:$B,2,0)</f>
        <v>Matthew Duncan</v>
      </c>
      <c r="Q1552" s="11">
        <f>WEEKDAY('Consolidtaed Data'!$F6174)</f>
        <v>5</v>
      </c>
      <c r="R1552" s="9">
        <f>MONTH('Consolidtaed Data'!$F6174)</f>
        <v>4</v>
      </c>
      <c r="S1552" s="9" t="str">
        <f>TEXT(Table3[[#This Row],[Purchase Date]],"MMMM")</f>
        <v>April</v>
      </c>
      <c r="T1552" s="9">
        <f>YEAR('Consolidtaed Data'!$F6174)</f>
        <v>2021</v>
      </c>
    </row>
    <row r="1553" spans="1:20" x14ac:dyDescent="0.3">
      <c r="A1553" s="9" t="s">
        <v>2523</v>
      </c>
      <c r="B1553" s="9" t="s">
        <v>653</v>
      </c>
      <c r="C1553" s="9" t="s">
        <v>344</v>
      </c>
      <c r="D1553" s="9" t="s">
        <v>43</v>
      </c>
      <c r="E1553" s="9" t="s">
        <v>547</v>
      </c>
      <c r="F1553" s="10">
        <v>43945</v>
      </c>
      <c r="G1553" s="10" t="str">
        <f>VLOOKUP(Table3[[#This Row],[Product ID]],[1]Products!$A:$G,2,0)</f>
        <v>Product 74</v>
      </c>
      <c r="H1553" s="22">
        <v>1</v>
      </c>
      <c r="I1553" s="9">
        <f>VLOOKUP('Consolidtaed Data'!$B6205,[1]Products!$A:$G,4,0)</f>
        <v>545</v>
      </c>
      <c r="J1553" s="9">
        <f>VLOOKUP('Consolidtaed Data'!$B6205,[1]Products!$A:$G,3,0)</f>
        <v>425</v>
      </c>
      <c r="K1553" s="9">
        <f>'Consolidtaed Data'!$J6205*'Consolidtaed Data'!$H6205</f>
        <v>3324</v>
      </c>
      <c r="L1553" s="9">
        <f>'Consolidtaed Data'!$I6205*'Consolidtaed Data'!$H6205</f>
        <v>4053</v>
      </c>
      <c r="M1553" s="9">
        <f>'Consolidtaed Data'!$L6205-'Consolidtaed Data'!$K6205</f>
        <v>1888</v>
      </c>
      <c r="N1553" s="9" t="str">
        <f>VLOOKUP('Consolidtaed Data'!$C6205,[1]Locations!$A:$O,2,0)</f>
        <v>Orange</v>
      </c>
      <c r="O1553" s="9" t="str">
        <f>VLOOKUP('Consolidtaed Data'!$D6205,'[1]Sales People'!$A:$B,2,0)</f>
        <v>Walter Cook</v>
      </c>
      <c r="P1553" s="9" t="str">
        <f>VLOOKUP('Consolidtaed Data'!$E6205,[1]Customers!$A:$B,2,0)</f>
        <v>Dennis Morris</v>
      </c>
      <c r="Q1553" s="11">
        <f>WEEKDAY('Consolidtaed Data'!$F6205)</f>
        <v>7</v>
      </c>
      <c r="R1553" s="9">
        <f>MONTH('Consolidtaed Data'!$F6205)</f>
        <v>4</v>
      </c>
      <c r="S1553" s="9" t="str">
        <f>TEXT(Table3[[#This Row],[Purchase Date]],"MMMM")</f>
        <v>April</v>
      </c>
      <c r="T1553" s="9">
        <f>YEAR('Consolidtaed Data'!$F6205)</f>
        <v>2021</v>
      </c>
    </row>
    <row r="1554" spans="1:20" x14ac:dyDescent="0.3">
      <c r="A1554" s="9" t="s">
        <v>2525</v>
      </c>
      <c r="B1554" s="9" t="s">
        <v>418</v>
      </c>
      <c r="C1554" s="9" t="s">
        <v>165</v>
      </c>
      <c r="D1554" s="9" t="s">
        <v>100</v>
      </c>
      <c r="E1554" s="9" t="s">
        <v>1903</v>
      </c>
      <c r="F1554" s="10">
        <v>43945</v>
      </c>
      <c r="G1554" s="10" t="str">
        <f>VLOOKUP(Table3[[#This Row],[Product ID]],[1]Products!$A:$G,2,0)</f>
        <v>Product 82</v>
      </c>
      <c r="H1554" s="22">
        <v>2</v>
      </c>
      <c r="I1554" s="9">
        <f>VLOOKUP('Consolidtaed Data'!$B6252,[1]Products!$A:$G,4,0)</f>
        <v>1353</v>
      </c>
      <c r="J1554" s="9">
        <f>VLOOKUP('Consolidtaed Data'!$B6252,[1]Products!$A:$G,3,0)</f>
        <v>947</v>
      </c>
      <c r="K1554" s="9">
        <f>'Consolidtaed Data'!$J6252*'Consolidtaed Data'!$H6252</f>
        <v>3324</v>
      </c>
      <c r="L1554" s="9">
        <f>'Consolidtaed Data'!$I6252*'Consolidtaed Data'!$H6252</f>
        <v>4053</v>
      </c>
      <c r="M1554" s="9">
        <f>'Consolidtaed Data'!$L6252-'Consolidtaed Data'!$K6252</f>
        <v>1100</v>
      </c>
      <c r="N1554" s="9" t="str">
        <f>VLOOKUP('Consolidtaed Data'!$C6252,[1]Locations!$A:$O,2,0)</f>
        <v>Orange</v>
      </c>
      <c r="O1554" s="9" t="str">
        <f>VLOOKUP('Consolidtaed Data'!$D6252,'[1]Sales People'!$A:$B,2,0)</f>
        <v>Roger Ramos</v>
      </c>
      <c r="P1554" s="9" t="str">
        <f>VLOOKUP('Consolidtaed Data'!$E6252,[1]Customers!$A:$B,2,0)</f>
        <v>Donald Reynolds</v>
      </c>
      <c r="Q1554" s="11">
        <f>WEEKDAY('Consolidtaed Data'!$F6252)</f>
        <v>3</v>
      </c>
      <c r="R1554" s="9">
        <f>MONTH('Consolidtaed Data'!$F6252)</f>
        <v>4</v>
      </c>
      <c r="S1554" s="9" t="str">
        <f>TEXT(Table3[[#This Row],[Purchase Date]],"MMMM")</f>
        <v>April</v>
      </c>
      <c r="T1554" s="9">
        <f>YEAR('Consolidtaed Data'!$F6252)</f>
        <v>2021</v>
      </c>
    </row>
    <row r="1555" spans="1:20" x14ac:dyDescent="0.3">
      <c r="A1555" s="9" t="s">
        <v>2526</v>
      </c>
      <c r="B1555" s="9" t="s">
        <v>125</v>
      </c>
      <c r="C1555" s="9" t="s">
        <v>331</v>
      </c>
      <c r="D1555" s="9" t="s">
        <v>22</v>
      </c>
      <c r="E1555" s="9" t="s">
        <v>718</v>
      </c>
      <c r="F1555" s="10">
        <v>43945</v>
      </c>
      <c r="G1555" s="10" t="str">
        <f>VLOOKUP(Table3[[#This Row],[Product ID]],[1]Products!$A:$G,2,0)</f>
        <v>Product 40</v>
      </c>
      <c r="H1555" s="22">
        <v>2</v>
      </c>
      <c r="I1555" s="9">
        <f>VLOOKUP('Consolidtaed Data'!$B6702,[1]Products!$A:$G,4,0)</f>
        <v>1899</v>
      </c>
      <c r="J1555" s="9">
        <f>VLOOKUP('Consolidtaed Data'!$B6702,[1]Products!$A:$G,3,0)</f>
        <v>1044</v>
      </c>
      <c r="K1555" s="9">
        <f>'Consolidtaed Data'!$J6702*'Consolidtaed Data'!$H6702</f>
        <v>1074</v>
      </c>
      <c r="L1555" s="9">
        <f>'Consolidtaed Data'!$I6702*'Consolidtaed Data'!$H6702</f>
        <v>1788</v>
      </c>
      <c r="M1555" s="9">
        <f>'Consolidtaed Data'!$L6702-'Consolidtaed Data'!$K6702</f>
        <v>731</v>
      </c>
      <c r="N1555" s="9" t="str">
        <f>VLOOKUP('Consolidtaed Data'!$C6702,[1]Locations!$A:$O,2,0)</f>
        <v>Bakersfield</v>
      </c>
      <c r="O1555" s="9" t="str">
        <f>VLOOKUP('Consolidtaed Data'!$D6702,'[1]Sales People'!$A:$B,2,0)</f>
        <v>Kenneth Bradley</v>
      </c>
      <c r="P1555" s="9" t="str">
        <f>VLOOKUP('Consolidtaed Data'!$E6702,[1]Customers!$A:$B,2,0)</f>
        <v>Antonio Frazier</v>
      </c>
      <c r="Q1555" s="11">
        <f>WEEKDAY('Consolidtaed Data'!$F6702)</f>
        <v>3</v>
      </c>
      <c r="R1555" s="9">
        <f>MONTH('Consolidtaed Data'!$F6702)</f>
        <v>5</v>
      </c>
      <c r="S1555" s="9" t="str">
        <f>TEXT(Table3[[#This Row],[Purchase Date]],"MMMM")</f>
        <v>April</v>
      </c>
      <c r="T1555" s="9">
        <f>YEAR('Consolidtaed Data'!$F6702)</f>
        <v>2021</v>
      </c>
    </row>
    <row r="1556" spans="1:20" x14ac:dyDescent="0.3">
      <c r="A1556" s="9" t="s">
        <v>2527</v>
      </c>
      <c r="B1556" s="9" t="s">
        <v>112</v>
      </c>
      <c r="C1556" s="9" t="s">
        <v>178</v>
      </c>
      <c r="D1556" s="9" t="s">
        <v>402</v>
      </c>
      <c r="E1556" s="9" t="s">
        <v>1078</v>
      </c>
      <c r="F1556" s="10">
        <v>43945</v>
      </c>
      <c r="G1556" s="10" t="str">
        <f>VLOOKUP(Table3[[#This Row],[Product ID]],[1]Products!$A:$G,2,0)</f>
        <v>Product 7</v>
      </c>
      <c r="H1556" s="22">
        <v>1</v>
      </c>
      <c r="I1556" s="9">
        <f>VLOOKUP('Consolidtaed Data'!$B7142,[1]Products!$A:$G,4,0)</f>
        <v>771</v>
      </c>
      <c r="J1556" s="9">
        <f>VLOOKUP('Consolidtaed Data'!$B7142,[1]Products!$A:$G,3,0)</f>
        <v>648</v>
      </c>
      <c r="K1556" s="9">
        <f>'Consolidtaed Data'!$J7142*'Consolidtaed Data'!$H7142</f>
        <v>424</v>
      </c>
      <c r="L1556" s="9">
        <f>'Consolidtaed Data'!$I7142*'Consolidtaed Data'!$H7142</f>
        <v>530</v>
      </c>
      <c r="M1556" s="9">
        <f>'Consolidtaed Data'!$L7142-'Consolidtaed Data'!$K7142</f>
        <v>1710</v>
      </c>
      <c r="N1556" s="9" t="str">
        <f>VLOOKUP('Consolidtaed Data'!$C7142,[1]Locations!$A:$O,2,0)</f>
        <v>Carlsbad</v>
      </c>
      <c r="O1556" s="9" t="str">
        <f>VLOOKUP('Consolidtaed Data'!$D7142,'[1]Sales People'!$A:$B,2,0)</f>
        <v>John Reyes</v>
      </c>
      <c r="P1556" s="9" t="str">
        <f>VLOOKUP('Consolidtaed Data'!$E7142,[1]Customers!$A:$B,2,0)</f>
        <v>David Ford</v>
      </c>
      <c r="Q1556" s="11">
        <f>WEEKDAY('Consolidtaed Data'!$F7142)</f>
        <v>1</v>
      </c>
      <c r="R1556" s="9">
        <f>MONTH('Consolidtaed Data'!$F7142)</f>
        <v>6</v>
      </c>
      <c r="S1556" s="9" t="str">
        <f>TEXT(Table3[[#This Row],[Purchase Date]],"MMMM")</f>
        <v>April</v>
      </c>
      <c r="T1556" s="9">
        <f>YEAR('Consolidtaed Data'!$F7142)</f>
        <v>2021</v>
      </c>
    </row>
    <row r="1557" spans="1:20" x14ac:dyDescent="0.3">
      <c r="A1557" s="9" t="s">
        <v>2528</v>
      </c>
      <c r="B1557" s="9" t="s">
        <v>216</v>
      </c>
      <c r="C1557" s="9" t="s">
        <v>186</v>
      </c>
      <c r="D1557" s="9" t="s">
        <v>51</v>
      </c>
      <c r="E1557" s="9" t="s">
        <v>908</v>
      </c>
      <c r="F1557" s="10">
        <v>43945</v>
      </c>
      <c r="G1557" s="10" t="str">
        <f>VLOOKUP(Table3[[#This Row],[Product ID]],[1]Products!$A:$G,2,0)</f>
        <v>Product 73</v>
      </c>
      <c r="H1557" s="22">
        <v>4</v>
      </c>
      <c r="I1557" s="9">
        <f>VLOOKUP('Consolidtaed Data'!$B7188,[1]Products!$A:$G,4,0)</f>
        <v>2141</v>
      </c>
      <c r="J1557" s="9">
        <f>VLOOKUP('Consolidtaed Data'!$B7188,[1]Products!$A:$G,3,0)</f>
        <v>1777</v>
      </c>
      <c r="K1557" s="9">
        <f>'Consolidtaed Data'!$J7188*'Consolidtaed Data'!$H7188</f>
        <v>2913</v>
      </c>
      <c r="L1557" s="9">
        <f>'Consolidtaed Data'!$I7188*'Consolidtaed Data'!$H7188</f>
        <v>4482</v>
      </c>
      <c r="M1557" s="9">
        <f>'Consolidtaed Data'!$L7188-'Consolidtaed Data'!$K7188</f>
        <v>95</v>
      </c>
      <c r="N1557" s="9" t="str">
        <f>VLOOKUP('Consolidtaed Data'!$C7188,[1]Locations!$A:$O,2,0)</f>
        <v>San Mateo</v>
      </c>
      <c r="O1557" s="9" t="str">
        <f>VLOOKUP('Consolidtaed Data'!$D7188,'[1]Sales People'!$A:$B,2,0)</f>
        <v>Scott Clark</v>
      </c>
      <c r="P1557" s="9" t="str">
        <f>VLOOKUP('Consolidtaed Data'!$E7188,[1]Customers!$A:$B,2,0)</f>
        <v>Frank Brown</v>
      </c>
      <c r="Q1557" s="11">
        <f>WEEKDAY('Consolidtaed Data'!$F7188)</f>
        <v>4</v>
      </c>
      <c r="R1557" s="9">
        <f>MONTH('Consolidtaed Data'!$F7188)</f>
        <v>6</v>
      </c>
      <c r="S1557" s="9" t="str">
        <f>TEXT(Table3[[#This Row],[Purchase Date]],"MMMM")</f>
        <v>April</v>
      </c>
      <c r="T1557" s="9">
        <f>YEAR('Consolidtaed Data'!$F7188)</f>
        <v>2021</v>
      </c>
    </row>
    <row r="1558" spans="1:20" x14ac:dyDescent="0.3">
      <c r="A1558" s="9" t="s">
        <v>2529</v>
      </c>
      <c r="B1558" s="9" t="s">
        <v>322</v>
      </c>
      <c r="C1558" s="9" t="s">
        <v>104</v>
      </c>
      <c r="D1558" s="9" t="s">
        <v>95</v>
      </c>
      <c r="E1558" s="9" t="s">
        <v>1695</v>
      </c>
      <c r="F1558" s="10">
        <v>43945</v>
      </c>
      <c r="G1558" s="10" t="str">
        <f>VLOOKUP(Table3[[#This Row],[Product ID]],[1]Products!$A:$G,2,0)</f>
        <v>Product 43</v>
      </c>
      <c r="H1558" s="22">
        <v>3</v>
      </c>
      <c r="I1558" s="9">
        <f>VLOOKUP('Consolidtaed Data'!$B8290,[1]Products!$A:$G,4,0)</f>
        <v>561</v>
      </c>
      <c r="J1558" s="9">
        <f>VLOOKUP('Consolidtaed Data'!$B8290,[1]Products!$A:$G,3,0)</f>
        <v>421</v>
      </c>
      <c r="K1558" s="9">
        <f>'Consolidtaed Data'!$J8290*'Consolidtaed Data'!$H8290</f>
        <v>3272</v>
      </c>
      <c r="L1558" s="9">
        <f>'Consolidtaed Data'!$I8290*'Consolidtaed Data'!$H8290</f>
        <v>4088</v>
      </c>
      <c r="M1558" s="9">
        <f>'Consolidtaed Data'!$L8290-'Consolidtaed Data'!$K8290</f>
        <v>452</v>
      </c>
      <c r="N1558" s="9" t="str">
        <f>VLOOKUP('Consolidtaed Data'!$C8290,[1]Locations!$A:$O,2,0)</f>
        <v>Victorville</v>
      </c>
      <c r="O1558" s="9" t="str">
        <f>VLOOKUP('Consolidtaed Data'!$D8290,'[1]Sales People'!$A:$B,2,0)</f>
        <v>Ryan Butler</v>
      </c>
      <c r="P1558" s="9" t="str">
        <f>VLOOKUP('Consolidtaed Data'!$E8290,[1]Customers!$A:$B,2,0)</f>
        <v>Juan Scott</v>
      </c>
      <c r="Q1558" s="11">
        <f>WEEKDAY('Consolidtaed Data'!$F8290)</f>
        <v>5</v>
      </c>
      <c r="R1558" s="9">
        <f>MONTH('Consolidtaed Data'!$F8290)</f>
        <v>9</v>
      </c>
      <c r="S1558" s="9" t="str">
        <f>TEXT(Table3[[#This Row],[Purchase Date]],"MMMM")</f>
        <v>April</v>
      </c>
      <c r="T1558" s="9">
        <f>YEAR('Consolidtaed Data'!$F8290)</f>
        <v>2021</v>
      </c>
    </row>
    <row r="1559" spans="1:20" x14ac:dyDescent="0.3">
      <c r="A1559" s="9" t="s">
        <v>2530</v>
      </c>
      <c r="B1559" s="9" t="s">
        <v>582</v>
      </c>
      <c r="C1559" s="9" t="s">
        <v>173</v>
      </c>
      <c r="D1559" s="9" t="s">
        <v>64</v>
      </c>
      <c r="E1559" s="9" t="s">
        <v>1054</v>
      </c>
      <c r="F1559" s="10">
        <v>43945</v>
      </c>
      <c r="G1559" s="10" t="str">
        <f>VLOOKUP(Table3[[#This Row],[Product ID]],[1]Products!$A:$G,2,0)</f>
        <v>Product 58</v>
      </c>
      <c r="H1559" s="22">
        <v>3</v>
      </c>
      <c r="I1559" s="9">
        <f>VLOOKUP('Consolidtaed Data'!$B8386,[1]Products!$A:$G,4,0)</f>
        <v>458</v>
      </c>
      <c r="J1559" s="9">
        <f>VLOOKUP('Consolidtaed Data'!$B8386,[1]Products!$A:$G,3,0)</f>
        <v>376</v>
      </c>
      <c r="K1559" s="9">
        <f>'Consolidtaed Data'!$J8386*'Consolidtaed Data'!$H8386</f>
        <v>1305</v>
      </c>
      <c r="L1559" s="9">
        <f>'Consolidtaed Data'!$I8386*'Consolidtaed Data'!$H8386</f>
        <v>1812</v>
      </c>
      <c r="M1559" s="9">
        <f>'Consolidtaed Data'!$L8386-'Consolidtaed Data'!$K8386</f>
        <v>1624</v>
      </c>
      <c r="N1559" s="9" t="str">
        <f>VLOOKUP('Consolidtaed Data'!$C8386,[1]Locations!$A:$O,2,0)</f>
        <v>Santa Rosa</v>
      </c>
      <c r="O1559" s="9" t="str">
        <f>VLOOKUP('Consolidtaed Data'!$D8386,'[1]Sales People'!$A:$B,2,0)</f>
        <v>Kenneth Bradley</v>
      </c>
      <c r="P1559" s="9" t="str">
        <f>VLOOKUP('Consolidtaed Data'!$E8386,[1]Customers!$A:$B,2,0)</f>
        <v>Patrick Graham</v>
      </c>
      <c r="Q1559" s="11">
        <f>WEEKDAY('Consolidtaed Data'!$F8386)</f>
        <v>4</v>
      </c>
      <c r="R1559" s="9">
        <f>MONTH('Consolidtaed Data'!$F8386)</f>
        <v>9</v>
      </c>
      <c r="S1559" s="9" t="str">
        <f>TEXT(Table3[[#This Row],[Purchase Date]],"MMMM")</f>
        <v>April</v>
      </c>
      <c r="T1559" s="9">
        <f>YEAR('Consolidtaed Data'!$F8386)</f>
        <v>2021</v>
      </c>
    </row>
    <row r="1560" spans="1:20" x14ac:dyDescent="0.3">
      <c r="A1560" s="9" t="s">
        <v>2531</v>
      </c>
      <c r="B1560" s="9" t="s">
        <v>415</v>
      </c>
      <c r="C1560" s="9" t="s">
        <v>192</v>
      </c>
      <c r="D1560" s="9" t="s">
        <v>206</v>
      </c>
      <c r="E1560" s="9" t="s">
        <v>633</v>
      </c>
      <c r="F1560" s="10">
        <v>43945</v>
      </c>
      <c r="G1560" s="10" t="str">
        <f>VLOOKUP(Table3[[#This Row],[Product ID]],[1]Products!$A:$G,2,0)</f>
        <v>Product 18</v>
      </c>
      <c r="H1560" s="22">
        <v>3</v>
      </c>
      <c r="I1560" s="9">
        <f>VLOOKUP('Consolidtaed Data'!$B8718,[1]Products!$A:$G,4,0)</f>
        <v>603</v>
      </c>
      <c r="J1560" s="9">
        <f>VLOOKUP('Consolidtaed Data'!$B8718,[1]Products!$A:$G,3,0)</f>
        <v>416</v>
      </c>
      <c r="K1560" s="9">
        <f>'Consolidtaed Data'!$J8718*'Consolidtaed Data'!$H8718</f>
        <v>1291</v>
      </c>
      <c r="L1560" s="9">
        <f>'Consolidtaed Data'!$I8718*'Consolidtaed Data'!$H8718</f>
        <v>2391</v>
      </c>
      <c r="M1560" s="9">
        <f>'Consolidtaed Data'!$L8718-'Consolidtaed Data'!$K8718</f>
        <v>1130</v>
      </c>
      <c r="N1560" s="9" t="str">
        <f>VLOOKUP('Consolidtaed Data'!$C8718,[1]Locations!$A:$O,2,0)</f>
        <v>Rancho Cucamonga</v>
      </c>
      <c r="O1560" s="9" t="str">
        <f>VLOOKUP('Consolidtaed Data'!$D8718,'[1]Sales People'!$A:$B,2,0)</f>
        <v>Bobby Russell</v>
      </c>
      <c r="P1560" s="9" t="str">
        <f>VLOOKUP('Consolidtaed Data'!$E8718,[1]Customers!$A:$B,2,0)</f>
        <v>Douglas Franklin</v>
      </c>
      <c r="Q1560" s="11">
        <f>WEEKDAY('Consolidtaed Data'!$F8718)</f>
        <v>3</v>
      </c>
      <c r="R1560" s="9">
        <f>MONTH('Consolidtaed Data'!$F8718)</f>
        <v>10</v>
      </c>
      <c r="S1560" s="9" t="str">
        <f>TEXT(Table3[[#This Row],[Purchase Date]],"MMMM")</f>
        <v>April</v>
      </c>
      <c r="T1560" s="9">
        <f>YEAR('Consolidtaed Data'!$F8718)</f>
        <v>2021</v>
      </c>
    </row>
    <row r="1561" spans="1:20" x14ac:dyDescent="0.3">
      <c r="A1561" s="9" t="s">
        <v>2532</v>
      </c>
      <c r="B1561" s="9" t="s">
        <v>531</v>
      </c>
      <c r="C1561" s="9" t="s">
        <v>59</v>
      </c>
      <c r="D1561" s="9" t="s">
        <v>64</v>
      </c>
      <c r="E1561" s="9" t="s">
        <v>345</v>
      </c>
      <c r="F1561" s="10">
        <v>43945</v>
      </c>
      <c r="G1561" s="10" t="str">
        <f>VLOOKUP(Table3[[#This Row],[Product ID]],[1]Products!$A:$G,2,0)</f>
        <v>Product 62</v>
      </c>
      <c r="H1561" s="22">
        <v>1</v>
      </c>
      <c r="I1561" s="9">
        <f>VLOOKUP('Consolidtaed Data'!$B8917,[1]Products!$A:$G,4,0)</f>
        <v>1826</v>
      </c>
      <c r="J1561" s="9">
        <f>VLOOKUP('Consolidtaed Data'!$B8917,[1]Products!$A:$G,3,0)</f>
        <v>1443</v>
      </c>
      <c r="K1561" s="9">
        <f>'Consolidtaed Data'!$J8917*'Consolidtaed Data'!$H8917</f>
        <v>1263</v>
      </c>
      <c r="L1561" s="9">
        <f>'Consolidtaed Data'!$I8917*'Consolidtaed Data'!$H8917</f>
        <v>1683</v>
      </c>
      <c r="M1561" s="9">
        <f>'Consolidtaed Data'!$L8917-'Consolidtaed Data'!$K8917</f>
        <v>248</v>
      </c>
      <c r="N1561" s="9" t="str">
        <f>VLOOKUP('Consolidtaed Data'!$C8917,[1]Locations!$A:$O,2,0)</f>
        <v>Santa Maria</v>
      </c>
      <c r="O1561" s="9" t="str">
        <f>VLOOKUP('Consolidtaed Data'!$D8917,'[1]Sales People'!$A:$B,2,0)</f>
        <v>Ernest Wheeler</v>
      </c>
      <c r="P1561" s="9" t="str">
        <f>VLOOKUP('Consolidtaed Data'!$E8917,[1]Customers!$A:$B,2,0)</f>
        <v>Ryan Schmidt</v>
      </c>
      <c r="Q1561" s="11">
        <f>WEEKDAY('Consolidtaed Data'!$F8917)</f>
        <v>1</v>
      </c>
      <c r="R1561" s="9">
        <f>MONTH('Consolidtaed Data'!$F8917)</f>
        <v>11</v>
      </c>
      <c r="S1561" s="9" t="str">
        <f>TEXT(Table3[[#This Row],[Purchase Date]],"MMMM")</f>
        <v>April</v>
      </c>
      <c r="T1561" s="9">
        <f>YEAR('Consolidtaed Data'!$F8917)</f>
        <v>2021</v>
      </c>
    </row>
    <row r="1562" spans="1:20" x14ac:dyDescent="0.3">
      <c r="A1562" s="9" t="s">
        <v>2534</v>
      </c>
      <c r="B1562" s="9" t="s">
        <v>364</v>
      </c>
      <c r="C1562" s="9" t="s">
        <v>394</v>
      </c>
      <c r="D1562" s="9" t="s">
        <v>402</v>
      </c>
      <c r="E1562" s="9" t="s">
        <v>875</v>
      </c>
      <c r="F1562" s="10">
        <v>43945</v>
      </c>
      <c r="G1562" s="10" t="str">
        <f>VLOOKUP(Table3[[#This Row],[Product ID]],[1]Products!$A:$G,2,0)</f>
        <v>Product 45</v>
      </c>
      <c r="H1562" s="22">
        <v>1</v>
      </c>
      <c r="I1562" s="9">
        <f>VLOOKUP('Consolidtaed Data'!$B9151,[1]Products!$A:$G,4,0)</f>
        <v>1783</v>
      </c>
      <c r="J1562" s="9">
        <f>VLOOKUP('Consolidtaed Data'!$B9151,[1]Products!$A:$G,3,0)</f>
        <v>1230</v>
      </c>
      <c r="K1562" s="9">
        <f>'Consolidtaed Data'!$J9151*'Consolidtaed Data'!$H9151</f>
        <v>1296</v>
      </c>
      <c r="L1562" s="9">
        <f>'Consolidtaed Data'!$I9151*'Consolidtaed Data'!$H9151</f>
        <v>1542</v>
      </c>
      <c r="M1562" s="9">
        <f>'Consolidtaed Data'!$L9151-'Consolidtaed Data'!$K9151</f>
        <v>164</v>
      </c>
      <c r="N1562" s="9" t="str">
        <f>VLOOKUP('Consolidtaed Data'!$C9151,[1]Locations!$A:$O,2,0)</f>
        <v>Norwalk</v>
      </c>
      <c r="O1562" s="9" t="str">
        <f>VLOOKUP('Consolidtaed Data'!$D9151,'[1]Sales People'!$A:$B,2,0)</f>
        <v>Kevin Butler</v>
      </c>
      <c r="P1562" s="9" t="str">
        <f>VLOOKUP('Consolidtaed Data'!$E9151,[1]Customers!$A:$B,2,0)</f>
        <v>David Ford</v>
      </c>
      <c r="Q1562" s="11">
        <f>WEEKDAY('Consolidtaed Data'!$F9151)</f>
        <v>3</v>
      </c>
      <c r="R1562" s="9">
        <f>MONTH('Consolidtaed Data'!$F9151)</f>
        <v>11</v>
      </c>
      <c r="S1562" s="9" t="str">
        <f>TEXT(Table3[[#This Row],[Purchase Date]],"MMMM")</f>
        <v>April</v>
      </c>
      <c r="T1562" s="9">
        <f>YEAR('Consolidtaed Data'!$F9151)</f>
        <v>2021</v>
      </c>
    </row>
    <row r="1563" spans="1:20" x14ac:dyDescent="0.3">
      <c r="A1563" s="9" t="s">
        <v>2535</v>
      </c>
      <c r="B1563" s="9" t="s">
        <v>429</v>
      </c>
      <c r="C1563" s="9" t="s">
        <v>67</v>
      </c>
      <c r="D1563" s="9" t="s">
        <v>241</v>
      </c>
      <c r="E1563" s="9" t="s">
        <v>254</v>
      </c>
      <c r="F1563" s="10">
        <v>43945</v>
      </c>
      <c r="G1563" s="10" t="str">
        <f>VLOOKUP(Table3[[#This Row],[Product ID]],[1]Products!$A:$G,2,0)</f>
        <v>Product 87</v>
      </c>
      <c r="H1563" s="22">
        <v>1</v>
      </c>
      <c r="I1563" s="9">
        <f>VLOOKUP('Consolidtaed Data'!$B9598,[1]Products!$A:$G,4,0)</f>
        <v>123</v>
      </c>
      <c r="J1563" s="9">
        <f>VLOOKUP('Consolidtaed Data'!$B9598,[1]Products!$A:$G,3,0)</f>
        <v>84</v>
      </c>
      <c r="K1563" s="9">
        <f>'Consolidtaed Data'!$J9598*'Consolidtaed Data'!$H9598</f>
        <v>1744</v>
      </c>
      <c r="L1563" s="9">
        <f>'Consolidtaed Data'!$I9598*'Consolidtaed Data'!$H9598</f>
        <v>3486</v>
      </c>
      <c r="M1563" s="9">
        <f>'Consolidtaed Data'!$L9598-'Consolidtaed Data'!$K9598</f>
        <v>286</v>
      </c>
      <c r="N1563" s="9" t="str">
        <f>VLOOKUP('Consolidtaed Data'!$C9598,[1]Locations!$A:$O,2,0)</f>
        <v>Los Angeles</v>
      </c>
      <c r="O1563" s="9" t="str">
        <f>VLOOKUP('Consolidtaed Data'!$D9598,'[1]Sales People'!$A:$B,2,0)</f>
        <v>Howard Gardner</v>
      </c>
      <c r="P1563" s="9" t="str">
        <f>VLOOKUP('Consolidtaed Data'!$E9598,[1]Customers!$A:$B,2,0)</f>
        <v>Jonathan Lynch</v>
      </c>
      <c r="Q1563" s="11">
        <f>WEEKDAY('Consolidtaed Data'!$F9598)</f>
        <v>1</v>
      </c>
      <c r="R1563" s="9">
        <f>MONTH('Consolidtaed Data'!$F9598)</f>
        <v>12</v>
      </c>
      <c r="S1563" s="9" t="str">
        <f>TEXT(Table3[[#This Row],[Purchase Date]],"MMMM")</f>
        <v>April</v>
      </c>
      <c r="T1563" s="9">
        <f>YEAR('Consolidtaed Data'!$F9598)</f>
        <v>2021</v>
      </c>
    </row>
    <row r="1564" spans="1:20" x14ac:dyDescent="0.3">
      <c r="A1564" s="9" t="s">
        <v>2536</v>
      </c>
      <c r="B1564" s="9" t="s">
        <v>418</v>
      </c>
      <c r="C1564" s="9" t="s">
        <v>140</v>
      </c>
      <c r="D1564" s="9" t="s">
        <v>35</v>
      </c>
      <c r="E1564" s="9" t="s">
        <v>588</v>
      </c>
      <c r="F1564" s="10">
        <v>43946</v>
      </c>
      <c r="G1564" s="10" t="str">
        <f>VLOOKUP(Table3[[#This Row],[Product ID]],[1]Products!$A:$G,2,0)</f>
        <v>Product 82</v>
      </c>
      <c r="H1564" s="22">
        <v>2</v>
      </c>
      <c r="I1564" s="9">
        <f>VLOOKUP('Consolidtaed Data'!$B5341,[1]Products!$A:$G,4,0)</f>
        <v>1809</v>
      </c>
      <c r="J1564" s="9">
        <f>VLOOKUP('Consolidtaed Data'!$B5341,[1]Products!$A:$G,3,0)</f>
        <v>1067</v>
      </c>
      <c r="K1564" s="9">
        <f>'Consolidtaed Data'!$J5341*'Consolidtaed Data'!$H5341</f>
        <v>2700</v>
      </c>
      <c r="L1564" s="9">
        <f>'Consolidtaed Data'!$I5341*'Consolidtaed Data'!$H5341</f>
        <v>4500</v>
      </c>
      <c r="M1564" s="9">
        <f>'Consolidtaed Data'!$L5341-'Consolidtaed Data'!$K5341</f>
        <v>180</v>
      </c>
      <c r="N1564" s="9" t="str">
        <f>VLOOKUP('Consolidtaed Data'!$C5341,[1]Locations!$A:$O,2,0)</f>
        <v>Inglewood</v>
      </c>
      <c r="O1564" s="9" t="str">
        <f>VLOOKUP('Consolidtaed Data'!$D5341,'[1]Sales People'!$A:$B,2,0)</f>
        <v>Charles Harper</v>
      </c>
      <c r="P1564" s="9" t="str">
        <f>VLOOKUP('Consolidtaed Data'!$E5341,[1]Customers!$A:$B,2,0)</f>
        <v>Jerry Andrews</v>
      </c>
      <c r="Q1564" s="11">
        <f>WEEKDAY('Consolidtaed Data'!$F5341)</f>
        <v>6</v>
      </c>
      <c r="R1564" s="9">
        <f>MONTH('Consolidtaed Data'!$F5341)</f>
        <v>1</v>
      </c>
      <c r="S1564" s="9" t="str">
        <f>TEXT(Table3[[#This Row],[Purchase Date]],"MMMM")</f>
        <v>April</v>
      </c>
      <c r="T1564" s="9">
        <f>YEAR('Consolidtaed Data'!$F5341)</f>
        <v>2021</v>
      </c>
    </row>
    <row r="1565" spans="1:20" x14ac:dyDescent="0.3">
      <c r="A1565" s="9" t="s">
        <v>2537</v>
      </c>
      <c r="B1565" s="9" t="s">
        <v>191</v>
      </c>
      <c r="C1565" s="9" t="s">
        <v>439</v>
      </c>
      <c r="D1565" s="9" t="s">
        <v>113</v>
      </c>
      <c r="E1565" s="9" t="s">
        <v>81</v>
      </c>
      <c r="F1565" s="10">
        <v>43946</v>
      </c>
      <c r="G1565" s="10" t="str">
        <f>VLOOKUP(Table3[[#This Row],[Product ID]],[1]Products!$A:$G,2,0)</f>
        <v>Product 36</v>
      </c>
      <c r="H1565" s="22">
        <v>1</v>
      </c>
      <c r="I1565" s="9">
        <f>VLOOKUP('Consolidtaed Data'!$B6101,[1]Products!$A:$G,4,0)</f>
        <v>2257</v>
      </c>
      <c r="J1565" s="9">
        <f>VLOOKUP('Consolidtaed Data'!$B6101,[1]Products!$A:$G,3,0)</f>
        <v>1535</v>
      </c>
      <c r="K1565" s="9">
        <f>'Consolidtaed Data'!$J6101*'Consolidtaed Data'!$H6101</f>
        <v>1774</v>
      </c>
      <c r="L1565" s="9">
        <f>'Consolidtaed Data'!$I6101*'Consolidtaed Data'!$H6101</f>
        <v>2464</v>
      </c>
      <c r="M1565" s="9">
        <f>'Consolidtaed Data'!$L6101-'Consolidtaed Data'!$K6101</f>
        <v>1044</v>
      </c>
      <c r="N1565" s="9" t="str">
        <f>VLOOKUP('Consolidtaed Data'!$C6101,[1]Locations!$A:$O,2,0)</f>
        <v>Bakersfield</v>
      </c>
      <c r="O1565" s="9" t="str">
        <f>VLOOKUP('Consolidtaed Data'!$D6101,'[1]Sales People'!$A:$B,2,0)</f>
        <v>Ernest Wagner</v>
      </c>
      <c r="P1565" s="9" t="str">
        <f>VLOOKUP('Consolidtaed Data'!$E6101,[1]Customers!$A:$B,2,0)</f>
        <v>Victor Scott</v>
      </c>
      <c r="Q1565" s="11">
        <f>WEEKDAY('Consolidtaed Data'!$F6101)</f>
        <v>7</v>
      </c>
      <c r="R1565" s="9">
        <f>MONTH('Consolidtaed Data'!$F6101)</f>
        <v>4</v>
      </c>
      <c r="S1565" s="9" t="str">
        <f>TEXT(Table3[[#This Row],[Purchase Date]],"MMMM")</f>
        <v>April</v>
      </c>
      <c r="T1565" s="9">
        <f>YEAR('Consolidtaed Data'!$F6101)</f>
        <v>2021</v>
      </c>
    </row>
    <row r="1566" spans="1:20" x14ac:dyDescent="0.3">
      <c r="A1566" s="9" t="s">
        <v>2538</v>
      </c>
      <c r="B1566" s="9" t="s">
        <v>234</v>
      </c>
      <c r="C1566" s="9" t="s">
        <v>421</v>
      </c>
      <c r="D1566" s="9" t="s">
        <v>87</v>
      </c>
      <c r="E1566" s="9" t="s">
        <v>972</v>
      </c>
      <c r="F1566" s="10">
        <v>43946</v>
      </c>
      <c r="G1566" s="10" t="str">
        <f>VLOOKUP(Table3[[#This Row],[Product ID]],[1]Products!$A:$G,2,0)</f>
        <v>Product 54</v>
      </c>
      <c r="H1566" s="22">
        <v>3</v>
      </c>
      <c r="I1566" s="9">
        <f>VLOOKUP('Consolidtaed Data'!$B6198,[1]Products!$A:$G,4,0)</f>
        <v>2464</v>
      </c>
      <c r="J1566" s="9">
        <f>VLOOKUP('Consolidtaed Data'!$B6198,[1]Products!$A:$G,3,0)</f>
        <v>1774</v>
      </c>
      <c r="K1566" s="9">
        <f>'Consolidtaed Data'!$J6198*'Consolidtaed Data'!$H6198</f>
        <v>732</v>
      </c>
      <c r="L1566" s="9">
        <f>'Consolidtaed Data'!$I6198*'Consolidtaed Data'!$H6198</f>
        <v>1077</v>
      </c>
      <c r="M1566" s="9">
        <f>'Consolidtaed Data'!$L6198-'Consolidtaed Data'!$K6198</f>
        <v>222</v>
      </c>
      <c r="N1566" s="9" t="str">
        <f>VLOOKUP('Consolidtaed Data'!$C6198,[1]Locations!$A:$O,2,0)</f>
        <v>Sunnyvale</v>
      </c>
      <c r="O1566" s="9" t="str">
        <f>VLOOKUP('Consolidtaed Data'!$D6198,'[1]Sales People'!$A:$B,2,0)</f>
        <v>Gary Rodriguez</v>
      </c>
      <c r="P1566" s="9" t="str">
        <f>VLOOKUP('Consolidtaed Data'!$E6198,[1]Customers!$A:$B,2,0)</f>
        <v>Peter Freeman</v>
      </c>
      <c r="Q1566" s="11">
        <f>WEEKDAY('Consolidtaed Data'!$F6198)</f>
        <v>7</v>
      </c>
      <c r="R1566" s="9">
        <f>MONTH('Consolidtaed Data'!$F6198)</f>
        <v>4</v>
      </c>
      <c r="S1566" s="9" t="str">
        <f>TEXT(Table3[[#This Row],[Purchase Date]],"MMMM")</f>
        <v>April</v>
      </c>
      <c r="T1566" s="9">
        <f>YEAR('Consolidtaed Data'!$F6198)</f>
        <v>2021</v>
      </c>
    </row>
    <row r="1567" spans="1:20" x14ac:dyDescent="0.3">
      <c r="A1567" s="9" t="s">
        <v>2539</v>
      </c>
      <c r="B1567" s="9" t="s">
        <v>20</v>
      </c>
      <c r="C1567" s="9" t="s">
        <v>94</v>
      </c>
      <c r="D1567" s="9" t="s">
        <v>100</v>
      </c>
      <c r="E1567" s="9" t="s">
        <v>267</v>
      </c>
      <c r="F1567" s="10">
        <v>43946</v>
      </c>
      <c r="G1567" s="10" t="str">
        <f>VLOOKUP(Table3[[#This Row],[Product ID]],[1]Products!$A:$G,2,0)</f>
        <v>Product 98</v>
      </c>
      <c r="H1567" s="22">
        <v>1</v>
      </c>
      <c r="I1567" s="9">
        <f>VLOOKUP('Consolidtaed Data'!$B6517,[1]Products!$A:$G,4,0)</f>
        <v>1708</v>
      </c>
      <c r="J1567" s="9">
        <f>VLOOKUP('Consolidtaed Data'!$B6517,[1]Products!$A:$G,3,0)</f>
        <v>871</v>
      </c>
      <c r="K1567" s="9">
        <f>'Consolidtaed Data'!$J6517*'Consolidtaed Data'!$H6517</f>
        <v>582</v>
      </c>
      <c r="L1567" s="9">
        <f>'Consolidtaed Data'!$I6517*'Consolidtaed Data'!$H6517</f>
        <v>756</v>
      </c>
      <c r="M1567" s="9">
        <f>'Consolidtaed Data'!$L6517-'Consolidtaed Data'!$K6517</f>
        <v>344</v>
      </c>
      <c r="N1567" s="9" t="str">
        <f>VLOOKUP('Consolidtaed Data'!$C6517,[1]Locations!$A:$O,2,0)</f>
        <v>Huntington Beach</v>
      </c>
      <c r="O1567" s="9" t="str">
        <f>VLOOKUP('Consolidtaed Data'!$D6517,'[1]Sales People'!$A:$B,2,0)</f>
        <v>Howard Sims</v>
      </c>
      <c r="P1567" s="9" t="str">
        <f>VLOOKUP('Consolidtaed Data'!$E6517,[1]Customers!$A:$B,2,0)</f>
        <v>Ralph Wood</v>
      </c>
      <c r="Q1567" s="11">
        <f>WEEKDAY('Consolidtaed Data'!$F6517)</f>
        <v>2</v>
      </c>
      <c r="R1567" s="9">
        <f>MONTH('Consolidtaed Data'!$F6517)</f>
        <v>5</v>
      </c>
      <c r="S1567" s="9" t="str">
        <f>TEXT(Table3[[#This Row],[Purchase Date]],"MMMM")</f>
        <v>April</v>
      </c>
      <c r="T1567" s="9">
        <f>YEAR('Consolidtaed Data'!$F6517)</f>
        <v>2021</v>
      </c>
    </row>
    <row r="1568" spans="1:20" x14ac:dyDescent="0.3">
      <c r="A1568" s="9" t="s">
        <v>2540</v>
      </c>
      <c r="B1568" s="9" t="s">
        <v>20</v>
      </c>
      <c r="C1568" s="9" t="s">
        <v>564</v>
      </c>
      <c r="D1568" s="9" t="s">
        <v>13</v>
      </c>
      <c r="E1568" s="9" t="s">
        <v>573</v>
      </c>
      <c r="F1568" s="10">
        <v>43946</v>
      </c>
      <c r="G1568" s="10" t="str">
        <f>VLOOKUP(Table3[[#This Row],[Product ID]],[1]Products!$A:$G,2,0)</f>
        <v>Product 98</v>
      </c>
      <c r="H1568" s="22">
        <v>4</v>
      </c>
      <c r="I1568" s="9">
        <f>VLOOKUP('Consolidtaed Data'!$B6552,[1]Products!$A:$G,4,0)</f>
        <v>1178</v>
      </c>
      <c r="J1568" s="9">
        <f>VLOOKUP('Consolidtaed Data'!$B6552,[1]Products!$A:$G,3,0)</f>
        <v>683</v>
      </c>
      <c r="K1568" s="9">
        <f>'Consolidtaed Data'!$J6552*'Consolidtaed Data'!$H6552</f>
        <v>4800</v>
      </c>
      <c r="L1568" s="9">
        <f>'Consolidtaed Data'!$I6552*'Consolidtaed Data'!$H6552</f>
        <v>8728</v>
      </c>
      <c r="M1568" s="9">
        <f>'Consolidtaed Data'!$L6552-'Consolidtaed Data'!$K6552</f>
        <v>926</v>
      </c>
      <c r="N1568" s="9" t="str">
        <f>VLOOKUP('Consolidtaed Data'!$C6552,[1]Locations!$A:$O,2,0)</f>
        <v>San Jose</v>
      </c>
      <c r="O1568" s="9" t="str">
        <f>VLOOKUP('Consolidtaed Data'!$D6552,'[1]Sales People'!$A:$B,2,0)</f>
        <v>Robert Reed</v>
      </c>
      <c r="P1568" s="9" t="str">
        <f>VLOOKUP('Consolidtaed Data'!$E6552,[1]Customers!$A:$B,2,0)</f>
        <v>Juan Harvey</v>
      </c>
      <c r="Q1568" s="11">
        <f>WEEKDAY('Consolidtaed Data'!$F6552)</f>
        <v>5</v>
      </c>
      <c r="R1568" s="9">
        <f>MONTH('Consolidtaed Data'!$F6552)</f>
        <v>5</v>
      </c>
      <c r="S1568" s="9" t="str">
        <f>TEXT(Table3[[#This Row],[Purchase Date]],"MMMM")</f>
        <v>April</v>
      </c>
      <c r="T1568" s="9">
        <f>YEAR('Consolidtaed Data'!$F6552)</f>
        <v>2021</v>
      </c>
    </row>
    <row r="1569" spans="1:20" x14ac:dyDescent="0.3">
      <c r="A1569" s="9" t="s">
        <v>2541</v>
      </c>
      <c r="B1569" s="9" t="s">
        <v>62</v>
      </c>
      <c r="C1569" s="9" t="s">
        <v>210</v>
      </c>
      <c r="D1569" s="9" t="s">
        <v>272</v>
      </c>
      <c r="E1569" s="9" t="s">
        <v>4203</v>
      </c>
      <c r="F1569" s="10">
        <v>43946</v>
      </c>
      <c r="G1569" s="10" t="str">
        <f>VLOOKUP(Table3[[#This Row],[Product ID]],[1]Products!$A:$G,2,0)</f>
        <v>Product 17</v>
      </c>
      <c r="H1569" s="22">
        <v>3</v>
      </c>
      <c r="I1569" s="9">
        <f>VLOOKUP('Consolidtaed Data'!$B6936,[1]Products!$A:$G,4,0)</f>
        <v>2391</v>
      </c>
      <c r="J1569" s="9">
        <f>VLOOKUP('Consolidtaed Data'!$B6936,[1]Products!$A:$G,3,0)</f>
        <v>1291</v>
      </c>
      <c r="K1569" s="9">
        <f>'Consolidtaed Data'!$J6936*'Consolidtaed Data'!$H6936</f>
        <v>1473</v>
      </c>
      <c r="L1569" s="9">
        <f>'Consolidtaed Data'!$I6936*'Consolidtaed Data'!$H6936</f>
        <v>2497</v>
      </c>
      <c r="M1569" s="9">
        <f>'Consolidtaed Data'!$L6936-'Consolidtaed Data'!$K6936</f>
        <v>742</v>
      </c>
      <c r="N1569" s="9" t="str">
        <f>VLOOKUP('Consolidtaed Data'!$C6936,[1]Locations!$A:$O,2,0)</f>
        <v>Glendale</v>
      </c>
      <c r="O1569" s="9" t="str">
        <f>VLOOKUP('Consolidtaed Data'!$D6936,'[1]Sales People'!$A:$B,2,0)</f>
        <v>Jimmy Young</v>
      </c>
      <c r="P1569" s="9" t="str">
        <f>VLOOKUP('Consolidtaed Data'!$E6936,[1]Customers!$A:$B,2,0)</f>
        <v>Nicholas Williamson</v>
      </c>
      <c r="Q1569" s="11">
        <f>WEEKDAY('Consolidtaed Data'!$F6936)</f>
        <v>7</v>
      </c>
      <c r="R1569" s="9">
        <f>MONTH('Consolidtaed Data'!$F6936)</f>
        <v>6</v>
      </c>
      <c r="S1569" s="9" t="str">
        <f>TEXT(Table3[[#This Row],[Purchase Date]],"MMMM")</f>
        <v>April</v>
      </c>
      <c r="T1569" s="9">
        <f>YEAR('Consolidtaed Data'!$F6936)</f>
        <v>2021</v>
      </c>
    </row>
    <row r="1570" spans="1:20" x14ac:dyDescent="0.3">
      <c r="A1570" s="9" t="s">
        <v>2543</v>
      </c>
      <c r="B1570" s="9" t="s">
        <v>311</v>
      </c>
      <c r="C1570" s="9" t="s">
        <v>205</v>
      </c>
      <c r="D1570" s="9" t="s">
        <v>402</v>
      </c>
      <c r="E1570" s="9" t="s">
        <v>990</v>
      </c>
      <c r="F1570" s="10">
        <v>43946</v>
      </c>
      <c r="G1570" s="10" t="str">
        <f>VLOOKUP(Table3[[#This Row],[Product ID]],[1]Products!$A:$G,2,0)</f>
        <v>Product 33</v>
      </c>
      <c r="H1570" s="22">
        <v>4</v>
      </c>
      <c r="I1570" s="9">
        <f>VLOOKUP('Consolidtaed Data'!$B6981,[1]Products!$A:$G,4,0)</f>
        <v>2464</v>
      </c>
      <c r="J1570" s="9">
        <f>VLOOKUP('Consolidtaed Data'!$B6981,[1]Products!$A:$G,3,0)</f>
        <v>1774</v>
      </c>
      <c r="K1570" s="9">
        <f>'Consolidtaed Data'!$J6981*'Consolidtaed Data'!$H6981</f>
        <v>154</v>
      </c>
      <c r="L1570" s="9">
        <f>'Consolidtaed Data'!$I6981*'Consolidtaed Data'!$H6981</f>
        <v>203</v>
      </c>
      <c r="M1570" s="9">
        <f>'Consolidtaed Data'!$L6981-'Consolidtaed Data'!$K6981</f>
        <v>2260</v>
      </c>
      <c r="N1570" s="9" t="str">
        <f>VLOOKUP('Consolidtaed Data'!$C6981,[1]Locations!$A:$O,2,0)</f>
        <v>Fremont</v>
      </c>
      <c r="O1570" s="9" t="str">
        <f>VLOOKUP('Consolidtaed Data'!$D6981,'[1]Sales People'!$A:$B,2,0)</f>
        <v>Brian Thomas</v>
      </c>
      <c r="P1570" s="9" t="str">
        <f>VLOOKUP('Consolidtaed Data'!$E6981,[1]Customers!$A:$B,2,0)</f>
        <v>Jeffrey Carpenter</v>
      </c>
      <c r="Q1570" s="11">
        <f>WEEKDAY('Consolidtaed Data'!$F6981)</f>
        <v>3</v>
      </c>
      <c r="R1570" s="9">
        <f>MONTH('Consolidtaed Data'!$F6981)</f>
        <v>6</v>
      </c>
      <c r="S1570" s="9" t="str">
        <f>TEXT(Table3[[#This Row],[Purchase Date]],"MMMM")</f>
        <v>April</v>
      </c>
      <c r="T1570" s="9">
        <f>YEAR('Consolidtaed Data'!$F6981)</f>
        <v>2021</v>
      </c>
    </row>
    <row r="1571" spans="1:20" x14ac:dyDescent="0.3">
      <c r="A1571" s="9" t="s">
        <v>2544</v>
      </c>
      <c r="B1571" s="9" t="s">
        <v>429</v>
      </c>
      <c r="C1571" s="9" t="s">
        <v>635</v>
      </c>
      <c r="D1571" s="9" t="s">
        <v>22</v>
      </c>
      <c r="E1571" s="9" t="s">
        <v>1110</v>
      </c>
      <c r="F1571" s="10">
        <v>43946</v>
      </c>
      <c r="G1571" s="10" t="str">
        <f>VLOOKUP(Table3[[#This Row],[Product ID]],[1]Products!$A:$G,2,0)</f>
        <v>Product 87</v>
      </c>
      <c r="H1571" s="22">
        <v>1</v>
      </c>
      <c r="I1571" s="9">
        <f>VLOOKUP('Consolidtaed Data'!$B7002,[1]Products!$A:$G,4,0)</f>
        <v>1494</v>
      </c>
      <c r="J1571" s="9">
        <f>VLOOKUP('Consolidtaed Data'!$B7002,[1]Products!$A:$G,3,0)</f>
        <v>971</v>
      </c>
      <c r="K1571" s="9">
        <f>'Consolidtaed Data'!$J7002*'Consolidtaed Data'!$H7002</f>
        <v>376</v>
      </c>
      <c r="L1571" s="9">
        <f>'Consolidtaed Data'!$I7002*'Consolidtaed Data'!$H7002</f>
        <v>458</v>
      </c>
      <c r="M1571" s="9">
        <f>'Consolidtaed Data'!$L7002-'Consolidtaed Data'!$K7002</f>
        <v>3072</v>
      </c>
      <c r="N1571" s="9" t="str">
        <f>VLOOKUP('Consolidtaed Data'!$C7002,[1]Locations!$A:$O,2,0)</f>
        <v>Norwalk</v>
      </c>
      <c r="O1571" s="9" t="str">
        <f>VLOOKUP('Consolidtaed Data'!$D7002,'[1]Sales People'!$A:$B,2,0)</f>
        <v>Kevin Butler</v>
      </c>
      <c r="P1571" s="9" t="str">
        <f>VLOOKUP('Consolidtaed Data'!$E7002,[1]Customers!$A:$B,2,0)</f>
        <v>Phillip Ellis</v>
      </c>
      <c r="Q1571" s="11">
        <f>WEEKDAY('Consolidtaed Data'!$F7002)</f>
        <v>5</v>
      </c>
      <c r="R1571" s="9">
        <f>MONTH('Consolidtaed Data'!$F7002)</f>
        <v>6</v>
      </c>
      <c r="S1571" s="9" t="str">
        <f>TEXT(Table3[[#This Row],[Purchase Date]],"MMMM")</f>
        <v>April</v>
      </c>
      <c r="T1571" s="9">
        <f>YEAR('Consolidtaed Data'!$F7002)</f>
        <v>2021</v>
      </c>
    </row>
    <row r="1572" spans="1:20" x14ac:dyDescent="0.3">
      <c r="A1572" s="9" t="s">
        <v>2545</v>
      </c>
      <c r="B1572" s="9" t="s">
        <v>191</v>
      </c>
      <c r="C1572" s="9" t="s">
        <v>275</v>
      </c>
      <c r="D1572" s="9" t="s">
        <v>22</v>
      </c>
      <c r="E1572" s="9" t="s">
        <v>1612</v>
      </c>
      <c r="F1572" s="10">
        <v>43946</v>
      </c>
      <c r="G1572" s="10" t="str">
        <f>VLOOKUP(Table3[[#This Row],[Product ID]],[1]Products!$A:$G,2,0)</f>
        <v>Product 36</v>
      </c>
      <c r="H1572" s="22">
        <v>1</v>
      </c>
      <c r="I1572" s="9">
        <f>VLOOKUP('Consolidtaed Data'!$B8080,[1]Products!$A:$G,4,0)</f>
        <v>1967</v>
      </c>
      <c r="J1572" s="9">
        <f>VLOOKUP('Consolidtaed Data'!$B8080,[1]Products!$A:$G,3,0)</f>
        <v>1397</v>
      </c>
      <c r="K1572" s="9">
        <f>'Consolidtaed Data'!$J8080*'Consolidtaed Data'!$H8080</f>
        <v>2734</v>
      </c>
      <c r="L1572" s="9">
        <f>'Consolidtaed Data'!$I8080*'Consolidtaed Data'!$H8080</f>
        <v>4482</v>
      </c>
      <c r="M1572" s="9">
        <f>'Consolidtaed Data'!$L8080-'Consolidtaed Data'!$K8080</f>
        <v>528</v>
      </c>
      <c r="N1572" s="9" t="str">
        <f>VLOOKUP('Consolidtaed Data'!$C8080,[1]Locations!$A:$O,2,0)</f>
        <v>Santa Maria</v>
      </c>
      <c r="O1572" s="9" t="str">
        <f>VLOOKUP('Consolidtaed Data'!$D8080,'[1]Sales People'!$A:$B,2,0)</f>
        <v>Bobby Russell</v>
      </c>
      <c r="P1572" s="9" t="str">
        <f>VLOOKUP('Consolidtaed Data'!$E8080,[1]Customers!$A:$B,2,0)</f>
        <v>Patrick Williamson</v>
      </c>
      <c r="Q1572" s="11">
        <f>WEEKDAY('Consolidtaed Data'!$F8080)</f>
        <v>3</v>
      </c>
      <c r="R1572" s="9">
        <f>MONTH('Consolidtaed Data'!$F8080)</f>
        <v>9</v>
      </c>
      <c r="S1572" s="9" t="str">
        <f>TEXT(Table3[[#This Row],[Purchase Date]],"MMMM")</f>
        <v>April</v>
      </c>
      <c r="T1572" s="9">
        <f>YEAR('Consolidtaed Data'!$F8080)</f>
        <v>2021</v>
      </c>
    </row>
    <row r="1573" spans="1:20" x14ac:dyDescent="0.3">
      <c r="A1573" s="9" t="s">
        <v>2546</v>
      </c>
      <c r="B1573" s="9" t="s">
        <v>340</v>
      </c>
      <c r="C1573" s="9" t="s">
        <v>423</v>
      </c>
      <c r="D1573" s="9" t="s">
        <v>161</v>
      </c>
      <c r="E1573" s="9" t="s">
        <v>23</v>
      </c>
      <c r="F1573" s="10">
        <v>43946</v>
      </c>
      <c r="G1573" s="10" t="str">
        <f>VLOOKUP(Table3[[#This Row],[Product ID]],[1]Products!$A:$G,2,0)</f>
        <v>Product 34</v>
      </c>
      <c r="H1573" s="22">
        <v>1</v>
      </c>
      <c r="I1573" s="9">
        <f>VLOOKUP('Consolidtaed Data'!$B9003,[1]Products!$A:$G,4,0)</f>
        <v>1635</v>
      </c>
      <c r="J1573" s="9">
        <f>VLOOKUP('Consolidtaed Data'!$B9003,[1]Products!$A:$G,3,0)</f>
        <v>1046</v>
      </c>
      <c r="K1573" s="9">
        <f>'Consolidtaed Data'!$J9003*'Consolidtaed Data'!$H9003</f>
        <v>1234</v>
      </c>
      <c r="L1573" s="9">
        <f>'Consolidtaed Data'!$I9003*'Consolidtaed Data'!$H9003</f>
        <v>1582</v>
      </c>
      <c r="M1573" s="9">
        <f>'Consolidtaed Data'!$L9003-'Consolidtaed Data'!$K9003</f>
        <v>799</v>
      </c>
      <c r="N1573" s="9" t="str">
        <f>VLOOKUP('Consolidtaed Data'!$C9003,[1]Locations!$A:$O,2,0)</f>
        <v>Santa Ana</v>
      </c>
      <c r="O1573" s="9" t="str">
        <f>VLOOKUP('Consolidtaed Data'!$D9003,'[1]Sales People'!$A:$B,2,0)</f>
        <v>Kenneth Bradley</v>
      </c>
      <c r="P1573" s="9" t="str">
        <f>VLOOKUP('Consolidtaed Data'!$E9003,[1]Customers!$A:$B,2,0)</f>
        <v>Antonio Nelson</v>
      </c>
      <c r="Q1573" s="11">
        <f>WEEKDAY('Consolidtaed Data'!$F9003)</f>
        <v>7</v>
      </c>
      <c r="R1573" s="9">
        <f>MONTH('Consolidtaed Data'!$F9003)</f>
        <v>11</v>
      </c>
      <c r="S1573" s="9" t="str">
        <f>TEXT(Table3[[#This Row],[Purchase Date]],"MMMM")</f>
        <v>April</v>
      </c>
      <c r="T1573" s="9">
        <f>YEAR('Consolidtaed Data'!$F9003)</f>
        <v>2021</v>
      </c>
    </row>
    <row r="1574" spans="1:20" x14ac:dyDescent="0.3">
      <c r="A1574" s="9" t="s">
        <v>2547</v>
      </c>
      <c r="B1574" s="9" t="s">
        <v>366</v>
      </c>
      <c r="C1574" s="9" t="s">
        <v>8</v>
      </c>
      <c r="D1574" s="9" t="s">
        <v>113</v>
      </c>
      <c r="E1574" s="9" t="s">
        <v>1734</v>
      </c>
      <c r="F1574" s="10">
        <v>43946</v>
      </c>
      <c r="G1574" s="10" t="str">
        <f>VLOOKUP(Table3[[#This Row],[Product ID]],[1]Products!$A:$G,2,0)</f>
        <v>Product 39</v>
      </c>
      <c r="H1574" s="22">
        <v>1</v>
      </c>
      <c r="I1574" s="9">
        <f>VLOOKUP('Consolidtaed Data'!$B9114,[1]Products!$A:$G,4,0)</f>
        <v>1351</v>
      </c>
      <c r="J1574" s="9">
        <f>VLOOKUP('Consolidtaed Data'!$B9114,[1]Products!$A:$G,3,0)</f>
        <v>1108</v>
      </c>
      <c r="K1574" s="9">
        <f>'Consolidtaed Data'!$J9114*'Consolidtaed Data'!$H9114</f>
        <v>1620</v>
      </c>
      <c r="L1574" s="9">
        <f>'Consolidtaed Data'!$I9114*'Consolidtaed Data'!$H9114</f>
        <v>2613</v>
      </c>
      <c r="M1574" s="9">
        <f>'Consolidtaed Data'!$L9114-'Consolidtaed Data'!$K9114</f>
        <v>1130</v>
      </c>
      <c r="N1574" s="9" t="str">
        <f>VLOOKUP('Consolidtaed Data'!$C9114,[1]Locations!$A:$O,2,0)</f>
        <v>Rialto</v>
      </c>
      <c r="O1574" s="9" t="str">
        <f>VLOOKUP('Consolidtaed Data'!$D9114,'[1]Sales People'!$A:$B,2,0)</f>
        <v>Roger Ramos</v>
      </c>
      <c r="P1574" s="9" t="str">
        <f>VLOOKUP('Consolidtaed Data'!$E9114,[1]Customers!$A:$B,2,0)</f>
        <v>Howard Lynch</v>
      </c>
      <c r="Q1574" s="11">
        <f>WEEKDAY('Consolidtaed Data'!$F9114)</f>
        <v>1</v>
      </c>
      <c r="R1574" s="9">
        <f>MONTH('Consolidtaed Data'!$F9114)</f>
        <v>11</v>
      </c>
      <c r="S1574" s="9" t="str">
        <f>TEXT(Table3[[#This Row],[Purchase Date]],"MMMM")</f>
        <v>April</v>
      </c>
      <c r="T1574" s="9">
        <f>YEAR('Consolidtaed Data'!$F9114)</f>
        <v>2021</v>
      </c>
    </row>
    <row r="1575" spans="1:20" x14ac:dyDescent="0.3">
      <c r="A1575" s="9" t="s">
        <v>2548</v>
      </c>
      <c r="B1575" s="9" t="s">
        <v>248</v>
      </c>
      <c r="C1575" s="9" t="s">
        <v>12</v>
      </c>
      <c r="D1575" s="9" t="s">
        <v>374</v>
      </c>
      <c r="E1575" s="9" t="s">
        <v>715</v>
      </c>
      <c r="F1575" s="10">
        <v>43946</v>
      </c>
      <c r="G1575" s="10" t="str">
        <f>VLOOKUP(Table3[[#This Row],[Product ID]],[1]Products!$A:$G,2,0)</f>
        <v>Product 97</v>
      </c>
      <c r="H1575" s="22">
        <v>2</v>
      </c>
      <c r="I1575" s="9">
        <f>VLOOKUP('Consolidtaed Data'!$B9661,[1]Products!$A:$G,4,0)</f>
        <v>400</v>
      </c>
      <c r="J1575" s="9">
        <f>VLOOKUP('Consolidtaed Data'!$B9661,[1]Products!$A:$G,3,0)</f>
        <v>208</v>
      </c>
      <c r="K1575" s="9">
        <f>'Consolidtaed Data'!$J9661*'Consolidtaed Data'!$H9661</f>
        <v>3783</v>
      </c>
      <c r="L1575" s="9">
        <f>'Consolidtaed Data'!$I9661*'Consolidtaed Data'!$H9661</f>
        <v>4914</v>
      </c>
      <c r="M1575" s="9">
        <f>'Consolidtaed Data'!$L9661-'Consolidtaed Data'!$K9661</f>
        <v>1308</v>
      </c>
      <c r="N1575" s="9" t="str">
        <f>VLOOKUP('Consolidtaed Data'!$C9661,[1]Locations!$A:$O,2,0)</f>
        <v>Escondido</v>
      </c>
      <c r="O1575" s="9" t="str">
        <f>VLOOKUP('Consolidtaed Data'!$D9661,'[1]Sales People'!$A:$B,2,0)</f>
        <v>Arthur Mccoy</v>
      </c>
      <c r="P1575" s="9" t="str">
        <f>VLOOKUP('Consolidtaed Data'!$E9661,[1]Customers!$A:$B,2,0)</f>
        <v>Antonio Dixon</v>
      </c>
      <c r="Q1575" s="11">
        <f>WEEKDAY('Consolidtaed Data'!$F9661)</f>
        <v>6</v>
      </c>
      <c r="R1575" s="9">
        <f>MONTH('Consolidtaed Data'!$F9661)</f>
        <v>12</v>
      </c>
      <c r="S1575" s="9" t="str">
        <f>TEXT(Table3[[#This Row],[Purchase Date]],"MMMM")</f>
        <v>April</v>
      </c>
      <c r="T1575" s="9">
        <f>YEAR('Consolidtaed Data'!$F9661)</f>
        <v>2021</v>
      </c>
    </row>
    <row r="1576" spans="1:20" x14ac:dyDescent="0.3">
      <c r="A1576" s="9" t="s">
        <v>2549</v>
      </c>
      <c r="B1576" s="9" t="s">
        <v>806</v>
      </c>
      <c r="C1576" s="9" t="s">
        <v>223</v>
      </c>
      <c r="D1576" s="9" t="s">
        <v>206</v>
      </c>
      <c r="E1576" s="9" t="s">
        <v>1274</v>
      </c>
      <c r="F1576" s="10">
        <v>43947</v>
      </c>
      <c r="G1576" s="10" t="str">
        <f>VLOOKUP(Table3[[#This Row],[Product ID]],[1]Products!$A:$G,2,0)</f>
        <v>Product 72</v>
      </c>
      <c r="H1576" s="22">
        <v>3</v>
      </c>
      <c r="I1576" s="9">
        <f>VLOOKUP('Consolidtaed Data'!$B4719,[1]Products!$A:$G,4,0)</f>
        <v>1639</v>
      </c>
      <c r="J1576" s="9">
        <f>VLOOKUP('Consolidtaed Data'!$B4719,[1]Products!$A:$G,3,0)</f>
        <v>1295</v>
      </c>
      <c r="K1576" s="9">
        <f>'Consolidtaed Data'!$J4719*'Consolidtaed Data'!$H4719</f>
        <v>1696</v>
      </c>
      <c r="L1576" s="9">
        <f>'Consolidtaed Data'!$I4719*'Consolidtaed Data'!$H4719</f>
        <v>2120</v>
      </c>
      <c r="M1576" s="9">
        <f>'Consolidtaed Data'!$L4719-'Consolidtaed Data'!$K4719</f>
        <v>550</v>
      </c>
      <c r="N1576" s="9" t="str">
        <f>VLOOKUP('Consolidtaed Data'!$C4719,[1]Locations!$A:$O,2,0)</f>
        <v>San Diego</v>
      </c>
      <c r="O1576" s="9" t="str">
        <f>VLOOKUP('Consolidtaed Data'!$D4719,'[1]Sales People'!$A:$B,2,0)</f>
        <v>Joshua Cook</v>
      </c>
      <c r="P1576" s="9" t="str">
        <f>VLOOKUP('Consolidtaed Data'!$E4719,[1]Customers!$A:$B,2,0)</f>
        <v>Gary Porter</v>
      </c>
      <c r="Q1576" s="11">
        <f>WEEKDAY('Consolidtaed Data'!$F4719)</f>
        <v>7</v>
      </c>
      <c r="R1576" s="9">
        <f>MONTH('Consolidtaed Data'!$F4719)</f>
        <v>12</v>
      </c>
      <c r="S1576" s="9" t="str">
        <f>TEXT(Table3[[#This Row],[Purchase Date]],"MMMM")</f>
        <v>April</v>
      </c>
      <c r="T1576" s="9">
        <f>YEAR('Consolidtaed Data'!$F4719)</f>
        <v>2020</v>
      </c>
    </row>
    <row r="1577" spans="1:20" x14ac:dyDescent="0.3">
      <c r="A1577" s="9" t="s">
        <v>2550</v>
      </c>
      <c r="B1577" s="9" t="s">
        <v>182</v>
      </c>
      <c r="C1577" s="9" t="s">
        <v>352</v>
      </c>
      <c r="D1577" s="9" t="s">
        <v>374</v>
      </c>
      <c r="E1577" s="9" t="s">
        <v>511</v>
      </c>
      <c r="F1577" s="10">
        <v>43947</v>
      </c>
      <c r="G1577" s="10" t="str">
        <f>VLOOKUP(Table3[[#This Row],[Product ID]],[1]Products!$A:$G,2,0)</f>
        <v>Product 9</v>
      </c>
      <c r="H1577" s="22">
        <v>1</v>
      </c>
      <c r="I1577" s="9">
        <f>VLOOKUP('Consolidtaed Data'!$B4776,[1]Products!$A:$G,4,0)</f>
        <v>392</v>
      </c>
      <c r="J1577" s="9">
        <f>VLOOKUP('Consolidtaed Data'!$B4776,[1]Products!$A:$G,3,0)</f>
        <v>255</v>
      </c>
      <c r="K1577" s="9">
        <f>'Consolidtaed Data'!$J4776*'Consolidtaed Data'!$H4776</f>
        <v>1800</v>
      </c>
      <c r="L1577" s="9">
        <f>'Consolidtaed Data'!$I4776*'Consolidtaed Data'!$H4776</f>
        <v>3000</v>
      </c>
      <c r="M1577" s="9">
        <f>'Consolidtaed Data'!$L4776-'Consolidtaed Data'!$K4776</f>
        <v>871</v>
      </c>
      <c r="N1577" s="9" t="str">
        <f>VLOOKUP('Consolidtaed Data'!$C4776,[1]Locations!$A:$O,2,0)</f>
        <v>Corona</v>
      </c>
      <c r="O1577" s="9" t="str">
        <f>VLOOKUP('Consolidtaed Data'!$D4776,'[1]Sales People'!$A:$B,2,0)</f>
        <v>Brian Thomas</v>
      </c>
      <c r="P1577" s="9" t="str">
        <f>VLOOKUP('Consolidtaed Data'!$E4776,[1]Customers!$A:$B,2,0)</f>
        <v>Jeremy Arnold</v>
      </c>
      <c r="Q1577" s="11">
        <f>WEEKDAY('Consolidtaed Data'!$F4776)</f>
        <v>4</v>
      </c>
      <c r="R1577" s="9">
        <f>MONTH('Consolidtaed Data'!$F4776)</f>
        <v>12</v>
      </c>
      <c r="S1577" s="9" t="str">
        <f>TEXT(Table3[[#This Row],[Purchase Date]],"MMMM")</f>
        <v>April</v>
      </c>
      <c r="T1577" s="9">
        <f>YEAR('Consolidtaed Data'!$F4776)</f>
        <v>2020</v>
      </c>
    </row>
    <row r="1578" spans="1:20" x14ac:dyDescent="0.3">
      <c r="A1578" s="9" t="s">
        <v>2551</v>
      </c>
      <c r="B1578" s="9" t="s">
        <v>185</v>
      </c>
      <c r="C1578" s="9" t="s">
        <v>331</v>
      </c>
      <c r="D1578" s="9" t="s">
        <v>127</v>
      </c>
      <c r="E1578" s="9" t="s">
        <v>1846</v>
      </c>
      <c r="F1578" s="10">
        <v>43947</v>
      </c>
      <c r="G1578" s="10" t="str">
        <f>VLOOKUP(Table3[[#This Row],[Product ID]],[1]Products!$A:$G,2,0)</f>
        <v>Product 65</v>
      </c>
      <c r="H1578" s="22">
        <v>1</v>
      </c>
      <c r="I1578" s="9">
        <f>VLOOKUP('Consolidtaed Data'!$B4806,[1]Products!$A:$G,4,0)</f>
        <v>1022</v>
      </c>
      <c r="J1578" s="9">
        <f>VLOOKUP('Consolidtaed Data'!$B4806,[1]Products!$A:$G,3,0)</f>
        <v>818</v>
      </c>
      <c r="K1578" s="9">
        <f>'Consolidtaed Data'!$J4806*'Consolidtaed Data'!$H4806</f>
        <v>962</v>
      </c>
      <c r="L1578" s="9">
        <f>'Consolidtaed Data'!$I4806*'Consolidtaed Data'!$H4806</f>
        <v>1414</v>
      </c>
      <c r="M1578" s="9">
        <f>'Consolidtaed Data'!$L4806-'Consolidtaed Data'!$K4806</f>
        <v>87</v>
      </c>
      <c r="N1578" s="9" t="str">
        <f>VLOOKUP('Consolidtaed Data'!$C4806,[1]Locations!$A:$O,2,0)</f>
        <v>Sacramento</v>
      </c>
      <c r="O1578" s="9" t="str">
        <f>VLOOKUP('Consolidtaed Data'!$D4806,'[1]Sales People'!$A:$B,2,0)</f>
        <v>Justin Lynch</v>
      </c>
      <c r="P1578" s="9" t="str">
        <f>VLOOKUP('Consolidtaed Data'!$E4806,[1]Customers!$A:$B,2,0)</f>
        <v>Albert Kennedy</v>
      </c>
      <c r="Q1578" s="11">
        <f>WEEKDAY('Consolidtaed Data'!$F4806)</f>
        <v>6</v>
      </c>
      <c r="R1578" s="9">
        <f>MONTH('Consolidtaed Data'!$F4806)</f>
        <v>12</v>
      </c>
      <c r="S1578" s="9" t="str">
        <f>TEXT(Table3[[#This Row],[Purchase Date]],"MMMM")</f>
        <v>April</v>
      </c>
      <c r="T1578" s="9">
        <f>YEAR('Consolidtaed Data'!$F4806)</f>
        <v>2020</v>
      </c>
    </row>
    <row r="1579" spans="1:20" x14ac:dyDescent="0.3">
      <c r="A1579" s="9" t="s">
        <v>2552</v>
      </c>
      <c r="B1579" s="9" t="s">
        <v>191</v>
      </c>
      <c r="C1579" s="9" t="s">
        <v>178</v>
      </c>
      <c r="D1579" s="9" t="s">
        <v>241</v>
      </c>
      <c r="E1579" s="9" t="s">
        <v>542</v>
      </c>
      <c r="F1579" s="10">
        <v>43947</v>
      </c>
      <c r="G1579" s="10" t="str">
        <f>VLOOKUP(Table3[[#This Row],[Product ID]],[1]Products!$A:$G,2,0)</f>
        <v>Product 36</v>
      </c>
      <c r="H1579" s="22">
        <v>1</v>
      </c>
      <c r="I1579" s="9">
        <f>VLOOKUP('Consolidtaed Data'!$B5001,[1]Products!$A:$G,4,0)</f>
        <v>1526</v>
      </c>
      <c r="J1579" s="9">
        <f>VLOOKUP('Consolidtaed Data'!$B5001,[1]Products!$A:$G,3,0)</f>
        <v>1251</v>
      </c>
      <c r="K1579" s="9">
        <f>'Consolidtaed Data'!$J5001*'Consolidtaed Data'!$H5001</f>
        <v>1044</v>
      </c>
      <c r="L1579" s="9">
        <f>'Consolidtaed Data'!$I5001*'Consolidtaed Data'!$H5001</f>
        <v>1899</v>
      </c>
      <c r="M1579" s="9">
        <f>'Consolidtaed Data'!$L5001-'Consolidtaed Data'!$K5001</f>
        <v>214</v>
      </c>
      <c r="N1579" s="9" t="str">
        <f>VLOOKUP('Consolidtaed Data'!$C5001,[1]Locations!$A:$O,2,0)</f>
        <v>Fremont</v>
      </c>
      <c r="O1579" s="9" t="str">
        <f>VLOOKUP('Consolidtaed Data'!$D5001,'[1]Sales People'!$A:$B,2,0)</f>
        <v>Brian Davis</v>
      </c>
      <c r="P1579" s="9" t="str">
        <f>VLOOKUP('Consolidtaed Data'!$E5001,[1]Customers!$A:$B,2,0)</f>
        <v>Samuel Fields</v>
      </c>
      <c r="Q1579" s="11">
        <f>WEEKDAY('Consolidtaed Data'!$F5001)</f>
        <v>1</v>
      </c>
      <c r="R1579" s="9">
        <f>MONTH('Consolidtaed Data'!$F5001)</f>
        <v>1</v>
      </c>
      <c r="S1579" s="9" t="str">
        <f>TEXT(Table3[[#This Row],[Purchase Date]],"MMMM")</f>
        <v>April</v>
      </c>
      <c r="T1579" s="9">
        <f>YEAR('Consolidtaed Data'!$F5001)</f>
        <v>2021</v>
      </c>
    </row>
    <row r="1580" spans="1:20" x14ac:dyDescent="0.3">
      <c r="A1580" s="9" t="s">
        <v>2553</v>
      </c>
      <c r="B1580" s="9" t="s">
        <v>311</v>
      </c>
      <c r="C1580" s="9" t="s">
        <v>186</v>
      </c>
      <c r="D1580" s="9" t="s">
        <v>193</v>
      </c>
      <c r="E1580" s="9" t="s">
        <v>771</v>
      </c>
      <c r="F1580" s="10">
        <v>43947</v>
      </c>
      <c r="G1580" s="10" t="str">
        <f>VLOOKUP(Table3[[#This Row],[Product ID]],[1]Products!$A:$G,2,0)</f>
        <v>Product 33</v>
      </c>
      <c r="H1580" s="22">
        <v>3</v>
      </c>
      <c r="I1580" s="9">
        <f>VLOOKUP('Consolidtaed Data'!$B5425,[1]Products!$A:$G,4,0)</f>
        <v>1338</v>
      </c>
      <c r="J1580" s="9">
        <f>VLOOKUP('Consolidtaed Data'!$B5425,[1]Products!$A:$G,3,0)</f>
        <v>682</v>
      </c>
      <c r="K1580" s="9">
        <f>'Consolidtaed Data'!$J5425*'Consolidtaed Data'!$H5425</f>
        <v>683</v>
      </c>
      <c r="L1580" s="9">
        <f>'Consolidtaed Data'!$I5425*'Consolidtaed Data'!$H5425</f>
        <v>1178</v>
      </c>
      <c r="M1580" s="9">
        <f>'Consolidtaed Data'!$L5425-'Consolidtaed Data'!$K5425</f>
        <v>34</v>
      </c>
      <c r="N1580" s="9" t="str">
        <f>VLOOKUP('Consolidtaed Data'!$C5425,[1]Locations!$A:$O,2,0)</f>
        <v>Escondido</v>
      </c>
      <c r="O1580" s="9" t="str">
        <f>VLOOKUP('Consolidtaed Data'!$D5425,'[1]Sales People'!$A:$B,2,0)</f>
        <v>Howard Sims</v>
      </c>
      <c r="P1580" s="9" t="str">
        <f>VLOOKUP('Consolidtaed Data'!$E5425,[1]Customers!$A:$B,2,0)</f>
        <v>Victor Ramos</v>
      </c>
      <c r="Q1580" s="11">
        <f>WEEKDAY('Consolidtaed Data'!$F5425)</f>
        <v>6</v>
      </c>
      <c r="R1580" s="9">
        <f>MONTH('Consolidtaed Data'!$F5425)</f>
        <v>2</v>
      </c>
      <c r="S1580" s="9" t="str">
        <f>TEXT(Table3[[#This Row],[Purchase Date]],"MMMM")</f>
        <v>April</v>
      </c>
      <c r="T1580" s="9">
        <f>YEAR('Consolidtaed Data'!$F5425)</f>
        <v>2021</v>
      </c>
    </row>
    <row r="1581" spans="1:20" x14ac:dyDescent="0.3">
      <c r="A1581" s="9" t="s">
        <v>2554</v>
      </c>
      <c r="B1581" s="9" t="s">
        <v>369</v>
      </c>
      <c r="C1581" s="9" t="s">
        <v>12</v>
      </c>
      <c r="D1581" s="9" t="s">
        <v>127</v>
      </c>
      <c r="E1581" s="9" t="s">
        <v>573</v>
      </c>
      <c r="F1581" s="10">
        <v>43947</v>
      </c>
      <c r="G1581" s="10" t="str">
        <f>VLOOKUP(Table3[[#This Row],[Product ID]],[1]Products!$A:$G,2,0)</f>
        <v>Product 8</v>
      </c>
      <c r="H1581" s="22">
        <v>3</v>
      </c>
      <c r="I1581" s="9">
        <f>VLOOKUP('Consolidtaed Data'!$B5654,[1]Products!$A:$G,4,0)</f>
        <v>1500</v>
      </c>
      <c r="J1581" s="9">
        <f>VLOOKUP('Consolidtaed Data'!$B5654,[1]Products!$A:$G,3,0)</f>
        <v>900</v>
      </c>
      <c r="K1581" s="9">
        <f>'Consolidtaed Data'!$J5654*'Consolidtaed Data'!$H5654</f>
        <v>1294</v>
      </c>
      <c r="L1581" s="9">
        <f>'Consolidtaed Data'!$I5654*'Consolidtaed Data'!$H5654</f>
        <v>1848</v>
      </c>
      <c r="M1581" s="9">
        <f>'Consolidtaed Data'!$L5654-'Consolidtaed Data'!$K5654</f>
        <v>1302</v>
      </c>
      <c r="N1581" s="9" t="str">
        <f>VLOOKUP('Consolidtaed Data'!$C5654,[1]Locations!$A:$O,2,0)</f>
        <v>Huntington Beach</v>
      </c>
      <c r="O1581" s="9" t="str">
        <f>VLOOKUP('Consolidtaed Data'!$D5654,'[1]Sales People'!$A:$B,2,0)</f>
        <v>Howard Gardner</v>
      </c>
      <c r="P1581" s="9" t="str">
        <f>VLOOKUP('Consolidtaed Data'!$E5654,[1]Customers!$A:$B,2,0)</f>
        <v>Daniel Barnes</v>
      </c>
      <c r="Q1581" s="11">
        <f>WEEKDAY('Consolidtaed Data'!$F5654)</f>
        <v>3</v>
      </c>
      <c r="R1581" s="9">
        <f>MONTH('Consolidtaed Data'!$F5654)</f>
        <v>2</v>
      </c>
      <c r="S1581" s="9" t="str">
        <f>TEXT(Table3[[#This Row],[Purchase Date]],"MMMM")</f>
        <v>April</v>
      </c>
      <c r="T1581" s="9">
        <f>YEAR('Consolidtaed Data'!$F5654)</f>
        <v>2021</v>
      </c>
    </row>
    <row r="1582" spans="1:20" x14ac:dyDescent="0.3">
      <c r="A1582" s="9" t="s">
        <v>2555</v>
      </c>
      <c r="B1582" s="9" t="s">
        <v>204</v>
      </c>
      <c r="C1582" s="9" t="s">
        <v>30</v>
      </c>
      <c r="D1582" s="9" t="s">
        <v>83</v>
      </c>
      <c r="E1582" s="9" t="s">
        <v>593</v>
      </c>
      <c r="F1582" s="10">
        <v>43947</v>
      </c>
      <c r="G1582" s="10" t="str">
        <f>VLOOKUP(Table3[[#This Row],[Product ID]],[1]Products!$A:$G,2,0)</f>
        <v>Product 101</v>
      </c>
      <c r="H1582" s="22">
        <v>2</v>
      </c>
      <c r="I1582" s="9">
        <f>VLOOKUP('Consolidtaed Data'!$B5914,[1]Products!$A:$G,4,0)</f>
        <v>203</v>
      </c>
      <c r="J1582" s="9">
        <f>VLOOKUP('Consolidtaed Data'!$B5914,[1]Products!$A:$G,3,0)</f>
        <v>154</v>
      </c>
      <c r="K1582" s="9">
        <f>'Consolidtaed Data'!$J5914*'Consolidtaed Data'!$H5914</f>
        <v>416</v>
      </c>
      <c r="L1582" s="9">
        <f>'Consolidtaed Data'!$I5914*'Consolidtaed Data'!$H5914</f>
        <v>603</v>
      </c>
      <c r="M1582" s="9">
        <f>'Consolidtaed Data'!$L5914-'Consolidtaed Data'!$K5914</f>
        <v>452</v>
      </c>
      <c r="N1582" s="9" t="str">
        <f>VLOOKUP('Consolidtaed Data'!$C5914,[1]Locations!$A:$O,2,0)</f>
        <v>Fontana</v>
      </c>
      <c r="O1582" s="9" t="str">
        <f>VLOOKUP('Consolidtaed Data'!$D5914,'[1]Sales People'!$A:$B,2,0)</f>
        <v>Eugene Holmes</v>
      </c>
      <c r="P1582" s="9" t="str">
        <f>VLOOKUP('Consolidtaed Data'!$E5914,[1]Customers!$A:$B,2,0)</f>
        <v>Juan Cruz</v>
      </c>
      <c r="Q1582" s="11">
        <f>WEEKDAY('Consolidtaed Data'!$F5914)</f>
        <v>5</v>
      </c>
      <c r="R1582" s="9">
        <f>MONTH('Consolidtaed Data'!$F5914)</f>
        <v>3</v>
      </c>
      <c r="S1582" s="9" t="str">
        <f>TEXT(Table3[[#This Row],[Purchase Date]],"MMMM")</f>
        <v>April</v>
      </c>
      <c r="T1582" s="9">
        <f>YEAR('Consolidtaed Data'!$F5914)</f>
        <v>2021</v>
      </c>
    </row>
    <row r="1583" spans="1:20" x14ac:dyDescent="0.3">
      <c r="A1583" s="9" t="s">
        <v>2556</v>
      </c>
      <c r="B1583" s="9" t="s">
        <v>806</v>
      </c>
      <c r="C1583" s="9" t="s">
        <v>210</v>
      </c>
      <c r="D1583" s="9" t="s">
        <v>64</v>
      </c>
      <c r="E1583" s="9" t="s">
        <v>3389</v>
      </c>
      <c r="F1583" s="10">
        <v>43947</v>
      </c>
      <c r="G1583" s="10" t="str">
        <f>VLOOKUP(Table3[[#This Row],[Product ID]],[1]Products!$A:$G,2,0)</f>
        <v>Product 72</v>
      </c>
      <c r="H1583" s="22">
        <v>1</v>
      </c>
      <c r="I1583" s="9">
        <f>VLOOKUP('Consolidtaed Data'!$B6199,[1]Products!$A:$G,4,0)</f>
        <v>1812</v>
      </c>
      <c r="J1583" s="9">
        <f>VLOOKUP('Consolidtaed Data'!$B6199,[1]Products!$A:$G,3,0)</f>
        <v>1305</v>
      </c>
      <c r="K1583" s="9">
        <f>'Consolidtaed Data'!$J6199*'Consolidtaed Data'!$H6199</f>
        <v>1366</v>
      </c>
      <c r="L1583" s="9">
        <f>'Consolidtaed Data'!$I6199*'Consolidtaed Data'!$H6199</f>
        <v>2356</v>
      </c>
      <c r="M1583" s="9">
        <f>'Consolidtaed Data'!$L6199-'Consolidtaed Data'!$K6199</f>
        <v>1376</v>
      </c>
      <c r="N1583" s="9" t="str">
        <f>VLOOKUP('Consolidtaed Data'!$C6199,[1]Locations!$A:$O,2,0)</f>
        <v>Concord</v>
      </c>
      <c r="O1583" s="9" t="str">
        <f>VLOOKUP('Consolidtaed Data'!$D6199,'[1]Sales People'!$A:$B,2,0)</f>
        <v>Bobby Russell</v>
      </c>
      <c r="P1583" s="9" t="str">
        <f>VLOOKUP('Consolidtaed Data'!$E6199,[1]Customers!$A:$B,2,0)</f>
        <v>Carlos Stewart</v>
      </c>
      <c r="Q1583" s="11">
        <f>WEEKDAY('Consolidtaed Data'!$F6199)</f>
        <v>7</v>
      </c>
      <c r="R1583" s="9">
        <f>MONTH('Consolidtaed Data'!$F6199)</f>
        <v>4</v>
      </c>
      <c r="S1583" s="9" t="str">
        <f>TEXT(Table3[[#This Row],[Purchase Date]],"MMMM")</f>
        <v>April</v>
      </c>
      <c r="T1583" s="9">
        <f>YEAR('Consolidtaed Data'!$F6199)</f>
        <v>2021</v>
      </c>
    </row>
    <row r="1584" spans="1:20" x14ac:dyDescent="0.3">
      <c r="A1584" s="9" t="s">
        <v>2557</v>
      </c>
      <c r="B1584" s="9" t="s">
        <v>340</v>
      </c>
      <c r="C1584" s="9" t="s">
        <v>42</v>
      </c>
      <c r="D1584" s="9" t="s">
        <v>80</v>
      </c>
      <c r="E1584" s="9" t="s">
        <v>900</v>
      </c>
      <c r="F1584" s="10">
        <v>43947</v>
      </c>
      <c r="G1584" s="10" t="str">
        <f>VLOOKUP(Table3[[#This Row],[Product ID]],[1]Products!$A:$G,2,0)</f>
        <v>Product 34</v>
      </c>
      <c r="H1584" s="22">
        <v>4</v>
      </c>
      <c r="I1584" s="9">
        <f>VLOOKUP('Consolidtaed Data'!$B6376,[1]Products!$A:$G,4,0)</f>
        <v>217</v>
      </c>
      <c r="J1584" s="9">
        <f>VLOOKUP('Consolidtaed Data'!$B6376,[1]Products!$A:$G,3,0)</f>
        <v>171</v>
      </c>
      <c r="K1584" s="9">
        <f>'Consolidtaed Data'!$J6376*'Consolidtaed Data'!$H6376</f>
        <v>1168</v>
      </c>
      <c r="L1584" s="9">
        <f>'Consolidtaed Data'!$I6376*'Consolidtaed Data'!$H6376</f>
        <v>1826</v>
      </c>
      <c r="M1584" s="9">
        <f>'Consolidtaed Data'!$L6376-'Consolidtaed Data'!$K6376</f>
        <v>738</v>
      </c>
      <c r="N1584" s="9" t="str">
        <f>VLOOKUP('Consolidtaed Data'!$C6376,[1]Locations!$A:$O,2,0)</f>
        <v>Santa Rosa</v>
      </c>
      <c r="O1584" s="9" t="str">
        <f>VLOOKUP('Consolidtaed Data'!$D6376,'[1]Sales People'!$A:$B,2,0)</f>
        <v>Kenneth Bradley</v>
      </c>
      <c r="P1584" s="9" t="str">
        <f>VLOOKUP('Consolidtaed Data'!$E6376,[1]Customers!$A:$B,2,0)</f>
        <v>Jeffrey Gibson</v>
      </c>
      <c r="Q1584" s="11">
        <f>WEEKDAY('Consolidtaed Data'!$F6376)</f>
        <v>4</v>
      </c>
      <c r="R1584" s="9">
        <f>MONTH('Consolidtaed Data'!$F6376)</f>
        <v>4</v>
      </c>
      <c r="S1584" s="9" t="str">
        <f>TEXT(Table3[[#This Row],[Purchase Date]],"MMMM")</f>
        <v>April</v>
      </c>
      <c r="T1584" s="9">
        <f>YEAR('Consolidtaed Data'!$F6376)</f>
        <v>2021</v>
      </c>
    </row>
    <row r="1585" spans="1:20" x14ac:dyDescent="0.3">
      <c r="A1585" s="9" t="s">
        <v>2558</v>
      </c>
      <c r="B1585" s="9" t="s">
        <v>495</v>
      </c>
      <c r="C1585" s="9" t="s">
        <v>421</v>
      </c>
      <c r="D1585" s="9" t="s">
        <v>26</v>
      </c>
      <c r="E1585" s="9" t="s">
        <v>2253</v>
      </c>
      <c r="F1585" s="10">
        <v>43947</v>
      </c>
      <c r="G1585" s="10" t="str">
        <f>VLOOKUP(Table3[[#This Row],[Product ID]],[1]Products!$A:$G,2,0)</f>
        <v>Product 15</v>
      </c>
      <c r="H1585" s="22">
        <v>1</v>
      </c>
      <c r="I1585" s="9">
        <f>VLOOKUP('Consolidtaed Data'!$B7343,[1]Products!$A:$G,4,0)</f>
        <v>1635</v>
      </c>
      <c r="J1585" s="9">
        <f>VLOOKUP('Consolidtaed Data'!$B7343,[1]Products!$A:$G,3,0)</f>
        <v>1046</v>
      </c>
      <c r="K1585" s="9">
        <f>'Consolidtaed Data'!$J7343*'Consolidtaed Data'!$H7343</f>
        <v>873</v>
      </c>
      <c r="L1585" s="9">
        <f>'Consolidtaed Data'!$I7343*'Consolidtaed Data'!$H7343</f>
        <v>1134</v>
      </c>
      <c r="M1585" s="9">
        <f>'Consolidtaed Data'!$L7343-'Consolidtaed Data'!$K7343</f>
        <v>436</v>
      </c>
      <c r="N1585" s="9" t="str">
        <f>VLOOKUP('Consolidtaed Data'!$C7343,[1]Locations!$A:$O,2,0)</f>
        <v>Antioch</v>
      </c>
      <c r="O1585" s="9" t="str">
        <f>VLOOKUP('Consolidtaed Data'!$D7343,'[1]Sales People'!$A:$B,2,0)</f>
        <v>Roger Ramos</v>
      </c>
      <c r="P1585" s="9" t="str">
        <f>VLOOKUP('Consolidtaed Data'!$E7343,[1]Customers!$A:$B,2,0)</f>
        <v>Aaron Cruz</v>
      </c>
      <c r="Q1585" s="11">
        <f>WEEKDAY('Consolidtaed Data'!$F7343)</f>
        <v>7</v>
      </c>
      <c r="R1585" s="9">
        <f>MONTH('Consolidtaed Data'!$F7343)</f>
        <v>7</v>
      </c>
      <c r="S1585" s="9" t="str">
        <f>TEXT(Table3[[#This Row],[Purchase Date]],"MMMM")</f>
        <v>April</v>
      </c>
      <c r="T1585" s="9">
        <f>YEAR('Consolidtaed Data'!$F7343)</f>
        <v>2021</v>
      </c>
    </row>
    <row r="1586" spans="1:20" x14ac:dyDescent="0.3">
      <c r="A1586" s="9" t="s">
        <v>2559</v>
      </c>
      <c r="B1586" s="9" t="s">
        <v>278</v>
      </c>
      <c r="C1586" s="9" t="s">
        <v>352</v>
      </c>
      <c r="D1586" s="9" t="s">
        <v>91</v>
      </c>
      <c r="E1586" s="9" t="s">
        <v>1425</v>
      </c>
      <c r="F1586" s="10">
        <v>43947</v>
      </c>
      <c r="G1586" s="10" t="str">
        <f>VLOOKUP(Table3[[#This Row],[Product ID]],[1]Products!$A:$G,2,0)</f>
        <v>Product 75</v>
      </c>
      <c r="H1586" s="22">
        <v>2</v>
      </c>
      <c r="I1586" s="9">
        <f>VLOOKUP('Consolidtaed Data'!$B7644,[1]Products!$A:$G,4,0)</f>
        <v>2182</v>
      </c>
      <c r="J1586" s="9">
        <f>VLOOKUP('Consolidtaed Data'!$B7644,[1]Products!$A:$G,3,0)</f>
        <v>1200</v>
      </c>
      <c r="K1586" s="9">
        <f>'Consolidtaed Data'!$J7644*'Consolidtaed Data'!$H7644</f>
        <v>1397</v>
      </c>
      <c r="L1586" s="9">
        <f>'Consolidtaed Data'!$I7644*'Consolidtaed Data'!$H7644</f>
        <v>1967</v>
      </c>
      <c r="M1586" s="9">
        <f>'Consolidtaed Data'!$L7644-'Consolidtaed Data'!$K7644</f>
        <v>606</v>
      </c>
      <c r="N1586" s="9" t="str">
        <f>VLOOKUP('Consolidtaed Data'!$C7644,[1]Locations!$A:$O,2,0)</f>
        <v>San Jose</v>
      </c>
      <c r="O1586" s="9" t="str">
        <f>VLOOKUP('Consolidtaed Data'!$D7644,'[1]Sales People'!$A:$B,2,0)</f>
        <v>Joshua Taylor</v>
      </c>
      <c r="P1586" s="9" t="str">
        <f>VLOOKUP('Consolidtaed Data'!$E7644,[1]Customers!$A:$B,2,0)</f>
        <v>Roy Murphy</v>
      </c>
      <c r="Q1586" s="11">
        <f>WEEKDAY('Consolidtaed Data'!$F7644)</f>
        <v>3</v>
      </c>
      <c r="R1586" s="9">
        <f>MONTH('Consolidtaed Data'!$F7644)</f>
        <v>8</v>
      </c>
      <c r="S1586" s="9" t="str">
        <f>TEXT(Table3[[#This Row],[Purchase Date]],"MMMM")</f>
        <v>April</v>
      </c>
      <c r="T1586" s="9">
        <f>YEAR('Consolidtaed Data'!$F7644)</f>
        <v>2021</v>
      </c>
    </row>
    <row r="1587" spans="1:20" x14ac:dyDescent="0.3">
      <c r="A1587" s="9" t="s">
        <v>2560</v>
      </c>
      <c r="B1587" s="9" t="s">
        <v>107</v>
      </c>
      <c r="C1587" s="9" t="s">
        <v>275</v>
      </c>
      <c r="D1587" s="9" t="s">
        <v>9</v>
      </c>
      <c r="E1587" s="9" t="s">
        <v>519</v>
      </c>
      <c r="F1587" s="10">
        <v>43947</v>
      </c>
      <c r="G1587" s="10" t="str">
        <f>VLOOKUP(Table3[[#This Row],[Product ID]],[1]Products!$A:$G,2,0)</f>
        <v>Product 52</v>
      </c>
      <c r="H1587" s="22">
        <v>1</v>
      </c>
      <c r="I1587" s="9">
        <f>VLOOKUP('Consolidtaed Data'!$B7810,[1]Products!$A:$G,4,0)</f>
        <v>847</v>
      </c>
      <c r="J1587" s="9">
        <f>VLOOKUP('Consolidtaed Data'!$B7810,[1]Products!$A:$G,3,0)</f>
        <v>534</v>
      </c>
      <c r="K1587" s="9">
        <f>'Consolidtaed Data'!$J7810*'Consolidtaed Data'!$H7810</f>
        <v>168</v>
      </c>
      <c r="L1587" s="9">
        <f>'Consolidtaed Data'!$I7810*'Consolidtaed Data'!$H7810</f>
        <v>246</v>
      </c>
      <c r="M1587" s="9">
        <f>'Consolidtaed Data'!$L7810-'Consolidtaed Data'!$K7810</f>
        <v>248</v>
      </c>
      <c r="N1587" s="9" t="str">
        <f>VLOOKUP('Consolidtaed Data'!$C7810,[1]Locations!$A:$O,2,0)</f>
        <v>Santa Ana</v>
      </c>
      <c r="O1587" s="9" t="str">
        <f>VLOOKUP('Consolidtaed Data'!$D7810,'[1]Sales People'!$A:$B,2,0)</f>
        <v>Roger Robertson</v>
      </c>
      <c r="P1587" s="9" t="str">
        <f>VLOOKUP('Consolidtaed Data'!$E7810,[1]Customers!$A:$B,2,0)</f>
        <v>Gerald Rogers</v>
      </c>
      <c r="Q1587" s="11">
        <f>WEEKDAY('Consolidtaed Data'!$F7810)</f>
        <v>2</v>
      </c>
      <c r="R1587" s="9">
        <f>MONTH('Consolidtaed Data'!$F7810)</f>
        <v>8</v>
      </c>
      <c r="S1587" s="9" t="str">
        <f>TEXT(Table3[[#This Row],[Purchase Date]],"MMMM")</f>
        <v>April</v>
      </c>
      <c r="T1587" s="9">
        <f>YEAR('Consolidtaed Data'!$F7810)</f>
        <v>2021</v>
      </c>
    </row>
    <row r="1588" spans="1:20" x14ac:dyDescent="0.3">
      <c r="A1588" s="9" t="s">
        <v>2561</v>
      </c>
      <c r="B1588" s="9" t="s">
        <v>156</v>
      </c>
      <c r="C1588" s="9" t="s">
        <v>344</v>
      </c>
      <c r="D1588" s="9" t="s">
        <v>113</v>
      </c>
      <c r="E1588" s="9" t="s">
        <v>1845</v>
      </c>
      <c r="F1588" s="10">
        <v>43947</v>
      </c>
      <c r="G1588" s="10" t="str">
        <f>VLOOKUP(Table3[[#This Row],[Product ID]],[1]Products!$A:$G,2,0)</f>
        <v>Product 21</v>
      </c>
      <c r="H1588" s="22">
        <v>1</v>
      </c>
      <c r="I1588" s="9">
        <f>VLOOKUP('Consolidtaed Data'!$B7818,[1]Products!$A:$G,4,0)</f>
        <v>1353</v>
      </c>
      <c r="J1588" s="9">
        <f>VLOOKUP('Consolidtaed Data'!$B7818,[1]Products!$A:$G,3,0)</f>
        <v>947</v>
      </c>
      <c r="K1588" s="9">
        <f>'Consolidtaed Data'!$J7818*'Consolidtaed Data'!$H7818</f>
        <v>1684</v>
      </c>
      <c r="L1588" s="9">
        <f>'Consolidtaed Data'!$I7818*'Consolidtaed Data'!$H7818</f>
        <v>2244</v>
      </c>
      <c r="M1588" s="9">
        <f>'Consolidtaed Data'!$L7818-'Consolidtaed Data'!$K7818</f>
        <v>731</v>
      </c>
      <c r="N1588" s="9" t="str">
        <f>VLOOKUP('Consolidtaed Data'!$C7818,[1]Locations!$A:$O,2,0)</f>
        <v>Ontario</v>
      </c>
      <c r="O1588" s="9" t="str">
        <f>VLOOKUP('Consolidtaed Data'!$D7818,'[1]Sales People'!$A:$B,2,0)</f>
        <v>Gary Rodriguez</v>
      </c>
      <c r="P1588" s="9" t="str">
        <f>VLOOKUP('Consolidtaed Data'!$E7818,[1]Customers!$A:$B,2,0)</f>
        <v>Thomas Campbell</v>
      </c>
      <c r="Q1588" s="11">
        <f>WEEKDAY('Consolidtaed Data'!$F7818)</f>
        <v>3</v>
      </c>
      <c r="R1588" s="9">
        <f>MONTH('Consolidtaed Data'!$F7818)</f>
        <v>8</v>
      </c>
      <c r="S1588" s="9" t="str">
        <f>TEXT(Table3[[#This Row],[Purchase Date]],"MMMM")</f>
        <v>April</v>
      </c>
      <c r="T1588" s="9">
        <f>YEAR('Consolidtaed Data'!$F7818)</f>
        <v>2021</v>
      </c>
    </row>
    <row r="1589" spans="1:20" x14ac:dyDescent="0.3">
      <c r="A1589" s="9" t="s">
        <v>2562</v>
      </c>
      <c r="B1589" s="9" t="s">
        <v>355</v>
      </c>
      <c r="C1589" s="9" t="s">
        <v>302</v>
      </c>
      <c r="D1589" s="9" t="s">
        <v>51</v>
      </c>
      <c r="E1589" s="9" t="s">
        <v>881</v>
      </c>
      <c r="F1589" s="10">
        <v>43947</v>
      </c>
      <c r="G1589" s="10" t="str">
        <f>VLOOKUP(Table3[[#This Row],[Product ID]],[1]Products!$A:$G,2,0)</f>
        <v>Product 100</v>
      </c>
      <c r="H1589" s="22">
        <v>2</v>
      </c>
      <c r="I1589" s="9">
        <f>VLOOKUP('Consolidtaed Data'!$B8030,[1]Products!$A:$G,4,0)</f>
        <v>818</v>
      </c>
      <c r="J1589" s="9">
        <f>VLOOKUP('Consolidtaed Data'!$B8030,[1]Products!$A:$G,3,0)</f>
        <v>450</v>
      </c>
      <c r="K1589" s="9">
        <f>'Consolidtaed Data'!$J8030*'Consolidtaed Data'!$H8030</f>
        <v>534</v>
      </c>
      <c r="L1589" s="9">
        <f>'Consolidtaed Data'!$I8030*'Consolidtaed Data'!$H8030</f>
        <v>847</v>
      </c>
      <c r="M1589" s="9">
        <f>'Consolidtaed Data'!$L8030-'Consolidtaed Data'!$K8030</f>
        <v>321</v>
      </c>
      <c r="N1589" s="9" t="str">
        <f>VLOOKUP('Consolidtaed Data'!$C8030,[1]Locations!$A:$O,2,0)</f>
        <v>Norwalk</v>
      </c>
      <c r="O1589" s="9" t="str">
        <f>VLOOKUP('Consolidtaed Data'!$D8030,'[1]Sales People'!$A:$B,2,0)</f>
        <v>Henry Nelson</v>
      </c>
      <c r="P1589" s="9" t="str">
        <f>VLOOKUP('Consolidtaed Data'!$E8030,[1]Customers!$A:$B,2,0)</f>
        <v>Samuel Jenkins</v>
      </c>
      <c r="Q1589" s="11">
        <f>WEEKDAY('Consolidtaed Data'!$F8030)</f>
        <v>6</v>
      </c>
      <c r="R1589" s="9">
        <f>MONTH('Consolidtaed Data'!$F8030)</f>
        <v>9</v>
      </c>
      <c r="S1589" s="9" t="str">
        <f>TEXT(Table3[[#This Row],[Purchase Date]],"MMMM")</f>
        <v>April</v>
      </c>
      <c r="T1589" s="9">
        <f>YEAR('Consolidtaed Data'!$F8030)</f>
        <v>2021</v>
      </c>
    </row>
    <row r="1590" spans="1:20" x14ac:dyDescent="0.3">
      <c r="A1590" s="9" t="s">
        <v>2563</v>
      </c>
      <c r="B1590" s="9" t="s">
        <v>298</v>
      </c>
      <c r="C1590" s="9" t="s">
        <v>275</v>
      </c>
      <c r="D1590" s="9" t="s">
        <v>22</v>
      </c>
      <c r="E1590" s="9" t="s">
        <v>2626</v>
      </c>
      <c r="F1590" s="10">
        <v>43947</v>
      </c>
      <c r="G1590" s="10" t="str">
        <f>VLOOKUP(Table3[[#This Row],[Product ID]],[1]Products!$A:$G,2,0)</f>
        <v>Product 53</v>
      </c>
      <c r="H1590" s="22">
        <v>1</v>
      </c>
      <c r="I1590" s="9">
        <f>VLOOKUP('Consolidtaed Data'!$B8207,[1]Products!$A:$G,4,0)</f>
        <v>1582</v>
      </c>
      <c r="J1590" s="9">
        <f>VLOOKUP('Consolidtaed Data'!$B8207,[1]Products!$A:$G,3,0)</f>
        <v>1234</v>
      </c>
      <c r="K1590" s="9">
        <f>'Consolidtaed Data'!$J8207*'Consolidtaed Data'!$H8207</f>
        <v>5772</v>
      </c>
      <c r="L1590" s="9">
        <f>'Consolidtaed Data'!$I8207*'Consolidtaed Data'!$H8207</f>
        <v>7304</v>
      </c>
      <c r="M1590" s="9">
        <f>'Consolidtaed Data'!$L8207-'Consolidtaed Data'!$K8207</f>
        <v>523</v>
      </c>
      <c r="N1590" s="9" t="str">
        <f>VLOOKUP('Consolidtaed Data'!$C8207,[1]Locations!$A:$O,2,0)</f>
        <v>Fontana</v>
      </c>
      <c r="O1590" s="9" t="str">
        <f>VLOOKUP('Consolidtaed Data'!$D8207,'[1]Sales People'!$A:$B,2,0)</f>
        <v>Fred Robertson</v>
      </c>
      <c r="P1590" s="9" t="str">
        <f>VLOOKUP('Consolidtaed Data'!$E8207,[1]Customers!$A:$B,2,0)</f>
        <v>Billy Kennedy</v>
      </c>
      <c r="Q1590" s="11">
        <f>WEEKDAY('Consolidtaed Data'!$F8207)</f>
        <v>5</v>
      </c>
      <c r="R1590" s="9">
        <f>MONTH('Consolidtaed Data'!$F8207)</f>
        <v>9</v>
      </c>
      <c r="S1590" s="9" t="str">
        <f>TEXT(Table3[[#This Row],[Purchase Date]],"MMMM")</f>
        <v>April</v>
      </c>
      <c r="T1590" s="9">
        <f>YEAR('Consolidtaed Data'!$F8207)</f>
        <v>2021</v>
      </c>
    </row>
    <row r="1591" spans="1:20" x14ac:dyDescent="0.3">
      <c r="A1591" s="9" t="s">
        <v>2564</v>
      </c>
      <c r="B1591" s="9" t="s">
        <v>390</v>
      </c>
      <c r="C1591" s="9" t="s">
        <v>295</v>
      </c>
      <c r="D1591" s="9" t="s">
        <v>197</v>
      </c>
      <c r="E1591" s="9" t="s">
        <v>2118</v>
      </c>
      <c r="F1591" s="10">
        <v>43947</v>
      </c>
      <c r="G1591" s="10" t="str">
        <f>VLOOKUP(Table3[[#This Row],[Product ID]],[1]Products!$A:$G,2,0)</f>
        <v>Product 48</v>
      </c>
      <c r="H1591" s="22">
        <v>1</v>
      </c>
      <c r="I1591" s="9">
        <f>VLOOKUP('Consolidtaed Data'!$B8515,[1]Products!$A:$G,4,0)</f>
        <v>1077</v>
      </c>
      <c r="J1591" s="9">
        <f>VLOOKUP('Consolidtaed Data'!$B8515,[1]Products!$A:$G,3,0)</f>
        <v>732</v>
      </c>
      <c r="K1591" s="9">
        <f>'Consolidtaed Data'!$J8515*'Consolidtaed Data'!$H8515</f>
        <v>1484</v>
      </c>
      <c r="L1591" s="9">
        <f>'Consolidtaed Data'!$I8515*'Consolidtaed Data'!$H8515</f>
        <v>2283</v>
      </c>
      <c r="M1591" s="9">
        <f>'Consolidtaed Data'!$L8515-'Consolidtaed Data'!$K8515</f>
        <v>1808</v>
      </c>
      <c r="N1591" s="9" t="str">
        <f>VLOOKUP('Consolidtaed Data'!$C8515,[1]Locations!$A:$O,2,0)</f>
        <v>Oakland</v>
      </c>
      <c r="O1591" s="9" t="str">
        <f>VLOOKUP('Consolidtaed Data'!$D8515,'[1]Sales People'!$A:$B,2,0)</f>
        <v>Robert Reed</v>
      </c>
      <c r="P1591" s="9" t="str">
        <f>VLOOKUP('Consolidtaed Data'!$E8515,[1]Customers!$A:$B,2,0)</f>
        <v>Carlos Kim</v>
      </c>
      <c r="Q1591" s="11">
        <f>WEEKDAY('Consolidtaed Data'!$F8515)</f>
        <v>7</v>
      </c>
      <c r="R1591" s="9">
        <f>MONTH('Consolidtaed Data'!$F8515)</f>
        <v>10</v>
      </c>
      <c r="S1591" s="9" t="str">
        <f>TEXT(Table3[[#This Row],[Purchase Date]],"MMMM")</f>
        <v>April</v>
      </c>
      <c r="T1591" s="9">
        <f>YEAR('Consolidtaed Data'!$F8515)</f>
        <v>2021</v>
      </c>
    </row>
    <row r="1592" spans="1:20" x14ac:dyDescent="0.3">
      <c r="A1592" s="9" t="s">
        <v>2565</v>
      </c>
      <c r="B1592" s="9" t="s">
        <v>582</v>
      </c>
      <c r="C1592" s="9" t="s">
        <v>63</v>
      </c>
      <c r="D1592" s="9" t="s">
        <v>83</v>
      </c>
      <c r="E1592" s="9" t="s">
        <v>52</v>
      </c>
      <c r="F1592" s="10">
        <v>43947</v>
      </c>
      <c r="G1592" s="10" t="str">
        <f>VLOOKUP(Table3[[#This Row],[Product ID]],[1]Products!$A:$G,2,0)</f>
        <v>Product 58</v>
      </c>
      <c r="H1592" s="22">
        <v>1</v>
      </c>
      <c r="I1592" s="9">
        <f>VLOOKUP('Consolidtaed Data'!$B9228,[1]Products!$A:$G,4,0)</f>
        <v>400</v>
      </c>
      <c r="J1592" s="9">
        <f>VLOOKUP('Consolidtaed Data'!$B9228,[1]Products!$A:$G,3,0)</f>
        <v>208</v>
      </c>
      <c r="K1592" s="9">
        <f>'Consolidtaed Data'!$J9228*'Consolidtaed Data'!$H9228</f>
        <v>1301</v>
      </c>
      <c r="L1592" s="9">
        <f>'Consolidtaed Data'!$I9228*'Consolidtaed Data'!$H9228</f>
        <v>1587</v>
      </c>
      <c r="M1592" s="9">
        <f>'Consolidtaed Data'!$L9228-'Consolidtaed Data'!$K9228</f>
        <v>509</v>
      </c>
      <c r="N1592" s="9" t="str">
        <f>VLOOKUP('Consolidtaed Data'!$C9228,[1]Locations!$A:$O,2,0)</f>
        <v>Long Beach</v>
      </c>
      <c r="O1592" s="9" t="str">
        <f>VLOOKUP('Consolidtaed Data'!$D9228,'[1]Sales People'!$A:$B,2,0)</f>
        <v>Jeremy Mendoza</v>
      </c>
      <c r="P1592" s="9" t="str">
        <f>VLOOKUP('Consolidtaed Data'!$E9228,[1]Customers!$A:$B,2,0)</f>
        <v>Russell Alexander</v>
      </c>
      <c r="Q1592" s="11">
        <f>WEEKDAY('Consolidtaed Data'!$F9228)</f>
        <v>2</v>
      </c>
      <c r="R1592" s="9">
        <f>MONTH('Consolidtaed Data'!$F9228)</f>
        <v>11</v>
      </c>
      <c r="S1592" s="9" t="str">
        <f>TEXT(Table3[[#This Row],[Purchase Date]],"MMMM")</f>
        <v>April</v>
      </c>
      <c r="T1592" s="9">
        <f>YEAR('Consolidtaed Data'!$F9228)</f>
        <v>2021</v>
      </c>
    </row>
    <row r="1593" spans="1:20" x14ac:dyDescent="0.3">
      <c r="A1593" s="9" t="s">
        <v>2566</v>
      </c>
      <c r="B1593" s="9" t="s">
        <v>79</v>
      </c>
      <c r="C1593" s="9" t="s">
        <v>462</v>
      </c>
      <c r="D1593" s="9" t="s">
        <v>35</v>
      </c>
      <c r="E1593" s="9" t="s">
        <v>1302</v>
      </c>
      <c r="F1593" s="10">
        <v>43947</v>
      </c>
      <c r="G1593" s="10" t="str">
        <f>VLOOKUP(Table3[[#This Row],[Product ID]],[1]Products!$A:$G,2,0)</f>
        <v>Product 80</v>
      </c>
      <c r="H1593" s="22">
        <v>1</v>
      </c>
      <c r="I1593" s="9">
        <f>VLOOKUP('Consolidtaed Data'!$B9301,[1]Products!$A:$G,4,0)</f>
        <v>1889</v>
      </c>
      <c r="J1593" s="9">
        <f>VLOOKUP('Consolidtaed Data'!$B9301,[1]Products!$A:$G,3,0)</f>
        <v>945</v>
      </c>
      <c r="K1593" s="9">
        <f>'Consolidtaed Data'!$J9301*'Consolidtaed Data'!$H9301</f>
        <v>1378</v>
      </c>
      <c r="L1593" s="9">
        <f>'Consolidtaed Data'!$I9301*'Consolidtaed Data'!$H9301</f>
        <v>1887</v>
      </c>
      <c r="M1593" s="9">
        <f>'Consolidtaed Data'!$L9301-'Consolidtaed Data'!$K9301</f>
        <v>731</v>
      </c>
      <c r="N1593" s="9" t="str">
        <f>VLOOKUP('Consolidtaed Data'!$C9301,[1]Locations!$A:$O,2,0)</f>
        <v>San Jose</v>
      </c>
      <c r="O1593" s="9" t="str">
        <f>VLOOKUP('Consolidtaed Data'!$D9301,'[1]Sales People'!$A:$B,2,0)</f>
        <v>Kenneth Fields</v>
      </c>
      <c r="P1593" s="9" t="str">
        <f>VLOOKUP('Consolidtaed Data'!$E9301,[1]Customers!$A:$B,2,0)</f>
        <v>Anthony Little</v>
      </c>
      <c r="Q1593" s="11">
        <f>WEEKDAY('Consolidtaed Data'!$F9301)</f>
        <v>7</v>
      </c>
      <c r="R1593" s="9">
        <f>MONTH('Consolidtaed Data'!$F9301)</f>
        <v>12</v>
      </c>
      <c r="S1593" s="9" t="str">
        <f>TEXT(Table3[[#This Row],[Purchase Date]],"MMMM")</f>
        <v>April</v>
      </c>
      <c r="T1593" s="9">
        <f>YEAR('Consolidtaed Data'!$F9301)</f>
        <v>2021</v>
      </c>
    </row>
    <row r="1594" spans="1:20" x14ac:dyDescent="0.3">
      <c r="A1594" s="9" t="s">
        <v>2567</v>
      </c>
      <c r="B1594" s="9" t="s">
        <v>330</v>
      </c>
      <c r="C1594" s="9" t="s">
        <v>352</v>
      </c>
      <c r="D1594" s="9" t="s">
        <v>56</v>
      </c>
      <c r="E1594" s="9" t="s">
        <v>1152</v>
      </c>
      <c r="F1594" s="10">
        <v>43948</v>
      </c>
      <c r="G1594" s="10" t="str">
        <f>VLOOKUP(Table3[[#This Row],[Product ID]],[1]Products!$A:$G,2,0)</f>
        <v>Product 91</v>
      </c>
      <c r="H1594" s="22">
        <v>4</v>
      </c>
      <c r="I1594" s="9">
        <f>VLOOKUP('Consolidtaed Data'!$B4749,[1]Products!$A:$G,4,0)</f>
        <v>2182</v>
      </c>
      <c r="J1594" s="9">
        <f>VLOOKUP('Consolidtaed Data'!$B4749,[1]Products!$A:$G,3,0)</f>
        <v>1200</v>
      </c>
      <c r="K1594" s="9">
        <f>'Consolidtaed Data'!$J4749*'Consolidtaed Data'!$H4749</f>
        <v>971</v>
      </c>
      <c r="L1594" s="9">
        <f>'Consolidtaed Data'!$I4749*'Consolidtaed Data'!$H4749</f>
        <v>1494</v>
      </c>
      <c r="M1594" s="9">
        <f>'Consolidtaed Data'!$L4749-'Consolidtaed Data'!$K4749</f>
        <v>1014</v>
      </c>
      <c r="N1594" s="9" t="str">
        <f>VLOOKUP('Consolidtaed Data'!$C4749,[1]Locations!$A:$O,2,0)</f>
        <v>East Los Angeles</v>
      </c>
      <c r="O1594" s="9" t="str">
        <f>VLOOKUP('Consolidtaed Data'!$D4749,'[1]Sales People'!$A:$B,2,0)</f>
        <v>Scott Clark</v>
      </c>
      <c r="P1594" s="9" t="str">
        <f>VLOOKUP('Consolidtaed Data'!$E4749,[1]Customers!$A:$B,2,0)</f>
        <v>Chris Armstrong</v>
      </c>
      <c r="Q1594" s="11">
        <f>WEEKDAY('Consolidtaed Data'!$F4749)</f>
        <v>3</v>
      </c>
      <c r="R1594" s="9">
        <f>MONTH('Consolidtaed Data'!$F4749)</f>
        <v>12</v>
      </c>
      <c r="S1594" s="9" t="str">
        <f>TEXT(Table3[[#This Row],[Purchase Date]],"MMMM")</f>
        <v>April</v>
      </c>
      <c r="T1594" s="9">
        <f>YEAR('Consolidtaed Data'!$F4749)</f>
        <v>2020</v>
      </c>
    </row>
    <row r="1595" spans="1:20" x14ac:dyDescent="0.3">
      <c r="A1595" s="9" t="s">
        <v>2568</v>
      </c>
      <c r="B1595" s="9" t="s">
        <v>495</v>
      </c>
      <c r="C1595" s="9" t="s">
        <v>289</v>
      </c>
      <c r="D1595" s="9" t="s">
        <v>105</v>
      </c>
      <c r="E1595" s="9" t="s">
        <v>892</v>
      </c>
      <c r="F1595" s="10">
        <v>43948</v>
      </c>
      <c r="G1595" s="10" t="str">
        <f>VLOOKUP(Table3[[#This Row],[Product ID]],[1]Products!$A:$G,2,0)</f>
        <v>Product 15</v>
      </c>
      <c r="H1595" s="22">
        <v>1</v>
      </c>
      <c r="I1595" s="9">
        <f>VLOOKUP('Consolidtaed Data'!$B5459,[1]Products!$A:$G,4,0)</f>
        <v>368</v>
      </c>
      <c r="J1595" s="9">
        <f>VLOOKUP('Consolidtaed Data'!$B5459,[1]Products!$A:$G,3,0)</f>
        <v>294</v>
      </c>
      <c r="K1595" s="9">
        <f>'Consolidtaed Data'!$J5459*'Consolidtaed Data'!$H5459</f>
        <v>4101</v>
      </c>
      <c r="L1595" s="9">
        <f>'Consolidtaed Data'!$I5459*'Consolidtaed Data'!$H5459</f>
        <v>6723</v>
      </c>
      <c r="M1595" s="9">
        <f>'Consolidtaed Data'!$L5459-'Consolidtaed Data'!$K5459</f>
        <v>364</v>
      </c>
      <c r="N1595" s="9" t="str">
        <f>VLOOKUP('Consolidtaed Data'!$C5459,[1]Locations!$A:$O,2,0)</f>
        <v>Fresno</v>
      </c>
      <c r="O1595" s="9" t="str">
        <f>VLOOKUP('Consolidtaed Data'!$D5459,'[1]Sales People'!$A:$B,2,0)</f>
        <v>Joshua Cook</v>
      </c>
      <c r="P1595" s="9" t="str">
        <f>VLOOKUP('Consolidtaed Data'!$E5459,[1]Customers!$A:$B,2,0)</f>
        <v>Joshua Ryan</v>
      </c>
      <c r="Q1595" s="11">
        <f>WEEKDAY('Consolidtaed Data'!$F5459)</f>
        <v>1</v>
      </c>
      <c r="R1595" s="9">
        <f>MONTH('Consolidtaed Data'!$F5459)</f>
        <v>2</v>
      </c>
      <c r="S1595" s="9" t="str">
        <f>TEXT(Table3[[#This Row],[Purchase Date]],"MMMM")</f>
        <v>April</v>
      </c>
      <c r="T1595" s="9">
        <f>YEAR('Consolidtaed Data'!$F5459)</f>
        <v>2021</v>
      </c>
    </row>
    <row r="1596" spans="1:20" x14ac:dyDescent="0.3">
      <c r="A1596" s="9" t="s">
        <v>2570</v>
      </c>
      <c r="B1596" s="9" t="s">
        <v>15</v>
      </c>
      <c r="C1596" s="9" t="s">
        <v>90</v>
      </c>
      <c r="D1596" s="9" t="s">
        <v>329</v>
      </c>
      <c r="E1596" s="9" t="s">
        <v>488</v>
      </c>
      <c r="F1596" s="10">
        <v>43948</v>
      </c>
      <c r="G1596" s="10" t="str">
        <f>VLOOKUP(Table3[[#This Row],[Product ID]],[1]Products!$A:$G,2,0)</f>
        <v>Product 38</v>
      </c>
      <c r="H1596" s="22">
        <v>1</v>
      </c>
      <c r="I1596" s="9">
        <f>VLOOKUP('Consolidtaed Data'!$B6166,[1]Products!$A:$G,4,0)</f>
        <v>1972</v>
      </c>
      <c r="J1596" s="9">
        <f>VLOOKUP('Consolidtaed Data'!$B6166,[1]Products!$A:$G,3,0)</f>
        <v>1321</v>
      </c>
      <c r="K1596" s="9">
        <f>'Consolidtaed Data'!$J6166*'Consolidtaed Data'!$H6166</f>
        <v>1397</v>
      </c>
      <c r="L1596" s="9">
        <f>'Consolidtaed Data'!$I6166*'Consolidtaed Data'!$H6166</f>
        <v>1967</v>
      </c>
      <c r="M1596" s="9">
        <f>'Consolidtaed Data'!$L6166-'Consolidtaed Data'!$K6166</f>
        <v>264</v>
      </c>
      <c r="N1596" s="9" t="str">
        <f>VLOOKUP('Consolidtaed Data'!$C6166,[1]Locations!$A:$O,2,0)</f>
        <v>Thousand Oaks</v>
      </c>
      <c r="O1596" s="9" t="str">
        <f>VLOOKUP('Consolidtaed Data'!$D6166,'[1]Sales People'!$A:$B,2,0)</f>
        <v>Scott Clark</v>
      </c>
      <c r="P1596" s="9" t="str">
        <f>VLOOKUP('Consolidtaed Data'!$E6166,[1]Customers!$A:$B,2,0)</f>
        <v>Albert Cunningham</v>
      </c>
      <c r="Q1596" s="11">
        <f>WEEKDAY('Consolidtaed Data'!$F6166)</f>
        <v>4</v>
      </c>
      <c r="R1596" s="9">
        <f>MONTH('Consolidtaed Data'!$F6166)</f>
        <v>4</v>
      </c>
      <c r="S1596" s="9" t="str">
        <f>TEXT(Table3[[#This Row],[Purchase Date]],"MMMM")</f>
        <v>April</v>
      </c>
      <c r="T1596" s="9">
        <f>YEAR('Consolidtaed Data'!$F6166)</f>
        <v>2021</v>
      </c>
    </row>
    <row r="1597" spans="1:20" x14ac:dyDescent="0.3">
      <c r="A1597" s="9" t="s">
        <v>2571</v>
      </c>
      <c r="B1597" s="9" t="s">
        <v>209</v>
      </c>
      <c r="C1597" s="9" t="s">
        <v>25</v>
      </c>
      <c r="D1597" s="9" t="s">
        <v>105</v>
      </c>
      <c r="E1597" s="9" t="s">
        <v>710</v>
      </c>
      <c r="F1597" s="10">
        <v>43948</v>
      </c>
      <c r="G1597" s="10" t="str">
        <f>VLOOKUP(Table3[[#This Row],[Product ID]],[1]Products!$A:$G,2,0)</f>
        <v>Product 86</v>
      </c>
      <c r="H1597" s="22">
        <v>1</v>
      </c>
      <c r="I1597" s="9">
        <f>VLOOKUP('Consolidtaed Data'!$B6184,[1]Products!$A:$G,4,0)</f>
        <v>1783</v>
      </c>
      <c r="J1597" s="9">
        <f>VLOOKUP('Consolidtaed Data'!$B6184,[1]Products!$A:$G,3,0)</f>
        <v>1516</v>
      </c>
      <c r="K1597" s="9">
        <f>'Consolidtaed Data'!$J6184*'Consolidtaed Data'!$H6184</f>
        <v>389</v>
      </c>
      <c r="L1597" s="9">
        <f>'Consolidtaed Data'!$I6184*'Consolidtaed Data'!$H6184</f>
        <v>637</v>
      </c>
      <c r="M1597" s="9">
        <f>'Consolidtaed Data'!$L6184-'Consolidtaed Data'!$K6184</f>
        <v>204</v>
      </c>
      <c r="N1597" s="9" t="str">
        <f>VLOOKUP('Consolidtaed Data'!$C6184,[1]Locations!$A:$O,2,0)</f>
        <v>Riverside</v>
      </c>
      <c r="O1597" s="9" t="str">
        <f>VLOOKUP('Consolidtaed Data'!$D6184,'[1]Sales People'!$A:$B,2,0)</f>
        <v>Walter Cook</v>
      </c>
      <c r="P1597" s="9" t="str">
        <f>VLOOKUP('Consolidtaed Data'!$E6184,[1]Customers!$A:$B,2,0)</f>
        <v>Aaron Cruz</v>
      </c>
      <c r="Q1597" s="11">
        <f>WEEKDAY('Consolidtaed Data'!$F6184)</f>
        <v>5</v>
      </c>
      <c r="R1597" s="9">
        <f>MONTH('Consolidtaed Data'!$F6184)</f>
        <v>4</v>
      </c>
      <c r="S1597" s="9" t="str">
        <f>TEXT(Table3[[#This Row],[Purchase Date]],"MMMM")</f>
        <v>April</v>
      </c>
      <c r="T1597" s="9">
        <f>YEAR('Consolidtaed Data'!$F6184)</f>
        <v>2021</v>
      </c>
    </row>
    <row r="1598" spans="1:20" x14ac:dyDescent="0.3">
      <c r="A1598" s="9" t="s">
        <v>2572</v>
      </c>
      <c r="B1598" s="9" t="s">
        <v>136</v>
      </c>
      <c r="C1598" s="9" t="s">
        <v>249</v>
      </c>
      <c r="D1598" s="9" t="s">
        <v>13</v>
      </c>
      <c r="E1598" s="9" t="s">
        <v>460</v>
      </c>
      <c r="F1598" s="10">
        <v>43948</v>
      </c>
      <c r="G1598" s="10" t="str">
        <f>VLOOKUP(Table3[[#This Row],[Product ID]],[1]Products!$A:$G,2,0)</f>
        <v>Product 2</v>
      </c>
      <c r="H1598" s="22">
        <v>4</v>
      </c>
      <c r="I1598" s="9">
        <f>VLOOKUP('Consolidtaed Data'!$B6881,[1]Products!$A:$G,4,0)</f>
        <v>1639</v>
      </c>
      <c r="J1598" s="9">
        <f>VLOOKUP('Consolidtaed Data'!$B6881,[1]Products!$A:$G,3,0)</f>
        <v>1295</v>
      </c>
      <c r="K1598" s="9">
        <f>'Consolidtaed Data'!$J6881*'Consolidtaed Data'!$H6881</f>
        <v>1582</v>
      </c>
      <c r="L1598" s="9">
        <f>'Consolidtaed Data'!$I6881*'Consolidtaed Data'!$H6881</f>
        <v>3044</v>
      </c>
      <c r="M1598" s="9">
        <f>'Consolidtaed Data'!$L6881-'Consolidtaed Data'!$K6881</f>
        <v>376</v>
      </c>
      <c r="N1598" s="9" t="str">
        <f>VLOOKUP('Consolidtaed Data'!$C6881,[1]Locations!$A:$O,2,0)</f>
        <v>Clovis</v>
      </c>
      <c r="O1598" s="9" t="str">
        <f>VLOOKUP('Consolidtaed Data'!$D6881,'[1]Sales People'!$A:$B,2,0)</f>
        <v>John Reyes</v>
      </c>
      <c r="P1598" s="9" t="str">
        <f>VLOOKUP('Consolidtaed Data'!$E6881,[1]Customers!$A:$B,2,0)</f>
        <v>Benjamin Murray</v>
      </c>
      <c r="Q1598" s="11">
        <f>WEEKDAY('Consolidtaed Data'!$F6881)</f>
        <v>3</v>
      </c>
      <c r="R1598" s="9">
        <f>MONTH('Consolidtaed Data'!$F6881)</f>
        <v>6</v>
      </c>
      <c r="S1598" s="9" t="str">
        <f>TEXT(Table3[[#This Row],[Purchase Date]],"MMMM")</f>
        <v>April</v>
      </c>
      <c r="T1598" s="9">
        <f>YEAR('Consolidtaed Data'!$F6881)</f>
        <v>2021</v>
      </c>
    </row>
    <row r="1599" spans="1:20" x14ac:dyDescent="0.3">
      <c r="A1599" s="9" t="s">
        <v>2573</v>
      </c>
      <c r="B1599" s="9" t="s">
        <v>219</v>
      </c>
      <c r="C1599" s="9" t="s">
        <v>173</v>
      </c>
      <c r="D1599" s="9" t="s">
        <v>329</v>
      </c>
      <c r="E1599" s="9" t="s">
        <v>773</v>
      </c>
      <c r="F1599" s="10">
        <v>43948</v>
      </c>
      <c r="G1599" s="10" t="str">
        <f>VLOOKUP(Table3[[#This Row],[Product ID]],[1]Products!$A:$G,2,0)</f>
        <v>Product 35</v>
      </c>
      <c r="H1599" s="22">
        <v>1</v>
      </c>
      <c r="I1599" s="9">
        <f>VLOOKUP('Consolidtaed Data'!$B7006,[1]Products!$A:$G,4,0)</f>
        <v>1809</v>
      </c>
      <c r="J1599" s="9">
        <f>VLOOKUP('Consolidtaed Data'!$B7006,[1]Products!$A:$G,3,0)</f>
        <v>1067</v>
      </c>
      <c r="K1599" s="9">
        <f>'Consolidtaed Data'!$J7006*'Consolidtaed Data'!$H7006</f>
        <v>416</v>
      </c>
      <c r="L1599" s="9">
        <f>'Consolidtaed Data'!$I7006*'Consolidtaed Data'!$H7006</f>
        <v>603</v>
      </c>
      <c r="M1599" s="9">
        <f>'Consolidtaed Data'!$L7006-'Consolidtaed Data'!$K7006</f>
        <v>452</v>
      </c>
      <c r="N1599" s="9" t="str">
        <f>VLOOKUP('Consolidtaed Data'!$C7006,[1]Locations!$A:$O,2,0)</f>
        <v>Clovis</v>
      </c>
      <c r="O1599" s="9" t="str">
        <f>VLOOKUP('Consolidtaed Data'!$D7006,'[1]Sales People'!$A:$B,2,0)</f>
        <v>Howard Sims</v>
      </c>
      <c r="P1599" s="9" t="str">
        <f>VLOOKUP('Consolidtaed Data'!$E7006,[1]Customers!$A:$B,2,0)</f>
        <v>Juan Perez</v>
      </c>
      <c r="Q1599" s="11">
        <f>WEEKDAY('Consolidtaed Data'!$F7006)</f>
        <v>5</v>
      </c>
      <c r="R1599" s="9">
        <f>MONTH('Consolidtaed Data'!$F7006)</f>
        <v>6</v>
      </c>
      <c r="S1599" s="9" t="str">
        <f>TEXT(Table3[[#This Row],[Purchase Date]],"MMMM")</f>
        <v>April</v>
      </c>
      <c r="T1599" s="9">
        <f>YEAR('Consolidtaed Data'!$F7006)</f>
        <v>2021</v>
      </c>
    </row>
    <row r="1600" spans="1:20" x14ac:dyDescent="0.3">
      <c r="A1600" s="9" t="s">
        <v>2574</v>
      </c>
      <c r="B1600" s="9" t="s">
        <v>298</v>
      </c>
      <c r="C1600" s="9" t="s">
        <v>564</v>
      </c>
      <c r="D1600" s="9" t="s">
        <v>68</v>
      </c>
      <c r="E1600" s="9" t="s">
        <v>1081</v>
      </c>
      <c r="F1600" s="10">
        <v>43948</v>
      </c>
      <c r="G1600" s="10" t="str">
        <f>VLOOKUP(Table3[[#This Row],[Product ID]],[1]Products!$A:$G,2,0)</f>
        <v>Product 53</v>
      </c>
      <c r="H1600" s="22">
        <v>4</v>
      </c>
      <c r="I1600" s="9">
        <f>VLOOKUP('Consolidtaed Data'!$B7134,[1]Products!$A:$G,4,0)</f>
        <v>1494</v>
      </c>
      <c r="J1600" s="9">
        <f>VLOOKUP('Consolidtaed Data'!$B7134,[1]Products!$A:$G,3,0)</f>
        <v>971</v>
      </c>
      <c r="K1600" s="9">
        <f>'Consolidtaed Data'!$J7134*'Consolidtaed Data'!$H7134</f>
        <v>584</v>
      </c>
      <c r="L1600" s="9">
        <f>'Consolidtaed Data'!$I7134*'Consolidtaed Data'!$H7134</f>
        <v>913</v>
      </c>
      <c r="M1600" s="9">
        <f>'Consolidtaed Data'!$L7134-'Consolidtaed Data'!$K7134</f>
        <v>486</v>
      </c>
      <c r="N1600" s="9" t="str">
        <f>VLOOKUP('Consolidtaed Data'!$C7134,[1]Locations!$A:$O,2,0)</f>
        <v>Inglewood</v>
      </c>
      <c r="O1600" s="9" t="str">
        <f>VLOOKUP('Consolidtaed Data'!$D7134,'[1]Sales People'!$A:$B,2,0)</f>
        <v>Larry Marshall</v>
      </c>
      <c r="P1600" s="9" t="str">
        <f>VLOOKUP('Consolidtaed Data'!$E7134,[1]Customers!$A:$B,2,0)</f>
        <v>Jack Reid</v>
      </c>
      <c r="Q1600" s="11">
        <f>WEEKDAY('Consolidtaed Data'!$F7134)</f>
        <v>7</v>
      </c>
      <c r="R1600" s="9">
        <f>MONTH('Consolidtaed Data'!$F7134)</f>
        <v>6</v>
      </c>
      <c r="S1600" s="9" t="str">
        <f>TEXT(Table3[[#This Row],[Purchase Date]],"MMMM")</f>
        <v>April</v>
      </c>
      <c r="T1600" s="9">
        <f>YEAR('Consolidtaed Data'!$F7134)</f>
        <v>2021</v>
      </c>
    </row>
    <row r="1601" spans="1:20" x14ac:dyDescent="0.3">
      <c r="A1601" s="9" t="s">
        <v>2575</v>
      </c>
      <c r="B1601" s="9" t="s">
        <v>369</v>
      </c>
      <c r="C1601" s="9" t="s">
        <v>42</v>
      </c>
      <c r="D1601" s="9" t="s">
        <v>91</v>
      </c>
      <c r="E1601" s="9" t="s">
        <v>970</v>
      </c>
      <c r="F1601" s="10">
        <v>43948</v>
      </c>
      <c r="G1601" s="10" t="str">
        <f>VLOOKUP(Table3[[#This Row],[Product ID]],[1]Products!$A:$G,2,0)</f>
        <v>Product 8</v>
      </c>
      <c r="H1601" s="22">
        <v>1</v>
      </c>
      <c r="I1601" s="9">
        <f>VLOOKUP('Consolidtaed Data'!$B7827,[1]Products!$A:$G,4,0)</f>
        <v>95</v>
      </c>
      <c r="J1601" s="9">
        <f>VLOOKUP('Consolidtaed Data'!$B7827,[1]Products!$A:$G,3,0)</f>
        <v>61</v>
      </c>
      <c r="K1601" s="9">
        <f>'Consolidtaed Data'!$J7827*'Consolidtaed Data'!$H7827</f>
        <v>2700</v>
      </c>
      <c r="L1601" s="9">
        <f>'Consolidtaed Data'!$I7827*'Consolidtaed Data'!$H7827</f>
        <v>4500</v>
      </c>
      <c r="M1601" s="9">
        <f>'Consolidtaed Data'!$L7827-'Consolidtaed Data'!$K7827</f>
        <v>452</v>
      </c>
      <c r="N1601" s="9" t="str">
        <f>VLOOKUP('Consolidtaed Data'!$C7827,[1]Locations!$A:$O,2,0)</f>
        <v>Vallejo</v>
      </c>
      <c r="O1601" s="9" t="str">
        <f>VLOOKUP('Consolidtaed Data'!$D7827,'[1]Sales People'!$A:$B,2,0)</f>
        <v>Sean Miller</v>
      </c>
      <c r="P1601" s="9" t="str">
        <f>VLOOKUP('Consolidtaed Data'!$E7827,[1]Customers!$A:$B,2,0)</f>
        <v>Jerry Reed</v>
      </c>
      <c r="Q1601" s="11">
        <f>WEEKDAY('Consolidtaed Data'!$F7827)</f>
        <v>4</v>
      </c>
      <c r="R1601" s="9">
        <f>MONTH('Consolidtaed Data'!$F7827)</f>
        <v>8</v>
      </c>
      <c r="S1601" s="9" t="str">
        <f>TEXT(Table3[[#This Row],[Purchase Date]],"MMMM")</f>
        <v>April</v>
      </c>
      <c r="T1601" s="9">
        <f>YEAR('Consolidtaed Data'!$F7827)</f>
        <v>2021</v>
      </c>
    </row>
    <row r="1602" spans="1:20" x14ac:dyDescent="0.3">
      <c r="A1602" s="9" t="s">
        <v>2576</v>
      </c>
      <c r="B1602" s="9" t="s">
        <v>116</v>
      </c>
      <c r="C1602" s="9" t="s">
        <v>253</v>
      </c>
      <c r="D1602" s="9" t="s">
        <v>87</v>
      </c>
      <c r="E1602" s="9" t="s">
        <v>781</v>
      </c>
      <c r="F1602" s="10">
        <v>43948</v>
      </c>
      <c r="G1602" s="10" t="str">
        <f>VLOOKUP(Table3[[#This Row],[Product ID]],[1]Products!$A:$G,2,0)</f>
        <v>Product 55</v>
      </c>
      <c r="H1602" s="22">
        <v>3</v>
      </c>
      <c r="I1602" s="9">
        <f>VLOOKUP('Consolidtaed Data'!$B8459,[1]Products!$A:$G,4,0)</f>
        <v>2410</v>
      </c>
      <c r="J1602" s="9">
        <f>VLOOKUP('Consolidtaed Data'!$B8459,[1]Products!$A:$G,3,0)</f>
        <v>1518</v>
      </c>
      <c r="K1602" s="9">
        <f>'Consolidtaed Data'!$J8459*'Consolidtaed Data'!$H8459</f>
        <v>2196</v>
      </c>
      <c r="L1602" s="9">
        <f>'Consolidtaed Data'!$I8459*'Consolidtaed Data'!$H8459</f>
        <v>3231</v>
      </c>
      <c r="M1602" s="9">
        <f>'Consolidtaed Data'!$L8459-'Consolidtaed Data'!$K8459</f>
        <v>369</v>
      </c>
      <c r="N1602" s="9" t="str">
        <f>VLOOKUP('Consolidtaed Data'!$C8459,[1]Locations!$A:$O,2,0)</f>
        <v>Roseville</v>
      </c>
      <c r="O1602" s="9" t="str">
        <f>VLOOKUP('Consolidtaed Data'!$D8459,'[1]Sales People'!$A:$B,2,0)</f>
        <v>Kenneth Bradley</v>
      </c>
      <c r="P1602" s="9" t="str">
        <f>VLOOKUP('Consolidtaed Data'!$E8459,[1]Customers!$A:$B,2,0)</f>
        <v>Jeremy Gomez</v>
      </c>
      <c r="Q1602" s="11">
        <f>WEEKDAY('Consolidtaed Data'!$F8459)</f>
        <v>3</v>
      </c>
      <c r="R1602" s="9">
        <f>MONTH('Consolidtaed Data'!$F8459)</f>
        <v>10</v>
      </c>
      <c r="S1602" s="9" t="str">
        <f>TEXT(Table3[[#This Row],[Purchase Date]],"MMMM")</f>
        <v>April</v>
      </c>
      <c r="T1602" s="9">
        <f>YEAR('Consolidtaed Data'!$F8459)</f>
        <v>2021</v>
      </c>
    </row>
    <row r="1603" spans="1:20" x14ac:dyDescent="0.3">
      <c r="A1603" s="9" t="s">
        <v>2577</v>
      </c>
      <c r="B1603" s="9" t="s">
        <v>742</v>
      </c>
      <c r="C1603" s="9" t="s">
        <v>90</v>
      </c>
      <c r="D1603" s="9" t="s">
        <v>83</v>
      </c>
      <c r="E1603" s="9" t="s">
        <v>132</v>
      </c>
      <c r="F1603" s="10">
        <v>43948</v>
      </c>
      <c r="G1603" s="10" t="str">
        <f>VLOOKUP(Table3[[#This Row],[Product ID]],[1]Products!$A:$G,2,0)</f>
        <v>Product 90</v>
      </c>
      <c r="H1603" s="22">
        <v>1</v>
      </c>
      <c r="I1603" s="9">
        <f>VLOOKUP('Consolidtaed Data'!$B8686,[1]Products!$A:$G,4,0)</f>
        <v>2294</v>
      </c>
      <c r="J1603" s="9">
        <f>VLOOKUP('Consolidtaed Data'!$B8686,[1]Products!$A:$G,3,0)</f>
        <v>1399</v>
      </c>
      <c r="K1603" s="9">
        <f>'Consolidtaed Data'!$J8686*'Consolidtaed Data'!$H8686</f>
        <v>3324</v>
      </c>
      <c r="L1603" s="9">
        <f>'Consolidtaed Data'!$I8686*'Consolidtaed Data'!$H8686</f>
        <v>4053</v>
      </c>
      <c r="M1603" s="9">
        <f>'Consolidtaed Data'!$L8686-'Consolidtaed Data'!$K8686</f>
        <v>731</v>
      </c>
      <c r="N1603" s="9" t="str">
        <f>VLOOKUP('Consolidtaed Data'!$C8686,[1]Locations!$A:$O,2,0)</f>
        <v>Oxnard</v>
      </c>
      <c r="O1603" s="9" t="str">
        <f>VLOOKUP('Consolidtaed Data'!$D8686,'[1]Sales People'!$A:$B,2,0)</f>
        <v>Roger Robertson</v>
      </c>
      <c r="P1603" s="9" t="str">
        <f>VLOOKUP('Consolidtaed Data'!$E8686,[1]Customers!$A:$B,2,0)</f>
        <v>Dennis Scott</v>
      </c>
      <c r="Q1603" s="11">
        <f>WEEKDAY('Consolidtaed Data'!$F8686)</f>
        <v>7</v>
      </c>
      <c r="R1603" s="9">
        <f>MONTH('Consolidtaed Data'!$F8686)</f>
        <v>10</v>
      </c>
      <c r="S1603" s="9" t="str">
        <f>TEXT(Table3[[#This Row],[Purchase Date]],"MMMM")</f>
        <v>April</v>
      </c>
      <c r="T1603" s="9">
        <f>YEAR('Consolidtaed Data'!$F8686)</f>
        <v>2021</v>
      </c>
    </row>
    <row r="1604" spans="1:20" x14ac:dyDescent="0.3">
      <c r="A1604" s="9" t="s">
        <v>2578</v>
      </c>
      <c r="B1604" s="9" t="s">
        <v>301</v>
      </c>
      <c r="C1604" s="9" t="s">
        <v>169</v>
      </c>
      <c r="D1604" s="9" t="s">
        <v>326</v>
      </c>
      <c r="E1604" s="9" t="s">
        <v>2208</v>
      </c>
      <c r="F1604" s="10">
        <v>43948</v>
      </c>
      <c r="G1604" s="10" t="str">
        <f>VLOOKUP(Table3[[#This Row],[Product ID]],[1]Products!$A:$G,2,0)</f>
        <v>Product 57</v>
      </c>
      <c r="H1604" s="22">
        <v>1</v>
      </c>
      <c r="I1604" s="9">
        <f>VLOOKUP('Consolidtaed Data'!$B8753,[1]Products!$A:$G,4,0)</f>
        <v>886</v>
      </c>
      <c r="J1604" s="9">
        <f>VLOOKUP('Consolidtaed Data'!$B8753,[1]Products!$A:$G,3,0)</f>
        <v>478</v>
      </c>
      <c r="K1604" s="9">
        <f>'Consolidtaed Data'!$J8753*'Consolidtaed Data'!$H8753</f>
        <v>4360</v>
      </c>
      <c r="L1604" s="9">
        <f>'Consolidtaed Data'!$I8753*'Consolidtaed Data'!$H8753</f>
        <v>5520</v>
      </c>
      <c r="M1604" s="9">
        <f>'Consolidtaed Data'!$L8753-'Consolidtaed Data'!$K8753</f>
        <v>738</v>
      </c>
      <c r="N1604" s="9" t="str">
        <f>VLOOKUP('Consolidtaed Data'!$C8753,[1]Locations!$A:$O,2,0)</f>
        <v>Jurupa Valley</v>
      </c>
      <c r="O1604" s="9" t="str">
        <f>VLOOKUP('Consolidtaed Data'!$D8753,'[1]Sales People'!$A:$B,2,0)</f>
        <v>Martin Carr</v>
      </c>
      <c r="P1604" s="9" t="str">
        <f>VLOOKUP('Consolidtaed Data'!$E8753,[1]Customers!$A:$B,2,0)</f>
        <v>Wayne Williams</v>
      </c>
      <c r="Q1604" s="11">
        <f>WEEKDAY('Consolidtaed Data'!$F8753)</f>
        <v>4</v>
      </c>
      <c r="R1604" s="9">
        <f>MONTH('Consolidtaed Data'!$F8753)</f>
        <v>10</v>
      </c>
      <c r="S1604" s="9" t="str">
        <f>TEXT(Table3[[#This Row],[Purchase Date]],"MMMM")</f>
        <v>April</v>
      </c>
      <c r="T1604" s="9">
        <f>YEAR('Consolidtaed Data'!$F8753)</f>
        <v>2021</v>
      </c>
    </row>
    <row r="1605" spans="1:20" x14ac:dyDescent="0.3">
      <c r="A1605" s="9" t="s">
        <v>2579</v>
      </c>
      <c r="B1605" s="9" t="s">
        <v>397</v>
      </c>
      <c r="C1605" s="9" t="s">
        <v>157</v>
      </c>
      <c r="D1605" s="9" t="s">
        <v>206</v>
      </c>
      <c r="E1605" s="9" t="s">
        <v>1270</v>
      </c>
      <c r="F1605" s="10">
        <v>43948</v>
      </c>
      <c r="G1605" s="10" t="str">
        <f>VLOOKUP(Table3[[#This Row],[Product ID]],[1]Products!$A:$G,2,0)</f>
        <v>Product 20</v>
      </c>
      <c r="H1605" s="22">
        <v>1</v>
      </c>
      <c r="I1605" s="9">
        <f>VLOOKUP('Consolidtaed Data'!$B9065,[1]Products!$A:$G,4,0)</f>
        <v>203</v>
      </c>
      <c r="J1605" s="9">
        <f>VLOOKUP('Consolidtaed Data'!$B9065,[1]Products!$A:$G,3,0)</f>
        <v>154</v>
      </c>
      <c r="K1605" s="9">
        <f>'Consolidtaed Data'!$J9065*'Consolidtaed Data'!$H9065</f>
        <v>168</v>
      </c>
      <c r="L1605" s="9">
        <f>'Consolidtaed Data'!$I9065*'Consolidtaed Data'!$H9065</f>
        <v>246</v>
      </c>
      <c r="M1605" s="9">
        <f>'Consolidtaed Data'!$L9065-'Consolidtaed Data'!$K9065</f>
        <v>49</v>
      </c>
      <c r="N1605" s="9" t="str">
        <f>VLOOKUP('Consolidtaed Data'!$C9065,[1]Locations!$A:$O,2,0)</f>
        <v>Santa Maria</v>
      </c>
      <c r="O1605" s="9" t="str">
        <f>VLOOKUP('Consolidtaed Data'!$D9065,'[1]Sales People'!$A:$B,2,0)</f>
        <v>Andrew Bowman</v>
      </c>
      <c r="P1605" s="9" t="str">
        <f>VLOOKUP('Consolidtaed Data'!$E9065,[1]Customers!$A:$B,2,0)</f>
        <v>Charles Fields</v>
      </c>
      <c r="Q1605" s="11">
        <f>WEEKDAY('Consolidtaed Data'!$F9065)</f>
        <v>4</v>
      </c>
      <c r="R1605" s="9">
        <f>MONTH('Consolidtaed Data'!$F9065)</f>
        <v>11</v>
      </c>
      <c r="S1605" s="9" t="str">
        <f>TEXT(Table3[[#This Row],[Purchase Date]],"MMMM")</f>
        <v>April</v>
      </c>
      <c r="T1605" s="9">
        <f>YEAR('Consolidtaed Data'!$F9065)</f>
        <v>2021</v>
      </c>
    </row>
    <row r="1606" spans="1:20" x14ac:dyDescent="0.3">
      <c r="A1606" s="9" t="s">
        <v>2580</v>
      </c>
      <c r="B1606" s="9" t="s">
        <v>318</v>
      </c>
      <c r="C1606" s="9" t="s">
        <v>439</v>
      </c>
      <c r="D1606" s="9" t="s">
        <v>80</v>
      </c>
      <c r="E1606" s="9" t="s">
        <v>833</v>
      </c>
      <c r="F1606" s="10">
        <v>43948</v>
      </c>
      <c r="G1606" s="10" t="str">
        <f>VLOOKUP(Table3[[#This Row],[Product ID]],[1]Products!$A:$G,2,0)</f>
        <v>Product 89</v>
      </c>
      <c r="H1606" s="22">
        <v>4</v>
      </c>
      <c r="I1606" s="9">
        <f>VLOOKUP('Consolidtaed Data'!$B9281,[1]Products!$A:$G,4,0)</f>
        <v>1887</v>
      </c>
      <c r="J1606" s="9">
        <f>VLOOKUP('Consolidtaed Data'!$B9281,[1]Products!$A:$G,3,0)</f>
        <v>1378</v>
      </c>
      <c r="K1606" s="9">
        <f>'Consolidtaed Data'!$J9281*'Consolidtaed Data'!$H9281</f>
        <v>1167</v>
      </c>
      <c r="L1606" s="9">
        <f>'Consolidtaed Data'!$I9281*'Consolidtaed Data'!$H9281</f>
        <v>1911</v>
      </c>
      <c r="M1606" s="9">
        <f>'Consolidtaed Data'!$L9281-'Consolidtaed Data'!$K9281</f>
        <v>1485</v>
      </c>
      <c r="N1606" s="9" t="str">
        <f>VLOOKUP('Consolidtaed Data'!$C9281,[1]Locations!$A:$O,2,0)</f>
        <v>Santa Ana</v>
      </c>
      <c r="O1606" s="9" t="str">
        <f>VLOOKUP('Consolidtaed Data'!$D9281,'[1]Sales People'!$A:$B,2,0)</f>
        <v>Brian Davis</v>
      </c>
      <c r="P1606" s="9" t="str">
        <f>VLOOKUP('Consolidtaed Data'!$E9281,[1]Customers!$A:$B,2,0)</f>
        <v>Willie Hicks</v>
      </c>
      <c r="Q1606" s="11">
        <f>WEEKDAY('Consolidtaed Data'!$F9281)</f>
        <v>5</v>
      </c>
      <c r="R1606" s="9">
        <f>MONTH('Consolidtaed Data'!$F9281)</f>
        <v>12</v>
      </c>
      <c r="S1606" s="9" t="str">
        <f>TEXT(Table3[[#This Row],[Purchase Date]],"MMMM")</f>
        <v>April</v>
      </c>
      <c r="T1606" s="9">
        <f>YEAR('Consolidtaed Data'!$F9281)</f>
        <v>2021</v>
      </c>
    </row>
    <row r="1607" spans="1:20" x14ac:dyDescent="0.3">
      <c r="A1607" s="9" t="s">
        <v>2581</v>
      </c>
      <c r="B1607" s="9" t="s">
        <v>503</v>
      </c>
      <c r="C1607" s="9" t="s">
        <v>522</v>
      </c>
      <c r="D1607" s="9" t="s">
        <v>43</v>
      </c>
      <c r="E1607" s="9" t="s">
        <v>627</v>
      </c>
      <c r="F1607" s="10">
        <v>43949</v>
      </c>
      <c r="G1607" s="10" t="str">
        <f>VLOOKUP(Table3[[#This Row],[Product ID]],[1]Products!$A:$G,2,0)</f>
        <v>Product 99</v>
      </c>
      <c r="H1607" s="22">
        <v>1</v>
      </c>
      <c r="I1607" s="9">
        <f>VLOOKUP('Consolidtaed Data'!$B5031,[1]Products!$A:$G,4,0)</f>
        <v>886</v>
      </c>
      <c r="J1607" s="9">
        <f>VLOOKUP('Consolidtaed Data'!$B5031,[1]Products!$A:$G,3,0)</f>
        <v>478</v>
      </c>
      <c r="K1607" s="9">
        <f>'Consolidtaed Data'!$J5031*'Consolidtaed Data'!$H5031</f>
        <v>1200</v>
      </c>
      <c r="L1607" s="9">
        <f>'Consolidtaed Data'!$I5031*'Consolidtaed Data'!$H5031</f>
        <v>2182</v>
      </c>
      <c r="M1607" s="9">
        <f>'Consolidtaed Data'!$L5031-'Consolidtaed Data'!$K5031</f>
        <v>318</v>
      </c>
      <c r="N1607" s="9" t="str">
        <f>VLOOKUP('Consolidtaed Data'!$C5031,[1]Locations!$A:$O,2,0)</f>
        <v>Jurupa Valley</v>
      </c>
      <c r="O1607" s="9" t="str">
        <f>VLOOKUP('Consolidtaed Data'!$D5031,'[1]Sales People'!$A:$B,2,0)</f>
        <v>Scott Mason</v>
      </c>
      <c r="P1607" s="9" t="str">
        <f>VLOOKUP('Consolidtaed Data'!$E5031,[1]Customers!$A:$B,2,0)</f>
        <v>Louis Ellis</v>
      </c>
      <c r="Q1607" s="11">
        <f>WEEKDAY('Consolidtaed Data'!$F5031)</f>
        <v>3</v>
      </c>
      <c r="R1607" s="9">
        <f>MONTH('Consolidtaed Data'!$F5031)</f>
        <v>1</v>
      </c>
      <c r="S1607" s="9" t="str">
        <f>TEXT(Table3[[#This Row],[Purchase Date]],"MMMM")</f>
        <v>April</v>
      </c>
      <c r="T1607" s="9">
        <f>YEAR('Consolidtaed Data'!$F5031)</f>
        <v>2021</v>
      </c>
    </row>
    <row r="1608" spans="1:20" x14ac:dyDescent="0.3">
      <c r="A1608" s="9" t="s">
        <v>2582</v>
      </c>
      <c r="B1608" s="9" t="s">
        <v>340</v>
      </c>
      <c r="C1608" s="9" t="s">
        <v>90</v>
      </c>
      <c r="D1608" s="9" t="s">
        <v>281</v>
      </c>
      <c r="E1608" s="9" t="s">
        <v>681</v>
      </c>
      <c r="F1608" s="10">
        <v>43949</v>
      </c>
      <c r="G1608" s="10" t="str">
        <f>VLOOKUP(Table3[[#This Row],[Product ID]],[1]Products!$A:$G,2,0)</f>
        <v>Product 34</v>
      </c>
      <c r="H1608" s="22">
        <v>1</v>
      </c>
      <c r="I1608" s="9">
        <f>VLOOKUP('Consolidtaed Data'!$B6058,[1]Products!$A:$G,4,0)</f>
        <v>181</v>
      </c>
      <c r="J1608" s="9">
        <f>VLOOKUP('Consolidtaed Data'!$B6058,[1]Products!$A:$G,3,0)</f>
        <v>130</v>
      </c>
      <c r="K1608" s="9">
        <f>'Consolidtaed Data'!$J6058*'Consolidtaed Data'!$H6058</f>
        <v>882</v>
      </c>
      <c r="L1608" s="9">
        <f>'Consolidtaed Data'!$I6058*'Consolidtaed Data'!$H6058</f>
        <v>1104</v>
      </c>
      <c r="M1608" s="9">
        <f>'Consolidtaed Data'!$L6058-'Consolidtaed Data'!$K6058</f>
        <v>148</v>
      </c>
      <c r="N1608" s="9" t="str">
        <f>VLOOKUP('Consolidtaed Data'!$C6058,[1]Locations!$A:$O,2,0)</f>
        <v>Fairfield</v>
      </c>
      <c r="O1608" s="9" t="str">
        <f>VLOOKUP('Consolidtaed Data'!$D6058,'[1]Sales People'!$A:$B,2,0)</f>
        <v>Jerry Perry</v>
      </c>
      <c r="P1608" s="9" t="str">
        <f>VLOOKUP('Consolidtaed Data'!$E6058,[1]Customers!$A:$B,2,0)</f>
        <v>Donald Reynolds</v>
      </c>
      <c r="Q1608" s="11">
        <f>WEEKDAY('Consolidtaed Data'!$F6058)</f>
        <v>4</v>
      </c>
      <c r="R1608" s="9">
        <f>MONTH('Consolidtaed Data'!$F6058)</f>
        <v>4</v>
      </c>
      <c r="S1608" s="9" t="str">
        <f>TEXT(Table3[[#This Row],[Purchase Date]],"MMMM")</f>
        <v>April</v>
      </c>
      <c r="T1608" s="9">
        <f>YEAR('Consolidtaed Data'!$F6058)</f>
        <v>2021</v>
      </c>
    </row>
    <row r="1609" spans="1:20" x14ac:dyDescent="0.3">
      <c r="A1609" s="9" t="s">
        <v>2583</v>
      </c>
      <c r="B1609" s="9" t="s">
        <v>284</v>
      </c>
      <c r="C1609" s="9" t="s">
        <v>12</v>
      </c>
      <c r="D1609" s="9" t="s">
        <v>329</v>
      </c>
      <c r="E1609" s="9" t="s">
        <v>395</v>
      </c>
      <c r="F1609" s="10">
        <v>43949</v>
      </c>
      <c r="G1609" s="10" t="str">
        <f>VLOOKUP(Table3[[#This Row],[Product ID]],[1]Products!$A:$G,2,0)</f>
        <v>Product 96</v>
      </c>
      <c r="H1609" s="22">
        <v>1</v>
      </c>
      <c r="I1609" s="9">
        <f>VLOOKUP('Consolidtaed Data'!$B6203,[1]Products!$A:$G,4,0)</f>
        <v>1077</v>
      </c>
      <c r="J1609" s="9">
        <f>VLOOKUP('Consolidtaed Data'!$B6203,[1]Products!$A:$G,3,0)</f>
        <v>732</v>
      </c>
      <c r="K1609" s="9">
        <f>'Consolidtaed Data'!$J6203*'Consolidtaed Data'!$H6203</f>
        <v>1305</v>
      </c>
      <c r="L1609" s="9">
        <f>'Consolidtaed Data'!$I6203*'Consolidtaed Data'!$H6203</f>
        <v>1812</v>
      </c>
      <c r="M1609" s="9">
        <f>'Consolidtaed Data'!$L6203-'Consolidtaed Data'!$K6203</f>
        <v>895</v>
      </c>
      <c r="N1609" s="9" t="str">
        <f>VLOOKUP('Consolidtaed Data'!$C6203,[1]Locations!$A:$O,2,0)</f>
        <v>Torrance</v>
      </c>
      <c r="O1609" s="9" t="str">
        <f>VLOOKUP('Consolidtaed Data'!$D6203,'[1]Sales People'!$A:$B,2,0)</f>
        <v>Clarence Fox</v>
      </c>
      <c r="P1609" s="9" t="str">
        <f>VLOOKUP('Consolidtaed Data'!$E6203,[1]Customers!$A:$B,2,0)</f>
        <v>Jeremy Porter</v>
      </c>
      <c r="Q1609" s="11">
        <f>WEEKDAY('Consolidtaed Data'!$F6203)</f>
        <v>7</v>
      </c>
      <c r="R1609" s="9">
        <f>MONTH('Consolidtaed Data'!$F6203)</f>
        <v>4</v>
      </c>
      <c r="S1609" s="9" t="str">
        <f>TEXT(Table3[[#This Row],[Purchase Date]],"MMMM")</f>
        <v>April</v>
      </c>
      <c r="T1609" s="9">
        <f>YEAR('Consolidtaed Data'!$F6203)</f>
        <v>2021</v>
      </c>
    </row>
    <row r="1610" spans="1:20" x14ac:dyDescent="0.3">
      <c r="A1610" s="9" t="s">
        <v>2585</v>
      </c>
      <c r="B1610" s="9" t="s">
        <v>216</v>
      </c>
      <c r="C1610" s="9" t="s">
        <v>394</v>
      </c>
      <c r="D1610" s="9" t="s">
        <v>220</v>
      </c>
      <c r="E1610" s="9" t="s">
        <v>1384</v>
      </c>
      <c r="F1610" s="10">
        <v>43949</v>
      </c>
      <c r="G1610" s="10" t="str">
        <f>VLOOKUP(Table3[[#This Row],[Product ID]],[1]Products!$A:$G,2,0)</f>
        <v>Product 73</v>
      </c>
      <c r="H1610" s="22">
        <v>2</v>
      </c>
      <c r="I1610" s="9">
        <f>VLOOKUP('Consolidtaed Data'!$B6323,[1]Products!$A:$G,4,0)</f>
        <v>1887</v>
      </c>
      <c r="J1610" s="9">
        <f>VLOOKUP('Consolidtaed Data'!$B6323,[1]Products!$A:$G,3,0)</f>
        <v>1378</v>
      </c>
      <c r="K1610" s="9">
        <f>'Consolidtaed Data'!$J6323*'Consolidtaed Data'!$H6323</f>
        <v>4419</v>
      </c>
      <c r="L1610" s="9">
        <f>'Consolidtaed Data'!$I6323*'Consolidtaed Data'!$H6323</f>
        <v>7491</v>
      </c>
      <c r="M1610" s="9">
        <f>'Consolidtaed Data'!$L6323-'Consolidtaed Data'!$K6323</f>
        <v>1980</v>
      </c>
      <c r="N1610" s="9" t="str">
        <f>VLOOKUP('Consolidtaed Data'!$C6323,[1]Locations!$A:$O,2,0)</f>
        <v>Daly City</v>
      </c>
      <c r="O1610" s="9" t="str">
        <f>VLOOKUP('Consolidtaed Data'!$D6323,'[1]Sales People'!$A:$B,2,0)</f>
        <v>John Reyes</v>
      </c>
      <c r="P1610" s="9" t="str">
        <f>VLOOKUP('Consolidtaed Data'!$E6323,[1]Customers!$A:$B,2,0)</f>
        <v>Bruce Butler</v>
      </c>
      <c r="Q1610" s="11">
        <f>WEEKDAY('Consolidtaed Data'!$F6323)</f>
        <v>7</v>
      </c>
      <c r="R1610" s="9">
        <f>MONTH('Consolidtaed Data'!$F6323)</f>
        <v>4</v>
      </c>
      <c r="S1610" s="9" t="str">
        <f>TEXT(Table3[[#This Row],[Purchase Date]],"MMMM")</f>
        <v>April</v>
      </c>
      <c r="T1610" s="9">
        <f>YEAR('Consolidtaed Data'!$F6323)</f>
        <v>2021</v>
      </c>
    </row>
    <row r="1611" spans="1:20" x14ac:dyDescent="0.3">
      <c r="A1611" s="9" t="s">
        <v>2586</v>
      </c>
      <c r="B1611" s="9" t="s">
        <v>225</v>
      </c>
      <c r="C1611" s="9" t="s">
        <v>245</v>
      </c>
      <c r="D1611" s="9" t="s">
        <v>241</v>
      </c>
      <c r="E1611" s="9" t="s">
        <v>980</v>
      </c>
      <c r="F1611" s="10">
        <v>43949</v>
      </c>
      <c r="G1611" s="10" t="str">
        <f>VLOOKUP(Table3[[#This Row],[Product ID]],[1]Products!$A:$G,2,0)</f>
        <v>Product 24</v>
      </c>
      <c r="H1611" s="22">
        <v>1</v>
      </c>
      <c r="I1611" s="9">
        <f>VLOOKUP('Consolidtaed Data'!$B6505,[1]Products!$A:$G,4,0)</f>
        <v>771</v>
      </c>
      <c r="J1611" s="9">
        <f>VLOOKUP('Consolidtaed Data'!$B6505,[1]Products!$A:$G,3,0)</f>
        <v>648</v>
      </c>
      <c r="K1611" s="9">
        <f>'Consolidtaed Data'!$J6505*'Consolidtaed Data'!$H6505</f>
        <v>1942</v>
      </c>
      <c r="L1611" s="9">
        <f>'Consolidtaed Data'!$I6505*'Consolidtaed Data'!$H6505</f>
        <v>3596</v>
      </c>
      <c r="M1611" s="9">
        <f>'Consolidtaed Data'!$L6505-'Consolidtaed Data'!$K6505</f>
        <v>123</v>
      </c>
      <c r="N1611" s="9" t="str">
        <f>VLOOKUP('Consolidtaed Data'!$C6505,[1]Locations!$A:$O,2,0)</f>
        <v>Visalia</v>
      </c>
      <c r="O1611" s="9" t="str">
        <f>VLOOKUP('Consolidtaed Data'!$D6505,'[1]Sales People'!$A:$B,2,0)</f>
        <v>Ryan Welch</v>
      </c>
      <c r="P1611" s="9" t="str">
        <f>VLOOKUP('Consolidtaed Data'!$E6505,[1]Customers!$A:$B,2,0)</f>
        <v>Carl Jones</v>
      </c>
      <c r="Q1611" s="11">
        <f>WEEKDAY('Consolidtaed Data'!$F6505)</f>
        <v>1</v>
      </c>
      <c r="R1611" s="9">
        <f>MONTH('Consolidtaed Data'!$F6505)</f>
        <v>5</v>
      </c>
      <c r="S1611" s="9" t="str">
        <f>TEXT(Table3[[#This Row],[Purchase Date]],"MMMM")</f>
        <v>April</v>
      </c>
      <c r="T1611" s="9">
        <f>YEAR('Consolidtaed Data'!$F6505)</f>
        <v>2021</v>
      </c>
    </row>
    <row r="1612" spans="1:20" x14ac:dyDescent="0.3">
      <c r="A1612" s="9" t="s">
        <v>2588</v>
      </c>
      <c r="B1612" s="9" t="s">
        <v>366</v>
      </c>
      <c r="C1612" s="9" t="s">
        <v>302</v>
      </c>
      <c r="D1612" s="9" t="s">
        <v>174</v>
      </c>
      <c r="E1612" s="9" t="s">
        <v>793</v>
      </c>
      <c r="F1612" s="10">
        <v>43949</v>
      </c>
      <c r="G1612" s="10" t="str">
        <f>VLOOKUP(Table3[[#This Row],[Product ID]],[1]Products!$A:$G,2,0)</f>
        <v>Product 39</v>
      </c>
      <c r="H1612" s="22">
        <v>4</v>
      </c>
      <c r="I1612" s="9">
        <f>VLOOKUP('Consolidtaed Data'!$B6573,[1]Products!$A:$G,4,0)</f>
        <v>1639</v>
      </c>
      <c r="J1612" s="9">
        <f>VLOOKUP('Consolidtaed Data'!$B6573,[1]Products!$A:$G,3,0)</f>
        <v>1295</v>
      </c>
      <c r="K1612" s="9">
        <f>'Consolidtaed Data'!$J6573*'Consolidtaed Data'!$H6573</f>
        <v>1072</v>
      </c>
      <c r="L1612" s="9">
        <f>'Consolidtaed Data'!$I6573*'Consolidtaed Data'!$H6573</f>
        <v>1600</v>
      </c>
      <c r="M1612" s="9">
        <f>'Consolidtaed Data'!$L6573-'Consolidtaed Data'!$K6573</f>
        <v>2424</v>
      </c>
      <c r="N1612" s="9" t="str">
        <f>VLOOKUP('Consolidtaed Data'!$C6573,[1]Locations!$A:$O,2,0)</f>
        <v>El Cajon</v>
      </c>
      <c r="O1612" s="9" t="str">
        <f>VLOOKUP('Consolidtaed Data'!$D6573,'[1]Sales People'!$A:$B,2,0)</f>
        <v>Christopher Tucker</v>
      </c>
      <c r="P1612" s="9" t="str">
        <f>VLOOKUP('Consolidtaed Data'!$E6573,[1]Customers!$A:$B,2,0)</f>
        <v>Steve Barnes</v>
      </c>
      <c r="Q1612" s="11">
        <f>WEEKDAY('Consolidtaed Data'!$F6573)</f>
        <v>7</v>
      </c>
      <c r="R1612" s="9">
        <f>MONTH('Consolidtaed Data'!$F6573)</f>
        <v>5</v>
      </c>
      <c r="S1612" s="9" t="str">
        <f>TEXT(Table3[[#This Row],[Purchase Date]],"MMMM")</f>
        <v>April</v>
      </c>
      <c r="T1612" s="9">
        <f>YEAR('Consolidtaed Data'!$F6573)</f>
        <v>2021</v>
      </c>
    </row>
    <row r="1613" spans="1:20" x14ac:dyDescent="0.3">
      <c r="A1613" s="9" t="s">
        <v>2589</v>
      </c>
      <c r="B1613" s="9" t="s">
        <v>411</v>
      </c>
      <c r="C1613" s="9" t="s">
        <v>63</v>
      </c>
      <c r="D1613" s="9" t="s">
        <v>105</v>
      </c>
      <c r="E1613" s="9" t="s">
        <v>292</v>
      </c>
      <c r="F1613" s="10">
        <v>43949</v>
      </c>
      <c r="G1613" s="10" t="str">
        <f>VLOOKUP(Table3[[#This Row],[Product ID]],[1]Products!$A:$G,2,0)</f>
        <v>Product 27</v>
      </c>
      <c r="H1613" s="22">
        <v>1</v>
      </c>
      <c r="I1613" s="9">
        <f>VLOOKUP('Consolidtaed Data'!$B6731,[1]Products!$A:$G,4,0)</f>
        <v>181</v>
      </c>
      <c r="J1613" s="9">
        <f>VLOOKUP('Consolidtaed Data'!$B6731,[1]Products!$A:$G,3,0)</f>
        <v>130</v>
      </c>
      <c r="K1613" s="9">
        <f>'Consolidtaed Data'!$J6731*'Consolidtaed Data'!$H6731</f>
        <v>2588</v>
      </c>
      <c r="L1613" s="9">
        <f>'Consolidtaed Data'!$I6731*'Consolidtaed Data'!$H6731</f>
        <v>3696</v>
      </c>
      <c r="M1613" s="9">
        <f>'Consolidtaed Data'!$L6731-'Consolidtaed Data'!$K6731</f>
        <v>799</v>
      </c>
      <c r="N1613" s="9" t="str">
        <f>VLOOKUP('Consolidtaed Data'!$C6731,[1]Locations!$A:$O,2,0)</f>
        <v>Lancaster</v>
      </c>
      <c r="O1613" s="9" t="str">
        <f>VLOOKUP('Consolidtaed Data'!$D6731,'[1]Sales People'!$A:$B,2,0)</f>
        <v>Ernest Wheeler</v>
      </c>
      <c r="P1613" s="9" t="str">
        <f>VLOOKUP('Consolidtaed Data'!$E6731,[1]Customers!$A:$B,2,0)</f>
        <v>Christopher Ramos</v>
      </c>
      <c r="Q1613" s="11">
        <f>WEEKDAY('Consolidtaed Data'!$F6731)</f>
        <v>6</v>
      </c>
      <c r="R1613" s="9">
        <f>MONTH('Consolidtaed Data'!$F6731)</f>
        <v>5</v>
      </c>
      <c r="S1613" s="9" t="str">
        <f>TEXT(Table3[[#This Row],[Purchase Date]],"MMMM")</f>
        <v>April</v>
      </c>
      <c r="T1613" s="9">
        <f>YEAR('Consolidtaed Data'!$F6731)</f>
        <v>2021</v>
      </c>
    </row>
    <row r="1614" spans="1:20" x14ac:dyDescent="0.3">
      <c r="A1614" s="9" t="s">
        <v>2590</v>
      </c>
      <c r="B1614" s="9" t="s">
        <v>418</v>
      </c>
      <c r="C1614" s="9" t="s">
        <v>423</v>
      </c>
      <c r="D1614" s="9" t="s">
        <v>281</v>
      </c>
      <c r="E1614" s="9" t="s">
        <v>608</v>
      </c>
      <c r="F1614" s="10">
        <v>43949</v>
      </c>
      <c r="G1614" s="10" t="str">
        <f>VLOOKUP(Table3[[#This Row],[Product ID]],[1]Products!$A:$G,2,0)</f>
        <v>Product 82</v>
      </c>
      <c r="H1614" s="22">
        <v>4</v>
      </c>
      <c r="I1614" s="9">
        <f>VLOOKUP('Consolidtaed Data'!$B6751,[1]Products!$A:$G,4,0)</f>
        <v>2497</v>
      </c>
      <c r="J1614" s="9">
        <f>VLOOKUP('Consolidtaed Data'!$B6751,[1]Products!$A:$G,3,0)</f>
        <v>1473</v>
      </c>
      <c r="K1614" s="9">
        <f>'Consolidtaed Data'!$J6751*'Consolidtaed Data'!$H6751</f>
        <v>2613</v>
      </c>
      <c r="L1614" s="9">
        <f>'Consolidtaed Data'!$I6751*'Consolidtaed Data'!$H6751</f>
        <v>5124</v>
      </c>
      <c r="M1614" s="9">
        <f>'Consolidtaed Data'!$L6751-'Consolidtaed Data'!$K6751</f>
        <v>264</v>
      </c>
      <c r="N1614" s="9" t="str">
        <f>VLOOKUP('Consolidtaed Data'!$C6751,[1]Locations!$A:$O,2,0)</f>
        <v>Modesto</v>
      </c>
      <c r="O1614" s="9" t="str">
        <f>VLOOKUP('Consolidtaed Data'!$D6751,'[1]Sales People'!$A:$B,2,0)</f>
        <v>Carl Elliott</v>
      </c>
      <c r="P1614" s="9" t="str">
        <f>VLOOKUP('Consolidtaed Data'!$E6751,[1]Customers!$A:$B,2,0)</f>
        <v>Howard Harrison</v>
      </c>
      <c r="Q1614" s="11">
        <f>WEEKDAY('Consolidtaed Data'!$F6751)</f>
        <v>7</v>
      </c>
      <c r="R1614" s="9">
        <f>MONTH('Consolidtaed Data'!$F6751)</f>
        <v>5</v>
      </c>
      <c r="S1614" s="9" t="str">
        <f>TEXT(Table3[[#This Row],[Purchase Date]],"MMMM")</f>
        <v>April</v>
      </c>
      <c r="T1614" s="9">
        <f>YEAR('Consolidtaed Data'!$F6751)</f>
        <v>2021</v>
      </c>
    </row>
    <row r="1615" spans="1:20" x14ac:dyDescent="0.3">
      <c r="A1615" s="9" t="s">
        <v>2591</v>
      </c>
      <c r="B1615" s="9" t="s">
        <v>177</v>
      </c>
      <c r="C1615" s="9" t="s">
        <v>223</v>
      </c>
      <c r="D1615" s="9" t="s">
        <v>26</v>
      </c>
      <c r="E1615" s="9" t="s">
        <v>467</v>
      </c>
      <c r="F1615" s="10">
        <v>43949</v>
      </c>
      <c r="G1615" s="10" t="str">
        <f>VLOOKUP(Table3[[#This Row],[Product ID]],[1]Products!$A:$G,2,0)</f>
        <v>Product 5</v>
      </c>
      <c r="H1615" s="22">
        <v>3</v>
      </c>
      <c r="I1615" s="9">
        <f>VLOOKUP('Consolidtaed Data'!$B7235,[1]Products!$A:$G,4,0)</f>
        <v>368</v>
      </c>
      <c r="J1615" s="9">
        <f>VLOOKUP('Consolidtaed Data'!$B7235,[1]Products!$A:$G,3,0)</f>
        <v>269</v>
      </c>
      <c r="K1615" s="9">
        <f>'Consolidtaed Data'!$J7235*'Consolidtaed Data'!$H7235</f>
        <v>1443</v>
      </c>
      <c r="L1615" s="9">
        <f>'Consolidtaed Data'!$I7235*'Consolidtaed Data'!$H7235</f>
        <v>1826</v>
      </c>
      <c r="M1615" s="9">
        <f>'Consolidtaed Data'!$L7235-'Consolidtaed Data'!$K7235</f>
        <v>264</v>
      </c>
      <c r="N1615" s="9" t="str">
        <f>VLOOKUP('Consolidtaed Data'!$C7235,[1]Locations!$A:$O,2,0)</f>
        <v>Garden Grove</v>
      </c>
      <c r="O1615" s="9" t="str">
        <f>VLOOKUP('Consolidtaed Data'!$D7235,'[1]Sales People'!$A:$B,2,0)</f>
        <v>Roger Ramos</v>
      </c>
      <c r="P1615" s="9" t="str">
        <f>VLOOKUP('Consolidtaed Data'!$E7235,[1]Customers!$A:$B,2,0)</f>
        <v>Henry Cox</v>
      </c>
      <c r="Q1615" s="11">
        <f>WEEKDAY('Consolidtaed Data'!$F7235)</f>
        <v>7</v>
      </c>
      <c r="R1615" s="9">
        <f>MONTH('Consolidtaed Data'!$F7235)</f>
        <v>7</v>
      </c>
      <c r="S1615" s="9" t="str">
        <f>TEXT(Table3[[#This Row],[Purchase Date]],"MMMM")</f>
        <v>April</v>
      </c>
      <c r="T1615" s="9">
        <f>YEAR('Consolidtaed Data'!$F7235)</f>
        <v>2021</v>
      </c>
    </row>
    <row r="1616" spans="1:20" x14ac:dyDescent="0.3">
      <c r="A1616" s="9" t="s">
        <v>2593</v>
      </c>
      <c r="B1616" s="9" t="s">
        <v>204</v>
      </c>
      <c r="C1616" s="9" t="s">
        <v>16</v>
      </c>
      <c r="D1616" s="9" t="s">
        <v>246</v>
      </c>
      <c r="E1616" s="9" t="s">
        <v>743</v>
      </c>
      <c r="F1616" s="10">
        <v>43949</v>
      </c>
      <c r="G1616" s="10" t="str">
        <f>VLOOKUP(Table3[[#This Row],[Product ID]],[1]Products!$A:$G,2,0)</f>
        <v>Product 101</v>
      </c>
      <c r="H1616" s="22">
        <v>1</v>
      </c>
      <c r="I1616" s="9">
        <f>VLOOKUP('Consolidtaed Data'!$B7379,[1]Products!$A:$G,4,0)</f>
        <v>1566</v>
      </c>
      <c r="J1616" s="9">
        <f>VLOOKUP('Consolidtaed Data'!$B7379,[1]Products!$A:$G,3,0)</f>
        <v>1190</v>
      </c>
      <c r="K1616" s="9">
        <f>'Consolidtaed Data'!$J7379*'Consolidtaed Data'!$H7379</f>
        <v>592</v>
      </c>
      <c r="L1616" s="9">
        <f>'Consolidtaed Data'!$I7379*'Consolidtaed Data'!$H7379</f>
        <v>1004</v>
      </c>
      <c r="M1616" s="9">
        <f>'Consolidtaed Data'!$L7379-'Consolidtaed Data'!$K7379</f>
        <v>1532</v>
      </c>
      <c r="N1616" s="9" t="str">
        <f>VLOOKUP('Consolidtaed Data'!$C7379,[1]Locations!$A:$O,2,0)</f>
        <v>Salinas</v>
      </c>
      <c r="O1616" s="9" t="str">
        <f>VLOOKUP('Consolidtaed Data'!$D7379,'[1]Sales People'!$A:$B,2,0)</f>
        <v>Jimmy Young</v>
      </c>
      <c r="P1616" s="9" t="str">
        <f>VLOOKUP('Consolidtaed Data'!$E7379,[1]Customers!$A:$B,2,0)</f>
        <v>Sean Black</v>
      </c>
      <c r="Q1616" s="11">
        <f>WEEKDAY('Consolidtaed Data'!$F7379)</f>
        <v>3</v>
      </c>
      <c r="R1616" s="9">
        <f>MONTH('Consolidtaed Data'!$F7379)</f>
        <v>7</v>
      </c>
      <c r="S1616" s="9" t="str">
        <f>TEXT(Table3[[#This Row],[Purchase Date]],"MMMM")</f>
        <v>April</v>
      </c>
      <c r="T1616" s="9">
        <f>YEAR('Consolidtaed Data'!$F7379)</f>
        <v>2021</v>
      </c>
    </row>
    <row r="1617" spans="1:20" x14ac:dyDescent="0.3">
      <c r="A1617" s="9" t="s">
        <v>2594</v>
      </c>
      <c r="B1617" s="9" t="s">
        <v>85</v>
      </c>
      <c r="C1617" s="9" t="s">
        <v>458</v>
      </c>
      <c r="D1617" s="9" t="s">
        <v>174</v>
      </c>
      <c r="E1617" s="9" t="s">
        <v>1419</v>
      </c>
      <c r="F1617" s="10">
        <v>43949</v>
      </c>
      <c r="G1617" s="10" t="str">
        <f>VLOOKUP(Table3[[#This Row],[Product ID]],[1]Products!$A:$G,2,0)</f>
        <v>Product 93</v>
      </c>
      <c r="H1617" s="22">
        <v>3</v>
      </c>
      <c r="I1617" s="9">
        <f>VLOOKUP('Consolidtaed Data'!$B7965,[1]Products!$A:$G,4,0)</f>
        <v>2410</v>
      </c>
      <c r="J1617" s="9">
        <f>VLOOKUP('Consolidtaed Data'!$B7965,[1]Products!$A:$G,3,0)</f>
        <v>1518</v>
      </c>
      <c r="K1617" s="9">
        <f>'Consolidtaed Data'!$J7965*'Consolidtaed Data'!$H7965</f>
        <v>90</v>
      </c>
      <c r="L1617" s="9">
        <f>'Consolidtaed Data'!$I7965*'Consolidtaed Data'!$H7965</f>
        <v>112</v>
      </c>
      <c r="M1617" s="9">
        <f>'Consolidtaed Data'!$L7965-'Consolidtaed Data'!$K7965</f>
        <v>2511</v>
      </c>
      <c r="N1617" s="9" t="str">
        <f>VLOOKUP('Consolidtaed Data'!$C7965,[1]Locations!$A:$O,2,0)</f>
        <v>Palmdale</v>
      </c>
      <c r="O1617" s="9" t="str">
        <f>VLOOKUP('Consolidtaed Data'!$D7965,'[1]Sales People'!$A:$B,2,0)</f>
        <v>Jerry Perry</v>
      </c>
      <c r="P1617" s="9" t="str">
        <f>VLOOKUP('Consolidtaed Data'!$E7965,[1]Customers!$A:$B,2,0)</f>
        <v>Frank Hawkins</v>
      </c>
      <c r="Q1617" s="11">
        <f>WEEKDAY('Consolidtaed Data'!$F7965)</f>
        <v>7</v>
      </c>
      <c r="R1617" s="9">
        <f>MONTH('Consolidtaed Data'!$F7965)</f>
        <v>8</v>
      </c>
      <c r="S1617" s="9" t="str">
        <f>TEXT(Table3[[#This Row],[Purchase Date]],"MMMM")</f>
        <v>April</v>
      </c>
      <c r="T1617" s="9">
        <f>YEAR('Consolidtaed Data'!$F7965)</f>
        <v>2021</v>
      </c>
    </row>
    <row r="1618" spans="1:20" x14ac:dyDescent="0.3">
      <c r="A1618" s="9" t="s">
        <v>2595</v>
      </c>
      <c r="B1618" s="9" t="s">
        <v>76</v>
      </c>
      <c r="C1618" s="9" t="s">
        <v>412</v>
      </c>
      <c r="D1618" s="9" t="s">
        <v>281</v>
      </c>
      <c r="E1618" s="9" t="s">
        <v>611</v>
      </c>
      <c r="F1618" s="10">
        <v>43949</v>
      </c>
      <c r="G1618" s="10" t="str">
        <f>VLOOKUP(Table3[[#This Row],[Product ID]],[1]Products!$A:$G,2,0)</f>
        <v>Product 19</v>
      </c>
      <c r="H1618" s="22">
        <v>1</v>
      </c>
      <c r="I1618" s="9">
        <f>VLOOKUP('Consolidtaed Data'!$B8232,[1]Products!$A:$G,4,0)</f>
        <v>1367</v>
      </c>
      <c r="J1618" s="9">
        <f>VLOOKUP('Consolidtaed Data'!$B8232,[1]Products!$A:$G,3,0)</f>
        <v>984</v>
      </c>
      <c r="K1618" s="9">
        <f>'Consolidtaed Data'!$J8232*'Consolidtaed Data'!$H8232</f>
        <v>4548</v>
      </c>
      <c r="L1618" s="9">
        <f>'Consolidtaed Data'!$I8232*'Consolidtaed Data'!$H8232</f>
        <v>5349</v>
      </c>
      <c r="M1618" s="9">
        <f>'Consolidtaed Data'!$L8232-'Consolidtaed Data'!$K8232</f>
        <v>548</v>
      </c>
      <c r="N1618" s="9" t="str">
        <f>VLOOKUP('Consolidtaed Data'!$C8232,[1]Locations!$A:$O,2,0)</f>
        <v>Chula Vista</v>
      </c>
      <c r="O1618" s="9" t="str">
        <f>VLOOKUP('Consolidtaed Data'!$D8232,'[1]Sales People'!$A:$B,2,0)</f>
        <v>Brian Hansen</v>
      </c>
      <c r="P1618" s="9" t="str">
        <f>VLOOKUP('Consolidtaed Data'!$E8232,[1]Customers!$A:$B,2,0)</f>
        <v>Earl Franklin</v>
      </c>
      <c r="Q1618" s="11">
        <f>WEEKDAY('Consolidtaed Data'!$F8232)</f>
        <v>7</v>
      </c>
      <c r="R1618" s="9">
        <f>MONTH('Consolidtaed Data'!$F8232)</f>
        <v>9</v>
      </c>
      <c r="S1618" s="9" t="str">
        <f>TEXT(Table3[[#This Row],[Purchase Date]],"MMMM")</f>
        <v>April</v>
      </c>
      <c r="T1618" s="9">
        <f>YEAR('Consolidtaed Data'!$F8232)</f>
        <v>2021</v>
      </c>
    </row>
    <row r="1619" spans="1:20" x14ac:dyDescent="0.3">
      <c r="A1619" s="9" t="s">
        <v>2596</v>
      </c>
      <c r="B1619" s="9" t="s">
        <v>526</v>
      </c>
      <c r="C1619" s="9" t="s">
        <v>169</v>
      </c>
      <c r="D1619" s="9" t="s">
        <v>31</v>
      </c>
      <c r="E1619" s="9" t="s">
        <v>2421</v>
      </c>
      <c r="F1619" s="10">
        <v>43949</v>
      </c>
      <c r="G1619" s="10" t="str">
        <f>VLOOKUP(Table3[[#This Row],[Product ID]],[1]Products!$A:$G,2,0)</f>
        <v>Product 14</v>
      </c>
      <c r="H1619" s="22">
        <v>3</v>
      </c>
      <c r="I1619" s="9">
        <f>VLOOKUP('Consolidtaed Data'!$B8388,[1]Products!$A:$G,4,0)</f>
        <v>886</v>
      </c>
      <c r="J1619" s="9">
        <f>VLOOKUP('Consolidtaed Data'!$B8388,[1]Products!$A:$G,3,0)</f>
        <v>478</v>
      </c>
      <c r="K1619" s="9">
        <f>'Consolidtaed Data'!$J8388*'Consolidtaed Data'!$H8388</f>
        <v>1190</v>
      </c>
      <c r="L1619" s="9">
        <f>'Consolidtaed Data'!$I8388*'Consolidtaed Data'!$H8388</f>
        <v>1566</v>
      </c>
      <c r="M1619" s="9">
        <f>'Consolidtaed Data'!$L8388-'Consolidtaed Data'!$K8388</f>
        <v>589</v>
      </c>
      <c r="N1619" s="9" t="str">
        <f>VLOOKUP('Consolidtaed Data'!$C8388,[1]Locations!$A:$O,2,0)</f>
        <v>Vista</v>
      </c>
      <c r="O1619" s="9" t="str">
        <f>VLOOKUP('Consolidtaed Data'!$D8388,'[1]Sales People'!$A:$B,2,0)</f>
        <v>Larry Marshall</v>
      </c>
      <c r="P1619" s="9" t="str">
        <f>VLOOKUP('Consolidtaed Data'!$E8388,[1]Customers!$A:$B,2,0)</f>
        <v>Steven Owens</v>
      </c>
      <c r="Q1619" s="11">
        <f>WEEKDAY('Consolidtaed Data'!$F8388)</f>
        <v>5</v>
      </c>
      <c r="R1619" s="9">
        <f>MONTH('Consolidtaed Data'!$F8388)</f>
        <v>9</v>
      </c>
      <c r="S1619" s="9" t="str">
        <f>TEXT(Table3[[#This Row],[Purchase Date]],"MMMM")</f>
        <v>April</v>
      </c>
      <c r="T1619" s="9">
        <f>YEAR('Consolidtaed Data'!$F8388)</f>
        <v>2021</v>
      </c>
    </row>
    <row r="1620" spans="1:20" x14ac:dyDescent="0.3">
      <c r="A1620" s="9" t="s">
        <v>2597</v>
      </c>
      <c r="B1620" s="9" t="s">
        <v>139</v>
      </c>
      <c r="C1620" s="9" t="s">
        <v>165</v>
      </c>
      <c r="D1620" s="9" t="s">
        <v>35</v>
      </c>
      <c r="E1620" s="9" t="s">
        <v>2098</v>
      </c>
      <c r="F1620" s="10">
        <v>43949</v>
      </c>
      <c r="G1620" s="10" t="str">
        <f>VLOOKUP(Table3[[#This Row],[Product ID]],[1]Products!$A:$G,2,0)</f>
        <v>Product 13</v>
      </c>
      <c r="H1620" s="22">
        <v>1</v>
      </c>
      <c r="I1620" s="9">
        <f>VLOOKUP('Consolidtaed Data'!$B8644,[1]Products!$A:$G,4,0)</f>
        <v>368</v>
      </c>
      <c r="J1620" s="9">
        <f>VLOOKUP('Consolidtaed Data'!$B8644,[1]Products!$A:$G,3,0)</f>
        <v>269</v>
      </c>
      <c r="K1620" s="9">
        <f>'Consolidtaed Data'!$J8644*'Consolidtaed Data'!$H8644</f>
        <v>5364</v>
      </c>
      <c r="L1620" s="9">
        <f>'Consolidtaed Data'!$I8644*'Consolidtaed Data'!$H8644</f>
        <v>7059</v>
      </c>
      <c r="M1620" s="9">
        <f>'Consolidtaed Data'!$L8644-'Consolidtaed Data'!$K8644</f>
        <v>123</v>
      </c>
      <c r="N1620" s="9" t="str">
        <f>VLOOKUP('Consolidtaed Data'!$C8644,[1]Locations!$A:$O,2,0)</f>
        <v>Fontana</v>
      </c>
      <c r="O1620" s="9" t="str">
        <f>VLOOKUP('Consolidtaed Data'!$D8644,'[1]Sales People'!$A:$B,2,0)</f>
        <v>Roger Ramos</v>
      </c>
      <c r="P1620" s="9" t="str">
        <f>VLOOKUP('Consolidtaed Data'!$E8644,[1]Customers!$A:$B,2,0)</f>
        <v>Shawn Fields</v>
      </c>
      <c r="Q1620" s="11">
        <f>WEEKDAY('Consolidtaed Data'!$F8644)</f>
        <v>3</v>
      </c>
      <c r="R1620" s="9">
        <f>MONTH('Consolidtaed Data'!$F8644)</f>
        <v>10</v>
      </c>
      <c r="S1620" s="9" t="str">
        <f>TEXT(Table3[[#This Row],[Purchase Date]],"MMMM")</f>
        <v>April</v>
      </c>
      <c r="T1620" s="9">
        <f>YEAR('Consolidtaed Data'!$F8644)</f>
        <v>2021</v>
      </c>
    </row>
    <row r="1621" spans="1:20" x14ac:dyDescent="0.3">
      <c r="A1621" s="9" t="s">
        <v>2598</v>
      </c>
      <c r="B1621" s="9" t="s">
        <v>318</v>
      </c>
      <c r="C1621" s="9" t="s">
        <v>412</v>
      </c>
      <c r="D1621" s="9" t="s">
        <v>272</v>
      </c>
      <c r="E1621" s="9" t="s">
        <v>1363</v>
      </c>
      <c r="F1621" s="10">
        <v>43949</v>
      </c>
      <c r="G1621" s="10" t="str">
        <f>VLOOKUP(Table3[[#This Row],[Product ID]],[1]Products!$A:$G,2,0)</f>
        <v>Product 89</v>
      </c>
      <c r="H1621" s="22">
        <v>1</v>
      </c>
      <c r="I1621" s="9">
        <f>VLOOKUP('Consolidtaed Data'!$B8976,[1]Products!$A:$G,4,0)</f>
        <v>530</v>
      </c>
      <c r="J1621" s="9">
        <f>VLOOKUP('Consolidtaed Data'!$B8976,[1]Products!$A:$G,3,0)</f>
        <v>424</v>
      </c>
      <c r="K1621" s="9">
        <f>'Consolidtaed Data'!$J8976*'Consolidtaed Data'!$H8976</f>
        <v>154</v>
      </c>
      <c r="L1621" s="9">
        <f>'Consolidtaed Data'!$I8976*'Consolidtaed Data'!$H8976</f>
        <v>203</v>
      </c>
      <c r="M1621" s="9">
        <f>'Consolidtaed Data'!$L8976-'Consolidtaed Data'!$K8976</f>
        <v>1790</v>
      </c>
      <c r="N1621" s="9" t="str">
        <f>VLOOKUP('Consolidtaed Data'!$C8976,[1]Locations!$A:$O,2,0)</f>
        <v>Escondido</v>
      </c>
      <c r="O1621" s="9" t="str">
        <f>VLOOKUP('Consolidtaed Data'!$D8976,'[1]Sales People'!$A:$B,2,0)</f>
        <v>Eugene Holmes</v>
      </c>
      <c r="P1621" s="9" t="str">
        <f>VLOOKUP('Consolidtaed Data'!$E8976,[1]Customers!$A:$B,2,0)</f>
        <v>Dennis Ruiz</v>
      </c>
      <c r="Q1621" s="11">
        <f>WEEKDAY('Consolidtaed Data'!$F8976)</f>
        <v>5</v>
      </c>
      <c r="R1621" s="9">
        <f>MONTH('Consolidtaed Data'!$F8976)</f>
        <v>11</v>
      </c>
      <c r="S1621" s="9" t="str">
        <f>TEXT(Table3[[#This Row],[Purchase Date]],"MMMM")</f>
        <v>April</v>
      </c>
      <c r="T1621" s="9">
        <f>YEAR('Consolidtaed Data'!$F8976)</f>
        <v>2021</v>
      </c>
    </row>
    <row r="1622" spans="1:20" x14ac:dyDescent="0.3">
      <c r="A1622" s="9" t="s">
        <v>2599</v>
      </c>
      <c r="B1622" s="9" t="s">
        <v>248</v>
      </c>
      <c r="C1622" s="9" t="s">
        <v>169</v>
      </c>
      <c r="D1622" s="9" t="s">
        <v>13</v>
      </c>
      <c r="E1622" s="9" t="s">
        <v>2542</v>
      </c>
      <c r="F1622" s="10">
        <v>43949</v>
      </c>
      <c r="G1622" s="10" t="str">
        <f>VLOOKUP(Table3[[#This Row],[Product ID]],[1]Products!$A:$G,2,0)</f>
        <v>Product 97</v>
      </c>
      <c r="H1622" s="22">
        <v>1</v>
      </c>
      <c r="I1622" s="9">
        <f>VLOOKUP('Consolidtaed Data'!$B9246,[1]Products!$A:$G,4,0)</f>
        <v>771</v>
      </c>
      <c r="J1622" s="9">
        <f>VLOOKUP('Consolidtaed Data'!$B9246,[1]Products!$A:$G,3,0)</f>
        <v>648</v>
      </c>
      <c r="K1622" s="9">
        <f>'Consolidtaed Data'!$J9246*'Consolidtaed Data'!$H9246</f>
        <v>252</v>
      </c>
      <c r="L1622" s="9">
        <f>'Consolidtaed Data'!$I9246*'Consolidtaed Data'!$H9246</f>
        <v>369</v>
      </c>
      <c r="M1622" s="9">
        <f>'Consolidtaed Data'!$L9246-'Consolidtaed Data'!$K9246</f>
        <v>436</v>
      </c>
      <c r="N1622" s="9" t="str">
        <f>VLOOKUP('Consolidtaed Data'!$C9246,[1]Locations!$A:$O,2,0)</f>
        <v>Garden Grove</v>
      </c>
      <c r="O1622" s="9" t="str">
        <f>VLOOKUP('Consolidtaed Data'!$D9246,'[1]Sales People'!$A:$B,2,0)</f>
        <v>Jerry Perry</v>
      </c>
      <c r="P1622" s="9" t="str">
        <f>VLOOKUP('Consolidtaed Data'!$E9246,[1]Customers!$A:$B,2,0)</f>
        <v>Stephen Payne</v>
      </c>
      <c r="Q1622" s="11">
        <f>WEEKDAY('Consolidtaed Data'!$F9246)</f>
        <v>3</v>
      </c>
      <c r="R1622" s="9">
        <f>MONTH('Consolidtaed Data'!$F9246)</f>
        <v>11</v>
      </c>
      <c r="S1622" s="9" t="str">
        <f>TEXT(Table3[[#This Row],[Purchase Date]],"MMMM")</f>
        <v>April</v>
      </c>
      <c r="T1622" s="9">
        <f>YEAR('Consolidtaed Data'!$F9246)</f>
        <v>2021</v>
      </c>
    </row>
    <row r="1623" spans="1:20" x14ac:dyDescent="0.3">
      <c r="A1623" s="9" t="s">
        <v>2600</v>
      </c>
      <c r="B1623" s="9" t="s">
        <v>284</v>
      </c>
      <c r="C1623" s="9" t="s">
        <v>45</v>
      </c>
      <c r="D1623" s="9" t="s">
        <v>197</v>
      </c>
      <c r="E1623" s="9" t="s">
        <v>482</v>
      </c>
      <c r="F1623" s="10">
        <v>43949</v>
      </c>
      <c r="G1623" s="10" t="str">
        <f>VLOOKUP(Table3[[#This Row],[Product ID]],[1]Products!$A:$G,2,0)</f>
        <v>Product 96</v>
      </c>
      <c r="H1623" s="22">
        <v>1</v>
      </c>
      <c r="I1623" s="9">
        <f>VLOOKUP('Consolidtaed Data'!$B9332,[1]Products!$A:$G,4,0)</f>
        <v>356</v>
      </c>
      <c r="J1623" s="9">
        <f>VLOOKUP('Consolidtaed Data'!$B9332,[1]Products!$A:$G,3,0)</f>
        <v>292</v>
      </c>
      <c r="K1623" s="9">
        <f>'Consolidtaed Data'!$J9332*'Consolidtaed Data'!$H9332</f>
        <v>1516</v>
      </c>
      <c r="L1623" s="9">
        <f>'Consolidtaed Data'!$I9332*'Consolidtaed Data'!$H9332</f>
        <v>1783</v>
      </c>
      <c r="M1623" s="9">
        <f>'Consolidtaed Data'!$L9332-'Consolidtaed Data'!$K9332</f>
        <v>348</v>
      </c>
      <c r="N1623" s="9" t="str">
        <f>VLOOKUP('Consolidtaed Data'!$C9332,[1]Locations!$A:$O,2,0)</f>
        <v>San Mateo</v>
      </c>
      <c r="O1623" s="9" t="str">
        <f>VLOOKUP('Consolidtaed Data'!$D9332,'[1]Sales People'!$A:$B,2,0)</f>
        <v>Jimmy Young</v>
      </c>
      <c r="P1623" s="9" t="str">
        <f>VLOOKUP('Consolidtaed Data'!$E9332,[1]Customers!$A:$B,2,0)</f>
        <v>Scott Rice</v>
      </c>
      <c r="Q1623" s="11">
        <f>WEEKDAY('Consolidtaed Data'!$F9332)</f>
        <v>2</v>
      </c>
      <c r="R1623" s="9">
        <f>MONTH('Consolidtaed Data'!$F9332)</f>
        <v>12</v>
      </c>
      <c r="S1623" s="9" t="str">
        <f>TEXT(Table3[[#This Row],[Purchase Date]],"MMMM")</f>
        <v>April</v>
      </c>
      <c r="T1623" s="9">
        <f>YEAR('Consolidtaed Data'!$F9332)</f>
        <v>2021</v>
      </c>
    </row>
    <row r="1624" spans="1:20" x14ac:dyDescent="0.3">
      <c r="A1624" s="9" t="s">
        <v>2601</v>
      </c>
      <c r="B1624" s="9" t="s">
        <v>495</v>
      </c>
      <c r="C1624" s="9" t="s">
        <v>302</v>
      </c>
      <c r="D1624" s="9" t="s">
        <v>73</v>
      </c>
      <c r="E1624" s="9" t="s">
        <v>410</v>
      </c>
      <c r="F1624" s="10">
        <v>43949</v>
      </c>
      <c r="G1624" s="10" t="str">
        <f>VLOOKUP(Table3[[#This Row],[Product ID]],[1]Products!$A:$G,2,0)</f>
        <v>Product 15</v>
      </c>
      <c r="H1624" s="22">
        <v>1</v>
      </c>
      <c r="I1624" s="9">
        <f>VLOOKUP('Consolidtaed Data'!$B9347,[1]Products!$A:$G,4,0)</f>
        <v>2283</v>
      </c>
      <c r="J1624" s="9">
        <f>VLOOKUP('Consolidtaed Data'!$B9347,[1]Products!$A:$G,3,0)</f>
        <v>1484</v>
      </c>
      <c r="K1624" s="9">
        <f>'Consolidtaed Data'!$J9347*'Consolidtaed Data'!$H9347</f>
        <v>208</v>
      </c>
      <c r="L1624" s="9">
        <f>'Consolidtaed Data'!$I9347*'Consolidtaed Data'!$H9347</f>
        <v>315</v>
      </c>
      <c r="M1624" s="9">
        <f>'Consolidtaed Data'!$L9347-'Consolidtaed Data'!$K9347</f>
        <v>1968</v>
      </c>
      <c r="N1624" s="9" t="str">
        <f>VLOOKUP('Consolidtaed Data'!$C9347,[1]Locations!$A:$O,2,0)</f>
        <v>Lancaster</v>
      </c>
      <c r="O1624" s="9" t="str">
        <f>VLOOKUP('Consolidtaed Data'!$D9347,'[1]Sales People'!$A:$B,2,0)</f>
        <v>Charles Harper</v>
      </c>
      <c r="P1624" s="9" t="str">
        <f>VLOOKUP('Consolidtaed Data'!$E9347,[1]Customers!$A:$B,2,0)</f>
        <v>Nicholas West</v>
      </c>
      <c r="Q1624" s="11">
        <f>WEEKDAY('Consolidtaed Data'!$F9347)</f>
        <v>3</v>
      </c>
      <c r="R1624" s="9">
        <f>MONTH('Consolidtaed Data'!$F9347)</f>
        <v>12</v>
      </c>
      <c r="S1624" s="9" t="str">
        <f>TEXT(Table3[[#This Row],[Purchase Date]],"MMMM")</f>
        <v>April</v>
      </c>
      <c r="T1624" s="9">
        <f>YEAR('Consolidtaed Data'!$F9347)</f>
        <v>2021</v>
      </c>
    </row>
    <row r="1625" spans="1:20" x14ac:dyDescent="0.3">
      <c r="A1625" s="9" t="s">
        <v>2603</v>
      </c>
      <c r="B1625" s="9" t="s">
        <v>503</v>
      </c>
      <c r="C1625" s="9" t="s">
        <v>86</v>
      </c>
      <c r="D1625" s="9" t="s">
        <v>241</v>
      </c>
      <c r="E1625" s="9" t="s">
        <v>669</v>
      </c>
      <c r="F1625" s="10">
        <v>43949</v>
      </c>
      <c r="G1625" s="10" t="str">
        <f>VLOOKUP(Table3[[#This Row],[Product ID]],[1]Products!$A:$G,2,0)</f>
        <v>Product 99</v>
      </c>
      <c r="H1625" s="22">
        <v>1</v>
      </c>
      <c r="I1625" s="9">
        <f>VLOOKUP('Consolidtaed Data'!$B9627,[1]Products!$A:$G,4,0)</f>
        <v>127</v>
      </c>
      <c r="J1625" s="9">
        <f>VLOOKUP('Consolidtaed Data'!$B9627,[1]Products!$A:$G,3,0)</f>
        <v>79</v>
      </c>
      <c r="K1625" s="9">
        <f>'Consolidtaed Data'!$J9627*'Consolidtaed Data'!$H9627</f>
        <v>1275</v>
      </c>
      <c r="L1625" s="9">
        <f>'Consolidtaed Data'!$I9627*'Consolidtaed Data'!$H9627</f>
        <v>1635</v>
      </c>
      <c r="M1625" s="9">
        <f>'Consolidtaed Data'!$L9627-'Consolidtaed Data'!$K9627</f>
        <v>689</v>
      </c>
      <c r="N1625" s="9" t="str">
        <f>VLOOKUP('Consolidtaed Data'!$C9627,[1]Locations!$A:$O,2,0)</f>
        <v>Elk Grove</v>
      </c>
      <c r="O1625" s="9" t="str">
        <f>VLOOKUP('Consolidtaed Data'!$D9627,'[1]Sales People'!$A:$B,2,0)</f>
        <v>Ernest Wheeler</v>
      </c>
      <c r="P1625" s="9" t="str">
        <f>VLOOKUP('Consolidtaed Data'!$E9627,[1]Customers!$A:$B,2,0)</f>
        <v>Matthew Fernandez</v>
      </c>
      <c r="Q1625" s="11">
        <f>WEEKDAY('Consolidtaed Data'!$F9627)</f>
        <v>3</v>
      </c>
      <c r="R1625" s="9">
        <f>MONTH('Consolidtaed Data'!$F9627)</f>
        <v>12</v>
      </c>
      <c r="S1625" s="9" t="str">
        <f>TEXT(Table3[[#This Row],[Purchase Date]],"MMMM")</f>
        <v>April</v>
      </c>
      <c r="T1625" s="9">
        <f>YEAR('Consolidtaed Data'!$F9627)</f>
        <v>2021</v>
      </c>
    </row>
    <row r="1626" spans="1:20" x14ac:dyDescent="0.3">
      <c r="A1626" s="9" t="s">
        <v>2604</v>
      </c>
      <c r="B1626" s="9" t="s">
        <v>336</v>
      </c>
      <c r="C1626" s="9" t="s">
        <v>635</v>
      </c>
      <c r="D1626" s="9" t="s">
        <v>272</v>
      </c>
      <c r="E1626" s="9" t="s">
        <v>437</v>
      </c>
      <c r="F1626" s="10">
        <v>43949</v>
      </c>
      <c r="G1626" s="10" t="str">
        <f>VLOOKUP(Table3[[#This Row],[Product ID]],[1]Products!$A:$G,2,0)</f>
        <v>Product 78</v>
      </c>
      <c r="H1626" s="22">
        <v>1</v>
      </c>
      <c r="I1626" s="9">
        <f>VLOOKUP('Consolidtaed Data'!$B9645,[1]Products!$A:$G,4,0)</f>
        <v>1887</v>
      </c>
      <c r="J1626" s="9">
        <f>VLOOKUP('Consolidtaed Data'!$B9645,[1]Products!$A:$G,3,0)</f>
        <v>1378</v>
      </c>
      <c r="K1626" s="9">
        <f>'Consolidtaed Data'!$J9645*'Consolidtaed Data'!$H9645</f>
        <v>2952</v>
      </c>
      <c r="L1626" s="9">
        <f>'Consolidtaed Data'!$I9645*'Consolidtaed Data'!$H9645</f>
        <v>4101</v>
      </c>
      <c r="M1626" s="9">
        <f>'Consolidtaed Data'!$L9645-'Consolidtaed Data'!$K9645</f>
        <v>39</v>
      </c>
      <c r="N1626" s="9" t="str">
        <f>VLOOKUP('Consolidtaed Data'!$C9645,[1]Locations!$A:$O,2,0)</f>
        <v>Norwalk</v>
      </c>
      <c r="O1626" s="9" t="str">
        <f>VLOOKUP('Consolidtaed Data'!$D9645,'[1]Sales People'!$A:$B,2,0)</f>
        <v>Kenneth Fields</v>
      </c>
      <c r="P1626" s="9" t="str">
        <f>VLOOKUP('Consolidtaed Data'!$E9645,[1]Customers!$A:$B,2,0)</f>
        <v>Alan Gomez</v>
      </c>
      <c r="Q1626" s="11">
        <f>WEEKDAY('Consolidtaed Data'!$F9645)</f>
        <v>5</v>
      </c>
      <c r="R1626" s="9">
        <f>MONTH('Consolidtaed Data'!$F9645)</f>
        <v>12</v>
      </c>
      <c r="S1626" s="9" t="str">
        <f>TEXT(Table3[[#This Row],[Purchase Date]],"MMMM")</f>
        <v>April</v>
      </c>
      <c r="T1626" s="9">
        <f>YEAR('Consolidtaed Data'!$F9645)</f>
        <v>2021</v>
      </c>
    </row>
    <row r="1627" spans="1:20" x14ac:dyDescent="0.3">
      <c r="A1627" s="9" t="s">
        <v>2605</v>
      </c>
      <c r="B1627" s="9" t="s">
        <v>298</v>
      </c>
      <c r="C1627" s="9" t="s">
        <v>201</v>
      </c>
      <c r="D1627" s="9" t="s">
        <v>329</v>
      </c>
      <c r="E1627" s="9" t="s">
        <v>605</v>
      </c>
      <c r="F1627" s="10">
        <v>43950</v>
      </c>
      <c r="G1627" s="10" t="str">
        <f>VLOOKUP(Table3[[#This Row],[Product ID]],[1]Products!$A:$G,2,0)</f>
        <v>Product 53</v>
      </c>
      <c r="H1627" s="22">
        <v>1</v>
      </c>
      <c r="I1627" s="9">
        <f>VLOOKUP('Consolidtaed Data'!$B5062,[1]Products!$A:$G,4,0)</f>
        <v>2005</v>
      </c>
      <c r="J1627" s="9">
        <f>VLOOKUP('Consolidtaed Data'!$B5062,[1]Products!$A:$G,3,0)</f>
        <v>1223</v>
      </c>
      <c r="K1627" s="9">
        <f>'Consolidtaed Data'!$J5062*'Consolidtaed Data'!$H5062</f>
        <v>79</v>
      </c>
      <c r="L1627" s="9">
        <f>'Consolidtaed Data'!$I5062*'Consolidtaed Data'!$H5062</f>
        <v>127</v>
      </c>
      <c r="M1627" s="9">
        <f>'Consolidtaed Data'!$L5062-'Consolidtaed Data'!$K5062</f>
        <v>144</v>
      </c>
      <c r="N1627" s="9" t="str">
        <f>VLOOKUP('Consolidtaed Data'!$C5062,[1]Locations!$A:$O,2,0)</f>
        <v>San Diego</v>
      </c>
      <c r="O1627" s="9" t="str">
        <f>VLOOKUP('Consolidtaed Data'!$D5062,'[1]Sales People'!$A:$B,2,0)</f>
        <v>Larry Castillo</v>
      </c>
      <c r="P1627" s="9" t="str">
        <f>VLOOKUP('Consolidtaed Data'!$E5062,[1]Customers!$A:$B,2,0)</f>
        <v>Sean Andrews</v>
      </c>
      <c r="Q1627" s="11">
        <f>WEEKDAY('Consolidtaed Data'!$F5062)</f>
        <v>5</v>
      </c>
      <c r="R1627" s="9">
        <f>MONTH('Consolidtaed Data'!$F5062)</f>
        <v>1</v>
      </c>
      <c r="S1627" s="9" t="str">
        <f>TEXT(Table3[[#This Row],[Purchase Date]],"MMMM")</f>
        <v>April</v>
      </c>
      <c r="T1627" s="9">
        <f>YEAR('Consolidtaed Data'!$F5062)</f>
        <v>2021</v>
      </c>
    </row>
    <row r="1628" spans="1:20" x14ac:dyDescent="0.3">
      <c r="A1628" s="9" t="s">
        <v>2606</v>
      </c>
      <c r="B1628" s="9" t="s">
        <v>33</v>
      </c>
      <c r="C1628" s="9" t="s">
        <v>564</v>
      </c>
      <c r="D1628" s="9" t="s">
        <v>281</v>
      </c>
      <c r="E1628" s="9" t="s">
        <v>378</v>
      </c>
      <c r="F1628" s="10">
        <v>43950</v>
      </c>
      <c r="G1628" s="10" t="str">
        <f>VLOOKUP(Table3[[#This Row],[Product ID]],[1]Products!$A:$G,2,0)</f>
        <v>Product 29</v>
      </c>
      <c r="H1628" s="22">
        <v>1</v>
      </c>
      <c r="I1628" s="9">
        <f>VLOOKUP('Consolidtaed Data'!$B5160,[1]Products!$A:$G,4,0)</f>
        <v>112</v>
      </c>
      <c r="J1628" s="9">
        <f>VLOOKUP('Consolidtaed Data'!$B5160,[1]Products!$A:$G,3,0)</f>
        <v>90</v>
      </c>
      <c r="K1628" s="9">
        <f>'Consolidtaed Data'!$J5160*'Consolidtaed Data'!$H5160</f>
        <v>588</v>
      </c>
      <c r="L1628" s="9">
        <f>'Consolidtaed Data'!$I5160*'Consolidtaed Data'!$H5160</f>
        <v>736</v>
      </c>
      <c r="M1628" s="9">
        <f>'Consolidtaed Data'!$L5160-'Consolidtaed Data'!$K5160</f>
        <v>376</v>
      </c>
      <c r="N1628" s="9" t="str">
        <f>VLOOKUP('Consolidtaed Data'!$C5160,[1]Locations!$A:$O,2,0)</f>
        <v>Hayward</v>
      </c>
      <c r="O1628" s="9" t="str">
        <f>VLOOKUP('Consolidtaed Data'!$D5160,'[1]Sales People'!$A:$B,2,0)</f>
        <v>Sean Miller</v>
      </c>
      <c r="P1628" s="9" t="str">
        <f>VLOOKUP('Consolidtaed Data'!$E5160,[1]Customers!$A:$B,2,0)</f>
        <v>Roger Miller</v>
      </c>
      <c r="Q1628" s="11">
        <f>WEEKDAY('Consolidtaed Data'!$F5160)</f>
        <v>5</v>
      </c>
      <c r="R1628" s="9">
        <f>MONTH('Consolidtaed Data'!$F5160)</f>
        <v>1</v>
      </c>
      <c r="S1628" s="9" t="str">
        <f>TEXT(Table3[[#This Row],[Purchase Date]],"MMMM")</f>
        <v>April</v>
      </c>
      <c r="T1628" s="9">
        <f>YEAR('Consolidtaed Data'!$F5160)</f>
        <v>2021</v>
      </c>
    </row>
    <row r="1629" spans="1:20" x14ac:dyDescent="0.3">
      <c r="A1629" s="9" t="s">
        <v>2607</v>
      </c>
      <c r="B1629" s="9" t="s">
        <v>529</v>
      </c>
      <c r="C1629" s="9" t="s">
        <v>126</v>
      </c>
      <c r="D1629" s="9" t="s">
        <v>197</v>
      </c>
      <c r="E1629" s="9" t="s">
        <v>144</v>
      </c>
      <c r="F1629" s="10">
        <v>43950</v>
      </c>
      <c r="G1629" s="10" t="str">
        <f>VLOOKUP(Table3[[#This Row],[Product ID]],[1]Products!$A:$G,2,0)</f>
        <v>Product 56</v>
      </c>
      <c r="H1629" s="22">
        <v>2</v>
      </c>
      <c r="I1629" s="9">
        <f>VLOOKUP('Consolidtaed Data'!$B5208,[1]Products!$A:$G,4,0)</f>
        <v>1582</v>
      </c>
      <c r="J1629" s="9">
        <f>VLOOKUP('Consolidtaed Data'!$B5208,[1]Products!$A:$G,3,0)</f>
        <v>1234</v>
      </c>
      <c r="K1629" s="9">
        <f>'Consolidtaed Data'!$J5208*'Consolidtaed Data'!$H5208</f>
        <v>1090</v>
      </c>
      <c r="L1629" s="9">
        <f>'Consolidtaed Data'!$I5208*'Consolidtaed Data'!$H5208</f>
        <v>1380</v>
      </c>
      <c r="M1629" s="9">
        <f>'Consolidtaed Data'!$L5208-'Consolidtaed Data'!$K5208</f>
        <v>368</v>
      </c>
      <c r="N1629" s="9" t="str">
        <f>VLOOKUP('Consolidtaed Data'!$C5208,[1]Locations!$A:$O,2,0)</f>
        <v>Oxnard</v>
      </c>
      <c r="O1629" s="9" t="str">
        <f>VLOOKUP('Consolidtaed Data'!$D5208,'[1]Sales People'!$A:$B,2,0)</f>
        <v>Jeremy Mendoza</v>
      </c>
      <c r="P1629" s="9" t="str">
        <f>VLOOKUP('Consolidtaed Data'!$E5208,[1]Customers!$A:$B,2,0)</f>
        <v>Mark Simmons</v>
      </c>
      <c r="Q1629" s="11">
        <f>WEEKDAY('Consolidtaed Data'!$F5208)</f>
        <v>1</v>
      </c>
      <c r="R1629" s="9">
        <f>MONTH('Consolidtaed Data'!$F5208)</f>
        <v>1</v>
      </c>
      <c r="S1629" s="9" t="str">
        <f>TEXT(Table3[[#This Row],[Purchase Date]],"MMMM")</f>
        <v>April</v>
      </c>
      <c r="T1629" s="9">
        <f>YEAR('Consolidtaed Data'!$F5208)</f>
        <v>2021</v>
      </c>
    </row>
    <row r="1630" spans="1:20" x14ac:dyDescent="0.3">
      <c r="A1630" s="9" t="s">
        <v>2608</v>
      </c>
      <c r="B1630" s="9" t="s">
        <v>294</v>
      </c>
      <c r="C1630" s="9" t="s">
        <v>82</v>
      </c>
      <c r="D1630" s="9" t="s">
        <v>153</v>
      </c>
      <c r="E1630" s="9" t="s">
        <v>922</v>
      </c>
      <c r="F1630" s="10">
        <v>43950</v>
      </c>
      <c r="G1630" s="10" t="str">
        <f>VLOOKUP(Table3[[#This Row],[Product ID]],[1]Products!$A:$G,2,0)</f>
        <v>Product 51</v>
      </c>
      <c r="H1630" s="22">
        <v>1</v>
      </c>
      <c r="I1630" s="9">
        <f>VLOOKUP('Consolidtaed Data'!$B5269,[1]Products!$A:$G,4,0)</f>
        <v>2410</v>
      </c>
      <c r="J1630" s="9">
        <f>VLOOKUP('Consolidtaed Data'!$B5269,[1]Products!$A:$G,3,0)</f>
        <v>1518</v>
      </c>
      <c r="K1630" s="9">
        <f>'Consolidtaed Data'!$J5269*'Consolidtaed Data'!$H5269</f>
        <v>832</v>
      </c>
      <c r="L1630" s="9">
        <f>'Consolidtaed Data'!$I5269*'Consolidtaed Data'!$H5269</f>
        <v>1260</v>
      </c>
      <c r="M1630" s="9">
        <f>'Consolidtaed Data'!$L5269-'Consolidtaed Data'!$K5269</f>
        <v>102</v>
      </c>
      <c r="N1630" s="9" t="str">
        <f>VLOOKUP('Consolidtaed Data'!$C5269,[1]Locations!$A:$O,2,0)</f>
        <v>Berkeley</v>
      </c>
      <c r="O1630" s="9" t="str">
        <f>VLOOKUP('Consolidtaed Data'!$D5269,'[1]Sales People'!$A:$B,2,0)</f>
        <v>Larry Marshall</v>
      </c>
      <c r="P1630" s="9" t="str">
        <f>VLOOKUP('Consolidtaed Data'!$E5269,[1]Customers!$A:$B,2,0)</f>
        <v>Donald Diaz</v>
      </c>
      <c r="Q1630" s="11">
        <f>WEEKDAY('Consolidtaed Data'!$F5269)</f>
        <v>7</v>
      </c>
      <c r="R1630" s="9">
        <f>MONTH('Consolidtaed Data'!$F5269)</f>
        <v>1</v>
      </c>
      <c r="S1630" s="9" t="str">
        <f>TEXT(Table3[[#This Row],[Purchase Date]],"MMMM")</f>
        <v>April</v>
      </c>
      <c r="T1630" s="9">
        <f>YEAR('Consolidtaed Data'!$F5269)</f>
        <v>2021</v>
      </c>
    </row>
    <row r="1631" spans="1:20" x14ac:dyDescent="0.3">
      <c r="A1631" s="9" t="s">
        <v>2609</v>
      </c>
      <c r="B1631" s="9" t="s">
        <v>610</v>
      </c>
      <c r="C1631" s="9" t="s">
        <v>201</v>
      </c>
      <c r="D1631" s="9" t="s">
        <v>402</v>
      </c>
      <c r="E1631" s="9" t="s">
        <v>1582</v>
      </c>
      <c r="F1631" s="10">
        <v>43950</v>
      </c>
      <c r="G1631" s="10" t="str">
        <f>VLOOKUP(Table3[[#This Row],[Product ID]],[1]Products!$A:$G,2,0)</f>
        <v>Product 12</v>
      </c>
      <c r="H1631" s="22">
        <v>1</v>
      </c>
      <c r="I1631" s="9">
        <f>VLOOKUP('Consolidtaed Data'!$B5535,[1]Products!$A:$G,4,0)</f>
        <v>1351</v>
      </c>
      <c r="J1631" s="9">
        <f>VLOOKUP('Consolidtaed Data'!$B5535,[1]Products!$A:$G,3,0)</f>
        <v>1108</v>
      </c>
      <c r="K1631" s="9">
        <f>'Consolidtaed Data'!$J5535*'Consolidtaed Data'!$H5535</f>
        <v>1686</v>
      </c>
      <c r="L1631" s="9">
        <f>'Consolidtaed Data'!$I5535*'Consolidtaed Data'!$H5535</f>
        <v>2478</v>
      </c>
      <c r="M1631" s="9">
        <f>'Consolidtaed Data'!$L5535-'Consolidtaed Data'!$K5535</f>
        <v>2924</v>
      </c>
      <c r="N1631" s="9" t="str">
        <f>VLOOKUP('Consolidtaed Data'!$C5535,[1]Locations!$A:$O,2,0)</f>
        <v>Daly City</v>
      </c>
      <c r="O1631" s="9" t="str">
        <f>VLOOKUP('Consolidtaed Data'!$D5535,'[1]Sales People'!$A:$B,2,0)</f>
        <v>Jimmy Young</v>
      </c>
      <c r="P1631" s="9" t="str">
        <f>VLOOKUP('Consolidtaed Data'!$E5535,[1]Customers!$A:$B,2,0)</f>
        <v>Steven Walker</v>
      </c>
      <c r="Q1631" s="11">
        <f>WEEKDAY('Consolidtaed Data'!$F5535)</f>
        <v>7</v>
      </c>
      <c r="R1631" s="9">
        <f>MONTH('Consolidtaed Data'!$F5535)</f>
        <v>2</v>
      </c>
      <c r="S1631" s="9" t="str">
        <f>TEXT(Table3[[#This Row],[Purchase Date]],"MMMM")</f>
        <v>April</v>
      </c>
      <c r="T1631" s="9">
        <f>YEAR('Consolidtaed Data'!$F5535)</f>
        <v>2021</v>
      </c>
    </row>
    <row r="1632" spans="1:20" x14ac:dyDescent="0.3">
      <c r="A1632" s="9" t="s">
        <v>2610</v>
      </c>
      <c r="B1632" s="9" t="s">
        <v>148</v>
      </c>
      <c r="C1632" s="9" t="s">
        <v>59</v>
      </c>
      <c r="D1632" s="9" t="s">
        <v>281</v>
      </c>
      <c r="E1632" s="9" t="s">
        <v>106</v>
      </c>
      <c r="F1632" s="10">
        <v>43950</v>
      </c>
      <c r="G1632" s="10" t="str">
        <f>VLOOKUP(Table3[[#This Row],[Product ID]],[1]Products!$A:$G,2,0)</f>
        <v>Product 16</v>
      </c>
      <c r="H1632" s="22">
        <v>4</v>
      </c>
      <c r="I1632" s="9">
        <f>VLOOKUP('Consolidtaed Data'!$B6015,[1]Products!$A:$G,4,0)</f>
        <v>1798</v>
      </c>
      <c r="J1632" s="9">
        <f>VLOOKUP('Consolidtaed Data'!$B6015,[1]Products!$A:$G,3,0)</f>
        <v>971</v>
      </c>
      <c r="K1632" s="9">
        <f>'Consolidtaed Data'!$J6015*'Consolidtaed Data'!$H6015</f>
        <v>4880</v>
      </c>
      <c r="L1632" s="9">
        <f>'Consolidtaed Data'!$I6015*'Consolidtaed Data'!$H6015</f>
        <v>6684</v>
      </c>
      <c r="M1632" s="9">
        <f>'Consolidtaed Data'!$L6015-'Consolidtaed Data'!$K6015</f>
        <v>982</v>
      </c>
      <c r="N1632" s="9" t="str">
        <f>VLOOKUP('Consolidtaed Data'!$C6015,[1]Locations!$A:$O,2,0)</f>
        <v>Vallejo</v>
      </c>
      <c r="O1632" s="9" t="str">
        <f>VLOOKUP('Consolidtaed Data'!$D6015,'[1]Sales People'!$A:$B,2,0)</f>
        <v>Jeremy Mendoza</v>
      </c>
      <c r="P1632" s="9" t="str">
        <f>VLOOKUP('Consolidtaed Data'!$E6015,[1]Customers!$A:$B,2,0)</f>
        <v>Lawrence Sanchez</v>
      </c>
      <c r="Q1632" s="11">
        <f>WEEKDAY('Consolidtaed Data'!$F6015)</f>
        <v>1</v>
      </c>
      <c r="R1632" s="9">
        <f>MONTH('Consolidtaed Data'!$F6015)</f>
        <v>4</v>
      </c>
      <c r="S1632" s="9" t="str">
        <f>TEXT(Table3[[#This Row],[Purchase Date]],"MMMM")</f>
        <v>April</v>
      </c>
      <c r="T1632" s="9">
        <f>YEAR('Consolidtaed Data'!$F6015)</f>
        <v>2021</v>
      </c>
    </row>
    <row r="1633" spans="1:20" x14ac:dyDescent="0.3">
      <c r="A1633" s="9" t="s">
        <v>2611</v>
      </c>
      <c r="B1633" s="9" t="s">
        <v>248</v>
      </c>
      <c r="C1633" s="9" t="s">
        <v>357</v>
      </c>
      <c r="D1633" s="9" t="s">
        <v>374</v>
      </c>
      <c r="E1633" s="9" t="s">
        <v>803</v>
      </c>
      <c r="F1633" s="10">
        <v>43950</v>
      </c>
      <c r="G1633" s="10" t="str">
        <f>VLOOKUP(Table3[[#This Row],[Product ID]],[1]Products!$A:$G,2,0)</f>
        <v>Product 97</v>
      </c>
      <c r="H1633" s="22">
        <v>2</v>
      </c>
      <c r="I1633" s="9">
        <f>VLOOKUP('Consolidtaed Data'!$B6140,[1]Products!$A:$G,4,0)</f>
        <v>315</v>
      </c>
      <c r="J1633" s="9">
        <f>VLOOKUP('Consolidtaed Data'!$B6140,[1]Products!$A:$G,3,0)</f>
        <v>208</v>
      </c>
      <c r="K1633" s="9">
        <f>'Consolidtaed Data'!$J6140*'Consolidtaed Data'!$H6140</f>
        <v>1044</v>
      </c>
      <c r="L1633" s="9">
        <f>'Consolidtaed Data'!$I6140*'Consolidtaed Data'!$H6140</f>
        <v>1899</v>
      </c>
      <c r="M1633" s="9">
        <f>'Consolidtaed Data'!$L6140-'Consolidtaed Data'!$K6140</f>
        <v>140</v>
      </c>
      <c r="N1633" s="9" t="str">
        <f>VLOOKUP('Consolidtaed Data'!$C6140,[1]Locations!$A:$O,2,0)</f>
        <v>Vallejo</v>
      </c>
      <c r="O1633" s="9" t="str">
        <f>VLOOKUP('Consolidtaed Data'!$D6140,'[1]Sales People'!$A:$B,2,0)</f>
        <v>Fred Robertson</v>
      </c>
      <c r="P1633" s="9" t="str">
        <f>VLOOKUP('Consolidtaed Data'!$E6140,[1]Customers!$A:$B,2,0)</f>
        <v>John Long</v>
      </c>
      <c r="Q1633" s="11">
        <f>WEEKDAY('Consolidtaed Data'!$F6140)</f>
        <v>2</v>
      </c>
      <c r="R1633" s="9">
        <f>MONTH('Consolidtaed Data'!$F6140)</f>
        <v>4</v>
      </c>
      <c r="S1633" s="9" t="str">
        <f>TEXT(Table3[[#This Row],[Purchase Date]],"MMMM")</f>
        <v>April</v>
      </c>
      <c r="T1633" s="9">
        <f>YEAR('Consolidtaed Data'!$F6140)</f>
        <v>2021</v>
      </c>
    </row>
    <row r="1634" spans="1:20" x14ac:dyDescent="0.3">
      <c r="A1634" s="9" t="s">
        <v>2612</v>
      </c>
      <c r="B1634" s="9" t="s">
        <v>369</v>
      </c>
      <c r="C1634" s="9" t="s">
        <v>564</v>
      </c>
      <c r="D1634" s="9" t="s">
        <v>281</v>
      </c>
      <c r="E1634" s="9" t="s">
        <v>227</v>
      </c>
      <c r="F1634" s="10">
        <v>43950</v>
      </c>
      <c r="G1634" s="10" t="str">
        <f>VLOOKUP(Table3[[#This Row],[Product ID]],[1]Products!$A:$G,2,0)</f>
        <v>Product 8</v>
      </c>
      <c r="H1634" s="22">
        <v>2</v>
      </c>
      <c r="I1634" s="9">
        <f>VLOOKUP('Consolidtaed Data'!$B6648,[1]Products!$A:$G,4,0)</f>
        <v>1526</v>
      </c>
      <c r="J1634" s="9">
        <f>VLOOKUP('Consolidtaed Data'!$B6648,[1]Products!$A:$G,3,0)</f>
        <v>1251</v>
      </c>
      <c r="K1634" s="9">
        <f>'Consolidtaed Data'!$J6648*'Consolidtaed Data'!$H6648</f>
        <v>1485</v>
      </c>
      <c r="L1634" s="9">
        <f>'Consolidtaed Data'!$I6648*'Consolidtaed Data'!$H6648</f>
        <v>2091</v>
      </c>
      <c r="M1634" s="9">
        <f>'Consolidtaed Data'!$L6648-'Consolidtaed Data'!$K6648</f>
        <v>411</v>
      </c>
      <c r="N1634" s="9" t="str">
        <f>VLOOKUP('Consolidtaed Data'!$C6648,[1]Locations!$A:$O,2,0)</f>
        <v>Corona</v>
      </c>
      <c r="O1634" s="9" t="str">
        <f>VLOOKUP('Consolidtaed Data'!$D6648,'[1]Sales People'!$A:$B,2,0)</f>
        <v>Christopher Tucker</v>
      </c>
      <c r="P1634" s="9" t="str">
        <f>VLOOKUP('Consolidtaed Data'!$E6648,[1]Customers!$A:$B,2,0)</f>
        <v>William Schmidt</v>
      </c>
      <c r="Q1634" s="11">
        <f>WEEKDAY('Consolidtaed Data'!$F6648)</f>
        <v>6</v>
      </c>
      <c r="R1634" s="9">
        <f>MONTH('Consolidtaed Data'!$F6648)</f>
        <v>5</v>
      </c>
      <c r="S1634" s="9" t="str">
        <f>TEXT(Table3[[#This Row],[Purchase Date]],"MMMM")</f>
        <v>April</v>
      </c>
      <c r="T1634" s="9">
        <f>YEAR('Consolidtaed Data'!$F6648)</f>
        <v>2021</v>
      </c>
    </row>
    <row r="1635" spans="1:20" x14ac:dyDescent="0.3">
      <c r="A1635" s="9" t="s">
        <v>2613</v>
      </c>
      <c r="B1635" s="9" t="s">
        <v>156</v>
      </c>
      <c r="C1635" s="9" t="s">
        <v>210</v>
      </c>
      <c r="D1635" s="9" t="s">
        <v>374</v>
      </c>
      <c r="E1635" s="9" t="s">
        <v>413</v>
      </c>
      <c r="F1635" s="10">
        <v>43950</v>
      </c>
      <c r="G1635" s="10" t="str">
        <f>VLOOKUP(Table3[[#This Row],[Product ID]],[1]Products!$A:$G,2,0)</f>
        <v>Product 21</v>
      </c>
      <c r="H1635" s="22">
        <v>4</v>
      </c>
      <c r="I1635" s="9">
        <f>VLOOKUP('Consolidtaed Data'!$B7247,[1]Products!$A:$G,4,0)</f>
        <v>1708</v>
      </c>
      <c r="J1635" s="9">
        <f>VLOOKUP('Consolidtaed Data'!$B7247,[1]Products!$A:$G,3,0)</f>
        <v>871</v>
      </c>
      <c r="K1635" s="9">
        <f>'Consolidtaed Data'!$J7247*'Consolidtaed Data'!$H7247</f>
        <v>450</v>
      </c>
      <c r="L1635" s="9">
        <f>'Consolidtaed Data'!$I7247*'Consolidtaed Data'!$H7247</f>
        <v>818</v>
      </c>
      <c r="M1635" s="9">
        <f>'Consolidtaed Data'!$L7247-'Consolidtaed Data'!$K7247</f>
        <v>123</v>
      </c>
      <c r="N1635" s="9" t="str">
        <f>VLOOKUP('Consolidtaed Data'!$C7247,[1]Locations!$A:$O,2,0)</f>
        <v>Modesto</v>
      </c>
      <c r="O1635" s="9" t="str">
        <f>VLOOKUP('Consolidtaed Data'!$D7247,'[1]Sales People'!$A:$B,2,0)</f>
        <v>Walter Cook</v>
      </c>
      <c r="P1635" s="9" t="str">
        <f>VLOOKUP('Consolidtaed Data'!$E7247,[1]Customers!$A:$B,2,0)</f>
        <v>Jack Lynch</v>
      </c>
      <c r="Q1635" s="11">
        <f>WEEKDAY('Consolidtaed Data'!$F7247)</f>
        <v>1</v>
      </c>
      <c r="R1635" s="9">
        <f>MONTH('Consolidtaed Data'!$F7247)</f>
        <v>7</v>
      </c>
      <c r="S1635" s="9" t="str">
        <f>TEXT(Table3[[#This Row],[Purchase Date]],"MMMM")</f>
        <v>April</v>
      </c>
      <c r="T1635" s="9">
        <f>YEAR('Consolidtaed Data'!$F7247)</f>
        <v>2021</v>
      </c>
    </row>
    <row r="1636" spans="1:20" x14ac:dyDescent="0.3">
      <c r="A1636" s="9" t="s">
        <v>2614</v>
      </c>
      <c r="B1636" s="9" t="s">
        <v>294</v>
      </c>
      <c r="C1636" s="9" t="s">
        <v>130</v>
      </c>
      <c r="D1636" s="9" t="s">
        <v>56</v>
      </c>
      <c r="E1636" s="9" t="s">
        <v>378</v>
      </c>
      <c r="F1636" s="10">
        <v>43950</v>
      </c>
      <c r="G1636" s="10" t="str">
        <f>VLOOKUP(Table3[[#This Row],[Product ID]],[1]Products!$A:$G,2,0)</f>
        <v>Product 51</v>
      </c>
      <c r="H1636" s="22">
        <v>3</v>
      </c>
      <c r="I1636" s="9">
        <f>VLOOKUP('Consolidtaed Data'!$B7274,[1]Products!$A:$G,4,0)</f>
        <v>368</v>
      </c>
      <c r="J1636" s="9">
        <f>VLOOKUP('Consolidtaed Data'!$B7274,[1]Products!$A:$G,3,0)</f>
        <v>294</v>
      </c>
      <c r="K1636" s="9">
        <f>'Consolidtaed Data'!$J7274*'Consolidtaed Data'!$H7274</f>
        <v>2088</v>
      </c>
      <c r="L1636" s="9">
        <f>'Consolidtaed Data'!$I7274*'Consolidtaed Data'!$H7274</f>
        <v>3798</v>
      </c>
      <c r="M1636" s="9">
        <f>'Consolidtaed Data'!$L7274-'Consolidtaed Data'!$K7274</f>
        <v>507</v>
      </c>
      <c r="N1636" s="9" t="str">
        <f>VLOOKUP('Consolidtaed Data'!$C7274,[1]Locations!$A:$O,2,0)</f>
        <v>Los Angeles</v>
      </c>
      <c r="O1636" s="9" t="str">
        <f>VLOOKUP('Consolidtaed Data'!$D7274,'[1]Sales People'!$A:$B,2,0)</f>
        <v>Fred Robertson</v>
      </c>
      <c r="P1636" s="9" t="str">
        <f>VLOOKUP('Consolidtaed Data'!$E7274,[1]Customers!$A:$B,2,0)</f>
        <v>Joseph Warren</v>
      </c>
      <c r="Q1636" s="11">
        <f>WEEKDAY('Consolidtaed Data'!$F7274)</f>
        <v>3</v>
      </c>
      <c r="R1636" s="9">
        <f>MONTH('Consolidtaed Data'!$F7274)</f>
        <v>7</v>
      </c>
      <c r="S1636" s="9" t="str">
        <f>TEXT(Table3[[#This Row],[Purchase Date]],"MMMM")</f>
        <v>April</v>
      </c>
      <c r="T1636" s="9">
        <f>YEAR('Consolidtaed Data'!$F7274)</f>
        <v>2021</v>
      </c>
    </row>
    <row r="1637" spans="1:20" x14ac:dyDescent="0.3">
      <c r="A1637" s="9" t="s">
        <v>2615</v>
      </c>
      <c r="B1637" s="9" t="s">
        <v>119</v>
      </c>
      <c r="C1637" s="9" t="s">
        <v>173</v>
      </c>
      <c r="D1637" s="9" t="s">
        <v>193</v>
      </c>
      <c r="E1637" s="9" t="s">
        <v>942</v>
      </c>
      <c r="F1637" s="10">
        <v>43950</v>
      </c>
      <c r="G1637" s="10" t="str">
        <f>VLOOKUP(Table3[[#This Row],[Product ID]],[1]Products!$A:$G,2,0)</f>
        <v>Product 67</v>
      </c>
      <c r="H1637" s="22">
        <v>3</v>
      </c>
      <c r="I1637" s="9">
        <f>VLOOKUP('Consolidtaed Data'!$B7498,[1]Products!$A:$G,4,0)</f>
        <v>1783</v>
      </c>
      <c r="J1637" s="9">
        <f>VLOOKUP('Consolidtaed Data'!$B7498,[1]Products!$A:$G,3,0)</f>
        <v>1230</v>
      </c>
      <c r="K1637" s="9">
        <f>'Consolidtaed Data'!$J7498*'Consolidtaed Data'!$H7498</f>
        <v>791</v>
      </c>
      <c r="L1637" s="9">
        <f>'Consolidtaed Data'!$I7498*'Consolidtaed Data'!$H7498</f>
        <v>1522</v>
      </c>
      <c r="M1637" s="9">
        <f>'Consolidtaed Data'!$L7498-'Consolidtaed Data'!$K7498</f>
        <v>871</v>
      </c>
      <c r="N1637" s="9" t="str">
        <f>VLOOKUP('Consolidtaed Data'!$C7498,[1]Locations!$A:$O,2,0)</f>
        <v>Antioch</v>
      </c>
      <c r="O1637" s="9" t="str">
        <f>VLOOKUP('Consolidtaed Data'!$D7498,'[1]Sales People'!$A:$B,2,0)</f>
        <v>Howard Gardner</v>
      </c>
      <c r="P1637" s="9" t="str">
        <f>VLOOKUP('Consolidtaed Data'!$E7498,[1]Customers!$A:$B,2,0)</f>
        <v>Thomas Hawkins</v>
      </c>
      <c r="Q1637" s="11">
        <f>WEEKDAY('Consolidtaed Data'!$F7498)</f>
        <v>7</v>
      </c>
      <c r="R1637" s="9">
        <f>MONTH('Consolidtaed Data'!$F7498)</f>
        <v>7</v>
      </c>
      <c r="S1637" s="9" t="str">
        <f>TEXT(Table3[[#This Row],[Purchase Date]],"MMMM")</f>
        <v>April</v>
      </c>
      <c r="T1637" s="9">
        <f>YEAR('Consolidtaed Data'!$F7498)</f>
        <v>2021</v>
      </c>
    </row>
    <row r="1638" spans="1:20" x14ac:dyDescent="0.3">
      <c r="A1638" s="9" t="s">
        <v>2616</v>
      </c>
      <c r="B1638" s="9" t="s">
        <v>20</v>
      </c>
      <c r="C1638" s="9" t="s">
        <v>140</v>
      </c>
      <c r="D1638" s="9" t="s">
        <v>113</v>
      </c>
      <c r="E1638" s="9" t="s">
        <v>1256</v>
      </c>
      <c r="F1638" s="10">
        <v>43950</v>
      </c>
      <c r="G1638" s="10" t="str">
        <f>VLOOKUP(Table3[[#This Row],[Product ID]],[1]Products!$A:$G,2,0)</f>
        <v>Product 98</v>
      </c>
      <c r="H1638" s="22">
        <v>1</v>
      </c>
      <c r="I1638" s="9">
        <f>VLOOKUP('Consolidtaed Data'!$B7739,[1]Products!$A:$G,4,0)</f>
        <v>1367</v>
      </c>
      <c r="J1638" s="9">
        <f>VLOOKUP('Consolidtaed Data'!$B7739,[1]Products!$A:$G,3,0)</f>
        <v>984</v>
      </c>
      <c r="K1638" s="9">
        <f>'Consolidtaed Data'!$J7739*'Consolidtaed Data'!$H7739</f>
        <v>387</v>
      </c>
      <c r="L1638" s="9">
        <f>'Consolidtaed Data'!$I7739*'Consolidtaed Data'!$H7739</f>
        <v>667</v>
      </c>
      <c r="M1638" s="9">
        <f>'Consolidtaed Data'!$L7739-'Consolidtaed Data'!$K7739</f>
        <v>492</v>
      </c>
      <c r="N1638" s="9" t="str">
        <f>VLOOKUP('Consolidtaed Data'!$C7739,[1]Locations!$A:$O,2,0)</f>
        <v>Glendale</v>
      </c>
      <c r="O1638" s="9" t="str">
        <f>VLOOKUP('Consolidtaed Data'!$D7739,'[1]Sales People'!$A:$B,2,0)</f>
        <v>Arthur Mccoy</v>
      </c>
      <c r="P1638" s="9" t="str">
        <f>VLOOKUP('Consolidtaed Data'!$E7739,[1]Customers!$A:$B,2,0)</f>
        <v>Jeremy Vasquez</v>
      </c>
      <c r="Q1638" s="11">
        <f>WEEKDAY('Consolidtaed Data'!$F7739)</f>
        <v>3</v>
      </c>
      <c r="R1638" s="9">
        <f>MONTH('Consolidtaed Data'!$F7739)</f>
        <v>8</v>
      </c>
      <c r="S1638" s="9" t="str">
        <f>TEXT(Table3[[#This Row],[Purchase Date]],"MMMM")</f>
        <v>April</v>
      </c>
      <c r="T1638" s="9">
        <f>YEAR('Consolidtaed Data'!$F7739)</f>
        <v>2021</v>
      </c>
    </row>
    <row r="1639" spans="1:20" x14ac:dyDescent="0.3">
      <c r="A1639" s="9" t="s">
        <v>2618</v>
      </c>
      <c r="B1639" s="9" t="s">
        <v>301</v>
      </c>
      <c r="C1639" s="9" t="s">
        <v>12</v>
      </c>
      <c r="D1639" s="9" t="s">
        <v>174</v>
      </c>
      <c r="E1639" s="9" t="s">
        <v>2672</v>
      </c>
      <c r="F1639" s="10">
        <v>43950</v>
      </c>
      <c r="G1639" s="10" t="str">
        <f>VLOOKUP(Table3[[#This Row],[Product ID]],[1]Products!$A:$G,2,0)</f>
        <v>Product 57</v>
      </c>
      <c r="H1639" s="22">
        <v>3</v>
      </c>
      <c r="I1639" s="9">
        <f>VLOOKUP('Consolidtaed Data'!$B7851,[1]Products!$A:$G,4,0)</f>
        <v>2410</v>
      </c>
      <c r="J1639" s="9">
        <f>VLOOKUP('Consolidtaed Data'!$B7851,[1]Products!$A:$G,3,0)</f>
        <v>1518</v>
      </c>
      <c r="K1639" s="9">
        <f>'Consolidtaed Data'!$J7851*'Consolidtaed Data'!$H7851</f>
        <v>1516</v>
      </c>
      <c r="L1639" s="9">
        <f>'Consolidtaed Data'!$I7851*'Consolidtaed Data'!$H7851</f>
        <v>1783</v>
      </c>
      <c r="M1639" s="9">
        <f>'Consolidtaed Data'!$L7851-'Consolidtaed Data'!$K7851</f>
        <v>452</v>
      </c>
      <c r="N1639" s="9" t="str">
        <f>VLOOKUP('Consolidtaed Data'!$C7851,[1]Locations!$A:$O,2,0)</f>
        <v>Simi Valley</v>
      </c>
      <c r="O1639" s="9" t="str">
        <f>VLOOKUP('Consolidtaed Data'!$D7851,'[1]Sales People'!$A:$B,2,0)</f>
        <v>Gary Rodriguez</v>
      </c>
      <c r="P1639" s="9" t="str">
        <f>VLOOKUP('Consolidtaed Data'!$E7851,[1]Customers!$A:$B,2,0)</f>
        <v>Michael Allen</v>
      </c>
      <c r="Q1639" s="11">
        <f>WEEKDAY('Consolidtaed Data'!$F7851)</f>
        <v>5</v>
      </c>
      <c r="R1639" s="9">
        <f>MONTH('Consolidtaed Data'!$F7851)</f>
        <v>8</v>
      </c>
      <c r="S1639" s="9" t="str">
        <f>TEXT(Table3[[#This Row],[Purchase Date]],"MMMM")</f>
        <v>April</v>
      </c>
      <c r="T1639" s="9">
        <f>YEAR('Consolidtaed Data'!$F7851)</f>
        <v>2021</v>
      </c>
    </row>
    <row r="1640" spans="1:20" x14ac:dyDescent="0.3">
      <c r="A1640" s="9" t="s">
        <v>2619</v>
      </c>
      <c r="B1640" s="9" t="s">
        <v>177</v>
      </c>
      <c r="C1640" s="9" t="s">
        <v>122</v>
      </c>
      <c r="D1640" s="9" t="s">
        <v>402</v>
      </c>
      <c r="E1640" s="9" t="s">
        <v>1067</v>
      </c>
      <c r="F1640" s="10">
        <v>43950</v>
      </c>
      <c r="G1640" s="10" t="str">
        <f>VLOOKUP(Table3[[#This Row],[Product ID]],[1]Products!$A:$G,2,0)</f>
        <v>Product 5</v>
      </c>
      <c r="H1640" s="22">
        <v>1</v>
      </c>
      <c r="I1640" s="9">
        <f>VLOOKUP('Consolidtaed Data'!$B7855,[1]Products!$A:$G,4,0)</f>
        <v>1639</v>
      </c>
      <c r="J1640" s="9">
        <f>VLOOKUP('Consolidtaed Data'!$B7855,[1]Products!$A:$G,3,0)</f>
        <v>1295</v>
      </c>
      <c r="K1640" s="9">
        <f>'Consolidtaed Data'!$J7855*'Consolidtaed Data'!$H7855</f>
        <v>2913</v>
      </c>
      <c r="L1640" s="9">
        <f>'Consolidtaed Data'!$I7855*'Consolidtaed Data'!$H7855</f>
        <v>4482</v>
      </c>
      <c r="M1640" s="9">
        <f>'Consolidtaed Data'!$L7855-'Consolidtaed Data'!$K7855</f>
        <v>1485</v>
      </c>
      <c r="N1640" s="9" t="str">
        <f>VLOOKUP('Consolidtaed Data'!$C7855,[1]Locations!$A:$O,2,0)</f>
        <v>Riverside</v>
      </c>
      <c r="O1640" s="9" t="str">
        <f>VLOOKUP('Consolidtaed Data'!$D7855,'[1]Sales People'!$A:$B,2,0)</f>
        <v>Roger Ramos</v>
      </c>
      <c r="P1640" s="9" t="str">
        <f>VLOOKUP('Consolidtaed Data'!$E7855,[1]Customers!$A:$B,2,0)</f>
        <v>Keith Moore</v>
      </c>
      <c r="Q1640" s="11">
        <f>WEEKDAY('Consolidtaed Data'!$F7855)</f>
        <v>5</v>
      </c>
      <c r="R1640" s="9">
        <f>MONTH('Consolidtaed Data'!$F7855)</f>
        <v>8</v>
      </c>
      <c r="S1640" s="9" t="str">
        <f>TEXT(Table3[[#This Row],[Purchase Date]],"MMMM")</f>
        <v>April</v>
      </c>
      <c r="T1640" s="9">
        <f>YEAR('Consolidtaed Data'!$F7855)</f>
        <v>2021</v>
      </c>
    </row>
    <row r="1641" spans="1:20" x14ac:dyDescent="0.3">
      <c r="A1641" s="9" t="s">
        <v>2620</v>
      </c>
      <c r="B1641" s="9" t="s">
        <v>364</v>
      </c>
      <c r="C1641" s="9" t="s">
        <v>25</v>
      </c>
      <c r="D1641" s="9" t="s">
        <v>206</v>
      </c>
      <c r="E1641" s="9" t="s">
        <v>678</v>
      </c>
      <c r="F1641" s="10">
        <v>43950</v>
      </c>
      <c r="G1641" s="10" t="str">
        <f>VLOOKUP(Table3[[#This Row],[Product ID]],[1]Products!$A:$G,2,0)</f>
        <v>Product 45</v>
      </c>
      <c r="H1641" s="22">
        <v>1</v>
      </c>
      <c r="I1641" s="9">
        <f>VLOOKUP('Consolidtaed Data'!$B9284,[1]Products!$A:$G,4,0)</f>
        <v>2497</v>
      </c>
      <c r="J1641" s="9">
        <f>VLOOKUP('Consolidtaed Data'!$B9284,[1]Products!$A:$G,3,0)</f>
        <v>1473</v>
      </c>
      <c r="K1641" s="9">
        <f>'Consolidtaed Data'!$J9284*'Consolidtaed Data'!$H9284</f>
        <v>840</v>
      </c>
      <c r="L1641" s="9">
        <f>'Consolidtaed Data'!$I9284*'Consolidtaed Data'!$H9284</f>
        <v>1168</v>
      </c>
      <c r="M1641" s="9">
        <f>'Consolidtaed Data'!$L9284-'Consolidtaed Data'!$K9284</f>
        <v>1356</v>
      </c>
      <c r="N1641" s="9" t="str">
        <f>VLOOKUP('Consolidtaed Data'!$C9284,[1]Locations!$A:$O,2,0)</f>
        <v>Riverside</v>
      </c>
      <c r="O1641" s="9" t="str">
        <f>VLOOKUP('Consolidtaed Data'!$D9284,'[1]Sales People'!$A:$B,2,0)</f>
        <v>Gary Rodriguez</v>
      </c>
      <c r="P1641" s="9" t="str">
        <f>VLOOKUP('Consolidtaed Data'!$E9284,[1]Customers!$A:$B,2,0)</f>
        <v>Samuel Kim</v>
      </c>
      <c r="Q1641" s="11">
        <f>WEEKDAY('Consolidtaed Data'!$F9284)</f>
        <v>6</v>
      </c>
      <c r="R1641" s="9">
        <f>MONTH('Consolidtaed Data'!$F9284)</f>
        <v>12</v>
      </c>
      <c r="S1641" s="9" t="str">
        <f>TEXT(Table3[[#This Row],[Purchase Date]],"MMMM")</f>
        <v>April</v>
      </c>
      <c r="T1641" s="9">
        <f>YEAR('Consolidtaed Data'!$F9284)</f>
        <v>2021</v>
      </c>
    </row>
    <row r="1642" spans="1:20" x14ac:dyDescent="0.3">
      <c r="A1642" s="9" t="s">
        <v>2621</v>
      </c>
      <c r="B1642" s="9" t="s">
        <v>156</v>
      </c>
      <c r="C1642" s="9" t="s">
        <v>439</v>
      </c>
      <c r="D1642" s="9" t="s">
        <v>197</v>
      </c>
      <c r="E1642" s="9" t="s">
        <v>1240</v>
      </c>
      <c r="F1642" s="10">
        <v>43951</v>
      </c>
      <c r="G1642" s="10" t="str">
        <f>VLOOKUP(Table3[[#This Row],[Product ID]],[1]Products!$A:$G,2,0)</f>
        <v>Product 21</v>
      </c>
      <c r="H1642" s="22">
        <v>1</v>
      </c>
      <c r="I1642" s="9">
        <f>VLOOKUP('Consolidtaed Data'!$B4832,[1]Products!$A:$G,4,0)</f>
        <v>378</v>
      </c>
      <c r="J1642" s="9">
        <f>VLOOKUP('Consolidtaed Data'!$B4832,[1]Products!$A:$G,3,0)</f>
        <v>291</v>
      </c>
      <c r="K1642" s="9">
        <f>'Consolidtaed Data'!$J4832*'Consolidtaed Data'!$H4832</f>
        <v>395</v>
      </c>
      <c r="L1642" s="9">
        <f>'Consolidtaed Data'!$I4832*'Consolidtaed Data'!$H4832</f>
        <v>556</v>
      </c>
      <c r="M1642" s="9">
        <f>'Consolidtaed Data'!$L4832-'Consolidtaed Data'!$K4832</f>
        <v>553</v>
      </c>
      <c r="N1642" s="9" t="str">
        <f>VLOOKUP('Consolidtaed Data'!$C4832,[1]Locations!$A:$O,2,0)</f>
        <v>Oakland</v>
      </c>
      <c r="O1642" s="9" t="str">
        <f>VLOOKUP('Consolidtaed Data'!$D4832,'[1]Sales People'!$A:$B,2,0)</f>
        <v>Kenneth Fields</v>
      </c>
      <c r="P1642" s="9" t="str">
        <f>VLOOKUP('Consolidtaed Data'!$E4832,[1]Customers!$A:$B,2,0)</f>
        <v>Howard Lewis</v>
      </c>
      <c r="Q1642" s="11">
        <f>WEEKDAY('Consolidtaed Data'!$F4832)</f>
        <v>1</v>
      </c>
      <c r="R1642" s="9">
        <f>MONTH('Consolidtaed Data'!$F4832)</f>
        <v>12</v>
      </c>
      <c r="S1642" s="9" t="str">
        <f>TEXT(Table3[[#This Row],[Purchase Date]],"MMMM")</f>
        <v>April</v>
      </c>
      <c r="T1642" s="9">
        <f>YEAR('Consolidtaed Data'!$F4832)</f>
        <v>2020</v>
      </c>
    </row>
    <row r="1643" spans="1:20" x14ac:dyDescent="0.3">
      <c r="A1643" s="9" t="s">
        <v>2622</v>
      </c>
      <c r="B1643" s="9" t="s">
        <v>177</v>
      </c>
      <c r="C1643" s="9" t="s">
        <v>421</v>
      </c>
      <c r="D1643" s="9" t="s">
        <v>9</v>
      </c>
      <c r="E1643" s="9" t="s">
        <v>773</v>
      </c>
      <c r="F1643" s="10">
        <v>43951</v>
      </c>
      <c r="G1643" s="10" t="str">
        <f>VLOOKUP(Table3[[#This Row],[Product ID]],[1]Products!$A:$G,2,0)</f>
        <v>Product 5</v>
      </c>
      <c r="H1643" s="22">
        <v>1</v>
      </c>
      <c r="I1643" s="9">
        <f>VLOOKUP('Consolidtaed Data'!$B5047,[1]Products!$A:$G,4,0)</f>
        <v>1638</v>
      </c>
      <c r="J1643" s="9">
        <f>VLOOKUP('Consolidtaed Data'!$B5047,[1]Products!$A:$G,3,0)</f>
        <v>1261</v>
      </c>
      <c r="K1643" s="9">
        <f>'Consolidtaed Data'!$J5047*'Consolidtaed Data'!$H5047</f>
        <v>4216</v>
      </c>
      <c r="L1643" s="9">
        <f>'Consolidtaed Data'!$I5047*'Consolidtaed Data'!$H5047</f>
        <v>5620</v>
      </c>
      <c r="M1643" s="9">
        <f>'Consolidtaed Data'!$L5047-'Consolidtaed Data'!$K5047</f>
        <v>576</v>
      </c>
      <c r="N1643" s="9" t="str">
        <f>VLOOKUP('Consolidtaed Data'!$C5047,[1]Locations!$A:$O,2,0)</f>
        <v>Palmdale</v>
      </c>
      <c r="O1643" s="9" t="str">
        <f>VLOOKUP('Consolidtaed Data'!$D5047,'[1]Sales People'!$A:$B,2,0)</f>
        <v>Andrew Bowman</v>
      </c>
      <c r="P1643" s="9" t="str">
        <f>VLOOKUP('Consolidtaed Data'!$E5047,[1]Customers!$A:$B,2,0)</f>
        <v>Peter Bradley</v>
      </c>
      <c r="Q1643" s="11">
        <f>WEEKDAY('Consolidtaed Data'!$F5047)</f>
        <v>4</v>
      </c>
      <c r="R1643" s="9">
        <f>MONTH('Consolidtaed Data'!$F5047)</f>
        <v>1</v>
      </c>
      <c r="S1643" s="9" t="str">
        <f>TEXT(Table3[[#This Row],[Purchase Date]],"MMMM")</f>
        <v>April</v>
      </c>
      <c r="T1643" s="9">
        <f>YEAR('Consolidtaed Data'!$F5047)</f>
        <v>2021</v>
      </c>
    </row>
    <row r="1644" spans="1:20" x14ac:dyDescent="0.3">
      <c r="A1644" s="9" t="s">
        <v>2623</v>
      </c>
      <c r="B1644" s="9" t="s">
        <v>54</v>
      </c>
      <c r="C1644" s="9" t="s">
        <v>99</v>
      </c>
      <c r="D1644" s="9" t="s">
        <v>235</v>
      </c>
      <c r="E1644" s="9" t="s">
        <v>892</v>
      </c>
      <c r="F1644" s="10">
        <v>43951</v>
      </c>
      <c r="G1644" s="10" t="str">
        <f>VLOOKUP(Table3[[#This Row],[Product ID]],[1]Products!$A:$G,2,0)</f>
        <v>Product 41</v>
      </c>
      <c r="H1644" s="22">
        <v>3</v>
      </c>
      <c r="I1644" s="9">
        <f>VLOOKUP('Consolidtaed Data'!$B5946,[1]Products!$A:$G,4,0)</f>
        <v>1467</v>
      </c>
      <c r="J1644" s="9">
        <f>VLOOKUP('Consolidtaed Data'!$B5946,[1]Products!$A:$G,3,0)</f>
        <v>807</v>
      </c>
      <c r="K1644" s="9">
        <f>'Consolidtaed Data'!$J5946*'Consolidtaed Data'!$H5946</f>
        <v>1378</v>
      </c>
      <c r="L1644" s="9">
        <f>'Consolidtaed Data'!$I5946*'Consolidtaed Data'!$H5946</f>
        <v>1887</v>
      </c>
      <c r="M1644" s="9">
        <f>'Consolidtaed Data'!$L5946-'Consolidtaed Data'!$K5946</f>
        <v>689</v>
      </c>
      <c r="N1644" s="9" t="str">
        <f>VLOOKUP('Consolidtaed Data'!$C5946,[1]Locations!$A:$O,2,0)</f>
        <v>Thousand Oaks</v>
      </c>
      <c r="O1644" s="9" t="str">
        <f>VLOOKUP('Consolidtaed Data'!$D5946,'[1]Sales People'!$A:$B,2,0)</f>
        <v>Andrew Bowman</v>
      </c>
      <c r="P1644" s="9" t="str">
        <f>VLOOKUP('Consolidtaed Data'!$E5946,[1]Customers!$A:$B,2,0)</f>
        <v>Terry Payne</v>
      </c>
      <c r="Q1644" s="11">
        <f>WEEKDAY('Consolidtaed Data'!$F5946)</f>
        <v>7</v>
      </c>
      <c r="R1644" s="9">
        <f>MONTH('Consolidtaed Data'!$F5946)</f>
        <v>3</v>
      </c>
      <c r="S1644" s="9" t="str">
        <f>TEXT(Table3[[#This Row],[Purchase Date]],"MMMM")</f>
        <v>April</v>
      </c>
      <c r="T1644" s="9">
        <f>YEAR('Consolidtaed Data'!$F5946)</f>
        <v>2021</v>
      </c>
    </row>
    <row r="1645" spans="1:20" x14ac:dyDescent="0.3">
      <c r="A1645" s="9" t="s">
        <v>2624</v>
      </c>
      <c r="B1645" s="9" t="s">
        <v>526</v>
      </c>
      <c r="C1645" s="9" t="s">
        <v>108</v>
      </c>
      <c r="D1645" s="9" t="s">
        <v>220</v>
      </c>
      <c r="E1645" s="9" t="s">
        <v>92</v>
      </c>
      <c r="F1645" s="10">
        <v>43951</v>
      </c>
      <c r="G1645" s="10" t="str">
        <f>VLOOKUP(Table3[[#This Row],[Product ID]],[1]Products!$A:$G,2,0)</f>
        <v>Product 14</v>
      </c>
      <c r="H1645" s="22">
        <v>1</v>
      </c>
      <c r="I1645" s="9">
        <f>VLOOKUP('Consolidtaed Data'!$B6083,[1]Products!$A:$G,4,0)</f>
        <v>1338</v>
      </c>
      <c r="J1645" s="9">
        <f>VLOOKUP('Consolidtaed Data'!$B6083,[1]Products!$A:$G,3,0)</f>
        <v>682</v>
      </c>
      <c r="K1645" s="9">
        <f>'Consolidtaed Data'!$J6083*'Consolidtaed Data'!$H6083</f>
        <v>154</v>
      </c>
      <c r="L1645" s="9">
        <f>'Consolidtaed Data'!$I6083*'Consolidtaed Data'!$H6083</f>
        <v>203</v>
      </c>
      <c r="M1645" s="9">
        <f>'Consolidtaed Data'!$L6083-'Consolidtaed Data'!$K6083</f>
        <v>1130</v>
      </c>
      <c r="N1645" s="9" t="str">
        <f>VLOOKUP('Consolidtaed Data'!$C6083,[1]Locations!$A:$O,2,0)</f>
        <v>Hayward</v>
      </c>
      <c r="O1645" s="9" t="str">
        <f>VLOOKUP('Consolidtaed Data'!$D6083,'[1]Sales People'!$A:$B,2,0)</f>
        <v>Ernest Wagner</v>
      </c>
      <c r="P1645" s="9" t="str">
        <f>VLOOKUP('Consolidtaed Data'!$E6083,[1]Customers!$A:$B,2,0)</f>
        <v>Matthew Walker</v>
      </c>
      <c r="Q1645" s="11">
        <f>WEEKDAY('Consolidtaed Data'!$F6083)</f>
        <v>6</v>
      </c>
      <c r="R1645" s="9">
        <f>MONTH('Consolidtaed Data'!$F6083)</f>
        <v>4</v>
      </c>
      <c r="S1645" s="9" t="str">
        <f>TEXT(Table3[[#This Row],[Purchase Date]],"MMMM")</f>
        <v>April</v>
      </c>
      <c r="T1645" s="9">
        <f>YEAR('Consolidtaed Data'!$F6083)</f>
        <v>2021</v>
      </c>
    </row>
    <row r="1646" spans="1:20" x14ac:dyDescent="0.3">
      <c r="A1646" s="9" t="s">
        <v>2625</v>
      </c>
      <c r="B1646" s="9" t="s">
        <v>116</v>
      </c>
      <c r="C1646" s="9" t="s">
        <v>34</v>
      </c>
      <c r="D1646" s="9" t="s">
        <v>22</v>
      </c>
      <c r="E1646" s="9" t="s">
        <v>519</v>
      </c>
      <c r="F1646" s="10">
        <v>43951</v>
      </c>
      <c r="G1646" s="10" t="str">
        <f>VLOOKUP(Table3[[#This Row],[Product ID]],[1]Products!$A:$G,2,0)</f>
        <v>Product 55</v>
      </c>
      <c r="H1646" s="22">
        <v>2</v>
      </c>
      <c r="I1646" s="9">
        <f>VLOOKUP('Consolidtaed Data'!$B6935,[1]Products!$A:$G,4,0)</f>
        <v>847</v>
      </c>
      <c r="J1646" s="9">
        <f>VLOOKUP('Consolidtaed Data'!$B6935,[1]Products!$A:$G,3,0)</f>
        <v>534</v>
      </c>
      <c r="K1646" s="9">
        <f>'Consolidtaed Data'!$J6935*'Consolidtaed Data'!$H6935</f>
        <v>1700</v>
      </c>
      <c r="L1646" s="9">
        <f>'Consolidtaed Data'!$I6935*'Consolidtaed Data'!$H6935</f>
        <v>2180</v>
      </c>
      <c r="M1646" s="9">
        <f>'Consolidtaed Data'!$L6935-'Consolidtaed Data'!$K6935</f>
        <v>368</v>
      </c>
      <c r="N1646" s="9" t="str">
        <f>VLOOKUP('Consolidtaed Data'!$C6935,[1]Locations!$A:$O,2,0)</f>
        <v>Ontario</v>
      </c>
      <c r="O1646" s="9" t="str">
        <f>VLOOKUP('Consolidtaed Data'!$D6935,'[1]Sales People'!$A:$B,2,0)</f>
        <v>Robert Reed</v>
      </c>
      <c r="P1646" s="9" t="str">
        <f>VLOOKUP('Consolidtaed Data'!$E6935,[1]Customers!$A:$B,2,0)</f>
        <v>Adam Hunter</v>
      </c>
      <c r="Q1646" s="11">
        <f>WEEKDAY('Consolidtaed Data'!$F6935)</f>
        <v>7</v>
      </c>
      <c r="R1646" s="9">
        <f>MONTH('Consolidtaed Data'!$F6935)</f>
        <v>6</v>
      </c>
      <c r="S1646" s="9" t="str">
        <f>TEXT(Table3[[#This Row],[Purchase Date]],"MMMM")</f>
        <v>April</v>
      </c>
      <c r="T1646" s="9">
        <f>YEAR('Consolidtaed Data'!$F6935)</f>
        <v>2021</v>
      </c>
    </row>
    <row r="1647" spans="1:20" x14ac:dyDescent="0.3">
      <c r="A1647" s="9" t="s">
        <v>2627</v>
      </c>
      <c r="B1647" s="9" t="s">
        <v>129</v>
      </c>
      <c r="C1647" s="9" t="s">
        <v>34</v>
      </c>
      <c r="D1647" s="9" t="s">
        <v>13</v>
      </c>
      <c r="E1647" s="9" t="s">
        <v>2584</v>
      </c>
      <c r="F1647" s="10">
        <v>43951</v>
      </c>
      <c r="G1647" s="10" t="str">
        <f>VLOOKUP(Table3[[#This Row],[Product ID]],[1]Products!$A:$G,2,0)</f>
        <v>Product 47</v>
      </c>
      <c r="H1647" s="22">
        <v>2</v>
      </c>
      <c r="I1647" s="9">
        <f>VLOOKUP('Consolidtaed Data'!$B7267,[1]Products!$A:$G,4,0)</f>
        <v>203</v>
      </c>
      <c r="J1647" s="9">
        <f>VLOOKUP('Consolidtaed Data'!$B7267,[1]Products!$A:$G,3,0)</f>
        <v>154</v>
      </c>
      <c r="K1647" s="9">
        <f>'Consolidtaed Data'!$J7267*'Consolidtaed Data'!$H7267</f>
        <v>1965</v>
      </c>
      <c r="L1647" s="9">
        <f>'Consolidtaed Data'!$I7267*'Consolidtaed Data'!$H7267</f>
        <v>2396</v>
      </c>
      <c r="M1647" s="9">
        <f>'Consolidtaed Data'!$L7267-'Consolidtaed Data'!$K7267</f>
        <v>554</v>
      </c>
      <c r="N1647" s="9" t="str">
        <f>VLOOKUP('Consolidtaed Data'!$C7267,[1]Locations!$A:$O,2,0)</f>
        <v>Simi Valley</v>
      </c>
      <c r="O1647" s="9" t="str">
        <f>VLOOKUP('Consolidtaed Data'!$D7267,'[1]Sales People'!$A:$B,2,0)</f>
        <v>Larry Marshall</v>
      </c>
      <c r="P1647" s="9" t="str">
        <f>VLOOKUP('Consolidtaed Data'!$E7267,[1]Customers!$A:$B,2,0)</f>
        <v>Victor Martinez</v>
      </c>
      <c r="Q1647" s="11">
        <f>WEEKDAY('Consolidtaed Data'!$F7267)</f>
        <v>2</v>
      </c>
      <c r="R1647" s="9">
        <f>MONTH('Consolidtaed Data'!$F7267)</f>
        <v>7</v>
      </c>
      <c r="S1647" s="9" t="str">
        <f>TEXT(Table3[[#This Row],[Purchase Date]],"MMMM")</f>
        <v>April</v>
      </c>
      <c r="T1647" s="9">
        <f>YEAR('Consolidtaed Data'!$F7267)</f>
        <v>2021</v>
      </c>
    </row>
    <row r="1648" spans="1:20" x14ac:dyDescent="0.3">
      <c r="A1648" s="9" t="s">
        <v>2628</v>
      </c>
      <c r="B1648" s="9" t="s">
        <v>443</v>
      </c>
      <c r="C1648" s="9" t="s">
        <v>249</v>
      </c>
      <c r="D1648" s="9" t="s">
        <v>9</v>
      </c>
      <c r="E1648" s="9" t="s">
        <v>659</v>
      </c>
      <c r="F1648" s="10">
        <v>43951</v>
      </c>
      <c r="G1648" s="10" t="str">
        <f>VLOOKUP(Table3[[#This Row],[Product ID]],[1]Products!$A:$G,2,0)</f>
        <v>Product 61</v>
      </c>
      <c r="H1648" s="22">
        <v>1</v>
      </c>
      <c r="I1648" s="9">
        <f>VLOOKUP('Consolidtaed Data'!$B8352,[1]Products!$A:$G,4,0)</f>
        <v>217</v>
      </c>
      <c r="J1648" s="9">
        <f>VLOOKUP('Consolidtaed Data'!$B8352,[1]Products!$A:$G,3,0)</f>
        <v>171</v>
      </c>
      <c r="K1648" s="9">
        <f>'Consolidtaed Data'!$J8352*'Consolidtaed Data'!$H8352</f>
        <v>1608</v>
      </c>
      <c r="L1648" s="9">
        <f>'Consolidtaed Data'!$I8352*'Consolidtaed Data'!$H8352</f>
        <v>2400</v>
      </c>
      <c r="M1648" s="9">
        <f>'Consolidtaed Data'!$L8352-'Consolidtaed Data'!$K8352</f>
        <v>742</v>
      </c>
      <c r="N1648" s="9" t="str">
        <f>VLOOKUP('Consolidtaed Data'!$C8352,[1]Locations!$A:$O,2,0)</f>
        <v>Downey</v>
      </c>
      <c r="O1648" s="9" t="str">
        <f>VLOOKUP('Consolidtaed Data'!$D8352,'[1]Sales People'!$A:$B,2,0)</f>
        <v>Ryan Butler</v>
      </c>
      <c r="P1648" s="9" t="str">
        <f>VLOOKUP('Consolidtaed Data'!$E8352,[1]Customers!$A:$B,2,0)</f>
        <v>John Hunt</v>
      </c>
      <c r="Q1648" s="11">
        <f>WEEKDAY('Consolidtaed Data'!$F8352)</f>
        <v>2</v>
      </c>
      <c r="R1648" s="9">
        <f>MONTH('Consolidtaed Data'!$F8352)</f>
        <v>9</v>
      </c>
      <c r="S1648" s="9" t="str">
        <f>TEXT(Table3[[#This Row],[Purchase Date]],"MMMM")</f>
        <v>April</v>
      </c>
      <c r="T1648" s="9">
        <f>YEAR('Consolidtaed Data'!$F8352)</f>
        <v>2021</v>
      </c>
    </row>
    <row r="1649" spans="1:20" x14ac:dyDescent="0.3">
      <c r="A1649" s="9" t="s">
        <v>2629</v>
      </c>
      <c r="B1649" s="9" t="s">
        <v>294</v>
      </c>
      <c r="C1649" s="9" t="s">
        <v>423</v>
      </c>
      <c r="D1649" s="9" t="s">
        <v>246</v>
      </c>
      <c r="E1649" s="9" t="s">
        <v>963</v>
      </c>
      <c r="F1649" s="10">
        <v>43952</v>
      </c>
      <c r="G1649" s="10" t="str">
        <f>VLOOKUP(Table3[[#This Row],[Product ID]],[1]Products!$A:$G,2,0)</f>
        <v>Product 51</v>
      </c>
      <c r="H1649" s="22">
        <v>1</v>
      </c>
      <c r="I1649" s="9">
        <f>VLOOKUP('Consolidtaed Data'!$B4814,[1]Products!$A:$G,4,0)</f>
        <v>1638</v>
      </c>
      <c r="J1649" s="9">
        <f>VLOOKUP('Consolidtaed Data'!$B4814,[1]Products!$A:$G,3,0)</f>
        <v>1261</v>
      </c>
      <c r="K1649" s="9">
        <f>'Consolidtaed Data'!$J4814*'Consolidtaed Data'!$H4814</f>
        <v>513</v>
      </c>
      <c r="L1649" s="9">
        <f>'Consolidtaed Data'!$I4814*'Consolidtaed Data'!$H4814</f>
        <v>651</v>
      </c>
      <c r="M1649" s="9">
        <f>'Consolidtaed Data'!$L4814-'Consolidtaed Data'!$K4814</f>
        <v>123</v>
      </c>
      <c r="N1649" s="9" t="str">
        <f>VLOOKUP('Consolidtaed Data'!$C4814,[1]Locations!$A:$O,2,0)</f>
        <v>San Bernardino</v>
      </c>
      <c r="O1649" s="9" t="str">
        <f>VLOOKUP('Consolidtaed Data'!$D4814,'[1]Sales People'!$A:$B,2,0)</f>
        <v>Eugene Holmes</v>
      </c>
      <c r="P1649" s="9" t="str">
        <f>VLOOKUP('Consolidtaed Data'!$E4814,[1]Customers!$A:$B,2,0)</f>
        <v>Carl Anderson</v>
      </c>
      <c r="Q1649" s="11">
        <f>WEEKDAY('Consolidtaed Data'!$F4814)</f>
        <v>7</v>
      </c>
      <c r="R1649" s="9">
        <f>MONTH('Consolidtaed Data'!$F4814)</f>
        <v>12</v>
      </c>
      <c r="S1649" s="9" t="str">
        <f>TEXT(Table3[[#This Row],[Purchase Date]],"MMMM")</f>
        <v>May</v>
      </c>
      <c r="T1649" s="9">
        <f>YEAR('Consolidtaed Data'!$F4814)</f>
        <v>2020</v>
      </c>
    </row>
    <row r="1650" spans="1:20" x14ac:dyDescent="0.3">
      <c r="A1650" s="9" t="s">
        <v>2630</v>
      </c>
      <c r="B1650" s="9" t="s">
        <v>382</v>
      </c>
      <c r="C1650" s="9" t="s">
        <v>302</v>
      </c>
      <c r="D1650" s="9" t="s">
        <v>229</v>
      </c>
      <c r="E1650" s="9" t="s">
        <v>1078</v>
      </c>
      <c r="F1650" s="10">
        <v>43952</v>
      </c>
      <c r="G1650" s="10" t="str">
        <f>VLOOKUP(Table3[[#This Row],[Product ID]],[1]Products!$A:$G,2,0)</f>
        <v>Product 50</v>
      </c>
      <c r="H1650" s="22">
        <v>1</v>
      </c>
      <c r="I1650" s="9">
        <f>VLOOKUP('Consolidtaed Data'!$B5471,[1]Products!$A:$G,4,0)</f>
        <v>1972</v>
      </c>
      <c r="J1650" s="9">
        <f>VLOOKUP('Consolidtaed Data'!$B5471,[1]Products!$A:$G,3,0)</f>
        <v>1321</v>
      </c>
      <c r="K1650" s="9">
        <f>'Consolidtaed Data'!$J5471*'Consolidtaed Data'!$H5471</f>
        <v>838</v>
      </c>
      <c r="L1650" s="9">
        <f>'Consolidtaed Data'!$I5471*'Consolidtaed Data'!$H5471</f>
        <v>1103</v>
      </c>
      <c r="M1650" s="9">
        <f>'Consolidtaed Data'!$L5471-'Consolidtaed Data'!$K5471</f>
        <v>874</v>
      </c>
      <c r="N1650" s="9" t="str">
        <f>VLOOKUP('Consolidtaed Data'!$C5471,[1]Locations!$A:$O,2,0)</f>
        <v>Roseville</v>
      </c>
      <c r="O1650" s="9" t="str">
        <f>VLOOKUP('Consolidtaed Data'!$D5471,'[1]Sales People'!$A:$B,2,0)</f>
        <v>Martin Carr</v>
      </c>
      <c r="P1650" s="9" t="str">
        <f>VLOOKUP('Consolidtaed Data'!$E5471,[1]Customers!$A:$B,2,0)</f>
        <v>Shawn Fields</v>
      </c>
      <c r="Q1650" s="11">
        <f>WEEKDAY('Consolidtaed Data'!$F5471)</f>
        <v>2</v>
      </c>
      <c r="R1650" s="9">
        <f>MONTH('Consolidtaed Data'!$F5471)</f>
        <v>2</v>
      </c>
      <c r="S1650" s="9" t="str">
        <f>TEXT(Table3[[#This Row],[Purchase Date]],"MMMM")</f>
        <v>May</v>
      </c>
      <c r="T1650" s="9">
        <f>YEAR('Consolidtaed Data'!$F5471)</f>
        <v>2021</v>
      </c>
    </row>
    <row r="1651" spans="1:20" x14ac:dyDescent="0.3">
      <c r="A1651" s="9" t="s">
        <v>2631</v>
      </c>
      <c r="B1651" s="9" t="s">
        <v>11</v>
      </c>
      <c r="C1651" s="9" t="s">
        <v>12</v>
      </c>
      <c r="D1651" s="9" t="s">
        <v>143</v>
      </c>
      <c r="E1651" s="9" t="s">
        <v>1058</v>
      </c>
      <c r="F1651" s="10">
        <v>43952</v>
      </c>
      <c r="G1651" s="10" t="str">
        <f>VLOOKUP(Table3[[#This Row],[Product ID]],[1]Products!$A:$G,2,0)</f>
        <v>Product 88</v>
      </c>
      <c r="H1651" s="22">
        <v>4</v>
      </c>
      <c r="I1651" s="9">
        <f>VLOOKUP('Consolidtaed Data'!$B5527,[1]Products!$A:$G,4,0)</f>
        <v>502</v>
      </c>
      <c r="J1651" s="9">
        <f>VLOOKUP('Consolidtaed Data'!$B5527,[1]Products!$A:$G,3,0)</f>
        <v>296</v>
      </c>
      <c r="K1651" s="9">
        <f>'Consolidtaed Data'!$J5527*'Consolidtaed Data'!$H5527</f>
        <v>1261</v>
      </c>
      <c r="L1651" s="9">
        <f>'Consolidtaed Data'!$I5527*'Consolidtaed Data'!$H5527</f>
        <v>1638</v>
      </c>
      <c r="M1651" s="9">
        <f>'Consolidtaed Data'!$L5527-'Consolidtaed Data'!$K5527</f>
        <v>987</v>
      </c>
      <c r="N1651" s="9" t="str">
        <f>VLOOKUP('Consolidtaed Data'!$C5527,[1]Locations!$A:$O,2,0)</f>
        <v>Pomona</v>
      </c>
      <c r="O1651" s="9" t="str">
        <f>VLOOKUP('Consolidtaed Data'!$D5527,'[1]Sales People'!$A:$B,2,0)</f>
        <v>Scott Clark</v>
      </c>
      <c r="P1651" s="9" t="str">
        <f>VLOOKUP('Consolidtaed Data'!$E5527,[1]Customers!$A:$B,2,0)</f>
        <v>Joe Hanson</v>
      </c>
      <c r="Q1651" s="11">
        <f>WEEKDAY('Consolidtaed Data'!$F5527)</f>
        <v>6</v>
      </c>
      <c r="R1651" s="9">
        <f>MONTH('Consolidtaed Data'!$F5527)</f>
        <v>2</v>
      </c>
      <c r="S1651" s="9" t="str">
        <f>TEXT(Table3[[#This Row],[Purchase Date]],"MMMM")</f>
        <v>May</v>
      </c>
      <c r="T1651" s="9">
        <f>YEAR('Consolidtaed Data'!$F5527)</f>
        <v>2021</v>
      </c>
    </row>
    <row r="1652" spans="1:20" x14ac:dyDescent="0.3">
      <c r="A1652" s="9" t="s">
        <v>2632</v>
      </c>
      <c r="B1652" s="9" t="s">
        <v>294</v>
      </c>
      <c r="C1652" s="9" t="s">
        <v>94</v>
      </c>
      <c r="D1652" s="9" t="s">
        <v>100</v>
      </c>
      <c r="E1652" s="9" t="s">
        <v>952</v>
      </c>
      <c r="F1652" s="10">
        <v>43952</v>
      </c>
      <c r="G1652" s="10" t="str">
        <f>VLOOKUP(Table3[[#This Row],[Product ID]],[1]Products!$A:$G,2,0)</f>
        <v>Product 51</v>
      </c>
      <c r="H1652" s="22">
        <v>3</v>
      </c>
      <c r="I1652" s="9">
        <f>VLOOKUP('Consolidtaed Data'!$B5562,[1]Products!$A:$G,4,0)</f>
        <v>818</v>
      </c>
      <c r="J1652" s="9">
        <f>VLOOKUP('Consolidtaed Data'!$B5562,[1]Products!$A:$G,3,0)</f>
        <v>450</v>
      </c>
      <c r="K1652" s="9">
        <f>'Consolidtaed Data'!$J5562*'Consolidtaed Data'!$H5562</f>
        <v>5936</v>
      </c>
      <c r="L1652" s="9">
        <f>'Consolidtaed Data'!$I5562*'Consolidtaed Data'!$H5562</f>
        <v>9132</v>
      </c>
      <c r="M1652" s="9">
        <f>'Consolidtaed Data'!$L5562-'Consolidtaed Data'!$K5562</f>
        <v>1484</v>
      </c>
      <c r="N1652" s="9" t="str">
        <f>VLOOKUP('Consolidtaed Data'!$C5562,[1]Locations!$A:$O,2,0)</f>
        <v>Oceanside</v>
      </c>
      <c r="O1652" s="9" t="str">
        <f>VLOOKUP('Consolidtaed Data'!$D5562,'[1]Sales People'!$A:$B,2,0)</f>
        <v>Joshua Taylor</v>
      </c>
      <c r="P1652" s="9" t="str">
        <f>VLOOKUP('Consolidtaed Data'!$E5562,[1]Customers!$A:$B,2,0)</f>
        <v>Shawn Wallace</v>
      </c>
      <c r="Q1652" s="11">
        <f>WEEKDAY('Consolidtaed Data'!$F5562)</f>
        <v>2</v>
      </c>
      <c r="R1652" s="9">
        <f>MONTH('Consolidtaed Data'!$F5562)</f>
        <v>2</v>
      </c>
      <c r="S1652" s="9" t="str">
        <f>TEXT(Table3[[#This Row],[Purchase Date]],"MMMM")</f>
        <v>May</v>
      </c>
      <c r="T1652" s="9">
        <f>YEAR('Consolidtaed Data'!$F5562)</f>
        <v>2021</v>
      </c>
    </row>
    <row r="1653" spans="1:20" x14ac:dyDescent="0.3">
      <c r="A1653" s="9" t="s">
        <v>2633</v>
      </c>
      <c r="B1653" s="9" t="s">
        <v>366</v>
      </c>
      <c r="C1653" s="9" t="s">
        <v>635</v>
      </c>
      <c r="D1653" s="9" t="s">
        <v>374</v>
      </c>
      <c r="E1653" s="9" t="s">
        <v>267</v>
      </c>
      <c r="F1653" s="10">
        <v>43952</v>
      </c>
      <c r="G1653" s="10" t="str">
        <f>VLOOKUP(Table3[[#This Row],[Product ID]],[1]Products!$A:$G,2,0)</f>
        <v>Product 39</v>
      </c>
      <c r="H1653" s="22">
        <v>2</v>
      </c>
      <c r="I1653" s="9">
        <f>VLOOKUP('Consolidtaed Data'!$B5695,[1]Products!$A:$G,4,0)</f>
        <v>1635</v>
      </c>
      <c r="J1653" s="9">
        <f>VLOOKUP('Consolidtaed Data'!$B5695,[1]Products!$A:$G,3,0)</f>
        <v>1046</v>
      </c>
      <c r="K1653" s="9">
        <f>'Consolidtaed Data'!$J5695*'Consolidtaed Data'!$H5695</f>
        <v>255</v>
      </c>
      <c r="L1653" s="9">
        <f>'Consolidtaed Data'!$I5695*'Consolidtaed Data'!$H5695</f>
        <v>392</v>
      </c>
      <c r="M1653" s="9">
        <f>'Consolidtaed Data'!$L5695-'Consolidtaed Data'!$K5695</f>
        <v>656</v>
      </c>
      <c r="N1653" s="9" t="str">
        <f>VLOOKUP('Consolidtaed Data'!$C5695,[1]Locations!$A:$O,2,0)</f>
        <v>Fresno</v>
      </c>
      <c r="O1653" s="9" t="str">
        <f>VLOOKUP('Consolidtaed Data'!$D5695,'[1]Sales People'!$A:$B,2,0)</f>
        <v>Scott Clark</v>
      </c>
      <c r="P1653" s="9" t="str">
        <f>VLOOKUP('Consolidtaed Data'!$E5695,[1]Customers!$A:$B,2,0)</f>
        <v>William James</v>
      </c>
      <c r="Q1653" s="11">
        <f>WEEKDAY('Consolidtaed Data'!$F5695)</f>
        <v>5</v>
      </c>
      <c r="R1653" s="9">
        <f>MONTH('Consolidtaed Data'!$F5695)</f>
        <v>2</v>
      </c>
      <c r="S1653" s="9" t="str">
        <f>TEXT(Table3[[#This Row],[Purchase Date]],"MMMM")</f>
        <v>May</v>
      </c>
      <c r="T1653" s="9">
        <f>YEAR('Consolidtaed Data'!$F5695)</f>
        <v>2021</v>
      </c>
    </row>
    <row r="1654" spans="1:20" x14ac:dyDescent="0.3">
      <c r="A1654" s="9" t="s">
        <v>2634</v>
      </c>
      <c r="B1654" s="9" t="s">
        <v>355</v>
      </c>
      <c r="C1654" s="9" t="s">
        <v>186</v>
      </c>
      <c r="D1654" s="9" t="s">
        <v>246</v>
      </c>
      <c r="E1654" s="9" t="s">
        <v>837</v>
      </c>
      <c r="F1654" s="10">
        <v>43952</v>
      </c>
      <c r="G1654" s="10" t="str">
        <f>VLOOKUP(Table3[[#This Row],[Product ID]],[1]Products!$A:$G,2,0)</f>
        <v>Product 100</v>
      </c>
      <c r="H1654" s="22">
        <v>1</v>
      </c>
      <c r="I1654" s="9">
        <f>VLOOKUP('Consolidtaed Data'!$B5741,[1]Products!$A:$G,4,0)</f>
        <v>1338</v>
      </c>
      <c r="J1654" s="9">
        <f>VLOOKUP('Consolidtaed Data'!$B5741,[1]Products!$A:$G,3,0)</f>
        <v>682</v>
      </c>
      <c r="K1654" s="9">
        <f>'Consolidtaed Data'!$J5741*'Consolidtaed Data'!$H5741</f>
        <v>1485</v>
      </c>
      <c r="L1654" s="9">
        <f>'Consolidtaed Data'!$I5741*'Consolidtaed Data'!$H5741</f>
        <v>2091</v>
      </c>
      <c r="M1654" s="9">
        <f>'Consolidtaed Data'!$L5741-'Consolidtaed Data'!$K5741</f>
        <v>731</v>
      </c>
      <c r="N1654" s="9" t="str">
        <f>VLOOKUP('Consolidtaed Data'!$C5741,[1]Locations!$A:$O,2,0)</f>
        <v>Huntington Beach</v>
      </c>
      <c r="O1654" s="9" t="str">
        <f>VLOOKUP('Consolidtaed Data'!$D5741,'[1]Sales People'!$A:$B,2,0)</f>
        <v>Ernest Wheeler</v>
      </c>
      <c r="P1654" s="9" t="str">
        <f>VLOOKUP('Consolidtaed Data'!$E5741,[1]Customers!$A:$B,2,0)</f>
        <v>Henry Andrews</v>
      </c>
      <c r="Q1654" s="11">
        <f>WEEKDAY('Consolidtaed Data'!$F5741)</f>
        <v>1</v>
      </c>
      <c r="R1654" s="9">
        <f>MONTH('Consolidtaed Data'!$F5741)</f>
        <v>2</v>
      </c>
      <c r="S1654" s="9" t="str">
        <f>TEXT(Table3[[#This Row],[Purchase Date]],"MMMM")</f>
        <v>May</v>
      </c>
      <c r="T1654" s="9">
        <f>YEAR('Consolidtaed Data'!$F5741)</f>
        <v>2021</v>
      </c>
    </row>
    <row r="1655" spans="1:20" x14ac:dyDescent="0.3">
      <c r="A1655" s="9" t="s">
        <v>2635</v>
      </c>
      <c r="B1655" s="9" t="s">
        <v>355</v>
      </c>
      <c r="C1655" s="9" t="s">
        <v>90</v>
      </c>
      <c r="D1655" s="9" t="s">
        <v>95</v>
      </c>
      <c r="E1655" s="9" t="s">
        <v>170</v>
      </c>
      <c r="F1655" s="10">
        <v>43952</v>
      </c>
      <c r="G1655" s="10" t="str">
        <f>VLOOKUP(Table3[[#This Row],[Product ID]],[1]Products!$A:$G,2,0)</f>
        <v>Product 100</v>
      </c>
      <c r="H1655" s="22">
        <v>3</v>
      </c>
      <c r="I1655" s="9">
        <f>VLOOKUP('Consolidtaed Data'!$B6229,[1]Products!$A:$G,4,0)</f>
        <v>561</v>
      </c>
      <c r="J1655" s="9">
        <f>VLOOKUP('Consolidtaed Data'!$B6229,[1]Products!$A:$G,3,0)</f>
        <v>421</v>
      </c>
      <c r="K1655" s="9">
        <f>'Consolidtaed Data'!$J6229*'Consolidtaed Data'!$H6229</f>
        <v>2726</v>
      </c>
      <c r="L1655" s="9">
        <f>'Consolidtaed Data'!$I6229*'Consolidtaed Data'!$H6229</f>
        <v>3450</v>
      </c>
      <c r="M1655" s="9">
        <f>'Consolidtaed Data'!$L6229-'Consolidtaed Data'!$K6229</f>
        <v>106</v>
      </c>
      <c r="N1655" s="9" t="str">
        <f>VLOOKUP('Consolidtaed Data'!$C6229,[1]Locations!$A:$O,2,0)</f>
        <v>Santa Clarita</v>
      </c>
      <c r="O1655" s="9" t="str">
        <f>VLOOKUP('Consolidtaed Data'!$D6229,'[1]Sales People'!$A:$B,2,0)</f>
        <v>Larry Castillo</v>
      </c>
      <c r="P1655" s="9" t="str">
        <f>VLOOKUP('Consolidtaed Data'!$E6229,[1]Customers!$A:$B,2,0)</f>
        <v>Brian Kim</v>
      </c>
      <c r="Q1655" s="11">
        <f>WEEKDAY('Consolidtaed Data'!$F6229)</f>
        <v>2</v>
      </c>
      <c r="R1655" s="9">
        <f>MONTH('Consolidtaed Data'!$F6229)</f>
        <v>4</v>
      </c>
      <c r="S1655" s="9" t="str">
        <f>TEXT(Table3[[#This Row],[Purchase Date]],"MMMM")</f>
        <v>May</v>
      </c>
      <c r="T1655" s="9">
        <f>YEAR('Consolidtaed Data'!$F6229)</f>
        <v>2021</v>
      </c>
    </row>
    <row r="1656" spans="1:20" x14ac:dyDescent="0.3">
      <c r="A1656" s="9" t="s">
        <v>2636</v>
      </c>
      <c r="B1656" s="9" t="s">
        <v>33</v>
      </c>
      <c r="C1656" s="9" t="s">
        <v>192</v>
      </c>
      <c r="D1656" s="9" t="s">
        <v>161</v>
      </c>
      <c r="E1656" s="9" t="s">
        <v>1256</v>
      </c>
      <c r="F1656" s="10">
        <v>43952</v>
      </c>
      <c r="G1656" s="10" t="str">
        <f>VLOOKUP(Table3[[#This Row],[Product ID]],[1]Products!$A:$G,2,0)</f>
        <v>Product 29</v>
      </c>
      <c r="H1656" s="22">
        <v>2</v>
      </c>
      <c r="I1656" s="9">
        <f>VLOOKUP('Consolidtaed Data'!$B6335,[1]Products!$A:$G,4,0)</f>
        <v>1022</v>
      </c>
      <c r="J1656" s="9">
        <f>VLOOKUP('Consolidtaed Data'!$B6335,[1]Products!$A:$G,3,0)</f>
        <v>818</v>
      </c>
      <c r="K1656" s="9">
        <f>'Consolidtaed Data'!$J6335*'Consolidtaed Data'!$H6335</f>
        <v>1168</v>
      </c>
      <c r="L1656" s="9">
        <f>'Consolidtaed Data'!$I6335*'Consolidtaed Data'!$H6335</f>
        <v>1826</v>
      </c>
      <c r="M1656" s="9">
        <f>'Consolidtaed Data'!$L6335-'Consolidtaed Data'!$K6335</f>
        <v>1324</v>
      </c>
      <c r="N1656" s="9" t="str">
        <f>VLOOKUP('Consolidtaed Data'!$C6335,[1]Locations!$A:$O,2,0)</f>
        <v>San Buenaventura (Ventura)</v>
      </c>
      <c r="O1656" s="9" t="str">
        <f>VLOOKUP('Consolidtaed Data'!$D6335,'[1]Sales People'!$A:$B,2,0)</f>
        <v>Christopher Tucker</v>
      </c>
      <c r="P1656" s="9" t="str">
        <f>VLOOKUP('Consolidtaed Data'!$E6335,[1]Customers!$A:$B,2,0)</f>
        <v>Joshua Flores</v>
      </c>
      <c r="Q1656" s="11">
        <f>WEEKDAY('Consolidtaed Data'!$F6335)</f>
        <v>1</v>
      </c>
      <c r="R1656" s="9">
        <f>MONTH('Consolidtaed Data'!$F6335)</f>
        <v>4</v>
      </c>
      <c r="S1656" s="9" t="str">
        <f>TEXT(Table3[[#This Row],[Purchase Date]],"MMMM")</f>
        <v>May</v>
      </c>
      <c r="T1656" s="9">
        <f>YEAR('Consolidtaed Data'!$F6335)</f>
        <v>2021</v>
      </c>
    </row>
    <row r="1657" spans="1:20" x14ac:dyDescent="0.3">
      <c r="A1657" s="9" t="s">
        <v>2637</v>
      </c>
      <c r="B1657" s="9" t="s">
        <v>393</v>
      </c>
      <c r="C1657" s="9" t="s">
        <v>319</v>
      </c>
      <c r="D1657" s="9" t="s">
        <v>149</v>
      </c>
      <c r="E1657" s="9" t="s">
        <v>837</v>
      </c>
      <c r="F1657" s="10">
        <v>43952</v>
      </c>
      <c r="G1657" s="10" t="str">
        <f>VLOOKUP(Table3[[#This Row],[Product ID]],[1]Products!$A:$G,2,0)</f>
        <v>Product 84</v>
      </c>
      <c r="H1657" s="22">
        <v>1</v>
      </c>
      <c r="I1657" s="9">
        <f>VLOOKUP('Consolidtaed Data'!$B6529,[1]Products!$A:$G,4,0)</f>
        <v>826</v>
      </c>
      <c r="J1657" s="9">
        <f>VLOOKUP('Consolidtaed Data'!$B6529,[1]Products!$A:$G,3,0)</f>
        <v>562</v>
      </c>
      <c r="K1657" s="9">
        <f>'Consolidtaed Data'!$J6529*'Consolidtaed Data'!$H6529</f>
        <v>1108</v>
      </c>
      <c r="L1657" s="9">
        <f>'Consolidtaed Data'!$I6529*'Consolidtaed Data'!$H6529</f>
        <v>1351</v>
      </c>
      <c r="M1657" s="9">
        <f>'Consolidtaed Data'!$L6529-'Consolidtaed Data'!$K6529</f>
        <v>285</v>
      </c>
      <c r="N1657" s="9" t="str">
        <f>VLOOKUP('Consolidtaed Data'!$C6529,[1]Locations!$A:$O,2,0)</f>
        <v>Irvine</v>
      </c>
      <c r="O1657" s="9" t="str">
        <f>VLOOKUP('Consolidtaed Data'!$D6529,'[1]Sales People'!$A:$B,2,0)</f>
        <v>Brian Hansen</v>
      </c>
      <c r="P1657" s="9" t="str">
        <f>VLOOKUP('Consolidtaed Data'!$E6529,[1]Customers!$A:$B,2,0)</f>
        <v>Matthew Nguyen</v>
      </c>
      <c r="Q1657" s="11">
        <f>WEEKDAY('Consolidtaed Data'!$F6529)</f>
        <v>3</v>
      </c>
      <c r="R1657" s="9">
        <f>MONTH('Consolidtaed Data'!$F6529)</f>
        <v>5</v>
      </c>
      <c r="S1657" s="9" t="str">
        <f>TEXT(Table3[[#This Row],[Purchase Date]],"MMMM")</f>
        <v>May</v>
      </c>
      <c r="T1657" s="9">
        <f>YEAR('Consolidtaed Data'!$F6529)</f>
        <v>2021</v>
      </c>
    </row>
    <row r="1658" spans="1:20" x14ac:dyDescent="0.3">
      <c r="A1658" s="9" t="s">
        <v>2638</v>
      </c>
      <c r="B1658" s="9" t="s">
        <v>20</v>
      </c>
      <c r="C1658" s="9" t="s">
        <v>210</v>
      </c>
      <c r="D1658" s="9" t="s">
        <v>113</v>
      </c>
      <c r="E1658" s="9" t="s">
        <v>508</v>
      </c>
      <c r="F1658" s="10">
        <v>43952</v>
      </c>
      <c r="G1658" s="10" t="str">
        <f>VLOOKUP(Table3[[#This Row],[Product ID]],[1]Products!$A:$G,2,0)</f>
        <v>Product 98</v>
      </c>
      <c r="H1658" s="22">
        <v>1</v>
      </c>
      <c r="I1658" s="9">
        <f>VLOOKUP('Consolidtaed Data'!$B6753,[1]Products!$A:$G,4,0)</f>
        <v>2241</v>
      </c>
      <c r="J1658" s="9">
        <f>VLOOKUP('Consolidtaed Data'!$B6753,[1]Products!$A:$G,3,0)</f>
        <v>1367</v>
      </c>
      <c r="K1658" s="9">
        <f>'Consolidtaed Data'!$J6753*'Consolidtaed Data'!$H6753</f>
        <v>624</v>
      </c>
      <c r="L1658" s="9">
        <f>'Consolidtaed Data'!$I6753*'Consolidtaed Data'!$H6753</f>
        <v>945</v>
      </c>
      <c r="M1658" s="9">
        <f>'Consolidtaed Data'!$L6753-'Consolidtaed Data'!$K6753</f>
        <v>613</v>
      </c>
      <c r="N1658" s="9" t="str">
        <f>VLOOKUP('Consolidtaed Data'!$C6753,[1]Locations!$A:$O,2,0)</f>
        <v>Pasadena</v>
      </c>
      <c r="O1658" s="9" t="str">
        <f>VLOOKUP('Consolidtaed Data'!$D6753,'[1]Sales People'!$A:$B,2,0)</f>
        <v>Howard Sims</v>
      </c>
      <c r="P1658" s="9" t="str">
        <f>VLOOKUP('Consolidtaed Data'!$E6753,[1]Customers!$A:$B,2,0)</f>
        <v>Adam Hernandez</v>
      </c>
      <c r="Q1658" s="11">
        <f>WEEKDAY('Consolidtaed Data'!$F6753)</f>
        <v>7</v>
      </c>
      <c r="R1658" s="9">
        <f>MONTH('Consolidtaed Data'!$F6753)</f>
        <v>5</v>
      </c>
      <c r="S1658" s="9" t="str">
        <f>TEXT(Table3[[#This Row],[Purchase Date]],"MMMM")</f>
        <v>May</v>
      </c>
      <c r="T1658" s="9">
        <f>YEAR('Consolidtaed Data'!$F6753)</f>
        <v>2021</v>
      </c>
    </row>
    <row r="1659" spans="1:20" x14ac:dyDescent="0.3">
      <c r="A1659" s="9" t="s">
        <v>2639</v>
      </c>
      <c r="B1659" s="9" t="s">
        <v>191</v>
      </c>
      <c r="C1659" s="9" t="s">
        <v>55</v>
      </c>
      <c r="D1659" s="9" t="s">
        <v>235</v>
      </c>
      <c r="E1659" s="9" t="s">
        <v>953</v>
      </c>
      <c r="F1659" s="10">
        <v>43952</v>
      </c>
      <c r="G1659" s="10" t="str">
        <f>VLOOKUP(Table3[[#This Row],[Product ID]],[1]Products!$A:$G,2,0)</f>
        <v>Product 36</v>
      </c>
      <c r="H1659" s="22">
        <v>4</v>
      </c>
      <c r="I1659" s="9">
        <f>VLOOKUP('Consolidtaed Data'!$B6802,[1]Products!$A:$G,4,0)</f>
        <v>1798</v>
      </c>
      <c r="J1659" s="9">
        <f>VLOOKUP('Consolidtaed Data'!$B6802,[1]Products!$A:$G,3,0)</f>
        <v>971</v>
      </c>
      <c r="K1659" s="9">
        <f>'Consolidtaed Data'!$J6802*'Consolidtaed Data'!$H6802</f>
        <v>180</v>
      </c>
      <c r="L1659" s="9">
        <f>'Consolidtaed Data'!$I6802*'Consolidtaed Data'!$H6802</f>
        <v>224</v>
      </c>
      <c r="M1659" s="9">
        <f>'Consolidtaed Data'!$L6802-'Consolidtaed Data'!$K6802</f>
        <v>368</v>
      </c>
      <c r="N1659" s="9" t="str">
        <f>VLOOKUP('Consolidtaed Data'!$C6802,[1]Locations!$A:$O,2,0)</f>
        <v>Fullerton</v>
      </c>
      <c r="O1659" s="9" t="str">
        <f>VLOOKUP('Consolidtaed Data'!$D6802,'[1]Sales People'!$A:$B,2,0)</f>
        <v>Fred Robertson</v>
      </c>
      <c r="P1659" s="9" t="str">
        <f>VLOOKUP('Consolidtaed Data'!$E6802,[1]Customers!$A:$B,2,0)</f>
        <v>Martin Olson</v>
      </c>
      <c r="Q1659" s="11">
        <f>WEEKDAY('Consolidtaed Data'!$F6802)</f>
        <v>4</v>
      </c>
      <c r="R1659" s="9">
        <f>MONTH('Consolidtaed Data'!$F6802)</f>
        <v>6</v>
      </c>
      <c r="S1659" s="9" t="str">
        <f>TEXT(Table3[[#This Row],[Purchase Date]],"MMMM")</f>
        <v>May</v>
      </c>
      <c r="T1659" s="9">
        <f>YEAR('Consolidtaed Data'!$F6802)</f>
        <v>2021</v>
      </c>
    </row>
    <row r="1660" spans="1:20" x14ac:dyDescent="0.3">
      <c r="A1660" s="9" t="s">
        <v>2640</v>
      </c>
      <c r="B1660" s="9" t="s">
        <v>112</v>
      </c>
      <c r="C1660" s="9" t="s">
        <v>140</v>
      </c>
      <c r="D1660" s="9" t="s">
        <v>31</v>
      </c>
      <c r="E1660" s="9" t="s">
        <v>557</v>
      </c>
      <c r="F1660" s="10">
        <v>43952</v>
      </c>
      <c r="G1660" s="10" t="str">
        <f>VLOOKUP(Table3[[#This Row],[Product ID]],[1]Products!$A:$G,2,0)</f>
        <v>Product 7</v>
      </c>
      <c r="H1660" s="22">
        <v>3</v>
      </c>
      <c r="I1660" s="9">
        <f>VLOOKUP('Consolidtaed Data'!$B7000,[1]Products!$A:$G,4,0)</f>
        <v>136</v>
      </c>
      <c r="J1660" s="9">
        <f>VLOOKUP('Consolidtaed Data'!$B7000,[1]Products!$A:$G,3,0)</f>
        <v>72</v>
      </c>
      <c r="K1660" s="9">
        <f>'Consolidtaed Data'!$J7000*'Consolidtaed Data'!$H7000</f>
        <v>872</v>
      </c>
      <c r="L1660" s="9">
        <f>'Consolidtaed Data'!$I7000*'Consolidtaed Data'!$H7000</f>
        <v>1743</v>
      </c>
      <c r="M1660" s="9">
        <f>'Consolidtaed Data'!$L7000-'Consolidtaed Data'!$K7000</f>
        <v>1456</v>
      </c>
      <c r="N1660" s="9" t="str">
        <f>VLOOKUP('Consolidtaed Data'!$C7000,[1]Locations!$A:$O,2,0)</f>
        <v>Murrieta</v>
      </c>
      <c r="O1660" s="9" t="str">
        <f>VLOOKUP('Consolidtaed Data'!$D7000,'[1]Sales People'!$A:$B,2,0)</f>
        <v>Joe Sims</v>
      </c>
      <c r="P1660" s="9" t="str">
        <f>VLOOKUP('Consolidtaed Data'!$E7000,[1]Customers!$A:$B,2,0)</f>
        <v>Edward Williams</v>
      </c>
      <c r="Q1660" s="11">
        <f>WEEKDAY('Consolidtaed Data'!$F7000)</f>
        <v>5</v>
      </c>
      <c r="R1660" s="9">
        <f>MONTH('Consolidtaed Data'!$F7000)</f>
        <v>6</v>
      </c>
      <c r="S1660" s="9" t="str">
        <f>TEXT(Table3[[#This Row],[Purchase Date]],"MMMM")</f>
        <v>May</v>
      </c>
      <c r="T1660" s="9">
        <f>YEAR('Consolidtaed Data'!$F7000)</f>
        <v>2021</v>
      </c>
    </row>
    <row r="1661" spans="1:20" x14ac:dyDescent="0.3">
      <c r="A1661" s="9" t="s">
        <v>2641</v>
      </c>
      <c r="B1661" s="9" t="s">
        <v>85</v>
      </c>
      <c r="C1661" s="9" t="s">
        <v>223</v>
      </c>
      <c r="D1661" s="9" t="s">
        <v>100</v>
      </c>
      <c r="E1661" s="9" t="s">
        <v>1580</v>
      </c>
      <c r="F1661" s="10">
        <v>43952</v>
      </c>
      <c r="G1661" s="10" t="str">
        <f>VLOOKUP(Table3[[#This Row],[Product ID]],[1]Products!$A:$G,2,0)</f>
        <v>Product 93</v>
      </c>
      <c r="H1661" s="22">
        <v>1</v>
      </c>
      <c r="I1661" s="9">
        <f>VLOOKUP('Consolidtaed Data'!$B7772,[1]Products!$A:$G,4,0)</f>
        <v>913</v>
      </c>
      <c r="J1661" s="9">
        <f>VLOOKUP('Consolidtaed Data'!$B7772,[1]Products!$A:$G,3,0)</f>
        <v>584</v>
      </c>
      <c r="K1661" s="9">
        <f>'Consolidtaed Data'!$J7772*'Consolidtaed Data'!$H7772</f>
        <v>1305</v>
      </c>
      <c r="L1661" s="9">
        <f>'Consolidtaed Data'!$I7772*'Consolidtaed Data'!$H7772</f>
        <v>1812</v>
      </c>
      <c r="M1661" s="9">
        <f>'Consolidtaed Data'!$L7772-'Consolidtaed Data'!$K7772</f>
        <v>1178</v>
      </c>
      <c r="N1661" s="9" t="str">
        <f>VLOOKUP('Consolidtaed Data'!$C7772,[1]Locations!$A:$O,2,0)</f>
        <v>Garden Grove</v>
      </c>
      <c r="O1661" s="9" t="str">
        <f>VLOOKUP('Consolidtaed Data'!$D7772,'[1]Sales People'!$A:$B,2,0)</f>
        <v>Ernest Wheeler</v>
      </c>
      <c r="P1661" s="9" t="str">
        <f>VLOOKUP('Consolidtaed Data'!$E7772,[1]Customers!$A:$B,2,0)</f>
        <v>Shawn Long</v>
      </c>
      <c r="Q1661" s="11">
        <f>WEEKDAY('Consolidtaed Data'!$F7772)</f>
        <v>6</v>
      </c>
      <c r="R1661" s="9">
        <f>MONTH('Consolidtaed Data'!$F7772)</f>
        <v>8</v>
      </c>
      <c r="S1661" s="9" t="str">
        <f>TEXT(Table3[[#This Row],[Purchase Date]],"MMMM")</f>
        <v>May</v>
      </c>
      <c r="T1661" s="9">
        <f>YEAR('Consolidtaed Data'!$F7772)</f>
        <v>2021</v>
      </c>
    </row>
    <row r="1662" spans="1:20" x14ac:dyDescent="0.3">
      <c r="A1662" s="9" t="s">
        <v>2642</v>
      </c>
      <c r="B1662" s="9" t="s">
        <v>139</v>
      </c>
      <c r="C1662" s="9" t="s">
        <v>228</v>
      </c>
      <c r="D1662" s="9" t="s">
        <v>43</v>
      </c>
      <c r="E1662" s="9" t="s">
        <v>1324</v>
      </c>
      <c r="F1662" s="10">
        <v>43952</v>
      </c>
      <c r="G1662" s="10" t="str">
        <f>VLOOKUP(Table3[[#This Row],[Product ID]],[1]Products!$A:$G,2,0)</f>
        <v>Product 13</v>
      </c>
      <c r="H1662" s="22">
        <v>1</v>
      </c>
      <c r="I1662" s="9">
        <f>VLOOKUP('Consolidtaed Data'!$B8182,[1]Products!$A:$G,4,0)</f>
        <v>181</v>
      </c>
      <c r="J1662" s="9">
        <f>VLOOKUP('Consolidtaed Data'!$B8182,[1]Products!$A:$G,3,0)</f>
        <v>130</v>
      </c>
      <c r="K1662" s="9">
        <f>'Consolidtaed Data'!$J8182*'Consolidtaed Data'!$H8182</f>
        <v>1774</v>
      </c>
      <c r="L1662" s="9">
        <f>'Consolidtaed Data'!$I8182*'Consolidtaed Data'!$H8182</f>
        <v>2464</v>
      </c>
      <c r="M1662" s="9">
        <f>'Consolidtaed Data'!$L8182-'Consolidtaed Data'!$K8182</f>
        <v>837</v>
      </c>
      <c r="N1662" s="9" t="str">
        <f>VLOOKUP('Consolidtaed Data'!$C8182,[1]Locations!$A:$O,2,0)</f>
        <v>Long Beach</v>
      </c>
      <c r="O1662" s="9" t="str">
        <f>VLOOKUP('Consolidtaed Data'!$D8182,'[1]Sales People'!$A:$B,2,0)</f>
        <v>Clarence Fox</v>
      </c>
      <c r="P1662" s="9" t="str">
        <f>VLOOKUP('Consolidtaed Data'!$E8182,[1]Customers!$A:$B,2,0)</f>
        <v>Jason Walker</v>
      </c>
      <c r="Q1662" s="11">
        <f>WEEKDAY('Consolidtaed Data'!$F8182)</f>
        <v>4</v>
      </c>
      <c r="R1662" s="9">
        <f>MONTH('Consolidtaed Data'!$F8182)</f>
        <v>9</v>
      </c>
      <c r="S1662" s="9" t="str">
        <f>TEXT(Table3[[#This Row],[Purchase Date]],"MMMM")</f>
        <v>May</v>
      </c>
      <c r="T1662" s="9">
        <f>YEAR('Consolidtaed Data'!$F8182)</f>
        <v>2021</v>
      </c>
    </row>
    <row r="1663" spans="1:20" x14ac:dyDescent="0.3">
      <c r="A1663" s="9" t="s">
        <v>2643</v>
      </c>
      <c r="B1663" s="9" t="s">
        <v>185</v>
      </c>
      <c r="C1663" s="9" t="s">
        <v>152</v>
      </c>
      <c r="D1663" s="9" t="s">
        <v>220</v>
      </c>
      <c r="E1663" s="9" t="s">
        <v>950</v>
      </c>
      <c r="F1663" s="10">
        <v>43952</v>
      </c>
      <c r="G1663" s="10" t="str">
        <f>VLOOKUP(Table3[[#This Row],[Product ID]],[1]Products!$A:$G,2,0)</f>
        <v>Product 65</v>
      </c>
      <c r="H1663" s="22">
        <v>3</v>
      </c>
      <c r="I1663" s="9">
        <f>VLOOKUP('Consolidtaed Data'!$B8537,[1]Products!$A:$G,4,0)</f>
        <v>1899</v>
      </c>
      <c r="J1663" s="9">
        <f>VLOOKUP('Consolidtaed Data'!$B8537,[1]Products!$A:$G,3,0)</f>
        <v>1044</v>
      </c>
      <c r="K1663" s="9">
        <f>'Consolidtaed Data'!$J8537*'Consolidtaed Data'!$H8537</f>
        <v>5895</v>
      </c>
      <c r="L1663" s="9">
        <f>'Consolidtaed Data'!$I8537*'Consolidtaed Data'!$H8537</f>
        <v>7188</v>
      </c>
      <c r="M1663" s="9">
        <f>'Consolidtaed Data'!$L8537-'Consolidtaed Data'!$K8537</f>
        <v>321</v>
      </c>
      <c r="N1663" s="9" t="str">
        <f>VLOOKUP('Consolidtaed Data'!$C8537,[1]Locations!$A:$O,2,0)</f>
        <v>Fairfield</v>
      </c>
      <c r="O1663" s="9" t="str">
        <f>VLOOKUP('Consolidtaed Data'!$D8537,'[1]Sales People'!$A:$B,2,0)</f>
        <v>Robert Reed</v>
      </c>
      <c r="P1663" s="9" t="str">
        <f>VLOOKUP('Consolidtaed Data'!$E8537,[1]Customers!$A:$B,2,0)</f>
        <v>Anthony Little</v>
      </c>
      <c r="Q1663" s="11">
        <f>WEEKDAY('Consolidtaed Data'!$F8537)</f>
        <v>2</v>
      </c>
      <c r="R1663" s="9">
        <f>MONTH('Consolidtaed Data'!$F8537)</f>
        <v>10</v>
      </c>
      <c r="S1663" s="9" t="str">
        <f>TEXT(Table3[[#This Row],[Purchase Date]],"MMMM")</f>
        <v>May</v>
      </c>
      <c r="T1663" s="9">
        <f>YEAR('Consolidtaed Data'!$F8537)</f>
        <v>2021</v>
      </c>
    </row>
    <row r="1664" spans="1:20" x14ac:dyDescent="0.3">
      <c r="A1664" s="9" t="s">
        <v>2644</v>
      </c>
      <c r="B1664" s="9" t="s">
        <v>62</v>
      </c>
      <c r="C1664" s="9" t="s">
        <v>357</v>
      </c>
      <c r="D1664" s="9" t="s">
        <v>281</v>
      </c>
      <c r="E1664" s="9" t="s">
        <v>158</v>
      </c>
      <c r="F1664" s="10">
        <v>43952</v>
      </c>
      <c r="G1664" s="10" t="str">
        <f>VLOOKUP(Table3[[#This Row],[Product ID]],[1]Products!$A:$G,2,0)</f>
        <v>Product 17</v>
      </c>
      <c r="H1664" s="22">
        <v>3</v>
      </c>
      <c r="I1664" s="9">
        <f>VLOOKUP('Consolidtaed Data'!$B8661,[1]Products!$A:$G,4,0)</f>
        <v>356</v>
      </c>
      <c r="J1664" s="9">
        <f>VLOOKUP('Consolidtaed Data'!$B8661,[1]Products!$A:$G,3,0)</f>
        <v>292</v>
      </c>
      <c r="K1664" s="9">
        <f>'Consolidtaed Data'!$J8661*'Consolidtaed Data'!$H8661</f>
        <v>2092</v>
      </c>
      <c r="L1664" s="9">
        <f>'Consolidtaed Data'!$I8661*'Consolidtaed Data'!$H8661</f>
        <v>3270</v>
      </c>
      <c r="M1664" s="9">
        <f>'Consolidtaed Data'!$L8661-'Consolidtaed Data'!$K8661</f>
        <v>1032</v>
      </c>
      <c r="N1664" s="9" t="str">
        <f>VLOOKUP('Consolidtaed Data'!$C8661,[1]Locations!$A:$O,2,0)</f>
        <v>Fresno</v>
      </c>
      <c r="O1664" s="9" t="str">
        <f>VLOOKUP('Consolidtaed Data'!$D8661,'[1]Sales People'!$A:$B,2,0)</f>
        <v>Brian Davis</v>
      </c>
      <c r="P1664" s="9" t="str">
        <f>VLOOKUP('Consolidtaed Data'!$E8661,[1]Customers!$A:$B,2,0)</f>
        <v>Antonio Dixon</v>
      </c>
      <c r="Q1664" s="11">
        <f>WEEKDAY('Consolidtaed Data'!$F8661)</f>
        <v>4</v>
      </c>
      <c r="R1664" s="9">
        <f>MONTH('Consolidtaed Data'!$F8661)</f>
        <v>10</v>
      </c>
      <c r="S1664" s="9" t="str">
        <f>TEXT(Table3[[#This Row],[Purchase Date]],"MMMM")</f>
        <v>May</v>
      </c>
      <c r="T1664" s="9">
        <f>YEAR('Consolidtaed Data'!$F8661)</f>
        <v>2021</v>
      </c>
    </row>
    <row r="1665" spans="1:20" x14ac:dyDescent="0.3">
      <c r="A1665" s="9" t="s">
        <v>2645</v>
      </c>
      <c r="B1665" s="9" t="s">
        <v>397</v>
      </c>
      <c r="C1665" s="9" t="s">
        <v>90</v>
      </c>
      <c r="D1665" s="9" t="s">
        <v>64</v>
      </c>
      <c r="E1665" s="9" t="s">
        <v>703</v>
      </c>
      <c r="F1665" s="10">
        <v>43952</v>
      </c>
      <c r="G1665" s="10" t="str">
        <f>VLOOKUP(Table3[[#This Row],[Product ID]],[1]Products!$A:$G,2,0)</f>
        <v>Product 20</v>
      </c>
      <c r="H1665" s="22">
        <v>1</v>
      </c>
      <c r="I1665" s="9">
        <f>VLOOKUP('Consolidtaed Data'!$B8799,[1]Products!$A:$G,4,0)</f>
        <v>1671</v>
      </c>
      <c r="J1665" s="9">
        <f>VLOOKUP('Consolidtaed Data'!$B8799,[1]Products!$A:$G,3,0)</f>
        <v>1220</v>
      </c>
      <c r="K1665" s="9">
        <f>'Consolidtaed Data'!$J8799*'Consolidtaed Data'!$H8799</f>
        <v>389</v>
      </c>
      <c r="L1665" s="9">
        <f>'Consolidtaed Data'!$I8799*'Consolidtaed Data'!$H8799</f>
        <v>637</v>
      </c>
      <c r="M1665" s="9">
        <f>'Consolidtaed Data'!$L8799-'Consolidtaed Data'!$K8799</f>
        <v>1226</v>
      </c>
      <c r="N1665" s="9" t="str">
        <f>VLOOKUP('Consolidtaed Data'!$C8799,[1]Locations!$A:$O,2,0)</f>
        <v>El Monte</v>
      </c>
      <c r="O1665" s="9" t="str">
        <f>VLOOKUP('Consolidtaed Data'!$D8799,'[1]Sales People'!$A:$B,2,0)</f>
        <v>Ryan Butler</v>
      </c>
      <c r="P1665" s="9" t="str">
        <f>VLOOKUP('Consolidtaed Data'!$E8799,[1]Customers!$A:$B,2,0)</f>
        <v>Christopher Ramos</v>
      </c>
      <c r="Q1665" s="11">
        <f>WEEKDAY('Consolidtaed Data'!$F8799)</f>
        <v>1</v>
      </c>
      <c r="R1665" s="9">
        <f>MONTH('Consolidtaed Data'!$F8799)</f>
        <v>10</v>
      </c>
      <c r="S1665" s="9" t="str">
        <f>TEXT(Table3[[#This Row],[Purchase Date]],"MMMM")</f>
        <v>May</v>
      </c>
      <c r="T1665" s="9">
        <f>YEAR('Consolidtaed Data'!$F8799)</f>
        <v>2021</v>
      </c>
    </row>
    <row r="1666" spans="1:20" x14ac:dyDescent="0.3">
      <c r="A1666" s="9" t="s">
        <v>2646</v>
      </c>
      <c r="B1666" s="9" t="s">
        <v>119</v>
      </c>
      <c r="C1666" s="9" t="s">
        <v>275</v>
      </c>
      <c r="D1666" s="9" t="s">
        <v>174</v>
      </c>
      <c r="E1666" s="9" t="s">
        <v>814</v>
      </c>
      <c r="F1666" s="10">
        <v>43952</v>
      </c>
      <c r="G1666" s="10" t="str">
        <f>VLOOKUP(Table3[[#This Row],[Product ID]],[1]Products!$A:$G,2,0)</f>
        <v>Product 67</v>
      </c>
      <c r="H1666" s="22">
        <v>1</v>
      </c>
      <c r="I1666" s="9">
        <f>VLOOKUP('Consolidtaed Data'!$B8814,[1]Products!$A:$G,4,0)</f>
        <v>556</v>
      </c>
      <c r="J1666" s="9">
        <f>VLOOKUP('Consolidtaed Data'!$B8814,[1]Products!$A:$G,3,0)</f>
        <v>395</v>
      </c>
      <c r="K1666" s="9">
        <f>'Consolidtaed Data'!$J8814*'Consolidtaed Data'!$H8814</f>
        <v>832</v>
      </c>
      <c r="L1666" s="9">
        <f>'Consolidtaed Data'!$I8814*'Consolidtaed Data'!$H8814</f>
        <v>1206</v>
      </c>
      <c r="M1666" s="9">
        <f>'Consolidtaed Data'!$L8814-'Consolidtaed Data'!$K8814</f>
        <v>436</v>
      </c>
      <c r="N1666" s="9" t="str">
        <f>VLOOKUP('Consolidtaed Data'!$C8814,[1]Locations!$A:$O,2,0)</f>
        <v>Escondido</v>
      </c>
      <c r="O1666" s="9" t="str">
        <f>VLOOKUP('Consolidtaed Data'!$D8814,'[1]Sales People'!$A:$B,2,0)</f>
        <v>Howard Gardner</v>
      </c>
      <c r="P1666" s="9" t="str">
        <f>VLOOKUP('Consolidtaed Data'!$E8814,[1]Customers!$A:$B,2,0)</f>
        <v>Richard Hudson</v>
      </c>
      <c r="Q1666" s="11">
        <f>WEEKDAY('Consolidtaed Data'!$F8814)</f>
        <v>1</v>
      </c>
      <c r="R1666" s="9">
        <f>MONTH('Consolidtaed Data'!$F8814)</f>
        <v>10</v>
      </c>
      <c r="S1666" s="9" t="str">
        <f>TEXT(Table3[[#This Row],[Purchase Date]],"MMMM")</f>
        <v>May</v>
      </c>
      <c r="T1666" s="9">
        <f>YEAR('Consolidtaed Data'!$F8814)</f>
        <v>2021</v>
      </c>
    </row>
    <row r="1667" spans="1:20" x14ac:dyDescent="0.3">
      <c r="A1667" s="9" t="s">
        <v>2648</v>
      </c>
      <c r="B1667" s="9" t="s">
        <v>355</v>
      </c>
      <c r="C1667" s="9" t="s">
        <v>178</v>
      </c>
      <c r="D1667" s="9" t="s">
        <v>35</v>
      </c>
      <c r="E1667" s="9" t="s">
        <v>554</v>
      </c>
      <c r="F1667" s="10">
        <v>43952</v>
      </c>
      <c r="G1667" s="10" t="str">
        <f>VLOOKUP(Table3[[#This Row],[Product ID]],[1]Products!$A:$G,2,0)</f>
        <v>Product 100</v>
      </c>
      <c r="H1667" s="22">
        <v>4</v>
      </c>
      <c r="I1667" s="9">
        <f>VLOOKUP('Consolidtaed Data'!$B8911,[1]Products!$A:$G,4,0)</f>
        <v>1367</v>
      </c>
      <c r="J1667" s="9">
        <f>VLOOKUP('Consolidtaed Data'!$B8911,[1]Products!$A:$G,3,0)</f>
        <v>984</v>
      </c>
      <c r="K1667" s="9">
        <f>'Consolidtaed Data'!$J8911*'Consolidtaed Data'!$H8911</f>
        <v>2454</v>
      </c>
      <c r="L1667" s="9">
        <f>'Consolidtaed Data'!$I8911*'Consolidtaed Data'!$H8911</f>
        <v>3066</v>
      </c>
      <c r="M1667" s="9">
        <f>'Consolidtaed Data'!$L8911-'Consolidtaed Data'!$K8911</f>
        <v>265</v>
      </c>
      <c r="N1667" s="9" t="str">
        <f>VLOOKUP('Consolidtaed Data'!$C8911,[1]Locations!$A:$O,2,0)</f>
        <v>Bakersfield</v>
      </c>
      <c r="O1667" s="9" t="str">
        <f>VLOOKUP('Consolidtaed Data'!$D8911,'[1]Sales People'!$A:$B,2,0)</f>
        <v>Sean Miller</v>
      </c>
      <c r="P1667" s="9" t="str">
        <f>VLOOKUP('Consolidtaed Data'!$E8911,[1]Customers!$A:$B,2,0)</f>
        <v>Jeremy Allen</v>
      </c>
      <c r="Q1667" s="11">
        <f>WEEKDAY('Consolidtaed Data'!$F8911)</f>
        <v>1</v>
      </c>
      <c r="R1667" s="9">
        <f>MONTH('Consolidtaed Data'!$F8911)</f>
        <v>11</v>
      </c>
      <c r="S1667" s="9" t="str">
        <f>TEXT(Table3[[#This Row],[Purchase Date]],"MMMM")</f>
        <v>May</v>
      </c>
      <c r="T1667" s="9">
        <f>YEAR('Consolidtaed Data'!$F8911)</f>
        <v>2021</v>
      </c>
    </row>
    <row r="1668" spans="1:20" x14ac:dyDescent="0.3">
      <c r="A1668" s="9" t="s">
        <v>2649</v>
      </c>
      <c r="B1668" s="9" t="s">
        <v>266</v>
      </c>
      <c r="C1668" s="9" t="s">
        <v>249</v>
      </c>
      <c r="D1668" s="9" t="s">
        <v>87</v>
      </c>
      <c r="E1668" s="9" t="s">
        <v>771</v>
      </c>
      <c r="F1668" s="10">
        <v>43952</v>
      </c>
      <c r="G1668" s="10" t="str">
        <f>VLOOKUP(Table3[[#This Row],[Product ID]],[1]Products!$A:$G,2,0)</f>
        <v>Product 92</v>
      </c>
      <c r="H1668" s="22">
        <v>1</v>
      </c>
      <c r="I1668" s="9">
        <f>VLOOKUP('Consolidtaed Data'!$B9104,[1]Products!$A:$G,4,0)</f>
        <v>2005</v>
      </c>
      <c r="J1668" s="9">
        <f>VLOOKUP('Consolidtaed Data'!$B9104,[1]Products!$A:$G,3,0)</f>
        <v>1223</v>
      </c>
      <c r="K1668" s="9">
        <f>'Consolidtaed Data'!$J9104*'Consolidtaed Data'!$H9104</f>
        <v>1268</v>
      </c>
      <c r="L1668" s="9">
        <f>'Consolidtaed Data'!$I9104*'Consolidtaed Data'!$H9104</f>
        <v>1760</v>
      </c>
      <c r="M1668" s="9">
        <f>'Consolidtaed Data'!$L9104-'Consolidtaed Data'!$K9104</f>
        <v>728</v>
      </c>
      <c r="N1668" s="9" t="str">
        <f>VLOOKUP('Consolidtaed Data'!$C9104,[1]Locations!$A:$O,2,0)</f>
        <v>Hayward</v>
      </c>
      <c r="O1668" s="9" t="str">
        <f>VLOOKUP('Consolidtaed Data'!$D9104,'[1]Sales People'!$A:$B,2,0)</f>
        <v>Fred Robertson</v>
      </c>
      <c r="P1668" s="9" t="str">
        <f>VLOOKUP('Consolidtaed Data'!$E9104,[1]Customers!$A:$B,2,0)</f>
        <v>Willie Daniels</v>
      </c>
      <c r="Q1668" s="11">
        <f>WEEKDAY('Consolidtaed Data'!$F9104)</f>
        <v>7</v>
      </c>
      <c r="R1668" s="9">
        <f>MONTH('Consolidtaed Data'!$F9104)</f>
        <v>11</v>
      </c>
      <c r="S1668" s="9" t="str">
        <f>TEXT(Table3[[#This Row],[Purchase Date]],"MMMM")</f>
        <v>May</v>
      </c>
      <c r="T1668" s="9">
        <f>YEAR('Consolidtaed Data'!$F9104)</f>
        <v>2021</v>
      </c>
    </row>
    <row r="1669" spans="1:20" x14ac:dyDescent="0.3">
      <c r="A1669" s="9" t="s">
        <v>2650</v>
      </c>
      <c r="B1669" s="9" t="s">
        <v>712</v>
      </c>
      <c r="C1669" s="9" t="s">
        <v>201</v>
      </c>
      <c r="D1669" s="9" t="s">
        <v>73</v>
      </c>
      <c r="E1669" s="9" t="s">
        <v>1950</v>
      </c>
      <c r="F1669" s="10">
        <v>43953</v>
      </c>
      <c r="G1669" s="10" t="str">
        <f>VLOOKUP(Table3[[#This Row],[Product ID]],[1]Products!$A:$G,2,0)</f>
        <v>Product 32</v>
      </c>
      <c r="H1669" s="22">
        <v>3</v>
      </c>
      <c r="I1669" s="9">
        <f>VLOOKUP('Consolidtaed Data'!$B5464,[1]Products!$A:$G,4,0)</f>
        <v>2353</v>
      </c>
      <c r="J1669" s="9">
        <f>VLOOKUP('Consolidtaed Data'!$B5464,[1]Products!$A:$G,3,0)</f>
        <v>1788</v>
      </c>
      <c r="K1669" s="9">
        <f>'Consolidtaed Data'!$J5464*'Consolidtaed Data'!$H5464</f>
        <v>561</v>
      </c>
      <c r="L1669" s="9">
        <f>'Consolidtaed Data'!$I5464*'Consolidtaed Data'!$H5464</f>
        <v>684</v>
      </c>
      <c r="M1669" s="9">
        <f>'Consolidtaed Data'!$L5464-'Consolidtaed Data'!$K5464</f>
        <v>51</v>
      </c>
      <c r="N1669" s="9" t="str">
        <f>VLOOKUP('Consolidtaed Data'!$C5464,[1]Locations!$A:$O,2,0)</f>
        <v>Modesto</v>
      </c>
      <c r="O1669" s="9" t="str">
        <f>VLOOKUP('Consolidtaed Data'!$D5464,'[1]Sales People'!$A:$B,2,0)</f>
        <v>Carl Hall</v>
      </c>
      <c r="P1669" s="9" t="str">
        <f>VLOOKUP('Consolidtaed Data'!$E5464,[1]Customers!$A:$B,2,0)</f>
        <v>Joe Bryant</v>
      </c>
      <c r="Q1669" s="11">
        <f>WEEKDAY('Consolidtaed Data'!$F5464)</f>
        <v>2</v>
      </c>
      <c r="R1669" s="9">
        <f>MONTH('Consolidtaed Data'!$F5464)</f>
        <v>2</v>
      </c>
      <c r="S1669" s="9" t="str">
        <f>TEXT(Table3[[#This Row],[Purchase Date]],"MMMM")</f>
        <v>May</v>
      </c>
      <c r="T1669" s="9">
        <f>YEAR('Consolidtaed Data'!$F5464)</f>
        <v>2021</v>
      </c>
    </row>
    <row r="1670" spans="1:20" x14ac:dyDescent="0.3">
      <c r="A1670" s="9" t="s">
        <v>2651</v>
      </c>
      <c r="B1670" s="9" t="s">
        <v>62</v>
      </c>
      <c r="C1670" s="9" t="s">
        <v>126</v>
      </c>
      <c r="D1670" s="9" t="s">
        <v>197</v>
      </c>
      <c r="E1670" s="9" t="s">
        <v>1131</v>
      </c>
      <c r="F1670" s="10">
        <v>43953</v>
      </c>
      <c r="G1670" s="10" t="str">
        <f>VLOOKUP(Table3[[#This Row],[Product ID]],[1]Products!$A:$G,2,0)</f>
        <v>Product 17</v>
      </c>
      <c r="H1670" s="22">
        <v>2</v>
      </c>
      <c r="I1670" s="9">
        <f>VLOOKUP('Consolidtaed Data'!$B6206,[1]Products!$A:$G,4,0)</f>
        <v>127</v>
      </c>
      <c r="J1670" s="9">
        <f>VLOOKUP('Consolidtaed Data'!$B6206,[1]Products!$A:$G,3,0)</f>
        <v>79</v>
      </c>
      <c r="K1670" s="9">
        <f>'Consolidtaed Data'!$J6206*'Consolidtaed Data'!$H6206</f>
        <v>513</v>
      </c>
      <c r="L1670" s="9">
        <f>'Consolidtaed Data'!$I6206*'Consolidtaed Data'!$H6206</f>
        <v>651</v>
      </c>
      <c r="M1670" s="9">
        <f>'Consolidtaed Data'!$L6206-'Consolidtaed Data'!$K6206</f>
        <v>408</v>
      </c>
      <c r="N1670" s="9" t="str">
        <f>VLOOKUP('Consolidtaed Data'!$C6206,[1]Locations!$A:$O,2,0)</f>
        <v>Concord</v>
      </c>
      <c r="O1670" s="9" t="str">
        <f>VLOOKUP('Consolidtaed Data'!$D6206,'[1]Sales People'!$A:$B,2,0)</f>
        <v>Carl Elliott</v>
      </c>
      <c r="P1670" s="9" t="str">
        <f>VLOOKUP('Consolidtaed Data'!$E6206,[1]Customers!$A:$B,2,0)</f>
        <v>Jeremy Vasquez</v>
      </c>
      <c r="Q1670" s="11">
        <f>WEEKDAY('Consolidtaed Data'!$F6206)</f>
        <v>7</v>
      </c>
      <c r="R1670" s="9">
        <f>MONTH('Consolidtaed Data'!$F6206)</f>
        <v>4</v>
      </c>
      <c r="S1670" s="9" t="str">
        <f>TEXT(Table3[[#This Row],[Purchase Date]],"MMMM")</f>
        <v>May</v>
      </c>
      <c r="T1670" s="9">
        <f>YEAR('Consolidtaed Data'!$F6206)</f>
        <v>2021</v>
      </c>
    </row>
    <row r="1671" spans="1:20" x14ac:dyDescent="0.3">
      <c r="A1671" s="9" t="s">
        <v>2652</v>
      </c>
      <c r="B1671" s="9" t="s">
        <v>216</v>
      </c>
      <c r="C1671" s="9" t="s">
        <v>25</v>
      </c>
      <c r="D1671" s="9" t="s">
        <v>87</v>
      </c>
      <c r="E1671" s="9" t="s">
        <v>480</v>
      </c>
      <c r="F1671" s="10">
        <v>43953</v>
      </c>
      <c r="G1671" s="10" t="str">
        <f>VLOOKUP(Table3[[#This Row],[Product ID]],[1]Products!$A:$G,2,0)</f>
        <v>Product 73</v>
      </c>
      <c r="H1671" s="22">
        <v>1</v>
      </c>
      <c r="I1671" s="9">
        <f>VLOOKUP('Consolidtaed Data'!$B6598,[1]Products!$A:$G,4,0)</f>
        <v>1638</v>
      </c>
      <c r="J1671" s="9">
        <f>VLOOKUP('Consolidtaed Data'!$B6598,[1]Products!$A:$G,3,0)</f>
        <v>1261</v>
      </c>
      <c r="K1671" s="9">
        <f>'Consolidtaed Data'!$J6598*'Consolidtaed Data'!$H6598</f>
        <v>478</v>
      </c>
      <c r="L1671" s="9">
        <f>'Consolidtaed Data'!$I6598*'Consolidtaed Data'!$H6598</f>
        <v>886</v>
      </c>
      <c r="M1671" s="9">
        <f>'Consolidtaed Data'!$L6598-'Consolidtaed Data'!$K6598</f>
        <v>871</v>
      </c>
      <c r="N1671" s="9" t="str">
        <f>VLOOKUP('Consolidtaed Data'!$C6598,[1]Locations!$A:$O,2,0)</f>
        <v>Roseville</v>
      </c>
      <c r="O1671" s="9" t="str">
        <f>VLOOKUP('Consolidtaed Data'!$D6598,'[1]Sales People'!$A:$B,2,0)</f>
        <v>Sean Miller</v>
      </c>
      <c r="P1671" s="9" t="str">
        <f>VLOOKUP('Consolidtaed Data'!$E6598,[1]Customers!$A:$B,2,0)</f>
        <v>Anthony Banks</v>
      </c>
      <c r="Q1671" s="11">
        <f>WEEKDAY('Consolidtaed Data'!$F6598)</f>
        <v>2</v>
      </c>
      <c r="R1671" s="9">
        <f>MONTH('Consolidtaed Data'!$F6598)</f>
        <v>5</v>
      </c>
      <c r="S1671" s="9" t="str">
        <f>TEXT(Table3[[#This Row],[Purchase Date]],"MMMM")</f>
        <v>May</v>
      </c>
      <c r="T1671" s="9">
        <f>YEAR('Consolidtaed Data'!$F6598)</f>
        <v>2021</v>
      </c>
    </row>
    <row r="1672" spans="1:20" x14ac:dyDescent="0.3">
      <c r="A1672" s="9" t="s">
        <v>2653</v>
      </c>
      <c r="B1672" s="9" t="s">
        <v>225</v>
      </c>
      <c r="C1672" s="9" t="s">
        <v>319</v>
      </c>
      <c r="D1672" s="9" t="s">
        <v>87</v>
      </c>
      <c r="E1672" s="9" t="s">
        <v>839</v>
      </c>
      <c r="F1672" s="10">
        <v>43953</v>
      </c>
      <c r="G1672" s="10" t="str">
        <f>VLOOKUP(Table3[[#This Row],[Product ID]],[1]Products!$A:$G,2,0)</f>
        <v>Product 24</v>
      </c>
      <c r="H1672" s="22">
        <v>1</v>
      </c>
      <c r="I1672" s="9">
        <f>VLOOKUP('Consolidtaed Data'!$B6816,[1]Products!$A:$G,4,0)</f>
        <v>1671</v>
      </c>
      <c r="J1672" s="9">
        <f>VLOOKUP('Consolidtaed Data'!$B6816,[1]Products!$A:$G,3,0)</f>
        <v>1220</v>
      </c>
      <c r="K1672" s="9">
        <f>'Consolidtaed Data'!$J6816*'Consolidtaed Data'!$H6816</f>
        <v>2358</v>
      </c>
      <c r="L1672" s="9">
        <f>'Consolidtaed Data'!$I6816*'Consolidtaed Data'!$H6816</f>
        <v>2841</v>
      </c>
      <c r="M1672" s="9">
        <f>'Consolidtaed Data'!$L6816-'Consolidtaed Data'!$K6816</f>
        <v>13</v>
      </c>
      <c r="N1672" s="9" t="str">
        <f>VLOOKUP('Consolidtaed Data'!$C6816,[1]Locations!$A:$O,2,0)</f>
        <v>San Mateo</v>
      </c>
      <c r="O1672" s="9" t="str">
        <f>VLOOKUP('Consolidtaed Data'!$D6816,'[1]Sales People'!$A:$B,2,0)</f>
        <v>Ryan Butler</v>
      </c>
      <c r="P1672" s="9" t="str">
        <f>VLOOKUP('Consolidtaed Data'!$E6816,[1]Customers!$A:$B,2,0)</f>
        <v>Joshua Flores</v>
      </c>
      <c r="Q1672" s="11">
        <f>WEEKDAY('Consolidtaed Data'!$F6816)</f>
        <v>5</v>
      </c>
      <c r="R1672" s="9">
        <f>MONTH('Consolidtaed Data'!$F6816)</f>
        <v>6</v>
      </c>
      <c r="S1672" s="9" t="str">
        <f>TEXT(Table3[[#This Row],[Purchase Date]],"MMMM")</f>
        <v>May</v>
      </c>
      <c r="T1672" s="9">
        <f>YEAR('Consolidtaed Data'!$F6816)</f>
        <v>2021</v>
      </c>
    </row>
    <row r="1673" spans="1:20" x14ac:dyDescent="0.3">
      <c r="A1673" s="9" t="s">
        <v>2654</v>
      </c>
      <c r="B1673" s="9" t="s">
        <v>349</v>
      </c>
      <c r="C1673" s="9" t="s">
        <v>55</v>
      </c>
      <c r="D1673" s="9" t="s">
        <v>22</v>
      </c>
      <c r="E1673" s="9" t="s">
        <v>1032</v>
      </c>
      <c r="F1673" s="10">
        <v>43953</v>
      </c>
      <c r="G1673" s="10" t="str">
        <f>VLOOKUP(Table3[[#This Row],[Product ID]],[1]Products!$A:$G,2,0)</f>
        <v>Product 60</v>
      </c>
      <c r="H1673" s="22">
        <v>1</v>
      </c>
      <c r="I1673" s="9">
        <f>VLOOKUP('Consolidtaed Data'!$B6846,[1]Products!$A:$G,4,0)</f>
        <v>684</v>
      </c>
      <c r="J1673" s="9">
        <f>VLOOKUP('Consolidtaed Data'!$B6846,[1]Products!$A:$G,3,0)</f>
        <v>561</v>
      </c>
      <c r="K1673" s="9">
        <f>'Consolidtaed Data'!$J6846*'Consolidtaed Data'!$H6846</f>
        <v>294</v>
      </c>
      <c r="L1673" s="9">
        <f>'Consolidtaed Data'!$I6846*'Consolidtaed Data'!$H6846</f>
        <v>368</v>
      </c>
      <c r="M1673" s="9">
        <f>'Consolidtaed Data'!$L6846-'Consolidtaed Data'!$K6846</f>
        <v>377</v>
      </c>
      <c r="N1673" s="9" t="str">
        <f>VLOOKUP('Consolidtaed Data'!$C6846,[1]Locations!$A:$O,2,0)</f>
        <v>San Mateo</v>
      </c>
      <c r="O1673" s="9" t="str">
        <f>VLOOKUP('Consolidtaed Data'!$D6846,'[1]Sales People'!$A:$B,2,0)</f>
        <v>Scott Clark</v>
      </c>
      <c r="P1673" s="9" t="str">
        <f>VLOOKUP('Consolidtaed Data'!$E6846,[1]Customers!$A:$B,2,0)</f>
        <v>Scott Gordon</v>
      </c>
      <c r="Q1673" s="11">
        <f>WEEKDAY('Consolidtaed Data'!$F6846)</f>
        <v>7</v>
      </c>
      <c r="R1673" s="9">
        <f>MONTH('Consolidtaed Data'!$F6846)</f>
        <v>6</v>
      </c>
      <c r="S1673" s="9" t="str">
        <f>TEXT(Table3[[#This Row],[Purchase Date]],"MMMM")</f>
        <v>May</v>
      </c>
      <c r="T1673" s="9">
        <f>YEAR('Consolidtaed Data'!$F6846)</f>
        <v>2021</v>
      </c>
    </row>
    <row r="1674" spans="1:20" x14ac:dyDescent="0.3">
      <c r="A1674" s="9" t="s">
        <v>2655</v>
      </c>
      <c r="B1674" s="9" t="s">
        <v>225</v>
      </c>
      <c r="C1674" s="9" t="s">
        <v>34</v>
      </c>
      <c r="D1674" s="9" t="s">
        <v>46</v>
      </c>
      <c r="E1674" s="9" t="s">
        <v>1909</v>
      </c>
      <c r="F1674" s="10">
        <v>43953</v>
      </c>
      <c r="G1674" s="10" t="str">
        <f>VLOOKUP(Table3[[#This Row],[Product ID]],[1]Products!$A:$G,2,0)</f>
        <v>Product 24</v>
      </c>
      <c r="H1674" s="22">
        <v>4</v>
      </c>
      <c r="I1674" s="9">
        <f>VLOOKUP('Consolidtaed Data'!$B7070,[1]Products!$A:$G,4,0)</f>
        <v>2353</v>
      </c>
      <c r="J1674" s="9">
        <f>VLOOKUP('Consolidtaed Data'!$B7070,[1]Products!$A:$G,3,0)</f>
        <v>1788</v>
      </c>
      <c r="K1674" s="9">
        <f>'Consolidtaed Data'!$J7070*'Consolidtaed Data'!$H7070</f>
        <v>292</v>
      </c>
      <c r="L1674" s="9">
        <f>'Consolidtaed Data'!$I7070*'Consolidtaed Data'!$H7070</f>
        <v>356</v>
      </c>
      <c r="M1674" s="9">
        <f>'Consolidtaed Data'!$L7070-'Consolidtaed Data'!$K7070</f>
        <v>1632</v>
      </c>
      <c r="N1674" s="9" t="str">
        <f>VLOOKUP('Consolidtaed Data'!$C7070,[1]Locations!$A:$O,2,0)</f>
        <v>Downey</v>
      </c>
      <c r="O1674" s="9" t="str">
        <f>VLOOKUP('Consolidtaed Data'!$D7070,'[1]Sales People'!$A:$B,2,0)</f>
        <v>Martin Carr</v>
      </c>
      <c r="P1674" s="9" t="str">
        <f>VLOOKUP('Consolidtaed Data'!$E7070,[1]Customers!$A:$B,2,0)</f>
        <v>Keith Wheeler</v>
      </c>
      <c r="Q1674" s="11">
        <f>WEEKDAY('Consolidtaed Data'!$F7070)</f>
        <v>3</v>
      </c>
      <c r="R1674" s="9">
        <f>MONTH('Consolidtaed Data'!$F7070)</f>
        <v>6</v>
      </c>
      <c r="S1674" s="9" t="str">
        <f>TEXT(Table3[[#This Row],[Purchase Date]],"MMMM")</f>
        <v>May</v>
      </c>
      <c r="T1674" s="9">
        <f>YEAR('Consolidtaed Data'!$F7070)</f>
        <v>2021</v>
      </c>
    </row>
    <row r="1675" spans="1:20" x14ac:dyDescent="0.3">
      <c r="A1675" s="9" t="s">
        <v>2656</v>
      </c>
      <c r="B1675" s="9" t="s">
        <v>301</v>
      </c>
      <c r="C1675" s="9" t="s">
        <v>39</v>
      </c>
      <c r="D1675" s="9" t="s">
        <v>51</v>
      </c>
      <c r="E1675" s="9" t="s">
        <v>654</v>
      </c>
      <c r="F1675" s="10">
        <v>43953</v>
      </c>
      <c r="G1675" s="10" t="str">
        <f>VLOOKUP(Table3[[#This Row],[Product ID]],[1]Products!$A:$G,2,0)</f>
        <v>Product 57</v>
      </c>
      <c r="H1675" s="22">
        <v>1</v>
      </c>
      <c r="I1675" s="9">
        <f>VLOOKUP('Consolidtaed Data'!$B7191,[1]Products!$A:$G,4,0)</f>
        <v>1899</v>
      </c>
      <c r="J1675" s="9">
        <f>VLOOKUP('Consolidtaed Data'!$B7191,[1]Products!$A:$G,3,0)</f>
        <v>1044</v>
      </c>
      <c r="K1675" s="9">
        <f>'Consolidtaed Data'!$J7191*'Consolidtaed Data'!$H7191</f>
        <v>1227</v>
      </c>
      <c r="L1675" s="9">
        <f>'Consolidtaed Data'!$I7191*'Consolidtaed Data'!$H7191</f>
        <v>2451</v>
      </c>
      <c r="M1675" s="9">
        <f>'Consolidtaed Data'!$L7191-'Consolidtaed Data'!$K7191</f>
        <v>1024</v>
      </c>
      <c r="N1675" s="9" t="str">
        <f>VLOOKUP('Consolidtaed Data'!$C7191,[1]Locations!$A:$O,2,0)</f>
        <v>Irvine</v>
      </c>
      <c r="O1675" s="9" t="str">
        <f>VLOOKUP('Consolidtaed Data'!$D7191,'[1]Sales People'!$A:$B,2,0)</f>
        <v>Bobby Russell</v>
      </c>
      <c r="P1675" s="9" t="str">
        <f>VLOOKUP('Consolidtaed Data'!$E7191,[1]Customers!$A:$B,2,0)</f>
        <v>Matthew Phillips</v>
      </c>
      <c r="Q1675" s="11">
        <f>WEEKDAY('Consolidtaed Data'!$F7191)</f>
        <v>4</v>
      </c>
      <c r="R1675" s="9">
        <f>MONTH('Consolidtaed Data'!$F7191)</f>
        <v>6</v>
      </c>
      <c r="S1675" s="9" t="str">
        <f>TEXT(Table3[[#This Row],[Purchase Date]],"MMMM")</f>
        <v>May</v>
      </c>
      <c r="T1675" s="9">
        <f>YEAR('Consolidtaed Data'!$F7191)</f>
        <v>2021</v>
      </c>
    </row>
    <row r="1676" spans="1:20" x14ac:dyDescent="0.3">
      <c r="A1676" s="9" t="s">
        <v>2657</v>
      </c>
      <c r="B1676" s="9" t="s">
        <v>204</v>
      </c>
      <c r="C1676" s="9" t="s">
        <v>635</v>
      </c>
      <c r="D1676" s="9" t="s">
        <v>127</v>
      </c>
      <c r="E1676" s="9" t="s">
        <v>345</v>
      </c>
      <c r="F1676" s="10">
        <v>43953</v>
      </c>
      <c r="G1676" s="10" t="str">
        <f>VLOOKUP(Table3[[#This Row],[Product ID]],[1]Products!$A:$G,2,0)</f>
        <v>Product 101</v>
      </c>
      <c r="H1676" s="22">
        <v>3</v>
      </c>
      <c r="I1676" s="9">
        <f>VLOOKUP('Consolidtaed Data'!$B7505,[1]Products!$A:$G,4,0)</f>
        <v>2391</v>
      </c>
      <c r="J1676" s="9">
        <f>VLOOKUP('Consolidtaed Data'!$B7505,[1]Products!$A:$G,3,0)</f>
        <v>1291</v>
      </c>
      <c r="K1676" s="9">
        <f>'Consolidtaed Data'!$J7505*'Consolidtaed Data'!$H7505</f>
        <v>3600</v>
      </c>
      <c r="L1676" s="9">
        <f>'Consolidtaed Data'!$I7505*'Consolidtaed Data'!$H7505</f>
        <v>6546</v>
      </c>
      <c r="M1676" s="9">
        <f>'Consolidtaed Data'!$L7505-'Consolidtaed Data'!$K7505</f>
        <v>275</v>
      </c>
      <c r="N1676" s="9" t="str">
        <f>VLOOKUP('Consolidtaed Data'!$C7505,[1]Locations!$A:$O,2,0)</f>
        <v>Escondido</v>
      </c>
      <c r="O1676" s="9" t="str">
        <f>VLOOKUP('Consolidtaed Data'!$D7505,'[1]Sales People'!$A:$B,2,0)</f>
        <v>Brian Hansen</v>
      </c>
      <c r="P1676" s="9" t="str">
        <f>VLOOKUP('Consolidtaed Data'!$E7505,[1]Customers!$A:$B,2,0)</f>
        <v>Brandon Martin</v>
      </c>
      <c r="Q1676" s="11">
        <f>WEEKDAY('Consolidtaed Data'!$F7505)</f>
        <v>7</v>
      </c>
      <c r="R1676" s="9">
        <f>MONTH('Consolidtaed Data'!$F7505)</f>
        <v>7</v>
      </c>
      <c r="S1676" s="9" t="str">
        <f>TEXT(Table3[[#This Row],[Purchase Date]],"MMMM")</f>
        <v>May</v>
      </c>
      <c r="T1676" s="9">
        <f>YEAR('Consolidtaed Data'!$F7505)</f>
        <v>2021</v>
      </c>
    </row>
    <row r="1677" spans="1:20" x14ac:dyDescent="0.3">
      <c r="A1677" s="9" t="s">
        <v>2658</v>
      </c>
      <c r="B1677" s="9" t="s">
        <v>301</v>
      </c>
      <c r="C1677" s="9" t="s">
        <v>210</v>
      </c>
      <c r="D1677" s="9" t="s">
        <v>68</v>
      </c>
      <c r="E1677" s="9" t="s">
        <v>834</v>
      </c>
      <c r="F1677" s="10">
        <v>43953</v>
      </c>
      <c r="G1677" s="10" t="str">
        <f>VLOOKUP(Table3[[#This Row],[Product ID]],[1]Products!$A:$G,2,0)</f>
        <v>Product 57</v>
      </c>
      <c r="H1677" s="22">
        <v>1</v>
      </c>
      <c r="I1677" s="9">
        <f>VLOOKUP('Consolidtaed Data'!$B7706,[1]Products!$A:$G,4,0)</f>
        <v>2410</v>
      </c>
      <c r="J1677" s="9">
        <f>VLOOKUP('Consolidtaed Data'!$B7706,[1]Products!$A:$G,3,0)</f>
        <v>1518</v>
      </c>
      <c r="K1677" s="9">
        <f>'Consolidtaed Data'!$J7706*'Consolidtaed Data'!$H7706</f>
        <v>3032</v>
      </c>
      <c r="L1677" s="9">
        <f>'Consolidtaed Data'!$I7706*'Consolidtaed Data'!$H7706</f>
        <v>3566</v>
      </c>
      <c r="M1677" s="9">
        <f>'Consolidtaed Data'!$L7706-'Consolidtaed Data'!$K7706</f>
        <v>137</v>
      </c>
      <c r="N1677" s="9" t="str">
        <f>VLOOKUP('Consolidtaed Data'!$C7706,[1]Locations!$A:$O,2,0)</f>
        <v>Palmdale</v>
      </c>
      <c r="O1677" s="9" t="str">
        <f>VLOOKUP('Consolidtaed Data'!$D7706,'[1]Sales People'!$A:$B,2,0)</f>
        <v>Gary Rodriguez</v>
      </c>
      <c r="P1677" s="9" t="str">
        <f>VLOOKUP('Consolidtaed Data'!$E7706,[1]Customers!$A:$B,2,0)</f>
        <v>Joshua Garza</v>
      </c>
      <c r="Q1677" s="11">
        <f>WEEKDAY('Consolidtaed Data'!$F7706)</f>
        <v>1</v>
      </c>
      <c r="R1677" s="9">
        <f>MONTH('Consolidtaed Data'!$F7706)</f>
        <v>8</v>
      </c>
      <c r="S1677" s="9" t="str">
        <f>TEXT(Table3[[#This Row],[Purchase Date]],"MMMM")</f>
        <v>May</v>
      </c>
      <c r="T1677" s="9">
        <f>YEAR('Consolidtaed Data'!$F7706)</f>
        <v>2021</v>
      </c>
    </row>
    <row r="1678" spans="1:20" x14ac:dyDescent="0.3">
      <c r="A1678" s="9" t="s">
        <v>2659</v>
      </c>
      <c r="B1678" s="9" t="s">
        <v>182</v>
      </c>
      <c r="C1678" s="9" t="s">
        <v>405</v>
      </c>
      <c r="D1678" s="9" t="s">
        <v>246</v>
      </c>
      <c r="E1678" s="9" t="s">
        <v>2193</v>
      </c>
      <c r="F1678" s="10">
        <v>43953</v>
      </c>
      <c r="G1678" s="10" t="str">
        <f>VLOOKUP(Table3[[#This Row],[Product ID]],[1]Products!$A:$G,2,0)</f>
        <v>Product 9</v>
      </c>
      <c r="H1678" s="22">
        <v>1</v>
      </c>
      <c r="I1678" s="9">
        <f>VLOOKUP('Consolidtaed Data'!$B8035,[1]Products!$A:$G,4,0)</f>
        <v>1862</v>
      </c>
      <c r="J1678" s="9">
        <f>VLOOKUP('Consolidtaed Data'!$B8035,[1]Products!$A:$G,3,0)</f>
        <v>1173</v>
      </c>
      <c r="K1678" s="9">
        <f>'Consolidtaed Data'!$J8035*'Consolidtaed Data'!$H8035</f>
        <v>816</v>
      </c>
      <c r="L1678" s="9">
        <f>'Consolidtaed Data'!$I8035*'Consolidtaed Data'!$H8035</f>
        <v>1008</v>
      </c>
      <c r="M1678" s="9">
        <f>'Consolidtaed Data'!$L8035-'Consolidtaed Data'!$K8035</f>
        <v>368</v>
      </c>
      <c r="N1678" s="9" t="str">
        <f>VLOOKUP('Consolidtaed Data'!$C8035,[1]Locations!$A:$O,2,0)</f>
        <v>Roseville</v>
      </c>
      <c r="O1678" s="9" t="str">
        <f>VLOOKUP('Consolidtaed Data'!$D8035,'[1]Sales People'!$A:$B,2,0)</f>
        <v>Christopher Tucker</v>
      </c>
      <c r="P1678" s="9" t="str">
        <f>VLOOKUP('Consolidtaed Data'!$E8035,[1]Customers!$A:$B,2,0)</f>
        <v>Sean Black</v>
      </c>
      <c r="Q1678" s="11">
        <f>WEEKDAY('Consolidtaed Data'!$F8035)</f>
        <v>7</v>
      </c>
      <c r="R1678" s="9">
        <f>MONTH('Consolidtaed Data'!$F8035)</f>
        <v>9</v>
      </c>
      <c r="S1678" s="9" t="str">
        <f>TEXT(Table3[[#This Row],[Purchase Date]],"MMMM")</f>
        <v>May</v>
      </c>
      <c r="T1678" s="9">
        <f>YEAR('Consolidtaed Data'!$F8035)</f>
        <v>2021</v>
      </c>
    </row>
    <row r="1679" spans="1:20" x14ac:dyDescent="0.3">
      <c r="A1679" s="9" t="s">
        <v>2660</v>
      </c>
      <c r="B1679" s="9" t="s">
        <v>62</v>
      </c>
      <c r="C1679" s="9" t="s">
        <v>94</v>
      </c>
      <c r="D1679" s="9" t="s">
        <v>17</v>
      </c>
      <c r="E1679" s="9" t="s">
        <v>3404</v>
      </c>
      <c r="F1679" s="10">
        <v>43953</v>
      </c>
      <c r="G1679" s="10" t="str">
        <f>VLOOKUP(Table3[[#This Row],[Product ID]],[1]Products!$A:$G,2,0)</f>
        <v>Product 17</v>
      </c>
      <c r="H1679" s="22">
        <v>1</v>
      </c>
      <c r="I1679" s="9">
        <f>VLOOKUP('Consolidtaed Data'!$B8358,[1]Products!$A:$G,4,0)</f>
        <v>2391</v>
      </c>
      <c r="J1679" s="9">
        <f>VLOOKUP('Consolidtaed Data'!$B8358,[1]Products!$A:$G,3,0)</f>
        <v>1291</v>
      </c>
      <c r="K1679" s="9">
        <f>'Consolidtaed Data'!$J8358*'Consolidtaed Data'!$H8358</f>
        <v>4216</v>
      </c>
      <c r="L1679" s="9">
        <f>'Consolidtaed Data'!$I8358*'Consolidtaed Data'!$H8358</f>
        <v>5620</v>
      </c>
      <c r="M1679" s="9">
        <f>'Consolidtaed Data'!$L8358-'Consolidtaed Data'!$K8358</f>
        <v>589</v>
      </c>
      <c r="N1679" s="9" t="str">
        <f>VLOOKUP('Consolidtaed Data'!$C8358,[1]Locations!$A:$O,2,0)</f>
        <v>Escondido</v>
      </c>
      <c r="O1679" s="9" t="str">
        <f>VLOOKUP('Consolidtaed Data'!$D8358,'[1]Sales People'!$A:$B,2,0)</f>
        <v>Scott Clark</v>
      </c>
      <c r="P1679" s="9" t="str">
        <f>VLOOKUP('Consolidtaed Data'!$E8358,[1]Customers!$A:$B,2,0)</f>
        <v>Nicholas Williamson</v>
      </c>
      <c r="Q1679" s="11">
        <f>WEEKDAY('Consolidtaed Data'!$F8358)</f>
        <v>2</v>
      </c>
      <c r="R1679" s="9">
        <f>MONTH('Consolidtaed Data'!$F8358)</f>
        <v>9</v>
      </c>
      <c r="S1679" s="9" t="str">
        <f>TEXT(Table3[[#This Row],[Purchase Date]],"MMMM")</f>
        <v>May</v>
      </c>
      <c r="T1679" s="9">
        <f>YEAR('Consolidtaed Data'!$F8358)</f>
        <v>2021</v>
      </c>
    </row>
    <row r="1680" spans="1:20" x14ac:dyDescent="0.3">
      <c r="A1680" s="9" t="s">
        <v>2661</v>
      </c>
      <c r="B1680" s="9" t="s">
        <v>742</v>
      </c>
      <c r="C1680" s="9" t="s">
        <v>275</v>
      </c>
      <c r="D1680" s="9" t="s">
        <v>43</v>
      </c>
      <c r="E1680" s="9" t="s">
        <v>593</v>
      </c>
      <c r="F1680" s="10">
        <v>43953</v>
      </c>
      <c r="G1680" s="10" t="str">
        <f>VLOOKUP(Table3[[#This Row],[Product ID]],[1]Products!$A:$G,2,0)</f>
        <v>Product 90</v>
      </c>
      <c r="H1680" s="22">
        <v>2</v>
      </c>
      <c r="I1680" s="9">
        <f>VLOOKUP('Consolidtaed Data'!$B8853,[1]Products!$A:$G,4,0)</f>
        <v>1380</v>
      </c>
      <c r="J1680" s="9">
        <f>VLOOKUP('Consolidtaed Data'!$B8853,[1]Products!$A:$G,3,0)</f>
        <v>1090</v>
      </c>
      <c r="K1680" s="9">
        <f>'Consolidtaed Data'!$J8853*'Consolidtaed Data'!$H8853</f>
        <v>816</v>
      </c>
      <c r="L1680" s="9">
        <f>'Consolidtaed Data'!$I8853*'Consolidtaed Data'!$H8853</f>
        <v>1008</v>
      </c>
      <c r="M1680" s="9">
        <f>'Consolidtaed Data'!$L8853-'Consolidtaed Data'!$K8853</f>
        <v>123</v>
      </c>
      <c r="N1680" s="9" t="str">
        <f>VLOOKUP('Consolidtaed Data'!$C8853,[1]Locations!$A:$O,2,0)</f>
        <v>San Francisco</v>
      </c>
      <c r="O1680" s="9" t="str">
        <f>VLOOKUP('Consolidtaed Data'!$D8853,'[1]Sales People'!$A:$B,2,0)</f>
        <v>Robert Reed</v>
      </c>
      <c r="P1680" s="9" t="str">
        <f>VLOOKUP('Consolidtaed Data'!$E8853,[1]Customers!$A:$B,2,0)</f>
        <v>Roy Hamilton</v>
      </c>
      <c r="Q1680" s="11">
        <f>WEEKDAY('Consolidtaed Data'!$F8853)</f>
        <v>4</v>
      </c>
      <c r="R1680" s="9">
        <f>MONTH('Consolidtaed Data'!$F8853)</f>
        <v>11</v>
      </c>
      <c r="S1680" s="9" t="str">
        <f>TEXT(Table3[[#This Row],[Purchase Date]],"MMMM")</f>
        <v>May</v>
      </c>
      <c r="T1680" s="9">
        <f>YEAR('Consolidtaed Data'!$F8853)</f>
        <v>2021</v>
      </c>
    </row>
    <row r="1681" spans="1:20" x14ac:dyDescent="0.3">
      <c r="A1681" s="9" t="s">
        <v>2662</v>
      </c>
      <c r="B1681" s="9" t="s">
        <v>49</v>
      </c>
      <c r="C1681" s="9" t="s">
        <v>173</v>
      </c>
      <c r="D1681" s="9" t="s">
        <v>246</v>
      </c>
      <c r="E1681" s="9" t="s">
        <v>608</v>
      </c>
      <c r="F1681" s="10">
        <v>43953</v>
      </c>
      <c r="G1681" s="10" t="str">
        <f>VLOOKUP(Table3[[#This Row],[Product ID]],[1]Products!$A:$G,2,0)</f>
        <v>Product 30</v>
      </c>
      <c r="H1681" s="22">
        <v>2</v>
      </c>
      <c r="I1681" s="9">
        <f>VLOOKUP('Consolidtaed Data'!$B9027,[1]Products!$A:$G,4,0)</f>
        <v>1848</v>
      </c>
      <c r="J1681" s="9">
        <f>VLOOKUP('Consolidtaed Data'!$B9027,[1]Products!$A:$G,3,0)</f>
        <v>1294</v>
      </c>
      <c r="K1681" s="9">
        <f>'Consolidtaed Data'!$J9027*'Consolidtaed Data'!$H9027</f>
        <v>1272</v>
      </c>
      <c r="L1681" s="9">
        <f>'Consolidtaed Data'!$I9027*'Consolidtaed Data'!$H9027</f>
        <v>1590</v>
      </c>
      <c r="M1681" s="9">
        <f>'Consolidtaed Data'!$L9027-'Consolidtaed Data'!$K9027</f>
        <v>344</v>
      </c>
      <c r="N1681" s="9" t="str">
        <f>VLOOKUP('Consolidtaed Data'!$C9027,[1]Locations!$A:$O,2,0)</f>
        <v>Salinas</v>
      </c>
      <c r="O1681" s="9" t="str">
        <f>VLOOKUP('Consolidtaed Data'!$D9027,'[1]Sales People'!$A:$B,2,0)</f>
        <v>Jimmy Young</v>
      </c>
      <c r="P1681" s="9" t="str">
        <f>VLOOKUP('Consolidtaed Data'!$E9027,[1]Customers!$A:$B,2,0)</f>
        <v>Thomas James</v>
      </c>
      <c r="Q1681" s="11">
        <f>WEEKDAY('Consolidtaed Data'!$F9027)</f>
        <v>1</v>
      </c>
      <c r="R1681" s="9">
        <f>MONTH('Consolidtaed Data'!$F9027)</f>
        <v>11</v>
      </c>
      <c r="S1681" s="9" t="str">
        <f>TEXT(Table3[[#This Row],[Purchase Date]],"MMMM")</f>
        <v>May</v>
      </c>
      <c r="T1681" s="9">
        <f>YEAR('Consolidtaed Data'!$F9027)</f>
        <v>2021</v>
      </c>
    </row>
    <row r="1682" spans="1:20" x14ac:dyDescent="0.3">
      <c r="A1682" s="9" t="s">
        <v>2663</v>
      </c>
      <c r="B1682" s="9" t="s">
        <v>54</v>
      </c>
      <c r="C1682" s="9" t="s">
        <v>421</v>
      </c>
      <c r="D1682" s="9" t="s">
        <v>95</v>
      </c>
      <c r="E1682" s="9" t="s">
        <v>2148</v>
      </c>
      <c r="F1682" s="10">
        <v>43953</v>
      </c>
      <c r="G1682" s="10" t="str">
        <f>VLOOKUP(Table3[[#This Row],[Product ID]],[1]Products!$A:$G,2,0)</f>
        <v>Product 41</v>
      </c>
      <c r="H1682" s="22">
        <v>2</v>
      </c>
      <c r="I1682" s="9">
        <f>VLOOKUP('Consolidtaed Data'!$B9072,[1]Products!$A:$G,4,0)</f>
        <v>2283</v>
      </c>
      <c r="J1682" s="9">
        <f>VLOOKUP('Consolidtaed Data'!$B9072,[1]Products!$A:$G,3,0)</f>
        <v>1484</v>
      </c>
      <c r="K1682" s="9">
        <f>'Consolidtaed Data'!$J9072*'Consolidtaed Data'!$H9072</f>
        <v>1321</v>
      </c>
      <c r="L1682" s="9">
        <f>'Consolidtaed Data'!$I9072*'Consolidtaed Data'!$H9072</f>
        <v>1972</v>
      </c>
      <c r="M1682" s="9">
        <f>'Consolidtaed Data'!$L9072-'Consolidtaed Data'!$K9072</f>
        <v>102</v>
      </c>
      <c r="N1682" s="9" t="str">
        <f>VLOOKUP('Consolidtaed Data'!$C9072,[1]Locations!$A:$O,2,0)</f>
        <v>Vista</v>
      </c>
      <c r="O1682" s="9" t="str">
        <f>VLOOKUP('Consolidtaed Data'!$D9072,'[1]Sales People'!$A:$B,2,0)</f>
        <v>Walter Cook</v>
      </c>
      <c r="P1682" s="9" t="str">
        <f>VLOOKUP('Consolidtaed Data'!$E9072,[1]Customers!$A:$B,2,0)</f>
        <v>Craig Mills</v>
      </c>
      <c r="Q1682" s="11">
        <f>WEEKDAY('Consolidtaed Data'!$F9072)</f>
        <v>4</v>
      </c>
      <c r="R1682" s="9">
        <f>MONTH('Consolidtaed Data'!$F9072)</f>
        <v>11</v>
      </c>
      <c r="S1682" s="9" t="str">
        <f>TEXT(Table3[[#This Row],[Purchase Date]],"MMMM")</f>
        <v>May</v>
      </c>
      <c r="T1682" s="9">
        <f>YEAR('Consolidtaed Data'!$F9072)</f>
        <v>2021</v>
      </c>
    </row>
    <row r="1683" spans="1:20" x14ac:dyDescent="0.3">
      <c r="A1683" s="9" t="s">
        <v>2664</v>
      </c>
      <c r="B1683" s="9" t="s">
        <v>71</v>
      </c>
      <c r="C1683" s="9" t="s">
        <v>157</v>
      </c>
      <c r="D1683" s="9" t="s">
        <v>281</v>
      </c>
      <c r="E1683" s="9" t="s">
        <v>1303</v>
      </c>
      <c r="F1683" s="10">
        <v>43953</v>
      </c>
      <c r="G1683" s="10" t="str">
        <f>VLOOKUP(Table3[[#This Row],[Product ID]],[1]Products!$A:$G,2,0)</f>
        <v>Product 42</v>
      </c>
      <c r="H1683" s="22">
        <v>1</v>
      </c>
      <c r="I1683" s="9">
        <f>VLOOKUP('Consolidtaed Data'!$B9120,[1]Products!$A:$G,4,0)</f>
        <v>1353</v>
      </c>
      <c r="J1683" s="9">
        <f>VLOOKUP('Consolidtaed Data'!$B9120,[1]Products!$A:$G,3,0)</f>
        <v>947</v>
      </c>
      <c r="K1683" s="9">
        <f>'Consolidtaed Data'!$J9120*'Consolidtaed Data'!$H9120</f>
        <v>1260</v>
      </c>
      <c r="L1683" s="9">
        <f>'Consolidtaed Data'!$I9120*'Consolidtaed Data'!$H9120</f>
        <v>1752</v>
      </c>
      <c r="M1683" s="9">
        <f>'Consolidtaed Data'!$L9120-'Consolidtaed Data'!$K9120</f>
        <v>138</v>
      </c>
      <c r="N1683" s="9" t="str">
        <f>VLOOKUP('Consolidtaed Data'!$C9120,[1]Locations!$A:$O,2,0)</f>
        <v>Irvine</v>
      </c>
      <c r="O1683" s="9" t="str">
        <f>VLOOKUP('Consolidtaed Data'!$D9120,'[1]Sales People'!$A:$B,2,0)</f>
        <v>Henry Nelson</v>
      </c>
      <c r="P1683" s="9" t="str">
        <f>VLOOKUP('Consolidtaed Data'!$E9120,[1]Customers!$A:$B,2,0)</f>
        <v>Bobby Murray</v>
      </c>
      <c r="Q1683" s="11">
        <f>WEEKDAY('Consolidtaed Data'!$F9120)</f>
        <v>1</v>
      </c>
      <c r="R1683" s="9">
        <f>MONTH('Consolidtaed Data'!$F9120)</f>
        <v>11</v>
      </c>
      <c r="S1683" s="9" t="str">
        <f>TEXT(Table3[[#This Row],[Purchase Date]],"MMMM")</f>
        <v>May</v>
      </c>
      <c r="T1683" s="9">
        <f>YEAR('Consolidtaed Data'!$F9120)</f>
        <v>2021</v>
      </c>
    </row>
    <row r="1684" spans="1:20" x14ac:dyDescent="0.3">
      <c r="A1684" s="9" t="s">
        <v>2665</v>
      </c>
      <c r="B1684" s="9" t="s">
        <v>200</v>
      </c>
      <c r="C1684" s="9" t="s">
        <v>352</v>
      </c>
      <c r="D1684" s="9" t="s">
        <v>229</v>
      </c>
      <c r="E1684" s="9" t="s">
        <v>661</v>
      </c>
      <c r="F1684" s="10">
        <v>43953</v>
      </c>
      <c r="G1684" s="10" t="str">
        <f>VLOOKUP(Table3[[#This Row],[Product ID]],[1]Products!$A:$G,2,0)</f>
        <v>Product 23</v>
      </c>
      <c r="H1684" s="22">
        <v>1</v>
      </c>
      <c r="I1684" s="9">
        <f>VLOOKUP('Consolidtaed Data'!$B9150,[1]Products!$A:$G,4,0)</f>
        <v>1467</v>
      </c>
      <c r="J1684" s="9">
        <f>VLOOKUP('Consolidtaed Data'!$B9150,[1]Products!$A:$G,3,0)</f>
        <v>807</v>
      </c>
      <c r="K1684" s="9">
        <f>'Consolidtaed Data'!$J9150*'Consolidtaed Data'!$H9150</f>
        <v>409</v>
      </c>
      <c r="L1684" s="9">
        <f>'Consolidtaed Data'!$I9150*'Consolidtaed Data'!$H9150</f>
        <v>817</v>
      </c>
      <c r="M1684" s="9">
        <f>'Consolidtaed Data'!$L9150-'Consolidtaed Data'!$K9150</f>
        <v>96</v>
      </c>
      <c r="N1684" s="9" t="str">
        <f>VLOOKUP('Consolidtaed Data'!$C9150,[1]Locations!$A:$O,2,0)</f>
        <v>Fairfield</v>
      </c>
      <c r="O1684" s="9" t="str">
        <f>VLOOKUP('Consolidtaed Data'!$D9150,'[1]Sales People'!$A:$B,2,0)</f>
        <v>Andrew Bowman</v>
      </c>
      <c r="P1684" s="9" t="str">
        <f>VLOOKUP('Consolidtaed Data'!$E9150,[1]Customers!$A:$B,2,0)</f>
        <v>Christopher Matthews</v>
      </c>
      <c r="Q1684" s="11">
        <f>WEEKDAY('Consolidtaed Data'!$F9150)</f>
        <v>3</v>
      </c>
      <c r="R1684" s="9">
        <f>MONTH('Consolidtaed Data'!$F9150)</f>
        <v>11</v>
      </c>
      <c r="S1684" s="9" t="str">
        <f>TEXT(Table3[[#This Row],[Purchase Date]],"MMMM")</f>
        <v>May</v>
      </c>
      <c r="T1684" s="9">
        <f>YEAR('Consolidtaed Data'!$F9150)</f>
        <v>2021</v>
      </c>
    </row>
    <row r="1685" spans="1:20" x14ac:dyDescent="0.3">
      <c r="A1685" s="9" t="s">
        <v>2666</v>
      </c>
      <c r="B1685" s="9" t="s">
        <v>29</v>
      </c>
      <c r="C1685" s="9" t="s">
        <v>344</v>
      </c>
      <c r="D1685" s="9" t="s">
        <v>31</v>
      </c>
      <c r="E1685" s="9" t="s">
        <v>665</v>
      </c>
      <c r="F1685" s="10">
        <v>43953</v>
      </c>
      <c r="G1685" s="10" t="str">
        <f>VLOOKUP(Table3[[#This Row],[Product ID]],[1]Products!$A:$G,2,0)</f>
        <v>Product 37</v>
      </c>
      <c r="H1685" s="22">
        <v>4</v>
      </c>
      <c r="I1685" s="9">
        <f>VLOOKUP('Consolidtaed Data'!$B9226,[1]Products!$A:$G,4,0)</f>
        <v>847</v>
      </c>
      <c r="J1685" s="9">
        <f>VLOOKUP('Consolidtaed Data'!$B9226,[1]Products!$A:$G,3,0)</f>
        <v>534</v>
      </c>
      <c r="K1685" s="9">
        <f>'Consolidtaed Data'!$J9226*'Consolidtaed Data'!$H9226</f>
        <v>665</v>
      </c>
      <c r="L1685" s="9">
        <f>'Consolidtaed Data'!$I9226*'Consolidtaed Data'!$H9226</f>
        <v>1278</v>
      </c>
      <c r="M1685" s="9">
        <f>'Consolidtaed Data'!$L9226-'Consolidtaed Data'!$K9226</f>
        <v>313</v>
      </c>
      <c r="N1685" s="9" t="str">
        <f>VLOOKUP('Consolidtaed Data'!$C9226,[1]Locations!$A:$O,2,0)</f>
        <v>Antioch</v>
      </c>
      <c r="O1685" s="9" t="str">
        <f>VLOOKUP('Consolidtaed Data'!$D9226,'[1]Sales People'!$A:$B,2,0)</f>
        <v>Henry Nelson</v>
      </c>
      <c r="P1685" s="9" t="str">
        <f>VLOOKUP('Consolidtaed Data'!$E9226,[1]Customers!$A:$B,2,0)</f>
        <v>Joe Powell</v>
      </c>
      <c r="Q1685" s="11">
        <f>WEEKDAY('Consolidtaed Data'!$F9226)</f>
        <v>2</v>
      </c>
      <c r="R1685" s="9">
        <f>MONTH('Consolidtaed Data'!$F9226)</f>
        <v>11</v>
      </c>
      <c r="S1685" s="9" t="str">
        <f>TEXT(Table3[[#This Row],[Purchase Date]],"MMMM")</f>
        <v>May</v>
      </c>
      <c r="T1685" s="9">
        <f>YEAR('Consolidtaed Data'!$F9226)</f>
        <v>2021</v>
      </c>
    </row>
    <row r="1686" spans="1:20" x14ac:dyDescent="0.3">
      <c r="A1686" s="9" t="s">
        <v>2667</v>
      </c>
      <c r="B1686" s="9" t="s">
        <v>172</v>
      </c>
      <c r="C1686" s="9" t="s">
        <v>169</v>
      </c>
      <c r="D1686" s="9" t="s">
        <v>22</v>
      </c>
      <c r="E1686" s="9" t="s">
        <v>2569</v>
      </c>
      <c r="F1686" s="10">
        <v>43954</v>
      </c>
      <c r="G1686" s="10" t="str">
        <f>VLOOKUP(Table3[[#This Row],[Product ID]],[1]Products!$A:$G,2,0)</f>
        <v>Product 4</v>
      </c>
      <c r="H1686" s="22">
        <v>1</v>
      </c>
      <c r="I1686" s="9">
        <f>VLOOKUP('Consolidtaed Data'!$B5012,[1]Products!$A:$G,4,0)</f>
        <v>1887</v>
      </c>
      <c r="J1686" s="9">
        <f>VLOOKUP('Consolidtaed Data'!$B5012,[1]Products!$A:$G,3,0)</f>
        <v>1378</v>
      </c>
      <c r="K1686" s="9">
        <f>'Consolidtaed Data'!$J5012*'Consolidtaed Data'!$H5012</f>
        <v>7096</v>
      </c>
      <c r="L1686" s="9">
        <f>'Consolidtaed Data'!$I5012*'Consolidtaed Data'!$H5012</f>
        <v>9856</v>
      </c>
      <c r="M1686" s="9">
        <f>'Consolidtaed Data'!$L5012-'Consolidtaed Data'!$K5012</f>
        <v>1014</v>
      </c>
      <c r="N1686" s="9" t="str">
        <f>VLOOKUP('Consolidtaed Data'!$C5012,[1]Locations!$A:$O,2,0)</f>
        <v>Jurupa Valley</v>
      </c>
      <c r="O1686" s="9" t="str">
        <f>VLOOKUP('Consolidtaed Data'!$D5012,'[1]Sales People'!$A:$B,2,0)</f>
        <v>Bobby Russell</v>
      </c>
      <c r="P1686" s="9" t="str">
        <f>VLOOKUP('Consolidtaed Data'!$E5012,[1]Customers!$A:$B,2,0)</f>
        <v>Christopher Kim</v>
      </c>
      <c r="Q1686" s="11">
        <f>WEEKDAY('Consolidtaed Data'!$F5012)</f>
        <v>1</v>
      </c>
      <c r="R1686" s="9">
        <f>MONTH('Consolidtaed Data'!$F5012)</f>
        <v>1</v>
      </c>
      <c r="S1686" s="9" t="str">
        <f>TEXT(Table3[[#This Row],[Purchase Date]],"MMMM")</f>
        <v>May</v>
      </c>
      <c r="T1686" s="9">
        <f>YEAR('Consolidtaed Data'!$F5012)</f>
        <v>2021</v>
      </c>
    </row>
    <row r="1687" spans="1:20" x14ac:dyDescent="0.3">
      <c r="A1687" s="9" t="s">
        <v>2668</v>
      </c>
      <c r="B1687" s="9" t="s">
        <v>238</v>
      </c>
      <c r="C1687" s="9" t="s">
        <v>253</v>
      </c>
      <c r="D1687" s="9" t="s">
        <v>95</v>
      </c>
      <c r="E1687" s="9" t="s">
        <v>1083</v>
      </c>
      <c r="F1687" s="10">
        <v>43954</v>
      </c>
      <c r="G1687" s="10" t="str">
        <f>VLOOKUP(Table3[[#This Row],[Product ID]],[1]Products!$A:$G,2,0)</f>
        <v>Product 49</v>
      </c>
      <c r="H1687" s="22">
        <v>3</v>
      </c>
      <c r="I1687" s="9">
        <f>VLOOKUP('Consolidtaed Data'!$B5800,[1]Products!$A:$G,4,0)</f>
        <v>1338</v>
      </c>
      <c r="J1687" s="9">
        <f>VLOOKUP('Consolidtaed Data'!$B5800,[1]Products!$A:$G,3,0)</f>
        <v>682</v>
      </c>
      <c r="K1687" s="9">
        <f>'Consolidtaed Data'!$J5800*'Consolidtaed Data'!$H5800</f>
        <v>5512</v>
      </c>
      <c r="L1687" s="9">
        <f>'Consolidtaed Data'!$I5800*'Consolidtaed Data'!$H5800</f>
        <v>7548</v>
      </c>
      <c r="M1687" s="9">
        <f>'Consolidtaed Data'!$L5800-'Consolidtaed Data'!$K5800</f>
        <v>752</v>
      </c>
      <c r="N1687" s="9" t="str">
        <f>VLOOKUP('Consolidtaed Data'!$C5800,[1]Locations!$A:$O,2,0)</f>
        <v>Orange</v>
      </c>
      <c r="O1687" s="9" t="str">
        <f>VLOOKUP('Consolidtaed Data'!$D5800,'[1]Sales People'!$A:$B,2,0)</f>
        <v>Arthur Mccoy</v>
      </c>
      <c r="P1687" s="9" t="str">
        <f>VLOOKUP('Consolidtaed Data'!$E5800,[1]Customers!$A:$B,2,0)</f>
        <v>Terry Richards</v>
      </c>
      <c r="Q1687" s="11">
        <f>WEEKDAY('Consolidtaed Data'!$F5800)</f>
        <v>5</v>
      </c>
      <c r="R1687" s="9">
        <f>MONTH('Consolidtaed Data'!$F5800)</f>
        <v>3</v>
      </c>
      <c r="S1687" s="9" t="str">
        <f>TEXT(Table3[[#This Row],[Purchase Date]],"MMMM")</f>
        <v>May</v>
      </c>
      <c r="T1687" s="9">
        <f>YEAR('Consolidtaed Data'!$F5800)</f>
        <v>2021</v>
      </c>
    </row>
    <row r="1688" spans="1:20" x14ac:dyDescent="0.3">
      <c r="A1688" s="9" t="s">
        <v>2669</v>
      </c>
      <c r="B1688" s="9" t="s">
        <v>580</v>
      </c>
      <c r="C1688" s="9" t="s">
        <v>59</v>
      </c>
      <c r="D1688" s="9" t="s">
        <v>197</v>
      </c>
      <c r="E1688" s="9" t="s">
        <v>232</v>
      </c>
      <c r="F1688" s="10">
        <v>43954</v>
      </c>
      <c r="G1688" s="10" t="str">
        <f>VLOOKUP(Table3[[#This Row],[Product ID]],[1]Products!$A:$G,2,0)</f>
        <v>Product 1</v>
      </c>
      <c r="H1688" s="22">
        <v>2</v>
      </c>
      <c r="I1688" s="9">
        <f>VLOOKUP('Consolidtaed Data'!$B6478,[1]Products!$A:$G,4,0)</f>
        <v>504</v>
      </c>
      <c r="J1688" s="9">
        <f>VLOOKUP('Consolidtaed Data'!$B6478,[1]Products!$A:$G,3,0)</f>
        <v>408</v>
      </c>
      <c r="K1688" s="9">
        <f>'Consolidtaed Data'!$J6478*'Consolidtaed Data'!$H6478</f>
        <v>1275</v>
      </c>
      <c r="L1688" s="9">
        <f>'Consolidtaed Data'!$I6478*'Consolidtaed Data'!$H6478</f>
        <v>1635</v>
      </c>
      <c r="M1688" s="9">
        <f>'Consolidtaed Data'!$L6478-'Consolidtaed Data'!$K6478</f>
        <v>509</v>
      </c>
      <c r="N1688" s="9" t="str">
        <f>VLOOKUP('Consolidtaed Data'!$C6478,[1]Locations!$A:$O,2,0)</f>
        <v>Palmdale</v>
      </c>
      <c r="O1688" s="9" t="str">
        <f>VLOOKUP('Consolidtaed Data'!$D6478,'[1]Sales People'!$A:$B,2,0)</f>
        <v>Scott Clark</v>
      </c>
      <c r="P1688" s="9" t="str">
        <f>VLOOKUP('Consolidtaed Data'!$E6478,[1]Customers!$A:$B,2,0)</f>
        <v>Nicholas Hernandez</v>
      </c>
      <c r="Q1688" s="11">
        <f>WEEKDAY('Consolidtaed Data'!$F6478)</f>
        <v>6</v>
      </c>
      <c r="R1688" s="9">
        <f>MONTH('Consolidtaed Data'!$F6478)</f>
        <v>5</v>
      </c>
      <c r="S1688" s="9" t="str">
        <f>TEXT(Table3[[#This Row],[Purchase Date]],"MMMM")</f>
        <v>May</v>
      </c>
      <c r="T1688" s="9">
        <f>YEAR('Consolidtaed Data'!$F6478)</f>
        <v>2021</v>
      </c>
    </row>
    <row r="1689" spans="1:20" x14ac:dyDescent="0.3">
      <c r="A1689" s="9" t="s">
        <v>2670</v>
      </c>
      <c r="B1689" s="9" t="s">
        <v>33</v>
      </c>
      <c r="C1689" s="9" t="s">
        <v>16</v>
      </c>
      <c r="D1689" s="9" t="s">
        <v>229</v>
      </c>
      <c r="E1689" s="9" t="s">
        <v>722</v>
      </c>
      <c r="F1689" s="10">
        <v>43954</v>
      </c>
      <c r="G1689" s="10" t="str">
        <f>VLOOKUP(Table3[[#This Row],[Product ID]],[1]Products!$A:$G,2,0)</f>
        <v>Product 29</v>
      </c>
      <c r="H1689" s="22">
        <v>1</v>
      </c>
      <c r="I1689" s="9">
        <f>VLOOKUP('Consolidtaed Data'!$B6616,[1]Products!$A:$G,4,0)</f>
        <v>1278</v>
      </c>
      <c r="J1689" s="9">
        <f>VLOOKUP('Consolidtaed Data'!$B6616,[1]Products!$A:$G,3,0)</f>
        <v>665</v>
      </c>
      <c r="K1689" s="9">
        <f>'Consolidtaed Data'!$J6616*'Consolidtaed Data'!$H6616</f>
        <v>816</v>
      </c>
      <c r="L1689" s="9">
        <f>'Consolidtaed Data'!$I6616*'Consolidtaed Data'!$H6616</f>
        <v>1008</v>
      </c>
      <c r="M1689" s="9">
        <f>'Consolidtaed Data'!$L6616-'Consolidtaed Data'!$K6616</f>
        <v>64</v>
      </c>
      <c r="N1689" s="9" t="str">
        <f>VLOOKUP('Consolidtaed Data'!$C6616,[1]Locations!$A:$O,2,0)</f>
        <v>Escondido</v>
      </c>
      <c r="O1689" s="9" t="str">
        <f>VLOOKUP('Consolidtaed Data'!$D6616,'[1]Sales People'!$A:$B,2,0)</f>
        <v>Christopher Tucker</v>
      </c>
      <c r="P1689" s="9" t="str">
        <f>VLOOKUP('Consolidtaed Data'!$E6616,[1]Customers!$A:$B,2,0)</f>
        <v>Anthony Torres</v>
      </c>
      <c r="Q1689" s="11">
        <f>WEEKDAY('Consolidtaed Data'!$F6616)</f>
        <v>3</v>
      </c>
      <c r="R1689" s="9">
        <f>MONTH('Consolidtaed Data'!$F6616)</f>
        <v>5</v>
      </c>
      <c r="S1689" s="9" t="str">
        <f>TEXT(Table3[[#This Row],[Purchase Date]],"MMMM")</f>
        <v>May</v>
      </c>
      <c r="T1689" s="9">
        <f>YEAR('Consolidtaed Data'!$F6616)</f>
        <v>2021</v>
      </c>
    </row>
    <row r="1690" spans="1:20" x14ac:dyDescent="0.3">
      <c r="A1690" s="9" t="s">
        <v>2671</v>
      </c>
      <c r="B1690" s="9" t="s">
        <v>278</v>
      </c>
      <c r="C1690" s="9" t="s">
        <v>140</v>
      </c>
      <c r="D1690" s="9" t="s">
        <v>149</v>
      </c>
      <c r="E1690" s="9" t="s">
        <v>626</v>
      </c>
      <c r="F1690" s="10">
        <v>43954</v>
      </c>
      <c r="G1690" s="10" t="str">
        <f>VLOOKUP(Table3[[#This Row],[Product ID]],[1]Products!$A:$G,2,0)</f>
        <v>Product 75</v>
      </c>
      <c r="H1690" s="22">
        <v>4</v>
      </c>
      <c r="I1690" s="9">
        <f>VLOOKUP('Consolidtaed Data'!$B7093,[1]Products!$A:$G,4,0)</f>
        <v>684</v>
      </c>
      <c r="J1690" s="9">
        <f>VLOOKUP('Consolidtaed Data'!$B7093,[1]Products!$A:$G,3,0)</f>
        <v>561</v>
      </c>
      <c r="K1690" s="9">
        <f>'Consolidtaed Data'!$J7093*'Consolidtaed Data'!$H7093</f>
        <v>358</v>
      </c>
      <c r="L1690" s="9">
        <f>'Consolidtaed Data'!$I7093*'Consolidtaed Data'!$H7093</f>
        <v>596</v>
      </c>
      <c r="M1690" s="9">
        <f>'Consolidtaed Data'!$L7093-'Consolidtaed Data'!$K7093</f>
        <v>286</v>
      </c>
      <c r="N1690" s="9" t="str">
        <f>VLOOKUP('Consolidtaed Data'!$C7093,[1]Locations!$A:$O,2,0)</f>
        <v>Downey</v>
      </c>
      <c r="O1690" s="9" t="str">
        <f>VLOOKUP('Consolidtaed Data'!$D7093,'[1]Sales People'!$A:$B,2,0)</f>
        <v>Larry Marshall</v>
      </c>
      <c r="P1690" s="9" t="str">
        <f>VLOOKUP('Consolidtaed Data'!$E7093,[1]Customers!$A:$B,2,0)</f>
        <v>Philip Crawford</v>
      </c>
      <c r="Q1690" s="11">
        <f>WEEKDAY('Consolidtaed Data'!$F7093)</f>
        <v>4</v>
      </c>
      <c r="R1690" s="9">
        <f>MONTH('Consolidtaed Data'!$F7093)</f>
        <v>6</v>
      </c>
      <c r="S1690" s="9" t="str">
        <f>TEXT(Table3[[#This Row],[Purchase Date]],"MMMM")</f>
        <v>May</v>
      </c>
      <c r="T1690" s="9">
        <f>YEAR('Consolidtaed Data'!$F7093)</f>
        <v>2021</v>
      </c>
    </row>
    <row r="1691" spans="1:20" x14ac:dyDescent="0.3">
      <c r="A1691" s="9" t="s">
        <v>2673</v>
      </c>
      <c r="B1691" s="9" t="s">
        <v>89</v>
      </c>
      <c r="C1691" s="9" t="s">
        <v>12</v>
      </c>
      <c r="D1691" s="9" t="s">
        <v>329</v>
      </c>
      <c r="E1691" s="9" t="s">
        <v>624</v>
      </c>
      <c r="F1691" s="10">
        <v>43954</v>
      </c>
      <c r="G1691" s="10" t="str">
        <f>VLOOKUP(Table3[[#This Row],[Product ID]],[1]Products!$A:$G,2,0)</f>
        <v>Product 64</v>
      </c>
      <c r="H1691" s="22">
        <v>1</v>
      </c>
      <c r="I1691" s="9">
        <f>VLOOKUP('Consolidtaed Data'!$B7840,[1]Products!$A:$G,4,0)</f>
        <v>771</v>
      </c>
      <c r="J1691" s="9">
        <f>VLOOKUP('Consolidtaed Data'!$B7840,[1]Products!$A:$G,3,0)</f>
        <v>648</v>
      </c>
      <c r="K1691" s="9">
        <f>'Consolidtaed Data'!$J7840*'Consolidtaed Data'!$H7840</f>
        <v>1399</v>
      </c>
      <c r="L1691" s="9">
        <f>'Consolidtaed Data'!$I7840*'Consolidtaed Data'!$H7840</f>
        <v>2294</v>
      </c>
      <c r="M1691" s="9">
        <f>'Consolidtaed Data'!$L7840-'Consolidtaed Data'!$K7840</f>
        <v>1293</v>
      </c>
      <c r="N1691" s="9" t="str">
        <f>VLOOKUP('Consolidtaed Data'!$C7840,[1]Locations!$A:$O,2,0)</f>
        <v>Roseville</v>
      </c>
      <c r="O1691" s="9" t="str">
        <f>VLOOKUP('Consolidtaed Data'!$D7840,'[1]Sales People'!$A:$B,2,0)</f>
        <v>Justin Lynch</v>
      </c>
      <c r="P1691" s="9" t="str">
        <f>VLOOKUP('Consolidtaed Data'!$E7840,[1]Customers!$A:$B,2,0)</f>
        <v>William Schmidt</v>
      </c>
      <c r="Q1691" s="11">
        <f>WEEKDAY('Consolidtaed Data'!$F7840)</f>
        <v>4</v>
      </c>
      <c r="R1691" s="9">
        <f>MONTH('Consolidtaed Data'!$F7840)</f>
        <v>8</v>
      </c>
      <c r="S1691" s="9" t="str">
        <f>TEXT(Table3[[#This Row],[Purchase Date]],"MMMM")</f>
        <v>May</v>
      </c>
      <c r="T1691" s="9">
        <f>YEAR('Consolidtaed Data'!$F7840)</f>
        <v>2021</v>
      </c>
    </row>
    <row r="1692" spans="1:20" x14ac:dyDescent="0.3">
      <c r="A1692" s="9" t="s">
        <v>2674</v>
      </c>
      <c r="B1692" s="9" t="s">
        <v>248</v>
      </c>
      <c r="C1692" s="9" t="s">
        <v>45</v>
      </c>
      <c r="D1692" s="9" t="s">
        <v>374</v>
      </c>
      <c r="E1692" s="9" t="s">
        <v>1024</v>
      </c>
      <c r="F1692" s="10">
        <v>43954</v>
      </c>
      <c r="G1692" s="10" t="str">
        <f>VLOOKUP(Table3[[#This Row],[Product ID]],[1]Products!$A:$G,2,0)</f>
        <v>Product 97</v>
      </c>
      <c r="H1692" s="22">
        <v>4</v>
      </c>
      <c r="I1692" s="9">
        <f>VLOOKUP('Consolidtaed Data'!$B7951,[1]Products!$A:$G,4,0)</f>
        <v>2391</v>
      </c>
      <c r="J1692" s="9">
        <f>VLOOKUP('Consolidtaed Data'!$B7951,[1]Products!$A:$G,3,0)</f>
        <v>1291</v>
      </c>
      <c r="K1692" s="9">
        <f>'Consolidtaed Data'!$J7951*'Consolidtaed Data'!$H7951</f>
        <v>3702</v>
      </c>
      <c r="L1692" s="9">
        <f>'Consolidtaed Data'!$I7951*'Consolidtaed Data'!$H7951</f>
        <v>4746</v>
      </c>
      <c r="M1692" s="9">
        <f>'Consolidtaed Data'!$L7951-'Consolidtaed Data'!$K7951</f>
        <v>507</v>
      </c>
      <c r="N1692" s="9" t="str">
        <f>VLOOKUP('Consolidtaed Data'!$C7951,[1]Locations!$A:$O,2,0)</f>
        <v>Moreno Valley</v>
      </c>
      <c r="O1692" s="9" t="str">
        <f>VLOOKUP('Consolidtaed Data'!$D7951,'[1]Sales People'!$A:$B,2,0)</f>
        <v>Sean Miller</v>
      </c>
      <c r="P1692" s="9" t="str">
        <f>VLOOKUP('Consolidtaed Data'!$E7951,[1]Customers!$A:$B,2,0)</f>
        <v>Fred Romero</v>
      </c>
      <c r="Q1692" s="11">
        <f>WEEKDAY('Consolidtaed Data'!$F7951)</f>
        <v>6</v>
      </c>
      <c r="R1692" s="9">
        <f>MONTH('Consolidtaed Data'!$F7951)</f>
        <v>8</v>
      </c>
      <c r="S1692" s="9" t="str">
        <f>TEXT(Table3[[#This Row],[Purchase Date]],"MMMM")</f>
        <v>May</v>
      </c>
      <c r="T1692" s="9">
        <f>YEAR('Consolidtaed Data'!$F7951)</f>
        <v>2021</v>
      </c>
    </row>
    <row r="1693" spans="1:20" x14ac:dyDescent="0.3">
      <c r="A1693" s="9" t="s">
        <v>2675</v>
      </c>
      <c r="B1693" s="9" t="s">
        <v>139</v>
      </c>
      <c r="C1693" s="9" t="s">
        <v>12</v>
      </c>
      <c r="D1693" s="9" t="s">
        <v>174</v>
      </c>
      <c r="E1693" s="9" t="s">
        <v>1794</v>
      </c>
      <c r="F1693" s="10">
        <v>43954</v>
      </c>
      <c r="G1693" s="10" t="str">
        <f>VLOOKUP(Table3[[#This Row],[Product ID]],[1]Products!$A:$G,2,0)</f>
        <v>Product 13</v>
      </c>
      <c r="H1693" s="22">
        <v>1</v>
      </c>
      <c r="I1693" s="9">
        <f>VLOOKUP('Consolidtaed Data'!$B8988,[1]Products!$A:$G,4,0)</f>
        <v>356</v>
      </c>
      <c r="J1693" s="9">
        <f>VLOOKUP('Consolidtaed Data'!$B8988,[1]Products!$A:$G,3,0)</f>
        <v>292</v>
      </c>
      <c r="K1693" s="9">
        <f>'Consolidtaed Data'!$J8988*'Consolidtaed Data'!$H8988</f>
        <v>387</v>
      </c>
      <c r="L1693" s="9">
        <f>'Consolidtaed Data'!$I8988*'Consolidtaed Data'!$H8988</f>
        <v>667</v>
      </c>
      <c r="M1693" s="9">
        <f>'Consolidtaed Data'!$L8988-'Consolidtaed Data'!$K8988</f>
        <v>447</v>
      </c>
      <c r="N1693" s="9" t="str">
        <f>VLOOKUP('Consolidtaed Data'!$C8988,[1]Locations!$A:$O,2,0)</f>
        <v>Lancaster</v>
      </c>
      <c r="O1693" s="9" t="str">
        <f>VLOOKUP('Consolidtaed Data'!$D8988,'[1]Sales People'!$A:$B,2,0)</f>
        <v>Brian Hansen</v>
      </c>
      <c r="P1693" s="9" t="str">
        <f>VLOOKUP('Consolidtaed Data'!$E8988,[1]Customers!$A:$B,2,0)</f>
        <v>Arthur Webb</v>
      </c>
      <c r="Q1693" s="11">
        <f>WEEKDAY('Consolidtaed Data'!$F8988)</f>
        <v>6</v>
      </c>
      <c r="R1693" s="9">
        <f>MONTH('Consolidtaed Data'!$F8988)</f>
        <v>11</v>
      </c>
      <c r="S1693" s="9" t="str">
        <f>TEXT(Table3[[#This Row],[Purchase Date]],"MMMM")</f>
        <v>May</v>
      </c>
      <c r="T1693" s="9">
        <f>YEAR('Consolidtaed Data'!$F8988)</f>
        <v>2021</v>
      </c>
    </row>
    <row r="1694" spans="1:20" x14ac:dyDescent="0.3">
      <c r="A1694" s="9" t="s">
        <v>2676</v>
      </c>
      <c r="B1694" s="9" t="s">
        <v>125</v>
      </c>
      <c r="C1694" s="9" t="s">
        <v>462</v>
      </c>
      <c r="D1694" s="9" t="s">
        <v>26</v>
      </c>
      <c r="E1694" s="9" t="s">
        <v>1597</v>
      </c>
      <c r="F1694" s="10">
        <v>43954</v>
      </c>
      <c r="G1694" s="10" t="str">
        <f>VLOOKUP(Table3[[#This Row],[Product ID]],[1]Products!$A:$G,2,0)</f>
        <v>Product 40</v>
      </c>
      <c r="H1694" s="22">
        <v>2</v>
      </c>
      <c r="I1694" s="9">
        <f>VLOOKUP('Consolidtaed Data'!$B9088,[1]Products!$A:$G,4,0)</f>
        <v>603</v>
      </c>
      <c r="J1694" s="9">
        <f>VLOOKUP('Consolidtaed Data'!$B9088,[1]Products!$A:$G,3,0)</f>
        <v>416</v>
      </c>
      <c r="K1694" s="9">
        <f>'Consolidtaed Data'!$J9088*'Consolidtaed Data'!$H9088</f>
        <v>1485</v>
      </c>
      <c r="L1694" s="9">
        <f>'Consolidtaed Data'!$I9088*'Consolidtaed Data'!$H9088</f>
        <v>2091</v>
      </c>
      <c r="M1694" s="9">
        <f>'Consolidtaed Data'!$L9088-'Consolidtaed Data'!$K9088</f>
        <v>483</v>
      </c>
      <c r="N1694" s="9" t="str">
        <f>VLOOKUP('Consolidtaed Data'!$C9088,[1]Locations!$A:$O,2,0)</f>
        <v>Downey</v>
      </c>
      <c r="O1694" s="9" t="str">
        <f>VLOOKUP('Consolidtaed Data'!$D9088,'[1]Sales People'!$A:$B,2,0)</f>
        <v>Gary Rodriguez</v>
      </c>
      <c r="P1694" s="9" t="str">
        <f>VLOOKUP('Consolidtaed Data'!$E9088,[1]Customers!$A:$B,2,0)</f>
        <v>Benjamin Lynch</v>
      </c>
      <c r="Q1694" s="11">
        <f>WEEKDAY('Consolidtaed Data'!$F9088)</f>
        <v>5</v>
      </c>
      <c r="R1694" s="9">
        <f>MONTH('Consolidtaed Data'!$F9088)</f>
        <v>11</v>
      </c>
      <c r="S1694" s="9" t="str">
        <f>TEXT(Table3[[#This Row],[Purchase Date]],"MMMM")</f>
        <v>May</v>
      </c>
      <c r="T1694" s="9">
        <f>YEAR('Consolidtaed Data'!$F9088)</f>
        <v>2021</v>
      </c>
    </row>
    <row r="1695" spans="1:20" x14ac:dyDescent="0.3">
      <c r="A1695" s="9" t="s">
        <v>2678</v>
      </c>
      <c r="B1695" s="9" t="s">
        <v>240</v>
      </c>
      <c r="C1695" s="9" t="s">
        <v>420</v>
      </c>
      <c r="D1695" s="9" t="s">
        <v>402</v>
      </c>
      <c r="E1695" s="9" t="s">
        <v>14</v>
      </c>
      <c r="F1695" s="10">
        <v>43954</v>
      </c>
      <c r="G1695" s="10" t="str">
        <f>VLOOKUP(Table3[[#This Row],[Product ID]],[1]Products!$A:$G,2,0)</f>
        <v>Product 70</v>
      </c>
      <c r="H1695" s="22">
        <v>3</v>
      </c>
      <c r="I1695" s="9">
        <f>VLOOKUP('Consolidtaed Data'!$B9167,[1]Products!$A:$G,4,0)</f>
        <v>1380</v>
      </c>
      <c r="J1695" s="9">
        <f>VLOOKUP('Consolidtaed Data'!$B9167,[1]Products!$A:$G,3,0)</f>
        <v>1090</v>
      </c>
      <c r="K1695" s="9">
        <f>'Consolidtaed Data'!$J9167*'Consolidtaed Data'!$H9167</f>
        <v>1251</v>
      </c>
      <c r="L1695" s="9">
        <f>'Consolidtaed Data'!$I9167*'Consolidtaed Data'!$H9167</f>
        <v>1526</v>
      </c>
      <c r="M1695" s="9">
        <f>'Consolidtaed Data'!$L9167-'Consolidtaed Data'!$K9167</f>
        <v>96</v>
      </c>
      <c r="N1695" s="9" t="str">
        <f>VLOOKUP('Consolidtaed Data'!$C9167,[1]Locations!$A:$O,2,0)</f>
        <v>El Monte</v>
      </c>
      <c r="O1695" s="9" t="str">
        <f>VLOOKUP('Consolidtaed Data'!$D9167,'[1]Sales People'!$A:$B,2,0)</f>
        <v>Martin Perry</v>
      </c>
      <c r="P1695" s="9" t="str">
        <f>VLOOKUP('Consolidtaed Data'!$E9167,[1]Customers!$A:$B,2,0)</f>
        <v>Thomas Sims</v>
      </c>
      <c r="Q1695" s="11">
        <f>WEEKDAY('Consolidtaed Data'!$F9167)</f>
        <v>5</v>
      </c>
      <c r="R1695" s="9">
        <f>MONTH('Consolidtaed Data'!$F9167)</f>
        <v>11</v>
      </c>
      <c r="S1695" s="9" t="str">
        <f>TEXT(Table3[[#This Row],[Purchase Date]],"MMMM")</f>
        <v>May</v>
      </c>
      <c r="T1695" s="9">
        <f>YEAR('Consolidtaed Data'!$F9167)</f>
        <v>2021</v>
      </c>
    </row>
    <row r="1696" spans="1:20" x14ac:dyDescent="0.3">
      <c r="A1696" s="9" t="s">
        <v>2679</v>
      </c>
      <c r="B1696" s="9" t="s">
        <v>411</v>
      </c>
      <c r="C1696" s="9" t="s">
        <v>59</v>
      </c>
      <c r="D1696" s="9" t="s">
        <v>193</v>
      </c>
      <c r="E1696" s="9" t="s">
        <v>754</v>
      </c>
      <c r="F1696" s="10">
        <v>43954</v>
      </c>
      <c r="G1696" s="10" t="str">
        <f>VLOOKUP(Table3[[#This Row],[Product ID]],[1]Products!$A:$G,2,0)</f>
        <v>Product 27</v>
      </c>
      <c r="H1696" s="22">
        <v>3</v>
      </c>
      <c r="I1696" s="9">
        <f>VLOOKUP('Consolidtaed Data'!$B9194,[1]Products!$A:$G,4,0)</f>
        <v>818</v>
      </c>
      <c r="J1696" s="9">
        <f>VLOOKUP('Consolidtaed Data'!$B9194,[1]Products!$A:$G,3,0)</f>
        <v>450</v>
      </c>
      <c r="K1696" s="9">
        <f>'Consolidtaed Data'!$J9194*'Consolidtaed Data'!$H9194</f>
        <v>4184</v>
      </c>
      <c r="L1696" s="9">
        <f>'Consolidtaed Data'!$I9194*'Consolidtaed Data'!$H9194</f>
        <v>6540</v>
      </c>
      <c r="M1696" s="9">
        <f>'Consolidtaed Data'!$L9194-'Consolidtaed Data'!$K9194</f>
        <v>39</v>
      </c>
      <c r="N1696" s="9" t="str">
        <f>VLOOKUP('Consolidtaed Data'!$C9194,[1]Locations!$A:$O,2,0)</f>
        <v>Jurupa Valley</v>
      </c>
      <c r="O1696" s="9" t="str">
        <f>VLOOKUP('Consolidtaed Data'!$D9194,'[1]Sales People'!$A:$B,2,0)</f>
        <v>Larry Castillo</v>
      </c>
      <c r="P1696" s="9" t="str">
        <f>VLOOKUP('Consolidtaed Data'!$E9194,[1]Customers!$A:$B,2,0)</f>
        <v>Joshua Little</v>
      </c>
      <c r="Q1696" s="11">
        <f>WEEKDAY('Consolidtaed Data'!$F9194)</f>
        <v>7</v>
      </c>
      <c r="R1696" s="9">
        <f>MONTH('Consolidtaed Data'!$F9194)</f>
        <v>11</v>
      </c>
      <c r="S1696" s="9" t="str">
        <f>TEXT(Table3[[#This Row],[Purchase Date]],"MMMM")</f>
        <v>May</v>
      </c>
      <c r="T1696" s="9">
        <f>YEAR('Consolidtaed Data'!$F9194)</f>
        <v>2021</v>
      </c>
    </row>
    <row r="1697" spans="1:20" x14ac:dyDescent="0.3">
      <c r="A1697" s="9" t="s">
        <v>2680</v>
      </c>
      <c r="B1697" s="9" t="s">
        <v>411</v>
      </c>
      <c r="C1697" s="9" t="s">
        <v>94</v>
      </c>
      <c r="D1697" s="9" t="s">
        <v>35</v>
      </c>
      <c r="E1697" s="9" t="s">
        <v>1719</v>
      </c>
      <c r="F1697" s="10">
        <v>43954</v>
      </c>
      <c r="G1697" s="10" t="str">
        <f>VLOOKUP(Table3[[#This Row],[Product ID]],[1]Products!$A:$G,2,0)</f>
        <v>Product 27</v>
      </c>
      <c r="H1697" s="22">
        <v>4</v>
      </c>
      <c r="I1697" s="9">
        <f>VLOOKUP('Consolidtaed Data'!$B9273,[1]Products!$A:$G,4,0)</f>
        <v>181</v>
      </c>
      <c r="J1697" s="9">
        <f>VLOOKUP('Consolidtaed Data'!$B9273,[1]Products!$A:$G,3,0)</f>
        <v>130</v>
      </c>
      <c r="K1697" s="9">
        <f>'Consolidtaed Data'!$J9273*'Consolidtaed Data'!$H9273</f>
        <v>1294</v>
      </c>
      <c r="L1697" s="9">
        <f>'Consolidtaed Data'!$I9273*'Consolidtaed Data'!$H9273</f>
        <v>1848</v>
      </c>
      <c r="M1697" s="9">
        <f>'Consolidtaed Data'!$L9273-'Consolidtaed Data'!$K9273</f>
        <v>509</v>
      </c>
      <c r="N1697" s="9" t="str">
        <f>VLOOKUP('Consolidtaed Data'!$C9273,[1]Locations!$A:$O,2,0)</f>
        <v>Rialto</v>
      </c>
      <c r="O1697" s="9" t="str">
        <f>VLOOKUP('Consolidtaed Data'!$D9273,'[1]Sales People'!$A:$B,2,0)</f>
        <v>Martin Carr</v>
      </c>
      <c r="P1697" s="9" t="str">
        <f>VLOOKUP('Consolidtaed Data'!$E9273,[1]Customers!$A:$B,2,0)</f>
        <v>Roger Tucker</v>
      </c>
      <c r="Q1697" s="11">
        <f>WEEKDAY('Consolidtaed Data'!$F9273)</f>
        <v>5</v>
      </c>
      <c r="R1697" s="9">
        <f>MONTH('Consolidtaed Data'!$F9273)</f>
        <v>12</v>
      </c>
      <c r="S1697" s="9" t="str">
        <f>TEXT(Table3[[#This Row],[Purchase Date]],"MMMM")</f>
        <v>May</v>
      </c>
      <c r="T1697" s="9">
        <f>YEAR('Consolidtaed Data'!$F9273)</f>
        <v>2021</v>
      </c>
    </row>
    <row r="1698" spans="1:20" x14ac:dyDescent="0.3">
      <c r="A1698" s="9" t="s">
        <v>2681</v>
      </c>
      <c r="B1698" s="9" t="s">
        <v>219</v>
      </c>
      <c r="C1698" s="9" t="s">
        <v>394</v>
      </c>
      <c r="D1698" s="9" t="s">
        <v>174</v>
      </c>
      <c r="E1698" s="9" t="s">
        <v>514</v>
      </c>
      <c r="F1698" s="10">
        <v>43954</v>
      </c>
      <c r="G1698" s="10" t="str">
        <f>VLOOKUP(Table3[[#This Row],[Product ID]],[1]Products!$A:$G,2,0)</f>
        <v>Product 35</v>
      </c>
      <c r="H1698" s="22">
        <v>3</v>
      </c>
      <c r="I1698" s="9">
        <f>VLOOKUP('Consolidtaed Data'!$B9337,[1]Products!$A:$G,4,0)</f>
        <v>2396</v>
      </c>
      <c r="J1698" s="9">
        <f>VLOOKUP('Consolidtaed Data'!$B9337,[1]Products!$A:$G,3,0)</f>
        <v>1965</v>
      </c>
      <c r="K1698" s="9">
        <f>'Consolidtaed Data'!$J9337*'Consolidtaed Data'!$H9337</f>
        <v>1399</v>
      </c>
      <c r="L1698" s="9">
        <f>'Consolidtaed Data'!$I9337*'Consolidtaed Data'!$H9337</f>
        <v>2294</v>
      </c>
      <c r="M1698" s="9">
        <f>'Consolidtaed Data'!$L9337-'Consolidtaed Data'!$K9337</f>
        <v>214</v>
      </c>
      <c r="N1698" s="9" t="str">
        <f>VLOOKUP('Consolidtaed Data'!$C9337,[1]Locations!$A:$O,2,0)</f>
        <v>Temecula</v>
      </c>
      <c r="O1698" s="9" t="str">
        <f>VLOOKUP('Consolidtaed Data'!$D9337,'[1]Sales People'!$A:$B,2,0)</f>
        <v>Henry Nelson</v>
      </c>
      <c r="P1698" s="9" t="str">
        <f>VLOOKUP('Consolidtaed Data'!$E9337,[1]Customers!$A:$B,2,0)</f>
        <v>William Medina</v>
      </c>
      <c r="Q1698" s="11">
        <f>WEEKDAY('Consolidtaed Data'!$F9337)</f>
        <v>2</v>
      </c>
      <c r="R1698" s="9">
        <f>MONTH('Consolidtaed Data'!$F9337)</f>
        <v>12</v>
      </c>
      <c r="S1698" s="9" t="str">
        <f>TEXT(Table3[[#This Row],[Purchase Date]],"MMMM")</f>
        <v>May</v>
      </c>
      <c r="T1698" s="9">
        <f>YEAR('Consolidtaed Data'!$F9337)</f>
        <v>2021</v>
      </c>
    </row>
    <row r="1699" spans="1:20" x14ac:dyDescent="0.3">
      <c r="A1699" s="9" t="s">
        <v>2682</v>
      </c>
      <c r="B1699" s="9" t="s">
        <v>156</v>
      </c>
      <c r="C1699" s="9" t="s">
        <v>59</v>
      </c>
      <c r="D1699" s="9" t="s">
        <v>73</v>
      </c>
      <c r="E1699" s="9" t="s">
        <v>1037</v>
      </c>
      <c r="F1699" s="10">
        <v>43955</v>
      </c>
      <c r="G1699" s="10" t="str">
        <f>VLOOKUP(Table3[[#This Row],[Product ID]],[1]Products!$A:$G,2,0)</f>
        <v>Product 21</v>
      </c>
      <c r="H1699" s="22">
        <v>1</v>
      </c>
      <c r="I1699" s="9">
        <f>VLOOKUP('Consolidtaed Data'!$B5896,[1]Products!$A:$G,4,0)</f>
        <v>817</v>
      </c>
      <c r="J1699" s="9">
        <f>VLOOKUP('Consolidtaed Data'!$B5896,[1]Products!$A:$G,3,0)</f>
        <v>409</v>
      </c>
      <c r="K1699" s="9">
        <f>'Consolidtaed Data'!$J5896*'Consolidtaed Data'!$H5896</f>
        <v>682</v>
      </c>
      <c r="L1699" s="9">
        <f>'Consolidtaed Data'!$I5896*'Consolidtaed Data'!$H5896</f>
        <v>1338</v>
      </c>
      <c r="M1699" s="9">
        <f>'Consolidtaed Data'!$L5896-'Consolidtaed Data'!$K5896</f>
        <v>383</v>
      </c>
      <c r="N1699" s="9" t="str">
        <f>VLOOKUP('Consolidtaed Data'!$C5896,[1]Locations!$A:$O,2,0)</f>
        <v>Irvine</v>
      </c>
      <c r="O1699" s="9" t="str">
        <f>VLOOKUP('Consolidtaed Data'!$D5896,'[1]Sales People'!$A:$B,2,0)</f>
        <v>Charles Harper</v>
      </c>
      <c r="P1699" s="9" t="str">
        <f>VLOOKUP('Consolidtaed Data'!$E5896,[1]Customers!$A:$B,2,0)</f>
        <v>Ronald George</v>
      </c>
      <c r="Q1699" s="11">
        <f>WEEKDAY('Consolidtaed Data'!$F5896)</f>
        <v>4</v>
      </c>
      <c r="R1699" s="9">
        <f>MONTH('Consolidtaed Data'!$F5896)</f>
        <v>3</v>
      </c>
      <c r="S1699" s="9" t="str">
        <f>TEXT(Table3[[#This Row],[Purchase Date]],"MMMM")</f>
        <v>May</v>
      </c>
      <c r="T1699" s="9">
        <f>YEAR('Consolidtaed Data'!$F5896)</f>
        <v>2021</v>
      </c>
    </row>
    <row r="1700" spans="1:20" x14ac:dyDescent="0.3">
      <c r="A1700" s="9" t="s">
        <v>2683</v>
      </c>
      <c r="B1700" s="9" t="s">
        <v>160</v>
      </c>
      <c r="C1700" s="9" t="s">
        <v>458</v>
      </c>
      <c r="D1700" s="9" t="s">
        <v>64</v>
      </c>
      <c r="E1700" s="9" t="s">
        <v>1201</v>
      </c>
      <c r="F1700" s="10">
        <v>43955</v>
      </c>
      <c r="G1700" s="10" t="str">
        <f>VLOOKUP(Table3[[#This Row],[Product ID]],[1]Products!$A:$G,2,0)</f>
        <v>Product 28</v>
      </c>
      <c r="H1700" s="22">
        <v>1</v>
      </c>
      <c r="I1700" s="9">
        <f>VLOOKUP('Consolidtaed Data'!$B5916,[1]Products!$A:$G,4,0)</f>
        <v>1809</v>
      </c>
      <c r="J1700" s="9">
        <f>VLOOKUP('Consolidtaed Data'!$B5916,[1]Products!$A:$G,3,0)</f>
        <v>1067</v>
      </c>
      <c r="K1700" s="9">
        <f>'Consolidtaed Data'!$J5916*'Consolidtaed Data'!$H5916</f>
        <v>2732</v>
      </c>
      <c r="L1700" s="9">
        <f>'Consolidtaed Data'!$I5916*'Consolidtaed Data'!$H5916</f>
        <v>4712</v>
      </c>
      <c r="M1700" s="9">
        <f>'Consolidtaed Data'!$L5916-'Consolidtaed Data'!$K5916</f>
        <v>95</v>
      </c>
      <c r="N1700" s="9" t="str">
        <f>VLOOKUP('Consolidtaed Data'!$C5916,[1]Locations!$A:$O,2,0)</f>
        <v>Jurupa Valley</v>
      </c>
      <c r="O1700" s="9" t="str">
        <f>VLOOKUP('Consolidtaed Data'!$D5916,'[1]Sales People'!$A:$B,2,0)</f>
        <v>Walter Cook</v>
      </c>
      <c r="P1700" s="9" t="str">
        <f>VLOOKUP('Consolidtaed Data'!$E5916,[1]Customers!$A:$B,2,0)</f>
        <v>Ryan Ford</v>
      </c>
      <c r="Q1700" s="11">
        <f>WEEKDAY('Consolidtaed Data'!$F5916)</f>
        <v>5</v>
      </c>
      <c r="R1700" s="9">
        <f>MONTH('Consolidtaed Data'!$F5916)</f>
        <v>3</v>
      </c>
      <c r="S1700" s="9" t="str">
        <f>TEXT(Table3[[#This Row],[Purchase Date]],"MMMM")</f>
        <v>May</v>
      </c>
      <c r="T1700" s="9">
        <f>YEAR('Consolidtaed Data'!$F5916)</f>
        <v>2021</v>
      </c>
    </row>
    <row r="1701" spans="1:20" x14ac:dyDescent="0.3">
      <c r="A1701" s="9" t="s">
        <v>2684</v>
      </c>
      <c r="B1701" s="9" t="s">
        <v>85</v>
      </c>
      <c r="C1701" s="9" t="s">
        <v>423</v>
      </c>
      <c r="D1701" s="9" t="s">
        <v>131</v>
      </c>
      <c r="E1701" s="9" t="s">
        <v>1236</v>
      </c>
      <c r="F1701" s="10">
        <v>43955</v>
      </c>
      <c r="G1701" s="10" t="str">
        <f>VLOOKUP(Table3[[#This Row],[Product ID]],[1]Products!$A:$G,2,0)</f>
        <v>Product 93</v>
      </c>
      <c r="H1701" s="22">
        <v>1</v>
      </c>
      <c r="I1701" s="9">
        <f>VLOOKUP('Consolidtaed Data'!$B6993,[1]Products!$A:$G,4,0)</f>
        <v>530</v>
      </c>
      <c r="J1701" s="9">
        <f>VLOOKUP('Consolidtaed Data'!$B6993,[1]Products!$A:$G,3,0)</f>
        <v>435</v>
      </c>
      <c r="K1701" s="9">
        <f>'Consolidtaed Data'!$J6993*'Consolidtaed Data'!$H6993</f>
        <v>1251</v>
      </c>
      <c r="L1701" s="9">
        <f>'Consolidtaed Data'!$I6993*'Consolidtaed Data'!$H6993</f>
        <v>1526</v>
      </c>
      <c r="M1701" s="9">
        <f>'Consolidtaed Data'!$L6993-'Consolidtaed Data'!$K6993</f>
        <v>204</v>
      </c>
      <c r="N1701" s="9" t="str">
        <f>VLOOKUP('Consolidtaed Data'!$C6993,[1]Locations!$A:$O,2,0)</f>
        <v>Berkeley</v>
      </c>
      <c r="O1701" s="9" t="str">
        <f>VLOOKUP('Consolidtaed Data'!$D6993,'[1]Sales People'!$A:$B,2,0)</f>
        <v>Christopher Tucker</v>
      </c>
      <c r="P1701" s="9" t="str">
        <f>VLOOKUP('Consolidtaed Data'!$E6993,[1]Customers!$A:$B,2,0)</f>
        <v>Douglas Greene</v>
      </c>
      <c r="Q1701" s="11">
        <f>WEEKDAY('Consolidtaed Data'!$F6993)</f>
        <v>4</v>
      </c>
      <c r="R1701" s="9">
        <f>MONTH('Consolidtaed Data'!$F6993)</f>
        <v>6</v>
      </c>
      <c r="S1701" s="9" t="str">
        <f>TEXT(Table3[[#This Row],[Purchase Date]],"MMMM")</f>
        <v>May</v>
      </c>
      <c r="T1701" s="9">
        <f>YEAR('Consolidtaed Data'!$F6993)</f>
        <v>2021</v>
      </c>
    </row>
    <row r="1702" spans="1:20" x14ac:dyDescent="0.3">
      <c r="A1702" s="9" t="s">
        <v>2685</v>
      </c>
      <c r="B1702" s="9" t="s">
        <v>182</v>
      </c>
      <c r="C1702" s="9" t="s">
        <v>16</v>
      </c>
      <c r="D1702" s="9" t="s">
        <v>229</v>
      </c>
      <c r="E1702" s="9" t="s">
        <v>434</v>
      </c>
      <c r="F1702" s="10">
        <v>43955</v>
      </c>
      <c r="G1702" s="10" t="str">
        <f>VLOOKUP(Table3[[#This Row],[Product ID]],[1]Products!$A:$G,2,0)</f>
        <v>Product 9</v>
      </c>
      <c r="H1702" s="22">
        <v>1</v>
      </c>
      <c r="I1702" s="9">
        <f>VLOOKUP('Consolidtaed Data'!$B7354,[1]Products!$A:$G,4,0)</f>
        <v>1887</v>
      </c>
      <c r="J1702" s="9">
        <f>VLOOKUP('Consolidtaed Data'!$B7354,[1]Products!$A:$G,3,0)</f>
        <v>1378</v>
      </c>
      <c r="K1702" s="9">
        <f>'Consolidtaed Data'!$J7354*'Consolidtaed Data'!$H7354</f>
        <v>1664</v>
      </c>
      <c r="L1702" s="9">
        <f>'Consolidtaed Data'!$I7354*'Consolidtaed Data'!$H7354</f>
        <v>2412</v>
      </c>
      <c r="M1702" s="9">
        <f>'Consolidtaed Data'!$L7354-'Consolidtaed Data'!$K7354</f>
        <v>1710</v>
      </c>
      <c r="N1702" s="9" t="str">
        <f>VLOOKUP('Consolidtaed Data'!$C7354,[1]Locations!$A:$O,2,0)</f>
        <v>Rialto</v>
      </c>
      <c r="O1702" s="9" t="str">
        <f>VLOOKUP('Consolidtaed Data'!$D7354,'[1]Sales People'!$A:$B,2,0)</f>
        <v>Brian Thomas</v>
      </c>
      <c r="P1702" s="9" t="str">
        <f>VLOOKUP('Consolidtaed Data'!$E7354,[1]Customers!$A:$B,2,0)</f>
        <v>Gerald Henry</v>
      </c>
      <c r="Q1702" s="11">
        <f>WEEKDAY('Consolidtaed Data'!$F7354)</f>
        <v>1</v>
      </c>
      <c r="R1702" s="9">
        <f>MONTH('Consolidtaed Data'!$F7354)</f>
        <v>7</v>
      </c>
      <c r="S1702" s="9" t="str">
        <f>TEXT(Table3[[#This Row],[Purchase Date]],"MMMM")</f>
        <v>May</v>
      </c>
      <c r="T1702" s="9">
        <f>YEAR('Consolidtaed Data'!$F7354)</f>
        <v>2021</v>
      </c>
    </row>
    <row r="1703" spans="1:20" x14ac:dyDescent="0.3">
      <c r="A1703" s="9" t="s">
        <v>2686</v>
      </c>
      <c r="B1703" s="9" t="s">
        <v>38</v>
      </c>
      <c r="C1703" s="9" t="s">
        <v>458</v>
      </c>
      <c r="D1703" s="9" t="s">
        <v>13</v>
      </c>
      <c r="E1703" s="9" t="s">
        <v>777</v>
      </c>
      <c r="F1703" s="10">
        <v>43955</v>
      </c>
      <c r="G1703" s="10" t="str">
        <f>VLOOKUP(Table3[[#This Row],[Product ID]],[1]Products!$A:$G,2,0)</f>
        <v>Product 25</v>
      </c>
      <c r="H1703" s="22">
        <v>1</v>
      </c>
      <c r="I1703" s="9">
        <f>VLOOKUP('Consolidtaed Data'!$B7538,[1]Products!$A:$G,4,0)</f>
        <v>1467</v>
      </c>
      <c r="J1703" s="9">
        <f>VLOOKUP('Consolidtaed Data'!$B7538,[1]Products!$A:$G,3,0)</f>
        <v>807</v>
      </c>
      <c r="K1703" s="9">
        <f>'Consolidtaed Data'!$J7538*'Consolidtaed Data'!$H7538</f>
        <v>900</v>
      </c>
      <c r="L1703" s="9">
        <f>'Consolidtaed Data'!$I7538*'Consolidtaed Data'!$H7538</f>
        <v>1636</v>
      </c>
      <c r="M1703" s="9">
        <f>'Consolidtaed Data'!$L7538-'Consolidtaed Data'!$K7538</f>
        <v>939</v>
      </c>
      <c r="N1703" s="9" t="str">
        <f>VLOOKUP('Consolidtaed Data'!$C7538,[1]Locations!$A:$O,2,0)</f>
        <v>Huntington Beach</v>
      </c>
      <c r="O1703" s="9" t="str">
        <f>VLOOKUP('Consolidtaed Data'!$D7538,'[1]Sales People'!$A:$B,2,0)</f>
        <v>Ernest Wheeler</v>
      </c>
      <c r="P1703" s="9" t="str">
        <f>VLOOKUP('Consolidtaed Data'!$E7538,[1]Customers!$A:$B,2,0)</f>
        <v>Lawrence Sanchez</v>
      </c>
      <c r="Q1703" s="11">
        <f>WEEKDAY('Consolidtaed Data'!$F7538)</f>
        <v>3</v>
      </c>
      <c r="R1703" s="9">
        <f>MONTH('Consolidtaed Data'!$F7538)</f>
        <v>7</v>
      </c>
      <c r="S1703" s="9" t="str">
        <f>TEXT(Table3[[#This Row],[Purchase Date]],"MMMM")</f>
        <v>May</v>
      </c>
      <c r="T1703" s="9">
        <f>YEAR('Consolidtaed Data'!$F7538)</f>
        <v>2021</v>
      </c>
    </row>
    <row r="1704" spans="1:20" x14ac:dyDescent="0.3">
      <c r="A1704" s="9" t="s">
        <v>2687</v>
      </c>
      <c r="B1704" s="9" t="s">
        <v>219</v>
      </c>
      <c r="C1704" s="9" t="s">
        <v>21</v>
      </c>
      <c r="D1704" s="9" t="s">
        <v>26</v>
      </c>
      <c r="E1704" s="9" t="s">
        <v>1110</v>
      </c>
      <c r="F1704" s="10">
        <v>43955</v>
      </c>
      <c r="G1704" s="10" t="str">
        <f>VLOOKUP(Table3[[#This Row],[Product ID]],[1]Products!$A:$G,2,0)</f>
        <v>Product 35</v>
      </c>
      <c r="H1704" s="22">
        <v>1</v>
      </c>
      <c r="I1704" s="9">
        <f>VLOOKUP('Consolidtaed Data'!$B7749,[1]Products!$A:$G,4,0)</f>
        <v>127</v>
      </c>
      <c r="J1704" s="9">
        <f>VLOOKUP('Consolidtaed Data'!$B7749,[1]Products!$A:$G,3,0)</f>
        <v>79</v>
      </c>
      <c r="K1704" s="9">
        <f>'Consolidtaed Data'!$J7749*'Consolidtaed Data'!$H7749</f>
        <v>61</v>
      </c>
      <c r="L1704" s="9">
        <f>'Consolidtaed Data'!$I7749*'Consolidtaed Data'!$H7749</f>
        <v>95</v>
      </c>
      <c r="M1704" s="9">
        <f>'Consolidtaed Data'!$L7749-'Consolidtaed Data'!$K7749</f>
        <v>1131</v>
      </c>
      <c r="N1704" s="9" t="str">
        <f>VLOOKUP('Consolidtaed Data'!$C7749,[1]Locations!$A:$O,2,0)</f>
        <v>San Diego</v>
      </c>
      <c r="O1704" s="9" t="str">
        <f>VLOOKUP('Consolidtaed Data'!$D7749,'[1]Sales People'!$A:$B,2,0)</f>
        <v>Justin Lynch</v>
      </c>
      <c r="P1704" s="9" t="str">
        <f>VLOOKUP('Consolidtaed Data'!$E7749,[1]Customers!$A:$B,2,0)</f>
        <v>Frank Brown</v>
      </c>
      <c r="Q1704" s="11">
        <f>WEEKDAY('Consolidtaed Data'!$F7749)</f>
        <v>4</v>
      </c>
      <c r="R1704" s="9">
        <f>MONTH('Consolidtaed Data'!$F7749)</f>
        <v>8</v>
      </c>
      <c r="S1704" s="9" t="str">
        <f>TEXT(Table3[[#This Row],[Purchase Date]],"MMMM")</f>
        <v>May</v>
      </c>
      <c r="T1704" s="9">
        <f>YEAR('Consolidtaed Data'!$F7749)</f>
        <v>2021</v>
      </c>
    </row>
    <row r="1705" spans="1:20" x14ac:dyDescent="0.3">
      <c r="A1705" s="9" t="s">
        <v>2688</v>
      </c>
      <c r="B1705" s="9" t="s">
        <v>397</v>
      </c>
      <c r="C1705" s="9" t="s">
        <v>86</v>
      </c>
      <c r="D1705" s="9" t="s">
        <v>220</v>
      </c>
      <c r="E1705" s="9" t="s">
        <v>3244</v>
      </c>
      <c r="F1705" s="10">
        <v>43955</v>
      </c>
      <c r="G1705" s="10" t="str">
        <f>VLOOKUP(Table3[[#This Row],[Product ID]],[1]Products!$A:$G,2,0)</f>
        <v>Product 20</v>
      </c>
      <c r="H1705" s="22">
        <v>1</v>
      </c>
      <c r="I1705" s="9">
        <f>VLOOKUP('Consolidtaed Data'!$B8138,[1]Products!$A:$G,4,0)</f>
        <v>1566</v>
      </c>
      <c r="J1705" s="9">
        <f>VLOOKUP('Consolidtaed Data'!$B8138,[1]Products!$A:$G,3,0)</f>
        <v>1190</v>
      </c>
      <c r="K1705" s="9">
        <f>'Consolidtaed Data'!$J8138*'Consolidtaed Data'!$H8138</f>
        <v>1700</v>
      </c>
      <c r="L1705" s="9">
        <f>'Consolidtaed Data'!$I8138*'Consolidtaed Data'!$H8138</f>
        <v>2180</v>
      </c>
      <c r="M1705" s="9">
        <f>'Consolidtaed Data'!$L8138-'Consolidtaed Data'!$K8138</f>
        <v>606</v>
      </c>
      <c r="N1705" s="9" t="str">
        <f>VLOOKUP('Consolidtaed Data'!$C8138,[1]Locations!$A:$O,2,0)</f>
        <v>Torrance</v>
      </c>
      <c r="O1705" s="9" t="str">
        <f>VLOOKUP('Consolidtaed Data'!$D8138,'[1]Sales People'!$A:$B,2,0)</f>
        <v>Kenneth Fields</v>
      </c>
      <c r="P1705" s="9" t="str">
        <f>VLOOKUP('Consolidtaed Data'!$E8138,[1]Customers!$A:$B,2,0)</f>
        <v>Kenneth Ryan</v>
      </c>
      <c r="Q1705" s="11">
        <f>WEEKDAY('Consolidtaed Data'!$F8138)</f>
        <v>7</v>
      </c>
      <c r="R1705" s="9">
        <f>MONTH('Consolidtaed Data'!$F8138)</f>
        <v>9</v>
      </c>
      <c r="S1705" s="9" t="str">
        <f>TEXT(Table3[[#This Row],[Purchase Date]],"MMMM")</f>
        <v>May</v>
      </c>
      <c r="T1705" s="9">
        <f>YEAR('Consolidtaed Data'!$F8138)</f>
        <v>2021</v>
      </c>
    </row>
    <row r="1706" spans="1:20" x14ac:dyDescent="0.3">
      <c r="A1706" s="9" t="s">
        <v>2689</v>
      </c>
      <c r="B1706" s="9" t="s">
        <v>213</v>
      </c>
      <c r="C1706" s="9" t="s">
        <v>394</v>
      </c>
      <c r="D1706" s="9" t="s">
        <v>105</v>
      </c>
      <c r="E1706" s="9" t="s">
        <v>620</v>
      </c>
      <c r="F1706" s="10">
        <v>43955</v>
      </c>
      <c r="G1706" s="10" t="str">
        <f>VLOOKUP(Table3[[#This Row],[Product ID]],[1]Products!$A:$G,2,0)</f>
        <v>Product 68</v>
      </c>
      <c r="H1706" s="22">
        <v>3</v>
      </c>
      <c r="I1706" s="9">
        <f>VLOOKUP('Consolidtaed Data'!$B8264,[1]Products!$A:$G,4,0)</f>
        <v>1899</v>
      </c>
      <c r="J1706" s="9">
        <f>VLOOKUP('Consolidtaed Data'!$B8264,[1]Products!$A:$G,3,0)</f>
        <v>1044</v>
      </c>
      <c r="K1706" s="9">
        <f>'Consolidtaed Data'!$J8264*'Consolidtaed Data'!$H8264</f>
        <v>1602</v>
      </c>
      <c r="L1706" s="9">
        <f>'Consolidtaed Data'!$I8264*'Consolidtaed Data'!$H8264</f>
        <v>2541</v>
      </c>
      <c r="M1706" s="9">
        <f>'Consolidtaed Data'!$L8264-'Consolidtaed Data'!$K8264</f>
        <v>560</v>
      </c>
      <c r="N1706" s="9" t="str">
        <f>VLOOKUP('Consolidtaed Data'!$C8264,[1]Locations!$A:$O,2,0)</f>
        <v>Fresno</v>
      </c>
      <c r="O1706" s="9" t="str">
        <f>VLOOKUP('Consolidtaed Data'!$D8264,'[1]Sales People'!$A:$B,2,0)</f>
        <v>Joshua Cook</v>
      </c>
      <c r="P1706" s="9" t="str">
        <f>VLOOKUP('Consolidtaed Data'!$E8264,[1]Customers!$A:$B,2,0)</f>
        <v>Jeffrey Carpenter</v>
      </c>
      <c r="Q1706" s="11">
        <f>WEEKDAY('Consolidtaed Data'!$F8264)</f>
        <v>2</v>
      </c>
      <c r="R1706" s="9">
        <f>MONTH('Consolidtaed Data'!$F8264)</f>
        <v>9</v>
      </c>
      <c r="S1706" s="9" t="str">
        <f>TEXT(Table3[[#This Row],[Purchase Date]],"MMMM")</f>
        <v>May</v>
      </c>
      <c r="T1706" s="9">
        <f>YEAR('Consolidtaed Data'!$F8264)</f>
        <v>2021</v>
      </c>
    </row>
    <row r="1707" spans="1:20" x14ac:dyDescent="0.3">
      <c r="A1707" s="9" t="s">
        <v>2690</v>
      </c>
      <c r="B1707" s="9" t="s">
        <v>531</v>
      </c>
      <c r="C1707" s="9" t="s">
        <v>325</v>
      </c>
      <c r="D1707" s="9" t="s">
        <v>46</v>
      </c>
      <c r="E1707" s="9" t="s">
        <v>1425</v>
      </c>
      <c r="F1707" s="10">
        <v>43955</v>
      </c>
      <c r="G1707" s="10" t="str">
        <f>VLOOKUP(Table3[[#This Row],[Product ID]],[1]Products!$A:$G,2,0)</f>
        <v>Product 62</v>
      </c>
      <c r="H1707" s="22">
        <v>1</v>
      </c>
      <c r="I1707" s="9">
        <f>VLOOKUP('Consolidtaed Data'!$B8394,[1]Products!$A:$G,4,0)</f>
        <v>203</v>
      </c>
      <c r="J1707" s="9">
        <f>VLOOKUP('Consolidtaed Data'!$B8394,[1]Products!$A:$G,3,0)</f>
        <v>154</v>
      </c>
      <c r="K1707" s="9">
        <f>'Consolidtaed Data'!$J8394*'Consolidtaed Data'!$H8394</f>
        <v>1263</v>
      </c>
      <c r="L1707" s="9">
        <f>'Consolidtaed Data'!$I8394*'Consolidtaed Data'!$H8394</f>
        <v>1683</v>
      </c>
      <c r="M1707" s="9">
        <f>'Consolidtaed Data'!$L8394-'Consolidtaed Data'!$K8394</f>
        <v>1980</v>
      </c>
      <c r="N1707" s="9" t="str">
        <f>VLOOKUP('Consolidtaed Data'!$C8394,[1]Locations!$A:$O,2,0)</f>
        <v>Salinas</v>
      </c>
      <c r="O1707" s="9" t="str">
        <f>VLOOKUP('Consolidtaed Data'!$D8394,'[1]Sales People'!$A:$B,2,0)</f>
        <v>Robert Reed</v>
      </c>
      <c r="P1707" s="9" t="str">
        <f>VLOOKUP('Consolidtaed Data'!$E8394,[1]Customers!$A:$B,2,0)</f>
        <v>Jesse Garrett</v>
      </c>
      <c r="Q1707" s="11">
        <f>WEEKDAY('Consolidtaed Data'!$F8394)</f>
        <v>5</v>
      </c>
      <c r="R1707" s="9">
        <f>MONTH('Consolidtaed Data'!$F8394)</f>
        <v>9</v>
      </c>
      <c r="S1707" s="9" t="str">
        <f>TEXT(Table3[[#This Row],[Purchase Date]],"MMMM")</f>
        <v>May</v>
      </c>
      <c r="T1707" s="9">
        <f>YEAR('Consolidtaed Data'!$F8394)</f>
        <v>2021</v>
      </c>
    </row>
    <row r="1708" spans="1:20" x14ac:dyDescent="0.3">
      <c r="A1708" s="9" t="s">
        <v>2691</v>
      </c>
      <c r="B1708" s="9" t="s">
        <v>294</v>
      </c>
      <c r="C1708" s="9" t="s">
        <v>130</v>
      </c>
      <c r="D1708" s="9" t="s">
        <v>281</v>
      </c>
      <c r="E1708" s="9" t="s">
        <v>448</v>
      </c>
      <c r="F1708" s="10">
        <v>43955</v>
      </c>
      <c r="G1708" s="10" t="str">
        <f>VLOOKUP(Table3[[#This Row],[Product ID]],[1]Products!$A:$G,2,0)</f>
        <v>Product 51</v>
      </c>
      <c r="H1708" s="22">
        <v>1</v>
      </c>
      <c r="I1708" s="9">
        <f>VLOOKUP('Consolidtaed Data'!$B8508,[1]Products!$A:$G,4,0)</f>
        <v>1278</v>
      </c>
      <c r="J1708" s="9">
        <f>VLOOKUP('Consolidtaed Data'!$B8508,[1]Products!$A:$G,3,0)</f>
        <v>665</v>
      </c>
      <c r="K1708" s="9">
        <f>'Consolidtaed Data'!$J8508*'Consolidtaed Data'!$H8508</f>
        <v>1700</v>
      </c>
      <c r="L1708" s="9">
        <f>'Consolidtaed Data'!$I8508*'Consolidtaed Data'!$H8508</f>
        <v>2180</v>
      </c>
      <c r="M1708" s="9">
        <f>'Consolidtaed Data'!$L8508-'Consolidtaed Data'!$K8508</f>
        <v>49</v>
      </c>
      <c r="N1708" s="9" t="str">
        <f>VLOOKUP('Consolidtaed Data'!$C8508,[1]Locations!$A:$O,2,0)</f>
        <v>Lancaster</v>
      </c>
      <c r="O1708" s="9" t="str">
        <f>VLOOKUP('Consolidtaed Data'!$D8508,'[1]Sales People'!$A:$B,2,0)</f>
        <v>Scott Clark</v>
      </c>
      <c r="P1708" s="9" t="str">
        <f>VLOOKUP('Consolidtaed Data'!$E8508,[1]Customers!$A:$B,2,0)</f>
        <v>Juan Ramirez</v>
      </c>
      <c r="Q1708" s="11">
        <f>WEEKDAY('Consolidtaed Data'!$F8508)</f>
        <v>6</v>
      </c>
      <c r="R1708" s="9">
        <f>MONTH('Consolidtaed Data'!$F8508)</f>
        <v>10</v>
      </c>
      <c r="S1708" s="9" t="str">
        <f>TEXT(Table3[[#This Row],[Purchase Date]],"MMMM")</f>
        <v>May</v>
      </c>
      <c r="T1708" s="9">
        <f>YEAR('Consolidtaed Data'!$F8508)</f>
        <v>2021</v>
      </c>
    </row>
    <row r="1709" spans="1:20" x14ac:dyDescent="0.3">
      <c r="A1709" s="9" t="s">
        <v>2692</v>
      </c>
      <c r="B1709" s="9" t="s">
        <v>248</v>
      </c>
      <c r="C1709" s="9" t="s">
        <v>196</v>
      </c>
      <c r="D1709" s="9" t="s">
        <v>161</v>
      </c>
      <c r="E1709" s="9" t="s">
        <v>759</v>
      </c>
      <c r="F1709" s="10">
        <v>43955</v>
      </c>
      <c r="G1709" s="10" t="str">
        <f>VLOOKUP(Table3[[#This Row],[Product ID]],[1]Products!$A:$G,2,0)</f>
        <v>Product 97</v>
      </c>
      <c r="H1709" s="22">
        <v>1</v>
      </c>
      <c r="I1709" s="9">
        <f>VLOOKUP('Consolidtaed Data'!$B9055,[1]Products!$A:$G,4,0)</f>
        <v>356</v>
      </c>
      <c r="J1709" s="9">
        <f>VLOOKUP('Consolidtaed Data'!$B9055,[1]Products!$A:$G,3,0)</f>
        <v>292</v>
      </c>
      <c r="K1709" s="9">
        <f>'Consolidtaed Data'!$J9055*'Consolidtaed Data'!$H9055</f>
        <v>1518</v>
      </c>
      <c r="L1709" s="9">
        <f>'Consolidtaed Data'!$I9055*'Consolidtaed Data'!$H9055</f>
        <v>2410</v>
      </c>
      <c r="M1709" s="9">
        <f>'Consolidtaed Data'!$L9055-'Consolidtaed Data'!$K9055</f>
        <v>64</v>
      </c>
      <c r="N1709" s="9" t="str">
        <f>VLOOKUP('Consolidtaed Data'!$C9055,[1]Locations!$A:$O,2,0)</f>
        <v>Pasadena</v>
      </c>
      <c r="O1709" s="9" t="str">
        <f>VLOOKUP('Consolidtaed Data'!$D9055,'[1]Sales People'!$A:$B,2,0)</f>
        <v>Howard Gardner</v>
      </c>
      <c r="P1709" s="9" t="str">
        <f>VLOOKUP('Consolidtaed Data'!$E9055,[1]Customers!$A:$B,2,0)</f>
        <v>Kenneth Simpson</v>
      </c>
      <c r="Q1709" s="11">
        <f>WEEKDAY('Consolidtaed Data'!$F9055)</f>
        <v>3</v>
      </c>
      <c r="R1709" s="9">
        <f>MONTH('Consolidtaed Data'!$F9055)</f>
        <v>11</v>
      </c>
      <c r="S1709" s="9" t="str">
        <f>TEXT(Table3[[#This Row],[Purchase Date]],"MMMM")</f>
        <v>May</v>
      </c>
      <c r="T1709" s="9">
        <f>YEAR('Consolidtaed Data'!$F9055)</f>
        <v>2021</v>
      </c>
    </row>
    <row r="1710" spans="1:20" x14ac:dyDescent="0.3">
      <c r="A1710" s="9" t="s">
        <v>2693</v>
      </c>
      <c r="B1710" s="9" t="s">
        <v>572</v>
      </c>
      <c r="C1710" s="9" t="s">
        <v>25</v>
      </c>
      <c r="D1710" s="9" t="s">
        <v>402</v>
      </c>
      <c r="E1710" s="9" t="s">
        <v>18</v>
      </c>
      <c r="F1710" s="10">
        <v>43955</v>
      </c>
      <c r="G1710" s="10" t="str">
        <f>VLOOKUP(Table3[[#This Row],[Product ID]],[1]Products!$A:$G,2,0)</f>
        <v>Product 22</v>
      </c>
      <c r="H1710" s="22">
        <v>4</v>
      </c>
      <c r="I1710" s="9">
        <f>VLOOKUP('Consolidtaed Data'!$B9327,[1]Products!$A:$G,4,0)</f>
        <v>95</v>
      </c>
      <c r="J1710" s="9">
        <f>VLOOKUP('Consolidtaed Data'!$B9327,[1]Products!$A:$G,3,0)</f>
        <v>61</v>
      </c>
      <c r="K1710" s="9">
        <f>'Consolidtaed Data'!$J9327*'Consolidtaed Data'!$H9327</f>
        <v>1108</v>
      </c>
      <c r="L1710" s="9">
        <f>'Consolidtaed Data'!$I9327*'Consolidtaed Data'!$H9327</f>
        <v>1351</v>
      </c>
      <c r="M1710" s="9">
        <f>'Consolidtaed Data'!$L9327-'Consolidtaed Data'!$K9327</f>
        <v>606</v>
      </c>
      <c r="N1710" s="9" t="str">
        <f>VLOOKUP('Consolidtaed Data'!$C9327,[1]Locations!$A:$O,2,0)</f>
        <v>Santa Ana</v>
      </c>
      <c r="O1710" s="9" t="str">
        <f>VLOOKUP('Consolidtaed Data'!$D9327,'[1]Sales People'!$A:$B,2,0)</f>
        <v>Brian Thomas</v>
      </c>
      <c r="P1710" s="9" t="str">
        <f>VLOOKUP('Consolidtaed Data'!$E9327,[1]Customers!$A:$B,2,0)</f>
        <v>Carl Jones</v>
      </c>
      <c r="Q1710" s="11">
        <f>WEEKDAY('Consolidtaed Data'!$F9327)</f>
        <v>2</v>
      </c>
      <c r="R1710" s="9">
        <f>MONTH('Consolidtaed Data'!$F9327)</f>
        <v>12</v>
      </c>
      <c r="S1710" s="9" t="str">
        <f>TEXT(Table3[[#This Row],[Purchase Date]],"MMMM")</f>
        <v>May</v>
      </c>
      <c r="T1710" s="9">
        <f>YEAR('Consolidtaed Data'!$F9327)</f>
        <v>2021</v>
      </c>
    </row>
    <row r="1711" spans="1:20" x14ac:dyDescent="0.3">
      <c r="A1711" s="9" t="s">
        <v>2694</v>
      </c>
      <c r="B1711" s="9" t="s">
        <v>41</v>
      </c>
      <c r="C1711" s="9" t="s">
        <v>16</v>
      </c>
      <c r="D1711" s="9" t="s">
        <v>17</v>
      </c>
      <c r="E1711" s="9" t="s">
        <v>588</v>
      </c>
      <c r="F1711" s="10">
        <v>43955</v>
      </c>
      <c r="G1711" s="10" t="str">
        <f>VLOOKUP(Table3[[#This Row],[Product ID]],[1]Products!$A:$G,2,0)</f>
        <v>Product 11</v>
      </c>
      <c r="H1711" s="22">
        <v>3</v>
      </c>
      <c r="I1711" s="9">
        <f>VLOOKUP('Consolidtaed Data'!$B9363,[1]Products!$A:$G,4,0)</f>
        <v>2464</v>
      </c>
      <c r="J1711" s="9">
        <f>VLOOKUP('Consolidtaed Data'!$B9363,[1]Products!$A:$G,3,0)</f>
        <v>1774</v>
      </c>
      <c r="K1711" s="9">
        <f>'Consolidtaed Data'!$J9363*'Consolidtaed Data'!$H9363</f>
        <v>682</v>
      </c>
      <c r="L1711" s="9">
        <f>'Consolidtaed Data'!$I9363*'Consolidtaed Data'!$H9363</f>
        <v>1338</v>
      </c>
      <c r="M1711" s="9">
        <f>'Consolidtaed Data'!$L9363-'Consolidtaed Data'!$K9363</f>
        <v>280</v>
      </c>
      <c r="N1711" s="9" t="str">
        <f>VLOOKUP('Consolidtaed Data'!$C9363,[1]Locations!$A:$O,2,0)</f>
        <v>Moreno Valley</v>
      </c>
      <c r="O1711" s="9" t="str">
        <f>VLOOKUP('Consolidtaed Data'!$D9363,'[1]Sales People'!$A:$B,2,0)</f>
        <v>Joshua Cook</v>
      </c>
      <c r="P1711" s="9" t="str">
        <f>VLOOKUP('Consolidtaed Data'!$E9363,[1]Customers!$A:$B,2,0)</f>
        <v>Andrew Robinson</v>
      </c>
      <c r="Q1711" s="11">
        <f>WEEKDAY('Consolidtaed Data'!$F9363)</f>
        <v>4</v>
      </c>
      <c r="R1711" s="9">
        <f>MONTH('Consolidtaed Data'!$F9363)</f>
        <v>12</v>
      </c>
      <c r="S1711" s="9" t="str">
        <f>TEXT(Table3[[#This Row],[Purchase Date]],"MMMM")</f>
        <v>May</v>
      </c>
      <c r="T1711" s="9">
        <f>YEAR('Consolidtaed Data'!$F9363)</f>
        <v>2021</v>
      </c>
    </row>
    <row r="1712" spans="1:20" x14ac:dyDescent="0.3">
      <c r="A1712" s="9" t="s">
        <v>2695</v>
      </c>
      <c r="B1712" s="9" t="s">
        <v>11</v>
      </c>
      <c r="C1712" s="9" t="s">
        <v>50</v>
      </c>
      <c r="D1712" s="9" t="s">
        <v>64</v>
      </c>
      <c r="E1712" s="9" t="s">
        <v>1287</v>
      </c>
      <c r="F1712" s="10">
        <v>43955</v>
      </c>
      <c r="G1712" s="10" t="str">
        <f>VLOOKUP(Table3[[#This Row],[Product ID]],[1]Products!$A:$G,2,0)</f>
        <v>Product 88</v>
      </c>
      <c r="H1712" s="22">
        <v>3</v>
      </c>
      <c r="I1712" s="9">
        <f>VLOOKUP('Consolidtaed Data'!$B9391,[1]Products!$A:$G,4,0)</f>
        <v>1967</v>
      </c>
      <c r="J1712" s="9">
        <f>VLOOKUP('Consolidtaed Data'!$B9391,[1]Products!$A:$G,3,0)</f>
        <v>1397</v>
      </c>
      <c r="K1712" s="9">
        <f>'Consolidtaed Data'!$J9391*'Consolidtaed Data'!$H9391</f>
        <v>1788</v>
      </c>
      <c r="L1712" s="9">
        <f>'Consolidtaed Data'!$I9391*'Consolidtaed Data'!$H9391</f>
        <v>2353</v>
      </c>
      <c r="M1712" s="9">
        <f>'Consolidtaed Data'!$L9391-'Consolidtaed Data'!$K9391</f>
        <v>792</v>
      </c>
      <c r="N1712" s="9" t="str">
        <f>VLOOKUP('Consolidtaed Data'!$C9391,[1]Locations!$A:$O,2,0)</f>
        <v>Orange</v>
      </c>
      <c r="O1712" s="9" t="str">
        <f>VLOOKUP('Consolidtaed Data'!$D9391,'[1]Sales People'!$A:$B,2,0)</f>
        <v>Brian Hansen</v>
      </c>
      <c r="P1712" s="9" t="str">
        <f>VLOOKUP('Consolidtaed Data'!$E9391,[1]Customers!$A:$B,2,0)</f>
        <v>Howard Lewis</v>
      </c>
      <c r="Q1712" s="11">
        <f>WEEKDAY('Consolidtaed Data'!$F9391)</f>
        <v>7</v>
      </c>
      <c r="R1712" s="9">
        <f>MONTH('Consolidtaed Data'!$F9391)</f>
        <v>12</v>
      </c>
      <c r="S1712" s="9" t="str">
        <f>TEXT(Table3[[#This Row],[Purchase Date]],"MMMM")</f>
        <v>May</v>
      </c>
      <c r="T1712" s="9">
        <f>YEAR('Consolidtaed Data'!$F9391)</f>
        <v>2021</v>
      </c>
    </row>
    <row r="1713" spans="1:20" x14ac:dyDescent="0.3">
      <c r="A1713" s="9" t="s">
        <v>2696</v>
      </c>
      <c r="B1713" s="9" t="s">
        <v>54</v>
      </c>
      <c r="C1713" s="9" t="s">
        <v>469</v>
      </c>
      <c r="D1713" s="9" t="s">
        <v>13</v>
      </c>
      <c r="E1713" s="9" t="s">
        <v>2260</v>
      </c>
      <c r="F1713" s="10">
        <v>43955</v>
      </c>
      <c r="G1713" s="10" t="str">
        <f>VLOOKUP(Table3[[#This Row],[Product ID]],[1]Products!$A:$G,2,0)</f>
        <v>Product 41</v>
      </c>
      <c r="H1713" s="22">
        <v>1</v>
      </c>
      <c r="I1713" s="9">
        <f>VLOOKUP('Consolidtaed Data'!$B9439,[1]Products!$A:$G,4,0)</f>
        <v>1414</v>
      </c>
      <c r="J1713" s="9">
        <f>VLOOKUP('Consolidtaed Data'!$B9439,[1]Products!$A:$G,3,0)</f>
        <v>962</v>
      </c>
      <c r="K1713" s="9">
        <f>'Consolidtaed Data'!$J9439*'Consolidtaed Data'!$H9439</f>
        <v>4191</v>
      </c>
      <c r="L1713" s="9">
        <f>'Consolidtaed Data'!$I9439*'Consolidtaed Data'!$H9439</f>
        <v>5901</v>
      </c>
      <c r="M1713" s="9">
        <f>'Consolidtaed Data'!$L9439-'Consolidtaed Data'!$K9439</f>
        <v>1131</v>
      </c>
      <c r="N1713" s="9" t="str">
        <f>VLOOKUP('Consolidtaed Data'!$C9439,[1]Locations!$A:$O,2,0)</f>
        <v>Fremont</v>
      </c>
      <c r="O1713" s="9" t="str">
        <f>VLOOKUP('Consolidtaed Data'!$D9439,'[1]Sales People'!$A:$B,2,0)</f>
        <v>Jerry Perry</v>
      </c>
      <c r="P1713" s="9" t="str">
        <f>VLOOKUP('Consolidtaed Data'!$E9439,[1]Customers!$A:$B,2,0)</f>
        <v>Ryan Ruiz</v>
      </c>
      <c r="Q1713" s="11">
        <f>WEEKDAY('Consolidtaed Data'!$F9439)</f>
        <v>3</v>
      </c>
      <c r="R1713" s="9">
        <f>MONTH('Consolidtaed Data'!$F9439)</f>
        <v>12</v>
      </c>
      <c r="S1713" s="9" t="str">
        <f>TEXT(Table3[[#This Row],[Purchase Date]],"MMMM")</f>
        <v>May</v>
      </c>
      <c r="T1713" s="9">
        <f>YEAR('Consolidtaed Data'!$F9439)</f>
        <v>2021</v>
      </c>
    </row>
    <row r="1714" spans="1:20" x14ac:dyDescent="0.3">
      <c r="A1714" s="9" t="s">
        <v>2697</v>
      </c>
      <c r="B1714" s="9" t="s">
        <v>238</v>
      </c>
      <c r="C1714" s="9" t="s">
        <v>295</v>
      </c>
      <c r="D1714" s="9" t="s">
        <v>80</v>
      </c>
      <c r="E1714" s="9" t="s">
        <v>1444</v>
      </c>
      <c r="F1714" s="10">
        <v>43955</v>
      </c>
      <c r="G1714" s="10" t="str">
        <f>VLOOKUP(Table3[[#This Row],[Product ID]],[1]Products!$A:$G,2,0)</f>
        <v>Product 49</v>
      </c>
      <c r="H1714" s="22">
        <v>4</v>
      </c>
      <c r="I1714" s="9">
        <f>VLOOKUP('Consolidtaed Data'!$B9546,[1]Products!$A:$G,4,0)</f>
        <v>1812</v>
      </c>
      <c r="J1714" s="9">
        <f>VLOOKUP('Consolidtaed Data'!$B9546,[1]Products!$A:$G,3,0)</f>
        <v>1305</v>
      </c>
      <c r="K1714" s="9">
        <f>'Consolidtaed Data'!$J9546*'Consolidtaed Data'!$H9546</f>
        <v>450</v>
      </c>
      <c r="L1714" s="9">
        <f>'Consolidtaed Data'!$I9546*'Consolidtaed Data'!$H9546</f>
        <v>818</v>
      </c>
      <c r="M1714" s="9">
        <f>'Consolidtaed Data'!$L9546-'Consolidtaed Data'!$K9546</f>
        <v>795</v>
      </c>
      <c r="N1714" s="9" t="str">
        <f>VLOOKUP('Consolidtaed Data'!$C9546,[1]Locations!$A:$O,2,0)</f>
        <v>Santa Rosa</v>
      </c>
      <c r="O1714" s="9" t="str">
        <f>VLOOKUP('Consolidtaed Data'!$D9546,'[1]Sales People'!$A:$B,2,0)</f>
        <v>Bobby Russell</v>
      </c>
      <c r="P1714" s="9" t="str">
        <f>VLOOKUP('Consolidtaed Data'!$E9546,[1]Customers!$A:$B,2,0)</f>
        <v>Earl Phillips</v>
      </c>
      <c r="Q1714" s="11">
        <f>WEEKDAY('Consolidtaed Data'!$F9546)</f>
        <v>5</v>
      </c>
      <c r="R1714" s="9">
        <f>MONTH('Consolidtaed Data'!$F9546)</f>
        <v>12</v>
      </c>
      <c r="S1714" s="9" t="str">
        <f>TEXT(Table3[[#This Row],[Purchase Date]],"MMMM")</f>
        <v>May</v>
      </c>
      <c r="T1714" s="9">
        <f>YEAR('Consolidtaed Data'!$F9546)</f>
        <v>2021</v>
      </c>
    </row>
    <row r="1715" spans="1:20" x14ac:dyDescent="0.3">
      <c r="A1715" s="9" t="s">
        <v>2698</v>
      </c>
      <c r="B1715" s="9" t="s">
        <v>373</v>
      </c>
      <c r="C1715" s="9" t="s">
        <v>55</v>
      </c>
      <c r="D1715" s="9" t="s">
        <v>35</v>
      </c>
      <c r="E1715" s="9" t="s">
        <v>1967</v>
      </c>
      <c r="F1715" s="10">
        <v>43956</v>
      </c>
      <c r="G1715" s="10" t="str">
        <f>VLOOKUP(Table3[[#This Row],[Product ID]],[1]Products!$A:$G,2,0)</f>
        <v>Product 66</v>
      </c>
      <c r="H1715" s="22">
        <v>1</v>
      </c>
      <c r="I1715" s="9">
        <f>VLOOKUP('Consolidtaed Data'!$B4971,[1]Products!$A:$G,4,0)</f>
        <v>880</v>
      </c>
      <c r="J1715" s="9">
        <f>VLOOKUP('Consolidtaed Data'!$B4971,[1]Products!$A:$G,3,0)</f>
        <v>634</v>
      </c>
      <c r="K1715" s="9">
        <f>'Consolidtaed Data'!$J4971*'Consolidtaed Data'!$H4971</f>
        <v>409</v>
      </c>
      <c r="L1715" s="9">
        <f>'Consolidtaed Data'!$I4971*'Consolidtaed Data'!$H4971</f>
        <v>817</v>
      </c>
      <c r="M1715" s="9">
        <f>'Consolidtaed Data'!$L4971-'Consolidtaed Data'!$K4971</f>
        <v>102</v>
      </c>
      <c r="N1715" s="9" t="str">
        <f>VLOOKUP('Consolidtaed Data'!$C4971,[1]Locations!$A:$O,2,0)</f>
        <v>Oakland</v>
      </c>
      <c r="O1715" s="9" t="str">
        <f>VLOOKUP('Consolidtaed Data'!$D4971,'[1]Sales People'!$A:$B,2,0)</f>
        <v>John Reyes</v>
      </c>
      <c r="P1715" s="9" t="str">
        <f>VLOOKUP('Consolidtaed Data'!$E4971,[1]Customers!$A:$B,2,0)</f>
        <v>Donald Collins</v>
      </c>
      <c r="Q1715" s="11">
        <f>WEEKDAY('Consolidtaed Data'!$F4971)</f>
        <v>5</v>
      </c>
      <c r="R1715" s="9">
        <f>MONTH('Consolidtaed Data'!$F4971)</f>
        <v>12</v>
      </c>
      <c r="S1715" s="9" t="str">
        <f>TEXT(Table3[[#This Row],[Purchase Date]],"MMMM")</f>
        <v>May</v>
      </c>
      <c r="T1715" s="9">
        <f>YEAR('Consolidtaed Data'!$F4971)</f>
        <v>2020</v>
      </c>
    </row>
    <row r="1716" spans="1:20" x14ac:dyDescent="0.3">
      <c r="A1716" s="9" t="s">
        <v>2699</v>
      </c>
      <c r="B1716" s="9" t="s">
        <v>397</v>
      </c>
      <c r="C1716" s="9" t="s">
        <v>130</v>
      </c>
      <c r="D1716" s="9" t="s">
        <v>105</v>
      </c>
      <c r="E1716" s="9" t="s">
        <v>728</v>
      </c>
      <c r="F1716" s="10">
        <v>43956</v>
      </c>
      <c r="G1716" s="10" t="str">
        <f>VLOOKUP(Table3[[#This Row],[Product ID]],[1]Products!$A:$G,2,0)</f>
        <v>Product 20</v>
      </c>
      <c r="H1716" s="22">
        <v>4</v>
      </c>
      <c r="I1716" s="9">
        <f>VLOOKUP('Consolidtaed Data'!$B5277,[1]Products!$A:$G,4,0)</f>
        <v>1708</v>
      </c>
      <c r="J1716" s="9">
        <f>VLOOKUP('Consolidtaed Data'!$B5277,[1]Products!$A:$G,3,0)</f>
        <v>871</v>
      </c>
      <c r="K1716" s="9">
        <f>'Consolidtaed Data'!$J5277*'Consolidtaed Data'!$H5277</f>
        <v>1683</v>
      </c>
      <c r="L1716" s="9">
        <f>'Consolidtaed Data'!$I5277*'Consolidtaed Data'!$H5277</f>
        <v>2052</v>
      </c>
      <c r="M1716" s="9">
        <f>'Consolidtaed Data'!$L5277-'Consolidtaed Data'!$K5277</f>
        <v>782</v>
      </c>
      <c r="N1716" s="9" t="str">
        <f>VLOOKUP('Consolidtaed Data'!$C5277,[1]Locations!$A:$O,2,0)</f>
        <v>Sacramento</v>
      </c>
      <c r="O1716" s="9" t="str">
        <f>VLOOKUP('Consolidtaed Data'!$D5277,'[1]Sales People'!$A:$B,2,0)</f>
        <v>Andrew Bowman</v>
      </c>
      <c r="P1716" s="9" t="str">
        <f>VLOOKUP('Consolidtaed Data'!$E5277,[1]Customers!$A:$B,2,0)</f>
        <v>Charles Richards</v>
      </c>
      <c r="Q1716" s="11">
        <f>WEEKDAY('Consolidtaed Data'!$F5277)</f>
        <v>1</v>
      </c>
      <c r="R1716" s="9">
        <f>MONTH('Consolidtaed Data'!$F5277)</f>
        <v>1</v>
      </c>
      <c r="S1716" s="9" t="str">
        <f>TEXT(Table3[[#This Row],[Purchase Date]],"MMMM")</f>
        <v>May</v>
      </c>
      <c r="T1716" s="9">
        <f>YEAR('Consolidtaed Data'!$F5277)</f>
        <v>2021</v>
      </c>
    </row>
    <row r="1717" spans="1:20" x14ac:dyDescent="0.3">
      <c r="A1717" s="9" t="s">
        <v>2700</v>
      </c>
      <c r="B1717" s="9" t="s">
        <v>98</v>
      </c>
      <c r="C1717" s="9" t="s">
        <v>94</v>
      </c>
      <c r="D1717" s="9" t="s">
        <v>68</v>
      </c>
      <c r="E1717" s="9" t="s">
        <v>856</v>
      </c>
      <c r="F1717" s="10">
        <v>43956</v>
      </c>
      <c r="G1717" s="10" t="str">
        <f>VLOOKUP(Table3[[#This Row],[Product ID]],[1]Products!$A:$G,2,0)</f>
        <v>Product 85</v>
      </c>
      <c r="H1717" s="22">
        <v>1</v>
      </c>
      <c r="I1717" s="9">
        <f>VLOOKUP('Consolidtaed Data'!$B5343,[1]Products!$A:$G,4,0)</f>
        <v>2497</v>
      </c>
      <c r="J1717" s="9">
        <f>VLOOKUP('Consolidtaed Data'!$B5343,[1]Products!$A:$G,3,0)</f>
        <v>1473</v>
      </c>
      <c r="K1717" s="9">
        <f>'Consolidtaed Data'!$J5343*'Consolidtaed Data'!$H5343</f>
        <v>1485</v>
      </c>
      <c r="L1717" s="9">
        <f>'Consolidtaed Data'!$I5343*'Consolidtaed Data'!$H5343</f>
        <v>2091</v>
      </c>
      <c r="M1717" s="9">
        <f>'Consolidtaed Data'!$L5343-'Consolidtaed Data'!$K5343</f>
        <v>855</v>
      </c>
      <c r="N1717" s="9" t="str">
        <f>VLOOKUP('Consolidtaed Data'!$C5343,[1]Locations!$A:$O,2,0)</f>
        <v>Norwalk</v>
      </c>
      <c r="O1717" s="9" t="str">
        <f>VLOOKUP('Consolidtaed Data'!$D5343,'[1]Sales People'!$A:$B,2,0)</f>
        <v>Eugene Holmes</v>
      </c>
      <c r="P1717" s="9" t="str">
        <f>VLOOKUP('Consolidtaed Data'!$E5343,[1]Customers!$A:$B,2,0)</f>
        <v>Howard Morgan</v>
      </c>
      <c r="Q1717" s="11">
        <f>WEEKDAY('Consolidtaed Data'!$F5343)</f>
        <v>7</v>
      </c>
      <c r="R1717" s="9">
        <f>MONTH('Consolidtaed Data'!$F5343)</f>
        <v>1</v>
      </c>
      <c r="S1717" s="9" t="str">
        <f>TEXT(Table3[[#This Row],[Purchase Date]],"MMMM")</f>
        <v>May</v>
      </c>
      <c r="T1717" s="9">
        <f>YEAR('Consolidtaed Data'!$F5343)</f>
        <v>2021</v>
      </c>
    </row>
    <row r="1718" spans="1:20" x14ac:dyDescent="0.3">
      <c r="A1718" s="9" t="s">
        <v>2701</v>
      </c>
      <c r="B1718" s="9" t="s">
        <v>340</v>
      </c>
      <c r="C1718" s="9" t="s">
        <v>45</v>
      </c>
      <c r="D1718" s="9" t="s">
        <v>235</v>
      </c>
      <c r="E1718" s="9" t="s">
        <v>846</v>
      </c>
      <c r="F1718" s="10">
        <v>43956</v>
      </c>
      <c r="G1718" s="10" t="str">
        <f>VLOOKUP(Table3[[#This Row],[Product ID]],[1]Products!$A:$G,2,0)</f>
        <v>Product 34</v>
      </c>
      <c r="H1718" s="22">
        <v>1</v>
      </c>
      <c r="I1718" s="9">
        <f>VLOOKUP('Consolidtaed Data'!$B5427,[1]Products!$A:$G,4,0)</f>
        <v>2410</v>
      </c>
      <c r="J1718" s="9">
        <f>VLOOKUP('Consolidtaed Data'!$B5427,[1]Products!$A:$G,3,0)</f>
        <v>1518</v>
      </c>
      <c r="K1718" s="9">
        <f>'Consolidtaed Data'!$J5427*'Consolidtaed Data'!$H5427</f>
        <v>3162</v>
      </c>
      <c r="L1718" s="9">
        <f>'Consolidtaed Data'!$I5427*'Consolidtaed Data'!$H5427</f>
        <v>4215</v>
      </c>
      <c r="M1718" s="9">
        <f>'Consolidtaed Data'!$L5427-'Consolidtaed Data'!$K5427</f>
        <v>22</v>
      </c>
      <c r="N1718" s="9" t="str">
        <f>VLOOKUP('Consolidtaed Data'!$C5427,[1]Locations!$A:$O,2,0)</f>
        <v>San Francisco</v>
      </c>
      <c r="O1718" s="9" t="str">
        <f>VLOOKUP('Consolidtaed Data'!$D5427,'[1]Sales People'!$A:$B,2,0)</f>
        <v>Ryan Butler</v>
      </c>
      <c r="P1718" s="9" t="str">
        <f>VLOOKUP('Consolidtaed Data'!$E5427,[1]Customers!$A:$B,2,0)</f>
        <v>Joshua Watkins</v>
      </c>
      <c r="Q1718" s="11">
        <f>WEEKDAY('Consolidtaed Data'!$F5427)</f>
        <v>6</v>
      </c>
      <c r="R1718" s="9">
        <f>MONTH('Consolidtaed Data'!$F5427)</f>
        <v>2</v>
      </c>
      <c r="S1718" s="9" t="str">
        <f>TEXT(Table3[[#This Row],[Purchase Date]],"MMMM")</f>
        <v>May</v>
      </c>
      <c r="T1718" s="9">
        <f>YEAR('Consolidtaed Data'!$F5427)</f>
        <v>2021</v>
      </c>
    </row>
    <row r="1719" spans="1:20" x14ac:dyDescent="0.3">
      <c r="A1719" s="9" t="s">
        <v>2702</v>
      </c>
      <c r="B1719" s="9" t="s">
        <v>151</v>
      </c>
      <c r="C1719" s="9" t="s">
        <v>165</v>
      </c>
      <c r="D1719" s="9" t="s">
        <v>235</v>
      </c>
      <c r="E1719" s="9" t="s">
        <v>779</v>
      </c>
      <c r="F1719" s="10">
        <v>43956</v>
      </c>
      <c r="G1719" s="10" t="str">
        <f>VLOOKUP(Table3[[#This Row],[Product ID]],[1]Products!$A:$G,2,0)</f>
        <v>Product 94</v>
      </c>
      <c r="H1719" s="22">
        <v>1</v>
      </c>
      <c r="I1719" s="9">
        <f>VLOOKUP('Consolidtaed Data'!$B5473,[1]Products!$A:$G,4,0)</f>
        <v>818</v>
      </c>
      <c r="J1719" s="9">
        <f>VLOOKUP('Consolidtaed Data'!$B5473,[1]Products!$A:$G,3,0)</f>
        <v>450</v>
      </c>
      <c r="K1719" s="9">
        <f>'Consolidtaed Data'!$J5473*'Consolidtaed Data'!$H5473</f>
        <v>1230</v>
      </c>
      <c r="L1719" s="9">
        <f>'Consolidtaed Data'!$I5473*'Consolidtaed Data'!$H5473</f>
        <v>1783</v>
      </c>
      <c r="M1719" s="9">
        <f>'Consolidtaed Data'!$L5473-'Consolidtaed Data'!$K5473</f>
        <v>1252</v>
      </c>
      <c r="N1719" s="9" t="str">
        <f>VLOOKUP('Consolidtaed Data'!$C5473,[1]Locations!$A:$O,2,0)</f>
        <v>Concord</v>
      </c>
      <c r="O1719" s="9" t="str">
        <f>VLOOKUP('Consolidtaed Data'!$D5473,'[1]Sales People'!$A:$B,2,0)</f>
        <v>Scott Clark</v>
      </c>
      <c r="P1719" s="9" t="str">
        <f>VLOOKUP('Consolidtaed Data'!$E5473,[1]Customers!$A:$B,2,0)</f>
        <v>Jesse Castillo</v>
      </c>
      <c r="Q1719" s="11">
        <f>WEEKDAY('Consolidtaed Data'!$F5473)</f>
        <v>2</v>
      </c>
      <c r="R1719" s="9">
        <f>MONTH('Consolidtaed Data'!$F5473)</f>
        <v>2</v>
      </c>
      <c r="S1719" s="9" t="str">
        <f>TEXT(Table3[[#This Row],[Purchase Date]],"MMMM")</f>
        <v>May</v>
      </c>
      <c r="T1719" s="9">
        <f>YEAR('Consolidtaed Data'!$F5473)</f>
        <v>2021</v>
      </c>
    </row>
    <row r="1720" spans="1:20" x14ac:dyDescent="0.3">
      <c r="A1720" s="9" t="s">
        <v>2703</v>
      </c>
      <c r="B1720" s="9" t="s">
        <v>340</v>
      </c>
      <c r="C1720" s="9" t="s">
        <v>169</v>
      </c>
      <c r="D1720" s="9" t="s">
        <v>35</v>
      </c>
      <c r="E1720" s="9" t="s">
        <v>1481</v>
      </c>
      <c r="F1720" s="10">
        <v>43956</v>
      </c>
      <c r="G1720" s="10" t="str">
        <f>VLOOKUP(Table3[[#This Row],[Product ID]],[1]Products!$A:$G,2,0)</f>
        <v>Product 34</v>
      </c>
      <c r="H1720" s="22">
        <v>1</v>
      </c>
      <c r="I1720" s="9">
        <f>VLOOKUP('Consolidtaed Data'!$B5555,[1]Products!$A:$G,4,0)</f>
        <v>400</v>
      </c>
      <c r="J1720" s="9">
        <f>VLOOKUP('Consolidtaed Data'!$B5555,[1]Products!$A:$G,3,0)</f>
        <v>208</v>
      </c>
      <c r="K1720" s="9">
        <f>'Consolidtaed Data'!$J5555*'Consolidtaed Data'!$H5555</f>
        <v>1484</v>
      </c>
      <c r="L1720" s="9">
        <f>'Consolidtaed Data'!$I5555*'Consolidtaed Data'!$H5555</f>
        <v>2283</v>
      </c>
      <c r="M1720" s="9">
        <f>'Consolidtaed Data'!$L5555-'Consolidtaed Data'!$K5555</f>
        <v>3348</v>
      </c>
      <c r="N1720" s="9" t="str">
        <f>VLOOKUP('Consolidtaed Data'!$C5555,[1]Locations!$A:$O,2,0)</f>
        <v>San Mateo</v>
      </c>
      <c r="O1720" s="9" t="str">
        <f>VLOOKUP('Consolidtaed Data'!$D5555,'[1]Sales People'!$A:$B,2,0)</f>
        <v>Patrick Ruiz</v>
      </c>
      <c r="P1720" s="9" t="str">
        <f>VLOOKUP('Consolidtaed Data'!$E5555,[1]Customers!$A:$B,2,0)</f>
        <v>Roy Carpenter</v>
      </c>
      <c r="Q1720" s="11">
        <f>WEEKDAY('Consolidtaed Data'!$F5555)</f>
        <v>2</v>
      </c>
      <c r="R1720" s="9">
        <f>MONTH('Consolidtaed Data'!$F5555)</f>
        <v>2</v>
      </c>
      <c r="S1720" s="9" t="str">
        <f>TEXT(Table3[[#This Row],[Purchase Date]],"MMMM")</f>
        <v>May</v>
      </c>
      <c r="T1720" s="9">
        <f>YEAR('Consolidtaed Data'!$F5555)</f>
        <v>2021</v>
      </c>
    </row>
    <row r="1721" spans="1:20" x14ac:dyDescent="0.3">
      <c r="A1721" s="9" t="s">
        <v>2704</v>
      </c>
      <c r="B1721" s="9" t="s">
        <v>549</v>
      </c>
      <c r="C1721" s="9" t="s">
        <v>295</v>
      </c>
      <c r="D1721" s="9" t="s">
        <v>193</v>
      </c>
      <c r="E1721" s="9" t="s">
        <v>801</v>
      </c>
      <c r="F1721" s="10">
        <v>43956</v>
      </c>
      <c r="G1721" s="10" t="str">
        <f>VLOOKUP(Table3[[#This Row],[Product ID]],[1]Products!$A:$G,2,0)</f>
        <v>Product 10</v>
      </c>
      <c r="H1721" s="22">
        <v>2</v>
      </c>
      <c r="I1721" s="9">
        <f>VLOOKUP('Consolidtaed Data'!$B5624,[1]Products!$A:$G,4,0)</f>
        <v>112</v>
      </c>
      <c r="J1721" s="9">
        <f>VLOOKUP('Consolidtaed Data'!$B5624,[1]Products!$A:$G,3,0)</f>
        <v>90</v>
      </c>
      <c r="K1721" s="9">
        <f>'Consolidtaed Data'!$J5624*'Consolidtaed Data'!$H5624</f>
        <v>1305</v>
      </c>
      <c r="L1721" s="9">
        <f>'Consolidtaed Data'!$I5624*'Consolidtaed Data'!$H5624</f>
        <v>1812</v>
      </c>
      <c r="M1721" s="9">
        <f>'Consolidtaed Data'!$L5624-'Consolidtaed Data'!$K5624</f>
        <v>1632</v>
      </c>
      <c r="N1721" s="9" t="str">
        <f>VLOOKUP('Consolidtaed Data'!$C5624,[1]Locations!$A:$O,2,0)</f>
        <v>San Mateo</v>
      </c>
      <c r="O1721" s="9" t="str">
        <f>VLOOKUP('Consolidtaed Data'!$D5624,'[1]Sales People'!$A:$B,2,0)</f>
        <v>Brian Thomas</v>
      </c>
      <c r="P1721" s="9" t="str">
        <f>VLOOKUP('Consolidtaed Data'!$E5624,[1]Customers!$A:$B,2,0)</f>
        <v>Keith Campbell</v>
      </c>
      <c r="Q1721" s="11">
        <f>WEEKDAY('Consolidtaed Data'!$F5624)</f>
        <v>1</v>
      </c>
      <c r="R1721" s="9">
        <f>MONTH('Consolidtaed Data'!$F5624)</f>
        <v>2</v>
      </c>
      <c r="S1721" s="9" t="str">
        <f>TEXT(Table3[[#This Row],[Purchase Date]],"MMMM")</f>
        <v>May</v>
      </c>
      <c r="T1721" s="9">
        <f>YEAR('Consolidtaed Data'!$F5624)</f>
        <v>2021</v>
      </c>
    </row>
    <row r="1722" spans="1:20" x14ac:dyDescent="0.3">
      <c r="A1722" s="9" t="s">
        <v>2705</v>
      </c>
      <c r="B1722" s="9" t="s">
        <v>266</v>
      </c>
      <c r="C1722" s="9" t="s">
        <v>263</v>
      </c>
      <c r="D1722" s="9" t="s">
        <v>91</v>
      </c>
      <c r="E1722" s="9" t="s">
        <v>2892</v>
      </c>
      <c r="F1722" s="10">
        <v>43956</v>
      </c>
      <c r="G1722" s="10" t="str">
        <f>VLOOKUP(Table3[[#This Row],[Product ID]],[1]Products!$A:$G,2,0)</f>
        <v>Product 92</v>
      </c>
      <c r="H1722" s="22">
        <v>1</v>
      </c>
      <c r="I1722" s="9">
        <f>VLOOKUP('Consolidtaed Data'!$B5799,[1]Products!$A:$G,4,0)</f>
        <v>947</v>
      </c>
      <c r="J1722" s="9">
        <f>VLOOKUP('Consolidtaed Data'!$B5799,[1]Products!$A:$G,3,0)</f>
        <v>786</v>
      </c>
      <c r="K1722" s="9">
        <f>'Consolidtaed Data'!$J5799*'Consolidtaed Data'!$H5799</f>
        <v>416</v>
      </c>
      <c r="L1722" s="9">
        <f>'Consolidtaed Data'!$I5799*'Consolidtaed Data'!$H5799</f>
        <v>603</v>
      </c>
      <c r="M1722" s="9">
        <f>'Consolidtaed Data'!$L5799-'Consolidtaed Data'!$K5799</f>
        <v>128</v>
      </c>
      <c r="N1722" s="9" t="str">
        <f>VLOOKUP('Consolidtaed Data'!$C5799,[1]Locations!$A:$O,2,0)</f>
        <v>Jurupa Valley</v>
      </c>
      <c r="O1722" s="9" t="str">
        <f>VLOOKUP('Consolidtaed Data'!$D5799,'[1]Sales People'!$A:$B,2,0)</f>
        <v>Scott Clark</v>
      </c>
      <c r="P1722" s="9" t="str">
        <f>VLOOKUP('Consolidtaed Data'!$E5799,[1]Customers!$A:$B,2,0)</f>
        <v>Gerald Henry</v>
      </c>
      <c r="Q1722" s="11">
        <f>WEEKDAY('Consolidtaed Data'!$F5799)</f>
        <v>5</v>
      </c>
      <c r="R1722" s="9">
        <f>MONTH('Consolidtaed Data'!$F5799)</f>
        <v>3</v>
      </c>
      <c r="S1722" s="9" t="str">
        <f>TEXT(Table3[[#This Row],[Purchase Date]],"MMMM")</f>
        <v>May</v>
      </c>
      <c r="T1722" s="9">
        <f>YEAR('Consolidtaed Data'!$F5799)</f>
        <v>2021</v>
      </c>
    </row>
    <row r="1723" spans="1:20" x14ac:dyDescent="0.3">
      <c r="A1723" s="9" t="s">
        <v>2706</v>
      </c>
      <c r="B1723" s="9" t="s">
        <v>151</v>
      </c>
      <c r="C1723" s="9" t="s">
        <v>72</v>
      </c>
      <c r="D1723" s="9" t="s">
        <v>272</v>
      </c>
      <c r="E1723" s="9" t="s">
        <v>934</v>
      </c>
      <c r="F1723" s="10">
        <v>43956</v>
      </c>
      <c r="G1723" s="10" t="str">
        <f>VLOOKUP(Table3[[#This Row],[Product ID]],[1]Products!$A:$G,2,0)</f>
        <v>Product 94</v>
      </c>
      <c r="H1723" s="22">
        <v>1</v>
      </c>
      <c r="I1723" s="9">
        <f>VLOOKUP('Consolidtaed Data'!$B5813,[1]Products!$A:$G,4,0)</f>
        <v>368</v>
      </c>
      <c r="J1723" s="9">
        <f>VLOOKUP('Consolidtaed Data'!$B5813,[1]Products!$A:$G,3,0)</f>
        <v>294</v>
      </c>
      <c r="K1723" s="9">
        <f>'Consolidtaed Data'!$J5813*'Consolidtaed Data'!$H5813</f>
        <v>1275</v>
      </c>
      <c r="L1723" s="9">
        <f>'Consolidtaed Data'!$I5813*'Consolidtaed Data'!$H5813</f>
        <v>1635</v>
      </c>
      <c r="M1723" s="9">
        <f>'Consolidtaed Data'!$L5813-'Consolidtaed Data'!$K5813</f>
        <v>248</v>
      </c>
      <c r="N1723" s="9" t="str">
        <f>VLOOKUP('Consolidtaed Data'!$C5813,[1]Locations!$A:$O,2,0)</f>
        <v>Sunnyvale</v>
      </c>
      <c r="O1723" s="9" t="str">
        <f>VLOOKUP('Consolidtaed Data'!$D5813,'[1]Sales People'!$A:$B,2,0)</f>
        <v>Ryan Welch</v>
      </c>
      <c r="P1723" s="9" t="str">
        <f>VLOOKUP('Consolidtaed Data'!$E5813,[1]Customers!$A:$B,2,0)</f>
        <v>Ryan Price</v>
      </c>
      <c r="Q1723" s="11">
        <f>WEEKDAY('Consolidtaed Data'!$F5813)</f>
        <v>6</v>
      </c>
      <c r="R1723" s="9">
        <f>MONTH('Consolidtaed Data'!$F5813)</f>
        <v>3</v>
      </c>
      <c r="S1723" s="9" t="str">
        <f>TEXT(Table3[[#This Row],[Purchase Date]],"MMMM")</f>
        <v>May</v>
      </c>
      <c r="T1723" s="9">
        <f>YEAR('Consolidtaed Data'!$F5813)</f>
        <v>2021</v>
      </c>
    </row>
    <row r="1724" spans="1:20" x14ac:dyDescent="0.3">
      <c r="A1724" s="9" t="s">
        <v>2707</v>
      </c>
      <c r="B1724" s="9" t="s">
        <v>322</v>
      </c>
      <c r="C1724" s="9" t="s">
        <v>59</v>
      </c>
      <c r="D1724" s="9" t="s">
        <v>95</v>
      </c>
      <c r="E1724" s="9" t="s">
        <v>1165</v>
      </c>
      <c r="F1724" s="10">
        <v>43956</v>
      </c>
      <c r="G1724" s="10" t="str">
        <f>VLOOKUP(Table3[[#This Row],[Product ID]],[1]Products!$A:$G,2,0)</f>
        <v>Product 43</v>
      </c>
      <c r="H1724" s="22">
        <v>3</v>
      </c>
      <c r="I1724" s="9">
        <f>VLOOKUP('Consolidtaed Data'!$B6623,[1]Products!$A:$G,4,0)</f>
        <v>1889</v>
      </c>
      <c r="J1724" s="9">
        <f>VLOOKUP('Consolidtaed Data'!$B6623,[1]Products!$A:$G,3,0)</f>
        <v>945</v>
      </c>
      <c r="K1724" s="9">
        <f>'Consolidtaed Data'!$J6623*'Consolidtaed Data'!$H6623</f>
        <v>562</v>
      </c>
      <c r="L1724" s="9">
        <f>'Consolidtaed Data'!$I6623*'Consolidtaed Data'!$H6623</f>
        <v>826</v>
      </c>
      <c r="M1724" s="9">
        <f>'Consolidtaed Data'!$L6623-'Consolidtaed Data'!$K6623</f>
        <v>123</v>
      </c>
      <c r="N1724" s="9" t="str">
        <f>VLOOKUP('Consolidtaed Data'!$C6623,[1]Locations!$A:$O,2,0)</f>
        <v>West Covina</v>
      </c>
      <c r="O1724" s="9" t="str">
        <f>VLOOKUP('Consolidtaed Data'!$D6623,'[1]Sales People'!$A:$B,2,0)</f>
        <v>Sean Miller</v>
      </c>
      <c r="P1724" s="9" t="str">
        <f>VLOOKUP('Consolidtaed Data'!$E6623,[1]Customers!$A:$B,2,0)</f>
        <v>David Wilson</v>
      </c>
      <c r="Q1724" s="11">
        <f>WEEKDAY('Consolidtaed Data'!$F6623)</f>
        <v>4</v>
      </c>
      <c r="R1724" s="9">
        <f>MONTH('Consolidtaed Data'!$F6623)</f>
        <v>5</v>
      </c>
      <c r="S1724" s="9" t="str">
        <f>TEXT(Table3[[#This Row],[Purchase Date]],"MMMM")</f>
        <v>May</v>
      </c>
      <c r="T1724" s="9">
        <f>YEAR('Consolidtaed Data'!$F6623)</f>
        <v>2021</v>
      </c>
    </row>
    <row r="1725" spans="1:20" x14ac:dyDescent="0.3">
      <c r="A1725" s="9" t="s">
        <v>2708</v>
      </c>
      <c r="B1725" s="9" t="s">
        <v>33</v>
      </c>
      <c r="C1725" s="9" t="s">
        <v>173</v>
      </c>
      <c r="D1725" s="9" t="s">
        <v>220</v>
      </c>
      <c r="E1725" s="9" t="s">
        <v>1081</v>
      </c>
      <c r="F1725" s="10">
        <v>43956</v>
      </c>
      <c r="G1725" s="10" t="str">
        <f>VLOOKUP(Table3[[#This Row],[Product ID]],[1]Products!$A:$G,2,0)</f>
        <v>Product 29</v>
      </c>
      <c r="H1725" s="22">
        <v>1</v>
      </c>
      <c r="I1725" s="9">
        <f>VLOOKUP('Consolidtaed Data'!$B6807,[1]Products!$A:$G,4,0)</f>
        <v>1826</v>
      </c>
      <c r="J1725" s="9">
        <f>VLOOKUP('Consolidtaed Data'!$B6807,[1]Products!$A:$G,3,0)</f>
        <v>1443</v>
      </c>
      <c r="K1725" s="9">
        <f>'Consolidtaed Data'!$J6807*'Consolidtaed Data'!$H6807</f>
        <v>5322</v>
      </c>
      <c r="L1725" s="9">
        <f>'Consolidtaed Data'!$I6807*'Consolidtaed Data'!$H6807</f>
        <v>7392</v>
      </c>
      <c r="M1725" s="9">
        <f>'Consolidtaed Data'!$L6807-'Consolidtaed Data'!$K6807</f>
        <v>238</v>
      </c>
      <c r="N1725" s="9" t="str">
        <f>VLOOKUP('Consolidtaed Data'!$C6807,[1]Locations!$A:$O,2,0)</f>
        <v>East Los Angeles</v>
      </c>
      <c r="O1725" s="9" t="str">
        <f>VLOOKUP('Consolidtaed Data'!$D6807,'[1]Sales People'!$A:$B,2,0)</f>
        <v>Clarence Fox</v>
      </c>
      <c r="P1725" s="9" t="str">
        <f>VLOOKUP('Consolidtaed Data'!$E6807,[1]Customers!$A:$B,2,0)</f>
        <v>Daniel Fernandez</v>
      </c>
      <c r="Q1725" s="11">
        <f>WEEKDAY('Consolidtaed Data'!$F6807)</f>
        <v>4</v>
      </c>
      <c r="R1725" s="9">
        <f>MONTH('Consolidtaed Data'!$F6807)</f>
        <v>6</v>
      </c>
      <c r="S1725" s="9" t="str">
        <f>TEXT(Table3[[#This Row],[Purchase Date]],"MMMM")</f>
        <v>May</v>
      </c>
      <c r="T1725" s="9">
        <f>YEAR('Consolidtaed Data'!$F6807)</f>
        <v>2021</v>
      </c>
    </row>
    <row r="1726" spans="1:20" x14ac:dyDescent="0.3">
      <c r="A1726" s="9" t="s">
        <v>2709</v>
      </c>
      <c r="B1726" s="9" t="s">
        <v>76</v>
      </c>
      <c r="C1726" s="9" t="s">
        <v>352</v>
      </c>
      <c r="D1726" s="9" t="s">
        <v>13</v>
      </c>
      <c r="E1726" s="9" t="s">
        <v>768</v>
      </c>
      <c r="F1726" s="10">
        <v>43956</v>
      </c>
      <c r="G1726" s="10" t="str">
        <f>VLOOKUP(Table3[[#This Row],[Product ID]],[1]Products!$A:$G,2,0)</f>
        <v>Product 19</v>
      </c>
      <c r="H1726" s="22">
        <v>1</v>
      </c>
      <c r="I1726" s="9">
        <f>VLOOKUP('Consolidtaed Data'!$B7854,[1]Products!$A:$G,4,0)</f>
        <v>1708</v>
      </c>
      <c r="J1726" s="9">
        <f>VLOOKUP('Consolidtaed Data'!$B7854,[1]Products!$A:$G,3,0)</f>
        <v>871</v>
      </c>
      <c r="K1726" s="9">
        <f>'Consolidtaed Data'!$J7854*'Consolidtaed Data'!$H7854</f>
        <v>4920</v>
      </c>
      <c r="L1726" s="9">
        <f>'Consolidtaed Data'!$I7854*'Consolidtaed Data'!$H7854</f>
        <v>7132</v>
      </c>
      <c r="M1726" s="9">
        <f>'Consolidtaed Data'!$L7854-'Consolidtaed Data'!$K7854</f>
        <v>553</v>
      </c>
      <c r="N1726" s="9" t="str">
        <f>VLOOKUP('Consolidtaed Data'!$C7854,[1]Locations!$A:$O,2,0)</f>
        <v>Concord</v>
      </c>
      <c r="O1726" s="9" t="str">
        <f>VLOOKUP('Consolidtaed Data'!$D7854,'[1]Sales People'!$A:$B,2,0)</f>
        <v>Jeremy Mendoza</v>
      </c>
      <c r="P1726" s="9" t="str">
        <f>VLOOKUP('Consolidtaed Data'!$E7854,[1]Customers!$A:$B,2,0)</f>
        <v>Eugene Cooper</v>
      </c>
      <c r="Q1726" s="11">
        <f>WEEKDAY('Consolidtaed Data'!$F7854)</f>
        <v>5</v>
      </c>
      <c r="R1726" s="9">
        <f>MONTH('Consolidtaed Data'!$F7854)</f>
        <v>8</v>
      </c>
      <c r="S1726" s="9" t="str">
        <f>TEXT(Table3[[#This Row],[Purchase Date]],"MMMM")</f>
        <v>May</v>
      </c>
      <c r="T1726" s="9">
        <f>YEAR('Consolidtaed Data'!$F7854)</f>
        <v>2021</v>
      </c>
    </row>
    <row r="1727" spans="1:20" x14ac:dyDescent="0.3">
      <c r="A1727" s="9" t="s">
        <v>2710</v>
      </c>
      <c r="B1727" s="9" t="s">
        <v>531</v>
      </c>
      <c r="C1727" s="9" t="s">
        <v>130</v>
      </c>
      <c r="D1727" s="9" t="s">
        <v>281</v>
      </c>
      <c r="E1727" s="9" t="s">
        <v>989</v>
      </c>
      <c r="F1727" s="10">
        <v>43956</v>
      </c>
      <c r="G1727" s="10" t="str">
        <f>VLOOKUP(Table3[[#This Row],[Product ID]],[1]Products!$A:$G,2,0)</f>
        <v>Product 62</v>
      </c>
      <c r="H1727" s="22">
        <v>3</v>
      </c>
      <c r="I1727" s="9">
        <f>VLOOKUP('Consolidtaed Data'!$B8084,[1]Products!$A:$G,4,0)</f>
        <v>1494</v>
      </c>
      <c r="J1727" s="9">
        <f>VLOOKUP('Consolidtaed Data'!$B8084,[1]Products!$A:$G,3,0)</f>
        <v>971</v>
      </c>
      <c r="K1727" s="9">
        <f>'Consolidtaed Data'!$J8084*'Consolidtaed Data'!$H8084</f>
        <v>4419</v>
      </c>
      <c r="L1727" s="9">
        <f>'Consolidtaed Data'!$I8084*'Consolidtaed Data'!$H8084</f>
        <v>7491</v>
      </c>
      <c r="M1727" s="9">
        <f>'Consolidtaed Data'!$L8084-'Consolidtaed Data'!$K8084</f>
        <v>102</v>
      </c>
      <c r="N1727" s="9" t="str">
        <f>VLOOKUP('Consolidtaed Data'!$C8084,[1]Locations!$A:$O,2,0)</f>
        <v>Huntington Beach</v>
      </c>
      <c r="O1727" s="9" t="str">
        <f>VLOOKUP('Consolidtaed Data'!$D8084,'[1]Sales People'!$A:$B,2,0)</f>
        <v>Eugene Holmes</v>
      </c>
      <c r="P1727" s="9" t="str">
        <f>VLOOKUP('Consolidtaed Data'!$E8084,[1]Customers!$A:$B,2,0)</f>
        <v>Robert Jackson</v>
      </c>
      <c r="Q1727" s="11">
        <f>WEEKDAY('Consolidtaed Data'!$F8084)</f>
        <v>3</v>
      </c>
      <c r="R1727" s="9">
        <f>MONTH('Consolidtaed Data'!$F8084)</f>
        <v>9</v>
      </c>
      <c r="S1727" s="9" t="str">
        <f>TEXT(Table3[[#This Row],[Purchase Date]],"MMMM")</f>
        <v>May</v>
      </c>
      <c r="T1727" s="9">
        <f>YEAR('Consolidtaed Data'!$F8084)</f>
        <v>2021</v>
      </c>
    </row>
    <row r="1728" spans="1:20" x14ac:dyDescent="0.3">
      <c r="A1728" s="9" t="s">
        <v>2711</v>
      </c>
      <c r="B1728" s="9" t="s">
        <v>240</v>
      </c>
      <c r="C1728" s="9" t="s">
        <v>39</v>
      </c>
      <c r="D1728" s="9" t="s">
        <v>87</v>
      </c>
      <c r="E1728" s="9" t="s">
        <v>1638</v>
      </c>
      <c r="F1728" s="10">
        <v>43956</v>
      </c>
      <c r="G1728" s="10" t="str">
        <f>VLOOKUP(Table3[[#This Row],[Product ID]],[1]Products!$A:$G,2,0)</f>
        <v>Product 70</v>
      </c>
      <c r="H1728" s="22">
        <v>4</v>
      </c>
      <c r="I1728" s="9">
        <f>VLOOKUP('Consolidtaed Data'!$B9291,[1]Products!$A:$G,4,0)</f>
        <v>315</v>
      </c>
      <c r="J1728" s="9">
        <f>VLOOKUP('Consolidtaed Data'!$B9291,[1]Products!$A:$G,3,0)</f>
        <v>208</v>
      </c>
      <c r="K1728" s="9">
        <f>'Consolidtaed Data'!$J9291*'Consolidtaed Data'!$H9291</f>
        <v>876</v>
      </c>
      <c r="L1728" s="9">
        <f>'Consolidtaed Data'!$I9291*'Consolidtaed Data'!$H9291</f>
        <v>1068</v>
      </c>
      <c r="M1728" s="9">
        <f>'Consolidtaed Data'!$L9291-'Consolidtaed Data'!$K9291</f>
        <v>74</v>
      </c>
      <c r="N1728" s="9" t="str">
        <f>VLOOKUP('Consolidtaed Data'!$C9291,[1]Locations!$A:$O,2,0)</f>
        <v>Moreno Valley</v>
      </c>
      <c r="O1728" s="9" t="str">
        <f>VLOOKUP('Consolidtaed Data'!$D9291,'[1]Sales People'!$A:$B,2,0)</f>
        <v>Arthur Mccoy</v>
      </c>
      <c r="P1728" s="9" t="str">
        <f>VLOOKUP('Consolidtaed Data'!$E9291,[1]Customers!$A:$B,2,0)</f>
        <v>Patrick Hall</v>
      </c>
      <c r="Q1728" s="11">
        <f>WEEKDAY('Consolidtaed Data'!$F9291)</f>
        <v>6</v>
      </c>
      <c r="R1728" s="9">
        <f>MONTH('Consolidtaed Data'!$F9291)</f>
        <v>12</v>
      </c>
      <c r="S1728" s="9" t="str">
        <f>TEXT(Table3[[#This Row],[Purchase Date]],"MMMM")</f>
        <v>May</v>
      </c>
      <c r="T1728" s="9">
        <f>YEAR('Consolidtaed Data'!$F9291)</f>
        <v>2021</v>
      </c>
    </row>
    <row r="1729" spans="1:20" x14ac:dyDescent="0.3">
      <c r="A1729" s="9" t="s">
        <v>2712</v>
      </c>
      <c r="B1729" s="9" t="s">
        <v>139</v>
      </c>
      <c r="C1729" s="9" t="s">
        <v>30</v>
      </c>
      <c r="D1729" s="9" t="s">
        <v>56</v>
      </c>
      <c r="E1729" s="9" t="s">
        <v>1310</v>
      </c>
      <c r="F1729" s="10">
        <v>43957</v>
      </c>
      <c r="G1729" s="10" t="str">
        <f>VLOOKUP(Table3[[#This Row],[Product ID]],[1]Products!$A:$G,2,0)</f>
        <v>Product 13</v>
      </c>
      <c r="H1729" s="22">
        <v>2</v>
      </c>
      <c r="I1729" s="9">
        <f>VLOOKUP('Consolidtaed Data'!$B5129,[1]Products!$A:$G,4,0)</f>
        <v>2497</v>
      </c>
      <c r="J1729" s="9">
        <f>VLOOKUP('Consolidtaed Data'!$B5129,[1]Products!$A:$G,3,0)</f>
        <v>1473</v>
      </c>
      <c r="K1729" s="9">
        <f>'Consolidtaed Data'!$J5129*'Consolidtaed Data'!$H5129</f>
        <v>171</v>
      </c>
      <c r="L1729" s="9">
        <f>'Consolidtaed Data'!$I5129*'Consolidtaed Data'!$H5129</f>
        <v>217</v>
      </c>
      <c r="M1729" s="9">
        <f>'Consolidtaed Data'!$L5129-'Consolidtaed Data'!$K5129</f>
        <v>96</v>
      </c>
      <c r="N1729" s="9" t="str">
        <f>VLOOKUP('Consolidtaed Data'!$C5129,[1]Locations!$A:$O,2,0)</f>
        <v>Costa Mesa</v>
      </c>
      <c r="O1729" s="9" t="str">
        <f>VLOOKUP('Consolidtaed Data'!$D5129,'[1]Sales People'!$A:$B,2,0)</f>
        <v>Henry Nelson</v>
      </c>
      <c r="P1729" s="9" t="str">
        <f>VLOOKUP('Consolidtaed Data'!$E5129,[1]Customers!$A:$B,2,0)</f>
        <v>Wayne Stone</v>
      </c>
      <c r="Q1729" s="11">
        <f>WEEKDAY('Consolidtaed Data'!$F5129)</f>
        <v>3</v>
      </c>
      <c r="R1729" s="9">
        <f>MONTH('Consolidtaed Data'!$F5129)</f>
        <v>1</v>
      </c>
      <c r="S1729" s="9" t="str">
        <f>TEXT(Table3[[#This Row],[Purchase Date]],"MMMM")</f>
        <v>May</v>
      </c>
      <c r="T1729" s="9">
        <f>YEAR('Consolidtaed Data'!$F5129)</f>
        <v>2021</v>
      </c>
    </row>
    <row r="1730" spans="1:20" x14ac:dyDescent="0.3">
      <c r="A1730" s="9" t="s">
        <v>2713</v>
      </c>
      <c r="B1730" s="9" t="s">
        <v>156</v>
      </c>
      <c r="C1730" s="9" t="s">
        <v>245</v>
      </c>
      <c r="D1730" s="9" t="s">
        <v>56</v>
      </c>
      <c r="E1730" s="9" t="s">
        <v>725</v>
      </c>
      <c r="F1730" s="10">
        <v>43957</v>
      </c>
      <c r="G1730" s="10" t="str">
        <f>VLOOKUP(Table3[[#This Row],[Product ID]],[1]Products!$A:$G,2,0)</f>
        <v>Product 21</v>
      </c>
      <c r="H1730" s="22">
        <v>1</v>
      </c>
      <c r="I1730" s="9">
        <f>VLOOKUP('Consolidtaed Data'!$B5791,[1]Products!$A:$G,4,0)</f>
        <v>2241</v>
      </c>
      <c r="J1730" s="9">
        <f>VLOOKUP('Consolidtaed Data'!$B5791,[1]Products!$A:$G,3,0)</f>
        <v>1367</v>
      </c>
      <c r="K1730" s="9">
        <f>'Consolidtaed Data'!$J5791*'Consolidtaed Data'!$H5791</f>
        <v>584</v>
      </c>
      <c r="L1730" s="9">
        <f>'Consolidtaed Data'!$I5791*'Consolidtaed Data'!$H5791</f>
        <v>913</v>
      </c>
      <c r="M1730" s="9">
        <f>'Consolidtaed Data'!$L5791-'Consolidtaed Data'!$K5791</f>
        <v>1980</v>
      </c>
      <c r="N1730" s="9" t="str">
        <f>VLOOKUP('Consolidtaed Data'!$C5791,[1]Locations!$A:$O,2,0)</f>
        <v>Fremont</v>
      </c>
      <c r="O1730" s="9" t="str">
        <f>VLOOKUP('Consolidtaed Data'!$D5791,'[1]Sales People'!$A:$B,2,0)</f>
        <v>Ronald Reed</v>
      </c>
      <c r="P1730" s="9" t="str">
        <f>VLOOKUP('Consolidtaed Data'!$E5791,[1]Customers!$A:$B,2,0)</f>
        <v>Patrick Williamson</v>
      </c>
      <c r="Q1730" s="11">
        <f>WEEKDAY('Consolidtaed Data'!$F5791)</f>
        <v>4</v>
      </c>
      <c r="R1730" s="9">
        <f>MONTH('Consolidtaed Data'!$F5791)</f>
        <v>3</v>
      </c>
      <c r="S1730" s="9" t="str">
        <f>TEXT(Table3[[#This Row],[Purchase Date]],"MMMM")</f>
        <v>May</v>
      </c>
      <c r="T1730" s="9">
        <f>YEAR('Consolidtaed Data'!$F5791)</f>
        <v>2021</v>
      </c>
    </row>
    <row r="1731" spans="1:20" x14ac:dyDescent="0.3">
      <c r="A1731" s="9" t="s">
        <v>2714</v>
      </c>
      <c r="B1731" s="9" t="s">
        <v>20</v>
      </c>
      <c r="C1731" s="9" t="s">
        <v>178</v>
      </c>
      <c r="D1731" s="9" t="s">
        <v>241</v>
      </c>
      <c r="E1731" s="9" t="s">
        <v>358</v>
      </c>
      <c r="F1731" s="10">
        <v>43957</v>
      </c>
      <c r="G1731" s="10" t="str">
        <f>VLOOKUP(Table3[[#This Row],[Product ID]],[1]Products!$A:$G,2,0)</f>
        <v>Product 98</v>
      </c>
      <c r="H1731" s="22">
        <v>2</v>
      </c>
      <c r="I1731" s="9">
        <f>VLOOKUP('Consolidtaed Data'!$B6545,[1]Products!$A:$G,4,0)</f>
        <v>2495</v>
      </c>
      <c r="J1731" s="9">
        <f>VLOOKUP('Consolidtaed Data'!$B6545,[1]Products!$A:$G,3,0)</f>
        <v>1896</v>
      </c>
      <c r="K1731" s="9">
        <f>'Consolidtaed Data'!$J6545*'Consolidtaed Data'!$H6545</f>
        <v>971</v>
      </c>
      <c r="L1731" s="9">
        <f>'Consolidtaed Data'!$I6545*'Consolidtaed Data'!$H6545</f>
        <v>1798</v>
      </c>
      <c r="M1731" s="9">
        <f>'Consolidtaed Data'!$L6545-'Consolidtaed Data'!$K6545</f>
        <v>1808</v>
      </c>
      <c r="N1731" s="9" t="str">
        <f>VLOOKUP('Consolidtaed Data'!$C6545,[1]Locations!$A:$O,2,0)</f>
        <v>Corona</v>
      </c>
      <c r="O1731" s="9" t="str">
        <f>VLOOKUP('Consolidtaed Data'!$D6545,'[1]Sales People'!$A:$B,2,0)</f>
        <v>Bobby Russell</v>
      </c>
      <c r="P1731" s="9" t="str">
        <f>VLOOKUP('Consolidtaed Data'!$E6545,[1]Customers!$A:$B,2,0)</f>
        <v>Eugene Cunningham</v>
      </c>
      <c r="Q1731" s="11">
        <f>WEEKDAY('Consolidtaed Data'!$F6545)</f>
        <v>4</v>
      </c>
      <c r="R1731" s="9">
        <f>MONTH('Consolidtaed Data'!$F6545)</f>
        <v>5</v>
      </c>
      <c r="S1731" s="9" t="str">
        <f>TEXT(Table3[[#This Row],[Purchase Date]],"MMMM")</f>
        <v>May</v>
      </c>
      <c r="T1731" s="9">
        <f>YEAR('Consolidtaed Data'!$F6545)</f>
        <v>2021</v>
      </c>
    </row>
    <row r="1732" spans="1:20" x14ac:dyDescent="0.3">
      <c r="A1732" s="9" t="s">
        <v>2715</v>
      </c>
      <c r="B1732" s="9" t="s">
        <v>213</v>
      </c>
      <c r="C1732" s="9" t="s">
        <v>186</v>
      </c>
      <c r="D1732" s="9" t="s">
        <v>56</v>
      </c>
      <c r="E1732" s="9" t="s">
        <v>1379</v>
      </c>
      <c r="F1732" s="10">
        <v>43957</v>
      </c>
      <c r="G1732" s="10" t="str">
        <f>VLOOKUP(Table3[[#This Row],[Product ID]],[1]Products!$A:$G,2,0)</f>
        <v>Product 68</v>
      </c>
      <c r="H1732" s="22">
        <v>1</v>
      </c>
      <c r="I1732" s="9">
        <f>VLOOKUP('Consolidtaed Data'!$B7169,[1]Products!$A:$G,4,0)</f>
        <v>1178</v>
      </c>
      <c r="J1732" s="9">
        <f>VLOOKUP('Consolidtaed Data'!$B7169,[1]Products!$A:$G,3,0)</f>
        <v>683</v>
      </c>
      <c r="K1732" s="9">
        <f>'Consolidtaed Data'!$J7169*'Consolidtaed Data'!$H7169</f>
        <v>376</v>
      </c>
      <c r="L1732" s="9">
        <f>'Consolidtaed Data'!$I7169*'Consolidtaed Data'!$H7169</f>
        <v>458</v>
      </c>
      <c r="M1732" s="9">
        <f>'Consolidtaed Data'!$L7169-'Consolidtaed Data'!$K7169</f>
        <v>51</v>
      </c>
      <c r="N1732" s="9" t="str">
        <f>VLOOKUP('Consolidtaed Data'!$C7169,[1]Locations!$A:$O,2,0)</f>
        <v>Victorville</v>
      </c>
      <c r="O1732" s="9" t="str">
        <f>VLOOKUP('Consolidtaed Data'!$D7169,'[1]Sales People'!$A:$B,2,0)</f>
        <v>Kenneth Bradley</v>
      </c>
      <c r="P1732" s="9" t="str">
        <f>VLOOKUP('Consolidtaed Data'!$E7169,[1]Customers!$A:$B,2,0)</f>
        <v>Sean Black</v>
      </c>
      <c r="Q1732" s="11">
        <f>WEEKDAY('Consolidtaed Data'!$F7169)</f>
        <v>3</v>
      </c>
      <c r="R1732" s="9">
        <f>MONTH('Consolidtaed Data'!$F7169)</f>
        <v>6</v>
      </c>
      <c r="S1732" s="9" t="str">
        <f>TEXT(Table3[[#This Row],[Purchase Date]],"MMMM")</f>
        <v>May</v>
      </c>
      <c r="T1732" s="9">
        <f>YEAR('Consolidtaed Data'!$F7169)</f>
        <v>2021</v>
      </c>
    </row>
    <row r="1733" spans="1:20" x14ac:dyDescent="0.3">
      <c r="A1733" s="9" t="s">
        <v>2716</v>
      </c>
      <c r="B1733" s="9" t="s">
        <v>112</v>
      </c>
      <c r="C1733" s="9" t="s">
        <v>25</v>
      </c>
      <c r="D1733" s="9" t="s">
        <v>220</v>
      </c>
      <c r="E1733" s="9" t="s">
        <v>604</v>
      </c>
      <c r="F1733" s="10">
        <v>43957</v>
      </c>
      <c r="G1733" s="10" t="str">
        <f>VLOOKUP(Table3[[#This Row],[Product ID]],[1]Products!$A:$G,2,0)</f>
        <v>Product 7</v>
      </c>
      <c r="H1733" s="22">
        <v>1</v>
      </c>
      <c r="I1733" s="9">
        <f>VLOOKUP('Consolidtaed Data'!$B7922,[1]Products!$A:$G,4,0)</f>
        <v>556</v>
      </c>
      <c r="J1733" s="9">
        <f>VLOOKUP('Consolidtaed Data'!$B7922,[1]Products!$A:$G,3,0)</f>
        <v>395</v>
      </c>
      <c r="K1733" s="9">
        <f>'Consolidtaed Data'!$J7922*'Consolidtaed Data'!$H7922</f>
        <v>2732</v>
      </c>
      <c r="L1733" s="9">
        <f>'Consolidtaed Data'!$I7922*'Consolidtaed Data'!$H7922</f>
        <v>4476</v>
      </c>
      <c r="M1733" s="9">
        <f>'Consolidtaed Data'!$L7922-'Consolidtaed Data'!$K7922</f>
        <v>722</v>
      </c>
      <c r="N1733" s="9" t="str">
        <f>VLOOKUP('Consolidtaed Data'!$C7922,[1]Locations!$A:$O,2,0)</f>
        <v>San Francisco</v>
      </c>
      <c r="O1733" s="9" t="str">
        <f>VLOOKUP('Consolidtaed Data'!$D7922,'[1]Sales People'!$A:$B,2,0)</f>
        <v>Bobby Russell</v>
      </c>
      <c r="P1733" s="9" t="str">
        <f>VLOOKUP('Consolidtaed Data'!$E7922,[1]Customers!$A:$B,2,0)</f>
        <v>Andrew Martin</v>
      </c>
      <c r="Q1733" s="11">
        <f>WEEKDAY('Consolidtaed Data'!$F7922)</f>
        <v>4</v>
      </c>
      <c r="R1733" s="9">
        <f>MONTH('Consolidtaed Data'!$F7922)</f>
        <v>8</v>
      </c>
      <c r="S1733" s="9" t="str">
        <f>TEXT(Table3[[#This Row],[Purchase Date]],"MMMM")</f>
        <v>May</v>
      </c>
      <c r="T1733" s="9">
        <f>YEAR('Consolidtaed Data'!$F7922)</f>
        <v>2021</v>
      </c>
    </row>
    <row r="1734" spans="1:20" x14ac:dyDescent="0.3">
      <c r="A1734" s="9" t="s">
        <v>2717</v>
      </c>
      <c r="B1734" s="9" t="s">
        <v>49</v>
      </c>
      <c r="C1734" s="9" t="s">
        <v>357</v>
      </c>
      <c r="D1734" s="9" t="s">
        <v>206</v>
      </c>
      <c r="E1734" s="9" t="s">
        <v>738</v>
      </c>
      <c r="F1734" s="10">
        <v>43957</v>
      </c>
      <c r="G1734" s="10" t="str">
        <f>VLOOKUP(Table3[[#This Row],[Product ID]],[1]Products!$A:$G,2,0)</f>
        <v>Product 30</v>
      </c>
      <c r="H1734" s="22">
        <v>1</v>
      </c>
      <c r="I1734" s="9">
        <f>VLOOKUP('Consolidtaed Data'!$B8667,[1]Products!$A:$G,4,0)</f>
        <v>1725</v>
      </c>
      <c r="J1734" s="9">
        <f>VLOOKUP('Consolidtaed Data'!$B8667,[1]Products!$A:$G,3,0)</f>
        <v>1363</v>
      </c>
      <c r="K1734" s="9">
        <f>'Consolidtaed Data'!$J8667*'Consolidtaed Data'!$H8667</f>
        <v>945</v>
      </c>
      <c r="L1734" s="9">
        <f>'Consolidtaed Data'!$I8667*'Consolidtaed Data'!$H8667</f>
        <v>1889</v>
      </c>
      <c r="M1734" s="9">
        <f>'Consolidtaed Data'!$L8667-'Consolidtaed Data'!$K8667</f>
        <v>13</v>
      </c>
      <c r="N1734" s="9" t="str">
        <f>VLOOKUP('Consolidtaed Data'!$C8667,[1]Locations!$A:$O,2,0)</f>
        <v>Clovis</v>
      </c>
      <c r="O1734" s="9" t="str">
        <f>VLOOKUP('Consolidtaed Data'!$D8667,'[1]Sales People'!$A:$B,2,0)</f>
        <v>Henry Nelson</v>
      </c>
      <c r="P1734" s="9" t="str">
        <f>VLOOKUP('Consolidtaed Data'!$E8667,[1]Customers!$A:$B,2,0)</f>
        <v>Johnny Butler</v>
      </c>
      <c r="Q1734" s="11">
        <f>WEEKDAY('Consolidtaed Data'!$F8667)</f>
        <v>4</v>
      </c>
      <c r="R1734" s="9">
        <f>MONTH('Consolidtaed Data'!$F8667)</f>
        <v>10</v>
      </c>
      <c r="S1734" s="9" t="str">
        <f>TEXT(Table3[[#This Row],[Purchase Date]],"MMMM")</f>
        <v>May</v>
      </c>
      <c r="T1734" s="9">
        <f>YEAR('Consolidtaed Data'!$F8667)</f>
        <v>2021</v>
      </c>
    </row>
    <row r="1735" spans="1:20" x14ac:dyDescent="0.3">
      <c r="A1735" s="9" t="s">
        <v>2718</v>
      </c>
      <c r="B1735" s="9" t="s">
        <v>85</v>
      </c>
      <c r="C1735" s="9" t="s">
        <v>50</v>
      </c>
      <c r="D1735" s="9" t="s">
        <v>149</v>
      </c>
      <c r="E1735" s="9" t="s">
        <v>863</v>
      </c>
      <c r="F1735" s="10">
        <v>43957</v>
      </c>
      <c r="G1735" s="10" t="str">
        <f>VLOOKUP(Table3[[#This Row],[Product ID]],[1]Products!$A:$G,2,0)</f>
        <v>Product 93</v>
      </c>
      <c r="H1735" s="22">
        <v>1</v>
      </c>
      <c r="I1735" s="9">
        <f>VLOOKUP('Consolidtaed Data'!$B9298,[1]Products!$A:$G,4,0)</f>
        <v>2091</v>
      </c>
      <c r="J1735" s="9">
        <f>VLOOKUP('Consolidtaed Data'!$B9298,[1]Products!$A:$G,3,0)</f>
        <v>1485</v>
      </c>
      <c r="K1735" s="9">
        <f>'Consolidtaed Data'!$J9298*'Consolidtaed Data'!$H9298</f>
        <v>376</v>
      </c>
      <c r="L1735" s="9">
        <f>'Consolidtaed Data'!$I9298*'Consolidtaed Data'!$H9298</f>
        <v>458</v>
      </c>
      <c r="M1735" s="9">
        <f>'Consolidtaed Data'!$L9298-'Consolidtaed Data'!$K9298</f>
        <v>290</v>
      </c>
      <c r="N1735" s="9" t="str">
        <f>VLOOKUP('Consolidtaed Data'!$C9298,[1]Locations!$A:$O,2,0)</f>
        <v>Oceanside</v>
      </c>
      <c r="O1735" s="9" t="str">
        <f>VLOOKUP('Consolidtaed Data'!$D9298,'[1]Sales People'!$A:$B,2,0)</f>
        <v>Clarence Fox</v>
      </c>
      <c r="P1735" s="9" t="str">
        <f>VLOOKUP('Consolidtaed Data'!$E9298,[1]Customers!$A:$B,2,0)</f>
        <v>Louis Chavez</v>
      </c>
      <c r="Q1735" s="11">
        <f>WEEKDAY('Consolidtaed Data'!$F9298)</f>
        <v>7</v>
      </c>
      <c r="R1735" s="9">
        <f>MONTH('Consolidtaed Data'!$F9298)</f>
        <v>12</v>
      </c>
      <c r="S1735" s="9" t="str">
        <f>TEXT(Table3[[#This Row],[Purchase Date]],"MMMM")</f>
        <v>May</v>
      </c>
      <c r="T1735" s="9">
        <f>YEAR('Consolidtaed Data'!$F9298)</f>
        <v>2021</v>
      </c>
    </row>
    <row r="1736" spans="1:20" x14ac:dyDescent="0.3">
      <c r="A1736" s="9" t="s">
        <v>2719</v>
      </c>
      <c r="B1736" s="9" t="s">
        <v>24</v>
      </c>
      <c r="C1736" s="9" t="s">
        <v>72</v>
      </c>
      <c r="D1736" s="9" t="s">
        <v>56</v>
      </c>
      <c r="E1736" s="9" t="s">
        <v>1680</v>
      </c>
      <c r="F1736" s="10">
        <v>43958</v>
      </c>
      <c r="G1736" s="10" t="str">
        <f>VLOOKUP(Table3[[#This Row],[Product ID]],[1]Products!$A:$G,2,0)</f>
        <v>Product 6</v>
      </c>
      <c r="H1736" s="22">
        <v>2</v>
      </c>
      <c r="I1736" s="9">
        <f>VLOOKUP('Consolidtaed Data'!$B5071,[1]Products!$A:$G,4,0)</f>
        <v>290</v>
      </c>
      <c r="J1736" s="9">
        <f>VLOOKUP('Consolidtaed Data'!$B5071,[1]Products!$A:$G,3,0)</f>
        <v>200</v>
      </c>
      <c r="K1736" s="9">
        <f>'Consolidtaed Data'!$J5071*'Consolidtaed Data'!$H5071</f>
        <v>1535</v>
      </c>
      <c r="L1736" s="9">
        <f>'Consolidtaed Data'!$I5071*'Consolidtaed Data'!$H5071</f>
        <v>2257</v>
      </c>
      <c r="M1736" s="9">
        <f>'Consolidtaed Data'!$L5071-'Consolidtaed Data'!$K5071</f>
        <v>107</v>
      </c>
      <c r="N1736" s="9" t="str">
        <f>VLOOKUP('Consolidtaed Data'!$C5071,[1]Locations!$A:$O,2,0)</f>
        <v>Santa Clarita</v>
      </c>
      <c r="O1736" s="9" t="str">
        <f>VLOOKUP('Consolidtaed Data'!$D5071,'[1]Sales People'!$A:$B,2,0)</f>
        <v>Brian Thomas</v>
      </c>
      <c r="P1736" s="9" t="str">
        <f>VLOOKUP('Consolidtaed Data'!$E5071,[1]Customers!$A:$B,2,0)</f>
        <v>Steven Walker</v>
      </c>
      <c r="Q1736" s="11">
        <f>WEEKDAY('Consolidtaed Data'!$F5071)</f>
        <v>5</v>
      </c>
      <c r="R1736" s="9">
        <f>MONTH('Consolidtaed Data'!$F5071)</f>
        <v>1</v>
      </c>
      <c r="S1736" s="9" t="str">
        <f>TEXT(Table3[[#This Row],[Purchase Date]],"MMMM")</f>
        <v>May</v>
      </c>
      <c r="T1736" s="9">
        <f>YEAR('Consolidtaed Data'!$F5071)</f>
        <v>2021</v>
      </c>
    </row>
    <row r="1737" spans="1:20" x14ac:dyDescent="0.3">
      <c r="A1737" s="9" t="s">
        <v>2720</v>
      </c>
      <c r="B1737" s="9" t="s">
        <v>182</v>
      </c>
      <c r="C1737" s="9" t="s">
        <v>275</v>
      </c>
      <c r="D1737" s="9" t="s">
        <v>174</v>
      </c>
      <c r="E1737" s="9" t="s">
        <v>2168</v>
      </c>
      <c r="F1737" s="10">
        <v>43958</v>
      </c>
      <c r="G1737" s="10" t="str">
        <f>VLOOKUP(Table3[[#This Row],[Product ID]],[1]Products!$A:$G,2,0)</f>
        <v>Product 9</v>
      </c>
      <c r="H1737" s="22">
        <v>1</v>
      </c>
      <c r="I1737" s="9">
        <f>VLOOKUP('Consolidtaed Data'!$B5752,[1]Products!$A:$G,4,0)</f>
        <v>1052</v>
      </c>
      <c r="J1737" s="9">
        <f>VLOOKUP('Consolidtaed Data'!$B5752,[1]Products!$A:$G,3,0)</f>
        <v>589</v>
      </c>
      <c r="K1737" s="9">
        <f>'Consolidtaed Data'!$J5752*'Consolidtaed Data'!$H5752</f>
        <v>376</v>
      </c>
      <c r="L1737" s="9">
        <f>'Consolidtaed Data'!$I5752*'Consolidtaed Data'!$H5752</f>
        <v>458</v>
      </c>
      <c r="M1737" s="9">
        <f>'Consolidtaed Data'!$L5752-'Consolidtaed Data'!$K5752</f>
        <v>345</v>
      </c>
      <c r="N1737" s="9" t="str">
        <f>VLOOKUP('Consolidtaed Data'!$C5752,[1]Locations!$A:$O,2,0)</f>
        <v>San Mateo</v>
      </c>
      <c r="O1737" s="9" t="str">
        <f>VLOOKUP('Consolidtaed Data'!$D5752,'[1]Sales People'!$A:$B,2,0)</f>
        <v>John Reyes</v>
      </c>
      <c r="P1737" s="9" t="str">
        <f>VLOOKUP('Consolidtaed Data'!$E5752,[1]Customers!$A:$B,2,0)</f>
        <v>Joe Rose</v>
      </c>
      <c r="Q1737" s="11">
        <f>WEEKDAY('Consolidtaed Data'!$F5752)</f>
        <v>2</v>
      </c>
      <c r="R1737" s="9">
        <f>MONTH('Consolidtaed Data'!$F5752)</f>
        <v>3</v>
      </c>
      <c r="S1737" s="9" t="str">
        <f>TEXT(Table3[[#This Row],[Purchase Date]],"MMMM")</f>
        <v>May</v>
      </c>
      <c r="T1737" s="9">
        <f>YEAR('Consolidtaed Data'!$F5752)</f>
        <v>2021</v>
      </c>
    </row>
    <row r="1738" spans="1:20" x14ac:dyDescent="0.3">
      <c r="A1738" s="9" t="s">
        <v>2721</v>
      </c>
      <c r="B1738" s="9" t="s">
        <v>54</v>
      </c>
      <c r="C1738" s="9" t="s">
        <v>564</v>
      </c>
      <c r="D1738" s="9" t="s">
        <v>73</v>
      </c>
      <c r="E1738" s="9" t="s">
        <v>856</v>
      </c>
      <c r="F1738" s="10">
        <v>43958</v>
      </c>
      <c r="G1738" s="10" t="str">
        <f>VLOOKUP(Table3[[#This Row],[Product ID]],[1]Products!$A:$G,2,0)</f>
        <v>Product 41</v>
      </c>
      <c r="H1738" s="22">
        <v>1</v>
      </c>
      <c r="I1738" s="9">
        <f>VLOOKUP('Consolidtaed Data'!$B5929,[1]Products!$A:$G,4,0)</f>
        <v>817</v>
      </c>
      <c r="J1738" s="9">
        <f>VLOOKUP('Consolidtaed Data'!$B5929,[1]Products!$A:$G,3,0)</f>
        <v>409</v>
      </c>
      <c r="K1738" s="9">
        <f>'Consolidtaed Data'!$J5929*'Consolidtaed Data'!$H5929</f>
        <v>291</v>
      </c>
      <c r="L1738" s="9">
        <f>'Consolidtaed Data'!$I5929*'Consolidtaed Data'!$H5929</f>
        <v>378</v>
      </c>
      <c r="M1738" s="9">
        <f>'Consolidtaed Data'!$L5929-'Consolidtaed Data'!$K5929</f>
        <v>570</v>
      </c>
      <c r="N1738" s="9" t="str">
        <f>VLOOKUP('Consolidtaed Data'!$C5929,[1]Locations!$A:$O,2,0)</f>
        <v>Burbank</v>
      </c>
      <c r="O1738" s="9" t="str">
        <f>VLOOKUP('Consolidtaed Data'!$D5929,'[1]Sales People'!$A:$B,2,0)</f>
        <v>Joshua Cook</v>
      </c>
      <c r="P1738" s="9" t="str">
        <f>VLOOKUP('Consolidtaed Data'!$E5929,[1]Customers!$A:$B,2,0)</f>
        <v>Nicholas Stanley</v>
      </c>
      <c r="Q1738" s="11">
        <f>WEEKDAY('Consolidtaed Data'!$F5929)</f>
        <v>6</v>
      </c>
      <c r="R1738" s="9">
        <f>MONTH('Consolidtaed Data'!$F5929)</f>
        <v>3</v>
      </c>
      <c r="S1738" s="9" t="str">
        <f>TEXT(Table3[[#This Row],[Purchase Date]],"MMMM")</f>
        <v>May</v>
      </c>
      <c r="T1738" s="9">
        <f>YEAR('Consolidtaed Data'!$F5929)</f>
        <v>2021</v>
      </c>
    </row>
    <row r="1739" spans="1:20" x14ac:dyDescent="0.3">
      <c r="A1739" s="9" t="s">
        <v>2722</v>
      </c>
      <c r="B1739" s="9" t="s">
        <v>278</v>
      </c>
      <c r="C1739" s="9" t="s">
        <v>63</v>
      </c>
      <c r="D1739" s="9" t="s">
        <v>56</v>
      </c>
      <c r="E1739" s="9" t="s">
        <v>1054</v>
      </c>
      <c r="F1739" s="10">
        <v>43958</v>
      </c>
      <c r="G1739" s="10" t="str">
        <f>VLOOKUP(Table3[[#This Row],[Product ID]],[1]Products!$A:$G,2,0)</f>
        <v>Product 75</v>
      </c>
      <c r="H1739" s="22">
        <v>1</v>
      </c>
      <c r="I1739" s="9">
        <f>VLOOKUP('Consolidtaed Data'!$B6080,[1]Products!$A:$G,4,0)</f>
        <v>1022</v>
      </c>
      <c r="J1739" s="9">
        <f>VLOOKUP('Consolidtaed Data'!$B6080,[1]Products!$A:$G,3,0)</f>
        <v>818</v>
      </c>
      <c r="K1739" s="9">
        <f>'Consolidtaed Data'!$J6080*'Consolidtaed Data'!$H6080</f>
        <v>425</v>
      </c>
      <c r="L1739" s="9">
        <f>'Consolidtaed Data'!$I6080*'Consolidtaed Data'!$H6080</f>
        <v>545</v>
      </c>
      <c r="M1739" s="9">
        <f>'Consolidtaed Data'!$L6080-'Consolidtaed Data'!$K6080</f>
        <v>689</v>
      </c>
      <c r="N1739" s="9" t="str">
        <f>VLOOKUP('Consolidtaed Data'!$C6080,[1]Locations!$A:$O,2,0)</f>
        <v>Thousand Oaks</v>
      </c>
      <c r="O1739" s="9" t="str">
        <f>VLOOKUP('Consolidtaed Data'!$D6080,'[1]Sales People'!$A:$B,2,0)</f>
        <v>Ryan Welch</v>
      </c>
      <c r="P1739" s="9" t="str">
        <f>VLOOKUP('Consolidtaed Data'!$E6080,[1]Customers!$A:$B,2,0)</f>
        <v>Benjamin Stanley</v>
      </c>
      <c r="Q1739" s="11">
        <f>WEEKDAY('Consolidtaed Data'!$F6080)</f>
        <v>5</v>
      </c>
      <c r="R1739" s="9">
        <f>MONTH('Consolidtaed Data'!$F6080)</f>
        <v>4</v>
      </c>
      <c r="S1739" s="9" t="str">
        <f>TEXT(Table3[[#This Row],[Purchase Date]],"MMMM")</f>
        <v>May</v>
      </c>
      <c r="T1739" s="9">
        <f>YEAR('Consolidtaed Data'!$F6080)</f>
        <v>2021</v>
      </c>
    </row>
    <row r="1740" spans="1:20" x14ac:dyDescent="0.3">
      <c r="A1740" s="9" t="s">
        <v>2723</v>
      </c>
      <c r="B1740" s="9" t="s">
        <v>33</v>
      </c>
      <c r="C1740" s="9" t="s">
        <v>16</v>
      </c>
      <c r="D1740" s="9" t="s">
        <v>64</v>
      </c>
      <c r="E1740" s="9" t="s">
        <v>2281</v>
      </c>
      <c r="F1740" s="10">
        <v>43958</v>
      </c>
      <c r="G1740" s="10" t="str">
        <f>VLOOKUP(Table3[[#This Row],[Product ID]],[1]Products!$A:$G,2,0)</f>
        <v>Product 29</v>
      </c>
      <c r="H1740" s="22">
        <v>2</v>
      </c>
      <c r="I1740" s="9">
        <f>VLOOKUP('Consolidtaed Data'!$B6571,[1]Products!$A:$G,4,0)</f>
        <v>112</v>
      </c>
      <c r="J1740" s="9">
        <f>VLOOKUP('Consolidtaed Data'!$B6571,[1]Products!$A:$G,3,0)</f>
        <v>90</v>
      </c>
      <c r="K1740" s="9">
        <f>'Consolidtaed Data'!$J6571*'Consolidtaed Data'!$H6571</f>
        <v>1220</v>
      </c>
      <c r="L1740" s="9">
        <f>'Consolidtaed Data'!$I6571*'Consolidtaed Data'!$H6571</f>
        <v>1671</v>
      </c>
      <c r="M1740" s="9">
        <f>'Consolidtaed Data'!$L6571-'Consolidtaed Data'!$K6571</f>
        <v>565</v>
      </c>
      <c r="N1740" s="9" t="str">
        <f>VLOOKUP('Consolidtaed Data'!$C6571,[1]Locations!$A:$O,2,0)</f>
        <v>Burbank</v>
      </c>
      <c r="O1740" s="9" t="str">
        <f>VLOOKUP('Consolidtaed Data'!$D6571,'[1]Sales People'!$A:$B,2,0)</f>
        <v>Brian Hansen</v>
      </c>
      <c r="P1740" s="9" t="str">
        <f>VLOOKUP('Consolidtaed Data'!$E6571,[1]Customers!$A:$B,2,0)</f>
        <v>Carlos Wheeler</v>
      </c>
      <c r="Q1740" s="11">
        <f>WEEKDAY('Consolidtaed Data'!$F6571)</f>
        <v>7</v>
      </c>
      <c r="R1740" s="9">
        <f>MONTH('Consolidtaed Data'!$F6571)</f>
        <v>5</v>
      </c>
      <c r="S1740" s="9" t="str">
        <f>TEXT(Table3[[#This Row],[Purchase Date]],"MMMM")</f>
        <v>May</v>
      </c>
      <c r="T1740" s="9">
        <f>YEAR('Consolidtaed Data'!$F6571)</f>
        <v>2021</v>
      </c>
    </row>
    <row r="1741" spans="1:20" x14ac:dyDescent="0.3">
      <c r="A1741" s="9" t="s">
        <v>2724</v>
      </c>
      <c r="B1741" s="9" t="s">
        <v>41</v>
      </c>
      <c r="C1741" s="9" t="s">
        <v>635</v>
      </c>
      <c r="D1741" s="9" t="s">
        <v>315</v>
      </c>
      <c r="E1741" s="9" t="s">
        <v>1024</v>
      </c>
      <c r="F1741" s="10">
        <v>43958</v>
      </c>
      <c r="G1741" s="10" t="str">
        <f>VLOOKUP(Table3[[#This Row],[Product ID]],[1]Products!$A:$G,2,0)</f>
        <v>Product 11</v>
      </c>
      <c r="H1741" s="22">
        <v>3</v>
      </c>
      <c r="I1741" s="9">
        <f>VLOOKUP('Consolidtaed Data'!$B6984,[1]Products!$A:$G,4,0)</f>
        <v>1887</v>
      </c>
      <c r="J1741" s="9">
        <f>VLOOKUP('Consolidtaed Data'!$B6984,[1]Products!$A:$G,3,0)</f>
        <v>1378</v>
      </c>
      <c r="K1741" s="9">
        <f>'Consolidtaed Data'!$J6984*'Consolidtaed Data'!$H6984</f>
        <v>1272</v>
      </c>
      <c r="L1741" s="9">
        <f>'Consolidtaed Data'!$I6984*'Consolidtaed Data'!$H6984</f>
        <v>1590</v>
      </c>
      <c r="M1741" s="9">
        <f>'Consolidtaed Data'!$L6984-'Consolidtaed Data'!$K6984</f>
        <v>1068</v>
      </c>
      <c r="N1741" s="9" t="str">
        <f>VLOOKUP('Consolidtaed Data'!$C6984,[1]Locations!$A:$O,2,0)</f>
        <v>Palmdale</v>
      </c>
      <c r="O1741" s="9" t="str">
        <f>VLOOKUP('Consolidtaed Data'!$D6984,'[1]Sales People'!$A:$B,2,0)</f>
        <v>Christopher Tucker</v>
      </c>
      <c r="P1741" s="9" t="str">
        <f>VLOOKUP('Consolidtaed Data'!$E6984,[1]Customers!$A:$B,2,0)</f>
        <v>Dennis Morris</v>
      </c>
      <c r="Q1741" s="11">
        <f>WEEKDAY('Consolidtaed Data'!$F6984)</f>
        <v>3</v>
      </c>
      <c r="R1741" s="9">
        <f>MONTH('Consolidtaed Data'!$F6984)</f>
        <v>6</v>
      </c>
      <c r="S1741" s="9" t="str">
        <f>TEXT(Table3[[#This Row],[Purchase Date]],"MMMM")</f>
        <v>May</v>
      </c>
      <c r="T1741" s="9">
        <f>YEAR('Consolidtaed Data'!$F6984)</f>
        <v>2021</v>
      </c>
    </row>
    <row r="1742" spans="1:20" x14ac:dyDescent="0.3">
      <c r="A1742" s="9" t="s">
        <v>2725</v>
      </c>
      <c r="B1742" s="9" t="s">
        <v>20</v>
      </c>
      <c r="C1742" s="9" t="s">
        <v>249</v>
      </c>
      <c r="D1742" s="9" t="s">
        <v>43</v>
      </c>
      <c r="E1742" s="9" t="s">
        <v>1857</v>
      </c>
      <c r="F1742" s="10">
        <v>43958</v>
      </c>
      <c r="G1742" s="10" t="str">
        <f>VLOOKUP(Table3[[#This Row],[Product ID]],[1]Products!$A:$G,2,0)</f>
        <v>Product 98</v>
      </c>
      <c r="H1742" s="22">
        <v>1</v>
      </c>
      <c r="I1742" s="9">
        <f>VLOOKUP('Consolidtaed Data'!$B7130,[1]Products!$A:$G,4,0)</f>
        <v>1635</v>
      </c>
      <c r="J1742" s="9">
        <f>VLOOKUP('Consolidtaed Data'!$B7130,[1]Products!$A:$G,3,0)</f>
        <v>1046</v>
      </c>
      <c r="K1742" s="9">
        <f>'Consolidtaed Data'!$J7130*'Consolidtaed Data'!$H7130</f>
        <v>390</v>
      </c>
      <c r="L1742" s="9">
        <f>'Consolidtaed Data'!$I7130*'Consolidtaed Data'!$H7130</f>
        <v>543</v>
      </c>
      <c r="M1742" s="9">
        <f>'Consolidtaed Data'!$L7130-'Consolidtaed Data'!$K7130</f>
        <v>412</v>
      </c>
      <c r="N1742" s="9" t="str">
        <f>VLOOKUP('Consolidtaed Data'!$C7130,[1]Locations!$A:$O,2,0)</f>
        <v>Richmond</v>
      </c>
      <c r="O1742" s="9" t="str">
        <f>VLOOKUP('Consolidtaed Data'!$D7130,'[1]Sales People'!$A:$B,2,0)</f>
        <v>Roger Ramos</v>
      </c>
      <c r="P1742" s="9" t="str">
        <f>VLOOKUP('Consolidtaed Data'!$E7130,[1]Customers!$A:$B,2,0)</f>
        <v>Steven Owens</v>
      </c>
      <c r="Q1742" s="11">
        <f>WEEKDAY('Consolidtaed Data'!$F7130)</f>
        <v>6</v>
      </c>
      <c r="R1742" s="9">
        <f>MONTH('Consolidtaed Data'!$F7130)</f>
        <v>6</v>
      </c>
      <c r="S1742" s="9" t="str">
        <f>TEXT(Table3[[#This Row],[Purchase Date]],"MMMM")</f>
        <v>May</v>
      </c>
      <c r="T1742" s="9">
        <f>YEAR('Consolidtaed Data'!$F7130)</f>
        <v>2021</v>
      </c>
    </row>
    <row r="1743" spans="1:20" x14ac:dyDescent="0.3">
      <c r="A1743" s="9" t="s">
        <v>2726</v>
      </c>
      <c r="B1743" s="9" t="s">
        <v>240</v>
      </c>
      <c r="C1743" s="9" t="s">
        <v>59</v>
      </c>
      <c r="D1743" s="9" t="s">
        <v>220</v>
      </c>
      <c r="E1743" s="9" t="s">
        <v>1295</v>
      </c>
      <c r="F1743" s="10">
        <v>43958</v>
      </c>
      <c r="G1743" s="10" t="str">
        <f>VLOOKUP(Table3[[#This Row],[Product ID]],[1]Products!$A:$G,2,0)</f>
        <v>Product 70</v>
      </c>
      <c r="H1743" s="22">
        <v>1</v>
      </c>
      <c r="I1743" s="9">
        <f>VLOOKUP('Consolidtaed Data'!$B7147,[1]Products!$A:$G,4,0)</f>
        <v>1522</v>
      </c>
      <c r="J1743" s="9">
        <f>VLOOKUP('Consolidtaed Data'!$B7147,[1]Products!$A:$G,3,0)</f>
        <v>791</v>
      </c>
      <c r="K1743" s="9">
        <f>'Consolidtaed Data'!$J7147*'Consolidtaed Data'!$H7147</f>
        <v>1108</v>
      </c>
      <c r="L1743" s="9">
        <f>'Consolidtaed Data'!$I7147*'Consolidtaed Data'!$H7147</f>
        <v>1351</v>
      </c>
      <c r="M1743" s="9">
        <f>'Consolidtaed Data'!$L7147-'Consolidtaed Data'!$K7147</f>
        <v>1226</v>
      </c>
      <c r="N1743" s="9" t="str">
        <f>VLOOKUP('Consolidtaed Data'!$C7147,[1]Locations!$A:$O,2,0)</f>
        <v>Vista</v>
      </c>
      <c r="O1743" s="9" t="str">
        <f>VLOOKUP('Consolidtaed Data'!$D7147,'[1]Sales People'!$A:$B,2,0)</f>
        <v>Larry Marshall</v>
      </c>
      <c r="P1743" s="9" t="str">
        <f>VLOOKUP('Consolidtaed Data'!$E7147,[1]Customers!$A:$B,2,0)</f>
        <v>Eugene Castillo</v>
      </c>
      <c r="Q1743" s="11">
        <f>WEEKDAY('Consolidtaed Data'!$F7147)</f>
        <v>1</v>
      </c>
      <c r="R1743" s="9">
        <f>MONTH('Consolidtaed Data'!$F7147)</f>
        <v>6</v>
      </c>
      <c r="S1743" s="9" t="str">
        <f>TEXT(Table3[[#This Row],[Purchase Date]],"MMMM")</f>
        <v>May</v>
      </c>
      <c r="T1743" s="9">
        <f>YEAR('Consolidtaed Data'!$F7147)</f>
        <v>2021</v>
      </c>
    </row>
    <row r="1744" spans="1:20" x14ac:dyDescent="0.3">
      <c r="A1744" s="9" t="s">
        <v>2728</v>
      </c>
      <c r="B1744" s="9" t="s">
        <v>188</v>
      </c>
      <c r="C1744" s="9" t="s">
        <v>130</v>
      </c>
      <c r="D1744" s="9" t="s">
        <v>220</v>
      </c>
      <c r="E1744" s="9" t="s">
        <v>276</v>
      </c>
      <c r="F1744" s="10">
        <v>43958</v>
      </c>
      <c r="G1744" s="10" t="str">
        <f>VLOOKUP(Table3[[#This Row],[Product ID]],[1]Products!$A:$G,2,0)</f>
        <v>Product 63</v>
      </c>
      <c r="H1744" s="22">
        <v>1</v>
      </c>
      <c r="I1744" s="9">
        <f>VLOOKUP('Consolidtaed Data'!$B7149,[1]Products!$A:$G,4,0)</f>
        <v>1351</v>
      </c>
      <c r="J1744" s="9">
        <f>VLOOKUP('Consolidtaed Data'!$B7149,[1]Products!$A:$G,3,0)</f>
        <v>1108</v>
      </c>
      <c r="K1744" s="9">
        <f>'Consolidtaed Data'!$J7149*'Consolidtaed Data'!$H7149</f>
        <v>4419</v>
      </c>
      <c r="L1744" s="9">
        <f>'Consolidtaed Data'!$I7149*'Consolidtaed Data'!$H7149</f>
        <v>7491</v>
      </c>
      <c r="M1744" s="9">
        <f>'Consolidtaed Data'!$L7149-'Consolidtaed Data'!$K7149</f>
        <v>383</v>
      </c>
      <c r="N1744" s="9" t="str">
        <f>VLOOKUP('Consolidtaed Data'!$C7149,[1]Locations!$A:$O,2,0)</f>
        <v>Oakland</v>
      </c>
      <c r="O1744" s="9" t="str">
        <f>VLOOKUP('Consolidtaed Data'!$D7149,'[1]Sales People'!$A:$B,2,0)</f>
        <v>Kevin Butler</v>
      </c>
      <c r="P1744" s="9" t="str">
        <f>VLOOKUP('Consolidtaed Data'!$E7149,[1]Customers!$A:$B,2,0)</f>
        <v>Frank Webb</v>
      </c>
      <c r="Q1744" s="11">
        <f>WEEKDAY('Consolidtaed Data'!$F7149)</f>
        <v>1</v>
      </c>
      <c r="R1744" s="9">
        <f>MONTH('Consolidtaed Data'!$F7149)</f>
        <v>6</v>
      </c>
      <c r="S1744" s="9" t="str">
        <f>TEXT(Table3[[#This Row],[Purchase Date]],"MMMM")</f>
        <v>May</v>
      </c>
      <c r="T1744" s="9">
        <f>YEAR('Consolidtaed Data'!$F7149)</f>
        <v>2021</v>
      </c>
    </row>
    <row r="1745" spans="1:20" x14ac:dyDescent="0.3">
      <c r="A1745" s="9" t="s">
        <v>2729</v>
      </c>
      <c r="B1745" s="9" t="s">
        <v>338</v>
      </c>
      <c r="C1745" s="9" t="s">
        <v>42</v>
      </c>
      <c r="D1745" s="9" t="s">
        <v>131</v>
      </c>
      <c r="E1745" s="9" t="s">
        <v>606</v>
      </c>
      <c r="F1745" s="10">
        <v>43958</v>
      </c>
      <c r="G1745" s="10" t="str">
        <f>VLOOKUP(Table3[[#This Row],[Product ID]],[1]Products!$A:$G,2,0)</f>
        <v>Product 95</v>
      </c>
      <c r="H1745" s="22">
        <v>3</v>
      </c>
      <c r="I1745" s="9">
        <f>VLOOKUP('Consolidtaed Data'!$B7327,[1]Products!$A:$G,4,0)</f>
        <v>112</v>
      </c>
      <c r="J1745" s="9">
        <f>VLOOKUP('Consolidtaed Data'!$B7327,[1]Products!$A:$G,3,0)</f>
        <v>90</v>
      </c>
      <c r="K1745" s="9">
        <f>'Consolidtaed Data'!$J7327*'Consolidtaed Data'!$H7327</f>
        <v>3882</v>
      </c>
      <c r="L1745" s="9">
        <f>'Consolidtaed Data'!$I7327*'Consolidtaed Data'!$H7327</f>
        <v>5544</v>
      </c>
      <c r="M1745" s="9">
        <f>'Consolidtaed Data'!$L7327-'Consolidtaed Data'!$K7327</f>
        <v>1018</v>
      </c>
      <c r="N1745" s="9" t="str">
        <f>VLOOKUP('Consolidtaed Data'!$C7327,[1]Locations!$A:$O,2,0)</f>
        <v>Thousand Oaks</v>
      </c>
      <c r="O1745" s="9" t="str">
        <f>VLOOKUP('Consolidtaed Data'!$D7327,'[1]Sales People'!$A:$B,2,0)</f>
        <v>Christopher Tucker</v>
      </c>
      <c r="P1745" s="9" t="str">
        <f>VLOOKUP('Consolidtaed Data'!$E7327,[1]Customers!$A:$B,2,0)</f>
        <v>Paul Henderson</v>
      </c>
      <c r="Q1745" s="11">
        <f>WEEKDAY('Consolidtaed Data'!$F7327)</f>
        <v>7</v>
      </c>
      <c r="R1745" s="9">
        <f>MONTH('Consolidtaed Data'!$F7327)</f>
        <v>7</v>
      </c>
      <c r="S1745" s="9" t="str">
        <f>TEXT(Table3[[#This Row],[Purchase Date]],"MMMM")</f>
        <v>May</v>
      </c>
      <c r="T1745" s="9">
        <f>YEAR('Consolidtaed Data'!$F7327)</f>
        <v>2021</v>
      </c>
    </row>
    <row r="1746" spans="1:20" x14ac:dyDescent="0.3">
      <c r="A1746" s="9" t="s">
        <v>2730</v>
      </c>
      <c r="B1746" s="9" t="s">
        <v>125</v>
      </c>
      <c r="C1746" s="9" t="s">
        <v>228</v>
      </c>
      <c r="D1746" s="9" t="s">
        <v>153</v>
      </c>
      <c r="E1746" s="9" t="s">
        <v>2524</v>
      </c>
      <c r="F1746" s="10">
        <v>43958</v>
      </c>
      <c r="G1746" s="10" t="str">
        <f>VLOOKUP(Table3[[#This Row],[Product ID]],[1]Products!$A:$G,2,0)</f>
        <v>Product 40</v>
      </c>
      <c r="H1746" s="22">
        <v>1</v>
      </c>
      <c r="I1746" s="9">
        <f>VLOOKUP('Consolidtaed Data'!$B7539,[1]Products!$A:$G,4,0)</f>
        <v>123</v>
      </c>
      <c r="J1746" s="9">
        <f>VLOOKUP('Consolidtaed Data'!$B7539,[1]Products!$A:$G,3,0)</f>
        <v>84</v>
      </c>
      <c r="K1746" s="9">
        <f>'Consolidtaed Data'!$J7539*'Consolidtaed Data'!$H7539</f>
        <v>534</v>
      </c>
      <c r="L1746" s="9">
        <f>'Consolidtaed Data'!$I7539*'Consolidtaed Data'!$H7539</f>
        <v>847</v>
      </c>
      <c r="M1746" s="9">
        <f>'Consolidtaed Data'!$L7539-'Consolidtaed Data'!$K7539</f>
        <v>613</v>
      </c>
      <c r="N1746" s="9" t="str">
        <f>VLOOKUP('Consolidtaed Data'!$C7539,[1]Locations!$A:$O,2,0)</f>
        <v>Victorville</v>
      </c>
      <c r="O1746" s="9" t="str">
        <f>VLOOKUP('Consolidtaed Data'!$D7539,'[1]Sales People'!$A:$B,2,0)</f>
        <v>Ernest Wagner</v>
      </c>
      <c r="P1746" s="9" t="str">
        <f>VLOOKUP('Consolidtaed Data'!$E7539,[1]Customers!$A:$B,2,0)</f>
        <v>Todd Davis</v>
      </c>
      <c r="Q1746" s="11">
        <f>WEEKDAY('Consolidtaed Data'!$F7539)</f>
        <v>3</v>
      </c>
      <c r="R1746" s="9">
        <f>MONTH('Consolidtaed Data'!$F7539)</f>
        <v>7</v>
      </c>
      <c r="S1746" s="9" t="str">
        <f>TEXT(Table3[[#This Row],[Purchase Date]],"MMMM")</f>
        <v>May</v>
      </c>
      <c r="T1746" s="9">
        <f>YEAR('Consolidtaed Data'!$F7539)</f>
        <v>2021</v>
      </c>
    </row>
    <row r="1747" spans="1:20" x14ac:dyDescent="0.3">
      <c r="A1747" s="9" t="s">
        <v>2731</v>
      </c>
      <c r="B1747" s="9" t="s">
        <v>230</v>
      </c>
      <c r="C1747" s="9" t="s">
        <v>130</v>
      </c>
      <c r="D1747" s="9" t="s">
        <v>272</v>
      </c>
      <c r="E1747" s="9" t="s">
        <v>1422</v>
      </c>
      <c r="F1747" s="10">
        <v>43958</v>
      </c>
      <c r="G1747" s="10" t="str">
        <f>VLOOKUP(Table3[[#This Row],[Product ID]],[1]Products!$A:$G,2,0)</f>
        <v>Product 31</v>
      </c>
      <c r="H1747" s="22">
        <v>2</v>
      </c>
      <c r="I1747" s="9">
        <f>VLOOKUP('Consolidtaed Data'!$B7780,[1]Products!$A:$G,4,0)</f>
        <v>1638</v>
      </c>
      <c r="J1747" s="9">
        <f>VLOOKUP('Consolidtaed Data'!$B7780,[1]Products!$A:$G,3,0)</f>
        <v>1261</v>
      </c>
      <c r="K1747" s="9">
        <f>'Consolidtaed Data'!$J7780*'Consolidtaed Data'!$H7780</f>
        <v>971</v>
      </c>
      <c r="L1747" s="9">
        <f>'Consolidtaed Data'!$I7780*'Consolidtaed Data'!$H7780</f>
        <v>1494</v>
      </c>
      <c r="M1747" s="9">
        <f>'Consolidtaed Data'!$L7780-'Consolidtaed Data'!$K7780</f>
        <v>1149</v>
      </c>
      <c r="N1747" s="9" t="str">
        <f>VLOOKUP('Consolidtaed Data'!$C7780,[1]Locations!$A:$O,2,0)</f>
        <v>Santa Maria</v>
      </c>
      <c r="O1747" s="9" t="str">
        <f>VLOOKUP('Consolidtaed Data'!$D7780,'[1]Sales People'!$A:$B,2,0)</f>
        <v>Roger Robertson</v>
      </c>
      <c r="P1747" s="9" t="str">
        <f>VLOOKUP('Consolidtaed Data'!$E7780,[1]Customers!$A:$B,2,0)</f>
        <v>Andrew Martin</v>
      </c>
      <c r="Q1747" s="11">
        <f>WEEKDAY('Consolidtaed Data'!$F7780)</f>
        <v>7</v>
      </c>
      <c r="R1747" s="9">
        <f>MONTH('Consolidtaed Data'!$F7780)</f>
        <v>8</v>
      </c>
      <c r="S1747" s="9" t="str">
        <f>TEXT(Table3[[#This Row],[Purchase Date]],"MMMM")</f>
        <v>May</v>
      </c>
      <c r="T1747" s="9">
        <f>YEAR('Consolidtaed Data'!$F7780)</f>
        <v>2021</v>
      </c>
    </row>
    <row r="1748" spans="1:20" x14ac:dyDescent="0.3">
      <c r="A1748" s="9" t="s">
        <v>2732</v>
      </c>
      <c r="B1748" s="9" t="s">
        <v>129</v>
      </c>
      <c r="C1748" s="9" t="s">
        <v>472</v>
      </c>
      <c r="D1748" s="9" t="s">
        <v>206</v>
      </c>
      <c r="E1748" s="9" t="s">
        <v>2838</v>
      </c>
      <c r="F1748" s="10">
        <v>43958</v>
      </c>
      <c r="G1748" s="10" t="str">
        <f>VLOOKUP(Table3[[#This Row],[Product ID]],[1]Products!$A:$G,2,0)</f>
        <v>Product 47</v>
      </c>
      <c r="H1748" s="22">
        <v>1</v>
      </c>
      <c r="I1748" s="9">
        <f>VLOOKUP('Consolidtaed Data'!$B8361,[1]Products!$A:$G,4,0)</f>
        <v>2141</v>
      </c>
      <c r="J1748" s="9">
        <f>VLOOKUP('Consolidtaed Data'!$B8361,[1]Products!$A:$G,3,0)</f>
        <v>1777</v>
      </c>
      <c r="K1748" s="9">
        <f>'Consolidtaed Data'!$J8361*'Consolidtaed Data'!$H8361</f>
        <v>255</v>
      </c>
      <c r="L1748" s="9">
        <f>'Consolidtaed Data'!$I8361*'Consolidtaed Data'!$H8361</f>
        <v>392</v>
      </c>
      <c r="M1748" s="9">
        <f>'Consolidtaed Data'!$L8361-'Consolidtaed Data'!$K8361</f>
        <v>286</v>
      </c>
      <c r="N1748" s="9" t="str">
        <f>VLOOKUP('Consolidtaed Data'!$C8361,[1]Locations!$A:$O,2,0)</f>
        <v>Ontario</v>
      </c>
      <c r="O1748" s="9" t="str">
        <f>VLOOKUP('Consolidtaed Data'!$D8361,'[1]Sales People'!$A:$B,2,0)</f>
        <v>Joshua Taylor</v>
      </c>
      <c r="P1748" s="9" t="str">
        <f>VLOOKUP('Consolidtaed Data'!$E8361,[1]Customers!$A:$B,2,0)</f>
        <v>Jonathan Bowman</v>
      </c>
      <c r="Q1748" s="11">
        <f>WEEKDAY('Consolidtaed Data'!$F8361)</f>
        <v>3</v>
      </c>
      <c r="R1748" s="9">
        <f>MONTH('Consolidtaed Data'!$F8361)</f>
        <v>9</v>
      </c>
      <c r="S1748" s="9" t="str">
        <f>TEXT(Table3[[#This Row],[Purchase Date]],"MMMM")</f>
        <v>May</v>
      </c>
      <c r="T1748" s="9">
        <f>YEAR('Consolidtaed Data'!$F8361)</f>
        <v>2021</v>
      </c>
    </row>
    <row r="1749" spans="1:20" x14ac:dyDescent="0.3">
      <c r="A1749" s="9" t="s">
        <v>2734</v>
      </c>
      <c r="B1749" s="9" t="s">
        <v>477</v>
      </c>
      <c r="C1749" s="9" t="s">
        <v>201</v>
      </c>
      <c r="D1749" s="9" t="s">
        <v>105</v>
      </c>
      <c r="E1749" s="9" t="s">
        <v>1801</v>
      </c>
      <c r="F1749" s="10">
        <v>43958</v>
      </c>
      <c r="G1749" s="10" t="str">
        <f>VLOOKUP(Table3[[#This Row],[Product ID]],[1]Products!$A:$G,2,0)</f>
        <v>Product 46</v>
      </c>
      <c r="H1749" s="22">
        <v>1</v>
      </c>
      <c r="I1749" s="9">
        <f>VLOOKUP('Consolidtaed Data'!$B9272,[1]Products!$A:$G,4,0)</f>
        <v>1178</v>
      </c>
      <c r="J1749" s="9">
        <f>VLOOKUP('Consolidtaed Data'!$B9272,[1]Products!$A:$G,3,0)</f>
        <v>683</v>
      </c>
      <c r="K1749" s="9">
        <f>'Consolidtaed Data'!$J9272*'Consolidtaed Data'!$H9272</f>
        <v>1275</v>
      </c>
      <c r="L1749" s="9">
        <f>'Consolidtaed Data'!$I9272*'Consolidtaed Data'!$H9272</f>
        <v>1635</v>
      </c>
      <c r="M1749" s="9">
        <f>'Consolidtaed Data'!$L9272-'Consolidtaed Data'!$K9272</f>
        <v>248</v>
      </c>
      <c r="N1749" s="9" t="str">
        <f>VLOOKUP('Consolidtaed Data'!$C9272,[1]Locations!$A:$O,2,0)</f>
        <v>Long Beach</v>
      </c>
      <c r="O1749" s="9" t="str">
        <f>VLOOKUP('Consolidtaed Data'!$D9272,'[1]Sales People'!$A:$B,2,0)</f>
        <v>Scott Clark</v>
      </c>
      <c r="P1749" s="9" t="str">
        <f>VLOOKUP('Consolidtaed Data'!$E9272,[1]Customers!$A:$B,2,0)</f>
        <v>Christopher Matthews</v>
      </c>
      <c r="Q1749" s="11">
        <f>WEEKDAY('Consolidtaed Data'!$F9272)</f>
        <v>5</v>
      </c>
      <c r="R1749" s="9">
        <f>MONTH('Consolidtaed Data'!$F9272)</f>
        <v>12</v>
      </c>
      <c r="S1749" s="9" t="str">
        <f>TEXT(Table3[[#This Row],[Purchase Date]],"MMMM")</f>
        <v>May</v>
      </c>
      <c r="T1749" s="9">
        <f>YEAR('Consolidtaed Data'!$F9272)</f>
        <v>2021</v>
      </c>
    </row>
    <row r="1750" spans="1:20" x14ac:dyDescent="0.3">
      <c r="A1750" s="9" t="s">
        <v>2735</v>
      </c>
      <c r="B1750" s="9" t="s">
        <v>366</v>
      </c>
      <c r="C1750" s="9" t="s">
        <v>344</v>
      </c>
      <c r="D1750" s="9" t="s">
        <v>100</v>
      </c>
      <c r="E1750" s="9" t="s">
        <v>1574</v>
      </c>
      <c r="F1750" s="10">
        <v>43958</v>
      </c>
      <c r="G1750" s="10" t="str">
        <f>VLOOKUP(Table3[[#This Row],[Product ID]],[1]Products!$A:$G,2,0)</f>
        <v>Product 39</v>
      </c>
      <c r="H1750" s="22">
        <v>1</v>
      </c>
      <c r="I1750" s="9">
        <f>VLOOKUP('Consolidtaed Data'!$B9324,[1]Products!$A:$G,4,0)</f>
        <v>2410</v>
      </c>
      <c r="J1750" s="9">
        <f>VLOOKUP('Consolidtaed Data'!$B9324,[1]Products!$A:$G,3,0)</f>
        <v>1518</v>
      </c>
      <c r="K1750" s="9">
        <f>'Consolidtaed Data'!$J9324*'Consolidtaed Data'!$H9324</f>
        <v>2946</v>
      </c>
      <c r="L1750" s="9">
        <f>'Consolidtaed Data'!$I9324*'Consolidtaed Data'!$H9324</f>
        <v>4994</v>
      </c>
      <c r="M1750" s="9">
        <f>'Consolidtaed Data'!$L9324-'Consolidtaed Data'!$K9324</f>
        <v>690</v>
      </c>
      <c r="N1750" s="9" t="str">
        <f>VLOOKUP('Consolidtaed Data'!$C9324,[1]Locations!$A:$O,2,0)</f>
        <v>Stockton</v>
      </c>
      <c r="O1750" s="9" t="str">
        <f>VLOOKUP('Consolidtaed Data'!$D9324,'[1]Sales People'!$A:$B,2,0)</f>
        <v>Eugene Holmes</v>
      </c>
      <c r="P1750" s="9" t="str">
        <f>VLOOKUP('Consolidtaed Data'!$E9324,[1]Customers!$A:$B,2,0)</f>
        <v>Jesse Hill</v>
      </c>
      <c r="Q1750" s="11">
        <f>WEEKDAY('Consolidtaed Data'!$F9324)</f>
        <v>2</v>
      </c>
      <c r="R1750" s="9">
        <f>MONTH('Consolidtaed Data'!$F9324)</f>
        <v>12</v>
      </c>
      <c r="S1750" s="9" t="str">
        <f>TEXT(Table3[[#This Row],[Purchase Date]],"MMMM")</f>
        <v>May</v>
      </c>
      <c r="T1750" s="9">
        <f>YEAR('Consolidtaed Data'!$F9324)</f>
        <v>2021</v>
      </c>
    </row>
    <row r="1751" spans="1:20" x14ac:dyDescent="0.3">
      <c r="A1751" s="9" t="s">
        <v>2736</v>
      </c>
      <c r="B1751" s="9" t="s">
        <v>266</v>
      </c>
      <c r="C1751" s="9" t="s">
        <v>412</v>
      </c>
      <c r="D1751" s="9" t="s">
        <v>87</v>
      </c>
      <c r="E1751" s="9" t="s">
        <v>499</v>
      </c>
      <c r="F1751" s="10">
        <v>43958</v>
      </c>
      <c r="G1751" s="10" t="str">
        <f>VLOOKUP(Table3[[#This Row],[Product ID]],[1]Products!$A:$G,2,0)</f>
        <v>Product 92</v>
      </c>
      <c r="H1751" s="22">
        <v>3</v>
      </c>
      <c r="I1751" s="9">
        <f>VLOOKUP('Consolidtaed Data'!$B9468,[1]Products!$A:$G,4,0)</f>
        <v>1783</v>
      </c>
      <c r="J1751" s="9">
        <f>VLOOKUP('Consolidtaed Data'!$B9468,[1]Products!$A:$G,3,0)</f>
        <v>1230</v>
      </c>
      <c r="K1751" s="9">
        <f>'Consolidtaed Data'!$J9468*'Consolidtaed Data'!$H9468</f>
        <v>5892</v>
      </c>
      <c r="L1751" s="9">
        <f>'Consolidtaed Data'!$I9468*'Consolidtaed Data'!$H9468</f>
        <v>9988</v>
      </c>
      <c r="M1751" s="9">
        <f>'Consolidtaed Data'!$L9468-'Consolidtaed Data'!$K9468</f>
        <v>982</v>
      </c>
      <c r="N1751" s="9" t="str">
        <f>VLOOKUP('Consolidtaed Data'!$C9468,[1]Locations!$A:$O,2,0)</f>
        <v>Roseville</v>
      </c>
      <c r="O1751" s="9" t="str">
        <f>VLOOKUP('Consolidtaed Data'!$D9468,'[1]Sales People'!$A:$B,2,0)</f>
        <v>Eugene Holmes</v>
      </c>
      <c r="P1751" s="9" t="str">
        <f>VLOOKUP('Consolidtaed Data'!$E9468,[1]Customers!$A:$B,2,0)</f>
        <v>Joe Gordon</v>
      </c>
      <c r="Q1751" s="11">
        <f>WEEKDAY('Consolidtaed Data'!$F9468)</f>
        <v>5</v>
      </c>
      <c r="R1751" s="9">
        <f>MONTH('Consolidtaed Data'!$F9468)</f>
        <v>12</v>
      </c>
      <c r="S1751" s="9" t="str">
        <f>TEXT(Table3[[#This Row],[Purchase Date]],"MMMM")</f>
        <v>May</v>
      </c>
      <c r="T1751" s="9">
        <f>YEAR('Consolidtaed Data'!$F9468)</f>
        <v>2021</v>
      </c>
    </row>
    <row r="1752" spans="1:20" x14ac:dyDescent="0.3">
      <c r="A1752" s="9" t="s">
        <v>2737</v>
      </c>
      <c r="B1752" s="9" t="s">
        <v>168</v>
      </c>
      <c r="C1752" s="9" t="s">
        <v>39</v>
      </c>
      <c r="D1752" s="9" t="s">
        <v>22</v>
      </c>
      <c r="E1752" s="9" t="s">
        <v>803</v>
      </c>
      <c r="F1752" s="10">
        <v>43959</v>
      </c>
      <c r="G1752" s="10" t="str">
        <f>VLOOKUP(Table3[[#This Row],[Product ID]],[1]Products!$A:$G,2,0)</f>
        <v>Product 26</v>
      </c>
      <c r="H1752" s="22">
        <v>1</v>
      </c>
      <c r="I1752" s="9">
        <f>VLOOKUP('Consolidtaed Data'!$B5412,[1]Products!$A:$G,4,0)</f>
        <v>1889</v>
      </c>
      <c r="J1752" s="9">
        <f>VLOOKUP('Consolidtaed Data'!$B5412,[1]Products!$A:$G,3,0)</f>
        <v>945</v>
      </c>
      <c r="K1752" s="9">
        <f>'Consolidtaed Data'!$J5412*'Consolidtaed Data'!$H5412</f>
        <v>1248</v>
      </c>
      <c r="L1752" s="9">
        <f>'Consolidtaed Data'!$I5412*'Consolidtaed Data'!$H5412</f>
        <v>1809</v>
      </c>
      <c r="M1752" s="9">
        <f>'Consolidtaed Data'!$L5412-'Consolidtaed Data'!$K5412</f>
        <v>2481</v>
      </c>
      <c r="N1752" s="9" t="str">
        <f>VLOOKUP('Consolidtaed Data'!$C5412,[1]Locations!$A:$O,2,0)</f>
        <v>Palmdale</v>
      </c>
      <c r="O1752" s="9" t="str">
        <f>VLOOKUP('Consolidtaed Data'!$D5412,'[1]Sales People'!$A:$B,2,0)</f>
        <v>Gary Rodriguez</v>
      </c>
      <c r="P1752" s="9" t="str">
        <f>VLOOKUP('Consolidtaed Data'!$E5412,[1]Customers!$A:$B,2,0)</f>
        <v>Phillip Ellis</v>
      </c>
      <c r="Q1752" s="11">
        <f>WEEKDAY('Consolidtaed Data'!$F5412)</f>
        <v>5</v>
      </c>
      <c r="R1752" s="9">
        <f>MONTH('Consolidtaed Data'!$F5412)</f>
        <v>2</v>
      </c>
      <c r="S1752" s="9" t="str">
        <f>TEXT(Table3[[#This Row],[Purchase Date]],"MMMM")</f>
        <v>May</v>
      </c>
      <c r="T1752" s="9">
        <f>YEAR('Consolidtaed Data'!$F5412)</f>
        <v>2021</v>
      </c>
    </row>
    <row r="1753" spans="1:20" x14ac:dyDescent="0.3">
      <c r="A1753" s="9" t="s">
        <v>2738</v>
      </c>
      <c r="B1753" s="9" t="s">
        <v>29</v>
      </c>
      <c r="C1753" s="9" t="s">
        <v>423</v>
      </c>
      <c r="D1753" s="9" t="s">
        <v>315</v>
      </c>
      <c r="E1753" s="9" t="s">
        <v>913</v>
      </c>
      <c r="F1753" s="10">
        <v>43959</v>
      </c>
      <c r="G1753" s="10" t="str">
        <f>VLOOKUP(Table3[[#This Row],[Product ID]],[1]Products!$A:$G,2,0)</f>
        <v>Product 37</v>
      </c>
      <c r="H1753" s="22">
        <v>3</v>
      </c>
      <c r="I1753" s="9">
        <f>VLOOKUP('Consolidtaed Data'!$B5724,[1]Products!$A:$G,4,0)</f>
        <v>392</v>
      </c>
      <c r="J1753" s="9">
        <f>VLOOKUP('Consolidtaed Data'!$B5724,[1]Products!$A:$G,3,0)</f>
        <v>255</v>
      </c>
      <c r="K1753" s="9">
        <f>'Consolidtaed Data'!$J5724*'Consolidtaed Data'!$H5724</f>
        <v>807</v>
      </c>
      <c r="L1753" s="9">
        <f>'Consolidtaed Data'!$I5724*'Consolidtaed Data'!$H5724</f>
        <v>1467</v>
      </c>
      <c r="M1753" s="9">
        <f>'Consolidtaed Data'!$L5724-'Consolidtaed Data'!$K5724</f>
        <v>374</v>
      </c>
      <c r="N1753" s="9" t="str">
        <f>VLOOKUP('Consolidtaed Data'!$C5724,[1]Locations!$A:$O,2,0)</f>
        <v>Hayward</v>
      </c>
      <c r="O1753" s="9" t="str">
        <f>VLOOKUP('Consolidtaed Data'!$D5724,'[1]Sales People'!$A:$B,2,0)</f>
        <v>Brian Davis</v>
      </c>
      <c r="P1753" s="9" t="str">
        <f>VLOOKUP('Consolidtaed Data'!$E5724,[1]Customers!$A:$B,2,0)</f>
        <v>Todd George</v>
      </c>
      <c r="Q1753" s="11">
        <f>WEEKDAY('Consolidtaed Data'!$F5724)</f>
        <v>7</v>
      </c>
      <c r="R1753" s="9">
        <f>MONTH('Consolidtaed Data'!$F5724)</f>
        <v>2</v>
      </c>
      <c r="S1753" s="9" t="str">
        <f>TEXT(Table3[[#This Row],[Purchase Date]],"MMMM")</f>
        <v>May</v>
      </c>
      <c r="T1753" s="9">
        <f>YEAR('Consolidtaed Data'!$F5724)</f>
        <v>2021</v>
      </c>
    </row>
    <row r="1754" spans="1:20" x14ac:dyDescent="0.3">
      <c r="A1754" s="9" t="s">
        <v>2739</v>
      </c>
      <c r="B1754" s="9" t="s">
        <v>112</v>
      </c>
      <c r="C1754" s="9" t="s">
        <v>108</v>
      </c>
      <c r="D1754" s="9" t="s">
        <v>235</v>
      </c>
      <c r="E1754" s="9" t="s">
        <v>144</v>
      </c>
      <c r="F1754" s="10">
        <v>43959</v>
      </c>
      <c r="G1754" s="10" t="str">
        <f>VLOOKUP(Table3[[#This Row],[Product ID]],[1]Products!$A:$G,2,0)</f>
        <v>Product 7</v>
      </c>
      <c r="H1754" s="22">
        <v>2</v>
      </c>
      <c r="I1754" s="9">
        <f>VLOOKUP('Consolidtaed Data'!$B5740,[1]Products!$A:$G,4,0)</f>
        <v>2182</v>
      </c>
      <c r="J1754" s="9">
        <f>VLOOKUP('Consolidtaed Data'!$B5740,[1]Products!$A:$G,3,0)</f>
        <v>1200</v>
      </c>
      <c r="K1754" s="9">
        <f>'Consolidtaed Data'!$J5740*'Consolidtaed Data'!$H5740</f>
        <v>3600</v>
      </c>
      <c r="L1754" s="9">
        <f>'Consolidtaed Data'!$I5740*'Consolidtaed Data'!$H5740</f>
        <v>6000</v>
      </c>
      <c r="M1754" s="9">
        <f>'Consolidtaed Data'!$L5740-'Consolidtaed Data'!$K5740</f>
        <v>606</v>
      </c>
      <c r="N1754" s="9" t="str">
        <f>VLOOKUP('Consolidtaed Data'!$C5740,[1]Locations!$A:$O,2,0)</f>
        <v>Vista</v>
      </c>
      <c r="O1754" s="9" t="str">
        <f>VLOOKUP('Consolidtaed Data'!$D5740,'[1]Sales People'!$A:$B,2,0)</f>
        <v>Larry Castillo</v>
      </c>
      <c r="P1754" s="9" t="str">
        <f>VLOOKUP('Consolidtaed Data'!$E5740,[1]Customers!$A:$B,2,0)</f>
        <v>Shawn Ray</v>
      </c>
      <c r="Q1754" s="11">
        <f>WEEKDAY('Consolidtaed Data'!$F5740)</f>
        <v>1</v>
      </c>
      <c r="R1754" s="9">
        <f>MONTH('Consolidtaed Data'!$F5740)</f>
        <v>2</v>
      </c>
      <c r="S1754" s="9" t="str">
        <f>TEXT(Table3[[#This Row],[Purchase Date]],"MMMM")</f>
        <v>May</v>
      </c>
      <c r="T1754" s="9">
        <f>YEAR('Consolidtaed Data'!$F5740)</f>
        <v>2021</v>
      </c>
    </row>
    <row r="1755" spans="1:20" x14ac:dyDescent="0.3">
      <c r="A1755" s="9" t="s">
        <v>2740</v>
      </c>
      <c r="B1755" s="9" t="s">
        <v>7</v>
      </c>
      <c r="C1755" s="9" t="s">
        <v>394</v>
      </c>
      <c r="D1755" s="9" t="s">
        <v>100</v>
      </c>
      <c r="E1755" s="9" t="s">
        <v>1657</v>
      </c>
      <c r="F1755" s="10">
        <v>43959</v>
      </c>
      <c r="G1755" s="10" t="str">
        <f>VLOOKUP(Table3[[#This Row],[Product ID]],[1]Products!$A:$G,2,0)</f>
        <v>Product 77</v>
      </c>
      <c r="H1755" s="22">
        <v>1</v>
      </c>
      <c r="I1755" s="9">
        <f>VLOOKUP('Consolidtaed Data'!$B6103,[1]Products!$A:$G,4,0)</f>
        <v>1809</v>
      </c>
      <c r="J1755" s="9">
        <f>VLOOKUP('Consolidtaed Data'!$B6103,[1]Products!$A:$G,3,0)</f>
        <v>1067</v>
      </c>
      <c r="K1755" s="9">
        <f>'Consolidtaed Data'!$J6103*'Consolidtaed Data'!$H6103</f>
        <v>376</v>
      </c>
      <c r="L1755" s="9">
        <f>'Consolidtaed Data'!$I6103*'Consolidtaed Data'!$H6103</f>
        <v>458</v>
      </c>
      <c r="M1755" s="9">
        <f>'Consolidtaed Data'!$L6103-'Consolidtaed Data'!$K6103</f>
        <v>722</v>
      </c>
      <c r="N1755" s="9" t="str">
        <f>VLOOKUP('Consolidtaed Data'!$C6103,[1]Locations!$A:$O,2,0)</f>
        <v>Fullerton</v>
      </c>
      <c r="O1755" s="9" t="str">
        <f>VLOOKUP('Consolidtaed Data'!$D6103,'[1]Sales People'!$A:$B,2,0)</f>
        <v>Kenneth Fields</v>
      </c>
      <c r="P1755" s="9" t="str">
        <f>VLOOKUP('Consolidtaed Data'!$E6103,[1]Customers!$A:$B,2,0)</f>
        <v>Douglas Perkins</v>
      </c>
      <c r="Q1755" s="11">
        <f>WEEKDAY('Consolidtaed Data'!$F6103)</f>
        <v>7</v>
      </c>
      <c r="R1755" s="9">
        <f>MONTH('Consolidtaed Data'!$F6103)</f>
        <v>4</v>
      </c>
      <c r="S1755" s="9" t="str">
        <f>TEXT(Table3[[#This Row],[Purchase Date]],"MMMM")</f>
        <v>May</v>
      </c>
      <c r="T1755" s="9">
        <f>YEAR('Consolidtaed Data'!$F6103)</f>
        <v>2021</v>
      </c>
    </row>
    <row r="1756" spans="1:20" x14ac:dyDescent="0.3">
      <c r="A1756" s="9" t="s">
        <v>2741</v>
      </c>
      <c r="B1756" s="9" t="s">
        <v>49</v>
      </c>
      <c r="C1756" s="9" t="s">
        <v>45</v>
      </c>
      <c r="D1756" s="9" t="s">
        <v>95</v>
      </c>
      <c r="E1756" s="9" t="s">
        <v>6621</v>
      </c>
      <c r="F1756" s="10">
        <v>43959</v>
      </c>
      <c r="G1756" s="10" t="str">
        <f>VLOOKUP(Table3[[#This Row],[Product ID]],[1]Products!$A:$G,2,0)</f>
        <v>Product 30</v>
      </c>
      <c r="H1756" s="22">
        <v>1</v>
      </c>
      <c r="I1756" s="9">
        <f>VLOOKUP('Consolidtaed Data'!$B6592,[1]Products!$A:$G,4,0)</f>
        <v>1725</v>
      </c>
      <c r="J1756" s="9">
        <f>VLOOKUP('Consolidtaed Data'!$B6592,[1]Products!$A:$G,3,0)</f>
        <v>1363</v>
      </c>
      <c r="K1756" s="9">
        <f>'Consolidtaed Data'!$J6592*'Consolidtaed Data'!$H6592</f>
        <v>389</v>
      </c>
      <c r="L1756" s="9">
        <f>'Consolidtaed Data'!$I6592*'Consolidtaed Data'!$H6592</f>
        <v>637</v>
      </c>
      <c r="M1756" s="9">
        <f>'Consolidtaed Data'!$L6592-'Consolidtaed Data'!$K6592</f>
        <v>827</v>
      </c>
      <c r="N1756" s="9" t="str">
        <f>VLOOKUP('Consolidtaed Data'!$C6592,[1]Locations!$A:$O,2,0)</f>
        <v>Norwalk</v>
      </c>
      <c r="O1756" s="9" t="str">
        <f>VLOOKUP('Consolidtaed Data'!$D6592,'[1]Sales People'!$A:$B,2,0)</f>
        <v>Larry Marshall</v>
      </c>
      <c r="P1756" s="9" t="str">
        <f>VLOOKUP('Consolidtaed Data'!$E6592,[1]Customers!$A:$B,2,0)</f>
        <v>Alan Miller</v>
      </c>
      <c r="Q1756" s="11">
        <f>WEEKDAY('Consolidtaed Data'!$F6592)</f>
        <v>2</v>
      </c>
      <c r="R1756" s="9">
        <f>MONTH('Consolidtaed Data'!$F6592)</f>
        <v>5</v>
      </c>
      <c r="S1756" s="9" t="str">
        <f>TEXT(Table3[[#This Row],[Purchase Date]],"MMMM")</f>
        <v>May</v>
      </c>
      <c r="T1756" s="9">
        <f>YEAR('Consolidtaed Data'!$F6592)</f>
        <v>2021</v>
      </c>
    </row>
    <row r="1757" spans="1:20" x14ac:dyDescent="0.3">
      <c r="A1757" s="9" t="s">
        <v>2742</v>
      </c>
      <c r="B1757" s="9" t="s">
        <v>349</v>
      </c>
      <c r="C1757" s="9" t="s">
        <v>319</v>
      </c>
      <c r="D1757" s="9" t="s">
        <v>272</v>
      </c>
      <c r="E1757" s="9" t="s">
        <v>339</v>
      </c>
      <c r="F1757" s="10">
        <v>43959</v>
      </c>
      <c r="G1757" s="10" t="str">
        <f>VLOOKUP(Table3[[#This Row],[Product ID]],[1]Products!$A:$G,2,0)</f>
        <v>Product 60</v>
      </c>
      <c r="H1757" s="22">
        <v>2</v>
      </c>
      <c r="I1757" s="9">
        <f>VLOOKUP('Consolidtaed Data'!$B7073,[1]Products!$A:$G,4,0)</f>
        <v>1798</v>
      </c>
      <c r="J1757" s="9">
        <f>VLOOKUP('Consolidtaed Data'!$B7073,[1]Products!$A:$G,3,0)</f>
        <v>971</v>
      </c>
      <c r="K1757" s="9">
        <f>'Consolidtaed Data'!$J7073*'Consolidtaed Data'!$H7073</f>
        <v>2602</v>
      </c>
      <c r="L1757" s="9">
        <f>'Consolidtaed Data'!$I7073*'Consolidtaed Data'!$H7073</f>
        <v>3174</v>
      </c>
      <c r="M1757" s="9">
        <f>'Consolidtaed Data'!$L7073-'Consolidtaed Data'!$K7073</f>
        <v>46</v>
      </c>
      <c r="N1757" s="9" t="str">
        <f>VLOOKUP('Consolidtaed Data'!$C7073,[1]Locations!$A:$O,2,0)</f>
        <v>Fullerton</v>
      </c>
      <c r="O1757" s="9" t="str">
        <f>VLOOKUP('Consolidtaed Data'!$D7073,'[1]Sales People'!$A:$B,2,0)</f>
        <v>Ryan Welch</v>
      </c>
      <c r="P1757" s="9" t="str">
        <f>VLOOKUP('Consolidtaed Data'!$E7073,[1]Customers!$A:$B,2,0)</f>
        <v>Carl Anderson</v>
      </c>
      <c r="Q1757" s="11">
        <f>WEEKDAY('Consolidtaed Data'!$F7073)</f>
        <v>3</v>
      </c>
      <c r="R1757" s="9">
        <f>MONTH('Consolidtaed Data'!$F7073)</f>
        <v>6</v>
      </c>
      <c r="S1757" s="9" t="str">
        <f>TEXT(Table3[[#This Row],[Purchase Date]],"MMMM")</f>
        <v>May</v>
      </c>
      <c r="T1757" s="9">
        <f>YEAR('Consolidtaed Data'!$F7073)</f>
        <v>2021</v>
      </c>
    </row>
    <row r="1758" spans="1:20" x14ac:dyDescent="0.3">
      <c r="A1758" s="9" t="s">
        <v>2743</v>
      </c>
      <c r="B1758" s="9" t="s">
        <v>191</v>
      </c>
      <c r="C1758" s="9" t="s">
        <v>8</v>
      </c>
      <c r="D1758" s="9" t="s">
        <v>127</v>
      </c>
      <c r="E1758" s="9" t="s">
        <v>891</v>
      </c>
      <c r="F1758" s="10">
        <v>43959</v>
      </c>
      <c r="G1758" s="10" t="str">
        <f>VLOOKUP(Table3[[#This Row],[Product ID]],[1]Products!$A:$G,2,0)</f>
        <v>Product 36</v>
      </c>
      <c r="H1758" s="22">
        <v>1</v>
      </c>
      <c r="I1758" s="9">
        <f>VLOOKUP('Consolidtaed Data'!$B7202,[1]Products!$A:$G,4,0)</f>
        <v>2141</v>
      </c>
      <c r="J1758" s="9">
        <f>VLOOKUP('Consolidtaed Data'!$B7202,[1]Products!$A:$G,3,0)</f>
        <v>1777</v>
      </c>
      <c r="K1758" s="9">
        <f>'Consolidtaed Data'!$J7202*'Consolidtaed Data'!$H7202</f>
        <v>2590</v>
      </c>
      <c r="L1758" s="9">
        <f>'Consolidtaed Data'!$I7202*'Consolidtaed Data'!$H7202</f>
        <v>3278</v>
      </c>
      <c r="M1758" s="9">
        <f>'Consolidtaed Data'!$L7202-'Consolidtaed Data'!$K7202</f>
        <v>1724</v>
      </c>
      <c r="N1758" s="9" t="str">
        <f>VLOOKUP('Consolidtaed Data'!$C7202,[1]Locations!$A:$O,2,0)</f>
        <v>Santa Maria</v>
      </c>
      <c r="O1758" s="9" t="str">
        <f>VLOOKUP('Consolidtaed Data'!$D7202,'[1]Sales People'!$A:$B,2,0)</f>
        <v>Ernest Wheeler</v>
      </c>
      <c r="P1758" s="9" t="str">
        <f>VLOOKUP('Consolidtaed Data'!$E7202,[1]Customers!$A:$B,2,0)</f>
        <v>Donald Carroll</v>
      </c>
      <c r="Q1758" s="11">
        <f>WEEKDAY('Consolidtaed Data'!$F7202)</f>
        <v>4</v>
      </c>
      <c r="R1758" s="9">
        <f>MONTH('Consolidtaed Data'!$F7202)</f>
        <v>6</v>
      </c>
      <c r="S1758" s="9" t="str">
        <f>TEXT(Table3[[#This Row],[Purchase Date]],"MMMM")</f>
        <v>May</v>
      </c>
      <c r="T1758" s="9">
        <f>YEAR('Consolidtaed Data'!$F7202)</f>
        <v>2021</v>
      </c>
    </row>
    <row r="1759" spans="1:20" x14ac:dyDescent="0.3">
      <c r="A1759" s="9" t="s">
        <v>2744</v>
      </c>
      <c r="B1759" s="9" t="s">
        <v>653</v>
      </c>
      <c r="C1759" s="9" t="s">
        <v>104</v>
      </c>
      <c r="D1759" s="9" t="s">
        <v>229</v>
      </c>
      <c r="E1759" s="9" t="s">
        <v>873</v>
      </c>
      <c r="F1759" s="10">
        <v>43959</v>
      </c>
      <c r="G1759" s="10" t="str">
        <f>VLOOKUP(Table3[[#This Row],[Product ID]],[1]Products!$A:$G,2,0)</f>
        <v>Product 74</v>
      </c>
      <c r="H1759" s="22">
        <v>3</v>
      </c>
      <c r="I1759" s="9">
        <f>VLOOKUP('Consolidtaed Data'!$B7304,[1]Products!$A:$G,4,0)</f>
        <v>1638</v>
      </c>
      <c r="J1759" s="9">
        <f>VLOOKUP('Consolidtaed Data'!$B7304,[1]Products!$A:$G,3,0)</f>
        <v>1261</v>
      </c>
      <c r="K1759" s="9">
        <f>'Consolidtaed Data'!$J7304*'Consolidtaed Data'!$H7304</f>
        <v>3660</v>
      </c>
      <c r="L1759" s="9">
        <f>'Consolidtaed Data'!$I7304*'Consolidtaed Data'!$H7304</f>
        <v>5013</v>
      </c>
      <c r="M1759" s="9">
        <f>'Consolidtaed Data'!$L7304-'Consolidtaed Data'!$K7304</f>
        <v>222</v>
      </c>
      <c r="N1759" s="9" t="str">
        <f>VLOOKUP('Consolidtaed Data'!$C7304,[1]Locations!$A:$O,2,0)</f>
        <v>Stockton</v>
      </c>
      <c r="O1759" s="9" t="str">
        <f>VLOOKUP('Consolidtaed Data'!$D7304,'[1]Sales People'!$A:$B,2,0)</f>
        <v>Martin Carr</v>
      </c>
      <c r="P1759" s="9" t="str">
        <f>VLOOKUP('Consolidtaed Data'!$E7304,[1]Customers!$A:$B,2,0)</f>
        <v>Clarence Grant</v>
      </c>
      <c r="Q1759" s="11">
        <f>WEEKDAY('Consolidtaed Data'!$F7304)</f>
        <v>5</v>
      </c>
      <c r="R1759" s="9">
        <f>MONTH('Consolidtaed Data'!$F7304)</f>
        <v>7</v>
      </c>
      <c r="S1759" s="9" t="str">
        <f>TEXT(Table3[[#This Row],[Purchase Date]],"MMMM")</f>
        <v>May</v>
      </c>
      <c r="T1759" s="9">
        <f>YEAR('Consolidtaed Data'!$F7304)</f>
        <v>2021</v>
      </c>
    </row>
    <row r="1760" spans="1:20" x14ac:dyDescent="0.3">
      <c r="A1760" s="9" t="s">
        <v>2745</v>
      </c>
      <c r="B1760" s="9" t="s">
        <v>322</v>
      </c>
      <c r="C1760" s="9" t="s">
        <v>12</v>
      </c>
      <c r="D1760" s="9" t="s">
        <v>241</v>
      </c>
      <c r="E1760" s="9" t="s">
        <v>250</v>
      </c>
      <c r="F1760" s="10">
        <v>43959</v>
      </c>
      <c r="G1760" s="10" t="str">
        <f>VLOOKUP(Table3[[#This Row],[Product ID]],[1]Products!$A:$G,2,0)</f>
        <v>Product 43</v>
      </c>
      <c r="H1760" s="22">
        <v>2</v>
      </c>
      <c r="I1760" s="9">
        <f>VLOOKUP('Consolidtaed Data'!$B7553,[1]Products!$A:$G,4,0)</f>
        <v>2294</v>
      </c>
      <c r="J1760" s="9">
        <f>VLOOKUP('Consolidtaed Data'!$B7553,[1]Products!$A:$G,3,0)</f>
        <v>1399</v>
      </c>
      <c r="K1760" s="9">
        <f>'Consolidtaed Data'!$J7553*'Consolidtaed Data'!$H7553</f>
        <v>732</v>
      </c>
      <c r="L1760" s="9">
        <f>'Consolidtaed Data'!$I7553*'Consolidtaed Data'!$H7553</f>
        <v>1077</v>
      </c>
      <c r="M1760" s="9">
        <f>'Consolidtaed Data'!$L7553-'Consolidtaed Data'!$K7553</f>
        <v>13</v>
      </c>
      <c r="N1760" s="9" t="str">
        <f>VLOOKUP('Consolidtaed Data'!$C7553,[1]Locations!$A:$O,2,0)</f>
        <v>Pomona</v>
      </c>
      <c r="O1760" s="9" t="str">
        <f>VLOOKUP('Consolidtaed Data'!$D7553,'[1]Sales People'!$A:$B,2,0)</f>
        <v>Ernest Wagner</v>
      </c>
      <c r="P1760" s="9" t="str">
        <f>VLOOKUP('Consolidtaed Data'!$E7553,[1]Customers!$A:$B,2,0)</f>
        <v>Gregory Porter</v>
      </c>
      <c r="Q1760" s="11">
        <f>WEEKDAY('Consolidtaed Data'!$F7553)</f>
        <v>4</v>
      </c>
      <c r="R1760" s="9">
        <f>MONTH('Consolidtaed Data'!$F7553)</f>
        <v>7</v>
      </c>
      <c r="S1760" s="9" t="str">
        <f>TEXT(Table3[[#This Row],[Purchase Date]],"MMMM")</f>
        <v>May</v>
      </c>
      <c r="T1760" s="9">
        <f>YEAR('Consolidtaed Data'!$F7553)</f>
        <v>2021</v>
      </c>
    </row>
    <row r="1761" spans="1:20" x14ac:dyDescent="0.3">
      <c r="A1761" s="9" t="s">
        <v>2746</v>
      </c>
      <c r="B1761" s="9" t="s">
        <v>164</v>
      </c>
      <c r="C1761" s="9" t="s">
        <v>331</v>
      </c>
      <c r="D1761" s="9" t="s">
        <v>87</v>
      </c>
      <c r="E1761" s="9" t="s">
        <v>444</v>
      </c>
      <c r="F1761" s="10">
        <v>43959</v>
      </c>
      <c r="G1761" s="10" t="str">
        <f>VLOOKUP(Table3[[#This Row],[Product ID]],[1]Products!$A:$G,2,0)</f>
        <v>Product 69</v>
      </c>
      <c r="H1761" s="22">
        <v>4</v>
      </c>
      <c r="I1761" s="9">
        <f>VLOOKUP('Consolidtaed Data'!$B7729,[1]Products!$A:$G,4,0)</f>
        <v>1467</v>
      </c>
      <c r="J1761" s="9">
        <f>VLOOKUP('Consolidtaed Data'!$B7729,[1]Products!$A:$G,3,0)</f>
        <v>807</v>
      </c>
      <c r="K1761" s="9">
        <f>'Consolidtaed Data'!$J7729*'Consolidtaed Data'!$H7729</f>
        <v>308</v>
      </c>
      <c r="L1761" s="9">
        <f>'Consolidtaed Data'!$I7729*'Consolidtaed Data'!$H7729</f>
        <v>406</v>
      </c>
      <c r="M1761" s="9">
        <f>'Consolidtaed Data'!$L7729-'Consolidtaed Data'!$K7729</f>
        <v>486</v>
      </c>
      <c r="N1761" s="9" t="str">
        <f>VLOOKUP('Consolidtaed Data'!$C7729,[1]Locations!$A:$O,2,0)</f>
        <v>San Buenaventura (Ventura)</v>
      </c>
      <c r="O1761" s="9" t="str">
        <f>VLOOKUP('Consolidtaed Data'!$D7729,'[1]Sales People'!$A:$B,2,0)</f>
        <v>Fred Robertson</v>
      </c>
      <c r="P1761" s="9" t="str">
        <f>VLOOKUP('Consolidtaed Data'!$E7729,[1]Customers!$A:$B,2,0)</f>
        <v>Bruce King</v>
      </c>
      <c r="Q1761" s="11">
        <f>WEEKDAY('Consolidtaed Data'!$F7729)</f>
        <v>2</v>
      </c>
      <c r="R1761" s="9">
        <f>MONTH('Consolidtaed Data'!$F7729)</f>
        <v>8</v>
      </c>
      <c r="S1761" s="9" t="str">
        <f>TEXT(Table3[[#This Row],[Purchase Date]],"MMMM")</f>
        <v>May</v>
      </c>
      <c r="T1761" s="9">
        <f>YEAR('Consolidtaed Data'!$F7729)</f>
        <v>2021</v>
      </c>
    </row>
    <row r="1762" spans="1:20" x14ac:dyDescent="0.3">
      <c r="A1762" s="9" t="s">
        <v>2748</v>
      </c>
      <c r="B1762" s="9" t="s">
        <v>116</v>
      </c>
      <c r="C1762" s="9" t="s">
        <v>21</v>
      </c>
      <c r="D1762" s="9" t="s">
        <v>80</v>
      </c>
      <c r="E1762" s="9" t="s">
        <v>858</v>
      </c>
      <c r="F1762" s="10">
        <v>43959</v>
      </c>
      <c r="G1762" s="10" t="str">
        <f>VLOOKUP(Table3[[#This Row],[Product ID]],[1]Products!$A:$G,2,0)</f>
        <v>Product 55</v>
      </c>
      <c r="H1762" s="22">
        <v>2</v>
      </c>
      <c r="I1762" s="9">
        <f>VLOOKUP('Consolidtaed Data'!$B8154,[1]Products!$A:$G,4,0)</f>
        <v>1708</v>
      </c>
      <c r="J1762" s="9">
        <f>VLOOKUP('Consolidtaed Data'!$B8154,[1]Products!$A:$G,3,0)</f>
        <v>871</v>
      </c>
      <c r="K1762" s="9">
        <f>'Consolidtaed Data'!$J8154*'Consolidtaed Data'!$H8154</f>
        <v>818</v>
      </c>
      <c r="L1762" s="9">
        <f>'Consolidtaed Data'!$I8154*'Consolidtaed Data'!$H8154</f>
        <v>1022</v>
      </c>
      <c r="M1762" s="9">
        <f>'Consolidtaed Data'!$L8154-'Consolidtaed Data'!$K8154</f>
        <v>102</v>
      </c>
      <c r="N1762" s="9" t="str">
        <f>VLOOKUP('Consolidtaed Data'!$C8154,[1]Locations!$A:$O,2,0)</f>
        <v>Berkeley</v>
      </c>
      <c r="O1762" s="9" t="str">
        <f>VLOOKUP('Consolidtaed Data'!$D8154,'[1]Sales People'!$A:$B,2,0)</f>
        <v>Jimmy Young</v>
      </c>
      <c r="P1762" s="9" t="str">
        <f>VLOOKUP('Consolidtaed Data'!$E8154,[1]Customers!$A:$B,2,0)</f>
        <v>Patrick Brown</v>
      </c>
      <c r="Q1762" s="11">
        <f>WEEKDAY('Consolidtaed Data'!$F8154)</f>
        <v>1</v>
      </c>
      <c r="R1762" s="9">
        <f>MONTH('Consolidtaed Data'!$F8154)</f>
        <v>9</v>
      </c>
      <c r="S1762" s="9" t="str">
        <f>TEXT(Table3[[#This Row],[Purchase Date]],"MMMM")</f>
        <v>May</v>
      </c>
      <c r="T1762" s="9">
        <f>YEAR('Consolidtaed Data'!$F8154)</f>
        <v>2021</v>
      </c>
    </row>
    <row r="1763" spans="1:20" x14ac:dyDescent="0.3">
      <c r="A1763" s="9" t="s">
        <v>2749</v>
      </c>
      <c r="B1763" s="9" t="s">
        <v>340</v>
      </c>
      <c r="C1763" s="9" t="s">
        <v>319</v>
      </c>
      <c r="D1763" s="9" t="s">
        <v>272</v>
      </c>
      <c r="E1763" s="9" t="s">
        <v>217</v>
      </c>
      <c r="F1763" s="10">
        <v>43959</v>
      </c>
      <c r="G1763" s="10" t="str">
        <f>VLOOKUP(Table3[[#This Row],[Product ID]],[1]Products!$A:$G,2,0)</f>
        <v>Product 34</v>
      </c>
      <c r="H1763" s="22">
        <v>3</v>
      </c>
      <c r="I1763" s="9">
        <f>VLOOKUP('Consolidtaed Data'!$B8227,[1]Products!$A:$G,4,0)</f>
        <v>1077</v>
      </c>
      <c r="J1763" s="9">
        <f>VLOOKUP('Consolidtaed Data'!$B8227,[1]Products!$A:$G,3,0)</f>
        <v>732</v>
      </c>
      <c r="K1763" s="9">
        <f>'Consolidtaed Data'!$J8227*'Consolidtaed Data'!$H8227</f>
        <v>540</v>
      </c>
      <c r="L1763" s="9">
        <f>'Consolidtaed Data'!$I8227*'Consolidtaed Data'!$H8227</f>
        <v>871</v>
      </c>
      <c r="M1763" s="9">
        <f>'Consolidtaed Data'!$L8227-'Consolidtaed Data'!$K8227</f>
        <v>1654</v>
      </c>
      <c r="N1763" s="9" t="str">
        <f>VLOOKUP('Consolidtaed Data'!$C8227,[1]Locations!$A:$O,2,0)</f>
        <v>Modesto</v>
      </c>
      <c r="O1763" s="9" t="str">
        <f>VLOOKUP('Consolidtaed Data'!$D8227,'[1]Sales People'!$A:$B,2,0)</f>
        <v>Carl Hall</v>
      </c>
      <c r="P1763" s="9" t="str">
        <f>VLOOKUP('Consolidtaed Data'!$E8227,[1]Customers!$A:$B,2,0)</f>
        <v>Scott Allen</v>
      </c>
      <c r="Q1763" s="11">
        <f>WEEKDAY('Consolidtaed Data'!$F8227)</f>
        <v>7</v>
      </c>
      <c r="R1763" s="9">
        <f>MONTH('Consolidtaed Data'!$F8227)</f>
        <v>9</v>
      </c>
      <c r="S1763" s="9" t="str">
        <f>TEXT(Table3[[#This Row],[Purchase Date]],"MMMM")</f>
        <v>May</v>
      </c>
      <c r="T1763" s="9">
        <f>YEAR('Consolidtaed Data'!$F8227)</f>
        <v>2021</v>
      </c>
    </row>
    <row r="1764" spans="1:20" x14ac:dyDescent="0.3">
      <c r="A1764" s="9" t="s">
        <v>2750</v>
      </c>
      <c r="B1764" s="9" t="s">
        <v>369</v>
      </c>
      <c r="C1764" s="9" t="s">
        <v>165</v>
      </c>
      <c r="D1764" s="9" t="s">
        <v>87</v>
      </c>
      <c r="E1764" s="9" t="s">
        <v>576</v>
      </c>
      <c r="F1764" s="10">
        <v>43959</v>
      </c>
      <c r="G1764" s="10" t="str">
        <f>VLOOKUP(Table3[[#This Row],[Product ID]],[1]Products!$A:$G,2,0)</f>
        <v>Product 8</v>
      </c>
      <c r="H1764" s="22">
        <v>1</v>
      </c>
      <c r="I1764" s="9">
        <f>VLOOKUP('Consolidtaed Data'!$B9053,[1]Products!$A:$G,4,0)</f>
        <v>2141</v>
      </c>
      <c r="J1764" s="9">
        <f>VLOOKUP('Consolidtaed Data'!$B9053,[1]Products!$A:$G,3,0)</f>
        <v>1777</v>
      </c>
      <c r="K1764" s="9">
        <f>'Consolidtaed Data'!$J9053*'Consolidtaed Data'!$H9053</f>
        <v>683</v>
      </c>
      <c r="L1764" s="9">
        <f>'Consolidtaed Data'!$I9053*'Consolidtaed Data'!$H9053</f>
        <v>1119</v>
      </c>
      <c r="M1764" s="9">
        <f>'Consolidtaed Data'!$L9053-'Consolidtaed Data'!$K9053</f>
        <v>192</v>
      </c>
      <c r="N1764" s="9" t="str">
        <f>VLOOKUP('Consolidtaed Data'!$C9053,[1]Locations!$A:$O,2,0)</f>
        <v>Fullerton</v>
      </c>
      <c r="O1764" s="9" t="str">
        <f>VLOOKUP('Consolidtaed Data'!$D9053,'[1]Sales People'!$A:$B,2,0)</f>
        <v>Bobby Russell</v>
      </c>
      <c r="P1764" s="9" t="str">
        <f>VLOOKUP('Consolidtaed Data'!$E9053,[1]Customers!$A:$B,2,0)</f>
        <v>Kenneth Arnold</v>
      </c>
      <c r="Q1764" s="11">
        <f>WEEKDAY('Consolidtaed Data'!$F9053)</f>
        <v>3</v>
      </c>
      <c r="R1764" s="9">
        <f>MONTH('Consolidtaed Data'!$F9053)</f>
        <v>11</v>
      </c>
      <c r="S1764" s="9" t="str">
        <f>TEXT(Table3[[#This Row],[Purchase Date]],"MMMM")</f>
        <v>May</v>
      </c>
      <c r="T1764" s="9">
        <f>YEAR('Consolidtaed Data'!$F9053)</f>
        <v>2021</v>
      </c>
    </row>
    <row r="1765" spans="1:20" x14ac:dyDescent="0.3">
      <c r="A1765" s="9" t="s">
        <v>2751</v>
      </c>
      <c r="B1765" s="9" t="s">
        <v>692</v>
      </c>
      <c r="C1765" s="9" t="s">
        <v>564</v>
      </c>
      <c r="D1765" s="9" t="s">
        <v>241</v>
      </c>
      <c r="E1765" s="9" t="s">
        <v>1090</v>
      </c>
      <c r="F1765" s="10">
        <v>43959</v>
      </c>
      <c r="G1765" s="10" t="str">
        <f>VLOOKUP(Table3[[#This Row],[Product ID]],[1]Products!$A:$G,2,0)</f>
        <v>Product 83</v>
      </c>
      <c r="H1765" s="22">
        <v>3</v>
      </c>
      <c r="I1765" s="9">
        <f>VLOOKUP('Consolidtaed Data'!$B9178,[1]Products!$A:$G,4,0)</f>
        <v>530</v>
      </c>
      <c r="J1765" s="9">
        <f>VLOOKUP('Consolidtaed Data'!$B9178,[1]Products!$A:$G,3,0)</f>
        <v>435</v>
      </c>
      <c r="K1765" s="9">
        <f>'Consolidtaed Data'!$J9178*'Consolidtaed Data'!$H9178</f>
        <v>1965</v>
      </c>
      <c r="L1765" s="9">
        <f>'Consolidtaed Data'!$I9178*'Consolidtaed Data'!$H9178</f>
        <v>2396</v>
      </c>
      <c r="M1765" s="9">
        <f>'Consolidtaed Data'!$L9178-'Consolidtaed Data'!$K9178</f>
        <v>96</v>
      </c>
      <c r="N1765" s="9" t="str">
        <f>VLOOKUP('Consolidtaed Data'!$C9178,[1]Locations!$A:$O,2,0)</f>
        <v>Richmond</v>
      </c>
      <c r="O1765" s="9" t="str">
        <f>VLOOKUP('Consolidtaed Data'!$D9178,'[1]Sales People'!$A:$B,2,0)</f>
        <v>Jimmy Young</v>
      </c>
      <c r="P1765" s="9" t="str">
        <f>VLOOKUP('Consolidtaed Data'!$E9178,[1]Customers!$A:$B,2,0)</f>
        <v>Paul Johnson</v>
      </c>
      <c r="Q1765" s="11">
        <f>WEEKDAY('Consolidtaed Data'!$F9178)</f>
        <v>6</v>
      </c>
      <c r="R1765" s="9">
        <f>MONTH('Consolidtaed Data'!$F9178)</f>
        <v>11</v>
      </c>
      <c r="S1765" s="9" t="str">
        <f>TEXT(Table3[[#This Row],[Purchase Date]],"MMMM")</f>
        <v>May</v>
      </c>
      <c r="T1765" s="9">
        <f>YEAR('Consolidtaed Data'!$F9178)</f>
        <v>2021</v>
      </c>
    </row>
    <row r="1766" spans="1:20" x14ac:dyDescent="0.3">
      <c r="A1766" s="9" t="s">
        <v>2753</v>
      </c>
      <c r="B1766" s="9" t="s">
        <v>119</v>
      </c>
      <c r="C1766" s="9" t="s">
        <v>352</v>
      </c>
      <c r="D1766" s="9" t="s">
        <v>161</v>
      </c>
      <c r="E1766" s="9" t="s">
        <v>1575</v>
      </c>
      <c r="F1766" s="10">
        <v>43959</v>
      </c>
      <c r="G1766" s="10" t="str">
        <f>VLOOKUP(Table3[[#This Row],[Product ID]],[1]Products!$A:$G,2,0)</f>
        <v>Product 67</v>
      </c>
      <c r="H1766" s="22">
        <v>1</v>
      </c>
      <c r="I1766" s="9">
        <f>VLOOKUP('Consolidtaed Data'!$B9295,[1]Products!$A:$G,4,0)</f>
        <v>1494</v>
      </c>
      <c r="J1766" s="9">
        <f>VLOOKUP('Consolidtaed Data'!$B9295,[1]Products!$A:$G,3,0)</f>
        <v>971</v>
      </c>
      <c r="K1766" s="9">
        <f>'Consolidtaed Data'!$J9295*'Consolidtaed Data'!$H9295</f>
        <v>450</v>
      </c>
      <c r="L1766" s="9">
        <f>'Consolidtaed Data'!$I9295*'Consolidtaed Data'!$H9295</f>
        <v>818</v>
      </c>
      <c r="M1766" s="9">
        <f>'Consolidtaed Data'!$L9295-'Consolidtaed Data'!$K9295</f>
        <v>2260</v>
      </c>
      <c r="N1766" s="9" t="str">
        <f>VLOOKUP('Consolidtaed Data'!$C9295,[1]Locations!$A:$O,2,0)</f>
        <v>Oceanside</v>
      </c>
      <c r="O1766" s="9" t="str">
        <f>VLOOKUP('Consolidtaed Data'!$D9295,'[1]Sales People'!$A:$B,2,0)</f>
        <v>Roger Ramos</v>
      </c>
      <c r="P1766" s="9" t="str">
        <f>VLOOKUP('Consolidtaed Data'!$E9295,[1]Customers!$A:$B,2,0)</f>
        <v>Gregory Porter</v>
      </c>
      <c r="Q1766" s="11">
        <f>WEEKDAY('Consolidtaed Data'!$F9295)</f>
        <v>7</v>
      </c>
      <c r="R1766" s="9">
        <f>MONTH('Consolidtaed Data'!$F9295)</f>
        <v>12</v>
      </c>
      <c r="S1766" s="9" t="str">
        <f>TEXT(Table3[[#This Row],[Purchase Date]],"MMMM")</f>
        <v>May</v>
      </c>
      <c r="T1766" s="9">
        <f>YEAR('Consolidtaed Data'!$F9295)</f>
        <v>2021</v>
      </c>
    </row>
    <row r="1767" spans="1:20" x14ac:dyDescent="0.3">
      <c r="A1767" s="9" t="s">
        <v>2754</v>
      </c>
      <c r="B1767" s="9" t="s">
        <v>41</v>
      </c>
      <c r="C1767" s="9" t="s">
        <v>86</v>
      </c>
      <c r="D1767" s="9" t="s">
        <v>197</v>
      </c>
      <c r="E1767" s="9" t="s">
        <v>446</v>
      </c>
      <c r="F1767" s="10">
        <v>43960</v>
      </c>
      <c r="G1767" s="10" t="str">
        <f>VLOOKUP(Table3[[#This Row],[Product ID]],[1]Products!$A:$G,2,0)</f>
        <v>Product 11</v>
      </c>
      <c r="H1767" s="22">
        <v>3</v>
      </c>
      <c r="I1767" s="9">
        <f>VLOOKUP('Consolidtaed Data'!$B5472,[1]Products!$A:$G,4,0)</f>
        <v>1052</v>
      </c>
      <c r="J1767" s="9">
        <f>VLOOKUP('Consolidtaed Data'!$B5472,[1]Products!$A:$G,3,0)</f>
        <v>589</v>
      </c>
      <c r="K1767" s="9">
        <f>'Consolidtaed Data'!$J5472*'Consolidtaed Data'!$H5472</f>
        <v>389</v>
      </c>
      <c r="L1767" s="9">
        <f>'Consolidtaed Data'!$I5472*'Consolidtaed Data'!$H5472</f>
        <v>637</v>
      </c>
      <c r="M1767" s="9">
        <f>'Consolidtaed Data'!$L5472-'Consolidtaed Data'!$K5472</f>
        <v>368</v>
      </c>
      <c r="N1767" s="9" t="str">
        <f>VLOOKUP('Consolidtaed Data'!$C5472,[1]Locations!$A:$O,2,0)</f>
        <v>El Monte</v>
      </c>
      <c r="O1767" s="9" t="str">
        <f>VLOOKUP('Consolidtaed Data'!$D5472,'[1]Sales People'!$A:$B,2,0)</f>
        <v>Larry Marshall</v>
      </c>
      <c r="P1767" s="9" t="str">
        <f>VLOOKUP('Consolidtaed Data'!$E5472,[1]Customers!$A:$B,2,0)</f>
        <v>Jeremy Peterson</v>
      </c>
      <c r="Q1767" s="11">
        <f>WEEKDAY('Consolidtaed Data'!$F5472)</f>
        <v>2</v>
      </c>
      <c r="R1767" s="9">
        <f>MONTH('Consolidtaed Data'!$F5472)</f>
        <v>2</v>
      </c>
      <c r="S1767" s="9" t="str">
        <f>TEXT(Table3[[#This Row],[Purchase Date]],"MMMM")</f>
        <v>May</v>
      </c>
      <c r="T1767" s="9">
        <f>YEAR('Consolidtaed Data'!$F5472)</f>
        <v>2021</v>
      </c>
    </row>
    <row r="1768" spans="1:20" x14ac:dyDescent="0.3">
      <c r="A1768" s="9" t="s">
        <v>2755</v>
      </c>
      <c r="B1768" s="9" t="s">
        <v>284</v>
      </c>
      <c r="C1768" s="9" t="s">
        <v>249</v>
      </c>
      <c r="D1768" s="9" t="s">
        <v>326</v>
      </c>
      <c r="E1768" s="9" t="s">
        <v>1825</v>
      </c>
      <c r="F1768" s="10">
        <v>43960</v>
      </c>
      <c r="G1768" s="10" t="str">
        <f>VLOOKUP(Table3[[#This Row],[Product ID]],[1]Products!$A:$G,2,0)</f>
        <v>Product 96</v>
      </c>
      <c r="H1768" s="22">
        <v>1</v>
      </c>
      <c r="I1768" s="9">
        <f>VLOOKUP('Consolidtaed Data'!$B5891,[1]Products!$A:$G,4,0)</f>
        <v>1526</v>
      </c>
      <c r="J1768" s="9">
        <f>VLOOKUP('Consolidtaed Data'!$B5891,[1]Products!$A:$G,3,0)</f>
        <v>1251</v>
      </c>
      <c r="K1768" s="9">
        <f>'Consolidtaed Data'!$J5891*'Consolidtaed Data'!$H5891</f>
        <v>2244</v>
      </c>
      <c r="L1768" s="9">
        <f>'Consolidtaed Data'!$I5891*'Consolidtaed Data'!$H5891</f>
        <v>2736</v>
      </c>
      <c r="M1768" s="9">
        <f>'Consolidtaed Data'!$L5891-'Consolidtaed Data'!$K5891</f>
        <v>1218</v>
      </c>
      <c r="N1768" s="9" t="str">
        <f>VLOOKUP('Consolidtaed Data'!$C5891,[1]Locations!$A:$O,2,0)</f>
        <v>Elk Grove</v>
      </c>
      <c r="O1768" s="9" t="str">
        <f>VLOOKUP('Consolidtaed Data'!$D5891,'[1]Sales People'!$A:$B,2,0)</f>
        <v>Scott Mason</v>
      </c>
      <c r="P1768" s="9" t="str">
        <f>VLOOKUP('Consolidtaed Data'!$E5891,[1]Customers!$A:$B,2,0)</f>
        <v>Jonathan Moreno</v>
      </c>
      <c r="Q1768" s="11">
        <f>WEEKDAY('Consolidtaed Data'!$F5891)</f>
        <v>3</v>
      </c>
      <c r="R1768" s="9">
        <f>MONTH('Consolidtaed Data'!$F5891)</f>
        <v>3</v>
      </c>
      <c r="S1768" s="9" t="str">
        <f>TEXT(Table3[[#This Row],[Purchase Date]],"MMMM")</f>
        <v>May</v>
      </c>
      <c r="T1768" s="9">
        <f>YEAR('Consolidtaed Data'!$F5891)</f>
        <v>2021</v>
      </c>
    </row>
    <row r="1769" spans="1:20" x14ac:dyDescent="0.3">
      <c r="A1769" s="9" t="s">
        <v>2756</v>
      </c>
      <c r="B1769" s="9" t="s">
        <v>338</v>
      </c>
      <c r="C1769" s="9" t="s">
        <v>226</v>
      </c>
      <c r="D1769" s="9" t="s">
        <v>143</v>
      </c>
      <c r="E1769" s="9" t="s">
        <v>60</v>
      </c>
      <c r="F1769" s="10">
        <v>43960</v>
      </c>
      <c r="G1769" s="10" t="str">
        <f>VLOOKUP(Table3[[#This Row],[Product ID]],[1]Products!$A:$G,2,0)</f>
        <v>Product 95</v>
      </c>
      <c r="H1769" s="22">
        <v>1</v>
      </c>
      <c r="I1769" s="9">
        <f>VLOOKUP('Consolidtaed Data'!$B7020,[1]Products!$A:$G,4,0)</f>
        <v>1353</v>
      </c>
      <c r="J1769" s="9">
        <f>VLOOKUP('Consolidtaed Data'!$B7020,[1]Products!$A:$G,3,0)</f>
        <v>947</v>
      </c>
      <c r="K1769" s="9">
        <f>'Consolidtaed Data'!$J7020*'Consolidtaed Data'!$H7020</f>
        <v>665</v>
      </c>
      <c r="L1769" s="9">
        <f>'Consolidtaed Data'!$I7020*'Consolidtaed Data'!$H7020</f>
        <v>1278</v>
      </c>
      <c r="M1769" s="9">
        <f>'Consolidtaed Data'!$L7020-'Consolidtaed Data'!$K7020</f>
        <v>96</v>
      </c>
      <c r="N1769" s="9" t="str">
        <f>VLOOKUP('Consolidtaed Data'!$C7020,[1]Locations!$A:$O,2,0)</f>
        <v>Corona</v>
      </c>
      <c r="O1769" s="9" t="str">
        <f>VLOOKUP('Consolidtaed Data'!$D7020,'[1]Sales People'!$A:$B,2,0)</f>
        <v>Robert Reed</v>
      </c>
      <c r="P1769" s="9" t="str">
        <f>VLOOKUP('Consolidtaed Data'!$E7020,[1]Customers!$A:$B,2,0)</f>
        <v>Wayne Johnson</v>
      </c>
      <c r="Q1769" s="11">
        <f>WEEKDAY('Consolidtaed Data'!$F7020)</f>
        <v>6</v>
      </c>
      <c r="R1769" s="9">
        <f>MONTH('Consolidtaed Data'!$F7020)</f>
        <v>6</v>
      </c>
      <c r="S1769" s="9" t="str">
        <f>TEXT(Table3[[#This Row],[Purchase Date]],"MMMM")</f>
        <v>May</v>
      </c>
      <c r="T1769" s="9">
        <f>YEAR('Consolidtaed Data'!$F7020)</f>
        <v>2021</v>
      </c>
    </row>
    <row r="1770" spans="1:20" x14ac:dyDescent="0.3">
      <c r="A1770" s="9" t="s">
        <v>2757</v>
      </c>
      <c r="B1770" s="9" t="s">
        <v>443</v>
      </c>
      <c r="C1770" s="9" t="s">
        <v>405</v>
      </c>
      <c r="D1770" s="9" t="s">
        <v>13</v>
      </c>
      <c r="E1770" s="9" t="s">
        <v>18</v>
      </c>
      <c r="F1770" s="10">
        <v>43960</v>
      </c>
      <c r="G1770" s="10" t="str">
        <f>VLOOKUP(Table3[[#This Row],[Product ID]],[1]Products!$A:$G,2,0)</f>
        <v>Product 61</v>
      </c>
      <c r="H1770" s="22">
        <v>2</v>
      </c>
      <c r="I1770" s="9">
        <f>VLOOKUP('Consolidtaed Data'!$B8114,[1]Products!$A:$G,4,0)</f>
        <v>1972</v>
      </c>
      <c r="J1770" s="9">
        <f>VLOOKUP('Consolidtaed Data'!$B8114,[1]Products!$A:$G,3,0)</f>
        <v>1321</v>
      </c>
      <c r="K1770" s="9">
        <f>'Consolidtaed Data'!$J8114*'Consolidtaed Data'!$H8114</f>
        <v>1676</v>
      </c>
      <c r="L1770" s="9">
        <f>'Consolidtaed Data'!$I8114*'Consolidtaed Data'!$H8114</f>
        <v>2206</v>
      </c>
      <c r="M1770" s="9">
        <f>'Consolidtaed Data'!$L8114-'Consolidtaed Data'!$K8114</f>
        <v>120</v>
      </c>
      <c r="N1770" s="9" t="str">
        <f>VLOOKUP('Consolidtaed Data'!$C8114,[1]Locations!$A:$O,2,0)</f>
        <v>Pomona</v>
      </c>
      <c r="O1770" s="9" t="str">
        <f>VLOOKUP('Consolidtaed Data'!$D8114,'[1]Sales People'!$A:$B,2,0)</f>
        <v>Martin Perry</v>
      </c>
      <c r="P1770" s="9" t="str">
        <f>VLOOKUP('Consolidtaed Data'!$E8114,[1]Customers!$A:$B,2,0)</f>
        <v>Steve Bennett</v>
      </c>
      <c r="Q1770" s="11">
        <f>WEEKDAY('Consolidtaed Data'!$F8114)</f>
        <v>5</v>
      </c>
      <c r="R1770" s="9">
        <f>MONTH('Consolidtaed Data'!$F8114)</f>
        <v>9</v>
      </c>
      <c r="S1770" s="9" t="str">
        <f>TEXT(Table3[[#This Row],[Purchase Date]],"MMMM")</f>
        <v>May</v>
      </c>
      <c r="T1770" s="9">
        <f>YEAR('Consolidtaed Data'!$F8114)</f>
        <v>2021</v>
      </c>
    </row>
    <row r="1771" spans="1:20" x14ac:dyDescent="0.3">
      <c r="A1771" s="9" t="s">
        <v>2759</v>
      </c>
      <c r="B1771" s="9" t="s">
        <v>33</v>
      </c>
      <c r="C1771" s="9" t="s">
        <v>126</v>
      </c>
      <c r="D1771" s="9" t="s">
        <v>315</v>
      </c>
      <c r="E1771" s="9" t="s">
        <v>279</v>
      </c>
      <c r="F1771" s="10">
        <v>43960</v>
      </c>
      <c r="G1771" s="10" t="str">
        <f>VLOOKUP(Table3[[#This Row],[Product ID]],[1]Products!$A:$G,2,0)</f>
        <v>Product 29</v>
      </c>
      <c r="H1771" s="22">
        <v>3</v>
      </c>
      <c r="I1771" s="9">
        <f>VLOOKUP('Consolidtaed Data'!$B8540,[1]Products!$A:$G,4,0)</f>
        <v>1278</v>
      </c>
      <c r="J1771" s="9">
        <f>VLOOKUP('Consolidtaed Data'!$B8540,[1]Products!$A:$G,3,0)</f>
        <v>665</v>
      </c>
      <c r="K1771" s="9">
        <f>'Consolidtaed Data'!$J8540*'Consolidtaed Data'!$H8540</f>
        <v>984</v>
      </c>
      <c r="L1771" s="9">
        <f>'Consolidtaed Data'!$I8540*'Consolidtaed Data'!$H8540</f>
        <v>1367</v>
      </c>
      <c r="M1771" s="9">
        <f>'Consolidtaed Data'!$L8540-'Consolidtaed Data'!$K8540</f>
        <v>1532</v>
      </c>
      <c r="N1771" s="9" t="str">
        <f>VLOOKUP('Consolidtaed Data'!$C8540,[1]Locations!$A:$O,2,0)</f>
        <v>Fontana</v>
      </c>
      <c r="O1771" s="9" t="str">
        <f>VLOOKUP('Consolidtaed Data'!$D8540,'[1]Sales People'!$A:$B,2,0)</f>
        <v>Robert Reed</v>
      </c>
      <c r="P1771" s="9" t="str">
        <f>VLOOKUP('Consolidtaed Data'!$E8540,[1]Customers!$A:$B,2,0)</f>
        <v>Robert Ferguson</v>
      </c>
      <c r="Q1771" s="11">
        <f>WEEKDAY('Consolidtaed Data'!$F8540)</f>
        <v>2</v>
      </c>
      <c r="R1771" s="9">
        <f>MONTH('Consolidtaed Data'!$F8540)</f>
        <v>10</v>
      </c>
      <c r="S1771" s="9" t="str">
        <f>TEXT(Table3[[#This Row],[Purchase Date]],"MMMM")</f>
        <v>May</v>
      </c>
      <c r="T1771" s="9">
        <f>YEAR('Consolidtaed Data'!$F8540)</f>
        <v>2021</v>
      </c>
    </row>
    <row r="1772" spans="1:20" x14ac:dyDescent="0.3">
      <c r="A1772" s="9" t="s">
        <v>2760</v>
      </c>
      <c r="B1772" s="9" t="s">
        <v>366</v>
      </c>
      <c r="C1772" s="9" t="s">
        <v>50</v>
      </c>
      <c r="D1772" s="9" t="s">
        <v>100</v>
      </c>
      <c r="E1772" s="9" t="s">
        <v>96</v>
      </c>
      <c r="F1772" s="10">
        <v>43960</v>
      </c>
      <c r="G1772" s="10" t="str">
        <f>VLOOKUP(Table3[[#This Row],[Product ID]],[1]Products!$A:$G,2,0)</f>
        <v>Product 39</v>
      </c>
      <c r="H1772" s="22">
        <v>1</v>
      </c>
      <c r="I1772" s="9">
        <f>VLOOKUP('Consolidtaed Data'!$B8933,[1]Products!$A:$G,4,0)</f>
        <v>392</v>
      </c>
      <c r="J1772" s="9">
        <f>VLOOKUP('Consolidtaed Data'!$B8933,[1]Products!$A:$G,3,0)</f>
        <v>255</v>
      </c>
      <c r="K1772" s="9">
        <f>'Consolidtaed Data'!$J8933*'Consolidtaed Data'!$H8933</f>
        <v>2440</v>
      </c>
      <c r="L1772" s="9">
        <f>'Consolidtaed Data'!$I8933*'Consolidtaed Data'!$H8933</f>
        <v>3342</v>
      </c>
      <c r="M1772" s="9">
        <f>'Consolidtaed Data'!$L8933-'Consolidtaed Data'!$K8933</f>
        <v>322</v>
      </c>
      <c r="N1772" s="9" t="str">
        <f>VLOOKUP('Consolidtaed Data'!$C8933,[1]Locations!$A:$O,2,0)</f>
        <v>San Bernardino</v>
      </c>
      <c r="O1772" s="9" t="str">
        <f>VLOOKUP('Consolidtaed Data'!$D8933,'[1]Sales People'!$A:$B,2,0)</f>
        <v>Charles Harper</v>
      </c>
      <c r="P1772" s="9" t="str">
        <f>VLOOKUP('Consolidtaed Data'!$E8933,[1]Customers!$A:$B,2,0)</f>
        <v>Howard Morgan</v>
      </c>
      <c r="Q1772" s="11">
        <f>WEEKDAY('Consolidtaed Data'!$F8933)</f>
        <v>2</v>
      </c>
      <c r="R1772" s="9">
        <f>MONTH('Consolidtaed Data'!$F8933)</f>
        <v>11</v>
      </c>
      <c r="S1772" s="9" t="str">
        <f>TEXT(Table3[[#This Row],[Purchase Date]],"MMMM")</f>
        <v>May</v>
      </c>
      <c r="T1772" s="9">
        <f>YEAR('Consolidtaed Data'!$F8933)</f>
        <v>2021</v>
      </c>
    </row>
    <row r="1773" spans="1:20" x14ac:dyDescent="0.3">
      <c r="A1773" s="9" t="s">
        <v>2761</v>
      </c>
      <c r="B1773" s="9" t="s">
        <v>806</v>
      </c>
      <c r="C1773" s="9" t="s">
        <v>458</v>
      </c>
      <c r="D1773" s="9" t="s">
        <v>229</v>
      </c>
      <c r="E1773" s="9" t="s">
        <v>606</v>
      </c>
      <c r="F1773" s="10">
        <v>43960</v>
      </c>
      <c r="G1773" s="10" t="str">
        <f>VLOOKUP(Table3[[#This Row],[Product ID]],[1]Products!$A:$G,2,0)</f>
        <v>Product 72</v>
      </c>
      <c r="H1773" s="22">
        <v>1</v>
      </c>
      <c r="I1773" s="9">
        <f>VLOOKUP('Consolidtaed Data'!$B8943,[1]Products!$A:$G,4,0)</f>
        <v>1862</v>
      </c>
      <c r="J1773" s="9">
        <f>VLOOKUP('Consolidtaed Data'!$B8943,[1]Products!$A:$G,3,0)</f>
        <v>1173</v>
      </c>
      <c r="K1773" s="9">
        <f>'Consolidtaed Data'!$J8943*'Consolidtaed Data'!$H8943</f>
        <v>395</v>
      </c>
      <c r="L1773" s="9">
        <f>'Consolidtaed Data'!$I8943*'Consolidtaed Data'!$H8943</f>
        <v>556</v>
      </c>
      <c r="M1773" s="9">
        <f>'Consolidtaed Data'!$L8943-'Consolidtaed Data'!$K8943</f>
        <v>46</v>
      </c>
      <c r="N1773" s="9" t="str">
        <f>VLOOKUP('Consolidtaed Data'!$C8943,[1]Locations!$A:$O,2,0)</f>
        <v>San Mateo</v>
      </c>
      <c r="O1773" s="9" t="str">
        <f>VLOOKUP('Consolidtaed Data'!$D8943,'[1]Sales People'!$A:$B,2,0)</f>
        <v>Fred Robertson</v>
      </c>
      <c r="P1773" s="9" t="str">
        <f>VLOOKUP('Consolidtaed Data'!$E8943,[1]Customers!$A:$B,2,0)</f>
        <v>Jonathan Lynch</v>
      </c>
      <c r="Q1773" s="11">
        <f>WEEKDAY('Consolidtaed Data'!$F8943)</f>
        <v>3</v>
      </c>
      <c r="R1773" s="9">
        <f>MONTH('Consolidtaed Data'!$F8943)</f>
        <v>11</v>
      </c>
      <c r="S1773" s="9" t="str">
        <f>TEXT(Table3[[#This Row],[Purchase Date]],"MMMM")</f>
        <v>May</v>
      </c>
      <c r="T1773" s="9">
        <f>YEAR('Consolidtaed Data'!$F8943)</f>
        <v>2021</v>
      </c>
    </row>
    <row r="1774" spans="1:20" x14ac:dyDescent="0.3">
      <c r="A1774" s="9" t="s">
        <v>2762</v>
      </c>
      <c r="B1774" s="9" t="s">
        <v>191</v>
      </c>
      <c r="C1774" s="9" t="s">
        <v>130</v>
      </c>
      <c r="D1774" s="9" t="s">
        <v>95</v>
      </c>
      <c r="E1774" s="9" t="s">
        <v>106</v>
      </c>
      <c r="F1774" s="10">
        <v>43960</v>
      </c>
      <c r="G1774" s="10" t="str">
        <f>VLOOKUP(Table3[[#This Row],[Product ID]],[1]Products!$A:$G,2,0)</f>
        <v>Product 36</v>
      </c>
      <c r="H1774" s="22">
        <v>1</v>
      </c>
      <c r="I1774" s="9">
        <f>VLOOKUP('Consolidtaed Data'!$B9210,[1]Products!$A:$G,4,0)</f>
        <v>181</v>
      </c>
      <c r="J1774" s="9">
        <f>VLOOKUP('Consolidtaed Data'!$B9210,[1]Products!$A:$G,3,0)</f>
        <v>130</v>
      </c>
      <c r="K1774" s="9">
        <f>'Consolidtaed Data'!$J9210*'Consolidtaed Data'!$H9210</f>
        <v>3690</v>
      </c>
      <c r="L1774" s="9">
        <f>'Consolidtaed Data'!$I9210*'Consolidtaed Data'!$H9210</f>
        <v>5349</v>
      </c>
      <c r="M1774" s="9">
        <f>'Consolidtaed Data'!$L9210-'Consolidtaed Data'!$K9210</f>
        <v>688</v>
      </c>
      <c r="N1774" s="9" t="str">
        <f>VLOOKUP('Consolidtaed Data'!$C9210,[1]Locations!$A:$O,2,0)</f>
        <v>Fontana</v>
      </c>
      <c r="O1774" s="9" t="str">
        <f>VLOOKUP('Consolidtaed Data'!$D9210,'[1]Sales People'!$A:$B,2,0)</f>
        <v>Brian Hansen</v>
      </c>
      <c r="P1774" s="9" t="str">
        <f>VLOOKUP('Consolidtaed Data'!$E9210,[1]Customers!$A:$B,2,0)</f>
        <v>Gregory Welch</v>
      </c>
      <c r="Q1774" s="11">
        <f>WEEKDAY('Consolidtaed Data'!$F9210)</f>
        <v>1</v>
      </c>
      <c r="R1774" s="9">
        <f>MONTH('Consolidtaed Data'!$F9210)</f>
        <v>11</v>
      </c>
      <c r="S1774" s="9" t="str">
        <f>TEXT(Table3[[#This Row],[Purchase Date]],"MMMM")</f>
        <v>May</v>
      </c>
      <c r="T1774" s="9">
        <f>YEAR('Consolidtaed Data'!$F9210)</f>
        <v>2021</v>
      </c>
    </row>
    <row r="1775" spans="1:20" x14ac:dyDescent="0.3">
      <c r="A1775" s="9" t="s">
        <v>2763</v>
      </c>
      <c r="B1775" s="9" t="s">
        <v>209</v>
      </c>
      <c r="C1775" s="9" t="s">
        <v>405</v>
      </c>
      <c r="D1775" s="9" t="s">
        <v>105</v>
      </c>
      <c r="E1775" s="9" t="s">
        <v>942</v>
      </c>
      <c r="F1775" s="10">
        <v>43960</v>
      </c>
      <c r="G1775" s="10" t="str">
        <f>VLOOKUP(Table3[[#This Row],[Product ID]],[1]Products!$A:$G,2,0)</f>
        <v>Product 86</v>
      </c>
      <c r="H1775" s="22">
        <v>1</v>
      </c>
      <c r="I1775" s="9">
        <f>VLOOKUP('Consolidtaed Data'!$B9477,[1]Products!$A:$G,4,0)</f>
        <v>95</v>
      </c>
      <c r="J1775" s="9">
        <f>VLOOKUP('Consolidtaed Data'!$B9477,[1]Products!$A:$G,3,0)</f>
        <v>61</v>
      </c>
      <c r="K1775" s="9">
        <f>'Consolidtaed Data'!$J9477*'Consolidtaed Data'!$H9477</f>
        <v>945</v>
      </c>
      <c r="L1775" s="9">
        <f>'Consolidtaed Data'!$I9477*'Consolidtaed Data'!$H9477</f>
        <v>1889</v>
      </c>
      <c r="M1775" s="9">
        <f>'Consolidtaed Data'!$L9477-'Consolidtaed Data'!$K9477</f>
        <v>904</v>
      </c>
      <c r="N1775" s="9" t="str">
        <f>VLOOKUP('Consolidtaed Data'!$C9477,[1]Locations!$A:$O,2,0)</f>
        <v>Downey</v>
      </c>
      <c r="O1775" s="9" t="str">
        <f>VLOOKUP('Consolidtaed Data'!$D9477,'[1]Sales People'!$A:$B,2,0)</f>
        <v>Christopher Tucker</v>
      </c>
      <c r="P1775" s="9" t="str">
        <f>VLOOKUP('Consolidtaed Data'!$E9477,[1]Customers!$A:$B,2,0)</f>
        <v>Michael Hill</v>
      </c>
      <c r="Q1775" s="11">
        <f>WEEKDAY('Consolidtaed Data'!$F9477)</f>
        <v>6</v>
      </c>
      <c r="R1775" s="9">
        <f>MONTH('Consolidtaed Data'!$F9477)</f>
        <v>12</v>
      </c>
      <c r="S1775" s="9" t="str">
        <f>TEXT(Table3[[#This Row],[Purchase Date]],"MMMM")</f>
        <v>May</v>
      </c>
      <c r="T1775" s="9">
        <f>YEAR('Consolidtaed Data'!$F9477)</f>
        <v>2021</v>
      </c>
    </row>
    <row r="1776" spans="1:20" x14ac:dyDescent="0.3">
      <c r="A1776" s="9" t="s">
        <v>2764</v>
      </c>
      <c r="B1776" s="9" t="s">
        <v>11</v>
      </c>
      <c r="C1776" s="9" t="s">
        <v>423</v>
      </c>
      <c r="D1776" s="9" t="s">
        <v>272</v>
      </c>
      <c r="E1776" s="9" t="s">
        <v>486</v>
      </c>
      <c r="F1776" s="10">
        <v>43960</v>
      </c>
      <c r="G1776" s="10" t="str">
        <f>VLOOKUP(Table3[[#This Row],[Product ID]],[1]Products!$A:$G,2,0)</f>
        <v>Product 88</v>
      </c>
      <c r="H1776" s="22">
        <v>4</v>
      </c>
      <c r="I1776" s="9">
        <f>VLOOKUP('Consolidtaed Data'!$B9553,[1]Products!$A:$G,4,0)</f>
        <v>1022</v>
      </c>
      <c r="J1776" s="9">
        <f>VLOOKUP('Consolidtaed Data'!$B9553,[1]Products!$A:$G,3,0)</f>
        <v>818</v>
      </c>
      <c r="K1776" s="9">
        <f>'Consolidtaed Data'!$J9553*'Consolidtaed Data'!$H9553</f>
        <v>3780</v>
      </c>
      <c r="L1776" s="9">
        <f>'Consolidtaed Data'!$I9553*'Consolidtaed Data'!$H9553</f>
        <v>7556</v>
      </c>
      <c r="M1776" s="9">
        <f>'Consolidtaed Data'!$L9553-'Consolidtaed Data'!$K9553</f>
        <v>384</v>
      </c>
      <c r="N1776" s="9" t="str">
        <f>VLOOKUP('Consolidtaed Data'!$C9553,[1]Locations!$A:$O,2,0)</f>
        <v>Glendale</v>
      </c>
      <c r="O1776" s="9" t="str">
        <f>VLOOKUP('Consolidtaed Data'!$D9553,'[1]Sales People'!$A:$B,2,0)</f>
        <v>Kenneth Fields</v>
      </c>
      <c r="P1776" s="9" t="str">
        <f>VLOOKUP('Consolidtaed Data'!$E9553,[1]Customers!$A:$B,2,0)</f>
        <v>Peter Boyd</v>
      </c>
      <c r="Q1776" s="11">
        <f>WEEKDAY('Consolidtaed Data'!$F9553)</f>
        <v>5</v>
      </c>
      <c r="R1776" s="9">
        <f>MONTH('Consolidtaed Data'!$F9553)</f>
        <v>12</v>
      </c>
      <c r="S1776" s="9" t="str">
        <f>TEXT(Table3[[#This Row],[Purchase Date]],"MMMM")</f>
        <v>May</v>
      </c>
      <c r="T1776" s="9">
        <f>YEAR('Consolidtaed Data'!$F9553)</f>
        <v>2021</v>
      </c>
    </row>
    <row r="1777" spans="1:20" x14ac:dyDescent="0.3">
      <c r="A1777" s="9" t="s">
        <v>2765</v>
      </c>
      <c r="B1777" s="9" t="s">
        <v>160</v>
      </c>
      <c r="C1777" s="9" t="s">
        <v>253</v>
      </c>
      <c r="D1777" s="9" t="s">
        <v>87</v>
      </c>
      <c r="E1777" s="9" t="s">
        <v>980</v>
      </c>
      <c r="F1777" s="10">
        <v>43961</v>
      </c>
      <c r="G1777" s="10" t="str">
        <f>VLOOKUP(Table3[[#This Row],[Product ID]],[1]Products!$A:$G,2,0)</f>
        <v>Product 28</v>
      </c>
      <c r="H1777" s="22">
        <v>3</v>
      </c>
      <c r="I1777" s="9">
        <f>VLOOKUP('Consolidtaed Data'!$B4732,[1]Products!$A:$G,4,0)</f>
        <v>1467</v>
      </c>
      <c r="J1777" s="9">
        <f>VLOOKUP('Consolidtaed Data'!$B4732,[1]Products!$A:$G,3,0)</f>
        <v>807</v>
      </c>
      <c r="K1777" s="9">
        <f>'Consolidtaed Data'!$J4732*'Consolidtaed Data'!$H4732</f>
        <v>4605</v>
      </c>
      <c r="L1777" s="9">
        <f>'Consolidtaed Data'!$I4732*'Consolidtaed Data'!$H4732</f>
        <v>6771</v>
      </c>
      <c r="M1777" s="9">
        <f>'Consolidtaed Data'!$L4732-'Consolidtaed Data'!$K4732</f>
        <v>345</v>
      </c>
      <c r="N1777" s="9" t="str">
        <f>VLOOKUP('Consolidtaed Data'!$C4732,[1]Locations!$A:$O,2,0)</f>
        <v>Oxnard</v>
      </c>
      <c r="O1777" s="9" t="str">
        <f>VLOOKUP('Consolidtaed Data'!$D4732,'[1]Sales People'!$A:$B,2,0)</f>
        <v>Eugene Holmes</v>
      </c>
      <c r="P1777" s="9" t="str">
        <f>VLOOKUP('Consolidtaed Data'!$E4732,[1]Customers!$A:$B,2,0)</f>
        <v>Harry Perkins</v>
      </c>
      <c r="Q1777" s="11">
        <f>WEEKDAY('Consolidtaed Data'!$F4732)</f>
        <v>2</v>
      </c>
      <c r="R1777" s="9">
        <f>MONTH('Consolidtaed Data'!$F4732)</f>
        <v>12</v>
      </c>
      <c r="S1777" s="9" t="str">
        <f>TEXT(Table3[[#This Row],[Purchase Date]],"MMMM")</f>
        <v>May</v>
      </c>
      <c r="T1777" s="9">
        <f>YEAR('Consolidtaed Data'!$F4732)</f>
        <v>2020</v>
      </c>
    </row>
    <row r="1778" spans="1:20" x14ac:dyDescent="0.3">
      <c r="A1778" s="9" t="s">
        <v>2766</v>
      </c>
      <c r="B1778" s="9" t="s">
        <v>330</v>
      </c>
      <c r="C1778" s="9" t="s">
        <v>16</v>
      </c>
      <c r="D1778" s="9" t="s">
        <v>26</v>
      </c>
      <c r="E1778" s="9" t="s">
        <v>1335</v>
      </c>
      <c r="F1778" s="10">
        <v>43961</v>
      </c>
      <c r="G1778" s="10" t="str">
        <f>VLOOKUP(Table3[[#This Row],[Product ID]],[1]Products!$A:$G,2,0)</f>
        <v>Product 91</v>
      </c>
      <c r="H1778" s="22">
        <v>1</v>
      </c>
      <c r="I1778" s="9">
        <f>VLOOKUP('Consolidtaed Data'!$B5463,[1]Products!$A:$G,4,0)</f>
        <v>596</v>
      </c>
      <c r="J1778" s="9">
        <f>VLOOKUP('Consolidtaed Data'!$B5463,[1]Products!$A:$G,3,0)</f>
        <v>358</v>
      </c>
      <c r="K1778" s="9">
        <f>'Consolidtaed Data'!$J5463*'Consolidtaed Data'!$H5463</f>
        <v>1636</v>
      </c>
      <c r="L1778" s="9">
        <f>'Consolidtaed Data'!$I5463*'Consolidtaed Data'!$H5463</f>
        <v>2044</v>
      </c>
      <c r="M1778" s="9">
        <f>'Consolidtaed Data'!$L5463-'Consolidtaed Data'!$K5463</f>
        <v>2565</v>
      </c>
      <c r="N1778" s="9" t="str">
        <f>VLOOKUP('Consolidtaed Data'!$C5463,[1]Locations!$A:$O,2,0)</f>
        <v>Oxnard</v>
      </c>
      <c r="O1778" s="9" t="str">
        <f>VLOOKUP('Consolidtaed Data'!$D5463,'[1]Sales People'!$A:$B,2,0)</f>
        <v>Gary Rodriguez</v>
      </c>
      <c r="P1778" s="9" t="str">
        <f>VLOOKUP('Consolidtaed Data'!$E5463,[1]Customers!$A:$B,2,0)</f>
        <v>Justin Rodriguez</v>
      </c>
      <c r="Q1778" s="11">
        <f>WEEKDAY('Consolidtaed Data'!$F5463)</f>
        <v>1</v>
      </c>
      <c r="R1778" s="9">
        <f>MONTH('Consolidtaed Data'!$F5463)</f>
        <v>2</v>
      </c>
      <c r="S1778" s="9" t="str">
        <f>TEXT(Table3[[#This Row],[Purchase Date]],"MMMM")</f>
        <v>May</v>
      </c>
      <c r="T1778" s="9">
        <f>YEAR('Consolidtaed Data'!$F5463)</f>
        <v>2021</v>
      </c>
    </row>
    <row r="1779" spans="1:20" x14ac:dyDescent="0.3">
      <c r="A1779" s="9" t="s">
        <v>2767</v>
      </c>
      <c r="B1779" s="9" t="s">
        <v>415</v>
      </c>
      <c r="C1779" s="9" t="s">
        <v>420</v>
      </c>
      <c r="D1779" s="9" t="s">
        <v>56</v>
      </c>
      <c r="E1779" s="9" t="s">
        <v>751</v>
      </c>
      <c r="F1779" s="10">
        <v>43961</v>
      </c>
      <c r="G1779" s="10" t="str">
        <f>VLOOKUP(Table3[[#This Row],[Product ID]],[1]Products!$A:$G,2,0)</f>
        <v>Product 18</v>
      </c>
      <c r="H1779" s="22">
        <v>4</v>
      </c>
      <c r="I1779" s="9">
        <f>VLOOKUP('Consolidtaed Data'!$B5781,[1]Products!$A:$G,4,0)</f>
        <v>400</v>
      </c>
      <c r="J1779" s="9">
        <f>VLOOKUP('Consolidtaed Data'!$B5781,[1]Products!$A:$G,3,0)</f>
        <v>208</v>
      </c>
      <c r="K1779" s="9">
        <f>'Consolidtaed Data'!$J5781*'Consolidtaed Data'!$H5781</f>
        <v>5284</v>
      </c>
      <c r="L1779" s="9">
        <f>'Consolidtaed Data'!$I5781*'Consolidtaed Data'!$H5781</f>
        <v>7888</v>
      </c>
      <c r="M1779" s="9">
        <f>'Consolidtaed Data'!$L5781-'Consolidtaed Data'!$K5781</f>
        <v>1198</v>
      </c>
      <c r="N1779" s="9" t="str">
        <f>VLOOKUP('Consolidtaed Data'!$C5781,[1]Locations!$A:$O,2,0)</f>
        <v>Victorville</v>
      </c>
      <c r="O1779" s="9" t="str">
        <f>VLOOKUP('Consolidtaed Data'!$D5781,'[1]Sales People'!$A:$B,2,0)</f>
        <v>Arthur Mccoy</v>
      </c>
      <c r="P1779" s="9" t="str">
        <f>VLOOKUP('Consolidtaed Data'!$E5781,[1]Customers!$A:$B,2,0)</f>
        <v>Samuel Burke</v>
      </c>
      <c r="Q1779" s="11">
        <f>WEEKDAY('Consolidtaed Data'!$F5781)</f>
        <v>4</v>
      </c>
      <c r="R1779" s="9">
        <f>MONTH('Consolidtaed Data'!$F5781)</f>
        <v>3</v>
      </c>
      <c r="S1779" s="9" t="str">
        <f>TEXT(Table3[[#This Row],[Purchase Date]],"MMMM")</f>
        <v>May</v>
      </c>
      <c r="T1779" s="9">
        <f>YEAR('Consolidtaed Data'!$F5781)</f>
        <v>2021</v>
      </c>
    </row>
    <row r="1780" spans="1:20" x14ac:dyDescent="0.3">
      <c r="A1780" s="9" t="s">
        <v>2768</v>
      </c>
      <c r="B1780" s="9" t="s">
        <v>204</v>
      </c>
      <c r="C1780" s="9" t="s">
        <v>325</v>
      </c>
      <c r="D1780" s="9" t="s">
        <v>31</v>
      </c>
      <c r="E1780" s="9" t="s">
        <v>962</v>
      </c>
      <c r="F1780" s="10">
        <v>43961</v>
      </c>
      <c r="G1780" s="10" t="str">
        <f>VLOOKUP(Table3[[#This Row],[Product ID]],[1]Products!$A:$G,2,0)</f>
        <v>Product 101</v>
      </c>
      <c r="H1780" s="22">
        <v>3</v>
      </c>
      <c r="I1780" s="9">
        <f>VLOOKUP('Consolidtaed Data'!$B6002,[1]Products!$A:$G,4,0)</f>
        <v>530</v>
      </c>
      <c r="J1780" s="9">
        <f>VLOOKUP('Consolidtaed Data'!$B6002,[1]Products!$A:$G,3,0)</f>
        <v>435</v>
      </c>
      <c r="K1780" s="9">
        <f>'Consolidtaed Data'!$J6002*'Consolidtaed Data'!$H6002</f>
        <v>455</v>
      </c>
      <c r="L1780" s="9">
        <f>'Consolidtaed Data'!$I6002*'Consolidtaed Data'!$H6002</f>
        <v>799</v>
      </c>
      <c r="M1780" s="9">
        <f>'Consolidtaed Data'!$L6002-'Consolidtaed Data'!$K6002</f>
        <v>728</v>
      </c>
      <c r="N1780" s="9" t="str">
        <f>VLOOKUP('Consolidtaed Data'!$C6002,[1]Locations!$A:$O,2,0)</f>
        <v>Roseville</v>
      </c>
      <c r="O1780" s="9" t="str">
        <f>VLOOKUP('Consolidtaed Data'!$D6002,'[1]Sales People'!$A:$B,2,0)</f>
        <v>Sean Miller</v>
      </c>
      <c r="P1780" s="9" t="str">
        <f>VLOOKUP('Consolidtaed Data'!$E6002,[1]Customers!$A:$B,2,0)</f>
        <v>Brian Kim</v>
      </c>
      <c r="Q1780" s="11">
        <f>WEEKDAY('Consolidtaed Data'!$F6002)</f>
        <v>7</v>
      </c>
      <c r="R1780" s="9">
        <f>MONTH('Consolidtaed Data'!$F6002)</f>
        <v>4</v>
      </c>
      <c r="S1780" s="9" t="str">
        <f>TEXT(Table3[[#This Row],[Purchase Date]],"MMMM")</f>
        <v>May</v>
      </c>
      <c r="T1780" s="9">
        <f>YEAR('Consolidtaed Data'!$F6002)</f>
        <v>2021</v>
      </c>
    </row>
    <row r="1781" spans="1:20" x14ac:dyDescent="0.3">
      <c r="A1781" s="9" t="s">
        <v>2769</v>
      </c>
      <c r="B1781" s="9" t="s">
        <v>11</v>
      </c>
      <c r="C1781" s="9" t="s">
        <v>50</v>
      </c>
      <c r="D1781" s="9" t="s">
        <v>31</v>
      </c>
      <c r="E1781" s="9" t="s">
        <v>1801</v>
      </c>
      <c r="F1781" s="10">
        <v>43961</v>
      </c>
      <c r="G1781" s="10" t="str">
        <f>VLOOKUP(Table3[[#This Row],[Product ID]],[1]Products!$A:$G,2,0)</f>
        <v>Product 88</v>
      </c>
      <c r="H1781" s="22">
        <v>3</v>
      </c>
      <c r="I1781" s="9">
        <f>VLOOKUP('Consolidtaed Data'!$B6405,[1]Products!$A:$G,4,0)</f>
        <v>95</v>
      </c>
      <c r="J1781" s="9">
        <f>VLOOKUP('Consolidtaed Data'!$B6405,[1]Products!$A:$G,3,0)</f>
        <v>61</v>
      </c>
      <c r="K1781" s="9">
        <f>'Consolidtaed Data'!$J6405*'Consolidtaed Data'!$H6405</f>
        <v>900</v>
      </c>
      <c r="L1781" s="9">
        <f>'Consolidtaed Data'!$I6405*'Consolidtaed Data'!$H6405</f>
        <v>1500</v>
      </c>
      <c r="M1781" s="9">
        <f>'Consolidtaed Data'!$L6405-'Consolidtaed Data'!$K6405</f>
        <v>106</v>
      </c>
      <c r="N1781" s="9" t="str">
        <f>VLOOKUP('Consolidtaed Data'!$C6405,[1]Locations!$A:$O,2,0)</f>
        <v>Garden Grove</v>
      </c>
      <c r="O1781" s="9" t="str">
        <f>VLOOKUP('Consolidtaed Data'!$D6405,'[1]Sales People'!$A:$B,2,0)</f>
        <v>Scott Clark</v>
      </c>
      <c r="P1781" s="9" t="str">
        <f>VLOOKUP('Consolidtaed Data'!$E6405,[1]Customers!$A:$B,2,0)</f>
        <v>Bobby Duncan</v>
      </c>
      <c r="Q1781" s="11">
        <f>WEEKDAY('Consolidtaed Data'!$F6405)</f>
        <v>7</v>
      </c>
      <c r="R1781" s="9">
        <f>MONTH('Consolidtaed Data'!$F6405)</f>
        <v>5</v>
      </c>
      <c r="S1781" s="9" t="str">
        <f>TEXT(Table3[[#This Row],[Purchase Date]],"MMMM")</f>
        <v>May</v>
      </c>
      <c r="T1781" s="9">
        <f>YEAR('Consolidtaed Data'!$F6405)</f>
        <v>2021</v>
      </c>
    </row>
    <row r="1782" spans="1:20" x14ac:dyDescent="0.3">
      <c r="A1782" s="9" t="s">
        <v>2770</v>
      </c>
      <c r="B1782" s="9" t="s">
        <v>531</v>
      </c>
      <c r="C1782" s="9" t="s">
        <v>472</v>
      </c>
      <c r="D1782" s="9" t="s">
        <v>73</v>
      </c>
      <c r="E1782" s="9" t="s">
        <v>761</v>
      </c>
      <c r="F1782" s="10">
        <v>43961</v>
      </c>
      <c r="G1782" s="10" t="str">
        <f>VLOOKUP(Table3[[#This Row],[Product ID]],[1]Products!$A:$G,2,0)</f>
        <v>Product 62</v>
      </c>
      <c r="H1782" s="22">
        <v>2</v>
      </c>
      <c r="I1782" s="9">
        <f>VLOOKUP('Consolidtaed Data'!$B6480,[1]Products!$A:$G,4,0)</f>
        <v>1351</v>
      </c>
      <c r="J1782" s="9">
        <f>VLOOKUP('Consolidtaed Data'!$B6480,[1]Products!$A:$G,3,0)</f>
        <v>1108</v>
      </c>
      <c r="K1782" s="9">
        <f>'Consolidtaed Data'!$J6480*'Consolidtaed Data'!$H6480</f>
        <v>2346</v>
      </c>
      <c r="L1782" s="9">
        <f>'Consolidtaed Data'!$I6480*'Consolidtaed Data'!$H6480</f>
        <v>3724</v>
      </c>
      <c r="M1782" s="9">
        <f>'Consolidtaed Data'!$L6480-'Consolidtaed Data'!$K6480</f>
        <v>731</v>
      </c>
      <c r="N1782" s="9" t="str">
        <f>VLOOKUP('Consolidtaed Data'!$C6480,[1]Locations!$A:$O,2,0)</f>
        <v>San Diego</v>
      </c>
      <c r="O1782" s="9" t="str">
        <f>VLOOKUP('Consolidtaed Data'!$D6480,'[1]Sales People'!$A:$B,2,0)</f>
        <v>Bobby Russell</v>
      </c>
      <c r="P1782" s="9" t="str">
        <f>VLOOKUP('Consolidtaed Data'!$E6480,[1]Customers!$A:$B,2,0)</f>
        <v>Michael Hill</v>
      </c>
      <c r="Q1782" s="11">
        <f>WEEKDAY('Consolidtaed Data'!$F6480)</f>
        <v>7</v>
      </c>
      <c r="R1782" s="9">
        <f>MONTH('Consolidtaed Data'!$F6480)</f>
        <v>5</v>
      </c>
      <c r="S1782" s="9" t="str">
        <f>TEXT(Table3[[#This Row],[Purchase Date]],"MMMM")</f>
        <v>May</v>
      </c>
      <c r="T1782" s="9">
        <f>YEAR('Consolidtaed Data'!$F6480)</f>
        <v>2021</v>
      </c>
    </row>
    <row r="1783" spans="1:20" x14ac:dyDescent="0.3">
      <c r="A1783" s="9" t="s">
        <v>2771</v>
      </c>
      <c r="B1783" s="9" t="s">
        <v>172</v>
      </c>
      <c r="C1783" s="9" t="s">
        <v>12</v>
      </c>
      <c r="D1783" s="9" t="s">
        <v>374</v>
      </c>
      <c r="E1783" s="9" t="s">
        <v>1384</v>
      </c>
      <c r="F1783" s="10">
        <v>43961</v>
      </c>
      <c r="G1783" s="10" t="str">
        <f>VLOOKUP(Table3[[#This Row],[Product ID]],[1]Products!$A:$G,2,0)</f>
        <v>Product 4</v>
      </c>
      <c r="H1783" s="22">
        <v>1</v>
      </c>
      <c r="I1783" s="9">
        <f>VLOOKUP('Consolidtaed Data'!$B6590,[1]Products!$A:$G,4,0)</f>
        <v>1414</v>
      </c>
      <c r="J1783" s="9">
        <f>VLOOKUP('Consolidtaed Data'!$B6590,[1]Products!$A:$G,3,0)</f>
        <v>962</v>
      </c>
      <c r="K1783" s="9">
        <f>'Consolidtaed Data'!$J6590*'Consolidtaed Data'!$H6590</f>
        <v>3201</v>
      </c>
      <c r="L1783" s="9">
        <f>'Consolidtaed Data'!$I6590*'Consolidtaed Data'!$H6590</f>
        <v>5427</v>
      </c>
      <c r="M1783" s="9">
        <f>'Consolidtaed Data'!$L6590-'Consolidtaed Data'!$K6590</f>
        <v>1797</v>
      </c>
      <c r="N1783" s="9" t="str">
        <f>VLOOKUP('Consolidtaed Data'!$C6590,[1]Locations!$A:$O,2,0)</f>
        <v>San Bernardino</v>
      </c>
      <c r="O1783" s="9" t="str">
        <f>VLOOKUP('Consolidtaed Data'!$D6590,'[1]Sales People'!$A:$B,2,0)</f>
        <v>Ryan Welch</v>
      </c>
      <c r="P1783" s="9" t="str">
        <f>VLOOKUP('Consolidtaed Data'!$E6590,[1]Customers!$A:$B,2,0)</f>
        <v>Ralph Wood</v>
      </c>
      <c r="Q1783" s="11">
        <f>WEEKDAY('Consolidtaed Data'!$F6590)</f>
        <v>1</v>
      </c>
      <c r="R1783" s="9">
        <f>MONTH('Consolidtaed Data'!$F6590)</f>
        <v>5</v>
      </c>
      <c r="S1783" s="9" t="str">
        <f>TEXT(Table3[[#This Row],[Purchase Date]],"MMMM")</f>
        <v>May</v>
      </c>
      <c r="T1783" s="9">
        <f>YEAR('Consolidtaed Data'!$F6590)</f>
        <v>2021</v>
      </c>
    </row>
    <row r="1784" spans="1:20" x14ac:dyDescent="0.3">
      <c r="A1784" s="9" t="s">
        <v>2772</v>
      </c>
      <c r="B1784" s="9" t="s">
        <v>429</v>
      </c>
      <c r="C1784" s="9" t="s">
        <v>25</v>
      </c>
      <c r="D1784" s="9" t="s">
        <v>31</v>
      </c>
      <c r="E1784" s="9" t="s">
        <v>974</v>
      </c>
      <c r="F1784" s="10">
        <v>43961</v>
      </c>
      <c r="G1784" s="10" t="str">
        <f>VLOOKUP(Table3[[#This Row],[Product ID]],[1]Products!$A:$G,2,0)</f>
        <v>Product 87</v>
      </c>
      <c r="H1784" s="22">
        <v>4</v>
      </c>
      <c r="I1784" s="9">
        <f>VLOOKUP('Consolidtaed Data'!$B6813,[1]Products!$A:$G,4,0)</f>
        <v>947</v>
      </c>
      <c r="J1784" s="9">
        <f>VLOOKUP('Consolidtaed Data'!$B6813,[1]Products!$A:$G,3,0)</f>
        <v>786</v>
      </c>
      <c r="K1784" s="9">
        <f>'Consolidtaed Data'!$J6813*'Consolidtaed Data'!$H6813</f>
        <v>1397</v>
      </c>
      <c r="L1784" s="9">
        <f>'Consolidtaed Data'!$I6813*'Consolidtaed Data'!$H6813</f>
        <v>1967</v>
      </c>
      <c r="M1784" s="9">
        <f>'Consolidtaed Data'!$L6813-'Consolidtaed Data'!$K6813</f>
        <v>345</v>
      </c>
      <c r="N1784" s="9" t="str">
        <f>VLOOKUP('Consolidtaed Data'!$C6813,[1]Locations!$A:$O,2,0)</f>
        <v>Salinas</v>
      </c>
      <c r="O1784" s="9" t="str">
        <f>VLOOKUP('Consolidtaed Data'!$D6813,'[1]Sales People'!$A:$B,2,0)</f>
        <v>Walter Cook</v>
      </c>
      <c r="P1784" s="9" t="str">
        <f>VLOOKUP('Consolidtaed Data'!$E6813,[1]Customers!$A:$B,2,0)</f>
        <v>Larry Dunn</v>
      </c>
      <c r="Q1784" s="11">
        <f>WEEKDAY('Consolidtaed Data'!$F6813)</f>
        <v>5</v>
      </c>
      <c r="R1784" s="9">
        <f>MONTH('Consolidtaed Data'!$F6813)</f>
        <v>6</v>
      </c>
      <c r="S1784" s="9" t="str">
        <f>TEXT(Table3[[#This Row],[Purchase Date]],"MMMM")</f>
        <v>May</v>
      </c>
      <c r="T1784" s="9">
        <f>YEAR('Consolidtaed Data'!$F6813)</f>
        <v>2021</v>
      </c>
    </row>
    <row r="1785" spans="1:20" x14ac:dyDescent="0.3">
      <c r="A1785" s="9" t="s">
        <v>2773</v>
      </c>
      <c r="B1785" s="9" t="s">
        <v>338</v>
      </c>
      <c r="C1785" s="9" t="s">
        <v>423</v>
      </c>
      <c r="D1785" s="9" t="s">
        <v>149</v>
      </c>
      <c r="E1785" s="9" t="s">
        <v>345</v>
      </c>
      <c r="F1785" s="10">
        <v>43961</v>
      </c>
      <c r="G1785" s="10" t="str">
        <f>VLOOKUP(Table3[[#This Row],[Product ID]],[1]Products!$A:$G,2,0)</f>
        <v>Product 95</v>
      </c>
      <c r="H1785" s="22">
        <v>1</v>
      </c>
      <c r="I1785" s="9">
        <f>VLOOKUP('Consolidtaed Data'!$B6878,[1]Products!$A:$G,4,0)</f>
        <v>1743</v>
      </c>
      <c r="J1785" s="9">
        <f>VLOOKUP('Consolidtaed Data'!$B6878,[1]Products!$A:$G,3,0)</f>
        <v>872</v>
      </c>
      <c r="K1785" s="9">
        <f>'Consolidtaed Data'!$J6878*'Consolidtaed Data'!$H6878</f>
        <v>389</v>
      </c>
      <c r="L1785" s="9">
        <f>'Consolidtaed Data'!$I6878*'Consolidtaed Data'!$H6878</f>
        <v>637</v>
      </c>
      <c r="M1785" s="9">
        <f>'Consolidtaed Data'!$L6878-'Consolidtaed Data'!$K6878</f>
        <v>99</v>
      </c>
      <c r="N1785" s="9" t="str">
        <f>VLOOKUP('Consolidtaed Data'!$C6878,[1]Locations!$A:$O,2,0)</f>
        <v>Thousand Oaks</v>
      </c>
      <c r="O1785" s="9" t="str">
        <f>VLOOKUP('Consolidtaed Data'!$D6878,'[1]Sales People'!$A:$B,2,0)</f>
        <v>Joshua Taylor</v>
      </c>
      <c r="P1785" s="9" t="str">
        <f>VLOOKUP('Consolidtaed Data'!$E6878,[1]Customers!$A:$B,2,0)</f>
        <v>Benjamin Vasquez</v>
      </c>
      <c r="Q1785" s="11">
        <f>WEEKDAY('Consolidtaed Data'!$F6878)</f>
        <v>3</v>
      </c>
      <c r="R1785" s="9">
        <f>MONTH('Consolidtaed Data'!$F6878)</f>
        <v>6</v>
      </c>
      <c r="S1785" s="9" t="str">
        <f>TEXT(Table3[[#This Row],[Purchase Date]],"MMMM")</f>
        <v>May</v>
      </c>
      <c r="T1785" s="9">
        <f>YEAR('Consolidtaed Data'!$F6878)</f>
        <v>2021</v>
      </c>
    </row>
    <row r="1786" spans="1:20" x14ac:dyDescent="0.3">
      <c r="A1786" s="9" t="s">
        <v>2774</v>
      </c>
      <c r="B1786" s="9" t="s">
        <v>168</v>
      </c>
      <c r="C1786" s="9" t="s">
        <v>394</v>
      </c>
      <c r="D1786" s="9" t="s">
        <v>402</v>
      </c>
      <c r="E1786" s="9" t="s">
        <v>521</v>
      </c>
      <c r="F1786" s="10">
        <v>43961</v>
      </c>
      <c r="G1786" s="10" t="str">
        <f>VLOOKUP(Table3[[#This Row],[Product ID]],[1]Products!$A:$G,2,0)</f>
        <v>Product 26</v>
      </c>
      <c r="H1786" s="22">
        <v>2</v>
      </c>
      <c r="I1786" s="9">
        <f>VLOOKUP('Consolidtaed Data'!$B7392,[1]Products!$A:$G,4,0)</f>
        <v>203</v>
      </c>
      <c r="J1786" s="9">
        <f>VLOOKUP('Consolidtaed Data'!$B7392,[1]Products!$A:$G,3,0)</f>
        <v>154</v>
      </c>
      <c r="K1786" s="9">
        <f>'Consolidtaed Data'!$J7392*'Consolidtaed Data'!$H7392</f>
        <v>3270</v>
      </c>
      <c r="L1786" s="9">
        <f>'Consolidtaed Data'!$I7392*'Consolidtaed Data'!$H7392</f>
        <v>4140</v>
      </c>
      <c r="M1786" s="9">
        <f>'Consolidtaed Data'!$L7392-'Consolidtaed Data'!$K7392</f>
        <v>509</v>
      </c>
      <c r="N1786" s="9" t="str">
        <f>VLOOKUP('Consolidtaed Data'!$C7392,[1]Locations!$A:$O,2,0)</f>
        <v>Riverside</v>
      </c>
      <c r="O1786" s="9" t="str">
        <f>VLOOKUP('Consolidtaed Data'!$D7392,'[1]Sales People'!$A:$B,2,0)</f>
        <v>Brian Thomas</v>
      </c>
      <c r="P1786" s="9" t="str">
        <f>VLOOKUP('Consolidtaed Data'!$E7392,[1]Customers!$A:$B,2,0)</f>
        <v>Anthony Berry</v>
      </c>
      <c r="Q1786" s="11">
        <f>WEEKDAY('Consolidtaed Data'!$F7392)</f>
        <v>5</v>
      </c>
      <c r="R1786" s="9">
        <f>MONTH('Consolidtaed Data'!$F7392)</f>
        <v>7</v>
      </c>
      <c r="S1786" s="9" t="str">
        <f>TEXT(Table3[[#This Row],[Purchase Date]],"MMMM")</f>
        <v>May</v>
      </c>
      <c r="T1786" s="9">
        <f>YEAR('Consolidtaed Data'!$F7392)</f>
        <v>2021</v>
      </c>
    </row>
    <row r="1787" spans="1:20" x14ac:dyDescent="0.3">
      <c r="A1787" s="9" t="s">
        <v>2775</v>
      </c>
      <c r="B1787" s="9" t="s">
        <v>369</v>
      </c>
      <c r="C1787" s="9" t="s">
        <v>122</v>
      </c>
      <c r="D1787" s="9" t="s">
        <v>9</v>
      </c>
      <c r="E1787" s="9" t="s">
        <v>1845</v>
      </c>
      <c r="F1787" s="10">
        <v>43961</v>
      </c>
      <c r="G1787" s="10" t="str">
        <f>VLOOKUP(Table3[[#This Row],[Product ID]],[1]Products!$A:$G,2,0)</f>
        <v>Product 8</v>
      </c>
      <c r="H1787" s="22">
        <v>3</v>
      </c>
      <c r="I1787" s="9">
        <f>VLOOKUP('Consolidtaed Data'!$B7589,[1]Products!$A:$G,4,0)</f>
        <v>951</v>
      </c>
      <c r="J1787" s="9">
        <f>VLOOKUP('Consolidtaed Data'!$B7589,[1]Products!$A:$G,3,0)</f>
        <v>504</v>
      </c>
      <c r="K1787" s="9">
        <f>'Consolidtaed Data'!$J7589*'Consolidtaed Data'!$H7589</f>
        <v>1305</v>
      </c>
      <c r="L1787" s="9">
        <f>'Consolidtaed Data'!$I7589*'Consolidtaed Data'!$H7589</f>
        <v>1812</v>
      </c>
      <c r="M1787" s="9">
        <f>'Consolidtaed Data'!$L7589-'Consolidtaed Data'!$K7589</f>
        <v>1968</v>
      </c>
      <c r="N1787" s="9" t="str">
        <f>VLOOKUP('Consolidtaed Data'!$C7589,[1]Locations!$A:$O,2,0)</f>
        <v>Fresno</v>
      </c>
      <c r="O1787" s="9" t="str">
        <f>VLOOKUP('Consolidtaed Data'!$D7589,'[1]Sales People'!$A:$B,2,0)</f>
        <v>Larry Marshall</v>
      </c>
      <c r="P1787" s="9" t="str">
        <f>VLOOKUP('Consolidtaed Data'!$E7589,[1]Customers!$A:$B,2,0)</f>
        <v>Michael Allen</v>
      </c>
      <c r="Q1787" s="11">
        <f>WEEKDAY('Consolidtaed Data'!$F7589)</f>
        <v>7</v>
      </c>
      <c r="R1787" s="9">
        <f>MONTH('Consolidtaed Data'!$F7589)</f>
        <v>7</v>
      </c>
      <c r="S1787" s="9" t="str">
        <f>TEXT(Table3[[#This Row],[Purchase Date]],"MMMM")</f>
        <v>May</v>
      </c>
      <c r="T1787" s="9">
        <f>YEAR('Consolidtaed Data'!$F7589)</f>
        <v>2021</v>
      </c>
    </row>
    <row r="1788" spans="1:20" x14ac:dyDescent="0.3">
      <c r="A1788" s="9" t="s">
        <v>2776</v>
      </c>
      <c r="B1788" s="9" t="s">
        <v>24</v>
      </c>
      <c r="C1788" s="9" t="s">
        <v>165</v>
      </c>
      <c r="D1788" s="9" t="s">
        <v>51</v>
      </c>
      <c r="E1788" s="9" t="s">
        <v>1037</v>
      </c>
      <c r="F1788" s="10">
        <v>43961</v>
      </c>
      <c r="G1788" s="10" t="str">
        <f>VLOOKUP(Table3[[#This Row],[Product ID]],[1]Products!$A:$G,2,0)</f>
        <v>Product 6</v>
      </c>
      <c r="H1788" s="22">
        <v>1</v>
      </c>
      <c r="I1788" s="9">
        <f>VLOOKUP('Consolidtaed Data'!$B7901,[1]Products!$A:$G,4,0)</f>
        <v>1889</v>
      </c>
      <c r="J1788" s="9">
        <f>VLOOKUP('Consolidtaed Data'!$B7901,[1]Products!$A:$G,3,0)</f>
        <v>945</v>
      </c>
      <c r="K1788" s="9">
        <f>'Consolidtaed Data'!$J7901*'Consolidtaed Data'!$H7901</f>
        <v>682</v>
      </c>
      <c r="L1788" s="9">
        <f>'Consolidtaed Data'!$I7901*'Consolidtaed Data'!$H7901</f>
        <v>1338</v>
      </c>
      <c r="M1788" s="9">
        <f>'Consolidtaed Data'!$L7901-'Consolidtaed Data'!$K7901</f>
        <v>2613</v>
      </c>
      <c r="N1788" s="9" t="str">
        <f>VLOOKUP('Consolidtaed Data'!$C7901,[1]Locations!$A:$O,2,0)</f>
        <v>Visalia</v>
      </c>
      <c r="O1788" s="9" t="str">
        <f>VLOOKUP('Consolidtaed Data'!$D7901,'[1]Sales People'!$A:$B,2,0)</f>
        <v>Joe Sims</v>
      </c>
      <c r="P1788" s="9" t="str">
        <f>VLOOKUP('Consolidtaed Data'!$E7901,[1]Customers!$A:$B,2,0)</f>
        <v>Nicholas Gilbert</v>
      </c>
      <c r="Q1788" s="11">
        <f>WEEKDAY('Consolidtaed Data'!$F7901)</f>
        <v>3</v>
      </c>
      <c r="R1788" s="9">
        <f>MONTH('Consolidtaed Data'!$F7901)</f>
        <v>8</v>
      </c>
      <c r="S1788" s="9" t="str">
        <f>TEXT(Table3[[#This Row],[Purchase Date]],"MMMM")</f>
        <v>May</v>
      </c>
      <c r="T1788" s="9">
        <f>YEAR('Consolidtaed Data'!$F7901)</f>
        <v>2021</v>
      </c>
    </row>
    <row r="1789" spans="1:20" x14ac:dyDescent="0.3">
      <c r="A1789" s="9" t="s">
        <v>2777</v>
      </c>
      <c r="B1789" s="9" t="s">
        <v>349</v>
      </c>
      <c r="C1789" s="9" t="s">
        <v>12</v>
      </c>
      <c r="D1789" s="9" t="s">
        <v>113</v>
      </c>
      <c r="E1789" s="9" t="s">
        <v>936</v>
      </c>
      <c r="F1789" s="10">
        <v>43961</v>
      </c>
      <c r="G1789" s="10" t="str">
        <f>VLOOKUP(Table3[[#This Row],[Product ID]],[1]Products!$A:$G,2,0)</f>
        <v>Product 60</v>
      </c>
      <c r="H1789" s="22">
        <v>1</v>
      </c>
      <c r="I1789" s="9">
        <f>VLOOKUP('Consolidtaed Data'!$B8315,[1]Products!$A:$G,4,0)</f>
        <v>2091</v>
      </c>
      <c r="J1789" s="9">
        <f>VLOOKUP('Consolidtaed Data'!$B8315,[1]Products!$A:$G,3,0)</f>
        <v>1485</v>
      </c>
      <c r="K1789" s="9">
        <f>'Consolidtaed Data'!$J8315*'Consolidtaed Data'!$H8315</f>
        <v>971</v>
      </c>
      <c r="L1789" s="9">
        <f>'Consolidtaed Data'!$I8315*'Consolidtaed Data'!$H8315</f>
        <v>1494</v>
      </c>
      <c r="M1789" s="9">
        <f>'Consolidtaed Data'!$L8315-'Consolidtaed Data'!$K8315</f>
        <v>492</v>
      </c>
      <c r="N1789" s="9" t="str">
        <f>VLOOKUP('Consolidtaed Data'!$C8315,[1]Locations!$A:$O,2,0)</f>
        <v>Costa Mesa</v>
      </c>
      <c r="O1789" s="9" t="str">
        <f>VLOOKUP('Consolidtaed Data'!$D8315,'[1]Sales People'!$A:$B,2,0)</f>
        <v>Howard Sims</v>
      </c>
      <c r="P1789" s="9" t="str">
        <f>VLOOKUP('Consolidtaed Data'!$E8315,[1]Customers!$A:$B,2,0)</f>
        <v>Adam Duncan</v>
      </c>
      <c r="Q1789" s="11">
        <f>WEEKDAY('Consolidtaed Data'!$F8315)</f>
        <v>6</v>
      </c>
      <c r="R1789" s="9">
        <f>MONTH('Consolidtaed Data'!$F8315)</f>
        <v>9</v>
      </c>
      <c r="S1789" s="9" t="str">
        <f>TEXT(Table3[[#This Row],[Purchase Date]],"MMMM")</f>
        <v>May</v>
      </c>
      <c r="T1789" s="9">
        <f>YEAR('Consolidtaed Data'!$F8315)</f>
        <v>2021</v>
      </c>
    </row>
    <row r="1790" spans="1:20" x14ac:dyDescent="0.3">
      <c r="A1790" s="9" t="s">
        <v>2778</v>
      </c>
      <c r="B1790" s="9" t="s">
        <v>160</v>
      </c>
      <c r="C1790" s="9" t="s">
        <v>140</v>
      </c>
      <c r="D1790" s="9" t="s">
        <v>113</v>
      </c>
      <c r="E1790" s="9" t="s">
        <v>657</v>
      </c>
      <c r="F1790" s="10">
        <v>43961</v>
      </c>
      <c r="G1790" s="10" t="str">
        <f>VLOOKUP(Table3[[#This Row],[Product ID]],[1]Products!$A:$G,2,0)</f>
        <v>Product 28</v>
      </c>
      <c r="H1790" s="22">
        <v>2</v>
      </c>
      <c r="I1790" s="9">
        <f>VLOOKUP('Consolidtaed Data'!$B8367,[1]Products!$A:$G,4,0)</f>
        <v>1671</v>
      </c>
      <c r="J1790" s="9">
        <f>VLOOKUP('Consolidtaed Data'!$B8367,[1]Products!$A:$G,3,0)</f>
        <v>1220</v>
      </c>
      <c r="K1790" s="9">
        <f>'Consolidtaed Data'!$J8367*'Consolidtaed Data'!$H8367</f>
        <v>387</v>
      </c>
      <c r="L1790" s="9">
        <f>'Consolidtaed Data'!$I8367*'Consolidtaed Data'!$H8367</f>
        <v>667</v>
      </c>
      <c r="M1790" s="9">
        <f>'Consolidtaed Data'!$L8367-'Consolidtaed Data'!$K8367</f>
        <v>1252</v>
      </c>
      <c r="N1790" s="9" t="str">
        <f>VLOOKUP('Consolidtaed Data'!$C8367,[1]Locations!$A:$O,2,0)</f>
        <v>Orange</v>
      </c>
      <c r="O1790" s="9" t="str">
        <f>VLOOKUP('Consolidtaed Data'!$D8367,'[1]Sales People'!$A:$B,2,0)</f>
        <v>Larry Castillo</v>
      </c>
      <c r="P1790" s="9" t="str">
        <f>VLOOKUP('Consolidtaed Data'!$E8367,[1]Customers!$A:$B,2,0)</f>
        <v>Joe Baker</v>
      </c>
      <c r="Q1790" s="11">
        <f>WEEKDAY('Consolidtaed Data'!$F8367)</f>
        <v>3</v>
      </c>
      <c r="R1790" s="9">
        <f>MONTH('Consolidtaed Data'!$F8367)</f>
        <v>9</v>
      </c>
      <c r="S1790" s="9" t="str">
        <f>TEXT(Table3[[#This Row],[Purchase Date]],"MMMM")</f>
        <v>May</v>
      </c>
      <c r="T1790" s="9">
        <f>YEAR('Consolidtaed Data'!$F8367)</f>
        <v>2021</v>
      </c>
    </row>
    <row r="1791" spans="1:20" x14ac:dyDescent="0.3">
      <c r="A1791" s="9" t="s">
        <v>2779</v>
      </c>
      <c r="B1791" s="9" t="s">
        <v>230</v>
      </c>
      <c r="C1791" s="9" t="s">
        <v>439</v>
      </c>
      <c r="D1791" s="9" t="s">
        <v>229</v>
      </c>
      <c r="E1791" s="9" t="s">
        <v>299</v>
      </c>
      <c r="F1791" s="10">
        <v>43961</v>
      </c>
      <c r="G1791" s="10" t="str">
        <f>VLOOKUP(Table3[[#This Row],[Product ID]],[1]Products!$A:$G,2,0)</f>
        <v>Product 31</v>
      </c>
      <c r="H1791" s="22">
        <v>3</v>
      </c>
      <c r="I1791" s="9">
        <f>VLOOKUP('Consolidtaed Data'!$B8674,[1]Products!$A:$G,4,0)</f>
        <v>1178</v>
      </c>
      <c r="J1791" s="9">
        <f>VLOOKUP('Consolidtaed Data'!$B8674,[1]Products!$A:$G,3,0)</f>
        <v>683</v>
      </c>
      <c r="K1791" s="9">
        <f>'Consolidtaed Data'!$J8674*'Consolidtaed Data'!$H8674</f>
        <v>1167</v>
      </c>
      <c r="L1791" s="9">
        <f>'Consolidtaed Data'!$I8674*'Consolidtaed Data'!$H8674</f>
        <v>1911</v>
      </c>
      <c r="M1791" s="9">
        <f>'Consolidtaed Data'!$L8674-'Consolidtaed Data'!$K8674</f>
        <v>3308</v>
      </c>
      <c r="N1791" s="9" t="str">
        <f>VLOOKUP('Consolidtaed Data'!$C8674,[1]Locations!$A:$O,2,0)</f>
        <v>Pasadena</v>
      </c>
      <c r="O1791" s="9" t="str">
        <f>VLOOKUP('Consolidtaed Data'!$D8674,'[1]Sales People'!$A:$B,2,0)</f>
        <v>Scott Mason</v>
      </c>
      <c r="P1791" s="9" t="str">
        <f>VLOOKUP('Consolidtaed Data'!$E8674,[1]Customers!$A:$B,2,0)</f>
        <v>Raymond Burke</v>
      </c>
      <c r="Q1791" s="11">
        <f>WEEKDAY('Consolidtaed Data'!$F8674)</f>
        <v>5</v>
      </c>
      <c r="R1791" s="9">
        <f>MONTH('Consolidtaed Data'!$F8674)</f>
        <v>10</v>
      </c>
      <c r="S1791" s="9" t="str">
        <f>TEXT(Table3[[#This Row],[Purchase Date]],"MMMM")</f>
        <v>May</v>
      </c>
      <c r="T1791" s="9">
        <f>YEAR('Consolidtaed Data'!$F8674)</f>
        <v>2021</v>
      </c>
    </row>
    <row r="1792" spans="1:20" x14ac:dyDescent="0.3">
      <c r="A1792" s="9" t="s">
        <v>2780</v>
      </c>
      <c r="B1792" s="9" t="s">
        <v>284</v>
      </c>
      <c r="C1792" s="9" t="s">
        <v>157</v>
      </c>
      <c r="D1792" s="9" t="s">
        <v>17</v>
      </c>
      <c r="E1792" s="9" t="s">
        <v>422</v>
      </c>
      <c r="F1792" s="10">
        <v>43961</v>
      </c>
      <c r="G1792" s="10" t="str">
        <f>VLOOKUP(Table3[[#This Row],[Product ID]],[1]Products!$A:$G,2,0)</f>
        <v>Product 96</v>
      </c>
      <c r="H1792" s="22">
        <v>3</v>
      </c>
      <c r="I1792" s="9">
        <f>VLOOKUP('Consolidtaed Data'!$B8944,[1]Products!$A:$G,4,0)</f>
        <v>1500</v>
      </c>
      <c r="J1792" s="9">
        <f>VLOOKUP('Consolidtaed Data'!$B8944,[1]Products!$A:$G,3,0)</f>
        <v>900</v>
      </c>
      <c r="K1792" s="9">
        <f>'Consolidtaed Data'!$J8944*'Consolidtaed Data'!$H8944</f>
        <v>1294</v>
      </c>
      <c r="L1792" s="9">
        <f>'Consolidtaed Data'!$I8944*'Consolidtaed Data'!$H8944</f>
        <v>1848</v>
      </c>
      <c r="M1792" s="9">
        <f>'Consolidtaed Data'!$L8944-'Consolidtaed Data'!$K8944</f>
        <v>383</v>
      </c>
      <c r="N1792" s="9" t="str">
        <f>VLOOKUP('Consolidtaed Data'!$C8944,[1]Locations!$A:$O,2,0)</f>
        <v>Lancaster</v>
      </c>
      <c r="O1792" s="9" t="str">
        <f>VLOOKUP('Consolidtaed Data'!$D8944,'[1]Sales People'!$A:$B,2,0)</f>
        <v>Howard Gardner</v>
      </c>
      <c r="P1792" s="9" t="str">
        <f>VLOOKUP('Consolidtaed Data'!$E8944,[1]Customers!$A:$B,2,0)</f>
        <v>Andrew Peters</v>
      </c>
      <c r="Q1792" s="11">
        <f>WEEKDAY('Consolidtaed Data'!$F8944)</f>
        <v>3</v>
      </c>
      <c r="R1792" s="9">
        <f>MONTH('Consolidtaed Data'!$F8944)</f>
        <v>11</v>
      </c>
      <c r="S1792" s="9" t="str">
        <f>TEXT(Table3[[#This Row],[Purchase Date]],"MMMM")</f>
        <v>May</v>
      </c>
      <c r="T1792" s="9">
        <f>YEAR('Consolidtaed Data'!$F8944)</f>
        <v>2021</v>
      </c>
    </row>
    <row r="1793" spans="1:20" x14ac:dyDescent="0.3">
      <c r="A1793" s="9" t="s">
        <v>2781</v>
      </c>
      <c r="B1793" s="9" t="s">
        <v>38</v>
      </c>
      <c r="C1793" s="9" t="s">
        <v>134</v>
      </c>
      <c r="D1793" s="9" t="s">
        <v>206</v>
      </c>
      <c r="E1793" s="9" t="s">
        <v>2188</v>
      </c>
      <c r="F1793" s="10">
        <v>43961</v>
      </c>
      <c r="G1793" s="10" t="str">
        <f>VLOOKUP(Table3[[#This Row],[Product ID]],[1]Products!$A:$G,2,0)</f>
        <v>Product 25</v>
      </c>
      <c r="H1793" s="22">
        <v>1</v>
      </c>
      <c r="I1793" s="9">
        <f>VLOOKUP('Consolidtaed Data'!$B9232,[1]Products!$A:$G,4,0)</f>
        <v>1809</v>
      </c>
      <c r="J1793" s="9">
        <f>VLOOKUP('Consolidtaed Data'!$B9232,[1]Products!$A:$G,3,0)</f>
        <v>1067</v>
      </c>
      <c r="K1793" s="9">
        <f>'Consolidtaed Data'!$J9232*'Consolidtaed Data'!$H9232</f>
        <v>2502</v>
      </c>
      <c r="L1793" s="9">
        <f>'Consolidtaed Data'!$I9232*'Consolidtaed Data'!$H9232</f>
        <v>3052</v>
      </c>
      <c r="M1793" s="9">
        <f>'Consolidtaed Data'!$L9232-'Consolidtaed Data'!$K9232</f>
        <v>34</v>
      </c>
      <c r="N1793" s="9" t="str">
        <f>VLOOKUP('Consolidtaed Data'!$C9232,[1]Locations!$A:$O,2,0)</f>
        <v>Fremont</v>
      </c>
      <c r="O1793" s="9" t="str">
        <f>VLOOKUP('Consolidtaed Data'!$D9232,'[1]Sales People'!$A:$B,2,0)</f>
        <v>Brian Thomas</v>
      </c>
      <c r="P1793" s="9" t="str">
        <f>VLOOKUP('Consolidtaed Data'!$E9232,[1]Customers!$A:$B,2,0)</f>
        <v>Keith Stephens</v>
      </c>
      <c r="Q1793" s="11">
        <f>WEEKDAY('Consolidtaed Data'!$F9232)</f>
        <v>2</v>
      </c>
      <c r="R1793" s="9">
        <f>MONTH('Consolidtaed Data'!$F9232)</f>
        <v>11</v>
      </c>
      <c r="S1793" s="9" t="str">
        <f>TEXT(Table3[[#This Row],[Purchase Date]],"MMMM")</f>
        <v>May</v>
      </c>
      <c r="T1793" s="9">
        <f>YEAR('Consolidtaed Data'!$F9232)</f>
        <v>2021</v>
      </c>
    </row>
    <row r="1794" spans="1:20" x14ac:dyDescent="0.3">
      <c r="A1794" s="9" t="s">
        <v>2782</v>
      </c>
      <c r="B1794" s="9" t="s">
        <v>160</v>
      </c>
      <c r="C1794" s="9" t="s">
        <v>319</v>
      </c>
      <c r="D1794" s="9" t="s">
        <v>229</v>
      </c>
      <c r="E1794" s="9" t="s">
        <v>1169</v>
      </c>
      <c r="F1794" s="10">
        <v>43961</v>
      </c>
      <c r="G1794" s="10" t="str">
        <f>VLOOKUP(Table3[[#This Row],[Product ID]],[1]Products!$A:$G,2,0)</f>
        <v>Product 28</v>
      </c>
      <c r="H1794" s="22">
        <v>2</v>
      </c>
      <c r="I1794" s="9">
        <f>VLOOKUP('Consolidtaed Data'!$B9588,[1]Products!$A:$G,4,0)</f>
        <v>1077</v>
      </c>
      <c r="J1794" s="9">
        <f>VLOOKUP('Consolidtaed Data'!$B9588,[1]Products!$A:$G,3,0)</f>
        <v>732</v>
      </c>
      <c r="K1794" s="9">
        <f>'Consolidtaed Data'!$J9588*'Consolidtaed Data'!$H9588</f>
        <v>1234</v>
      </c>
      <c r="L1794" s="9">
        <f>'Consolidtaed Data'!$I9588*'Consolidtaed Data'!$H9588</f>
        <v>1582</v>
      </c>
      <c r="M1794" s="9">
        <f>'Consolidtaed Data'!$L9588-'Consolidtaed Data'!$K9588</f>
        <v>651</v>
      </c>
      <c r="N1794" s="9" t="str">
        <f>VLOOKUP('Consolidtaed Data'!$C9588,[1]Locations!$A:$O,2,0)</f>
        <v>Sunnyvale</v>
      </c>
      <c r="O1794" s="9" t="str">
        <f>VLOOKUP('Consolidtaed Data'!$D9588,'[1]Sales People'!$A:$B,2,0)</f>
        <v>Bobby Russell</v>
      </c>
      <c r="P1794" s="9" t="str">
        <f>VLOOKUP('Consolidtaed Data'!$E9588,[1]Customers!$A:$B,2,0)</f>
        <v>Fred Russell</v>
      </c>
      <c r="Q1794" s="11">
        <f>WEEKDAY('Consolidtaed Data'!$F9588)</f>
        <v>7</v>
      </c>
      <c r="R1794" s="9">
        <f>MONTH('Consolidtaed Data'!$F9588)</f>
        <v>12</v>
      </c>
      <c r="S1794" s="9" t="str">
        <f>TEXT(Table3[[#This Row],[Purchase Date]],"MMMM")</f>
        <v>May</v>
      </c>
      <c r="T1794" s="9">
        <f>YEAR('Consolidtaed Data'!$F9588)</f>
        <v>2021</v>
      </c>
    </row>
    <row r="1795" spans="1:20" x14ac:dyDescent="0.3">
      <c r="A1795" s="9" t="s">
        <v>2783</v>
      </c>
      <c r="B1795" s="9" t="s">
        <v>318</v>
      </c>
      <c r="C1795" s="9" t="s">
        <v>635</v>
      </c>
      <c r="D1795" s="9" t="s">
        <v>153</v>
      </c>
      <c r="E1795" s="9" t="s">
        <v>1018</v>
      </c>
      <c r="F1795" s="10">
        <v>43961</v>
      </c>
      <c r="G1795" s="10" t="str">
        <f>VLOOKUP(Table3[[#This Row],[Product ID]],[1]Products!$A:$G,2,0)</f>
        <v>Product 89</v>
      </c>
      <c r="H1795" s="22">
        <v>1</v>
      </c>
      <c r="I1795" s="9">
        <f>VLOOKUP('Consolidtaed Data'!$B9652,[1]Products!$A:$G,4,0)</f>
        <v>1639</v>
      </c>
      <c r="J1795" s="9">
        <f>VLOOKUP('Consolidtaed Data'!$B9652,[1]Products!$A:$G,3,0)</f>
        <v>1295</v>
      </c>
      <c r="K1795" s="9">
        <f>'Consolidtaed Data'!$J9652*'Consolidtaed Data'!$H9652</f>
        <v>1365</v>
      </c>
      <c r="L1795" s="9">
        <f>'Consolidtaed Data'!$I9652*'Consolidtaed Data'!$H9652</f>
        <v>2397</v>
      </c>
      <c r="M1795" s="9">
        <f>'Consolidtaed Data'!$L9652-'Consolidtaed Data'!$K9652</f>
        <v>801</v>
      </c>
      <c r="N1795" s="9" t="str">
        <f>VLOOKUP('Consolidtaed Data'!$C9652,[1]Locations!$A:$O,2,0)</f>
        <v>Salinas</v>
      </c>
      <c r="O1795" s="9" t="str">
        <f>VLOOKUP('Consolidtaed Data'!$D9652,'[1]Sales People'!$A:$B,2,0)</f>
        <v>Martin Perry</v>
      </c>
      <c r="P1795" s="9" t="str">
        <f>VLOOKUP('Consolidtaed Data'!$E9652,[1]Customers!$A:$B,2,0)</f>
        <v>Martin Johnston</v>
      </c>
      <c r="Q1795" s="11">
        <f>WEEKDAY('Consolidtaed Data'!$F9652)</f>
        <v>5</v>
      </c>
      <c r="R1795" s="9">
        <f>MONTH('Consolidtaed Data'!$F9652)</f>
        <v>12</v>
      </c>
      <c r="S1795" s="9" t="str">
        <f>TEXT(Table3[[#This Row],[Purchase Date]],"MMMM")</f>
        <v>May</v>
      </c>
      <c r="T1795" s="9">
        <f>YEAR('Consolidtaed Data'!$F9652)</f>
        <v>2021</v>
      </c>
    </row>
    <row r="1796" spans="1:20" x14ac:dyDescent="0.3">
      <c r="A1796" s="9" t="s">
        <v>2784</v>
      </c>
      <c r="B1796" s="9" t="s">
        <v>213</v>
      </c>
      <c r="C1796" s="9" t="s">
        <v>192</v>
      </c>
      <c r="D1796" s="9" t="s">
        <v>35</v>
      </c>
      <c r="E1796" s="9" t="s">
        <v>1319</v>
      </c>
      <c r="F1796" s="10">
        <v>43962</v>
      </c>
      <c r="G1796" s="10" t="str">
        <f>VLOOKUP(Table3[[#This Row],[Product ID]],[1]Products!$A:$G,2,0)</f>
        <v>Product 68</v>
      </c>
      <c r="H1796" s="22">
        <v>1</v>
      </c>
      <c r="I1796" s="9">
        <f>VLOOKUP('Consolidtaed Data'!$B5742,[1]Products!$A:$G,4,0)</f>
        <v>799</v>
      </c>
      <c r="J1796" s="9">
        <f>VLOOKUP('Consolidtaed Data'!$B5742,[1]Products!$A:$G,3,0)</f>
        <v>455</v>
      </c>
      <c r="K1796" s="9">
        <f>'Consolidtaed Data'!$J5742*'Consolidtaed Data'!$H5742</f>
        <v>900</v>
      </c>
      <c r="L1796" s="9">
        <f>'Consolidtaed Data'!$I5742*'Consolidtaed Data'!$H5742</f>
        <v>1636</v>
      </c>
      <c r="M1796" s="9">
        <f>'Consolidtaed Data'!$L5742-'Consolidtaed Data'!$K5742</f>
        <v>204</v>
      </c>
      <c r="N1796" s="9" t="str">
        <f>VLOOKUP('Consolidtaed Data'!$C5742,[1]Locations!$A:$O,2,0)</f>
        <v>Torrance</v>
      </c>
      <c r="O1796" s="9" t="str">
        <f>VLOOKUP('Consolidtaed Data'!$D5742,'[1]Sales People'!$A:$B,2,0)</f>
        <v>Jeremy Mendoza</v>
      </c>
      <c r="P1796" s="9" t="str">
        <f>VLOOKUP('Consolidtaed Data'!$E5742,[1]Customers!$A:$B,2,0)</f>
        <v>Steve Stewart</v>
      </c>
      <c r="Q1796" s="11">
        <f>WEEKDAY('Consolidtaed Data'!$F5742)</f>
        <v>1</v>
      </c>
      <c r="R1796" s="9">
        <f>MONTH('Consolidtaed Data'!$F5742)</f>
        <v>2</v>
      </c>
      <c r="S1796" s="9" t="str">
        <f>TEXT(Table3[[#This Row],[Purchase Date]],"MMMM")</f>
        <v>May</v>
      </c>
      <c r="T1796" s="9">
        <f>YEAR('Consolidtaed Data'!$F5742)</f>
        <v>2021</v>
      </c>
    </row>
    <row r="1797" spans="1:20" x14ac:dyDescent="0.3">
      <c r="A1797" s="9" t="s">
        <v>2785</v>
      </c>
      <c r="B1797" s="9" t="s">
        <v>311</v>
      </c>
      <c r="C1797" s="9" t="s">
        <v>165</v>
      </c>
      <c r="D1797" s="9" t="s">
        <v>56</v>
      </c>
      <c r="E1797" s="9" t="s">
        <v>651</v>
      </c>
      <c r="F1797" s="10">
        <v>43962</v>
      </c>
      <c r="G1797" s="10" t="str">
        <f>VLOOKUP(Table3[[#This Row],[Product ID]],[1]Products!$A:$G,2,0)</f>
        <v>Product 33</v>
      </c>
      <c r="H1797" s="22">
        <v>1</v>
      </c>
      <c r="I1797" s="9">
        <f>VLOOKUP('Consolidtaed Data'!$B5777,[1]Products!$A:$G,4,0)</f>
        <v>817</v>
      </c>
      <c r="J1797" s="9">
        <f>VLOOKUP('Consolidtaed Data'!$B5777,[1]Products!$A:$G,3,0)</f>
        <v>409</v>
      </c>
      <c r="K1797" s="9">
        <f>'Consolidtaed Data'!$J5777*'Consolidtaed Data'!$H5777</f>
        <v>2913</v>
      </c>
      <c r="L1797" s="9">
        <f>'Consolidtaed Data'!$I5777*'Consolidtaed Data'!$H5777</f>
        <v>5394</v>
      </c>
      <c r="M1797" s="9">
        <f>'Consolidtaed Data'!$L5777-'Consolidtaed Data'!$K5777</f>
        <v>196</v>
      </c>
      <c r="N1797" s="9" t="str">
        <f>VLOOKUP('Consolidtaed Data'!$C5777,[1]Locations!$A:$O,2,0)</f>
        <v>Santa Clarita</v>
      </c>
      <c r="O1797" s="9" t="str">
        <f>VLOOKUP('Consolidtaed Data'!$D5777,'[1]Sales People'!$A:$B,2,0)</f>
        <v>Arthur Mccoy</v>
      </c>
      <c r="P1797" s="9" t="str">
        <f>VLOOKUP('Consolidtaed Data'!$E5777,[1]Customers!$A:$B,2,0)</f>
        <v>Shawn Reynolds</v>
      </c>
      <c r="Q1797" s="11">
        <f>WEEKDAY('Consolidtaed Data'!$F5777)</f>
        <v>3</v>
      </c>
      <c r="R1797" s="9">
        <f>MONTH('Consolidtaed Data'!$F5777)</f>
        <v>3</v>
      </c>
      <c r="S1797" s="9" t="str">
        <f>TEXT(Table3[[#This Row],[Purchase Date]],"MMMM")</f>
        <v>May</v>
      </c>
      <c r="T1797" s="9">
        <f>YEAR('Consolidtaed Data'!$F5777)</f>
        <v>2021</v>
      </c>
    </row>
    <row r="1798" spans="1:20" x14ac:dyDescent="0.3">
      <c r="A1798" s="9" t="s">
        <v>2786</v>
      </c>
      <c r="B1798" s="9" t="s">
        <v>495</v>
      </c>
      <c r="C1798" s="9" t="s">
        <v>178</v>
      </c>
      <c r="D1798" s="9" t="s">
        <v>326</v>
      </c>
      <c r="E1798" s="9" t="s">
        <v>1510</v>
      </c>
      <c r="F1798" s="10">
        <v>43962</v>
      </c>
      <c r="G1798" s="10" t="str">
        <f>VLOOKUP(Table3[[#This Row],[Product ID]],[1]Products!$A:$G,2,0)</f>
        <v>Product 15</v>
      </c>
      <c r="H1798" s="22">
        <v>1</v>
      </c>
      <c r="I1798" s="9">
        <f>VLOOKUP('Consolidtaed Data'!$B5801,[1]Products!$A:$G,4,0)</f>
        <v>847</v>
      </c>
      <c r="J1798" s="9">
        <f>VLOOKUP('Consolidtaed Data'!$B5801,[1]Products!$A:$G,3,0)</f>
        <v>534</v>
      </c>
      <c r="K1798" s="9">
        <f>'Consolidtaed Data'!$J5801*'Consolidtaed Data'!$H5801</f>
        <v>1200</v>
      </c>
      <c r="L1798" s="9">
        <f>'Consolidtaed Data'!$I5801*'Consolidtaed Data'!$H5801</f>
        <v>2182</v>
      </c>
      <c r="M1798" s="9">
        <f>'Consolidtaed Data'!$L5801-'Consolidtaed Data'!$K5801</f>
        <v>599</v>
      </c>
      <c r="N1798" s="9" t="str">
        <f>VLOOKUP('Consolidtaed Data'!$C5801,[1]Locations!$A:$O,2,0)</f>
        <v>San Bernardino</v>
      </c>
      <c r="O1798" s="9" t="str">
        <f>VLOOKUP('Consolidtaed Data'!$D5801,'[1]Sales People'!$A:$B,2,0)</f>
        <v>Carl Elliott</v>
      </c>
      <c r="P1798" s="9" t="str">
        <f>VLOOKUP('Consolidtaed Data'!$E5801,[1]Customers!$A:$B,2,0)</f>
        <v>Jonathan Pierce</v>
      </c>
      <c r="Q1798" s="11">
        <f>WEEKDAY('Consolidtaed Data'!$F5801)</f>
        <v>5</v>
      </c>
      <c r="R1798" s="9">
        <f>MONTH('Consolidtaed Data'!$F5801)</f>
        <v>3</v>
      </c>
      <c r="S1798" s="9" t="str">
        <f>TEXT(Table3[[#This Row],[Purchase Date]],"MMMM")</f>
        <v>May</v>
      </c>
      <c r="T1798" s="9">
        <f>YEAR('Consolidtaed Data'!$F5801)</f>
        <v>2021</v>
      </c>
    </row>
    <row r="1799" spans="1:20" x14ac:dyDescent="0.3">
      <c r="A1799" s="9" t="s">
        <v>2787</v>
      </c>
      <c r="B1799" s="9" t="s">
        <v>129</v>
      </c>
      <c r="C1799" s="9" t="s">
        <v>205</v>
      </c>
      <c r="D1799" s="9" t="s">
        <v>22</v>
      </c>
      <c r="E1799" s="9" t="s">
        <v>1701</v>
      </c>
      <c r="F1799" s="10">
        <v>43962</v>
      </c>
      <c r="G1799" s="10" t="str">
        <f>VLOOKUP(Table3[[#This Row],[Product ID]],[1]Products!$A:$G,2,0)</f>
        <v>Product 47</v>
      </c>
      <c r="H1799" s="22">
        <v>1</v>
      </c>
      <c r="I1799" s="9">
        <f>VLOOKUP('Consolidtaed Data'!$B5829,[1]Products!$A:$G,4,0)</f>
        <v>1582</v>
      </c>
      <c r="J1799" s="9">
        <f>VLOOKUP('Consolidtaed Data'!$B5829,[1]Products!$A:$G,3,0)</f>
        <v>1234</v>
      </c>
      <c r="K1799" s="9">
        <f>'Consolidtaed Data'!$J5829*'Consolidtaed Data'!$H5829</f>
        <v>1580</v>
      </c>
      <c r="L1799" s="9">
        <f>'Consolidtaed Data'!$I5829*'Consolidtaed Data'!$H5829</f>
        <v>2224</v>
      </c>
      <c r="M1799" s="9">
        <f>'Consolidtaed Data'!$L5829-'Consolidtaed Data'!$K5829</f>
        <v>2565</v>
      </c>
      <c r="N1799" s="9" t="str">
        <f>VLOOKUP('Consolidtaed Data'!$C5829,[1]Locations!$A:$O,2,0)</f>
        <v>Clovis</v>
      </c>
      <c r="O1799" s="9" t="str">
        <f>VLOOKUP('Consolidtaed Data'!$D5829,'[1]Sales People'!$A:$B,2,0)</f>
        <v>Kenneth Fields</v>
      </c>
      <c r="P1799" s="9" t="str">
        <f>VLOOKUP('Consolidtaed Data'!$E5829,[1]Customers!$A:$B,2,0)</f>
        <v>Christopher Wright</v>
      </c>
      <c r="Q1799" s="11">
        <f>WEEKDAY('Consolidtaed Data'!$F5829)</f>
        <v>6</v>
      </c>
      <c r="R1799" s="9">
        <f>MONTH('Consolidtaed Data'!$F5829)</f>
        <v>3</v>
      </c>
      <c r="S1799" s="9" t="str">
        <f>TEXT(Table3[[#This Row],[Purchase Date]],"MMMM")</f>
        <v>May</v>
      </c>
      <c r="T1799" s="9">
        <f>YEAR('Consolidtaed Data'!$F5829)</f>
        <v>2021</v>
      </c>
    </row>
    <row r="1800" spans="1:20" x14ac:dyDescent="0.3">
      <c r="A1800" s="9" t="s">
        <v>2788</v>
      </c>
      <c r="B1800" s="9" t="s">
        <v>526</v>
      </c>
      <c r="C1800" s="9" t="s">
        <v>357</v>
      </c>
      <c r="D1800" s="9" t="s">
        <v>22</v>
      </c>
      <c r="E1800" s="9" t="s">
        <v>1607</v>
      </c>
      <c r="F1800" s="10">
        <v>43962</v>
      </c>
      <c r="G1800" s="10" t="str">
        <f>VLOOKUP(Table3[[#This Row],[Product ID]],[1]Products!$A:$G,2,0)</f>
        <v>Product 14</v>
      </c>
      <c r="H1800" s="22">
        <v>1</v>
      </c>
      <c r="I1800" s="9">
        <f>VLOOKUP('Consolidtaed Data'!$B6183,[1]Products!$A:$G,4,0)</f>
        <v>545</v>
      </c>
      <c r="J1800" s="9">
        <f>VLOOKUP('Consolidtaed Data'!$B6183,[1]Products!$A:$G,3,0)</f>
        <v>425</v>
      </c>
      <c r="K1800" s="9">
        <f>'Consolidtaed Data'!$J6183*'Consolidtaed Data'!$H6183</f>
        <v>1366</v>
      </c>
      <c r="L1800" s="9">
        <f>'Consolidtaed Data'!$I6183*'Consolidtaed Data'!$H6183</f>
        <v>2356</v>
      </c>
      <c r="M1800" s="9">
        <f>'Consolidtaed Data'!$L6183-'Consolidtaed Data'!$K6183</f>
        <v>92</v>
      </c>
      <c r="N1800" s="9" t="str">
        <f>VLOOKUP('Consolidtaed Data'!$C6183,[1]Locations!$A:$O,2,0)</f>
        <v>El Cajon</v>
      </c>
      <c r="O1800" s="9" t="str">
        <f>VLOOKUP('Consolidtaed Data'!$D6183,'[1]Sales People'!$A:$B,2,0)</f>
        <v>Ronald Reed</v>
      </c>
      <c r="P1800" s="9" t="str">
        <f>VLOOKUP('Consolidtaed Data'!$E6183,[1]Customers!$A:$B,2,0)</f>
        <v>Brian Taylor</v>
      </c>
      <c r="Q1800" s="11">
        <f>WEEKDAY('Consolidtaed Data'!$F6183)</f>
        <v>5</v>
      </c>
      <c r="R1800" s="9">
        <f>MONTH('Consolidtaed Data'!$F6183)</f>
        <v>4</v>
      </c>
      <c r="S1800" s="9" t="str">
        <f>TEXT(Table3[[#This Row],[Purchase Date]],"MMMM")</f>
        <v>May</v>
      </c>
      <c r="T1800" s="9">
        <f>YEAR('Consolidtaed Data'!$F6183)</f>
        <v>2021</v>
      </c>
    </row>
    <row r="1801" spans="1:20" x14ac:dyDescent="0.3">
      <c r="A1801" s="9" t="s">
        <v>2789</v>
      </c>
      <c r="B1801" s="9" t="s">
        <v>225</v>
      </c>
      <c r="C1801" s="9" t="s">
        <v>226</v>
      </c>
      <c r="D1801" s="9" t="s">
        <v>143</v>
      </c>
      <c r="E1801" s="9" t="s">
        <v>1751</v>
      </c>
      <c r="F1801" s="10">
        <v>43962</v>
      </c>
      <c r="G1801" s="10" t="str">
        <f>VLOOKUP(Table3[[#This Row],[Product ID]],[1]Products!$A:$G,2,0)</f>
        <v>Product 24</v>
      </c>
      <c r="H1801" s="22">
        <v>4</v>
      </c>
      <c r="I1801" s="9">
        <f>VLOOKUP('Consolidtaed Data'!$B6961,[1]Products!$A:$G,4,0)</f>
        <v>817</v>
      </c>
      <c r="J1801" s="9">
        <f>VLOOKUP('Consolidtaed Data'!$B6961,[1]Products!$A:$G,3,0)</f>
        <v>409</v>
      </c>
      <c r="K1801" s="9">
        <f>'Consolidtaed Data'!$J6961*'Consolidtaed Data'!$H6961</f>
        <v>3702</v>
      </c>
      <c r="L1801" s="9">
        <f>'Consolidtaed Data'!$I6961*'Consolidtaed Data'!$H6961</f>
        <v>4746</v>
      </c>
      <c r="M1801" s="9">
        <f>'Consolidtaed Data'!$L6961-'Consolidtaed Data'!$K6961</f>
        <v>2166</v>
      </c>
      <c r="N1801" s="9" t="str">
        <f>VLOOKUP('Consolidtaed Data'!$C6961,[1]Locations!$A:$O,2,0)</f>
        <v>Irvine</v>
      </c>
      <c r="O1801" s="9" t="str">
        <f>VLOOKUP('Consolidtaed Data'!$D6961,'[1]Sales People'!$A:$B,2,0)</f>
        <v>Christopher Tucker</v>
      </c>
      <c r="P1801" s="9" t="str">
        <f>VLOOKUP('Consolidtaed Data'!$E6961,[1]Customers!$A:$B,2,0)</f>
        <v>Steve Wells</v>
      </c>
      <c r="Q1801" s="11">
        <f>WEEKDAY('Consolidtaed Data'!$F6961)</f>
        <v>2</v>
      </c>
      <c r="R1801" s="9">
        <f>MONTH('Consolidtaed Data'!$F6961)</f>
        <v>6</v>
      </c>
      <c r="S1801" s="9" t="str">
        <f>TEXT(Table3[[#This Row],[Purchase Date]],"MMMM")</f>
        <v>May</v>
      </c>
      <c r="T1801" s="9">
        <f>YEAR('Consolidtaed Data'!$F6961)</f>
        <v>2021</v>
      </c>
    </row>
    <row r="1802" spans="1:20" x14ac:dyDescent="0.3">
      <c r="A1802" s="9" t="s">
        <v>2790</v>
      </c>
      <c r="B1802" s="9" t="s">
        <v>503</v>
      </c>
      <c r="C1802" s="9" t="s">
        <v>39</v>
      </c>
      <c r="D1802" s="9" t="s">
        <v>374</v>
      </c>
      <c r="E1802" s="9" t="s">
        <v>873</v>
      </c>
      <c r="F1802" s="10">
        <v>43962</v>
      </c>
      <c r="G1802" s="10" t="str">
        <f>VLOOKUP(Table3[[#This Row],[Product ID]],[1]Products!$A:$G,2,0)</f>
        <v>Product 99</v>
      </c>
      <c r="H1802" s="22">
        <v>4</v>
      </c>
      <c r="I1802" s="9">
        <f>VLOOKUP('Consolidtaed Data'!$B7046,[1]Products!$A:$G,4,0)</f>
        <v>1743</v>
      </c>
      <c r="J1802" s="9">
        <f>VLOOKUP('Consolidtaed Data'!$B7046,[1]Products!$A:$G,3,0)</f>
        <v>872</v>
      </c>
      <c r="K1802" s="9">
        <f>'Consolidtaed Data'!$J7046*'Consolidtaed Data'!$H7046</f>
        <v>584</v>
      </c>
      <c r="L1802" s="9">
        <f>'Consolidtaed Data'!$I7046*'Consolidtaed Data'!$H7046</f>
        <v>913</v>
      </c>
      <c r="M1802" s="9">
        <f>'Consolidtaed Data'!$L7046-'Consolidtaed Data'!$K7046</f>
        <v>1320</v>
      </c>
      <c r="N1802" s="9" t="str">
        <f>VLOOKUP('Consolidtaed Data'!$C7046,[1]Locations!$A:$O,2,0)</f>
        <v>San Buenaventura (Ventura)</v>
      </c>
      <c r="O1802" s="9" t="str">
        <f>VLOOKUP('Consolidtaed Data'!$D7046,'[1]Sales People'!$A:$B,2,0)</f>
        <v>Ryan Welch</v>
      </c>
      <c r="P1802" s="9" t="str">
        <f>VLOOKUP('Consolidtaed Data'!$E7046,[1]Customers!$A:$B,2,0)</f>
        <v>Benjamin Vasquez</v>
      </c>
      <c r="Q1802" s="11">
        <f>WEEKDAY('Consolidtaed Data'!$F7046)</f>
        <v>1</v>
      </c>
      <c r="R1802" s="9">
        <f>MONTH('Consolidtaed Data'!$F7046)</f>
        <v>6</v>
      </c>
      <c r="S1802" s="9" t="str">
        <f>TEXT(Table3[[#This Row],[Purchase Date]],"MMMM")</f>
        <v>May</v>
      </c>
      <c r="T1802" s="9">
        <f>YEAR('Consolidtaed Data'!$F7046)</f>
        <v>2021</v>
      </c>
    </row>
    <row r="1803" spans="1:20" x14ac:dyDescent="0.3">
      <c r="A1803" s="9" t="s">
        <v>2791</v>
      </c>
      <c r="B1803" s="9" t="s">
        <v>112</v>
      </c>
      <c r="C1803" s="9" t="s">
        <v>196</v>
      </c>
      <c r="D1803" s="9" t="s">
        <v>31</v>
      </c>
      <c r="E1803" s="9" t="s">
        <v>1186</v>
      </c>
      <c r="F1803" s="10">
        <v>43962</v>
      </c>
      <c r="G1803" s="10" t="str">
        <f>VLOOKUP(Table3[[#This Row],[Product ID]],[1]Products!$A:$G,2,0)</f>
        <v>Product 7</v>
      </c>
      <c r="H1803" s="22">
        <v>3</v>
      </c>
      <c r="I1803" s="9">
        <f>VLOOKUP('Consolidtaed Data'!$B7217,[1]Products!$A:$G,4,0)</f>
        <v>458</v>
      </c>
      <c r="J1803" s="9">
        <f>VLOOKUP('Consolidtaed Data'!$B7217,[1]Products!$A:$G,3,0)</f>
        <v>376</v>
      </c>
      <c r="K1803" s="9">
        <f>'Consolidtaed Data'!$J7217*'Consolidtaed Data'!$H7217</f>
        <v>682</v>
      </c>
      <c r="L1803" s="9">
        <f>'Consolidtaed Data'!$I7217*'Consolidtaed Data'!$H7217</f>
        <v>1338</v>
      </c>
      <c r="M1803" s="9">
        <f>'Consolidtaed Data'!$L7217-'Consolidtaed Data'!$K7217</f>
        <v>362</v>
      </c>
      <c r="N1803" s="9" t="str">
        <f>VLOOKUP('Consolidtaed Data'!$C7217,[1]Locations!$A:$O,2,0)</f>
        <v>Jurupa Valley</v>
      </c>
      <c r="O1803" s="9" t="str">
        <f>VLOOKUP('Consolidtaed Data'!$D7217,'[1]Sales People'!$A:$B,2,0)</f>
        <v>Joshua Cook</v>
      </c>
      <c r="P1803" s="9" t="str">
        <f>VLOOKUP('Consolidtaed Data'!$E7217,[1]Customers!$A:$B,2,0)</f>
        <v>Aaron Miller</v>
      </c>
      <c r="Q1803" s="11">
        <f>WEEKDAY('Consolidtaed Data'!$F7217)</f>
        <v>5</v>
      </c>
      <c r="R1803" s="9">
        <f>MONTH('Consolidtaed Data'!$F7217)</f>
        <v>7</v>
      </c>
      <c r="S1803" s="9" t="str">
        <f>TEXT(Table3[[#This Row],[Purchase Date]],"MMMM")</f>
        <v>May</v>
      </c>
      <c r="T1803" s="9">
        <f>YEAR('Consolidtaed Data'!$F7217)</f>
        <v>2021</v>
      </c>
    </row>
    <row r="1804" spans="1:20" x14ac:dyDescent="0.3">
      <c r="A1804" s="9" t="s">
        <v>2792</v>
      </c>
      <c r="B1804" s="9" t="s">
        <v>382</v>
      </c>
      <c r="C1804" s="9" t="s">
        <v>12</v>
      </c>
      <c r="D1804" s="9" t="s">
        <v>241</v>
      </c>
      <c r="E1804" s="9" t="s">
        <v>146</v>
      </c>
      <c r="F1804" s="10">
        <v>43962</v>
      </c>
      <c r="G1804" s="10" t="str">
        <f>VLOOKUP(Table3[[#This Row],[Product ID]],[1]Products!$A:$G,2,0)</f>
        <v>Product 50</v>
      </c>
      <c r="H1804" s="22">
        <v>1</v>
      </c>
      <c r="I1804" s="9">
        <f>VLOOKUP('Consolidtaed Data'!$B7270,[1]Products!$A:$G,4,0)</f>
        <v>1889</v>
      </c>
      <c r="J1804" s="9">
        <f>VLOOKUP('Consolidtaed Data'!$B7270,[1]Products!$A:$G,3,0)</f>
        <v>945</v>
      </c>
      <c r="K1804" s="9">
        <f>'Consolidtaed Data'!$J7270*'Consolidtaed Data'!$H7270</f>
        <v>7096</v>
      </c>
      <c r="L1804" s="9">
        <f>'Consolidtaed Data'!$I7270*'Consolidtaed Data'!$H7270</f>
        <v>9856</v>
      </c>
      <c r="M1804" s="9">
        <f>'Consolidtaed Data'!$L7270-'Consolidtaed Data'!$K7270</f>
        <v>1888</v>
      </c>
      <c r="N1804" s="9" t="str">
        <f>VLOOKUP('Consolidtaed Data'!$C7270,[1]Locations!$A:$O,2,0)</f>
        <v>Irvine</v>
      </c>
      <c r="O1804" s="9" t="str">
        <f>VLOOKUP('Consolidtaed Data'!$D7270,'[1]Sales People'!$A:$B,2,0)</f>
        <v>Christopher Tucker</v>
      </c>
      <c r="P1804" s="9" t="str">
        <f>VLOOKUP('Consolidtaed Data'!$E7270,[1]Customers!$A:$B,2,0)</f>
        <v>Gerald Palmer</v>
      </c>
      <c r="Q1804" s="11">
        <f>WEEKDAY('Consolidtaed Data'!$F7270)</f>
        <v>2</v>
      </c>
      <c r="R1804" s="9">
        <f>MONTH('Consolidtaed Data'!$F7270)</f>
        <v>7</v>
      </c>
      <c r="S1804" s="9" t="str">
        <f>TEXT(Table3[[#This Row],[Purchase Date]],"MMMM")</f>
        <v>May</v>
      </c>
      <c r="T1804" s="9">
        <f>YEAR('Consolidtaed Data'!$F7270)</f>
        <v>2021</v>
      </c>
    </row>
    <row r="1805" spans="1:20" x14ac:dyDescent="0.3">
      <c r="A1805" s="9" t="s">
        <v>2793</v>
      </c>
      <c r="B1805" s="9" t="s">
        <v>107</v>
      </c>
      <c r="C1805" s="9" t="s">
        <v>263</v>
      </c>
      <c r="D1805" s="9" t="s">
        <v>51</v>
      </c>
      <c r="E1805" s="9" t="s">
        <v>5128</v>
      </c>
      <c r="F1805" s="10">
        <v>43962</v>
      </c>
      <c r="G1805" s="10" t="str">
        <f>VLOOKUP(Table3[[#This Row],[Product ID]],[1]Products!$A:$G,2,0)</f>
        <v>Product 52</v>
      </c>
      <c r="H1805" s="22">
        <v>3</v>
      </c>
      <c r="I1805" s="9">
        <f>VLOOKUP('Consolidtaed Data'!$B7328,[1]Products!$A:$G,4,0)</f>
        <v>2495</v>
      </c>
      <c r="J1805" s="9">
        <f>VLOOKUP('Consolidtaed Data'!$B7328,[1]Products!$A:$G,3,0)</f>
        <v>1896</v>
      </c>
      <c r="K1805" s="9">
        <f>'Consolidtaed Data'!$J7328*'Consolidtaed Data'!$H7328</f>
        <v>1632</v>
      </c>
      <c r="L1805" s="9">
        <f>'Consolidtaed Data'!$I7328*'Consolidtaed Data'!$H7328</f>
        <v>2016</v>
      </c>
      <c r="M1805" s="9">
        <f>'Consolidtaed Data'!$L7328-'Consolidtaed Data'!$K7328</f>
        <v>729</v>
      </c>
      <c r="N1805" s="9" t="str">
        <f>VLOOKUP('Consolidtaed Data'!$C7328,[1]Locations!$A:$O,2,0)</f>
        <v>San Diego</v>
      </c>
      <c r="O1805" s="9" t="str">
        <f>VLOOKUP('Consolidtaed Data'!$D7328,'[1]Sales People'!$A:$B,2,0)</f>
        <v>Joshua Taylor</v>
      </c>
      <c r="P1805" s="9" t="str">
        <f>VLOOKUP('Consolidtaed Data'!$E7328,[1]Customers!$A:$B,2,0)</f>
        <v>Joe Baker</v>
      </c>
      <c r="Q1805" s="11">
        <f>WEEKDAY('Consolidtaed Data'!$F7328)</f>
        <v>7</v>
      </c>
      <c r="R1805" s="9">
        <f>MONTH('Consolidtaed Data'!$F7328)</f>
        <v>7</v>
      </c>
      <c r="S1805" s="9" t="str">
        <f>TEXT(Table3[[#This Row],[Purchase Date]],"MMMM")</f>
        <v>May</v>
      </c>
      <c r="T1805" s="9">
        <f>YEAR('Consolidtaed Data'!$F7328)</f>
        <v>2021</v>
      </c>
    </row>
    <row r="1806" spans="1:20" x14ac:dyDescent="0.3">
      <c r="A1806" s="9" t="s">
        <v>2794</v>
      </c>
      <c r="B1806" s="9" t="s">
        <v>15</v>
      </c>
      <c r="C1806" s="9" t="s">
        <v>412</v>
      </c>
      <c r="D1806" s="9" t="s">
        <v>272</v>
      </c>
      <c r="E1806" s="9" t="s">
        <v>356</v>
      </c>
      <c r="F1806" s="10">
        <v>43962</v>
      </c>
      <c r="G1806" s="10" t="str">
        <f>VLOOKUP(Table3[[#This Row],[Product ID]],[1]Products!$A:$G,2,0)</f>
        <v>Product 38</v>
      </c>
      <c r="H1806" s="22">
        <v>4</v>
      </c>
      <c r="I1806" s="9">
        <f>VLOOKUP('Consolidtaed Data'!$B7707,[1]Products!$A:$G,4,0)</f>
        <v>817</v>
      </c>
      <c r="J1806" s="9">
        <f>VLOOKUP('Consolidtaed Data'!$B7707,[1]Products!$A:$G,3,0)</f>
        <v>409</v>
      </c>
      <c r="K1806" s="9">
        <f>'Consolidtaed Data'!$J7707*'Consolidtaed Data'!$H7707</f>
        <v>435</v>
      </c>
      <c r="L1806" s="9">
        <f>'Consolidtaed Data'!$I7707*'Consolidtaed Data'!$H7707</f>
        <v>530</v>
      </c>
      <c r="M1806" s="9">
        <f>'Consolidtaed Data'!$L7707-'Consolidtaed Data'!$K7707</f>
        <v>46</v>
      </c>
      <c r="N1806" s="9" t="str">
        <f>VLOOKUP('Consolidtaed Data'!$C7707,[1]Locations!$A:$O,2,0)</f>
        <v>Vallejo</v>
      </c>
      <c r="O1806" s="9" t="str">
        <f>VLOOKUP('Consolidtaed Data'!$D7707,'[1]Sales People'!$A:$B,2,0)</f>
        <v>Martin Carr</v>
      </c>
      <c r="P1806" s="9" t="str">
        <f>VLOOKUP('Consolidtaed Data'!$E7707,[1]Customers!$A:$B,2,0)</f>
        <v>Andrew James</v>
      </c>
      <c r="Q1806" s="11">
        <f>WEEKDAY('Consolidtaed Data'!$F7707)</f>
        <v>1</v>
      </c>
      <c r="R1806" s="9">
        <f>MONTH('Consolidtaed Data'!$F7707)</f>
        <v>8</v>
      </c>
      <c r="S1806" s="9" t="str">
        <f>TEXT(Table3[[#This Row],[Purchase Date]],"MMMM")</f>
        <v>May</v>
      </c>
      <c r="T1806" s="9">
        <f>YEAR('Consolidtaed Data'!$F7707)</f>
        <v>2021</v>
      </c>
    </row>
    <row r="1807" spans="1:20" x14ac:dyDescent="0.3">
      <c r="A1807" s="9" t="s">
        <v>2795</v>
      </c>
      <c r="B1807" s="9" t="s">
        <v>418</v>
      </c>
      <c r="C1807" s="9" t="s">
        <v>302</v>
      </c>
      <c r="D1807" s="9" t="s">
        <v>161</v>
      </c>
      <c r="E1807" s="9" t="s">
        <v>1771</v>
      </c>
      <c r="F1807" s="10">
        <v>43962</v>
      </c>
      <c r="G1807" s="10" t="str">
        <f>VLOOKUP(Table3[[#This Row],[Product ID]],[1]Products!$A:$G,2,0)</f>
        <v>Product 82</v>
      </c>
      <c r="H1807" s="22">
        <v>2</v>
      </c>
      <c r="I1807" s="9">
        <f>VLOOKUP('Consolidtaed Data'!$B9138,[1]Products!$A:$G,4,0)</f>
        <v>1638</v>
      </c>
      <c r="J1807" s="9">
        <f>VLOOKUP('Consolidtaed Data'!$B9138,[1]Products!$A:$G,3,0)</f>
        <v>1261</v>
      </c>
      <c r="K1807" s="9">
        <f>'Consolidtaed Data'!$J9138*'Consolidtaed Data'!$H9138</f>
        <v>294</v>
      </c>
      <c r="L1807" s="9">
        <f>'Consolidtaed Data'!$I9138*'Consolidtaed Data'!$H9138</f>
        <v>368</v>
      </c>
      <c r="M1807" s="9">
        <f>'Consolidtaed Data'!$L9138-'Consolidtaed Data'!$K9138</f>
        <v>13</v>
      </c>
      <c r="N1807" s="9" t="str">
        <f>VLOOKUP('Consolidtaed Data'!$C9138,[1]Locations!$A:$O,2,0)</f>
        <v>Sunnyvale</v>
      </c>
      <c r="O1807" s="9" t="str">
        <f>VLOOKUP('Consolidtaed Data'!$D9138,'[1]Sales People'!$A:$B,2,0)</f>
        <v>Jeremy Mendoza</v>
      </c>
      <c r="P1807" s="9" t="str">
        <f>VLOOKUP('Consolidtaed Data'!$E9138,[1]Customers!$A:$B,2,0)</f>
        <v>Brandon Martin</v>
      </c>
      <c r="Q1807" s="11">
        <f>WEEKDAY('Consolidtaed Data'!$F9138)</f>
        <v>2</v>
      </c>
      <c r="R1807" s="9">
        <f>MONTH('Consolidtaed Data'!$F9138)</f>
        <v>11</v>
      </c>
      <c r="S1807" s="9" t="str">
        <f>TEXT(Table3[[#This Row],[Purchase Date]],"MMMM")</f>
        <v>May</v>
      </c>
      <c r="T1807" s="9">
        <f>YEAR('Consolidtaed Data'!$F9138)</f>
        <v>2021</v>
      </c>
    </row>
    <row r="1808" spans="1:20" x14ac:dyDescent="0.3">
      <c r="A1808" s="9" t="s">
        <v>2796</v>
      </c>
      <c r="B1808" s="9" t="s">
        <v>529</v>
      </c>
      <c r="C1808" s="9" t="s">
        <v>67</v>
      </c>
      <c r="D1808" s="9" t="s">
        <v>402</v>
      </c>
      <c r="E1808" s="9" t="s">
        <v>974</v>
      </c>
      <c r="F1808" s="10">
        <v>43962</v>
      </c>
      <c r="G1808" s="10" t="str">
        <f>VLOOKUP(Table3[[#This Row],[Product ID]],[1]Products!$A:$G,2,0)</f>
        <v>Product 56</v>
      </c>
      <c r="H1808" s="22">
        <v>3</v>
      </c>
      <c r="I1808" s="9">
        <f>VLOOKUP('Consolidtaed Data'!$B9591,[1]Products!$A:$G,4,0)</f>
        <v>1522</v>
      </c>
      <c r="J1808" s="9">
        <f>VLOOKUP('Consolidtaed Data'!$B9591,[1]Products!$A:$G,3,0)</f>
        <v>791</v>
      </c>
      <c r="K1808" s="9">
        <f>'Consolidtaed Data'!$J9591*'Consolidtaed Data'!$H9591</f>
        <v>5176</v>
      </c>
      <c r="L1808" s="9">
        <f>'Consolidtaed Data'!$I9591*'Consolidtaed Data'!$H9591</f>
        <v>7392</v>
      </c>
      <c r="M1808" s="9">
        <f>'Consolidtaed Data'!$L9591-'Consolidtaed Data'!$K9591</f>
        <v>95</v>
      </c>
      <c r="N1808" s="9" t="str">
        <f>VLOOKUP('Consolidtaed Data'!$C9591,[1]Locations!$A:$O,2,0)</f>
        <v>Bakersfield</v>
      </c>
      <c r="O1808" s="9" t="str">
        <f>VLOOKUP('Consolidtaed Data'!$D9591,'[1]Sales People'!$A:$B,2,0)</f>
        <v>Carl Elliott</v>
      </c>
      <c r="P1808" s="9" t="str">
        <f>VLOOKUP('Consolidtaed Data'!$E9591,[1]Customers!$A:$B,2,0)</f>
        <v>Joshua Peterson</v>
      </c>
      <c r="Q1808" s="11">
        <f>WEEKDAY('Consolidtaed Data'!$F9591)</f>
        <v>7</v>
      </c>
      <c r="R1808" s="9">
        <f>MONTH('Consolidtaed Data'!$F9591)</f>
        <v>12</v>
      </c>
      <c r="S1808" s="9" t="str">
        <f>TEXT(Table3[[#This Row],[Purchase Date]],"MMMM")</f>
        <v>May</v>
      </c>
      <c r="T1808" s="9">
        <f>YEAR('Consolidtaed Data'!$F9591)</f>
        <v>2021</v>
      </c>
    </row>
    <row r="1809" spans="1:20" x14ac:dyDescent="0.3">
      <c r="A1809" s="9" t="s">
        <v>2797</v>
      </c>
      <c r="B1809" s="9" t="s">
        <v>366</v>
      </c>
      <c r="C1809" s="9" t="s">
        <v>99</v>
      </c>
      <c r="D1809" s="9" t="s">
        <v>64</v>
      </c>
      <c r="E1809" s="9" t="s">
        <v>3857</v>
      </c>
      <c r="F1809" s="10">
        <v>43963</v>
      </c>
      <c r="G1809" s="10" t="str">
        <f>VLOOKUP(Table3[[#This Row],[Product ID]],[1]Products!$A:$G,2,0)</f>
        <v>Product 39</v>
      </c>
      <c r="H1809" s="22">
        <v>1</v>
      </c>
      <c r="I1809" s="9">
        <f>VLOOKUP('Consolidtaed Data'!$B5767,[1]Products!$A:$G,4,0)</f>
        <v>2464</v>
      </c>
      <c r="J1809" s="9">
        <f>VLOOKUP('Consolidtaed Data'!$B5767,[1]Products!$A:$G,3,0)</f>
        <v>1774</v>
      </c>
      <c r="K1809" s="9">
        <f>'Consolidtaed Data'!$J5767*'Consolidtaed Data'!$H5767</f>
        <v>888</v>
      </c>
      <c r="L1809" s="9">
        <f>'Consolidtaed Data'!$I5767*'Consolidtaed Data'!$H5767</f>
        <v>1506</v>
      </c>
      <c r="M1809" s="9">
        <f>'Consolidtaed Data'!$L5767-'Consolidtaed Data'!$K5767</f>
        <v>99</v>
      </c>
      <c r="N1809" s="9" t="str">
        <f>VLOOKUP('Consolidtaed Data'!$C5767,[1]Locations!$A:$O,2,0)</f>
        <v>West Covina</v>
      </c>
      <c r="O1809" s="9" t="str">
        <f>VLOOKUP('Consolidtaed Data'!$D5767,'[1]Sales People'!$A:$B,2,0)</f>
        <v>Martin Perry</v>
      </c>
      <c r="P1809" s="9" t="str">
        <f>VLOOKUP('Consolidtaed Data'!$E5767,[1]Customers!$A:$B,2,0)</f>
        <v>Keith Robinson</v>
      </c>
      <c r="Q1809" s="11">
        <f>WEEKDAY('Consolidtaed Data'!$F5767)</f>
        <v>3</v>
      </c>
      <c r="R1809" s="9">
        <f>MONTH('Consolidtaed Data'!$F5767)</f>
        <v>3</v>
      </c>
      <c r="S1809" s="9" t="str">
        <f>TEXT(Table3[[#This Row],[Purchase Date]],"MMMM")</f>
        <v>May</v>
      </c>
      <c r="T1809" s="9">
        <f>YEAR('Consolidtaed Data'!$F5767)</f>
        <v>2021</v>
      </c>
    </row>
    <row r="1810" spans="1:20" x14ac:dyDescent="0.3">
      <c r="A1810" s="9" t="s">
        <v>2798</v>
      </c>
      <c r="B1810" s="9" t="s">
        <v>252</v>
      </c>
      <c r="C1810" s="9" t="s">
        <v>462</v>
      </c>
      <c r="D1810" s="9" t="s">
        <v>43</v>
      </c>
      <c r="E1810" s="9" t="s">
        <v>2228</v>
      </c>
      <c r="F1810" s="10">
        <v>43963</v>
      </c>
      <c r="G1810" s="10" t="str">
        <f>VLOOKUP(Table3[[#This Row],[Product ID]],[1]Products!$A:$G,2,0)</f>
        <v>Product 81</v>
      </c>
      <c r="H1810" s="22">
        <v>4</v>
      </c>
      <c r="I1810" s="9">
        <f>VLOOKUP('Consolidtaed Data'!$B5964,[1]Products!$A:$G,4,0)</f>
        <v>1812</v>
      </c>
      <c r="J1810" s="9">
        <f>VLOOKUP('Consolidtaed Data'!$B5964,[1]Products!$A:$G,3,0)</f>
        <v>1305</v>
      </c>
      <c r="K1810" s="9">
        <f>'Consolidtaed Data'!$J5964*'Consolidtaed Data'!$H5964</f>
        <v>584</v>
      </c>
      <c r="L1810" s="9">
        <f>'Consolidtaed Data'!$I5964*'Consolidtaed Data'!$H5964</f>
        <v>913</v>
      </c>
      <c r="M1810" s="9">
        <f>'Consolidtaed Data'!$L5964-'Consolidtaed Data'!$K5964</f>
        <v>198</v>
      </c>
      <c r="N1810" s="9" t="str">
        <f>VLOOKUP('Consolidtaed Data'!$C5964,[1]Locations!$A:$O,2,0)</f>
        <v>Fresno</v>
      </c>
      <c r="O1810" s="9" t="str">
        <f>VLOOKUP('Consolidtaed Data'!$D5964,'[1]Sales People'!$A:$B,2,0)</f>
        <v>Joe Sims</v>
      </c>
      <c r="P1810" s="9" t="str">
        <f>VLOOKUP('Consolidtaed Data'!$E5964,[1]Customers!$A:$B,2,0)</f>
        <v>Matthew Campbell</v>
      </c>
      <c r="Q1810" s="11">
        <f>WEEKDAY('Consolidtaed Data'!$F5964)</f>
        <v>1</v>
      </c>
      <c r="R1810" s="9">
        <f>MONTH('Consolidtaed Data'!$F5964)</f>
        <v>3</v>
      </c>
      <c r="S1810" s="9" t="str">
        <f>TEXT(Table3[[#This Row],[Purchase Date]],"MMMM")</f>
        <v>May</v>
      </c>
      <c r="T1810" s="9">
        <f>YEAR('Consolidtaed Data'!$F5964)</f>
        <v>2021</v>
      </c>
    </row>
    <row r="1811" spans="1:20" x14ac:dyDescent="0.3">
      <c r="A1811" s="9" t="s">
        <v>2799</v>
      </c>
      <c r="B1811" s="9" t="s">
        <v>477</v>
      </c>
      <c r="C1811" s="9" t="s">
        <v>99</v>
      </c>
      <c r="D1811" s="9" t="s">
        <v>68</v>
      </c>
      <c r="E1811" s="9" t="s">
        <v>939</v>
      </c>
      <c r="F1811" s="10">
        <v>43963</v>
      </c>
      <c r="G1811" s="10" t="str">
        <f>VLOOKUP(Table3[[#This Row],[Product ID]],[1]Products!$A:$G,2,0)</f>
        <v>Product 46</v>
      </c>
      <c r="H1811" s="22">
        <v>3</v>
      </c>
      <c r="I1811" s="9">
        <f>VLOOKUP('Consolidtaed Data'!$B6711,[1]Products!$A:$G,4,0)</f>
        <v>290</v>
      </c>
      <c r="J1811" s="9">
        <f>VLOOKUP('Consolidtaed Data'!$B6711,[1]Products!$A:$G,3,0)</f>
        <v>200</v>
      </c>
      <c r="K1811" s="9">
        <f>'Consolidtaed Data'!$J6711*'Consolidtaed Data'!$H6711</f>
        <v>1397</v>
      </c>
      <c r="L1811" s="9">
        <f>'Consolidtaed Data'!$I6711*'Consolidtaed Data'!$H6711</f>
        <v>1967</v>
      </c>
      <c r="M1811" s="9">
        <f>'Consolidtaed Data'!$L6711-'Consolidtaed Data'!$K6711</f>
        <v>46</v>
      </c>
      <c r="N1811" s="9" t="str">
        <f>VLOOKUP('Consolidtaed Data'!$C6711,[1]Locations!$A:$O,2,0)</f>
        <v>Burbank</v>
      </c>
      <c r="O1811" s="9" t="str">
        <f>VLOOKUP('Consolidtaed Data'!$D6711,'[1]Sales People'!$A:$B,2,0)</f>
        <v>Larry Marshall</v>
      </c>
      <c r="P1811" s="9" t="str">
        <f>VLOOKUP('Consolidtaed Data'!$E6711,[1]Customers!$A:$B,2,0)</f>
        <v>Wayne Johnson</v>
      </c>
      <c r="Q1811" s="11">
        <f>WEEKDAY('Consolidtaed Data'!$F6711)</f>
        <v>4</v>
      </c>
      <c r="R1811" s="9">
        <f>MONTH('Consolidtaed Data'!$F6711)</f>
        <v>5</v>
      </c>
      <c r="S1811" s="9" t="str">
        <f>TEXT(Table3[[#This Row],[Purchase Date]],"MMMM")</f>
        <v>May</v>
      </c>
      <c r="T1811" s="9">
        <f>YEAR('Consolidtaed Data'!$F6711)</f>
        <v>2021</v>
      </c>
    </row>
    <row r="1812" spans="1:20" x14ac:dyDescent="0.3">
      <c r="A1812" s="9" t="s">
        <v>2800</v>
      </c>
      <c r="B1812" s="9" t="s">
        <v>411</v>
      </c>
      <c r="C1812" s="9" t="s">
        <v>122</v>
      </c>
      <c r="D1812" s="9" t="s">
        <v>83</v>
      </c>
      <c r="E1812" s="9" t="s">
        <v>1849</v>
      </c>
      <c r="F1812" s="10">
        <v>43963</v>
      </c>
      <c r="G1812" s="10" t="str">
        <f>VLOOKUP(Table3[[#This Row],[Product ID]],[1]Products!$A:$G,2,0)</f>
        <v>Product 27</v>
      </c>
      <c r="H1812" s="22">
        <v>2</v>
      </c>
      <c r="I1812" s="9">
        <f>VLOOKUP('Consolidtaed Data'!$B6828,[1]Products!$A:$G,4,0)</f>
        <v>886</v>
      </c>
      <c r="J1812" s="9">
        <f>VLOOKUP('Consolidtaed Data'!$B6828,[1]Products!$A:$G,3,0)</f>
        <v>478</v>
      </c>
      <c r="K1812" s="9">
        <f>'Consolidtaed Data'!$J6828*'Consolidtaed Data'!$H6828</f>
        <v>2835</v>
      </c>
      <c r="L1812" s="9">
        <f>'Consolidtaed Data'!$I6828*'Consolidtaed Data'!$H6828</f>
        <v>5667</v>
      </c>
      <c r="M1812" s="9">
        <f>'Consolidtaed Data'!$L6828-'Consolidtaed Data'!$K6828</f>
        <v>892</v>
      </c>
      <c r="N1812" s="9" t="str">
        <f>VLOOKUP('Consolidtaed Data'!$C6828,[1]Locations!$A:$O,2,0)</f>
        <v>Elk Grove</v>
      </c>
      <c r="O1812" s="9" t="str">
        <f>VLOOKUP('Consolidtaed Data'!$D6828,'[1]Sales People'!$A:$B,2,0)</f>
        <v>John Reyes</v>
      </c>
      <c r="P1812" s="9" t="str">
        <f>VLOOKUP('Consolidtaed Data'!$E6828,[1]Customers!$A:$B,2,0)</f>
        <v>Peter Wells</v>
      </c>
      <c r="Q1812" s="11">
        <f>WEEKDAY('Consolidtaed Data'!$F6828)</f>
        <v>6</v>
      </c>
      <c r="R1812" s="9">
        <f>MONTH('Consolidtaed Data'!$F6828)</f>
        <v>6</v>
      </c>
      <c r="S1812" s="9" t="str">
        <f>TEXT(Table3[[#This Row],[Purchase Date]],"MMMM")</f>
        <v>May</v>
      </c>
      <c r="T1812" s="9">
        <f>YEAR('Consolidtaed Data'!$F6828)</f>
        <v>2021</v>
      </c>
    </row>
    <row r="1813" spans="1:20" x14ac:dyDescent="0.3">
      <c r="A1813" s="9" t="s">
        <v>2801</v>
      </c>
      <c r="B1813" s="9" t="s">
        <v>98</v>
      </c>
      <c r="C1813" s="9" t="s">
        <v>34</v>
      </c>
      <c r="D1813" s="9" t="s">
        <v>241</v>
      </c>
      <c r="E1813" s="9" t="s">
        <v>2098</v>
      </c>
      <c r="F1813" s="10">
        <v>43963</v>
      </c>
      <c r="G1813" s="10" t="str">
        <f>VLOOKUP(Table3[[#This Row],[Product ID]],[1]Products!$A:$G,2,0)</f>
        <v>Product 85</v>
      </c>
      <c r="H1813" s="22">
        <v>3</v>
      </c>
      <c r="I1813" s="9">
        <f>VLOOKUP('Consolidtaed Data'!$B7196,[1]Products!$A:$G,4,0)</f>
        <v>2283</v>
      </c>
      <c r="J1813" s="9">
        <f>VLOOKUP('Consolidtaed Data'!$B7196,[1]Products!$A:$G,3,0)</f>
        <v>1484</v>
      </c>
      <c r="K1813" s="9">
        <f>'Consolidtaed Data'!$J7196*'Consolidtaed Data'!$H7196</f>
        <v>4134</v>
      </c>
      <c r="L1813" s="9">
        <f>'Consolidtaed Data'!$I7196*'Consolidtaed Data'!$H7196</f>
        <v>5661</v>
      </c>
      <c r="M1813" s="9">
        <f>'Consolidtaed Data'!$L7196-'Consolidtaed Data'!$K7196</f>
        <v>752</v>
      </c>
      <c r="N1813" s="9" t="str">
        <f>VLOOKUP('Consolidtaed Data'!$C7196,[1]Locations!$A:$O,2,0)</f>
        <v>Santa Rosa</v>
      </c>
      <c r="O1813" s="9" t="str">
        <f>VLOOKUP('Consolidtaed Data'!$D7196,'[1]Sales People'!$A:$B,2,0)</f>
        <v>Roger Robertson</v>
      </c>
      <c r="P1813" s="9" t="str">
        <f>VLOOKUP('Consolidtaed Data'!$E7196,[1]Customers!$A:$B,2,0)</f>
        <v>Shawn Scott</v>
      </c>
      <c r="Q1813" s="11">
        <f>WEEKDAY('Consolidtaed Data'!$F7196)</f>
        <v>4</v>
      </c>
      <c r="R1813" s="9">
        <f>MONTH('Consolidtaed Data'!$F7196)</f>
        <v>6</v>
      </c>
      <c r="S1813" s="9" t="str">
        <f>TEXT(Table3[[#This Row],[Purchase Date]],"MMMM")</f>
        <v>May</v>
      </c>
      <c r="T1813" s="9">
        <f>YEAR('Consolidtaed Data'!$F7196)</f>
        <v>2021</v>
      </c>
    </row>
    <row r="1814" spans="1:20" x14ac:dyDescent="0.3">
      <c r="A1814" s="9" t="s">
        <v>2802</v>
      </c>
      <c r="B1814" s="9" t="s">
        <v>160</v>
      </c>
      <c r="C1814" s="9" t="s">
        <v>16</v>
      </c>
      <c r="D1814" s="9" t="s">
        <v>220</v>
      </c>
      <c r="E1814" s="9" t="s">
        <v>2727</v>
      </c>
      <c r="F1814" s="10">
        <v>43963</v>
      </c>
      <c r="G1814" s="10" t="str">
        <f>VLOOKUP(Table3[[#This Row],[Product ID]],[1]Products!$A:$G,2,0)</f>
        <v>Product 28</v>
      </c>
      <c r="H1814" s="22">
        <v>2</v>
      </c>
      <c r="I1814" s="9">
        <f>VLOOKUP('Consolidtaed Data'!$B7737,[1]Products!$A:$G,4,0)</f>
        <v>1500</v>
      </c>
      <c r="J1814" s="9">
        <f>VLOOKUP('Consolidtaed Data'!$B7737,[1]Products!$A:$G,3,0)</f>
        <v>900</v>
      </c>
      <c r="K1814" s="9">
        <f>'Consolidtaed Data'!$J7737*'Consolidtaed Data'!$H7737</f>
        <v>791</v>
      </c>
      <c r="L1814" s="9">
        <f>'Consolidtaed Data'!$I7737*'Consolidtaed Data'!$H7737</f>
        <v>1522</v>
      </c>
      <c r="M1814" s="9">
        <f>'Consolidtaed Data'!$L7737-'Consolidtaed Data'!$K7737</f>
        <v>606</v>
      </c>
      <c r="N1814" s="9" t="str">
        <f>VLOOKUP('Consolidtaed Data'!$C7737,[1]Locations!$A:$O,2,0)</f>
        <v>Los Angeles</v>
      </c>
      <c r="O1814" s="9" t="str">
        <f>VLOOKUP('Consolidtaed Data'!$D7737,'[1]Sales People'!$A:$B,2,0)</f>
        <v>Walter Cook</v>
      </c>
      <c r="P1814" s="9" t="str">
        <f>VLOOKUP('Consolidtaed Data'!$E7737,[1]Customers!$A:$B,2,0)</f>
        <v>Jimmy Harper</v>
      </c>
      <c r="Q1814" s="11">
        <f>WEEKDAY('Consolidtaed Data'!$F7737)</f>
        <v>3</v>
      </c>
      <c r="R1814" s="9">
        <f>MONTH('Consolidtaed Data'!$F7737)</f>
        <v>8</v>
      </c>
      <c r="S1814" s="9" t="str">
        <f>TEXT(Table3[[#This Row],[Purchase Date]],"MMMM")</f>
        <v>May</v>
      </c>
      <c r="T1814" s="9">
        <f>YEAR('Consolidtaed Data'!$F7737)</f>
        <v>2021</v>
      </c>
    </row>
    <row r="1815" spans="1:20" x14ac:dyDescent="0.3">
      <c r="A1815" s="9" t="s">
        <v>2803</v>
      </c>
      <c r="B1815" s="9" t="s">
        <v>240</v>
      </c>
      <c r="C1815" s="9" t="s">
        <v>423</v>
      </c>
      <c r="D1815" s="9" t="s">
        <v>91</v>
      </c>
      <c r="E1815" s="9" t="s">
        <v>470</v>
      </c>
      <c r="F1815" s="10">
        <v>43963</v>
      </c>
      <c r="G1815" s="10" t="str">
        <f>VLOOKUP(Table3[[#This Row],[Product ID]],[1]Products!$A:$G,2,0)</f>
        <v>Product 70</v>
      </c>
      <c r="H1815" s="22">
        <v>2</v>
      </c>
      <c r="I1815" s="9">
        <f>VLOOKUP('Consolidtaed Data'!$B7936,[1]Products!$A:$G,4,0)</f>
        <v>1783</v>
      </c>
      <c r="J1815" s="9">
        <f>VLOOKUP('Consolidtaed Data'!$B7936,[1]Products!$A:$G,3,0)</f>
        <v>1516</v>
      </c>
      <c r="K1815" s="9">
        <f>'Consolidtaed Data'!$J7936*'Consolidtaed Data'!$H7936</f>
        <v>1366</v>
      </c>
      <c r="L1815" s="9">
        <f>'Consolidtaed Data'!$I7936*'Consolidtaed Data'!$H7936</f>
        <v>2356</v>
      </c>
      <c r="M1815" s="9">
        <f>'Consolidtaed Data'!$L7936-'Consolidtaed Data'!$K7936</f>
        <v>136</v>
      </c>
      <c r="N1815" s="9" t="str">
        <f>VLOOKUP('Consolidtaed Data'!$C7936,[1]Locations!$A:$O,2,0)</f>
        <v>Bakersfield</v>
      </c>
      <c r="O1815" s="9" t="str">
        <f>VLOOKUP('Consolidtaed Data'!$D7936,'[1]Sales People'!$A:$B,2,0)</f>
        <v>Jerry Perry</v>
      </c>
      <c r="P1815" s="9" t="str">
        <f>VLOOKUP('Consolidtaed Data'!$E7936,[1]Customers!$A:$B,2,0)</f>
        <v>Brandon Wright</v>
      </c>
      <c r="Q1815" s="11">
        <f>WEEKDAY('Consolidtaed Data'!$F7936)</f>
        <v>5</v>
      </c>
      <c r="R1815" s="9">
        <f>MONTH('Consolidtaed Data'!$F7936)</f>
        <v>8</v>
      </c>
      <c r="S1815" s="9" t="str">
        <f>TEXT(Table3[[#This Row],[Purchase Date]],"MMMM")</f>
        <v>May</v>
      </c>
      <c r="T1815" s="9">
        <f>YEAR('Consolidtaed Data'!$F7936)</f>
        <v>2021</v>
      </c>
    </row>
    <row r="1816" spans="1:20" x14ac:dyDescent="0.3">
      <c r="A1816" s="9" t="s">
        <v>2804</v>
      </c>
      <c r="B1816" s="9" t="s">
        <v>244</v>
      </c>
      <c r="C1816" s="9" t="s">
        <v>186</v>
      </c>
      <c r="D1816" s="9" t="s">
        <v>46</v>
      </c>
      <c r="E1816" s="9" t="s">
        <v>267</v>
      </c>
      <c r="F1816" s="10">
        <v>43963</v>
      </c>
      <c r="G1816" s="10" t="str">
        <f>VLOOKUP(Table3[[#This Row],[Product ID]],[1]Products!$A:$G,2,0)</f>
        <v>Product 76</v>
      </c>
      <c r="H1816" s="22">
        <v>4</v>
      </c>
      <c r="I1816" s="9">
        <f>VLOOKUP('Consolidtaed Data'!$B8425,[1]Products!$A:$G,4,0)</f>
        <v>637</v>
      </c>
      <c r="J1816" s="9">
        <f>VLOOKUP('Consolidtaed Data'!$B8425,[1]Products!$A:$G,3,0)</f>
        <v>389</v>
      </c>
      <c r="K1816" s="9">
        <f>'Consolidtaed Data'!$J8425*'Consolidtaed Data'!$H8425</f>
        <v>2660</v>
      </c>
      <c r="L1816" s="9">
        <f>'Consolidtaed Data'!$I8425*'Consolidtaed Data'!$H8425</f>
        <v>5112</v>
      </c>
      <c r="M1816" s="9">
        <f>'Consolidtaed Data'!$L8425-'Consolidtaed Data'!$K8425</f>
        <v>3196</v>
      </c>
      <c r="N1816" s="9" t="str">
        <f>VLOOKUP('Consolidtaed Data'!$C8425,[1]Locations!$A:$O,2,0)</f>
        <v>Salinas</v>
      </c>
      <c r="O1816" s="9" t="str">
        <f>VLOOKUP('Consolidtaed Data'!$D8425,'[1]Sales People'!$A:$B,2,0)</f>
        <v>Jimmy Young</v>
      </c>
      <c r="P1816" s="9" t="str">
        <f>VLOOKUP('Consolidtaed Data'!$E8425,[1]Customers!$A:$B,2,0)</f>
        <v>Jonathan Reed</v>
      </c>
      <c r="Q1816" s="11">
        <f>WEEKDAY('Consolidtaed Data'!$F8425)</f>
        <v>1</v>
      </c>
      <c r="R1816" s="9">
        <f>MONTH('Consolidtaed Data'!$F8425)</f>
        <v>10</v>
      </c>
      <c r="S1816" s="9" t="str">
        <f>TEXT(Table3[[#This Row],[Purchase Date]],"MMMM")</f>
        <v>May</v>
      </c>
      <c r="T1816" s="9">
        <f>YEAR('Consolidtaed Data'!$F8425)</f>
        <v>2021</v>
      </c>
    </row>
    <row r="1817" spans="1:20" x14ac:dyDescent="0.3">
      <c r="A1817" s="9" t="s">
        <v>2805</v>
      </c>
      <c r="B1817" s="9" t="s">
        <v>529</v>
      </c>
      <c r="C1817" s="9" t="s">
        <v>231</v>
      </c>
      <c r="D1817" s="9" t="s">
        <v>22</v>
      </c>
      <c r="E1817" s="9" t="s">
        <v>166</v>
      </c>
      <c r="F1817" s="10">
        <v>43963</v>
      </c>
      <c r="G1817" s="10" t="str">
        <f>VLOOKUP(Table3[[#This Row],[Product ID]],[1]Products!$A:$G,2,0)</f>
        <v>Product 56</v>
      </c>
      <c r="H1817" s="22">
        <v>1</v>
      </c>
      <c r="I1817" s="9">
        <f>VLOOKUP('Consolidtaed Data'!$B8651,[1]Products!$A:$G,4,0)</f>
        <v>1743</v>
      </c>
      <c r="J1817" s="9">
        <f>VLOOKUP('Consolidtaed Data'!$B8651,[1]Products!$A:$G,3,0)</f>
        <v>872</v>
      </c>
      <c r="K1817" s="9">
        <f>'Consolidtaed Data'!$J8651*'Consolidtaed Data'!$H8651</f>
        <v>5176</v>
      </c>
      <c r="L1817" s="9">
        <f>'Consolidtaed Data'!$I8651*'Consolidtaed Data'!$H8651</f>
        <v>7392</v>
      </c>
      <c r="M1817" s="9">
        <f>'Consolidtaed Data'!$L8651-'Consolidtaed Data'!$K8651</f>
        <v>39</v>
      </c>
      <c r="N1817" s="9" t="str">
        <f>VLOOKUP('Consolidtaed Data'!$C8651,[1]Locations!$A:$O,2,0)</f>
        <v>Rialto</v>
      </c>
      <c r="O1817" s="9" t="str">
        <f>VLOOKUP('Consolidtaed Data'!$D8651,'[1]Sales People'!$A:$B,2,0)</f>
        <v>Jimmy Young</v>
      </c>
      <c r="P1817" s="9" t="str">
        <f>VLOOKUP('Consolidtaed Data'!$E8651,[1]Customers!$A:$B,2,0)</f>
        <v>George Adams</v>
      </c>
      <c r="Q1817" s="11">
        <f>WEEKDAY('Consolidtaed Data'!$F8651)</f>
        <v>3</v>
      </c>
      <c r="R1817" s="9">
        <f>MONTH('Consolidtaed Data'!$F8651)</f>
        <v>10</v>
      </c>
      <c r="S1817" s="9" t="str">
        <f>TEXT(Table3[[#This Row],[Purchase Date]],"MMMM")</f>
        <v>May</v>
      </c>
      <c r="T1817" s="9">
        <f>YEAR('Consolidtaed Data'!$F8651)</f>
        <v>2021</v>
      </c>
    </row>
    <row r="1818" spans="1:20" x14ac:dyDescent="0.3">
      <c r="A1818" s="9" t="s">
        <v>2806</v>
      </c>
      <c r="B1818" s="9" t="s">
        <v>318</v>
      </c>
      <c r="C1818" s="9" t="s">
        <v>223</v>
      </c>
      <c r="D1818" s="9" t="s">
        <v>56</v>
      </c>
      <c r="E1818" s="9" t="s">
        <v>519</v>
      </c>
      <c r="F1818" s="10">
        <v>43963</v>
      </c>
      <c r="G1818" s="10" t="str">
        <f>VLOOKUP(Table3[[#This Row],[Product ID]],[1]Products!$A:$G,2,0)</f>
        <v>Product 89</v>
      </c>
      <c r="H1818" s="22">
        <v>1</v>
      </c>
      <c r="I1818" s="9">
        <f>VLOOKUP('Consolidtaed Data'!$B8997,[1]Products!$A:$G,4,0)</f>
        <v>1351</v>
      </c>
      <c r="J1818" s="9">
        <f>VLOOKUP('Consolidtaed Data'!$B8997,[1]Products!$A:$G,3,0)</f>
        <v>1108</v>
      </c>
      <c r="K1818" s="9">
        <f>'Consolidtaed Data'!$J8997*'Consolidtaed Data'!$H8997</f>
        <v>1676</v>
      </c>
      <c r="L1818" s="9">
        <f>'Consolidtaed Data'!$I8997*'Consolidtaed Data'!$H8997</f>
        <v>2206</v>
      </c>
      <c r="M1818" s="9">
        <f>'Consolidtaed Data'!$L8997-'Consolidtaed Data'!$K8997</f>
        <v>238</v>
      </c>
      <c r="N1818" s="9" t="str">
        <f>VLOOKUP('Consolidtaed Data'!$C8997,[1]Locations!$A:$O,2,0)</f>
        <v>Escondido</v>
      </c>
      <c r="O1818" s="9" t="str">
        <f>VLOOKUP('Consolidtaed Data'!$D8997,'[1]Sales People'!$A:$B,2,0)</f>
        <v>Brian Hansen</v>
      </c>
      <c r="P1818" s="9" t="str">
        <f>VLOOKUP('Consolidtaed Data'!$E8997,[1]Customers!$A:$B,2,0)</f>
        <v>Joshua Romero</v>
      </c>
      <c r="Q1818" s="11">
        <f>WEEKDAY('Consolidtaed Data'!$F8997)</f>
        <v>6</v>
      </c>
      <c r="R1818" s="9">
        <f>MONTH('Consolidtaed Data'!$F8997)</f>
        <v>11</v>
      </c>
      <c r="S1818" s="9" t="str">
        <f>TEXT(Table3[[#This Row],[Purchase Date]],"MMMM")</f>
        <v>May</v>
      </c>
      <c r="T1818" s="9">
        <f>YEAR('Consolidtaed Data'!$F8997)</f>
        <v>2021</v>
      </c>
    </row>
    <row r="1819" spans="1:20" x14ac:dyDescent="0.3">
      <c r="A1819" s="9" t="s">
        <v>2807</v>
      </c>
      <c r="B1819" s="9" t="s">
        <v>225</v>
      </c>
      <c r="C1819" s="9" t="s">
        <v>347</v>
      </c>
      <c r="D1819" s="9" t="s">
        <v>22</v>
      </c>
      <c r="E1819" s="9" t="s">
        <v>511</v>
      </c>
      <c r="F1819" s="10">
        <v>43963</v>
      </c>
      <c r="G1819" s="10" t="str">
        <f>VLOOKUP(Table3[[#This Row],[Product ID]],[1]Products!$A:$G,2,0)</f>
        <v>Product 24</v>
      </c>
      <c r="H1819" s="22">
        <v>1</v>
      </c>
      <c r="I1819" s="9">
        <f>VLOOKUP('Consolidtaed Data'!$B9125,[1]Products!$A:$G,4,0)</f>
        <v>1380</v>
      </c>
      <c r="J1819" s="9">
        <f>VLOOKUP('Consolidtaed Data'!$B9125,[1]Products!$A:$G,3,0)</f>
        <v>1090</v>
      </c>
      <c r="K1819" s="9">
        <f>'Consolidtaed Data'!$J9125*'Consolidtaed Data'!$H9125</f>
        <v>1397</v>
      </c>
      <c r="L1819" s="9">
        <f>'Consolidtaed Data'!$I9125*'Consolidtaed Data'!$H9125</f>
        <v>1967</v>
      </c>
      <c r="M1819" s="9">
        <f>'Consolidtaed Data'!$L9125-'Consolidtaed Data'!$K9125</f>
        <v>3348</v>
      </c>
      <c r="N1819" s="9" t="str">
        <f>VLOOKUP('Consolidtaed Data'!$C9125,[1]Locations!$A:$O,2,0)</f>
        <v>Roseville</v>
      </c>
      <c r="O1819" s="9" t="str">
        <f>VLOOKUP('Consolidtaed Data'!$D9125,'[1]Sales People'!$A:$B,2,0)</f>
        <v>Roger Ramos</v>
      </c>
      <c r="P1819" s="9" t="str">
        <f>VLOOKUP('Consolidtaed Data'!$E9125,[1]Customers!$A:$B,2,0)</f>
        <v>Eugene Ryan</v>
      </c>
      <c r="Q1819" s="11">
        <f>WEEKDAY('Consolidtaed Data'!$F9125)</f>
        <v>1</v>
      </c>
      <c r="R1819" s="9">
        <f>MONTH('Consolidtaed Data'!$F9125)</f>
        <v>11</v>
      </c>
      <c r="S1819" s="9" t="str">
        <f>TEXT(Table3[[#This Row],[Purchase Date]],"MMMM")</f>
        <v>May</v>
      </c>
      <c r="T1819" s="9">
        <f>YEAR('Consolidtaed Data'!$F9125)</f>
        <v>2021</v>
      </c>
    </row>
    <row r="1820" spans="1:20" x14ac:dyDescent="0.3">
      <c r="A1820" s="9" t="s">
        <v>2808</v>
      </c>
      <c r="B1820" s="9" t="s">
        <v>219</v>
      </c>
      <c r="C1820" s="9" t="s">
        <v>55</v>
      </c>
      <c r="D1820" s="9" t="s">
        <v>68</v>
      </c>
      <c r="E1820" s="9" t="s">
        <v>1238</v>
      </c>
      <c r="F1820" s="10">
        <v>43963</v>
      </c>
      <c r="G1820" s="10" t="str">
        <f>VLOOKUP(Table3[[#This Row],[Product ID]],[1]Products!$A:$G,2,0)</f>
        <v>Product 35</v>
      </c>
      <c r="H1820" s="22">
        <v>1</v>
      </c>
      <c r="I1820" s="9">
        <f>VLOOKUP('Consolidtaed Data'!$B9294,[1]Products!$A:$G,4,0)</f>
        <v>871</v>
      </c>
      <c r="J1820" s="9">
        <f>VLOOKUP('Consolidtaed Data'!$B9294,[1]Products!$A:$G,3,0)</f>
        <v>540</v>
      </c>
      <c r="K1820" s="9">
        <f>'Consolidtaed Data'!$J9294*'Consolidtaed Data'!$H9294</f>
        <v>971</v>
      </c>
      <c r="L1820" s="9">
        <f>'Consolidtaed Data'!$I9294*'Consolidtaed Data'!$H9294</f>
        <v>1494</v>
      </c>
      <c r="M1820" s="9">
        <f>'Consolidtaed Data'!$L9294-'Consolidtaed Data'!$K9294</f>
        <v>123</v>
      </c>
      <c r="N1820" s="9" t="str">
        <f>VLOOKUP('Consolidtaed Data'!$C9294,[1]Locations!$A:$O,2,0)</f>
        <v>Inglewood</v>
      </c>
      <c r="O1820" s="9" t="str">
        <f>VLOOKUP('Consolidtaed Data'!$D9294,'[1]Sales People'!$A:$B,2,0)</f>
        <v>Kenneth Fields</v>
      </c>
      <c r="P1820" s="9" t="str">
        <f>VLOOKUP('Consolidtaed Data'!$E9294,[1]Customers!$A:$B,2,0)</f>
        <v>Albert Jacobs</v>
      </c>
      <c r="Q1820" s="11">
        <f>WEEKDAY('Consolidtaed Data'!$F9294)</f>
        <v>7</v>
      </c>
      <c r="R1820" s="9">
        <f>MONTH('Consolidtaed Data'!$F9294)</f>
        <v>12</v>
      </c>
      <c r="S1820" s="9" t="str">
        <f>TEXT(Table3[[#This Row],[Purchase Date]],"MMMM")</f>
        <v>May</v>
      </c>
      <c r="T1820" s="9">
        <f>YEAR('Consolidtaed Data'!$F9294)</f>
        <v>2021</v>
      </c>
    </row>
    <row r="1821" spans="1:20" x14ac:dyDescent="0.3">
      <c r="A1821" s="9" t="s">
        <v>2809</v>
      </c>
      <c r="B1821" s="9" t="s">
        <v>266</v>
      </c>
      <c r="C1821" s="9" t="s">
        <v>90</v>
      </c>
      <c r="D1821" s="9" t="s">
        <v>193</v>
      </c>
      <c r="E1821" s="9" t="s">
        <v>1944</v>
      </c>
      <c r="F1821" s="10">
        <v>43963</v>
      </c>
      <c r="G1821" s="10" t="str">
        <f>VLOOKUP(Table3[[#This Row],[Product ID]],[1]Products!$A:$G,2,0)</f>
        <v>Product 92</v>
      </c>
      <c r="H1821" s="22">
        <v>4</v>
      </c>
      <c r="I1821" s="9">
        <f>VLOOKUP('Consolidtaed Data'!$B9523,[1]Products!$A:$G,4,0)</f>
        <v>112</v>
      </c>
      <c r="J1821" s="9">
        <f>VLOOKUP('Consolidtaed Data'!$B9523,[1]Products!$A:$G,3,0)</f>
        <v>90</v>
      </c>
      <c r="K1821" s="9">
        <f>'Consolidtaed Data'!$J9523*'Consolidtaed Data'!$H9523</f>
        <v>420</v>
      </c>
      <c r="L1821" s="9">
        <f>'Consolidtaed Data'!$I9523*'Consolidtaed Data'!$H9523</f>
        <v>584</v>
      </c>
      <c r="M1821" s="9">
        <f>'Consolidtaed Data'!$L9523-'Consolidtaed Data'!$K9523</f>
        <v>492</v>
      </c>
      <c r="N1821" s="9" t="str">
        <f>VLOOKUP('Consolidtaed Data'!$C9523,[1]Locations!$A:$O,2,0)</f>
        <v>Escondido</v>
      </c>
      <c r="O1821" s="9" t="str">
        <f>VLOOKUP('Consolidtaed Data'!$D9523,'[1]Sales People'!$A:$B,2,0)</f>
        <v>Robert Reed</v>
      </c>
      <c r="P1821" s="9" t="str">
        <f>VLOOKUP('Consolidtaed Data'!$E9523,[1]Customers!$A:$B,2,0)</f>
        <v>Jack Jackson</v>
      </c>
      <c r="Q1821" s="11">
        <f>WEEKDAY('Consolidtaed Data'!$F9523)</f>
        <v>3</v>
      </c>
      <c r="R1821" s="9">
        <f>MONTH('Consolidtaed Data'!$F9523)</f>
        <v>12</v>
      </c>
      <c r="S1821" s="9" t="str">
        <f>TEXT(Table3[[#This Row],[Purchase Date]],"MMMM")</f>
        <v>May</v>
      </c>
      <c r="T1821" s="9">
        <f>YEAR('Consolidtaed Data'!$F9523)</f>
        <v>2021</v>
      </c>
    </row>
    <row r="1822" spans="1:20" x14ac:dyDescent="0.3">
      <c r="A1822" s="9" t="s">
        <v>2811</v>
      </c>
      <c r="B1822" s="9" t="s">
        <v>369</v>
      </c>
      <c r="C1822" s="9" t="s">
        <v>522</v>
      </c>
      <c r="D1822" s="9" t="s">
        <v>26</v>
      </c>
      <c r="E1822" s="9" t="s">
        <v>380</v>
      </c>
      <c r="F1822" s="10">
        <v>43964</v>
      </c>
      <c r="G1822" s="10" t="str">
        <f>VLOOKUP(Table3[[#This Row],[Product ID]],[1]Products!$A:$G,2,0)</f>
        <v>Product 8</v>
      </c>
      <c r="H1822" s="22">
        <v>3</v>
      </c>
      <c r="I1822" s="9">
        <f>VLOOKUP('Consolidtaed Data'!$B4858,[1]Products!$A:$G,4,0)</f>
        <v>1638</v>
      </c>
      <c r="J1822" s="9">
        <f>VLOOKUP('Consolidtaed Data'!$B4858,[1]Products!$A:$G,3,0)</f>
        <v>1261</v>
      </c>
      <c r="K1822" s="9">
        <f>'Consolidtaed Data'!$J4858*'Consolidtaed Data'!$H4858</f>
        <v>2536</v>
      </c>
      <c r="L1822" s="9">
        <f>'Consolidtaed Data'!$I4858*'Consolidtaed Data'!$H4858</f>
        <v>3520</v>
      </c>
      <c r="M1822" s="9">
        <f>'Consolidtaed Data'!$L4858-'Consolidtaed Data'!$K4858</f>
        <v>286</v>
      </c>
      <c r="N1822" s="9" t="str">
        <f>VLOOKUP('Consolidtaed Data'!$C4858,[1]Locations!$A:$O,2,0)</f>
        <v>Fremont</v>
      </c>
      <c r="O1822" s="9" t="str">
        <f>VLOOKUP('Consolidtaed Data'!$D4858,'[1]Sales People'!$A:$B,2,0)</f>
        <v>Ryan Butler</v>
      </c>
      <c r="P1822" s="9" t="str">
        <f>VLOOKUP('Consolidtaed Data'!$E4858,[1]Customers!$A:$B,2,0)</f>
        <v>Jeremy Porter</v>
      </c>
      <c r="Q1822" s="11">
        <f>WEEKDAY('Consolidtaed Data'!$F4858)</f>
        <v>4</v>
      </c>
      <c r="R1822" s="9">
        <f>MONTH('Consolidtaed Data'!$F4858)</f>
        <v>12</v>
      </c>
      <c r="S1822" s="9" t="str">
        <f>TEXT(Table3[[#This Row],[Purchase Date]],"MMMM")</f>
        <v>May</v>
      </c>
      <c r="T1822" s="9">
        <f>YEAR('Consolidtaed Data'!$F4858)</f>
        <v>2020</v>
      </c>
    </row>
    <row r="1823" spans="1:20" x14ac:dyDescent="0.3">
      <c r="A1823" s="9" t="s">
        <v>2812</v>
      </c>
      <c r="B1823" s="9" t="s">
        <v>349</v>
      </c>
      <c r="C1823" s="9" t="s">
        <v>192</v>
      </c>
      <c r="D1823" s="9" t="s">
        <v>83</v>
      </c>
      <c r="E1823" s="9" t="s">
        <v>327</v>
      </c>
      <c r="F1823" s="10">
        <v>43964</v>
      </c>
      <c r="G1823" s="10" t="str">
        <f>VLOOKUP(Table3[[#This Row],[Product ID]],[1]Products!$A:$G,2,0)</f>
        <v>Product 60</v>
      </c>
      <c r="H1823" s="22">
        <v>1</v>
      </c>
      <c r="I1823" s="9">
        <f>VLOOKUP('Consolidtaed Data'!$B5029,[1]Products!$A:$G,4,0)</f>
        <v>2495</v>
      </c>
      <c r="J1823" s="9">
        <f>VLOOKUP('Consolidtaed Data'!$B5029,[1]Products!$A:$G,3,0)</f>
        <v>1896</v>
      </c>
      <c r="K1823" s="9">
        <f>'Consolidtaed Data'!$J5029*'Consolidtaed Data'!$H5029</f>
        <v>1367</v>
      </c>
      <c r="L1823" s="9">
        <f>'Consolidtaed Data'!$I5029*'Consolidtaed Data'!$H5029</f>
        <v>2241</v>
      </c>
      <c r="M1823" s="9">
        <f>'Consolidtaed Data'!$L5029-'Consolidtaed Data'!$K5029</f>
        <v>1456</v>
      </c>
      <c r="N1823" s="9" t="str">
        <f>VLOOKUP('Consolidtaed Data'!$C5029,[1]Locations!$A:$O,2,0)</f>
        <v>Garden Grove</v>
      </c>
      <c r="O1823" s="9" t="str">
        <f>VLOOKUP('Consolidtaed Data'!$D5029,'[1]Sales People'!$A:$B,2,0)</f>
        <v>Roger Robertson</v>
      </c>
      <c r="P1823" s="9" t="str">
        <f>VLOOKUP('Consolidtaed Data'!$E5029,[1]Customers!$A:$B,2,0)</f>
        <v>Jesse Castillo</v>
      </c>
      <c r="Q1823" s="11">
        <f>WEEKDAY('Consolidtaed Data'!$F5029)</f>
        <v>2</v>
      </c>
      <c r="R1823" s="9">
        <f>MONTH('Consolidtaed Data'!$F5029)</f>
        <v>1</v>
      </c>
      <c r="S1823" s="9" t="str">
        <f>TEXT(Table3[[#This Row],[Purchase Date]],"MMMM")</f>
        <v>May</v>
      </c>
      <c r="T1823" s="9">
        <f>YEAR('Consolidtaed Data'!$F5029)</f>
        <v>2021</v>
      </c>
    </row>
    <row r="1824" spans="1:20" x14ac:dyDescent="0.3">
      <c r="A1824" s="9" t="s">
        <v>2813</v>
      </c>
      <c r="B1824" s="9" t="s">
        <v>531</v>
      </c>
      <c r="C1824" s="9" t="s">
        <v>344</v>
      </c>
      <c r="D1824" s="9" t="s">
        <v>80</v>
      </c>
      <c r="E1824" s="9" t="s">
        <v>629</v>
      </c>
      <c r="F1824" s="10">
        <v>43964</v>
      </c>
      <c r="G1824" s="10" t="str">
        <f>VLOOKUP(Table3[[#This Row],[Product ID]],[1]Products!$A:$G,2,0)</f>
        <v>Product 62</v>
      </c>
      <c r="H1824" s="22">
        <v>4</v>
      </c>
      <c r="I1824" s="9">
        <f>VLOOKUP('Consolidtaed Data'!$B5688,[1]Products!$A:$G,4,0)</f>
        <v>112</v>
      </c>
      <c r="J1824" s="9">
        <f>VLOOKUP('Consolidtaed Data'!$B5688,[1]Products!$A:$G,3,0)</f>
        <v>90</v>
      </c>
      <c r="K1824" s="9">
        <f>'Consolidtaed Data'!$J5688*'Consolidtaed Data'!$H5688</f>
        <v>409</v>
      </c>
      <c r="L1824" s="9">
        <f>'Consolidtaed Data'!$I5688*'Consolidtaed Data'!$H5688</f>
        <v>817</v>
      </c>
      <c r="M1824" s="9">
        <f>'Consolidtaed Data'!$L5688-'Consolidtaed Data'!$K5688</f>
        <v>431</v>
      </c>
      <c r="N1824" s="9" t="str">
        <f>VLOOKUP('Consolidtaed Data'!$C5688,[1]Locations!$A:$O,2,0)</f>
        <v>Los Angeles</v>
      </c>
      <c r="O1824" s="9" t="str">
        <f>VLOOKUP('Consolidtaed Data'!$D5688,'[1]Sales People'!$A:$B,2,0)</f>
        <v>Walter Cook</v>
      </c>
      <c r="P1824" s="9" t="str">
        <f>VLOOKUP('Consolidtaed Data'!$E5688,[1]Customers!$A:$B,2,0)</f>
        <v>Thomas Campbell</v>
      </c>
      <c r="Q1824" s="11">
        <f>WEEKDAY('Consolidtaed Data'!$F5688)</f>
        <v>4</v>
      </c>
      <c r="R1824" s="9">
        <f>MONTH('Consolidtaed Data'!$F5688)</f>
        <v>2</v>
      </c>
      <c r="S1824" s="9" t="str">
        <f>TEXT(Table3[[#This Row],[Purchase Date]],"MMMM")</f>
        <v>May</v>
      </c>
      <c r="T1824" s="9">
        <f>YEAR('Consolidtaed Data'!$F5688)</f>
        <v>2021</v>
      </c>
    </row>
    <row r="1825" spans="1:20" x14ac:dyDescent="0.3">
      <c r="A1825" s="9" t="s">
        <v>2814</v>
      </c>
      <c r="B1825" s="9" t="s">
        <v>653</v>
      </c>
      <c r="C1825" s="9" t="s">
        <v>347</v>
      </c>
      <c r="D1825" s="9" t="s">
        <v>91</v>
      </c>
      <c r="E1825" s="9" t="s">
        <v>132</v>
      </c>
      <c r="F1825" s="10">
        <v>43964</v>
      </c>
      <c r="G1825" s="10" t="str">
        <f>VLOOKUP(Table3[[#This Row],[Product ID]],[1]Products!$A:$G,2,0)</f>
        <v>Product 74</v>
      </c>
      <c r="H1825" s="22">
        <v>2</v>
      </c>
      <c r="I1825" s="9">
        <f>VLOOKUP('Consolidtaed Data'!$B5760,[1]Products!$A:$G,4,0)</f>
        <v>1178</v>
      </c>
      <c r="J1825" s="9">
        <f>VLOOKUP('Consolidtaed Data'!$B5760,[1]Products!$A:$G,3,0)</f>
        <v>683</v>
      </c>
      <c r="K1825" s="9">
        <f>'Consolidtaed Data'!$J5760*'Consolidtaed Data'!$H5760</f>
        <v>871</v>
      </c>
      <c r="L1825" s="9">
        <f>'Consolidtaed Data'!$I5760*'Consolidtaed Data'!$H5760</f>
        <v>1708</v>
      </c>
      <c r="M1825" s="9">
        <f>'Consolidtaed Data'!$L5760-'Consolidtaed Data'!$K5760</f>
        <v>944</v>
      </c>
      <c r="N1825" s="9" t="str">
        <f>VLOOKUP('Consolidtaed Data'!$C5760,[1]Locations!$A:$O,2,0)</f>
        <v>Long Beach</v>
      </c>
      <c r="O1825" s="9" t="str">
        <f>VLOOKUP('Consolidtaed Data'!$D5760,'[1]Sales People'!$A:$B,2,0)</f>
        <v>Joe Sims</v>
      </c>
      <c r="P1825" s="9" t="str">
        <f>VLOOKUP('Consolidtaed Data'!$E5760,[1]Customers!$A:$B,2,0)</f>
        <v>Raymond Burke</v>
      </c>
      <c r="Q1825" s="11">
        <f>WEEKDAY('Consolidtaed Data'!$F5760)</f>
        <v>2</v>
      </c>
      <c r="R1825" s="9">
        <f>MONTH('Consolidtaed Data'!$F5760)</f>
        <v>3</v>
      </c>
      <c r="S1825" s="9" t="str">
        <f>TEXT(Table3[[#This Row],[Purchase Date]],"MMMM")</f>
        <v>May</v>
      </c>
      <c r="T1825" s="9">
        <f>YEAR('Consolidtaed Data'!$F5760)</f>
        <v>2021</v>
      </c>
    </row>
    <row r="1826" spans="1:20" x14ac:dyDescent="0.3">
      <c r="A1826" s="9" t="s">
        <v>2815</v>
      </c>
      <c r="B1826" s="9" t="s">
        <v>240</v>
      </c>
      <c r="C1826" s="9" t="s">
        <v>564</v>
      </c>
      <c r="D1826" s="9" t="s">
        <v>272</v>
      </c>
      <c r="E1826" s="9" t="s">
        <v>2626</v>
      </c>
      <c r="F1826" s="10">
        <v>43964</v>
      </c>
      <c r="G1826" s="10" t="str">
        <f>VLOOKUP(Table3[[#This Row],[Product ID]],[1]Products!$A:$G,2,0)</f>
        <v>Product 70</v>
      </c>
      <c r="H1826" s="22">
        <v>2</v>
      </c>
      <c r="I1826" s="9">
        <f>VLOOKUP('Consolidtaed Data'!$B6003,[1]Products!$A:$G,4,0)</f>
        <v>1638</v>
      </c>
      <c r="J1826" s="9">
        <f>VLOOKUP('Consolidtaed Data'!$B6003,[1]Products!$A:$G,3,0)</f>
        <v>1261</v>
      </c>
      <c r="K1826" s="9">
        <f>'Consolidtaed Data'!$J6003*'Consolidtaed Data'!$H6003</f>
        <v>171</v>
      </c>
      <c r="L1826" s="9">
        <f>'Consolidtaed Data'!$I6003*'Consolidtaed Data'!$H6003</f>
        <v>217</v>
      </c>
      <c r="M1826" s="9">
        <f>'Consolidtaed Data'!$L6003-'Consolidtaed Data'!$K6003</f>
        <v>420</v>
      </c>
      <c r="N1826" s="9" t="str">
        <f>VLOOKUP('Consolidtaed Data'!$C6003,[1]Locations!$A:$O,2,0)</f>
        <v>Escondido</v>
      </c>
      <c r="O1826" s="9" t="str">
        <f>VLOOKUP('Consolidtaed Data'!$D6003,'[1]Sales People'!$A:$B,2,0)</f>
        <v>Carl Hall</v>
      </c>
      <c r="P1826" s="9" t="str">
        <f>VLOOKUP('Consolidtaed Data'!$E6003,[1]Customers!$A:$B,2,0)</f>
        <v>Todd Davis</v>
      </c>
      <c r="Q1826" s="11">
        <f>WEEKDAY('Consolidtaed Data'!$F6003)</f>
        <v>7</v>
      </c>
      <c r="R1826" s="9">
        <f>MONTH('Consolidtaed Data'!$F6003)</f>
        <v>4</v>
      </c>
      <c r="S1826" s="9" t="str">
        <f>TEXT(Table3[[#This Row],[Purchase Date]],"MMMM")</f>
        <v>May</v>
      </c>
      <c r="T1826" s="9">
        <f>YEAR('Consolidtaed Data'!$F6003)</f>
        <v>2021</v>
      </c>
    </row>
    <row r="1827" spans="1:20" x14ac:dyDescent="0.3">
      <c r="A1827" s="9" t="s">
        <v>2816</v>
      </c>
      <c r="B1827" s="9" t="s">
        <v>653</v>
      </c>
      <c r="C1827" s="9" t="s">
        <v>302</v>
      </c>
      <c r="D1827" s="9" t="s">
        <v>127</v>
      </c>
      <c r="E1827" s="9" t="s">
        <v>1527</v>
      </c>
      <c r="F1827" s="10">
        <v>43964</v>
      </c>
      <c r="G1827" s="10" t="str">
        <f>VLOOKUP(Table3[[#This Row],[Product ID]],[1]Products!$A:$G,2,0)</f>
        <v>Product 74</v>
      </c>
      <c r="H1827" s="22">
        <v>1</v>
      </c>
      <c r="I1827" s="9">
        <f>VLOOKUP('Consolidtaed Data'!$B6086,[1]Products!$A:$G,4,0)</f>
        <v>847</v>
      </c>
      <c r="J1827" s="9">
        <f>VLOOKUP('Consolidtaed Data'!$B6086,[1]Products!$A:$G,3,0)</f>
        <v>534</v>
      </c>
      <c r="K1827" s="9">
        <f>'Consolidtaed Data'!$J6086*'Consolidtaed Data'!$H6086</f>
        <v>420</v>
      </c>
      <c r="L1827" s="9">
        <f>'Consolidtaed Data'!$I6086*'Consolidtaed Data'!$H6086</f>
        <v>584</v>
      </c>
      <c r="M1827" s="9">
        <f>'Consolidtaed Data'!$L6086-'Consolidtaed Data'!$K6086</f>
        <v>534</v>
      </c>
      <c r="N1827" s="9" t="str">
        <f>VLOOKUP('Consolidtaed Data'!$C6086,[1]Locations!$A:$O,2,0)</f>
        <v>Huntington Beach</v>
      </c>
      <c r="O1827" s="9" t="str">
        <f>VLOOKUP('Consolidtaed Data'!$D6086,'[1]Sales People'!$A:$B,2,0)</f>
        <v>Christopher Tucker</v>
      </c>
      <c r="P1827" s="9" t="str">
        <f>VLOOKUP('Consolidtaed Data'!$E6086,[1]Customers!$A:$B,2,0)</f>
        <v>Patrick Morales</v>
      </c>
      <c r="Q1827" s="11">
        <f>WEEKDAY('Consolidtaed Data'!$F6086)</f>
        <v>6</v>
      </c>
      <c r="R1827" s="9">
        <f>MONTH('Consolidtaed Data'!$F6086)</f>
        <v>4</v>
      </c>
      <c r="S1827" s="9" t="str">
        <f>TEXT(Table3[[#This Row],[Purchase Date]],"MMMM")</f>
        <v>May</v>
      </c>
      <c r="T1827" s="9">
        <f>YEAR('Consolidtaed Data'!$F6086)</f>
        <v>2021</v>
      </c>
    </row>
    <row r="1828" spans="1:20" x14ac:dyDescent="0.3">
      <c r="A1828" s="9" t="s">
        <v>2817</v>
      </c>
      <c r="B1828" s="9" t="s">
        <v>712</v>
      </c>
      <c r="C1828" s="9" t="s">
        <v>16</v>
      </c>
      <c r="D1828" s="9" t="s">
        <v>31</v>
      </c>
      <c r="E1828" s="9" t="s">
        <v>413</v>
      </c>
      <c r="F1828" s="10">
        <v>43964</v>
      </c>
      <c r="G1828" s="10" t="str">
        <f>VLOOKUP(Table3[[#This Row],[Product ID]],[1]Products!$A:$G,2,0)</f>
        <v>Product 32</v>
      </c>
      <c r="H1828" s="22">
        <v>2</v>
      </c>
      <c r="I1828" s="9">
        <f>VLOOKUP('Consolidtaed Data'!$B6673,[1]Products!$A:$G,4,0)</f>
        <v>913</v>
      </c>
      <c r="J1828" s="9">
        <f>VLOOKUP('Consolidtaed Data'!$B6673,[1]Products!$A:$G,3,0)</f>
        <v>584</v>
      </c>
      <c r="K1828" s="9">
        <f>'Consolidtaed Data'!$J6673*'Consolidtaed Data'!$H6673</f>
        <v>648</v>
      </c>
      <c r="L1828" s="9">
        <f>'Consolidtaed Data'!$I6673*'Consolidtaed Data'!$H6673</f>
        <v>771</v>
      </c>
      <c r="M1828" s="9">
        <f>'Consolidtaed Data'!$L6673-'Consolidtaed Data'!$K6673</f>
        <v>452</v>
      </c>
      <c r="N1828" s="9" t="str">
        <f>VLOOKUP('Consolidtaed Data'!$C6673,[1]Locations!$A:$O,2,0)</f>
        <v>Pasadena</v>
      </c>
      <c r="O1828" s="9" t="str">
        <f>VLOOKUP('Consolidtaed Data'!$D6673,'[1]Sales People'!$A:$B,2,0)</f>
        <v>Larry Marshall</v>
      </c>
      <c r="P1828" s="9" t="str">
        <f>VLOOKUP('Consolidtaed Data'!$E6673,[1]Customers!$A:$B,2,0)</f>
        <v>Kenneth Hill</v>
      </c>
      <c r="Q1828" s="11">
        <f>WEEKDAY('Consolidtaed Data'!$F6673)</f>
        <v>1</v>
      </c>
      <c r="R1828" s="9">
        <f>MONTH('Consolidtaed Data'!$F6673)</f>
        <v>5</v>
      </c>
      <c r="S1828" s="9" t="str">
        <f>TEXT(Table3[[#This Row],[Purchase Date]],"MMMM")</f>
        <v>May</v>
      </c>
      <c r="T1828" s="9">
        <f>YEAR('Consolidtaed Data'!$F6673)</f>
        <v>2021</v>
      </c>
    </row>
    <row r="1829" spans="1:20" x14ac:dyDescent="0.3">
      <c r="A1829" s="9" t="s">
        <v>2818</v>
      </c>
      <c r="B1829" s="9" t="s">
        <v>330</v>
      </c>
      <c r="C1829" s="9" t="s">
        <v>325</v>
      </c>
      <c r="D1829" s="9" t="s">
        <v>17</v>
      </c>
      <c r="E1829" s="9" t="s">
        <v>2592</v>
      </c>
      <c r="F1829" s="10">
        <v>43964</v>
      </c>
      <c r="G1829" s="10" t="str">
        <f>VLOOKUP(Table3[[#This Row],[Product ID]],[1]Products!$A:$G,2,0)</f>
        <v>Product 91</v>
      </c>
      <c r="H1829" s="22">
        <v>1</v>
      </c>
      <c r="I1829" s="9">
        <f>VLOOKUP('Consolidtaed Data'!$B7331,[1]Products!$A:$G,4,0)</f>
        <v>368</v>
      </c>
      <c r="J1829" s="9">
        <f>VLOOKUP('Consolidtaed Data'!$B7331,[1]Products!$A:$G,3,0)</f>
        <v>269</v>
      </c>
      <c r="K1829" s="9">
        <f>'Consolidtaed Data'!$J7331*'Consolidtaed Data'!$H7331</f>
        <v>1330</v>
      </c>
      <c r="L1829" s="9">
        <f>'Consolidtaed Data'!$I7331*'Consolidtaed Data'!$H7331</f>
        <v>2556</v>
      </c>
      <c r="M1829" s="9">
        <f>'Consolidtaed Data'!$L7331-'Consolidtaed Data'!$K7331</f>
        <v>328</v>
      </c>
      <c r="N1829" s="9" t="str">
        <f>VLOOKUP('Consolidtaed Data'!$C7331,[1]Locations!$A:$O,2,0)</f>
        <v>Salinas</v>
      </c>
      <c r="O1829" s="9" t="str">
        <f>VLOOKUP('Consolidtaed Data'!$D7331,'[1]Sales People'!$A:$B,2,0)</f>
        <v>Fred Robertson</v>
      </c>
      <c r="P1829" s="9" t="str">
        <f>VLOOKUP('Consolidtaed Data'!$E7331,[1]Customers!$A:$B,2,0)</f>
        <v>David Olson</v>
      </c>
      <c r="Q1829" s="11">
        <f>WEEKDAY('Consolidtaed Data'!$F7331)</f>
        <v>7</v>
      </c>
      <c r="R1829" s="9">
        <f>MONTH('Consolidtaed Data'!$F7331)</f>
        <v>7</v>
      </c>
      <c r="S1829" s="9" t="str">
        <f>TEXT(Table3[[#This Row],[Purchase Date]],"MMMM")</f>
        <v>May</v>
      </c>
      <c r="T1829" s="9">
        <f>YEAR('Consolidtaed Data'!$F7331)</f>
        <v>2021</v>
      </c>
    </row>
    <row r="1830" spans="1:20" x14ac:dyDescent="0.3">
      <c r="A1830" s="9" t="s">
        <v>2819</v>
      </c>
      <c r="B1830" s="9" t="s">
        <v>248</v>
      </c>
      <c r="C1830" s="9" t="s">
        <v>157</v>
      </c>
      <c r="D1830" s="9" t="s">
        <v>9</v>
      </c>
      <c r="E1830" s="9" t="s">
        <v>1322</v>
      </c>
      <c r="F1830" s="10">
        <v>43964</v>
      </c>
      <c r="G1830" s="10" t="str">
        <f>VLOOKUP(Table3[[#This Row],[Product ID]],[1]Products!$A:$G,2,0)</f>
        <v>Product 97</v>
      </c>
      <c r="H1830" s="22">
        <v>3</v>
      </c>
      <c r="I1830" s="9">
        <f>VLOOKUP('Consolidtaed Data'!$B7409,[1]Products!$A:$G,4,0)</f>
        <v>217</v>
      </c>
      <c r="J1830" s="9">
        <f>VLOOKUP('Consolidtaed Data'!$B7409,[1]Products!$A:$G,3,0)</f>
        <v>171</v>
      </c>
      <c r="K1830" s="9">
        <f>'Consolidtaed Data'!$J7409*'Consolidtaed Data'!$H7409</f>
        <v>1122</v>
      </c>
      <c r="L1830" s="9">
        <f>'Consolidtaed Data'!$I7409*'Consolidtaed Data'!$H7409</f>
        <v>1368</v>
      </c>
      <c r="M1830" s="9">
        <f>'Consolidtaed Data'!$L7409-'Consolidtaed Data'!$K7409</f>
        <v>662</v>
      </c>
      <c r="N1830" s="9" t="str">
        <f>VLOOKUP('Consolidtaed Data'!$C7409,[1]Locations!$A:$O,2,0)</f>
        <v>Vista</v>
      </c>
      <c r="O1830" s="9" t="str">
        <f>VLOOKUP('Consolidtaed Data'!$D7409,'[1]Sales People'!$A:$B,2,0)</f>
        <v>Sean Miller</v>
      </c>
      <c r="P1830" s="9" t="str">
        <f>VLOOKUP('Consolidtaed Data'!$E7409,[1]Customers!$A:$B,2,0)</f>
        <v>Andrew Butler</v>
      </c>
      <c r="Q1830" s="11">
        <f>WEEKDAY('Consolidtaed Data'!$F7409)</f>
        <v>6</v>
      </c>
      <c r="R1830" s="9">
        <f>MONTH('Consolidtaed Data'!$F7409)</f>
        <v>7</v>
      </c>
      <c r="S1830" s="9" t="str">
        <f>TEXT(Table3[[#This Row],[Purchase Date]],"MMMM")</f>
        <v>May</v>
      </c>
      <c r="T1830" s="9">
        <f>YEAR('Consolidtaed Data'!$F7409)</f>
        <v>2021</v>
      </c>
    </row>
    <row r="1831" spans="1:20" x14ac:dyDescent="0.3">
      <c r="A1831" s="9" t="s">
        <v>2820</v>
      </c>
      <c r="B1831" s="9" t="s">
        <v>107</v>
      </c>
      <c r="C1831" s="9" t="s">
        <v>331</v>
      </c>
      <c r="D1831" s="9" t="s">
        <v>87</v>
      </c>
      <c r="E1831" s="9" t="s">
        <v>1751</v>
      </c>
      <c r="F1831" s="10">
        <v>43964</v>
      </c>
      <c r="G1831" s="10" t="str">
        <f>VLOOKUP(Table3[[#This Row],[Product ID]],[1]Products!$A:$G,2,0)</f>
        <v>Product 52</v>
      </c>
      <c r="H1831" s="22">
        <v>1</v>
      </c>
      <c r="I1831" s="9">
        <f>VLOOKUP('Consolidtaed Data'!$B7533,[1]Products!$A:$G,4,0)</f>
        <v>1639</v>
      </c>
      <c r="J1831" s="9">
        <f>VLOOKUP('Consolidtaed Data'!$B7533,[1]Products!$A:$G,3,0)</f>
        <v>1295</v>
      </c>
      <c r="K1831" s="9">
        <f>'Consolidtaed Data'!$J7533*'Consolidtaed Data'!$H7533</f>
        <v>4197</v>
      </c>
      <c r="L1831" s="9">
        <f>'Consolidtaed Data'!$I7533*'Consolidtaed Data'!$H7533</f>
        <v>6882</v>
      </c>
      <c r="M1831" s="9">
        <f>'Consolidtaed Data'!$L7533-'Consolidtaed Data'!$K7533</f>
        <v>1472</v>
      </c>
      <c r="N1831" s="9" t="str">
        <f>VLOOKUP('Consolidtaed Data'!$C7533,[1]Locations!$A:$O,2,0)</f>
        <v>Berkeley</v>
      </c>
      <c r="O1831" s="9" t="str">
        <f>VLOOKUP('Consolidtaed Data'!$D7533,'[1]Sales People'!$A:$B,2,0)</f>
        <v>Charles Harper</v>
      </c>
      <c r="P1831" s="9" t="str">
        <f>VLOOKUP('Consolidtaed Data'!$E7533,[1]Customers!$A:$B,2,0)</f>
        <v>Kevin Webb</v>
      </c>
      <c r="Q1831" s="11">
        <f>WEEKDAY('Consolidtaed Data'!$F7533)</f>
        <v>2</v>
      </c>
      <c r="R1831" s="9">
        <f>MONTH('Consolidtaed Data'!$F7533)</f>
        <v>7</v>
      </c>
      <c r="S1831" s="9" t="str">
        <f>TEXT(Table3[[#This Row],[Purchase Date]],"MMMM")</f>
        <v>May</v>
      </c>
      <c r="T1831" s="9">
        <f>YEAR('Consolidtaed Data'!$F7533)</f>
        <v>2021</v>
      </c>
    </row>
    <row r="1832" spans="1:20" x14ac:dyDescent="0.3">
      <c r="A1832" s="9" t="s">
        <v>2821</v>
      </c>
      <c r="B1832" s="9" t="s">
        <v>322</v>
      </c>
      <c r="C1832" s="9" t="s">
        <v>289</v>
      </c>
      <c r="D1832" s="9" t="s">
        <v>374</v>
      </c>
      <c r="E1832" s="9" t="s">
        <v>3450</v>
      </c>
      <c r="F1832" s="10">
        <v>43965</v>
      </c>
      <c r="G1832" s="10" t="str">
        <f>VLOOKUP(Table3[[#This Row],[Product ID]],[1]Products!$A:$G,2,0)</f>
        <v>Product 43</v>
      </c>
      <c r="H1832" s="22">
        <v>4</v>
      </c>
      <c r="I1832" s="9">
        <f>VLOOKUP('Consolidtaed Data'!$B4888,[1]Products!$A:$G,4,0)</f>
        <v>2353</v>
      </c>
      <c r="J1832" s="9">
        <f>VLOOKUP('Consolidtaed Data'!$B4888,[1]Products!$A:$G,3,0)</f>
        <v>1788</v>
      </c>
      <c r="K1832" s="9">
        <f>'Consolidtaed Data'!$J4888*'Consolidtaed Data'!$H4888</f>
        <v>947</v>
      </c>
      <c r="L1832" s="9">
        <f>'Consolidtaed Data'!$I4888*'Consolidtaed Data'!$H4888</f>
        <v>1353</v>
      </c>
      <c r="M1832" s="9">
        <f>'Consolidtaed Data'!$L4888-'Consolidtaed Data'!$K4888</f>
        <v>816</v>
      </c>
      <c r="N1832" s="9" t="str">
        <f>VLOOKUP('Consolidtaed Data'!$C4888,[1]Locations!$A:$O,2,0)</f>
        <v>Santa Maria</v>
      </c>
      <c r="O1832" s="9" t="str">
        <f>VLOOKUP('Consolidtaed Data'!$D4888,'[1]Sales People'!$A:$B,2,0)</f>
        <v>Charles Harper</v>
      </c>
      <c r="P1832" s="9" t="str">
        <f>VLOOKUP('Consolidtaed Data'!$E4888,[1]Customers!$A:$B,2,0)</f>
        <v>Benjamin Kim</v>
      </c>
      <c r="Q1832" s="11">
        <f>WEEKDAY('Consolidtaed Data'!$F4888)</f>
        <v>6</v>
      </c>
      <c r="R1832" s="9">
        <f>MONTH('Consolidtaed Data'!$F4888)</f>
        <v>12</v>
      </c>
      <c r="S1832" s="9" t="str">
        <f>TEXT(Table3[[#This Row],[Purchase Date]],"MMMM")</f>
        <v>May</v>
      </c>
      <c r="T1832" s="9">
        <f>YEAR('Consolidtaed Data'!$F4888)</f>
        <v>2020</v>
      </c>
    </row>
    <row r="1833" spans="1:20" x14ac:dyDescent="0.3">
      <c r="A1833" s="9" t="s">
        <v>2822</v>
      </c>
      <c r="B1833" s="9" t="s">
        <v>188</v>
      </c>
      <c r="C1833" s="9" t="s">
        <v>72</v>
      </c>
      <c r="D1833" s="9" t="s">
        <v>68</v>
      </c>
      <c r="E1833" s="9" t="s">
        <v>993</v>
      </c>
      <c r="F1833" s="10">
        <v>43965</v>
      </c>
      <c r="G1833" s="10" t="str">
        <f>VLOOKUP(Table3[[#This Row],[Product ID]],[1]Products!$A:$G,2,0)</f>
        <v>Product 63</v>
      </c>
      <c r="H1833" s="22">
        <v>1</v>
      </c>
      <c r="I1833" s="9">
        <f>VLOOKUP('Consolidtaed Data'!$B4958,[1]Products!$A:$G,4,0)</f>
        <v>913</v>
      </c>
      <c r="J1833" s="9">
        <f>VLOOKUP('Consolidtaed Data'!$B4958,[1]Products!$A:$G,3,0)</f>
        <v>584</v>
      </c>
      <c r="K1833" s="9">
        <f>'Consolidtaed Data'!$J4958*'Consolidtaed Data'!$H4958</f>
        <v>3930</v>
      </c>
      <c r="L1833" s="9">
        <f>'Consolidtaed Data'!$I4958*'Consolidtaed Data'!$H4958</f>
        <v>4792</v>
      </c>
      <c r="M1833" s="9">
        <f>'Consolidtaed Data'!$L4958-'Consolidtaed Data'!$K4958</f>
        <v>722</v>
      </c>
      <c r="N1833" s="9" t="str">
        <f>VLOOKUP('Consolidtaed Data'!$C4958,[1]Locations!$A:$O,2,0)</f>
        <v>Costa Mesa</v>
      </c>
      <c r="O1833" s="9" t="str">
        <f>VLOOKUP('Consolidtaed Data'!$D4958,'[1]Sales People'!$A:$B,2,0)</f>
        <v>Patrick Ruiz</v>
      </c>
      <c r="P1833" s="9" t="str">
        <f>VLOOKUP('Consolidtaed Data'!$E4958,[1]Customers!$A:$B,2,0)</f>
        <v>Jason Dixon</v>
      </c>
      <c r="Q1833" s="11">
        <f>WEEKDAY('Consolidtaed Data'!$F4958)</f>
        <v>4</v>
      </c>
      <c r="R1833" s="9">
        <f>MONTH('Consolidtaed Data'!$F4958)</f>
        <v>12</v>
      </c>
      <c r="S1833" s="9" t="str">
        <f>TEXT(Table3[[#This Row],[Purchase Date]],"MMMM")</f>
        <v>May</v>
      </c>
      <c r="T1833" s="9">
        <f>YEAR('Consolidtaed Data'!$F4958)</f>
        <v>2020</v>
      </c>
    </row>
    <row r="1834" spans="1:20" x14ac:dyDescent="0.3">
      <c r="A1834" s="9" t="s">
        <v>2823</v>
      </c>
      <c r="B1834" s="9" t="s">
        <v>200</v>
      </c>
      <c r="C1834" s="9" t="s">
        <v>347</v>
      </c>
      <c r="D1834" s="9" t="s">
        <v>272</v>
      </c>
      <c r="E1834" s="9" t="s">
        <v>849</v>
      </c>
      <c r="F1834" s="10">
        <v>43965</v>
      </c>
      <c r="G1834" s="10" t="str">
        <f>VLOOKUP(Table3[[#This Row],[Product ID]],[1]Products!$A:$G,2,0)</f>
        <v>Product 23</v>
      </c>
      <c r="H1834" s="22">
        <v>1</v>
      </c>
      <c r="I1834" s="9">
        <f>VLOOKUP('Consolidtaed Data'!$B5276,[1]Products!$A:$G,4,0)</f>
        <v>112</v>
      </c>
      <c r="J1834" s="9">
        <f>VLOOKUP('Consolidtaed Data'!$B5276,[1]Products!$A:$G,3,0)</f>
        <v>90</v>
      </c>
      <c r="K1834" s="9">
        <f>'Consolidtaed Data'!$J5276*'Consolidtaed Data'!$H5276</f>
        <v>395</v>
      </c>
      <c r="L1834" s="9">
        <f>'Consolidtaed Data'!$I5276*'Consolidtaed Data'!$H5276</f>
        <v>556</v>
      </c>
      <c r="M1834" s="9">
        <f>'Consolidtaed Data'!$L5276-'Consolidtaed Data'!$K5276</f>
        <v>599</v>
      </c>
      <c r="N1834" s="9" t="str">
        <f>VLOOKUP('Consolidtaed Data'!$C5276,[1]Locations!$A:$O,2,0)</f>
        <v>Burbank</v>
      </c>
      <c r="O1834" s="9" t="str">
        <f>VLOOKUP('Consolidtaed Data'!$D5276,'[1]Sales People'!$A:$B,2,0)</f>
        <v>Scott Mason</v>
      </c>
      <c r="P1834" s="9" t="str">
        <f>VLOOKUP('Consolidtaed Data'!$E5276,[1]Customers!$A:$B,2,0)</f>
        <v>Gerald Andrews</v>
      </c>
      <c r="Q1834" s="11">
        <f>WEEKDAY('Consolidtaed Data'!$F5276)</f>
        <v>1</v>
      </c>
      <c r="R1834" s="9">
        <f>MONTH('Consolidtaed Data'!$F5276)</f>
        <v>1</v>
      </c>
      <c r="S1834" s="9" t="str">
        <f>TEXT(Table3[[#This Row],[Purchase Date]],"MMMM")</f>
        <v>May</v>
      </c>
      <c r="T1834" s="9">
        <f>YEAR('Consolidtaed Data'!$F5276)</f>
        <v>2021</v>
      </c>
    </row>
    <row r="1835" spans="1:20" x14ac:dyDescent="0.3">
      <c r="A1835" s="9" t="s">
        <v>2824</v>
      </c>
      <c r="B1835" s="9" t="s">
        <v>336</v>
      </c>
      <c r="C1835" s="9" t="s">
        <v>196</v>
      </c>
      <c r="D1835" s="9" t="s">
        <v>272</v>
      </c>
      <c r="E1835" s="9" t="s">
        <v>1136</v>
      </c>
      <c r="F1835" s="10">
        <v>43965</v>
      </c>
      <c r="G1835" s="10" t="str">
        <f>VLOOKUP(Table3[[#This Row],[Product ID]],[1]Products!$A:$G,2,0)</f>
        <v>Product 78</v>
      </c>
      <c r="H1835" s="22">
        <v>1</v>
      </c>
      <c r="I1835" s="9">
        <f>VLOOKUP('Consolidtaed Data'!$B5310,[1]Products!$A:$G,4,0)</f>
        <v>502</v>
      </c>
      <c r="J1835" s="9">
        <f>VLOOKUP('Consolidtaed Data'!$B5310,[1]Products!$A:$G,3,0)</f>
        <v>296</v>
      </c>
      <c r="K1835" s="9">
        <f>'Consolidtaed Data'!$J5310*'Consolidtaed Data'!$H5310</f>
        <v>1363</v>
      </c>
      <c r="L1835" s="9">
        <f>'Consolidtaed Data'!$I5310*'Consolidtaed Data'!$H5310</f>
        <v>1725</v>
      </c>
      <c r="M1835" s="9">
        <f>'Consolidtaed Data'!$L5310-'Consolidtaed Data'!$K5310</f>
        <v>660</v>
      </c>
      <c r="N1835" s="9" t="str">
        <f>VLOOKUP('Consolidtaed Data'!$C5310,[1]Locations!$A:$O,2,0)</f>
        <v>Vallejo</v>
      </c>
      <c r="O1835" s="9" t="str">
        <f>VLOOKUP('Consolidtaed Data'!$D5310,'[1]Sales People'!$A:$B,2,0)</f>
        <v>Brian Davis</v>
      </c>
      <c r="P1835" s="9" t="str">
        <f>VLOOKUP('Consolidtaed Data'!$E5310,[1]Customers!$A:$B,2,0)</f>
        <v>Michael Cole</v>
      </c>
      <c r="Q1835" s="11">
        <f>WEEKDAY('Consolidtaed Data'!$F5310)</f>
        <v>3</v>
      </c>
      <c r="R1835" s="9">
        <f>MONTH('Consolidtaed Data'!$F5310)</f>
        <v>1</v>
      </c>
      <c r="S1835" s="9" t="str">
        <f>TEXT(Table3[[#This Row],[Purchase Date]],"MMMM")</f>
        <v>May</v>
      </c>
      <c r="T1835" s="9">
        <f>YEAR('Consolidtaed Data'!$F5310)</f>
        <v>2021</v>
      </c>
    </row>
    <row r="1836" spans="1:20" x14ac:dyDescent="0.3">
      <c r="A1836" s="9" t="s">
        <v>2825</v>
      </c>
      <c r="B1836" s="9" t="s">
        <v>415</v>
      </c>
      <c r="C1836" s="9" t="s">
        <v>331</v>
      </c>
      <c r="D1836" s="9" t="s">
        <v>35</v>
      </c>
      <c r="E1836" s="9" t="s">
        <v>775</v>
      </c>
      <c r="F1836" s="10">
        <v>43965</v>
      </c>
      <c r="G1836" s="10" t="str">
        <f>VLOOKUP(Table3[[#This Row],[Product ID]],[1]Products!$A:$G,2,0)</f>
        <v>Product 18</v>
      </c>
      <c r="H1836" s="22">
        <v>2</v>
      </c>
      <c r="I1836" s="9">
        <f>VLOOKUP('Consolidtaed Data'!$B6022,[1]Products!$A:$G,4,0)</f>
        <v>356</v>
      </c>
      <c r="J1836" s="9">
        <f>VLOOKUP('Consolidtaed Data'!$B6022,[1]Products!$A:$G,3,0)</f>
        <v>292</v>
      </c>
      <c r="K1836" s="9">
        <f>'Consolidtaed Data'!$J6022*'Consolidtaed Data'!$H6022</f>
        <v>1364</v>
      </c>
      <c r="L1836" s="9">
        <f>'Consolidtaed Data'!$I6022*'Consolidtaed Data'!$H6022</f>
        <v>2676</v>
      </c>
      <c r="M1836" s="9">
        <f>'Consolidtaed Data'!$L6022-'Consolidtaed Data'!$K6022</f>
        <v>690</v>
      </c>
      <c r="N1836" s="9" t="str">
        <f>VLOOKUP('Consolidtaed Data'!$C6022,[1]Locations!$A:$O,2,0)</f>
        <v>San Bernardino</v>
      </c>
      <c r="O1836" s="9" t="str">
        <f>VLOOKUP('Consolidtaed Data'!$D6022,'[1]Sales People'!$A:$B,2,0)</f>
        <v>Brian Hansen</v>
      </c>
      <c r="P1836" s="9" t="str">
        <f>VLOOKUP('Consolidtaed Data'!$E6022,[1]Customers!$A:$B,2,0)</f>
        <v>Samuel Stewart</v>
      </c>
      <c r="Q1836" s="11">
        <f>WEEKDAY('Consolidtaed Data'!$F6022)</f>
        <v>1</v>
      </c>
      <c r="R1836" s="9">
        <f>MONTH('Consolidtaed Data'!$F6022)</f>
        <v>4</v>
      </c>
      <c r="S1836" s="9" t="str">
        <f>TEXT(Table3[[#This Row],[Purchase Date]],"MMMM")</f>
        <v>May</v>
      </c>
      <c r="T1836" s="9">
        <f>YEAR('Consolidtaed Data'!$F6022)</f>
        <v>2021</v>
      </c>
    </row>
    <row r="1837" spans="1:20" x14ac:dyDescent="0.3">
      <c r="A1837" s="9" t="s">
        <v>2826</v>
      </c>
      <c r="B1837" s="9" t="s">
        <v>692</v>
      </c>
      <c r="C1837" s="9" t="s">
        <v>405</v>
      </c>
      <c r="D1837" s="9" t="s">
        <v>22</v>
      </c>
      <c r="E1837" s="9" t="s">
        <v>2154</v>
      </c>
      <c r="F1837" s="10">
        <v>43965</v>
      </c>
      <c r="G1837" s="10" t="str">
        <f>VLOOKUP(Table3[[#This Row],[Product ID]],[1]Products!$A:$G,2,0)</f>
        <v>Product 83</v>
      </c>
      <c r="H1837" s="22">
        <v>2</v>
      </c>
      <c r="I1837" s="9">
        <f>VLOOKUP('Consolidtaed Data'!$B7126,[1]Products!$A:$G,4,0)</f>
        <v>1812</v>
      </c>
      <c r="J1837" s="9">
        <f>VLOOKUP('Consolidtaed Data'!$B7126,[1]Products!$A:$G,3,0)</f>
        <v>1305</v>
      </c>
      <c r="K1837" s="9">
        <f>'Consolidtaed Data'!$J7126*'Consolidtaed Data'!$H7126</f>
        <v>389</v>
      </c>
      <c r="L1837" s="9">
        <f>'Consolidtaed Data'!$I7126*'Consolidtaed Data'!$H7126</f>
        <v>637</v>
      </c>
      <c r="M1837" s="9">
        <f>'Consolidtaed Data'!$L7126-'Consolidtaed Data'!$K7126</f>
        <v>280</v>
      </c>
      <c r="N1837" s="9" t="str">
        <f>VLOOKUP('Consolidtaed Data'!$C7126,[1]Locations!$A:$O,2,0)</f>
        <v>San Bernardino</v>
      </c>
      <c r="O1837" s="9" t="str">
        <f>VLOOKUP('Consolidtaed Data'!$D7126,'[1]Sales People'!$A:$B,2,0)</f>
        <v>Ryan Butler</v>
      </c>
      <c r="P1837" s="9" t="str">
        <f>VLOOKUP('Consolidtaed Data'!$E7126,[1]Customers!$A:$B,2,0)</f>
        <v>Steven Howard</v>
      </c>
      <c r="Q1837" s="11">
        <f>WEEKDAY('Consolidtaed Data'!$F7126)</f>
        <v>6</v>
      </c>
      <c r="R1837" s="9">
        <f>MONTH('Consolidtaed Data'!$F7126)</f>
        <v>6</v>
      </c>
      <c r="S1837" s="9" t="str">
        <f>TEXT(Table3[[#This Row],[Purchase Date]],"MMMM")</f>
        <v>May</v>
      </c>
      <c r="T1837" s="9">
        <f>YEAR('Consolidtaed Data'!$F7126)</f>
        <v>2021</v>
      </c>
    </row>
    <row r="1838" spans="1:20" x14ac:dyDescent="0.3">
      <c r="A1838" s="9" t="s">
        <v>2827</v>
      </c>
      <c r="B1838" s="9" t="s">
        <v>411</v>
      </c>
      <c r="C1838" s="9" t="s">
        <v>90</v>
      </c>
      <c r="D1838" s="9" t="s">
        <v>281</v>
      </c>
      <c r="E1838" s="9" t="s">
        <v>1589</v>
      </c>
      <c r="F1838" s="10">
        <v>43965</v>
      </c>
      <c r="G1838" s="10" t="str">
        <f>VLOOKUP(Table3[[#This Row],[Product ID]],[1]Products!$A:$G,2,0)</f>
        <v>Product 27</v>
      </c>
      <c r="H1838" s="22">
        <v>1</v>
      </c>
      <c r="I1838" s="9">
        <f>VLOOKUP('Consolidtaed Data'!$B7722,[1]Products!$A:$G,4,0)</f>
        <v>1635</v>
      </c>
      <c r="J1838" s="9">
        <f>VLOOKUP('Consolidtaed Data'!$B7722,[1]Products!$A:$G,3,0)</f>
        <v>1046</v>
      </c>
      <c r="K1838" s="9">
        <f>'Consolidtaed Data'!$J7722*'Consolidtaed Data'!$H7722</f>
        <v>540</v>
      </c>
      <c r="L1838" s="9">
        <f>'Consolidtaed Data'!$I7722*'Consolidtaed Data'!$H7722</f>
        <v>871</v>
      </c>
      <c r="M1838" s="9">
        <f>'Consolidtaed Data'!$L7722-'Consolidtaed Data'!$K7722</f>
        <v>644</v>
      </c>
      <c r="N1838" s="9" t="str">
        <f>VLOOKUP('Consolidtaed Data'!$C7722,[1]Locations!$A:$O,2,0)</f>
        <v>Richmond</v>
      </c>
      <c r="O1838" s="9" t="str">
        <f>VLOOKUP('Consolidtaed Data'!$D7722,'[1]Sales People'!$A:$B,2,0)</f>
        <v>Larry Castillo</v>
      </c>
      <c r="P1838" s="9" t="str">
        <f>VLOOKUP('Consolidtaed Data'!$E7722,[1]Customers!$A:$B,2,0)</f>
        <v>Jack Jackson</v>
      </c>
      <c r="Q1838" s="11">
        <f>WEEKDAY('Consolidtaed Data'!$F7722)</f>
        <v>2</v>
      </c>
      <c r="R1838" s="9">
        <f>MONTH('Consolidtaed Data'!$F7722)</f>
        <v>8</v>
      </c>
      <c r="S1838" s="9" t="str">
        <f>TEXT(Table3[[#This Row],[Purchase Date]],"MMMM")</f>
        <v>May</v>
      </c>
      <c r="T1838" s="9">
        <f>YEAR('Consolidtaed Data'!$F7722)</f>
        <v>2021</v>
      </c>
    </row>
    <row r="1839" spans="1:20" x14ac:dyDescent="0.3">
      <c r="A1839" s="9" t="s">
        <v>2828</v>
      </c>
      <c r="B1839" s="9" t="s">
        <v>244</v>
      </c>
      <c r="C1839" s="9" t="s">
        <v>42</v>
      </c>
      <c r="D1839" s="9" t="s">
        <v>123</v>
      </c>
      <c r="E1839" s="9" t="s">
        <v>290</v>
      </c>
      <c r="F1839" s="10">
        <v>43966</v>
      </c>
      <c r="G1839" s="10" t="str">
        <f>VLOOKUP(Table3[[#This Row],[Product ID]],[1]Products!$A:$G,2,0)</f>
        <v>Product 76</v>
      </c>
      <c r="H1839" s="22">
        <v>1</v>
      </c>
      <c r="I1839" s="9">
        <f>VLOOKUP('Consolidtaed Data'!$B5290,[1]Products!$A:$G,4,0)</f>
        <v>1103</v>
      </c>
      <c r="J1839" s="9">
        <f>VLOOKUP('Consolidtaed Data'!$B5290,[1]Products!$A:$G,3,0)</f>
        <v>838</v>
      </c>
      <c r="K1839" s="9">
        <f>'Consolidtaed Data'!$J5290*'Consolidtaed Data'!$H5290</f>
        <v>7152</v>
      </c>
      <c r="L1839" s="9">
        <f>'Consolidtaed Data'!$I5290*'Consolidtaed Data'!$H5290</f>
        <v>9412</v>
      </c>
      <c r="M1839" s="9">
        <f>'Consolidtaed Data'!$L5290-'Consolidtaed Data'!$K5290</f>
        <v>990</v>
      </c>
      <c r="N1839" s="9" t="str">
        <f>VLOOKUP('Consolidtaed Data'!$C5290,[1]Locations!$A:$O,2,0)</f>
        <v>West Covina</v>
      </c>
      <c r="O1839" s="9" t="str">
        <f>VLOOKUP('Consolidtaed Data'!$D5290,'[1]Sales People'!$A:$B,2,0)</f>
        <v>Gary Rodriguez</v>
      </c>
      <c r="P1839" s="9" t="str">
        <f>VLOOKUP('Consolidtaed Data'!$E5290,[1]Customers!$A:$B,2,0)</f>
        <v>Jose Williams</v>
      </c>
      <c r="Q1839" s="11">
        <f>WEEKDAY('Consolidtaed Data'!$F5290)</f>
        <v>2</v>
      </c>
      <c r="R1839" s="9">
        <f>MONTH('Consolidtaed Data'!$F5290)</f>
        <v>1</v>
      </c>
      <c r="S1839" s="9" t="str">
        <f>TEXT(Table3[[#This Row],[Purchase Date]],"MMMM")</f>
        <v>May</v>
      </c>
      <c r="T1839" s="9">
        <f>YEAR('Consolidtaed Data'!$F5290)</f>
        <v>2021</v>
      </c>
    </row>
    <row r="1840" spans="1:20" x14ac:dyDescent="0.3">
      <c r="A1840" s="9" t="s">
        <v>2829</v>
      </c>
      <c r="B1840" s="9" t="s">
        <v>172</v>
      </c>
      <c r="C1840" s="9" t="s">
        <v>94</v>
      </c>
      <c r="D1840" s="9" t="s">
        <v>246</v>
      </c>
      <c r="E1840" s="9" t="s">
        <v>1413</v>
      </c>
      <c r="F1840" s="10">
        <v>43966</v>
      </c>
      <c r="G1840" s="10" t="str">
        <f>VLOOKUP(Table3[[#This Row],[Product ID]],[1]Products!$A:$G,2,0)</f>
        <v>Product 4</v>
      </c>
      <c r="H1840" s="22">
        <v>1</v>
      </c>
      <c r="I1840" s="9">
        <f>VLOOKUP('Consolidtaed Data'!$B5297,[1]Products!$A:$G,4,0)</f>
        <v>1566</v>
      </c>
      <c r="J1840" s="9">
        <f>VLOOKUP('Consolidtaed Data'!$B5297,[1]Products!$A:$G,3,0)</f>
        <v>1190</v>
      </c>
      <c r="K1840" s="9">
        <f>'Consolidtaed Data'!$J5297*'Consolidtaed Data'!$H5297</f>
        <v>1896</v>
      </c>
      <c r="L1840" s="9">
        <f>'Consolidtaed Data'!$I5297*'Consolidtaed Data'!$H5297</f>
        <v>2495</v>
      </c>
      <c r="M1840" s="9">
        <f>'Consolidtaed Data'!$L5297-'Consolidtaed Data'!$K5297</f>
        <v>766</v>
      </c>
      <c r="N1840" s="9" t="str">
        <f>VLOOKUP('Consolidtaed Data'!$C5297,[1]Locations!$A:$O,2,0)</f>
        <v>Bakersfield</v>
      </c>
      <c r="O1840" s="9" t="str">
        <f>VLOOKUP('Consolidtaed Data'!$D5297,'[1]Sales People'!$A:$B,2,0)</f>
        <v>Andrew Bowman</v>
      </c>
      <c r="P1840" s="9" t="str">
        <f>VLOOKUP('Consolidtaed Data'!$E5297,[1]Customers!$A:$B,2,0)</f>
        <v>Aaron Tucker</v>
      </c>
      <c r="Q1840" s="11">
        <f>WEEKDAY('Consolidtaed Data'!$F5297)</f>
        <v>2</v>
      </c>
      <c r="R1840" s="9">
        <f>MONTH('Consolidtaed Data'!$F5297)</f>
        <v>1</v>
      </c>
      <c r="S1840" s="9" t="str">
        <f>TEXT(Table3[[#This Row],[Purchase Date]],"MMMM")</f>
        <v>May</v>
      </c>
      <c r="T1840" s="9">
        <f>YEAR('Consolidtaed Data'!$F5297)</f>
        <v>2021</v>
      </c>
    </row>
    <row r="1841" spans="1:20" x14ac:dyDescent="0.3">
      <c r="A1841" s="9" t="s">
        <v>2830</v>
      </c>
      <c r="B1841" s="9" t="s">
        <v>219</v>
      </c>
      <c r="C1841" s="9" t="s">
        <v>226</v>
      </c>
      <c r="D1841" s="9" t="s">
        <v>206</v>
      </c>
      <c r="E1841" s="9" t="s">
        <v>1386</v>
      </c>
      <c r="F1841" s="10">
        <v>43966</v>
      </c>
      <c r="G1841" s="10" t="str">
        <f>VLOOKUP(Table3[[#This Row],[Product ID]],[1]Products!$A:$G,2,0)</f>
        <v>Product 35</v>
      </c>
      <c r="H1841" s="22">
        <v>1</v>
      </c>
      <c r="I1841" s="9">
        <f>VLOOKUP('Consolidtaed Data'!$B5786,[1]Products!$A:$G,4,0)</f>
        <v>530</v>
      </c>
      <c r="J1841" s="9">
        <f>VLOOKUP('Consolidtaed Data'!$B5786,[1]Products!$A:$G,3,0)</f>
        <v>424</v>
      </c>
      <c r="K1841" s="9">
        <f>'Consolidtaed Data'!$J5786*'Consolidtaed Data'!$H5786</f>
        <v>1167</v>
      </c>
      <c r="L1841" s="9">
        <f>'Consolidtaed Data'!$I5786*'Consolidtaed Data'!$H5786</f>
        <v>1911</v>
      </c>
      <c r="M1841" s="9">
        <f>'Consolidtaed Data'!$L5786-'Consolidtaed Data'!$K5786</f>
        <v>82</v>
      </c>
      <c r="N1841" s="9" t="str">
        <f>VLOOKUP('Consolidtaed Data'!$C5786,[1]Locations!$A:$O,2,0)</f>
        <v>Torrance</v>
      </c>
      <c r="O1841" s="9" t="str">
        <f>VLOOKUP('Consolidtaed Data'!$D5786,'[1]Sales People'!$A:$B,2,0)</f>
        <v>John Reyes</v>
      </c>
      <c r="P1841" s="9" t="str">
        <f>VLOOKUP('Consolidtaed Data'!$E5786,[1]Customers!$A:$B,2,0)</f>
        <v>Frank Brown</v>
      </c>
      <c r="Q1841" s="11">
        <f>WEEKDAY('Consolidtaed Data'!$F5786)</f>
        <v>4</v>
      </c>
      <c r="R1841" s="9">
        <f>MONTH('Consolidtaed Data'!$F5786)</f>
        <v>3</v>
      </c>
      <c r="S1841" s="9" t="str">
        <f>TEXT(Table3[[#This Row],[Purchase Date]],"MMMM")</f>
        <v>May</v>
      </c>
      <c r="T1841" s="9">
        <f>YEAR('Consolidtaed Data'!$F5786)</f>
        <v>2021</v>
      </c>
    </row>
    <row r="1842" spans="1:20" x14ac:dyDescent="0.3">
      <c r="A1842" s="9" t="s">
        <v>2831</v>
      </c>
      <c r="B1842" s="9" t="s">
        <v>98</v>
      </c>
      <c r="C1842" s="9" t="s">
        <v>226</v>
      </c>
      <c r="D1842" s="9" t="s">
        <v>64</v>
      </c>
      <c r="E1842" s="9" t="s">
        <v>498</v>
      </c>
      <c r="F1842" s="10">
        <v>43966</v>
      </c>
      <c r="G1842" s="10" t="str">
        <f>VLOOKUP(Table3[[#This Row],[Product ID]],[1]Products!$A:$G,2,0)</f>
        <v>Product 85</v>
      </c>
      <c r="H1842" s="22">
        <v>1</v>
      </c>
      <c r="I1842" s="9">
        <f>VLOOKUP('Consolidtaed Data'!$B6733,[1]Products!$A:$G,4,0)</f>
        <v>1178</v>
      </c>
      <c r="J1842" s="9">
        <f>VLOOKUP('Consolidtaed Data'!$B6733,[1]Products!$A:$G,3,0)</f>
        <v>683</v>
      </c>
      <c r="K1842" s="9">
        <f>'Consolidtaed Data'!$J6733*'Consolidtaed Data'!$H6733</f>
        <v>269</v>
      </c>
      <c r="L1842" s="9">
        <f>'Consolidtaed Data'!$I6733*'Consolidtaed Data'!$H6733</f>
        <v>368</v>
      </c>
      <c r="M1842" s="9">
        <f>'Consolidtaed Data'!$L6733-'Consolidtaed Data'!$K6733</f>
        <v>799</v>
      </c>
      <c r="N1842" s="9" t="str">
        <f>VLOOKUP('Consolidtaed Data'!$C6733,[1]Locations!$A:$O,2,0)</f>
        <v>Rancho Cucamonga</v>
      </c>
      <c r="O1842" s="9" t="str">
        <f>VLOOKUP('Consolidtaed Data'!$D6733,'[1]Sales People'!$A:$B,2,0)</f>
        <v>John Reyes</v>
      </c>
      <c r="P1842" s="9" t="str">
        <f>VLOOKUP('Consolidtaed Data'!$E6733,[1]Customers!$A:$B,2,0)</f>
        <v>Douglas Franklin</v>
      </c>
      <c r="Q1842" s="11">
        <f>WEEKDAY('Consolidtaed Data'!$F6733)</f>
        <v>6</v>
      </c>
      <c r="R1842" s="9">
        <f>MONTH('Consolidtaed Data'!$F6733)</f>
        <v>5</v>
      </c>
      <c r="S1842" s="9" t="str">
        <f>TEXT(Table3[[#This Row],[Purchase Date]],"MMMM")</f>
        <v>May</v>
      </c>
      <c r="T1842" s="9">
        <f>YEAR('Consolidtaed Data'!$F6733)</f>
        <v>2021</v>
      </c>
    </row>
    <row r="1843" spans="1:20" x14ac:dyDescent="0.3">
      <c r="A1843" s="9" t="s">
        <v>2833</v>
      </c>
      <c r="B1843" s="9" t="s">
        <v>38</v>
      </c>
      <c r="C1843" s="9" t="s">
        <v>325</v>
      </c>
      <c r="D1843" s="9" t="s">
        <v>174</v>
      </c>
      <c r="E1843" s="9" t="s">
        <v>3389</v>
      </c>
      <c r="F1843" s="10">
        <v>43966</v>
      </c>
      <c r="G1843" s="10" t="str">
        <f>VLOOKUP(Table3[[#This Row],[Product ID]],[1]Products!$A:$G,2,0)</f>
        <v>Product 25</v>
      </c>
      <c r="H1843" s="22">
        <v>1</v>
      </c>
      <c r="I1843" s="9">
        <f>VLOOKUP('Consolidtaed Data'!$B7554,[1]Products!$A:$G,4,0)</f>
        <v>684</v>
      </c>
      <c r="J1843" s="9">
        <f>VLOOKUP('Consolidtaed Data'!$B7554,[1]Products!$A:$G,3,0)</f>
        <v>561</v>
      </c>
      <c r="K1843" s="9">
        <f>'Consolidtaed Data'!$J7554*'Consolidtaed Data'!$H7554</f>
        <v>962</v>
      </c>
      <c r="L1843" s="9">
        <f>'Consolidtaed Data'!$I7554*'Consolidtaed Data'!$H7554</f>
        <v>1414</v>
      </c>
      <c r="M1843" s="9">
        <f>'Consolidtaed Data'!$L7554-'Consolidtaed Data'!$K7554</f>
        <v>406</v>
      </c>
      <c r="N1843" s="9" t="str">
        <f>VLOOKUP('Consolidtaed Data'!$C7554,[1]Locations!$A:$O,2,0)</f>
        <v>San Bernardino</v>
      </c>
      <c r="O1843" s="9" t="str">
        <f>VLOOKUP('Consolidtaed Data'!$D7554,'[1]Sales People'!$A:$B,2,0)</f>
        <v>Christopher Tucker</v>
      </c>
      <c r="P1843" s="9" t="str">
        <f>VLOOKUP('Consolidtaed Data'!$E7554,[1]Customers!$A:$B,2,0)</f>
        <v>Peter Boyd</v>
      </c>
      <c r="Q1843" s="11">
        <f>WEEKDAY('Consolidtaed Data'!$F7554)</f>
        <v>4</v>
      </c>
      <c r="R1843" s="9">
        <f>MONTH('Consolidtaed Data'!$F7554)</f>
        <v>7</v>
      </c>
      <c r="S1843" s="9" t="str">
        <f>TEXT(Table3[[#This Row],[Purchase Date]],"MMMM")</f>
        <v>May</v>
      </c>
      <c r="T1843" s="9">
        <f>YEAR('Consolidtaed Data'!$F7554)</f>
        <v>2021</v>
      </c>
    </row>
    <row r="1844" spans="1:20" x14ac:dyDescent="0.3">
      <c r="A1844" s="9" t="s">
        <v>2834</v>
      </c>
      <c r="B1844" s="9" t="s">
        <v>322</v>
      </c>
      <c r="C1844" s="9" t="s">
        <v>12</v>
      </c>
      <c r="D1844" s="9" t="s">
        <v>326</v>
      </c>
      <c r="E1844" s="9" t="s">
        <v>461</v>
      </c>
      <c r="F1844" s="10">
        <v>43966</v>
      </c>
      <c r="G1844" s="10" t="str">
        <f>VLOOKUP(Table3[[#This Row],[Product ID]],[1]Products!$A:$G,2,0)</f>
        <v>Product 43</v>
      </c>
      <c r="H1844" s="22">
        <v>1</v>
      </c>
      <c r="I1844" s="9">
        <f>VLOOKUP('Consolidtaed Data'!$B7631,[1]Products!$A:$G,4,0)</f>
        <v>1582</v>
      </c>
      <c r="J1844" s="9">
        <f>VLOOKUP('Consolidtaed Data'!$B7631,[1]Products!$A:$G,3,0)</f>
        <v>1234</v>
      </c>
      <c r="K1844" s="9">
        <f>'Consolidtaed Data'!$J7631*'Consolidtaed Data'!$H7631</f>
        <v>1363</v>
      </c>
      <c r="L1844" s="9">
        <f>'Consolidtaed Data'!$I7631*'Consolidtaed Data'!$H7631</f>
        <v>1725</v>
      </c>
      <c r="M1844" s="9">
        <f>'Consolidtaed Data'!$L7631-'Consolidtaed Data'!$K7631</f>
        <v>483</v>
      </c>
      <c r="N1844" s="9" t="str">
        <f>VLOOKUP('Consolidtaed Data'!$C7631,[1]Locations!$A:$O,2,0)</f>
        <v>Oakland</v>
      </c>
      <c r="O1844" s="9" t="str">
        <f>VLOOKUP('Consolidtaed Data'!$D7631,'[1]Sales People'!$A:$B,2,0)</f>
        <v>Ernest Wheeler</v>
      </c>
      <c r="P1844" s="9" t="str">
        <f>VLOOKUP('Consolidtaed Data'!$E7631,[1]Customers!$A:$B,2,0)</f>
        <v>Jesse Wells</v>
      </c>
      <c r="Q1844" s="11">
        <f>WEEKDAY('Consolidtaed Data'!$F7631)</f>
        <v>3</v>
      </c>
      <c r="R1844" s="9">
        <f>MONTH('Consolidtaed Data'!$F7631)</f>
        <v>8</v>
      </c>
      <c r="S1844" s="9" t="str">
        <f>TEXT(Table3[[#This Row],[Purchase Date]],"MMMM")</f>
        <v>May</v>
      </c>
      <c r="T1844" s="9">
        <f>YEAR('Consolidtaed Data'!$F7631)</f>
        <v>2021</v>
      </c>
    </row>
    <row r="1845" spans="1:20" x14ac:dyDescent="0.3">
      <c r="A1845" s="9" t="s">
        <v>2835</v>
      </c>
      <c r="B1845" s="9" t="s">
        <v>529</v>
      </c>
      <c r="C1845" s="9" t="s">
        <v>423</v>
      </c>
      <c r="D1845" s="9" t="s">
        <v>35</v>
      </c>
      <c r="E1845" s="9" t="s">
        <v>761</v>
      </c>
      <c r="F1845" s="10">
        <v>43966</v>
      </c>
      <c r="G1845" s="10" t="str">
        <f>VLOOKUP(Table3[[#This Row],[Product ID]],[1]Products!$A:$G,2,0)</f>
        <v>Product 56</v>
      </c>
      <c r="H1845" s="22">
        <v>3</v>
      </c>
      <c r="I1845" s="9">
        <f>VLOOKUP('Consolidtaed Data'!$B7876,[1]Products!$A:$G,4,0)</f>
        <v>1639</v>
      </c>
      <c r="J1845" s="9">
        <f>VLOOKUP('Consolidtaed Data'!$B7876,[1]Products!$A:$G,3,0)</f>
        <v>1295</v>
      </c>
      <c r="K1845" s="9">
        <f>'Consolidtaed Data'!$J7876*'Consolidtaed Data'!$H7876</f>
        <v>1365</v>
      </c>
      <c r="L1845" s="9">
        <f>'Consolidtaed Data'!$I7876*'Consolidtaed Data'!$H7876</f>
        <v>2397</v>
      </c>
      <c r="M1845" s="9">
        <f>'Consolidtaed Data'!$L7876-'Consolidtaed Data'!$K7876</f>
        <v>267</v>
      </c>
      <c r="N1845" s="9" t="str">
        <f>VLOOKUP('Consolidtaed Data'!$C7876,[1]Locations!$A:$O,2,0)</f>
        <v>Santa Ana</v>
      </c>
      <c r="O1845" s="9" t="str">
        <f>VLOOKUP('Consolidtaed Data'!$D7876,'[1]Sales People'!$A:$B,2,0)</f>
        <v>Martin Perry</v>
      </c>
      <c r="P1845" s="9" t="str">
        <f>VLOOKUP('Consolidtaed Data'!$E7876,[1]Customers!$A:$B,2,0)</f>
        <v>Bobby Coleman</v>
      </c>
      <c r="Q1845" s="11">
        <f>WEEKDAY('Consolidtaed Data'!$F7876)</f>
        <v>7</v>
      </c>
      <c r="R1845" s="9">
        <f>MONTH('Consolidtaed Data'!$F7876)</f>
        <v>8</v>
      </c>
      <c r="S1845" s="9" t="str">
        <f>TEXT(Table3[[#This Row],[Purchase Date]],"MMMM")</f>
        <v>May</v>
      </c>
      <c r="T1845" s="9">
        <f>YEAR('Consolidtaed Data'!$F7876)</f>
        <v>2021</v>
      </c>
    </row>
    <row r="1846" spans="1:20" x14ac:dyDescent="0.3">
      <c r="A1846" s="9" t="s">
        <v>2836</v>
      </c>
      <c r="B1846" s="9" t="s">
        <v>177</v>
      </c>
      <c r="C1846" s="9" t="s">
        <v>275</v>
      </c>
      <c r="D1846" s="9" t="s">
        <v>374</v>
      </c>
      <c r="E1846" s="9" t="s">
        <v>569</v>
      </c>
      <c r="F1846" s="10">
        <v>43966</v>
      </c>
      <c r="G1846" s="10" t="str">
        <f>VLOOKUP(Table3[[#This Row],[Product ID]],[1]Products!$A:$G,2,0)</f>
        <v>Product 5</v>
      </c>
      <c r="H1846" s="22">
        <v>2</v>
      </c>
      <c r="I1846" s="9">
        <f>VLOOKUP('Consolidtaed Data'!$B8563,[1]Products!$A:$G,4,0)</f>
        <v>127</v>
      </c>
      <c r="J1846" s="9">
        <f>VLOOKUP('Consolidtaed Data'!$B8563,[1]Products!$A:$G,3,0)</f>
        <v>79</v>
      </c>
      <c r="K1846" s="9">
        <f>'Consolidtaed Data'!$J8563*'Consolidtaed Data'!$H8563</f>
        <v>200</v>
      </c>
      <c r="L1846" s="9">
        <f>'Consolidtaed Data'!$I8563*'Consolidtaed Data'!$H8563</f>
        <v>290</v>
      </c>
      <c r="M1846" s="9">
        <f>'Consolidtaed Data'!$L8563-'Consolidtaed Data'!$K8563</f>
        <v>1128</v>
      </c>
      <c r="N1846" s="9" t="str">
        <f>VLOOKUP('Consolidtaed Data'!$C8563,[1]Locations!$A:$O,2,0)</f>
        <v>Glendale</v>
      </c>
      <c r="O1846" s="9" t="str">
        <f>VLOOKUP('Consolidtaed Data'!$D8563,'[1]Sales People'!$A:$B,2,0)</f>
        <v>Scott Mason</v>
      </c>
      <c r="P1846" s="9" t="str">
        <f>VLOOKUP('Consolidtaed Data'!$E8563,[1]Customers!$A:$B,2,0)</f>
        <v>John Hunt</v>
      </c>
      <c r="Q1846" s="11">
        <f>WEEKDAY('Consolidtaed Data'!$F8563)</f>
        <v>3</v>
      </c>
      <c r="R1846" s="9">
        <f>MONTH('Consolidtaed Data'!$F8563)</f>
        <v>10</v>
      </c>
      <c r="S1846" s="9" t="str">
        <f>TEXT(Table3[[#This Row],[Purchase Date]],"MMMM")</f>
        <v>May</v>
      </c>
      <c r="T1846" s="9">
        <f>YEAR('Consolidtaed Data'!$F8563)</f>
        <v>2021</v>
      </c>
    </row>
    <row r="1847" spans="1:20" x14ac:dyDescent="0.3">
      <c r="A1847" s="9" t="s">
        <v>2837</v>
      </c>
      <c r="B1847" s="9" t="s">
        <v>168</v>
      </c>
      <c r="C1847" s="9" t="s">
        <v>462</v>
      </c>
      <c r="D1847" s="9" t="s">
        <v>161</v>
      </c>
      <c r="E1847" s="9" t="s">
        <v>378</v>
      </c>
      <c r="F1847" s="10">
        <v>43966</v>
      </c>
      <c r="G1847" s="10" t="str">
        <f>VLOOKUP(Table3[[#This Row],[Product ID]],[1]Products!$A:$G,2,0)</f>
        <v>Product 26</v>
      </c>
      <c r="H1847" s="22">
        <v>1</v>
      </c>
      <c r="I1847" s="9">
        <f>VLOOKUP('Consolidtaed Data'!$B8956,[1]Products!$A:$G,4,0)</f>
        <v>1278</v>
      </c>
      <c r="J1847" s="9">
        <f>VLOOKUP('Consolidtaed Data'!$B8956,[1]Products!$A:$G,3,0)</f>
        <v>665</v>
      </c>
      <c r="K1847" s="9">
        <f>'Consolidtaed Data'!$J8956*'Consolidtaed Data'!$H8956</f>
        <v>832</v>
      </c>
      <c r="L1847" s="9">
        <f>'Consolidtaed Data'!$I8956*'Consolidtaed Data'!$H8956</f>
        <v>1206</v>
      </c>
      <c r="M1847" s="9">
        <f>'Consolidtaed Data'!$L8956-'Consolidtaed Data'!$K8956</f>
        <v>1120</v>
      </c>
      <c r="N1847" s="9" t="str">
        <f>VLOOKUP('Consolidtaed Data'!$C8956,[1]Locations!$A:$O,2,0)</f>
        <v>Escondido</v>
      </c>
      <c r="O1847" s="9" t="str">
        <f>VLOOKUP('Consolidtaed Data'!$D8956,'[1]Sales People'!$A:$B,2,0)</f>
        <v>Roger Robertson</v>
      </c>
      <c r="P1847" s="9" t="str">
        <f>VLOOKUP('Consolidtaed Data'!$E8956,[1]Customers!$A:$B,2,0)</f>
        <v>Raymond Young</v>
      </c>
      <c r="Q1847" s="11">
        <f>WEEKDAY('Consolidtaed Data'!$F8956)</f>
        <v>4</v>
      </c>
      <c r="R1847" s="9">
        <f>MONTH('Consolidtaed Data'!$F8956)</f>
        <v>11</v>
      </c>
      <c r="S1847" s="9" t="str">
        <f>TEXT(Table3[[#This Row],[Purchase Date]],"MMMM")</f>
        <v>May</v>
      </c>
      <c r="T1847" s="9">
        <f>YEAR('Consolidtaed Data'!$F8956)</f>
        <v>2021</v>
      </c>
    </row>
    <row r="1848" spans="1:20" x14ac:dyDescent="0.3">
      <c r="A1848" s="9" t="s">
        <v>2839</v>
      </c>
      <c r="B1848" s="9" t="s">
        <v>311</v>
      </c>
      <c r="C1848" s="9" t="s">
        <v>59</v>
      </c>
      <c r="D1848" s="9" t="s">
        <v>329</v>
      </c>
      <c r="E1848" s="9" t="s">
        <v>1078</v>
      </c>
      <c r="F1848" s="10">
        <v>43966</v>
      </c>
      <c r="G1848" s="10" t="str">
        <f>VLOOKUP(Table3[[#This Row],[Product ID]],[1]Products!$A:$G,2,0)</f>
        <v>Product 33</v>
      </c>
      <c r="H1848" s="22">
        <v>2</v>
      </c>
      <c r="I1848" s="9">
        <f>VLOOKUP('Consolidtaed Data'!$B9022,[1]Products!$A:$G,4,0)</f>
        <v>2005</v>
      </c>
      <c r="J1848" s="9">
        <f>VLOOKUP('Consolidtaed Data'!$B9022,[1]Products!$A:$G,3,0)</f>
        <v>1223</v>
      </c>
      <c r="K1848" s="9">
        <f>'Consolidtaed Data'!$J9022*'Consolidtaed Data'!$H9022</f>
        <v>2522</v>
      </c>
      <c r="L1848" s="9">
        <f>'Consolidtaed Data'!$I9022*'Consolidtaed Data'!$H9022</f>
        <v>3276</v>
      </c>
      <c r="M1848" s="9">
        <f>'Consolidtaed Data'!$L9022-'Consolidtaed Data'!$K9022</f>
        <v>1790</v>
      </c>
      <c r="N1848" s="9" t="str">
        <f>VLOOKUP('Consolidtaed Data'!$C9022,[1]Locations!$A:$O,2,0)</f>
        <v>Salinas</v>
      </c>
      <c r="O1848" s="9" t="str">
        <f>VLOOKUP('Consolidtaed Data'!$D9022,'[1]Sales People'!$A:$B,2,0)</f>
        <v>Carl Elliott</v>
      </c>
      <c r="P1848" s="9" t="str">
        <f>VLOOKUP('Consolidtaed Data'!$E9022,[1]Customers!$A:$B,2,0)</f>
        <v>Bobby Greene</v>
      </c>
      <c r="Q1848" s="11">
        <f>WEEKDAY('Consolidtaed Data'!$F9022)</f>
        <v>1</v>
      </c>
      <c r="R1848" s="9">
        <f>MONTH('Consolidtaed Data'!$F9022)</f>
        <v>11</v>
      </c>
      <c r="S1848" s="9" t="str">
        <f>TEXT(Table3[[#This Row],[Purchase Date]],"MMMM")</f>
        <v>May</v>
      </c>
      <c r="T1848" s="9">
        <f>YEAR('Consolidtaed Data'!$F9022)</f>
        <v>2021</v>
      </c>
    </row>
    <row r="1849" spans="1:20" x14ac:dyDescent="0.3">
      <c r="A1849" s="9" t="s">
        <v>2840</v>
      </c>
      <c r="B1849" s="9" t="s">
        <v>234</v>
      </c>
      <c r="C1849" s="9" t="s">
        <v>302</v>
      </c>
      <c r="D1849" s="9" t="s">
        <v>113</v>
      </c>
      <c r="E1849" s="9" t="s">
        <v>1243</v>
      </c>
      <c r="F1849" s="10">
        <v>43966</v>
      </c>
      <c r="G1849" s="10" t="str">
        <f>VLOOKUP(Table3[[#This Row],[Product ID]],[1]Products!$A:$G,2,0)</f>
        <v>Product 54</v>
      </c>
      <c r="H1849" s="22">
        <v>1</v>
      </c>
      <c r="I1849" s="9">
        <f>VLOOKUP('Consolidtaed Data'!$B9234,[1]Products!$A:$G,4,0)</f>
        <v>817</v>
      </c>
      <c r="J1849" s="9">
        <f>VLOOKUP('Consolidtaed Data'!$B9234,[1]Products!$A:$G,3,0)</f>
        <v>409</v>
      </c>
      <c r="K1849" s="9">
        <f>'Consolidtaed Data'!$J9234*'Consolidtaed Data'!$H9234</f>
        <v>1894</v>
      </c>
      <c r="L1849" s="9">
        <f>'Consolidtaed Data'!$I9234*'Consolidtaed Data'!$H9234</f>
        <v>2706</v>
      </c>
      <c r="M1849" s="9">
        <f>'Consolidtaed Data'!$L9234-'Consolidtaed Data'!$K9234</f>
        <v>618</v>
      </c>
      <c r="N1849" s="9" t="str">
        <f>VLOOKUP('Consolidtaed Data'!$C9234,[1]Locations!$A:$O,2,0)</f>
        <v>San Buenaventura (Ventura)</v>
      </c>
      <c r="O1849" s="9" t="str">
        <f>VLOOKUP('Consolidtaed Data'!$D9234,'[1]Sales People'!$A:$B,2,0)</f>
        <v>Howard Sims</v>
      </c>
      <c r="P1849" s="9" t="str">
        <f>VLOOKUP('Consolidtaed Data'!$E9234,[1]Customers!$A:$B,2,0)</f>
        <v>Juan Harvey</v>
      </c>
      <c r="Q1849" s="11">
        <f>WEEKDAY('Consolidtaed Data'!$F9234)</f>
        <v>2</v>
      </c>
      <c r="R1849" s="9">
        <f>MONTH('Consolidtaed Data'!$F9234)</f>
        <v>11</v>
      </c>
      <c r="S1849" s="9" t="str">
        <f>TEXT(Table3[[#This Row],[Purchase Date]],"MMMM")</f>
        <v>May</v>
      </c>
      <c r="T1849" s="9">
        <f>YEAR('Consolidtaed Data'!$F9234)</f>
        <v>2021</v>
      </c>
    </row>
    <row r="1850" spans="1:20" x14ac:dyDescent="0.3">
      <c r="A1850" s="9" t="s">
        <v>2841</v>
      </c>
      <c r="B1850" s="9" t="s">
        <v>981</v>
      </c>
      <c r="C1850" s="9" t="s">
        <v>564</v>
      </c>
      <c r="D1850" s="9" t="s">
        <v>193</v>
      </c>
      <c r="E1850" s="9" t="s">
        <v>579</v>
      </c>
      <c r="F1850" s="10">
        <v>43966</v>
      </c>
      <c r="G1850" s="10" t="str">
        <f>VLOOKUP(Table3[[#This Row],[Product ID]],[1]Products!$A:$G,2,0)</f>
        <v>Product 3</v>
      </c>
      <c r="H1850" s="22">
        <v>3</v>
      </c>
      <c r="I1850" s="9">
        <f>VLOOKUP('Consolidtaed Data'!$B9369,[1]Products!$A:$G,4,0)</f>
        <v>880</v>
      </c>
      <c r="J1850" s="9">
        <f>VLOOKUP('Consolidtaed Data'!$B9369,[1]Products!$A:$G,3,0)</f>
        <v>634</v>
      </c>
      <c r="K1850" s="9">
        <f>'Consolidtaed Data'!$J9369*'Consolidtaed Data'!$H9369</f>
        <v>1364</v>
      </c>
      <c r="L1850" s="9">
        <f>'Consolidtaed Data'!$I9369*'Consolidtaed Data'!$H9369</f>
        <v>2676</v>
      </c>
      <c r="M1850" s="9">
        <f>'Consolidtaed Data'!$L9369-'Consolidtaed Data'!$K9369</f>
        <v>49</v>
      </c>
      <c r="N1850" s="9" t="str">
        <f>VLOOKUP('Consolidtaed Data'!$C9369,[1]Locations!$A:$O,2,0)</f>
        <v>Fairfield</v>
      </c>
      <c r="O1850" s="9" t="str">
        <f>VLOOKUP('Consolidtaed Data'!$D9369,'[1]Sales People'!$A:$B,2,0)</f>
        <v>Joshua Taylor</v>
      </c>
      <c r="P1850" s="9" t="str">
        <f>VLOOKUP('Consolidtaed Data'!$E9369,[1]Customers!$A:$B,2,0)</f>
        <v>Peter Meyer</v>
      </c>
      <c r="Q1850" s="11">
        <f>WEEKDAY('Consolidtaed Data'!$F9369)</f>
        <v>5</v>
      </c>
      <c r="R1850" s="9">
        <f>MONTH('Consolidtaed Data'!$F9369)</f>
        <v>12</v>
      </c>
      <c r="S1850" s="9" t="str">
        <f>TEXT(Table3[[#This Row],[Purchase Date]],"MMMM")</f>
        <v>May</v>
      </c>
      <c r="T1850" s="9">
        <f>YEAR('Consolidtaed Data'!$F9369)</f>
        <v>2021</v>
      </c>
    </row>
    <row r="1851" spans="1:20" x14ac:dyDescent="0.3">
      <c r="A1851" s="9" t="s">
        <v>2842</v>
      </c>
      <c r="B1851" s="9" t="s">
        <v>85</v>
      </c>
      <c r="C1851" s="9" t="s">
        <v>347</v>
      </c>
      <c r="D1851" s="9" t="s">
        <v>31</v>
      </c>
      <c r="E1851" s="9" t="s">
        <v>1944</v>
      </c>
      <c r="F1851" s="10">
        <v>43966</v>
      </c>
      <c r="G1851" s="10" t="str">
        <f>VLOOKUP(Table3[[#This Row],[Product ID]],[1]Products!$A:$G,2,0)</f>
        <v>Product 93</v>
      </c>
      <c r="H1851" s="22">
        <v>1</v>
      </c>
      <c r="I1851" s="9">
        <f>VLOOKUP('Consolidtaed Data'!$B9410,[1]Products!$A:$G,4,0)</f>
        <v>1582</v>
      </c>
      <c r="J1851" s="9">
        <f>VLOOKUP('Consolidtaed Data'!$B9410,[1]Products!$A:$G,3,0)</f>
        <v>1234</v>
      </c>
      <c r="K1851" s="9">
        <f>'Consolidtaed Data'!$J9410*'Consolidtaed Data'!$H9410</f>
        <v>1942</v>
      </c>
      <c r="L1851" s="9">
        <f>'Consolidtaed Data'!$I9410*'Consolidtaed Data'!$H9410</f>
        <v>3596</v>
      </c>
      <c r="M1851" s="9">
        <f>'Consolidtaed Data'!$L9410-'Consolidtaed Data'!$K9410</f>
        <v>766</v>
      </c>
      <c r="N1851" s="9" t="str">
        <f>VLOOKUP('Consolidtaed Data'!$C9410,[1]Locations!$A:$O,2,0)</f>
        <v>Thousand Oaks</v>
      </c>
      <c r="O1851" s="9" t="str">
        <f>VLOOKUP('Consolidtaed Data'!$D9410,'[1]Sales People'!$A:$B,2,0)</f>
        <v>Ryan Butler</v>
      </c>
      <c r="P1851" s="9" t="str">
        <f>VLOOKUP('Consolidtaed Data'!$E9410,[1]Customers!$A:$B,2,0)</f>
        <v>William Montgomery</v>
      </c>
      <c r="Q1851" s="11">
        <f>WEEKDAY('Consolidtaed Data'!$F9410)</f>
        <v>7</v>
      </c>
      <c r="R1851" s="9">
        <f>MONTH('Consolidtaed Data'!$F9410)</f>
        <v>12</v>
      </c>
      <c r="S1851" s="9" t="str">
        <f>TEXT(Table3[[#This Row],[Purchase Date]],"MMMM")</f>
        <v>May</v>
      </c>
      <c r="T1851" s="9">
        <f>YEAR('Consolidtaed Data'!$F9410)</f>
        <v>2021</v>
      </c>
    </row>
    <row r="1852" spans="1:20" x14ac:dyDescent="0.3">
      <c r="A1852" s="9" t="s">
        <v>2843</v>
      </c>
      <c r="B1852" s="9" t="s">
        <v>11</v>
      </c>
      <c r="C1852" s="9" t="s">
        <v>192</v>
      </c>
      <c r="D1852" s="9" t="s">
        <v>35</v>
      </c>
      <c r="E1852" s="9" t="s">
        <v>109</v>
      </c>
      <c r="F1852" s="10">
        <v>43966</v>
      </c>
      <c r="G1852" s="10" t="str">
        <f>VLOOKUP(Table3[[#This Row],[Product ID]],[1]Products!$A:$G,2,0)</f>
        <v>Product 88</v>
      </c>
      <c r="H1852" s="22">
        <v>1</v>
      </c>
      <c r="I1852" s="9">
        <f>VLOOKUP('Consolidtaed Data'!$B9612,[1]Products!$A:$G,4,0)</f>
        <v>356</v>
      </c>
      <c r="J1852" s="9">
        <f>VLOOKUP('Consolidtaed Data'!$B9612,[1]Products!$A:$G,3,0)</f>
        <v>292</v>
      </c>
      <c r="K1852" s="9">
        <f>'Consolidtaed Data'!$J9612*'Consolidtaed Data'!$H9612</f>
        <v>945</v>
      </c>
      <c r="L1852" s="9">
        <f>'Consolidtaed Data'!$I9612*'Consolidtaed Data'!$H9612</f>
        <v>1889</v>
      </c>
      <c r="M1852" s="9">
        <f>'Consolidtaed Data'!$L9612-'Consolidtaed Data'!$K9612</f>
        <v>3072</v>
      </c>
      <c r="N1852" s="9" t="str">
        <f>VLOOKUP('Consolidtaed Data'!$C9612,[1]Locations!$A:$O,2,0)</f>
        <v>Vallejo</v>
      </c>
      <c r="O1852" s="9" t="str">
        <f>VLOOKUP('Consolidtaed Data'!$D9612,'[1]Sales People'!$A:$B,2,0)</f>
        <v>Brian Davis</v>
      </c>
      <c r="P1852" s="9" t="str">
        <f>VLOOKUP('Consolidtaed Data'!$E9612,[1]Customers!$A:$B,2,0)</f>
        <v>Benjamin Murray</v>
      </c>
      <c r="Q1852" s="11">
        <f>WEEKDAY('Consolidtaed Data'!$F9612)</f>
        <v>2</v>
      </c>
      <c r="R1852" s="9">
        <f>MONTH('Consolidtaed Data'!$F9612)</f>
        <v>12</v>
      </c>
      <c r="S1852" s="9" t="str">
        <f>TEXT(Table3[[#This Row],[Purchase Date]],"MMMM")</f>
        <v>May</v>
      </c>
      <c r="T1852" s="9">
        <f>YEAR('Consolidtaed Data'!$F9612)</f>
        <v>2021</v>
      </c>
    </row>
    <row r="1853" spans="1:20" x14ac:dyDescent="0.3">
      <c r="A1853" s="9" t="s">
        <v>2844</v>
      </c>
      <c r="B1853" s="9" t="s">
        <v>136</v>
      </c>
      <c r="C1853" s="9" t="s">
        <v>21</v>
      </c>
      <c r="D1853" s="9" t="s">
        <v>374</v>
      </c>
      <c r="E1853" s="9" t="s">
        <v>1081</v>
      </c>
      <c r="F1853" s="10">
        <v>43967</v>
      </c>
      <c r="G1853" s="10" t="str">
        <f>VLOOKUP(Table3[[#This Row],[Product ID]],[1]Products!$A:$G,2,0)</f>
        <v>Product 2</v>
      </c>
      <c r="H1853" s="22">
        <v>3</v>
      </c>
      <c r="I1853" s="9">
        <f>VLOOKUP('Consolidtaed Data'!$B4720,[1]Products!$A:$G,4,0)</f>
        <v>847</v>
      </c>
      <c r="J1853" s="9">
        <f>VLOOKUP('Consolidtaed Data'!$B4720,[1]Products!$A:$G,3,0)</f>
        <v>534</v>
      </c>
      <c r="K1853" s="9">
        <f>'Consolidtaed Data'!$J4720*'Consolidtaed Data'!$H4720</f>
        <v>765</v>
      </c>
      <c r="L1853" s="9">
        <f>'Consolidtaed Data'!$I4720*'Consolidtaed Data'!$H4720</f>
        <v>1176</v>
      </c>
      <c r="M1853" s="9">
        <f>'Consolidtaed Data'!$L4720-'Consolidtaed Data'!$K4720</f>
        <v>812</v>
      </c>
      <c r="N1853" s="9" t="str">
        <f>VLOOKUP('Consolidtaed Data'!$C4720,[1]Locations!$A:$O,2,0)</f>
        <v>Vista</v>
      </c>
      <c r="O1853" s="9" t="str">
        <f>VLOOKUP('Consolidtaed Data'!$D4720,'[1]Sales People'!$A:$B,2,0)</f>
        <v>Ronald Reed</v>
      </c>
      <c r="P1853" s="9" t="str">
        <f>VLOOKUP('Consolidtaed Data'!$E4720,[1]Customers!$A:$B,2,0)</f>
        <v>Johnny Martinez</v>
      </c>
      <c r="Q1853" s="11">
        <f>WEEKDAY('Consolidtaed Data'!$F4720)</f>
        <v>1</v>
      </c>
      <c r="R1853" s="9">
        <f>MONTH('Consolidtaed Data'!$F4720)</f>
        <v>12</v>
      </c>
      <c r="S1853" s="9" t="str">
        <f>TEXT(Table3[[#This Row],[Purchase Date]],"MMMM")</f>
        <v>May</v>
      </c>
      <c r="T1853" s="9">
        <f>YEAR('Consolidtaed Data'!$F4720)</f>
        <v>2020</v>
      </c>
    </row>
    <row r="1854" spans="1:20" x14ac:dyDescent="0.3">
      <c r="A1854" s="9" t="s">
        <v>2845</v>
      </c>
      <c r="B1854" s="9" t="s">
        <v>278</v>
      </c>
      <c r="C1854" s="9" t="s">
        <v>50</v>
      </c>
      <c r="D1854" s="9" t="s">
        <v>56</v>
      </c>
      <c r="E1854" s="9" t="s">
        <v>2325</v>
      </c>
      <c r="F1854" s="10">
        <v>43967</v>
      </c>
      <c r="G1854" s="10" t="str">
        <f>VLOOKUP(Table3[[#This Row],[Product ID]],[1]Products!$A:$G,2,0)</f>
        <v>Product 75</v>
      </c>
      <c r="H1854" s="22">
        <v>3</v>
      </c>
      <c r="I1854" s="9">
        <f>VLOOKUP('Consolidtaed Data'!$B4731,[1]Products!$A:$G,4,0)</f>
        <v>1812</v>
      </c>
      <c r="J1854" s="9">
        <f>VLOOKUP('Consolidtaed Data'!$B4731,[1]Products!$A:$G,3,0)</f>
        <v>1305</v>
      </c>
      <c r="K1854" s="9">
        <f>'Consolidtaed Data'!$J4731*'Consolidtaed Data'!$H4731</f>
        <v>962</v>
      </c>
      <c r="L1854" s="9">
        <f>'Consolidtaed Data'!$I4731*'Consolidtaed Data'!$H4731</f>
        <v>1414</v>
      </c>
      <c r="M1854" s="9">
        <f>'Consolidtaed Data'!$L4731-'Consolidtaed Data'!$K4731</f>
        <v>1748</v>
      </c>
      <c r="N1854" s="9" t="str">
        <f>VLOOKUP('Consolidtaed Data'!$C4731,[1]Locations!$A:$O,2,0)</f>
        <v>Richmond</v>
      </c>
      <c r="O1854" s="9" t="str">
        <f>VLOOKUP('Consolidtaed Data'!$D4731,'[1]Sales People'!$A:$B,2,0)</f>
        <v>Roger Ramos</v>
      </c>
      <c r="P1854" s="9" t="str">
        <f>VLOOKUP('Consolidtaed Data'!$E4731,[1]Customers!$A:$B,2,0)</f>
        <v>Raymond Barnes</v>
      </c>
      <c r="Q1854" s="11">
        <f>WEEKDAY('Consolidtaed Data'!$F4731)</f>
        <v>1</v>
      </c>
      <c r="R1854" s="9">
        <f>MONTH('Consolidtaed Data'!$F4731)</f>
        <v>12</v>
      </c>
      <c r="S1854" s="9" t="str">
        <f>TEXT(Table3[[#This Row],[Purchase Date]],"MMMM")</f>
        <v>May</v>
      </c>
      <c r="T1854" s="9">
        <f>YEAR('Consolidtaed Data'!$F4731)</f>
        <v>2020</v>
      </c>
    </row>
    <row r="1855" spans="1:20" x14ac:dyDescent="0.3">
      <c r="A1855" s="9" t="s">
        <v>2846</v>
      </c>
      <c r="B1855" s="9" t="s">
        <v>230</v>
      </c>
      <c r="C1855" s="9" t="s">
        <v>178</v>
      </c>
      <c r="D1855" s="9" t="s">
        <v>281</v>
      </c>
      <c r="E1855" s="9" t="s">
        <v>1582</v>
      </c>
      <c r="F1855" s="10">
        <v>43967</v>
      </c>
      <c r="G1855" s="10" t="str">
        <f>VLOOKUP(Table3[[#This Row],[Product ID]],[1]Products!$A:$G,2,0)</f>
        <v>Product 31</v>
      </c>
      <c r="H1855" s="22">
        <v>1</v>
      </c>
      <c r="I1855" s="9">
        <f>VLOOKUP('Consolidtaed Data'!$B4999,[1]Products!$A:$G,4,0)</f>
        <v>1809</v>
      </c>
      <c r="J1855" s="9">
        <f>VLOOKUP('Consolidtaed Data'!$B4999,[1]Products!$A:$G,3,0)</f>
        <v>1067</v>
      </c>
      <c r="K1855" s="9">
        <f>'Consolidtaed Data'!$J4999*'Consolidtaed Data'!$H4999</f>
        <v>455</v>
      </c>
      <c r="L1855" s="9">
        <f>'Consolidtaed Data'!$I4999*'Consolidtaed Data'!$H4999</f>
        <v>799</v>
      </c>
      <c r="M1855" s="9">
        <f>'Consolidtaed Data'!$L4999-'Consolidtaed Data'!$K4999</f>
        <v>1053</v>
      </c>
      <c r="N1855" s="9" t="str">
        <f>VLOOKUP('Consolidtaed Data'!$C4999,[1]Locations!$A:$O,2,0)</f>
        <v>Richmond</v>
      </c>
      <c r="O1855" s="9" t="str">
        <f>VLOOKUP('Consolidtaed Data'!$D4999,'[1]Sales People'!$A:$B,2,0)</f>
        <v>Roger Robertson</v>
      </c>
      <c r="P1855" s="9" t="str">
        <f>VLOOKUP('Consolidtaed Data'!$E4999,[1]Customers!$A:$B,2,0)</f>
        <v>Victor Medina</v>
      </c>
      <c r="Q1855" s="11">
        <f>WEEKDAY('Consolidtaed Data'!$F4999)</f>
        <v>1</v>
      </c>
      <c r="R1855" s="9">
        <f>MONTH('Consolidtaed Data'!$F4999)</f>
        <v>1</v>
      </c>
      <c r="S1855" s="9" t="str">
        <f>TEXT(Table3[[#This Row],[Purchase Date]],"MMMM")</f>
        <v>May</v>
      </c>
      <c r="T1855" s="9">
        <f>YEAR('Consolidtaed Data'!$F4999)</f>
        <v>2021</v>
      </c>
    </row>
    <row r="1856" spans="1:20" x14ac:dyDescent="0.3">
      <c r="A1856" s="9" t="s">
        <v>2847</v>
      </c>
      <c r="B1856" s="9" t="s">
        <v>397</v>
      </c>
      <c r="C1856" s="9" t="s">
        <v>39</v>
      </c>
      <c r="D1856" s="9" t="s">
        <v>31</v>
      </c>
      <c r="E1856" s="9" t="s">
        <v>1845</v>
      </c>
      <c r="F1856" s="10">
        <v>43967</v>
      </c>
      <c r="G1856" s="10" t="str">
        <f>VLOOKUP(Table3[[#This Row],[Product ID]],[1]Products!$A:$G,2,0)</f>
        <v>Product 20</v>
      </c>
      <c r="H1856" s="22">
        <v>1</v>
      </c>
      <c r="I1856" s="9">
        <f>VLOOKUP('Consolidtaed Data'!$B6153,[1]Products!$A:$G,4,0)</f>
        <v>1809</v>
      </c>
      <c r="J1856" s="9">
        <f>VLOOKUP('Consolidtaed Data'!$B6153,[1]Products!$A:$G,3,0)</f>
        <v>1067</v>
      </c>
      <c r="K1856" s="9">
        <f>'Consolidtaed Data'!$J6153*'Consolidtaed Data'!$H6153</f>
        <v>376</v>
      </c>
      <c r="L1856" s="9">
        <f>'Consolidtaed Data'!$I6153*'Consolidtaed Data'!$H6153</f>
        <v>458</v>
      </c>
      <c r="M1856" s="9">
        <f>'Consolidtaed Data'!$L6153-'Consolidtaed Data'!$K6153</f>
        <v>48</v>
      </c>
      <c r="N1856" s="9" t="str">
        <f>VLOOKUP('Consolidtaed Data'!$C6153,[1]Locations!$A:$O,2,0)</f>
        <v>Richmond</v>
      </c>
      <c r="O1856" s="9" t="str">
        <f>VLOOKUP('Consolidtaed Data'!$D6153,'[1]Sales People'!$A:$B,2,0)</f>
        <v>Walter Cook</v>
      </c>
      <c r="P1856" s="9" t="str">
        <f>VLOOKUP('Consolidtaed Data'!$E6153,[1]Customers!$A:$B,2,0)</f>
        <v>Joshua Williams</v>
      </c>
      <c r="Q1856" s="11">
        <f>WEEKDAY('Consolidtaed Data'!$F6153)</f>
        <v>3</v>
      </c>
      <c r="R1856" s="9">
        <f>MONTH('Consolidtaed Data'!$F6153)</f>
        <v>4</v>
      </c>
      <c r="S1856" s="9" t="str">
        <f>TEXT(Table3[[#This Row],[Purchase Date]],"MMMM")</f>
        <v>May</v>
      </c>
      <c r="T1856" s="9">
        <f>YEAR('Consolidtaed Data'!$F6153)</f>
        <v>2021</v>
      </c>
    </row>
    <row r="1857" spans="1:20" x14ac:dyDescent="0.3">
      <c r="A1857" s="9" t="s">
        <v>2848</v>
      </c>
      <c r="B1857" s="9" t="s">
        <v>89</v>
      </c>
      <c r="C1857" s="9" t="s">
        <v>423</v>
      </c>
      <c r="D1857" s="9" t="s">
        <v>161</v>
      </c>
      <c r="E1857" s="9" t="s">
        <v>1359</v>
      </c>
      <c r="F1857" s="10">
        <v>43967</v>
      </c>
      <c r="G1857" s="10" t="str">
        <f>VLOOKUP(Table3[[#This Row],[Product ID]],[1]Products!$A:$G,2,0)</f>
        <v>Product 64</v>
      </c>
      <c r="H1857" s="22">
        <v>1</v>
      </c>
      <c r="I1857" s="9">
        <f>VLOOKUP('Consolidtaed Data'!$B6503,[1]Products!$A:$G,4,0)</f>
        <v>771</v>
      </c>
      <c r="J1857" s="9">
        <f>VLOOKUP('Consolidtaed Data'!$B6503,[1]Products!$A:$G,3,0)</f>
        <v>648</v>
      </c>
      <c r="K1857" s="9">
        <f>'Consolidtaed Data'!$J6503*'Consolidtaed Data'!$H6503</f>
        <v>1378</v>
      </c>
      <c r="L1857" s="9">
        <f>'Consolidtaed Data'!$I6503*'Consolidtaed Data'!$H6503</f>
        <v>1887</v>
      </c>
      <c r="M1857" s="9">
        <f>'Consolidtaed Data'!$L6503-'Consolidtaed Data'!$K6503</f>
        <v>362</v>
      </c>
      <c r="N1857" s="9" t="str">
        <f>VLOOKUP('Consolidtaed Data'!$C6503,[1]Locations!$A:$O,2,0)</f>
        <v>Orange</v>
      </c>
      <c r="O1857" s="9" t="str">
        <f>VLOOKUP('Consolidtaed Data'!$D6503,'[1]Sales People'!$A:$B,2,0)</f>
        <v>Joshua Taylor</v>
      </c>
      <c r="P1857" s="9" t="str">
        <f>VLOOKUP('Consolidtaed Data'!$E6503,[1]Customers!$A:$B,2,0)</f>
        <v>Thomas Daniels</v>
      </c>
      <c r="Q1857" s="11">
        <f>WEEKDAY('Consolidtaed Data'!$F6503)</f>
        <v>1</v>
      </c>
      <c r="R1857" s="9">
        <f>MONTH('Consolidtaed Data'!$F6503)</f>
        <v>5</v>
      </c>
      <c r="S1857" s="9" t="str">
        <f>TEXT(Table3[[#This Row],[Purchase Date]],"MMMM")</f>
        <v>May</v>
      </c>
      <c r="T1857" s="9">
        <f>YEAR('Consolidtaed Data'!$F6503)</f>
        <v>2021</v>
      </c>
    </row>
    <row r="1858" spans="1:20" x14ac:dyDescent="0.3">
      <c r="A1858" s="9" t="s">
        <v>2849</v>
      </c>
      <c r="B1858" s="9" t="s">
        <v>318</v>
      </c>
      <c r="C1858" s="9" t="s">
        <v>469</v>
      </c>
      <c r="D1858" s="9" t="s">
        <v>87</v>
      </c>
      <c r="E1858" s="9" t="s">
        <v>202</v>
      </c>
      <c r="F1858" s="10">
        <v>43967</v>
      </c>
      <c r="G1858" s="10" t="str">
        <f>VLOOKUP(Table3[[#This Row],[Product ID]],[1]Products!$A:$G,2,0)</f>
        <v>Product 89</v>
      </c>
      <c r="H1858" s="22">
        <v>4</v>
      </c>
      <c r="I1858" s="9">
        <f>VLOOKUP('Consolidtaed Data'!$B6557,[1]Products!$A:$G,4,0)</f>
        <v>2141</v>
      </c>
      <c r="J1858" s="9">
        <f>VLOOKUP('Consolidtaed Data'!$B6557,[1]Products!$A:$G,3,0)</f>
        <v>1777</v>
      </c>
      <c r="K1858" s="9">
        <f>'Consolidtaed Data'!$J6557*'Consolidtaed Data'!$H6557</f>
        <v>1366</v>
      </c>
      <c r="L1858" s="9">
        <f>'Consolidtaed Data'!$I6557*'Consolidtaed Data'!$H6557</f>
        <v>2356</v>
      </c>
      <c r="M1858" s="9">
        <f>'Consolidtaed Data'!$L6557-'Consolidtaed Data'!$K6557</f>
        <v>123</v>
      </c>
      <c r="N1858" s="9" t="str">
        <f>VLOOKUP('Consolidtaed Data'!$C6557,[1]Locations!$A:$O,2,0)</f>
        <v>Norwalk</v>
      </c>
      <c r="O1858" s="9" t="str">
        <f>VLOOKUP('Consolidtaed Data'!$D6557,'[1]Sales People'!$A:$B,2,0)</f>
        <v>Brian Hansen</v>
      </c>
      <c r="P1858" s="9" t="str">
        <f>VLOOKUP('Consolidtaed Data'!$E6557,[1]Customers!$A:$B,2,0)</f>
        <v>Sean Morris</v>
      </c>
      <c r="Q1858" s="11">
        <f>WEEKDAY('Consolidtaed Data'!$F6557)</f>
        <v>5</v>
      </c>
      <c r="R1858" s="9">
        <f>MONTH('Consolidtaed Data'!$F6557)</f>
        <v>5</v>
      </c>
      <c r="S1858" s="9" t="str">
        <f>TEXT(Table3[[#This Row],[Purchase Date]],"MMMM")</f>
        <v>May</v>
      </c>
      <c r="T1858" s="9">
        <f>YEAR('Consolidtaed Data'!$F6557)</f>
        <v>2021</v>
      </c>
    </row>
    <row r="1859" spans="1:20" x14ac:dyDescent="0.3">
      <c r="A1859" s="9" t="s">
        <v>2850</v>
      </c>
      <c r="B1859" s="9" t="s">
        <v>164</v>
      </c>
      <c r="C1859" s="9" t="s">
        <v>405</v>
      </c>
      <c r="D1859" s="9" t="s">
        <v>326</v>
      </c>
      <c r="E1859" s="9" t="s">
        <v>285</v>
      </c>
      <c r="F1859" s="10">
        <v>43967</v>
      </c>
      <c r="G1859" s="10" t="str">
        <f>VLOOKUP(Table3[[#This Row],[Product ID]],[1]Products!$A:$G,2,0)</f>
        <v>Product 69</v>
      </c>
      <c r="H1859" s="22">
        <v>1</v>
      </c>
      <c r="I1859" s="9">
        <f>VLOOKUP('Consolidtaed Data'!$B7011,[1]Products!$A:$G,4,0)</f>
        <v>584</v>
      </c>
      <c r="J1859" s="9">
        <f>VLOOKUP('Consolidtaed Data'!$B7011,[1]Products!$A:$G,3,0)</f>
        <v>420</v>
      </c>
      <c r="K1859" s="9">
        <f>'Consolidtaed Data'!$J7011*'Consolidtaed Data'!$H7011</f>
        <v>1378</v>
      </c>
      <c r="L1859" s="9">
        <f>'Consolidtaed Data'!$I7011*'Consolidtaed Data'!$H7011</f>
        <v>1887</v>
      </c>
      <c r="M1859" s="9">
        <f>'Consolidtaed Data'!$L7011-'Consolidtaed Data'!$K7011</f>
        <v>1818</v>
      </c>
      <c r="N1859" s="9" t="str">
        <f>VLOOKUP('Consolidtaed Data'!$C7011,[1]Locations!$A:$O,2,0)</f>
        <v>West Covina</v>
      </c>
      <c r="O1859" s="9" t="str">
        <f>VLOOKUP('Consolidtaed Data'!$D7011,'[1]Sales People'!$A:$B,2,0)</f>
        <v>Jerry Perry</v>
      </c>
      <c r="P1859" s="9" t="str">
        <f>VLOOKUP('Consolidtaed Data'!$E7011,[1]Customers!$A:$B,2,0)</f>
        <v>Steve Bennett</v>
      </c>
      <c r="Q1859" s="11">
        <f>WEEKDAY('Consolidtaed Data'!$F7011)</f>
        <v>5</v>
      </c>
      <c r="R1859" s="9">
        <f>MONTH('Consolidtaed Data'!$F7011)</f>
        <v>6</v>
      </c>
      <c r="S1859" s="9" t="str">
        <f>TEXT(Table3[[#This Row],[Purchase Date]],"MMMM")</f>
        <v>May</v>
      </c>
      <c r="T1859" s="9">
        <f>YEAR('Consolidtaed Data'!$F7011)</f>
        <v>2021</v>
      </c>
    </row>
    <row r="1860" spans="1:20" x14ac:dyDescent="0.3">
      <c r="A1860" s="9" t="s">
        <v>2851</v>
      </c>
      <c r="B1860" s="9" t="s">
        <v>742</v>
      </c>
      <c r="C1860" s="9" t="s">
        <v>104</v>
      </c>
      <c r="D1860" s="9" t="s">
        <v>143</v>
      </c>
      <c r="E1860" s="9" t="s">
        <v>953</v>
      </c>
      <c r="F1860" s="10">
        <v>43967</v>
      </c>
      <c r="G1860" s="10" t="str">
        <f>VLOOKUP(Table3[[#This Row],[Product ID]],[1]Products!$A:$G,2,0)</f>
        <v>Product 90</v>
      </c>
      <c r="H1860" s="22">
        <v>2</v>
      </c>
      <c r="I1860" s="9">
        <f>VLOOKUP('Consolidtaed Data'!$B7429,[1]Products!$A:$G,4,0)</f>
        <v>880</v>
      </c>
      <c r="J1860" s="9">
        <f>VLOOKUP('Consolidtaed Data'!$B7429,[1]Products!$A:$G,3,0)</f>
        <v>634</v>
      </c>
      <c r="K1860" s="9">
        <f>'Consolidtaed Data'!$J7429*'Consolidtaed Data'!$H7429</f>
        <v>1291</v>
      </c>
      <c r="L1860" s="9">
        <f>'Consolidtaed Data'!$I7429*'Consolidtaed Data'!$H7429</f>
        <v>2391</v>
      </c>
      <c r="M1860" s="9">
        <f>'Consolidtaed Data'!$L7429-'Consolidtaed Data'!$K7429</f>
        <v>2624</v>
      </c>
      <c r="N1860" s="9" t="str">
        <f>VLOOKUP('Consolidtaed Data'!$C7429,[1]Locations!$A:$O,2,0)</f>
        <v>San Mateo</v>
      </c>
      <c r="O1860" s="9" t="str">
        <f>VLOOKUP('Consolidtaed Data'!$D7429,'[1]Sales People'!$A:$B,2,0)</f>
        <v>Fred Robertson</v>
      </c>
      <c r="P1860" s="9" t="str">
        <f>VLOOKUP('Consolidtaed Data'!$E7429,[1]Customers!$A:$B,2,0)</f>
        <v>Frank Ortiz</v>
      </c>
      <c r="Q1860" s="11">
        <f>WEEKDAY('Consolidtaed Data'!$F7429)</f>
        <v>7</v>
      </c>
      <c r="R1860" s="9">
        <f>MONTH('Consolidtaed Data'!$F7429)</f>
        <v>7</v>
      </c>
      <c r="S1860" s="9" t="str">
        <f>TEXT(Table3[[#This Row],[Purchase Date]],"MMMM")</f>
        <v>May</v>
      </c>
      <c r="T1860" s="9">
        <f>YEAR('Consolidtaed Data'!$F7429)</f>
        <v>2021</v>
      </c>
    </row>
    <row r="1861" spans="1:20" x14ac:dyDescent="0.3">
      <c r="A1861" s="9" t="s">
        <v>2852</v>
      </c>
      <c r="B1861" s="9" t="s">
        <v>495</v>
      </c>
      <c r="C1861" s="9" t="s">
        <v>192</v>
      </c>
      <c r="D1861" s="9" t="s">
        <v>35</v>
      </c>
      <c r="E1861" s="9" t="s">
        <v>723</v>
      </c>
      <c r="F1861" s="10">
        <v>43967</v>
      </c>
      <c r="G1861" s="10" t="str">
        <f>VLOOKUP(Table3[[#This Row],[Product ID]],[1]Products!$A:$G,2,0)</f>
        <v>Product 15</v>
      </c>
      <c r="H1861" s="22">
        <v>2</v>
      </c>
      <c r="I1861" s="9">
        <f>VLOOKUP('Consolidtaed Data'!$B7529,[1]Products!$A:$G,4,0)</f>
        <v>530</v>
      </c>
      <c r="J1861" s="9">
        <f>VLOOKUP('Consolidtaed Data'!$B7529,[1]Products!$A:$G,3,0)</f>
        <v>435</v>
      </c>
      <c r="K1861" s="9">
        <f>'Consolidtaed Data'!$J7529*'Consolidtaed Data'!$H7529</f>
        <v>2841</v>
      </c>
      <c r="L1861" s="9">
        <f>'Consolidtaed Data'!$I7529*'Consolidtaed Data'!$H7529</f>
        <v>4059</v>
      </c>
      <c r="M1861" s="9">
        <f>'Consolidtaed Data'!$L7529-'Consolidtaed Data'!$K7529</f>
        <v>51</v>
      </c>
      <c r="N1861" s="9" t="str">
        <f>VLOOKUP('Consolidtaed Data'!$C7529,[1]Locations!$A:$O,2,0)</f>
        <v>Carlsbad</v>
      </c>
      <c r="O1861" s="9" t="str">
        <f>VLOOKUP('Consolidtaed Data'!$D7529,'[1]Sales People'!$A:$B,2,0)</f>
        <v>Kenneth Fields</v>
      </c>
      <c r="P1861" s="9" t="str">
        <f>VLOOKUP('Consolidtaed Data'!$E7529,[1]Customers!$A:$B,2,0)</f>
        <v>Philip Burton</v>
      </c>
      <c r="Q1861" s="11">
        <f>WEEKDAY('Consolidtaed Data'!$F7529)</f>
        <v>2</v>
      </c>
      <c r="R1861" s="9">
        <f>MONTH('Consolidtaed Data'!$F7529)</f>
        <v>7</v>
      </c>
      <c r="S1861" s="9" t="str">
        <f>TEXT(Table3[[#This Row],[Purchase Date]],"MMMM")</f>
        <v>May</v>
      </c>
      <c r="T1861" s="9">
        <f>YEAR('Consolidtaed Data'!$F7529)</f>
        <v>2021</v>
      </c>
    </row>
    <row r="1862" spans="1:20" x14ac:dyDescent="0.3">
      <c r="A1862" s="9" t="s">
        <v>2853</v>
      </c>
      <c r="B1862" s="9" t="s">
        <v>85</v>
      </c>
      <c r="C1862" s="9" t="s">
        <v>90</v>
      </c>
      <c r="D1862" s="9" t="s">
        <v>95</v>
      </c>
      <c r="E1862" s="9" t="s">
        <v>299</v>
      </c>
      <c r="F1862" s="10">
        <v>43967</v>
      </c>
      <c r="G1862" s="10" t="str">
        <f>VLOOKUP(Table3[[#This Row],[Product ID]],[1]Products!$A:$G,2,0)</f>
        <v>Product 93</v>
      </c>
      <c r="H1862" s="22">
        <v>1</v>
      </c>
      <c r="I1862" s="9">
        <f>VLOOKUP('Consolidtaed Data'!$B8251,[1]Products!$A:$G,4,0)</f>
        <v>596</v>
      </c>
      <c r="J1862" s="9">
        <f>VLOOKUP('Consolidtaed Data'!$B8251,[1]Products!$A:$G,3,0)</f>
        <v>358</v>
      </c>
      <c r="K1862" s="9">
        <f>'Consolidtaed Data'!$J8251*'Consolidtaed Data'!$H8251</f>
        <v>1820</v>
      </c>
      <c r="L1862" s="9">
        <f>'Consolidtaed Data'!$I8251*'Consolidtaed Data'!$H8251</f>
        <v>3196</v>
      </c>
      <c r="M1862" s="9">
        <f>'Consolidtaed Data'!$L8251-'Consolidtaed Data'!$K8251</f>
        <v>447</v>
      </c>
      <c r="N1862" s="9" t="str">
        <f>VLOOKUP('Consolidtaed Data'!$C8251,[1]Locations!$A:$O,2,0)</f>
        <v>Norwalk</v>
      </c>
      <c r="O1862" s="9" t="str">
        <f>VLOOKUP('Consolidtaed Data'!$D8251,'[1]Sales People'!$A:$B,2,0)</f>
        <v>Martin Perry</v>
      </c>
      <c r="P1862" s="9" t="str">
        <f>VLOOKUP('Consolidtaed Data'!$E8251,[1]Customers!$A:$B,2,0)</f>
        <v>Jason Hanson</v>
      </c>
      <c r="Q1862" s="11">
        <f>WEEKDAY('Consolidtaed Data'!$F8251)</f>
        <v>2</v>
      </c>
      <c r="R1862" s="9">
        <f>MONTH('Consolidtaed Data'!$F8251)</f>
        <v>9</v>
      </c>
      <c r="S1862" s="9" t="str">
        <f>TEXT(Table3[[#This Row],[Purchase Date]],"MMMM")</f>
        <v>May</v>
      </c>
      <c r="T1862" s="9">
        <f>YEAR('Consolidtaed Data'!$F8251)</f>
        <v>2021</v>
      </c>
    </row>
    <row r="1863" spans="1:20" x14ac:dyDescent="0.3">
      <c r="A1863" s="9" t="s">
        <v>2854</v>
      </c>
      <c r="B1863" s="9" t="s">
        <v>742</v>
      </c>
      <c r="C1863" s="9" t="s">
        <v>423</v>
      </c>
      <c r="D1863" s="9" t="s">
        <v>235</v>
      </c>
      <c r="E1863" s="9" t="s">
        <v>693</v>
      </c>
      <c r="F1863" s="10">
        <v>43967</v>
      </c>
      <c r="G1863" s="10" t="str">
        <f>VLOOKUP(Table3[[#This Row],[Product ID]],[1]Products!$A:$G,2,0)</f>
        <v>Product 90</v>
      </c>
      <c r="H1863" s="22">
        <v>3</v>
      </c>
      <c r="I1863" s="9">
        <f>VLOOKUP('Consolidtaed Data'!$B8827,[1]Products!$A:$G,4,0)</f>
        <v>1278</v>
      </c>
      <c r="J1863" s="9">
        <f>VLOOKUP('Consolidtaed Data'!$B8827,[1]Products!$A:$G,3,0)</f>
        <v>665</v>
      </c>
      <c r="K1863" s="9">
        <f>'Consolidtaed Data'!$J8827*'Consolidtaed Data'!$H8827</f>
        <v>1108</v>
      </c>
      <c r="L1863" s="9">
        <f>'Consolidtaed Data'!$I8827*'Consolidtaed Data'!$H8827</f>
        <v>1351</v>
      </c>
      <c r="M1863" s="9">
        <f>'Consolidtaed Data'!$L8827-'Consolidtaed Data'!$K8827</f>
        <v>264</v>
      </c>
      <c r="N1863" s="9" t="str">
        <f>VLOOKUP('Consolidtaed Data'!$C8827,[1]Locations!$A:$O,2,0)</f>
        <v>Pomona</v>
      </c>
      <c r="O1863" s="9" t="str">
        <f>VLOOKUP('Consolidtaed Data'!$D8827,'[1]Sales People'!$A:$B,2,0)</f>
        <v>Scott Clark</v>
      </c>
      <c r="P1863" s="9" t="str">
        <f>VLOOKUP('Consolidtaed Data'!$E8827,[1]Customers!$A:$B,2,0)</f>
        <v>Jonathan Harris</v>
      </c>
      <c r="Q1863" s="11">
        <f>WEEKDAY('Consolidtaed Data'!$F8827)</f>
        <v>2</v>
      </c>
      <c r="R1863" s="9">
        <f>MONTH('Consolidtaed Data'!$F8827)</f>
        <v>11</v>
      </c>
      <c r="S1863" s="9" t="str">
        <f>TEXT(Table3[[#This Row],[Purchase Date]],"MMMM")</f>
        <v>May</v>
      </c>
      <c r="T1863" s="9">
        <f>YEAR('Consolidtaed Data'!$F8827)</f>
        <v>2021</v>
      </c>
    </row>
    <row r="1864" spans="1:20" x14ac:dyDescent="0.3">
      <c r="A1864" s="9" t="s">
        <v>2855</v>
      </c>
      <c r="B1864" s="9" t="s">
        <v>298</v>
      </c>
      <c r="C1864" s="9" t="s">
        <v>421</v>
      </c>
      <c r="D1864" s="9" t="s">
        <v>374</v>
      </c>
      <c r="E1864" s="9" t="s">
        <v>749</v>
      </c>
      <c r="F1864" s="10">
        <v>43967</v>
      </c>
      <c r="G1864" s="10" t="str">
        <f>VLOOKUP(Table3[[#This Row],[Product ID]],[1]Products!$A:$G,2,0)</f>
        <v>Product 53</v>
      </c>
      <c r="H1864" s="22">
        <v>1</v>
      </c>
      <c r="I1864" s="9">
        <f>VLOOKUP('Consolidtaed Data'!$B9237,[1]Products!$A:$G,4,0)</f>
        <v>1972</v>
      </c>
      <c r="J1864" s="9">
        <f>VLOOKUP('Consolidtaed Data'!$B9237,[1]Products!$A:$G,3,0)</f>
        <v>1321</v>
      </c>
      <c r="K1864" s="9">
        <f>'Consolidtaed Data'!$J9237*'Consolidtaed Data'!$H9237</f>
        <v>395</v>
      </c>
      <c r="L1864" s="9">
        <f>'Consolidtaed Data'!$I9237*'Consolidtaed Data'!$H9237</f>
        <v>556</v>
      </c>
      <c r="M1864" s="9">
        <f>'Consolidtaed Data'!$L9237-'Consolidtaed Data'!$K9237</f>
        <v>364</v>
      </c>
      <c r="N1864" s="9" t="str">
        <f>VLOOKUP('Consolidtaed Data'!$C9237,[1]Locations!$A:$O,2,0)</f>
        <v>Norwalk</v>
      </c>
      <c r="O1864" s="9" t="str">
        <f>VLOOKUP('Consolidtaed Data'!$D9237,'[1]Sales People'!$A:$B,2,0)</f>
        <v>Larry Castillo</v>
      </c>
      <c r="P1864" s="9" t="str">
        <f>VLOOKUP('Consolidtaed Data'!$E9237,[1]Customers!$A:$B,2,0)</f>
        <v>Carl Jones</v>
      </c>
      <c r="Q1864" s="11">
        <f>WEEKDAY('Consolidtaed Data'!$F9237)</f>
        <v>2</v>
      </c>
      <c r="R1864" s="9">
        <f>MONTH('Consolidtaed Data'!$F9237)</f>
        <v>11</v>
      </c>
      <c r="S1864" s="9" t="str">
        <f>TEXT(Table3[[#This Row],[Purchase Date]],"MMMM")</f>
        <v>May</v>
      </c>
      <c r="T1864" s="9">
        <f>YEAR('Consolidtaed Data'!$F9237)</f>
        <v>2021</v>
      </c>
    </row>
    <row r="1865" spans="1:20" x14ac:dyDescent="0.3">
      <c r="A1865" s="9" t="s">
        <v>2856</v>
      </c>
      <c r="B1865" s="9" t="s">
        <v>209</v>
      </c>
      <c r="C1865" s="9" t="s">
        <v>275</v>
      </c>
      <c r="D1865" s="9" t="s">
        <v>149</v>
      </c>
      <c r="E1865" s="9" t="s">
        <v>1272</v>
      </c>
      <c r="F1865" s="10">
        <v>43968</v>
      </c>
      <c r="G1865" s="10" t="str">
        <f>VLOOKUP(Table3[[#This Row],[Product ID]],[1]Products!$A:$G,2,0)</f>
        <v>Product 86</v>
      </c>
      <c r="H1865" s="22">
        <v>2</v>
      </c>
      <c r="I1865" s="9">
        <f>VLOOKUP('Consolidtaed Data'!$B5971,[1]Products!$A:$G,4,0)</f>
        <v>530</v>
      </c>
      <c r="J1865" s="9">
        <f>VLOOKUP('Consolidtaed Data'!$B5971,[1]Products!$A:$G,3,0)</f>
        <v>424</v>
      </c>
      <c r="K1865" s="9">
        <f>'Consolidtaed Data'!$J5971*'Consolidtaed Data'!$H5971</f>
        <v>2970</v>
      </c>
      <c r="L1865" s="9">
        <f>'Consolidtaed Data'!$I5971*'Consolidtaed Data'!$H5971</f>
        <v>4182</v>
      </c>
      <c r="M1865" s="9">
        <f>'Consolidtaed Data'!$L5971-'Consolidtaed Data'!$K5971</f>
        <v>722</v>
      </c>
      <c r="N1865" s="9" t="str">
        <f>VLOOKUP('Consolidtaed Data'!$C5971,[1]Locations!$A:$O,2,0)</f>
        <v>Santa Ana</v>
      </c>
      <c r="O1865" s="9" t="str">
        <f>VLOOKUP('Consolidtaed Data'!$D5971,'[1]Sales People'!$A:$B,2,0)</f>
        <v>Joshua Cook</v>
      </c>
      <c r="P1865" s="9" t="str">
        <f>VLOOKUP('Consolidtaed Data'!$E5971,[1]Customers!$A:$B,2,0)</f>
        <v>Keith Murphy</v>
      </c>
      <c r="Q1865" s="11">
        <f>WEEKDAY('Consolidtaed Data'!$F5971)</f>
        <v>2</v>
      </c>
      <c r="R1865" s="9">
        <f>MONTH('Consolidtaed Data'!$F5971)</f>
        <v>3</v>
      </c>
      <c r="S1865" s="9" t="str">
        <f>TEXT(Table3[[#This Row],[Purchase Date]],"MMMM")</f>
        <v>May</v>
      </c>
      <c r="T1865" s="9">
        <f>YEAR('Consolidtaed Data'!$F5971)</f>
        <v>2021</v>
      </c>
    </row>
    <row r="1866" spans="1:20" x14ac:dyDescent="0.3">
      <c r="A1866" s="9" t="s">
        <v>2857</v>
      </c>
      <c r="B1866" s="9" t="s">
        <v>234</v>
      </c>
      <c r="C1866" s="9" t="s">
        <v>295</v>
      </c>
      <c r="D1866" s="9" t="s">
        <v>174</v>
      </c>
      <c r="E1866" s="9" t="s">
        <v>1105</v>
      </c>
      <c r="F1866" s="10">
        <v>43968</v>
      </c>
      <c r="G1866" s="10" t="str">
        <f>VLOOKUP(Table3[[#This Row],[Product ID]],[1]Products!$A:$G,2,0)</f>
        <v>Product 54</v>
      </c>
      <c r="H1866" s="22">
        <v>1</v>
      </c>
      <c r="I1866" s="9">
        <f>VLOOKUP('Consolidtaed Data'!$B6521,[1]Products!$A:$G,4,0)</f>
        <v>530</v>
      </c>
      <c r="J1866" s="9">
        <f>VLOOKUP('Consolidtaed Data'!$B6521,[1]Products!$A:$G,3,0)</f>
        <v>435</v>
      </c>
      <c r="K1866" s="9">
        <f>'Consolidtaed Data'!$J6521*'Consolidtaed Data'!$H6521</f>
        <v>342</v>
      </c>
      <c r="L1866" s="9">
        <f>'Consolidtaed Data'!$I6521*'Consolidtaed Data'!$H6521</f>
        <v>434</v>
      </c>
      <c r="M1866" s="9">
        <f>'Consolidtaed Data'!$L6521-'Consolidtaed Data'!$K6521</f>
        <v>351</v>
      </c>
      <c r="N1866" s="9" t="str">
        <f>VLOOKUP('Consolidtaed Data'!$C6521,[1]Locations!$A:$O,2,0)</f>
        <v>Vista</v>
      </c>
      <c r="O1866" s="9" t="str">
        <f>VLOOKUP('Consolidtaed Data'!$D6521,'[1]Sales People'!$A:$B,2,0)</f>
        <v>Larry Marshall</v>
      </c>
      <c r="P1866" s="9" t="str">
        <f>VLOOKUP('Consolidtaed Data'!$E6521,[1]Customers!$A:$B,2,0)</f>
        <v>Frank Hawkins</v>
      </c>
      <c r="Q1866" s="11">
        <f>WEEKDAY('Consolidtaed Data'!$F6521)</f>
        <v>3</v>
      </c>
      <c r="R1866" s="9">
        <f>MONTH('Consolidtaed Data'!$F6521)</f>
        <v>5</v>
      </c>
      <c r="S1866" s="9" t="str">
        <f>TEXT(Table3[[#This Row],[Purchase Date]],"MMMM")</f>
        <v>May</v>
      </c>
      <c r="T1866" s="9">
        <f>YEAR('Consolidtaed Data'!$F6521)</f>
        <v>2021</v>
      </c>
    </row>
    <row r="1867" spans="1:20" x14ac:dyDescent="0.3">
      <c r="A1867" s="9" t="s">
        <v>2858</v>
      </c>
      <c r="B1867" s="9" t="s">
        <v>219</v>
      </c>
      <c r="C1867" s="9" t="s">
        <v>472</v>
      </c>
      <c r="D1867" s="9" t="s">
        <v>43</v>
      </c>
      <c r="E1867" s="9" t="s">
        <v>685</v>
      </c>
      <c r="F1867" s="10">
        <v>43968</v>
      </c>
      <c r="G1867" s="10" t="str">
        <f>VLOOKUP(Table3[[#This Row],[Product ID]],[1]Products!$A:$G,2,0)</f>
        <v>Product 35</v>
      </c>
      <c r="H1867" s="22">
        <v>2</v>
      </c>
      <c r="I1867" s="9">
        <f>VLOOKUP('Consolidtaed Data'!$B6595,[1]Products!$A:$G,4,0)</f>
        <v>127</v>
      </c>
      <c r="J1867" s="9">
        <f>VLOOKUP('Consolidtaed Data'!$B6595,[1]Products!$A:$G,3,0)</f>
        <v>79</v>
      </c>
      <c r="K1867" s="9">
        <f>'Consolidtaed Data'!$J6595*'Consolidtaed Data'!$H6595</f>
        <v>1896</v>
      </c>
      <c r="L1867" s="9">
        <f>'Consolidtaed Data'!$I6595*'Consolidtaed Data'!$H6595</f>
        <v>2495</v>
      </c>
      <c r="M1867" s="9">
        <f>'Consolidtaed Data'!$L6595-'Consolidtaed Data'!$K6595</f>
        <v>872</v>
      </c>
      <c r="N1867" s="9" t="str">
        <f>VLOOKUP('Consolidtaed Data'!$C6595,[1]Locations!$A:$O,2,0)</f>
        <v>Rancho Cucamonga</v>
      </c>
      <c r="O1867" s="9" t="str">
        <f>VLOOKUP('Consolidtaed Data'!$D6595,'[1]Sales People'!$A:$B,2,0)</f>
        <v>Eugene Holmes</v>
      </c>
      <c r="P1867" s="9" t="str">
        <f>VLOOKUP('Consolidtaed Data'!$E6595,[1]Customers!$A:$B,2,0)</f>
        <v>Benjamin Kim</v>
      </c>
      <c r="Q1867" s="11">
        <f>WEEKDAY('Consolidtaed Data'!$F6595)</f>
        <v>2</v>
      </c>
      <c r="R1867" s="9">
        <f>MONTH('Consolidtaed Data'!$F6595)</f>
        <v>5</v>
      </c>
      <c r="S1867" s="9" t="str">
        <f>TEXT(Table3[[#This Row],[Purchase Date]],"MMMM")</f>
        <v>May</v>
      </c>
      <c r="T1867" s="9">
        <f>YEAR('Consolidtaed Data'!$F6595)</f>
        <v>2021</v>
      </c>
    </row>
    <row r="1868" spans="1:20" x14ac:dyDescent="0.3">
      <c r="A1868" s="9" t="s">
        <v>2859</v>
      </c>
      <c r="B1868" s="9" t="s">
        <v>443</v>
      </c>
      <c r="C1868" s="9" t="s">
        <v>157</v>
      </c>
      <c r="D1868" s="9" t="s">
        <v>193</v>
      </c>
      <c r="E1868" s="9" t="s">
        <v>560</v>
      </c>
      <c r="F1868" s="10">
        <v>43968</v>
      </c>
      <c r="G1868" s="10" t="str">
        <f>VLOOKUP(Table3[[#This Row],[Product ID]],[1]Products!$A:$G,2,0)</f>
        <v>Product 61</v>
      </c>
      <c r="H1868" s="22">
        <v>3</v>
      </c>
      <c r="I1868" s="9">
        <f>VLOOKUP('Consolidtaed Data'!$B6676,[1]Products!$A:$G,4,0)</f>
        <v>35</v>
      </c>
      <c r="J1868" s="9">
        <f>VLOOKUP('Consolidtaed Data'!$B6676,[1]Products!$A:$G,3,0)</f>
        <v>22</v>
      </c>
      <c r="K1868" s="9">
        <f>'Consolidtaed Data'!$J6676*'Consolidtaed Data'!$H6676</f>
        <v>462</v>
      </c>
      <c r="L1868" s="9">
        <f>'Consolidtaed Data'!$I6676*'Consolidtaed Data'!$H6676</f>
        <v>609</v>
      </c>
      <c r="M1868" s="9">
        <f>'Consolidtaed Data'!$L6676-'Consolidtaed Data'!$K6676</f>
        <v>275</v>
      </c>
      <c r="N1868" s="9" t="str">
        <f>VLOOKUP('Consolidtaed Data'!$C6676,[1]Locations!$A:$O,2,0)</f>
        <v>Victorville</v>
      </c>
      <c r="O1868" s="9" t="str">
        <f>VLOOKUP('Consolidtaed Data'!$D6676,'[1]Sales People'!$A:$B,2,0)</f>
        <v>Brian Thomas</v>
      </c>
      <c r="P1868" s="9" t="str">
        <f>VLOOKUP('Consolidtaed Data'!$E6676,[1]Customers!$A:$B,2,0)</f>
        <v>Jerry Reed</v>
      </c>
      <c r="Q1868" s="11">
        <f>WEEKDAY('Consolidtaed Data'!$F6676)</f>
        <v>1</v>
      </c>
      <c r="R1868" s="9">
        <f>MONTH('Consolidtaed Data'!$F6676)</f>
        <v>5</v>
      </c>
      <c r="S1868" s="9" t="str">
        <f>TEXT(Table3[[#This Row],[Purchase Date]],"MMMM")</f>
        <v>May</v>
      </c>
      <c r="T1868" s="9">
        <f>YEAR('Consolidtaed Data'!$F6676)</f>
        <v>2021</v>
      </c>
    </row>
    <row r="1869" spans="1:20" x14ac:dyDescent="0.3">
      <c r="A1869" s="9" t="s">
        <v>2860</v>
      </c>
      <c r="B1869" s="9" t="s">
        <v>11</v>
      </c>
      <c r="C1869" s="9" t="s">
        <v>157</v>
      </c>
      <c r="D1869" s="9" t="s">
        <v>241</v>
      </c>
      <c r="E1869" s="9" t="s">
        <v>1278</v>
      </c>
      <c r="F1869" s="10">
        <v>43968</v>
      </c>
      <c r="G1869" s="10" t="str">
        <f>VLOOKUP(Table3[[#This Row],[Product ID]],[1]Products!$A:$G,2,0)</f>
        <v>Product 88</v>
      </c>
      <c r="H1869" s="22">
        <v>1</v>
      </c>
      <c r="I1869" s="9">
        <f>VLOOKUP('Consolidtaed Data'!$B7084,[1]Products!$A:$G,4,0)</f>
        <v>951</v>
      </c>
      <c r="J1869" s="9">
        <f>VLOOKUP('Consolidtaed Data'!$B7084,[1]Products!$A:$G,3,0)</f>
        <v>504</v>
      </c>
      <c r="K1869" s="9">
        <f>'Consolidtaed Data'!$J7084*'Consolidtaed Data'!$H7084</f>
        <v>424</v>
      </c>
      <c r="L1869" s="9">
        <f>'Consolidtaed Data'!$I7084*'Consolidtaed Data'!$H7084</f>
        <v>530</v>
      </c>
      <c r="M1869" s="9">
        <f>'Consolidtaed Data'!$L7084-'Consolidtaed Data'!$K7084</f>
        <v>192</v>
      </c>
      <c r="N1869" s="9" t="str">
        <f>VLOOKUP('Consolidtaed Data'!$C7084,[1]Locations!$A:$O,2,0)</f>
        <v>Pomona</v>
      </c>
      <c r="O1869" s="9" t="str">
        <f>VLOOKUP('Consolidtaed Data'!$D7084,'[1]Sales People'!$A:$B,2,0)</f>
        <v>Joshua Taylor</v>
      </c>
      <c r="P1869" s="9" t="str">
        <f>VLOOKUP('Consolidtaed Data'!$E7084,[1]Customers!$A:$B,2,0)</f>
        <v>Kenneth Arnold</v>
      </c>
      <c r="Q1869" s="11">
        <f>WEEKDAY('Consolidtaed Data'!$F7084)</f>
        <v>4</v>
      </c>
      <c r="R1869" s="9">
        <f>MONTH('Consolidtaed Data'!$F7084)</f>
        <v>6</v>
      </c>
      <c r="S1869" s="9" t="str">
        <f>TEXT(Table3[[#This Row],[Purchase Date]],"MMMM")</f>
        <v>May</v>
      </c>
      <c r="T1869" s="9">
        <f>YEAR('Consolidtaed Data'!$F7084)</f>
        <v>2021</v>
      </c>
    </row>
    <row r="1870" spans="1:20" x14ac:dyDescent="0.3">
      <c r="A1870" s="9" t="s">
        <v>2861</v>
      </c>
      <c r="B1870" s="9" t="s">
        <v>360</v>
      </c>
      <c r="C1870" s="9" t="s">
        <v>504</v>
      </c>
      <c r="D1870" s="9" t="s">
        <v>197</v>
      </c>
      <c r="E1870" s="9" t="s">
        <v>179</v>
      </c>
      <c r="F1870" s="10">
        <v>43968</v>
      </c>
      <c r="G1870" s="10" t="str">
        <f>VLOOKUP(Table3[[#This Row],[Product ID]],[1]Products!$A:$G,2,0)</f>
        <v>Product 59</v>
      </c>
      <c r="H1870" s="22">
        <v>3</v>
      </c>
      <c r="I1870" s="9">
        <f>VLOOKUP('Consolidtaed Data'!$B7335,[1]Products!$A:$G,4,0)</f>
        <v>561</v>
      </c>
      <c r="J1870" s="9">
        <f>VLOOKUP('Consolidtaed Data'!$B7335,[1]Products!$A:$G,3,0)</f>
        <v>421</v>
      </c>
      <c r="K1870" s="9">
        <f>'Consolidtaed Data'!$J7335*'Consolidtaed Data'!$H7335</f>
        <v>947</v>
      </c>
      <c r="L1870" s="9">
        <f>'Consolidtaed Data'!$I7335*'Consolidtaed Data'!$H7335</f>
        <v>1353</v>
      </c>
      <c r="M1870" s="9">
        <f>'Consolidtaed Data'!$L7335-'Consolidtaed Data'!$K7335</f>
        <v>140</v>
      </c>
      <c r="N1870" s="9" t="str">
        <f>VLOOKUP('Consolidtaed Data'!$C7335,[1]Locations!$A:$O,2,0)</f>
        <v>Santa Ana</v>
      </c>
      <c r="O1870" s="9" t="str">
        <f>VLOOKUP('Consolidtaed Data'!$D7335,'[1]Sales People'!$A:$B,2,0)</f>
        <v>Martin Perry</v>
      </c>
      <c r="P1870" s="9" t="str">
        <f>VLOOKUP('Consolidtaed Data'!$E7335,[1]Customers!$A:$B,2,0)</f>
        <v>Peter Castillo</v>
      </c>
      <c r="Q1870" s="11">
        <f>WEEKDAY('Consolidtaed Data'!$F7335)</f>
        <v>7</v>
      </c>
      <c r="R1870" s="9">
        <f>MONTH('Consolidtaed Data'!$F7335)</f>
        <v>7</v>
      </c>
      <c r="S1870" s="9" t="str">
        <f>TEXT(Table3[[#This Row],[Purchase Date]],"MMMM")</f>
        <v>May</v>
      </c>
      <c r="T1870" s="9">
        <f>YEAR('Consolidtaed Data'!$F7335)</f>
        <v>2021</v>
      </c>
    </row>
    <row r="1871" spans="1:20" x14ac:dyDescent="0.3">
      <c r="A1871" s="9" t="s">
        <v>2862</v>
      </c>
      <c r="B1871" s="9" t="s">
        <v>390</v>
      </c>
      <c r="C1871" s="9" t="s">
        <v>140</v>
      </c>
      <c r="D1871" s="9" t="s">
        <v>326</v>
      </c>
      <c r="E1871" s="9" t="s">
        <v>380</v>
      </c>
      <c r="F1871" s="10">
        <v>43968</v>
      </c>
      <c r="G1871" s="10" t="str">
        <f>VLOOKUP(Table3[[#This Row],[Product ID]],[1]Products!$A:$G,2,0)</f>
        <v>Product 48</v>
      </c>
      <c r="H1871" s="22">
        <v>1</v>
      </c>
      <c r="I1871" s="9">
        <f>VLOOKUP('Consolidtaed Data'!$B7661,[1]Products!$A:$G,4,0)</f>
        <v>203</v>
      </c>
      <c r="J1871" s="9">
        <f>VLOOKUP('Consolidtaed Data'!$B7661,[1]Products!$A:$G,3,0)</f>
        <v>154</v>
      </c>
      <c r="K1871" s="9">
        <f>'Consolidtaed Data'!$J7661*'Consolidtaed Data'!$H7661</f>
        <v>1788</v>
      </c>
      <c r="L1871" s="9">
        <f>'Consolidtaed Data'!$I7661*'Consolidtaed Data'!$H7661</f>
        <v>2353</v>
      </c>
      <c r="M1871" s="9">
        <f>'Consolidtaed Data'!$L7661-'Consolidtaed Data'!$K7661</f>
        <v>1788</v>
      </c>
      <c r="N1871" s="9" t="str">
        <f>VLOOKUP('Consolidtaed Data'!$C7661,[1]Locations!$A:$O,2,0)</f>
        <v>Concord</v>
      </c>
      <c r="O1871" s="9" t="str">
        <f>VLOOKUP('Consolidtaed Data'!$D7661,'[1]Sales People'!$A:$B,2,0)</f>
        <v>John Reyes</v>
      </c>
      <c r="P1871" s="9" t="str">
        <f>VLOOKUP('Consolidtaed Data'!$E7661,[1]Customers!$A:$B,2,0)</f>
        <v>Gregory Simmons</v>
      </c>
      <c r="Q1871" s="11">
        <f>WEEKDAY('Consolidtaed Data'!$F7661)</f>
        <v>4</v>
      </c>
      <c r="R1871" s="9">
        <f>MONTH('Consolidtaed Data'!$F7661)</f>
        <v>8</v>
      </c>
      <c r="S1871" s="9" t="str">
        <f>TEXT(Table3[[#This Row],[Purchase Date]],"MMMM")</f>
        <v>May</v>
      </c>
      <c r="T1871" s="9">
        <f>YEAR('Consolidtaed Data'!$F7661)</f>
        <v>2021</v>
      </c>
    </row>
    <row r="1872" spans="1:20" x14ac:dyDescent="0.3">
      <c r="A1872" s="9" t="s">
        <v>2863</v>
      </c>
      <c r="B1872" s="9" t="s">
        <v>219</v>
      </c>
      <c r="C1872" s="9" t="s">
        <v>186</v>
      </c>
      <c r="D1872" s="9" t="s">
        <v>35</v>
      </c>
      <c r="E1872" s="9" t="s">
        <v>1396</v>
      </c>
      <c r="F1872" s="10">
        <v>43968</v>
      </c>
      <c r="G1872" s="10" t="str">
        <f>VLOOKUP(Table3[[#This Row],[Product ID]],[1]Products!$A:$G,2,0)</f>
        <v>Product 35</v>
      </c>
      <c r="H1872" s="22">
        <v>1</v>
      </c>
      <c r="I1872" s="9">
        <f>VLOOKUP('Consolidtaed Data'!$B7863,[1]Products!$A:$G,4,0)</f>
        <v>1708</v>
      </c>
      <c r="J1872" s="9">
        <f>VLOOKUP('Consolidtaed Data'!$B7863,[1]Products!$A:$G,3,0)</f>
        <v>871</v>
      </c>
      <c r="K1872" s="9">
        <f>'Consolidtaed Data'!$J7863*'Consolidtaed Data'!$H7863</f>
        <v>154</v>
      </c>
      <c r="L1872" s="9">
        <f>'Consolidtaed Data'!$I7863*'Consolidtaed Data'!$H7863</f>
        <v>203</v>
      </c>
      <c r="M1872" s="9">
        <f>'Consolidtaed Data'!$L7863-'Consolidtaed Data'!$K7863</f>
        <v>696</v>
      </c>
      <c r="N1872" s="9" t="str">
        <f>VLOOKUP('Consolidtaed Data'!$C7863,[1]Locations!$A:$O,2,0)</f>
        <v>Escondido</v>
      </c>
      <c r="O1872" s="9" t="str">
        <f>VLOOKUP('Consolidtaed Data'!$D7863,'[1]Sales People'!$A:$B,2,0)</f>
        <v>Patrick Ruiz</v>
      </c>
      <c r="P1872" s="9" t="str">
        <f>VLOOKUP('Consolidtaed Data'!$E7863,[1]Customers!$A:$B,2,0)</f>
        <v>Keith Murphy</v>
      </c>
      <c r="Q1872" s="11">
        <f>WEEKDAY('Consolidtaed Data'!$F7863)</f>
        <v>6</v>
      </c>
      <c r="R1872" s="9">
        <f>MONTH('Consolidtaed Data'!$F7863)</f>
        <v>8</v>
      </c>
      <c r="S1872" s="9" t="str">
        <f>TEXT(Table3[[#This Row],[Purchase Date]],"MMMM")</f>
        <v>May</v>
      </c>
      <c r="T1872" s="9">
        <f>YEAR('Consolidtaed Data'!$F7863)</f>
        <v>2021</v>
      </c>
    </row>
    <row r="1873" spans="1:20" x14ac:dyDescent="0.3">
      <c r="A1873" s="9" t="s">
        <v>2864</v>
      </c>
      <c r="B1873" s="9" t="s">
        <v>301</v>
      </c>
      <c r="C1873" s="9" t="s">
        <v>196</v>
      </c>
      <c r="D1873" s="9" t="s">
        <v>326</v>
      </c>
      <c r="E1873" s="9" t="s">
        <v>166</v>
      </c>
      <c r="F1873" s="10">
        <v>43968</v>
      </c>
      <c r="G1873" s="10" t="str">
        <f>VLOOKUP(Table3[[#This Row],[Product ID]],[1]Products!$A:$G,2,0)</f>
        <v>Product 57</v>
      </c>
      <c r="H1873" s="22">
        <v>2</v>
      </c>
      <c r="I1873" s="9">
        <f>VLOOKUP('Consolidtaed Data'!$B8397,[1]Products!$A:$G,4,0)</f>
        <v>1522</v>
      </c>
      <c r="J1873" s="9">
        <f>VLOOKUP('Consolidtaed Data'!$B8397,[1]Products!$A:$G,3,0)</f>
        <v>791</v>
      </c>
      <c r="K1873" s="9">
        <f>'Consolidtaed Data'!$J8397*'Consolidtaed Data'!$H8397</f>
        <v>2216</v>
      </c>
      <c r="L1873" s="9">
        <f>'Consolidtaed Data'!$I8397*'Consolidtaed Data'!$H8397</f>
        <v>2702</v>
      </c>
      <c r="M1873" s="9">
        <f>'Consolidtaed Data'!$L8397-'Consolidtaed Data'!$K8397</f>
        <v>3300</v>
      </c>
      <c r="N1873" s="9" t="str">
        <f>VLOOKUP('Consolidtaed Data'!$C8397,[1]Locations!$A:$O,2,0)</f>
        <v>Santa Clarita</v>
      </c>
      <c r="O1873" s="9" t="str">
        <f>VLOOKUP('Consolidtaed Data'!$D8397,'[1]Sales People'!$A:$B,2,0)</f>
        <v>Martin Perry</v>
      </c>
      <c r="P1873" s="9" t="str">
        <f>VLOOKUP('Consolidtaed Data'!$E8397,[1]Customers!$A:$B,2,0)</f>
        <v>Brian Warren</v>
      </c>
      <c r="Q1873" s="11">
        <f>WEEKDAY('Consolidtaed Data'!$F8397)</f>
        <v>5</v>
      </c>
      <c r="R1873" s="9">
        <f>MONTH('Consolidtaed Data'!$F8397)</f>
        <v>9</v>
      </c>
      <c r="S1873" s="9" t="str">
        <f>TEXT(Table3[[#This Row],[Purchase Date]],"MMMM")</f>
        <v>May</v>
      </c>
      <c r="T1873" s="9">
        <f>YEAR('Consolidtaed Data'!$F8397)</f>
        <v>2021</v>
      </c>
    </row>
    <row r="1874" spans="1:20" x14ac:dyDescent="0.3">
      <c r="A1874" s="9" t="s">
        <v>2865</v>
      </c>
      <c r="B1874" s="9" t="s">
        <v>182</v>
      </c>
      <c r="C1874" s="9" t="s">
        <v>275</v>
      </c>
      <c r="D1874" s="9" t="s">
        <v>235</v>
      </c>
      <c r="E1874" s="9" t="s">
        <v>1973</v>
      </c>
      <c r="F1874" s="10">
        <v>43968</v>
      </c>
      <c r="G1874" s="10" t="str">
        <f>VLOOKUP(Table3[[#This Row],[Product ID]],[1]Products!$A:$G,2,0)</f>
        <v>Product 9</v>
      </c>
      <c r="H1874" s="22">
        <v>3</v>
      </c>
      <c r="I1874" s="9">
        <f>VLOOKUP('Consolidtaed Data'!$B8460,[1]Products!$A:$G,4,0)</f>
        <v>127</v>
      </c>
      <c r="J1874" s="9">
        <f>VLOOKUP('Consolidtaed Data'!$B8460,[1]Products!$A:$G,3,0)</f>
        <v>79</v>
      </c>
      <c r="K1874" s="9">
        <f>'Consolidtaed Data'!$J8460*'Consolidtaed Data'!$H8460</f>
        <v>3963</v>
      </c>
      <c r="L1874" s="9">
        <f>'Consolidtaed Data'!$I8460*'Consolidtaed Data'!$H8460</f>
        <v>5916</v>
      </c>
      <c r="M1874" s="9">
        <f>'Consolidtaed Data'!$L8460-'Consolidtaed Data'!$K8460</f>
        <v>483</v>
      </c>
      <c r="N1874" s="9" t="str">
        <f>VLOOKUP('Consolidtaed Data'!$C8460,[1]Locations!$A:$O,2,0)</f>
        <v>Victorville</v>
      </c>
      <c r="O1874" s="9" t="str">
        <f>VLOOKUP('Consolidtaed Data'!$D8460,'[1]Sales People'!$A:$B,2,0)</f>
        <v>Ryan Welch</v>
      </c>
      <c r="P1874" s="9" t="str">
        <f>VLOOKUP('Consolidtaed Data'!$E8460,[1]Customers!$A:$B,2,0)</f>
        <v>Larry Dunn</v>
      </c>
      <c r="Q1874" s="11">
        <f>WEEKDAY('Consolidtaed Data'!$F8460)</f>
        <v>3</v>
      </c>
      <c r="R1874" s="9">
        <f>MONTH('Consolidtaed Data'!$F8460)</f>
        <v>10</v>
      </c>
      <c r="S1874" s="9" t="str">
        <f>TEXT(Table3[[#This Row],[Purchase Date]],"MMMM")</f>
        <v>May</v>
      </c>
      <c r="T1874" s="9">
        <f>YEAR('Consolidtaed Data'!$F8460)</f>
        <v>2021</v>
      </c>
    </row>
    <row r="1875" spans="1:20" x14ac:dyDescent="0.3">
      <c r="A1875" s="9" t="s">
        <v>2866</v>
      </c>
      <c r="B1875" s="9" t="s">
        <v>33</v>
      </c>
      <c r="C1875" s="9" t="s">
        <v>42</v>
      </c>
      <c r="D1875" s="9" t="s">
        <v>143</v>
      </c>
      <c r="E1875" s="9" t="s">
        <v>657</v>
      </c>
      <c r="F1875" s="10">
        <v>43968</v>
      </c>
      <c r="G1875" s="10" t="str">
        <f>VLOOKUP(Table3[[#This Row],[Product ID]],[1]Products!$A:$G,2,0)</f>
        <v>Product 29</v>
      </c>
      <c r="H1875" s="22">
        <v>1</v>
      </c>
      <c r="I1875" s="9">
        <f>VLOOKUP('Consolidtaed Data'!$B8595,[1]Products!$A:$G,4,0)</f>
        <v>1708</v>
      </c>
      <c r="J1875" s="9">
        <f>VLOOKUP('Consolidtaed Data'!$B8595,[1]Products!$A:$G,3,0)</f>
        <v>871</v>
      </c>
      <c r="K1875" s="9">
        <f>'Consolidtaed Data'!$J8595*'Consolidtaed Data'!$H8595</f>
        <v>1321</v>
      </c>
      <c r="L1875" s="9">
        <f>'Consolidtaed Data'!$I8595*'Consolidtaed Data'!$H8595</f>
        <v>1972</v>
      </c>
      <c r="M1875" s="9">
        <f>'Consolidtaed Data'!$L8595-'Consolidtaed Data'!$K8595</f>
        <v>3128</v>
      </c>
      <c r="N1875" s="9" t="str">
        <f>VLOOKUP('Consolidtaed Data'!$C8595,[1]Locations!$A:$O,2,0)</f>
        <v>Roseville</v>
      </c>
      <c r="O1875" s="9" t="str">
        <f>VLOOKUP('Consolidtaed Data'!$D8595,'[1]Sales People'!$A:$B,2,0)</f>
        <v>Gary Rodriguez</v>
      </c>
      <c r="P1875" s="9" t="str">
        <f>VLOOKUP('Consolidtaed Data'!$E8595,[1]Customers!$A:$B,2,0)</f>
        <v>Paul Chapman</v>
      </c>
      <c r="Q1875" s="11">
        <f>WEEKDAY('Consolidtaed Data'!$F8595)</f>
        <v>6</v>
      </c>
      <c r="R1875" s="9">
        <f>MONTH('Consolidtaed Data'!$F8595)</f>
        <v>10</v>
      </c>
      <c r="S1875" s="9" t="str">
        <f>TEXT(Table3[[#This Row],[Purchase Date]],"MMMM")</f>
        <v>May</v>
      </c>
      <c r="T1875" s="9">
        <f>YEAR('Consolidtaed Data'!$F8595)</f>
        <v>2021</v>
      </c>
    </row>
    <row r="1876" spans="1:20" x14ac:dyDescent="0.3">
      <c r="A1876" s="9" t="s">
        <v>2867</v>
      </c>
      <c r="B1876" s="9" t="s">
        <v>204</v>
      </c>
      <c r="C1876" s="9" t="s">
        <v>357</v>
      </c>
      <c r="D1876" s="9" t="s">
        <v>9</v>
      </c>
      <c r="E1876" s="9" t="s">
        <v>983</v>
      </c>
      <c r="F1876" s="10">
        <v>43968</v>
      </c>
      <c r="G1876" s="10" t="str">
        <f>VLOOKUP(Table3[[#This Row],[Product ID]],[1]Products!$A:$G,2,0)</f>
        <v>Product 101</v>
      </c>
      <c r="H1876" s="22">
        <v>1</v>
      </c>
      <c r="I1876" s="9">
        <f>VLOOKUP('Consolidtaed Data'!$B9187,[1]Products!$A:$G,4,0)</f>
        <v>667</v>
      </c>
      <c r="J1876" s="9">
        <f>VLOOKUP('Consolidtaed Data'!$B9187,[1]Products!$A:$G,3,0)</f>
        <v>387</v>
      </c>
      <c r="K1876" s="9">
        <f>'Consolidtaed Data'!$J9187*'Consolidtaed Data'!$H9187</f>
        <v>270</v>
      </c>
      <c r="L1876" s="9">
        <f>'Consolidtaed Data'!$I9187*'Consolidtaed Data'!$H9187</f>
        <v>336</v>
      </c>
      <c r="M1876" s="9">
        <f>'Consolidtaed Data'!$L9187-'Consolidtaed Data'!$K9187</f>
        <v>161</v>
      </c>
      <c r="N1876" s="9" t="str">
        <f>VLOOKUP('Consolidtaed Data'!$C9187,[1]Locations!$A:$O,2,0)</f>
        <v>Vista</v>
      </c>
      <c r="O1876" s="9" t="str">
        <f>VLOOKUP('Consolidtaed Data'!$D9187,'[1]Sales People'!$A:$B,2,0)</f>
        <v>Kevin Butler</v>
      </c>
      <c r="P1876" s="9" t="str">
        <f>VLOOKUP('Consolidtaed Data'!$E9187,[1]Customers!$A:$B,2,0)</f>
        <v>Joshua Garza</v>
      </c>
      <c r="Q1876" s="11">
        <f>WEEKDAY('Consolidtaed Data'!$F9187)</f>
        <v>6</v>
      </c>
      <c r="R1876" s="9">
        <f>MONTH('Consolidtaed Data'!$F9187)</f>
        <v>11</v>
      </c>
      <c r="S1876" s="9" t="str">
        <f>TEXT(Table3[[#This Row],[Purchase Date]],"MMMM")</f>
        <v>May</v>
      </c>
      <c r="T1876" s="9">
        <f>YEAR('Consolidtaed Data'!$F9187)</f>
        <v>2021</v>
      </c>
    </row>
    <row r="1877" spans="1:20" x14ac:dyDescent="0.3">
      <c r="A1877" s="9" t="s">
        <v>2868</v>
      </c>
      <c r="B1877" s="9" t="s">
        <v>225</v>
      </c>
      <c r="C1877" s="9" t="s">
        <v>223</v>
      </c>
      <c r="D1877" s="9" t="s">
        <v>17</v>
      </c>
      <c r="E1877" s="9" t="s">
        <v>1231</v>
      </c>
      <c r="F1877" s="10">
        <v>43968</v>
      </c>
      <c r="G1877" s="10" t="str">
        <f>VLOOKUP(Table3[[#This Row],[Product ID]],[1]Products!$A:$G,2,0)</f>
        <v>Product 24</v>
      </c>
      <c r="H1877" s="22">
        <v>1</v>
      </c>
      <c r="I1877" s="9">
        <f>VLOOKUP('Consolidtaed Data'!$B9338,[1]Products!$A:$G,4,0)</f>
        <v>1972</v>
      </c>
      <c r="J1877" s="9">
        <f>VLOOKUP('Consolidtaed Data'!$B9338,[1]Products!$A:$G,3,0)</f>
        <v>1321</v>
      </c>
      <c r="K1877" s="9">
        <f>'Consolidtaed Data'!$J9338*'Consolidtaed Data'!$H9338</f>
        <v>5895</v>
      </c>
      <c r="L1877" s="9">
        <f>'Consolidtaed Data'!$I9338*'Consolidtaed Data'!$H9338</f>
        <v>7188</v>
      </c>
      <c r="M1877" s="9">
        <f>'Consolidtaed Data'!$L9338-'Consolidtaed Data'!$K9338</f>
        <v>1293</v>
      </c>
      <c r="N1877" s="9" t="str">
        <f>VLOOKUP('Consolidtaed Data'!$C9338,[1]Locations!$A:$O,2,0)</f>
        <v>Bakersfield</v>
      </c>
      <c r="O1877" s="9" t="str">
        <f>VLOOKUP('Consolidtaed Data'!$D9338,'[1]Sales People'!$A:$B,2,0)</f>
        <v>Andrew Bowman</v>
      </c>
      <c r="P1877" s="9" t="str">
        <f>VLOOKUP('Consolidtaed Data'!$E9338,[1]Customers!$A:$B,2,0)</f>
        <v>Joshua Brooks</v>
      </c>
      <c r="Q1877" s="11">
        <f>WEEKDAY('Consolidtaed Data'!$F9338)</f>
        <v>2</v>
      </c>
      <c r="R1877" s="9">
        <f>MONTH('Consolidtaed Data'!$F9338)</f>
        <v>12</v>
      </c>
      <c r="S1877" s="9" t="str">
        <f>TEXT(Table3[[#This Row],[Purchase Date]],"MMMM")</f>
        <v>May</v>
      </c>
      <c r="T1877" s="9">
        <f>YEAR('Consolidtaed Data'!$F9338)</f>
        <v>2021</v>
      </c>
    </row>
    <row r="1878" spans="1:20" x14ac:dyDescent="0.3">
      <c r="A1878" s="9" t="s">
        <v>2869</v>
      </c>
      <c r="B1878" s="9" t="s">
        <v>225</v>
      </c>
      <c r="C1878" s="9" t="s">
        <v>126</v>
      </c>
      <c r="D1878" s="9" t="s">
        <v>22</v>
      </c>
      <c r="E1878" s="9" t="s">
        <v>375</v>
      </c>
      <c r="F1878" s="10">
        <v>43968</v>
      </c>
      <c r="G1878" s="10" t="str">
        <f>VLOOKUP(Table3[[#This Row],[Product ID]],[1]Products!$A:$G,2,0)</f>
        <v>Product 24</v>
      </c>
      <c r="H1878" s="22">
        <v>1</v>
      </c>
      <c r="I1878" s="9">
        <f>VLOOKUP('Consolidtaed Data'!$B9350,[1]Products!$A:$G,4,0)</f>
        <v>1414</v>
      </c>
      <c r="J1878" s="9">
        <f>VLOOKUP('Consolidtaed Data'!$B9350,[1]Products!$A:$G,3,0)</f>
        <v>962</v>
      </c>
      <c r="K1878" s="9">
        <f>'Consolidtaed Data'!$J9350*'Consolidtaed Data'!$H9350</f>
        <v>130</v>
      </c>
      <c r="L1878" s="9">
        <f>'Consolidtaed Data'!$I9350*'Consolidtaed Data'!$H9350</f>
        <v>181</v>
      </c>
      <c r="M1878" s="9">
        <f>'Consolidtaed Data'!$L9350-'Consolidtaed Data'!$K9350</f>
        <v>766</v>
      </c>
      <c r="N1878" s="9" t="str">
        <f>VLOOKUP('Consolidtaed Data'!$C9350,[1]Locations!$A:$O,2,0)</f>
        <v>San Mateo</v>
      </c>
      <c r="O1878" s="9" t="str">
        <f>VLOOKUP('Consolidtaed Data'!$D9350,'[1]Sales People'!$A:$B,2,0)</f>
        <v>Justin Lynch</v>
      </c>
      <c r="P1878" s="9" t="str">
        <f>VLOOKUP('Consolidtaed Data'!$E9350,[1]Customers!$A:$B,2,0)</f>
        <v>Earl Phillips</v>
      </c>
      <c r="Q1878" s="11">
        <f>WEEKDAY('Consolidtaed Data'!$F9350)</f>
        <v>3</v>
      </c>
      <c r="R1878" s="9">
        <f>MONTH('Consolidtaed Data'!$F9350)</f>
        <v>12</v>
      </c>
      <c r="S1878" s="9" t="str">
        <f>TEXT(Table3[[#This Row],[Purchase Date]],"MMMM")</f>
        <v>May</v>
      </c>
      <c r="T1878" s="9">
        <f>YEAR('Consolidtaed Data'!$F9350)</f>
        <v>2021</v>
      </c>
    </row>
    <row r="1879" spans="1:20" x14ac:dyDescent="0.3">
      <c r="A1879" s="9" t="s">
        <v>2870</v>
      </c>
      <c r="B1879" s="9" t="s">
        <v>188</v>
      </c>
      <c r="C1879" s="9" t="s">
        <v>295</v>
      </c>
      <c r="D1879" s="9" t="s">
        <v>246</v>
      </c>
      <c r="E1879" s="9" t="s">
        <v>2074</v>
      </c>
      <c r="F1879" s="10">
        <v>43968</v>
      </c>
      <c r="G1879" s="10" t="str">
        <f>VLOOKUP(Table3[[#This Row],[Product ID]],[1]Products!$A:$G,2,0)</f>
        <v>Product 63</v>
      </c>
      <c r="H1879" s="22">
        <v>4</v>
      </c>
      <c r="I1879" s="9">
        <f>VLOOKUP('Consolidtaed Data'!$B9469,[1]Products!$A:$G,4,0)</f>
        <v>1848</v>
      </c>
      <c r="J1879" s="9">
        <f>VLOOKUP('Consolidtaed Data'!$B9469,[1]Products!$A:$G,3,0)</f>
        <v>1294</v>
      </c>
      <c r="K1879" s="9">
        <f>'Consolidtaed Data'!$J9469*'Consolidtaed Data'!$H9469</f>
        <v>818</v>
      </c>
      <c r="L1879" s="9">
        <f>'Consolidtaed Data'!$I9469*'Consolidtaed Data'!$H9469</f>
        <v>1634</v>
      </c>
      <c r="M1879" s="9">
        <f>'Consolidtaed Data'!$L9469-'Consolidtaed Data'!$K9469</f>
        <v>548</v>
      </c>
      <c r="N1879" s="9" t="str">
        <f>VLOOKUP('Consolidtaed Data'!$C9469,[1]Locations!$A:$O,2,0)</f>
        <v>San Diego</v>
      </c>
      <c r="O1879" s="9" t="str">
        <f>VLOOKUP('Consolidtaed Data'!$D9469,'[1]Sales People'!$A:$B,2,0)</f>
        <v>Walter Cook</v>
      </c>
      <c r="P1879" s="9" t="str">
        <f>VLOOKUP('Consolidtaed Data'!$E9469,[1]Customers!$A:$B,2,0)</f>
        <v>Scott Rice</v>
      </c>
      <c r="Q1879" s="11">
        <f>WEEKDAY('Consolidtaed Data'!$F9469)</f>
        <v>5</v>
      </c>
      <c r="R1879" s="9">
        <f>MONTH('Consolidtaed Data'!$F9469)</f>
        <v>12</v>
      </c>
      <c r="S1879" s="9" t="str">
        <f>TEXT(Table3[[#This Row],[Purchase Date]],"MMMM")</f>
        <v>May</v>
      </c>
      <c r="T1879" s="9">
        <f>YEAR('Consolidtaed Data'!$F9469)</f>
        <v>2021</v>
      </c>
    </row>
    <row r="1880" spans="1:20" x14ac:dyDescent="0.3">
      <c r="A1880" s="9" t="s">
        <v>2871</v>
      </c>
      <c r="B1880" s="9" t="s">
        <v>298</v>
      </c>
      <c r="C1880" s="9" t="s">
        <v>42</v>
      </c>
      <c r="D1880" s="9" t="s">
        <v>153</v>
      </c>
      <c r="E1880" s="9" t="s">
        <v>1127</v>
      </c>
      <c r="F1880" s="10">
        <v>43968</v>
      </c>
      <c r="G1880" s="10" t="str">
        <f>VLOOKUP(Table3[[#This Row],[Product ID]],[1]Products!$A:$G,2,0)</f>
        <v>Product 53</v>
      </c>
      <c r="H1880" s="22">
        <v>2</v>
      </c>
      <c r="I1880" s="9">
        <f>VLOOKUP('Consolidtaed Data'!$B9483,[1]Products!$A:$G,4,0)</f>
        <v>356</v>
      </c>
      <c r="J1880" s="9">
        <f>VLOOKUP('Consolidtaed Data'!$B9483,[1]Products!$A:$G,3,0)</f>
        <v>292</v>
      </c>
      <c r="K1880" s="9">
        <f>'Consolidtaed Data'!$J9483*'Consolidtaed Data'!$H9483</f>
        <v>786</v>
      </c>
      <c r="L1880" s="9">
        <f>'Consolidtaed Data'!$I9483*'Consolidtaed Data'!$H9483</f>
        <v>947</v>
      </c>
      <c r="M1880" s="9">
        <f>'Consolidtaed Data'!$L9483-'Consolidtaed Data'!$K9483</f>
        <v>2166</v>
      </c>
      <c r="N1880" s="9" t="str">
        <f>VLOOKUP('Consolidtaed Data'!$C9483,[1]Locations!$A:$O,2,0)</f>
        <v>Irvine</v>
      </c>
      <c r="O1880" s="9" t="str">
        <f>VLOOKUP('Consolidtaed Data'!$D9483,'[1]Sales People'!$A:$B,2,0)</f>
        <v>Kenneth Fields</v>
      </c>
      <c r="P1880" s="9" t="str">
        <f>VLOOKUP('Consolidtaed Data'!$E9483,[1]Customers!$A:$B,2,0)</f>
        <v>Alan Scott</v>
      </c>
      <c r="Q1880" s="11">
        <f>WEEKDAY('Consolidtaed Data'!$F9483)</f>
        <v>7</v>
      </c>
      <c r="R1880" s="9">
        <f>MONTH('Consolidtaed Data'!$F9483)</f>
        <v>12</v>
      </c>
      <c r="S1880" s="9" t="str">
        <f>TEXT(Table3[[#This Row],[Purchase Date]],"MMMM")</f>
        <v>May</v>
      </c>
      <c r="T1880" s="9">
        <f>YEAR('Consolidtaed Data'!$F9483)</f>
        <v>2021</v>
      </c>
    </row>
    <row r="1881" spans="1:20" x14ac:dyDescent="0.3">
      <c r="A1881" s="9" t="s">
        <v>2872</v>
      </c>
      <c r="B1881" s="9" t="s">
        <v>382</v>
      </c>
      <c r="C1881" s="9" t="s">
        <v>178</v>
      </c>
      <c r="D1881" s="9" t="s">
        <v>143</v>
      </c>
      <c r="E1881" s="9" t="s">
        <v>1857</v>
      </c>
      <c r="F1881" s="10">
        <v>43969</v>
      </c>
      <c r="G1881" s="10" t="str">
        <f>VLOOKUP(Table3[[#This Row],[Product ID]],[1]Products!$A:$G,2,0)</f>
        <v>Product 50</v>
      </c>
      <c r="H1881" s="22">
        <v>4</v>
      </c>
      <c r="I1881" s="9">
        <f>VLOOKUP('Consolidtaed Data'!$B5039,[1]Products!$A:$G,4,0)</f>
        <v>2497</v>
      </c>
      <c r="J1881" s="9">
        <f>VLOOKUP('Consolidtaed Data'!$B5039,[1]Products!$A:$G,3,0)</f>
        <v>1473</v>
      </c>
      <c r="K1881" s="9">
        <f>'Consolidtaed Data'!$J5039*'Consolidtaed Data'!$H5039</f>
        <v>504</v>
      </c>
      <c r="L1881" s="9">
        <f>'Consolidtaed Data'!$I5039*'Consolidtaed Data'!$H5039</f>
        <v>951</v>
      </c>
      <c r="M1881" s="9">
        <f>'Consolidtaed Data'!$L5039-'Consolidtaed Data'!$K5039</f>
        <v>1532</v>
      </c>
      <c r="N1881" s="9" t="str">
        <f>VLOOKUP('Consolidtaed Data'!$C5039,[1]Locations!$A:$O,2,0)</f>
        <v>Torrance</v>
      </c>
      <c r="O1881" s="9" t="str">
        <f>VLOOKUP('Consolidtaed Data'!$D5039,'[1]Sales People'!$A:$B,2,0)</f>
        <v>Henry Nelson</v>
      </c>
      <c r="P1881" s="9" t="str">
        <f>VLOOKUP('Consolidtaed Data'!$E5039,[1]Customers!$A:$B,2,0)</f>
        <v>Adam Hunter</v>
      </c>
      <c r="Q1881" s="11">
        <f>WEEKDAY('Consolidtaed Data'!$F5039)</f>
        <v>3</v>
      </c>
      <c r="R1881" s="9">
        <f>MONTH('Consolidtaed Data'!$F5039)</f>
        <v>1</v>
      </c>
      <c r="S1881" s="9" t="str">
        <f>TEXT(Table3[[#This Row],[Purchase Date]],"MMMM")</f>
        <v>May</v>
      </c>
      <c r="T1881" s="9">
        <f>YEAR('Consolidtaed Data'!$F5039)</f>
        <v>2021</v>
      </c>
    </row>
    <row r="1882" spans="1:20" x14ac:dyDescent="0.3">
      <c r="A1882" s="9" t="s">
        <v>2874</v>
      </c>
      <c r="B1882" s="9" t="s">
        <v>742</v>
      </c>
      <c r="C1882" s="9" t="s">
        <v>421</v>
      </c>
      <c r="D1882" s="9" t="s">
        <v>87</v>
      </c>
      <c r="E1882" s="9" t="s">
        <v>1814</v>
      </c>
      <c r="F1882" s="10">
        <v>43969</v>
      </c>
      <c r="G1882" s="10" t="str">
        <f>VLOOKUP(Table3[[#This Row],[Product ID]],[1]Products!$A:$G,2,0)</f>
        <v>Product 90</v>
      </c>
      <c r="H1882" s="22">
        <v>1</v>
      </c>
      <c r="I1882" s="9">
        <f>VLOOKUP('Consolidtaed Data'!$B5069,[1]Products!$A:$G,4,0)</f>
        <v>1380</v>
      </c>
      <c r="J1882" s="9">
        <f>VLOOKUP('Consolidtaed Data'!$B5069,[1]Products!$A:$G,3,0)</f>
        <v>1090</v>
      </c>
      <c r="K1882" s="9">
        <f>'Consolidtaed Data'!$J5069*'Consolidtaed Data'!$H5069</f>
        <v>395</v>
      </c>
      <c r="L1882" s="9">
        <f>'Consolidtaed Data'!$I5069*'Consolidtaed Data'!$H5069</f>
        <v>556</v>
      </c>
      <c r="M1882" s="9">
        <f>'Consolidtaed Data'!$L5069-'Consolidtaed Data'!$K5069</f>
        <v>452</v>
      </c>
      <c r="N1882" s="9" t="str">
        <f>VLOOKUP('Consolidtaed Data'!$C5069,[1]Locations!$A:$O,2,0)</f>
        <v>San Francisco</v>
      </c>
      <c r="O1882" s="9" t="str">
        <f>VLOOKUP('Consolidtaed Data'!$D5069,'[1]Sales People'!$A:$B,2,0)</f>
        <v>Henry Nelson</v>
      </c>
      <c r="P1882" s="9" t="str">
        <f>VLOOKUP('Consolidtaed Data'!$E5069,[1]Customers!$A:$B,2,0)</f>
        <v>Nicholas Williamson</v>
      </c>
      <c r="Q1882" s="11">
        <f>WEEKDAY('Consolidtaed Data'!$F5069)</f>
        <v>5</v>
      </c>
      <c r="R1882" s="9">
        <f>MONTH('Consolidtaed Data'!$F5069)</f>
        <v>1</v>
      </c>
      <c r="S1882" s="9" t="str">
        <f>TEXT(Table3[[#This Row],[Purchase Date]],"MMMM")</f>
        <v>May</v>
      </c>
      <c r="T1882" s="9">
        <f>YEAR('Consolidtaed Data'!$F5069)</f>
        <v>2021</v>
      </c>
    </row>
    <row r="1883" spans="1:20" x14ac:dyDescent="0.3">
      <c r="A1883" s="9" t="s">
        <v>2875</v>
      </c>
      <c r="B1883" s="9" t="s">
        <v>103</v>
      </c>
      <c r="C1883" s="9" t="s">
        <v>12</v>
      </c>
      <c r="D1883" s="9" t="s">
        <v>229</v>
      </c>
      <c r="E1883" s="9" t="s">
        <v>170</v>
      </c>
      <c r="F1883" s="10">
        <v>43969</v>
      </c>
      <c r="G1883" s="10" t="str">
        <f>VLOOKUP(Table3[[#This Row],[Product ID]],[1]Products!$A:$G,2,0)</f>
        <v>Product 44</v>
      </c>
      <c r="H1883" s="22">
        <v>1</v>
      </c>
      <c r="I1883" s="9">
        <f>VLOOKUP('Consolidtaed Data'!$B5199,[1]Products!$A:$G,4,0)</f>
        <v>2283</v>
      </c>
      <c r="J1883" s="9">
        <f>VLOOKUP('Consolidtaed Data'!$B5199,[1]Products!$A:$G,3,0)</f>
        <v>1484</v>
      </c>
      <c r="K1883" s="9">
        <f>'Consolidtaed Data'!$J5199*'Consolidtaed Data'!$H5199</f>
        <v>1788</v>
      </c>
      <c r="L1883" s="9">
        <f>'Consolidtaed Data'!$I5199*'Consolidtaed Data'!$H5199</f>
        <v>2353</v>
      </c>
      <c r="M1883" s="9">
        <f>'Consolidtaed Data'!$L5199-'Consolidtaed Data'!$K5199</f>
        <v>140</v>
      </c>
      <c r="N1883" s="9" t="str">
        <f>VLOOKUP('Consolidtaed Data'!$C5199,[1]Locations!$A:$O,2,0)</f>
        <v>Riverside</v>
      </c>
      <c r="O1883" s="9" t="str">
        <f>VLOOKUP('Consolidtaed Data'!$D5199,'[1]Sales People'!$A:$B,2,0)</f>
        <v>Joshua Taylor</v>
      </c>
      <c r="P1883" s="9" t="str">
        <f>VLOOKUP('Consolidtaed Data'!$E5199,[1]Customers!$A:$B,2,0)</f>
        <v>Matthew Lewis</v>
      </c>
      <c r="Q1883" s="11">
        <f>WEEKDAY('Consolidtaed Data'!$F5199)</f>
        <v>1</v>
      </c>
      <c r="R1883" s="9">
        <f>MONTH('Consolidtaed Data'!$F5199)</f>
        <v>1</v>
      </c>
      <c r="S1883" s="9" t="str">
        <f>TEXT(Table3[[#This Row],[Purchase Date]],"MMMM")</f>
        <v>May</v>
      </c>
      <c r="T1883" s="9">
        <f>YEAR('Consolidtaed Data'!$F5199)</f>
        <v>2021</v>
      </c>
    </row>
    <row r="1884" spans="1:20" x14ac:dyDescent="0.3">
      <c r="A1884" s="9" t="s">
        <v>2876</v>
      </c>
      <c r="B1884" s="9" t="s">
        <v>213</v>
      </c>
      <c r="C1884" s="9" t="s">
        <v>289</v>
      </c>
      <c r="D1884" s="9" t="s">
        <v>46</v>
      </c>
      <c r="E1884" s="9" t="s">
        <v>401</v>
      </c>
      <c r="F1884" s="10">
        <v>43969</v>
      </c>
      <c r="G1884" s="10" t="str">
        <f>VLOOKUP(Table3[[#This Row],[Product ID]],[1]Products!$A:$G,2,0)</f>
        <v>Product 68</v>
      </c>
      <c r="H1884" s="22">
        <v>1</v>
      </c>
      <c r="I1884" s="9">
        <f>VLOOKUP('Consolidtaed Data'!$B5437,[1]Products!$A:$G,4,0)</f>
        <v>1826</v>
      </c>
      <c r="J1884" s="9">
        <f>VLOOKUP('Consolidtaed Data'!$B5437,[1]Products!$A:$G,3,0)</f>
        <v>1443</v>
      </c>
      <c r="K1884" s="9">
        <f>'Consolidtaed Data'!$J5437*'Consolidtaed Data'!$H5437</f>
        <v>1504</v>
      </c>
      <c r="L1884" s="9">
        <f>'Consolidtaed Data'!$I5437*'Consolidtaed Data'!$H5437</f>
        <v>1832</v>
      </c>
      <c r="M1884" s="9">
        <f>'Consolidtaed Data'!$L5437-'Consolidtaed Data'!$K5437</f>
        <v>406</v>
      </c>
      <c r="N1884" s="9" t="str">
        <f>VLOOKUP('Consolidtaed Data'!$C5437,[1]Locations!$A:$O,2,0)</f>
        <v>Simi Valley</v>
      </c>
      <c r="O1884" s="9" t="str">
        <f>VLOOKUP('Consolidtaed Data'!$D5437,'[1]Sales People'!$A:$B,2,0)</f>
        <v>Howard Sims</v>
      </c>
      <c r="P1884" s="9" t="str">
        <f>VLOOKUP('Consolidtaed Data'!$E5437,[1]Customers!$A:$B,2,0)</f>
        <v>Terry Harris</v>
      </c>
      <c r="Q1884" s="11">
        <f>WEEKDAY('Consolidtaed Data'!$F5437)</f>
        <v>7</v>
      </c>
      <c r="R1884" s="9">
        <f>MONTH('Consolidtaed Data'!$F5437)</f>
        <v>2</v>
      </c>
      <c r="S1884" s="9" t="str">
        <f>TEXT(Table3[[#This Row],[Purchase Date]],"MMMM")</f>
        <v>May</v>
      </c>
      <c r="T1884" s="9">
        <f>YEAR('Consolidtaed Data'!$F5437)</f>
        <v>2021</v>
      </c>
    </row>
    <row r="1885" spans="1:20" x14ac:dyDescent="0.3">
      <c r="A1885" s="9" t="s">
        <v>2877</v>
      </c>
      <c r="B1885" s="9" t="s">
        <v>230</v>
      </c>
      <c r="C1885" s="9" t="s">
        <v>157</v>
      </c>
      <c r="D1885" s="9" t="s">
        <v>241</v>
      </c>
      <c r="E1885" s="9" t="s">
        <v>444</v>
      </c>
      <c r="F1885" s="10">
        <v>43969</v>
      </c>
      <c r="G1885" s="10" t="str">
        <f>VLOOKUP(Table3[[#This Row],[Product ID]],[1]Products!$A:$G,2,0)</f>
        <v>Product 31</v>
      </c>
      <c r="H1885" s="22">
        <v>3</v>
      </c>
      <c r="I1885" s="9">
        <f>VLOOKUP('Consolidtaed Data'!$B5924,[1]Products!$A:$G,4,0)</f>
        <v>1103</v>
      </c>
      <c r="J1885" s="9">
        <f>VLOOKUP('Consolidtaed Data'!$B5924,[1]Products!$A:$G,3,0)</f>
        <v>838</v>
      </c>
      <c r="K1885" s="9">
        <f>'Consolidtaed Data'!$J5924*'Consolidtaed Data'!$H5924</f>
        <v>5468</v>
      </c>
      <c r="L1885" s="9">
        <f>'Consolidtaed Data'!$I5924*'Consolidtaed Data'!$H5924</f>
        <v>8964</v>
      </c>
      <c r="M1885" s="9">
        <f>'Consolidtaed Data'!$L5924-'Consolidtaed Data'!$K5924</f>
        <v>651</v>
      </c>
      <c r="N1885" s="9" t="str">
        <f>VLOOKUP('Consolidtaed Data'!$C5924,[1]Locations!$A:$O,2,0)</f>
        <v>Sacramento</v>
      </c>
      <c r="O1885" s="9" t="str">
        <f>VLOOKUP('Consolidtaed Data'!$D5924,'[1]Sales People'!$A:$B,2,0)</f>
        <v>Ryan Butler</v>
      </c>
      <c r="P1885" s="9" t="str">
        <f>VLOOKUP('Consolidtaed Data'!$E5924,[1]Customers!$A:$B,2,0)</f>
        <v>Henry Elliott</v>
      </c>
      <c r="Q1885" s="11">
        <f>WEEKDAY('Consolidtaed Data'!$F5924)</f>
        <v>6</v>
      </c>
      <c r="R1885" s="9">
        <f>MONTH('Consolidtaed Data'!$F5924)</f>
        <v>3</v>
      </c>
      <c r="S1885" s="9" t="str">
        <f>TEXT(Table3[[#This Row],[Purchase Date]],"MMMM")</f>
        <v>May</v>
      </c>
      <c r="T1885" s="9">
        <f>YEAR('Consolidtaed Data'!$F5924)</f>
        <v>2021</v>
      </c>
    </row>
    <row r="1886" spans="1:20" x14ac:dyDescent="0.3">
      <c r="A1886" s="9" t="s">
        <v>2878</v>
      </c>
      <c r="B1886" s="9" t="s">
        <v>252</v>
      </c>
      <c r="C1886" s="9" t="s">
        <v>140</v>
      </c>
      <c r="D1886" s="9" t="s">
        <v>64</v>
      </c>
      <c r="E1886" s="9" t="s">
        <v>990</v>
      </c>
      <c r="F1886" s="10">
        <v>43969</v>
      </c>
      <c r="G1886" s="10" t="str">
        <f>VLOOKUP(Table3[[#This Row],[Product ID]],[1]Products!$A:$G,2,0)</f>
        <v>Product 81</v>
      </c>
      <c r="H1886" s="22">
        <v>1</v>
      </c>
      <c r="I1886" s="9">
        <f>VLOOKUP('Consolidtaed Data'!$B6393,[1]Products!$A:$G,4,0)</f>
        <v>2410</v>
      </c>
      <c r="J1886" s="9">
        <f>VLOOKUP('Consolidtaed Data'!$B6393,[1]Products!$A:$G,3,0)</f>
        <v>1518</v>
      </c>
      <c r="K1886" s="9">
        <f>'Consolidtaed Data'!$J6393*'Consolidtaed Data'!$H6393</f>
        <v>2180</v>
      </c>
      <c r="L1886" s="9">
        <f>'Consolidtaed Data'!$I6393*'Consolidtaed Data'!$H6393</f>
        <v>2760</v>
      </c>
      <c r="M1886" s="9">
        <f>'Consolidtaed Data'!$L6393-'Consolidtaed Data'!$K6393</f>
        <v>406</v>
      </c>
      <c r="N1886" s="9" t="str">
        <f>VLOOKUP('Consolidtaed Data'!$C6393,[1]Locations!$A:$O,2,0)</f>
        <v>Vallejo</v>
      </c>
      <c r="O1886" s="9" t="str">
        <f>VLOOKUP('Consolidtaed Data'!$D6393,'[1]Sales People'!$A:$B,2,0)</f>
        <v>Bobby Russell</v>
      </c>
      <c r="P1886" s="9" t="str">
        <f>VLOOKUP('Consolidtaed Data'!$E6393,[1]Customers!$A:$B,2,0)</f>
        <v>Michael Reed</v>
      </c>
      <c r="Q1886" s="11">
        <f>WEEKDAY('Consolidtaed Data'!$F6393)</f>
        <v>6</v>
      </c>
      <c r="R1886" s="9">
        <f>MONTH('Consolidtaed Data'!$F6393)</f>
        <v>4</v>
      </c>
      <c r="S1886" s="9" t="str">
        <f>TEXT(Table3[[#This Row],[Purchase Date]],"MMMM")</f>
        <v>May</v>
      </c>
      <c r="T1886" s="9">
        <f>YEAR('Consolidtaed Data'!$F6393)</f>
        <v>2021</v>
      </c>
    </row>
    <row r="1887" spans="1:20" x14ac:dyDescent="0.3">
      <c r="A1887" s="9" t="s">
        <v>2879</v>
      </c>
      <c r="B1887" s="9" t="s">
        <v>336</v>
      </c>
      <c r="C1887" s="9" t="s">
        <v>469</v>
      </c>
      <c r="D1887" s="9" t="s">
        <v>374</v>
      </c>
      <c r="E1887" s="9" t="s">
        <v>646</v>
      </c>
      <c r="F1887" s="10">
        <v>43969</v>
      </c>
      <c r="G1887" s="10" t="str">
        <f>VLOOKUP(Table3[[#This Row],[Product ID]],[1]Products!$A:$G,2,0)</f>
        <v>Product 78</v>
      </c>
      <c r="H1887" s="22">
        <v>4</v>
      </c>
      <c r="I1887" s="9">
        <f>VLOOKUP('Consolidtaed Data'!$B6454,[1]Products!$A:$G,4,0)</f>
        <v>504</v>
      </c>
      <c r="J1887" s="9">
        <f>VLOOKUP('Consolidtaed Data'!$B6454,[1]Products!$A:$G,3,0)</f>
        <v>408</v>
      </c>
      <c r="K1887" s="9">
        <f>'Consolidtaed Data'!$J6454*'Consolidtaed Data'!$H6454</f>
        <v>387</v>
      </c>
      <c r="L1887" s="9">
        <f>'Consolidtaed Data'!$I6454*'Consolidtaed Data'!$H6454</f>
        <v>667</v>
      </c>
      <c r="M1887" s="9">
        <f>'Consolidtaed Data'!$L6454-'Consolidtaed Data'!$K6454</f>
        <v>613</v>
      </c>
      <c r="N1887" s="9" t="str">
        <f>VLOOKUP('Consolidtaed Data'!$C6454,[1]Locations!$A:$O,2,0)</f>
        <v>Sunnyvale</v>
      </c>
      <c r="O1887" s="9" t="str">
        <f>VLOOKUP('Consolidtaed Data'!$D6454,'[1]Sales People'!$A:$B,2,0)</f>
        <v>Jeremy Mendoza</v>
      </c>
      <c r="P1887" s="9" t="str">
        <f>VLOOKUP('Consolidtaed Data'!$E6454,[1]Customers!$A:$B,2,0)</f>
        <v>Brian Hunter</v>
      </c>
      <c r="Q1887" s="11">
        <f>WEEKDAY('Consolidtaed Data'!$F6454)</f>
        <v>4</v>
      </c>
      <c r="R1887" s="9">
        <f>MONTH('Consolidtaed Data'!$F6454)</f>
        <v>5</v>
      </c>
      <c r="S1887" s="9" t="str">
        <f>TEXT(Table3[[#This Row],[Purchase Date]],"MMMM")</f>
        <v>May</v>
      </c>
      <c r="T1887" s="9">
        <f>YEAR('Consolidtaed Data'!$F6454)</f>
        <v>2021</v>
      </c>
    </row>
    <row r="1888" spans="1:20" x14ac:dyDescent="0.3">
      <c r="A1888" s="9" t="s">
        <v>2880</v>
      </c>
      <c r="B1888" s="9" t="s">
        <v>177</v>
      </c>
      <c r="C1888" s="9" t="s">
        <v>504</v>
      </c>
      <c r="D1888" s="9" t="s">
        <v>241</v>
      </c>
      <c r="E1888" s="9" t="s">
        <v>886</v>
      </c>
      <c r="F1888" s="10">
        <v>43969</v>
      </c>
      <c r="G1888" s="10" t="str">
        <f>VLOOKUP(Table3[[#This Row],[Product ID]],[1]Products!$A:$G,2,0)</f>
        <v>Product 5</v>
      </c>
      <c r="H1888" s="22">
        <v>4</v>
      </c>
      <c r="I1888" s="9">
        <f>VLOOKUP('Consolidtaed Data'!$B6805,[1]Products!$A:$G,4,0)</f>
        <v>1467</v>
      </c>
      <c r="J1888" s="9">
        <f>VLOOKUP('Consolidtaed Data'!$B6805,[1]Products!$A:$G,3,0)</f>
        <v>807</v>
      </c>
      <c r="K1888" s="9">
        <f>'Consolidtaed Data'!$J6805*'Consolidtaed Data'!$H6805</f>
        <v>72</v>
      </c>
      <c r="L1888" s="9">
        <f>'Consolidtaed Data'!$I6805*'Consolidtaed Data'!$H6805</f>
        <v>136</v>
      </c>
      <c r="M1888" s="9">
        <f>'Consolidtaed Data'!$L6805-'Consolidtaed Data'!$K6805</f>
        <v>689</v>
      </c>
      <c r="N1888" s="9" t="str">
        <f>VLOOKUP('Consolidtaed Data'!$C6805,[1]Locations!$A:$O,2,0)</f>
        <v>Antioch</v>
      </c>
      <c r="O1888" s="9" t="str">
        <f>VLOOKUP('Consolidtaed Data'!$D6805,'[1]Sales People'!$A:$B,2,0)</f>
        <v>Ronald Reed</v>
      </c>
      <c r="P1888" s="9" t="str">
        <f>VLOOKUP('Consolidtaed Data'!$E6805,[1]Customers!$A:$B,2,0)</f>
        <v>Christopher Weaver</v>
      </c>
      <c r="Q1888" s="11">
        <f>WEEKDAY('Consolidtaed Data'!$F6805)</f>
        <v>4</v>
      </c>
      <c r="R1888" s="9">
        <f>MONTH('Consolidtaed Data'!$F6805)</f>
        <v>6</v>
      </c>
      <c r="S1888" s="9" t="str">
        <f>TEXT(Table3[[#This Row],[Purchase Date]],"MMMM")</f>
        <v>May</v>
      </c>
      <c r="T1888" s="9">
        <f>YEAR('Consolidtaed Data'!$F6805)</f>
        <v>2021</v>
      </c>
    </row>
    <row r="1889" spans="1:20" x14ac:dyDescent="0.3">
      <c r="A1889" s="9" t="s">
        <v>2881</v>
      </c>
      <c r="B1889" s="9" t="s">
        <v>806</v>
      </c>
      <c r="C1889" s="9" t="s">
        <v>130</v>
      </c>
      <c r="D1889" s="9" t="s">
        <v>13</v>
      </c>
      <c r="E1889" s="9" t="s">
        <v>2017</v>
      </c>
      <c r="F1889" s="10">
        <v>43969</v>
      </c>
      <c r="G1889" s="10" t="str">
        <f>VLOOKUP(Table3[[#This Row],[Product ID]],[1]Products!$A:$G,2,0)</f>
        <v>Product 72</v>
      </c>
      <c r="H1889" s="22">
        <v>1</v>
      </c>
      <c r="I1889" s="9">
        <f>VLOOKUP('Consolidtaed Data'!$B6922,[1]Products!$A:$G,4,0)</f>
        <v>504</v>
      </c>
      <c r="J1889" s="9">
        <f>VLOOKUP('Consolidtaed Data'!$B6922,[1]Products!$A:$G,3,0)</f>
        <v>408</v>
      </c>
      <c r="K1889" s="9">
        <f>'Consolidtaed Data'!$J6922*'Consolidtaed Data'!$H6922</f>
        <v>1251</v>
      </c>
      <c r="L1889" s="9">
        <f>'Consolidtaed Data'!$I6922*'Consolidtaed Data'!$H6922</f>
        <v>1526</v>
      </c>
      <c r="M1889" s="9">
        <f>'Consolidtaed Data'!$L6922-'Consolidtaed Data'!$K6922</f>
        <v>606</v>
      </c>
      <c r="N1889" s="9" t="str">
        <f>VLOOKUP('Consolidtaed Data'!$C6922,[1]Locations!$A:$O,2,0)</f>
        <v>Santa Ana</v>
      </c>
      <c r="O1889" s="9" t="str">
        <f>VLOOKUP('Consolidtaed Data'!$D6922,'[1]Sales People'!$A:$B,2,0)</f>
        <v>Joe Sims</v>
      </c>
      <c r="P1889" s="9" t="str">
        <f>VLOOKUP('Consolidtaed Data'!$E6922,[1]Customers!$A:$B,2,0)</f>
        <v>Benjamin Moreno</v>
      </c>
      <c r="Q1889" s="11">
        <f>WEEKDAY('Consolidtaed Data'!$F6922)</f>
        <v>6</v>
      </c>
      <c r="R1889" s="9">
        <f>MONTH('Consolidtaed Data'!$F6922)</f>
        <v>6</v>
      </c>
      <c r="S1889" s="9" t="str">
        <f>TEXT(Table3[[#This Row],[Purchase Date]],"MMMM")</f>
        <v>May</v>
      </c>
      <c r="T1889" s="9">
        <f>YEAR('Consolidtaed Data'!$F6922)</f>
        <v>2021</v>
      </c>
    </row>
    <row r="1890" spans="1:20" x14ac:dyDescent="0.3">
      <c r="A1890" s="9" t="s">
        <v>2882</v>
      </c>
      <c r="B1890" s="9" t="s">
        <v>112</v>
      </c>
      <c r="C1890" s="9" t="s">
        <v>45</v>
      </c>
      <c r="D1890" s="9" t="s">
        <v>174</v>
      </c>
      <c r="E1890" s="9" t="s">
        <v>735</v>
      </c>
      <c r="F1890" s="10">
        <v>43969</v>
      </c>
      <c r="G1890" s="10" t="str">
        <f>VLOOKUP(Table3[[#This Row],[Product ID]],[1]Products!$A:$G,2,0)</f>
        <v>Product 7</v>
      </c>
      <c r="H1890" s="22">
        <v>4</v>
      </c>
      <c r="I1890" s="9">
        <f>VLOOKUP('Consolidtaed Data'!$B7414,[1]Products!$A:$G,4,0)</f>
        <v>2091</v>
      </c>
      <c r="J1890" s="9">
        <f>VLOOKUP('Consolidtaed Data'!$B7414,[1]Products!$A:$G,3,0)</f>
        <v>1485</v>
      </c>
      <c r="K1890" s="9">
        <f>'Consolidtaed Data'!$J7414*'Consolidtaed Data'!$H7414</f>
        <v>2514</v>
      </c>
      <c r="L1890" s="9">
        <f>'Consolidtaed Data'!$I7414*'Consolidtaed Data'!$H7414</f>
        <v>3309</v>
      </c>
      <c r="M1890" s="9">
        <f>'Consolidtaed Data'!$L7414-'Consolidtaed Data'!$K7414</f>
        <v>722</v>
      </c>
      <c r="N1890" s="9" t="str">
        <f>VLOOKUP('Consolidtaed Data'!$C7414,[1]Locations!$A:$O,2,0)</f>
        <v>Long Beach</v>
      </c>
      <c r="O1890" s="9" t="str">
        <f>VLOOKUP('Consolidtaed Data'!$D7414,'[1]Sales People'!$A:$B,2,0)</f>
        <v>Scott Clark</v>
      </c>
      <c r="P1890" s="9" t="str">
        <f>VLOOKUP('Consolidtaed Data'!$E7414,[1]Customers!$A:$B,2,0)</f>
        <v>Anthony Chapman</v>
      </c>
      <c r="Q1890" s="11">
        <f>WEEKDAY('Consolidtaed Data'!$F7414)</f>
        <v>7</v>
      </c>
      <c r="R1890" s="9">
        <f>MONTH('Consolidtaed Data'!$F7414)</f>
        <v>7</v>
      </c>
      <c r="S1890" s="9" t="str">
        <f>TEXT(Table3[[#This Row],[Purchase Date]],"MMMM")</f>
        <v>May</v>
      </c>
      <c r="T1890" s="9">
        <f>YEAR('Consolidtaed Data'!$F7414)</f>
        <v>2021</v>
      </c>
    </row>
    <row r="1891" spans="1:20" x14ac:dyDescent="0.3">
      <c r="A1891" s="9" t="s">
        <v>2883</v>
      </c>
      <c r="B1891" s="9" t="s">
        <v>549</v>
      </c>
      <c r="C1891" s="9" t="s">
        <v>522</v>
      </c>
      <c r="D1891" s="9" t="s">
        <v>149</v>
      </c>
      <c r="E1891" s="9" t="s">
        <v>2017</v>
      </c>
      <c r="F1891" s="10">
        <v>43969</v>
      </c>
      <c r="G1891" s="10" t="str">
        <f>VLOOKUP(Table3[[#This Row],[Product ID]],[1]Products!$A:$G,2,0)</f>
        <v>Product 10</v>
      </c>
      <c r="H1891" s="22">
        <v>3</v>
      </c>
      <c r="I1891" s="9">
        <f>VLOOKUP('Consolidtaed Data'!$B7597,[1]Products!$A:$G,4,0)</f>
        <v>217</v>
      </c>
      <c r="J1891" s="9">
        <f>VLOOKUP('Consolidtaed Data'!$B7597,[1]Products!$A:$G,3,0)</f>
        <v>171</v>
      </c>
      <c r="K1891" s="9">
        <f>'Consolidtaed Data'!$J7597*'Consolidtaed Data'!$H7597</f>
        <v>1777</v>
      </c>
      <c r="L1891" s="9">
        <f>'Consolidtaed Data'!$I7597*'Consolidtaed Data'!$H7597</f>
        <v>2141</v>
      </c>
      <c r="M1891" s="9">
        <f>'Consolidtaed Data'!$L7597-'Consolidtaed Data'!$K7597</f>
        <v>2067</v>
      </c>
      <c r="N1891" s="9" t="str">
        <f>VLOOKUP('Consolidtaed Data'!$C7597,[1]Locations!$A:$O,2,0)</f>
        <v>Irvine</v>
      </c>
      <c r="O1891" s="9" t="str">
        <f>VLOOKUP('Consolidtaed Data'!$D7597,'[1]Sales People'!$A:$B,2,0)</f>
        <v>Jimmy Young</v>
      </c>
      <c r="P1891" s="9" t="str">
        <f>VLOOKUP('Consolidtaed Data'!$E7597,[1]Customers!$A:$B,2,0)</f>
        <v>William Andrews</v>
      </c>
      <c r="Q1891" s="11">
        <f>WEEKDAY('Consolidtaed Data'!$F7597)</f>
        <v>7</v>
      </c>
      <c r="R1891" s="9">
        <f>MONTH('Consolidtaed Data'!$F7597)</f>
        <v>7</v>
      </c>
      <c r="S1891" s="9" t="str">
        <f>TEXT(Table3[[#This Row],[Purchase Date]],"MMMM")</f>
        <v>May</v>
      </c>
      <c r="T1891" s="9">
        <f>YEAR('Consolidtaed Data'!$F7597)</f>
        <v>2021</v>
      </c>
    </row>
    <row r="1892" spans="1:20" x14ac:dyDescent="0.3">
      <c r="A1892" s="9" t="s">
        <v>2884</v>
      </c>
      <c r="B1892" s="9" t="s">
        <v>89</v>
      </c>
      <c r="C1892" s="9" t="s">
        <v>472</v>
      </c>
      <c r="D1892" s="9" t="s">
        <v>197</v>
      </c>
      <c r="E1892" s="9" t="s">
        <v>659</v>
      </c>
      <c r="F1892" s="10">
        <v>43969</v>
      </c>
      <c r="G1892" s="10" t="str">
        <f>VLOOKUP(Table3[[#This Row],[Product ID]],[1]Products!$A:$G,2,0)</f>
        <v>Product 64</v>
      </c>
      <c r="H1892" s="22">
        <v>2</v>
      </c>
      <c r="I1892" s="9">
        <f>VLOOKUP('Consolidtaed Data'!$B7856,[1]Products!$A:$G,4,0)</f>
        <v>217</v>
      </c>
      <c r="J1892" s="9">
        <f>VLOOKUP('Consolidtaed Data'!$B7856,[1]Products!$A:$G,3,0)</f>
        <v>171</v>
      </c>
      <c r="K1892" s="9">
        <f>'Consolidtaed Data'!$J7856*'Consolidtaed Data'!$H7856</f>
        <v>1572</v>
      </c>
      <c r="L1892" s="9">
        <f>'Consolidtaed Data'!$I7856*'Consolidtaed Data'!$H7856</f>
        <v>1894</v>
      </c>
      <c r="M1892" s="9">
        <f>'Consolidtaed Data'!$L7856-'Consolidtaed Data'!$K7856</f>
        <v>345</v>
      </c>
      <c r="N1892" s="9" t="str">
        <f>VLOOKUP('Consolidtaed Data'!$C7856,[1]Locations!$A:$O,2,0)</f>
        <v>El Monte</v>
      </c>
      <c r="O1892" s="9" t="str">
        <f>VLOOKUP('Consolidtaed Data'!$D7856,'[1]Sales People'!$A:$B,2,0)</f>
        <v>Joshua Taylor</v>
      </c>
      <c r="P1892" s="9" t="str">
        <f>VLOOKUP('Consolidtaed Data'!$E7856,[1]Customers!$A:$B,2,0)</f>
        <v>Todd Lynch</v>
      </c>
      <c r="Q1892" s="11">
        <f>WEEKDAY('Consolidtaed Data'!$F7856)</f>
        <v>5</v>
      </c>
      <c r="R1892" s="9">
        <f>MONTH('Consolidtaed Data'!$F7856)</f>
        <v>8</v>
      </c>
      <c r="S1892" s="9" t="str">
        <f>TEXT(Table3[[#This Row],[Purchase Date]],"MMMM")</f>
        <v>May</v>
      </c>
      <c r="T1892" s="9">
        <f>YEAR('Consolidtaed Data'!$F7856)</f>
        <v>2021</v>
      </c>
    </row>
    <row r="1893" spans="1:20" x14ac:dyDescent="0.3">
      <c r="A1893" s="9" t="s">
        <v>2885</v>
      </c>
      <c r="B1893" s="9" t="s">
        <v>393</v>
      </c>
      <c r="C1893" s="9" t="s">
        <v>67</v>
      </c>
      <c r="D1893" s="9" t="s">
        <v>13</v>
      </c>
      <c r="E1893" s="9" t="s">
        <v>180</v>
      </c>
      <c r="F1893" s="10">
        <v>43969</v>
      </c>
      <c r="G1893" s="10" t="str">
        <f>VLOOKUP(Table3[[#This Row],[Product ID]],[1]Products!$A:$G,2,0)</f>
        <v>Product 84</v>
      </c>
      <c r="H1893" s="22">
        <v>1</v>
      </c>
      <c r="I1893" s="9">
        <f>VLOOKUP('Consolidtaed Data'!$B7944,[1]Products!$A:$G,4,0)</f>
        <v>1380</v>
      </c>
      <c r="J1893" s="9">
        <f>VLOOKUP('Consolidtaed Data'!$B7944,[1]Products!$A:$G,3,0)</f>
        <v>1090</v>
      </c>
      <c r="K1893" s="9">
        <f>'Consolidtaed Data'!$J7944*'Consolidtaed Data'!$H7944</f>
        <v>1443</v>
      </c>
      <c r="L1893" s="9">
        <f>'Consolidtaed Data'!$I7944*'Consolidtaed Data'!$H7944</f>
        <v>1826</v>
      </c>
      <c r="M1893" s="9">
        <f>'Consolidtaed Data'!$L7944-'Consolidtaed Data'!$K7944</f>
        <v>644</v>
      </c>
      <c r="N1893" s="9" t="str">
        <f>VLOOKUP('Consolidtaed Data'!$C7944,[1]Locations!$A:$O,2,0)</f>
        <v>Vallejo</v>
      </c>
      <c r="O1893" s="9" t="str">
        <f>VLOOKUP('Consolidtaed Data'!$D7944,'[1]Sales People'!$A:$B,2,0)</f>
        <v>Ryan Welch</v>
      </c>
      <c r="P1893" s="9" t="str">
        <f>VLOOKUP('Consolidtaed Data'!$E7944,[1]Customers!$A:$B,2,0)</f>
        <v>Roy West</v>
      </c>
      <c r="Q1893" s="11">
        <f>WEEKDAY('Consolidtaed Data'!$F7944)</f>
        <v>6</v>
      </c>
      <c r="R1893" s="9">
        <f>MONTH('Consolidtaed Data'!$F7944)</f>
        <v>8</v>
      </c>
      <c r="S1893" s="9" t="str">
        <f>TEXT(Table3[[#This Row],[Purchase Date]],"MMMM")</f>
        <v>May</v>
      </c>
      <c r="T1893" s="9">
        <f>YEAR('Consolidtaed Data'!$F7944)</f>
        <v>2021</v>
      </c>
    </row>
    <row r="1894" spans="1:20" x14ac:dyDescent="0.3">
      <c r="A1894" s="9" t="s">
        <v>2886</v>
      </c>
      <c r="B1894" s="9" t="s">
        <v>204</v>
      </c>
      <c r="C1894" s="9" t="s">
        <v>130</v>
      </c>
      <c r="D1894" s="9" t="s">
        <v>43</v>
      </c>
      <c r="E1894" s="9" t="s">
        <v>1307</v>
      </c>
      <c r="F1894" s="10">
        <v>43969</v>
      </c>
      <c r="G1894" s="10" t="str">
        <f>VLOOKUP(Table3[[#This Row],[Product ID]],[1]Products!$A:$G,2,0)</f>
        <v>Product 101</v>
      </c>
      <c r="H1894" s="22">
        <v>3</v>
      </c>
      <c r="I1894" s="9">
        <f>VLOOKUP('Consolidtaed Data'!$B8105,[1]Products!$A:$G,4,0)</f>
        <v>1783</v>
      </c>
      <c r="J1894" s="9">
        <f>VLOOKUP('Consolidtaed Data'!$B8105,[1]Products!$A:$G,3,0)</f>
        <v>1516</v>
      </c>
      <c r="K1894" s="9">
        <f>'Consolidtaed Data'!$J8105*'Consolidtaed Data'!$H8105</f>
        <v>4548</v>
      </c>
      <c r="L1894" s="9">
        <f>'Consolidtaed Data'!$I8105*'Consolidtaed Data'!$H8105</f>
        <v>5349</v>
      </c>
      <c r="M1894" s="9">
        <f>'Consolidtaed Data'!$L8105-'Consolidtaed Data'!$K8105</f>
        <v>1744</v>
      </c>
      <c r="N1894" s="9" t="str">
        <f>VLOOKUP('Consolidtaed Data'!$C8105,[1]Locations!$A:$O,2,0)</f>
        <v>Anaheim</v>
      </c>
      <c r="O1894" s="9" t="str">
        <f>VLOOKUP('Consolidtaed Data'!$D8105,'[1]Sales People'!$A:$B,2,0)</f>
        <v>Kenneth Fields</v>
      </c>
      <c r="P1894" s="9" t="str">
        <f>VLOOKUP('Consolidtaed Data'!$E8105,[1]Customers!$A:$B,2,0)</f>
        <v>Paul Lane</v>
      </c>
      <c r="Q1894" s="11">
        <f>WEEKDAY('Consolidtaed Data'!$F8105)</f>
        <v>5</v>
      </c>
      <c r="R1894" s="9">
        <f>MONTH('Consolidtaed Data'!$F8105)</f>
        <v>9</v>
      </c>
      <c r="S1894" s="9" t="str">
        <f>TEXT(Table3[[#This Row],[Purchase Date]],"MMMM")</f>
        <v>May</v>
      </c>
      <c r="T1894" s="9">
        <f>YEAR('Consolidtaed Data'!$F8105)</f>
        <v>2021</v>
      </c>
    </row>
    <row r="1895" spans="1:20" x14ac:dyDescent="0.3">
      <c r="A1895" s="9" t="s">
        <v>2887</v>
      </c>
      <c r="B1895" s="9" t="s">
        <v>238</v>
      </c>
      <c r="C1895" s="9" t="s">
        <v>263</v>
      </c>
      <c r="D1895" s="9" t="s">
        <v>113</v>
      </c>
      <c r="E1895" s="9" t="s">
        <v>365</v>
      </c>
      <c r="F1895" s="10">
        <v>43969</v>
      </c>
      <c r="G1895" s="10" t="str">
        <f>VLOOKUP(Table3[[#This Row],[Product ID]],[1]Products!$A:$G,2,0)</f>
        <v>Product 49</v>
      </c>
      <c r="H1895" s="22">
        <v>1</v>
      </c>
      <c r="I1895" s="9">
        <f>VLOOKUP('Consolidtaed Data'!$B8692,[1]Products!$A:$G,4,0)</f>
        <v>826</v>
      </c>
      <c r="J1895" s="9">
        <f>VLOOKUP('Consolidtaed Data'!$B8692,[1]Products!$A:$G,3,0)</f>
        <v>562</v>
      </c>
      <c r="K1895" s="9">
        <f>'Consolidtaed Data'!$J8692*'Consolidtaed Data'!$H8692</f>
        <v>1518</v>
      </c>
      <c r="L1895" s="9">
        <f>'Consolidtaed Data'!$I8692*'Consolidtaed Data'!$H8692</f>
        <v>2410</v>
      </c>
      <c r="M1895" s="9">
        <f>'Consolidtaed Data'!$L8692-'Consolidtaed Data'!$K8692</f>
        <v>1024</v>
      </c>
      <c r="N1895" s="9" t="str">
        <f>VLOOKUP('Consolidtaed Data'!$C8692,[1]Locations!$A:$O,2,0)</f>
        <v>San Buenaventura (Ventura)</v>
      </c>
      <c r="O1895" s="9" t="str">
        <f>VLOOKUP('Consolidtaed Data'!$D8692,'[1]Sales People'!$A:$B,2,0)</f>
        <v>Kenneth Bradley</v>
      </c>
      <c r="P1895" s="9" t="str">
        <f>VLOOKUP('Consolidtaed Data'!$E8692,[1]Customers!$A:$B,2,0)</f>
        <v>Joshua Hunt</v>
      </c>
      <c r="Q1895" s="11">
        <f>WEEKDAY('Consolidtaed Data'!$F8692)</f>
        <v>7</v>
      </c>
      <c r="R1895" s="9">
        <f>MONTH('Consolidtaed Data'!$F8692)</f>
        <v>10</v>
      </c>
      <c r="S1895" s="9" t="str">
        <f>TEXT(Table3[[#This Row],[Purchase Date]],"MMMM")</f>
        <v>May</v>
      </c>
      <c r="T1895" s="9">
        <f>YEAR('Consolidtaed Data'!$F8692)</f>
        <v>2021</v>
      </c>
    </row>
    <row r="1896" spans="1:20" x14ac:dyDescent="0.3">
      <c r="A1896" s="9" t="s">
        <v>2888</v>
      </c>
      <c r="B1896" s="9" t="s">
        <v>580</v>
      </c>
      <c r="C1896" s="9" t="s">
        <v>140</v>
      </c>
      <c r="D1896" s="9" t="s">
        <v>246</v>
      </c>
      <c r="E1896" s="9" t="s">
        <v>2096</v>
      </c>
      <c r="F1896" s="10">
        <v>43969</v>
      </c>
      <c r="G1896" s="10" t="str">
        <f>VLOOKUP(Table3[[#This Row],[Product ID]],[1]Products!$A:$G,2,0)</f>
        <v>Product 1</v>
      </c>
      <c r="H1896" s="22">
        <v>3</v>
      </c>
      <c r="I1896" s="9">
        <f>VLOOKUP('Consolidtaed Data'!$B8813,[1]Products!$A:$G,4,0)</f>
        <v>1380</v>
      </c>
      <c r="J1896" s="9">
        <f>VLOOKUP('Consolidtaed Data'!$B8813,[1]Products!$A:$G,3,0)</f>
        <v>1090</v>
      </c>
      <c r="K1896" s="9">
        <f>'Consolidtaed Data'!$J8813*'Consolidtaed Data'!$H8813</f>
        <v>752</v>
      </c>
      <c r="L1896" s="9">
        <f>'Consolidtaed Data'!$I8813*'Consolidtaed Data'!$H8813</f>
        <v>916</v>
      </c>
      <c r="M1896" s="9">
        <f>'Consolidtaed Data'!$L8813-'Consolidtaed Data'!$K8813</f>
        <v>406</v>
      </c>
      <c r="N1896" s="9" t="str">
        <f>VLOOKUP('Consolidtaed Data'!$C8813,[1]Locations!$A:$O,2,0)</f>
        <v>Los Angeles</v>
      </c>
      <c r="O1896" s="9" t="str">
        <f>VLOOKUP('Consolidtaed Data'!$D8813,'[1]Sales People'!$A:$B,2,0)</f>
        <v>Joshua Taylor</v>
      </c>
      <c r="P1896" s="9" t="str">
        <f>VLOOKUP('Consolidtaed Data'!$E8813,[1]Customers!$A:$B,2,0)</f>
        <v>Anthony Chapman</v>
      </c>
      <c r="Q1896" s="11">
        <f>WEEKDAY('Consolidtaed Data'!$F8813)</f>
        <v>1</v>
      </c>
      <c r="R1896" s="9">
        <f>MONTH('Consolidtaed Data'!$F8813)</f>
        <v>10</v>
      </c>
      <c r="S1896" s="9" t="str">
        <f>TEXT(Table3[[#This Row],[Purchase Date]],"MMMM")</f>
        <v>May</v>
      </c>
      <c r="T1896" s="9">
        <f>YEAR('Consolidtaed Data'!$F8813)</f>
        <v>2021</v>
      </c>
    </row>
    <row r="1897" spans="1:20" x14ac:dyDescent="0.3">
      <c r="A1897" s="9" t="s">
        <v>2889</v>
      </c>
      <c r="B1897" s="9" t="s">
        <v>98</v>
      </c>
      <c r="C1897" s="9" t="s">
        <v>67</v>
      </c>
      <c r="D1897" s="9" t="s">
        <v>100</v>
      </c>
      <c r="E1897" s="9" t="s">
        <v>350</v>
      </c>
      <c r="F1897" s="10">
        <v>43969</v>
      </c>
      <c r="G1897" s="10" t="str">
        <f>VLOOKUP(Table3[[#This Row],[Product ID]],[1]Products!$A:$G,2,0)</f>
        <v>Product 85</v>
      </c>
      <c r="H1897" s="22">
        <v>4</v>
      </c>
      <c r="I1897" s="9">
        <f>VLOOKUP('Consolidtaed Data'!$B8991,[1]Products!$A:$G,4,0)</f>
        <v>947</v>
      </c>
      <c r="J1897" s="9">
        <f>VLOOKUP('Consolidtaed Data'!$B8991,[1]Products!$A:$G,3,0)</f>
        <v>786</v>
      </c>
      <c r="K1897" s="9">
        <f>'Consolidtaed Data'!$J8991*'Consolidtaed Data'!$H8991</f>
        <v>648</v>
      </c>
      <c r="L1897" s="9">
        <f>'Consolidtaed Data'!$I8991*'Consolidtaed Data'!$H8991</f>
        <v>771</v>
      </c>
      <c r="M1897" s="9">
        <f>'Consolidtaed Data'!$L8991-'Consolidtaed Data'!$K8991</f>
        <v>871</v>
      </c>
      <c r="N1897" s="9" t="str">
        <f>VLOOKUP('Consolidtaed Data'!$C8991,[1]Locations!$A:$O,2,0)</f>
        <v>Hayward</v>
      </c>
      <c r="O1897" s="9" t="str">
        <f>VLOOKUP('Consolidtaed Data'!$D8991,'[1]Sales People'!$A:$B,2,0)</f>
        <v>Jerry Perry</v>
      </c>
      <c r="P1897" s="9" t="str">
        <f>VLOOKUP('Consolidtaed Data'!$E8991,[1]Customers!$A:$B,2,0)</f>
        <v>Keith James</v>
      </c>
      <c r="Q1897" s="11">
        <f>WEEKDAY('Consolidtaed Data'!$F8991)</f>
        <v>6</v>
      </c>
      <c r="R1897" s="9">
        <f>MONTH('Consolidtaed Data'!$F8991)</f>
        <v>11</v>
      </c>
      <c r="S1897" s="9" t="str">
        <f>TEXT(Table3[[#This Row],[Purchase Date]],"MMMM")</f>
        <v>May</v>
      </c>
      <c r="T1897" s="9">
        <f>YEAR('Consolidtaed Data'!$F8991)</f>
        <v>2021</v>
      </c>
    </row>
    <row r="1898" spans="1:20" x14ac:dyDescent="0.3">
      <c r="A1898" s="9" t="s">
        <v>2890</v>
      </c>
      <c r="B1898" s="9" t="s">
        <v>549</v>
      </c>
      <c r="C1898" s="9" t="s">
        <v>86</v>
      </c>
      <c r="D1898" s="9" t="s">
        <v>64</v>
      </c>
      <c r="E1898" s="9" t="s">
        <v>486</v>
      </c>
      <c r="F1898" s="10">
        <v>43969</v>
      </c>
      <c r="G1898" s="10" t="str">
        <f>VLOOKUP(Table3[[#This Row],[Product ID]],[1]Products!$A:$G,2,0)</f>
        <v>Product 10</v>
      </c>
      <c r="H1898" s="22">
        <v>2</v>
      </c>
      <c r="I1898" s="9">
        <f>VLOOKUP('Consolidtaed Data'!$B9081,[1]Products!$A:$G,4,0)</f>
        <v>35</v>
      </c>
      <c r="J1898" s="9">
        <f>VLOOKUP('Consolidtaed Data'!$B9081,[1]Products!$A:$G,3,0)</f>
        <v>22</v>
      </c>
      <c r="K1898" s="9">
        <f>'Consolidtaed Data'!$J9081*'Consolidtaed Data'!$H9081</f>
        <v>435</v>
      </c>
      <c r="L1898" s="9">
        <f>'Consolidtaed Data'!$I9081*'Consolidtaed Data'!$H9081</f>
        <v>530</v>
      </c>
      <c r="M1898" s="9">
        <f>'Consolidtaed Data'!$L9081-'Consolidtaed Data'!$K9081</f>
        <v>431</v>
      </c>
      <c r="N1898" s="9" t="str">
        <f>VLOOKUP('Consolidtaed Data'!$C9081,[1]Locations!$A:$O,2,0)</f>
        <v>Chula Vista</v>
      </c>
      <c r="O1898" s="9" t="str">
        <f>VLOOKUP('Consolidtaed Data'!$D9081,'[1]Sales People'!$A:$B,2,0)</f>
        <v>Jimmy Young</v>
      </c>
      <c r="P1898" s="9" t="str">
        <f>VLOOKUP('Consolidtaed Data'!$E9081,[1]Customers!$A:$B,2,0)</f>
        <v>Carl Reid</v>
      </c>
      <c r="Q1898" s="11">
        <f>WEEKDAY('Consolidtaed Data'!$F9081)</f>
        <v>5</v>
      </c>
      <c r="R1898" s="9">
        <f>MONTH('Consolidtaed Data'!$F9081)</f>
        <v>11</v>
      </c>
      <c r="S1898" s="9" t="str">
        <f>TEXT(Table3[[#This Row],[Purchase Date]],"MMMM")</f>
        <v>May</v>
      </c>
      <c r="T1898" s="9">
        <f>YEAR('Consolidtaed Data'!$F9081)</f>
        <v>2021</v>
      </c>
    </row>
    <row r="1899" spans="1:20" x14ac:dyDescent="0.3">
      <c r="A1899" s="9" t="s">
        <v>2891</v>
      </c>
      <c r="B1899" s="9" t="s">
        <v>338</v>
      </c>
      <c r="C1899" s="9" t="s">
        <v>420</v>
      </c>
      <c r="D1899" s="9" t="s">
        <v>22</v>
      </c>
      <c r="E1899" s="9" t="s">
        <v>1436</v>
      </c>
      <c r="F1899" s="10">
        <v>43970</v>
      </c>
      <c r="G1899" s="10" t="str">
        <f>VLOOKUP(Table3[[#This Row],[Product ID]],[1]Products!$A:$G,2,0)</f>
        <v>Product 95</v>
      </c>
      <c r="H1899" s="22">
        <v>2</v>
      </c>
      <c r="I1899" s="9">
        <f>VLOOKUP('Consolidtaed Data'!$B4956,[1]Products!$A:$G,4,0)</f>
        <v>603</v>
      </c>
      <c r="J1899" s="9">
        <f>VLOOKUP('Consolidtaed Data'!$B4956,[1]Products!$A:$G,3,0)</f>
        <v>416</v>
      </c>
      <c r="K1899" s="9">
        <f>'Consolidtaed Data'!$J4956*'Consolidtaed Data'!$H4956</f>
        <v>2616</v>
      </c>
      <c r="L1899" s="9">
        <f>'Consolidtaed Data'!$I4956*'Consolidtaed Data'!$H4956</f>
        <v>5229</v>
      </c>
      <c r="M1899" s="9">
        <f>'Consolidtaed Data'!$L4956-'Consolidtaed Data'!$K4956</f>
        <v>64</v>
      </c>
      <c r="N1899" s="9" t="str">
        <f>VLOOKUP('Consolidtaed Data'!$C4956,[1]Locations!$A:$O,2,0)</f>
        <v>Daly City</v>
      </c>
      <c r="O1899" s="9" t="str">
        <f>VLOOKUP('Consolidtaed Data'!$D4956,'[1]Sales People'!$A:$B,2,0)</f>
        <v>Brian Davis</v>
      </c>
      <c r="P1899" s="9" t="str">
        <f>VLOOKUP('Consolidtaed Data'!$E4956,[1]Customers!$A:$B,2,0)</f>
        <v>Clarence Warren</v>
      </c>
      <c r="Q1899" s="11">
        <f>WEEKDAY('Consolidtaed Data'!$F4956)</f>
        <v>4</v>
      </c>
      <c r="R1899" s="9">
        <f>MONTH('Consolidtaed Data'!$F4956)</f>
        <v>12</v>
      </c>
      <c r="S1899" s="9" t="str">
        <f>TEXT(Table3[[#This Row],[Purchase Date]],"MMMM")</f>
        <v>May</v>
      </c>
      <c r="T1899" s="9">
        <f>YEAR('Consolidtaed Data'!$F4956)</f>
        <v>2020</v>
      </c>
    </row>
    <row r="1900" spans="1:20" x14ac:dyDescent="0.3">
      <c r="A1900" s="9" t="s">
        <v>2893</v>
      </c>
      <c r="B1900" s="9" t="s">
        <v>85</v>
      </c>
      <c r="C1900" s="9" t="s">
        <v>50</v>
      </c>
      <c r="D1900" s="9" t="s">
        <v>272</v>
      </c>
      <c r="E1900" s="9" t="s">
        <v>1118</v>
      </c>
      <c r="F1900" s="10">
        <v>43970</v>
      </c>
      <c r="G1900" s="10" t="str">
        <f>VLOOKUP(Table3[[#This Row],[Product ID]],[1]Products!$A:$G,2,0)</f>
        <v>Product 93</v>
      </c>
      <c r="H1900" s="22">
        <v>1</v>
      </c>
      <c r="I1900" s="9">
        <f>VLOOKUP('Consolidtaed Data'!$B5267,[1]Products!$A:$G,4,0)</f>
        <v>1526</v>
      </c>
      <c r="J1900" s="9">
        <f>VLOOKUP('Consolidtaed Data'!$B5267,[1]Products!$A:$G,3,0)</f>
        <v>1251</v>
      </c>
      <c r="K1900" s="9">
        <f>'Consolidtaed Data'!$J5267*'Consolidtaed Data'!$H5267</f>
        <v>562</v>
      </c>
      <c r="L1900" s="9">
        <f>'Consolidtaed Data'!$I5267*'Consolidtaed Data'!$H5267</f>
        <v>826</v>
      </c>
      <c r="M1900" s="9">
        <f>'Consolidtaed Data'!$L5267-'Consolidtaed Data'!$K5267</f>
        <v>22</v>
      </c>
      <c r="N1900" s="9" t="str">
        <f>VLOOKUP('Consolidtaed Data'!$C5267,[1]Locations!$A:$O,2,0)</f>
        <v>Moreno Valley</v>
      </c>
      <c r="O1900" s="9" t="str">
        <f>VLOOKUP('Consolidtaed Data'!$D5267,'[1]Sales People'!$A:$B,2,0)</f>
        <v>Ernest Wagner</v>
      </c>
      <c r="P1900" s="9" t="str">
        <f>VLOOKUP('Consolidtaed Data'!$E5267,[1]Customers!$A:$B,2,0)</f>
        <v>Jose Watson</v>
      </c>
      <c r="Q1900" s="11">
        <f>WEEKDAY('Consolidtaed Data'!$F5267)</f>
        <v>7</v>
      </c>
      <c r="R1900" s="9">
        <f>MONTH('Consolidtaed Data'!$F5267)</f>
        <v>1</v>
      </c>
      <c r="S1900" s="9" t="str">
        <f>TEXT(Table3[[#This Row],[Purchase Date]],"MMMM")</f>
        <v>May</v>
      </c>
      <c r="T1900" s="9">
        <f>YEAR('Consolidtaed Data'!$F5267)</f>
        <v>2021</v>
      </c>
    </row>
    <row r="1901" spans="1:20" x14ac:dyDescent="0.3">
      <c r="A1901" s="9" t="s">
        <v>2894</v>
      </c>
      <c r="B1901" s="9" t="s">
        <v>7</v>
      </c>
      <c r="C1901" s="9" t="s">
        <v>462</v>
      </c>
      <c r="D1901" s="9" t="s">
        <v>13</v>
      </c>
      <c r="E1901" s="9" t="s">
        <v>2185</v>
      </c>
      <c r="F1901" s="10">
        <v>43970</v>
      </c>
      <c r="G1901" s="10" t="str">
        <f>VLOOKUP(Table3[[#This Row],[Product ID]],[1]Products!$A:$G,2,0)</f>
        <v>Product 77</v>
      </c>
      <c r="H1901" s="22">
        <v>2</v>
      </c>
      <c r="I1901" s="9">
        <f>VLOOKUP('Consolidtaed Data'!$B5379,[1]Products!$A:$G,4,0)</f>
        <v>886</v>
      </c>
      <c r="J1901" s="9">
        <f>VLOOKUP('Consolidtaed Data'!$B5379,[1]Products!$A:$G,3,0)</f>
        <v>478</v>
      </c>
      <c r="K1901" s="9">
        <f>'Consolidtaed Data'!$J5379*'Consolidtaed Data'!$H5379</f>
        <v>791</v>
      </c>
      <c r="L1901" s="9">
        <f>'Consolidtaed Data'!$I5379*'Consolidtaed Data'!$H5379</f>
        <v>1522</v>
      </c>
      <c r="M1901" s="9">
        <f>'Consolidtaed Data'!$L5379-'Consolidtaed Data'!$K5379</f>
        <v>246</v>
      </c>
      <c r="N1901" s="9" t="str">
        <f>VLOOKUP('Consolidtaed Data'!$C5379,[1]Locations!$A:$O,2,0)</f>
        <v>Fontana</v>
      </c>
      <c r="O1901" s="9" t="str">
        <f>VLOOKUP('Consolidtaed Data'!$D5379,'[1]Sales People'!$A:$B,2,0)</f>
        <v>Gary Rodriguez</v>
      </c>
      <c r="P1901" s="9" t="str">
        <f>VLOOKUP('Consolidtaed Data'!$E5379,[1]Customers!$A:$B,2,0)</f>
        <v>William Montgomery</v>
      </c>
      <c r="Q1901" s="11">
        <f>WEEKDAY('Consolidtaed Data'!$F5379)</f>
        <v>2</v>
      </c>
      <c r="R1901" s="9">
        <f>MONTH('Consolidtaed Data'!$F5379)</f>
        <v>2</v>
      </c>
      <c r="S1901" s="9" t="str">
        <f>TEXT(Table3[[#This Row],[Purchase Date]],"MMMM")</f>
        <v>May</v>
      </c>
      <c r="T1901" s="9">
        <f>YEAR('Consolidtaed Data'!$F5379)</f>
        <v>2021</v>
      </c>
    </row>
    <row r="1902" spans="1:20" x14ac:dyDescent="0.3">
      <c r="A1902" s="9" t="s">
        <v>2895</v>
      </c>
      <c r="B1902" s="9" t="s">
        <v>172</v>
      </c>
      <c r="C1902" s="9" t="s">
        <v>82</v>
      </c>
      <c r="D1902" s="9" t="s">
        <v>374</v>
      </c>
      <c r="E1902" s="9" t="s">
        <v>260</v>
      </c>
      <c r="F1902" s="10">
        <v>43970</v>
      </c>
      <c r="G1902" s="10" t="str">
        <f>VLOOKUP(Table3[[#This Row],[Product ID]],[1]Products!$A:$G,2,0)</f>
        <v>Product 4</v>
      </c>
      <c r="H1902" s="22">
        <v>2</v>
      </c>
      <c r="I1902" s="9">
        <f>VLOOKUP('Consolidtaed Data'!$B6054,[1]Products!$A:$G,4,0)</f>
        <v>181</v>
      </c>
      <c r="J1902" s="9">
        <f>VLOOKUP('Consolidtaed Data'!$B6054,[1]Products!$A:$G,3,0)</f>
        <v>130</v>
      </c>
      <c r="K1902" s="9">
        <f>'Consolidtaed Data'!$J6054*'Consolidtaed Data'!$H6054</f>
        <v>589</v>
      </c>
      <c r="L1902" s="9">
        <f>'Consolidtaed Data'!$I6054*'Consolidtaed Data'!$H6054</f>
        <v>1052</v>
      </c>
      <c r="M1902" s="9">
        <f>'Consolidtaed Data'!$L6054-'Consolidtaed Data'!$K6054</f>
        <v>993</v>
      </c>
      <c r="N1902" s="9" t="str">
        <f>VLOOKUP('Consolidtaed Data'!$C6054,[1]Locations!$A:$O,2,0)</f>
        <v>Long Beach</v>
      </c>
      <c r="O1902" s="9" t="str">
        <f>VLOOKUP('Consolidtaed Data'!$D6054,'[1]Sales People'!$A:$B,2,0)</f>
        <v>Bobby Russell</v>
      </c>
      <c r="P1902" s="9" t="str">
        <f>VLOOKUP('Consolidtaed Data'!$E6054,[1]Customers!$A:$B,2,0)</f>
        <v>Jeremy Vasquez</v>
      </c>
      <c r="Q1902" s="11">
        <f>WEEKDAY('Consolidtaed Data'!$F6054)</f>
        <v>3</v>
      </c>
      <c r="R1902" s="9">
        <f>MONTH('Consolidtaed Data'!$F6054)</f>
        <v>4</v>
      </c>
      <c r="S1902" s="9" t="str">
        <f>TEXT(Table3[[#This Row],[Purchase Date]],"MMMM")</f>
        <v>May</v>
      </c>
      <c r="T1902" s="9">
        <f>YEAR('Consolidtaed Data'!$F6054)</f>
        <v>2021</v>
      </c>
    </row>
    <row r="1903" spans="1:20" x14ac:dyDescent="0.3">
      <c r="A1903" s="9" t="s">
        <v>2896</v>
      </c>
      <c r="B1903" s="9" t="s">
        <v>382</v>
      </c>
      <c r="C1903" s="9" t="s">
        <v>394</v>
      </c>
      <c r="D1903" s="9" t="s">
        <v>315</v>
      </c>
      <c r="E1903" s="9" t="s">
        <v>1350</v>
      </c>
      <c r="F1903" s="10">
        <v>43970</v>
      </c>
      <c r="G1903" s="10" t="str">
        <f>VLOOKUP(Table3[[#This Row],[Product ID]],[1]Products!$A:$G,2,0)</f>
        <v>Product 50</v>
      </c>
      <c r="H1903" s="22">
        <v>2</v>
      </c>
      <c r="I1903" s="9">
        <f>VLOOKUP('Consolidtaed Data'!$B6195,[1]Products!$A:$G,4,0)</f>
        <v>1899</v>
      </c>
      <c r="J1903" s="9">
        <f>VLOOKUP('Consolidtaed Data'!$B6195,[1]Products!$A:$G,3,0)</f>
        <v>1044</v>
      </c>
      <c r="K1903" s="9">
        <f>'Consolidtaed Data'!$J6195*'Consolidtaed Data'!$H6195</f>
        <v>945</v>
      </c>
      <c r="L1903" s="9">
        <f>'Consolidtaed Data'!$I6195*'Consolidtaed Data'!$H6195</f>
        <v>1889</v>
      </c>
      <c r="M1903" s="9">
        <f>'Consolidtaed Data'!$L6195-'Consolidtaed Data'!$K6195</f>
        <v>408</v>
      </c>
      <c r="N1903" s="9" t="str">
        <f>VLOOKUP('Consolidtaed Data'!$C6195,[1]Locations!$A:$O,2,0)</f>
        <v>Chula Vista</v>
      </c>
      <c r="O1903" s="9" t="str">
        <f>VLOOKUP('Consolidtaed Data'!$D6195,'[1]Sales People'!$A:$B,2,0)</f>
        <v>Sean Miller</v>
      </c>
      <c r="P1903" s="9" t="str">
        <f>VLOOKUP('Consolidtaed Data'!$E6195,[1]Customers!$A:$B,2,0)</f>
        <v>Christopher Johnston</v>
      </c>
      <c r="Q1903" s="11">
        <f>WEEKDAY('Consolidtaed Data'!$F6195)</f>
        <v>7</v>
      </c>
      <c r="R1903" s="9">
        <f>MONTH('Consolidtaed Data'!$F6195)</f>
        <v>4</v>
      </c>
      <c r="S1903" s="9" t="str">
        <f>TEXT(Table3[[#This Row],[Purchase Date]],"MMMM")</f>
        <v>May</v>
      </c>
      <c r="T1903" s="9">
        <f>YEAR('Consolidtaed Data'!$F6195)</f>
        <v>2021</v>
      </c>
    </row>
    <row r="1904" spans="1:20" x14ac:dyDescent="0.3">
      <c r="A1904" s="9" t="s">
        <v>2897</v>
      </c>
      <c r="B1904" s="9" t="s">
        <v>529</v>
      </c>
      <c r="C1904" s="9" t="s">
        <v>245</v>
      </c>
      <c r="D1904" s="9" t="s">
        <v>123</v>
      </c>
      <c r="E1904" s="9" t="s">
        <v>132</v>
      </c>
      <c r="F1904" s="10">
        <v>43970</v>
      </c>
      <c r="G1904" s="10" t="str">
        <f>VLOOKUP(Table3[[#This Row],[Product ID]],[1]Products!$A:$G,2,0)</f>
        <v>Product 56</v>
      </c>
      <c r="H1904" s="22">
        <v>1</v>
      </c>
      <c r="I1904" s="9">
        <f>VLOOKUP('Consolidtaed Data'!$B6493,[1]Products!$A:$G,4,0)</f>
        <v>799</v>
      </c>
      <c r="J1904" s="9">
        <f>VLOOKUP('Consolidtaed Data'!$B6493,[1]Products!$A:$G,3,0)</f>
        <v>455</v>
      </c>
      <c r="K1904" s="9">
        <f>'Consolidtaed Data'!$J6493*'Consolidtaed Data'!$H6493</f>
        <v>154</v>
      </c>
      <c r="L1904" s="9">
        <f>'Consolidtaed Data'!$I6493*'Consolidtaed Data'!$H6493</f>
        <v>203</v>
      </c>
      <c r="M1904" s="9">
        <f>'Consolidtaed Data'!$L6493-'Consolidtaed Data'!$K6493</f>
        <v>264</v>
      </c>
      <c r="N1904" s="9" t="str">
        <f>VLOOKUP('Consolidtaed Data'!$C6493,[1]Locations!$A:$O,2,0)</f>
        <v>Long Beach</v>
      </c>
      <c r="O1904" s="9" t="str">
        <f>VLOOKUP('Consolidtaed Data'!$D6493,'[1]Sales People'!$A:$B,2,0)</f>
        <v>Henry Nelson</v>
      </c>
      <c r="P1904" s="9" t="str">
        <f>VLOOKUP('Consolidtaed Data'!$E6493,[1]Customers!$A:$B,2,0)</f>
        <v>Matthew Phillips</v>
      </c>
      <c r="Q1904" s="11">
        <f>WEEKDAY('Consolidtaed Data'!$F6493)</f>
        <v>1</v>
      </c>
      <c r="R1904" s="9">
        <f>MONTH('Consolidtaed Data'!$F6493)</f>
        <v>5</v>
      </c>
      <c r="S1904" s="9" t="str">
        <f>TEXT(Table3[[#This Row],[Purchase Date]],"MMMM")</f>
        <v>May</v>
      </c>
      <c r="T1904" s="9">
        <f>YEAR('Consolidtaed Data'!$F6493)</f>
        <v>2021</v>
      </c>
    </row>
    <row r="1905" spans="1:20" x14ac:dyDescent="0.3">
      <c r="A1905" s="9" t="s">
        <v>2898</v>
      </c>
      <c r="B1905" s="9" t="s">
        <v>188</v>
      </c>
      <c r="C1905" s="9" t="s">
        <v>186</v>
      </c>
      <c r="D1905" s="9" t="s">
        <v>161</v>
      </c>
      <c r="E1905" s="9" t="s">
        <v>109</v>
      </c>
      <c r="F1905" s="10">
        <v>43970</v>
      </c>
      <c r="G1905" s="10" t="str">
        <f>VLOOKUP(Table3[[#This Row],[Product ID]],[1]Products!$A:$G,2,0)</f>
        <v>Product 63</v>
      </c>
      <c r="H1905" s="22">
        <v>2</v>
      </c>
      <c r="I1905" s="9">
        <f>VLOOKUP('Consolidtaed Data'!$B6871,[1]Products!$A:$G,4,0)</f>
        <v>458</v>
      </c>
      <c r="J1905" s="9">
        <f>VLOOKUP('Consolidtaed Data'!$B6871,[1]Products!$A:$G,3,0)</f>
        <v>376</v>
      </c>
      <c r="K1905" s="9">
        <f>'Consolidtaed Data'!$J6871*'Consolidtaed Data'!$H6871</f>
        <v>1295</v>
      </c>
      <c r="L1905" s="9">
        <f>'Consolidtaed Data'!$I6871*'Consolidtaed Data'!$H6871</f>
        <v>1639</v>
      </c>
      <c r="M1905" s="9">
        <f>'Consolidtaed Data'!$L6871-'Consolidtaed Data'!$K6871</f>
        <v>348</v>
      </c>
      <c r="N1905" s="9" t="str">
        <f>VLOOKUP('Consolidtaed Data'!$C6871,[1]Locations!$A:$O,2,0)</f>
        <v>San Jose</v>
      </c>
      <c r="O1905" s="9" t="str">
        <f>VLOOKUP('Consolidtaed Data'!$D6871,'[1]Sales People'!$A:$B,2,0)</f>
        <v>Andrew Bowman</v>
      </c>
      <c r="P1905" s="9" t="str">
        <f>VLOOKUP('Consolidtaed Data'!$E6871,[1]Customers!$A:$B,2,0)</f>
        <v>Wayne Ortiz</v>
      </c>
      <c r="Q1905" s="11">
        <f>WEEKDAY('Consolidtaed Data'!$F6871)</f>
        <v>2</v>
      </c>
      <c r="R1905" s="9">
        <f>MONTH('Consolidtaed Data'!$F6871)</f>
        <v>6</v>
      </c>
      <c r="S1905" s="9" t="str">
        <f>TEXT(Table3[[#This Row],[Purchase Date]],"MMMM")</f>
        <v>May</v>
      </c>
      <c r="T1905" s="9">
        <f>YEAR('Consolidtaed Data'!$F6871)</f>
        <v>2021</v>
      </c>
    </row>
    <row r="1906" spans="1:20" x14ac:dyDescent="0.3">
      <c r="A1906" s="9" t="s">
        <v>2899</v>
      </c>
      <c r="B1906" s="9" t="s">
        <v>29</v>
      </c>
      <c r="C1906" s="9" t="s">
        <v>59</v>
      </c>
      <c r="D1906" s="9" t="s">
        <v>43</v>
      </c>
      <c r="E1906" s="9" t="s">
        <v>4432</v>
      </c>
      <c r="F1906" s="10">
        <v>43970</v>
      </c>
      <c r="G1906" s="10" t="str">
        <f>VLOOKUP(Table3[[#This Row],[Product ID]],[1]Products!$A:$G,2,0)</f>
        <v>Product 37</v>
      </c>
      <c r="H1906" s="22">
        <v>1</v>
      </c>
      <c r="I1906" s="9">
        <f>VLOOKUP('Consolidtaed Data'!$B7026,[1]Products!$A:$G,4,0)</f>
        <v>530</v>
      </c>
      <c r="J1906" s="9">
        <f>VLOOKUP('Consolidtaed Data'!$B7026,[1]Products!$A:$G,3,0)</f>
        <v>424</v>
      </c>
      <c r="K1906" s="9">
        <f>'Consolidtaed Data'!$J7026*'Consolidtaed Data'!$H7026</f>
        <v>1684</v>
      </c>
      <c r="L1906" s="9">
        <f>'Consolidtaed Data'!$I7026*'Consolidtaed Data'!$H7026</f>
        <v>2244</v>
      </c>
      <c r="M1906" s="9">
        <f>'Consolidtaed Data'!$L7026-'Consolidtaed Data'!$K7026</f>
        <v>256</v>
      </c>
      <c r="N1906" s="9" t="str">
        <f>VLOOKUP('Consolidtaed Data'!$C7026,[1]Locations!$A:$O,2,0)</f>
        <v>Irvine</v>
      </c>
      <c r="O1906" s="9" t="str">
        <f>VLOOKUP('Consolidtaed Data'!$D7026,'[1]Sales People'!$A:$B,2,0)</f>
        <v>Kenneth Bradley</v>
      </c>
      <c r="P1906" s="9" t="str">
        <f>VLOOKUP('Consolidtaed Data'!$E7026,[1]Customers!$A:$B,2,0)</f>
        <v>Ryan Schmidt</v>
      </c>
      <c r="Q1906" s="11">
        <f>WEEKDAY('Consolidtaed Data'!$F7026)</f>
        <v>7</v>
      </c>
      <c r="R1906" s="9">
        <f>MONTH('Consolidtaed Data'!$F7026)</f>
        <v>6</v>
      </c>
      <c r="S1906" s="9" t="str">
        <f>TEXT(Table3[[#This Row],[Purchase Date]],"MMMM")</f>
        <v>May</v>
      </c>
      <c r="T1906" s="9">
        <f>YEAR('Consolidtaed Data'!$F7026)</f>
        <v>2021</v>
      </c>
    </row>
    <row r="1907" spans="1:20" x14ac:dyDescent="0.3">
      <c r="A1907" s="9" t="s">
        <v>2900</v>
      </c>
      <c r="B1907" s="9" t="s">
        <v>191</v>
      </c>
      <c r="C1907" s="9" t="s">
        <v>394</v>
      </c>
      <c r="D1907" s="9" t="s">
        <v>127</v>
      </c>
      <c r="E1907" s="9" t="s">
        <v>1007</v>
      </c>
      <c r="F1907" s="10">
        <v>43970</v>
      </c>
      <c r="G1907" s="10" t="str">
        <f>VLOOKUP(Table3[[#This Row],[Product ID]],[1]Products!$A:$G,2,0)</f>
        <v>Product 36</v>
      </c>
      <c r="H1907" s="22">
        <v>2</v>
      </c>
      <c r="I1907" s="9">
        <f>VLOOKUP('Consolidtaed Data'!$B7157,[1]Products!$A:$G,4,0)</f>
        <v>2410</v>
      </c>
      <c r="J1907" s="9">
        <f>VLOOKUP('Consolidtaed Data'!$B7157,[1]Products!$A:$G,3,0)</f>
        <v>1518</v>
      </c>
      <c r="K1907" s="9">
        <f>'Consolidtaed Data'!$J7157*'Consolidtaed Data'!$H7157</f>
        <v>540</v>
      </c>
      <c r="L1907" s="9">
        <f>'Consolidtaed Data'!$I7157*'Consolidtaed Data'!$H7157</f>
        <v>871</v>
      </c>
      <c r="M1907" s="9">
        <f>'Consolidtaed Data'!$L7157-'Consolidtaed Data'!$K7157</f>
        <v>34</v>
      </c>
      <c r="N1907" s="9" t="str">
        <f>VLOOKUP('Consolidtaed Data'!$C7157,[1]Locations!$A:$O,2,0)</f>
        <v>Antioch</v>
      </c>
      <c r="O1907" s="9" t="str">
        <f>VLOOKUP('Consolidtaed Data'!$D7157,'[1]Sales People'!$A:$B,2,0)</f>
        <v>Brian Hansen</v>
      </c>
      <c r="P1907" s="9" t="str">
        <f>VLOOKUP('Consolidtaed Data'!$E7157,[1]Customers!$A:$B,2,0)</f>
        <v>Peter Meyer</v>
      </c>
      <c r="Q1907" s="11">
        <f>WEEKDAY('Consolidtaed Data'!$F7157)</f>
        <v>2</v>
      </c>
      <c r="R1907" s="9">
        <f>MONTH('Consolidtaed Data'!$F7157)</f>
        <v>6</v>
      </c>
      <c r="S1907" s="9" t="str">
        <f>TEXT(Table3[[#This Row],[Purchase Date]],"MMMM")</f>
        <v>May</v>
      </c>
      <c r="T1907" s="9">
        <f>YEAR('Consolidtaed Data'!$F7157)</f>
        <v>2021</v>
      </c>
    </row>
    <row r="1908" spans="1:20" x14ac:dyDescent="0.3">
      <c r="A1908" s="9" t="s">
        <v>2901</v>
      </c>
      <c r="B1908" s="9" t="s">
        <v>234</v>
      </c>
      <c r="C1908" s="9" t="s">
        <v>504</v>
      </c>
      <c r="D1908" s="9" t="s">
        <v>197</v>
      </c>
      <c r="E1908" s="9" t="s">
        <v>562</v>
      </c>
      <c r="F1908" s="10">
        <v>43970</v>
      </c>
      <c r="G1908" s="10" t="str">
        <f>VLOOKUP(Table3[[#This Row],[Product ID]],[1]Products!$A:$G,2,0)</f>
        <v>Product 54</v>
      </c>
      <c r="H1908" s="22">
        <v>2</v>
      </c>
      <c r="I1908" s="9">
        <f>VLOOKUP('Consolidtaed Data'!$B7178,[1]Products!$A:$G,4,0)</f>
        <v>2141</v>
      </c>
      <c r="J1908" s="9">
        <f>VLOOKUP('Consolidtaed Data'!$B7178,[1]Products!$A:$G,3,0)</f>
        <v>1777</v>
      </c>
      <c r="K1908" s="9">
        <f>'Consolidtaed Data'!$J7178*'Consolidtaed Data'!$H7178</f>
        <v>538</v>
      </c>
      <c r="L1908" s="9">
        <f>'Consolidtaed Data'!$I7178*'Consolidtaed Data'!$H7178</f>
        <v>736</v>
      </c>
      <c r="M1908" s="9">
        <f>'Consolidtaed Data'!$L7178-'Consolidtaed Data'!$K7178</f>
        <v>248</v>
      </c>
      <c r="N1908" s="9" t="str">
        <f>VLOOKUP('Consolidtaed Data'!$C7178,[1]Locations!$A:$O,2,0)</f>
        <v>Pasadena</v>
      </c>
      <c r="O1908" s="9" t="str">
        <f>VLOOKUP('Consolidtaed Data'!$D7178,'[1]Sales People'!$A:$B,2,0)</f>
        <v>Roger Robertson</v>
      </c>
      <c r="P1908" s="9" t="str">
        <f>VLOOKUP('Consolidtaed Data'!$E7178,[1]Customers!$A:$B,2,0)</f>
        <v>Billy Reid</v>
      </c>
      <c r="Q1908" s="11">
        <f>WEEKDAY('Consolidtaed Data'!$F7178)</f>
        <v>3</v>
      </c>
      <c r="R1908" s="9">
        <f>MONTH('Consolidtaed Data'!$F7178)</f>
        <v>6</v>
      </c>
      <c r="S1908" s="9" t="str">
        <f>TEXT(Table3[[#This Row],[Purchase Date]],"MMMM")</f>
        <v>May</v>
      </c>
      <c r="T1908" s="9">
        <f>YEAR('Consolidtaed Data'!$F7178)</f>
        <v>2021</v>
      </c>
    </row>
    <row r="1909" spans="1:20" x14ac:dyDescent="0.3">
      <c r="A1909" s="9" t="s">
        <v>2902</v>
      </c>
      <c r="B1909" s="9" t="s">
        <v>112</v>
      </c>
      <c r="C1909" s="9" t="s">
        <v>458</v>
      </c>
      <c r="D1909" s="9" t="s">
        <v>246</v>
      </c>
      <c r="E1909" s="9" t="s">
        <v>1743</v>
      </c>
      <c r="F1909" s="10">
        <v>43970</v>
      </c>
      <c r="G1909" s="10" t="str">
        <f>VLOOKUP(Table3[[#This Row],[Product ID]],[1]Products!$A:$G,2,0)</f>
        <v>Product 7</v>
      </c>
      <c r="H1909" s="22">
        <v>1</v>
      </c>
      <c r="I1909" s="9">
        <f>VLOOKUP('Consolidtaed Data'!$B7192,[1]Products!$A:$G,4,0)</f>
        <v>1494</v>
      </c>
      <c r="J1909" s="9">
        <f>VLOOKUP('Consolidtaed Data'!$B7192,[1]Products!$A:$G,3,0)</f>
        <v>971</v>
      </c>
      <c r="K1909" s="9">
        <f>'Consolidtaed Data'!$J7192*'Consolidtaed Data'!$H7192</f>
        <v>1944</v>
      </c>
      <c r="L1909" s="9">
        <f>'Consolidtaed Data'!$I7192*'Consolidtaed Data'!$H7192</f>
        <v>2313</v>
      </c>
      <c r="M1909" s="9">
        <f>'Consolidtaed Data'!$L7192-'Consolidtaed Data'!$K7192</f>
        <v>64</v>
      </c>
      <c r="N1909" s="9" t="str">
        <f>VLOOKUP('Consolidtaed Data'!$C7192,[1]Locations!$A:$O,2,0)</f>
        <v>Simi Valley</v>
      </c>
      <c r="O1909" s="9" t="str">
        <f>VLOOKUP('Consolidtaed Data'!$D7192,'[1]Sales People'!$A:$B,2,0)</f>
        <v>Roger Robertson</v>
      </c>
      <c r="P1909" s="9" t="str">
        <f>VLOOKUP('Consolidtaed Data'!$E7192,[1]Customers!$A:$B,2,0)</f>
        <v>Christopher Miller</v>
      </c>
      <c r="Q1909" s="11">
        <f>WEEKDAY('Consolidtaed Data'!$F7192)</f>
        <v>4</v>
      </c>
      <c r="R1909" s="9">
        <f>MONTH('Consolidtaed Data'!$F7192)</f>
        <v>6</v>
      </c>
      <c r="S1909" s="9" t="str">
        <f>TEXT(Table3[[#This Row],[Purchase Date]],"MMMM")</f>
        <v>May</v>
      </c>
      <c r="T1909" s="9">
        <f>YEAR('Consolidtaed Data'!$F7192)</f>
        <v>2021</v>
      </c>
    </row>
    <row r="1910" spans="1:20" x14ac:dyDescent="0.3">
      <c r="A1910" s="9" t="s">
        <v>2903</v>
      </c>
      <c r="B1910" s="9" t="s">
        <v>62</v>
      </c>
      <c r="C1910" s="9" t="s">
        <v>201</v>
      </c>
      <c r="D1910" s="9" t="s">
        <v>329</v>
      </c>
      <c r="E1910" s="9" t="s">
        <v>1432</v>
      </c>
      <c r="F1910" s="10">
        <v>43970</v>
      </c>
      <c r="G1910" s="10" t="str">
        <f>VLOOKUP(Table3[[#This Row],[Product ID]],[1]Products!$A:$G,2,0)</f>
        <v>Product 17</v>
      </c>
      <c r="H1910" s="22">
        <v>2</v>
      </c>
      <c r="I1910" s="9">
        <f>VLOOKUP('Consolidtaed Data'!$B7308,[1]Products!$A:$G,4,0)</f>
        <v>1278</v>
      </c>
      <c r="J1910" s="9">
        <f>VLOOKUP('Consolidtaed Data'!$B7308,[1]Products!$A:$G,3,0)</f>
        <v>665</v>
      </c>
      <c r="K1910" s="9">
        <f>'Consolidtaed Data'!$J7308*'Consolidtaed Data'!$H7308</f>
        <v>732</v>
      </c>
      <c r="L1910" s="9">
        <f>'Consolidtaed Data'!$I7308*'Consolidtaed Data'!$H7308</f>
        <v>1077</v>
      </c>
      <c r="M1910" s="9">
        <f>'Consolidtaed Data'!$L7308-'Consolidtaed Data'!$K7308</f>
        <v>724</v>
      </c>
      <c r="N1910" s="9" t="str">
        <f>VLOOKUP('Consolidtaed Data'!$C7308,[1]Locations!$A:$O,2,0)</f>
        <v>Santa Clarita</v>
      </c>
      <c r="O1910" s="9" t="str">
        <f>VLOOKUP('Consolidtaed Data'!$D7308,'[1]Sales People'!$A:$B,2,0)</f>
        <v>Howard Gardner</v>
      </c>
      <c r="P1910" s="9" t="str">
        <f>VLOOKUP('Consolidtaed Data'!$E7308,[1]Customers!$A:$B,2,0)</f>
        <v>Terry Robinson</v>
      </c>
      <c r="Q1910" s="11">
        <f>WEEKDAY('Consolidtaed Data'!$F7308)</f>
        <v>5</v>
      </c>
      <c r="R1910" s="9">
        <f>MONTH('Consolidtaed Data'!$F7308)</f>
        <v>7</v>
      </c>
      <c r="S1910" s="9" t="str">
        <f>TEXT(Table3[[#This Row],[Purchase Date]],"MMMM")</f>
        <v>May</v>
      </c>
      <c r="T1910" s="9">
        <f>YEAR('Consolidtaed Data'!$F7308)</f>
        <v>2021</v>
      </c>
    </row>
    <row r="1911" spans="1:20" x14ac:dyDescent="0.3">
      <c r="A1911" s="9" t="s">
        <v>2904</v>
      </c>
      <c r="B1911" s="9" t="s">
        <v>177</v>
      </c>
      <c r="C1911" s="9" t="s">
        <v>45</v>
      </c>
      <c r="D1911" s="9" t="s">
        <v>193</v>
      </c>
      <c r="E1911" s="9" t="s">
        <v>436</v>
      </c>
      <c r="F1911" s="10">
        <v>43970</v>
      </c>
      <c r="G1911" s="10" t="str">
        <f>VLOOKUP(Table3[[#This Row],[Product ID]],[1]Products!$A:$G,2,0)</f>
        <v>Product 5</v>
      </c>
      <c r="H1911" s="22">
        <v>1</v>
      </c>
      <c r="I1911" s="9">
        <f>VLOOKUP('Consolidtaed Data'!$B7948,[1]Products!$A:$G,4,0)</f>
        <v>1783</v>
      </c>
      <c r="J1911" s="9">
        <f>VLOOKUP('Consolidtaed Data'!$B7948,[1]Products!$A:$G,3,0)</f>
        <v>1230</v>
      </c>
      <c r="K1911" s="9">
        <f>'Consolidtaed Data'!$J7948*'Consolidtaed Data'!$H7948</f>
        <v>1774</v>
      </c>
      <c r="L1911" s="9">
        <f>'Consolidtaed Data'!$I7948*'Consolidtaed Data'!$H7948</f>
        <v>2464</v>
      </c>
      <c r="M1911" s="9">
        <f>'Consolidtaed Data'!$L7948-'Consolidtaed Data'!$K7948</f>
        <v>1564</v>
      </c>
      <c r="N1911" s="9" t="str">
        <f>VLOOKUP('Consolidtaed Data'!$C7948,[1]Locations!$A:$O,2,0)</f>
        <v>El Monte</v>
      </c>
      <c r="O1911" s="9" t="str">
        <f>VLOOKUP('Consolidtaed Data'!$D7948,'[1]Sales People'!$A:$B,2,0)</f>
        <v>Christopher Tucker</v>
      </c>
      <c r="P1911" s="9" t="str">
        <f>VLOOKUP('Consolidtaed Data'!$E7948,[1]Customers!$A:$B,2,0)</f>
        <v>Craig Rodriguez</v>
      </c>
      <c r="Q1911" s="11">
        <f>WEEKDAY('Consolidtaed Data'!$F7948)</f>
        <v>6</v>
      </c>
      <c r="R1911" s="9">
        <f>MONTH('Consolidtaed Data'!$F7948)</f>
        <v>8</v>
      </c>
      <c r="S1911" s="9" t="str">
        <f>TEXT(Table3[[#This Row],[Purchase Date]],"MMMM")</f>
        <v>May</v>
      </c>
      <c r="T1911" s="9">
        <f>YEAR('Consolidtaed Data'!$F7948)</f>
        <v>2021</v>
      </c>
    </row>
    <row r="1912" spans="1:20" x14ac:dyDescent="0.3">
      <c r="A1912" s="9" t="s">
        <v>2905</v>
      </c>
      <c r="B1912" s="9" t="s">
        <v>7</v>
      </c>
      <c r="C1912" s="9" t="s">
        <v>86</v>
      </c>
      <c r="D1912" s="9" t="s">
        <v>26</v>
      </c>
      <c r="E1912" s="9" t="s">
        <v>2118</v>
      </c>
      <c r="F1912" s="10">
        <v>43970</v>
      </c>
      <c r="G1912" s="10" t="str">
        <f>VLOOKUP(Table3[[#This Row],[Product ID]],[1]Products!$A:$G,2,0)</f>
        <v>Product 77</v>
      </c>
      <c r="H1912" s="22">
        <v>4</v>
      </c>
      <c r="I1912" s="9">
        <f>VLOOKUP('Consolidtaed Data'!$B8410,[1]Products!$A:$G,4,0)</f>
        <v>1638</v>
      </c>
      <c r="J1912" s="9">
        <f>VLOOKUP('Consolidtaed Data'!$B8410,[1]Products!$A:$G,3,0)</f>
        <v>1261</v>
      </c>
      <c r="K1912" s="9">
        <f>'Consolidtaed Data'!$J8410*'Consolidtaed Data'!$H8410</f>
        <v>180</v>
      </c>
      <c r="L1912" s="9">
        <f>'Consolidtaed Data'!$I8410*'Consolidtaed Data'!$H8410</f>
        <v>224</v>
      </c>
      <c r="M1912" s="9">
        <f>'Consolidtaed Data'!$L8410-'Consolidtaed Data'!$K8410</f>
        <v>827</v>
      </c>
      <c r="N1912" s="9" t="str">
        <f>VLOOKUP('Consolidtaed Data'!$C8410,[1]Locations!$A:$O,2,0)</f>
        <v>Orange</v>
      </c>
      <c r="O1912" s="9" t="str">
        <f>VLOOKUP('Consolidtaed Data'!$D8410,'[1]Sales People'!$A:$B,2,0)</f>
        <v>Sean Miller</v>
      </c>
      <c r="P1912" s="9" t="str">
        <f>VLOOKUP('Consolidtaed Data'!$E8410,[1]Customers!$A:$B,2,0)</f>
        <v>Brandon Bailey</v>
      </c>
      <c r="Q1912" s="11">
        <f>WEEKDAY('Consolidtaed Data'!$F8410)</f>
        <v>6</v>
      </c>
      <c r="R1912" s="9">
        <f>MONTH('Consolidtaed Data'!$F8410)</f>
        <v>10</v>
      </c>
      <c r="S1912" s="9" t="str">
        <f>TEXT(Table3[[#This Row],[Purchase Date]],"MMMM")</f>
        <v>May</v>
      </c>
      <c r="T1912" s="9">
        <f>YEAR('Consolidtaed Data'!$F8410)</f>
        <v>2021</v>
      </c>
    </row>
    <row r="1913" spans="1:20" x14ac:dyDescent="0.3">
      <c r="A1913" s="9" t="s">
        <v>2906</v>
      </c>
      <c r="B1913" s="9" t="s">
        <v>93</v>
      </c>
      <c r="C1913" s="9" t="s">
        <v>196</v>
      </c>
      <c r="D1913" s="9" t="s">
        <v>329</v>
      </c>
      <c r="E1913" s="9" t="s">
        <v>2166</v>
      </c>
      <c r="F1913" s="10">
        <v>43970</v>
      </c>
      <c r="G1913" s="10" t="str">
        <f>VLOOKUP(Table3[[#This Row],[Product ID]],[1]Products!$A:$G,2,0)</f>
        <v>Product 71</v>
      </c>
      <c r="H1913" s="22">
        <v>2</v>
      </c>
      <c r="I1913" s="9">
        <f>VLOOKUP('Consolidtaed Data'!$B8848,[1]Products!$A:$G,4,0)</f>
        <v>2091</v>
      </c>
      <c r="J1913" s="9">
        <f>VLOOKUP('Consolidtaed Data'!$B8848,[1]Products!$A:$G,3,0)</f>
        <v>1485</v>
      </c>
      <c r="K1913" s="9">
        <f>'Consolidtaed Data'!$J8848*'Consolidtaed Data'!$H8848</f>
        <v>1942</v>
      </c>
      <c r="L1913" s="9">
        <f>'Consolidtaed Data'!$I8848*'Consolidtaed Data'!$H8848</f>
        <v>3596</v>
      </c>
      <c r="M1913" s="9">
        <f>'Consolidtaed Data'!$L8848-'Consolidtaed Data'!$K8848</f>
        <v>2346</v>
      </c>
      <c r="N1913" s="9" t="str">
        <f>VLOOKUP('Consolidtaed Data'!$C8848,[1]Locations!$A:$O,2,0)</f>
        <v>Santa Clara</v>
      </c>
      <c r="O1913" s="9" t="str">
        <f>VLOOKUP('Consolidtaed Data'!$D8848,'[1]Sales People'!$A:$B,2,0)</f>
        <v>Martin Perry</v>
      </c>
      <c r="P1913" s="9" t="str">
        <f>VLOOKUP('Consolidtaed Data'!$E8848,[1]Customers!$A:$B,2,0)</f>
        <v>Anthony Banks</v>
      </c>
      <c r="Q1913" s="11">
        <f>WEEKDAY('Consolidtaed Data'!$F8848)</f>
        <v>4</v>
      </c>
      <c r="R1913" s="9">
        <f>MONTH('Consolidtaed Data'!$F8848)</f>
        <v>11</v>
      </c>
      <c r="S1913" s="9" t="str">
        <f>TEXT(Table3[[#This Row],[Purchase Date]],"MMMM")</f>
        <v>May</v>
      </c>
      <c r="T1913" s="9">
        <f>YEAR('Consolidtaed Data'!$F8848)</f>
        <v>2021</v>
      </c>
    </row>
    <row r="1914" spans="1:20" x14ac:dyDescent="0.3">
      <c r="A1914" s="9" t="s">
        <v>2907</v>
      </c>
      <c r="B1914" s="9" t="s">
        <v>160</v>
      </c>
      <c r="C1914" s="9" t="s">
        <v>201</v>
      </c>
      <c r="D1914" s="9" t="s">
        <v>13</v>
      </c>
      <c r="E1914" s="9" t="s">
        <v>1624</v>
      </c>
      <c r="F1914" s="10">
        <v>43970</v>
      </c>
      <c r="G1914" s="10" t="str">
        <f>VLOOKUP(Table3[[#This Row],[Product ID]],[1]Products!$A:$G,2,0)</f>
        <v>Product 28</v>
      </c>
      <c r="H1914" s="22">
        <v>1</v>
      </c>
      <c r="I1914" s="9">
        <f>VLOOKUP('Consolidtaed Data'!$B9180,[1]Products!$A:$G,4,0)</f>
        <v>2241</v>
      </c>
      <c r="J1914" s="9">
        <f>VLOOKUP('Consolidtaed Data'!$B9180,[1]Products!$A:$G,3,0)</f>
        <v>1367</v>
      </c>
      <c r="K1914" s="9">
        <f>'Consolidtaed Data'!$J9180*'Consolidtaed Data'!$H9180</f>
        <v>1676</v>
      </c>
      <c r="L1914" s="9">
        <f>'Consolidtaed Data'!$I9180*'Consolidtaed Data'!$H9180</f>
        <v>2206</v>
      </c>
      <c r="M1914" s="9">
        <f>'Consolidtaed Data'!$L9180-'Consolidtaed Data'!$K9180</f>
        <v>570</v>
      </c>
      <c r="N1914" s="9" t="str">
        <f>VLOOKUP('Consolidtaed Data'!$C9180,[1]Locations!$A:$O,2,0)</f>
        <v>Temecula</v>
      </c>
      <c r="O1914" s="9" t="str">
        <f>VLOOKUP('Consolidtaed Data'!$D9180,'[1]Sales People'!$A:$B,2,0)</f>
        <v>Scott Clark</v>
      </c>
      <c r="P1914" s="9" t="str">
        <f>VLOOKUP('Consolidtaed Data'!$E9180,[1]Customers!$A:$B,2,0)</f>
        <v>Walter Woods</v>
      </c>
      <c r="Q1914" s="11">
        <f>WEEKDAY('Consolidtaed Data'!$F9180)</f>
        <v>6</v>
      </c>
      <c r="R1914" s="9">
        <f>MONTH('Consolidtaed Data'!$F9180)</f>
        <v>11</v>
      </c>
      <c r="S1914" s="9" t="str">
        <f>TEXT(Table3[[#This Row],[Purchase Date]],"MMMM")</f>
        <v>May</v>
      </c>
      <c r="T1914" s="9">
        <f>YEAR('Consolidtaed Data'!$F9180)</f>
        <v>2021</v>
      </c>
    </row>
    <row r="1915" spans="1:20" x14ac:dyDescent="0.3">
      <c r="A1915" s="9" t="s">
        <v>2908</v>
      </c>
      <c r="B1915" s="9" t="s">
        <v>582</v>
      </c>
      <c r="C1915" s="9" t="s">
        <v>34</v>
      </c>
      <c r="D1915" s="9" t="s">
        <v>329</v>
      </c>
      <c r="E1915" s="9" t="s">
        <v>1344</v>
      </c>
      <c r="F1915" s="10">
        <v>43970</v>
      </c>
      <c r="G1915" s="10" t="str">
        <f>VLOOKUP(Table3[[#This Row],[Product ID]],[1]Products!$A:$G,2,0)</f>
        <v>Product 58</v>
      </c>
      <c r="H1915" s="22">
        <v>3</v>
      </c>
      <c r="I1915" s="9">
        <f>VLOOKUP('Consolidtaed Data'!$B9304,[1]Products!$A:$G,4,0)</f>
        <v>95</v>
      </c>
      <c r="J1915" s="9">
        <f>VLOOKUP('Consolidtaed Data'!$B9304,[1]Products!$A:$G,3,0)</f>
        <v>61</v>
      </c>
      <c r="K1915" s="9">
        <f>'Consolidtaed Data'!$J9304*'Consolidtaed Data'!$H9304</f>
        <v>1788</v>
      </c>
      <c r="L1915" s="9">
        <f>'Consolidtaed Data'!$I9304*'Consolidtaed Data'!$H9304</f>
        <v>2353</v>
      </c>
      <c r="M1915" s="9">
        <f>'Consolidtaed Data'!$L9304-'Consolidtaed Data'!$K9304</f>
        <v>87</v>
      </c>
      <c r="N1915" s="9" t="str">
        <f>VLOOKUP('Consolidtaed Data'!$C9304,[1]Locations!$A:$O,2,0)</f>
        <v>Victorville</v>
      </c>
      <c r="O1915" s="9" t="str">
        <f>VLOOKUP('Consolidtaed Data'!$D9304,'[1]Sales People'!$A:$B,2,0)</f>
        <v>Carl Hall</v>
      </c>
      <c r="P1915" s="9" t="str">
        <f>VLOOKUP('Consolidtaed Data'!$E9304,[1]Customers!$A:$B,2,0)</f>
        <v>Richard Cunningham</v>
      </c>
      <c r="Q1915" s="11">
        <f>WEEKDAY('Consolidtaed Data'!$F9304)</f>
        <v>7</v>
      </c>
      <c r="R1915" s="9">
        <f>MONTH('Consolidtaed Data'!$F9304)</f>
        <v>12</v>
      </c>
      <c r="S1915" s="9" t="str">
        <f>TEXT(Table3[[#This Row],[Purchase Date]],"MMMM")</f>
        <v>May</v>
      </c>
      <c r="T1915" s="9">
        <f>YEAR('Consolidtaed Data'!$F9304)</f>
        <v>2021</v>
      </c>
    </row>
    <row r="1916" spans="1:20" x14ac:dyDescent="0.3">
      <c r="A1916" s="9" t="s">
        <v>2909</v>
      </c>
      <c r="B1916" s="9" t="s">
        <v>526</v>
      </c>
      <c r="C1916" s="9" t="s">
        <v>344</v>
      </c>
      <c r="D1916" s="9" t="s">
        <v>229</v>
      </c>
      <c r="E1916" s="9" t="s">
        <v>1159</v>
      </c>
      <c r="F1916" s="10">
        <v>43970</v>
      </c>
      <c r="G1916" s="10" t="str">
        <f>VLOOKUP(Table3[[#This Row],[Product ID]],[1]Products!$A:$G,2,0)</f>
        <v>Product 14</v>
      </c>
      <c r="H1916" s="22">
        <v>2</v>
      </c>
      <c r="I1916" s="9">
        <f>VLOOKUP('Consolidtaed Data'!$B9313,[1]Products!$A:$G,4,0)</f>
        <v>315</v>
      </c>
      <c r="J1916" s="9">
        <f>VLOOKUP('Consolidtaed Data'!$B9313,[1]Products!$A:$G,3,0)</f>
        <v>208</v>
      </c>
      <c r="K1916" s="9">
        <f>'Consolidtaed Data'!$J9313*'Consolidtaed Data'!$H9313</f>
        <v>816</v>
      </c>
      <c r="L1916" s="9">
        <f>'Consolidtaed Data'!$I9313*'Consolidtaed Data'!$H9313</f>
        <v>1008</v>
      </c>
      <c r="M1916" s="9">
        <f>'Consolidtaed Data'!$L9313-'Consolidtaed Data'!$K9313</f>
        <v>613</v>
      </c>
      <c r="N1916" s="9" t="str">
        <f>VLOOKUP('Consolidtaed Data'!$C9313,[1]Locations!$A:$O,2,0)</f>
        <v>Moreno Valley</v>
      </c>
      <c r="O1916" s="9" t="str">
        <f>VLOOKUP('Consolidtaed Data'!$D9313,'[1]Sales People'!$A:$B,2,0)</f>
        <v>Eugene Holmes</v>
      </c>
      <c r="P1916" s="9" t="str">
        <f>VLOOKUP('Consolidtaed Data'!$E9313,[1]Customers!$A:$B,2,0)</f>
        <v>Jerry Reed</v>
      </c>
      <c r="Q1916" s="11">
        <f>WEEKDAY('Consolidtaed Data'!$F9313)</f>
        <v>1</v>
      </c>
      <c r="R1916" s="9">
        <f>MONTH('Consolidtaed Data'!$F9313)</f>
        <v>12</v>
      </c>
      <c r="S1916" s="9" t="str">
        <f>TEXT(Table3[[#This Row],[Purchase Date]],"MMMM")</f>
        <v>May</v>
      </c>
      <c r="T1916" s="9">
        <f>YEAR('Consolidtaed Data'!$F9313)</f>
        <v>2021</v>
      </c>
    </row>
    <row r="1917" spans="1:20" x14ac:dyDescent="0.3">
      <c r="A1917" s="9" t="s">
        <v>2910</v>
      </c>
      <c r="B1917" s="9" t="s">
        <v>225</v>
      </c>
      <c r="C1917" s="9" t="s">
        <v>186</v>
      </c>
      <c r="D1917" s="9" t="s">
        <v>402</v>
      </c>
      <c r="E1917" s="9" t="s">
        <v>735</v>
      </c>
      <c r="F1917" s="10">
        <v>43970</v>
      </c>
      <c r="G1917" s="10" t="str">
        <f>VLOOKUP(Table3[[#This Row],[Product ID]],[1]Products!$A:$G,2,0)</f>
        <v>Product 24</v>
      </c>
      <c r="H1917" s="22">
        <v>1</v>
      </c>
      <c r="I1917" s="9">
        <f>VLOOKUP('Consolidtaed Data'!$B9624,[1]Products!$A:$G,4,0)</f>
        <v>1708</v>
      </c>
      <c r="J1917" s="9">
        <f>VLOOKUP('Consolidtaed Data'!$B9624,[1]Products!$A:$G,3,0)</f>
        <v>871</v>
      </c>
      <c r="K1917" s="9">
        <f>'Consolidtaed Data'!$J9624*'Consolidtaed Data'!$H9624</f>
        <v>971</v>
      </c>
      <c r="L1917" s="9">
        <f>'Consolidtaed Data'!$I9624*'Consolidtaed Data'!$H9624</f>
        <v>1494</v>
      </c>
      <c r="M1917" s="9">
        <f>'Consolidtaed Data'!$L9624-'Consolidtaed Data'!$K9624</f>
        <v>1448</v>
      </c>
      <c r="N1917" s="9" t="str">
        <f>VLOOKUP('Consolidtaed Data'!$C9624,[1]Locations!$A:$O,2,0)</f>
        <v>Concord</v>
      </c>
      <c r="O1917" s="9" t="str">
        <f>VLOOKUP('Consolidtaed Data'!$D9624,'[1]Sales People'!$A:$B,2,0)</f>
        <v>Christopher Tucker</v>
      </c>
      <c r="P1917" s="9" t="str">
        <f>VLOOKUP('Consolidtaed Data'!$E9624,[1]Customers!$A:$B,2,0)</f>
        <v>Frank Ortiz</v>
      </c>
      <c r="Q1917" s="11">
        <f>WEEKDAY('Consolidtaed Data'!$F9624)</f>
        <v>3</v>
      </c>
      <c r="R1917" s="9">
        <f>MONTH('Consolidtaed Data'!$F9624)</f>
        <v>12</v>
      </c>
      <c r="S1917" s="9" t="str">
        <f>TEXT(Table3[[#This Row],[Purchase Date]],"MMMM")</f>
        <v>May</v>
      </c>
      <c r="T1917" s="9">
        <f>YEAR('Consolidtaed Data'!$F9624)</f>
        <v>2021</v>
      </c>
    </row>
    <row r="1918" spans="1:20" x14ac:dyDescent="0.3">
      <c r="A1918" s="9" t="s">
        <v>2911</v>
      </c>
      <c r="B1918" s="9" t="s">
        <v>182</v>
      </c>
      <c r="C1918" s="9" t="s">
        <v>178</v>
      </c>
      <c r="D1918" s="9" t="s">
        <v>43</v>
      </c>
      <c r="E1918" s="9" t="s">
        <v>863</v>
      </c>
      <c r="F1918" s="10">
        <v>43971</v>
      </c>
      <c r="G1918" s="10" t="str">
        <f>VLOOKUP(Table3[[#This Row],[Product ID]],[1]Products!$A:$G,2,0)</f>
        <v>Product 9</v>
      </c>
      <c r="H1918" s="22">
        <v>1</v>
      </c>
      <c r="I1918" s="9">
        <f>VLOOKUP('Consolidtaed Data'!$B5050,[1]Products!$A:$G,4,0)</f>
        <v>1052</v>
      </c>
      <c r="J1918" s="9">
        <f>VLOOKUP('Consolidtaed Data'!$B5050,[1]Products!$A:$G,3,0)</f>
        <v>589</v>
      </c>
      <c r="K1918" s="9">
        <f>'Consolidtaed Data'!$J5050*'Consolidtaed Data'!$H5050</f>
        <v>534</v>
      </c>
      <c r="L1918" s="9">
        <f>'Consolidtaed Data'!$I5050*'Consolidtaed Data'!$H5050</f>
        <v>847</v>
      </c>
      <c r="M1918" s="9">
        <f>'Consolidtaed Data'!$L5050-'Consolidtaed Data'!$K5050</f>
        <v>1654</v>
      </c>
      <c r="N1918" s="9" t="str">
        <f>VLOOKUP('Consolidtaed Data'!$C5050,[1]Locations!$A:$O,2,0)</f>
        <v>Oceanside</v>
      </c>
      <c r="O1918" s="9" t="str">
        <f>VLOOKUP('Consolidtaed Data'!$D5050,'[1]Sales People'!$A:$B,2,0)</f>
        <v>Gary Rodriguez</v>
      </c>
      <c r="P1918" s="9" t="str">
        <f>VLOOKUP('Consolidtaed Data'!$E5050,[1]Customers!$A:$B,2,0)</f>
        <v>Juan Wood</v>
      </c>
      <c r="Q1918" s="11">
        <f>WEEKDAY('Consolidtaed Data'!$F5050)</f>
        <v>4</v>
      </c>
      <c r="R1918" s="9">
        <f>MONTH('Consolidtaed Data'!$F5050)</f>
        <v>1</v>
      </c>
      <c r="S1918" s="9" t="str">
        <f>TEXT(Table3[[#This Row],[Purchase Date]],"MMMM")</f>
        <v>May</v>
      </c>
      <c r="T1918" s="9">
        <f>YEAR('Consolidtaed Data'!$F5050)</f>
        <v>2021</v>
      </c>
    </row>
    <row r="1919" spans="1:20" x14ac:dyDescent="0.3">
      <c r="A1919" s="9" t="s">
        <v>2912</v>
      </c>
      <c r="B1919" s="9" t="s">
        <v>349</v>
      </c>
      <c r="C1919" s="9" t="s">
        <v>55</v>
      </c>
      <c r="D1919" s="9" t="s">
        <v>127</v>
      </c>
      <c r="E1919" s="9" t="s">
        <v>179</v>
      </c>
      <c r="F1919" s="10">
        <v>43971</v>
      </c>
      <c r="G1919" s="10" t="str">
        <f>VLOOKUP(Table3[[#This Row],[Product ID]],[1]Products!$A:$G,2,0)</f>
        <v>Product 60</v>
      </c>
      <c r="H1919" s="22">
        <v>1</v>
      </c>
      <c r="I1919" s="9">
        <f>VLOOKUP('Consolidtaed Data'!$B5311,[1]Products!$A:$G,4,0)</f>
        <v>2497</v>
      </c>
      <c r="J1919" s="9">
        <f>VLOOKUP('Consolidtaed Data'!$B5311,[1]Products!$A:$G,3,0)</f>
        <v>1473</v>
      </c>
      <c r="K1919" s="9">
        <f>'Consolidtaed Data'!$J5311*'Consolidtaed Data'!$H5311</f>
        <v>1965</v>
      </c>
      <c r="L1919" s="9">
        <f>'Consolidtaed Data'!$I5311*'Consolidtaed Data'!$H5311</f>
        <v>2396</v>
      </c>
      <c r="M1919" s="9">
        <f>'Consolidtaed Data'!$L5311-'Consolidtaed Data'!$K5311</f>
        <v>1024</v>
      </c>
      <c r="N1919" s="9" t="str">
        <f>VLOOKUP('Consolidtaed Data'!$C5311,[1]Locations!$A:$O,2,0)</f>
        <v>San Francisco</v>
      </c>
      <c r="O1919" s="9" t="str">
        <f>VLOOKUP('Consolidtaed Data'!$D5311,'[1]Sales People'!$A:$B,2,0)</f>
        <v>Larry Marshall</v>
      </c>
      <c r="P1919" s="9" t="str">
        <f>VLOOKUP('Consolidtaed Data'!$E5311,[1]Customers!$A:$B,2,0)</f>
        <v>Nicholas Hernandez</v>
      </c>
      <c r="Q1919" s="11">
        <f>WEEKDAY('Consolidtaed Data'!$F5311)</f>
        <v>3</v>
      </c>
      <c r="R1919" s="9">
        <f>MONTH('Consolidtaed Data'!$F5311)</f>
        <v>1</v>
      </c>
      <c r="S1919" s="9" t="str">
        <f>TEXT(Table3[[#This Row],[Purchase Date]],"MMMM")</f>
        <v>May</v>
      </c>
      <c r="T1919" s="9">
        <f>YEAR('Consolidtaed Data'!$F5311)</f>
        <v>2021</v>
      </c>
    </row>
    <row r="1920" spans="1:20" x14ac:dyDescent="0.3">
      <c r="A1920" s="9" t="s">
        <v>2913</v>
      </c>
      <c r="B1920" s="9" t="s">
        <v>54</v>
      </c>
      <c r="C1920" s="9" t="s">
        <v>130</v>
      </c>
      <c r="D1920" s="9" t="s">
        <v>272</v>
      </c>
      <c r="E1920" s="9" t="s">
        <v>484</v>
      </c>
      <c r="F1920" s="10">
        <v>43971</v>
      </c>
      <c r="G1920" s="10" t="str">
        <f>VLOOKUP(Table3[[#This Row],[Product ID]],[1]Products!$A:$G,2,0)</f>
        <v>Product 41</v>
      </c>
      <c r="H1920" s="22">
        <v>1</v>
      </c>
      <c r="I1920" s="9">
        <f>VLOOKUP('Consolidtaed Data'!$B5954,[1]Products!$A:$G,4,0)</f>
        <v>1582</v>
      </c>
      <c r="J1920" s="9">
        <f>VLOOKUP('Consolidtaed Data'!$B5954,[1]Products!$A:$G,3,0)</f>
        <v>1234</v>
      </c>
      <c r="K1920" s="9">
        <f>'Consolidtaed Data'!$J5954*'Consolidtaed Data'!$H5954</f>
        <v>296</v>
      </c>
      <c r="L1920" s="9">
        <f>'Consolidtaed Data'!$I5954*'Consolidtaed Data'!$H5954</f>
        <v>502</v>
      </c>
      <c r="M1920" s="9">
        <f>'Consolidtaed Data'!$L5954-'Consolidtaed Data'!$K5954</f>
        <v>714</v>
      </c>
      <c r="N1920" s="9" t="str">
        <f>VLOOKUP('Consolidtaed Data'!$C5954,[1]Locations!$A:$O,2,0)</f>
        <v>Temecula</v>
      </c>
      <c r="O1920" s="9" t="str">
        <f>VLOOKUP('Consolidtaed Data'!$D5954,'[1]Sales People'!$A:$B,2,0)</f>
        <v>Ernest Wagner</v>
      </c>
      <c r="P1920" s="9" t="str">
        <f>VLOOKUP('Consolidtaed Data'!$E5954,[1]Customers!$A:$B,2,0)</f>
        <v>Larry Freeman</v>
      </c>
      <c r="Q1920" s="11">
        <f>WEEKDAY('Consolidtaed Data'!$F5954)</f>
        <v>1</v>
      </c>
      <c r="R1920" s="9">
        <f>MONTH('Consolidtaed Data'!$F5954)</f>
        <v>3</v>
      </c>
      <c r="S1920" s="9" t="str">
        <f>TEXT(Table3[[#This Row],[Purchase Date]],"MMMM")</f>
        <v>May</v>
      </c>
      <c r="T1920" s="9">
        <f>YEAR('Consolidtaed Data'!$F5954)</f>
        <v>2021</v>
      </c>
    </row>
    <row r="1921" spans="1:20" x14ac:dyDescent="0.3">
      <c r="A1921" s="9" t="s">
        <v>2914</v>
      </c>
      <c r="B1921" s="9" t="s">
        <v>185</v>
      </c>
      <c r="C1921" s="9" t="s">
        <v>635</v>
      </c>
      <c r="D1921" s="9" t="s">
        <v>43</v>
      </c>
      <c r="E1921" s="9" t="s">
        <v>198</v>
      </c>
      <c r="F1921" s="10">
        <v>43971</v>
      </c>
      <c r="G1921" s="10" t="str">
        <f>VLOOKUP(Table3[[#This Row],[Product ID]],[1]Products!$A:$G,2,0)</f>
        <v>Product 65</v>
      </c>
      <c r="H1921" s="22">
        <v>1</v>
      </c>
      <c r="I1921" s="9">
        <f>VLOOKUP('Consolidtaed Data'!$B5988,[1]Products!$A:$G,4,0)</f>
        <v>2141</v>
      </c>
      <c r="J1921" s="9">
        <f>VLOOKUP('Consolidtaed Data'!$B5988,[1]Products!$A:$G,3,0)</f>
        <v>1777</v>
      </c>
      <c r="K1921" s="9">
        <f>'Consolidtaed Data'!$J5988*'Consolidtaed Data'!$H5988</f>
        <v>1190</v>
      </c>
      <c r="L1921" s="9">
        <f>'Consolidtaed Data'!$I5988*'Consolidtaed Data'!$H5988</f>
        <v>1566</v>
      </c>
      <c r="M1921" s="9">
        <f>'Consolidtaed Data'!$L5988-'Consolidtaed Data'!$K5988</f>
        <v>280</v>
      </c>
      <c r="N1921" s="9" t="str">
        <f>VLOOKUP('Consolidtaed Data'!$C5988,[1]Locations!$A:$O,2,0)</f>
        <v>San Jose</v>
      </c>
      <c r="O1921" s="9" t="str">
        <f>VLOOKUP('Consolidtaed Data'!$D5988,'[1]Sales People'!$A:$B,2,0)</f>
        <v>Roger Robertson</v>
      </c>
      <c r="P1921" s="9" t="str">
        <f>VLOOKUP('Consolidtaed Data'!$E5988,[1]Customers!$A:$B,2,0)</f>
        <v>Adam Mcdonald</v>
      </c>
      <c r="Q1921" s="11">
        <f>WEEKDAY('Consolidtaed Data'!$F5988)</f>
        <v>5</v>
      </c>
      <c r="R1921" s="9">
        <f>MONTH('Consolidtaed Data'!$F5988)</f>
        <v>4</v>
      </c>
      <c r="S1921" s="9" t="str">
        <f>TEXT(Table3[[#This Row],[Purchase Date]],"MMMM")</f>
        <v>May</v>
      </c>
      <c r="T1921" s="9">
        <f>YEAR('Consolidtaed Data'!$F5988)</f>
        <v>2021</v>
      </c>
    </row>
    <row r="1922" spans="1:20" x14ac:dyDescent="0.3">
      <c r="A1922" s="9" t="s">
        <v>2915</v>
      </c>
      <c r="B1922" s="9" t="s">
        <v>79</v>
      </c>
      <c r="C1922" s="9" t="s">
        <v>331</v>
      </c>
      <c r="D1922" s="9" t="s">
        <v>272</v>
      </c>
      <c r="E1922" s="9" t="s">
        <v>953</v>
      </c>
      <c r="F1922" s="10">
        <v>43971</v>
      </c>
      <c r="G1922" s="10" t="str">
        <f>VLOOKUP(Table3[[#This Row],[Product ID]],[1]Products!$A:$G,2,0)</f>
        <v>Product 80</v>
      </c>
      <c r="H1922" s="22">
        <v>3</v>
      </c>
      <c r="I1922" s="9">
        <f>VLOOKUP('Consolidtaed Data'!$B6560,[1]Products!$A:$G,4,0)</f>
        <v>368</v>
      </c>
      <c r="J1922" s="9">
        <f>VLOOKUP('Consolidtaed Data'!$B6560,[1]Products!$A:$G,3,0)</f>
        <v>294</v>
      </c>
      <c r="K1922" s="9">
        <f>'Consolidtaed Data'!$J6560*'Consolidtaed Data'!$H6560</f>
        <v>584</v>
      </c>
      <c r="L1922" s="9">
        <f>'Consolidtaed Data'!$I6560*'Consolidtaed Data'!$H6560</f>
        <v>913</v>
      </c>
      <c r="M1922" s="9">
        <f>'Consolidtaed Data'!$L6560-'Consolidtaed Data'!$K6560</f>
        <v>138</v>
      </c>
      <c r="N1922" s="9" t="str">
        <f>VLOOKUP('Consolidtaed Data'!$C6560,[1]Locations!$A:$O,2,0)</f>
        <v>Santa Maria</v>
      </c>
      <c r="O1922" s="9" t="str">
        <f>VLOOKUP('Consolidtaed Data'!$D6560,'[1]Sales People'!$A:$B,2,0)</f>
        <v>Kevin Butler</v>
      </c>
      <c r="P1922" s="9" t="str">
        <f>VLOOKUP('Consolidtaed Data'!$E6560,[1]Customers!$A:$B,2,0)</f>
        <v>Nicholas Williamson</v>
      </c>
      <c r="Q1922" s="11">
        <f>WEEKDAY('Consolidtaed Data'!$F6560)</f>
        <v>5</v>
      </c>
      <c r="R1922" s="9">
        <f>MONTH('Consolidtaed Data'!$F6560)</f>
        <v>5</v>
      </c>
      <c r="S1922" s="9" t="str">
        <f>TEXT(Table3[[#This Row],[Purchase Date]],"MMMM")</f>
        <v>May</v>
      </c>
      <c r="T1922" s="9">
        <f>YEAR('Consolidtaed Data'!$F6560)</f>
        <v>2021</v>
      </c>
    </row>
    <row r="1923" spans="1:20" x14ac:dyDescent="0.3">
      <c r="A1923" s="9" t="s">
        <v>2916</v>
      </c>
      <c r="B1923" s="9" t="s">
        <v>495</v>
      </c>
      <c r="C1923" s="9" t="s">
        <v>412</v>
      </c>
      <c r="D1923" s="9" t="s">
        <v>95</v>
      </c>
      <c r="E1923" s="9" t="s">
        <v>395</v>
      </c>
      <c r="F1923" s="10">
        <v>43971</v>
      </c>
      <c r="G1923" s="10" t="str">
        <f>VLOOKUP(Table3[[#This Row],[Product ID]],[1]Products!$A:$G,2,0)</f>
        <v>Product 15</v>
      </c>
      <c r="H1923" s="22">
        <v>1</v>
      </c>
      <c r="I1923" s="9">
        <f>VLOOKUP('Consolidtaed Data'!$B6586,[1]Products!$A:$G,4,0)</f>
        <v>35</v>
      </c>
      <c r="J1923" s="9">
        <f>VLOOKUP('Consolidtaed Data'!$B6586,[1]Products!$A:$G,3,0)</f>
        <v>22</v>
      </c>
      <c r="K1923" s="9">
        <f>'Consolidtaed Data'!$J6586*'Consolidtaed Data'!$H6586</f>
        <v>1378</v>
      </c>
      <c r="L1923" s="9">
        <f>'Consolidtaed Data'!$I6586*'Consolidtaed Data'!$H6586</f>
        <v>1887</v>
      </c>
      <c r="M1923" s="9">
        <f>'Consolidtaed Data'!$L6586-'Consolidtaed Data'!$K6586</f>
        <v>1569</v>
      </c>
      <c r="N1923" s="9" t="str">
        <f>VLOOKUP('Consolidtaed Data'!$C6586,[1]Locations!$A:$O,2,0)</f>
        <v>Burbank</v>
      </c>
      <c r="O1923" s="9" t="str">
        <f>VLOOKUP('Consolidtaed Data'!$D6586,'[1]Sales People'!$A:$B,2,0)</f>
        <v>Kevin Butler</v>
      </c>
      <c r="P1923" s="9" t="str">
        <f>VLOOKUP('Consolidtaed Data'!$E6586,[1]Customers!$A:$B,2,0)</f>
        <v>Daniel Barnes</v>
      </c>
      <c r="Q1923" s="11">
        <f>WEEKDAY('Consolidtaed Data'!$F6586)</f>
        <v>1</v>
      </c>
      <c r="R1923" s="9">
        <f>MONTH('Consolidtaed Data'!$F6586)</f>
        <v>5</v>
      </c>
      <c r="S1923" s="9" t="str">
        <f>TEXT(Table3[[#This Row],[Purchase Date]],"MMMM")</f>
        <v>May</v>
      </c>
      <c r="T1923" s="9">
        <f>YEAR('Consolidtaed Data'!$F6586)</f>
        <v>2021</v>
      </c>
    </row>
    <row r="1924" spans="1:20" x14ac:dyDescent="0.3">
      <c r="A1924" s="9" t="s">
        <v>2917</v>
      </c>
      <c r="B1924" s="9" t="s">
        <v>79</v>
      </c>
      <c r="C1924" s="9" t="s">
        <v>126</v>
      </c>
      <c r="D1924" s="9" t="s">
        <v>31</v>
      </c>
      <c r="E1924" s="9" t="s">
        <v>1506</v>
      </c>
      <c r="F1924" s="10">
        <v>43971</v>
      </c>
      <c r="G1924" s="10" t="str">
        <f>VLOOKUP(Table3[[#This Row],[Product ID]],[1]Products!$A:$G,2,0)</f>
        <v>Product 80</v>
      </c>
      <c r="H1924" s="22">
        <v>1</v>
      </c>
      <c r="I1924" s="9">
        <f>VLOOKUP('Consolidtaed Data'!$B6815,[1]Products!$A:$G,4,0)</f>
        <v>1743</v>
      </c>
      <c r="J1924" s="9">
        <f>VLOOKUP('Consolidtaed Data'!$B6815,[1]Products!$A:$G,3,0)</f>
        <v>872</v>
      </c>
      <c r="K1924" s="9">
        <f>'Consolidtaed Data'!$J6815*'Consolidtaed Data'!$H6815</f>
        <v>1223</v>
      </c>
      <c r="L1924" s="9">
        <f>'Consolidtaed Data'!$I6815*'Consolidtaed Data'!$H6815</f>
        <v>2005</v>
      </c>
      <c r="M1924" s="9">
        <f>'Consolidtaed Data'!$L6815-'Consolidtaed Data'!$K6815</f>
        <v>874</v>
      </c>
      <c r="N1924" s="9" t="str">
        <f>VLOOKUP('Consolidtaed Data'!$C6815,[1]Locations!$A:$O,2,0)</f>
        <v>Santa Clarita</v>
      </c>
      <c r="O1924" s="9" t="str">
        <f>VLOOKUP('Consolidtaed Data'!$D6815,'[1]Sales People'!$A:$B,2,0)</f>
        <v>Joe Sims</v>
      </c>
      <c r="P1924" s="9" t="str">
        <f>VLOOKUP('Consolidtaed Data'!$E6815,[1]Customers!$A:$B,2,0)</f>
        <v>Philip Burton</v>
      </c>
      <c r="Q1924" s="11">
        <f>WEEKDAY('Consolidtaed Data'!$F6815)</f>
        <v>5</v>
      </c>
      <c r="R1924" s="9">
        <f>MONTH('Consolidtaed Data'!$F6815)</f>
        <v>6</v>
      </c>
      <c r="S1924" s="9" t="str">
        <f>TEXT(Table3[[#This Row],[Purchase Date]],"MMMM")</f>
        <v>May</v>
      </c>
      <c r="T1924" s="9">
        <f>YEAR('Consolidtaed Data'!$F6815)</f>
        <v>2021</v>
      </c>
    </row>
    <row r="1925" spans="1:20" x14ac:dyDescent="0.3">
      <c r="A1925" s="9" t="s">
        <v>2918</v>
      </c>
      <c r="B1925" s="9" t="s">
        <v>311</v>
      </c>
      <c r="C1925" s="9" t="s">
        <v>196</v>
      </c>
      <c r="D1925" s="9" t="s">
        <v>206</v>
      </c>
      <c r="E1925" s="9" t="s">
        <v>307</v>
      </c>
      <c r="F1925" s="10">
        <v>43971</v>
      </c>
      <c r="G1925" s="10" t="str">
        <f>VLOOKUP(Table3[[#This Row],[Product ID]],[1]Products!$A:$G,2,0)</f>
        <v>Product 33</v>
      </c>
      <c r="H1925" s="22">
        <v>2</v>
      </c>
      <c r="I1925" s="9">
        <f>VLOOKUP('Consolidtaed Data'!$B6898,[1]Products!$A:$G,4,0)</f>
        <v>1367</v>
      </c>
      <c r="J1925" s="9">
        <f>VLOOKUP('Consolidtaed Data'!$B6898,[1]Products!$A:$G,3,0)</f>
        <v>984</v>
      </c>
      <c r="K1925" s="9">
        <f>'Consolidtaed Data'!$J6898*'Consolidtaed Data'!$H6898</f>
        <v>1942</v>
      </c>
      <c r="L1925" s="9">
        <f>'Consolidtaed Data'!$I6898*'Consolidtaed Data'!$H6898</f>
        <v>2988</v>
      </c>
      <c r="M1925" s="9">
        <f>'Consolidtaed Data'!$L6898-'Consolidtaed Data'!$K6898</f>
        <v>412</v>
      </c>
      <c r="N1925" s="9" t="str">
        <f>VLOOKUP('Consolidtaed Data'!$C6898,[1]Locations!$A:$O,2,0)</f>
        <v>Inglewood</v>
      </c>
      <c r="O1925" s="9" t="str">
        <f>VLOOKUP('Consolidtaed Data'!$D6898,'[1]Sales People'!$A:$B,2,0)</f>
        <v>Carl Hall</v>
      </c>
      <c r="P1925" s="9" t="str">
        <f>VLOOKUP('Consolidtaed Data'!$E6898,[1]Customers!$A:$B,2,0)</f>
        <v>Robert Ferguson</v>
      </c>
      <c r="Q1925" s="11">
        <f>WEEKDAY('Consolidtaed Data'!$F6898)</f>
        <v>4</v>
      </c>
      <c r="R1925" s="9">
        <f>MONTH('Consolidtaed Data'!$F6898)</f>
        <v>6</v>
      </c>
      <c r="S1925" s="9" t="str">
        <f>TEXT(Table3[[#This Row],[Purchase Date]],"MMMM")</f>
        <v>May</v>
      </c>
      <c r="T1925" s="9">
        <f>YEAR('Consolidtaed Data'!$F6898)</f>
        <v>2021</v>
      </c>
    </row>
    <row r="1926" spans="1:20" x14ac:dyDescent="0.3">
      <c r="A1926" s="9" t="s">
        <v>2919</v>
      </c>
      <c r="B1926" s="9" t="s">
        <v>266</v>
      </c>
      <c r="C1926" s="9" t="s">
        <v>210</v>
      </c>
      <c r="D1926" s="9" t="s">
        <v>229</v>
      </c>
      <c r="E1926" s="9" t="s">
        <v>383</v>
      </c>
      <c r="F1926" s="10">
        <v>43971</v>
      </c>
      <c r="G1926" s="10" t="str">
        <f>VLOOKUP(Table3[[#This Row],[Product ID]],[1]Products!$A:$G,2,0)</f>
        <v>Product 92</v>
      </c>
      <c r="H1926" s="22">
        <v>4</v>
      </c>
      <c r="I1926" s="9">
        <f>VLOOKUP('Consolidtaed Data'!$B7385,[1]Products!$A:$G,4,0)</f>
        <v>1862</v>
      </c>
      <c r="J1926" s="9">
        <f>VLOOKUP('Consolidtaed Data'!$B7385,[1]Products!$A:$G,3,0)</f>
        <v>1173</v>
      </c>
      <c r="K1926" s="9">
        <f>'Consolidtaed Data'!$J7385*'Consolidtaed Data'!$H7385</f>
        <v>1054</v>
      </c>
      <c r="L1926" s="9">
        <f>'Consolidtaed Data'!$I7385*'Consolidtaed Data'!$H7385</f>
        <v>1405</v>
      </c>
      <c r="M1926" s="9">
        <f>'Consolidtaed Data'!$L7385-'Consolidtaed Data'!$K7385</f>
        <v>351</v>
      </c>
      <c r="N1926" s="9" t="str">
        <f>VLOOKUP('Consolidtaed Data'!$C7385,[1]Locations!$A:$O,2,0)</f>
        <v>Burbank</v>
      </c>
      <c r="O1926" s="9" t="str">
        <f>VLOOKUP('Consolidtaed Data'!$D7385,'[1]Sales People'!$A:$B,2,0)</f>
        <v>Joshua Taylor</v>
      </c>
      <c r="P1926" s="9" t="str">
        <f>VLOOKUP('Consolidtaed Data'!$E7385,[1]Customers!$A:$B,2,0)</f>
        <v>Daniel Barnes</v>
      </c>
      <c r="Q1926" s="11">
        <f>WEEKDAY('Consolidtaed Data'!$F7385)</f>
        <v>4</v>
      </c>
      <c r="R1926" s="9">
        <f>MONTH('Consolidtaed Data'!$F7385)</f>
        <v>7</v>
      </c>
      <c r="S1926" s="9" t="str">
        <f>TEXT(Table3[[#This Row],[Purchase Date]],"MMMM")</f>
        <v>May</v>
      </c>
      <c r="T1926" s="9">
        <f>YEAR('Consolidtaed Data'!$F7385)</f>
        <v>2021</v>
      </c>
    </row>
    <row r="1927" spans="1:20" x14ac:dyDescent="0.3">
      <c r="A1927" s="9" t="s">
        <v>2920</v>
      </c>
      <c r="B1927" s="9" t="s">
        <v>529</v>
      </c>
      <c r="C1927" s="9" t="s">
        <v>90</v>
      </c>
      <c r="D1927" s="9" t="s">
        <v>143</v>
      </c>
      <c r="E1927" s="9" t="s">
        <v>1827</v>
      </c>
      <c r="F1927" s="10">
        <v>43971</v>
      </c>
      <c r="G1927" s="10" t="str">
        <f>VLOOKUP(Table3[[#This Row],[Product ID]],[1]Products!$A:$G,2,0)</f>
        <v>Product 56</v>
      </c>
      <c r="H1927" s="22">
        <v>3</v>
      </c>
      <c r="I1927" s="9">
        <f>VLOOKUP('Consolidtaed Data'!$B7866,[1]Products!$A:$G,4,0)</f>
        <v>637</v>
      </c>
      <c r="J1927" s="9">
        <f>VLOOKUP('Consolidtaed Data'!$B7866,[1]Products!$A:$G,3,0)</f>
        <v>389</v>
      </c>
      <c r="K1927" s="9">
        <f>'Consolidtaed Data'!$J7866*'Consolidtaed Data'!$H7866</f>
        <v>1473</v>
      </c>
      <c r="L1927" s="9">
        <f>'Consolidtaed Data'!$I7866*'Consolidtaed Data'!$H7866</f>
        <v>2497</v>
      </c>
      <c r="M1927" s="9">
        <f>'Consolidtaed Data'!$L7866-'Consolidtaed Data'!$K7866</f>
        <v>1200</v>
      </c>
      <c r="N1927" s="9" t="str">
        <f>VLOOKUP('Consolidtaed Data'!$C7866,[1]Locations!$A:$O,2,0)</f>
        <v>Chula Vista</v>
      </c>
      <c r="O1927" s="9" t="str">
        <f>VLOOKUP('Consolidtaed Data'!$D7866,'[1]Sales People'!$A:$B,2,0)</f>
        <v>Fred Robertson</v>
      </c>
      <c r="P1927" s="9" t="str">
        <f>VLOOKUP('Consolidtaed Data'!$E7866,[1]Customers!$A:$B,2,0)</f>
        <v>Kevin Kim</v>
      </c>
      <c r="Q1927" s="11">
        <f>WEEKDAY('Consolidtaed Data'!$F7866)</f>
        <v>6</v>
      </c>
      <c r="R1927" s="9">
        <f>MONTH('Consolidtaed Data'!$F7866)</f>
        <v>8</v>
      </c>
      <c r="S1927" s="9" t="str">
        <f>TEXT(Table3[[#This Row],[Purchase Date]],"MMMM")</f>
        <v>May</v>
      </c>
      <c r="T1927" s="9">
        <f>YEAR('Consolidtaed Data'!$F7866)</f>
        <v>2021</v>
      </c>
    </row>
    <row r="1928" spans="1:20" x14ac:dyDescent="0.3">
      <c r="A1928" s="9" t="s">
        <v>2921</v>
      </c>
      <c r="B1928" s="9" t="s">
        <v>373</v>
      </c>
      <c r="C1928" s="9" t="s">
        <v>130</v>
      </c>
      <c r="D1928" s="9" t="s">
        <v>174</v>
      </c>
      <c r="E1928" s="9" t="s">
        <v>1521</v>
      </c>
      <c r="F1928" s="10">
        <v>43971</v>
      </c>
      <c r="G1928" s="10" t="str">
        <f>VLOOKUP(Table3[[#This Row],[Product ID]],[1]Products!$A:$G,2,0)</f>
        <v>Product 66</v>
      </c>
      <c r="H1928" s="22">
        <v>1</v>
      </c>
      <c r="I1928" s="9">
        <f>VLOOKUP('Consolidtaed Data'!$B7926,[1]Products!$A:$G,4,0)</f>
        <v>1899</v>
      </c>
      <c r="J1928" s="9">
        <f>VLOOKUP('Consolidtaed Data'!$B7926,[1]Products!$A:$G,3,0)</f>
        <v>1044</v>
      </c>
      <c r="K1928" s="9">
        <f>'Consolidtaed Data'!$J7926*'Consolidtaed Data'!$H7926</f>
        <v>3780</v>
      </c>
      <c r="L1928" s="9">
        <f>'Consolidtaed Data'!$I7926*'Consolidtaed Data'!$H7926</f>
        <v>7556</v>
      </c>
      <c r="M1928" s="9">
        <f>'Consolidtaed Data'!$L7926-'Consolidtaed Data'!$K7926</f>
        <v>204</v>
      </c>
      <c r="N1928" s="9" t="str">
        <f>VLOOKUP('Consolidtaed Data'!$C7926,[1]Locations!$A:$O,2,0)</f>
        <v>Fairfield</v>
      </c>
      <c r="O1928" s="9" t="str">
        <f>VLOOKUP('Consolidtaed Data'!$D7926,'[1]Sales People'!$A:$B,2,0)</f>
        <v>Jeremy Mendoza</v>
      </c>
      <c r="P1928" s="9" t="str">
        <f>VLOOKUP('Consolidtaed Data'!$E7926,[1]Customers!$A:$B,2,0)</f>
        <v>Fred Romero</v>
      </c>
      <c r="Q1928" s="11">
        <f>WEEKDAY('Consolidtaed Data'!$F7926)</f>
        <v>5</v>
      </c>
      <c r="R1928" s="9">
        <f>MONTH('Consolidtaed Data'!$F7926)</f>
        <v>8</v>
      </c>
      <c r="S1928" s="9" t="str">
        <f>TEXT(Table3[[#This Row],[Purchase Date]],"MMMM")</f>
        <v>May</v>
      </c>
      <c r="T1928" s="9">
        <f>YEAR('Consolidtaed Data'!$F7926)</f>
        <v>2021</v>
      </c>
    </row>
    <row r="1929" spans="1:20" x14ac:dyDescent="0.3">
      <c r="A1929" s="9" t="s">
        <v>2922</v>
      </c>
      <c r="B1929" s="9" t="s">
        <v>62</v>
      </c>
      <c r="C1929" s="9" t="s">
        <v>169</v>
      </c>
      <c r="D1929" s="9" t="s">
        <v>68</v>
      </c>
      <c r="E1929" s="9" t="s">
        <v>339</v>
      </c>
      <c r="F1929" s="10">
        <v>43971</v>
      </c>
      <c r="G1929" s="10" t="str">
        <f>VLOOKUP(Table3[[#This Row],[Product ID]],[1]Products!$A:$G,2,0)</f>
        <v>Product 17</v>
      </c>
      <c r="H1929" s="22">
        <v>2</v>
      </c>
      <c r="I1929" s="9">
        <f>VLOOKUP('Consolidtaed Data'!$B7966,[1]Products!$A:$G,4,0)</f>
        <v>1826</v>
      </c>
      <c r="J1929" s="9">
        <f>VLOOKUP('Consolidtaed Data'!$B7966,[1]Products!$A:$G,3,0)</f>
        <v>1443</v>
      </c>
      <c r="K1929" s="9">
        <f>'Consolidtaed Data'!$J7966*'Consolidtaed Data'!$H7966</f>
        <v>294</v>
      </c>
      <c r="L1929" s="9">
        <f>'Consolidtaed Data'!$I7966*'Consolidtaed Data'!$H7966</f>
        <v>368</v>
      </c>
      <c r="M1929" s="9">
        <f>'Consolidtaed Data'!$L7966-'Consolidtaed Data'!$K7966</f>
        <v>120</v>
      </c>
      <c r="N1929" s="9" t="str">
        <f>VLOOKUP('Consolidtaed Data'!$C7966,[1]Locations!$A:$O,2,0)</f>
        <v>Rancho Cucamonga</v>
      </c>
      <c r="O1929" s="9" t="str">
        <f>VLOOKUP('Consolidtaed Data'!$D7966,'[1]Sales People'!$A:$B,2,0)</f>
        <v>Ryan Butler</v>
      </c>
      <c r="P1929" s="9" t="str">
        <f>VLOOKUP('Consolidtaed Data'!$E7966,[1]Customers!$A:$B,2,0)</f>
        <v>Fred Reid</v>
      </c>
      <c r="Q1929" s="11">
        <f>WEEKDAY('Consolidtaed Data'!$F7966)</f>
        <v>7</v>
      </c>
      <c r="R1929" s="9">
        <f>MONTH('Consolidtaed Data'!$F7966)</f>
        <v>8</v>
      </c>
      <c r="S1929" s="9" t="str">
        <f>TEXT(Table3[[#This Row],[Purchase Date]],"MMMM")</f>
        <v>May</v>
      </c>
      <c r="T1929" s="9">
        <f>YEAR('Consolidtaed Data'!$F7966)</f>
        <v>2021</v>
      </c>
    </row>
    <row r="1930" spans="1:20" x14ac:dyDescent="0.3">
      <c r="A1930" s="9" t="s">
        <v>2923</v>
      </c>
      <c r="B1930" s="9" t="s">
        <v>103</v>
      </c>
      <c r="C1930" s="9" t="s">
        <v>223</v>
      </c>
      <c r="D1930" s="9" t="s">
        <v>105</v>
      </c>
      <c r="E1930" s="9" t="s">
        <v>1216</v>
      </c>
      <c r="F1930" s="10">
        <v>43971</v>
      </c>
      <c r="G1930" s="10" t="str">
        <f>VLOOKUP(Table3[[#This Row],[Product ID]],[1]Products!$A:$G,2,0)</f>
        <v>Product 44</v>
      </c>
      <c r="H1930" s="22">
        <v>1</v>
      </c>
      <c r="I1930" s="9">
        <f>VLOOKUP('Consolidtaed Data'!$B8147,[1]Products!$A:$G,4,0)</f>
        <v>1862</v>
      </c>
      <c r="J1930" s="9">
        <f>VLOOKUP('Consolidtaed Data'!$B8147,[1]Products!$A:$G,3,0)</f>
        <v>1173</v>
      </c>
      <c r="K1930" s="9">
        <f>'Consolidtaed Data'!$J8147*'Consolidtaed Data'!$H8147</f>
        <v>171</v>
      </c>
      <c r="L1930" s="9">
        <f>'Consolidtaed Data'!$I8147*'Consolidtaed Data'!$H8147</f>
        <v>217</v>
      </c>
      <c r="M1930" s="9">
        <f>'Consolidtaed Data'!$L8147-'Consolidtaed Data'!$K8147</f>
        <v>1302</v>
      </c>
      <c r="N1930" s="9" t="str">
        <f>VLOOKUP('Consolidtaed Data'!$C8147,[1]Locations!$A:$O,2,0)</f>
        <v>Fremont</v>
      </c>
      <c r="O1930" s="9" t="str">
        <f>VLOOKUP('Consolidtaed Data'!$D8147,'[1]Sales People'!$A:$B,2,0)</f>
        <v>Carl Elliott</v>
      </c>
      <c r="P1930" s="9" t="str">
        <f>VLOOKUP('Consolidtaed Data'!$E8147,[1]Customers!$A:$B,2,0)</f>
        <v>Charles Bell</v>
      </c>
      <c r="Q1930" s="11">
        <f>WEEKDAY('Consolidtaed Data'!$F8147)</f>
        <v>7</v>
      </c>
      <c r="R1930" s="9">
        <f>MONTH('Consolidtaed Data'!$F8147)</f>
        <v>9</v>
      </c>
      <c r="S1930" s="9" t="str">
        <f>TEXT(Table3[[#This Row],[Purchase Date]],"MMMM")</f>
        <v>May</v>
      </c>
      <c r="T1930" s="9">
        <f>YEAR('Consolidtaed Data'!$F8147)</f>
        <v>2021</v>
      </c>
    </row>
    <row r="1931" spans="1:20" x14ac:dyDescent="0.3">
      <c r="A1931" s="9" t="s">
        <v>2924</v>
      </c>
      <c r="B1931" s="9" t="s">
        <v>139</v>
      </c>
      <c r="C1931" s="9" t="s">
        <v>16</v>
      </c>
      <c r="D1931" s="9" t="s">
        <v>73</v>
      </c>
      <c r="E1931" s="9" t="s">
        <v>3517</v>
      </c>
      <c r="F1931" s="10">
        <v>43971</v>
      </c>
      <c r="G1931" s="10" t="str">
        <f>VLOOKUP(Table3[[#This Row],[Product ID]],[1]Products!$A:$G,2,0)</f>
        <v>Product 13</v>
      </c>
      <c r="H1931" s="22">
        <v>2</v>
      </c>
      <c r="I1931" s="9">
        <f>VLOOKUP('Consolidtaed Data'!$B8194,[1]Products!$A:$G,4,0)</f>
        <v>684</v>
      </c>
      <c r="J1931" s="9">
        <f>VLOOKUP('Consolidtaed Data'!$B8194,[1]Products!$A:$G,3,0)</f>
        <v>561</v>
      </c>
      <c r="K1931" s="9">
        <f>'Consolidtaed Data'!$J8194*'Consolidtaed Data'!$H8194</f>
        <v>158</v>
      </c>
      <c r="L1931" s="9">
        <f>'Consolidtaed Data'!$I8194*'Consolidtaed Data'!$H8194</f>
        <v>254</v>
      </c>
      <c r="M1931" s="9">
        <f>'Consolidtaed Data'!$L8194-'Consolidtaed Data'!$K8194</f>
        <v>384</v>
      </c>
      <c r="N1931" s="9" t="str">
        <f>VLOOKUP('Consolidtaed Data'!$C8194,[1]Locations!$A:$O,2,0)</f>
        <v>Temecula</v>
      </c>
      <c r="O1931" s="9" t="str">
        <f>VLOOKUP('Consolidtaed Data'!$D8194,'[1]Sales People'!$A:$B,2,0)</f>
        <v>Jeremy Mendoza</v>
      </c>
      <c r="P1931" s="9" t="str">
        <f>VLOOKUP('Consolidtaed Data'!$E8194,[1]Customers!$A:$B,2,0)</f>
        <v>Jason Diaz</v>
      </c>
      <c r="Q1931" s="11">
        <f>WEEKDAY('Consolidtaed Data'!$F8194)</f>
        <v>4</v>
      </c>
      <c r="R1931" s="9">
        <f>MONTH('Consolidtaed Data'!$F8194)</f>
        <v>9</v>
      </c>
      <c r="S1931" s="9" t="str">
        <f>TEXT(Table3[[#This Row],[Purchase Date]],"MMMM")</f>
        <v>May</v>
      </c>
      <c r="T1931" s="9">
        <f>YEAR('Consolidtaed Data'!$F8194)</f>
        <v>2021</v>
      </c>
    </row>
    <row r="1932" spans="1:20" x14ac:dyDescent="0.3">
      <c r="A1932" s="9" t="s">
        <v>2925</v>
      </c>
      <c r="B1932" s="9" t="s">
        <v>234</v>
      </c>
      <c r="C1932" s="9" t="s">
        <v>469</v>
      </c>
      <c r="D1932" s="9" t="s">
        <v>105</v>
      </c>
      <c r="E1932" s="9" t="s">
        <v>858</v>
      </c>
      <c r="F1932" s="10">
        <v>43971</v>
      </c>
      <c r="G1932" s="10" t="str">
        <f>VLOOKUP(Table3[[#This Row],[Product ID]],[1]Products!$A:$G,2,0)</f>
        <v>Product 54</v>
      </c>
      <c r="H1932" s="22">
        <v>1</v>
      </c>
      <c r="I1932" s="9">
        <f>VLOOKUP('Consolidtaed Data'!$B9106,[1]Products!$A:$G,4,0)</f>
        <v>1022</v>
      </c>
      <c r="J1932" s="9">
        <f>VLOOKUP('Consolidtaed Data'!$B9106,[1]Products!$A:$G,3,0)</f>
        <v>818</v>
      </c>
      <c r="K1932" s="9">
        <f>'Consolidtaed Data'!$J9106*'Consolidtaed Data'!$H9106</f>
        <v>3138</v>
      </c>
      <c r="L1932" s="9">
        <f>'Consolidtaed Data'!$I9106*'Consolidtaed Data'!$H9106</f>
        <v>4905</v>
      </c>
      <c r="M1932" s="9">
        <f>'Consolidtaed Data'!$L9106-'Consolidtaed Data'!$K9106</f>
        <v>408</v>
      </c>
      <c r="N1932" s="9" t="str">
        <f>VLOOKUP('Consolidtaed Data'!$C9106,[1]Locations!$A:$O,2,0)</f>
        <v>Palmdale</v>
      </c>
      <c r="O1932" s="9" t="str">
        <f>VLOOKUP('Consolidtaed Data'!$D9106,'[1]Sales People'!$A:$B,2,0)</f>
        <v>Jimmy Young</v>
      </c>
      <c r="P1932" s="9" t="str">
        <f>VLOOKUP('Consolidtaed Data'!$E9106,[1]Customers!$A:$B,2,0)</f>
        <v>Gerald Henry</v>
      </c>
      <c r="Q1932" s="11">
        <f>WEEKDAY('Consolidtaed Data'!$F9106)</f>
        <v>7</v>
      </c>
      <c r="R1932" s="9">
        <f>MONTH('Consolidtaed Data'!$F9106)</f>
        <v>11</v>
      </c>
      <c r="S1932" s="9" t="str">
        <f>TEXT(Table3[[#This Row],[Purchase Date]],"MMMM")</f>
        <v>May</v>
      </c>
      <c r="T1932" s="9">
        <f>YEAR('Consolidtaed Data'!$F9106)</f>
        <v>2021</v>
      </c>
    </row>
    <row r="1933" spans="1:20" x14ac:dyDescent="0.3">
      <c r="A1933" s="9" t="s">
        <v>2926</v>
      </c>
      <c r="B1933" s="9" t="s">
        <v>549</v>
      </c>
      <c r="C1933" s="9" t="s">
        <v>405</v>
      </c>
      <c r="D1933" s="9" t="s">
        <v>272</v>
      </c>
      <c r="E1933" s="9" t="s">
        <v>562</v>
      </c>
      <c r="F1933" s="10">
        <v>43971</v>
      </c>
      <c r="G1933" s="10" t="str">
        <f>VLOOKUP(Table3[[#This Row],[Product ID]],[1]Products!$A:$G,2,0)</f>
        <v>Product 10</v>
      </c>
      <c r="H1933" s="22">
        <v>3</v>
      </c>
      <c r="I1933" s="9">
        <f>VLOOKUP('Consolidtaed Data'!$B9220,[1]Products!$A:$G,4,0)</f>
        <v>1848</v>
      </c>
      <c r="J1933" s="9">
        <f>VLOOKUP('Consolidtaed Data'!$B9220,[1]Products!$A:$G,3,0)</f>
        <v>1294</v>
      </c>
      <c r="K1933" s="9">
        <f>'Consolidtaed Data'!$J9220*'Consolidtaed Data'!$H9220</f>
        <v>791</v>
      </c>
      <c r="L1933" s="9">
        <f>'Consolidtaed Data'!$I9220*'Consolidtaed Data'!$H9220</f>
        <v>1522</v>
      </c>
      <c r="M1933" s="9">
        <f>'Consolidtaed Data'!$L9220-'Consolidtaed Data'!$K9220</f>
        <v>243</v>
      </c>
      <c r="N1933" s="9" t="str">
        <f>VLOOKUP('Consolidtaed Data'!$C9220,[1]Locations!$A:$O,2,0)</f>
        <v>Palmdale</v>
      </c>
      <c r="O1933" s="9" t="str">
        <f>VLOOKUP('Consolidtaed Data'!$D9220,'[1]Sales People'!$A:$B,2,0)</f>
        <v>Justin Lynch</v>
      </c>
      <c r="P1933" s="9" t="str">
        <f>VLOOKUP('Consolidtaed Data'!$E9220,[1]Customers!$A:$B,2,0)</f>
        <v>Jimmy Grant</v>
      </c>
      <c r="Q1933" s="11">
        <f>WEEKDAY('Consolidtaed Data'!$F9220)</f>
        <v>2</v>
      </c>
      <c r="R1933" s="9">
        <f>MONTH('Consolidtaed Data'!$F9220)</f>
        <v>11</v>
      </c>
      <c r="S1933" s="9" t="str">
        <f>TEXT(Table3[[#This Row],[Purchase Date]],"MMMM")</f>
        <v>May</v>
      </c>
      <c r="T1933" s="9">
        <f>YEAR('Consolidtaed Data'!$F9220)</f>
        <v>2021</v>
      </c>
    </row>
    <row r="1934" spans="1:20" x14ac:dyDescent="0.3">
      <c r="A1934" s="9" t="s">
        <v>2927</v>
      </c>
      <c r="B1934" s="9" t="s">
        <v>477</v>
      </c>
      <c r="C1934" s="9" t="s">
        <v>157</v>
      </c>
      <c r="D1934" s="9" t="s">
        <v>87</v>
      </c>
      <c r="E1934" s="9" t="s">
        <v>401</v>
      </c>
      <c r="F1934" s="10">
        <v>43972</v>
      </c>
      <c r="G1934" s="10" t="str">
        <f>VLOOKUP(Table3[[#This Row],[Product ID]],[1]Products!$A:$G,2,0)</f>
        <v>Product 46</v>
      </c>
      <c r="H1934" s="22">
        <v>3</v>
      </c>
      <c r="I1934" s="9">
        <f>VLOOKUP('Consolidtaed Data'!$B5651,[1]Products!$A:$G,4,0)</f>
        <v>181</v>
      </c>
      <c r="J1934" s="9">
        <f>VLOOKUP('Consolidtaed Data'!$B5651,[1]Products!$A:$G,3,0)</f>
        <v>130</v>
      </c>
      <c r="K1934" s="9">
        <f>'Consolidtaed Data'!$J5651*'Consolidtaed Data'!$H5651</f>
        <v>3753</v>
      </c>
      <c r="L1934" s="9">
        <f>'Consolidtaed Data'!$I5651*'Consolidtaed Data'!$H5651</f>
        <v>4578</v>
      </c>
      <c r="M1934" s="9">
        <f>'Consolidtaed Data'!$L5651-'Consolidtaed Data'!$K5651</f>
        <v>1662</v>
      </c>
      <c r="N1934" s="9" t="str">
        <f>VLOOKUP('Consolidtaed Data'!$C5651,[1]Locations!$A:$O,2,0)</f>
        <v>Garden Grove</v>
      </c>
      <c r="O1934" s="9" t="str">
        <f>VLOOKUP('Consolidtaed Data'!$D5651,'[1]Sales People'!$A:$B,2,0)</f>
        <v>Andrew Bowman</v>
      </c>
      <c r="P1934" s="9" t="str">
        <f>VLOOKUP('Consolidtaed Data'!$E5651,[1]Customers!$A:$B,2,0)</f>
        <v>Ralph Oliver</v>
      </c>
      <c r="Q1934" s="11">
        <f>WEEKDAY('Consolidtaed Data'!$F5651)</f>
        <v>3</v>
      </c>
      <c r="R1934" s="9">
        <f>MONTH('Consolidtaed Data'!$F5651)</f>
        <v>2</v>
      </c>
      <c r="S1934" s="9" t="str">
        <f>TEXT(Table3[[#This Row],[Purchase Date]],"MMMM")</f>
        <v>May</v>
      </c>
      <c r="T1934" s="9">
        <f>YEAR('Consolidtaed Data'!$F5651)</f>
        <v>2021</v>
      </c>
    </row>
    <row r="1935" spans="1:20" x14ac:dyDescent="0.3">
      <c r="A1935" s="9" t="s">
        <v>2928</v>
      </c>
      <c r="B1935" s="9" t="s">
        <v>653</v>
      </c>
      <c r="C1935" s="9" t="s">
        <v>352</v>
      </c>
      <c r="D1935" s="9" t="s">
        <v>272</v>
      </c>
      <c r="E1935" s="9" t="s">
        <v>613</v>
      </c>
      <c r="F1935" s="10">
        <v>43972</v>
      </c>
      <c r="G1935" s="10" t="str">
        <f>VLOOKUP(Table3[[#This Row],[Product ID]],[1]Products!$A:$G,2,0)</f>
        <v>Product 74</v>
      </c>
      <c r="H1935" s="22">
        <v>3</v>
      </c>
      <c r="I1935" s="9">
        <f>VLOOKUP('Consolidtaed Data'!$B6130,[1]Products!$A:$G,4,0)</f>
        <v>181</v>
      </c>
      <c r="J1935" s="9">
        <f>VLOOKUP('Consolidtaed Data'!$B6130,[1]Products!$A:$G,3,0)</f>
        <v>130</v>
      </c>
      <c r="K1935" s="9">
        <f>'Consolidtaed Data'!$J6130*'Consolidtaed Data'!$H6130</f>
        <v>79</v>
      </c>
      <c r="L1935" s="9">
        <f>'Consolidtaed Data'!$I6130*'Consolidtaed Data'!$H6130</f>
        <v>127</v>
      </c>
      <c r="M1935" s="9">
        <f>'Consolidtaed Data'!$L6130-'Consolidtaed Data'!$K6130</f>
        <v>1953</v>
      </c>
      <c r="N1935" s="9" t="str">
        <f>VLOOKUP('Consolidtaed Data'!$C6130,[1]Locations!$A:$O,2,0)</f>
        <v>Huntington Beach</v>
      </c>
      <c r="O1935" s="9" t="str">
        <f>VLOOKUP('Consolidtaed Data'!$D6130,'[1]Sales People'!$A:$B,2,0)</f>
        <v>Brian Thomas</v>
      </c>
      <c r="P1935" s="9" t="str">
        <f>VLOOKUP('Consolidtaed Data'!$E6130,[1]Customers!$A:$B,2,0)</f>
        <v>Howard Lynch</v>
      </c>
      <c r="Q1935" s="11">
        <f>WEEKDAY('Consolidtaed Data'!$F6130)</f>
        <v>2</v>
      </c>
      <c r="R1935" s="9">
        <f>MONTH('Consolidtaed Data'!$F6130)</f>
        <v>4</v>
      </c>
      <c r="S1935" s="9" t="str">
        <f>TEXT(Table3[[#This Row],[Purchase Date]],"MMMM")</f>
        <v>May</v>
      </c>
      <c r="T1935" s="9">
        <f>YEAR('Consolidtaed Data'!$F6130)</f>
        <v>2021</v>
      </c>
    </row>
    <row r="1936" spans="1:20" x14ac:dyDescent="0.3">
      <c r="A1936" s="9" t="s">
        <v>2929</v>
      </c>
      <c r="B1936" s="9" t="s">
        <v>981</v>
      </c>
      <c r="C1936" s="9" t="s">
        <v>94</v>
      </c>
      <c r="D1936" s="9" t="s">
        <v>83</v>
      </c>
      <c r="E1936" s="9" t="s">
        <v>1798</v>
      </c>
      <c r="F1936" s="10">
        <v>43972</v>
      </c>
      <c r="G1936" s="10" t="str">
        <f>VLOOKUP(Table3[[#This Row],[Product ID]],[1]Products!$A:$G,2,0)</f>
        <v>Product 3</v>
      </c>
      <c r="H1936" s="22">
        <v>3</v>
      </c>
      <c r="I1936" s="9">
        <f>VLOOKUP('Consolidtaed Data'!$B6735,[1]Products!$A:$G,4,0)</f>
        <v>315</v>
      </c>
      <c r="J1936" s="9">
        <f>VLOOKUP('Consolidtaed Data'!$B6735,[1]Products!$A:$G,3,0)</f>
        <v>208</v>
      </c>
      <c r="K1936" s="9">
        <f>'Consolidtaed Data'!$J6735*'Consolidtaed Data'!$H6735</f>
        <v>1516</v>
      </c>
      <c r="L1936" s="9">
        <f>'Consolidtaed Data'!$I6735*'Consolidtaed Data'!$H6735</f>
        <v>1783</v>
      </c>
      <c r="M1936" s="9">
        <f>'Consolidtaed Data'!$L6735-'Consolidtaed Data'!$K6735</f>
        <v>264</v>
      </c>
      <c r="N1936" s="9" t="str">
        <f>VLOOKUP('Consolidtaed Data'!$C6735,[1]Locations!$A:$O,2,0)</f>
        <v>Jurupa Valley</v>
      </c>
      <c r="O1936" s="9" t="str">
        <f>VLOOKUP('Consolidtaed Data'!$D6735,'[1]Sales People'!$A:$B,2,0)</f>
        <v>Ernest Wagner</v>
      </c>
      <c r="P1936" s="9" t="str">
        <f>VLOOKUP('Consolidtaed Data'!$E6735,[1]Customers!$A:$B,2,0)</f>
        <v>Juan Cruz</v>
      </c>
      <c r="Q1936" s="11">
        <f>WEEKDAY('Consolidtaed Data'!$F6735)</f>
        <v>6</v>
      </c>
      <c r="R1936" s="9">
        <f>MONTH('Consolidtaed Data'!$F6735)</f>
        <v>5</v>
      </c>
      <c r="S1936" s="9" t="str">
        <f>TEXT(Table3[[#This Row],[Purchase Date]],"MMMM")</f>
        <v>May</v>
      </c>
      <c r="T1936" s="9">
        <f>YEAR('Consolidtaed Data'!$F6735)</f>
        <v>2021</v>
      </c>
    </row>
    <row r="1937" spans="1:20" x14ac:dyDescent="0.3">
      <c r="A1937" s="9" t="s">
        <v>2931</v>
      </c>
      <c r="B1937" s="9" t="s">
        <v>49</v>
      </c>
      <c r="C1937" s="9" t="s">
        <v>347</v>
      </c>
      <c r="D1937" s="9" t="s">
        <v>206</v>
      </c>
      <c r="E1937" s="9" t="s">
        <v>2024</v>
      </c>
      <c r="F1937" s="10">
        <v>43972</v>
      </c>
      <c r="G1937" s="10" t="str">
        <f>VLOOKUP(Table3[[#This Row],[Product ID]],[1]Products!$A:$G,2,0)</f>
        <v>Product 30</v>
      </c>
      <c r="H1937" s="22">
        <v>4</v>
      </c>
      <c r="I1937" s="9">
        <f>VLOOKUP('Consolidtaed Data'!$B7686,[1]Products!$A:$G,4,0)</f>
        <v>95</v>
      </c>
      <c r="J1937" s="9">
        <f>VLOOKUP('Consolidtaed Data'!$B7686,[1]Products!$A:$G,3,0)</f>
        <v>61</v>
      </c>
      <c r="K1937" s="9">
        <f>'Consolidtaed Data'!$J7686*'Consolidtaed Data'!$H7686</f>
        <v>1742</v>
      </c>
      <c r="L1937" s="9">
        <f>'Consolidtaed Data'!$I7686*'Consolidtaed Data'!$H7686</f>
        <v>3416</v>
      </c>
      <c r="M1937" s="9">
        <f>'Consolidtaed Data'!$L7686-'Consolidtaed Data'!$K7686</f>
        <v>613</v>
      </c>
      <c r="N1937" s="9" t="str">
        <f>VLOOKUP('Consolidtaed Data'!$C7686,[1]Locations!$A:$O,2,0)</f>
        <v>Lancaster</v>
      </c>
      <c r="O1937" s="9" t="str">
        <f>VLOOKUP('Consolidtaed Data'!$D7686,'[1]Sales People'!$A:$B,2,0)</f>
        <v>Larry Castillo</v>
      </c>
      <c r="P1937" s="9" t="str">
        <f>VLOOKUP('Consolidtaed Data'!$E7686,[1]Customers!$A:$B,2,0)</f>
        <v>Ronald Arnold</v>
      </c>
      <c r="Q1937" s="11">
        <f>WEEKDAY('Consolidtaed Data'!$F7686)</f>
        <v>6</v>
      </c>
      <c r="R1937" s="9">
        <f>MONTH('Consolidtaed Data'!$F7686)</f>
        <v>8</v>
      </c>
      <c r="S1937" s="9" t="str">
        <f>TEXT(Table3[[#This Row],[Purchase Date]],"MMMM")</f>
        <v>May</v>
      </c>
      <c r="T1937" s="9">
        <f>YEAR('Consolidtaed Data'!$F7686)</f>
        <v>2021</v>
      </c>
    </row>
    <row r="1938" spans="1:20" x14ac:dyDescent="0.3">
      <c r="A1938" s="9" t="s">
        <v>2932</v>
      </c>
      <c r="B1938" s="9" t="s">
        <v>248</v>
      </c>
      <c r="C1938" s="9" t="s">
        <v>192</v>
      </c>
      <c r="D1938" s="9" t="s">
        <v>123</v>
      </c>
      <c r="E1938" s="9" t="s">
        <v>40</v>
      </c>
      <c r="F1938" s="10">
        <v>43972</v>
      </c>
      <c r="G1938" s="10" t="str">
        <f>VLOOKUP(Table3[[#This Row],[Product ID]],[1]Products!$A:$G,2,0)</f>
        <v>Product 97</v>
      </c>
      <c r="H1938" s="22">
        <v>3</v>
      </c>
      <c r="I1938" s="9">
        <f>VLOOKUP('Consolidtaed Data'!$B8023,[1]Products!$A:$G,4,0)</f>
        <v>1351</v>
      </c>
      <c r="J1938" s="9">
        <f>VLOOKUP('Consolidtaed Data'!$B8023,[1]Products!$A:$G,3,0)</f>
        <v>1108</v>
      </c>
      <c r="K1938" s="9">
        <f>'Consolidtaed Data'!$J8023*'Consolidtaed Data'!$H8023</f>
        <v>2134</v>
      </c>
      <c r="L1938" s="9">
        <f>'Consolidtaed Data'!$I8023*'Consolidtaed Data'!$H8023</f>
        <v>3618</v>
      </c>
      <c r="M1938" s="9">
        <f>'Consolidtaed Data'!$L8023-'Consolidtaed Data'!$K8023</f>
        <v>874</v>
      </c>
      <c r="N1938" s="9" t="str">
        <f>VLOOKUP('Consolidtaed Data'!$C8023,[1]Locations!$A:$O,2,0)</f>
        <v>Elk Grove</v>
      </c>
      <c r="O1938" s="9" t="str">
        <f>VLOOKUP('Consolidtaed Data'!$D8023,'[1]Sales People'!$A:$B,2,0)</f>
        <v>Ryan Welch</v>
      </c>
      <c r="P1938" s="9" t="str">
        <f>VLOOKUP('Consolidtaed Data'!$E8023,[1]Customers!$A:$B,2,0)</f>
        <v>Victor Dean</v>
      </c>
      <c r="Q1938" s="11">
        <f>WEEKDAY('Consolidtaed Data'!$F8023)</f>
        <v>5</v>
      </c>
      <c r="R1938" s="9">
        <f>MONTH('Consolidtaed Data'!$F8023)</f>
        <v>9</v>
      </c>
      <c r="S1938" s="9" t="str">
        <f>TEXT(Table3[[#This Row],[Purchase Date]],"MMMM")</f>
        <v>May</v>
      </c>
      <c r="T1938" s="9">
        <f>YEAR('Consolidtaed Data'!$F8023)</f>
        <v>2021</v>
      </c>
    </row>
    <row r="1939" spans="1:20" x14ac:dyDescent="0.3">
      <c r="A1939" s="9" t="s">
        <v>2933</v>
      </c>
      <c r="B1939" s="9" t="s">
        <v>355</v>
      </c>
      <c r="C1939" s="9" t="s">
        <v>245</v>
      </c>
      <c r="D1939" s="9" t="s">
        <v>153</v>
      </c>
      <c r="E1939" s="9" t="s">
        <v>1169</v>
      </c>
      <c r="F1939" s="10">
        <v>43972</v>
      </c>
      <c r="G1939" s="10" t="str">
        <f>VLOOKUP(Table3[[#This Row],[Product ID]],[1]Products!$A:$G,2,0)</f>
        <v>Product 100</v>
      </c>
      <c r="H1939" s="22">
        <v>2</v>
      </c>
      <c r="I1939" s="9">
        <f>VLOOKUP('Consolidtaed Data'!$B8078,[1]Products!$A:$G,4,0)</f>
        <v>545</v>
      </c>
      <c r="J1939" s="9">
        <f>VLOOKUP('Consolidtaed Data'!$B8078,[1]Products!$A:$G,3,0)</f>
        <v>425</v>
      </c>
      <c r="K1939" s="9">
        <f>'Consolidtaed Data'!$J8078*'Consolidtaed Data'!$H8078</f>
        <v>5322</v>
      </c>
      <c r="L1939" s="9">
        <f>'Consolidtaed Data'!$I8078*'Consolidtaed Data'!$H8078</f>
        <v>7392</v>
      </c>
      <c r="M1939" s="9">
        <f>'Consolidtaed Data'!$L8078-'Consolidtaed Data'!$K8078</f>
        <v>530</v>
      </c>
      <c r="N1939" s="9" t="str">
        <f>VLOOKUP('Consolidtaed Data'!$C8078,[1]Locations!$A:$O,2,0)</f>
        <v>Sunnyvale</v>
      </c>
      <c r="O1939" s="9" t="str">
        <f>VLOOKUP('Consolidtaed Data'!$D8078,'[1]Sales People'!$A:$B,2,0)</f>
        <v>Joshua Cook</v>
      </c>
      <c r="P1939" s="9" t="str">
        <f>VLOOKUP('Consolidtaed Data'!$E8078,[1]Customers!$A:$B,2,0)</f>
        <v>Timothy Bowman</v>
      </c>
      <c r="Q1939" s="11">
        <f>WEEKDAY('Consolidtaed Data'!$F8078)</f>
        <v>3</v>
      </c>
      <c r="R1939" s="9">
        <f>MONTH('Consolidtaed Data'!$F8078)</f>
        <v>9</v>
      </c>
      <c r="S1939" s="9" t="str">
        <f>TEXT(Table3[[#This Row],[Purchase Date]],"MMMM")</f>
        <v>May</v>
      </c>
      <c r="T1939" s="9">
        <f>YEAR('Consolidtaed Data'!$F8078)</f>
        <v>2021</v>
      </c>
    </row>
    <row r="1940" spans="1:20" x14ac:dyDescent="0.3">
      <c r="A1940" s="9" t="s">
        <v>2934</v>
      </c>
      <c r="B1940" s="9" t="s">
        <v>33</v>
      </c>
      <c r="C1940" s="9" t="s">
        <v>228</v>
      </c>
      <c r="D1940" s="9" t="s">
        <v>68</v>
      </c>
      <c r="E1940" s="9" t="s">
        <v>296</v>
      </c>
      <c r="F1940" s="10">
        <v>43972</v>
      </c>
      <c r="G1940" s="10" t="str">
        <f>VLOOKUP(Table3[[#This Row],[Product ID]],[1]Products!$A:$G,2,0)</f>
        <v>Product 29</v>
      </c>
      <c r="H1940" s="22">
        <v>4</v>
      </c>
      <c r="I1940" s="9">
        <f>VLOOKUP('Consolidtaed Data'!$B8892,[1]Products!$A:$G,4,0)</f>
        <v>1414</v>
      </c>
      <c r="J1940" s="9">
        <f>VLOOKUP('Consolidtaed Data'!$B8892,[1]Products!$A:$G,3,0)</f>
        <v>962</v>
      </c>
      <c r="K1940" s="9">
        <f>'Consolidtaed Data'!$J8892*'Consolidtaed Data'!$H8892</f>
        <v>389</v>
      </c>
      <c r="L1940" s="9">
        <f>'Consolidtaed Data'!$I8892*'Consolidtaed Data'!$H8892</f>
        <v>637</v>
      </c>
      <c r="M1940" s="9">
        <f>'Consolidtaed Data'!$L8892-'Consolidtaed Data'!$K8892</f>
        <v>690</v>
      </c>
      <c r="N1940" s="9" t="str">
        <f>VLOOKUP('Consolidtaed Data'!$C8892,[1]Locations!$A:$O,2,0)</f>
        <v>Santa Rosa</v>
      </c>
      <c r="O1940" s="9" t="str">
        <f>VLOOKUP('Consolidtaed Data'!$D8892,'[1]Sales People'!$A:$B,2,0)</f>
        <v>Joshua Taylor</v>
      </c>
      <c r="P1940" s="9" t="str">
        <f>VLOOKUP('Consolidtaed Data'!$E8892,[1]Customers!$A:$B,2,0)</f>
        <v>Dennis Morris</v>
      </c>
      <c r="Q1940" s="11">
        <f>WEEKDAY('Consolidtaed Data'!$F8892)</f>
        <v>6</v>
      </c>
      <c r="R1940" s="9">
        <f>MONTH('Consolidtaed Data'!$F8892)</f>
        <v>11</v>
      </c>
      <c r="S1940" s="9" t="str">
        <f>TEXT(Table3[[#This Row],[Purchase Date]],"MMMM")</f>
        <v>May</v>
      </c>
      <c r="T1940" s="9">
        <f>YEAR('Consolidtaed Data'!$F8892)</f>
        <v>2021</v>
      </c>
    </row>
    <row r="1941" spans="1:20" x14ac:dyDescent="0.3">
      <c r="A1941" s="9" t="s">
        <v>2935</v>
      </c>
      <c r="B1941" s="9" t="s">
        <v>112</v>
      </c>
      <c r="C1941" s="9" t="s">
        <v>439</v>
      </c>
      <c r="D1941" s="9" t="s">
        <v>91</v>
      </c>
      <c r="E1941" s="9" t="s">
        <v>516</v>
      </c>
      <c r="F1941" s="10">
        <v>43972</v>
      </c>
      <c r="G1941" s="10" t="str">
        <f>VLOOKUP(Table3[[#This Row],[Product ID]],[1]Products!$A:$G,2,0)</f>
        <v>Product 7</v>
      </c>
      <c r="H1941" s="22">
        <v>1</v>
      </c>
      <c r="I1941" s="9">
        <f>VLOOKUP('Consolidtaed Data'!$B9148,[1]Products!$A:$G,4,0)</f>
        <v>880</v>
      </c>
      <c r="J1941" s="9">
        <f>VLOOKUP('Consolidtaed Data'!$B9148,[1]Products!$A:$G,3,0)</f>
        <v>634</v>
      </c>
      <c r="K1941" s="9">
        <f>'Consolidtaed Data'!$J9148*'Consolidtaed Data'!$H9148</f>
        <v>616</v>
      </c>
      <c r="L1941" s="9">
        <f>'Consolidtaed Data'!$I9148*'Consolidtaed Data'!$H9148</f>
        <v>812</v>
      </c>
      <c r="M1941" s="9">
        <f>'Consolidtaed Data'!$L9148-'Consolidtaed Data'!$K9148</f>
        <v>286</v>
      </c>
      <c r="N1941" s="9" t="str">
        <f>VLOOKUP('Consolidtaed Data'!$C9148,[1]Locations!$A:$O,2,0)</f>
        <v>Fullerton</v>
      </c>
      <c r="O1941" s="9" t="str">
        <f>VLOOKUP('Consolidtaed Data'!$D9148,'[1]Sales People'!$A:$B,2,0)</f>
        <v>Joshua Cook</v>
      </c>
      <c r="P1941" s="9" t="str">
        <f>VLOOKUP('Consolidtaed Data'!$E9148,[1]Customers!$A:$B,2,0)</f>
        <v>Gary Jones</v>
      </c>
      <c r="Q1941" s="11">
        <f>WEEKDAY('Consolidtaed Data'!$F9148)</f>
        <v>3</v>
      </c>
      <c r="R1941" s="9">
        <f>MONTH('Consolidtaed Data'!$F9148)</f>
        <v>11</v>
      </c>
      <c r="S1941" s="9" t="str">
        <f>TEXT(Table3[[#This Row],[Purchase Date]],"MMMM")</f>
        <v>May</v>
      </c>
      <c r="T1941" s="9">
        <f>YEAR('Consolidtaed Data'!$F9148)</f>
        <v>2021</v>
      </c>
    </row>
    <row r="1942" spans="1:20" x14ac:dyDescent="0.3">
      <c r="A1942" s="9" t="s">
        <v>2936</v>
      </c>
      <c r="B1942" s="9" t="s">
        <v>572</v>
      </c>
      <c r="C1942" s="9" t="s">
        <v>186</v>
      </c>
      <c r="D1942" s="9" t="s">
        <v>131</v>
      </c>
      <c r="E1942" s="9" t="s">
        <v>631</v>
      </c>
      <c r="F1942" s="10">
        <v>43972</v>
      </c>
      <c r="G1942" s="10" t="str">
        <f>VLOOKUP(Table3[[#This Row],[Product ID]],[1]Products!$A:$G,2,0)</f>
        <v>Product 22</v>
      </c>
      <c r="H1942" s="22">
        <v>1</v>
      </c>
      <c r="I1942" s="9">
        <f>VLOOKUP('Consolidtaed Data'!$B9326,[1]Products!$A:$G,4,0)</f>
        <v>1494</v>
      </c>
      <c r="J1942" s="9">
        <f>VLOOKUP('Consolidtaed Data'!$B9326,[1]Products!$A:$G,3,0)</f>
        <v>971</v>
      </c>
      <c r="K1942" s="9">
        <f>'Consolidtaed Data'!$J9326*'Consolidtaed Data'!$H9326</f>
        <v>1800</v>
      </c>
      <c r="L1942" s="9">
        <f>'Consolidtaed Data'!$I9326*'Consolidtaed Data'!$H9326</f>
        <v>3272</v>
      </c>
      <c r="M1942" s="9">
        <f>'Consolidtaed Data'!$L9326-'Consolidtaed Data'!$K9326</f>
        <v>651</v>
      </c>
      <c r="N1942" s="9" t="str">
        <f>VLOOKUP('Consolidtaed Data'!$C9326,[1]Locations!$A:$O,2,0)</f>
        <v>Inglewood</v>
      </c>
      <c r="O1942" s="9" t="str">
        <f>VLOOKUP('Consolidtaed Data'!$D9326,'[1]Sales People'!$A:$B,2,0)</f>
        <v>Jeremy Mendoza</v>
      </c>
      <c r="P1942" s="9" t="str">
        <f>VLOOKUP('Consolidtaed Data'!$E9326,[1]Customers!$A:$B,2,0)</f>
        <v>Juan Griffin</v>
      </c>
      <c r="Q1942" s="11">
        <f>WEEKDAY('Consolidtaed Data'!$F9326)</f>
        <v>2</v>
      </c>
      <c r="R1942" s="9">
        <f>MONTH('Consolidtaed Data'!$F9326)</f>
        <v>12</v>
      </c>
      <c r="S1942" s="9" t="str">
        <f>TEXT(Table3[[#This Row],[Purchase Date]],"MMMM")</f>
        <v>May</v>
      </c>
      <c r="T1942" s="9">
        <f>YEAR('Consolidtaed Data'!$F9326)</f>
        <v>2021</v>
      </c>
    </row>
    <row r="1943" spans="1:20" x14ac:dyDescent="0.3">
      <c r="A1943" s="9" t="s">
        <v>2937</v>
      </c>
      <c r="B1943" s="9" t="s">
        <v>79</v>
      </c>
      <c r="C1943" s="9" t="s">
        <v>201</v>
      </c>
      <c r="D1943" s="9" t="s">
        <v>131</v>
      </c>
      <c r="E1943" s="9" t="s">
        <v>1607</v>
      </c>
      <c r="F1943" s="10">
        <v>43972</v>
      </c>
      <c r="G1943" s="10" t="str">
        <f>VLOOKUP(Table3[[#This Row],[Product ID]],[1]Products!$A:$G,2,0)</f>
        <v>Product 80</v>
      </c>
      <c r="H1943" s="22">
        <v>2</v>
      </c>
      <c r="I1943" s="9">
        <f>VLOOKUP('Consolidtaed Data'!$B9586,[1]Products!$A:$G,4,0)</f>
        <v>603</v>
      </c>
      <c r="J1943" s="9">
        <f>VLOOKUP('Consolidtaed Data'!$B9586,[1]Products!$A:$G,3,0)</f>
        <v>416</v>
      </c>
      <c r="K1943" s="9">
        <f>'Consolidtaed Data'!$J9586*'Consolidtaed Data'!$H9586</f>
        <v>3162</v>
      </c>
      <c r="L1943" s="9">
        <f>'Consolidtaed Data'!$I9586*'Consolidtaed Data'!$H9586</f>
        <v>4215</v>
      </c>
      <c r="M1943" s="9">
        <f>'Consolidtaed Data'!$L9586-'Consolidtaed Data'!$K9586</f>
        <v>1800</v>
      </c>
      <c r="N1943" s="9" t="str">
        <f>VLOOKUP('Consolidtaed Data'!$C9586,[1]Locations!$A:$O,2,0)</f>
        <v>Simi Valley</v>
      </c>
      <c r="O1943" s="9" t="str">
        <f>VLOOKUP('Consolidtaed Data'!$D9586,'[1]Sales People'!$A:$B,2,0)</f>
        <v>Joshua Taylor</v>
      </c>
      <c r="P1943" s="9" t="str">
        <f>VLOOKUP('Consolidtaed Data'!$E9586,[1]Customers!$A:$B,2,0)</f>
        <v>Steven Walker</v>
      </c>
      <c r="Q1943" s="11">
        <f>WEEKDAY('Consolidtaed Data'!$F9586)</f>
        <v>7</v>
      </c>
      <c r="R1943" s="9">
        <f>MONTH('Consolidtaed Data'!$F9586)</f>
        <v>12</v>
      </c>
      <c r="S1943" s="9" t="str">
        <f>TEXT(Table3[[#This Row],[Purchase Date]],"MMMM")</f>
        <v>May</v>
      </c>
      <c r="T1943" s="9">
        <f>YEAR('Consolidtaed Data'!$F9586)</f>
        <v>2021</v>
      </c>
    </row>
    <row r="1944" spans="1:20" x14ac:dyDescent="0.3">
      <c r="A1944" s="9" t="s">
        <v>2938</v>
      </c>
      <c r="B1944" s="9" t="s">
        <v>33</v>
      </c>
      <c r="C1944" s="9" t="s">
        <v>522</v>
      </c>
      <c r="D1944" s="9" t="s">
        <v>51</v>
      </c>
      <c r="E1944" s="9" t="s">
        <v>827</v>
      </c>
      <c r="F1944" s="10">
        <v>43973</v>
      </c>
      <c r="G1944" s="10" t="str">
        <f>VLOOKUP(Table3[[#This Row],[Product ID]],[1]Products!$A:$G,2,0)</f>
        <v>Product 29</v>
      </c>
      <c r="H1944" s="22">
        <v>2</v>
      </c>
      <c r="I1944" s="9">
        <f>VLOOKUP('Consolidtaed Data'!$B5007,[1]Products!$A:$G,4,0)</f>
        <v>1587</v>
      </c>
      <c r="J1944" s="9">
        <f>VLOOKUP('Consolidtaed Data'!$B5007,[1]Products!$A:$G,3,0)</f>
        <v>1301</v>
      </c>
      <c r="K1944" s="9">
        <f>'Consolidtaed Data'!$J5007*'Consolidtaed Data'!$H5007</f>
        <v>435</v>
      </c>
      <c r="L1944" s="9">
        <f>'Consolidtaed Data'!$I5007*'Consolidtaed Data'!$H5007</f>
        <v>530</v>
      </c>
      <c r="M1944" s="9">
        <f>'Consolidtaed Data'!$L5007-'Consolidtaed Data'!$K5007</f>
        <v>137</v>
      </c>
      <c r="N1944" s="9" t="str">
        <f>VLOOKUP('Consolidtaed Data'!$C5007,[1]Locations!$A:$O,2,0)</f>
        <v>Antioch</v>
      </c>
      <c r="O1944" s="9" t="str">
        <f>VLOOKUP('Consolidtaed Data'!$D5007,'[1]Sales People'!$A:$B,2,0)</f>
        <v>Howard Gardner</v>
      </c>
      <c r="P1944" s="9" t="str">
        <f>VLOOKUP('Consolidtaed Data'!$E5007,[1]Customers!$A:$B,2,0)</f>
        <v>Alan Parker</v>
      </c>
      <c r="Q1944" s="11">
        <f>WEEKDAY('Consolidtaed Data'!$F5007)</f>
        <v>1</v>
      </c>
      <c r="R1944" s="9">
        <f>MONTH('Consolidtaed Data'!$F5007)</f>
        <v>1</v>
      </c>
      <c r="S1944" s="9" t="str">
        <f>TEXT(Table3[[#This Row],[Purchase Date]],"MMMM")</f>
        <v>May</v>
      </c>
      <c r="T1944" s="9">
        <f>YEAR('Consolidtaed Data'!$F5007)</f>
        <v>2021</v>
      </c>
    </row>
    <row r="1945" spans="1:20" x14ac:dyDescent="0.3">
      <c r="A1945" s="9" t="s">
        <v>2939</v>
      </c>
      <c r="B1945" s="9" t="s">
        <v>188</v>
      </c>
      <c r="C1945" s="9" t="s">
        <v>439</v>
      </c>
      <c r="D1945" s="9" t="s">
        <v>95</v>
      </c>
      <c r="E1945" s="9" t="s">
        <v>801</v>
      </c>
      <c r="F1945" s="10">
        <v>43973</v>
      </c>
      <c r="G1945" s="10" t="str">
        <f>VLOOKUP(Table3[[#This Row],[Product ID]],[1]Products!$A:$G,2,0)</f>
        <v>Product 63</v>
      </c>
      <c r="H1945" s="22">
        <v>3</v>
      </c>
      <c r="I1945" s="9">
        <f>VLOOKUP('Consolidtaed Data'!$B5346,[1]Products!$A:$G,4,0)</f>
        <v>290</v>
      </c>
      <c r="J1945" s="9">
        <f>VLOOKUP('Consolidtaed Data'!$B5346,[1]Products!$A:$G,3,0)</f>
        <v>200</v>
      </c>
      <c r="K1945" s="9">
        <f>'Consolidtaed Data'!$J5346*'Consolidtaed Data'!$H5346</f>
        <v>1516</v>
      </c>
      <c r="L1945" s="9">
        <f>'Consolidtaed Data'!$I5346*'Consolidtaed Data'!$H5346</f>
        <v>1783</v>
      </c>
      <c r="M1945" s="9">
        <f>'Consolidtaed Data'!$L5346-'Consolidtaed Data'!$K5346</f>
        <v>589</v>
      </c>
      <c r="N1945" s="9" t="str">
        <f>VLOOKUP('Consolidtaed Data'!$C5346,[1]Locations!$A:$O,2,0)</f>
        <v>Fresno</v>
      </c>
      <c r="O1945" s="9" t="str">
        <f>VLOOKUP('Consolidtaed Data'!$D5346,'[1]Sales People'!$A:$B,2,0)</f>
        <v>Scott Mason</v>
      </c>
      <c r="P1945" s="9" t="str">
        <f>VLOOKUP('Consolidtaed Data'!$E5346,[1]Customers!$A:$B,2,0)</f>
        <v>Eugene Brooks</v>
      </c>
      <c r="Q1945" s="11">
        <f>WEEKDAY('Consolidtaed Data'!$F5346)</f>
        <v>7</v>
      </c>
      <c r="R1945" s="9">
        <f>MONTH('Consolidtaed Data'!$F5346)</f>
        <v>1</v>
      </c>
      <c r="S1945" s="9" t="str">
        <f>TEXT(Table3[[#This Row],[Purchase Date]],"MMMM")</f>
        <v>May</v>
      </c>
      <c r="T1945" s="9">
        <f>YEAR('Consolidtaed Data'!$F5346)</f>
        <v>2021</v>
      </c>
    </row>
    <row r="1946" spans="1:20" x14ac:dyDescent="0.3">
      <c r="A1946" s="9" t="s">
        <v>2940</v>
      </c>
      <c r="B1946" s="9" t="s">
        <v>318</v>
      </c>
      <c r="C1946" s="9" t="s">
        <v>104</v>
      </c>
      <c r="D1946" s="9" t="s">
        <v>123</v>
      </c>
      <c r="E1946" s="9" t="s">
        <v>509</v>
      </c>
      <c r="F1946" s="10">
        <v>43973</v>
      </c>
      <c r="G1946" s="10" t="str">
        <f>VLOOKUP(Table3[[#This Row],[Product ID]],[1]Products!$A:$G,2,0)</f>
        <v>Product 89</v>
      </c>
      <c r="H1946" s="22">
        <v>1</v>
      </c>
      <c r="I1946" s="9">
        <f>VLOOKUP('Consolidtaed Data'!$B5711,[1]Products!$A:$G,4,0)</f>
        <v>1812</v>
      </c>
      <c r="J1946" s="9">
        <f>VLOOKUP('Consolidtaed Data'!$B5711,[1]Products!$A:$G,3,0)</f>
        <v>1305</v>
      </c>
      <c r="K1946" s="9">
        <f>'Consolidtaed Data'!$J5711*'Consolidtaed Data'!$H5711</f>
        <v>513</v>
      </c>
      <c r="L1946" s="9">
        <f>'Consolidtaed Data'!$I5711*'Consolidtaed Data'!$H5711</f>
        <v>651</v>
      </c>
      <c r="M1946" s="9">
        <f>'Consolidtaed Data'!$L5711-'Consolidtaed Data'!$K5711</f>
        <v>192</v>
      </c>
      <c r="N1946" s="9" t="str">
        <f>VLOOKUP('Consolidtaed Data'!$C5711,[1]Locations!$A:$O,2,0)</f>
        <v>Rancho Cucamonga</v>
      </c>
      <c r="O1946" s="9" t="str">
        <f>VLOOKUP('Consolidtaed Data'!$D5711,'[1]Sales People'!$A:$B,2,0)</f>
        <v>Jerry Perry</v>
      </c>
      <c r="P1946" s="9" t="str">
        <f>VLOOKUP('Consolidtaed Data'!$E5711,[1]Customers!$A:$B,2,0)</f>
        <v>Randy Simpson</v>
      </c>
      <c r="Q1946" s="11">
        <f>WEEKDAY('Consolidtaed Data'!$F5711)</f>
        <v>6</v>
      </c>
      <c r="R1946" s="9">
        <f>MONTH('Consolidtaed Data'!$F5711)</f>
        <v>2</v>
      </c>
      <c r="S1946" s="9" t="str">
        <f>TEXT(Table3[[#This Row],[Purchase Date]],"MMMM")</f>
        <v>May</v>
      </c>
      <c r="T1946" s="9">
        <f>YEAR('Consolidtaed Data'!$F5711)</f>
        <v>2021</v>
      </c>
    </row>
    <row r="1947" spans="1:20" x14ac:dyDescent="0.3">
      <c r="A1947" s="9" t="s">
        <v>2941</v>
      </c>
      <c r="B1947" s="9" t="s">
        <v>139</v>
      </c>
      <c r="C1947" s="9" t="s">
        <v>157</v>
      </c>
      <c r="D1947" s="9" t="s">
        <v>315</v>
      </c>
      <c r="E1947" s="9" t="s">
        <v>2325</v>
      </c>
      <c r="F1947" s="10">
        <v>43973</v>
      </c>
      <c r="G1947" s="10" t="str">
        <f>VLOOKUP(Table3[[#This Row],[Product ID]],[1]Products!$A:$G,2,0)</f>
        <v>Product 13</v>
      </c>
      <c r="H1947" s="22">
        <v>1</v>
      </c>
      <c r="I1947" s="9">
        <f>VLOOKUP('Consolidtaed Data'!$B6207,[1]Products!$A:$G,4,0)</f>
        <v>561</v>
      </c>
      <c r="J1947" s="9">
        <f>VLOOKUP('Consolidtaed Data'!$B6207,[1]Products!$A:$G,3,0)</f>
        <v>421</v>
      </c>
      <c r="K1947" s="9">
        <f>'Consolidtaed Data'!$J6207*'Consolidtaed Data'!$H6207</f>
        <v>971</v>
      </c>
      <c r="L1947" s="9">
        <f>'Consolidtaed Data'!$I6207*'Consolidtaed Data'!$H6207</f>
        <v>1494</v>
      </c>
      <c r="M1947" s="9">
        <f>'Consolidtaed Data'!$L6207-'Consolidtaed Data'!$K6207</f>
        <v>1198</v>
      </c>
      <c r="N1947" s="9" t="str">
        <f>VLOOKUP('Consolidtaed Data'!$C6207,[1]Locations!$A:$O,2,0)</f>
        <v>Concord</v>
      </c>
      <c r="O1947" s="9" t="str">
        <f>VLOOKUP('Consolidtaed Data'!$D6207,'[1]Sales People'!$A:$B,2,0)</f>
        <v>Martin Perry</v>
      </c>
      <c r="P1947" s="9" t="str">
        <f>VLOOKUP('Consolidtaed Data'!$E6207,[1]Customers!$A:$B,2,0)</f>
        <v>William Andrews</v>
      </c>
      <c r="Q1947" s="11">
        <f>WEEKDAY('Consolidtaed Data'!$F6207)</f>
        <v>7</v>
      </c>
      <c r="R1947" s="9">
        <f>MONTH('Consolidtaed Data'!$F6207)</f>
        <v>4</v>
      </c>
      <c r="S1947" s="9" t="str">
        <f>TEXT(Table3[[#This Row],[Purchase Date]],"MMMM")</f>
        <v>May</v>
      </c>
      <c r="T1947" s="9">
        <f>YEAR('Consolidtaed Data'!$F6207)</f>
        <v>2021</v>
      </c>
    </row>
    <row r="1948" spans="1:20" x14ac:dyDescent="0.3">
      <c r="A1948" s="9" t="s">
        <v>2942</v>
      </c>
      <c r="B1948" s="9" t="s">
        <v>298</v>
      </c>
      <c r="C1948" s="9" t="s">
        <v>420</v>
      </c>
      <c r="D1948" s="9" t="s">
        <v>193</v>
      </c>
      <c r="E1948" s="9" t="s">
        <v>454</v>
      </c>
      <c r="F1948" s="10">
        <v>43973</v>
      </c>
      <c r="G1948" s="10" t="str">
        <f>VLOOKUP(Table3[[#This Row],[Product ID]],[1]Products!$A:$G,2,0)</f>
        <v>Product 53</v>
      </c>
      <c r="H1948" s="22">
        <v>1</v>
      </c>
      <c r="I1948" s="9">
        <f>VLOOKUP('Consolidtaed Data'!$B6436,[1]Products!$A:$G,4,0)</f>
        <v>1022</v>
      </c>
      <c r="J1948" s="9">
        <f>VLOOKUP('Consolidtaed Data'!$B6436,[1]Products!$A:$G,3,0)</f>
        <v>818</v>
      </c>
      <c r="K1948" s="9">
        <f>'Consolidtaed Data'!$J6436*'Consolidtaed Data'!$H6436</f>
        <v>1443</v>
      </c>
      <c r="L1948" s="9">
        <f>'Consolidtaed Data'!$I6436*'Consolidtaed Data'!$H6436</f>
        <v>1826</v>
      </c>
      <c r="M1948" s="9">
        <f>'Consolidtaed Data'!$L6436-'Consolidtaed Data'!$K6436</f>
        <v>2346</v>
      </c>
      <c r="N1948" s="9" t="str">
        <f>VLOOKUP('Consolidtaed Data'!$C6436,[1]Locations!$A:$O,2,0)</f>
        <v>Long Beach</v>
      </c>
      <c r="O1948" s="9" t="str">
        <f>VLOOKUP('Consolidtaed Data'!$D6436,'[1]Sales People'!$A:$B,2,0)</f>
        <v>Martin Perry</v>
      </c>
      <c r="P1948" s="9" t="str">
        <f>VLOOKUP('Consolidtaed Data'!$E6436,[1]Customers!$A:$B,2,0)</f>
        <v>Stephen Cook</v>
      </c>
      <c r="Q1948" s="11">
        <f>WEEKDAY('Consolidtaed Data'!$F6436)</f>
        <v>3</v>
      </c>
      <c r="R1948" s="9">
        <f>MONTH('Consolidtaed Data'!$F6436)</f>
        <v>5</v>
      </c>
      <c r="S1948" s="9" t="str">
        <f>TEXT(Table3[[#This Row],[Purchase Date]],"MMMM")</f>
        <v>May</v>
      </c>
      <c r="T1948" s="9">
        <f>YEAR('Consolidtaed Data'!$F6436)</f>
        <v>2021</v>
      </c>
    </row>
    <row r="1949" spans="1:20" x14ac:dyDescent="0.3">
      <c r="A1949" s="9" t="s">
        <v>2943</v>
      </c>
      <c r="B1949" s="9" t="s">
        <v>168</v>
      </c>
      <c r="C1949" s="9" t="s">
        <v>253</v>
      </c>
      <c r="D1949" s="9" t="s">
        <v>9</v>
      </c>
      <c r="E1949" s="9" t="s">
        <v>1105</v>
      </c>
      <c r="F1949" s="10">
        <v>43973</v>
      </c>
      <c r="G1949" s="10" t="str">
        <f>VLOOKUP(Table3[[#This Row],[Product ID]],[1]Products!$A:$G,2,0)</f>
        <v>Product 26</v>
      </c>
      <c r="H1949" s="22">
        <v>1</v>
      </c>
      <c r="I1949" s="9">
        <f>VLOOKUP('Consolidtaed Data'!$B7109,[1]Products!$A:$G,4,0)</f>
        <v>817</v>
      </c>
      <c r="J1949" s="9">
        <f>VLOOKUP('Consolidtaed Data'!$B7109,[1]Products!$A:$G,3,0)</f>
        <v>409</v>
      </c>
      <c r="K1949" s="9">
        <f>'Consolidtaed Data'!$J7109*'Consolidtaed Data'!$H7109</f>
        <v>4452</v>
      </c>
      <c r="L1949" s="9">
        <f>'Consolidtaed Data'!$I7109*'Consolidtaed Data'!$H7109</f>
        <v>6849</v>
      </c>
      <c r="M1949" s="9">
        <f>'Consolidtaed Data'!$L7109-'Consolidtaed Data'!$K7109</f>
        <v>66</v>
      </c>
      <c r="N1949" s="9" t="str">
        <f>VLOOKUP('Consolidtaed Data'!$C7109,[1]Locations!$A:$O,2,0)</f>
        <v>Bakersfield</v>
      </c>
      <c r="O1949" s="9" t="str">
        <f>VLOOKUP('Consolidtaed Data'!$D7109,'[1]Sales People'!$A:$B,2,0)</f>
        <v>Brian Thomas</v>
      </c>
      <c r="P1949" s="9" t="str">
        <f>VLOOKUP('Consolidtaed Data'!$E7109,[1]Customers!$A:$B,2,0)</f>
        <v>Matthew Fernandez</v>
      </c>
      <c r="Q1949" s="11">
        <f>WEEKDAY('Consolidtaed Data'!$F7109)</f>
        <v>5</v>
      </c>
      <c r="R1949" s="9">
        <f>MONTH('Consolidtaed Data'!$F7109)</f>
        <v>6</v>
      </c>
      <c r="S1949" s="9" t="str">
        <f>TEXT(Table3[[#This Row],[Purchase Date]],"MMMM")</f>
        <v>May</v>
      </c>
      <c r="T1949" s="9">
        <f>YEAR('Consolidtaed Data'!$F7109)</f>
        <v>2021</v>
      </c>
    </row>
    <row r="1950" spans="1:20" x14ac:dyDescent="0.3">
      <c r="A1950" s="9" t="s">
        <v>2944</v>
      </c>
      <c r="B1950" s="9" t="s">
        <v>230</v>
      </c>
      <c r="C1950" s="9" t="s">
        <v>263</v>
      </c>
      <c r="D1950" s="9" t="s">
        <v>374</v>
      </c>
      <c r="E1950" s="9" t="s">
        <v>1287</v>
      </c>
      <c r="F1950" s="10">
        <v>43973</v>
      </c>
      <c r="G1950" s="10" t="str">
        <f>VLOOKUP(Table3[[#This Row],[Product ID]],[1]Products!$A:$G,2,0)</f>
        <v>Product 31</v>
      </c>
      <c r="H1950" s="22">
        <v>2</v>
      </c>
      <c r="I1950" s="9">
        <f>VLOOKUP('Consolidtaed Data'!$B7784,[1]Products!$A:$G,4,0)</f>
        <v>2410</v>
      </c>
      <c r="J1950" s="9">
        <f>VLOOKUP('Consolidtaed Data'!$B7784,[1]Products!$A:$G,3,0)</f>
        <v>1518</v>
      </c>
      <c r="K1950" s="9">
        <f>'Consolidtaed Data'!$J7784*'Consolidtaed Data'!$H7784</f>
        <v>3036</v>
      </c>
      <c r="L1950" s="9">
        <f>'Consolidtaed Data'!$I7784*'Consolidtaed Data'!$H7784</f>
        <v>4820</v>
      </c>
      <c r="M1950" s="9">
        <f>'Consolidtaed Data'!$L7784-'Consolidtaed Data'!$K7784</f>
        <v>858</v>
      </c>
      <c r="N1950" s="9" t="str">
        <f>VLOOKUP('Consolidtaed Data'!$C7784,[1]Locations!$A:$O,2,0)</f>
        <v>Oakland</v>
      </c>
      <c r="O1950" s="9" t="str">
        <f>VLOOKUP('Consolidtaed Data'!$D7784,'[1]Sales People'!$A:$B,2,0)</f>
        <v>Brian Hansen</v>
      </c>
      <c r="P1950" s="9" t="str">
        <f>VLOOKUP('Consolidtaed Data'!$E7784,[1]Customers!$A:$B,2,0)</f>
        <v>Lawrence Rogers</v>
      </c>
      <c r="Q1950" s="11">
        <f>WEEKDAY('Consolidtaed Data'!$F7784)</f>
        <v>7</v>
      </c>
      <c r="R1950" s="9">
        <f>MONTH('Consolidtaed Data'!$F7784)</f>
        <v>8</v>
      </c>
      <c r="S1950" s="9" t="str">
        <f>TEXT(Table3[[#This Row],[Purchase Date]],"MMMM")</f>
        <v>May</v>
      </c>
      <c r="T1950" s="9">
        <f>YEAR('Consolidtaed Data'!$F7784)</f>
        <v>2021</v>
      </c>
    </row>
    <row r="1951" spans="1:20" x14ac:dyDescent="0.3">
      <c r="A1951" s="9" t="s">
        <v>2945</v>
      </c>
      <c r="B1951" s="9" t="s">
        <v>172</v>
      </c>
      <c r="C1951" s="9" t="s">
        <v>231</v>
      </c>
      <c r="D1951" s="9" t="s">
        <v>26</v>
      </c>
      <c r="E1951" s="9" t="s">
        <v>268</v>
      </c>
      <c r="F1951" s="10">
        <v>43973</v>
      </c>
      <c r="G1951" s="10" t="str">
        <f>VLOOKUP(Table3[[#This Row],[Product ID]],[1]Products!$A:$G,2,0)</f>
        <v>Product 4</v>
      </c>
      <c r="H1951" s="22">
        <v>1</v>
      </c>
      <c r="I1951" s="9">
        <f>VLOOKUP('Consolidtaed Data'!$B7914,[1]Products!$A:$G,4,0)</f>
        <v>1639</v>
      </c>
      <c r="J1951" s="9">
        <f>VLOOKUP('Consolidtaed Data'!$B7914,[1]Products!$A:$G,3,0)</f>
        <v>1295</v>
      </c>
      <c r="K1951" s="9">
        <f>'Consolidtaed Data'!$J7914*'Consolidtaed Data'!$H7914</f>
        <v>1902</v>
      </c>
      <c r="L1951" s="9">
        <f>'Consolidtaed Data'!$I7914*'Consolidtaed Data'!$H7914</f>
        <v>2640</v>
      </c>
      <c r="M1951" s="9">
        <f>'Consolidtaed Data'!$L7914-'Consolidtaed Data'!$K7914</f>
        <v>1521</v>
      </c>
      <c r="N1951" s="9" t="str">
        <f>VLOOKUP('Consolidtaed Data'!$C7914,[1]Locations!$A:$O,2,0)</f>
        <v>Santa Ana</v>
      </c>
      <c r="O1951" s="9" t="str">
        <f>VLOOKUP('Consolidtaed Data'!$D7914,'[1]Sales People'!$A:$B,2,0)</f>
        <v>Joe Sims</v>
      </c>
      <c r="P1951" s="9" t="str">
        <f>VLOOKUP('Consolidtaed Data'!$E7914,[1]Customers!$A:$B,2,0)</f>
        <v>Louis Johnston</v>
      </c>
      <c r="Q1951" s="11">
        <f>WEEKDAY('Consolidtaed Data'!$F7914)</f>
        <v>4</v>
      </c>
      <c r="R1951" s="9">
        <f>MONTH('Consolidtaed Data'!$F7914)</f>
        <v>8</v>
      </c>
      <c r="S1951" s="9" t="str">
        <f>TEXT(Table3[[#This Row],[Purchase Date]],"MMMM")</f>
        <v>May</v>
      </c>
      <c r="T1951" s="9">
        <f>YEAR('Consolidtaed Data'!$F7914)</f>
        <v>2021</v>
      </c>
    </row>
    <row r="1952" spans="1:20" x14ac:dyDescent="0.3">
      <c r="A1952" s="9" t="s">
        <v>2946</v>
      </c>
      <c r="B1952" s="9" t="s">
        <v>692</v>
      </c>
      <c r="C1952" s="9" t="s">
        <v>152</v>
      </c>
      <c r="D1952" s="9" t="s">
        <v>127</v>
      </c>
      <c r="E1952" s="9" t="s">
        <v>1278</v>
      </c>
      <c r="F1952" s="10">
        <v>43973</v>
      </c>
      <c r="G1952" s="10" t="str">
        <f>VLOOKUP(Table3[[#This Row],[Product ID]],[1]Products!$A:$G,2,0)</f>
        <v>Product 83</v>
      </c>
      <c r="H1952" s="22">
        <v>3</v>
      </c>
      <c r="I1952" s="9">
        <f>VLOOKUP('Consolidtaed Data'!$B8586,[1]Products!$A:$G,4,0)</f>
        <v>2182</v>
      </c>
      <c r="J1952" s="9">
        <f>VLOOKUP('Consolidtaed Data'!$B8586,[1]Products!$A:$G,3,0)</f>
        <v>1200</v>
      </c>
      <c r="K1952" s="9">
        <f>'Consolidtaed Data'!$J8586*'Consolidtaed Data'!$H8586</f>
        <v>79</v>
      </c>
      <c r="L1952" s="9">
        <f>'Consolidtaed Data'!$I8586*'Consolidtaed Data'!$H8586</f>
        <v>127</v>
      </c>
      <c r="M1952" s="9">
        <f>'Consolidtaed Data'!$L8586-'Consolidtaed Data'!$K8586</f>
        <v>1053</v>
      </c>
      <c r="N1952" s="9" t="str">
        <f>VLOOKUP('Consolidtaed Data'!$C8586,[1]Locations!$A:$O,2,0)</f>
        <v>Rialto</v>
      </c>
      <c r="O1952" s="9" t="str">
        <f>VLOOKUP('Consolidtaed Data'!$D8586,'[1]Sales People'!$A:$B,2,0)</f>
        <v>Howard Sims</v>
      </c>
      <c r="P1952" s="9" t="str">
        <f>VLOOKUP('Consolidtaed Data'!$E8586,[1]Customers!$A:$B,2,0)</f>
        <v>Chris Chapman</v>
      </c>
      <c r="Q1952" s="11">
        <f>WEEKDAY('Consolidtaed Data'!$F8586)</f>
        <v>5</v>
      </c>
      <c r="R1952" s="9">
        <f>MONTH('Consolidtaed Data'!$F8586)</f>
        <v>10</v>
      </c>
      <c r="S1952" s="9" t="str">
        <f>TEXT(Table3[[#This Row],[Purchase Date]],"MMMM")</f>
        <v>May</v>
      </c>
      <c r="T1952" s="9">
        <f>YEAR('Consolidtaed Data'!$F8586)</f>
        <v>2021</v>
      </c>
    </row>
    <row r="1953" spans="1:20" x14ac:dyDescent="0.3">
      <c r="A1953" s="9" t="s">
        <v>2947</v>
      </c>
      <c r="B1953" s="9" t="s">
        <v>393</v>
      </c>
      <c r="C1953" s="9" t="s">
        <v>423</v>
      </c>
      <c r="D1953" s="9" t="s">
        <v>161</v>
      </c>
      <c r="E1953" s="9" t="s">
        <v>616</v>
      </c>
      <c r="F1953" s="10">
        <v>43973</v>
      </c>
      <c r="G1953" s="10" t="str">
        <f>VLOOKUP(Table3[[#This Row],[Product ID]],[1]Products!$A:$G,2,0)</f>
        <v>Product 84</v>
      </c>
      <c r="H1953" s="22">
        <v>1</v>
      </c>
      <c r="I1953" s="9">
        <f>VLOOKUP('Consolidtaed Data'!$B9005,[1]Products!$A:$G,4,0)</f>
        <v>1566</v>
      </c>
      <c r="J1953" s="9">
        <f>VLOOKUP('Consolidtaed Data'!$B9005,[1]Products!$A:$G,3,0)</f>
        <v>1190</v>
      </c>
      <c r="K1953" s="9">
        <f>'Consolidtaed Data'!$J9005*'Consolidtaed Data'!$H9005</f>
        <v>3963</v>
      </c>
      <c r="L1953" s="9">
        <f>'Consolidtaed Data'!$I9005*'Consolidtaed Data'!$H9005</f>
        <v>5916</v>
      </c>
      <c r="M1953" s="9">
        <f>'Consolidtaed Data'!$L9005-'Consolidtaed Data'!$K9005</f>
        <v>952</v>
      </c>
      <c r="N1953" s="9" t="str">
        <f>VLOOKUP('Consolidtaed Data'!$C9005,[1]Locations!$A:$O,2,0)</f>
        <v>Daly City</v>
      </c>
      <c r="O1953" s="9" t="str">
        <f>VLOOKUP('Consolidtaed Data'!$D9005,'[1]Sales People'!$A:$B,2,0)</f>
        <v>Martin Carr</v>
      </c>
      <c r="P1953" s="9" t="str">
        <f>VLOOKUP('Consolidtaed Data'!$E9005,[1]Customers!$A:$B,2,0)</f>
        <v>Joseph Walker</v>
      </c>
      <c r="Q1953" s="11">
        <f>WEEKDAY('Consolidtaed Data'!$F9005)</f>
        <v>7</v>
      </c>
      <c r="R1953" s="9">
        <f>MONTH('Consolidtaed Data'!$F9005)</f>
        <v>11</v>
      </c>
      <c r="S1953" s="9" t="str">
        <f>TEXT(Table3[[#This Row],[Purchase Date]],"MMMM")</f>
        <v>May</v>
      </c>
      <c r="T1953" s="9">
        <f>YEAR('Consolidtaed Data'!$F9005)</f>
        <v>2021</v>
      </c>
    </row>
    <row r="1954" spans="1:20" x14ac:dyDescent="0.3">
      <c r="A1954" s="9" t="s">
        <v>2948</v>
      </c>
      <c r="B1954" s="9" t="s">
        <v>610</v>
      </c>
      <c r="C1954" s="9" t="s">
        <v>344</v>
      </c>
      <c r="D1954" s="9" t="s">
        <v>26</v>
      </c>
      <c r="E1954" s="9" t="s">
        <v>1211</v>
      </c>
      <c r="F1954" s="10">
        <v>43973</v>
      </c>
      <c r="G1954" s="10" t="str">
        <f>VLOOKUP(Table3[[#This Row],[Product ID]],[1]Products!$A:$G,2,0)</f>
        <v>Product 12</v>
      </c>
      <c r="H1954" s="22">
        <v>1</v>
      </c>
      <c r="I1954" s="9">
        <f>VLOOKUP('Consolidtaed Data'!$B9016,[1]Products!$A:$G,4,0)</f>
        <v>913</v>
      </c>
      <c r="J1954" s="9">
        <f>VLOOKUP('Consolidtaed Data'!$B9016,[1]Products!$A:$G,3,0)</f>
        <v>584</v>
      </c>
      <c r="K1954" s="9">
        <f>'Consolidtaed Data'!$J9016*'Consolidtaed Data'!$H9016</f>
        <v>1788</v>
      </c>
      <c r="L1954" s="9">
        <f>'Consolidtaed Data'!$I9016*'Consolidtaed Data'!$H9016</f>
        <v>2353</v>
      </c>
      <c r="M1954" s="9">
        <f>'Consolidtaed Data'!$L9016-'Consolidtaed Data'!$K9016</f>
        <v>1130</v>
      </c>
      <c r="N1954" s="9" t="str">
        <f>VLOOKUP('Consolidtaed Data'!$C9016,[1]Locations!$A:$O,2,0)</f>
        <v>San Bernardino</v>
      </c>
      <c r="O1954" s="9" t="str">
        <f>VLOOKUP('Consolidtaed Data'!$D9016,'[1]Sales People'!$A:$B,2,0)</f>
        <v>Larry Castillo</v>
      </c>
      <c r="P1954" s="9" t="str">
        <f>VLOOKUP('Consolidtaed Data'!$E9016,[1]Customers!$A:$B,2,0)</f>
        <v>Carlos Hunt</v>
      </c>
      <c r="Q1954" s="11">
        <f>WEEKDAY('Consolidtaed Data'!$F9016)</f>
        <v>7</v>
      </c>
      <c r="R1954" s="9">
        <f>MONTH('Consolidtaed Data'!$F9016)</f>
        <v>11</v>
      </c>
      <c r="S1954" s="9" t="str">
        <f>TEXT(Table3[[#This Row],[Purchase Date]],"MMMM")</f>
        <v>May</v>
      </c>
      <c r="T1954" s="9">
        <f>YEAR('Consolidtaed Data'!$F9016)</f>
        <v>2021</v>
      </c>
    </row>
    <row r="1955" spans="1:20" x14ac:dyDescent="0.3">
      <c r="A1955" s="9" t="s">
        <v>2949</v>
      </c>
      <c r="B1955" s="9" t="s">
        <v>230</v>
      </c>
      <c r="C1955" s="9" t="s">
        <v>228</v>
      </c>
      <c r="D1955" s="9" t="s">
        <v>220</v>
      </c>
      <c r="E1955" s="9" t="s">
        <v>1416</v>
      </c>
      <c r="F1955" s="10">
        <v>43973</v>
      </c>
      <c r="G1955" s="10" t="str">
        <f>VLOOKUP(Table3[[#This Row],[Product ID]],[1]Products!$A:$G,2,0)</f>
        <v>Product 31</v>
      </c>
      <c r="H1955" s="22">
        <v>1</v>
      </c>
      <c r="I1955" s="9">
        <f>VLOOKUP('Consolidtaed Data'!$B9467,[1]Products!$A:$G,4,0)</f>
        <v>1380</v>
      </c>
      <c r="J1955" s="9">
        <f>VLOOKUP('Consolidtaed Data'!$B9467,[1]Products!$A:$G,3,0)</f>
        <v>1090</v>
      </c>
      <c r="K1955" s="9">
        <f>'Consolidtaed Data'!$J9467*'Consolidtaed Data'!$H9467</f>
        <v>1008</v>
      </c>
      <c r="L1955" s="9">
        <f>'Consolidtaed Data'!$I9467*'Consolidtaed Data'!$H9467</f>
        <v>1902</v>
      </c>
      <c r="M1955" s="9">
        <f>'Consolidtaed Data'!$L9467-'Consolidtaed Data'!$K9467</f>
        <v>651</v>
      </c>
      <c r="N1955" s="9" t="str">
        <f>VLOOKUP('Consolidtaed Data'!$C9467,[1]Locations!$A:$O,2,0)</f>
        <v>Hayward</v>
      </c>
      <c r="O1955" s="9" t="str">
        <f>VLOOKUP('Consolidtaed Data'!$D9467,'[1]Sales People'!$A:$B,2,0)</f>
        <v>Ryan Welch</v>
      </c>
      <c r="P1955" s="9" t="str">
        <f>VLOOKUP('Consolidtaed Data'!$E9467,[1]Customers!$A:$B,2,0)</f>
        <v>Kenneth Hill</v>
      </c>
      <c r="Q1955" s="11">
        <f>WEEKDAY('Consolidtaed Data'!$F9467)</f>
        <v>5</v>
      </c>
      <c r="R1955" s="9">
        <f>MONTH('Consolidtaed Data'!$F9467)</f>
        <v>12</v>
      </c>
      <c r="S1955" s="9" t="str">
        <f>TEXT(Table3[[#This Row],[Purchase Date]],"MMMM")</f>
        <v>May</v>
      </c>
      <c r="T1955" s="9">
        <f>YEAR('Consolidtaed Data'!$F9467)</f>
        <v>2021</v>
      </c>
    </row>
    <row r="1956" spans="1:20" x14ac:dyDescent="0.3">
      <c r="A1956" s="9" t="s">
        <v>2950</v>
      </c>
      <c r="B1956" s="9" t="s">
        <v>712</v>
      </c>
      <c r="C1956" s="9" t="s">
        <v>90</v>
      </c>
      <c r="D1956" s="9" t="s">
        <v>206</v>
      </c>
      <c r="E1956" s="9" t="s">
        <v>1350</v>
      </c>
      <c r="F1956" s="10">
        <v>43974</v>
      </c>
      <c r="G1956" s="10" t="str">
        <f>VLOOKUP(Table3[[#This Row],[Product ID]],[1]Products!$A:$G,2,0)</f>
        <v>Product 32</v>
      </c>
      <c r="H1956" s="22">
        <v>1</v>
      </c>
      <c r="I1956" s="9">
        <f>VLOOKUP('Consolidtaed Data'!$B4967,[1]Products!$A:$G,4,0)</f>
        <v>1052</v>
      </c>
      <c r="J1956" s="9">
        <f>VLOOKUP('Consolidtaed Data'!$B4967,[1]Products!$A:$G,3,0)</f>
        <v>589</v>
      </c>
      <c r="K1956" s="9">
        <f>'Consolidtaed Data'!$J4967*'Consolidtaed Data'!$H4967</f>
        <v>840</v>
      </c>
      <c r="L1956" s="9">
        <f>'Consolidtaed Data'!$I4967*'Consolidtaed Data'!$H4967</f>
        <v>1168</v>
      </c>
      <c r="M1956" s="9">
        <f>'Consolidtaed Data'!$L4967-'Consolidtaed Data'!$K4967</f>
        <v>528</v>
      </c>
      <c r="N1956" s="9" t="str">
        <f>VLOOKUP('Consolidtaed Data'!$C4967,[1]Locations!$A:$O,2,0)</f>
        <v>Sacramento</v>
      </c>
      <c r="O1956" s="9" t="str">
        <f>VLOOKUP('Consolidtaed Data'!$D4967,'[1]Sales People'!$A:$B,2,0)</f>
        <v>Kenneth Bradley</v>
      </c>
      <c r="P1956" s="9" t="str">
        <f>VLOOKUP('Consolidtaed Data'!$E4967,[1]Customers!$A:$B,2,0)</f>
        <v>Jose Wright</v>
      </c>
      <c r="Q1956" s="11">
        <f>WEEKDAY('Consolidtaed Data'!$F4967)</f>
        <v>4</v>
      </c>
      <c r="R1956" s="9">
        <f>MONTH('Consolidtaed Data'!$F4967)</f>
        <v>12</v>
      </c>
      <c r="S1956" s="9" t="str">
        <f>TEXT(Table3[[#This Row],[Purchase Date]],"MMMM")</f>
        <v>May</v>
      </c>
      <c r="T1956" s="9">
        <f>YEAR('Consolidtaed Data'!$F4967)</f>
        <v>2020</v>
      </c>
    </row>
    <row r="1957" spans="1:20" x14ac:dyDescent="0.3">
      <c r="A1957" s="9" t="s">
        <v>2951</v>
      </c>
      <c r="B1957" s="9" t="s">
        <v>188</v>
      </c>
      <c r="C1957" s="9" t="s">
        <v>394</v>
      </c>
      <c r="D1957" s="9" t="s">
        <v>95</v>
      </c>
      <c r="E1957" s="9" t="s">
        <v>1594</v>
      </c>
      <c r="F1957" s="10">
        <v>43974</v>
      </c>
      <c r="G1957" s="10" t="str">
        <f>VLOOKUP(Table3[[#This Row],[Product ID]],[1]Products!$A:$G,2,0)</f>
        <v>Product 63</v>
      </c>
      <c r="H1957" s="22">
        <v>3</v>
      </c>
      <c r="I1957" s="9">
        <f>VLOOKUP('Consolidtaed Data'!$B5166,[1]Products!$A:$G,4,0)</f>
        <v>545</v>
      </c>
      <c r="J1957" s="9">
        <f>VLOOKUP('Consolidtaed Data'!$B5166,[1]Products!$A:$G,3,0)</f>
        <v>425</v>
      </c>
      <c r="K1957" s="9">
        <f>'Consolidtaed Data'!$J5166*'Consolidtaed Data'!$H5166</f>
        <v>1054</v>
      </c>
      <c r="L1957" s="9">
        <f>'Consolidtaed Data'!$I5166*'Consolidtaed Data'!$H5166</f>
        <v>1405</v>
      </c>
      <c r="M1957" s="9">
        <f>'Consolidtaed Data'!$L5166-'Consolidtaed Data'!$K5166</f>
        <v>318</v>
      </c>
      <c r="N1957" s="9" t="str">
        <f>VLOOKUP('Consolidtaed Data'!$C5166,[1]Locations!$A:$O,2,0)</f>
        <v>Downey</v>
      </c>
      <c r="O1957" s="9" t="str">
        <f>VLOOKUP('Consolidtaed Data'!$D5166,'[1]Sales People'!$A:$B,2,0)</f>
        <v>Brian Davis</v>
      </c>
      <c r="P1957" s="9" t="str">
        <f>VLOOKUP('Consolidtaed Data'!$E5166,[1]Customers!$A:$B,2,0)</f>
        <v>Stephen Reynolds</v>
      </c>
      <c r="Q1957" s="11">
        <f>WEEKDAY('Consolidtaed Data'!$F5166)</f>
        <v>6</v>
      </c>
      <c r="R1957" s="9">
        <f>MONTH('Consolidtaed Data'!$F5166)</f>
        <v>1</v>
      </c>
      <c r="S1957" s="9" t="str">
        <f>TEXT(Table3[[#This Row],[Purchase Date]],"MMMM")</f>
        <v>May</v>
      </c>
      <c r="T1957" s="9">
        <f>YEAR('Consolidtaed Data'!$F5166)</f>
        <v>2021</v>
      </c>
    </row>
    <row r="1958" spans="1:20" x14ac:dyDescent="0.3">
      <c r="A1958" s="9" t="s">
        <v>2953</v>
      </c>
      <c r="B1958" s="9" t="s">
        <v>15</v>
      </c>
      <c r="C1958" s="9" t="s">
        <v>253</v>
      </c>
      <c r="D1958" s="9" t="s">
        <v>31</v>
      </c>
      <c r="E1958" s="9" t="s">
        <v>1719</v>
      </c>
      <c r="F1958" s="10">
        <v>43974</v>
      </c>
      <c r="G1958" s="10" t="str">
        <f>VLOOKUP(Table3[[#This Row],[Product ID]],[1]Products!$A:$G,2,0)</f>
        <v>Product 38</v>
      </c>
      <c r="H1958" s="22">
        <v>1</v>
      </c>
      <c r="I1958" s="9">
        <f>VLOOKUP('Consolidtaed Data'!$B5548,[1]Products!$A:$G,4,0)</f>
        <v>871</v>
      </c>
      <c r="J1958" s="9">
        <f>VLOOKUP('Consolidtaed Data'!$B5548,[1]Products!$A:$G,3,0)</f>
        <v>540</v>
      </c>
      <c r="K1958" s="9">
        <f>'Consolidtaed Data'!$J5548*'Consolidtaed Data'!$H5548</f>
        <v>1367</v>
      </c>
      <c r="L1958" s="9">
        <f>'Consolidtaed Data'!$I5548*'Consolidtaed Data'!$H5548</f>
        <v>2241</v>
      </c>
      <c r="M1958" s="9">
        <f>'Consolidtaed Data'!$L5548-'Consolidtaed Data'!$K5548</f>
        <v>406</v>
      </c>
      <c r="N1958" s="9" t="str">
        <f>VLOOKUP('Consolidtaed Data'!$C5548,[1]Locations!$A:$O,2,0)</f>
        <v>Daly City</v>
      </c>
      <c r="O1958" s="9" t="str">
        <f>VLOOKUP('Consolidtaed Data'!$D5548,'[1]Sales People'!$A:$B,2,0)</f>
        <v>Kevin Butler</v>
      </c>
      <c r="P1958" s="9" t="str">
        <f>VLOOKUP('Consolidtaed Data'!$E5548,[1]Customers!$A:$B,2,0)</f>
        <v>Matthew Lewis</v>
      </c>
      <c r="Q1958" s="11">
        <f>WEEKDAY('Consolidtaed Data'!$F5548)</f>
        <v>1</v>
      </c>
      <c r="R1958" s="9">
        <f>MONTH('Consolidtaed Data'!$F5548)</f>
        <v>2</v>
      </c>
      <c r="S1958" s="9" t="str">
        <f>TEXT(Table3[[#This Row],[Purchase Date]],"MMMM")</f>
        <v>May</v>
      </c>
      <c r="T1958" s="9">
        <f>YEAR('Consolidtaed Data'!$F5548)</f>
        <v>2021</v>
      </c>
    </row>
    <row r="1959" spans="1:20" x14ac:dyDescent="0.3">
      <c r="A1959" s="9" t="s">
        <v>2954</v>
      </c>
      <c r="B1959" s="9" t="s">
        <v>806</v>
      </c>
      <c r="C1959" s="9" t="s">
        <v>472</v>
      </c>
      <c r="D1959" s="9" t="s">
        <v>241</v>
      </c>
      <c r="E1959" s="9" t="s">
        <v>695</v>
      </c>
      <c r="F1959" s="10">
        <v>43974</v>
      </c>
      <c r="G1959" s="10" t="str">
        <f>VLOOKUP(Table3[[#This Row],[Product ID]],[1]Products!$A:$G,2,0)</f>
        <v>Product 72</v>
      </c>
      <c r="H1959" s="22">
        <v>3</v>
      </c>
      <c r="I1959" s="9">
        <f>VLOOKUP('Consolidtaed Data'!$B5725,[1]Products!$A:$G,4,0)</f>
        <v>771</v>
      </c>
      <c r="J1959" s="9">
        <f>VLOOKUP('Consolidtaed Data'!$B5725,[1]Products!$A:$G,3,0)</f>
        <v>648</v>
      </c>
      <c r="K1959" s="9">
        <f>'Consolidtaed Data'!$J5725*'Consolidtaed Data'!$H5725</f>
        <v>1364</v>
      </c>
      <c r="L1959" s="9">
        <f>'Consolidtaed Data'!$I5725*'Consolidtaed Data'!$H5725</f>
        <v>2676</v>
      </c>
      <c r="M1959" s="9">
        <f>'Consolidtaed Data'!$L5725-'Consolidtaed Data'!$K5725</f>
        <v>1018</v>
      </c>
      <c r="N1959" s="9" t="str">
        <f>VLOOKUP('Consolidtaed Data'!$C5725,[1]Locations!$A:$O,2,0)</f>
        <v>Fairfield</v>
      </c>
      <c r="O1959" s="9" t="str">
        <f>VLOOKUP('Consolidtaed Data'!$D5725,'[1]Sales People'!$A:$B,2,0)</f>
        <v>Jimmy Young</v>
      </c>
      <c r="P1959" s="9" t="str">
        <f>VLOOKUP('Consolidtaed Data'!$E5725,[1]Customers!$A:$B,2,0)</f>
        <v>Andrew Butler</v>
      </c>
      <c r="Q1959" s="11">
        <f>WEEKDAY('Consolidtaed Data'!$F5725)</f>
        <v>7</v>
      </c>
      <c r="R1959" s="9">
        <f>MONTH('Consolidtaed Data'!$F5725)</f>
        <v>2</v>
      </c>
      <c r="S1959" s="9" t="str">
        <f>TEXT(Table3[[#This Row],[Purchase Date]],"MMMM")</f>
        <v>May</v>
      </c>
      <c r="T1959" s="9">
        <f>YEAR('Consolidtaed Data'!$F5725)</f>
        <v>2021</v>
      </c>
    </row>
    <row r="1960" spans="1:20" x14ac:dyDescent="0.3">
      <c r="A1960" s="9" t="s">
        <v>2955</v>
      </c>
      <c r="B1960" s="9" t="s">
        <v>20</v>
      </c>
      <c r="C1960" s="9" t="s">
        <v>186</v>
      </c>
      <c r="D1960" s="9" t="s">
        <v>281</v>
      </c>
      <c r="E1960" s="9" t="s">
        <v>499</v>
      </c>
      <c r="F1960" s="10">
        <v>43974</v>
      </c>
      <c r="G1960" s="10" t="str">
        <f>VLOOKUP(Table3[[#This Row],[Product ID]],[1]Products!$A:$G,2,0)</f>
        <v>Product 98</v>
      </c>
      <c r="H1960" s="22">
        <v>2</v>
      </c>
      <c r="I1960" s="9">
        <f>VLOOKUP('Consolidtaed Data'!$B5981,[1]Products!$A:$G,4,0)</f>
        <v>2391</v>
      </c>
      <c r="J1960" s="9">
        <f>VLOOKUP('Consolidtaed Data'!$B5981,[1]Products!$A:$G,3,0)</f>
        <v>1291</v>
      </c>
      <c r="K1960" s="9">
        <f>'Consolidtaed Data'!$J5981*'Consolidtaed Data'!$H5981</f>
        <v>1072</v>
      </c>
      <c r="L1960" s="9">
        <f>'Consolidtaed Data'!$I5981*'Consolidtaed Data'!$H5981</f>
        <v>1600</v>
      </c>
      <c r="M1960" s="9">
        <f>'Consolidtaed Data'!$L5981-'Consolidtaed Data'!$K5981</f>
        <v>492</v>
      </c>
      <c r="N1960" s="9" t="str">
        <f>VLOOKUP('Consolidtaed Data'!$C5981,[1]Locations!$A:$O,2,0)</f>
        <v>Moreno Valley</v>
      </c>
      <c r="O1960" s="9" t="str">
        <f>VLOOKUP('Consolidtaed Data'!$D5981,'[1]Sales People'!$A:$B,2,0)</f>
        <v>Ernest Wagner</v>
      </c>
      <c r="P1960" s="9" t="str">
        <f>VLOOKUP('Consolidtaed Data'!$E5981,[1]Customers!$A:$B,2,0)</f>
        <v>Henry Diaz</v>
      </c>
      <c r="Q1960" s="11">
        <f>WEEKDAY('Consolidtaed Data'!$F5981)</f>
        <v>2</v>
      </c>
      <c r="R1960" s="9">
        <f>MONTH('Consolidtaed Data'!$F5981)</f>
        <v>3</v>
      </c>
      <c r="S1960" s="9" t="str">
        <f>TEXT(Table3[[#This Row],[Purchase Date]],"MMMM")</f>
        <v>May</v>
      </c>
      <c r="T1960" s="9">
        <f>YEAR('Consolidtaed Data'!$F5981)</f>
        <v>2021</v>
      </c>
    </row>
    <row r="1961" spans="1:20" x14ac:dyDescent="0.3">
      <c r="A1961" s="9" t="s">
        <v>2956</v>
      </c>
      <c r="B1961" s="9" t="s">
        <v>156</v>
      </c>
      <c r="C1961" s="9" t="s">
        <v>157</v>
      </c>
      <c r="D1961" s="9" t="s">
        <v>87</v>
      </c>
      <c r="E1961" s="9" t="s">
        <v>410</v>
      </c>
      <c r="F1961" s="10">
        <v>43974</v>
      </c>
      <c r="G1961" s="10" t="str">
        <f>VLOOKUP(Table3[[#This Row],[Product ID]],[1]Products!$A:$G,2,0)</f>
        <v>Product 21</v>
      </c>
      <c r="H1961" s="22">
        <v>1</v>
      </c>
      <c r="I1961" s="9">
        <f>VLOOKUP('Consolidtaed Data'!$B6340,[1]Products!$A:$G,4,0)</f>
        <v>1972</v>
      </c>
      <c r="J1961" s="9">
        <f>VLOOKUP('Consolidtaed Data'!$B6340,[1]Products!$A:$G,3,0)</f>
        <v>1321</v>
      </c>
      <c r="K1961" s="9">
        <f>'Consolidtaed Data'!$J6340*'Consolidtaed Data'!$H6340</f>
        <v>5452</v>
      </c>
      <c r="L1961" s="9">
        <f>'Consolidtaed Data'!$I6340*'Consolidtaed Data'!$H6340</f>
        <v>6900</v>
      </c>
      <c r="M1961" s="9">
        <f>'Consolidtaed Data'!$L6340-'Consolidtaed Data'!$K6340</f>
        <v>795</v>
      </c>
      <c r="N1961" s="9" t="str">
        <f>VLOOKUP('Consolidtaed Data'!$C6340,[1]Locations!$A:$O,2,0)</f>
        <v>Fontana</v>
      </c>
      <c r="O1961" s="9" t="str">
        <f>VLOOKUP('Consolidtaed Data'!$D6340,'[1]Sales People'!$A:$B,2,0)</f>
        <v>Arthur Mccoy</v>
      </c>
      <c r="P1961" s="9" t="str">
        <f>VLOOKUP('Consolidtaed Data'!$E6340,[1]Customers!$A:$B,2,0)</f>
        <v>Mark Montgomery</v>
      </c>
      <c r="Q1961" s="11">
        <f>WEEKDAY('Consolidtaed Data'!$F6340)</f>
        <v>1</v>
      </c>
      <c r="R1961" s="9">
        <f>MONTH('Consolidtaed Data'!$F6340)</f>
        <v>4</v>
      </c>
      <c r="S1961" s="9" t="str">
        <f>TEXT(Table3[[#This Row],[Purchase Date]],"MMMM")</f>
        <v>May</v>
      </c>
      <c r="T1961" s="9">
        <f>YEAR('Consolidtaed Data'!$F6340)</f>
        <v>2021</v>
      </c>
    </row>
    <row r="1962" spans="1:20" x14ac:dyDescent="0.3">
      <c r="A1962" s="9" t="s">
        <v>2957</v>
      </c>
      <c r="B1962" s="9" t="s">
        <v>230</v>
      </c>
      <c r="C1962" s="9" t="s">
        <v>331</v>
      </c>
      <c r="D1962" s="9" t="s">
        <v>73</v>
      </c>
      <c r="E1962" s="9" t="s">
        <v>1777</v>
      </c>
      <c r="F1962" s="10">
        <v>43974</v>
      </c>
      <c r="G1962" s="10" t="str">
        <f>VLOOKUP(Table3[[#This Row],[Product ID]],[1]Products!$A:$G,2,0)</f>
        <v>Product 31</v>
      </c>
      <c r="H1962" s="22">
        <v>2</v>
      </c>
      <c r="I1962" s="9">
        <f>VLOOKUP('Consolidtaed Data'!$B7440,[1]Products!$A:$G,4,0)</f>
        <v>504</v>
      </c>
      <c r="J1962" s="9">
        <f>VLOOKUP('Consolidtaed Data'!$B7440,[1]Products!$A:$G,3,0)</f>
        <v>408</v>
      </c>
      <c r="K1962" s="9">
        <f>'Consolidtaed Data'!$J7440*'Consolidtaed Data'!$H7440</f>
        <v>1321</v>
      </c>
      <c r="L1962" s="9">
        <f>'Consolidtaed Data'!$I7440*'Consolidtaed Data'!$H7440</f>
        <v>1972</v>
      </c>
      <c r="M1962" s="9">
        <f>'Consolidtaed Data'!$L7440-'Consolidtaed Data'!$K7440</f>
        <v>120</v>
      </c>
      <c r="N1962" s="9" t="str">
        <f>VLOOKUP('Consolidtaed Data'!$C7440,[1]Locations!$A:$O,2,0)</f>
        <v>Escondido</v>
      </c>
      <c r="O1962" s="9" t="str">
        <f>VLOOKUP('Consolidtaed Data'!$D7440,'[1]Sales People'!$A:$B,2,0)</f>
        <v>Howard Gardner</v>
      </c>
      <c r="P1962" s="9" t="str">
        <f>VLOOKUP('Consolidtaed Data'!$E7440,[1]Customers!$A:$B,2,0)</f>
        <v>Wayne Johnson</v>
      </c>
      <c r="Q1962" s="11">
        <f>WEEKDAY('Consolidtaed Data'!$F7440)</f>
        <v>1</v>
      </c>
      <c r="R1962" s="9">
        <f>MONTH('Consolidtaed Data'!$F7440)</f>
        <v>7</v>
      </c>
      <c r="S1962" s="9" t="str">
        <f>TEXT(Table3[[#This Row],[Purchase Date]],"MMMM")</f>
        <v>May</v>
      </c>
      <c r="T1962" s="9">
        <f>YEAR('Consolidtaed Data'!$F7440)</f>
        <v>2021</v>
      </c>
    </row>
    <row r="1963" spans="1:20" x14ac:dyDescent="0.3">
      <c r="A1963" s="9" t="s">
        <v>2958</v>
      </c>
      <c r="B1963" s="9" t="s">
        <v>742</v>
      </c>
      <c r="C1963" s="9" t="s">
        <v>201</v>
      </c>
      <c r="D1963" s="9" t="s">
        <v>87</v>
      </c>
      <c r="E1963" s="9" t="s">
        <v>350</v>
      </c>
      <c r="F1963" s="10">
        <v>43974</v>
      </c>
      <c r="G1963" s="10" t="str">
        <f>VLOOKUP(Table3[[#This Row],[Product ID]],[1]Products!$A:$G,2,0)</f>
        <v>Product 90</v>
      </c>
      <c r="H1963" s="22">
        <v>1</v>
      </c>
      <c r="I1963" s="9">
        <f>VLOOKUP('Consolidtaed Data'!$B8178,[1]Products!$A:$G,4,0)</f>
        <v>1353</v>
      </c>
      <c r="J1963" s="9">
        <f>VLOOKUP('Consolidtaed Data'!$B8178,[1]Products!$A:$G,3,0)</f>
        <v>947</v>
      </c>
      <c r="K1963" s="9">
        <f>'Consolidtaed Data'!$J8178*'Consolidtaed Data'!$H8178</f>
        <v>79</v>
      </c>
      <c r="L1963" s="9">
        <f>'Consolidtaed Data'!$I8178*'Consolidtaed Data'!$H8178</f>
        <v>127</v>
      </c>
      <c r="M1963" s="9">
        <f>'Consolidtaed Data'!$L8178-'Consolidtaed Data'!$K8178</f>
        <v>184</v>
      </c>
      <c r="N1963" s="9" t="str">
        <f>VLOOKUP('Consolidtaed Data'!$C8178,[1]Locations!$A:$O,2,0)</f>
        <v>Downey</v>
      </c>
      <c r="O1963" s="9" t="str">
        <f>VLOOKUP('Consolidtaed Data'!$D8178,'[1]Sales People'!$A:$B,2,0)</f>
        <v>Ernest Wagner</v>
      </c>
      <c r="P1963" s="9" t="str">
        <f>VLOOKUP('Consolidtaed Data'!$E8178,[1]Customers!$A:$B,2,0)</f>
        <v>Gerald Alvarez</v>
      </c>
      <c r="Q1963" s="11">
        <f>WEEKDAY('Consolidtaed Data'!$F8178)</f>
        <v>3</v>
      </c>
      <c r="R1963" s="9">
        <f>MONTH('Consolidtaed Data'!$F8178)</f>
        <v>9</v>
      </c>
      <c r="S1963" s="9" t="str">
        <f>TEXT(Table3[[#This Row],[Purchase Date]],"MMMM")</f>
        <v>May</v>
      </c>
      <c r="T1963" s="9">
        <f>YEAR('Consolidtaed Data'!$F8178)</f>
        <v>2021</v>
      </c>
    </row>
    <row r="1964" spans="1:20" x14ac:dyDescent="0.3">
      <c r="A1964" s="9" t="s">
        <v>2959</v>
      </c>
      <c r="B1964" s="9" t="s">
        <v>204</v>
      </c>
      <c r="C1964" s="9" t="s">
        <v>72</v>
      </c>
      <c r="D1964" s="9" t="s">
        <v>241</v>
      </c>
      <c r="E1964" s="9" t="s">
        <v>1746</v>
      </c>
      <c r="F1964" s="10">
        <v>43974</v>
      </c>
      <c r="G1964" s="10" t="str">
        <f>VLOOKUP(Table3[[#This Row],[Product ID]],[1]Products!$A:$G,2,0)</f>
        <v>Product 101</v>
      </c>
      <c r="H1964" s="22">
        <v>4</v>
      </c>
      <c r="I1964" s="9">
        <f>VLOOKUP('Consolidtaed Data'!$B8400,[1]Products!$A:$G,4,0)</f>
        <v>181</v>
      </c>
      <c r="J1964" s="9">
        <f>VLOOKUP('Consolidtaed Data'!$B8400,[1]Products!$A:$G,3,0)</f>
        <v>130</v>
      </c>
      <c r="K1964" s="9">
        <f>'Consolidtaed Data'!$J8400*'Consolidtaed Data'!$H8400</f>
        <v>395</v>
      </c>
      <c r="L1964" s="9">
        <f>'Consolidtaed Data'!$I8400*'Consolidtaed Data'!$H8400</f>
        <v>556</v>
      </c>
      <c r="M1964" s="9">
        <f>'Consolidtaed Data'!$L8400-'Consolidtaed Data'!$K8400</f>
        <v>164</v>
      </c>
      <c r="N1964" s="9" t="str">
        <f>VLOOKUP('Consolidtaed Data'!$C8400,[1]Locations!$A:$O,2,0)</f>
        <v>Santa Clara</v>
      </c>
      <c r="O1964" s="9" t="str">
        <f>VLOOKUP('Consolidtaed Data'!$D8400,'[1]Sales People'!$A:$B,2,0)</f>
        <v>Bobby Russell</v>
      </c>
      <c r="P1964" s="9" t="str">
        <f>VLOOKUP('Consolidtaed Data'!$E8400,[1]Customers!$A:$B,2,0)</f>
        <v>Juan Harvey</v>
      </c>
      <c r="Q1964" s="11">
        <f>WEEKDAY('Consolidtaed Data'!$F8400)</f>
        <v>5</v>
      </c>
      <c r="R1964" s="9">
        <f>MONTH('Consolidtaed Data'!$F8400)</f>
        <v>9</v>
      </c>
      <c r="S1964" s="9" t="str">
        <f>TEXT(Table3[[#This Row],[Purchase Date]],"MMMM")</f>
        <v>May</v>
      </c>
      <c r="T1964" s="9">
        <f>YEAR('Consolidtaed Data'!$F8400)</f>
        <v>2021</v>
      </c>
    </row>
    <row r="1965" spans="1:20" x14ac:dyDescent="0.3">
      <c r="A1965" s="9" t="s">
        <v>2960</v>
      </c>
      <c r="B1965" s="9" t="s">
        <v>168</v>
      </c>
      <c r="C1965" s="9" t="s">
        <v>472</v>
      </c>
      <c r="D1965" s="9" t="s">
        <v>246</v>
      </c>
      <c r="E1965" s="9" t="s">
        <v>1624</v>
      </c>
      <c r="F1965" s="10">
        <v>43974</v>
      </c>
      <c r="G1965" s="10" t="str">
        <f>VLOOKUP(Table3[[#This Row],[Product ID]],[1]Products!$A:$G,2,0)</f>
        <v>Product 26</v>
      </c>
      <c r="H1965" s="22">
        <v>4</v>
      </c>
      <c r="I1965" s="9">
        <f>VLOOKUP('Consolidtaed Data'!$B8698,[1]Products!$A:$G,4,0)</f>
        <v>530</v>
      </c>
      <c r="J1965" s="9">
        <f>VLOOKUP('Consolidtaed Data'!$B8698,[1]Products!$A:$G,3,0)</f>
        <v>435</v>
      </c>
      <c r="K1965" s="9">
        <f>'Consolidtaed Data'!$J8698*'Consolidtaed Data'!$H8698</f>
        <v>1321</v>
      </c>
      <c r="L1965" s="9">
        <f>'Consolidtaed Data'!$I8698*'Consolidtaed Data'!$H8698</f>
        <v>1972</v>
      </c>
      <c r="M1965" s="9">
        <f>'Consolidtaed Data'!$L8698-'Consolidtaed Data'!$K8698</f>
        <v>406</v>
      </c>
      <c r="N1965" s="9" t="str">
        <f>VLOOKUP('Consolidtaed Data'!$C8698,[1]Locations!$A:$O,2,0)</f>
        <v>San Mateo</v>
      </c>
      <c r="O1965" s="9" t="str">
        <f>VLOOKUP('Consolidtaed Data'!$D8698,'[1]Sales People'!$A:$B,2,0)</f>
        <v>Christopher Tucker</v>
      </c>
      <c r="P1965" s="9" t="str">
        <f>VLOOKUP('Consolidtaed Data'!$E8698,[1]Customers!$A:$B,2,0)</f>
        <v>Peter Bradley</v>
      </c>
      <c r="Q1965" s="11">
        <f>WEEKDAY('Consolidtaed Data'!$F8698)</f>
        <v>1</v>
      </c>
      <c r="R1965" s="9">
        <f>MONTH('Consolidtaed Data'!$F8698)</f>
        <v>10</v>
      </c>
      <c r="S1965" s="9" t="str">
        <f>TEXT(Table3[[#This Row],[Purchase Date]],"MMMM")</f>
        <v>May</v>
      </c>
      <c r="T1965" s="9">
        <f>YEAR('Consolidtaed Data'!$F8698)</f>
        <v>2021</v>
      </c>
    </row>
    <row r="1966" spans="1:20" x14ac:dyDescent="0.3">
      <c r="A1966" s="9" t="s">
        <v>2961</v>
      </c>
      <c r="B1966" s="9" t="s">
        <v>209</v>
      </c>
      <c r="C1966" s="9" t="s">
        <v>423</v>
      </c>
      <c r="D1966" s="9" t="s">
        <v>326</v>
      </c>
      <c r="E1966" s="9" t="s">
        <v>3857</v>
      </c>
      <c r="F1966" s="10">
        <v>43974</v>
      </c>
      <c r="G1966" s="10" t="str">
        <f>VLOOKUP(Table3[[#This Row],[Product ID]],[1]Products!$A:$G,2,0)</f>
        <v>Product 86</v>
      </c>
      <c r="H1966" s="22">
        <v>2</v>
      </c>
      <c r="I1966" s="9">
        <f>VLOOKUP('Consolidtaed Data'!$B8756,[1]Products!$A:$G,4,0)</f>
        <v>1725</v>
      </c>
      <c r="J1966" s="9">
        <f>VLOOKUP('Consolidtaed Data'!$B8756,[1]Products!$A:$G,3,0)</f>
        <v>1363</v>
      </c>
      <c r="K1966" s="9">
        <f>'Consolidtaed Data'!$J8756*'Consolidtaed Data'!$H8756</f>
        <v>296</v>
      </c>
      <c r="L1966" s="9">
        <f>'Consolidtaed Data'!$I8756*'Consolidtaed Data'!$H8756</f>
        <v>502</v>
      </c>
      <c r="M1966" s="9">
        <f>'Consolidtaed Data'!$L8756-'Consolidtaed Data'!$K8756</f>
        <v>344</v>
      </c>
      <c r="N1966" s="9" t="str">
        <f>VLOOKUP('Consolidtaed Data'!$C8756,[1]Locations!$A:$O,2,0)</f>
        <v>Glendale</v>
      </c>
      <c r="O1966" s="9" t="str">
        <f>VLOOKUP('Consolidtaed Data'!$D8756,'[1]Sales People'!$A:$B,2,0)</f>
        <v>Brian Hansen</v>
      </c>
      <c r="P1966" s="9" t="str">
        <f>VLOOKUP('Consolidtaed Data'!$E8756,[1]Customers!$A:$B,2,0)</f>
        <v>Wayne Williams</v>
      </c>
      <c r="Q1966" s="11">
        <f>WEEKDAY('Consolidtaed Data'!$F8756)</f>
        <v>5</v>
      </c>
      <c r="R1966" s="9">
        <f>MONTH('Consolidtaed Data'!$F8756)</f>
        <v>10</v>
      </c>
      <c r="S1966" s="9" t="str">
        <f>TEXT(Table3[[#This Row],[Purchase Date]],"MMMM")</f>
        <v>May</v>
      </c>
      <c r="T1966" s="9">
        <f>YEAR('Consolidtaed Data'!$F8756)</f>
        <v>2021</v>
      </c>
    </row>
    <row r="1967" spans="1:20" x14ac:dyDescent="0.3">
      <c r="A1967" s="9" t="s">
        <v>2962</v>
      </c>
      <c r="B1967" s="9" t="s">
        <v>318</v>
      </c>
      <c r="C1967" s="9" t="s">
        <v>94</v>
      </c>
      <c r="D1967" s="9" t="s">
        <v>9</v>
      </c>
      <c r="E1967" s="9" t="s">
        <v>683</v>
      </c>
      <c r="F1967" s="10">
        <v>43974</v>
      </c>
      <c r="G1967" s="10" t="str">
        <f>VLOOKUP(Table3[[#This Row],[Product ID]],[1]Products!$A:$G,2,0)</f>
        <v>Product 89</v>
      </c>
      <c r="H1967" s="22">
        <v>3</v>
      </c>
      <c r="I1967" s="9">
        <f>VLOOKUP('Consolidtaed Data'!$B9560,[1]Products!$A:$G,4,0)</f>
        <v>799</v>
      </c>
      <c r="J1967" s="9">
        <f>VLOOKUP('Consolidtaed Data'!$B9560,[1]Products!$A:$G,3,0)</f>
        <v>455</v>
      </c>
      <c r="K1967" s="9">
        <f>'Consolidtaed Data'!$J9560*'Consolidtaed Data'!$H9560</f>
        <v>183</v>
      </c>
      <c r="L1967" s="9">
        <f>'Consolidtaed Data'!$I9560*'Consolidtaed Data'!$H9560</f>
        <v>285</v>
      </c>
      <c r="M1967" s="9">
        <f>'Consolidtaed Data'!$L9560-'Consolidtaed Data'!$K9560</f>
        <v>87</v>
      </c>
      <c r="N1967" s="9" t="str">
        <f>VLOOKUP('Consolidtaed Data'!$C9560,[1]Locations!$A:$O,2,0)</f>
        <v>Glendale</v>
      </c>
      <c r="O1967" s="9" t="str">
        <f>VLOOKUP('Consolidtaed Data'!$D9560,'[1]Sales People'!$A:$B,2,0)</f>
        <v>Eugene Holmes</v>
      </c>
      <c r="P1967" s="9" t="str">
        <f>VLOOKUP('Consolidtaed Data'!$E9560,[1]Customers!$A:$B,2,0)</f>
        <v>Juan Rivera</v>
      </c>
      <c r="Q1967" s="11">
        <f>WEEKDAY('Consolidtaed Data'!$F9560)</f>
        <v>6</v>
      </c>
      <c r="R1967" s="9">
        <f>MONTH('Consolidtaed Data'!$F9560)</f>
        <v>12</v>
      </c>
      <c r="S1967" s="9" t="str">
        <f>TEXT(Table3[[#This Row],[Purchase Date]],"MMMM")</f>
        <v>May</v>
      </c>
      <c r="T1967" s="9">
        <f>YEAR('Consolidtaed Data'!$F9560)</f>
        <v>2021</v>
      </c>
    </row>
    <row r="1968" spans="1:20" x14ac:dyDescent="0.3">
      <c r="A1968" s="9" t="s">
        <v>2963</v>
      </c>
      <c r="B1968" s="9" t="s">
        <v>168</v>
      </c>
      <c r="C1968" s="9" t="s">
        <v>134</v>
      </c>
      <c r="D1968" s="9" t="s">
        <v>127</v>
      </c>
      <c r="E1968" s="9" t="s">
        <v>459</v>
      </c>
      <c r="F1968" s="10">
        <v>43974</v>
      </c>
      <c r="G1968" s="10" t="str">
        <f>VLOOKUP(Table3[[#This Row],[Product ID]],[1]Products!$A:$G,2,0)</f>
        <v>Product 26</v>
      </c>
      <c r="H1968" s="22">
        <v>4</v>
      </c>
      <c r="I1968" s="9">
        <f>VLOOKUP('Consolidtaed Data'!$B9615,[1]Products!$A:$G,4,0)</f>
        <v>530</v>
      </c>
      <c r="J1968" s="9">
        <f>VLOOKUP('Consolidtaed Data'!$B9615,[1]Products!$A:$G,3,0)</f>
        <v>424</v>
      </c>
      <c r="K1968" s="9">
        <f>'Consolidtaed Data'!$J9615*'Consolidtaed Data'!$H9615</f>
        <v>3132</v>
      </c>
      <c r="L1968" s="9">
        <f>'Consolidtaed Data'!$I9615*'Consolidtaed Data'!$H9615</f>
        <v>5697</v>
      </c>
      <c r="M1968" s="9">
        <f>'Consolidtaed Data'!$L9615-'Consolidtaed Data'!$K9615</f>
        <v>264</v>
      </c>
      <c r="N1968" s="9" t="str">
        <f>VLOOKUP('Consolidtaed Data'!$C9615,[1]Locations!$A:$O,2,0)</f>
        <v>Roseville</v>
      </c>
      <c r="O1968" s="9" t="str">
        <f>VLOOKUP('Consolidtaed Data'!$D9615,'[1]Sales People'!$A:$B,2,0)</f>
        <v>Sean Miller</v>
      </c>
      <c r="P1968" s="9" t="str">
        <f>VLOOKUP('Consolidtaed Data'!$E9615,[1]Customers!$A:$B,2,0)</f>
        <v>Aaron Carr</v>
      </c>
      <c r="Q1968" s="11">
        <f>WEEKDAY('Consolidtaed Data'!$F9615)</f>
        <v>2</v>
      </c>
      <c r="R1968" s="9">
        <f>MONTH('Consolidtaed Data'!$F9615)</f>
        <v>12</v>
      </c>
      <c r="S1968" s="9" t="str">
        <f>TEXT(Table3[[#This Row],[Purchase Date]],"MMMM")</f>
        <v>May</v>
      </c>
      <c r="T1968" s="9">
        <f>YEAR('Consolidtaed Data'!$F9615)</f>
        <v>2021</v>
      </c>
    </row>
    <row r="1969" spans="1:20" x14ac:dyDescent="0.3">
      <c r="A1969" s="9" t="s">
        <v>2964</v>
      </c>
      <c r="B1969" s="9" t="s">
        <v>219</v>
      </c>
      <c r="C1969" s="9" t="s">
        <v>130</v>
      </c>
      <c r="D1969" s="9" t="s">
        <v>127</v>
      </c>
      <c r="E1969" s="9" t="s">
        <v>879</v>
      </c>
      <c r="F1969" s="10">
        <v>43975</v>
      </c>
      <c r="G1969" s="10" t="str">
        <f>VLOOKUP(Table3[[#This Row],[Product ID]],[1]Products!$A:$G,2,0)</f>
        <v>Product 35</v>
      </c>
      <c r="H1969" s="22">
        <v>1</v>
      </c>
      <c r="I1969" s="9">
        <f>VLOOKUP('Consolidtaed Data'!$B5055,[1]Products!$A:$G,4,0)</f>
        <v>2497</v>
      </c>
      <c r="J1969" s="9">
        <f>VLOOKUP('Consolidtaed Data'!$B5055,[1]Products!$A:$G,3,0)</f>
        <v>1473</v>
      </c>
      <c r="K1969" s="9">
        <f>'Consolidtaed Data'!$J5055*'Consolidtaed Data'!$H5055</f>
        <v>1223</v>
      </c>
      <c r="L1969" s="9">
        <f>'Consolidtaed Data'!$I5055*'Consolidtaed Data'!$H5055</f>
        <v>2005</v>
      </c>
      <c r="M1969" s="9">
        <f>'Consolidtaed Data'!$L5055-'Consolidtaed Data'!$K5055</f>
        <v>64</v>
      </c>
      <c r="N1969" s="9" t="str">
        <f>VLOOKUP('Consolidtaed Data'!$C5055,[1]Locations!$A:$O,2,0)</f>
        <v>Los Angeles</v>
      </c>
      <c r="O1969" s="9" t="str">
        <f>VLOOKUP('Consolidtaed Data'!$D5055,'[1]Sales People'!$A:$B,2,0)</f>
        <v>Patrick Ruiz</v>
      </c>
      <c r="P1969" s="9" t="str">
        <f>VLOOKUP('Consolidtaed Data'!$E5055,[1]Customers!$A:$B,2,0)</f>
        <v>Juan Rivera</v>
      </c>
      <c r="Q1969" s="11">
        <f>WEEKDAY('Consolidtaed Data'!$F5055)</f>
        <v>4</v>
      </c>
      <c r="R1969" s="9">
        <f>MONTH('Consolidtaed Data'!$F5055)</f>
        <v>1</v>
      </c>
      <c r="S1969" s="9" t="str">
        <f>TEXT(Table3[[#This Row],[Purchase Date]],"MMMM")</f>
        <v>May</v>
      </c>
      <c r="T1969" s="9">
        <f>YEAR('Consolidtaed Data'!$F5055)</f>
        <v>2021</v>
      </c>
    </row>
    <row r="1970" spans="1:20" x14ac:dyDescent="0.3">
      <c r="A1970" s="9" t="s">
        <v>2965</v>
      </c>
      <c r="B1970" s="9" t="s">
        <v>390</v>
      </c>
      <c r="C1970" s="9" t="s">
        <v>126</v>
      </c>
      <c r="D1970" s="9" t="s">
        <v>149</v>
      </c>
      <c r="E1970" s="9" t="s">
        <v>1513</v>
      </c>
      <c r="F1970" s="10">
        <v>43975</v>
      </c>
      <c r="G1970" s="10" t="str">
        <f>VLOOKUP(Table3[[#This Row],[Product ID]],[1]Products!$A:$G,2,0)</f>
        <v>Product 48</v>
      </c>
      <c r="H1970" s="22">
        <v>2</v>
      </c>
      <c r="I1970" s="9">
        <f>VLOOKUP('Consolidtaed Data'!$B5751,[1]Products!$A:$G,4,0)</f>
        <v>136</v>
      </c>
      <c r="J1970" s="9">
        <f>VLOOKUP('Consolidtaed Data'!$B5751,[1]Products!$A:$G,3,0)</f>
        <v>72</v>
      </c>
      <c r="K1970" s="9">
        <f>'Consolidtaed Data'!$J5751*'Consolidtaed Data'!$H5751</f>
        <v>84</v>
      </c>
      <c r="L1970" s="9">
        <f>'Consolidtaed Data'!$I5751*'Consolidtaed Data'!$H5751</f>
        <v>123</v>
      </c>
      <c r="M1970" s="9">
        <f>'Consolidtaed Data'!$L5751-'Consolidtaed Data'!$K5751</f>
        <v>1839</v>
      </c>
      <c r="N1970" s="9" t="str">
        <f>VLOOKUP('Consolidtaed Data'!$C5751,[1]Locations!$A:$O,2,0)</f>
        <v>Norwalk</v>
      </c>
      <c r="O1970" s="9" t="str">
        <f>VLOOKUP('Consolidtaed Data'!$D5751,'[1]Sales People'!$A:$B,2,0)</f>
        <v>Howard Gardner</v>
      </c>
      <c r="P1970" s="9" t="str">
        <f>VLOOKUP('Consolidtaed Data'!$E5751,[1]Customers!$A:$B,2,0)</f>
        <v>Ernest Knight</v>
      </c>
      <c r="Q1970" s="11">
        <f>WEEKDAY('Consolidtaed Data'!$F5751)</f>
        <v>2</v>
      </c>
      <c r="R1970" s="9">
        <f>MONTH('Consolidtaed Data'!$F5751)</f>
        <v>3</v>
      </c>
      <c r="S1970" s="9" t="str">
        <f>TEXT(Table3[[#This Row],[Purchase Date]],"MMMM")</f>
        <v>May</v>
      </c>
      <c r="T1970" s="9">
        <f>YEAR('Consolidtaed Data'!$F5751)</f>
        <v>2021</v>
      </c>
    </row>
    <row r="1971" spans="1:20" x14ac:dyDescent="0.3">
      <c r="A1971" s="9" t="s">
        <v>2966</v>
      </c>
      <c r="B1971" s="9" t="s">
        <v>93</v>
      </c>
      <c r="C1971" s="9" t="s">
        <v>59</v>
      </c>
      <c r="D1971" s="9" t="s">
        <v>326</v>
      </c>
      <c r="E1971" s="9" t="s">
        <v>1031</v>
      </c>
      <c r="F1971" s="10">
        <v>43975</v>
      </c>
      <c r="G1971" s="10" t="str">
        <f>VLOOKUP(Table3[[#This Row],[Product ID]],[1]Products!$A:$G,2,0)</f>
        <v>Product 71</v>
      </c>
      <c r="H1971" s="22">
        <v>1</v>
      </c>
      <c r="I1971" s="9">
        <f>VLOOKUP('Consolidtaed Data'!$B5785,[1]Products!$A:$G,4,0)</f>
        <v>951</v>
      </c>
      <c r="J1971" s="9">
        <f>VLOOKUP('Consolidtaed Data'!$B5785,[1]Products!$A:$G,3,0)</f>
        <v>504</v>
      </c>
      <c r="K1971" s="9">
        <f>'Consolidtaed Data'!$J5785*'Consolidtaed Data'!$H5785</f>
        <v>4452</v>
      </c>
      <c r="L1971" s="9">
        <f>'Consolidtaed Data'!$I5785*'Consolidtaed Data'!$H5785</f>
        <v>6849</v>
      </c>
      <c r="M1971" s="9">
        <f>'Consolidtaed Data'!$L5785-'Consolidtaed Data'!$K5785</f>
        <v>66</v>
      </c>
      <c r="N1971" s="9" t="str">
        <f>VLOOKUP('Consolidtaed Data'!$C5785,[1]Locations!$A:$O,2,0)</f>
        <v>Oakland</v>
      </c>
      <c r="O1971" s="9" t="str">
        <f>VLOOKUP('Consolidtaed Data'!$D5785,'[1]Sales People'!$A:$B,2,0)</f>
        <v>Kenneth Fields</v>
      </c>
      <c r="P1971" s="9" t="str">
        <f>VLOOKUP('Consolidtaed Data'!$E5785,[1]Customers!$A:$B,2,0)</f>
        <v>Richard Peterson</v>
      </c>
      <c r="Q1971" s="11">
        <f>WEEKDAY('Consolidtaed Data'!$F5785)</f>
        <v>4</v>
      </c>
      <c r="R1971" s="9">
        <f>MONTH('Consolidtaed Data'!$F5785)</f>
        <v>3</v>
      </c>
      <c r="S1971" s="9" t="str">
        <f>TEXT(Table3[[#This Row],[Purchase Date]],"MMMM")</f>
        <v>May</v>
      </c>
      <c r="T1971" s="9">
        <f>YEAR('Consolidtaed Data'!$F5785)</f>
        <v>2021</v>
      </c>
    </row>
    <row r="1972" spans="1:20" x14ac:dyDescent="0.3">
      <c r="A1972" s="9" t="s">
        <v>2967</v>
      </c>
      <c r="B1972" s="9" t="s">
        <v>54</v>
      </c>
      <c r="C1972" s="9" t="s">
        <v>50</v>
      </c>
      <c r="D1972" s="9" t="s">
        <v>17</v>
      </c>
      <c r="E1972" s="9" t="s">
        <v>725</v>
      </c>
      <c r="F1972" s="10">
        <v>43975</v>
      </c>
      <c r="G1972" s="10" t="str">
        <f>VLOOKUP(Table3[[#This Row],[Product ID]],[1]Products!$A:$G,2,0)</f>
        <v>Product 41</v>
      </c>
      <c r="H1972" s="22">
        <v>3</v>
      </c>
      <c r="I1972" s="9">
        <f>VLOOKUP('Consolidtaed Data'!$B5853,[1]Products!$A:$G,4,0)</f>
        <v>951</v>
      </c>
      <c r="J1972" s="9">
        <f>VLOOKUP('Consolidtaed Data'!$B5853,[1]Products!$A:$G,3,0)</f>
        <v>504</v>
      </c>
      <c r="K1972" s="9">
        <f>'Consolidtaed Data'!$J5853*'Consolidtaed Data'!$H5853</f>
        <v>540</v>
      </c>
      <c r="L1972" s="9">
        <f>'Consolidtaed Data'!$I5853*'Consolidtaed Data'!$H5853</f>
        <v>871</v>
      </c>
      <c r="M1972" s="9">
        <f>'Consolidtaed Data'!$L5853-'Consolidtaed Data'!$K5853</f>
        <v>274</v>
      </c>
      <c r="N1972" s="9" t="str">
        <f>VLOOKUP('Consolidtaed Data'!$C5853,[1]Locations!$A:$O,2,0)</f>
        <v>Fontana</v>
      </c>
      <c r="O1972" s="9" t="str">
        <f>VLOOKUP('Consolidtaed Data'!$D5853,'[1]Sales People'!$A:$B,2,0)</f>
        <v>Martin Perry</v>
      </c>
      <c r="P1972" s="9" t="str">
        <f>VLOOKUP('Consolidtaed Data'!$E5853,[1]Customers!$A:$B,2,0)</f>
        <v>Gerald Andrews</v>
      </c>
      <c r="Q1972" s="11">
        <f>WEEKDAY('Consolidtaed Data'!$F5853)</f>
        <v>1</v>
      </c>
      <c r="R1972" s="9">
        <f>MONTH('Consolidtaed Data'!$F5853)</f>
        <v>3</v>
      </c>
      <c r="S1972" s="9" t="str">
        <f>TEXT(Table3[[#This Row],[Purchase Date]],"MMMM")</f>
        <v>May</v>
      </c>
      <c r="T1972" s="9">
        <f>YEAR('Consolidtaed Data'!$F5853)</f>
        <v>2021</v>
      </c>
    </row>
    <row r="1973" spans="1:20" x14ac:dyDescent="0.3">
      <c r="A1973" s="9" t="s">
        <v>2968</v>
      </c>
      <c r="B1973" s="9" t="s">
        <v>200</v>
      </c>
      <c r="C1973" s="9" t="s">
        <v>39</v>
      </c>
      <c r="D1973" s="9" t="s">
        <v>31</v>
      </c>
      <c r="E1973" s="9" t="s">
        <v>1886</v>
      </c>
      <c r="F1973" s="10">
        <v>43975</v>
      </c>
      <c r="G1973" s="10" t="str">
        <f>VLOOKUP(Table3[[#This Row],[Product ID]],[1]Products!$A:$G,2,0)</f>
        <v>Product 23</v>
      </c>
      <c r="H1973" s="22">
        <v>3</v>
      </c>
      <c r="I1973" s="9">
        <f>VLOOKUP('Consolidtaed Data'!$B6230,[1]Products!$A:$G,4,0)</f>
        <v>1380</v>
      </c>
      <c r="J1973" s="9">
        <f>VLOOKUP('Consolidtaed Data'!$B6230,[1]Products!$A:$G,3,0)</f>
        <v>1090</v>
      </c>
      <c r="K1973" s="9">
        <f>'Consolidtaed Data'!$J6230*'Consolidtaed Data'!$H6230</f>
        <v>1190</v>
      </c>
      <c r="L1973" s="9">
        <f>'Consolidtaed Data'!$I6230*'Consolidtaed Data'!$H6230</f>
        <v>1566</v>
      </c>
      <c r="M1973" s="9">
        <f>'Consolidtaed Data'!$L6230-'Consolidtaed Data'!$K6230</f>
        <v>553</v>
      </c>
      <c r="N1973" s="9" t="str">
        <f>VLOOKUP('Consolidtaed Data'!$C6230,[1]Locations!$A:$O,2,0)</f>
        <v>Anaheim</v>
      </c>
      <c r="O1973" s="9" t="str">
        <f>VLOOKUP('Consolidtaed Data'!$D6230,'[1]Sales People'!$A:$B,2,0)</f>
        <v>Kenneth Fields</v>
      </c>
      <c r="P1973" s="9" t="str">
        <f>VLOOKUP('Consolidtaed Data'!$E6230,[1]Customers!$A:$B,2,0)</f>
        <v>Benjamin Carpenter</v>
      </c>
      <c r="Q1973" s="11">
        <f>WEEKDAY('Consolidtaed Data'!$F6230)</f>
        <v>2</v>
      </c>
      <c r="R1973" s="9">
        <f>MONTH('Consolidtaed Data'!$F6230)</f>
        <v>4</v>
      </c>
      <c r="S1973" s="9" t="str">
        <f>TEXT(Table3[[#This Row],[Purchase Date]],"MMMM")</f>
        <v>May</v>
      </c>
      <c r="T1973" s="9">
        <f>YEAR('Consolidtaed Data'!$F6230)</f>
        <v>2021</v>
      </c>
    </row>
    <row r="1974" spans="1:20" x14ac:dyDescent="0.3">
      <c r="A1974" s="9" t="s">
        <v>2969</v>
      </c>
      <c r="B1974" s="9" t="s">
        <v>185</v>
      </c>
      <c r="C1974" s="9" t="s">
        <v>59</v>
      </c>
      <c r="D1974" s="9" t="s">
        <v>31</v>
      </c>
      <c r="E1974" s="9" t="s">
        <v>1118</v>
      </c>
      <c r="F1974" s="10">
        <v>43975</v>
      </c>
      <c r="G1974" s="10" t="str">
        <f>VLOOKUP(Table3[[#This Row],[Product ID]],[1]Products!$A:$G,2,0)</f>
        <v>Product 65</v>
      </c>
      <c r="H1974" s="22">
        <v>1</v>
      </c>
      <c r="I1974" s="9">
        <f>VLOOKUP('Consolidtaed Data'!$B6345,[1]Products!$A:$G,4,0)</f>
        <v>530</v>
      </c>
      <c r="J1974" s="9">
        <f>VLOOKUP('Consolidtaed Data'!$B6345,[1]Products!$A:$G,3,0)</f>
        <v>435</v>
      </c>
      <c r="K1974" s="9">
        <f>'Consolidtaed Data'!$J6345*'Consolidtaed Data'!$H6345</f>
        <v>1321</v>
      </c>
      <c r="L1974" s="9">
        <f>'Consolidtaed Data'!$I6345*'Consolidtaed Data'!$H6345</f>
        <v>1972</v>
      </c>
      <c r="M1974" s="9">
        <f>'Consolidtaed Data'!$L6345-'Consolidtaed Data'!$K6345</f>
        <v>1226</v>
      </c>
      <c r="N1974" s="9" t="str">
        <f>VLOOKUP('Consolidtaed Data'!$C6345,[1]Locations!$A:$O,2,0)</f>
        <v>Sunnyvale</v>
      </c>
      <c r="O1974" s="9" t="str">
        <f>VLOOKUP('Consolidtaed Data'!$D6345,'[1]Sales People'!$A:$B,2,0)</f>
        <v>Brian Davis</v>
      </c>
      <c r="P1974" s="9" t="str">
        <f>VLOOKUP('Consolidtaed Data'!$E6345,[1]Customers!$A:$B,2,0)</f>
        <v>James Williams</v>
      </c>
      <c r="Q1974" s="11">
        <f>WEEKDAY('Consolidtaed Data'!$F6345)</f>
        <v>2</v>
      </c>
      <c r="R1974" s="9">
        <f>MONTH('Consolidtaed Data'!$F6345)</f>
        <v>4</v>
      </c>
      <c r="S1974" s="9" t="str">
        <f>TEXT(Table3[[#This Row],[Purchase Date]],"MMMM")</f>
        <v>May</v>
      </c>
      <c r="T1974" s="9">
        <f>YEAR('Consolidtaed Data'!$F6345)</f>
        <v>2021</v>
      </c>
    </row>
    <row r="1975" spans="1:20" x14ac:dyDescent="0.3">
      <c r="A1975" s="9" t="s">
        <v>2970</v>
      </c>
      <c r="B1975" s="9" t="s">
        <v>248</v>
      </c>
      <c r="C1975" s="9" t="s">
        <v>420</v>
      </c>
      <c r="D1975" s="9" t="s">
        <v>131</v>
      </c>
      <c r="E1975" s="9" t="s">
        <v>2066</v>
      </c>
      <c r="F1975" s="10">
        <v>43975</v>
      </c>
      <c r="G1975" s="10" t="str">
        <f>VLOOKUP(Table3[[#This Row],[Product ID]],[1]Products!$A:$G,2,0)</f>
        <v>Product 97</v>
      </c>
      <c r="H1975" s="22">
        <v>1</v>
      </c>
      <c r="I1975" s="9">
        <f>VLOOKUP('Consolidtaed Data'!$B6723,[1]Products!$A:$G,4,0)</f>
        <v>1635</v>
      </c>
      <c r="J1975" s="9">
        <f>VLOOKUP('Consolidtaed Data'!$B6723,[1]Products!$A:$G,3,0)</f>
        <v>1046</v>
      </c>
      <c r="K1975" s="9">
        <f>'Consolidtaed Data'!$J6723*'Consolidtaed Data'!$H6723</f>
        <v>1924</v>
      </c>
      <c r="L1975" s="9">
        <f>'Consolidtaed Data'!$I6723*'Consolidtaed Data'!$H6723</f>
        <v>2828</v>
      </c>
      <c r="M1975" s="9">
        <f>'Consolidtaed Data'!$L6723-'Consolidtaed Data'!$K6723</f>
        <v>74</v>
      </c>
      <c r="N1975" s="9" t="str">
        <f>VLOOKUP('Consolidtaed Data'!$C6723,[1]Locations!$A:$O,2,0)</f>
        <v>Torrance</v>
      </c>
      <c r="O1975" s="9" t="str">
        <f>VLOOKUP('Consolidtaed Data'!$D6723,'[1]Sales People'!$A:$B,2,0)</f>
        <v>Jeremy Mendoza</v>
      </c>
      <c r="P1975" s="9" t="str">
        <f>VLOOKUP('Consolidtaed Data'!$E6723,[1]Customers!$A:$B,2,0)</f>
        <v>Antonio Frazier</v>
      </c>
      <c r="Q1975" s="11">
        <f>WEEKDAY('Consolidtaed Data'!$F6723)</f>
        <v>5</v>
      </c>
      <c r="R1975" s="9">
        <f>MONTH('Consolidtaed Data'!$F6723)</f>
        <v>5</v>
      </c>
      <c r="S1975" s="9" t="str">
        <f>TEXT(Table3[[#This Row],[Purchase Date]],"MMMM")</f>
        <v>May</v>
      </c>
      <c r="T1975" s="9">
        <f>YEAR('Consolidtaed Data'!$F6723)</f>
        <v>2021</v>
      </c>
    </row>
    <row r="1976" spans="1:20" x14ac:dyDescent="0.3">
      <c r="A1976" s="9" t="s">
        <v>2971</v>
      </c>
      <c r="B1976" s="9" t="s">
        <v>653</v>
      </c>
      <c r="C1976" s="9" t="s">
        <v>152</v>
      </c>
      <c r="D1976" s="9" t="s">
        <v>174</v>
      </c>
      <c r="E1976" s="9" t="s">
        <v>92</v>
      </c>
      <c r="F1976" s="10">
        <v>43975</v>
      </c>
      <c r="G1976" s="10" t="str">
        <f>VLOOKUP(Table3[[#This Row],[Product ID]],[1]Products!$A:$G,2,0)</f>
        <v>Product 74</v>
      </c>
      <c r="H1976" s="22">
        <v>1</v>
      </c>
      <c r="I1976" s="9">
        <f>VLOOKUP('Consolidtaed Data'!$B7482,[1]Products!$A:$G,4,0)</f>
        <v>181</v>
      </c>
      <c r="J1976" s="9">
        <f>VLOOKUP('Consolidtaed Data'!$B7482,[1]Products!$A:$G,3,0)</f>
        <v>130</v>
      </c>
      <c r="K1976" s="9">
        <f>'Consolidtaed Data'!$J7482*'Consolidtaed Data'!$H7482</f>
        <v>1251</v>
      </c>
      <c r="L1976" s="9">
        <f>'Consolidtaed Data'!$I7482*'Consolidtaed Data'!$H7482</f>
        <v>1526</v>
      </c>
      <c r="M1976" s="9">
        <f>'Consolidtaed Data'!$L7482-'Consolidtaed Data'!$K7482</f>
        <v>49</v>
      </c>
      <c r="N1976" s="9" t="str">
        <f>VLOOKUP('Consolidtaed Data'!$C7482,[1]Locations!$A:$O,2,0)</f>
        <v>Norwalk</v>
      </c>
      <c r="O1976" s="9" t="str">
        <f>VLOOKUP('Consolidtaed Data'!$D7482,'[1]Sales People'!$A:$B,2,0)</f>
        <v>Charles Harper</v>
      </c>
      <c r="P1976" s="9" t="str">
        <f>VLOOKUP('Consolidtaed Data'!$E7482,[1]Customers!$A:$B,2,0)</f>
        <v>Louis Mccoy</v>
      </c>
      <c r="Q1976" s="11">
        <f>WEEKDAY('Consolidtaed Data'!$F7482)</f>
        <v>5</v>
      </c>
      <c r="R1976" s="9">
        <f>MONTH('Consolidtaed Data'!$F7482)</f>
        <v>7</v>
      </c>
      <c r="S1976" s="9" t="str">
        <f>TEXT(Table3[[#This Row],[Purchase Date]],"MMMM")</f>
        <v>May</v>
      </c>
      <c r="T1976" s="9">
        <f>YEAR('Consolidtaed Data'!$F7482)</f>
        <v>2021</v>
      </c>
    </row>
    <row r="1977" spans="1:20" x14ac:dyDescent="0.3">
      <c r="A1977" s="9" t="s">
        <v>2972</v>
      </c>
      <c r="B1977" s="9" t="s">
        <v>156</v>
      </c>
      <c r="C1977" s="9" t="s">
        <v>228</v>
      </c>
      <c r="D1977" s="9" t="s">
        <v>43</v>
      </c>
      <c r="E1977" s="9" t="s">
        <v>858</v>
      </c>
      <c r="F1977" s="10">
        <v>43975</v>
      </c>
      <c r="G1977" s="10" t="str">
        <f>VLOOKUP(Table3[[#This Row],[Product ID]],[1]Products!$A:$G,2,0)</f>
        <v>Product 21</v>
      </c>
      <c r="H1977" s="22">
        <v>1</v>
      </c>
      <c r="I1977" s="9">
        <f>VLOOKUP('Consolidtaed Data'!$B7945,[1]Products!$A:$G,4,0)</f>
        <v>35</v>
      </c>
      <c r="J1977" s="9">
        <f>VLOOKUP('Consolidtaed Data'!$B7945,[1]Products!$A:$G,3,0)</f>
        <v>22</v>
      </c>
      <c r="K1977" s="9">
        <f>'Consolidtaed Data'!$J7945*'Consolidtaed Data'!$H7945</f>
        <v>342</v>
      </c>
      <c r="L1977" s="9">
        <f>'Consolidtaed Data'!$I7945*'Consolidtaed Data'!$H7945</f>
        <v>434</v>
      </c>
      <c r="M1977" s="9">
        <f>'Consolidtaed Data'!$L7945-'Consolidtaed Data'!$K7945</f>
        <v>1790</v>
      </c>
      <c r="N1977" s="9" t="str">
        <f>VLOOKUP('Consolidtaed Data'!$C7945,[1]Locations!$A:$O,2,0)</f>
        <v>Norwalk</v>
      </c>
      <c r="O1977" s="9" t="str">
        <f>VLOOKUP('Consolidtaed Data'!$D7945,'[1]Sales People'!$A:$B,2,0)</f>
        <v>Martin Carr</v>
      </c>
      <c r="P1977" s="9" t="str">
        <f>VLOOKUP('Consolidtaed Data'!$E7945,[1]Customers!$A:$B,2,0)</f>
        <v>Ralph Wood</v>
      </c>
      <c r="Q1977" s="11">
        <f>WEEKDAY('Consolidtaed Data'!$F7945)</f>
        <v>6</v>
      </c>
      <c r="R1977" s="9">
        <f>MONTH('Consolidtaed Data'!$F7945)</f>
        <v>8</v>
      </c>
      <c r="S1977" s="9" t="str">
        <f>TEXT(Table3[[#This Row],[Purchase Date]],"MMMM")</f>
        <v>May</v>
      </c>
      <c r="T1977" s="9">
        <f>YEAR('Consolidtaed Data'!$F7945)</f>
        <v>2021</v>
      </c>
    </row>
    <row r="1978" spans="1:20" x14ac:dyDescent="0.3">
      <c r="A1978" s="9" t="s">
        <v>2973</v>
      </c>
      <c r="B1978" s="9" t="s">
        <v>415</v>
      </c>
      <c r="C1978" s="9" t="s">
        <v>325</v>
      </c>
      <c r="D1978" s="9" t="s">
        <v>402</v>
      </c>
      <c r="E1978" s="9" t="s">
        <v>1309</v>
      </c>
      <c r="F1978" s="10">
        <v>43975</v>
      </c>
      <c r="G1978" s="10" t="str">
        <f>VLOOKUP(Table3[[#This Row],[Product ID]],[1]Products!$A:$G,2,0)</f>
        <v>Product 18</v>
      </c>
      <c r="H1978" s="22">
        <v>2</v>
      </c>
      <c r="I1978" s="9">
        <f>VLOOKUP('Consolidtaed Data'!$B8099,[1]Products!$A:$G,4,0)</f>
        <v>1783</v>
      </c>
      <c r="J1978" s="9">
        <f>VLOOKUP('Consolidtaed Data'!$B8099,[1]Products!$A:$G,3,0)</f>
        <v>1516</v>
      </c>
      <c r="K1978" s="9">
        <f>'Consolidtaed Data'!$J8099*'Consolidtaed Data'!$H8099</f>
        <v>1485</v>
      </c>
      <c r="L1978" s="9">
        <f>'Consolidtaed Data'!$I8099*'Consolidtaed Data'!$H8099</f>
        <v>2091</v>
      </c>
      <c r="M1978" s="9">
        <f>'Consolidtaed Data'!$L8099-'Consolidtaed Data'!$K8099</f>
        <v>690</v>
      </c>
      <c r="N1978" s="9" t="str">
        <f>VLOOKUP('Consolidtaed Data'!$C8099,[1]Locations!$A:$O,2,0)</f>
        <v>Hayward</v>
      </c>
      <c r="O1978" s="9" t="str">
        <f>VLOOKUP('Consolidtaed Data'!$D8099,'[1]Sales People'!$A:$B,2,0)</f>
        <v>Joe Sims</v>
      </c>
      <c r="P1978" s="9" t="str">
        <f>VLOOKUP('Consolidtaed Data'!$E8099,[1]Customers!$A:$B,2,0)</f>
        <v>Roy Hamilton</v>
      </c>
      <c r="Q1978" s="11">
        <f>WEEKDAY('Consolidtaed Data'!$F8099)</f>
        <v>4</v>
      </c>
      <c r="R1978" s="9">
        <f>MONTH('Consolidtaed Data'!$F8099)</f>
        <v>9</v>
      </c>
      <c r="S1978" s="9" t="str">
        <f>TEXT(Table3[[#This Row],[Purchase Date]],"MMMM")</f>
        <v>May</v>
      </c>
      <c r="T1978" s="9">
        <f>YEAR('Consolidtaed Data'!$F8099)</f>
        <v>2021</v>
      </c>
    </row>
    <row r="1979" spans="1:20" x14ac:dyDescent="0.3">
      <c r="A1979" s="9" t="s">
        <v>2974</v>
      </c>
      <c r="B1979" s="9" t="s">
        <v>191</v>
      </c>
      <c r="C1979" s="9" t="s">
        <v>223</v>
      </c>
      <c r="D1979" s="9" t="s">
        <v>402</v>
      </c>
      <c r="E1979" s="9" t="s">
        <v>831</v>
      </c>
      <c r="F1979" s="10">
        <v>43975</v>
      </c>
      <c r="G1979" s="10" t="str">
        <f>VLOOKUP(Table3[[#This Row],[Product ID]],[1]Products!$A:$G,2,0)</f>
        <v>Product 36</v>
      </c>
      <c r="H1979" s="22">
        <v>1</v>
      </c>
      <c r="I1979" s="9">
        <f>VLOOKUP('Consolidtaed Data'!$B8913,[1]Products!$A:$G,4,0)</f>
        <v>1380</v>
      </c>
      <c r="J1979" s="9">
        <f>VLOOKUP('Consolidtaed Data'!$B8913,[1]Products!$A:$G,3,0)</f>
        <v>1090</v>
      </c>
      <c r="K1979" s="9">
        <f>'Consolidtaed Data'!$J8913*'Consolidtaed Data'!$H8913</f>
        <v>1168</v>
      </c>
      <c r="L1979" s="9">
        <f>'Consolidtaed Data'!$I8913*'Consolidtaed Data'!$H8913</f>
        <v>1424</v>
      </c>
      <c r="M1979" s="9">
        <f>'Consolidtaed Data'!$L8913-'Consolidtaed Data'!$K8913</f>
        <v>1128</v>
      </c>
      <c r="N1979" s="9" t="str">
        <f>VLOOKUP('Consolidtaed Data'!$C8913,[1]Locations!$A:$O,2,0)</f>
        <v>Elk Grove</v>
      </c>
      <c r="O1979" s="9" t="str">
        <f>VLOOKUP('Consolidtaed Data'!$D8913,'[1]Sales People'!$A:$B,2,0)</f>
        <v>John Reyes</v>
      </c>
      <c r="P1979" s="9" t="str">
        <f>VLOOKUP('Consolidtaed Data'!$E8913,[1]Customers!$A:$B,2,0)</f>
        <v>Brandon Diaz</v>
      </c>
      <c r="Q1979" s="11">
        <f>WEEKDAY('Consolidtaed Data'!$F8913)</f>
        <v>1</v>
      </c>
      <c r="R1979" s="9">
        <f>MONTH('Consolidtaed Data'!$F8913)</f>
        <v>11</v>
      </c>
      <c r="S1979" s="9" t="str">
        <f>TEXT(Table3[[#This Row],[Purchase Date]],"MMMM")</f>
        <v>May</v>
      </c>
      <c r="T1979" s="9">
        <f>YEAR('Consolidtaed Data'!$F8913)</f>
        <v>2021</v>
      </c>
    </row>
    <row r="1980" spans="1:20" x14ac:dyDescent="0.3">
      <c r="A1980" s="9" t="s">
        <v>2975</v>
      </c>
      <c r="B1980" s="9" t="s">
        <v>418</v>
      </c>
      <c r="C1980" s="9" t="s">
        <v>55</v>
      </c>
      <c r="D1980" s="9" t="s">
        <v>229</v>
      </c>
      <c r="E1980" s="9" t="s">
        <v>2533</v>
      </c>
      <c r="F1980" s="10">
        <v>43975</v>
      </c>
      <c r="G1980" s="10" t="str">
        <f>VLOOKUP(Table3[[#This Row],[Product ID]],[1]Products!$A:$G,2,0)</f>
        <v>Product 82</v>
      </c>
      <c r="H1980" s="22">
        <v>1</v>
      </c>
      <c r="I1980" s="9">
        <f>VLOOKUP('Consolidtaed Data'!$B9260,[1]Products!$A:$G,4,0)</f>
        <v>290</v>
      </c>
      <c r="J1980" s="9">
        <f>VLOOKUP('Consolidtaed Data'!$B9260,[1]Products!$A:$G,3,0)</f>
        <v>200</v>
      </c>
      <c r="K1980" s="9">
        <f>'Consolidtaed Data'!$J9260*'Consolidtaed Data'!$H9260</f>
        <v>962</v>
      </c>
      <c r="L1980" s="9">
        <f>'Consolidtaed Data'!$I9260*'Consolidtaed Data'!$H9260</f>
        <v>1414</v>
      </c>
      <c r="M1980" s="9">
        <f>'Consolidtaed Data'!$L9260-'Consolidtaed Data'!$K9260</f>
        <v>360</v>
      </c>
      <c r="N1980" s="9" t="str">
        <f>VLOOKUP('Consolidtaed Data'!$C9260,[1]Locations!$A:$O,2,0)</f>
        <v>Santa Clarita</v>
      </c>
      <c r="O1980" s="9" t="str">
        <f>VLOOKUP('Consolidtaed Data'!$D9260,'[1]Sales People'!$A:$B,2,0)</f>
        <v>Carl Elliott</v>
      </c>
      <c r="P1980" s="9" t="str">
        <f>VLOOKUP('Consolidtaed Data'!$E9260,[1]Customers!$A:$B,2,0)</f>
        <v>Billy Adams</v>
      </c>
      <c r="Q1980" s="11">
        <f>WEEKDAY('Consolidtaed Data'!$F9260)</f>
        <v>4</v>
      </c>
      <c r="R1980" s="9">
        <f>MONTH('Consolidtaed Data'!$F9260)</f>
        <v>12</v>
      </c>
      <c r="S1980" s="9" t="str">
        <f>TEXT(Table3[[#This Row],[Purchase Date]],"MMMM")</f>
        <v>May</v>
      </c>
      <c r="T1980" s="9">
        <f>YEAR('Consolidtaed Data'!$F9260)</f>
        <v>2021</v>
      </c>
    </row>
    <row r="1981" spans="1:20" x14ac:dyDescent="0.3">
      <c r="A1981" s="9" t="s">
        <v>2976</v>
      </c>
      <c r="B1981" s="9" t="s">
        <v>29</v>
      </c>
      <c r="C1981" s="9" t="s">
        <v>347</v>
      </c>
      <c r="D1981" s="9" t="s">
        <v>143</v>
      </c>
      <c r="E1981" s="9" t="s">
        <v>683</v>
      </c>
      <c r="F1981" s="10">
        <v>43975</v>
      </c>
      <c r="G1981" s="10" t="str">
        <f>VLOOKUP(Table3[[#This Row],[Product ID]],[1]Products!$A:$G,2,0)</f>
        <v>Product 37</v>
      </c>
      <c r="H1981" s="22">
        <v>2</v>
      </c>
      <c r="I1981" s="9">
        <f>VLOOKUP('Consolidtaed Data'!$B9550,[1]Products!$A:$G,4,0)</f>
        <v>826</v>
      </c>
      <c r="J1981" s="9">
        <f>VLOOKUP('Consolidtaed Data'!$B9550,[1]Products!$A:$G,3,0)</f>
        <v>562</v>
      </c>
      <c r="K1981" s="9">
        <f>'Consolidtaed Data'!$J9550*'Consolidtaed Data'!$H9550</f>
        <v>665</v>
      </c>
      <c r="L1981" s="9">
        <f>'Consolidtaed Data'!$I9550*'Consolidtaed Data'!$H9550</f>
        <v>1278</v>
      </c>
      <c r="M1981" s="9">
        <f>'Consolidtaed Data'!$L9550-'Consolidtaed Data'!$K9550</f>
        <v>96</v>
      </c>
      <c r="N1981" s="9" t="str">
        <f>VLOOKUP('Consolidtaed Data'!$C9550,[1]Locations!$A:$O,2,0)</f>
        <v>Roseville</v>
      </c>
      <c r="O1981" s="9" t="str">
        <f>VLOOKUP('Consolidtaed Data'!$D9550,'[1]Sales People'!$A:$B,2,0)</f>
        <v>Charles Harper</v>
      </c>
      <c r="P1981" s="9" t="str">
        <f>VLOOKUP('Consolidtaed Data'!$E9550,[1]Customers!$A:$B,2,0)</f>
        <v>Paul Richardson</v>
      </c>
      <c r="Q1981" s="11">
        <f>WEEKDAY('Consolidtaed Data'!$F9550)</f>
        <v>5</v>
      </c>
      <c r="R1981" s="9">
        <f>MONTH('Consolidtaed Data'!$F9550)</f>
        <v>12</v>
      </c>
      <c r="S1981" s="9" t="str">
        <f>TEXT(Table3[[#This Row],[Purchase Date]],"MMMM")</f>
        <v>May</v>
      </c>
      <c r="T1981" s="9">
        <f>YEAR('Consolidtaed Data'!$F9550)</f>
        <v>2021</v>
      </c>
    </row>
    <row r="1982" spans="1:20" x14ac:dyDescent="0.3">
      <c r="A1982" s="9" t="s">
        <v>2977</v>
      </c>
      <c r="B1982" s="9" t="s">
        <v>177</v>
      </c>
      <c r="C1982" s="9" t="s">
        <v>439</v>
      </c>
      <c r="D1982" s="9" t="s">
        <v>235</v>
      </c>
      <c r="E1982" s="9" t="s">
        <v>1856</v>
      </c>
      <c r="F1982" s="10">
        <v>43976</v>
      </c>
      <c r="G1982" s="10" t="str">
        <f>VLOOKUP(Table3[[#This Row],[Product ID]],[1]Products!$A:$G,2,0)</f>
        <v>Product 5</v>
      </c>
      <c r="H1982" s="22">
        <v>1</v>
      </c>
      <c r="I1982" s="9">
        <f>VLOOKUP('Consolidtaed Data'!$B4877,[1]Products!$A:$G,4,0)</f>
        <v>637</v>
      </c>
      <c r="J1982" s="9">
        <f>VLOOKUP('Consolidtaed Data'!$B4877,[1]Products!$A:$G,3,0)</f>
        <v>389</v>
      </c>
      <c r="K1982" s="9">
        <f>'Consolidtaed Data'!$J4877*'Consolidtaed Data'!$H4877</f>
        <v>342</v>
      </c>
      <c r="L1982" s="9">
        <f>'Consolidtaed Data'!$I4877*'Consolidtaed Data'!$H4877</f>
        <v>434</v>
      </c>
      <c r="M1982" s="9">
        <f>'Consolidtaed Data'!$L4877-'Consolidtaed Data'!$K4877</f>
        <v>1200</v>
      </c>
      <c r="N1982" s="9" t="str">
        <f>VLOOKUP('Consolidtaed Data'!$C4877,[1]Locations!$A:$O,2,0)</f>
        <v>Fairfield</v>
      </c>
      <c r="O1982" s="9" t="str">
        <f>VLOOKUP('Consolidtaed Data'!$D4877,'[1]Sales People'!$A:$B,2,0)</f>
        <v>Andrew Bowman</v>
      </c>
      <c r="P1982" s="9" t="str">
        <f>VLOOKUP('Consolidtaed Data'!$E4877,[1]Customers!$A:$B,2,0)</f>
        <v>Kevin Moreno</v>
      </c>
      <c r="Q1982" s="11">
        <f>WEEKDAY('Consolidtaed Data'!$F4877)</f>
        <v>6</v>
      </c>
      <c r="R1982" s="9">
        <f>MONTH('Consolidtaed Data'!$F4877)</f>
        <v>12</v>
      </c>
      <c r="S1982" s="9" t="str">
        <f>TEXT(Table3[[#This Row],[Purchase Date]],"MMMM")</f>
        <v>May</v>
      </c>
      <c r="T1982" s="9">
        <f>YEAR('Consolidtaed Data'!$F4877)</f>
        <v>2020</v>
      </c>
    </row>
    <row r="1983" spans="1:20" x14ac:dyDescent="0.3">
      <c r="A1983" s="9" t="s">
        <v>2978</v>
      </c>
      <c r="B1983" s="9" t="s">
        <v>49</v>
      </c>
      <c r="C1983" s="9" t="s">
        <v>108</v>
      </c>
      <c r="D1983" s="9" t="s">
        <v>83</v>
      </c>
      <c r="E1983" s="9" t="s">
        <v>1961</v>
      </c>
      <c r="F1983" s="10">
        <v>43976</v>
      </c>
      <c r="G1983" s="10" t="str">
        <f>VLOOKUP(Table3[[#This Row],[Product ID]],[1]Products!$A:$G,2,0)</f>
        <v>Product 30</v>
      </c>
      <c r="H1983" s="22">
        <v>4</v>
      </c>
      <c r="I1983" s="9">
        <f>VLOOKUP('Consolidtaed Data'!$B4900,[1]Products!$A:$G,4,0)</f>
        <v>2353</v>
      </c>
      <c r="J1983" s="9">
        <f>VLOOKUP('Consolidtaed Data'!$B4900,[1]Products!$A:$G,3,0)</f>
        <v>1788</v>
      </c>
      <c r="K1983" s="9">
        <f>'Consolidtaed Data'!$J4900*'Consolidtaed Data'!$H4900</f>
        <v>589</v>
      </c>
      <c r="L1983" s="9">
        <f>'Consolidtaed Data'!$I4900*'Consolidtaed Data'!$H4900</f>
        <v>1052</v>
      </c>
      <c r="M1983" s="9">
        <f>'Consolidtaed Data'!$L4900-'Consolidtaed Data'!$K4900</f>
        <v>589</v>
      </c>
      <c r="N1983" s="9" t="str">
        <f>VLOOKUP('Consolidtaed Data'!$C4900,[1]Locations!$A:$O,2,0)</f>
        <v>Riverside</v>
      </c>
      <c r="O1983" s="9" t="str">
        <f>VLOOKUP('Consolidtaed Data'!$D4900,'[1]Sales People'!$A:$B,2,0)</f>
        <v>Roger Ramos</v>
      </c>
      <c r="P1983" s="9" t="str">
        <f>VLOOKUP('Consolidtaed Data'!$E4900,[1]Customers!$A:$B,2,0)</f>
        <v>Earl Robinson</v>
      </c>
      <c r="Q1983" s="11">
        <f>WEEKDAY('Consolidtaed Data'!$F4900)</f>
        <v>7</v>
      </c>
      <c r="R1983" s="9">
        <f>MONTH('Consolidtaed Data'!$F4900)</f>
        <v>12</v>
      </c>
      <c r="S1983" s="9" t="str">
        <f>TEXT(Table3[[#This Row],[Purchase Date]],"MMMM")</f>
        <v>May</v>
      </c>
      <c r="T1983" s="9">
        <f>YEAR('Consolidtaed Data'!$F4900)</f>
        <v>2020</v>
      </c>
    </row>
    <row r="1984" spans="1:20" x14ac:dyDescent="0.3">
      <c r="A1984" s="9" t="s">
        <v>2979</v>
      </c>
      <c r="B1984" s="9" t="s">
        <v>185</v>
      </c>
      <c r="C1984" s="9" t="s">
        <v>157</v>
      </c>
      <c r="D1984" s="9" t="s">
        <v>149</v>
      </c>
      <c r="E1984" s="9" t="s">
        <v>1498</v>
      </c>
      <c r="F1984" s="10">
        <v>43976</v>
      </c>
      <c r="G1984" s="10" t="str">
        <f>VLOOKUP(Table3[[#This Row],[Product ID]],[1]Products!$A:$G,2,0)</f>
        <v>Product 65</v>
      </c>
      <c r="H1984" s="22">
        <v>4</v>
      </c>
      <c r="I1984" s="9">
        <f>VLOOKUP('Consolidtaed Data'!$B5248,[1]Products!$A:$G,4,0)</f>
        <v>290</v>
      </c>
      <c r="J1984" s="9">
        <f>VLOOKUP('Consolidtaed Data'!$B5248,[1]Products!$A:$G,3,0)</f>
        <v>200</v>
      </c>
      <c r="K1984" s="9">
        <f>'Consolidtaed Data'!$J5248*'Consolidtaed Data'!$H5248</f>
        <v>3690</v>
      </c>
      <c r="L1984" s="9">
        <f>'Consolidtaed Data'!$I5248*'Consolidtaed Data'!$H5248</f>
        <v>5349</v>
      </c>
      <c r="M1984" s="9">
        <f>'Consolidtaed Data'!$L5248-'Consolidtaed Data'!$K5248</f>
        <v>483</v>
      </c>
      <c r="N1984" s="9" t="str">
        <f>VLOOKUP('Consolidtaed Data'!$C5248,[1]Locations!$A:$O,2,0)</f>
        <v>Norwalk</v>
      </c>
      <c r="O1984" s="9" t="str">
        <f>VLOOKUP('Consolidtaed Data'!$D5248,'[1]Sales People'!$A:$B,2,0)</f>
        <v>Fred Robertson</v>
      </c>
      <c r="P1984" s="9" t="str">
        <f>VLOOKUP('Consolidtaed Data'!$E5248,[1]Customers!$A:$B,2,0)</f>
        <v>Albert Cunningham</v>
      </c>
      <c r="Q1984" s="11">
        <f>WEEKDAY('Consolidtaed Data'!$F5248)</f>
        <v>5</v>
      </c>
      <c r="R1984" s="9">
        <f>MONTH('Consolidtaed Data'!$F5248)</f>
        <v>1</v>
      </c>
      <c r="S1984" s="9" t="str">
        <f>TEXT(Table3[[#This Row],[Purchase Date]],"MMMM")</f>
        <v>May</v>
      </c>
      <c r="T1984" s="9">
        <f>YEAR('Consolidtaed Data'!$F5248)</f>
        <v>2021</v>
      </c>
    </row>
    <row r="1985" spans="1:20" x14ac:dyDescent="0.3">
      <c r="A1985" s="9" t="s">
        <v>2980</v>
      </c>
      <c r="B1985" s="9" t="s">
        <v>172</v>
      </c>
      <c r="C1985" s="9" t="s">
        <v>39</v>
      </c>
      <c r="D1985" s="9" t="s">
        <v>43</v>
      </c>
      <c r="E1985" s="9" t="s">
        <v>1734</v>
      </c>
      <c r="F1985" s="10">
        <v>43976</v>
      </c>
      <c r="G1985" s="10" t="str">
        <f>VLOOKUP(Table3[[#This Row],[Product ID]],[1]Products!$A:$G,2,0)</f>
        <v>Product 4</v>
      </c>
      <c r="H1985" s="22">
        <v>1</v>
      </c>
      <c r="I1985" s="9">
        <f>VLOOKUP('Consolidtaed Data'!$B5701,[1]Products!$A:$G,4,0)</f>
        <v>771</v>
      </c>
      <c r="J1985" s="9">
        <f>VLOOKUP('Consolidtaed Data'!$B5701,[1]Products!$A:$G,3,0)</f>
        <v>648</v>
      </c>
      <c r="K1985" s="9">
        <f>'Consolidtaed Data'!$J5701*'Consolidtaed Data'!$H5701</f>
        <v>1620</v>
      </c>
      <c r="L1985" s="9">
        <f>'Consolidtaed Data'!$I5701*'Consolidtaed Data'!$H5701</f>
        <v>2613</v>
      </c>
      <c r="M1985" s="9">
        <f>'Consolidtaed Data'!$L5701-'Consolidtaed Data'!$K5701</f>
        <v>1521</v>
      </c>
      <c r="N1985" s="9" t="str">
        <f>VLOOKUP('Consolidtaed Data'!$C5701,[1]Locations!$A:$O,2,0)</f>
        <v>El Monte</v>
      </c>
      <c r="O1985" s="9" t="str">
        <f>VLOOKUP('Consolidtaed Data'!$D5701,'[1]Sales People'!$A:$B,2,0)</f>
        <v>Jerry Perry</v>
      </c>
      <c r="P1985" s="9" t="str">
        <f>VLOOKUP('Consolidtaed Data'!$E5701,[1]Customers!$A:$B,2,0)</f>
        <v>Steve Tucker</v>
      </c>
      <c r="Q1985" s="11">
        <f>WEEKDAY('Consolidtaed Data'!$F5701)</f>
        <v>5</v>
      </c>
      <c r="R1985" s="9">
        <f>MONTH('Consolidtaed Data'!$F5701)</f>
        <v>2</v>
      </c>
      <c r="S1985" s="9" t="str">
        <f>TEXT(Table3[[#This Row],[Purchase Date]],"MMMM")</f>
        <v>May</v>
      </c>
      <c r="T1985" s="9">
        <f>YEAR('Consolidtaed Data'!$F5701)</f>
        <v>2021</v>
      </c>
    </row>
    <row r="1986" spans="1:20" x14ac:dyDescent="0.3">
      <c r="A1986" s="9" t="s">
        <v>2981</v>
      </c>
      <c r="B1986" s="9" t="s">
        <v>33</v>
      </c>
      <c r="C1986" s="9" t="s">
        <v>157</v>
      </c>
      <c r="D1986" s="9" t="s">
        <v>143</v>
      </c>
      <c r="E1986" s="9" t="s">
        <v>2017</v>
      </c>
      <c r="F1986" s="10">
        <v>43976</v>
      </c>
      <c r="G1986" s="10" t="str">
        <f>VLOOKUP(Table3[[#This Row],[Product ID]],[1]Products!$A:$G,2,0)</f>
        <v>Product 29</v>
      </c>
      <c r="H1986" s="22">
        <v>1</v>
      </c>
      <c r="I1986" s="9">
        <f>VLOOKUP('Consolidtaed Data'!$B6839,[1]Products!$A:$G,4,0)</f>
        <v>2353</v>
      </c>
      <c r="J1986" s="9">
        <f>VLOOKUP('Consolidtaed Data'!$B6839,[1]Products!$A:$G,3,0)</f>
        <v>1788</v>
      </c>
      <c r="K1986" s="9">
        <f>'Consolidtaed Data'!$J6839*'Consolidtaed Data'!$H6839</f>
        <v>2613</v>
      </c>
      <c r="L1986" s="9">
        <f>'Consolidtaed Data'!$I6839*'Consolidtaed Data'!$H6839</f>
        <v>5124</v>
      </c>
      <c r="M1986" s="9">
        <f>'Consolidtaed Data'!$L6839-'Consolidtaed Data'!$K6839</f>
        <v>589</v>
      </c>
      <c r="N1986" s="9" t="str">
        <f>VLOOKUP('Consolidtaed Data'!$C6839,[1]Locations!$A:$O,2,0)</f>
        <v>West Covina</v>
      </c>
      <c r="O1986" s="9" t="str">
        <f>VLOOKUP('Consolidtaed Data'!$D6839,'[1]Sales People'!$A:$B,2,0)</f>
        <v>Scott Clark</v>
      </c>
      <c r="P1986" s="9" t="str">
        <f>VLOOKUP('Consolidtaed Data'!$E6839,[1]Customers!$A:$B,2,0)</f>
        <v>Juan Scott</v>
      </c>
      <c r="Q1986" s="11">
        <f>WEEKDAY('Consolidtaed Data'!$F6839)</f>
        <v>7</v>
      </c>
      <c r="R1986" s="9">
        <f>MONTH('Consolidtaed Data'!$F6839)</f>
        <v>6</v>
      </c>
      <c r="S1986" s="9" t="str">
        <f>TEXT(Table3[[#This Row],[Purchase Date]],"MMMM")</f>
        <v>May</v>
      </c>
      <c r="T1986" s="9">
        <f>YEAR('Consolidtaed Data'!$F6839)</f>
        <v>2021</v>
      </c>
    </row>
    <row r="1987" spans="1:20" x14ac:dyDescent="0.3">
      <c r="A1987" s="9" t="s">
        <v>2982</v>
      </c>
      <c r="B1987" s="9" t="s">
        <v>230</v>
      </c>
      <c r="C1987" s="9" t="s">
        <v>347</v>
      </c>
      <c r="D1987" s="9" t="s">
        <v>326</v>
      </c>
      <c r="E1987" s="9" t="s">
        <v>1409</v>
      </c>
      <c r="F1987" s="10">
        <v>43976</v>
      </c>
      <c r="G1987" s="10" t="str">
        <f>VLOOKUP(Table3[[#This Row],[Product ID]],[1]Products!$A:$G,2,0)</f>
        <v>Product 31</v>
      </c>
      <c r="H1987" s="22">
        <v>4</v>
      </c>
      <c r="I1987" s="9">
        <f>VLOOKUP('Consolidtaed Data'!$B6972,[1]Products!$A:$G,4,0)</f>
        <v>913</v>
      </c>
      <c r="J1987" s="9">
        <f>VLOOKUP('Consolidtaed Data'!$B6972,[1]Products!$A:$G,3,0)</f>
        <v>584</v>
      </c>
      <c r="K1987" s="9">
        <f>'Consolidtaed Data'!$J6972*'Consolidtaed Data'!$H6972</f>
        <v>1044</v>
      </c>
      <c r="L1987" s="9">
        <f>'Consolidtaed Data'!$I6972*'Consolidtaed Data'!$H6972</f>
        <v>1899</v>
      </c>
      <c r="M1987" s="9">
        <f>'Consolidtaed Data'!$L6972-'Consolidtaed Data'!$K6972</f>
        <v>364</v>
      </c>
      <c r="N1987" s="9" t="str">
        <f>VLOOKUP('Consolidtaed Data'!$C6972,[1]Locations!$A:$O,2,0)</f>
        <v>Rancho Cucamonga</v>
      </c>
      <c r="O1987" s="9" t="str">
        <f>VLOOKUP('Consolidtaed Data'!$D6972,'[1]Sales People'!$A:$B,2,0)</f>
        <v>Charles Harper</v>
      </c>
      <c r="P1987" s="9" t="str">
        <f>VLOOKUP('Consolidtaed Data'!$E6972,[1]Customers!$A:$B,2,0)</f>
        <v>Ernest Knight</v>
      </c>
      <c r="Q1987" s="11">
        <f>WEEKDAY('Consolidtaed Data'!$F6972)</f>
        <v>2</v>
      </c>
      <c r="R1987" s="9">
        <f>MONTH('Consolidtaed Data'!$F6972)</f>
        <v>6</v>
      </c>
      <c r="S1987" s="9" t="str">
        <f>TEXT(Table3[[#This Row],[Purchase Date]],"MMMM")</f>
        <v>May</v>
      </c>
      <c r="T1987" s="9">
        <f>YEAR('Consolidtaed Data'!$F6972)</f>
        <v>2021</v>
      </c>
    </row>
    <row r="1988" spans="1:20" x14ac:dyDescent="0.3">
      <c r="A1988" s="9" t="s">
        <v>2983</v>
      </c>
      <c r="B1988" s="9" t="s">
        <v>119</v>
      </c>
      <c r="C1988" s="9" t="s">
        <v>231</v>
      </c>
      <c r="D1988" s="9" t="s">
        <v>235</v>
      </c>
      <c r="E1988" s="9" t="s">
        <v>2017</v>
      </c>
      <c r="F1988" s="10">
        <v>43976</v>
      </c>
      <c r="G1988" s="10" t="str">
        <f>VLOOKUP(Table3[[#This Row],[Product ID]],[1]Products!$A:$G,2,0)</f>
        <v>Product 67</v>
      </c>
      <c r="H1988" s="22">
        <v>3</v>
      </c>
      <c r="I1988" s="9">
        <f>VLOOKUP('Consolidtaed Data'!$B7148,[1]Products!$A:$G,4,0)</f>
        <v>637</v>
      </c>
      <c r="J1988" s="9">
        <f>VLOOKUP('Consolidtaed Data'!$B7148,[1]Products!$A:$G,3,0)</f>
        <v>389</v>
      </c>
      <c r="K1988" s="9">
        <f>'Consolidtaed Data'!$J7148*'Consolidtaed Data'!$H7148</f>
        <v>1378</v>
      </c>
      <c r="L1988" s="9">
        <f>'Consolidtaed Data'!$I7148*'Consolidtaed Data'!$H7148</f>
        <v>1887</v>
      </c>
      <c r="M1988" s="9">
        <f>'Consolidtaed Data'!$L7148-'Consolidtaed Data'!$K7148</f>
        <v>64</v>
      </c>
      <c r="N1988" s="9" t="str">
        <f>VLOOKUP('Consolidtaed Data'!$C7148,[1]Locations!$A:$O,2,0)</f>
        <v>San Mateo</v>
      </c>
      <c r="O1988" s="9" t="str">
        <f>VLOOKUP('Consolidtaed Data'!$D7148,'[1]Sales People'!$A:$B,2,0)</f>
        <v>Ronald Reed</v>
      </c>
      <c r="P1988" s="9" t="str">
        <f>VLOOKUP('Consolidtaed Data'!$E7148,[1]Customers!$A:$B,2,0)</f>
        <v>Michael Lane</v>
      </c>
      <c r="Q1988" s="11">
        <f>WEEKDAY('Consolidtaed Data'!$F7148)</f>
        <v>1</v>
      </c>
      <c r="R1988" s="9">
        <f>MONTH('Consolidtaed Data'!$F7148)</f>
        <v>6</v>
      </c>
      <c r="S1988" s="9" t="str">
        <f>TEXT(Table3[[#This Row],[Purchase Date]],"MMMM")</f>
        <v>May</v>
      </c>
      <c r="T1988" s="9">
        <f>YEAR('Consolidtaed Data'!$F7148)</f>
        <v>2021</v>
      </c>
    </row>
    <row r="1989" spans="1:20" x14ac:dyDescent="0.3">
      <c r="A1989" s="9" t="s">
        <v>2984</v>
      </c>
      <c r="B1989" s="9" t="s">
        <v>24</v>
      </c>
      <c r="C1989" s="9" t="s">
        <v>394</v>
      </c>
      <c r="D1989" s="9" t="s">
        <v>153</v>
      </c>
      <c r="E1989" s="9" t="s">
        <v>1970</v>
      </c>
      <c r="F1989" s="10">
        <v>43976</v>
      </c>
      <c r="G1989" s="10" t="str">
        <f>VLOOKUP(Table3[[#This Row],[Product ID]],[1]Products!$A:$G,2,0)</f>
        <v>Product 6</v>
      </c>
      <c r="H1989" s="22">
        <v>1</v>
      </c>
      <c r="I1989" s="9">
        <f>VLOOKUP('Consolidtaed Data'!$B7353,[1]Products!$A:$G,4,0)</f>
        <v>1522</v>
      </c>
      <c r="J1989" s="9">
        <f>VLOOKUP('Consolidtaed Data'!$B7353,[1]Products!$A:$G,3,0)</f>
        <v>791</v>
      </c>
      <c r="K1989" s="9">
        <f>'Consolidtaed Data'!$J7353*'Consolidtaed Data'!$H7353</f>
        <v>22</v>
      </c>
      <c r="L1989" s="9">
        <f>'Consolidtaed Data'!$I7353*'Consolidtaed Data'!$H7353</f>
        <v>35</v>
      </c>
      <c r="M1989" s="9">
        <f>'Consolidtaed Data'!$L7353-'Consolidtaed Data'!$K7353</f>
        <v>534</v>
      </c>
      <c r="N1989" s="9" t="str">
        <f>VLOOKUP('Consolidtaed Data'!$C7353,[1]Locations!$A:$O,2,0)</f>
        <v>Inglewood</v>
      </c>
      <c r="O1989" s="9" t="str">
        <f>VLOOKUP('Consolidtaed Data'!$D7353,'[1]Sales People'!$A:$B,2,0)</f>
        <v>Brian Davis</v>
      </c>
      <c r="P1989" s="9" t="str">
        <f>VLOOKUP('Consolidtaed Data'!$E7353,[1]Customers!$A:$B,2,0)</f>
        <v>Gerald Rogers</v>
      </c>
      <c r="Q1989" s="11">
        <f>WEEKDAY('Consolidtaed Data'!$F7353)</f>
        <v>1</v>
      </c>
      <c r="R1989" s="9">
        <f>MONTH('Consolidtaed Data'!$F7353)</f>
        <v>7</v>
      </c>
      <c r="S1989" s="9" t="str">
        <f>TEXT(Table3[[#This Row],[Purchase Date]],"MMMM")</f>
        <v>May</v>
      </c>
      <c r="T1989" s="9">
        <f>YEAR('Consolidtaed Data'!$F7353)</f>
        <v>2021</v>
      </c>
    </row>
    <row r="1990" spans="1:20" x14ac:dyDescent="0.3">
      <c r="A1990" s="9" t="s">
        <v>2985</v>
      </c>
      <c r="B1990" s="9" t="s">
        <v>712</v>
      </c>
      <c r="C1990" s="9" t="s">
        <v>564</v>
      </c>
      <c r="D1990" s="9" t="s">
        <v>68</v>
      </c>
      <c r="E1990" s="9" t="s">
        <v>827</v>
      </c>
      <c r="F1990" s="10">
        <v>43976</v>
      </c>
      <c r="G1990" s="10" t="str">
        <f>VLOOKUP(Table3[[#This Row],[Product ID]],[1]Products!$A:$G,2,0)</f>
        <v>Product 32</v>
      </c>
      <c r="H1990" s="22">
        <v>2</v>
      </c>
      <c r="I1990" s="9">
        <f>VLOOKUP('Consolidtaed Data'!$B7366,[1]Products!$A:$G,4,0)</f>
        <v>1178</v>
      </c>
      <c r="J1990" s="9">
        <f>VLOOKUP('Consolidtaed Data'!$B7366,[1]Products!$A:$G,3,0)</f>
        <v>683</v>
      </c>
      <c r="K1990" s="9">
        <f>'Consolidtaed Data'!$J7366*'Consolidtaed Data'!$H7366</f>
        <v>1301</v>
      </c>
      <c r="L1990" s="9">
        <f>'Consolidtaed Data'!$I7366*'Consolidtaed Data'!$H7366</f>
        <v>1587</v>
      </c>
      <c r="M1990" s="9">
        <f>'Consolidtaed Data'!$L7366-'Consolidtaed Data'!$K7366</f>
        <v>74</v>
      </c>
      <c r="N1990" s="9" t="str">
        <f>VLOOKUP('Consolidtaed Data'!$C7366,[1]Locations!$A:$O,2,0)</f>
        <v>Orange</v>
      </c>
      <c r="O1990" s="9" t="str">
        <f>VLOOKUP('Consolidtaed Data'!$D7366,'[1]Sales People'!$A:$B,2,0)</f>
        <v>Roger Ramos</v>
      </c>
      <c r="P1990" s="9" t="str">
        <f>VLOOKUP('Consolidtaed Data'!$E7366,[1]Customers!$A:$B,2,0)</f>
        <v>Walter Watson</v>
      </c>
      <c r="Q1990" s="11">
        <f>WEEKDAY('Consolidtaed Data'!$F7366)</f>
        <v>3</v>
      </c>
      <c r="R1990" s="9">
        <f>MONTH('Consolidtaed Data'!$F7366)</f>
        <v>7</v>
      </c>
      <c r="S1990" s="9" t="str">
        <f>TEXT(Table3[[#This Row],[Purchase Date]],"MMMM")</f>
        <v>May</v>
      </c>
      <c r="T1990" s="9">
        <f>YEAR('Consolidtaed Data'!$F7366)</f>
        <v>2021</v>
      </c>
    </row>
    <row r="1991" spans="1:20" x14ac:dyDescent="0.3">
      <c r="A1991" s="9" t="s">
        <v>2986</v>
      </c>
      <c r="B1991" s="9" t="s">
        <v>692</v>
      </c>
      <c r="C1991" s="9" t="s">
        <v>34</v>
      </c>
      <c r="D1991" s="9" t="s">
        <v>229</v>
      </c>
      <c r="E1991" s="9" t="s">
        <v>111</v>
      </c>
      <c r="F1991" s="10">
        <v>43976</v>
      </c>
      <c r="G1991" s="10" t="str">
        <f>VLOOKUP(Table3[[#This Row],[Product ID]],[1]Products!$A:$G,2,0)</f>
        <v>Product 83</v>
      </c>
      <c r="H1991" s="22">
        <v>4</v>
      </c>
      <c r="I1991" s="9">
        <f>VLOOKUP('Consolidtaed Data'!$B8163,[1]Products!$A:$G,4,0)</f>
        <v>530</v>
      </c>
      <c r="J1991" s="9">
        <f>VLOOKUP('Consolidtaed Data'!$B8163,[1]Products!$A:$G,3,0)</f>
        <v>435</v>
      </c>
      <c r="K1991" s="9">
        <f>'Consolidtaed Data'!$J8163*'Consolidtaed Data'!$H8163</f>
        <v>589</v>
      </c>
      <c r="L1991" s="9">
        <f>'Consolidtaed Data'!$I8163*'Consolidtaed Data'!$H8163</f>
        <v>1052</v>
      </c>
      <c r="M1991" s="9">
        <f>'Consolidtaed Data'!$L8163-'Consolidtaed Data'!$K8163</f>
        <v>1980</v>
      </c>
      <c r="N1991" s="9" t="str">
        <f>VLOOKUP('Consolidtaed Data'!$C8163,[1]Locations!$A:$O,2,0)</f>
        <v>Visalia</v>
      </c>
      <c r="O1991" s="9" t="str">
        <f>VLOOKUP('Consolidtaed Data'!$D8163,'[1]Sales People'!$A:$B,2,0)</f>
        <v>Scott Clark</v>
      </c>
      <c r="P1991" s="9" t="str">
        <f>VLOOKUP('Consolidtaed Data'!$E8163,[1]Customers!$A:$B,2,0)</f>
        <v>Charles Hughes</v>
      </c>
      <c r="Q1991" s="11">
        <f>WEEKDAY('Consolidtaed Data'!$F8163)</f>
        <v>2</v>
      </c>
      <c r="R1991" s="9">
        <f>MONTH('Consolidtaed Data'!$F8163)</f>
        <v>9</v>
      </c>
      <c r="S1991" s="9" t="str">
        <f>TEXT(Table3[[#This Row],[Purchase Date]],"MMMM")</f>
        <v>May</v>
      </c>
      <c r="T1991" s="9">
        <f>YEAR('Consolidtaed Data'!$F8163)</f>
        <v>2021</v>
      </c>
    </row>
    <row r="1992" spans="1:20" x14ac:dyDescent="0.3">
      <c r="A1992" s="9" t="s">
        <v>2987</v>
      </c>
      <c r="B1992" s="9" t="s">
        <v>204</v>
      </c>
      <c r="C1992" s="9" t="s">
        <v>423</v>
      </c>
      <c r="D1992" s="9" t="s">
        <v>46</v>
      </c>
      <c r="E1992" s="9" t="s">
        <v>2758</v>
      </c>
      <c r="F1992" s="10">
        <v>43976</v>
      </c>
      <c r="G1992" s="10" t="str">
        <f>VLOOKUP(Table3[[#This Row],[Product ID]],[1]Products!$A:$G,2,0)</f>
        <v>Product 101</v>
      </c>
      <c r="H1992" s="22">
        <v>4</v>
      </c>
      <c r="I1992" s="9">
        <f>VLOOKUP('Consolidtaed Data'!$B8497,[1]Products!$A:$G,4,0)</f>
        <v>2391</v>
      </c>
      <c r="J1992" s="9">
        <f>VLOOKUP('Consolidtaed Data'!$B8497,[1]Products!$A:$G,3,0)</f>
        <v>1291</v>
      </c>
      <c r="K1992" s="9">
        <f>'Consolidtaed Data'!$J8497*'Consolidtaed Data'!$H8497</f>
        <v>876</v>
      </c>
      <c r="L1992" s="9">
        <f>'Consolidtaed Data'!$I8497*'Consolidtaed Data'!$H8497</f>
        <v>1068</v>
      </c>
      <c r="M1992" s="9">
        <f>'Consolidtaed Data'!$L8497-'Consolidtaed Data'!$K8497</f>
        <v>428</v>
      </c>
      <c r="N1992" s="9" t="str">
        <f>VLOOKUP('Consolidtaed Data'!$C8497,[1]Locations!$A:$O,2,0)</f>
        <v>Modesto</v>
      </c>
      <c r="O1992" s="9" t="str">
        <f>VLOOKUP('Consolidtaed Data'!$D8497,'[1]Sales People'!$A:$B,2,0)</f>
        <v>John Reyes</v>
      </c>
      <c r="P1992" s="9" t="str">
        <f>VLOOKUP('Consolidtaed Data'!$E8497,[1]Customers!$A:$B,2,0)</f>
        <v>Lawrence Sanchez</v>
      </c>
      <c r="Q1992" s="11">
        <f>WEEKDAY('Consolidtaed Data'!$F8497)</f>
        <v>5</v>
      </c>
      <c r="R1992" s="9">
        <f>MONTH('Consolidtaed Data'!$F8497)</f>
        <v>10</v>
      </c>
      <c r="S1992" s="9" t="str">
        <f>TEXT(Table3[[#This Row],[Purchase Date]],"MMMM")</f>
        <v>May</v>
      </c>
      <c r="T1992" s="9">
        <f>YEAR('Consolidtaed Data'!$F8497)</f>
        <v>2021</v>
      </c>
    </row>
    <row r="1993" spans="1:20" x14ac:dyDescent="0.3">
      <c r="A1993" s="9" t="s">
        <v>2988</v>
      </c>
      <c r="B1993" s="9" t="s">
        <v>429</v>
      </c>
      <c r="C1993" s="9" t="s">
        <v>126</v>
      </c>
      <c r="D1993" s="9" t="s">
        <v>229</v>
      </c>
      <c r="E1993" s="9" t="s">
        <v>380</v>
      </c>
      <c r="F1993" s="10">
        <v>43976</v>
      </c>
      <c r="G1993" s="10" t="str">
        <f>VLOOKUP(Table3[[#This Row],[Product ID]],[1]Products!$A:$G,2,0)</f>
        <v>Product 87</v>
      </c>
      <c r="H1993" s="22">
        <v>1</v>
      </c>
      <c r="I1993" s="9">
        <f>VLOOKUP('Consolidtaed Data'!$B9066,[1]Products!$A:$G,4,0)</f>
        <v>1178</v>
      </c>
      <c r="J1993" s="9">
        <f>VLOOKUP('Consolidtaed Data'!$B9066,[1]Products!$A:$G,3,0)</f>
        <v>683</v>
      </c>
      <c r="K1993" s="9">
        <f>'Consolidtaed Data'!$J9066*'Consolidtaed Data'!$H9066</f>
        <v>1399</v>
      </c>
      <c r="L1993" s="9">
        <f>'Consolidtaed Data'!$I9066*'Consolidtaed Data'!$H9066</f>
        <v>2294</v>
      </c>
      <c r="M1993" s="9">
        <f>'Consolidtaed Data'!$L9066-'Consolidtaed Data'!$K9066</f>
        <v>128</v>
      </c>
      <c r="N1993" s="9" t="str">
        <f>VLOOKUP('Consolidtaed Data'!$C9066,[1]Locations!$A:$O,2,0)</f>
        <v>Fontana</v>
      </c>
      <c r="O1993" s="9" t="str">
        <f>VLOOKUP('Consolidtaed Data'!$D9066,'[1]Sales People'!$A:$B,2,0)</f>
        <v>Eugene Holmes</v>
      </c>
      <c r="P1993" s="9" t="str">
        <f>VLOOKUP('Consolidtaed Data'!$E9066,[1]Customers!$A:$B,2,0)</f>
        <v>Jason Hanson</v>
      </c>
      <c r="Q1993" s="11">
        <f>WEEKDAY('Consolidtaed Data'!$F9066)</f>
        <v>4</v>
      </c>
      <c r="R1993" s="9">
        <f>MONTH('Consolidtaed Data'!$F9066)</f>
        <v>11</v>
      </c>
      <c r="S1993" s="9" t="str">
        <f>TEXT(Table3[[#This Row],[Purchase Date]],"MMMM")</f>
        <v>May</v>
      </c>
      <c r="T1993" s="9">
        <f>YEAR('Consolidtaed Data'!$F9066)</f>
        <v>2021</v>
      </c>
    </row>
    <row r="1994" spans="1:20" x14ac:dyDescent="0.3">
      <c r="A1994" s="9" t="s">
        <v>2989</v>
      </c>
      <c r="B1994" s="9" t="s">
        <v>382</v>
      </c>
      <c r="C1994" s="9" t="s">
        <v>210</v>
      </c>
      <c r="D1994" s="9" t="s">
        <v>281</v>
      </c>
      <c r="E1994" s="9" t="s">
        <v>1436</v>
      </c>
      <c r="F1994" s="10">
        <v>43976</v>
      </c>
      <c r="G1994" s="10" t="str">
        <f>VLOOKUP(Table3[[#This Row],[Product ID]],[1]Products!$A:$G,2,0)</f>
        <v>Product 50</v>
      </c>
      <c r="H1994" s="22">
        <v>2</v>
      </c>
      <c r="I1994" s="9">
        <f>VLOOKUP('Consolidtaed Data'!$B9131,[1]Products!$A:$G,4,0)</f>
        <v>2182</v>
      </c>
      <c r="J1994" s="9">
        <f>VLOOKUP('Consolidtaed Data'!$B9131,[1]Products!$A:$G,3,0)</f>
        <v>1200</v>
      </c>
      <c r="K1994" s="9">
        <f>'Consolidtaed Data'!$J9131*'Consolidtaed Data'!$H9131</f>
        <v>1516</v>
      </c>
      <c r="L1994" s="9">
        <f>'Consolidtaed Data'!$I9131*'Consolidtaed Data'!$H9131</f>
        <v>1783</v>
      </c>
      <c r="M1994" s="9">
        <f>'Consolidtaed Data'!$L9131-'Consolidtaed Data'!$K9131</f>
        <v>1508</v>
      </c>
      <c r="N1994" s="9" t="str">
        <f>VLOOKUP('Consolidtaed Data'!$C9131,[1]Locations!$A:$O,2,0)</f>
        <v>Bakersfield</v>
      </c>
      <c r="O1994" s="9" t="str">
        <f>VLOOKUP('Consolidtaed Data'!$D9131,'[1]Sales People'!$A:$B,2,0)</f>
        <v>Christopher Tucker</v>
      </c>
      <c r="P1994" s="9" t="str">
        <f>VLOOKUP('Consolidtaed Data'!$E9131,[1]Customers!$A:$B,2,0)</f>
        <v>Todd Watson</v>
      </c>
      <c r="Q1994" s="11">
        <f>WEEKDAY('Consolidtaed Data'!$F9131)</f>
        <v>2</v>
      </c>
      <c r="R1994" s="9">
        <f>MONTH('Consolidtaed Data'!$F9131)</f>
        <v>11</v>
      </c>
      <c r="S1994" s="9" t="str">
        <f>TEXT(Table3[[#This Row],[Purchase Date]],"MMMM")</f>
        <v>May</v>
      </c>
      <c r="T1994" s="9">
        <f>YEAR('Consolidtaed Data'!$F9131)</f>
        <v>2021</v>
      </c>
    </row>
    <row r="1995" spans="1:20" x14ac:dyDescent="0.3">
      <c r="A1995" s="9" t="s">
        <v>2990</v>
      </c>
      <c r="B1995" s="9" t="s">
        <v>373</v>
      </c>
      <c r="C1995" s="9" t="s">
        <v>186</v>
      </c>
      <c r="D1995" s="9" t="s">
        <v>68</v>
      </c>
      <c r="E1995" s="9" t="s">
        <v>1428</v>
      </c>
      <c r="F1995" s="10">
        <v>43976</v>
      </c>
      <c r="G1995" s="10" t="str">
        <f>VLOOKUP(Table3[[#This Row],[Product ID]],[1]Products!$A:$G,2,0)</f>
        <v>Product 66</v>
      </c>
      <c r="H1995" s="22">
        <v>4</v>
      </c>
      <c r="I1995" s="9">
        <f>VLOOKUP('Consolidtaed Data'!$B9570,[1]Products!$A:$G,4,0)</f>
        <v>1467</v>
      </c>
      <c r="J1995" s="9">
        <f>VLOOKUP('Consolidtaed Data'!$B9570,[1]Products!$A:$G,3,0)</f>
        <v>807</v>
      </c>
      <c r="K1995" s="9">
        <f>'Consolidtaed Data'!$J9570*'Consolidtaed Data'!$H9570</f>
        <v>3885</v>
      </c>
      <c r="L1995" s="9">
        <f>'Consolidtaed Data'!$I9570*'Consolidtaed Data'!$H9570</f>
        <v>4917</v>
      </c>
      <c r="M1995" s="9">
        <f>'Consolidtaed Data'!$L9570-'Consolidtaed Data'!$K9570</f>
        <v>731</v>
      </c>
      <c r="N1995" s="9" t="str">
        <f>VLOOKUP('Consolidtaed Data'!$C9570,[1]Locations!$A:$O,2,0)</f>
        <v>Salinas</v>
      </c>
      <c r="O1995" s="9" t="str">
        <f>VLOOKUP('Consolidtaed Data'!$D9570,'[1]Sales People'!$A:$B,2,0)</f>
        <v>Joe Sims</v>
      </c>
      <c r="P1995" s="9" t="str">
        <f>VLOOKUP('Consolidtaed Data'!$E9570,[1]Customers!$A:$B,2,0)</f>
        <v>Todd Watson</v>
      </c>
      <c r="Q1995" s="11">
        <f>WEEKDAY('Consolidtaed Data'!$F9570)</f>
        <v>6</v>
      </c>
      <c r="R1995" s="9">
        <f>MONTH('Consolidtaed Data'!$F9570)</f>
        <v>12</v>
      </c>
      <c r="S1995" s="9" t="str">
        <f>TEXT(Table3[[#This Row],[Purchase Date]],"MMMM")</f>
        <v>May</v>
      </c>
      <c r="T1995" s="9">
        <f>YEAR('Consolidtaed Data'!$F9570)</f>
        <v>2021</v>
      </c>
    </row>
    <row r="1996" spans="1:20" x14ac:dyDescent="0.3">
      <c r="A1996" s="9" t="s">
        <v>2991</v>
      </c>
      <c r="B1996" s="9" t="s">
        <v>191</v>
      </c>
      <c r="C1996" s="9" t="s">
        <v>50</v>
      </c>
      <c r="D1996" s="9" t="s">
        <v>229</v>
      </c>
      <c r="E1996" s="9" t="s">
        <v>1350</v>
      </c>
      <c r="F1996" s="10">
        <v>43976</v>
      </c>
      <c r="G1996" s="10" t="str">
        <f>VLOOKUP(Table3[[#This Row],[Product ID]],[1]Products!$A:$G,2,0)</f>
        <v>Product 36</v>
      </c>
      <c r="H1996" s="22">
        <v>1</v>
      </c>
      <c r="I1996" s="9">
        <f>VLOOKUP('Consolidtaed Data'!$B9602,[1]Products!$A:$G,4,0)</f>
        <v>603</v>
      </c>
      <c r="J1996" s="9">
        <f>VLOOKUP('Consolidtaed Data'!$B9602,[1]Products!$A:$G,3,0)</f>
        <v>416</v>
      </c>
      <c r="K1996" s="9">
        <f>'Consolidtaed Data'!$J9602*'Consolidtaed Data'!$H9602</f>
        <v>848</v>
      </c>
      <c r="L1996" s="9">
        <f>'Consolidtaed Data'!$I9602*'Consolidtaed Data'!$H9602</f>
        <v>1060</v>
      </c>
      <c r="M1996" s="9">
        <f>'Consolidtaed Data'!$L9602-'Consolidtaed Data'!$K9602</f>
        <v>982</v>
      </c>
      <c r="N1996" s="9" t="str">
        <f>VLOOKUP('Consolidtaed Data'!$C9602,[1]Locations!$A:$O,2,0)</f>
        <v>Richmond</v>
      </c>
      <c r="O1996" s="9" t="str">
        <f>VLOOKUP('Consolidtaed Data'!$D9602,'[1]Sales People'!$A:$B,2,0)</f>
        <v>Ernest Wheeler</v>
      </c>
      <c r="P1996" s="9" t="str">
        <f>VLOOKUP('Consolidtaed Data'!$E9602,[1]Customers!$A:$B,2,0)</f>
        <v>Gregory Porter</v>
      </c>
      <c r="Q1996" s="11">
        <f>WEEKDAY('Consolidtaed Data'!$F9602)</f>
        <v>1</v>
      </c>
      <c r="R1996" s="9">
        <f>MONTH('Consolidtaed Data'!$F9602)</f>
        <v>12</v>
      </c>
      <c r="S1996" s="9" t="str">
        <f>TEXT(Table3[[#This Row],[Purchase Date]],"MMMM")</f>
        <v>May</v>
      </c>
      <c r="T1996" s="9">
        <f>YEAR('Consolidtaed Data'!$F9602)</f>
        <v>2021</v>
      </c>
    </row>
    <row r="1997" spans="1:20" x14ac:dyDescent="0.3">
      <c r="A1997" s="9" t="s">
        <v>2992</v>
      </c>
      <c r="B1997" s="9" t="s">
        <v>7</v>
      </c>
      <c r="C1997" s="9" t="s">
        <v>319</v>
      </c>
      <c r="D1997" s="9" t="s">
        <v>17</v>
      </c>
      <c r="E1997" s="9" t="s">
        <v>2185</v>
      </c>
      <c r="F1997" s="10">
        <v>43977</v>
      </c>
      <c r="G1997" s="10" t="str">
        <f>VLOOKUP(Table3[[#This Row],[Product ID]],[1]Products!$A:$G,2,0)</f>
        <v>Product 77</v>
      </c>
      <c r="H1997" s="22">
        <v>1</v>
      </c>
      <c r="I1997" s="9">
        <f>VLOOKUP('Consolidtaed Data'!$B4899,[1]Products!$A:$G,4,0)</f>
        <v>1566</v>
      </c>
      <c r="J1997" s="9">
        <f>VLOOKUP('Consolidtaed Data'!$B4899,[1]Products!$A:$G,3,0)</f>
        <v>1190</v>
      </c>
      <c r="K1997" s="9">
        <f>'Consolidtaed Data'!$J4899*'Consolidtaed Data'!$H4899</f>
        <v>462</v>
      </c>
      <c r="L1997" s="9">
        <f>'Consolidtaed Data'!$I4899*'Consolidtaed Data'!$H4899</f>
        <v>609</v>
      </c>
      <c r="M1997" s="9">
        <f>'Consolidtaed Data'!$L4899-'Consolidtaed Data'!$K4899</f>
        <v>383</v>
      </c>
      <c r="N1997" s="9" t="str">
        <f>VLOOKUP('Consolidtaed Data'!$C4899,[1]Locations!$A:$O,2,0)</f>
        <v>Vallejo</v>
      </c>
      <c r="O1997" s="9" t="str">
        <f>VLOOKUP('Consolidtaed Data'!$D4899,'[1]Sales People'!$A:$B,2,0)</f>
        <v>Andrew Bowman</v>
      </c>
      <c r="P1997" s="9" t="str">
        <f>VLOOKUP('Consolidtaed Data'!$E4899,[1]Customers!$A:$B,2,0)</f>
        <v>Arthur Welch</v>
      </c>
      <c r="Q1997" s="11">
        <f>WEEKDAY('Consolidtaed Data'!$F4899)</f>
        <v>7</v>
      </c>
      <c r="R1997" s="9">
        <f>MONTH('Consolidtaed Data'!$F4899)</f>
        <v>12</v>
      </c>
      <c r="S1997" s="9" t="str">
        <f>TEXT(Table3[[#This Row],[Purchase Date]],"MMMM")</f>
        <v>May</v>
      </c>
      <c r="T1997" s="9">
        <f>YEAR('Consolidtaed Data'!$F4899)</f>
        <v>2020</v>
      </c>
    </row>
    <row r="1998" spans="1:20" x14ac:dyDescent="0.3">
      <c r="A1998" s="9" t="s">
        <v>2993</v>
      </c>
      <c r="B1998" s="9" t="s">
        <v>382</v>
      </c>
      <c r="C1998" s="9" t="s">
        <v>210</v>
      </c>
      <c r="D1998" s="9" t="s">
        <v>68</v>
      </c>
      <c r="E1998" s="9" t="s">
        <v>1394</v>
      </c>
      <c r="F1998" s="10">
        <v>43977</v>
      </c>
      <c r="G1998" s="10" t="str">
        <f>VLOOKUP(Table3[[#This Row],[Product ID]],[1]Products!$A:$G,2,0)</f>
        <v>Product 50</v>
      </c>
      <c r="H1998" s="22">
        <v>3</v>
      </c>
      <c r="I1998" s="9">
        <f>VLOOKUP('Consolidtaed Data'!$B5626,[1]Products!$A:$G,4,0)</f>
        <v>951</v>
      </c>
      <c r="J1998" s="9">
        <f>VLOOKUP('Consolidtaed Data'!$B5626,[1]Products!$A:$G,3,0)</f>
        <v>504</v>
      </c>
      <c r="K1998" s="9">
        <f>'Consolidtaed Data'!$J5626*'Consolidtaed Data'!$H5626</f>
        <v>1294</v>
      </c>
      <c r="L1998" s="9">
        <f>'Consolidtaed Data'!$I5626*'Consolidtaed Data'!$H5626</f>
        <v>1848</v>
      </c>
      <c r="M1998" s="9">
        <f>'Consolidtaed Data'!$L5626-'Consolidtaed Data'!$K5626</f>
        <v>204</v>
      </c>
      <c r="N1998" s="9" t="str">
        <f>VLOOKUP('Consolidtaed Data'!$C5626,[1]Locations!$A:$O,2,0)</f>
        <v>El Monte</v>
      </c>
      <c r="O1998" s="9" t="str">
        <f>VLOOKUP('Consolidtaed Data'!$D5626,'[1]Sales People'!$A:$B,2,0)</f>
        <v>Brian Hansen</v>
      </c>
      <c r="P1998" s="9" t="str">
        <f>VLOOKUP('Consolidtaed Data'!$E5626,[1]Customers!$A:$B,2,0)</f>
        <v>Raymond Arnold</v>
      </c>
      <c r="Q1998" s="11">
        <f>WEEKDAY('Consolidtaed Data'!$F5626)</f>
        <v>1</v>
      </c>
      <c r="R1998" s="9">
        <f>MONTH('Consolidtaed Data'!$F5626)</f>
        <v>2</v>
      </c>
      <c r="S1998" s="9" t="str">
        <f>TEXT(Table3[[#This Row],[Purchase Date]],"MMMM")</f>
        <v>May</v>
      </c>
      <c r="T1998" s="9">
        <f>YEAR('Consolidtaed Data'!$F5626)</f>
        <v>2021</v>
      </c>
    </row>
    <row r="1999" spans="1:20" x14ac:dyDescent="0.3">
      <c r="A1999" s="9" t="s">
        <v>2994</v>
      </c>
      <c r="B1999" s="9" t="s">
        <v>653</v>
      </c>
      <c r="C1999" s="9" t="s">
        <v>192</v>
      </c>
      <c r="D1999" s="9" t="s">
        <v>68</v>
      </c>
      <c r="E1999" s="9" t="s">
        <v>1677</v>
      </c>
      <c r="F1999" s="10">
        <v>43977</v>
      </c>
      <c r="G1999" s="10" t="str">
        <f>VLOOKUP(Table3[[#This Row],[Product ID]],[1]Products!$A:$G,2,0)</f>
        <v>Product 74</v>
      </c>
      <c r="H1999" s="22">
        <v>2</v>
      </c>
      <c r="I1999" s="9">
        <f>VLOOKUP('Consolidtaed Data'!$B5793,[1]Products!$A:$G,4,0)</f>
        <v>1848</v>
      </c>
      <c r="J1999" s="9">
        <f>VLOOKUP('Consolidtaed Data'!$B5793,[1]Products!$A:$G,3,0)</f>
        <v>1294</v>
      </c>
      <c r="K1999" s="9">
        <f>'Consolidtaed Data'!$J5793*'Consolidtaed Data'!$H5793</f>
        <v>716</v>
      </c>
      <c r="L1999" s="9">
        <f>'Consolidtaed Data'!$I5793*'Consolidtaed Data'!$H5793</f>
        <v>1192</v>
      </c>
      <c r="M1999" s="9">
        <f>'Consolidtaed Data'!$L5793-'Consolidtaed Data'!$K5793</f>
        <v>39</v>
      </c>
      <c r="N1999" s="9" t="str">
        <f>VLOOKUP('Consolidtaed Data'!$C5793,[1]Locations!$A:$O,2,0)</f>
        <v>East Los Angeles</v>
      </c>
      <c r="O1999" s="9" t="str">
        <f>VLOOKUP('Consolidtaed Data'!$D5793,'[1]Sales People'!$A:$B,2,0)</f>
        <v>John Reyes</v>
      </c>
      <c r="P1999" s="9" t="str">
        <f>VLOOKUP('Consolidtaed Data'!$E5793,[1]Customers!$A:$B,2,0)</f>
        <v>Walter Baker</v>
      </c>
      <c r="Q1999" s="11">
        <f>WEEKDAY('Consolidtaed Data'!$F5793)</f>
        <v>4</v>
      </c>
      <c r="R1999" s="9">
        <f>MONTH('Consolidtaed Data'!$F5793)</f>
        <v>3</v>
      </c>
      <c r="S1999" s="9" t="str">
        <f>TEXT(Table3[[#This Row],[Purchase Date]],"MMMM")</f>
        <v>May</v>
      </c>
      <c r="T1999" s="9">
        <f>YEAR('Consolidtaed Data'!$F5793)</f>
        <v>2021</v>
      </c>
    </row>
    <row r="2000" spans="1:20" x14ac:dyDescent="0.3">
      <c r="A2000" s="9" t="s">
        <v>2995</v>
      </c>
      <c r="B2000" s="9" t="s">
        <v>24</v>
      </c>
      <c r="C2000" s="9" t="s">
        <v>94</v>
      </c>
      <c r="D2000" s="9" t="s">
        <v>127</v>
      </c>
      <c r="E2000" s="9" t="s">
        <v>810</v>
      </c>
      <c r="F2000" s="10">
        <v>43977</v>
      </c>
      <c r="G2000" s="10" t="str">
        <f>VLOOKUP(Table3[[#This Row],[Product ID]],[1]Products!$A:$G,2,0)</f>
        <v>Product 6</v>
      </c>
      <c r="H2000" s="22">
        <v>1</v>
      </c>
      <c r="I2000" s="9">
        <f>VLOOKUP('Consolidtaed Data'!$B5812,[1]Products!$A:$G,4,0)</f>
        <v>2294</v>
      </c>
      <c r="J2000" s="9">
        <f>VLOOKUP('Consolidtaed Data'!$B5812,[1]Products!$A:$G,3,0)</f>
        <v>1399</v>
      </c>
      <c r="K2000" s="9">
        <f>'Consolidtaed Data'!$J5812*'Consolidtaed Data'!$H5812</f>
        <v>4360</v>
      </c>
      <c r="L2000" s="9">
        <f>'Consolidtaed Data'!$I5812*'Consolidtaed Data'!$H5812</f>
        <v>5520</v>
      </c>
      <c r="M2000" s="9">
        <f>'Consolidtaed Data'!$L5812-'Consolidtaed Data'!$K5812</f>
        <v>1532</v>
      </c>
      <c r="N2000" s="9" t="str">
        <f>VLOOKUP('Consolidtaed Data'!$C5812,[1]Locations!$A:$O,2,0)</f>
        <v>Carlsbad</v>
      </c>
      <c r="O2000" s="9" t="str">
        <f>VLOOKUP('Consolidtaed Data'!$D5812,'[1]Sales People'!$A:$B,2,0)</f>
        <v>Joshua Taylor</v>
      </c>
      <c r="P2000" s="9" t="str">
        <f>VLOOKUP('Consolidtaed Data'!$E5812,[1]Customers!$A:$B,2,0)</f>
        <v>Kenneth Simpson</v>
      </c>
      <c r="Q2000" s="11">
        <f>WEEKDAY('Consolidtaed Data'!$F5812)</f>
        <v>6</v>
      </c>
      <c r="R2000" s="9">
        <f>MONTH('Consolidtaed Data'!$F5812)</f>
        <v>3</v>
      </c>
      <c r="S2000" s="9" t="str">
        <f>TEXT(Table3[[#This Row],[Purchase Date]],"MMMM")</f>
        <v>May</v>
      </c>
      <c r="T2000" s="9">
        <f>YEAR('Consolidtaed Data'!$F5812)</f>
        <v>2021</v>
      </c>
    </row>
    <row r="2001" spans="1:20" x14ac:dyDescent="0.3">
      <c r="A2001" s="9" t="s">
        <v>2996</v>
      </c>
      <c r="B2001" s="9" t="s">
        <v>29</v>
      </c>
      <c r="C2001" s="9" t="s">
        <v>178</v>
      </c>
      <c r="D2001" s="9" t="s">
        <v>246</v>
      </c>
      <c r="E2001" s="9" t="s">
        <v>1595</v>
      </c>
      <c r="F2001" s="10">
        <v>43977</v>
      </c>
      <c r="G2001" s="10" t="str">
        <f>VLOOKUP(Table3[[#This Row],[Product ID]],[1]Products!$A:$G,2,0)</f>
        <v>Product 37</v>
      </c>
      <c r="H2001" s="22">
        <v>1</v>
      </c>
      <c r="I2001" s="9">
        <f>VLOOKUP('Consolidtaed Data'!$B5832,[1]Products!$A:$G,4,0)</f>
        <v>2241</v>
      </c>
      <c r="J2001" s="9">
        <f>VLOOKUP('Consolidtaed Data'!$B5832,[1]Products!$A:$G,3,0)</f>
        <v>1367</v>
      </c>
      <c r="K2001" s="9">
        <f>'Consolidtaed Data'!$J5832*'Consolidtaed Data'!$H5832</f>
        <v>5688</v>
      </c>
      <c r="L2001" s="9">
        <f>'Consolidtaed Data'!$I5832*'Consolidtaed Data'!$H5832</f>
        <v>7485</v>
      </c>
      <c r="M2001" s="9">
        <f>'Consolidtaed Data'!$L5832-'Consolidtaed Data'!$K5832</f>
        <v>74</v>
      </c>
      <c r="N2001" s="9" t="str">
        <f>VLOOKUP('Consolidtaed Data'!$C5832,[1]Locations!$A:$O,2,0)</f>
        <v>Ontario</v>
      </c>
      <c r="O2001" s="9" t="str">
        <f>VLOOKUP('Consolidtaed Data'!$D5832,'[1]Sales People'!$A:$B,2,0)</f>
        <v>Eugene Holmes</v>
      </c>
      <c r="P2001" s="9" t="str">
        <f>VLOOKUP('Consolidtaed Data'!$E5832,[1]Customers!$A:$B,2,0)</f>
        <v>Andrew Butler</v>
      </c>
      <c r="Q2001" s="11">
        <f>WEEKDAY('Consolidtaed Data'!$F5832)</f>
        <v>6</v>
      </c>
      <c r="R2001" s="9">
        <f>MONTH('Consolidtaed Data'!$F5832)</f>
        <v>3</v>
      </c>
      <c r="S2001" s="9" t="str">
        <f>TEXT(Table3[[#This Row],[Purchase Date]],"MMMM")</f>
        <v>May</v>
      </c>
      <c r="T2001" s="9">
        <f>YEAR('Consolidtaed Data'!$F5832)</f>
        <v>2021</v>
      </c>
    </row>
    <row r="2002" spans="1:20" x14ac:dyDescent="0.3">
      <c r="A2002" s="9" t="s">
        <v>2997</v>
      </c>
      <c r="B2002" s="9" t="s">
        <v>62</v>
      </c>
      <c r="C2002" s="9" t="s">
        <v>228</v>
      </c>
      <c r="D2002" s="9" t="s">
        <v>272</v>
      </c>
      <c r="E2002" s="9" t="s">
        <v>399</v>
      </c>
      <c r="F2002" s="10">
        <v>43977</v>
      </c>
      <c r="G2002" s="10" t="str">
        <f>VLOOKUP(Table3[[#This Row],[Product ID]],[1]Products!$A:$G,2,0)</f>
        <v>Product 17</v>
      </c>
      <c r="H2002" s="22">
        <v>1</v>
      </c>
      <c r="I2002" s="9">
        <f>VLOOKUP('Consolidtaed Data'!$B6460,[1]Products!$A:$G,4,0)</f>
        <v>2091</v>
      </c>
      <c r="J2002" s="9">
        <f>VLOOKUP('Consolidtaed Data'!$B6460,[1]Products!$A:$G,3,0)</f>
        <v>1485</v>
      </c>
      <c r="K2002" s="9">
        <f>'Consolidtaed Data'!$J6460*'Consolidtaed Data'!$H6460</f>
        <v>2446</v>
      </c>
      <c r="L2002" s="9">
        <f>'Consolidtaed Data'!$I6460*'Consolidtaed Data'!$H6460</f>
        <v>4010</v>
      </c>
      <c r="M2002" s="9">
        <f>'Consolidtaed Data'!$L6460-'Consolidtaed Data'!$K6460</f>
        <v>871</v>
      </c>
      <c r="N2002" s="9" t="str">
        <f>VLOOKUP('Consolidtaed Data'!$C6460,[1]Locations!$A:$O,2,0)</f>
        <v>Palmdale</v>
      </c>
      <c r="O2002" s="9" t="str">
        <f>VLOOKUP('Consolidtaed Data'!$D6460,'[1]Sales People'!$A:$B,2,0)</f>
        <v>Martin Carr</v>
      </c>
      <c r="P2002" s="9" t="str">
        <f>VLOOKUP('Consolidtaed Data'!$E6460,[1]Customers!$A:$B,2,0)</f>
        <v>Daniel Barnes</v>
      </c>
      <c r="Q2002" s="11">
        <f>WEEKDAY('Consolidtaed Data'!$F6460)</f>
        <v>4</v>
      </c>
      <c r="R2002" s="9">
        <f>MONTH('Consolidtaed Data'!$F6460)</f>
        <v>5</v>
      </c>
      <c r="S2002" s="9" t="str">
        <f>TEXT(Table3[[#This Row],[Purchase Date]],"MMMM")</f>
        <v>May</v>
      </c>
      <c r="T2002" s="9">
        <f>YEAR('Consolidtaed Data'!$F6460)</f>
        <v>2021</v>
      </c>
    </row>
    <row r="2003" spans="1:20" x14ac:dyDescent="0.3">
      <c r="A2003" s="9" t="s">
        <v>2998</v>
      </c>
      <c r="B2003" s="9" t="s">
        <v>119</v>
      </c>
      <c r="C2003" s="9" t="s">
        <v>344</v>
      </c>
      <c r="D2003" s="9" t="s">
        <v>206</v>
      </c>
      <c r="E2003" s="9" t="s">
        <v>1193</v>
      </c>
      <c r="F2003" s="10">
        <v>43977</v>
      </c>
      <c r="G2003" s="10" t="str">
        <f>VLOOKUP(Table3[[#This Row],[Product ID]],[1]Products!$A:$G,2,0)</f>
        <v>Product 67</v>
      </c>
      <c r="H2003" s="22">
        <v>1</v>
      </c>
      <c r="I2003" s="9">
        <f>VLOOKUP('Consolidtaed Data'!$B6773,[1]Products!$A:$G,4,0)</f>
        <v>1887</v>
      </c>
      <c r="J2003" s="9">
        <f>VLOOKUP('Consolidtaed Data'!$B6773,[1]Products!$A:$G,3,0)</f>
        <v>1378</v>
      </c>
      <c r="K2003" s="9">
        <f>'Consolidtaed Data'!$J6773*'Consolidtaed Data'!$H6773</f>
        <v>3032</v>
      </c>
      <c r="L2003" s="9">
        <f>'Consolidtaed Data'!$I6773*'Consolidtaed Data'!$H6773</f>
        <v>3566</v>
      </c>
      <c r="M2003" s="9">
        <f>'Consolidtaed Data'!$L6773-'Consolidtaed Data'!$K6773</f>
        <v>766</v>
      </c>
      <c r="N2003" s="9" t="str">
        <f>VLOOKUP('Consolidtaed Data'!$C6773,[1]Locations!$A:$O,2,0)</f>
        <v>Roseville</v>
      </c>
      <c r="O2003" s="9" t="str">
        <f>VLOOKUP('Consolidtaed Data'!$D6773,'[1]Sales People'!$A:$B,2,0)</f>
        <v>Bobby Russell</v>
      </c>
      <c r="P2003" s="9" t="str">
        <f>VLOOKUP('Consolidtaed Data'!$E6773,[1]Customers!$A:$B,2,0)</f>
        <v>Jose Watson</v>
      </c>
      <c r="Q2003" s="11">
        <f>WEEKDAY('Consolidtaed Data'!$F6773)</f>
        <v>2</v>
      </c>
      <c r="R2003" s="9">
        <f>MONTH('Consolidtaed Data'!$F6773)</f>
        <v>5</v>
      </c>
      <c r="S2003" s="9" t="str">
        <f>TEXT(Table3[[#This Row],[Purchase Date]],"MMMM")</f>
        <v>May</v>
      </c>
      <c r="T2003" s="9">
        <f>YEAR('Consolidtaed Data'!$F6773)</f>
        <v>2021</v>
      </c>
    </row>
    <row r="2004" spans="1:20" x14ac:dyDescent="0.3">
      <c r="A2004" s="9" t="s">
        <v>2999</v>
      </c>
      <c r="B2004" s="9" t="s">
        <v>373</v>
      </c>
      <c r="C2004" s="9" t="s">
        <v>472</v>
      </c>
      <c r="D2004" s="9" t="s">
        <v>113</v>
      </c>
      <c r="E2004" s="9" t="s">
        <v>1339</v>
      </c>
      <c r="F2004" s="10">
        <v>43977</v>
      </c>
      <c r="G2004" s="10" t="str">
        <f>VLOOKUP(Table3[[#This Row],[Product ID]],[1]Products!$A:$G,2,0)</f>
        <v>Product 66</v>
      </c>
      <c r="H2004" s="22">
        <v>2</v>
      </c>
      <c r="I2004" s="9">
        <f>VLOOKUP('Consolidtaed Data'!$B7256,[1]Products!$A:$G,4,0)</f>
        <v>127</v>
      </c>
      <c r="J2004" s="9">
        <f>VLOOKUP('Consolidtaed Data'!$B7256,[1]Products!$A:$G,3,0)</f>
        <v>79</v>
      </c>
      <c r="K2004" s="9">
        <f>'Consolidtaed Data'!$J7256*'Consolidtaed Data'!$H7256</f>
        <v>774</v>
      </c>
      <c r="L2004" s="9">
        <f>'Consolidtaed Data'!$I7256*'Consolidtaed Data'!$H7256</f>
        <v>1334</v>
      </c>
      <c r="M2004" s="9">
        <f>'Consolidtaed Data'!$L7256-'Consolidtaed Data'!$K7256</f>
        <v>87</v>
      </c>
      <c r="N2004" s="9" t="str">
        <f>VLOOKUP('Consolidtaed Data'!$C7256,[1]Locations!$A:$O,2,0)</f>
        <v>Riverside</v>
      </c>
      <c r="O2004" s="9" t="str">
        <f>VLOOKUP('Consolidtaed Data'!$D7256,'[1]Sales People'!$A:$B,2,0)</f>
        <v>Joshua Taylor</v>
      </c>
      <c r="P2004" s="9" t="str">
        <f>VLOOKUP('Consolidtaed Data'!$E7256,[1]Customers!$A:$B,2,0)</f>
        <v>Harry Hudson</v>
      </c>
      <c r="Q2004" s="11">
        <f>WEEKDAY('Consolidtaed Data'!$F7256)</f>
        <v>2</v>
      </c>
      <c r="R2004" s="9">
        <f>MONTH('Consolidtaed Data'!$F7256)</f>
        <v>7</v>
      </c>
      <c r="S2004" s="9" t="str">
        <f>TEXT(Table3[[#This Row],[Purchase Date]],"MMMM")</f>
        <v>May</v>
      </c>
      <c r="T2004" s="9">
        <f>YEAR('Consolidtaed Data'!$F7256)</f>
        <v>2021</v>
      </c>
    </row>
    <row r="2005" spans="1:20" x14ac:dyDescent="0.3">
      <c r="A2005" s="9" t="s">
        <v>3000</v>
      </c>
      <c r="B2005" s="9" t="s">
        <v>238</v>
      </c>
      <c r="C2005" s="9" t="s">
        <v>421</v>
      </c>
      <c r="D2005" s="9" t="s">
        <v>95</v>
      </c>
      <c r="E2005" s="9" t="s">
        <v>475</v>
      </c>
      <c r="F2005" s="10">
        <v>43977</v>
      </c>
      <c r="G2005" s="10" t="str">
        <f>VLOOKUP(Table3[[#This Row],[Product ID]],[1]Products!$A:$G,2,0)</f>
        <v>Product 49</v>
      </c>
      <c r="H2005" s="22">
        <v>3</v>
      </c>
      <c r="I2005" s="9">
        <f>VLOOKUP('Consolidtaed Data'!$B7696,[1]Products!$A:$G,4,0)</f>
        <v>1119</v>
      </c>
      <c r="J2005" s="9">
        <f>VLOOKUP('Consolidtaed Data'!$B7696,[1]Products!$A:$G,3,0)</f>
        <v>683</v>
      </c>
      <c r="K2005" s="9">
        <f>'Consolidtaed Data'!$J7696*'Consolidtaed Data'!$H7696</f>
        <v>832</v>
      </c>
      <c r="L2005" s="9">
        <f>'Consolidtaed Data'!$I7696*'Consolidtaed Data'!$H7696</f>
        <v>1260</v>
      </c>
      <c r="M2005" s="9">
        <f>'Consolidtaed Data'!$L7696-'Consolidtaed Data'!$K7696</f>
        <v>362</v>
      </c>
      <c r="N2005" s="9" t="str">
        <f>VLOOKUP('Consolidtaed Data'!$C7696,[1]Locations!$A:$O,2,0)</f>
        <v>Moreno Valley</v>
      </c>
      <c r="O2005" s="9" t="str">
        <f>VLOOKUP('Consolidtaed Data'!$D7696,'[1]Sales People'!$A:$B,2,0)</f>
        <v>Walter Cook</v>
      </c>
      <c r="P2005" s="9" t="str">
        <f>VLOOKUP('Consolidtaed Data'!$E7696,[1]Customers!$A:$B,2,0)</f>
        <v>Joe Gordon</v>
      </c>
      <c r="Q2005" s="11">
        <f>WEEKDAY('Consolidtaed Data'!$F7696)</f>
        <v>7</v>
      </c>
      <c r="R2005" s="9">
        <f>MONTH('Consolidtaed Data'!$F7696)</f>
        <v>8</v>
      </c>
      <c r="S2005" s="9" t="str">
        <f>TEXT(Table3[[#This Row],[Purchase Date]],"MMMM")</f>
        <v>May</v>
      </c>
      <c r="T2005" s="9">
        <f>YEAR('Consolidtaed Data'!$F7696)</f>
        <v>2021</v>
      </c>
    </row>
    <row r="2006" spans="1:20" x14ac:dyDescent="0.3">
      <c r="A2006" s="9" t="s">
        <v>3001</v>
      </c>
      <c r="B2006" s="9" t="s">
        <v>216</v>
      </c>
      <c r="C2006" s="9" t="s">
        <v>412</v>
      </c>
      <c r="D2006" s="9" t="s">
        <v>153</v>
      </c>
      <c r="E2006" s="9" t="s">
        <v>232</v>
      </c>
      <c r="F2006" s="10">
        <v>43977</v>
      </c>
      <c r="G2006" s="10" t="str">
        <f>VLOOKUP(Table3[[#This Row],[Product ID]],[1]Products!$A:$G,2,0)</f>
        <v>Product 73</v>
      </c>
      <c r="H2006" s="22">
        <v>1</v>
      </c>
      <c r="I2006" s="9">
        <f>VLOOKUP('Consolidtaed Data'!$B8274,[1]Products!$A:$G,4,0)</f>
        <v>356</v>
      </c>
      <c r="J2006" s="9">
        <f>VLOOKUP('Consolidtaed Data'!$B8274,[1]Products!$A:$G,3,0)</f>
        <v>292</v>
      </c>
      <c r="K2006" s="9">
        <f>'Consolidtaed Data'!$J8274*'Consolidtaed Data'!$H8274</f>
        <v>683</v>
      </c>
      <c r="L2006" s="9">
        <f>'Consolidtaed Data'!$I8274*'Consolidtaed Data'!$H8274</f>
        <v>1178</v>
      </c>
      <c r="M2006" s="9">
        <f>'Consolidtaed Data'!$L8274-'Consolidtaed Data'!$K8274</f>
        <v>285</v>
      </c>
      <c r="N2006" s="9" t="str">
        <f>VLOOKUP('Consolidtaed Data'!$C8274,[1]Locations!$A:$O,2,0)</f>
        <v>Stockton</v>
      </c>
      <c r="O2006" s="9" t="str">
        <f>VLOOKUP('Consolidtaed Data'!$D8274,'[1]Sales People'!$A:$B,2,0)</f>
        <v>Jimmy Young</v>
      </c>
      <c r="P2006" s="9" t="str">
        <f>VLOOKUP('Consolidtaed Data'!$E8274,[1]Customers!$A:$B,2,0)</f>
        <v>Alan Parker</v>
      </c>
      <c r="Q2006" s="11">
        <f>WEEKDAY('Consolidtaed Data'!$F8274)</f>
        <v>3</v>
      </c>
      <c r="R2006" s="9">
        <f>MONTH('Consolidtaed Data'!$F8274)</f>
        <v>9</v>
      </c>
      <c r="S2006" s="9" t="str">
        <f>TEXT(Table3[[#This Row],[Purchase Date]],"MMMM")</f>
        <v>May</v>
      </c>
      <c r="T2006" s="9">
        <f>YEAR('Consolidtaed Data'!$F8274)</f>
        <v>2021</v>
      </c>
    </row>
    <row r="2007" spans="1:20" x14ac:dyDescent="0.3">
      <c r="A2007" s="9" t="s">
        <v>3002</v>
      </c>
      <c r="B2007" s="9" t="s">
        <v>503</v>
      </c>
      <c r="C2007" s="9" t="s">
        <v>30</v>
      </c>
      <c r="D2007" s="9" t="s">
        <v>193</v>
      </c>
      <c r="E2007" s="9" t="s">
        <v>706</v>
      </c>
      <c r="F2007" s="10">
        <v>43977</v>
      </c>
      <c r="G2007" s="10" t="str">
        <f>VLOOKUP(Table3[[#This Row],[Product ID]],[1]Products!$A:$G,2,0)</f>
        <v>Product 99</v>
      </c>
      <c r="H2007" s="22">
        <v>2</v>
      </c>
      <c r="I2007" s="9">
        <f>VLOOKUP('Consolidtaed Data'!$B8402,[1]Products!$A:$G,4,0)</f>
        <v>1671</v>
      </c>
      <c r="J2007" s="9">
        <f>VLOOKUP('Consolidtaed Data'!$B8402,[1]Products!$A:$G,3,0)</f>
        <v>1220</v>
      </c>
      <c r="K2007" s="9">
        <f>'Consolidtaed Data'!$J8402*'Consolidtaed Data'!$H8402</f>
        <v>5284</v>
      </c>
      <c r="L2007" s="9">
        <f>'Consolidtaed Data'!$I8402*'Consolidtaed Data'!$H8402</f>
        <v>7888</v>
      </c>
      <c r="M2007" s="9">
        <f>'Consolidtaed Data'!$L8402-'Consolidtaed Data'!$K8402</f>
        <v>322</v>
      </c>
      <c r="N2007" s="9" t="str">
        <f>VLOOKUP('Consolidtaed Data'!$C8402,[1]Locations!$A:$O,2,0)</f>
        <v>Sacramento</v>
      </c>
      <c r="O2007" s="9" t="str">
        <f>VLOOKUP('Consolidtaed Data'!$D8402,'[1]Sales People'!$A:$B,2,0)</f>
        <v>Martin Perry</v>
      </c>
      <c r="P2007" s="9" t="str">
        <f>VLOOKUP('Consolidtaed Data'!$E8402,[1]Customers!$A:$B,2,0)</f>
        <v>Juan Griffin</v>
      </c>
      <c r="Q2007" s="11">
        <f>WEEKDAY('Consolidtaed Data'!$F8402)</f>
        <v>5</v>
      </c>
      <c r="R2007" s="9">
        <f>MONTH('Consolidtaed Data'!$F8402)</f>
        <v>9</v>
      </c>
      <c r="S2007" s="9" t="str">
        <f>TEXT(Table3[[#This Row],[Purchase Date]],"MMMM")</f>
        <v>May</v>
      </c>
      <c r="T2007" s="9">
        <f>YEAR('Consolidtaed Data'!$F8402)</f>
        <v>2021</v>
      </c>
    </row>
    <row r="2008" spans="1:20" x14ac:dyDescent="0.3">
      <c r="A2008" s="9" t="s">
        <v>3003</v>
      </c>
      <c r="B2008" s="9" t="s">
        <v>311</v>
      </c>
      <c r="C2008" s="9" t="s">
        <v>394</v>
      </c>
      <c r="D2008" s="9" t="s">
        <v>80</v>
      </c>
      <c r="E2008" s="9" t="s">
        <v>1219</v>
      </c>
      <c r="F2008" s="10">
        <v>43978</v>
      </c>
      <c r="G2008" s="10" t="str">
        <f>VLOOKUP(Table3[[#This Row],[Product ID]],[1]Products!$A:$G,2,0)</f>
        <v>Product 33</v>
      </c>
      <c r="H2008" s="22">
        <v>1</v>
      </c>
      <c r="I2008" s="9">
        <f>VLOOKUP('Consolidtaed Data'!$B4736,[1]Products!$A:$G,4,0)</f>
        <v>2141</v>
      </c>
      <c r="J2008" s="9">
        <f>VLOOKUP('Consolidtaed Data'!$B4736,[1]Products!$A:$G,3,0)</f>
        <v>1777</v>
      </c>
      <c r="K2008" s="9">
        <f>'Consolidtaed Data'!$J4736*'Consolidtaed Data'!$H4736</f>
        <v>1054</v>
      </c>
      <c r="L2008" s="9">
        <f>'Consolidtaed Data'!$I4736*'Consolidtaed Data'!$H4736</f>
        <v>1405</v>
      </c>
      <c r="M2008" s="9">
        <f>'Consolidtaed Data'!$L4736-'Consolidtaed Data'!$K4736</f>
        <v>368</v>
      </c>
      <c r="N2008" s="9" t="str">
        <f>VLOOKUP('Consolidtaed Data'!$C4736,[1]Locations!$A:$O,2,0)</f>
        <v>East Los Angeles</v>
      </c>
      <c r="O2008" s="9" t="str">
        <f>VLOOKUP('Consolidtaed Data'!$D4736,'[1]Sales People'!$A:$B,2,0)</f>
        <v>Carl Elliott</v>
      </c>
      <c r="P2008" s="9" t="str">
        <f>VLOOKUP('Consolidtaed Data'!$E4736,[1]Customers!$A:$B,2,0)</f>
        <v>Chris Chapman</v>
      </c>
      <c r="Q2008" s="11">
        <f>WEEKDAY('Consolidtaed Data'!$F4736)</f>
        <v>2</v>
      </c>
      <c r="R2008" s="9">
        <f>MONTH('Consolidtaed Data'!$F4736)</f>
        <v>12</v>
      </c>
      <c r="S2008" s="9" t="str">
        <f>TEXT(Table3[[#This Row],[Purchase Date]],"MMMM")</f>
        <v>May</v>
      </c>
      <c r="T2008" s="9">
        <f>YEAR('Consolidtaed Data'!$F4736)</f>
        <v>2020</v>
      </c>
    </row>
    <row r="2009" spans="1:20" x14ac:dyDescent="0.3">
      <c r="A2009" s="9" t="s">
        <v>3004</v>
      </c>
      <c r="B2009" s="9" t="s">
        <v>572</v>
      </c>
      <c r="C2009" s="9" t="s">
        <v>289</v>
      </c>
      <c r="D2009" s="9" t="s">
        <v>51</v>
      </c>
      <c r="E2009" s="9" t="s">
        <v>5877</v>
      </c>
      <c r="F2009" s="10">
        <v>43978</v>
      </c>
      <c r="G2009" s="10" t="str">
        <f>VLOOKUP(Table3[[#This Row],[Product ID]],[1]Products!$A:$G,2,0)</f>
        <v>Product 22</v>
      </c>
      <c r="H2009" s="22">
        <v>1</v>
      </c>
      <c r="I2009" s="9">
        <f>VLOOKUP('Consolidtaed Data'!$B4853,[1]Products!$A:$G,4,0)</f>
        <v>871</v>
      </c>
      <c r="J2009" s="9">
        <f>VLOOKUP('Consolidtaed Data'!$B4853,[1]Products!$A:$G,3,0)</f>
        <v>540</v>
      </c>
      <c r="K2009" s="9">
        <f>'Consolidtaed Data'!$J4853*'Consolidtaed Data'!$H4853</f>
        <v>168</v>
      </c>
      <c r="L2009" s="9">
        <f>'Consolidtaed Data'!$I4853*'Consolidtaed Data'!$H4853</f>
        <v>246</v>
      </c>
      <c r="M2009" s="9">
        <f>'Consolidtaed Data'!$L4853-'Consolidtaed Data'!$K4853</f>
        <v>1302</v>
      </c>
      <c r="N2009" s="9" t="str">
        <f>VLOOKUP('Consolidtaed Data'!$C4853,[1]Locations!$A:$O,2,0)</f>
        <v>Jurupa Valley</v>
      </c>
      <c r="O2009" s="9" t="str">
        <f>VLOOKUP('Consolidtaed Data'!$D4853,'[1]Sales People'!$A:$B,2,0)</f>
        <v>Martin Perry</v>
      </c>
      <c r="P2009" s="9" t="str">
        <f>VLOOKUP('Consolidtaed Data'!$E4853,[1]Customers!$A:$B,2,0)</f>
        <v>Jonathan Lynch</v>
      </c>
      <c r="Q2009" s="11">
        <f>WEEKDAY('Consolidtaed Data'!$F4853)</f>
        <v>4</v>
      </c>
      <c r="R2009" s="9">
        <f>MONTH('Consolidtaed Data'!$F4853)</f>
        <v>12</v>
      </c>
      <c r="S2009" s="9" t="str">
        <f>TEXT(Table3[[#This Row],[Purchase Date]],"MMMM")</f>
        <v>May</v>
      </c>
      <c r="T2009" s="9">
        <f>YEAR('Consolidtaed Data'!$F4853)</f>
        <v>2020</v>
      </c>
    </row>
    <row r="2010" spans="1:20" x14ac:dyDescent="0.3">
      <c r="A2010" s="9" t="s">
        <v>3005</v>
      </c>
      <c r="B2010" s="9" t="s">
        <v>692</v>
      </c>
      <c r="C2010" s="9" t="s">
        <v>72</v>
      </c>
      <c r="D2010" s="9" t="s">
        <v>174</v>
      </c>
      <c r="E2010" s="9" t="s">
        <v>290</v>
      </c>
      <c r="F2010" s="10">
        <v>43978</v>
      </c>
      <c r="G2010" s="10" t="str">
        <f>VLOOKUP(Table3[[#This Row],[Product ID]],[1]Products!$A:$G,2,0)</f>
        <v>Product 83</v>
      </c>
      <c r="H2010" s="22">
        <v>1</v>
      </c>
      <c r="I2010" s="9">
        <f>VLOOKUP('Consolidtaed Data'!$B4937,[1]Products!$A:$G,4,0)</f>
        <v>667</v>
      </c>
      <c r="J2010" s="9">
        <f>VLOOKUP('Consolidtaed Data'!$B4937,[1]Products!$A:$G,3,0)</f>
        <v>387</v>
      </c>
      <c r="K2010" s="9">
        <f>'Consolidtaed Data'!$J4937*'Consolidtaed Data'!$H4937</f>
        <v>5044</v>
      </c>
      <c r="L2010" s="9">
        <f>'Consolidtaed Data'!$I4937*'Consolidtaed Data'!$H4937</f>
        <v>6552</v>
      </c>
      <c r="M2010" s="9">
        <f>'Consolidtaed Data'!$L4937-'Consolidtaed Data'!$K4937</f>
        <v>589</v>
      </c>
      <c r="N2010" s="9" t="str">
        <f>VLOOKUP('Consolidtaed Data'!$C4937,[1]Locations!$A:$O,2,0)</f>
        <v>Oceanside</v>
      </c>
      <c r="O2010" s="9" t="str">
        <f>VLOOKUP('Consolidtaed Data'!$D4937,'[1]Sales People'!$A:$B,2,0)</f>
        <v>Robert Reed</v>
      </c>
      <c r="P2010" s="9" t="str">
        <f>VLOOKUP('Consolidtaed Data'!$E4937,[1]Customers!$A:$B,2,0)</f>
        <v>Benjamin Ryan</v>
      </c>
      <c r="Q2010" s="11">
        <f>WEEKDAY('Consolidtaed Data'!$F4937)</f>
        <v>3</v>
      </c>
      <c r="R2010" s="9">
        <f>MONTH('Consolidtaed Data'!$F4937)</f>
        <v>12</v>
      </c>
      <c r="S2010" s="9" t="str">
        <f>TEXT(Table3[[#This Row],[Purchase Date]],"MMMM")</f>
        <v>May</v>
      </c>
      <c r="T2010" s="9">
        <f>YEAR('Consolidtaed Data'!$F4937)</f>
        <v>2020</v>
      </c>
    </row>
    <row r="2011" spans="1:20" x14ac:dyDescent="0.3">
      <c r="A2011" s="9" t="s">
        <v>3006</v>
      </c>
      <c r="B2011" s="9" t="s">
        <v>168</v>
      </c>
      <c r="C2011" s="9" t="s">
        <v>331</v>
      </c>
      <c r="D2011" s="9" t="s">
        <v>73</v>
      </c>
      <c r="E2011" s="9" t="s">
        <v>1615</v>
      </c>
      <c r="F2011" s="10">
        <v>43978</v>
      </c>
      <c r="G2011" s="10" t="str">
        <f>VLOOKUP(Table3[[#This Row],[Product ID]],[1]Products!$A:$G,2,0)</f>
        <v>Product 26</v>
      </c>
      <c r="H2011" s="22">
        <v>1</v>
      </c>
      <c r="I2011" s="9">
        <f>VLOOKUP('Consolidtaed Data'!$B5403,[1]Products!$A:$G,4,0)</f>
        <v>2182</v>
      </c>
      <c r="J2011" s="9">
        <f>VLOOKUP('Consolidtaed Data'!$B5403,[1]Products!$A:$G,3,0)</f>
        <v>1200</v>
      </c>
      <c r="K2011" s="9">
        <f>'Consolidtaed Data'!$J5403*'Consolidtaed Data'!$H5403</f>
        <v>1788</v>
      </c>
      <c r="L2011" s="9">
        <f>'Consolidtaed Data'!$I5403*'Consolidtaed Data'!$H5403</f>
        <v>2353</v>
      </c>
      <c r="M2011" s="9">
        <f>'Consolidtaed Data'!$L5403-'Consolidtaed Data'!$K5403</f>
        <v>153</v>
      </c>
      <c r="N2011" s="9" t="str">
        <f>VLOOKUP('Consolidtaed Data'!$C5403,[1]Locations!$A:$O,2,0)</f>
        <v>Salinas</v>
      </c>
      <c r="O2011" s="9" t="str">
        <f>VLOOKUP('Consolidtaed Data'!$D5403,'[1]Sales People'!$A:$B,2,0)</f>
        <v>Jimmy Young</v>
      </c>
      <c r="P2011" s="9" t="str">
        <f>VLOOKUP('Consolidtaed Data'!$E5403,[1]Customers!$A:$B,2,0)</f>
        <v>Gregory Chapman</v>
      </c>
      <c r="Q2011" s="11">
        <f>WEEKDAY('Consolidtaed Data'!$F5403)</f>
        <v>4</v>
      </c>
      <c r="R2011" s="9">
        <f>MONTH('Consolidtaed Data'!$F5403)</f>
        <v>2</v>
      </c>
      <c r="S2011" s="9" t="str">
        <f>TEXT(Table3[[#This Row],[Purchase Date]],"MMMM")</f>
        <v>May</v>
      </c>
      <c r="T2011" s="9">
        <f>YEAR('Consolidtaed Data'!$F5403)</f>
        <v>2021</v>
      </c>
    </row>
    <row r="2012" spans="1:20" x14ac:dyDescent="0.3">
      <c r="A2012" s="9" t="s">
        <v>3007</v>
      </c>
      <c r="B2012" s="9" t="s">
        <v>330</v>
      </c>
      <c r="C2012" s="9" t="s">
        <v>263</v>
      </c>
      <c r="D2012" s="9" t="s">
        <v>127</v>
      </c>
      <c r="E2012" s="9" t="s">
        <v>501</v>
      </c>
      <c r="F2012" s="10">
        <v>43978</v>
      </c>
      <c r="G2012" s="10" t="str">
        <f>VLOOKUP(Table3[[#This Row],[Product ID]],[1]Products!$A:$G,2,0)</f>
        <v>Product 91</v>
      </c>
      <c r="H2012" s="22">
        <v>4</v>
      </c>
      <c r="I2012" s="9">
        <f>VLOOKUP('Consolidtaed Data'!$B5508,[1]Products!$A:$G,4,0)</f>
        <v>2141</v>
      </c>
      <c r="J2012" s="9">
        <f>VLOOKUP('Consolidtaed Data'!$B5508,[1]Products!$A:$G,3,0)</f>
        <v>1777</v>
      </c>
      <c r="K2012" s="9">
        <f>'Consolidtaed Data'!$J5508*'Consolidtaed Data'!$H5508</f>
        <v>1263</v>
      </c>
      <c r="L2012" s="9">
        <f>'Consolidtaed Data'!$I5508*'Consolidtaed Data'!$H5508</f>
        <v>1683</v>
      </c>
      <c r="M2012" s="9">
        <f>'Consolidtaed Data'!$L5508-'Consolidtaed Data'!$K5508</f>
        <v>2760</v>
      </c>
      <c r="N2012" s="9" t="str">
        <f>VLOOKUP('Consolidtaed Data'!$C5508,[1]Locations!$A:$O,2,0)</f>
        <v>Palmdale</v>
      </c>
      <c r="O2012" s="9" t="str">
        <f>VLOOKUP('Consolidtaed Data'!$D5508,'[1]Sales People'!$A:$B,2,0)</f>
        <v>Eugene Holmes</v>
      </c>
      <c r="P2012" s="9" t="str">
        <f>VLOOKUP('Consolidtaed Data'!$E5508,[1]Customers!$A:$B,2,0)</f>
        <v>Clarence Kelley</v>
      </c>
      <c r="Q2012" s="11">
        <f>WEEKDAY('Consolidtaed Data'!$F5508)</f>
        <v>5</v>
      </c>
      <c r="R2012" s="9">
        <f>MONTH('Consolidtaed Data'!$F5508)</f>
        <v>2</v>
      </c>
      <c r="S2012" s="9" t="str">
        <f>TEXT(Table3[[#This Row],[Purchase Date]],"MMMM")</f>
        <v>May</v>
      </c>
      <c r="T2012" s="9">
        <f>YEAR('Consolidtaed Data'!$F5508)</f>
        <v>2021</v>
      </c>
    </row>
    <row r="2013" spans="1:20" x14ac:dyDescent="0.3">
      <c r="A2013" s="9" t="s">
        <v>3008</v>
      </c>
      <c r="B2013" s="9" t="s">
        <v>168</v>
      </c>
      <c r="C2013" s="9" t="s">
        <v>186</v>
      </c>
      <c r="D2013" s="9" t="s">
        <v>272</v>
      </c>
      <c r="E2013" s="9" t="s">
        <v>44</v>
      </c>
      <c r="F2013" s="10">
        <v>43978</v>
      </c>
      <c r="G2013" s="10" t="str">
        <f>VLOOKUP(Table3[[#This Row],[Product ID]],[1]Products!$A:$G,2,0)</f>
        <v>Product 26</v>
      </c>
      <c r="H2013" s="22">
        <v>4</v>
      </c>
      <c r="I2013" s="9">
        <f>VLOOKUP('Consolidtaed Data'!$B5773,[1]Products!$A:$G,4,0)</f>
        <v>847</v>
      </c>
      <c r="J2013" s="9">
        <f>VLOOKUP('Consolidtaed Data'!$B5773,[1]Products!$A:$G,3,0)</f>
        <v>534</v>
      </c>
      <c r="K2013" s="9">
        <f>'Consolidtaed Data'!$J5773*'Consolidtaed Data'!$H5773</f>
        <v>807</v>
      </c>
      <c r="L2013" s="9">
        <f>'Consolidtaed Data'!$I5773*'Consolidtaed Data'!$H5773</f>
        <v>1104</v>
      </c>
      <c r="M2013" s="9">
        <f>'Consolidtaed Data'!$L5773-'Consolidtaed Data'!$K5773</f>
        <v>376</v>
      </c>
      <c r="N2013" s="9" t="str">
        <f>VLOOKUP('Consolidtaed Data'!$C5773,[1]Locations!$A:$O,2,0)</f>
        <v>Palmdale</v>
      </c>
      <c r="O2013" s="9" t="str">
        <f>VLOOKUP('Consolidtaed Data'!$D5773,'[1]Sales People'!$A:$B,2,0)</f>
        <v>Ernest Wheeler</v>
      </c>
      <c r="P2013" s="9" t="str">
        <f>VLOOKUP('Consolidtaed Data'!$E5773,[1]Customers!$A:$B,2,0)</f>
        <v>Carlos Scott</v>
      </c>
      <c r="Q2013" s="11">
        <f>WEEKDAY('Consolidtaed Data'!$F5773)</f>
        <v>3</v>
      </c>
      <c r="R2013" s="9">
        <f>MONTH('Consolidtaed Data'!$F5773)</f>
        <v>3</v>
      </c>
      <c r="S2013" s="9" t="str">
        <f>TEXT(Table3[[#This Row],[Purchase Date]],"MMMM")</f>
        <v>May</v>
      </c>
      <c r="T2013" s="9">
        <f>YEAR('Consolidtaed Data'!$F5773)</f>
        <v>2021</v>
      </c>
    </row>
    <row r="2014" spans="1:20" x14ac:dyDescent="0.3">
      <c r="A2014" s="9" t="s">
        <v>3009</v>
      </c>
      <c r="B2014" s="9" t="s">
        <v>119</v>
      </c>
      <c r="C2014" s="9" t="s">
        <v>42</v>
      </c>
      <c r="D2014" s="9" t="s">
        <v>113</v>
      </c>
      <c r="E2014" s="9" t="s">
        <v>552</v>
      </c>
      <c r="F2014" s="10">
        <v>43978</v>
      </c>
      <c r="G2014" s="10" t="str">
        <f>VLOOKUP(Table3[[#This Row],[Product ID]],[1]Products!$A:$G,2,0)</f>
        <v>Product 67</v>
      </c>
      <c r="H2014" s="22">
        <v>1</v>
      </c>
      <c r="I2014" s="9">
        <f>VLOOKUP('Consolidtaed Data'!$B5836,[1]Products!$A:$G,4,0)</f>
        <v>2005</v>
      </c>
      <c r="J2014" s="9">
        <f>VLOOKUP('Consolidtaed Data'!$B5836,[1]Products!$A:$G,3,0)</f>
        <v>1223</v>
      </c>
      <c r="K2014" s="9">
        <f>'Consolidtaed Data'!$J5836*'Consolidtaed Data'!$H5836</f>
        <v>5004</v>
      </c>
      <c r="L2014" s="9">
        <f>'Consolidtaed Data'!$I5836*'Consolidtaed Data'!$H5836</f>
        <v>6104</v>
      </c>
      <c r="M2014" s="9">
        <f>'Consolidtaed Data'!$L5836-'Consolidtaed Data'!$K5836</f>
        <v>1024</v>
      </c>
      <c r="N2014" s="9" t="str">
        <f>VLOOKUP('Consolidtaed Data'!$C5836,[1]Locations!$A:$O,2,0)</f>
        <v>Fontana</v>
      </c>
      <c r="O2014" s="9" t="str">
        <f>VLOOKUP('Consolidtaed Data'!$D5836,'[1]Sales People'!$A:$B,2,0)</f>
        <v>Brian Thomas</v>
      </c>
      <c r="P2014" s="9" t="str">
        <f>VLOOKUP('Consolidtaed Data'!$E5836,[1]Customers!$A:$B,2,0)</f>
        <v>Stephen Cook</v>
      </c>
      <c r="Q2014" s="11">
        <f>WEEKDAY('Consolidtaed Data'!$F5836)</f>
        <v>7</v>
      </c>
      <c r="R2014" s="9">
        <f>MONTH('Consolidtaed Data'!$F5836)</f>
        <v>3</v>
      </c>
      <c r="S2014" s="9" t="str">
        <f>TEXT(Table3[[#This Row],[Purchase Date]],"MMMM")</f>
        <v>May</v>
      </c>
      <c r="T2014" s="9">
        <f>YEAR('Consolidtaed Data'!$F5836)</f>
        <v>2021</v>
      </c>
    </row>
    <row r="2015" spans="1:20" x14ac:dyDescent="0.3">
      <c r="A2015" s="9" t="s">
        <v>3010</v>
      </c>
      <c r="B2015" s="9" t="s">
        <v>266</v>
      </c>
      <c r="C2015" s="9" t="s">
        <v>412</v>
      </c>
      <c r="D2015" s="9" t="s">
        <v>83</v>
      </c>
      <c r="E2015" s="9" t="s">
        <v>993</v>
      </c>
      <c r="F2015" s="10">
        <v>43978</v>
      </c>
      <c r="G2015" s="10" t="str">
        <f>VLOOKUP(Table3[[#This Row],[Product ID]],[1]Products!$A:$G,2,0)</f>
        <v>Product 92</v>
      </c>
      <c r="H2015" s="22">
        <v>4</v>
      </c>
      <c r="I2015" s="9">
        <f>VLOOKUP('Consolidtaed Data'!$B5927,[1]Products!$A:$G,4,0)</f>
        <v>1414</v>
      </c>
      <c r="J2015" s="9">
        <f>VLOOKUP('Consolidtaed Data'!$B5927,[1]Products!$A:$G,3,0)</f>
        <v>962</v>
      </c>
      <c r="K2015" s="9">
        <f>'Consolidtaed Data'!$J5927*'Consolidtaed Data'!$H5927</f>
        <v>2588</v>
      </c>
      <c r="L2015" s="9">
        <f>'Consolidtaed Data'!$I5927*'Consolidtaed Data'!$H5927</f>
        <v>3696</v>
      </c>
      <c r="M2015" s="9">
        <f>'Consolidtaed Data'!$L5927-'Consolidtaed Data'!$K5927</f>
        <v>187</v>
      </c>
      <c r="N2015" s="9" t="str">
        <f>VLOOKUP('Consolidtaed Data'!$C5927,[1]Locations!$A:$O,2,0)</f>
        <v>Oakland</v>
      </c>
      <c r="O2015" s="9" t="str">
        <f>VLOOKUP('Consolidtaed Data'!$D5927,'[1]Sales People'!$A:$B,2,0)</f>
        <v>Ernest Wagner</v>
      </c>
      <c r="P2015" s="9" t="str">
        <f>VLOOKUP('Consolidtaed Data'!$E5927,[1]Customers!$A:$B,2,0)</f>
        <v>Samuel Fowler</v>
      </c>
      <c r="Q2015" s="11">
        <f>WEEKDAY('Consolidtaed Data'!$F5927)</f>
        <v>6</v>
      </c>
      <c r="R2015" s="9">
        <f>MONTH('Consolidtaed Data'!$F5927)</f>
        <v>3</v>
      </c>
      <c r="S2015" s="9" t="str">
        <f>TEXT(Table3[[#This Row],[Purchase Date]],"MMMM")</f>
        <v>May</v>
      </c>
      <c r="T2015" s="9">
        <f>YEAR('Consolidtaed Data'!$F5927)</f>
        <v>2021</v>
      </c>
    </row>
    <row r="2016" spans="1:20" x14ac:dyDescent="0.3">
      <c r="A2016" s="9" t="s">
        <v>3011</v>
      </c>
      <c r="B2016" s="9" t="s">
        <v>418</v>
      </c>
      <c r="C2016" s="9" t="s">
        <v>421</v>
      </c>
      <c r="D2016" s="9" t="s">
        <v>246</v>
      </c>
      <c r="E2016" s="9" t="s">
        <v>1589</v>
      </c>
      <c r="F2016" s="10">
        <v>43978</v>
      </c>
      <c r="G2016" s="10" t="str">
        <f>VLOOKUP(Table3[[#This Row],[Product ID]],[1]Products!$A:$G,2,0)</f>
        <v>Product 82</v>
      </c>
      <c r="H2016" s="22">
        <v>4</v>
      </c>
      <c r="I2016" s="9">
        <f>VLOOKUP('Consolidtaed Data'!$B6704,[1]Products!$A:$G,4,0)</f>
        <v>847</v>
      </c>
      <c r="J2016" s="9">
        <f>VLOOKUP('Consolidtaed Data'!$B6704,[1]Products!$A:$G,3,0)</f>
        <v>534</v>
      </c>
      <c r="K2016" s="9">
        <f>'Consolidtaed Data'!$J6704*'Consolidtaed Data'!$H6704</f>
        <v>292</v>
      </c>
      <c r="L2016" s="9">
        <f>'Consolidtaed Data'!$I6704*'Consolidtaed Data'!$H6704</f>
        <v>356</v>
      </c>
      <c r="M2016" s="9">
        <f>'Consolidtaed Data'!$L6704-'Consolidtaed Data'!$K6704</f>
        <v>644</v>
      </c>
      <c r="N2016" s="9" t="str">
        <f>VLOOKUP('Consolidtaed Data'!$C6704,[1]Locations!$A:$O,2,0)</f>
        <v>Escondido</v>
      </c>
      <c r="O2016" s="9" t="str">
        <f>VLOOKUP('Consolidtaed Data'!$D6704,'[1]Sales People'!$A:$B,2,0)</f>
        <v>Fred Robertson</v>
      </c>
      <c r="P2016" s="9" t="str">
        <f>VLOOKUP('Consolidtaed Data'!$E6704,[1]Customers!$A:$B,2,0)</f>
        <v>Walter Baker</v>
      </c>
      <c r="Q2016" s="11">
        <f>WEEKDAY('Consolidtaed Data'!$F6704)</f>
        <v>3</v>
      </c>
      <c r="R2016" s="9">
        <f>MONTH('Consolidtaed Data'!$F6704)</f>
        <v>5</v>
      </c>
      <c r="S2016" s="9" t="str">
        <f>TEXT(Table3[[#This Row],[Purchase Date]],"MMMM")</f>
        <v>May</v>
      </c>
      <c r="T2016" s="9">
        <f>YEAR('Consolidtaed Data'!$F6704)</f>
        <v>2021</v>
      </c>
    </row>
    <row r="2017" spans="1:20" x14ac:dyDescent="0.3">
      <c r="A2017" s="9" t="s">
        <v>3012</v>
      </c>
      <c r="B2017" s="9" t="s">
        <v>692</v>
      </c>
      <c r="C2017" s="9" t="s">
        <v>39</v>
      </c>
      <c r="D2017" s="9" t="s">
        <v>35</v>
      </c>
      <c r="E2017" s="9" t="s">
        <v>470</v>
      </c>
      <c r="F2017" s="10">
        <v>43978</v>
      </c>
      <c r="G2017" s="10" t="str">
        <f>VLOOKUP(Table3[[#This Row],[Product ID]],[1]Products!$A:$G,2,0)</f>
        <v>Product 83</v>
      </c>
      <c r="H2017" s="22">
        <v>2</v>
      </c>
      <c r="I2017" s="9">
        <f>VLOOKUP('Consolidtaed Data'!$B6923,[1]Products!$A:$G,4,0)</f>
        <v>1338</v>
      </c>
      <c r="J2017" s="9">
        <f>VLOOKUP('Consolidtaed Data'!$B6923,[1]Products!$A:$G,3,0)</f>
        <v>682</v>
      </c>
      <c r="K2017" s="9">
        <f>'Consolidtaed Data'!$J6923*'Consolidtaed Data'!$H6923</f>
        <v>4554</v>
      </c>
      <c r="L2017" s="9">
        <f>'Consolidtaed Data'!$I6923*'Consolidtaed Data'!$H6923</f>
        <v>7230</v>
      </c>
      <c r="M2017" s="9">
        <f>'Consolidtaed Data'!$L6923-'Consolidtaed Data'!$K6923</f>
        <v>192</v>
      </c>
      <c r="N2017" s="9" t="str">
        <f>VLOOKUP('Consolidtaed Data'!$C6923,[1]Locations!$A:$O,2,0)</f>
        <v>Pasadena</v>
      </c>
      <c r="O2017" s="9" t="str">
        <f>VLOOKUP('Consolidtaed Data'!$D6923,'[1]Sales People'!$A:$B,2,0)</f>
        <v>Bobby Russell</v>
      </c>
      <c r="P2017" s="9" t="str">
        <f>VLOOKUP('Consolidtaed Data'!$E6923,[1]Customers!$A:$B,2,0)</f>
        <v>Henry Diaz</v>
      </c>
      <c r="Q2017" s="11">
        <f>WEEKDAY('Consolidtaed Data'!$F6923)</f>
        <v>6</v>
      </c>
      <c r="R2017" s="9">
        <f>MONTH('Consolidtaed Data'!$F6923)</f>
        <v>6</v>
      </c>
      <c r="S2017" s="9" t="str">
        <f>TEXT(Table3[[#This Row],[Purchase Date]],"MMMM")</f>
        <v>May</v>
      </c>
      <c r="T2017" s="9">
        <f>YEAR('Consolidtaed Data'!$F6923)</f>
        <v>2021</v>
      </c>
    </row>
    <row r="2018" spans="1:20" x14ac:dyDescent="0.3">
      <c r="A2018" s="9" t="s">
        <v>3013</v>
      </c>
      <c r="B2018" s="9" t="s">
        <v>610</v>
      </c>
      <c r="C2018" s="9" t="s">
        <v>249</v>
      </c>
      <c r="D2018" s="9" t="s">
        <v>105</v>
      </c>
      <c r="E2018" s="9" t="s">
        <v>906</v>
      </c>
      <c r="F2018" s="10">
        <v>43978</v>
      </c>
      <c r="G2018" s="10" t="str">
        <f>VLOOKUP(Table3[[#This Row],[Product ID]],[1]Products!$A:$G,2,0)</f>
        <v>Product 12</v>
      </c>
      <c r="H2018" s="22">
        <v>1</v>
      </c>
      <c r="I2018" s="9">
        <f>VLOOKUP('Consolidtaed Data'!$B7027,[1]Products!$A:$G,4,0)</f>
        <v>1338</v>
      </c>
      <c r="J2018" s="9">
        <f>VLOOKUP('Consolidtaed Data'!$B7027,[1]Products!$A:$G,3,0)</f>
        <v>682</v>
      </c>
      <c r="K2018" s="9">
        <f>'Consolidtaed Data'!$J7027*'Consolidtaed Data'!$H7027</f>
        <v>342</v>
      </c>
      <c r="L2018" s="9">
        <f>'Consolidtaed Data'!$I7027*'Consolidtaed Data'!$H7027</f>
        <v>434</v>
      </c>
      <c r="M2018" s="9">
        <f>'Consolidtaed Data'!$L7027-'Consolidtaed Data'!$K7027</f>
        <v>1632</v>
      </c>
      <c r="N2018" s="9" t="str">
        <f>VLOOKUP('Consolidtaed Data'!$C7027,[1]Locations!$A:$O,2,0)</f>
        <v>Richmond</v>
      </c>
      <c r="O2018" s="9" t="str">
        <f>VLOOKUP('Consolidtaed Data'!$D7027,'[1]Sales People'!$A:$B,2,0)</f>
        <v>Brian Thomas</v>
      </c>
      <c r="P2018" s="9" t="str">
        <f>VLOOKUP('Consolidtaed Data'!$E7027,[1]Customers!$A:$B,2,0)</f>
        <v>David Ford</v>
      </c>
      <c r="Q2018" s="11">
        <f>WEEKDAY('Consolidtaed Data'!$F7027)</f>
        <v>7</v>
      </c>
      <c r="R2018" s="9">
        <f>MONTH('Consolidtaed Data'!$F7027)</f>
        <v>6</v>
      </c>
      <c r="S2018" s="9" t="str">
        <f>TEXT(Table3[[#This Row],[Purchase Date]],"MMMM")</f>
        <v>May</v>
      </c>
      <c r="T2018" s="9">
        <f>YEAR('Consolidtaed Data'!$F7027)</f>
        <v>2021</v>
      </c>
    </row>
    <row r="2019" spans="1:20" x14ac:dyDescent="0.3">
      <c r="A2019" s="9" t="s">
        <v>3014</v>
      </c>
      <c r="B2019" s="9" t="s">
        <v>692</v>
      </c>
      <c r="C2019" s="9" t="s">
        <v>228</v>
      </c>
      <c r="D2019" s="9" t="s">
        <v>220</v>
      </c>
      <c r="E2019" s="9" t="s">
        <v>385</v>
      </c>
      <c r="F2019" s="10">
        <v>43978</v>
      </c>
      <c r="G2019" s="10" t="str">
        <f>VLOOKUP(Table3[[#This Row],[Product ID]],[1]Products!$A:$G,2,0)</f>
        <v>Product 83</v>
      </c>
      <c r="H2019" s="22">
        <v>1</v>
      </c>
      <c r="I2019" s="9">
        <f>VLOOKUP('Consolidtaed Data'!$B7681,[1]Products!$A:$G,4,0)</f>
        <v>1500</v>
      </c>
      <c r="J2019" s="9">
        <f>VLOOKUP('Consolidtaed Data'!$B7681,[1]Products!$A:$G,3,0)</f>
        <v>900</v>
      </c>
      <c r="K2019" s="9">
        <f>'Consolidtaed Data'!$J7681*'Consolidtaed Data'!$H7681</f>
        <v>5596</v>
      </c>
      <c r="L2019" s="9">
        <f>'Consolidtaed Data'!$I7681*'Consolidtaed Data'!$H7681</f>
        <v>9176</v>
      </c>
      <c r="M2019" s="9">
        <f>'Consolidtaed Data'!$L7681-'Consolidtaed Data'!$K7681</f>
        <v>274</v>
      </c>
      <c r="N2019" s="9" t="str">
        <f>VLOOKUP('Consolidtaed Data'!$C7681,[1]Locations!$A:$O,2,0)</f>
        <v>San Diego</v>
      </c>
      <c r="O2019" s="9" t="str">
        <f>VLOOKUP('Consolidtaed Data'!$D7681,'[1]Sales People'!$A:$B,2,0)</f>
        <v>Clarence Fox</v>
      </c>
      <c r="P2019" s="9" t="str">
        <f>VLOOKUP('Consolidtaed Data'!$E7681,[1]Customers!$A:$B,2,0)</f>
        <v>Harold Matthews</v>
      </c>
      <c r="Q2019" s="11">
        <f>WEEKDAY('Consolidtaed Data'!$F7681)</f>
        <v>6</v>
      </c>
      <c r="R2019" s="9">
        <f>MONTH('Consolidtaed Data'!$F7681)</f>
        <v>8</v>
      </c>
      <c r="S2019" s="9" t="str">
        <f>TEXT(Table3[[#This Row],[Purchase Date]],"MMMM")</f>
        <v>May</v>
      </c>
      <c r="T2019" s="9">
        <f>YEAR('Consolidtaed Data'!$F7681)</f>
        <v>2021</v>
      </c>
    </row>
    <row r="2020" spans="1:20" x14ac:dyDescent="0.3">
      <c r="A2020" s="9" t="s">
        <v>3015</v>
      </c>
      <c r="B2020" s="9" t="s">
        <v>248</v>
      </c>
      <c r="C2020" s="9" t="s">
        <v>223</v>
      </c>
      <c r="D2020" s="9" t="s">
        <v>100</v>
      </c>
      <c r="E2020" s="9" t="s">
        <v>738</v>
      </c>
      <c r="F2020" s="10">
        <v>43978</v>
      </c>
      <c r="G2020" s="10" t="str">
        <f>VLOOKUP(Table3[[#This Row],[Product ID]],[1]Products!$A:$G,2,0)</f>
        <v>Product 97</v>
      </c>
      <c r="H2020" s="22">
        <v>4</v>
      </c>
      <c r="I2020" s="9">
        <f>VLOOKUP('Consolidtaed Data'!$B9161,[1]Products!$A:$G,4,0)</f>
        <v>1848</v>
      </c>
      <c r="J2020" s="9">
        <f>VLOOKUP('Consolidtaed Data'!$B9161,[1]Products!$A:$G,3,0)</f>
        <v>1294</v>
      </c>
      <c r="K2020" s="9">
        <f>'Consolidtaed Data'!$J9161*'Consolidtaed Data'!$H9161</f>
        <v>4197</v>
      </c>
      <c r="L2020" s="9">
        <f>'Consolidtaed Data'!$I9161*'Consolidtaed Data'!$H9161</f>
        <v>6882</v>
      </c>
      <c r="M2020" s="9">
        <f>'Consolidtaed Data'!$L9161-'Consolidtaed Data'!$K9161</f>
        <v>742</v>
      </c>
      <c r="N2020" s="9" t="str">
        <f>VLOOKUP('Consolidtaed Data'!$C9161,[1]Locations!$A:$O,2,0)</f>
        <v>San Jose</v>
      </c>
      <c r="O2020" s="9" t="str">
        <f>VLOOKUP('Consolidtaed Data'!$D9161,'[1]Sales People'!$A:$B,2,0)</f>
        <v>Kenneth Fields</v>
      </c>
      <c r="P2020" s="9" t="str">
        <f>VLOOKUP('Consolidtaed Data'!$E9161,[1]Customers!$A:$B,2,0)</f>
        <v>Daniel Fernandez</v>
      </c>
      <c r="Q2020" s="11">
        <f>WEEKDAY('Consolidtaed Data'!$F9161)</f>
        <v>4</v>
      </c>
      <c r="R2020" s="9">
        <f>MONTH('Consolidtaed Data'!$F9161)</f>
        <v>11</v>
      </c>
      <c r="S2020" s="9" t="str">
        <f>TEXT(Table3[[#This Row],[Purchase Date]],"MMMM")</f>
        <v>May</v>
      </c>
      <c r="T2020" s="9">
        <f>YEAR('Consolidtaed Data'!$F9161)</f>
        <v>2021</v>
      </c>
    </row>
    <row r="2021" spans="1:20" x14ac:dyDescent="0.3">
      <c r="A2021" s="9" t="s">
        <v>3016</v>
      </c>
      <c r="B2021" s="9" t="s">
        <v>238</v>
      </c>
      <c r="C2021" s="9" t="s">
        <v>122</v>
      </c>
      <c r="D2021" s="9" t="s">
        <v>235</v>
      </c>
      <c r="E2021" s="9" t="s">
        <v>2873</v>
      </c>
      <c r="F2021" s="10">
        <v>43978</v>
      </c>
      <c r="G2021" s="10" t="str">
        <f>VLOOKUP(Table3[[#This Row],[Product ID]],[1]Products!$A:$G,2,0)</f>
        <v>Product 49</v>
      </c>
      <c r="H2021" s="22">
        <v>1</v>
      </c>
      <c r="I2021" s="9">
        <f>VLOOKUP('Consolidtaed Data'!$B9299,[1]Products!$A:$G,4,0)</f>
        <v>1467</v>
      </c>
      <c r="J2021" s="9">
        <f>VLOOKUP('Consolidtaed Data'!$B9299,[1]Products!$A:$G,3,0)</f>
        <v>807</v>
      </c>
      <c r="K2021" s="9">
        <f>'Consolidtaed Data'!$J9299*'Consolidtaed Data'!$H9299</f>
        <v>588</v>
      </c>
      <c r="L2021" s="9">
        <f>'Consolidtaed Data'!$I9299*'Consolidtaed Data'!$H9299</f>
        <v>736</v>
      </c>
      <c r="M2021" s="9">
        <f>'Consolidtaed Data'!$L9299-'Consolidtaed Data'!$K9299</f>
        <v>1448</v>
      </c>
      <c r="N2021" s="9" t="str">
        <f>VLOOKUP('Consolidtaed Data'!$C9299,[1]Locations!$A:$O,2,0)</f>
        <v>El Monte</v>
      </c>
      <c r="O2021" s="9" t="str">
        <f>VLOOKUP('Consolidtaed Data'!$D9299,'[1]Sales People'!$A:$B,2,0)</f>
        <v>Ryan Butler</v>
      </c>
      <c r="P2021" s="9" t="str">
        <f>VLOOKUP('Consolidtaed Data'!$E9299,[1]Customers!$A:$B,2,0)</f>
        <v>Joseph Lopez</v>
      </c>
      <c r="Q2021" s="11">
        <f>WEEKDAY('Consolidtaed Data'!$F9299)</f>
        <v>7</v>
      </c>
      <c r="R2021" s="9">
        <f>MONTH('Consolidtaed Data'!$F9299)</f>
        <v>12</v>
      </c>
      <c r="S2021" s="9" t="str">
        <f>TEXT(Table3[[#This Row],[Purchase Date]],"MMMM")</f>
        <v>May</v>
      </c>
      <c r="T2021" s="9">
        <f>YEAR('Consolidtaed Data'!$F9299)</f>
        <v>2021</v>
      </c>
    </row>
    <row r="2022" spans="1:20" x14ac:dyDescent="0.3">
      <c r="A2022" s="9" t="s">
        <v>3017</v>
      </c>
      <c r="B2022" s="9" t="s">
        <v>549</v>
      </c>
      <c r="C2022" s="9" t="s">
        <v>469</v>
      </c>
      <c r="D2022" s="9" t="s">
        <v>123</v>
      </c>
      <c r="E2022" s="9" t="s">
        <v>601</v>
      </c>
      <c r="F2022" s="10">
        <v>43979</v>
      </c>
      <c r="G2022" s="10" t="str">
        <f>VLOOKUP(Table3[[#This Row],[Product ID]],[1]Products!$A:$G,2,0)</f>
        <v>Product 10</v>
      </c>
      <c r="H2022" s="22">
        <v>4</v>
      </c>
      <c r="I2022" s="9">
        <f>VLOOKUP('Consolidtaed Data'!$B4700,[1]Products!$A:$G,4,0)</f>
        <v>684</v>
      </c>
      <c r="J2022" s="9">
        <f>VLOOKUP('Consolidtaed Data'!$B4700,[1]Products!$A:$G,3,0)</f>
        <v>561</v>
      </c>
      <c r="K2022" s="9">
        <f>'Consolidtaed Data'!$J4700*'Consolidtaed Data'!$H4700</f>
        <v>255</v>
      </c>
      <c r="L2022" s="9">
        <f>'Consolidtaed Data'!$I4700*'Consolidtaed Data'!$H4700</f>
        <v>392</v>
      </c>
      <c r="M2022" s="9">
        <f>'Consolidtaed Data'!$L4700-'Consolidtaed Data'!$K4700</f>
        <v>368</v>
      </c>
      <c r="N2022" s="9" t="str">
        <f>VLOOKUP('Consolidtaed Data'!$C4700,[1]Locations!$A:$O,2,0)</f>
        <v>Santa Maria</v>
      </c>
      <c r="O2022" s="9" t="str">
        <f>VLOOKUP('Consolidtaed Data'!$D4700,'[1]Sales People'!$A:$B,2,0)</f>
        <v>Carl Elliott</v>
      </c>
      <c r="P2022" s="9" t="str">
        <f>VLOOKUP('Consolidtaed Data'!$E4700,[1]Customers!$A:$B,2,0)</f>
        <v>Mark Simmons</v>
      </c>
      <c r="Q2022" s="11">
        <f>WEEKDAY('Consolidtaed Data'!$F4700)</f>
        <v>6</v>
      </c>
      <c r="R2022" s="9">
        <f>MONTH('Consolidtaed Data'!$F4700)</f>
        <v>12</v>
      </c>
      <c r="S2022" s="9" t="str">
        <f>TEXT(Table3[[#This Row],[Purchase Date]],"MMMM")</f>
        <v>May</v>
      </c>
      <c r="T2022" s="9">
        <f>YEAR('Consolidtaed Data'!$F4700)</f>
        <v>2020</v>
      </c>
    </row>
    <row r="2023" spans="1:20" x14ac:dyDescent="0.3">
      <c r="A2023" s="9" t="s">
        <v>3018</v>
      </c>
      <c r="B2023" s="9" t="s">
        <v>477</v>
      </c>
      <c r="C2023" s="9" t="s">
        <v>63</v>
      </c>
      <c r="D2023" s="9" t="s">
        <v>143</v>
      </c>
      <c r="E2023" s="9" t="s">
        <v>135</v>
      </c>
      <c r="F2023" s="10">
        <v>43979</v>
      </c>
      <c r="G2023" s="10" t="str">
        <f>VLOOKUP(Table3[[#This Row],[Product ID]],[1]Products!$A:$G,2,0)</f>
        <v>Product 46</v>
      </c>
      <c r="H2023" s="22">
        <v>3</v>
      </c>
      <c r="I2023" s="9">
        <f>VLOOKUP('Consolidtaed Data'!$B4750,[1]Products!$A:$G,4,0)</f>
        <v>127</v>
      </c>
      <c r="J2023" s="9">
        <f>VLOOKUP('Consolidtaed Data'!$B4750,[1]Products!$A:$G,3,0)</f>
        <v>79</v>
      </c>
      <c r="K2023" s="9">
        <f>'Consolidtaed Data'!$J4750*'Consolidtaed Data'!$H4750</f>
        <v>900</v>
      </c>
      <c r="L2023" s="9">
        <f>'Consolidtaed Data'!$I4750*'Consolidtaed Data'!$H4750</f>
        <v>1636</v>
      </c>
      <c r="M2023" s="9">
        <f>'Consolidtaed Data'!$L4750-'Consolidtaed Data'!$K4750</f>
        <v>243</v>
      </c>
      <c r="N2023" s="9" t="str">
        <f>VLOOKUP('Consolidtaed Data'!$C4750,[1]Locations!$A:$O,2,0)</f>
        <v>Fontana</v>
      </c>
      <c r="O2023" s="9" t="str">
        <f>VLOOKUP('Consolidtaed Data'!$D4750,'[1]Sales People'!$A:$B,2,0)</f>
        <v>Carl Hall</v>
      </c>
      <c r="P2023" s="9" t="str">
        <f>VLOOKUP('Consolidtaed Data'!$E4750,[1]Customers!$A:$B,2,0)</f>
        <v>Wayne Johnson</v>
      </c>
      <c r="Q2023" s="11">
        <f>WEEKDAY('Consolidtaed Data'!$F4750)</f>
        <v>3</v>
      </c>
      <c r="R2023" s="9">
        <f>MONTH('Consolidtaed Data'!$F4750)</f>
        <v>12</v>
      </c>
      <c r="S2023" s="9" t="str">
        <f>TEXT(Table3[[#This Row],[Purchase Date]],"MMMM")</f>
        <v>May</v>
      </c>
      <c r="T2023" s="9">
        <f>YEAR('Consolidtaed Data'!$F4750)</f>
        <v>2020</v>
      </c>
    </row>
    <row r="2024" spans="1:20" x14ac:dyDescent="0.3">
      <c r="A2024" s="9" t="s">
        <v>3019</v>
      </c>
      <c r="B2024" s="9" t="s">
        <v>188</v>
      </c>
      <c r="C2024" s="9" t="s">
        <v>169</v>
      </c>
      <c r="D2024" s="9" t="s">
        <v>315</v>
      </c>
      <c r="E2024" s="9" t="s">
        <v>604</v>
      </c>
      <c r="F2024" s="10">
        <v>43979</v>
      </c>
      <c r="G2024" s="10" t="str">
        <f>VLOOKUP(Table3[[#This Row],[Product ID]],[1]Products!$A:$G,2,0)</f>
        <v>Product 63</v>
      </c>
      <c r="H2024" s="22">
        <v>1</v>
      </c>
      <c r="I2024" s="9">
        <f>VLOOKUP('Consolidtaed Data'!$B4878,[1]Products!$A:$G,4,0)</f>
        <v>2495</v>
      </c>
      <c r="J2024" s="9">
        <f>VLOOKUP('Consolidtaed Data'!$B4878,[1]Products!$A:$G,3,0)</f>
        <v>1896</v>
      </c>
      <c r="K2024" s="9">
        <f>'Consolidtaed Data'!$J4878*'Consolidtaed Data'!$H4878</f>
        <v>61</v>
      </c>
      <c r="L2024" s="9">
        <f>'Consolidtaed Data'!$I4878*'Consolidtaed Data'!$H4878</f>
        <v>95</v>
      </c>
      <c r="M2024" s="9">
        <f>'Consolidtaed Data'!$L4878-'Consolidtaed Data'!$K4878</f>
        <v>606</v>
      </c>
      <c r="N2024" s="9" t="str">
        <f>VLOOKUP('Consolidtaed Data'!$C4878,[1]Locations!$A:$O,2,0)</f>
        <v>Orange</v>
      </c>
      <c r="O2024" s="9" t="str">
        <f>VLOOKUP('Consolidtaed Data'!$D4878,'[1]Sales People'!$A:$B,2,0)</f>
        <v>Bobby Russell</v>
      </c>
      <c r="P2024" s="9" t="str">
        <f>VLOOKUP('Consolidtaed Data'!$E4878,[1]Customers!$A:$B,2,0)</f>
        <v>Dennis Morris</v>
      </c>
      <c r="Q2024" s="11">
        <f>WEEKDAY('Consolidtaed Data'!$F4878)</f>
        <v>6</v>
      </c>
      <c r="R2024" s="9">
        <f>MONTH('Consolidtaed Data'!$F4878)</f>
        <v>12</v>
      </c>
      <c r="S2024" s="9" t="str">
        <f>TEXT(Table3[[#This Row],[Purchase Date]],"MMMM")</f>
        <v>May</v>
      </c>
      <c r="T2024" s="9">
        <f>YEAR('Consolidtaed Data'!$F4878)</f>
        <v>2020</v>
      </c>
    </row>
    <row r="2025" spans="1:20" x14ac:dyDescent="0.3">
      <c r="A2025" s="9" t="s">
        <v>3020</v>
      </c>
      <c r="B2025" s="9" t="s">
        <v>318</v>
      </c>
      <c r="C2025" s="9" t="s">
        <v>439</v>
      </c>
      <c r="D2025" s="9" t="s">
        <v>161</v>
      </c>
      <c r="E2025" s="9" t="s">
        <v>777</v>
      </c>
      <c r="F2025" s="10">
        <v>43979</v>
      </c>
      <c r="G2025" s="10" t="str">
        <f>VLOOKUP(Table3[[#This Row],[Product ID]],[1]Products!$A:$G,2,0)</f>
        <v>Product 89</v>
      </c>
      <c r="H2025" s="22">
        <v>1</v>
      </c>
      <c r="I2025" s="9">
        <f>VLOOKUP('Consolidtaed Data'!$B7223,[1]Products!$A:$G,4,0)</f>
        <v>2497</v>
      </c>
      <c r="J2025" s="9">
        <f>VLOOKUP('Consolidtaed Data'!$B7223,[1]Products!$A:$G,3,0)</f>
        <v>1473</v>
      </c>
      <c r="K2025" s="9">
        <f>'Consolidtaed Data'!$J7223*'Consolidtaed Data'!$H7223</f>
        <v>171</v>
      </c>
      <c r="L2025" s="9">
        <f>'Consolidtaed Data'!$I7223*'Consolidtaed Data'!$H7223</f>
        <v>217</v>
      </c>
      <c r="M2025" s="9">
        <f>'Consolidtaed Data'!$L7223-'Consolidtaed Data'!$K7223</f>
        <v>246</v>
      </c>
      <c r="N2025" s="9" t="str">
        <f>VLOOKUP('Consolidtaed Data'!$C7223,[1]Locations!$A:$O,2,0)</f>
        <v>Corona</v>
      </c>
      <c r="O2025" s="9" t="str">
        <f>VLOOKUP('Consolidtaed Data'!$D7223,'[1]Sales People'!$A:$B,2,0)</f>
        <v>Jerry Perry</v>
      </c>
      <c r="P2025" s="9" t="str">
        <f>VLOOKUP('Consolidtaed Data'!$E7223,[1]Customers!$A:$B,2,0)</f>
        <v>Jeremy Gomez</v>
      </c>
      <c r="Q2025" s="11">
        <f>WEEKDAY('Consolidtaed Data'!$F7223)</f>
        <v>6</v>
      </c>
      <c r="R2025" s="9">
        <f>MONTH('Consolidtaed Data'!$F7223)</f>
        <v>7</v>
      </c>
      <c r="S2025" s="9" t="str">
        <f>TEXT(Table3[[#This Row],[Purchase Date]],"MMMM")</f>
        <v>May</v>
      </c>
      <c r="T2025" s="9">
        <f>YEAR('Consolidtaed Data'!$F7223)</f>
        <v>2021</v>
      </c>
    </row>
    <row r="2026" spans="1:20" x14ac:dyDescent="0.3">
      <c r="A2026" s="9" t="s">
        <v>3021</v>
      </c>
      <c r="B2026" s="9" t="s">
        <v>98</v>
      </c>
      <c r="C2026" s="9" t="s">
        <v>16</v>
      </c>
      <c r="D2026" s="9" t="s">
        <v>56</v>
      </c>
      <c r="E2026" s="9" t="s">
        <v>1359</v>
      </c>
      <c r="F2026" s="10">
        <v>43979</v>
      </c>
      <c r="G2026" s="10" t="str">
        <f>VLOOKUP(Table3[[#This Row],[Product ID]],[1]Products!$A:$G,2,0)</f>
        <v>Product 85</v>
      </c>
      <c r="H2026" s="22">
        <v>1</v>
      </c>
      <c r="I2026" s="9">
        <f>VLOOKUP('Consolidtaed Data'!$B8034,[1]Products!$A:$G,4,0)</f>
        <v>35</v>
      </c>
      <c r="J2026" s="9">
        <f>VLOOKUP('Consolidtaed Data'!$B8034,[1]Products!$A:$G,3,0)</f>
        <v>22</v>
      </c>
      <c r="K2026" s="9">
        <f>'Consolidtaed Data'!$J8034*'Consolidtaed Data'!$H8034</f>
        <v>358</v>
      </c>
      <c r="L2026" s="9">
        <f>'Consolidtaed Data'!$I8034*'Consolidtaed Data'!$H8034</f>
        <v>596</v>
      </c>
      <c r="M2026" s="9">
        <f>'Consolidtaed Data'!$L8034-'Consolidtaed Data'!$K8034</f>
        <v>480</v>
      </c>
      <c r="N2026" s="9" t="str">
        <f>VLOOKUP('Consolidtaed Data'!$C8034,[1]Locations!$A:$O,2,0)</f>
        <v>Santa Ana</v>
      </c>
      <c r="O2026" s="9" t="str">
        <f>VLOOKUP('Consolidtaed Data'!$D8034,'[1]Sales People'!$A:$B,2,0)</f>
        <v>Jerry Perry</v>
      </c>
      <c r="P2026" s="9" t="str">
        <f>VLOOKUP('Consolidtaed Data'!$E8034,[1]Customers!$A:$B,2,0)</f>
        <v>Antonio Morris</v>
      </c>
      <c r="Q2026" s="11">
        <f>WEEKDAY('Consolidtaed Data'!$F8034)</f>
        <v>7</v>
      </c>
      <c r="R2026" s="9">
        <f>MONTH('Consolidtaed Data'!$F8034)</f>
        <v>9</v>
      </c>
      <c r="S2026" s="9" t="str">
        <f>TEXT(Table3[[#This Row],[Purchase Date]],"MMMM")</f>
        <v>May</v>
      </c>
      <c r="T2026" s="9">
        <f>YEAR('Consolidtaed Data'!$F8034)</f>
        <v>2021</v>
      </c>
    </row>
    <row r="2027" spans="1:20" x14ac:dyDescent="0.3">
      <c r="A2027" s="9" t="s">
        <v>3022</v>
      </c>
      <c r="B2027" s="9" t="s">
        <v>148</v>
      </c>
      <c r="C2027" s="9" t="s">
        <v>21</v>
      </c>
      <c r="D2027" s="9" t="s">
        <v>68</v>
      </c>
      <c r="E2027" s="9" t="s">
        <v>312</v>
      </c>
      <c r="F2027" s="10">
        <v>43979</v>
      </c>
      <c r="G2027" s="10" t="str">
        <f>VLOOKUP(Table3[[#This Row],[Product ID]],[1]Products!$A:$G,2,0)</f>
        <v>Product 16</v>
      </c>
      <c r="H2027" s="22">
        <v>4</v>
      </c>
      <c r="I2027" s="9">
        <f>VLOOKUP('Consolidtaed Data'!$B8343,[1]Products!$A:$G,4,0)</f>
        <v>1494</v>
      </c>
      <c r="J2027" s="9">
        <f>VLOOKUP('Consolidtaed Data'!$B8343,[1]Products!$A:$G,3,0)</f>
        <v>971</v>
      </c>
      <c r="K2027" s="9">
        <f>'Consolidtaed Data'!$J8343*'Consolidtaed Data'!$H8343</f>
        <v>832</v>
      </c>
      <c r="L2027" s="9">
        <f>'Consolidtaed Data'!$I8343*'Consolidtaed Data'!$H8343</f>
        <v>1600</v>
      </c>
      <c r="M2027" s="9">
        <f>'Consolidtaed Data'!$L8343-'Consolidtaed Data'!$K8343</f>
        <v>1144</v>
      </c>
      <c r="N2027" s="9" t="str">
        <f>VLOOKUP('Consolidtaed Data'!$C8343,[1]Locations!$A:$O,2,0)</f>
        <v>Riverside</v>
      </c>
      <c r="O2027" s="9" t="str">
        <f>VLOOKUP('Consolidtaed Data'!$D8343,'[1]Sales People'!$A:$B,2,0)</f>
        <v>Ryan Welch</v>
      </c>
      <c r="P2027" s="9" t="str">
        <f>VLOOKUP('Consolidtaed Data'!$E8343,[1]Customers!$A:$B,2,0)</f>
        <v>Henry Boyd</v>
      </c>
      <c r="Q2027" s="11">
        <f>WEEKDAY('Consolidtaed Data'!$F8343)</f>
        <v>1</v>
      </c>
      <c r="R2027" s="9">
        <f>MONTH('Consolidtaed Data'!$F8343)</f>
        <v>9</v>
      </c>
      <c r="S2027" s="9" t="str">
        <f>TEXT(Table3[[#This Row],[Purchase Date]],"MMMM")</f>
        <v>May</v>
      </c>
      <c r="T2027" s="9">
        <f>YEAR('Consolidtaed Data'!$F8343)</f>
        <v>2021</v>
      </c>
    </row>
    <row r="2028" spans="1:20" x14ac:dyDescent="0.3">
      <c r="A2028" s="9" t="s">
        <v>3023</v>
      </c>
      <c r="B2028" s="9" t="s">
        <v>330</v>
      </c>
      <c r="C2028" s="9" t="s">
        <v>423</v>
      </c>
      <c r="D2028" s="9" t="s">
        <v>26</v>
      </c>
      <c r="E2028" s="9" t="s">
        <v>1719</v>
      </c>
      <c r="F2028" s="10">
        <v>43979</v>
      </c>
      <c r="G2028" s="10" t="str">
        <f>VLOOKUP(Table3[[#This Row],[Product ID]],[1]Products!$A:$G,2,0)</f>
        <v>Product 91</v>
      </c>
      <c r="H2028" s="22">
        <v>1</v>
      </c>
      <c r="I2028" s="9">
        <f>VLOOKUP('Consolidtaed Data'!$B8859,[1]Products!$A:$G,4,0)</f>
        <v>2464</v>
      </c>
      <c r="J2028" s="9">
        <f>VLOOKUP('Consolidtaed Data'!$B8859,[1]Products!$A:$G,3,0)</f>
        <v>1774</v>
      </c>
      <c r="K2028" s="9">
        <f>'Consolidtaed Data'!$J8859*'Consolidtaed Data'!$H8859</f>
        <v>1295</v>
      </c>
      <c r="L2028" s="9">
        <f>'Consolidtaed Data'!$I8859*'Consolidtaed Data'!$H8859</f>
        <v>1639</v>
      </c>
      <c r="M2028" s="9">
        <f>'Consolidtaed Data'!$L8859-'Consolidtaed Data'!$K8859</f>
        <v>1178</v>
      </c>
      <c r="N2028" s="9" t="str">
        <f>VLOOKUP('Consolidtaed Data'!$C8859,[1]Locations!$A:$O,2,0)</f>
        <v>Oxnard</v>
      </c>
      <c r="O2028" s="9" t="str">
        <f>VLOOKUP('Consolidtaed Data'!$D8859,'[1]Sales People'!$A:$B,2,0)</f>
        <v>Roger Robertson</v>
      </c>
      <c r="P2028" s="9" t="str">
        <f>VLOOKUP('Consolidtaed Data'!$E8859,[1]Customers!$A:$B,2,0)</f>
        <v>Shawn Torres</v>
      </c>
      <c r="Q2028" s="11">
        <f>WEEKDAY('Consolidtaed Data'!$F8859)</f>
        <v>5</v>
      </c>
      <c r="R2028" s="9">
        <f>MONTH('Consolidtaed Data'!$F8859)</f>
        <v>11</v>
      </c>
      <c r="S2028" s="9" t="str">
        <f>TEXT(Table3[[#This Row],[Purchase Date]],"MMMM")</f>
        <v>May</v>
      </c>
      <c r="T2028" s="9">
        <f>YEAR('Consolidtaed Data'!$F8859)</f>
        <v>2021</v>
      </c>
    </row>
    <row r="2029" spans="1:20" x14ac:dyDescent="0.3">
      <c r="A2029" s="9" t="s">
        <v>3024</v>
      </c>
      <c r="B2029" s="9" t="s">
        <v>188</v>
      </c>
      <c r="C2029" s="9" t="s">
        <v>12</v>
      </c>
      <c r="D2029" s="9" t="s">
        <v>197</v>
      </c>
      <c r="E2029" s="9" t="s">
        <v>1761</v>
      </c>
      <c r="F2029" s="10">
        <v>43979</v>
      </c>
      <c r="G2029" s="10" t="str">
        <f>VLOOKUP(Table3[[#This Row],[Product ID]],[1]Products!$A:$G,2,0)</f>
        <v>Product 63</v>
      </c>
      <c r="H2029" s="22">
        <v>2</v>
      </c>
      <c r="I2029" s="9">
        <f>VLOOKUP('Consolidtaed Data'!$B8888,[1]Products!$A:$G,4,0)</f>
        <v>2005</v>
      </c>
      <c r="J2029" s="9">
        <f>VLOOKUP('Consolidtaed Data'!$B8888,[1]Products!$A:$G,3,0)</f>
        <v>1223</v>
      </c>
      <c r="K2029" s="9">
        <f>'Consolidtaed Data'!$J8888*'Consolidtaed Data'!$H8888</f>
        <v>1223</v>
      </c>
      <c r="L2029" s="9">
        <f>'Consolidtaed Data'!$I8888*'Consolidtaed Data'!$H8888</f>
        <v>2005</v>
      </c>
      <c r="M2029" s="9">
        <f>'Consolidtaed Data'!$L8888-'Consolidtaed Data'!$K8888</f>
        <v>246</v>
      </c>
      <c r="N2029" s="9" t="str">
        <f>VLOOKUP('Consolidtaed Data'!$C8888,[1]Locations!$A:$O,2,0)</f>
        <v>Costa Mesa</v>
      </c>
      <c r="O2029" s="9" t="str">
        <f>VLOOKUP('Consolidtaed Data'!$D8888,'[1]Sales People'!$A:$B,2,0)</f>
        <v>Fred Robertson</v>
      </c>
      <c r="P2029" s="9" t="str">
        <f>VLOOKUP('Consolidtaed Data'!$E8888,[1]Customers!$A:$B,2,0)</f>
        <v>Charles Montgomery</v>
      </c>
      <c r="Q2029" s="11">
        <f>WEEKDAY('Consolidtaed Data'!$F8888)</f>
        <v>6</v>
      </c>
      <c r="R2029" s="9">
        <f>MONTH('Consolidtaed Data'!$F8888)</f>
        <v>11</v>
      </c>
      <c r="S2029" s="9" t="str">
        <f>TEXT(Table3[[#This Row],[Purchase Date]],"MMMM")</f>
        <v>May</v>
      </c>
      <c r="T2029" s="9">
        <f>YEAR('Consolidtaed Data'!$F8888)</f>
        <v>2021</v>
      </c>
    </row>
    <row r="2030" spans="1:20" x14ac:dyDescent="0.3">
      <c r="A2030" s="9" t="s">
        <v>3027</v>
      </c>
      <c r="B2030" s="9" t="s">
        <v>240</v>
      </c>
      <c r="C2030" s="9" t="s">
        <v>228</v>
      </c>
      <c r="D2030" s="9" t="s">
        <v>87</v>
      </c>
      <c r="E2030" s="9" t="s">
        <v>1201</v>
      </c>
      <c r="F2030" s="10">
        <v>43979</v>
      </c>
      <c r="G2030" s="10" t="str">
        <f>VLOOKUP(Table3[[#This Row],[Product ID]],[1]Products!$A:$G,2,0)</f>
        <v>Product 70</v>
      </c>
      <c r="H2030" s="22">
        <v>3</v>
      </c>
      <c r="I2030" s="9">
        <f>VLOOKUP('Consolidtaed Data'!$B9040,[1]Products!$A:$G,4,0)</f>
        <v>1639</v>
      </c>
      <c r="J2030" s="9">
        <f>VLOOKUP('Consolidtaed Data'!$B9040,[1]Products!$A:$G,3,0)</f>
        <v>1295</v>
      </c>
      <c r="K2030" s="9">
        <f>'Consolidtaed Data'!$J9040*'Consolidtaed Data'!$H9040</f>
        <v>1220</v>
      </c>
      <c r="L2030" s="9">
        <f>'Consolidtaed Data'!$I9040*'Consolidtaed Data'!$H9040</f>
        <v>1671</v>
      </c>
      <c r="M2030" s="9">
        <f>'Consolidtaed Data'!$L9040-'Consolidtaed Data'!$K9040</f>
        <v>895</v>
      </c>
      <c r="N2030" s="9" t="str">
        <f>VLOOKUP('Consolidtaed Data'!$C9040,[1]Locations!$A:$O,2,0)</f>
        <v>Visalia</v>
      </c>
      <c r="O2030" s="9" t="str">
        <f>VLOOKUP('Consolidtaed Data'!$D9040,'[1]Sales People'!$A:$B,2,0)</f>
        <v>Christopher Tucker</v>
      </c>
      <c r="P2030" s="9" t="str">
        <f>VLOOKUP('Consolidtaed Data'!$E9040,[1]Customers!$A:$B,2,0)</f>
        <v>Carlos Scott</v>
      </c>
      <c r="Q2030" s="11">
        <f>WEEKDAY('Consolidtaed Data'!$F9040)</f>
        <v>2</v>
      </c>
      <c r="R2030" s="9">
        <f>MONTH('Consolidtaed Data'!$F9040)</f>
        <v>11</v>
      </c>
      <c r="S2030" s="9" t="str">
        <f>TEXT(Table3[[#This Row],[Purchase Date]],"MMMM")</f>
        <v>May</v>
      </c>
      <c r="T2030" s="9">
        <f>YEAR('Consolidtaed Data'!$F9040)</f>
        <v>2021</v>
      </c>
    </row>
    <row r="2031" spans="1:20" x14ac:dyDescent="0.3">
      <c r="A2031" s="9" t="s">
        <v>3028</v>
      </c>
      <c r="B2031" s="9" t="s">
        <v>531</v>
      </c>
      <c r="C2031" s="9" t="s">
        <v>134</v>
      </c>
      <c r="D2031" s="9" t="s">
        <v>220</v>
      </c>
      <c r="E2031" s="9" t="s">
        <v>1153</v>
      </c>
      <c r="F2031" s="10">
        <v>43979</v>
      </c>
      <c r="G2031" s="10" t="str">
        <f>VLOOKUP(Table3[[#This Row],[Product ID]],[1]Products!$A:$G,2,0)</f>
        <v>Product 62</v>
      </c>
      <c r="H2031" s="22">
        <v>4</v>
      </c>
      <c r="I2031" s="9">
        <f>VLOOKUP('Consolidtaed Data'!$B9243,[1]Products!$A:$G,4,0)</f>
        <v>871</v>
      </c>
      <c r="J2031" s="9">
        <f>VLOOKUP('Consolidtaed Data'!$B9243,[1]Products!$A:$G,3,0)</f>
        <v>540</v>
      </c>
      <c r="K2031" s="9">
        <f>'Consolidtaed Data'!$J9243*'Consolidtaed Data'!$H9243</f>
        <v>408</v>
      </c>
      <c r="L2031" s="9">
        <f>'Consolidtaed Data'!$I9243*'Consolidtaed Data'!$H9243</f>
        <v>504</v>
      </c>
      <c r="M2031" s="9">
        <f>'Consolidtaed Data'!$L9243-'Consolidtaed Data'!$K9243</f>
        <v>589</v>
      </c>
      <c r="N2031" s="9" t="str">
        <f>VLOOKUP('Consolidtaed Data'!$C9243,[1]Locations!$A:$O,2,0)</f>
        <v>Thousand Oaks</v>
      </c>
      <c r="O2031" s="9" t="str">
        <f>VLOOKUP('Consolidtaed Data'!$D9243,'[1]Sales People'!$A:$B,2,0)</f>
        <v>Ronald Reed</v>
      </c>
      <c r="P2031" s="9" t="str">
        <f>VLOOKUP('Consolidtaed Data'!$E9243,[1]Customers!$A:$B,2,0)</f>
        <v>Eric Alvarez</v>
      </c>
      <c r="Q2031" s="11">
        <f>WEEKDAY('Consolidtaed Data'!$F9243)</f>
        <v>3</v>
      </c>
      <c r="R2031" s="9">
        <f>MONTH('Consolidtaed Data'!$F9243)</f>
        <v>11</v>
      </c>
      <c r="S2031" s="9" t="str">
        <f>TEXT(Table3[[#This Row],[Purchase Date]],"MMMM")</f>
        <v>May</v>
      </c>
      <c r="T2031" s="9">
        <f>YEAR('Consolidtaed Data'!$F9243)</f>
        <v>2021</v>
      </c>
    </row>
    <row r="2032" spans="1:20" x14ac:dyDescent="0.3">
      <c r="A2032" s="9" t="s">
        <v>3029</v>
      </c>
      <c r="B2032" s="9" t="s">
        <v>238</v>
      </c>
      <c r="C2032" s="9" t="s">
        <v>421</v>
      </c>
      <c r="D2032" s="9" t="s">
        <v>80</v>
      </c>
      <c r="E2032" s="9" t="s">
        <v>688</v>
      </c>
      <c r="F2032" s="10">
        <v>43979</v>
      </c>
      <c r="G2032" s="10" t="str">
        <f>VLOOKUP(Table3[[#This Row],[Product ID]],[1]Products!$A:$G,2,0)</f>
        <v>Product 49</v>
      </c>
      <c r="H2032" s="22">
        <v>3</v>
      </c>
      <c r="I2032" s="9">
        <f>VLOOKUP('Consolidtaed Data'!$B9340,[1]Products!$A:$G,4,0)</f>
        <v>1639</v>
      </c>
      <c r="J2032" s="9">
        <f>VLOOKUP('Consolidtaed Data'!$B9340,[1]Products!$A:$G,3,0)</f>
        <v>1295</v>
      </c>
      <c r="K2032" s="9">
        <f>'Consolidtaed Data'!$J9340*'Consolidtaed Data'!$H9340</f>
        <v>872</v>
      </c>
      <c r="L2032" s="9">
        <f>'Consolidtaed Data'!$I9340*'Consolidtaed Data'!$H9340</f>
        <v>1743</v>
      </c>
      <c r="M2032" s="9">
        <f>'Consolidtaed Data'!$L9340-'Consolidtaed Data'!$K9340</f>
        <v>87</v>
      </c>
      <c r="N2032" s="9" t="str">
        <f>VLOOKUP('Consolidtaed Data'!$C9340,[1]Locations!$A:$O,2,0)</f>
        <v>Rialto</v>
      </c>
      <c r="O2032" s="9" t="str">
        <f>VLOOKUP('Consolidtaed Data'!$D9340,'[1]Sales People'!$A:$B,2,0)</f>
        <v>Jerry Perry</v>
      </c>
      <c r="P2032" s="9" t="str">
        <f>VLOOKUP('Consolidtaed Data'!$E9340,[1]Customers!$A:$B,2,0)</f>
        <v>Shawn Owens</v>
      </c>
      <c r="Q2032" s="11">
        <f>WEEKDAY('Consolidtaed Data'!$F9340)</f>
        <v>3</v>
      </c>
      <c r="R2032" s="9">
        <f>MONTH('Consolidtaed Data'!$F9340)</f>
        <v>12</v>
      </c>
      <c r="S2032" s="9" t="str">
        <f>TEXT(Table3[[#This Row],[Purchase Date]],"MMMM")</f>
        <v>May</v>
      </c>
      <c r="T2032" s="9">
        <f>YEAR('Consolidtaed Data'!$F9340)</f>
        <v>2021</v>
      </c>
    </row>
    <row r="2033" spans="1:20" x14ac:dyDescent="0.3">
      <c r="A2033" s="9" t="s">
        <v>3030</v>
      </c>
      <c r="B2033" s="9" t="s">
        <v>41</v>
      </c>
      <c r="C2033" s="9" t="s">
        <v>30</v>
      </c>
      <c r="D2033" s="9" t="s">
        <v>123</v>
      </c>
      <c r="E2033" s="9" t="s">
        <v>2014</v>
      </c>
      <c r="F2033" s="10">
        <v>43979</v>
      </c>
      <c r="G2033" s="10" t="str">
        <f>VLOOKUP(Table3[[#This Row],[Product ID]],[1]Products!$A:$G,2,0)</f>
        <v>Product 11</v>
      </c>
      <c r="H2033" s="22">
        <v>1</v>
      </c>
      <c r="I2033" s="9">
        <f>VLOOKUP('Consolidtaed Data'!$B9396,[1]Products!$A:$G,4,0)</f>
        <v>458</v>
      </c>
      <c r="J2033" s="9">
        <f>VLOOKUP('Consolidtaed Data'!$B9396,[1]Products!$A:$G,3,0)</f>
        <v>376</v>
      </c>
      <c r="K2033" s="9">
        <f>'Consolidtaed Data'!$J9396*'Consolidtaed Data'!$H9396</f>
        <v>589</v>
      </c>
      <c r="L2033" s="9">
        <f>'Consolidtaed Data'!$I9396*'Consolidtaed Data'!$H9396</f>
        <v>1052</v>
      </c>
      <c r="M2033" s="9">
        <f>'Consolidtaed Data'!$L9396-'Consolidtaed Data'!$K9396</f>
        <v>554</v>
      </c>
      <c r="N2033" s="9" t="str">
        <f>VLOOKUP('Consolidtaed Data'!$C9396,[1]Locations!$A:$O,2,0)</f>
        <v>Carlsbad</v>
      </c>
      <c r="O2033" s="9" t="str">
        <f>VLOOKUP('Consolidtaed Data'!$D9396,'[1]Sales People'!$A:$B,2,0)</f>
        <v>Bobby Russell</v>
      </c>
      <c r="P2033" s="9" t="str">
        <f>VLOOKUP('Consolidtaed Data'!$E9396,[1]Customers!$A:$B,2,0)</f>
        <v>Raymond Hall</v>
      </c>
      <c r="Q2033" s="11">
        <f>WEEKDAY('Consolidtaed Data'!$F9396)</f>
        <v>7</v>
      </c>
      <c r="R2033" s="9">
        <f>MONTH('Consolidtaed Data'!$F9396)</f>
        <v>12</v>
      </c>
      <c r="S2033" s="9" t="str">
        <f>TEXT(Table3[[#This Row],[Purchase Date]],"MMMM")</f>
        <v>May</v>
      </c>
      <c r="T2033" s="9">
        <f>YEAR('Consolidtaed Data'!$F9396)</f>
        <v>2021</v>
      </c>
    </row>
    <row r="2034" spans="1:20" x14ac:dyDescent="0.3">
      <c r="A2034" s="9" t="s">
        <v>3031</v>
      </c>
      <c r="B2034" s="9" t="s">
        <v>156</v>
      </c>
      <c r="C2034" s="9" t="s">
        <v>420</v>
      </c>
      <c r="D2034" s="9" t="s">
        <v>329</v>
      </c>
      <c r="E2034" s="9" t="s">
        <v>562</v>
      </c>
      <c r="F2034" s="10">
        <v>43980</v>
      </c>
      <c r="G2034" s="10" t="str">
        <f>VLOOKUP(Table3[[#This Row],[Product ID]],[1]Products!$A:$G,2,0)</f>
        <v>Product 21</v>
      </c>
      <c r="H2034" s="22">
        <v>1</v>
      </c>
      <c r="I2034" s="9">
        <f>VLOOKUP('Consolidtaed Data'!$B5046,[1]Products!$A:$G,4,0)</f>
        <v>504</v>
      </c>
      <c r="J2034" s="9">
        <f>VLOOKUP('Consolidtaed Data'!$B5046,[1]Products!$A:$G,3,0)</f>
        <v>408</v>
      </c>
      <c r="K2034" s="9">
        <f>'Consolidtaed Data'!$J5046*'Consolidtaed Data'!$H5046</f>
        <v>882</v>
      </c>
      <c r="L2034" s="9">
        <f>'Consolidtaed Data'!$I5046*'Consolidtaed Data'!$H5046</f>
        <v>1104</v>
      </c>
      <c r="M2034" s="9">
        <f>'Consolidtaed Data'!$L5046-'Consolidtaed Data'!$K5046</f>
        <v>599</v>
      </c>
      <c r="N2034" s="9" t="str">
        <f>VLOOKUP('Consolidtaed Data'!$C5046,[1]Locations!$A:$O,2,0)</f>
        <v>Fresno</v>
      </c>
      <c r="O2034" s="9" t="str">
        <f>VLOOKUP('Consolidtaed Data'!$D5046,'[1]Sales People'!$A:$B,2,0)</f>
        <v>Henry Nelson</v>
      </c>
      <c r="P2034" s="9" t="str">
        <f>VLOOKUP('Consolidtaed Data'!$E5046,[1]Customers!$A:$B,2,0)</f>
        <v>James Fisher</v>
      </c>
      <c r="Q2034" s="11">
        <f>WEEKDAY('Consolidtaed Data'!$F5046)</f>
        <v>4</v>
      </c>
      <c r="R2034" s="9">
        <f>MONTH('Consolidtaed Data'!$F5046)</f>
        <v>1</v>
      </c>
      <c r="S2034" s="9" t="str">
        <f>TEXT(Table3[[#This Row],[Purchase Date]],"MMMM")</f>
        <v>May</v>
      </c>
      <c r="T2034" s="9">
        <f>YEAR('Consolidtaed Data'!$F5046)</f>
        <v>2021</v>
      </c>
    </row>
    <row r="2035" spans="1:20" x14ac:dyDescent="0.3">
      <c r="A2035" s="9" t="s">
        <v>3032</v>
      </c>
      <c r="B2035" s="9" t="s">
        <v>411</v>
      </c>
      <c r="C2035" s="9" t="s">
        <v>352</v>
      </c>
      <c r="D2035" s="9" t="s">
        <v>197</v>
      </c>
      <c r="E2035" s="9" t="s">
        <v>1476</v>
      </c>
      <c r="F2035" s="10">
        <v>43980</v>
      </c>
      <c r="G2035" s="10" t="str">
        <f>VLOOKUP(Table3[[#This Row],[Product ID]],[1]Products!$A:$G,2,0)</f>
        <v>Product 27</v>
      </c>
      <c r="H2035" s="22">
        <v>3</v>
      </c>
      <c r="I2035" s="9">
        <f>VLOOKUP('Consolidtaed Data'!$B5507,[1]Products!$A:$G,4,0)</f>
        <v>1826</v>
      </c>
      <c r="J2035" s="9">
        <f>VLOOKUP('Consolidtaed Data'!$B5507,[1]Products!$A:$G,3,0)</f>
        <v>1443</v>
      </c>
      <c r="K2035" s="9">
        <f>'Consolidtaed Data'!$J5507*'Consolidtaed Data'!$H5507</f>
        <v>61</v>
      </c>
      <c r="L2035" s="9">
        <f>'Consolidtaed Data'!$I5507*'Consolidtaed Data'!$H5507</f>
        <v>95</v>
      </c>
      <c r="M2035" s="9">
        <f>'Consolidtaed Data'!$L5507-'Consolidtaed Data'!$K5507</f>
        <v>1852</v>
      </c>
      <c r="N2035" s="9" t="str">
        <f>VLOOKUP('Consolidtaed Data'!$C5507,[1]Locations!$A:$O,2,0)</f>
        <v>Palmdale</v>
      </c>
      <c r="O2035" s="9" t="str">
        <f>VLOOKUP('Consolidtaed Data'!$D5507,'[1]Sales People'!$A:$B,2,0)</f>
        <v>Roger Robertson</v>
      </c>
      <c r="P2035" s="9" t="str">
        <f>VLOOKUP('Consolidtaed Data'!$E5507,[1]Customers!$A:$B,2,0)</f>
        <v>Stephen Kelly</v>
      </c>
      <c r="Q2035" s="11">
        <f>WEEKDAY('Consolidtaed Data'!$F5507)</f>
        <v>5</v>
      </c>
      <c r="R2035" s="9">
        <f>MONTH('Consolidtaed Data'!$F5507)</f>
        <v>2</v>
      </c>
      <c r="S2035" s="9" t="str">
        <f>TEXT(Table3[[#This Row],[Purchase Date]],"MMMM")</f>
        <v>May</v>
      </c>
      <c r="T2035" s="9">
        <f>YEAR('Consolidtaed Data'!$F5507)</f>
        <v>2021</v>
      </c>
    </row>
    <row r="2036" spans="1:20" x14ac:dyDescent="0.3">
      <c r="A2036" s="9" t="s">
        <v>3033</v>
      </c>
      <c r="B2036" s="9" t="s">
        <v>336</v>
      </c>
      <c r="C2036" s="9" t="s">
        <v>165</v>
      </c>
      <c r="D2036" s="9" t="s">
        <v>26</v>
      </c>
      <c r="E2036" s="9" t="s">
        <v>1970</v>
      </c>
      <c r="F2036" s="10">
        <v>43980</v>
      </c>
      <c r="G2036" s="10" t="str">
        <f>VLOOKUP(Table3[[#This Row],[Product ID]],[1]Products!$A:$G,2,0)</f>
        <v>Product 78</v>
      </c>
      <c r="H2036" s="22">
        <v>1</v>
      </c>
      <c r="I2036" s="9">
        <f>VLOOKUP('Consolidtaed Data'!$B5625,[1]Products!$A:$G,4,0)</f>
        <v>2497</v>
      </c>
      <c r="J2036" s="9">
        <f>VLOOKUP('Consolidtaed Data'!$B5625,[1]Products!$A:$G,3,0)</f>
        <v>1473</v>
      </c>
      <c r="K2036" s="9">
        <f>'Consolidtaed Data'!$J5625*'Consolidtaed Data'!$H5625</f>
        <v>1230</v>
      </c>
      <c r="L2036" s="9">
        <f>'Consolidtaed Data'!$I5625*'Consolidtaed Data'!$H5625</f>
        <v>1783</v>
      </c>
      <c r="M2036" s="9">
        <f>'Consolidtaed Data'!$L5625-'Consolidtaed Data'!$K5625</f>
        <v>895</v>
      </c>
      <c r="N2036" s="9" t="str">
        <f>VLOOKUP('Consolidtaed Data'!$C5625,[1]Locations!$A:$O,2,0)</f>
        <v>Escondido</v>
      </c>
      <c r="O2036" s="9" t="str">
        <f>VLOOKUP('Consolidtaed Data'!$D5625,'[1]Sales People'!$A:$B,2,0)</f>
        <v>Brian Davis</v>
      </c>
      <c r="P2036" s="9" t="str">
        <f>VLOOKUP('Consolidtaed Data'!$E5625,[1]Customers!$A:$B,2,0)</f>
        <v>Philip Bailey</v>
      </c>
      <c r="Q2036" s="11">
        <f>WEEKDAY('Consolidtaed Data'!$F5625)</f>
        <v>1</v>
      </c>
      <c r="R2036" s="9">
        <f>MONTH('Consolidtaed Data'!$F5625)</f>
        <v>2</v>
      </c>
      <c r="S2036" s="9" t="str">
        <f>TEXT(Table3[[#This Row],[Purchase Date]],"MMMM")</f>
        <v>May</v>
      </c>
      <c r="T2036" s="9">
        <f>YEAR('Consolidtaed Data'!$F5625)</f>
        <v>2021</v>
      </c>
    </row>
    <row r="2037" spans="1:20" x14ac:dyDescent="0.3">
      <c r="A2037" s="9" t="s">
        <v>3034</v>
      </c>
      <c r="B2037" s="9" t="s">
        <v>164</v>
      </c>
      <c r="C2037" s="9" t="s">
        <v>90</v>
      </c>
      <c r="D2037" s="9" t="s">
        <v>35</v>
      </c>
      <c r="E2037" s="9" t="s">
        <v>845</v>
      </c>
      <c r="F2037" s="10">
        <v>43980</v>
      </c>
      <c r="G2037" s="10" t="str">
        <f>VLOOKUP(Table3[[#This Row],[Product ID]],[1]Products!$A:$G,2,0)</f>
        <v>Product 69</v>
      </c>
      <c r="H2037" s="22">
        <v>3</v>
      </c>
      <c r="I2037" s="9">
        <f>VLOOKUP('Consolidtaed Data'!$B6561,[1]Products!$A:$G,4,0)</f>
        <v>123</v>
      </c>
      <c r="J2037" s="9">
        <f>VLOOKUP('Consolidtaed Data'!$B6561,[1]Products!$A:$G,3,0)</f>
        <v>84</v>
      </c>
      <c r="K2037" s="9">
        <f>'Consolidtaed Data'!$J6561*'Consolidtaed Data'!$H6561</f>
        <v>1742</v>
      </c>
      <c r="L2037" s="9">
        <f>'Consolidtaed Data'!$I6561*'Consolidtaed Data'!$H6561</f>
        <v>3416</v>
      </c>
      <c r="M2037" s="9">
        <f>'Consolidtaed Data'!$L6561-'Consolidtaed Data'!$K6561</f>
        <v>87</v>
      </c>
      <c r="N2037" s="9" t="str">
        <f>VLOOKUP('Consolidtaed Data'!$C6561,[1]Locations!$A:$O,2,0)</f>
        <v>Fresno</v>
      </c>
      <c r="O2037" s="9" t="str">
        <f>VLOOKUP('Consolidtaed Data'!$D6561,'[1]Sales People'!$A:$B,2,0)</f>
        <v>Henry Nelson</v>
      </c>
      <c r="P2037" s="9" t="str">
        <f>VLOOKUP('Consolidtaed Data'!$E6561,[1]Customers!$A:$B,2,0)</f>
        <v>William James</v>
      </c>
      <c r="Q2037" s="11">
        <f>WEEKDAY('Consolidtaed Data'!$F6561)</f>
        <v>5</v>
      </c>
      <c r="R2037" s="9">
        <f>MONTH('Consolidtaed Data'!$F6561)</f>
        <v>5</v>
      </c>
      <c r="S2037" s="9" t="str">
        <f>TEXT(Table3[[#This Row],[Purchase Date]],"MMMM")</f>
        <v>May</v>
      </c>
      <c r="T2037" s="9">
        <f>YEAR('Consolidtaed Data'!$F6561)</f>
        <v>2021</v>
      </c>
    </row>
    <row r="2038" spans="1:20" x14ac:dyDescent="0.3">
      <c r="A2038" s="9" t="s">
        <v>3035</v>
      </c>
      <c r="B2038" s="9" t="s">
        <v>240</v>
      </c>
      <c r="C2038" s="9" t="s">
        <v>439</v>
      </c>
      <c r="D2038" s="9" t="s">
        <v>272</v>
      </c>
      <c r="E2038" s="9" t="s">
        <v>1157</v>
      </c>
      <c r="F2038" s="10">
        <v>43980</v>
      </c>
      <c r="G2038" s="10" t="str">
        <f>VLOOKUP(Table3[[#This Row],[Product ID]],[1]Products!$A:$G,2,0)</f>
        <v>Product 70</v>
      </c>
      <c r="H2038" s="22">
        <v>4</v>
      </c>
      <c r="I2038" s="9">
        <f>VLOOKUP('Consolidtaed Data'!$B6564,[1]Products!$A:$G,4,0)</f>
        <v>217</v>
      </c>
      <c r="J2038" s="9">
        <f>VLOOKUP('Consolidtaed Data'!$B6564,[1]Products!$A:$G,3,0)</f>
        <v>171</v>
      </c>
      <c r="K2038" s="9">
        <f>'Consolidtaed Data'!$J6564*'Consolidtaed Data'!$H6564</f>
        <v>838</v>
      </c>
      <c r="L2038" s="9">
        <f>'Consolidtaed Data'!$I6564*'Consolidtaed Data'!$H6564</f>
        <v>1103</v>
      </c>
      <c r="M2038" s="9">
        <f>'Consolidtaed Data'!$L6564-'Consolidtaed Data'!$K6564</f>
        <v>1341</v>
      </c>
      <c r="N2038" s="9" t="str">
        <f>VLOOKUP('Consolidtaed Data'!$C6564,[1]Locations!$A:$O,2,0)</f>
        <v>Berkeley</v>
      </c>
      <c r="O2038" s="9" t="str">
        <f>VLOOKUP('Consolidtaed Data'!$D6564,'[1]Sales People'!$A:$B,2,0)</f>
        <v>Ryan Butler</v>
      </c>
      <c r="P2038" s="9" t="str">
        <f>VLOOKUP('Consolidtaed Data'!$E6564,[1]Customers!$A:$B,2,0)</f>
        <v>Steven Young</v>
      </c>
      <c r="Q2038" s="11">
        <f>WEEKDAY('Consolidtaed Data'!$F6564)</f>
        <v>5</v>
      </c>
      <c r="R2038" s="9">
        <f>MONTH('Consolidtaed Data'!$F6564)</f>
        <v>5</v>
      </c>
      <c r="S2038" s="9" t="str">
        <f>TEXT(Table3[[#This Row],[Purchase Date]],"MMMM")</f>
        <v>May</v>
      </c>
      <c r="T2038" s="9">
        <f>YEAR('Consolidtaed Data'!$F6564)</f>
        <v>2021</v>
      </c>
    </row>
    <row r="2039" spans="1:20" x14ac:dyDescent="0.3">
      <c r="A2039" s="9" t="s">
        <v>3036</v>
      </c>
      <c r="B2039" s="9" t="s">
        <v>112</v>
      </c>
      <c r="C2039" s="9" t="s">
        <v>39</v>
      </c>
      <c r="D2039" s="9" t="s">
        <v>272</v>
      </c>
      <c r="E2039" s="9" t="s">
        <v>2281</v>
      </c>
      <c r="F2039" s="10">
        <v>43980</v>
      </c>
      <c r="G2039" s="10" t="str">
        <f>VLOOKUP(Table3[[#This Row],[Product ID]],[1]Products!$A:$G,2,0)</f>
        <v>Product 7</v>
      </c>
      <c r="H2039" s="22">
        <v>1</v>
      </c>
      <c r="I2039" s="9">
        <f>VLOOKUP('Consolidtaed Data'!$B7156,[1]Products!$A:$G,4,0)</f>
        <v>502</v>
      </c>
      <c r="J2039" s="9">
        <f>VLOOKUP('Consolidtaed Data'!$B7156,[1]Products!$A:$G,3,0)</f>
        <v>296</v>
      </c>
      <c r="K2039" s="9">
        <f>'Consolidtaed Data'!$J7156*'Consolidtaed Data'!$H7156</f>
        <v>1223</v>
      </c>
      <c r="L2039" s="9">
        <f>'Consolidtaed Data'!$I7156*'Consolidtaed Data'!$H7156</f>
        <v>2005</v>
      </c>
      <c r="M2039" s="9">
        <f>'Consolidtaed Data'!$L7156-'Consolidtaed Data'!$K7156</f>
        <v>1086</v>
      </c>
      <c r="N2039" s="9" t="str">
        <f>VLOOKUP('Consolidtaed Data'!$C7156,[1]Locations!$A:$O,2,0)</f>
        <v>Antioch</v>
      </c>
      <c r="O2039" s="9" t="str">
        <f>VLOOKUP('Consolidtaed Data'!$D7156,'[1]Sales People'!$A:$B,2,0)</f>
        <v>Kenneth Bradley</v>
      </c>
      <c r="P2039" s="9" t="str">
        <f>VLOOKUP('Consolidtaed Data'!$E7156,[1]Customers!$A:$B,2,0)</f>
        <v>Jeffrey Sanders</v>
      </c>
      <c r="Q2039" s="11">
        <f>WEEKDAY('Consolidtaed Data'!$F7156)</f>
        <v>2</v>
      </c>
      <c r="R2039" s="9">
        <f>MONTH('Consolidtaed Data'!$F7156)</f>
        <v>6</v>
      </c>
      <c r="S2039" s="9" t="str">
        <f>TEXT(Table3[[#This Row],[Purchase Date]],"MMMM")</f>
        <v>May</v>
      </c>
      <c r="T2039" s="9">
        <f>YEAR('Consolidtaed Data'!$F7156)</f>
        <v>2021</v>
      </c>
    </row>
    <row r="2040" spans="1:20" x14ac:dyDescent="0.3">
      <c r="A2040" s="9" t="s">
        <v>3037</v>
      </c>
      <c r="B2040" s="9" t="s">
        <v>572</v>
      </c>
      <c r="C2040" s="9" t="s">
        <v>462</v>
      </c>
      <c r="D2040" s="9" t="s">
        <v>127</v>
      </c>
      <c r="E2040" s="9" t="s">
        <v>1825</v>
      </c>
      <c r="F2040" s="10">
        <v>43980</v>
      </c>
      <c r="G2040" s="10" t="str">
        <f>VLOOKUP(Table3[[#This Row],[Product ID]],[1]Products!$A:$G,2,0)</f>
        <v>Product 22</v>
      </c>
      <c r="H2040" s="22">
        <v>3</v>
      </c>
      <c r="I2040" s="9">
        <f>VLOOKUP('Consolidtaed Data'!$B7230,[1]Products!$A:$G,4,0)</f>
        <v>2005</v>
      </c>
      <c r="J2040" s="9">
        <f>VLOOKUP('Consolidtaed Data'!$B7230,[1]Products!$A:$G,3,0)</f>
        <v>1223</v>
      </c>
      <c r="K2040" s="9">
        <f>'Consolidtaed Data'!$J7230*'Consolidtaed Data'!$H7230</f>
        <v>716</v>
      </c>
      <c r="L2040" s="9">
        <f>'Consolidtaed Data'!$I7230*'Consolidtaed Data'!$H7230</f>
        <v>1192</v>
      </c>
      <c r="M2040" s="9">
        <f>'Consolidtaed Data'!$L7230-'Consolidtaed Data'!$K7230</f>
        <v>275</v>
      </c>
      <c r="N2040" s="9" t="str">
        <f>VLOOKUP('Consolidtaed Data'!$C7230,[1]Locations!$A:$O,2,0)</f>
        <v>Concord</v>
      </c>
      <c r="O2040" s="9" t="str">
        <f>VLOOKUP('Consolidtaed Data'!$D7230,'[1]Sales People'!$A:$B,2,0)</f>
        <v>Jerry Perry</v>
      </c>
      <c r="P2040" s="9" t="str">
        <f>VLOOKUP('Consolidtaed Data'!$E7230,[1]Customers!$A:$B,2,0)</f>
        <v>Joshua Watkins</v>
      </c>
      <c r="Q2040" s="11">
        <f>WEEKDAY('Consolidtaed Data'!$F7230)</f>
        <v>7</v>
      </c>
      <c r="R2040" s="9">
        <f>MONTH('Consolidtaed Data'!$F7230)</f>
        <v>7</v>
      </c>
      <c r="S2040" s="9" t="str">
        <f>TEXT(Table3[[#This Row],[Purchase Date]],"MMMM")</f>
        <v>May</v>
      </c>
      <c r="T2040" s="9">
        <f>YEAR('Consolidtaed Data'!$F7230)</f>
        <v>2021</v>
      </c>
    </row>
    <row r="2041" spans="1:20" x14ac:dyDescent="0.3">
      <c r="A2041" s="9" t="s">
        <v>3038</v>
      </c>
      <c r="B2041" s="9" t="s">
        <v>322</v>
      </c>
      <c r="C2041" s="9" t="s">
        <v>289</v>
      </c>
      <c r="D2041" s="9" t="s">
        <v>315</v>
      </c>
      <c r="E2041" s="9" t="s">
        <v>2832</v>
      </c>
      <c r="F2041" s="10">
        <v>43980</v>
      </c>
      <c r="G2041" s="10" t="str">
        <f>VLOOKUP(Table3[[#This Row],[Product ID]],[1]Products!$A:$G,2,0)</f>
        <v>Product 43</v>
      </c>
      <c r="H2041" s="22">
        <v>1</v>
      </c>
      <c r="I2041" s="9">
        <f>VLOOKUP('Consolidtaed Data'!$B8160,[1]Products!$A:$G,4,0)</f>
        <v>368</v>
      </c>
      <c r="J2041" s="9">
        <f>VLOOKUP('Consolidtaed Data'!$B8160,[1]Products!$A:$G,3,0)</f>
        <v>269</v>
      </c>
      <c r="K2041" s="9">
        <f>'Consolidtaed Data'!$J8160*'Consolidtaed Data'!$H8160</f>
        <v>390</v>
      </c>
      <c r="L2041" s="9">
        <f>'Consolidtaed Data'!$I8160*'Consolidtaed Data'!$H8160</f>
        <v>543</v>
      </c>
      <c r="M2041" s="9">
        <f>'Consolidtaed Data'!$L8160-'Consolidtaed Data'!$K8160</f>
        <v>858</v>
      </c>
      <c r="N2041" s="9" t="str">
        <f>VLOOKUP('Consolidtaed Data'!$C8160,[1]Locations!$A:$O,2,0)</f>
        <v>Sacramento</v>
      </c>
      <c r="O2041" s="9" t="str">
        <f>VLOOKUP('Consolidtaed Data'!$D8160,'[1]Sales People'!$A:$B,2,0)</f>
        <v>Howard Sims</v>
      </c>
      <c r="P2041" s="9" t="str">
        <f>VLOOKUP('Consolidtaed Data'!$E8160,[1]Customers!$A:$B,2,0)</f>
        <v>Juan Ramirez</v>
      </c>
      <c r="Q2041" s="11">
        <f>WEEKDAY('Consolidtaed Data'!$F8160)</f>
        <v>1</v>
      </c>
      <c r="R2041" s="9">
        <f>MONTH('Consolidtaed Data'!$F8160)</f>
        <v>9</v>
      </c>
      <c r="S2041" s="9" t="str">
        <f>TEXT(Table3[[#This Row],[Purchase Date]],"MMMM")</f>
        <v>May</v>
      </c>
      <c r="T2041" s="9">
        <f>YEAR('Consolidtaed Data'!$F8160)</f>
        <v>2021</v>
      </c>
    </row>
    <row r="2042" spans="1:20" x14ac:dyDescent="0.3">
      <c r="A2042" s="9" t="s">
        <v>3039</v>
      </c>
      <c r="B2042" s="9" t="s">
        <v>397</v>
      </c>
      <c r="C2042" s="9" t="s">
        <v>126</v>
      </c>
      <c r="D2042" s="9" t="s">
        <v>402</v>
      </c>
      <c r="E2042" s="9" t="s">
        <v>305</v>
      </c>
      <c r="F2042" s="10">
        <v>43980</v>
      </c>
      <c r="G2042" s="10" t="str">
        <f>VLOOKUP(Table3[[#This Row],[Product ID]],[1]Products!$A:$G,2,0)</f>
        <v>Product 20</v>
      </c>
      <c r="H2042" s="22">
        <v>1</v>
      </c>
      <c r="I2042" s="9">
        <f>VLOOKUP('Consolidtaed Data'!$B8214,[1]Products!$A:$G,4,0)</f>
        <v>2396</v>
      </c>
      <c r="J2042" s="9">
        <f>VLOOKUP('Consolidtaed Data'!$B8214,[1]Products!$A:$G,3,0)</f>
        <v>1965</v>
      </c>
      <c r="K2042" s="9">
        <f>'Consolidtaed Data'!$J8214*'Consolidtaed Data'!$H8214</f>
        <v>180</v>
      </c>
      <c r="L2042" s="9">
        <f>'Consolidtaed Data'!$I8214*'Consolidtaed Data'!$H8214</f>
        <v>224</v>
      </c>
      <c r="M2042" s="9">
        <f>'Consolidtaed Data'!$L8214-'Consolidtaed Data'!$K8214</f>
        <v>768</v>
      </c>
      <c r="N2042" s="9" t="str">
        <f>VLOOKUP('Consolidtaed Data'!$C8214,[1]Locations!$A:$O,2,0)</f>
        <v>Pomona</v>
      </c>
      <c r="O2042" s="9" t="str">
        <f>VLOOKUP('Consolidtaed Data'!$D8214,'[1]Sales People'!$A:$B,2,0)</f>
        <v>Eugene Holmes</v>
      </c>
      <c r="P2042" s="9" t="str">
        <f>VLOOKUP('Consolidtaed Data'!$E8214,[1]Customers!$A:$B,2,0)</f>
        <v>Douglas Robinson</v>
      </c>
      <c r="Q2042" s="11">
        <f>WEEKDAY('Consolidtaed Data'!$F8214)</f>
        <v>5</v>
      </c>
      <c r="R2042" s="9">
        <f>MONTH('Consolidtaed Data'!$F8214)</f>
        <v>9</v>
      </c>
      <c r="S2042" s="9" t="str">
        <f>TEXT(Table3[[#This Row],[Purchase Date]],"MMMM")</f>
        <v>May</v>
      </c>
      <c r="T2042" s="9">
        <f>YEAR('Consolidtaed Data'!$F8214)</f>
        <v>2021</v>
      </c>
    </row>
    <row r="2043" spans="1:20" x14ac:dyDescent="0.3">
      <c r="A2043" s="9" t="s">
        <v>3040</v>
      </c>
      <c r="B2043" s="9" t="s">
        <v>98</v>
      </c>
      <c r="C2043" s="9" t="s">
        <v>228</v>
      </c>
      <c r="D2043" s="9" t="s">
        <v>113</v>
      </c>
      <c r="E2043" s="9" t="s">
        <v>44</v>
      </c>
      <c r="F2043" s="10">
        <v>43980</v>
      </c>
      <c r="G2043" s="10" t="str">
        <f>VLOOKUP(Table3[[#This Row],[Product ID]],[1]Products!$A:$G,2,0)</f>
        <v>Product 85</v>
      </c>
      <c r="H2043" s="22">
        <v>3</v>
      </c>
      <c r="I2043" s="9">
        <f>VLOOKUP('Consolidtaed Data'!$B8481,[1]Products!$A:$G,4,0)</f>
        <v>1783</v>
      </c>
      <c r="J2043" s="9">
        <f>VLOOKUP('Consolidtaed Data'!$B8481,[1]Products!$A:$G,3,0)</f>
        <v>1516</v>
      </c>
      <c r="K2043" s="9">
        <f>'Consolidtaed Data'!$J8481*'Consolidtaed Data'!$H8481</f>
        <v>1367</v>
      </c>
      <c r="L2043" s="9">
        <f>'Consolidtaed Data'!$I8481*'Consolidtaed Data'!$H8481</f>
        <v>2241</v>
      </c>
      <c r="M2043" s="9">
        <f>'Consolidtaed Data'!$L8481-'Consolidtaed Data'!$K8481</f>
        <v>870</v>
      </c>
      <c r="N2043" s="9" t="str">
        <f>VLOOKUP('Consolidtaed Data'!$C8481,[1]Locations!$A:$O,2,0)</f>
        <v>Jurupa Valley</v>
      </c>
      <c r="O2043" s="9" t="str">
        <f>VLOOKUP('Consolidtaed Data'!$D8481,'[1]Sales People'!$A:$B,2,0)</f>
        <v>Justin Lynch</v>
      </c>
      <c r="P2043" s="9" t="str">
        <f>VLOOKUP('Consolidtaed Data'!$E8481,[1]Customers!$A:$B,2,0)</f>
        <v>George Lewis</v>
      </c>
      <c r="Q2043" s="11">
        <f>WEEKDAY('Consolidtaed Data'!$F8481)</f>
        <v>4</v>
      </c>
      <c r="R2043" s="9">
        <f>MONTH('Consolidtaed Data'!$F8481)</f>
        <v>10</v>
      </c>
      <c r="S2043" s="9" t="str">
        <f>TEXT(Table3[[#This Row],[Purchase Date]],"MMMM")</f>
        <v>May</v>
      </c>
      <c r="T2043" s="9">
        <f>YEAR('Consolidtaed Data'!$F8481)</f>
        <v>2021</v>
      </c>
    </row>
    <row r="2044" spans="1:20" x14ac:dyDescent="0.3">
      <c r="A2044" s="9" t="s">
        <v>3041</v>
      </c>
      <c r="B2044" s="9" t="s">
        <v>349</v>
      </c>
      <c r="C2044" s="9" t="s">
        <v>458</v>
      </c>
      <c r="D2044" s="9" t="s">
        <v>83</v>
      </c>
      <c r="E2044" s="9" t="s">
        <v>1746</v>
      </c>
      <c r="F2044" s="10">
        <v>43980</v>
      </c>
      <c r="G2044" s="10" t="str">
        <f>VLOOKUP(Table3[[#This Row],[Product ID]],[1]Products!$A:$G,2,0)</f>
        <v>Product 60</v>
      </c>
      <c r="H2044" s="22">
        <v>1</v>
      </c>
      <c r="I2044" s="9">
        <f>VLOOKUP('Consolidtaed Data'!$B8709,[1]Products!$A:$G,4,0)</f>
        <v>378</v>
      </c>
      <c r="J2044" s="9">
        <f>VLOOKUP('Consolidtaed Data'!$B8709,[1]Products!$A:$G,3,0)</f>
        <v>291</v>
      </c>
      <c r="K2044" s="9">
        <f>'Consolidtaed Data'!$J8709*'Consolidtaed Data'!$H8709</f>
        <v>1572</v>
      </c>
      <c r="L2044" s="9">
        <f>'Consolidtaed Data'!$I8709*'Consolidtaed Data'!$H8709</f>
        <v>1894</v>
      </c>
      <c r="M2044" s="9">
        <f>'Consolidtaed Data'!$L8709-'Consolidtaed Data'!$K8709</f>
        <v>1024</v>
      </c>
      <c r="N2044" s="9" t="str">
        <f>VLOOKUP('Consolidtaed Data'!$C8709,[1]Locations!$A:$O,2,0)</f>
        <v>Elk Grove</v>
      </c>
      <c r="O2044" s="9" t="str">
        <f>VLOOKUP('Consolidtaed Data'!$D8709,'[1]Sales People'!$A:$B,2,0)</f>
        <v>Ryan Butler</v>
      </c>
      <c r="P2044" s="9" t="str">
        <f>VLOOKUP('Consolidtaed Data'!$E8709,[1]Customers!$A:$B,2,0)</f>
        <v>Thomas Hawkins</v>
      </c>
      <c r="Q2044" s="11">
        <f>WEEKDAY('Consolidtaed Data'!$F8709)</f>
        <v>2</v>
      </c>
      <c r="R2044" s="9">
        <f>MONTH('Consolidtaed Data'!$F8709)</f>
        <v>10</v>
      </c>
      <c r="S2044" s="9" t="str">
        <f>TEXT(Table3[[#This Row],[Purchase Date]],"MMMM")</f>
        <v>May</v>
      </c>
      <c r="T2044" s="9">
        <f>YEAR('Consolidtaed Data'!$F8709)</f>
        <v>2021</v>
      </c>
    </row>
    <row r="2045" spans="1:20" x14ac:dyDescent="0.3">
      <c r="A2045" s="9" t="s">
        <v>3042</v>
      </c>
      <c r="B2045" s="9" t="s">
        <v>443</v>
      </c>
      <c r="C2045" s="9" t="s">
        <v>134</v>
      </c>
      <c r="D2045" s="9" t="s">
        <v>193</v>
      </c>
      <c r="E2045" s="9" t="s">
        <v>2161</v>
      </c>
      <c r="F2045" s="10">
        <v>43980</v>
      </c>
      <c r="G2045" s="10" t="str">
        <f>VLOOKUP(Table3[[#This Row],[Product ID]],[1]Products!$A:$G,2,0)</f>
        <v>Product 61</v>
      </c>
      <c r="H2045" s="22">
        <v>2</v>
      </c>
      <c r="I2045" s="9">
        <f>VLOOKUP('Consolidtaed Data'!$B9367,[1]Products!$A:$G,4,0)</f>
        <v>504</v>
      </c>
      <c r="J2045" s="9">
        <f>VLOOKUP('Consolidtaed Data'!$B9367,[1]Products!$A:$G,3,0)</f>
        <v>408</v>
      </c>
      <c r="K2045" s="9">
        <f>'Consolidtaed Data'!$J9367*'Consolidtaed Data'!$H9367</f>
        <v>5936</v>
      </c>
      <c r="L2045" s="9">
        <f>'Consolidtaed Data'!$I9367*'Consolidtaed Data'!$H9367</f>
        <v>9132</v>
      </c>
      <c r="M2045" s="9">
        <f>'Consolidtaed Data'!$L9367-'Consolidtaed Data'!$K9367</f>
        <v>1212</v>
      </c>
      <c r="N2045" s="9" t="str">
        <f>VLOOKUP('Consolidtaed Data'!$C9367,[1]Locations!$A:$O,2,0)</f>
        <v>Sacramento</v>
      </c>
      <c r="O2045" s="9" t="str">
        <f>VLOOKUP('Consolidtaed Data'!$D9367,'[1]Sales People'!$A:$B,2,0)</f>
        <v>Charles Harper</v>
      </c>
      <c r="P2045" s="9" t="str">
        <f>VLOOKUP('Consolidtaed Data'!$E9367,[1]Customers!$A:$B,2,0)</f>
        <v>Joe Coleman</v>
      </c>
      <c r="Q2045" s="11">
        <f>WEEKDAY('Consolidtaed Data'!$F9367)</f>
        <v>4</v>
      </c>
      <c r="R2045" s="9">
        <f>MONTH('Consolidtaed Data'!$F9367)</f>
        <v>12</v>
      </c>
      <c r="S2045" s="9" t="str">
        <f>TEXT(Table3[[#This Row],[Purchase Date]],"MMMM")</f>
        <v>May</v>
      </c>
      <c r="T2045" s="9">
        <f>YEAR('Consolidtaed Data'!$F9367)</f>
        <v>2021</v>
      </c>
    </row>
    <row r="2046" spans="1:20" x14ac:dyDescent="0.3">
      <c r="A2046" s="9" t="s">
        <v>3043</v>
      </c>
      <c r="B2046" s="9" t="s">
        <v>216</v>
      </c>
      <c r="C2046" s="9" t="s">
        <v>16</v>
      </c>
      <c r="D2046" s="9" t="s">
        <v>83</v>
      </c>
      <c r="E2046" s="9" t="s">
        <v>408</v>
      </c>
      <c r="F2046" s="10">
        <v>43981</v>
      </c>
      <c r="G2046" s="10" t="str">
        <f>VLOOKUP(Table3[[#This Row],[Product ID]],[1]Products!$A:$G,2,0)</f>
        <v>Product 73</v>
      </c>
      <c r="H2046" s="22">
        <v>1</v>
      </c>
      <c r="I2046" s="9">
        <f>VLOOKUP('Consolidtaed Data'!$B4703,[1]Products!$A:$G,4,0)</f>
        <v>1367</v>
      </c>
      <c r="J2046" s="9">
        <f>VLOOKUP('Consolidtaed Data'!$B4703,[1]Products!$A:$G,3,0)</f>
        <v>984</v>
      </c>
      <c r="K2046" s="9">
        <f>'Consolidtaed Data'!$J4703*'Consolidtaed Data'!$H4703</f>
        <v>1090</v>
      </c>
      <c r="L2046" s="9">
        <f>'Consolidtaed Data'!$I4703*'Consolidtaed Data'!$H4703</f>
        <v>1380</v>
      </c>
      <c r="M2046" s="9">
        <f>'Consolidtaed Data'!$L4703-'Consolidtaed Data'!$K4703</f>
        <v>554</v>
      </c>
      <c r="N2046" s="9" t="str">
        <f>VLOOKUP('Consolidtaed Data'!$C4703,[1]Locations!$A:$O,2,0)</f>
        <v>Lancaster</v>
      </c>
      <c r="O2046" s="9" t="str">
        <f>VLOOKUP('Consolidtaed Data'!$D4703,'[1]Sales People'!$A:$B,2,0)</f>
        <v>Ryan Butler</v>
      </c>
      <c r="P2046" s="9" t="str">
        <f>VLOOKUP('Consolidtaed Data'!$E4703,[1]Customers!$A:$B,2,0)</f>
        <v>Raymond Allen</v>
      </c>
      <c r="Q2046" s="11">
        <f>WEEKDAY('Consolidtaed Data'!$F4703)</f>
        <v>6</v>
      </c>
      <c r="R2046" s="9">
        <f>MONTH('Consolidtaed Data'!$F4703)</f>
        <v>12</v>
      </c>
      <c r="S2046" s="9" t="str">
        <f>TEXT(Table3[[#This Row],[Purchase Date]],"MMMM")</f>
        <v>May</v>
      </c>
      <c r="T2046" s="9">
        <f>YEAR('Consolidtaed Data'!$F4703)</f>
        <v>2020</v>
      </c>
    </row>
    <row r="2047" spans="1:20" x14ac:dyDescent="0.3">
      <c r="A2047" s="9" t="s">
        <v>3044</v>
      </c>
      <c r="B2047" s="9" t="s">
        <v>366</v>
      </c>
      <c r="C2047" s="9" t="s">
        <v>564</v>
      </c>
      <c r="D2047" s="9" t="s">
        <v>95</v>
      </c>
      <c r="E2047" s="9" t="s">
        <v>339</v>
      </c>
      <c r="F2047" s="10">
        <v>43981</v>
      </c>
      <c r="G2047" s="10" t="str">
        <f>VLOOKUP(Table3[[#This Row],[Product ID]],[1]Products!$A:$G,2,0)</f>
        <v>Product 39</v>
      </c>
      <c r="H2047" s="22">
        <v>4</v>
      </c>
      <c r="I2047" s="9">
        <f>VLOOKUP('Consolidtaed Data'!$B4862,[1]Products!$A:$G,4,0)</f>
        <v>1743</v>
      </c>
      <c r="J2047" s="9">
        <f>VLOOKUP('Consolidtaed Data'!$B4862,[1]Products!$A:$G,3,0)</f>
        <v>872</v>
      </c>
      <c r="K2047" s="9">
        <f>'Consolidtaed Data'!$J4862*'Consolidtaed Data'!$H4862</f>
        <v>876</v>
      </c>
      <c r="L2047" s="9">
        <f>'Consolidtaed Data'!$I4862*'Consolidtaed Data'!$H4862</f>
        <v>1068</v>
      </c>
      <c r="M2047" s="9">
        <f>'Consolidtaed Data'!$L4862-'Consolidtaed Data'!$K4862</f>
        <v>799</v>
      </c>
      <c r="N2047" s="9" t="str">
        <f>VLOOKUP('Consolidtaed Data'!$C4862,[1]Locations!$A:$O,2,0)</f>
        <v>San Bernardino</v>
      </c>
      <c r="O2047" s="9" t="str">
        <f>VLOOKUP('Consolidtaed Data'!$D4862,'[1]Sales People'!$A:$B,2,0)</f>
        <v>Larry Castillo</v>
      </c>
      <c r="P2047" s="9" t="str">
        <f>VLOOKUP('Consolidtaed Data'!$E4862,[1]Customers!$A:$B,2,0)</f>
        <v>Juan Wood</v>
      </c>
      <c r="Q2047" s="11">
        <f>WEEKDAY('Consolidtaed Data'!$F4862)</f>
        <v>4</v>
      </c>
      <c r="R2047" s="9">
        <f>MONTH('Consolidtaed Data'!$F4862)</f>
        <v>12</v>
      </c>
      <c r="S2047" s="9" t="str">
        <f>TEXT(Table3[[#This Row],[Purchase Date]],"MMMM")</f>
        <v>May</v>
      </c>
      <c r="T2047" s="9">
        <f>YEAR('Consolidtaed Data'!$F4862)</f>
        <v>2020</v>
      </c>
    </row>
    <row r="2048" spans="1:20" x14ac:dyDescent="0.3">
      <c r="A2048" s="9" t="s">
        <v>3045</v>
      </c>
      <c r="B2048" s="9" t="s">
        <v>981</v>
      </c>
      <c r="C2048" s="9" t="s">
        <v>16</v>
      </c>
      <c r="D2048" s="9" t="s">
        <v>73</v>
      </c>
      <c r="E2048" s="9" t="s">
        <v>515</v>
      </c>
      <c r="F2048" s="10">
        <v>43981</v>
      </c>
      <c r="G2048" s="10" t="str">
        <f>VLOOKUP(Table3[[#This Row],[Product ID]],[1]Products!$A:$G,2,0)</f>
        <v>Product 3</v>
      </c>
      <c r="H2048" s="22">
        <v>3</v>
      </c>
      <c r="I2048" s="9">
        <f>VLOOKUP('Consolidtaed Data'!$B6035,[1]Products!$A:$G,4,0)</f>
        <v>556</v>
      </c>
      <c r="J2048" s="9">
        <f>VLOOKUP('Consolidtaed Data'!$B6035,[1]Products!$A:$G,3,0)</f>
        <v>395</v>
      </c>
      <c r="K2048" s="9">
        <f>'Consolidtaed Data'!$J6035*'Consolidtaed Data'!$H6035</f>
        <v>3600</v>
      </c>
      <c r="L2048" s="9">
        <f>'Consolidtaed Data'!$I6035*'Consolidtaed Data'!$H6035</f>
        <v>6000</v>
      </c>
      <c r="M2048" s="9">
        <f>'Consolidtaed Data'!$L6035-'Consolidtaed Data'!$K6035</f>
        <v>431</v>
      </c>
      <c r="N2048" s="9" t="str">
        <f>VLOOKUP('Consolidtaed Data'!$C6035,[1]Locations!$A:$O,2,0)</f>
        <v>Clovis</v>
      </c>
      <c r="O2048" s="9" t="str">
        <f>VLOOKUP('Consolidtaed Data'!$D6035,'[1]Sales People'!$A:$B,2,0)</f>
        <v>Jerry Perry</v>
      </c>
      <c r="P2048" s="9" t="str">
        <f>VLOOKUP('Consolidtaed Data'!$E6035,[1]Customers!$A:$B,2,0)</f>
        <v>Kevin Gomez</v>
      </c>
      <c r="Q2048" s="11">
        <f>WEEKDAY('Consolidtaed Data'!$F6035)</f>
        <v>2</v>
      </c>
      <c r="R2048" s="9">
        <f>MONTH('Consolidtaed Data'!$F6035)</f>
        <v>4</v>
      </c>
      <c r="S2048" s="9" t="str">
        <f>TEXT(Table3[[#This Row],[Purchase Date]],"MMMM")</f>
        <v>May</v>
      </c>
      <c r="T2048" s="9">
        <f>YEAR('Consolidtaed Data'!$F6035)</f>
        <v>2021</v>
      </c>
    </row>
    <row r="2049" spans="1:20" x14ac:dyDescent="0.3">
      <c r="A2049" s="9" t="s">
        <v>3046</v>
      </c>
      <c r="B2049" s="9" t="s">
        <v>580</v>
      </c>
      <c r="C2049" s="9" t="s">
        <v>253</v>
      </c>
      <c r="D2049" s="9" t="s">
        <v>105</v>
      </c>
      <c r="E2049" s="9" t="s">
        <v>989</v>
      </c>
      <c r="F2049" s="10">
        <v>43981</v>
      </c>
      <c r="G2049" s="10" t="str">
        <f>VLOOKUP(Table3[[#This Row],[Product ID]],[1]Products!$A:$G,2,0)</f>
        <v>Product 1</v>
      </c>
      <c r="H2049" s="22">
        <v>1</v>
      </c>
      <c r="I2049" s="9">
        <f>VLOOKUP('Consolidtaed Data'!$B6061,[1]Products!$A:$G,4,0)</f>
        <v>1889</v>
      </c>
      <c r="J2049" s="9">
        <f>VLOOKUP('Consolidtaed Data'!$B6061,[1]Products!$A:$G,3,0)</f>
        <v>945</v>
      </c>
      <c r="K2049" s="9">
        <f>'Consolidtaed Data'!$J6061*'Consolidtaed Data'!$H6061</f>
        <v>2590</v>
      </c>
      <c r="L2049" s="9">
        <f>'Consolidtaed Data'!$I6061*'Consolidtaed Data'!$H6061</f>
        <v>3278</v>
      </c>
      <c r="M2049" s="9">
        <f>'Consolidtaed Data'!$L6061-'Consolidtaed Data'!$K6061</f>
        <v>1624</v>
      </c>
      <c r="N2049" s="9" t="str">
        <f>VLOOKUP('Consolidtaed Data'!$C6061,[1]Locations!$A:$O,2,0)</f>
        <v>Huntington Beach</v>
      </c>
      <c r="O2049" s="9" t="str">
        <f>VLOOKUP('Consolidtaed Data'!$D6061,'[1]Sales People'!$A:$B,2,0)</f>
        <v>Charles Harper</v>
      </c>
      <c r="P2049" s="9" t="str">
        <f>VLOOKUP('Consolidtaed Data'!$E6061,[1]Customers!$A:$B,2,0)</f>
        <v>Shawn Scott</v>
      </c>
      <c r="Q2049" s="11">
        <f>WEEKDAY('Consolidtaed Data'!$F6061)</f>
        <v>4</v>
      </c>
      <c r="R2049" s="9">
        <f>MONTH('Consolidtaed Data'!$F6061)</f>
        <v>4</v>
      </c>
      <c r="S2049" s="9" t="str">
        <f>TEXT(Table3[[#This Row],[Purchase Date]],"MMMM")</f>
        <v>May</v>
      </c>
      <c r="T2049" s="9">
        <f>YEAR('Consolidtaed Data'!$F6061)</f>
        <v>2021</v>
      </c>
    </row>
    <row r="2050" spans="1:20" x14ac:dyDescent="0.3">
      <c r="A2050" s="9" t="s">
        <v>3047</v>
      </c>
      <c r="B2050" s="9" t="s">
        <v>278</v>
      </c>
      <c r="C2050" s="9" t="s">
        <v>122</v>
      </c>
      <c r="D2050" s="9" t="s">
        <v>174</v>
      </c>
      <c r="E2050" s="9" t="s">
        <v>989</v>
      </c>
      <c r="F2050" s="10">
        <v>43981</v>
      </c>
      <c r="G2050" s="10" t="str">
        <f>VLOOKUP(Table3[[#This Row],[Product ID]],[1]Products!$A:$G,2,0)</f>
        <v>Product 75</v>
      </c>
      <c r="H2050" s="22">
        <v>4</v>
      </c>
      <c r="I2050" s="9">
        <f>VLOOKUP('Consolidtaed Data'!$B6501,[1]Products!$A:$G,4,0)</f>
        <v>1972</v>
      </c>
      <c r="J2050" s="9">
        <f>VLOOKUP('Consolidtaed Data'!$B6501,[1]Products!$A:$G,3,0)</f>
        <v>1321</v>
      </c>
      <c r="K2050" s="9">
        <f>'Consolidtaed Data'!$J6501*'Consolidtaed Data'!$H6501</f>
        <v>416</v>
      </c>
      <c r="L2050" s="9">
        <f>'Consolidtaed Data'!$I6501*'Consolidtaed Data'!$H6501</f>
        <v>603</v>
      </c>
      <c r="M2050" s="9">
        <f>'Consolidtaed Data'!$L6501-'Consolidtaed Data'!$K6501</f>
        <v>192</v>
      </c>
      <c r="N2050" s="9" t="str">
        <f>VLOOKUP('Consolidtaed Data'!$C6501,[1]Locations!$A:$O,2,0)</f>
        <v>Fremont</v>
      </c>
      <c r="O2050" s="9" t="str">
        <f>VLOOKUP('Consolidtaed Data'!$D6501,'[1]Sales People'!$A:$B,2,0)</f>
        <v>Larry Marshall</v>
      </c>
      <c r="P2050" s="9" t="str">
        <f>VLOOKUP('Consolidtaed Data'!$E6501,[1]Customers!$A:$B,2,0)</f>
        <v>Sean Knight</v>
      </c>
      <c r="Q2050" s="11">
        <f>WEEKDAY('Consolidtaed Data'!$F6501)</f>
        <v>1</v>
      </c>
      <c r="R2050" s="9">
        <f>MONTH('Consolidtaed Data'!$F6501)</f>
        <v>5</v>
      </c>
      <c r="S2050" s="9" t="str">
        <f>TEXT(Table3[[#This Row],[Purchase Date]],"MMMM")</f>
        <v>May</v>
      </c>
      <c r="T2050" s="9">
        <f>YEAR('Consolidtaed Data'!$F6501)</f>
        <v>2021</v>
      </c>
    </row>
    <row r="2051" spans="1:20" x14ac:dyDescent="0.3">
      <c r="A2051" s="9" t="s">
        <v>3048</v>
      </c>
      <c r="B2051" s="9" t="s">
        <v>369</v>
      </c>
      <c r="C2051" s="9" t="s">
        <v>39</v>
      </c>
      <c r="D2051" s="9" t="s">
        <v>143</v>
      </c>
      <c r="E2051" s="9" t="s">
        <v>1892</v>
      </c>
      <c r="F2051" s="10">
        <v>43981</v>
      </c>
      <c r="G2051" s="10" t="str">
        <f>VLOOKUP(Table3[[#This Row],[Product ID]],[1]Products!$A:$G,2,0)</f>
        <v>Product 8</v>
      </c>
      <c r="H2051" s="22">
        <v>4</v>
      </c>
      <c r="I2051" s="9">
        <f>VLOOKUP('Consolidtaed Data'!$B6665,[1]Products!$A:$G,4,0)</f>
        <v>1119</v>
      </c>
      <c r="J2051" s="9">
        <f>VLOOKUP('Consolidtaed Data'!$B6665,[1]Products!$A:$G,3,0)</f>
        <v>683</v>
      </c>
      <c r="K2051" s="9">
        <f>'Consolidtaed Data'!$J6665*'Consolidtaed Data'!$H6665</f>
        <v>2046</v>
      </c>
      <c r="L2051" s="9">
        <f>'Consolidtaed Data'!$I6665*'Consolidtaed Data'!$H6665</f>
        <v>4014</v>
      </c>
      <c r="M2051" s="9">
        <f>'Consolidtaed Data'!$L6665-'Consolidtaed Data'!$K6665</f>
        <v>483</v>
      </c>
      <c r="N2051" s="9" t="str">
        <f>VLOOKUP('Consolidtaed Data'!$C6665,[1]Locations!$A:$O,2,0)</f>
        <v>San Jose</v>
      </c>
      <c r="O2051" s="9" t="str">
        <f>VLOOKUP('Consolidtaed Data'!$D6665,'[1]Sales People'!$A:$B,2,0)</f>
        <v>Ryan Welch</v>
      </c>
      <c r="P2051" s="9" t="str">
        <f>VLOOKUP('Consolidtaed Data'!$E6665,[1]Customers!$A:$B,2,0)</f>
        <v>Benjamin Moreno</v>
      </c>
      <c r="Q2051" s="11">
        <f>WEEKDAY('Consolidtaed Data'!$F6665)</f>
        <v>7</v>
      </c>
      <c r="R2051" s="9">
        <f>MONTH('Consolidtaed Data'!$F6665)</f>
        <v>5</v>
      </c>
      <c r="S2051" s="9" t="str">
        <f>TEXT(Table3[[#This Row],[Purchase Date]],"MMMM")</f>
        <v>May</v>
      </c>
      <c r="T2051" s="9">
        <f>YEAR('Consolidtaed Data'!$F6665)</f>
        <v>2021</v>
      </c>
    </row>
    <row r="2052" spans="1:20" x14ac:dyDescent="0.3">
      <c r="A2052" s="9" t="s">
        <v>3049</v>
      </c>
      <c r="B2052" s="9" t="s">
        <v>11</v>
      </c>
      <c r="C2052" s="9" t="s">
        <v>169</v>
      </c>
      <c r="D2052" s="9" t="s">
        <v>26</v>
      </c>
      <c r="E2052" s="9" t="s">
        <v>1153</v>
      </c>
      <c r="F2052" s="10">
        <v>43981</v>
      </c>
      <c r="G2052" s="10" t="str">
        <f>VLOOKUP(Table3[[#This Row],[Product ID]],[1]Products!$A:$G,2,0)</f>
        <v>Product 88</v>
      </c>
      <c r="H2052" s="22">
        <v>1</v>
      </c>
      <c r="I2052" s="9">
        <f>VLOOKUP('Consolidtaed Data'!$B7035,[1]Products!$A:$G,4,0)</f>
        <v>1639</v>
      </c>
      <c r="J2052" s="9">
        <f>VLOOKUP('Consolidtaed Data'!$B7035,[1]Products!$A:$G,3,0)</f>
        <v>1295</v>
      </c>
      <c r="K2052" s="9">
        <f>'Consolidtaed Data'!$J7035*'Consolidtaed Data'!$H7035</f>
        <v>1608</v>
      </c>
      <c r="L2052" s="9">
        <f>'Consolidtaed Data'!$I7035*'Consolidtaed Data'!$H7035</f>
        <v>2400</v>
      </c>
      <c r="M2052" s="9">
        <f>'Consolidtaed Data'!$L7035-'Consolidtaed Data'!$K7035</f>
        <v>107</v>
      </c>
      <c r="N2052" s="9" t="str">
        <f>VLOOKUP('Consolidtaed Data'!$C7035,[1]Locations!$A:$O,2,0)</f>
        <v>Lancaster</v>
      </c>
      <c r="O2052" s="9" t="str">
        <f>VLOOKUP('Consolidtaed Data'!$D7035,'[1]Sales People'!$A:$B,2,0)</f>
        <v>Ernest Wheeler</v>
      </c>
      <c r="P2052" s="9" t="str">
        <f>VLOOKUP('Consolidtaed Data'!$E7035,[1]Customers!$A:$B,2,0)</f>
        <v>Fred Evans</v>
      </c>
      <c r="Q2052" s="11">
        <f>WEEKDAY('Consolidtaed Data'!$F7035)</f>
        <v>7</v>
      </c>
      <c r="R2052" s="9">
        <f>MONTH('Consolidtaed Data'!$F7035)</f>
        <v>6</v>
      </c>
      <c r="S2052" s="9" t="str">
        <f>TEXT(Table3[[#This Row],[Purchase Date]],"MMMM")</f>
        <v>May</v>
      </c>
      <c r="T2052" s="9">
        <f>YEAR('Consolidtaed Data'!$F7035)</f>
        <v>2021</v>
      </c>
    </row>
    <row r="2053" spans="1:20" x14ac:dyDescent="0.3">
      <c r="A2053" s="9" t="s">
        <v>3050</v>
      </c>
      <c r="B2053" s="9" t="s">
        <v>98</v>
      </c>
      <c r="C2053" s="9" t="s">
        <v>67</v>
      </c>
      <c r="D2053" s="9" t="s">
        <v>149</v>
      </c>
      <c r="E2053" s="9" t="s">
        <v>3026</v>
      </c>
      <c r="F2053" s="10">
        <v>43981</v>
      </c>
      <c r="G2053" s="10" t="str">
        <f>VLOOKUP(Table3[[#This Row],[Product ID]],[1]Products!$A:$G,2,0)</f>
        <v>Product 85</v>
      </c>
      <c r="H2053" s="22">
        <v>3</v>
      </c>
      <c r="I2053" s="9">
        <f>VLOOKUP('Consolidtaed Data'!$B7432,[1]Products!$A:$G,4,0)</f>
        <v>1862</v>
      </c>
      <c r="J2053" s="9">
        <f>VLOOKUP('Consolidtaed Data'!$B7432,[1]Products!$A:$G,3,0)</f>
        <v>1173</v>
      </c>
      <c r="K2053" s="9">
        <f>'Consolidtaed Data'!$J7432*'Consolidtaed Data'!$H7432</f>
        <v>2244</v>
      </c>
      <c r="L2053" s="9">
        <f>'Consolidtaed Data'!$I7432*'Consolidtaed Data'!$H7432</f>
        <v>2736</v>
      </c>
      <c r="M2053" s="9">
        <f>'Consolidtaed Data'!$L7432-'Consolidtaed Data'!$K7432</f>
        <v>660</v>
      </c>
      <c r="N2053" s="9" t="str">
        <f>VLOOKUP('Consolidtaed Data'!$C7432,[1]Locations!$A:$O,2,0)</f>
        <v>Norwalk</v>
      </c>
      <c r="O2053" s="9" t="str">
        <f>VLOOKUP('Consolidtaed Data'!$D7432,'[1]Sales People'!$A:$B,2,0)</f>
        <v>Brian Thomas</v>
      </c>
      <c r="P2053" s="9" t="str">
        <f>VLOOKUP('Consolidtaed Data'!$E7432,[1]Customers!$A:$B,2,0)</f>
        <v>Phillip Tucker</v>
      </c>
      <c r="Q2053" s="11">
        <f>WEEKDAY('Consolidtaed Data'!$F7432)</f>
        <v>1</v>
      </c>
      <c r="R2053" s="9">
        <f>MONTH('Consolidtaed Data'!$F7432)</f>
        <v>7</v>
      </c>
      <c r="S2053" s="9" t="str">
        <f>TEXT(Table3[[#This Row],[Purchase Date]],"MMMM")</f>
        <v>May</v>
      </c>
      <c r="T2053" s="9">
        <f>YEAR('Consolidtaed Data'!$F7432)</f>
        <v>2021</v>
      </c>
    </row>
    <row r="2054" spans="1:20" x14ac:dyDescent="0.3">
      <c r="A2054" s="9" t="s">
        <v>3051</v>
      </c>
      <c r="B2054" s="9" t="s">
        <v>136</v>
      </c>
      <c r="C2054" s="9" t="s">
        <v>421</v>
      </c>
      <c r="D2054" s="9" t="s">
        <v>143</v>
      </c>
      <c r="E2054" s="9" t="s">
        <v>868</v>
      </c>
      <c r="F2054" s="10">
        <v>43981</v>
      </c>
      <c r="G2054" s="10" t="str">
        <f>VLOOKUP(Table3[[#This Row],[Product ID]],[1]Products!$A:$G,2,0)</f>
        <v>Product 2</v>
      </c>
      <c r="H2054" s="22">
        <v>3</v>
      </c>
      <c r="I2054" s="9">
        <f>VLOOKUP('Consolidtaed Data'!$B7700,[1]Products!$A:$G,4,0)</f>
        <v>556</v>
      </c>
      <c r="J2054" s="9">
        <f>VLOOKUP('Consolidtaed Data'!$B7700,[1]Products!$A:$G,3,0)</f>
        <v>395</v>
      </c>
      <c r="K2054" s="9">
        <f>'Consolidtaed Data'!$J7700*'Consolidtaed Data'!$H7700</f>
        <v>3903</v>
      </c>
      <c r="L2054" s="9">
        <f>'Consolidtaed Data'!$I7700*'Consolidtaed Data'!$H7700</f>
        <v>4761</v>
      </c>
      <c r="M2054" s="9">
        <f>'Consolidtaed Data'!$L7700-'Consolidtaed Data'!$K7700</f>
        <v>742</v>
      </c>
      <c r="N2054" s="9" t="str">
        <f>VLOOKUP('Consolidtaed Data'!$C7700,[1]Locations!$A:$O,2,0)</f>
        <v>Santa Rosa</v>
      </c>
      <c r="O2054" s="9" t="str">
        <f>VLOOKUP('Consolidtaed Data'!$D7700,'[1]Sales People'!$A:$B,2,0)</f>
        <v>Walter Cook</v>
      </c>
      <c r="P2054" s="9" t="str">
        <f>VLOOKUP('Consolidtaed Data'!$E7700,[1]Customers!$A:$B,2,0)</f>
        <v>David Mendoza</v>
      </c>
      <c r="Q2054" s="11">
        <f>WEEKDAY('Consolidtaed Data'!$F7700)</f>
        <v>7</v>
      </c>
      <c r="R2054" s="9">
        <f>MONTH('Consolidtaed Data'!$F7700)</f>
        <v>8</v>
      </c>
      <c r="S2054" s="9" t="str">
        <f>TEXT(Table3[[#This Row],[Purchase Date]],"MMMM")</f>
        <v>May</v>
      </c>
      <c r="T2054" s="9">
        <f>YEAR('Consolidtaed Data'!$F7700)</f>
        <v>2021</v>
      </c>
    </row>
    <row r="2055" spans="1:20" x14ac:dyDescent="0.3">
      <c r="A2055" s="9" t="s">
        <v>3052</v>
      </c>
      <c r="B2055" s="9" t="s">
        <v>125</v>
      </c>
      <c r="C2055" s="9" t="s">
        <v>347</v>
      </c>
      <c r="D2055" s="9" t="s">
        <v>17</v>
      </c>
      <c r="E2055" s="9" t="s">
        <v>1967</v>
      </c>
      <c r="F2055" s="10">
        <v>43981</v>
      </c>
      <c r="G2055" s="10" t="str">
        <f>VLOOKUP(Table3[[#This Row],[Product ID]],[1]Products!$A:$G,2,0)</f>
        <v>Product 40</v>
      </c>
      <c r="H2055" s="22">
        <v>2</v>
      </c>
      <c r="I2055" s="9">
        <f>VLOOKUP('Consolidtaed Data'!$B7705,[1]Products!$A:$G,4,0)</f>
        <v>127</v>
      </c>
      <c r="J2055" s="9">
        <f>VLOOKUP('Consolidtaed Data'!$B7705,[1]Products!$A:$G,3,0)</f>
        <v>79</v>
      </c>
      <c r="K2055" s="9">
        <f>'Consolidtaed Data'!$J7705*'Consolidtaed Data'!$H7705</f>
        <v>208</v>
      </c>
      <c r="L2055" s="9">
        <f>'Consolidtaed Data'!$I7705*'Consolidtaed Data'!$H7705</f>
        <v>400</v>
      </c>
      <c r="M2055" s="9">
        <f>'Consolidtaed Data'!$L7705-'Consolidtaed Data'!$K7705</f>
        <v>1128</v>
      </c>
      <c r="N2055" s="9" t="str">
        <f>VLOOKUP('Consolidtaed Data'!$C7705,[1]Locations!$A:$O,2,0)</f>
        <v>San Mateo</v>
      </c>
      <c r="O2055" s="9" t="str">
        <f>VLOOKUP('Consolidtaed Data'!$D7705,'[1]Sales People'!$A:$B,2,0)</f>
        <v>Gary Rodriguez</v>
      </c>
      <c r="P2055" s="9" t="str">
        <f>VLOOKUP('Consolidtaed Data'!$E7705,[1]Customers!$A:$B,2,0)</f>
        <v>Billy Miller</v>
      </c>
      <c r="Q2055" s="11">
        <f>WEEKDAY('Consolidtaed Data'!$F7705)</f>
        <v>1</v>
      </c>
      <c r="R2055" s="9">
        <f>MONTH('Consolidtaed Data'!$F7705)</f>
        <v>8</v>
      </c>
      <c r="S2055" s="9" t="str">
        <f>TEXT(Table3[[#This Row],[Purchase Date]],"MMMM")</f>
        <v>May</v>
      </c>
      <c r="T2055" s="9">
        <f>YEAR('Consolidtaed Data'!$F7705)</f>
        <v>2021</v>
      </c>
    </row>
    <row r="2056" spans="1:20" x14ac:dyDescent="0.3">
      <c r="A2056" s="9" t="s">
        <v>3053</v>
      </c>
      <c r="B2056" s="9" t="s">
        <v>151</v>
      </c>
      <c r="C2056" s="9" t="s">
        <v>472</v>
      </c>
      <c r="D2056" s="9" t="s">
        <v>281</v>
      </c>
      <c r="E2056" s="9" t="s">
        <v>242</v>
      </c>
      <c r="F2056" s="10">
        <v>43981</v>
      </c>
      <c r="G2056" s="10" t="str">
        <f>VLOOKUP(Table3[[#This Row],[Product ID]],[1]Products!$A:$G,2,0)</f>
        <v>Product 94</v>
      </c>
      <c r="H2056" s="22">
        <v>2</v>
      </c>
      <c r="I2056" s="9">
        <f>VLOOKUP('Consolidtaed Data'!$B8020,[1]Products!$A:$G,4,0)</f>
        <v>913</v>
      </c>
      <c r="J2056" s="9">
        <f>VLOOKUP('Consolidtaed Data'!$B8020,[1]Products!$A:$G,3,0)</f>
        <v>584</v>
      </c>
      <c r="K2056" s="9">
        <f>'Consolidtaed Data'!$J8020*'Consolidtaed Data'!$H8020</f>
        <v>1090</v>
      </c>
      <c r="L2056" s="9">
        <f>'Consolidtaed Data'!$I8020*'Consolidtaed Data'!$H8020</f>
        <v>1380</v>
      </c>
      <c r="M2056" s="9">
        <f>'Consolidtaed Data'!$L8020-'Consolidtaed Data'!$K8020</f>
        <v>2280</v>
      </c>
      <c r="N2056" s="9" t="str">
        <f>VLOOKUP('Consolidtaed Data'!$C8020,[1]Locations!$A:$O,2,0)</f>
        <v>West Covina</v>
      </c>
      <c r="O2056" s="9" t="str">
        <f>VLOOKUP('Consolidtaed Data'!$D8020,'[1]Sales People'!$A:$B,2,0)</f>
        <v>Howard Sims</v>
      </c>
      <c r="P2056" s="9" t="str">
        <f>VLOOKUP('Consolidtaed Data'!$E8020,[1]Customers!$A:$B,2,0)</f>
        <v>Samuel Jenkins</v>
      </c>
      <c r="Q2056" s="11">
        <f>WEEKDAY('Consolidtaed Data'!$F8020)</f>
        <v>5</v>
      </c>
      <c r="R2056" s="9">
        <f>MONTH('Consolidtaed Data'!$F8020)</f>
        <v>9</v>
      </c>
      <c r="S2056" s="9" t="str">
        <f>TEXT(Table3[[#This Row],[Purchase Date]],"MMMM")</f>
        <v>May</v>
      </c>
      <c r="T2056" s="9">
        <f>YEAR('Consolidtaed Data'!$F8020)</f>
        <v>2021</v>
      </c>
    </row>
    <row r="2057" spans="1:20" x14ac:dyDescent="0.3">
      <c r="A2057" s="9" t="s">
        <v>3055</v>
      </c>
      <c r="B2057" s="9" t="s">
        <v>349</v>
      </c>
      <c r="C2057" s="9" t="s">
        <v>16</v>
      </c>
      <c r="D2057" s="9" t="s">
        <v>46</v>
      </c>
      <c r="E2057" s="9" t="s">
        <v>267</v>
      </c>
      <c r="F2057" s="10">
        <v>43981</v>
      </c>
      <c r="G2057" s="10" t="str">
        <f>VLOOKUP(Table3[[#This Row],[Product ID]],[1]Products!$A:$G,2,0)</f>
        <v>Product 60</v>
      </c>
      <c r="H2057" s="22">
        <v>1</v>
      </c>
      <c r="I2057" s="9">
        <f>VLOOKUP('Consolidtaed Data'!$B8238,[1]Products!$A:$G,4,0)</f>
        <v>1566</v>
      </c>
      <c r="J2057" s="9">
        <f>VLOOKUP('Consolidtaed Data'!$B8238,[1]Products!$A:$G,3,0)</f>
        <v>1190</v>
      </c>
      <c r="K2057" s="9">
        <f>'Consolidtaed Data'!$J8238*'Consolidtaed Data'!$H8238</f>
        <v>1363</v>
      </c>
      <c r="L2057" s="9">
        <f>'Consolidtaed Data'!$I8238*'Consolidtaed Data'!$H8238</f>
        <v>1725</v>
      </c>
      <c r="M2057" s="9">
        <f>'Consolidtaed Data'!$L8238-'Consolidtaed Data'!$K8238</f>
        <v>436</v>
      </c>
      <c r="N2057" s="9" t="str">
        <f>VLOOKUP('Consolidtaed Data'!$C8238,[1]Locations!$A:$O,2,0)</f>
        <v>Long Beach</v>
      </c>
      <c r="O2057" s="9" t="str">
        <f>VLOOKUP('Consolidtaed Data'!$D8238,'[1]Sales People'!$A:$B,2,0)</f>
        <v>Henry Nelson</v>
      </c>
      <c r="P2057" s="9" t="str">
        <f>VLOOKUP('Consolidtaed Data'!$E8238,[1]Customers!$A:$B,2,0)</f>
        <v>William James</v>
      </c>
      <c r="Q2057" s="11">
        <f>WEEKDAY('Consolidtaed Data'!$F8238)</f>
        <v>1</v>
      </c>
      <c r="R2057" s="9">
        <f>MONTH('Consolidtaed Data'!$F8238)</f>
        <v>9</v>
      </c>
      <c r="S2057" s="9" t="str">
        <f>TEXT(Table3[[#This Row],[Purchase Date]],"MMMM")</f>
        <v>May</v>
      </c>
      <c r="T2057" s="9">
        <f>YEAR('Consolidtaed Data'!$F8238)</f>
        <v>2021</v>
      </c>
    </row>
    <row r="2058" spans="1:20" x14ac:dyDescent="0.3">
      <c r="A2058" s="9" t="s">
        <v>3056</v>
      </c>
      <c r="B2058" s="9" t="s">
        <v>580</v>
      </c>
      <c r="C2058" s="9" t="s">
        <v>201</v>
      </c>
      <c r="D2058" s="9" t="s">
        <v>131</v>
      </c>
      <c r="E2058" s="9" t="s">
        <v>1923</v>
      </c>
      <c r="F2058" s="10">
        <v>43981</v>
      </c>
      <c r="G2058" s="10" t="str">
        <f>VLOOKUP(Table3[[#This Row],[Product ID]],[1]Products!$A:$G,2,0)</f>
        <v>Product 1</v>
      </c>
      <c r="H2058" s="22">
        <v>1</v>
      </c>
      <c r="I2058" s="9">
        <f>VLOOKUP('Consolidtaed Data'!$B8639,[1]Products!$A:$G,4,0)</f>
        <v>504</v>
      </c>
      <c r="J2058" s="9">
        <f>VLOOKUP('Consolidtaed Data'!$B8639,[1]Products!$A:$G,3,0)</f>
        <v>408</v>
      </c>
      <c r="K2058" s="9">
        <f>'Consolidtaed Data'!$J8639*'Consolidtaed Data'!$H8639</f>
        <v>2756</v>
      </c>
      <c r="L2058" s="9">
        <f>'Consolidtaed Data'!$I8639*'Consolidtaed Data'!$H8639</f>
        <v>3774</v>
      </c>
      <c r="M2058" s="9">
        <f>'Consolidtaed Data'!$L8639-'Consolidtaed Data'!$K8639</f>
        <v>729</v>
      </c>
      <c r="N2058" s="9" t="str">
        <f>VLOOKUP('Consolidtaed Data'!$C8639,[1]Locations!$A:$O,2,0)</f>
        <v>Palmdale</v>
      </c>
      <c r="O2058" s="9" t="str">
        <f>VLOOKUP('Consolidtaed Data'!$D8639,'[1]Sales People'!$A:$B,2,0)</f>
        <v>Bobby Russell</v>
      </c>
      <c r="P2058" s="9" t="str">
        <f>VLOOKUP('Consolidtaed Data'!$E8639,[1]Customers!$A:$B,2,0)</f>
        <v>Arthur Gilbert</v>
      </c>
      <c r="Q2058" s="11">
        <f>WEEKDAY('Consolidtaed Data'!$F8639)</f>
        <v>3</v>
      </c>
      <c r="R2058" s="9">
        <f>MONTH('Consolidtaed Data'!$F8639)</f>
        <v>10</v>
      </c>
      <c r="S2058" s="9" t="str">
        <f>TEXT(Table3[[#This Row],[Purchase Date]],"MMMM")</f>
        <v>May</v>
      </c>
      <c r="T2058" s="9">
        <f>YEAR('Consolidtaed Data'!$F8639)</f>
        <v>2021</v>
      </c>
    </row>
    <row r="2059" spans="1:20" x14ac:dyDescent="0.3">
      <c r="A2059" s="9" t="s">
        <v>3057</v>
      </c>
      <c r="B2059" s="9" t="s">
        <v>79</v>
      </c>
      <c r="C2059" s="9" t="s">
        <v>21</v>
      </c>
      <c r="D2059" s="9" t="s">
        <v>149</v>
      </c>
      <c r="E2059" s="9" t="s">
        <v>886</v>
      </c>
      <c r="F2059" s="10">
        <v>43981</v>
      </c>
      <c r="G2059" s="10" t="str">
        <f>VLOOKUP(Table3[[#This Row],[Product ID]],[1]Products!$A:$G,2,0)</f>
        <v>Product 80</v>
      </c>
      <c r="H2059" s="22">
        <v>1</v>
      </c>
      <c r="I2059" s="9">
        <f>VLOOKUP('Consolidtaed Data'!$B8850,[1]Products!$A:$G,4,0)</f>
        <v>913</v>
      </c>
      <c r="J2059" s="9">
        <f>VLOOKUP('Consolidtaed Data'!$B8850,[1]Products!$A:$G,3,0)</f>
        <v>584</v>
      </c>
      <c r="K2059" s="9">
        <f>'Consolidtaed Data'!$J8850*'Consolidtaed Data'!$H8850</f>
        <v>3915</v>
      </c>
      <c r="L2059" s="9">
        <f>'Consolidtaed Data'!$I8850*'Consolidtaed Data'!$H8850</f>
        <v>5436</v>
      </c>
      <c r="M2059" s="9">
        <f>'Consolidtaed Data'!$L8850-'Consolidtaed Data'!$K8850</f>
        <v>1140</v>
      </c>
      <c r="N2059" s="9" t="str">
        <f>VLOOKUP('Consolidtaed Data'!$C8850,[1]Locations!$A:$O,2,0)</f>
        <v>Lancaster</v>
      </c>
      <c r="O2059" s="9" t="str">
        <f>VLOOKUP('Consolidtaed Data'!$D8850,'[1]Sales People'!$A:$B,2,0)</f>
        <v>Henry Nelson</v>
      </c>
      <c r="P2059" s="9" t="str">
        <f>VLOOKUP('Consolidtaed Data'!$E8850,[1]Customers!$A:$B,2,0)</f>
        <v>Clarence Cunningham</v>
      </c>
      <c r="Q2059" s="11">
        <f>WEEKDAY('Consolidtaed Data'!$F8850)</f>
        <v>4</v>
      </c>
      <c r="R2059" s="9">
        <f>MONTH('Consolidtaed Data'!$F8850)</f>
        <v>11</v>
      </c>
      <c r="S2059" s="9" t="str">
        <f>TEXT(Table3[[#This Row],[Purchase Date]],"MMMM")</f>
        <v>May</v>
      </c>
      <c r="T2059" s="9">
        <f>YEAR('Consolidtaed Data'!$F8850)</f>
        <v>2021</v>
      </c>
    </row>
    <row r="2060" spans="1:20" x14ac:dyDescent="0.3">
      <c r="A2060" s="9" t="s">
        <v>3058</v>
      </c>
      <c r="B2060" s="9" t="s">
        <v>168</v>
      </c>
      <c r="C2060" s="9" t="s">
        <v>347</v>
      </c>
      <c r="D2060" s="9" t="s">
        <v>326</v>
      </c>
      <c r="E2060" s="9" t="s">
        <v>501</v>
      </c>
      <c r="F2060" s="10">
        <v>43981</v>
      </c>
      <c r="G2060" s="10" t="str">
        <f>VLOOKUP(Table3[[#This Row],[Product ID]],[1]Products!$A:$G,2,0)</f>
        <v>Product 26</v>
      </c>
      <c r="H2060" s="22">
        <v>1</v>
      </c>
      <c r="I2060" s="9">
        <f>VLOOKUP('Consolidtaed Data'!$B9034,[1]Products!$A:$G,4,0)</f>
        <v>1798</v>
      </c>
      <c r="J2060" s="9">
        <f>VLOOKUP('Consolidtaed Data'!$B9034,[1]Products!$A:$G,3,0)</f>
        <v>971</v>
      </c>
      <c r="K2060" s="9">
        <f>'Consolidtaed Data'!$J9034*'Consolidtaed Data'!$H9034</f>
        <v>7108</v>
      </c>
      <c r="L2060" s="9">
        <f>'Consolidtaed Data'!$I9034*'Consolidtaed Data'!$H9034</f>
        <v>8564</v>
      </c>
      <c r="M2060" s="9">
        <f>'Consolidtaed Data'!$L9034-'Consolidtaed Data'!$K9034</f>
        <v>123</v>
      </c>
      <c r="N2060" s="9" t="str">
        <f>VLOOKUP('Consolidtaed Data'!$C9034,[1]Locations!$A:$O,2,0)</f>
        <v>Daly City</v>
      </c>
      <c r="O2060" s="9" t="str">
        <f>VLOOKUP('Consolidtaed Data'!$D9034,'[1]Sales People'!$A:$B,2,0)</f>
        <v>Walter Cook</v>
      </c>
      <c r="P2060" s="9" t="str">
        <f>VLOOKUP('Consolidtaed Data'!$E9034,[1]Customers!$A:$B,2,0)</f>
        <v>Antonio Owens</v>
      </c>
      <c r="Q2060" s="11">
        <f>WEEKDAY('Consolidtaed Data'!$F9034)</f>
        <v>1</v>
      </c>
      <c r="R2060" s="9">
        <f>MONTH('Consolidtaed Data'!$F9034)</f>
        <v>11</v>
      </c>
      <c r="S2060" s="9" t="str">
        <f>TEXT(Table3[[#This Row],[Purchase Date]],"MMMM")</f>
        <v>May</v>
      </c>
      <c r="T2060" s="9">
        <f>YEAR('Consolidtaed Data'!$F9034)</f>
        <v>2021</v>
      </c>
    </row>
    <row r="2061" spans="1:20" x14ac:dyDescent="0.3">
      <c r="A2061" s="9" t="s">
        <v>3059</v>
      </c>
      <c r="B2061" s="9" t="s">
        <v>112</v>
      </c>
      <c r="C2061" s="9" t="s">
        <v>504</v>
      </c>
      <c r="D2061" s="9" t="s">
        <v>326</v>
      </c>
      <c r="E2061" s="9" t="s">
        <v>728</v>
      </c>
      <c r="F2061" s="10">
        <v>43981</v>
      </c>
      <c r="G2061" s="10" t="str">
        <f>VLOOKUP(Table3[[#This Row],[Product ID]],[1]Products!$A:$G,2,0)</f>
        <v>Product 7</v>
      </c>
      <c r="H2061" s="22">
        <v>2</v>
      </c>
      <c r="I2061" s="9">
        <f>VLOOKUP('Consolidtaed Data'!$B9038,[1]Products!$A:$G,4,0)</f>
        <v>556</v>
      </c>
      <c r="J2061" s="9">
        <f>VLOOKUP('Consolidtaed Data'!$B9038,[1]Products!$A:$G,3,0)</f>
        <v>395</v>
      </c>
      <c r="K2061" s="9">
        <f>'Consolidtaed Data'!$J9038*'Consolidtaed Data'!$H9038</f>
        <v>296</v>
      </c>
      <c r="L2061" s="9">
        <f>'Consolidtaed Data'!$I9038*'Consolidtaed Data'!$H9038</f>
        <v>502</v>
      </c>
      <c r="M2061" s="9">
        <f>'Consolidtaed Data'!$L9038-'Consolidtaed Data'!$K9038</f>
        <v>123</v>
      </c>
      <c r="N2061" s="9" t="str">
        <f>VLOOKUP('Consolidtaed Data'!$C9038,[1]Locations!$A:$O,2,0)</f>
        <v>Fremont</v>
      </c>
      <c r="O2061" s="9" t="str">
        <f>VLOOKUP('Consolidtaed Data'!$D9038,'[1]Sales People'!$A:$B,2,0)</f>
        <v>Roger Robertson</v>
      </c>
      <c r="P2061" s="9" t="str">
        <f>VLOOKUP('Consolidtaed Data'!$E9038,[1]Customers!$A:$B,2,0)</f>
        <v>Harold Turner</v>
      </c>
      <c r="Q2061" s="11">
        <f>WEEKDAY('Consolidtaed Data'!$F9038)</f>
        <v>2</v>
      </c>
      <c r="R2061" s="9">
        <f>MONTH('Consolidtaed Data'!$F9038)</f>
        <v>11</v>
      </c>
      <c r="S2061" s="9" t="str">
        <f>TEXT(Table3[[#This Row],[Purchase Date]],"MMMM")</f>
        <v>May</v>
      </c>
      <c r="T2061" s="9">
        <f>YEAR('Consolidtaed Data'!$F9038)</f>
        <v>2021</v>
      </c>
    </row>
    <row r="2062" spans="1:20" x14ac:dyDescent="0.3">
      <c r="A2062" s="9" t="s">
        <v>3060</v>
      </c>
      <c r="B2062" s="9" t="s">
        <v>338</v>
      </c>
      <c r="C2062" s="9" t="s">
        <v>412</v>
      </c>
      <c r="D2062" s="9" t="s">
        <v>51</v>
      </c>
      <c r="E2062" s="9" t="s">
        <v>303</v>
      </c>
      <c r="F2062" s="10">
        <v>43981</v>
      </c>
      <c r="G2062" s="10" t="str">
        <f>VLOOKUP(Table3[[#This Row],[Product ID]],[1]Products!$A:$G,2,0)</f>
        <v>Product 95</v>
      </c>
      <c r="H2062" s="22">
        <v>1</v>
      </c>
      <c r="I2062" s="9">
        <f>VLOOKUP('Consolidtaed Data'!$B9578,[1]Products!$A:$G,4,0)</f>
        <v>136</v>
      </c>
      <c r="J2062" s="9">
        <f>VLOOKUP('Consolidtaed Data'!$B9578,[1]Products!$A:$G,3,0)</f>
        <v>72</v>
      </c>
      <c r="K2062" s="9">
        <f>'Consolidtaed Data'!$J9578*'Consolidtaed Data'!$H9578</f>
        <v>2514</v>
      </c>
      <c r="L2062" s="9">
        <f>'Consolidtaed Data'!$I9578*'Consolidtaed Data'!$H9578</f>
        <v>3309</v>
      </c>
      <c r="M2062" s="9">
        <f>'Consolidtaed Data'!$L9578-'Consolidtaed Data'!$K9578</f>
        <v>570</v>
      </c>
      <c r="N2062" s="9" t="str">
        <f>VLOOKUP('Consolidtaed Data'!$C9578,[1]Locations!$A:$O,2,0)</f>
        <v>Inglewood</v>
      </c>
      <c r="O2062" s="9" t="str">
        <f>VLOOKUP('Consolidtaed Data'!$D9578,'[1]Sales People'!$A:$B,2,0)</f>
        <v>Ernest Wheeler</v>
      </c>
      <c r="P2062" s="9" t="str">
        <f>VLOOKUP('Consolidtaed Data'!$E9578,[1]Customers!$A:$B,2,0)</f>
        <v>Juan Lawrence</v>
      </c>
      <c r="Q2062" s="11">
        <f>WEEKDAY('Consolidtaed Data'!$F9578)</f>
        <v>7</v>
      </c>
      <c r="R2062" s="9">
        <f>MONTH('Consolidtaed Data'!$F9578)</f>
        <v>12</v>
      </c>
      <c r="S2062" s="9" t="str">
        <f>TEXT(Table3[[#This Row],[Purchase Date]],"MMMM")</f>
        <v>May</v>
      </c>
      <c r="T2062" s="9">
        <f>YEAR('Consolidtaed Data'!$F9578)</f>
        <v>2021</v>
      </c>
    </row>
    <row r="2063" spans="1:20" x14ac:dyDescent="0.3">
      <c r="A2063" s="9" t="s">
        <v>3061</v>
      </c>
      <c r="B2063" s="9" t="s">
        <v>712</v>
      </c>
      <c r="C2063" s="9" t="s">
        <v>152</v>
      </c>
      <c r="D2063" s="9" t="s">
        <v>402</v>
      </c>
      <c r="E2063" s="9" t="s">
        <v>1054</v>
      </c>
      <c r="F2063" s="10">
        <v>43982</v>
      </c>
      <c r="G2063" s="10" t="str">
        <f>VLOOKUP(Table3[[#This Row],[Product ID]],[1]Products!$A:$G,2,0)</f>
        <v>Product 32</v>
      </c>
      <c r="H2063" s="22">
        <v>3</v>
      </c>
      <c r="I2063" s="9">
        <f>VLOOKUP('Consolidtaed Data'!$B4928,[1]Products!$A:$G,4,0)</f>
        <v>1178</v>
      </c>
      <c r="J2063" s="9">
        <f>VLOOKUP('Consolidtaed Data'!$B4928,[1]Products!$A:$G,3,0)</f>
        <v>683</v>
      </c>
      <c r="K2063" s="9">
        <f>'Consolidtaed Data'!$J4928*'Consolidtaed Data'!$H4928</f>
        <v>400</v>
      </c>
      <c r="L2063" s="9">
        <f>'Consolidtaed Data'!$I4928*'Consolidtaed Data'!$H4928</f>
        <v>580</v>
      </c>
      <c r="M2063" s="9">
        <f>'Consolidtaed Data'!$L4928-'Consolidtaed Data'!$K4928</f>
        <v>600</v>
      </c>
      <c r="N2063" s="9" t="str">
        <f>VLOOKUP('Consolidtaed Data'!$C4928,[1]Locations!$A:$O,2,0)</f>
        <v>Santa Rosa</v>
      </c>
      <c r="O2063" s="9" t="str">
        <f>VLOOKUP('Consolidtaed Data'!$D4928,'[1]Sales People'!$A:$B,2,0)</f>
        <v>Joe Sims</v>
      </c>
      <c r="P2063" s="9" t="str">
        <f>VLOOKUP('Consolidtaed Data'!$E4928,[1]Customers!$A:$B,2,0)</f>
        <v>Gregory Ramirez</v>
      </c>
      <c r="Q2063" s="11">
        <f>WEEKDAY('Consolidtaed Data'!$F4928)</f>
        <v>2</v>
      </c>
      <c r="R2063" s="9">
        <f>MONTH('Consolidtaed Data'!$F4928)</f>
        <v>12</v>
      </c>
      <c r="S2063" s="9" t="str">
        <f>TEXT(Table3[[#This Row],[Purchase Date]],"MMMM")</f>
        <v>May</v>
      </c>
      <c r="T2063" s="9">
        <f>YEAR('Consolidtaed Data'!$F4928)</f>
        <v>2020</v>
      </c>
    </row>
    <row r="2064" spans="1:20" x14ac:dyDescent="0.3">
      <c r="A2064" s="9" t="s">
        <v>3062</v>
      </c>
      <c r="B2064" s="9" t="s">
        <v>185</v>
      </c>
      <c r="C2064" s="9" t="s">
        <v>72</v>
      </c>
      <c r="D2064" s="9" t="s">
        <v>127</v>
      </c>
      <c r="E2064" s="9" t="s">
        <v>341</v>
      </c>
      <c r="F2064" s="10">
        <v>43982</v>
      </c>
      <c r="G2064" s="10" t="str">
        <f>VLOOKUP(Table3[[#This Row],[Product ID]],[1]Products!$A:$G,2,0)</f>
        <v>Product 65</v>
      </c>
      <c r="H2064" s="22">
        <v>4</v>
      </c>
      <c r="I2064" s="9">
        <f>VLOOKUP('Consolidtaed Data'!$B5049,[1]Products!$A:$G,4,0)</f>
        <v>1022</v>
      </c>
      <c r="J2064" s="9">
        <f>VLOOKUP('Consolidtaed Data'!$B5049,[1]Products!$A:$G,3,0)</f>
        <v>818</v>
      </c>
      <c r="K2064" s="9">
        <f>'Consolidtaed Data'!$J5049*'Consolidtaed Data'!$H5049</f>
        <v>534</v>
      </c>
      <c r="L2064" s="9">
        <f>'Consolidtaed Data'!$I5049*'Consolidtaed Data'!$H5049</f>
        <v>847</v>
      </c>
      <c r="M2064" s="9">
        <f>'Consolidtaed Data'!$L5049-'Consolidtaed Data'!$K5049</f>
        <v>123</v>
      </c>
      <c r="N2064" s="9" t="str">
        <f>VLOOKUP('Consolidtaed Data'!$C5049,[1]Locations!$A:$O,2,0)</f>
        <v>Roseville</v>
      </c>
      <c r="O2064" s="9" t="str">
        <f>VLOOKUP('Consolidtaed Data'!$D5049,'[1]Sales People'!$A:$B,2,0)</f>
        <v>Carl Hall</v>
      </c>
      <c r="P2064" s="9" t="str">
        <f>VLOOKUP('Consolidtaed Data'!$E5049,[1]Customers!$A:$B,2,0)</f>
        <v>Jonathan Hawkins</v>
      </c>
      <c r="Q2064" s="11">
        <f>WEEKDAY('Consolidtaed Data'!$F5049)</f>
        <v>4</v>
      </c>
      <c r="R2064" s="9">
        <f>MONTH('Consolidtaed Data'!$F5049)</f>
        <v>1</v>
      </c>
      <c r="S2064" s="9" t="str">
        <f>TEXT(Table3[[#This Row],[Purchase Date]],"MMMM")</f>
        <v>May</v>
      </c>
      <c r="T2064" s="9">
        <f>YEAR('Consolidtaed Data'!$F5049)</f>
        <v>2021</v>
      </c>
    </row>
    <row r="2065" spans="1:20" x14ac:dyDescent="0.3">
      <c r="A2065" s="9" t="s">
        <v>3063</v>
      </c>
      <c r="B2065" s="9" t="s">
        <v>360</v>
      </c>
      <c r="C2065" s="9" t="s">
        <v>201</v>
      </c>
      <c r="D2065" s="9" t="s">
        <v>315</v>
      </c>
      <c r="E2065" s="9" t="s">
        <v>3404</v>
      </c>
      <c r="F2065" s="10">
        <v>43982</v>
      </c>
      <c r="G2065" s="10" t="str">
        <f>VLOOKUP(Table3[[#This Row],[Product ID]],[1]Products!$A:$G,2,0)</f>
        <v>Product 59</v>
      </c>
      <c r="H2065" s="22">
        <v>1</v>
      </c>
      <c r="I2065" s="9">
        <f>VLOOKUP('Consolidtaed Data'!$B5152,[1]Products!$A:$G,4,0)</f>
        <v>1119</v>
      </c>
      <c r="J2065" s="9">
        <f>VLOOKUP('Consolidtaed Data'!$B5152,[1]Products!$A:$G,3,0)</f>
        <v>683</v>
      </c>
      <c r="K2065" s="9">
        <f>'Consolidtaed Data'!$J5152*'Consolidtaed Data'!$H5152</f>
        <v>1683</v>
      </c>
      <c r="L2065" s="9">
        <f>'Consolidtaed Data'!$I5152*'Consolidtaed Data'!$H5152</f>
        <v>2052</v>
      </c>
      <c r="M2065" s="9">
        <f>'Consolidtaed Data'!$L5152-'Consolidtaed Data'!$K5152</f>
        <v>895</v>
      </c>
      <c r="N2065" s="9" t="str">
        <f>VLOOKUP('Consolidtaed Data'!$C5152,[1]Locations!$A:$O,2,0)</f>
        <v>Elk Grove</v>
      </c>
      <c r="O2065" s="9" t="str">
        <f>VLOOKUP('Consolidtaed Data'!$D5152,'[1]Sales People'!$A:$B,2,0)</f>
        <v>Ryan Butler</v>
      </c>
      <c r="P2065" s="9" t="str">
        <f>VLOOKUP('Consolidtaed Data'!$E5152,[1]Customers!$A:$B,2,0)</f>
        <v>Joseph Lawson</v>
      </c>
      <c r="Q2065" s="11">
        <f>WEEKDAY('Consolidtaed Data'!$F5152)</f>
        <v>5</v>
      </c>
      <c r="R2065" s="9">
        <f>MONTH('Consolidtaed Data'!$F5152)</f>
        <v>1</v>
      </c>
      <c r="S2065" s="9" t="str">
        <f>TEXT(Table3[[#This Row],[Purchase Date]],"MMMM")</f>
        <v>May</v>
      </c>
      <c r="T2065" s="9">
        <f>YEAR('Consolidtaed Data'!$F5152)</f>
        <v>2021</v>
      </c>
    </row>
    <row r="2066" spans="1:20" x14ac:dyDescent="0.3">
      <c r="A2066" s="9" t="s">
        <v>3064</v>
      </c>
      <c r="B2066" s="9" t="s">
        <v>160</v>
      </c>
      <c r="C2066" s="9" t="s">
        <v>357</v>
      </c>
      <c r="D2066" s="9" t="s">
        <v>100</v>
      </c>
      <c r="E2066" s="9" t="s">
        <v>1228</v>
      </c>
      <c r="F2066" s="10">
        <v>43982</v>
      </c>
      <c r="G2066" s="10" t="str">
        <f>VLOOKUP(Table3[[#This Row],[Product ID]],[1]Products!$A:$G,2,0)</f>
        <v>Product 28</v>
      </c>
      <c r="H2066" s="22">
        <v>3</v>
      </c>
      <c r="I2066" s="9">
        <f>VLOOKUP('Consolidtaed Data'!$B5373,[1]Products!$A:$G,4,0)</f>
        <v>1582</v>
      </c>
      <c r="J2066" s="9">
        <f>VLOOKUP('Consolidtaed Data'!$B5373,[1]Products!$A:$G,3,0)</f>
        <v>1234</v>
      </c>
      <c r="K2066" s="9">
        <f>'Consolidtaed Data'!$J5373*'Consolidtaed Data'!$H5373</f>
        <v>971</v>
      </c>
      <c r="L2066" s="9">
        <f>'Consolidtaed Data'!$I5373*'Consolidtaed Data'!$H5373</f>
        <v>1798</v>
      </c>
      <c r="M2066" s="9">
        <f>'Consolidtaed Data'!$L5373-'Consolidtaed Data'!$K5373</f>
        <v>331</v>
      </c>
      <c r="N2066" s="9" t="str">
        <f>VLOOKUP('Consolidtaed Data'!$C5373,[1]Locations!$A:$O,2,0)</f>
        <v>Daly City</v>
      </c>
      <c r="O2066" s="9" t="str">
        <f>VLOOKUP('Consolidtaed Data'!$D5373,'[1]Sales People'!$A:$B,2,0)</f>
        <v>Carl Hall</v>
      </c>
      <c r="P2066" s="9" t="str">
        <f>VLOOKUP('Consolidtaed Data'!$E5373,[1]Customers!$A:$B,2,0)</f>
        <v>Sean Snyder</v>
      </c>
      <c r="Q2066" s="11">
        <f>WEEKDAY('Consolidtaed Data'!$F5373)</f>
        <v>2</v>
      </c>
      <c r="R2066" s="9">
        <f>MONTH('Consolidtaed Data'!$F5373)</f>
        <v>2</v>
      </c>
      <c r="S2066" s="9" t="str">
        <f>TEXT(Table3[[#This Row],[Purchase Date]],"MMMM")</f>
        <v>May</v>
      </c>
      <c r="T2066" s="9">
        <f>YEAR('Consolidtaed Data'!$F5373)</f>
        <v>2021</v>
      </c>
    </row>
    <row r="2067" spans="1:20" x14ac:dyDescent="0.3">
      <c r="A2067" s="9" t="s">
        <v>3065</v>
      </c>
      <c r="B2067" s="9" t="s">
        <v>278</v>
      </c>
      <c r="C2067" s="9" t="s">
        <v>21</v>
      </c>
      <c r="D2067" s="9" t="s">
        <v>83</v>
      </c>
      <c r="E2067" s="9" t="s">
        <v>3330</v>
      </c>
      <c r="F2067" s="10">
        <v>43982</v>
      </c>
      <c r="G2067" s="10" t="str">
        <f>VLOOKUP(Table3[[#This Row],[Product ID]],[1]Products!$A:$G,2,0)</f>
        <v>Product 75</v>
      </c>
      <c r="H2067" s="22">
        <v>2</v>
      </c>
      <c r="I2067" s="9">
        <f>VLOOKUP('Consolidtaed Data'!$B5949,[1]Products!$A:$G,4,0)</f>
        <v>203</v>
      </c>
      <c r="J2067" s="9">
        <f>VLOOKUP('Consolidtaed Data'!$B5949,[1]Products!$A:$G,3,0)</f>
        <v>154</v>
      </c>
      <c r="K2067" s="9">
        <f>'Consolidtaed Data'!$J5949*'Consolidtaed Data'!$H5949</f>
        <v>425</v>
      </c>
      <c r="L2067" s="9">
        <f>'Consolidtaed Data'!$I5949*'Consolidtaed Data'!$H5949</f>
        <v>545</v>
      </c>
      <c r="M2067" s="9">
        <f>'Consolidtaed Data'!$L5949-'Consolidtaed Data'!$K5949</f>
        <v>766</v>
      </c>
      <c r="N2067" s="9" t="str">
        <f>VLOOKUP('Consolidtaed Data'!$C5949,[1]Locations!$A:$O,2,0)</f>
        <v>Palmdale</v>
      </c>
      <c r="O2067" s="9" t="str">
        <f>VLOOKUP('Consolidtaed Data'!$D5949,'[1]Sales People'!$A:$B,2,0)</f>
        <v>Ryan Butler</v>
      </c>
      <c r="P2067" s="9" t="str">
        <f>VLOOKUP('Consolidtaed Data'!$E5949,[1]Customers!$A:$B,2,0)</f>
        <v>Todd Price</v>
      </c>
      <c r="Q2067" s="11">
        <f>WEEKDAY('Consolidtaed Data'!$F5949)</f>
        <v>7</v>
      </c>
      <c r="R2067" s="9">
        <f>MONTH('Consolidtaed Data'!$F5949)</f>
        <v>3</v>
      </c>
      <c r="S2067" s="9" t="str">
        <f>TEXT(Table3[[#This Row],[Purchase Date]],"MMMM")</f>
        <v>May</v>
      </c>
      <c r="T2067" s="9">
        <f>YEAR('Consolidtaed Data'!$F5949)</f>
        <v>2021</v>
      </c>
    </row>
    <row r="2068" spans="1:20" x14ac:dyDescent="0.3">
      <c r="A2068" s="9" t="s">
        <v>3066</v>
      </c>
      <c r="B2068" s="9" t="s">
        <v>806</v>
      </c>
      <c r="C2068" s="9" t="s">
        <v>249</v>
      </c>
      <c r="D2068" s="9" t="s">
        <v>31</v>
      </c>
      <c r="E2068" s="9" t="s">
        <v>667</v>
      </c>
      <c r="F2068" s="10">
        <v>43982</v>
      </c>
      <c r="G2068" s="10" t="str">
        <f>VLOOKUP(Table3[[#This Row],[Product ID]],[1]Products!$A:$G,2,0)</f>
        <v>Product 72</v>
      </c>
      <c r="H2068" s="22">
        <v>3</v>
      </c>
      <c r="I2068" s="9">
        <f>VLOOKUP('Consolidtaed Data'!$B6231,[1]Products!$A:$G,4,0)</f>
        <v>1587</v>
      </c>
      <c r="J2068" s="9">
        <f>VLOOKUP('Consolidtaed Data'!$B6231,[1]Products!$A:$G,3,0)</f>
        <v>1301</v>
      </c>
      <c r="K2068" s="9">
        <f>'Consolidtaed Data'!$J6231*'Consolidtaed Data'!$H6231</f>
        <v>971</v>
      </c>
      <c r="L2068" s="9">
        <f>'Consolidtaed Data'!$I6231*'Consolidtaed Data'!$H6231</f>
        <v>1798</v>
      </c>
      <c r="M2068" s="9">
        <f>'Consolidtaed Data'!$L6231-'Consolidtaed Data'!$K6231</f>
        <v>2613</v>
      </c>
      <c r="N2068" s="9" t="str">
        <f>VLOOKUP('Consolidtaed Data'!$C6231,[1]Locations!$A:$O,2,0)</f>
        <v>Simi Valley</v>
      </c>
      <c r="O2068" s="9" t="str">
        <f>VLOOKUP('Consolidtaed Data'!$D6231,'[1]Sales People'!$A:$B,2,0)</f>
        <v>Eugene Holmes</v>
      </c>
      <c r="P2068" s="9" t="str">
        <f>VLOOKUP('Consolidtaed Data'!$E6231,[1]Customers!$A:$B,2,0)</f>
        <v>Aaron Day</v>
      </c>
      <c r="Q2068" s="11">
        <f>WEEKDAY('Consolidtaed Data'!$F6231)</f>
        <v>2</v>
      </c>
      <c r="R2068" s="9">
        <f>MONTH('Consolidtaed Data'!$F6231)</f>
        <v>4</v>
      </c>
      <c r="S2068" s="9" t="str">
        <f>TEXT(Table3[[#This Row],[Purchase Date]],"MMMM")</f>
        <v>May</v>
      </c>
      <c r="T2068" s="9">
        <f>YEAR('Consolidtaed Data'!$F6231)</f>
        <v>2021</v>
      </c>
    </row>
    <row r="2069" spans="1:20" x14ac:dyDescent="0.3">
      <c r="A2069" s="9" t="s">
        <v>3067</v>
      </c>
      <c r="B2069" s="9" t="s">
        <v>373</v>
      </c>
      <c r="C2069" s="9" t="s">
        <v>59</v>
      </c>
      <c r="D2069" s="9" t="s">
        <v>241</v>
      </c>
      <c r="E2069" s="9" t="s">
        <v>2188</v>
      </c>
      <c r="F2069" s="10">
        <v>43982</v>
      </c>
      <c r="G2069" s="10" t="str">
        <f>VLOOKUP(Table3[[#This Row],[Product ID]],[1]Products!$A:$G,2,0)</f>
        <v>Product 66</v>
      </c>
      <c r="H2069" s="22">
        <v>1</v>
      </c>
      <c r="I2069" s="9">
        <f>VLOOKUP('Consolidtaed Data'!$B6497,[1]Products!$A:$G,4,0)</f>
        <v>2495</v>
      </c>
      <c r="J2069" s="9">
        <f>VLOOKUP('Consolidtaed Data'!$B6497,[1]Products!$A:$G,3,0)</f>
        <v>1896</v>
      </c>
      <c r="K2069" s="9">
        <f>'Consolidtaed Data'!$J6497*'Consolidtaed Data'!$H6497</f>
        <v>358</v>
      </c>
      <c r="L2069" s="9">
        <f>'Consolidtaed Data'!$I6497*'Consolidtaed Data'!$H6497</f>
        <v>596</v>
      </c>
      <c r="M2069" s="9">
        <f>'Consolidtaed Data'!$L6497-'Consolidtaed Data'!$K6497</f>
        <v>2070</v>
      </c>
      <c r="N2069" s="9" t="str">
        <f>VLOOKUP('Consolidtaed Data'!$C6497,[1]Locations!$A:$O,2,0)</f>
        <v>Escondido</v>
      </c>
      <c r="O2069" s="9" t="str">
        <f>VLOOKUP('Consolidtaed Data'!$D6497,'[1]Sales People'!$A:$B,2,0)</f>
        <v>Roger Ramos</v>
      </c>
      <c r="P2069" s="9" t="str">
        <f>VLOOKUP('Consolidtaed Data'!$E6497,[1]Customers!$A:$B,2,0)</f>
        <v>Nicholas Arnold</v>
      </c>
      <c r="Q2069" s="11">
        <f>WEEKDAY('Consolidtaed Data'!$F6497)</f>
        <v>1</v>
      </c>
      <c r="R2069" s="9">
        <f>MONTH('Consolidtaed Data'!$F6497)</f>
        <v>5</v>
      </c>
      <c r="S2069" s="9" t="str">
        <f>TEXT(Table3[[#This Row],[Purchase Date]],"MMMM")</f>
        <v>May</v>
      </c>
      <c r="T2069" s="9">
        <f>YEAR('Consolidtaed Data'!$F6497)</f>
        <v>2021</v>
      </c>
    </row>
    <row r="2070" spans="1:20" x14ac:dyDescent="0.3">
      <c r="A2070" s="9" t="s">
        <v>3068</v>
      </c>
      <c r="B2070" s="9" t="s">
        <v>54</v>
      </c>
      <c r="C2070" s="9" t="s">
        <v>504</v>
      </c>
      <c r="D2070" s="9" t="s">
        <v>193</v>
      </c>
      <c r="E2070" s="9" t="s">
        <v>387</v>
      </c>
      <c r="F2070" s="10">
        <v>43982</v>
      </c>
      <c r="G2070" s="10" t="str">
        <f>VLOOKUP(Table3[[#This Row],[Product ID]],[1]Products!$A:$G,2,0)</f>
        <v>Product 41</v>
      </c>
      <c r="H2070" s="22">
        <v>3</v>
      </c>
      <c r="I2070" s="9">
        <f>VLOOKUP('Consolidtaed Data'!$B7062,[1]Products!$A:$G,4,0)</f>
        <v>2294</v>
      </c>
      <c r="J2070" s="9">
        <f>VLOOKUP('Consolidtaed Data'!$B7062,[1]Products!$A:$G,3,0)</f>
        <v>1399</v>
      </c>
      <c r="K2070" s="9">
        <f>'Consolidtaed Data'!$J7062*'Consolidtaed Data'!$H7062</f>
        <v>1434</v>
      </c>
      <c r="L2070" s="9">
        <f>'Consolidtaed Data'!$I7062*'Consolidtaed Data'!$H7062</f>
        <v>2658</v>
      </c>
      <c r="M2070" s="9">
        <f>'Consolidtaed Data'!$L7062-'Consolidtaed Data'!$K7062</f>
        <v>66</v>
      </c>
      <c r="N2070" s="9" t="str">
        <f>VLOOKUP('Consolidtaed Data'!$C7062,[1]Locations!$A:$O,2,0)</f>
        <v>Vista</v>
      </c>
      <c r="O2070" s="9" t="str">
        <f>VLOOKUP('Consolidtaed Data'!$D7062,'[1]Sales People'!$A:$B,2,0)</f>
        <v>Brian Thomas</v>
      </c>
      <c r="P2070" s="9" t="str">
        <f>VLOOKUP('Consolidtaed Data'!$E7062,[1]Customers!$A:$B,2,0)</f>
        <v>Arthur Reid</v>
      </c>
      <c r="Q2070" s="11">
        <f>WEEKDAY('Consolidtaed Data'!$F7062)</f>
        <v>3</v>
      </c>
      <c r="R2070" s="9">
        <f>MONTH('Consolidtaed Data'!$F7062)</f>
        <v>6</v>
      </c>
      <c r="S2070" s="9" t="str">
        <f>TEXT(Table3[[#This Row],[Purchase Date]],"MMMM")</f>
        <v>May</v>
      </c>
      <c r="T2070" s="9">
        <f>YEAR('Consolidtaed Data'!$F7062)</f>
        <v>2021</v>
      </c>
    </row>
    <row r="2071" spans="1:20" x14ac:dyDescent="0.3">
      <c r="A2071" s="9" t="s">
        <v>3069</v>
      </c>
      <c r="B2071" s="9" t="s">
        <v>112</v>
      </c>
      <c r="C2071" s="9" t="s">
        <v>108</v>
      </c>
      <c r="D2071" s="9" t="s">
        <v>402</v>
      </c>
      <c r="E2071" s="9" t="s">
        <v>350</v>
      </c>
      <c r="F2071" s="10">
        <v>43982</v>
      </c>
      <c r="G2071" s="10" t="str">
        <f>VLOOKUP(Table3[[#This Row],[Product ID]],[1]Products!$A:$G,2,0)</f>
        <v>Product 7</v>
      </c>
      <c r="H2071" s="22">
        <v>1</v>
      </c>
      <c r="I2071" s="9">
        <f>VLOOKUP('Consolidtaed Data'!$B9076,[1]Products!$A:$G,4,0)</f>
        <v>217</v>
      </c>
      <c r="J2071" s="9">
        <f>VLOOKUP('Consolidtaed Data'!$B9076,[1]Products!$A:$G,3,0)</f>
        <v>171</v>
      </c>
      <c r="K2071" s="9">
        <f>'Consolidtaed Data'!$J9076*'Consolidtaed Data'!$H9076</f>
        <v>536</v>
      </c>
      <c r="L2071" s="9">
        <f>'Consolidtaed Data'!$I9076*'Consolidtaed Data'!$H9076</f>
        <v>800</v>
      </c>
      <c r="M2071" s="9">
        <f>'Consolidtaed Data'!$L9076-'Consolidtaed Data'!$K9076</f>
        <v>377</v>
      </c>
      <c r="N2071" s="9" t="str">
        <f>VLOOKUP('Consolidtaed Data'!$C9076,[1]Locations!$A:$O,2,0)</f>
        <v>Palmdale</v>
      </c>
      <c r="O2071" s="9" t="str">
        <f>VLOOKUP('Consolidtaed Data'!$D9076,'[1]Sales People'!$A:$B,2,0)</f>
        <v>Eugene Holmes</v>
      </c>
      <c r="P2071" s="9" t="str">
        <f>VLOOKUP('Consolidtaed Data'!$E9076,[1]Customers!$A:$B,2,0)</f>
        <v>Joseph Lawson</v>
      </c>
      <c r="Q2071" s="11">
        <f>WEEKDAY('Consolidtaed Data'!$F9076)</f>
        <v>5</v>
      </c>
      <c r="R2071" s="9">
        <f>MONTH('Consolidtaed Data'!$F9076)</f>
        <v>11</v>
      </c>
      <c r="S2071" s="9" t="str">
        <f>TEXT(Table3[[#This Row],[Purchase Date]],"MMMM")</f>
        <v>May</v>
      </c>
      <c r="T2071" s="9">
        <f>YEAR('Consolidtaed Data'!$F9076)</f>
        <v>2021</v>
      </c>
    </row>
    <row r="2072" spans="1:20" x14ac:dyDescent="0.3">
      <c r="A2072" s="9" t="s">
        <v>3070</v>
      </c>
      <c r="B2072" s="9" t="s">
        <v>393</v>
      </c>
      <c r="C2072" s="9" t="s">
        <v>34</v>
      </c>
      <c r="D2072" s="9" t="s">
        <v>91</v>
      </c>
      <c r="E2072" s="9" t="s">
        <v>2587</v>
      </c>
      <c r="F2072" s="10">
        <v>43982</v>
      </c>
      <c r="G2072" s="10" t="str">
        <f>VLOOKUP(Table3[[#This Row],[Product ID]],[1]Products!$A:$G,2,0)</f>
        <v>Product 84</v>
      </c>
      <c r="H2072" s="22">
        <v>2</v>
      </c>
      <c r="I2072" s="9">
        <f>VLOOKUP('Consolidtaed Data'!$B9640,[1]Products!$A:$G,4,0)</f>
        <v>2495</v>
      </c>
      <c r="J2072" s="9">
        <f>VLOOKUP('Consolidtaed Data'!$B9640,[1]Products!$A:$G,3,0)</f>
        <v>1896</v>
      </c>
      <c r="K2072" s="9">
        <f>'Consolidtaed Data'!$J9640*'Consolidtaed Data'!$H9640</f>
        <v>4134</v>
      </c>
      <c r="L2072" s="9">
        <f>'Consolidtaed Data'!$I9640*'Consolidtaed Data'!$H9640</f>
        <v>5661</v>
      </c>
      <c r="M2072" s="9">
        <f>'Consolidtaed Data'!$L9640-'Consolidtaed Data'!$K9640</f>
        <v>383</v>
      </c>
      <c r="N2072" s="9" t="str">
        <f>VLOOKUP('Consolidtaed Data'!$C9640,[1]Locations!$A:$O,2,0)</f>
        <v>Hayward</v>
      </c>
      <c r="O2072" s="9" t="str">
        <f>VLOOKUP('Consolidtaed Data'!$D9640,'[1]Sales People'!$A:$B,2,0)</f>
        <v>John Reyes</v>
      </c>
      <c r="P2072" s="9" t="str">
        <f>VLOOKUP('Consolidtaed Data'!$E9640,[1]Customers!$A:$B,2,0)</f>
        <v>Sean Morris</v>
      </c>
      <c r="Q2072" s="11">
        <f>WEEKDAY('Consolidtaed Data'!$F9640)</f>
        <v>4</v>
      </c>
      <c r="R2072" s="9">
        <f>MONTH('Consolidtaed Data'!$F9640)</f>
        <v>12</v>
      </c>
      <c r="S2072" s="9" t="str">
        <f>TEXT(Table3[[#This Row],[Purchase Date]],"MMMM")</f>
        <v>May</v>
      </c>
      <c r="T2072" s="9">
        <f>YEAR('Consolidtaed Data'!$F9640)</f>
        <v>2021</v>
      </c>
    </row>
    <row r="2073" spans="1:20" x14ac:dyDescent="0.3">
      <c r="A2073" s="9" t="s">
        <v>3071</v>
      </c>
      <c r="B2073" s="9" t="s">
        <v>653</v>
      </c>
      <c r="C2073" s="9" t="s">
        <v>178</v>
      </c>
      <c r="D2073" s="9" t="s">
        <v>80</v>
      </c>
      <c r="E2073" s="9" t="s">
        <v>268</v>
      </c>
      <c r="F2073" s="10">
        <v>43983</v>
      </c>
      <c r="G2073" s="10" t="str">
        <f>VLOOKUP(Table3[[#This Row],[Product ID]],[1]Products!$A:$G,2,0)</f>
        <v>Product 74</v>
      </c>
      <c r="H2073" s="22">
        <v>4</v>
      </c>
      <c r="I2073" s="9">
        <f>VLOOKUP('Consolidtaed Data'!$B4869,[1]Products!$A:$G,4,0)</f>
        <v>1522</v>
      </c>
      <c r="J2073" s="9">
        <f>VLOOKUP('Consolidtaed Data'!$B4869,[1]Products!$A:$G,3,0)</f>
        <v>791</v>
      </c>
      <c r="K2073" s="9">
        <f>'Consolidtaed Data'!$J4869*'Consolidtaed Data'!$H4869</f>
        <v>1535</v>
      </c>
      <c r="L2073" s="9">
        <f>'Consolidtaed Data'!$I4869*'Consolidtaed Data'!$H4869</f>
        <v>2257</v>
      </c>
      <c r="M2073" s="9">
        <f>'Consolidtaed Data'!$L4869-'Consolidtaed Data'!$K4869</f>
        <v>328</v>
      </c>
      <c r="N2073" s="9" t="str">
        <f>VLOOKUP('Consolidtaed Data'!$C4869,[1]Locations!$A:$O,2,0)</f>
        <v>Jurupa Valley</v>
      </c>
      <c r="O2073" s="9" t="str">
        <f>VLOOKUP('Consolidtaed Data'!$D4869,'[1]Sales People'!$A:$B,2,0)</f>
        <v>Kenneth Fields</v>
      </c>
      <c r="P2073" s="9" t="str">
        <f>VLOOKUP('Consolidtaed Data'!$E4869,[1]Customers!$A:$B,2,0)</f>
        <v>David Mendoza</v>
      </c>
      <c r="Q2073" s="11">
        <f>WEEKDAY('Consolidtaed Data'!$F4869)</f>
        <v>5</v>
      </c>
      <c r="R2073" s="9">
        <f>MONTH('Consolidtaed Data'!$F4869)</f>
        <v>12</v>
      </c>
      <c r="S2073" s="9" t="str">
        <f>TEXT(Table3[[#This Row],[Purchase Date]],"MMMM")</f>
        <v>June</v>
      </c>
      <c r="T2073" s="9">
        <f>YEAR('Consolidtaed Data'!$F4869)</f>
        <v>2020</v>
      </c>
    </row>
    <row r="2074" spans="1:20" x14ac:dyDescent="0.3">
      <c r="A2074" s="9" t="s">
        <v>3072</v>
      </c>
      <c r="B2074" s="9" t="s">
        <v>338</v>
      </c>
      <c r="C2074" s="9" t="s">
        <v>325</v>
      </c>
      <c r="D2074" s="9" t="s">
        <v>272</v>
      </c>
      <c r="E2074" s="9" t="s">
        <v>1362</v>
      </c>
      <c r="F2074" s="10">
        <v>43983</v>
      </c>
      <c r="G2074" s="10" t="str">
        <f>VLOOKUP(Table3[[#This Row],[Product ID]],[1]Products!$A:$G,2,0)</f>
        <v>Product 95</v>
      </c>
      <c r="H2074" s="22">
        <v>2</v>
      </c>
      <c r="I2074" s="9">
        <f>VLOOKUP('Consolidtaed Data'!$B5639,[1]Products!$A:$G,4,0)</f>
        <v>1826</v>
      </c>
      <c r="J2074" s="9">
        <f>VLOOKUP('Consolidtaed Data'!$B5639,[1]Products!$A:$G,3,0)</f>
        <v>1443</v>
      </c>
      <c r="K2074" s="9">
        <f>'Consolidtaed Data'!$J5639*'Consolidtaed Data'!$H5639</f>
        <v>1008</v>
      </c>
      <c r="L2074" s="9">
        <f>'Consolidtaed Data'!$I5639*'Consolidtaed Data'!$H5639</f>
        <v>1902</v>
      </c>
      <c r="M2074" s="9">
        <f>'Consolidtaed Data'!$L5639-'Consolidtaed Data'!$K5639</f>
        <v>1788</v>
      </c>
      <c r="N2074" s="9" t="str">
        <f>VLOOKUP('Consolidtaed Data'!$C5639,[1]Locations!$A:$O,2,0)</f>
        <v>Modesto</v>
      </c>
      <c r="O2074" s="9" t="str">
        <f>VLOOKUP('Consolidtaed Data'!$D5639,'[1]Sales People'!$A:$B,2,0)</f>
        <v>Joshua Cook</v>
      </c>
      <c r="P2074" s="9" t="str">
        <f>VLOOKUP('Consolidtaed Data'!$E5639,[1]Customers!$A:$B,2,0)</f>
        <v>Fred Perez</v>
      </c>
      <c r="Q2074" s="11">
        <f>WEEKDAY('Consolidtaed Data'!$F5639)</f>
        <v>2</v>
      </c>
      <c r="R2074" s="9">
        <f>MONTH('Consolidtaed Data'!$F5639)</f>
        <v>2</v>
      </c>
      <c r="S2074" s="9" t="str">
        <f>TEXT(Table3[[#This Row],[Purchase Date]],"MMMM")</f>
        <v>June</v>
      </c>
      <c r="T2074" s="9">
        <f>YEAR('Consolidtaed Data'!$F5639)</f>
        <v>2021</v>
      </c>
    </row>
    <row r="2075" spans="1:20" x14ac:dyDescent="0.3">
      <c r="A2075" s="9" t="s">
        <v>3073</v>
      </c>
      <c r="B2075" s="9" t="s">
        <v>742</v>
      </c>
      <c r="C2075" s="9" t="s">
        <v>157</v>
      </c>
      <c r="D2075" s="9" t="s">
        <v>229</v>
      </c>
      <c r="E2075" s="9" t="s">
        <v>1953</v>
      </c>
      <c r="F2075" s="10">
        <v>43983</v>
      </c>
      <c r="G2075" s="10" t="str">
        <f>VLOOKUP(Table3[[#This Row],[Product ID]],[1]Products!$A:$G,2,0)</f>
        <v>Product 90</v>
      </c>
      <c r="H2075" s="22">
        <v>3</v>
      </c>
      <c r="I2075" s="9">
        <f>VLOOKUP('Consolidtaed Data'!$B6124,[1]Products!$A:$G,4,0)</f>
        <v>596</v>
      </c>
      <c r="J2075" s="9">
        <f>VLOOKUP('Consolidtaed Data'!$B6124,[1]Products!$A:$G,3,0)</f>
        <v>358</v>
      </c>
      <c r="K2075" s="9">
        <f>'Consolidtaed Data'!$J6124*'Consolidtaed Data'!$H6124</f>
        <v>534</v>
      </c>
      <c r="L2075" s="9">
        <f>'Consolidtaed Data'!$I6124*'Consolidtaed Data'!$H6124</f>
        <v>847</v>
      </c>
      <c r="M2075" s="9">
        <f>'Consolidtaed Data'!$L6124-'Consolidtaed Data'!$K6124</f>
        <v>451</v>
      </c>
      <c r="N2075" s="9" t="str">
        <f>VLOOKUP('Consolidtaed Data'!$C6124,[1]Locations!$A:$O,2,0)</f>
        <v>Richmond</v>
      </c>
      <c r="O2075" s="9" t="str">
        <f>VLOOKUP('Consolidtaed Data'!$D6124,'[1]Sales People'!$A:$B,2,0)</f>
        <v>Ryan Welch</v>
      </c>
      <c r="P2075" s="9" t="str">
        <f>VLOOKUP('Consolidtaed Data'!$E6124,[1]Customers!$A:$B,2,0)</f>
        <v>Charles Sims</v>
      </c>
      <c r="Q2075" s="11">
        <f>WEEKDAY('Consolidtaed Data'!$F6124)</f>
        <v>1</v>
      </c>
      <c r="R2075" s="9">
        <f>MONTH('Consolidtaed Data'!$F6124)</f>
        <v>4</v>
      </c>
      <c r="S2075" s="9" t="str">
        <f>TEXT(Table3[[#This Row],[Purchase Date]],"MMMM")</f>
        <v>June</v>
      </c>
      <c r="T2075" s="9">
        <f>YEAR('Consolidtaed Data'!$F6124)</f>
        <v>2021</v>
      </c>
    </row>
    <row r="2076" spans="1:20" x14ac:dyDescent="0.3">
      <c r="A2076" s="9" t="s">
        <v>3074</v>
      </c>
      <c r="B2076" s="9" t="s">
        <v>71</v>
      </c>
      <c r="C2076" s="9" t="s">
        <v>134</v>
      </c>
      <c r="D2076" s="9" t="s">
        <v>174</v>
      </c>
      <c r="E2076" s="9" t="s">
        <v>1572</v>
      </c>
      <c r="F2076" s="10">
        <v>43983</v>
      </c>
      <c r="G2076" s="10" t="str">
        <f>VLOOKUP(Table3[[#This Row],[Product ID]],[1]Products!$A:$G,2,0)</f>
        <v>Product 42</v>
      </c>
      <c r="H2076" s="22">
        <v>1</v>
      </c>
      <c r="I2076" s="9">
        <f>VLOOKUP('Consolidtaed Data'!$B6790,[1]Products!$A:$G,4,0)</f>
        <v>1052</v>
      </c>
      <c r="J2076" s="9">
        <f>VLOOKUP('Consolidtaed Data'!$B6790,[1]Products!$A:$G,3,0)</f>
        <v>589</v>
      </c>
      <c r="K2076" s="9">
        <f>'Consolidtaed Data'!$J6790*'Consolidtaed Data'!$H6790</f>
        <v>252</v>
      </c>
      <c r="L2076" s="9">
        <f>'Consolidtaed Data'!$I6790*'Consolidtaed Data'!$H6790</f>
        <v>369</v>
      </c>
      <c r="M2076" s="9">
        <f>'Consolidtaed Data'!$L6790-'Consolidtaed Data'!$K6790</f>
        <v>613</v>
      </c>
      <c r="N2076" s="9" t="str">
        <f>VLOOKUP('Consolidtaed Data'!$C6790,[1]Locations!$A:$O,2,0)</f>
        <v>Riverside</v>
      </c>
      <c r="O2076" s="9" t="str">
        <f>VLOOKUP('Consolidtaed Data'!$D6790,'[1]Sales People'!$A:$B,2,0)</f>
        <v>Ryan Welch</v>
      </c>
      <c r="P2076" s="9" t="str">
        <f>VLOOKUP('Consolidtaed Data'!$E6790,[1]Customers!$A:$B,2,0)</f>
        <v>Larry Ross</v>
      </c>
      <c r="Q2076" s="11">
        <f>WEEKDAY('Consolidtaed Data'!$F6790)</f>
        <v>3</v>
      </c>
      <c r="R2076" s="9">
        <f>MONTH('Consolidtaed Data'!$F6790)</f>
        <v>6</v>
      </c>
      <c r="S2076" s="9" t="str">
        <f>TEXT(Table3[[#This Row],[Purchase Date]],"MMMM")</f>
        <v>June</v>
      </c>
      <c r="T2076" s="9">
        <f>YEAR('Consolidtaed Data'!$F6790)</f>
        <v>2021</v>
      </c>
    </row>
    <row r="2077" spans="1:20" x14ac:dyDescent="0.3">
      <c r="A2077" s="9" t="s">
        <v>3075</v>
      </c>
      <c r="B2077" s="9" t="s">
        <v>216</v>
      </c>
      <c r="C2077" s="9" t="s">
        <v>302</v>
      </c>
      <c r="D2077" s="9" t="s">
        <v>83</v>
      </c>
      <c r="E2077" s="9" t="s">
        <v>285</v>
      </c>
      <c r="F2077" s="10">
        <v>43983</v>
      </c>
      <c r="G2077" s="10" t="str">
        <f>VLOOKUP(Table3[[#This Row],[Product ID]],[1]Products!$A:$G,2,0)</f>
        <v>Product 73</v>
      </c>
      <c r="H2077" s="22">
        <v>2</v>
      </c>
      <c r="I2077" s="9">
        <f>VLOOKUP('Consolidtaed Data'!$B6939,[1]Products!$A:$G,4,0)</f>
        <v>817</v>
      </c>
      <c r="J2077" s="9">
        <f>VLOOKUP('Consolidtaed Data'!$B6939,[1]Products!$A:$G,3,0)</f>
        <v>409</v>
      </c>
      <c r="K2077" s="9">
        <f>'Consolidtaed Data'!$J6939*'Consolidtaed Data'!$H6939</f>
        <v>216</v>
      </c>
      <c r="L2077" s="9">
        <f>'Consolidtaed Data'!$I6939*'Consolidtaed Data'!$H6939</f>
        <v>408</v>
      </c>
      <c r="M2077" s="9">
        <f>'Consolidtaed Data'!$L6939-'Consolidtaed Data'!$K6939</f>
        <v>369</v>
      </c>
      <c r="N2077" s="9" t="str">
        <f>VLOOKUP('Consolidtaed Data'!$C6939,[1]Locations!$A:$O,2,0)</f>
        <v>Rancho Cucamonga</v>
      </c>
      <c r="O2077" s="9" t="str">
        <f>VLOOKUP('Consolidtaed Data'!$D6939,'[1]Sales People'!$A:$B,2,0)</f>
        <v>Eugene Holmes</v>
      </c>
      <c r="P2077" s="9" t="str">
        <f>VLOOKUP('Consolidtaed Data'!$E6939,[1]Customers!$A:$B,2,0)</f>
        <v>Bobby Burton</v>
      </c>
      <c r="Q2077" s="11">
        <f>WEEKDAY('Consolidtaed Data'!$F6939)</f>
        <v>7</v>
      </c>
      <c r="R2077" s="9">
        <f>MONTH('Consolidtaed Data'!$F6939)</f>
        <v>6</v>
      </c>
      <c r="S2077" s="9" t="str">
        <f>TEXT(Table3[[#This Row],[Purchase Date]],"MMMM")</f>
        <v>June</v>
      </c>
      <c r="T2077" s="9">
        <f>YEAR('Consolidtaed Data'!$F6939)</f>
        <v>2021</v>
      </c>
    </row>
    <row r="2078" spans="1:20" x14ac:dyDescent="0.3">
      <c r="A2078" s="9" t="s">
        <v>3076</v>
      </c>
      <c r="B2078" s="9" t="s">
        <v>526</v>
      </c>
      <c r="C2078" s="9" t="s">
        <v>59</v>
      </c>
      <c r="D2078" s="9" t="s">
        <v>127</v>
      </c>
      <c r="E2078" s="9" t="s">
        <v>532</v>
      </c>
      <c r="F2078" s="10">
        <v>43983</v>
      </c>
      <c r="G2078" s="10" t="str">
        <f>VLOOKUP(Table3[[#This Row],[Product ID]],[1]Products!$A:$G,2,0)</f>
        <v>Product 14</v>
      </c>
      <c r="H2078" s="22">
        <v>2</v>
      </c>
      <c r="I2078" s="9">
        <f>VLOOKUP('Consolidtaed Data'!$B7185,[1]Products!$A:$G,4,0)</f>
        <v>290</v>
      </c>
      <c r="J2078" s="9">
        <f>VLOOKUP('Consolidtaed Data'!$B7185,[1]Products!$A:$G,3,0)</f>
        <v>200</v>
      </c>
      <c r="K2078" s="9">
        <f>'Consolidtaed Data'!$J7185*'Consolidtaed Data'!$H7185</f>
        <v>1378</v>
      </c>
      <c r="L2078" s="9">
        <f>'Consolidtaed Data'!$I7185*'Consolidtaed Data'!$H7185</f>
        <v>1887</v>
      </c>
      <c r="M2078" s="9">
        <f>'Consolidtaed Data'!$L7185-'Consolidtaed Data'!$K7185</f>
        <v>496</v>
      </c>
      <c r="N2078" s="9" t="str">
        <f>VLOOKUP('Consolidtaed Data'!$C7185,[1]Locations!$A:$O,2,0)</f>
        <v>Berkeley</v>
      </c>
      <c r="O2078" s="9" t="str">
        <f>VLOOKUP('Consolidtaed Data'!$D7185,'[1]Sales People'!$A:$B,2,0)</f>
        <v>Jimmy Young</v>
      </c>
      <c r="P2078" s="9" t="str">
        <f>VLOOKUP('Consolidtaed Data'!$E7185,[1]Customers!$A:$B,2,0)</f>
        <v>Wayne Stewart</v>
      </c>
      <c r="Q2078" s="11">
        <f>WEEKDAY('Consolidtaed Data'!$F7185)</f>
        <v>4</v>
      </c>
      <c r="R2078" s="9">
        <f>MONTH('Consolidtaed Data'!$F7185)</f>
        <v>6</v>
      </c>
      <c r="S2078" s="9" t="str">
        <f>TEXT(Table3[[#This Row],[Purchase Date]],"MMMM")</f>
        <v>June</v>
      </c>
      <c r="T2078" s="9">
        <f>YEAR('Consolidtaed Data'!$F7185)</f>
        <v>2021</v>
      </c>
    </row>
    <row r="2079" spans="1:20" x14ac:dyDescent="0.3">
      <c r="A2079" s="9" t="s">
        <v>3077</v>
      </c>
      <c r="B2079" s="9" t="s">
        <v>330</v>
      </c>
      <c r="C2079" s="9" t="s">
        <v>152</v>
      </c>
      <c r="D2079" s="9" t="s">
        <v>131</v>
      </c>
      <c r="E2079" s="9" t="s">
        <v>3172</v>
      </c>
      <c r="F2079" s="10">
        <v>43983</v>
      </c>
      <c r="G2079" s="10" t="str">
        <f>VLOOKUP(Table3[[#This Row],[Product ID]],[1]Products!$A:$G,2,0)</f>
        <v>Product 91</v>
      </c>
      <c r="H2079" s="22">
        <v>3</v>
      </c>
      <c r="I2079" s="9">
        <f>VLOOKUP('Consolidtaed Data'!$B7451,[1]Products!$A:$G,4,0)</f>
        <v>556</v>
      </c>
      <c r="J2079" s="9">
        <f>VLOOKUP('Consolidtaed Data'!$B7451,[1]Products!$A:$G,3,0)</f>
        <v>395</v>
      </c>
      <c r="K2079" s="9">
        <f>'Consolidtaed Data'!$J7451*'Consolidtaed Data'!$H7451</f>
        <v>1176</v>
      </c>
      <c r="L2079" s="9">
        <f>'Consolidtaed Data'!$I7451*'Consolidtaed Data'!$H7451</f>
        <v>1472</v>
      </c>
      <c r="M2079" s="9">
        <f>'Consolidtaed Data'!$L7451-'Consolidtaed Data'!$K7451</f>
        <v>1378</v>
      </c>
      <c r="N2079" s="9" t="str">
        <f>VLOOKUP('Consolidtaed Data'!$C7451,[1]Locations!$A:$O,2,0)</f>
        <v>Glendale</v>
      </c>
      <c r="O2079" s="9" t="str">
        <f>VLOOKUP('Consolidtaed Data'!$D7451,'[1]Sales People'!$A:$B,2,0)</f>
        <v>Jeremy Mendoza</v>
      </c>
      <c r="P2079" s="9" t="str">
        <f>VLOOKUP('Consolidtaed Data'!$E7451,[1]Customers!$A:$B,2,0)</f>
        <v>Jason Murphy</v>
      </c>
      <c r="Q2079" s="11">
        <f>WEEKDAY('Consolidtaed Data'!$F7451)</f>
        <v>2</v>
      </c>
      <c r="R2079" s="9">
        <f>MONTH('Consolidtaed Data'!$F7451)</f>
        <v>7</v>
      </c>
      <c r="S2079" s="9" t="str">
        <f>TEXT(Table3[[#This Row],[Purchase Date]],"MMMM")</f>
        <v>June</v>
      </c>
      <c r="T2079" s="9">
        <f>YEAR('Consolidtaed Data'!$F7451)</f>
        <v>2021</v>
      </c>
    </row>
    <row r="2080" spans="1:20" x14ac:dyDescent="0.3">
      <c r="A2080" s="9" t="s">
        <v>3078</v>
      </c>
      <c r="B2080" s="9" t="s">
        <v>338</v>
      </c>
      <c r="C2080" s="9" t="s">
        <v>30</v>
      </c>
      <c r="D2080" s="9" t="s">
        <v>51</v>
      </c>
      <c r="E2080" s="9" t="s">
        <v>1687</v>
      </c>
      <c r="F2080" s="10">
        <v>43983</v>
      </c>
      <c r="G2080" s="10" t="str">
        <f>VLOOKUP(Table3[[#This Row],[Product ID]],[1]Products!$A:$G,2,0)</f>
        <v>Product 95</v>
      </c>
      <c r="H2080" s="22">
        <v>1</v>
      </c>
      <c r="I2080" s="9">
        <f>VLOOKUP('Consolidtaed Data'!$B7598,[1]Products!$A:$G,4,0)</f>
        <v>847</v>
      </c>
      <c r="J2080" s="9">
        <f>VLOOKUP('Consolidtaed Data'!$B7598,[1]Products!$A:$G,3,0)</f>
        <v>534</v>
      </c>
      <c r="K2080" s="9">
        <f>'Consolidtaed Data'!$J7598*'Consolidtaed Data'!$H7598</f>
        <v>1473</v>
      </c>
      <c r="L2080" s="9">
        <f>'Consolidtaed Data'!$I7598*'Consolidtaed Data'!$H7598</f>
        <v>2497</v>
      </c>
      <c r="M2080" s="9">
        <f>'Consolidtaed Data'!$L7598-'Consolidtaed Data'!$K7598</f>
        <v>123</v>
      </c>
      <c r="N2080" s="9" t="str">
        <f>VLOOKUP('Consolidtaed Data'!$C7598,[1]Locations!$A:$O,2,0)</f>
        <v>Rancho Cucamonga</v>
      </c>
      <c r="O2080" s="9" t="str">
        <f>VLOOKUP('Consolidtaed Data'!$D7598,'[1]Sales People'!$A:$B,2,0)</f>
        <v>Brian Thomas</v>
      </c>
      <c r="P2080" s="9" t="str">
        <f>VLOOKUP('Consolidtaed Data'!$E7598,[1]Customers!$A:$B,2,0)</f>
        <v>Richard Jordan</v>
      </c>
      <c r="Q2080" s="11">
        <f>WEEKDAY('Consolidtaed Data'!$F7598)</f>
        <v>7</v>
      </c>
      <c r="R2080" s="9">
        <f>MONTH('Consolidtaed Data'!$F7598)</f>
        <v>7</v>
      </c>
      <c r="S2080" s="9" t="str">
        <f>TEXT(Table3[[#This Row],[Purchase Date]],"MMMM")</f>
        <v>June</v>
      </c>
      <c r="T2080" s="9">
        <f>YEAR('Consolidtaed Data'!$F7598)</f>
        <v>2021</v>
      </c>
    </row>
    <row r="2081" spans="1:20" x14ac:dyDescent="0.3">
      <c r="A2081" s="9" t="s">
        <v>3079</v>
      </c>
      <c r="B2081" s="9" t="s">
        <v>41</v>
      </c>
      <c r="C2081" s="9" t="s">
        <v>405</v>
      </c>
      <c r="D2081" s="9" t="s">
        <v>272</v>
      </c>
      <c r="E2081" s="9" t="s">
        <v>913</v>
      </c>
      <c r="F2081" s="10">
        <v>43983</v>
      </c>
      <c r="G2081" s="10" t="str">
        <f>VLOOKUP(Table3[[#This Row],[Product ID]],[1]Products!$A:$G,2,0)</f>
        <v>Product 11</v>
      </c>
      <c r="H2081" s="22">
        <v>4</v>
      </c>
      <c r="I2081" s="9">
        <f>VLOOKUP('Consolidtaed Data'!$B7667,[1]Products!$A:$G,4,0)</f>
        <v>561</v>
      </c>
      <c r="J2081" s="9">
        <f>VLOOKUP('Consolidtaed Data'!$B7667,[1]Products!$A:$G,3,0)</f>
        <v>421</v>
      </c>
      <c r="K2081" s="9">
        <f>'Consolidtaed Data'!$J7667*'Consolidtaed Data'!$H7667</f>
        <v>683</v>
      </c>
      <c r="L2081" s="9">
        <f>'Consolidtaed Data'!$I7667*'Consolidtaed Data'!$H7667</f>
        <v>1178</v>
      </c>
      <c r="M2081" s="9">
        <f>'Consolidtaed Data'!$L7667-'Consolidtaed Data'!$K7667</f>
        <v>1104</v>
      </c>
      <c r="N2081" s="9" t="str">
        <f>VLOOKUP('Consolidtaed Data'!$C7667,[1]Locations!$A:$O,2,0)</f>
        <v>Fremont</v>
      </c>
      <c r="O2081" s="9" t="str">
        <f>VLOOKUP('Consolidtaed Data'!$D7667,'[1]Sales People'!$A:$B,2,0)</f>
        <v>Fred Robertson</v>
      </c>
      <c r="P2081" s="9" t="str">
        <f>VLOOKUP('Consolidtaed Data'!$E7667,[1]Customers!$A:$B,2,0)</f>
        <v>Terry Payne</v>
      </c>
      <c r="Q2081" s="11">
        <f>WEEKDAY('Consolidtaed Data'!$F7667)</f>
        <v>5</v>
      </c>
      <c r="R2081" s="9">
        <f>MONTH('Consolidtaed Data'!$F7667)</f>
        <v>8</v>
      </c>
      <c r="S2081" s="9" t="str">
        <f>TEXT(Table3[[#This Row],[Purchase Date]],"MMMM")</f>
        <v>June</v>
      </c>
      <c r="T2081" s="9">
        <f>YEAR('Consolidtaed Data'!$F7667)</f>
        <v>2021</v>
      </c>
    </row>
    <row r="2082" spans="1:20" x14ac:dyDescent="0.3">
      <c r="A2082" s="9" t="s">
        <v>3081</v>
      </c>
      <c r="B2082" s="9" t="s">
        <v>582</v>
      </c>
      <c r="C2082" s="9" t="s">
        <v>45</v>
      </c>
      <c r="D2082" s="9" t="s">
        <v>281</v>
      </c>
      <c r="E2082" s="9" t="s">
        <v>316</v>
      </c>
      <c r="F2082" s="10">
        <v>43983</v>
      </c>
      <c r="G2082" s="10" t="str">
        <f>VLOOKUP(Table3[[#This Row],[Product ID]],[1]Products!$A:$G,2,0)</f>
        <v>Product 58</v>
      </c>
      <c r="H2082" s="22">
        <v>1</v>
      </c>
      <c r="I2082" s="9">
        <f>VLOOKUP('Consolidtaed Data'!$B8247,[1]Products!$A:$G,4,0)</f>
        <v>368</v>
      </c>
      <c r="J2082" s="9">
        <f>VLOOKUP('Consolidtaed Data'!$B8247,[1]Products!$A:$G,3,0)</f>
        <v>294</v>
      </c>
      <c r="K2082" s="9">
        <f>'Consolidtaed Data'!$J8247*'Consolidtaed Data'!$H8247</f>
        <v>2468</v>
      </c>
      <c r="L2082" s="9">
        <f>'Consolidtaed Data'!$I8247*'Consolidtaed Data'!$H8247</f>
        <v>3164</v>
      </c>
      <c r="M2082" s="9">
        <f>'Consolidtaed Data'!$L8247-'Consolidtaed Data'!$K8247</f>
        <v>161</v>
      </c>
      <c r="N2082" s="9" t="str">
        <f>VLOOKUP('Consolidtaed Data'!$C8247,[1]Locations!$A:$O,2,0)</f>
        <v>Rialto</v>
      </c>
      <c r="O2082" s="9" t="str">
        <f>VLOOKUP('Consolidtaed Data'!$D8247,'[1]Sales People'!$A:$B,2,0)</f>
        <v>Howard Gardner</v>
      </c>
      <c r="P2082" s="9" t="str">
        <f>VLOOKUP('Consolidtaed Data'!$E8247,[1]Customers!$A:$B,2,0)</f>
        <v>Peter Freeman</v>
      </c>
      <c r="Q2082" s="11">
        <f>WEEKDAY('Consolidtaed Data'!$F8247)</f>
        <v>1</v>
      </c>
      <c r="R2082" s="9">
        <f>MONTH('Consolidtaed Data'!$F8247)</f>
        <v>9</v>
      </c>
      <c r="S2082" s="9" t="str">
        <f>TEXT(Table3[[#This Row],[Purchase Date]],"MMMM")</f>
        <v>June</v>
      </c>
      <c r="T2082" s="9">
        <f>YEAR('Consolidtaed Data'!$F8247)</f>
        <v>2021</v>
      </c>
    </row>
    <row r="2083" spans="1:20" x14ac:dyDescent="0.3">
      <c r="A2083" s="9" t="s">
        <v>3082</v>
      </c>
      <c r="B2083" s="9" t="s">
        <v>322</v>
      </c>
      <c r="C2083" s="9" t="s">
        <v>231</v>
      </c>
      <c r="D2083" s="9" t="s">
        <v>315</v>
      </c>
      <c r="E2083" s="9" t="s">
        <v>1240</v>
      </c>
      <c r="F2083" s="10">
        <v>43983</v>
      </c>
      <c r="G2083" s="10" t="str">
        <f>VLOOKUP(Table3[[#This Row],[Product ID]],[1]Products!$A:$G,2,0)</f>
        <v>Product 43</v>
      </c>
      <c r="H2083" s="22">
        <v>1</v>
      </c>
      <c r="I2083" s="9">
        <f>VLOOKUP('Consolidtaed Data'!$B9079,[1]Products!$A:$G,4,0)</f>
        <v>1494</v>
      </c>
      <c r="J2083" s="9">
        <f>VLOOKUP('Consolidtaed Data'!$B9079,[1]Products!$A:$G,3,0)</f>
        <v>971</v>
      </c>
      <c r="K2083" s="9">
        <f>'Consolidtaed Data'!$J9079*'Consolidtaed Data'!$H9079</f>
        <v>1968</v>
      </c>
      <c r="L2083" s="9">
        <f>'Consolidtaed Data'!$I9079*'Consolidtaed Data'!$H9079</f>
        <v>2734</v>
      </c>
      <c r="M2083" s="9">
        <f>'Consolidtaed Data'!$L9079-'Consolidtaed Data'!$K9079</f>
        <v>656</v>
      </c>
      <c r="N2083" s="9" t="str">
        <f>VLOOKUP('Consolidtaed Data'!$C9079,[1]Locations!$A:$O,2,0)</f>
        <v>Santa Clarita</v>
      </c>
      <c r="O2083" s="9" t="str">
        <f>VLOOKUP('Consolidtaed Data'!$D9079,'[1]Sales People'!$A:$B,2,0)</f>
        <v>Brian Davis</v>
      </c>
      <c r="P2083" s="9" t="str">
        <f>VLOOKUP('Consolidtaed Data'!$E9079,[1]Customers!$A:$B,2,0)</f>
        <v>William Schmidt</v>
      </c>
      <c r="Q2083" s="11">
        <f>WEEKDAY('Consolidtaed Data'!$F9079)</f>
        <v>5</v>
      </c>
      <c r="R2083" s="9">
        <f>MONTH('Consolidtaed Data'!$F9079)</f>
        <v>11</v>
      </c>
      <c r="S2083" s="9" t="str">
        <f>TEXT(Table3[[#This Row],[Purchase Date]],"MMMM")</f>
        <v>June</v>
      </c>
      <c r="T2083" s="9">
        <f>YEAR('Consolidtaed Data'!$F9079)</f>
        <v>2021</v>
      </c>
    </row>
    <row r="2084" spans="1:20" x14ac:dyDescent="0.3">
      <c r="A2084" s="9" t="s">
        <v>3083</v>
      </c>
      <c r="B2084" s="9" t="s">
        <v>204</v>
      </c>
      <c r="C2084" s="9" t="s">
        <v>226</v>
      </c>
      <c r="D2084" s="9" t="s">
        <v>43</v>
      </c>
      <c r="E2084" s="9" t="s">
        <v>1211</v>
      </c>
      <c r="F2084" s="10">
        <v>43983</v>
      </c>
      <c r="G2084" s="10" t="str">
        <f>VLOOKUP(Table3[[#This Row],[Product ID]],[1]Products!$A:$G,2,0)</f>
        <v>Product 101</v>
      </c>
      <c r="H2084" s="22">
        <v>3</v>
      </c>
      <c r="I2084" s="9">
        <f>VLOOKUP('Consolidtaed Data'!$B9506,[1]Products!$A:$G,4,0)</f>
        <v>684</v>
      </c>
      <c r="J2084" s="9">
        <f>VLOOKUP('Consolidtaed Data'!$B9506,[1]Products!$A:$G,3,0)</f>
        <v>561</v>
      </c>
      <c r="K2084" s="9">
        <f>'Consolidtaed Data'!$J9506*'Consolidtaed Data'!$H9506</f>
        <v>450</v>
      </c>
      <c r="L2084" s="9">
        <f>'Consolidtaed Data'!$I9506*'Consolidtaed Data'!$H9506</f>
        <v>818</v>
      </c>
      <c r="M2084" s="9">
        <f>'Consolidtaed Data'!$L9506-'Consolidtaed Data'!$K9506</f>
        <v>192</v>
      </c>
      <c r="N2084" s="9" t="str">
        <f>VLOOKUP('Consolidtaed Data'!$C9506,[1]Locations!$A:$O,2,0)</f>
        <v>Santa Maria</v>
      </c>
      <c r="O2084" s="9" t="str">
        <f>VLOOKUP('Consolidtaed Data'!$D9506,'[1]Sales People'!$A:$B,2,0)</f>
        <v>Charles Harper</v>
      </c>
      <c r="P2084" s="9" t="str">
        <f>VLOOKUP('Consolidtaed Data'!$E9506,[1]Customers!$A:$B,2,0)</f>
        <v>Dennis Myers</v>
      </c>
      <c r="Q2084" s="11">
        <f>WEEKDAY('Consolidtaed Data'!$F9506)</f>
        <v>1</v>
      </c>
      <c r="R2084" s="9">
        <f>MONTH('Consolidtaed Data'!$F9506)</f>
        <v>12</v>
      </c>
      <c r="S2084" s="9" t="str">
        <f>TEXT(Table3[[#This Row],[Purchase Date]],"MMMM")</f>
        <v>June</v>
      </c>
      <c r="T2084" s="9">
        <f>YEAR('Consolidtaed Data'!$F9506)</f>
        <v>2021</v>
      </c>
    </row>
    <row r="2085" spans="1:20" x14ac:dyDescent="0.3">
      <c r="A2085" s="9" t="s">
        <v>3084</v>
      </c>
      <c r="B2085" s="9" t="s">
        <v>692</v>
      </c>
      <c r="C2085" s="9" t="s">
        <v>347</v>
      </c>
      <c r="D2085" s="9" t="s">
        <v>46</v>
      </c>
      <c r="E2085" s="9" t="s">
        <v>214</v>
      </c>
      <c r="F2085" s="10">
        <v>43983</v>
      </c>
      <c r="G2085" s="10" t="str">
        <f>VLOOKUP(Table3[[#This Row],[Product ID]],[1]Products!$A:$G,2,0)</f>
        <v>Product 83</v>
      </c>
      <c r="H2085" s="22">
        <v>1</v>
      </c>
      <c r="I2085" s="9">
        <f>VLOOKUP('Consolidtaed Data'!$B9534,[1]Products!$A:$G,4,0)</f>
        <v>1494</v>
      </c>
      <c r="J2085" s="9">
        <f>VLOOKUP('Consolidtaed Data'!$B9534,[1]Products!$A:$G,3,0)</f>
        <v>971</v>
      </c>
      <c r="K2085" s="9">
        <f>'Consolidtaed Data'!$J9534*'Consolidtaed Data'!$H9534</f>
        <v>1350</v>
      </c>
      <c r="L2085" s="9">
        <f>'Consolidtaed Data'!$I9534*'Consolidtaed Data'!$H9534</f>
        <v>2454</v>
      </c>
      <c r="M2085" s="9">
        <f>'Consolidtaed Data'!$L9534-'Consolidtaed Data'!$K9534</f>
        <v>351</v>
      </c>
      <c r="N2085" s="9" t="str">
        <f>VLOOKUP('Consolidtaed Data'!$C9534,[1]Locations!$A:$O,2,0)</f>
        <v>Inglewood</v>
      </c>
      <c r="O2085" s="9" t="str">
        <f>VLOOKUP('Consolidtaed Data'!$D9534,'[1]Sales People'!$A:$B,2,0)</f>
        <v>Joe Sims</v>
      </c>
      <c r="P2085" s="9" t="str">
        <f>VLOOKUP('Consolidtaed Data'!$E9534,[1]Customers!$A:$B,2,0)</f>
        <v>Carl Nguyen</v>
      </c>
      <c r="Q2085" s="11">
        <f>WEEKDAY('Consolidtaed Data'!$F9534)</f>
        <v>4</v>
      </c>
      <c r="R2085" s="9">
        <f>MONTH('Consolidtaed Data'!$F9534)</f>
        <v>12</v>
      </c>
      <c r="S2085" s="9" t="str">
        <f>TEXT(Table3[[#This Row],[Purchase Date]],"MMMM")</f>
        <v>June</v>
      </c>
      <c r="T2085" s="9">
        <f>YEAR('Consolidtaed Data'!$F9534)</f>
        <v>2021</v>
      </c>
    </row>
    <row r="2086" spans="1:20" x14ac:dyDescent="0.3">
      <c r="A2086" s="9" t="s">
        <v>3085</v>
      </c>
      <c r="B2086" s="9" t="s">
        <v>107</v>
      </c>
      <c r="C2086" s="9" t="s">
        <v>289</v>
      </c>
      <c r="D2086" s="9" t="s">
        <v>229</v>
      </c>
      <c r="E2086" s="9" t="s">
        <v>276</v>
      </c>
      <c r="F2086" s="10">
        <v>43984</v>
      </c>
      <c r="G2086" s="10" t="str">
        <f>VLOOKUP(Table3[[#This Row],[Product ID]],[1]Products!$A:$G,2,0)</f>
        <v>Product 52</v>
      </c>
      <c r="H2086" s="22">
        <v>4</v>
      </c>
      <c r="I2086" s="9">
        <f>VLOOKUP('Consolidtaed Data'!$B4723,[1]Products!$A:$G,4,0)</f>
        <v>458</v>
      </c>
      <c r="J2086" s="9">
        <f>VLOOKUP('Consolidtaed Data'!$B4723,[1]Products!$A:$G,3,0)</f>
        <v>376</v>
      </c>
      <c r="K2086" s="9">
        <f>'Consolidtaed Data'!$J4723*'Consolidtaed Data'!$H4723</f>
        <v>778</v>
      </c>
      <c r="L2086" s="9">
        <f>'Consolidtaed Data'!$I4723*'Consolidtaed Data'!$H4723</f>
        <v>1274</v>
      </c>
      <c r="M2086" s="9">
        <f>'Consolidtaed Data'!$L4723-'Consolidtaed Data'!$K4723</f>
        <v>362</v>
      </c>
      <c r="N2086" s="9" t="str">
        <f>VLOOKUP('Consolidtaed Data'!$C4723,[1]Locations!$A:$O,2,0)</f>
        <v>San Jose</v>
      </c>
      <c r="O2086" s="9" t="str">
        <f>VLOOKUP('Consolidtaed Data'!$D4723,'[1]Sales People'!$A:$B,2,0)</f>
        <v>Eugene Holmes</v>
      </c>
      <c r="P2086" s="9" t="str">
        <f>VLOOKUP('Consolidtaed Data'!$E4723,[1]Customers!$A:$B,2,0)</f>
        <v>Jonathan Reed</v>
      </c>
      <c r="Q2086" s="11">
        <f>WEEKDAY('Consolidtaed Data'!$F4723)</f>
        <v>1</v>
      </c>
      <c r="R2086" s="9">
        <f>MONTH('Consolidtaed Data'!$F4723)</f>
        <v>12</v>
      </c>
      <c r="S2086" s="9" t="str">
        <f>TEXT(Table3[[#This Row],[Purchase Date]],"MMMM")</f>
        <v>June</v>
      </c>
      <c r="T2086" s="9">
        <f>YEAR('Consolidtaed Data'!$F4723)</f>
        <v>2020</v>
      </c>
    </row>
    <row r="2087" spans="1:20" x14ac:dyDescent="0.3">
      <c r="A2087" s="9" t="s">
        <v>3086</v>
      </c>
      <c r="B2087" s="9" t="s">
        <v>531</v>
      </c>
      <c r="C2087" s="9" t="s">
        <v>50</v>
      </c>
      <c r="D2087" s="9" t="s">
        <v>149</v>
      </c>
      <c r="E2087" s="9" t="s">
        <v>353</v>
      </c>
      <c r="F2087" s="10">
        <v>43984</v>
      </c>
      <c r="G2087" s="10" t="str">
        <f>VLOOKUP(Table3[[#This Row],[Product ID]],[1]Products!$A:$G,2,0)</f>
        <v>Product 62</v>
      </c>
      <c r="H2087" s="22">
        <v>3</v>
      </c>
      <c r="I2087" s="9">
        <f>VLOOKUP('Consolidtaed Data'!$B5348,[1]Products!$A:$G,4,0)</f>
        <v>203</v>
      </c>
      <c r="J2087" s="9">
        <f>VLOOKUP('Consolidtaed Data'!$B5348,[1]Products!$A:$G,3,0)</f>
        <v>154</v>
      </c>
      <c r="K2087" s="9">
        <f>'Consolidtaed Data'!$J5348*'Consolidtaed Data'!$H5348</f>
        <v>945</v>
      </c>
      <c r="L2087" s="9">
        <f>'Consolidtaed Data'!$I5348*'Consolidtaed Data'!$H5348</f>
        <v>1889</v>
      </c>
      <c r="M2087" s="9">
        <f>'Consolidtaed Data'!$L5348-'Consolidtaed Data'!$K5348</f>
        <v>248</v>
      </c>
      <c r="N2087" s="9" t="str">
        <f>VLOOKUP('Consolidtaed Data'!$C5348,[1]Locations!$A:$O,2,0)</f>
        <v>Ontario</v>
      </c>
      <c r="O2087" s="9" t="str">
        <f>VLOOKUP('Consolidtaed Data'!$D5348,'[1]Sales People'!$A:$B,2,0)</f>
        <v>Howard Gardner</v>
      </c>
      <c r="P2087" s="9" t="str">
        <f>VLOOKUP('Consolidtaed Data'!$E5348,[1]Customers!$A:$B,2,0)</f>
        <v>Walter Russell</v>
      </c>
      <c r="Q2087" s="11">
        <f>WEEKDAY('Consolidtaed Data'!$F5348)</f>
        <v>1</v>
      </c>
      <c r="R2087" s="9">
        <f>MONTH('Consolidtaed Data'!$F5348)</f>
        <v>1</v>
      </c>
      <c r="S2087" s="9" t="str">
        <f>TEXT(Table3[[#This Row],[Purchase Date]],"MMMM")</f>
        <v>June</v>
      </c>
      <c r="T2087" s="9">
        <f>YEAR('Consolidtaed Data'!$F5348)</f>
        <v>2021</v>
      </c>
    </row>
    <row r="2088" spans="1:20" x14ac:dyDescent="0.3">
      <c r="A2088" s="9" t="s">
        <v>3087</v>
      </c>
      <c r="B2088" s="9" t="s">
        <v>418</v>
      </c>
      <c r="C2088" s="9" t="s">
        <v>67</v>
      </c>
      <c r="D2088" s="9" t="s">
        <v>51</v>
      </c>
      <c r="E2088" s="9" t="s">
        <v>154</v>
      </c>
      <c r="F2088" s="10">
        <v>43984</v>
      </c>
      <c r="G2088" s="10" t="str">
        <f>VLOOKUP(Table3[[#This Row],[Product ID]],[1]Products!$A:$G,2,0)</f>
        <v>Product 82</v>
      </c>
      <c r="H2088" s="22">
        <v>1</v>
      </c>
      <c r="I2088" s="9">
        <f>VLOOKUP('Consolidtaed Data'!$B6154,[1]Products!$A:$G,4,0)</f>
        <v>1587</v>
      </c>
      <c r="J2088" s="9">
        <f>VLOOKUP('Consolidtaed Data'!$B6154,[1]Products!$A:$G,3,0)</f>
        <v>1301</v>
      </c>
      <c r="K2088" s="9">
        <f>'Consolidtaed Data'!$J6154*'Consolidtaed Data'!$H6154</f>
        <v>962</v>
      </c>
      <c r="L2088" s="9">
        <f>'Consolidtaed Data'!$I6154*'Consolidtaed Data'!$H6154</f>
        <v>1414</v>
      </c>
      <c r="M2088" s="9">
        <f>'Consolidtaed Data'!$L6154-'Consolidtaed Data'!$K6154</f>
        <v>742</v>
      </c>
      <c r="N2088" s="9" t="str">
        <f>VLOOKUP('Consolidtaed Data'!$C6154,[1]Locations!$A:$O,2,0)</f>
        <v>Corona</v>
      </c>
      <c r="O2088" s="9" t="str">
        <f>VLOOKUP('Consolidtaed Data'!$D6154,'[1]Sales People'!$A:$B,2,0)</f>
        <v>Gary Rodriguez</v>
      </c>
      <c r="P2088" s="9" t="str">
        <f>VLOOKUP('Consolidtaed Data'!$E6154,[1]Customers!$A:$B,2,0)</f>
        <v>David Ford</v>
      </c>
      <c r="Q2088" s="11">
        <f>WEEKDAY('Consolidtaed Data'!$F6154)</f>
        <v>4</v>
      </c>
      <c r="R2088" s="9">
        <f>MONTH('Consolidtaed Data'!$F6154)</f>
        <v>4</v>
      </c>
      <c r="S2088" s="9" t="str">
        <f>TEXT(Table3[[#This Row],[Purchase Date]],"MMMM")</f>
        <v>June</v>
      </c>
      <c r="T2088" s="9">
        <f>YEAR('Consolidtaed Data'!$F6154)</f>
        <v>2021</v>
      </c>
    </row>
    <row r="2089" spans="1:20" x14ac:dyDescent="0.3">
      <c r="A2089" s="9" t="s">
        <v>3088</v>
      </c>
      <c r="B2089" s="9" t="s">
        <v>177</v>
      </c>
      <c r="C2089" s="9" t="s">
        <v>253</v>
      </c>
      <c r="D2089" s="9" t="s">
        <v>241</v>
      </c>
      <c r="E2089" s="9" t="s">
        <v>939</v>
      </c>
      <c r="F2089" s="10">
        <v>43984</v>
      </c>
      <c r="G2089" s="10" t="str">
        <f>VLOOKUP(Table3[[#This Row],[Product ID]],[1]Products!$A:$G,2,0)</f>
        <v>Product 5</v>
      </c>
      <c r="H2089" s="22">
        <v>1</v>
      </c>
      <c r="I2089" s="9">
        <f>VLOOKUP('Consolidtaed Data'!$B6417,[1]Products!$A:$G,4,0)</f>
        <v>2495</v>
      </c>
      <c r="J2089" s="9">
        <f>VLOOKUP('Consolidtaed Data'!$B6417,[1]Products!$A:$G,3,0)</f>
        <v>1896</v>
      </c>
      <c r="K2089" s="9">
        <f>'Consolidtaed Data'!$J6417*'Consolidtaed Data'!$H6417</f>
        <v>1164</v>
      </c>
      <c r="L2089" s="9">
        <f>'Consolidtaed Data'!$I6417*'Consolidtaed Data'!$H6417</f>
        <v>1512</v>
      </c>
      <c r="M2089" s="9">
        <f>'Consolidtaed Data'!$L6417-'Consolidtaed Data'!$K6417</f>
        <v>164</v>
      </c>
      <c r="N2089" s="9" t="str">
        <f>VLOOKUP('Consolidtaed Data'!$C6417,[1]Locations!$A:$O,2,0)</f>
        <v>Anaheim</v>
      </c>
      <c r="O2089" s="9" t="str">
        <f>VLOOKUP('Consolidtaed Data'!$D6417,'[1]Sales People'!$A:$B,2,0)</f>
        <v>Gary Rodriguez</v>
      </c>
      <c r="P2089" s="9" t="str">
        <f>VLOOKUP('Consolidtaed Data'!$E6417,[1]Customers!$A:$B,2,0)</f>
        <v>Paul Larson</v>
      </c>
      <c r="Q2089" s="11">
        <f>WEEKDAY('Consolidtaed Data'!$F6417)</f>
        <v>7</v>
      </c>
      <c r="R2089" s="9">
        <f>MONTH('Consolidtaed Data'!$F6417)</f>
        <v>5</v>
      </c>
      <c r="S2089" s="9" t="str">
        <f>TEXT(Table3[[#This Row],[Purchase Date]],"MMMM")</f>
        <v>June</v>
      </c>
      <c r="T2089" s="9">
        <f>YEAR('Consolidtaed Data'!$F6417)</f>
        <v>2021</v>
      </c>
    </row>
    <row r="2090" spans="1:20" x14ac:dyDescent="0.3">
      <c r="A2090" s="9" t="s">
        <v>3090</v>
      </c>
      <c r="B2090" s="9" t="s">
        <v>79</v>
      </c>
      <c r="C2090" s="9" t="s">
        <v>130</v>
      </c>
      <c r="D2090" s="9" t="s">
        <v>374</v>
      </c>
      <c r="E2090" s="9" t="s">
        <v>1197</v>
      </c>
      <c r="F2090" s="10">
        <v>43984</v>
      </c>
      <c r="G2090" s="10" t="str">
        <f>VLOOKUP(Table3[[#This Row],[Product ID]],[1]Products!$A:$G,2,0)</f>
        <v>Product 80</v>
      </c>
      <c r="H2090" s="22">
        <v>1</v>
      </c>
      <c r="I2090" s="9">
        <f>VLOOKUP('Consolidtaed Data'!$B6793,[1]Products!$A:$G,4,0)</f>
        <v>530</v>
      </c>
      <c r="J2090" s="9">
        <f>VLOOKUP('Consolidtaed Data'!$B6793,[1]Products!$A:$G,3,0)</f>
        <v>424</v>
      </c>
      <c r="K2090" s="9">
        <f>'Consolidtaed Data'!$J6793*'Consolidtaed Data'!$H6793</f>
        <v>244</v>
      </c>
      <c r="L2090" s="9">
        <f>'Consolidtaed Data'!$I6793*'Consolidtaed Data'!$H6793</f>
        <v>380</v>
      </c>
      <c r="M2090" s="9">
        <f>'Consolidtaed Data'!$L6793-'Consolidtaed Data'!$K6793</f>
        <v>376</v>
      </c>
      <c r="N2090" s="9" t="str">
        <f>VLOOKUP('Consolidtaed Data'!$C6793,[1]Locations!$A:$O,2,0)</f>
        <v>San Diego</v>
      </c>
      <c r="O2090" s="9" t="str">
        <f>VLOOKUP('Consolidtaed Data'!$D6793,'[1]Sales People'!$A:$B,2,0)</f>
        <v>Brian Thomas</v>
      </c>
      <c r="P2090" s="9" t="str">
        <f>VLOOKUP('Consolidtaed Data'!$E6793,[1]Customers!$A:$B,2,0)</f>
        <v>Ernest Knight</v>
      </c>
      <c r="Q2090" s="11">
        <f>WEEKDAY('Consolidtaed Data'!$F6793)</f>
        <v>4</v>
      </c>
      <c r="R2090" s="9">
        <f>MONTH('Consolidtaed Data'!$F6793)</f>
        <v>6</v>
      </c>
      <c r="S2090" s="9" t="str">
        <f>TEXT(Table3[[#This Row],[Purchase Date]],"MMMM")</f>
        <v>June</v>
      </c>
      <c r="T2090" s="9">
        <f>YEAR('Consolidtaed Data'!$F6793)</f>
        <v>2021</v>
      </c>
    </row>
    <row r="2091" spans="1:20" x14ac:dyDescent="0.3">
      <c r="A2091" s="9" t="s">
        <v>3091</v>
      </c>
      <c r="B2091" s="9" t="s">
        <v>225</v>
      </c>
      <c r="C2091" s="9" t="s">
        <v>289</v>
      </c>
      <c r="D2091" s="9" t="s">
        <v>87</v>
      </c>
      <c r="E2091" s="9" t="s">
        <v>480</v>
      </c>
      <c r="F2091" s="10">
        <v>43984</v>
      </c>
      <c r="G2091" s="10" t="str">
        <f>VLOOKUP(Table3[[#This Row],[Product ID]],[1]Products!$A:$G,2,0)</f>
        <v>Product 24</v>
      </c>
      <c r="H2091" s="22">
        <v>1</v>
      </c>
      <c r="I2091" s="9">
        <f>VLOOKUP('Consolidtaed Data'!$B6833,[1]Products!$A:$G,4,0)</f>
        <v>1414</v>
      </c>
      <c r="J2091" s="9">
        <f>VLOOKUP('Consolidtaed Data'!$B6833,[1]Products!$A:$G,3,0)</f>
        <v>962</v>
      </c>
      <c r="K2091" s="9">
        <f>'Consolidtaed Data'!$J6833*'Consolidtaed Data'!$H6833</f>
        <v>1261</v>
      </c>
      <c r="L2091" s="9">
        <f>'Consolidtaed Data'!$I6833*'Consolidtaed Data'!$H6833</f>
        <v>1638</v>
      </c>
      <c r="M2091" s="9">
        <f>'Consolidtaed Data'!$L6833-'Consolidtaed Data'!$K6833</f>
        <v>345</v>
      </c>
      <c r="N2091" s="9" t="str">
        <f>VLOOKUP('Consolidtaed Data'!$C6833,[1]Locations!$A:$O,2,0)</f>
        <v>Berkeley</v>
      </c>
      <c r="O2091" s="9" t="str">
        <f>VLOOKUP('Consolidtaed Data'!$D6833,'[1]Sales People'!$A:$B,2,0)</f>
        <v>Howard Gardner</v>
      </c>
      <c r="P2091" s="9" t="str">
        <f>VLOOKUP('Consolidtaed Data'!$E6833,[1]Customers!$A:$B,2,0)</f>
        <v>Matthew Fernandez</v>
      </c>
      <c r="Q2091" s="11">
        <f>WEEKDAY('Consolidtaed Data'!$F6833)</f>
        <v>6</v>
      </c>
      <c r="R2091" s="9">
        <f>MONTH('Consolidtaed Data'!$F6833)</f>
        <v>6</v>
      </c>
      <c r="S2091" s="9" t="str">
        <f>TEXT(Table3[[#This Row],[Purchase Date]],"MMMM")</f>
        <v>June</v>
      </c>
      <c r="T2091" s="9">
        <f>YEAR('Consolidtaed Data'!$F6833)</f>
        <v>2021</v>
      </c>
    </row>
    <row r="2092" spans="1:20" x14ac:dyDescent="0.3">
      <c r="A2092" s="9" t="s">
        <v>3092</v>
      </c>
      <c r="B2092" s="9" t="s">
        <v>240</v>
      </c>
      <c r="C2092" s="9" t="s">
        <v>263</v>
      </c>
      <c r="D2092" s="9" t="s">
        <v>83</v>
      </c>
      <c r="E2092" s="9" t="s">
        <v>232</v>
      </c>
      <c r="F2092" s="10">
        <v>43984</v>
      </c>
      <c r="G2092" s="10" t="str">
        <f>VLOOKUP(Table3[[#This Row],[Product ID]],[1]Products!$A:$G,2,0)</f>
        <v>Product 70</v>
      </c>
      <c r="H2092" s="22">
        <v>3</v>
      </c>
      <c r="I2092" s="9">
        <f>VLOOKUP('Consolidtaed Data'!$B7245,[1]Products!$A:$G,4,0)</f>
        <v>561</v>
      </c>
      <c r="J2092" s="9">
        <f>VLOOKUP('Consolidtaed Data'!$B7245,[1]Products!$A:$G,3,0)</f>
        <v>421</v>
      </c>
      <c r="K2092" s="9">
        <f>'Consolidtaed Data'!$J7245*'Consolidtaed Data'!$H7245</f>
        <v>424</v>
      </c>
      <c r="L2092" s="9">
        <f>'Consolidtaed Data'!$I7245*'Consolidtaed Data'!$H7245</f>
        <v>530</v>
      </c>
      <c r="M2092" s="9">
        <f>'Consolidtaed Data'!$L7245-'Consolidtaed Data'!$K7245</f>
        <v>528</v>
      </c>
      <c r="N2092" s="9" t="str">
        <f>VLOOKUP('Consolidtaed Data'!$C7245,[1]Locations!$A:$O,2,0)</f>
        <v>Escondido</v>
      </c>
      <c r="O2092" s="9" t="str">
        <f>VLOOKUP('Consolidtaed Data'!$D7245,'[1]Sales People'!$A:$B,2,0)</f>
        <v>Jeremy Mendoza</v>
      </c>
      <c r="P2092" s="9" t="str">
        <f>VLOOKUP('Consolidtaed Data'!$E7245,[1]Customers!$A:$B,2,0)</f>
        <v>Earl Ortiz</v>
      </c>
      <c r="Q2092" s="11">
        <f>WEEKDAY('Consolidtaed Data'!$F7245)</f>
        <v>1</v>
      </c>
      <c r="R2092" s="9">
        <f>MONTH('Consolidtaed Data'!$F7245)</f>
        <v>7</v>
      </c>
      <c r="S2092" s="9" t="str">
        <f>TEXT(Table3[[#This Row],[Purchase Date]],"MMMM")</f>
        <v>June</v>
      </c>
      <c r="T2092" s="9">
        <f>YEAR('Consolidtaed Data'!$F7245)</f>
        <v>2021</v>
      </c>
    </row>
    <row r="2093" spans="1:20" x14ac:dyDescent="0.3">
      <c r="A2093" s="9" t="s">
        <v>3093</v>
      </c>
      <c r="B2093" s="9" t="s">
        <v>15</v>
      </c>
      <c r="C2093" s="9" t="s">
        <v>192</v>
      </c>
      <c r="D2093" s="9" t="s">
        <v>31</v>
      </c>
      <c r="E2093" s="9" t="s">
        <v>2022</v>
      </c>
      <c r="F2093" s="10">
        <v>43984</v>
      </c>
      <c r="G2093" s="10" t="str">
        <f>VLOOKUP(Table3[[#This Row],[Product ID]],[1]Products!$A:$G,2,0)</f>
        <v>Product 38</v>
      </c>
      <c r="H2093" s="22">
        <v>2</v>
      </c>
      <c r="I2093" s="9">
        <f>VLOOKUP('Consolidtaed Data'!$B7314,[1]Products!$A:$G,4,0)</f>
        <v>1278</v>
      </c>
      <c r="J2093" s="9">
        <f>VLOOKUP('Consolidtaed Data'!$B7314,[1]Products!$A:$G,3,0)</f>
        <v>665</v>
      </c>
      <c r="K2093" s="9">
        <f>'Consolidtaed Data'!$J7314*'Consolidtaed Data'!$H7314</f>
        <v>1260</v>
      </c>
      <c r="L2093" s="9">
        <f>'Consolidtaed Data'!$I7314*'Consolidtaed Data'!$H7314</f>
        <v>1752</v>
      </c>
      <c r="M2093" s="9">
        <f>'Consolidtaed Data'!$L7314-'Consolidtaed Data'!$K7314</f>
        <v>123</v>
      </c>
      <c r="N2093" s="9" t="str">
        <f>VLOOKUP('Consolidtaed Data'!$C7314,[1]Locations!$A:$O,2,0)</f>
        <v>Stockton</v>
      </c>
      <c r="O2093" s="9" t="str">
        <f>VLOOKUP('Consolidtaed Data'!$D7314,'[1]Sales People'!$A:$B,2,0)</f>
        <v>Ronald Reed</v>
      </c>
      <c r="P2093" s="9" t="str">
        <f>VLOOKUP('Consolidtaed Data'!$E7314,[1]Customers!$A:$B,2,0)</f>
        <v>Benjamin Lynch</v>
      </c>
      <c r="Q2093" s="11">
        <f>WEEKDAY('Consolidtaed Data'!$F7314)</f>
        <v>6</v>
      </c>
      <c r="R2093" s="9">
        <f>MONTH('Consolidtaed Data'!$F7314)</f>
        <v>7</v>
      </c>
      <c r="S2093" s="9" t="str">
        <f>TEXT(Table3[[#This Row],[Purchase Date]],"MMMM")</f>
        <v>June</v>
      </c>
      <c r="T2093" s="9">
        <f>YEAR('Consolidtaed Data'!$F7314)</f>
        <v>2021</v>
      </c>
    </row>
    <row r="2094" spans="1:20" x14ac:dyDescent="0.3">
      <c r="A2094" s="9" t="s">
        <v>3094</v>
      </c>
      <c r="B2094" s="9" t="s">
        <v>330</v>
      </c>
      <c r="C2094" s="9" t="s">
        <v>245</v>
      </c>
      <c r="D2094" s="9" t="s">
        <v>235</v>
      </c>
      <c r="E2094" s="9" t="s">
        <v>23</v>
      </c>
      <c r="F2094" s="10">
        <v>43984</v>
      </c>
      <c r="G2094" s="10" t="str">
        <f>VLOOKUP(Table3[[#This Row],[Product ID]],[1]Products!$A:$G,2,0)</f>
        <v>Product 91</v>
      </c>
      <c r="H2094" s="22">
        <v>4</v>
      </c>
      <c r="I2094" s="9">
        <f>VLOOKUP('Consolidtaed Data'!$B7346,[1]Products!$A:$G,4,0)</f>
        <v>2353</v>
      </c>
      <c r="J2094" s="9">
        <f>VLOOKUP('Consolidtaed Data'!$B7346,[1]Products!$A:$G,3,0)</f>
        <v>1788</v>
      </c>
      <c r="K2094" s="9">
        <f>'Consolidtaed Data'!$J7346*'Consolidtaed Data'!$H7346</f>
        <v>1572</v>
      </c>
      <c r="L2094" s="9">
        <f>'Consolidtaed Data'!$I7346*'Consolidtaed Data'!$H7346</f>
        <v>1894</v>
      </c>
      <c r="M2094" s="9">
        <f>'Consolidtaed Data'!$L7346-'Consolidtaed Data'!$K7346</f>
        <v>322</v>
      </c>
      <c r="N2094" s="9" t="str">
        <f>VLOOKUP('Consolidtaed Data'!$C7346,[1]Locations!$A:$O,2,0)</f>
        <v>Orange</v>
      </c>
      <c r="O2094" s="9" t="str">
        <f>VLOOKUP('Consolidtaed Data'!$D7346,'[1]Sales People'!$A:$B,2,0)</f>
        <v>Bobby Russell</v>
      </c>
      <c r="P2094" s="9" t="str">
        <f>VLOOKUP('Consolidtaed Data'!$E7346,[1]Customers!$A:$B,2,0)</f>
        <v>Todd Davis</v>
      </c>
      <c r="Q2094" s="11">
        <f>WEEKDAY('Consolidtaed Data'!$F7346)</f>
        <v>1</v>
      </c>
      <c r="R2094" s="9">
        <f>MONTH('Consolidtaed Data'!$F7346)</f>
        <v>7</v>
      </c>
      <c r="S2094" s="9" t="str">
        <f>TEXT(Table3[[#This Row],[Purchase Date]],"MMMM")</f>
        <v>June</v>
      </c>
      <c r="T2094" s="9">
        <f>YEAR('Consolidtaed Data'!$F7346)</f>
        <v>2021</v>
      </c>
    </row>
    <row r="2095" spans="1:20" x14ac:dyDescent="0.3">
      <c r="A2095" s="9" t="s">
        <v>3095</v>
      </c>
      <c r="B2095" s="9" t="s">
        <v>477</v>
      </c>
      <c r="C2095" s="9" t="s">
        <v>192</v>
      </c>
      <c r="D2095" s="9" t="s">
        <v>113</v>
      </c>
      <c r="E2095" s="9" t="s">
        <v>2516</v>
      </c>
      <c r="F2095" s="10">
        <v>43984</v>
      </c>
      <c r="G2095" s="10" t="str">
        <f>VLOOKUP(Table3[[#This Row],[Product ID]],[1]Products!$A:$G,2,0)</f>
        <v>Product 46</v>
      </c>
      <c r="H2095" s="22">
        <v>2</v>
      </c>
      <c r="I2095" s="9">
        <f>VLOOKUP('Consolidtaed Data'!$B7420,[1]Products!$A:$G,4,0)</f>
        <v>2410</v>
      </c>
      <c r="J2095" s="9">
        <f>VLOOKUP('Consolidtaed Data'!$B7420,[1]Products!$A:$G,3,0)</f>
        <v>1518</v>
      </c>
      <c r="K2095" s="9">
        <f>'Consolidtaed Data'!$J7420*'Consolidtaed Data'!$H7420</f>
        <v>3270</v>
      </c>
      <c r="L2095" s="9">
        <f>'Consolidtaed Data'!$I7420*'Consolidtaed Data'!$H7420</f>
        <v>4140</v>
      </c>
      <c r="M2095" s="9">
        <f>'Consolidtaed Data'!$L7420-'Consolidtaed Data'!$K7420</f>
        <v>463</v>
      </c>
      <c r="N2095" s="9" t="str">
        <f>VLOOKUP('Consolidtaed Data'!$C7420,[1]Locations!$A:$O,2,0)</f>
        <v>Murrieta</v>
      </c>
      <c r="O2095" s="9" t="str">
        <f>VLOOKUP('Consolidtaed Data'!$D7420,'[1]Sales People'!$A:$B,2,0)</f>
        <v>Sean Miller</v>
      </c>
      <c r="P2095" s="9" t="str">
        <f>VLOOKUP('Consolidtaed Data'!$E7420,[1]Customers!$A:$B,2,0)</f>
        <v>Timothy Howard</v>
      </c>
      <c r="Q2095" s="11">
        <f>WEEKDAY('Consolidtaed Data'!$F7420)</f>
        <v>7</v>
      </c>
      <c r="R2095" s="9">
        <f>MONTH('Consolidtaed Data'!$F7420)</f>
        <v>7</v>
      </c>
      <c r="S2095" s="9" t="str">
        <f>TEXT(Table3[[#This Row],[Purchase Date]],"MMMM")</f>
        <v>June</v>
      </c>
      <c r="T2095" s="9">
        <f>YEAR('Consolidtaed Data'!$F7420)</f>
        <v>2021</v>
      </c>
    </row>
    <row r="2096" spans="1:20" x14ac:dyDescent="0.3">
      <c r="A2096" s="9" t="s">
        <v>3096</v>
      </c>
      <c r="B2096" s="9" t="s">
        <v>981</v>
      </c>
      <c r="C2096" s="9" t="s">
        <v>522</v>
      </c>
      <c r="D2096" s="9" t="s">
        <v>193</v>
      </c>
      <c r="E2096" s="9" t="s">
        <v>569</v>
      </c>
      <c r="F2096" s="10">
        <v>43984</v>
      </c>
      <c r="G2096" s="10" t="str">
        <f>VLOOKUP(Table3[[#This Row],[Product ID]],[1]Products!$A:$G,2,0)</f>
        <v>Product 3</v>
      </c>
      <c r="H2096" s="22">
        <v>4</v>
      </c>
      <c r="I2096" s="9">
        <f>VLOOKUP('Consolidtaed Data'!$B7487,[1]Products!$A:$G,4,0)</f>
        <v>127</v>
      </c>
      <c r="J2096" s="9">
        <f>VLOOKUP('Consolidtaed Data'!$B7487,[1]Products!$A:$G,3,0)</f>
        <v>79</v>
      </c>
      <c r="K2096" s="9">
        <f>'Consolidtaed Data'!$J7487*'Consolidtaed Data'!$H7487</f>
        <v>5588</v>
      </c>
      <c r="L2096" s="9">
        <f>'Consolidtaed Data'!$I7487*'Consolidtaed Data'!$H7487</f>
        <v>7868</v>
      </c>
      <c r="M2096" s="9">
        <f>'Consolidtaed Data'!$L7487-'Consolidtaed Data'!$K7487</f>
        <v>351</v>
      </c>
      <c r="N2096" s="9" t="str">
        <f>VLOOKUP('Consolidtaed Data'!$C7487,[1]Locations!$A:$O,2,0)</f>
        <v>Lancaster</v>
      </c>
      <c r="O2096" s="9" t="str">
        <f>VLOOKUP('Consolidtaed Data'!$D7487,'[1]Sales People'!$A:$B,2,0)</f>
        <v>Christopher Tucker</v>
      </c>
      <c r="P2096" s="9" t="str">
        <f>VLOOKUP('Consolidtaed Data'!$E7487,[1]Customers!$A:$B,2,0)</f>
        <v>Sean Kelly</v>
      </c>
      <c r="Q2096" s="11">
        <f>WEEKDAY('Consolidtaed Data'!$F7487)</f>
        <v>5</v>
      </c>
      <c r="R2096" s="9">
        <f>MONTH('Consolidtaed Data'!$F7487)</f>
        <v>7</v>
      </c>
      <c r="S2096" s="9" t="str">
        <f>TEXT(Table3[[#This Row],[Purchase Date]],"MMMM")</f>
        <v>June</v>
      </c>
      <c r="T2096" s="9">
        <f>YEAR('Consolidtaed Data'!$F7487)</f>
        <v>2021</v>
      </c>
    </row>
    <row r="2097" spans="1:20" x14ac:dyDescent="0.3">
      <c r="A2097" s="9" t="s">
        <v>3097</v>
      </c>
      <c r="B2097" s="9" t="s">
        <v>490</v>
      </c>
      <c r="C2097" s="9" t="s">
        <v>253</v>
      </c>
      <c r="D2097" s="9" t="s">
        <v>43</v>
      </c>
      <c r="E2097" s="9" t="s">
        <v>2733</v>
      </c>
      <c r="F2097" s="10">
        <v>43984</v>
      </c>
      <c r="G2097" s="10" t="str">
        <f>VLOOKUP(Table3[[#This Row],[Product ID]],[1]Products!$A:$G,2,0)</f>
        <v>Product 79</v>
      </c>
      <c r="H2097" s="22">
        <v>1</v>
      </c>
      <c r="I2097" s="9">
        <f>VLOOKUP('Consolidtaed Data'!$B7549,[1]Products!$A:$G,4,0)</f>
        <v>2005</v>
      </c>
      <c r="J2097" s="9">
        <f>VLOOKUP('Consolidtaed Data'!$B7549,[1]Products!$A:$G,3,0)</f>
        <v>1223</v>
      </c>
      <c r="K2097" s="9">
        <f>'Consolidtaed Data'!$J7549*'Consolidtaed Data'!$H7549</f>
        <v>536</v>
      </c>
      <c r="L2097" s="9">
        <f>'Consolidtaed Data'!$I7549*'Consolidtaed Data'!$H7549</f>
        <v>800</v>
      </c>
      <c r="M2097" s="9">
        <f>'Consolidtaed Data'!$L7549-'Consolidtaed Data'!$K7549</f>
        <v>164</v>
      </c>
      <c r="N2097" s="9" t="str">
        <f>VLOOKUP('Consolidtaed Data'!$C7549,[1]Locations!$A:$O,2,0)</f>
        <v>Santa Rosa</v>
      </c>
      <c r="O2097" s="9" t="str">
        <f>VLOOKUP('Consolidtaed Data'!$D7549,'[1]Sales People'!$A:$B,2,0)</f>
        <v>Howard Gardner</v>
      </c>
      <c r="P2097" s="9" t="str">
        <f>VLOOKUP('Consolidtaed Data'!$E7549,[1]Customers!$A:$B,2,0)</f>
        <v>Bruce Armstrong</v>
      </c>
      <c r="Q2097" s="11">
        <f>WEEKDAY('Consolidtaed Data'!$F7549)</f>
        <v>3</v>
      </c>
      <c r="R2097" s="9">
        <f>MONTH('Consolidtaed Data'!$F7549)</f>
        <v>7</v>
      </c>
      <c r="S2097" s="9" t="str">
        <f>TEXT(Table3[[#This Row],[Purchase Date]],"MMMM")</f>
        <v>June</v>
      </c>
      <c r="T2097" s="9">
        <f>YEAR('Consolidtaed Data'!$F7549)</f>
        <v>2021</v>
      </c>
    </row>
    <row r="2098" spans="1:20" x14ac:dyDescent="0.3">
      <c r="A2098" s="9" t="s">
        <v>3098</v>
      </c>
      <c r="B2098" s="9" t="s">
        <v>340</v>
      </c>
      <c r="C2098" s="9" t="s">
        <v>55</v>
      </c>
      <c r="D2098" s="9" t="s">
        <v>43</v>
      </c>
      <c r="E2098" s="9" t="s">
        <v>1896</v>
      </c>
      <c r="F2098" s="10">
        <v>43984</v>
      </c>
      <c r="G2098" s="10" t="str">
        <f>VLOOKUP(Table3[[#This Row],[Product ID]],[1]Products!$A:$G,2,0)</f>
        <v>Product 34</v>
      </c>
      <c r="H2098" s="22">
        <v>3</v>
      </c>
      <c r="I2098" s="9">
        <f>VLOOKUP('Consolidtaed Data'!$B7846,[1]Products!$A:$G,4,0)</f>
        <v>2005</v>
      </c>
      <c r="J2098" s="9">
        <f>VLOOKUP('Consolidtaed Data'!$B7846,[1]Products!$A:$G,3,0)</f>
        <v>1223</v>
      </c>
      <c r="K2098" s="9">
        <f>'Consolidtaed Data'!$J7846*'Consolidtaed Data'!$H7846</f>
        <v>3070</v>
      </c>
      <c r="L2098" s="9">
        <f>'Consolidtaed Data'!$I7846*'Consolidtaed Data'!$H7846</f>
        <v>4514</v>
      </c>
      <c r="M2098" s="9">
        <f>'Consolidtaed Data'!$L7846-'Consolidtaed Data'!$K7846</f>
        <v>528</v>
      </c>
      <c r="N2098" s="9" t="str">
        <f>VLOOKUP('Consolidtaed Data'!$C7846,[1]Locations!$A:$O,2,0)</f>
        <v>Fairfield</v>
      </c>
      <c r="O2098" s="9" t="str">
        <f>VLOOKUP('Consolidtaed Data'!$D7846,'[1]Sales People'!$A:$B,2,0)</f>
        <v>Joshua Taylor</v>
      </c>
      <c r="P2098" s="9" t="str">
        <f>VLOOKUP('Consolidtaed Data'!$E7846,[1]Customers!$A:$B,2,0)</f>
        <v>Brian Murphy</v>
      </c>
      <c r="Q2098" s="11">
        <f>WEEKDAY('Consolidtaed Data'!$F7846)</f>
        <v>5</v>
      </c>
      <c r="R2098" s="9">
        <f>MONTH('Consolidtaed Data'!$F7846)</f>
        <v>8</v>
      </c>
      <c r="S2098" s="9" t="str">
        <f>TEXT(Table3[[#This Row],[Purchase Date]],"MMMM")</f>
        <v>June</v>
      </c>
      <c r="T2098" s="9">
        <f>YEAR('Consolidtaed Data'!$F7846)</f>
        <v>2021</v>
      </c>
    </row>
    <row r="2099" spans="1:20" x14ac:dyDescent="0.3">
      <c r="A2099" s="9" t="s">
        <v>3099</v>
      </c>
      <c r="B2099" s="9" t="s">
        <v>393</v>
      </c>
      <c r="C2099" s="9" t="s">
        <v>169</v>
      </c>
      <c r="D2099" s="9" t="s">
        <v>326</v>
      </c>
      <c r="E2099" s="9" t="s">
        <v>1779</v>
      </c>
      <c r="F2099" s="10">
        <v>43984</v>
      </c>
      <c r="G2099" s="10" t="str">
        <f>VLOOKUP(Table3[[#This Row],[Product ID]],[1]Products!$A:$G,2,0)</f>
        <v>Product 84</v>
      </c>
      <c r="H2099" s="22">
        <v>3</v>
      </c>
      <c r="I2099" s="9">
        <f>VLOOKUP('Consolidtaed Data'!$B7858,[1]Products!$A:$G,4,0)</f>
        <v>2141</v>
      </c>
      <c r="J2099" s="9">
        <f>VLOOKUP('Consolidtaed Data'!$B7858,[1]Products!$A:$G,3,0)</f>
        <v>1777</v>
      </c>
      <c r="K2099" s="9">
        <f>'Consolidtaed Data'!$J7858*'Consolidtaed Data'!$H7858</f>
        <v>252</v>
      </c>
      <c r="L2099" s="9">
        <f>'Consolidtaed Data'!$I7858*'Consolidtaed Data'!$H7858</f>
        <v>369</v>
      </c>
      <c r="M2099" s="9">
        <f>'Consolidtaed Data'!$L7858-'Consolidtaed Data'!$K7858</f>
        <v>1128</v>
      </c>
      <c r="N2099" s="9" t="str">
        <f>VLOOKUP('Consolidtaed Data'!$C7858,[1]Locations!$A:$O,2,0)</f>
        <v>Santa Ana</v>
      </c>
      <c r="O2099" s="9" t="str">
        <f>VLOOKUP('Consolidtaed Data'!$D7858,'[1]Sales People'!$A:$B,2,0)</f>
        <v>Brian Davis</v>
      </c>
      <c r="P2099" s="9" t="str">
        <f>VLOOKUP('Consolidtaed Data'!$E7858,[1]Customers!$A:$B,2,0)</f>
        <v>Kevin Webb</v>
      </c>
      <c r="Q2099" s="11">
        <f>WEEKDAY('Consolidtaed Data'!$F7858)</f>
        <v>5</v>
      </c>
      <c r="R2099" s="9">
        <f>MONTH('Consolidtaed Data'!$F7858)</f>
        <v>8</v>
      </c>
      <c r="S2099" s="9" t="str">
        <f>TEXT(Table3[[#This Row],[Purchase Date]],"MMMM")</f>
        <v>June</v>
      </c>
      <c r="T2099" s="9">
        <f>YEAR('Consolidtaed Data'!$F7858)</f>
        <v>2021</v>
      </c>
    </row>
    <row r="2100" spans="1:20" x14ac:dyDescent="0.3">
      <c r="A2100" s="9" t="s">
        <v>3100</v>
      </c>
      <c r="B2100" s="9" t="s">
        <v>191</v>
      </c>
      <c r="C2100" s="9" t="s">
        <v>12</v>
      </c>
      <c r="D2100" s="9" t="s">
        <v>95</v>
      </c>
      <c r="E2100" s="9" t="s">
        <v>2174</v>
      </c>
      <c r="F2100" s="10">
        <v>43984</v>
      </c>
      <c r="G2100" s="10" t="str">
        <f>VLOOKUP(Table3[[#This Row],[Product ID]],[1]Products!$A:$G,2,0)</f>
        <v>Product 36</v>
      </c>
      <c r="H2100" s="22">
        <v>1</v>
      </c>
      <c r="I2100" s="9">
        <f>VLOOKUP('Consolidtaed Data'!$B7870,[1]Products!$A:$G,4,0)</f>
        <v>35</v>
      </c>
      <c r="J2100" s="9">
        <f>VLOOKUP('Consolidtaed Data'!$B7870,[1]Products!$A:$G,3,0)</f>
        <v>22</v>
      </c>
      <c r="K2100" s="9">
        <f>'Consolidtaed Data'!$J7870*'Consolidtaed Data'!$H7870</f>
        <v>4419</v>
      </c>
      <c r="L2100" s="9">
        <f>'Consolidtaed Data'!$I7870*'Consolidtaed Data'!$H7870</f>
        <v>7491</v>
      </c>
      <c r="M2100" s="9">
        <f>'Consolidtaed Data'!$L7870-'Consolidtaed Data'!$K7870</f>
        <v>348</v>
      </c>
      <c r="N2100" s="9" t="str">
        <f>VLOOKUP('Consolidtaed Data'!$C7870,[1]Locations!$A:$O,2,0)</f>
        <v>Santa Maria</v>
      </c>
      <c r="O2100" s="9" t="str">
        <f>VLOOKUP('Consolidtaed Data'!$D7870,'[1]Sales People'!$A:$B,2,0)</f>
        <v>John Reyes</v>
      </c>
      <c r="P2100" s="9" t="str">
        <f>VLOOKUP('Consolidtaed Data'!$E7870,[1]Customers!$A:$B,2,0)</f>
        <v>Ronald Barnes</v>
      </c>
      <c r="Q2100" s="11">
        <f>WEEKDAY('Consolidtaed Data'!$F7870)</f>
        <v>6</v>
      </c>
      <c r="R2100" s="9">
        <f>MONTH('Consolidtaed Data'!$F7870)</f>
        <v>8</v>
      </c>
      <c r="S2100" s="9" t="str">
        <f>TEXT(Table3[[#This Row],[Purchase Date]],"MMMM")</f>
        <v>June</v>
      </c>
      <c r="T2100" s="9">
        <f>YEAR('Consolidtaed Data'!$F7870)</f>
        <v>2021</v>
      </c>
    </row>
    <row r="2101" spans="1:20" x14ac:dyDescent="0.3">
      <c r="A2101" s="9" t="s">
        <v>3101</v>
      </c>
      <c r="B2101" s="9" t="s">
        <v>188</v>
      </c>
      <c r="C2101" s="9" t="s">
        <v>439</v>
      </c>
      <c r="D2101" s="9" t="s">
        <v>35</v>
      </c>
      <c r="E2101" s="9" t="s">
        <v>759</v>
      </c>
      <c r="F2101" s="10">
        <v>43984</v>
      </c>
      <c r="G2101" s="10" t="str">
        <f>VLOOKUP(Table3[[#This Row],[Product ID]],[1]Products!$A:$G,2,0)</f>
        <v>Product 63</v>
      </c>
      <c r="H2101" s="22">
        <v>1</v>
      </c>
      <c r="I2101" s="9">
        <f>VLOOKUP('Consolidtaed Data'!$B8332,[1]Products!$A:$G,4,0)</f>
        <v>504</v>
      </c>
      <c r="J2101" s="9">
        <f>VLOOKUP('Consolidtaed Data'!$B8332,[1]Products!$A:$G,3,0)</f>
        <v>408</v>
      </c>
      <c r="K2101" s="9">
        <f>'Consolidtaed Data'!$J8332*'Consolidtaed Data'!$H8332</f>
        <v>291</v>
      </c>
      <c r="L2101" s="9">
        <f>'Consolidtaed Data'!$I8332*'Consolidtaed Data'!$H8332</f>
        <v>378</v>
      </c>
      <c r="M2101" s="9">
        <f>'Consolidtaed Data'!$L8332-'Consolidtaed Data'!$K8332</f>
        <v>2193</v>
      </c>
      <c r="N2101" s="9" t="str">
        <f>VLOOKUP('Consolidtaed Data'!$C8332,[1]Locations!$A:$O,2,0)</f>
        <v>San Diego</v>
      </c>
      <c r="O2101" s="9" t="str">
        <f>VLOOKUP('Consolidtaed Data'!$D8332,'[1]Sales People'!$A:$B,2,0)</f>
        <v>Henry Nelson</v>
      </c>
      <c r="P2101" s="9" t="str">
        <f>VLOOKUP('Consolidtaed Data'!$E8332,[1]Customers!$A:$B,2,0)</f>
        <v>Steven Martinez</v>
      </c>
      <c r="Q2101" s="11">
        <f>WEEKDAY('Consolidtaed Data'!$F8332)</f>
        <v>1</v>
      </c>
      <c r="R2101" s="9">
        <f>MONTH('Consolidtaed Data'!$F8332)</f>
        <v>9</v>
      </c>
      <c r="S2101" s="9" t="str">
        <f>TEXT(Table3[[#This Row],[Purchase Date]],"MMMM")</f>
        <v>June</v>
      </c>
      <c r="T2101" s="9">
        <f>YEAR('Consolidtaed Data'!$F8332)</f>
        <v>2021</v>
      </c>
    </row>
    <row r="2102" spans="1:20" x14ac:dyDescent="0.3">
      <c r="A2102" s="9" t="s">
        <v>3102</v>
      </c>
      <c r="B2102" s="9" t="s">
        <v>89</v>
      </c>
      <c r="C2102" s="9" t="s">
        <v>152</v>
      </c>
      <c r="D2102" s="9" t="s">
        <v>315</v>
      </c>
      <c r="E2102" s="9" t="s">
        <v>1965</v>
      </c>
      <c r="F2102" s="10">
        <v>43984</v>
      </c>
      <c r="G2102" s="10" t="str">
        <f>VLOOKUP(Table3[[#This Row],[Product ID]],[1]Products!$A:$G,2,0)</f>
        <v>Product 64</v>
      </c>
      <c r="H2102" s="22">
        <v>1</v>
      </c>
      <c r="I2102" s="9">
        <f>VLOOKUP('Consolidtaed Data'!$B8483,[1]Products!$A:$G,4,0)</f>
        <v>1119</v>
      </c>
      <c r="J2102" s="9">
        <f>VLOOKUP('Consolidtaed Data'!$B8483,[1]Products!$A:$G,3,0)</f>
        <v>683</v>
      </c>
      <c r="K2102" s="9">
        <f>'Consolidtaed Data'!$J8483*'Consolidtaed Data'!$H8483</f>
        <v>291</v>
      </c>
      <c r="L2102" s="9">
        <f>'Consolidtaed Data'!$I8483*'Consolidtaed Data'!$H8483</f>
        <v>378</v>
      </c>
      <c r="M2102" s="9">
        <f>'Consolidtaed Data'!$L8483-'Consolidtaed Data'!$K8483</f>
        <v>2070</v>
      </c>
      <c r="N2102" s="9" t="str">
        <f>VLOOKUP('Consolidtaed Data'!$C8483,[1]Locations!$A:$O,2,0)</f>
        <v>Torrance</v>
      </c>
      <c r="O2102" s="9" t="str">
        <f>VLOOKUP('Consolidtaed Data'!$D8483,'[1]Sales People'!$A:$B,2,0)</f>
        <v>Martin Perry</v>
      </c>
      <c r="P2102" s="9" t="str">
        <f>VLOOKUP('Consolidtaed Data'!$E8483,[1]Customers!$A:$B,2,0)</f>
        <v>Thomas Daniels</v>
      </c>
      <c r="Q2102" s="11">
        <f>WEEKDAY('Consolidtaed Data'!$F8483)</f>
        <v>4</v>
      </c>
      <c r="R2102" s="9">
        <f>MONTH('Consolidtaed Data'!$F8483)</f>
        <v>10</v>
      </c>
      <c r="S2102" s="9" t="str">
        <f>TEXT(Table3[[#This Row],[Purchase Date]],"MMMM")</f>
        <v>June</v>
      </c>
      <c r="T2102" s="9">
        <f>YEAR('Consolidtaed Data'!$F8483)</f>
        <v>2021</v>
      </c>
    </row>
    <row r="2103" spans="1:20" x14ac:dyDescent="0.3">
      <c r="A2103" s="9" t="s">
        <v>3103</v>
      </c>
      <c r="B2103" s="9" t="s">
        <v>225</v>
      </c>
      <c r="C2103" s="9" t="s">
        <v>331</v>
      </c>
      <c r="D2103" s="9" t="s">
        <v>402</v>
      </c>
      <c r="E2103" s="9" t="s">
        <v>320</v>
      </c>
      <c r="F2103" s="10">
        <v>43984</v>
      </c>
      <c r="G2103" s="10" t="str">
        <f>VLOOKUP(Table3[[#This Row],[Product ID]],[1]Products!$A:$G,2,0)</f>
        <v>Product 24</v>
      </c>
      <c r="H2103" s="22">
        <v>1</v>
      </c>
      <c r="I2103" s="9">
        <f>VLOOKUP('Consolidtaed Data'!$B8543,[1]Products!$A:$G,4,0)</f>
        <v>771</v>
      </c>
      <c r="J2103" s="9">
        <f>VLOOKUP('Consolidtaed Data'!$B8543,[1]Products!$A:$G,3,0)</f>
        <v>648</v>
      </c>
      <c r="K2103" s="9">
        <f>'Consolidtaed Data'!$J8543*'Consolidtaed Data'!$H8543</f>
        <v>540</v>
      </c>
      <c r="L2103" s="9">
        <f>'Consolidtaed Data'!$I8543*'Consolidtaed Data'!$H8543</f>
        <v>871</v>
      </c>
      <c r="M2103" s="9">
        <f>'Consolidtaed Data'!$L8543-'Consolidtaed Data'!$K8543</f>
        <v>1032</v>
      </c>
      <c r="N2103" s="9" t="str">
        <f>VLOOKUP('Consolidtaed Data'!$C8543,[1]Locations!$A:$O,2,0)</f>
        <v>Costa Mesa</v>
      </c>
      <c r="O2103" s="9" t="str">
        <f>VLOOKUP('Consolidtaed Data'!$D8543,'[1]Sales People'!$A:$B,2,0)</f>
        <v>Christopher Tucker</v>
      </c>
      <c r="P2103" s="9" t="str">
        <f>VLOOKUP('Consolidtaed Data'!$E8543,[1]Customers!$A:$B,2,0)</f>
        <v>Joe Powell</v>
      </c>
      <c r="Q2103" s="11">
        <f>WEEKDAY('Consolidtaed Data'!$F8543)</f>
        <v>2</v>
      </c>
      <c r="R2103" s="9">
        <f>MONTH('Consolidtaed Data'!$F8543)</f>
        <v>10</v>
      </c>
      <c r="S2103" s="9" t="str">
        <f>TEXT(Table3[[#This Row],[Purchase Date]],"MMMM")</f>
        <v>June</v>
      </c>
      <c r="T2103" s="9">
        <f>YEAR('Consolidtaed Data'!$F8543)</f>
        <v>2021</v>
      </c>
    </row>
    <row r="2104" spans="1:20" x14ac:dyDescent="0.3">
      <c r="A2104" s="9" t="s">
        <v>3104</v>
      </c>
      <c r="B2104" s="9" t="s">
        <v>107</v>
      </c>
      <c r="C2104" s="9" t="s">
        <v>186</v>
      </c>
      <c r="D2104" s="9" t="s">
        <v>46</v>
      </c>
      <c r="E2104" s="9" t="s">
        <v>440</v>
      </c>
      <c r="F2104" s="10">
        <v>43984</v>
      </c>
      <c r="G2104" s="10" t="str">
        <f>VLOOKUP(Table3[[#This Row],[Product ID]],[1]Products!$A:$G,2,0)</f>
        <v>Product 52</v>
      </c>
      <c r="H2104" s="22">
        <v>3</v>
      </c>
      <c r="I2104" s="9">
        <f>VLOOKUP('Consolidtaed Data'!$B9201,[1]Products!$A:$G,4,0)</f>
        <v>1494</v>
      </c>
      <c r="J2104" s="9">
        <f>VLOOKUP('Consolidtaed Data'!$B9201,[1]Products!$A:$G,3,0)</f>
        <v>971</v>
      </c>
      <c r="K2104" s="9">
        <f>'Consolidtaed Data'!$J9201*'Consolidtaed Data'!$H9201</f>
        <v>308</v>
      </c>
      <c r="L2104" s="9">
        <f>'Consolidtaed Data'!$I9201*'Consolidtaed Data'!$H9201</f>
        <v>406</v>
      </c>
      <c r="M2104" s="9">
        <f>'Consolidtaed Data'!$L9201-'Consolidtaed Data'!$K9201</f>
        <v>1456</v>
      </c>
      <c r="N2104" s="9" t="str">
        <f>VLOOKUP('Consolidtaed Data'!$C9201,[1]Locations!$A:$O,2,0)</f>
        <v>Santa Clarita</v>
      </c>
      <c r="O2104" s="9" t="str">
        <f>VLOOKUP('Consolidtaed Data'!$D9201,'[1]Sales People'!$A:$B,2,0)</f>
        <v>Scott Clark</v>
      </c>
      <c r="P2104" s="9" t="str">
        <f>VLOOKUP('Consolidtaed Data'!$E9201,[1]Customers!$A:$B,2,0)</f>
        <v>Kenneth Ross</v>
      </c>
      <c r="Q2104" s="11">
        <f>WEEKDAY('Consolidtaed Data'!$F9201)</f>
        <v>7</v>
      </c>
      <c r="R2104" s="9">
        <f>MONTH('Consolidtaed Data'!$F9201)</f>
        <v>11</v>
      </c>
      <c r="S2104" s="9" t="str">
        <f>TEXT(Table3[[#This Row],[Purchase Date]],"MMMM")</f>
        <v>June</v>
      </c>
      <c r="T2104" s="9">
        <f>YEAR('Consolidtaed Data'!$F9201)</f>
        <v>2021</v>
      </c>
    </row>
    <row r="2105" spans="1:20" x14ac:dyDescent="0.3">
      <c r="A2105" s="9" t="s">
        <v>3105</v>
      </c>
      <c r="B2105" s="9" t="s">
        <v>41</v>
      </c>
      <c r="C2105" s="9" t="s">
        <v>25</v>
      </c>
      <c r="D2105" s="9" t="s">
        <v>87</v>
      </c>
      <c r="E2105" s="9" t="s">
        <v>135</v>
      </c>
      <c r="F2105" s="10">
        <v>43984</v>
      </c>
      <c r="G2105" s="10" t="str">
        <f>VLOOKUP(Table3[[#This Row],[Product ID]],[1]Products!$A:$G,2,0)</f>
        <v>Product 11</v>
      </c>
      <c r="H2105" s="22">
        <v>2</v>
      </c>
      <c r="I2105" s="9">
        <f>VLOOKUP('Consolidtaed Data'!$B9227,[1]Products!$A:$G,4,0)</f>
        <v>1635</v>
      </c>
      <c r="J2105" s="9">
        <f>VLOOKUP('Consolidtaed Data'!$B9227,[1]Products!$A:$G,3,0)</f>
        <v>1046</v>
      </c>
      <c r="K2105" s="9">
        <f>'Consolidtaed Data'!$J9227*'Consolidtaed Data'!$H9227</f>
        <v>3848</v>
      </c>
      <c r="L2105" s="9">
        <f>'Consolidtaed Data'!$I9227*'Consolidtaed Data'!$H9227</f>
        <v>5656</v>
      </c>
      <c r="M2105" s="9">
        <f>'Consolidtaed Data'!$L9227-'Consolidtaed Data'!$K9227</f>
        <v>599</v>
      </c>
      <c r="N2105" s="9" t="str">
        <f>VLOOKUP('Consolidtaed Data'!$C9227,[1]Locations!$A:$O,2,0)</f>
        <v>Murrieta</v>
      </c>
      <c r="O2105" s="9" t="str">
        <f>VLOOKUP('Consolidtaed Data'!$D9227,'[1]Sales People'!$A:$B,2,0)</f>
        <v>Carl Hall</v>
      </c>
      <c r="P2105" s="9" t="str">
        <f>VLOOKUP('Consolidtaed Data'!$E9227,[1]Customers!$A:$B,2,0)</f>
        <v>Willie Hicks</v>
      </c>
      <c r="Q2105" s="11">
        <f>WEEKDAY('Consolidtaed Data'!$F9227)</f>
        <v>2</v>
      </c>
      <c r="R2105" s="9">
        <f>MONTH('Consolidtaed Data'!$F9227)</f>
        <v>11</v>
      </c>
      <c r="S2105" s="9" t="str">
        <f>TEXT(Table3[[#This Row],[Purchase Date]],"MMMM")</f>
        <v>June</v>
      </c>
      <c r="T2105" s="9">
        <f>YEAR('Consolidtaed Data'!$F9227)</f>
        <v>2021</v>
      </c>
    </row>
    <row r="2106" spans="1:20" x14ac:dyDescent="0.3">
      <c r="A2106" s="9" t="s">
        <v>3106</v>
      </c>
      <c r="B2106" s="9" t="s">
        <v>349</v>
      </c>
      <c r="C2106" s="9" t="s">
        <v>210</v>
      </c>
      <c r="D2106" s="9" t="s">
        <v>87</v>
      </c>
      <c r="E2106" s="9" t="s">
        <v>2602</v>
      </c>
      <c r="F2106" s="10">
        <v>43984</v>
      </c>
      <c r="G2106" s="10" t="str">
        <f>VLOOKUP(Table3[[#This Row],[Product ID]],[1]Products!$A:$G,2,0)</f>
        <v>Product 60</v>
      </c>
      <c r="H2106" s="22">
        <v>1</v>
      </c>
      <c r="I2106" s="9">
        <f>VLOOKUP('Consolidtaed Data'!$B9387,[1]Products!$A:$G,4,0)</f>
        <v>2005</v>
      </c>
      <c r="J2106" s="9">
        <f>VLOOKUP('Consolidtaed Data'!$B9387,[1]Products!$A:$G,3,0)</f>
        <v>1223</v>
      </c>
      <c r="K2106" s="9">
        <f>'Consolidtaed Data'!$J9387*'Consolidtaed Data'!$H9387</f>
        <v>3753</v>
      </c>
      <c r="L2106" s="9">
        <f>'Consolidtaed Data'!$I9387*'Consolidtaed Data'!$H9387</f>
        <v>4578</v>
      </c>
      <c r="M2106" s="9">
        <f>'Consolidtaed Data'!$L9387-'Consolidtaed Data'!$K9387</f>
        <v>580</v>
      </c>
      <c r="N2106" s="9" t="str">
        <f>VLOOKUP('Consolidtaed Data'!$C9387,[1]Locations!$A:$O,2,0)</f>
        <v>Pasadena</v>
      </c>
      <c r="O2106" s="9" t="str">
        <f>VLOOKUP('Consolidtaed Data'!$D9387,'[1]Sales People'!$A:$B,2,0)</f>
        <v>Henry Nelson</v>
      </c>
      <c r="P2106" s="9" t="str">
        <f>VLOOKUP('Consolidtaed Data'!$E9387,[1]Customers!$A:$B,2,0)</f>
        <v>Steve Diaz</v>
      </c>
      <c r="Q2106" s="11">
        <f>WEEKDAY('Consolidtaed Data'!$F9387)</f>
        <v>6</v>
      </c>
      <c r="R2106" s="9">
        <f>MONTH('Consolidtaed Data'!$F9387)</f>
        <v>12</v>
      </c>
      <c r="S2106" s="9" t="str">
        <f>TEXT(Table3[[#This Row],[Purchase Date]],"MMMM")</f>
        <v>June</v>
      </c>
      <c r="T2106" s="9">
        <f>YEAR('Consolidtaed Data'!$F9387)</f>
        <v>2021</v>
      </c>
    </row>
    <row r="2107" spans="1:20" x14ac:dyDescent="0.3">
      <c r="A2107" s="9" t="s">
        <v>3107</v>
      </c>
      <c r="B2107" s="9" t="s">
        <v>49</v>
      </c>
      <c r="C2107" s="9" t="s">
        <v>72</v>
      </c>
      <c r="D2107" s="9" t="s">
        <v>241</v>
      </c>
      <c r="E2107" s="9" t="s">
        <v>1854</v>
      </c>
      <c r="F2107" s="10">
        <v>43985</v>
      </c>
      <c r="G2107" s="10" t="str">
        <f>VLOOKUP(Table3[[#This Row],[Product ID]],[1]Products!$A:$G,2,0)</f>
        <v>Product 30</v>
      </c>
      <c r="H2107" s="22">
        <v>1</v>
      </c>
      <c r="I2107" s="9">
        <f>VLOOKUP('Consolidtaed Data'!$B4959,[1]Products!$A:$G,4,0)</f>
        <v>1862</v>
      </c>
      <c r="J2107" s="9">
        <f>VLOOKUP('Consolidtaed Data'!$B4959,[1]Products!$A:$G,3,0)</f>
        <v>1173</v>
      </c>
      <c r="K2107" s="9">
        <f>'Consolidtaed Data'!$J4959*'Consolidtaed Data'!$H4959</f>
        <v>1272</v>
      </c>
      <c r="L2107" s="9">
        <f>'Consolidtaed Data'!$I4959*'Consolidtaed Data'!$H4959</f>
        <v>1590</v>
      </c>
      <c r="M2107" s="9">
        <f>'Consolidtaed Data'!$L4959-'Consolidtaed Data'!$K4959</f>
        <v>600</v>
      </c>
      <c r="N2107" s="9" t="str">
        <f>VLOOKUP('Consolidtaed Data'!$C4959,[1]Locations!$A:$O,2,0)</f>
        <v>San Bernardino</v>
      </c>
      <c r="O2107" s="9" t="str">
        <f>VLOOKUP('Consolidtaed Data'!$D4959,'[1]Sales People'!$A:$B,2,0)</f>
        <v>Ryan Welch</v>
      </c>
      <c r="P2107" s="9" t="str">
        <f>VLOOKUP('Consolidtaed Data'!$E4959,[1]Customers!$A:$B,2,0)</f>
        <v>Aaron Carr</v>
      </c>
      <c r="Q2107" s="11">
        <f>WEEKDAY('Consolidtaed Data'!$F4959)</f>
        <v>4</v>
      </c>
      <c r="R2107" s="9">
        <f>MONTH('Consolidtaed Data'!$F4959)</f>
        <v>12</v>
      </c>
      <c r="S2107" s="9" t="str">
        <f>TEXT(Table3[[#This Row],[Purchase Date]],"MMMM")</f>
        <v>June</v>
      </c>
      <c r="T2107" s="9">
        <f>YEAR('Consolidtaed Data'!$F4959)</f>
        <v>2020</v>
      </c>
    </row>
    <row r="2108" spans="1:20" x14ac:dyDescent="0.3">
      <c r="A2108" s="9" t="s">
        <v>3108</v>
      </c>
      <c r="B2108" s="9" t="s">
        <v>38</v>
      </c>
      <c r="C2108" s="9" t="s">
        <v>122</v>
      </c>
      <c r="D2108" s="9" t="s">
        <v>329</v>
      </c>
      <c r="E2108" s="9" t="s">
        <v>478</v>
      </c>
      <c r="F2108" s="10">
        <v>43985</v>
      </c>
      <c r="G2108" s="10" t="str">
        <f>VLOOKUP(Table3[[#This Row],[Product ID]],[1]Products!$A:$G,2,0)</f>
        <v>Product 25</v>
      </c>
      <c r="H2108" s="22">
        <v>2</v>
      </c>
      <c r="I2108" s="9">
        <f>VLOOKUP('Consolidtaed Data'!$B5148,[1]Products!$A:$G,4,0)</f>
        <v>1798</v>
      </c>
      <c r="J2108" s="9">
        <f>VLOOKUP('Consolidtaed Data'!$B5148,[1]Products!$A:$G,3,0)</f>
        <v>971</v>
      </c>
      <c r="K2108" s="9">
        <f>'Consolidtaed Data'!$J5148*'Consolidtaed Data'!$H5148</f>
        <v>1896</v>
      </c>
      <c r="L2108" s="9">
        <f>'Consolidtaed Data'!$I5148*'Consolidtaed Data'!$H5148</f>
        <v>2495</v>
      </c>
      <c r="M2108" s="9">
        <f>'Consolidtaed Data'!$L5148-'Consolidtaed Data'!$K5148</f>
        <v>548</v>
      </c>
      <c r="N2108" s="9" t="str">
        <f>VLOOKUP('Consolidtaed Data'!$C5148,[1]Locations!$A:$O,2,0)</f>
        <v>Salinas</v>
      </c>
      <c r="O2108" s="9" t="str">
        <f>VLOOKUP('Consolidtaed Data'!$D5148,'[1]Sales People'!$A:$B,2,0)</f>
        <v>John Reyes</v>
      </c>
      <c r="P2108" s="9" t="str">
        <f>VLOOKUP('Consolidtaed Data'!$E5148,[1]Customers!$A:$B,2,0)</f>
        <v>Henry Stanley</v>
      </c>
      <c r="Q2108" s="11">
        <f>WEEKDAY('Consolidtaed Data'!$F5148)</f>
        <v>5</v>
      </c>
      <c r="R2108" s="9">
        <f>MONTH('Consolidtaed Data'!$F5148)</f>
        <v>1</v>
      </c>
      <c r="S2108" s="9" t="str">
        <f>TEXT(Table3[[#This Row],[Purchase Date]],"MMMM")</f>
        <v>June</v>
      </c>
      <c r="T2108" s="9">
        <f>YEAR('Consolidtaed Data'!$F5148)</f>
        <v>2021</v>
      </c>
    </row>
    <row r="2109" spans="1:20" x14ac:dyDescent="0.3">
      <c r="A2109" s="9" t="s">
        <v>3109</v>
      </c>
      <c r="B2109" s="9" t="s">
        <v>107</v>
      </c>
      <c r="C2109" s="9" t="s">
        <v>412</v>
      </c>
      <c r="D2109" s="9" t="s">
        <v>17</v>
      </c>
      <c r="E2109" s="9" t="s">
        <v>1386</v>
      </c>
      <c r="F2109" s="10">
        <v>43985</v>
      </c>
      <c r="G2109" s="10" t="str">
        <f>VLOOKUP(Table3[[#This Row],[Product ID]],[1]Products!$A:$G,2,0)</f>
        <v>Product 52</v>
      </c>
      <c r="H2109" s="22">
        <v>2</v>
      </c>
      <c r="I2109" s="9">
        <f>VLOOKUP('Consolidtaed Data'!$B5259,[1]Products!$A:$G,4,0)</f>
        <v>112</v>
      </c>
      <c r="J2109" s="9">
        <f>VLOOKUP('Consolidtaed Data'!$B5259,[1]Products!$A:$G,3,0)</f>
        <v>90</v>
      </c>
      <c r="K2109" s="9">
        <f>'Consolidtaed Data'!$J5259*'Consolidtaed Data'!$H5259</f>
        <v>850</v>
      </c>
      <c r="L2109" s="9">
        <f>'Consolidtaed Data'!$I5259*'Consolidtaed Data'!$H5259</f>
        <v>1090</v>
      </c>
      <c r="M2109" s="9">
        <f>'Consolidtaed Data'!$L5259-'Consolidtaed Data'!$K5259</f>
        <v>13</v>
      </c>
      <c r="N2109" s="9" t="str">
        <f>VLOOKUP('Consolidtaed Data'!$C5259,[1]Locations!$A:$O,2,0)</f>
        <v>Fairfield</v>
      </c>
      <c r="O2109" s="9" t="str">
        <f>VLOOKUP('Consolidtaed Data'!$D5259,'[1]Sales People'!$A:$B,2,0)</f>
        <v>John Reyes</v>
      </c>
      <c r="P2109" s="9" t="str">
        <f>VLOOKUP('Consolidtaed Data'!$E5259,[1]Customers!$A:$B,2,0)</f>
        <v>Jesse Alvarez</v>
      </c>
      <c r="Q2109" s="11">
        <f>WEEKDAY('Consolidtaed Data'!$F5259)</f>
        <v>6</v>
      </c>
      <c r="R2109" s="9">
        <f>MONTH('Consolidtaed Data'!$F5259)</f>
        <v>1</v>
      </c>
      <c r="S2109" s="9" t="str">
        <f>TEXT(Table3[[#This Row],[Purchase Date]],"MMMM")</f>
        <v>June</v>
      </c>
      <c r="T2109" s="9">
        <f>YEAR('Consolidtaed Data'!$F5259)</f>
        <v>2021</v>
      </c>
    </row>
    <row r="2110" spans="1:20" x14ac:dyDescent="0.3">
      <c r="A2110" s="9" t="s">
        <v>3110</v>
      </c>
      <c r="B2110" s="9" t="s">
        <v>580</v>
      </c>
      <c r="C2110" s="9" t="s">
        <v>39</v>
      </c>
      <c r="D2110" s="9" t="s">
        <v>43</v>
      </c>
      <c r="E2110" s="9" t="s">
        <v>2617</v>
      </c>
      <c r="F2110" s="10">
        <v>43985</v>
      </c>
      <c r="G2110" s="10" t="str">
        <f>VLOOKUP(Table3[[#This Row],[Product ID]],[1]Products!$A:$G,2,0)</f>
        <v>Product 1</v>
      </c>
      <c r="H2110" s="22">
        <v>3</v>
      </c>
      <c r="I2110" s="9">
        <f>VLOOKUP('Consolidtaed Data'!$B5481,[1]Products!$A:$G,4,0)</f>
        <v>2091</v>
      </c>
      <c r="J2110" s="9">
        <f>VLOOKUP('Consolidtaed Data'!$B5481,[1]Products!$A:$G,3,0)</f>
        <v>1485</v>
      </c>
      <c r="K2110" s="9">
        <f>'Consolidtaed Data'!$J5481*'Consolidtaed Data'!$H5481</f>
        <v>2660</v>
      </c>
      <c r="L2110" s="9">
        <f>'Consolidtaed Data'!$I5481*'Consolidtaed Data'!$H5481</f>
        <v>5112</v>
      </c>
      <c r="M2110" s="9">
        <f>'Consolidtaed Data'!$L5481-'Consolidtaed Data'!$K5481</f>
        <v>1980</v>
      </c>
      <c r="N2110" s="9" t="str">
        <f>VLOOKUP('Consolidtaed Data'!$C5481,[1]Locations!$A:$O,2,0)</f>
        <v>Concord</v>
      </c>
      <c r="O2110" s="9" t="str">
        <f>VLOOKUP('Consolidtaed Data'!$D5481,'[1]Sales People'!$A:$B,2,0)</f>
        <v>Ryan Butler</v>
      </c>
      <c r="P2110" s="9" t="str">
        <f>VLOOKUP('Consolidtaed Data'!$E5481,[1]Customers!$A:$B,2,0)</f>
        <v>Jerry Reed</v>
      </c>
      <c r="Q2110" s="11">
        <f>WEEKDAY('Consolidtaed Data'!$F5481)</f>
        <v>3</v>
      </c>
      <c r="R2110" s="9">
        <f>MONTH('Consolidtaed Data'!$F5481)</f>
        <v>2</v>
      </c>
      <c r="S2110" s="9" t="str">
        <f>TEXT(Table3[[#This Row],[Purchase Date]],"MMMM")</f>
        <v>June</v>
      </c>
      <c r="T2110" s="9">
        <f>YEAR('Consolidtaed Data'!$F5481)</f>
        <v>2021</v>
      </c>
    </row>
    <row r="2111" spans="1:20" x14ac:dyDescent="0.3">
      <c r="A2111" s="9" t="s">
        <v>3111</v>
      </c>
      <c r="B2111" s="9" t="s">
        <v>41</v>
      </c>
      <c r="C2111" s="9" t="s">
        <v>34</v>
      </c>
      <c r="D2111" s="9" t="s">
        <v>272</v>
      </c>
      <c r="E2111" s="9" t="s">
        <v>2647</v>
      </c>
      <c r="F2111" s="10">
        <v>43985</v>
      </c>
      <c r="G2111" s="10" t="str">
        <f>VLOOKUP(Table3[[#This Row],[Product ID]],[1]Products!$A:$G,2,0)</f>
        <v>Product 11</v>
      </c>
      <c r="H2111" s="22">
        <v>1</v>
      </c>
      <c r="I2111" s="9">
        <f>VLOOKUP('Consolidtaed Data'!$B5587,[1]Products!$A:$G,4,0)</f>
        <v>2283</v>
      </c>
      <c r="J2111" s="9">
        <f>VLOOKUP('Consolidtaed Data'!$B5587,[1]Products!$A:$G,3,0)</f>
        <v>1484</v>
      </c>
      <c r="K2111" s="9">
        <f>'Consolidtaed Data'!$J5587*'Consolidtaed Data'!$H5587</f>
        <v>1788</v>
      </c>
      <c r="L2111" s="9">
        <f>'Consolidtaed Data'!$I5587*'Consolidtaed Data'!$H5587</f>
        <v>2353</v>
      </c>
      <c r="M2111" s="9">
        <f>'Consolidtaed Data'!$L5587-'Consolidtaed Data'!$K5587</f>
        <v>344</v>
      </c>
      <c r="N2111" s="9" t="str">
        <f>VLOOKUP('Consolidtaed Data'!$C5587,[1]Locations!$A:$O,2,0)</f>
        <v>Vista</v>
      </c>
      <c r="O2111" s="9" t="str">
        <f>VLOOKUP('Consolidtaed Data'!$D5587,'[1]Sales People'!$A:$B,2,0)</f>
        <v>Brian Thomas</v>
      </c>
      <c r="P2111" s="9" t="str">
        <f>VLOOKUP('Consolidtaed Data'!$E5587,[1]Customers!$A:$B,2,0)</f>
        <v>Fred Howell</v>
      </c>
      <c r="Q2111" s="11">
        <f>WEEKDAY('Consolidtaed Data'!$F5587)</f>
        <v>5</v>
      </c>
      <c r="R2111" s="9">
        <f>MONTH('Consolidtaed Data'!$F5587)</f>
        <v>2</v>
      </c>
      <c r="S2111" s="9" t="str">
        <f>TEXT(Table3[[#This Row],[Purchase Date]],"MMMM")</f>
        <v>June</v>
      </c>
      <c r="T2111" s="9">
        <f>YEAR('Consolidtaed Data'!$F5587)</f>
        <v>2021</v>
      </c>
    </row>
    <row r="2112" spans="1:20" x14ac:dyDescent="0.3">
      <c r="A2112" s="9" t="s">
        <v>3112</v>
      </c>
      <c r="B2112" s="9" t="s">
        <v>191</v>
      </c>
      <c r="C2112" s="9" t="s">
        <v>82</v>
      </c>
      <c r="D2112" s="9" t="s">
        <v>95</v>
      </c>
      <c r="E2112" s="9" t="s">
        <v>341</v>
      </c>
      <c r="F2112" s="10">
        <v>43985</v>
      </c>
      <c r="G2112" s="10" t="str">
        <f>VLOOKUP(Table3[[#This Row],[Product ID]],[1]Products!$A:$G,2,0)</f>
        <v>Product 36</v>
      </c>
      <c r="H2112" s="22">
        <v>3</v>
      </c>
      <c r="I2112" s="9">
        <f>VLOOKUP('Consolidtaed Data'!$B5888,[1]Products!$A:$G,4,0)</f>
        <v>1848</v>
      </c>
      <c r="J2112" s="9">
        <f>VLOOKUP('Consolidtaed Data'!$B5888,[1]Products!$A:$G,3,0)</f>
        <v>1294</v>
      </c>
      <c r="K2112" s="9">
        <f>'Consolidtaed Data'!$J5888*'Consolidtaed Data'!$H5888</f>
        <v>7108</v>
      </c>
      <c r="L2112" s="9">
        <f>'Consolidtaed Data'!$I5888*'Consolidtaed Data'!$H5888</f>
        <v>8564</v>
      </c>
      <c r="M2112" s="9">
        <f>'Consolidtaed Data'!$L5888-'Consolidtaed Data'!$K5888</f>
        <v>206</v>
      </c>
      <c r="N2112" s="9" t="str">
        <f>VLOOKUP('Consolidtaed Data'!$C5888,[1]Locations!$A:$O,2,0)</f>
        <v>Escondido</v>
      </c>
      <c r="O2112" s="9" t="str">
        <f>VLOOKUP('Consolidtaed Data'!$D5888,'[1]Sales People'!$A:$B,2,0)</f>
        <v>Justin Lynch</v>
      </c>
      <c r="P2112" s="9" t="str">
        <f>VLOOKUP('Consolidtaed Data'!$E5888,[1]Customers!$A:$B,2,0)</f>
        <v>Ryan Ruiz</v>
      </c>
      <c r="Q2112" s="11">
        <f>WEEKDAY('Consolidtaed Data'!$F5888)</f>
        <v>3</v>
      </c>
      <c r="R2112" s="9">
        <f>MONTH('Consolidtaed Data'!$F5888)</f>
        <v>3</v>
      </c>
      <c r="S2112" s="9" t="str">
        <f>TEXT(Table3[[#This Row],[Purchase Date]],"MMMM")</f>
        <v>June</v>
      </c>
      <c r="T2112" s="9">
        <f>YEAR('Consolidtaed Data'!$F5888)</f>
        <v>2021</v>
      </c>
    </row>
    <row r="2113" spans="1:20" x14ac:dyDescent="0.3">
      <c r="A2113" s="9" t="s">
        <v>3113</v>
      </c>
      <c r="B2113" s="9" t="s">
        <v>213</v>
      </c>
      <c r="C2113" s="9" t="s">
        <v>108</v>
      </c>
      <c r="D2113" s="9" t="s">
        <v>127</v>
      </c>
      <c r="E2113" s="9" t="s">
        <v>1039</v>
      </c>
      <c r="F2113" s="10">
        <v>43985</v>
      </c>
      <c r="G2113" s="10" t="str">
        <f>VLOOKUP(Table3[[#This Row],[Product ID]],[1]Products!$A:$G,2,0)</f>
        <v>Product 68</v>
      </c>
      <c r="H2113" s="22">
        <v>2</v>
      </c>
      <c r="I2113" s="9">
        <f>VLOOKUP('Consolidtaed Data'!$B6686,[1]Products!$A:$G,4,0)</f>
        <v>1103</v>
      </c>
      <c r="J2113" s="9">
        <f>VLOOKUP('Consolidtaed Data'!$B6686,[1]Products!$A:$G,3,0)</f>
        <v>838</v>
      </c>
      <c r="K2113" s="9">
        <f>'Consolidtaed Data'!$J6686*'Consolidtaed Data'!$H6686</f>
        <v>1894</v>
      </c>
      <c r="L2113" s="9">
        <f>'Consolidtaed Data'!$I6686*'Consolidtaed Data'!$H6686</f>
        <v>2706</v>
      </c>
      <c r="M2113" s="9">
        <f>'Consolidtaed Data'!$L6686-'Consolidtaed Data'!$K6686</f>
        <v>1312</v>
      </c>
      <c r="N2113" s="9" t="str">
        <f>VLOOKUP('Consolidtaed Data'!$C6686,[1]Locations!$A:$O,2,0)</f>
        <v>San Bernardino</v>
      </c>
      <c r="O2113" s="9" t="str">
        <f>VLOOKUP('Consolidtaed Data'!$D6686,'[1]Sales People'!$A:$B,2,0)</f>
        <v>Andrew Bowman</v>
      </c>
      <c r="P2113" s="9" t="str">
        <f>VLOOKUP('Consolidtaed Data'!$E6686,[1]Customers!$A:$B,2,0)</f>
        <v>Jonathan Harris</v>
      </c>
      <c r="Q2113" s="11">
        <f>WEEKDAY('Consolidtaed Data'!$F6686)</f>
        <v>2</v>
      </c>
      <c r="R2113" s="9">
        <f>MONTH('Consolidtaed Data'!$F6686)</f>
        <v>5</v>
      </c>
      <c r="S2113" s="9" t="str">
        <f>TEXT(Table3[[#This Row],[Purchase Date]],"MMMM")</f>
        <v>June</v>
      </c>
      <c r="T2113" s="9">
        <f>YEAR('Consolidtaed Data'!$F6686)</f>
        <v>2021</v>
      </c>
    </row>
    <row r="2114" spans="1:20" x14ac:dyDescent="0.3">
      <c r="A2114" s="9" t="s">
        <v>3114</v>
      </c>
      <c r="B2114" s="9" t="s">
        <v>610</v>
      </c>
      <c r="C2114" s="9" t="s">
        <v>134</v>
      </c>
      <c r="D2114" s="9" t="s">
        <v>123</v>
      </c>
      <c r="E2114" s="9" t="s">
        <v>3517</v>
      </c>
      <c r="F2114" s="10">
        <v>43985</v>
      </c>
      <c r="G2114" s="10" t="str">
        <f>VLOOKUP(Table3[[#This Row],[Product ID]],[1]Products!$A:$G,2,0)</f>
        <v>Product 12</v>
      </c>
      <c r="H2114" s="22">
        <v>1</v>
      </c>
      <c r="I2114" s="9">
        <f>VLOOKUP('Consolidtaed Data'!$B6742,[1]Products!$A:$G,4,0)</f>
        <v>1414</v>
      </c>
      <c r="J2114" s="9">
        <f>VLOOKUP('Consolidtaed Data'!$B6742,[1]Products!$A:$G,3,0)</f>
        <v>962</v>
      </c>
      <c r="K2114" s="9">
        <f>'Consolidtaed Data'!$J6742*'Consolidtaed Data'!$H6742</f>
        <v>1752</v>
      </c>
      <c r="L2114" s="9">
        <f>'Consolidtaed Data'!$I6742*'Consolidtaed Data'!$H6742</f>
        <v>2739</v>
      </c>
      <c r="M2114" s="9">
        <f>'Consolidtaed Data'!$L6742-'Consolidtaed Data'!$K6742</f>
        <v>264</v>
      </c>
      <c r="N2114" s="9" t="str">
        <f>VLOOKUP('Consolidtaed Data'!$C6742,[1]Locations!$A:$O,2,0)</f>
        <v>Santa Maria</v>
      </c>
      <c r="O2114" s="9" t="str">
        <f>VLOOKUP('Consolidtaed Data'!$D6742,'[1]Sales People'!$A:$B,2,0)</f>
        <v>Carl Hall</v>
      </c>
      <c r="P2114" s="9" t="str">
        <f>VLOOKUP('Consolidtaed Data'!$E6742,[1]Customers!$A:$B,2,0)</f>
        <v>Robert Murphy</v>
      </c>
      <c r="Q2114" s="11">
        <f>WEEKDAY('Consolidtaed Data'!$F6742)</f>
        <v>7</v>
      </c>
      <c r="R2114" s="9">
        <f>MONTH('Consolidtaed Data'!$F6742)</f>
        <v>5</v>
      </c>
      <c r="S2114" s="9" t="str">
        <f>TEXT(Table3[[#This Row],[Purchase Date]],"MMMM")</f>
        <v>June</v>
      </c>
      <c r="T2114" s="9">
        <f>YEAR('Consolidtaed Data'!$F6742)</f>
        <v>2021</v>
      </c>
    </row>
    <row r="2115" spans="1:20" x14ac:dyDescent="0.3">
      <c r="A2115" s="9" t="s">
        <v>3115</v>
      </c>
      <c r="B2115" s="9" t="s">
        <v>164</v>
      </c>
      <c r="C2115" s="9" t="s">
        <v>347</v>
      </c>
      <c r="D2115" s="9" t="s">
        <v>402</v>
      </c>
      <c r="E2115" s="9" t="s">
        <v>863</v>
      </c>
      <c r="F2115" s="10">
        <v>43985</v>
      </c>
      <c r="G2115" s="10" t="str">
        <f>VLOOKUP(Table3[[#This Row],[Product ID]],[1]Products!$A:$G,2,0)</f>
        <v>Product 69</v>
      </c>
      <c r="H2115" s="22">
        <v>1</v>
      </c>
      <c r="I2115" s="9">
        <f>VLOOKUP('Consolidtaed Data'!$B7349,[1]Products!$A:$G,4,0)</f>
        <v>2182</v>
      </c>
      <c r="J2115" s="9">
        <f>VLOOKUP('Consolidtaed Data'!$B7349,[1]Products!$A:$G,3,0)</f>
        <v>1200</v>
      </c>
      <c r="K2115" s="9">
        <f>'Consolidtaed Data'!$J7349*'Consolidtaed Data'!$H7349</f>
        <v>947</v>
      </c>
      <c r="L2115" s="9">
        <f>'Consolidtaed Data'!$I7349*'Consolidtaed Data'!$H7349</f>
        <v>1353</v>
      </c>
      <c r="M2115" s="9">
        <f>'Consolidtaed Data'!$L7349-'Consolidtaed Data'!$K7349</f>
        <v>246</v>
      </c>
      <c r="N2115" s="9" t="str">
        <f>VLOOKUP('Consolidtaed Data'!$C7349,[1]Locations!$A:$O,2,0)</f>
        <v>Thousand Oaks</v>
      </c>
      <c r="O2115" s="9" t="str">
        <f>VLOOKUP('Consolidtaed Data'!$D7349,'[1]Sales People'!$A:$B,2,0)</f>
        <v>Eugene Holmes</v>
      </c>
      <c r="P2115" s="9" t="str">
        <f>VLOOKUP('Consolidtaed Data'!$E7349,[1]Customers!$A:$B,2,0)</f>
        <v>Jonathan Harris</v>
      </c>
      <c r="Q2115" s="11">
        <f>WEEKDAY('Consolidtaed Data'!$F7349)</f>
        <v>1</v>
      </c>
      <c r="R2115" s="9">
        <f>MONTH('Consolidtaed Data'!$F7349)</f>
        <v>7</v>
      </c>
      <c r="S2115" s="9" t="str">
        <f>TEXT(Table3[[#This Row],[Purchase Date]],"MMMM")</f>
        <v>June</v>
      </c>
      <c r="T2115" s="9">
        <f>YEAR('Consolidtaed Data'!$F7349)</f>
        <v>2021</v>
      </c>
    </row>
    <row r="2116" spans="1:20" x14ac:dyDescent="0.3">
      <c r="A2116" s="9" t="s">
        <v>3116</v>
      </c>
      <c r="B2116" s="9" t="s">
        <v>336</v>
      </c>
      <c r="C2116" s="9" t="s">
        <v>169</v>
      </c>
      <c r="D2116" s="9" t="s">
        <v>174</v>
      </c>
      <c r="E2116" s="9" t="s">
        <v>696</v>
      </c>
      <c r="F2116" s="10">
        <v>43985</v>
      </c>
      <c r="G2116" s="10" t="str">
        <f>VLOOKUP(Table3[[#This Row],[Product ID]],[1]Products!$A:$G,2,0)</f>
        <v>Product 78</v>
      </c>
      <c r="H2116" s="22">
        <v>2</v>
      </c>
      <c r="I2116" s="9">
        <f>VLOOKUP('Consolidtaed Data'!$B7427,[1]Products!$A:$G,4,0)</f>
        <v>504</v>
      </c>
      <c r="J2116" s="9">
        <f>VLOOKUP('Consolidtaed Data'!$B7427,[1]Products!$A:$G,3,0)</f>
        <v>408</v>
      </c>
      <c r="K2116" s="9">
        <f>'Consolidtaed Data'!$J7427*'Consolidtaed Data'!$H7427</f>
        <v>122</v>
      </c>
      <c r="L2116" s="9">
        <f>'Consolidtaed Data'!$I7427*'Consolidtaed Data'!$H7427</f>
        <v>190</v>
      </c>
      <c r="M2116" s="9">
        <f>'Consolidtaed Data'!$L7427-'Consolidtaed Data'!$K7427</f>
        <v>1790</v>
      </c>
      <c r="N2116" s="9" t="str">
        <f>VLOOKUP('Consolidtaed Data'!$C7427,[1]Locations!$A:$O,2,0)</f>
        <v>Rialto</v>
      </c>
      <c r="O2116" s="9" t="str">
        <f>VLOOKUP('Consolidtaed Data'!$D7427,'[1]Sales People'!$A:$B,2,0)</f>
        <v>Ronald Reed</v>
      </c>
      <c r="P2116" s="9" t="str">
        <f>VLOOKUP('Consolidtaed Data'!$E7427,[1]Customers!$A:$B,2,0)</f>
        <v>Joe Griffin</v>
      </c>
      <c r="Q2116" s="11">
        <f>WEEKDAY('Consolidtaed Data'!$F7427)</f>
        <v>7</v>
      </c>
      <c r="R2116" s="9">
        <f>MONTH('Consolidtaed Data'!$F7427)</f>
        <v>7</v>
      </c>
      <c r="S2116" s="9" t="str">
        <f>TEXT(Table3[[#This Row],[Purchase Date]],"MMMM")</f>
        <v>June</v>
      </c>
      <c r="T2116" s="9">
        <f>YEAR('Consolidtaed Data'!$F7427)</f>
        <v>2021</v>
      </c>
    </row>
    <row r="2117" spans="1:20" x14ac:dyDescent="0.3">
      <c r="A2117" s="9" t="s">
        <v>3117</v>
      </c>
      <c r="B2117" s="9" t="s">
        <v>806</v>
      </c>
      <c r="C2117" s="9" t="s">
        <v>152</v>
      </c>
      <c r="D2117" s="9" t="s">
        <v>87</v>
      </c>
      <c r="E2117" s="9" t="s">
        <v>2440</v>
      </c>
      <c r="F2117" s="10">
        <v>43985</v>
      </c>
      <c r="G2117" s="10" t="str">
        <f>VLOOKUP(Table3[[#This Row],[Product ID]],[1]Products!$A:$G,2,0)</f>
        <v>Product 72</v>
      </c>
      <c r="H2117" s="22">
        <v>1</v>
      </c>
      <c r="I2117" s="9">
        <f>VLOOKUP('Consolidtaed Data'!$B7561,[1]Products!$A:$G,4,0)</f>
        <v>1862</v>
      </c>
      <c r="J2117" s="9">
        <f>VLOOKUP('Consolidtaed Data'!$B7561,[1]Products!$A:$G,3,0)</f>
        <v>1173</v>
      </c>
      <c r="K2117" s="9">
        <f>'Consolidtaed Data'!$J7561*'Consolidtaed Data'!$H7561</f>
        <v>4268</v>
      </c>
      <c r="L2117" s="9">
        <f>'Consolidtaed Data'!$I7561*'Consolidtaed Data'!$H7561</f>
        <v>7236</v>
      </c>
      <c r="M2117" s="9">
        <f>'Consolidtaed Data'!$L7561-'Consolidtaed Data'!$K7561</f>
        <v>123</v>
      </c>
      <c r="N2117" s="9" t="str">
        <f>VLOOKUP('Consolidtaed Data'!$C7561,[1]Locations!$A:$O,2,0)</f>
        <v>Salinas</v>
      </c>
      <c r="O2117" s="9" t="str">
        <f>VLOOKUP('Consolidtaed Data'!$D7561,'[1]Sales People'!$A:$B,2,0)</f>
        <v>Martin Perry</v>
      </c>
      <c r="P2117" s="9" t="str">
        <f>VLOOKUP('Consolidtaed Data'!$E7561,[1]Customers!$A:$B,2,0)</f>
        <v>Carlos Wheeler</v>
      </c>
      <c r="Q2117" s="11">
        <f>WEEKDAY('Consolidtaed Data'!$F7561)</f>
        <v>4</v>
      </c>
      <c r="R2117" s="9">
        <f>MONTH('Consolidtaed Data'!$F7561)</f>
        <v>7</v>
      </c>
      <c r="S2117" s="9" t="str">
        <f>TEXT(Table3[[#This Row],[Purchase Date]],"MMMM")</f>
        <v>June</v>
      </c>
      <c r="T2117" s="9">
        <f>YEAR('Consolidtaed Data'!$F7561)</f>
        <v>2021</v>
      </c>
    </row>
    <row r="2118" spans="1:20" x14ac:dyDescent="0.3">
      <c r="A2118" s="9" t="s">
        <v>3118</v>
      </c>
      <c r="B2118" s="9" t="s">
        <v>393</v>
      </c>
      <c r="C2118" s="9" t="s">
        <v>201</v>
      </c>
      <c r="D2118" s="9" t="s">
        <v>64</v>
      </c>
      <c r="E2118" s="9" t="s">
        <v>285</v>
      </c>
      <c r="F2118" s="10">
        <v>43985</v>
      </c>
      <c r="G2118" s="10" t="str">
        <f>VLOOKUP(Table3[[#This Row],[Product ID]],[1]Products!$A:$G,2,0)</f>
        <v>Product 84</v>
      </c>
      <c r="H2118" s="22">
        <v>2</v>
      </c>
      <c r="I2118" s="9">
        <f>VLOOKUP('Consolidtaed Data'!$B7836,[1]Products!$A:$G,4,0)</f>
        <v>1899</v>
      </c>
      <c r="J2118" s="9">
        <f>VLOOKUP('Consolidtaed Data'!$B7836,[1]Products!$A:$G,3,0)</f>
        <v>1044</v>
      </c>
      <c r="K2118" s="9">
        <f>'Consolidtaed Data'!$J7836*'Consolidtaed Data'!$H7836</f>
        <v>4892</v>
      </c>
      <c r="L2118" s="9">
        <f>'Consolidtaed Data'!$I7836*'Consolidtaed Data'!$H7836</f>
        <v>8020</v>
      </c>
      <c r="M2118" s="9">
        <f>'Consolidtaed Data'!$L7836-'Consolidtaed Data'!$K7836</f>
        <v>1316</v>
      </c>
      <c r="N2118" s="9" t="str">
        <f>VLOOKUP('Consolidtaed Data'!$C7836,[1]Locations!$A:$O,2,0)</f>
        <v>Santa Clarita</v>
      </c>
      <c r="O2118" s="9" t="str">
        <f>VLOOKUP('Consolidtaed Data'!$D7836,'[1]Sales People'!$A:$B,2,0)</f>
        <v>Justin Lynch</v>
      </c>
      <c r="P2118" s="9" t="str">
        <f>VLOOKUP('Consolidtaed Data'!$E7836,[1]Customers!$A:$B,2,0)</f>
        <v>Stephen Cook</v>
      </c>
      <c r="Q2118" s="11">
        <f>WEEKDAY('Consolidtaed Data'!$F7836)</f>
        <v>4</v>
      </c>
      <c r="R2118" s="9">
        <f>MONTH('Consolidtaed Data'!$F7836)</f>
        <v>8</v>
      </c>
      <c r="S2118" s="9" t="str">
        <f>TEXT(Table3[[#This Row],[Purchase Date]],"MMMM")</f>
        <v>June</v>
      </c>
      <c r="T2118" s="9">
        <f>YEAR('Consolidtaed Data'!$F7836)</f>
        <v>2021</v>
      </c>
    </row>
    <row r="2119" spans="1:20" x14ac:dyDescent="0.3">
      <c r="A2119" s="9" t="s">
        <v>3119</v>
      </c>
      <c r="B2119" s="9" t="s">
        <v>981</v>
      </c>
      <c r="C2119" s="9" t="s">
        <v>63</v>
      </c>
      <c r="D2119" s="9" t="s">
        <v>153</v>
      </c>
      <c r="E2119" s="9" t="s">
        <v>1372</v>
      </c>
      <c r="F2119" s="10">
        <v>43985</v>
      </c>
      <c r="G2119" s="10" t="str">
        <f>VLOOKUP(Table3[[#This Row],[Product ID]],[1]Products!$A:$G,2,0)</f>
        <v>Product 3</v>
      </c>
      <c r="H2119" s="22">
        <v>1</v>
      </c>
      <c r="I2119" s="9">
        <f>VLOOKUP('Consolidtaed Data'!$B8133,[1]Products!$A:$G,4,0)</f>
        <v>1405</v>
      </c>
      <c r="J2119" s="9">
        <f>VLOOKUP('Consolidtaed Data'!$B8133,[1]Products!$A:$G,3,0)</f>
        <v>1054</v>
      </c>
      <c r="K2119" s="9">
        <f>'Consolidtaed Data'!$J8133*'Consolidtaed Data'!$H8133</f>
        <v>4692</v>
      </c>
      <c r="L2119" s="9">
        <f>'Consolidtaed Data'!$I8133*'Consolidtaed Data'!$H8133</f>
        <v>7448</v>
      </c>
      <c r="M2119" s="9">
        <f>'Consolidtaed Data'!$L8133-'Consolidtaed Data'!$K8133</f>
        <v>240</v>
      </c>
      <c r="N2119" s="9" t="str">
        <f>VLOOKUP('Consolidtaed Data'!$C8133,[1]Locations!$A:$O,2,0)</f>
        <v>Clovis</v>
      </c>
      <c r="O2119" s="9" t="str">
        <f>VLOOKUP('Consolidtaed Data'!$D8133,'[1]Sales People'!$A:$B,2,0)</f>
        <v>Martin Perry</v>
      </c>
      <c r="P2119" s="9" t="str">
        <f>VLOOKUP('Consolidtaed Data'!$E8133,[1]Customers!$A:$B,2,0)</f>
        <v>Douglas Franklin</v>
      </c>
      <c r="Q2119" s="11">
        <f>WEEKDAY('Consolidtaed Data'!$F8133)</f>
        <v>6</v>
      </c>
      <c r="R2119" s="9">
        <f>MONTH('Consolidtaed Data'!$F8133)</f>
        <v>9</v>
      </c>
      <c r="S2119" s="9" t="str">
        <f>TEXT(Table3[[#This Row],[Purchase Date]],"MMMM")</f>
        <v>June</v>
      </c>
      <c r="T2119" s="9">
        <f>YEAR('Consolidtaed Data'!$F8133)</f>
        <v>2021</v>
      </c>
    </row>
    <row r="2120" spans="1:20" x14ac:dyDescent="0.3">
      <c r="A2120" s="9" t="s">
        <v>3120</v>
      </c>
      <c r="B2120" s="9" t="s">
        <v>112</v>
      </c>
      <c r="C2120" s="9" t="s">
        <v>134</v>
      </c>
      <c r="D2120" s="9" t="s">
        <v>235</v>
      </c>
      <c r="E2120" s="9" t="s">
        <v>1597</v>
      </c>
      <c r="F2120" s="10">
        <v>43985</v>
      </c>
      <c r="G2120" s="10" t="str">
        <f>VLOOKUP(Table3[[#This Row],[Product ID]],[1]Products!$A:$G,2,0)</f>
        <v>Product 7</v>
      </c>
      <c r="H2120" s="22">
        <v>1</v>
      </c>
      <c r="I2120" s="9">
        <f>VLOOKUP('Consolidtaed Data'!$B8419,[1]Products!$A:$G,4,0)</f>
        <v>1494</v>
      </c>
      <c r="J2120" s="9">
        <f>VLOOKUP('Consolidtaed Data'!$B8419,[1]Products!$A:$G,3,0)</f>
        <v>971</v>
      </c>
      <c r="K2120" s="9">
        <f>'Consolidtaed Data'!$J8419*'Consolidtaed Data'!$H8419</f>
        <v>1512</v>
      </c>
      <c r="L2120" s="9">
        <f>'Consolidtaed Data'!$I8419*'Consolidtaed Data'!$H8419</f>
        <v>2853</v>
      </c>
      <c r="M2120" s="9">
        <f>'Consolidtaed Data'!$L8419-'Consolidtaed Data'!$K8419</f>
        <v>46</v>
      </c>
      <c r="N2120" s="9" t="str">
        <f>VLOOKUP('Consolidtaed Data'!$C8419,[1]Locations!$A:$O,2,0)</f>
        <v>Escondido</v>
      </c>
      <c r="O2120" s="9" t="str">
        <f>VLOOKUP('Consolidtaed Data'!$D8419,'[1]Sales People'!$A:$B,2,0)</f>
        <v>Andrew Bowman</v>
      </c>
      <c r="P2120" s="9" t="str">
        <f>VLOOKUP('Consolidtaed Data'!$E8419,[1]Customers!$A:$B,2,0)</f>
        <v>Adam Wheeler</v>
      </c>
      <c r="Q2120" s="11">
        <f>WEEKDAY('Consolidtaed Data'!$F8419)</f>
        <v>7</v>
      </c>
      <c r="R2120" s="9">
        <f>MONTH('Consolidtaed Data'!$F8419)</f>
        <v>10</v>
      </c>
      <c r="S2120" s="9" t="str">
        <f>TEXT(Table3[[#This Row],[Purchase Date]],"MMMM")</f>
        <v>June</v>
      </c>
      <c r="T2120" s="9">
        <f>YEAR('Consolidtaed Data'!$F8419)</f>
        <v>2021</v>
      </c>
    </row>
    <row r="2121" spans="1:20" x14ac:dyDescent="0.3">
      <c r="A2121" s="9" t="s">
        <v>3121</v>
      </c>
      <c r="B2121" s="9" t="s">
        <v>322</v>
      </c>
      <c r="C2121" s="9" t="s">
        <v>134</v>
      </c>
      <c r="D2121" s="9" t="s">
        <v>26</v>
      </c>
      <c r="E2121" s="9" t="s">
        <v>2022</v>
      </c>
      <c r="F2121" s="10">
        <v>43985</v>
      </c>
      <c r="G2121" s="10" t="str">
        <f>VLOOKUP(Table3[[#This Row],[Product ID]],[1]Products!$A:$G,2,0)</f>
        <v>Product 43</v>
      </c>
      <c r="H2121" s="22">
        <v>1</v>
      </c>
      <c r="I2121" s="9">
        <f>VLOOKUP('Consolidtaed Data'!$B8429,[1]Products!$A:$G,4,0)</f>
        <v>1812</v>
      </c>
      <c r="J2121" s="9">
        <f>VLOOKUP('Consolidtaed Data'!$B8429,[1]Products!$A:$G,3,0)</f>
        <v>1305</v>
      </c>
      <c r="K2121" s="9">
        <f>'Consolidtaed Data'!$J8429*'Consolidtaed Data'!$H8429</f>
        <v>1261</v>
      </c>
      <c r="L2121" s="9">
        <f>'Consolidtaed Data'!$I8429*'Consolidtaed Data'!$H8429</f>
        <v>1638</v>
      </c>
      <c r="M2121" s="9">
        <f>'Consolidtaed Data'!$L8429-'Consolidtaed Data'!$K8429</f>
        <v>990</v>
      </c>
      <c r="N2121" s="9" t="str">
        <f>VLOOKUP('Consolidtaed Data'!$C8429,[1]Locations!$A:$O,2,0)</f>
        <v>Burbank</v>
      </c>
      <c r="O2121" s="9" t="str">
        <f>VLOOKUP('Consolidtaed Data'!$D8429,'[1]Sales People'!$A:$B,2,0)</f>
        <v>Arthur Mccoy</v>
      </c>
      <c r="P2121" s="9" t="str">
        <f>VLOOKUP('Consolidtaed Data'!$E8429,[1]Customers!$A:$B,2,0)</f>
        <v>Brian Murphy</v>
      </c>
      <c r="Q2121" s="11">
        <f>WEEKDAY('Consolidtaed Data'!$F8429)</f>
        <v>1</v>
      </c>
      <c r="R2121" s="9">
        <f>MONTH('Consolidtaed Data'!$F8429)</f>
        <v>10</v>
      </c>
      <c r="S2121" s="9" t="str">
        <f>TEXT(Table3[[#This Row],[Purchase Date]],"MMMM")</f>
        <v>June</v>
      </c>
      <c r="T2121" s="9">
        <f>YEAR('Consolidtaed Data'!$F8429)</f>
        <v>2021</v>
      </c>
    </row>
    <row r="2122" spans="1:20" x14ac:dyDescent="0.3">
      <c r="A2122" s="9" t="s">
        <v>3122</v>
      </c>
      <c r="B2122" s="9" t="s">
        <v>418</v>
      </c>
      <c r="C2122" s="9" t="s">
        <v>295</v>
      </c>
      <c r="D2122" s="9" t="s">
        <v>161</v>
      </c>
      <c r="E2122" s="9" t="s">
        <v>576</v>
      </c>
      <c r="F2122" s="10">
        <v>43985</v>
      </c>
      <c r="G2122" s="10" t="str">
        <f>VLOOKUP(Table3[[#This Row],[Product ID]],[1]Products!$A:$G,2,0)</f>
        <v>Product 82</v>
      </c>
      <c r="H2122" s="22">
        <v>1</v>
      </c>
      <c r="I2122" s="9">
        <f>VLOOKUP('Consolidtaed Data'!$B8851,[1]Products!$A:$G,4,0)</f>
        <v>530</v>
      </c>
      <c r="J2122" s="9">
        <f>VLOOKUP('Consolidtaed Data'!$B8851,[1]Products!$A:$G,3,0)</f>
        <v>435</v>
      </c>
      <c r="K2122" s="9">
        <f>'Consolidtaed Data'!$J8851*'Consolidtaed Data'!$H8851</f>
        <v>2734</v>
      </c>
      <c r="L2122" s="9">
        <f>'Consolidtaed Data'!$I8851*'Consolidtaed Data'!$H8851</f>
        <v>4482</v>
      </c>
      <c r="M2122" s="9">
        <f>'Consolidtaed Data'!$L8851-'Consolidtaed Data'!$K8851</f>
        <v>376</v>
      </c>
      <c r="N2122" s="9" t="str">
        <f>VLOOKUP('Consolidtaed Data'!$C8851,[1]Locations!$A:$O,2,0)</f>
        <v>Ontario</v>
      </c>
      <c r="O2122" s="9" t="str">
        <f>VLOOKUP('Consolidtaed Data'!$D8851,'[1]Sales People'!$A:$B,2,0)</f>
        <v>John Reyes</v>
      </c>
      <c r="P2122" s="9" t="str">
        <f>VLOOKUP('Consolidtaed Data'!$E8851,[1]Customers!$A:$B,2,0)</f>
        <v>James Armstrong</v>
      </c>
      <c r="Q2122" s="11">
        <f>WEEKDAY('Consolidtaed Data'!$F8851)</f>
        <v>4</v>
      </c>
      <c r="R2122" s="9">
        <f>MONTH('Consolidtaed Data'!$F8851)</f>
        <v>11</v>
      </c>
      <c r="S2122" s="9" t="str">
        <f>TEXT(Table3[[#This Row],[Purchase Date]],"MMMM")</f>
        <v>June</v>
      </c>
      <c r="T2122" s="9">
        <f>YEAR('Consolidtaed Data'!$F8851)</f>
        <v>2021</v>
      </c>
    </row>
    <row r="2123" spans="1:20" x14ac:dyDescent="0.3">
      <c r="A2123" s="9" t="s">
        <v>3123</v>
      </c>
      <c r="B2123" s="9" t="s">
        <v>610</v>
      </c>
      <c r="C2123" s="9" t="s">
        <v>253</v>
      </c>
      <c r="D2123" s="9" t="s">
        <v>68</v>
      </c>
      <c r="E2123" s="9" t="s">
        <v>903</v>
      </c>
      <c r="F2123" s="10">
        <v>43985</v>
      </c>
      <c r="G2123" s="10" t="str">
        <f>VLOOKUP(Table3[[#This Row],[Product ID]],[1]Products!$A:$G,2,0)</f>
        <v>Product 12</v>
      </c>
      <c r="H2123" s="22">
        <v>1</v>
      </c>
      <c r="I2123" s="9">
        <f>VLOOKUP('Consolidtaed Data'!$B8898,[1]Products!$A:$G,4,0)</f>
        <v>1743</v>
      </c>
      <c r="J2123" s="9">
        <f>VLOOKUP('Consolidtaed Data'!$B8898,[1]Products!$A:$G,3,0)</f>
        <v>872</v>
      </c>
      <c r="K2123" s="9">
        <f>'Consolidtaed Data'!$J8898*'Consolidtaed Data'!$H8898</f>
        <v>1896</v>
      </c>
      <c r="L2123" s="9">
        <f>'Consolidtaed Data'!$I8898*'Consolidtaed Data'!$H8898</f>
        <v>2495</v>
      </c>
      <c r="M2123" s="9">
        <f>'Consolidtaed Data'!$L8898-'Consolidtaed Data'!$K8898</f>
        <v>895</v>
      </c>
      <c r="N2123" s="9" t="str">
        <f>VLOOKUP('Consolidtaed Data'!$C8898,[1]Locations!$A:$O,2,0)</f>
        <v>Bakersfield</v>
      </c>
      <c r="O2123" s="9" t="str">
        <f>VLOOKUP('Consolidtaed Data'!$D8898,'[1]Sales People'!$A:$B,2,0)</f>
        <v>Eugene Holmes</v>
      </c>
      <c r="P2123" s="9" t="str">
        <f>VLOOKUP('Consolidtaed Data'!$E8898,[1]Customers!$A:$B,2,0)</f>
        <v>Joe Baker</v>
      </c>
      <c r="Q2123" s="11">
        <f>WEEKDAY('Consolidtaed Data'!$F8898)</f>
        <v>7</v>
      </c>
      <c r="R2123" s="9">
        <f>MONTH('Consolidtaed Data'!$F8898)</f>
        <v>11</v>
      </c>
      <c r="S2123" s="9" t="str">
        <f>TEXT(Table3[[#This Row],[Purchase Date]],"MMMM")</f>
        <v>June</v>
      </c>
      <c r="T2123" s="9">
        <f>YEAR('Consolidtaed Data'!$F8898)</f>
        <v>2021</v>
      </c>
    </row>
    <row r="2124" spans="1:20" x14ac:dyDescent="0.3">
      <c r="A2124" s="9" t="s">
        <v>3124</v>
      </c>
      <c r="B2124" s="9" t="s">
        <v>54</v>
      </c>
      <c r="C2124" s="9" t="s">
        <v>472</v>
      </c>
      <c r="D2124" s="9" t="s">
        <v>374</v>
      </c>
      <c r="E2124" s="9" t="s">
        <v>1798</v>
      </c>
      <c r="F2124" s="10">
        <v>43985</v>
      </c>
      <c r="G2124" s="10" t="str">
        <f>VLOOKUP(Table3[[#This Row],[Product ID]],[1]Products!$A:$G,2,0)</f>
        <v>Product 41</v>
      </c>
      <c r="H2124" s="22">
        <v>1</v>
      </c>
      <c r="I2124" s="9">
        <f>VLOOKUP('Consolidtaed Data'!$B9427,[1]Products!$A:$G,4,0)</f>
        <v>2410</v>
      </c>
      <c r="J2124" s="9">
        <f>VLOOKUP('Consolidtaed Data'!$B9427,[1]Products!$A:$G,3,0)</f>
        <v>1518</v>
      </c>
      <c r="K2124" s="9">
        <f>'Consolidtaed Data'!$J9427*'Consolidtaed Data'!$H9427</f>
        <v>292</v>
      </c>
      <c r="L2124" s="9">
        <f>'Consolidtaed Data'!$I9427*'Consolidtaed Data'!$H9427</f>
        <v>356</v>
      </c>
      <c r="M2124" s="9">
        <f>'Consolidtaed Data'!$L9427-'Consolidtaed Data'!$K9427</f>
        <v>95</v>
      </c>
      <c r="N2124" s="9" t="str">
        <f>VLOOKUP('Consolidtaed Data'!$C9427,[1]Locations!$A:$O,2,0)</f>
        <v>Moreno Valley</v>
      </c>
      <c r="O2124" s="9" t="str">
        <f>VLOOKUP('Consolidtaed Data'!$D9427,'[1]Sales People'!$A:$B,2,0)</f>
        <v>Brian Davis</v>
      </c>
      <c r="P2124" s="9" t="str">
        <f>VLOOKUP('Consolidtaed Data'!$E9427,[1]Customers!$A:$B,2,0)</f>
        <v>Jason Walker</v>
      </c>
      <c r="Q2124" s="11">
        <f>WEEKDAY('Consolidtaed Data'!$F9427)</f>
        <v>2</v>
      </c>
      <c r="R2124" s="9">
        <f>MONTH('Consolidtaed Data'!$F9427)</f>
        <v>12</v>
      </c>
      <c r="S2124" s="9" t="str">
        <f>TEXT(Table3[[#This Row],[Purchase Date]],"MMMM")</f>
        <v>June</v>
      </c>
      <c r="T2124" s="9">
        <f>YEAR('Consolidtaed Data'!$F9427)</f>
        <v>2021</v>
      </c>
    </row>
    <row r="2125" spans="1:20" x14ac:dyDescent="0.3">
      <c r="A2125" s="9" t="s">
        <v>3125</v>
      </c>
      <c r="B2125" s="9" t="s">
        <v>318</v>
      </c>
      <c r="C2125" s="9" t="s">
        <v>249</v>
      </c>
      <c r="D2125" s="9" t="s">
        <v>241</v>
      </c>
      <c r="E2125" s="9" t="s">
        <v>544</v>
      </c>
      <c r="F2125" s="10">
        <v>43985</v>
      </c>
      <c r="G2125" s="10" t="str">
        <f>VLOOKUP(Table3[[#This Row],[Product ID]],[1]Products!$A:$G,2,0)</f>
        <v>Product 89</v>
      </c>
      <c r="H2125" s="22">
        <v>1</v>
      </c>
      <c r="I2125" s="9">
        <f>VLOOKUP('Consolidtaed Data'!$B9462,[1]Products!$A:$G,4,0)</f>
        <v>1414</v>
      </c>
      <c r="J2125" s="9">
        <f>VLOOKUP('Consolidtaed Data'!$B9462,[1]Products!$A:$G,3,0)</f>
        <v>962</v>
      </c>
      <c r="K2125" s="9">
        <f>'Consolidtaed Data'!$J9462*'Consolidtaed Data'!$H9462</f>
        <v>1777</v>
      </c>
      <c r="L2125" s="9">
        <f>'Consolidtaed Data'!$I9462*'Consolidtaed Data'!$H9462</f>
        <v>2141</v>
      </c>
      <c r="M2125" s="9">
        <f>'Consolidtaed Data'!$L9462-'Consolidtaed Data'!$K9462</f>
        <v>264</v>
      </c>
      <c r="N2125" s="9" t="str">
        <f>VLOOKUP('Consolidtaed Data'!$C9462,[1]Locations!$A:$O,2,0)</f>
        <v>Burbank</v>
      </c>
      <c r="O2125" s="9" t="str">
        <f>VLOOKUP('Consolidtaed Data'!$D9462,'[1]Sales People'!$A:$B,2,0)</f>
        <v>Arthur Mccoy</v>
      </c>
      <c r="P2125" s="9" t="str">
        <f>VLOOKUP('Consolidtaed Data'!$E9462,[1]Customers!$A:$B,2,0)</f>
        <v>Jerry Andrews</v>
      </c>
      <c r="Q2125" s="11">
        <f>WEEKDAY('Consolidtaed Data'!$F9462)</f>
        <v>5</v>
      </c>
      <c r="R2125" s="9">
        <f>MONTH('Consolidtaed Data'!$F9462)</f>
        <v>12</v>
      </c>
      <c r="S2125" s="9" t="str">
        <f>TEXT(Table3[[#This Row],[Purchase Date]],"MMMM")</f>
        <v>June</v>
      </c>
      <c r="T2125" s="9">
        <f>YEAR('Consolidtaed Data'!$F9462)</f>
        <v>2021</v>
      </c>
    </row>
    <row r="2126" spans="1:20" x14ac:dyDescent="0.3">
      <c r="A2126" s="9" t="s">
        <v>3126</v>
      </c>
      <c r="B2126" s="9" t="s">
        <v>204</v>
      </c>
      <c r="C2126" s="9" t="s">
        <v>412</v>
      </c>
      <c r="D2126" s="9" t="s">
        <v>241</v>
      </c>
      <c r="E2126" s="9" t="s">
        <v>74</v>
      </c>
      <c r="F2126" s="10">
        <v>43986</v>
      </c>
      <c r="G2126" s="10" t="str">
        <f>VLOOKUP(Table3[[#This Row],[Product ID]],[1]Products!$A:$G,2,0)</f>
        <v>Product 101</v>
      </c>
      <c r="H2126" s="22">
        <v>4</v>
      </c>
      <c r="I2126" s="9">
        <f>VLOOKUP('Consolidtaed Data'!$B4706,[1]Products!$A:$G,4,0)</f>
        <v>1500</v>
      </c>
      <c r="J2126" s="9">
        <f>VLOOKUP('Consolidtaed Data'!$B4706,[1]Products!$A:$G,3,0)</f>
        <v>900</v>
      </c>
      <c r="K2126" s="9">
        <f>'Consolidtaed Data'!$J4706*'Consolidtaed Data'!$H4706</f>
        <v>1301</v>
      </c>
      <c r="L2126" s="9">
        <f>'Consolidtaed Data'!$I4706*'Consolidtaed Data'!$H4706</f>
        <v>1587</v>
      </c>
      <c r="M2126" s="9">
        <f>'Consolidtaed Data'!$L4706-'Consolidtaed Data'!$K4706</f>
        <v>1308</v>
      </c>
      <c r="N2126" s="9" t="str">
        <f>VLOOKUP('Consolidtaed Data'!$C4706,[1]Locations!$A:$O,2,0)</f>
        <v>Oakland</v>
      </c>
      <c r="O2126" s="9" t="str">
        <f>VLOOKUP('Consolidtaed Data'!$D4706,'[1]Sales People'!$A:$B,2,0)</f>
        <v>Kenneth Bradley</v>
      </c>
      <c r="P2126" s="9" t="str">
        <f>VLOOKUP('Consolidtaed Data'!$E4706,[1]Customers!$A:$B,2,0)</f>
        <v>Michael Allen</v>
      </c>
      <c r="Q2126" s="11">
        <f>WEEKDAY('Consolidtaed Data'!$F4706)</f>
        <v>6</v>
      </c>
      <c r="R2126" s="9">
        <f>MONTH('Consolidtaed Data'!$F4706)</f>
        <v>12</v>
      </c>
      <c r="S2126" s="9" t="str">
        <f>TEXT(Table3[[#This Row],[Purchase Date]],"MMMM")</f>
        <v>June</v>
      </c>
      <c r="T2126" s="9">
        <f>YEAR('Consolidtaed Data'!$F4706)</f>
        <v>2020</v>
      </c>
    </row>
    <row r="2127" spans="1:20" x14ac:dyDescent="0.3">
      <c r="A2127" s="9" t="s">
        <v>3127</v>
      </c>
      <c r="B2127" s="9" t="s">
        <v>298</v>
      </c>
      <c r="C2127" s="9" t="s">
        <v>458</v>
      </c>
      <c r="D2127" s="9" t="s">
        <v>329</v>
      </c>
      <c r="E2127" s="9" t="s">
        <v>3172</v>
      </c>
      <c r="F2127" s="10">
        <v>43986</v>
      </c>
      <c r="G2127" s="10" t="str">
        <f>VLOOKUP(Table3[[#This Row],[Product ID]],[1]Products!$A:$G,2,0)</f>
        <v>Product 53</v>
      </c>
      <c r="H2127" s="22">
        <v>2</v>
      </c>
      <c r="I2127" s="9">
        <f>VLOOKUP('Consolidtaed Data'!$B4788,[1]Products!$A:$G,4,0)</f>
        <v>1178</v>
      </c>
      <c r="J2127" s="9">
        <f>VLOOKUP('Consolidtaed Data'!$B4788,[1]Products!$A:$G,3,0)</f>
        <v>683</v>
      </c>
      <c r="K2127" s="9">
        <f>'Consolidtaed Data'!$J4788*'Consolidtaed Data'!$H4788</f>
        <v>4800</v>
      </c>
      <c r="L2127" s="9">
        <f>'Consolidtaed Data'!$I4788*'Consolidtaed Data'!$H4788</f>
        <v>8728</v>
      </c>
      <c r="M2127" s="9">
        <f>'Consolidtaed Data'!$L4788-'Consolidtaed Data'!$K4788</f>
        <v>982</v>
      </c>
      <c r="N2127" s="9" t="str">
        <f>VLOOKUP('Consolidtaed Data'!$C4788,[1]Locations!$A:$O,2,0)</f>
        <v>Escondido</v>
      </c>
      <c r="O2127" s="9" t="str">
        <f>VLOOKUP('Consolidtaed Data'!$D4788,'[1]Sales People'!$A:$B,2,0)</f>
        <v>Roger Ramos</v>
      </c>
      <c r="P2127" s="9" t="str">
        <f>VLOOKUP('Consolidtaed Data'!$E4788,[1]Customers!$A:$B,2,0)</f>
        <v>Chris Fuller</v>
      </c>
      <c r="Q2127" s="11">
        <f>WEEKDAY('Consolidtaed Data'!$F4788)</f>
        <v>5</v>
      </c>
      <c r="R2127" s="9">
        <f>MONTH('Consolidtaed Data'!$F4788)</f>
        <v>12</v>
      </c>
      <c r="S2127" s="9" t="str">
        <f>TEXT(Table3[[#This Row],[Purchase Date]],"MMMM")</f>
        <v>June</v>
      </c>
      <c r="T2127" s="9">
        <f>YEAR('Consolidtaed Data'!$F4788)</f>
        <v>2020</v>
      </c>
    </row>
    <row r="2128" spans="1:20" x14ac:dyDescent="0.3">
      <c r="A2128" s="9" t="s">
        <v>3128</v>
      </c>
      <c r="B2128" s="9" t="s">
        <v>742</v>
      </c>
      <c r="C2128" s="9" t="s">
        <v>564</v>
      </c>
      <c r="D2128" s="9" t="s">
        <v>31</v>
      </c>
      <c r="E2128" s="9" t="s">
        <v>4517</v>
      </c>
      <c r="F2128" s="10">
        <v>43986</v>
      </c>
      <c r="G2128" s="10" t="str">
        <f>VLOOKUP(Table3[[#This Row],[Product ID]],[1]Products!$A:$G,2,0)</f>
        <v>Product 90</v>
      </c>
      <c r="H2128" s="22">
        <v>1</v>
      </c>
      <c r="I2128" s="9">
        <f>VLOOKUP('Consolidtaed Data'!$B4816,[1]Products!$A:$G,4,0)</f>
        <v>637</v>
      </c>
      <c r="J2128" s="9">
        <f>VLOOKUP('Consolidtaed Data'!$B4816,[1]Products!$A:$G,3,0)</f>
        <v>389</v>
      </c>
      <c r="K2128" s="9">
        <f>'Consolidtaed Data'!$J4816*'Consolidtaed Data'!$H4816</f>
        <v>520</v>
      </c>
      <c r="L2128" s="9">
        <f>'Consolidtaed Data'!$I4816*'Consolidtaed Data'!$H4816</f>
        <v>724</v>
      </c>
      <c r="M2128" s="9">
        <f>'Consolidtaed Data'!$L4816-'Consolidtaed Data'!$K4816</f>
        <v>656</v>
      </c>
      <c r="N2128" s="9" t="str">
        <f>VLOOKUP('Consolidtaed Data'!$C4816,[1]Locations!$A:$O,2,0)</f>
        <v>Hayward</v>
      </c>
      <c r="O2128" s="9" t="str">
        <f>VLOOKUP('Consolidtaed Data'!$D4816,'[1]Sales People'!$A:$B,2,0)</f>
        <v>Martin Carr</v>
      </c>
      <c r="P2128" s="9" t="str">
        <f>VLOOKUP('Consolidtaed Data'!$E4816,[1]Customers!$A:$B,2,0)</f>
        <v>John Long</v>
      </c>
      <c r="Q2128" s="11">
        <f>WEEKDAY('Consolidtaed Data'!$F4816)</f>
        <v>7</v>
      </c>
      <c r="R2128" s="9">
        <f>MONTH('Consolidtaed Data'!$F4816)</f>
        <v>12</v>
      </c>
      <c r="S2128" s="9" t="str">
        <f>TEXT(Table3[[#This Row],[Purchase Date]],"MMMM")</f>
        <v>June</v>
      </c>
      <c r="T2128" s="9">
        <f>YEAR('Consolidtaed Data'!$F4816)</f>
        <v>2020</v>
      </c>
    </row>
    <row r="2129" spans="1:20" x14ac:dyDescent="0.3">
      <c r="A2129" s="9" t="s">
        <v>3129</v>
      </c>
      <c r="B2129" s="9" t="s">
        <v>252</v>
      </c>
      <c r="C2129" s="9" t="s">
        <v>228</v>
      </c>
      <c r="D2129" s="9" t="s">
        <v>123</v>
      </c>
      <c r="E2129" s="9" t="s">
        <v>1314</v>
      </c>
      <c r="F2129" s="10">
        <v>43986</v>
      </c>
      <c r="G2129" s="10" t="str">
        <f>VLOOKUP(Table3[[#This Row],[Product ID]],[1]Products!$A:$G,2,0)</f>
        <v>Product 81</v>
      </c>
      <c r="H2129" s="22">
        <v>3</v>
      </c>
      <c r="I2129" s="9">
        <f>VLOOKUP('Consolidtaed Data'!$B5300,[1]Products!$A:$G,4,0)</f>
        <v>2497</v>
      </c>
      <c r="J2129" s="9">
        <f>VLOOKUP('Consolidtaed Data'!$B5300,[1]Products!$A:$G,3,0)</f>
        <v>1473</v>
      </c>
      <c r="K2129" s="9">
        <f>'Consolidtaed Data'!$J5300*'Consolidtaed Data'!$H5300</f>
        <v>1740</v>
      </c>
      <c r="L2129" s="9">
        <f>'Consolidtaed Data'!$I5300*'Consolidtaed Data'!$H5300</f>
        <v>2120</v>
      </c>
      <c r="M2129" s="9">
        <f>'Consolidtaed Data'!$L5300-'Consolidtaed Data'!$K5300</f>
        <v>944</v>
      </c>
      <c r="N2129" s="9" t="str">
        <f>VLOOKUP('Consolidtaed Data'!$C5300,[1]Locations!$A:$O,2,0)</f>
        <v>Riverside</v>
      </c>
      <c r="O2129" s="9" t="str">
        <f>VLOOKUP('Consolidtaed Data'!$D5300,'[1]Sales People'!$A:$B,2,0)</f>
        <v>Sean Miller</v>
      </c>
      <c r="P2129" s="9" t="str">
        <f>VLOOKUP('Consolidtaed Data'!$E5300,[1]Customers!$A:$B,2,0)</f>
        <v>Gerald Andrews</v>
      </c>
      <c r="Q2129" s="11">
        <f>WEEKDAY('Consolidtaed Data'!$F5300)</f>
        <v>3</v>
      </c>
      <c r="R2129" s="9">
        <f>MONTH('Consolidtaed Data'!$F5300)</f>
        <v>1</v>
      </c>
      <c r="S2129" s="9" t="str">
        <f>TEXT(Table3[[#This Row],[Purchase Date]],"MMMM")</f>
        <v>June</v>
      </c>
      <c r="T2129" s="9">
        <f>YEAR('Consolidtaed Data'!$F5300)</f>
        <v>2021</v>
      </c>
    </row>
    <row r="2130" spans="1:20" x14ac:dyDescent="0.3">
      <c r="A2130" s="9" t="s">
        <v>3130</v>
      </c>
      <c r="B2130" s="9" t="s">
        <v>366</v>
      </c>
      <c r="C2130" s="9" t="s">
        <v>55</v>
      </c>
      <c r="D2130" s="9" t="s">
        <v>105</v>
      </c>
      <c r="E2130" s="9" t="s">
        <v>1476</v>
      </c>
      <c r="F2130" s="10">
        <v>43986</v>
      </c>
      <c r="G2130" s="10" t="str">
        <f>VLOOKUP(Table3[[#This Row],[Product ID]],[1]Products!$A:$G,2,0)</f>
        <v>Product 39</v>
      </c>
      <c r="H2130" s="22">
        <v>1</v>
      </c>
      <c r="I2130" s="9">
        <f>VLOOKUP('Consolidtaed Data'!$B6402,[1]Products!$A:$G,4,0)</f>
        <v>880</v>
      </c>
      <c r="J2130" s="9">
        <f>VLOOKUP('Consolidtaed Data'!$B6402,[1]Products!$A:$G,3,0)</f>
        <v>634</v>
      </c>
      <c r="K2130" s="9">
        <f>'Consolidtaed Data'!$J6402*'Consolidtaed Data'!$H6402</f>
        <v>2440</v>
      </c>
      <c r="L2130" s="9">
        <f>'Consolidtaed Data'!$I6402*'Consolidtaed Data'!$H6402</f>
        <v>3342</v>
      </c>
      <c r="M2130" s="9">
        <f>'Consolidtaed Data'!$L6402-'Consolidtaed Data'!$K6402</f>
        <v>1100</v>
      </c>
      <c r="N2130" s="9" t="str">
        <f>VLOOKUP('Consolidtaed Data'!$C6402,[1]Locations!$A:$O,2,0)</f>
        <v>Huntington Beach</v>
      </c>
      <c r="O2130" s="9" t="str">
        <f>VLOOKUP('Consolidtaed Data'!$D6402,'[1]Sales People'!$A:$B,2,0)</f>
        <v>Ernest Wheeler</v>
      </c>
      <c r="P2130" s="9" t="str">
        <f>VLOOKUP('Consolidtaed Data'!$E6402,[1]Customers!$A:$B,2,0)</f>
        <v>Carlos Hunt</v>
      </c>
      <c r="Q2130" s="11">
        <f>WEEKDAY('Consolidtaed Data'!$F6402)</f>
        <v>7</v>
      </c>
      <c r="R2130" s="9">
        <f>MONTH('Consolidtaed Data'!$F6402)</f>
        <v>5</v>
      </c>
      <c r="S2130" s="9" t="str">
        <f>TEXT(Table3[[#This Row],[Purchase Date]],"MMMM")</f>
        <v>June</v>
      </c>
      <c r="T2130" s="9">
        <f>YEAR('Consolidtaed Data'!$F6402)</f>
        <v>2021</v>
      </c>
    </row>
    <row r="2131" spans="1:20" x14ac:dyDescent="0.3">
      <c r="A2131" s="9" t="s">
        <v>3131</v>
      </c>
      <c r="B2131" s="9" t="s">
        <v>580</v>
      </c>
      <c r="C2131" s="9" t="s">
        <v>228</v>
      </c>
      <c r="D2131" s="9" t="s">
        <v>235</v>
      </c>
      <c r="E2131" s="9" t="s">
        <v>1502</v>
      </c>
      <c r="F2131" s="10">
        <v>43986</v>
      </c>
      <c r="G2131" s="10" t="str">
        <f>VLOOKUP(Table3[[#This Row],[Product ID]],[1]Products!$A:$G,2,0)</f>
        <v>Product 1</v>
      </c>
      <c r="H2131" s="22">
        <v>3</v>
      </c>
      <c r="I2131" s="9">
        <f>VLOOKUP('Consolidtaed Data'!$B6530,[1]Products!$A:$G,4,0)</f>
        <v>1077</v>
      </c>
      <c r="J2131" s="9">
        <f>VLOOKUP('Consolidtaed Data'!$B6530,[1]Products!$A:$G,3,0)</f>
        <v>732</v>
      </c>
      <c r="K2131" s="9">
        <f>'Consolidtaed Data'!$J6530*'Consolidtaed Data'!$H6530</f>
        <v>1295</v>
      </c>
      <c r="L2131" s="9">
        <f>'Consolidtaed Data'!$I6530*'Consolidtaed Data'!$H6530</f>
        <v>1639</v>
      </c>
      <c r="M2131" s="9">
        <f>'Consolidtaed Data'!$L6530-'Consolidtaed Data'!$K6530</f>
        <v>328</v>
      </c>
      <c r="N2131" s="9" t="str">
        <f>VLOOKUP('Consolidtaed Data'!$C6530,[1]Locations!$A:$O,2,0)</f>
        <v>Chula Vista</v>
      </c>
      <c r="O2131" s="9" t="str">
        <f>VLOOKUP('Consolidtaed Data'!$D6530,'[1]Sales People'!$A:$B,2,0)</f>
        <v>Howard Sims</v>
      </c>
      <c r="P2131" s="9" t="str">
        <f>VLOOKUP('Consolidtaed Data'!$E6530,[1]Customers!$A:$B,2,0)</f>
        <v>Walter Harris</v>
      </c>
      <c r="Q2131" s="11">
        <f>WEEKDAY('Consolidtaed Data'!$F6530)</f>
        <v>3</v>
      </c>
      <c r="R2131" s="9">
        <f>MONTH('Consolidtaed Data'!$F6530)</f>
        <v>5</v>
      </c>
      <c r="S2131" s="9" t="str">
        <f>TEXT(Table3[[#This Row],[Purchase Date]],"MMMM")</f>
        <v>June</v>
      </c>
      <c r="T2131" s="9">
        <f>YEAR('Consolidtaed Data'!$F6530)</f>
        <v>2021</v>
      </c>
    </row>
    <row r="2132" spans="1:20" x14ac:dyDescent="0.3">
      <c r="A2132" s="9" t="s">
        <v>3132</v>
      </c>
      <c r="B2132" s="9" t="s">
        <v>93</v>
      </c>
      <c r="C2132" s="9" t="s">
        <v>34</v>
      </c>
      <c r="D2132" s="9" t="s">
        <v>56</v>
      </c>
      <c r="E2132" s="9" t="s">
        <v>2281</v>
      </c>
      <c r="F2132" s="10">
        <v>43986</v>
      </c>
      <c r="G2132" s="10" t="str">
        <f>VLOOKUP(Table3[[#This Row],[Product ID]],[1]Products!$A:$G,2,0)</f>
        <v>Product 71</v>
      </c>
      <c r="H2132" s="22">
        <v>1</v>
      </c>
      <c r="I2132" s="9">
        <f>VLOOKUP('Consolidtaed Data'!$B6823,[1]Products!$A:$G,4,0)</f>
        <v>1119</v>
      </c>
      <c r="J2132" s="9">
        <f>VLOOKUP('Consolidtaed Data'!$B6823,[1]Products!$A:$G,3,0)</f>
        <v>683</v>
      </c>
      <c r="K2132" s="9">
        <f>'Consolidtaed Data'!$J6823*'Consolidtaed Data'!$H6823</f>
        <v>5284</v>
      </c>
      <c r="L2132" s="9">
        <f>'Consolidtaed Data'!$I6823*'Consolidtaed Data'!$H6823</f>
        <v>7888</v>
      </c>
      <c r="M2132" s="9">
        <f>'Consolidtaed Data'!$L6823-'Consolidtaed Data'!$K6823</f>
        <v>204</v>
      </c>
      <c r="N2132" s="9" t="str">
        <f>VLOOKUP('Consolidtaed Data'!$C6823,[1]Locations!$A:$O,2,0)</f>
        <v>Salinas</v>
      </c>
      <c r="O2132" s="9" t="str">
        <f>VLOOKUP('Consolidtaed Data'!$D6823,'[1]Sales People'!$A:$B,2,0)</f>
        <v>Larry Marshall</v>
      </c>
      <c r="P2132" s="9" t="str">
        <f>VLOOKUP('Consolidtaed Data'!$E6823,[1]Customers!$A:$B,2,0)</f>
        <v>Jeremy Schmidt</v>
      </c>
      <c r="Q2132" s="11">
        <f>WEEKDAY('Consolidtaed Data'!$F6823)</f>
        <v>5</v>
      </c>
      <c r="R2132" s="9">
        <f>MONTH('Consolidtaed Data'!$F6823)</f>
        <v>6</v>
      </c>
      <c r="S2132" s="9" t="str">
        <f>TEXT(Table3[[#This Row],[Purchase Date]],"MMMM")</f>
        <v>June</v>
      </c>
      <c r="T2132" s="9">
        <f>YEAR('Consolidtaed Data'!$F6823)</f>
        <v>2021</v>
      </c>
    </row>
    <row r="2133" spans="1:20" x14ac:dyDescent="0.3">
      <c r="A2133" s="9" t="s">
        <v>3133</v>
      </c>
      <c r="B2133" s="9" t="s">
        <v>806</v>
      </c>
      <c r="C2133" s="9" t="s">
        <v>420</v>
      </c>
      <c r="D2133" s="9" t="s">
        <v>123</v>
      </c>
      <c r="E2133" s="9" t="s">
        <v>120</v>
      </c>
      <c r="F2133" s="10">
        <v>43986</v>
      </c>
      <c r="G2133" s="10" t="str">
        <f>VLOOKUP(Table3[[#This Row],[Product ID]],[1]Products!$A:$G,2,0)</f>
        <v>Product 72</v>
      </c>
      <c r="H2133" s="22">
        <v>4</v>
      </c>
      <c r="I2133" s="9">
        <f>VLOOKUP('Consolidtaed Data'!$B7324,[1]Products!$A:$G,4,0)</f>
        <v>847</v>
      </c>
      <c r="J2133" s="9">
        <f>VLOOKUP('Consolidtaed Data'!$B7324,[1]Products!$A:$G,3,0)</f>
        <v>534</v>
      </c>
      <c r="K2133" s="9">
        <f>'Consolidtaed Data'!$J7324*'Consolidtaed Data'!$H7324</f>
        <v>61</v>
      </c>
      <c r="L2133" s="9">
        <f>'Consolidtaed Data'!$I7324*'Consolidtaed Data'!$H7324</f>
        <v>95</v>
      </c>
      <c r="M2133" s="9">
        <f>'Consolidtaed Data'!$L7324-'Consolidtaed Data'!$K7324</f>
        <v>137</v>
      </c>
      <c r="N2133" s="9" t="str">
        <f>VLOOKUP('Consolidtaed Data'!$C7324,[1]Locations!$A:$O,2,0)</f>
        <v>West Covina</v>
      </c>
      <c r="O2133" s="9" t="str">
        <f>VLOOKUP('Consolidtaed Data'!$D7324,'[1]Sales People'!$A:$B,2,0)</f>
        <v>Joe Sims</v>
      </c>
      <c r="P2133" s="9" t="str">
        <f>VLOOKUP('Consolidtaed Data'!$E7324,[1]Customers!$A:$B,2,0)</f>
        <v>George Ellis</v>
      </c>
      <c r="Q2133" s="11">
        <f>WEEKDAY('Consolidtaed Data'!$F7324)</f>
        <v>6</v>
      </c>
      <c r="R2133" s="9">
        <f>MONTH('Consolidtaed Data'!$F7324)</f>
        <v>7</v>
      </c>
      <c r="S2133" s="9" t="str">
        <f>TEXT(Table3[[#This Row],[Purchase Date]],"MMMM")</f>
        <v>June</v>
      </c>
      <c r="T2133" s="9">
        <f>YEAR('Consolidtaed Data'!$F7324)</f>
        <v>2021</v>
      </c>
    </row>
    <row r="2134" spans="1:20" x14ac:dyDescent="0.3">
      <c r="A2134" s="9" t="s">
        <v>3134</v>
      </c>
      <c r="B2134" s="9" t="s">
        <v>119</v>
      </c>
      <c r="C2134" s="9" t="s">
        <v>352</v>
      </c>
      <c r="D2134" s="9" t="s">
        <v>13</v>
      </c>
      <c r="E2134" s="9" t="s">
        <v>2220</v>
      </c>
      <c r="F2134" s="10">
        <v>43986</v>
      </c>
      <c r="G2134" s="10" t="str">
        <f>VLOOKUP(Table3[[#This Row],[Product ID]],[1]Products!$A:$G,2,0)</f>
        <v>Product 67</v>
      </c>
      <c r="H2134" s="22">
        <v>2</v>
      </c>
      <c r="I2134" s="9">
        <f>VLOOKUP('Consolidtaed Data'!$B7537,[1]Products!$A:$G,4,0)</f>
        <v>637</v>
      </c>
      <c r="J2134" s="9">
        <f>VLOOKUP('Consolidtaed Data'!$B7537,[1]Products!$A:$G,3,0)</f>
        <v>389</v>
      </c>
      <c r="K2134" s="9">
        <f>'Consolidtaed Data'!$J7537*'Consolidtaed Data'!$H7537</f>
        <v>395</v>
      </c>
      <c r="L2134" s="9">
        <f>'Consolidtaed Data'!$I7537*'Consolidtaed Data'!$H7537</f>
        <v>556</v>
      </c>
      <c r="M2134" s="9">
        <f>'Consolidtaed Data'!$L7537-'Consolidtaed Data'!$K7537</f>
        <v>2226</v>
      </c>
      <c r="N2134" s="9" t="str">
        <f>VLOOKUP('Consolidtaed Data'!$C7537,[1]Locations!$A:$O,2,0)</f>
        <v>Pasadena</v>
      </c>
      <c r="O2134" s="9" t="str">
        <f>VLOOKUP('Consolidtaed Data'!$D7537,'[1]Sales People'!$A:$B,2,0)</f>
        <v>Scott Clark</v>
      </c>
      <c r="P2134" s="9" t="str">
        <f>VLOOKUP('Consolidtaed Data'!$E7537,[1]Customers!$A:$B,2,0)</f>
        <v>Nicholas Cunningham</v>
      </c>
      <c r="Q2134" s="11">
        <f>WEEKDAY('Consolidtaed Data'!$F7537)</f>
        <v>3</v>
      </c>
      <c r="R2134" s="9">
        <f>MONTH('Consolidtaed Data'!$F7537)</f>
        <v>7</v>
      </c>
      <c r="S2134" s="9" t="str">
        <f>TEXT(Table3[[#This Row],[Purchase Date]],"MMMM")</f>
        <v>June</v>
      </c>
      <c r="T2134" s="9">
        <f>YEAR('Consolidtaed Data'!$F7537)</f>
        <v>2021</v>
      </c>
    </row>
    <row r="2135" spans="1:20" x14ac:dyDescent="0.3">
      <c r="A2135" s="9" t="s">
        <v>3135</v>
      </c>
      <c r="B2135" s="9" t="s">
        <v>41</v>
      </c>
      <c r="C2135" s="9" t="s">
        <v>635</v>
      </c>
      <c r="D2135" s="9" t="s">
        <v>51</v>
      </c>
      <c r="E2135" s="9" t="s">
        <v>1436</v>
      </c>
      <c r="F2135" s="10">
        <v>43986</v>
      </c>
      <c r="G2135" s="10" t="str">
        <f>VLOOKUP(Table3[[#This Row],[Product ID]],[1]Products!$A:$G,2,0)</f>
        <v>Product 11</v>
      </c>
      <c r="H2135" s="22">
        <v>1</v>
      </c>
      <c r="I2135" s="9">
        <f>VLOOKUP('Consolidtaed Data'!$B7565,[1]Products!$A:$G,4,0)</f>
        <v>2294</v>
      </c>
      <c r="J2135" s="9">
        <f>VLOOKUP('Consolidtaed Data'!$B7565,[1]Products!$A:$G,3,0)</f>
        <v>1399</v>
      </c>
      <c r="K2135" s="9">
        <f>'Consolidtaed Data'!$J7565*'Consolidtaed Data'!$H7565</f>
        <v>3780</v>
      </c>
      <c r="L2135" s="9">
        <f>'Consolidtaed Data'!$I7565*'Consolidtaed Data'!$H7565</f>
        <v>7556</v>
      </c>
      <c r="M2135" s="9">
        <f>'Consolidtaed Data'!$L7565-'Consolidtaed Data'!$K7565</f>
        <v>383</v>
      </c>
      <c r="N2135" s="9" t="str">
        <f>VLOOKUP('Consolidtaed Data'!$C7565,[1]Locations!$A:$O,2,0)</f>
        <v>Torrance</v>
      </c>
      <c r="O2135" s="9" t="str">
        <f>VLOOKUP('Consolidtaed Data'!$D7565,'[1]Sales People'!$A:$B,2,0)</f>
        <v>Roger Ramos</v>
      </c>
      <c r="P2135" s="9" t="str">
        <f>VLOOKUP('Consolidtaed Data'!$E7565,[1]Customers!$A:$B,2,0)</f>
        <v>Michael Reed</v>
      </c>
      <c r="Q2135" s="11">
        <f>WEEKDAY('Consolidtaed Data'!$F7565)</f>
        <v>5</v>
      </c>
      <c r="R2135" s="9">
        <f>MONTH('Consolidtaed Data'!$F7565)</f>
        <v>7</v>
      </c>
      <c r="S2135" s="9" t="str">
        <f>TEXT(Table3[[#This Row],[Purchase Date]],"MMMM")</f>
        <v>June</v>
      </c>
      <c r="T2135" s="9">
        <f>YEAR('Consolidtaed Data'!$F7565)</f>
        <v>2021</v>
      </c>
    </row>
    <row r="2136" spans="1:20" x14ac:dyDescent="0.3">
      <c r="A2136" s="9" t="s">
        <v>3136</v>
      </c>
      <c r="B2136" s="9" t="s">
        <v>338</v>
      </c>
      <c r="C2136" s="9" t="s">
        <v>196</v>
      </c>
      <c r="D2136" s="9" t="s">
        <v>374</v>
      </c>
      <c r="E2136" s="9" t="s">
        <v>2758</v>
      </c>
      <c r="F2136" s="10">
        <v>43986</v>
      </c>
      <c r="G2136" s="10" t="str">
        <f>VLOOKUP(Table3[[#This Row],[Product ID]],[1]Products!$A:$G,2,0)</f>
        <v>Product 95</v>
      </c>
      <c r="H2136" s="22">
        <v>3</v>
      </c>
      <c r="I2136" s="9">
        <f>VLOOKUP('Consolidtaed Data'!$B7685,[1]Products!$A:$G,4,0)</f>
        <v>2141</v>
      </c>
      <c r="J2136" s="9">
        <f>VLOOKUP('Consolidtaed Data'!$B7685,[1]Products!$A:$G,3,0)</f>
        <v>1777</v>
      </c>
      <c r="K2136" s="9">
        <f>'Consolidtaed Data'!$J7685*'Consolidtaed Data'!$H7685</f>
        <v>2886</v>
      </c>
      <c r="L2136" s="9">
        <f>'Consolidtaed Data'!$I7685*'Consolidtaed Data'!$H7685</f>
        <v>3652</v>
      </c>
      <c r="M2136" s="9">
        <f>'Consolidtaed Data'!$L7685-'Consolidtaed Data'!$K7685</f>
        <v>206</v>
      </c>
      <c r="N2136" s="9" t="str">
        <f>VLOOKUP('Consolidtaed Data'!$C7685,[1]Locations!$A:$O,2,0)</f>
        <v>Fullerton</v>
      </c>
      <c r="O2136" s="9" t="str">
        <f>VLOOKUP('Consolidtaed Data'!$D7685,'[1]Sales People'!$A:$B,2,0)</f>
        <v>Robert Reed</v>
      </c>
      <c r="P2136" s="9" t="str">
        <f>VLOOKUP('Consolidtaed Data'!$E7685,[1]Customers!$A:$B,2,0)</f>
        <v>Randy Webb</v>
      </c>
      <c r="Q2136" s="11">
        <f>WEEKDAY('Consolidtaed Data'!$F7685)</f>
        <v>6</v>
      </c>
      <c r="R2136" s="9">
        <f>MONTH('Consolidtaed Data'!$F7685)</f>
        <v>8</v>
      </c>
      <c r="S2136" s="9" t="str">
        <f>TEXT(Table3[[#This Row],[Purchase Date]],"MMMM")</f>
        <v>June</v>
      </c>
      <c r="T2136" s="9">
        <f>YEAR('Consolidtaed Data'!$F7685)</f>
        <v>2021</v>
      </c>
    </row>
    <row r="2137" spans="1:20" x14ac:dyDescent="0.3">
      <c r="A2137" s="9" t="s">
        <v>3137</v>
      </c>
      <c r="B2137" s="9" t="s">
        <v>200</v>
      </c>
      <c r="C2137" s="9" t="s">
        <v>394</v>
      </c>
      <c r="D2137" s="9" t="s">
        <v>272</v>
      </c>
      <c r="E2137" s="9" t="s">
        <v>1425</v>
      </c>
      <c r="F2137" s="10">
        <v>43986</v>
      </c>
      <c r="G2137" s="10" t="str">
        <f>VLOOKUP(Table3[[#This Row],[Product ID]],[1]Products!$A:$G,2,0)</f>
        <v>Product 23</v>
      </c>
      <c r="H2137" s="22">
        <v>1</v>
      </c>
      <c r="I2137" s="9">
        <f>VLOOKUP('Consolidtaed Data'!$B7814,[1]Products!$A:$G,4,0)</f>
        <v>1783</v>
      </c>
      <c r="J2137" s="9">
        <f>VLOOKUP('Consolidtaed Data'!$B7814,[1]Products!$A:$G,3,0)</f>
        <v>1516</v>
      </c>
      <c r="K2137" s="9">
        <f>'Consolidtaed Data'!$J7814*'Consolidtaed Data'!$H7814</f>
        <v>1443</v>
      </c>
      <c r="L2137" s="9">
        <f>'Consolidtaed Data'!$I7814*'Consolidtaed Data'!$H7814</f>
        <v>1826</v>
      </c>
      <c r="M2137" s="9">
        <f>'Consolidtaed Data'!$L7814-'Consolidtaed Data'!$K7814</f>
        <v>554</v>
      </c>
      <c r="N2137" s="9" t="str">
        <f>VLOOKUP('Consolidtaed Data'!$C7814,[1]Locations!$A:$O,2,0)</f>
        <v>Rancho Cucamonga</v>
      </c>
      <c r="O2137" s="9" t="str">
        <f>VLOOKUP('Consolidtaed Data'!$D7814,'[1]Sales People'!$A:$B,2,0)</f>
        <v>Clarence Fox</v>
      </c>
      <c r="P2137" s="9" t="str">
        <f>VLOOKUP('Consolidtaed Data'!$E7814,[1]Customers!$A:$B,2,0)</f>
        <v>Henry Stanley</v>
      </c>
      <c r="Q2137" s="11">
        <f>WEEKDAY('Consolidtaed Data'!$F7814)</f>
        <v>2</v>
      </c>
      <c r="R2137" s="9">
        <f>MONTH('Consolidtaed Data'!$F7814)</f>
        <v>8</v>
      </c>
      <c r="S2137" s="9" t="str">
        <f>TEXT(Table3[[#This Row],[Purchase Date]],"MMMM")</f>
        <v>June</v>
      </c>
      <c r="T2137" s="9">
        <f>YEAR('Consolidtaed Data'!$F7814)</f>
        <v>2021</v>
      </c>
    </row>
    <row r="2138" spans="1:20" x14ac:dyDescent="0.3">
      <c r="A2138" s="9" t="s">
        <v>3138</v>
      </c>
      <c r="B2138" s="9" t="s">
        <v>119</v>
      </c>
      <c r="C2138" s="9" t="s">
        <v>564</v>
      </c>
      <c r="D2138" s="9" t="s">
        <v>402</v>
      </c>
      <c r="E2138" s="9" t="s">
        <v>353</v>
      </c>
      <c r="F2138" s="10">
        <v>43986</v>
      </c>
      <c r="G2138" s="10" t="str">
        <f>VLOOKUP(Table3[[#This Row],[Product ID]],[1]Products!$A:$G,2,0)</f>
        <v>Product 67</v>
      </c>
      <c r="H2138" s="22">
        <v>1</v>
      </c>
      <c r="I2138" s="9">
        <f>VLOOKUP('Consolidtaed Data'!$B7959,[1]Products!$A:$G,4,0)</f>
        <v>2005</v>
      </c>
      <c r="J2138" s="9">
        <f>VLOOKUP('Consolidtaed Data'!$B7959,[1]Products!$A:$G,3,0)</f>
        <v>1223</v>
      </c>
      <c r="K2138" s="9">
        <f>'Consolidtaed Data'!$J7959*'Consolidtaed Data'!$H7959</f>
        <v>1752</v>
      </c>
      <c r="L2138" s="9">
        <f>'Consolidtaed Data'!$I7959*'Consolidtaed Data'!$H7959</f>
        <v>2739</v>
      </c>
      <c r="M2138" s="9">
        <f>'Consolidtaed Data'!$L7959-'Consolidtaed Data'!$K7959</f>
        <v>855</v>
      </c>
      <c r="N2138" s="9" t="str">
        <f>VLOOKUP('Consolidtaed Data'!$C7959,[1]Locations!$A:$O,2,0)</f>
        <v>Torrance</v>
      </c>
      <c r="O2138" s="9" t="str">
        <f>VLOOKUP('Consolidtaed Data'!$D7959,'[1]Sales People'!$A:$B,2,0)</f>
        <v>Robert Reed</v>
      </c>
      <c r="P2138" s="9" t="str">
        <f>VLOOKUP('Consolidtaed Data'!$E7959,[1]Customers!$A:$B,2,0)</f>
        <v>Alan Sims</v>
      </c>
      <c r="Q2138" s="11">
        <f>WEEKDAY('Consolidtaed Data'!$F7959)</f>
        <v>7</v>
      </c>
      <c r="R2138" s="9">
        <f>MONTH('Consolidtaed Data'!$F7959)</f>
        <v>8</v>
      </c>
      <c r="S2138" s="9" t="str">
        <f>TEXT(Table3[[#This Row],[Purchase Date]],"MMMM")</f>
        <v>June</v>
      </c>
      <c r="T2138" s="9">
        <f>YEAR('Consolidtaed Data'!$F7959)</f>
        <v>2021</v>
      </c>
    </row>
    <row r="2139" spans="1:20" x14ac:dyDescent="0.3">
      <c r="A2139" s="9" t="s">
        <v>3140</v>
      </c>
      <c r="B2139" s="9" t="s">
        <v>177</v>
      </c>
      <c r="C2139" s="9" t="s">
        <v>210</v>
      </c>
      <c r="D2139" s="9" t="s">
        <v>161</v>
      </c>
      <c r="E2139" s="9" t="s">
        <v>496</v>
      </c>
      <c r="F2139" s="10">
        <v>43986</v>
      </c>
      <c r="G2139" s="10" t="str">
        <f>VLOOKUP(Table3[[#This Row],[Product ID]],[1]Products!$A:$G,2,0)</f>
        <v>Product 5</v>
      </c>
      <c r="H2139" s="22">
        <v>1</v>
      </c>
      <c r="I2139" s="9">
        <f>VLOOKUP('Consolidtaed Data'!$B8336,[1]Products!$A:$G,4,0)</f>
        <v>1338</v>
      </c>
      <c r="J2139" s="9">
        <f>VLOOKUP('Consolidtaed Data'!$B8336,[1]Products!$A:$G,3,0)</f>
        <v>682</v>
      </c>
      <c r="K2139" s="9">
        <f>'Consolidtaed Data'!$J8336*'Consolidtaed Data'!$H8336</f>
        <v>424</v>
      </c>
      <c r="L2139" s="9">
        <f>'Consolidtaed Data'!$I8336*'Consolidtaed Data'!$H8336</f>
        <v>530</v>
      </c>
      <c r="M2139" s="9">
        <f>'Consolidtaed Data'!$L8336-'Consolidtaed Data'!$K8336</f>
        <v>192</v>
      </c>
      <c r="N2139" s="9" t="str">
        <f>VLOOKUP('Consolidtaed Data'!$C8336,[1]Locations!$A:$O,2,0)</f>
        <v>Corona</v>
      </c>
      <c r="O2139" s="9" t="str">
        <f>VLOOKUP('Consolidtaed Data'!$D8336,'[1]Sales People'!$A:$B,2,0)</f>
        <v>Larry Castillo</v>
      </c>
      <c r="P2139" s="9" t="str">
        <f>VLOOKUP('Consolidtaed Data'!$E8336,[1]Customers!$A:$B,2,0)</f>
        <v>Carl Jones</v>
      </c>
      <c r="Q2139" s="11">
        <f>WEEKDAY('Consolidtaed Data'!$F8336)</f>
        <v>1</v>
      </c>
      <c r="R2139" s="9">
        <f>MONTH('Consolidtaed Data'!$F8336)</f>
        <v>9</v>
      </c>
      <c r="S2139" s="9" t="str">
        <f>TEXT(Table3[[#This Row],[Purchase Date]],"MMMM")</f>
        <v>June</v>
      </c>
      <c r="T2139" s="9">
        <f>YEAR('Consolidtaed Data'!$F8336)</f>
        <v>2021</v>
      </c>
    </row>
    <row r="2140" spans="1:20" x14ac:dyDescent="0.3">
      <c r="A2140" s="9" t="s">
        <v>3141</v>
      </c>
      <c r="B2140" s="9" t="s">
        <v>572</v>
      </c>
      <c r="C2140" s="9" t="s">
        <v>34</v>
      </c>
      <c r="D2140" s="9" t="s">
        <v>46</v>
      </c>
      <c r="E2140" s="9" t="s">
        <v>14</v>
      </c>
      <c r="F2140" s="10">
        <v>43986</v>
      </c>
      <c r="G2140" s="10" t="str">
        <f>VLOOKUP(Table3[[#This Row],[Product ID]],[1]Products!$A:$G,2,0)</f>
        <v>Product 22</v>
      </c>
      <c r="H2140" s="22">
        <v>1</v>
      </c>
      <c r="I2140" s="9">
        <f>VLOOKUP('Consolidtaed Data'!$B8657,[1]Products!$A:$G,4,0)</f>
        <v>1708</v>
      </c>
      <c r="J2140" s="9">
        <f>VLOOKUP('Consolidtaed Data'!$B8657,[1]Products!$A:$G,3,0)</f>
        <v>871</v>
      </c>
      <c r="K2140" s="9">
        <f>'Consolidtaed Data'!$J8657*'Consolidtaed Data'!$H8657</f>
        <v>1443</v>
      </c>
      <c r="L2140" s="9">
        <f>'Consolidtaed Data'!$I8657*'Consolidtaed Data'!$H8657</f>
        <v>1826</v>
      </c>
      <c r="M2140" s="9">
        <f>'Consolidtaed Data'!$L8657-'Consolidtaed Data'!$K8657</f>
        <v>874</v>
      </c>
      <c r="N2140" s="9" t="str">
        <f>VLOOKUP('Consolidtaed Data'!$C8657,[1]Locations!$A:$O,2,0)</f>
        <v>Victorville</v>
      </c>
      <c r="O2140" s="9" t="str">
        <f>VLOOKUP('Consolidtaed Data'!$D8657,'[1]Sales People'!$A:$B,2,0)</f>
        <v>John Reyes</v>
      </c>
      <c r="P2140" s="9" t="str">
        <f>VLOOKUP('Consolidtaed Data'!$E8657,[1]Customers!$A:$B,2,0)</f>
        <v>Ralph Cooper</v>
      </c>
      <c r="Q2140" s="11">
        <f>WEEKDAY('Consolidtaed Data'!$F8657)</f>
        <v>4</v>
      </c>
      <c r="R2140" s="9">
        <f>MONTH('Consolidtaed Data'!$F8657)</f>
        <v>10</v>
      </c>
      <c r="S2140" s="9" t="str">
        <f>TEXT(Table3[[#This Row],[Purchase Date]],"MMMM")</f>
        <v>June</v>
      </c>
      <c r="T2140" s="9">
        <f>YEAR('Consolidtaed Data'!$F8657)</f>
        <v>2021</v>
      </c>
    </row>
    <row r="2141" spans="1:20" x14ac:dyDescent="0.3">
      <c r="A2141" s="9" t="s">
        <v>3142</v>
      </c>
      <c r="B2141" s="9" t="s">
        <v>572</v>
      </c>
      <c r="C2141" s="9" t="s">
        <v>21</v>
      </c>
      <c r="D2141" s="9" t="s">
        <v>91</v>
      </c>
      <c r="E2141" s="9" t="s">
        <v>1886</v>
      </c>
      <c r="F2141" s="10">
        <v>43986</v>
      </c>
      <c r="G2141" s="10" t="str">
        <f>VLOOKUP(Table3[[#This Row],[Product ID]],[1]Products!$A:$G,2,0)</f>
        <v>Product 22</v>
      </c>
      <c r="H2141" s="22">
        <v>1</v>
      </c>
      <c r="I2141" s="9">
        <f>VLOOKUP('Consolidtaed Data'!$B8728,[1]Products!$A:$G,4,0)</f>
        <v>1103</v>
      </c>
      <c r="J2141" s="9">
        <f>VLOOKUP('Consolidtaed Data'!$B8728,[1]Products!$A:$G,3,0)</f>
        <v>838</v>
      </c>
      <c r="K2141" s="9">
        <f>'Consolidtaed Data'!$J8728*'Consolidtaed Data'!$H8728</f>
        <v>7108</v>
      </c>
      <c r="L2141" s="9">
        <f>'Consolidtaed Data'!$I8728*'Consolidtaed Data'!$H8728</f>
        <v>8564</v>
      </c>
      <c r="M2141" s="9">
        <f>'Consolidtaed Data'!$L8728-'Consolidtaed Data'!$K8728</f>
        <v>1710</v>
      </c>
      <c r="N2141" s="9" t="str">
        <f>VLOOKUP('Consolidtaed Data'!$C8728,[1]Locations!$A:$O,2,0)</f>
        <v>Santa Clara</v>
      </c>
      <c r="O2141" s="9" t="str">
        <f>VLOOKUP('Consolidtaed Data'!$D8728,'[1]Sales People'!$A:$B,2,0)</f>
        <v>Ernest Wheeler</v>
      </c>
      <c r="P2141" s="9" t="str">
        <f>VLOOKUP('Consolidtaed Data'!$E8728,[1]Customers!$A:$B,2,0)</f>
        <v>Christopher Wright</v>
      </c>
      <c r="Q2141" s="11">
        <f>WEEKDAY('Consolidtaed Data'!$F8728)</f>
        <v>3</v>
      </c>
      <c r="R2141" s="9">
        <f>MONTH('Consolidtaed Data'!$F8728)</f>
        <v>10</v>
      </c>
      <c r="S2141" s="9" t="str">
        <f>TEXT(Table3[[#This Row],[Purchase Date]],"MMMM")</f>
        <v>June</v>
      </c>
      <c r="T2141" s="9">
        <f>YEAR('Consolidtaed Data'!$F8728)</f>
        <v>2021</v>
      </c>
    </row>
    <row r="2142" spans="1:20" x14ac:dyDescent="0.3">
      <c r="A2142" s="9" t="s">
        <v>3143</v>
      </c>
      <c r="B2142" s="9" t="s">
        <v>531</v>
      </c>
      <c r="C2142" s="9" t="s">
        <v>55</v>
      </c>
      <c r="D2142" s="9" t="s">
        <v>64</v>
      </c>
      <c r="E2142" s="9" t="s">
        <v>1650</v>
      </c>
      <c r="F2142" s="10">
        <v>43986</v>
      </c>
      <c r="G2142" s="10" t="str">
        <f>VLOOKUP(Table3[[#This Row],[Product ID]],[1]Products!$A:$G,2,0)</f>
        <v>Product 62</v>
      </c>
      <c r="H2142" s="22">
        <v>2</v>
      </c>
      <c r="I2142" s="9">
        <f>VLOOKUP('Consolidtaed Data'!$B9306,[1]Products!$A:$G,4,0)</f>
        <v>1467</v>
      </c>
      <c r="J2142" s="9">
        <f>VLOOKUP('Consolidtaed Data'!$B9306,[1]Products!$A:$G,3,0)</f>
        <v>807</v>
      </c>
      <c r="K2142" s="9">
        <f>'Consolidtaed Data'!$J9306*'Consolidtaed Data'!$H9306</f>
        <v>269</v>
      </c>
      <c r="L2142" s="9">
        <f>'Consolidtaed Data'!$I9306*'Consolidtaed Data'!$H9306</f>
        <v>368</v>
      </c>
      <c r="M2142" s="9">
        <f>'Consolidtaed Data'!$L9306-'Consolidtaed Data'!$K9306</f>
        <v>140</v>
      </c>
      <c r="N2142" s="9" t="str">
        <f>VLOOKUP('Consolidtaed Data'!$C9306,[1]Locations!$A:$O,2,0)</f>
        <v>Glendale</v>
      </c>
      <c r="O2142" s="9" t="str">
        <f>VLOOKUP('Consolidtaed Data'!$D9306,'[1]Sales People'!$A:$B,2,0)</f>
        <v>Joe Sims</v>
      </c>
      <c r="P2142" s="9" t="str">
        <f>VLOOKUP('Consolidtaed Data'!$E9306,[1]Customers!$A:$B,2,0)</f>
        <v>Henry Kelley</v>
      </c>
      <c r="Q2142" s="11">
        <f>WEEKDAY('Consolidtaed Data'!$F9306)</f>
        <v>1</v>
      </c>
      <c r="R2142" s="9">
        <f>MONTH('Consolidtaed Data'!$F9306)</f>
        <v>12</v>
      </c>
      <c r="S2142" s="9" t="str">
        <f>TEXT(Table3[[#This Row],[Purchase Date]],"MMMM")</f>
        <v>June</v>
      </c>
      <c r="T2142" s="9">
        <f>YEAR('Consolidtaed Data'!$F9306)</f>
        <v>2021</v>
      </c>
    </row>
    <row r="2143" spans="1:20" x14ac:dyDescent="0.3">
      <c r="A2143" s="9" t="s">
        <v>3144</v>
      </c>
      <c r="B2143" s="9" t="s">
        <v>338</v>
      </c>
      <c r="C2143" s="9" t="s">
        <v>522</v>
      </c>
      <c r="D2143" s="9" t="s">
        <v>193</v>
      </c>
      <c r="E2143" s="9" t="s">
        <v>671</v>
      </c>
      <c r="F2143" s="10">
        <v>43986</v>
      </c>
      <c r="G2143" s="10" t="str">
        <f>VLOOKUP(Table3[[#This Row],[Product ID]],[1]Products!$A:$G,2,0)</f>
        <v>Product 95</v>
      </c>
      <c r="H2143" s="22">
        <v>1</v>
      </c>
      <c r="I2143" s="9">
        <f>VLOOKUP('Consolidtaed Data'!$B9317,[1]Products!$A:$G,4,0)</f>
        <v>1278</v>
      </c>
      <c r="J2143" s="9">
        <f>VLOOKUP('Consolidtaed Data'!$B9317,[1]Products!$A:$G,3,0)</f>
        <v>665</v>
      </c>
      <c r="K2143" s="9">
        <f>'Consolidtaed Data'!$J9317*'Consolidtaed Data'!$H9317</f>
        <v>4692</v>
      </c>
      <c r="L2143" s="9">
        <f>'Consolidtaed Data'!$I9317*'Consolidtaed Data'!$H9317</f>
        <v>7448</v>
      </c>
      <c r="M2143" s="9">
        <f>'Consolidtaed Data'!$L9317-'Consolidtaed Data'!$K9317</f>
        <v>904</v>
      </c>
      <c r="N2143" s="9" t="str">
        <f>VLOOKUP('Consolidtaed Data'!$C9317,[1]Locations!$A:$O,2,0)</f>
        <v>San Jose</v>
      </c>
      <c r="O2143" s="9" t="str">
        <f>VLOOKUP('Consolidtaed Data'!$D9317,'[1]Sales People'!$A:$B,2,0)</f>
        <v>Ernest Wagner</v>
      </c>
      <c r="P2143" s="9" t="str">
        <f>VLOOKUP('Consolidtaed Data'!$E9317,[1]Customers!$A:$B,2,0)</f>
        <v>Roy Bennett</v>
      </c>
      <c r="Q2143" s="11">
        <f>WEEKDAY('Consolidtaed Data'!$F9317)</f>
        <v>2</v>
      </c>
      <c r="R2143" s="9">
        <f>MONTH('Consolidtaed Data'!$F9317)</f>
        <v>12</v>
      </c>
      <c r="S2143" s="9" t="str">
        <f>TEXT(Table3[[#This Row],[Purchase Date]],"MMMM")</f>
        <v>June</v>
      </c>
      <c r="T2143" s="9">
        <f>YEAR('Consolidtaed Data'!$F9317)</f>
        <v>2021</v>
      </c>
    </row>
    <row r="2144" spans="1:20" x14ac:dyDescent="0.3">
      <c r="A2144" s="9" t="s">
        <v>3145</v>
      </c>
      <c r="B2144" s="9" t="s">
        <v>125</v>
      </c>
      <c r="C2144" s="9" t="s">
        <v>347</v>
      </c>
      <c r="D2144" s="9" t="s">
        <v>131</v>
      </c>
      <c r="E2144" s="9" t="s">
        <v>1007</v>
      </c>
      <c r="F2144" s="10">
        <v>43987</v>
      </c>
      <c r="G2144" s="10" t="str">
        <f>VLOOKUP(Table3[[#This Row],[Product ID]],[1]Products!$A:$G,2,0)</f>
        <v>Product 40</v>
      </c>
      <c r="H2144" s="22">
        <v>1</v>
      </c>
      <c r="I2144" s="9">
        <f>VLOOKUP('Consolidtaed Data'!$B4987,[1]Products!$A:$G,4,0)</f>
        <v>2497</v>
      </c>
      <c r="J2144" s="9">
        <f>VLOOKUP('Consolidtaed Data'!$B4987,[1]Products!$A:$G,3,0)</f>
        <v>1473</v>
      </c>
      <c r="K2144" s="9">
        <f>'Consolidtaed Data'!$J4987*'Consolidtaed Data'!$H4987</f>
        <v>1516</v>
      </c>
      <c r="L2144" s="9">
        <f>'Consolidtaed Data'!$I4987*'Consolidtaed Data'!$H4987</f>
        <v>1783</v>
      </c>
      <c r="M2144" s="9">
        <f>'Consolidtaed Data'!$L4987-'Consolidtaed Data'!$K4987</f>
        <v>1376</v>
      </c>
      <c r="N2144" s="9" t="str">
        <f>VLOOKUP('Consolidtaed Data'!$C4987,[1]Locations!$A:$O,2,0)</f>
        <v>Santa Maria</v>
      </c>
      <c r="O2144" s="9" t="str">
        <f>VLOOKUP('Consolidtaed Data'!$D4987,'[1]Sales People'!$A:$B,2,0)</f>
        <v>Walter Cook</v>
      </c>
      <c r="P2144" s="9" t="str">
        <f>VLOOKUP('Consolidtaed Data'!$E4987,[1]Customers!$A:$B,2,0)</f>
        <v>Andrew Graham</v>
      </c>
      <c r="Q2144" s="11">
        <f>WEEKDAY('Consolidtaed Data'!$F4987)</f>
        <v>6</v>
      </c>
      <c r="R2144" s="9">
        <f>MONTH('Consolidtaed Data'!$F4987)</f>
        <v>1</v>
      </c>
      <c r="S2144" s="9" t="str">
        <f>TEXT(Table3[[#This Row],[Purchase Date]],"MMMM")</f>
        <v>June</v>
      </c>
      <c r="T2144" s="9">
        <f>YEAR('Consolidtaed Data'!$F4987)</f>
        <v>2021</v>
      </c>
    </row>
    <row r="2145" spans="1:20" x14ac:dyDescent="0.3">
      <c r="A2145" s="9" t="s">
        <v>3146</v>
      </c>
      <c r="B2145" s="9" t="s">
        <v>188</v>
      </c>
      <c r="C2145" s="9" t="s">
        <v>50</v>
      </c>
      <c r="D2145" s="9" t="s">
        <v>197</v>
      </c>
      <c r="E2145" s="9" t="s">
        <v>385</v>
      </c>
      <c r="F2145" s="10">
        <v>43987</v>
      </c>
      <c r="G2145" s="10" t="str">
        <f>VLOOKUP(Table3[[#This Row],[Product ID]],[1]Products!$A:$G,2,0)</f>
        <v>Product 63</v>
      </c>
      <c r="H2145" s="22">
        <v>1</v>
      </c>
      <c r="I2145" s="9">
        <f>VLOOKUP('Consolidtaed Data'!$B5146,[1]Products!$A:$G,4,0)</f>
        <v>1783</v>
      </c>
      <c r="J2145" s="9">
        <f>VLOOKUP('Consolidtaed Data'!$B5146,[1]Products!$A:$G,3,0)</f>
        <v>1230</v>
      </c>
      <c r="K2145" s="9">
        <f>'Consolidtaed Data'!$J5146*'Consolidtaed Data'!$H5146</f>
        <v>79</v>
      </c>
      <c r="L2145" s="9">
        <f>'Consolidtaed Data'!$I5146*'Consolidtaed Data'!$H5146</f>
        <v>127</v>
      </c>
      <c r="M2145" s="9">
        <f>'Consolidtaed Data'!$L5146-'Consolidtaed Data'!$K5146</f>
        <v>613</v>
      </c>
      <c r="N2145" s="9" t="str">
        <f>VLOOKUP('Consolidtaed Data'!$C5146,[1]Locations!$A:$O,2,0)</f>
        <v>Lancaster</v>
      </c>
      <c r="O2145" s="9" t="str">
        <f>VLOOKUP('Consolidtaed Data'!$D5146,'[1]Sales People'!$A:$B,2,0)</f>
        <v>Brian Davis</v>
      </c>
      <c r="P2145" s="9" t="str">
        <f>VLOOKUP('Consolidtaed Data'!$E5146,[1]Customers!$A:$B,2,0)</f>
        <v>Keith Campbell</v>
      </c>
      <c r="Q2145" s="11">
        <f>WEEKDAY('Consolidtaed Data'!$F5146)</f>
        <v>5</v>
      </c>
      <c r="R2145" s="9">
        <f>MONTH('Consolidtaed Data'!$F5146)</f>
        <v>1</v>
      </c>
      <c r="S2145" s="9" t="str">
        <f>TEXT(Table3[[#This Row],[Purchase Date]],"MMMM")</f>
        <v>June</v>
      </c>
      <c r="T2145" s="9">
        <f>YEAR('Consolidtaed Data'!$F5146)</f>
        <v>2021</v>
      </c>
    </row>
    <row r="2146" spans="1:20" x14ac:dyDescent="0.3">
      <c r="A2146" s="9" t="s">
        <v>3147</v>
      </c>
      <c r="B2146" s="9" t="s">
        <v>531</v>
      </c>
      <c r="C2146" s="9" t="s">
        <v>8</v>
      </c>
      <c r="D2146" s="9" t="s">
        <v>13</v>
      </c>
      <c r="E2146" s="9" t="s">
        <v>1289</v>
      </c>
      <c r="F2146" s="10">
        <v>43987</v>
      </c>
      <c r="G2146" s="10" t="str">
        <f>VLOOKUP(Table3[[#This Row],[Product ID]],[1]Products!$A:$G,2,0)</f>
        <v>Product 62</v>
      </c>
      <c r="H2146" s="22">
        <v>1</v>
      </c>
      <c r="I2146" s="9">
        <f>VLOOKUP('Consolidtaed Data'!$B5294,[1]Products!$A:$G,4,0)</f>
        <v>1848</v>
      </c>
      <c r="J2146" s="9">
        <f>VLOOKUP('Consolidtaed Data'!$B5294,[1]Products!$A:$G,3,0)</f>
        <v>1294</v>
      </c>
      <c r="K2146" s="9">
        <f>'Consolidtaed Data'!$J5294*'Consolidtaed Data'!$H5294</f>
        <v>1046</v>
      </c>
      <c r="L2146" s="9">
        <f>'Consolidtaed Data'!$I5294*'Consolidtaed Data'!$H5294</f>
        <v>1635</v>
      </c>
      <c r="M2146" s="9">
        <f>'Consolidtaed Data'!$L5294-'Consolidtaed Data'!$K5294</f>
        <v>862</v>
      </c>
      <c r="N2146" s="9" t="str">
        <f>VLOOKUP('Consolidtaed Data'!$C5294,[1]Locations!$A:$O,2,0)</f>
        <v>Torrance</v>
      </c>
      <c r="O2146" s="9" t="str">
        <f>VLOOKUP('Consolidtaed Data'!$D5294,'[1]Sales People'!$A:$B,2,0)</f>
        <v>Howard Gardner</v>
      </c>
      <c r="P2146" s="9" t="str">
        <f>VLOOKUP('Consolidtaed Data'!$E5294,[1]Customers!$A:$B,2,0)</f>
        <v>Peter Warren</v>
      </c>
      <c r="Q2146" s="11">
        <f>WEEKDAY('Consolidtaed Data'!$F5294)</f>
        <v>2</v>
      </c>
      <c r="R2146" s="9">
        <f>MONTH('Consolidtaed Data'!$F5294)</f>
        <v>1</v>
      </c>
      <c r="S2146" s="9" t="str">
        <f>TEXT(Table3[[#This Row],[Purchase Date]],"MMMM")</f>
        <v>June</v>
      </c>
      <c r="T2146" s="9">
        <f>YEAR('Consolidtaed Data'!$F5294)</f>
        <v>2021</v>
      </c>
    </row>
    <row r="2147" spans="1:20" x14ac:dyDescent="0.3">
      <c r="A2147" s="9" t="s">
        <v>3148</v>
      </c>
      <c r="B2147" s="9" t="s">
        <v>191</v>
      </c>
      <c r="C2147" s="9" t="s">
        <v>201</v>
      </c>
      <c r="D2147" s="9" t="s">
        <v>161</v>
      </c>
      <c r="E2147" s="9" t="s">
        <v>214</v>
      </c>
      <c r="F2147" s="10">
        <v>43987</v>
      </c>
      <c r="G2147" s="10" t="str">
        <f>VLOOKUP(Table3[[#This Row],[Product ID]],[1]Products!$A:$G,2,0)</f>
        <v>Product 36</v>
      </c>
      <c r="H2147" s="22">
        <v>2</v>
      </c>
      <c r="I2147" s="9">
        <f>VLOOKUP('Consolidtaed Data'!$B5668,[1]Products!$A:$G,4,0)</f>
        <v>561</v>
      </c>
      <c r="J2147" s="9">
        <f>VLOOKUP('Consolidtaed Data'!$B5668,[1]Products!$A:$G,3,0)</f>
        <v>421</v>
      </c>
      <c r="K2147" s="9">
        <f>'Consolidtaed Data'!$J5668*'Consolidtaed Data'!$H5668</f>
        <v>389</v>
      </c>
      <c r="L2147" s="9">
        <f>'Consolidtaed Data'!$I5668*'Consolidtaed Data'!$H5668</f>
        <v>637</v>
      </c>
      <c r="M2147" s="9">
        <f>'Consolidtaed Data'!$L5668-'Consolidtaed Data'!$K5668</f>
        <v>871</v>
      </c>
      <c r="N2147" s="9" t="str">
        <f>VLOOKUP('Consolidtaed Data'!$C5668,[1]Locations!$A:$O,2,0)</f>
        <v>Anaheim</v>
      </c>
      <c r="O2147" s="9" t="str">
        <f>VLOOKUP('Consolidtaed Data'!$D5668,'[1]Sales People'!$A:$B,2,0)</f>
        <v>Jerry Perry</v>
      </c>
      <c r="P2147" s="9" t="str">
        <f>VLOOKUP('Consolidtaed Data'!$E5668,[1]Customers!$A:$B,2,0)</f>
        <v>Johnny Andrews</v>
      </c>
      <c r="Q2147" s="11">
        <f>WEEKDAY('Consolidtaed Data'!$F5668)</f>
        <v>3</v>
      </c>
      <c r="R2147" s="9">
        <f>MONTH('Consolidtaed Data'!$F5668)</f>
        <v>2</v>
      </c>
      <c r="S2147" s="9" t="str">
        <f>TEXT(Table3[[#This Row],[Purchase Date]],"MMMM")</f>
        <v>June</v>
      </c>
      <c r="T2147" s="9">
        <f>YEAR('Consolidtaed Data'!$F5668)</f>
        <v>2021</v>
      </c>
    </row>
    <row r="2148" spans="1:20" x14ac:dyDescent="0.3">
      <c r="A2148" s="9" t="s">
        <v>3149</v>
      </c>
      <c r="B2148" s="9" t="s">
        <v>191</v>
      </c>
      <c r="C2148" s="9" t="s">
        <v>423</v>
      </c>
      <c r="D2148" s="9" t="s">
        <v>315</v>
      </c>
      <c r="E2148" s="9" t="s">
        <v>1284</v>
      </c>
      <c r="F2148" s="10">
        <v>43987</v>
      </c>
      <c r="G2148" s="10" t="str">
        <f>VLOOKUP(Table3[[#This Row],[Product ID]],[1]Products!$A:$G,2,0)</f>
        <v>Product 36</v>
      </c>
      <c r="H2148" s="22">
        <v>4</v>
      </c>
      <c r="I2148" s="9">
        <f>VLOOKUP('Consolidtaed Data'!$B5778,[1]Products!$A:$G,4,0)</f>
        <v>217</v>
      </c>
      <c r="J2148" s="9">
        <f>VLOOKUP('Consolidtaed Data'!$B5778,[1]Products!$A:$G,3,0)</f>
        <v>171</v>
      </c>
      <c r="K2148" s="9">
        <f>'Consolidtaed Data'!$J5778*'Consolidtaed Data'!$H5778</f>
        <v>3753</v>
      </c>
      <c r="L2148" s="9">
        <f>'Consolidtaed Data'!$I5778*'Consolidtaed Data'!$H5778</f>
        <v>4578</v>
      </c>
      <c r="M2148" s="9">
        <f>'Consolidtaed Data'!$L5778-'Consolidtaed Data'!$K5778</f>
        <v>926</v>
      </c>
      <c r="N2148" s="9" t="str">
        <f>VLOOKUP('Consolidtaed Data'!$C5778,[1]Locations!$A:$O,2,0)</f>
        <v>Murrieta</v>
      </c>
      <c r="O2148" s="9" t="str">
        <f>VLOOKUP('Consolidtaed Data'!$D5778,'[1]Sales People'!$A:$B,2,0)</f>
        <v>Arthur Mccoy</v>
      </c>
      <c r="P2148" s="9" t="str">
        <f>VLOOKUP('Consolidtaed Data'!$E5778,[1]Customers!$A:$B,2,0)</f>
        <v>Eugene Sims</v>
      </c>
      <c r="Q2148" s="11">
        <f>WEEKDAY('Consolidtaed Data'!$F5778)</f>
        <v>4</v>
      </c>
      <c r="R2148" s="9">
        <f>MONTH('Consolidtaed Data'!$F5778)</f>
        <v>3</v>
      </c>
      <c r="S2148" s="9" t="str">
        <f>TEXT(Table3[[#This Row],[Purchase Date]],"MMMM")</f>
        <v>June</v>
      </c>
      <c r="T2148" s="9">
        <f>YEAR('Consolidtaed Data'!$F5778)</f>
        <v>2021</v>
      </c>
    </row>
    <row r="2149" spans="1:20" x14ac:dyDescent="0.3">
      <c r="A2149" s="9" t="s">
        <v>3150</v>
      </c>
      <c r="B2149" s="9" t="s">
        <v>200</v>
      </c>
      <c r="C2149" s="9" t="s">
        <v>462</v>
      </c>
      <c r="D2149" s="9" t="s">
        <v>402</v>
      </c>
      <c r="E2149" s="9" t="s">
        <v>18</v>
      </c>
      <c r="F2149" s="10">
        <v>43987</v>
      </c>
      <c r="G2149" s="10" t="str">
        <f>VLOOKUP(Table3[[#This Row],[Product ID]],[1]Products!$A:$G,2,0)</f>
        <v>Product 23</v>
      </c>
      <c r="H2149" s="22">
        <v>4</v>
      </c>
      <c r="I2149" s="9">
        <f>VLOOKUP('Consolidtaed Data'!$B6201,[1]Products!$A:$G,4,0)</f>
        <v>1566</v>
      </c>
      <c r="J2149" s="9">
        <f>VLOOKUP('Consolidtaed Data'!$B6201,[1]Products!$A:$G,3,0)</f>
        <v>1190</v>
      </c>
      <c r="K2149" s="9">
        <f>'Consolidtaed Data'!$J6201*'Consolidtaed Data'!$H6201</f>
        <v>122</v>
      </c>
      <c r="L2149" s="9">
        <f>'Consolidtaed Data'!$I6201*'Consolidtaed Data'!$H6201</f>
        <v>190</v>
      </c>
      <c r="M2149" s="9">
        <f>'Consolidtaed Data'!$L6201-'Consolidtaed Data'!$K6201</f>
        <v>990</v>
      </c>
      <c r="N2149" s="9" t="str">
        <f>VLOOKUP('Consolidtaed Data'!$C6201,[1]Locations!$A:$O,2,0)</f>
        <v>San Jose</v>
      </c>
      <c r="O2149" s="9" t="str">
        <f>VLOOKUP('Consolidtaed Data'!$D6201,'[1]Sales People'!$A:$B,2,0)</f>
        <v>Ryan Welch</v>
      </c>
      <c r="P2149" s="9" t="str">
        <f>VLOOKUP('Consolidtaed Data'!$E6201,[1]Customers!$A:$B,2,0)</f>
        <v>Joshua Anderson</v>
      </c>
      <c r="Q2149" s="11">
        <f>WEEKDAY('Consolidtaed Data'!$F6201)</f>
        <v>7</v>
      </c>
      <c r="R2149" s="9">
        <f>MONTH('Consolidtaed Data'!$F6201)</f>
        <v>4</v>
      </c>
      <c r="S2149" s="9" t="str">
        <f>TEXT(Table3[[#This Row],[Purchase Date]],"MMMM")</f>
        <v>June</v>
      </c>
      <c r="T2149" s="9">
        <f>YEAR('Consolidtaed Data'!$F6201)</f>
        <v>2021</v>
      </c>
    </row>
    <row r="2150" spans="1:20" x14ac:dyDescent="0.3">
      <c r="A2150" s="9" t="s">
        <v>3151</v>
      </c>
      <c r="B2150" s="9" t="s">
        <v>93</v>
      </c>
      <c r="C2150" s="9" t="s">
        <v>104</v>
      </c>
      <c r="D2150" s="9" t="s">
        <v>315</v>
      </c>
      <c r="E2150" s="9" t="s">
        <v>904</v>
      </c>
      <c r="F2150" s="10">
        <v>43987</v>
      </c>
      <c r="G2150" s="10" t="str">
        <f>VLOOKUP(Table3[[#This Row],[Product ID]],[1]Products!$A:$G,2,0)</f>
        <v>Product 71</v>
      </c>
      <c r="H2150" s="22">
        <v>4</v>
      </c>
      <c r="I2150" s="9">
        <f>VLOOKUP('Consolidtaed Data'!$B7064,[1]Products!$A:$G,4,0)</f>
        <v>217</v>
      </c>
      <c r="J2150" s="9">
        <f>VLOOKUP('Consolidtaed Data'!$B7064,[1]Products!$A:$G,3,0)</f>
        <v>171</v>
      </c>
      <c r="K2150" s="9">
        <f>'Consolidtaed Data'!$J7064*'Consolidtaed Data'!$H7064</f>
        <v>1178</v>
      </c>
      <c r="L2150" s="9">
        <f>'Consolidtaed Data'!$I7064*'Consolidtaed Data'!$H7064</f>
        <v>2104</v>
      </c>
      <c r="M2150" s="9">
        <f>'Consolidtaed Data'!$L7064-'Consolidtaed Data'!$K7064</f>
        <v>384</v>
      </c>
      <c r="N2150" s="9" t="str">
        <f>VLOOKUP('Consolidtaed Data'!$C7064,[1]Locations!$A:$O,2,0)</f>
        <v>San Bernardino</v>
      </c>
      <c r="O2150" s="9" t="str">
        <f>VLOOKUP('Consolidtaed Data'!$D7064,'[1]Sales People'!$A:$B,2,0)</f>
        <v>Brian Hansen</v>
      </c>
      <c r="P2150" s="9" t="str">
        <f>VLOOKUP('Consolidtaed Data'!$E7064,[1]Customers!$A:$B,2,0)</f>
        <v>Louis Perry</v>
      </c>
      <c r="Q2150" s="11">
        <f>WEEKDAY('Consolidtaed Data'!$F7064)</f>
        <v>3</v>
      </c>
      <c r="R2150" s="9">
        <f>MONTH('Consolidtaed Data'!$F7064)</f>
        <v>6</v>
      </c>
      <c r="S2150" s="9" t="str">
        <f>TEXT(Table3[[#This Row],[Purchase Date]],"MMMM")</f>
        <v>June</v>
      </c>
      <c r="T2150" s="9">
        <f>YEAR('Consolidtaed Data'!$F7064)</f>
        <v>2021</v>
      </c>
    </row>
    <row r="2151" spans="1:20" x14ac:dyDescent="0.3">
      <c r="A2151" s="9" t="s">
        <v>3152</v>
      </c>
      <c r="B2151" s="9" t="s">
        <v>89</v>
      </c>
      <c r="C2151" s="9" t="s">
        <v>458</v>
      </c>
      <c r="D2151" s="9" t="s">
        <v>127</v>
      </c>
      <c r="E2151" s="9" t="s">
        <v>478</v>
      </c>
      <c r="F2151" s="10">
        <v>43987</v>
      </c>
      <c r="G2151" s="10" t="str">
        <f>VLOOKUP(Table3[[#This Row],[Product ID]],[1]Products!$A:$G,2,0)</f>
        <v>Product 64</v>
      </c>
      <c r="H2151" s="22">
        <v>1</v>
      </c>
      <c r="I2151" s="9">
        <f>VLOOKUP('Consolidtaed Data'!$B7551,[1]Products!$A:$G,4,0)</f>
        <v>1967</v>
      </c>
      <c r="J2151" s="9">
        <f>VLOOKUP('Consolidtaed Data'!$B7551,[1]Products!$A:$G,3,0)</f>
        <v>1397</v>
      </c>
      <c r="K2151" s="9">
        <f>'Consolidtaed Data'!$J7551*'Consolidtaed Data'!$H7551</f>
        <v>947</v>
      </c>
      <c r="L2151" s="9">
        <f>'Consolidtaed Data'!$I7551*'Consolidtaed Data'!$H7551</f>
        <v>1353</v>
      </c>
      <c r="M2151" s="9">
        <f>'Consolidtaed Data'!$L7551-'Consolidtaed Data'!$K7551</f>
        <v>436</v>
      </c>
      <c r="N2151" s="9" t="str">
        <f>VLOOKUP('Consolidtaed Data'!$C7551,[1]Locations!$A:$O,2,0)</f>
        <v>Berkeley</v>
      </c>
      <c r="O2151" s="9" t="str">
        <f>VLOOKUP('Consolidtaed Data'!$D7551,'[1]Sales People'!$A:$B,2,0)</f>
        <v>Larry Marshall</v>
      </c>
      <c r="P2151" s="9" t="str">
        <f>VLOOKUP('Consolidtaed Data'!$E7551,[1]Customers!$A:$B,2,0)</f>
        <v>Kevin Lopez</v>
      </c>
      <c r="Q2151" s="11">
        <f>WEEKDAY('Consolidtaed Data'!$F7551)</f>
        <v>4</v>
      </c>
      <c r="R2151" s="9">
        <f>MONTH('Consolidtaed Data'!$F7551)</f>
        <v>7</v>
      </c>
      <c r="S2151" s="9" t="str">
        <f>TEXT(Table3[[#This Row],[Purchase Date]],"MMMM")</f>
        <v>June</v>
      </c>
      <c r="T2151" s="9">
        <f>YEAR('Consolidtaed Data'!$F7551)</f>
        <v>2021</v>
      </c>
    </row>
    <row r="2152" spans="1:20" x14ac:dyDescent="0.3">
      <c r="A2152" s="9" t="s">
        <v>3153</v>
      </c>
      <c r="B2152" s="9" t="s">
        <v>301</v>
      </c>
      <c r="C2152" s="9" t="s">
        <v>352</v>
      </c>
      <c r="D2152" s="9" t="s">
        <v>246</v>
      </c>
      <c r="E2152" s="9" t="s">
        <v>3080</v>
      </c>
      <c r="F2152" s="10">
        <v>43987</v>
      </c>
      <c r="G2152" s="10" t="str">
        <f>VLOOKUP(Table3[[#This Row],[Product ID]],[1]Products!$A:$G,2,0)</f>
        <v>Product 57</v>
      </c>
      <c r="H2152" s="22">
        <v>4</v>
      </c>
      <c r="I2152" s="9">
        <f>VLOOKUP('Consolidtaed Data'!$B7873,[1]Products!$A:$G,4,0)</f>
        <v>1638</v>
      </c>
      <c r="J2152" s="9">
        <f>VLOOKUP('Consolidtaed Data'!$B7873,[1]Products!$A:$G,3,0)</f>
        <v>1261</v>
      </c>
      <c r="K2152" s="9">
        <f>'Consolidtaed Data'!$J7873*'Consolidtaed Data'!$H7873</f>
        <v>971</v>
      </c>
      <c r="L2152" s="9">
        <f>'Consolidtaed Data'!$I7873*'Consolidtaed Data'!$H7873</f>
        <v>1494</v>
      </c>
      <c r="M2152" s="9">
        <f>'Consolidtaed Data'!$L7873-'Consolidtaed Data'!$K7873</f>
        <v>1632</v>
      </c>
      <c r="N2152" s="9" t="str">
        <f>VLOOKUP('Consolidtaed Data'!$C7873,[1]Locations!$A:$O,2,0)</f>
        <v>Los Angeles</v>
      </c>
      <c r="O2152" s="9" t="str">
        <f>VLOOKUP('Consolidtaed Data'!$D7873,'[1]Sales People'!$A:$B,2,0)</f>
        <v>Robert Reed</v>
      </c>
      <c r="P2152" s="9" t="str">
        <f>VLOOKUP('Consolidtaed Data'!$E7873,[1]Customers!$A:$B,2,0)</f>
        <v>Kenneth Dunn</v>
      </c>
      <c r="Q2152" s="11">
        <f>WEEKDAY('Consolidtaed Data'!$F7873)</f>
        <v>7</v>
      </c>
      <c r="R2152" s="9">
        <f>MONTH('Consolidtaed Data'!$F7873)</f>
        <v>8</v>
      </c>
      <c r="S2152" s="9" t="str">
        <f>TEXT(Table3[[#This Row],[Purchase Date]],"MMMM")</f>
        <v>June</v>
      </c>
      <c r="T2152" s="9">
        <f>YEAR('Consolidtaed Data'!$F7873)</f>
        <v>2021</v>
      </c>
    </row>
    <row r="2153" spans="1:20" x14ac:dyDescent="0.3">
      <c r="A2153" s="9" t="s">
        <v>3154</v>
      </c>
      <c r="B2153" s="9" t="s">
        <v>89</v>
      </c>
      <c r="C2153" s="9" t="s">
        <v>34</v>
      </c>
      <c r="D2153" s="9" t="s">
        <v>9</v>
      </c>
      <c r="E2153" s="9" t="s">
        <v>1965</v>
      </c>
      <c r="F2153" s="10">
        <v>43987</v>
      </c>
      <c r="G2153" s="10" t="str">
        <f>VLOOKUP(Table3[[#This Row],[Product ID]],[1]Products!$A:$G,2,0)</f>
        <v>Product 64</v>
      </c>
      <c r="H2153" s="22">
        <v>1</v>
      </c>
      <c r="I2153" s="9">
        <f>VLOOKUP('Consolidtaed Data'!$B8173,[1]Products!$A:$G,4,0)</f>
        <v>1899</v>
      </c>
      <c r="J2153" s="9">
        <f>VLOOKUP('Consolidtaed Data'!$B8173,[1]Products!$A:$G,3,0)</f>
        <v>1044</v>
      </c>
      <c r="K2153" s="9">
        <f>'Consolidtaed Data'!$J8173*'Consolidtaed Data'!$H8173</f>
        <v>61</v>
      </c>
      <c r="L2153" s="9">
        <f>'Consolidtaed Data'!$I8173*'Consolidtaed Data'!$H8173</f>
        <v>95</v>
      </c>
      <c r="M2153" s="9">
        <f>'Consolidtaed Data'!$L8173-'Consolidtaed Data'!$K8173</f>
        <v>1564</v>
      </c>
      <c r="N2153" s="9" t="str">
        <f>VLOOKUP('Consolidtaed Data'!$C8173,[1]Locations!$A:$O,2,0)</f>
        <v>Oakland</v>
      </c>
      <c r="O2153" s="9" t="str">
        <f>VLOOKUP('Consolidtaed Data'!$D8173,'[1]Sales People'!$A:$B,2,0)</f>
        <v>Carl Hall</v>
      </c>
      <c r="P2153" s="9" t="str">
        <f>VLOOKUP('Consolidtaed Data'!$E8173,[1]Customers!$A:$B,2,0)</f>
        <v>Carlos Martinez</v>
      </c>
      <c r="Q2153" s="11">
        <f>WEEKDAY('Consolidtaed Data'!$F8173)</f>
        <v>3</v>
      </c>
      <c r="R2153" s="9">
        <f>MONTH('Consolidtaed Data'!$F8173)</f>
        <v>9</v>
      </c>
      <c r="S2153" s="9" t="str">
        <f>TEXT(Table3[[#This Row],[Purchase Date]],"MMMM")</f>
        <v>June</v>
      </c>
      <c r="T2153" s="9">
        <f>YEAR('Consolidtaed Data'!$F8173)</f>
        <v>2021</v>
      </c>
    </row>
    <row r="2154" spans="1:20" x14ac:dyDescent="0.3">
      <c r="A2154" s="9" t="s">
        <v>3155</v>
      </c>
      <c r="B2154" s="9" t="s">
        <v>24</v>
      </c>
      <c r="C2154" s="9" t="s">
        <v>295</v>
      </c>
      <c r="D2154" s="9" t="s">
        <v>193</v>
      </c>
      <c r="E2154" s="9" t="s">
        <v>437</v>
      </c>
      <c r="F2154" s="10">
        <v>43987</v>
      </c>
      <c r="G2154" s="10" t="str">
        <f>VLOOKUP(Table3[[#This Row],[Product ID]],[1]Products!$A:$G,2,0)</f>
        <v>Product 6</v>
      </c>
      <c r="H2154" s="22">
        <v>1</v>
      </c>
      <c r="I2154" s="9">
        <f>VLOOKUP('Consolidtaed Data'!$B8565,[1]Products!$A:$G,4,0)</f>
        <v>136</v>
      </c>
      <c r="J2154" s="9">
        <f>VLOOKUP('Consolidtaed Data'!$B8565,[1]Products!$A:$G,3,0)</f>
        <v>72</v>
      </c>
      <c r="K2154" s="9">
        <f>'Consolidtaed Data'!$J8565*'Consolidtaed Data'!$H8565</f>
        <v>1305</v>
      </c>
      <c r="L2154" s="9">
        <f>'Consolidtaed Data'!$I8565*'Consolidtaed Data'!$H8565</f>
        <v>1812</v>
      </c>
      <c r="M2154" s="9">
        <f>'Consolidtaed Data'!$L8565-'Consolidtaed Data'!$K8565</f>
        <v>2481</v>
      </c>
      <c r="N2154" s="9" t="str">
        <f>VLOOKUP('Consolidtaed Data'!$C8565,[1]Locations!$A:$O,2,0)</f>
        <v>San Francisco</v>
      </c>
      <c r="O2154" s="9" t="str">
        <f>VLOOKUP('Consolidtaed Data'!$D8565,'[1]Sales People'!$A:$B,2,0)</f>
        <v>Jeremy Mendoza</v>
      </c>
      <c r="P2154" s="9" t="str">
        <f>VLOOKUP('Consolidtaed Data'!$E8565,[1]Customers!$A:$B,2,0)</f>
        <v>Joe Rose</v>
      </c>
      <c r="Q2154" s="11">
        <f>WEEKDAY('Consolidtaed Data'!$F8565)</f>
        <v>3</v>
      </c>
      <c r="R2154" s="9">
        <f>MONTH('Consolidtaed Data'!$F8565)</f>
        <v>10</v>
      </c>
      <c r="S2154" s="9" t="str">
        <f>TEXT(Table3[[#This Row],[Purchase Date]],"MMMM")</f>
        <v>June</v>
      </c>
      <c r="T2154" s="9">
        <f>YEAR('Consolidtaed Data'!$F8565)</f>
        <v>2021</v>
      </c>
    </row>
    <row r="2155" spans="1:20" x14ac:dyDescent="0.3">
      <c r="A2155" s="9" t="s">
        <v>3156</v>
      </c>
      <c r="B2155" s="9" t="s">
        <v>54</v>
      </c>
      <c r="C2155" s="9" t="s">
        <v>186</v>
      </c>
      <c r="D2155" s="9" t="s">
        <v>174</v>
      </c>
      <c r="E2155" s="9" t="s">
        <v>1563</v>
      </c>
      <c r="F2155" s="10">
        <v>43987</v>
      </c>
      <c r="G2155" s="10" t="str">
        <f>VLOOKUP(Table3[[#This Row],[Product ID]],[1]Products!$A:$G,2,0)</f>
        <v>Product 41</v>
      </c>
      <c r="H2155" s="22">
        <v>2</v>
      </c>
      <c r="I2155" s="9">
        <f>VLOOKUP('Consolidtaed Data'!$B8627,[1]Products!$A:$G,4,0)</f>
        <v>1405</v>
      </c>
      <c r="J2155" s="9">
        <f>VLOOKUP('Consolidtaed Data'!$B8627,[1]Products!$A:$G,3,0)</f>
        <v>1054</v>
      </c>
      <c r="K2155" s="9">
        <f>'Consolidtaed Data'!$J8627*'Consolidtaed Data'!$H8627</f>
        <v>962</v>
      </c>
      <c r="L2155" s="9">
        <f>'Consolidtaed Data'!$I8627*'Consolidtaed Data'!$H8627</f>
        <v>1414</v>
      </c>
      <c r="M2155" s="9">
        <f>'Consolidtaed Data'!$L8627-'Consolidtaed Data'!$K8627</f>
        <v>248</v>
      </c>
      <c r="N2155" s="9" t="str">
        <f>VLOOKUP('Consolidtaed Data'!$C8627,[1]Locations!$A:$O,2,0)</f>
        <v>Thousand Oaks</v>
      </c>
      <c r="O2155" s="9" t="str">
        <f>VLOOKUP('Consolidtaed Data'!$D8627,'[1]Sales People'!$A:$B,2,0)</f>
        <v>Jeremy Mendoza</v>
      </c>
      <c r="P2155" s="9" t="str">
        <f>VLOOKUP('Consolidtaed Data'!$E8627,[1]Customers!$A:$B,2,0)</f>
        <v>Justin Graham</v>
      </c>
      <c r="Q2155" s="11">
        <f>WEEKDAY('Consolidtaed Data'!$F8627)</f>
        <v>1</v>
      </c>
      <c r="R2155" s="9">
        <f>MONTH('Consolidtaed Data'!$F8627)</f>
        <v>10</v>
      </c>
      <c r="S2155" s="9" t="str">
        <f>TEXT(Table3[[#This Row],[Purchase Date]],"MMMM")</f>
        <v>June</v>
      </c>
      <c r="T2155" s="9">
        <f>YEAR('Consolidtaed Data'!$F8627)</f>
        <v>2021</v>
      </c>
    </row>
    <row r="2156" spans="1:20" x14ac:dyDescent="0.3">
      <c r="A2156" s="9" t="s">
        <v>3157</v>
      </c>
      <c r="B2156" s="9" t="s">
        <v>692</v>
      </c>
      <c r="C2156" s="9" t="s">
        <v>90</v>
      </c>
      <c r="D2156" s="9" t="s">
        <v>100</v>
      </c>
      <c r="E2156" s="9" t="s">
        <v>1930</v>
      </c>
      <c r="F2156" s="10">
        <v>43987</v>
      </c>
      <c r="G2156" s="10" t="str">
        <f>VLOOKUP(Table3[[#This Row],[Product ID]],[1]Products!$A:$G,2,0)</f>
        <v>Product 83</v>
      </c>
      <c r="H2156" s="22">
        <v>2</v>
      </c>
      <c r="I2156" s="9">
        <f>VLOOKUP('Consolidtaed Data'!$B8691,[1]Products!$A:$G,4,0)</f>
        <v>1639</v>
      </c>
      <c r="J2156" s="9">
        <f>VLOOKUP('Consolidtaed Data'!$B8691,[1]Products!$A:$G,3,0)</f>
        <v>1295</v>
      </c>
      <c r="K2156" s="9">
        <f>'Consolidtaed Data'!$J8691*'Consolidtaed Data'!$H8691</f>
        <v>786</v>
      </c>
      <c r="L2156" s="9">
        <f>'Consolidtaed Data'!$I8691*'Consolidtaed Data'!$H8691</f>
        <v>947</v>
      </c>
      <c r="M2156" s="9">
        <f>'Consolidtaed Data'!$L8691-'Consolidtaed Data'!$K8691</f>
        <v>660</v>
      </c>
      <c r="N2156" s="9" t="str">
        <f>VLOOKUP('Consolidtaed Data'!$C8691,[1]Locations!$A:$O,2,0)</f>
        <v>Pomona</v>
      </c>
      <c r="O2156" s="9" t="str">
        <f>VLOOKUP('Consolidtaed Data'!$D8691,'[1]Sales People'!$A:$B,2,0)</f>
        <v>Sean Miller</v>
      </c>
      <c r="P2156" s="9" t="str">
        <f>VLOOKUP('Consolidtaed Data'!$E8691,[1]Customers!$A:$B,2,0)</f>
        <v>Chris Chapman</v>
      </c>
      <c r="Q2156" s="11">
        <f>WEEKDAY('Consolidtaed Data'!$F8691)</f>
        <v>7</v>
      </c>
      <c r="R2156" s="9">
        <f>MONTH('Consolidtaed Data'!$F8691)</f>
        <v>10</v>
      </c>
      <c r="S2156" s="9" t="str">
        <f>TEXT(Table3[[#This Row],[Purchase Date]],"MMMM")</f>
        <v>June</v>
      </c>
      <c r="T2156" s="9">
        <f>YEAR('Consolidtaed Data'!$F8691)</f>
        <v>2021</v>
      </c>
    </row>
    <row r="2157" spans="1:20" x14ac:dyDescent="0.3">
      <c r="A2157" s="9" t="s">
        <v>3158</v>
      </c>
      <c r="B2157" s="9" t="s">
        <v>503</v>
      </c>
      <c r="C2157" s="9" t="s">
        <v>472</v>
      </c>
      <c r="D2157" s="9" t="s">
        <v>123</v>
      </c>
      <c r="E2157" s="9" t="s">
        <v>720</v>
      </c>
      <c r="F2157" s="10">
        <v>43987</v>
      </c>
      <c r="G2157" s="10" t="str">
        <f>VLOOKUP(Table3[[#This Row],[Product ID]],[1]Products!$A:$G,2,0)</f>
        <v>Product 99</v>
      </c>
      <c r="H2157" s="22">
        <v>2</v>
      </c>
      <c r="I2157" s="9">
        <f>VLOOKUP('Consolidtaed Data'!$B8744,[1]Products!$A:$G,4,0)</f>
        <v>2141</v>
      </c>
      <c r="J2157" s="9">
        <f>VLOOKUP('Consolidtaed Data'!$B8744,[1]Products!$A:$G,3,0)</f>
        <v>1777</v>
      </c>
      <c r="K2157" s="9">
        <f>'Consolidtaed Data'!$J8744*'Consolidtaed Data'!$H8744</f>
        <v>408</v>
      </c>
      <c r="L2157" s="9">
        <f>'Consolidtaed Data'!$I8744*'Consolidtaed Data'!$H8744</f>
        <v>504</v>
      </c>
      <c r="M2157" s="9">
        <f>'Consolidtaed Data'!$L8744-'Consolidtaed Data'!$K8744</f>
        <v>1964</v>
      </c>
      <c r="N2157" s="9" t="str">
        <f>VLOOKUP('Consolidtaed Data'!$C8744,[1]Locations!$A:$O,2,0)</f>
        <v>Torrance</v>
      </c>
      <c r="O2157" s="9" t="str">
        <f>VLOOKUP('Consolidtaed Data'!$D8744,'[1]Sales People'!$A:$B,2,0)</f>
        <v>Howard Sims</v>
      </c>
      <c r="P2157" s="9" t="str">
        <f>VLOOKUP('Consolidtaed Data'!$E8744,[1]Customers!$A:$B,2,0)</f>
        <v>Steve Stewart</v>
      </c>
      <c r="Q2157" s="11">
        <f>WEEKDAY('Consolidtaed Data'!$F8744)</f>
        <v>4</v>
      </c>
      <c r="R2157" s="9">
        <f>MONTH('Consolidtaed Data'!$F8744)</f>
        <v>10</v>
      </c>
      <c r="S2157" s="9" t="str">
        <f>TEXT(Table3[[#This Row],[Purchase Date]],"MMMM")</f>
        <v>June</v>
      </c>
      <c r="T2157" s="9">
        <f>YEAR('Consolidtaed Data'!$F8744)</f>
        <v>2021</v>
      </c>
    </row>
    <row r="2158" spans="1:20" x14ac:dyDescent="0.3">
      <c r="A2158" s="9" t="s">
        <v>3159</v>
      </c>
      <c r="B2158" s="9" t="s">
        <v>225</v>
      </c>
      <c r="C2158" s="9" t="s">
        <v>331</v>
      </c>
      <c r="D2158" s="9" t="s">
        <v>51</v>
      </c>
      <c r="E2158" s="9" t="s">
        <v>3283</v>
      </c>
      <c r="F2158" s="10">
        <v>43987</v>
      </c>
      <c r="G2158" s="10" t="str">
        <f>VLOOKUP(Table3[[#This Row],[Product ID]],[1]Products!$A:$G,2,0)</f>
        <v>Product 24</v>
      </c>
      <c r="H2158" s="22">
        <v>2</v>
      </c>
      <c r="I2158" s="9">
        <f>VLOOKUP('Consolidtaed Data'!$B8916,[1]Products!$A:$G,4,0)</f>
        <v>1862</v>
      </c>
      <c r="J2158" s="9">
        <f>VLOOKUP('Consolidtaed Data'!$B8916,[1]Products!$A:$G,3,0)</f>
        <v>1173</v>
      </c>
      <c r="K2158" s="9">
        <f>'Consolidtaed Data'!$J8916*'Consolidtaed Data'!$H8916</f>
        <v>1321</v>
      </c>
      <c r="L2158" s="9">
        <f>'Consolidtaed Data'!$I8916*'Consolidtaed Data'!$H8916</f>
        <v>1972</v>
      </c>
      <c r="M2158" s="9">
        <f>'Consolidtaed Data'!$L8916-'Consolidtaed Data'!$K8916</f>
        <v>256</v>
      </c>
      <c r="N2158" s="9" t="str">
        <f>VLOOKUP('Consolidtaed Data'!$C8916,[1]Locations!$A:$O,2,0)</f>
        <v>East Los Angeles</v>
      </c>
      <c r="O2158" s="9" t="str">
        <f>VLOOKUP('Consolidtaed Data'!$D8916,'[1]Sales People'!$A:$B,2,0)</f>
        <v>Clarence Fox</v>
      </c>
      <c r="P2158" s="9" t="str">
        <f>VLOOKUP('Consolidtaed Data'!$E8916,[1]Customers!$A:$B,2,0)</f>
        <v>Willie Mason</v>
      </c>
      <c r="Q2158" s="11">
        <f>WEEKDAY('Consolidtaed Data'!$F8916)</f>
        <v>1</v>
      </c>
      <c r="R2158" s="9">
        <f>MONTH('Consolidtaed Data'!$F8916)</f>
        <v>11</v>
      </c>
      <c r="S2158" s="9" t="str">
        <f>TEXT(Table3[[#This Row],[Purchase Date]],"MMMM")</f>
        <v>June</v>
      </c>
      <c r="T2158" s="9">
        <f>YEAR('Consolidtaed Data'!$F8916)</f>
        <v>2021</v>
      </c>
    </row>
    <row r="2159" spans="1:20" x14ac:dyDescent="0.3">
      <c r="A2159" s="9" t="s">
        <v>3160</v>
      </c>
      <c r="B2159" s="9" t="s">
        <v>168</v>
      </c>
      <c r="C2159" s="9" t="s">
        <v>126</v>
      </c>
      <c r="D2159" s="9" t="s">
        <v>315</v>
      </c>
      <c r="E2159" s="9" t="s">
        <v>3709</v>
      </c>
      <c r="F2159" s="10">
        <v>43987</v>
      </c>
      <c r="G2159" s="10" t="str">
        <f>VLOOKUP(Table3[[#This Row],[Product ID]],[1]Products!$A:$G,2,0)</f>
        <v>Product 26</v>
      </c>
      <c r="H2159" s="22">
        <v>4</v>
      </c>
      <c r="I2159" s="9">
        <f>VLOOKUP('Consolidtaed Data'!$B9352,[1]Products!$A:$G,4,0)</f>
        <v>1338</v>
      </c>
      <c r="J2159" s="9">
        <f>VLOOKUP('Consolidtaed Data'!$B9352,[1]Products!$A:$G,3,0)</f>
        <v>682</v>
      </c>
      <c r="K2159" s="9">
        <f>'Consolidtaed Data'!$J9352*'Consolidtaed Data'!$H9352</f>
        <v>1263</v>
      </c>
      <c r="L2159" s="9">
        <f>'Consolidtaed Data'!$I9352*'Consolidtaed Data'!$H9352</f>
        <v>1683</v>
      </c>
      <c r="M2159" s="9">
        <f>'Consolidtaed Data'!$L9352-'Consolidtaed Data'!$K9352</f>
        <v>748</v>
      </c>
      <c r="N2159" s="9" t="str">
        <f>VLOOKUP('Consolidtaed Data'!$C9352,[1]Locations!$A:$O,2,0)</f>
        <v>Ontario</v>
      </c>
      <c r="O2159" s="9" t="str">
        <f>VLOOKUP('Consolidtaed Data'!$D9352,'[1]Sales People'!$A:$B,2,0)</f>
        <v>Ernest Wheeler</v>
      </c>
      <c r="P2159" s="9" t="str">
        <f>VLOOKUP('Consolidtaed Data'!$E9352,[1]Customers!$A:$B,2,0)</f>
        <v>Philip Burton</v>
      </c>
      <c r="Q2159" s="11">
        <f>WEEKDAY('Consolidtaed Data'!$F9352)</f>
        <v>3</v>
      </c>
      <c r="R2159" s="9">
        <f>MONTH('Consolidtaed Data'!$F9352)</f>
        <v>12</v>
      </c>
      <c r="S2159" s="9" t="str">
        <f>TEXT(Table3[[#This Row],[Purchase Date]],"MMMM")</f>
        <v>June</v>
      </c>
      <c r="T2159" s="9">
        <f>YEAR('Consolidtaed Data'!$F9352)</f>
        <v>2021</v>
      </c>
    </row>
    <row r="2160" spans="1:20" x14ac:dyDescent="0.3">
      <c r="A2160" s="9" t="s">
        <v>3161</v>
      </c>
      <c r="B2160" s="9" t="s">
        <v>355</v>
      </c>
      <c r="C2160" s="9" t="s">
        <v>420</v>
      </c>
      <c r="D2160" s="9" t="s">
        <v>235</v>
      </c>
      <c r="E2160" s="9" t="s">
        <v>1463</v>
      </c>
      <c r="F2160" s="10">
        <v>43988</v>
      </c>
      <c r="G2160" s="10" t="str">
        <f>VLOOKUP(Table3[[#This Row],[Product ID]],[1]Products!$A:$G,2,0)</f>
        <v>Product 100</v>
      </c>
      <c r="H2160" s="22">
        <v>3</v>
      </c>
      <c r="I2160" s="9">
        <f>VLOOKUP('Consolidtaed Data'!$B5211,[1]Products!$A:$G,4,0)</f>
        <v>817</v>
      </c>
      <c r="J2160" s="9">
        <f>VLOOKUP('Consolidtaed Data'!$B5211,[1]Products!$A:$G,3,0)</f>
        <v>409</v>
      </c>
      <c r="K2160" s="9">
        <f>'Consolidtaed Data'!$J5211*'Consolidtaed Data'!$H5211</f>
        <v>873</v>
      </c>
      <c r="L2160" s="9">
        <f>'Consolidtaed Data'!$I5211*'Consolidtaed Data'!$H5211</f>
        <v>1134</v>
      </c>
      <c r="M2160" s="9">
        <f>'Consolidtaed Data'!$L5211-'Consolidtaed Data'!$K5211</f>
        <v>2346</v>
      </c>
      <c r="N2160" s="9" t="str">
        <f>VLOOKUP('Consolidtaed Data'!$C5211,[1]Locations!$A:$O,2,0)</f>
        <v>San Bernardino</v>
      </c>
      <c r="O2160" s="9" t="str">
        <f>VLOOKUP('Consolidtaed Data'!$D5211,'[1]Sales People'!$A:$B,2,0)</f>
        <v>Justin Lynch</v>
      </c>
      <c r="P2160" s="9" t="str">
        <f>VLOOKUP('Consolidtaed Data'!$E5211,[1]Customers!$A:$B,2,0)</f>
        <v>Benjamin Jacobs</v>
      </c>
      <c r="Q2160" s="11">
        <f>WEEKDAY('Consolidtaed Data'!$F5211)</f>
        <v>1</v>
      </c>
      <c r="R2160" s="9">
        <f>MONTH('Consolidtaed Data'!$F5211)</f>
        <v>1</v>
      </c>
      <c r="S2160" s="9" t="str">
        <f>TEXT(Table3[[#This Row],[Purchase Date]],"MMMM")</f>
        <v>June</v>
      </c>
      <c r="T2160" s="9">
        <f>YEAR('Consolidtaed Data'!$F5211)</f>
        <v>2021</v>
      </c>
    </row>
    <row r="2161" spans="1:20" x14ac:dyDescent="0.3">
      <c r="A2161" s="9" t="s">
        <v>3162</v>
      </c>
      <c r="B2161" s="9" t="s">
        <v>443</v>
      </c>
      <c r="C2161" s="9" t="s">
        <v>458</v>
      </c>
      <c r="D2161" s="9" t="s">
        <v>235</v>
      </c>
      <c r="E2161" s="9" t="s">
        <v>1568</v>
      </c>
      <c r="F2161" s="10">
        <v>43988</v>
      </c>
      <c r="G2161" s="10" t="str">
        <f>VLOOKUP(Table3[[#This Row],[Product ID]],[1]Products!$A:$G,2,0)</f>
        <v>Product 61</v>
      </c>
      <c r="H2161" s="22">
        <v>3</v>
      </c>
      <c r="I2161" s="9">
        <f>VLOOKUP('Consolidtaed Data'!$B6413,[1]Products!$A:$G,4,0)</f>
        <v>1862</v>
      </c>
      <c r="J2161" s="9">
        <f>VLOOKUP('Consolidtaed Data'!$B6413,[1]Products!$A:$G,3,0)</f>
        <v>1173</v>
      </c>
      <c r="K2161" s="9">
        <f>'Consolidtaed Data'!$J6413*'Consolidtaed Data'!$H6413</f>
        <v>3132</v>
      </c>
      <c r="L2161" s="9">
        <f>'Consolidtaed Data'!$I6413*'Consolidtaed Data'!$H6413</f>
        <v>5697</v>
      </c>
      <c r="M2161" s="9">
        <f>'Consolidtaed Data'!$L6413-'Consolidtaed Data'!$K6413</f>
        <v>1485</v>
      </c>
      <c r="N2161" s="9" t="str">
        <f>VLOOKUP('Consolidtaed Data'!$C6413,[1]Locations!$A:$O,2,0)</f>
        <v>Sacramento</v>
      </c>
      <c r="O2161" s="9" t="str">
        <f>VLOOKUP('Consolidtaed Data'!$D6413,'[1]Sales People'!$A:$B,2,0)</f>
        <v>Jerry Perry</v>
      </c>
      <c r="P2161" s="9" t="str">
        <f>VLOOKUP('Consolidtaed Data'!$E6413,[1]Customers!$A:$B,2,0)</f>
        <v>Roy West</v>
      </c>
      <c r="Q2161" s="11">
        <f>WEEKDAY('Consolidtaed Data'!$F6413)</f>
        <v>7</v>
      </c>
      <c r="R2161" s="9">
        <f>MONTH('Consolidtaed Data'!$F6413)</f>
        <v>5</v>
      </c>
      <c r="S2161" s="9" t="str">
        <f>TEXT(Table3[[#This Row],[Purchase Date]],"MMMM")</f>
        <v>June</v>
      </c>
      <c r="T2161" s="9">
        <f>YEAR('Consolidtaed Data'!$F6413)</f>
        <v>2021</v>
      </c>
    </row>
    <row r="2162" spans="1:20" x14ac:dyDescent="0.3">
      <c r="A2162" s="9" t="s">
        <v>3164</v>
      </c>
      <c r="B2162" s="9" t="s">
        <v>225</v>
      </c>
      <c r="C2162" s="9" t="s">
        <v>25</v>
      </c>
      <c r="D2162" s="9" t="s">
        <v>315</v>
      </c>
      <c r="E2162" s="9" t="s">
        <v>1032</v>
      </c>
      <c r="F2162" s="10">
        <v>43988</v>
      </c>
      <c r="G2162" s="10" t="str">
        <f>VLOOKUP(Table3[[#This Row],[Product ID]],[1]Products!$A:$G,2,0)</f>
        <v>Product 24</v>
      </c>
      <c r="H2162" s="22">
        <v>2</v>
      </c>
      <c r="I2162" s="9">
        <f>VLOOKUP('Consolidtaed Data'!$B7338,[1]Products!$A:$G,4,0)</f>
        <v>818</v>
      </c>
      <c r="J2162" s="9">
        <f>VLOOKUP('Consolidtaed Data'!$B7338,[1]Products!$A:$G,3,0)</f>
        <v>450</v>
      </c>
      <c r="K2162" s="9">
        <f>'Consolidtaed Data'!$J7338*'Consolidtaed Data'!$H7338</f>
        <v>425</v>
      </c>
      <c r="L2162" s="9">
        <f>'Consolidtaed Data'!$I7338*'Consolidtaed Data'!$H7338</f>
        <v>545</v>
      </c>
      <c r="M2162" s="9">
        <f>'Consolidtaed Data'!$L7338-'Consolidtaed Data'!$K7338</f>
        <v>34</v>
      </c>
      <c r="N2162" s="9" t="str">
        <f>VLOOKUP('Consolidtaed Data'!$C7338,[1]Locations!$A:$O,2,0)</f>
        <v>San Buenaventura (Ventura)</v>
      </c>
      <c r="O2162" s="9" t="str">
        <f>VLOOKUP('Consolidtaed Data'!$D7338,'[1]Sales People'!$A:$B,2,0)</f>
        <v>Kenneth Bradley</v>
      </c>
      <c r="P2162" s="9" t="str">
        <f>VLOOKUP('Consolidtaed Data'!$E7338,[1]Customers!$A:$B,2,0)</f>
        <v>Johnny Ward</v>
      </c>
      <c r="Q2162" s="11">
        <f>WEEKDAY('Consolidtaed Data'!$F7338)</f>
        <v>7</v>
      </c>
      <c r="R2162" s="9">
        <f>MONTH('Consolidtaed Data'!$F7338)</f>
        <v>7</v>
      </c>
      <c r="S2162" s="9" t="str">
        <f>TEXT(Table3[[#This Row],[Purchase Date]],"MMMM")</f>
        <v>June</v>
      </c>
      <c r="T2162" s="9">
        <f>YEAR('Consolidtaed Data'!$F7338)</f>
        <v>2021</v>
      </c>
    </row>
    <row r="2163" spans="1:20" x14ac:dyDescent="0.3">
      <c r="A2163" s="9" t="s">
        <v>3165</v>
      </c>
      <c r="B2163" s="9" t="s">
        <v>294</v>
      </c>
      <c r="C2163" s="9" t="s">
        <v>462</v>
      </c>
      <c r="D2163" s="9" t="s">
        <v>174</v>
      </c>
      <c r="E2163" s="9" t="s">
        <v>1378</v>
      </c>
      <c r="F2163" s="10">
        <v>43988</v>
      </c>
      <c r="G2163" s="10" t="str">
        <f>VLOOKUP(Table3[[#This Row],[Product ID]],[1]Products!$A:$G,2,0)</f>
        <v>Product 51</v>
      </c>
      <c r="H2163" s="22">
        <v>1</v>
      </c>
      <c r="I2163" s="9">
        <f>VLOOKUP('Consolidtaed Data'!$B7831,[1]Products!$A:$G,4,0)</f>
        <v>378</v>
      </c>
      <c r="J2163" s="9">
        <f>VLOOKUP('Consolidtaed Data'!$B7831,[1]Products!$A:$G,3,0)</f>
        <v>291</v>
      </c>
      <c r="K2163" s="9">
        <f>'Consolidtaed Data'!$J7831*'Consolidtaed Data'!$H7831</f>
        <v>6140</v>
      </c>
      <c r="L2163" s="9">
        <f>'Consolidtaed Data'!$I7831*'Consolidtaed Data'!$H7831</f>
        <v>9028</v>
      </c>
      <c r="M2163" s="9">
        <f>'Consolidtaed Data'!$L7831-'Consolidtaed Data'!$K7831</f>
        <v>412</v>
      </c>
      <c r="N2163" s="9" t="str">
        <f>VLOOKUP('Consolidtaed Data'!$C7831,[1]Locations!$A:$O,2,0)</f>
        <v>El Cajon</v>
      </c>
      <c r="O2163" s="9" t="str">
        <f>VLOOKUP('Consolidtaed Data'!$D7831,'[1]Sales People'!$A:$B,2,0)</f>
        <v>Howard Gardner</v>
      </c>
      <c r="P2163" s="9" t="str">
        <f>VLOOKUP('Consolidtaed Data'!$E7831,[1]Customers!$A:$B,2,0)</f>
        <v>Michael Hill</v>
      </c>
      <c r="Q2163" s="11">
        <f>WEEKDAY('Consolidtaed Data'!$F7831)</f>
        <v>4</v>
      </c>
      <c r="R2163" s="9">
        <f>MONTH('Consolidtaed Data'!$F7831)</f>
        <v>8</v>
      </c>
      <c r="S2163" s="9" t="str">
        <f>TEXT(Table3[[#This Row],[Purchase Date]],"MMMM")</f>
        <v>June</v>
      </c>
      <c r="T2163" s="9">
        <f>YEAR('Consolidtaed Data'!$F7831)</f>
        <v>2021</v>
      </c>
    </row>
    <row r="2164" spans="1:20" x14ac:dyDescent="0.3">
      <c r="A2164" s="9" t="s">
        <v>3166</v>
      </c>
      <c r="B2164" s="9" t="s">
        <v>136</v>
      </c>
      <c r="C2164" s="9" t="s">
        <v>72</v>
      </c>
      <c r="D2164" s="9" t="s">
        <v>87</v>
      </c>
      <c r="E2164" s="9" t="s">
        <v>175</v>
      </c>
      <c r="F2164" s="10">
        <v>43988</v>
      </c>
      <c r="G2164" s="10" t="str">
        <f>VLOOKUP(Table3[[#This Row],[Product ID]],[1]Products!$A:$G,2,0)</f>
        <v>Product 2</v>
      </c>
      <c r="H2164" s="22">
        <v>1</v>
      </c>
      <c r="I2164" s="9">
        <f>VLOOKUP('Consolidtaed Data'!$B7907,[1]Products!$A:$G,4,0)</f>
        <v>1708</v>
      </c>
      <c r="J2164" s="9">
        <f>VLOOKUP('Consolidtaed Data'!$B7907,[1]Products!$A:$G,3,0)</f>
        <v>871</v>
      </c>
      <c r="K2164" s="9">
        <f>'Consolidtaed Data'!$J7907*'Consolidtaed Data'!$H7907</f>
        <v>945</v>
      </c>
      <c r="L2164" s="9">
        <f>'Consolidtaed Data'!$I7907*'Consolidtaed Data'!$H7907</f>
        <v>1889</v>
      </c>
      <c r="M2164" s="9">
        <f>'Consolidtaed Data'!$L7907-'Consolidtaed Data'!$K7907</f>
        <v>348</v>
      </c>
      <c r="N2164" s="9" t="str">
        <f>VLOOKUP('Consolidtaed Data'!$C7907,[1]Locations!$A:$O,2,0)</f>
        <v>Santa Rosa</v>
      </c>
      <c r="O2164" s="9" t="str">
        <f>VLOOKUP('Consolidtaed Data'!$D7907,'[1]Sales People'!$A:$B,2,0)</f>
        <v>Roger Ramos</v>
      </c>
      <c r="P2164" s="9" t="str">
        <f>VLOOKUP('Consolidtaed Data'!$E7907,[1]Customers!$A:$B,2,0)</f>
        <v>Terry Watson</v>
      </c>
      <c r="Q2164" s="11">
        <f>WEEKDAY('Consolidtaed Data'!$F7907)</f>
        <v>3</v>
      </c>
      <c r="R2164" s="9">
        <f>MONTH('Consolidtaed Data'!$F7907)</f>
        <v>8</v>
      </c>
      <c r="S2164" s="9" t="str">
        <f>TEXT(Table3[[#This Row],[Purchase Date]],"MMMM")</f>
        <v>June</v>
      </c>
      <c r="T2164" s="9">
        <f>YEAR('Consolidtaed Data'!$F7907)</f>
        <v>2021</v>
      </c>
    </row>
    <row r="2165" spans="1:20" x14ac:dyDescent="0.3">
      <c r="A2165" s="9" t="s">
        <v>3167</v>
      </c>
      <c r="B2165" s="9" t="s">
        <v>15</v>
      </c>
      <c r="C2165" s="9" t="s">
        <v>99</v>
      </c>
      <c r="D2165" s="9" t="s">
        <v>174</v>
      </c>
      <c r="E2165" s="9" t="s">
        <v>375</v>
      </c>
      <c r="F2165" s="10">
        <v>43988</v>
      </c>
      <c r="G2165" s="10" t="str">
        <f>VLOOKUP(Table3[[#This Row],[Product ID]],[1]Products!$A:$G,2,0)</f>
        <v>Product 38</v>
      </c>
      <c r="H2165" s="22">
        <v>1</v>
      </c>
      <c r="I2165" s="9">
        <f>VLOOKUP('Consolidtaed Data'!$B8027,[1]Products!$A:$G,4,0)</f>
        <v>504</v>
      </c>
      <c r="J2165" s="9">
        <f>VLOOKUP('Consolidtaed Data'!$B8027,[1]Products!$A:$G,3,0)</f>
        <v>408</v>
      </c>
      <c r="K2165" s="9">
        <f>'Consolidtaed Data'!$J8027*'Consolidtaed Data'!$H8027</f>
        <v>1740</v>
      </c>
      <c r="L2165" s="9">
        <f>'Consolidtaed Data'!$I8027*'Consolidtaed Data'!$H8027</f>
        <v>2120</v>
      </c>
      <c r="M2165" s="9">
        <f>'Consolidtaed Data'!$L8027-'Consolidtaed Data'!$K8027</f>
        <v>286</v>
      </c>
      <c r="N2165" s="9" t="str">
        <f>VLOOKUP('Consolidtaed Data'!$C8027,[1]Locations!$A:$O,2,0)</f>
        <v>Murrieta</v>
      </c>
      <c r="O2165" s="9" t="str">
        <f>VLOOKUP('Consolidtaed Data'!$D8027,'[1]Sales People'!$A:$B,2,0)</f>
        <v>Ronald Reed</v>
      </c>
      <c r="P2165" s="9" t="str">
        <f>VLOOKUP('Consolidtaed Data'!$E8027,[1]Customers!$A:$B,2,0)</f>
        <v>Jeremy Arnold</v>
      </c>
      <c r="Q2165" s="11">
        <f>WEEKDAY('Consolidtaed Data'!$F8027)</f>
        <v>6</v>
      </c>
      <c r="R2165" s="9">
        <f>MONTH('Consolidtaed Data'!$F8027)</f>
        <v>9</v>
      </c>
      <c r="S2165" s="9" t="str">
        <f>TEXT(Table3[[#This Row],[Purchase Date]],"MMMM")</f>
        <v>June</v>
      </c>
      <c r="T2165" s="9">
        <f>YEAR('Consolidtaed Data'!$F8027)</f>
        <v>2021</v>
      </c>
    </row>
    <row r="2166" spans="1:20" x14ac:dyDescent="0.3">
      <c r="A2166" s="9" t="s">
        <v>3168</v>
      </c>
      <c r="B2166" s="9" t="s">
        <v>549</v>
      </c>
      <c r="C2166" s="9" t="s">
        <v>186</v>
      </c>
      <c r="D2166" s="9" t="s">
        <v>402</v>
      </c>
      <c r="E2166" s="9" t="s">
        <v>2017</v>
      </c>
      <c r="F2166" s="10">
        <v>43988</v>
      </c>
      <c r="G2166" s="10" t="str">
        <f>VLOOKUP(Table3[[#This Row],[Product ID]],[1]Products!$A:$G,2,0)</f>
        <v>Product 10</v>
      </c>
      <c r="H2166" s="22">
        <v>2</v>
      </c>
      <c r="I2166" s="9">
        <f>VLOOKUP('Consolidtaed Data'!$B9177,[1]Products!$A:$G,4,0)</f>
        <v>378</v>
      </c>
      <c r="J2166" s="9">
        <f>VLOOKUP('Consolidtaed Data'!$B9177,[1]Products!$A:$G,3,0)</f>
        <v>291</v>
      </c>
      <c r="K2166" s="9">
        <f>'Consolidtaed Data'!$J9177*'Consolidtaed Data'!$H9177</f>
        <v>3132</v>
      </c>
      <c r="L2166" s="9">
        <f>'Consolidtaed Data'!$I9177*'Consolidtaed Data'!$H9177</f>
        <v>5697</v>
      </c>
      <c r="M2166" s="9">
        <f>'Consolidtaed Data'!$L9177-'Consolidtaed Data'!$K9177</f>
        <v>2946</v>
      </c>
      <c r="N2166" s="9" t="str">
        <f>VLOOKUP('Consolidtaed Data'!$C9177,[1]Locations!$A:$O,2,0)</f>
        <v>Fullerton</v>
      </c>
      <c r="O2166" s="9" t="str">
        <f>VLOOKUP('Consolidtaed Data'!$D9177,'[1]Sales People'!$A:$B,2,0)</f>
        <v>Kevin Butler</v>
      </c>
      <c r="P2166" s="9" t="str">
        <f>VLOOKUP('Consolidtaed Data'!$E9177,[1]Customers!$A:$B,2,0)</f>
        <v>Jonathan Freeman</v>
      </c>
      <c r="Q2166" s="11">
        <f>WEEKDAY('Consolidtaed Data'!$F9177)</f>
        <v>6</v>
      </c>
      <c r="R2166" s="9">
        <f>MONTH('Consolidtaed Data'!$F9177)</f>
        <v>11</v>
      </c>
      <c r="S2166" s="9" t="str">
        <f>TEXT(Table3[[#This Row],[Purchase Date]],"MMMM")</f>
        <v>June</v>
      </c>
      <c r="T2166" s="9">
        <f>YEAR('Consolidtaed Data'!$F9177)</f>
        <v>2021</v>
      </c>
    </row>
    <row r="2167" spans="1:20" x14ac:dyDescent="0.3">
      <c r="A2167" s="9" t="s">
        <v>3169</v>
      </c>
      <c r="B2167" s="9" t="s">
        <v>24</v>
      </c>
      <c r="C2167" s="9" t="s">
        <v>140</v>
      </c>
      <c r="D2167" s="9" t="s">
        <v>229</v>
      </c>
      <c r="E2167" s="9" t="s">
        <v>52</v>
      </c>
      <c r="F2167" s="10">
        <v>43988</v>
      </c>
      <c r="G2167" s="10" t="str">
        <f>VLOOKUP(Table3[[#This Row],[Product ID]],[1]Products!$A:$G,2,0)</f>
        <v>Product 6</v>
      </c>
      <c r="H2167" s="22">
        <v>1</v>
      </c>
      <c r="I2167" s="9">
        <f>VLOOKUP('Consolidtaed Data'!$B9280,[1]Products!$A:$G,4,0)</f>
        <v>1635</v>
      </c>
      <c r="J2167" s="9">
        <f>VLOOKUP('Consolidtaed Data'!$B9280,[1]Products!$A:$G,3,0)</f>
        <v>1046</v>
      </c>
      <c r="K2167" s="9">
        <f>'Consolidtaed Data'!$J9280*'Consolidtaed Data'!$H9280</f>
        <v>1700</v>
      </c>
      <c r="L2167" s="9">
        <f>'Consolidtaed Data'!$I9280*'Consolidtaed Data'!$H9280</f>
        <v>2180</v>
      </c>
      <c r="M2167" s="9">
        <f>'Consolidtaed Data'!$L9280-'Consolidtaed Data'!$K9280</f>
        <v>1104</v>
      </c>
      <c r="N2167" s="9" t="str">
        <f>VLOOKUP('Consolidtaed Data'!$C9280,[1]Locations!$A:$O,2,0)</f>
        <v>Los Angeles</v>
      </c>
      <c r="O2167" s="9" t="str">
        <f>VLOOKUP('Consolidtaed Data'!$D9280,'[1]Sales People'!$A:$B,2,0)</f>
        <v>Martin Carr</v>
      </c>
      <c r="P2167" s="9" t="str">
        <f>VLOOKUP('Consolidtaed Data'!$E9280,[1]Customers!$A:$B,2,0)</f>
        <v>Brandon Diaz</v>
      </c>
      <c r="Q2167" s="11">
        <f>WEEKDAY('Consolidtaed Data'!$F9280)</f>
        <v>5</v>
      </c>
      <c r="R2167" s="9">
        <f>MONTH('Consolidtaed Data'!$F9280)</f>
        <v>12</v>
      </c>
      <c r="S2167" s="9" t="str">
        <f>TEXT(Table3[[#This Row],[Purchase Date]],"MMMM")</f>
        <v>June</v>
      </c>
      <c r="T2167" s="9">
        <f>YEAR('Consolidtaed Data'!$F9280)</f>
        <v>2021</v>
      </c>
    </row>
    <row r="2168" spans="1:20" x14ac:dyDescent="0.3">
      <c r="A2168" s="9" t="s">
        <v>3170</v>
      </c>
      <c r="B2168" s="9" t="s">
        <v>7</v>
      </c>
      <c r="C2168" s="9" t="s">
        <v>412</v>
      </c>
      <c r="D2168" s="9" t="s">
        <v>22</v>
      </c>
      <c r="E2168" s="9" t="s">
        <v>693</v>
      </c>
      <c r="F2168" s="10">
        <v>43988</v>
      </c>
      <c r="G2168" s="10" t="str">
        <f>VLOOKUP(Table3[[#This Row],[Product ID]],[1]Products!$A:$G,2,0)</f>
        <v>Product 77</v>
      </c>
      <c r="H2168" s="22">
        <v>1</v>
      </c>
      <c r="I2168" s="9">
        <f>VLOOKUP('Consolidtaed Data'!$B9315,[1]Products!$A:$G,4,0)</f>
        <v>1708</v>
      </c>
      <c r="J2168" s="9">
        <f>VLOOKUP('Consolidtaed Data'!$B9315,[1]Products!$A:$G,3,0)</f>
        <v>871</v>
      </c>
      <c r="K2168" s="9">
        <f>'Consolidtaed Data'!$J9315*'Consolidtaed Data'!$H9315</f>
        <v>684</v>
      </c>
      <c r="L2168" s="9">
        <f>'Consolidtaed Data'!$I9315*'Consolidtaed Data'!$H9315</f>
        <v>868</v>
      </c>
      <c r="M2168" s="9">
        <f>'Consolidtaed Data'!$L9315-'Consolidtaed Data'!$K9315</f>
        <v>82</v>
      </c>
      <c r="N2168" s="9" t="str">
        <f>VLOOKUP('Consolidtaed Data'!$C9315,[1]Locations!$A:$O,2,0)</f>
        <v>Inglewood</v>
      </c>
      <c r="O2168" s="9" t="str">
        <f>VLOOKUP('Consolidtaed Data'!$D9315,'[1]Sales People'!$A:$B,2,0)</f>
        <v>Carl Hall</v>
      </c>
      <c r="P2168" s="9" t="str">
        <f>VLOOKUP('Consolidtaed Data'!$E9315,[1]Customers!$A:$B,2,0)</f>
        <v>Bobby Murray</v>
      </c>
      <c r="Q2168" s="11">
        <f>WEEKDAY('Consolidtaed Data'!$F9315)</f>
        <v>1</v>
      </c>
      <c r="R2168" s="9">
        <f>MONTH('Consolidtaed Data'!$F9315)</f>
        <v>12</v>
      </c>
      <c r="S2168" s="9" t="str">
        <f>TEXT(Table3[[#This Row],[Purchase Date]],"MMMM")</f>
        <v>June</v>
      </c>
      <c r="T2168" s="9">
        <f>YEAR('Consolidtaed Data'!$F9315)</f>
        <v>2021</v>
      </c>
    </row>
    <row r="2169" spans="1:20" x14ac:dyDescent="0.3">
      <c r="A2169" s="9" t="s">
        <v>3171</v>
      </c>
      <c r="B2169" s="9" t="s">
        <v>24</v>
      </c>
      <c r="C2169" s="9" t="s">
        <v>228</v>
      </c>
      <c r="D2169" s="9" t="s">
        <v>127</v>
      </c>
      <c r="E2169" s="9" t="s">
        <v>14</v>
      </c>
      <c r="F2169" s="10">
        <v>43988</v>
      </c>
      <c r="G2169" s="10" t="str">
        <f>VLOOKUP(Table3[[#This Row],[Product ID]],[1]Products!$A:$G,2,0)</f>
        <v>Product 6</v>
      </c>
      <c r="H2169" s="22">
        <v>3</v>
      </c>
      <c r="I2169" s="9">
        <f>VLOOKUP('Consolidtaed Data'!$B9429,[1]Products!$A:$G,4,0)</f>
        <v>1052</v>
      </c>
      <c r="J2169" s="9">
        <f>VLOOKUP('Consolidtaed Data'!$B9429,[1]Products!$A:$G,3,0)</f>
        <v>589</v>
      </c>
      <c r="K2169" s="9">
        <f>'Consolidtaed Data'!$J9429*'Consolidtaed Data'!$H9429</f>
        <v>425</v>
      </c>
      <c r="L2169" s="9">
        <f>'Consolidtaed Data'!$I9429*'Consolidtaed Data'!$H9429</f>
        <v>545</v>
      </c>
      <c r="M2169" s="9">
        <f>'Consolidtaed Data'!$L9429-'Consolidtaed Data'!$K9429</f>
        <v>2048</v>
      </c>
      <c r="N2169" s="9" t="str">
        <f>VLOOKUP('Consolidtaed Data'!$C9429,[1]Locations!$A:$O,2,0)</f>
        <v>Antioch</v>
      </c>
      <c r="O2169" s="9" t="str">
        <f>VLOOKUP('Consolidtaed Data'!$D9429,'[1]Sales People'!$A:$B,2,0)</f>
        <v>Bobby Russell</v>
      </c>
      <c r="P2169" s="9" t="str">
        <f>VLOOKUP('Consolidtaed Data'!$E9429,[1]Customers!$A:$B,2,0)</f>
        <v>Adam Mccoy</v>
      </c>
      <c r="Q2169" s="11">
        <f>WEEKDAY('Consolidtaed Data'!$F9429)</f>
        <v>2</v>
      </c>
      <c r="R2169" s="9">
        <f>MONTH('Consolidtaed Data'!$F9429)</f>
        <v>12</v>
      </c>
      <c r="S2169" s="9" t="str">
        <f>TEXT(Table3[[#This Row],[Purchase Date]],"MMMM")</f>
        <v>June</v>
      </c>
      <c r="T2169" s="9">
        <f>YEAR('Consolidtaed Data'!$F9429)</f>
        <v>2021</v>
      </c>
    </row>
    <row r="2170" spans="1:20" x14ac:dyDescent="0.3">
      <c r="A2170" s="9" t="s">
        <v>3173</v>
      </c>
      <c r="B2170" s="9" t="s">
        <v>397</v>
      </c>
      <c r="C2170" s="9" t="s">
        <v>104</v>
      </c>
      <c r="D2170" s="9" t="s">
        <v>22</v>
      </c>
      <c r="E2170" s="9" t="s">
        <v>2810</v>
      </c>
      <c r="F2170" s="10">
        <v>43988</v>
      </c>
      <c r="G2170" s="10" t="str">
        <f>VLOOKUP(Table3[[#This Row],[Product ID]],[1]Products!$A:$G,2,0)</f>
        <v>Product 20</v>
      </c>
      <c r="H2170" s="22">
        <v>2</v>
      </c>
      <c r="I2170" s="9">
        <f>VLOOKUP('Consolidtaed Data'!$B9486,[1]Products!$A:$G,4,0)</f>
        <v>1522</v>
      </c>
      <c r="J2170" s="9">
        <f>VLOOKUP('Consolidtaed Data'!$B9486,[1]Products!$A:$G,3,0)</f>
        <v>791</v>
      </c>
      <c r="K2170" s="9">
        <f>'Consolidtaed Data'!$J9486*'Consolidtaed Data'!$H9486</f>
        <v>1512</v>
      </c>
      <c r="L2170" s="9">
        <f>'Consolidtaed Data'!$I9486*'Consolidtaed Data'!$H9486</f>
        <v>2853</v>
      </c>
      <c r="M2170" s="9">
        <f>'Consolidtaed Data'!$L9486-'Consolidtaed Data'!$K9486</f>
        <v>618</v>
      </c>
      <c r="N2170" s="9" t="str">
        <f>VLOOKUP('Consolidtaed Data'!$C9486,[1]Locations!$A:$O,2,0)</f>
        <v>San Bernardino</v>
      </c>
      <c r="O2170" s="9" t="str">
        <f>VLOOKUP('Consolidtaed Data'!$D9486,'[1]Sales People'!$A:$B,2,0)</f>
        <v>Joshua Cook</v>
      </c>
      <c r="P2170" s="9" t="str">
        <f>VLOOKUP('Consolidtaed Data'!$E9486,[1]Customers!$A:$B,2,0)</f>
        <v>Ernest Fox</v>
      </c>
      <c r="Q2170" s="11">
        <f>WEEKDAY('Consolidtaed Data'!$F9486)</f>
        <v>7</v>
      </c>
      <c r="R2170" s="9">
        <f>MONTH('Consolidtaed Data'!$F9486)</f>
        <v>12</v>
      </c>
      <c r="S2170" s="9" t="str">
        <f>TEXT(Table3[[#This Row],[Purchase Date]],"MMMM")</f>
        <v>June</v>
      </c>
      <c r="T2170" s="9">
        <f>YEAR('Consolidtaed Data'!$F9486)</f>
        <v>2021</v>
      </c>
    </row>
    <row r="2171" spans="1:20" x14ac:dyDescent="0.3">
      <c r="A2171" s="9" t="s">
        <v>3174</v>
      </c>
      <c r="B2171" s="9" t="s">
        <v>139</v>
      </c>
      <c r="C2171" s="9" t="s">
        <v>140</v>
      </c>
      <c r="D2171" s="9" t="s">
        <v>100</v>
      </c>
      <c r="E2171" s="9" t="s">
        <v>2219</v>
      </c>
      <c r="F2171" s="10">
        <v>43988</v>
      </c>
      <c r="G2171" s="10" t="str">
        <f>VLOOKUP(Table3[[#This Row],[Product ID]],[1]Products!$A:$G,2,0)</f>
        <v>Product 13</v>
      </c>
      <c r="H2171" s="22">
        <v>2</v>
      </c>
      <c r="I2171" s="9">
        <f>VLOOKUP('Consolidtaed Data'!$B9601,[1]Products!$A:$G,4,0)</f>
        <v>667</v>
      </c>
      <c r="J2171" s="9">
        <f>VLOOKUP('Consolidtaed Data'!$B9601,[1]Products!$A:$G,3,0)</f>
        <v>387</v>
      </c>
      <c r="K2171" s="9">
        <f>'Consolidtaed Data'!$J9601*'Consolidtaed Data'!$H9601</f>
        <v>130</v>
      </c>
      <c r="L2171" s="9">
        <f>'Consolidtaed Data'!$I9601*'Consolidtaed Data'!$H9601</f>
        <v>181</v>
      </c>
      <c r="M2171" s="9">
        <f>'Consolidtaed Data'!$L9601-'Consolidtaed Data'!$K9601</f>
        <v>64</v>
      </c>
      <c r="N2171" s="9" t="str">
        <f>VLOOKUP('Consolidtaed Data'!$C9601,[1]Locations!$A:$O,2,0)</f>
        <v>Daly City</v>
      </c>
      <c r="O2171" s="9" t="str">
        <f>VLOOKUP('Consolidtaed Data'!$D9601,'[1]Sales People'!$A:$B,2,0)</f>
        <v>Larry Marshall</v>
      </c>
      <c r="P2171" s="9" t="str">
        <f>VLOOKUP('Consolidtaed Data'!$E9601,[1]Customers!$A:$B,2,0)</f>
        <v>Robert Jackson</v>
      </c>
      <c r="Q2171" s="11">
        <f>WEEKDAY('Consolidtaed Data'!$F9601)</f>
        <v>1</v>
      </c>
      <c r="R2171" s="9">
        <f>MONTH('Consolidtaed Data'!$F9601)</f>
        <v>12</v>
      </c>
      <c r="S2171" s="9" t="str">
        <f>TEXT(Table3[[#This Row],[Purchase Date]],"MMMM")</f>
        <v>June</v>
      </c>
      <c r="T2171" s="9">
        <f>YEAR('Consolidtaed Data'!$F9601)</f>
        <v>2021</v>
      </c>
    </row>
    <row r="2172" spans="1:20" x14ac:dyDescent="0.3">
      <c r="A2172" s="9" t="s">
        <v>3175</v>
      </c>
      <c r="B2172" s="9" t="s">
        <v>742</v>
      </c>
      <c r="C2172" s="9" t="s">
        <v>331</v>
      </c>
      <c r="D2172" s="9" t="s">
        <v>197</v>
      </c>
      <c r="E2172" s="9" t="s">
        <v>1037</v>
      </c>
      <c r="F2172" s="10">
        <v>43989</v>
      </c>
      <c r="G2172" s="10" t="str">
        <f>VLOOKUP(Table3[[#This Row],[Product ID]],[1]Products!$A:$G,2,0)</f>
        <v>Product 90</v>
      </c>
      <c r="H2172" s="22">
        <v>2</v>
      </c>
      <c r="I2172" s="9">
        <f>VLOOKUP('Consolidtaed Data'!$B4863,[1]Products!$A:$G,4,0)</f>
        <v>1526</v>
      </c>
      <c r="J2172" s="9">
        <f>VLOOKUP('Consolidtaed Data'!$B4863,[1]Products!$A:$G,3,0)</f>
        <v>1251</v>
      </c>
      <c r="K2172" s="9">
        <f>'Consolidtaed Data'!$J4863*'Consolidtaed Data'!$H4863</f>
        <v>534</v>
      </c>
      <c r="L2172" s="9">
        <f>'Consolidtaed Data'!$I4863*'Consolidtaed Data'!$H4863</f>
        <v>847</v>
      </c>
      <c r="M2172" s="9">
        <f>'Consolidtaed Data'!$L4863-'Consolidtaed Data'!$K4863</f>
        <v>495</v>
      </c>
      <c r="N2172" s="9" t="str">
        <f>VLOOKUP('Consolidtaed Data'!$C4863,[1]Locations!$A:$O,2,0)</f>
        <v>Fontana</v>
      </c>
      <c r="O2172" s="9" t="str">
        <f>VLOOKUP('Consolidtaed Data'!$D4863,'[1]Sales People'!$A:$B,2,0)</f>
        <v>Patrick Ruiz</v>
      </c>
      <c r="P2172" s="9" t="str">
        <f>VLOOKUP('Consolidtaed Data'!$E4863,[1]Customers!$A:$B,2,0)</f>
        <v>Victor Dean</v>
      </c>
      <c r="Q2172" s="11">
        <f>WEEKDAY('Consolidtaed Data'!$F4863)</f>
        <v>5</v>
      </c>
      <c r="R2172" s="9">
        <f>MONTH('Consolidtaed Data'!$F4863)</f>
        <v>12</v>
      </c>
      <c r="S2172" s="9" t="str">
        <f>TEXT(Table3[[#This Row],[Purchase Date]],"MMMM")</f>
        <v>June</v>
      </c>
      <c r="T2172" s="9">
        <f>YEAR('Consolidtaed Data'!$F4863)</f>
        <v>2020</v>
      </c>
    </row>
    <row r="2173" spans="1:20" x14ac:dyDescent="0.3">
      <c r="A2173" s="9" t="s">
        <v>3176</v>
      </c>
      <c r="B2173" s="9" t="s">
        <v>98</v>
      </c>
      <c r="C2173" s="9" t="s">
        <v>134</v>
      </c>
      <c r="D2173" s="9" t="s">
        <v>22</v>
      </c>
      <c r="E2173" s="9" t="s">
        <v>693</v>
      </c>
      <c r="F2173" s="10">
        <v>43989</v>
      </c>
      <c r="G2173" s="10" t="str">
        <f>VLOOKUP(Table3[[#This Row],[Product ID]],[1]Products!$A:$G,2,0)</f>
        <v>Product 85</v>
      </c>
      <c r="H2173" s="22">
        <v>3</v>
      </c>
      <c r="I2173" s="9">
        <f>VLOOKUP('Consolidtaed Data'!$B5240,[1]Products!$A:$G,4,0)</f>
        <v>880</v>
      </c>
      <c r="J2173" s="9">
        <f>VLOOKUP('Consolidtaed Data'!$B5240,[1]Products!$A:$G,3,0)</f>
        <v>634</v>
      </c>
      <c r="K2173" s="9">
        <f>'Consolidtaed Data'!$J5240*'Consolidtaed Data'!$H5240</f>
        <v>2590</v>
      </c>
      <c r="L2173" s="9">
        <f>'Consolidtaed Data'!$I5240*'Consolidtaed Data'!$H5240</f>
        <v>3278</v>
      </c>
      <c r="M2173" s="9">
        <f>'Consolidtaed Data'!$L5240-'Consolidtaed Data'!$K5240</f>
        <v>792</v>
      </c>
      <c r="N2173" s="9" t="str">
        <f>VLOOKUP('Consolidtaed Data'!$C5240,[1]Locations!$A:$O,2,0)</f>
        <v>Daly City</v>
      </c>
      <c r="O2173" s="9" t="str">
        <f>VLOOKUP('Consolidtaed Data'!$D5240,'[1]Sales People'!$A:$B,2,0)</f>
        <v>Martin Perry</v>
      </c>
      <c r="P2173" s="9" t="str">
        <f>VLOOKUP('Consolidtaed Data'!$E5240,[1]Customers!$A:$B,2,0)</f>
        <v>Eugene Brooks</v>
      </c>
      <c r="Q2173" s="11">
        <f>WEEKDAY('Consolidtaed Data'!$F5240)</f>
        <v>4</v>
      </c>
      <c r="R2173" s="9">
        <f>MONTH('Consolidtaed Data'!$F5240)</f>
        <v>1</v>
      </c>
      <c r="S2173" s="9" t="str">
        <f>TEXT(Table3[[#This Row],[Purchase Date]],"MMMM")</f>
        <v>June</v>
      </c>
      <c r="T2173" s="9">
        <f>YEAR('Consolidtaed Data'!$F5240)</f>
        <v>2021</v>
      </c>
    </row>
    <row r="2174" spans="1:20" x14ac:dyDescent="0.3">
      <c r="A2174" s="9" t="s">
        <v>3177</v>
      </c>
      <c r="B2174" s="9" t="s">
        <v>692</v>
      </c>
      <c r="C2174" s="9" t="s">
        <v>504</v>
      </c>
      <c r="D2174" s="9" t="s">
        <v>13</v>
      </c>
      <c r="E2174" s="9" t="s">
        <v>1319</v>
      </c>
      <c r="F2174" s="10">
        <v>43989</v>
      </c>
      <c r="G2174" s="10" t="str">
        <f>VLOOKUP(Table3[[#This Row],[Product ID]],[1]Products!$A:$G,2,0)</f>
        <v>Product 83</v>
      </c>
      <c r="H2174" s="22">
        <v>1</v>
      </c>
      <c r="I2174" s="9">
        <f>VLOOKUP('Consolidtaed Data'!$B5370,[1]Products!$A:$G,4,0)</f>
        <v>290</v>
      </c>
      <c r="J2174" s="9">
        <f>VLOOKUP('Consolidtaed Data'!$B5370,[1]Products!$A:$G,3,0)</f>
        <v>200</v>
      </c>
      <c r="K2174" s="9">
        <f>'Consolidtaed Data'!$J5370*'Consolidtaed Data'!$H5370</f>
        <v>684</v>
      </c>
      <c r="L2174" s="9">
        <f>'Consolidtaed Data'!$I5370*'Consolidtaed Data'!$H5370</f>
        <v>868</v>
      </c>
      <c r="M2174" s="9">
        <f>'Consolidtaed Data'!$L5370-'Consolidtaed Data'!$K5370</f>
        <v>313</v>
      </c>
      <c r="N2174" s="9" t="str">
        <f>VLOOKUP('Consolidtaed Data'!$C5370,[1]Locations!$A:$O,2,0)</f>
        <v>Norwalk</v>
      </c>
      <c r="O2174" s="9" t="str">
        <f>VLOOKUP('Consolidtaed Data'!$D5370,'[1]Sales People'!$A:$B,2,0)</f>
        <v>Kenneth Bradley</v>
      </c>
      <c r="P2174" s="9" t="str">
        <f>VLOOKUP('Consolidtaed Data'!$E5370,[1]Customers!$A:$B,2,0)</f>
        <v>Henry Stanley</v>
      </c>
      <c r="Q2174" s="11">
        <f>WEEKDAY('Consolidtaed Data'!$F5370)</f>
        <v>2</v>
      </c>
      <c r="R2174" s="9">
        <f>MONTH('Consolidtaed Data'!$F5370)</f>
        <v>2</v>
      </c>
      <c r="S2174" s="9" t="str">
        <f>TEXT(Table3[[#This Row],[Purchase Date]],"MMMM")</f>
        <v>June</v>
      </c>
      <c r="T2174" s="9">
        <f>YEAR('Consolidtaed Data'!$F5370)</f>
        <v>2021</v>
      </c>
    </row>
    <row r="2175" spans="1:20" x14ac:dyDescent="0.3">
      <c r="A2175" s="9" t="s">
        <v>3178</v>
      </c>
      <c r="B2175" s="9" t="s">
        <v>168</v>
      </c>
      <c r="C2175" s="9" t="s">
        <v>275</v>
      </c>
      <c r="D2175" s="9" t="s">
        <v>174</v>
      </c>
      <c r="E2175" s="9" t="s">
        <v>1348</v>
      </c>
      <c r="F2175" s="10">
        <v>43989</v>
      </c>
      <c r="G2175" s="10" t="str">
        <f>VLOOKUP(Table3[[#This Row],[Product ID]],[1]Products!$A:$G,2,0)</f>
        <v>Product 26</v>
      </c>
      <c r="H2175" s="22">
        <v>3</v>
      </c>
      <c r="I2175" s="9">
        <f>VLOOKUP('Consolidtaed Data'!$B5421,[1]Products!$A:$G,4,0)</f>
        <v>315</v>
      </c>
      <c r="J2175" s="9">
        <f>VLOOKUP('Consolidtaed Data'!$B5421,[1]Products!$A:$G,3,0)</f>
        <v>208</v>
      </c>
      <c r="K2175" s="9">
        <f>'Consolidtaed Data'!$J5421*'Consolidtaed Data'!$H5421</f>
        <v>900</v>
      </c>
      <c r="L2175" s="9">
        <f>'Consolidtaed Data'!$I5421*'Consolidtaed Data'!$H5421</f>
        <v>1500</v>
      </c>
      <c r="M2175" s="9">
        <f>'Consolidtaed Data'!$L5421-'Consolidtaed Data'!$K5421</f>
        <v>895</v>
      </c>
      <c r="N2175" s="9" t="str">
        <f>VLOOKUP('Consolidtaed Data'!$C5421,[1]Locations!$A:$O,2,0)</f>
        <v>Garden Grove</v>
      </c>
      <c r="O2175" s="9" t="str">
        <f>VLOOKUP('Consolidtaed Data'!$D5421,'[1]Sales People'!$A:$B,2,0)</f>
        <v>Larry Castillo</v>
      </c>
      <c r="P2175" s="9" t="str">
        <f>VLOOKUP('Consolidtaed Data'!$E5421,[1]Customers!$A:$B,2,0)</f>
        <v>Eric Bradley</v>
      </c>
      <c r="Q2175" s="11">
        <f>WEEKDAY('Consolidtaed Data'!$F5421)</f>
        <v>6</v>
      </c>
      <c r="R2175" s="9">
        <f>MONTH('Consolidtaed Data'!$F5421)</f>
        <v>2</v>
      </c>
      <c r="S2175" s="9" t="str">
        <f>TEXT(Table3[[#This Row],[Purchase Date]],"MMMM")</f>
        <v>June</v>
      </c>
      <c r="T2175" s="9">
        <f>YEAR('Consolidtaed Data'!$F5421)</f>
        <v>2021</v>
      </c>
    </row>
    <row r="2176" spans="1:20" x14ac:dyDescent="0.3">
      <c r="A2176" s="9" t="s">
        <v>3179</v>
      </c>
      <c r="B2176" s="9" t="s">
        <v>653</v>
      </c>
      <c r="C2176" s="9" t="s">
        <v>30</v>
      </c>
      <c r="D2176" s="9" t="s">
        <v>174</v>
      </c>
      <c r="E2176" s="9" t="s">
        <v>751</v>
      </c>
      <c r="F2176" s="10">
        <v>43989</v>
      </c>
      <c r="G2176" s="10" t="str">
        <f>VLOOKUP(Table3[[#This Row],[Product ID]],[1]Products!$A:$G,2,0)</f>
        <v>Product 74</v>
      </c>
      <c r="H2176" s="22">
        <v>3</v>
      </c>
      <c r="I2176" s="9">
        <f>VLOOKUP('Consolidtaed Data'!$B5678,[1]Products!$A:$G,4,0)</f>
        <v>684</v>
      </c>
      <c r="J2176" s="9">
        <f>VLOOKUP('Consolidtaed Data'!$B5678,[1]Products!$A:$G,3,0)</f>
        <v>561</v>
      </c>
      <c r="K2176" s="9">
        <f>'Consolidtaed Data'!$J5678*'Consolidtaed Data'!$H5678</f>
        <v>435</v>
      </c>
      <c r="L2176" s="9">
        <f>'Consolidtaed Data'!$I5678*'Consolidtaed Data'!$H5678</f>
        <v>530</v>
      </c>
      <c r="M2176" s="9">
        <f>'Consolidtaed Data'!$L5678-'Consolidtaed Data'!$K5678</f>
        <v>66</v>
      </c>
      <c r="N2176" s="9" t="str">
        <f>VLOOKUP('Consolidtaed Data'!$C5678,[1]Locations!$A:$O,2,0)</f>
        <v>Oxnard</v>
      </c>
      <c r="O2176" s="9" t="str">
        <f>VLOOKUP('Consolidtaed Data'!$D5678,'[1]Sales People'!$A:$B,2,0)</f>
        <v>Ryan Welch</v>
      </c>
      <c r="P2176" s="9" t="str">
        <f>VLOOKUP('Consolidtaed Data'!$E5678,[1]Customers!$A:$B,2,0)</f>
        <v>Albert Rice</v>
      </c>
      <c r="Q2176" s="11">
        <f>WEEKDAY('Consolidtaed Data'!$F5678)</f>
        <v>4</v>
      </c>
      <c r="R2176" s="9">
        <f>MONTH('Consolidtaed Data'!$F5678)</f>
        <v>2</v>
      </c>
      <c r="S2176" s="9" t="str">
        <f>TEXT(Table3[[#This Row],[Purchase Date]],"MMMM")</f>
        <v>June</v>
      </c>
      <c r="T2176" s="9">
        <f>YEAR('Consolidtaed Data'!$F5678)</f>
        <v>2021</v>
      </c>
    </row>
    <row r="2177" spans="1:20" x14ac:dyDescent="0.3">
      <c r="A2177" s="9" t="s">
        <v>3180</v>
      </c>
      <c r="B2177" s="9" t="s">
        <v>230</v>
      </c>
      <c r="C2177" s="9" t="s">
        <v>504</v>
      </c>
      <c r="D2177" s="9" t="s">
        <v>31</v>
      </c>
      <c r="E2177" s="9" t="s">
        <v>963</v>
      </c>
      <c r="F2177" s="10">
        <v>43989</v>
      </c>
      <c r="G2177" s="10" t="str">
        <f>VLOOKUP(Table3[[#This Row],[Product ID]],[1]Products!$A:$G,2,0)</f>
        <v>Product 31</v>
      </c>
      <c r="H2177" s="22">
        <v>1</v>
      </c>
      <c r="I2177" s="9">
        <f>VLOOKUP('Consolidtaed Data'!$B5775,[1]Products!$A:$G,4,0)</f>
        <v>2283</v>
      </c>
      <c r="J2177" s="9">
        <f>VLOOKUP('Consolidtaed Data'!$B5775,[1]Products!$A:$G,3,0)</f>
        <v>1484</v>
      </c>
      <c r="K2177" s="9">
        <f>'Consolidtaed Data'!$J5775*'Consolidtaed Data'!$H5775</f>
        <v>3132</v>
      </c>
      <c r="L2177" s="9">
        <f>'Consolidtaed Data'!$I5775*'Consolidtaed Data'!$H5775</f>
        <v>5697</v>
      </c>
      <c r="M2177" s="9">
        <f>'Consolidtaed Data'!$L5775-'Consolidtaed Data'!$K5775</f>
        <v>754</v>
      </c>
      <c r="N2177" s="9" t="str">
        <f>VLOOKUP('Consolidtaed Data'!$C5775,[1]Locations!$A:$O,2,0)</f>
        <v>Rancho Cucamonga</v>
      </c>
      <c r="O2177" s="9" t="str">
        <f>VLOOKUP('Consolidtaed Data'!$D5775,'[1]Sales People'!$A:$B,2,0)</f>
        <v>Howard Gardner</v>
      </c>
      <c r="P2177" s="9" t="str">
        <f>VLOOKUP('Consolidtaed Data'!$E5775,[1]Customers!$A:$B,2,0)</f>
        <v>Stephen Reynolds</v>
      </c>
      <c r="Q2177" s="11">
        <f>WEEKDAY('Consolidtaed Data'!$F5775)</f>
        <v>3</v>
      </c>
      <c r="R2177" s="9">
        <f>MONTH('Consolidtaed Data'!$F5775)</f>
        <v>3</v>
      </c>
      <c r="S2177" s="9" t="str">
        <f>TEXT(Table3[[#This Row],[Purchase Date]],"MMMM")</f>
        <v>June</v>
      </c>
      <c r="T2177" s="9">
        <f>YEAR('Consolidtaed Data'!$F5775)</f>
        <v>2021</v>
      </c>
    </row>
    <row r="2178" spans="1:20" x14ac:dyDescent="0.3">
      <c r="A2178" s="9" t="s">
        <v>3181</v>
      </c>
      <c r="B2178" s="9" t="s">
        <v>278</v>
      </c>
      <c r="C2178" s="9" t="s">
        <v>86</v>
      </c>
      <c r="D2178" s="9" t="s">
        <v>26</v>
      </c>
      <c r="E2178" s="9" t="s">
        <v>1295</v>
      </c>
      <c r="F2178" s="10">
        <v>43989</v>
      </c>
      <c r="G2178" s="10" t="str">
        <f>VLOOKUP(Table3[[#This Row],[Product ID]],[1]Products!$A:$G,2,0)</f>
        <v>Product 75</v>
      </c>
      <c r="H2178" s="22">
        <v>1</v>
      </c>
      <c r="I2178" s="9">
        <f>VLOOKUP('Consolidtaed Data'!$B8136,[1]Products!$A:$G,4,0)</f>
        <v>771</v>
      </c>
      <c r="J2178" s="9">
        <f>VLOOKUP('Consolidtaed Data'!$B8136,[1]Products!$A:$G,3,0)</f>
        <v>648</v>
      </c>
      <c r="K2178" s="9">
        <f>'Consolidtaed Data'!$J8136*'Consolidtaed Data'!$H8136</f>
        <v>536</v>
      </c>
      <c r="L2178" s="9">
        <f>'Consolidtaed Data'!$I8136*'Consolidtaed Data'!$H8136</f>
        <v>800</v>
      </c>
      <c r="M2178" s="9">
        <f>'Consolidtaed Data'!$L8136-'Consolidtaed Data'!$K8136</f>
        <v>13</v>
      </c>
      <c r="N2178" s="9" t="str">
        <f>VLOOKUP('Consolidtaed Data'!$C8136,[1]Locations!$A:$O,2,0)</f>
        <v>Inglewood</v>
      </c>
      <c r="O2178" s="9" t="str">
        <f>VLOOKUP('Consolidtaed Data'!$D8136,'[1]Sales People'!$A:$B,2,0)</f>
        <v>Sean Miller</v>
      </c>
      <c r="P2178" s="9" t="str">
        <f>VLOOKUP('Consolidtaed Data'!$E8136,[1]Customers!$A:$B,2,0)</f>
        <v>David Olson</v>
      </c>
      <c r="Q2178" s="11">
        <f>WEEKDAY('Consolidtaed Data'!$F8136)</f>
        <v>6</v>
      </c>
      <c r="R2178" s="9">
        <f>MONTH('Consolidtaed Data'!$F8136)</f>
        <v>9</v>
      </c>
      <c r="S2178" s="9" t="str">
        <f>TEXT(Table3[[#This Row],[Purchase Date]],"MMMM")</f>
        <v>June</v>
      </c>
      <c r="T2178" s="9">
        <f>YEAR('Consolidtaed Data'!$F8136)</f>
        <v>2021</v>
      </c>
    </row>
    <row r="2179" spans="1:20" x14ac:dyDescent="0.3">
      <c r="A2179" s="9" t="s">
        <v>3182</v>
      </c>
      <c r="B2179" s="9" t="s">
        <v>103</v>
      </c>
      <c r="C2179" s="9" t="s">
        <v>564</v>
      </c>
      <c r="D2179" s="9" t="s">
        <v>22</v>
      </c>
      <c r="E2179" s="9" t="s">
        <v>1953</v>
      </c>
      <c r="F2179" s="10">
        <v>43989</v>
      </c>
      <c r="G2179" s="10" t="str">
        <f>VLOOKUP(Table3[[#This Row],[Product ID]],[1]Products!$A:$G,2,0)</f>
        <v>Product 44</v>
      </c>
      <c r="H2179" s="22">
        <v>1</v>
      </c>
      <c r="I2179" s="9">
        <f>VLOOKUP('Consolidtaed Data'!$B8297,[1]Products!$A:$G,4,0)</f>
        <v>1635</v>
      </c>
      <c r="J2179" s="9">
        <f>VLOOKUP('Consolidtaed Data'!$B8297,[1]Products!$A:$G,3,0)</f>
        <v>1046</v>
      </c>
      <c r="K2179" s="9">
        <f>'Consolidtaed Data'!$J8297*'Consolidtaed Data'!$H8297</f>
        <v>540</v>
      </c>
      <c r="L2179" s="9">
        <f>'Consolidtaed Data'!$I8297*'Consolidtaed Data'!$H8297</f>
        <v>871</v>
      </c>
      <c r="M2179" s="9">
        <f>'Consolidtaed Data'!$L8297-'Consolidtaed Data'!$K8297</f>
        <v>95</v>
      </c>
      <c r="N2179" s="9" t="str">
        <f>VLOOKUP('Consolidtaed Data'!$C8297,[1]Locations!$A:$O,2,0)</f>
        <v>Oceanside</v>
      </c>
      <c r="O2179" s="9" t="str">
        <f>VLOOKUP('Consolidtaed Data'!$D8297,'[1]Sales People'!$A:$B,2,0)</f>
        <v>Robert Reed</v>
      </c>
      <c r="P2179" s="9" t="str">
        <f>VLOOKUP('Consolidtaed Data'!$E8297,[1]Customers!$A:$B,2,0)</f>
        <v>Adam Jenkins</v>
      </c>
      <c r="Q2179" s="11">
        <f>WEEKDAY('Consolidtaed Data'!$F8297)</f>
        <v>5</v>
      </c>
      <c r="R2179" s="9">
        <f>MONTH('Consolidtaed Data'!$F8297)</f>
        <v>9</v>
      </c>
      <c r="S2179" s="9" t="str">
        <f>TEXT(Table3[[#This Row],[Purchase Date]],"MMMM")</f>
        <v>June</v>
      </c>
      <c r="T2179" s="9">
        <f>YEAR('Consolidtaed Data'!$F8297)</f>
        <v>2021</v>
      </c>
    </row>
    <row r="2180" spans="1:20" x14ac:dyDescent="0.3">
      <c r="A2180" s="9" t="s">
        <v>3183</v>
      </c>
      <c r="B2180" s="9" t="s">
        <v>219</v>
      </c>
      <c r="C2180" s="9" t="s">
        <v>412</v>
      </c>
      <c r="D2180" s="9" t="s">
        <v>241</v>
      </c>
      <c r="E2180" s="9" t="s">
        <v>1746</v>
      </c>
      <c r="F2180" s="10">
        <v>43989</v>
      </c>
      <c r="G2180" s="10" t="str">
        <f>VLOOKUP(Table3[[#This Row],[Product ID]],[1]Products!$A:$G,2,0)</f>
        <v>Product 35</v>
      </c>
      <c r="H2180" s="22">
        <v>1</v>
      </c>
      <c r="I2180" s="9">
        <f>VLOOKUP('Consolidtaed Data'!$B8580,[1]Products!$A:$G,4,0)</f>
        <v>95</v>
      </c>
      <c r="J2180" s="9">
        <f>VLOOKUP('Consolidtaed Data'!$B8580,[1]Products!$A:$G,3,0)</f>
        <v>61</v>
      </c>
      <c r="K2180" s="9">
        <f>'Consolidtaed Data'!$J8580*'Consolidtaed Data'!$H8580</f>
        <v>2373</v>
      </c>
      <c r="L2180" s="9">
        <f>'Consolidtaed Data'!$I8580*'Consolidtaed Data'!$H8580</f>
        <v>4566</v>
      </c>
      <c r="M2180" s="9">
        <f>'Consolidtaed Data'!$L8580-'Consolidtaed Data'!$K8580</f>
        <v>736</v>
      </c>
      <c r="N2180" s="9" t="str">
        <f>VLOOKUP('Consolidtaed Data'!$C8580,[1]Locations!$A:$O,2,0)</f>
        <v>Richmond</v>
      </c>
      <c r="O2180" s="9" t="str">
        <f>VLOOKUP('Consolidtaed Data'!$D8580,'[1]Sales People'!$A:$B,2,0)</f>
        <v>Andrew Bowman</v>
      </c>
      <c r="P2180" s="9" t="str">
        <f>VLOOKUP('Consolidtaed Data'!$E8580,[1]Customers!$A:$B,2,0)</f>
        <v>Joshua Watkins</v>
      </c>
      <c r="Q2180" s="11">
        <f>WEEKDAY('Consolidtaed Data'!$F8580)</f>
        <v>5</v>
      </c>
      <c r="R2180" s="9">
        <f>MONTH('Consolidtaed Data'!$F8580)</f>
        <v>10</v>
      </c>
      <c r="S2180" s="9" t="str">
        <f>TEXT(Table3[[#This Row],[Purchase Date]],"MMMM")</f>
        <v>June</v>
      </c>
      <c r="T2180" s="9">
        <f>YEAR('Consolidtaed Data'!$F8580)</f>
        <v>2021</v>
      </c>
    </row>
    <row r="2181" spans="1:20" x14ac:dyDescent="0.3">
      <c r="A2181" s="9" t="s">
        <v>3184</v>
      </c>
      <c r="B2181" s="9" t="s">
        <v>393</v>
      </c>
      <c r="C2181" s="9" t="s">
        <v>394</v>
      </c>
      <c r="D2181" s="9" t="s">
        <v>35</v>
      </c>
      <c r="E2181" s="9" t="s">
        <v>1546</v>
      </c>
      <c r="F2181" s="10">
        <v>43989</v>
      </c>
      <c r="G2181" s="10" t="str">
        <f>VLOOKUP(Table3[[#This Row],[Product ID]],[1]Products!$A:$G,2,0)</f>
        <v>Product 84</v>
      </c>
      <c r="H2181" s="22">
        <v>1</v>
      </c>
      <c r="I2181" s="9">
        <f>VLOOKUP('Consolidtaed Data'!$B8918,[1]Products!$A:$G,4,0)</f>
        <v>112</v>
      </c>
      <c r="J2181" s="9">
        <f>VLOOKUP('Consolidtaed Data'!$B8918,[1]Products!$A:$G,3,0)</f>
        <v>90</v>
      </c>
      <c r="K2181" s="9">
        <f>'Consolidtaed Data'!$J8918*'Consolidtaed Data'!$H8918</f>
        <v>876</v>
      </c>
      <c r="L2181" s="9">
        <f>'Consolidtaed Data'!$I8918*'Consolidtaed Data'!$H8918</f>
        <v>1068</v>
      </c>
      <c r="M2181" s="9">
        <f>'Consolidtaed Data'!$L8918-'Consolidtaed Data'!$K8918</f>
        <v>599</v>
      </c>
      <c r="N2181" s="9" t="str">
        <f>VLOOKUP('Consolidtaed Data'!$C8918,[1]Locations!$A:$O,2,0)</f>
        <v>Murrieta</v>
      </c>
      <c r="O2181" s="9" t="str">
        <f>VLOOKUP('Consolidtaed Data'!$D8918,'[1]Sales People'!$A:$B,2,0)</f>
        <v>Brian Thomas</v>
      </c>
      <c r="P2181" s="9" t="str">
        <f>VLOOKUP('Consolidtaed Data'!$E8918,[1]Customers!$A:$B,2,0)</f>
        <v>Jonathan Cox</v>
      </c>
      <c r="Q2181" s="11">
        <f>WEEKDAY('Consolidtaed Data'!$F8918)</f>
        <v>1</v>
      </c>
      <c r="R2181" s="9">
        <f>MONTH('Consolidtaed Data'!$F8918)</f>
        <v>11</v>
      </c>
      <c r="S2181" s="9" t="str">
        <f>TEXT(Table3[[#This Row],[Purchase Date]],"MMMM")</f>
        <v>June</v>
      </c>
      <c r="T2181" s="9">
        <f>YEAR('Consolidtaed Data'!$F8918)</f>
        <v>2021</v>
      </c>
    </row>
    <row r="2182" spans="1:20" x14ac:dyDescent="0.3">
      <c r="A2182" s="9" t="s">
        <v>3185</v>
      </c>
      <c r="B2182" s="9" t="s">
        <v>742</v>
      </c>
      <c r="C2182" s="9" t="s">
        <v>90</v>
      </c>
      <c r="D2182" s="9" t="s">
        <v>281</v>
      </c>
      <c r="E2182" s="9" t="s">
        <v>2028</v>
      </c>
      <c r="F2182" s="10">
        <v>43989</v>
      </c>
      <c r="G2182" s="10" t="str">
        <f>VLOOKUP(Table3[[#This Row],[Product ID]],[1]Products!$A:$G,2,0)</f>
        <v>Product 90</v>
      </c>
      <c r="H2182" s="22">
        <v>1</v>
      </c>
      <c r="I2182" s="9">
        <f>VLOOKUP('Consolidtaed Data'!$B9035,[1]Products!$A:$G,4,0)</f>
        <v>1809</v>
      </c>
      <c r="J2182" s="9">
        <f>VLOOKUP('Consolidtaed Data'!$B9035,[1]Products!$A:$G,3,0)</f>
        <v>1067</v>
      </c>
      <c r="K2182" s="9">
        <f>'Consolidtaed Data'!$J9035*'Consolidtaed Data'!$H9035</f>
        <v>2136</v>
      </c>
      <c r="L2182" s="9">
        <f>'Consolidtaed Data'!$I9035*'Consolidtaed Data'!$H9035</f>
        <v>3388</v>
      </c>
      <c r="M2182" s="9">
        <f>'Consolidtaed Data'!$L9035-'Consolidtaed Data'!$K9035</f>
        <v>1797</v>
      </c>
      <c r="N2182" s="9" t="str">
        <f>VLOOKUP('Consolidtaed Data'!$C9035,[1]Locations!$A:$O,2,0)</f>
        <v>Inglewood</v>
      </c>
      <c r="O2182" s="9" t="str">
        <f>VLOOKUP('Consolidtaed Data'!$D9035,'[1]Sales People'!$A:$B,2,0)</f>
        <v>Gary Rodriguez</v>
      </c>
      <c r="P2182" s="9" t="str">
        <f>VLOOKUP('Consolidtaed Data'!$E9035,[1]Customers!$A:$B,2,0)</f>
        <v>Russell Bailey</v>
      </c>
      <c r="Q2182" s="11">
        <f>WEEKDAY('Consolidtaed Data'!$F9035)</f>
        <v>1</v>
      </c>
      <c r="R2182" s="9">
        <f>MONTH('Consolidtaed Data'!$F9035)</f>
        <v>11</v>
      </c>
      <c r="S2182" s="9" t="str">
        <f>TEXT(Table3[[#This Row],[Purchase Date]],"MMMM")</f>
        <v>June</v>
      </c>
      <c r="T2182" s="9">
        <f>YEAR('Consolidtaed Data'!$F9035)</f>
        <v>2021</v>
      </c>
    </row>
    <row r="2183" spans="1:20" x14ac:dyDescent="0.3">
      <c r="A2183" s="9" t="s">
        <v>3186</v>
      </c>
      <c r="B2183" s="9" t="s">
        <v>495</v>
      </c>
      <c r="C2183" s="9" t="s">
        <v>63</v>
      </c>
      <c r="D2183" s="9" t="s">
        <v>35</v>
      </c>
      <c r="E2183" s="9" t="s">
        <v>1751</v>
      </c>
      <c r="F2183" s="10">
        <v>43989</v>
      </c>
      <c r="G2183" s="10" t="str">
        <f>VLOOKUP(Table3[[#This Row],[Product ID]],[1]Products!$A:$G,2,0)</f>
        <v>Product 15</v>
      </c>
      <c r="H2183" s="22">
        <v>2</v>
      </c>
      <c r="I2183" s="9">
        <f>VLOOKUP('Consolidtaed Data'!$B9328,[1]Products!$A:$G,4,0)</f>
        <v>1967</v>
      </c>
      <c r="J2183" s="9">
        <f>VLOOKUP('Consolidtaed Data'!$B9328,[1]Products!$A:$G,3,0)</f>
        <v>1397</v>
      </c>
      <c r="K2183" s="9">
        <f>'Consolidtaed Data'!$J9328*'Consolidtaed Data'!$H9328</f>
        <v>2108</v>
      </c>
      <c r="L2183" s="9">
        <f>'Consolidtaed Data'!$I9328*'Consolidtaed Data'!$H9328</f>
        <v>2810</v>
      </c>
      <c r="M2183" s="9">
        <f>'Consolidtaed Data'!$L9328-'Consolidtaed Data'!$K9328</f>
        <v>78</v>
      </c>
      <c r="N2183" s="9" t="str">
        <f>VLOOKUP('Consolidtaed Data'!$C9328,[1]Locations!$A:$O,2,0)</f>
        <v>Huntington Beach</v>
      </c>
      <c r="O2183" s="9" t="str">
        <f>VLOOKUP('Consolidtaed Data'!$D9328,'[1]Sales People'!$A:$B,2,0)</f>
        <v>Bobby Russell</v>
      </c>
      <c r="P2183" s="9" t="str">
        <f>VLOOKUP('Consolidtaed Data'!$E9328,[1]Customers!$A:$B,2,0)</f>
        <v>Eric Bowman</v>
      </c>
      <c r="Q2183" s="11">
        <f>WEEKDAY('Consolidtaed Data'!$F9328)</f>
        <v>2</v>
      </c>
      <c r="R2183" s="9">
        <f>MONTH('Consolidtaed Data'!$F9328)</f>
        <v>12</v>
      </c>
      <c r="S2183" s="9" t="str">
        <f>TEXT(Table3[[#This Row],[Purchase Date]],"MMMM")</f>
        <v>June</v>
      </c>
      <c r="T2183" s="9">
        <f>YEAR('Consolidtaed Data'!$F9328)</f>
        <v>2021</v>
      </c>
    </row>
    <row r="2184" spans="1:20" x14ac:dyDescent="0.3">
      <c r="A2184" s="9" t="s">
        <v>3187</v>
      </c>
      <c r="B2184" s="9" t="s">
        <v>125</v>
      </c>
      <c r="C2184" s="9" t="s">
        <v>319</v>
      </c>
      <c r="D2184" s="9" t="s">
        <v>161</v>
      </c>
      <c r="E2184" s="9" t="s">
        <v>1574</v>
      </c>
      <c r="F2184" s="10">
        <v>43990</v>
      </c>
      <c r="G2184" s="10" t="str">
        <f>VLOOKUP(Table3[[#This Row],[Product ID]],[1]Products!$A:$G,2,0)</f>
        <v>Product 40</v>
      </c>
      <c r="H2184" s="22">
        <v>1</v>
      </c>
      <c r="I2184" s="9">
        <f>VLOOKUP('Consolidtaed Data'!$B4909,[1]Products!$A:$G,4,0)</f>
        <v>2495</v>
      </c>
      <c r="J2184" s="9">
        <f>VLOOKUP('Consolidtaed Data'!$B4909,[1]Products!$A:$G,3,0)</f>
        <v>1896</v>
      </c>
      <c r="K2184" s="9">
        <f>'Consolidtaed Data'!$J4909*'Consolidtaed Data'!$H4909</f>
        <v>1912</v>
      </c>
      <c r="L2184" s="9">
        <f>'Consolidtaed Data'!$I4909*'Consolidtaed Data'!$H4909</f>
        <v>3544</v>
      </c>
      <c r="M2184" s="9">
        <f>'Consolidtaed Data'!$L4909-'Consolidtaed Data'!$K4909</f>
        <v>2067</v>
      </c>
      <c r="N2184" s="9" t="str">
        <f>VLOOKUP('Consolidtaed Data'!$C4909,[1]Locations!$A:$O,2,0)</f>
        <v>Glendale</v>
      </c>
      <c r="O2184" s="9" t="str">
        <f>VLOOKUP('Consolidtaed Data'!$D4909,'[1]Sales People'!$A:$B,2,0)</f>
        <v>Scott Mason</v>
      </c>
      <c r="P2184" s="9" t="str">
        <f>VLOOKUP('Consolidtaed Data'!$E4909,[1]Customers!$A:$B,2,0)</f>
        <v>Jesse Alvarez</v>
      </c>
      <c r="Q2184" s="11">
        <f>WEEKDAY('Consolidtaed Data'!$F4909)</f>
        <v>1</v>
      </c>
      <c r="R2184" s="9">
        <f>MONTH('Consolidtaed Data'!$F4909)</f>
        <v>12</v>
      </c>
      <c r="S2184" s="9" t="str">
        <f>TEXT(Table3[[#This Row],[Purchase Date]],"MMMM")</f>
        <v>June</v>
      </c>
      <c r="T2184" s="9">
        <f>YEAR('Consolidtaed Data'!$F4909)</f>
        <v>2020</v>
      </c>
    </row>
    <row r="2185" spans="1:20" x14ac:dyDescent="0.3">
      <c r="A2185" s="9" t="s">
        <v>3188</v>
      </c>
      <c r="B2185" s="9" t="s">
        <v>369</v>
      </c>
      <c r="C2185" s="9" t="s">
        <v>165</v>
      </c>
      <c r="D2185" s="9" t="s">
        <v>35</v>
      </c>
      <c r="E2185" s="9" t="s">
        <v>515</v>
      </c>
      <c r="F2185" s="10">
        <v>43990</v>
      </c>
      <c r="G2185" s="10" t="str">
        <f>VLOOKUP(Table3[[#This Row],[Product ID]],[1]Products!$A:$G,2,0)</f>
        <v>Product 8</v>
      </c>
      <c r="H2185" s="22">
        <v>1</v>
      </c>
      <c r="I2185" s="9">
        <f>VLOOKUP('Consolidtaed Data'!$B5087,[1]Products!$A:$G,4,0)</f>
        <v>1671</v>
      </c>
      <c r="J2185" s="9">
        <f>VLOOKUP('Consolidtaed Data'!$B5087,[1]Products!$A:$G,3,0)</f>
        <v>1220</v>
      </c>
      <c r="K2185" s="9">
        <f>'Consolidtaed Data'!$J5087*'Consolidtaed Data'!$H5087</f>
        <v>387</v>
      </c>
      <c r="L2185" s="9">
        <f>'Consolidtaed Data'!$I5087*'Consolidtaed Data'!$H5087</f>
        <v>667</v>
      </c>
      <c r="M2185" s="9">
        <f>'Consolidtaed Data'!$L5087-'Consolidtaed Data'!$K5087</f>
        <v>280</v>
      </c>
      <c r="N2185" s="9" t="str">
        <f>VLOOKUP('Consolidtaed Data'!$C5087,[1]Locations!$A:$O,2,0)</f>
        <v>Pasadena</v>
      </c>
      <c r="O2185" s="9" t="str">
        <f>VLOOKUP('Consolidtaed Data'!$D5087,'[1]Sales People'!$A:$B,2,0)</f>
        <v>Kevin Butler</v>
      </c>
      <c r="P2185" s="9" t="str">
        <f>VLOOKUP('Consolidtaed Data'!$E5087,[1]Customers!$A:$B,2,0)</f>
        <v>Benjamin Stanley</v>
      </c>
      <c r="Q2185" s="11">
        <f>WEEKDAY('Consolidtaed Data'!$F5087)</f>
        <v>6</v>
      </c>
      <c r="R2185" s="9">
        <f>MONTH('Consolidtaed Data'!$F5087)</f>
        <v>1</v>
      </c>
      <c r="S2185" s="9" t="str">
        <f>TEXT(Table3[[#This Row],[Purchase Date]],"MMMM")</f>
        <v>June</v>
      </c>
      <c r="T2185" s="9">
        <f>YEAR('Consolidtaed Data'!$F5087)</f>
        <v>2021</v>
      </c>
    </row>
    <row r="2186" spans="1:20" x14ac:dyDescent="0.3">
      <c r="A2186" s="9" t="s">
        <v>3189</v>
      </c>
      <c r="B2186" s="9" t="s">
        <v>526</v>
      </c>
      <c r="C2186" s="9" t="s">
        <v>420</v>
      </c>
      <c r="D2186" s="9" t="s">
        <v>326</v>
      </c>
      <c r="E2186" s="9" t="s">
        <v>939</v>
      </c>
      <c r="F2186" s="10">
        <v>43990</v>
      </c>
      <c r="G2186" s="10" t="str">
        <f>VLOOKUP(Table3[[#This Row],[Product ID]],[1]Products!$A:$G,2,0)</f>
        <v>Product 14</v>
      </c>
      <c r="H2186" s="22">
        <v>2</v>
      </c>
      <c r="I2186" s="9">
        <f>VLOOKUP('Consolidtaed Data'!$B5583,[1]Products!$A:$G,4,0)</f>
        <v>1967</v>
      </c>
      <c r="J2186" s="9">
        <f>VLOOKUP('Consolidtaed Data'!$B5583,[1]Products!$A:$G,3,0)</f>
        <v>1397</v>
      </c>
      <c r="K2186" s="9">
        <f>'Consolidtaed Data'!$J5583*'Consolidtaed Data'!$H5583</f>
        <v>1090</v>
      </c>
      <c r="L2186" s="9">
        <f>'Consolidtaed Data'!$I5583*'Consolidtaed Data'!$H5583</f>
        <v>1380</v>
      </c>
      <c r="M2186" s="9">
        <f>'Consolidtaed Data'!$L5583-'Consolidtaed Data'!$K5583</f>
        <v>46</v>
      </c>
      <c r="N2186" s="9" t="str">
        <f>VLOOKUP('Consolidtaed Data'!$C5583,[1]Locations!$A:$O,2,0)</f>
        <v>Antioch</v>
      </c>
      <c r="O2186" s="9" t="str">
        <f>VLOOKUP('Consolidtaed Data'!$D5583,'[1]Sales People'!$A:$B,2,0)</f>
        <v>Joe Sims</v>
      </c>
      <c r="P2186" s="9" t="str">
        <f>VLOOKUP('Consolidtaed Data'!$E5583,[1]Customers!$A:$B,2,0)</f>
        <v>Johnny Butler</v>
      </c>
      <c r="Q2186" s="11">
        <f>WEEKDAY('Consolidtaed Data'!$F5583)</f>
        <v>5</v>
      </c>
      <c r="R2186" s="9">
        <f>MONTH('Consolidtaed Data'!$F5583)</f>
        <v>2</v>
      </c>
      <c r="S2186" s="9" t="str">
        <f>TEXT(Table3[[#This Row],[Purchase Date]],"MMMM")</f>
        <v>June</v>
      </c>
      <c r="T2186" s="9">
        <f>YEAR('Consolidtaed Data'!$F5583)</f>
        <v>2021</v>
      </c>
    </row>
    <row r="2187" spans="1:20" x14ac:dyDescent="0.3">
      <c r="A2187" s="9" t="s">
        <v>3190</v>
      </c>
      <c r="B2187" s="9" t="s">
        <v>151</v>
      </c>
      <c r="C2187" s="9" t="s">
        <v>228</v>
      </c>
      <c r="D2187" s="9" t="s">
        <v>246</v>
      </c>
      <c r="E2187" s="9" t="s">
        <v>440</v>
      </c>
      <c r="F2187" s="10">
        <v>43990</v>
      </c>
      <c r="G2187" s="10" t="str">
        <f>VLOOKUP(Table3[[#This Row],[Product ID]],[1]Products!$A:$G,2,0)</f>
        <v>Product 94</v>
      </c>
      <c r="H2187" s="22">
        <v>1</v>
      </c>
      <c r="I2187" s="9">
        <f>VLOOKUP('Consolidtaed Data'!$B5613,[1]Products!$A:$G,4,0)</f>
        <v>1405</v>
      </c>
      <c r="J2187" s="9">
        <f>VLOOKUP('Consolidtaed Data'!$B5613,[1]Products!$A:$G,3,0)</f>
        <v>1054</v>
      </c>
      <c r="K2187" s="9">
        <f>'Consolidtaed Data'!$J5613*'Consolidtaed Data'!$H5613</f>
        <v>1484</v>
      </c>
      <c r="L2187" s="9">
        <f>'Consolidtaed Data'!$I5613*'Consolidtaed Data'!$H5613</f>
        <v>2283</v>
      </c>
      <c r="M2187" s="9">
        <f>'Consolidtaed Data'!$L5613-'Consolidtaed Data'!$K5613</f>
        <v>240</v>
      </c>
      <c r="N2187" s="9" t="str">
        <f>VLOOKUP('Consolidtaed Data'!$C5613,[1]Locations!$A:$O,2,0)</f>
        <v>El Cajon</v>
      </c>
      <c r="O2187" s="9" t="str">
        <f>VLOOKUP('Consolidtaed Data'!$D5613,'[1]Sales People'!$A:$B,2,0)</f>
        <v>Ronald Reed</v>
      </c>
      <c r="P2187" s="9" t="str">
        <f>VLOOKUP('Consolidtaed Data'!$E5613,[1]Customers!$A:$B,2,0)</f>
        <v>Keith Schmidt</v>
      </c>
      <c r="Q2187" s="11">
        <f>WEEKDAY('Consolidtaed Data'!$F5613)</f>
        <v>7</v>
      </c>
      <c r="R2187" s="9">
        <f>MONTH('Consolidtaed Data'!$F5613)</f>
        <v>2</v>
      </c>
      <c r="S2187" s="9" t="str">
        <f>TEXT(Table3[[#This Row],[Purchase Date]],"MMMM")</f>
        <v>June</v>
      </c>
      <c r="T2187" s="9">
        <f>YEAR('Consolidtaed Data'!$F5613)</f>
        <v>2021</v>
      </c>
    </row>
    <row r="2188" spans="1:20" x14ac:dyDescent="0.3">
      <c r="A2188" s="9" t="s">
        <v>3191</v>
      </c>
      <c r="B2188" s="9" t="s">
        <v>411</v>
      </c>
      <c r="C2188" s="9" t="s">
        <v>245</v>
      </c>
      <c r="D2188" s="9" t="s">
        <v>143</v>
      </c>
      <c r="E2188" s="9" t="s">
        <v>567</v>
      </c>
      <c r="F2188" s="10">
        <v>43990</v>
      </c>
      <c r="G2188" s="10" t="str">
        <f>VLOOKUP(Table3[[#This Row],[Product ID]],[1]Products!$A:$G,2,0)</f>
        <v>Product 27</v>
      </c>
      <c r="H2188" s="22">
        <v>1</v>
      </c>
      <c r="I2188" s="9">
        <f>VLOOKUP('Consolidtaed Data'!$B6128,[1]Products!$A:$G,4,0)</f>
        <v>368</v>
      </c>
      <c r="J2188" s="9">
        <f>VLOOKUP('Consolidtaed Data'!$B6128,[1]Products!$A:$G,3,0)</f>
        <v>294</v>
      </c>
      <c r="K2188" s="9">
        <f>'Consolidtaed Data'!$J6128*'Consolidtaed Data'!$H6128</f>
        <v>3690</v>
      </c>
      <c r="L2188" s="9">
        <f>'Consolidtaed Data'!$I6128*'Consolidtaed Data'!$H6128</f>
        <v>5349</v>
      </c>
      <c r="M2188" s="9">
        <f>'Consolidtaed Data'!$L6128-'Consolidtaed Data'!$K6128</f>
        <v>51</v>
      </c>
      <c r="N2188" s="9" t="str">
        <f>VLOOKUP('Consolidtaed Data'!$C6128,[1]Locations!$A:$O,2,0)</f>
        <v>Vallejo</v>
      </c>
      <c r="O2188" s="9" t="str">
        <f>VLOOKUP('Consolidtaed Data'!$D6128,'[1]Sales People'!$A:$B,2,0)</f>
        <v>Clarence Fox</v>
      </c>
      <c r="P2188" s="9" t="str">
        <f>VLOOKUP('Consolidtaed Data'!$E6128,[1]Customers!$A:$B,2,0)</f>
        <v>Patrick Rivera</v>
      </c>
      <c r="Q2188" s="11">
        <f>WEEKDAY('Consolidtaed Data'!$F6128)</f>
        <v>1</v>
      </c>
      <c r="R2188" s="9">
        <f>MONTH('Consolidtaed Data'!$F6128)</f>
        <v>4</v>
      </c>
      <c r="S2188" s="9" t="str">
        <f>TEXT(Table3[[#This Row],[Purchase Date]],"MMMM")</f>
        <v>June</v>
      </c>
      <c r="T2188" s="9">
        <f>YEAR('Consolidtaed Data'!$F6128)</f>
        <v>2021</v>
      </c>
    </row>
    <row r="2189" spans="1:20" x14ac:dyDescent="0.3">
      <c r="A2189" s="9" t="s">
        <v>3192</v>
      </c>
      <c r="B2189" s="9" t="s">
        <v>240</v>
      </c>
      <c r="C2189" s="9" t="s">
        <v>295</v>
      </c>
      <c r="D2189" s="9" t="s">
        <v>83</v>
      </c>
      <c r="E2189" s="9" t="s">
        <v>1608</v>
      </c>
      <c r="F2189" s="10">
        <v>43990</v>
      </c>
      <c r="G2189" s="10" t="str">
        <f>VLOOKUP(Table3[[#This Row],[Product ID]],[1]Products!$A:$G,2,0)</f>
        <v>Product 70</v>
      </c>
      <c r="H2189" s="22">
        <v>2</v>
      </c>
      <c r="I2189" s="9">
        <f>VLOOKUP('Consolidtaed Data'!$B6339,[1]Products!$A:$G,4,0)</f>
        <v>2391</v>
      </c>
      <c r="J2189" s="9">
        <f>VLOOKUP('Consolidtaed Data'!$B6339,[1]Products!$A:$G,3,0)</f>
        <v>1291</v>
      </c>
      <c r="K2189" s="9">
        <f>'Consolidtaed Data'!$J6339*'Consolidtaed Data'!$H6339</f>
        <v>450</v>
      </c>
      <c r="L2189" s="9">
        <f>'Consolidtaed Data'!$I6339*'Consolidtaed Data'!$H6339</f>
        <v>818</v>
      </c>
      <c r="M2189" s="9">
        <f>'Consolidtaed Data'!$L6339-'Consolidtaed Data'!$K6339</f>
        <v>447</v>
      </c>
      <c r="N2189" s="9" t="str">
        <f>VLOOKUP('Consolidtaed Data'!$C6339,[1]Locations!$A:$O,2,0)</f>
        <v>El Monte</v>
      </c>
      <c r="O2189" s="9" t="str">
        <f>VLOOKUP('Consolidtaed Data'!$D6339,'[1]Sales People'!$A:$B,2,0)</f>
        <v>Roger Robertson</v>
      </c>
      <c r="P2189" s="9" t="str">
        <f>VLOOKUP('Consolidtaed Data'!$E6339,[1]Customers!$A:$B,2,0)</f>
        <v>Roy Murphy</v>
      </c>
      <c r="Q2189" s="11">
        <f>WEEKDAY('Consolidtaed Data'!$F6339)</f>
        <v>1</v>
      </c>
      <c r="R2189" s="9">
        <f>MONTH('Consolidtaed Data'!$F6339)</f>
        <v>4</v>
      </c>
      <c r="S2189" s="9" t="str">
        <f>TEXT(Table3[[#This Row],[Purchase Date]],"MMMM")</f>
        <v>June</v>
      </c>
      <c r="T2189" s="9">
        <f>YEAR('Consolidtaed Data'!$F6339)</f>
        <v>2021</v>
      </c>
    </row>
    <row r="2190" spans="1:20" x14ac:dyDescent="0.3">
      <c r="A2190" s="9" t="s">
        <v>3193</v>
      </c>
      <c r="B2190" s="9" t="s">
        <v>366</v>
      </c>
      <c r="C2190" s="9" t="s">
        <v>196</v>
      </c>
      <c r="D2190" s="9" t="s">
        <v>22</v>
      </c>
      <c r="E2190" s="9" t="s">
        <v>345</v>
      </c>
      <c r="F2190" s="10">
        <v>43990</v>
      </c>
      <c r="G2190" s="10" t="str">
        <f>VLOOKUP(Table3[[#This Row],[Product ID]],[1]Products!$A:$G,2,0)</f>
        <v>Product 39</v>
      </c>
      <c r="H2190" s="22">
        <v>1</v>
      </c>
      <c r="I2190" s="9">
        <f>VLOOKUP('Consolidtaed Data'!$B6506,[1]Products!$A:$G,4,0)</f>
        <v>2005</v>
      </c>
      <c r="J2190" s="9">
        <f>VLOOKUP('Consolidtaed Data'!$B6506,[1]Products!$A:$G,3,0)</f>
        <v>1223</v>
      </c>
      <c r="K2190" s="9">
        <f>'Consolidtaed Data'!$J6506*'Consolidtaed Data'!$H6506</f>
        <v>2970</v>
      </c>
      <c r="L2190" s="9">
        <f>'Consolidtaed Data'!$I6506*'Consolidtaed Data'!$H6506</f>
        <v>4182</v>
      </c>
      <c r="M2190" s="9">
        <f>'Consolidtaed Data'!$L6506-'Consolidtaed Data'!$K6506</f>
        <v>528</v>
      </c>
      <c r="N2190" s="9" t="str">
        <f>VLOOKUP('Consolidtaed Data'!$C6506,[1]Locations!$A:$O,2,0)</f>
        <v>San Bernardino</v>
      </c>
      <c r="O2190" s="9" t="str">
        <f>VLOOKUP('Consolidtaed Data'!$D6506,'[1]Sales People'!$A:$B,2,0)</f>
        <v>Carl Hall</v>
      </c>
      <c r="P2190" s="9" t="str">
        <f>VLOOKUP('Consolidtaed Data'!$E6506,[1]Customers!$A:$B,2,0)</f>
        <v>Russell Nelson</v>
      </c>
      <c r="Q2190" s="11">
        <f>WEEKDAY('Consolidtaed Data'!$F6506)</f>
        <v>1</v>
      </c>
      <c r="R2190" s="9">
        <f>MONTH('Consolidtaed Data'!$F6506)</f>
        <v>5</v>
      </c>
      <c r="S2190" s="9" t="str">
        <f>TEXT(Table3[[#This Row],[Purchase Date]],"MMMM")</f>
        <v>June</v>
      </c>
      <c r="T2190" s="9">
        <f>YEAR('Consolidtaed Data'!$F6506)</f>
        <v>2021</v>
      </c>
    </row>
    <row r="2191" spans="1:20" x14ac:dyDescent="0.3">
      <c r="A2191" s="9" t="s">
        <v>3194</v>
      </c>
      <c r="B2191" s="9" t="s">
        <v>418</v>
      </c>
      <c r="C2191" s="9" t="s">
        <v>8</v>
      </c>
      <c r="D2191" s="9" t="s">
        <v>206</v>
      </c>
      <c r="E2191" s="9" t="s">
        <v>1463</v>
      </c>
      <c r="F2191" s="10">
        <v>43990</v>
      </c>
      <c r="G2191" s="10" t="str">
        <f>VLOOKUP(Table3[[#This Row],[Product ID]],[1]Products!$A:$G,2,0)</f>
        <v>Product 82</v>
      </c>
      <c r="H2191" s="22">
        <v>1</v>
      </c>
      <c r="I2191" s="9">
        <f>VLOOKUP('Consolidtaed Data'!$B6770,[1]Products!$A:$G,4,0)</f>
        <v>1783</v>
      </c>
      <c r="J2191" s="9">
        <f>VLOOKUP('Consolidtaed Data'!$B6770,[1]Products!$A:$G,3,0)</f>
        <v>1230</v>
      </c>
      <c r="K2191" s="9">
        <f>'Consolidtaed Data'!$J6770*'Consolidtaed Data'!$H6770</f>
        <v>1518</v>
      </c>
      <c r="L2191" s="9">
        <f>'Consolidtaed Data'!$I6770*'Consolidtaed Data'!$H6770</f>
        <v>2410</v>
      </c>
      <c r="M2191" s="9">
        <f>'Consolidtaed Data'!$L6770-'Consolidtaed Data'!$K6770</f>
        <v>1149</v>
      </c>
      <c r="N2191" s="9" t="str">
        <f>VLOOKUP('Consolidtaed Data'!$C6770,[1]Locations!$A:$O,2,0)</f>
        <v>Fullerton</v>
      </c>
      <c r="O2191" s="9" t="str">
        <f>VLOOKUP('Consolidtaed Data'!$D6770,'[1]Sales People'!$A:$B,2,0)</f>
        <v>Ronald Reed</v>
      </c>
      <c r="P2191" s="9" t="str">
        <f>VLOOKUP('Consolidtaed Data'!$E6770,[1]Customers!$A:$B,2,0)</f>
        <v>Bruce Armstrong</v>
      </c>
      <c r="Q2191" s="11">
        <f>WEEKDAY('Consolidtaed Data'!$F6770)</f>
        <v>2</v>
      </c>
      <c r="R2191" s="9">
        <f>MONTH('Consolidtaed Data'!$F6770)</f>
        <v>5</v>
      </c>
      <c r="S2191" s="9" t="str">
        <f>TEXT(Table3[[#This Row],[Purchase Date]],"MMMM")</f>
        <v>June</v>
      </c>
      <c r="T2191" s="9">
        <f>YEAR('Consolidtaed Data'!$F6770)</f>
        <v>2021</v>
      </c>
    </row>
    <row r="2192" spans="1:20" x14ac:dyDescent="0.3">
      <c r="A2192" s="9" t="s">
        <v>3195</v>
      </c>
      <c r="B2192" s="9" t="s">
        <v>443</v>
      </c>
      <c r="C2192" s="9" t="s">
        <v>82</v>
      </c>
      <c r="D2192" s="9" t="s">
        <v>229</v>
      </c>
      <c r="E2192" s="9" t="s">
        <v>2066</v>
      </c>
      <c r="F2192" s="10">
        <v>43990</v>
      </c>
      <c r="G2192" s="10" t="str">
        <f>VLOOKUP(Table3[[#This Row],[Product ID]],[1]Products!$A:$G,2,0)</f>
        <v>Product 61</v>
      </c>
      <c r="H2192" s="22">
        <v>1</v>
      </c>
      <c r="I2192" s="9">
        <f>VLOOKUP('Consolidtaed Data'!$B6829,[1]Products!$A:$G,4,0)</f>
        <v>35</v>
      </c>
      <c r="J2192" s="9">
        <f>VLOOKUP('Consolidtaed Data'!$B6829,[1]Products!$A:$G,3,0)</f>
        <v>22</v>
      </c>
      <c r="K2192" s="9">
        <f>'Consolidtaed Data'!$J6829*'Consolidtaed Data'!$H6829</f>
        <v>4936</v>
      </c>
      <c r="L2192" s="9">
        <f>'Consolidtaed Data'!$I6829*'Consolidtaed Data'!$H6829</f>
        <v>6328</v>
      </c>
      <c r="M2192" s="9">
        <f>'Consolidtaed Data'!$L6829-'Consolidtaed Data'!$K6829</f>
        <v>874</v>
      </c>
      <c r="N2192" s="9" t="str">
        <f>VLOOKUP('Consolidtaed Data'!$C6829,[1]Locations!$A:$O,2,0)</f>
        <v>El Cajon</v>
      </c>
      <c r="O2192" s="9" t="str">
        <f>VLOOKUP('Consolidtaed Data'!$D6829,'[1]Sales People'!$A:$B,2,0)</f>
        <v>Patrick Ruiz</v>
      </c>
      <c r="P2192" s="9" t="str">
        <f>VLOOKUP('Consolidtaed Data'!$E6829,[1]Customers!$A:$B,2,0)</f>
        <v>Nicholas West</v>
      </c>
      <c r="Q2192" s="11">
        <f>WEEKDAY('Consolidtaed Data'!$F6829)</f>
        <v>6</v>
      </c>
      <c r="R2192" s="9">
        <f>MONTH('Consolidtaed Data'!$F6829)</f>
        <v>6</v>
      </c>
      <c r="S2192" s="9" t="str">
        <f>TEXT(Table3[[#This Row],[Purchase Date]],"MMMM")</f>
        <v>June</v>
      </c>
      <c r="T2192" s="9">
        <f>YEAR('Consolidtaed Data'!$F6829)</f>
        <v>2021</v>
      </c>
    </row>
    <row r="2193" spans="1:20" x14ac:dyDescent="0.3">
      <c r="A2193" s="9" t="s">
        <v>3196</v>
      </c>
      <c r="B2193" s="9" t="s">
        <v>244</v>
      </c>
      <c r="C2193" s="9" t="s">
        <v>90</v>
      </c>
      <c r="D2193" s="9" t="s">
        <v>22</v>
      </c>
      <c r="E2193" s="9" t="s">
        <v>706</v>
      </c>
      <c r="F2193" s="10">
        <v>43990</v>
      </c>
      <c r="G2193" s="10" t="str">
        <f>VLOOKUP(Table3[[#This Row],[Product ID]],[1]Products!$A:$G,2,0)</f>
        <v>Product 76</v>
      </c>
      <c r="H2193" s="22">
        <v>1</v>
      </c>
      <c r="I2193" s="9">
        <f>VLOOKUP('Consolidtaed Data'!$B8215,[1]Products!$A:$G,4,0)</f>
        <v>1500</v>
      </c>
      <c r="J2193" s="9">
        <f>VLOOKUP('Consolidtaed Data'!$B8215,[1]Products!$A:$G,3,0)</f>
        <v>900</v>
      </c>
      <c r="K2193" s="9">
        <f>'Consolidtaed Data'!$J8215*'Consolidtaed Data'!$H8215</f>
        <v>4176</v>
      </c>
      <c r="L2193" s="9">
        <f>'Consolidtaed Data'!$I8215*'Consolidtaed Data'!$H8215</f>
        <v>7596</v>
      </c>
      <c r="M2193" s="9">
        <f>'Consolidtaed Data'!$L8215-'Consolidtaed Data'!$K8215</f>
        <v>345</v>
      </c>
      <c r="N2193" s="9" t="str">
        <f>VLOOKUP('Consolidtaed Data'!$C8215,[1]Locations!$A:$O,2,0)</f>
        <v>Moreno Valley</v>
      </c>
      <c r="O2193" s="9" t="str">
        <f>VLOOKUP('Consolidtaed Data'!$D8215,'[1]Sales People'!$A:$B,2,0)</f>
        <v>Roger Robertson</v>
      </c>
      <c r="P2193" s="9" t="str">
        <f>VLOOKUP('Consolidtaed Data'!$E8215,[1]Customers!$A:$B,2,0)</f>
        <v>Benjamin Kim</v>
      </c>
      <c r="Q2193" s="11">
        <f>WEEKDAY('Consolidtaed Data'!$F8215)</f>
        <v>5</v>
      </c>
      <c r="R2193" s="9">
        <f>MONTH('Consolidtaed Data'!$F8215)</f>
        <v>9</v>
      </c>
      <c r="S2193" s="9" t="str">
        <f>TEXT(Table3[[#This Row],[Purchase Date]],"MMMM")</f>
        <v>June</v>
      </c>
      <c r="T2193" s="9">
        <f>YEAR('Consolidtaed Data'!$F8215)</f>
        <v>2021</v>
      </c>
    </row>
    <row r="2194" spans="1:20" x14ac:dyDescent="0.3">
      <c r="A2194" s="9" t="s">
        <v>3197</v>
      </c>
      <c r="B2194" s="9" t="s">
        <v>311</v>
      </c>
      <c r="C2194" s="9" t="s">
        <v>205</v>
      </c>
      <c r="D2194" s="9" t="s">
        <v>22</v>
      </c>
      <c r="E2194" s="9" t="s">
        <v>2495</v>
      </c>
      <c r="F2194" s="10">
        <v>43990</v>
      </c>
      <c r="G2194" s="10" t="str">
        <f>VLOOKUP(Table3[[#This Row],[Product ID]],[1]Products!$A:$G,2,0)</f>
        <v>Product 33</v>
      </c>
      <c r="H2194" s="22">
        <v>1</v>
      </c>
      <c r="I2194" s="9">
        <f>VLOOKUP('Consolidtaed Data'!$B8366,[1]Products!$A:$G,4,0)</f>
        <v>947</v>
      </c>
      <c r="J2194" s="9">
        <f>VLOOKUP('Consolidtaed Data'!$B8366,[1]Products!$A:$G,3,0)</f>
        <v>786</v>
      </c>
      <c r="K2194" s="9">
        <f>'Consolidtaed Data'!$J8366*'Consolidtaed Data'!$H8366</f>
        <v>1054</v>
      </c>
      <c r="L2194" s="9">
        <f>'Consolidtaed Data'!$I8366*'Consolidtaed Data'!$H8366</f>
        <v>1405</v>
      </c>
      <c r="M2194" s="9">
        <f>'Consolidtaed Data'!$L8366-'Consolidtaed Data'!$K8366</f>
        <v>364</v>
      </c>
      <c r="N2194" s="9" t="str">
        <f>VLOOKUP('Consolidtaed Data'!$C8366,[1]Locations!$A:$O,2,0)</f>
        <v>Rialto</v>
      </c>
      <c r="O2194" s="9" t="str">
        <f>VLOOKUP('Consolidtaed Data'!$D8366,'[1]Sales People'!$A:$B,2,0)</f>
        <v>Ronald Reed</v>
      </c>
      <c r="P2194" s="9" t="str">
        <f>VLOOKUP('Consolidtaed Data'!$E8366,[1]Customers!$A:$B,2,0)</f>
        <v>Henry Reyes</v>
      </c>
      <c r="Q2194" s="11">
        <f>WEEKDAY('Consolidtaed Data'!$F8366)</f>
        <v>3</v>
      </c>
      <c r="R2194" s="9">
        <f>MONTH('Consolidtaed Data'!$F8366)</f>
        <v>9</v>
      </c>
      <c r="S2194" s="9" t="str">
        <f>TEXT(Table3[[#This Row],[Purchase Date]],"MMMM")</f>
        <v>June</v>
      </c>
      <c r="T2194" s="9">
        <f>YEAR('Consolidtaed Data'!$F8366)</f>
        <v>2021</v>
      </c>
    </row>
    <row r="2195" spans="1:20" x14ac:dyDescent="0.3">
      <c r="A2195" s="9" t="s">
        <v>3198</v>
      </c>
      <c r="B2195" s="9" t="s">
        <v>415</v>
      </c>
      <c r="C2195" s="9" t="s">
        <v>263</v>
      </c>
      <c r="D2195" s="9" t="s">
        <v>43</v>
      </c>
      <c r="E2195" s="9" t="s">
        <v>1794</v>
      </c>
      <c r="F2195" s="10">
        <v>43990</v>
      </c>
      <c r="G2195" s="10" t="str">
        <f>VLOOKUP(Table3[[#This Row],[Product ID]],[1]Products!$A:$G,2,0)</f>
        <v>Product 18</v>
      </c>
      <c r="H2195" s="22">
        <v>1</v>
      </c>
      <c r="I2195" s="9">
        <f>VLOOKUP('Consolidtaed Data'!$B8609,[1]Products!$A:$G,4,0)</f>
        <v>2257</v>
      </c>
      <c r="J2195" s="9">
        <f>VLOOKUP('Consolidtaed Data'!$B8609,[1]Products!$A:$G,3,0)</f>
        <v>1535</v>
      </c>
      <c r="K2195" s="9">
        <f>'Consolidtaed Data'!$J8609*'Consolidtaed Data'!$H8609</f>
        <v>1176</v>
      </c>
      <c r="L2195" s="9">
        <f>'Consolidtaed Data'!$I8609*'Consolidtaed Data'!$H8609</f>
        <v>1472</v>
      </c>
      <c r="M2195" s="9">
        <f>'Consolidtaed Data'!$L8609-'Consolidtaed Data'!$K8609</f>
        <v>731</v>
      </c>
      <c r="N2195" s="9" t="str">
        <f>VLOOKUP('Consolidtaed Data'!$C8609,[1]Locations!$A:$O,2,0)</f>
        <v>West Covina</v>
      </c>
      <c r="O2195" s="9" t="str">
        <f>VLOOKUP('Consolidtaed Data'!$D8609,'[1]Sales People'!$A:$B,2,0)</f>
        <v>Brian Thomas</v>
      </c>
      <c r="P2195" s="9" t="str">
        <f>VLOOKUP('Consolidtaed Data'!$E8609,[1]Customers!$A:$B,2,0)</f>
        <v>Keith Moore</v>
      </c>
      <c r="Q2195" s="11">
        <f>WEEKDAY('Consolidtaed Data'!$F8609)</f>
        <v>1</v>
      </c>
      <c r="R2195" s="9">
        <f>MONTH('Consolidtaed Data'!$F8609)</f>
        <v>10</v>
      </c>
      <c r="S2195" s="9" t="str">
        <f>TEXT(Table3[[#This Row],[Purchase Date]],"MMMM")</f>
        <v>June</v>
      </c>
      <c r="T2195" s="9">
        <f>YEAR('Consolidtaed Data'!$F8609)</f>
        <v>2021</v>
      </c>
    </row>
    <row r="2196" spans="1:20" x14ac:dyDescent="0.3">
      <c r="A2196" s="9" t="s">
        <v>3199</v>
      </c>
      <c r="B2196" s="9" t="s">
        <v>549</v>
      </c>
      <c r="C2196" s="9" t="s">
        <v>420</v>
      </c>
      <c r="D2196" s="9" t="s">
        <v>91</v>
      </c>
      <c r="E2196" s="9" t="s">
        <v>1845</v>
      </c>
      <c r="F2196" s="10">
        <v>43990</v>
      </c>
      <c r="G2196" s="10" t="str">
        <f>VLOOKUP(Table3[[#This Row],[Product ID]],[1]Products!$A:$G,2,0)</f>
        <v>Product 10</v>
      </c>
      <c r="H2196" s="22">
        <v>2</v>
      </c>
      <c r="I2196" s="9">
        <f>VLOOKUP('Consolidtaed Data'!$B8836,[1]Products!$A:$G,4,0)</f>
        <v>2497</v>
      </c>
      <c r="J2196" s="9">
        <f>VLOOKUP('Consolidtaed Data'!$B8836,[1]Products!$A:$G,3,0)</f>
        <v>1473</v>
      </c>
      <c r="K2196" s="9">
        <f>'Consolidtaed Data'!$J8836*'Consolidtaed Data'!$H8836</f>
        <v>2798</v>
      </c>
      <c r="L2196" s="9">
        <f>'Consolidtaed Data'!$I8836*'Consolidtaed Data'!$H8836</f>
        <v>4588</v>
      </c>
      <c r="M2196" s="9">
        <f>'Consolidtaed Data'!$L8836-'Consolidtaed Data'!$K8836</f>
        <v>895</v>
      </c>
      <c r="N2196" s="9" t="str">
        <f>VLOOKUP('Consolidtaed Data'!$C8836,[1]Locations!$A:$O,2,0)</f>
        <v>Corona</v>
      </c>
      <c r="O2196" s="9" t="str">
        <f>VLOOKUP('Consolidtaed Data'!$D8836,'[1]Sales People'!$A:$B,2,0)</f>
        <v>John Reyes</v>
      </c>
      <c r="P2196" s="9" t="str">
        <f>VLOOKUP('Consolidtaed Data'!$E8836,[1]Customers!$A:$B,2,0)</f>
        <v>Steve Miller</v>
      </c>
      <c r="Q2196" s="11">
        <f>WEEKDAY('Consolidtaed Data'!$F8836)</f>
        <v>3</v>
      </c>
      <c r="R2196" s="9">
        <f>MONTH('Consolidtaed Data'!$F8836)</f>
        <v>11</v>
      </c>
      <c r="S2196" s="9" t="str">
        <f>TEXT(Table3[[#This Row],[Purchase Date]],"MMMM")</f>
        <v>June</v>
      </c>
      <c r="T2196" s="9">
        <f>YEAR('Consolidtaed Data'!$F8836)</f>
        <v>2021</v>
      </c>
    </row>
    <row r="2197" spans="1:20" x14ac:dyDescent="0.3">
      <c r="A2197" s="9" t="s">
        <v>3200</v>
      </c>
      <c r="B2197" s="9" t="s">
        <v>177</v>
      </c>
      <c r="C2197" s="9" t="s">
        <v>263</v>
      </c>
      <c r="D2197" s="9" t="s">
        <v>131</v>
      </c>
      <c r="E2197" s="9" t="s">
        <v>1238</v>
      </c>
      <c r="F2197" s="10">
        <v>43990</v>
      </c>
      <c r="G2197" s="10" t="str">
        <f>VLOOKUP(Table3[[#This Row],[Product ID]],[1]Products!$A:$G,2,0)</f>
        <v>Product 5</v>
      </c>
      <c r="H2197" s="22">
        <v>1</v>
      </c>
      <c r="I2197" s="9">
        <f>VLOOKUP('Consolidtaed Data'!$B8882,[1]Products!$A:$G,4,0)</f>
        <v>1862</v>
      </c>
      <c r="J2197" s="9">
        <f>VLOOKUP('Consolidtaed Data'!$B8882,[1]Products!$A:$G,3,0)</f>
        <v>1173</v>
      </c>
      <c r="K2197" s="9">
        <f>'Consolidtaed Data'!$J8882*'Consolidtaed Data'!$H8882</f>
        <v>208</v>
      </c>
      <c r="L2197" s="9">
        <f>'Consolidtaed Data'!$I8882*'Consolidtaed Data'!$H8882</f>
        <v>400</v>
      </c>
      <c r="M2197" s="9">
        <f>'Consolidtaed Data'!$L8882-'Consolidtaed Data'!$K8882</f>
        <v>265</v>
      </c>
      <c r="N2197" s="9" t="str">
        <f>VLOOKUP('Consolidtaed Data'!$C8882,[1]Locations!$A:$O,2,0)</f>
        <v>Moreno Valley</v>
      </c>
      <c r="O2197" s="9" t="str">
        <f>VLOOKUP('Consolidtaed Data'!$D8882,'[1]Sales People'!$A:$B,2,0)</f>
        <v>Brian Hansen</v>
      </c>
      <c r="P2197" s="9" t="str">
        <f>VLOOKUP('Consolidtaed Data'!$E8882,[1]Customers!$A:$B,2,0)</f>
        <v>Charles Montgomery</v>
      </c>
      <c r="Q2197" s="11">
        <f>WEEKDAY('Consolidtaed Data'!$F8882)</f>
        <v>6</v>
      </c>
      <c r="R2197" s="9">
        <f>MONTH('Consolidtaed Data'!$F8882)</f>
        <v>11</v>
      </c>
      <c r="S2197" s="9" t="str">
        <f>TEXT(Table3[[#This Row],[Purchase Date]],"MMMM")</f>
        <v>June</v>
      </c>
      <c r="T2197" s="9">
        <f>YEAR('Consolidtaed Data'!$F8882)</f>
        <v>2021</v>
      </c>
    </row>
    <row r="2198" spans="1:20" x14ac:dyDescent="0.3">
      <c r="A2198" s="9" t="s">
        <v>3201</v>
      </c>
      <c r="B2198" s="9" t="s">
        <v>266</v>
      </c>
      <c r="C2198" s="9" t="s">
        <v>228</v>
      </c>
      <c r="D2198" s="9" t="s">
        <v>73</v>
      </c>
      <c r="E2198" s="9" t="s">
        <v>1120</v>
      </c>
      <c r="F2198" s="10">
        <v>43990</v>
      </c>
      <c r="G2198" s="10" t="str">
        <f>VLOOKUP(Table3[[#This Row],[Product ID]],[1]Products!$A:$G,2,0)</f>
        <v>Product 92</v>
      </c>
      <c r="H2198" s="22">
        <v>1</v>
      </c>
      <c r="I2198" s="9">
        <f>VLOOKUP('Consolidtaed Data'!$B9341,[1]Products!$A:$G,4,0)</f>
        <v>596</v>
      </c>
      <c r="J2198" s="9">
        <f>VLOOKUP('Consolidtaed Data'!$B9341,[1]Products!$A:$G,3,0)</f>
        <v>358</v>
      </c>
      <c r="K2198" s="9">
        <f>'Consolidtaed Data'!$J9341*'Consolidtaed Data'!$H9341</f>
        <v>1512</v>
      </c>
      <c r="L2198" s="9">
        <f>'Consolidtaed Data'!$I9341*'Consolidtaed Data'!$H9341</f>
        <v>2853</v>
      </c>
      <c r="M2198" s="9">
        <f>'Consolidtaed Data'!$L9341-'Consolidtaed Data'!$K9341</f>
        <v>39</v>
      </c>
      <c r="N2198" s="9" t="str">
        <f>VLOOKUP('Consolidtaed Data'!$C9341,[1]Locations!$A:$O,2,0)</f>
        <v>San Diego</v>
      </c>
      <c r="O2198" s="9" t="str">
        <f>VLOOKUP('Consolidtaed Data'!$D9341,'[1]Sales People'!$A:$B,2,0)</f>
        <v>Brian Davis</v>
      </c>
      <c r="P2198" s="9" t="str">
        <f>VLOOKUP('Consolidtaed Data'!$E9341,[1]Customers!$A:$B,2,0)</f>
        <v>Eugene Castillo</v>
      </c>
      <c r="Q2198" s="11">
        <f>WEEKDAY('Consolidtaed Data'!$F9341)</f>
        <v>3</v>
      </c>
      <c r="R2198" s="9">
        <f>MONTH('Consolidtaed Data'!$F9341)</f>
        <v>12</v>
      </c>
      <c r="S2198" s="9" t="str">
        <f>TEXT(Table3[[#This Row],[Purchase Date]],"MMMM")</f>
        <v>June</v>
      </c>
      <c r="T2198" s="9">
        <f>YEAR('Consolidtaed Data'!$F9341)</f>
        <v>2021</v>
      </c>
    </row>
    <row r="2199" spans="1:20" x14ac:dyDescent="0.3">
      <c r="A2199" s="9" t="s">
        <v>3202</v>
      </c>
      <c r="B2199" s="9" t="s">
        <v>373</v>
      </c>
      <c r="C2199" s="9" t="s">
        <v>522</v>
      </c>
      <c r="D2199" s="9" t="s">
        <v>131</v>
      </c>
      <c r="E2199" s="9" t="s">
        <v>1090</v>
      </c>
      <c r="F2199" s="10">
        <v>43991</v>
      </c>
      <c r="G2199" s="10" t="str">
        <f>VLOOKUP(Table3[[#This Row],[Product ID]],[1]Products!$A:$G,2,0)</f>
        <v>Product 66</v>
      </c>
      <c r="H2199" s="22">
        <v>1</v>
      </c>
      <c r="I2199" s="9">
        <f>VLOOKUP('Consolidtaed Data'!$B4812,[1]Products!$A:$G,4,0)</f>
        <v>886</v>
      </c>
      <c r="J2199" s="9">
        <f>VLOOKUP('Consolidtaed Data'!$B4812,[1]Products!$A:$G,3,0)</f>
        <v>478</v>
      </c>
      <c r="K2199" s="9">
        <f>'Consolidtaed Data'!$J4812*'Consolidtaed Data'!$H4812</f>
        <v>2602</v>
      </c>
      <c r="L2199" s="9">
        <f>'Consolidtaed Data'!$I4812*'Consolidtaed Data'!$H4812</f>
        <v>3174</v>
      </c>
      <c r="M2199" s="9">
        <f>'Consolidtaed Data'!$L4812-'Consolidtaed Data'!$K4812</f>
        <v>344</v>
      </c>
      <c r="N2199" s="9" t="str">
        <f>VLOOKUP('Consolidtaed Data'!$C4812,[1]Locations!$A:$O,2,0)</f>
        <v>Glendale</v>
      </c>
      <c r="O2199" s="9" t="str">
        <f>VLOOKUP('Consolidtaed Data'!$D4812,'[1]Sales People'!$A:$B,2,0)</f>
        <v>Eugene Holmes</v>
      </c>
      <c r="P2199" s="9" t="str">
        <f>VLOOKUP('Consolidtaed Data'!$E4812,[1]Customers!$A:$B,2,0)</f>
        <v>Brian Warren</v>
      </c>
      <c r="Q2199" s="11">
        <f>WEEKDAY('Consolidtaed Data'!$F4812)</f>
        <v>7</v>
      </c>
      <c r="R2199" s="9">
        <f>MONTH('Consolidtaed Data'!$F4812)</f>
        <v>12</v>
      </c>
      <c r="S2199" s="9" t="str">
        <f>TEXT(Table3[[#This Row],[Purchase Date]],"MMMM")</f>
        <v>June</v>
      </c>
      <c r="T2199" s="9">
        <f>YEAR('Consolidtaed Data'!$F4812)</f>
        <v>2020</v>
      </c>
    </row>
    <row r="2200" spans="1:20" x14ac:dyDescent="0.3">
      <c r="A2200" s="9" t="s">
        <v>3203</v>
      </c>
      <c r="B2200" s="9" t="s">
        <v>294</v>
      </c>
      <c r="C2200" s="9" t="s">
        <v>210</v>
      </c>
      <c r="D2200" s="9" t="s">
        <v>31</v>
      </c>
      <c r="E2200" s="9" t="s">
        <v>2524</v>
      </c>
      <c r="F2200" s="10">
        <v>43991</v>
      </c>
      <c r="G2200" s="10" t="str">
        <f>VLOOKUP(Table3[[#This Row],[Product ID]],[1]Products!$A:$G,2,0)</f>
        <v>Product 51</v>
      </c>
      <c r="H2200" s="22">
        <v>1</v>
      </c>
      <c r="I2200" s="9">
        <f>VLOOKUP('Consolidtaed Data'!$B5115,[1]Products!$A:$G,4,0)</f>
        <v>556</v>
      </c>
      <c r="J2200" s="9">
        <f>VLOOKUP('Consolidtaed Data'!$B5115,[1]Products!$A:$G,3,0)</f>
        <v>395</v>
      </c>
      <c r="K2200" s="9">
        <f>'Consolidtaed Data'!$J5115*'Consolidtaed Data'!$H5115</f>
        <v>956</v>
      </c>
      <c r="L2200" s="9">
        <f>'Consolidtaed Data'!$I5115*'Consolidtaed Data'!$H5115</f>
        <v>1772</v>
      </c>
      <c r="M2200" s="9">
        <f>'Consolidtaed Data'!$L5115-'Consolidtaed Data'!$K5115</f>
        <v>248</v>
      </c>
      <c r="N2200" s="9" t="str">
        <f>VLOOKUP('Consolidtaed Data'!$C5115,[1]Locations!$A:$O,2,0)</f>
        <v>Vista</v>
      </c>
      <c r="O2200" s="9" t="str">
        <f>VLOOKUP('Consolidtaed Data'!$D5115,'[1]Sales People'!$A:$B,2,0)</f>
        <v>Robert Reed</v>
      </c>
      <c r="P2200" s="9" t="str">
        <f>VLOOKUP('Consolidtaed Data'!$E5115,[1]Customers!$A:$B,2,0)</f>
        <v>Samuel Kim</v>
      </c>
      <c r="Q2200" s="11">
        <f>WEEKDAY('Consolidtaed Data'!$F5115)</f>
        <v>2</v>
      </c>
      <c r="R2200" s="9">
        <f>MONTH('Consolidtaed Data'!$F5115)</f>
        <v>1</v>
      </c>
      <c r="S2200" s="9" t="str">
        <f>TEXT(Table3[[#This Row],[Purchase Date]],"MMMM")</f>
        <v>June</v>
      </c>
      <c r="T2200" s="9">
        <f>YEAR('Consolidtaed Data'!$F5115)</f>
        <v>2021</v>
      </c>
    </row>
    <row r="2201" spans="1:20" x14ac:dyDescent="0.3">
      <c r="A2201" s="9" t="s">
        <v>3204</v>
      </c>
      <c r="B2201" s="9" t="s">
        <v>244</v>
      </c>
      <c r="C2201" s="9" t="s">
        <v>469</v>
      </c>
      <c r="D2201" s="9" t="s">
        <v>123</v>
      </c>
      <c r="E2201" s="9" t="s">
        <v>1612</v>
      </c>
      <c r="F2201" s="10">
        <v>43991</v>
      </c>
      <c r="G2201" s="10" t="str">
        <f>VLOOKUP(Table3[[#This Row],[Product ID]],[1]Products!$A:$G,2,0)</f>
        <v>Product 76</v>
      </c>
      <c r="H2201" s="22">
        <v>3</v>
      </c>
      <c r="I2201" s="9">
        <f>VLOOKUP('Consolidtaed Data'!$B5895,[1]Products!$A:$G,4,0)</f>
        <v>1278</v>
      </c>
      <c r="J2201" s="9">
        <f>VLOOKUP('Consolidtaed Data'!$B5895,[1]Products!$A:$G,3,0)</f>
        <v>665</v>
      </c>
      <c r="K2201" s="9">
        <f>'Consolidtaed Data'!$J5895*'Consolidtaed Data'!$H5895</f>
        <v>584</v>
      </c>
      <c r="L2201" s="9">
        <f>'Consolidtaed Data'!$I5895*'Consolidtaed Data'!$H5895</f>
        <v>913</v>
      </c>
      <c r="M2201" s="9">
        <f>'Consolidtaed Data'!$L5895-'Consolidtaed Data'!$K5895</f>
        <v>368</v>
      </c>
      <c r="N2201" s="9" t="str">
        <f>VLOOKUP('Consolidtaed Data'!$C5895,[1]Locations!$A:$O,2,0)</f>
        <v>Inglewood</v>
      </c>
      <c r="O2201" s="9" t="str">
        <f>VLOOKUP('Consolidtaed Data'!$D5895,'[1]Sales People'!$A:$B,2,0)</f>
        <v>Ronald Reed</v>
      </c>
      <c r="P2201" s="9" t="str">
        <f>VLOOKUP('Consolidtaed Data'!$E5895,[1]Customers!$A:$B,2,0)</f>
        <v>Thomas Sims</v>
      </c>
      <c r="Q2201" s="11">
        <f>WEEKDAY('Consolidtaed Data'!$F5895)</f>
        <v>3</v>
      </c>
      <c r="R2201" s="9">
        <f>MONTH('Consolidtaed Data'!$F5895)</f>
        <v>3</v>
      </c>
      <c r="S2201" s="9" t="str">
        <f>TEXT(Table3[[#This Row],[Purchase Date]],"MMMM")</f>
        <v>June</v>
      </c>
      <c r="T2201" s="9">
        <f>YEAR('Consolidtaed Data'!$F5895)</f>
        <v>2021</v>
      </c>
    </row>
    <row r="2202" spans="1:20" x14ac:dyDescent="0.3">
      <c r="A2202" s="9" t="s">
        <v>3205</v>
      </c>
      <c r="B2202" s="9" t="s">
        <v>71</v>
      </c>
      <c r="C2202" s="9" t="s">
        <v>25</v>
      </c>
      <c r="D2202" s="9" t="s">
        <v>272</v>
      </c>
      <c r="E2202" s="9" t="s">
        <v>1243</v>
      </c>
      <c r="F2202" s="10">
        <v>43991</v>
      </c>
      <c r="G2202" s="10" t="str">
        <f>VLOOKUP(Table3[[#This Row],[Product ID]],[1]Products!$A:$G,2,0)</f>
        <v>Product 42</v>
      </c>
      <c r="H2202" s="22">
        <v>1</v>
      </c>
      <c r="I2202" s="9">
        <f>VLOOKUP('Consolidtaed Data'!$B6311,[1]Products!$A:$G,4,0)</f>
        <v>847</v>
      </c>
      <c r="J2202" s="9">
        <f>VLOOKUP('Consolidtaed Data'!$B6311,[1]Products!$A:$G,3,0)</f>
        <v>534</v>
      </c>
      <c r="K2202" s="9">
        <f>'Consolidtaed Data'!$J6311*'Consolidtaed Data'!$H6311</f>
        <v>956</v>
      </c>
      <c r="L2202" s="9">
        <f>'Consolidtaed Data'!$I6311*'Consolidtaed Data'!$H6311</f>
        <v>1772</v>
      </c>
      <c r="M2202" s="9">
        <f>'Consolidtaed Data'!$L6311-'Consolidtaed Data'!$K6311</f>
        <v>144</v>
      </c>
      <c r="N2202" s="9" t="str">
        <f>VLOOKUP('Consolidtaed Data'!$C6311,[1]Locations!$A:$O,2,0)</f>
        <v>Inglewood</v>
      </c>
      <c r="O2202" s="9" t="str">
        <f>VLOOKUP('Consolidtaed Data'!$D6311,'[1]Sales People'!$A:$B,2,0)</f>
        <v>Ernest Wheeler</v>
      </c>
      <c r="P2202" s="9" t="str">
        <f>VLOOKUP('Consolidtaed Data'!$E6311,[1]Customers!$A:$B,2,0)</f>
        <v>Aaron Cruz</v>
      </c>
      <c r="Q2202" s="11">
        <f>WEEKDAY('Consolidtaed Data'!$F6311)</f>
        <v>6</v>
      </c>
      <c r="R2202" s="9">
        <f>MONTH('Consolidtaed Data'!$F6311)</f>
        <v>4</v>
      </c>
      <c r="S2202" s="9" t="str">
        <f>TEXT(Table3[[#This Row],[Purchase Date]],"MMMM")</f>
        <v>June</v>
      </c>
      <c r="T2202" s="9">
        <f>YEAR('Consolidtaed Data'!$F6311)</f>
        <v>2021</v>
      </c>
    </row>
    <row r="2203" spans="1:20" x14ac:dyDescent="0.3">
      <c r="A2203" s="9" t="s">
        <v>3206</v>
      </c>
      <c r="B2203" s="9" t="s">
        <v>216</v>
      </c>
      <c r="C2203" s="9" t="s">
        <v>347</v>
      </c>
      <c r="D2203" s="9" t="s">
        <v>161</v>
      </c>
      <c r="E2203" s="9" t="s">
        <v>881</v>
      </c>
      <c r="F2203" s="10">
        <v>43991</v>
      </c>
      <c r="G2203" s="10" t="str">
        <f>VLOOKUP(Table3[[#This Row],[Product ID]],[1]Products!$A:$G,2,0)</f>
        <v>Product 73</v>
      </c>
      <c r="H2203" s="22">
        <v>3</v>
      </c>
      <c r="I2203" s="9">
        <f>VLOOKUP('Consolidtaed Data'!$B6854,[1]Products!$A:$G,4,0)</f>
        <v>1494</v>
      </c>
      <c r="J2203" s="9">
        <f>VLOOKUP('Consolidtaed Data'!$B6854,[1]Products!$A:$G,3,0)</f>
        <v>971</v>
      </c>
      <c r="K2203" s="9">
        <f>'Consolidtaed Data'!$J6854*'Consolidtaed Data'!$H6854</f>
        <v>450</v>
      </c>
      <c r="L2203" s="9">
        <f>'Consolidtaed Data'!$I6854*'Consolidtaed Data'!$H6854</f>
        <v>818</v>
      </c>
      <c r="M2203" s="9">
        <f>'Consolidtaed Data'!$L6854-'Consolidtaed Data'!$K6854</f>
        <v>174</v>
      </c>
      <c r="N2203" s="9" t="str">
        <f>VLOOKUP('Consolidtaed Data'!$C6854,[1]Locations!$A:$O,2,0)</f>
        <v>Costa Mesa</v>
      </c>
      <c r="O2203" s="9" t="str">
        <f>VLOOKUP('Consolidtaed Data'!$D6854,'[1]Sales People'!$A:$B,2,0)</f>
        <v>Kenneth Fields</v>
      </c>
      <c r="P2203" s="9" t="str">
        <f>VLOOKUP('Consolidtaed Data'!$E6854,[1]Customers!$A:$B,2,0)</f>
        <v>William Hawkins</v>
      </c>
      <c r="Q2203" s="11">
        <f>WEEKDAY('Consolidtaed Data'!$F6854)</f>
        <v>1</v>
      </c>
      <c r="R2203" s="9">
        <f>MONTH('Consolidtaed Data'!$F6854)</f>
        <v>6</v>
      </c>
      <c r="S2203" s="9" t="str">
        <f>TEXT(Table3[[#This Row],[Purchase Date]],"MMMM")</f>
        <v>June</v>
      </c>
      <c r="T2203" s="9">
        <f>YEAR('Consolidtaed Data'!$F6854)</f>
        <v>2021</v>
      </c>
    </row>
    <row r="2204" spans="1:20" x14ac:dyDescent="0.3">
      <c r="A2204" s="9" t="s">
        <v>3207</v>
      </c>
      <c r="B2204" s="9" t="s">
        <v>390</v>
      </c>
      <c r="C2204" s="9" t="s">
        <v>165</v>
      </c>
      <c r="D2204" s="9" t="s">
        <v>329</v>
      </c>
      <c r="E2204" s="9" t="s">
        <v>919</v>
      </c>
      <c r="F2204" s="10">
        <v>43991</v>
      </c>
      <c r="G2204" s="10" t="str">
        <f>VLOOKUP(Table3[[#This Row],[Product ID]],[1]Products!$A:$G,2,0)</f>
        <v>Product 48</v>
      </c>
      <c r="H2204" s="22">
        <v>1</v>
      </c>
      <c r="I2204" s="9">
        <f>VLOOKUP('Consolidtaed Data'!$B6951,[1]Products!$A:$G,4,0)</f>
        <v>561</v>
      </c>
      <c r="J2204" s="9">
        <f>VLOOKUP('Consolidtaed Data'!$B6951,[1]Products!$A:$G,3,0)</f>
        <v>421</v>
      </c>
      <c r="K2204" s="9">
        <f>'Consolidtaed Data'!$J6951*'Consolidtaed Data'!$H6951</f>
        <v>1686</v>
      </c>
      <c r="L2204" s="9">
        <f>'Consolidtaed Data'!$I6951*'Consolidtaed Data'!$H6951</f>
        <v>2478</v>
      </c>
      <c r="M2204" s="9">
        <f>'Consolidtaed Data'!$L6951-'Consolidtaed Data'!$K6951</f>
        <v>1198</v>
      </c>
      <c r="N2204" s="9" t="str">
        <f>VLOOKUP('Consolidtaed Data'!$C6951,[1]Locations!$A:$O,2,0)</f>
        <v>Vallejo</v>
      </c>
      <c r="O2204" s="9" t="str">
        <f>VLOOKUP('Consolidtaed Data'!$D6951,'[1]Sales People'!$A:$B,2,0)</f>
        <v>Howard Gardner</v>
      </c>
      <c r="P2204" s="9" t="str">
        <f>VLOOKUP('Consolidtaed Data'!$E6951,[1]Customers!$A:$B,2,0)</f>
        <v>Ryan Price</v>
      </c>
      <c r="Q2204" s="11">
        <f>WEEKDAY('Consolidtaed Data'!$F6951)</f>
        <v>1</v>
      </c>
      <c r="R2204" s="9">
        <f>MONTH('Consolidtaed Data'!$F6951)</f>
        <v>6</v>
      </c>
      <c r="S2204" s="9" t="str">
        <f>TEXT(Table3[[#This Row],[Purchase Date]],"MMMM")</f>
        <v>June</v>
      </c>
      <c r="T2204" s="9">
        <f>YEAR('Consolidtaed Data'!$F6951)</f>
        <v>2021</v>
      </c>
    </row>
    <row r="2205" spans="1:20" x14ac:dyDescent="0.3">
      <c r="A2205" s="9" t="s">
        <v>3208</v>
      </c>
      <c r="B2205" s="9" t="s">
        <v>103</v>
      </c>
      <c r="C2205" s="9" t="s">
        <v>90</v>
      </c>
      <c r="D2205" s="9" t="s">
        <v>246</v>
      </c>
      <c r="E2205" s="9" t="s">
        <v>96</v>
      </c>
      <c r="F2205" s="10">
        <v>43991</v>
      </c>
      <c r="G2205" s="10" t="str">
        <f>VLOOKUP(Table3[[#This Row],[Product ID]],[1]Products!$A:$G,2,0)</f>
        <v>Product 44</v>
      </c>
      <c r="H2205" s="22">
        <v>4</v>
      </c>
      <c r="I2205" s="9">
        <f>VLOOKUP('Consolidtaed Data'!$B7276,[1]Products!$A:$G,4,0)</f>
        <v>584</v>
      </c>
      <c r="J2205" s="9">
        <f>VLOOKUP('Consolidtaed Data'!$B7276,[1]Products!$A:$G,3,0)</f>
        <v>420</v>
      </c>
      <c r="K2205" s="9">
        <f>'Consolidtaed Data'!$J7276*'Consolidtaed Data'!$H7276</f>
        <v>1942</v>
      </c>
      <c r="L2205" s="9">
        <f>'Consolidtaed Data'!$I7276*'Consolidtaed Data'!$H7276</f>
        <v>3596</v>
      </c>
      <c r="M2205" s="9">
        <f>'Consolidtaed Data'!$L7276-'Consolidtaed Data'!$K7276</f>
        <v>782</v>
      </c>
      <c r="N2205" s="9" t="str">
        <f>VLOOKUP('Consolidtaed Data'!$C7276,[1]Locations!$A:$O,2,0)</f>
        <v>Stockton</v>
      </c>
      <c r="O2205" s="9" t="str">
        <f>VLOOKUP('Consolidtaed Data'!$D7276,'[1]Sales People'!$A:$B,2,0)</f>
        <v>Scott Mason</v>
      </c>
      <c r="P2205" s="9" t="str">
        <f>VLOOKUP('Consolidtaed Data'!$E7276,[1]Customers!$A:$B,2,0)</f>
        <v>Ronald Burns</v>
      </c>
      <c r="Q2205" s="11">
        <f>WEEKDAY('Consolidtaed Data'!$F7276)</f>
        <v>3</v>
      </c>
      <c r="R2205" s="9">
        <f>MONTH('Consolidtaed Data'!$F7276)</f>
        <v>7</v>
      </c>
      <c r="S2205" s="9" t="str">
        <f>TEXT(Table3[[#This Row],[Purchase Date]],"MMMM")</f>
        <v>June</v>
      </c>
      <c r="T2205" s="9">
        <f>YEAR('Consolidtaed Data'!$F7276)</f>
        <v>2021</v>
      </c>
    </row>
    <row r="2206" spans="1:20" x14ac:dyDescent="0.3">
      <c r="A2206" s="9" t="s">
        <v>3209</v>
      </c>
      <c r="B2206" s="9" t="s">
        <v>182</v>
      </c>
      <c r="C2206" s="9" t="s">
        <v>263</v>
      </c>
      <c r="D2206" s="9" t="s">
        <v>100</v>
      </c>
      <c r="E2206" s="9" t="s">
        <v>2626</v>
      </c>
      <c r="F2206" s="10">
        <v>43991</v>
      </c>
      <c r="G2206" s="10" t="str">
        <f>VLOOKUP(Table3[[#This Row],[Product ID]],[1]Products!$A:$G,2,0)</f>
        <v>Product 9</v>
      </c>
      <c r="H2206" s="22">
        <v>1</v>
      </c>
      <c r="I2206" s="9">
        <f>VLOOKUP('Consolidtaed Data'!$B7325,[1]Products!$A:$G,4,0)</f>
        <v>1725</v>
      </c>
      <c r="J2206" s="9">
        <f>VLOOKUP('Consolidtaed Data'!$B7325,[1]Products!$A:$G,3,0)</f>
        <v>1363</v>
      </c>
      <c r="K2206" s="9">
        <f>'Consolidtaed Data'!$J7325*'Consolidtaed Data'!$H7325</f>
        <v>872</v>
      </c>
      <c r="L2206" s="9">
        <f>'Consolidtaed Data'!$I7325*'Consolidtaed Data'!$H7325</f>
        <v>1743</v>
      </c>
      <c r="M2206" s="9">
        <f>'Consolidtaed Data'!$L7325-'Consolidtaed Data'!$K7325</f>
        <v>87</v>
      </c>
      <c r="N2206" s="9" t="str">
        <f>VLOOKUP('Consolidtaed Data'!$C7325,[1]Locations!$A:$O,2,0)</f>
        <v>Thousand Oaks</v>
      </c>
      <c r="O2206" s="9" t="str">
        <f>VLOOKUP('Consolidtaed Data'!$D7325,'[1]Sales People'!$A:$B,2,0)</f>
        <v>Robert Reed</v>
      </c>
      <c r="P2206" s="9" t="str">
        <f>VLOOKUP('Consolidtaed Data'!$E7325,[1]Customers!$A:$B,2,0)</f>
        <v>Alan Scott</v>
      </c>
      <c r="Q2206" s="11">
        <f>WEEKDAY('Consolidtaed Data'!$F7325)</f>
        <v>6</v>
      </c>
      <c r="R2206" s="9">
        <f>MONTH('Consolidtaed Data'!$F7325)</f>
        <v>7</v>
      </c>
      <c r="S2206" s="9" t="str">
        <f>TEXT(Table3[[#This Row],[Purchase Date]],"MMMM")</f>
        <v>June</v>
      </c>
      <c r="T2206" s="9">
        <f>YEAR('Consolidtaed Data'!$F7325)</f>
        <v>2021</v>
      </c>
    </row>
    <row r="2207" spans="1:20" x14ac:dyDescent="0.3">
      <c r="A2207" s="9" t="s">
        <v>3210</v>
      </c>
      <c r="B2207" s="9" t="s">
        <v>248</v>
      </c>
      <c r="C2207" s="9" t="s">
        <v>8</v>
      </c>
      <c r="D2207" s="9" t="s">
        <v>22</v>
      </c>
      <c r="E2207" s="9" t="s">
        <v>1049</v>
      </c>
      <c r="F2207" s="10">
        <v>43991</v>
      </c>
      <c r="G2207" s="10" t="str">
        <f>VLOOKUP(Table3[[#This Row],[Product ID]],[1]Products!$A:$G,2,0)</f>
        <v>Product 97</v>
      </c>
      <c r="H2207" s="22">
        <v>1</v>
      </c>
      <c r="I2207" s="9">
        <f>VLOOKUP('Consolidtaed Data'!$B7508,[1]Products!$A:$G,4,0)</f>
        <v>1022</v>
      </c>
      <c r="J2207" s="9">
        <f>VLOOKUP('Consolidtaed Data'!$B7508,[1]Products!$A:$G,3,0)</f>
        <v>818</v>
      </c>
      <c r="K2207" s="9">
        <f>'Consolidtaed Data'!$J7508*'Consolidtaed Data'!$H7508</f>
        <v>2728</v>
      </c>
      <c r="L2207" s="9">
        <f>'Consolidtaed Data'!$I7508*'Consolidtaed Data'!$H7508</f>
        <v>5352</v>
      </c>
      <c r="M2207" s="9">
        <f>'Consolidtaed Data'!$L7508-'Consolidtaed Data'!$K7508</f>
        <v>1695</v>
      </c>
      <c r="N2207" s="9" t="str">
        <f>VLOOKUP('Consolidtaed Data'!$C7508,[1]Locations!$A:$O,2,0)</f>
        <v>Murrieta</v>
      </c>
      <c r="O2207" s="9" t="str">
        <f>VLOOKUP('Consolidtaed Data'!$D7508,'[1]Sales People'!$A:$B,2,0)</f>
        <v>Fred Robertson</v>
      </c>
      <c r="P2207" s="9" t="str">
        <f>VLOOKUP('Consolidtaed Data'!$E7508,[1]Customers!$A:$B,2,0)</f>
        <v>Howard Lewis</v>
      </c>
      <c r="Q2207" s="11">
        <f>WEEKDAY('Consolidtaed Data'!$F7508)</f>
        <v>1</v>
      </c>
      <c r="R2207" s="9">
        <f>MONTH('Consolidtaed Data'!$F7508)</f>
        <v>7</v>
      </c>
      <c r="S2207" s="9" t="str">
        <f>TEXT(Table3[[#This Row],[Purchase Date]],"MMMM")</f>
        <v>June</v>
      </c>
      <c r="T2207" s="9">
        <f>YEAR('Consolidtaed Data'!$F7508)</f>
        <v>2021</v>
      </c>
    </row>
    <row r="2208" spans="1:20" x14ac:dyDescent="0.3">
      <c r="A2208" s="9" t="s">
        <v>3211</v>
      </c>
      <c r="B2208" s="9" t="s">
        <v>336</v>
      </c>
      <c r="C2208" s="9" t="s">
        <v>192</v>
      </c>
      <c r="D2208" s="9" t="s">
        <v>161</v>
      </c>
      <c r="E2208" s="9" t="s">
        <v>875</v>
      </c>
      <c r="F2208" s="10">
        <v>43991</v>
      </c>
      <c r="G2208" s="10" t="str">
        <f>VLOOKUP(Table3[[#This Row],[Product ID]],[1]Products!$A:$G,2,0)</f>
        <v>Product 78</v>
      </c>
      <c r="H2208" s="22">
        <v>3</v>
      </c>
      <c r="I2208" s="9">
        <f>VLOOKUP('Consolidtaed Data'!$B8385,[1]Products!$A:$G,4,0)</f>
        <v>1708</v>
      </c>
      <c r="J2208" s="9">
        <f>VLOOKUP('Consolidtaed Data'!$B8385,[1]Products!$A:$G,3,0)</f>
        <v>871</v>
      </c>
      <c r="K2208" s="9">
        <f>'Consolidtaed Data'!$J8385*'Consolidtaed Data'!$H8385</f>
        <v>1076</v>
      </c>
      <c r="L2208" s="9">
        <f>'Consolidtaed Data'!$I8385*'Consolidtaed Data'!$H8385</f>
        <v>1472</v>
      </c>
      <c r="M2208" s="9">
        <f>'Consolidtaed Data'!$L8385-'Consolidtaed Data'!$K8385</f>
        <v>660</v>
      </c>
      <c r="N2208" s="9" t="str">
        <f>VLOOKUP('Consolidtaed Data'!$C8385,[1]Locations!$A:$O,2,0)</f>
        <v>Modesto</v>
      </c>
      <c r="O2208" s="9" t="str">
        <f>VLOOKUP('Consolidtaed Data'!$D8385,'[1]Sales People'!$A:$B,2,0)</f>
        <v>Joe Sims</v>
      </c>
      <c r="P2208" s="9" t="str">
        <f>VLOOKUP('Consolidtaed Data'!$E8385,[1]Customers!$A:$B,2,0)</f>
        <v>Benjamin Garza</v>
      </c>
      <c r="Q2208" s="11">
        <f>WEEKDAY('Consolidtaed Data'!$F8385)</f>
        <v>4</v>
      </c>
      <c r="R2208" s="9">
        <f>MONTH('Consolidtaed Data'!$F8385)</f>
        <v>9</v>
      </c>
      <c r="S2208" s="9" t="str">
        <f>TEXT(Table3[[#This Row],[Purchase Date]],"MMMM")</f>
        <v>June</v>
      </c>
      <c r="T2208" s="9">
        <f>YEAR('Consolidtaed Data'!$F8385)</f>
        <v>2021</v>
      </c>
    </row>
    <row r="2209" spans="1:20" x14ac:dyDescent="0.3">
      <c r="A2209" s="9" t="s">
        <v>3212</v>
      </c>
      <c r="B2209" s="9" t="s">
        <v>364</v>
      </c>
      <c r="C2209" s="9" t="s">
        <v>231</v>
      </c>
      <c r="D2209" s="9" t="s">
        <v>241</v>
      </c>
      <c r="E2209" s="9" t="s">
        <v>740</v>
      </c>
      <c r="F2209" s="10">
        <v>43991</v>
      </c>
      <c r="G2209" s="10" t="str">
        <f>VLOOKUP(Table3[[#This Row],[Product ID]],[1]Products!$A:$G,2,0)</f>
        <v>Product 45</v>
      </c>
      <c r="H2209" s="22">
        <v>3</v>
      </c>
      <c r="I2209" s="9">
        <f>VLOOKUP('Consolidtaed Data'!$B8789,[1]Products!$A:$G,4,0)</f>
        <v>127</v>
      </c>
      <c r="J2209" s="9">
        <f>VLOOKUP('Consolidtaed Data'!$B8789,[1]Products!$A:$G,3,0)</f>
        <v>79</v>
      </c>
      <c r="K2209" s="9">
        <f>'Consolidtaed Data'!$J8789*'Consolidtaed Data'!$H8789</f>
        <v>791</v>
      </c>
      <c r="L2209" s="9">
        <f>'Consolidtaed Data'!$I8789*'Consolidtaed Data'!$H8789</f>
        <v>1522</v>
      </c>
      <c r="M2209" s="9">
        <f>'Consolidtaed Data'!$L8789-'Consolidtaed Data'!$K8789</f>
        <v>742</v>
      </c>
      <c r="N2209" s="9" t="str">
        <f>VLOOKUP('Consolidtaed Data'!$C8789,[1]Locations!$A:$O,2,0)</f>
        <v>Oxnard</v>
      </c>
      <c r="O2209" s="9" t="str">
        <f>VLOOKUP('Consolidtaed Data'!$D8789,'[1]Sales People'!$A:$B,2,0)</f>
        <v>Joshua Taylor</v>
      </c>
      <c r="P2209" s="9" t="str">
        <f>VLOOKUP('Consolidtaed Data'!$E8789,[1]Customers!$A:$B,2,0)</f>
        <v>Shawn Henderson</v>
      </c>
      <c r="Q2209" s="11">
        <f>WEEKDAY('Consolidtaed Data'!$F8789)</f>
        <v>7</v>
      </c>
      <c r="R2209" s="9">
        <f>MONTH('Consolidtaed Data'!$F8789)</f>
        <v>10</v>
      </c>
      <c r="S2209" s="9" t="str">
        <f>TEXT(Table3[[#This Row],[Purchase Date]],"MMMM")</f>
        <v>June</v>
      </c>
      <c r="T2209" s="9">
        <f>YEAR('Consolidtaed Data'!$F8789)</f>
        <v>2021</v>
      </c>
    </row>
    <row r="2210" spans="1:20" x14ac:dyDescent="0.3">
      <c r="A2210" s="9" t="s">
        <v>3213</v>
      </c>
      <c r="B2210" s="9" t="s">
        <v>116</v>
      </c>
      <c r="C2210" s="9" t="s">
        <v>82</v>
      </c>
      <c r="D2210" s="9" t="s">
        <v>13</v>
      </c>
      <c r="E2210" s="9" t="s">
        <v>836</v>
      </c>
      <c r="F2210" s="10">
        <v>43992</v>
      </c>
      <c r="G2210" s="10" t="str">
        <f>VLOOKUP(Table3[[#This Row],[Product ID]],[1]Products!$A:$G,2,0)</f>
        <v>Product 55</v>
      </c>
      <c r="H2210" s="22">
        <v>3</v>
      </c>
      <c r="I2210" s="9">
        <f>VLOOKUP('Consolidtaed Data'!$B5908,[1]Products!$A:$G,4,0)</f>
        <v>1467</v>
      </c>
      <c r="J2210" s="9">
        <f>VLOOKUP('Consolidtaed Data'!$B5908,[1]Products!$A:$G,3,0)</f>
        <v>807</v>
      </c>
      <c r="K2210" s="9">
        <f>'Consolidtaed Data'!$J5908*'Consolidtaed Data'!$H5908</f>
        <v>1556</v>
      </c>
      <c r="L2210" s="9">
        <f>'Consolidtaed Data'!$I5908*'Consolidtaed Data'!$H5908</f>
        <v>2548</v>
      </c>
      <c r="M2210" s="9">
        <f>'Consolidtaed Data'!$L5908-'Consolidtaed Data'!$K5908</f>
        <v>192</v>
      </c>
      <c r="N2210" s="9" t="str">
        <f>VLOOKUP('Consolidtaed Data'!$C5908,[1]Locations!$A:$O,2,0)</f>
        <v>Richmond</v>
      </c>
      <c r="O2210" s="9" t="str">
        <f>VLOOKUP('Consolidtaed Data'!$D5908,'[1]Sales People'!$A:$B,2,0)</f>
        <v>Henry Nelson</v>
      </c>
      <c r="P2210" s="9" t="str">
        <f>VLOOKUP('Consolidtaed Data'!$E5908,[1]Customers!$A:$B,2,0)</f>
        <v>Steven Martinez</v>
      </c>
      <c r="Q2210" s="11">
        <f>WEEKDAY('Consolidtaed Data'!$F5908)</f>
        <v>4</v>
      </c>
      <c r="R2210" s="9">
        <f>MONTH('Consolidtaed Data'!$F5908)</f>
        <v>3</v>
      </c>
      <c r="S2210" s="9" t="str">
        <f>TEXT(Table3[[#This Row],[Purchase Date]],"MMMM")</f>
        <v>June</v>
      </c>
      <c r="T2210" s="9">
        <f>YEAR('Consolidtaed Data'!$F5908)</f>
        <v>2021</v>
      </c>
    </row>
    <row r="2211" spans="1:20" x14ac:dyDescent="0.3">
      <c r="A2211" s="9" t="s">
        <v>3214</v>
      </c>
      <c r="B2211" s="9" t="s">
        <v>266</v>
      </c>
      <c r="C2211" s="9" t="s">
        <v>231</v>
      </c>
      <c r="D2211" s="9" t="s">
        <v>143</v>
      </c>
      <c r="E2211" s="9" t="s">
        <v>814</v>
      </c>
      <c r="F2211" s="10">
        <v>43992</v>
      </c>
      <c r="G2211" s="10" t="str">
        <f>VLOOKUP(Table3[[#This Row],[Product ID]],[1]Products!$A:$G,2,0)</f>
        <v>Product 92</v>
      </c>
      <c r="H2211" s="22">
        <v>4</v>
      </c>
      <c r="I2211" s="9">
        <f>VLOOKUP('Consolidtaed Data'!$B6102,[1]Products!$A:$G,4,0)</f>
        <v>1725</v>
      </c>
      <c r="J2211" s="9">
        <f>VLOOKUP('Consolidtaed Data'!$B6102,[1]Products!$A:$G,3,0)</f>
        <v>1363</v>
      </c>
      <c r="K2211" s="9">
        <f>'Consolidtaed Data'!$J6102*'Consolidtaed Data'!$H6102</f>
        <v>2952</v>
      </c>
      <c r="L2211" s="9">
        <f>'Consolidtaed Data'!$I6102*'Consolidtaed Data'!$H6102</f>
        <v>4101</v>
      </c>
      <c r="M2211" s="9">
        <f>'Consolidtaed Data'!$L6102-'Consolidtaed Data'!$K6102</f>
        <v>2070</v>
      </c>
      <c r="N2211" s="9" t="str">
        <f>VLOOKUP('Consolidtaed Data'!$C6102,[1]Locations!$A:$O,2,0)</f>
        <v>Oakland</v>
      </c>
      <c r="O2211" s="9" t="str">
        <f>VLOOKUP('Consolidtaed Data'!$D6102,'[1]Sales People'!$A:$B,2,0)</f>
        <v>Ernest Wagner</v>
      </c>
      <c r="P2211" s="9" t="str">
        <f>VLOOKUP('Consolidtaed Data'!$E6102,[1]Customers!$A:$B,2,0)</f>
        <v>Matthew Duncan</v>
      </c>
      <c r="Q2211" s="11">
        <f>WEEKDAY('Consolidtaed Data'!$F6102)</f>
        <v>7</v>
      </c>
      <c r="R2211" s="9">
        <f>MONTH('Consolidtaed Data'!$F6102)</f>
        <v>4</v>
      </c>
      <c r="S2211" s="9" t="str">
        <f>TEXT(Table3[[#This Row],[Purchase Date]],"MMMM")</f>
        <v>June</v>
      </c>
      <c r="T2211" s="9">
        <f>YEAR('Consolidtaed Data'!$F6102)</f>
        <v>2021</v>
      </c>
    </row>
    <row r="2212" spans="1:20" x14ac:dyDescent="0.3">
      <c r="A2212" s="9" t="s">
        <v>3215</v>
      </c>
      <c r="B2212" s="9" t="s">
        <v>15</v>
      </c>
      <c r="C2212" s="9" t="s">
        <v>86</v>
      </c>
      <c r="D2212" s="9" t="s">
        <v>100</v>
      </c>
      <c r="E2212" s="9" t="s">
        <v>1189</v>
      </c>
      <c r="F2212" s="10">
        <v>43992</v>
      </c>
      <c r="G2212" s="10" t="str">
        <f>VLOOKUP(Table3[[#This Row],[Product ID]],[1]Products!$A:$G,2,0)</f>
        <v>Product 38</v>
      </c>
      <c r="H2212" s="22">
        <v>3</v>
      </c>
      <c r="I2212" s="9">
        <f>VLOOKUP('Consolidtaed Data'!$B6127,[1]Products!$A:$G,4,0)</f>
        <v>1022</v>
      </c>
      <c r="J2212" s="9">
        <f>VLOOKUP('Consolidtaed Data'!$B6127,[1]Products!$A:$G,3,0)</f>
        <v>818</v>
      </c>
      <c r="K2212" s="9">
        <f>'Consolidtaed Data'!$J6127*'Consolidtaed Data'!$H6127</f>
        <v>732</v>
      </c>
      <c r="L2212" s="9">
        <f>'Consolidtaed Data'!$I6127*'Consolidtaed Data'!$H6127</f>
        <v>1077</v>
      </c>
      <c r="M2212" s="9">
        <f>'Consolidtaed Data'!$L6127-'Consolidtaed Data'!$K6127</f>
        <v>49</v>
      </c>
      <c r="N2212" s="9" t="str">
        <f>VLOOKUP('Consolidtaed Data'!$C6127,[1]Locations!$A:$O,2,0)</f>
        <v>Inglewood</v>
      </c>
      <c r="O2212" s="9" t="str">
        <f>VLOOKUP('Consolidtaed Data'!$D6127,'[1]Sales People'!$A:$B,2,0)</f>
        <v>Charles Harper</v>
      </c>
      <c r="P2212" s="9" t="str">
        <f>VLOOKUP('Consolidtaed Data'!$E6127,[1]Customers!$A:$B,2,0)</f>
        <v>Russell Alexander</v>
      </c>
      <c r="Q2212" s="11">
        <f>WEEKDAY('Consolidtaed Data'!$F6127)</f>
        <v>1</v>
      </c>
      <c r="R2212" s="9">
        <f>MONTH('Consolidtaed Data'!$F6127)</f>
        <v>4</v>
      </c>
      <c r="S2212" s="9" t="str">
        <f>TEXT(Table3[[#This Row],[Purchase Date]],"MMMM")</f>
        <v>June</v>
      </c>
      <c r="T2212" s="9">
        <f>YEAR('Consolidtaed Data'!$F6127)</f>
        <v>2021</v>
      </c>
    </row>
    <row r="2213" spans="1:20" x14ac:dyDescent="0.3">
      <c r="A2213" s="9" t="s">
        <v>3216</v>
      </c>
      <c r="B2213" s="9" t="s">
        <v>411</v>
      </c>
      <c r="C2213" s="9" t="s">
        <v>152</v>
      </c>
      <c r="D2213" s="9" t="s">
        <v>206</v>
      </c>
      <c r="E2213" s="9" t="s">
        <v>1531</v>
      </c>
      <c r="F2213" s="10">
        <v>43992</v>
      </c>
      <c r="G2213" s="10" t="str">
        <f>VLOOKUP(Table3[[#This Row],[Product ID]],[1]Products!$A:$G,2,0)</f>
        <v>Product 27</v>
      </c>
      <c r="H2213" s="22">
        <v>4</v>
      </c>
      <c r="I2213" s="9">
        <f>VLOOKUP('Consolidtaed Data'!$B6642,[1]Products!$A:$G,4,0)</f>
        <v>545</v>
      </c>
      <c r="J2213" s="9">
        <f>VLOOKUP('Consolidtaed Data'!$B6642,[1]Products!$A:$G,3,0)</f>
        <v>425</v>
      </c>
      <c r="K2213" s="9">
        <f>'Consolidtaed Data'!$J6642*'Consolidtaed Data'!$H6642</f>
        <v>2700</v>
      </c>
      <c r="L2213" s="9">
        <f>'Consolidtaed Data'!$I6642*'Consolidtaed Data'!$H6642</f>
        <v>4500</v>
      </c>
      <c r="M2213" s="9">
        <f>'Consolidtaed Data'!$L6642-'Consolidtaed Data'!$K6642</f>
        <v>22</v>
      </c>
      <c r="N2213" s="9" t="str">
        <f>VLOOKUP('Consolidtaed Data'!$C6642,[1]Locations!$A:$O,2,0)</f>
        <v>Thousand Oaks</v>
      </c>
      <c r="O2213" s="9" t="str">
        <f>VLOOKUP('Consolidtaed Data'!$D6642,'[1]Sales People'!$A:$B,2,0)</f>
        <v>Scott Mason</v>
      </c>
      <c r="P2213" s="9" t="str">
        <f>VLOOKUP('Consolidtaed Data'!$E6642,[1]Customers!$A:$B,2,0)</f>
        <v>Andrew Peters</v>
      </c>
      <c r="Q2213" s="11">
        <f>WEEKDAY('Consolidtaed Data'!$F6642)</f>
        <v>6</v>
      </c>
      <c r="R2213" s="9">
        <f>MONTH('Consolidtaed Data'!$F6642)</f>
        <v>5</v>
      </c>
      <c r="S2213" s="9" t="str">
        <f>TEXT(Table3[[#This Row],[Purchase Date]],"MMMM")</f>
        <v>June</v>
      </c>
      <c r="T2213" s="9">
        <f>YEAR('Consolidtaed Data'!$F6642)</f>
        <v>2021</v>
      </c>
    </row>
    <row r="2214" spans="1:20" x14ac:dyDescent="0.3">
      <c r="A2214" s="9" t="s">
        <v>3217</v>
      </c>
      <c r="B2214" s="9" t="s">
        <v>364</v>
      </c>
      <c r="C2214" s="9" t="s">
        <v>344</v>
      </c>
      <c r="D2214" s="9" t="s">
        <v>56</v>
      </c>
      <c r="E2214" s="9" t="s">
        <v>484</v>
      </c>
      <c r="F2214" s="10">
        <v>43992</v>
      </c>
      <c r="G2214" s="10" t="str">
        <f>VLOOKUP(Table3[[#This Row],[Product ID]],[1]Products!$A:$G,2,0)</f>
        <v>Product 45</v>
      </c>
      <c r="H2214" s="22">
        <v>4</v>
      </c>
      <c r="I2214" s="9">
        <f>VLOOKUP('Consolidtaed Data'!$B6782,[1]Products!$A:$G,4,0)</f>
        <v>136</v>
      </c>
      <c r="J2214" s="9">
        <f>VLOOKUP('Consolidtaed Data'!$B6782,[1]Products!$A:$G,3,0)</f>
        <v>72</v>
      </c>
      <c r="K2214" s="9">
        <f>'Consolidtaed Data'!$J6782*'Consolidtaed Data'!$H6782</f>
        <v>1777</v>
      </c>
      <c r="L2214" s="9">
        <f>'Consolidtaed Data'!$I6782*'Consolidtaed Data'!$H6782</f>
        <v>2141</v>
      </c>
      <c r="M2214" s="9">
        <f>'Consolidtaed Data'!$L6782-'Consolidtaed Data'!$K6782</f>
        <v>290</v>
      </c>
      <c r="N2214" s="9" t="str">
        <f>VLOOKUP('Consolidtaed Data'!$C6782,[1]Locations!$A:$O,2,0)</f>
        <v>Fullerton</v>
      </c>
      <c r="O2214" s="9" t="str">
        <f>VLOOKUP('Consolidtaed Data'!$D6782,'[1]Sales People'!$A:$B,2,0)</f>
        <v>Henry Nelson</v>
      </c>
      <c r="P2214" s="9" t="str">
        <f>VLOOKUP('Consolidtaed Data'!$E6782,[1]Customers!$A:$B,2,0)</f>
        <v>Juan Harvey</v>
      </c>
      <c r="Q2214" s="11">
        <f>WEEKDAY('Consolidtaed Data'!$F6782)</f>
        <v>3</v>
      </c>
      <c r="R2214" s="9">
        <f>MONTH('Consolidtaed Data'!$F6782)</f>
        <v>6</v>
      </c>
      <c r="S2214" s="9" t="str">
        <f>TEXT(Table3[[#This Row],[Purchase Date]],"MMMM")</f>
        <v>June</v>
      </c>
      <c r="T2214" s="9">
        <f>YEAR('Consolidtaed Data'!$F6782)</f>
        <v>2021</v>
      </c>
    </row>
    <row r="2215" spans="1:20" x14ac:dyDescent="0.3">
      <c r="A2215" s="9" t="s">
        <v>3218</v>
      </c>
      <c r="B2215" s="9" t="s">
        <v>200</v>
      </c>
      <c r="C2215" s="9" t="s">
        <v>245</v>
      </c>
      <c r="D2215" s="9" t="s">
        <v>326</v>
      </c>
      <c r="E2215" s="9" t="s">
        <v>1051</v>
      </c>
      <c r="F2215" s="10">
        <v>43992</v>
      </c>
      <c r="G2215" s="10" t="str">
        <f>VLOOKUP(Table3[[#This Row],[Product ID]],[1]Products!$A:$G,2,0)</f>
        <v>Product 23</v>
      </c>
      <c r="H2215" s="22">
        <v>1</v>
      </c>
      <c r="I2215" s="9">
        <f>VLOOKUP('Consolidtaed Data'!$B7342,[1]Products!$A:$G,4,0)</f>
        <v>181</v>
      </c>
      <c r="J2215" s="9">
        <f>VLOOKUP('Consolidtaed Data'!$B7342,[1]Products!$A:$G,3,0)</f>
        <v>130</v>
      </c>
      <c r="K2215" s="9">
        <f>'Consolidtaed Data'!$J7342*'Consolidtaed Data'!$H7342</f>
        <v>1234</v>
      </c>
      <c r="L2215" s="9">
        <f>'Consolidtaed Data'!$I7342*'Consolidtaed Data'!$H7342</f>
        <v>1582</v>
      </c>
      <c r="M2215" s="9">
        <f>'Consolidtaed Data'!$L7342-'Consolidtaed Data'!$K7342</f>
        <v>523</v>
      </c>
      <c r="N2215" s="9" t="str">
        <f>VLOOKUP('Consolidtaed Data'!$C7342,[1]Locations!$A:$O,2,0)</f>
        <v>Downey</v>
      </c>
      <c r="O2215" s="9" t="str">
        <f>VLOOKUP('Consolidtaed Data'!$D7342,'[1]Sales People'!$A:$B,2,0)</f>
        <v>Ernest Wheeler</v>
      </c>
      <c r="P2215" s="9" t="str">
        <f>VLOOKUP('Consolidtaed Data'!$E7342,[1]Customers!$A:$B,2,0)</f>
        <v>Aaron Day</v>
      </c>
      <c r="Q2215" s="11">
        <f>WEEKDAY('Consolidtaed Data'!$F7342)</f>
        <v>7</v>
      </c>
      <c r="R2215" s="9">
        <f>MONTH('Consolidtaed Data'!$F7342)</f>
        <v>7</v>
      </c>
      <c r="S2215" s="9" t="str">
        <f>TEXT(Table3[[#This Row],[Purchase Date]],"MMMM")</f>
        <v>June</v>
      </c>
      <c r="T2215" s="9">
        <f>YEAR('Consolidtaed Data'!$F7342)</f>
        <v>2021</v>
      </c>
    </row>
    <row r="2216" spans="1:20" x14ac:dyDescent="0.3">
      <c r="A2216" s="9" t="s">
        <v>3219</v>
      </c>
      <c r="B2216" s="9" t="s">
        <v>248</v>
      </c>
      <c r="C2216" s="9" t="s">
        <v>352</v>
      </c>
      <c r="D2216" s="9" t="s">
        <v>113</v>
      </c>
      <c r="E2216" s="9" t="s">
        <v>456</v>
      </c>
      <c r="F2216" s="10">
        <v>43992</v>
      </c>
      <c r="G2216" s="10" t="str">
        <f>VLOOKUP(Table3[[#This Row],[Product ID]],[1]Products!$A:$G,2,0)</f>
        <v>Product 97</v>
      </c>
      <c r="H2216" s="22">
        <v>1</v>
      </c>
      <c r="I2216" s="9">
        <f>VLOOKUP('Consolidtaed Data'!$B7832,[1]Products!$A:$G,4,0)</f>
        <v>1566</v>
      </c>
      <c r="J2216" s="9">
        <f>VLOOKUP('Consolidtaed Data'!$B7832,[1]Products!$A:$G,3,0)</f>
        <v>1190</v>
      </c>
      <c r="K2216" s="9">
        <f>'Consolidtaed Data'!$J7832*'Consolidtaed Data'!$H7832</f>
        <v>1046</v>
      </c>
      <c r="L2216" s="9">
        <f>'Consolidtaed Data'!$I7832*'Consolidtaed Data'!$H7832</f>
        <v>1635</v>
      </c>
      <c r="M2216" s="9">
        <f>'Consolidtaed Data'!$L7832-'Consolidtaed Data'!$K7832</f>
        <v>1018</v>
      </c>
      <c r="N2216" s="9" t="str">
        <f>VLOOKUP('Consolidtaed Data'!$C7832,[1]Locations!$A:$O,2,0)</f>
        <v>San Francisco</v>
      </c>
      <c r="O2216" s="9" t="str">
        <f>VLOOKUP('Consolidtaed Data'!$D7832,'[1]Sales People'!$A:$B,2,0)</f>
        <v>Ronald Reed</v>
      </c>
      <c r="P2216" s="9" t="str">
        <f>VLOOKUP('Consolidtaed Data'!$E7832,[1]Customers!$A:$B,2,0)</f>
        <v>Justin Johnston</v>
      </c>
      <c r="Q2216" s="11">
        <f>WEEKDAY('Consolidtaed Data'!$F7832)</f>
        <v>4</v>
      </c>
      <c r="R2216" s="9">
        <f>MONTH('Consolidtaed Data'!$F7832)</f>
        <v>8</v>
      </c>
      <c r="S2216" s="9" t="str">
        <f>TEXT(Table3[[#This Row],[Purchase Date]],"MMMM")</f>
        <v>June</v>
      </c>
      <c r="T2216" s="9">
        <f>YEAR('Consolidtaed Data'!$F7832)</f>
        <v>2021</v>
      </c>
    </row>
    <row r="2217" spans="1:20" x14ac:dyDescent="0.3">
      <c r="A2217" s="9" t="s">
        <v>3220</v>
      </c>
      <c r="B2217" s="9" t="s">
        <v>11</v>
      </c>
      <c r="C2217" s="9" t="s">
        <v>90</v>
      </c>
      <c r="D2217" s="9" t="s">
        <v>26</v>
      </c>
      <c r="E2217" s="9" t="s">
        <v>365</v>
      </c>
      <c r="F2217" s="10">
        <v>43992</v>
      </c>
      <c r="G2217" s="10" t="str">
        <f>VLOOKUP(Table3[[#This Row],[Product ID]],[1]Products!$A:$G,2,0)</f>
        <v>Product 88</v>
      </c>
      <c r="H2217" s="22">
        <v>1</v>
      </c>
      <c r="I2217" s="9">
        <f>VLOOKUP('Consolidtaed Data'!$B8924,[1]Products!$A:$G,4,0)</f>
        <v>1638</v>
      </c>
      <c r="J2217" s="9">
        <f>VLOOKUP('Consolidtaed Data'!$B8924,[1]Products!$A:$G,3,0)</f>
        <v>1261</v>
      </c>
      <c r="K2217" s="9">
        <f>'Consolidtaed Data'!$J8924*'Consolidtaed Data'!$H8924</f>
        <v>648</v>
      </c>
      <c r="L2217" s="9">
        <f>'Consolidtaed Data'!$I8924*'Consolidtaed Data'!$H8924</f>
        <v>771</v>
      </c>
      <c r="M2217" s="9">
        <f>'Consolidtaed Data'!$L8924-'Consolidtaed Data'!$K8924</f>
        <v>507</v>
      </c>
      <c r="N2217" s="9" t="str">
        <f>VLOOKUP('Consolidtaed Data'!$C8924,[1]Locations!$A:$O,2,0)</f>
        <v>El Cajon</v>
      </c>
      <c r="O2217" s="9" t="str">
        <f>VLOOKUP('Consolidtaed Data'!$D8924,'[1]Sales People'!$A:$B,2,0)</f>
        <v>Carl Hall</v>
      </c>
      <c r="P2217" s="9" t="str">
        <f>VLOOKUP('Consolidtaed Data'!$E8924,[1]Customers!$A:$B,2,0)</f>
        <v>Clarence Warren</v>
      </c>
      <c r="Q2217" s="11">
        <f>WEEKDAY('Consolidtaed Data'!$F8924)</f>
        <v>1</v>
      </c>
      <c r="R2217" s="9">
        <f>MONTH('Consolidtaed Data'!$F8924)</f>
        <v>11</v>
      </c>
      <c r="S2217" s="9" t="str">
        <f>TEXT(Table3[[#This Row],[Purchase Date]],"MMMM")</f>
        <v>June</v>
      </c>
      <c r="T2217" s="9">
        <f>YEAR('Consolidtaed Data'!$F8924)</f>
        <v>2021</v>
      </c>
    </row>
    <row r="2218" spans="1:20" x14ac:dyDescent="0.3">
      <c r="A2218" s="9" t="s">
        <v>3221</v>
      </c>
      <c r="B2218" s="9" t="s">
        <v>33</v>
      </c>
      <c r="C2218" s="9" t="s">
        <v>344</v>
      </c>
      <c r="D2218" s="9" t="s">
        <v>9</v>
      </c>
      <c r="E2218" s="9" t="s">
        <v>768</v>
      </c>
      <c r="F2218" s="10">
        <v>43993</v>
      </c>
      <c r="G2218" s="10" t="str">
        <f>VLOOKUP(Table3[[#This Row],[Product ID]],[1]Products!$A:$G,2,0)</f>
        <v>Product 29</v>
      </c>
      <c r="H2218" s="22">
        <v>3</v>
      </c>
      <c r="I2218" s="9">
        <f>VLOOKUP('Consolidtaed Data'!$B4954,[1]Products!$A:$G,4,0)</f>
        <v>1638</v>
      </c>
      <c r="J2218" s="9">
        <f>VLOOKUP('Consolidtaed Data'!$B4954,[1]Products!$A:$G,3,0)</f>
        <v>1261</v>
      </c>
      <c r="K2218" s="9">
        <f>'Consolidtaed Data'!$J4954*'Consolidtaed Data'!$H4954</f>
        <v>2421</v>
      </c>
      <c r="L2218" s="9">
        <f>'Consolidtaed Data'!$I4954*'Consolidtaed Data'!$H4954</f>
        <v>4401</v>
      </c>
      <c r="M2218" s="9">
        <f>'Consolidtaed Data'!$L4954-'Consolidtaed Data'!$K4954</f>
        <v>377</v>
      </c>
      <c r="N2218" s="9" t="str">
        <f>VLOOKUP('Consolidtaed Data'!$C4954,[1]Locations!$A:$O,2,0)</f>
        <v>San Bernardino</v>
      </c>
      <c r="O2218" s="9" t="str">
        <f>VLOOKUP('Consolidtaed Data'!$D4954,'[1]Sales People'!$A:$B,2,0)</f>
        <v>Ernest Wheeler</v>
      </c>
      <c r="P2218" s="9" t="str">
        <f>VLOOKUP('Consolidtaed Data'!$E4954,[1]Customers!$A:$B,2,0)</f>
        <v>Samuel Kim</v>
      </c>
      <c r="Q2218" s="11">
        <f>WEEKDAY('Consolidtaed Data'!$F4954)</f>
        <v>4</v>
      </c>
      <c r="R2218" s="9">
        <f>MONTH('Consolidtaed Data'!$F4954)</f>
        <v>12</v>
      </c>
      <c r="S2218" s="9" t="str">
        <f>TEXT(Table3[[#This Row],[Purchase Date]],"MMMM")</f>
        <v>June</v>
      </c>
      <c r="T2218" s="9">
        <f>YEAR('Consolidtaed Data'!$F4954)</f>
        <v>2020</v>
      </c>
    </row>
    <row r="2219" spans="1:20" x14ac:dyDescent="0.3">
      <c r="A2219" s="9" t="s">
        <v>3222</v>
      </c>
      <c r="B2219" s="9" t="s">
        <v>397</v>
      </c>
      <c r="C2219" s="9" t="s">
        <v>205</v>
      </c>
      <c r="D2219" s="9" t="s">
        <v>220</v>
      </c>
      <c r="E2219" s="9" t="s">
        <v>1067</v>
      </c>
      <c r="F2219" s="10">
        <v>43993</v>
      </c>
      <c r="G2219" s="10" t="str">
        <f>VLOOKUP(Table3[[#This Row],[Product ID]],[1]Products!$A:$G,2,0)</f>
        <v>Product 20</v>
      </c>
      <c r="H2219" s="22">
        <v>1</v>
      </c>
      <c r="I2219" s="9">
        <f>VLOOKUP('Consolidtaed Data'!$B6049,[1]Products!$A:$G,4,0)</f>
        <v>1972</v>
      </c>
      <c r="J2219" s="9">
        <f>VLOOKUP('Consolidtaed Data'!$B6049,[1]Products!$A:$G,3,0)</f>
        <v>1321</v>
      </c>
      <c r="K2219" s="9">
        <f>'Consolidtaed Data'!$J6049*'Consolidtaed Data'!$H6049</f>
        <v>416</v>
      </c>
      <c r="L2219" s="9">
        <f>'Consolidtaed Data'!$I6049*'Consolidtaed Data'!$H6049</f>
        <v>603</v>
      </c>
      <c r="M2219" s="9">
        <f>'Consolidtaed Data'!$L6049-'Consolidtaed Data'!$K6049</f>
        <v>1024</v>
      </c>
      <c r="N2219" s="9" t="str">
        <f>VLOOKUP('Consolidtaed Data'!$C6049,[1]Locations!$A:$O,2,0)</f>
        <v>Burbank</v>
      </c>
      <c r="O2219" s="9" t="str">
        <f>VLOOKUP('Consolidtaed Data'!$D6049,'[1]Sales People'!$A:$B,2,0)</f>
        <v>Kevin Butler</v>
      </c>
      <c r="P2219" s="9" t="str">
        <f>VLOOKUP('Consolidtaed Data'!$E6049,[1]Customers!$A:$B,2,0)</f>
        <v>Steve Wells</v>
      </c>
      <c r="Q2219" s="11">
        <f>WEEKDAY('Consolidtaed Data'!$F6049)</f>
        <v>3</v>
      </c>
      <c r="R2219" s="9">
        <f>MONTH('Consolidtaed Data'!$F6049)</f>
        <v>4</v>
      </c>
      <c r="S2219" s="9" t="str">
        <f>TEXT(Table3[[#This Row],[Purchase Date]],"MMMM")</f>
        <v>June</v>
      </c>
      <c r="T2219" s="9">
        <f>YEAR('Consolidtaed Data'!$F6049)</f>
        <v>2021</v>
      </c>
    </row>
    <row r="2220" spans="1:20" x14ac:dyDescent="0.3">
      <c r="A2220" s="9" t="s">
        <v>3223</v>
      </c>
      <c r="B2220" s="9" t="s">
        <v>369</v>
      </c>
      <c r="C2220" s="9" t="s">
        <v>55</v>
      </c>
      <c r="D2220" s="9" t="s">
        <v>402</v>
      </c>
      <c r="E2220" s="9" t="s">
        <v>1409</v>
      </c>
      <c r="F2220" s="10">
        <v>43993</v>
      </c>
      <c r="G2220" s="10" t="str">
        <f>VLOOKUP(Table3[[#This Row],[Product ID]],[1]Products!$A:$G,2,0)</f>
        <v>Product 8</v>
      </c>
      <c r="H2220" s="22">
        <v>1</v>
      </c>
      <c r="I2220" s="9">
        <f>VLOOKUP('Consolidtaed Data'!$B6068,[1]Products!$A:$G,4,0)</f>
        <v>913</v>
      </c>
      <c r="J2220" s="9">
        <f>VLOOKUP('Consolidtaed Data'!$B6068,[1]Products!$A:$G,3,0)</f>
        <v>584</v>
      </c>
      <c r="K2220" s="9">
        <f>'Consolidtaed Data'!$J6068*'Consolidtaed Data'!$H6068</f>
        <v>1378</v>
      </c>
      <c r="L2220" s="9">
        <f>'Consolidtaed Data'!$I6068*'Consolidtaed Data'!$H6068</f>
        <v>1887</v>
      </c>
      <c r="M2220" s="9">
        <f>'Consolidtaed Data'!$L6068-'Consolidtaed Data'!$K6068</f>
        <v>1056</v>
      </c>
      <c r="N2220" s="9" t="str">
        <f>VLOOKUP('Consolidtaed Data'!$C6068,[1]Locations!$A:$O,2,0)</f>
        <v>Murrieta</v>
      </c>
      <c r="O2220" s="9" t="str">
        <f>VLOOKUP('Consolidtaed Data'!$D6068,'[1]Sales People'!$A:$B,2,0)</f>
        <v>Fred Robertson</v>
      </c>
      <c r="P2220" s="9" t="str">
        <f>VLOOKUP('Consolidtaed Data'!$E6068,[1]Customers!$A:$B,2,0)</f>
        <v>Clarence Warren</v>
      </c>
      <c r="Q2220" s="11">
        <f>WEEKDAY('Consolidtaed Data'!$F6068)</f>
        <v>4</v>
      </c>
      <c r="R2220" s="9">
        <f>MONTH('Consolidtaed Data'!$F6068)</f>
        <v>4</v>
      </c>
      <c r="S2220" s="9" t="str">
        <f>TEXT(Table3[[#This Row],[Purchase Date]],"MMMM")</f>
        <v>June</v>
      </c>
      <c r="T2220" s="9">
        <f>YEAR('Consolidtaed Data'!$F6068)</f>
        <v>2021</v>
      </c>
    </row>
    <row r="2221" spans="1:20" x14ac:dyDescent="0.3">
      <c r="A2221" s="9" t="s">
        <v>3224</v>
      </c>
      <c r="B2221" s="9" t="s">
        <v>79</v>
      </c>
      <c r="C2221" s="9" t="s">
        <v>289</v>
      </c>
      <c r="D2221" s="9" t="s">
        <v>64</v>
      </c>
      <c r="E2221" s="9" t="s">
        <v>2014</v>
      </c>
      <c r="F2221" s="10">
        <v>43993</v>
      </c>
      <c r="G2221" s="10" t="str">
        <f>VLOOKUP(Table3[[#This Row],[Product ID]],[1]Products!$A:$G,2,0)</f>
        <v>Product 80</v>
      </c>
      <c r="H2221" s="22">
        <v>1</v>
      </c>
      <c r="I2221" s="9">
        <f>VLOOKUP('Consolidtaed Data'!$B6139,[1]Products!$A:$G,4,0)</f>
        <v>2391</v>
      </c>
      <c r="J2221" s="9">
        <f>VLOOKUP('Consolidtaed Data'!$B6139,[1]Products!$A:$G,3,0)</f>
        <v>1291</v>
      </c>
      <c r="K2221" s="9">
        <f>'Consolidtaed Data'!$J6139*'Consolidtaed Data'!$H6139</f>
        <v>818</v>
      </c>
      <c r="L2221" s="9">
        <f>'Consolidtaed Data'!$I6139*'Consolidtaed Data'!$H6139</f>
        <v>1022</v>
      </c>
      <c r="M2221" s="9">
        <f>'Consolidtaed Data'!$L6139-'Consolidtaed Data'!$K6139</f>
        <v>348</v>
      </c>
      <c r="N2221" s="9" t="str">
        <f>VLOOKUP('Consolidtaed Data'!$C6139,[1]Locations!$A:$O,2,0)</f>
        <v>Santa Rosa</v>
      </c>
      <c r="O2221" s="9" t="str">
        <f>VLOOKUP('Consolidtaed Data'!$D6139,'[1]Sales People'!$A:$B,2,0)</f>
        <v>Clarence Fox</v>
      </c>
      <c r="P2221" s="9" t="str">
        <f>VLOOKUP('Consolidtaed Data'!$E6139,[1]Customers!$A:$B,2,0)</f>
        <v>Roy Scott</v>
      </c>
      <c r="Q2221" s="11">
        <f>WEEKDAY('Consolidtaed Data'!$F6139)</f>
        <v>2</v>
      </c>
      <c r="R2221" s="9">
        <f>MONTH('Consolidtaed Data'!$F6139)</f>
        <v>4</v>
      </c>
      <c r="S2221" s="9" t="str">
        <f>TEXT(Table3[[#This Row],[Purchase Date]],"MMMM")</f>
        <v>June</v>
      </c>
      <c r="T2221" s="9">
        <f>YEAR('Consolidtaed Data'!$F6139)</f>
        <v>2021</v>
      </c>
    </row>
    <row r="2222" spans="1:20" x14ac:dyDescent="0.3">
      <c r="A2222" s="9" t="s">
        <v>3225</v>
      </c>
      <c r="B2222" s="9" t="s">
        <v>330</v>
      </c>
      <c r="C2222" s="9" t="s">
        <v>394</v>
      </c>
      <c r="D2222" s="9" t="s">
        <v>17</v>
      </c>
      <c r="E2222" s="9" t="s">
        <v>651</v>
      </c>
      <c r="F2222" s="10">
        <v>43993</v>
      </c>
      <c r="G2222" s="10" t="str">
        <f>VLOOKUP(Table3[[#This Row],[Product ID]],[1]Products!$A:$G,2,0)</f>
        <v>Product 91</v>
      </c>
      <c r="H2222" s="22">
        <v>2</v>
      </c>
      <c r="I2222" s="9">
        <f>VLOOKUP('Consolidtaed Data'!$B6228,[1]Products!$A:$G,4,0)</f>
        <v>315</v>
      </c>
      <c r="J2222" s="9">
        <f>VLOOKUP('Consolidtaed Data'!$B6228,[1]Products!$A:$G,3,0)</f>
        <v>208</v>
      </c>
      <c r="K2222" s="9">
        <f>'Consolidtaed Data'!$J6228*'Consolidtaed Data'!$H6228</f>
        <v>665</v>
      </c>
      <c r="L2222" s="9">
        <f>'Consolidtaed Data'!$I6228*'Consolidtaed Data'!$H6228</f>
        <v>1278</v>
      </c>
      <c r="M2222" s="9">
        <f>'Consolidtaed Data'!$L6228-'Consolidtaed Data'!$K6228</f>
        <v>248</v>
      </c>
      <c r="N2222" s="9" t="str">
        <f>VLOOKUP('Consolidtaed Data'!$C6228,[1]Locations!$A:$O,2,0)</f>
        <v>Rialto</v>
      </c>
      <c r="O2222" s="9" t="str">
        <f>VLOOKUP('Consolidtaed Data'!$D6228,'[1]Sales People'!$A:$B,2,0)</f>
        <v>Martin Perry</v>
      </c>
      <c r="P2222" s="9" t="str">
        <f>VLOOKUP('Consolidtaed Data'!$E6228,[1]Customers!$A:$B,2,0)</f>
        <v>Adam Duncan</v>
      </c>
      <c r="Q2222" s="11">
        <f>WEEKDAY('Consolidtaed Data'!$F6228)</f>
        <v>2</v>
      </c>
      <c r="R2222" s="9">
        <f>MONTH('Consolidtaed Data'!$F6228)</f>
        <v>4</v>
      </c>
      <c r="S2222" s="9" t="str">
        <f>TEXT(Table3[[#This Row],[Purchase Date]],"MMMM")</f>
        <v>June</v>
      </c>
      <c r="T2222" s="9">
        <f>YEAR('Consolidtaed Data'!$F6228)</f>
        <v>2021</v>
      </c>
    </row>
    <row r="2223" spans="1:20" x14ac:dyDescent="0.3">
      <c r="A2223" s="9" t="s">
        <v>3226</v>
      </c>
      <c r="B2223" s="9" t="s">
        <v>216</v>
      </c>
      <c r="C2223" s="9" t="s">
        <v>16</v>
      </c>
      <c r="D2223" s="9" t="s">
        <v>241</v>
      </c>
      <c r="E2223" s="9" t="s">
        <v>1422</v>
      </c>
      <c r="F2223" s="10">
        <v>43993</v>
      </c>
      <c r="G2223" s="10" t="str">
        <f>VLOOKUP(Table3[[#This Row],[Product ID]],[1]Products!$A:$G,2,0)</f>
        <v>Product 73</v>
      </c>
      <c r="H2223" s="22">
        <v>1</v>
      </c>
      <c r="I2223" s="9">
        <f>VLOOKUP('Consolidtaed Data'!$B6902,[1]Products!$A:$G,4,0)</f>
        <v>1351</v>
      </c>
      <c r="J2223" s="9">
        <f>VLOOKUP('Consolidtaed Data'!$B6902,[1]Products!$A:$G,3,0)</f>
        <v>1108</v>
      </c>
      <c r="K2223" s="9">
        <f>'Consolidtaed Data'!$J6902*'Consolidtaed Data'!$H6902</f>
        <v>1965</v>
      </c>
      <c r="L2223" s="9">
        <f>'Consolidtaed Data'!$I6902*'Consolidtaed Data'!$H6902</f>
        <v>2396</v>
      </c>
      <c r="M2223" s="9">
        <f>'Consolidtaed Data'!$L6902-'Consolidtaed Data'!$K6902</f>
        <v>64</v>
      </c>
      <c r="N2223" s="9" t="str">
        <f>VLOOKUP('Consolidtaed Data'!$C6902,[1]Locations!$A:$O,2,0)</f>
        <v>Concord</v>
      </c>
      <c r="O2223" s="9" t="str">
        <f>VLOOKUP('Consolidtaed Data'!$D6902,'[1]Sales People'!$A:$B,2,0)</f>
        <v>Joe Sims</v>
      </c>
      <c r="P2223" s="9" t="str">
        <f>VLOOKUP('Consolidtaed Data'!$E6902,[1]Customers!$A:$B,2,0)</f>
        <v>Samuel Kim</v>
      </c>
      <c r="Q2223" s="11">
        <f>WEEKDAY('Consolidtaed Data'!$F6902)</f>
        <v>5</v>
      </c>
      <c r="R2223" s="9">
        <f>MONTH('Consolidtaed Data'!$F6902)</f>
        <v>6</v>
      </c>
      <c r="S2223" s="9" t="str">
        <f>TEXT(Table3[[#This Row],[Purchase Date]],"MMMM")</f>
        <v>June</v>
      </c>
      <c r="T2223" s="9">
        <f>YEAR('Consolidtaed Data'!$F6902)</f>
        <v>2021</v>
      </c>
    </row>
    <row r="2224" spans="1:20" x14ac:dyDescent="0.3">
      <c r="A2224" s="9" t="s">
        <v>3227</v>
      </c>
      <c r="B2224" s="9" t="s">
        <v>240</v>
      </c>
      <c r="C2224" s="9" t="s">
        <v>196</v>
      </c>
      <c r="D2224" s="9" t="s">
        <v>17</v>
      </c>
      <c r="E2224" s="9" t="s">
        <v>1899</v>
      </c>
      <c r="F2224" s="10">
        <v>43993</v>
      </c>
      <c r="G2224" s="10" t="str">
        <f>VLOOKUP(Table3[[#This Row],[Product ID]],[1]Products!$A:$G,2,0)</f>
        <v>Product 70</v>
      </c>
      <c r="H2224" s="22">
        <v>2</v>
      </c>
      <c r="I2224" s="9">
        <f>VLOOKUP('Consolidtaed Data'!$B6945,[1]Products!$A:$G,4,0)</f>
        <v>1405</v>
      </c>
      <c r="J2224" s="9">
        <f>VLOOKUP('Consolidtaed Data'!$B6945,[1]Products!$A:$G,3,0)</f>
        <v>1054</v>
      </c>
      <c r="K2224" s="9">
        <f>'Consolidtaed Data'!$J6945*'Consolidtaed Data'!$H6945</f>
        <v>1890</v>
      </c>
      <c r="L2224" s="9">
        <f>'Consolidtaed Data'!$I6945*'Consolidtaed Data'!$H6945</f>
        <v>3778</v>
      </c>
      <c r="M2224" s="9">
        <f>'Consolidtaed Data'!$L6945-'Consolidtaed Data'!$K6945</f>
        <v>2193</v>
      </c>
      <c r="N2224" s="9" t="str">
        <f>VLOOKUP('Consolidtaed Data'!$C6945,[1]Locations!$A:$O,2,0)</f>
        <v>Santa Clara</v>
      </c>
      <c r="O2224" s="9" t="str">
        <f>VLOOKUP('Consolidtaed Data'!$D6945,'[1]Sales People'!$A:$B,2,0)</f>
        <v>Kenneth Bradley</v>
      </c>
      <c r="P2224" s="9" t="str">
        <f>VLOOKUP('Consolidtaed Data'!$E6945,[1]Customers!$A:$B,2,0)</f>
        <v>Louis White</v>
      </c>
      <c r="Q2224" s="11">
        <f>WEEKDAY('Consolidtaed Data'!$F6945)</f>
        <v>1</v>
      </c>
      <c r="R2224" s="9">
        <f>MONTH('Consolidtaed Data'!$F6945)</f>
        <v>6</v>
      </c>
      <c r="S2224" s="9" t="str">
        <f>TEXT(Table3[[#This Row],[Purchase Date]],"MMMM")</f>
        <v>June</v>
      </c>
      <c r="T2224" s="9">
        <f>YEAR('Consolidtaed Data'!$F6945)</f>
        <v>2021</v>
      </c>
    </row>
    <row r="2225" spans="1:20" x14ac:dyDescent="0.3">
      <c r="A2225" s="9" t="s">
        <v>3228</v>
      </c>
      <c r="B2225" s="9" t="s">
        <v>139</v>
      </c>
      <c r="C2225" s="9" t="s">
        <v>295</v>
      </c>
      <c r="D2225" s="9" t="s">
        <v>206</v>
      </c>
      <c r="E2225" s="9" t="s">
        <v>633</v>
      </c>
      <c r="F2225" s="10">
        <v>43993</v>
      </c>
      <c r="G2225" s="10" t="str">
        <f>VLOOKUP(Table3[[#This Row],[Product ID]],[1]Products!$A:$G,2,0)</f>
        <v>Product 13</v>
      </c>
      <c r="H2225" s="22">
        <v>1</v>
      </c>
      <c r="I2225" s="9">
        <f>VLOOKUP('Consolidtaed Data'!$B8503,[1]Products!$A:$G,4,0)</f>
        <v>2091</v>
      </c>
      <c r="J2225" s="9">
        <f>VLOOKUP('Consolidtaed Data'!$B8503,[1]Products!$A:$G,3,0)</f>
        <v>1485</v>
      </c>
      <c r="K2225" s="9">
        <f>'Consolidtaed Data'!$J8503*'Consolidtaed Data'!$H8503</f>
        <v>1680</v>
      </c>
      <c r="L2225" s="9">
        <f>'Consolidtaed Data'!$I8503*'Consolidtaed Data'!$H8503</f>
        <v>2336</v>
      </c>
      <c r="M2225" s="9">
        <f>'Consolidtaed Data'!$L8503-'Consolidtaed Data'!$K8503</f>
        <v>1662</v>
      </c>
      <c r="N2225" s="9" t="str">
        <f>VLOOKUP('Consolidtaed Data'!$C8503,[1]Locations!$A:$O,2,0)</f>
        <v>Richmond</v>
      </c>
      <c r="O2225" s="9" t="str">
        <f>VLOOKUP('Consolidtaed Data'!$D8503,'[1]Sales People'!$A:$B,2,0)</f>
        <v>Andrew Bowman</v>
      </c>
      <c r="P2225" s="9" t="str">
        <f>VLOOKUP('Consolidtaed Data'!$E8503,[1]Customers!$A:$B,2,0)</f>
        <v>Keith Wheeler</v>
      </c>
      <c r="Q2225" s="11">
        <f>WEEKDAY('Consolidtaed Data'!$F8503)</f>
        <v>6</v>
      </c>
      <c r="R2225" s="9">
        <f>MONTH('Consolidtaed Data'!$F8503)</f>
        <v>10</v>
      </c>
      <c r="S2225" s="9" t="str">
        <f>TEXT(Table3[[#This Row],[Purchase Date]],"MMMM")</f>
        <v>June</v>
      </c>
      <c r="T2225" s="9">
        <f>YEAR('Consolidtaed Data'!$F8503)</f>
        <v>2021</v>
      </c>
    </row>
    <row r="2226" spans="1:20" x14ac:dyDescent="0.3">
      <c r="A2226" s="9" t="s">
        <v>3229</v>
      </c>
      <c r="B2226" s="9" t="s">
        <v>278</v>
      </c>
      <c r="C2226" s="9" t="s">
        <v>412</v>
      </c>
      <c r="D2226" s="9" t="s">
        <v>197</v>
      </c>
      <c r="E2226" s="9" t="s">
        <v>162</v>
      </c>
      <c r="F2226" s="10">
        <v>43993</v>
      </c>
      <c r="G2226" s="10" t="str">
        <f>VLOOKUP(Table3[[#This Row],[Product ID]],[1]Products!$A:$G,2,0)</f>
        <v>Product 75</v>
      </c>
      <c r="H2226" s="22">
        <v>1</v>
      </c>
      <c r="I2226" s="9">
        <f>VLOOKUP('Consolidtaed Data'!$B8845,[1]Products!$A:$G,4,0)</f>
        <v>356</v>
      </c>
      <c r="J2226" s="9">
        <f>VLOOKUP('Consolidtaed Data'!$B8845,[1]Products!$A:$G,3,0)</f>
        <v>292</v>
      </c>
      <c r="K2226" s="9">
        <f>'Consolidtaed Data'!$J8845*'Consolidtaed Data'!$H8845</f>
        <v>5596</v>
      </c>
      <c r="L2226" s="9">
        <f>'Consolidtaed Data'!$I8845*'Consolidtaed Data'!$H8845</f>
        <v>9176</v>
      </c>
      <c r="M2226" s="9">
        <f>'Consolidtaed Data'!$L8845-'Consolidtaed Data'!$K8845</f>
        <v>107</v>
      </c>
      <c r="N2226" s="9" t="str">
        <f>VLOOKUP('Consolidtaed Data'!$C8845,[1]Locations!$A:$O,2,0)</f>
        <v>Rialto</v>
      </c>
      <c r="O2226" s="9" t="str">
        <f>VLOOKUP('Consolidtaed Data'!$D8845,'[1]Sales People'!$A:$B,2,0)</f>
        <v>Henry Nelson</v>
      </c>
      <c r="P2226" s="9" t="str">
        <f>VLOOKUP('Consolidtaed Data'!$E8845,[1]Customers!$A:$B,2,0)</f>
        <v>Jesse Garrett</v>
      </c>
      <c r="Q2226" s="11">
        <f>WEEKDAY('Consolidtaed Data'!$F8845)</f>
        <v>4</v>
      </c>
      <c r="R2226" s="9">
        <f>MONTH('Consolidtaed Data'!$F8845)</f>
        <v>11</v>
      </c>
      <c r="S2226" s="9" t="str">
        <f>TEXT(Table3[[#This Row],[Purchase Date]],"MMMM")</f>
        <v>June</v>
      </c>
      <c r="T2226" s="9">
        <f>YEAR('Consolidtaed Data'!$F8845)</f>
        <v>2021</v>
      </c>
    </row>
    <row r="2227" spans="1:20" x14ac:dyDescent="0.3">
      <c r="A2227" s="9" t="s">
        <v>3230</v>
      </c>
      <c r="B2227" s="9" t="s">
        <v>338</v>
      </c>
      <c r="C2227" s="9" t="s">
        <v>169</v>
      </c>
      <c r="D2227" s="9" t="s">
        <v>100</v>
      </c>
      <c r="E2227" s="9" t="s">
        <v>519</v>
      </c>
      <c r="F2227" s="10">
        <v>43993</v>
      </c>
      <c r="G2227" s="10" t="str">
        <f>VLOOKUP(Table3[[#This Row],[Product ID]],[1]Products!$A:$G,2,0)</f>
        <v>Product 95</v>
      </c>
      <c r="H2227" s="22">
        <v>1</v>
      </c>
      <c r="I2227" s="9">
        <f>VLOOKUP('Consolidtaed Data'!$B9454,[1]Products!$A:$G,4,0)</f>
        <v>136</v>
      </c>
      <c r="J2227" s="9">
        <f>VLOOKUP('Consolidtaed Data'!$B9454,[1]Products!$A:$G,3,0)</f>
        <v>72</v>
      </c>
      <c r="K2227" s="9">
        <f>'Consolidtaed Data'!$J9454*'Consolidtaed Data'!$H9454</f>
        <v>1518</v>
      </c>
      <c r="L2227" s="9">
        <f>'Consolidtaed Data'!$I9454*'Consolidtaed Data'!$H9454</f>
        <v>2410</v>
      </c>
      <c r="M2227" s="9">
        <f>'Consolidtaed Data'!$L9454-'Consolidtaed Data'!$K9454</f>
        <v>702</v>
      </c>
      <c r="N2227" s="9" t="str">
        <f>VLOOKUP('Consolidtaed Data'!$C9454,[1]Locations!$A:$O,2,0)</f>
        <v>Vallejo</v>
      </c>
      <c r="O2227" s="9" t="str">
        <f>VLOOKUP('Consolidtaed Data'!$D9454,'[1]Sales People'!$A:$B,2,0)</f>
        <v>Martin Carr</v>
      </c>
      <c r="P2227" s="9" t="str">
        <f>VLOOKUP('Consolidtaed Data'!$E9454,[1]Customers!$A:$B,2,0)</f>
        <v>Kevin Jones</v>
      </c>
      <c r="Q2227" s="11">
        <f>WEEKDAY('Consolidtaed Data'!$F9454)</f>
        <v>4</v>
      </c>
      <c r="R2227" s="9">
        <f>MONTH('Consolidtaed Data'!$F9454)</f>
        <v>12</v>
      </c>
      <c r="S2227" s="9" t="str">
        <f>TEXT(Table3[[#This Row],[Purchase Date]],"MMMM")</f>
        <v>June</v>
      </c>
      <c r="T2227" s="9">
        <f>YEAR('Consolidtaed Data'!$F9454)</f>
        <v>2021</v>
      </c>
    </row>
    <row r="2228" spans="1:20" x14ac:dyDescent="0.3">
      <c r="A2228" s="9" t="s">
        <v>3231</v>
      </c>
      <c r="B2228" s="9" t="s">
        <v>213</v>
      </c>
      <c r="C2228" s="9" t="s">
        <v>319</v>
      </c>
      <c r="D2228" s="9" t="s">
        <v>281</v>
      </c>
      <c r="E2228" s="9" t="s">
        <v>2617</v>
      </c>
      <c r="F2228" s="10">
        <v>43993</v>
      </c>
      <c r="G2228" s="10" t="str">
        <f>VLOOKUP(Table3[[#This Row],[Product ID]],[1]Products!$A:$G,2,0)</f>
        <v>Product 68</v>
      </c>
      <c r="H2228" s="22">
        <v>1</v>
      </c>
      <c r="I2228" s="9">
        <f>VLOOKUP('Consolidtaed Data'!$B9497,[1]Products!$A:$G,4,0)</f>
        <v>1414</v>
      </c>
      <c r="J2228" s="9">
        <f>VLOOKUP('Consolidtaed Data'!$B9497,[1]Products!$A:$G,3,0)</f>
        <v>962</v>
      </c>
      <c r="K2228" s="9">
        <f>'Consolidtaed Data'!$J9497*'Consolidtaed Data'!$H9497</f>
        <v>4360</v>
      </c>
      <c r="L2228" s="9">
        <f>'Consolidtaed Data'!$I9497*'Consolidtaed Data'!$H9497</f>
        <v>5520</v>
      </c>
      <c r="M2228" s="9">
        <f>'Consolidtaed Data'!$L9497-'Consolidtaed Data'!$K9497</f>
        <v>285</v>
      </c>
      <c r="N2228" s="9" t="str">
        <f>VLOOKUP('Consolidtaed Data'!$C9497,[1]Locations!$A:$O,2,0)</f>
        <v>Vallejo</v>
      </c>
      <c r="O2228" s="9" t="str">
        <f>VLOOKUP('Consolidtaed Data'!$D9497,'[1]Sales People'!$A:$B,2,0)</f>
        <v>Roger Ramos</v>
      </c>
      <c r="P2228" s="9" t="str">
        <f>VLOOKUP('Consolidtaed Data'!$E9497,[1]Customers!$A:$B,2,0)</f>
        <v>Daniel Perry</v>
      </c>
      <c r="Q2228" s="11">
        <f>WEEKDAY('Consolidtaed Data'!$F9497)</f>
        <v>1</v>
      </c>
      <c r="R2228" s="9">
        <f>MONTH('Consolidtaed Data'!$F9497)</f>
        <v>12</v>
      </c>
      <c r="S2228" s="9" t="str">
        <f>TEXT(Table3[[#This Row],[Purchase Date]],"MMMM")</f>
        <v>June</v>
      </c>
      <c r="T2228" s="9">
        <f>YEAR('Consolidtaed Data'!$F9497)</f>
        <v>2021</v>
      </c>
    </row>
    <row r="2229" spans="1:20" x14ac:dyDescent="0.3">
      <c r="A2229" s="9" t="s">
        <v>3232</v>
      </c>
      <c r="B2229" s="9" t="s">
        <v>278</v>
      </c>
      <c r="C2229" s="9" t="s">
        <v>253</v>
      </c>
      <c r="D2229" s="9" t="s">
        <v>329</v>
      </c>
      <c r="E2229" s="9" t="s">
        <v>2677</v>
      </c>
      <c r="F2229" s="10">
        <v>43993</v>
      </c>
      <c r="G2229" s="10" t="str">
        <f>VLOOKUP(Table3[[#This Row],[Product ID]],[1]Products!$A:$G,2,0)</f>
        <v>Product 75</v>
      </c>
      <c r="H2229" s="22">
        <v>1</v>
      </c>
      <c r="I2229" s="9">
        <f>VLOOKUP('Consolidtaed Data'!$B9535,[1]Products!$A:$G,4,0)</f>
        <v>818</v>
      </c>
      <c r="J2229" s="9">
        <f>VLOOKUP('Consolidtaed Data'!$B9535,[1]Products!$A:$G,3,0)</f>
        <v>450</v>
      </c>
      <c r="K2229" s="9">
        <f>'Consolidtaed Data'!$J9535*'Consolidtaed Data'!$H9535</f>
        <v>4216</v>
      </c>
      <c r="L2229" s="9">
        <f>'Consolidtaed Data'!$I9535*'Consolidtaed Data'!$H9535</f>
        <v>5620</v>
      </c>
      <c r="M2229" s="9">
        <f>'Consolidtaed Data'!$L9535-'Consolidtaed Data'!$K9535</f>
        <v>344</v>
      </c>
      <c r="N2229" s="9" t="str">
        <f>VLOOKUP('Consolidtaed Data'!$C9535,[1]Locations!$A:$O,2,0)</f>
        <v>Santa Clara</v>
      </c>
      <c r="O2229" s="9" t="str">
        <f>VLOOKUP('Consolidtaed Data'!$D9535,'[1]Sales People'!$A:$B,2,0)</f>
        <v>Joshua Cook</v>
      </c>
      <c r="P2229" s="9" t="str">
        <f>VLOOKUP('Consolidtaed Data'!$E9535,[1]Customers!$A:$B,2,0)</f>
        <v>Carlos Kim</v>
      </c>
      <c r="Q2229" s="11">
        <f>WEEKDAY('Consolidtaed Data'!$F9535)</f>
        <v>4</v>
      </c>
      <c r="R2229" s="9">
        <f>MONTH('Consolidtaed Data'!$F9535)</f>
        <v>12</v>
      </c>
      <c r="S2229" s="9" t="str">
        <f>TEXT(Table3[[#This Row],[Purchase Date]],"MMMM")</f>
        <v>June</v>
      </c>
      <c r="T2229" s="9">
        <f>YEAR('Consolidtaed Data'!$F9535)</f>
        <v>2021</v>
      </c>
    </row>
    <row r="2230" spans="1:20" x14ac:dyDescent="0.3">
      <c r="A2230" s="9" t="s">
        <v>3233</v>
      </c>
      <c r="B2230" s="9" t="s">
        <v>172</v>
      </c>
      <c r="C2230" s="9" t="s">
        <v>165</v>
      </c>
      <c r="D2230" s="9" t="s">
        <v>246</v>
      </c>
      <c r="E2230" s="9" t="s">
        <v>1134</v>
      </c>
      <c r="F2230" s="10">
        <v>43994</v>
      </c>
      <c r="G2230" s="10" t="str">
        <f>VLOOKUP(Table3[[#This Row],[Product ID]],[1]Products!$A:$G,2,0)</f>
        <v>Product 4</v>
      </c>
      <c r="H2230" s="22">
        <v>1</v>
      </c>
      <c r="I2230" s="9">
        <f>VLOOKUP('Consolidtaed Data'!$B5302,[1]Products!$A:$G,4,0)</f>
        <v>1887</v>
      </c>
      <c r="J2230" s="9">
        <f>VLOOKUP('Consolidtaed Data'!$B5302,[1]Products!$A:$G,3,0)</f>
        <v>1378</v>
      </c>
      <c r="K2230" s="9">
        <f>'Consolidtaed Data'!$J5302*'Consolidtaed Data'!$H5302</f>
        <v>1248</v>
      </c>
      <c r="L2230" s="9">
        <f>'Consolidtaed Data'!$I5302*'Consolidtaed Data'!$H5302</f>
        <v>1809</v>
      </c>
      <c r="M2230" s="9">
        <f>'Consolidtaed Data'!$L5302-'Consolidtaed Data'!$K5302</f>
        <v>754</v>
      </c>
      <c r="N2230" s="9" t="str">
        <f>VLOOKUP('Consolidtaed Data'!$C5302,[1]Locations!$A:$O,2,0)</f>
        <v>Sacramento</v>
      </c>
      <c r="O2230" s="9" t="str">
        <f>VLOOKUP('Consolidtaed Data'!$D5302,'[1]Sales People'!$A:$B,2,0)</f>
        <v>Brian Davis</v>
      </c>
      <c r="P2230" s="9" t="str">
        <f>VLOOKUP('Consolidtaed Data'!$E5302,[1]Customers!$A:$B,2,0)</f>
        <v>Brandon Martin</v>
      </c>
      <c r="Q2230" s="11">
        <f>WEEKDAY('Consolidtaed Data'!$F5302)</f>
        <v>3</v>
      </c>
      <c r="R2230" s="9">
        <f>MONTH('Consolidtaed Data'!$F5302)</f>
        <v>1</v>
      </c>
      <c r="S2230" s="9" t="str">
        <f>TEXT(Table3[[#This Row],[Purchase Date]],"MMMM")</f>
        <v>June</v>
      </c>
      <c r="T2230" s="9">
        <f>YEAR('Consolidtaed Data'!$F5302)</f>
        <v>2021</v>
      </c>
    </row>
    <row r="2231" spans="1:20" x14ac:dyDescent="0.3">
      <c r="A2231" s="9" t="s">
        <v>3234</v>
      </c>
      <c r="B2231" s="9" t="s">
        <v>71</v>
      </c>
      <c r="C2231" s="9" t="s">
        <v>226</v>
      </c>
      <c r="D2231" s="9" t="s">
        <v>143</v>
      </c>
      <c r="E2231" s="9" t="s">
        <v>398</v>
      </c>
      <c r="F2231" s="10">
        <v>43994</v>
      </c>
      <c r="G2231" s="10" t="str">
        <f>VLOOKUP(Table3[[#This Row],[Product ID]],[1]Products!$A:$G,2,0)</f>
        <v>Product 42</v>
      </c>
      <c r="H2231" s="22">
        <v>4</v>
      </c>
      <c r="I2231" s="9">
        <f>VLOOKUP('Consolidtaed Data'!$B5454,[1]Products!$A:$G,4,0)</f>
        <v>1967</v>
      </c>
      <c r="J2231" s="9">
        <f>VLOOKUP('Consolidtaed Data'!$B5454,[1]Products!$A:$G,3,0)</f>
        <v>1397</v>
      </c>
      <c r="K2231" s="9">
        <f>'Consolidtaed Data'!$J5454*'Consolidtaed Data'!$H5454</f>
        <v>2514</v>
      </c>
      <c r="L2231" s="9">
        <f>'Consolidtaed Data'!$I5454*'Consolidtaed Data'!$H5454</f>
        <v>3309</v>
      </c>
      <c r="M2231" s="9">
        <f>'Consolidtaed Data'!$L5454-'Consolidtaed Data'!$K5454</f>
        <v>123</v>
      </c>
      <c r="N2231" s="9" t="str">
        <f>VLOOKUP('Consolidtaed Data'!$C5454,[1]Locations!$A:$O,2,0)</f>
        <v>Berkeley</v>
      </c>
      <c r="O2231" s="9" t="str">
        <f>VLOOKUP('Consolidtaed Data'!$D5454,'[1]Sales People'!$A:$B,2,0)</f>
        <v>Brian Thomas</v>
      </c>
      <c r="P2231" s="9" t="str">
        <f>VLOOKUP('Consolidtaed Data'!$E5454,[1]Customers!$A:$B,2,0)</f>
        <v>Christopher Johnston</v>
      </c>
      <c r="Q2231" s="11">
        <f>WEEKDAY('Consolidtaed Data'!$F5454)</f>
        <v>1</v>
      </c>
      <c r="R2231" s="9">
        <f>MONTH('Consolidtaed Data'!$F5454)</f>
        <v>2</v>
      </c>
      <c r="S2231" s="9" t="str">
        <f>TEXT(Table3[[#This Row],[Purchase Date]],"MMMM")</f>
        <v>June</v>
      </c>
      <c r="T2231" s="9">
        <f>YEAR('Consolidtaed Data'!$F5454)</f>
        <v>2021</v>
      </c>
    </row>
    <row r="2232" spans="1:20" x14ac:dyDescent="0.3">
      <c r="A2232" s="9" t="s">
        <v>3235</v>
      </c>
      <c r="B2232" s="9" t="s">
        <v>172</v>
      </c>
      <c r="C2232" s="9" t="s">
        <v>394</v>
      </c>
      <c r="D2232" s="9" t="s">
        <v>51</v>
      </c>
      <c r="E2232" s="9" t="s">
        <v>3263</v>
      </c>
      <c r="F2232" s="10">
        <v>43994</v>
      </c>
      <c r="G2232" s="10" t="str">
        <f>VLOOKUP(Table3[[#This Row],[Product ID]],[1]Products!$A:$G,2,0)</f>
        <v>Product 4</v>
      </c>
      <c r="H2232" s="22">
        <v>1</v>
      </c>
      <c r="I2232" s="9">
        <f>VLOOKUP('Consolidtaed Data'!$B5470,[1]Products!$A:$G,4,0)</f>
        <v>1862</v>
      </c>
      <c r="J2232" s="9">
        <f>VLOOKUP('Consolidtaed Data'!$B5470,[1]Products!$A:$G,3,0)</f>
        <v>1173</v>
      </c>
      <c r="K2232" s="9">
        <f>'Consolidtaed Data'!$J5470*'Consolidtaed Data'!$H5470</f>
        <v>1227</v>
      </c>
      <c r="L2232" s="9">
        <f>'Consolidtaed Data'!$I5470*'Consolidtaed Data'!$H5470</f>
        <v>2451</v>
      </c>
      <c r="M2232" s="9">
        <f>'Consolidtaed Data'!$L5470-'Consolidtaed Data'!$K5470</f>
        <v>858</v>
      </c>
      <c r="N2232" s="9" t="str">
        <f>VLOOKUP('Consolidtaed Data'!$C5470,[1]Locations!$A:$O,2,0)</f>
        <v>Huntington Beach</v>
      </c>
      <c r="O2232" s="9" t="str">
        <f>VLOOKUP('Consolidtaed Data'!$D5470,'[1]Sales People'!$A:$B,2,0)</f>
        <v>Patrick Ruiz</v>
      </c>
      <c r="P2232" s="9" t="str">
        <f>VLOOKUP('Consolidtaed Data'!$E5470,[1]Customers!$A:$B,2,0)</f>
        <v>Howard Lynch</v>
      </c>
      <c r="Q2232" s="11">
        <f>WEEKDAY('Consolidtaed Data'!$F5470)</f>
        <v>2</v>
      </c>
      <c r="R2232" s="9">
        <f>MONTH('Consolidtaed Data'!$F5470)</f>
        <v>2</v>
      </c>
      <c r="S2232" s="9" t="str">
        <f>TEXT(Table3[[#This Row],[Purchase Date]],"MMMM")</f>
        <v>June</v>
      </c>
      <c r="T2232" s="9">
        <f>YEAR('Consolidtaed Data'!$F5470)</f>
        <v>2021</v>
      </c>
    </row>
    <row r="2233" spans="1:20" x14ac:dyDescent="0.3">
      <c r="A2233" s="9" t="s">
        <v>3236</v>
      </c>
      <c r="B2233" s="9" t="s">
        <v>298</v>
      </c>
      <c r="C2233" s="9" t="s">
        <v>104</v>
      </c>
      <c r="D2233" s="9" t="s">
        <v>31</v>
      </c>
      <c r="E2233" s="9" t="s">
        <v>258</v>
      </c>
      <c r="F2233" s="10">
        <v>43994</v>
      </c>
      <c r="G2233" s="10" t="str">
        <f>VLOOKUP(Table3[[#This Row],[Product ID]],[1]Products!$A:$G,2,0)</f>
        <v>Product 53</v>
      </c>
      <c r="H2233" s="22">
        <v>1</v>
      </c>
      <c r="I2233" s="9">
        <f>VLOOKUP('Consolidtaed Data'!$B6297,[1]Products!$A:$G,4,0)</f>
        <v>2091</v>
      </c>
      <c r="J2233" s="9">
        <f>VLOOKUP('Consolidtaed Data'!$B6297,[1]Products!$A:$G,3,0)</f>
        <v>1485</v>
      </c>
      <c r="K2233" s="9">
        <f>'Consolidtaed Data'!$J6297*'Consolidtaed Data'!$H6297</f>
        <v>1305</v>
      </c>
      <c r="L2233" s="9">
        <f>'Consolidtaed Data'!$I6297*'Consolidtaed Data'!$H6297</f>
        <v>1812</v>
      </c>
      <c r="M2233" s="9">
        <f>'Consolidtaed Data'!$L6297-'Consolidtaed Data'!$K6297</f>
        <v>799</v>
      </c>
      <c r="N2233" s="9" t="str">
        <f>VLOOKUP('Consolidtaed Data'!$C6297,[1]Locations!$A:$O,2,0)</f>
        <v>Vallejo</v>
      </c>
      <c r="O2233" s="9" t="str">
        <f>VLOOKUP('Consolidtaed Data'!$D6297,'[1]Sales People'!$A:$B,2,0)</f>
        <v>Howard Sims</v>
      </c>
      <c r="P2233" s="9" t="str">
        <f>VLOOKUP('Consolidtaed Data'!$E6297,[1]Customers!$A:$B,2,0)</f>
        <v>Christopher Johnston</v>
      </c>
      <c r="Q2233" s="11">
        <f>WEEKDAY('Consolidtaed Data'!$F6297)</f>
        <v>5</v>
      </c>
      <c r="R2233" s="9">
        <f>MONTH('Consolidtaed Data'!$F6297)</f>
        <v>4</v>
      </c>
      <c r="S2233" s="9" t="str">
        <f>TEXT(Table3[[#This Row],[Purchase Date]],"MMMM")</f>
        <v>June</v>
      </c>
      <c r="T2233" s="9">
        <f>YEAR('Consolidtaed Data'!$F6297)</f>
        <v>2021</v>
      </c>
    </row>
    <row r="2234" spans="1:20" x14ac:dyDescent="0.3">
      <c r="A2234" s="9" t="s">
        <v>3237</v>
      </c>
      <c r="B2234" s="9" t="s">
        <v>572</v>
      </c>
      <c r="C2234" s="9" t="s">
        <v>253</v>
      </c>
      <c r="D2234" s="9" t="s">
        <v>83</v>
      </c>
      <c r="E2234" s="9" t="s">
        <v>1886</v>
      </c>
      <c r="F2234" s="10">
        <v>43994</v>
      </c>
      <c r="G2234" s="10" t="str">
        <f>VLOOKUP(Table3[[#This Row],[Product ID]],[1]Products!$A:$G,2,0)</f>
        <v>Product 22</v>
      </c>
      <c r="H2234" s="22">
        <v>3</v>
      </c>
      <c r="I2234" s="9">
        <f>VLOOKUP('Consolidtaed Data'!$B7054,[1]Products!$A:$G,4,0)</f>
        <v>458</v>
      </c>
      <c r="J2234" s="9">
        <f>VLOOKUP('Consolidtaed Data'!$B7054,[1]Products!$A:$G,3,0)</f>
        <v>376</v>
      </c>
      <c r="K2234" s="9">
        <f>'Consolidtaed Data'!$J7054*'Consolidtaed Data'!$H7054</f>
        <v>5588</v>
      </c>
      <c r="L2234" s="9">
        <f>'Consolidtaed Data'!$I7054*'Consolidtaed Data'!$H7054</f>
        <v>7868</v>
      </c>
      <c r="M2234" s="9">
        <f>'Consolidtaed Data'!$L7054-'Consolidtaed Data'!$K7054</f>
        <v>2226</v>
      </c>
      <c r="N2234" s="9" t="str">
        <f>VLOOKUP('Consolidtaed Data'!$C7054,[1]Locations!$A:$O,2,0)</f>
        <v>Moreno Valley</v>
      </c>
      <c r="O2234" s="9" t="str">
        <f>VLOOKUP('Consolidtaed Data'!$D7054,'[1]Sales People'!$A:$B,2,0)</f>
        <v>Scott Clark</v>
      </c>
      <c r="P2234" s="9" t="str">
        <f>VLOOKUP('Consolidtaed Data'!$E7054,[1]Customers!$A:$B,2,0)</f>
        <v>Kenneth Dunn</v>
      </c>
      <c r="Q2234" s="11">
        <f>WEEKDAY('Consolidtaed Data'!$F7054)</f>
        <v>2</v>
      </c>
      <c r="R2234" s="9">
        <f>MONTH('Consolidtaed Data'!$F7054)</f>
        <v>6</v>
      </c>
      <c r="S2234" s="9" t="str">
        <f>TEXT(Table3[[#This Row],[Purchase Date]],"MMMM")</f>
        <v>June</v>
      </c>
      <c r="T2234" s="9">
        <f>YEAR('Consolidtaed Data'!$F7054)</f>
        <v>2021</v>
      </c>
    </row>
    <row r="2235" spans="1:20" x14ac:dyDescent="0.3">
      <c r="A2235" s="9" t="s">
        <v>3238</v>
      </c>
      <c r="B2235" s="9" t="s">
        <v>172</v>
      </c>
      <c r="C2235" s="9" t="s">
        <v>347</v>
      </c>
      <c r="D2235" s="9" t="s">
        <v>143</v>
      </c>
      <c r="E2235" s="9" t="s">
        <v>1314</v>
      </c>
      <c r="F2235" s="10">
        <v>43994</v>
      </c>
      <c r="G2235" s="10" t="str">
        <f>VLOOKUP(Table3[[#This Row],[Product ID]],[1]Products!$A:$G,2,0)</f>
        <v>Product 4</v>
      </c>
      <c r="H2235" s="22">
        <v>3</v>
      </c>
      <c r="I2235" s="9">
        <f>VLOOKUP('Consolidtaed Data'!$B7757,[1]Products!$A:$G,4,0)</f>
        <v>2283</v>
      </c>
      <c r="J2235" s="9">
        <f>VLOOKUP('Consolidtaed Data'!$B7757,[1]Products!$A:$G,3,0)</f>
        <v>1484</v>
      </c>
      <c r="K2235" s="9">
        <f>'Consolidtaed Data'!$J7757*'Consolidtaed Data'!$H7757</f>
        <v>84</v>
      </c>
      <c r="L2235" s="9">
        <f>'Consolidtaed Data'!$I7757*'Consolidtaed Data'!$H7757</f>
        <v>123</v>
      </c>
      <c r="M2235" s="9">
        <f>'Consolidtaed Data'!$L7757-'Consolidtaed Data'!$K7757</f>
        <v>74</v>
      </c>
      <c r="N2235" s="9" t="str">
        <f>VLOOKUP('Consolidtaed Data'!$C7757,[1]Locations!$A:$O,2,0)</f>
        <v>Temecula</v>
      </c>
      <c r="O2235" s="9" t="str">
        <f>VLOOKUP('Consolidtaed Data'!$D7757,'[1]Sales People'!$A:$B,2,0)</f>
        <v>Eugene Holmes</v>
      </c>
      <c r="P2235" s="9" t="str">
        <f>VLOOKUP('Consolidtaed Data'!$E7757,[1]Customers!$A:$B,2,0)</f>
        <v>Gregory Boyd</v>
      </c>
      <c r="Q2235" s="11">
        <f>WEEKDAY('Consolidtaed Data'!$F7757)</f>
        <v>5</v>
      </c>
      <c r="R2235" s="9">
        <f>MONTH('Consolidtaed Data'!$F7757)</f>
        <v>8</v>
      </c>
      <c r="S2235" s="9" t="str">
        <f>TEXT(Table3[[#This Row],[Purchase Date]],"MMMM")</f>
        <v>June</v>
      </c>
      <c r="T2235" s="9">
        <f>YEAR('Consolidtaed Data'!$F7757)</f>
        <v>2021</v>
      </c>
    </row>
    <row r="2236" spans="1:20" x14ac:dyDescent="0.3">
      <c r="A2236" s="9" t="s">
        <v>3239</v>
      </c>
      <c r="B2236" s="9" t="s">
        <v>397</v>
      </c>
      <c r="C2236" s="9" t="s">
        <v>289</v>
      </c>
      <c r="D2236" s="9" t="s">
        <v>80</v>
      </c>
      <c r="E2236" s="9" t="s">
        <v>1871</v>
      </c>
      <c r="F2236" s="10">
        <v>43994</v>
      </c>
      <c r="G2236" s="10" t="str">
        <f>VLOOKUP(Table3[[#This Row],[Product ID]],[1]Products!$A:$G,2,0)</f>
        <v>Product 20</v>
      </c>
      <c r="H2236" s="22">
        <v>1</v>
      </c>
      <c r="I2236" s="9">
        <f>VLOOKUP('Consolidtaed Data'!$B7897,[1]Products!$A:$G,4,0)</f>
        <v>1178</v>
      </c>
      <c r="J2236" s="9">
        <f>VLOOKUP('Consolidtaed Data'!$B7897,[1]Products!$A:$G,3,0)</f>
        <v>683</v>
      </c>
      <c r="K2236" s="9">
        <f>'Consolidtaed Data'!$J7897*'Consolidtaed Data'!$H7897</f>
        <v>1220</v>
      </c>
      <c r="L2236" s="9">
        <f>'Consolidtaed Data'!$I7897*'Consolidtaed Data'!$H7897</f>
        <v>1671</v>
      </c>
      <c r="M2236" s="9">
        <f>'Consolidtaed Data'!$L7897-'Consolidtaed Data'!$K7897</f>
        <v>447</v>
      </c>
      <c r="N2236" s="9" t="str">
        <f>VLOOKUP('Consolidtaed Data'!$C7897,[1]Locations!$A:$O,2,0)</f>
        <v>Escondido</v>
      </c>
      <c r="O2236" s="9" t="str">
        <f>VLOOKUP('Consolidtaed Data'!$D7897,'[1]Sales People'!$A:$B,2,0)</f>
        <v>Ryan Welch</v>
      </c>
      <c r="P2236" s="9" t="str">
        <f>VLOOKUP('Consolidtaed Data'!$E7897,[1]Customers!$A:$B,2,0)</f>
        <v>Aaron Miller</v>
      </c>
      <c r="Q2236" s="11">
        <f>WEEKDAY('Consolidtaed Data'!$F7897)</f>
        <v>2</v>
      </c>
      <c r="R2236" s="9">
        <f>MONTH('Consolidtaed Data'!$F7897)</f>
        <v>8</v>
      </c>
      <c r="S2236" s="9" t="str">
        <f>TEXT(Table3[[#This Row],[Purchase Date]],"MMMM")</f>
        <v>June</v>
      </c>
      <c r="T2236" s="9">
        <f>YEAR('Consolidtaed Data'!$F7897)</f>
        <v>2021</v>
      </c>
    </row>
    <row r="2237" spans="1:20" x14ac:dyDescent="0.3">
      <c r="A2237" s="9" t="s">
        <v>3240</v>
      </c>
      <c r="B2237" s="9" t="s">
        <v>24</v>
      </c>
      <c r="C2237" s="9" t="s">
        <v>72</v>
      </c>
      <c r="D2237" s="9" t="s">
        <v>241</v>
      </c>
      <c r="E2237" s="9" t="s">
        <v>814</v>
      </c>
      <c r="F2237" s="10">
        <v>43994</v>
      </c>
      <c r="G2237" s="10" t="str">
        <f>VLOOKUP(Table3[[#This Row],[Product ID]],[1]Products!$A:$G,2,0)</f>
        <v>Product 6</v>
      </c>
      <c r="H2237" s="22">
        <v>2</v>
      </c>
      <c r="I2237" s="9">
        <f>VLOOKUP('Consolidtaed Data'!$B7921,[1]Products!$A:$G,4,0)</f>
        <v>871</v>
      </c>
      <c r="J2237" s="9">
        <f>VLOOKUP('Consolidtaed Data'!$B7921,[1]Products!$A:$G,3,0)</f>
        <v>540</v>
      </c>
      <c r="K2237" s="9">
        <f>'Consolidtaed Data'!$J7921*'Consolidtaed Data'!$H7921</f>
        <v>536</v>
      </c>
      <c r="L2237" s="9">
        <f>'Consolidtaed Data'!$I7921*'Consolidtaed Data'!$H7921</f>
        <v>800</v>
      </c>
      <c r="M2237" s="9">
        <f>'Consolidtaed Data'!$L7921-'Consolidtaed Data'!$K7921</f>
        <v>651</v>
      </c>
      <c r="N2237" s="9" t="str">
        <f>VLOOKUP('Consolidtaed Data'!$C7921,[1]Locations!$A:$O,2,0)</f>
        <v>Norwalk</v>
      </c>
      <c r="O2237" s="9" t="str">
        <f>VLOOKUP('Consolidtaed Data'!$D7921,'[1]Sales People'!$A:$B,2,0)</f>
        <v>Ryan Welch</v>
      </c>
      <c r="P2237" s="9" t="str">
        <f>VLOOKUP('Consolidtaed Data'!$E7921,[1]Customers!$A:$B,2,0)</f>
        <v>Phillip Coleman</v>
      </c>
      <c r="Q2237" s="11">
        <f>WEEKDAY('Consolidtaed Data'!$F7921)</f>
        <v>4</v>
      </c>
      <c r="R2237" s="9">
        <f>MONTH('Consolidtaed Data'!$F7921)</f>
        <v>8</v>
      </c>
      <c r="S2237" s="9" t="str">
        <f>TEXT(Table3[[#This Row],[Purchase Date]],"MMMM")</f>
        <v>June</v>
      </c>
      <c r="T2237" s="9">
        <f>YEAR('Consolidtaed Data'!$F7921)</f>
        <v>2021</v>
      </c>
    </row>
    <row r="2238" spans="1:20" x14ac:dyDescent="0.3">
      <c r="A2238" s="9" t="s">
        <v>3241</v>
      </c>
      <c r="B2238" s="9" t="s">
        <v>213</v>
      </c>
      <c r="C2238" s="9" t="s">
        <v>421</v>
      </c>
      <c r="D2238" s="9" t="s">
        <v>113</v>
      </c>
      <c r="E2238" s="9" t="s">
        <v>590</v>
      </c>
      <c r="F2238" s="10">
        <v>43994</v>
      </c>
      <c r="G2238" s="10" t="str">
        <f>VLOOKUP(Table3[[#This Row],[Product ID]],[1]Products!$A:$G,2,0)</f>
        <v>Product 68</v>
      </c>
      <c r="H2238" s="22">
        <v>1</v>
      </c>
      <c r="I2238" s="9">
        <f>VLOOKUP('Consolidtaed Data'!$B7935,[1]Products!$A:$G,4,0)</f>
        <v>1405</v>
      </c>
      <c r="J2238" s="9">
        <f>VLOOKUP('Consolidtaed Data'!$B7935,[1]Products!$A:$G,3,0)</f>
        <v>1054</v>
      </c>
      <c r="K2238" s="9">
        <f>'Consolidtaed Data'!$J7935*'Consolidtaed Data'!$H7935</f>
        <v>5688</v>
      </c>
      <c r="L2238" s="9">
        <f>'Consolidtaed Data'!$I7935*'Consolidtaed Data'!$H7935</f>
        <v>7485</v>
      </c>
      <c r="M2238" s="9">
        <f>'Consolidtaed Data'!$L7935-'Consolidtaed Data'!$K7935</f>
        <v>34</v>
      </c>
      <c r="N2238" s="9" t="str">
        <f>VLOOKUP('Consolidtaed Data'!$C7935,[1]Locations!$A:$O,2,0)</f>
        <v>Rialto</v>
      </c>
      <c r="O2238" s="9" t="str">
        <f>VLOOKUP('Consolidtaed Data'!$D7935,'[1]Sales People'!$A:$B,2,0)</f>
        <v>John Reyes</v>
      </c>
      <c r="P2238" s="9" t="str">
        <f>VLOOKUP('Consolidtaed Data'!$E7935,[1]Customers!$A:$B,2,0)</f>
        <v>Johnny Butler</v>
      </c>
      <c r="Q2238" s="11">
        <f>WEEKDAY('Consolidtaed Data'!$F7935)</f>
        <v>5</v>
      </c>
      <c r="R2238" s="9">
        <f>MONTH('Consolidtaed Data'!$F7935)</f>
        <v>8</v>
      </c>
      <c r="S2238" s="9" t="str">
        <f>TEXT(Table3[[#This Row],[Purchase Date]],"MMMM")</f>
        <v>June</v>
      </c>
      <c r="T2238" s="9">
        <f>YEAR('Consolidtaed Data'!$F7935)</f>
        <v>2021</v>
      </c>
    </row>
    <row r="2239" spans="1:20" x14ac:dyDescent="0.3">
      <c r="A2239" s="9" t="s">
        <v>3242</v>
      </c>
      <c r="B2239" s="9" t="s">
        <v>418</v>
      </c>
      <c r="C2239" s="9" t="s">
        <v>226</v>
      </c>
      <c r="D2239" s="9" t="s">
        <v>80</v>
      </c>
      <c r="E2239" s="9" t="s">
        <v>1801</v>
      </c>
      <c r="F2239" s="10">
        <v>43995</v>
      </c>
      <c r="G2239" s="10" t="str">
        <f>VLOOKUP(Table3[[#This Row],[Product ID]],[1]Products!$A:$G,2,0)</f>
        <v>Product 82</v>
      </c>
      <c r="H2239" s="22">
        <v>1</v>
      </c>
      <c r="I2239" s="9">
        <f>VLOOKUP('Consolidtaed Data'!$B4747,[1]Products!$A:$G,4,0)</f>
        <v>667</v>
      </c>
      <c r="J2239" s="9">
        <f>VLOOKUP('Consolidtaed Data'!$B4747,[1]Products!$A:$G,3,0)</f>
        <v>387</v>
      </c>
      <c r="K2239" s="9">
        <f>'Consolidtaed Data'!$J4747*'Consolidtaed Data'!$H4747</f>
        <v>2794</v>
      </c>
      <c r="L2239" s="9">
        <f>'Consolidtaed Data'!$I4747*'Consolidtaed Data'!$H4747</f>
        <v>3934</v>
      </c>
      <c r="M2239" s="9">
        <f>'Consolidtaed Data'!$L4747-'Consolidtaed Data'!$K4747</f>
        <v>688</v>
      </c>
      <c r="N2239" s="9" t="str">
        <f>VLOOKUP('Consolidtaed Data'!$C4747,[1]Locations!$A:$O,2,0)</f>
        <v>Irvine</v>
      </c>
      <c r="O2239" s="9" t="str">
        <f>VLOOKUP('Consolidtaed Data'!$D4747,'[1]Sales People'!$A:$B,2,0)</f>
        <v>Ronald Reed</v>
      </c>
      <c r="P2239" s="9" t="str">
        <f>VLOOKUP('Consolidtaed Data'!$E4747,[1]Customers!$A:$B,2,0)</f>
        <v>Robert Price</v>
      </c>
      <c r="Q2239" s="11">
        <f>WEEKDAY('Consolidtaed Data'!$F4747)</f>
        <v>3</v>
      </c>
      <c r="R2239" s="9">
        <f>MONTH('Consolidtaed Data'!$F4747)</f>
        <v>12</v>
      </c>
      <c r="S2239" s="9" t="str">
        <f>TEXT(Table3[[#This Row],[Purchase Date]],"MMMM")</f>
        <v>June</v>
      </c>
      <c r="T2239" s="9">
        <f>YEAR('Consolidtaed Data'!$F4747)</f>
        <v>2020</v>
      </c>
    </row>
    <row r="2240" spans="1:20" x14ac:dyDescent="0.3">
      <c r="A2240" s="9" t="s">
        <v>3243</v>
      </c>
      <c r="B2240" s="9" t="s">
        <v>580</v>
      </c>
      <c r="C2240" s="9" t="s">
        <v>325</v>
      </c>
      <c r="D2240" s="9" t="s">
        <v>68</v>
      </c>
      <c r="E2240" s="9" t="s">
        <v>258</v>
      </c>
      <c r="F2240" s="10">
        <v>43995</v>
      </c>
      <c r="G2240" s="10" t="str">
        <f>VLOOKUP(Table3[[#This Row],[Product ID]],[1]Products!$A:$G,2,0)</f>
        <v>Product 1</v>
      </c>
      <c r="H2240" s="22">
        <v>4</v>
      </c>
      <c r="I2240" s="9">
        <f>VLOOKUP('Consolidtaed Data'!$B4980,[1]Products!$A:$G,4,0)</f>
        <v>1494</v>
      </c>
      <c r="J2240" s="9">
        <f>VLOOKUP('Consolidtaed Data'!$B4980,[1]Products!$A:$G,3,0)</f>
        <v>971</v>
      </c>
      <c r="K2240" s="9">
        <f>'Consolidtaed Data'!$J4980*'Consolidtaed Data'!$H4980</f>
        <v>3884</v>
      </c>
      <c r="L2240" s="9">
        <f>'Consolidtaed Data'!$I4980*'Consolidtaed Data'!$H4980</f>
        <v>7192</v>
      </c>
      <c r="M2240" s="9">
        <f>'Consolidtaed Data'!$L4980-'Consolidtaed Data'!$K4980</f>
        <v>926</v>
      </c>
      <c r="N2240" s="9" t="str">
        <f>VLOOKUP('Consolidtaed Data'!$C4980,[1]Locations!$A:$O,2,0)</f>
        <v>Vallejo</v>
      </c>
      <c r="O2240" s="9" t="str">
        <f>VLOOKUP('Consolidtaed Data'!$D4980,'[1]Sales People'!$A:$B,2,0)</f>
        <v>Joshua Cook</v>
      </c>
      <c r="P2240" s="9" t="str">
        <f>VLOOKUP('Consolidtaed Data'!$E4980,[1]Customers!$A:$B,2,0)</f>
        <v>Frank Hawkins</v>
      </c>
      <c r="Q2240" s="11">
        <f>WEEKDAY('Consolidtaed Data'!$F4980)</f>
        <v>5</v>
      </c>
      <c r="R2240" s="9">
        <f>MONTH('Consolidtaed Data'!$F4980)</f>
        <v>12</v>
      </c>
      <c r="S2240" s="9" t="str">
        <f>TEXT(Table3[[#This Row],[Purchase Date]],"MMMM")</f>
        <v>June</v>
      </c>
      <c r="T2240" s="9">
        <f>YEAR('Consolidtaed Data'!$F4980)</f>
        <v>2020</v>
      </c>
    </row>
    <row r="2241" spans="1:20" x14ac:dyDescent="0.3">
      <c r="A2241" s="9" t="s">
        <v>3245</v>
      </c>
      <c r="B2241" s="9" t="s">
        <v>136</v>
      </c>
      <c r="C2241" s="9" t="s">
        <v>42</v>
      </c>
      <c r="D2241" s="9" t="s">
        <v>123</v>
      </c>
      <c r="E2241" s="9" t="s">
        <v>1769</v>
      </c>
      <c r="F2241" s="10">
        <v>43995</v>
      </c>
      <c r="G2241" s="10" t="str">
        <f>VLOOKUP(Table3[[#This Row],[Product ID]],[1]Products!$A:$G,2,0)</f>
        <v>Product 2</v>
      </c>
      <c r="H2241" s="22">
        <v>3</v>
      </c>
      <c r="I2241" s="9">
        <f>VLOOKUP('Consolidtaed Data'!$B5196,[1]Products!$A:$G,4,0)</f>
        <v>913</v>
      </c>
      <c r="J2241" s="9">
        <f>VLOOKUP('Consolidtaed Data'!$B5196,[1]Products!$A:$G,3,0)</f>
        <v>584</v>
      </c>
      <c r="K2241" s="9">
        <f>'Consolidtaed Data'!$J5196*'Consolidtaed Data'!$H5196</f>
        <v>2913</v>
      </c>
      <c r="L2241" s="9">
        <f>'Consolidtaed Data'!$I5196*'Consolidtaed Data'!$H5196</f>
        <v>5394</v>
      </c>
      <c r="M2241" s="9">
        <f>'Consolidtaed Data'!$L5196-'Consolidtaed Data'!$K5196</f>
        <v>507</v>
      </c>
      <c r="N2241" s="9" t="str">
        <f>VLOOKUP('Consolidtaed Data'!$C5196,[1]Locations!$A:$O,2,0)</f>
        <v>Lancaster</v>
      </c>
      <c r="O2241" s="9" t="str">
        <f>VLOOKUP('Consolidtaed Data'!$D5196,'[1]Sales People'!$A:$B,2,0)</f>
        <v>Justin Lynch</v>
      </c>
      <c r="P2241" s="9" t="str">
        <f>VLOOKUP('Consolidtaed Data'!$E5196,[1]Customers!$A:$B,2,0)</f>
        <v>Phillip Morrison</v>
      </c>
      <c r="Q2241" s="11">
        <f>WEEKDAY('Consolidtaed Data'!$F5196)</f>
        <v>1</v>
      </c>
      <c r="R2241" s="9">
        <f>MONTH('Consolidtaed Data'!$F5196)</f>
        <v>1</v>
      </c>
      <c r="S2241" s="9" t="str">
        <f>TEXT(Table3[[#This Row],[Purchase Date]],"MMMM")</f>
        <v>June</v>
      </c>
      <c r="T2241" s="9">
        <f>YEAR('Consolidtaed Data'!$F5196)</f>
        <v>2021</v>
      </c>
    </row>
    <row r="2242" spans="1:20" x14ac:dyDescent="0.3">
      <c r="A2242" s="9" t="s">
        <v>3246</v>
      </c>
      <c r="B2242" s="9" t="s">
        <v>301</v>
      </c>
      <c r="C2242" s="9" t="s">
        <v>249</v>
      </c>
      <c r="D2242" s="9" t="s">
        <v>35</v>
      </c>
      <c r="E2242" s="9" t="s">
        <v>2204</v>
      </c>
      <c r="F2242" s="10">
        <v>43995</v>
      </c>
      <c r="G2242" s="10" t="str">
        <f>VLOOKUP(Table3[[#This Row],[Product ID]],[1]Products!$A:$G,2,0)</f>
        <v>Product 57</v>
      </c>
      <c r="H2242" s="22">
        <v>4</v>
      </c>
      <c r="I2242" s="9">
        <f>VLOOKUP('Consolidtaed Data'!$B5322,[1]Products!$A:$G,4,0)</f>
        <v>596</v>
      </c>
      <c r="J2242" s="9">
        <f>VLOOKUP('Consolidtaed Data'!$B5322,[1]Products!$A:$G,3,0)</f>
        <v>358</v>
      </c>
      <c r="K2242" s="9">
        <f>'Consolidtaed Data'!$J5322*'Consolidtaed Data'!$H5322</f>
        <v>1230</v>
      </c>
      <c r="L2242" s="9">
        <f>'Consolidtaed Data'!$I5322*'Consolidtaed Data'!$H5322</f>
        <v>1783</v>
      </c>
      <c r="M2242" s="9">
        <f>'Consolidtaed Data'!$L5322-'Consolidtaed Data'!$K5322</f>
        <v>1018</v>
      </c>
      <c r="N2242" s="9" t="str">
        <f>VLOOKUP('Consolidtaed Data'!$C5322,[1]Locations!$A:$O,2,0)</f>
        <v>Richmond</v>
      </c>
      <c r="O2242" s="9" t="str">
        <f>VLOOKUP('Consolidtaed Data'!$D5322,'[1]Sales People'!$A:$B,2,0)</f>
        <v>Kenneth Bradley</v>
      </c>
      <c r="P2242" s="9" t="str">
        <f>VLOOKUP('Consolidtaed Data'!$E5322,[1]Customers!$A:$B,2,0)</f>
        <v>Andrew Peters</v>
      </c>
      <c r="Q2242" s="11">
        <f>WEEKDAY('Consolidtaed Data'!$F5322)</f>
        <v>5</v>
      </c>
      <c r="R2242" s="9">
        <f>MONTH('Consolidtaed Data'!$F5322)</f>
        <v>1</v>
      </c>
      <c r="S2242" s="9" t="str">
        <f>TEXT(Table3[[#This Row],[Purchase Date]],"MMMM")</f>
        <v>June</v>
      </c>
      <c r="T2242" s="9">
        <f>YEAR('Consolidtaed Data'!$F5322)</f>
        <v>2021</v>
      </c>
    </row>
    <row r="2243" spans="1:20" x14ac:dyDescent="0.3">
      <c r="A2243" s="9" t="s">
        <v>3247</v>
      </c>
      <c r="B2243" s="9" t="s">
        <v>429</v>
      </c>
      <c r="C2243" s="9" t="s">
        <v>302</v>
      </c>
      <c r="D2243" s="9" t="s">
        <v>143</v>
      </c>
      <c r="E2243" s="9" t="s">
        <v>913</v>
      </c>
      <c r="F2243" s="10">
        <v>43995</v>
      </c>
      <c r="G2243" s="10" t="str">
        <f>VLOOKUP(Table3[[#This Row],[Product ID]],[1]Products!$A:$G,2,0)</f>
        <v>Product 87</v>
      </c>
      <c r="H2243" s="22">
        <v>2</v>
      </c>
      <c r="I2243" s="9">
        <f>VLOOKUP('Consolidtaed Data'!$B5707,[1]Products!$A:$G,4,0)</f>
        <v>1467</v>
      </c>
      <c r="J2243" s="9">
        <f>VLOOKUP('Consolidtaed Data'!$B5707,[1]Products!$A:$G,3,0)</f>
        <v>807</v>
      </c>
      <c r="K2243" s="9">
        <f>'Consolidtaed Data'!$J5707*'Consolidtaed Data'!$H5707</f>
        <v>4548</v>
      </c>
      <c r="L2243" s="9">
        <f>'Consolidtaed Data'!$I5707*'Consolidtaed Data'!$H5707</f>
        <v>5349</v>
      </c>
      <c r="M2243" s="9">
        <f>'Consolidtaed Data'!$L5707-'Consolidtaed Data'!$K5707</f>
        <v>987</v>
      </c>
      <c r="N2243" s="9" t="str">
        <f>VLOOKUP('Consolidtaed Data'!$C5707,[1]Locations!$A:$O,2,0)</f>
        <v>Simi Valley</v>
      </c>
      <c r="O2243" s="9" t="str">
        <f>VLOOKUP('Consolidtaed Data'!$D5707,'[1]Sales People'!$A:$B,2,0)</f>
        <v>Carl Elliott</v>
      </c>
      <c r="P2243" s="9" t="str">
        <f>VLOOKUP('Consolidtaed Data'!$E5707,[1]Customers!$A:$B,2,0)</f>
        <v>Eugene Hunter</v>
      </c>
      <c r="Q2243" s="11">
        <f>WEEKDAY('Consolidtaed Data'!$F5707)</f>
        <v>6</v>
      </c>
      <c r="R2243" s="9">
        <f>MONTH('Consolidtaed Data'!$F5707)</f>
        <v>2</v>
      </c>
      <c r="S2243" s="9" t="str">
        <f>TEXT(Table3[[#This Row],[Purchase Date]],"MMMM")</f>
        <v>June</v>
      </c>
      <c r="T2243" s="9">
        <f>YEAR('Consolidtaed Data'!$F5707)</f>
        <v>2021</v>
      </c>
    </row>
    <row r="2244" spans="1:20" x14ac:dyDescent="0.3">
      <c r="A2244" s="9" t="s">
        <v>3248</v>
      </c>
      <c r="B2244" s="9" t="s">
        <v>234</v>
      </c>
      <c r="C2244" s="9" t="s">
        <v>169</v>
      </c>
      <c r="D2244" s="9" t="s">
        <v>43</v>
      </c>
      <c r="E2244" s="9" t="s">
        <v>5128</v>
      </c>
      <c r="F2244" s="10">
        <v>43995</v>
      </c>
      <c r="G2244" s="10" t="str">
        <f>VLOOKUP(Table3[[#This Row],[Product ID]],[1]Products!$A:$G,2,0)</f>
        <v>Product 54</v>
      </c>
      <c r="H2244" s="22">
        <v>1</v>
      </c>
      <c r="I2244" s="9">
        <f>VLOOKUP('Consolidtaed Data'!$B6474,[1]Products!$A:$G,4,0)</f>
        <v>2497</v>
      </c>
      <c r="J2244" s="9">
        <f>VLOOKUP('Consolidtaed Data'!$B6474,[1]Products!$A:$G,3,0)</f>
        <v>1473</v>
      </c>
      <c r="K2244" s="9">
        <f>'Consolidtaed Data'!$J6474*'Consolidtaed Data'!$H6474</f>
        <v>1767</v>
      </c>
      <c r="L2244" s="9">
        <f>'Consolidtaed Data'!$I6474*'Consolidtaed Data'!$H6474</f>
        <v>3156</v>
      </c>
      <c r="M2244" s="9">
        <f>'Consolidtaed Data'!$L6474-'Consolidtaed Data'!$K6474</f>
        <v>364</v>
      </c>
      <c r="N2244" s="9" t="str">
        <f>VLOOKUP('Consolidtaed Data'!$C6474,[1]Locations!$A:$O,2,0)</f>
        <v>Santa Rosa</v>
      </c>
      <c r="O2244" s="9" t="str">
        <f>VLOOKUP('Consolidtaed Data'!$D6474,'[1]Sales People'!$A:$B,2,0)</f>
        <v>Kevin Butler</v>
      </c>
      <c r="P2244" s="9" t="str">
        <f>VLOOKUP('Consolidtaed Data'!$E6474,[1]Customers!$A:$B,2,0)</f>
        <v>Philip Bailey</v>
      </c>
      <c r="Q2244" s="11">
        <f>WEEKDAY('Consolidtaed Data'!$F6474)</f>
        <v>6</v>
      </c>
      <c r="R2244" s="9">
        <f>MONTH('Consolidtaed Data'!$F6474)</f>
        <v>5</v>
      </c>
      <c r="S2244" s="9" t="str">
        <f>TEXT(Table3[[#This Row],[Purchase Date]],"MMMM")</f>
        <v>June</v>
      </c>
      <c r="T2244" s="9">
        <f>YEAR('Consolidtaed Data'!$F6474)</f>
        <v>2021</v>
      </c>
    </row>
    <row r="2245" spans="1:20" x14ac:dyDescent="0.3">
      <c r="A2245" s="9" t="s">
        <v>3249</v>
      </c>
      <c r="B2245" s="9" t="s">
        <v>225</v>
      </c>
      <c r="C2245" s="9" t="s">
        <v>82</v>
      </c>
      <c r="D2245" s="9" t="s">
        <v>131</v>
      </c>
      <c r="E2245" s="9" t="s">
        <v>452</v>
      </c>
      <c r="F2245" s="10">
        <v>43995</v>
      </c>
      <c r="G2245" s="10" t="str">
        <f>VLOOKUP(Table3[[#This Row],[Product ID]],[1]Products!$A:$G,2,0)</f>
        <v>Product 24</v>
      </c>
      <c r="H2245" s="22">
        <v>3</v>
      </c>
      <c r="I2245" s="9">
        <f>VLOOKUP('Consolidtaed Data'!$B6706,[1]Products!$A:$G,4,0)</f>
        <v>1494</v>
      </c>
      <c r="J2245" s="9">
        <f>VLOOKUP('Consolidtaed Data'!$B6706,[1]Products!$A:$G,3,0)</f>
        <v>971</v>
      </c>
      <c r="K2245" s="9">
        <f>'Consolidtaed Data'!$J6706*'Consolidtaed Data'!$H6706</f>
        <v>871</v>
      </c>
      <c r="L2245" s="9">
        <f>'Consolidtaed Data'!$I6706*'Consolidtaed Data'!$H6706</f>
        <v>1708</v>
      </c>
      <c r="M2245" s="9">
        <f>'Consolidtaed Data'!$L6706-'Consolidtaed Data'!$K6706</f>
        <v>689</v>
      </c>
      <c r="N2245" s="9" t="str">
        <f>VLOOKUP('Consolidtaed Data'!$C6706,[1]Locations!$A:$O,2,0)</f>
        <v>Anaheim</v>
      </c>
      <c r="O2245" s="9" t="str">
        <f>VLOOKUP('Consolidtaed Data'!$D6706,'[1]Sales People'!$A:$B,2,0)</f>
        <v>Joe Sims</v>
      </c>
      <c r="P2245" s="9" t="str">
        <f>VLOOKUP('Consolidtaed Data'!$E6706,[1]Customers!$A:$B,2,0)</f>
        <v>Christopher Wright</v>
      </c>
      <c r="Q2245" s="11">
        <f>WEEKDAY('Consolidtaed Data'!$F6706)</f>
        <v>3</v>
      </c>
      <c r="R2245" s="9">
        <f>MONTH('Consolidtaed Data'!$F6706)</f>
        <v>5</v>
      </c>
      <c r="S2245" s="9" t="str">
        <f>TEXT(Table3[[#This Row],[Purchase Date]],"MMMM")</f>
        <v>June</v>
      </c>
      <c r="T2245" s="9">
        <f>YEAR('Consolidtaed Data'!$F6706)</f>
        <v>2021</v>
      </c>
    </row>
    <row r="2246" spans="1:20" x14ac:dyDescent="0.3">
      <c r="A2246" s="9" t="s">
        <v>3250</v>
      </c>
      <c r="B2246" s="9" t="s">
        <v>382</v>
      </c>
      <c r="C2246" s="9" t="s">
        <v>86</v>
      </c>
      <c r="D2246" s="9" t="s">
        <v>83</v>
      </c>
      <c r="E2246" s="9" t="s">
        <v>1857</v>
      </c>
      <c r="F2246" s="10">
        <v>43995</v>
      </c>
      <c r="G2246" s="10" t="str">
        <f>VLOOKUP(Table3[[#This Row],[Product ID]],[1]Products!$A:$G,2,0)</f>
        <v>Product 50</v>
      </c>
      <c r="H2246" s="22">
        <v>1</v>
      </c>
      <c r="I2246" s="9">
        <f>VLOOKUP('Consolidtaed Data'!$B7413,[1]Products!$A:$G,4,0)</f>
        <v>392</v>
      </c>
      <c r="J2246" s="9">
        <f>VLOOKUP('Consolidtaed Data'!$B7413,[1]Products!$A:$G,3,0)</f>
        <v>255</v>
      </c>
      <c r="K2246" s="9">
        <f>'Consolidtaed Data'!$J7413*'Consolidtaed Data'!$H7413</f>
        <v>2196</v>
      </c>
      <c r="L2246" s="9">
        <f>'Consolidtaed Data'!$I7413*'Consolidtaed Data'!$H7413</f>
        <v>3231</v>
      </c>
      <c r="M2246" s="9">
        <f>'Consolidtaed Data'!$L7413-'Consolidtaed Data'!$K7413</f>
        <v>51</v>
      </c>
      <c r="N2246" s="9" t="str">
        <f>VLOOKUP('Consolidtaed Data'!$C7413,[1]Locations!$A:$O,2,0)</f>
        <v>Oxnard</v>
      </c>
      <c r="O2246" s="9" t="str">
        <f>VLOOKUP('Consolidtaed Data'!$D7413,'[1]Sales People'!$A:$B,2,0)</f>
        <v>Clarence Fox</v>
      </c>
      <c r="P2246" s="9" t="str">
        <f>VLOOKUP('Consolidtaed Data'!$E7413,[1]Customers!$A:$B,2,0)</f>
        <v>Louis Harris</v>
      </c>
      <c r="Q2246" s="11">
        <f>WEEKDAY('Consolidtaed Data'!$F7413)</f>
        <v>7</v>
      </c>
      <c r="R2246" s="9">
        <f>MONTH('Consolidtaed Data'!$F7413)</f>
        <v>7</v>
      </c>
      <c r="S2246" s="9" t="str">
        <f>TEXT(Table3[[#This Row],[Purchase Date]],"MMMM")</f>
        <v>June</v>
      </c>
      <c r="T2246" s="9">
        <f>YEAR('Consolidtaed Data'!$F7413)</f>
        <v>2021</v>
      </c>
    </row>
    <row r="2247" spans="1:20" x14ac:dyDescent="0.3">
      <c r="A2247" s="9" t="s">
        <v>3252</v>
      </c>
      <c r="B2247" s="9" t="s">
        <v>234</v>
      </c>
      <c r="C2247" s="9" t="s">
        <v>72</v>
      </c>
      <c r="D2247" s="9" t="s">
        <v>246</v>
      </c>
      <c r="E2247" s="9" t="s">
        <v>1556</v>
      </c>
      <c r="F2247" s="10">
        <v>43995</v>
      </c>
      <c r="G2247" s="10" t="str">
        <f>VLOOKUP(Table3[[#This Row],[Product ID]],[1]Products!$A:$G,2,0)</f>
        <v>Product 54</v>
      </c>
      <c r="H2247" s="22">
        <v>3</v>
      </c>
      <c r="I2247" s="9">
        <f>VLOOKUP('Consolidtaed Data'!$B7741,[1]Products!$A:$G,4,0)</f>
        <v>2410</v>
      </c>
      <c r="J2247" s="9">
        <f>VLOOKUP('Consolidtaed Data'!$B7741,[1]Products!$A:$G,3,0)</f>
        <v>1518</v>
      </c>
      <c r="K2247" s="9">
        <f>'Consolidtaed Data'!$J7741*'Consolidtaed Data'!$H7741</f>
        <v>3144</v>
      </c>
      <c r="L2247" s="9">
        <f>'Consolidtaed Data'!$I7741*'Consolidtaed Data'!$H7741</f>
        <v>3788</v>
      </c>
      <c r="M2247" s="9">
        <f>'Consolidtaed Data'!$L7741-'Consolidtaed Data'!$K7741</f>
        <v>816</v>
      </c>
      <c r="N2247" s="9" t="str">
        <f>VLOOKUP('Consolidtaed Data'!$C7741,[1]Locations!$A:$O,2,0)</f>
        <v>Escondido</v>
      </c>
      <c r="O2247" s="9" t="str">
        <f>VLOOKUP('Consolidtaed Data'!$D7741,'[1]Sales People'!$A:$B,2,0)</f>
        <v>Martin Perry</v>
      </c>
      <c r="P2247" s="9" t="str">
        <f>VLOOKUP('Consolidtaed Data'!$E7741,[1]Customers!$A:$B,2,0)</f>
        <v>Bobby Coleman</v>
      </c>
      <c r="Q2247" s="11">
        <f>WEEKDAY('Consolidtaed Data'!$F7741)</f>
        <v>3</v>
      </c>
      <c r="R2247" s="9">
        <f>MONTH('Consolidtaed Data'!$F7741)</f>
        <v>8</v>
      </c>
      <c r="S2247" s="9" t="str">
        <f>TEXT(Table3[[#This Row],[Purchase Date]],"MMMM")</f>
        <v>June</v>
      </c>
      <c r="T2247" s="9">
        <f>YEAR('Consolidtaed Data'!$F7741)</f>
        <v>2021</v>
      </c>
    </row>
    <row r="2248" spans="1:20" x14ac:dyDescent="0.3">
      <c r="A2248" s="9" t="s">
        <v>3253</v>
      </c>
      <c r="B2248" s="9" t="s">
        <v>219</v>
      </c>
      <c r="C2248" s="9" t="s">
        <v>210</v>
      </c>
      <c r="D2248" s="9" t="s">
        <v>281</v>
      </c>
      <c r="E2248" s="9" t="s">
        <v>1567</v>
      </c>
      <c r="F2248" s="10">
        <v>43995</v>
      </c>
      <c r="G2248" s="10" t="str">
        <f>VLOOKUP(Table3[[#This Row],[Product ID]],[1]Products!$A:$G,2,0)</f>
        <v>Product 35</v>
      </c>
      <c r="H2248" s="22">
        <v>1</v>
      </c>
      <c r="I2248" s="9">
        <f>VLOOKUP('Consolidtaed Data'!$B8028,[1]Products!$A:$G,4,0)</f>
        <v>1566</v>
      </c>
      <c r="J2248" s="9">
        <f>VLOOKUP('Consolidtaed Data'!$B8028,[1]Products!$A:$G,3,0)</f>
        <v>1190</v>
      </c>
      <c r="K2248" s="9">
        <f>'Consolidtaed Data'!$J8028*'Consolidtaed Data'!$H8028</f>
        <v>1608</v>
      </c>
      <c r="L2248" s="9">
        <f>'Consolidtaed Data'!$I8028*'Consolidtaed Data'!$H8028</f>
        <v>2400</v>
      </c>
      <c r="M2248" s="9">
        <f>'Consolidtaed Data'!$L8028-'Consolidtaed Data'!$K8028</f>
        <v>2356</v>
      </c>
      <c r="N2248" s="9" t="str">
        <f>VLOOKUP('Consolidtaed Data'!$C8028,[1]Locations!$A:$O,2,0)</f>
        <v>Roseville</v>
      </c>
      <c r="O2248" s="9" t="str">
        <f>VLOOKUP('Consolidtaed Data'!$D8028,'[1]Sales People'!$A:$B,2,0)</f>
        <v>Charles Harper</v>
      </c>
      <c r="P2248" s="9" t="str">
        <f>VLOOKUP('Consolidtaed Data'!$E8028,[1]Customers!$A:$B,2,0)</f>
        <v>Martin Mason</v>
      </c>
      <c r="Q2248" s="11">
        <f>WEEKDAY('Consolidtaed Data'!$F8028)</f>
        <v>6</v>
      </c>
      <c r="R2248" s="9">
        <f>MONTH('Consolidtaed Data'!$F8028)</f>
        <v>9</v>
      </c>
      <c r="S2248" s="9" t="str">
        <f>TEXT(Table3[[#This Row],[Purchase Date]],"MMMM")</f>
        <v>June</v>
      </c>
      <c r="T2248" s="9">
        <f>YEAR('Consolidtaed Data'!$F8028)</f>
        <v>2021</v>
      </c>
    </row>
    <row r="2249" spans="1:20" x14ac:dyDescent="0.3">
      <c r="A2249" s="9" t="s">
        <v>3254</v>
      </c>
      <c r="B2249" s="9" t="s">
        <v>230</v>
      </c>
      <c r="C2249" s="9" t="s">
        <v>94</v>
      </c>
      <c r="D2249" s="9" t="s">
        <v>64</v>
      </c>
      <c r="E2249" s="9" t="s">
        <v>1007</v>
      </c>
      <c r="F2249" s="10">
        <v>43995</v>
      </c>
      <c r="G2249" s="10" t="str">
        <f>VLOOKUP(Table3[[#This Row],[Product ID]],[1]Products!$A:$G,2,0)</f>
        <v>Product 31</v>
      </c>
      <c r="H2249" s="22">
        <v>1</v>
      </c>
      <c r="I2249" s="9">
        <f>VLOOKUP('Consolidtaed Data'!$B8953,[1]Products!$A:$G,4,0)</f>
        <v>1862</v>
      </c>
      <c r="J2249" s="9">
        <f>VLOOKUP('Consolidtaed Data'!$B8953,[1]Products!$A:$G,3,0)</f>
        <v>1173</v>
      </c>
      <c r="K2249" s="9">
        <f>'Consolidtaed Data'!$J8953*'Consolidtaed Data'!$H8953</f>
        <v>1067</v>
      </c>
      <c r="L2249" s="9">
        <f>'Consolidtaed Data'!$I8953*'Consolidtaed Data'!$H8953</f>
        <v>1809</v>
      </c>
      <c r="M2249" s="9">
        <f>'Consolidtaed Data'!$L8953-'Consolidtaed Data'!$K8953</f>
        <v>174</v>
      </c>
      <c r="N2249" s="9" t="str">
        <f>VLOOKUP('Consolidtaed Data'!$C8953,[1]Locations!$A:$O,2,0)</f>
        <v>El Monte</v>
      </c>
      <c r="O2249" s="9" t="str">
        <f>VLOOKUP('Consolidtaed Data'!$D8953,'[1]Sales People'!$A:$B,2,0)</f>
        <v>Fred Robertson</v>
      </c>
      <c r="P2249" s="9" t="str">
        <f>VLOOKUP('Consolidtaed Data'!$E8953,[1]Customers!$A:$B,2,0)</f>
        <v>Billy Miller</v>
      </c>
      <c r="Q2249" s="11">
        <f>WEEKDAY('Consolidtaed Data'!$F8953)</f>
        <v>3</v>
      </c>
      <c r="R2249" s="9">
        <f>MONTH('Consolidtaed Data'!$F8953)</f>
        <v>11</v>
      </c>
      <c r="S2249" s="9" t="str">
        <f>TEXT(Table3[[#This Row],[Purchase Date]],"MMMM")</f>
        <v>June</v>
      </c>
      <c r="T2249" s="9">
        <f>YEAR('Consolidtaed Data'!$F8953)</f>
        <v>2021</v>
      </c>
    </row>
    <row r="2250" spans="1:20" x14ac:dyDescent="0.3">
      <c r="A2250" s="9" t="s">
        <v>3255</v>
      </c>
      <c r="B2250" s="9" t="s">
        <v>311</v>
      </c>
      <c r="C2250" s="9" t="s">
        <v>12</v>
      </c>
      <c r="D2250" s="9" t="s">
        <v>80</v>
      </c>
      <c r="E2250" s="9" t="s">
        <v>312</v>
      </c>
      <c r="F2250" s="10">
        <v>43995</v>
      </c>
      <c r="G2250" s="10" t="str">
        <f>VLOOKUP(Table3[[#This Row],[Product ID]],[1]Products!$A:$G,2,0)</f>
        <v>Product 33</v>
      </c>
      <c r="H2250" s="22">
        <v>4</v>
      </c>
      <c r="I2250" s="9">
        <f>VLOOKUP('Consolidtaed Data'!$B8971,[1]Products!$A:$G,4,0)</f>
        <v>2497</v>
      </c>
      <c r="J2250" s="9">
        <f>VLOOKUP('Consolidtaed Data'!$B8971,[1]Products!$A:$G,3,0)</f>
        <v>1473</v>
      </c>
      <c r="K2250" s="9">
        <f>'Consolidtaed Data'!$J8971*'Consolidtaed Data'!$H8971</f>
        <v>1301</v>
      </c>
      <c r="L2250" s="9">
        <f>'Consolidtaed Data'!$I8971*'Consolidtaed Data'!$H8971</f>
        <v>1587</v>
      </c>
      <c r="M2250" s="9">
        <f>'Consolidtaed Data'!$L8971-'Consolidtaed Data'!$K8971</f>
        <v>799</v>
      </c>
      <c r="N2250" s="9" t="str">
        <f>VLOOKUP('Consolidtaed Data'!$C8971,[1]Locations!$A:$O,2,0)</f>
        <v>Torrance</v>
      </c>
      <c r="O2250" s="9" t="str">
        <f>VLOOKUP('Consolidtaed Data'!$D8971,'[1]Sales People'!$A:$B,2,0)</f>
        <v>Fred Robertson</v>
      </c>
      <c r="P2250" s="9" t="str">
        <f>VLOOKUP('Consolidtaed Data'!$E8971,[1]Customers!$A:$B,2,0)</f>
        <v>Willie Day</v>
      </c>
      <c r="Q2250" s="11">
        <f>WEEKDAY('Consolidtaed Data'!$F8971)</f>
        <v>5</v>
      </c>
      <c r="R2250" s="9">
        <f>MONTH('Consolidtaed Data'!$F8971)</f>
        <v>11</v>
      </c>
      <c r="S2250" s="9" t="str">
        <f>TEXT(Table3[[#This Row],[Purchase Date]],"MMMM")</f>
        <v>June</v>
      </c>
      <c r="T2250" s="9">
        <f>YEAR('Consolidtaed Data'!$F8971)</f>
        <v>2021</v>
      </c>
    </row>
    <row r="2251" spans="1:20" x14ac:dyDescent="0.3">
      <c r="A2251" s="9" t="s">
        <v>3256</v>
      </c>
      <c r="B2251" s="9" t="s">
        <v>54</v>
      </c>
      <c r="C2251" s="9" t="s">
        <v>289</v>
      </c>
      <c r="D2251" s="9" t="s">
        <v>329</v>
      </c>
      <c r="E2251" s="9" t="s">
        <v>419</v>
      </c>
      <c r="F2251" s="10">
        <v>43995</v>
      </c>
      <c r="G2251" s="10" t="str">
        <f>VLOOKUP(Table3[[#This Row],[Product ID]],[1]Products!$A:$G,2,0)</f>
        <v>Product 41</v>
      </c>
      <c r="H2251" s="22">
        <v>1</v>
      </c>
      <c r="I2251" s="9">
        <f>VLOOKUP('Consolidtaed Data'!$B9142,[1]Products!$A:$G,4,0)</f>
        <v>2464</v>
      </c>
      <c r="J2251" s="9">
        <f>VLOOKUP('Consolidtaed Data'!$B9142,[1]Products!$A:$G,3,0)</f>
        <v>1774</v>
      </c>
      <c r="K2251" s="9">
        <f>'Consolidtaed Data'!$J9142*'Consolidtaed Data'!$H9142</f>
        <v>624</v>
      </c>
      <c r="L2251" s="9">
        <f>'Consolidtaed Data'!$I9142*'Consolidtaed Data'!$H9142</f>
        <v>945</v>
      </c>
      <c r="M2251" s="9">
        <f>'Consolidtaed Data'!$L9142-'Consolidtaed Data'!$K9142</f>
        <v>1389</v>
      </c>
      <c r="N2251" s="9" t="str">
        <f>VLOOKUP('Consolidtaed Data'!$C9142,[1]Locations!$A:$O,2,0)</f>
        <v>Long Beach</v>
      </c>
      <c r="O2251" s="9" t="str">
        <f>VLOOKUP('Consolidtaed Data'!$D9142,'[1]Sales People'!$A:$B,2,0)</f>
        <v>Jimmy Young</v>
      </c>
      <c r="P2251" s="9" t="str">
        <f>VLOOKUP('Consolidtaed Data'!$E9142,[1]Customers!$A:$B,2,0)</f>
        <v>Steven Young</v>
      </c>
      <c r="Q2251" s="11">
        <f>WEEKDAY('Consolidtaed Data'!$F9142)</f>
        <v>2</v>
      </c>
      <c r="R2251" s="9">
        <f>MONTH('Consolidtaed Data'!$F9142)</f>
        <v>11</v>
      </c>
      <c r="S2251" s="9" t="str">
        <f>TEXT(Table3[[#This Row],[Purchase Date]],"MMMM")</f>
        <v>June</v>
      </c>
      <c r="T2251" s="9">
        <f>YEAR('Consolidtaed Data'!$F9142)</f>
        <v>2021</v>
      </c>
    </row>
    <row r="2252" spans="1:20" x14ac:dyDescent="0.3">
      <c r="A2252" s="9" t="s">
        <v>3257</v>
      </c>
      <c r="B2252" s="9" t="s">
        <v>240</v>
      </c>
      <c r="C2252" s="9" t="s">
        <v>126</v>
      </c>
      <c r="D2252" s="9" t="s">
        <v>374</v>
      </c>
      <c r="E2252" s="9" t="s">
        <v>972</v>
      </c>
      <c r="F2252" s="10">
        <v>43995</v>
      </c>
      <c r="G2252" s="10" t="str">
        <f>VLOOKUP(Table3[[#This Row],[Product ID]],[1]Products!$A:$G,2,0)</f>
        <v>Product 70</v>
      </c>
      <c r="H2252" s="22">
        <v>1</v>
      </c>
      <c r="I2252" s="9">
        <f>VLOOKUP('Consolidtaed Data'!$B9568,[1]Products!$A:$G,4,0)</f>
        <v>2410</v>
      </c>
      <c r="J2252" s="9">
        <f>VLOOKUP('Consolidtaed Data'!$B9568,[1]Products!$A:$G,3,0)</f>
        <v>1518</v>
      </c>
      <c r="K2252" s="9">
        <f>'Consolidtaed Data'!$J9568*'Consolidtaed Data'!$H9568</f>
        <v>683</v>
      </c>
      <c r="L2252" s="9">
        <f>'Consolidtaed Data'!$I9568*'Consolidtaed Data'!$H9568</f>
        <v>1178</v>
      </c>
      <c r="M2252" s="9">
        <f>'Consolidtaed Data'!$L9568-'Consolidtaed Data'!$K9568</f>
        <v>651</v>
      </c>
      <c r="N2252" s="9" t="str">
        <f>VLOOKUP('Consolidtaed Data'!$C9568,[1]Locations!$A:$O,2,0)</f>
        <v>Palmdale</v>
      </c>
      <c r="O2252" s="9" t="str">
        <f>VLOOKUP('Consolidtaed Data'!$D9568,'[1]Sales People'!$A:$B,2,0)</f>
        <v>Jerry Perry</v>
      </c>
      <c r="P2252" s="9" t="str">
        <f>VLOOKUP('Consolidtaed Data'!$E9568,[1]Customers!$A:$B,2,0)</f>
        <v>Jonathan Pierce</v>
      </c>
      <c r="Q2252" s="11">
        <f>WEEKDAY('Consolidtaed Data'!$F9568)</f>
        <v>6</v>
      </c>
      <c r="R2252" s="9">
        <f>MONTH('Consolidtaed Data'!$F9568)</f>
        <v>12</v>
      </c>
      <c r="S2252" s="9" t="str">
        <f>TEXT(Table3[[#This Row],[Purchase Date]],"MMMM")</f>
        <v>June</v>
      </c>
      <c r="T2252" s="9">
        <f>YEAR('Consolidtaed Data'!$F9568)</f>
        <v>2021</v>
      </c>
    </row>
    <row r="2253" spans="1:20" x14ac:dyDescent="0.3">
      <c r="A2253" s="9" t="s">
        <v>3258</v>
      </c>
      <c r="B2253" s="9" t="s">
        <v>172</v>
      </c>
      <c r="C2253" s="9" t="s">
        <v>210</v>
      </c>
      <c r="D2253" s="9" t="s">
        <v>174</v>
      </c>
      <c r="E2253" s="9" t="s">
        <v>1078</v>
      </c>
      <c r="F2253" s="10">
        <v>43996</v>
      </c>
      <c r="G2253" s="10" t="str">
        <f>VLOOKUP(Table3[[#This Row],[Product ID]],[1]Products!$A:$G,2,0)</f>
        <v>Product 4</v>
      </c>
      <c r="H2253" s="22">
        <v>1</v>
      </c>
      <c r="I2253" s="9">
        <f>VLOOKUP('Consolidtaed Data'!$B4924,[1]Products!$A:$G,4,0)</f>
        <v>1052</v>
      </c>
      <c r="J2253" s="9">
        <f>VLOOKUP('Consolidtaed Data'!$B4924,[1]Products!$A:$G,3,0)</f>
        <v>589</v>
      </c>
      <c r="K2253" s="9">
        <f>'Consolidtaed Data'!$J4924*'Consolidtaed Data'!$H4924</f>
        <v>2602</v>
      </c>
      <c r="L2253" s="9">
        <f>'Consolidtaed Data'!$I4924*'Consolidtaed Data'!$H4924</f>
        <v>3174</v>
      </c>
      <c r="M2253" s="9">
        <f>'Consolidtaed Data'!$L4924-'Consolidtaed Data'!$K4924</f>
        <v>377</v>
      </c>
      <c r="N2253" s="9" t="str">
        <f>VLOOKUP('Consolidtaed Data'!$C4924,[1]Locations!$A:$O,2,0)</f>
        <v>Anaheim</v>
      </c>
      <c r="O2253" s="9" t="str">
        <f>VLOOKUP('Consolidtaed Data'!$D4924,'[1]Sales People'!$A:$B,2,0)</f>
        <v>Justin Lynch</v>
      </c>
      <c r="P2253" s="9" t="str">
        <f>VLOOKUP('Consolidtaed Data'!$E4924,[1]Customers!$A:$B,2,0)</f>
        <v>Christopher Ramos</v>
      </c>
      <c r="Q2253" s="11">
        <f>WEEKDAY('Consolidtaed Data'!$F4924)</f>
        <v>2</v>
      </c>
      <c r="R2253" s="9">
        <f>MONTH('Consolidtaed Data'!$F4924)</f>
        <v>12</v>
      </c>
      <c r="S2253" s="9" t="str">
        <f>TEXT(Table3[[#This Row],[Purchase Date]],"MMMM")</f>
        <v>June</v>
      </c>
      <c r="T2253" s="9">
        <f>YEAR('Consolidtaed Data'!$F4924)</f>
        <v>2020</v>
      </c>
    </row>
    <row r="2254" spans="1:20" x14ac:dyDescent="0.3">
      <c r="A2254" s="9" t="s">
        <v>3259</v>
      </c>
      <c r="B2254" s="9" t="s">
        <v>230</v>
      </c>
      <c r="C2254" s="9" t="s">
        <v>357</v>
      </c>
      <c r="D2254" s="9" t="s">
        <v>127</v>
      </c>
      <c r="E2254" s="9" t="s">
        <v>761</v>
      </c>
      <c r="F2254" s="10">
        <v>43996</v>
      </c>
      <c r="G2254" s="10" t="str">
        <f>VLOOKUP(Table3[[#This Row],[Product ID]],[1]Products!$A:$G,2,0)</f>
        <v>Product 31</v>
      </c>
      <c r="H2254" s="22">
        <v>2</v>
      </c>
      <c r="I2254" s="9">
        <f>VLOOKUP('Consolidtaed Data'!$B5138,[1]Products!$A:$G,4,0)</f>
        <v>2257</v>
      </c>
      <c r="J2254" s="9">
        <f>VLOOKUP('Consolidtaed Data'!$B5138,[1]Products!$A:$G,3,0)</f>
        <v>1535</v>
      </c>
      <c r="K2254" s="9">
        <f>'Consolidtaed Data'!$J5138*'Consolidtaed Data'!$H5138</f>
        <v>1365</v>
      </c>
      <c r="L2254" s="9">
        <f>'Consolidtaed Data'!$I5138*'Consolidtaed Data'!$H5138</f>
        <v>2397</v>
      </c>
      <c r="M2254" s="9">
        <f>'Consolidtaed Data'!$L5138-'Consolidtaed Data'!$K5138</f>
        <v>138</v>
      </c>
      <c r="N2254" s="9" t="str">
        <f>VLOOKUP('Consolidtaed Data'!$C5138,[1]Locations!$A:$O,2,0)</f>
        <v>Concord</v>
      </c>
      <c r="O2254" s="9" t="str">
        <f>VLOOKUP('Consolidtaed Data'!$D5138,'[1]Sales People'!$A:$B,2,0)</f>
        <v>Carl Hall</v>
      </c>
      <c r="P2254" s="9" t="str">
        <f>VLOOKUP('Consolidtaed Data'!$E5138,[1]Customers!$A:$B,2,0)</f>
        <v>Peter Boyd</v>
      </c>
      <c r="Q2254" s="11">
        <f>WEEKDAY('Consolidtaed Data'!$F5138)</f>
        <v>4</v>
      </c>
      <c r="R2254" s="9">
        <f>MONTH('Consolidtaed Data'!$F5138)</f>
        <v>1</v>
      </c>
      <c r="S2254" s="9" t="str">
        <f>TEXT(Table3[[#This Row],[Purchase Date]],"MMMM")</f>
        <v>June</v>
      </c>
      <c r="T2254" s="9">
        <f>YEAR('Consolidtaed Data'!$F5138)</f>
        <v>2021</v>
      </c>
    </row>
    <row r="2255" spans="1:20" x14ac:dyDescent="0.3">
      <c r="A2255" s="9" t="s">
        <v>3260</v>
      </c>
      <c r="B2255" s="9" t="s">
        <v>49</v>
      </c>
      <c r="C2255" s="9" t="s">
        <v>421</v>
      </c>
      <c r="D2255" s="9" t="s">
        <v>246</v>
      </c>
      <c r="E2255" s="9" t="s">
        <v>398</v>
      </c>
      <c r="F2255" s="10">
        <v>43996</v>
      </c>
      <c r="G2255" s="10" t="str">
        <f>VLOOKUP(Table3[[#This Row],[Product ID]],[1]Products!$A:$G,2,0)</f>
        <v>Product 30</v>
      </c>
      <c r="H2255" s="22">
        <v>1</v>
      </c>
      <c r="I2255" s="9">
        <f>VLOOKUP('Consolidtaed Data'!$B6401,[1]Products!$A:$G,4,0)</f>
        <v>458</v>
      </c>
      <c r="J2255" s="9">
        <f>VLOOKUP('Consolidtaed Data'!$B6401,[1]Products!$A:$G,3,0)</f>
        <v>376</v>
      </c>
      <c r="K2255" s="9">
        <f>'Consolidtaed Data'!$J6401*'Consolidtaed Data'!$H6401</f>
        <v>5892</v>
      </c>
      <c r="L2255" s="9">
        <f>'Consolidtaed Data'!$I6401*'Consolidtaed Data'!$H6401</f>
        <v>9988</v>
      </c>
      <c r="M2255" s="9">
        <f>'Consolidtaed Data'!$L6401-'Consolidtaed Data'!$K6401</f>
        <v>1404</v>
      </c>
      <c r="N2255" s="9" t="str">
        <f>VLOOKUP('Consolidtaed Data'!$C6401,[1]Locations!$A:$O,2,0)</f>
        <v>Rialto</v>
      </c>
      <c r="O2255" s="9" t="str">
        <f>VLOOKUP('Consolidtaed Data'!$D6401,'[1]Sales People'!$A:$B,2,0)</f>
        <v>Joshua Taylor</v>
      </c>
      <c r="P2255" s="9" t="str">
        <f>VLOOKUP('Consolidtaed Data'!$E6401,[1]Customers!$A:$B,2,0)</f>
        <v>Alan Miller</v>
      </c>
      <c r="Q2255" s="11">
        <f>WEEKDAY('Consolidtaed Data'!$F6401)</f>
        <v>7</v>
      </c>
      <c r="R2255" s="9">
        <f>MONTH('Consolidtaed Data'!$F6401)</f>
        <v>5</v>
      </c>
      <c r="S2255" s="9" t="str">
        <f>TEXT(Table3[[#This Row],[Purchase Date]],"MMMM")</f>
        <v>June</v>
      </c>
      <c r="T2255" s="9">
        <f>YEAR('Consolidtaed Data'!$F6401)</f>
        <v>2021</v>
      </c>
    </row>
    <row r="2256" spans="1:20" x14ac:dyDescent="0.3">
      <c r="A2256" s="9" t="s">
        <v>3261</v>
      </c>
      <c r="B2256" s="9" t="s">
        <v>188</v>
      </c>
      <c r="C2256" s="9" t="s">
        <v>319</v>
      </c>
      <c r="D2256" s="9" t="s">
        <v>100</v>
      </c>
      <c r="E2256" s="9" t="s">
        <v>763</v>
      </c>
      <c r="F2256" s="10">
        <v>43996</v>
      </c>
      <c r="G2256" s="10" t="str">
        <f>VLOOKUP(Table3[[#This Row],[Product ID]],[1]Products!$A:$G,2,0)</f>
        <v>Product 63</v>
      </c>
      <c r="H2256" s="22">
        <v>3</v>
      </c>
      <c r="I2256" s="9">
        <f>VLOOKUP('Consolidtaed Data'!$B6605,[1]Products!$A:$G,4,0)</f>
        <v>95</v>
      </c>
      <c r="J2256" s="9">
        <f>VLOOKUP('Consolidtaed Data'!$B6605,[1]Products!$A:$G,3,0)</f>
        <v>61</v>
      </c>
      <c r="K2256" s="9">
        <f>'Consolidtaed Data'!$J6605*'Consolidtaed Data'!$H6605</f>
        <v>1942</v>
      </c>
      <c r="L2256" s="9">
        <f>'Consolidtaed Data'!$I6605*'Consolidtaed Data'!$H6605</f>
        <v>2988</v>
      </c>
      <c r="M2256" s="9">
        <f>'Consolidtaed Data'!$L6605-'Consolidtaed Data'!$K6605</f>
        <v>344</v>
      </c>
      <c r="N2256" s="9" t="str">
        <f>VLOOKUP('Consolidtaed Data'!$C6605,[1]Locations!$A:$O,2,0)</f>
        <v>Costa Mesa</v>
      </c>
      <c r="O2256" s="9" t="str">
        <f>VLOOKUP('Consolidtaed Data'!$D6605,'[1]Sales People'!$A:$B,2,0)</f>
        <v>Brian Davis</v>
      </c>
      <c r="P2256" s="9" t="str">
        <f>VLOOKUP('Consolidtaed Data'!$E6605,[1]Customers!$A:$B,2,0)</f>
        <v>Ronald Barnes</v>
      </c>
      <c r="Q2256" s="11">
        <f>WEEKDAY('Consolidtaed Data'!$F6605)</f>
        <v>2</v>
      </c>
      <c r="R2256" s="9">
        <f>MONTH('Consolidtaed Data'!$F6605)</f>
        <v>5</v>
      </c>
      <c r="S2256" s="9" t="str">
        <f>TEXT(Table3[[#This Row],[Purchase Date]],"MMMM")</f>
        <v>June</v>
      </c>
      <c r="T2256" s="9">
        <f>YEAR('Consolidtaed Data'!$F6605)</f>
        <v>2021</v>
      </c>
    </row>
    <row r="2257" spans="1:20" x14ac:dyDescent="0.3">
      <c r="A2257" s="9" t="s">
        <v>3262</v>
      </c>
      <c r="B2257" s="9" t="s">
        <v>692</v>
      </c>
      <c r="C2257" s="9" t="s">
        <v>394</v>
      </c>
      <c r="D2257" s="9" t="s">
        <v>143</v>
      </c>
      <c r="E2257" s="9" t="s">
        <v>1680</v>
      </c>
      <c r="F2257" s="10">
        <v>43996</v>
      </c>
      <c r="G2257" s="10" t="str">
        <f>VLOOKUP(Table3[[#This Row],[Product ID]],[1]Products!$A:$G,2,0)</f>
        <v>Product 83</v>
      </c>
      <c r="H2257" s="22">
        <v>1</v>
      </c>
      <c r="I2257" s="9">
        <f>VLOOKUP('Consolidtaed Data'!$B6649,[1]Products!$A:$G,4,0)</f>
        <v>1798</v>
      </c>
      <c r="J2257" s="9">
        <f>VLOOKUP('Consolidtaed Data'!$B6649,[1]Products!$A:$G,3,0)</f>
        <v>971</v>
      </c>
      <c r="K2257" s="9">
        <f>'Consolidtaed Data'!$J6649*'Consolidtaed Data'!$H6649</f>
        <v>1608</v>
      </c>
      <c r="L2257" s="9">
        <f>'Consolidtaed Data'!$I6649*'Consolidtaed Data'!$H6649</f>
        <v>2400</v>
      </c>
      <c r="M2257" s="9">
        <f>'Consolidtaed Data'!$L6649-'Consolidtaed Data'!$K6649</f>
        <v>95</v>
      </c>
      <c r="N2257" s="9" t="str">
        <f>VLOOKUP('Consolidtaed Data'!$C6649,[1]Locations!$A:$O,2,0)</f>
        <v>San Francisco</v>
      </c>
      <c r="O2257" s="9" t="str">
        <f>VLOOKUP('Consolidtaed Data'!$D6649,'[1]Sales People'!$A:$B,2,0)</f>
        <v>Patrick Ruiz</v>
      </c>
      <c r="P2257" s="9" t="str">
        <f>VLOOKUP('Consolidtaed Data'!$E6649,[1]Customers!$A:$B,2,0)</f>
        <v>Henry Harper</v>
      </c>
      <c r="Q2257" s="11">
        <f>WEEKDAY('Consolidtaed Data'!$F6649)</f>
        <v>6</v>
      </c>
      <c r="R2257" s="9">
        <f>MONTH('Consolidtaed Data'!$F6649)</f>
        <v>5</v>
      </c>
      <c r="S2257" s="9" t="str">
        <f>TEXT(Table3[[#This Row],[Purchase Date]],"MMMM")</f>
        <v>June</v>
      </c>
      <c r="T2257" s="9">
        <f>YEAR('Consolidtaed Data'!$F6649)</f>
        <v>2021</v>
      </c>
    </row>
    <row r="2258" spans="1:20" x14ac:dyDescent="0.3">
      <c r="A2258" s="9" t="s">
        <v>3264</v>
      </c>
      <c r="B2258" s="9" t="s">
        <v>7</v>
      </c>
      <c r="C2258" s="9" t="s">
        <v>331</v>
      </c>
      <c r="D2258" s="9" t="s">
        <v>272</v>
      </c>
      <c r="E2258" s="9" t="s">
        <v>708</v>
      </c>
      <c r="F2258" s="10">
        <v>43996</v>
      </c>
      <c r="G2258" s="10" t="str">
        <f>VLOOKUP(Table3[[#This Row],[Product ID]],[1]Products!$A:$G,2,0)</f>
        <v>Product 77</v>
      </c>
      <c r="H2258" s="22">
        <v>2</v>
      </c>
      <c r="I2258" s="9">
        <f>VLOOKUP('Consolidtaed Data'!$B7102,[1]Products!$A:$G,4,0)</f>
        <v>1889</v>
      </c>
      <c r="J2258" s="9">
        <f>VLOOKUP('Consolidtaed Data'!$B7102,[1]Products!$A:$G,3,0)</f>
        <v>945</v>
      </c>
      <c r="K2258" s="9">
        <f>'Consolidtaed Data'!$J7102*'Consolidtaed Data'!$H7102</f>
        <v>416</v>
      </c>
      <c r="L2258" s="9">
        <f>'Consolidtaed Data'!$I7102*'Consolidtaed Data'!$H7102</f>
        <v>603</v>
      </c>
      <c r="M2258" s="9">
        <f>'Consolidtaed Data'!$L7102-'Consolidtaed Data'!$K7102</f>
        <v>492</v>
      </c>
      <c r="N2258" s="9" t="str">
        <f>VLOOKUP('Consolidtaed Data'!$C7102,[1]Locations!$A:$O,2,0)</f>
        <v>Escondido</v>
      </c>
      <c r="O2258" s="9" t="str">
        <f>VLOOKUP('Consolidtaed Data'!$D7102,'[1]Sales People'!$A:$B,2,0)</f>
        <v>Larry Marshall</v>
      </c>
      <c r="P2258" s="9" t="str">
        <f>VLOOKUP('Consolidtaed Data'!$E7102,[1]Customers!$A:$B,2,0)</f>
        <v>Mark Lee</v>
      </c>
      <c r="Q2258" s="11">
        <f>WEEKDAY('Consolidtaed Data'!$F7102)</f>
        <v>5</v>
      </c>
      <c r="R2258" s="9">
        <f>MONTH('Consolidtaed Data'!$F7102)</f>
        <v>6</v>
      </c>
      <c r="S2258" s="9" t="str">
        <f>TEXT(Table3[[#This Row],[Purchase Date]],"MMMM")</f>
        <v>June</v>
      </c>
      <c r="T2258" s="9">
        <f>YEAR('Consolidtaed Data'!$F7102)</f>
        <v>2021</v>
      </c>
    </row>
    <row r="2259" spans="1:20" x14ac:dyDescent="0.3">
      <c r="A2259" s="9" t="s">
        <v>3265</v>
      </c>
      <c r="B2259" s="9" t="s">
        <v>248</v>
      </c>
      <c r="C2259" s="9" t="s">
        <v>186</v>
      </c>
      <c r="D2259" s="9" t="s">
        <v>281</v>
      </c>
      <c r="E2259" s="9" t="s">
        <v>1359</v>
      </c>
      <c r="F2259" s="10">
        <v>43996</v>
      </c>
      <c r="G2259" s="10" t="str">
        <f>VLOOKUP(Table3[[#This Row],[Product ID]],[1]Products!$A:$G,2,0)</f>
        <v>Product 97</v>
      </c>
      <c r="H2259" s="22">
        <v>1</v>
      </c>
      <c r="I2259" s="9">
        <f>VLOOKUP('Consolidtaed Data'!$B7415,[1]Products!$A:$G,4,0)</f>
        <v>1812</v>
      </c>
      <c r="J2259" s="9">
        <f>VLOOKUP('Consolidtaed Data'!$B7415,[1]Products!$A:$G,3,0)</f>
        <v>1305</v>
      </c>
      <c r="K2259" s="9">
        <f>'Consolidtaed Data'!$J7415*'Consolidtaed Data'!$H7415</f>
        <v>291</v>
      </c>
      <c r="L2259" s="9">
        <f>'Consolidtaed Data'!$I7415*'Consolidtaed Data'!$H7415</f>
        <v>378</v>
      </c>
      <c r="M2259" s="9">
        <f>'Consolidtaed Data'!$L7415-'Consolidtaed Data'!$K7415</f>
        <v>264</v>
      </c>
      <c r="N2259" s="9" t="str">
        <f>VLOOKUP('Consolidtaed Data'!$C7415,[1]Locations!$A:$O,2,0)</f>
        <v>Santa Clarita</v>
      </c>
      <c r="O2259" s="9" t="str">
        <f>VLOOKUP('Consolidtaed Data'!$D7415,'[1]Sales People'!$A:$B,2,0)</f>
        <v>Patrick Ruiz</v>
      </c>
      <c r="P2259" s="9" t="str">
        <f>VLOOKUP('Consolidtaed Data'!$E7415,[1]Customers!$A:$B,2,0)</f>
        <v>Bobby Willis</v>
      </c>
      <c r="Q2259" s="11">
        <f>WEEKDAY('Consolidtaed Data'!$F7415)</f>
        <v>7</v>
      </c>
      <c r="R2259" s="9">
        <f>MONTH('Consolidtaed Data'!$F7415)</f>
        <v>7</v>
      </c>
      <c r="S2259" s="9" t="str">
        <f>TEXT(Table3[[#This Row],[Purchase Date]],"MMMM")</f>
        <v>June</v>
      </c>
      <c r="T2259" s="9">
        <f>YEAR('Consolidtaed Data'!$F7415)</f>
        <v>2021</v>
      </c>
    </row>
    <row r="2260" spans="1:20" x14ac:dyDescent="0.3">
      <c r="A2260" s="9" t="s">
        <v>3266</v>
      </c>
      <c r="B2260" s="9" t="s">
        <v>219</v>
      </c>
      <c r="C2260" s="9" t="s">
        <v>173</v>
      </c>
      <c r="D2260" s="9" t="s">
        <v>246</v>
      </c>
      <c r="E2260" s="9" t="s">
        <v>3857</v>
      </c>
      <c r="F2260" s="10">
        <v>43996</v>
      </c>
      <c r="G2260" s="10" t="str">
        <f>VLOOKUP(Table3[[#This Row],[Product ID]],[1]Products!$A:$G,2,0)</f>
        <v>Product 35</v>
      </c>
      <c r="H2260" s="22">
        <v>1</v>
      </c>
      <c r="I2260" s="9">
        <f>VLOOKUP('Consolidtaed Data'!$B7517,[1]Products!$A:$G,4,0)</f>
        <v>871</v>
      </c>
      <c r="J2260" s="9">
        <f>VLOOKUP('Consolidtaed Data'!$B7517,[1]Products!$A:$G,3,0)</f>
        <v>540</v>
      </c>
      <c r="K2260" s="9">
        <f>'Consolidtaed Data'!$J7517*'Consolidtaed Data'!$H7517</f>
        <v>3162</v>
      </c>
      <c r="L2260" s="9">
        <f>'Consolidtaed Data'!$I7517*'Consolidtaed Data'!$H7517</f>
        <v>4215</v>
      </c>
      <c r="M2260" s="9">
        <f>'Consolidtaed Data'!$L7517-'Consolidtaed Data'!$K7517</f>
        <v>1100</v>
      </c>
      <c r="N2260" s="9" t="str">
        <f>VLOOKUP('Consolidtaed Data'!$C7517,[1]Locations!$A:$O,2,0)</f>
        <v>Thousand Oaks</v>
      </c>
      <c r="O2260" s="9" t="str">
        <f>VLOOKUP('Consolidtaed Data'!$D7517,'[1]Sales People'!$A:$B,2,0)</f>
        <v>Sean Miller</v>
      </c>
      <c r="P2260" s="9" t="str">
        <f>VLOOKUP('Consolidtaed Data'!$E7517,[1]Customers!$A:$B,2,0)</f>
        <v>Peter Gilbert</v>
      </c>
      <c r="Q2260" s="11">
        <f>WEEKDAY('Consolidtaed Data'!$F7517)</f>
        <v>1</v>
      </c>
      <c r="R2260" s="9">
        <f>MONTH('Consolidtaed Data'!$F7517)</f>
        <v>7</v>
      </c>
      <c r="S2260" s="9" t="str">
        <f>TEXT(Table3[[#This Row],[Purchase Date]],"MMMM")</f>
        <v>June</v>
      </c>
      <c r="T2260" s="9">
        <f>YEAR('Consolidtaed Data'!$F7517)</f>
        <v>2021</v>
      </c>
    </row>
    <row r="2261" spans="1:20" x14ac:dyDescent="0.3">
      <c r="A2261" s="9" t="s">
        <v>3267</v>
      </c>
      <c r="B2261" s="9" t="s">
        <v>278</v>
      </c>
      <c r="C2261" s="9" t="s">
        <v>405</v>
      </c>
      <c r="D2261" s="9" t="s">
        <v>46</v>
      </c>
      <c r="E2261" s="9" t="s">
        <v>474</v>
      </c>
      <c r="F2261" s="10">
        <v>43996</v>
      </c>
      <c r="G2261" s="10" t="str">
        <f>VLOOKUP(Table3[[#This Row],[Product ID]],[1]Products!$A:$G,2,0)</f>
        <v>Product 75</v>
      </c>
      <c r="H2261" s="22">
        <v>2</v>
      </c>
      <c r="I2261" s="9">
        <f>VLOOKUP('Consolidtaed Data'!$B7996,[1]Products!$A:$G,4,0)</f>
        <v>1725</v>
      </c>
      <c r="J2261" s="9">
        <f>VLOOKUP('Consolidtaed Data'!$B7996,[1]Products!$A:$G,3,0)</f>
        <v>1363</v>
      </c>
      <c r="K2261" s="9">
        <f>'Consolidtaed Data'!$J7996*'Consolidtaed Data'!$H7996</f>
        <v>774</v>
      </c>
      <c r="L2261" s="9">
        <f>'Consolidtaed Data'!$I7996*'Consolidtaed Data'!$H7996</f>
        <v>1334</v>
      </c>
      <c r="M2261" s="9">
        <f>'Consolidtaed Data'!$L7996-'Consolidtaed Data'!$K7996</f>
        <v>1818</v>
      </c>
      <c r="N2261" s="9" t="str">
        <f>VLOOKUP('Consolidtaed Data'!$C7996,[1]Locations!$A:$O,2,0)</f>
        <v>Thousand Oaks</v>
      </c>
      <c r="O2261" s="9" t="str">
        <f>VLOOKUP('Consolidtaed Data'!$D7996,'[1]Sales People'!$A:$B,2,0)</f>
        <v>Ernest Wagner</v>
      </c>
      <c r="P2261" s="9" t="str">
        <f>VLOOKUP('Consolidtaed Data'!$E7996,[1]Customers!$A:$B,2,0)</f>
        <v>Eugene Weaver</v>
      </c>
      <c r="Q2261" s="11">
        <f>WEEKDAY('Consolidtaed Data'!$F7996)</f>
        <v>3</v>
      </c>
      <c r="R2261" s="9">
        <f>MONTH('Consolidtaed Data'!$F7996)</f>
        <v>8</v>
      </c>
      <c r="S2261" s="9" t="str">
        <f>TEXT(Table3[[#This Row],[Purchase Date]],"MMMM")</f>
        <v>June</v>
      </c>
      <c r="T2261" s="9">
        <f>YEAR('Consolidtaed Data'!$F7996)</f>
        <v>2021</v>
      </c>
    </row>
    <row r="2262" spans="1:20" x14ac:dyDescent="0.3">
      <c r="A2262" s="9" t="s">
        <v>3268</v>
      </c>
      <c r="B2262" s="9" t="s">
        <v>139</v>
      </c>
      <c r="C2262" s="9" t="s">
        <v>94</v>
      </c>
      <c r="D2262" s="9" t="s">
        <v>281</v>
      </c>
      <c r="E2262" s="9" t="s">
        <v>2328</v>
      </c>
      <c r="F2262" s="10">
        <v>43996</v>
      </c>
      <c r="G2262" s="10" t="str">
        <f>VLOOKUP(Table3[[#This Row],[Product ID]],[1]Products!$A:$G,2,0)</f>
        <v>Product 13</v>
      </c>
      <c r="H2262" s="22">
        <v>1</v>
      </c>
      <c r="I2262" s="9">
        <f>VLOOKUP('Consolidtaed Data'!$B8051,[1]Products!$A:$G,4,0)</f>
        <v>1783</v>
      </c>
      <c r="J2262" s="9">
        <f>VLOOKUP('Consolidtaed Data'!$B8051,[1]Products!$A:$G,3,0)</f>
        <v>1516</v>
      </c>
      <c r="K2262" s="9">
        <f>'Consolidtaed Data'!$J8051*'Consolidtaed Data'!$H8051</f>
        <v>584</v>
      </c>
      <c r="L2262" s="9">
        <f>'Consolidtaed Data'!$I8051*'Consolidtaed Data'!$H8051</f>
        <v>913</v>
      </c>
      <c r="M2262" s="9">
        <f>'Consolidtaed Data'!$L8051-'Consolidtaed Data'!$K8051</f>
        <v>752</v>
      </c>
      <c r="N2262" s="9" t="str">
        <f>VLOOKUP('Consolidtaed Data'!$C8051,[1]Locations!$A:$O,2,0)</f>
        <v>Berkeley</v>
      </c>
      <c r="O2262" s="9" t="str">
        <f>VLOOKUP('Consolidtaed Data'!$D8051,'[1]Sales People'!$A:$B,2,0)</f>
        <v>Clarence Fox</v>
      </c>
      <c r="P2262" s="9" t="str">
        <f>VLOOKUP('Consolidtaed Data'!$E8051,[1]Customers!$A:$B,2,0)</f>
        <v>Arthur Gilbert</v>
      </c>
      <c r="Q2262" s="11">
        <f>WEEKDAY('Consolidtaed Data'!$F8051)</f>
        <v>1</v>
      </c>
      <c r="R2262" s="9">
        <f>MONTH('Consolidtaed Data'!$F8051)</f>
        <v>9</v>
      </c>
      <c r="S2262" s="9" t="str">
        <f>TEXT(Table3[[#This Row],[Purchase Date]],"MMMM")</f>
        <v>June</v>
      </c>
      <c r="T2262" s="9">
        <f>YEAR('Consolidtaed Data'!$F8051)</f>
        <v>2021</v>
      </c>
    </row>
    <row r="2263" spans="1:20" x14ac:dyDescent="0.3">
      <c r="A2263" s="9" t="s">
        <v>3269</v>
      </c>
      <c r="B2263" s="9" t="s">
        <v>330</v>
      </c>
      <c r="C2263" s="9" t="s">
        <v>99</v>
      </c>
      <c r="D2263" s="9" t="s">
        <v>206</v>
      </c>
      <c r="E2263" s="9" t="s">
        <v>1419</v>
      </c>
      <c r="F2263" s="10">
        <v>43996</v>
      </c>
      <c r="G2263" s="10" t="str">
        <f>VLOOKUP(Table3[[#This Row],[Product ID]],[1]Products!$A:$G,2,0)</f>
        <v>Product 91</v>
      </c>
      <c r="H2263" s="22">
        <v>1</v>
      </c>
      <c r="I2263" s="9">
        <f>VLOOKUP('Consolidtaed Data'!$B8474,[1]Products!$A:$G,4,0)</f>
        <v>1708</v>
      </c>
      <c r="J2263" s="9">
        <f>VLOOKUP('Consolidtaed Data'!$B8474,[1]Products!$A:$G,3,0)</f>
        <v>871</v>
      </c>
      <c r="K2263" s="9">
        <f>'Consolidtaed Data'!$J8474*'Consolidtaed Data'!$H8474</f>
        <v>1366</v>
      </c>
      <c r="L2263" s="9">
        <f>'Consolidtaed Data'!$I8474*'Consolidtaed Data'!$H8474</f>
        <v>2238</v>
      </c>
      <c r="M2263" s="9">
        <f>'Consolidtaed Data'!$L8474-'Consolidtaed Data'!$K8474</f>
        <v>2481</v>
      </c>
      <c r="N2263" s="9" t="str">
        <f>VLOOKUP('Consolidtaed Data'!$C8474,[1]Locations!$A:$O,2,0)</f>
        <v>Murrieta</v>
      </c>
      <c r="O2263" s="9" t="str">
        <f>VLOOKUP('Consolidtaed Data'!$D8474,'[1]Sales People'!$A:$B,2,0)</f>
        <v>Howard Sims</v>
      </c>
      <c r="P2263" s="9" t="str">
        <f>VLOOKUP('Consolidtaed Data'!$E8474,[1]Customers!$A:$B,2,0)</f>
        <v>Steve Wells</v>
      </c>
      <c r="Q2263" s="11">
        <f>WEEKDAY('Consolidtaed Data'!$F8474)</f>
        <v>4</v>
      </c>
      <c r="R2263" s="9">
        <f>MONTH('Consolidtaed Data'!$F8474)</f>
        <v>10</v>
      </c>
      <c r="S2263" s="9" t="str">
        <f>TEXT(Table3[[#This Row],[Purchase Date]],"MMMM")</f>
        <v>June</v>
      </c>
      <c r="T2263" s="9">
        <f>YEAR('Consolidtaed Data'!$F8474)</f>
        <v>2021</v>
      </c>
    </row>
    <row r="2264" spans="1:20" x14ac:dyDescent="0.3">
      <c r="A2264" s="9" t="s">
        <v>3270</v>
      </c>
      <c r="B2264" s="9" t="s">
        <v>103</v>
      </c>
      <c r="C2264" s="9" t="s">
        <v>86</v>
      </c>
      <c r="D2264" s="9" t="s">
        <v>113</v>
      </c>
      <c r="E2264" s="9" t="s">
        <v>2873</v>
      </c>
      <c r="F2264" s="10">
        <v>43996</v>
      </c>
      <c r="G2264" s="10" t="str">
        <f>VLOOKUP(Table3[[#This Row],[Product ID]],[1]Products!$A:$G,2,0)</f>
        <v>Product 44</v>
      </c>
      <c r="H2264" s="22">
        <v>2</v>
      </c>
      <c r="I2264" s="9">
        <f>VLOOKUP('Consolidtaed Data'!$B8955,[1]Products!$A:$G,4,0)</f>
        <v>667</v>
      </c>
      <c r="J2264" s="9">
        <f>VLOOKUP('Consolidtaed Data'!$B8955,[1]Products!$A:$G,3,0)</f>
        <v>387</v>
      </c>
      <c r="K2264" s="9">
        <f>'Consolidtaed Data'!$J8955*'Consolidtaed Data'!$H8955</f>
        <v>4360</v>
      </c>
      <c r="L2264" s="9">
        <f>'Consolidtaed Data'!$I8955*'Consolidtaed Data'!$H8955</f>
        <v>5520</v>
      </c>
      <c r="M2264" s="9">
        <f>'Consolidtaed Data'!$L8955-'Consolidtaed Data'!$K8955</f>
        <v>128</v>
      </c>
      <c r="N2264" s="9" t="str">
        <f>VLOOKUP('Consolidtaed Data'!$C8955,[1]Locations!$A:$O,2,0)</f>
        <v>San Mateo</v>
      </c>
      <c r="O2264" s="9" t="str">
        <f>VLOOKUP('Consolidtaed Data'!$D8955,'[1]Sales People'!$A:$B,2,0)</f>
        <v>Jerry Perry</v>
      </c>
      <c r="P2264" s="9" t="str">
        <f>VLOOKUP('Consolidtaed Data'!$E8955,[1]Customers!$A:$B,2,0)</f>
        <v>Jerry Rogers</v>
      </c>
      <c r="Q2264" s="11">
        <f>WEEKDAY('Consolidtaed Data'!$F8955)</f>
        <v>4</v>
      </c>
      <c r="R2264" s="9">
        <f>MONTH('Consolidtaed Data'!$F8955)</f>
        <v>11</v>
      </c>
      <c r="S2264" s="9" t="str">
        <f>TEXT(Table3[[#This Row],[Purchase Date]],"MMMM")</f>
        <v>June</v>
      </c>
      <c r="T2264" s="9">
        <f>YEAR('Consolidtaed Data'!$F8955)</f>
        <v>2021</v>
      </c>
    </row>
    <row r="2265" spans="1:20" x14ac:dyDescent="0.3">
      <c r="A2265" s="9" t="s">
        <v>3271</v>
      </c>
      <c r="B2265" s="9" t="s">
        <v>238</v>
      </c>
      <c r="C2265" s="9" t="s">
        <v>59</v>
      </c>
      <c r="D2265" s="9" t="s">
        <v>91</v>
      </c>
      <c r="E2265" s="9" t="s">
        <v>823</v>
      </c>
      <c r="F2265" s="10">
        <v>43996</v>
      </c>
      <c r="G2265" s="10" t="str">
        <f>VLOOKUP(Table3[[#This Row],[Product ID]],[1]Products!$A:$G,2,0)</f>
        <v>Product 49</v>
      </c>
      <c r="H2265" s="22">
        <v>1</v>
      </c>
      <c r="I2265" s="9">
        <f>VLOOKUP('Consolidtaed Data'!$B9011,[1]Products!$A:$G,4,0)</f>
        <v>1351</v>
      </c>
      <c r="J2265" s="9">
        <f>VLOOKUP('Consolidtaed Data'!$B9011,[1]Products!$A:$G,3,0)</f>
        <v>1108</v>
      </c>
      <c r="K2265" s="9">
        <f>'Consolidtaed Data'!$J9011*'Consolidtaed Data'!$H9011</f>
        <v>2454</v>
      </c>
      <c r="L2265" s="9">
        <f>'Consolidtaed Data'!$I9011*'Consolidtaed Data'!$H9011</f>
        <v>3066</v>
      </c>
      <c r="M2265" s="9">
        <f>'Consolidtaed Data'!$L9011-'Consolidtaed Data'!$K9011</f>
        <v>824</v>
      </c>
      <c r="N2265" s="9" t="str">
        <f>VLOOKUP('Consolidtaed Data'!$C9011,[1]Locations!$A:$O,2,0)</f>
        <v>Anaheim</v>
      </c>
      <c r="O2265" s="9" t="str">
        <f>VLOOKUP('Consolidtaed Data'!$D9011,'[1]Sales People'!$A:$B,2,0)</f>
        <v>Patrick Ruiz</v>
      </c>
      <c r="P2265" s="9" t="str">
        <f>VLOOKUP('Consolidtaed Data'!$E9011,[1]Customers!$A:$B,2,0)</f>
        <v>Bobby Willis</v>
      </c>
      <c r="Q2265" s="11">
        <f>WEEKDAY('Consolidtaed Data'!$F9011)</f>
        <v>7</v>
      </c>
      <c r="R2265" s="9">
        <f>MONTH('Consolidtaed Data'!$F9011)</f>
        <v>11</v>
      </c>
      <c r="S2265" s="9" t="str">
        <f>TEXT(Table3[[#This Row],[Purchase Date]],"MMMM")</f>
        <v>June</v>
      </c>
      <c r="T2265" s="9">
        <f>YEAR('Consolidtaed Data'!$F9011)</f>
        <v>2021</v>
      </c>
    </row>
    <row r="2266" spans="1:20" x14ac:dyDescent="0.3">
      <c r="A2266" s="9" t="s">
        <v>3272</v>
      </c>
      <c r="B2266" s="9" t="s">
        <v>191</v>
      </c>
      <c r="C2266" s="9" t="s">
        <v>421</v>
      </c>
      <c r="D2266" s="9" t="s">
        <v>161</v>
      </c>
      <c r="E2266" s="9" t="s">
        <v>2148</v>
      </c>
      <c r="F2266" s="10">
        <v>43996</v>
      </c>
      <c r="G2266" s="10" t="str">
        <f>VLOOKUP(Table3[[#This Row],[Product ID]],[1]Products!$A:$G,2,0)</f>
        <v>Product 36</v>
      </c>
      <c r="H2266" s="22">
        <v>2</v>
      </c>
      <c r="I2266" s="9">
        <f>VLOOKUP('Consolidtaed Data'!$B9057,[1]Products!$A:$G,4,0)</f>
        <v>2410</v>
      </c>
      <c r="J2266" s="9">
        <f>VLOOKUP('Consolidtaed Data'!$B9057,[1]Products!$A:$G,3,0)</f>
        <v>1518</v>
      </c>
      <c r="K2266" s="9">
        <f>'Consolidtaed Data'!$J9057*'Consolidtaed Data'!$H9057</f>
        <v>4452</v>
      </c>
      <c r="L2266" s="9">
        <f>'Consolidtaed Data'!$I9057*'Consolidtaed Data'!$H9057</f>
        <v>6849</v>
      </c>
      <c r="M2266" s="9">
        <f>'Consolidtaed Data'!$L9057-'Consolidtaed Data'!$K9057</f>
        <v>613</v>
      </c>
      <c r="N2266" s="9" t="str">
        <f>VLOOKUP('Consolidtaed Data'!$C9057,[1]Locations!$A:$O,2,0)</f>
        <v>Santa Rosa</v>
      </c>
      <c r="O2266" s="9" t="str">
        <f>VLOOKUP('Consolidtaed Data'!$D9057,'[1]Sales People'!$A:$B,2,0)</f>
        <v>Larry Marshall</v>
      </c>
      <c r="P2266" s="9" t="str">
        <f>VLOOKUP('Consolidtaed Data'!$E9057,[1]Customers!$A:$B,2,0)</f>
        <v>Todd Lynch</v>
      </c>
      <c r="Q2266" s="11">
        <f>WEEKDAY('Consolidtaed Data'!$F9057)</f>
        <v>3</v>
      </c>
      <c r="R2266" s="9">
        <f>MONTH('Consolidtaed Data'!$F9057)</f>
        <v>11</v>
      </c>
      <c r="S2266" s="9" t="str">
        <f>TEXT(Table3[[#This Row],[Purchase Date]],"MMMM")</f>
        <v>June</v>
      </c>
      <c r="T2266" s="9">
        <f>YEAR('Consolidtaed Data'!$F9057)</f>
        <v>2021</v>
      </c>
    </row>
    <row r="2267" spans="1:20" x14ac:dyDescent="0.3">
      <c r="A2267" s="9" t="s">
        <v>3273</v>
      </c>
      <c r="B2267" s="9" t="s">
        <v>160</v>
      </c>
      <c r="C2267" s="9" t="s">
        <v>325</v>
      </c>
      <c r="D2267" s="9" t="s">
        <v>100</v>
      </c>
      <c r="E2267" s="9" t="s">
        <v>1184</v>
      </c>
      <c r="F2267" s="10">
        <v>43996</v>
      </c>
      <c r="G2267" s="10" t="str">
        <f>VLOOKUP(Table3[[#This Row],[Product ID]],[1]Products!$A:$G,2,0)</f>
        <v>Product 28</v>
      </c>
      <c r="H2267" s="22">
        <v>2</v>
      </c>
      <c r="I2267" s="9">
        <f>VLOOKUP('Consolidtaed Data'!$B9300,[1]Products!$A:$G,4,0)</f>
        <v>2464</v>
      </c>
      <c r="J2267" s="9">
        <f>VLOOKUP('Consolidtaed Data'!$B9300,[1]Products!$A:$G,3,0)</f>
        <v>1774</v>
      </c>
      <c r="K2267" s="9">
        <f>'Consolidtaed Data'!$J9300*'Consolidtaed Data'!$H9300</f>
        <v>504</v>
      </c>
      <c r="L2267" s="9">
        <f>'Consolidtaed Data'!$I9300*'Consolidtaed Data'!$H9300</f>
        <v>951</v>
      </c>
      <c r="M2267" s="9">
        <f>'Consolidtaed Data'!$L9300-'Consolidtaed Data'!$K9300</f>
        <v>987</v>
      </c>
      <c r="N2267" s="9" t="str">
        <f>VLOOKUP('Consolidtaed Data'!$C9300,[1]Locations!$A:$O,2,0)</f>
        <v>Huntington Beach</v>
      </c>
      <c r="O2267" s="9" t="str">
        <f>VLOOKUP('Consolidtaed Data'!$D9300,'[1]Sales People'!$A:$B,2,0)</f>
        <v>Roger Robertson</v>
      </c>
      <c r="P2267" s="9" t="str">
        <f>VLOOKUP('Consolidtaed Data'!$E9300,[1]Customers!$A:$B,2,0)</f>
        <v>Jose Williams</v>
      </c>
      <c r="Q2267" s="11">
        <f>WEEKDAY('Consolidtaed Data'!$F9300)</f>
        <v>7</v>
      </c>
      <c r="R2267" s="9">
        <f>MONTH('Consolidtaed Data'!$F9300)</f>
        <v>12</v>
      </c>
      <c r="S2267" s="9" t="str">
        <f>TEXT(Table3[[#This Row],[Purchase Date]],"MMMM")</f>
        <v>June</v>
      </c>
      <c r="T2267" s="9">
        <f>YEAR('Consolidtaed Data'!$F9300)</f>
        <v>2021</v>
      </c>
    </row>
    <row r="2268" spans="1:20" x14ac:dyDescent="0.3">
      <c r="A2268" s="9" t="s">
        <v>3274</v>
      </c>
      <c r="B2268" s="9" t="s">
        <v>322</v>
      </c>
      <c r="C2268" s="9" t="s">
        <v>169</v>
      </c>
      <c r="D2268" s="9" t="s">
        <v>246</v>
      </c>
      <c r="E2268" s="9" t="s">
        <v>897</v>
      </c>
      <c r="F2268" s="10">
        <v>43996</v>
      </c>
      <c r="G2268" s="10" t="str">
        <f>VLOOKUP(Table3[[#This Row],[Product ID]],[1]Products!$A:$G,2,0)</f>
        <v>Product 43</v>
      </c>
      <c r="H2268" s="22">
        <v>3</v>
      </c>
      <c r="I2268" s="9">
        <f>VLOOKUP('Consolidtaed Data'!$B9636,[1]Products!$A:$G,4,0)</f>
        <v>2410</v>
      </c>
      <c r="J2268" s="9">
        <f>VLOOKUP('Consolidtaed Data'!$B9636,[1]Products!$A:$G,3,0)</f>
        <v>1518</v>
      </c>
      <c r="K2268" s="9">
        <f>'Consolidtaed Data'!$J9636*'Consolidtaed Data'!$H9636</f>
        <v>848</v>
      </c>
      <c r="L2268" s="9">
        <f>'Consolidtaed Data'!$I9636*'Consolidtaed Data'!$H9636</f>
        <v>1060</v>
      </c>
      <c r="M2268" s="9">
        <f>'Consolidtaed Data'!$L9636-'Consolidtaed Data'!$K9636</f>
        <v>570</v>
      </c>
      <c r="N2268" s="9" t="str">
        <f>VLOOKUP('Consolidtaed Data'!$C9636,[1]Locations!$A:$O,2,0)</f>
        <v>San Mateo</v>
      </c>
      <c r="O2268" s="9" t="str">
        <f>VLOOKUP('Consolidtaed Data'!$D9636,'[1]Sales People'!$A:$B,2,0)</f>
        <v>Jerry Perry</v>
      </c>
      <c r="P2268" s="9" t="str">
        <f>VLOOKUP('Consolidtaed Data'!$E9636,[1]Customers!$A:$B,2,0)</f>
        <v>Randy Webb</v>
      </c>
      <c r="Q2268" s="11">
        <f>WEEKDAY('Consolidtaed Data'!$F9636)</f>
        <v>4</v>
      </c>
      <c r="R2268" s="9">
        <f>MONTH('Consolidtaed Data'!$F9636)</f>
        <v>12</v>
      </c>
      <c r="S2268" s="9" t="str">
        <f>TEXT(Table3[[#This Row],[Purchase Date]],"MMMM")</f>
        <v>June</v>
      </c>
      <c r="T2268" s="9">
        <f>YEAR('Consolidtaed Data'!$F9636)</f>
        <v>2021</v>
      </c>
    </row>
    <row r="2269" spans="1:20" x14ac:dyDescent="0.3">
      <c r="A2269" s="9" t="s">
        <v>3275</v>
      </c>
      <c r="B2269" s="9" t="s">
        <v>93</v>
      </c>
      <c r="C2269" s="9" t="s">
        <v>522</v>
      </c>
      <c r="D2269" s="9" t="s">
        <v>73</v>
      </c>
      <c r="E2269" s="9" t="s">
        <v>982</v>
      </c>
      <c r="F2269" s="10">
        <v>43997</v>
      </c>
      <c r="G2269" s="10" t="str">
        <f>VLOOKUP(Table3[[#This Row],[Product ID]],[1]Products!$A:$G,2,0)</f>
        <v>Product 71</v>
      </c>
      <c r="H2269" s="22">
        <v>1</v>
      </c>
      <c r="I2269" s="9">
        <f>VLOOKUP('Consolidtaed Data'!$B5518,[1]Products!$A:$G,4,0)</f>
        <v>871</v>
      </c>
      <c r="J2269" s="9">
        <f>VLOOKUP('Consolidtaed Data'!$B5518,[1]Products!$A:$G,3,0)</f>
        <v>540</v>
      </c>
      <c r="K2269" s="9">
        <f>'Consolidtaed Data'!$J5518*'Consolidtaed Data'!$H5518</f>
        <v>1072</v>
      </c>
      <c r="L2269" s="9">
        <f>'Consolidtaed Data'!$I5518*'Consolidtaed Data'!$H5518</f>
        <v>1600</v>
      </c>
      <c r="M2269" s="9">
        <f>'Consolidtaed Data'!$L5518-'Consolidtaed Data'!$K5518</f>
        <v>164</v>
      </c>
      <c r="N2269" s="9" t="str">
        <f>VLOOKUP('Consolidtaed Data'!$C5518,[1]Locations!$A:$O,2,0)</f>
        <v>Santa Rosa</v>
      </c>
      <c r="O2269" s="9" t="str">
        <f>VLOOKUP('Consolidtaed Data'!$D5518,'[1]Sales People'!$A:$B,2,0)</f>
        <v>Andrew Bowman</v>
      </c>
      <c r="P2269" s="9" t="str">
        <f>VLOOKUP('Consolidtaed Data'!$E5518,[1]Customers!$A:$B,2,0)</f>
        <v>Gerald Reyes</v>
      </c>
      <c r="Q2269" s="11">
        <f>WEEKDAY('Consolidtaed Data'!$F5518)</f>
        <v>5</v>
      </c>
      <c r="R2269" s="9">
        <f>MONTH('Consolidtaed Data'!$F5518)</f>
        <v>2</v>
      </c>
      <c r="S2269" s="9" t="str">
        <f>TEXT(Table3[[#This Row],[Purchase Date]],"MMMM")</f>
        <v>June</v>
      </c>
      <c r="T2269" s="9">
        <f>YEAR('Consolidtaed Data'!$F5518)</f>
        <v>2021</v>
      </c>
    </row>
    <row r="2270" spans="1:20" x14ac:dyDescent="0.3">
      <c r="A2270" s="9" t="s">
        <v>3276</v>
      </c>
      <c r="B2270" s="9" t="s">
        <v>338</v>
      </c>
      <c r="C2270" s="9" t="s">
        <v>94</v>
      </c>
      <c r="D2270" s="9" t="s">
        <v>131</v>
      </c>
      <c r="E2270" s="9" t="s">
        <v>1254</v>
      </c>
      <c r="F2270" s="10">
        <v>43997</v>
      </c>
      <c r="G2270" s="10" t="str">
        <f>VLOOKUP(Table3[[#This Row],[Product ID]],[1]Products!$A:$G,2,0)</f>
        <v>Product 95</v>
      </c>
      <c r="H2270" s="22">
        <v>1</v>
      </c>
      <c r="I2270" s="9">
        <f>VLOOKUP('Consolidtaed Data'!$B6029,[1]Products!$A:$G,4,0)</f>
        <v>584</v>
      </c>
      <c r="J2270" s="9">
        <f>VLOOKUP('Consolidtaed Data'!$B6029,[1]Products!$A:$G,3,0)</f>
        <v>420</v>
      </c>
      <c r="K2270" s="9">
        <f>'Consolidtaed Data'!$J6029*'Consolidtaed Data'!$H6029</f>
        <v>358</v>
      </c>
      <c r="L2270" s="9">
        <f>'Consolidtaed Data'!$I6029*'Consolidtaed Data'!$H6029</f>
        <v>596</v>
      </c>
      <c r="M2270" s="9">
        <f>'Consolidtaed Data'!$L6029-'Consolidtaed Data'!$K6029</f>
        <v>2676</v>
      </c>
      <c r="N2270" s="9" t="str">
        <f>VLOOKUP('Consolidtaed Data'!$C6029,[1]Locations!$A:$O,2,0)</f>
        <v>Rialto</v>
      </c>
      <c r="O2270" s="9" t="str">
        <f>VLOOKUP('Consolidtaed Data'!$D6029,'[1]Sales People'!$A:$B,2,0)</f>
        <v>Fred Robertson</v>
      </c>
      <c r="P2270" s="9" t="str">
        <f>VLOOKUP('Consolidtaed Data'!$E6029,[1]Customers!$A:$B,2,0)</f>
        <v>Steven Owens</v>
      </c>
      <c r="Q2270" s="11">
        <f>WEEKDAY('Consolidtaed Data'!$F6029)</f>
        <v>2</v>
      </c>
      <c r="R2270" s="9">
        <f>MONTH('Consolidtaed Data'!$F6029)</f>
        <v>4</v>
      </c>
      <c r="S2270" s="9" t="str">
        <f>TEXT(Table3[[#This Row],[Purchase Date]],"MMMM")</f>
        <v>June</v>
      </c>
      <c r="T2270" s="9">
        <f>YEAR('Consolidtaed Data'!$F6029)</f>
        <v>2021</v>
      </c>
    </row>
    <row r="2271" spans="1:20" x14ac:dyDescent="0.3">
      <c r="A2271" s="9" t="s">
        <v>3277</v>
      </c>
      <c r="B2271" s="9" t="s">
        <v>49</v>
      </c>
      <c r="C2271" s="9" t="s">
        <v>186</v>
      </c>
      <c r="D2271" s="9" t="s">
        <v>272</v>
      </c>
      <c r="E2271" s="9" t="s">
        <v>2489</v>
      </c>
      <c r="F2271" s="10">
        <v>43997</v>
      </c>
      <c r="G2271" s="10" t="str">
        <f>VLOOKUP(Table3[[#This Row],[Product ID]],[1]Products!$A:$G,2,0)</f>
        <v>Product 30</v>
      </c>
      <c r="H2271" s="22">
        <v>1</v>
      </c>
      <c r="I2271" s="9">
        <f>VLOOKUP('Consolidtaed Data'!$B6204,[1]Products!$A:$G,4,0)</f>
        <v>504</v>
      </c>
      <c r="J2271" s="9">
        <f>VLOOKUP('Consolidtaed Data'!$B6204,[1]Products!$A:$G,3,0)</f>
        <v>408</v>
      </c>
      <c r="K2271" s="9">
        <f>'Consolidtaed Data'!$J6204*'Consolidtaed Data'!$H6204</f>
        <v>1518</v>
      </c>
      <c r="L2271" s="9">
        <f>'Consolidtaed Data'!$I6204*'Consolidtaed Data'!$H6204</f>
        <v>2410</v>
      </c>
      <c r="M2271" s="9">
        <f>'Consolidtaed Data'!$L6204-'Consolidtaed Data'!$K6204</f>
        <v>351</v>
      </c>
      <c r="N2271" s="9" t="str">
        <f>VLOOKUP('Consolidtaed Data'!$C6204,[1]Locations!$A:$O,2,0)</f>
        <v>San Buenaventura (Ventura)</v>
      </c>
      <c r="O2271" s="9" t="str">
        <f>VLOOKUP('Consolidtaed Data'!$D6204,'[1]Sales People'!$A:$B,2,0)</f>
        <v>Roger Robertson</v>
      </c>
      <c r="P2271" s="9" t="str">
        <f>VLOOKUP('Consolidtaed Data'!$E6204,[1]Customers!$A:$B,2,0)</f>
        <v>Matthew Campbell</v>
      </c>
      <c r="Q2271" s="11">
        <f>WEEKDAY('Consolidtaed Data'!$F6204)</f>
        <v>7</v>
      </c>
      <c r="R2271" s="9">
        <f>MONTH('Consolidtaed Data'!$F6204)</f>
        <v>4</v>
      </c>
      <c r="S2271" s="9" t="str">
        <f>TEXT(Table3[[#This Row],[Purchase Date]],"MMMM")</f>
        <v>June</v>
      </c>
      <c r="T2271" s="9">
        <f>YEAR('Consolidtaed Data'!$F6204)</f>
        <v>2021</v>
      </c>
    </row>
    <row r="2272" spans="1:20" x14ac:dyDescent="0.3">
      <c r="A2272" s="9" t="s">
        <v>3278</v>
      </c>
      <c r="B2272" s="9" t="s">
        <v>156</v>
      </c>
      <c r="C2272" s="9" t="s">
        <v>289</v>
      </c>
      <c r="D2272" s="9" t="s">
        <v>95</v>
      </c>
      <c r="E2272" s="9" t="s">
        <v>1216</v>
      </c>
      <c r="F2272" s="10">
        <v>43997</v>
      </c>
      <c r="G2272" s="10" t="str">
        <f>VLOOKUP(Table3[[#This Row],[Product ID]],[1]Products!$A:$G,2,0)</f>
        <v>Product 21</v>
      </c>
      <c r="H2272" s="22">
        <v>1</v>
      </c>
      <c r="I2272" s="9">
        <f>VLOOKUP('Consolidtaed Data'!$B6227,[1]Products!$A:$G,4,0)</f>
        <v>637</v>
      </c>
      <c r="J2272" s="9">
        <f>VLOOKUP('Consolidtaed Data'!$B6227,[1]Products!$A:$G,3,0)</f>
        <v>389</v>
      </c>
      <c r="K2272" s="9">
        <f>'Consolidtaed Data'!$J6227*'Consolidtaed Data'!$H6227</f>
        <v>1161</v>
      </c>
      <c r="L2272" s="9">
        <f>'Consolidtaed Data'!$I6227*'Consolidtaed Data'!$H6227</f>
        <v>2001</v>
      </c>
      <c r="M2272" s="9">
        <f>'Consolidtaed Data'!$L6227-'Consolidtaed Data'!$K6227</f>
        <v>408</v>
      </c>
      <c r="N2272" s="9" t="str">
        <f>VLOOKUP('Consolidtaed Data'!$C6227,[1]Locations!$A:$O,2,0)</f>
        <v>Ontario</v>
      </c>
      <c r="O2272" s="9" t="str">
        <f>VLOOKUP('Consolidtaed Data'!$D6227,'[1]Sales People'!$A:$B,2,0)</f>
        <v>Jeremy Mendoza</v>
      </c>
      <c r="P2272" s="9" t="str">
        <f>VLOOKUP('Consolidtaed Data'!$E6227,[1]Customers!$A:$B,2,0)</f>
        <v>Brandon Bailey</v>
      </c>
      <c r="Q2272" s="11">
        <f>WEEKDAY('Consolidtaed Data'!$F6227)</f>
        <v>2</v>
      </c>
      <c r="R2272" s="9">
        <f>MONTH('Consolidtaed Data'!$F6227)</f>
        <v>4</v>
      </c>
      <c r="S2272" s="9" t="str">
        <f>TEXT(Table3[[#This Row],[Purchase Date]],"MMMM")</f>
        <v>June</v>
      </c>
      <c r="T2272" s="9">
        <f>YEAR('Consolidtaed Data'!$F6227)</f>
        <v>2021</v>
      </c>
    </row>
    <row r="2273" spans="1:20" x14ac:dyDescent="0.3">
      <c r="A2273" s="9" t="s">
        <v>3279</v>
      </c>
      <c r="B2273" s="9" t="s">
        <v>322</v>
      </c>
      <c r="C2273" s="9" t="s">
        <v>201</v>
      </c>
      <c r="D2273" s="9" t="s">
        <v>315</v>
      </c>
      <c r="E2273" s="9" t="s">
        <v>934</v>
      </c>
      <c r="F2273" s="10">
        <v>43997</v>
      </c>
      <c r="G2273" s="10" t="str">
        <f>VLOOKUP(Table3[[#This Row],[Product ID]],[1]Products!$A:$G,2,0)</f>
        <v>Product 43</v>
      </c>
      <c r="H2273" s="22">
        <v>1</v>
      </c>
      <c r="I2273" s="9">
        <f>VLOOKUP('Consolidtaed Data'!$B6486,[1]Products!$A:$G,4,0)</f>
        <v>2353</v>
      </c>
      <c r="J2273" s="9">
        <f>VLOOKUP('Consolidtaed Data'!$B6486,[1]Products!$A:$G,3,0)</f>
        <v>1788</v>
      </c>
      <c r="K2273" s="9">
        <f>'Consolidtaed Data'!$J6486*'Consolidtaed Data'!$H6486</f>
        <v>2046</v>
      </c>
      <c r="L2273" s="9">
        <f>'Consolidtaed Data'!$I6486*'Consolidtaed Data'!$H6486</f>
        <v>4014</v>
      </c>
      <c r="M2273" s="9">
        <f>'Consolidtaed Data'!$L6486-'Consolidtaed Data'!$K6486</f>
        <v>238</v>
      </c>
      <c r="N2273" s="9" t="str">
        <f>VLOOKUP('Consolidtaed Data'!$C6486,[1]Locations!$A:$O,2,0)</f>
        <v>Daly City</v>
      </c>
      <c r="O2273" s="9" t="str">
        <f>VLOOKUP('Consolidtaed Data'!$D6486,'[1]Sales People'!$A:$B,2,0)</f>
        <v>Howard Gardner</v>
      </c>
      <c r="P2273" s="9" t="str">
        <f>VLOOKUP('Consolidtaed Data'!$E6486,[1]Customers!$A:$B,2,0)</f>
        <v>Russell Alexander</v>
      </c>
      <c r="Q2273" s="11">
        <f>WEEKDAY('Consolidtaed Data'!$F6486)</f>
        <v>7</v>
      </c>
      <c r="R2273" s="9">
        <f>MONTH('Consolidtaed Data'!$F6486)</f>
        <v>5</v>
      </c>
      <c r="S2273" s="9" t="str">
        <f>TEXT(Table3[[#This Row],[Purchase Date]],"MMMM")</f>
        <v>June</v>
      </c>
      <c r="T2273" s="9">
        <f>YEAR('Consolidtaed Data'!$F6486)</f>
        <v>2021</v>
      </c>
    </row>
    <row r="2274" spans="1:20" x14ac:dyDescent="0.3">
      <c r="A2274" s="9" t="s">
        <v>3280</v>
      </c>
      <c r="B2274" s="9" t="s">
        <v>71</v>
      </c>
      <c r="C2274" s="9" t="s">
        <v>55</v>
      </c>
      <c r="D2274" s="9" t="s">
        <v>374</v>
      </c>
      <c r="E2274" s="9" t="s">
        <v>2096</v>
      </c>
      <c r="F2274" s="10">
        <v>43997</v>
      </c>
      <c r="G2274" s="10" t="str">
        <f>VLOOKUP(Table3[[#This Row],[Product ID]],[1]Products!$A:$G,2,0)</f>
        <v>Product 42</v>
      </c>
      <c r="H2274" s="22">
        <v>3</v>
      </c>
      <c r="I2274" s="9">
        <f>VLOOKUP('Consolidtaed Data'!$B6888,[1]Products!$A:$G,4,0)</f>
        <v>1708</v>
      </c>
      <c r="J2274" s="9">
        <f>VLOOKUP('Consolidtaed Data'!$B6888,[1]Products!$A:$G,3,0)</f>
        <v>871</v>
      </c>
      <c r="K2274" s="9">
        <f>'Consolidtaed Data'!$J6888*'Consolidtaed Data'!$H6888</f>
        <v>1512</v>
      </c>
      <c r="L2274" s="9">
        <f>'Consolidtaed Data'!$I6888*'Consolidtaed Data'!$H6888</f>
        <v>2853</v>
      </c>
      <c r="M2274" s="9">
        <f>'Consolidtaed Data'!$L6888-'Consolidtaed Data'!$K6888</f>
        <v>1376</v>
      </c>
      <c r="N2274" s="9" t="str">
        <f>VLOOKUP('Consolidtaed Data'!$C6888,[1]Locations!$A:$O,2,0)</f>
        <v>El Cajon</v>
      </c>
      <c r="O2274" s="9" t="str">
        <f>VLOOKUP('Consolidtaed Data'!$D6888,'[1]Sales People'!$A:$B,2,0)</f>
        <v>Charles Harper</v>
      </c>
      <c r="P2274" s="9" t="str">
        <f>VLOOKUP('Consolidtaed Data'!$E6888,[1]Customers!$A:$B,2,0)</f>
        <v>Arthur Welch</v>
      </c>
      <c r="Q2274" s="11">
        <f>WEEKDAY('Consolidtaed Data'!$F6888)</f>
        <v>4</v>
      </c>
      <c r="R2274" s="9">
        <f>MONTH('Consolidtaed Data'!$F6888)</f>
        <v>6</v>
      </c>
      <c r="S2274" s="9" t="str">
        <f>TEXT(Table3[[#This Row],[Purchase Date]],"MMMM")</f>
        <v>June</v>
      </c>
      <c r="T2274" s="9">
        <f>YEAR('Consolidtaed Data'!$F6888)</f>
        <v>2021</v>
      </c>
    </row>
    <row r="2275" spans="1:20" x14ac:dyDescent="0.3">
      <c r="A2275" s="9" t="s">
        <v>3281</v>
      </c>
      <c r="B2275" s="9" t="s">
        <v>266</v>
      </c>
      <c r="C2275" s="9" t="s">
        <v>186</v>
      </c>
      <c r="D2275" s="9" t="s">
        <v>22</v>
      </c>
      <c r="E2275" s="9" t="s">
        <v>1386</v>
      </c>
      <c r="F2275" s="10">
        <v>43997</v>
      </c>
      <c r="G2275" s="10" t="str">
        <f>VLOOKUP(Table3[[#This Row],[Product ID]],[1]Products!$A:$G,2,0)</f>
        <v>Product 92</v>
      </c>
      <c r="H2275" s="22">
        <v>2</v>
      </c>
      <c r="I2275" s="9">
        <f>VLOOKUP('Consolidtaed Data'!$B7151,[1]Products!$A:$G,4,0)</f>
        <v>2257</v>
      </c>
      <c r="J2275" s="9">
        <f>VLOOKUP('Consolidtaed Data'!$B7151,[1]Products!$A:$G,3,0)</f>
        <v>1535</v>
      </c>
      <c r="K2275" s="9">
        <f>'Consolidtaed Data'!$J7151*'Consolidtaed Data'!$H7151</f>
        <v>1200</v>
      </c>
      <c r="L2275" s="9">
        <f>'Consolidtaed Data'!$I7151*'Consolidtaed Data'!$H7151</f>
        <v>2182</v>
      </c>
      <c r="M2275" s="9">
        <f>'Consolidtaed Data'!$L7151-'Consolidtaed Data'!$K7151</f>
        <v>436</v>
      </c>
      <c r="N2275" s="9" t="str">
        <f>VLOOKUP('Consolidtaed Data'!$C7151,[1]Locations!$A:$O,2,0)</f>
        <v>El Monte</v>
      </c>
      <c r="O2275" s="9" t="str">
        <f>VLOOKUP('Consolidtaed Data'!$D7151,'[1]Sales People'!$A:$B,2,0)</f>
        <v>Joshua Cook</v>
      </c>
      <c r="P2275" s="9" t="str">
        <f>VLOOKUP('Consolidtaed Data'!$E7151,[1]Customers!$A:$B,2,0)</f>
        <v>Gregory Chapman</v>
      </c>
      <c r="Q2275" s="11">
        <f>WEEKDAY('Consolidtaed Data'!$F7151)</f>
        <v>1</v>
      </c>
      <c r="R2275" s="9">
        <f>MONTH('Consolidtaed Data'!$F7151)</f>
        <v>6</v>
      </c>
      <c r="S2275" s="9" t="str">
        <f>TEXT(Table3[[#This Row],[Purchase Date]],"MMMM")</f>
        <v>June</v>
      </c>
      <c r="T2275" s="9">
        <f>YEAR('Consolidtaed Data'!$F7151)</f>
        <v>2021</v>
      </c>
    </row>
    <row r="2276" spans="1:20" x14ac:dyDescent="0.3">
      <c r="A2276" s="9" t="s">
        <v>3282</v>
      </c>
      <c r="B2276" s="9" t="s">
        <v>382</v>
      </c>
      <c r="C2276" s="9" t="s">
        <v>347</v>
      </c>
      <c r="D2276" s="9" t="s">
        <v>206</v>
      </c>
      <c r="E2276" s="9" t="s">
        <v>983</v>
      </c>
      <c r="F2276" s="10">
        <v>43997</v>
      </c>
      <c r="G2276" s="10" t="str">
        <f>VLOOKUP(Table3[[#This Row],[Product ID]],[1]Products!$A:$G,2,0)</f>
        <v>Product 50</v>
      </c>
      <c r="H2276" s="22">
        <v>1</v>
      </c>
      <c r="I2276" s="9">
        <f>VLOOKUP('Consolidtaed Data'!$B7242,[1]Products!$A:$G,4,0)</f>
        <v>1119</v>
      </c>
      <c r="J2276" s="9">
        <f>VLOOKUP('Consolidtaed Data'!$B7242,[1]Products!$A:$G,3,0)</f>
        <v>683</v>
      </c>
      <c r="K2276" s="9">
        <f>'Consolidtaed Data'!$J7242*'Consolidtaed Data'!$H7242</f>
        <v>1942</v>
      </c>
      <c r="L2276" s="9">
        <f>'Consolidtaed Data'!$I7242*'Consolidtaed Data'!$H7242</f>
        <v>2988</v>
      </c>
      <c r="M2276" s="9">
        <f>'Consolidtaed Data'!$L7242-'Consolidtaed Data'!$K7242</f>
        <v>2166</v>
      </c>
      <c r="N2276" s="9" t="str">
        <f>VLOOKUP('Consolidtaed Data'!$C7242,[1]Locations!$A:$O,2,0)</f>
        <v>Vista</v>
      </c>
      <c r="O2276" s="9" t="str">
        <f>VLOOKUP('Consolidtaed Data'!$D7242,'[1]Sales People'!$A:$B,2,0)</f>
        <v>Larry Marshall</v>
      </c>
      <c r="P2276" s="9" t="str">
        <f>VLOOKUP('Consolidtaed Data'!$E7242,[1]Customers!$A:$B,2,0)</f>
        <v>Samuel Palmer</v>
      </c>
      <c r="Q2276" s="11">
        <f>WEEKDAY('Consolidtaed Data'!$F7242)</f>
        <v>1</v>
      </c>
      <c r="R2276" s="9">
        <f>MONTH('Consolidtaed Data'!$F7242)</f>
        <v>7</v>
      </c>
      <c r="S2276" s="9" t="str">
        <f>TEXT(Table3[[#This Row],[Purchase Date]],"MMMM")</f>
        <v>June</v>
      </c>
      <c r="T2276" s="9">
        <f>YEAR('Consolidtaed Data'!$F7242)</f>
        <v>2021</v>
      </c>
    </row>
    <row r="2277" spans="1:20" x14ac:dyDescent="0.3">
      <c r="A2277" s="9" t="s">
        <v>3284</v>
      </c>
      <c r="B2277" s="9" t="s">
        <v>230</v>
      </c>
      <c r="C2277" s="9" t="s">
        <v>420</v>
      </c>
      <c r="D2277" s="9" t="s">
        <v>46</v>
      </c>
      <c r="E2277" s="9" t="s">
        <v>44</v>
      </c>
      <c r="F2277" s="10">
        <v>43997</v>
      </c>
      <c r="G2277" s="10" t="str">
        <f>VLOOKUP(Table3[[#This Row],[Product ID]],[1]Products!$A:$G,2,0)</f>
        <v>Product 31</v>
      </c>
      <c r="H2277" s="22">
        <v>1</v>
      </c>
      <c r="I2277" s="9">
        <f>VLOOKUP('Consolidtaed Data'!$B8296,[1]Products!$A:$G,4,0)</f>
        <v>2294</v>
      </c>
      <c r="J2277" s="9">
        <f>VLOOKUP('Consolidtaed Data'!$B8296,[1]Products!$A:$G,3,0)</f>
        <v>1399</v>
      </c>
      <c r="K2277" s="9">
        <f>'Consolidtaed Data'!$J8296*'Consolidtaed Data'!$H8296</f>
        <v>387</v>
      </c>
      <c r="L2277" s="9">
        <f>'Consolidtaed Data'!$I8296*'Consolidtaed Data'!$H8296</f>
        <v>667</v>
      </c>
      <c r="M2277" s="9">
        <f>'Consolidtaed Data'!$L8296-'Consolidtaed Data'!$K8296</f>
        <v>895</v>
      </c>
      <c r="N2277" s="9" t="str">
        <f>VLOOKUP('Consolidtaed Data'!$C8296,[1]Locations!$A:$O,2,0)</f>
        <v>Carlsbad</v>
      </c>
      <c r="O2277" s="9" t="str">
        <f>VLOOKUP('Consolidtaed Data'!$D8296,'[1]Sales People'!$A:$B,2,0)</f>
        <v>Joshua Taylor</v>
      </c>
      <c r="P2277" s="9" t="str">
        <f>VLOOKUP('Consolidtaed Data'!$E8296,[1]Customers!$A:$B,2,0)</f>
        <v>Shawn Cook</v>
      </c>
      <c r="Q2277" s="11">
        <f>WEEKDAY('Consolidtaed Data'!$F8296)</f>
        <v>5</v>
      </c>
      <c r="R2277" s="9">
        <f>MONTH('Consolidtaed Data'!$F8296)</f>
        <v>9</v>
      </c>
      <c r="S2277" s="9" t="str">
        <f>TEXT(Table3[[#This Row],[Purchase Date]],"MMMM")</f>
        <v>June</v>
      </c>
      <c r="T2277" s="9">
        <f>YEAR('Consolidtaed Data'!$F8296)</f>
        <v>2021</v>
      </c>
    </row>
    <row r="2278" spans="1:20" x14ac:dyDescent="0.3">
      <c r="A2278" s="9" t="s">
        <v>3285</v>
      </c>
      <c r="B2278" s="9" t="s">
        <v>248</v>
      </c>
      <c r="C2278" s="9" t="s">
        <v>196</v>
      </c>
      <c r="D2278" s="9" t="s">
        <v>374</v>
      </c>
      <c r="E2278" s="9" t="s">
        <v>260</v>
      </c>
      <c r="F2278" s="10">
        <v>43997</v>
      </c>
      <c r="G2278" s="10" t="str">
        <f>VLOOKUP(Table3[[#This Row],[Product ID]],[1]Products!$A:$G,2,0)</f>
        <v>Product 97</v>
      </c>
      <c r="H2278" s="22">
        <v>1</v>
      </c>
      <c r="I2278" s="9">
        <f>VLOOKUP('Consolidtaed Data'!$B8742,[1]Products!$A:$G,4,0)</f>
        <v>2005</v>
      </c>
      <c r="J2278" s="9">
        <f>VLOOKUP('Consolidtaed Data'!$B8742,[1]Products!$A:$G,3,0)</f>
        <v>1223</v>
      </c>
      <c r="K2278" s="9">
        <f>'Consolidtaed Data'!$J8742*'Consolidtaed Data'!$H8742</f>
        <v>200</v>
      </c>
      <c r="L2278" s="9">
        <f>'Consolidtaed Data'!$I8742*'Consolidtaed Data'!$H8742</f>
        <v>290</v>
      </c>
      <c r="M2278" s="9">
        <f>'Consolidtaed Data'!$L8742-'Consolidtaed Data'!$K8742</f>
        <v>192</v>
      </c>
      <c r="N2278" s="9" t="str">
        <f>VLOOKUP('Consolidtaed Data'!$C8742,[1]Locations!$A:$O,2,0)</f>
        <v>Orange</v>
      </c>
      <c r="O2278" s="9" t="str">
        <f>VLOOKUP('Consolidtaed Data'!$D8742,'[1]Sales People'!$A:$B,2,0)</f>
        <v>Gary Rodriguez</v>
      </c>
      <c r="P2278" s="9" t="str">
        <f>VLOOKUP('Consolidtaed Data'!$E8742,[1]Customers!$A:$B,2,0)</f>
        <v>Joshua Romero</v>
      </c>
      <c r="Q2278" s="11">
        <f>WEEKDAY('Consolidtaed Data'!$F8742)</f>
        <v>4</v>
      </c>
      <c r="R2278" s="9">
        <f>MONTH('Consolidtaed Data'!$F8742)</f>
        <v>10</v>
      </c>
      <c r="S2278" s="9" t="str">
        <f>TEXT(Table3[[#This Row],[Purchase Date]],"MMMM")</f>
        <v>June</v>
      </c>
      <c r="T2278" s="9">
        <f>YEAR('Consolidtaed Data'!$F8742)</f>
        <v>2021</v>
      </c>
    </row>
    <row r="2279" spans="1:20" x14ac:dyDescent="0.3">
      <c r="A2279" s="9" t="s">
        <v>3286</v>
      </c>
      <c r="B2279" s="9" t="s">
        <v>116</v>
      </c>
      <c r="C2279" s="9" t="s">
        <v>21</v>
      </c>
      <c r="D2279" s="9" t="s">
        <v>149</v>
      </c>
      <c r="E2279" s="9" t="s">
        <v>1743</v>
      </c>
      <c r="F2279" s="10">
        <v>43997</v>
      </c>
      <c r="G2279" s="10" t="str">
        <f>VLOOKUP(Table3[[#This Row],[Product ID]],[1]Products!$A:$G,2,0)</f>
        <v>Product 55</v>
      </c>
      <c r="H2279" s="22">
        <v>1</v>
      </c>
      <c r="I2279" s="9">
        <f>VLOOKUP('Consolidtaed Data'!$B8805,[1]Products!$A:$G,4,0)</f>
        <v>1848</v>
      </c>
      <c r="J2279" s="9">
        <f>VLOOKUP('Consolidtaed Data'!$B8805,[1]Products!$A:$G,3,0)</f>
        <v>1294</v>
      </c>
      <c r="K2279" s="9">
        <f>'Consolidtaed Data'!$J8805*'Consolidtaed Data'!$H8805</f>
        <v>4936</v>
      </c>
      <c r="L2279" s="9">
        <f>'Consolidtaed Data'!$I8805*'Consolidtaed Data'!$H8805</f>
        <v>6328</v>
      </c>
      <c r="M2279" s="9">
        <f>'Consolidtaed Data'!$L8805-'Consolidtaed Data'!$K8805</f>
        <v>411</v>
      </c>
      <c r="N2279" s="9" t="str">
        <f>VLOOKUP('Consolidtaed Data'!$C8805,[1]Locations!$A:$O,2,0)</f>
        <v>Berkeley</v>
      </c>
      <c r="O2279" s="9" t="str">
        <f>VLOOKUP('Consolidtaed Data'!$D8805,'[1]Sales People'!$A:$B,2,0)</f>
        <v>Kenneth Fields</v>
      </c>
      <c r="P2279" s="9" t="str">
        <f>VLOOKUP('Consolidtaed Data'!$E8805,[1]Customers!$A:$B,2,0)</f>
        <v>Jason Diaz</v>
      </c>
      <c r="Q2279" s="11">
        <f>WEEKDAY('Consolidtaed Data'!$F8805)</f>
        <v>1</v>
      </c>
      <c r="R2279" s="9">
        <f>MONTH('Consolidtaed Data'!$F8805)</f>
        <v>10</v>
      </c>
      <c r="S2279" s="9" t="str">
        <f>TEXT(Table3[[#This Row],[Purchase Date]],"MMMM")</f>
        <v>June</v>
      </c>
      <c r="T2279" s="9">
        <f>YEAR('Consolidtaed Data'!$F8805)</f>
        <v>2021</v>
      </c>
    </row>
    <row r="2280" spans="1:20" x14ac:dyDescent="0.3">
      <c r="A2280" s="9" t="s">
        <v>3287</v>
      </c>
      <c r="B2280" s="9" t="s">
        <v>38</v>
      </c>
      <c r="C2280" s="9" t="s">
        <v>108</v>
      </c>
      <c r="D2280" s="9" t="s">
        <v>113</v>
      </c>
      <c r="E2280" s="9" t="s">
        <v>993</v>
      </c>
      <c r="F2280" s="10">
        <v>43997</v>
      </c>
      <c r="G2280" s="10" t="str">
        <f>VLOOKUP(Table3[[#This Row],[Product ID]],[1]Products!$A:$G,2,0)</f>
        <v>Product 25</v>
      </c>
      <c r="H2280" s="22">
        <v>4</v>
      </c>
      <c r="I2280" s="9">
        <f>VLOOKUP('Consolidtaed Data'!$B9398,[1]Products!$A:$G,4,0)</f>
        <v>817</v>
      </c>
      <c r="J2280" s="9">
        <f>VLOOKUP('Consolidtaed Data'!$B9398,[1]Products!$A:$G,3,0)</f>
        <v>409</v>
      </c>
      <c r="K2280" s="9">
        <f>'Consolidtaed Data'!$J9398*'Consolidtaed Data'!$H9398</f>
        <v>1696</v>
      </c>
      <c r="L2280" s="9">
        <f>'Consolidtaed Data'!$I9398*'Consolidtaed Data'!$H9398</f>
        <v>2120</v>
      </c>
      <c r="M2280" s="9">
        <f>'Consolidtaed Data'!$L9398-'Consolidtaed Data'!$K9398</f>
        <v>123</v>
      </c>
      <c r="N2280" s="9" t="str">
        <f>VLOOKUP('Consolidtaed Data'!$C9398,[1]Locations!$A:$O,2,0)</f>
        <v>Palmdale</v>
      </c>
      <c r="O2280" s="9" t="str">
        <f>VLOOKUP('Consolidtaed Data'!$D9398,'[1]Sales People'!$A:$B,2,0)</f>
        <v>Larry Marshall</v>
      </c>
      <c r="P2280" s="9" t="str">
        <f>VLOOKUP('Consolidtaed Data'!$E9398,[1]Customers!$A:$B,2,0)</f>
        <v>Steve Wells</v>
      </c>
      <c r="Q2280" s="11">
        <f>WEEKDAY('Consolidtaed Data'!$F9398)</f>
        <v>7</v>
      </c>
      <c r="R2280" s="9">
        <f>MONTH('Consolidtaed Data'!$F9398)</f>
        <v>12</v>
      </c>
      <c r="S2280" s="9" t="str">
        <f>TEXT(Table3[[#This Row],[Purchase Date]],"MMMM")</f>
        <v>June</v>
      </c>
      <c r="T2280" s="9">
        <f>YEAR('Consolidtaed Data'!$F9398)</f>
        <v>2021</v>
      </c>
    </row>
    <row r="2281" spans="1:20" x14ac:dyDescent="0.3">
      <c r="A2281" s="9" t="s">
        <v>3288</v>
      </c>
      <c r="B2281" s="9" t="s">
        <v>806</v>
      </c>
      <c r="C2281" s="9" t="s">
        <v>420</v>
      </c>
      <c r="D2281" s="9" t="s">
        <v>197</v>
      </c>
      <c r="E2281" s="9" t="s">
        <v>1134</v>
      </c>
      <c r="F2281" s="10">
        <v>43998</v>
      </c>
      <c r="G2281" s="10" t="str">
        <f>VLOOKUP(Table3[[#This Row],[Product ID]],[1]Products!$A:$G,2,0)</f>
        <v>Product 72</v>
      </c>
      <c r="H2281" s="22">
        <v>1</v>
      </c>
      <c r="I2281" s="9">
        <f>VLOOKUP('Consolidtaed Data'!$B4951,[1]Products!$A:$G,4,0)</f>
        <v>667</v>
      </c>
      <c r="J2281" s="9">
        <f>VLOOKUP('Consolidtaed Data'!$B4951,[1]Products!$A:$G,3,0)</f>
        <v>387</v>
      </c>
      <c r="K2281" s="9">
        <f>'Consolidtaed Data'!$J4951*'Consolidtaed Data'!$H4951</f>
        <v>450</v>
      </c>
      <c r="L2281" s="9">
        <f>'Consolidtaed Data'!$I4951*'Consolidtaed Data'!$H4951</f>
        <v>818</v>
      </c>
      <c r="M2281" s="9">
        <f>'Consolidtaed Data'!$L4951-'Consolidtaed Data'!$K4951</f>
        <v>1356</v>
      </c>
      <c r="N2281" s="9" t="str">
        <f>VLOOKUP('Consolidtaed Data'!$C4951,[1]Locations!$A:$O,2,0)</f>
        <v>Downey</v>
      </c>
      <c r="O2281" s="9" t="str">
        <f>VLOOKUP('Consolidtaed Data'!$D4951,'[1]Sales People'!$A:$B,2,0)</f>
        <v>Clarence Fox</v>
      </c>
      <c r="P2281" s="9" t="str">
        <f>VLOOKUP('Consolidtaed Data'!$E4951,[1]Customers!$A:$B,2,0)</f>
        <v>Joshua Romero</v>
      </c>
      <c r="Q2281" s="11">
        <f>WEEKDAY('Consolidtaed Data'!$F4951)</f>
        <v>3</v>
      </c>
      <c r="R2281" s="9">
        <f>MONTH('Consolidtaed Data'!$F4951)</f>
        <v>12</v>
      </c>
      <c r="S2281" s="9" t="str">
        <f>TEXT(Table3[[#This Row],[Purchase Date]],"MMMM")</f>
        <v>June</v>
      </c>
      <c r="T2281" s="9">
        <f>YEAR('Consolidtaed Data'!$F4951)</f>
        <v>2020</v>
      </c>
    </row>
    <row r="2282" spans="1:20" x14ac:dyDescent="0.3">
      <c r="A2282" s="9" t="s">
        <v>3289</v>
      </c>
      <c r="B2282" s="9" t="s">
        <v>531</v>
      </c>
      <c r="C2282" s="9" t="s">
        <v>157</v>
      </c>
      <c r="D2282" s="9" t="s">
        <v>87</v>
      </c>
      <c r="E2282" s="9" t="s">
        <v>701</v>
      </c>
      <c r="F2282" s="10">
        <v>43998</v>
      </c>
      <c r="G2282" s="10" t="str">
        <f>VLOOKUP(Table3[[#This Row],[Product ID]],[1]Products!$A:$G,2,0)</f>
        <v>Product 62</v>
      </c>
      <c r="H2282" s="22">
        <v>1</v>
      </c>
      <c r="I2282" s="9">
        <f>VLOOKUP('Consolidtaed Data'!$B5364,[1]Products!$A:$G,4,0)</f>
        <v>127</v>
      </c>
      <c r="J2282" s="9">
        <f>VLOOKUP('Consolidtaed Data'!$B5364,[1]Products!$A:$G,3,0)</f>
        <v>79</v>
      </c>
      <c r="K2282" s="9">
        <f>'Consolidtaed Data'!$J5364*'Consolidtaed Data'!$H5364</f>
        <v>2970</v>
      </c>
      <c r="L2282" s="9">
        <f>'Consolidtaed Data'!$I5364*'Consolidtaed Data'!$H5364</f>
        <v>4182</v>
      </c>
      <c r="M2282" s="9">
        <f>'Consolidtaed Data'!$L5364-'Consolidtaed Data'!$K5364</f>
        <v>120</v>
      </c>
      <c r="N2282" s="9" t="str">
        <f>VLOOKUP('Consolidtaed Data'!$C5364,[1]Locations!$A:$O,2,0)</f>
        <v>Carlsbad</v>
      </c>
      <c r="O2282" s="9" t="str">
        <f>VLOOKUP('Consolidtaed Data'!$D5364,'[1]Sales People'!$A:$B,2,0)</f>
        <v>Christopher Tucker</v>
      </c>
      <c r="P2282" s="9" t="str">
        <f>VLOOKUP('Consolidtaed Data'!$E5364,[1]Customers!$A:$B,2,0)</f>
        <v>Albert Rice</v>
      </c>
      <c r="Q2282" s="11">
        <f>WEEKDAY('Consolidtaed Data'!$F5364)</f>
        <v>2</v>
      </c>
      <c r="R2282" s="9">
        <f>MONTH('Consolidtaed Data'!$F5364)</f>
        <v>2</v>
      </c>
      <c r="S2282" s="9" t="str">
        <f>TEXT(Table3[[#This Row],[Purchase Date]],"MMMM")</f>
        <v>June</v>
      </c>
      <c r="T2282" s="9">
        <f>YEAR('Consolidtaed Data'!$F5364)</f>
        <v>2021</v>
      </c>
    </row>
    <row r="2283" spans="1:20" x14ac:dyDescent="0.3">
      <c r="A2283" s="9" t="s">
        <v>3290</v>
      </c>
      <c r="B2283" s="9" t="s">
        <v>294</v>
      </c>
      <c r="C2283" s="9" t="s">
        <v>130</v>
      </c>
      <c r="D2283" s="9" t="s">
        <v>174</v>
      </c>
      <c r="E2283" s="9" t="s">
        <v>2188</v>
      </c>
      <c r="F2283" s="10">
        <v>43998</v>
      </c>
      <c r="G2283" s="10" t="str">
        <f>VLOOKUP(Table3[[#This Row],[Product ID]],[1]Products!$A:$G,2,0)</f>
        <v>Product 51</v>
      </c>
      <c r="H2283" s="22">
        <v>4</v>
      </c>
      <c r="I2283" s="9">
        <f>VLOOKUP('Consolidtaed Data'!$B5411,[1]Products!$A:$G,4,0)</f>
        <v>1862</v>
      </c>
      <c r="J2283" s="9">
        <f>VLOOKUP('Consolidtaed Data'!$B5411,[1]Products!$A:$G,3,0)</f>
        <v>1173</v>
      </c>
      <c r="K2283" s="9">
        <f>'Consolidtaed Data'!$J5411*'Consolidtaed Data'!$H5411</f>
        <v>562</v>
      </c>
      <c r="L2283" s="9">
        <f>'Consolidtaed Data'!$I5411*'Consolidtaed Data'!$H5411</f>
        <v>826</v>
      </c>
      <c r="M2283" s="9">
        <f>'Consolidtaed Data'!$L5411-'Consolidtaed Data'!$K5411</f>
        <v>451</v>
      </c>
      <c r="N2283" s="9" t="str">
        <f>VLOOKUP('Consolidtaed Data'!$C5411,[1]Locations!$A:$O,2,0)</f>
        <v>Jurupa Valley</v>
      </c>
      <c r="O2283" s="9" t="str">
        <f>VLOOKUP('Consolidtaed Data'!$D5411,'[1]Sales People'!$A:$B,2,0)</f>
        <v>Gary Rodriguez</v>
      </c>
      <c r="P2283" s="9" t="str">
        <f>VLOOKUP('Consolidtaed Data'!$E5411,[1]Customers!$A:$B,2,0)</f>
        <v>Peter Gray</v>
      </c>
      <c r="Q2283" s="11">
        <f>WEEKDAY('Consolidtaed Data'!$F5411)</f>
        <v>5</v>
      </c>
      <c r="R2283" s="9">
        <f>MONTH('Consolidtaed Data'!$F5411)</f>
        <v>2</v>
      </c>
      <c r="S2283" s="9" t="str">
        <f>TEXT(Table3[[#This Row],[Purchase Date]],"MMMM")</f>
        <v>June</v>
      </c>
      <c r="T2283" s="9">
        <f>YEAR('Consolidtaed Data'!$F5411)</f>
        <v>2021</v>
      </c>
    </row>
    <row r="2284" spans="1:20" x14ac:dyDescent="0.3">
      <c r="A2284" s="9" t="s">
        <v>3291</v>
      </c>
      <c r="B2284" s="9" t="s">
        <v>219</v>
      </c>
      <c r="C2284" s="9" t="s">
        <v>412</v>
      </c>
      <c r="D2284" s="9" t="s">
        <v>174</v>
      </c>
      <c r="E2284" s="9" t="s">
        <v>679</v>
      </c>
      <c r="F2284" s="10">
        <v>43998</v>
      </c>
      <c r="G2284" s="10" t="str">
        <f>VLOOKUP(Table3[[#This Row],[Product ID]],[1]Products!$A:$G,2,0)</f>
        <v>Product 35</v>
      </c>
      <c r="H2284" s="22">
        <v>3</v>
      </c>
      <c r="I2284" s="9">
        <f>VLOOKUP('Consolidtaed Data'!$B5919,[1]Products!$A:$G,4,0)</f>
        <v>1500</v>
      </c>
      <c r="J2284" s="9">
        <f>VLOOKUP('Consolidtaed Data'!$B5919,[1]Products!$A:$G,3,0)</f>
        <v>900</v>
      </c>
      <c r="K2284" s="9">
        <f>'Consolidtaed Data'!$J5919*'Consolidtaed Data'!$H5919</f>
        <v>408</v>
      </c>
      <c r="L2284" s="9">
        <f>'Consolidtaed Data'!$I5919*'Consolidtaed Data'!$H5919</f>
        <v>504</v>
      </c>
      <c r="M2284" s="9">
        <f>'Consolidtaed Data'!$L5919-'Consolidtaed Data'!$K5919</f>
        <v>530</v>
      </c>
      <c r="N2284" s="9" t="str">
        <f>VLOOKUP('Consolidtaed Data'!$C5919,[1]Locations!$A:$O,2,0)</f>
        <v>Los Angeles</v>
      </c>
      <c r="O2284" s="9" t="str">
        <f>VLOOKUP('Consolidtaed Data'!$D5919,'[1]Sales People'!$A:$B,2,0)</f>
        <v>Eugene Holmes</v>
      </c>
      <c r="P2284" s="9" t="str">
        <f>VLOOKUP('Consolidtaed Data'!$E5919,[1]Customers!$A:$B,2,0)</f>
        <v>Shawn Fields</v>
      </c>
      <c r="Q2284" s="11">
        <f>WEEKDAY('Consolidtaed Data'!$F5919)</f>
        <v>5</v>
      </c>
      <c r="R2284" s="9">
        <f>MONTH('Consolidtaed Data'!$F5919)</f>
        <v>3</v>
      </c>
      <c r="S2284" s="9" t="str">
        <f>TEXT(Table3[[#This Row],[Purchase Date]],"MMMM")</f>
        <v>June</v>
      </c>
      <c r="T2284" s="9">
        <f>YEAR('Consolidtaed Data'!$F5919)</f>
        <v>2021</v>
      </c>
    </row>
    <row r="2285" spans="1:20" x14ac:dyDescent="0.3">
      <c r="A2285" s="9" t="s">
        <v>3292</v>
      </c>
      <c r="B2285" s="9" t="s">
        <v>429</v>
      </c>
      <c r="C2285" s="9" t="s">
        <v>458</v>
      </c>
      <c r="D2285" s="9" t="s">
        <v>272</v>
      </c>
      <c r="E2285" s="9" t="s">
        <v>461</v>
      </c>
      <c r="F2285" s="10">
        <v>43998</v>
      </c>
      <c r="G2285" s="10" t="str">
        <f>VLOOKUP(Table3[[#This Row],[Product ID]],[1]Products!$A:$G,2,0)</f>
        <v>Product 87</v>
      </c>
      <c r="H2285" s="22">
        <v>1</v>
      </c>
      <c r="I2285" s="9">
        <f>VLOOKUP('Consolidtaed Data'!$B6404,[1]Products!$A:$G,4,0)</f>
        <v>1119</v>
      </c>
      <c r="J2285" s="9">
        <f>VLOOKUP('Consolidtaed Data'!$B6404,[1]Products!$A:$G,3,0)</f>
        <v>683</v>
      </c>
      <c r="K2285" s="9">
        <f>'Consolidtaed Data'!$J6404*'Consolidtaed Data'!$H6404</f>
        <v>3702</v>
      </c>
      <c r="L2285" s="9">
        <f>'Consolidtaed Data'!$I6404*'Consolidtaed Data'!$H6404</f>
        <v>4746</v>
      </c>
      <c r="M2285" s="9">
        <f>'Consolidtaed Data'!$L6404-'Consolidtaed Data'!$K6404</f>
        <v>34</v>
      </c>
      <c r="N2285" s="9" t="str">
        <f>VLOOKUP('Consolidtaed Data'!$C6404,[1]Locations!$A:$O,2,0)</f>
        <v>Glendale</v>
      </c>
      <c r="O2285" s="9" t="str">
        <f>VLOOKUP('Consolidtaed Data'!$D6404,'[1]Sales People'!$A:$B,2,0)</f>
        <v>John Reyes</v>
      </c>
      <c r="P2285" s="9" t="str">
        <f>VLOOKUP('Consolidtaed Data'!$E6404,[1]Customers!$A:$B,2,0)</f>
        <v>Samuel Fields</v>
      </c>
      <c r="Q2285" s="11">
        <f>WEEKDAY('Consolidtaed Data'!$F6404)</f>
        <v>7</v>
      </c>
      <c r="R2285" s="9">
        <f>MONTH('Consolidtaed Data'!$F6404)</f>
        <v>5</v>
      </c>
      <c r="S2285" s="9" t="str">
        <f>TEXT(Table3[[#This Row],[Purchase Date]],"MMMM")</f>
        <v>June</v>
      </c>
      <c r="T2285" s="9">
        <f>YEAR('Consolidtaed Data'!$F6404)</f>
        <v>2021</v>
      </c>
    </row>
    <row r="2286" spans="1:20" x14ac:dyDescent="0.3">
      <c r="A2286" s="9" t="s">
        <v>3293</v>
      </c>
      <c r="B2286" s="9" t="s">
        <v>213</v>
      </c>
      <c r="C2286" s="9" t="s">
        <v>82</v>
      </c>
      <c r="D2286" s="9" t="s">
        <v>197</v>
      </c>
      <c r="E2286" s="9" t="s">
        <v>579</v>
      </c>
      <c r="F2286" s="10">
        <v>43998</v>
      </c>
      <c r="G2286" s="10" t="str">
        <f>VLOOKUP(Table3[[#This Row],[Product ID]],[1]Products!$A:$G,2,0)</f>
        <v>Product 68</v>
      </c>
      <c r="H2286" s="22">
        <v>1</v>
      </c>
      <c r="I2286" s="9">
        <f>VLOOKUP('Consolidtaed Data'!$B6683,[1]Products!$A:$G,4,0)</f>
        <v>2257</v>
      </c>
      <c r="J2286" s="9">
        <f>VLOOKUP('Consolidtaed Data'!$B6683,[1]Products!$A:$G,3,0)</f>
        <v>1535</v>
      </c>
      <c r="K2286" s="9">
        <f>'Consolidtaed Data'!$J6683*'Consolidtaed Data'!$H6683</f>
        <v>971</v>
      </c>
      <c r="L2286" s="9">
        <f>'Consolidtaed Data'!$I6683*'Consolidtaed Data'!$H6683</f>
        <v>1798</v>
      </c>
      <c r="M2286" s="9">
        <f>'Consolidtaed Data'!$L6683-'Consolidtaed Data'!$K6683</f>
        <v>3196</v>
      </c>
      <c r="N2286" s="9" t="str">
        <f>VLOOKUP('Consolidtaed Data'!$C6683,[1]Locations!$A:$O,2,0)</f>
        <v>Riverside</v>
      </c>
      <c r="O2286" s="9" t="str">
        <f>VLOOKUP('Consolidtaed Data'!$D6683,'[1]Sales People'!$A:$B,2,0)</f>
        <v>Gary Rodriguez</v>
      </c>
      <c r="P2286" s="9" t="str">
        <f>VLOOKUP('Consolidtaed Data'!$E6683,[1]Customers!$A:$B,2,0)</f>
        <v>Scott Mills</v>
      </c>
      <c r="Q2286" s="11">
        <f>WEEKDAY('Consolidtaed Data'!$F6683)</f>
        <v>2</v>
      </c>
      <c r="R2286" s="9">
        <f>MONTH('Consolidtaed Data'!$F6683)</f>
        <v>5</v>
      </c>
      <c r="S2286" s="9" t="str">
        <f>TEXT(Table3[[#This Row],[Purchase Date]],"MMMM")</f>
        <v>June</v>
      </c>
      <c r="T2286" s="9">
        <f>YEAR('Consolidtaed Data'!$F6683)</f>
        <v>2021</v>
      </c>
    </row>
    <row r="2287" spans="1:20" x14ac:dyDescent="0.3">
      <c r="A2287" s="9" t="s">
        <v>3294</v>
      </c>
      <c r="B2287" s="9" t="s">
        <v>393</v>
      </c>
      <c r="C2287" s="9" t="s">
        <v>352</v>
      </c>
      <c r="D2287" s="9" t="s">
        <v>113</v>
      </c>
      <c r="E2287" s="9" t="s">
        <v>276</v>
      </c>
      <c r="F2287" s="10">
        <v>43998</v>
      </c>
      <c r="G2287" s="10" t="str">
        <f>VLOOKUP(Table3[[#This Row],[Product ID]],[1]Products!$A:$G,2,0)</f>
        <v>Product 84</v>
      </c>
      <c r="H2287" s="22">
        <v>1</v>
      </c>
      <c r="I2287" s="9">
        <f>VLOOKUP('Consolidtaed Data'!$B7019,[1]Products!$A:$G,4,0)</f>
        <v>817</v>
      </c>
      <c r="J2287" s="9">
        <f>VLOOKUP('Consolidtaed Data'!$B7019,[1]Products!$A:$G,3,0)</f>
        <v>409</v>
      </c>
      <c r="K2287" s="9">
        <f>'Consolidtaed Data'!$J7019*'Consolidtaed Data'!$H7019</f>
        <v>450</v>
      </c>
      <c r="L2287" s="9">
        <f>'Consolidtaed Data'!$I7019*'Consolidtaed Data'!$H7019</f>
        <v>818</v>
      </c>
      <c r="M2287" s="9">
        <f>'Consolidtaed Data'!$L7019-'Consolidtaed Data'!$K7019</f>
        <v>345</v>
      </c>
      <c r="N2287" s="9" t="str">
        <f>VLOOKUP('Consolidtaed Data'!$C7019,[1]Locations!$A:$O,2,0)</f>
        <v>San Diego</v>
      </c>
      <c r="O2287" s="9" t="str">
        <f>VLOOKUP('Consolidtaed Data'!$D7019,'[1]Sales People'!$A:$B,2,0)</f>
        <v>Fred Robertson</v>
      </c>
      <c r="P2287" s="9" t="str">
        <f>VLOOKUP('Consolidtaed Data'!$E7019,[1]Customers!$A:$B,2,0)</f>
        <v>Carlos Smith</v>
      </c>
      <c r="Q2287" s="11">
        <f>WEEKDAY('Consolidtaed Data'!$F7019)</f>
        <v>6</v>
      </c>
      <c r="R2287" s="9">
        <f>MONTH('Consolidtaed Data'!$F7019)</f>
        <v>6</v>
      </c>
      <c r="S2287" s="9" t="str">
        <f>TEXT(Table3[[#This Row],[Purchase Date]],"MMMM")</f>
        <v>June</v>
      </c>
      <c r="T2287" s="9">
        <f>YEAR('Consolidtaed Data'!$F7019)</f>
        <v>2021</v>
      </c>
    </row>
    <row r="2288" spans="1:20" x14ac:dyDescent="0.3">
      <c r="A2288" s="9" t="s">
        <v>3295</v>
      </c>
      <c r="B2288" s="9" t="s">
        <v>382</v>
      </c>
      <c r="C2288" s="9" t="s">
        <v>165</v>
      </c>
      <c r="D2288" s="9" t="s">
        <v>73</v>
      </c>
      <c r="E2288" s="9" t="s">
        <v>1134</v>
      </c>
      <c r="F2288" s="10">
        <v>43998</v>
      </c>
      <c r="G2288" s="10" t="str">
        <f>VLOOKUP(Table3[[#This Row],[Product ID]],[1]Products!$A:$G,2,0)</f>
        <v>Product 50</v>
      </c>
      <c r="H2288" s="22">
        <v>1</v>
      </c>
      <c r="I2288" s="9">
        <f>VLOOKUP('Consolidtaed Data'!$B7089,[1]Products!$A:$G,4,0)</f>
        <v>1671</v>
      </c>
      <c r="J2288" s="9">
        <f>VLOOKUP('Consolidtaed Data'!$B7089,[1]Products!$A:$G,3,0)</f>
        <v>1220</v>
      </c>
      <c r="K2288" s="9">
        <f>'Consolidtaed Data'!$J7089*'Consolidtaed Data'!$H7089</f>
        <v>1774</v>
      </c>
      <c r="L2288" s="9">
        <f>'Consolidtaed Data'!$I7089*'Consolidtaed Data'!$H7089</f>
        <v>2464</v>
      </c>
      <c r="M2288" s="9">
        <f>'Consolidtaed Data'!$L7089-'Consolidtaed Data'!$K7089</f>
        <v>329</v>
      </c>
      <c r="N2288" s="9" t="str">
        <f>VLOOKUP('Consolidtaed Data'!$C7089,[1]Locations!$A:$O,2,0)</f>
        <v>San Diego</v>
      </c>
      <c r="O2288" s="9" t="str">
        <f>VLOOKUP('Consolidtaed Data'!$D7089,'[1]Sales People'!$A:$B,2,0)</f>
        <v>Martin Carr</v>
      </c>
      <c r="P2288" s="9" t="str">
        <f>VLOOKUP('Consolidtaed Data'!$E7089,[1]Customers!$A:$B,2,0)</f>
        <v>Joe Coleman</v>
      </c>
      <c r="Q2288" s="11">
        <f>WEEKDAY('Consolidtaed Data'!$F7089)</f>
        <v>4</v>
      </c>
      <c r="R2288" s="9">
        <f>MONTH('Consolidtaed Data'!$F7089)</f>
        <v>6</v>
      </c>
      <c r="S2288" s="9" t="str">
        <f>TEXT(Table3[[#This Row],[Purchase Date]],"MMMM")</f>
        <v>June</v>
      </c>
      <c r="T2288" s="9">
        <f>YEAR('Consolidtaed Data'!$F7089)</f>
        <v>2021</v>
      </c>
    </row>
    <row r="2289" spans="1:20" x14ac:dyDescent="0.3">
      <c r="A2289" s="9" t="s">
        <v>3296</v>
      </c>
      <c r="B2289" s="9" t="s">
        <v>330</v>
      </c>
      <c r="C2289" s="9" t="s">
        <v>352</v>
      </c>
      <c r="D2289" s="9" t="s">
        <v>174</v>
      </c>
      <c r="E2289" s="9" t="s">
        <v>399</v>
      </c>
      <c r="F2289" s="10">
        <v>43998</v>
      </c>
      <c r="G2289" s="10" t="str">
        <f>VLOOKUP(Table3[[#This Row],[Product ID]],[1]Products!$A:$G,2,0)</f>
        <v>Product 91</v>
      </c>
      <c r="H2289" s="22">
        <v>1</v>
      </c>
      <c r="I2289" s="9">
        <f>VLOOKUP('Consolidtaed Data'!$B7175,[1]Products!$A:$G,4,0)</f>
        <v>2410</v>
      </c>
      <c r="J2289" s="9">
        <f>VLOOKUP('Consolidtaed Data'!$B7175,[1]Products!$A:$G,3,0)</f>
        <v>1518</v>
      </c>
      <c r="K2289" s="9">
        <f>'Consolidtaed Data'!$J7175*'Consolidtaed Data'!$H7175</f>
        <v>3272</v>
      </c>
      <c r="L2289" s="9">
        <f>'Consolidtaed Data'!$I7175*'Consolidtaed Data'!$H7175</f>
        <v>4088</v>
      </c>
      <c r="M2289" s="9">
        <f>'Consolidtaed Data'!$L7175-'Consolidtaed Data'!$K7175</f>
        <v>2832</v>
      </c>
      <c r="N2289" s="9" t="str">
        <f>VLOOKUP('Consolidtaed Data'!$C7175,[1]Locations!$A:$O,2,0)</f>
        <v>Roseville</v>
      </c>
      <c r="O2289" s="9" t="str">
        <f>VLOOKUP('Consolidtaed Data'!$D7175,'[1]Sales People'!$A:$B,2,0)</f>
        <v>Martin Carr</v>
      </c>
      <c r="P2289" s="9" t="str">
        <f>VLOOKUP('Consolidtaed Data'!$E7175,[1]Customers!$A:$B,2,0)</f>
        <v>Martin Reyes</v>
      </c>
      <c r="Q2289" s="11">
        <f>WEEKDAY('Consolidtaed Data'!$F7175)</f>
        <v>3</v>
      </c>
      <c r="R2289" s="9">
        <f>MONTH('Consolidtaed Data'!$F7175)</f>
        <v>6</v>
      </c>
      <c r="S2289" s="9" t="str">
        <f>TEXT(Table3[[#This Row],[Purchase Date]],"MMMM")</f>
        <v>June</v>
      </c>
      <c r="T2289" s="9">
        <f>YEAR('Consolidtaed Data'!$F7175)</f>
        <v>2021</v>
      </c>
    </row>
    <row r="2290" spans="1:20" x14ac:dyDescent="0.3">
      <c r="A2290" s="9" t="s">
        <v>3297</v>
      </c>
      <c r="B2290" s="9" t="s">
        <v>531</v>
      </c>
      <c r="C2290" s="9" t="s">
        <v>104</v>
      </c>
      <c r="D2290" s="9" t="s">
        <v>13</v>
      </c>
      <c r="E2290" s="9" t="s">
        <v>416</v>
      </c>
      <c r="F2290" s="10">
        <v>43998</v>
      </c>
      <c r="G2290" s="10" t="str">
        <f>VLOOKUP(Table3[[#This Row],[Product ID]],[1]Products!$A:$G,2,0)</f>
        <v>Product 62</v>
      </c>
      <c r="H2290" s="22">
        <v>2</v>
      </c>
      <c r="I2290" s="9">
        <f>VLOOKUP('Consolidtaed Data'!$B7428,[1]Products!$A:$G,4,0)</f>
        <v>1077</v>
      </c>
      <c r="J2290" s="9">
        <f>VLOOKUP('Consolidtaed Data'!$B7428,[1]Products!$A:$G,3,0)</f>
        <v>732</v>
      </c>
      <c r="K2290" s="9">
        <f>'Consolidtaed Data'!$J7428*'Consolidtaed Data'!$H7428</f>
        <v>2886</v>
      </c>
      <c r="L2290" s="9">
        <f>'Consolidtaed Data'!$I7428*'Consolidtaed Data'!$H7428</f>
        <v>3652</v>
      </c>
      <c r="M2290" s="9">
        <f>'Consolidtaed Data'!$L7428-'Consolidtaed Data'!$K7428</f>
        <v>120</v>
      </c>
      <c r="N2290" s="9" t="str">
        <f>VLOOKUP('Consolidtaed Data'!$C7428,[1]Locations!$A:$O,2,0)</f>
        <v>Garden Grove</v>
      </c>
      <c r="O2290" s="9" t="str">
        <f>VLOOKUP('Consolidtaed Data'!$D7428,'[1]Sales People'!$A:$B,2,0)</f>
        <v>Walter Cook</v>
      </c>
      <c r="P2290" s="9" t="str">
        <f>VLOOKUP('Consolidtaed Data'!$E7428,[1]Customers!$A:$B,2,0)</f>
        <v>Thomas Hawkins</v>
      </c>
      <c r="Q2290" s="11">
        <f>WEEKDAY('Consolidtaed Data'!$F7428)</f>
        <v>7</v>
      </c>
      <c r="R2290" s="9">
        <f>MONTH('Consolidtaed Data'!$F7428)</f>
        <v>7</v>
      </c>
      <c r="S2290" s="9" t="str">
        <f>TEXT(Table3[[#This Row],[Purchase Date]],"MMMM")</f>
        <v>June</v>
      </c>
      <c r="T2290" s="9">
        <f>YEAR('Consolidtaed Data'!$F7428)</f>
        <v>2021</v>
      </c>
    </row>
    <row r="2291" spans="1:20" x14ac:dyDescent="0.3">
      <c r="A2291" s="9" t="s">
        <v>3298</v>
      </c>
      <c r="B2291" s="9" t="s">
        <v>71</v>
      </c>
      <c r="C2291" s="9" t="s">
        <v>152</v>
      </c>
      <c r="D2291" s="9" t="s">
        <v>73</v>
      </c>
      <c r="E2291" s="9" t="s">
        <v>2542</v>
      </c>
      <c r="F2291" s="10">
        <v>43998</v>
      </c>
      <c r="G2291" s="10" t="str">
        <f>VLOOKUP(Table3[[#This Row],[Product ID]],[1]Products!$A:$G,2,0)</f>
        <v>Product 42</v>
      </c>
      <c r="H2291" s="22">
        <v>1</v>
      </c>
      <c r="I2291" s="9">
        <f>VLOOKUP('Consolidtaed Data'!$B7605,[1]Products!$A:$G,4,0)</f>
        <v>584</v>
      </c>
      <c r="J2291" s="9">
        <f>VLOOKUP('Consolidtaed Data'!$B7605,[1]Products!$A:$G,3,0)</f>
        <v>420</v>
      </c>
      <c r="K2291" s="9">
        <f>'Consolidtaed Data'!$J7605*'Consolidtaed Data'!$H7605</f>
        <v>1686</v>
      </c>
      <c r="L2291" s="9">
        <f>'Consolidtaed Data'!$I7605*'Consolidtaed Data'!$H7605</f>
        <v>2478</v>
      </c>
      <c r="M2291" s="9">
        <f>'Consolidtaed Data'!$L7605-'Consolidtaed Data'!$K7605</f>
        <v>660</v>
      </c>
      <c r="N2291" s="9" t="str">
        <f>VLOOKUP('Consolidtaed Data'!$C7605,[1]Locations!$A:$O,2,0)</f>
        <v>El Cajon</v>
      </c>
      <c r="O2291" s="9" t="str">
        <f>VLOOKUP('Consolidtaed Data'!$D7605,'[1]Sales People'!$A:$B,2,0)</f>
        <v>Scott Clark</v>
      </c>
      <c r="P2291" s="9" t="str">
        <f>VLOOKUP('Consolidtaed Data'!$E7605,[1]Customers!$A:$B,2,0)</f>
        <v>Stephen Payne</v>
      </c>
      <c r="Q2291" s="11">
        <f>WEEKDAY('Consolidtaed Data'!$F7605)</f>
        <v>1</v>
      </c>
      <c r="R2291" s="9">
        <f>MONTH('Consolidtaed Data'!$F7605)</f>
        <v>8</v>
      </c>
      <c r="S2291" s="9" t="str">
        <f>TEXT(Table3[[#This Row],[Purchase Date]],"MMMM")</f>
        <v>June</v>
      </c>
      <c r="T2291" s="9">
        <f>YEAR('Consolidtaed Data'!$F7605)</f>
        <v>2021</v>
      </c>
    </row>
    <row r="2292" spans="1:20" x14ac:dyDescent="0.3">
      <c r="A2292" s="9" t="s">
        <v>3299</v>
      </c>
      <c r="B2292" s="9" t="s">
        <v>209</v>
      </c>
      <c r="C2292" s="9" t="s">
        <v>205</v>
      </c>
      <c r="D2292" s="9" t="s">
        <v>95</v>
      </c>
      <c r="E2292" s="9" t="s">
        <v>554</v>
      </c>
      <c r="F2292" s="10">
        <v>43998</v>
      </c>
      <c r="G2292" s="10" t="str">
        <f>VLOOKUP(Table3[[#This Row],[Product ID]],[1]Products!$A:$G,2,0)</f>
        <v>Product 86</v>
      </c>
      <c r="H2292" s="22">
        <v>4</v>
      </c>
      <c r="I2292" s="9">
        <f>VLOOKUP('Consolidtaed Data'!$B7660,[1]Products!$A:$G,4,0)</f>
        <v>127</v>
      </c>
      <c r="J2292" s="9">
        <f>VLOOKUP('Consolidtaed Data'!$B7660,[1]Products!$A:$G,3,0)</f>
        <v>79</v>
      </c>
      <c r="K2292" s="9">
        <f>'Consolidtaed Data'!$J7660*'Consolidtaed Data'!$H7660</f>
        <v>408</v>
      </c>
      <c r="L2292" s="9">
        <f>'Consolidtaed Data'!$I7660*'Consolidtaed Data'!$H7660</f>
        <v>504</v>
      </c>
      <c r="M2292" s="9">
        <f>'Consolidtaed Data'!$L7660-'Consolidtaed Data'!$K7660</f>
        <v>724</v>
      </c>
      <c r="N2292" s="9" t="str">
        <f>VLOOKUP('Consolidtaed Data'!$C7660,[1]Locations!$A:$O,2,0)</f>
        <v>Jurupa Valley</v>
      </c>
      <c r="O2292" s="9" t="str">
        <f>VLOOKUP('Consolidtaed Data'!$D7660,'[1]Sales People'!$A:$B,2,0)</f>
        <v>Kenneth Bradley</v>
      </c>
      <c r="P2292" s="9" t="str">
        <f>VLOOKUP('Consolidtaed Data'!$E7660,[1]Customers!$A:$B,2,0)</f>
        <v>Edward Mason</v>
      </c>
      <c r="Q2292" s="11">
        <f>WEEKDAY('Consolidtaed Data'!$F7660)</f>
        <v>4</v>
      </c>
      <c r="R2292" s="9">
        <f>MONTH('Consolidtaed Data'!$F7660)</f>
        <v>8</v>
      </c>
      <c r="S2292" s="9" t="str">
        <f>TEXT(Table3[[#This Row],[Purchase Date]],"MMMM")</f>
        <v>June</v>
      </c>
      <c r="T2292" s="9">
        <f>YEAR('Consolidtaed Data'!$F7660)</f>
        <v>2021</v>
      </c>
    </row>
    <row r="2293" spans="1:20" x14ac:dyDescent="0.3">
      <c r="A2293" s="9" t="s">
        <v>3300</v>
      </c>
      <c r="B2293" s="9" t="s">
        <v>418</v>
      </c>
      <c r="C2293" s="9" t="s">
        <v>152</v>
      </c>
      <c r="D2293" s="9" t="s">
        <v>374</v>
      </c>
      <c r="E2293" s="9" t="s">
        <v>2328</v>
      </c>
      <c r="F2293" s="10">
        <v>43998</v>
      </c>
      <c r="G2293" s="10" t="str">
        <f>VLOOKUP(Table3[[#This Row],[Product ID]],[1]Products!$A:$G,2,0)</f>
        <v>Product 82</v>
      </c>
      <c r="H2293" s="22">
        <v>4</v>
      </c>
      <c r="I2293" s="9">
        <f>VLOOKUP('Consolidtaed Data'!$B7671,[1]Products!$A:$G,4,0)</f>
        <v>368</v>
      </c>
      <c r="J2293" s="9">
        <f>VLOOKUP('Consolidtaed Data'!$B7671,[1]Products!$A:$G,3,0)</f>
        <v>269</v>
      </c>
      <c r="K2293" s="9">
        <f>'Consolidtaed Data'!$J7671*'Consolidtaed Data'!$H7671</f>
        <v>1995</v>
      </c>
      <c r="L2293" s="9">
        <f>'Consolidtaed Data'!$I7671*'Consolidtaed Data'!$H7671</f>
        <v>3834</v>
      </c>
      <c r="M2293" s="9">
        <f>'Consolidtaed Data'!$L7671-'Consolidtaed Data'!$K7671</f>
        <v>2640</v>
      </c>
      <c r="N2293" s="9" t="str">
        <f>VLOOKUP('Consolidtaed Data'!$C7671,[1]Locations!$A:$O,2,0)</f>
        <v>Visalia</v>
      </c>
      <c r="O2293" s="9" t="str">
        <f>VLOOKUP('Consolidtaed Data'!$D7671,'[1]Sales People'!$A:$B,2,0)</f>
        <v>John Reyes</v>
      </c>
      <c r="P2293" s="9" t="str">
        <f>VLOOKUP('Consolidtaed Data'!$E7671,[1]Customers!$A:$B,2,0)</f>
        <v>Gregory Porter</v>
      </c>
      <c r="Q2293" s="11">
        <f>WEEKDAY('Consolidtaed Data'!$F7671)</f>
        <v>5</v>
      </c>
      <c r="R2293" s="9">
        <f>MONTH('Consolidtaed Data'!$F7671)</f>
        <v>8</v>
      </c>
      <c r="S2293" s="9" t="str">
        <f>TEXT(Table3[[#This Row],[Purchase Date]],"MMMM")</f>
        <v>June</v>
      </c>
      <c r="T2293" s="9">
        <f>YEAR('Consolidtaed Data'!$F7671)</f>
        <v>2021</v>
      </c>
    </row>
    <row r="2294" spans="1:20" x14ac:dyDescent="0.3">
      <c r="A2294" s="9" t="s">
        <v>3301</v>
      </c>
      <c r="B2294" s="9" t="s">
        <v>411</v>
      </c>
      <c r="C2294" s="9" t="s">
        <v>21</v>
      </c>
      <c r="D2294" s="9" t="s">
        <v>229</v>
      </c>
      <c r="E2294" s="9" t="s">
        <v>1270</v>
      </c>
      <c r="F2294" s="10">
        <v>43998</v>
      </c>
      <c r="G2294" s="10" t="str">
        <f>VLOOKUP(Table3[[#This Row],[Product ID]],[1]Products!$A:$G,2,0)</f>
        <v>Product 27</v>
      </c>
      <c r="H2294" s="22">
        <v>3</v>
      </c>
      <c r="I2294" s="9">
        <f>VLOOKUP('Consolidtaed Data'!$B7860,[1]Products!$A:$G,4,0)</f>
        <v>1638</v>
      </c>
      <c r="J2294" s="9">
        <f>VLOOKUP('Consolidtaed Data'!$B7860,[1]Products!$A:$G,3,0)</f>
        <v>1261</v>
      </c>
      <c r="K2294" s="9">
        <f>'Consolidtaed Data'!$J7860*'Consolidtaed Data'!$H7860</f>
        <v>786</v>
      </c>
      <c r="L2294" s="9">
        <f>'Consolidtaed Data'!$I7860*'Consolidtaed Data'!$H7860</f>
        <v>947</v>
      </c>
      <c r="M2294" s="9">
        <f>'Consolidtaed Data'!$L7860-'Consolidtaed Data'!$K7860</f>
        <v>34</v>
      </c>
      <c r="N2294" s="9" t="str">
        <f>VLOOKUP('Consolidtaed Data'!$C7860,[1]Locations!$A:$O,2,0)</f>
        <v>Costa Mesa</v>
      </c>
      <c r="O2294" s="9" t="str">
        <f>VLOOKUP('Consolidtaed Data'!$D7860,'[1]Sales People'!$A:$B,2,0)</f>
        <v>Ryan Butler</v>
      </c>
      <c r="P2294" s="9" t="str">
        <f>VLOOKUP('Consolidtaed Data'!$E7860,[1]Customers!$A:$B,2,0)</f>
        <v>Victor Rogers</v>
      </c>
      <c r="Q2294" s="11">
        <f>WEEKDAY('Consolidtaed Data'!$F7860)</f>
        <v>6</v>
      </c>
      <c r="R2294" s="9">
        <f>MONTH('Consolidtaed Data'!$F7860)</f>
        <v>8</v>
      </c>
      <c r="S2294" s="9" t="str">
        <f>TEXT(Table3[[#This Row],[Purchase Date]],"MMMM")</f>
        <v>June</v>
      </c>
      <c r="T2294" s="9">
        <f>YEAR('Consolidtaed Data'!$F7860)</f>
        <v>2021</v>
      </c>
    </row>
    <row r="2295" spans="1:20" x14ac:dyDescent="0.3">
      <c r="A2295" s="9" t="s">
        <v>3302</v>
      </c>
      <c r="B2295" s="9" t="s">
        <v>85</v>
      </c>
      <c r="C2295" s="9" t="s">
        <v>394</v>
      </c>
      <c r="D2295" s="9" t="s">
        <v>193</v>
      </c>
      <c r="E2295" s="9" t="s">
        <v>264</v>
      </c>
      <c r="F2295" s="10">
        <v>43998</v>
      </c>
      <c r="G2295" s="10" t="str">
        <f>VLOOKUP(Table3[[#This Row],[Product ID]],[1]Products!$A:$G,2,0)</f>
        <v>Product 93</v>
      </c>
      <c r="H2295" s="22">
        <v>2</v>
      </c>
      <c r="I2295" s="9">
        <f>VLOOKUP('Consolidtaed Data'!$B8158,[1]Products!$A:$G,4,0)</f>
        <v>684</v>
      </c>
      <c r="J2295" s="9">
        <f>VLOOKUP('Consolidtaed Data'!$B8158,[1]Products!$A:$G,3,0)</f>
        <v>561</v>
      </c>
      <c r="K2295" s="9">
        <f>'Consolidtaed Data'!$J8158*'Consolidtaed Data'!$H8158</f>
        <v>4419</v>
      </c>
      <c r="L2295" s="9">
        <f>'Consolidtaed Data'!$I8158*'Consolidtaed Data'!$H8158</f>
        <v>7491</v>
      </c>
      <c r="M2295" s="9">
        <f>'Consolidtaed Data'!$L8158-'Consolidtaed Data'!$K8158</f>
        <v>329</v>
      </c>
      <c r="N2295" s="9" t="str">
        <f>VLOOKUP('Consolidtaed Data'!$C8158,[1]Locations!$A:$O,2,0)</f>
        <v>Escondido</v>
      </c>
      <c r="O2295" s="9" t="str">
        <f>VLOOKUP('Consolidtaed Data'!$D8158,'[1]Sales People'!$A:$B,2,0)</f>
        <v>John Reyes</v>
      </c>
      <c r="P2295" s="9" t="str">
        <f>VLOOKUP('Consolidtaed Data'!$E8158,[1]Customers!$A:$B,2,0)</f>
        <v>Scott Allen</v>
      </c>
      <c r="Q2295" s="11">
        <f>WEEKDAY('Consolidtaed Data'!$F8158)</f>
        <v>1</v>
      </c>
      <c r="R2295" s="9">
        <f>MONTH('Consolidtaed Data'!$F8158)</f>
        <v>9</v>
      </c>
      <c r="S2295" s="9" t="str">
        <f>TEXT(Table3[[#This Row],[Purchase Date]],"MMMM")</f>
        <v>June</v>
      </c>
      <c r="T2295" s="9">
        <f>YEAR('Consolidtaed Data'!$F8158)</f>
        <v>2021</v>
      </c>
    </row>
    <row r="2296" spans="1:20" x14ac:dyDescent="0.3">
      <c r="A2296" s="9" t="s">
        <v>3303</v>
      </c>
      <c r="B2296" s="9" t="s">
        <v>160</v>
      </c>
      <c r="C2296" s="9" t="s">
        <v>178</v>
      </c>
      <c r="D2296" s="9" t="s">
        <v>100</v>
      </c>
      <c r="E2296" s="9" t="s">
        <v>521</v>
      </c>
      <c r="F2296" s="10">
        <v>43998</v>
      </c>
      <c r="G2296" s="10" t="str">
        <f>VLOOKUP(Table3[[#This Row],[Product ID]],[1]Products!$A:$G,2,0)</f>
        <v>Product 28</v>
      </c>
      <c r="H2296" s="22">
        <v>2</v>
      </c>
      <c r="I2296" s="9">
        <f>VLOOKUP('Consolidtaed Data'!$B8175,[1]Products!$A:$G,4,0)</f>
        <v>1367</v>
      </c>
      <c r="J2296" s="9">
        <f>VLOOKUP('Consolidtaed Data'!$B8175,[1]Products!$A:$G,3,0)</f>
        <v>984</v>
      </c>
      <c r="K2296" s="9">
        <f>'Consolidtaed Data'!$J8175*'Consolidtaed Data'!$H8175</f>
        <v>2970</v>
      </c>
      <c r="L2296" s="9">
        <f>'Consolidtaed Data'!$I8175*'Consolidtaed Data'!$H8175</f>
        <v>4182</v>
      </c>
      <c r="M2296" s="9">
        <f>'Consolidtaed Data'!$L8175-'Consolidtaed Data'!$K8175</f>
        <v>744</v>
      </c>
      <c r="N2296" s="9" t="str">
        <f>VLOOKUP('Consolidtaed Data'!$C8175,[1]Locations!$A:$O,2,0)</f>
        <v>West Covina</v>
      </c>
      <c r="O2296" s="9" t="str">
        <f>VLOOKUP('Consolidtaed Data'!$D8175,'[1]Sales People'!$A:$B,2,0)</f>
        <v>Howard Sims</v>
      </c>
      <c r="P2296" s="9" t="str">
        <f>VLOOKUP('Consolidtaed Data'!$E8175,[1]Customers!$A:$B,2,0)</f>
        <v>Charles Perry</v>
      </c>
      <c r="Q2296" s="11">
        <f>WEEKDAY('Consolidtaed Data'!$F8175)</f>
        <v>3</v>
      </c>
      <c r="R2296" s="9">
        <f>MONTH('Consolidtaed Data'!$F8175)</f>
        <v>9</v>
      </c>
      <c r="S2296" s="9" t="str">
        <f>TEXT(Table3[[#This Row],[Purchase Date]],"MMMM")</f>
        <v>June</v>
      </c>
      <c r="T2296" s="9">
        <f>YEAR('Consolidtaed Data'!$F8175)</f>
        <v>2021</v>
      </c>
    </row>
    <row r="2297" spans="1:20" x14ac:dyDescent="0.3">
      <c r="A2297" s="9" t="s">
        <v>3304</v>
      </c>
      <c r="B2297" s="9" t="s">
        <v>164</v>
      </c>
      <c r="C2297" s="9" t="s">
        <v>439</v>
      </c>
      <c r="D2297" s="9" t="s">
        <v>329</v>
      </c>
      <c r="E2297" s="9" t="s">
        <v>296</v>
      </c>
      <c r="F2297" s="10">
        <v>43998</v>
      </c>
      <c r="G2297" s="10" t="str">
        <f>VLOOKUP(Table3[[#This Row],[Product ID]],[1]Products!$A:$G,2,0)</f>
        <v>Product 69</v>
      </c>
      <c r="H2297" s="22">
        <v>3</v>
      </c>
      <c r="I2297" s="9">
        <f>VLOOKUP('Consolidtaed Data'!$B8202,[1]Products!$A:$G,4,0)</f>
        <v>545</v>
      </c>
      <c r="J2297" s="9">
        <f>VLOOKUP('Consolidtaed Data'!$B8202,[1]Products!$A:$G,3,0)</f>
        <v>425</v>
      </c>
      <c r="K2297" s="9">
        <f>'Consolidtaed Data'!$J8202*'Consolidtaed Data'!$H8202</f>
        <v>1223</v>
      </c>
      <c r="L2297" s="9">
        <f>'Consolidtaed Data'!$I8202*'Consolidtaed Data'!$H8202</f>
        <v>2005</v>
      </c>
      <c r="M2297" s="9">
        <f>'Consolidtaed Data'!$L8202-'Consolidtaed Data'!$K8202</f>
        <v>1178</v>
      </c>
      <c r="N2297" s="9" t="str">
        <f>VLOOKUP('Consolidtaed Data'!$C8202,[1]Locations!$A:$O,2,0)</f>
        <v>Palmdale</v>
      </c>
      <c r="O2297" s="9" t="str">
        <f>VLOOKUP('Consolidtaed Data'!$D8202,'[1]Sales People'!$A:$B,2,0)</f>
        <v>Scott Clark</v>
      </c>
      <c r="P2297" s="9" t="str">
        <f>VLOOKUP('Consolidtaed Data'!$E8202,[1]Customers!$A:$B,2,0)</f>
        <v>Brandon Bailey</v>
      </c>
      <c r="Q2297" s="11">
        <f>WEEKDAY('Consolidtaed Data'!$F8202)</f>
        <v>5</v>
      </c>
      <c r="R2297" s="9">
        <f>MONTH('Consolidtaed Data'!$F8202)</f>
        <v>9</v>
      </c>
      <c r="S2297" s="9" t="str">
        <f>TEXT(Table3[[#This Row],[Purchase Date]],"MMMM")</f>
        <v>June</v>
      </c>
      <c r="T2297" s="9">
        <f>YEAR('Consolidtaed Data'!$F8202)</f>
        <v>2021</v>
      </c>
    </row>
    <row r="2298" spans="1:20" x14ac:dyDescent="0.3">
      <c r="A2298" s="9" t="s">
        <v>3305</v>
      </c>
      <c r="B2298" s="9" t="s">
        <v>531</v>
      </c>
      <c r="C2298" s="9" t="s">
        <v>196</v>
      </c>
      <c r="D2298" s="9" t="s">
        <v>46</v>
      </c>
      <c r="E2298" s="9" t="s">
        <v>725</v>
      </c>
      <c r="F2298" s="10">
        <v>43998</v>
      </c>
      <c r="G2298" s="10" t="str">
        <f>VLOOKUP(Table3[[#This Row],[Product ID]],[1]Products!$A:$G,2,0)</f>
        <v>Product 62</v>
      </c>
      <c r="H2298" s="22">
        <v>4</v>
      </c>
      <c r="I2298" s="9">
        <f>VLOOKUP('Consolidtaed Data'!$B8607,[1]Products!$A:$G,4,0)</f>
        <v>1812</v>
      </c>
      <c r="J2298" s="9">
        <f>VLOOKUP('Consolidtaed Data'!$B8607,[1]Products!$A:$G,3,0)</f>
        <v>1305</v>
      </c>
      <c r="K2298" s="9">
        <f>'Consolidtaed Data'!$J8607*'Consolidtaed Data'!$H8607</f>
        <v>665</v>
      </c>
      <c r="L2298" s="9">
        <f>'Consolidtaed Data'!$I8607*'Consolidtaed Data'!$H8607</f>
        <v>1278</v>
      </c>
      <c r="M2298" s="9">
        <f>'Consolidtaed Data'!$L8607-'Consolidtaed Data'!$K8607</f>
        <v>656</v>
      </c>
      <c r="N2298" s="9" t="str">
        <f>VLOOKUP('Consolidtaed Data'!$C8607,[1]Locations!$A:$O,2,0)</f>
        <v>Simi Valley</v>
      </c>
      <c r="O2298" s="9" t="str">
        <f>VLOOKUP('Consolidtaed Data'!$D8607,'[1]Sales People'!$A:$B,2,0)</f>
        <v>Eugene Holmes</v>
      </c>
      <c r="P2298" s="9" t="str">
        <f>VLOOKUP('Consolidtaed Data'!$E8607,[1]Customers!$A:$B,2,0)</f>
        <v>Henry Kelley</v>
      </c>
      <c r="Q2298" s="11">
        <f>WEEKDAY('Consolidtaed Data'!$F8607)</f>
        <v>7</v>
      </c>
      <c r="R2298" s="9">
        <f>MONTH('Consolidtaed Data'!$F8607)</f>
        <v>10</v>
      </c>
      <c r="S2298" s="9" t="str">
        <f>TEXT(Table3[[#This Row],[Purchase Date]],"MMMM")</f>
        <v>June</v>
      </c>
      <c r="T2298" s="9">
        <f>YEAR('Consolidtaed Data'!$F8607)</f>
        <v>2021</v>
      </c>
    </row>
    <row r="2299" spans="1:20" x14ac:dyDescent="0.3">
      <c r="A2299" s="9" t="s">
        <v>3306</v>
      </c>
      <c r="B2299" s="9" t="s">
        <v>29</v>
      </c>
      <c r="C2299" s="9" t="s">
        <v>186</v>
      </c>
      <c r="D2299" s="9" t="s">
        <v>131</v>
      </c>
      <c r="E2299" s="9" t="s">
        <v>915</v>
      </c>
      <c r="F2299" s="10">
        <v>43998</v>
      </c>
      <c r="G2299" s="10" t="str">
        <f>VLOOKUP(Table3[[#This Row],[Product ID]],[1]Products!$A:$G,2,0)</f>
        <v>Product 37</v>
      </c>
      <c r="H2299" s="22">
        <v>1</v>
      </c>
      <c r="I2299" s="9">
        <f>VLOOKUP('Consolidtaed Data'!$B8894,[1]Products!$A:$G,4,0)</f>
        <v>771</v>
      </c>
      <c r="J2299" s="9">
        <f>VLOOKUP('Consolidtaed Data'!$B8894,[1]Products!$A:$G,3,0)</f>
        <v>648</v>
      </c>
      <c r="K2299" s="9">
        <f>'Consolidtaed Data'!$J8894*'Consolidtaed Data'!$H8894</f>
        <v>1128</v>
      </c>
      <c r="L2299" s="9">
        <f>'Consolidtaed Data'!$I8894*'Consolidtaed Data'!$H8894</f>
        <v>1374</v>
      </c>
      <c r="M2299" s="9">
        <f>'Consolidtaed Data'!$L8894-'Consolidtaed Data'!$K8894</f>
        <v>944</v>
      </c>
      <c r="N2299" s="9" t="str">
        <f>VLOOKUP('Consolidtaed Data'!$C8894,[1]Locations!$A:$O,2,0)</f>
        <v>Huntington Beach</v>
      </c>
      <c r="O2299" s="9" t="str">
        <f>VLOOKUP('Consolidtaed Data'!$D8894,'[1]Sales People'!$A:$B,2,0)</f>
        <v>Jimmy Young</v>
      </c>
      <c r="P2299" s="9" t="str">
        <f>VLOOKUP('Consolidtaed Data'!$E8894,[1]Customers!$A:$B,2,0)</f>
        <v>Sean Olson</v>
      </c>
      <c r="Q2299" s="11">
        <f>WEEKDAY('Consolidtaed Data'!$F8894)</f>
        <v>6</v>
      </c>
      <c r="R2299" s="9">
        <f>MONTH('Consolidtaed Data'!$F8894)</f>
        <v>11</v>
      </c>
      <c r="S2299" s="9" t="str">
        <f>TEXT(Table3[[#This Row],[Purchase Date]],"MMMM")</f>
        <v>June</v>
      </c>
      <c r="T2299" s="9">
        <f>YEAR('Consolidtaed Data'!$F8894)</f>
        <v>2021</v>
      </c>
    </row>
    <row r="2300" spans="1:20" x14ac:dyDescent="0.3">
      <c r="A2300" s="9" t="s">
        <v>3307</v>
      </c>
      <c r="B2300" s="9" t="s">
        <v>129</v>
      </c>
      <c r="C2300" s="9" t="s">
        <v>249</v>
      </c>
      <c r="D2300" s="9" t="s">
        <v>235</v>
      </c>
      <c r="E2300" s="9" t="s">
        <v>3450</v>
      </c>
      <c r="F2300" s="10">
        <v>43998</v>
      </c>
      <c r="G2300" s="10" t="str">
        <f>VLOOKUP(Table3[[#This Row],[Product ID]],[1]Products!$A:$G,2,0)</f>
        <v>Product 47</v>
      </c>
      <c r="H2300" s="22">
        <v>1</v>
      </c>
      <c r="I2300" s="9">
        <f>VLOOKUP('Consolidtaed Data'!$B8980,[1]Products!$A:$G,4,0)</f>
        <v>1405</v>
      </c>
      <c r="J2300" s="9">
        <f>VLOOKUP('Consolidtaed Data'!$B8980,[1]Products!$A:$G,3,0)</f>
        <v>1054</v>
      </c>
      <c r="K2300" s="9">
        <f>'Consolidtaed Data'!$J8980*'Consolidtaed Data'!$H8980</f>
        <v>592</v>
      </c>
      <c r="L2300" s="9">
        <f>'Consolidtaed Data'!$I8980*'Consolidtaed Data'!$H8980</f>
        <v>1004</v>
      </c>
      <c r="M2300" s="9">
        <f>'Consolidtaed Data'!$L8980-'Consolidtaed Data'!$K8980</f>
        <v>66</v>
      </c>
      <c r="N2300" s="9" t="str">
        <f>VLOOKUP('Consolidtaed Data'!$C8980,[1]Locations!$A:$O,2,0)</f>
        <v>Norwalk</v>
      </c>
      <c r="O2300" s="9" t="str">
        <f>VLOOKUP('Consolidtaed Data'!$D8980,'[1]Sales People'!$A:$B,2,0)</f>
        <v>Gary Rodriguez</v>
      </c>
      <c r="P2300" s="9" t="str">
        <f>VLOOKUP('Consolidtaed Data'!$E8980,[1]Customers!$A:$B,2,0)</f>
        <v>Roger Thompson</v>
      </c>
      <c r="Q2300" s="11">
        <f>WEEKDAY('Consolidtaed Data'!$F8980)</f>
        <v>5</v>
      </c>
      <c r="R2300" s="9">
        <f>MONTH('Consolidtaed Data'!$F8980)</f>
        <v>11</v>
      </c>
      <c r="S2300" s="9" t="str">
        <f>TEXT(Table3[[#This Row],[Purchase Date]],"MMMM")</f>
        <v>June</v>
      </c>
      <c r="T2300" s="9">
        <f>YEAR('Consolidtaed Data'!$F8980)</f>
        <v>2021</v>
      </c>
    </row>
    <row r="2301" spans="1:20" x14ac:dyDescent="0.3">
      <c r="A2301" s="9" t="s">
        <v>3308</v>
      </c>
      <c r="B2301" s="9" t="s">
        <v>107</v>
      </c>
      <c r="C2301" s="9" t="s">
        <v>231</v>
      </c>
      <c r="D2301" s="9" t="s">
        <v>105</v>
      </c>
      <c r="E2301" s="9" t="s">
        <v>440</v>
      </c>
      <c r="F2301" s="10">
        <v>43998</v>
      </c>
      <c r="G2301" s="10" t="str">
        <f>VLOOKUP(Table3[[#This Row],[Product ID]],[1]Products!$A:$G,2,0)</f>
        <v>Product 52</v>
      </c>
      <c r="H2301" s="22">
        <v>1</v>
      </c>
      <c r="I2301" s="9">
        <f>VLOOKUP('Consolidtaed Data'!$B9018,[1]Products!$A:$G,4,0)</f>
        <v>1972</v>
      </c>
      <c r="J2301" s="9">
        <f>VLOOKUP('Consolidtaed Data'!$B9018,[1]Products!$A:$G,3,0)</f>
        <v>1321</v>
      </c>
      <c r="K2301" s="9">
        <f>'Consolidtaed Data'!$J9018*'Consolidtaed Data'!$H9018</f>
        <v>455</v>
      </c>
      <c r="L2301" s="9">
        <f>'Consolidtaed Data'!$I9018*'Consolidtaed Data'!$H9018</f>
        <v>799</v>
      </c>
      <c r="M2301" s="9">
        <f>'Consolidtaed Data'!$L9018-'Consolidtaed Data'!$K9018</f>
        <v>274</v>
      </c>
      <c r="N2301" s="9" t="str">
        <f>VLOOKUP('Consolidtaed Data'!$C9018,[1]Locations!$A:$O,2,0)</f>
        <v>Oceanside</v>
      </c>
      <c r="O2301" s="9" t="str">
        <f>VLOOKUP('Consolidtaed Data'!$D9018,'[1]Sales People'!$A:$B,2,0)</f>
        <v>Howard Sims</v>
      </c>
      <c r="P2301" s="9" t="str">
        <f>VLOOKUP('Consolidtaed Data'!$E9018,[1]Customers!$A:$B,2,0)</f>
        <v>Adam Bailey</v>
      </c>
      <c r="Q2301" s="11">
        <f>WEEKDAY('Consolidtaed Data'!$F9018)</f>
        <v>1</v>
      </c>
      <c r="R2301" s="9">
        <f>MONTH('Consolidtaed Data'!$F9018)</f>
        <v>11</v>
      </c>
      <c r="S2301" s="9" t="str">
        <f>TEXT(Table3[[#This Row],[Purchase Date]],"MMMM")</f>
        <v>June</v>
      </c>
      <c r="T2301" s="9">
        <f>YEAR('Consolidtaed Data'!$F9018)</f>
        <v>2021</v>
      </c>
    </row>
    <row r="2302" spans="1:20" x14ac:dyDescent="0.3">
      <c r="A2302" s="9" t="s">
        <v>3309</v>
      </c>
      <c r="B2302" s="9" t="s">
        <v>572</v>
      </c>
      <c r="C2302" s="9" t="s">
        <v>169</v>
      </c>
      <c r="D2302" s="9" t="s">
        <v>31</v>
      </c>
      <c r="E2302" s="9" t="s">
        <v>967</v>
      </c>
      <c r="F2302" s="10">
        <v>43998</v>
      </c>
      <c r="G2302" s="10" t="str">
        <f>VLOOKUP(Table3[[#This Row],[Product ID]],[1]Products!$A:$G,2,0)</f>
        <v>Product 22</v>
      </c>
      <c r="H2302" s="22">
        <v>1</v>
      </c>
      <c r="I2302" s="9">
        <f>VLOOKUP('Consolidtaed Data'!$B9267,[1]Products!$A:$G,4,0)</f>
        <v>556</v>
      </c>
      <c r="J2302" s="9">
        <f>VLOOKUP('Consolidtaed Data'!$B9267,[1]Products!$A:$G,3,0)</f>
        <v>395</v>
      </c>
      <c r="K2302" s="9">
        <f>'Consolidtaed Data'!$J9267*'Consolidtaed Data'!$H9267</f>
        <v>269</v>
      </c>
      <c r="L2302" s="9">
        <f>'Consolidtaed Data'!$I9267*'Consolidtaed Data'!$H9267</f>
        <v>368</v>
      </c>
      <c r="M2302" s="9">
        <f>'Consolidtaed Data'!$L9267-'Consolidtaed Data'!$K9267</f>
        <v>2193</v>
      </c>
      <c r="N2302" s="9" t="str">
        <f>VLOOKUP('Consolidtaed Data'!$C9267,[1]Locations!$A:$O,2,0)</f>
        <v>Elk Grove</v>
      </c>
      <c r="O2302" s="9" t="str">
        <f>VLOOKUP('Consolidtaed Data'!$D9267,'[1]Sales People'!$A:$B,2,0)</f>
        <v>Arthur Mccoy</v>
      </c>
      <c r="P2302" s="9" t="str">
        <f>VLOOKUP('Consolidtaed Data'!$E9267,[1]Customers!$A:$B,2,0)</f>
        <v>Eugene Weaver</v>
      </c>
      <c r="Q2302" s="11">
        <f>WEEKDAY('Consolidtaed Data'!$F9267)</f>
        <v>5</v>
      </c>
      <c r="R2302" s="9">
        <f>MONTH('Consolidtaed Data'!$F9267)</f>
        <v>12</v>
      </c>
      <c r="S2302" s="9" t="str">
        <f>TEXT(Table3[[#This Row],[Purchase Date]],"MMMM")</f>
        <v>June</v>
      </c>
      <c r="T2302" s="9">
        <f>YEAR('Consolidtaed Data'!$F9267)</f>
        <v>2021</v>
      </c>
    </row>
    <row r="2303" spans="1:20" x14ac:dyDescent="0.3">
      <c r="A2303" s="9" t="s">
        <v>3310</v>
      </c>
      <c r="B2303" s="9" t="s">
        <v>191</v>
      </c>
      <c r="C2303" s="9" t="s">
        <v>439</v>
      </c>
      <c r="D2303" s="9" t="s">
        <v>123</v>
      </c>
      <c r="E2303" s="9" t="s">
        <v>1751</v>
      </c>
      <c r="F2303" s="10">
        <v>43999</v>
      </c>
      <c r="G2303" s="10" t="str">
        <f>VLOOKUP(Table3[[#This Row],[Product ID]],[1]Products!$A:$G,2,0)</f>
        <v>Product 36</v>
      </c>
      <c r="H2303" s="22">
        <v>3</v>
      </c>
      <c r="I2303" s="9">
        <f>VLOOKUP('Consolidtaed Data'!$B5243,[1]Products!$A:$G,4,0)</f>
        <v>1119</v>
      </c>
      <c r="J2303" s="9">
        <f>VLOOKUP('Consolidtaed Data'!$B5243,[1]Products!$A:$G,3,0)</f>
        <v>683</v>
      </c>
      <c r="K2303" s="9">
        <f>'Consolidtaed Data'!$J5243*'Consolidtaed Data'!$H5243</f>
        <v>1200</v>
      </c>
      <c r="L2303" s="9">
        <f>'Consolidtaed Data'!$I5243*'Consolidtaed Data'!$H5243</f>
        <v>2182</v>
      </c>
      <c r="M2303" s="9">
        <f>'Consolidtaed Data'!$L5243-'Consolidtaed Data'!$K5243</f>
        <v>264</v>
      </c>
      <c r="N2303" s="9" t="str">
        <f>VLOOKUP('Consolidtaed Data'!$C5243,[1]Locations!$A:$O,2,0)</f>
        <v>Murrieta</v>
      </c>
      <c r="O2303" s="9" t="str">
        <f>VLOOKUP('Consolidtaed Data'!$D5243,'[1]Sales People'!$A:$B,2,0)</f>
        <v>Ronald Reed</v>
      </c>
      <c r="P2303" s="9" t="str">
        <f>VLOOKUP('Consolidtaed Data'!$E5243,[1]Customers!$A:$B,2,0)</f>
        <v>Earl Phillips</v>
      </c>
      <c r="Q2303" s="11">
        <f>WEEKDAY('Consolidtaed Data'!$F5243)</f>
        <v>4</v>
      </c>
      <c r="R2303" s="9">
        <f>MONTH('Consolidtaed Data'!$F5243)</f>
        <v>1</v>
      </c>
      <c r="S2303" s="9" t="str">
        <f>TEXT(Table3[[#This Row],[Purchase Date]],"MMMM")</f>
        <v>June</v>
      </c>
      <c r="T2303" s="9">
        <f>YEAR('Consolidtaed Data'!$F5243)</f>
        <v>2021</v>
      </c>
    </row>
    <row r="2304" spans="1:20" x14ac:dyDescent="0.3">
      <c r="A2304" s="9" t="s">
        <v>3311</v>
      </c>
      <c r="B2304" s="9" t="s">
        <v>418</v>
      </c>
      <c r="C2304" s="9" t="s">
        <v>439</v>
      </c>
      <c r="D2304" s="9" t="s">
        <v>64</v>
      </c>
      <c r="E2304" s="9" t="s">
        <v>844</v>
      </c>
      <c r="F2304" s="10">
        <v>43999</v>
      </c>
      <c r="G2304" s="10" t="str">
        <f>VLOOKUP(Table3[[#This Row],[Product ID]],[1]Products!$A:$G,2,0)</f>
        <v>Product 82</v>
      </c>
      <c r="H2304" s="22">
        <v>3</v>
      </c>
      <c r="I2304" s="9">
        <f>VLOOKUP('Consolidtaed Data'!$B5581,[1]Products!$A:$G,4,0)</f>
        <v>1582</v>
      </c>
      <c r="J2304" s="9">
        <f>VLOOKUP('Consolidtaed Data'!$B5581,[1]Products!$A:$G,3,0)</f>
        <v>1234</v>
      </c>
      <c r="K2304" s="9">
        <f>'Consolidtaed Data'!$J5581*'Consolidtaed Data'!$H5581</f>
        <v>600</v>
      </c>
      <c r="L2304" s="9">
        <f>'Consolidtaed Data'!$I5581*'Consolidtaed Data'!$H5581</f>
        <v>870</v>
      </c>
      <c r="M2304" s="9">
        <f>'Consolidtaed Data'!$L5581-'Consolidtaed Data'!$K5581</f>
        <v>362</v>
      </c>
      <c r="N2304" s="9" t="str">
        <f>VLOOKUP('Consolidtaed Data'!$C5581,[1]Locations!$A:$O,2,0)</f>
        <v>Santa Clarita</v>
      </c>
      <c r="O2304" s="9" t="str">
        <f>VLOOKUP('Consolidtaed Data'!$D5581,'[1]Sales People'!$A:$B,2,0)</f>
        <v>Ryan Welch</v>
      </c>
      <c r="P2304" s="9" t="str">
        <f>VLOOKUP('Consolidtaed Data'!$E5581,[1]Customers!$A:$B,2,0)</f>
        <v>Roger Miller</v>
      </c>
      <c r="Q2304" s="11">
        <f>WEEKDAY('Consolidtaed Data'!$F5581)</f>
        <v>4</v>
      </c>
      <c r="R2304" s="9">
        <f>MONTH('Consolidtaed Data'!$F5581)</f>
        <v>2</v>
      </c>
      <c r="S2304" s="9" t="str">
        <f>TEXT(Table3[[#This Row],[Purchase Date]],"MMMM")</f>
        <v>June</v>
      </c>
      <c r="T2304" s="9">
        <f>YEAR('Consolidtaed Data'!$F5581)</f>
        <v>2021</v>
      </c>
    </row>
    <row r="2305" spans="1:20" x14ac:dyDescent="0.3">
      <c r="A2305" s="9" t="s">
        <v>3312</v>
      </c>
      <c r="B2305" s="9" t="s">
        <v>112</v>
      </c>
      <c r="C2305" s="9" t="s">
        <v>231</v>
      </c>
      <c r="D2305" s="9" t="s">
        <v>68</v>
      </c>
      <c r="E2305" s="9" t="s">
        <v>985</v>
      </c>
      <c r="F2305" s="10">
        <v>43999</v>
      </c>
      <c r="G2305" s="10" t="str">
        <f>VLOOKUP(Table3[[#This Row],[Product ID]],[1]Products!$A:$G,2,0)</f>
        <v>Product 7</v>
      </c>
      <c r="H2305" s="22">
        <v>1</v>
      </c>
      <c r="I2305" s="9">
        <f>VLOOKUP('Consolidtaed Data'!$B5685,[1]Products!$A:$G,4,0)</f>
        <v>1862</v>
      </c>
      <c r="J2305" s="9">
        <f>VLOOKUP('Consolidtaed Data'!$B5685,[1]Products!$A:$G,3,0)</f>
        <v>1173</v>
      </c>
      <c r="K2305" s="9">
        <f>'Consolidtaed Data'!$J5685*'Consolidtaed Data'!$H5685</f>
        <v>84</v>
      </c>
      <c r="L2305" s="9">
        <f>'Consolidtaed Data'!$I5685*'Consolidtaed Data'!$H5685</f>
        <v>123</v>
      </c>
      <c r="M2305" s="9">
        <f>'Consolidtaed Data'!$L5685-'Consolidtaed Data'!$K5685</f>
        <v>944</v>
      </c>
      <c r="N2305" s="9" t="str">
        <f>VLOOKUP('Consolidtaed Data'!$C5685,[1]Locations!$A:$O,2,0)</f>
        <v>Rancho Cucamonga</v>
      </c>
      <c r="O2305" s="9" t="str">
        <f>VLOOKUP('Consolidtaed Data'!$D5685,'[1]Sales People'!$A:$B,2,0)</f>
        <v>Sean Miller</v>
      </c>
      <c r="P2305" s="9" t="str">
        <f>VLOOKUP('Consolidtaed Data'!$E5685,[1]Customers!$A:$B,2,0)</f>
        <v>Daniel Fernandez</v>
      </c>
      <c r="Q2305" s="11">
        <f>WEEKDAY('Consolidtaed Data'!$F5685)</f>
        <v>4</v>
      </c>
      <c r="R2305" s="9">
        <f>MONTH('Consolidtaed Data'!$F5685)</f>
        <v>2</v>
      </c>
      <c r="S2305" s="9" t="str">
        <f>TEXT(Table3[[#This Row],[Purchase Date]],"MMMM")</f>
        <v>June</v>
      </c>
      <c r="T2305" s="9">
        <f>YEAR('Consolidtaed Data'!$F5685)</f>
        <v>2021</v>
      </c>
    </row>
    <row r="2306" spans="1:20" x14ac:dyDescent="0.3">
      <c r="A2306" s="9" t="s">
        <v>3313</v>
      </c>
      <c r="B2306" s="9" t="s">
        <v>503</v>
      </c>
      <c r="C2306" s="9" t="s">
        <v>173</v>
      </c>
      <c r="D2306" s="9" t="s">
        <v>241</v>
      </c>
      <c r="E2306" s="9" t="s">
        <v>1819</v>
      </c>
      <c r="F2306" s="10">
        <v>43999</v>
      </c>
      <c r="G2306" s="10" t="str">
        <f>VLOOKUP(Table3[[#This Row],[Product ID]],[1]Products!$A:$G,2,0)</f>
        <v>Product 99</v>
      </c>
      <c r="H2306" s="22">
        <v>1</v>
      </c>
      <c r="I2306" s="9">
        <f>VLOOKUP('Consolidtaed Data'!$B6550,[1]Products!$A:$G,4,0)</f>
        <v>1972</v>
      </c>
      <c r="J2306" s="9">
        <f>VLOOKUP('Consolidtaed Data'!$B6550,[1]Products!$A:$G,3,0)</f>
        <v>1321</v>
      </c>
      <c r="K2306" s="9">
        <f>'Consolidtaed Data'!$J6550*'Consolidtaed Data'!$H6550</f>
        <v>1676</v>
      </c>
      <c r="L2306" s="9">
        <f>'Consolidtaed Data'!$I6550*'Consolidtaed Data'!$H6550</f>
        <v>2206</v>
      </c>
      <c r="M2306" s="9">
        <f>'Consolidtaed Data'!$L6550-'Consolidtaed Data'!$K6550</f>
        <v>13</v>
      </c>
      <c r="N2306" s="9" t="str">
        <f>VLOOKUP('Consolidtaed Data'!$C6550,[1]Locations!$A:$O,2,0)</f>
        <v>Fresno</v>
      </c>
      <c r="O2306" s="9" t="str">
        <f>VLOOKUP('Consolidtaed Data'!$D6550,'[1]Sales People'!$A:$B,2,0)</f>
        <v>Ernest Wagner</v>
      </c>
      <c r="P2306" s="9" t="str">
        <f>VLOOKUP('Consolidtaed Data'!$E6550,[1]Customers!$A:$B,2,0)</f>
        <v>Peter Meyer</v>
      </c>
      <c r="Q2306" s="11">
        <f>WEEKDAY('Consolidtaed Data'!$F6550)</f>
        <v>5</v>
      </c>
      <c r="R2306" s="9">
        <f>MONTH('Consolidtaed Data'!$F6550)</f>
        <v>5</v>
      </c>
      <c r="S2306" s="9" t="str">
        <f>TEXT(Table3[[#This Row],[Purchase Date]],"MMMM")</f>
        <v>June</v>
      </c>
      <c r="T2306" s="9">
        <f>YEAR('Consolidtaed Data'!$F6550)</f>
        <v>2021</v>
      </c>
    </row>
    <row r="2307" spans="1:20" x14ac:dyDescent="0.3">
      <c r="A2307" s="9" t="s">
        <v>3314</v>
      </c>
      <c r="B2307" s="9" t="s">
        <v>216</v>
      </c>
      <c r="C2307" s="9" t="s">
        <v>228</v>
      </c>
      <c r="D2307" s="9" t="s">
        <v>35</v>
      </c>
      <c r="E2307" s="9" t="s">
        <v>544</v>
      </c>
      <c r="F2307" s="10">
        <v>43999</v>
      </c>
      <c r="G2307" s="10" t="str">
        <f>VLOOKUP(Table3[[#This Row],[Product ID]],[1]Products!$A:$G,2,0)</f>
        <v>Product 73</v>
      </c>
      <c r="H2307" s="22">
        <v>1</v>
      </c>
      <c r="I2307" s="9">
        <f>VLOOKUP('Consolidtaed Data'!$B6748,[1]Products!$A:$G,4,0)</f>
        <v>1405</v>
      </c>
      <c r="J2307" s="9">
        <f>VLOOKUP('Consolidtaed Data'!$B6748,[1]Products!$A:$G,3,0)</f>
        <v>1054</v>
      </c>
      <c r="K2307" s="9">
        <f>'Consolidtaed Data'!$J6748*'Consolidtaed Data'!$H6748</f>
        <v>358</v>
      </c>
      <c r="L2307" s="9">
        <f>'Consolidtaed Data'!$I6748*'Consolidtaed Data'!$H6748</f>
        <v>596</v>
      </c>
      <c r="M2307" s="9">
        <f>'Consolidtaed Data'!$L6748-'Consolidtaed Data'!$K6748</f>
        <v>1024</v>
      </c>
      <c r="N2307" s="9" t="str">
        <f>VLOOKUP('Consolidtaed Data'!$C6748,[1]Locations!$A:$O,2,0)</f>
        <v>Temecula</v>
      </c>
      <c r="O2307" s="9" t="str">
        <f>VLOOKUP('Consolidtaed Data'!$D6748,'[1]Sales People'!$A:$B,2,0)</f>
        <v>Eugene Holmes</v>
      </c>
      <c r="P2307" s="9" t="str">
        <f>VLOOKUP('Consolidtaed Data'!$E6748,[1]Customers!$A:$B,2,0)</f>
        <v>Albert Young</v>
      </c>
      <c r="Q2307" s="11">
        <f>WEEKDAY('Consolidtaed Data'!$F6748)</f>
        <v>7</v>
      </c>
      <c r="R2307" s="9">
        <f>MONTH('Consolidtaed Data'!$F6748)</f>
        <v>5</v>
      </c>
      <c r="S2307" s="9" t="str">
        <f>TEXT(Table3[[#This Row],[Purchase Date]],"MMMM")</f>
        <v>June</v>
      </c>
      <c r="T2307" s="9">
        <f>YEAR('Consolidtaed Data'!$F6748)</f>
        <v>2021</v>
      </c>
    </row>
    <row r="2308" spans="1:20" x14ac:dyDescent="0.3">
      <c r="A2308" s="9" t="s">
        <v>3315</v>
      </c>
      <c r="B2308" s="9" t="s">
        <v>981</v>
      </c>
      <c r="C2308" s="9" t="s">
        <v>357</v>
      </c>
      <c r="D2308" s="9" t="s">
        <v>13</v>
      </c>
      <c r="E2308" s="9" t="s">
        <v>917</v>
      </c>
      <c r="F2308" s="10">
        <v>43999</v>
      </c>
      <c r="G2308" s="10" t="str">
        <f>VLOOKUP(Table3[[#This Row],[Product ID]],[1]Products!$A:$G,2,0)</f>
        <v>Product 3</v>
      </c>
      <c r="H2308" s="22">
        <v>4</v>
      </c>
      <c r="I2308" s="9">
        <f>VLOOKUP('Consolidtaed Data'!$B7255,[1]Products!$A:$G,4,0)</f>
        <v>1862</v>
      </c>
      <c r="J2308" s="9">
        <f>VLOOKUP('Consolidtaed Data'!$B7255,[1]Products!$A:$G,3,0)</f>
        <v>1173</v>
      </c>
      <c r="K2308" s="9">
        <f>'Consolidtaed Data'!$J7255*'Consolidtaed Data'!$H7255</f>
        <v>2798</v>
      </c>
      <c r="L2308" s="9">
        <f>'Consolidtaed Data'!$I7255*'Consolidtaed Data'!$H7255</f>
        <v>4588</v>
      </c>
      <c r="M2308" s="9">
        <f>'Consolidtaed Data'!$L7255-'Consolidtaed Data'!$K7255</f>
        <v>507</v>
      </c>
      <c r="N2308" s="9" t="str">
        <f>VLOOKUP('Consolidtaed Data'!$C7255,[1]Locations!$A:$O,2,0)</f>
        <v>Santa Rosa</v>
      </c>
      <c r="O2308" s="9" t="str">
        <f>VLOOKUP('Consolidtaed Data'!$D7255,'[1]Sales People'!$A:$B,2,0)</f>
        <v>Brian Thomas</v>
      </c>
      <c r="P2308" s="9" t="str">
        <f>VLOOKUP('Consolidtaed Data'!$E7255,[1]Customers!$A:$B,2,0)</f>
        <v>Patrick Hall</v>
      </c>
      <c r="Q2308" s="11">
        <f>WEEKDAY('Consolidtaed Data'!$F7255)</f>
        <v>1</v>
      </c>
      <c r="R2308" s="9">
        <f>MONTH('Consolidtaed Data'!$F7255)</f>
        <v>7</v>
      </c>
      <c r="S2308" s="9" t="str">
        <f>TEXT(Table3[[#This Row],[Purchase Date]],"MMMM")</f>
        <v>June</v>
      </c>
      <c r="T2308" s="9">
        <f>YEAR('Consolidtaed Data'!$F7255)</f>
        <v>2021</v>
      </c>
    </row>
    <row r="2309" spans="1:20" x14ac:dyDescent="0.3">
      <c r="A2309" s="9" t="s">
        <v>3316</v>
      </c>
      <c r="B2309" s="9" t="s">
        <v>234</v>
      </c>
      <c r="C2309" s="9" t="s">
        <v>231</v>
      </c>
      <c r="D2309" s="9" t="s">
        <v>402</v>
      </c>
      <c r="E2309" s="9" t="s">
        <v>1226</v>
      </c>
      <c r="F2309" s="10">
        <v>43999</v>
      </c>
      <c r="G2309" s="10" t="str">
        <f>VLOOKUP(Table3[[#This Row],[Product ID]],[1]Products!$A:$G,2,0)</f>
        <v>Product 54</v>
      </c>
      <c r="H2309" s="22">
        <v>1</v>
      </c>
      <c r="I2309" s="9">
        <f>VLOOKUP('Consolidtaed Data'!$B7556,[1]Products!$A:$G,4,0)</f>
        <v>1522</v>
      </c>
      <c r="J2309" s="9">
        <f>VLOOKUP('Consolidtaed Data'!$B7556,[1]Products!$A:$G,3,0)</f>
        <v>791</v>
      </c>
      <c r="K2309" s="9">
        <f>'Consolidtaed Data'!$J7556*'Consolidtaed Data'!$H7556</f>
        <v>1367</v>
      </c>
      <c r="L2309" s="9">
        <f>'Consolidtaed Data'!$I7556*'Consolidtaed Data'!$H7556</f>
        <v>2241</v>
      </c>
      <c r="M2309" s="9">
        <f>'Consolidtaed Data'!$L7556-'Consolidtaed Data'!$K7556</f>
        <v>902</v>
      </c>
      <c r="N2309" s="9" t="str">
        <f>VLOOKUP('Consolidtaed Data'!$C7556,[1]Locations!$A:$O,2,0)</f>
        <v>Palmdale</v>
      </c>
      <c r="O2309" s="9" t="str">
        <f>VLOOKUP('Consolidtaed Data'!$D7556,'[1]Sales People'!$A:$B,2,0)</f>
        <v>Joshua Taylor</v>
      </c>
      <c r="P2309" s="9" t="str">
        <f>VLOOKUP('Consolidtaed Data'!$E7556,[1]Customers!$A:$B,2,0)</f>
        <v>Keith Campbell</v>
      </c>
      <c r="Q2309" s="11">
        <f>WEEKDAY('Consolidtaed Data'!$F7556)</f>
        <v>4</v>
      </c>
      <c r="R2309" s="9">
        <f>MONTH('Consolidtaed Data'!$F7556)</f>
        <v>7</v>
      </c>
      <c r="S2309" s="9" t="str">
        <f>TEXT(Table3[[#This Row],[Purchase Date]],"MMMM")</f>
        <v>June</v>
      </c>
      <c r="T2309" s="9">
        <f>YEAR('Consolidtaed Data'!$F7556)</f>
        <v>2021</v>
      </c>
    </row>
    <row r="2310" spans="1:20" x14ac:dyDescent="0.3">
      <c r="A2310" s="9" t="s">
        <v>3317</v>
      </c>
      <c r="B2310" s="9" t="s">
        <v>981</v>
      </c>
      <c r="C2310" s="9" t="s">
        <v>72</v>
      </c>
      <c r="D2310" s="9" t="s">
        <v>26</v>
      </c>
      <c r="E2310" s="9" t="s">
        <v>1409</v>
      </c>
      <c r="F2310" s="10">
        <v>43999</v>
      </c>
      <c r="G2310" s="10" t="str">
        <f>VLOOKUP(Table3[[#This Row],[Product ID]],[1]Products!$A:$G,2,0)</f>
        <v>Product 3</v>
      </c>
      <c r="H2310" s="22">
        <v>4</v>
      </c>
      <c r="I2310" s="9">
        <f>VLOOKUP('Consolidtaed Data'!$B7758,[1]Products!$A:$G,4,0)</f>
        <v>368</v>
      </c>
      <c r="J2310" s="9">
        <f>VLOOKUP('Consolidtaed Data'!$B7758,[1]Products!$A:$G,3,0)</f>
        <v>269</v>
      </c>
      <c r="K2310" s="9">
        <f>'Consolidtaed Data'!$J7758*'Consolidtaed Data'!$H7758</f>
        <v>1178</v>
      </c>
      <c r="L2310" s="9">
        <f>'Consolidtaed Data'!$I7758*'Consolidtaed Data'!$H7758</f>
        <v>2104</v>
      </c>
      <c r="M2310" s="9">
        <f>'Consolidtaed Data'!$L7758-'Consolidtaed Data'!$K7758</f>
        <v>589</v>
      </c>
      <c r="N2310" s="9" t="str">
        <f>VLOOKUP('Consolidtaed Data'!$C7758,[1]Locations!$A:$O,2,0)</f>
        <v>Chula Vista</v>
      </c>
      <c r="O2310" s="9" t="str">
        <f>VLOOKUP('Consolidtaed Data'!$D7758,'[1]Sales People'!$A:$B,2,0)</f>
        <v>Ernest Wheeler</v>
      </c>
      <c r="P2310" s="9" t="str">
        <f>VLOOKUP('Consolidtaed Data'!$E7758,[1]Customers!$A:$B,2,0)</f>
        <v>Aaron Day</v>
      </c>
      <c r="Q2310" s="11">
        <f>WEEKDAY('Consolidtaed Data'!$F7758)</f>
        <v>5</v>
      </c>
      <c r="R2310" s="9">
        <f>MONTH('Consolidtaed Data'!$F7758)</f>
        <v>8</v>
      </c>
      <c r="S2310" s="9" t="str">
        <f>TEXT(Table3[[#This Row],[Purchase Date]],"MMMM")</f>
        <v>June</v>
      </c>
      <c r="T2310" s="9">
        <f>YEAR('Consolidtaed Data'!$F7758)</f>
        <v>2021</v>
      </c>
    </row>
    <row r="2311" spans="1:20" x14ac:dyDescent="0.3">
      <c r="A2311" s="9" t="s">
        <v>3318</v>
      </c>
      <c r="B2311" s="9" t="s">
        <v>191</v>
      </c>
      <c r="C2311" s="9" t="s">
        <v>263</v>
      </c>
      <c r="D2311" s="9" t="s">
        <v>246</v>
      </c>
      <c r="E2311" s="9" t="s">
        <v>1857</v>
      </c>
      <c r="F2311" s="10">
        <v>43999</v>
      </c>
      <c r="G2311" s="10" t="str">
        <f>VLOOKUP(Table3[[#This Row],[Product ID]],[1]Products!$A:$G,2,0)</f>
        <v>Product 36</v>
      </c>
      <c r="H2311" s="22">
        <v>2</v>
      </c>
      <c r="I2311" s="9">
        <f>VLOOKUP('Consolidtaed Data'!$B7888,[1]Products!$A:$G,4,0)</f>
        <v>771</v>
      </c>
      <c r="J2311" s="9">
        <f>VLOOKUP('Consolidtaed Data'!$B7888,[1]Products!$A:$G,3,0)</f>
        <v>648</v>
      </c>
      <c r="K2311" s="9">
        <f>'Consolidtaed Data'!$J7888*'Consolidtaed Data'!$H7888</f>
        <v>683</v>
      </c>
      <c r="L2311" s="9">
        <f>'Consolidtaed Data'!$I7888*'Consolidtaed Data'!$H7888</f>
        <v>1119</v>
      </c>
      <c r="M2311" s="9">
        <f>'Consolidtaed Data'!$L7888-'Consolidtaed Data'!$K7888</f>
        <v>192</v>
      </c>
      <c r="N2311" s="9" t="str">
        <f>VLOOKUP('Consolidtaed Data'!$C7888,[1]Locations!$A:$O,2,0)</f>
        <v>San Diego</v>
      </c>
      <c r="O2311" s="9" t="str">
        <f>VLOOKUP('Consolidtaed Data'!$D7888,'[1]Sales People'!$A:$B,2,0)</f>
        <v>Robert Reed</v>
      </c>
      <c r="P2311" s="9" t="str">
        <f>VLOOKUP('Consolidtaed Data'!$E7888,[1]Customers!$A:$B,2,0)</f>
        <v>Bobby Murray</v>
      </c>
      <c r="Q2311" s="11">
        <f>WEEKDAY('Consolidtaed Data'!$F7888)</f>
        <v>1</v>
      </c>
      <c r="R2311" s="9">
        <f>MONTH('Consolidtaed Data'!$F7888)</f>
        <v>8</v>
      </c>
      <c r="S2311" s="9" t="str">
        <f>TEXT(Table3[[#This Row],[Purchase Date]],"MMMM")</f>
        <v>June</v>
      </c>
      <c r="T2311" s="9">
        <f>YEAR('Consolidtaed Data'!$F7888)</f>
        <v>2021</v>
      </c>
    </row>
    <row r="2312" spans="1:20" x14ac:dyDescent="0.3">
      <c r="A2312" s="9" t="s">
        <v>3319</v>
      </c>
      <c r="B2312" s="9" t="s">
        <v>582</v>
      </c>
      <c r="C2312" s="9" t="s">
        <v>45</v>
      </c>
      <c r="D2312" s="9" t="s">
        <v>329</v>
      </c>
      <c r="E2312" s="9" t="s">
        <v>656</v>
      </c>
      <c r="F2312" s="10">
        <v>43999</v>
      </c>
      <c r="G2312" s="10" t="str">
        <f>VLOOKUP(Table3[[#This Row],[Product ID]],[1]Products!$A:$G,2,0)</f>
        <v>Product 58</v>
      </c>
      <c r="H2312" s="22">
        <v>2</v>
      </c>
      <c r="I2312" s="9">
        <f>VLOOKUP('Consolidtaed Data'!$B8177,[1]Products!$A:$G,4,0)</f>
        <v>886</v>
      </c>
      <c r="J2312" s="9">
        <f>VLOOKUP('Consolidtaed Data'!$B8177,[1]Products!$A:$G,3,0)</f>
        <v>478</v>
      </c>
      <c r="K2312" s="9">
        <f>'Consolidtaed Data'!$J8177*'Consolidtaed Data'!$H8177</f>
        <v>1044</v>
      </c>
      <c r="L2312" s="9">
        <f>'Consolidtaed Data'!$I8177*'Consolidtaed Data'!$H8177</f>
        <v>1899</v>
      </c>
      <c r="M2312" s="9">
        <f>'Consolidtaed Data'!$L8177-'Consolidtaed Data'!$K8177</f>
        <v>2200</v>
      </c>
      <c r="N2312" s="9" t="str">
        <f>VLOOKUP('Consolidtaed Data'!$C8177,[1]Locations!$A:$O,2,0)</f>
        <v>Downey</v>
      </c>
      <c r="O2312" s="9" t="str">
        <f>VLOOKUP('Consolidtaed Data'!$D8177,'[1]Sales People'!$A:$B,2,0)</f>
        <v>Brian Davis</v>
      </c>
      <c r="P2312" s="9" t="str">
        <f>VLOOKUP('Consolidtaed Data'!$E8177,[1]Customers!$A:$B,2,0)</f>
        <v>Carl Murphy</v>
      </c>
      <c r="Q2312" s="11">
        <f>WEEKDAY('Consolidtaed Data'!$F8177)</f>
        <v>3</v>
      </c>
      <c r="R2312" s="9">
        <f>MONTH('Consolidtaed Data'!$F8177)</f>
        <v>9</v>
      </c>
      <c r="S2312" s="9" t="str">
        <f>TEXT(Table3[[#This Row],[Purchase Date]],"MMMM")</f>
        <v>June</v>
      </c>
      <c r="T2312" s="9">
        <f>YEAR('Consolidtaed Data'!$F8177)</f>
        <v>2021</v>
      </c>
    </row>
    <row r="2313" spans="1:20" x14ac:dyDescent="0.3">
      <c r="A2313" s="9" t="s">
        <v>3320</v>
      </c>
      <c r="B2313" s="9" t="s">
        <v>112</v>
      </c>
      <c r="C2313" s="9" t="s">
        <v>178</v>
      </c>
      <c r="D2313" s="9" t="s">
        <v>246</v>
      </c>
      <c r="E2313" s="9" t="s">
        <v>2747</v>
      </c>
      <c r="F2313" s="10">
        <v>43999</v>
      </c>
      <c r="G2313" s="10" t="str">
        <f>VLOOKUP(Table3[[#This Row],[Product ID]],[1]Products!$A:$G,2,0)</f>
        <v>Product 7</v>
      </c>
      <c r="H2313" s="22">
        <v>1</v>
      </c>
      <c r="I2313" s="9">
        <f>VLOOKUP('Consolidtaed Data'!$B8447,[1]Products!$A:$G,4,0)</f>
        <v>800</v>
      </c>
      <c r="J2313" s="9">
        <f>VLOOKUP('Consolidtaed Data'!$B8447,[1]Products!$A:$G,3,0)</f>
        <v>536</v>
      </c>
      <c r="K2313" s="9">
        <f>'Consolidtaed Data'!$J8447*'Consolidtaed Data'!$H8447</f>
        <v>3201</v>
      </c>
      <c r="L2313" s="9">
        <f>'Consolidtaed Data'!$I8447*'Consolidtaed Data'!$H8447</f>
        <v>5427</v>
      </c>
      <c r="M2313" s="9">
        <f>'Consolidtaed Data'!$L8447-'Consolidtaed Data'!$K8447</f>
        <v>1053</v>
      </c>
      <c r="N2313" s="9" t="str">
        <f>VLOOKUP('Consolidtaed Data'!$C8447,[1]Locations!$A:$O,2,0)</f>
        <v>Sacramento</v>
      </c>
      <c r="O2313" s="9" t="str">
        <f>VLOOKUP('Consolidtaed Data'!$D8447,'[1]Sales People'!$A:$B,2,0)</f>
        <v>Kevin Butler</v>
      </c>
      <c r="P2313" s="9" t="str">
        <f>VLOOKUP('Consolidtaed Data'!$E8447,[1]Customers!$A:$B,2,0)</f>
        <v>Ryan Bailey</v>
      </c>
      <c r="Q2313" s="11">
        <f>WEEKDAY('Consolidtaed Data'!$F8447)</f>
        <v>2</v>
      </c>
      <c r="R2313" s="9">
        <f>MONTH('Consolidtaed Data'!$F8447)</f>
        <v>10</v>
      </c>
      <c r="S2313" s="9" t="str">
        <f>TEXT(Table3[[#This Row],[Purchase Date]],"MMMM")</f>
        <v>June</v>
      </c>
      <c r="T2313" s="9">
        <f>YEAR('Consolidtaed Data'!$F8447)</f>
        <v>2021</v>
      </c>
    </row>
    <row r="2314" spans="1:20" x14ac:dyDescent="0.3">
      <c r="A2314" s="9" t="s">
        <v>3321</v>
      </c>
      <c r="B2314" s="9" t="s">
        <v>148</v>
      </c>
      <c r="C2314" s="9" t="s">
        <v>86</v>
      </c>
      <c r="D2314" s="9" t="s">
        <v>80</v>
      </c>
      <c r="E2314" s="9" t="s">
        <v>626</v>
      </c>
      <c r="F2314" s="10">
        <v>44000</v>
      </c>
      <c r="G2314" s="10" t="str">
        <f>VLOOKUP(Table3[[#This Row],[Product ID]],[1]Products!$A:$G,2,0)</f>
        <v>Product 16</v>
      </c>
      <c r="H2314" s="22">
        <v>1</v>
      </c>
      <c r="I2314" s="9">
        <f>VLOOKUP('Consolidtaed Data'!$B4996,[1]Products!$A:$G,4,0)</f>
        <v>1467</v>
      </c>
      <c r="J2314" s="9">
        <f>VLOOKUP('Consolidtaed Data'!$B4996,[1]Products!$A:$G,3,0)</f>
        <v>807</v>
      </c>
      <c r="K2314" s="9">
        <f>'Consolidtaed Data'!$J4996*'Consolidtaed Data'!$H4996</f>
        <v>807</v>
      </c>
      <c r="L2314" s="9">
        <f>'Consolidtaed Data'!$I4996*'Consolidtaed Data'!$H4996</f>
        <v>1467</v>
      </c>
      <c r="M2314" s="9">
        <f>'Consolidtaed Data'!$L4996-'Consolidtaed Data'!$K4996</f>
        <v>731</v>
      </c>
      <c r="N2314" s="9" t="str">
        <f>VLOOKUP('Consolidtaed Data'!$C4996,[1]Locations!$A:$O,2,0)</f>
        <v>Simi Valley</v>
      </c>
      <c r="O2314" s="9" t="str">
        <f>VLOOKUP('Consolidtaed Data'!$D4996,'[1]Sales People'!$A:$B,2,0)</f>
        <v>Gary Rodriguez</v>
      </c>
      <c r="P2314" s="9" t="str">
        <f>VLOOKUP('Consolidtaed Data'!$E4996,[1]Customers!$A:$B,2,0)</f>
        <v>Earl Phillips</v>
      </c>
      <c r="Q2314" s="11">
        <f>WEEKDAY('Consolidtaed Data'!$F4996)</f>
        <v>7</v>
      </c>
      <c r="R2314" s="9">
        <f>MONTH('Consolidtaed Data'!$F4996)</f>
        <v>1</v>
      </c>
      <c r="S2314" s="9" t="str">
        <f>TEXT(Table3[[#This Row],[Purchase Date]],"MMMM")</f>
        <v>June</v>
      </c>
      <c r="T2314" s="9">
        <f>YEAR('Consolidtaed Data'!$F4996)</f>
        <v>2021</v>
      </c>
    </row>
    <row r="2315" spans="1:20" x14ac:dyDescent="0.3">
      <c r="A2315" s="9" t="s">
        <v>3322</v>
      </c>
      <c r="B2315" s="9" t="s">
        <v>415</v>
      </c>
      <c r="C2315" s="9" t="s">
        <v>352</v>
      </c>
      <c r="D2315" s="9" t="s">
        <v>127</v>
      </c>
      <c r="E2315" s="9" t="s">
        <v>484</v>
      </c>
      <c r="F2315" s="10">
        <v>44000</v>
      </c>
      <c r="G2315" s="10" t="str">
        <f>VLOOKUP(Table3[[#This Row],[Product ID]],[1]Products!$A:$G,2,0)</f>
        <v>Product 18</v>
      </c>
      <c r="H2315" s="22">
        <v>2</v>
      </c>
      <c r="I2315" s="9">
        <f>VLOOKUP('Consolidtaed Data'!$B5154,[1]Products!$A:$G,4,0)</f>
        <v>1278</v>
      </c>
      <c r="J2315" s="9">
        <f>VLOOKUP('Consolidtaed Data'!$B5154,[1]Products!$A:$G,3,0)</f>
        <v>665</v>
      </c>
      <c r="K2315" s="9">
        <f>'Consolidtaed Data'!$J5154*'Consolidtaed Data'!$H5154</f>
        <v>408</v>
      </c>
      <c r="L2315" s="9">
        <f>'Consolidtaed Data'!$I5154*'Consolidtaed Data'!$H5154</f>
        <v>504</v>
      </c>
      <c r="M2315" s="9">
        <f>'Consolidtaed Data'!$L5154-'Consolidtaed Data'!$K5154</f>
        <v>837</v>
      </c>
      <c r="N2315" s="9" t="str">
        <f>VLOOKUP('Consolidtaed Data'!$C5154,[1]Locations!$A:$O,2,0)</f>
        <v>Visalia</v>
      </c>
      <c r="O2315" s="9" t="str">
        <f>VLOOKUP('Consolidtaed Data'!$D5154,'[1]Sales People'!$A:$B,2,0)</f>
        <v>Roger Ramos</v>
      </c>
      <c r="P2315" s="9" t="str">
        <f>VLOOKUP('Consolidtaed Data'!$E5154,[1]Customers!$A:$B,2,0)</f>
        <v>Dennis Ruiz</v>
      </c>
      <c r="Q2315" s="11">
        <f>WEEKDAY('Consolidtaed Data'!$F5154)</f>
        <v>5</v>
      </c>
      <c r="R2315" s="9">
        <f>MONTH('Consolidtaed Data'!$F5154)</f>
        <v>1</v>
      </c>
      <c r="S2315" s="9" t="str">
        <f>TEXT(Table3[[#This Row],[Purchase Date]],"MMMM")</f>
        <v>June</v>
      </c>
      <c r="T2315" s="9">
        <f>YEAR('Consolidtaed Data'!$F5154)</f>
        <v>2021</v>
      </c>
    </row>
    <row r="2316" spans="1:20" x14ac:dyDescent="0.3">
      <c r="A2316" s="9" t="s">
        <v>3323</v>
      </c>
      <c r="B2316" s="9" t="s">
        <v>156</v>
      </c>
      <c r="C2316" s="9" t="s">
        <v>223</v>
      </c>
      <c r="D2316" s="9" t="s">
        <v>326</v>
      </c>
      <c r="E2316" s="9" t="s">
        <v>339</v>
      </c>
      <c r="F2316" s="10">
        <v>44000</v>
      </c>
      <c r="G2316" s="10" t="str">
        <f>VLOOKUP(Table3[[#This Row],[Product ID]],[1]Products!$A:$G,2,0)</f>
        <v>Product 21</v>
      </c>
      <c r="H2316" s="22">
        <v>1</v>
      </c>
      <c r="I2316" s="9">
        <f>VLOOKUP('Consolidtaed Data'!$B5324,[1]Products!$A:$G,4,0)</f>
        <v>913</v>
      </c>
      <c r="J2316" s="9">
        <f>VLOOKUP('Consolidtaed Data'!$B5324,[1]Products!$A:$G,3,0)</f>
        <v>584</v>
      </c>
      <c r="K2316" s="9">
        <f>'Consolidtaed Data'!$J5324*'Consolidtaed Data'!$H5324</f>
        <v>1108</v>
      </c>
      <c r="L2316" s="9">
        <f>'Consolidtaed Data'!$I5324*'Consolidtaed Data'!$H5324</f>
        <v>1351</v>
      </c>
      <c r="M2316" s="9">
        <f>'Consolidtaed Data'!$L5324-'Consolidtaed Data'!$K5324</f>
        <v>565</v>
      </c>
      <c r="N2316" s="9" t="str">
        <f>VLOOKUP('Consolidtaed Data'!$C5324,[1]Locations!$A:$O,2,0)</f>
        <v>Oakland</v>
      </c>
      <c r="O2316" s="9" t="str">
        <f>VLOOKUP('Consolidtaed Data'!$D5324,'[1]Sales People'!$A:$B,2,0)</f>
        <v>Scott Mason</v>
      </c>
      <c r="P2316" s="9" t="str">
        <f>VLOOKUP('Consolidtaed Data'!$E5324,[1]Customers!$A:$B,2,0)</f>
        <v>Eric Bradley</v>
      </c>
      <c r="Q2316" s="11">
        <f>WEEKDAY('Consolidtaed Data'!$F5324)</f>
        <v>5</v>
      </c>
      <c r="R2316" s="9">
        <f>MONTH('Consolidtaed Data'!$F5324)</f>
        <v>1</v>
      </c>
      <c r="S2316" s="9" t="str">
        <f>TEXT(Table3[[#This Row],[Purchase Date]],"MMMM")</f>
        <v>June</v>
      </c>
      <c r="T2316" s="9">
        <f>YEAR('Consolidtaed Data'!$F5324)</f>
        <v>2021</v>
      </c>
    </row>
    <row r="2317" spans="1:20" x14ac:dyDescent="0.3">
      <c r="A2317" s="9" t="s">
        <v>3324</v>
      </c>
      <c r="B2317" s="9" t="s">
        <v>33</v>
      </c>
      <c r="C2317" s="9" t="s">
        <v>263</v>
      </c>
      <c r="D2317" s="9" t="s">
        <v>51</v>
      </c>
      <c r="E2317" s="9" t="s">
        <v>1159</v>
      </c>
      <c r="F2317" s="10">
        <v>44000</v>
      </c>
      <c r="G2317" s="10" t="str">
        <f>VLOOKUP(Table3[[#This Row],[Product ID]],[1]Products!$A:$G,2,0)</f>
        <v>Product 29</v>
      </c>
      <c r="H2317" s="22">
        <v>1</v>
      </c>
      <c r="I2317" s="9">
        <f>VLOOKUP('Consolidtaed Data'!$B6950,[1]Products!$A:$G,4,0)</f>
        <v>2141</v>
      </c>
      <c r="J2317" s="9">
        <f>VLOOKUP('Consolidtaed Data'!$B6950,[1]Products!$A:$G,3,0)</f>
        <v>1777</v>
      </c>
      <c r="K2317" s="9">
        <f>'Consolidtaed Data'!$J6950*'Consolidtaed Data'!$H6950</f>
        <v>3915</v>
      </c>
      <c r="L2317" s="9">
        <f>'Consolidtaed Data'!$I6950*'Consolidtaed Data'!$H6950</f>
        <v>5436</v>
      </c>
      <c r="M2317" s="9">
        <f>'Consolidtaed Data'!$L6950-'Consolidtaed Data'!$K6950</f>
        <v>265</v>
      </c>
      <c r="N2317" s="9" t="str">
        <f>VLOOKUP('Consolidtaed Data'!$C6950,[1]Locations!$A:$O,2,0)</f>
        <v>San Francisco</v>
      </c>
      <c r="O2317" s="9" t="str">
        <f>VLOOKUP('Consolidtaed Data'!$D6950,'[1]Sales People'!$A:$B,2,0)</f>
        <v>Joe Sims</v>
      </c>
      <c r="P2317" s="9" t="str">
        <f>VLOOKUP('Consolidtaed Data'!$E6950,[1]Customers!$A:$B,2,0)</f>
        <v>Gerald Andrews</v>
      </c>
      <c r="Q2317" s="11">
        <f>WEEKDAY('Consolidtaed Data'!$F6950)</f>
        <v>1</v>
      </c>
      <c r="R2317" s="9">
        <f>MONTH('Consolidtaed Data'!$F6950)</f>
        <v>6</v>
      </c>
      <c r="S2317" s="9" t="str">
        <f>TEXT(Table3[[#This Row],[Purchase Date]],"MMMM")</f>
        <v>June</v>
      </c>
      <c r="T2317" s="9">
        <f>YEAR('Consolidtaed Data'!$F6950)</f>
        <v>2021</v>
      </c>
    </row>
    <row r="2318" spans="1:20" x14ac:dyDescent="0.3">
      <c r="A2318" s="9" t="s">
        <v>3325</v>
      </c>
      <c r="B2318" s="9" t="s">
        <v>213</v>
      </c>
      <c r="C2318" s="9" t="s">
        <v>152</v>
      </c>
      <c r="D2318" s="9" t="s">
        <v>87</v>
      </c>
      <c r="E2318" s="9" t="s">
        <v>473</v>
      </c>
      <c r="F2318" s="10">
        <v>44000</v>
      </c>
      <c r="G2318" s="10" t="str">
        <f>VLOOKUP(Table3[[#This Row],[Product ID]],[1]Products!$A:$G,2,0)</f>
        <v>Product 68</v>
      </c>
      <c r="H2318" s="22">
        <v>2</v>
      </c>
      <c r="I2318" s="9">
        <f>VLOOKUP('Consolidtaed Data'!$B7023,[1]Products!$A:$G,4,0)</f>
        <v>504</v>
      </c>
      <c r="J2318" s="9">
        <f>VLOOKUP('Consolidtaed Data'!$B7023,[1]Products!$A:$G,3,0)</f>
        <v>408</v>
      </c>
      <c r="K2318" s="9">
        <f>'Consolidtaed Data'!$J7023*'Consolidtaed Data'!$H7023</f>
        <v>842</v>
      </c>
      <c r="L2318" s="9">
        <f>'Consolidtaed Data'!$I7023*'Consolidtaed Data'!$H7023</f>
        <v>1122</v>
      </c>
      <c r="M2318" s="9">
        <f>'Consolidtaed Data'!$L7023-'Consolidtaed Data'!$K7023</f>
        <v>589</v>
      </c>
      <c r="N2318" s="9" t="str">
        <f>VLOOKUP('Consolidtaed Data'!$C7023,[1]Locations!$A:$O,2,0)</f>
        <v>Modesto</v>
      </c>
      <c r="O2318" s="9" t="str">
        <f>VLOOKUP('Consolidtaed Data'!$D7023,'[1]Sales People'!$A:$B,2,0)</f>
        <v>Ernest Wagner</v>
      </c>
      <c r="P2318" s="9" t="str">
        <f>VLOOKUP('Consolidtaed Data'!$E7023,[1]Customers!$A:$B,2,0)</f>
        <v>Adam Myers</v>
      </c>
      <c r="Q2318" s="11">
        <f>WEEKDAY('Consolidtaed Data'!$F7023)</f>
        <v>7</v>
      </c>
      <c r="R2318" s="9">
        <f>MONTH('Consolidtaed Data'!$F7023)</f>
        <v>6</v>
      </c>
      <c r="S2318" s="9" t="str">
        <f>TEXT(Table3[[#This Row],[Purchase Date]],"MMMM")</f>
        <v>June</v>
      </c>
      <c r="T2318" s="9">
        <f>YEAR('Consolidtaed Data'!$F7023)</f>
        <v>2021</v>
      </c>
    </row>
    <row r="2319" spans="1:20" x14ac:dyDescent="0.3">
      <c r="A2319" s="9" t="s">
        <v>3326</v>
      </c>
      <c r="B2319" s="9" t="s">
        <v>526</v>
      </c>
      <c r="C2319" s="9" t="s">
        <v>469</v>
      </c>
      <c r="D2319" s="9" t="s">
        <v>229</v>
      </c>
      <c r="E2319" s="9" t="s">
        <v>1095</v>
      </c>
      <c r="F2319" s="10">
        <v>44000</v>
      </c>
      <c r="G2319" s="10" t="str">
        <f>VLOOKUP(Table3[[#This Row],[Product ID]],[1]Products!$A:$G,2,0)</f>
        <v>Product 14</v>
      </c>
      <c r="H2319" s="22">
        <v>1</v>
      </c>
      <c r="I2319" s="9">
        <f>VLOOKUP('Consolidtaed Data'!$B7367,[1]Products!$A:$G,4,0)</f>
        <v>1351</v>
      </c>
      <c r="J2319" s="9">
        <f>VLOOKUP('Consolidtaed Data'!$B7367,[1]Products!$A:$G,3,0)</f>
        <v>1108</v>
      </c>
      <c r="K2319" s="9">
        <f>'Consolidtaed Data'!$J7367*'Consolidtaed Data'!$H7367</f>
        <v>752</v>
      </c>
      <c r="L2319" s="9">
        <f>'Consolidtaed Data'!$I7367*'Consolidtaed Data'!$H7367</f>
        <v>916</v>
      </c>
      <c r="M2319" s="9">
        <f>'Consolidtaed Data'!$L7367-'Consolidtaed Data'!$K7367</f>
        <v>13</v>
      </c>
      <c r="N2319" s="9" t="str">
        <f>VLOOKUP('Consolidtaed Data'!$C7367,[1]Locations!$A:$O,2,0)</f>
        <v>Pasadena</v>
      </c>
      <c r="O2319" s="9" t="str">
        <f>VLOOKUP('Consolidtaed Data'!$D7367,'[1]Sales People'!$A:$B,2,0)</f>
        <v>Scott Mason</v>
      </c>
      <c r="P2319" s="9" t="str">
        <f>VLOOKUP('Consolidtaed Data'!$E7367,[1]Customers!$A:$B,2,0)</f>
        <v>Thomas Gray</v>
      </c>
      <c r="Q2319" s="11">
        <f>WEEKDAY('Consolidtaed Data'!$F7367)</f>
        <v>3</v>
      </c>
      <c r="R2319" s="9">
        <f>MONTH('Consolidtaed Data'!$F7367)</f>
        <v>7</v>
      </c>
      <c r="S2319" s="9" t="str">
        <f>TEXT(Table3[[#This Row],[Purchase Date]],"MMMM")</f>
        <v>June</v>
      </c>
      <c r="T2319" s="9">
        <f>YEAR('Consolidtaed Data'!$F7367)</f>
        <v>2021</v>
      </c>
    </row>
    <row r="2320" spans="1:20" x14ac:dyDescent="0.3">
      <c r="A2320" s="9" t="s">
        <v>3327</v>
      </c>
      <c r="B2320" s="9" t="s">
        <v>298</v>
      </c>
      <c r="C2320" s="9" t="s">
        <v>472</v>
      </c>
      <c r="D2320" s="9" t="s">
        <v>326</v>
      </c>
      <c r="E2320" s="9" t="s">
        <v>499</v>
      </c>
      <c r="F2320" s="10">
        <v>44000</v>
      </c>
      <c r="G2320" s="10" t="str">
        <f>VLOOKUP(Table3[[#This Row],[Product ID]],[1]Products!$A:$G,2,0)</f>
        <v>Product 53</v>
      </c>
      <c r="H2320" s="22">
        <v>1</v>
      </c>
      <c r="I2320" s="9">
        <f>VLOOKUP('Consolidtaed Data'!$B7983,[1]Products!$A:$G,4,0)</f>
        <v>95</v>
      </c>
      <c r="J2320" s="9">
        <f>VLOOKUP('Consolidtaed Data'!$B7983,[1]Products!$A:$G,3,0)</f>
        <v>61</v>
      </c>
      <c r="K2320" s="9">
        <f>'Consolidtaed Data'!$J7983*'Consolidtaed Data'!$H7983</f>
        <v>765</v>
      </c>
      <c r="L2320" s="9">
        <f>'Consolidtaed Data'!$I7983*'Consolidtaed Data'!$H7983</f>
        <v>1176</v>
      </c>
      <c r="M2320" s="9">
        <f>'Consolidtaed Data'!$L7983-'Consolidtaed Data'!$K7983</f>
        <v>3484</v>
      </c>
      <c r="N2320" s="9" t="str">
        <f>VLOOKUP('Consolidtaed Data'!$C7983,[1]Locations!$A:$O,2,0)</f>
        <v>Carlsbad</v>
      </c>
      <c r="O2320" s="9" t="str">
        <f>VLOOKUP('Consolidtaed Data'!$D7983,'[1]Sales People'!$A:$B,2,0)</f>
        <v>Kenneth Fields</v>
      </c>
      <c r="P2320" s="9" t="str">
        <f>VLOOKUP('Consolidtaed Data'!$E7983,[1]Customers!$A:$B,2,0)</f>
        <v>Patrick Hall</v>
      </c>
      <c r="Q2320" s="11">
        <f>WEEKDAY('Consolidtaed Data'!$F7983)</f>
        <v>2</v>
      </c>
      <c r="R2320" s="9">
        <f>MONTH('Consolidtaed Data'!$F7983)</f>
        <v>8</v>
      </c>
      <c r="S2320" s="9" t="str">
        <f>TEXT(Table3[[#This Row],[Purchase Date]],"MMMM")</f>
        <v>June</v>
      </c>
      <c r="T2320" s="9">
        <f>YEAR('Consolidtaed Data'!$F7983)</f>
        <v>2021</v>
      </c>
    </row>
    <row r="2321" spans="1:20" x14ac:dyDescent="0.3">
      <c r="A2321" s="9" t="s">
        <v>3328</v>
      </c>
      <c r="B2321" s="9" t="s">
        <v>529</v>
      </c>
      <c r="C2321" s="9" t="s">
        <v>50</v>
      </c>
      <c r="D2321" s="9" t="s">
        <v>100</v>
      </c>
      <c r="E2321" s="9" t="s">
        <v>1090</v>
      </c>
      <c r="F2321" s="10">
        <v>44000</v>
      </c>
      <c r="G2321" s="10" t="str">
        <f>VLOOKUP(Table3[[#This Row],[Product ID]],[1]Products!$A:$G,2,0)</f>
        <v>Product 56</v>
      </c>
      <c r="H2321" s="22">
        <v>4</v>
      </c>
      <c r="I2321" s="9">
        <f>VLOOKUP('Consolidtaed Data'!$B8199,[1]Products!$A:$G,4,0)</f>
        <v>2497</v>
      </c>
      <c r="J2321" s="9">
        <f>VLOOKUP('Consolidtaed Data'!$B8199,[1]Products!$A:$G,3,0)</f>
        <v>1473</v>
      </c>
      <c r="K2321" s="9">
        <f>'Consolidtaed Data'!$J8199*'Consolidtaed Data'!$H8199</f>
        <v>2700</v>
      </c>
      <c r="L2321" s="9">
        <f>'Consolidtaed Data'!$I8199*'Consolidtaed Data'!$H8199</f>
        <v>4500</v>
      </c>
      <c r="M2321" s="9">
        <f>'Consolidtaed Data'!$L8199-'Consolidtaed Data'!$K8199</f>
        <v>1032</v>
      </c>
      <c r="N2321" s="9" t="str">
        <f>VLOOKUP('Consolidtaed Data'!$C8199,[1]Locations!$A:$O,2,0)</f>
        <v>San Buenaventura (Ventura)</v>
      </c>
      <c r="O2321" s="9" t="str">
        <f>VLOOKUP('Consolidtaed Data'!$D8199,'[1]Sales People'!$A:$B,2,0)</f>
        <v>Roger Robertson</v>
      </c>
      <c r="P2321" s="9" t="str">
        <f>VLOOKUP('Consolidtaed Data'!$E8199,[1]Customers!$A:$B,2,0)</f>
        <v>Brandon Bailey</v>
      </c>
      <c r="Q2321" s="11">
        <f>WEEKDAY('Consolidtaed Data'!$F8199)</f>
        <v>5</v>
      </c>
      <c r="R2321" s="9">
        <f>MONTH('Consolidtaed Data'!$F8199)</f>
        <v>9</v>
      </c>
      <c r="S2321" s="9" t="str">
        <f>TEXT(Table3[[#This Row],[Purchase Date]],"MMMM")</f>
        <v>June</v>
      </c>
      <c r="T2321" s="9">
        <f>YEAR('Consolidtaed Data'!$F8199)</f>
        <v>2021</v>
      </c>
    </row>
    <row r="2322" spans="1:20" x14ac:dyDescent="0.3">
      <c r="A2322" s="9" t="s">
        <v>3329</v>
      </c>
      <c r="B2322" s="9" t="s">
        <v>76</v>
      </c>
      <c r="C2322" s="9" t="s">
        <v>347</v>
      </c>
      <c r="D2322" s="9" t="s">
        <v>105</v>
      </c>
      <c r="E2322" s="9" t="s">
        <v>14</v>
      </c>
      <c r="F2322" s="10">
        <v>44000</v>
      </c>
      <c r="G2322" s="10" t="str">
        <f>VLOOKUP(Table3[[#This Row],[Product ID]],[1]Products!$A:$G,2,0)</f>
        <v>Product 19</v>
      </c>
      <c r="H2322" s="22">
        <v>1</v>
      </c>
      <c r="I2322" s="9">
        <f>VLOOKUP('Consolidtaed Data'!$B8873,[1]Products!$A:$G,4,0)</f>
        <v>545</v>
      </c>
      <c r="J2322" s="9">
        <f>VLOOKUP('Consolidtaed Data'!$B8873,[1]Products!$A:$G,3,0)</f>
        <v>425</v>
      </c>
      <c r="K2322" s="9">
        <f>'Consolidtaed Data'!$J8873*'Consolidtaed Data'!$H8873</f>
        <v>425</v>
      </c>
      <c r="L2322" s="9">
        <f>'Consolidtaed Data'!$I8873*'Consolidtaed Data'!$H8873</f>
        <v>545</v>
      </c>
      <c r="M2322" s="9">
        <f>'Consolidtaed Data'!$L8873-'Consolidtaed Data'!$K8873</f>
        <v>660</v>
      </c>
      <c r="N2322" s="9" t="str">
        <f>VLOOKUP('Consolidtaed Data'!$C8873,[1]Locations!$A:$O,2,0)</f>
        <v>Daly City</v>
      </c>
      <c r="O2322" s="9" t="str">
        <f>VLOOKUP('Consolidtaed Data'!$D8873,'[1]Sales People'!$A:$B,2,0)</f>
        <v>Larry Marshall</v>
      </c>
      <c r="P2322" s="9" t="str">
        <f>VLOOKUP('Consolidtaed Data'!$E8873,[1]Customers!$A:$B,2,0)</f>
        <v>Keith Schmidt</v>
      </c>
      <c r="Q2322" s="11">
        <f>WEEKDAY('Consolidtaed Data'!$F8873)</f>
        <v>5</v>
      </c>
      <c r="R2322" s="9">
        <f>MONTH('Consolidtaed Data'!$F8873)</f>
        <v>11</v>
      </c>
      <c r="S2322" s="9" t="str">
        <f>TEXT(Table3[[#This Row],[Purchase Date]],"MMMM")</f>
        <v>June</v>
      </c>
      <c r="T2322" s="9">
        <f>YEAR('Consolidtaed Data'!$F8873)</f>
        <v>2021</v>
      </c>
    </row>
    <row r="2323" spans="1:20" x14ac:dyDescent="0.3">
      <c r="A2323" s="9" t="s">
        <v>3331</v>
      </c>
      <c r="B2323" s="9" t="s">
        <v>349</v>
      </c>
      <c r="C2323" s="9" t="s">
        <v>50</v>
      </c>
      <c r="D2323" s="9" t="s">
        <v>9</v>
      </c>
      <c r="E2323" s="9" t="s">
        <v>754</v>
      </c>
      <c r="F2323" s="10">
        <v>44000</v>
      </c>
      <c r="G2323" s="10" t="str">
        <f>VLOOKUP(Table3[[#This Row],[Product ID]],[1]Products!$A:$G,2,0)</f>
        <v>Product 60</v>
      </c>
      <c r="H2323" s="22">
        <v>1</v>
      </c>
      <c r="I2323" s="9">
        <f>VLOOKUP('Consolidtaed Data'!$B9095,[1]Products!$A:$G,4,0)</f>
        <v>1638</v>
      </c>
      <c r="J2323" s="9">
        <f>VLOOKUP('Consolidtaed Data'!$B9095,[1]Products!$A:$G,3,0)</f>
        <v>1261</v>
      </c>
      <c r="K2323" s="9">
        <f>'Consolidtaed Data'!$J9095*'Consolidtaed Data'!$H9095</f>
        <v>1294</v>
      </c>
      <c r="L2323" s="9">
        <f>'Consolidtaed Data'!$I9095*'Consolidtaed Data'!$H9095</f>
        <v>1848</v>
      </c>
      <c r="M2323" s="9">
        <f>'Consolidtaed Data'!$L9095-'Consolidtaed Data'!$K9095</f>
        <v>362</v>
      </c>
      <c r="N2323" s="9" t="str">
        <f>VLOOKUP('Consolidtaed Data'!$C9095,[1]Locations!$A:$O,2,0)</f>
        <v>Jurupa Valley</v>
      </c>
      <c r="O2323" s="9" t="str">
        <f>VLOOKUP('Consolidtaed Data'!$D9095,'[1]Sales People'!$A:$B,2,0)</f>
        <v>Eugene Holmes</v>
      </c>
      <c r="P2323" s="9" t="str">
        <f>VLOOKUP('Consolidtaed Data'!$E9095,[1]Customers!$A:$B,2,0)</f>
        <v>Carlos Young</v>
      </c>
      <c r="Q2323" s="11">
        <f>WEEKDAY('Consolidtaed Data'!$F9095)</f>
        <v>6</v>
      </c>
      <c r="R2323" s="9">
        <f>MONTH('Consolidtaed Data'!$F9095)</f>
        <v>11</v>
      </c>
      <c r="S2323" s="9" t="str">
        <f>TEXT(Table3[[#This Row],[Purchase Date]],"MMMM")</f>
        <v>June</v>
      </c>
      <c r="T2323" s="9">
        <f>YEAR('Consolidtaed Data'!$F9095)</f>
        <v>2021</v>
      </c>
    </row>
    <row r="2324" spans="1:20" x14ac:dyDescent="0.3">
      <c r="A2324" s="9" t="s">
        <v>3332</v>
      </c>
      <c r="B2324" s="9" t="s">
        <v>369</v>
      </c>
      <c r="C2324" s="9" t="s">
        <v>16</v>
      </c>
      <c r="D2324" s="9" t="s">
        <v>193</v>
      </c>
      <c r="E2324" s="9" t="s">
        <v>1476</v>
      </c>
      <c r="F2324" s="10">
        <v>44001</v>
      </c>
      <c r="G2324" s="10" t="str">
        <f>VLOOKUP(Table3[[#This Row],[Product ID]],[1]Products!$A:$G,2,0)</f>
        <v>Product 8</v>
      </c>
      <c r="H2324" s="22">
        <v>2</v>
      </c>
      <c r="I2324" s="9">
        <f>VLOOKUP('Consolidtaed Data'!$B5116,[1]Products!$A:$G,4,0)</f>
        <v>123</v>
      </c>
      <c r="J2324" s="9">
        <f>VLOOKUP('Consolidtaed Data'!$B5116,[1]Products!$A:$G,3,0)</f>
        <v>84</v>
      </c>
      <c r="K2324" s="9">
        <f>'Consolidtaed Data'!$J5116*'Consolidtaed Data'!$H5116</f>
        <v>1054</v>
      </c>
      <c r="L2324" s="9">
        <f>'Consolidtaed Data'!$I5116*'Consolidtaed Data'!$H5116</f>
        <v>1405</v>
      </c>
      <c r="M2324" s="9">
        <f>'Consolidtaed Data'!$L5116-'Consolidtaed Data'!$K5116</f>
        <v>722</v>
      </c>
      <c r="N2324" s="9" t="str">
        <f>VLOOKUP('Consolidtaed Data'!$C5116,[1]Locations!$A:$O,2,0)</f>
        <v>Fairfield</v>
      </c>
      <c r="O2324" s="9" t="str">
        <f>VLOOKUP('Consolidtaed Data'!$D5116,'[1]Sales People'!$A:$B,2,0)</f>
        <v>Fred Robertson</v>
      </c>
      <c r="P2324" s="9" t="str">
        <f>VLOOKUP('Consolidtaed Data'!$E5116,[1]Customers!$A:$B,2,0)</f>
        <v>Todd Price</v>
      </c>
      <c r="Q2324" s="11">
        <f>WEEKDAY('Consolidtaed Data'!$F5116)</f>
        <v>2</v>
      </c>
      <c r="R2324" s="9">
        <f>MONTH('Consolidtaed Data'!$F5116)</f>
        <v>1</v>
      </c>
      <c r="S2324" s="9" t="str">
        <f>TEXT(Table3[[#This Row],[Purchase Date]],"MMMM")</f>
        <v>June</v>
      </c>
      <c r="T2324" s="9">
        <f>YEAR('Consolidtaed Data'!$F5116)</f>
        <v>2021</v>
      </c>
    </row>
    <row r="2325" spans="1:20" x14ac:dyDescent="0.3">
      <c r="A2325" s="9" t="s">
        <v>3333</v>
      </c>
      <c r="B2325" s="9" t="s">
        <v>230</v>
      </c>
      <c r="C2325" s="9" t="s">
        <v>249</v>
      </c>
      <c r="D2325" s="9" t="s">
        <v>87</v>
      </c>
      <c r="E2325" s="9" t="s">
        <v>1332</v>
      </c>
      <c r="F2325" s="10">
        <v>44001</v>
      </c>
      <c r="G2325" s="10" t="str">
        <f>VLOOKUP(Table3[[#This Row],[Product ID]],[1]Products!$A:$G,2,0)</f>
        <v>Product 31</v>
      </c>
      <c r="H2325" s="22">
        <v>1</v>
      </c>
      <c r="I2325" s="9">
        <f>VLOOKUP('Consolidtaed Data'!$B6078,[1]Products!$A:$G,4,0)</f>
        <v>136</v>
      </c>
      <c r="J2325" s="9">
        <f>VLOOKUP('Consolidtaed Data'!$B6078,[1]Products!$A:$G,3,0)</f>
        <v>72</v>
      </c>
      <c r="K2325" s="9">
        <f>'Consolidtaed Data'!$J6078*'Consolidtaed Data'!$H6078</f>
        <v>648</v>
      </c>
      <c r="L2325" s="9">
        <f>'Consolidtaed Data'!$I6078*'Consolidtaed Data'!$H6078</f>
        <v>771</v>
      </c>
      <c r="M2325" s="9">
        <f>'Consolidtaed Data'!$L6078-'Consolidtaed Data'!$K6078</f>
        <v>613</v>
      </c>
      <c r="N2325" s="9" t="str">
        <f>VLOOKUP('Consolidtaed Data'!$C6078,[1]Locations!$A:$O,2,0)</f>
        <v>Moreno Valley</v>
      </c>
      <c r="O2325" s="9" t="str">
        <f>VLOOKUP('Consolidtaed Data'!$D6078,'[1]Sales People'!$A:$B,2,0)</f>
        <v>Larry Castillo</v>
      </c>
      <c r="P2325" s="9" t="str">
        <f>VLOOKUP('Consolidtaed Data'!$E6078,[1]Customers!$A:$B,2,0)</f>
        <v>Martin Berry</v>
      </c>
      <c r="Q2325" s="11">
        <f>WEEKDAY('Consolidtaed Data'!$F6078)</f>
        <v>5</v>
      </c>
      <c r="R2325" s="9">
        <f>MONTH('Consolidtaed Data'!$F6078)</f>
        <v>4</v>
      </c>
      <c r="S2325" s="9" t="str">
        <f>TEXT(Table3[[#This Row],[Purchase Date]],"MMMM")</f>
        <v>June</v>
      </c>
      <c r="T2325" s="9">
        <f>YEAR('Consolidtaed Data'!$F6078)</f>
        <v>2021</v>
      </c>
    </row>
    <row r="2326" spans="1:20" x14ac:dyDescent="0.3">
      <c r="A2326" s="9" t="s">
        <v>3334</v>
      </c>
      <c r="B2326" s="9" t="s">
        <v>429</v>
      </c>
      <c r="C2326" s="9" t="s">
        <v>228</v>
      </c>
      <c r="D2326" s="9" t="s">
        <v>402</v>
      </c>
      <c r="E2326" s="9" t="s">
        <v>1489</v>
      </c>
      <c r="F2326" s="10">
        <v>44001</v>
      </c>
      <c r="G2326" s="10" t="str">
        <f>VLOOKUP(Table3[[#This Row],[Product ID]],[1]Products!$A:$G,2,0)</f>
        <v>Product 87</v>
      </c>
      <c r="H2326" s="22">
        <v>3</v>
      </c>
      <c r="I2326" s="9">
        <f>VLOOKUP('Consolidtaed Data'!$B6650,[1]Products!$A:$G,4,0)</f>
        <v>203</v>
      </c>
      <c r="J2326" s="9">
        <f>VLOOKUP('Consolidtaed Data'!$B6650,[1]Products!$A:$G,3,0)</f>
        <v>154</v>
      </c>
      <c r="K2326" s="9">
        <f>'Consolidtaed Data'!$J6650*'Consolidtaed Data'!$H6650</f>
        <v>504</v>
      </c>
      <c r="L2326" s="9">
        <f>'Consolidtaed Data'!$I6650*'Consolidtaed Data'!$H6650</f>
        <v>951</v>
      </c>
      <c r="M2326" s="9">
        <f>'Consolidtaed Data'!$L6650-'Consolidtaed Data'!$K6650</f>
        <v>270</v>
      </c>
      <c r="N2326" s="9" t="str">
        <f>VLOOKUP('Consolidtaed Data'!$C6650,[1]Locations!$A:$O,2,0)</f>
        <v>Elk Grove</v>
      </c>
      <c r="O2326" s="9" t="str">
        <f>VLOOKUP('Consolidtaed Data'!$D6650,'[1]Sales People'!$A:$B,2,0)</f>
        <v>Ryan Butler</v>
      </c>
      <c r="P2326" s="9" t="str">
        <f>VLOOKUP('Consolidtaed Data'!$E6650,[1]Customers!$A:$B,2,0)</f>
        <v>Ralph Wheeler</v>
      </c>
      <c r="Q2326" s="11">
        <f>WEEKDAY('Consolidtaed Data'!$F6650)</f>
        <v>6</v>
      </c>
      <c r="R2326" s="9">
        <f>MONTH('Consolidtaed Data'!$F6650)</f>
        <v>5</v>
      </c>
      <c r="S2326" s="9" t="str">
        <f>TEXT(Table3[[#This Row],[Purchase Date]],"MMMM")</f>
        <v>June</v>
      </c>
      <c r="T2326" s="9">
        <f>YEAR('Consolidtaed Data'!$F6650)</f>
        <v>2021</v>
      </c>
    </row>
    <row r="2327" spans="1:20" x14ac:dyDescent="0.3">
      <c r="A2327" s="9" t="s">
        <v>3335</v>
      </c>
      <c r="B2327" s="9" t="s">
        <v>393</v>
      </c>
      <c r="C2327" s="9" t="s">
        <v>472</v>
      </c>
      <c r="D2327" s="9" t="s">
        <v>272</v>
      </c>
      <c r="E2327" s="9" t="s">
        <v>565</v>
      </c>
      <c r="F2327" s="10">
        <v>44001</v>
      </c>
      <c r="G2327" s="10" t="str">
        <f>VLOOKUP(Table3[[#This Row],[Product ID]],[1]Products!$A:$G,2,0)</f>
        <v>Product 84</v>
      </c>
      <c r="H2327" s="22">
        <v>3</v>
      </c>
      <c r="I2327" s="9">
        <f>VLOOKUP('Consolidtaed Data'!$B6887,[1]Products!$A:$G,4,0)</f>
        <v>392</v>
      </c>
      <c r="J2327" s="9">
        <f>VLOOKUP('Consolidtaed Data'!$B6887,[1]Products!$A:$G,3,0)</f>
        <v>255</v>
      </c>
      <c r="K2327" s="9">
        <f>'Consolidtaed Data'!$J6887*'Consolidtaed Data'!$H6887</f>
        <v>848</v>
      </c>
      <c r="L2327" s="9">
        <f>'Consolidtaed Data'!$I6887*'Consolidtaed Data'!$H6887</f>
        <v>1060</v>
      </c>
      <c r="M2327" s="9">
        <f>'Consolidtaed Data'!$L6887-'Consolidtaed Data'!$K6887</f>
        <v>240</v>
      </c>
      <c r="N2327" s="9" t="str">
        <f>VLOOKUP('Consolidtaed Data'!$C6887,[1]Locations!$A:$O,2,0)</f>
        <v>San Buenaventura (Ventura)</v>
      </c>
      <c r="O2327" s="9" t="str">
        <f>VLOOKUP('Consolidtaed Data'!$D6887,'[1]Sales People'!$A:$B,2,0)</f>
        <v>Carl Elliott</v>
      </c>
      <c r="P2327" s="9" t="str">
        <f>VLOOKUP('Consolidtaed Data'!$E6887,[1]Customers!$A:$B,2,0)</f>
        <v>Carlos Miller</v>
      </c>
      <c r="Q2327" s="11">
        <f>WEEKDAY('Consolidtaed Data'!$F6887)</f>
        <v>4</v>
      </c>
      <c r="R2327" s="9">
        <f>MONTH('Consolidtaed Data'!$F6887)</f>
        <v>6</v>
      </c>
      <c r="S2327" s="9" t="str">
        <f>TEXT(Table3[[#This Row],[Purchase Date]],"MMMM")</f>
        <v>June</v>
      </c>
      <c r="T2327" s="9">
        <f>YEAR('Consolidtaed Data'!$F6887)</f>
        <v>2021</v>
      </c>
    </row>
    <row r="2328" spans="1:20" x14ac:dyDescent="0.3">
      <c r="A2328" s="9" t="s">
        <v>3336</v>
      </c>
      <c r="B2328" s="9" t="s">
        <v>531</v>
      </c>
      <c r="C2328" s="9" t="s">
        <v>72</v>
      </c>
      <c r="D2328" s="9" t="s">
        <v>87</v>
      </c>
      <c r="E2328" s="9" t="s">
        <v>1352</v>
      </c>
      <c r="F2328" s="10">
        <v>44001</v>
      </c>
      <c r="G2328" s="10" t="str">
        <f>VLOOKUP(Table3[[#This Row],[Product ID]],[1]Products!$A:$G,2,0)</f>
        <v>Product 62</v>
      </c>
      <c r="H2328" s="22">
        <v>3</v>
      </c>
      <c r="I2328" s="9">
        <f>VLOOKUP('Consolidtaed Data'!$B7711,[1]Products!$A:$G,4,0)</f>
        <v>1967</v>
      </c>
      <c r="J2328" s="9">
        <f>VLOOKUP('Consolidtaed Data'!$B7711,[1]Products!$A:$G,3,0)</f>
        <v>1397</v>
      </c>
      <c r="K2328" s="9">
        <f>'Consolidtaed Data'!$J7711*'Consolidtaed Data'!$H7711</f>
        <v>7584</v>
      </c>
      <c r="L2328" s="9">
        <f>'Consolidtaed Data'!$I7711*'Consolidtaed Data'!$H7711</f>
        <v>9980</v>
      </c>
      <c r="M2328" s="9">
        <f>'Consolidtaed Data'!$L7711-'Consolidtaed Data'!$K7711</f>
        <v>606</v>
      </c>
      <c r="N2328" s="9" t="str">
        <f>VLOOKUP('Consolidtaed Data'!$C7711,[1]Locations!$A:$O,2,0)</f>
        <v>Orange</v>
      </c>
      <c r="O2328" s="9" t="str">
        <f>VLOOKUP('Consolidtaed Data'!$D7711,'[1]Sales People'!$A:$B,2,0)</f>
        <v>Brian Davis</v>
      </c>
      <c r="P2328" s="9" t="str">
        <f>VLOOKUP('Consolidtaed Data'!$E7711,[1]Customers!$A:$B,2,0)</f>
        <v>John Brooks</v>
      </c>
      <c r="Q2328" s="11">
        <f>WEEKDAY('Consolidtaed Data'!$F7711)</f>
        <v>1</v>
      </c>
      <c r="R2328" s="9">
        <f>MONTH('Consolidtaed Data'!$F7711)</f>
        <v>8</v>
      </c>
      <c r="S2328" s="9" t="str">
        <f>TEXT(Table3[[#This Row],[Purchase Date]],"MMMM")</f>
        <v>June</v>
      </c>
      <c r="T2328" s="9">
        <f>YEAR('Consolidtaed Data'!$F7711)</f>
        <v>2021</v>
      </c>
    </row>
    <row r="2329" spans="1:20" x14ac:dyDescent="0.3">
      <c r="A2329" s="9" t="s">
        <v>3337</v>
      </c>
      <c r="B2329" s="9" t="s">
        <v>216</v>
      </c>
      <c r="C2329" s="9" t="s">
        <v>210</v>
      </c>
      <c r="D2329" s="9" t="s">
        <v>197</v>
      </c>
      <c r="E2329" s="9" t="s">
        <v>1476</v>
      </c>
      <c r="F2329" s="10">
        <v>44001</v>
      </c>
      <c r="G2329" s="10" t="str">
        <f>VLOOKUP(Table3[[#This Row],[Product ID]],[1]Products!$A:$G,2,0)</f>
        <v>Product 73</v>
      </c>
      <c r="H2329" s="22">
        <v>1</v>
      </c>
      <c r="I2329" s="9">
        <f>VLOOKUP('Consolidtaed Data'!$B7762,[1]Products!$A:$G,4,0)</f>
        <v>1367</v>
      </c>
      <c r="J2329" s="9">
        <f>VLOOKUP('Consolidtaed Data'!$B7762,[1]Products!$A:$G,3,0)</f>
        <v>984</v>
      </c>
      <c r="K2329" s="9">
        <f>'Consolidtaed Data'!$J7762*'Consolidtaed Data'!$H7762</f>
        <v>2522</v>
      </c>
      <c r="L2329" s="9">
        <f>'Consolidtaed Data'!$I7762*'Consolidtaed Data'!$H7762</f>
        <v>3276</v>
      </c>
      <c r="M2329" s="9">
        <f>'Consolidtaed Data'!$L7762-'Consolidtaed Data'!$K7762</f>
        <v>49</v>
      </c>
      <c r="N2329" s="9" t="str">
        <f>VLOOKUP('Consolidtaed Data'!$C7762,[1]Locations!$A:$O,2,0)</f>
        <v>Oceanside</v>
      </c>
      <c r="O2329" s="9" t="str">
        <f>VLOOKUP('Consolidtaed Data'!$D7762,'[1]Sales People'!$A:$B,2,0)</f>
        <v>Clarence Fox</v>
      </c>
      <c r="P2329" s="9" t="str">
        <f>VLOOKUP('Consolidtaed Data'!$E7762,[1]Customers!$A:$B,2,0)</f>
        <v>Steve Miller</v>
      </c>
      <c r="Q2329" s="11">
        <f>WEEKDAY('Consolidtaed Data'!$F7762)</f>
        <v>5</v>
      </c>
      <c r="R2329" s="9">
        <f>MONTH('Consolidtaed Data'!$F7762)</f>
        <v>8</v>
      </c>
      <c r="S2329" s="9" t="str">
        <f>TEXT(Table3[[#This Row],[Purchase Date]],"MMMM")</f>
        <v>June</v>
      </c>
      <c r="T2329" s="9">
        <f>YEAR('Consolidtaed Data'!$F7762)</f>
        <v>2021</v>
      </c>
    </row>
    <row r="2330" spans="1:20" x14ac:dyDescent="0.3">
      <c r="A2330" s="9" t="s">
        <v>3338</v>
      </c>
      <c r="B2330" s="9" t="s">
        <v>311</v>
      </c>
      <c r="C2330" s="9" t="s">
        <v>134</v>
      </c>
      <c r="D2330" s="9" t="s">
        <v>123</v>
      </c>
      <c r="E2330" s="9" t="s">
        <v>1743</v>
      </c>
      <c r="F2330" s="10">
        <v>44001</v>
      </c>
      <c r="G2330" s="10" t="str">
        <f>VLOOKUP(Table3[[#This Row],[Product ID]],[1]Products!$A:$G,2,0)</f>
        <v>Product 33</v>
      </c>
      <c r="H2330" s="22">
        <v>1</v>
      </c>
      <c r="I2330" s="9">
        <f>VLOOKUP('Consolidtaed Data'!$B8371,[1]Products!$A:$G,4,0)</f>
        <v>2464</v>
      </c>
      <c r="J2330" s="9">
        <f>VLOOKUP('Consolidtaed Data'!$B8371,[1]Products!$A:$G,3,0)</f>
        <v>1774</v>
      </c>
      <c r="K2330" s="9">
        <f>'Consolidtaed Data'!$J8371*'Consolidtaed Data'!$H8371</f>
        <v>5772</v>
      </c>
      <c r="L2330" s="9">
        <f>'Consolidtaed Data'!$I8371*'Consolidtaed Data'!$H8371</f>
        <v>7304</v>
      </c>
      <c r="M2330" s="9">
        <f>'Consolidtaed Data'!$L8371-'Consolidtaed Data'!$K8371</f>
        <v>345</v>
      </c>
      <c r="N2330" s="9" t="str">
        <f>VLOOKUP('Consolidtaed Data'!$C8371,[1]Locations!$A:$O,2,0)</f>
        <v>Temecula</v>
      </c>
      <c r="O2330" s="9" t="str">
        <f>VLOOKUP('Consolidtaed Data'!$D8371,'[1]Sales People'!$A:$B,2,0)</f>
        <v>Howard Gardner</v>
      </c>
      <c r="P2330" s="9" t="str">
        <f>VLOOKUP('Consolidtaed Data'!$E8371,[1]Customers!$A:$B,2,0)</f>
        <v>James Sullivan</v>
      </c>
      <c r="Q2330" s="11">
        <f>WEEKDAY('Consolidtaed Data'!$F8371)</f>
        <v>3</v>
      </c>
      <c r="R2330" s="9">
        <f>MONTH('Consolidtaed Data'!$F8371)</f>
        <v>9</v>
      </c>
      <c r="S2330" s="9" t="str">
        <f>TEXT(Table3[[#This Row],[Purchase Date]],"MMMM")</f>
        <v>June</v>
      </c>
      <c r="T2330" s="9">
        <f>YEAR('Consolidtaed Data'!$F8371)</f>
        <v>2021</v>
      </c>
    </row>
    <row r="2331" spans="1:20" x14ac:dyDescent="0.3">
      <c r="A2331" s="9" t="s">
        <v>3339</v>
      </c>
      <c r="B2331" s="9" t="s">
        <v>54</v>
      </c>
      <c r="C2331" s="9" t="s">
        <v>462</v>
      </c>
      <c r="D2331" s="9" t="s">
        <v>22</v>
      </c>
      <c r="E2331" s="9" t="s">
        <v>1568</v>
      </c>
      <c r="F2331" s="10">
        <v>44001</v>
      </c>
      <c r="G2331" s="10" t="str">
        <f>VLOOKUP(Table3[[#This Row],[Product ID]],[1]Products!$A:$G,2,0)</f>
        <v>Product 41</v>
      </c>
      <c r="H2331" s="22">
        <v>1</v>
      </c>
      <c r="I2331" s="9">
        <f>VLOOKUP('Consolidtaed Data'!$B8487,[1]Products!$A:$G,4,0)</f>
        <v>112</v>
      </c>
      <c r="J2331" s="9">
        <f>VLOOKUP('Consolidtaed Data'!$B8487,[1]Products!$A:$G,3,0)</f>
        <v>90</v>
      </c>
      <c r="K2331" s="9">
        <f>'Consolidtaed Data'!$J8487*'Consolidtaed Data'!$H8487</f>
        <v>3132</v>
      </c>
      <c r="L2331" s="9">
        <f>'Consolidtaed Data'!$I8487*'Consolidtaed Data'!$H8487</f>
        <v>5697</v>
      </c>
      <c r="M2331" s="9">
        <f>'Consolidtaed Data'!$L8487-'Consolidtaed Data'!$K8487</f>
        <v>660</v>
      </c>
      <c r="N2331" s="9" t="str">
        <f>VLOOKUP('Consolidtaed Data'!$C8487,[1]Locations!$A:$O,2,0)</f>
        <v>Santa Ana</v>
      </c>
      <c r="O2331" s="9" t="str">
        <f>VLOOKUP('Consolidtaed Data'!$D8487,'[1]Sales People'!$A:$B,2,0)</f>
        <v>Howard Gardner</v>
      </c>
      <c r="P2331" s="9" t="str">
        <f>VLOOKUP('Consolidtaed Data'!$E8487,[1]Customers!$A:$B,2,0)</f>
        <v>Aaron Miller</v>
      </c>
      <c r="Q2331" s="11">
        <f>WEEKDAY('Consolidtaed Data'!$F8487)</f>
        <v>5</v>
      </c>
      <c r="R2331" s="9">
        <f>MONTH('Consolidtaed Data'!$F8487)</f>
        <v>10</v>
      </c>
      <c r="S2331" s="9" t="str">
        <f>TEXT(Table3[[#This Row],[Purchase Date]],"MMMM")</f>
        <v>June</v>
      </c>
      <c r="T2331" s="9">
        <f>YEAR('Consolidtaed Data'!$F8487)</f>
        <v>2021</v>
      </c>
    </row>
    <row r="2332" spans="1:20" x14ac:dyDescent="0.3">
      <c r="A2332" s="9" t="s">
        <v>3340</v>
      </c>
      <c r="B2332" s="9" t="s">
        <v>526</v>
      </c>
      <c r="C2332" s="9" t="s">
        <v>104</v>
      </c>
      <c r="D2332" s="9" t="s">
        <v>105</v>
      </c>
      <c r="E2332" s="9" t="s">
        <v>146</v>
      </c>
      <c r="F2332" s="10">
        <v>44001</v>
      </c>
      <c r="G2332" s="10" t="str">
        <f>VLOOKUP(Table3[[#This Row],[Product ID]],[1]Products!$A:$G,2,0)</f>
        <v>Product 14</v>
      </c>
      <c r="H2332" s="22">
        <v>2</v>
      </c>
      <c r="I2332" s="9">
        <f>VLOOKUP('Consolidtaed Data'!$B8877,[1]Products!$A:$G,4,0)</f>
        <v>1967</v>
      </c>
      <c r="J2332" s="9">
        <f>VLOOKUP('Consolidtaed Data'!$B8877,[1]Products!$A:$G,3,0)</f>
        <v>1397</v>
      </c>
      <c r="K2332" s="9">
        <f>'Consolidtaed Data'!$J8877*'Consolidtaed Data'!$H8877</f>
        <v>1800</v>
      </c>
      <c r="L2332" s="9">
        <f>'Consolidtaed Data'!$I8877*'Consolidtaed Data'!$H8877</f>
        <v>3272</v>
      </c>
      <c r="M2332" s="9">
        <f>'Consolidtaed Data'!$L8877-'Consolidtaed Data'!$K8877</f>
        <v>731</v>
      </c>
      <c r="N2332" s="9" t="str">
        <f>VLOOKUP('Consolidtaed Data'!$C8877,[1]Locations!$A:$O,2,0)</f>
        <v>Rancho Cucamonga</v>
      </c>
      <c r="O2332" s="9" t="str">
        <f>VLOOKUP('Consolidtaed Data'!$D8877,'[1]Sales People'!$A:$B,2,0)</f>
        <v>Brian Hansen</v>
      </c>
      <c r="P2332" s="9" t="str">
        <f>VLOOKUP('Consolidtaed Data'!$E8877,[1]Customers!$A:$B,2,0)</f>
        <v>Wayne Owens</v>
      </c>
      <c r="Q2332" s="11">
        <f>WEEKDAY('Consolidtaed Data'!$F8877)</f>
        <v>6</v>
      </c>
      <c r="R2332" s="9">
        <f>MONTH('Consolidtaed Data'!$F8877)</f>
        <v>11</v>
      </c>
      <c r="S2332" s="9" t="str">
        <f>TEXT(Table3[[#This Row],[Purchase Date]],"MMMM")</f>
        <v>June</v>
      </c>
      <c r="T2332" s="9">
        <f>YEAR('Consolidtaed Data'!$F8877)</f>
        <v>2021</v>
      </c>
    </row>
    <row r="2333" spans="1:20" x14ac:dyDescent="0.3">
      <c r="A2333" s="9" t="s">
        <v>3341</v>
      </c>
      <c r="B2333" s="9" t="s">
        <v>238</v>
      </c>
      <c r="C2333" s="9" t="s">
        <v>122</v>
      </c>
      <c r="D2333" s="9" t="s">
        <v>220</v>
      </c>
      <c r="E2333" s="9" t="s">
        <v>1699</v>
      </c>
      <c r="F2333" s="10">
        <v>44001</v>
      </c>
      <c r="G2333" s="10" t="str">
        <f>VLOOKUP(Table3[[#This Row],[Product ID]],[1]Products!$A:$G,2,0)</f>
        <v>Product 49</v>
      </c>
      <c r="H2333" s="22">
        <v>3</v>
      </c>
      <c r="I2333" s="9">
        <f>VLOOKUP('Consolidtaed Data'!$B8893,[1]Products!$A:$G,4,0)</f>
        <v>1587</v>
      </c>
      <c r="J2333" s="9">
        <f>VLOOKUP('Consolidtaed Data'!$B8893,[1]Products!$A:$G,3,0)</f>
        <v>1301</v>
      </c>
      <c r="K2333" s="9">
        <f>'Consolidtaed Data'!$J8893*'Consolidtaed Data'!$H8893</f>
        <v>562</v>
      </c>
      <c r="L2333" s="9">
        <f>'Consolidtaed Data'!$I8893*'Consolidtaed Data'!$H8893</f>
        <v>826</v>
      </c>
      <c r="M2333" s="9">
        <f>'Consolidtaed Data'!$L8893-'Consolidtaed Data'!$K8893</f>
        <v>892</v>
      </c>
      <c r="N2333" s="9" t="str">
        <f>VLOOKUP('Consolidtaed Data'!$C8893,[1]Locations!$A:$O,2,0)</f>
        <v>Concord</v>
      </c>
      <c r="O2333" s="9" t="str">
        <f>VLOOKUP('Consolidtaed Data'!$D8893,'[1]Sales People'!$A:$B,2,0)</f>
        <v>Jerry Perry</v>
      </c>
      <c r="P2333" s="9" t="str">
        <f>VLOOKUP('Consolidtaed Data'!$E8893,[1]Customers!$A:$B,2,0)</f>
        <v>Eric Alvarez</v>
      </c>
      <c r="Q2333" s="11">
        <f>WEEKDAY('Consolidtaed Data'!$F8893)</f>
        <v>6</v>
      </c>
      <c r="R2333" s="9">
        <f>MONTH('Consolidtaed Data'!$F8893)</f>
        <v>11</v>
      </c>
      <c r="S2333" s="9" t="str">
        <f>TEXT(Table3[[#This Row],[Purchase Date]],"MMMM")</f>
        <v>June</v>
      </c>
      <c r="T2333" s="9">
        <f>YEAR('Consolidtaed Data'!$F8893)</f>
        <v>2021</v>
      </c>
    </row>
    <row r="2334" spans="1:20" x14ac:dyDescent="0.3">
      <c r="A2334" s="9" t="s">
        <v>3342</v>
      </c>
      <c r="B2334" s="9" t="s">
        <v>495</v>
      </c>
      <c r="C2334" s="9" t="s">
        <v>412</v>
      </c>
      <c r="D2334" s="9" t="s">
        <v>91</v>
      </c>
      <c r="E2334" s="9" t="s">
        <v>737</v>
      </c>
      <c r="F2334" s="10">
        <v>44001</v>
      </c>
      <c r="G2334" s="10" t="str">
        <f>VLOOKUP(Table3[[#This Row],[Product ID]],[1]Products!$A:$G,2,0)</f>
        <v>Product 15</v>
      </c>
      <c r="H2334" s="22">
        <v>1</v>
      </c>
      <c r="I2334" s="9">
        <f>VLOOKUP('Consolidtaed Data'!$B9078,[1]Products!$A:$G,4,0)</f>
        <v>530</v>
      </c>
      <c r="J2334" s="9">
        <f>VLOOKUP('Consolidtaed Data'!$B9078,[1]Products!$A:$G,3,0)</f>
        <v>424</v>
      </c>
      <c r="K2334" s="9">
        <f>'Consolidtaed Data'!$J9078*'Consolidtaed Data'!$H9078</f>
        <v>3162</v>
      </c>
      <c r="L2334" s="9">
        <f>'Consolidtaed Data'!$I9078*'Consolidtaed Data'!$H9078</f>
        <v>4215</v>
      </c>
      <c r="M2334" s="9">
        <f>'Consolidtaed Data'!$L9078-'Consolidtaed Data'!$K9078</f>
        <v>148</v>
      </c>
      <c r="N2334" s="9" t="str">
        <f>VLOOKUP('Consolidtaed Data'!$C9078,[1]Locations!$A:$O,2,0)</f>
        <v>Oceanside</v>
      </c>
      <c r="O2334" s="9" t="str">
        <f>VLOOKUP('Consolidtaed Data'!$D9078,'[1]Sales People'!$A:$B,2,0)</f>
        <v>Larry Marshall</v>
      </c>
      <c r="P2334" s="9" t="str">
        <f>VLOOKUP('Consolidtaed Data'!$E9078,[1]Customers!$A:$B,2,0)</f>
        <v>Carlos Hunt</v>
      </c>
      <c r="Q2334" s="11">
        <f>WEEKDAY('Consolidtaed Data'!$F9078)</f>
        <v>5</v>
      </c>
      <c r="R2334" s="9">
        <f>MONTH('Consolidtaed Data'!$F9078)</f>
        <v>11</v>
      </c>
      <c r="S2334" s="9" t="str">
        <f>TEXT(Table3[[#This Row],[Purchase Date]],"MMMM")</f>
        <v>June</v>
      </c>
      <c r="T2334" s="9">
        <f>YEAR('Consolidtaed Data'!$F9078)</f>
        <v>2021</v>
      </c>
    </row>
    <row r="2335" spans="1:20" x14ac:dyDescent="0.3">
      <c r="A2335" s="9" t="s">
        <v>3343</v>
      </c>
      <c r="B2335" s="9" t="s">
        <v>318</v>
      </c>
      <c r="C2335" s="9" t="s">
        <v>94</v>
      </c>
      <c r="D2335" s="9" t="s">
        <v>174</v>
      </c>
      <c r="E2335" s="9" t="s">
        <v>1274</v>
      </c>
      <c r="F2335" s="10">
        <v>44001</v>
      </c>
      <c r="G2335" s="10" t="str">
        <f>VLOOKUP(Table3[[#This Row],[Product ID]],[1]Products!$A:$G,2,0)</f>
        <v>Product 89</v>
      </c>
      <c r="H2335" s="22">
        <v>2</v>
      </c>
      <c r="I2335" s="9">
        <f>VLOOKUP('Consolidtaed Data'!$B9558,[1]Products!$A:$G,4,0)</f>
        <v>1638</v>
      </c>
      <c r="J2335" s="9">
        <f>VLOOKUP('Consolidtaed Data'!$B9558,[1]Products!$A:$G,3,0)</f>
        <v>1261</v>
      </c>
      <c r="K2335" s="9">
        <f>'Consolidtaed Data'!$J9558*'Consolidtaed Data'!$H9558</f>
        <v>1378</v>
      </c>
      <c r="L2335" s="9">
        <f>'Consolidtaed Data'!$I9558*'Consolidtaed Data'!$H9558</f>
        <v>1887</v>
      </c>
      <c r="M2335" s="9">
        <f>'Consolidtaed Data'!$L9558-'Consolidtaed Data'!$K9558</f>
        <v>265</v>
      </c>
      <c r="N2335" s="9" t="str">
        <f>VLOOKUP('Consolidtaed Data'!$C9558,[1]Locations!$A:$O,2,0)</f>
        <v>Torrance</v>
      </c>
      <c r="O2335" s="9" t="str">
        <f>VLOOKUP('Consolidtaed Data'!$D9558,'[1]Sales People'!$A:$B,2,0)</f>
        <v>Andrew Bowman</v>
      </c>
      <c r="P2335" s="9" t="str">
        <f>VLOOKUP('Consolidtaed Data'!$E9558,[1]Customers!$A:$B,2,0)</f>
        <v>Jose Lewis</v>
      </c>
      <c r="Q2335" s="11">
        <f>WEEKDAY('Consolidtaed Data'!$F9558)</f>
        <v>6</v>
      </c>
      <c r="R2335" s="9">
        <f>MONTH('Consolidtaed Data'!$F9558)</f>
        <v>12</v>
      </c>
      <c r="S2335" s="9" t="str">
        <f>TEXT(Table3[[#This Row],[Purchase Date]],"MMMM")</f>
        <v>June</v>
      </c>
      <c r="T2335" s="9">
        <f>YEAR('Consolidtaed Data'!$F9558)</f>
        <v>2021</v>
      </c>
    </row>
    <row r="2336" spans="1:20" x14ac:dyDescent="0.3">
      <c r="A2336" s="9" t="s">
        <v>3344</v>
      </c>
      <c r="B2336" s="9" t="s">
        <v>369</v>
      </c>
      <c r="C2336" s="9" t="s">
        <v>412</v>
      </c>
      <c r="D2336" s="9" t="s">
        <v>193</v>
      </c>
      <c r="E2336" s="9" t="s">
        <v>1127</v>
      </c>
      <c r="F2336" s="10">
        <v>44002</v>
      </c>
      <c r="G2336" s="10" t="str">
        <f>VLOOKUP(Table3[[#This Row],[Product ID]],[1]Products!$A:$G,2,0)</f>
        <v>Product 8</v>
      </c>
      <c r="H2336" s="22">
        <v>1</v>
      </c>
      <c r="I2336" s="9">
        <f>VLOOKUP('Consolidtaed Data'!$B4910,[1]Products!$A:$G,4,0)</f>
        <v>2257</v>
      </c>
      <c r="J2336" s="9">
        <f>VLOOKUP('Consolidtaed Data'!$B4910,[1]Products!$A:$G,3,0)</f>
        <v>1535</v>
      </c>
      <c r="K2336" s="9">
        <f>'Consolidtaed Data'!$J4910*'Consolidtaed Data'!$H4910</f>
        <v>716</v>
      </c>
      <c r="L2336" s="9">
        <f>'Consolidtaed Data'!$I4910*'Consolidtaed Data'!$H4910</f>
        <v>1192</v>
      </c>
      <c r="M2336" s="9">
        <f>'Consolidtaed Data'!$L4910-'Consolidtaed Data'!$K4910</f>
        <v>1144</v>
      </c>
      <c r="N2336" s="9" t="str">
        <f>VLOOKUP('Consolidtaed Data'!$C4910,[1]Locations!$A:$O,2,0)</f>
        <v>East Los Angeles</v>
      </c>
      <c r="O2336" s="9" t="str">
        <f>VLOOKUP('Consolidtaed Data'!$D4910,'[1]Sales People'!$A:$B,2,0)</f>
        <v>Robert Reed</v>
      </c>
      <c r="P2336" s="9" t="str">
        <f>VLOOKUP('Consolidtaed Data'!$E4910,[1]Customers!$A:$B,2,0)</f>
        <v>Carlos Young</v>
      </c>
      <c r="Q2336" s="11">
        <f>WEEKDAY('Consolidtaed Data'!$F4910)</f>
        <v>1</v>
      </c>
      <c r="R2336" s="9">
        <f>MONTH('Consolidtaed Data'!$F4910)</f>
        <v>12</v>
      </c>
      <c r="S2336" s="9" t="str">
        <f>TEXT(Table3[[#This Row],[Purchase Date]],"MMMM")</f>
        <v>June</v>
      </c>
      <c r="T2336" s="9">
        <f>YEAR('Consolidtaed Data'!$F4910)</f>
        <v>2020</v>
      </c>
    </row>
    <row r="2337" spans="1:20" x14ac:dyDescent="0.3">
      <c r="A2337" s="9" t="s">
        <v>3345</v>
      </c>
      <c r="B2337" s="9" t="s">
        <v>230</v>
      </c>
      <c r="C2337" s="9" t="s">
        <v>16</v>
      </c>
      <c r="D2337" s="9" t="s">
        <v>83</v>
      </c>
      <c r="E2337" s="9" t="s">
        <v>154</v>
      </c>
      <c r="F2337" s="10">
        <v>44002</v>
      </c>
      <c r="G2337" s="10" t="str">
        <f>VLOOKUP(Table3[[#This Row],[Product ID]],[1]Products!$A:$G,2,0)</f>
        <v>Product 31</v>
      </c>
      <c r="H2337" s="22">
        <v>2</v>
      </c>
      <c r="I2337" s="9">
        <f>VLOOKUP('Consolidtaed Data'!$B5183,[1]Products!$A:$G,4,0)</f>
        <v>2391</v>
      </c>
      <c r="J2337" s="9">
        <f>VLOOKUP('Consolidtaed Data'!$B5183,[1]Products!$A:$G,3,0)</f>
        <v>1291</v>
      </c>
      <c r="K2337" s="9">
        <f>'Consolidtaed Data'!$J5183*'Consolidtaed Data'!$H5183</f>
        <v>2196</v>
      </c>
      <c r="L2337" s="9">
        <f>'Consolidtaed Data'!$I5183*'Consolidtaed Data'!$H5183</f>
        <v>3231</v>
      </c>
      <c r="M2337" s="9">
        <f>'Consolidtaed Data'!$L5183-'Consolidtaed Data'!$K5183</f>
        <v>345</v>
      </c>
      <c r="N2337" s="9" t="str">
        <f>VLOOKUP('Consolidtaed Data'!$C5183,[1]Locations!$A:$O,2,0)</f>
        <v>East Los Angeles</v>
      </c>
      <c r="O2337" s="9" t="str">
        <f>VLOOKUP('Consolidtaed Data'!$D5183,'[1]Sales People'!$A:$B,2,0)</f>
        <v>Christopher Tucker</v>
      </c>
      <c r="P2337" s="9" t="str">
        <f>VLOOKUP('Consolidtaed Data'!$E5183,[1]Customers!$A:$B,2,0)</f>
        <v>Joe Coleman</v>
      </c>
      <c r="Q2337" s="11">
        <f>WEEKDAY('Consolidtaed Data'!$F5183)</f>
        <v>7</v>
      </c>
      <c r="R2337" s="9">
        <f>MONTH('Consolidtaed Data'!$F5183)</f>
        <v>1</v>
      </c>
      <c r="S2337" s="9" t="str">
        <f>TEXT(Table3[[#This Row],[Purchase Date]],"MMMM")</f>
        <v>June</v>
      </c>
      <c r="T2337" s="9">
        <f>YEAR('Consolidtaed Data'!$F5183)</f>
        <v>2021</v>
      </c>
    </row>
    <row r="2338" spans="1:20" x14ac:dyDescent="0.3">
      <c r="A2338" s="9" t="s">
        <v>3346</v>
      </c>
      <c r="B2338" s="9" t="s">
        <v>322</v>
      </c>
      <c r="C2338" s="9" t="s">
        <v>12</v>
      </c>
      <c r="D2338" s="9" t="s">
        <v>83</v>
      </c>
      <c r="E2338" s="9" t="s">
        <v>1601</v>
      </c>
      <c r="F2338" s="10">
        <v>44002</v>
      </c>
      <c r="G2338" s="10" t="str">
        <f>VLOOKUP(Table3[[#This Row],[Product ID]],[1]Products!$A:$G,2,0)</f>
        <v>Product 43</v>
      </c>
      <c r="H2338" s="22">
        <v>4</v>
      </c>
      <c r="I2338" s="9">
        <f>VLOOKUP('Consolidtaed Data'!$B5901,[1]Products!$A:$G,4,0)</f>
        <v>2141</v>
      </c>
      <c r="J2338" s="9">
        <f>VLOOKUP('Consolidtaed Data'!$B5901,[1]Products!$A:$G,3,0)</f>
        <v>1777</v>
      </c>
      <c r="K2338" s="9">
        <f>'Consolidtaed Data'!$J5901*'Consolidtaed Data'!$H5901</f>
        <v>1777</v>
      </c>
      <c r="L2338" s="9">
        <f>'Consolidtaed Data'!$I5901*'Consolidtaed Data'!$H5901</f>
        <v>2141</v>
      </c>
      <c r="M2338" s="9">
        <f>'Consolidtaed Data'!$L5901-'Consolidtaed Data'!$K5901</f>
        <v>714</v>
      </c>
      <c r="N2338" s="9" t="str">
        <f>VLOOKUP('Consolidtaed Data'!$C5901,[1]Locations!$A:$O,2,0)</f>
        <v>Bakersfield</v>
      </c>
      <c r="O2338" s="9" t="str">
        <f>VLOOKUP('Consolidtaed Data'!$D5901,'[1]Sales People'!$A:$B,2,0)</f>
        <v>Larry Marshall</v>
      </c>
      <c r="P2338" s="9" t="str">
        <f>VLOOKUP('Consolidtaed Data'!$E5901,[1]Customers!$A:$B,2,0)</f>
        <v>Carlos Smith</v>
      </c>
      <c r="Q2338" s="11">
        <f>WEEKDAY('Consolidtaed Data'!$F5901)</f>
        <v>4</v>
      </c>
      <c r="R2338" s="9">
        <f>MONTH('Consolidtaed Data'!$F5901)</f>
        <v>3</v>
      </c>
      <c r="S2338" s="9" t="str">
        <f>TEXT(Table3[[#This Row],[Purchase Date]],"MMMM")</f>
        <v>June</v>
      </c>
      <c r="T2338" s="9">
        <f>YEAR('Consolidtaed Data'!$F5901)</f>
        <v>2021</v>
      </c>
    </row>
    <row r="2339" spans="1:20" x14ac:dyDescent="0.3">
      <c r="A2339" s="9" t="s">
        <v>3347</v>
      </c>
      <c r="B2339" s="9" t="s">
        <v>116</v>
      </c>
      <c r="C2339" s="9" t="s">
        <v>59</v>
      </c>
      <c r="D2339" s="9" t="s">
        <v>315</v>
      </c>
      <c r="E2339" s="9" t="s">
        <v>545</v>
      </c>
      <c r="F2339" s="10">
        <v>44002</v>
      </c>
      <c r="G2339" s="10" t="str">
        <f>VLOOKUP(Table3[[#This Row],[Product ID]],[1]Products!$A:$G,2,0)</f>
        <v>Product 55</v>
      </c>
      <c r="H2339" s="22">
        <v>4</v>
      </c>
      <c r="I2339" s="9">
        <f>VLOOKUP('Consolidtaed Data'!$B6137,[1]Products!$A:$G,4,0)</f>
        <v>217</v>
      </c>
      <c r="J2339" s="9">
        <f>VLOOKUP('Consolidtaed Data'!$B6137,[1]Products!$A:$G,3,0)</f>
        <v>171</v>
      </c>
      <c r="K2339" s="9">
        <f>'Consolidtaed Data'!$J6137*'Consolidtaed Data'!$H6137</f>
        <v>5284</v>
      </c>
      <c r="L2339" s="9">
        <f>'Consolidtaed Data'!$I6137*'Consolidtaed Data'!$H6137</f>
        <v>7888</v>
      </c>
      <c r="M2339" s="9">
        <f>'Consolidtaed Data'!$L6137-'Consolidtaed Data'!$K6137</f>
        <v>3776</v>
      </c>
      <c r="N2339" s="9" t="str">
        <f>VLOOKUP('Consolidtaed Data'!$C6137,[1]Locations!$A:$O,2,0)</f>
        <v>Antioch</v>
      </c>
      <c r="O2339" s="9" t="str">
        <f>VLOOKUP('Consolidtaed Data'!$D6137,'[1]Sales People'!$A:$B,2,0)</f>
        <v>Charles Harper</v>
      </c>
      <c r="P2339" s="9" t="str">
        <f>VLOOKUP('Consolidtaed Data'!$E6137,[1]Customers!$A:$B,2,0)</f>
        <v>Phillip Tucker</v>
      </c>
      <c r="Q2339" s="11">
        <f>WEEKDAY('Consolidtaed Data'!$F6137)</f>
        <v>2</v>
      </c>
      <c r="R2339" s="9">
        <f>MONTH('Consolidtaed Data'!$F6137)</f>
        <v>4</v>
      </c>
      <c r="S2339" s="9" t="str">
        <f>TEXT(Table3[[#This Row],[Purchase Date]],"MMMM")</f>
        <v>June</v>
      </c>
      <c r="T2339" s="9">
        <f>YEAR('Consolidtaed Data'!$F6137)</f>
        <v>2021</v>
      </c>
    </row>
    <row r="2340" spans="1:20" x14ac:dyDescent="0.3">
      <c r="A2340" s="9" t="s">
        <v>3348</v>
      </c>
      <c r="B2340" s="9" t="s">
        <v>89</v>
      </c>
      <c r="C2340" s="9" t="s">
        <v>469</v>
      </c>
      <c r="D2340" s="9" t="s">
        <v>35</v>
      </c>
      <c r="E2340" s="9" t="s">
        <v>2112</v>
      </c>
      <c r="F2340" s="10">
        <v>44002</v>
      </c>
      <c r="G2340" s="10" t="str">
        <f>VLOOKUP(Table3[[#This Row],[Product ID]],[1]Products!$A:$G,2,0)</f>
        <v>Product 64</v>
      </c>
      <c r="H2340" s="22">
        <v>2</v>
      </c>
      <c r="I2340" s="9">
        <f>VLOOKUP('Consolidtaed Data'!$B6406,[1]Products!$A:$G,4,0)</f>
        <v>1119</v>
      </c>
      <c r="J2340" s="9">
        <f>VLOOKUP('Consolidtaed Data'!$B6406,[1]Products!$A:$G,3,0)</f>
        <v>683</v>
      </c>
      <c r="K2340" s="9">
        <f>'Consolidtaed Data'!$J6406*'Consolidtaed Data'!$H6406</f>
        <v>171</v>
      </c>
      <c r="L2340" s="9">
        <f>'Consolidtaed Data'!$I6406*'Consolidtaed Data'!$H6406</f>
        <v>217</v>
      </c>
      <c r="M2340" s="9">
        <f>'Consolidtaed Data'!$L6406-'Consolidtaed Data'!$K6406</f>
        <v>13</v>
      </c>
      <c r="N2340" s="9" t="str">
        <f>VLOOKUP('Consolidtaed Data'!$C6406,[1]Locations!$A:$O,2,0)</f>
        <v>Riverside</v>
      </c>
      <c r="O2340" s="9" t="str">
        <f>VLOOKUP('Consolidtaed Data'!$D6406,'[1]Sales People'!$A:$B,2,0)</f>
        <v>Martin Carr</v>
      </c>
      <c r="P2340" s="9" t="str">
        <f>VLOOKUP('Consolidtaed Data'!$E6406,[1]Customers!$A:$B,2,0)</f>
        <v>Louis Mccoy</v>
      </c>
      <c r="Q2340" s="11">
        <f>WEEKDAY('Consolidtaed Data'!$F6406)</f>
        <v>7</v>
      </c>
      <c r="R2340" s="9">
        <f>MONTH('Consolidtaed Data'!$F6406)</f>
        <v>5</v>
      </c>
      <c r="S2340" s="9" t="str">
        <f>TEXT(Table3[[#This Row],[Purchase Date]],"MMMM")</f>
        <v>June</v>
      </c>
      <c r="T2340" s="9">
        <f>YEAR('Consolidtaed Data'!$F6406)</f>
        <v>2021</v>
      </c>
    </row>
    <row r="2341" spans="1:20" x14ac:dyDescent="0.3">
      <c r="A2341" s="9" t="s">
        <v>3349</v>
      </c>
      <c r="B2341" s="9" t="s">
        <v>182</v>
      </c>
      <c r="C2341" s="9" t="s">
        <v>169</v>
      </c>
      <c r="D2341" s="9" t="s">
        <v>402</v>
      </c>
      <c r="E2341" s="9" t="s">
        <v>1350</v>
      </c>
      <c r="F2341" s="10">
        <v>44002</v>
      </c>
      <c r="G2341" s="10" t="str">
        <f>VLOOKUP(Table3[[#This Row],[Product ID]],[1]Products!$A:$G,2,0)</f>
        <v>Product 9</v>
      </c>
      <c r="H2341" s="22">
        <v>2</v>
      </c>
      <c r="I2341" s="9">
        <f>VLOOKUP('Consolidtaed Data'!$B6572,[1]Products!$A:$G,4,0)</f>
        <v>556</v>
      </c>
      <c r="J2341" s="9">
        <f>VLOOKUP('Consolidtaed Data'!$B6572,[1]Products!$A:$G,3,0)</f>
        <v>395</v>
      </c>
      <c r="K2341" s="9">
        <f>'Consolidtaed Data'!$J6572*'Consolidtaed Data'!$H6572</f>
        <v>2913</v>
      </c>
      <c r="L2341" s="9">
        <f>'Consolidtaed Data'!$I6572*'Consolidtaed Data'!$H6572</f>
        <v>5394</v>
      </c>
      <c r="M2341" s="9">
        <f>'Consolidtaed Data'!$L6572-'Consolidtaed Data'!$K6572</f>
        <v>64</v>
      </c>
      <c r="N2341" s="9" t="str">
        <f>VLOOKUP('Consolidtaed Data'!$C6572,[1]Locations!$A:$O,2,0)</f>
        <v>Simi Valley</v>
      </c>
      <c r="O2341" s="9" t="str">
        <f>VLOOKUP('Consolidtaed Data'!$D6572,'[1]Sales People'!$A:$B,2,0)</f>
        <v>Ronald Reed</v>
      </c>
      <c r="P2341" s="9" t="str">
        <f>VLOOKUP('Consolidtaed Data'!$E6572,[1]Customers!$A:$B,2,0)</f>
        <v>Victor Rogers</v>
      </c>
      <c r="Q2341" s="11">
        <f>WEEKDAY('Consolidtaed Data'!$F6572)</f>
        <v>7</v>
      </c>
      <c r="R2341" s="9">
        <f>MONTH('Consolidtaed Data'!$F6572)</f>
        <v>5</v>
      </c>
      <c r="S2341" s="9" t="str">
        <f>TEXT(Table3[[#This Row],[Purchase Date]],"MMMM")</f>
        <v>June</v>
      </c>
      <c r="T2341" s="9">
        <f>YEAR('Consolidtaed Data'!$F6572)</f>
        <v>2021</v>
      </c>
    </row>
    <row r="2342" spans="1:20" x14ac:dyDescent="0.3">
      <c r="A2342" s="9" t="s">
        <v>3350</v>
      </c>
      <c r="B2342" s="9" t="s">
        <v>580</v>
      </c>
      <c r="C2342" s="9" t="s">
        <v>140</v>
      </c>
      <c r="D2342" s="9" t="s">
        <v>9</v>
      </c>
      <c r="E2342" s="9" t="s">
        <v>577</v>
      </c>
      <c r="F2342" s="10">
        <v>44002</v>
      </c>
      <c r="G2342" s="10" t="str">
        <f>VLOOKUP(Table3[[#This Row],[Product ID]],[1]Products!$A:$G,2,0)</f>
        <v>Product 1</v>
      </c>
      <c r="H2342" s="22">
        <v>4</v>
      </c>
      <c r="I2342" s="9">
        <f>VLOOKUP('Consolidtaed Data'!$B6627,[1]Products!$A:$G,4,0)</f>
        <v>2495</v>
      </c>
      <c r="J2342" s="9">
        <f>VLOOKUP('Consolidtaed Data'!$B6627,[1]Products!$A:$G,3,0)</f>
        <v>1896</v>
      </c>
      <c r="K2342" s="9">
        <f>'Consolidtaed Data'!$J6627*'Consolidtaed Data'!$H6627</f>
        <v>1305</v>
      </c>
      <c r="L2342" s="9">
        <f>'Consolidtaed Data'!$I6627*'Consolidtaed Data'!$H6627</f>
        <v>1812</v>
      </c>
      <c r="M2342" s="9">
        <f>'Consolidtaed Data'!$L6627-'Consolidtaed Data'!$K6627</f>
        <v>1527</v>
      </c>
      <c r="N2342" s="9" t="str">
        <f>VLOOKUP('Consolidtaed Data'!$C6627,[1]Locations!$A:$O,2,0)</f>
        <v>San Diego</v>
      </c>
      <c r="O2342" s="9" t="str">
        <f>VLOOKUP('Consolidtaed Data'!$D6627,'[1]Sales People'!$A:$B,2,0)</f>
        <v>Ernest Wheeler</v>
      </c>
      <c r="P2342" s="9" t="str">
        <f>VLOOKUP('Consolidtaed Data'!$E6627,[1]Customers!$A:$B,2,0)</f>
        <v>Harry Hudson</v>
      </c>
      <c r="Q2342" s="11">
        <f>WEEKDAY('Consolidtaed Data'!$F6627)</f>
        <v>4</v>
      </c>
      <c r="R2342" s="9">
        <f>MONTH('Consolidtaed Data'!$F6627)</f>
        <v>5</v>
      </c>
      <c r="S2342" s="9" t="str">
        <f>TEXT(Table3[[#This Row],[Purchase Date]],"MMMM")</f>
        <v>June</v>
      </c>
      <c r="T2342" s="9">
        <f>YEAR('Consolidtaed Data'!$F6627)</f>
        <v>2021</v>
      </c>
    </row>
    <row r="2343" spans="1:20" x14ac:dyDescent="0.3">
      <c r="A2343" s="9" t="s">
        <v>3351</v>
      </c>
      <c r="B2343" s="9" t="s">
        <v>188</v>
      </c>
      <c r="C2343" s="9" t="s">
        <v>347</v>
      </c>
      <c r="D2343" s="9" t="s">
        <v>68</v>
      </c>
      <c r="E2343" s="9" t="s">
        <v>279</v>
      </c>
      <c r="F2343" s="10">
        <v>44002</v>
      </c>
      <c r="G2343" s="10" t="str">
        <f>VLOOKUP(Table3[[#This Row],[Product ID]],[1]Products!$A:$G,2,0)</f>
        <v>Product 63</v>
      </c>
      <c r="H2343" s="22">
        <v>1</v>
      </c>
      <c r="I2343" s="9">
        <f>VLOOKUP('Consolidtaed Data'!$B7038,[1]Products!$A:$G,4,0)</f>
        <v>603</v>
      </c>
      <c r="J2343" s="9">
        <f>VLOOKUP('Consolidtaed Data'!$B7038,[1]Products!$A:$G,3,0)</f>
        <v>416</v>
      </c>
      <c r="K2343" s="9">
        <f>'Consolidtaed Data'!$J7038*'Consolidtaed Data'!$H7038</f>
        <v>3792</v>
      </c>
      <c r="L2343" s="9">
        <f>'Consolidtaed Data'!$I7038*'Consolidtaed Data'!$H7038</f>
        <v>4990</v>
      </c>
      <c r="M2343" s="9">
        <f>'Consolidtaed Data'!$L7038-'Consolidtaed Data'!$K7038</f>
        <v>161</v>
      </c>
      <c r="N2343" s="9" t="str">
        <f>VLOOKUP('Consolidtaed Data'!$C7038,[1]Locations!$A:$O,2,0)</f>
        <v>Palmdale</v>
      </c>
      <c r="O2343" s="9" t="str">
        <f>VLOOKUP('Consolidtaed Data'!$D7038,'[1]Sales People'!$A:$B,2,0)</f>
        <v>Larry Marshall</v>
      </c>
      <c r="P2343" s="9" t="str">
        <f>VLOOKUP('Consolidtaed Data'!$E7038,[1]Customers!$A:$B,2,0)</f>
        <v>Billy Gonzales</v>
      </c>
      <c r="Q2343" s="11">
        <f>WEEKDAY('Consolidtaed Data'!$F7038)</f>
        <v>1</v>
      </c>
      <c r="R2343" s="9">
        <f>MONTH('Consolidtaed Data'!$F7038)</f>
        <v>6</v>
      </c>
      <c r="S2343" s="9" t="str">
        <f>TEXT(Table3[[#This Row],[Purchase Date]],"MMMM")</f>
        <v>June</v>
      </c>
      <c r="T2343" s="9">
        <f>YEAR('Consolidtaed Data'!$F7038)</f>
        <v>2021</v>
      </c>
    </row>
    <row r="2344" spans="1:20" x14ac:dyDescent="0.3">
      <c r="A2344" s="9" t="s">
        <v>3352</v>
      </c>
      <c r="B2344" s="9" t="s">
        <v>443</v>
      </c>
      <c r="C2344" s="9" t="s">
        <v>25</v>
      </c>
      <c r="D2344" s="9" t="s">
        <v>68</v>
      </c>
      <c r="E2344" s="9" t="s">
        <v>708</v>
      </c>
      <c r="F2344" s="10">
        <v>44002</v>
      </c>
      <c r="G2344" s="10" t="str">
        <f>VLOOKUP(Table3[[#This Row],[Product ID]],[1]Products!$A:$G,2,0)</f>
        <v>Product 61</v>
      </c>
      <c r="H2344" s="22">
        <v>4</v>
      </c>
      <c r="I2344" s="9">
        <f>VLOOKUP('Consolidtaed Data'!$B7104,[1]Products!$A:$G,4,0)</f>
        <v>1887</v>
      </c>
      <c r="J2344" s="9">
        <f>VLOOKUP('Consolidtaed Data'!$B7104,[1]Products!$A:$G,3,0)</f>
        <v>1378</v>
      </c>
      <c r="K2344" s="9">
        <f>'Consolidtaed Data'!$J7104*'Consolidtaed Data'!$H7104</f>
        <v>2968</v>
      </c>
      <c r="L2344" s="9">
        <f>'Consolidtaed Data'!$I7104*'Consolidtaed Data'!$H7104</f>
        <v>4566</v>
      </c>
      <c r="M2344" s="9">
        <f>'Consolidtaed Data'!$L7104-'Consolidtaed Data'!$K7104</f>
        <v>613</v>
      </c>
      <c r="N2344" s="9" t="str">
        <f>VLOOKUP('Consolidtaed Data'!$C7104,[1]Locations!$A:$O,2,0)</f>
        <v>Glendale</v>
      </c>
      <c r="O2344" s="9" t="str">
        <f>VLOOKUP('Consolidtaed Data'!$D7104,'[1]Sales People'!$A:$B,2,0)</f>
        <v>Ryan Welch</v>
      </c>
      <c r="P2344" s="9" t="str">
        <f>VLOOKUP('Consolidtaed Data'!$E7104,[1]Customers!$A:$B,2,0)</f>
        <v>Kevin Wood</v>
      </c>
      <c r="Q2344" s="11">
        <f>WEEKDAY('Consolidtaed Data'!$F7104)</f>
        <v>5</v>
      </c>
      <c r="R2344" s="9">
        <f>MONTH('Consolidtaed Data'!$F7104)</f>
        <v>6</v>
      </c>
      <c r="S2344" s="9" t="str">
        <f>TEXT(Table3[[#This Row],[Purchase Date]],"MMMM")</f>
        <v>June</v>
      </c>
      <c r="T2344" s="9">
        <f>YEAR('Consolidtaed Data'!$F7104)</f>
        <v>2021</v>
      </c>
    </row>
    <row r="2345" spans="1:20" x14ac:dyDescent="0.3">
      <c r="A2345" s="9" t="s">
        <v>3353</v>
      </c>
      <c r="B2345" s="9" t="s">
        <v>225</v>
      </c>
      <c r="C2345" s="9" t="s">
        <v>331</v>
      </c>
      <c r="D2345" s="9" t="s">
        <v>329</v>
      </c>
      <c r="E2345" s="9" t="s">
        <v>1743</v>
      </c>
      <c r="F2345" s="10">
        <v>44002</v>
      </c>
      <c r="G2345" s="10" t="str">
        <f>VLOOKUP(Table3[[#This Row],[Product ID]],[1]Products!$A:$G,2,0)</f>
        <v>Product 24</v>
      </c>
      <c r="H2345" s="22">
        <v>2</v>
      </c>
      <c r="I2345" s="9">
        <f>VLOOKUP('Consolidtaed Data'!$B7287,[1]Products!$A:$G,4,0)</f>
        <v>378</v>
      </c>
      <c r="J2345" s="9">
        <f>VLOOKUP('Consolidtaed Data'!$B7287,[1]Products!$A:$G,3,0)</f>
        <v>291</v>
      </c>
      <c r="K2345" s="9">
        <f>'Consolidtaed Data'!$J7287*'Consolidtaed Data'!$H7287</f>
        <v>1363</v>
      </c>
      <c r="L2345" s="9">
        <f>'Consolidtaed Data'!$I7287*'Consolidtaed Data'!$H7287</f>
        <v>1725</v>
      </c>
      <c r="M2345" s="9">
        <f>'Consolidtaed Data'!$L7287-'Consolidtaed Data'!$K7287</f>
        <v>1252</v>
      </c>
      <c r="N2345" s="9" t="str">
        <f>VLOOKUP('Consolidtaed Data'!$C7287,[1]Locations!$A:$O,2,0)</f>
        <v>Clovis</v>
      </c>
      <c r="O2345" s="9" t="str">
        <f>VLOOKUP('Consolidtaed Data'!$D7287,'[1]Sales People'!$A:$B,2,0)</f>
        <v>Joshua Cook</v>
      </c>
      <c r="P2345" s="9" t="str">
        <f>VLOOKUP('Consolidtaed Data'!$E7287,[1]Customers!$A:$B,2,0)</f>
        <v>Howard Harrison</v>
      </c>
      <c r="Q2345" s="11">
        <f>WEEKDAY('Consolidtaed Data'!$F7287)</f>
        <v>4</v>
      </c>
      <c r="R2345" s="9">
        <f>MONTH('Consolidtaed Data'!$F7287)</f>
        <v>7</v>
      </c>
      <c r="S2345" s="9" t="str">
        <f>TEXT(Table3[[#This Row],[Purchase Date]],"MMMM")</f>
        <v>June</v>
      </c>
      <c r="T2345" s="9">
        <f>YEAR('Consolidtaed Data'!$F7287)</f>
        <v>2021</v>
      </c>
    </row>
    <row r="2346" spans="1:20" x14ac:dyDescent="0.3">
      <c r="A2346" s="9" t="s">
        <v>3354</v>
      </c>
      <c r="B2346" s="9" t="s">
        <v>610</v>
      </c>
      <c r="C2346" s="9" t="s">
        <v>472</v>
      </c>
      <c r="D2346" s="9" t="s">
        <v>80</v>
      </c>
      <c r="E2346" s="9" t="s">
        <v>679</v>
      </c>
      <c r="F2346" s="10">
        <v>44002</v>
      </c>
      <c r="G2346" s="10" t="str">
        <f>VLOOKUP(Table3[[#This Row],[Product ID]],[1]Products!$A:$G,2,0)</f>
        <v>Product 12</v>
      </c>
      <c r="H2346" s="22">
        <v>1</v>
      </c>
      <c r="I2346" s="9">
        <f>VLOOKUP('Consolidtaed Data'!$B7310,[1]Products!$A:$G,4,0)</f>
        <v>181</v>
      </c>
      <c r="J2346" s="9">
        <f>VLOOKUP('Consolidtaed Data'!$B7310,[1]Products!$A:$G,3,0)</f>
        <v>130</v>
      </c>
      <c r="K2346" s="9">
        <f>'Consolidtaed Data'!$J7310*'Consolidtaed Data'!$H7310</f>
        <v>292</v>
      </c>
      <c r="L2346" s="9">
        <f>'Consolidtaed Data'!$I7310*'Consolidtaed Data'!$H7310</f>
        <v>356</v>
      </c>
      <c r="M2346" s="9">
        <f>'Consolidtaed Data'!$L7310-'Consolidtaed Data'!$K7310</f>
        <v>451</v>
      </c>
      <c r="N2346" s="9" t="str">
        <f>VLOOKUP('Consolidtaed Data'!$C7310,[1]Locations!$A:$O,2,0)</f>
        <v>Daly City</v>
      </c>
      <c r="O2346" s="9" t="str">
        <f>VLOOKUP('Consolidtaed Data'!$D7310,'[1]Sales People'!$A:$B,2,0)</f>
        <v>Fred Robertson</v>
      </c>
      <c r="P2346" s="9" t="str">
        <f>VLOOKUP('Consolidtaed Data'!$E7310,[1]Customers!$A:$B,2,0)</f>
        <v>Ralph Richardson</v>
      </c>
      <c r="Q2346" s="11">
        <f>WEEKDAY('Consolidtaed Data'!$F7310)</f>
        <v>6</v>
      </c>
      <c r="R2346" s="9">
        <f>MONTH('Consolidtaed Data'!$F7310)</f>
        <v>7</v>
      </c>
      <c r="S2346" s="9" t="str">
        <f>TEXT(Table3[[#This Row],[Purchase Date]],"MMMM")</f>
        <v>June</v>
      </c>
      <c r="T2346" s="9">
        <f>YEAR('Consolidtaed Data'!$F7310)</f>
        <v>2021</v>
      </c>
    </row>
    <row r="2347" spans="1:20" x14ac:dyDescent="0.3">
      <c r="A2347" s="9" t="s">
        <v>3355</v>
      </c>
      <c r="B2347" s="9" t="s">
        <v>373</v>
      </c>
      <c r="C2347" s="9" t="s">
        <v>16</v>
      </c>
      <c r="D2347" s="9" t="s">
        <v>51</v>
      </c>
      <c r="E2347" s="9" t="s">
        <v>1970</v>
      </c>
      <c r="F2347" s="10">
        <v>44002</v>
      </c>
      <c r="G2347" s="10" t="str">
        <f>VLOOKUP(Table3[[#This Row],[Product ID]],[1]Products!$A:$G,2,0)</f>
        <v>Product 66</v>
      </c>
      <c r="H2347" s="22">
        <v>1</v>
      </c>
      <c r="I2347" s="9">
        <f>VLOOKUP('Consolidtaed Data'!$B7580,[1]Products!$A:$G,4,0)</f>
        <v>1848</v>
      </c>
      <c r="J2347" s="9">
        <f>VLOOKUP('Consolidtaed Data'!$B7580,[1]Products!$A:$G,3,0)</f>
        <v>1294</v>
      </c>
      <c r="K2347" s="9">
        <f>'Consolidtaed Data'!$J7580*'Consolidtaed Data'!$H7580</f>
        <v>1700</v>
      </c>
      <c r="L2347" s="9">
        <f>'Consolidtaed Data'!$I7580*'Consolidtaed Data'!$H7580</f>
        <v>2180</v>
      </c>
      <c r="M2347" s="9">
        <f>'Consolidtaed Data'!$L7580-'Consolidtaed Data'!$K7580</f>
        <v>1788</v>
      </c>
      <c r="N2347" s="9" t="str">
        <f>VLOOKUP('Consolidtaed Data'!$C7580,[1]Locations!$A:$O,2,0)</f>
        <v>Garden Grove</v>
      </c>
      <c r="O2347" s="9" t="str">
        <f>VLOOKUP('Consolidtaed Data'!$D7580,'[1]Sales People'!$A:$B,2,0)</f>
        <v>Kenneth Fields</v>
      </c>
      <c r="P2347" s="9" t="str">
        <f>VLOOKUP('Consolidtaed Data'!$E7580,[1]Customers!$A:$B,2,0)</f>
        <v>Sean Knight</v>
      </c>
      <c r="Q2347" s="11">
        <f>WEEKDAY('Consolidtaed Data'!$F7580)</f>
        <v>6</v>
      </c>
      <c r="R2347" s="9">
        <f>MONTH('Consolidtaed Data'!$F7580)</f>
        <v>7</v>
      </c>
      <c r="S2347" s="9" t="str">
        <f>TEXT(Table3[[#This Row],[Purchase Date]],"MMMM")</f>
        <v>June</v>
      </c>
      <c r="T2347" s="9">
        <f>YEAR('Consolidtaed Data'!$F7580)</f>
        <v>2021</v>
      </c>
    </row>
    <row r="2348" spans="1:20" x14ac:dyDescent="0.3">
      <c r="A2348" s="9" t="s">
        <v>3356</v>
      </c>
      <c r="B2348" s="9" t="s">
        <v>230</v>
      </c>
      <c r="C2348" s="9" t="s">
        <v>165</v>
      </c>
      <c r="D2348" s="9" t="s">
        <v>161</v>
      </c>
      <c r="E2348" s="9" t="s">
        <v>1856</v>
      </c>
      <c r="F2348" s="10">
        <v>44002</v>
      </c>
      <c r="G2348" s="10" t="str">
        <f>VLOOKUP(Table3[[#This Row],[Product ID]],[1]Products!$A:$G,2,0)</f>
        <v>Product 31</v>
      </c>
      <c r="H2348" s="22">
        <v>1</v>
      </c>
      <c r="I2348" s="9">
        <f>VLOOKUP('Consolidtaed Data'!$B7665,[1]Products!$A:$G,4,0)</f>
        <v>913</v>
      </c>
      <c r="J2348" s="9">
        <f>VLOOKUP('Consolidtaed Data'!$B7665,[1]Products!$A:$G,3,0)</f>
        <v>584</v>
      </c>
      <c r="K2348" s="9">
        <f>'Consolidtaed Data'!$J7665*'Consolidtaed Data'!$H7665</f>
        <v>294</v>
      </c>
      <c r="L2348" s="9">
        <f>'Consolidtaed Data'!$I7665*'Consolidtaed Data'!$H7665</f>
        <v>368</v>
      </c>
      <c r="M2348" s="9">
        <f>'Consolidtaed Data'!$L7665-'Consolidtaed Data'!$K7665</f>
        <v>344</v>
      </c>
      <c r="N2348" s="9" t="str">
        <f>VLOOKUP('Consolidtaed Data'!$C7665,[1]Locations!$A:$O,2,0)</f>
        <v>Riverside</v>
      </c>
      <c r="O2348" s="9" t="str">
        <f>VLOOKUP('Consolidtaed Data'!$D7665,'[1]Sales People'!$A:$B,2,0)</f>
        <v>Joshua Cook</v>
      </c>
      <c r="P2348" s="9" t="str">
        <f>VLOOKUP('Consolidtaed Data'!$E7665,[1]Customers!$A:$B,2,0)</f>
        <v>Terry Watson</v>
      </c>
      <c r="Q2348" s="11">
        <f>WEEKDAY('Consolidtaed Data'!$F7665)</f>
        <v>5</v>
      </c>
      <c r="R2348" s="9">
        <f>MONTH('Consolidtaed Data'!$F7665)</f>
        <v>8</v>
      </c>
      <c r="S2348" s="9" t="str">
        <f>TEXT(Table3[[#This Row],[Purchase Date]],"MMMM")</f>
        <v>June</v>
      </c>
      <c r="T2348" s="9">
        <f>YEAR('Consolidtaed Data'!$F7665)</f>
        <v>2021</v>
      </c>
    </row>
    <row r="2349" spans="1:20" x14ac:dyDescent="0.3">
      <c r="A2349" s="9" t="s">
        <v>3357</v>
      </c>
      <c r="B2349" s="9" t="s">
        <v>531</v>
      </c>
      <c r="C2349" s="9" t="s">
        <v>253</v>
      </c>
      <c r="D2349" s="9" t="s">
        <v>329</v>
      </c>
      <c r="E2349" s="9" t="s">
        <v>1231</v>
      </c>
      <c r="F2349" s="10">
        <v>44002</v>
      </c>
      <c r="G2349" s="10" t="str">
        <f>VLOOKUP(Table3[[#This Row],[Product ID]],[1]Products!$A:$G,2,0)</f>
        <v>Product 62</v>
      </c>
      <c r="H2349" s="22">
        <v>3</v>
      </c>
      <c r="I2349" s="9">
        <f>VLOOKUP('Consolidtaed Data'!$B7919,[1]Products!$A:$G,4,0)</f>
        <v>217</v>
      </c>
      <c r="J2349" s="9">
        <f>VLOOKUP('Consolidtaed Data'!$B7919,[1]Products!$A:$G,3,0)</f>
        <v>171</v>
      </c>
      <c r="K2349" s="9">
        <f>'Consolidtaed Data'!$J7919*'Consolidtaed Data'!$H7919</f>
        <v>1223</v>
      </c>
      <c r="L2349" s="9">
        <f>'Consolidtaed Data'!$I7919*'Consolidtaed Data'!$H7919</f>
        <v>2005</v>
      </c>
      <c r="M2349" s="9">
        <f>'Consolidtaed Data'!$L7919-'Consolidtaed Data'!$K7919</f>
        <v>376</v>
      </c>
      <c r="N2349" s="9" t="str">
        <f>VLOOKUP('Consolidtaed Data'!$C7919,[1]Locations!$A:$O,2,0)</f>
        <v>Glendale</v>
      </c>
      <c r="O2349" s="9" t="str">
        <f>VLOOKUP('Consolidtaed Data'!$D7919,'[1]Sales People'!$A:$B,2,0)</f>
        <v>Robert Reed</v>
      </c>
      <c r="P2349" s="9" t="str">
        <f>VLOOKUP('Consolidtaed Data'!$E7919,[1]Customers!$A:$B,2,0)</f>
        <v>Henry Reyes</v>
      </c>
      <c r="Q2349" s="11">
        <f>WEEKDAY('Consolidtaed Data'!$F7919)</f>
        <v>4</v>
      </c>
      <c r="R2349" s="9">
        <f>MONTH('Consolidtaed Data'!$F7919)</f>
        <v>8</v>
      </c>
      <c r="S2349" s="9" t="str">
        <f>TEXT(Table3[[#This Row],[Purchase Date]],"MMMM")</f>
        <v>June</v>
      </c>
      <c r="T2349" s="9">
        <f>YEAR('Consolidtaed Data'!$F7919)</f>
        <v>2021</v>
      </c>
    </row>
    <row r="2350" spans="1:20" x14ac:dyDescent="0.3">
      <c r="A2350" s="9" t="s">
        <v>3358</v>
      </c>
      <c r="B2350" s="9" t="s">
        <v>54</v>
      </c>
      <c r="C2350" s="9" t="s">
        <v>134</v>
      </c>
      <c r="D2350" s="9" t="s">
        <v>149</v>
      </c>
      <c r="E2350" s="9" t="s">
        <v>4432</v>
      </c>
      <c r="F2350" s="10">
        <v>44002</v>
      </c>
      <c r="G2350" s="10" t="str">
        <f>VLOOKUP(Table3[[#This Row],[Product ID]],[1]Products!$A:$G,2,0)</f>
        <v>Product 41</v>
      </c>
      <c r="H2350" s="22">
        <v>4</v>
      </c>
      <c r="I2350" s="9">
        <f>VLOOKUP('Consolidtaed Data'!$B8282,[1]Products!$A:$G,4,0)</f>
        <v>504</v>
      </c>
      <c r="J2350" s="9">
        <f>VLOOKUP('Consolidtaed Data'!$B8282,[1]Products!$A:$G,3,0)</f>
        <v>408</v>
      </c>
      <c r="K2350" s="9">
        <f>'Consolidtaed Data'!$J8282*'Consolidtaed Data'!$H8282</f>
        <v>416</v>
      </c>
      <c r="L2350" s="9">
        <f>'Consolidtaed Data'!$I8282*'Consolidtaed Data'!$H8282</f>
        <v>603</v>
      </c>
      <c r="M2350" s="9">
        <f>'Consolidtaed Data'!$L8282-'Consolidtaed Data'!$K8282</f>
        <v>1044</v>
      </c>
      <c r="N2350" s="9" t="str">
        <f>VLOOKUP('Consolidtaed Data'!$C8282,[1]Locations!$A:$O,2,0)</f>
        <v>Bakersfield</v>
      </c>
      <c r="O2350" s="9" t="str">
        <f>VLOOKUP('Consolidtaed Data'!$D8282,'[1]Sales People'!$A:$B,2,0)</f>
        <v>Larry Marshall</v>
      </c>
      <c r="P2350" s="9" t="str">
        <f>VLOOKUP('Consolidtaed Data'!$E8282,[1]Customers!$A:$B,2,0)</f>
        <v>Howard Morgan</v>
      </c>
      <c r="Q2350" s="11">
        <f>WEEKDAY('Consolidtaed Data'!$F8282)</f>
        <v>4</v>
      </c>
      <c r="R2350" s="9">
        <f>MONTH('Consolidtaed Data'!$F8282)</f>
        <v>9</v>
      </c>
      <c r="S2350" s="9" t="str">
        <f>TEXT(Table3[[#This Row],[Purchase Date]],"MMMM")</f>
        <v>June</v>
      </c>
      <c r="T2350" s="9">
        <f>YEAR('Consolidtaed Data'!$F8282)</f>
        <v>2021</v>
      </c>
    </row>
    <row r="2351" spans="1:20" x14ac:dyDescent="0.3">
      <c r="A2351" s="9" t="s">
        <v>3359</v>
      </c>
      <c r="B2351" s="9" t="s">
        <v>41</v>
      </c>
      <c r="C2351" s="9" t="s">
        <v>439</v>
      </c>
      <c r="D2351" s="9" t="s">
        <v>73</v>
      </c>
      <c r="E2351" s="9" t="s">
        <v>1556</v>
      </c>
      <c r="F2351" s="10">
        <v>44002</v>
      </c>
      <c r="G2351" s="10" t="str">
        <f>VLOOKUP(Table3[[#This Row],[Product ID]],[1]Products!$A:$G,2,0)</f>
        <v>Product 11</v>
      </c>
      <c r="H2351" s="22">
        <v>2</v>
      </c>
      <c r="I2351" s="9">
        <f>VLOOKUP('Consolidtaed Data'!$B8679,[1]Products!$A:$G,4,0)</f>
        <v>2091</v>
      </c>
      <c r="J2351" s="9">
        <f>VLOOKUP('Consolidtaed Data'!$B8679,[1]Products!$A:$G,3,0)</f>
        <v>1485</v>
      </c>
      <c r="K2351" s="9">
        <f>'Consolidtaed Data'!$J8679*'Consolidtaed Data'!$H8679</f>
        <v>1185</v>
      </c>
      <c r="L2351" s="9">
        <f>'Consolidtaed Data'!$I8679*'Consolidtaed Data'!$H8679</f>
        <v>1668</v>
      </c>
      <c r="M2351" s="9">
        <f>'Consolidtaed Data'!$L8679-'Consolidtaed Data'!$K8679</f>
        <v>39</v>
      </c>
      <c r="N2351" s="9" t="str">
        <f>VLOOKUP('Consolidtaed Data'!$C8679,[1]Locations!$A:$O,2,0)</f>
        <v>Santa Maria</v>
      </c>
      <c r="O2351" s="9" t="str">
        <f>VLOOKUP('Consolidtaed Data'!$D8679,'[1]Sales People'!$A:$B,2,0)</f>
        <v>Joe Sims</v>
      </c>
      <c r="P2351" s="9" t="str">
        <f>VLOOKUP('Consolidtaed Data'!$E8679,[1]Customers!$A:$B,2,0)</f>
        <v>Benjamin Vasquez</v>
      </c>
      <c r="Q2351" s="11">
        <f>WEEKDAY('Consolidtaed Data'!$F8679)</f>
        <v>6</v>
      </c>
      <c r="R2351" s="9">
        <f>MONTH('Consolidtaed Data'!$F8679)</f>
        <v>10</v>
      </c>
      <c r="S2351" s="9" t="str">
        <f>TEXT(Table3[[#This Row],[Purchase Date]],"MMMM")</f>
        <v>June</v>
      </c>
      <c r="T2351" s="9">
        <f>YEAR('Consolidtaed Data'!$F8679)</f>
        <v>2021</v>
      </c>
    </row>
    <row r="2352" spans="1:20" x14ac:dyDescent="0.3">
      <c r="A2352" s="9" t="s">
        <v>3360</v>
      </c>
      <c r="B2352" s="9" t="s">
        <v>129</v>
      </c>
      <c r="C2352" s="9" t="s">
        <v>564</v>
      </c>
      <c r="D2352" s="9" t="s">
        <v>235</v>
      </c>
      <c r="E2352" s="9" t="s">
        <v>868</v>
      </c>
      <c r="F2352" s="10">
        <v>44002</v>
      </c>
      <c r="G2352" s="10" t="str">
        <f>VLOOKUP(Table3[[#This Row],[Product ID]],[1]Products!$A:$G,2,0)</f>
        <v>Product 47</v>
      </c>
      <c r="H2352" s="22">
        <v>3</v>
      </c>
      <c r="I2352" s="9">
        <f>VLOOKUP('Consolidtaed Data'!$B8860,[1]Products!$A:$G,4,0)</f>
        <v>1587</v>
      </c>
      <c r="J2352" s="9">
        <f>VLOOKUP('Consolidtaed Data'!$B8860,[1]Products!$A:$G,3,0)</f>
        <v>1301</v>
      </c>
      <c r="K2352" s="9">
        <f>'Consolidtaed Data'!$J8860*'Consolidtaed Data'!$H8860</f>
        <v>424</v>
      </c>
      <c r="L2352" s="9">
        <f>'Consolidtaed Data'!$I8860*'Consolidtaed Data'!$H8860</f>
        <v>530</v>
      </c>
      <c r="M2352" s="9">
        <f>'Consolidtaed Data'!$L8860-'Consolidtaed Data'!$K8860</f>
        <v>599</v>
      </c>
      <c r="N2352" s="9" t="str">
        <f>VLOOKUP('Consolidtaed Data'!$C8860,[1]Locations!$A:$O,2,0)</f>
        <v>Rialto</v>
      </c>
      <c r="O2352" s="9" t="str">
        <f>VLOOKUP('Consolidtaed Data'!$D8860,'[1]Sales People'!$A:$B,2,0)</f>
        <v>Scott Clark</v>
      </c>
      <c r="P2352" s="9" t="str">
        <f>VLOOKUP('Consolidtaed Data'!$E8860,[1]Customers!$A:$B,2,0)</f>
        <v>Bobby Hughes</v>
      </c>
      <c r="Q2352" s="11">
        <f>WEEKDAY('Consolidtaed Data'!$F8860)</f>
        <v>5</v>
      </c>
      <c r="R2352" s="9">
        <f>MONTH('Consolidtaed Data'!$F8860)</f>
        <v>11</v>
      </c>
      <c r="S2352" s="9" t="str">
        <f>TEXT(Table3[[#This Row],[Purchase Date]],"MMMM")</f>
        <v>June</v>
      </c>
      <c r="T2352" s="9">
        <f>YEAR('Consolidtaed Data'!$F8860)</f>
        <v>2021</v>
      </c>
    </row>
    <row r="2353" spans="1:20" x14ac:dyDescent="0.3">
      <c r="A2353" s="9" t="s">
        <v>3361</v>
      </c>
      <c r="B2353" s="9" t="s">
        <v>653</v>
      </c>
      <c r="C2353" s="9" t="s">
        <v>564</v>
      </c>
      <c r="D2353" s="9" t="s">
        <v>326</v>
      </c>
      <c r="E2353" s="9" t="s">
        <v>2533</v>
      </c>
      <c r="F2353" s="10">
        <v>44002</v>
      </c>
      <c r="G2353" s="10" t="str">
        <f>VLOOKUP(Table3[[#This Row],[Product ID]],[1]Products!$A:$G,2,0)</f>
        <v>Product 74</v>
      </c>
      <c r="H2353" s="22">
        <v>3</v>
      </c>
      <c r="I2353" s="9">
        <f>VLOOKUP('Consolidtaed Data'!$B8884,[1]Products!$A:$G,4,0)</f>
        <v>826</v>
      </c>
      <c r="J2353" s="9">
        <f>VLOOKUP('Consolidtaed Data'!$B8884,[1]Products!$A:$G,3,0)</f>
        <v>562</v>
      </c>
      <c r="K2353" s="9">
        <f>'Consolidtaed Data'!$J8884*'Consolidtaed Data'!$H8884</f>
        <v>588</v>
      </c>
      <c r="L2353" s="9">
        <f>'Consolidtaed Data'!$I8884*'Consolidtaed Data'!$H8884</f>
        <v>736</v>
      </c>
      <c r="M2353" s="9">
        <f>'Consolidtaed Data'!$L8884-'Consolidtaed Data'!$K8884</f>
        <v>238</v>
      </c>
      <c r="N2353" s="9" t="str">
        <f>VLOOKUP('Consolidtaed Data'!$C8884,[1]Locations!$A:$O,2,0)</f>
        <v>Daly City</v>
      </c>
      <c r="O2353" s="9" t="str">
        <f>VLOOKUP('Consolidtaed Data'!$D8884,'[1]Sales People'!$A:$B,2,0)</f>
        <v>Sean Miller</v>
      </c>
      <c r="P2353" s="9" t="str">
        <f>VLOOKUP('Consolidtaed Data'!$E8884,[1]Customers!$A:$B,2,0)</f>
        <v>Victor Martinez</v>
      </c>
      <c r="Q2353" s="11">
        <f>WEEKDAY('Consolidtaed Data'!$F8884)</f>
        <v>6</v>
      </c>
      <c r="R2353" s="9">
        <f>MONTH('Consolidtaed Data'!$F8884)</f>
        <v>11</v>
      </c>
      <c r="S2353" s="9" t="str">
        <f>TEXT(Table3[[#This Row],[Purchase Date]],"MMMM")</f>
        <v>June</v>
      </c>
      <c r="T2353" s="9">
        <f>YEAR('Consolidtaed Data'!$F8884)</f>
        <v>2021</v>
      </c>
    </row>
    <row r="2354" spans="1:20" x14ac:dyDescent="0.3">
      <c r="A2354" s="9" t="s">
        <v>3362</v>
      </c>
      <c r="B2354" s="9" t="s">
        <v>136</v>
      </c>
      <c r="C2354" s="9" t="s">
        <v>458</v>
      </c>
      <c r="D2354" s="9" t="s">
        <v>22</v>
      </c>
      <c r="E2354" s="9" t="s">
        <v>3910</v>
      </c>
      <c r="F2354" s="10">
        <v>44002</v>
      </c>
      <c r="G2354" s="10" t="str">
        <f>VLOOKUP(Table3[[#This Row],[Product ID]],[1]Products!$A:$G,2,0)</f>
        <v>Product 2</v>
      </c>
      <c r="H2354" s="22">
        <v>4</v>
      </c>
      <c r="I2354" s="9">
        <f>VLOOKUP('Consolidtaed Data'!$B8968,[1]Products!$A:$G,4,0)</f>
        <v>2410</v>
      </c>
      <c r="J2354" s="9">
        <f>VLOOKUP('Consolidtaed Data'!$B8968,[1]Products!$A:$G,3,0)</f>
        <v>1518</v>
      </c>
      <c r="K2354" s="9">
        <f>'Consolidtaed Data'!$J8968*'Consolidtaed Data'!$H8968</f>
        <v>389</v>
      </c>
      <c r="L2354" s="9">
        <f>'Consolidtaed Data'!$I8968*'Consolidtaed Data'!$H8968</f>
        <v>637</v>
      </c>
      <c r="M2354" s="9">
        <f>'Consolidtaed Data'!$L8968-'Consolidtaed Data'!$K8968</f>
        <v>1108</v>
      </c>
      <c r="N2354" s="9" t="str">
        <f>VLOOKUP('Consolidtaed Data'!$C8968,[1]Locations!$A:$O,2,0)</f>
        <v>Santa Maria</v>
      </c>
      <c r="O2354" s="9" t="str">
        <f>VLOOKUP('Consolidtaed Data'!$D8968,'[1]Sales People'!$A:$B,2,0)</f>
        <v>Kenneth Fields</v>
      </c>
      <c r="P2354" s="9" t="str">
        <f>VLOOKUP('Consolidtaed Data'!$E8968,[1]Customers!$A:$B,2,0)</f>
        <v>Scott Allen</v>
      </c>
      <c r="Q2354" s="11">
        <f>WEEKDAY('Consolidtaed Data'!$F8968)</f>
        <v>5</v>
      </c>
      <c r="R2354" s="9">
        <f>MONTH('Consolidtaed Data'!$F8968)</f>
        <v>11</v>
      </c>
      <c r="S2354" s="9" t="str">
        <f>TEXT(Table3[[#This Row],[Purchase Date]],"MMMM")</f>
        <v>June</v>
      </c>
      <c r="T2354" s="9">
        <f>YEAR('Consolidtaed Data'!$F8968)</f>
        <v>2021</v>
      </c>
    </row>
    <row r="2355" spans="1:20" x14ac:dyDescent="0.3">
      <c r="A2355" s="9" t="s">
        <v>3363</v>
      </c>
      <c r="B2355" s="9" t="s">
        <v>24</v>
      </c>
      <c r="C2355" s="9" t="s">
        <v>289</v>
      </c>
      <c r="D2355" s="9" t="s">
        <v>149</v>
      </c>
      <c r="E2355" s="9" t="s">
        <v>801</v>
      </c>
      <c r="F2355" s="10">
        <v>44002</v>
      </c>
      <c r="G2355" s="10" t="str">
        <f>VLOOKUP(Table3[[#This Row],[Product ID]],[1]Products!$A:$G,2,0)</f>
        <v>Product 6</v>
      </c>
      <c r="H2355" s="22">
        <v>4</v>
      </c>
      <c r="I2355" s="9">
        <f>VLOOKUP('Consolidtaed Data'!$B9109,[1]Products!$A:$G,4,0)</f>
        <v>1862</v>
      </c>
      <c r="J2355" s="9">
        <f>VLOOKUP('Consolidtaed Data'!$B9109,[1]Products!$A:$G,3,0)</f>
        <v>1173</v>
      </c>
      <c r="K2355" s="9">
        <f>'Consolidtaed Data'!$J9109*'Consolidtaed Data'!$H9109</f>
        <v>3132</v>
      </c>
      <c r="L2355" s="9">
        <f>'Consolidtaed Data'!$I9109*'Consolidtaed Data'!$H9109</f>
        <v>5697</v>
      </c>
      <c r="M2355" s="9">
        <f>'Consolidtaed Data'!$L9109-'Consolidtaed Data'!$K9109</f>
        <v>895</v>
      </c>
      <c r="N2355" s="9" t="str">
        <f>VLOOKUP('Consolidtaed Data'!$C9109,[1]Locations!$A:$O,2,0)</f>
        <v>Palmdale</v>
      </c>
      <c r="O2355" s="9" t="str">
        <f>VLOOKUP('Consolidtaed Data'!$D9109,'[1]Sales People'!$A:$B,2,0)</f>
        <v>Howard Sims</v>
      </c>
      <c r="P2355" s="9" t="str">
        <f>VLOOKUP('Consolidtaed Data'!$E9109,[1]Customers!$A:$B,2,0)</f>
        <v>James Foster</v>
      </c>
      <c r="Q2355" s="11">
        <f>WEEKDAY('Consolidtaed Data'!$F9109)</f>
        <v>7</v>
      </c>
      <c r="R2355" s="9">
        <f>MONTH('Consolidtaed Data'!$F9109)</f>
        <v>11</v>
      </c>
      <c r="S2355" s="9" t="str">
        <f>TEXT(Table3[[#This Row],[Purchase Date]],"MMMM")</f>
        <v>June</v>
      </c>
      <c r="T2355" s="9">
        <f>YEAR('Consolidtaed Data'!$F9109)</f>
        <v>2021</v>
      </c>
    </row>
    <row r="2356" spans="1:20" x14ac:dyDescent="0.3">
      <c r="A2356" s="9" t="s">
        <v>3364</v>
      </c>
      <c r="B2356" s="9" t="s">
        <v>136</v>
      </c>
      <c r="C2356" s="9" t="s">
        <v>462</v>
      </c>
      <c r="D2356" s="9" t="s">
        <v>46</v>
      </c>
      <c r="E2356" s="9" t="s">
        <v>1052</v>
      </c>
      <c r="F2356" s="10">
        <v>44002</v>
      </c>
      <c r="G2356" s="10" t="str">
        <f>VLOOKUP(Table3[[#This Row],[Product ID]],[1]Products!$A:$G,2,0)</f>
        <v>Product 2</v>
      </c>
      <c r="H2356" s="22">
        <v>1</v>
      </c>
      <c r="I2356" s="9">
        <f>VLOOKUP('Consolidtaed Data'!$B9212,[1]Products!$A:$G,4,0)</f>
        <v>400</v>
      </c>
      <c r="J2356" s="9">
        <f>VLOOKUP('Consolidtaed Data'!$B9212,[1]Products!$A:$G,3,0)</f>
        <v>208</v>
      </c>
      <c r="K2356" s="9">
        <f>'Consolidtaed Data'!$J9212*'Consolidtaed Data'!$H9212</f>
        <v>1548</v>
      </c>
      <c r="L2356" s="9">
        <f>'Consolidtaed Data'!$I9212*'Consolidtaed Data'!$H9212</f>
        <v>2668</v>
      </c>
      <c r="M2356" s="9">
        <f>'Consolidtaed Data'!$L9212-'Consolidtaed Data'!$K9212</f>
        <v>2092</v>
      </c>
      <c r="N2356" s="9" t="str">
        <f>VLOOKUP('Consolidtaed Data'!$C9212,[1]Locations!$A:$O,2,0)</f>
        <v>Chula Vista</v>
      </c>
      <c r="O2356" s="9" t="str">
        <f>VLOOKUP('Consolidtaed Data'!$D9212,'[1]Sales People'!$A:$B,2,0)</f>
        <v>Kenneth Bradley</v>
      </c>
      <c r="P2356" s="9" t="str">
        <f>VLOOKUP('Consolidtaed Data'!$E9212,[1]Customers!$A:$B,2,0)</f>
        <v>Arthur Webb</v>
      </c>
      <c r="Q2356" s="11">
        <f>WEEKDAY('Consolidtaed Data'!$F9212)</f>
        <v>1</v>
      </c>
      <c r="R2356" s="9">
        <f>MONTH('Consolidtaed Data'!$F9212)</f>
        <v>11</v>
      </c>
      <c r="S2356" s="9" t="str">
        <f>TEXT(Table3[[#This Row],[Purchase Date]],"MMMM")</f>
        <v>June</v>
      </c>
      <c r="T2356" s="9">
        <f>YEAR('Consolidtaed Data'!$F9212)</f>
        <v>2021</v>
      </c>
    </row>
    <row r="2357" spans="1:20" x14ac:dyDescent="0.3">
      <c r="A2357" s="9" t="s">
        <v>3365</v>
      </c>
      <c r="B2357" s="9" t="s">
        <v>330</v>
      </c>
      <c r="C2357" s="9" t="s">
        <v>249</v>
      </c>
      <c r="D2357" s="9" t="s">
        <v>83</v>
      </c>
      <c r="E2357" s="9" t="s">
        <v>162</v>
      </c>
      <c r="F2357" s="10">
        <v>44002</v>
      </c>
      <c r="G2357" s="10" t="str">
        <f>VLOOKUP(Table3[[#This Row],[Product ID]],[1]Products!$A:$G,2,0)</f>
        <v>Product 91</v>
      </c>
      <c r="H2357" s="22">
        <v>1</v>
      </c>
      <c r="I2357" s="9">
        <f>VLOOKUP('Consolidtaed Data'!$B9373,[1]Products!$A:$G,4,0)</f>
        <v>1826</v>
      </c>
      <c r="J2357" s="9">
        <f>VLOOKUP('Consolidtaed Data'!$B9373,[1]Products!$A:$G,3,0)</f>
        <v>1443</v>
      </c>
      <c r="K2357" s="9">
        <f>'Consolidtaed Data'!$J9373*'Consolidtaed Data'!$H9373</f>
        <v>540</v>
      </c>
      <c r="L2357" s="9">
        <f>'Consolidtaed Data'!$I9373*'Consolidtaed Data'!$H9373</f>
        <v>871</v>
      </c>
      <c r="M2357" s="9">
        <f>'Consolidtaed Data'!$L9373-'Consolidtaed Data'!$K9373</f>
        <v>1674</v>
      </c>
      <c r="N2357" s="9" t="str">
        <f>VLOOKUP('Consolidtaed Data'!$C9373,[1]Locations!$A:$O,2,0)</f>
        <v>Santa Ana</v>
      </c>
      <c r="O2357" s="9" t="str">
        <f>VLOOKUP('Consolidtaed Data'!$D9373,'[1]Sales People'!$A:$B,2,0)</f>
        <v>Clarence Fox</v>
      </c>
      <c r="P2357" s="9" t="str">
        <f>VLOOKUP('Consolidtaed Data'!$E9373,[1]Customers!$A:$B,2,0)</f>
        <v>Ronald Anderson</v>
      </c>
      <c r="Q2357" s="11">
        <f>WEEKDAY('Consolidtaed Data'!$F9373)</f>
        <v>5</v>
      </c>
      <c r="R2357" s="9">
        <f>MONTH('Consolidtaed Data'!$F9373)</f>
        <v>12</v>
      </c>
      <c r="S2357" s="9" t="str">
        <f>TEXT(Table3[[#This Row],[Purchase Date]],"MMMM")</f>
        <v>June</v>
      </c>
      <c r="T2357" s="9">
        <f>YEAR('Consolidtaed Data'!$F9373)</f>
        <v>2021</v>
      </c>
    </row>
    <row r="2358" spans="1:20" x14ac:dyDescent="0.3">
      <c r="A2358" s="9" t="s">
        <v>3366</v>
      </c>
      <c r="B2358" s="9" t="s">
        <v>148</v>
      </c>
      <c r="C2358" s="9" t="s">
        <v>420</v>
      </c>
      <c r="D2358" s="9" t="s">
        <v>73</v>
      </c>
      <c r="E2358" s="9" t="s">
        <v>1764</v>
      </c>
      <c r="F2358" s="10">
        <v>44002</v>
      </c>
      <c r="G2358" s="10" t="str">
        <f>VLOOKUP(Table3[[#This Row],[Product ID]],[1]Products!$A:$G,2,0)</f>
        <v>Product 16</v>
      </c>
      <c r="H2358" s="22">
        <v>2</v>
      </c>
      <c r="I2358" s="9">
        <f>VLOOKUP('Consolidtaed Data'!$B9573,[1]Products!$A:$G,4,0)</f>
        <v>2353</v>
      </c>
      <c r="J2358" s="9">
        <f>VLOOKUP('Consolidtaed Data'!$B9573,[1]Products!$A:$G,3,0)</f>
        <v>1788</v>
      </c>
      <c r="K2358" s="9">
        <f>'Consolidtaed Data'!$J9573*'Consolidtaed Data'!$H9573</f>
        <v>358</v>
      </c>
      <c r="L2358" s="9">
        <f>'Consolidtaed Data'!$I9573*'Consolidtaed Data'!$H9573</f>
        <v>596</v>
      </c>
      <c r="M2358" s="9">
        <f>'Consolidtaed Data'!$L9573-'Consolidtaed Data'!$K9573</f>
        <v>383</v>
      </c>
      <c r="N2358" s="9" t="str">
        <f>VLOOKUP('Consolidtaed Data'!$C9573,[1]Locations!$A:$O,2,0)</f>
        <v>Moreno Valley</v>
      </c>
      <c r="O2358" s="9" t="str">
        <f>VLOOKUP('Consolidtaed Data'!$D9573,'[1]Sales People'!$A:$B,2,0)</f>
        <v>Clarence Fox</v>
      </c>
      <c r="P2358" s="9" t="str">
        <f>VLOOKUP('Consolidtaed Data'!$E9573,[1]Customers!$A:$B,2,0)</f>
        <v>William Franklin</v>
      </c>
      <c r="Q2358" s="11">
        <f>WEEKDAY('Consolidtaed Data'!$F9573)</f>
        <v>7</v>
      </c>
      <c r="R2358" s="9">
        <f>MONTH('Consolidtaed Data'!$F9573)</f>
        <v>12</v>
      </c>
      <c r="S2358" s="9" t="str">
        <f>TEXT(Table3[[#This Row],[Purchase Date]],"MMMM")</f>
        <v>June</v>
      </c>
      <c r="T2358" s="9">
        <f>YEAR('Consolidtaed Data'!$F9573)</f>
        <v>2021</v>
      </c>
    </row>
    <row r="2359" spans="1:20" x14ac:dyDescent="0.3">
      <c r="A2359" s="9" t="s">
        <v>3367</v>
      </c>
      <c r="B2359" s="9" t="s">
        <v>653</v>
      </c>
      <c r="C2359" s="9" t="s">
        <v>94</v>
      </c>
      <c r="D2359" s="9" t="s">
        <v>127</v>
      </c>
      <c r="E2359" s="9" t="s">
        <v>1289</v>
      </c>
      <c r="F2359" s="10">
        <v>44002</v>
      </c>
      <c r="G2359" s="10" t="str">
        <f>VLOOKUP(Table3[[#This Row],[Product ID]],[1]Products!$A:$G,2,0)</f>
        <v>Product 74</v>
      </c>
      <c r="H2359" s="22">
        <v>4</v>
      </c>
      <c r="I2359" s="9">
        <f>VLOOKUP('Consolidtaed Data'!$B9634,[1]Products!$A:$G,4,0)</f>
        <v>545</v>
      </c>
      <c r="J2359" s="9">
        <f>VLOOKUP('Consolidtaed Data'!$B9634,[1]Products!$A:$G,3,0)</f>
        <v>425</v>
      </c>
      <c r="K2359" s="9">
        <f>'Consolidtaed Data'!$J9634*'Consolidtaed Data'!$H9634</f>
        <v>1321</v>
      </c>
      <c r="L2359" s="9">
        <f>'Consolidtaed Data'!$I9634*'Consolidtaed Data'!$H9634</f>
        <v>1972</v>
      </c>
      <c r="M2359" s="9">
        <f>'Consolidtaed Data'!$L9634-'Consolidtaed Data'!$K9634</f>
        <v>161</v>
      </c>
      <c r="N2359" s="9" t="str">
        <f>VLOOKUP('Consolidtaed Data'!$C9634,[1]Locations!$A:$O,2,0)</f>
        <v>Concord</v>
      </c>
      <c r="O2359" s="9" t="str">
        <f>VLOOKUP('Consolidtaed Data'!$D9634,'[1]Sales People'!$A:$B,2,0)</f>
        <v>Brian Davis</v>
      </c>
      <c r="P2359" s="9" t="str">
        <f>VLOOKUP('Consolidtaed Data'!$E9634,[1]Customers!$A:$B,2,0)</f>
        <v>Juan Cruz</v>
      </c>
      <c r="Q2359" s="11">
        <f>WEEKDAY('Consolidtaed Data'!$F9634)</f>
        <v>4</v>
      </c>
      <c r="R2359" s="9">
        <f>MONTH('Consolidtaed Data'!$F9634)</f>
        <v>12</v>
      </c>
      <c r="S2359" s="9" t="str">
        <f>TEXT(Table3[[#This Row],[Purchase Date]],"MMMM")</f>
        <v>June</v>
      </c>
      <c r="T2359" s="9">
        <f>YEAR('Consolidtaed Data'!$F9634)</f>
        <v>2021</v>
      </c>
    </row>
    <row r="2360" spans="1:20" x14ac:dyDescent="0.3">
      <c r="A2360" s="9" t="s">
        <v>3368</v>
      </c>
      <c r="B2360" s="9" t="s">
        <v>234</v>
      </c>
      <c r="C2360" s="9" t="s">
        <v>21</v>
      </c>
      <c r="D2360" s="9" t="s">
        <v>229</v>
      </c>
      <c r="E2360" s="9" t="s">
        <v>2288</v>
      </c>
      <c r="F2360" s="10">
        <v>44002</v>
      </c>
      <c r="G2360" s="10" t="str">
        <f>VLOOKUP(Table3[[#This Row],[Product ID]],[1]Products!$A:$G,2,0)</f>
        <v>Product 54</v>
      </c>
      <c r="H2360" s="22">
        <v>2</v>
      </c>
      <c r="I2360" s="9">
        <f>VLOOKUP('Consolidtaed Data'!$B9650,[1]Products!$A:$G,4,0)</f>
        <v>871</v>
      </c>
      <c r="J2360" s="9">
        <f>VLOOKUP('Consolidtaed Data'!$B9650,[1]Products!$A:$G,3,0)</f>
        <v>540</v>
      </c>
      <c r="K2360" s="9">
        <f>'Consolidtaed Data'!$J9650*'Consolidtaed Data'!$H9650</f>
        <v>4191</v>
      </c>
      <c r="L2360" s="9">
        <f>'Consolidtaed Data'!$I9650*'Consolidtaed Data'!$H9650</f>
        <v>5901</v>
      </c>
      <c r="M2360" s="9">
        <f>'Consolidtaed Data'!$L9650-'Consolidtaed Data'!$K9650</f>
        <v>702</v>
      </c>
      <c r="N2360" s="9" t="str">
        <f>VLOOKUP('Consolidtaed Data'!$C9650,[1]Locations!$A:$O,2,0)</f>
        <v>Santa Clara</v>
      </c>
      <c r="O2360" s="9" t="str">
        <f>VLOOKUP('Consolidtaed Data'!$D9650,'[1]Sales People'!$A:$B,2,0)</f>
        <v>Roger Robertson</v>
      </c>
      <c r="P2360" s="9" t="str">
        <f>VLOOKUP('Consolidtaed Data'!$E9650,[1]Customers!$A:$B,2,0)</f>
        <v>Bobby Burton</v>
      </c>
      <c r="Q2360" s="11">
        <f>WEEKDAY('Consolidtaed Data'!$F9650)</f>
        <v>5</v>
      </c>
      <c r="R2360" s="9">
        <f>MONTH('Consolidtaed Data'!$F9650)</f>
        <v>12</v>
      </c>
      <c r="S2360" s="9" t="str">
        <f>TEXT(Table3[[#This Row],[Purchase Date]],"MMMM")</f>
        <v>June</v>
      </c>
      <c r="T2360" s="9">
        <f>YEAR('Consolidtaed Data'!$F9650)</f>
        <v>2021</v>
      </c>
    </row>
    <row r="2361" spans="1:20" x14ac:dyDescent="0.3">
      <c r="A2361" s="9" t="s">
        <v>3369</v>
      </c>
      <c r="B2361" s="9" t="s">
        <v>382</v>
      </c>
      <c r="C2361" s="9" t="s">
        <v>210</v>
      </c>
      <c r="D2361" s="9" t="s">
        <v>87</v>
      </c>
      <c r="E2361" s="9" t="s">
        <v>2154</v>
      </c>
      <c r="F2361" s="10">
        <v>44003</v>
      </c>
      <c r="G2361" s="10" t="str">
        <f>VLOOKUP(Table3[[#This Row],[Product ID]],[1]Products!$A:$G,2,0)</f>
        <v>Product 50</v>
      </c>
      <c r="H2361" s="22">
        <v>2</v>
      </c>
      <c r="I2361" s="9">
        <f>VLOOKUP('Consolidtaed Data'!$B4973,[1]Products!$A:$G,4,0)</f>
        <v>556</v>
      </c>
      <c r="J2361" s="9">
        <f>VLOOKUP('Consolidtaed Data'!$B4973,[1]Products!$A:$G,3,0)</f>
        <v>395</v>
      </c>
      <c r="K2361" s="9">
        <f>'Consolidtaed Data'!$J4973*'Consolidtaed Data'!$H4973</f>
        <v>3963</v>
      </c>
      <c r="L2361" s="9">
        <f>'Consolidtaed Data'!$I4973*'Consolidtaed Data'!$H4973</f>
        <v>5916</v>
      </c>
      <c r="M2361" s="9">
        <f>'Consolidtaed Data'!$L4973-'Consolidtaed Data'!$K4973</f>
        <v>107</v>
      </c>
      <c r="N2361" s="9" t="str">
        <f>VLOOKUP('Consolidtaed Data'!$C4973,[1]Locations!$A:$O,2,0)</f>
        <v>Pomona</v>
      </c>
      <c r="O2361" s="9" t="str">
        <f>VLOOKUP('Consolidtaed Data'!$D4973,'[1]Sales People'!$A:$B,2,0)</f>
        <v>Fred Robertson</v>
      </c>
      <c r="P2361" s="9" t="str">
        <f>VLOOKUP('Consolidtaed Data'!$E4973,[1]Customers!$A:$B,2,0)</f>
        <v>Thomas Campbell</v>
      </c>
      <c r="Q2361" s="11">
        <f>WEEKDAY('Consolidtaed Data'!$F4973)</f>
        <v>5</v>
      </c>
      <c r="R2361" s="9">
        <f>MONTH('Consolidtaed Data'!$F4973)</f>
        <v>12</v>
      </c>
      <c r="S2361" s="9" t="str">
        <f>TEXT(Table3[[#This Row],[Purchase Date]],"MMMM")</f>
        <v>June</v>
      </c>
      <c r="T2361" s="9">
        <f>YEAR('Consolidtaed Data'!$F4973)</f>
        <v>2020</v>
      </c>
    </row>
    <row r="2362" spans="1:20" x14ac:dyDescent="0.3">
      <c r="A2362" s="9" t="s">
        <v>3370</v>
      </c>
      <c r="B2362" s="9" t="s">
        <v>234</v>
      </c>
      <c r="C2362" s="9" t="s">
        <v>421</v>
      </c>
      <c r="D2362" s="9" t="s">
        <v>123</v>
      </c>
      <c r="E2362" s="9" t="s">
        <v>14</v>
      </c>
      <c r="F2362" s="10">
        <v>44003</v>
      </c>
      <c r="G2362" s="10" t="str">
        <f>VLOOKUP(Table3[[#This Row],[Product ID]],[1]Products!$A:$G,2,0)</f>
        <v>Product 54</v>
      </c>
      <c r="H2362" s="22">
        <v>1</v>
      </c>
      <c r="I2362" s="9">
        <f>VLOOKUP('Consolidtaed Data'!$B5353,[1]Products!$A:$G,4,0)</f>
        <v>1587</v>
      </c>
      <c r="J2362" s="9">
        <f>VLOOKUP('Consolidtaed Data'!$B5353,[1]Products!$A:$G,3,0)</f>
        <v>1301</v>
      </c>
      <c r="K2362" s="9">
        <f>'Consolidtaed Data'!$J5353*'Consolidtaed Data'!$H5353</f>
        <v>2660</v>
      </c>
      <c r="L2362" s="9">
        <f>'Consolidtaed Data'!$I5353*'Consolidtaed Data'!$H5353</f>
        <v>5112</v>
      </c>
      <c r="M2362" s="9">
        <f>'Consolidtaed Data'!$L5353-'Consolidtaed Data'!$K5353</f>
        <v>408</v>
      </c>
      <c r="N2362" s="9" t="str">
        <f>VLOOKUP('Consolidtaed Data'!$C5353,[1]Locations!$A:$O,2,0)</f>
        <v>Corona</v>
      </c>
      <c r="O2362" s="9" t="str">
        <f>VLOOKUP('Consolidtaed Data'!$D5353,'[1]Sales People'!$A:$B,2,0)</f>
        <v>Brian Hansen</v>
      </c>
      <c r="P2362" s="9" t="str">
        <f>VLOOKUP('Consolidtaed Data'!$E5353,[1]Customers!$A:$B,2,0)</f>
        <v>Roy Jenkins</v>
      </c>
      <c r="Q2362" s="11">
        <f>WEEKDAY('Consolidtaed Data'!$F5353)</f>
        <v>1</v>
      </c>
      <c r="R2362" s="9">
        <f>MONTH('Consolidtaed Data'!$F5353)</f>
        <v>1</v>
      </c>
      <c r="S2362" s="9" t="str">
        <f>TEXT(Table3[[#This Row],[Purchase Date]],"MMMM")</f>
        <v>June</v>
      </c>
      <c r="T2362" s="9">
        <f>YEAR('Consolidtaed Data'!$F5353)</f>
        <v>2021</v>
      </c>
    </row>
    <row r="2363" spans="1:20" x14ac:dyDescent="0.3">
      <c r="A2363" s="9" t="s">
        <v>3371</v>
      </c>
      <c r="B2363" s="9" t="s">
        <v>24</v>
      </c>
      <c r="C2363" s="9" t="s">
        <v>249</v>
      </c>
      <c r="D2363" s="9" t="s">
        <v>235</v>
      </c>
      <c r="E2363" s="9" t="s">
        <v>1131</v>
      </c>
      <c r="F2363" s="10">
        <v>44003</v>
      </c>
      <c r="G2363" s="10" t="str">
        <f>VLOOKUP(Table3[[#This Row],[Product ID]],[1]Products!$A:$G,2,0)</f>
        <v>Product 6</v>
      </c>
      <c r="H2363" s="22">
        <v>1</v>
      </c>
      <c r="I2363" s="9">
        <f>VLOOKUP('Consolidtaed Data'!$B5588,[1]Products!$A:$G,4,0)</f>
        <v>2141</v>
      </c>
      <c r="J2363" s="9">
        <f>VLOOKUP('Consolidtaed Data'!$B5588,[1]Products!$A:$G,3,0)</f>
        <v>1777</v>
      </c>
      <c r="K2363" s="9">
        <f>'Consolidtaed Data'!$J5588*'Consolidtaed Data'!$H5588</f>
        <v>962</v>
      </c>
      <c r="L2363" s="9">
        <f>'Consolidtaed Data'!$I5588*'Consolidtaed Data'!$H5588</f>
        <v>1414</v>
      </c>
      <c r="M2363" s="9">
        <f>'Consolidtaed Data'!$L5588-'Consolidtaed Data'!$K5588</f>
        <v>782</v>
      </c>
      <c r="N2363" s="9" t="str">
        <f>VLOOKUP('Consolidtaed Data'!$C5588,[1]Locations!$A:$O,2,0)</f>
        <v>Vista</v>
      </c>
      <c r="O2363" s="9" t="str">
        <f>VLOOKUP('Consolidtaed Data'!$D5588,'[1]Sales People'!$A:$B,2,0)</f>
        <v>Eugene Holmes</v>
      </c>
      <c r="P2363" s="9" t="str">
        <f>VLOOKUP('Consolidtaed Data'!$E5588,[1]Customers!$A:$B,2,0)</f>
        <v>John Robertson</v>
      </c>
      <c r="Q2363" s="11">
        <f>WEEKDAY('Consolidtaed Data'!$F5588)</f>
        <v>5</v>
      </c>
      <c r="R2363" s="9">
        <f>MONTH('Consolidtaed Data'!$F5588)</f>
        <v>2</v>
      </c>
      <c r="S2363" s="9" t="str">
        <f>TEXT(Table3[[#This Row],[Purchase Date]],"MMMM")</f>
        <v>June</v>
      </c>
      <c r="T2363" s="9">
        <f>YEAR('Consolidtaed Data'!$F5588)</f>
        <v>2021</v>
      </c>
    </row>
    <row r="2364" spans="1:20" x14ac:dyDescent="0.3">
      <c r="A2364" s="9" t="s">
        <v>3372</v>
      </c>
      <c r="B2364" s="9" t="s">
        <v>33</v>
      </c>
      <c r="C2364" s="9" t="s">
        <v>423</v>
      </c>
      <c r="D2364" s="9" t="s">
        <v>105</v>
      </c>
      <c r="E2364" s="9" t="s">
        <v>416</v>
      </c>
      <c r="F2364" s="10">
        <v>44003</v>
      </c>
      <c r="G2364" s="10" t="str">
        <f>VLOOKUP(Table3[[#This Row],[Product ID]],[1]Products!$A:$G,2,0)</f>
        <v>Product 29</v>
      </c>
      <c r="H2364" s="22">
        <v>1</v>
      </c>
      <c r="I2364" s="9">
        <f>VLOOKUP('Consolidtaed Data'!$B6053,[1]Products!$A:$G,4,0)</f>
        <v>818</v>
      </c>
      <c r="J2364" s="9">
        <f>VLOOKUP('Consolidtaed Data'!$B6053,[1]Products!$A:$G,3,0)</f>
        <v>450</v>
      </c>
      <c r="K2364" s="9">
        <f>'Consolidtaed Data'!$J6053*'Consolidtaed Data'!$H6053</f>
        <v>665</v>
      </c>
      <c r="L2364" s="9">
        <f>'Consolidtaed Data'!$I6053*'Consolidtaed Data'!$H6053</f>
        <v>1278</v>
      </c>
      <c r="M2364" s="9">
        <f>'Consolidtaed Data'!$L6053-'Consolidtaed Data'!$K6053</f>
        <v>944</v>
      </c>
      <c r="N2364" s="9" t="str">
        <f>VLOOKUP('Consolidtaed Data'!$C6053,[1]Locations!$A:$O,2,0)</f>
        <v>Santa Maria</v>
      </c>
      <c r="O2364" s="9" t="str">
        <f>VLOOKUP('Consolidtaed Data'!$D6053,'[1]Sales People'!$A:$B,2,0)</f>
        <v>Christopher Tucker</v>
      </c>
      <c r="P2364" s="9" t="str">
        <f>VLOOKUP('Consolidtaed Data'!$E6053,[1]Customers!$A:$B,2,0)</f>
        <v>Donald Stanley</v>
      </c>
      <c r="Q2364" s="11">
        <f>WEEKDAY('Consolidtaed Data'!$F6053)</f>
        <v>3</v>
      </c>
      <c r="R2364" s="9">
        <f>MONTH('Consolidtaed Data'!$F6053)</f>
        <v>4</v>
      </c>
      <c r="S2364" s="9" t="str">
        <f>TEXT(Table3[[#This Row],[Purchase Date]],"MMMM")</f>
        <v>June</v>
      </c>
      <c r="T2364" s="9">
        <f>YEAR('Consolidtaed Data'!$F6053)</f>
        <v>2021</v>
      </c>
    </row>
    <row r="2365" spans="1:20" x14ac:dyDescent="0.3">
      <c r="A2365" s="9" t="s">
        <v>3373</v>
      </c>
      <c r="B2365" s="9" t="s">
        <v>806</v>
      </c>
      <c r="C2365" s="9" t="s">
        <v>59</v>
      </c>
      <c r="D2365" s="9" t="s">
        <v>46</v>
      </c>
      <c r="E2365" s="9" t="s">
        <v>751</v>
      </c>
      <c r="F2365" s="10">
        <v>44003</v>
      </c>
      <c r="G2365" s="10" t="str">
        <f>VLOOKUP(Table3[[#This Row],[Product ID]],[1]Products!$A:$G,2,0)</f>
        <v>Product 72</v>
      </c>
      <c r="H2365" s="22">
        <v>3</v>
      </c>
      <c r="I2365" s="9">
        <f>VLOOKUP('Consolidtaed Data'!$B6263,[1]Products!$A:$G,4,0)</f>
        <v>684</v>
      </c>
      <c r="J2365" s="9">
        <f>VLOOKUP('Consolidtaed Data'!$B6263,[1]Products!$A:$G,3,0)</f>
        <v>561</v>
      </c>
      <c r="K2365" s="9">
        <f>'Consolidtaed Data'!$J6263*'Consolidtaed Data'!$H6263</f>
        <v>1305</v>
      </c>
      <c r="L2365" s="9">
        <f>'Consolidtaed Data'!$I6263*'Consolidtaed Data'!$H6263</f>
        <v>1812</v>
      </c>
      <c r="M2365" s="9">
        <f>'Consolidtaed Data'!$L6263-'Consolidtaed Data'!$K6263</f>
        <v>606</v>
      </c>
      <c r="N2365" s="9" t="str">
        <f>VLOOKUP('Consolidtaed Data'!$C6263,[1]Locations!$A:$O,2,0)</f>
        <v>Irvine</v>
      </c>
      <c r="O2365" s="9" t="str">
        <f>VLOOKUP('Consolidtaed Data'!$D6263,'[1]Sales People'!$A:$B,2,0)</f>
        <v>John Reyes</v>
      </c>
      <c r="P2365" s="9" t="str">
        <f>VLOOKUP('Consolidtaed Data'!$E6263,[1]Customers!$A:$B,2,0)</f>
        <v>Billy West</v>
      </c>
      <c r="Q2365" s="11">
        <f>WEEKDAY('Consolidtaed Data'!$F6263)</f>
        <v>3</v>
      </c>
      <c r="R2365" s="9">
        <f>MONTH('Consolidtaed Data'!$F6263)</f>
        <v>4</v>
      </c>
      <c r="S2365" s="9" t="str">
        <f>TEXT(Table3[[#This Row],[Purchase Date]],"MMMM")</f>
        <v>June</v>
      </c>
      <c r="T2365" s="9">
        <f>YEAR('Consolidtaed Data'!$F6263)</f>
        <v>2021</v>
      </c>
    </row>
    <row r="2366" spans="1:20" x14ac:dyDescent="0.3">
      <c r="A2366" s="9" t="s">
        <v>3374</v>
      </c>
      <c r="B2366" s="9" t="s">
        <v>136</v>
      </c>
      <c r="C2366" s="9" t="s">
        <v>178</v>
      </c>
      <c r="D2366" s="9" t="s">
        <v>105</v>
      </c>
      <c r="E2366" s="9" t="s">
        <v>434</v>
      </c>
      <c r="F2366" s="10">
        <v>44003</v>
      </c>
      <c r="G2366" s="10" t="str">
        <f>VLOOKUP(Table3[[#This Row],[Product ID]],[1]Products!$A:$G,2,0)</f>
        <v>Product 2</v>
      </c>
      <c r="H2366" s="22">
        <v>1</v>
      </c>
      <c r="I2366" s="9">
        <f>VLOOKUP('Consolidtaed Data'!$B6886,[1]Products!$A:$G,4,0)</f>
        <v>771</v>
      </c>
      <c r="J2366" s="9">
        <f>VLOOKUP('Consolidtaed Data'!$B6886,[1]Products!$A:$G,3,0)</f>
        <v>648</v>
      </c>
      <c r="K2366" s="9">
        <f>'Consolidtaed Data'!$J6886*'Consolidtaed Data'!$H6886</f>
        <v>1275</v>
      </c>
      <c r="L2366" s="9">
        <f>'Consolidtaed Data'!$I6886*'Consolidtaed Data'!$H6886</f>
        <v>1635</v>
      </c>
      <c r="M2366" s="9">
        <f>'Consolidtaed Data'!$L6886-'Consolidtaed Data'!$K6886</f>
        <v>214</v>
      </c>
      <c r="N2366" s="9" t="str">
        <f>VLOOKUP('Consolidtaed Data'!$C6886,[1]Locations!$A:$O,2,0)</f>
        <v>Elk Grove</v>
      </c>
      <c r="O2366" s="9" t="str">
        <f>VLOOKUP('Consolidtaed Data'!$D6886,'[1]Sales People'!$A:$B,2,0)</f>
        <v>Scott Mason</v>
      </c>
      <c r="P2366" s="9" t="str">
        <f>VLOOKUP('Consolidtaed Data'!$E6886,[1]Customers!$A:$B,2,0)</f>
        <v>Sean Kelly</v>
      </c>
      <c r="Q2366" s="11">
        <f>WEEKDAY('Consolidtaed Data'!$F6886)</f>
        <v>3</v>
      </c>
      <c r="R2366" s="9">
        <f>MONTH('Consolidtaed Data'!$F6886)</f>
        <v>6</v>
      </c>
      <c r="S2366" s="9" t="str">
        <f>TEXT(Table3[[#This Row],[Purchase Date]],"MMMM")</f>
        <v>June</v>
      </c>
      <c r="T2366" s="9">
        <f>YEAR('Consolidtaed Data'!$F6886)</f>
        <v>2021</v>
      </c>
    </row>
    <row r="2367" spans="1:20" x14ac:dyDescent="0.3">
      <c r="A2367" s="9" t="s">
        <v>3375</v>
      </c>
      <c r="B2367" s="9" t="s">
        <v>806</v>
      </c>
      <c r="C2367" s="9" t="s">
        <v>12</v>
      </c>
      <c r="D2367" s="9" t="s">
        <v>149</v>
      </c>
      <c r="E2367" s="9" t="s">
        <v>952</v>
      </c>
      <c r="F2367" s="10">
        <v>44003</v>
      </c>
      <c r="G2367" s="10" t="str">
        <f>VLOOKUP(Table3[[#This Row],[Product ID]],[1]Products!$A:$G,2,0)</f>
        <v>Product 72</v>
      </c>
      <c r="H2367" s="22">
        <v>1</v>
      </c>
      <c r="I2367" s="9">
        <f>VLOOKUP('Consolidtaed Data'!$B7499,[1]Products!$A:$G,4,0)</f>
        <v>771</v>
      </c>
      <c r="J2367" s="9">
        <f>VLOOKUP('Consolidtaed Data'!$B7499,[1]Products!$A:$G,3,0)</f>
        <v>648</v>
      </c>
      <c r="K2367" s="9">
        <f>'Consolidtaed Data'!$J7499*'Consolidtaed Data'!$H7499</f>
        <v>1443</v>
      </c>
      <c r="L2367" s="9">
        <f>'Consolidtaed Data'!$I7499*'Consolidtaed Data'!$H7499</f>
        <v>1826</v>
      </c>
      <c r="M2367" s="9">
        <f>'Consolidtaed Data'!$L7499-'Consolidtaed Data'!$K7499</f>
        <v>329</v>
      </c>
      <c r="N2367" s="9" t="str">
        <f>VLOOKUP('Consolidtaed Data'!$C7499,[1]Locations!$A:$O,2,0)</f>
        <v>Antioch</v>
      </c>
      <c r="O2367" s="9" t="str">
        <f>VLOOKUP('Consolidtaed Data'!$D7499,'[1]Sales People'!$A:$B,2,0)</f>
        <v>Brian Hansen</v>
      </c>
      <c r="P2367" s="9" t="str">
        <f>VLOOKUP('Consolidtaed Data'!$E7499,[1]Customers!$A:$B,2,0)</f>
        <v>Harold Matthews</v>
      </c>
      <c r="Q2367" s="11">
        <f>WEEKDAY('Consolidtaed Data'!$F7499)</f>
        <v>7</v>
      </c>
      <c r="R2367" s="9">
        <f>MONTH('Consolidtaed Data'!$F7499)</f>
        <v>7</v>
      </c>
      <c r="S2367" s="9" t="str">
        <f>TEXT(Table3[[#This Row],[Purchase Date]],"MMMM")</f>
        <v>June</v>
      </c>
      <c r="T2367" s="9">
        <f>YEAR('Consolidtaed Data'!$F7499)</f>
        <v>2021</v>
      </c>
    </row>
    <row r="2368" spans="1:20" x14ac:dyDescent="0.3">
      <c r="A2368" s="9" t="s">
        <v>3376</v>
      </c>
      <c r="B2368" s="9" t="s">
        <v>62</v>
      </c>
      <c r="C2368" s="9" t="s">
        <v>405</v>
      </c>
      <c r="D2368" s="9" t="s">
        <v>13</v>
      </c>
      <c r="E2368" s="9" t="s">
        <v>579</v>
      </c>
      <c r="F2368" s="10">
        <v>44003</v>
      </c>
      <c r="G2368" s="10" t="str">
        <f>VLOOKUP(Table3[[#This Row],[Product ID]],[1]Products!$A:$G,2,0)</f>
        <v>Product 17</v>
      </c>
      <c r="H2368" s="22">
        <v>2</v>
      </c>
      <c r="I2368" s="9">
        <f>VLOOKUP('Consolidtaed Data'!$B7654,[1]Products!$A:$G,4,0)</f>
        <v>1889</v>
      </c>
      <c r="J2368" s="9">
        <f>VLOOKUP('Consolidtaed Data'!$B7654,[1]Products!$A:$G,3,0)</f>
        <v>945</v>
      </c>
      <c r="K2368" s="9">
        <f>'Consolidtaed Data'!$J7654*'Consolidtaed Data'!$H7654</f>
        <v>1965</v>
      </c>
      <c r="L2368" s="9">
        <f>'Consolidtaed Data'!$I7654*'Consolidtaed Data'!$H7654</f>
        <v>2396</v>
      </c>
      <c r="M2368" s="9">
        <f>'Consolidtaed Data'!$L7654-'Consolidtaed Data'!$K7654</f>
        <v>895</v>
      </c>
      <c r="N2368" s="9" t="str">
        <f>VLOOKUP('Consolidtaed Data'!$C7654,[1]Locations!$A:$O,2,0)</f>
        <v>Irvine</v>
      </c>
      <c r="O2368" s="9" t="str">
        <f>VLOOKUP('Consolidtaed Data'!$D7654,'[1]Sales People'!$A:$B,2,0)</f>
        <v>Joshua Cook</v>
      </c>
      <c r="P2368" s="9" t="str">
        <f>VLOOKUP('Consolidtaed Data'!$E7654,[1]Customers!$A:$B,2,0)</f>
        <v>Ralph Elliott</v>
      </c>
      <c r="Q2368" s="11">
        <f>WEEKDAY('Consolidtaed Data'!$F7654)</f>
        <v>4</v>
      </c>
      <c r="R2368" s="9">
        <f>MONTH('Consolidtaed Data'!$F7654)</f>
        <v>8</v>
      </c>
      <c r="S2368" s="9" t="str">
        <f>TEXT(Table3[[#This Row],[Purchase Date]],"MMMM")</f>
        <v>June</v>
      </c>
      <c r="T2368" s="9">
        <f>YEAR('Consolidtaed Data'!$F7654)</f>
        <v>2021</v>
      </c>
    </row>
    <row r="2369" spans="1:20" x14ac:dyDescent="0.3">
      <c r="A2369" s="9" t="s">
        <v>3377</v>
      </c>
      <c r="B2369" s="9" t="s">
        <v>49</v>
      </c>
      <c r="C2369" s="9" t="s">
        <v>201</v>
      </c>
      <c r="D2369" s="9" t="s">
        <v>315</v>
      </c>
      <c r="E2369" s="9" t="s">
        <v>2489</v>
      </c>
      <c r="F2369" s="10">
        <v>44003</v>
      </c>
      <c r="G2369" s="10" t="str">
        <f>VLOOKUP(Table3[[#This Row],[Product ID]],[1]Products!$A:$G,2,0)</f>
        <v>Product 30</v>
      </c>
      <c r="H2369" s="22">
        <v>1</v>
      </c>
      <c r="I2369" s="9">
        <f>VLOOKUP('Consolidtaed Data'!$B8932,[1]Products!$A:$G,4,0)</f>
        <v>2283</v>
      </c>
      <c r="J2369" s="9">
        <f>VLOOKUP('Consolidtaed Data'!$B8932,[1]Products!$A:$G,3,0)</f>
        <v>1484</v>
      </c>
      <c r="K2369" s="9">
        <f>'Consolidtaed Data'!$J8932*'Consolidtaed Data'!$H8932</f>
        <v>158</v>
      </c>
      <c r="L2369" s="9">
        <f>'Consolidtaed Data'!$I8932*'Consolidtaed Data'!$H8932</f>
        <v>254</v>
      </c>
      <c r="M2369" s="9">
        <f>'Consolidtaed Data'!$L8932-'Consolidtaed Data'!$K8932</f>
        <v>1504</v>
      </c>
      <c r="N2369" s="9" t="str">
        <f>VLOOKUP('Consolidtaed Data'!$C8932,[1]Locations!$A:$O,2,0)</f>
        <v>Vista</v>
      </c>
      <c r="O2369" s="9" t="str">
        <f>VLOOKUP('Consolidtaed Data'!$D8932,'[1]Sales People'!$A:$B,2,0)</f>
        <v>Justin Lynch</v>
      </c>
      <c r="P2369" s="9" t="str">
        <f>VLOOKUP('Consolidtaed Data'!$E8932,[1]Customers!$A:$B,2,0)</f>
        <v>Arthur Roberts</v>
      </c>
      <c r="Q2369" s="11">
        <f>WEEKDAY('Consolidtaed Data'!$F8932)</f>
        <v>2</v>
      </c>
      <c r="R2369" s="9">
        <f>MONTH('Consolidtaed Data'!$F8932)</f>
        <v>11</v>
      </c>
      <c r="S2369" s="9" t="str">
        <f>TEXT(Table3[[#This Row],[Purchase Date]],"MMMM")</f>
        <v>June</v>
      </c>
      <c r="T2369" s="9">
        <f>YEAR('Consolidtaed Data'!$F8932)</f>
        <v>2021</v>
      </c>
    </row>
    <row r="2370" spans="1:20" x14ac:dyDescent="0.3">
      <c r="A2370" s="9" t="s">
        <v>3378</v>
      </c>
      <c r="B2370" s="9" t="s">
        <v>204</v>
      </c>
      <c r="C2370" s="9" t="s">
        <v>50</v>
      </c>
      <c r="D2370" s="9" t="s">
        <v>13</v>
      </c>
      <c r="E2370" s="9" t="s">
        <v>1006</v>
      </c>
      <c r="F2370" s="10">
        <v>44003</v>
      </c>
      <c r="G2370" s="10" t="str">
        <f>VLOOKUP(Table3[[#This Row],[Product ID]],[1]Products!$A:$G,2,0)</f>
        <v>Product 101</v>
      </c>
      <c r="H2370" s="22">
        <v>1</v>
      </c>
      <c r="I2370" s="9">
        <f>VLOOKUP('Consolidtaed Data'!$B8999,[1]Products!$A:$G,4,0)</f>
        <v>2497</v>
      </c>
      <c r="J2370" s="9">
        <f>VLOOKUP('Consolidtaed Data'!$B8999,[1]Products!$A:$G,3,0)</f>
        <v>1473</v>
      </c>
      <c r="K2370" s="9">
        <f>'Consolidtaed Data'!$J8999*'Consolidtaed Data'!$H8999</f>
        <v>3132</v>
      </c>
      <c r="L2370" s="9">
        <f>'Consolidtaed Data'!$I8999*'Consolidtaed Data'!$H8999</f>
        <v>5697</v>
      </c>
      <c r="M2370" s="9">
        <f>'Consolidtaed Data'!$L8999-'Consolidtaed Data'!$K8999</f>
        <v>507</v>
      </c>
      <c r="N2370" s="9" t="str">
        <f>VLOOKUP('Consolidtaed Data'!$C8999,[1]Locations!$A:$O,2,0)</f>
        <v>Carlsbad</v>
      </c>
      <c r="O2370" s="9" t="str">
        <f>VLOOKUP('Consolidtaed Data'!$D8999,'[1]Sales People'!$A:$B,2,0)</f>
        <v>Scott Clark</v>
      </c>
      <c r="P2370" s="9" t="str">
        <f>VLOOKUP('Consolidtaed Data'!$E8999,[1]Customers!$A:$B,2,0)</f>
        <v>James Fisher</v>
      </c>
      <c r="Q2370" s="11">
        <f>WEEKDAY('Consolidtaed Data'!$F8999)</f>
        <v>6</v>
      </c>
      <c r="R2370" s="9">
        <f>MONTH('Consolidtaed Data'!$F8999)</f>
        <v>11</v>
      </c>
      <c r="S2370" s="9" t="str">
        <f>TEXT(Table3[[#This Row],[Purchase Date]],"MMMM")</f>
        <v>June</v>
      </c>
      <c r="T2370" s="9">
        <f>YEAR('Consolidtaed Data'!$F8999)</f>
        <v>2021</v>
      </c>
    </row>
    <row r="2371" spans="1:20" x14ac:dyDescent="0.3">
      <c r="A2371" s="9" t="s">
        <v>3379</v>
      </c>
      <c r="B2371" s="9" t="s">
        <v>266</v>
      </c>
      <c r="C2371" s="9" t="s">
        <v>347</v>
      </c>
      <c r="D2371" s="9" t="s">
        <v>13</v>
      </c>
      <c r="E2371" s="9" t="s">
        <v>236</v>
      </c>
      <c r="F2371" s="10">
        <v>44003</v>
      </c>
      <c r="G2371" s="10" t="str">
        <f>VLOOKUP(Table3[[#This Row],[Product ID]],[1]Products!$A:$G,2,0)</f>
        <v>Product 92</v>
      </c>
      <c r="H2371" s="22">
        <v>1</v>
      </c>
      <c r="I2371" s="9">
        <f>VLOOKUP('Consolidtaed Data'!$B9025,[1]Products!$A:$G,4,0)</f>
        <v>35</v>
      </c>
      <c r="J2371" s="9">
        <f>VLOOKUP('Consolidtaed Data'!$B9025,[1]Products!$A:$G,3,0)</f>
        <v>22</v>
      </c>
      <c r="K2371" s="9">
        <f>'Consolidtaed Data'!$J9025*'Consolidtaed Data'!$H9025</f>
        <v>582</v>
      </c>
      <c r="L2371" s="9">
        <f>'Consolidtaed Data'!$I9025*'Consolidtaed Data'!$H9025</f>
        <v>756</v>
      </c>
      <c r="M2371" s="9">
        <f>'Consolidtaed Data'!$L9025-'Consolidtaed Data'!$K9025</f>
        <v>285</v>
      </c>
      <c r="N2371" s="9" t="str">
        <f>VLOOKUP('Consolidtaed Data'!$C9025,[1]Locations!$A:$O,2,0)</f>
        <v>Victorville</v>
      </c>
      <c r="O2371" s="9" t="str">
        <f>VLOOKUP('Consolidtaed Data'!$D9025,'[1]Sales People'!$A:$B,2,0)</f>
        <v>Jerry Perry</v>
      </c>
      <c r="P2371" s="9" t="str">
        <f>VLOOKUP('Consolidtaed Data'!$E9025,[1]Customers!$A:$B,2,0)</f>
        <v>Henry Andrews</v>
      </c>
      <c r="Q2371" s="11">
        <f>WEEKDAY('Consolidtaed Data'!$F9025)</f>
        <v>1</v>
      </c>
      <c r="R2371" s="9">
        <f>MONTH('Consolidtaed Data'!$F9025)</f>
        <v>11</v>
      </c>
      <c r="S2371" s="9" t="str">
        <f>TEXT(Table3[[#This Row],[Purchase Date]],"MMMM")</f>
        <v>June</v>
      </c>
      <c r="T2371" s="9">
        <f>YEAR('Consolidtaed Data'!$F9025)</f>
        <v>2021</v>
      </c>
    </row>
    <row r="2372" spans="1:20" x14ac:dyDescent="0.3">
      <c r="A2372" s="9" t="s">
        <v>3380</v>
      </c>
      <c r="B2372" s="9" t="s">
        <v>549</v>
      </c>
      <c r="C2372" s="9" t="s">
        <v>173</v>
      </c>
      <c r="D2372" s="9" t="s">
        <v>326</v>
      </c>
      <c r="E2372" s="9" t="s">
        <v>1332</v>
      </c>
      <c r="F2372" s="10">
        <v>44003</v>
      </c>
      <c r="G2372" s="10" t="str">
        <f>VLOOKUP(Table3[[#This Row],[Product ID]],[1]Products!$A:$G,2,0)</f>
        <v>Product 10</v>
      </c>
      <c r="H2372" s="22">
        <v>3</v>
      </c>
      <c r="I2372" s="9">
        <f>VLOOKUP('Consolidtaed Data'!$B9207,[1]Products!$A:$G,4,0)</f>
        <v>826</v>
      </c>
      <c r="J2372" s="9">
        <f>VLOOKUP('Consolidtaed Data'!$B9207,[1]Products!$A:$G,3,0)</f>
        <v>562</v>
      </c>
      <c r="K2372" s="9">
        <f>'Consolidtaed Data'!$J9207*'Consolidtaed Data'!$H9207</f>
        <v>255</v>
      </c>
      <c r="L2372" s="9">
        <f>'Consolidtaed Data'!$I9207*'Consolidtaed Data'!$H9207</f>
        <v>392</v>
      </c>
      <c r="M2372" s="9">
        <f>'Consolidtaed Data'!$L9207-'Consolidtaed Data'!$K9207</f>
        <v>982</v>
      </c>
      <c r="N2372" s="9" t="str">
        <f>VLOOKUP('Consolidtaed Data'!$C9207,[1]Locations!$A:$O,2,0)</f>
        <v>Irvine</v>
      </c>
      <c r="O2372" s="9" t="str">
        <f>VLOOKUP('Consolidtaed Data'!$D9207,'[1]Sales People'!$A:$B,2,0)</f>
        <v>Bobby Russell</v>
      </c>
      <c r="P2372" s="9" t="str">
        <f>VLOOKUP('Consolidtaed Data'!$E9207,[1]Customers!$A:$B,2,0)</f>
        <v>Willie Day</v>
      </c>
      <c r="Q2372" s="11">
        <f>WEEKDAY('Consolidtaed Data'!$F9207)</f>
        <v>7</v>
      </c>
      <c r="R2372" s="9">
        <f>MONTH('Consolidtaed Data'!$F9207)</f>
        <v>11</v>
      </c>
      <c r="S2372" s="9" t="str">
        <f>TEXT(Table3[[#This Row],[Purchase Date]],"MMMM")</f>
        <v>June</v>
      </c>
      <c r="T2372" s="9">
        <f>YEAR('Consolidtaed Data'!$F9207)</f>
        <v>2021</v>
      </c>
    </row>
    <row r="2373" spans="1:20" x14ac:dyDescent="0.3">
      <c r="A2373" s="9" t="s">
        <v>3381</v>
      </c>
      <c r="B2373" s="9" t="s">
        <v>7</v>
      </c>
      <c r="C2373" s="9" t="s">
        <v>394</v>
      </c>
      <c r="D2373" s="9" t="s">
        <v>131</v>
      </c>
      <c r="E2373" s="9" t="s">
        <v>368</v>
      </c>
      <c r="F2373" s="10">
        <v>44004</v>
      </c>
      <c r="G2373" s="10" t="str">
        <f>VLOOKUP(Table3[[#This Row],[Product ID]],[1]Products!$A:$G,2,0)</f>
        <v>Product 77</v>
      </c>
      <c r="H2373" s="22">
        <v>1</v>
      </c>
      <c r="I2373" s="9">
        <f>VLOOKUP('Consolidtaed Data'!$B4760,[1]Products!$A:$G,4,0)</f>
        <v>2141</v>
      </c>
      <c r="J2373" s="9">
        <f>VLOOKUP('Consolidtaed Data'!$B4760,[1]Products!$A:$G,3,0)</f>
        <v>1777</v>
      </c>
      <c r="K2373" s="9">
        <f>'Consolidtaed Data'!$J4760*'Consolidtaed Data'!$H4760</f>
        <v>61</v>
      </c>
      <c r="L2373" s="9">
        <f>'Consolidtaed Data'!$I4760*'Consolidtaed Data'!$H4760</f>
        <v>95</v>
      </c>
      <c r="M2373" s="9">
        <f>'Consolidtaed Data'!$L4760-'Consolidtaed Data'!$K4760</f>
        <v>3580</v>
      </c>
      <c r="N2373" s="9" t="str">
        <f>VLOOKUP('Consolidtaed Data'!$C4760,[1]Locations!$A:$O,2,0)</f>
        <v>San Bernardino</v>
      </c>
      <c r="O2373" s="9" t="str">
        <f>VLOOKUP('Consolidtaed Data'!$D4760,'[1]Sales People'!$A:$B,2,0)</f>
        <v>Ryan Welch</v>
      </c>
      <c r="P2373" s="9" t="str">
        <f>VLOOKUP('Consolidtaed Data'!$E4760,[1]Customers!$A:$B,2,0)</f>
        <v>Sean Olson</v>
      </c>
      <c r="Q2373" s="11">
        <f>WEEKDAY('Consolidtaed Data'!$F4760)</f>
        <v>3</v>
      </c>
      <c r="R2373" s="9">
        <f>MONTH('Consolidtaed Data'!$F4760)</f>
        <v>12</v>
      </c>
      <c r="S2373" s="9" t="str">
        <f>TEXT(Table3[[#This Row],[Purchase Date]],"MMMM")</f>
        <v>June</v>
      </c>
      <c r="T2373" s="9">
        <f>YEAR('Consolidtaed Data'!$F4760)</f>
        <v>2020</v>
      </c>
    </row>
    <row r="2374" spans="1:20" x14ac:dyDescent="0.3">
      <c r="A2374" s="9" t="s">
        <v>3382</v>
      </c>
      <c r="B2374" s="9" t="s">
        <v>160</v>
      </c>
      <c r="C2374" s="9" t="s">
        <v>635</v>
      </c>
      <c r="D2374" s="9" t="s">
        <v>91</v>
      </c>
      <c r="E2374" s="9" t="s">
        <v>678</v>
      </c>
      <c r="F2374" s="10">
        <v>44004</v>
      </c>
      <c r="G2374" s="10" t="str">
        <f>VLOOKUP(Table3[[#This Row],[Product ID]],[1]Products!$A:$G,2,0)</f>
        <v>Product 28</v>
      </c>
      <c r="H2374" s="22">
        <v>1</v>
      </c>
      <c r="I2374" s="9">
        <f>VLOOKUP('Consolidtaed Data'!$B5092,[1]Products!$A:$G,4,0)</f>
        <v>913</v>
      </c>
      <c r="J2374" s="9">
        <f>VLOOKUP('Consolidtaed Data'!$B5092,[1]Products!$A:$G,3,0)</f>
        <v>584</v>
      </c>
      <c r="K2374" s="9">
        <f>'Consolidtaed Data'!$J5092*'Consolidtaed Data'!$H5092</f>
        <v>387</v>
      </c>
      <c r="L2374" s="9">
        <f>'Consolidtaed Data'!$I5092*'Consolidtaed Data'!$H5092</f>
        <v>667</v>
      </c>
      <c r="M2374" s="9">
        <f>'Consolidtaed Data'!$L5092-'Consolidtaed Data'!$K5092</f>
        <v>383</v>
      </c>
      <c r="N2374" s="9" t="str">
        <f>VLOOKUP('Consolidtaed Data'!$C5092,[1]Locations!$A:$O,2,0)</f>
        <v>Modesto</v>
      </c>
      <c r="O2374" s="9" t="str">
        <f>VLOOKUP('Consolidtaed Data'!$D5092,'[1]Sales People'!$A:$B,2,0)</f>
        <v>Gary Rodriguez</v>
      </c>
      <c r="P2374" s="9" t="str">
        <f>VLOOKUP('Consolidtaed Data'!$E5092,[1]Customers!$A:$B,2,0)</f>
        <v>Antonio Owens</v>
      </c>
      <c r="Q2374" s="11">
        <f>WEEKDAY('Consolidtaed Data'!$F5092)</f>
        <v>7</v>
      </c>
      <c r="R2374" s="9">
        <f>MONTH('Consolidtaed Data'!$F5092)</f>
        <v>1</v>
      </c>
      <c r="S2374" s="9" t="str">
        <f>TEXT(Table3[[#This Row],[Purchase Date]],"MMMM")</f>
        <v>June</v>
      </c>
      <c r="T2374" s="9">
        <f>YEAR('Consolidtaed Data'!$F5092)</f>
        <v>2021</v>
      </c>
    </row>
    <row r="2375" spans="1:20" x14ac:dyDescent="0.3">
      <c r="A2375" s="9" t="s">
        <v>3383</v>
      </c>
      <c r="B2375" s="9" t="s">
        <v>54</v>
      </c>
      <c r="C2375" s="9" t="s">
        <v>357</v>
      </c>
      <c r="D2375" s="9" t="s">
        <v>374</v>
      </c>
      <c r="E2375" s="9" t="s">
        <v>141</v>
      </c>
      <c r="F2375" s="10">
        <v>44004</v>
      </c>
      <c r="G2375" s="10" t="str">
        <f>VLOOKUP(Table3[[#This Row],[Product ID]],[1]Products!$A:$G,2,0)</f>
        <v>Product 41</v>
      </c>
      <c r="H2375" s="22">
        <v>2</v>
      </c>
      <c r="I2375" s="9">
        <f>VLOOKUP('Consolidtaed Data'!$B5205,[1]Products!$A:$G,4,0)</f>
        <v>1972</v>
      </c>
      <c r="J2375" s="9">
        <f>VLOOKUP('Consolidtaed Data'!$B5205,[1]Products!$A:$G,3,0)</f>
        <v>1321</v>
      </c>
      <c r="K2375" s="9">
        <f>'Consolidtaed Data'!$J5205*'Consolidtaed Data'!$H5205</f>
        <v>1484</v>
      </c>
      <c r="L2375" s="9">
        <f>'Consolidtaed Data'!$I5205*'Consolidtaed Data'!$H5205</f>
        <v>2283</v>
      </c>
      <c r="M2375" s="9">
        <f>'Consolidtaed Data'!$L5205-'Consolidtaed Data'!$K5205</f>
        <v>147</v>
      </c>
      <c r="N2375" s="9" t="str">
        <f>VLOOKUP('Consolidtaed Data'!$C5205,[1]Locations!$A:$O,2,0)</f>
        <v>Stockton</v>
      </c>
      <c r="O2375" s="9" t="str">
        <f>VLOOKUP('Consolidtaed Data'!$D5205,'[1]Sales People'!$A:$B,2,0)</f>
        <v>Howard Gardner</v>
      </c>
      <c r="P2375" s="9" t="str">
        <f>VLOOKUP('Consolidtaed Data'!$E5205,[1]Customers!$A:$B,2,0)</f>
        <v>Jesse Graham</v>
      </c>
      <c r="Q2375" s="11">
        <f>WEEKDAY('Consolidtaed Data'!$F5205)</f>
        <v>1</v>
      </c>
      <c r="R2375" s="9">
        <f>MONTH('Consolidtaed Data'!$F5205)</f>
        <v>1</v>
      </c>
      <c r="S2375" s="9" t="str">
        <f>TEXT(Table3[[#This Row],[Purchase Date]],"MMMM")</f>
        <v>June</v>
      </c>
      <c r="T2375" s="9">
        <f>YEAR('Consolidtaed Data'!$F5205)</f>
        <v>2021</v>
      </c>
    </row>
    <row r="2376" spans="1:20" x14ac:dyDescent="0.3">
      <c r="A2376" s="9" t="s">
        <v>3384</v>
      </c>
      <c r="B2376" s="9" t="s">
        <v>580</v>
      </c>
      <c r="C2376" s="9" t="s">
        <v>72</v>
      </c>
      <c r="D2376" s="9" t="s">
        <v>315</v>
      </c>
      <c r="E2376" s="9" t="s">
        <v>424</v>
      </c>
      <c r="F2376" s="10">
        <v>44004</v>
      </c>
      <c r="G2376" s="10" t="str">
        <f>VLOOKUP(Table3[[#This Row],[Product ID]],[1]Products!$A:$G,2,0)</f>
        <v>Product 1</v>
      </c>
      <c r="H2376" s="22">
        <v>1</v>
      </c>
      <c r="I2376" s="9">
        <f>VLOOKUP('Consolidtaed Data'!$B5537,[1]Products!$A:$G,4,0)</f>
        <v>1119</v>
      </c>
      <c r="J2376" s="9">
        <f>VLOOKUP('Consolidtaed Data'!$B5537,[1]Products!$A:$G,3,0)</f>
        <v>683</v>
      </c>
      <c r="K2376" s="9">
        <f>'Consolidtaed Data'!$J5537*'Consolidtaed Data'!$H5537</f>
        <v>1484</v>
      </c>
      <c r="L2376" s="9">
        <f>'Consolidtaed Data'!$I5537*'Consolidtaed Data'!$H5537</f>
        <v>2283</v>
      </c>
      <c r="M2376" s="9">
        <f>'Consolidtaed Data'!$L5537-'Consolidtaed Data'!$K5537</f>
        <v>270</v>
      </c>
      <c r="N2376" s="9" t="str">
        <f>VLOOKUP('Consolidtaed Data'!$C5537,[1]Locations!$A:$O,2,0)</f>
        <v>Oceanside</v>
      </c>
      <c r="O2376" s="9" t="str">
        <f>VLOOKUP('Consolidtaed Data'!$D5537,'[1]Sales People'!$A:$B,2,0)</f>
        <v>Eugene Holmes</v>
      </c>
      <c r="P2376" s="9" t="str">
        <f>VLOOKUP('Consolidtaed Data'!$E5537,[1]Customers!$A:$B,2,0)</f>
        <v>Fred Perez</v>
      </c>
      <c r="Q2376" s="11">
        <f>WEEKDAY('Consolidtaed Data'!$F5537)</f>
        <v>7</v>
      </c>
      <c r="R2376" s="9">
        <f>MONTH('Consolidtaed Data'!$F5537)</f>
        <v>2</v>
      </c>
      <c r="S2376" s="9" t="str">
        <f>TEXT(Table3[[#This Row],[Purchase Date]],"MMMM")</f>
        <v>June</v>
      </c>
      <c r="T2376" s="9">
        <f>YEAR('Consolidtaed Data'!$F5537)</f>
        <v>2021</v>
      </c>
    </row>
    <row r="2377" spans="1:20" x14ac:dyDescent="0.3">
      <c r="A2377" s="9" t="s">
        <v>3385</v>
      </c>
      <c r="B2377" s="9" t="s">
        <v>429</v>
      </c>
      <c r="C2377" s="9" t="s">
        <v>178</v>
      </c>
      <c r="D2377" s="9" t="s">
        <v>197</v>
      </c>
      <c r="E2377" s="9" t="s">
        <v>1354</v>
      </c>
      <c r="F2377" s="10">
        <v>44004</v>
      </c>
      <c r="G2377" s="10" t="str">
        <f>VLOOKUP(Table3[[#This Row],[Product ID]],[1]Products!$A:$G,2,0)</f>
        <v>Product 87</v>
      </c>
      <c r="H2377" s="22">
        <v>1</v>
      </c>
      <c r="I2377" s="9">
        <f>VLOOKUP('Consolidtaed Data'!$B5820,[1]Products!$A:$G,4,0)</f>
        <v>603</v>
      </c>
      <c r="J2377" s="9">
        <f>VLOOKUP('Consolidtaed Data'!$B5820,[1]Products!$A:$G,3,0)</f>
        <v>416</v>
      </c>
      <c r="K2377" s="9">
        <f>'Consolidtaed Data'!$J5820*'Consolidtaed Data'!$H5820</f>
        <v>682</v>
      </c>
      <c r="L2377" s="9">
        <f>'Consolidtaed Data'!$I5820*'Consolidtaed Data'!$H5820</f>
        <v>1338</v>
      </c>
      <c r="M2377" s="9">
        <f>'Consolidtaed Data'!$L5820-'Consolidtaed Data'!$K5820</f>
        <v>523</v>
      </c>
      <c r="N2377" s="9" t="str">
        <f>VLOOKUP('Consolidtaed Data'!$C5820,[1]Locations!$A:$O,2,0)</f>
        <v>Escondido</v>
      </c>
      <c r="O2377" s="9" t="str">
        <f>VLOOKUP('Consolidtaed Data'!$D5820,'[1]Sales People'!$A:$B,2,0)</f>
        <v>Clarence Fox</v>
      </c>
      <c r="P2377" s="9" t="str">
        <f>VLOOKUP('Consolidtaed Data'!$E5820,[1]Customers!$A:$B,2,0)</f>
        <v>Richard Carr</v>
      </c>
      <c r="Q2377" s="11">
        <f>WEEKDAY('Consolidtaed Data'!$F5820)</f>
        <v>6</v>
      </c>
      <c r="R2377" s="9">
        <f>MONTH('Consolidtaed Data'!$F5820)</f>
        <v>3</v>
      </c>
      <c r="S2377" s="9" t="str">
        <f>TEXT(Table3[[#This Row],[Purchase Date]],"MMMM")</f>
        <v>June</v>
      </c>
      <c r="T2377" s="9">
        <f>YEAR('Consolidtaed Data'!$F5820)</f>
        <v>2021</v>
      </c>
    </row>
    <row r="2378" spans="1:20" x14ac:dyDescent="0.3">
      <c r="A2378" s="9" t="s">
        <v>3386</v>
      </c>
      <c r="B2378" s="9" t="s">
        <v>112</v>
      </c>
      <c r="C2378" s="9" t="s">
        <v>8</v>
      </c>
      <c r="D2378" s="9" t="s">
        <v>123</v>
      </c>
      <c r="E2378" s="9" t="s">
        <v>60</v>
      </c>
      <c r="F2378" s="10">
        <v>44004</v>
      </c>
      <c r="G2378" s="10" t="str">
        <f>VLOOKUP(Table3[[#This Row],[Product ID]],[1]Products!$A:$G,2,0)</f>
        <v>Product 7</v>
      </c>
      <c r="H2378" s="22">
        <v>1</v>
      </c>
      <c r="I2378" s="9">
        <f>VLOOKUP('Consolidtaed Data'!$B6146,[1]Products!$A:$G,4,0)</f>
        <v>530</v>
      </c>
      <c r="J2378" s="9">
        <f>VLOOKUP('Consolidtaed Data'!$B6146,[1]Products!$A:$G,3,0)</f>
        <v>435</v>
      </c>
      <c r="K2378" s="9">
        <f>'Consolidtaed Data'!$J6146*'Consolidtaed Data'!$H6146</f>
        <v>360</v>
      </c>
      <c r="L2378" s="9">
        <f>'Consolidtaed Data'!$I6146*'Consolidtaed Data'!$H6146</f>
        <v>448</v>
      </c>
      <c r="M2378" s="9">
        <f>'Consolidtaed Data'!$L6146-'Consolidtaed Data'!$K6146</f>
        <v>1044</v>
      </c>
      <c r="N2378" s="9" t="str">
        <f>VLOOKUP('Consolidtaed Data'!$C6146,[1]Locations!$A:$O,2,0)</f>
        <v>San Mateo</v>
      </c>
      <c r="O2378" s="9" t="str">
        <f>VLOOKUP('Consolidtaed Data'!$D6146,'[1]Sales People'!$A:$B,2,0)</f>
        <v>Fred Robertson</v>
      </c>
      <c r="P2378" s="9" t="str">
        <f>VLOOKUP('Consolidtaed Data'!$E6146,[1]Customers!$A:$B,2,0)</f>
        <v>Ralph Richardson</v>
      </c>
      <c r="Q2378" s="11">
        <f>WEEKDAY('Consolidtaed Data'!$F6146)</f>
        <v>3</v>
      </c>
      <c r="R2378" s="9">
        <f>MONTH('Consolidtaed Data'!$F6146)</f>
        <v>4</v>
      </c>
      <c r="S2378" s="9" t="str">
        <f>TEXT(Table3[[#This Row],[Purchase Date]],"MMMM")</f>
        <v>June</v>
      </c>
      <c r="T2378" s="9">
        <f>YEAR('Consolidtaed Data'!$F6146)</f>
        <v>2021</v>
      </c>
    </row>
    <row r="2379" spans="1:20" x14ac:dyDescent="0.3">
      <c r="A2379" s="9" t="s">
        <v>3387</v>
      </c>
      <c r="B2379" s="9" t="s">
        <v>322</v>
      </c>
      <c r="C2379" s="9" t="s">
        <v>319</v>
      </c>
      <c r="D2379" s="9" t="s">
        <v>374</v>
      </c>
      <c r="E2379" s="9" t="s">
        <v>695</v>
      </c>
      <c r="F2379" s="10">
        <v>44004</v>
      </c>
      <c r="G2379" s="10" t="str">
        <f>VLOOKUP(Table3[[#This Row],[Product ID]],[1]Products!$A:$G,2,0)</f>
        <v>Product 43</v>
      </c>
      <c r="H2379" s="22">
        <v>3</v>
      </c>
      <c r="I2379" s="9">
        <f>VLOOKUP('Consolidtaed Data'!$B6482,[1]Products!$A:$G,4,0)</f>
        <v>1582</v>
      </c>
      <c r="J2379" s="9">
        <f>VLOOKUP('Consolidtaed Data'!$B6482,[1]Products!$A:$G,3,0)</f>
        <v>1234</v>
      </c>
      <c r="K2379" s="9">
        <f>'Consolidtaed Data'!$J6482*'Consolidtaed Data'!$H6482</f>
        <v>634</v>
      </c>
      <c r="L2379" s="9">
        <f>'Consolidtaed Data'!$I6482*'Consolidtaed Data'!$H6482</f>
        <v>880</v>
      </c>
      <c r="M2379" s="9">
        <f>'Consolidtaed Data'!$L6482-'Consolidtaed Data'!$K6482</f>
        <v>1508</v>
      </c>
      <c r="N2379" s="9" t="str">
        <f>VLOOKUP('Consolidtaed Data'!$C6482,[1]Locations!$A:$O,2,0)</f>
        <v>Thousand Oaks</v>
      </c>
      <c r="O2379" s="9" t="str">
        <f>VLOOKUP('Consolidtaed Data'!$D6482,'[1]Sales People'!$A:$B,2,0)</f>
        <v>Henry Nelson</v>
      </c>
      <c r="P2379" s="9" t="str">
        <f>VLOOKUP('Consolidtaed Data'!$E6482,[1]Customers!$A:$B,2,0)</f>
        <v>Gary Pierce</v>
      </c>
      <c r="Q2379" s="11">
        <f>WEEKDAY('Consolidtaed Data'!$F6482)</f>
        <v>7</v>
      </c>
      <c r="R2379" s="9">
        <f>MONTH('Consolidtaed Data'!$F6482)</f>
        <v>5</v>
      </c>
      <c r="S2379" s="9" t="str">
        <f>TEXT(Table3[[#This Row],[Purchase Date]],"MMMM")</f>
        <v>June</v>
      </c>
      <c r="T2379" s="9">
        <f>YEAR('Consolidtaed Data'!$F6482)</f>
        <v>2021</v>
      </c>
    </row>
    <row r="2380" spans="1:20" x14ac:dyDescent="0.3">
      <c r="A2380" s="9" t="s">
        <v>3388</v>
      </c>
      <c r="B2380" s="9" t="s">
        <v>240</v>
      </c>
      <c r="C2380" s="9" t="s">
        <v>157</v>
      </c>
      <c r="D2380" s="9" t="s">
        <v>149</v>
      </c>
      <c r="E2380" s="9" t="s">
        <v>454</v>
      </c>
      <c r="F2380" s="10">
        <v>44004</v>
      </c>
      <c r="G2380" s="10" t="str">
        <f>VLOOKUP(Table3[[#This Row],[Product ID]],[1]Products!$A:$G,2,0)</f>
        <v>Product 70</v>
      </c>
      <c r="H2380" s="22">
        <v>2</v>
      </c>
      <c r="I2380" s="9">
        <f>VLOOKUP('Consolidtaed Data'!$B6784,[1]Products!$A:$G,4,0)</f>
        <v>2464</v>
      </c>
      <c r="J2380" s="9">
        <f>VLOOKUP('Consolidtaed Data'!$B6784,[1]Products!$A:$G,3,0)</f>
        <v>1774</v>
      </c>
      <c r="K2380" s="9">
        <f>'Consolidtaed Data'!$J6784*'Consolidtaed Data'!$H6784</f>
        <v>1301</v>
      </c>
      <c r="L2380" s="9">
        <f>'Consolidtaed Data'!$I6784*'Consolidtaed Data'!$H6784</f>
        <v>1587</v>
      </c>
      <c r="M2380" s="9">
        <f>'Consolidtaed Data'!$L6784-'Consolidtaed Data'!$K6784</f>
        <v>589</v>
      </c>
      <c r="N2380" s="9" t="str">
        <f>VLOOKUP('Consolidtaed Data'!$C6784,[1]Locations!$A:$O,2,0)</f>
        <v>Santa Clarita</v>
      </c>
      <c r="O2380" s="9" t="str">
        <f>VLOOKUP('Consolidtaed Data'!$D6784,'[1]Sales People'!$A:$B,2,0)</f>
        <v>Roger Robertson</v>
      </c>
      <c r="P2380" s="9" t="str">
        <f>VLOOKUP('Consolidtaed Data'!$E6784,[1]Customers!$A:$B,2,0)</f>
        <v>Aaron Mills</v>
      </c>
      <c r="Q2380" s="11">
        <f>WEEKDAY('Consolidtaed Data'!$F6784)</f>
        <v>3</v>
      </c>
      <c r="R2380" s="9">
        <f>MONTH('Consolidtaed Data'!$F6784)</f>
        <v>6</v>
      </c>
      <c r="S2380" s="9" t="str">
        <f>TEXT(Table3[[#This Row],[Purchase Date]],"MMMM")</f>
        <v>June</v>
      </c>
      <c r="T2380" s="9">
        <f>YEAR('Consolidtaed Data'!$F6784)</f>
        <v>2021</v>
      </c>
    </row>
    <row r="2381" spans="1:20" x14ac:dyDescent="0.3">
      <c r="A2381" s="9" t="s">
        <v>3390</v>
      </c>
      <c r="B2381" s="9" t="s">
        <v>103</v>
      </c>
      <c r="C2381" s="9" t="s">
        <v>504</v>
      </c>
      <c r="D2381" s="9" t="s">
        <v>149</v>
      </c>
      <c r="E2381" s="9" t="s">
        <v>3139</v>
      </c>
      <c r="F2381" s="10">
        <v>44004</v>
      </c>
      <c r="G2381" s="10" t="str">
        <f>VLOOKUP(Table3[[#This Row],[Product ID]],[1]Products!$A:$G,2,0)</f>
        <v>Product 44</v>
      </c>
      <c r="H2381" s="22">
        <v>1</v>
      </c>
      <c r="I2381" s="9">
        <f>VLOOKUP('Consolidtaed Data'!$B6820,[1]Products!$A:$G,4,0)</f>
        <v>1783</v>
      </c>
      <c r="J2381" s="9">
        <f>VLOOKUP('Consolidtaed Data'!$B6820,[1]Products!$A:$G,3,0)</f>
        <v>1230</v>
      </c>
      <c r="K2381" s="9">
        <f>'Consolidtaed Data'!$J6820*'Consolidtaed Data'!$H6820</f>
        <v>478</v>
      </c>
      <c r="L2381" s="9">
        <f>'Consolidtaed Data'!$I6820*'Consolidtaed Data'!$H6820</f>
        <v>886</v>
      </c>
      <c r="M2381" s="9">
        <f>'Consolidtaed Data'!$L6820-'Consolidtaed Data'!$K6820</f>
        <v>993</v>
      </c>
      <c r="N2381" s="9" t="str">
        <f>VLOOKUP('Consolidtaed Data'!$C6820,[1]Locations!$A:$O,2,0)</f>
        <v>Thousand Oaks</v>
      </c>
      <c r="O2381" s="9" t="str">
        <f>VLOOKUP('Consolidtaed Data'!$D6820,'[1]Sales People'!$A:$B,2,0)</f>
        <v>Arthur Mccoy</v>
      </c>
      <c r="P2381" s="9" t="str">
        <f>VLOOKUP('Consolidtaed Data'!$E6820,[1]Customers!$A:$B,2,0)</f>
        <v>Ralph Cooper</v>
      </c>
      <c r="Q2381" s="11">
        <f>WEEKDAY('Consolidtaed Data'!$F6820)</f>
        <v>5</v>
      </c>
      <c r="R2381" s="9">
        <f>MONTH('Consolidtaed Data'!$F6820)</f>
        <v>6</v>
      </c>
      <c r="S2381" s="9" t="str">
        <f>TEXT(Table3[[#This Row],[Purchase Date]],"MMMM")</f>
        <v>June</v>
      </c>
      <c r="T2381" s="9">
        <f>YEAR('Consolidtaed Data'!$F6820)</f>
        <v>2021</v>
      </c>
    </row>
    <row r="2382" spans="1:20" x14ac:dyDescent="0.3">
      <c r="A2382" s="9" t="s">
        <v>3391</v>
      </c>
      <c r="B2382" s="9" t="s">
        <v>93</v>
      </c>
      <c r="C2382" s="9" t="s">
        <v>205</v>
      </c>
      <c r="D2382" s="9" t="s">
        <v>83</v>
      </c>
      <c r="E2382" s="9" t="s">
        <v>605</v>
      </c>
      <c r="F2382" s="10">
        <v>44004</v>
      </c>
      <c r="G2382" s="10" t="str">
        <f>VLOOKUP(Table3[[#This Row],[Product ID]],[1]Products!$A:$G,2,0)</f>
        <v>Product 71</v>
      </c>
      <c r="H2382" s="22">
        <v>1</v>
      </c>
      <c r="I2382" s="9">
        <f>VLOOKUP('Consolidtaed Data'!$B6894,[1]Products!$A:$G,4,0)</f>
        <v>1467</v>
      </c>
      <c r="J2382" s="9">
        <f>VLOOKUP('Consolidtaed Data'!$B6894,[1]Products!$A:$G,3,0)</f>
        <v>807</v>
      </c>
      <c r="K2382" s="9">
        <f>'Consolidtaed Data'!$J6894*'Consolidtaed Data'!$H6894</f>
        <v>308</v>
      </c>
      <c r="L2382" s="9">
        <f>'Consolidtaed Data'!$I6894*'Consolidtaed Data'!$H6894</f>
        <v>406</v>
      </c>
      <c r="M2382" s="9">
        <f>'Consolidtaed Data'!$L6894-'Consolidtaed Data'!$K6894</f>
        <v>509</v>
      </c>
      <c r="N2382" s="9" t="str">
        <f>VLOOKUP('Consolidtaed Data'!$C6894,[1]Locations!$A:$O,2,0)</f>
        <v>Downey</v>
      </c>
      <c r="O2382" s="9" t="str">
        <f>VLOOKUP('Consolidtaed Data'!$D6894,'[1]Sales People'!$A:$B,2,0)</f>
        <v>Clarence Fox</v>
      </c>
      <c r="P2382" s="9" t="str">
        <f>VLOOKUP('Consolidtaed Data'!$E6894,[1]Customers!$A:$B,2,0)</f>
        <v>Benjamin Vasquez</v>
      </c>
      <c r="Q2382" s="11">
        <f>WEEKDAY('Consolidtaed Data'!$F6894)</f>
        <v>4</v>
      </c>
      <c r="R2382" s="9">
        <f>MONTH('Consolidtaed Data'!$F6894)</f>
        <v>6</v>
      </c>
      <c r="S2382" s="9" t="str">
        <f>TEXT(Table3[[#This Row],[Purchase Date]],"MMMM")</f>
        <v>June</v>
      </c>
      <c r="T2382" s="9">
        <f>YEAR('Consolidtaed Data'!$F6894)</f>
        <v>2021</v>
      </c>
    </row>
    <row r="2383" spans="1:20" x14ac:dyDescent="0.3">
      <c r="A2383" s="9" t="s">
        <v>3392</v>
      </c>
      <c r="B2383" s="9" t="s">
        <v>298</v>
      </c>
      <c r="C2383" s="9" t="s">
        <v>55</v>
      </c>
      <c r="D2383" s="9" t="s">
        <v>241</v>
      </c>
      <c r="E2383" s="9" t="s">
        <v>685</v>
      </c>
      <c r="F2383" s="10">
        <v>44004</v>
      </c>
      <c r="G2383" s="10" t="str">
        <f>VLOOKUP(Table3[[#This Row],[Product ID]],[1]Products!$A:$G,2,0)</f>
        <v>Product 53</v>
      </c>
      <c r="H2383" s="22">
        <v>2</v>
      </c>
      <c r="I2383" s="9">
        <f>VLOOKUP('Consolidtaed Data'!$B6947,[1]Products!$A:$G,4,0)</f>
        <v>1380</v>
      </c>
      <c r="J2383" s="9">
        <f>VLOOKUP('Consolidtaed Data'!$B6947,[1]Products!$A:$G,3,0)</f>
        <v>1090</v>
      </c>
      <c r="K2383" s="9">
        <f>'Consolidtaed Data'!$J6947*'Consolidtaed Data'!$H6947</f>
        <v>2440</v>
      </c>
      <c r="L2383" s="9">
        <f>'Consolidtaed Data'!$I6947*'Consolidtaed Data'!$H6947</f>
        <v>3342</v>
      </c>
      <c r="M2383" s="9">
        <f>'Consolidtaed Data'!$L6947-'Consolidtaed Data'!$K6947</f>
        <v>1224</v>
      </c>
      <c r="N2383" s="9" t="str">
        <f>VLOOKUP('Consolidtaed Data'!$C6947,[1]Locations!$A:$O,2,0)</f>
        <v>Rialto</v>
      </c>
      <c r="O2383" s="9" t="str">
        <f>VLOOKUP('Consolidtaed Data'!$D6947,'[1]Sales People'!$A:$B,2,0)</f>
        <v>Howard Gardner</v>
      </c>
      <c r="P2383" s="9" t="str">
        <f>VLOOKUP('Consolidtaed Data'!$E6947,[1]Customers!$A:$B,2,0)</f>
        <v>Brian Kim</v>
      </c>
      <c r="Q2383" s="11">
        <f>WEEKDAY('Consolidtaed Data'!$F6947)</f>
        <v>1</v>
      </c>
      <c r="R2383" s="9">
        <f>MONTH('Consolidtaed Data'!$F6947)</f>
        <v>6</v>
      </c>
      <c r="S2383" s="9" t="str">
        <f>TEXT(Table3[[#This Row],[Purchase Date]],"MMMM")</f>
        <v>June</v>
      </c>
      <c r="T2383" s="9">
        <f>YEAR('Consolidtaed Data'!$F6947)</f>
        <v>2021</v>
      </c>
    </row>
    <row r="2384" spans="1:20" x14ac:dyDescent="0.3">
      <c r="A2384" s="9" t="s">
        <v>3393</v>
      </c>
      <c r="B2384" s="9" t="s">
        <v>495</v>
      </c>
      <c r="C2384" s="9" t="s">
        <v>223</v>
      </c>
      <c r="D2384" s="9" t="s">
        <v>329</v>
      </c>
      <c r="E2384" s="9" t="s">
        <v>1226</v>
      </c>
      <c r="F2384" s="10">
        <v>44004</v>
      </c>
      <c r="G2384" s="10" t="str">
        <f>VLOOKUP(Table3[[#This Row],[Product ID]],[1]Products!$A:$G,2,0)</f>
        <v>Product 15</v>
      </c>
      <c r="H2384" s="22">
        <v>3</v>
      </c>
      <c r="I2384" s="9">
        <f>VLOOKUP('Consolidtaed Data'!$B7601,[1]Products!$A:$G,4,0)</f>
        <v>1405</v>
      </c>
      <c r="J2384" s="9">
        <f>VLOOKUP('Consolidtaed Data'!$B7601,[1]Products!$A:$G,3,0)</f>
        <v>1054</v>
      </c>
      <c r="K2384" s="9">
        <f>'Consolidtaed Data'!$J7601*'Consolidtaed Data'!$H7601</f>
        <v>2700</v>
      </c>
      <c r="L2384" s="9">
        <f>'Consolidtaed Data'!$I7601*'Consolidtaed Data'!$H7601</f>
        <v>4500</v>
      </c>
      <c r="M2384" s="9">
        <f>'Consolidtaed Data'!$L7601-'Consolidtaed Data'!$K7601</f>
        <v>714</v>
      </c>
      <c r="N2384" s="9" t="str">
        <f>VLOOKUP('Consolidtaed Data'!$C7601,[1]Locations!$A:$O,2,0)</f>
        <v>Orange</v>
      </c>
      <c r="O2384" s="9" t="str">
        <f>VLOOKUP('Consolidtaed Data'!$D7601,'[1]Sales People'!$A:$B,2,0)</f>
        <v>Jerry Perry</v>
      </c>
      <c r="P2384" s="9" t="str">
        <f>VLOOKUP('Consolidtaed Data'!$E7601,[1]Customers!$A:$B,2,0)</f>
        <v>Wayne Gordon</v>
      </c>
      <c r="Q2384" s="11">
        <f>WEEKDAY('Consolidtaed Data'!$F7601)</f>
        <v>1</v>
      </c>
      <c r="R2384" s="9">
        <f>MONTH('Consolidtaed Data'!$F7601)</f>
        <v>8</v>
      </c>
      <c r="S2384" s="9" t="str">
        <f>TEXT(Table3[[#This Row],[Purchase Date]],"MMMM")</f>
        <v>June</v>
      </c>
      <c r="T2384" s="9">
        <f>YEAR('Consolidtaed Data'!$F7601)</f>
        <v>2021</v>
      </c>
    </row>
    <row r="2385" spans="1:20" x14ac:dyDescent="0.3">
      <c r="A2385" s="9" t="s">
        <v>3394</v>
      </c>
      <c r="B2385" s="9" t="s">
        <v>107</v>
      </c>
      <c r="C2385" s="9" t="s">
        <v>134</v>
      </c>
      <c r="D2385" s="9" t="s">
        <v>374</v>
      </c>
      <c r="E2385" s="9" t="s">
        <v>939</v>
      </c>
      <c r="F2385" s="10">
        <v>44004</v>
      </c>
      <c r="G2385" s="10" t="str">
        <f>VLOOKUP(Table3[[#This Row],[Product ID]],[1]Products!$A:$G,2,0)</f>
        <v>Product 52</v>
      </c>
      <c r="H2385" s="22">
        <v>2</v>
      </c>
      <c r="I2385" s="9">
        <f>VLOOKUP('Consolidtaed Data'!$B7878,[1]Products!$A:$G,4,0)</f>
        <v>1725</v>
      </c>
      <c r="J2385" s="9">
        <f>VLOOKUP('Consolidtaed Data'!$B7878,[1]Products!$A:$G,3,0)</f>
        <v>1363</v>
      </c>
      <c r="K2385" s="9">
        <f>'Consolidtaed Data'!$J7878*'Consolidtaed Data'!$H7878</f>
        <v>4216</v>
      </c>
      <c r="L2385" s="9">
        <f>'Consolidtaed Data'!$I7878*'Consolidtaed Data'!$H7878</f>
        <v>5620</v>
      </c>
      <c r="M2385" s="9">
        <f>'Consolidtaed Data'!$L7878-'Consolidtaed Data'!$K7878</f>
        <v>1341</v>
      </c>
      <c r="N2385" s="9" t="str">
        <f>VLOOKUP('Consolidtaed Data'!$C7878,[1]Locations!$A:$O,2,0)</f>
        <v>Oceanside</v>
      </c>
      <c r="O2385" s="9" t="str">
        <f>VLOOKUP('Consolidtaed Data'!$D7878,'[1]Sales People'!$A:$B,2,0)</f>
        <v>Ernest Wagner</v>
      </c>
      <c r="P2385" s="9" t="str">
        <f>VLOOKUP('Consolidtaed Data'!$E7878,[1]Customers!$A:$B,2,0)</f>
        <v>Arthur Welch</v>
      </c>
      <c r="Q2385" s="11">
        <f>WEEKDAY('Consolidtaed Data'!$F7878)</f>
        <v>7</v>
      </c>
      <c r="R2385" s="9">
        <f>MONTH('Consolidtaed Data'!$F7878)</f>
        <v>8</v>
      </c>
      <c r="S2385" s="9" t="str">
        <f>TEXT(Table3[[#This Row],[Purchase Date]],"MMMM")</f>
        <v>June</v>
      </c>
      <c r="T2385" s="9">
        <f>YEAR('Consolidtaed Data'!$F7878)</f>
        <v>2021</v>
      </c>
    </row>
    <row r="2386" spans="1:20" x14ac:dyDescent="0.3">
      <c r="A2386" s="9" t="s">
        <v>3395</v>
      </c>
      <c r="B2386" s="9" t="s">
        <v>495</v>
      </c>
      <c r="C2386" s="9" t="s">
        <v>72</v>
      </c>
      <c r="D2386" s="9" t="s">
        <v>13</v>
      </c>
      <c r="E2386" s="9" t="s">
        <v>454</v>
      </c>
      <c r="F2386" s="10">
        <v>44004</v>
      </c>
      <c r="G2386" s="10" t="str">
        <f>VLOOKUP(Table3[[#This Row],[Product ID]],[1]Products!$A:$G,2,0)</f>
        <v>Product 15</v>
      </c>
      <c r="H2386" s="22">
        <v>4</v>
      </c>
      <c r="I2386" s="9">
        <f>VLOOKUP('Consolidtaed Data'!$B8022,[1]Products!$A:$G,4,0)</f>
        <v>771</v>
      </c>
      <c r="J2386" s="9">
        <f>VLOOKUP('Consolidtaed Data'!$B8022,[1]Products!$A:$G,3,0)</f>
        <v>648</v>
      </c>
      <c r="K2386" s="9">
        <f>'Consolidtaed Data'!$J8022*'Consolidtaed Data'!$H8022</f>
        <v>1535</v>
      </c>
      <c r="L2386" s="9">
        <f>'Consolidtaed Data'!$I8022*'Consolidtaed Data'!$H8022</f>
        <v>2257</v>
      </c>
      <c r="M2386" s="9">
        <f>'Consolidtaed Data'!$L8022-'Consolidtaed Data'!$K8022</f>
        <v>2356</v>
      </c>
      <c r="N2386" s="9" t="str">
        <f>VLOOKUP('Consolidtaed Data'!$C8022,[1]Locations!$A:$O,2,0)</f>
        <v>Garden Grove</v>
      </c>
      <c r="O2386" s="9" t="str">
        <f>VLOOKUP('Consolidtaed Data'!$D8022,'[1]Sales People'!$A:$B,2,0)</f>
        <v>Patrick Ruiz</v>
      </c>
      <c r="P2386" s="9" t="str">
        <f>VLOOKUP('Consolidtaed Data'!$E8022,[1]Customers!$A:$B,2,0)</f>
        <v>Peter Castillo</v>
      </c>
      <c r="Q2386" s="11">
        <f>WEEKDAY('Consolidtaed Data'!$F8022)</f>
        <v>5</v>
      </c>
      <c r="R2386" s="9">
        <f>MONTH('Consolidtaed Data'!$F8022)</f>
        <v>9</v>
      </c>
      <c r="S2386" s="9" t="str">
        <f>TEXT(Table3[[#This Row],[Purchase Date]],"MMMM")</f>
        <v>June</v>
      </c>
      <c r="T2386" s="9">
        <f>YEAR('Consolidtaed Data'!$F8022)</f>
        <v>2021</v>
      </c>
    </row>
    <row r="2387" spans="1:20" x14ac:dyDescent="0.3">
      <c r="A2387" s="9" t="s">
        <v>3396</v>
      </c>
      <c r="B2387" s="9" t="s">
        <v>338</v>
      </c>
      <c r="C2387" s="9" t="s">
        <v>263</v>
      </c>
      <c r="D2387" s="9" t="s">
        <v>105</v>
      </c>
      <c r="E2387" s="9" t="s">
        <v>4432</v>
      </c>
      <c r="F2387" s="10">
        <v>44004</v>
      </c>
      <c r="G2387" s="10" t="str">
        <f>VLOOKUP(Table3[[#This Row],[Product ID]],[1]Products!$A:$G,2,0)</f>
        <v>Product 95</v>
      </c>
      <c r="H2387" s="22">
        <v>2</v>
      </c>
      <c r="I2387" s="9">
        <f>VLOOKUP('Consolidtaed Data'!$B8223,[1]Products!$A:$G,4,0)</f>
        <v>1848</v>
      </c>
      <c r="J2387" s="9">
        <f>VLOOKUP('Consolidtaed Data'!$B8223,[1]Products!$A:$G,3,0)</f>
        <v>1294</v>
      </c>
      <c r="K2387" s="9">
        <f>'Consolidtaed Data'!$J8223*'Consolidtaed Data'!$H8223</f>
        <v>1443</v>
      </c>
      <c r="L2387" s="9">
        <f>'Consolidtaed Data'!$I8223*'Consolidtaed Data'!$H8223</f>
        <v>1826</v>
      </c>
      <c r="M2387" s="9">
        <f>'Consolidtaed Data'!$L8223-'Consolidtaed Data'!$K8223</f>
        <v>51</v>
      </c>
      <c r="N2387" s="9" t="str">
        <f>VLOOKUP('Consolidtaed Data'!$C8223,[1]Locations!$A:$O,2,0)</f>
        <v>Concord</v>
      </c>
      <c r="O2387" s="9" t="str">
        <f>VLOOKUP('Consolidtaed Data'!$D8223,'[1]Sales People'!$A:$B,2,0)</f>
        <v>Brian Hansen</v>
      </c>
      <c r="P2387" s="9" t="str">
        <f>VLOOKUP('Consolidtaed Data'!$E8223,[1]Customers!$A:$B,2,0)</f>
        <v>Carlos Hunt</v>
      </c>
      <c r="Q2387" s="11">
        <f>WEEKDAY('Consolidtaed Data'!$F8223)</f>
        <v>6</v>
      </c>
      <c r="R2387" s="9">
        <f>MONTH('Consolidtaed Data'!$F8223)</f>
        <v>9</v>
      </c>
      <c r="S2387" s="9" t="str">
        <f>TEXT(Table3[[#This Row],[Purchase Date]],"MMMM")</f>
        <v>June</v>
      </c>
      <c r="T2387" s="9">
        <f>YEAR('Consolidtaed Data'!$F8223)</f>
        <v>2021</v>
      </c>
    </row>
    <row r="2388" spans="1:20" x14ac:dyDescent="0.3">
      <c r="A2388" s="9" t="s">
        <v>3397</v>
      </c>
      <c r="B2388" s="9" t="s">
        <v>129</v>
      </c>
      <c r="C2388" s="9" t="s">
        <v>192</v>
      </c>
      <c r="D2388" s="9" t="s">
        <v>80</v>
      </c>
      <c r="E2388" s="9" t="s">
        <v>426</v>
      </c>
      <c r="F2388" s="10">
        <v>44004</v>
      </c>
      <c r="G2388" s="10" t="str">
        <f>VLOOKUP(Table3[[#This Row],[Product ID]],[1]Products!$A:$G,2,0)</f>
        <v>Product 47</v>
      </c>
      <c r="H2388" s="22">
        <v>1</v>
      </c>
      <c r="I2388" s="9">
        <f>VLOOKUP('Consolidtaed Data'!$B8446,[1]Products!$A:$G,4,0)</f>
        <v>127</v>
      </c>
      <c r="J2388" s="9">
        <f>VLOOKUP('Consolidtaed Data'!$B8446,[1]Products!$A:$G,3,0)</f>
        <v>79</v>
      </c>
      <c r="K2388" s="9">
        <f>'Consolidtaed Data'!$J8446*'Consolidtaed Data'!$H8446</f>
        <v>4197</v>
      </c>
      <c r="L2388" s="9">
        <f>'Consolidtaed Data'!$I8446*'Consolidtaed Data'!$H8446</f>
        <v>6882</v>
      </c>
      <c r="M2388" s="9">
        <f>'Consolidtaed Data'!$L8446-'Consolidtaed Data'!$K8446</f>
        <v>550</v>
      </c>
      <c r="N2388" s="9" t="str">
        <f>VLOOKUP('Consolidtaed Data'!$C8446,[1]Locations!$A:$O,2,0)</f>
        <v>San Bernardino</v>
      </c>
      <c r="O2388" s="9" t="str">
        <f>VLOOKUP('Consolidtaed Data'!$D8446,'[1]Sales People'!$A:$B,2,0)</f>
        <v>Howard Gardner</v>
      </c>
      <c r="P2388" s="9" t="str">
        <f>VLOOKUP('Consolidtaed Data'!$E8446,[1]Customers!$A:$B,2,0)</f>
        <v>Shawn Bishop</v>
      </c>
      <c r="Q2388" s="11">
        <f>WEEKDAY('Consolidtaed Data'!$F8446)</f>
        <v>2</v>
      </c>
      <c r="R2388" s="9">
        <f>MONTH('Consolidtaed Data'!$F8446)</f>
        <v>10</v>
      </c>
      <c r="S2388" s="9" t="str">
        <f>TEXT(Table3[[#This Row],[Purchase Date]],"MMMM")</f>
        <v>June</v>
      </c>
      <c r="T2388" s="9">
        <f>YEAR('Consolidtaed Data'!$F8446)</f>
        <v>2021</v>
      </c>
    </row>
    <row r="2389" spans="1:20" x14ac:dyDescent="0.3">
      <c r="A2389" s="9" t="s">
        <v>3398</v>
      </c>
      <c r="B2389" s="9" t="s">
        <v>503</v>
      </c>
      <c r="C2389" s="9" t="s">
        <v>295</v>
      </c>
      <c r="D2389" s="9" t="s">
        <v>22</v>
      </c>
      <c r="E2389" s="9" t="s">
        <v>1736</v>
      </c>
      <c r="F2389" s="10">
        <v>44004</v>
      </c>
      <c r="G2389" s="10" t="str">
        <f>VLOOKUP(Table3[[#This Row],[Product ID]],[1]Products!$A:$G,2,0)</f>
        <v>Product 99</v>
      </c>
      <c r="H2389" s="22">
        <v>3</v>
      </c>
      <c r="I2389" s="9">
        <f>VLOOKUP('Consolidtaed Data'!$B8504,[1]Products!$A:$G,4,0)</f>
        <v>530</v>
      </c>
      <c r="J2389" s="9">
        <f>VLOOKUP('Consolidtaed Data'!$B8504,[1]Products!$A:$G,3,0)</f>
        <v>435</v>
      </c>
      <c r="K2389" s="9">
        <f>'Consolidtaed Data'!$J8504*'Consolidtaed Data'!$H8504</f>
        <v>838</v>
      </c>
      <c r="L2389" s="9">
        <f>'Consolidtaed Data'!$I8504*'Consolidtaed Data'!$H8504</f>
        <v>1103</v>
      </c>
      <c r="M2389" s="9">
        <f>'Consolidtaed Data'!$L8504-'Consolidtaed Data'!$K8504</f>
        <v>2946</v>
      </c>
      <c r="N2389" s="9" t="str">
        <f>VLOOKUP('Consolidtaed Data'!$C8504,[1]Locations!$A:$O,2,0)</f>
        <v>Norwalk</v>
      </c>
      <c r="O2389" s="9" t="str">
        <f>VLOOKUP('Consolidtaed Data'!$D8504,'[1]Sales People'!$A:$B,2,0)</f>
        <v>John Reyes</v>
      </c>
      <c r="P2389" s="9" t="str">
        <f>VLOOKUP('Consolidtaed Data'!$E8504,[1]Customers!$A:$B,2,0)</f>
        <v>Gerald Henry</v>
      </c>
      <c r="Q2389" s="11">
        <f>WEEKDAY('Consolidtaed Data'!$F8504)</f>
        <v>6</v>
      </c>
      <c r="R2389" s="9">
        <f>MONTH('Consolidtaed Data'!$F8504)</f>
        <v>10</v>
      </c>
      <c r="S2389" s="9" t="str">
        <f>TEXT(Table3[[#This Row],[Purchase Date]],"MMMM")</f>
        <v>June</v>
      </c>
      <c r="T2389" s="9">
        <f>YEAR('Consolidtaed Data'!$F8504)</f>
        <v>2021</v>
      </c>
    </row>
    <row r="2390" spans="1:20" x14ac:dyDescent="0.3">
      <c r="A2390" s="9" t="s">
        <v>3399</v>
      </c>
      <c r="B2390" s="9" t="s">
        <v>981</v>
      </c>
      <c r="C2390" s="9" t="s">
        <v>325</v>
      </c>
      <c r="D2390" s="9" t="s">
        <v>51</v>
      </c>
      <c r="E2390" s="9" t="s">
        <v>1825</v>
      </c>
      <c r="F2390" s="10">
        <v>44004</v>
      </c>
      <c r="G2390" s="10" t="str">
        <f>VLOOKUP(Table3[[#This Row],[Product ID]],[1]Products!$A:$G,2,0)</f>
        <v>Product 3</v>
      </c>
      <c r="H2390" s="22">
        <v>2</v>
      </c>
      <c r="I2390" s="9">
        <f>VLOOKUP('Consolidtaed Data'!$B8650,[1]Products!$A:$G,4,0)</f>
        <v>1967</v>
      </c>
      <c r="J2390" s="9">
        <f>VLOOKUP('Consolidtaed Data'!$B8650,[1]Products!$A:$G,3,0)</f>
        <v>1397</v>
      </c>
      <c r="K2390" s="9">
        <f>'Consolidtaed Data'!$J8650*'Consolidtaed Data'!$H8650</f>
        <v>1968</v>
      </c>
      <c r="L2390" s="9">
        <f>'Consolidtaed Data'!$I8650*'Consolidtaed Data'!$H8650</f>
        <v>2734</v>
      </c>
      <c r="M2390" s="9">
        <f>'Consolidtaed Data'!$L8650-'Consolidtaed Data'!$K8650</f>
        <v>412</v>
      </c>
      <c r="N2390" s="9" t="str">
        <f>VLOOKUP('Consolidtaed Data'!$C8650,[1]Locations!$A:$O,2,0)</f>
        <v>Fresno</v>
      </c>
      <c r="O2390" s="9" t="str">
        <f>VLOOKUP('Consolidtaed Data'!$D8650,'[1]Sales People'!$A:$B,2,0)</f>
        <v>Brian Thomas</v>
      </c>
      <c r="P2390" s="9" t="str">
        <f>VLOOKUP('Consolidtaed Data'!$E8650,[1]Customers!$A:$B,2,0)</f>
        <v>Samuel Palmer</v>
      </c>
      <c r="Q2390" s="11">
        <f>WEEKDAY('Consolidtaed Data'!$F8650)</f>
        <v>3</v>
      </c>
      <c r="R2390" s="9">
        <f>MONTH('Consolidtaed Data'!$F8650)</f>
        <v>10</v>
      </c>
      <c r="S2390" s="9" t="str">
        <f>TEXT(Table3[[#This Row],[Purchase Date]],"MMMM")</f>
        <v>June</v>
      </c>
      <c r="T2390" s="9">
        <f>YEAR('Consolidtaed Data'!$F8650)</f>
        <v>2021</v>
      </c>
    </row>
    <row r="2391" spans="1:20" x14ac:dyDescent="0.3">
      <c r="A2391" s="9" t="s">
        <v>3400</v>
      </c>
      <c r="B2391" s="9" t="s">
        <v>172</v>
      </c>
      <c r="C2391" s="9" t="s">
        <v>231</v>
      </c>
      <c r="D2391" s="9" t="s">
        <v>123</v>
      </c>
      <c r="E2391" s="9" t="s">
        <v>3089</v>
      </c>
      <c r="F2391" s="10">
        <v>44004</v>
      </c>
      <c r="G2391" s="10" t="str">
        <f>VLOOKUP(Table3[[#This Row],[Product ID]],[1]Products!$A:$G,2,0)</f>
        <v>Product 4</v>
      </c>
      <c r="H2391" s="22">
        <v>4</v>
      </c>
      <c r="I2391" s="9">
        <f>VLOOKUP('Consolidtaed Data'!$B9241,[1]Products!$A:$G,4,0)</f>
        <v>826</v>
      </c>
      <c r="J2391" s="9">
        <f>VLOOKUP('Consolidtaed Data'!$B9241,[1]Products!$A:$G,3,0)</f>
        <v>562</v>
      </c>
      <c r="K2391" s="9">
        <f>'Consolidtaed Data'!$J9241*'Consolidtaed Data'!$H9241</f>
        <v>2794</v>
      </c>
      <c r="L2391" s="9">
        <f>'Consolidtaed Data'!$I9241*'Consolidtaed Data'!$H9241</f>
        <v>3934</v>
      </c>
      <c r="M2391" s="9">
        <f>'Consolidtaed Data'!$L9241-'Consolidtaed Data'!$K9241</f>
        <v>153</v>
      </c>
      <c r="N2391" s="9" t="str">
        <f>VLOOKUP('Consolidtaed Data'!$C9241,[1]Locations!$A:$O,2,0)</f>
        <v>Carlsbad</v>
      </c>
      <c r="O2391" s="9" t="str">
        <f>VLOOKUP('Consolidtaed Data'!$D9241,'[1]Sales People'!$A:$B,2,0)</f>
        <v>Gary Rodriguez</v>
      </c>
      <c r="P2391" s="9" t="str">
        <f>VLOOKUP('Consolidtaed Data'!$E9241,[1]Customers!$A:$B,2,0)</f>
        <v>Craig Reyes</v>
      </c>
      <c r="Q2391" s="11">
        <f>WEEKDAY('Consolidtaed Data'!$F9241)</f>
        <v>3</v>
      </c>
      <c r="R2391" s="9">
        <f>MONTH('Consolidtaed Data'!$F9241)</f>
        <v>11</v>
      </c>
      <c r="S2391" s="9" t="str">
        <f>TEXT(Table3[[#This Row],[Purchase Date]],"MMMM")</f>
        <v>June</v>
      </c>
      <c r="T2391" s="9">
        <f>YEAR('Consolidtaed Data'!$F9241)</f>
        <v>2021</v>
      </c>
    </row>
    <row r="2392" spans="1:20" x14ac:dyDescent="0.3">
      <c r="A2392" s="9" t="s">
        <v>3401</v>
      </c>
      <c r="B2392" s="9" t="s">
        <v>360</v>
      </c>
      <c r="C2392" s="9" t="s">
        <v>55</v>
      </c>
      <c r="D2392" s="9" t="s">
        <v>31</v>
      </c>
      <c r="E2392" s="9" t="s">
        <v>285</v>
      </c>
      <c r="F2392" s="10">
        <v>44005</v>
      </c>
      <c r="G2392" s="10" t="str">
        <f>VLOOKUP(Table3[[#This Row],[Product ID]],[1]Products!$A:$G,2,0)</f>
        <v>Product 59</v>
      </c>
      <c r="H2392" s="22">
        <v>1</v>
      </c>
      <c r="I2392" s="9">
        <f>VLOOKUP('Consolidtaed Data'!$B5073,[1]Products!$A:$G,4,0)</f>
        <v>504</v>
      </c>
      <c r="J2392" s="9">
        <f>VLOOKUP('Consolidtaed Data'!$B5073,[1]Products!$A:$G,3,0)</f>
        <v>408</v>
      </c>
      <c r="K2392" s="9">
        <f>'Consolidtaed Data'!$J5073*'Consolidtaed Data'!$H5073</f>
        <v>3669</v>
      </c>
      <c r="L2392" s="9">
        <f>'Consolidtaed Data'!$I5073*'Consolidtaed Data'!$H5073</f>
        <v>6015</v>
      </c>
      <c r="M2392" s="9">
        <f>'Consolidtaed Data'!$L5073-'Consolidtaed Data'!$K5073</f>
        <v>286</v>
      </c>
      <c r="N2392" s="9" t="str">
        <f>VLOOKUP('Consolidtaed Data'!$C5073,[1]Locations!$A:$O,2,0)</f>
        <v>Fullerton</v>
      </c>
      <c r="O2392" s="9" t="str">
        <f>VLOOKUP('Consolidtaed Data'!$D5073,'[1]Sales People'!$A:$B,2,0)</f>
        <v>Scott Mason</v>
      </c>
      <c r="P2392" s="9" t="str">
        <f>VLOOKUP('Consolidtaed Data'!$E5073,[1]Customers!$A:$B,2,0)</f>
        <v>Shawn Scott</v>
      </c>
      <c r="Q2392" s="11">
        <f>WEEKDAY('Consolidtaed Data'!$F5073)</f>
        <v>5</v>
      </c>
      <c r="R2392" s="9">
        <f>MONTH('Consolidtaed Data'!$F5073)</f>
        <v>1</v>
      </c>
      <c r="S2392" s="9" t="str">
        <f>TEXT(Table3[[#This Row],[Purchase Date]],"MMMM")</f>
        <v>June</v>
      </c>
      <c r="T2392" s="9">
        <f>YEAR('Consolidtaed Data'!$F5073)</f>
        <v>2021</v>
      </c>
    </row>
    <row r="2393" spans="1:20" x14ac:dyDescent="0.3">
      <c r="A2393" s="9" t="s">
        <v>3402</v>
      </c>
      <c r="B2393" s="9" t="s">
        <v>495</v>
      </c>
      <c r="C2393" s="9" t="s">
        <v>67</v>
      </c>
      <c r="D2393" s="9" t="s">
        <v>174</v>
      </c>
      <c r="E2393" s="9" t="s">
        <v>2569</v>
      </c>
      <c r="F2393" s="10">
        <v>44005</v>
      </c>
      <c r="G2393" s="10" t="str">
        <f>VLOOKUP(Table3[[#This Row],[Product ID]],[1]Products!$A:$G,2,0)</f>
        <v>Product 15</v>
      </c>
      <c r="H2393" s="22">
        <v>2</v>
      </c>
      <c r="I2393" s="9">
        <f>VLOOKUP('Consolidtaed Data'!$B5889,[1]Products!$A:$G,4,0)</f>
        <v>378</v>
      </c>
      <c r="J2393" s="9">
        <f>VLOOKUP('Consolidtaed Data'!$B5889,[1]Products!$A:$G,3,0)</f>
        <v>291</v>
      </c>
      <c r="K2393" s="9">
        <f>'Consolidtaed Data'!$J5889*'Consolidtaed Data'!$H5889</f>
        <v>1965</v>
      </c>
      <c r="L2393" s="9">
        <f>'Consolidtaed Data'!$I5889*'Consolidtaed Data'!$H5889</f>
        <v>2396</v>
      </c>
      <c r="M2393" s="9">
        <f>'Consolidtaed Data'!$L5889-'Consolidtaed Data'!$K5889</f>
        <v>243</v>
      </c>
      <c r="N2393" s="9" t="str">
        <f>VLOOKUP('Consolidtaed Data'!$C5889,[1]Locations!$A:$O,2,0)</f>
        <v>Thousand Oaks</v>
      </c>
      <c r="O2393" s="9" t="str">
        <f>VLOOKUP('Consolidtaed Data'!$D5889,'[1]Sales People'!$A:$B,2,0)</f>
        <v>Sean Miller</v>
      </c>
      <c r="P2393" s="9" t="str">
        <f>VLOOKUP('Consolidtaed Data'!$E5889,[1]Customers!$A:$B,2,0)</f>
        <v>Steve Stewart</v>
      </c>
      <c r="Q2393" s="11">
        <f>WEEKDAY('Consolidtaed Data'!$F5889)</f>
        <v>3</v>
      </c>
      <c r="R2393" s="9">
        <f>MONTH('Consolidtaed Data'!$F5889)</f>
        <v>3</v>
      </c>
      <c r="S2393" s="9" t="str">
        <f>TEXT(Table3[[#This Row],[Purchase Date]],"MMMM")</f>
        <v>June</v>
      </c>
      <c r="T2393" s="9">
        <f>YEAR('Consolidtaed Data'!$F5889)</f>
        <v>2021</v>
      </c>
    </row>
    <row r="2394" spans="1:20" x14ac:dyDescent="0.3">
      <c r="A2394" s="9" t="s">
        <v>3403</v>
      </c>
      <c r="B2394" s="9" t="s">
        <v>393</v>
      </c>
      <c r="C2394" s="9" t="s">
        <v>173</v>
      </c>
      <c r="D2394" s="9" t="s">
        <v>329</v>
      </c>
      <c r="E2394" s="9" t="s">
        <v>1438</v>
      </c>
      <c r="F2394" s="10">
        <v>44005</v>
      </c>
      <c r="G2394" s="10" t="str">
        <f>VLOOKUP(Table3[[#This Row],[Product ID]],[1]Products!$A:$G,2,0)</f>
        <v>Product 84</v>
      </c>
      <c r="H2394" s="22">
        <v>4</v>
      </c>
      <c r="I2394" s="9">
        <f>VLOOKUP('Consolidtaed Data'!$B6040,[1]Products!$A:$G,4,0)</f>
        <v>1708</v>
      </c>
      <c r="J2394" s="9">
        <f>VLOOKUP('Consolidtaed Data'!$B6040,[1]Products!$A:$G,3,0)</f>
        <v>871</v>
      </c>
      <c r="K2394" s="9">
        <f>'Consolidtaed Data'!$J6040*'Consolidtaed Data'!$H6040</f>
        <v>435</v>
      </c>
      <c r="L2394" s="9">
        <f>'Consolidtaed Data'!$I6040*'Consolidtaed Data'!$H6040</f>
        <v>530</v>
      </c>
      <c r="M2394" s="9">
        <f>'Consolidtaed Data'!$L6040-'Consolidtaed Data'!$K6040</f>
        <v>902</v>
      </c>
      <c r="N2394" s="9" t="str">
        <f>VLOOKUP('Consolidtaed Data'!$C6040,[1]Locations!$A:$O,2,0)</f>
        <v>Burbank</v>
      </c>
      <c r="O2394" s="9" t="str">
        <f>VLOOKUP('Consolidtaed Data'!$D6040,'[1]Sales People'!$A:$B,2,0)</f>
        <v>Walter Cook</v>
      </c>
      <c r="P2394" s="9" t="str">
        <f>VLOOKUP('Consolidtaed Data'!$E6040,[1]Customers!$A:$B,2,0)</f>
        <v>Billy Cook</v>
      </c>
      <c r="Q2394" s="11">
        <f>WEEKDAY('Consolidtaed Data'!$F6040)</f>
        <v>2</v>
      </c>
      <c r="R2394" s="9">
        <f>MONTH('Consolidtaed Data'!$F6040)</f>
        <v>4</v>
      </c>
      <c r="S2394" s="9" t="str">
        <f>TEXT(Table3[[#This Row],[Purchase Date]],"MMMM")</f>
        <v>June</v>
      </c>
      <c r="T2394" s="9">
        <f>YEAR('Consolidtaed Data'!$F6040)</f>
        <v>2021</v>
      </c>
    </row>
    <row r="2395" spans="1:20" x14ac:dyDescent="0.3">
      <c r="A2395" s="9" t="s">
        <v>3405</v>
      </c>
      <c r="B2395" s="9" t="s">
        <v>136</v>
      </c>
      <c r="C2395" s="9" t="s">
        <v>34</v>
      </c>
      <c r="D2395" s="9" t="s">
        <v>105</v>
      </c>
      <c r="E2395" s="9" t="s">
        <v>796</v>
      </c>
      <c r="F2395" s="10">
        <v>44005</v>
      </c>
      <c r="G2395" s="10" t="str">
        <f>VLOOKUP(Table3[[#This Row],[Product ID]],[1]Products!$A:$G,2,0)</f>
        <v>Product 2</v>
      </c>
      <c r="H2395" s="22">
        <v>3</v>
      </c>
      <c r="I2395" s="9">
        <f>VLOOKUP('Consolidtaed Data'!$B6903,[1]Products!$A:$G,4,0)</f>
        <v>818</v>
      </c>
      <c r="J2395" s="9">
        <f>VLOOKUP('Consolidtaed Data'!$B6903,[1]Products!$A:$G,3,0)</f>
        <v>450</v>
      </c>
      <c r="K2395" s="9">
        <f>'Consolidtaed Data'!$J6903*'Consolidtaed Data'!$H6903</f>
        <v>791</v>
      </c>
      <c r="L2395" s="9">
        <f>'Consolidtaed Data'!$I6903*'Consolidtaed Data'!$H6903</f>
        <v>1522</v>
      </c>
      <c r="M2395" s="9">
        <f>'Consolidtaed Data'!$L6903-'Consolidtaed Data'!$K6903</f>
        <v>731</v>
      </c>
      <c r="N2395" s="9" t="str">
        <f>VLOOKUP('Consolidtaed Data'!$C6903,[1]Locations!$A:$O,2,0)</f>
        <v>San Mateo</v>
      </c>
      <c r="O2395" s="9" t="str">
        <f>VLOOKUP('Consolidtaed Data'!$D6903,'[1]Sales People'!$A:$B,2,0)</f>
        <v>Bobby Russell</v>
      </c>
      <c r="P2395" s="9" t="str">
        <f>VLOOKUP('Consolidtaed Data'!$E6903,[1]Customers!$A:$B,2,0)</f>
        <v>Kenneth Simpson</v>
      </c>
      <c r="Q2395" s="11">
        <f>WEEKDAY('Consolidtaed Data'!$F6903)</f>
        <v>5</v>
      </c>
      <c r="R2395" s="9">
        <f>MONTH('Consolidtaed Data'!$F6903)</f>
        <v>6</v>
      </c>
      <c r="S2395" s="9" t="str">
        <f>TEXT(Table3[[#This Row],[Purchase Date]],"MMMM")</f>
        <v>June</v>
      </c>
      <c r="T2395" s="9">
        <f>YEAR('Consolidtaed Data'!$F6903)</f>
        <v>2021</v>
      </c>
    </row>
    <row r="2396" spans="1:20" x14ac:dyDescent="0.3">
      <c r="A2396" s="9" t="s">
        <v>3406</v>
      </c>
      <c r="B2396" s="9" t="s">
        <v>225</v>
      </c>
      <c r="C2396" s="9" t="s">
        <v>39</v>
      </c>
      <c r="D2396" s="9" t="s">
        <v>161</v>
      </c>
      <c r="E2396" s="9" t="s">
        <v>1595</v>
      </c>
      <c r="F2396" s="10">
        <v>44005</v>
      </c>
      <c r="G2396" s="10" t="str">
        <f>VLOOKUP(Table3[[#This Row],[Product ID]],[1]Products!$A:$G,2,0)</f>
        <v>Product 24</v>
      </c>
      <c r="H2396" s="22">
        <v>1</v>
      </c>
      <c r="I2396" s="9">
        <f>VLOOKUP('Consolidtaed Data'!$B7029,[1]Products!$A:$G,4,0)</f>
        <v>847</v>
      </c>
      <c r="J2396" s="9">
        <f>VLOOKUP('Consolidtaed Data'!$B7029,[1]Products!$A:$G,3,0)</f>
        <v>534</v>
      </c>
      <c r="K2396" s="9">
        <f>'Consolidtaed Data'!$J7029*'Consolidtaed Data'!$H7029</f>
        <v>435</v>
      </c>
      <c r="L2396" s="9">
        <f>'Consolidtaed Data'!$I7029*'Consolidtaed Data'!$H7029</f>
        <v>530</v>
      </c>
      <c r="M2396" s="9">
        <f>'Consolidtaed Data'!$L7029-'Consolidtaed Data'!$K7029</f>
        <v>329</v>
      </c>
      <c r="N2396" s="9" t="str">
        <f>VLOOKUP('Consolidtaed Data'!$C7029,[1]Locations!$A:$O,2,0)</f>
        <v>San Diego</v>
      </c>
      <c r="O2396" s="9" t="str">
        <f>VLOOKUP('Consolidtaed Data'!$D7029,'[1]Sales People'!$A:$B,2,0)</f>
        <v>Gary Rodriguez</v>
      </c>
      <c r="P2396" s="9" t="str">
        <f>VLOOKUP('Consolidtaed Data'!$E7029,[1]Customers!$A:$B,2,0)</f>
        <v>Gerald Andrews</v>
      </c>
      <c r="Q2396" s="11">
        <f>WEEKDAY('Consolidtaed Data'!$F7029)</f>
        <v>7</v>
      </c>
      <c r="R2396" s="9">
        <f>MONTH('Consolidtaed Data'!$F7029)</f>
        <v>6</v>
      </c>
      <c r="S2396" s="9" t="str">
        <f>TEXT(Table3[[#This Row],[Purchase Date]],"MMMM")</f>
        <v>June</v>
      </c>
      <c r="T2396" s="9">
        <f>YEAR('Consolidtaed Data'!$F7029)</f>
        <v>2021</v>
      </c>
    </row>
    <row r="2397" spans="1:20" x14ac:dyDescent="0.3">
      <c r="A2397" s="9" t="s">
        <v>3407</v>
      </c>
      <c r="B2397" s="9" t="s">
        <v>526</v>
      </c>
      <c r="C2397" s="9" t="s">
        <v>140</v>
      </c>
      <c r="D2397" s="9" t="s">
        <v>153</v>
      </c>
      <c r="E2397" s="9" t="s">
        <v>1186</v>
      </c>
      <c r="F2397" s="10">
        <v>44005</v>
      </c>
      <c r="G2397" s="10" t="str">
        <f>VLOOKUP(Table3[[#This Row],[Product ID]],[1]Products!$A:$G,2,0)</f>
        <v>Product 14</v>
      </c>
      <c r="H2397" s="22">
        <v>3</v>
      </c>
      <c r="I2397" s="9">
        <f>VLOOKUP('Consolidtaed Data'!$B7512,[1]Products!$A:$G,4,0)</f>
        <v>35</v>
      </c>
      <c r="J2397" s="9">
        <f>VLOOKUP('Consolidtaed Data'!$B7512,[1]Products!$A:$G,3,0)</f>
        <v>22</v>
      </c>
      <c r="K2397" s="9">
        <f>'Consolidtaed Data'!$J7512*'Consolidtaed Data'!$H7512</f>
        <v>648</v>
      </c>
      <c r="L2397" s="9">
        <f>'Consolidtaed Data'!$I7512*'Consolidtaed Data'!$H7512</f>
        <v>771</v>
      </c>
      <c r="M2397" s="9">
        <f>'Consolidtaed Data'!$L7512-'Consolidtaed Data'!$K7512</f>
        <v>1092</v>
      </c>
      <c r="N2397" s="9" t="str">
        <f>VLOOKUP('Consolidtaed Data'!$C7512,[1]Locations!$A:$O,2,0)</f>
        <v>San Mateo</v>
      </c>
      <c r="O2397" s="9" t="str">
        <f>VLOOKUP('Consolidtaed Data'!$D7512,'[1]Sales People'!$A:$B,2,0)</f>
        <v>Scott Clark</v>
      </c>
      <c r="P2397" s="9" t="str">
        <f>VLOOKUP('Consolidtaed Data'!$E7512,[1]Customers!$A:$B,2,0)</f>
        <v>Peter Cook</v>
      </c>
      <c r="Q2397" s="11">
        <f>WEEKDAY('Consolidtaed Data'!$F7512)</f>
        <v>1</v>
      </c>
      <c r="R2397" s="9">
        <f>MONTH('Consolidtaed Data'!$F7512)</f>
        <v>7</v>
      </c>
      <c r="S2397" s="9" t="str">
        <f>TEXT(Table3[[#This Row],[Purchase Date]],"MMMM")</f>
        <v>June</v>
      </c>
      <c r="T2397" s="9">
        <f>YEAR('Consolidtaed Data'!$F7512)</f>
        <v>2021</v>
      </c>
    </row>
    <row r="2398" spans="1:20" x14ac:dyDescent="0.3">
      <c r="A2398" s="9" t="s">
        <v>3408</v>
      </c>
      <c r="B2398" s="9" t="s">
        <v>653</v>
      </c>
      <c r="C2398" s="9" t="s">
        <v>302</v>
      </c>
      <c r="D2398" s="9" t="s">
        <v>95</v>
      </c>
      <c r="E2398" s="9" t="s">
        <v>768</v>
      </c>
      <c r="F2398" s="10">
        <v>44005</v>
      </c>
      <c r="G2398" s="10" t="str">
        <f>VLOOKUP(Table3[[#This Row],[Product ID]],[1]Products!$A:$G,2,0)</f>
        <v>Product 74</v>
      </c>
      <c r="H2398" s="22">
        <v>1</v>
      </c>
      <c r="I2398" s="9">
        <f>VLOOKUP('Consolidtaed Data'!$B7595,[1]Products!$A:$G,4,0)</f>
        <v>584</v>
      </c>
      <c r="J2398" s="9">
        <f>VLOOKUP('Consolidtaed Data'!$B7595,[1]Products!$A:$G,3,0)</f>
        <v>420</v>
      </c>
      <c r="K2398" s="9">
        <f>'Consolidtaed Data'!$J7595*'Consolidtaed Data'!$H7595</f>
        <v>1185</v>
      </c>
      <c r="L2398" s="9">
        <f>'Consolidtaed Data'!$I7595*'Consolidtaed Data'!$H7595</f>
        <v>1668</v>
      </c>
      <c r="M2398" s="9">
        <f>'Consolidtaed Data'!$L7595-'Consolidtaed Data'!$K7595</f>
        <v>1784</v>
      </c>
      <c r="N2398" s="9" t="str">
        <f>VLOOKUP('Consolidtaed Data'!$C7595,[1]Locations!$A:$O,2,0)</f>
        <v>Bakersfield</v>
      </c>
      <c r="O2398" s="9" t="str">
        <f>VLOOKUP('Consolidtaed Data'!$D7595,'[1]Sales People'!$A:$B,2,0)</f>
        <v>Kenneth Bradley</v>
      </c>
      <c r="P2398" s="9" t="str">
        <f>VLOOKUP('Consolidtaed Data'!$E7595,[1]Customers!$A:$B,2,0)</f>
        <v>Sean Alexander</v>
      </c>
      <c r="Q2398" s="11">
        <f>WEEKDAY('Consolidtaed Data'!$F7595)</f>
        <v>7</v>
      </c>
      <c r="R2398" s="9">
        <f>MONTH('Consolidtaed Data'!$F7595)</f>
        <v>7</v>
      </c>
      <c r="S2398" s="9" t="str">
        <f>TEXT(Table3[[#This Row],[Purchase Date]],"MMMM")</f>
        <v>June</v>
      </c>
      <c r="T2398" s="9">
        <f>YEAR('Consolidtaed Data'!$F7595)</f>
        <v>2021</v>
      </c>
    </row>
    <row r="2399" spans="1:20" x14ac:dyDescent="0.3">
      <c r="A2399" s="9" t="s">
        <v>3409</v>
      </c>
      <c r="B2399" s="9" t="s">
        <v>252</v>
      </c>
      <c r="C2399" s="9" t="s">
        <v>245</v>
      </c>
      <c r="D2399" s="9" t="s">
        <v>73</v>
      </c>
      <c r="E2399" s="9" t="s">
        <v>3089</v>
      </c>
      <c r="F2399" s="10">
        <v>44005</v>
      </c>
      <c r="G2399" s="10" t="str">
        <f>VLOOKUP(Table3[[#This Row],[Product ID]],[1]Products!$A:$G,2,0)</f>
        <v>Product 81</v>
      </c>
      <c r="H2399" s="22">
        <v>2</v>
      </c>
      <c r="I2399" s="9">
        <f>VLOOKUP('Consolidtaed Data'!$B8209,[1]Products!$A:$G,4,0)</f>
        <v>315</v>
      </c>
      <c r="J2399" s="9">
        <f>VLOOKUP('Consolidtaed Data'!$B8209,[1]Products!$A:$G,3,0)</f>
        <v>208</v>
      </c>
      <c r="K2399" s="9">
        <f>'Consolidtaed Data'!$J8209*'Consolidtaed Data'!$H8209</f>
        <v>1363</v>
      </c>
      <c r="L2399" s="9">
        <f>'Consolidtaed Data'!$I8209*'Consolidtaed Data'!$H8209</f>
        <v>1725</v>
      </c>
      <c r="M2399" s="9">
        <f>'Consolidtaed Data'!$L8209-'Consolidtaed Data'!$K8209</f>
        <v>424</v>
      </c>
      <c r="N2399" s="9" t="str">
        <f>VLOOKUP('Consolidtaed Data'!$C8209,[1]Locations!$A:$O,2,0)</f>
        <v>Long Beach</v>
      </c>
      <c r="O2399" s="9" t="str">
        <f>VLOOKUP('Consolidtaed Data'!$D8209,'[1]Sales People'!$A:$B,2,0)</f>
        <v>Joe Sims</v>
      </c>
      <c r="P2399" s="9" t="str">
        <f>VLOOKUP('Consolidtaed Data'!$E8209,[1]Customers!$A:$B,2,0)</f>
        <v>Earl Simpson</v>
      </c>
      <c r="Q2399" s="11">
        <f>WEEKDAY('Consolidtaed Data'!$F8209)</f>
        <v>5</v>
      </c>
      <c r="R2399" s="9">
        <f>MONTH('Consolidtaed Data'!$F8209)</f>
        <v>9</v>
      </c>
      <c r="S2399" s="9" t="str">
        <f>TEXT(Table3[[#This Row],[Purchase Date]],"MMMM")</f>
        <v>June</v>
      </c>
      <c r="T2399" s="9">
        <f>YEAR('Consolidtaed Data'!$F8209)</f>
        <v>2021</v>
      </c>
    </row>
    <row r="2400" spans="1:20" x14ac:dyDescent="0.3">
      <c r="A2400" s="9" t="s">
        <v>3410</v>
      </c>
      <c r="B2400" s="9" t="s">
        <v>397</v>
      </c>
      <c r="C2400" s="9" t="s">
        <v>192</v>
      </c>
      <c r="D2400" s="9" t="s">
        <v>241</v>
      </c>
      <c r="E2400" s="9" t="s">
        <v>3054</v>
      </c>
      <c r="F2400" s="10">
        <v>44005</v>
      </c>
      <c r="G2400" s="10" t="str">
        <f>VLOOKUP(Table3[[#This Row],[Product ID]],[1]Products!$A:$G,2,0)</f>
        <v>Product 20</v>
      </c>
      <c r="H2400" s="22">
        <v>1</v>
      </c>
      <c r="I2400" s="9">
        <f>VLOOKUP('Consolidtaed Data'!$B8372,[1]Products!$A:$G,4,0)</f>
        <v>545</v>
      </c>
      <c r="J2400" s="9">
        <f>VLOOKUP('Consolidtaed Data'!$B8372,[1]Products!$A:$G,3,0)</f>
        <v>425</v>
      </c>
      <c r="K2400" s="9">
        <f>'Consolidtaed Data'!$J8372*'Consolidtaed Data'!$H8372</f>
        <v>7096</v>
      </c>
      <c r="L2400" s="9">
        <f>'Consolidtaed Data'!$I8372*'Consolidtaed Data'!$H8372</f>
        <v>9856</v>
      </c>
      <c r="M2400" s="9">
        <f>'Consolidtaed Data'!$L8372-'Consolidtaed Data'!$K8372</f>
        <v>1527</v>
      </c>
      <c r="N2400" s="9" t="str">
        <f>VLOOKUP('Consolidtaed Data'!$C8372,[1]Locations!$A:$O,2,0)</f>
        <v>Chula Vista</v>
      </c>
      <c r="O2400" s="9" t="str">
        <f>VLOOKUP('Consolidtaed Data'!$D8372,'[1]Sales People'!$A:$B,2,0)</f>
        <v>Eugene Holmes</v>
      </c>
      <c r="P2400" s="9" t="str">
        <f>VLOOKUP('Consolidtaed Data'!$E8372,[1]Customers!$A:$B,2,0)</f>
        <v>Jerry Harvey</v>
      </c>
      <c r="Q2400" s="11">
        <f>WEEKDAY('Consolidtaed Data'!$F8372)</f>
        <v>3</v>
      </c>
      <c r="R2400" s="9">
        <f>MONTH('Consolidtaed Data'!$F8372)</f>
        <v>9</v>
      </c>
      <c r="S2400" s="9" t="str">
        <f>TEXT(Table3[[#This Row],[Purchase Date]],"MMMM")</f>
        <v>June</v>
      </c>
      <c r="T2400" s="9">
        <f>YEAR('Consolidtaed Data'!$F8372)</f>
        <v>2021</v>
      </c>
    </row>
    <row r="2401" spans="1:20" x14ac:dyDescent="0.3">
      <c r="A2401" s="9" t="s">
        <v>3411</v>
      </c>
      <c r="B2401" s="9" t="s">
        <v>582</v>
      </c>
      <c r="C2401" s="9" t="s">
        <v>130</v>
      </c>
      <c r="D2401" s="9" t="s">
        <v>220</v>
      </c>
      <c r="E2401" s="9" t="s">
        <v>10</v>
      </c>
      <c r="F2401" s="10">
        <v>44005</v>
      </c>
      <c r="G2401" s="10" t="str">
        <f>VLOOKUP(Table3[[#This Row],[Product ID]],[1]Products!$A:$G,2,0)</f>
        <v>Product 58</v>
      </c>
      <c r="H2401" s="22">
        <v>1</v>
      </c>
      <c r="I2401" s="9">
        <f>VLOOKUP('Consolidtaed Data'!$B8513,[1]Products!$A:$G,4,0)</f>
        <v>2497</v>
      </c>
      <c r="J2401" s="9">
        <f>VLOOKUP('Consolidtaed Data'!$B8513,[1]Products!$A:$G,3,0)</f>
        <v>1473</v>
      </c>
      <c r="K2401" s="9">
        <f>'Consolidtaed Data'!$J8513*'Consolidtaed Data'!$H8513</f>
        <v>536</v>
      </c>
      <c r="L2401" s="9">
        <f>'Consolidtaed Data'!$I8513*'Consolidtaed Data'!$H8513</f>
        <v>800</v>
      </c>
      <c r="M2401" s="9">
        <f>'Consolidtaed Data'!$L8513-'Consolidtaed Data'!$K8513</f>
        <v>451</v>
      </c>
      <c r="N2401" s="9" t="str">
        <f>VLOOKUP('Consolidtaed Data'!$C8513,[1]Locations!$A:$O,2,0)</f>
        <v>Pasadena</v>
      </c>
      <c r="O2401" s="9" t="str">
        <f>VLOOKUP('Consolidtaed Data'!$D8513,'[1]Sales People'!$A:$B,2,0)</f>
        <v>Larry Marshall</v>
      </c>
      <c r="P2401" s="9" t="str">
        <f>VLOOKUP('Consolidtaed Data'!$E8513,[1]Customers!$A:$B,2,0)</f>
        <v>Victor Gutierrez</v>
      </c>
      <c r="Q2401" s="11">
        <f>WEEKDAY('Consolidtaed Data'!$F8513)</f>
        <v>7</v>
      </c>
      <c r="R2401" s="9">
        <f>MONTH('Consolidtaed Data'!$F8513)</f>
        <v>10</v>
      </c>
      <c r="S2401" s="9" t="str">
        <f>TEXT(Table3[[#This Row],[Purchase Date]],"MMMM")</f>
        <v>June</v>
      </c>
      <c r="T2401" s="9">
        <f>YEAR('Consolidtaed Data'!$F8513)</f>
        <v>2021</v>
      </c>
    </row>
    <row r="2402" spans="1:20" x14ac:dyDescent="0.3">
      <c r="A2402" s="9" t="s">
        <v>3412</v>
      </c>
      <c r="B2402" s="9" t="s">
        <v>119</v>
      </c>
      <c r="C2402" s="9" t="s">
        <v>347</v>
      </c>
      <c r="D2402" s="9" t="s">
        <v>31</v>
      </c>
      <c r="E2402" s="9" t="s">
        <v>604</v>
      </c>
      <c r="F2402" s="10">
        <v>44005</v>
      </c>
      <c r="G2402" s="10" t="str">
        <f>VLOOKUP(Table3[[#This Row],[Product ID]],[1]Products!$A:$G,2,0)</f>
        <v>Product 67</v>
      </c>
      <c r="H2402" s="22">
        <v>2</v>
      </c>
      <c r="I2402" s="9">
        <f>VLOOKUP('Consolidtaed Data'!$B9603,[1]Products!$A:$G,4,0)</f>
        <v>818</v>
      </c>
      <c r="J2402" s="9">
        <f>VLOOKUP('Consolidtaed Data'!$B9603,[1]Products!$A:$G,3,0)</f>
        <v>450</v>
      </c>
      <c r="K2402" s="9">
        <f>'Consolidtaed Data'!$J9603*'Consolidtaed Data'!$H9603</f>
        <v>2380</v>
      </c>
      <c r="L2402" s="9">
        <f>'Consolidtaed Data'!$I9603*'Consolidtaed Data'!$H9603</f>
        <v>3132</v>
      </c>
      <c r="M2402" s="9">
        <f>'Consolidtaed Data'!$L9603-'Consolidtaed Data'!$K9603</f>
        <v>1404</v>
      </c>
      <c r="N2402" s="9" t="str">
        <f>VLOOKUP('Consolidtaed Data'!$C9603,[1]Locations!$A:$O,2,0)</f>
        <v>Glendale</v>
      </c>
      <c r="O2402" s="9" t="str">
        <f>VLOOKUP('Consolidtaed Data'!$D9603,'[1]Sales People'!$A:$B,2,0)</f>
        <v>Kenneth Bradley</v>
      </c>
      <c r="P2402" s="9" t="str">
        <f>VLOOKUP('Consolidtaed Data'!$E9603,[1]Customers!$A:$B,2,0)</f>
        <v>Johnny Hawkins</v>
      </c>
      <c r="Q2402" s="11">
        <f>WEEKDAY('Consolidtaed Data'!$F9603)</f>
        <v>1</v>
      </c>
      <c r="R2402" s="9">
        <f>MONTH('Consolidtaed Data'!$F9603)</f>
        <v>12</v>
      </c>
      <c r="S2402" s="9" t="str">
        <f>TEXT(Table3[[#This Row],[Purchase Date]],"MMMM")</f>
        <v>June</v>
      </c>
      <c r="T2402" s="9">
        <f>YEAR('Consolidtaed Data'!$F9603)</f>
        <v>2021</v>
      </c>
    </row>
    <row r="2403" spans="1:20" x14ac:dyDescent="0.3">
      <c r="A2403" s="9" t="s">
        <v>3413</v>
      </c>
      <c r="B2403" s="9" t="s">
        <v>79</v>
      </c>
      <c r="C2403" s="9" t="s">
        <v>82</v>
      </c>
      <c r="D2403" s="9" t="s">
        <v>272</v>
      </c>
      <c r="E2403" s="9" t="s">
        <v>1372</v>
      </c>
      <c r="F2403" s="10">
        <v>44006</v>
      </c>
      <c r="G2403" s="10" t="str">
        <f>VLOOKUP(Table3[[#This Row],[Product ID]],[1]Products!$A:$G,2,0)</f>
        <v>Product 80</v>
      </c>
      <c r="H2403" s="22">
        <v>1</v>
      </c>
      <c r="I2403" s="9">
        <f>VLOOKUP('Consolidtaed Data'!$B4883,[1]Products!$A:$G,4,0)</f>
        <v>2257</v>
      </c>
      <c r="J2403" s="9">
        <f>VLOOKUP('Consolidtaed Data'!$B4883,[1]Products!$A:$G,3,0)</f>
        <v>1535</v>
      </c>
      <c r="K2403" s="9">
        <f>'Consolidtaed Data'!$J4883*'Consolidtaed Data'!$H4883</f>
        <v>818</v>
      </c>
      <c r="L2403" s="9">
        <f>'Consolidtaed Data'!$I4883*'Consolidtaed Data'!$H4883</f>
        <v>1022</v>
      </c>
      <c r="M2403" s="9">
        <f>'Consolidtaed Data'!$L4883-'Consolidtaed Data'!$K4883</f>
        <v>362</v>
      </c>
      <c r="N2403" s="9" t="str">
        <f>VLOOKUP('Consolidtaed Data'!$C4883,[1]Locations!$A:$O,2,0)</f>
        <v>Oceanside</v>
      </c>
      <c r="O2403" s="9" t="str">
        <f>VLOOKUP('Consolidtaed Data'!$D4883,'[1]Sales People'!$A:$B,2,0)</f>
        <v>Brian Davis</v>
      </c>
      <c r="P2403" s="9" t="str">
        <f>VLOOKUP('Consolidtaed Data'!$E4883,[1]Customers!$A:$B,2,0)</f>
        <v>Donald Diaz</v>
      </c>
      <c r="Q2403" s="11">
        <f>WEEKDAY('Consolidtaed Data'!$F4883)</f>
        <v>6</v>
      </c>
      <c r="R2403" s="9">
        <f>MONTH('Consolidtaed Data'!$F4883)</f>
        <v>12</v>
      </c>
      <c r="S2403" s="9" t="str">
        <f>TEXT(Table3[[#This Row],[Purchase Date]],"MMMM")</f>
        <v>June</v>
      </c>
      <c r="T2403" s="9">
        <f>YEAR('Consolidtaed Data'!$F4883)</f>
        <v>2020</v>
      </c>
    </row>
    <row r="2404" spans="1:20" x14ac:dyDescent="0.3">
      <c r="A2404" s="9" t="s">
        <v>3414</v>
      </c>
      <c r="B2404" s="9" t="s">
        <v>240</v>
      </c>
      <c r="C2404" s="9" t="s">
        <v>522</v>
      </c>
      <c r="D2404" s="9" t="s">
        <v>315</v>
      </c>
      <c r="E2404" s="9" t="s">
        <v>903</v>
      </c>
      <c r="F2404" s="10">
        <v>44006</v>
      </c>
      <c r="G2404" s="10" t="str">
        <f>VLOOKUP(Table3[[#This Row],[Product ID]],[1]Products!$A:$G,2,0)</f>
        <v>Product 70</v>
      </c>
      <c r="H2404" s="22">
        <v>1</v>
      </c>
      <c r="I2404" s="9">
        <f>VLOOKUP('Consolidtaed Data'!$B5372,[1]Products!$A:$G,4,0)</f>
        <v>584</v>
      </c>
      <c r="J2404" s="9">
        <f>VLOOKUP('Consolidtaed Data'!$B5372,[1]Products!$A:$G,3,0)</f>
        <v>420</v>
      </c>
      <c r="K2404" s="9">
        <f>'Consolidtaed Data'!$J5372*'Consolidtaed Data'!$H5372</f>
        <v>1067</v>
      </c>
      <c r="L2404" s="9">
        <f>'Consolidtaed Data'!$I5372*'Consolidtaed Data'!$H5372</f>
        <v>1809</v>
      </c>
      <c r="M2404" s="9">
        <f>'Consolidtaed Data'!$L5372-'Consolidtaed Data'!$K5372</f>
        <v>1788</v>
      </c>
      <c r="N2404" s="9" t="str">
        <f>VLOOKUP('Consolidtaed Data'!$C5372,[1]Locations!$A:$O,2,0)</f>
        <v>Sunnyvale</v>
      </c>
      <c r="O2404" s="9" t="str">
        <f>VLOOKUP('Consolidtaed Data'!$D5372,'[1]Sales People'!$A:$B,2,0)</f>
        <v>Jeremy Mendoza</v>
      </c>
      <c r="P2404" s="9" t="str">
        <f>VLOOKUP('Consolidtaed Data'!$E5372,[1]Customers!$A:$B,2,0)</f>
        <v>Eric Bradley</v>
      </c>
      <c r="Q2404" s="11">
        <f>WEEKDAY('Consolidtaed Data'!$F5372)</f>
        <v>2</v>
      </c>
      <c r="R2404" s="9">
        <f>MONTH('Consolidtaed Data'!$F5372)</f>
        <v>2</v>
      </c>
      <c r="S2404" s="9" t="str">
        <f>TEXT(Table3[[#This Row],[Purchase Date]],"MMMM")</f>
        <v>June</v>
      </c>
      <c r="T2404" s="9">
        <f>YEAR('Consolidtaed Data'!$F5372)</f>
        <v>2021</v>
      </c>
    </row>
    <row r="2405" spans="1:20" x14ac:dyDescent="0.3">
      <c r="A2405" s="9" t="s">
        <v>3415</v>
      </c>
      <c r="B2405" s="9" t="s">
        <v>360</v>
      </c>
      <c r="C2405" s="9" t="s">
        <v>439</v>
      </c>
      <c r="D2405" s="9" t="s">
        <v>235</v>
      </c>
      <c r="E2405" s="9" t="s">
        <v>383</v>
      </c>
      <c r="F2405" s="10">
        <v>44006</v>
      </c>
      <c r="G2405" s="10" t="str">
        <f>VLOOKUP(Table3[[#This Row],[Product ID]],[1]Products!$A:$G,2,0)</f>
        <v>Product 59</v>
      </c>
      <c r="H2405" s="22">
        <v>2</v>
      </c>
      <c r="I2405" s="9">
        <f>VLOOKUP('Consolidtaed Data'!$B5511,[1]Products!$A:$G,4,0)</f>
        <v>2353</v>
      </c>
      <c r="J2405" s="9">
        <f>VLOOKUP('Consolidtaed Data'!$B5511,[1]Products!$A:$G,3,0)</f>
        <v>1788</v>
      </c>
      <c r="K2405" s="9">
        <f>'Consolidtaed Data'!$J5511*'Consolidtaed Data'!$H5511</f>
        <v>774</v>
      </c>
      <c r="L2405" s="9">
        <f>'Consolidtaed Data'!$I5511*'Consolidtaed Data'!$H5511</f>
        <v>1334</v>
      </c>
      <c r="M2405" s="9">
        <f>'Consolidtaed Data'!$L5511-'Consolidtaed Data'!$K5511</f>
        <v>264</v>
      </c>
      <c r="N2405" s="9" t="str">
        <f>VLOOKUP('Consolidtaed Data'!$C5511,[1]Locations!$A:$O,2,0)</f>
        <v>Stockton</v>
      </c>
      <c r="O2405" s="9" t="str">
        <f>VLOOKUP('Consolidtaed Data'!$D5511,'[1]Sales People'!$A:$B,2,0)</f>
        <v>Roger Robertson</v>
      </c>
      <c r="P2405" s="9" t="str">
        <f>VLOOKUP('Consolidtaed Data'!$E5511,[1]Customers!$A:$B,2,0)</f>
        <v>Ralph Cooper</v>
      </c>
      <c r="Q2405" s="11">
        <f>WEEKDAY('Consolidtaed Data'!$F5511)</f>
        <v>5</v>
      </c>
      <c r="R2405" s="9">
        <f>MONTH('Consolidtaed Data'!$F5511)</f>
        <v>2</v>
      </c>
      <c r="S2405" s="9" t="str">
        <f>TEXT(Table3[[#This Row],[Purchase Date]],"MMMM")</f>
        <v>June</v>
      </c>
      <c r="T2405" s="9">
        <f>YEAR('Consolidtaed Data'!$F5511)</f>
        <v>2021</v>
      </c>
    </row>
    <row r="2406" spans="1:20" x14ac:dyDescent="0.3">
      <c r="A2406" s="9" t="s">
        <v>3416</v>
      </c>
      <c r="B2406" s="9" t="s">
        <v>490</v>
      </c>
      <c r="C2406" s="9" t="s">
        <v>394</v>
      </c>
      <c r="D2406" s="9" t="s">
        <v>326</v>
      </c>
      <c r="E2406" s="9" t="s">
        <v>1261</v>
      </c>
      <c r="F2406" s="10">
        <v>44006</v>
      </c>
      <c r="G2406" s="10" t="str">
        <f>VLOOKUP(Table3[[#This Row],[Product ID]],[1]Products!$A:$G,2,0)</f>
        <v>Product 79</v>
      </c>
      <c r="H2406" s="22">
        <v>3</v>
      </c>
      <c r="I2406" s="9">
        <f>VLOOKUP('Consolidtaed Data'!$B6143,[1]Products!$A:$G,4,0)</f>
        <v>1743</v>
      </c>
      <c r="J2406" s="9">
        <f>VLOOKUP('Consolidtaed Data'!$B6143,[1]Products!$A:$G,3,0)</f>
        <v>872</v>
      </c>
      <c r="K2406" s="9">
        <f>'Consolidtaed Data'!$J6143*'Consolidtaed Data'!$H6143</f>
        <v>2400</v>
      </c>
      <c r="L2406" s="9">
        <f>'Consolidtaed Data'!$I6143*'Consolidtaed Data'!$H6143</f>
        <v>4364</v>
      </c>
      <c r="M2406" s="9">
        <f>'Consolidtaed Data'!$L6143-'Consolidtaed Data'!$K6143</f>
        <v>523</v>
      </c>
      <c r="N2406" s="9" t="str">
        <f>VLOOKUP('Consolidtaed Data'!$C6143,[1]Locations!$A:$O,2,0)</f>
        <v>Concord</v>
      </c>
      <c r="O2406" s="9" t="str">
        <f>VLOOKUP('Consolidtaed Data'!$D6143,'[1]Sales People'!$A:$B,2,0)</f>
        <v>Christopher Tucker</v>
      </c>
      <c r="P2406" s="9" t="str">
        <f>VLOOKUP('Consolidtaed Data'!$E6143,[1]Customers!$A:$B,2,0)</f>
        <v>Anthony Parker</v>
      </c>
      <c r="Q2406" s="11">
        <f>WEEKDAY('Consolidtaed Data'!$F6143)</f>
        <v>3</v>
      </c>
      <c r="R2406" s="9">
        <f>MONTH('Consolidtaed Data'!$F6143)</f>
        <v>4</v>
      </c>
      <c r="S2406" s="9" t="str">
        <f>TEXT(Table3[[#This Row],[Purchase Date]],"MMMM")</f>
        <v>June</v>
      </c>
      <c r="T2406" s="9">
        <f>YEAR('Consolidtaed Data'!$F6143)</f>
        <v>2021</v>
      </c>
    </row>
    <row r="2407" spans="1:20" x14ac:dyDescent="0.3">
      <c r="A2407" s="9" t="s">
        <v>3417</v>
      </c>
      <c r="B2407" s="9" t="s">
        <v>248</v>
      </c>
      <c r="C2407" s="9" t="s">
        <v>21</v>
      </c>
      <c r="D2407" s="9" t="s">
        <v>64</v>
      </c>
      <c r="E2407" s="9" t="s">
        <v>141</v>
      </c>
      <c r="F2407" s="10">
        <v>44006</v>
      </c>
      <c r="G2407" s="10" t="str">
        <f>VLOOKUP(Table3[[#This Row],[Product ID]],[1]Products!$A:$G,2,0)</f>
        <v>Product 97</v>
      </c>
      <c r="H2407" s="22">
        <v>1</v>
      </c>
      <c r="I2407" s="9">
        <f>VLOOKUP('Consolidtaed Data'!$B6579,[1]Products!$A:$G,4,0)</f>
        <v>800</v>
      </c>
      <c r="J2407" s="9">
        <f>VLOOKUP('Consolidtaed Data'!$B6579,[1]Products!$A:$G,3,0)</f>
        <v>536</v>
      </c>
      <c r="K2407" s="9">
        <f>'Consolidtaed Data'!$J6579*'Consolidtaed Data'!$H6579</f>
        <v>1434</v>
      </c>
      <c r="L2407" s="9">
        <f>'Consolidtaed Data'!$I6579*'Consolidtaed Data'!$H6579</f>
        <v>2658</v>
      </c>
      <c r="M2407" s="9">
        <f>'Consolidtaed Data'!$L6579-'Consolidtaed Data'!$K6579</f>
        <v>383</v>
      </c>
      <c r="N2407" s="9" t="str">
        <f>VLOOKUP('Consolidtaed Data'!$C6579,[1]Locations!$A:$O,2,0)</f>
        <v>Elk Grove</v>
      </c>
      <c r="O2407" s="9" t="str">
        <f>VLOOKUP('Consolidtaed Data'!$D6579,'[1]Sales People'!$A:$B,2,0)</f>
        <v>Henry Nelson</v>
      </c>
      <c r="P2407" s="9" t="str">
        <f>VLOOKUP('Consolidtaed Data'!$E6579,[1]Customers!$A:$B,2,0)</f>
        <v>Andrew Martin</v>
      </c>
      <c r="Q2407" s="11">
        <f>WEEKDAY('Consolidtaed Data'!$F6579)</f>
        <v>7</v>
      </c>
      <c r="R2407" s="9">
        <f>MONTH('Consolidtaed Data'!$F6579)</f>
        <v>5</v>
      </c>
      <c r="S2407" s="9" t="str">
        <f>TEXT(Table3[[#This Row],[Purchase Date]],"MMMM")</f>
        <v>June</v>
      </c>
      <c r="T2407" s="9">
        <f>YEAR('Consolidtaed Data'!$F6579)</f>
        <v>2021</v>
      </c>
    </row>
    <row r="2408" spans="1:20" x14ac:dyDescent="0.3">
      <c r="A2408" s="9" t="s">
        <v>3418</v>
      </c>
      <c r="B2408" s="9" t="s">
        <v>360</v>
      </c>
      <c r="C2408" s="9" t="s">
        <v>16</v>
      </c>
      <c r="D2408" s="9" t="s">
        <v>174</v>
      </c>
      <c r="E2408" s="9" t="s">
        <v>1337</v>
      </c>
      <c r="F2408" s="10">
        <v>44006</v>
      </c>
      <c r="G2408" s="10" t="str">
        <f>VLOOKUP(Table3[[#This Row],[Product ID]],[1]Products!$A:$G,2,0)</f>
        <v>Product 59</v>
      </c>
      <c r="H2408" s="22">
        <v>1</v>
      </c>
      <c r="I2408" s="9">
        <f>VLOOKUP('Consolidtaed Data'!$B6667,[1]Products!$A:$G,4,0)</f>
        <v>2495</v>
      </c>
      <c r="J2408" s="9">
        <f>VLOOKUP('Consolidtaed Data'!$B6667,[1]Products!$A:$G,3,0)</f>
        <v>1896</v>
      </c>
      <c r="K2408" s="9">
        <f>'Consolidtaed Data'!$J6667*'Consolidtaed Data'!$H6667</f>
        <v>534</v>
      </c>
      <c r="L2408" s="9">
        <f>'Consolidtaed Data'!$I6667*'Consolidtaed Data'!$H6667</f>
        <v>847</v>
      </c>
      <c r="M2408" s="9">
        <f>'Consolidtaed Data'!$L6667-'Consolidtaed Data'!$K6667</f>
        <v>192</v>
      </c>
      <c r="N2408" s="9" t="str">
        <f>VLOOKUP('Consolidtaed Data'!$C6667,[1]Locations!$A:$O,2,0)</f>
        <v>Temecula</v>
      </c>
      <c r="O2408" s="9" t="str">
        <f>VLOOKUP('Consolidtaed Data'!$D6667,'[1]Sales People'!$A:$B,2,0)</f>
        <v>Sean Miller</v>
      </c>
      <c r="P2408" s="9" t="str">
        <f>VLOOKUP('Consolidtaed Data'!$E6667,[1]Customers!$A:$B,2,0)</f>
        <v>Roy Hamilton</v>
      </c>
      <c r="Q2408" s="11">
        <f>WEEKDAY('Consolidtaed Data'!$F6667)</f>
        <v>7</v>
      </c>
      <c r="R2408" s="9">
        <f>MONTH('Consolidtaed Data'!$F6667)</f>
        <v>5</v>
      </c>
      <c r="S2408" s="9" t="str">
        <f>TEXT(Table3[[#This Row],[Purchase Date]],"MMMM")</f>
        <v>June</v>
      </c>
      <c r="T2408" s="9">
        <f>YEAR('Consolidtaed Data'!$F6667)</f>
        <v>2021</v>
      </c>
    </row>
    <row r="2409" spans="1:20" x14ac:dyDescent="0.3">
      <c r="A2409" s="9" t="s">
        <v>3419</v>
      </c>
      <c r="B2409" s="9" t="s">
        <v>806</v>
      </c>
      <c r="C2409" s="9" t="s">
        <v>63</v>
      </c>
      <c r="D2409" s="9" t="s">
        <v>123</v>
      </c>
      <c r="E2409" s="9" t="s">
        <v>1527</v>
      </c>
      <c r="F2409" s="10">
        <v>44006</v>
      </c>
      <c r="G2409" s="10" t="str">
        <f>VLOOKUP(Table3[[#This Row],[Product ID]],[1]Products!$A:$G,2,0)</f>
        <v>Product 72</v>
      </c>
      <c r="H2409" s="22">
        <v>2</v>
      </c>
      <c r="I2409" s="9">
        <f>VLOOKUP('Consolidtaed Data'!$B6717,[1]Products!$A:$G,4,0)</f>
        <v>368</v>
      </c>
      <c r="J2409" s="9">
        <f>VLOOKUP('Consolidtaed Data'!$B6717,[1]Products!$A:$G,3,0)</f>
        <v>294</v>
      </c>
      <c r="K2409" s="9">
        <f>'Consolidtaed Data'!$J6717*'Consolidtaed Data'!$H6717</f>
        <v>900</v>
      </c>
      <c r="L2409" s="9">
        <f>'Consolidtaed Data'!$I6717*'Consolidtaed Data'!$H6717</f>
        <v>1500</v>
      </c>
      <c r="M2409" s="9">
        <f>'Consolidtaed Data'!$L6717-'Consolidtaed Data'!$K6717</f>
        <v>98</v>
      </c>
      <c r="N2409" s="9" t="str">
        <f>VLOOKUP('Consolidtaed Data'!$C6717,[1]Locations!$A:$O,2,0)</f>
        <v>Jurupa Valley</v>
      </c>
      <c r="O2409" s="9" t="str">
        <f>VLOOKUP('Consolidtaed Data'!$D6717,'[1]Sales People'!$A:$B,2,0)</f>
        <v>Ryan Welch</v>
      </c>
      <c r="P2409" s="9" t="str">
        <f>VLOOKUP('Consolidtaed Data'!$E6717,[1]Customers!$A:$B,2,0)</f>
        <v>Willie Day</v>
      </c>
      <c r="Q2409" s="11">
        <f>WEEKDAY('Consolidtaed Data'!$F6717)</f>
        <v>4</v>
      </c>
      <c r="R2409" s="9">
        <f>MONTH('Consolidtaed Data'!$F6717)</f>
        <v>5</v>
      </c>
      <c r="S2409" s="9" t="str">
        <f>TEXT(Table3[[#This Row],[Purchase Date]],"MMMM")</f>
        <v>June</v>
      </c>
      <c r="T2409" s="9">
        <f>YEAR('Consolidtaed Data'!$F6717)</f>
        <v>2021</v>
      </c>
    </row>
    <row r="2410" spans="1:20" x14ac:dyDescent="0.3">
      <c r="A2410" s="9" t="s">
        <v>3420</v>
      </c>
      <c r="B2410" s="9" t="s">
        <v>151</v>
      </c>
      <c r="C2410" s="9" t="s">
        <v>228</v>
      </c>
      <c r="D2410" s="9" t="s">
        <v>131</v>
      </c>
      <c r="E2410" s="9" t="s">
        <v>980</v>
      </c>
      <c r="F2410" s="10">
        <v>44006</v>
      </c>
      <c r="G2410" s="10" t="str">
        <f>VLOOKUP(Table3[[#This Row],[Product ID]],[1]Products!$A:$G,2,0)</f>
        <v>Product 94</v>
      </c>
      <c r="H2410" s="22">
        <v>3</v>
      </c>
      <c r="I2410" s="9">
        <f>VLOOKUP('Consolidtaed Data'!$B7438,[1]Products!$A:$G,4,0)</f>
        <v>1708</v>
      </c>
      <c r="J2410" s="9">
        <f>VLOOKUP('Consolidtaed Data'!$B7438,[1]Products!$A:$G,3,0)</f>
        <v>871</v>
      </c>
      <c r="K2410" s="9">
        <f>'Consolidtaed Data'!$J7438*'Consolidtaed Data'!$H7438</f>
        <v>3930</v>
      </c>
      <c r="L2410" s="9">
        <f>'Consolidtaed Data'!$I7438*'Consolidtaed Data'!$H7438</f>
        <v>4792</v>
      </c>
      <c r="M2410" s="9">
        <f>'Consolidtaed Data'!$L7438-'Consolidtaed Data'!$K7438</f>
        <v>855</v>
      </c>
      <c r="N2410" s="9" t="str">
        <f>VLOOKUP('Consolidtaed Data'!$C7438,[1]Locations!$A:$O,2,0)</f>
        <v>Santa Rosa</v>
      </c>
      <c r="O2410" s="9" t="str">
        <f>VLOOKUP('Consolidtaed Data'!$D7438,'[1]Sales People'!$A:$B,2,0)</f>
        <v>Joe Sims</v>
      </c>
      <c r="P2410" s="9" t="str">
        <f>VLOOKUP('Consolidtaed Data'!$E7438,[1]Customers!$A:$B,2,0)</f>
        <v>Willie Day</v>
      </c>
      <c r="Q2410" s="11">
        <f>WEEKDAY('Consolidtaed Data'!$F7438)</f>
        <v>1</v>
      </c>
      <c r="R2410" s="9">
        <f>MONTH('Consolidtaed Data'!$F7438)</f>
        <v>7</v>
      </c>
      <c r="S2410" s="9" t="str">
        <f>TEXT(Table3[[#This Row],[Purchase Date]],"MMMM")</f>
        <v>June</v>
      </c>
      <c r="T2410" s="9">
        <f>YEAR('Consolidtaed Data'!$F7438)</f>
        <v>2021</v>
      </c>
    </row>
    <row r="2411" spans="1:20" x14ac:dyDescent="0.3">
      <c r="A2411" s="9" t="s">
        <v>3421</v>
      </c>
      <c r="B2411" s="9" t="s">
        <v>148</v>
      </c>
      <c r="C2411" s="9" t="s">
        <v>331</v>
      </c>
      <c r="D2411" s="9" t="s">
        <v>241</v>
      </c>
      <c r="E2411" s="9" t="s">
        <v>180</v>
      </c>
      <c r="F2411" s="10">
        <v>44006</v>
      </c>
      <c r="G2411" s="10" t="str">
        <f>VLOOKUP(Table3[[#This Row],[Product ID]],[1]Products!$A:$G,2,0)</f>
        <v>Product 16</v>
      </c>
      <c r="H2411" s="22">
        <v>2</v>
      </c>
      <c r="I2411" s="9">
        <f>VLOOKUP('Consolidtaed Data'!$B7540,[1]Products!$A:$G,4,0)</f>
        <v>913</v>
      </c>
      <c r="J2411" s="9">
        <f>VLOOKUP('Consolidtaed Data'!$B7540,[1]Products!$A:$G,3,0)</f>
        <v>584</v>
      </c>
      <c r="K2411" s="9">
        <f>'Consolidtaed Data'!$J7540*'Consolidtaed Data'!$H7540</f>
        <v>1230</v>
      </c>
      <c r="L2411" s="9">
        <f>'Consolidtaed Data'!$I7540*'Consolidtaed Data'!$H7540</f>
        <v>1783</v>
      </c>
      <c r="M2411" s="9">
        <f>'Consolidtaed Data'!$L7540-'Consolidtaed Data'!$K7540</f>
        <v>738</v>
      </c>
      <c r="N2411" s="9" t="str">
        <f>VLOOKUP('Consolidtaed Data'!$C7540,[1]Locations!$A:$O,2,0)</f>
        <v>Richmond</v>
      </c>
      <c r="O2411" s="9" t="str">
        <f>VLOOKUP('Consolidtaed Data'!$D7540,'[1]Sales People'!$A:$B,2,0)</f>
        <v>John Reyes</v>
      </c>
      <c r="P2411" s="9" t="str">
        <f>VLOOKUP('Consolidtaed Data'!$E7540,[1]Customers!$A:$B,2,0)</f>
        <v>Paul Chapman</v>
      </c>
      <c r="Q2411" s="11">
        <f>WEEKDAY('Consolidtaed Data'!$F7540)</f>
        <v>3</v>
      </c>
      <c r="R2411" s="9">
        <f>MONTH('Consolidtaed Data'!$F7540)</f>
        <v>7</v>
      </c>
      <c r="S2411" s="9" t="str">
        <f>TEXT(Table3[[#This Row],[Purchase Date]],"MMMM")</f>
        <v>June</v>
      </c>
      <c r="T2411" s="9">
        <f>YEAR('Consolidtaed Data'!$F7540)</f>
        <v>2021</v>
      </c>
    </row>
    <row r="2412" spans="1:20" x14ac:dyDescent="0.3">
      <c r="A2412" s="9" t="s">
        <v>3422</v>
      </c>
      <c r="B2412" s="9" t="s">
        <v>360</v>
      </c>
      <c r="C2412" s="9" t="s">
        <v>130</v>
      </c>
      <c r="D2412" s="9" t="s">
        <v>35</v>
      </c>
      <c r="E2412" s="9" t="s">
        <v>1866</v>
      </c>
      <c r="F2412" s="10">
        <v>44006</v>
      </c>
      <c r="G2412" s="10" t="str">
        <f>VLOOKUP(Table3[[#This Row],[Product ID]],[1]Products!$A:$G,2,0)</f>
        <v>Product 59</v>
      </c>
      <c r="H2412" s="22">
        <v>2</v>
      </c>
      <c r="I2412" s="9">
        <f>VLOOKUP('Consolidtaed Data'!$B7600,[1]Products!$A:$G,4,0)</f>
        <v>1052</v>
      </c>
      <c r="J2412" s="9">
        <f>VLOOKUP('Consolidtaed Data'!$B7600,[1]Products!$A:$G,3,0)</f>
        <v>589</v>
      </c>
      <c r="K2412" s="9">
        <f>'Consolidtaed Data'!$J7600*'Consolidtaed Data'!$H7600</f>
        <v>2092</v>
      </c>
      <c r="L2412" s="9">
        <f>'Consolidtaed Data'!$I7600*'Consolidtaed Data'!$H7600</f>
        <v>3270</v>
      </c>
      <c r="M2412" s="9">
        <f>'Consolidtaed Data'!$L7600-'Consolidtaed Data'!$K7600</f>
        <v>331</v>
      </c>
      <c r="N2412" s="9" t="str">
        <f>VLOOKUP('Consolidtaed Data'!$C7600,[1]Locations!$A:$O,2,0)</f>
        <v>Corona</v>
      </c>
      <c r="O2412" s="9" t="str">
        <f>VLOOKUP('Consolidtaed Data'!$D7600,'[1]Sales People'!$A:$B,2,0)</f>
        <v>Robert Reed</v>
      </c>
      <c r="P2412" s="9" t="str">
        <f>VLOOKUP('Consolidtaed Data'!$E7600,[1]Customers!$A:$B,2,0)</f>
        <v>Eric Shaw</v>
      </c>
      <c r="Q2412" s="11">
        <f>WEEKDAY('Consolidtaed Data'!$F7600)</f>
        <v>7</v>
      </c>
      <c r="R2412" s="9">
        <f>MONTH('Consolidtaed Data'!$F7600)</f>
        <v>7</v>
      </c>
      <c r="S2412" s="9" t="str">
        <f>TEXT(Table3[[#This Row],[Purchase Date]],"MMMM")</f>
        <v>June</v>
      </c>
      <c r="T2412" s="9">
        <f>YEAR('Consolidtaed Data'!$F7600)</f>
        <v>2021</v>
      </c>
    </row>
    <row r="2413" spans="1:20" x14ac:dyDescent="0.3">
      <c r="A2413" s="9" t="s">
        <v>3423</v>
      </c>
      <c r="B2413" s="9" t="s">
        <v>360</v>
      </c>
      <c r="C2413" s="9" t="s">
        <v>108</v>
      </c>
      <c r="D2413" s="9" t="s">
        <v>100</v>
      </c>
      <c r="E2413" s="9" t="s">
        <v>2017</v>
      </c>
      <c r="F2413" s="10">
        <v>44006</v>
      </c>
      <c r="G2413" s="10" t="str">
        <f>VLOOKUP(Table3[[#This Row],[Product ID]],[1]Products!$A:$G,2,0)</f>
        <v>Product 59</v>
      </c>
      <c r="H2413" s="22">
        <v>1</v>
      </c>
      <c r="I2413" s="9">
        <f>VLOOKUP('Consolidtaed Data'!$B7803,[1]Products!$A:$G,4,0)</f>
        <v>1103</v>
      </c>
      <c r="J2413" s="9">
        <f>VLOOKUP('Consolidtaed Data'!$B7803,[1]Products!$A:$G,3,0)</f>
        <v>838</v>
      </c>
      <c r="K2413" s="9">
        <f>'Consolidtaed Data'!$J7803*'Consolidtaed Data'!$H7803</f>
        <v>1924</v>
      </c>
      <c r="L2413" s="9">
        <f>'Consolidtaed Data'!$I7803*'Consolidtaed Data'!$H7803</f>
        <v>2828</v>
      </c>
      <c r="M2413" s="9">
        <f>'Consolidtaed Data'!$L7803-'Consolidtaed Data'!$K7803</f>
        <v>265</v>
      </c>
      <c r="N2413" s="9" t="str">
        <f>VLOOKUP('Consolidtaed Data'!$C7803,[1]Locations!$A:$O,2,0)</f>
        <v>Murrieta</v>
      </c>
      <c r="O2413" s="9" t="str">
        <f>VLOOKUP('Consolidtaed Data'!$D7803,'[1]Sales People'!$A:$B,2,0)</f>
        <v>Ryan Welch</v>
      </c>
      <c r="P2413" s="9" t="str">
        <f>VLOOKUP('Consolidtaed Data'!$E7803,[1]Customers!$A:$B,2,0)</f>
        <v>Paul Holmes</v>
      </c>
      <c r="Q2413" s="11">
        <f>WEEKDAY('Consolidtaed Data'!$F7803)</f>
        <v>1</v>
      </c>
      <c r="R2413" s="9">
        <f>MONTH('Consolidtaed Data'!$F7803)</f>
        <v>8</v>
      </c>
      <c r="S2413" s="9" t="str">
        <f>TEXT(Table3[[#This Row],[Purchase Date]],"MMMM")</f>
        <v>June</v>
      </c>
      <c r="T2413" s="9">
        <f>YEAR('Consolidtaed Data'!$F7803)</f>
        <v>2021</v>
      </c>
    </row>
    <row r="2414" spans="1:20" x14ac:dyDescent="0.3">
      <c r="A2414" s="9" t="s">
        <v>3424</v>
      </c>
      <c r="B2414" s="9" t="s">
        <v>252</v>
      </c>
      <c r="C2414" s="9" t="s">
        <v>263</v>
      </c>
      <c r="D2414" s="9" t="s">
        <v>64</v>
      </c>
      <c r="E2414" s="9" t="s">
        <v>1827</v>
      </c>
      <c r="F2414" s="10">
        <v>44006</v>
      </c>
      <c r="G2414" s="10" t="str">
        <f>VLOOKUP(Table3[[#This Row],[Product ID]],[1]Products!$A:$G,2,0)</f>
        <v>Product 81</v>
      </c>
      <c r="H2414" s="22">
        <v>1</v>
      </c>
      <c r="I2414" s="9">
        <f>VLOOKUP('Consolidtaed Data'!$B8040,[1]Products!$A:$G,4,0)</f>
        <v>2294</v>
      </c>
      <c r="J2414" s="9">
        <f>VLOOKUP('Consolidtaed Data'!$B8040,[1]Products!$A:$G,3,0)</f>
        <v>1399</v>
      </c>
      <c r="K2414" s="9">
        <f>'Consolidtaed Data'!$J8040*'Consolidtaed Data'!$H8040</f>
        <v>1683</v>
      </c>
      <c r="L2414" s="9">
        <f>'Consolidtaed Data'!$I8040*'Consolidtaed Data'!$H8040</f>
        <v>2052</v>
      </c>
      <c r="M2414" s="9">
        <f>'Consolidtaed Data'!$L8040-'Consolidtaed Data'!$K8040</f>
        <v>1485</v>
      </c>
      <c r="N2414" s="9" t="str">
        <f>VLOOKUP('Consolidtaed Data'!$C8040,[1]Locations!$A:$O,2,0)</f>
        <v>San Bernardino</v>
      </c>
      <c r="O2414" s="9" t="str">
        <f>VLOOKUP('Consolidtaed Data'!$D8040,'[1]Sales People'!$A:$B,2,0)</f>
        <v>Carl Hall</v>
      </c>
      <c r="P2414" s="9" t="str">
        <f>VLOOKUP('Consolidtaed Data'!$E8040,[1]Customers!$A:$B,2,0)</f>
        <v>Martin Reyes</v>
      </c>
      <c r="Q2414" s="11">
        <f>WEEKDAY('Consolidtaed Data'!$F8040)</f>
        <v>7</v>
      </c>
      <c r="R2414" s="9">
        <f>MONTH('Consolidtaed Data'!$F8040)</f>
        <v>9</v>
      </c>
      <c r="S2414" s="9" t="str">
        <f>TEXT(Table3[[#This Row],[Purchase Date]],"MMMM")</f>
        <v>June</v>
      </c>
      <c r="T2414" s="9">
        <f>YEAR('Consolidtaed Data'!$F8040)</f>
        <v>2021</v>
      </c>
    </row>
    <row r="2415" spans="1:20" x14ac:dyDescent="0.3">
      <c r="A2415" s="9" t="s">
        <v>3425</v>
      </c>
      <c r="B2415" s="9" t="s">
        <v>107</v>
      </c>
      <c r="C2415" s="9" t="s">
        <v>295</v>
      </c>
      <c r="D2415" s="9" t="s">
        <v>35</v>
      </c>
      <c r="E2415" s="9" t="s">
        <v>2074</v>
      </c>
      <c r="F2415" s="10">
        <v>44006</v>
      </c>
      <c r="G2415" s="10" t="str">
        <f>VLOOKUP(Table3[[#This Row],[Product ID]],[1]Products!$A:$G,2,0)</f>
        <v>Product 52</v>
      </c>
      <c r="H2415" s="22">
        <v>3</v>
      </c>
      <c r="I2415" s="9">
        <f>VLOOKUP('Consolidtaed Data'!$B8275,[1]Products!$A:$G,4,0)</f>
        <v>1708</v>
      </c>
      <c r="J2415" s="9">
        <f>VLOOKUP('Consolidtaed Data'!$B8275,[1]Products!$A:$G,3,0)</f>
        <v>871</v>
      </c>
      <c r="K2415" s="9">
        <f>'Consolidtaed Data'!$J8275*'Consolidtaed Data'!$H8275</f>
        <v>61</v>
      </c>
      <c r="L2415" s="9">
        <f>'Consolidtaed Data'!$I8275*'Consolidtaed Data'!$H8275</f>
        <v>95</v>
      </c>
      <c r="M2415" s="9">
        <f>'Consolidtaed Data'!$L8275-'Consolidtaed Data'!$K8275</f>
        <v>351</v>
      </c>
      <c r="N2415" s="9" t="str">
        <f>VLOOKUP('Consolidtaed Data'!$C8275,[1]Locations!$A:$O,2,0)</f>
        <v>Sunnyvale</v>
      </c>
      <c r="O2415" s="9" t="str">
        <f>VLOOKUP('Consolidtaed Data'!$D8275,'[1]Sales People'!$A:$B,2,0)</f>
        <v>Kenneth Fields</v>
      </c>
      <c r="P2415" s="9" t="str">
        <f>VLOOKUP('Consolidtaed Data'!$E8275,[1]Customers!$A:$B,2,0)</f>
        <v>Larry Ross</v>
      </c>
      <c r="Q2415" s="11">
        <f>WEEKDAY('Consolidtaed Data'!$F8275)</f>
        <v>3</v>
      </c>
      <c r="R2415" s="9">
        <f>MONTH('Consolidtaed Data'!$F8275)</f>
        <v>9</v>
      </c>
      <c r="S2415" s="9" t="str">
        <f>TEXT(Table3[[#This Row],[Purchase Date]],"MMMM")</f>
        <v>June</v>
      </c>
      <c r="T2415" s="9">
        <f>YEAR('Consolidtaed Data'!$F8275)</f>
        <v>2021</v>
      </c>
    </row>
    <row r="2416" spans="1:20" x14ac:dyDescent="0.3">
      <c r="A2416" s="9" t="s">
        <v>3426</v>
      </c>
      <c r="B2416" s="9" t="s">
        <v>322</v>
      </c>
      <c r="C2416" s="9" t="s">
        <v>122</v>
      </c>
      <c r="D2416" s="9" t="s">
        <v>153</v>
      </c>
      <c r="E2416" s="9" t="s">
        <v>695</v>
      </c>
      <c r="F2416" s="10">
        <v>44006</v>
      </c>
      <c r="G2416" s="10" t="str">
        <f>VLOOKUP(Table3[[#This Row],[Product ID]],[1]Products!$A:$G,2,0)</f>
        <v>Product 43</v>
      </c>
      <c r="H2416" s="22">
        <v>1</v>
      </c>
      <c r="I2416" s="9">
        <f>VLOOKUP('Consolidtaed Data'!$B8748,[1]Products!$A:$G,4,0)</f>
        <v>1500</v>
      </c>
      <c r="J2416" s="9">
        <f>VLOOKUP('Consolidtaed Data'!$B8748,[1]Products!$A:$G,3,0)</f>
        <v>900</v>
      </c>
      <c r="K2416" s="9">
        <f>'Consolidtaed Data'!$J8748*'Consolidtaed Data'!$H8748</f>
        <v>900</v>
      </c>
      <c r="L2416" s="9">
        <f>'Consolidtaed Data'!$I8748*'Consolidtaed Data'!$H8748</f>
        <v>1500</v>
      </c>
      <c r="M2416" s="9">
        <f>'Consolidtaed Data'!$L8748-'Consolidtaed Data'!$K8748</f>
        <v>1695</v>
      </c>
      <c r="N2416" s="9" t="str">
        <f>VLOOKUP('Consolidtaed Data'!$C8748,[1]Locations!$A:$O,2,0)</f>
        <v>Costa Mesa</v>
      </c>
      <c r="O2416" s="9" t="str">
        <f>VLOOKUP('Consolidtaed Data'!$D8748,'[1]Sales People'!$A:$B,2,0)</f>
        <v>Henry Nelson</v>
      </c>
      <c r="P2416" s="9" t="str">
        <f>VLOOKUP('Consolidtaed Data'!$E8748,[1]Customers!$A:$B,2,0)</f>
        <v>Wayne Ortiz</v>
      </c>
      <c r="Q2416" s="11">
        <f>WEEKDAY('Consolidtaed Data'!$F8748)</f>
        <v>4</v>
      </c>
      <c r="R2416" s="9">
        <f>MONTH('Consolidtaed Data'!$F8748)</f>
        <v>10</v>
      </c>
      <c r="S2416" s="9" t="str">
        <f>TEXT(Table3[[#This Row],[Purchase Date]],"MMMM")</f>
        <v>June</v>
      </c>
      <c r="T2416" s="9">
        <f>YEAR('Consolidtaed Data'!$F8748)</f>
        <v>2021</v>
      </c>
    </row>
    <row r="2417" spans="1:20" x14ac:dyDescent="0.3">
      <c r="A2417" s="9" t="s">
        <v>3427</v>
      </c>
      <c r="B2417" s="9" t="s">
        <v>712</v>
      </c>
      <c r="C2417" s="9" t="s">
        <v>344</v>
      </c>
      <c r="D2417" s="9" t="s">
        <v>143</v>
      </c>
      <c r="E2417" s="9" t="s">
        <v>303</v>
      </c>
      <c r="F2417" s="10">
        <v>44006</v>
      </c>
      <c r="G2417" s="10" t="str">
        <f>VLOOKUP(Table3[[#This Row],[Product ID]],[1]Products!$A:$G,2,0)</f>
        <v>Product 32</v>
      </c>
      <c r="H2417" s="22">
        <v>1</v>
      </c>
      <c r="I2417" s="9">
        <f>VLOOKUP('Consolidtaed Data'!$B9169,[1]Products!$A:$G,4,0)</f>
        <v>400</v>
      </c>
      <c r="J2417" s="9">
        <f>VLOOKUP('Consolidtaed Data'!$B9169,[1]Products!$A:$G,3,0)</f>
        <v>208</v>
      </c>
      <c r="K2417" s="9">
        <f>'Consolidtaed Data'!$J9169*'Consolidtaed Data'!$H9169</f>
        <v>4548</v>
      </c>
      <c r="L2417" s="9">
        <f>'Consolidtaed Data'!$I9169*'Consolidtaed Data'!$H9169</f>
        <v>5349</v>
      </c>
      <c r="M2417" s="9">
        <f>'Consolidtaed Data'!$L9169-'Consolidtaed Data'!$K9169</f>
        <v>376</v>
      </c>
      <c r="N2417" s="9" t="str">
        <f>VLOOKUP('Consolidtaed Data'!$C9169,[1]Locations!$A:$O,2,0)</f>
        <v>San Jose</v>
      </c>
      <c r="O2417" s="9" t="str">
        <f>VLOOKUP('Consolidtaed Data'!$D9169,'[1]Sales People'!$A:$B,2,0)</f>
        <v>Martin Perry</v>
      </c>
      <c r="P2417" s="9" t="str">
        <f>VLOOKUP('Consolidtaed Data'!$E9169,[1]Customers!$A:$B,2,0)</f>
        <v>Jonathan Harris</v>
      </c>
      <c r="Q2417" s="11">
        <f>WEEKDAY('Consolidtaed Data'!$F9169)</f>
        <v>5</v>
      </c>
      <c r="R2417" s="9">
        <f>MONTH('Consolidtaed Data'!$F9169)</f>
        <v>11</v>
      </c>
      <c r="S2417" s="9" t="str">
        <f>TEXT(Table3[[#This Row],[Purchase Date]],"MMMM")</f>
        <v>June</v>
      </c>
      <c r="T2417" s="9">
        <f>YEAR('Consolidtaed Data'!$F9169)</f>
        <v>2021</v>
      </c>
    </row>
    <row r="2418" spans="1:20" x14ac:dyDescent="0.3">
      <c r="A2418" s="9" t="s">
        <v>3428</v>
      </c>
      <c r="B2418" s="9" t="s">
        <v>366</v>
      </c>
      <c r="C2418" s="9" t="s">
        <v>201</v>
      </c>
      <c r="D2418" s="9" t="s">
        <v>95</v>
      </c>
      <c r="E2418" s="9" t="s">
        <v>583</v>
      </c>
      <c r="F2418" s="10">
        <v>44006</v>
      </c>
      <c r="G2418" s="10" t="str">
        <f>VLOOKUP(Table3[[#This Row],[Product ID]],[1]Products!$A:$G,2,0)</f>
        <v>Product 39</v>
      </c>
      <c r="H2418" s="22">
        <v>1</v>
      </c>
      <c r="I2418" s="9">
        <f>VLOOKUP('Consolidtaed Data'!$B9289,[1]Products!$A:$G,4,0)</f>
        <v>1783</v>
      </c>
      <c r="J2418" s="9">
        <f>VLOOKUP('Consolidtaed Data'!$B9289,[1]Products!$A:$G,3,0)</f>
        <v>1516</v>
      </c>
      <c r="K2418" s="9">
        <f>'Consolidtaed Data'!$J9289*'Consolidtaed Data'!$H9289</f>
        <v>1067</v>
      </c>
      <c r="L2418" s="9">
        <f>'Consolidtaed Data'!$I9289*'Consolidtaed Data'!$H9289</f>
        <v>1809</v>
      </c>
      <c r="M2418" s="9">
        <f>'Consolidtaed Data'!$L9289-'Consolidtaed Data'!$K9289</f>
        <v>106</v>
      </c>
      <c r="N2418" s="9" t="str">
        <f>VLOOKUP('Consolidtaed Data'!$C9289,[1]Locations!$A:$O,2,0)</f>
        <v>Fontana</v>
      </c>
      <c r="O2418" s="9" t="str">
        <f>VLOOKUP('Consolidtaed Data'!$D9289,'[1]Sales People'!$A:$B,2,0)</f>
        <v>Kevin Butler</v>
      </c>
      <c r="P2418" s="9" t="str">
        <f>VLOOKUP('Consolidtaed Data'!$E9289,[1]Customers!$A:$B,2,0)</f>
        <v>Louis Perry</v>
      </c>
      <c r="Q2418" s="11">
        <f>WEEKDAY('Consolidtaed Data'!$F9289)</f>
        <v>6</v>
      </c>
      <c r="R2418" s="9">
        <f>MONTH('Consolidtaed Data'!$F9289)</f>
        <v>12</v>
      </c>
      <c r="S2418" s="9" t="str">
        <f>TEXT(Table3[[#This Row],[Purchase Date]],"MMMM")</f>
        <v>June</v>
      </c>
      <c r="T2418" s="9">
        <f>YEAR('Consolidtaed Data'!$F9289)</f>
        <v>2021</v>
      </c>
    </row>
    <row r="2419" spans="1:20" x14ac:dyDescent="0.3">
      <c r="A2419" s="9" t="s">
        <v>3429</v>
      </c>
      <c r="B2419" s="9" t="s">
        <v>136</v>
      </c>
      <c r="C2419" s="9" t="s">
        <v>253</v>
      </c>
      <c r="D2419" s="9" t="s">
        <v>220</v>
      </c>
      <c r="E2419" s="9" t="s">
        <v>514</v>
      </c>
      <c r="F2419" s="10">
        <v>44006</v>
      </c>
      <c r="G2419" s="10" t="str">
        <f>VLOOKUP(Table3[[#This Row],[Product ID]],[1]Products!$A:$G,2,0)</f>
        <v>Product 2</v>
      </c>
      <c r="H2419" s="22">
        <v>4</v>
      </c>
      <c r="I2419" s="9">
        <f>VLOOKUP('Consolidtaed Data'!$B9660,[1]Products!$A:$G,4,0)</f>
        <v>1467</v>
      </c>
      <c r="J2419" s="9">
        <f>VLOOKUP('Consolidtaed Data'!$B9660,[1]Products!$A:$G,3,0)</f>
        <v>807</v>
      </c>
      <c r="K2419" s="9">
        <f>'Consolidtaed Data'!$J9660*'Consolidtaed Data'!$H9660</f>
        <v>4176</v>
      </c>
      <c r="L2419" s="9">
        <f>'Consolidtaed Data'!$I9660*'Consolidtaed Data'!$H9660</f>
        <v>7596</v>
      </c>
      <c r="M2419" s="9">
        <f>'Consolidtaed Data'!$L9660-'Consolidtaed Data'!$K9660</f>
        <v>731</v>
      </c>
      <c r="N2419" s="9" t="str">
        <f>VLOOKUP('Consolidtaed Data'!$C9660,[1]Locations!$A:$O,2,0)</f>
        <v>Moreno Valley</v>
      </c>
      <c r="O2419" s="9" t="str">
        <f>VLOOKUP('Consolidtaed Data'!$D9660,'[1]Sales People'!$A:$B,2,0)</f>
        <v>Howard Sims</v>
      </c>
      <c r="P2419" s="9" t="str">
        <f>VLOOKUP('Consolidtaed Data'!$E9660,[1]Customers!$A:$B,2,0)</f>
        <v>Ralph Kelley</v>
      </c>
      <c r="Q2419" s="11">
        <f>WEEKDAY('Consolidtaed Data'!$F9660)</f>
        <v>6</v>
      </c>
      <c r="R2419" s="9">
        <f>MONTH('Consolidtaed Data'!$F9660)</f>
        <v>12</v>
      </c>
      <c r="S2419" s="9" t="str">
        <f>TEXT(Table3[[#This Row],[Purchase Date]],"MMMM")</f>
        <v>June</v>
      </c>
      <c r="T2419" s="9">
        <f>YEAR('Consolidtaed Data'!$F9660)</f>
        <v>2021</v>
      </c>
    </row>
    <row r="2420" spans="1:20" x14ac:dyDescent="0.3">
      <c r="A2420" s="9" t="s">
        <v>3430</v>
      </c>
      <c r="B2420" s="9" t="s">
        <v>330</v>
      </c>
      <c r="C2420" s="9" t="s">
        <v>564</v>
      </c>
      <c r="D2420" s="9" t="s">
        <v>329</v>
      </c>
      <c r="E2420" s="9" t="s">
        <v>693</v>
      </c>
      <c r="F2420" s="10">
        <v>44007</v>
      </c>
      <c r="G2420" s="10" t="str">
        <f>VLOOKUP(Table3[[#This Row],[Product ID]],[1]Products!$A:$G,2,0)</f>
        <v>Product 91</v>
      </c>
      <c r="H2420" s="22">
        <v>1</v>
      </c>
      <c r="I2420" s="9">
        <f>VLOOKUP('Consolidtaed Data'!$B4779,[1]Products!$A:$G,4,0)</f>
        <v>1635</v>
      </c>
      <c r="J2420" s="9">
        <f>VLOOKUP('Consolidtaed Data'!$B4779,[1]Products!$A:$G,3,0)</f>
        <v>1046</v>
      </c>
      <c r="K2420" s="9">
        <f>'Consolidtaed Data'!$J4779*'Consolidtaed Data'!$H4779</f>
        <v>876</v>
      </c>
      <c r="L2420" s="9">
        <f>'Consolidtaed Data'!$I4779*'Consolidtaed Data'!$H4779</f>
        <v>1068</v>
      </c>
      <c r="M2420" s="9">
        <f>'Consolidtaed Data'!$L4779-'Consolidtaed Data'!$K4779</f>
        <v>2212</v>
      </c>
      <c r="N2420" s="9" t="str">
        <f>VLOOKUP('Consolidtaed Data'!$C4779,[1]Locations!$A:$O,2,0)</f>
        <v>Carlsbad</v>
      </c>
      <c r="O2420" s="9" t="str">
        <f>VLOOKUP('Consolidtaed Data'!$D4779,'[1]Sales People'!$A:$B,2,0)</f>
        <v>Brian Davis</v>
      </c>
      <c r="P2420" s="9" t="str">
        <f>VLOOKUP('Consolidtaed Data'!$E4779,[1]Customers!$A:$B,2,0)</f>
        <v>Christopher Arnold</v>
      </c>
      <c r="Q2420" s="11">
        <f>WEEKDAY('Consolidtaed Data'!$F4779)</f>
        <v>4</v>
      </c>
      <c r="R2420" s="9">
        <f>MONTH('Consolidtaed Data'!$F4779)</f>
        <v>12</v>
      </c>
      <c r="S2420" s="9" t="str">
        <f>TEXT(Table3[[#This Row],[Purchase Date]],"MMMM")</f>
        <v>June</v>
      </c>
      <c r="T2420" s="9">
        <f>YEAR('Consolidtaed Data'!$F4779)</f>
        <v>2020</v>
      </c>
    </row>
    <row r="2421" spans="1:20" x14ac:dyDescent="0.3">
      <c r="A2421" s="9" t="s">
        <v>3431</v>
      </c>
      <c r="B2421" s="9" t="s">
        <v>443</v>
      </c>
      <c r="C2421" s="9" t="s">
        <v>21</v>
      </c>
      <c r="D2421" s="9" t="s">
        <v>100</v>
      </c>
      <c r="E2421" s="9" t="s">
        <v>224</v>
      </c>
      <c r="F2421" s="10">
        <v>44007</v>
      </c>
      <c r="G2421" s="10" t="str">
        <f>VLOOKUP(Table3[[#This Row],[Product ID]],[1]Products!$A:$G,2,0)</f>
        <v>Product 61</v>
      </c>
      <c r="H2421" s="22">
        <v>1</v>
      </c>
      <c r="I2421" s="9">
        <f>VLOOKUP('Consolidtaed Data'!$B4861,[1]Products!$A:$G,4,0)</f>
        <v>1380</v>
      </c>
      <c r="J2421" s="9">
        <f>VLOOKUP('Consolidtaed Data'!$B4861,[1]Products!$A:$G,3,0)</f>
        <v>1090</v>
      </c>
      <c r="K2421" s="9">
        <f>'Consolidtaed Data'!$J4861*'Consolidtaed Data'!$H4861</f>
        <v>2734</v>
      </c>
      <c r="L2421" s="9">
        <f>'Consolidtaed Data'!$I4861*'Consolidtaed Data'!$H4861</f>
        <v>4482</v>
      </c>
      <c r="M2421" s="9">
        <f>'Consolidtaed Data'!$L4861-'Consolidtaed Data'!$K4861</f>
        <v>51</v>
      </c>
      <c r="N2421" s="9" t="str">
        <f>VLOOKUP('Consolidtaed Data'!$C4861,[1]Locations!$A:$O,2,0)</f>
        <v>Hayward</v>
      </c>
      <c r="O2421" s="9" t="str">
        <f>VLOOKUP('Consolidtaed Data'!$D4861,'[1]Sales People'!$A:$B,2,0)</f>
        <v>Martin Perry</v>
      </c>
      <c r="P2421" s="9" t="str">
        <f>VLOOKUP('Consolidtaed Data'!$E4861,[1]Customers!$A:$B,2,0)</f>
        <v>Anthony Chapman</v>
      </c>
      <c r="Q2421" s="11">
        <f>WEEKDAY('Consolidtaed Data'!$F4861)</f>
        <v>4</v>
      </c>
      <c r="R2421" s="9">
        <f>MONTH('Consolidtaed Data'!$F4861)</f>
        <v>12</v>
      </c>
      <c r="S2421" s="9" t="str">
        <f>TEXT(Table3[[#This Row],[Purchase Date]],"MMMM")</f>
        <v>June</v>
      </c>
      <c r="T2421" s="9">
        <f>YEAR('Consolidtaed Data'!$F4861)</f>
        <v>2020</v>
      </c>
    </row>
    <row r="2422" spans="1:20" x14ac:dyDescent="0.3">
      <c r="A2422" s="9" t="s">
        <v>3432</v>
      </c>
      <c r="B2422" s="9" t="s">
        <v>981</v>
      </c>
      <c r="C2422" s="9" t="s">
        <v>82</v>
      </c>
      <c r="D2422" s="9" t="s">
        <v>143</v>
      </c>
      <c r="E2422" s="9" t="s">
        <v>198</v>
      </c>
      <c r="F2422" s="10">
        <v>44007</v>
      </c>
      <c r="G2422" s="10" t="str">
        <f>VLOOKUP(Table3[[#This Row],[Product ID]],[1]Products!$A:$G,2,0)</f>
        <v>Product 3</v>
      </c>
      <c r="H2422" s="22">
        <v>3</v>
      </c>
      <c r="I2422" s="9">
        <f>VLOOKUP('Consolidtaed Data'!$B5178,[1]Products!$A:$G,4,0)</f>
        <v>368</v>
      </c>
      <c r="J2422" s="9">
        <f>VLOOKUP('Consolidtaed Data'!$B5178,[1]Products!$A:$G,3,0)</f>
        <v>294</v>
      </c>
      <c r="K2422" s="9">
        <f>'Consolidtaed Data'!$J5178*'Consolidtaed Data'!$H5178</f>
        <v>130</v>
      </c>
      <c r="L2422" s="9">
        <f>'Consolidtaed Data'!$I5178*'Consolidtaed Data'!$H5178</f>
        <v>181</v>
      </c>
      <c r="M2422" s="9">
        <f>'Consolidtaed Data'!$L5178-'Consolidtaed Data'!$K5178</f>
        <v>256</v>
      </c>
      <c r="N2422" s="9" t="str">
        <f>VLOOKUP('Consolidtaed Data'!$C5178,[1]Locations!$A:$O,2,0)</f>
        <v>Chula Vista</v>
      </c>
      <c r="O2422" s="9" t="str">
        <f>VLOOKUP('Consolidtaed Data'!$D5178,'[1]Sales People'!$A:$B,2,0)</f>
        <v>Justin Lynch</v>
      </c>
      <c r="P2422" s="9" t="str">
        <f>VLOOKUP('Consolidtaed Data'!$E5178,[1]Customers!$A:$B,2,0)</f>
        <v>Paul Larson</v>
      </c>
      <c r="Q2422" s="11">
        <f>WEEKDAY('Consolidtaed Data'!$F5178)</f>
        <v>7</v>
      </c>
      <c r="R2422" s="9">
        <f>MONTH('Consolidtaed Data'!$F5178)</f>
        <v>1</v>
      </c>
      <c r="S2422" s="9" t="str">
        <f>TEXT(Table3[[#This Row],[Purchase Date]],"MMMM")</f>
        <v>June</v>
      </c>
      <c r="T2422" s="9">
        <f>YEAR('Consolidtaed Data'!$F5178)</f>
        <v>2021</v>
      </c>
    </row>
    <row r="2423" spans="1:20" x14ac:dyDescent="0.3">
      <c r="A2423" s="9" t="s">
        <v>3433</v>
      </c>
      <c r="B2423" s="9" t="s">
        <v>373</v>
      </c>
      <c r="C2423" s="9" t="s">
        <v>59</v>
      </c>
      <c r="D2423" s="9" t="s">
        <v>241</v>
      </c>
      <c r="E2423" s="9" t="s">
        <v>993</v>
      </c>
      <c r="F2423" s="10">
        <v>44007</v>
      </c>
      <c r="G2423" s="10" t="str">
        <f>VLOOKUP(Table3[[#This Row],[Product ID]],[1]Products!$A:$G,2,0)</f>
        <v>Product 66</v>
      </c>
      <c r="H2423" s="22">
        <v>1</v>
      </c>
      <c r="I2423" s="9">
        <f>VLOOKUP('Consolidtaed Data'!$B5239,[1]Products!$A:$G,4,0)</f>
        <v>1103</v>
      </c>
      <c r="J2423" s="9">
        <f>VLOOKUP('Consolidtaed Data'!$B5239,[1]Products!$A:$G,3,0)</f>
        <v>838</v>
      </c>
      <c r="K2423" s="9">
        <f>'Consolidtaed Data'!$J5239*'Consolidtaed Data'!$H5239</f>
        <v>2454</v>
      </c>
      <c r="L2423" s="9">
        <f>'Consolidtaed Data'!$I5239*'Consolidtaed Data'!$H5239</f>
        <v>3066</v>
      </c>
      <c r="M2423" s="9">
        <f>'Consolidtaed Data'!$L5239-'Consolidtaed Data'!$K5239</f>
        <v>612</v>
      </c>
      <c r="N2423" s="9" t="str">
        <f>VLOOKUP('Consolidtaed Data'!$C5239,[1]Locations!$A:$O,2,0)</f>
        <v>El Monte</v>
      </c>
      <c r="O2423" s="9" t="str">
        <f>VLOOKUP('Consolidtaed Data'!$D5239,'[1]Sales People'!$A:$B,2,0)</f>
        <v>Joshua Cook</v>
      </c>
      <c r="P2423" s="9" t="str">
        <f>VLOOKUP('Consolidtaed Data'!$E5239,[1]Customers!$A:$B,2,0)</f>
        <v>Jerry Andrews</v>
      </c>
      <c r="Q2423" s="11">
        <f>WEEKDAY('Consolidtaed Data'!$F5239)</f>
        <v>4</v>
      </c>
      <c r="R2423" s="9">
        <f>MONTH('Consolidtaed Data'!$F5239)</f>
        <v>1</v>
      </c>
      <c r="S2423" s="9" t="str">
        <f>TEXT(Table3[[#This Row],[Purchase Date]],"MMMM")</f>
        <v>June</v>
      </c>
      <c r="T2423" s="9">
        <f>YEAR('Consolidtaed Data'!$F5239)</f>
        <v>2021</v>
      </c>
    </row>
    <row r="2424" spans="1:20" x14ac:dyDescent="0.3">
      <c r="A2424" s="9" t="s">
        <v>3434</v>
      </c>
      <c r="B2424" s="9" t="s">
        <v>355</v>
      </c>
      <c r="C2424" s="9" t="s">
        <v>504</v>
      </c>
      <c r="D2424" s="9" t="s">
        <v>374</v>
      </c>
      <c r="E2424" s="9" t="s">
        <v>939</v>
      </c>
      <c r="F2424" s="10">
        <v>44007</v>
      </c>
      <c r="G2424" s="10" t="str">
        <f>VLOOKUP(Table3[[#This Row],[Product ID]],[1]Products!$A:$G,2,0)</f>
        <v>Product 100</v>
      </c>
      <c r="H2424" s="22">
        <v>4</v>
      </c>
      <c r="I2424" s="9">
        <f>VLOOKUP('Consolidtaed Data'!$B5314,[1]Products!$A:$G,4,0)</f>
        <v>2497</v>
      </c>
      <c r="J2424" s="9">
        <f>VLOOKUP('Consolidtaed Data'!$B5314,[1]Products!$A:$G,3,0)</f>
        <v>1473</v>
      </c>
      <c r="K2424" s="9">
        <f>'Consolidtaed Data'!$J5314*'Consolidtaed Data'!$H5314</f>
        <v>1173</v>
      </c>
      <c r="L2424" s="9">
        <f>'Consolidtaed Data'!$I5314*'Consolidtaed Data'!$H5314</f>
        <v>1862</v>
      </c>
      <c r="M2424" s="9">
        <f>'Consolidtaed Data'!$L5314-'Consolidtaed Data'!$K5314</f>
        <v>825</v>
      </c>
      <c r="N2424" s="9" t="str">
        <f>VLOOKUP('Consolidtaed Data'!$C5314,[1]Locations!$A:$O,2,0)</f>
        <v>Victorville</v>
      </c>
      <c r="O2424" s="9" t="str">
        <f>VLOOKUP('Consolidtaed Data'!$D5314,'[1]Sales People'!$A:$B,2,0)</f>
        <v>Eugene Holmes</v>
      </c>
      <c r="P2424" s="9" t="str">
        <f>VLOOKUP('Consolidtaed Data'!$E5314,[1]Customers!$A:$B,2,0)</f>
        <v>Harry Diaz</v>
      </c>
      <c r="Q2424" s="11">
        <f>WEEKDAY('Consolidtaed Data'!$F5314)</f>
        <v>4</v>
      </c>
      <c r="R2424" s="9">
        <f>MONTH('Consolidtaed Data'!$F5314)</f>
        <v>1</v>
      </c>
      <c r="S2424" s="9" t="str">
        <f>TEXT(Table3[[#This Row],[Purchase Date]],"MMMM")</f>
        <v>June</v>
      </c>
      <c r="T2424" s="9">
        <f>YEAR('Consolidtaed Data'!$F5314)</f>
        <v>2021</v>
      </c>
    </row>
    <row r="2425" spans="1:20" x14ac:dyDescent="0.3">
      <c r="A2425" s="9" t="s">
        <v>3435</v>
      </c>
      <c r="B2425" s="9" t="s">
        <v>7</v>
      </c>
      <c r="C2425" s="9" t="s">
        <v>99</v>
      </c>
      <c r="D2425" s="9" t="s">
        <v>31</v>
      </c>
      <c r="E2425" s="9" t="s">
        <v>1668</v>
      </c>
      <c r="F2425" s="10">
        <v>44007</v>
      </c>
      <c r="G2425" s="10" t="str">
        <f>VLOOKUP(Table3[[#This Row],[Product ID]],[1]Products!$A:$G,2,0)</f>
        <v>Product 77</v>
      </c>
      <c r="H2425" s="22">
        <v>1</v>
      </c>
      <c r="I2425" s="9">
        <f>VLOOKUP('Consolidtaed Data'!$B6099,[1]Products!$A:$G,4,0)</f>
        <v>1638</v>
      </c>
      <c r="J2425" s="9">
        <f>VLOOKUP('Consolidtaed Data'!$B6099,[1]Products!$A:$G,3,0)</f>
        <v>1261</v>
      </c>
      <c r="K2425" s="9">
        <f>'Consolidtaed Data'!$J6099*'Consolidtaed Data'!$H6099</f>
        <v>5204</v>
      </c>
      <c r="L2425" s="9">
        <f>'Consolidtaed Data'!$I6099*'Consolidtaed Data'!$H6099</f>
        <v>6348</v>
      </c>
      <c r="M2425" s="9">
        <f>'Consolidtaed Data'!$L6099-'Consolidtaed Data'!$K6099</f>
        <v>1808</v>
      </c>
      <c r="N2425" s="9" t="str">
        <f>VLOOKUP('Consolidtaed Data'!$C6099,[1]Locations!$A:$O,2,0)</f>
        <v>San Jose</v>
      </c>
      <c r="O2425" s="9" t="str">
        <f>VLOOKUP('Consolidtaed Data'!$D6099,'[1]Sales People'!$A:$B,2,0)</f>
        <v>Ronald Reed</v>
      </c>
      <c r="P2425" s="9" t="str">
        <f>VLOOKUP('Consolidtaed Data'!$E6099,[1]Customers!$A:$B,2,0)</f>
        <v>Billy West</v>
      </c>
      <c r="Q2425" s="11">
        <f>WEEKDAY('Consolidtaed Data'!$F6099)</f>
        <v>6</v>
      </c>
      <c r="R2425" s="9">
        <f>MONTH('Consolidtaed Data'!$F6099)</f>
        <v>4</v>
      </c>
      <c r="S2425" s="9" t="str">
        <f>TEXT(Table3[[#This Row],[Purchase Date]],"MMMM")</f>
        <v>June</v>
      </c>
      <c r="T2425" s="9">
        <f>YEAR('Consolidtaed Data'!$F6099)</f>
        <v>2021</v>
      </c>
    </row>
    <row r="2426" spans="1:20" x14ac:dyDescent="0.3">
      <c r="A2426" s="9" t="s">
        <v>3436</v>
      </c>
      <c r="B2426" s="9" t="s">
        <v>103</v>
      </c>
      <c r="C2426" s="9" t="s">
        <v>347</v>
      </c>
      <c r="D2426" s="9" t="s">
        <v>100</v>
      </c>
      <c r="E2426" s="9" t="s">
        <v>985</v>
      </c>
      <c r="F2426" s="10">
        <v>44007</v>
      </c>
      <c r="G2426" s="10" t="str">
        <f>VLOOKUP(Table3[[#This Row],[Product ID]],[1]Products!$A:$G,2,0)</f>
        <v>Product 44</v>
      </c>
      <c r="H2426" s="22">
        <v>1</v>
      </c>
      <c r="I2426" s="9">
        <f>VLOOKUP('Consolidtaed Data'!$B6209,[1]Products!$A:$G,4,0)</f>
        <v>1494</v>
      </c>
      <c r="J2426" s="9">
        <f>VLOOKUP('Consolidtaed Data'!$B6209,[1]Products!$A:$G,3,0)</f>
        <v>971</v>
      </c>
      <c r="K2426" s="9">
        <f>'Consolidtaed Data'!$J6209*'Consolidtaed Data'!$H6209</f>
        <v>292</v>
      </c>
      <c r="L2426" s="9">
        <f>'Consolidtaed Data'!$I6209*'Consolidtaed Data'!$H6209</f>
        <v>356</v>
      </c>
      <c r="M2426" s="9">
        <f>'Consolidtaed Data'!$L6209-'Consolidtaed Data'!$K6209</f>
        <v>2640</v>
      </c>
      <c r="N2426" s="9" t="str">
        <f>VLOOKUP('Consolidtaed Data'!$C6209,[1]Locations!$A:$O,2,0)</f>
        <v>Carlsbad</v>
      </c>
      <c r="O2426" s="9" t="str">
        <f>VLOOKUP('Consolidtaed Data'!$D6209,'[1]Sales People'!$A:$B,2,0)</f>
        <v>Eugene Holmes</v>
      </c>
      <c r="P2426" s="9" t="str">
        <f>VLOOKUP('Consolidtaed Data'!$E6209,[1]Customers!$A:$B,2,0)</f>
        <v>Billy Nelson</v>
      </c>
      <c r="Q2426" s="11">
        <f>WEEKDAY('Consolidtaed Data'!$F6209)</f>
        <v>1</v>
      </c>
      <c r="R2426" s="9">
        <f>MONTH('Consolidtaed Data'!$F6209)</f>
        <v>4</v>
      </c>
      <c r="S2426" s="9" t="str">
        <f>TEXT(Table3[[#This Row],[Purchase Date]],"MMMM")</f>
        <v>June</v>
      </c>
      <c r="T2426" s="9">
        <f>YEAR('Consolidtaed Data'!$F6209)</f>
        <v>2021</v>
      </c>
    </row>
    <row r="2427" spans="1:20" x14ac:dyDescent="0.3">
      <c r="A2427" s="9" t="s">
        <v>3437</v>
      </c>
      <c r="B2427" s="9" t="s">
        <v>191</v>
      </c>
      <c r="C2427" s="9" t="s">
        <v>289</v>
      </c>
      <c r="D2427" s="9" t="s">
        <v>91</v>
      </c>
      <c r="E2427" s="9" t="s">
        <v>1798</v>
      </c>
      <c r="F2427" s="10">
        <v>44007</v>
      </c>
      <c r="G2427" s="10" t="str">
        <f>VLOOKUP(Table3[[#This Row],[Product ID]],[1]Products!$A:$G,2,0)</f>
        <v>Product 36</v>
      </c>
      <c r="H2427" s="22">
        <v>4</v>
      </c>
      <c r="I2427" s="9">
        <f>VLOOKUP('Consolidtaed Data'!$B6211,[1]Products!$A:$G,4,0)</f>
        <v>1582</v>
      </c>
      <c r="J2427" s="9">
        <f>VLOOKUP('Consolidtaed Data'!$B6211,[1]Products!$A:$G,3,0)</f>
        <v>1234</v>
      </c>
      <c r="K2427" s="9">
        <f>'Consolidtaed Data'!$J6211*'Consolidtaed Data'!$H6211</f>
        <v>2700</v>
      </c>
      <c r="L2427" s="9">
        <f>'Consolidtaed Data'!$I6211*'Consolidtaed Data'!$H6211</f>
        <v>4500</v>
      </c>
      <c r="M2427" s="9">
        <f>'Consolidtaed Data'!$L6211-'Consolidtaed Data'!$K6211</f>
        <v>982</v>
      </c>
      <c r="N2427" s="9" t="str">
        <f>VLOOKUP('Consolidtaed Data'!$C6211,[1]Locations!$A:$O,2,0)</f>
        <v>Moreno Valley</v>
      </c>
      <c r="O2427" s="9" t="str">
        <f>VLOOKUP('Consolidtaed Data'!$D6211,'[1]Sales People'!$A:$B,2,0)</f>
        <v>Kenneth Bradley</v>
      </c>
      <c r="P2427" s="9" t="str">
        <f>VLOOKUP('Consolidtaed Data'!$E6211,[1]Customers!$A:$B,2,0)</f>
        <v>John Hunt</v>
      </c>
      <c r="Q2427" s="11">
        <f>WEEKDAY('Consolidtaed Data'!$F6211)</f>
        <v>1</v>
      </c>
      <c r="R2427" s="9">
        <f>MONTH('Consolidtaed Data'!$F6211)</f>
        <v>4</v>
      </c>
      <c r="S2427" s="9" t="str">
        <f>TEXT(Table3[[#This Row],[Purchase Date]],"MMMM")</f>
        <v>June</v>
      </c>
      <c r="T2427" s="9">
        <f>YEAR('Consolidtaed Data'!$F6211)</f>
        <v>2021</v>
      </c>
    </row>
    <row r="2428" spans="1:20" x14ac:dyDescent="0.3">
      <c r="A2428" s="9" t="s">
        <v>3438</v>
      </c>
      <c r="B2428" s="9" t="s">
        <v>443</v>
      </c>
      <c r="C2428" s="9" t="s">
        <v>86</v>
      </c>
      <c r="D2428" s="9" t="s">
        <v>105</v>
      </c>
      <c r="E2428" s="9" t="s">
        <v>227</v>
      </c>
      <c r="F2428" s="10">
        <v>44007</v>
      </c>
      <c r="G2428" s="10" t="str">
        <f>VLOOKUP(Table3[[#This Row],[Product ID]],[1]Products!$A:$G,2,0)</f>
        <v>Product 61</v>
      </c>
      <c r="H2428" s="22">
        <v>2</v>
      </c>
      <c r="I2428" s="9">
        <f>VLOOKUP('Consolidtaed Data'!$B6511,[1]Products!$A:$G,4,0)</f>
        <v>637</v>
      </c>
      <c r="J2428" s="9">
        <f>VLOOKUP('Consolidtaed Data'!$B6511,[1]Products!$A:$G,3,0)</f>
        <v>389</v>
      </c>
      <c r="K2428" s="9">
        <f>'Consolidtaed Data'!$J6511*'Consolidtaed Data'!$H6511</f>
        <v>416</v>
      </c>
      <c r="L2428" s="9">
        <f>'Consolidtaed Data'!$I6511*'Consolidtaed Data'!$H6511</f>
        <v>603</v>
      </c>
      <c r="M2428" s="9">
        <f>'Consolidtaed Data'!$L6511-'Consolidtaed Data'!$K6511</f>
        <v>243</v>
      </c>
      <c r="N2428" s="9" t="str">
        <f>VLOOKUP('Consolidtaed Data'!$C6511,[1]Locations!$A:$O,2,0)</f>
        <v>San Mateo</v>
      </c>
      <c r="O2428" s="9" t="str">
        <f>VLOOKUP('Consolidtaed Data'!$D6511,'[1]Sales People'!$A:$B,2,0)</f>
        <v>Arthur Mccoy</v>
      </c>
      <c r="P2428" s="9" t="str">
        <f>VLOOKUP('Consolidtaed Data'!$E6511,[1]Customers!$A:$B,2,0)</f>
        <v>Jack Lynch</v>
      </c>
      <c r="Q2428" s="11">
        <f>WEEKDAY('Consolidtaed Data'!$F6511)</f>
        <v>2</v>
      </c>
      <c r="R2428" s="9">
        <f>MONTH('Consolidtaed Data'!$F6511)</f>
        <v>5</v>
      </c>
      <c r="S2428" s="9" t="str">
        <f>TEXT(Table3[[#This Row],[Purchase Date]],"MMMM")</f>
        <v>June</v>
      </c>
      <c r="T2428" s="9">
        <f>YEAR('Consolidtaed Data'!$F6511)</f>
        <v>2021</v>
      </c>
    </row>
    <row r="2429" spans="1:20" x14ac:dyDescent="0.3">
      <c r="A2429" s="9" t="s">
        <v>3439</v>
      </c>
      <c r="B2429" s="9" t="s">
        <v>349</v>
      </c>
      <c r="C2429" s="9" t="s">
        <v>201</v>
      </c>
      <c r="D2429" s="9" t="s">
        <v>149</v>
      </c>
      <c r="E2429" s="9" t="s">
        <v>371</v>
      </c>
      <c r="F2429" s="10">
        <v>44007</v>
      </c>
      <c r="G2429" s="10" t="str">
        <f>VLOOKUP(Table3[[#This Row],[Product ID]],[1]Products!$A:$G,2,0)</f>
        <v>Product 60</v>
      </c>
      <c r="H2429" s="22">
        <v>2</v>
      </c>
      <c r="I2429" s="9">
        <f>VLOOKUP('Consolidtaed Data'!$B6929,[1]Products!$A:$G,4,0)</f>
        <v>561</v>
      </c>
      <c r="J2429" s="9">
        <f>VLOOKUP('Consolidtaed Data'!$B6929,[1]Products!$A:$G,3,0)</f>
        <v>421</v>
      </c>
      <c r="K2429" s="9">
        <f>'Consolidtaed Data'!$J6929*'Consolidtaed Data'!$H6929</f>
        <v>3484</v>
      </c>
      <c r="L2429" s="9">
        <f>'Consolidtaed Data'!$I6929*'Consolidtaed Data'!$H6929</f>
        <v>6832</v>
      </c>
      <c r="M2429" s="9">
        <f>'Consolidtaed Data'!$L6929-'Consolidtaed Data'!$K6929</f>
        <v>1953</v>
      </c>
      <c r="N2429" s="9" t="str">
        <f>VLOOKUP('Consolidtaed Data'!$C6929,[1]Locations!$A:$O,2,0)</f>
        <v>Sacramento</v>
      </c>
      <c r="O2429" s="9" t="str">
        <f>VLOOKUP('Consolidtaed Data'!$D6929,'[1]Sales People'!$A:$B,2,0)</f>
        <v>Jimmy Young</v>
      </c>
      <c r="P2429" s="9" t="str">
        <f>VLOOKUP('Consolidtaed Data'!$E6929,[1]Customers!$A:$B,2,0)</f>
        <v>Brandon Diaz</v>
      </c>
      <c r="Q2429" s="11">
        <f>WEEKDAY('Consolidtaed Data'!$F6929)</f>
        <v>7</v>
      </c>
      <c r="R2429" s="9">
        <f>MONTH('Consolidtaed Data'!$F6929)</f>
        <v>6</v>
      </c>
      <c r="S2429" s="9" t="str">
        <f>TEXT(Table3[[#This Row],[Purchase Date]],"MMMM")</f>
        <v>June</v>
      </c>
      <c r="T2429" s="9">
        <f>YEAR('Consolidtaed Data'!$F6929)</f>
        <v>2021</v>
      </c>
    </row>
    <row r="2430" spans="1:20" x14ac:dyDescent="0.3">
      <c r="A2430" s="9" t="s">
        <v>3440</v>
      </c>
      <c r="B2430" s="9" t="s">
        <v>238</v>
      </c>
      <c r="C2430" s="9" t="s">
        <v>352</v>
      </c>
      <c r="D2430" s="9" t="s">
        <v>127</v>
      </c>
      <c r="E2430" s="9" t="s">
        <v>1930</v>
      </c>
      <c r="F2430" s="10">
        <v>44007</v>
      </c>
      <c r="G2430" s="10" t="str">
        <f>VLOOKUP(Table3[[#This Row],[Product ID]],[1]Products!$A:$G,2,0)</f>
        <v>Product 49</v>
      </c>
      <c r="H2430" s="22">
        <v>1</v>
      </c>
      <c r="I2430" s="9">
        <f>VLOOKUP('Consolidtaed Data'!$B6937,[1]Products!$A:$G,4,0)</f>
        <v>1635</v>
      </c>
      <c r="J2430" s="9">
        <f>VLOOKUP('Consolidtaed Data'!$B6937,[1]Products!$A:$G,3,0)</f>
        <v>1046</v>
      </c>
      <c r="K2430" s="9">
        <f>'Consolidtaed Data'!$J6937*'Consolidtaed Data'!$H6937</f>
        <v>1234</v>
      </c>
      <c r="L2430" s="9">
        <f>'Consolidtaed Data'!$I6937*'Consolidtaed Data'!$H6937</f>
        <v>1582</v>
      </c>
      <c r="M2430" s="9">
        <f>'Consolidtaed Data'!$L6937-'Consolidtaed Data'!$K6937</f>
        <v>528</v>
      </c>
      <c r="N2430" s="9" t="str">
        <f>VLOOKUP('Consolidtaed Data'!$C6937,[1]Locations!$A:$O,2,0)</f>
        <v>Vallejo</v>
      </c>
      <c r="O2430" s="9" t="str">
        <f>VLOOKUP('Consolidtaed Data'!$D6937,'[1]Sales People'!$A:$B,2,0)</f>
        <v>Eugene Holmes</v>
      </c>
      <c r="P2430" s="9" t="str">
        <f>VLOOKUP('Consolidtaed Data'!$E6937,[1]Customers!$A:$B,2,0)</f>
        <v>Ralph Elliott</v>
      </c>
      <c r="Q2430" s="11">
        <f>WEEKDAY('Consolidtaed Data'!$F6937)</f>
        <v>7</v>
      </c>
      <c r="R2430" s="9">
        <f>MONTH('Consolidtaed Data'!$F6937)</f>
        <v>6</v>
      </c>
      <c r="S2430" s="9" t="str">
        <f>TEXT(Table3[[#This Row],[Purchase Date]],"MMMM")</f>
        <v>June</v>
      </c>
      <c r="T2430" s="9">
        <f>YEAR('Consolidtaed Data'!$F6937)</f>
        <v>2021</v>
      </c>
    </row>
    <row r="2431" spans="1:20" x14ac:dyDescent="0.3">
      <c r="A2431" s="9" t="s">
        <v>3441</v>
      </c>
      <c r="B2431" s="9" t="s">
        <v>107</v>
      </c>
      <c r="C2431" s="9" t="s">
        <v>90</v>
      </c>
      <c r="D2431" s="9" t="s">
        <v>68</v>
      </c>
      <c r="E2431" s="9" t="s">
        <v>716</v>
      </c>
      <c r="F2431" s="10">
        <v>44007</v>
      </c>
      <c r="G2431" s="10" t="str">
        <f>VLOOKUP(Table3[[#This Row],[Product ID]],[1]Products!$A:$G,2,0)</f>
        <v>Product 52</v>
      </c>
      <c r="H2431" s="22">
        <v>2</v>
      </c>
      <c r="I2431" s="9">
        <f>VLOOKUP('Consolidtaed Data'!$B7751,[1]Products!$A:$G,4,0)</f>
        <v>368</v>
      </c>
      <c r="J2431" s="9">
        <f>VLOOKUP('Consolidtaed Data'!$B7751,[1]Products!$A:$G,3,0)</f>
        <v>294</v>
      </c>
      <c r="K2431" s="9">
        <f>'Consolidtaed Data'!$J7751*'Consolidtaed Data'!$H7751</f>
        <v>684</v>
      </c>
      <c r="L2431" s="9">
        <f>'Consolidtaed Data'!$I7751*'Consolidtaed Data'!$H7751</f>
        <v>868</v>
      </c>
      <c r="M2431" s="9">
        <f>'Consolidtaed Data'!$L7751-'Consolidtaed Data'!$K7751</f>
        <v>2346</v>
      </c>
      <c r="N2431" s="9" t="str">
        <f>VLOOKUP('Consolidtaed Data'!$C7751,[1]Locations!$A:$O,2,0)</f>
        <v>Chula Vista</v>
      </c>
      <c r="O2431" s="9" t="str">
        <f>VLOOKUP('Consolidtaed Data'!$D7751,'[1]Sales People'!$A:$B,2,0)</f>
        <v>Clarence Fox</v>
      </c>
      <c r="P2431" s="9" t="str">
        <f>VLOOKUP('Consolidtaed Data'!$E7751,[1]Customers!$A:$B,2,0)</f>
        <v>Gregory Welch</v>
      </c>
      <c r="Q2431" s="11">
        <f>WEEKDAY('Consolidtaed Data'!$F7751)</f>
        <v>4</v>
      </c>
      <c r="R2431" s="9">
        <f>MONTH('Consolidtaed Data'!$F7751)</f>
        <v>8</v>
      </c>
      <c r="S2431" s="9" t="str">
        <f>TEXT(Table3[[#This Row],[Purchase Date]],"MMMM")</f>
        <v>June</v>
      </c>
      <c r="T2431" s="9">
        <f>YEAR('Consolidtaed Data'!$F7751)</f>
        <v>2021</v>
      </c>
    </row>
    <row r="2432" spans="1:20" x14ac:dyDescent="0.3">
      <c r="A2432" s="9" t="s">
        <v>3442</v>
      </c>
      <c r="B2432" s="9" t="s">
        <v>390</v>
      </c>
      <c r="C2432" s="9" t="s">
        <v>352</v>
      </c>
      <c r="D2432" s="9" t="s">
        <v>95</v>
      </c>
      <c r="E2432" s="9" t="s">
        <v>1909</v>
      </c>
      <c r="F2432" s="10">
        <v>44007</v>
      </c>
      <c r="G2432" s="10" t="str">
        <f>VLOOKUP(Table3[[#This Row],[Product ID]],[1]Products!$A:$G,2,0)</f>
        <v>Product 48</v>
      </c>
      <c r="H2432" s="22">
        <v>1</v>
      </c>
      <c r="I2432" s="9">
        <f>VLOOKUP('Consolidtaed Data'!$B7852,[1]Products!$A:$G,4,0)</f>
        <v>1353</v>
      </c>
      <c r="J2432" s="9">
        <f>VLOOKUP('Consolidtaed Data'!$B7852,[1]Products!$A:$G,3,0)</f>
        <v>947</v>
      </c>
      <c r="K2432" s="9">
        <f>'Consolidtaed Data'!$J7852*'Consolidtaed Data'!$H7852</f>
        <v>562</v>
      </c>
      <c r="L2432" s="9">
        <f>'Consolidtaed Data'!$I7852*'Consolidtaed Data'!$H7852</f>
        <v>826</v>
      </c>
      <c r="M2432" s="9">
        <f>'Consolidtaed Data'!$L7852-'Consolidtaed Data'!$K7852</f>
        <v>161</v>
      </c>
      <c r="N2432" s="9" t="str">
        <f>VLOOKUP('Consolidtaed Data'!$C7852,[1]Locations!$A:$O,2,0)</f>
        <v>San Mateo</v>
      </c>
      <c r="O2432" s="9" t="str">
        <f>VLOOKUP('Consolidtaed Data'!$D7852,'[1]Sales People'!$A:$B,2,0)</f>
        <v>Sean Miller</v>
      </c>
      <c r="P2432" s="9" t="str">
        <f>VLOOKUP('Consolidtaed Data'!$E7852,[1]Customers!$A:$B,2,0)</f>
        <v>Daniel Carroll</v>
      </c>
      <c r="Q2432" s="11">
        <f>WEEKDAY('Consolidtaed Data'!$F7852)</f>
        <v>5</v>
      </c>
      <c r="R2432" s="9">
        <f>MONTH('Consolidtaed Data'!$F7852)</f>
        <v>8</v>
      </c>
      <c r="S2432" s="9" t="str">
        <f>TEXT(Table3[[#This Row],[Purchase Date]],"MMMM")</f>
        <v>June</v>
      </c>
      <c r="T2432" s="9">
        <f>YEAR('Consolidtaed Data'!$F7852)</f>
        <v>2021</v>
      </c>
    </row>
    <row r="2433" spans="1:20" x14ac:dyDescent="0.3">
      <c r="A2433" s="9" t="s">
        <v>3443</v>
      </c>
      <c r="B2433" s="9" t="s">
        <v>89</v>
      </c>
      <c r="C2433" s="9" t="s">
        <v>405</v>
      </c>
      <c r="D2433" s="9" t="s">
        <v>113</v>
      </c>
      <c r="E2433" s="9" t="s">
        <v>891</v>
      </c>
      <c r="F2433" s="10">
        <v>44007</v>
      </c>
      <c r="G2433" s="10" t="str">
        <f>VLOOKUP(Table3[[#This Row],[Product ID]],[1]Products!$A:$G,2,0)</f>
        <v>Product 64</v>
      </c>
      <c r="H2433" s="22">
        <v>1</v>
      </c>
      <c r="I2433" s="9">
        <f>VLOOKUP('Consolidtaed Data'!$B8302,[1]Products!$A:$G,4,0)</f>
        <v>1783</v>
      </c>
      <c r="J2433" s="9">
        <f>VLOOKUP('Consolidtaed Data'!$B8302,[1]Products!$A:$G,3,0)</f>
        <v>1516</v>
      </c>
      <c r="K2433" s="9">
        <f>'Consolidtaed Data'!$J8302*'Consolidtaed Data'!$H8302</f>
        <v>1173</v>
      </c>
      <c r="L2433" s="9">
        <f>'Consolidtaed Data'!$I8302*'Consolidtaed Data'!$H8302</f>
        <v>1862</v>
      </c>
      <c r="M2433" s="9">
        <f>'Consolidtaed Data'!$L8302-'Consolidtaed Data'!$K8302</f>
        <v>180</v>
      </c>
      <c r="N2433" s="9" t="str">
        <f>VLOOKUP('Consolidtaed Data'!$C8302,[1]Locations!$A:$O,2,0)</f>
        <v>San Bernardino</v>
      </c>
      <c r="O2433" s="9" t="str">
        <f>VLOOKUP('Consolidtaed Data'!$D8302,'[1]Sales People'!$A:$B,2,0)</f>
        <v>Bobby Russell</v>
      </c>
      <c r="P2433" s="9" t="str">
        <f>VLOOKUP('Consolidtaed Data'!$E8302,[1]Customers!$A:$B,2,0)</f>
        <v>Robert Carr</v>
      </c>
      <c r="Q2433" s="11">
        <f>WEEKDAY('Consolidtaed Data'!$F8302)</f>
        <v>6</v>
      </c>
      <c r="R2433" s="9">
        <f>MONTH('Consolidtaed Data'!$F8302)</f>
        <v>9</v>
      </c>
      <c r="S2433" s="9" t="str">
        <f>TEXT(Table3[[#This Row],[Purchase Date]],"MMMM")</f>
        <v>June</v>
      </c>
      <c r="T2433" s="9">
        <f>YEAR('Consolidtaed Data'!$F8302)</f>
        <v>2021</v>
      </c>
    </row>
    <row r="2434" spans="1:20" x14ac:dyDescent="0.3">
      <c r="A2434" s="9" t="s">
        <v>3444</v>
      </c>
      <c r="B2434" s="9" t="s">
        <v>443</v>
      </c>
      <c r="C2434" s="9" t="s">
        <v>231</v>
      </c>
      <c r="D2434" s="9" t="s">
        <v>374</v>
      </c>
      <c r="E2434" s="9" t="s">
        <v>542</v>
      </c>
      <c r="F2434" s="10">
        <v>44007</v>
      </c>
      <c r="G2434" s="10" t="str">
        <f>VLOOKUP(Table3[[#This Row],[Product ID]],[1]Products!$A:$G,2,0)</f>
        <v>Product 61</v>
      </c>
      <c r="H2434" s="22">
        <v>1</v>
      </c>
      <c r="I2434" s="9">
        <f>VLOOKUP('Consolidtaed Data'!$B8614,[1]Products!$A:$G,4,0)</f>
        <v>1405</v>
      </c>
      <c r="J2434" s="9">
        <f>VLOOKUP('Consolidtaed Data'!$B8614,[1]Products!$A:$G,3,0)</f>
        <v>1054</v>
      </c>
      <c r="K2434" s="9">
        <f>'Consolidtaed Data'!$J8614*'Consolidtaed Data'!$H8614</f>
        <v>634</v>
      </c>
      <c r="L2434" s="9">
        <f>'Consolidtaed Data'!$I8614*'Consolidtaed Data'!$H8614</f>
        <v>880</v>
      </c>
      <c r="M2434" s="9">
        <f>'Consolidtaed Data'!$L8614-'Consolidtaed Data'!$K8614</f>
        <v>871</v>
      </c>
      <c r="N2434" s="9" t="str">
        <f>VLOOKUP('Consolidtaed Data'!$C8614,[1]Locations!$A:$O,2,0)</f>
        <v>San Jose</v>
      </c>
      <c r="O2434" s="9" t="str">
        <f>VLOOKUP('Consolidtaed Data'!$D8614,'[1]Sales People'!$A:$B,2,0)</f>
        <v>Gary Rodriguez</v>
      </c>
      <c r="P2434" s="9" t="str">
        <f>VLOOKUP('Consolidtaed Data'!$E8614,[1]Customers!$A:$B,2,0)</f>
        <v>Benjamin Murray</v>
      </c>
      <c r="Q2434" s="11">
        <f>WEEKDAY('Consolidtaed Data'!$F8614)</f>
        <v>1</v>
      </c>
      <c r="R2434" s="9">
        <f>MONTH('Consolidtaed Data'!$F8614)</f>
        <v>10</v>
      </c>
      <c r="S2434" s="9" t="str">
        <f>TEXT(Table3[[#This Row],[Purchase Date]],"MMMM")</f>
        <v>June</v>
      </c>
      <c r="T2434" s="9">
        <f>YEAR('Consolidtaed Data'!$F8614)</f>
        <v>2021</v>
      </c>
    </row>
    <row r="2435" spans="1:20" x14ac:dyDescent="0.3">
      <c r="A2435" s="9" t="s">
        <v>3445</v>
      </c>
      <c r="B2435" s="9" t="s">
        <v>164</v>
      </c>
      <c r="C2435" s="9" t="s">
        <v>245</v>
      </c>
      <c r="D2435" s="9" t="s">
        <v>105</v>
      </c>
      <c r="E2435" s="9" t="s">
        <v>1314</v>
      </c>
      <c r="F2435" s="10">
        <v>44007</v>
      </c>
      <c r="G2435" s="10" t="str">
        <f>VLOOKUP(Table3[[#This Row],[Product ID]],[1]Products!$A:$G,2,0)</f>
        <v>Product 69</v>
      </c>
      <c r="H2435" s="22">
        <v>3</v>
      </c>
      <c r="I2435" s="9">
        <f>VLOOKUP('Consolidtaed Data'!$B8721,[1]Products!$A:$G,4,0)</f>
        <v>530</v>
      </c>
      <c r="J2435" s="9">
        <f>VLOOKUP('Consolidtaed Data'!$B8721,[1]Products!$A:$G,3,0)</f>
        <v>435</v>
      </c>
      <c r="K2435" s="9">
        <f>'Consolidtaed Data'!$J8721*'Consolidtaed Data'!$H8721</f>
        <v>2798</v>
      </c>
      <c r="L2435" s="9">
        <f>'Consolidtaed Data'!$I8721*'Consolidtaed Data'!$H8721</f>
        <v>4588</v>
      </c>
      <c r="M2435" s="9">
        <f>'Consolidtaed Data'!$L8721-'Consolidtaed Data'!$K8721</f>
        <v>384</v>
      </c>
      <c r="N2435" s="9" t="str">
        <f>VLOOKUP('Consolidtaed Data'!$C8721,[1]Locations!$A:$O,2,0)</f>
        <v>Vallejo</v>
      </c>
      <c r="O2435" s="9" t="str">
        <f>VLOOKUP('Consolidtaed Data'!$D8721,'[1]Sales People'!$A:$B,2,0)</f>
        <v>Jerry Perry</v>
      </c>
      <c r="P2435" s="9" t="str">
        <f>VLOOKUP('Consolidtaed Data'!$E8721,[1]Customers!$A:$B,2,0)</f>
        <v>Thomas Gonzales</v>
      </c>
      <c r="Q2435" s="11">
        <f>WEEKDAY('Consolidtaed Data'!$F8721)</f>
        <v>3</v>
      </c>
      <c r="R2435" s="9">
        <f>MONTH('Consolidtaed Data'!$F8721)</f>
        <v>10</v>
      </c>
      <c r="S2435" s="9" t="str">
        <f>TEXT(Table3[[#This Row],[Purchase Date]],"MMMM")</f>
        <v>June</v>
      </c>
      <c r="T2435" s="9">
        <f>YEAR('Consolidtaed Data'!$F8721)</f>
        <v>2021</v>
      </c>
    </row>
    <row r="2436" spans="1:20" x14ac:dyDescent="0.3">
      <c r="A2436" s="9" t="s">
        <v>3446</v>
      </c>
      <c r="B2436" s="9" t="s">
        <v>529</v>
      </c>
      <c r="C2436" s="9" t="s">
        <v>352</v>
      </c>
      <c r="D2436" s="9" t="s">
        <v>46</v>
      </c>
      <c r="E2436" s="9" t="s">
        <v>713</v>
      </c>
      <c r="F2436" s="10">
        <v>44008</v>
      </c>
      <c r="G2436" s="10" t="str">
        <f>VLOOKUP(Table3[[#This Row],[Product ID]],[1]Products!$A:$G,2,0)</f>
        <v>Product 56</v>
      </c>
      <c r="H2436" s="22">
        <v>1</v>
      </c>
      <c r="I2436" s="9">
        <f>VLOOKUP('Consolidtaed Data'!$B4965,[1]Products!$A:$G,4,0)</f>
        <v>95</v>
      </c>
      <c r="J2436" s="9">
        <f>VLOOKUP('Consolidtaed Data'!$B4965,[1]Products!$A:$G,3,0)</f>
        <v>61</v>
      </c>
      <c r="K2436" s="9">
        <f>'Consolidtaed Data'!$J4965*'Consolidtaed Data'!$H4965</f>
        <v>624</v>
      </c>
      <c r="L2436" s="9">
        <f>'Consolidtaed Data'!$I4965*'Consolidtaed Data'!$H4965</f>
        <v>945</v>
      </c>
      <c r="M2436" s="9">
        <f>'Consolidtaed Data'!$L4965-'Consolidtaed Data'!$K4965</f>
        <v>812</v>
      </c>
      <c r="N2436" s="9" t="str">
        <f>VLOOKUP('Consolidtaed Data'!$C4965,[1]Locations!$A:$O,2,0)</f>
        <v>Fairfield</v>
      </c>
      <c r="O2436" s="9" t="str">
        <f>VLOOKUP('Consolidtaed Data'!$D4965,'[1]Sales People'!$A:$B,2,0)</f>
        <v>Joshua Taylor</v>
      </c>
      <c r="P2436" s="9" t="str">
        <f>VLOOKUP('Consolidtaed Data'!$E4965,[1]Customers!$A:$B,2,0)</f>
        <v>Juan Wood</v>
      </c>
      <c r="Q2436" s="11">
        <f>WEEKDAY('Consolidtaed Data'!$F4965)</f>
        <v>4</v>
      </c>
      <c r="R2436" s="9">
        <f>MONTH('Consolidtaed Data'!$F4965)</f>
        <v>12</v>
      </c>
      <c r="S2436" s="9" t="str">
        <f>TEXT(Table3[[#This Row],[Purchase Date]],"MMMM")</f>
        <v>June</v>
      </c>
      <c r="T2436" s="9">
        <f>YEAR('Consolidtaed Data'!$F4965)</f>
        <v>2020</v>
      </c>
    </row>
    <row r="2437" spans="1:20" x14ac:dyDescent="0.3">
      <c r="A2437" s="9" t="s">
        <v>3447</v>
      </c>
      <c r="B2437" s="9" t="s">
        <v>182</v>
      </c>
      <c r="C2437" s="9" t="s">
        <v>295</v>
      </c>
      <c r="D2437" s="9" t="s">
        <v>402</v>
      </c>
      <c r="E2437" s="9" t="s">
        <v>27</v>
      </c>
      <c r="F2437" s="10">
        <v>44008</v>
      </c>
      <c r="G2437" s="10" t="str">
        <f>VLOOKUP(Table3[[#This Row],[Product ID]],[1]Products!$A:$G,2,0)</f>
        <v>Product 9</v>
      </c>
      <c r="H2437" s="22">
        <v>3</v>
      </c>
      <c r="I2437" s="9">
        <f>VLOOKUP('Consolidtaed Data'!$B5397,[1]Products!$A:$G,4,0)</f>
        <v>1638</v>
      </c>
      <c r="J2437" s="9">
        <f>VLOOKUP('Consolidtaed Data'!$B5397,[1]Products!$A:$G,3,0)</f>
        <v>1261</v>
      </c>
      <c r="K2437" s="9">
        <f>'Consolidtaed Data'!$J5397*'Consolidtaed Data'!$H5397</f>
        <v>1261</v>
      </c>
      <c r="L2437" s="9">
        <f>'Consolidtaed Data'!$I5397*'Consolidtaed Data'!$H5397</f>
        <v>1638</v>
      </c>
      <c r="M2437" s="9">
        <f>'Consolidtaed Data'!$L5397-'Consolidtaed Data'!$K5397</f>
        <v>22</v>
      </c>
      <c r="N2437" s="9" t="str">
        <f>VLOOKUP('Consolidtaed Data'!$C5397,[1]Locations!$A:$O,2,0)</f>
        <v>Jurupa Valley</v>
      </c>
      <c r="O2437" s="9" t="str">
        <f>VLOOKUP('Consolidtaed Data'!$D5397,'[1]Sales People'!$A:$B,2,0)</f>
        <v>Ryan Butler</v>
      </c>
      <c r="P2437" s="9" t="str">
        <f>VLOOKUP('Consolidtaed Data'!$E5397,[1]Customers!$A:$B,2,0)</f>
        <v>Juan Hunt</v>
      </c>
      <c r="Q2437" s="11">
        <f>WEEKDAY('Consolidtaed Data'!$F5397)</f>
        <v>4</v>
      </c>
      <c r="R2437" s="9">
        <f>MONTH('Consolidtaed Data'!$F5397)</f>
        <v>2</v>
      </c>
      <c r="S2437" s="9" t="str">
        <f>TEXT(Table3[[#This Row],[Purchase Date]],"MMMM")</f>
        <v>June</v>
      </c>
      <c r="T2437" s="9">
        <f>YEAR('Consolidtaed Data'!$F5397)</f>
        <v>2021</v>
      </c>
    </row>
    <row r="2438" spans="1:20" x14ac:dyDescent="0.3">
      <c r="A2438" s="9" t="s">
        <v>3448</v>
      </c>
      <c r="B2438" s="9" t="s">
        <v>125</v>
      </c>
      <c r="C2438" s="9" t="s">
        <v>63</v>
      </c>
      <c r="D2438" s="9" t="s">
        <v>402</v>
      </c>
      <c r="E2438" s="9" t="s">
        <v>1909</v>
      </c>
      <c r="F2438" s="10">
        <v>44008</v>
      </c>
      <c r="G2438" s="10" t="str">
        <f>VLOOKUP(Table3[[#This Row],[Product ID]],[1]Products!$A:$G,2,0)</f>
        <v>Product 40</v>
      </c>
      <c r="H2438" s="22">
        <v>3</v>
      </c>
      <c r="I2438" s="9">
        <f>VLOOKUP('Consolidtaed Data'!$B5594,[1]Products!$A:$G,4,0)</f>
        <v>1743</v>
      </c>
      <c r="J2438" s="9">
        <f>VLOOKUP('Consolidtaed Data'!$B5594,[1]Products!$A:$G,3,0)</f>
        <v>872</v>
      </c>
      <c r="K2438" s="9">
        <f>'Consolidtaed Data'!$J5594*'Consolidtaed Data'!$H5594</f>
        <v>2336</v>
      </c>
      <c r="L2438" s="9">
        <f>'Consolidtaed Data'!$I5594*'Consolidtaed Data'!$H5594</f>
        <v>3652</v>
      </c>
      <c r="M2438" s="9">
        <f>'Consolidtaed Data'!$L5594-'Consolidtaed Data'!$K5594</f>
        <v>92</v>
      </c>
      <c r="N2438" s="9" t="str">
        <f>VLOOKUP('Consolidtaed Data'!$C5594,[1]Locations!$A:$O,2,0)</f>
        <v>San Francisco</v>
      </c>
      <c r="O2438" s="9" t="str">
        <f>VLOOKUP('Consolidtaed Data'!$D5594,'[1]Sales People'!$A:$B,2,0)</f>
        <v>Brian Thomas</v>
      </c>
      <c r="P2438" s="9" t="str">
        <f>VLOOKUP('Consolidtaed Data'!$E5594,[1]Customers!$A:$B,2,0)</f>
        <v>Larry Stone</v>
      </c>
      <c r="Q2438" s="11">
        <f>WEEKDAY('Consolidtaed Data'!$F5594)</f>
        <v>6</v>
      </c>
      <c r="R2438" s="9">
        <f>MONTH('Consolidtaed Data'!$F5594)</f>
        <v>2</v>
      </c>
      <c r="S2438" s="9" t="str">
        <f>TEXT(Table3[[#This Row],[Purchase Date]],"MMMM")</f>
        <v>June</v>
      </c>
      <c r="T2438" s="9">
        <f>YEAR('Consolidtaed Data'!$F5594)</f>
        <v>2021</v>
      </c>
    </row>
    <row r="2439" spans="1:20" x14ac:dyDescent="0.3">
      <c r="A2439" s="9" t="s">
        <v>3449</v>
      </c>
      <c r="B2439" s="9" t="s">
        <v>168</v>
      </c>
      <c r="C2439" s="9" t="s">
        <v>59</v>
      </c>
      <c r="D2439" s="9" t="s">
        <v>22</v>
      </c>
      <c r="E2439" s="9" t="s">
        <v>922</v>
      </c>
      <c r="F2439" s="10">
        <v>44008</v>
      </c>
      <c r="G2439" s="10" t="str">
        <f>VLOOKUP(Table3[[#This Row],[Product ID]],[1]Products!$A:$G,2,0)</f>
        <v>Product 26</v>
      </c>
      <c r="H2439" s="22">
        <v>3</v>
      </c>
      <c r="I2439" s="9">
        <f>VLOOKUP('Consolidtaed Data'!$B6113,[1]Products!$A:$G,4,0)</f>
        <v>1522</v>
      </c>
      <c r="J2439" s="9">
        <f>VLOOKUP('Consolidtaed Data'!$B6113,[1]Products!$A:$G,3,0)</f>
        <v>791</v>
      </c>
      <c r="K2439" s="9">
        <f>'Consolidtaed Data'!$J6113*'Consolidtaed Data'!$H6113</f>
        <v>3138</v>
      </c>
      <c r="L2439" s="9">
        <f>'Consolidtaed Data'!$I6113*'Consolidtaed Data'!$H6113</f>
        <v>4905</v>
      </c>
      <c r="M2439" s="9">
        <f>'Consolidtaed Data'!$L6113-'Consolidtaed Data'!$K6113</f>
        <v>993</v>
      </c>
      <c r="N2439" s="9" t="str">
        <f>VLOOKUP('Consolidtaed Data'!$C6113,[1]Locations!$A:$O,2,0)</f>
        <v>Victorville</v>
      </c>
      <c r="O2439" s="9" t="str">
        <f>VLOOKUP('Consolidtaed Data'!$D6113,'[1]Sales People'!$A:$B,2,0)</f>
        <v>Larry Marshall</v>
      </c>
      <c r="P2439" s="9" t="str">
        <f>VLOOKUP('Consolidtaed Data'!$E6113,[1]Customers!$A:$B,2,0)</f>
        <v>George Thompson</v>
      </c>
      <c r="Q2439" s="11">
        <f>WEEKDAY('Consolidtaed Data'!$F6113)</f>
        <v>7</v>
      </c>
      <c r="R2439" s="9">
        <f>MONTH('Consolidtaed Data'!$F6113)</f>
        <v>4</v>
      </c>
      <c r="S2439" s="9" t="str">
        <f>TEXT(Table3[[#This Row],[Purchase Date]],"MMMM")</f>
        <v>June</v>
      </c>
      <c r="T2439" s="9">
        <f>YEAR('Consolidtaed Data'!$F6113)</f>
        <v>2021</v>
      </c>
    </row>
    <row r="2440" spans="1:20" x14ac:dyDescent="0.3">
      <c r="A2440" s="9" t="s">
        <v>3451</v>
      </c>
      <c r="B2440" s="9" t="s">
        <v>503</v>
      </c>
      <c r="C2440" s="9" t="s">
        <v>352</v>
      </c>
      <c r="D2440" s="9" t="s">
        <v>402</v>
      </c>
      <c r="E2440" s="9" t="s">
        <v>361</v>
      </c>
      <c r="F2440" s="10">
        <v>44008</v>
      </c>
      <c r="G2440" s="10" t="str">
        <f>VLOOKUP(Table3[[#This Row],[Product ID]],[1]Products!$A:$G,2,0)</f>
        <v>Product 99</v>
      </c>
      <c r="H2440" s="22">
        <v>3</v>
      </c>
      <c r="I2440" s="9">
        <f>VLOOKUP('Consolidtaed Data'!$B6210,[1]Products!$A:$G,4,0)</f>
        <v>400</v>
      </c>
      <c r="J2440" s="9">
        <f>VLOOKUP('Consolidtaed Data'!$B6210,[1]Products!$A:$G,3,0)</f>
        <v>208</v>
      </c>
      <c r="K2440" s="9">
        <f>'Consolidtaed Data'!$J6210*'Consolidtaed Data'!$H6210</f>
        <v>22</v>
      </c>
      <c r="L2440" s="9">
        <f>'Consolidtaed Data'!$I6210*'Consolidtaed Data'!$H6210</f>
        <v>35</v>
      </c>
      <c r="M2440" s="9">
        <f>'Consolidtaed Data'!$L6210-'Consolidtaed Data'!$K6210</f>
        <v>3128</v>
      </c>
      <c r="N2440" s="9" t="str">
        <f>VLOOKUP('Consolidtaed Data'!$C6210,[1]Locations!$A:$O,2,0)</f>
        <v>Visalia</v>
      </c>
      <c r="O2440" s="9" t="str">
        <f>VLOOKUP('Consolidtaed Data'!$D6210,'[1]Sales People'!$A:$B,2,0)</f>
        <v>Joshua Cook</v>
      </c>
      <c r="P2440" s="9" t="str">
        <f>VLOOKUP('Consolidtaed Data'!$E6210,[1]Customers!$A:$B,2,0)</f>
        <v>Ronald Arnold</v>
      </c>
      <c r="Q2440" s="11">
        <f>WEEKDAY('Consolidtaed Data'!$F6210)</f>
        <v>1</v>
      </c>
      <c r="R2440" s="9">
        <f>MONTH('Consolidtaed Data'!$F6210)</f>
        <v>4</v>
      </c>
      <c r="S2440" s="9" t="str">
        <f>TEXT(Table3[[#This Row],[Purchase Date]],"MMMM")</f>
        <v>June</v>
      </c>
      <c r="T2440" s="9">
        <f>YEAR('Consolidtaed Data'!$F6210)</f>
        <v>2021</v>
      </c>
    </row>
    <row r="2441" spans="1:20" x14ac:dyDescent="0.3">
      <c r="A2441" s="9" t="s">
        <v>3452</v>
      </c>
      <c r="B2441" s="9" t="s">
        <v>415</v>
      </c>
      <c r="C2441" s="9" t="s">
        <v>16</v>
      </c>
      <c r="D2441" s="9" t="s">
        <v>80</v>
      </c>
      <c r="E2441" s="9" t="s">
        <v>773</v>
      </c>
      <c r="F2441" s="10">
        <v>44008</v>
      </c>
      <c r="G2441" s="10" t="str">
        <f>VLOOKUP(Table3[[#This Row],[Product ID]],[1]Products!$A:$G,2,0)</f>
        <v>Product 18</v>
      </c>
      <c r="H2441" s="22">
        <v>1</v>
      </c>
      <c r="I2441" s="9">
        <f>VLOOKUP('Consolidtaed Data'!$B6591,[1]Products!$A:$G,4,0)</f>
        <v>1500</v>
      </c>
      <c r="J2441" s="9">
        <f>VLOOKUP('Consolidtaed Data'!$B6591,[1]Products!$A:$G,3,0)</f>
        <v>900</v>
      </c>
      <c r="K2441" s="9">
        <f>'Consolidtaed Data'!$J6591*'Consolidtaed Data'!$H6591</f>
        <v>416</v>
      </c>
      <c r="L2441" s="9">
        <f>'Consolidtaed Data'!$I6591*'Consolidtaed Data'!$H6591</f>
        <v>603</v>
      </c>
      <c r="M2441" s="9">
        <f>'Consolidtaed Data'!$L6591-'Consolidtaed Data'!$K6591</f>
        <v>463</v>
      </c>
      <c r="N2441" s="9" t="str">
        <f>VLOOKUP('Consolidtaed Data'!$C6591,[1]Locations!$A:$O,2,0)</f>
        <v>Rialto</v>
      </c>
      <c r="O2441" s="9" t="str">
        <f>VLOOKUP('Consolidtaed Data'!$D6591,'[1]Sales People'!$A:$B,2,0)</f>
        <v>Scott Mason</v>
      </c>
      <c r="P2441" s="9" t="str">
        <f>VLOOKUP('Consolidtaed Data'!$E6591,[1]Customers!$A:$B,2,0)</f>
        <v>Kenneth Dunn</v>
      </c>
      <c r="Q2441" s="11">
        <f>WEEKDAY('Consolidtaed Data'!$F6591)</f>
        <v>1</v>
      </c>
      <c r="R2441" s="9">
        <f>MONTH('Consolidtaed Data'!$F6591)</f>
        <v>5</v>
      </c>
      <c r="S2441" s="9" t="str">
        <f>TEXT(Table3[[#This Row],[Purchase Date]],"MMMM")</f>
        <v>June</v>
      </c>
      <c r="T2441" s="9">
        <f>YEAR('Consolidtaed Data'!$F6591)</f>
        <v>2021</v>
      </c>
    </row>
    <row r="2442" spans="1:20" x14ac:dyDescent="0.3">
      <c r="A2442" s="9" t="s">
        <v>3453</v>
      </c>
      <c r="B2442" s="9" t="s">
        <v>209</v>
      </c>
      <c r="C2442" s="9" t="s">
        <v>42</v>
      </c>
      <c r="D2442" s="9" t="s">
        <v>13</v>
      </c>
      <c r="E2442" s="9" t="s">
        <v>1213</v>
      </c>
      <c r="F2442" s="10">
        <v>44008</v>
      </c>
      <c r="G2442" s="10" t="str">
        <f>VLOOKUP(Table3[[#This Row],[Product ID]],[1]Products!$A:$G,2,0)</f>
        <v>Product 86</v>
      </c>
      <c r="H2442" s="22">
        <v>2</v>
      </c>
      <c r="I2442" s="9">
        <f>VLOOKUP('Consolidtaed Data'!$B6728,[1]Products!$A:$G,4,0)</f>
        <v>123</v>
      </c>
      <c r="J2442" s="9">
        <f>VLOOKUP('Consolidtaed Data'!$B6728,[1]Products!$A:$G,3,0)</f>
        <v>84</v>
      </c>
      <c r="K2442" s="9">
        <f>'Consolidtaed Data'!$J6728*'Consolidtaed Data'!$H6728</f>
        <v>455</v>
      </c>
      <c r="L2442" s="9">
        <f>'Consolidtaed Data'!$I6728*'Consolidtaed Data'!$H6728</f>
        <v>799</v>
      </c>
      <c r="M2442" s="9">
        <f>'Consolidtaed Data'!$L6728-'Consolidtaed Data'!$K6728</f>
        <v>98</v>
      </c>
      <c r="N2442" s="9" t="str">
        <f>VLOOKUP('Consolidtaed Data'!$C6728,[1]Locations!$A:$O,2,0)</f>
        <v>Oceanside</v>
      </c>
      <c r="O2442" s="9" t="str">
        <f>VLOOKUP('Consolidtaed Data'!$D6728,'[1]Sales People'!$A:$B,2,0)</f>
        <v>Jeremy Mendoza</v>
      </c>
      <c r="P2442" s="9" t="str">
        <f>VLOOKUP('Consolidtaed Data'!$E6728,[1]Customers!$A:$B,2,0)</f>
        <v>Ronald Bradley</v>
      </c>
      <c r="Q2442" s="11">
        <f>WEEKDAY('Consolidtaed Data'!$F6728)</f>
        <v>6</v>
      </c>
      <c r="R2442" s="9">
        <f>MONTH('Consolidtaed Data'!$F6728)</f>
        <v>5</v>
      </c>
      <c r="S2442" s="9" t="str">
        <f>TEXT(Table3[[#This Row],[Purchase Date]],"MMMM")</f>
        <v>June</v>
      </c>
      <c r="T2442" s="9">
        <f>YEAR('Consolidtaed Data'!$F6728)</f>
        <v>2021</v>
      </c>
    </row>
    <row r="2443" spans="1:20" x14ac:dyDescent="0.3">
      <c r="A2443" s="9" t="s">
        <v>3454</v>
      </c>
      <c r="B2443" s="9" t="s">
        <v>610</v>
      </c>
      <c r="C2443" s="9" t="s">
        <v>319</v>
      </c>
      <c r="D2443" s="9" t="s">
        <v>123</v>
      </c>
      <c r="E2443" s="9" t="s">
        <v>1801</v>
      </c>
      <c r="F2443" s="10">
        <v>44008</v>
      </c>
      <c r="G2443" s="10" t="str">
        <f>VLOOKUP(Table3[[#This Row],[Product ID]],[1]Products!$A:$G,2,0)</f>
        <v>Product 12</v>
      </c>
      <c r="H2443" s="22">
        <v>3</v>
      </c>
      <c r="I2443" s="9">
        <f>VLOOKUP('Consolidtaed Data'!$B7094,[1]Products!$A:$G,4,0)</f>
        <v>596</v>
      </c>
      <c r="J2443" s="9">
        <f>VLOOKUP('Consolidtaed Data'!$B7094,[1]Products!$A:$G,3,0)</f>
        <v>358</v>
      </c>
      <c r="K2443" s="9">
        <f>'Consolidtaed Data'!$J7094*'Consolidtaed Data'!$H7094</f>
        <v>7108</v>
      </c>
      <c r="L2443" s="9">
        <f>'Consolidtaed Data'!$I7094*'Consolidtaed Data'!$H7094</f>
        <v>8564</v>
      </c>
      <c r="M2443" s="9">
        <f>'Consolidtaed Data'!$L7094-'Consolidtaed Data'!$K7094</f>
        <v>1964</v>
      </c>
      <c r="N2443" s="9" t="str">
        <f>VLOOKUP('Consolidtaed Data'!$C7094,[1]Locations!$A:$O,2,0)</f>
        <v>Victorville</v>
      </c>
      <c r="O2443" s="9" t="str">
        <f>VLOOKUP('Consolidtaed Data'!$D7094,'[1]Sales People'!$A:$B,2,0)</f>
        <v>Roger Ramos</v>
      </c>
      <c r="P2443" s="9" t="str">
        <f>VLOOKUP('Consolidtaed Data'!$E7094,[1]Customers!$A:$B,2,0)</f>
        <v>Shawn Henderson</v>
      </c>
      <c r="Q2443" s="11">
        <f>WEEKDAY('Consolidtaed Data'!$F7094)</f>
        <v>4</v>
      </c>
      <c r="R2443" s="9">
        <f>MONTH('Consolidtaed Data'!$F7094)</f>
        <v>6</v>
      </c>
      <c r="S2443" s="9" t="str">
        <f>TEXT(Table3[[#This Row],[Purchase Date]],"MMMM")</f>
        <v>June</v>
      </c>
      <c r="T2443" s="9">
        <f>YEAR('Consolidtaed Data'!$F7094)</f>
        <v>2021</v>
      </c>
    </row>
    <row r="2444" spans="1:20" x14ac:dyDescent="0.3">
      <c r="A2444" s="9" t="s">
        <v>3455</v>
      </c>
      <c r="B2444" s="9" t="s">
        <v>529</v>
      </c>
      <c r="C2444" s="9" t="s">
        <v>45</v>
      </c>
      <c r="D2444" s="9" t="s">
        <v>91</v>
      </c>
      <c r="E2444" s="9" t="s">
        <v>128</v>
      </c>
      <c r="F2444" s="10">
        <v>44008</v>
      </c>
      <c r="G2444" s="10" t="str">
        <f>VLOOKUP(Table3[[#This Row],[Product ID]],[1]Products!$A:$G,2,0)</f>
        <v>Product 56</v>
      </c>
      <c r="H2444" s="22">
        <v>4</v>
      </c>
      <c r="I2444" s="9">
        <f>VLOOKUP('Consolidtaed Data'!$B7103,[1]Products!$A:$G,4,0)</f>
        <v>2257</v>
      </c>
      <c r="J2444" s="9">
        <f>VLOOKUP('Consolidtaed Data'!$B7103,[1]Products!$A:$G,3,0)</f>
        <v>1535</v>
      </c>
      <c r="K2444" s="9">
        <f>'Consolidtaed Data'!$J7103*'Consolidtaed Data'!$H7103</f>
        <v>1261</v>
      </c>
      <c r="L2444" s="9">
        <f>'Consolidtaed Data'!$I7103*'Consolidtaed Data'!$H7103</f>
        <v>1638</v>
      </c>
      <c r="M2444" s="9">
        <f>'Consolidtaed Data'!$L7103-'Consolidtaed Data'!$K7103</f>
        <v>1695</v>
      </c>
      <c r="N2444" s="9" t="str">
        <f>VLOOKUP('Consolidtaed Data'!$C7103,[1]Locations!$A:$O,2,0)</f>
        <v>Santa Maria</v>
      </c>
      <c r="O2444" s="9" t="str">
        <f>VLOOKUP('Consolidtaed Data'!$D7103,'[1]Sales People'!$A:$B,2,0)</f>
        <v>Jerry Perry</v>
      </c>
      <c r="P2444" s="9" t="str">
        <f>VLOOKUP('Consolidtaed Data'!$E7103,[1]Customers!$A:$B,2,0)</f>
        <v>Stephen Andrews</v>
      </c>
      <c r="Q2444" s="11">
        <f>WEEKDAY('Consolidtaed Data'!$F7103)</f>
        <v>5</v>
      </c>
      <c r="R2444" s="9">
        <f>MONTH('Consolidtaed Data'!$F7103)</f>
        <v>6</v>
      </c>
      <c r="S2444" s="9" t="str">
        <f>TEXT(Table3[[#This Row],[Purchase Date]],"MMMM")</f>
        <v>June</v>
      </c>
      <c r="T2444" s="9">
        <f>YEAR('Consolidtaed Data'!$F7103)</f>
        <v>2021</v>
      </c>
    </row>
    <row r="2445" spans="1:20" x14ac:dyDescent="0.3">
      <c r="A2445" s="9" t="s">
        <v>3456</v>
      </c>
      <c r="B2445" s="9" t="s">
        <v>340</v>
      </c>
      <c r="C2445" s="9" t="s">
        <v>458</v>
      </c>
      <c r="D2445" s="9" t="s">
        <v>56</v>
      </c>
      <c r="E2445" s="9" t="s">
        <v>1090</v>
      </c>
      <c r="F2445" s="10">
        <v>44008</v>
      </c>
      <c r="G2445" s="10" t="str">
        <f>VLOOKUP(Table3[[#This Row],[Product ID]],[1]Products!$A:$G,2,0)</f>
        <v>Product 34</v>
      </c>
      <c r="H2445" s="22">
        <v>1</v>
      </c>
      <c r="I2445" s="9">
        <f>VLOOKUP('Consolidtaed Data'!$B7226,[1]Products!$A:$G,4,0)</f>
        <v>1899</v>
      </c>
      <c r="J2445" s="9">
        <f>VLOOKUP('Consolidtaed Data'!$B7226,[1]Products!$A:$G,3,0)</f>
        <v>1044</v>
      </c>
      <c r="K2445" s="9">
        <f>'Consolidtaed Data'!$J7226*'Consolidtaed Data'!$H7226</f>
        <v>3519</v>
      </c>
      <c r="L2445" s="9">
        <f>'Consolidtaed Data'!$I7226*'Consolidtaed Data'!$H7226</f>
        <v>5586</v>
      </c>
      <c r="M2445" s="9">
        <f>'Consolidtaed Data'!$L7226-'Consolidtaed Data'!$K7226</f>
        <v>1748</v>
      </c>
      <c r="N2445" s="9" t="str">
        <f>VLOOKUP('Consolidtaed Data'!$C7226,[1]Locations!$A:$O,2,0)</f>
        <v>Bakersfield</v>
      </c>
      <c r="O2445" s="9" t="str">
        <f>VLOOKUP('Consolidtaed Data'!$D7226,'[1]Sales People'!$A:$B,2,0)</f>
        <v>Howard Sims</v>
      </c>
      <c r="P2445" s="9" t="str">
        <f>VLOOKUP('Consolidtaed Data'!$E7226,[1]Customers!$A:$B,2,0)</f>
        <v>Mark Kim</v>
      </c>
      <c r="Q2445" s="11">
        <f>WEEKDAY('Consolidtaed Data'!$F7226)</f>
        <v>6</v>
      </c>
      <c r="R2445" s="9">
        <f>MONTH('Consolidtaed Data'!$F7226)</f>
        <v>7</v>
      </c>
      <c r="S2445" s="9" t="str">
        <f>TEXT(Table3[[#This Row],[Purchase Date]],"MMMM")</f>
        <v>June</v>
      </c>
      <c r="T2445" s="9">
        <f>YEAR('Consolidtaed Data'!$F7226)</f>
        <v>2021</v>
      </c>
    </row>
    <row r="2446" spans="1:20" x14ac:dyDescent="0.3">
      <c r="A2446" s="9" t="s">
        <v>3457</v>
      </c>
      <c r="B2446" s="9" t="s">
        <v>311</v>
      </c>
      <c r="C2446" s="9" t="s">
        <v>344</v>
      </c>
      <c r="D2446" s="9" t="s">
        <v>17</v>
      </c>
      <c r="E2446" s="9" t="s">
        <v>214</v>
      </c>
      <c r="F2446" s="10">
        <v>44008</v>
      </c>
      <c r="G2446" s="10" t="str">
        <f>VLOOKUP(Table3[[#This Row],[Product ID]],[1]Products!$A:$G,2,0)</f>
        <v>Product 33</v>
      </c>
      <c r="H2446" s="22">
        <v>2</v>
      </c>
      <c r="I2446" s="9">
        <f>VLOOKUP('Consolidtaed Data'!$B7296,[1]Products!$A:$G,4,0)</f>
        <v>2283</v>
      </c>
      <c r="J2446" s="9">
        <f>VLOOKUP('Consolidtaed Data'!$B7296,[1]Products!$A:$G,3,0)</f>
        <v>1484</v>
      </c>
      <c r="K2446" s="9">
        <f>'Consolidtaed Data'!$J7296*'Consolidtaed Data'!$H7296</f>
        <v>1350</v>
      </c>
      <c r="L2446" s="9">
        <f>'Consolidtaed Data'!$I7296*'Consolidtaed Data'!$H7296</f>
        <v>2454</v>
      </c>
      <c r="M2446" s="9">
        <f>'Consolidtaed Data'!$L7296-'Consolidtaed Data'!$K7296</f>
        <v>2212</v>
      </c>
      <c r="N2446" s="9" t="str">
        <f>VLOOKUP('Consolidtaed Data'!$C7296,[1]Locations!$A:$O,2,0)</f>
        <v>Ontario</v>
      </c>
      <c r="O2446" s="9" t="str">
        <f>VLOOKUP('Consolidtaed Data'!$D7296,'[1]Sales People'!$A:$B,2,0)</f>
        <v>Charles Harper</v>
      </c>
      <c r="P2446" s="9" t="str">
        <f>VLOOKUP('Consolidtaed Data'!$E7296,[1]Customers!$A:$B,2,0)</f>
        <v>Terry Robinson</v>
      </c>
      <c r="Q2446" s="11">
        <f>WEEKDAY('Consolidtaed Data'!$F7296)</f>
        <v>4</v>
      </c>
      <c r="R2446" s="9">
        <f>MONTH('Consolidtaed Data'!$F7296)</f>
        <v>7</v>
      </c>
      <c r="S2446" s="9" t="str">
        <f>TEXT(Table3[[#This Row],[Purchase Date]],"MMMM")</f>
        <v>June</v>
      </c>
      <c r="T2446" s="9">
        <f>YEAR('Consolidtaed Data'!$F7296)</f>
        <v>2021</v>
      </c>
    </row>
    <row r="2447" spans="1:20" x14ac:dyDescent="0.3">
      <c r="A2447" s="9" t="s">
        <v>3458</v>
      </c>
      <c r="B2447" s="9" t="s">
        <v>278</v>
      </c>
      <c r="C2447" s="9" t="s">
        <v>295</v>
      </c>
      <c r="D2447" s="9" t="s">
        <v>131</v>
      </c>
      <c r="E2447" s="9" t="s">
        <v>2592</v>
      </c>
      <c r="F2447" s="10">
        <v>44008</v>
      </c>
      <c r="G2447" s="10" t="str">
        <f>VLOOKUP(Table3[[#This Row],[Product ID]],[1]Products!$A:$G,2,0)</f>
        <v>Product 75</v>
      </c>
      <c r="H2447" s="22">
        <v>4</v>
      </c>
      <c r="I2447" s="9">
        <f>VLOOKUP('Consolidtaed Data'!$B7369,[1]Products!$A:$G,4,0)</f>
        <v>1812</v>
      </c>
      <c r="J2447" s="9">
        <f>VLOOKUP('Consolidtaed Data'!$B7369,[1]Products!$A:$G,3,0)</f>
        <v>1305</v>
      </c>
      <c r="K2447" s="9">
        <f>'Consolidtaed Data'!$J7369*'Consolidtaed Data'!$H7369</f>
        <v>648</v>
      </c>
      <c r="L2447" s="9">
        <f>'Consolidtaed Data'!$I7369*'Consolidtaed Data'!$H7369</f>
        <v>771</v>
      </c>
      <c r="M2447" s="9">
        <f>'Consolidtaed Data'!$L7369-'Consolidtaed Data'!$K7369</f>
        <v>192</v>
      </c>
      <c r="N2447" s="9" t="str">
        <f>VLOOKUP('Consolidtaed Data'!$C7369,[1]Locations!$A:$O,2,0)</f>
        <v>Oakland</v>
      </c>
      <c r="O2447" s="9" t="str">
        <f>VLOOKUP('Consolidtaed Data'!$D7369,'[1]Sales People'!$A:$B,2,0)</f>
        <v>Larry Marshall</v>
      </c>
      <c r="P2447" s="9" t="str">
        <f>VLOOKUP('Consolidtaed Data'!$E7369,[1]Customers!$A:$B,2,0)</f>
        <v>Chris Chapman</v>
      </c>
      <c r="Q2447" s="11">
        <f>WEEKDAY('Consolidtaed Data'!$F7369)</f>
        <v>3</v>
      </c>
      <c r="R2447" s="9">
        <f>MONTH('Consolidtaed Data'!$F7369)</f>
        <v>7</v>
      </c>
      <c r="S2447" s="9" t="str">
        <f>TEXT(Table3[[#This Row],[Purchase Date]],"MMMM")</f>
        <v>June</v>
      </c>
      <c r="T2447" s="9">
        <f>YEAR('Consolidtaed Data'!$F7369)</f>
        <v>2021</v>
      </c>
    </row>
    <row r="2448" spans="1:20" x14ac:dyDescent="0.3">
      <c r="A2448" s="9" t="s">
        <v>3459</v>
      </c>
      <c r="B2448" s="9" t="s">
        <v>582</v>
      </c>
      <c r="C2448" s="9" t="s">
        <v>169</v>
      </c>
      <c r="D2448" s="9" t="s">
        <v>43</v>
      </c>
      <c r="E2448" s="9" t="s">
        <v>285</v>
      </c>
      <c r="F2448" s="10">
        <v>44008</v>
      </c>
      <c r="G2448" s="10" t="str">
        <f>VLOOKUP(Table3[[#This Row],[Product ID]],[1]Products!$A:$G,2,0)</f>
        <v>Product 58</v>
      </c>
      <c r="H2448" s="22">
        <v>3</v>
      </c>
      <c r="I2448" s="9">
        <f>VLOOKUP('Consolidtaed Data'!$B7767,[1]Products!$A:$G,4,0)</f>
        <v>1798</v>
      </c>
      <c r="J2448" s="9">
        <f>VLOOKUP('Consolidtaed Data'!$B7767,[1]Products!$A:$G,3,0)</f>
        <v>971</v>
      </c>
      <c r="K2448" s="9">
        <f>'Consolidtaed Data'!$J7767*'Consolidtaed Data'!$H7767</f>
        <v>44</v>
      </c>
      <c r="L2448" s="9">
        <f>'Consolidtaed Data'!$I7767*'Consolidtaed Data'!$H7767</f>
        <v>70</v>
      </c>
      <c r="M2448" s="9">
        <f>'Consolidtaed Data'!$L7767-'Consolidtaed Data'!$K7767</f>
        <v>1224</v>
      </c>
      <c r="N2448" s="9" t="str">
        <f>VLOOKUP('Consolidtaed Data'!$C7767,[1]Locations!$A:$O,2,0)</f>
        <v>Modesto</v>
      </c>
      <c r="O2448" s="9" t="str">
        <f>VLOOKUP('Consolidtaed Data'!$D7767,'[1]Sales People'!$A:$B,2,0)</f>
        <v>Ryan Butler</v>
      </c>
      <c r="P2448" s="9" t="str">
        <f>VLOOKUP('Consolidtaed Data'!$E7767,[1]Customers!$A:$B,2,0)</f>
        <v>Frank Mason</v>
      </c>
      <c r="Q2448" s="11">
        <f>WEEKDAY('Consolidtaed Data'!$F7767)</f>
        <v>6</v>
      </c>
      <c r="R2448" s="9">
        <f>MONTH('Consolidtaed Data'!$F7767)</f>
        <v>8</v>
      </c>
      <c r="S2448" s="9" t="str">
        <f>TEXT(Table3[[#This Row],[Purchase Date]],"MMMM")</f>
        <v>June</v>
      </c>
      <c r="T2448" s="9">
        <f>YEAR('Consolidtaed Data'!$F7767)</f>
        <v>2021</v>
      </c>
    </row>
    <row r="2449" spans="1:20" x14ac:dyDescent="0.3">
      <c r="A2449" s="9" t="s">
        <v>3460</v>
      </c>
      <c r="B2449" s="9" t="s">
        <v>301</v>
      </c>
      <c r="C2449" s="9" t="s">
        <v>82</v>
      </c>
      <c r="D2449" s="9" t="s">
        <v>374</v>
      </c>
      <c r="E2449" s="9" t="s">
        <v>1594</v>
      </c>
      <c r="F2449" s="10">
        <v>44008</v>
      </c>
      <c r="G2449" s="10" t="str">
        <f>VLOOKUP(Table3[[#This Row],[Product ID]],[1]Products!$A:$G,2,0)</f>
        <v>Product 57</v>
      </c>
      <c r="H2449" s="22">
        <v>1</v>
      </c>
      <c r="I2449" s="9">
        <f>VLOOKUP('Consolidtaed Data'!$B7979,[1]Products!$A:$G,4,0)</f>
        <v>1635</v>
      </c>
      <c r="J2449" s="9">
        <f>VLOOKUP('Consolidtaed Data'!$B7979,[1]Products!$A:$G,3,0)</f>
        <v>1046</v>
      </c>
      <c r="K2449" s="9">
        <f>'Consolidtaed Data'!$J7979*'Consolidtaed Data'!$H7979</f>
        <v>2968</v>
      </c>
      <c r="L2449" s="9">
        <f>'Consolidtaed Data'!$I7979*'Consolidtaed Data'!$H7979</f>
        <v>4566</v>
      </c>
      <c r="M2449" s="9">
        <f>'Consolidtaed Data'!$L7979-'Consolidtaed Data'!$K7979</f>
        <v>117</v>
      </c>
      <c r="N2449" s="9" t="str">
        <f>VLOOKUP('Consolidtaed Data'!$C7979,[1]Locations!$A:$O,2,0)</f>
        <v>Santa Rosa</v>
      </c>
      <c r="O2449" s="9" t="str">
        <f>VLOOKUP('Consolidtaed Data'!$D7979,'[1]Sales People'!$A:$B,2,0)</f>
        <v>Joshua Cook</v>
      </c>
      <c r="P2449" s="9" t="str">
        <f>VLOOKUP('Consolidtaed Data'!$E7979,[1]Customers!$A:$B,2,0)</f>
        <v>Chris Fuller</v>
      </c>
      <c r="Q2449" s="11">
        <f>WEEKDAY('Consolidtaed Data'!$F7979)</f>
        <v>1</v>
      </c>
      <c r="R2449" s="9">
        <f>MONTH('Consolidtaed Data'!$F7979)</f>
        <v>8</v>
      </c>
      <c r="S2449" s="9" t="str">
        <f>TEXT(Table3[[#This Row],[Purchase Date]],"MMMM")</f>
        <v>June</v>
      </c>
      <c r="T2449" s="9">
        <f>YEAR('Consolidtaed Data'!$F7979)</f>
        <v>2021</v>
      </c>
    </row>
    <row r="2450" spans="1:20" x14ac:dyDescent="0.3">
      <c r="A2450" s="9" t="s">
        <v>3461</v>
      </c>
      <c r="B2450" s="9" t="s">
        <v>531</v>
      </c>
      <c r="C2450" s="9" t="s">
        <v>289</v>
      </c>
      <c r="D2450" s="9" t="s">
        <v>35</v>
      </c>
      <c r="E2450" s="9" t="s">
        <v>1213</v>
      </c>
      <c r="F2450" s="10">
        <v>44008</v>
      </c>
      <c r="G2450" s="10" t="str">
        <f>VLOOKUP(Table3[[#This Row],[Product ID]],[1]Products!$A:$G,2,0)</f>
        <v>Product 62</v>
      </c>
      <c r="H2450" s="22">
        <v>1</v>
      </c>
      <c r="I2450" s="9">
        <f>VLOOKUP('Consolidtaed Data'!$B8122,[1]Products!$A:$G,4,0)</f>
        <v>818</v>
      </c>
      <c r="J2450" s="9">
        <f>VLOOKUP('Consolidtaed Data'!$B8122,[1]Products!$A:$G,3,0)</f>
        <v>450</v>
      </c>
      <c r="K2450" s="9">
        <f>'Consolidtaed Data'!$J8122*'Consolidtaed Data'!$H8122</f>
        <v>1301</v>
      </c>
      <c r="L2450" s="9">
        <f>'Consolidtaed Data'!$I8122*'Consolidtaed Data'!$H8122</f>
        <v>1587</v>
      </c>
      <c r="M2450" s="9">
        <f>'Consolidtaed Data'!$L8122-'Consolidtaed Data'!$K8122</f>
        <v>507</v>
      </c>
      <c r="N2450" s="9" t="str">
        <f>VLOOKUP('Consolidtaed Data'!$C8122,[1]Locations!$A:$O,2,0)</f>
        <v>Modesto</v>
      </c>
      <c r="O2450" s="9" t="str">
        <f>VLOOKUP('Consolidtaed Data'!$D8122,'[1]Sales People'!$A:$B,2,0)</f>
        <v>Arthur Mccoy</v>
      </c>
      <c r="P2450" s="9" t="str">
        <f>VLOOKUP('Consolidtaed Data'!$E8122,[1]Customers!$A:$B,2,0)</f>
        <v>Eric Moore</v>
      </c>
      <c r="Q2450" s="11">
        <f>WEEKDAY('Consolidtaed Data'!$F8122)</f>
        <v>6</v>
      </c>
      <c r="R2450" s="9">
        <f>MONTH('Consolidtaed Data'!$F8122)</f>
        <v>9</v>
      </c>
      <c r="S2450" s="9" t="str">
        <f>TEXT(Table3[[#This Row],[Purchase Date]],"MMMM")</f>
        <v>June</v>
      </c>
      <c r="T2450" s="9">
        <f>YEAR('Consolidtaed Data'!$F8122)</f>
        <v>2021</v>
      </c>
    </row>
    <row r="2451" spans="1:20" x14ac:dyDescent="0.3">
      <c r="A2451" s="9" t="s">
        <v>3462</v>
      </c>
      <c r="B2451" s="9" t="s">
        <v>29</v>
      </c>
      <c r="C2451" s="9" t="s">
        <v>420</v>
      </c>
      <c r="D2451" s="9" t="s">
        <v>326</v>
      </c>
      <c r="E2451" s="9" t="s">
        <v>1272</v>
      </c>
      <c r="F2451" s="10">
        <v>44008</v>
      </c>
      <c r="G2451" s="10" t="str">
        <f>VLOOKUP(Table3[[#This Row],[Product ID]],[1]Products!$A:$G,2,0)</f>
        <v>Product 37</v>
      </c>
      <c r="H2451" s="22">
        <v>3</v>
      </c>
      <c r="I2451" s="9">
        <f>VLOOKUP('Consolidtaed Data'!$B8312,[1]Products!$A:$G,4,0)</f>
        <v>1725</v>
      </c>
      <c r="J2451" s="9">
        <f>VLOOKUP('Consolidtaed Data'!$B8312,[1]Products!$A:$G,3,0)</f>
        <v>1363</v>
      </c>
      <c r="K2451" s="9">
        <f>'Consolidtaed Data'!$J8312*'Consolidtaed Data'!$H8312</f>
        <v>682</v>
      </c>
      <c r="L2451" s="9">
        <f>'Consolidtaed Data'!$I8312*'Consolidtaed Data'!$H8312</f>
        <v>1338</v>
      </c>
      <c r="M2451" s="9">
        <f>'Consolidtaed Data'!$L8312-'Consolidtaed Data'!$K8312</f>
        <v>161</v>
      </c>
      <c r="N2451" s="9" t="str">
        <f>VLOOKUP('Consolidtaed Data'!$C8312,[1]Locations!$A:$O,2,0)</f>
        <v>Fairfield</v>
      </c>
      <c r="O2451" s="9" t="str">
        <f>VLOOKUP('Consolidtaed Data'!$D8312,'[1]Sales People'!$A:$B,2,0)</f>
        <v>Larry Marshall</v>
      </c>
      <c r="P2451" s="9" t="str">
        <f>VLOOKUP('Consolidtaed Data'!$E8312,[1]Customers!$A:$B,2,0)</f>
        <v>Stephen Cook</v>
      </c>
      <c r="Q2451" s="11">
        <f>WEEKDAY('Consolidtaed Data'!$F8312)</f>
        <v>6</v>
      </c>
      <c r="R2451" s="9">
        <f>MONTH('Consolidtaed Data'!$F8312)</f>
        <v>9</v>
      </c>
      <c r="S2451" s="9" t="str">
        <f>TEXT(Table3[[#This Row],[Purchase Date]],"MMMM")</f>
        <v>June</v>
      </c>
      <c r="T2451" s="9">
        <f>YEAR('Consolidtaed Data'!$F8312)</f>
        <v>2021</v>
      </c>
    </row>
    <row r="2452" spans="1:20" x14ac:dyDescent="0.3">
      <c r="A2452" s="9" t="s">
        <v>3463</v>
      </c>
      <c r="B2452" s="9" t="s">
        <v>238</v>
      </c>
      <c r="C2452" s="9" t="s">
        <v>253</v>
      </c>
      <c r="D2452" s="9" t="s">
        <v>95</v>
      </c>
      <c r="E2452" s="9" t="s">
        <v>47</v>
      </c>
      <c r="F2452" s="10">
        <v>44008</v>
      </c>
      <c r="G2452" s="10" t="str">
        <f>VLOOKUP(Table3[[#This Row],[Product ID]],[1]Products!$A:$G,2,0)</f>
        <v>Product 49</v>
      </c>
      <c r="H2452" s="22">
        <v>2</v>
      </c>
      <c r="I2452" s="9">
        <f>VLOOKUP('Consolidtaed Data'!$B8351,[1]Products!$A:$G,4,0)</f>
        <v>1582</v>
      </c>
      <c r="J2452" s="9">
        <f>VLOOKUP('Consolidtaed Data'!$B8351,[1]Products!$A:$G,3,0)</f>
        <v>1234</v>
      </c>
      <c r="K2452" s="9">
        <f>'Consolidtaed Data'!$J8351*'Consolidtaed Data'!$H8351</f>
        <v>1443</v>
      </c>
      <c r="L2452" s="9">
        <f>'Consolidtaed Data'!$I8351*'Consolidtaed Data'!$H8351</f>
        <v>1826</v>
      </c>
      <c r="M2452" s="9">
        <f>'Consolidtaed Data'!$L8351-'Consolidtaed Data'!$K8351</f>
        <v>1964</v>
      </c>
      <c r="N2452" s="9" t="str">
        <f>VLOOKUP('Consolidtaed Data'!$C8351,[1]Locations!$A:$O,2,0)</f>
        <v>Antioch</v>
      </c>
      <c r="O2452" s="9" t="str">
        <f>VLOOKUP('Consolidtaed Data'!$D8351,'[1]Sales People'!$A:$B,2,0)</f>
        <v>Larry Marshall</v>
      </c>
      <c r="P2452" s="9" t="str">
        <f>VLOOKUP('Consolidtaed Data'!$E8351,[1]Customers!$A:$B,2,0)</f>
        <v>Bruce Armstrong</v>
      </c>
      <c r="Q2452" s="11">
        <f>WEEKDAY('Consolidtaed Data'!$F8351)</f>
        <v>2</v>
      </c>
      <c r="R2452" s="9">
        <f>MONTH('Consolidtaed Data'!$F8351)</f>
        <v>9</v>
      </c>
      <c r="S2452" s="9" t="str">
        <f>TEXT(Table3[[#This Row],[Purchase Date]],"MMMM")</f>
        <v>June</v>
      </c>
      <c r="T2452" s="9">
        <f>YEAR('Consolidtaed Data'!$F8351)</f>
        <v>2021</v>
      </c>
    </row>
    <row r="2453" spans="1:20" x14ac:dyDescent="0.3">
      <c r="A2453" s="9" t="s">
        <v>3464</v>
      </c>
      <c r="B2453" s="9" t="s">
        <v>76</v>
      </c>
      <c r="C2453" s="9" t="s">
        <v>210</v>
      </c>
      <c r="D2453" s="9" t="s">
        <v>100</v>
      </c>
      <c r="E2453" s="9" t="s">
        <v>1422</v>
      </c>
      <c r="F2453" s="10">
        <v>44008</v>
      </c>
      <c r="G2453" s="10" t="str">
        <f>VLOOKUP(Table3[[#This Row],[Product ID]],[1]Products!$A:$G,2,0)</f>
        <v>Product 19</v>
      </c>
      <c r="H2453" s="22">
        <v>4</v>
      </c>
      <c r="I2453" s="9">
        <f>VLOOKUP('Consolidtaed Data'!$B8499,[1]Products!$A:$G,4,0)</f>
        <v>217</v>
      </c>
      <c r="J2453" s="9">
        <f>VLOOKUP('Consolidtaed Data'!$B8499,[1]Products!$A:$G,3,0)</f>
        <v>171</v>
      </c>
      <c r="K2453" s="9">
        <f>'Consolidtaed Data'!$J8499*'Consolidtaed Data'!$H8499</f>
        <v>255</v>
      </c>
      <c r="L2453" s="9">
        <f>'Consolidtaed Data'!$I8499*'Consolidtaed Data'!$H8499</f>
        <v>392</v>
      </c>
      <c r="M2453" s="9">
        <f>'Consolidtaed Data'!$L8499-'Consolidtaed Data'!$K8499</f>
        <v>123</v>
      </c>
      <c r="N2453" s="9" t="str">
        <f>VLOOKUP('Consolidtaed Data'!$C8499,[1]Locations!$A:$O,2,0)</f>
        <v>Simi Valley</v>
      </c>
      <c r="O2453" s="9" t="str">
        <f>VLOOKUP('Consolidtaed Data'!$D8499,'[1]Sales People'!$A:$B,2,0)</f>
        <v>Jimmy Young</v>
      </c>
      <c r="P2453" s="9" t="str">
        <f>VLOOKUP('Consolidtaed Data'!$E8499,[1]Customers!$A:$B,2,0)</f>
        <v>Michael Mills</v>
      </c>
      <c r="Q2453" s="11">
        <f>WEEKDAY('Consolidtaed Data'!$F8499)</f>
        <v>5</v>
      </c>
      <c r="R2453" s="9">
        <f>MONTH('Consolidtaed Data'!$F8499)</f>
        <v>10</v>
      </c>
      <c r="S2453" s="9" t="str">
        <f>TEXT(Table3[[#This Row],[Purchase Date]],"MMMM")</f>
        <v>June</v>
      </c>
      <c r="T2453" s="9">
        <f>YEAR('Consolidtaed Data'!$F8499)</f>
        <v>2021</v>
      </c>
    </row>
    <row r="2454" spans="1:20" x14ac:dyDescent="0.3">
      <c r="A2454" s="9" t="s">
        <v>3465</v>
      </c>
      <c r="B2454" s="9" t="s">
        <v>172</v>
      </c>
      <c r="C2454" s="9" t="s">
        <v>412</v>
      </c>
      <c r="D2454" s="9" t="s">
        <v>131</v>
      </c>
      <c r="E2454" s="9" t="s">
        <v>831</v>
      </c>
      <c r="F2454" s="10">
        <v>44008</v>
      </c>
      <c r="G2454" s="10" t="str">
        <f>VLOOKUP(Table3[[#This Row],[Product ID]],[1]Products!$A:$G,2,0)</f>
        <v>Product 4</v>
      </c>
      <c r="H2454" s="22">
        <v>2</v>
      </c>
      <c r="I2454" s="9">
        <f>VLOOKUP('Consolidtaed Data'!$B9082,[1]Products!$A:$G,4,0)</f>
        <v>530</v>
      </c>
      <c r="J2454" s="9">
        <f>VLOOKUP('Consolidtaed Data'!$B9082,[1]Products!$A:$G,3,0)</f>
        <v>435</v>
      </c>
      <c r="K2454" s="9">
        <f>'Consolidtaed Data'!$J9082*'Consolidtaed Data'!$H9082</f>
        <v>22</v>
      </c>
      <c r="L2454" s="9">
        <f>'Consolidtaed Data'!$I9082*'Consolidtaed Data'!$H9082</f>
        <v>35</v>
      </c>
      <c r="M2454" s="9">
        <f>'Consolidtaed Data'!$L9082-'Consolidtaed Data'!$K9082</f>
        <v>360</v>
      </c>
      <c r="N2454" s="9" t="str">
        <f>VLOOKUP('Consolidtaed Data'!$C9082,[1]Locations!$A:$O,2,0)</f>
        <v>Visalia</v>
      </c>
      <c r="O2454" s="9" t="str">
        <f>VLOOKUP('Consolidtaed Data'!$D9082,'[1]Sales People'!$A:$B,2,0)</f>
        <v>Kenneth Fields</v>
      </c>
      <c r="P2454" s="9" t="str">
        <f>VLOOKUP('Consolidtaed Data'!$E9082,[1]Customers!$A:$B,2,0)</f>
        <v>Charles Bell</v>
      </c>
      <c r="Q2454" s="11">
        <f>WEEKDAY('Consolidtaed Data'!$F9082)</f>
        <v>5</v>
      </c>
      <c r="R2454" s="9">
        <f>MONTH('Consolidtaed Data'!$F9082)</f>
        <v>11</v>
      </c>
      <c r="S2454" s="9" t="str">
        <f>TEXT(Table3[[#This Row],[Purchase Date]],"MMMM")</f>
        <v>June</v>
      </c>
      <c r="T2454" s="9">
        <f>YEAR('Consolidtaed Data'!$F9082)</f>
        <v>2021</v>
      </c>
    </row>
    <row r="2455" spans="1:20" x14ac:dyDescent="0.3">
      <c r="A2455" s="9" t="s">
        <v>3466</v>
      </c>
      <c r="B2455" s="9" t="s">
        <v>107</v>
      </c>
      <c r="C2455" s="9" t="s">
        <v>394</v>
      </c>
      <c r="D2455" s="9" t="s">
        <v>17</v>
      </c>
      <c r="E2455" s="9" t="s">
        <v>601</v>
      </c>
      <c r="F2455" s="10">
        <v>44008</v>
      </c>
      <c r="G2455" s="10" t="str">
        <f>VLOOKUP(Table3[[#This Row],[Product ID]],[1]Products!$A:$G,2,0)</f>
        <v>Product 52</v>
      </c>
      <c r="H2455" s="22">
        <v>2</v>
      </c>
      <c r="I2455" s="9">
        <f>VLOOKUP('Consolidtaed Data'!$B9527,[1]Products!$A:$G,4,0)</f>
        <v>1899</v>
      </c>
      <c r="J2455" s="9">
        <f>VLOOKUP('Consolidtaed Data'!$B9527,[1]Products!$A:$G,3,0)</f>
        <v>1044</v>
      </c>
      <c r="K2455" s="9">
        <f>'Consolidtaed Data'!$J9527*'Consolidtaed Data'!$H9527</f>
        <v>435</v>
      </c>
      <c r="L2455" s="9">
        <f>'Consolidtaed Data'!$I9527*'Consolidtaed Data'!$H9527</f>
        <v>530</v>
      </c>
      <c r="M2455" s="9">
        <f>'Consolidtaed Data'!$L9527-'Consolidtaed Data'!$K9527</f>
        <v>22</v>
      </c>
      <c r="N2455" s="9" t="str">
        <f>VLOOKUP('Consolidtaed Data'!$C9527,[1]Locations!$A:$O,2,0)</f>
        <v>Corona</v>
      </c>
      <c r="O2455" s="9" t="str">
        <f>VLOOKUP('Consolidtaed Data'!$D9527,'[1]Sales People'!$A:$B,2,0)</f>
        <v>Ernest Wagner</v>
      </c>
      <c r="P2455" s="9" t="str">
        <f>VLOOKUP('Consolidtaed Data'!$E9527,[1]Customers!$A:$B,2,0)</f>
        <v>Timothy Bowman</v>
      </c>
      <c r="Q2455" s="11">
        <f>WEEKDAY('Consolidtaed Data'!$F9527)</f>
        <v>3</v>
      </c>
      <c r="R2455" s="9">
        <f>MONTH('Consolidtaed Data'!$F9527)</f>
        <v>12</v>
      </c>
      <c r="S2455" s="9" t="str">
        <f>TEXT(Table3[[#This Row],[Purchase Date]],"MMMM")</f>
        <v>June</v>
      </c>
      <c r="T2455" s="9">
        <f>YEAR('Consolidtaed Data'!$F9527)</f>
        <v>2021</v>
      </c>
    </row>
    <row r="2456" spans="1:20" x14ac:dyDescent="0.3">
      <c r="A2456" s="9" t="s">
        <v>3467</v>
      </c>
      <c r="B2456" s="9" t="s">
        <v>429</v>
      </c>
      <c r="C2456" s="9" t="s">
        <v>8</v>
      </c>
      <c r="D2456" s="9" t="s">
        <v>206</v>
      </c>
      <c r="E2456" s="9" t="s">
        <v>544</v>
      </c>
      <c r="F2456" s="10">
        <v>44008</v>
      </c>
      <c r="G2456" s="10" t="str">
        <f>VLOOKUP(Table3[[#This Row],[Product ID]],[1]Products!$A:$G,2,0)</f>
        <v>Product 87</v>
      </c>
      <c r="H2456" s="22">
        <v>2</v>
      </c>
      <c r="I2456" s="9">
        <f>VLOOKUP('Consolidtaed Data'!$B9565,[1]Products!$A:$G,4,0)</f>
        <v>1798</v>
      </c>
      <c r="J2456" s="9">
        <f>VLOOKUP('Consolidtaed Data'!$B9565,[1]Products!$A:$G,3,0)</f>
        <v>971</v>
      </c>
      <c r="K2456" s="9">
        <f>'Consolidtaed Data'!$J9565*'Consolidtaed Data'!$H9565</f>
        <v>683</v>
      </c>
      <c r="L2456" s="9">
        <f>'Consolidtaed Data'!$I9565*'Consolidtaed Data'!$H9565</f>
        <v>1119</v>
      </c>
      <c r="M2456" s="9">
        <f>'Consolidtaed Data'!$L9565-'Consolidtaed Data'!$K9565</f>
        <v>530</v>
      </c>
      <c r="N2456" s="9" t="str">
        <f>VLOOKUP('Consolidtaed Data'!$C9565,[1]Locations!$A:$O,2,0)</f>
        <v>El Monte</v>
      </c>
      <c r="O2456" s="9" t="str">
        <f>VLOOKUP('Consolidtaed Data'!$D9565,'[1]Sales People'!$A:$B,2,0)</f>
        <v>Roger Ramos</v>
      </c>
      <c r="P2456" s="9" t="str">
        <f>VLOOKUP('Consolidtaed Data'!$E9565,[1]Customers!$A:$B,2,0)</f>
        <v>Johnny Ward</v>
      </c>
      <c r="Q2456" s="11">
        <f>WEEKDAY('Consolidtaed Data'!$F9565)</f>
        <v>6</v>
      </c>
      <c r="R2456" s="9">
        <f>MONTH('Consolidtaed Data'!$F9565)</f>
        <v>12</v>
      </c>
      <c r="S2456" s="9" t="str">
        <f>TEXT(Table3[[#This Row],[Purchase Date]],"MMMM")</f>
        <v>June</v>
      </c>
      <c r="T2456" s="9">
        <f>YEAR('Consolidtaed Data'!$F9565)</f>
        <v>2021</v>
      </c>
    </row>
    <row r="2457" spans="1:20" x14ac:dyDescent="0.3">
      <c r="A2457" s="9" t="s">
        <v>3468</v>
      </c>
      <c r="B2457" s="9" t="s">
        <v>177</v>
      </c>
      <c r="C2457" s="9" t="s">
        <v>504</v>
      </c>
      <c r="D2457" s="9" t="s">
        <v>51</v>
      </c>
      <c r="E2457" s="9" t="s">
        <v>910</v>
      </c>
      <c r="F2457" s="10">
        <v>44009</v>
      </c>
      <c r="G2457" s="10" t="str">
        <f>VLOOKUP(Table3[[#This Row],[Product ID]],[1]Products!$A:$G,2,0)</f>
        <v>Product 5</v>
      </c>
      <c r="H2457" s="22">
        <v>1</v>
      </c>
      <c r="I2457" s="9">
        <f>VLOOKUP('Consolidtaed Data'!$B4694,[1]Products!$A:$G,4,0)</f>
        <v>1899</v>
      </c>
      <c r="J2457" s="9">
        <f>VLOOKUP('Consolidtaed Data'!$B4694,[1]Products!$A:$G,3,0)</f>
        <v>1044</v>
      </c>
      <c r="K2457" s="9">
        <f>'Consolidtaed Data'!$J4694*'Consolidtaed Data'!$H4694</f>
        <v>536</v>
      </c>
      <c r="L2457" s="9">
        <f>'Consolidtaed Data'!$I4694*'Consolidtaed Data'!$H4694</f>
        <v>800</v>
      </c>
      <c r="M2457" s="9">
        <f>'Consolidtaed Data'!$L4694-'Consolidtaed Data'!$K4694</f>
        <v>600</v>
      </c>
      <c r="N2457" s="9" t="str">
        <f>VLOOKUP('Consolidtaed Data'!$C4694,[1]Locations!$A:$O,2,0)</f>
        <v>Hayward</v>
      </c>
      <c r="O2457" s="9" t="str">
        <f>VLOOKUP('Consolidtaed Data'!$D4694,'[1]Sales People'!$A:$B,2,0)</f>
        <v>Clarence Fox</v>
      </c>
      <c r="P2457" s="9" t="str">
        <f>VLOOKUP('Consolidtaed Data'!$E4694,[1]Customers!$A:$B,2,0)</f>
        <v>Edward Walker</v>
      </c>
      <c r="Q2457" s="11">
        <f>WEEKDAY('Consolidtaed Data'!$F4694)</f>
        <v>6</v>
      </c>
      <c r="R2457" s="9">
        <f>MONTH('Consolidtaed Data'!$F4694)</f>
        <v>12</v>
      </c>
      <c r="S2457" s="9" t="str">
        <f>TEXT(Table3[[#This Row],[Purchase Date]],"MMMM")</f>
        <v>June</v>
      </c>
      <c r="T2457" s="9">
        <f>YEAR('Consolidtaed Data'!$F4694)</f>
        <v>2020</v>
      </c>
    </row>
    <row r="2458" spans="1:20" x14ac:dyDescent="0.3">
      <c r="A2458" s="9" t="s">
        <v>3469</v>
      </c>
      <c r="B2458" s="9" t="s">
        <v>443</v>
      </c>
      <c r="C2458" s="9" t="s">
        <v>130</v>
      </c>
      <c r="D2458" s="9" t="s">
        <v>17</v>
      </c>
      <c r="E2458" s="9" t="s">
        <v>730</v>
      </c>
      <c r="F2458" s="10">
        <v>44009</v>
      </c>
      <c r="G2458" s="10" t="str">
        <f>VLOOKUP(Table3[[#This Row],[Product ID]],[1]Products!$A:$G,2,0)</f>
        <v>Product 61</v>
      </c>
      <c r="H2458" s="22">
        <v>4</v>
      </c>
      <c r="I2458" s="9">
        <f>VLOOKUP('Consolidtaed Data'!$B4709,[1]Products!$A:$G,4,0)</f>
        <v>1812</v>
      </c>
      <c r="J2458" s="9">
        <f>VLOOKUP('Consolidtaed Data'!$B4709,[1]Products!$A:$G,3,0)</f>
        <v>1305</v>
      </c>
      <c r="K2458" s="9">
        <f>'Consolidtaed Data'!$J4709*'Consolidtaed Data'!$H4709</f>
        <v>1223</v>
      </c>
      <c r="L2458" s="9">
        <f>'Consolidtaed Data'!$I4709*'Consolidtaed Data'!$H4709</f>
        <v>2005</v>
      </c>
      <c r="M2458" s="9">
        <f>'Consolidtaed Data'!$L4709-'Consolidtaed Data'!$K4709</f>
        <v>495</v>
      </c>
      <c r="N2458" s="9" t="str">
        <f>VLOOKUP('Consolidtaed Data'!$C4709,[1]Locations!$A:$O,2,0)</f>
        <v>Chula Vista</v>
      </c>
      <c r="O2458" s="9" t="str">
        <f>VLOOKUP('Consolidtaed Data'!$D4709,'[1]Sales People'!$A:$B,2,0)</f>
        <v>Ernest Wheeler</v>
      </c>
      <c r="P2458" s="9" t="str">
        <f>VLOOKUP('Consolidtaed Data'!$E4709,[1]Customers!$A:$B,2,0)</f>
        <v>Paul Holmes</v>
      </c>
      <c r="Q2458" s="11">
        <f>WEEKDAY('Consolidtaed Data'!$F4709)</f>
        <v>6</v>
      </c>
      <c r="R2458" s="9">
        <f>MONTH('Consolidtaed Data'!$F4709)</f>
        <v>12</v>
      </c>
      <c r="S2458" s="9" t="str">
        <f>TEXT(Table3[[#This Row],[Purchase Date]],"MMMM")</f>
        <v>June</v>
      </c>
      <c r="T2458" s="9">
        <f>YEAR('Consolidtaed Data'!$F4709)</f>
        <v>2020</v>
      </c>
    </row>
    <row r="2459" spans="1:20" x14ac:dyDescent="0.3">
      <c r="A2459" s="9" t="s">
        <v>3470</v>
      </c>
      <c r="B2459" s="9" t="s">
        <v>284</v>
      </c>
      <c r="C2459" s="9" t="s">
        <v>72</v>
      </c>
      <c r="D2459" s="9" t="s">
        <v>281</v>
      </c>
      <c r="E2459" s="9" t="s">
        <v>299</v>
      </c>
      <c r="F2459" s="10">
        <v>44009</v>
      </c>
      <c r="G2459" s="10" t="str">
        <f>VLOOKUP(Table3[[#This Row],[Product ID]],[1]Products!$A:$G,2,0)</f>
        <v>Product 96</v>
      </c>
      <c r="H2459" s="22">
        <v>1</v>
      </c>
      <c r="I2459" s="9">
        <f>VLOOKUP('Consolidtaed Data'!$B5081,[1]Products!$A:$G,4,0)</f>
        <v>400</v>
      </c>
      <c r="J2459" s="9">
        <f>VLOOKUP('Consolidtaed Data'!$B5081,[1]Products!$A:$G,3,0)</f>
        <v>208</v>
      </c>
      <c r="K2459" s="9">
        <f>'Consolidtaed Data'!$J5081*'Consolidtaed Data'!$H5081</f>
        <v>5688</v>
      </c>
      <c r="L2459" s="9">
        <f>'Consolidtaed Data'!$I5081*'Consolidtaed Data'!$H5081</f>
        <v>7485</v>
      </c>
      <c r="M2459" s="9">
        <f>'Consolidtaed Data'!$L5081-'Consolidtaed Data'!$K5081</f>
        <v>1106</v>
      </c>
      <c r="N2459" s="9" t="str">
        <f>VLOOKUP('Consolidtaed Data'!$C5081,[1]Locations!$A:$O,2,0)</f>
        <v>Los Angeles</v>
      </c>
      <c r="O2459" s="9" t="str">
        <f>VLOOKUP('Consolidtaed Data'!$D5081,'[1]Sales People'!$A:$B,2,0)</f>
        <v>Ernest Wheeler</v>
      </c>
      <c r="P2459" s="9" t="str">
        <f>VLOOKUP('Consolidtaed Data'!$E5081,[1]Customers!$A:$B,2,0)</f>
        <v>Henry Cox</v>
      </c>
      <c r="Q2459" s="11">
        <f>WEEKDAY('Consolidtaed Data'!$F5081)</f>
        <v>6</v>
      </c>
      <c r="R2459" s="9">
        <f>MONTH('Consolidtaed Data'!$F5081)</f>
        <v>1</v>
      </c>
      <c r="S2459" s="9" t="str">
        <f>TEXT(Table3[[#This Row],[Purchase Date]],"MMMM")</f>
        <v>June</v>
      </c>
      <c r="T2459" s="9">
        <f>YEAR('Consolidtaed Data'!$F5081)</f>
        <v>2021</v>
      </c>
    </row>
    <row r="2460" spans="1:20" x14ac:dyDescent="0.3">
      <c r="A2460" s="9" t="s">
        <v>3471</v>
      </c>
      <c r="B2460" s="9" t="s">
        <v>216</v>
      </c>
      <c r="C2460" s="9" t="s">
        <v>34</v>
      </c>
      <c r="D2460" s="9" t="s">
        <v>374</v>
      </c>
      <c r="E2460" s="9" t="s">
        <v>236</v>
      </c>
      <c r="F2460" s="10">
        <v>44009</v>
      </c>
      <c r="G2460" s="10" t="str">
        <f>VLOOKUP(Table3[[#This Row],[Product ID]],[1]Products!$A:$G,2,0)</f>
        <v>Product 73</v>
      </c>
      <c r="H2460" s="22">
        <v>3</v>
      </c>
      <c r="I2460" s="9">
        <f>VLOOKUP('Consolidtaed Data'!$B5096,[1]Products!$A:$G,4,0)</f>
        <v>817</v>
      </c>
      <c r="J2460" s="9">
        <f>VLOOKUP('Consolidtaed Data'!$B5096,[1]Products!$A:$G,3,0)</f>
        <v>409</v>
      </c>
      <c r="K2460" s="9">
        <f>'Consolidtaed Data'!$J5096*'Consolidtaed Data'!$H5096</f>
        <v>5364</v>
      </c>
      <c r="L2460" s="9">
        <f>'Consolidtaed Data'!$I5096*'Consolidtaed Data'!$H5096</f>
        <v>7059</v>
      </c>
      <c r="M2460" s="9">
        <f>'Consolidtaed Data'!$L5096-'Consolidtaed Data'!$K5096</f>
        <v>1964</v>
      </c>
      <c r="N2460" s="9" t="str">
        <f>VLOOKUP('Consolidtaed Data'!$C5096,[1]Locations!$A:$O,2,0)</f>
        <v>Vista</v>
      </c>
      <c r="O2460" s="9" t="str">
        <f>VLOOKUP('Consolidtaed Data'!$D5096,'[1]Sales People'!$A:$B,2,0)</f>
        <v>Ryan Butler</v>
      </c>
      <c r="P2460" s="9" t="str">
        <f>VLOOKUP('Consolidtaed Data'!$E5096,[1]Customers!$A:$B,2,0)</f>
        <v>Patrick Williamson</v>
      </c>
      <c r="Q2460" s="11">
        <f>WEEKDAY('Consolidtaed Data'!$F5096)</f>
        <v>7</v>
      </c>
      <c r="R2460" s="9">
        <f>MONTH('Consolidtaed Data'!$F5096)</f>
        <v>1</v>
      </c>
      <c r="S2460" s="9" t="str">
        <f>TEXT(Table3[[#This Row],[Purchase Date]],"MMMM")</f>
        <v>June</v>
      </c>
      <c r="T2460" s="9">
        <f>YEAR('Consolidtaed Data'!$F5096)</f>
        <v>2021</v>
      </c>
    </row>
    <row r="2461" spans="1:20" x14ac:dyDescent="0.3">
      <c r="A2461" s="9" t="s">
        <v>3472</v>
      </c>
      <c r="B2461" s="9" t="s">
        <v>653</v>
      </c>
      <c r="C2461" s="9" t="s">
        <v>439</v>
      </c>
      <c r="D2461" s="9" t="s">
        <v>83</v>
      </c>
      <c r="E2461" s="9" t="s">
        <v>1352</v>
      </c>
      <c r="F2461" s="10">
        <v>44009</v>
      </c>
      <c r="G2461" s="10" t="str">
        <f>VLOOKUP(Table3[[#This Row],[Product ID]],[1]Products!$A:$G,2,0)</f>
        <v>Product 74</v>
      </c>
      <c r="H2461" s="22">
        <v>3</v>
      </c>
      <c r="I2461" s="9">
        <f>VLOOKUP('Consolidtaed Data'!$B5237,[1]Products!$A:$G,4,0)</f>
        <v>799</v>
      </c>
      <c r="J2461" s="9">
        <f>VLOOKUP('Consolidtaed Data'!$B5237,[1]Products!$A:$G,3,0)</f>
        <v>455</v>
      </c>
      <c r="K2461" s="9">
        <f>'Consolidtaed Data'!$J5237*'Consolidtaed Data'!$H5237</f>
        <v>1321</v>
      </c>
      <c r="L2461" s="9">
        <f>'Consolidtaed Data'!$I5237*'Consolidtaed Data'!$H5237</f>
        <v>1972</v>
      </c>
      <c r="M2461" s="9">
        <f>'Consolidtaed Data'!$L5237-'Consolidtaed Data'!$K5237</f>
        <v>1100</v>
      </c>
      <c r="N2461" s="9" t="str">
        <f>VLOOKUP('Consolidtaed Data'!$C5237,[1]Locations!$A:$O,2,0)</f>
        <v>Concord</v>
      </c>
      <c r="O2461" s="9" t="str">
        <f>VLOOKUP('Consolidtaed Data'!$D5237,'[1]Sales People'!$A:$B,2,0)</f>
        <v>Kenneth Bradley</v>
      </c>
      <c r="P2461" s="9" t="str">
        <f>VLOOKUP('Consolidtaed Data'!$E5237,[1]Customers!$A:$B,2,0)</f>
        <v>Timothy Howard</v>
      </c>
      <c r="Q2461" s="11">
        <f>WEEKDAY('Consolidtaed Data'!$F5237)</f>
        <v>4</v>
      </c>
      <c r="R2461" s="9">
        <f>MONTH('Consolidtaed Data'!$F5237)</f>
        <v>1</v>
      </c>
      <c r="S2461" s="9" t="str">
        <f>TEXT(Table3[[#This Row],[Purchase Date]],"MMMM")</f>
        <v>June</v>
      </c>
      <c r="T2461" s="9">
        <f>YEAR('Consolidtaed Data'!$F5237)</f>
        <v>2021</v>
      </c>
    </row>
    <row r="2462" spans="1:20" x14ac:dyDescent="0.3">
      <c r="A2462" s="9" t="s">
        <v>3473</v>
      </c>
      <c r="B2462" s="9" t="s">
        <v>240</v>
      </c>
      <c r="C2462" s="9" t="s">
        <v>34</v>
      </c>
      <c r="D2462" s="9" t="s">
        <v>80</v>
      </c>
      <c r="E2462" s="9" t="s">
        <v>608</v>
      </c>
      <c r="F2462" s="10">
        <v>44009</v>
      </c>
      <c r="G2462" s="10" t="str">
        <f>VLOOKUP(Table3[[#This Row],[Product ID]],[1]Products!$A:$G,2,0)</f>
        <v>Product 70</v>
      </c>
      <c r="H2462" s="22">
        <v>3</v>
      </c>
      <c r="I2462" s="9">
        <f>VLOOKUP('Consolidtaed Data'!$B7629,[1]Products!$A:$G,4,0)</f>
        <v>2464</v>
      </c>
      <c r="J2462" s="9">
        <f>VLOOKUP('Consolidtaed Data'!$B7629,[1]Products!$A:$G,3,0)</f>
        <v>1774</v>
      </c>
      <c r="K2462" s="9">
        <f>'Consolidtaed Data'!$J7629*'Consolidtaed Data'!$H7629</f>
        <v>716</v>
      </c>
      <c r="L2462" s="9">
        <f>'Consolidtaed Data'!$I7629*'Consolidtaed Data'!$H7629</f>
        <v>1192</v>
      </c>
      <c r="M2462" s="9">
        <f>'Consolidtaed Data'!$L7629-'Consolidtaed Data'!$K7629</f>
        <v>662</v>
      </c>
      <c r="N2462" s="9" t="str">
        <f>VLOOKUP('Consolidtaed Data'!$C7629,[1]Locations!$A:$O,2,0)</f>
        <v>Antioch</v>
      </c>
      <c r="O2462" s="9" t="str">
        <f>VLOOKUP('Consolidtaed Data'!$D7629,'[1]Sales People'!$A:$B,2,0)</f>
        <v>Ryan Butler</v>
      </c>
      <c r="P2462" s="9" t="str">
        <f>VLOOKUP('Consolidtaed Data'!$E7629,[1]Customers!$A:$B,2,0)</f>
        <v>Paul Johnson</v>
      </c>
      <c r="Q2462" s="11">
        <f>WEEKDAY('Consolidtaed Data'!$F7629)</f>
        <v>2</v>
      </c>
      <c r="R2462" s="9">
        <f>MONTH('Consolidtaed Data'!$F7629)</f>
        <v>8</v>
      </c>
      <c r="S2462" s="9" t="str">
        <f>TEXT(Table3[[#This Row],[Purchase Date]],"MMMM")</f>
        <v>June</v>
      </c>
      <c r="T2462" s="9">
        <f>YEAR('Consolidtaed Data'!$F7629)</f>
        <v>2021</v>
      </c>
    </row>
    <row r="2463" spans="1:20" x14ac:dyDescent="0.3">
      <c r="A2463" s="9" t="s">
        <v>3474</v>
      </c>
      <c r="B2463" s="9" t="s">
        <v>185</v>
      </c>
      <c r="C2463" s="9" t="s">
        <v>439</v>
      </c>
      <c r="D2463" s="9" t="s">
        <v>374</v>
      </c>
      <c r="E2463" s="9" t="s">
        <v>2148</v>
      </c>
      <c r="F2463" s="10">
        <v>44009</v>
      </c>
      <c r="G2463" s="10" t="str">
        <f>VLOOKUP(Table3[[#This Row],[Product ID]],[1]Products!$A:$G,2,0)</f>
        <v>Product 65</v>
      </c>
      <c r="H2463" s="22">
        <v>4</v>
      </c>
      <c r="I2463" s="9">
        <f>VLOOKUP('Consolidtaed Data'!$B8682,[1]Products!$A:$G,4,0)</f>
        <v>1405</v>
      </c>
      <c r="J2463" s="9">
        <f>VLOOKUP('Consolidtaed Data'!$B8682,[1]Products!$A:$G,3,0)</f>
        <v>1054</v>
      </c>
      <c r="K2463" s="9">
        <f>'Consolidtaed Data'!$J8682*'Consolidtaed Data'!$H8682</f>
        <v>945</v>
      </c>
      <c r="L2463" s="9">
        <f>'Consolidtaed Data'!$I8682*'Consolidtaed Data'!$H8682</f>
        <v>1889</v>
      </c>
      <c r="M2463" s="9">
        <f>'Consolidtaed Data'!$L8682-'Consolidtaed Data'!$K8682</f>
        <v>256</v>
      </c>
      <c r="N2463" s="9" t="str">
        <f>VLOOKUP('Consolidtaed Data'!$C8682,[1]Locations!$A:$O,2,0)</f>
        <v>Bakersfield</v>
      </c>
      <c r="O2463" s="9" t="str">
        <f>VLOOKUP('Consolidtaed Data'!$D8682,'[1]Sales People'!$A:$B,2,0)</f>
        <v>Charles Harper</v>
      </c>
      <c r="P2463" s="9" t="str">
        <f>VLOOKUP('Consolidtaed Data'!$E8682,[1]Customers!$A:$B,2,0)</f>
        <v>Eugene Murphy</v>
      </c>
      <c r="Q2463" s="11">
        <f>WEEKDAY('Consolidtaed Data'!$F8682)</f>
        <v>6</v>
      </c>
      <c r="R2463" s="9">
        <f>MONTH('Consolidtaed Data'!$F8682)</f>
        <v>10</v>
      </c>
      <c r="S2463" s="9" t="str">
        <f>TEXT(Table3[[#This Row],[Purchase Date]],"MMMM")</f>
        <v>June</v>
      </c>
      <c r="T2463" s="9">
        <f>YEAR('Consolidtaed Data'!$F8682)</f>
        <v>2021</v>
      </c>
    </row>
    <row r="2464" spans="1:20" x14ac:dyDescent="0.3">
      <c r="A2464" s="9" t="s">
        <v>3475</v>
      </c>
      <c r="B2464" s="9" t="s">
        <v>15</v>
      </c>
      <c r="C2464" s="9" t="s">
        <v>16</v>
      </c>
      <c r="D2464" s="9" t="s">
        <v>329</v>
      </c>
      <c r="E2464" s="9" t="s">
        <v>1307</v>
      </c>
      <c r="F2464" s="10">
        <v>44009</v>
      </c>
      <c r="G2464" s="10" t="str">
        <f>VLOOKUP(Table3[[#This Row],[Product ID]],[1]Products!$A:$G,2,0)</f>
        <v>Product 38</v>
      </c>
      <c r="H2464" s="22">
        <v>4</v>
      </c>
      <c r="I2464" s="9">
        <f>VLOOKUP('Consolidtaed Data'!$B8769,[1]Products!$A:$G,4,0)</f>
        <v>378</v>
      </c>
      <c r="J2464" s="9">
        <f>VLOOKUP('Consolidtaed Data'!$B8769,[1]Products!$A:$G,3,0)</f>
        <v>291</v>
      </c>
      <c r="K2464" s="9">
        <f>'Consolidtaed Data'!$J8769*'Consolidtaed Data'!$H8769</f>
        <v>540</v>
      </c>
      <c r="L2464" s="9">
        <f>'Consolidtaed Data'!$I8769*'Consolidtaed Data'!$H8769</f>
        <v>871</v>
      </c>
      <c r="M2464" s="9">
        <f>'Consolidtaed Data'!$L8769-'Consolidtaed Data'!$K8769</f>
        <v>1053</v>
      </c>
      <c r="N2464" s="9" t="str">
        <f>VLOOKUP('Consolidtaed Data'!$C8769,[1]Locations!$A:$O,2,0)</f>
        <v>Elk Grove</v>
      </c>
      <c r="O2464" s="9" t="str">
        <f>VLOOKUP('Consolidtaed Data'!$D8769,'[1]Sales People'!$A:$B,2,0)</f>
        <v>Scott Mason</v>
      </c>
      <c r="P2464" s="9" t="str">
        <f>VLOOKUP('Consolidtaed Data'!$E8769,[1]Customers!$A:$B,2,0)</f>
        <v>Jerry Smith</v>
      </c>
      <c r="Q2464" s="11">
        <f>WEEKDAY('Consolidtaed Data'!$F8769)</f>
        <v>6</v>
      </c>
      <c r="R2464" s="9">
        <f>MONTH('Consolidtaed Data'!$F8769)</f>
        <v>10</v>
      </c>
      <c r="S2464" s="9" t="str">
        <f>TEXT(Table3[[#This Row],[Purchase Date]],"MMMM")</f>
        <v>June</v>
      </c>
      <c r="T2464" s="9">
        <f>YEAR('Consolidtaed Data'!$F8769)</f>
        <v>2021</v>
      </c>
    </row>
    <row r="2465" spans="1:20" x14ac:dyDescent="0.3">
      <c r="A2465" s="9" t="s">
        <v>3476</v>
      </c>
      <c r="B2465" s="9" t="s">
        <v>234</v>
      </c>
      <c r="C2465" s="9" t="s">
        <v>394</v>
      </c>
      <c r="D2465" s="9" t="s">
        <v>241</v>
      </c>
      <c r="E2465" s="9" t="s">
        <v>1540</v>
      </c>
      <c r="F2465" s="10">
        <v>44009</v>
      </c>
      <c r="G2465" s="10" t="str">
        <f>VLOOKUP(Table3[[#This Row],[Product ID]],[1]Products!$A:$G,2,0)</f>
        <v>Product 54</v>
      </c>
      <c r="H2465" s="22">
        <v>2</v>
      </c>
      <c r="I2465" s="9">
        <f>VLOOKUP('Consolidtaed Data'!$B8798,[1]Products!$A:$G,4,0)</f>
        <v>947</v>
      </c>
      <c r="J2465" s="9">
        <f>VLOOKUP('Consolidtaed Data'!$B8798,[1]Products!$A:$G,3,0)</f>
        <v>786</v>
      </c>
      <c r="K2465" s="9">
        <f>'Consolidtaed Data'!$J8798*'Consolidtaed Data'!$H8798</f>
        <v>1305</v>
      </c>
      <c r="L2465" s="9">
        <f>'Consolidtaed Data'!$I8798*'Consolidtaed Data'!$H8798</f>
        <v>1812</v>
      </c>
      <c r="M2465" s="9">
        <f>'Consolidtaed Data'!$L8798-'Consolidtaed Data'!$K8798</f>
        <v>1060</v>
      </c>
      <c r="N2465" s="9" t="str">
        <f>VLOOKUP('Consolidtaed Data'!$C8798,[1]Locations!$A:$O,2,0)</f>
        <v>Los Angeles</v>
      </c>
      <c r="O2465" s="9" t="str">
        <f>VLOOKUP('Consolidtaed Data'!$D8798,'[1]Sales People'!$A:$B,2,0)</f>
        <v>Carl Hall</v>
      </c>
      <c r="P2465" s="9" t="str">
        <f>VLOOKUP('Consolidtaed Data'!$E8798,[1]Customers!$A:$B,2,0)</f>
        <v>Antonio Green</v>
      </c>
      <c r="Q2465" s="11">
        <f>WEEKDAY('Consolidtaed Data'!$F8798)</f>
        <v>7</v>
      </c>
      <c r="R2465" s="9">
        <f>MONTH('Consolidtaed Data'!$F8798)</f>
        <v>10</v>
      </c>
      <c r="S2465" s="9" t="str">
        <f>TEXT(Table3[[#This Row],[Purchase Date]],"MMMM")</f>
        <v>June</v>
      </c>
      <c r="T2465" s="9">
        <f>YEAR('Consolidtaed Data'!$F8798)</f>
        <v>2021</v>
      </c>
    </row>
    <row r="2466" spans="1:20" x14ac:dyDescent="0.3">
      <c r="A2466" s="9" t="s">
        <v>3477</v>
      </c>
      <c r="B2466" s="9" t="s">
        <v>200</v>
      </c>
      <c r="C2466" s="9" t="s">
        <v>50</v>
      </c>
      <c r="D2466" s="9" t="s">
        <v>13</v>
      </c>
      <c r="E2466" s="9" t="s">
        <v>1761</v>
      </c>
      <c r="F2466" s="10">
        <v>44009</v>
      </c>
      <c r="G2466" s="10" t="str">
        <f>VLOOKUP(Table3[[#This Row],[Product ID]],[1]Products!$A:$G,2,0)</f>
        <v>Product 23</v>
      </c>
      <c r="H2466" s="22">
        <v>4</v>
      </c>
      <c r="I2466" s="9">
        <f>VLOOKUP('Consolidtaed Data'!$B9075,[1]Products!$A:$G,4,0)</f>
        <v>392</v>
      </c>
      <c r="J2466" s="9">
        <f>VLOOKUP('Consolidtaed Data'!$B9075,[1]Products!$A:$G,3,0)</f>
        <v>255</v>
      </c>
      <c r="K2466" s="9">
        <f>'Consolidtaed Data'!$J9075*'Consolidtaed Data'!$H9075</f>
        <v>1397</v>
      </c>
      <c r="L2466" s="9">
        <f>'Consolidtaed Data'!$I9075*'Consolidtaed Data'!$H9075</f>
        <v>1967</v>
      </c>
      <c r="M2466" s="9">
        <f>'Consolidtaed Data'!$L9075-'Consolidtaed Data'!$K9075</f>
        <v>1086</v>
      </c>
      <c r="N2466" s="9" t="str">
        <f>VLOOKUP('Consolidtaed Data'!$C9075,[1]Locations!$A:$O,2,0)</f>
        <v>Huntington Beach</v>
      </c>
      <c r="O2466" s="9" t="str">
        <f>VLOOKUP('Consolidtaed Data'!$D9075,'[1]Sales People'!$A:$B,2,0)</f>
        <v>Joshua Taylor</v>
      </c>
      <c r="P2466" s="9" t="str">
        <f>VLOOKUP('Consolidtaed Data'!$E9075,[1]Customers!$A:$B,2,0)</f>
        <v>Kenneth Arnold</v>
      </c>
      <c r="Q2466" s="11">
        <f>WEEKDAY('Consolidtaed Data'!$F9075)</f>
        <v>5</v>
      </c>
      <c r="R2466" s="9">
        <f>MONTH('Consolidtaed Data'!$F9075)</f>
        <v>11</v>
      </c>
      <c r="S2466" s="9" t="str">
        <f>TEXT(Table3[[#This Row],[Purchase Date]],"MMMM")</f>
        <v>June</v>
      </c>
      <c r="T2466" s="9">
        <f>YEAR('Consolidtaed Data'!$F9075)</f>
        <v>2021</v>
      </c>
    </row>
    <row r="2467" spans="1:20" x14ac:dyDescent="0.3">
      <c r="A2467" s="9" t="s">
        <v>3478</v>
      </c>
      <c r="B2467" s="9" t="s">
        <v>172</v>
      </c>
      <c r="C2467" s="9" t="s">
        <v>231</v>
      </c>
      <c r="D2467" s="9" t="s">
        <v>17</v>
      </c>
      <c r="E2467" s="9" t="s">
        <v>1572</v>
      </c>
      <c r="F2467" s="10">
        <v>44009</v>
      </c>
      <c r="G2467" s="10" t="str">
        <f>VLOOKUP(Table3[[#This Row],[Product ID]],[1]Products!$A:$G,2,0)</f>
        <v>Product 4</v>
      </c>
      <c r="H2467" s="22">
        <v>2</v>
      </c>
      <c r="I2467" s="9">
        <f>VLOOKUP('Consolidtaed Data'!$B9442,[1]Products!$A:$G,4,0)</f>
        <v>1367</v>
      </c>
      <c r="J2467" s="9">
        <f>VLOOKUP('Consolidtaed Data'!$B9442,[1]Products!$A:$G,3,0)</f>
        <v>984</v>
      </c>
      <c r="K2467" s="9">
        <f>'Consolidtaed Data'!$J9442*'Consolidtaed Data'!$H9442</f>
        <v>2502</v>
      </c>
      <c r="L2467" s="9">
        <f>'Consolidtaed Data'!$I9442*'Consolidtaed Data'!$H9442</f>
        <v>3052</v>
      </c>
      <c r="M2467" s="9">
        <f>'Consolidtaed Data'!$L9442-'Consolidtaed Data'!$K9442</f>
        <v>348</v>
      </c>
      <c r="N2467" s="9" t="str">
        <f>VLOOKUP('Consolidtaed Data'!$C9442,[1]Locations!$A:$O,2,0)</f>
        <v>Sacramento</v>
      </c>
      <c r="O2467" s="9" t="str">
        <f>VLOOKUP('Consolidtaed Data'!$D9442,'[1]Sales People'!$A:$B,2,0)</f>
        <v>Sean Miller</v>
      </c>
      <c r="P2467" s="9" t="str">
        <f>VLOOKUP('Consolidtaed Data'!$E9442,[1]Customers!$A:$B,2,0)</f>
        <v>Raymond Young</v>
      </c>
      <c r="Q2467" s="11">
        <f>WEEKDAY('Consolidtaed Data'!$F9442)</f>
        <v>3</v>
      </c>
      <c r="R2467" s="9">
        <f>MONTH('Consolidtaed Data'!$F9442)</f>
        <v>12</v>
      </c>
      <c r="S2467" s="9" t="str">
        <f>TEXT(Table3[[#This Row],[Purchase Date]],"MMMM")</f>
        <v>June</v>
      </c>
      <c r="T2467" s="9">
        <f>YEAR('Consolidtaed Data'!$F9442)</f>
        <v>2021</v>
      </c>
    </row>
    <row r="2468" spans="1:20" x14ac:dyDescent="0.3">
      <c r="A2468" s="9" t="s">
        <v>3479</v>
      </c>
      <c r="B2468" s="9" t="s">
        <v>151</v>
      </c>
      <c r="C2468" s="9" t="s">
        <v>352</v>
      </c>
      <c r="D2468" s="9" t="s">
        <v>174</v>
      </c>
      <c r="E2468" s="9" t="s">
        <v>2325</v>
      </c>
      <c r="F2468" s="10">
        <v>44010</v>
      </c>
      <c r="G2468" s="10" t="str">
        <f>VLOOKUP(Table3[[#This Row],[Product ID]],[1]Products!$A:$G,2,0)</f>
        <v>Product 94</v>
      </c>
      <c r="H2468" s="22">
        <v>2</v>
      </c>
      <c r="I2468" s="9">
        <f>VLOOKUP('Consolidtaed Data'!$B5519,[1]Products!$A:$G,4,0)</f>
        <v>880</v>
      </c>
      <c r="J2468" s="9">
        <f>VLOOKUP('Consolidtaed Data'!$B5519,[1]Products!$A:$G,3,0)</f>
        <v>634</v>
      </c>
      <c r="K2468" s="9">
        <f>'Consolidtaed Data'!$J5519*'Consolidtaed Data'!$H5519</f>
        <v>7584</v>
      </c>
      <c r="L2468" s="9">
        <f>'Consolidtaed Data'!$I5519*'Consolidtaed Data'!$H5519</f>
        <v>9980</v>
      </c>
      <c r="M2468" s="9">
        <f>'Consolidtaed Data'!$L5519-'Consolidtaed Data'!$K5519</f>
        <v>246</v>
      </c>
      <c r="N2468" s="9" t="str">
        <f>VLOOKUP('Consolidtaed Data'!$C5519,[1]Locations!$A:$O,2,0)</f>
        <v>Palmdale</v>
      </c>
      <c r="O2468" s="9" t="str">
        <f>VLOOKUP('Consolidtaed Data'!$D5519,'[1]Sales People'!$A:$B,2,0)</f>
        <v>Patrick Ruiz</v>
      </c>
      <c r="P2468" s="9" t="str">
        <f>VLOOKUP('Consolidtaed Data'!$E5519,[1]Customers!$A:$B,2,0)</f>
        <v>Wayne Johnson</v>
      </c>
      <c r="Q2468" s="11">
        <f>WEEKDAY('Consolidtaed Data'!$F5519)</f>
        <v>6</v>
      </c>
      <c r="R2468" s="9">
        <f>MONTH('Consolidtaed Data'!$F5519)</f>
        <v>2</v>
      </c>
      <c r="S2468" s="9" t="str">
        <f>TEXT(Table3[[#This Row],[Purchase Date]],"MMMM")</f>
        <v>June</v>
      </c>
      <c r="T2468" s="9">
        <f>YEAR('Consolidtaed Data'!$F5519)</f>
        <v>2021</v>
      </c>
    </row>
    <row r="2469" spans="1:20" x14ac:dyDescent="0.3">
      <c r="A2469" s="9" t="s">
        <v>3480</v>
      </c>
      <c r="B2469" s="9" t="s">
        <v>172</v>
      </c>
      <c r="C2469" s="9" t="s">
        <v>25</v>
      </c>
      <c r="D2469" s="9" t="s">
        <v>113</v>
      </c>
      <c r="E2469" s="9" t="s">
        <v>2154</v>
      </c>
      <c r="F2469" s="10">
        <v>44010</v>
      </c>
      <c r="G2469" s="10" t="str">
        <f>VLOOKUP(Table3[[#This Row],[Product ID]],[1]Products!$A:$G,2,0)</f>
        <v>Product 4</v>
      </c>
      <c r="H2469" s="22">
        <v>2</v>
      </c>
      <c r="I2469" s="9">
        <f>VLOOKUP('Consolidtaed Data'!$B5557,[1]Products!$A:$G,4,0)</f>
        <v>1587</v>
      </c>
      <c r="J2469" s="9">
        <f>VLOOKUP('Consolidtaed Data'!$B5557,[1]Products!$A:$G,3,0)</f>
        <v>1301</v>
      </c>
      <c r="K2469" s="9">
        <f>'Consolidtaed Data'!$J5557*'Consolidtaed Data'!$H5557</f>
        <v>561</v>
      </c>
      <c r="L2469" s="9">
        <f>'Consolidtaed Data'!$I5557*'Consolidtaed Data'!$H5557</f>
        <v>684</v>
      </c>
      <c r="M2469" s="9">
        <f>'Consolidtaed Data'!$L5557-'Consolidtaed Data'!$K5557</f>
        <v>837</v>
      </c>
      <c r="N2469" s="9" t="str">
        <f>VLOOKUP('Consolidtaed Data'!$C5557,[1]Locations!$A:$O,2,0)</f>
        <v>Anaheim</v>
      </c>
      <c r="O2469" s="9" t="str">
        <f>VLOOKUP('Consolidtaed Data'!$D5557,'[1]Sales People'!$A:$B,2,0)</f>
        <v>Ryan Welch</v>
      </c>
      <c r="P2469" s="9" t="str">
        <f>VLOOKUP('Consolidtaed Data'!$E5557,[1]Customers!$A:$B,2,0)</f>
        <v>Billy Reid</v>
      </c>
      <c r="Q2469" s="11">
        <f>WEEKDAY('Consolidtaed Data'!$F5557)</f>
        <v>2</v>
      </c>
      <c r="R2469" s="9">
        <f>MONTH('Consolidtaed Data'!$F5557)</f>
        <v>2</v>
      </c>
      <c r="S2469" s="9" t="str">
        <f>TEXT(Table3[[#This Row],[Purchase Date]],"MMMM")</f>
        <v>June</v>
      </c>
      <c r="T2469" s="9">
        <f>YEAR('Consolidtaed Data'!$F5557)</f>
        <v>2021</v>
      </c>
    </row>
    <row r="2470" spans="1:20" x14ac:dyDescent="0.3">
      <c r="A2470" s="9" t="s">
        <v>3481</v>
      </c>
      <c r="B2470" s="9" t="s">
        <v>355</v>
      </c>
      <c r="C2470" s="9" t="s">
        <v>289</v>
      </c>
      <c r="D2470" s="9" t="s">
        <v>193</v>
      </c>
      <c r="E2470" s="9" t="s">
        <v>523</v>
      </c>
      <c r="F2470" s="10">
        <v>44010</v>
      </c>
      <c r="G2470" s="10" t="str">
        <f>VLOOKUP(Table3[[#This Row],[Product ID]],[1]Products!$A:$G,2,0)</f>
        <v>Product 100</v>
      </c>
      <c r="H2470" s="22">
        <v>1</v>
      </c>
      <c r="I2470" s="9">
        <f>VLOOKUP('Consolidtaed Data'!$B5617,[1]Products!$A:$G,4,0)</f>
        <v>1783</v>
      </c>
      <c r="J2470" s="9">
        <f>VLOOKUP('Consolidtaed Data'!$B5617,[1]Products!$A:$G,3,0)</f>
        <v>1516</v>
      </c>
      <c r="K2470" s="9">
        <f>'Consolidtaed Data'!$J5617*'Consolidtaed Data'!$H5617</f>
        <v>3669</v>
      </c>
      <c r="L2470" s="9">
        <f>'Consolidtaed Data'!$I5617*'Consolidtaed Data'!$H5617</f>
        <v>6015</v>
      </c>
      <c r="M2470" s="9">
        <f>'Consolidtaed Data'!$L5617-'Consolidtaed Data'!$K5617</f>
        <v>74</v>
      </c>
      <c r="N2470" s="9" t="str">
        <f>VLOOKUP('Consolidtaed Data'!$C5617,[1]Locations!$A:$O,2,0)</f>
        <v>Oakland</v>
      </c>
      <c r="O2470" s="9" t="str">
        <f>VLOOKUP('Consolidtaed Data'!$D5617,'[1]Sales People'!$A:$B,2,0)</f>
        <v>Henry Nelson</v>
      </c>
      <c r="P2470" s="9" t="str">
        <f>VLOOKUP('Consolidtaed Data'!$E5617,[1]Customers!$A:$B,2,0)</f>
        <v>Nicholas Hernandez</v>
      </c>
      <c r="Q2470" s="11">
        <f>WEEKDAY('Consolidtaed Data'!$F5617)</f>
        <v>7</v>
      </c>
      <c r="R2470" s="9">
        <f>MONTH('Consolidtaed Data'!$F5617)</f>
        <v>2</v>
      </c>
      <c r="S2470" s="9" t="str">
        <f>TEXT(Table3[[#This Row],[Purchase Date]],"MMMM")</f>
        <v>June</v>
      </c>
      <c r="T2470" s="9">
        <f>YEAR('Consolidtaed Data'!$F5617)</f>
        <v>2021</v>
      </c>
    </row>
    <row r="2471" spans="1:20" x14ac:dyDescent="0.3">
      <c r="A2471" s="9" t="s">
        <v>3482</v>
      </c>
      <c r="B2471" s="9" t="s">
        <v>364</v>
      </c>
      <c r="C2471" s="9" t="s">
        <v>39</v>
      </c>
      <c r="D2471" s="9" t="s">
        <v>13</v>
      </c>
      <c r="E2471" s="9" t="s">
        <v>1213</v>
      </c>
      <c r="F2471" s="10">
        <v>44010</v>
      </c>
      <c r="G2471" s="10" t="str">
        <f>VLOOKUP(Table3[[#This Row],[Product ID]],[1]Products!$A:$G,2,0)</f>
        <v>Product 45</v>
      </c>
      <c r="H2471" s="22">
        <v>3</v>
      </c>
      <c r="I2471" s="9">
        <f>VLOOKUP('Consolidtaed Data'!$B5682,[1]Products!$A:$G,4,0)</f>
        <v>871</v>
      </c>
      <c r="J2471" s="9">
        <f>VLOOKUP('Consolidtaed Data'!$B5682,[1]Products!$A:$G,3,0)</f>
        <v>540</v>
      </c>
      <c r="K2471" s="9">
        <f>'Consolidtaed Data'!$J5682*'Consolidtaed Data'!$H5682</f>
        <v>144</v>
      </c>
      <c r="L2471" s="9">
        <f>'Consolidtaed Data'!$I5682*'Consolidtaed Data'!$H5682</f>
        <v>272</v>
      </c>
      <c r="M2471" s="9">
        <f>'Consolidtaed Data'!$L5682-'Consolidtaed Data'!$K5682</f>
        <v>570</v>
      </c>
      <c r="N2471" s="9" t="str">
        <f>VLOOKUP('Consolidtaed Data'!$C5682,[1]Locations!$A:$O,2,0)</f>
        <v>Orange</v>
      </c>
      <c r="O2471" s="9" t="str">
        <f>VLOOKUP('Consolidtaed Data'!$D5682,'[1]Sales People'!$A:$B,2,0)</f>
        <v>Roger Robertson</v>
      </c>
      <c r="P2471" s="9" t="str">
        <f>VLOOKUP('Consolidtaed Data'!$E5682,[1]Customers!$A:$B,2,0)</f>
        <v>Mark Lee</v>
      </c>
      <c r="Q2471" s="11">
        <f>WEEKDAY('Consolidtaed Data'!$F5682)</f>
        <v>4</v>
      </c>
      <c r="R2471" s="9">
        <f>MONTH('Consolidtaed Data'!$F5682)</f>
        <v>2</v>
      </c>
      <c r="S2471" s="9" t="str">
        <f>TEXT(Table3[[#This Row],[Purchase Date]],"MMMM")</f>
        <v>June</v>
      </c>
      <c r="T2471" s="9">
        <f>YEAR('Consolidtaed Data'!$F5682)</f>
        <v>2021</v>
      </c>
    </row>
    <row r="2472" spans="1:20" x14ac:dyDescent="0.3">
      <c r="A2472" s="9" t="s">
        <v>3483</v>
      </c>
      <c r="B2472" s="9" t="s">
        <v>15</v>
      </c>
      <c r="C2472" s="9" t="s">
        <v>130</v>
      </c>
      <c r="D2472" s="9" t="s">
        <v>35</v>
      </c>
      <c r="E2472" s="9" t="s">
        <v>1354</v>
      </c>
      <c r="F2472" s="10">
        <v>44010</v>
      </c>
      <c r="G2472" s="10" t="str">
        <f>VLOOKUP(Table3[[#This Row],[Product ID]],[1]Products!$A:$G,2,0)</f>
        <v>Product 38</v>
      </c>
      <c r="H2472" s="22">
        <v>4</v>
      </c>
      <c r="I2472" s="9">
        <f>VLOOKUP('Consolidtaed Data'!$B5850,[1]Products!$A:$G,4,0)</f>
        <v>2141</v>
      </c>
      <c r="J2472" s="9">
        <f>VLOOKUP('Consolidtaed Data'!$B5850,[1]Products!$A:$G,3,0)</f>
        <v>1777</v>
      </c>
      <c r="K2472" s="9">
        <f>'Consolidtaed Data'!$J5850*'Consolidtaed Data'!$H5850</f>
        <v>1090</v>
      </c>
      <c r="L2472" s="9">
        <f>'Consolidtaed Data'!$I5850*'Consolidtaed Data'!$H5850</f>
        <v>1380</v>
      </c>
      <c r="M2472" s="9">
        <f>'Consolidtaed Data'!$L5850-'Consolidtaed Data'!$K5850</f>
        <v>855</v>
      </c>
      <c r="N2472" s="9" t="str">
        <f>VLOOKUP('Consolidtaed Data'!$C5850,[1]Locations!$A:$O,2,0)</f>
        <v>San Jose</v>
      </c>
      <c r="O2472" s="9" t="str">
        <f>VLOOKUP('Consolidtaed Data'!$D5850,'[1]Sales People'!$A:$B,2,0)</f>
        <v>Henry Nelson</v>
      </c>
      <c r="P2472" s="9" t="str">
        <f>VLOOKUP('Consolidtaed Data'!$E5850,[1]Customers!$A:$B,2,0)</f>
        <v>Daniel Perry</v>
      </c>
      <c r="Q2472" s="11">
        <f>WEEKDAY('Consolidtaed Data'!$F5850)</f>
        <v>1</v>
      </c>
      <c r="R2472" s="9">
        <f>MONTH('Consolidtaed Data'!$F5850)</f>
        <v>3</v>
      </c>
      <c r="S2472" s="9" t="str">
        <f>TEXT(Table3[[#This Row],[Purchase Date]],"MMMM")</f>
        <v>June</v>
      </c>
      <c r="T2472" s="9">
        <f>YEAR('Consolidtaed Data'!$F5850)</f>
        <v>2021</v>
      </c>
    </row>
    <row r="2473" spans="1:20" x14ac:dyDescent="0.3">
      <c r="A2473" s="9" t="s">
        <v>3484</v>
      </c>
      <c r="B2473" s="9" t="s">
        <v>311</v>
      </c>
      <c r="C2473" s="9" t="s">
        <v>231</v>
      </c>
      <c r="D2473" s="9" t="s">
        <v>95</v>
      </c>
      <c r="E2473" s="9" t="s">
        <v>884</v>
      </c>
      <c r="F2473" s="10">
        <v>44010</v>
      </c>
      <c r="G2473" s="10" t="str">
        <f>VLOOKUP(Table3[[#This Row],[Product ID]],[1]Products!$A:$G,2,0)</f>
        <v>Product 33</v>
      </c>
      <c r="H2473" s="22">
        <v>3</v>
      </c>
      <c r="I2473" s="9">
        <f>VLOOKUP('Consolidtaed Data'!$B5872,[1]Products!$A:$G,4,0)</f>
        <v>1351</v>
      </c>
      <c r="J2473" s="9">
        <f>VLOOKUP('Consolidtaed Data'!$B5872,[1]Products!$A:$G,3,0)</f>
        <v>1108</v>
      </c>
      <c r="K2473" s="9">
        <f>'Consolidtaed Data'!$J5872*'Consolidtaed Data'!$H5872</f>
        <v>716</v>
      </c>
      <c r="L2473" s="9">
        <f>'Consolidtaed Data'!$I5872*'Consolidtaed Data'!$H5872</f>
        <v>1192</v>
      </c>
      <c r="M2473" s="9">
        <f>'Consolidtaed Data'!$L5872-'Consolidtaed Data'!$K5872</f>
        <v>264</v>
      </c>
      <c r="N2473" s="9" t="str">
        <f>VLOOKUP('Consolidtaed Data'!$C5872,[1]Locations!$A:$O,2,0)</f>
        <v>Santa Maria</v>
      </c>
      <c r="O2473" s="9" t="str">
        <f>VLOOKUP('Consolidtaed Data'!$D5872,'[1]Sales People'!$A:$B,2,0)</f>
        <v>Joshua Taylor</v>
      </c>
      <c r="P2473" s="9" t="str">
        <f>VLOOKUP('Consolidtaed Data'!$E5872,[1]Customers!$A:$B,2,0)</f>
        <v>James Castillo</v>
      </c>
      <c r="Q2473" s="11">
        <f>WEEKDAY('Consolidtaed Data'!$F5872)</f>
        <v>2</v>
      </c>
      <c r="R2473" s="9">
        <f>MONTH('Consolidtaed Data'!$F5872)</f>
        <v>3</v>
      </c>
      <c r="S2473" s="9" t="str">
        <f>TEXT(Table3[[#This Row],[Purchase Date]],"MMMM")</f>
        <v>June</v>
      </c>
      <c r="T2473" s="9">
        <f>YEAR('Consolidtaed Data'!$F5872)</f>
        <v>2021</v>
      </c>
    </row>
    <row r="2474" spans="1:20" x14ac:dyDescent="0.3">
      <c r="A2474" s="9" t="s">
        <v>3485</v>
      </c>
      <c r="B2474" s="9" t="s">
        <v>284</v>
      </c>
      <c r="C2474" s="9" t="s">
        <v>352</v>
      </c>
      <c r="D2474" s="9" t="s">
        <v>206</v>
      </c>
      <c r="E2474" s="9" t="s">
        <v>786</v>
      </c>
      <c r="F2474" s="10">
        <v>44010</v>
      </c>
      <c r="G2474" s="10" t="str">
        <f>VLOOKUP(Table3[[#This Row],[Product ID]],[1]Products!$A:$G,2,0)</f>
        <v>Product 96</v>
      </c>
      <c r="H2474" s="22">
        <v>3</v>
      </c>
      <c r="I2474" s="9">
        <f>VLOOKUP('Consolidtaed Data'!$B5904,[1]Products!$A:$G,4,0)</f>
        <v>2396</v>
      </c>
      <c r="J2474" s="9">
        <f>VLOOKUP('Consolidtaed Data'!$B5904,[1]Products!$A:$G,3,0)</f>
        <v>1965</v>
      </c>
      <c r="K2474" s="9">
        <f>'Consolidtaed Data'!$J5904*'Consolidtaed Data'!$H5904</f>
        <v>450</v>
      </c>
      <c r="L2474" s="9">
        <f>'Consolidtaed Data'!$I5904*'Consolidtaed Data'!$H5904</f>
        <v>818</v>
      </c>
      <c r="M2474" s="9">
        <f>'Consolidtaed Data'!$L5904-'Consolidtaed Data'!$K5904</f>
        <v>290</v>
      </c>
      <c r="N2474" s="9" t="str">
        <f>VLOOKUP('Consolidtaed Data'!$C5904,[1]Locations!$A:$O,2,0)</f>
        <v>Costa Mesa</v>
      </c>
      <c r="O2474" s="9" t="str">
        <f>VLOOKUP('Consolidtaed Data'!$D5904,'[1]Sales People'!$A:$B,2,0)</f>
        <v>Ernest Wagner</v>
      </c>
      <c r="P2474" s="9" t="str">
        <f>VLOOKUP('Consolidtaed Data'!$E5904,[1]Customers!$A:$B,2,0)</f>
        <v>Michael Reed</v>
      </c>
      <c r="Q2474" s="11">
        <f>WEEKDAY('Consolidtaed Data'!$F5904)</f>
        <v>4</v>
      </c>
      <c r="R2474" s="9">
        <f>MONTH('Consolidtaed Data'!$F5904)</f>
        <v>3</v>
      </c>
      <c r="S2474" s="9" t="str">
        <f>TEXT(Table3[[#This Row],[Purchase Date]],"MMMM")</f>
        <v>June</v>
      </c>
      <c r="T2474" s="9">
        <f>YEAR('Consolidtaed Data'!$F5904)</f>
        <v>2021</v>
      </c>
    </row>
    <row r="2475" spans="1:20" x14ac:dyDescent="0.3">
      <c r="A2475" s="9" t="s">
        <v>3486</v>
      </c>
      <c r="B2475" s="9" t="s">
        <v>107</v>
      </c>
      <c r="C2475" s="9" t="s">
        <v>201</v>
      </c>
      <c r="D2475" s="9" t="s">
        <v>206</v>
      </c>
      <c r="E2475" s="9" t="s">
        <v>2022</v>
      </c>
      <c r="F2475" s="10">
        <v>44010</v>
      </c>
      <c r="G2475" s="10" t="str">
        <f>VLOOKUP(Table3[[#This Row],[Product ID]],[1]Products!$A:$G,2,0)</f>
        <v>Product 52</v>
      </c>
      <c r="H2475" s="22">
        <v>3</v>
      </c>
      <c r="I2475" s="9">
        <f>VLOOKUP('Consolidtaed Data'!$B6100,[1]Products!$A:$G,4,0)</f>
        <v>1566</v>
      </c>
      <c r="J2475" s="9">
        <f>VLOOKUP('Consolidtaed Data'!$B6100,[1]Products!$A:$G,3,0)</f>
        <v>1190</v>
      </c>
      <c r="K2475" s="9">
        <f>'Consolidtaed Data'!$J6100*'Consolidtaed Data'!$H6100</f>
        <v>450</v>
      </c>
      <c r="L2475" s="9">
        <f>'Consolidtaed Data'!$I6100*'Consolidtaed Data'!$H6100</f>
        <v>818</v>
      </c>
      <c r="M2475" s="9">
        <f>'Consolidtaed Data'!$L6100-'Consolidtaed Data'!$K6100</f>
        <v>1018</v>
      </c>
      <c r="N2475" s="9" t="str">
        <f>VLOOKUP('Consolidtaed Data'!$C6100,[1]Locations!$A:$O,2,0)</f>
        <v>San Mateo</v>
      </c>
      <c r="O2475" s="9" t="str">
        <f>VLOOKUP('Consolidtaed Data'!$D6100,'[1]Sales People'!$A:$B,2,0)</f>
        <v>Ryan Butler</v>
      </c>
      <c r="P2475" s="9" t="str">
        <f>VLOOKUP('Consolidtaed Data'!$E6100,[1]Customers!$A:$B,2,0)</f>
        <v>Harry Daniels</v>
      </c>
      <c r="Q2475" s="11">
        <f>WEEKDAY('Consolidtaed Data'!$F6100)</f>
        <v>7</v>
      </c>
      <c r="R2475" s="9">
        <f>MONTH('Consolidtaed Data'!$F6100)</f>
        <v>4</v>
      </c>
      <c r="S2475" s="9" t="str">
        <f>TEXT(Table3[[#This Row],[Purchase Date]],"MMMM")</f>
        <v>June</v>
      </c>
      <c r="T2475" s="9">
        <f>YEAR('Consolidtaed Data'!$F6100)</f>
        <v>2021</v>
      </c>
    </row>
    <row r="2476" spans="1:20" x14ac:dyDescent="0.3">
      <c r="A2476" s="9" t="s">
        <v>3487</v>
      </c>
      <c r="B2476" s="9" t="s">
        <v>364</v>
      </c>
      <c r="C2476" s="9" t="s">
        <v>8</v>
      </c>
      <c r="D2476" s="9" t="s">
        <v>174</v>
      </c>
      <c r="E2476" s="9" t="s">
        <v>1310</v>
      </c>
      <c r="F2476" s="10">
        <v>44010</v>
      </c>
      <c r="G2476" s="10" t="str">
        <f>VLOOKUP(Table3[[#This Row],[Product ID]],[1]Products!$A:$G,2,0)</f>
        <v>Product 45</v>
      </c>
      <c r="H2476" s="22">
        <v>4</v>
      </c>
      <c r="I2476" s="9">
        <f>VLOOKUP('Consolidtaed Data'!$B6247,[1]Products!$A:$G,4,0)</f>
        <v>504</v>
      </c>
      <c r="J2476" s="9">
        <f>VLOOKUP('Consolidtaed Data'!$B6247,[1]Products!$A:$G,3,0)</f>
        <v>408</v>
      </c>
      <c r="K2476" s="9">
        <f>'Consolidtaed Data'!$J6247*'Consolidtaed Data'!$H6247</f>
        <v>455</v>
      </c>
      <c r="L2476" s="9">
        <f>'Consolidtaed Data'!$I6247*'Consolidtaed Data'!$H6247</f>
        <v>799</v>
      </c>
      <c r="M2476" s="9">
        <f>'Consolidtaed Data'!$L6247-'Consolidtaed Data'!$K6247</f>
        <v>1800</v>
      </c>
      <c r="N2476" s="9" t="str">
        <f>VLOOKUP('Consolidtaed Data'!$C6247,[1]Locations!$A:$O,2,0)</f>
        <v>Fullerton</v>
      </c>
      <c r="O2476" s="9" t="str">
        <f>VLOOKUP('Consolidtaed Data'!$D6247,'[1]Sales People'!$A:$B,2,0)</f>
        <v>Fred Robertson</v>
      </c>
      <c r="P2476" s="9" t="str">
        <f>VLOOKUP('Consolidtaed Data'!$E6247,[1]Customers!$A:$B,2,0)</f>
        <v>Ernest Austin</v>
      </c>
      <c r="Q2476" s="11">
        <f>WEEKDAY('Consolidtaed Data'!$F6247)</f>
        <v>3</v>
      </c>
      <c r="R2476" s="9">
        <f>MONTH('Consolidtaed Data'!$F6247)</f>
        <v>4</v>
      </c>
      <c r="S2476" s="9" t="str">
        <f>TEXT(Table3[[#This Row],[Purchase Date]],"MMMM")</f>
        <v>June</v>
      </c>
      <c r="T2476" s="9">
        <f>YEAR('Consolidtaed Data'!$F6247)</f>
        <v>2021</v>
      </c>
    </row>
    <row r="2477" spans="1:20" x14ac:dyDescent="0.3">
      <c r="A2477" s="9" t="s">
        <v>3488</v>
      </c>
      <c r="B2477" s="9" t="s">
        <v>168</v>
      </c>
      <c r="C2477" s="9" t="s">
        <v>152</v>
      </c>
      <c r="D2477" s="9" t="s">
        <v>56</v>
      </c>
      <c r="E2477" s="9" t="s">
        <v>1042</v>
      </c>
      <c r="F2477" s="10">
        <v>44010</v>
      </c>
      <c r="G2477" s="10" t="str">
        <f>VLOOKUP(Table3[[#This Row],[Product ID]],[1]Products!$A:$G,2,0)</f>
        <v>Product 26</v>
      </c>
      <c r="H2477" s="22">
        <v>1</v>
      </c>
      <c r="I2477" s="9">
        <f>VLOOKUP('Consolidtaed Data'!$B6491,[1]Products!$A:$G,4,0)</f>
        <v>1798</v>
      </c>
      <c r="J2477" s="9">
        <f>VLOOKUP('Consolidtaed Data'!$B6491,[1]Products!$A:$G,3,0)</f>
        <v>971</v>
      </c>
      <c r="K2477" s="9">
        <f>'Consolidtaed Data'!$J6491*'Consolidtaed Data'!$H6491</f>
        <v>634</v>
      </c>
      <c r="L2477" s="9">
        <f>'Consolidtaed Data'!$I6491*'Consolidtaed Data'!$H6491</f>
        <v>880</v>
      </c>
      <c r="M2477" s="9">
        <f>'Consolidtaed Data'!$L6491-'Consolidtaed Data'!$K6491</f>
        <v>140</v>
      </c>
      <c r="N2477" s="9" t="str">
        <f>VLOOKUP('Consolidtaed Data'!$C6491,[1]Locations!$A:$O,2,0)</f>
        <v>Richmond</v>
      </c>
      <c r="O2477" s="9" t="str">
        <f>VLOOKUP('Consolidtaed Data'!$D6491,'[1]Sales People'!$A:$B,2,0)</f>
        <v>Joshua Taylor</v>
      </c>
      <c r="P2477" s="9" t="str">
        <f>VLOOKUP('Consolidtaed Data'!$E6491,[1]Customers!$A:$B,2,0)</f>
        <v>Andrew Butler</v>
      </c>
      <c r="Q2477" s="11">
        <f>WEEKDAY('Consolidtaed Data'!$F6491)</f>
        <v>7</v>
      </c>
      <c r="R2477" s="9">
        <f>MONTH('Consolidtaed Data'!$F6491)</f>
        <v>5</v>
      </c>
      <c r="S2477" s="9" t="str">
        <f>TEXT(Table3[[#This Row],[Purchase Date]],"MMMM")</f>
        <v>June</v>
      </c>
      <c r="T2477" s="9">
        <f>YEAR('Consolidtaed Data'!$F6491)</f>
        <v>2021</v>
      </c>
    </row>
    <row r="2478" spans="1:20" x14ac:dyDescent="0.3">
      <c r="A2478" s="9" t="s">
        <v>3489</v>
      </c>
      <c r="B2478" s="9" t="s">
        <v>89</v>
      </c>
      <c r="C2478" s="9" t="s">
        <v>140</v>
      </c>
      <c r="D2478" s="9" t="s">
        <v>17</v>
      </c>
      <c r="E2478" s="9" t="s">
        <v>1303</v>
      </c>
      <c r="F2478" s="10">
        <v>44010</v>
      </c>
      <c r="G2478" s="10" t="str">
        <f>VLOOKUP(Table3[[#This Row],[Product ID]],[1]Products!$A:$G,2,0)</f>
        <v>Product 64</v>
      </c>
      <c r="H2478" s="22">
        <v>1</v>
      </c>
      <c r="I2478" s="9">
        <f>VLOOKUP('Consolidtaed Data'!$B6809,[1]Products!$A:$G,4,0)</f>
        <v>1639</v>
      </c>
      <c r="J2478" s="9">
        <f>VLOOKUP('Consolidtaed Data'!$B6809,[1]Products!$A:$G,3,0)</f>
        <v>1295</v>
      </c>
      <c r="K2478" s="9">
        <f>'Consolidtaed Data'!$J6809*'Consolidtaed Data'!$H6809</f>
        <v>1108</v>
      </c>
      <c r="L2478" s="9">
        <f>'Consolidtaed Data'!$I6809*'Consolidtaed Data'!$H6809</f>
        <v>1351</v>
      </c>
      <c r="M2478" s="9">
        <f>'Consolidtaed Data'!$L6809-'Consolidtaed Data'!$K6809</f>
        <v>368</v>
      </c>
      <c r="N2478" s="9" t="str">
        <f>VLOOKUP('Consolidtaed Data'!$C6809,[1]Locations!$A:$O,2,0)</f>
        <v>Modesto</v>
      </c>
      <c r="O2478" s="9" t="str">
        <f>VLOOKUP('Consolidtaed Data'!$D6809,'[1]Sales People'!$A:$B,2,0)</f>
        <v>Scott Mason</v>
      </c>
      <c r="P2478" s="9" t="str">
        <f>VLOOKUP('Consolidtaed Data'!$E6809,[1]Customers!$A:$B,2,0)</f>
        <v>Harold Turner</v>
      </c>
      <c r="Q2478" s="11">
        <f>WEEKDAY('Consolidtaed Data'!$F6809)</f>
        <v>4</v>
      </c>
      <c r="R2478" s="9">
        <f>MONTH('Consolidtaed Data'!$F6809)</f>
        <v>6</v>
      </c>
      <c r="S2478" s="9" t="str">
        <f>TEXT(Table3[[#This Row],[Purchase Date]],"MMMM")</f>
        <v>June</v>
      </c>
      <c r="T2478" s="9">
        <f>YEAR('Consolidtaed Data'!$F6809)</f>
        <v>2021</v>
      </c>
    </row>
    <row r="2479" spans="1:20" x14ac:dyDescent="0.3">
      <c r="A2479" s="9" t="s">
        <v>3490</v>
      </c>
      <c r="B2479" s="9" t="s">
        <v>139</v>
      </c>
      <c r="C2479" s="9" t="s">
        <v>134</v>
      </c>
      <c r="D2479" s="9" t="s">
        <v>13</v>
      </c>
      <c r="E2479" s="9" t="s">
        <v>2930</v>
      </c>
      <c r="F2479" s="10">
        <v>44010</v>
      </c>
      <c r="G2479" s="10" t="str">
        <f>VLOOKUP(Table3[[#This Row],[Product ID]],[1]Products!$A:$G,2,0)</f>
        <v>Product 13</v>
      </c>
      <c r="H2479" s="22">
        <v>1</v>
      </c>
      <c r="I2479" s="9">
        <f>VLOOKUP('Consolidtaed Data'!$B7452,[1]Products!$A:$G,4,0)</f>
        <v>886</v>
      </c>
      <c r="J2479" s="9">
        <f>VLOOKUP('Consolidtaed Data'!$B7452,[1]Products!$A:$G,3,0)</f>
        <v>478</v>
      </c>
      <c r="K2479" s="9">
        <f>'Consolidtaed Data'!$J7452*'Consolidtaed Data'!$H7452</f>
        <v>2588</v>
      </c>
      <c r="L2479" s="9">
        <f>'Consolidtaed Data'!$I7452*'Consolidtaed Data'!$H7452</f>
        <v>3696</v>
      </c>
      <c r="M2479" s="9">
        <f>'Consolidtaed Data'!$L7452-'Consolidtaed Data'!$K7452</f>
        <v>1149</v>
      </c>
      <c r="N2479" s="9" t="str">
        <f>VLOOKUP('Consolidtaed Data'!$C7452,[1]Locations!$A:$O,2,0)</f>
        <v>Rancho Cucamonga</v>
      </c>
      <c r="O2479" s="9" t="str">
        <f>VLOOKUP('Consolidtaed Data'!$D7452,'[1]Sales People'!$A:$B,2,0)</f>
        <v>Fred Robertson</v>
      </c>
      <c r="P2479" s="9" t="str">
        <f>VLOOKUP('Consolidtaed Data'!$E7452,[1]Customers!$A:$B,2,0)</f>
        <v>Aaron Day</v>
      </c>
      <c r="Q2479" s="11">
        <f>WEEKDAY('Consolidtaed Data'!$F7452)</f>
        <v>2</v>
      </c>
      <c r="R2479" s="9">
        <f>MONTH('Consolidtaed Data'!$F7452)</f>
        <v>7</v>
      </c>
      <c r="S2479" s="9" t="str">
        <f>TEXT(Table3[[#This Row],[Purchase Date]],"MMMM")</f>
        <v>June</v>
      </c>
      <c r="T2479" s="9">
        <f>YEAR('Consolidtaed Data'!$F7452)</f>
        <v>2021</v>
      </c>
    </row>
    <row r="2480" spans="1:20" x14ac:dyDescent="0.3">
      <c r="A2480" s="9" t="s">
        <v>3491</v>
      </c>
      <c r="B2480" s="9" t="s">
        <v>191</v>
      </c>
      <c r="C2480" s="9" t="s">
        <v>210</v>
      </c>
      <c r="D2480" s="9" t="s">
        <v>51</v>
      </c>
      <c r="E2480" s="9" t="s">
        <v>307</v>
      </c>
      <c r="F2480" s="10">
        <v>44010</v>
      </c>
      <c r="G2480" s="10" t="str">
        <f>VLOOKUP(Table3[[#This Row],[Product ID]],[1]Products!$A:$G,2,0)</f>
        <v>Product 36</v>
      </c>
      <c r="H2480" s="22">
        <v>2</v>
      </c>
      <c r="I2480" s="9">
        <f>VLOOKUP('Consolidtaed Data'!$B7467,[1]Products!$A:$G,4,0)</f>
        <v>181</v>
      </c>
      <c r="J2480" s="9">
        <f>VLOOKUP('Consolidtaed Data'!$B7467,[1]Products!$A:$G,3,0)</f>
        <v>130</v>
      </c>
      <c r="K2480" s="9">
        <f>'Consolidtaed Data'!$J7467*'Consolidtaed Data'!$H7467</f>
        <v>600</v>
      </c>
      <c r="L2480" s="9">
        <f>'Consolidtaed Data'!$I7467*'Consolidtaed Data'!$H7467</f>
        <v>870</v>
      </c>
      <c r="M2480" s="9">
        <f>'Consolidtaed Data'!$L7467-'Consolidtaed Data'!$K7467</f>
        <v>1293</v>
      </c>
      <c r="N2480" s="9" t="str">
        <f>VLOOKUP('Consolidtaed Data'!$C7467,[1]Locations!$A:$O,2,0)</f>
        <v>Los Angeles</v>
      </c>
      <c r="O2480" s="9" t="str">
        <f>VLOOKUP('Consolidtaed Data'!$D7467,'[1]Sales People'!$A:$B,2,0)</f>
        <v>Scott Clark</v>
      </c>
      <c r="P2480" s="9" t="str">
        <f>VLOOKUP('Consolidtaed Data'!$E7467,[1]Customers!$A:$B,2,0)</f>
        <v>Andrew Graham</v>
      </c>
      <c r="Q2480" s="11">
        <f>WEEKDAY('Consolidtaed Data'!$F7467)</f>
        <v>4</v>
      </c>
      <c r="R2480" s="9">
        <f>MONTH('Consolidtaed Data'!$F7467)</f>
        <v>7</v>
      </c>
      <c r="S2480" s="9" t="str">
        <f>TEXT(Table3[[#This Row],[Purchase Date]],"MMMM")</f>
        <v>June</v>
      </c>
      <c r="T2480" s="9">
        <f>YEAR('Consolidtaed Data'!$F7467)</f>
        <v>2021</v>
      </c>
    </row>
    <row r="2481" spans="1:20" x14ac:dyDescent="0.3">
      <c r="A2481" s="9" t="s">
        <v>3492</v>
      </c>
      <c r="B2481" s="9" t="s">
        <v>278</v>
      </c>
      <c r="C2481" s="9" t="s">
        <v>34</v>
      </c>
      <c r="D2481" s="9" t="s">
        <v>51</v>
      </c>
      <c r="E2481" s="9" t="s">
        <v>1887</v>
      </c>
      <c r="F2481" s="10">
        <v>44010</v>
      </c>
      <c r="G2481" s="10" t="str">
        <f>VLOOKUP(Table3[[#This Row],[Product ID]],[1]Products!$A:$G,2,0)</f>
        <v>Product 75</v>
      </c>
      <c r="H2481" s="22">
        <v>1</v>
      </c>
      <c r="I2481" s="9">
        <f>VLOOKUP('Consolidtaed Data'!$B8002,[1]Products!$A:$G,4,0)</f>
        <v>1380</v>
      </c>
      <c r="J2481" s="9">
        <f>VLOOKUP('Consolidtaed Data'!$B8002,[1]Products!$A:$G,3,0)</f>
        <v>1090</v>
      </c>
      <c r="K2481" s="9">
        <f>'Consolidtaed Data'!$J8002*'Consolidtaed Data'!$H8002</f>
        <v>790</v>
      </c>
      <c r="L2481" s="9">
        <f>'Consolidtaed Data'!$I8002*'Consolidtaed Data'!$H8002</f>
        <v>1112</v>
      </c>
      <c r="M2481" s="9">
        <f>'Consolidtaed Data'!$L8002-'Consolidtaed Data'!$K8002</f>
        <v>384</v>
      </c>
      <c r="N2481" s="9" t="str">
        <f>VLOOKUP('Consolidtaed Data'!$C8002,[1]Locations!$A:$O,2,0)</f>
        <v>Sunnyvale</v>
      </c>
      <c r="O2481" s="9" t="str">
        <f>VLOOKUP('Consolidtaed Data'!$D8002,'[1]Sales People'!$A:$B,2,0)</f>
        <v>Kevin Butler</v>
      </c>
      <c r="P2481" s="9" t="str">
        <f>VLOOKUP('Consolidtaed Data'!$E8002,[1]Customers!$A:$B,2,0)</f>
        <v>Phillip Watkins</v>
      </c>
      <c r="Q2481" s="11">
        <f>WEEKDAY('Consolidtaed Data'!$F8002)</f>
        <v>4</v>
      </c>
      <c r="R2481" s="9">
        <f>MONTH('Consolidtaed Data'!$F8002)</f>
        <v>9</v>
      </c>
      <c r="S2481" s="9" t="str">
        <f>TEXT(Table3[[#This Row],[Purchase Date]],"MMMM")</f>
        <v>June</v>
      </c>
      <c r="T2481" s="9">
        <f>YEAR('Consolidtaed Data'!$F8002)</f>
        <v>2021</v>
      </c>
    </row>
    <row r="2482" spans="1:20" x14ac:dyDescent="0.3">
      <c r="A2482" s="9" t="s">
        <v>3493</v>
      </c>
      <c r="B2482" s="9" t="s">
        <v>29</v>
      </c>
      <c r="C2482" s="9" t="s">
        <v>186</v>
      </c>
      <c r="D2482" s="9" t="s">
        <v>281</v>
      </c>
      <c r="E2482" s="9" t="s">
        <v>1502</v>
      </c>
      <c r="F2482" s="10">
        <v>44010</v>
      </c>
      <c r="G2482" s="10" t="str">
        <f>VLOOKUP(Table3[[#This Row],[Product ID]],[1]Products!$A:$G,2,0)</f>
        <v>Product 37</v>
      </c>
      <c r="H2482" s="22">
        <v>1</v>
      </c>
      <c r="I2482" s="9">
        <f>VLOOKUP('Consolidtaed Data'!$B8171,[1]Products!$A:$G,4,0)</f>
        <v>2241</v>
      </c>
      <c r="J2482" s="9">
        <f>VLOOKUP('Consolidtaed Data'!$B8171,[1]Products!$A:$G,3,0)</f>
        <v>1367</v>
      </c>
      <c r="K2482" s="9">
        <f>'Consolidtaed Data'!$J8171*'Consolidtaed Data'!$H8171</f>
        <v>1263</v>
      </c>
      <c r="L2482" s="9">
        <f>'Consolidtaed Data'!$I8171*'Consolidtaed Data'!$H8171</f>
        <v>1683</v>
      </c>
      <c r="M2482" s="9">
        <f>'Consolidtaed Data'!$L8171-'Consolidtaed Data'!$K8171</f>
        <v>198</v>
      </c>
      <c r="N2482" s="9" t="str">
        <f>VLOOKUP('Consolidtaed Data'!$C8171,[1]Locations!$A:$O,2,0)</f>
        <v>Garden Grove</v>
      </c>
      <c r="O2482" s="9" t="str">
        <f>VLOOKUP('Consolidtaed Data'!$D8171,'[1]Sales People'!$A:$B,2,0)</f>
        <v>Fred Robertson</v>
      </c>
      <c r="P2482" s="9" t="str">
        <f>VLOOKUP('Consolidtaed Data'!$E8171,[1]Customers!$A:$B,2,0)</f>
        <v>Jonathan Lynch</v>
      </c>
      <c r="Q2482" s="11">
        <f>WEEKDAY('Consolidtaed Data'!$F8171)</f>
        <v>2</v>
      </c>
      <c r="R2482" s="9">
        <f>MONTH('Consolidtaed Data'!$F8171)</f>
        <v>9</v>
      </c>
      <c r="S2482" s="9" t="str">
        <f>TEXT(Table3[[#This Row],[Purchase Date]],"MMMM")</f>
        <v>June</v>
      </c>
      <c r="T2482" s="9">
        <f>YEAR('Consolidtaed Data'!$F8171)</f>
        <v>2021</v>
      </c>
    </row>
    <row r="2483" spans="1:20" x14ac:dyDescent="0.3">
      <c r="A2483" s="9" t="s">
        <v>3494</v>
      </c>
      <c r="B2483" s="9" t="s">
        <v>366</v>
      </c>
      <c r="C2483" s="9" t="s">
        <v>90</v>
      </c>
      <c r="D2483" s="9" t="s">
        <v>9</v>
      </c>
      <c r="E2483" s="9" t="s">
        <v>3283</v>
      </c>
      <c r="F2483" s="10">
        <v>44010</v>
      </c>
      <c r="G2483" s="10" t="str">
        <f>VLOOKUP(Table3[[#This Row],[Product ID]],[1]Products!$A:$G,2,0)</f>
        <v>Product 39</v>
      </c>
      <c r="H2483" s="22">
        <v>1</v>
      </c>
      <c r="I2483" s="9">
        <f>VLOOKUP('Consolidtaed Data'!$B8183,[1]Products!$A:$G,4,0)</f>
        <v>1414</v>
      </c>
      <c r="J2483" s="9">
        <f>VLOOKUP('Consolidtaed Data'!$B8183,[1]Products!$A:$G,3,0)</f>
        <v>962</v>
      </c>
      <c r="K2483" s="9">
        <f>'Consolidtaed Data'!$J8183*'Consolidtaed Data'!$H8183</f>
        <v>1263</v>
      </c>
      <c r="L2483" s="9">
        <f>'Consolidtaed Data'!$I8183*'Consolidtaed Data'!$H8183</f>
        <v>1683</v>
      </c>
      <c r="M2483" s="9">
        <f>'Consolidtaed Data'!$L8183-'Consolidtaed Data'!$K8183</f>
        <v>1056</v>
      </c>
      <c r="N2483" s="9" t="str">
        <f>VLOOKUP('Consolidtaed Data'!$C8183,[1]Locations!$A:$O,2,0)</f>
        <v>Berkeley</v>
      </c>
      <c r="O2483" s="9" t="str">
        <f>VLOOKUP('Consolidtaed Data'!$D8183,'[1]Sales People'!$A:$B,2,0)</f>
        <v>Robert Reed</v>
      </c>
      <c r="P2483" s="9" t="str">
        <f>VLOOKUP('Consolidtaed Data'!$E8183,[1]Customers!$A:$B,2,0)</f>
        <v>Roy Hamilton</v>
      </c>
      <c r="Q2483" s="11">
        <f>WEEKDAY('Consolidtaed Data'!$F8183)</f>
        <v>4</v>
      </c>
      <c r="R2483" s="9">
        <f>MONTH('Consolidtaed Data'!$F8183)</f>
        <v>9</v>
      </c>
      <c r="S2483" s="9" t="str">
        <f>TEXT(Table3[[#This Row],[Purchase Date]],"MMMM")</f>
        <v>June</v>
      </c>
      <c r="T2483" s="9">
        <f>YEAR('Consolidtaed Data'!$F8183)</f>
        <v>2021</v>
      </c>
    </row>
    <row r="2484" spans="1:20" x14ac:dyDescent="0.3">
      <c r="A2484" s="9" t="s">
        <v>3495</v>
      </c>
      <c r="B2484" s="9" t="s">
        <v>41</v>
      </c>
      <c r="C2484" s="9" t="s">
        <v>186</v>
      </c>
      <c r="D2484" s="9" t="s">
        <v>161</v>
      </c>
      <c r="E2484" s="9" t="s">
        <v>260</v>
      </c>
      <c r="F2484" s="10">
        <v>44010</v>
      </c>
      <c r="G2484" s="10" t="str">
        <f>VLOOKUP(Table3[[#This Row],[Product ID]],[1]Products!$A:$G,2,0)</f>
        <v>Product 11</v>
      </c>
      <c r="H2484" s="22">
        <v>1</v>
      </c>
      <c r="I2484" s="9">
        <f>VLOOKUP('Consolidtaed Data'!$B8739,[1]Products!$A:$G,4,0)</f>
        <v>1671</v>
      </c>
      <c r="J2484" s="9">
        <f>VLOOKUP('Consolidtaed Data'!$B8739,[1]Products!$A:$G,3,0)</f>
        <v>1220</v>
      </c>
      <c r="K2484" s="9">
        <f>'Consolidtaed Data'!$J8739*'Consolidtaed Data'!$H8739</f>
        <v>395</v>
      </c>
      <c r="L2484" s="9">
        <f>'Consolidtaed Data'!$I8739*'Consolidtaed Data'!$H8739</f>
        <v>556</v>
      </c>
      <c r="M2484" s="9">
        <f>'Consolidtaed Data'!$L8739-'Consolidtaed Data'!$K8739</f>
        <v>1818</v>
      </c>
      <c r="N2484" s="9" t="str">
        <f>VLOOKUP('Consolidtaed Data'!$C8739,[1]Locations!$A:$O,2,0)</f>
        <v>Antioch</v>
      </c>
      <c r="O2484" s="9" t="str">
        <f>VLOOKUP('Consolidtaed Data'!$D8739,'[1]Sales People'!$A:$B,2,0)</f>
        <v>Henry Nelson</v>
      </c>
      <c r="P2484" s="9" t="str">
        <f>VLOOKUP('Consolidtaed Data'!$E8739,[1]Customers!$A:$B,2,0)</f>
        <v>Anthony Chapman</v>
      </c>
      <c r="Q2484" s="11">
        <f>WEEKDAY('Consolidtaed Data'!$F8739)</f>
        <v>4</v>
      </c>
      <c r="R2484" s="9">
        <f>MONTH('Consolidtaed Data'!$F8739)</f>
        <v>10</v>
      </c>
      <c r="S2484" s="9" t="str">
        <f>TEXT(Table3[[#This Row],[Purchase Date]],"MMMM")</f>
        <v>June</v>
      </c>
      <c r="T2484" s="9">
        <f>YEAR('Consolidtaed Data'!$F8739)</f>
        <v>2021</v>
      </c>
    </row>
    <row r="2485" spans="1:20" x14ac:dyDescent="0.3">
      <c r="A2485" s="9" t="s">
        <v>3496</v>
      </c>
      <c r="B2485" s="9" t="s">
        <v>151</v>
      </c>
      <c r="C2485" s="9" t="s">
        <v>152</v>
      </c>
      <c r="D2485" s="9" t="s">
        <v>100</v>
      </c>
      <c r="E2485" s="9" t="s">
        <v>1736</v>
      </c>
      <c r="F2485" s="10">
        <v>44010</v>
      </c>
      <c r="G2485" s="10" t="str">
        <f>VLOOKUP(Table3[[#This Row],[Product ID]],[1]Products!$A:$G,2,0)</f>
        <v>Product 94</v>
      </c>
      <c r="H2485" s="22">
        <v>3</v>
      </c>
      <c r="I2485" s="9">
        <f>VLOOKUP('Consolidtaed Data'!$B9096,[1]Products!$A:$G,4,0)</f>
        <v>136</v>
      </c>
      <c r="J2485" s="9">
        <f>VLOOKUP('Consolidtaed Data'!$B9096,[1]Products!$A:$G,3,0)</f>
        <v>72</v>
      </c>
      <c r="K2485" s="9">
        <f>'Consolidtaed Data'!$J9096*'Consolidtaed Data'!$H9096</f>
        <v>1397</v>
      </c>
      <c r="L2485" s="9">
        <f>'Consolidtaed Data'!$I9096*'Consolidtaed Data'!$H9096</f>
        <v>1967</v>
      </c>
      <c r="M2485" s="9">
        <f>'Consolidtaed Data'!$L9096-'Consolidtaed Data'!$K9096</f>
        <v>766</v>
      </c>
      <c r="N2485" s="9" t="str">
        <f>VLOOKUP('Consolidtaed Data'!$C9096,[1]Locations!$A:$O,2,0)</f>
        <v>Roseville</v>
      </c>
      <c r="O2485" s="9" t="str">
        <f>VLOOKUP('Consolidtaed Data'!$D9096,'[1]Sales People'!$A:$B,2,0)</f>
        <v>Bobby Russell</v>
      </c>
      <c r="P2485" s="9" t="str">
        <f>VLOOKUP('Consolidtaed Data'!$E9096,[1]Customers!$A:$B,2,0)</f>
        <v>Keith Griffin</v>
      </c>
      <c r="Q2485" s="11">
        <f>WEEKDAY('Consolidtaed Data'!$F9096)</f>
        <v>6</v>
      </c>
      <c r="R2485" s="9">
        <f>MONTH('Consolidtaed Data'!$F9096)</f>
        <v>11</v>
      </c>
      <c r="S2485" s="9" t="str">
        <f>TEXT(Table3[[#This Row],[Purchase Date]],"MMMM")</f>
        <v>June</v>
      </c>
      <c r="T2485" s="9">
        <f>YEAR('Consolidtaed Data'!$F9096)</f>
        <v>2021</v>
      </c>
    </row>
    <row r="2486" spans="1:20" x14ac:dyDescent="0.3">
      <c r="A2486" s="9" t="s">
        <v>3497</v>
      </c>
      <c r="B2486" s="9" t="s">
        <v>116</v>
      </c>
      <c r="C2486" s="9" t="s">
        <v>173</v>
      </c>
      <c r="D2486" s="9" t="s">
        <v>35</v>
      </c>
      <c r="E2486" s="9" t="s">
        <v>3389</v>
      </c>
      <c r="F2486" s="10">
        <v>44010</v>
      </c>
      <c r="G2486" s="10" t="str">
        <f>VLOOKUP(Table3[[#This Row],[Product ID]],[1]Products!$A:$G,2,0)</f>
        <v>Product 55</v>
      </c>
      <c r="H2486" s="22">
        <v>1</v>
      </c>
      <c r="I2486" s="9">
        <f>VLOOKUP('Consolidtaed Data'!$B9143,[1]Products!$A:$G,4,0)</f>
        <v>826</v>
      </c>
      <c r="J2486" s="9">
        <f>VLOOKUP('Consolidtaed Data'!$B9143,[1]Products!$A:$G,3,0)</f>
        <v>562</v>
      </c>
      <c r="K2486" s="9">
        <f>'Consolidtaed Data'!$J9143*'Consolidtaed Data'!$H9143</f>
        <v>387</v>
      </c>
      <c r="L2486" s="9">
        <f>'Consolidtaed Data'!$I9143*'Consolidtaed Data'!$H9143</f>
        <v>667</v>
      </c>
      <c r="M2486" s="9">
        <f>'Consolidtaed Data'!$L9143-'Consolidtaed Data'!$K9143</f>
        <v>870</v>
      </c>
      <c r="N2486" s="9" t="str">
        <f>VLOOKUP('Consolidtaed Data'!$C9143,[1]Locations!$A:$O,2,0)</f>
        <v>Pasadena</v>
      </c>
      <c r="O2486" s="9" t="str">
        <f>VLOOKUP('Consolidtaed Data'!$D9143,'[1]Sales People'!$A:$B,2,0)</f>
        <v>Martin Carr</v>
      </c>
      <c r="P2486" s="9" t="str">
        <f>VLOOKUP('Consolidtaed Data'!$E9143,[1]Customers!$A:$B,2,0)</f>
        <v>Jesse Hill</v>
      </c>
      <c r="Q2486" s="11">
        <f>WEEKDAY('Consolidtaed Data'!$F9143)</f>
        <v>2</v>
      </c>
      <c r="R2486" s="9">
        <f>MONTH('Consolidtaed Data'!$F9143)</f>
        <v>11</v>
      </c>
      <c r="S2486" s="9" t="str">
        <f>TEXT(Table3[[#This Row],[Purchase Date]],"MMMM")</f>
        <v>June</v>
      </c>
      <c r="T2486" s="9">
        <f>YEAR('Consolidtaed Data'!$F9143)</f>
        <v>2021</v>
      </c>
    </row>
    <row r="2487" spans="1:20" x14ac:dyDescent="0.3">
      <c r="A2487" s="9" t="s">
        <v>3498</v>
      </c>
      <c r="B2487" s="9" t="s">
        <v>54</v>
      </c>
      <c r="C2487" s="9" t="s">
        <v>39</v>
      </c>
      <c r="D2487" s="9" t="s">
        <v>64</v>
      </c>
      <c r="E2487" s="9" t="s">
        <v>1438</v>
      </c>
      <c r="F2487" s="10">
        <v>44010</v>
      </c>
      <c r="G2487" s="10" t="str">
        <f>VLOOKUP(Table3[[#This Row],[Product ID]],[1]Products!$A:$G,2,0)</f>
        <v>Product 41</v>
      </c>
      <c r="H2487" s="22">
        <v>1</v>
      </c>
      <c r="I2487" s="9">
        <f>VLOOKUP('Consolidtaed Data'!$B9268,[1]Products!$A:$G,4,0)</f>
        <v>1500</v>
      </c>
      <c r="J2487" s="9">
        <f>VLOOKUP('Consolidtaed Data'!$B9268,[1]Products!$A:$G,3,0)</f>
        <v>900</v>
      </c>
      <c r="K2487" s="9">
        <f>'Consolidtaed Data'!$J9268*'Consolidtaed Data'!$H9268</f>
        <v>682</v>
      </c>
      <c r="L2487" s="9">
        <f>'Consolidtaed Data'!$I9268*'Consolidtaed Data'!$H9268</f>
        <v>1338</v>
      </c>
      <c r="M2487" s="9">
        <f>'Consolidtaed Data'!$L9268-'Consolidtaed Data'!$K9268</f>
        <v>290</v>
      </c>
      <c r="N2487" s="9" t="str">
        <f>VLOOKUP('Consolidtaed Data'!$C9268,[1]Locations!$A:$O,2,0)</f>
        <v>Chula Vista</v>
      </c>
      <c r="O2487" s="9" t="str">
        <f>VLOOKUP('Consolidtaed Data'!$D9268,'[1]Sales People'!$A:$B,2,0)</f>
        <v>Ronald Reed</v>
      </c>
      <c r="P2487" s="9" t="str">
        <f>VLOOKUP('Consolidtaed Data'!$E9268,[1]Customers!$A:$B,2,0)</f>
        <v>James Dean</v>
      </c>
      <c r="Q2487" s="11">
        <f>WEEKDAY('Consolidtaed Data'!$F9268)</f>
        <v>5</v>
      </c>
      <c r="R2487" s="9">
        <f>MONTH('Consolidtaed Data'!$F9268)</f>
        <v>12</v>
      </c>
      <c r="S2487" s="9" t="str">
        <f>TEXT(Table3[[#This Row],[Purchase Date]],"MMMM")</f>
        <v>June</v>
      </c>
      <c r="T2487" s="9">
        <f>YEAR('Consolidtaed Data'!$F9268)</f>
        <v>2021</v>
      </c>
    </row>
    <row r="2488" spans="1:20" x14ac:dyDescent="0.3">
      <c r="A2488" s="9" t="s">
        <v>3499</v>
      </c>
      <c r="B2488" s="9" t="s">
        <v>294</v>
      </c>
      <c r="C2488" s="9" t="s">
        <v>245</v>
      </c>
      <c r="D2488" s="9" t="s">
        <v>100</v>
      </c>
      <c r="E2488" s="9" t="s">
        <v>1595</v>
      </c>
      <c r="F2488" s="10">
        <v>44010</v>
      </c>
      <c r="G2488" s="10" t="str">
        <f>VLOOKUP(Table3[[#This Row],[Product ID]],[1]Products!$A:$G,2,0)</f>
        <v>Product 51</v>
      </c>
      <c r="H2488" s="22">
        <v>2</v>
      </c>
      <c r="I2488" s="9">
        <f>VLOOKUP('Consolidtaed Data'!$B9320,[1]Products!$A:$G,4,0)</f>
        <v>1178</v>
      </c>
      <c r="J2488" s="9">
        <f>VLOOKUP('Consolidtaed Data'!$B9320,[1]Products!$A:$G,3,0)</f>
        <v>683</v>
      </c>
      <c r="K2488" s="9">
        <f>'Consolidtaed Data'!$J9320*'Consolidtaed Data'!$H9320</f>
        <v>838</v>
      </c>
      <c r="L2488" s="9">
        <f>'Consolidtaed Data'!$I9320*'Consolidtaed Data'!$H9320</f>
        <v>1103</v>
      </c>
      <c r="M2488" s="9">
        <f>'Consolidtaed Data'!$L9320-'Consolidtaed Data'!$K9320</f>
        <v>96</v>
      </c>
      <c r="N2488" s="9" t="str">
        <f>VLOOKUP('Consolidtaed Data'!$C9320,[1]Locations!$A:$O,2,0)</f>
        <v>Simi Valley</v>
      </c>
      <c r="O2488" s="9" t="str">
        <f>VLOOKUP('Consolidtaed Data'!$D9320,'[1]Sales People'!$A:$B,2,0)</f>
        <v>Kenneth Bradley</v>
      </c>
      <c r="P2488" s="9" t="str">
        <f>VLOOKUP('Consolidtaed Data'!$E9320,[1]Customers!$A:$B,2,0)</f>
        <v>Billy Kennedy</v>
      </c>
      <c r="Q2488" s="11">
        <f>WEEKDAY('Consolidtaed Data'!$F9320)</f>
        <v>2</v>
      </c>
      <c r="R2488" s="9">
        <f>MONTH('Consolidtaed Data'!$F9320)</f>
        <v>12</v>
      </c>
      <c r="S2488" s="9" t="str">
        <f>TEXT(Table3[[#This Row],[Purchase Date]],"MMMM")</f>
        <v>June</v>
      </c>
      <c r="T2488" s="9">
        <f>YEAR('Consolidtaed Data'!$F9320)</f>
        <v>2021</v>
      </c>
    </row>
    <row r="2489" spans="1:20" x14ac:dyDescent="0.3">
      <c r="A2489" s="9" t="s">
        <v>3500</v>
      </c>
      <c r="B2489" s="9" t="s">
        <v>41</v>
      </c>
      <c r="C2489" s="9" t="s">
        <v>210</v>
      </c>
      <c r="D2489" s="9" t="s">
        <v>315</v>
      </c>
      <c r="E2489" s="9" t="s">
        <v>1589</v>
      </c>
      <c r="F2489" s="10">
        <v>44011</v>
      </c>
      <c r="G2489" s="10" t="str">
        <f>VLOOKUP(Table3[[#This Row],[Product ID]],[1]Products!$A:$G,2,0)</f>
        <v>Product 11</v>
      </c>
      <c r="H2489" s="22">
        <v>1</v>
      </c>
      <c r="I2489" s="9">
        <f>VLOOKUP('Consolidtaed Data'!$B4830,[1]Products!$A:$G,4,0)</f>
        <v>800</v>
      </c>
      <c r="J2489" s="9">
        <f>VLOOKUP('Consolidtaed Data'!$B4830,[1]Products!$A:$G,3,0)</f>
        <v>536</v>
      </c>
      <c r="K2489" s="9">
        <f>'Consolidtaed Data'!$J4830*'Consolidtaed Data'!$H4830</f>
        <v>1890</v>
      </c>
      <c r="L2489" s="9">
        <f>'Consolidtaed Data'!$I4830*'Consolidtaed Data'!$H4830</f>
        <v>3778</v>
      </c>
      <c r="M2489" s="9">
        <f>'Consolidtaed Data'!$L4830-'Consolidtaed Data'!$K4830</f>
        <v>463</v>
      </c>
      <c r="N2489" s="9" t="str">
        <f>VLOOKUP('Consolidtaed Data'!$C4830,[1]Locations!$A:$O,2,0)</f>
        <v>Visalia</v>
      </c>
      <c r="O2489" s="9" t="str">
        <f>VLOOKUP('Consolidtaed Data'!$D4830,'[1]Sales People'!$A:$B,2,0)</f>
        <v>Brian Hansen</v>
      </c>
      <c r="P2489" s="9" t="str">
        <f>VLOOKUP('Consolidtaed Data'!$E4830,[1]Customers!$A:$B,2,0)</f>
        <v>Raymond Fields</v>
      </c>
      <c r="Q2489" s="11">
        <f>WEEKDAY('Consolidtaed Data'!$F4830)</f>
        <v>1</v>
      </c>
      <c r="R2489" s="9">
        <f>MONTH('Consolidtaed Data'!$F4830)</f>
        <v>12</v>
      </c>
      <c r="S2489" s="9" t="str">
        <f>TEXT(Table3[[#This Row],[Purchase Date]],"MMMM")</f>
        <v>June</v>
      </c>
      <c r="T2489" s="9">
        <f>YEAR('Consolidtaed Data'!$F4830)</f>
        <v>2020</v>
      </c>
    </row>
    <row r="2490" spans="1:20" x14ac:dyDescent="0.3">
      <c r="A2490" s="9" t="s">
        <v>3501</v>
      </c>
      <c r="B2490" s="9" t="s">
        <v>172</v>
      </c>
      <c r="C2490" s="9" t="s">
        <v>39</v>
      </c>
      <c r="D2490" s="9" t="s">
        <v>56</v>
      </c>
      <c r="E2490" s="9" t="s">
        <v>2873</v>
      </c>
      <c r="F2490" s="10">
        <v>44011</v>
      </c>
      <c r="G2490" s="10" t="str">
        <f>VLOOKUP(Table3[[#This Row],[Product ID]],[1]Products!$A:$G,2,0)</f>
        <v>Product 4</v>
      </c>
      <c r="H2490" s="22">
        <v>3</v>
      </c>
      <c r="I2490" s="9">
        <f>VLOOKUP('Consolidtaed Data'!$B5580,[1]Products!$A:$G,4,0)</f>
        <v>1967</v>
      </c>
      <c r="J2490" s="9">
        <f>VLOOKUP('Consolidtaed Data'!$B5580,[1]Products!$A:$G,3,0)</f>
        <v>1397</v>
      </c>
      <c r="K2490" s="9">
        <f>'Consolidtaed Data'!$J5580*'Consolidtaed Data'!$H5580</f>
        <v>7584</v>
      </c>
      <c r="L2490" s="9">
        <f>'Consolidtaed Data'!$I5580*'Consolidtaed Data'!$H5580</f>
        <v>9980</v>
      </c>
      <c r="M2490" s="9">
        <f>'Consolidtaed Data'!$L5580-'Consolidtaed Data'!$K5580</f>
        <v>689</v>
      </c>
      <c r="N2490" s="9" t="str">
        <f>VLOOKUP('Consolidtaed Data'!$C5580,[1]Locations!$A:$O,2,0)</f>
        <v>Oakland</v>
      </c>
      <c r="O2490" s="9" t="str">
        <f>VLOOKUP('Consolidtaed Data'!$D5580,'[1]Sales People'!$A:$B,2,0)</f>
        <v>Kenneth Fields</v>
      </c>
      <c r="P2490" s="9" t="str">
        <f>VLOOKUP('Consolidtaed Data'!$E5580,[1]Customers!$A:$B,2,0)</f>
        <v>Timothy Bowman</v>
      </c>
      <c r="Q2490" s="11">
        <f>WEEKDAY('Consolidtaed Data'!$F5580)</f>
        <v>4</v>
      </c>
      <c r="R2490" s="9">
        <f>MONTH('Consolidtaed Data'!$F5580)</f>
        <v>2</v>
      </c>
      <c r="S2490" s="9" t="str">
        <f>TEXT(Table3[[#This Row],[Purchase Date]],"MMMM")</f>
        <v>June</v>
      </c>
      <c r="T2490" s="9">
        <f>YEAR('Consolidtaed Data'!$F5580)</f>
        <v>2021</v>
      </c>
    </row>
    <row r="2491" spans="1:20" x14ac:dyDescent="0.3">
      <c r="A2491" s="9" t="s">
        <v>3502</v>
      </c>
      <c r="B2491" s="9" t="s">
        <v>89</v>
      </c>
      <c r="C2491" s="9" t="s">
        <v>352</v>
      </c>
      <c r="D2491" s="9" t="s">
        <v>9</v>
      </c>
      <c r="E2491" s="9" t="s">
        <v>583</v>
      </c>
      <c r="F2491" s="10">
        <v>44011</v>
      </c>
      <c r="G2491" s="10" t="str">
        <f>VLOOKUP(Table3[[#This Row],[Product ID]],[1]Products!$A:$G,2,0)</f>
        <v>Product 64</v>
      </c>
      <c r="H2491" s="22">
        <v>1</v>
      </c>
      <c r="I2491" s="9">
        <f>VLOOKUP('Consolidtaed Data'!$B5912,[1]Products!$A:$G,4,0)</f>
        <v>1351</v>
      </c>
      <c r="J2491" s="9">
        <f>VLOOKUP('Consolidtaed Data'!$B5912,[1]Products!$A:$G,3,0)</f>
        <v>1108</v>
      </c>
      <c r="K2491" s="9">
        <f>'Consolidtaed Data'!$J5912*'Consolidtaed Data'!$H5912</f>
        <v>4101</v>
      </c>
      <c r="L2491" s="9">
        <f>'Consolidtaed Data'!$I5912*'Consolidtaed Data'!$H5912</f>
        <v>6723</v>
      </c>
      <c r="M2491" s="9">
        <f>'Consolidtaed Data'!$L5912-'Consolidtaed Data'!$K5912</f>
        <v>90</v>
      </c>
      <c r="N2491" s="9" t="str">
        <f>VLOOKUP('Consolidtaed Data'!$C5912,[1]Locations!$A:$O,2,0)</f>
        <v>El Monte</v>
      </c>
      <c r="O2491" s="9" t="str">
        <f>VLOOKUP('Consolidtaed Data'!$D5912,'[1]Sales People'!$A:$B,2,0)</f>
        <v>Ryan Butler</v>
      </c>
      <c r="P2491" s="9" t="str">
        <f>VLOOKUP('Consolidtaed Data'!$E5912,[1]Customers!$A:$B,2,0)</f>
        <v>Bruce Bowman</v>
      </c>
      <c r="Q2491" s="11">
        <f>WEEKDAY('Consolidtaed Data'!$F5912)</f>
        <v>4</v>
      </c>
      <c r="R2491" s="9">
        <f>MONTH('Consolidtaed Data'!$F5912)</f>
        <v>3</v>
      </c>
      <c r="S2491" s="9" t="str">
        <f>TEXT(Table3[[#This Row],[Purchase Date]],"MMMM")</f>
        <v>June</v>
      </c>
      <c r="T2491" s="9">
        <f>YEAR('Consolidtaed Data'!$F5912)</f>
        <v>2021</v>
      </c>
    </row>
    <row r="2492" spans="1:20" x14ac:dyDescent="0.3">
      <c r="A2492" s="9" t="s">
        <v>3503</v>
      </c>
      <c r="B2492" s="9" t="s">
        <v>54</v>
      </c>
      <c r="C2492" s="9" t="s">
        <v>275</v>
      </c>
      <c r="D2492" s="9" t="s">
        <v>161</v>
      </c>
      <c r="E2492" s="9" t="s">
        <v>1483</v>
      </c>
      <c r="F2492" s="10">
        <v>44011</v>
      </c>
      <c r="G2492" s="10" t="str">
        <f>VLOOKUP(Table3[[#This Row],[Product ID]],[1]Products!$A:$G,2,0)</f>
        <v>Product 41</v>
      </c>
      <c r="H2492" s="22">
        <v>3</v>
      </c>
      <c r="I2492" s="9">
        <f>VLOOKUP('Consolidtaed Data'!$B6551,[1]Products!$A:$G,4,0)</f>
        <v>1899</v>
      </c>
      <c r="J2492" s="9">
        <f>VLOOKUP('Consolidtaed Data'!$B6551,[1]Products!$A:$G,3,0)</f>
        <v>1044</v>
      </c>
      <c r="K2492" s="9">
        <f>'Consolidtaed Data'!$J6551*'Consolidtaed Data'!$H6551</f>
        <v>2088</v>
      </c>
      <c r="L2492" s="9">
        <f>'Consolidtaed Data'!$I6551*'Consolidtaed Data'!$H6551</f>
        <v>3798</v>
      </c>
      <c r="M2492" s="9">
        <f>'Consolidtaed Data'!$L6551-'Consolidtaed Data'!$K6551</f>
        <v>264</v>
      </c>
      <c r="N2492" s="9" t="str">
        <f>VLOOKUP('Consolidtaed Data'!$C6551,[1]Locations!$A:$O,2,0)</f>
        <v>Corona</v>
      </c>
      <c r="O2492" s="9" t="str">
        <f>VLOOKUP('Consolidtaed Data'!$D6551,'[1]Sales People'!$A:$B,2,0)</f>
        <v>Jerry Perry</v>
      </c>
      <c r="P2492" s="9" t="str">
        <f>VLOOKUP('Consolidtaed Data'!$E6551,[1]Customers!$A:$B,2,0)</f>
        <v>Ronald Watkins</v>
      </c>
      <c r="Q2492" s="11">
        <f>WEEKDAY('Consolidtaed Data'!$F6551)</f>
        <v>5</v>
      </c>
      <c r="R2492" s="9">
        <f>MONTH('Consolidtaed Data'!$F6551)</f>
        <v>5</v>
      </c>
      <c r="S2492" s="9" t="str">
        <f>TEXT(Table3[[#This Row],[Purchase Date]],"MMMM")</f>
        <v>June</v>
      </c>
      <c r="T2492" s="9">
        <f>YEAR('Consolidtaed Data'!$F6551)</f>
        <v>2021</v>
      </c>
    </row>
    <row r="2493" spans="1:20" x14ac:dyDescent="0.3">
      <c r="A2493" s="9" t="s">
        <v>3504</v>
      </c>
      <c r="B2493" s="9" t="s">
        <v>7</v>
      </c>
      <c r="C2493" s="9" t="s">
        <v>178</v>
      </c>
      <c r="D2493" s="9" t="s">
        <v>35</v>
      </c>
      <c r="E2493" s="9" t="s">
        <v>1205</v>
      </c>
      <c r="F2493" s="10">
        <v>44011</v>
      </c>
      <c r="G2493" s="10" t="str">
        <f>VLOOKUP(Table3[[#This Row],[Product ID]],[1]Products!$A:$G,2,0)</f>
        <v>Product 77</v>
      </c>
      <c r="H2493" s="22">
        <v>1</v>
      </c>
      <c r="I2493" s="9">
        <f>VLOOKUP('Consolidtaed Data'!$B7295,[1]Products!$A:$G,4,0)</f>
        <v>886</v>
      </c>
      <c r="J2493" s="9">
        <f>VLOOKUP('Consolidtaed Data'!$B7295,[1]Products!$A:$G,3,0)</f>
        <v>478</v>
      </c>
      <c r="K2493" s="9">
        <f>'Consolidtaed Data'!$J7295*'Consolidtaed Data'!$H7295</f>
        <v>1965</v>
      </c>
      <c r="L2493" s="9">
        <f>'Consolidtaed Data'!$I7295*'Consolidtaed Data'!$H7295</f>
        <v>2396</v>
      </c>
      <c r="M2493" s="9">
        <f>'Consolidtaed Data'!$L7295-'Consolidtaed Data'!$K7295</f>
        <v>1044</v>
      </c>
      <c r="N2493" s="9" t="str">
        <f>VLOOKUP('Consolidtaed Data'!$C7295,[1]Locations!$A:$O,2,0)</f>
        <v>Inglewood</v>
      </c>
      <c r="O2493" s="9" t="str">
        <f>VLOOKUP('Consolidtaed Data'!$D7295,'[1]Sales People'!$A:$B,2,0)</f>
        <v>Larry Marshall</v>
      </c>
      <c r="P2493" s="9" t="str">
        <f>VLOOKUP('Consolidtaed Data'!$E7295,[1]Customers!$A:$B,2,0)</f>
        <v>Ryan Bailey</v>
      </c>
      <c r="Q2493" s="11">
        <f>WEEKDAY('Consolidtaed Data'!$F7295)</f>
        <v>4</v>
      </c>
      <c r="R2493" s="9">
        <f>MONTH('Consolidtaed Data'!$F7295)</f>
        <v>7</v>
      </c>
      <c r="S2493" s="9" t="str">
        <f>TEXT(Table3[[#This Row],[Purchase Date]],"MMMM")</f>
        <v>June</v>
      </c>
      <c r="T2493" s="9">
        <f>YEAR('Consolidtaed Data'!$F7295)</f>
        <v>2021</v>
      </c>
    </row>
    <row r="2494" spans="1:20" x14ac:dyDescent="0.3">
      <c r="A2494" s="9" t="s">
        <v>3505</v>
      </c>
      <c r="B2494" s="9" t="s">
        <v>151</v>
      </c>
      <c r="C2494" s="9" t="s">
        <v>67</v>
      </c>
      <c r="D2494" s="9" t="s">
        <v>229</v>
      </c>
      <c r="E2494" s="9" t="s">
        <v>1247</v>
      </c>
      <c r="F2494" s="10">
        <v>44011</v>
      </c>
      <c r="G2494" s="10" t="str">
        <f>VLOOKUP(Table3[[#This Row],[Product ID]],[1]Products!$A:$G,2,0)</f>
        <v>Product 94</v>
      </c>
      <c r="H2494" s="22">
        <v>1</v>
      </c>
      <c r="I2494" s="9">
        <f>VLOOKUP('Consolidtaed Data'!$B7927,[1]Products!$A:$G,4,0)</f>
        <v>1405</v>
      </c>
      <c r="J2494" s="9">
        <f>VLOOKUP('Consolidtaed Data'!$B7927,[1]Products!$A:$G,3,0)</f>
        <v>1054</v>
      </c>
      <c r="K2494" s="9">
        <f>'Consolidtaed Data'!$J7927*'Consolidtaed Data'!$H7927</f>
        <v>2613</v>
      </c>
      <c r="L2494" s="9">
        <f>'Consolidtaed Data'!$I7927*'Consolidtaed Data'!$H7927</f>
        <v>5124</v>
      </c>
      <c r="M2494" s="9">
        <f>'Consolidtaed Data'!$L7927-'Consolidtaed Data'!$K7927</f>
        <v>3300</v>
      </c>
      <c r="N2494" s="9" t="str">
        <f>VLOOKUP('Consolidtaed Data'!$C7927,[1]Locations!$A:$O,2,0)</f>
        <v>Orange</v>
      </c>
      <c r="O2494" s="9" t="str">
        <f>VLOOKUP('Consolidtaed Data'!$D7927,'[1]Sales People'!$A:$B,2,0)</f>
        <v>Scott Mason</v>
      </c>
      <c r="P2494" s="9" t="str">
        <f>VLOOKUP('Consolidtaed Data'!$E7927,[1]Customers!$A:$B,2,0)</f>
        <v>Carl Jones</v>
      </c>
      <c r="Q2494" s="11">
        <f>WEEKDAY('Consolidtaed Data'!$F7927)</f>
        <v>5</v>
      </c>
      <c r="R2494" s="9">
        <f>MONTH('Consolidtaed Data'!$F7927)</f>
        <v>8</v>
      </c>
      <c r="S2494" s="9" t="str">
        <f>TEXT(Table3[[#This Row],[Purchase Date]],"MMMM")</f>
        <v>June</v>
      </c>
      <c r="T2494" s="9">
        <f>YEAR('Consolidtaed Data'!$F7927)</f>
        <v>2021</v>
      </c>
    </row>
    <row r="2495" spans="1:20" x14ac:dyDescent="0.3">
      <c r="A2495" s="9" t="s">
        <v>3506</v>
      </c>
      <c r="B2495" s="9" t="s">
        <v>41</v>
      </c>
      <c r="C2495" s="9" t="s">
        <v>472</v>
      </c>
      <c r="D2495" s="9" t="s">
        <v>31</v>
      </c>
      <c r="E2495" s="9" t="s">
        <v>629</v>
      </c>
      <c r="F2495" s="10">
        <v>44011</v>
      </c>
      <c r="G2495" s="10" t="str">
        <f>VLOOKUP(Table3[[#This Row],[Product ID]],[1]Products!$A:$G,2,0)</f>
        <v>Product 11</v>
      </c>
      <c r="H2495" s="22">
        <v>1</v>
      </c>
      <c r="I2495" s="9">
        <f>VLOOKUP('Consolidtaed Data'!$B9460,[1]Products!$A:$G,4,0)</f>
        <v>799</v>
      </c>
      <c r="J2495" s="9">
        <f>VLOOKUP('Consolidtaed Data'!$B9460,[1]Products!$A:$G,3,0)</f>
        <v>455</v>
      </c>
      <c r="K2495" s="9">
        <f>'Consolidtaed Data'!$J9460*'Consolidtaed Data'!$H9460</f>
        <v>3272</v>
      </c>
      <c r="L2495" s="9">
        <f>'Consolidtaed Data'!$I9460*'Consolidtaed Data'!$H9460</f>
        <v>4088</v>
      </c>
      <c r="M2495" s="9">
        <f>'Consolidtaed Data'!$L9460-'Consolidtaed Data'!$K9460</f>
        <v>1032</v>
      </c>
      <c r="N2495" s="9" t="str">
        <f>VLOOKUP('Consolidtaed Data'!$C9460,[1]Locations!$A:$O,2,0)</f>
        <v>Riverside</v>
      </c>
      <c r="O2495" s="9" t="str">
        <f>VLOOKUP('Consolidtaed Data'!$D9460,'[1]Sales People'!$A:$B,2,0)</f>
        <v>Kevin Butler</v>
      </c>
      <c r="P2495" s="9" t="str">
        <f>VLOOKUP('Consolidtaed Data'!$E9460,[1]Customers!$A:$B,2,0)</f>
        <v>Steve Tucker</v>
      </c>
      <c r="Q2495" s="11">
        <f>WEEKDAY('Consolidtaed Data'!$F9460)</f>
        <v>5</v>
      </c>
      <c r="R2495" s="9">
        <f>MONTH('Consolidtaed Data'!$F9460)</f>
        <v>12</v>
      </c>
      <c r="S2495" s="9" t="str">
        <f>TEXT(Table3[[#This Row],[Purchase Date]],"MMMM")</f>
        <v>June</v>
      </c>
      <c r="T2495" s="9">
        <f>YEAR('Consolidtaed Data'!$F9460)</f>
        <v>2021</v>
      </c>
    </row>
    <row r="2496" spans="1:20" x14ac:dyDescent="0.3">
      <c r="A2496" s="9" t="s">
        <v>3507</v>
      </c>
      <c r="B2496" s="9" t="s">
        <v>355</v>
      </c>
      <c r="C2496" s="9" t="s">
        <v>130</v>
      </c>
      <c r="D2496" s="9" t="s">
        <v>51</v>
      </c>
      <c r="E2496" s="9" t="s">
        <v>1372</v>
      </c>
      <c r="F2496" s="10">
        <v>44012</v>
      </c>
      <c r="G2496" s="10" t="str">
        <f>VLOOKUP(Table3[[#This Row],[Product ID]],[1]Products!$A:$G,2,0)</f>
        <v>Product 100</v>
      </c>
      <c r="H2496" s="22">
        <v>3</v>
      </c>
      <c r="I2496" s="9">
        <f>VLOOKUP('Consolidtaed Data'!$B6214,[1]Products!$A:$G,4,0)</f>
        <v>458</v>
      </c>
      <c r="J2496" s="9">
        <f>VLOOKUP('Consolidtaed Data'!$B6214,[1]Products!$A:$G,3,0)</f>
        <v>376</v>
      </c>
      <c r="K2496" s="9">
        <f>'Consolidtaed Data'!$J6214*'Consolidtaed Data'!$H6214</f>
        <v>1608</v>
      </c>
      <c r="L2496" s="9">
        <f>'Consolidtaed Data'!$I6214*'Consolidtaed Data'!$H6214</f>
        <v>2400</v>
      </c>
      <c r="M2496" s="9">
        <f>'Consolidtaed Data'!$L6214-'Consolidtaed Data'!$K6214</f>
        <v>495</v>
      </c>
      <c r="N2496" s="9" t="str">
        <f>VLOOKUP('Consolidtaed Data'!$C6214,[1]Locations!$A:$O,2,0)</f>
        <v>Rancho Cucamonga</v>
      </c>
      <c r="O2496" s="9" t="str">
        <f>VLOOKUP('Consolidtaed Data'!$D6214,'[1]Sales People'!$A:$B,2,0)</f>
        <v>Joshua Taylor</v>
      </c>
      <c r="P2496" s="9" t="str">
        <f>VLOOKUP('Consolidtaed Data'!$E6214,[1]Customers!$A:$B,2,0)</f>
        <v>Paul Carpenter</v>
      </c>
      <c r="Q2496" s="11">
        <f>WEEKDAY('Consolidtaed Data'!$F6214)</f>
        <v>1</v>
      </c>
      <c r="R2496" s="9">
        <f>MONTH('Consolidtaed Data'!$F6214)</f>
        <v>4</v>
      </c>
      <c r="S2496" s="9" t="str">
        <f>TEXT(Table3[[#This Row],[Purchase Date]],"MMMM")</f>
        <v>June</v>
      </c>
      <c r="T2496" s="9">
        <f>YEAR('Consolidtaed Data'!$F6214)</f>
        <v>2021</v>
      </c>
    </row>
    <row r="2497" spans="1:20" x14ac:dyDescent="0.3">
      <c r="A2497" s="9" t="s">
        <v>3508</v>
      </c>
      <c r="B2497" s="9" t="s">
        <v>411</v>
      </c>
      <c r="C2497" s="9" t="s">
        <v>223</v>
      </c>
      <c r="D2497" s="9" t="s">
        <v>161</v>
      </c>
      <c r="E2497" s="9" t="s">
        <v>942</v>
      </c>
      <c r="F2497" s="10">
        <v>44012</v>
      </c>
      <c r="G2497" s="10" t="str">
        <f>VLOOKUP(Table3[[#This Row],[Product ID]],[1]Products!$A:$G,2,0)</f>
        <v>Product 27</v>
      </c>
      <c r="H2497" s="22">
        <v>3</v>
      </c>
      <c r="I2497" s="9">
        <f>VLOOKUP('Consolidtaed Data'!$B6794,[1]Products!$A:$G,4,0)</f>
        <v>2391</v>
      </c>
      <c r="J2497" s="9">
        <f>VLOOKUP('Consolidtaed Data'!$B6794,[1]Products!$A:$G,3,0)</f>
        <v>1291</v>
      </c>
      <c r="K2497" s="9">
        <f>'Consolidtaed Data'!$J6794*'Consolidtaed Data'!$H6794</f>
        <v>1363</v>
      </c>
      <c r="L2497" s="9">
        <f>'Consolidtaed Data'!$I6794*'Consolidtaed Data'!$H6794</f>
        <v>1725</v>
      </c>
      <c r="M2497" s="9">
        <f>'Consolidtaed Data'!$L6794-'Consolidtaed Data'!$K6794</f>
        <v>3196</v>
      </c>
      <c r="N2497" s="9" t="str">
        <f>VLOOKUP('Consolidtaed Data'!$C6794,[1]Locations!$A:$O,2,0)</f>
        <v>Glendale</v>
      </c>
      <c r="O2497" s="9" t="str">
        <f>VLOOKUP('Consolidtaed Data'!$D6794,'[1]Sales People'!$A:$B,2,0)</f>
        <v>Ryan Welch</v>
      </c>
      <c r="P2497" s="9" t="str">
        <f>VLOOKUP('Consolidtaed Data'!$E6794,[1]Customers!$A:$B,2,0)</f>
        <v>Keith Griffin</v>
      </c>
      <c r="Q2497" s="11">
        <f>WEEKDAY('Consolidtaed Data'!$F6794)</f>
        <v>4</v>
      </c>
      <c r="R2497" s="9">
        <f>MONTH('Consolidtaed Data'!$F6794)</f>
        <v>6</v>
      </c>
      <c r="S2497" s="9" t="str">
        <f>TEXT(Table3[[#This Row],[Purchase Date]],"MMMM")</f>
        <v>June</v>
      </c>
      <c r="T2497" s="9">
        <f>YEAR('Consolidtaed Data'!$F6794)</f>
        <v>2021</v>
      </c>
    </row>
    <row r="2498" spans="1:20" x14ac:dyDescent="0.3">
      <c r="A2498" s="9" t="s">
        <v>3509</v>
      </c>
      <c r="B2498" s="9" t="s">
        <v>382</v>
      </c>
      <c r="C2498" s="9" t="s">
        <v>223</v>
      </c>
      <c r="D2498" s="9" t="s">
        <v>91</v>
      </c>
      <c r="E2498" s="9" t="s">
        <v>956</v>
      </c>
      <c r="F2498" s="10">
        <v>44012</v>
      </c>
      <c r="G2498" s="10" t="str">
        <f>VLOOKUP(Table3[[#This Row],[Product ID]],[1]Products!$A:$G,2,0)</f>
        <v>Product 50</v>
      </c>
      <c r="H2498" s="22">
        <v>1</v>
      </c>
      <c r="I2498" s="9">
        <f>VLOOKUP('Consolidtaed Data'!$B7299,[1]Products!$A:$G,4,0)</f>
        <v>947</v>
      </c>
      <c r="J2498" s="9">
        <f>VLOOKUP('Consolidtaed Data'!$B7299,[1]Products!$A:$G,3,0)</f>
        <v>786</v>
      </c>
      <c r="K2498" s="9">
        <f>'Consolidtaed Data'!$J7299*'Consolidtaed Data'!$H7299</f>
        <v>3903</v>
      </c>
      <c r="L2498" s="9">
        <f>'Consolidtaed Data'!$I7299*'Consolidtaed Data'!$H7299</f>
        <v>4761</v>
      </c>
      <c r="M2498" s="9">
        <f>'Consolidtaed Data'!$L7299-'Consolidtaed Data'!$K7299</f>
        <v>483</v>
      </c>
      <c r="N2498" s="9" t="str">
        <f>VLOOKUP('Consolidtaed Data'!$C7299,[1]Locations!$A:$O,2,0)</f>
        <v>Glendale</v>
      </c>
      <c r="O2498" s="9" t="str">
        <f>VLOOKUP('Consolidtaed Data'!$D7299,'[1]Sales People'!$A:$B,2,0)</f>
        <v>Howard Gardner</v>
      </c>
      <c r="P2498" s="9" t="str">
        <f>VLOOKUP('Consolidtaed Data'!$E7299,[1]Customers!$A:$B,2,0)</f>
        <v>Michael Lewis</v>
      </c>
      <c r="Q2498" s="11">
        <f>WEEKDAY('Consolidtaed Data'!$F7299)</f>
        <v>5</v>
      </c>
      <c r="R2498" s="9">
        <f>MONTH('Consolidtaed Data'!$F7299)</f>
        <v>7</v>
      </c>
      <c r="S2498" s="9" t="str">
        <f>TEXT(Table3[[#This Row],[Purchase Date]],"MMMM")</f>
        <v>June</v>
      </c>
      <c r="T2498" s="9">
        <f>YEAR('Consolidtaed Data'!$F7299)</f>
        <v>2021</v>
      </c>
    </row>
    <row r="2499" spans="1:20" x14ac:dyDescent="0.3">
      <c r="A2499" s="9" t="s">
        <v>3510</v>
      </c>
      <c r="B2499" s="9" t="s">
        <v>129</v>
      </c>
      <c r="C2499" s="9" t="s">
        <v>130</v>
      </c>
      <c r="D2499" s="9" t="s">
        <v>73</v>
      </c>
      <c r="E2499" s="9" t="s">
        <v>1575</v>
      </c>
      <c r="F2499" s="10">
        <v>44012</v>
      </c>
      <c r="G2499" s="10" t="str">
        <f>VLOOKUP(Table3[[#This Row],[Product ID]],[1]Products!$A:$G,2,0)</f>
        <v>Product 47</v>
      </c>
      <c r="H2499" s="22">
        <v>3</v>
      </c>
      <c r="I2499" s="9">
        <f>VLOOKUP('Consolidtaed Data'!$B7973,[1]Products!$A:$G,4,0)</f>
        <v>136</v>
      </c>
      <c r="J2499" s="9">
        <f>VLOOKUP('Consolidtaed Data'!$B7973,[1]Products!$A:$G,3,0)</f>
        <v>72</v>
      </c>
      <c r="K2499" s="9">
        <f>'Consolidtaed Data'!$J7973*'Consolidtaed Data'!$H7973</f>
        <v>1777</v>
      </c>
      <c r="L2499" s="9">
        <f>'Consolidtaed Data'!$I7973*'Consolidtaed Data'!$H7973</f>
        <v>2141</v>
      </c>
      <c r="M2499" s="9">
        <f>'Consolidtaed Data'!$L7973-'Consolidtaed Data'!$K7973</f>
        <v>243</v>
      </c>
      <c r="N2499" s="9" t="str">
        <f>VLOOKUP('Consolidtaed Data'!$C7973,[1]Locations!$A:$O,2,0)</f>
        <v>Chula Vista</v>
      </c>
      <c r="O2499" s="9" t="str">
        <f>VLOOKUP('Consolidtaed Data'!$D7973,'[1]Sales People'!$A:$B,2,0)</f>
        <v>Joshua Cook</v>
      </c>
      <c r="P2499" s="9" t="str">
        <f>VLOOKUP('Consolidtaed Data'!$E7973,[1]Customers!$A:$B,2,0)</f>
        <v>Edward Mason</v>
      </c>
      <c r="Q2499" s="11">
        <f>WEEKDAY('Consolidtaed Data'!$F7973)</f>
        <v>1</v>
      </c>
      <c r="R2499" s="9">
        <f>MONTH('Consolidtaed Data'!$F7973)</f>
        <v>8</v>
      </c>
      <c r="S2499" s="9" t="str">
        <f>TEXT(Table3[[#This Row],[Purchase Date]],"MMMM")</f>
        <v>June</v>
      </c>
      <c r="T2499" s="9">
        <f>YEAR('Consolidtaed Data'!$F7973)</f>
        <v>2021</v>
      </c>
    </row>
    <row r="2500" spans="1:20" x14ac:dyDescent="0.3">
      <c r="A2500" s="9" t="s">
        <v>3511</v>
      </c>
      <c r="B2500" s="9" t="s">
        <v>981</v>
      </c>
      <c r="C2500" s="9" t="s">
        <v>420</v>
      </c>
      <c r="D2500" s="9" t="s">
        <v>31</v>
      </c>
      <c r="E2500" s="9" t="s">
        <v>1411</v>
      </c>
      <c r="F2500" s="10">
        <v>44012</v>
      </c>
      <c r="G2500" s="10" t="str">
        <f>VLOOKUP(Table3[[#This Row],[Product ID]],[1]Products!$A:$G,2,0)</f>
        <v>Product 3</v>
      </c>
      <c r="H2500" s="22">
        <v>2</v>
      </c>
      <c r="I2500" s="9">
        <f>VLOOKUP('Consolidtaed Data'!$B8693,[1]Products!$A:$G,4,0)</f>
        <v>2410</v>
      </c>
      <c r="J2500" s="9">
        <f>VLOOKUP('Consolidtaed Data'!$B8693,[1]Products!$A:$G,3,0)</f>
        <v>1518</v>
      </c>
      <c r="K2500" s="9">
        <f>'Consolidtaed Data'!$J8693*'Consolidtaed Data'!$H8693</f>
        <v>2886</v>
      </c>
      <c r="L2500" s="9">
        <f>'Consolidtaed Data'!$I8693*'Consolidtaed Data'!$H8693</f>
        <v>3652</v>
      </c>
      <c r="M2500" s="9">
        <f>'Consolidtaed Data'!$L8693-'Consolidtaed Data'!$K8693</f>
        <v>406</v>
      </c>
      <c r="N2500" s="9" t="str">
        <f>VLOOKUP('Consolidtaed Data'!$C8693,[1]Locations!$A:$O,2,0)</f>
        <v>San Francisco</v>
      </c>
      <c r="O2500" s="9" t="str">
        <f>VLOOKUP('Consolidtaed Data'!$D8693,'[1]Sales People'!$A:$B,2,0)</f>
        <v>Howard Sims</v>
      </c>
      <c r="P2500" s="9" t="str">
        <f>VLOOKUP('Consolidtaed Data'!$E8693,[1]Customers!$A:$B,2,0)</f>
        <v>Fred Romero</v>
      </c>
      <c r="Q2500" s="11">
        <f>WEEKDAY('Consolidtaed Data'!$F8693)</f>
        <v>7</v>
      </c>
      <c r="R2500" s="9">
        <f>MONTH('Consolidtaed Data'!$F8693)</f>
        <v>10</v>
      </c>
      <c r="S2500" s="9" t="str">
        <f>TEXT(Table3[[#This Row],[Purchase Date]],"MMMM")</f>
        <v>June</v>
      </c>
      <c r="T2500" s="9">
        <f>YEAR('Consolidtaed Data'!$F8693)</f>
        <v>2021</v>
      </c>
    </row>
    <row r="2501" spans="1:20" x14ac:dyDescent="0.3">
      <c r="A2501" s="9" t="s">
        <v>3512</v>
      </c>
      <c r="B2501" s="9" t="s">
        <v>89</v>
      </c>
      <c r="C2501" s="9" t="s">
        <v>72</v>
      </c>
      <c r="D2501" s="9" t="s">
        <v>43</v>
      </c>
      <c r="E2501" s="9" t="s">
        <v>1031</v>
      </c>
      <c r="F2501" s="10">
        <v>44012</v>
      </c>
      <c r="G2501" s="10" t="str">
        <f>VLOOKUP(Table3[[#This Row],[Product ID]],[1]Products!$A:$G,2,0)</f>
        <v>Product 64</v>
      </c>
      <c r="H2501" s="22">
        <v>2</v>
      </c>
      <c r="I2501" s="9">
        <f>VLOOKUP('Consolidtaed Data'!$B9118,[1]Products!$A:$G,4,0)</f>
        <v>290</v>
      </c>
      <c r="J2501" s="9">
        <f>VLOOKUP('Consolidtaed Data'!$B9118,[1]Products!$A:$G,3,0)</f>
        <v>200</v>
      </c>
      <c r="K2501" s="9">
        <f>'Consolidtaed Data'!$J9118*'Consolidtaed Data'!$H9118</f>
        <v>1295</v>
      </c>
      <c r="L2501" s="9">
        <f>'Consolidtaed Data'!$I9118*'Consolidtaed Data'!$H9118</f>
        <v>1639</v>
      </c>
      <c r="M2501" s="9">
        <f>'Consolidtaed Data'!$L9118-'Consolidtaed Data'!$K9118</f>
        <v>1068</v>
      </c>
      <c r="N2501" s="9" t="str">
        <f>VLOOKUP('Consolidtaed Data'!$C9118,[1]Locations!$A:$O,2,0)</f>
        <v>Sunnyvale</v>
      </c>
      <c r="O2501" s="9" t="str">
        <f>VLOOKUP('Consolidtaed Data'!$D9118,'[1]Sales People'!$A:$B,2,0)</f>
        <v>Scott Mason</v>
      </c>
      <c r="P2501" s="9" t="str">
        <f>VLOOKUP('Consolidtaed Data'!$E9118,[1]Customers!$A:$B,2,0)</f>
        <v>Alan Miller</v>
      </c>
      <c r="Q2501" s="11">
        <f>WEEKDAY('Consolidtaed Data'!$F9118)</f>
        <v>1</v>
      </c>
      <c r="R2501" s="9">
        <f>MONTH('Consolidtaed Data'!$F9118)</f>
        <v>11</v>
      </c>
      <c r="S2501" s="9" t="str">
        <f>TEXT(Table3[[#This Row],[Purchase Date]],"MMMM")</f>
        <v>June</v>
      </c>
      <c r="T2501" s="9">
        <f>YEAR('Consolidtaed Data'!$F9118)</f>
        <v>2021</v>
      </c>
    </row>
    <row r="2502" spans="1:20" x14ac:dyDescent="0.3">
      <c r="A2502" s="9" t="s">
        <v>3513</v>
      </c>
      <c r="B2502" s="9" t="s">
        <v>373</v>
      </c>
      <c r="C2502" s="9" t="s">
        <v>469</v>
      </c>
      <c r="D2502" s="9" t="s">
        <v>105</v>
      </c>
      <c r="E2502" s="9" t="s">
        <v>1465</v>
      </c>
      <c r="F2502" s="10">
        <v>44013</v>
      </c>
      <c r="G2502" s="10" t="str">
        <f>VLOOKUP(Table3[[#This Row],[Product ID]],[1]Products!$A:$G,2,0)</f>
        <v>Product 66</v>
      </c>
      <c r="H2502" s="22">
        <v>2</v>
      </c>
      <c r="I2502" s="9">
        <f>VLOOKUP('Consolidtaed Data'!$B5275,[1]Products!$A:$G,4,0)</f>
        <v>1783</v>
      </c>
      <c r="J2502" s="9">
        <f>VLOOKUP('Consolidtaed Data'!$B5275,[1]Products!$A:$G,3,0)</f>
        <v>1516</v>
      </c>
      <c r="K2502" s="9">
        <f>'Consolidtaed Data'!$J5275*'Consolidtaed Data'!$H5275</f>
        <v>1777</v>
      </c>
      <c r="L2502" s="9">
        <f>'Consolidtaed Data'!$I5275*'Consolidtaed Data'!$H5275</f>
        <v>2141</v>
      </c>
      <c r="M2502" s="9">
        <f>'Consolidtaed Data'!$L5275-'Consolidtaed Data'!$K5275</f>
        <v>702</v>
      </c>
      <c r="N2502" s="9" t="str">
        <f>VLOOKUP('Consolidtaed Data'!$C5275,[1]Locations!$A:$O,2,0)</f>
        <v>Orange</v>
      </c>
      <c r="O2502" s="9" t="str">
        <f>VLOOKUP('Consolidtaed Data'!$D5275,'[1]Sales People'!$A:$B,2,0)</f>
        <v>Arthur Mccoy</v>
      </c>
      <c r="P2502" s="9" t="str">
        <f>VLOOKUP('Consolidtaed Data'!$E5275,[1]Customers!$A:$B,2,0)</f>
        <v>Louis White</v>
      </c>
      <c r="Q2502" s="11">
        <f>WEEKDAY('Consolidtaed Data'!$F5275)</f>
        <v>7</v>
      </c>
      <c r="R2502" s="9">
        <f>MONTH('Consolidtaed Data'!$F5275)</f>
        <v>1</v>
      </c>
      <c r="S2502" s="9" t="str">
        <f>TEXT(Table3[[#This Row],[Purchase Date]],"MMMM")</f>
        <v>July</v>
      </c>
      <c r="T2502" s="9">
        <f>YEAR('Consolidtaed Data'!$F5275)</f>
        <v>2021</v>
      </c>
    </row>
    <row r="2503" spans="1:20" x14ac:dyDescent="0.3">
      <c r="A2503" s="9" t="s">
        <v>3514</v>
      </c>
      <c r="B2503" s="9" t="s">
        <v>38</v>
      </c>
      <c r="C2503" s="9" t="s">
        <v>275</v>
      </c>
      <c r="D2503" s="9" t="s">
        <v>143</v>
      </c>
      <c r="E2503" s="9" t="s">
        <v>3857</v>
      </c>
      <c r="F2503" s="10">
        <v>44013</v>
      </c>
      <c r="G2503" s="10" t="str">
        <f>VLOOKUP(Table3[[#This Row],[Product ID]],[1]Products!$A:$G,2,0)</f>
        <v>Product 25</v>
      </c>
      <c r="H2503" s="22">
        <v>1</v>
      </c>
      <c r="I2503" s="9">
        <f>VLOOKUP('Consolidtaed Data'!$B5293,[1]Products!$A:$G,4,0)</f>
        <v>2391</v>
      </c>
      <c r="J2503" s="9">
        <f>VLOOKUP('Consolidtaed Data'!$B5293,[1]Products!$A:$G,3,0)</f>
        <v>1291</v>
      </c>
      <c r="K2503" s="9">
        <f>'Consolidtaed Data'!$J5293*'Consolidtaed Data'!$H5293</f>
        <v>945</v>
      </c>
      <c r="L2503" s="9">
        <f>'Consolidtaed Data'!$I5293*'Consolidtaed Data'!$H5293</f>
        <v>1889</v>
      </c>
      <c r="M2503" s="9">
        <f>'Consolidtaed Data'!$L5293-'Consolidtaed Data'!$K5293</f>
        <v>264</v>
      </c>
      <c r="N2503" s="9" t="str">
        <f>VLOOKUP('Consolidtaed Data'!$C5293,[1]Locations!$A:$O,2,0)</f>
        <v>Pasadena</v>
      </c>
      <c r="O2503" s="9" t="str">
        <f>VLOOKUP('Consolidtaed Data'!$D5293,'[1]Sales People'!$A:$B,2,0)</f>
        <v>Scott Mason</v>
      </c>
      <c r="P2503" s="9" t="str">
        <f>VLOOKUP('Consolidtaed Data'!$E5293,[1]Customers!$A:$B,2,0)</f>
        <v>Adam Wheeler</v>
      </c>
      <c r="Q2503" s="11">
        <f>WEEKDAY('Consolidtaed Data'!$F5293)</f>
        <v>2</v>
      </c>
      <c r="R2503" s="9">
        <f>MONTH('Consolidtaed Data'!$F5293)</f>
        <v>1</v>
      </c>
      <c r="S2503" s="9" t="str">
        <f>TEXT(Table3[[#This Row],[Purchase Date]],"MMMM")</f>
        <v>July</v>
      </c>
      <c r="T2503" s="9">
        <f>YEAR('Consolidtaed Data'!$F5293)</f>
        <v>2021</v>
      </c>
    </row>
    <row r="2504" spans="1:20" x14ac:dyDescent="0.3">
      <c r="A2504" s="9" t="s">
        <v>3515</v>
      </c>
      <c r="B2504" s="9" t="s">
        <v>549</v>
      </c>
      <c r="C2504" s="9" t="s">
        <v>186</v>
      </c>
      <c r="D2504" s="9" t="s">
        <v>246</v>
      </c>
      <c r="E2504" s="9" t="s">
        <v>1513</v>
      </c>
      <c r="F2504" s="10">
        <v>44013</v>
      </c>
      <c r="G2504" s="10" t="str">
        <f>VLOOKUP(Table3[[#This Row],[Product ID]],[1]Products!$A:$G,2,0)</f>
        <v>Product 10</v>
      </c>
      <c r="H2504" s="22">
        <v>1</v>
      </c>
      <c r="I2504" s="9">
        <f>VLOOKUP('Consolidtaed Data'!$B5468,[1]Products!$A:$G,4,0)</f>
        <v>378</v>
      </c>
      <c r="J2504" s="9">
        <f>VLOOKUP('Consolidtaed Data'!$B5468,[1]Products!$A:$G,3,0)</f>
        <v>291</v>
      </c>
      <c r="K2504" s="9">
        <f>'Consolidtaed Data'!$J5468*'Consolidtaed Data'!$H5468</f>
        <v>648</v>
      </c>
      <c r="L2504" s="9">
        <f>'Consolidtaed Data'!$I5468*'Consolidtaed Data'!$H5468</f>
        <v>771</v>
      </c>
      <c r="M2504" s="9">
        <f>'Consolidtaed Data'!$L5468-'Consolidtaed Data'!$K5468</f>
        <v>816</v>
      </c>
      <c r="N2504" s="9" t="str">
        <f>VLOOKUP('Consolidtaed Data'!$C5468,[1]Locations!$A:$O,2,0)</f>
        <v>Sacramento</v>
      </c>
      <c r="O2504" s="9" t="str">
        <f>VLOOKUP('Consolidtaed Data'!$D5468,'[1]Sales People'!$A:$B,2,0)</f>
        <v>Henry Nelson</v>
      </c>
      <c r="P2504" s="9" t="str">
        <f>VLOOKUP('Consolidtaed Data'!$E5468,[1]Customers!$A:$B,2,0)</f>
        <v>George Lewis</v>
      </c>
      <c r="Q2504" s="11">
        <f>WEEKDAY('Consolidtaed Data'!$F5468)</f>
        <v>2</v>
      </c>
      <c r="R2504" s="9">
        <f>MONTH('Consolidtaed Data'!$F5468)</f>
        <v>2</v>
      </c>
      <c r="S2504" s="9" t="str">
        <f>TEXT(Table3[[#This Row],[Purchase Date]],"MMMM")</f>
        <v>July</v>
      </c>
      <c r="T2504" s="9">
        <f>YEAR('Consolidtaed Data'!$F5468)</f>
        <v>2021</v>
      </c>
    </row>
    <row r="2505" spans="1:20" x14ac:dyDescent="0.3">
      <c r="A2505" s="9" t="s">
        <v>3516</v>
      </c>
      <c r="B2505" s="9" t="s">
        <v>411</v>
      </c>
      <c r="C2505" s="9" t="s">
        <v>469</v>
      </c>
      <c r="D2505" s="9" t="s">
        <v>26</v>
      </c>
      <c r="E2505" s="9" t="s">
        <v>470</v>
      </c>
      <c r="F2505" s="10">
        <v>44013</v>
      </c>
      <c r="G2505" s="10" t="str">
        <f>VLOOKUP(Table3[[#This Row],[Product ID]],[1]Products!$A:$G,2,0)</f>
        <v>Product 27</v>
      </c>
      <c r="H2505" s="22">
        <v>2</v>
      </c>
      <c r="I2505" s="9">
        <f>VLOOKUP('Consolidtaed Data'!$B5759,[1]Products!$A:$G,4,0)</f>
        <v>1809</v>
      </c>
      <c r="J2505" s="9">
        <f>VLOOKUP('Consolidtaed Data'!$B5759,[1]Products!$A:$G,3,0)</f>
        <v>1067</v>
      </c>
      <c r="K2505" s="9">
        <f>'Consolidtaed Data'!$J5759*'Consolidtaed Data'!$H5759</f>
        <v>1234</v>
      </c>
      <c r="L2505" s="9">
        <f>'Consolidtaed Data'!$I5759*'Consolidtaed Data'!$H5759</f>
        <v>1582</v>
      </c>
      <c r="M2505" s="9">
        <f>'Consolidtaed Data'!$L5759-'Consolidtaed Data'!$K5759</f>
        <v>436</v>
      </c>
      <c r="N2505" s="9" t="str">
        <f>VLOOKUP('Consolidtaed Data'!$C5759,[1]Locations!$A:$O,2,0)</f>
        <v>Daly City</v>
      </c>
      <c r="O2505" s="9" t="str">
        <f>VLOOKUP('Consolidtaed Data'!$D5759,'[1]Sales People'!$A:$B,2,0)</f>
        <v>Martin Carr</v>
      </c>
      <c r="P2505" s="9" t="str">
        <f>VLOOKUP('Consolidtaed Data'!$E5759,[1]Customers!$A:$B,2,0)</f>
        <v>Ralph Richardson</v>
      </c>
      <c r="Q2505" s="11">
        <f>WEEKDAY('Consolidtaed Data'!$F5759)</f>
        <v>2</v>
      </c>
      <c r="R2505" s="9">
        <f>MONTH('Consolidtaed Data'!$F5759)</f>
        <v>3</v>
      </c>
      <c r="S2505" s="9" t="str">
        <f>TEXT(Table3[[#This Row],[Purchase Date]],"MMMM")</f>
        <v>July</v>
      </c>
      <c r="T2505" s="9">
        <f>YEAR('Consolidtaed Data'!$F5759)</f>
        <v>2021</v>
      </c>
    </row>
    <row r="2506" spans="1:20" x14ac:dyDescent="0.3">
      <c r="A2506" s="9" t="s">
        <v>3518</v>
      </c>
      <c r="B2506" s="9" t="s">
        <v>151</v>
      </c>
      <c r="C2506" s="9" t="s">
        <v>421</v>
      </c>
      <c r="D2506" s="9" t="s">
        <v>374</v>
      </c>
      <c r="E2506" s="9" t="s">
        <v>57</v>
      </c>
      <c r="F2506" s="10">
        <v>44013</v>
      </c>
      <c r="G2506" s="10" t="str">
        <f>VLOOKUP(Table3[[#This Row],[Product ID]],[1]Products!$A:$G,2,0)</f>
        <v>Product 94</v>
      </c>
      <c r="H2506" s="22">
        <v>4</v>
      </c>
      <c r="I2506" s="9">
        <f>VLOOKUP('Consolidtaed Data'!$B6957,[1]Products!$A:$G,4,0)</f>
        <v>181</v>
      </c>
      <c r="J2506" s="9">
        <f>VLOOKUP('Consolidtaed Data'!$B6957,[1]Products!$A:$G,3,0)</f>
        <v>130</v>
      </c>
      <c r="K2506" s="9">
        <f>'Consolidtaed Data'!$J6957*'Consolidtaed Data'!$H6957</f>
        <v>4452</v>
      </c>
      <c r="L2506" s="9">
        <f>'Consolidtaed Data'!$I6957*'Consolidtaed Data'!$H6957</f>
        <v>6849</v>
      </c>
      <c r="M2506" s="9">
        <f>'Consolidtaed Data'!$L6957-'Consolidtaed Data'!$K6957</f>
        <v>871</v>
      </c>
      <c r="N2506" s="9" t="str">
        <f>VLOOKUP('Consolidtaed Data'!$C6957,[1]Locations!$A:$O,2,0)</f>
        <v>Ontario</v>
      </c>
      <c r="O2506" s="9" t="str">
        <f>VLOOKUP('Consolidtaed Data'!$D6957,'[1]Sales People'!$A:$B,2,0)</f>
        <v>Brian Hansen</v>
      </c>
      <c r="P2506" s="9" t="str">
        <f>VLOOKUP('Consolidtaed Data'!$E6957,[1]Customers!$A:$B,2,0)</f>
        <v>William James</v>
      </c>
      <c r="Q2506" s="11">
        <f>WEEKDAY('Consolidtaed Data'!$F6957)</f>
        <v>2</v>
      </c>
      <c r="R2506" s="9">
        <f>MONTH('Consolidtaed Data'!$F6957)</f>
        <v>6</v>
      </c>
      <c r="S2506" s="9" t="str">
        <f>TEXT(Table3[[#This Row],[Purchase Date]],"MMMM")</f>
        <v>July</v>
      </c>
      <c r="T2506" s="9">
        <f>YEAR('Consolidtaed Data'!$F6957)</f>
        <v>2021</v>
      </c>
    </row>
    <row r="2507" spans="1:20" x14ac:dyDescent="0.3">
      <c r="A2507" s="9" t="s">
        <v>3519</v>
      </c>
      <c r="B2507" s="9" t="s">
        <v>477</v>
      </c>
      <c r="C2507" s="9" t="s">
        <v>231</v>
      </c>
      <c r="D2507" s="9" t="s">
        <v>374</v>
      </c>
      <c r="E2507" s="9" t="s">
        <v>773</v>
      </c>
      <c r="F2507" s="10">
        <v>44013</v>
      </c>
      <c r="G2507" s="10" t="str">
        <f>VLOOKUP(Table3[[#This Row],[Product ID]],[1]Products!$A:$G,2,0)</f>
        <v>Product 46</v>
      </c>
      <c r="H2507" s="22">
        <v>1</v>
      </c>
      <c r="I2507" s="9">
        <f>VLOOKUP('Consolidtaed Data'!$B7152,[1]Products!$A:$G,4,0)</f>
        <v>1351</v>
      </c>
      <c r="J2507" s="9">
        <f>VLOOKUP('Consolidtaed Data'!$B7152,[1]Products!$A:$G,3,0)</f>
        <v>1108</v>
      </c>
      <c r="K2507" s="9">
        <f>'Consolidtaed Data'!$J7152*'Consolidtaed Data'!$H7152</f>
        <v>2913</v>
      </c>
      <c r="L2507" s="9">
        <f>'Consolidtaed Data'!$I7152*'Consolidtaed Data'!$H7152</f>
        <v>5394</v>
      </c>
      <c r="M2507" s="9">
        <f>'Consolidtaed Data'!$L7152-'Consolidtaed Data'!$K7152</f>
        <v>46</v>
      </c>
      <c r="N2507" s="9" t="str">
        <f>VLOOKUP('Consolidtaed Data'!$C7152,[1]Locations!$A:$O,2,0)</f>
        <v>Vallejo</v>
      </c>
      <c r="O2507" s="9" t="str">
        <f>VLOOKUP('Consolidtaed Data'!$D7152,'[1]Sales People'!$A:$B,2,0)</f>
        <v>Martin Perry</v>
      </c>
      <c r="P2507" s="9" t="str">
        <f>VLOOKUP('Consolidtaed Data'!$E7152,[1]Customers!$A:$B,2,0)</f>
        <v>David Smith</v>
      </c>
      <c r="Q2507" s="11">
        <f>WEEKDAY('Consolidtaed Data'!$F7152)</f>
        <v>1</v>
      </c>
      <c r="R2507" s="9">
        <f>MONTH('Consolidtaed Data'!$F7152)</f>
        <v>6</v>
      </c>
      <c r="S2507" s="9" t="str">
        <f>TEXT(Table3[[#This Row],[Purchase Date]],"MMMM")</f>
        <v>July</v>
      </c>
      <c r="T2507" s="9">
        <f>YEAR('Consolidtaed Data'!$F7152)</f>
        <v>2021</v>
      </c>
    </row>
    <row r="2508" spans="1:20" x14ac:dyDescent="0.3">
      <c r="A2508" s="9" t="s">
        <v>3520</v>
      </c>
      <c r="B2508" s="9" t="s">
        <v>981</v>
      </c>
      <c r="C2508" s="9" t="s">
        <v>439</v>
      </c>
      <c r="D2508" s="9" t="s">
        <v>105</v>
      </c>
      <c r="E2508" s="9" t="s">
        <v>1407</v>
      </c>
      <c r="F2508" s="10">
        <v>44013</v>
      </c>
      <c r="G2508" s="10" t="str">
        <f>VLOOKUP(Table3[[#This Row],[Product ID]],[1]Products!$A:$G,2,0)</f>
        <v>Product 3</v>
      </c>
      <c r="H2508" s="22">
        <v>3</v>
      </c>
      <c r="I2508" s="9">
        <f>VLOOKUP('Consolidtaed Data'!$B7571,[1]Products!$A:$G,4,0)</f>
        <v>800</v>
      </c>
      <c r="J2508" s="9">
        <f>VLOOKUP('Consolidtaed Data'!$B7571,[1]Products!$A:$G,3,0)</f>
        <v>536</v>
      </c>
      <c r="K2508" s="9">
        <f>'Consolidtaed Data'!$J7571*'Consolidtaed Data'!$H7571</f>
        <v>5588</v>
      </c>
      <c r="L2508" s="9">
        <f>'Consolidtaed Data'!$I7571*'Consolidtaed Data'!$H7571</f>
        <v>7868</v>
      </c>
      <c r="M2508" s="9">
        <f>'Consolidtaed Data'!$L7571-'Consolidtaed Data'!$K7571</f>
        <v>1564</v>
      </c>
      <c r="N2508" s="9" t="str">
        <f>VLOOKUP('Consolidtaed Data'!$C7571,[1]Locations!$A:$O,2,0)</f>
        <v>Palmdale</v>
      </c>
      <c r="O2508" s="9" t="str">
        <f>VLOOKUP('Consolidtaed Data'!$D7571,'[1]Sales People'!$A:$B,2,0)</f>
        <v>Bobby Russell</v>
      </c>
      <c r="P2508" s="9" t="str">
        <f>VLOOKUP('Consolidtaed Data'!$E7571,[1]Customers!$A:$B,2,0)</f>
        <v>Albert Kennedy</v>
      </c>
      <c r="Q2508" s="11">
        <f>WEEKDAY('Consolidtaed Data'!$F7571)</f>
        <v>5</v>
      </c>
      <c r="R2508" s="9">
        <f>MONTH('Consolidtaed Data'!$F7571)</f>
        <v>7</v>
      </c>
      <c r="S2508" s="9" t="str">
        <f>TEXT(Table3[[#This Row],[Purchase Date]],"MMMM")</f>
        <v>July</v>
      </c>
      <c r="T2508" s="9">
        <f>YEAR('Consolidtaed Data'!$F7571)</f>
        <v>2021</v>
      </c>
    </row>
    <row r="2509" spans="1:20" x14ac:dyDescent="0.3">
      <c r="A2509" s="9" t="s">
        <v>3521</v>
      </c>
      <c r="B2509" s="9" t="s">
        <v>529</v>
      </c>
      <c r="C2509" s="9" t="s">
        <v>67</v>
      </c>
      <c r="D2509" s="9" t="s">
        <v>73</v>
      </c>
      <c r="E2509" s="9" t="s">
        <v>2626</v>
      </c>
      <c r="F2509" s="10">
        <v>44013</v>
      </c>
      <c r="G2509" s="10" t="str">
        <f>VLOOKUP(Table3[[#This Row],[Product ID]],[1]Products!$A:$G,2,0)</f>
        <v>Product 56</v>
      </c>
      <c r="H2509" s="22">
        <v>1</v>
      </c>
      <c r="I2509" s="9">
        <f>VLOOKUP('Consolidtaed Data'!$B7651,[1]Products!$A:$G,4,0)</f>
        <v>1566</v>
      </c>
      <c r="J2509" s="9">
        <f>VLOOKUP('Consolidtaed Data'!$B7651,[1]Products!$A:$G,3,0)</f>
        <v>1190</v>
      </c>
      <c r="K2509" s="9">
        <f>'Consolidtaed Data'!$J7651*'Consolidtaed Data'!$H7651</f>
        <v>510</v>
      </c>
      <c r="L2509" s="9">
        <f>'Consolidtaed Data'!$I7651*'Consolidtaed Data'!$H7651</f>
        <v>784</v>
      </c>
      <c r="M2509" s="9">
        <f>'Consolidtaed Data'!$L7651-'Consolidtaed Data'!$K7651</f>
        <v>690</v>
      </c>
      <c r="N2509" s="9" t="str">
        <f>VLOOKUP('Consolidtaed Data'!$C7651,[1]Locations!$A:$O,2,0)</f>
        <v>Chula Vista</v>
      </c>
      <c r="O2509" s="9" t="str">
        <f>VLOOKUP('Consolidtaed Data'!$D7651,'[1]Sales People'!$A:$B,2,0)</f>
        <v>Ryan Welch</v>
      </c>
      <c r="P2509" s="9" t="str">
        <f>VLOOKUP('Consolidtaed Data'!$E7651,[1]Customers!$A:$B,2,0)</f>
        <v>Peter Bradley</v>
      </c>
      <c r="Q2509" s="11">
        <f>WEEKDAY('Consolidtaed Data'!$F7651)</f>
        <v>4</v>
      </c>
      <c r="R2509" s="9">
        <f>MONTH('Consolidtaed Data'!$F7651)</f>
        <v>8</v>
      </c>
      <c r="S2509" s="9" t="str">
        <f>TEXT(Table3[[#This Row],[Purchase Date]],"MMMM")</f>
        <v>July</v>
      </c>
      <c r="T2509" s="9">
        <f>YEAR('Consolidtaed Data'!$F7651)</f>
        <v>2021</v>
      </c>
    </row>
    <row r="2510" spans="1:20" x14ac:dyDescent="0.3">
      <c r="A2510" s="9" t="s">
        <v>3522</v>
      </c>
      <c r="B2510" s="9" t="s">
        <v>298</v>
      </c>
      <c r="C2510" s="9" t="s">
        <v>253</v>
      </c>
      <c r="D2510" s="9" t="s">
        <v>193</v>
      </c>
      <c r="E2510" s="9" t="s">
        <v>361</v>
      </c>
      <c r="F2510" s="10">
        <v>44013</v>
      </c>
      <c r="G2510" s="10" t="str">
        <f>VLOOKUP(Table3[[#This Row],[Product ID]],[1]Products!$A:$G,2,0)</f>
        <v>Product 53</v>
      </c>
      <c r="H2510" s="22">
        <v>1</v>
      </c>
      <c r="I2510" s="9">
        <f>VLOOKUP('Consolidtaed Data'!$B7672,[1]Products!$A:$G,4,0)</f>
        <v>2241</v>
      </c>
      <c r="J2510" s="9">
        <f>VLOOKUP('Consolidtaed Data'!$B7672,[1]Products!$A:$G,3,0)</f>
        <v>1367</v>
      </c>
      <c r="K2510" s="9">
        <f>'Consolidtaed Data'!$J7672*'Consolidtaed Data'!$H7672</f>
        <v>1200</v>
      </c>
      <c r="L2510" s="9">
        <f>'Consolidtaed Data'!$I7672*'Consolidtaed Data'!$H7672</f>
        <v>2182</v>
      </c>
      <c r="M2510" s="9">
        <f>'Consolidtaed Data'!$L7672-'Consolidtaed Data'!$K7672</f>
        <v>2346</v>
      </c>
      <c r="N2510" s="9" t="str">
        <f>VLOOKUP('Consolidtaed Data'!$C7672,[1]Locations!$A:$O,2,0)</f>
        <v>Santa Maria</v>
      </c>
      <c r="O2510" s="9" t="str">
        <f>VLOOKUP('Consolidtaed Data'!$D7672,'[1]Sales People'!$A:$B,2,0)</f>
        <v>Ernest Wagner</v>
      </c>
      <c r="P2510" s="9" t="str">
        <f>VLOOKUP('Consolidtaed Data'!$E7672,[1]Customers!$A:$B,2,0)</f>
        <v>Andrew Martin</v>
      </c>
      <c r="Q2510" s="11">
        <f>WEEKDAY('Consolidtaed Data'!$F7672)</f>
        <v>5</v>
      </c>
      <c r="R2510" s="9">
        <f>MONTH('Consolidtaed Data'!$F7672)</f>
        <v>8</v>
      </c>
      <c r="S2510" s="9" t="str">
        <f>TEXT(Table3[[#This Row],[Purchase Date]],"MMMM")</f>
        <v>July</v>
      </c>
      <c r="T2510" s="9">
        <f>YEAR('Consolidtaed Data'!$F7672)</f>
        <v>2021</v>
      </c>
    </row>
    <row r="2511" spans="1:20" x14ac:dyDescent="0.3">
      <c r="A2511" s="9" t="s">
        <v>3523</v>
      </c>
      <c r="B2511" s="9" t="s">
        <v>503</v>
      </c>
      <c r="C2511" s="9" t="s">
        <v>253</v>
      </c>
      <c r="D2511" s="9" t="s">
        <v>235</v>
      </c>
      <c r="E2511" s="9" t="s">
        <v>1572</v>
      </c>
      <c r="F2511" s="10">
        <v>44013</v>
      </c>
      <c r="G2511" s="10" t="str">
        <f>VLOOKUP(Table3[[#This Row],[Product ID]],[1]Products!$A:$G,2,0)</f>
        <v>Product 99</v>
      </c>
      <c r="H2511" s="22">
        <v>4</v>
      </c>
      <c r="I2511" s="9">
        <f>VLOOKUP('Consolidtaed Data'!$B7991,[1]Products!$A:$G,4,0)</f>
        <v>95</v>
      </c>
      <c r="J2511" s="9">
        <f>VLOOKUP('Consolidtaed Data'!$B7991,[1]Products!$A:$G,3,0)</f>
        <v>61</v>
      </c>
      <c r="K2511" s="9">
        <f>'Consolidtaed Data'!$J7991*'Consolidtaed Data'!$H7991</f>
        <v>520</v>
      </c>
      <c r="L2511" s="9">
        <f>'Consolidtaed Data'!$I7991*'Consolidtaed Data'!$H7991</f>
        <v>724</v>
      </c>
      <c r="M2511" s="9">
        <f>'Consolidtaed Data'!$L7991-'Consolidtaed Data'!$K7991</f>
        <v>431</v>
      </c>
      <c r="N2511" s="9" t="str">
        <f>VLOOKUP('Consolidtaed Data'!$C7991,[1]Locations!$A:$O,2,0)</f>
        <v>Corona</v>
      </c>
      <c r="O2511" s="9" t="str">
        <f>VLOOKUP('Consolidtaed Data'!$D7991,'[1]Sales People'!$A:$B,2,0)</f>
        <v>Kenneth Bradley</v>
      </c>
      <c r="P2511" s="9" t="str">
        <f>VLOOKUP('Consolidtaed Data'!$E7991,[1]Customers!$A:$B,2,0)</f>
        <v>Jimmy Grant</v>
      </c>
      <c r="Q2511" s="11">
        <f>WEEKDAY('Consolidtaed Data'!$F7991)</f>
        <v>3</v>
      </c>
      <c r="R2511" s="9">
        <f>MONTH('Consolidtaed Data'!$F7991)</f>
        <v>8</v>
      </c>
      <c r="S2511" s="9" t="str">
        <f>TEXT(Table3[[#This Row],[Purchase Date]],"MMMM")</f>
        <v>July</v>
      </c>
      <c r="T2511" s="9">
        <f>YEAR('Consolidtaed Data'!$F7991)</f>
        <v>2021</v>
      </c>
    </row>
    <row r="2512" spans="1:20" x14ac:dyDescent="0.3">
      <c r="A2512" s="9" t="s">
        <v>3524</v>
      </c>
      <c r="B2512" s="9" t="s">
        <v>266</v>
      </c>
      <c r="C2512" s="9" t="s">
        <v>82</v>
      </c>
      <c r="D2512" s="9" t="s">
        <v>51</v>
      </c>
      <c r="E2512" s="9" t="s">
        <v>1819</v>
      </c>
      <c r="F2512" s="10">
        <v>44013</v>
      </c>
      <c r="G2512" s="10" t="str">
        <f>VLOOKUP(Table3[[#This Row],[Product ID]],[1]Products!$A:$G,2,0)</f>
        <v>Product 92</v>
      </c>
      <c r="H2512" s="22">
        <v>2</v>
      </c>
      <c r="I2512" s="9">
        <f>VLOOKUP('Consolidtaed Data'!$B9510,[1]Products!$A:$G,4,0)</f>
        <v>2091</v>
      </c>
      <c r="J2512" s="9">
        <f>VLOOKUP('Consolidtaed Data'!$B9510,[1]Products!$A:$G,3,0)</f>
        <v>1485</v>
      </c>
      <c r="K2512" s="9">
        <f>'Consolidtaed Data'!$J9510*'Consolidtaed Data'!$H9510</f>
        <v>786</v>
      </c>
      <c r="L2512" s="9">
        <f>'Consolidtaed Data'!$I9510*'Consolidtaed Data'!$H9510</f>
        <v>947</v>
      </c>
      <c r="M2512" s="9">
        <f>'Consolidtaed Data'!$L9510-'Consolidtaed Data'!$K9510</f>
        <v>2070</v>
      </c>
      <c r="N2512" s="9" t="str">
        <f>VLOOKUP('Consolidtaed Data'!$C9510,[1]Locations!$A:$O,2,0)</f>
        <v>Ontario</v>
      </c>
      <c r="O2512" s="9" t="str">
        <f>VLOOKUP('Consolidtaed Data'!$D9510,'[1]Sales People'!$A:$B,2,0)</f>
        <v>Martin Perry</v>
      </c>
      <c r="P2512" s="9" t="str">
        <f>VLOOKUP('Consolidtaed Data'!$E9510,[1]Customers!$A:$B,2,0)</f>
        <v>George Adams</v>
      </c>
      <c r="Q2512" s="11">
        <f>WEEKDAY('Consolidtaed Data'!$F9510)</f>
        <v>2</v>
      </c>
      <c r="R2512" s="9">
        <f>MONTH('Consolidtaed Data'!$F9510)</f>
        <v>12</v>
      </c>
      <c r="S2512" s="9" t="str">
        <f>TEXT(Table3[[#This Row],[Purchase Date]],"MMMM")</f>
        <v>July</v>
      </c>
      <c r="T2512" s="9">
        <f>YEAR('Consolidtaed Data'!$F9510)</f>
        <v>2021</v>
      </c>
    </row>
    <row r="2513" spans="1:20" x14ac:dyDescent="0.3">
      <c r="A2513" s="9" t="s">
        <v>3525</v>
      </c>
      <c r="B2513" s="9" t="s">
        <v>103</v>
      </c>
      <c r="C2513" s="9" t="s">
        <v>16</v>
      </c>
      <c r="D2513" s="9" t="s">
        <v>149</v>
      </c>
      <c r="E2513" s="9" t="s">
        <v>983</v>
      </c>
      <c r="F2513" s="10">
        <v>44014</v>
      </c>
      <c r="G2513" s="10" t="str">
        <f>VLOOKUP(Table3[[#This Row],[Product ID]],[1]Products!$A:$G,2,0)</f>
        <v>Product 44</v>
      </c>
      <c r="H2513" s="22">
        <v>1</v>
      </c>
      <c r="I2513" s="9">
        <f>VLOOKUP('Consolidtaed Data'!$B5361,[1]Products!$A:$G,4,0)</f>
        <v>392</v>
      </c>
      <c r="J2513" s="9">
        <f>VLOOKUP('Consolidtaed Data'!$B5361,[1]Products!$A:$G,3,0)</f>
        <v>255</v>
      </c>
      <c r="K2513" s="9">
        <f>'Consolidtaed Data'!$J5361*'Consolidtaed Data'!$H5361</f>
        <v>1076</v>
      </c>
      <c r="L2513" s="9">
        <f>'Consolidtaed Data'!$I5361*'Consolidtaed Data'!$H5361</f>
        <v>1472</v>
      </c>
      <c r="M2513" s="9">
        <f>'Consolidtaed Data'!$L5361-'Consolidtaed Data'!$K5361</f>
        <v>1456</v>
      </c>
      <c r="N2513" s="9" t="str">
        <f>VLOOKUP('Consolidtaed Data'!$C5361,[1]Locations!$A:$O,2,0)</f>
        <v>Long Beach</v>
      </c>
      <c r="O2513" s="9" t="str">
        <f>VLOOKUP('Consolidtaed Data'!$D5361,'[1]Sales People'!$A:$B,2,0)</f>
        <v>Joe Sims</v>
      </c>
      <c r="P2513" s="9" t="str">
        <f>VLOOKUP('Consolidtaed Data'!$E5361,[1]Customers!$A:$B,2,0)</f>
        <v>Earl Ortiz</v>
      </c>
      <c r="Q2513" s="11">
        <f>WEEKDAY('Consolidtaed Data'!$F5361)</f>
        <v>1</v>
      </c>
      <c r="R2513" s="9">
        <f>MONTH('Consolidtaed Data'!$F5361)</f>
        <v>1</v>
      </c>
      <c r="S2513" s="9" t="str">
        <f>TEXT(Table3[[#This Row],[Purchase Date]],"MMMM")</f>
        <v>July</v>
      </c>
      <c r="T2513" s="9">
        <f>YEAR('Consolidtaed Data'!$F5361)</f>
        <v>2021</v>
      </c>
    </row>
    <row r="2514" spans="1:20" x14ac:dyDescent="0.3">
      <c r="A2514" s="9" t="s">
        <v>3526</v>
      </c>
      <c r="B2514" s="9" t="s">
        <v>653</v>
      </c>
      <c r="C2514" s="9" t="s">
        <v>205</v>
      </c>
      <c r="D2514" s="9" t="s">
        <v>127</v>
      </c>
      <c r="E2514" s="9" t="s">
        <v>141</v>
      </c>
      <c r="F2514" s="10">
        <v>44014</v>
      </c>
      <c r="G2514" s="10" t="str">
        <f>VLOOKUP(Table3[[#This Row],[Product ID]],[1]Products!$A:$G,2,0)</f>
        <v>Product 74</v>
      </c>
      <c r="H2514" s="22">
        <v>1</v>
      </c>
      <c r="I2514" s="9">
        <f>VLOOKUP('Consolidtaed Data'!$B5644,[1]Products!$A:$G,4,0)</f>
        <v>1708</v>
      </c>
      <c r="J2514" s="9">
        <f>VLOOKUP('Consolidtaed Data'!$B5644,[1]Products!$A:$G,3,0)</f>
        <v>871</v>
      </c>
      <c r="K2514" s="9">
        <f>'Consolidtaed Data'!$J5644*'Consolidtaed Data'!$H5644</f>
        <v>409</v>
      </c>
      <c r="L2514" s="9">
        <f>'Consolidtaed Data'!$I5644*'Consolidtaed Data'!$H5644</f>
        <v>817</v>
      </c>
      <c r="M2514" s="9">
        <f>'Consolidtaed Data'!$L5644-'Consolidtaed Data'!$K5644</f>
        <v>1218</v>
      </c>
      <c r="N2514" s="9" t="str">
        <f>VLOOKUP('Consolidtaed Data'!$C5644,[1]Locations!$A:$O,2,0)</f>
        <v>Bakersfield</v>
      </c>
      <c r="O2514" s="9" t="str">
        <f>VLOOKUP('Consolidtaed Data'!$D5644,'[1]Sales People'!$A:$B,2,0)</f>
        <v>Roger Ramos</v>
      </c>
      <c r="P2514" s="9" t="str">
        <f>VLOOKUP('Consolidtaed Data'!$E5644,[1]Customers!$A:$B,2,0)</f>
        <v>Henry Stanley</v>
      </c>
      <c r="Q2514" s="11">
        <f>WEEKDAY('Consolidtaed Data'!$F5644)</f>
        <v>2</v>
      </c>
      <c r="R2514" s="9">
        <f>MONTH('Consolidtaed Data'!$F5644)</f>
        <v>2</v>
      </c>
      <c r="S2514" s="9" t="str">
        <f>TEXT(Table3[[#This Row],[Purchase Date]],"MMMM")</f>
        <v>July</v>
      </c>
      <c r="T2514" s="9">
        <f>YEAR('Consolidtaed Data'!$F5644)</f>
        <v>2021</v>
      </c>
    </row>
    <row r="2515" spans="1:20" x14ac:dyDescent="0.3">
      <c r="A2515" s="9" t="s">
        <v>3527</v>
      </c>
      <c r="B2515" s="9" t="s">
        <v>129</v>
      </c>
      <c r="C2515" s="9" t="s">
        <v>21</v>
      </c>
      <c r="D2515" s="9" t="s">
        <v>131</v>
      </c>
      <c r="E2515" s="9" t="s">
        <v>175</v>
      </c>
      <c r="F2515" s="10">
        <v>44014</v>
      </c>
      <c r="G2515" s="10" t="str">
        <f>VLOOKUP(Table3[[#This Row],[Product ID]],[1]Products!$A:$G,2,0)</f>
        <v>Product 47</v>
      </c>
      <c r="H2515" s="22">
        <v>4</v>
      </c>
      <c r="I2515" s="9">
        <f>VLOOKUP('Consolidtaed Data'!$B5913,[1]Products!$A:$G,4,0)</f>
        <v>947</v>
      </c>
      <c r="J2515" s="9">
        <f>VLOOKUP('Consolidtaed Data'!$B5913,[1]Products!$A:$G,3,0)</f>
        <v>786</v>
      </c>
      <c r="K2515" s="9">
        <f>'Consolidtaed Data'!$J5913*'Consolidtaed Data'!$H5913</f>
        <v>807</v>
      </c>
      <c r="L2515" s="9">
        <f>'Consolidtaed Data'!$I5913*'Consolidtaed Data'!$H5913</f>
        <v>1467</v>
      </c>
      <c r="M2515" s="9">
        <f>'Consolidtaed Data'!$L5913-'Consolidtaed Data'!$K5913</f>
        <v>329</v>
      </c>
      <c r="N2515" s="9" t="str">
        <f>VLOOKUP('Consolidtaed Data'!$C5913,[1]Locations!$A:$O,2,0)</f>
        <v>Corona</v>
      </c>
      <c r="O2515" s="9" t="str">
        <f>VLOOKUP('Consolidtaed Data'!$D5913,'[1]Sales People'!$A:$B,2,0)</f>
        <v>Carl Elliott</v>
      </c>
      <c r="P2515" s="9" t="str">
        <f>VLOOKUP('Consolidtaed Data'!$E5913,[1]Customers!$A:$B,2,0)</f>
        <v>Russell Bailey</v>
      </c>
      <c r="Q2515" s="11">
        <f>WEEKDAY('Consolidtaed Data'!$F5913)</f>
        <v>5</v>
      </c>
      <c r="R2515" s="9">
        <f>MONTH('Consolidtaed Data'!$F5913)</f>
        <v>3</v>
      </c>
      <c r="S2515" s="9" t="str">
        <f>TEXT(Table3[[#This Row],[Purchase Date]],"MMMM")</f>
        <v>July</v>
      </c>
      <c r="T2515" s="9">
        <f>YEAR('Consolidtaed Data'!$F5913)</f>
        <v>2021</v>
      </c>
    </row>
    <row r="2516" spans="1:20" x14ac:dyDescent="0.3">
      <c r="A2516" s="9" t="s">
        <v>3528</v>
      </c>
      <c r="B2516" s="9" t="s">
        <v>393</v>
      </c>
      <c r="C2516" s="9" t="s">
        <v>196</v>
      </c>
      <c r="D2516" s="9" t="s">
        <v>235</v>
      </c>
      <c r="E2516" s="9" t="s">
        <v>659</v>
      </c>
      <c r="F2516" s="10">
        <v>44014</v>
      </c>
      <c r="G2516" s="10" t="str">
        <f>VLOOKUP(Table3[[#This Row],[Product ID]],[1]Products!$A:$G,2,0)</f>
        <v>Product 84</v>
      </c>
      <c r="H2516" s="22">
        <v>1</v>
      </c>
      <c r="I2516" s="9">
        <f>VLOOKUP('Consolidtaed Data'!$B6017,[1]Products!$A:$G,4,0)</f>
        <v>826</v>
      </c>
      <c r="J2516" s="9">
        <f>VLOOKUP('Consolidtaed Data'!$B6017,[1]Products!$A:$G,3,0)</f>
        <v>562</v>
      </c>
      <c r="K2516" s="9">
        <f>'Consolidtaed Data'!$J6017*'Consolidtaed Data'!$H6017</f>
        <v>1774</v>
      </c>
      <c r="L2516" s="9">
        <f>'Consolidtaed Data'!$I6017*'Consolidtaed Data'!$H6017</f>
        <v>2464</v>
      </c>
      <c r="M2516" s="9">
        <f>'Consolidtaed Data'!$L6017-'Consolidtaed Data'!$K6017</f>
        <v>816</v>
      </c>
      <c r="N2516" s="9" t="str">
        <f>VLOOKUP('Consolidtaed Data'!$C6017,[1]Locations!$A:$O,2,0)</f>
        <v>Simi Valley</v>
      </c>
      <c r="O2516" s="9" t="str">
        <f>VLOOKUP('Consolidtaed Data'!$D6017,'[1]Sales People'!$A:$B,2,0)</f>
        <v>Martin Carr</v>
      </c>
      <c r="P2516" s="9" t="str">
        <f>VLOOKUP('Consolidtaed Data'!$E6017,[1]Customers!$A:$B,2,0)</f>
        <v>Ronald Arnold</v>
      </c>
      <c r="Q2516" s="11">
        <f>WEEKDAY('Consolidtaed Data'!$F6017)</f>
        <v>1</v>
      </c>
      <c r="R2516" s="9">
        <f>MONTH('Consolidtaed Data'!$F6017)</f>
        <v>4</v>
      </c>
      <c r="S2516" s="9" t="str">
        <f>TEXT(Table3[[#This Row],[Purchase Date]],"MMMM")</f>
        <v>July</v>
      </c>
      <c r="T2516" s="9">
        <f>YEAR('Consolidtaed Data'!$F6017)</f>
        <v>2021</v>
      </c>
    </row>
    <row r="2517" spans="1:20" x14ac:dyDescent="0.3">
      <c r="A2517" s="9" t="s">
        <v>3529</v>
      </c>
      <c r="B2517" s="9" t="s">
        <v>318</v>
      </c>
      <c r="C2517" s="9" t="s">
        <v>439</v>
      </c>
      <c r="D2517" s="9" t="s">
        <v>17</v>
      </c>
      <c r="E2517" s="9" t="s">
        <v>1007</v>
      </c>
      <c r="F2517" s="10">
        <v>44014</v>
      </c>
      <c r="G2517" s="10" t="str">
        <f>VLOOKUP(Table3[[#This Row],[Product ID]],[1]Products!$A:$G,2,0)</f>
        <v>Product 89</v>
      </c>
      <c r="H2517" s="22">
        <v>3</v>
      </c>
      <c r="I2517" s="9">
        <f>VLOOKUP('Consolidtaed Data'!$B6076,[1]Products!$A:$G,4,0)</f>
        <v>136</v>
      </c>
      <c r="J2517" s="9">
        <f>VLOOKUP('Consolidtaed Data'!$B6076,[1]Products!$A:$G,3,0)</f>
        <v>72</v>
      </c>
      <c r="K2517" s="9">
        <f>'Consolidtaed Data'!$J6076*'Consolidtaed Data'!$H6076</f>
        <v>2046</v>
      </c>
      <c r="L2517" s="9">
        <f>'Consolidtaed Data'!$I6076*'Consolidtaed Data'!$H6076</f>
        <v>4014</v>
      </c>
      <c r="M2517" s="9">
        <f>'Consolidtaed Data'!$L6076-'Consolidtaed Data'!$K6076</f>
        <v>3928</v>
      </c>
      <c r="N2517" s="9" t="str">
        <f>VLOOKUP('Consolidtaed Data'!$C6076,[1]Locations!$A:$O,2,0)</f>
        <v>Fremont</v>
      </c>
      <c r="O2517" s="9" t="str">
        <f>VLOOKUP('Consolidtaed Data'!$D6076,'[1]Sales People'!$A:$B,2,0)</f>
        <v>Carl Hall</v>
      </c>
      <c r="P2517" s="9" t="str">
        <f>VLOOKUP('Consolidtaed Data'!$E6076,[1]Customers!$A:$B,2,0)</f>
        <v>Henry Kelley</v>
      </c>
      <c r="Q2517" s="11">
        <f>WEEKDAY('Consolidtaed Data'!$F6076)</f>
        <v>5</v>
      </c>
      <c r="R2517" s="9">
        <f>MONTH('Consolidtaed Data'!$F6076)</f>
        <v>4</v>
      </c>
      <c r="S2517" s="9" t="str">
        <f>TEXT(Table3[[#This Row],[Purchase Date]],"MMMM")</f>
        <v>July</v>
      </c>
      <c r="T2517" s="9">
        <f>YEAR('Consolidtaed Data'!$F6076)</f>
        <v>2021</v>
      </c>
    </row>
    <row r="2518" spans="1:20" x14ac:dyDescent="0.3">
      <c r="A2518" s="9" t="s">
        <v>3530</v>
      </c>
      <c r="B2518" s="9" t="s">
        <v>98</v>
      </c>
      <c r="C2518" s="9" t="s">
        <v>344</v>
      </c>
      <c r="D2518" s="9" t="s">
        <v>235</v>
      </c>
      <c r="E2518" s="9" t="s">
        <v>1165</v>
      </c>
      <c r="F2518" s="10">
        <v>44014</v>
      </c>
      <c r="G2518" s="10" t="str">
        <f>VLOOKUP(Table3[[#This Row],[Product ID]],[1]Products!$A:$G,2,0)</f>
        <v>Product 85</v>
      </c>
      <c r="H2518" s="22">
        <v>3</v>
      </c>
      <c r="I2518" s="9">
        <f>VLOOKUP('Consolidtaed Data'!$B6170,[1]Products!$A:$G,4,0)</f>
        <v>817</v>
      </c>
      <c r="J2518" s="9">
        <f>VLOOKUP('Consolidtaed Data'!$B6170,[1]Products!$A:$G,3,0)</f>
        <v>409</v>
      </c>
      <c r="K2518" s="9">
        <f>'Consolidtaed Data'!$J6170*'Consolidtaed Data'!$H6170</f>
        <v>1366</v>
      </c>
      <c r="L2518" s="9">
        <f>'Consolidtaed Data'!$I6170*'Consolidtaed Data'!$H6170</f>
        <v>2238</v>
      </c>
      <c r="M2518" s="9">
        <f>'Consolidtaed Data'!$L6170-'Consolidtaed Data'!$K6170</f>
        <v>265</v>
      </c>
      <c r="N2518" s="9" t="str">
        <f>VLOOKUP('Consolidtaed Data'!$C6170,[1]Locations!$A:$O,2,0)</f>
        <v>Modesto</v>
      </c>
      <c r="O2518" s="9" t="str">
        <f>VLOOKUP('Consolidtaed Data'!$D6170,'[1]Sales People'!$A:$B,2,0)</f>
        <v>Howard Sims</v>
      </c>
      <c r="P2518" s="9" t="str">
        <f>VLOOKUP('Consolidtaed Data'!$E6170,[1]Customers!$A:$B,2,0)</f>
        <v>Harold Matthews</v>
      </c>
      <c r="Q2518" s="11">
        <f>WEEKDAY('Consolidtaed Data'!$F6170)</f>
        <v>4</v>
      </c>
      <c r="R2518" s="9">
        <f>MONTH('Consolidtaed Data'!$F6170)</f>
        <v>4</v>
      </c>
      <c r="S2518" s="9" t="str">
        <f>TEXT(Table3[[#This Row],[Purchase Date]],"MMMM")</f>
        <v>July</v>
      </c>
      <c r="T2518" s="9">
        <f>YEAR('Consolidtaed Data'!$F6170)</f>
        <v>2021</v>
      </c>
    </row>
    <row r="2519" spans="1:20" x14ac:dyDescent="0.3">
      <c r="A2519" s="9" t="s">
        <v>3531</v>
      </c>
      <c r="B2519" s="9" t="s">
        <v>298</v>
      </c>
      <c r="C2519" s="9" t="s">
        <v>205</v>
      </c>
      <c r="D2519" s="9" t="s">
        <v>374</v>
      </c>
      <c r="E2519" s="9" t="s">
        <v>2228</v>
      </c>
      <c r="F2519" s="10">
        <v>44014</v>
      </c>
      <c r="G2519" s="10" t="str">
        <f>VLOOKUP(Table3[[#This Row],[Product ID]],[1]Products!$A:$G,2,0)</f>
        <v>Product 53</v>
      </c>
      <c r="H2519" s="22">
        <v>1</v>
      </c>
      <c r="I2519" s="9">
        <f>VLOOKUP('Consolidtaed Data'!$B6286,[1]Products!$A:$G,4,0)</f>
        <v>667</v>
      </c>
      <c r="J2519" s="9">
        <f>VLOOKUP('Consolidtaed Data'!$B6286,[1]Products!$A:$G,3,0)</f>
        <v>387</v>
      </c>
      <c r="K2519" s="9">
        <f>'Consolidtaed Data'!$J6286*'Consolidtaed Data'!$H6286</f>
        <v>4268</v>
      </c>
      <c r="L2519" s="9">
        <f>'Consolidtaed Data'!$I6286*'Consolidtaed Data'!$H6286</f>
        <v>7236</v>
      </c>
      <c r="M2519" s="9">
        <f>'Consolidtaed Data'!$L6286-'Consolidtaed Data'!$K6286</f>
        <v>599</v>
      </c>
      <c r="N2519" s="9" t="str">
        <f>VLOOKUP('Consolidtaed Data'!$C6286,[1]Locations!$A:$O,2,0)</f>
        <v>Santa Maria</v>
      </c>
      <c r="O2519" s="9" t="str">
        <f>VLOOKUP('Consolidtaed Data'!$D6286,'[1]Sales People'!$A:$B,2,0)</f>
        <v>Andrew Bowman</v>
      </c>
      <c r="P2519" s="9" t="str">
        <f>VLOOKUP('Consolidtaed Data'!$E6286,[1]Customers!$A:$B,2,0)</f>
        <v>Juan Ramirez</v>
      </c>
      <c r="Q2519" s="11">
        <f>WEEKDAY('Consolidtaed Data'!$F6286)</f>
        <v>4</v>
      </c>
      <c r="R2519" s="9">
        <f>MONTH('Consolidtaed Data'!$F6286)</f>
        <v>4</v>
      </c>
      <c r="S2519" s="9" t="str">
        <f>TEXT(Table3[[#This Row],[Purchase Date]],"MMMM")</f>
        <v>July</v>
      </c>
      <c r="T2519" s="9">
        <f>YEAR('Consolidtaed Data'!$F6286)</f>
        <v>2021</v>
      </c>
    </row>
    <row r="2520" spans="1:20" x14ac:dyDescent="0.3">
      <c r="A2520" s="9" t="s">
        <v>3532</v>
      </c>
      <c r="B2520" s="9" t="s">
        <v>71</v>
      </c>
      <c r="C2520" s="9" t="s">
        <v>130</v>
      </c>
      <c r="D2520" s="9" t="s">
        <v>127</v>
      </c>
      <c r="E2520" s="9" t="s">
        <v>2066</v>
      </c>
      <c r="F2520" s="10">
        <v>44014</v>
      </c>
      <c r="G2520" s="10" t="str">
        <f>VLOOKUP(Table3[[#This Row],[Product ID]],[1]Products!$A:$G,2,0)</f>
        <v>Product 42</v>
      </c>
      <c r="H2520" s="22">
        <v>1</v>
      </c>
      <c r="I2520" s="9">
        <f>VLOOKUP('Consolidtaed Data'!$B6455,[1]Products!$A:$G,4,0)</f>
        <v>1178</v>
      </c>
      <c r="J2520" s="9">
        <f>VLOOKUP('Consolidtaed Data'!$B6455,[1]Products!$A:$G,3,0)</f>
        <v>683</v>
      </c>
      <c r="K2520" s="9">
        <f>'Consolidtaed Data'!$J6455*'Consolidtaed Data'!$H6455</f>
        <v>945</v>
      </c>
      <c r="L2520" s="9">
        <f>'Consolidtaed Data'!$I6455*'Consolidtaed Data'!$H6455</f>
        <v>1889</v>
      </c>
      <c r="M2520" s="9">
        <f>'Consolidtaed Data'!$L6455-'Consolidtaed Data'!$K6455</f>
        <v>1341</v>
      </c>
      <c r="N2520" s="9" t="str">
        <f>VLOOKUP('Consolidtaed Data'!$C6455,[1]Locations!$A:$O,2,0)</f>
        <v>Long Beach</v>
      </c>
      <c r="O2520" s="9" t="str">
        <f>VLOOKUP('Consolidtaed Data'!$D6455,'[1]Sales People'!$A:$B,2,0)</f>
        <v>Ryan Welch</v>
      </c>
      <c r="P2520" s="9" t="str">
        <f>VLOOKUP('Consolidtaed Data'!$E6455,[1]Customers!$A:$B,2,0)</f>
        <v>Albert Kennedy</v>
      </c>
      <c r="Q2520" s="11">
        <f>WEEKDAY('Consolidtaed Data'!$F6455)</f>
        <v>4</v>
      </c>
      <c r="R2520" s="9">
        <f>MONTH('Consolidtaed Data'!$F6455)</f>
        <v>5</v>
      </c>
      <c r="S2520" s="9" t="str">
        <f>TEXT(Table3[[#This Row],[Purchase Date]],"MMMM")</f>
        <v>July</v>
      </c>
      <c r="T2520" s="9">
        <f>YEAR('Consolidtaed Data'!$F6455)</f>
        <v>2021</v>
      </c>
    </row>
    <row r="2521" spans="1:20" x14ac:dyDescent="0.3">
      <c r="A2521" s="9" t="s">
        <v>3533</v>
      </c>
      <c r="B2521" s="9" t="s">
        <v>112</v>
      </c>
      <c r="C2521" s="9" t="s">
        <v>201</v>
      </c>
      <c r="D2521" s="9" t="s">
        <v>131</v>
      </c>
      <c r="E2521" s="9" t="s">
        <v>1953</v>
      </c>
      <c r="F2521" s="10">
        <v>44014</v>
      </c>
      <c r="G2521" s="10" t="str">
        <f>VLOOKUP(Table3[[#This Row],[Product ID]],[1]Products!$A:$G,2,0)</f>
        <v>Product 7</v>
      </c>
      <c r="H2521" s="22">
        <v>3</v>
      </c>
      <c r="I2521" s="9">
        <f>VLOOKUP('Consolidtaed Data'!$B6514,[1]Products!$A:$G,4,0)</f>
        <v>35</v>
      </c>
      <c r="J2521" s="9">
        <f>VLOOKUP('Consolidtaed Data'!$B6514,[1]Products!$A:$G,3,0)</f>
        <v>22</v>
      </c>
      <c r="K2521" s="9">
        <f>'Consolidtaed Data'!$J6514*'Consolidtaed Data'!$H6514</f>
        <v>1752</v>
      </c>
      <c r="L2521" s="9">
        <f>'Consolidtaed Data'!$I6514*'Consolidtaed Data'!$H6514</f>
        <v>2739</v>
      </c>
      <c r="M2521" s="9">
        <f>'Consolidtaed Data'!$L6514-'Consolidtaed Data'!$K6514</f>
        <v>48</v>
      </c>
      <c r="N2521" s="9" t="str">
        <f>VLOOKUP('Consolidtaed Data'!$C6514,[1]Locations!$A:$O,2,0)</f>
        <v>San Diego</v>
      </c>
      <c r="O2521" s="9" t="str">
        <f>VLOOKUP('Consolidtaed Data'!$D6514,'[1]Sales People'!$A:$B,2,0)</f>
        <v>Andrew Bowman</v>
      </c>
      <c r="P2521" s="9" t="str">
        <f>VLOOKUP('Consolidtaed Data'!$E6514,[1]Customers!$A:$B,2,0)</f>
        <v>Sean Kelly</v>
      </c>
      <c r="Q2521" s="11">
        <f>WEEKDAY('Consolidtaed Data'!$F6514)</f>
        <v>2</v>
      </c>
      <c r="R2521" s="9">
        <f>MONTH('Consolidtaed Data'!$F6514)</f>
        <v>5</v>
      </c>
      <c r="S2521" s="9" t="str">
        <f>TEXT(Table3[[#This Row],[Purchase Date]],"MMMM")</f>
        <v>July</v>
      </c>
      <c r="T2521" s="9">
        <f>YEAR('Consolidtaed Data'!$F6514)</f>
        <v>2021</v>
      </c>
    </row>
    <row r="2522" spans="1:20" x14ac:dyDescent="0.3">
      <c r="A2522" s="9" t="s">
        <v>3534</v>
      </c>
      <c r="B2522" s="9" t="s">
        <v>338</v>
      </c>
      <c r="C2522" s="9" t="s">
        <v>63</v>
      </c>
      <c r="D2522" s="9" t="s">
        <v>56</v>
      </c>
      <c r="E2522" s="9" t="s">
        <v>1054</v>
      </c>
      <c r="F2522" s="10">
        <v>44014</v>
      </c>
      <c r="G2522" s="10" t="str">
        <f>VLOOKUP(Table3[[#This Row],[Product ID]],[1]Products!$A:$G,2,0)</f>
        <v>Product 95</v>
      </c>
      <c r="H2522" s="22">
        <v>1</v>
      </c>
      <c r="I2522" s="9">
        <f>VLOOKUP('Consolidtaed Data'!$B7215,[1]Products!$A:$G,4,0)</f>
        <v>1812</v>
      </c>
      <c r="J2522" s="9">
        <f>VLOOKUP('Consolidtaed Data'!$B7215,[1]Products!$A:$G,3,0)</f>
        <v>1305</v>
      </c>
      <c r="K2522" s="9">
        <f>'Consolidtaed Data'!$J7215*'Consolidtaed Data'!$H7215</f>
        <v>2380</v>
      </c>
      <c r="L2522" s="9">
        <f>'Consolidtaed Data'!$I7215*'Consolidtaed Data'!$H7215</f>
        <v>3132</v>
      </c>
      <c r="M2522" s="9">
        <f>'Consolidtaed Data'!$L7215-'Consolidtaed Data'!$K7215</f>
        <v>246</v>
      </c>
      <c r="N2522" s="9" t="str">
        <f>VLOOKUP('Consolidtaed Data'!$C7215,[1]Locations!$A:$O,2,0)</f>
        <v>Ontario</v>
      </c>
      <c r="O2522" s="9" t="str">
        <f>VLOOKUP('Consolidtaed Data'!$D7215,'[1]Sales People'!$A:$B,2,0)</f>
        <v>Patrick Ruiz</v>
      </c>
      <c r="P2522" s="9" t="str">
        <f>VLOOKUP('Consolidtaed Data'!$E7215,[1]Customers!$A:$B,2,0)</f>
        <v>Raymond Hall</v>
      </c>
      <c r="Q2522" s="11">
        <f>WEEKDAY('Consolidtaed Data'!$F7215)</f>
        <v>5</v>
      </c>
      <c r="R2522" s="9">
        <f>MONTH('Consolidtaed Data'!$F7215)</f>
        <v>7</v>
      </c>
      <c r="S2522" s="9" t="str">
        <f>TEXT(Table3[[#This Row],[Purchase Date]],"MMMM")</f>
        <v>July</v>
      </c>
      <c r="T2522" s="9">
        <f>YEAR('Consolidtaed Data'!$F7215)</f>
        <v>2021</v>
      </c>
    </row>
    <row r="2523" spans="1:20" x14ac:dyDescent="0.3">
      <c r="A2523" s="9" t="s">
        <v>3535</v>
      </c>
      <c r="B2523" s="9" t="s">
        <v>129</v>
      </c>
      <c r="C2523" s="9" t="s">
        <v>325</v>
      </c>
      <c r="D2523" s="9" t="s">
        <v>95</v>
      </c>
      <c r="E2523" s="9" t="s">
        <v>1065</v>
      </c>
      <c r="F2523" s="10">
        <v>44014</v>
      </c>
      <c r="G2523" s="10" t="str">
        <f>VLOOKUP(Table3[[#This Row],[Product ID]],[1]Products!$A:$G,2,0)</f>
        <v>Product 47</v>
      </c>
      <c r="H2523" s="22">
        <v>2</v>
      </c>
      <c r="I2523" s="9">
        <f>VLOOKUP('Consolidtaed Data'!$B7491,[1]Products!$A:$G,4,0)</f>
        <v>392</v>
      </c>
      <c r="J2523" s="9">
        <f>VLOOKUP('Consolidtaed Data'!$B7491,[1]Products!$A:$G,3,0)</f>
        <v>255</v>
      </c>
      <c r="K2523" s="9">
        <f>'Consolidtaed Data'!$J7491*'Consolidtaed Data'!$H7491</f>
        <v>22</v>
      </c>
      <c r="L2523" s="9">
        <f>'Consolidtaed Data'!$I7491*'Consolidtaed Data'!$H7491</f>
        <v>35</v>
      </c>
      <c r="M2523" s="9">
        <f>'Consolidtaed Data'!$L7491-'Consolidtaed Data'!$K7491</f>
        <v>264</v>
      </c>
      <c r="N2523" s="9" t="str">
        <f>VLOOKUP('Consolidtaed Data'!$C7491,[1]Locations!$A:$O,2,0)</f>
        <v>Pomona</v>
      </c>
      <c r="O2523" s="9" t="str">
        <f>VLOOKUP('Consolidtaed Data'!$D7491,'[1]Sales People'!$A:$B,2,0)</f>
        <v>Bobby Russell</v>
      </c>
      <c r="P2523" s="9" t="str">
        <f>VLOOKUP('Consolidtaed Data'!$E7491,[1]Customers!$A:$B,2,0)</f>
        <v>Jeremy Wilson</v>
      </c>
      <c r="Q2523" s="11">
        <f>WEEKDAY('Consolidtaed Data'!$F7491)</f>
        <v>6</v>
      </c>
      <c r="R2523" s="9">
        <f>MONTH('Consolidtaed Data'!$F7491)</f>
        <v>7</v>
      </c>
      <c r="S2523" s="9" t="str">
        <f>TEXT(Table3[[#This Row],[Purchase Date]],"MMMM")</f>
        <v>July</v>
      </c>
      <c r="T2523" s="9">
        <f>YEAR('Consolidtaed Data'!$F7491)</f>
        <v>2021</v>
      </c>
    </row>
    <row r="2524" spans="1:20" x14ac:dyDescent="0.3">
      <c r="A2524" s="9" t="s">
        <v>3536</v>
      </c>
      <c r="B2524" s="9" t="s">
        <v>151</v>
      </c>
      <c r="C2524" s="9" t="s">
        <v>302</v>
      </c>
      <c r="D2524" s="9" t="s">
        <v>26</v>
      </c>
      <c r="E2524" s="9" t="s">
        <v>2345</v>
      </c>
      <c r="F2524" s="10">
        <v>44014</v>
      </c>
      <c r="G2524" s="10" t="str">
        <f>VLOOKUP(Table3[[#This Row],[Product ID]],[1]Products!$A:$G,2,0)</f>
        <v>Product 94</v>
      </c>
      <c r="H2524" s="22">
        <v>1</v>
      </c>
      <c r="I2524" s="9">
        <f>VLOOKUP('Consolidtaed Data'!$B8382,[1]Products!$A:$G,4,0)</f>
        <v>913</v>
      </c>
      <c r="J2524" s="9">
        <f>VLOOKUP('Consolidtaed Data'!$B8382,[1]Products!$A:$G,3,0)</f>
        <v>584</v>
      </c>
      <c r="K2524" s="9">
        <f>'Consolidtaed Data'!$J8382*'Consolidtaed Data'!$H8382</f>
        <v>408</v>
      </c>
      <c r="L2524" s="9">
        <f>'Consolidtaed Data'!$I8382*'Consolidtaed Data'!$H8382</f>
        <v>504</v>
      </c>
      <c r="M2524" s="9">
        <f>'Consolidtaed Data'!$L8382-'Consolidtaed Data'!$K8382</f>
        <v>874</v>
      </c>
      <c r="N2524" s="9" t="str">
        <f>VLOOKUP('Consolidtaed Data'!$C8382,[1]Locations!$A:$O,2,0)</f>
        <v>Inglewood</v>
      </c>
      <c r="O2524" s="9" t="str">
        <f>VLOOKUP('Consolidtaed Data'!$D8382,'[1]Sales People'!$A:$B,2,0)</f>
        <v>Joshua Taylor</v>
      </c>
      <c r="P2524" s="9" t="str">
        <f>VLOOKUP('Consolidtaed Data'!$E8382,[1]Customers!$A:$B,2,0)</f>
        <v>James Armstrong</v>
      </c>
      <c r="Q2524" s="11">
        <f>WEEKDAY('Consolidtaed Data'!$F8382)</f>
        <v>4</v>
      </c>
      <c r="R2524" s="9">
        <f>MONTH('Consolidtaed Data'!$F8382)</f>
        <v>9</v>
      </c>
      <c r="S2524" s="9" t="str">
        <f>TEXT(Table3[[#This Row],[Purchase Date]],"MMMM")</f>
        <v>July</v>
      </c>
      <c r="T2524" s="9">
        <f>YEAR('Consolidtaed Data'!$F8382)</f>
        <v>2021</v>
      </c>
    </row>
    <row r="2525" spans="1:20" x14ac:dyDescent="0.3">
      <c r="A2525" s="9" t="s">
        <v>3537</v>
      </c>
      <c r="B2525" s="9" t="s">
        <v>85</v>
      </c>
      <c r="C2525" s="9" t="s">
        <v>249</v>
      </c>
      <c r="D2525" s="9" t="s">
        <v>149</v>
      </c>
      <c r="E2525" s="9" t="s">
        <v>445</v>
      </c>
      <c r="F2525" s="10">
        <v>44014</v>
      </c>
      <c r="G2525" s="10" t="str">
        <f>VLOOKUP(Table3[[#This Row],[Product ID]],[1]Products!$A:$G,2,0)</f>
        <v>Product 93</v>
      </c>
      <c r="H2525" s="22">
        <v>1</v>
      </c>
      <c r="I2525" s="9">
        <f>VLOOKUP('Consolidtaed Data'!$B8633,[1]Products!$A:$G,4,0)</f>
        <v>400</v>
      </c>
      <c r="J2525" s="9">
        <f>VLOOKUP('Consolidtaed Data'!$B8633,[1]Products!$A:$G,3,0)</f>
        <v>208</v>
      </c>
      <c r="K2525" s="9">
        <f>'Consolidtaed Data'!$J8633*'Consolidtaed Data'!$H8633</f>
        <v>72</v>
      </c>
      <c r="L2525" s="9">
        <f>'Consolidtaed Data'!$I8633*'Consolidtaed Data'!$H8633</f>
        <v>136</v>
      </c>
      <c r="M2525" s="9">
        <f>'Consolidtaed Data'!$L8633-'Consolidtaed Data'!$K8633</f>
        <v>589</v>
      </c>
      <c r="N2525" s="9" t="str">
        <f>VLOOKUP('Consolidtaed Data'!$C8633,[1]Locations!$A:$O,2,0)</f>
        <v>Fresno</v>
      </c>
      <c r="O2525" s="9" t="str">
        <f>VLOOKUP('Consolidtaed Data'!$D8633,'[1]Sales People'!$A:$B,2,0)</f>
        <v>Gary Rodriguez</v>
      </c>
      <c r="P2525" s="9" t="str">
        <f>VLOOKUP('Consolidtaed Data'!$E8633,[1]Customers!$A:$B,2,0)</f>
        <v>Philip Wheeler</v>
      </c>
      <c r="Q2525" s="11">
        <f>WEEKDAY('Consolidtaed Data'!$F8633)</f>
        <v>2</v>
      </c>
      <c r="R2525" s="9">
        <f>MONTH('Consolidtaed Data'!$F8633)</f>
        <v>10</v>
      </c>
      <c r="S2525" s="9" t="str">
        <f>TEXT(Table3[[#This Row],[Purchase Date]],"MMMM")</f>
        <v>July</v>
      </c>
      <c r="T2525" s="9">
        <f>YEAR('Consolidtaed Data'!$F8633)</f>
        <v>2021</v>
      </c>
    </row>
    <row r="2526" spans="1:20" x14ac:dyDescent="0.3">
      <c r="A2526" s="9" t="s">
        <v>3538</v>
      </c>
      <c r="B2526" s="9" t="s">
        <v>112</v>
      </c>
      <c r="C2526" s="9" t="s">
        <v>67</v>
      </c>
      <c r="D2526" s="9" t="s">
        <v>43</v>
      </c>
      <c r="E2526" s="9" t="s">
        <v>1027</v>
      </c>
      <c r="F2526" s="10">
        <v>44014</v>
      </c>
      <c r="G2526" s="10" t="str">
        <f>VLOOKUP(Table3[[#This Row],[Product ID]],[1]Products!$A:$G,2,0)</f>
        <v>Product 7</v>
      </c>
      <c r="H2526" s="22">
        <v>4</v>
      </c>
      <c r="I2526" s="9">
        <f>VLOOKUP('Consolidtaed Data'!$B9084,[1]Products!$A:$G,4,0)</f>
        <v>817</v>
      </c>
      <c r="J2526" s="9">
        <f>VLOOKUP('Consolidtaed Data'!$B9084,[1]Products!$A:$G,3,0)</f>
        <v>409</v>
      </c>
      <c r="K2526" s="9">
        <f>'Consolidtaed Data'!$J9084*'Consolidtaed Data'!$H9084</f>
        <v>2616</v>
      </c>
      <c r="L2526" s="9">
        <f>'Consolidtaed Data'!$I9084*'Consolidtaed Data'!$H9084</f>
        <v>5229</v>
      </c>
      <c r="M2526" s="9">
        <f>'Consolidtaed Data'!$L9084-'Consolidtaed Data'!$K9084</f>
        <v>345</v>
      </c>
      <c r="N2526" s="9" t="str">
        <f>VLOOKUP('Consolidtaed Data'!$C9084,[1]Locations!$A:$O,2,0)</f>
        <v>Glendale</v>
      </c>
      <c r="O2526" s="9" t="str">
        <f>VLOOKUP('Consolidtaed Data'!$D9084,'[1]Sales People'!$A:$B,2,0)</f>
        <v>Joshua Cook</v>
      </c>
      <c r="P2526" s="9" t="str">
        <f>VLOOKUP('Consolidtaed Data'!$E9084,[1]Customers!$A:$B,2,0)</f>
        <v>Terry Morris</v>
      </c>
      <c r="Q2526" s="11">
        <f>WEEKDAY('Consolidtaed Data'!$F9084)</f>
        <v>5</v>
      </c>
      <c r="R2526" s="9">
        <f>MONTH('Consolidtaed Data'!$F9084)</f>
        <v>11</v>
      </c>
      <c r="S2526" s="9" t="str">
        <f>TEXT(Table3[[#This Row],[Purchase Date]],"MMMM")</f>
        <v>July</v>
      </c>
      <c r="T2526" s="9">
        <f>YEAR('Consolidtaed Data'!$F9084)</f>
        <v>2021</v>
      </c>
    </row>
    <row r="2527" spans="1:20" x14ac:dyDescent="0.3">
      <c r="A2527" s="9" t="s">
        <v>3539</v>
      </c>
      <c r="B2527" s="9" t="s">
        <v>529</v>
      </c>
      <c r="C2527" s="9" t="s">
        <v>249</v>
      </c>
      <c r="D2527" s="9" t="s">
        <v>246</v>
      </c>
      <c r="E2527" s="9" t="s">
        <v>1143</v>
      </c>
      <c r="F2527" s="10">
        <v>44014</v>
      </c>
      <c r="G2527" s="10" t="str">
        <f>VLOOKUP(Table3[[#This Row],[Product ID]],[1]Products!$A:$G,2,0)</f>
        <v>Product 56</v>
      </c>
      <c r="H2527" s="22">
        <v>2</v>
      </c>
      <c r="I2527" s="9">
        <f>VLOOKUP('Consolidtaed Data'!$B9318,[1]Products!$A:$G,4,0)</f>
        <v>2283</v>
      </c>
      <c r="J2527" s="9">
        <f>VLOOKUP('Consolidtaed Data'!$B9318,[1]Products!$A:$G,3,0)</f>
        <v>1484</v>
      </c>
      <c r="K2527" s="9">
        <f>'Consolidtaed Data'!$J9318*'Consolidtaed Data'!$H9318</f>
        <v>840</v>
      </c>
      <c r="L2527" s="9">
        <f>'Consolidtaed Data'!$I9318*'Consolidtaed Data'!$H9318</f>
        <v>1168</v>
      </c>
      <c r="M2527" s="9">
        <f>'Consolidtaed Data'!$L9318-'Consolidtaed Data'!$K9318</f>
        <v>742</v>
      </c>
      <c r="N2527" s="9" t="str">
        <f>VLOOKUP('Consolidtaed Data'!$C9318,[1]Locations!$A:$O,2,0)</f>
        <v>Vista</v>
      </c>
      <c r="O2527" s="9" t="str">
        <f>VLOOKUP('Consolidtaed Data'!$D9318,'[1]Sales People'!$A:$B,2,0)</f>
        <v>Martin Perry</v>
      </c>
      <c r="P2527" s="9" t="str">
        <f>VLOOKUP('Consolidtaed Data'!$E9318,[1]Customers!$A:$B,2,0)</f>
        <v>Stephen Greene</v>
      </c>
      <c r="Q2527" s="11">
        <f>WEEKDAY('Consolidtaed Data'!$F9318)</f>
        <v>2</v>
      </c>
      <c r="R2527" s="9">
        <f>MONTH('Consolidtaed Data'!$F9318)</f>
        <v>12</v>
      </c>
      <c r="S2527" s="9" t="str">
        <f>TEXT(Table3[[#This Row],[Purchase Date]],"MMMM")</f>
        <v>July</v>
      </c>
      <c r="T2527" s="9">
        <f>YEAR('Consolidtaed Data'!$F9318)</f>
        <v>2021</v>
      </c>
    </row>
    <row r="2528" spans="1:20" x14ac:dyDescent="0.3">
      <c r="A2528" s="9" t="s">
        <v>3540</v>
      </c>
      <c r="B2528" s="9" t="s">
        <v>112</v>
      </c>
      <c r="C2528" s="9" t="s">
        <v>226</v>
      </c>
      <c r="D2528" s="9" t="s">
        <v>143</v>
      </c>
      <c r="E2528" s="9" t="s">
        <v>276</v>
      </c>
      <c r="F2528" s="10">
        <v>44015</v>
      </c>
      <c r="G2528" s="10" t="str">
        <f>VLOOKUP(Table3[[#This Row],[Product ID]],[1]Products!$A:$G,2,0)</f>
        <v>Product 7</v>
      </c>
      <c r="H2528" s="22">
        <v>1</v>
      </c>
      <c r="I2528" s="9">
        <f>VLOOKUP('Consolidtaed Data'!$B5201,[1]Products!$A:$G,4,0)</f>
        <v>1077</v>
      </c>
      <c r="J2528" s="9">
        <f>VLOOKUP('Consolidtaed Data'!$B5201,[1]Products!$A:$G,3,0)</f>
        <v>732</v>
      </c>
      <c r="K2528" s="9">
        <f>'Consolidtaed Data'!$J5201*'Consolidtaed Data'!$H5201</f>
        <v>1173</v>
      </c>
      <c r="L2528" s="9">
        <f>'Consolidtaed Data'!$I5201*'Consolidtaed Data'!$H5201</f>
        <v>1862</v>
      </c>
      <c r="M2528" s="9">
        <f>'Consolidtaed Data'!$L5201-'Consolidtaed Data'!$K5201</f>
        <v>246</v>
      </c>
      <c r="N2528" s="9" t="str">
        <f>VLOOKUP('Consolidtaed Data'!$C5201,[1]Locations!$A:$O,2,0)</f>
        <v>Garden Grove</v>
      </c>
      <c r="O2528" s="9" t="str">
        <f>VLOOKUP('Consolidtaed Data'!$D5201,'[1]Sales People'!$A:$B,2,0)</f>
        <v>Justin Lynch</v>
      </c>
      <c r="P2528" s="9" t="str">
        <f>VLOOKUP('Consolidtaed Data'!$E5201,[1]Customers!$A:$B,2,0)</f>
        <v>Lawrence Watson</v>
      </c>
      <c r="Q2528" s="11">
        <f>WEEKDAY('Consolidtaed Data'!$F5201)</f>
        <v>1</v>
      </c>
      <c r="R2528" s="9">
        <f>MONTH('Consolidtaed Data'!$F5201)</f>
        <v>1</v>
      </c>
      <c r="S2528" s="9" t="str">
        <f>TEXT(Table3[[#This Row],[Purchase Date]],"MMMM")</f>
        <v>July</v>
      </c>
      <c r="T2528" s="9">
        <f>YEAR('Consolidtaed Data'!$F5201)</f>
        <v>2021</v>
      </c>
    </row>
    <row r="2529" spans="1:20" x14ac:dyDescent="0.3">
      <c r="A2529" s="9" t="s">
        <v>3541</v>
      </c>
      <c r="B2529" s="9" t="s">
        <v>151</v>
      </c>
      <c r="C2529" s="9" t="s">
        <v>55</v>
      </c>
      <c r="D2529" s="9" t="s">
        <v>73</v>
      </c>
      <c r="E2529" s="9" t="s">
        <v>120</v>
      </c>
      <c r="F2529" s="10">
        <v>44015</v>
      </c>
      <c r="G2529" s="10" t="str">
        <f>VLOOKUP(Table3[[#This Row],[Product ID]],[1]Products!$A:$G,2,0)</f>
        <v>Product 94</v>
      </c>
      <c r="H2529" s="22">
        <v>1</v>
      </c>
      <c r="I2529" s="9">
        <f>VLOOKUP('Consolidtaed Data'!$B5222,[1]Products!$A:$G,4,0)</f>
        <v>217</v>
      </c>
      <c r="J2529" s="9">
        <f>VLOOKUP('Consolidtaed Data'!$B5222,[1]Products!$A:$G,3,0)</f>
        <v>171</v>
      </c>
      <c r="K2529" s="9">
        <f>'Consolidtaed Data'!$J5222*'Consolidtaed Data'!$H5222</f>
        <v>1620</v>
      </c>
      <c r="L2529" s="9">
        <f>'Consolidtaed Data'!$I5222*'Consolidtaed Data'!$H5222</f>
        <v>2613</v>
      </c>
      <c r="M2529" s="9">
        <f>'Consolidtaed Data'!$L5222-'Consolidtaed Data'!$K5222</f>
        <v>766</v>
      </c>
      <c r="N2529" s="9" t="str">
        <f>VLOOKUP('Consolidtaed Data'!$C5222,[1]Locations!$A:$O,2,0)</f>
        <v>Thousand Oaks</v>
      </c>
      <c r="O2529" s="9" t="str">
        <f>VLOOKUP('Consolidtaed Data'!$D5222,'[1]Sales People'!$A:$B,2,0)</f>
        <v>Roger Robertson</v>
      </c>
      <c r="P2529" s="9" t="str">
        <f>VLOOKUP('Consolidtaed Data'!$E5222,[1]Customers!$A:$B,2,0)</f>
        <v>Henry Cox</v>
      </c>
      <c r="Q2529" s="11">
        <f>WEEKDAY('Consolidtaed Data'!$F5222)</f>
        <v>3</v>
      </c>
      <c r="R2529" s="9">
        <f>MONTH('Consolidtaed Data'!$F5222)</f>
        <v>1</v>
      </c>
      <c r="S2529" s="9" t="str">
        <f>TEXT(Table3[[#This Row],[Purchase Date]],"MMMM")</f>
        <v>July</v>
      </c>
      <c r="T2529" s="9">
        <f>YEAR('Consolidtaed Data'!$F5222)</f>
        <v>2021</v>
      </c>
    </row>
    <row r="2530" spans="1:20" x14ac:dyDescent="0.3">
      <c r="A2530" s="9" t="s">
        <v>3542</v>
      </c>
      <c r="B2530" s="9" t="s">
        <v>38</v>
      </c>
      <c r="C2530" s="9" t="s">
        <v>405</v>
      </c>
      <c r="D2530" s="9" t="s">
        <v>315</v>
      </c>
      <c r="E2530" s="9" t="s">
        <v>825</v>
      </c>
      <c r="F2530" s="10">
        <v>44015</v>
      </c>
      <c r="G2530" s="10" t="str">
        <f>VLOOKUP(Table3[[#This Row],[Product ID]],[1]Products!$A:$G,2,0)</f>
        <v>Product 25</v>
      </c>
      <c r="H2530" s="22">
        <v>1</v>
      </c>
      <c r="I2530" s="9">
        <f>VLOOKUP('Consolidtaed Data'!$B5883,[1]Products!$A:$G,4,0)</f>
        <v>2396</v>
      </c>
      <c r="J2530" s="9">
        <f>VLOOKUP('Consolidtaed Data'!$B5883,[1]Products!$A:$G,3,0)</f>
        <v>1965</v>
      </c>
      <c r="K2530" s="9">
        <f>'Consolidtaed Data'!$J5883*'Consolidtaed Data'!$H5883</f>
        <v>1777</v>
      </c>
      <c r="L2530" s="9">
        <f>'Consolidtaed Data'!$I5883*'Consolidtaed Data'!$H5883</f>
        <v>2141</v>
      </c>
      <c r="M2530" s="9">
        <f>'Consolidtaed Data'!$L5883-'Consolidtaed Data'!$K5883</f>
        <v>1104</v>
      </c>
      <c r="N2530" s="9" t="str">
        <f>VLOOKUP('Consolidtaed Data'!$C5883,[1]Locations!$A:$O,2,0)</f>
        <v>Orange</v>
      </c>
      <c r="O2530" s="9" t="str">
        <f>VLOOKUP('Consolidtaed Data'!$D5883,'[1]Sales People'!$A:$B,2,0)</f>
        <v>Arthur Mccoy</v>
      </c>
      <c r="P2530" s="9" t="str">
        <f>VLOOKUP('Consolidtaed Data'!$E5883,[1]Customers!$A:$B,2,0)</f>
        <v>George Fowler</v>
      </c>
      <c r="Q2530" s="11">
        <f>WEEKDAY('Consolidtaed Data'!$F5883)</f>
        <v>3</v>
      </c>
      <c r="R2530" s="9">
        <f>MONTH('Consolidtaed Data'!$F5883)</f>
        <v>3</v>
      </c>
      <c r="S2530" s="9" t="str">
        <f>TEXT(Table3[[#This Row],[Purchase Date]],"MMMM")</f>
        <v>July</v>
      </c>
      <c r="T2530" s="9">
        <f>YEAR('Consolidtaed Data'!$F5883)</f>
        <v>2021</v>
      </c>
    </row>
    <row r="2531" spans="1:20" x14ac:dyDescent="0.3">
      <c r="A2531" s="9" t="s">
        <v>3543</v>
      </c>
      <c r="B2531" s="9" t="s">
        <v>129</v>
      </c>
      <c r="C2531" s="9" t="s">
        <v>344</v>
      </c>
      <c r="D2531" s="9" t="s">
        <v>374</v>
      </c>
      <c r="E2531" s="9" t="s">
        <v>2235</v>
      </c>
      <c r="F2531" s="10">
        <v>44015</v>
      </c>
      <c r="G2531" s="10" t="str">
        <f>VLOOKUP(Table3[[#This Row],[Product ID]],[1]Products!$A:$G,2,0)</f>
        <v>Product 47</v>
      </c>
      <c r="H2531" s="22">
        <v>2</v>
      </c>
      <c r="I2531" s="9">
        <f>VLOOKUP('Consolidtaed Data'!$B6169,[1]Products!$A:$G,4,0)</f>
        <v>1405</v>
      </c>
      <c r="J2531" s="9">
        <f>VLOOKUP('Consolidtaed Data'!$B6169,[1]Products!$A:$G,3,0)</f>
        <v>1054</v>
      </c>
      <c r="K2531" s="9">
        <f>'Consolidtaed Data'!$J6169*'Consolidtaed Data'!$H6169</f>
        <v>5892</v>
      </c>
      <c r="L2531" s="9">
        <f>'Consolidtaed Data'!$I6169*'Consolidtaed Data'!$H6169</f>
        <v>9988</v>
      </c>
      <c r="M2531" s="9">
        <f>'Consolidtaed Data'!$L6169-'Consolidtaed Data'!$K6169</f>
        <v>2070</v>
      </c>
      <c r="N2531" s="9" t="str">
        <f>VLOOKUP('Consolidtaed Data'!$C6169,[1]Locations!$A:$O,2,0)</f>
        <v>Palmdale</v>
      </c>
      <c r="O2531" s="9" t="str">
        <f>VLOOKUP('Consolidtaed Data'!$D6169,'[1]Sales People'!$A:$B,2,0)</f>
        <v>Roger Ramos</v>
      </c>
      <c r="P2531" s="9" t="str">
        <f>VLOOKUP('Consolidtaed Data'!$E6169,[1]Customers!$A:$B,2,0)</f>
        <v>Martin Berry</v>
      </c>
      <c r="Q2531" s="11">
        <f>WEEKDAY('Consolidtaed Data'!$F6169)</f>
        <v>4</v>
      </c>
      <c r="R2531" s="9">
        <f>MONTH('Consolidtaed Data'!$F6169)</f>
        <v>4</v>
      </c>
      <c r="S2531" s="9" t="str">
        <f>TEXT(Table3[[#This Row],[Purchase Date]],"MMMM")</f>
        <v>July</v>
      </c>
      <c r="T2531" s="9">
        <f>YEAR('Consolidtaed Data'!$F6169)</f>
        <v>2021</v>
      </c>
    </row>
    <row r="2532" spans="1:20" x14ac:dyDescent="0.3">
      <c r="A2532" s="9" t="s">
        <v>3544</v>
      </c>
      <c r="B2532" s="9" t="s">
        <v>238</v>
      </c>
      <c r="C2532" s="9" t="s">
        <v>423</v>
      </c>
      <c r="D2532" s="9" t="s">
        <v>329</v>
      </c>
      <c r="E2532" s="9" t="s">
        <v>1134</v>
      </c>
      <c r="F2532" s="10">
        <v>44015</v>
      </c>
      <c r="G2532" s="10" t="str">
        <f>VLOOKUP(Table3[[#This Row],[Product ID]],[1]Products!$A:$G,2,0)</f>
        <v>Product 49</v>
      </c>
      <c r="H2532" s="22">
        <v>1</v>
      </c>
      <c r="I2532" s="9">
        <f>VLOOKUP('Consolidtaed Data'!$B6466,[1]Products!$A:$G,4,0)</f>
        <v>1022</v>
      </c>
      <c r="J2532" s="9">
        <f>VLOOKUP('Consolidtaed Data'!$B6466,[1]Products!$A:$G,3,0)</f>
        <v>818</v>
      </c>
      <c r="K2532" s="9">
        <f>'Consolidtaed Data'!$J6466*'Consolidtaed Data'!$H6466</f>
        <v>2446</v>
      </c>
      <c r="L2532" s="9">
        <f>'Consolidtaed Data'!$I6466*'Consolidtaed Data'!$H6466</f>
        <v>4010</v>
      </c>
      <c r="M2532" s="9">
        <f>'Consolidtaed Data'!$L6466-'Consolidtaed Data'!$K6466</f>
        <v>192</v>
      </c>
      <c r="N2532" s="9" t="str">
        <f>VLOOKUP('Consolidtaed Data'!$C6466,[1]Locations!$A:$O,2,0)</f>
        <v>Norwalk</v>
      </c>
      <c r="O2532" s="9" t="str">
        <f>VLOOKUP('Consolidtaed Data'!$D6466,'[1]Sales People'!$A:$B,2,0)</f>
        <v>Gary Rodriguez</v>
      </c>
      <c r="P2532" s="9" t="str">
        <f>VLOOKUP('Consolidtaed Data'!$E6466,[1]Customers!$A:$B,2,0)</f>
        <v>Adam Thompson</v>
      </c>
      <c r="Q2532" s="11">
        <f>WEEKDAY('Consolidtaed Data'!$F6466)</f>
        <v>5</v>
      </c>
      <c r="R2532" s="9">
        <f>MONTH('Consolidtaed Data'!$F6466)</f>
        <v>5</v>
      </c>
      <c r="S2532" s="9" t="str">
        <f>TEXT(Table3[[#This Row],[Purchase Date]],"MMMM")</f>
        <v>July</v>
      </c>
      <c r="T2532" s="9">
        <f>YEAR('Consolidtaed Data'!$F6466)</f>
        <v>2021</v>
      </c>
    </row>
    <row r="2533" spans="1:20" x14ac:dyDescent="0.3">
      <c r="A2533" s="9" t="s">
        <v>3545</v>
      </c>
      <c r="B2533" s="9" t="s">
        <v>160</v>
      </c>
      <c r="C2533" s="9" t="s">
        <v>394</v>
      </c>
      <c r="D2533" s="9" t="s">
        <v>87</v>
      </c>
      <c r="E2533" s="9" t="s">
        <v>715</v>
      </c>
      <c r="F2533" s="10">
        <v>44015</v>
      </c>
      <c r="G2533" s="10" t="str">
        <f>VLOOKUP(Table3[[#This Row],[Product ID]],[1]Products!$A:$G,2,0)</f>
        <v>Product 28</v>
      </c>
      <c r="H2533" s="22">
        <v>1</v>
      </c>
      <c r="I2533" s="9">
        <f>VLOOKUP('Consolidtaed Data'!$B6524,[1]Products!$A:$G,4,0)</f>
        <v>2495</v>
      </c>
      <c r="J2533" s="9">
        <f>VLOOKUP('Consolidtaed Data'!$B6524,[1]Products!$A:$G,3,0)</f>
        <v>1896</v>
      </c>
      <c r="K2533" s="9">
        <f>'Consolidtaed Data'!$J6524*'Consolidtaed Data'!$H6524</f>
        <v>1223</v>
      </c>
      <c r="L2533" s="9">
        <f>'Consolidtaed Data'!$I6524*'Consolidtaed Data'!$H6524</f>
        <v>2005</v>
      </c>
      <c r="M2533" s="9">
        <f>'Consolidtaed Data'!$L6524-'Consolidtaed Data'!$K6524</f>
        <v>87</v>
      </c>
      <c r="N2533" s="9" t="str">
        <f>VLOOKUP('Consolidtaed Data'!$C6524,[1]Locations!$A:$O,2,0)</f>
        <v>Hayward</v>
      </c>
      <c r="O2533" s="9" t="str">
        <f>VLOOKUP('Consolidtaed Data'!$D6524,'[1]Sales People'!$A:$B,2,0)</f>
        <v>Kevin Butler</v>
      </c>
      <c r="P2533" s="9" t="str">
        <f>VLOOKUP('Consolidtaed Data'!$E6524,[1]Customers!$A:$B,2,0)</f>
        <v>Thomas Hawkins</v>
      </c>
      <c r="Q2533" s="11">
        <f>WEEKDAY('Consolidtaed Data'!$F6524)</f>
        <v>3</v>
      </c>
      <c r="R2533" s="9">
        <f>MONTH('Consolidtaed Data'!$F6524)</f>
        <v>5</v>
      </c>
      <c r="S2533" s="9" t="str">
        <f>TEXT(Table3[[#This Row],[Purchase Date]],"MMMM")</f>
        <v>July</v>
      </c>
      <c r="T2533" s="9">
        <f>YEAR('Consolidtaed Data'!$F6524)</f>
        <v>2021</v>
      </c>
    </row>
    <row r="2534" spans="1:20" x14ac:dyDescent="0.3">
      <c r="A2534" s="9" t="s">
        <v>3546</v>
      </c>
      <c r="B2534" s="9" t="s">
        <v>278</v>
      </c>
      <c r="C2534" s="9" t="s">
        <v>173</v>
      </c>
      <c r="D2534" s="9" t="s">
        <v>35</v>
      </c>
      <c r="E2534" s="9" t="s">
        <v>554</v>
      </c>
      <c r="F2534" s="10">
        <v>44015</v>
      </c>
      <c r="G2534" s="10" t="str">
        <f>VLOOKUP(Table3[[#This Row],[Product ID]],[1]Products!$A:$G,2,0)</f>
        <v>Product 75</v>
      </c>
      <c r="H2534" s="22">
        <v>1</v>
      </c>
      <c r="I2534" s="9">
        <f>VLOOKUP('Consolidtaed Data'!$B6638,[1]Products!$A:$G,4,0)</f>
        <v>112</v>
      </c>
      <c r="J2534" s="9">
        <f>VLOOKUP('Consolidtaed Data'!$B6638,[1]Products!$A:$G,3,0)</f>
        <v>90</v>
      </c>
      <c r="K2534" s="9">
        <f>'Consolidtaed Data'!$J6638*'Consolidtaed Data'!$H6638</f>
        <v>4692</v>
      </c>
      <c r="L2534" s="9">
        <f>'Consolidtaed Data'!$I6638*'Consolidtaed Data'!$H6638</f>
        <v>7448</v>
      </c>
      <c r="M2534" s="9">
        <f>'Consolidtaed Data'!$L6638-'Consolidtaed Data'!$K6638</f>
        <v>51</v>
      </c>
      <c r="N2534" s="9" t="str">
        <f>VLOOKUP('Consolidtaed Data'!$C6638,[1]Locations!$A:$O,2,0)</f>
        <v>Huntington Beach</v>
      </c>
      <c r="O2534" s="9" t="str">
        <f>VLOOKUP('Consolidtaed Data'!$D6638,'[1]Sales People'!$A:$B,2,0)</f>
        <v>Ryan Welch</v>
      </c>
      <c r="P2534" s="9" t="str">
        <f>VLOOKUP('Consolidtaed Data'!$E6638,[1]Customers!$A:$B,2,0)</f>
        <v>Carlos Scott</v>
      </c>
      <c r="Q2534" s="11">
        <f>WEEKDAY('Consolidtaed Data'!$F6638)</f>
        <v>5</v>
      </c>
      <c r="R2534" s="9">
        <f>MONTH('Consolidtaed Data'!$F6638)</f>
        <v>5</v>
      </c>
      <c r="S2534" s="9" t="str">
        <f>TEXT(Table3[[#This Row],[Purchase Date]],"MMMM")</f>
        <v>July</v>
      </c>
      <c r="T2534" s="9">
        <f>YEAR('Consolidtaed Data'!$F6638)</f>
        <v>2021</v>
      </c>
    </row>
    <row r="2535" spans="1:20" x14ac:dyDescent="0.3">
      <c r="A2535" s="9" t="s">
        <v>3547</v>
      </c>
      <c r="B2535" s="9" t="s">
        <v>503</v>
      </c>
      <c r="C2535" s="9" t="s">
        <v>245</v>
      </c>
      <c r="D2535" s="9" t="s">
        <v>64</v>
      </c>
      <c r="E2535" s="9" t="s">
        <v>1163</v>
      </c>
      <c r="F2535" s="10">
        <v>44015</v>
      </c>
      <c r="G2535" s="10" t="str">
        <f>VLOOKUP(Table3[[#This Row],[Product ID]],[1]Products!$A:$G,2,0)</f>
        <v>Product 99</v>
      </c>
      <c r="H2535" s="22">
        <v>2</v>
      </c>
      <c r="I2535" s="9">
        <f>VLOOKUP('Consolidtaed Data'!$B7282,[1]Products!$A:$G,4,0)</f>
        <v>217</v>
      </c>
      <c r="J2535" s="9">
        <f>VLOOKUP('Consolidtaed Data'!$B7282,[1]Products!$A:$G,3,0)</f>
        <v>171</v>
      </c>
      <c r="K2535" s="9">
        <f>'Consolidtaed Data'!$J7282*'Consolidtaed Data'!$H7282</f>
        <v>455</v>
      </c>
      <c r="L2535" s="9">
        <f>'Consolidtaed Data'!$I7282*'Consolidtaed Data'!$H7282</f>
        <v>799</v>
      </c>
      <c r="M2535" s="9">
        <f>'Consolidtaed Data'!$L7282-'Consolidtaed Data'!$K7282</f>
        <v>2216</v>
      </c>
      <c r="N2535" s="9" t="str">
        <f>VLOOKUP('Consolidtaed Data'!$C7282,[1]Locations!$A:$O,2,0)</f>
        <v>Fremont</v>
      </c>
      <c r="O2535" s="9" t="str">
        <f>VLOOKUP('Consolidtaed Data'!$D7282,'[1]Sales People'!$A:$B,2,0)</f>
        <v>Jeremy Mendoza</v>
      </c>
      <c r="P2535" s="9" t="str">
        <f>VLOOKUP('Consolidtaed Data'!$E7282,[1]Customers!$A:$B,2,0)</f>
        <v>Donald Stanley</v>
      </c>
      <c r="Q2535" s="11">
        <f>WEEKDAY('Consolidtaed Data'!$F7282)</f>
        <v>3</v>
      </c>
      <c r="R2535" s="9">
        <f>MONTH('Consolidtaed Data'!$F7282)</f>
        <v>7</v>
      </c>
      <c r="S2535" s="9" t="str">
        <f>TEXT(Table3[[#This Row],[Purchase Date]],"MMMM")</f>
        <v>July</v>
      </c>
      <c r="T2535" s="9">
        <f>YEAR('Consolidtaed Data'!$F7282)</f>
        <v>2021</v>
      </c>
    </row>
    <row r="2536" spans="1:20" x14ac:dyDescent="0.3">
      <c r="A2536" s="9" t="s">
        <v>3548</v>
      </c>
      <c r="B2536" s="9" t="s">
        <v>213</v>
      </c>
      <c r="C2536" s="9" t="s">
        <v>325</v>
      </c>
      <c r="D2536" s="9" t="s">
        <v>315</v>
      </c>
      <c r="E2536" s="9" t="s">
        <v>2592</v>
      </c>
      <c r="F2536" s="10">
        <v>44015</v>
      </c>
      <c r="G2536" s="10" t="str">
        <f>VLOOKUP(Table3[[#This Row],[Product ID]],[1]Products!$A:$G,2,0)</f>
        <v>Product 68</v>
      </c>
      <c r="H2536" s="22">
        <v>1</v>
      </c>
      <c r="I2536" s="9">
        <f>VLOOKUP('Consolidtaed Data'!$B7761,[1]Products!$A:$G,4,0)</f>
        <v>1972</v>
      </c>
      <c r="J2536" s="9">
        <f>VLOOKUP('Consolidtaed Data'!$B7761,[1]Products!$A:$G,3,0)</f>
        <v>1321</v>
      </c>
      <c r="K2536" s="9">
        <f>'Consolidtaed Data'!$J7761*'Consolidtaed Data'!$H7761</f>
        <v>816</v>
      </c>
      <c r="L2536" s="9">
        <f>'Consolidtaed Data'!$I7761*'Consolidtaed Data'!$H7761</f>
        <v>1008</v>
      </c>
      <c r="M2536" s="9">
        <f>'Consolidtaed Data'!$L7761-'Consolidtaed Data'!$K7761</f>
        <v>156</v>
      </c>
      <c r="N2536" s="9" t="str">
        <f>VLOOKUP('Consolidtaed Data'!$C7761,[1]Locations!$A:$O,2,0)</f>
        <v>Lancaster</v>
      </c>
      <c r="O2536" s="9" t="str">
        <f>VLOOKUP('Consolidtaed Data'!$D7761,'[1]Sales People'!$A:$B,2,0)</f>
        <v>Carl Elliott</v>
      </c>
      <c r="P2536" s="9" t="str">
        <f>VLOOKUP('Consolidtaed Data'!$E7761,[1]Customers!$A:$B,2,0)</f>
        <v>Joe Fuller</v>
      </c>
      <c r="Q2536" s="11">
        <f>WEEKDAY('Consolidtaed Data'!$F7761)</f>
        <v>5</v>
      </c>
      <c r="R2536" s="9">
        <f>MONTH('Consolidtaed Data'!$F7761)</f>
        <v>8</v>
      </c>
      <c r="S2536" s="9" t="str">
        <f>TEXT(Table3[[#This Row],[Purchase Date]],"MMMM")</f>
        <v>July</v>
      </c>
      <c r="T2536" s="9">
        <f>YEAR('Consolidtaed Data'!$F7761)</f>
        <v>2021</v>
      </c>
    </row>
    <row r="2537" spans="1:20" x14ac:dyDescent="0.3">
      <c r="A2537" s="9" t="s">
        <v>3549</v>
      </c>
      <c r="B2537" s="9" t="s">
        <v>76</v>
      </c>
      <c r="C2537" s="9" t="s">
        <v>472</v>
      </c>
      <c r="D2537" s="9" t="s">
        <v>95</v>
      </c>
      <c r="E2537" s="9" t="s">
        <v>2118</v>
      </c>
      <c r="F2537" s="10">
        <v>44015</v>
      </c>
      <c r="G2537" s="10" t="str">
        <f>VLOOKUP(Table3[[#This Row],[Product ID]],[1]Products!$A:$G,2,0)</f>
        <v>Product 19</v>
      </c>
      <c r="H2537" s="22">
        <v>1</v>
      </c>
      <c r="I2537" s="9">
        <f>VLOOKUP('Consolidtaed Data'!$B8152,[1]Products!$A:$G,4,0)</f>
        <v>561</v>
      </c>
      <c r="J2537" s="9">
        <f>VLOOKUP('Consolidtaed Data'!$B8152,[1]Products!$A:$G,3,0)</f>
        <v>421</v>
      </c>
      <c r="K2537" s="9">
        <f>'Consolidtaed Data'!$J8152*'Consolidtaed Data'!$H8152</f>
        <v>1072</v>
      </c>
      <c r="L2537" s="9">
        <f>'Consolidtaed Data'!$I8152*'Consolidtaed Data'!$H8152</f>
        <v>1600</v>
      </c>
      <c r="M2537" s="9">
        <f>'Consolidtaed Data'!$L8152-'Consolidtaed Data'!$K8152</f>
        <v>3348</v>
      </c>
      <c r="N2537" s="9" t="str">
        <f>VLOOKUP('Consolidtaed Data'!$C8152,[1]Locations!$A:$O,2,0)</f>
        <v>Clovis</v>
      </c>
      <c r="O2537" s="9" t="str">
        <f>VLOOKUP('Consolidtaed Data'!$D8152,'[1]Sales People'!$A:$B,2,0)</f>
        <v>John Reyes</v>
      </c>
      <c r="P2537" s="9" t="str">
        <f>VLOOKUP('Consolidtaed Data'!$E8152,[1]Customers!$A:$B,2,0)</f>
        <v>Joseph Murphy</v>
      </c>
      <c r="Q2537" s="11">
        <f>WEEKDAY('Consolidtaed Data'!$F8152)</f>
        <v>1</v>
      </c>
      <c r="R2537" s="9">
        <f>MONTH('Consolidtaed Data'!$F8152)</f>
        <v>9</v>
      </c>
      <c r="S2537" s="9" t="str">
        <f>TEXT(Table3[[#This Row],[Purchase Date]],"MMMM")</f>
        <v>July</v>
      </c>
      <c r="T2537" s="9">
        <f>YEAR('Consolidtaed Data'!$F8152)</f>
        <v>2021</v>
      </c>
    </row>
    <row r="2538" spans="1:20" x14ac:dyDescent="0.3">
      <c r="A2538" s="9" t="s">
        <v>3550</v>
      </c>
      <c r="B2538" s="9" t="s">
        <v>653</v>
      </c>
      <c r="C2538" s="9" t="s">
        <v>16</v>
      </c>
      <c r="D2538" s="9" t="s">
        <v>197</v>
      </c>
      <c r="E2538" s="9" t="s">
        <v>450</v>
      </c>
      <c r="F2538" s="10">
        <v>44016</v>
      </c>
      <c r="G2538" s="10" t="str">
        <f>VLOOKUP(Table3[[#This Row],[Product ID]],[1]Products!$A:$G,2,0)</f>
        <v>Product 74</v>
      </c>
      <c r="H2538" s="22">
        <v>1</v>
      </c>
      <c r="I2538" s="9">
        <f>VLOOKUP('Consolidtaed Data'!$B5204,[1]Products!$A:$G,4,0)</f>
        <v>1052</v>
      </c>
      <c r="J2538" s="9">
        <f>VLOOKUP('Consolidtaed Data'!$B5204,[1]Products!$A:$G,3,0)</f>
        <v>589</v>
      </c>
      <c r="K2538" s="9">
        <f>'Consolidtaed Data'!$J5204*'Consolidtaed Data'!$H5204</f>
        <v>7108</v>
      </c>
      <c r="L2538" s="9">
        <f>'Consolidtaed Data'!$I5204*'Consolidtaed Data'!$H5204</f>
        <v>8564</v>
      </c>
      <c r="M2538" s="9">
        <f>'Consolidtaed Data'!$L5204-'Consolidtaed Data'!$K5204</f>
        <v>136</v>
      </c>
      <c r="N2538" s="9" t="str">
        <f>VLOOKUP('Consolidtaed Data'!$C5204,[1]Locations!$A:$O,2,0)</f>
        <v>San Jose</v>
      </c>
      <c r="O2538" s="9" t="str">
        <f>VLOOKUP('Consolidtaed Data'!$D5204,'[1]Sales People'!$A:$B,2,0)</f>
        <v>Justin Lynch</v>
      </c>
      <c r="P2538" s="9" t="str">
        <f>VLOOKUP('Consolidtaed Data'!$E5204,[1]Customers!$A:$B,2,0)</f>
        <v>Earl Ortiz</v>
      </c>
      <c r="Q2538" s="11">
        <f>WEEKDAY('Consolidtaed Data'!$F5204)</f>
        <v>1</v>
      </c>
      <c r="R2538" s="9">
        <f>MONTH('Consolidtaed Data'!$F5204)</f>
        <v>1</v>
      </c>
      <c r="S2538" s="9" t="str">
        <f>TEXT(Table3[[#This Row],[Purchase Date]],"MMMM")</f>
        <v>July</v>
      </c>
      <c r="T2538" s="9">
        <f>YEAR('Consolidtaed Data'!$F5204)</f>
        <v>2021</v>
      </c>
    </row>
    <row r="2539" spans="1:20" x14ac:dyDescent="0.3">
      <c r="A2539" s="9" t="s">
        <v>3551</v>
      </c>
      <c r="B2539" s="9" t="s">
        <v>85</v>
      </c>
      <c r="C2539" s="9" t="s">
        <v>469</v>
      </c>
      <c r="D2539" s="9" t="s">
        <v>95</v>
      </c>
      <c r="E2539" s="9" t="s">
        <v>1521</v>
      </c>
      <c r="F2539" s="10">
        <v>44016</v>
      </c>
      <c r="G2539" s="10" t="str">
        <f>VLOOKUP(Table3[[#This Row],[Product ID]],[1]Products!$A:$G,2,0)</f>
        <v>Product 93</v>
      </c>
      <c r="H2539" s="22">
        <v>2</v>
      </c>
      <c r="I2539" s="9">
        <f>VLOOKUP('Consolidtaed Data'!$B5308,[1]Products!$A:$G,4,0)</f>
        <v>217</v>
      </c>
      <c r="J2539" s="9">
        <f>VLOOKUP('Consolidtaed Data'!$B5308,[1]Products!$A:$G,3,0)</f>
        <v>171</v>
      </c>
      <c r="K2539" s="9">
        <f>'Consolidtaed Data'!$J5308*'Consolidtaed Data'!$H5308</f>
        <v>390</v>
      </c>
      <c r="L2539" s="9">
        <f>'Consolidtaed Data'!$I5308*'Consolidtaed Data'!$H5308</f>
        <v>543</v>
      </c>
      <c r="M2539" s="9">
        <f>'Consolidtaed Data'!$L5308-'Consolidtaed Data'!$K5308</f>
        <v>2396</v>
      </c>
      <c r="N2539" s="9" t="str">
        <f>VLOOKUP('Consolidtaed Data'!$C5308,[1]Locations!$A:$O,2,0)</f>
        <v>Huntington Beach</v>
      </c>
      <c r="O2539" s="9" t="str">
        <f>VLOOKUP('Consolidtaed Data'!$D5308,'[1]Sales People'!$A:$B,2,0)</f>
        <v>Brian Hansen</v>
      </c>
      <c r="P2539" s="9" t="str">
        <f>VLOOKUP('Consolidtaed Data'!$E5308,[1]Customers!$A:$B,2,0)</f>
        <v>Jack Lynch</v>
      </c>
      <c r="Q2539" s="11">
        <f>WEEKDAY('Consolidtaed Data'!$F5308)</f>
        <v>3</v>
      </c>
      <c r="R2539" s="9">
        <f>MONTH('Consolidtaed Data'!$F5308)</f>
        <v>1</v>
      </c>
      <c r="S2539" s="9" t="str">
        <f>TEXT(Table3[[#This Row],[Purchase Date]],"MMMM")</f>
        <v>July</v>
      </c>
      <c r="T2539" s="9">
        <f>YEAR('Consolidtaed Data'!$F5308)</f>
        <v>2021</v>
      </c>
    </row>
    <row r="2540" spans="1:20" x14ac:dyDescent="0.3">
      <c r="A2540" s="9" t="s">
        <v>3552</v>
      </c>
      <c r="B2540" s="9" t="s">
        <v>349</v>
      </c>
      <c r="C2540" s="9" t="s">
        <v>165</v>
      </c>
      <c r="D2540" s="9" t="s">
        <v>43</v>
      </c>
      <c r="E2540" s="9" t="s">
        <v>470</v>
      </c>
      <c r="F2540" s="10">
        <v>44016</v>
      </c>
      <c r="G2540" s="10" t="str">
        <f>VLOOKUP(Table3[[#This Row],[Product ID]],[1]Products!$A:$G,2,0)</f>
        <v>Product 60</v>
      </c>
      <c r="H2540" s="22">
        <v>2</v>
      </c>
      <c r="I2540" s="9">
        <f>VLOOKUP('Consolidtaed Data'!$B5911,[1]Products!$A:$G,4,0)</f>
        <v>603</v>
      </c>
      <c r="J2540" s="9">
        <f>VLOOKUP('Consolidtaed Data'!$B5911,[1]Products!$A:$G,3,0)</f>
        <v>416</v>
      </c>
      <c r="K2540" s="9">
        <f>'Consolidtaed Data'!$J5911*'Consolidtaed Data'!$H5911</f>
        <v>1046</v>
      </c>
      <c r="L2540" s="9">
        <f>'Consolidtaed Data'!$I5911*'Consolidtaed Data'!$H5911</f>
        <v>1635</v>
      </c>
      <c r="M2540" s="9">
        <f>'Consolidtaed Data'!$L5911-'Consolidtaed Data'!$K5911</f>
        <v>731</v>
      </c>
      <c r="N2540" s="9" t="str">
        <f>VLOOKUP('Consolidtaed Data'!$C5911,[1]Locations!$A:$O,2,0)</f>
        <v>Simi Valley</v>
      </c>
      <c r="O2540" s="9" t="str">
        <f>VLOOKUP('Consolidtaed Data'!$D5911,'[1]Sales People'!$A:$B,2,0)</f>
        <v>Brian Thomas</v>
      </c>
      <c r="P2540" s="9" t="str">
        <f>VLOOKUP('Consolidtaed Data'!$E5911,[1]Customers!$A:$B,2,0)</f>
        <v>Arthur Gilbert</v>
      </c>
      <c r="Q2540" s="11">
        <f>WEEKDAY('Consolidtaed Data'!$F5911)</f>
        <v>4</v>
      </c>
      <c r="R2540" s="9">
        <f>MONTH('Consolidtaed Data'!$F5911)</f>
        <v>3</v>
      </c>
      <c r="S2540" s="9" t="str">
        <f>TEXT(Table3[[#This Row],[Purchase Date]],"MMMM")</f>
        <v>July</v>
      </c>
      <c r="T2540" s="9">
        <f>YEAR('Consolidtaed Data'!$F5911)</f>
        <v>2021</v>
      </c>
    </row>
    <row r="2541" spans="1:20" x14ac:dyDescent="0.3">
      <c r="A2541" s="9" t="s">
        <v>3553</v>
      </c>
      <c r="B2541" s="9" t="s">
        <v>322</v>
      </c>
      <c r="C2541" s="9" t="s">
        <v>226</v>
      </c>
      <c r="D2541" s="9" t="s">
        <v>127</v>
      </c>
      <c r="E2541" s="9" t="s">
        <v>569</v>
      </c>
      <c r="F2541" s="10">
        <v>44016</v>
      </c>
      <c r="G2541" s="10" t="str">
        <f>VLOOKUP(Table3[[#This Row],[Product ID]],[1]Products!$A:$G,2,0)</f>
        <v>Product 43</v>
      </c>
      <c r="H2541" s="22">
        <v>1</v>
      </c>
      <c r="I2541" s="9">
        <f>VLOOKUP('Consolidtaed Data'!$B5996,[1]Products!$A:$G,4,0)</f>
        <v>1899</v>
      </c>
      <c r="J2541" s="9">
        <f>VLOOKUP('Consolidtaed Data'!$B5996,[1]Products!$A:$G,3,0)</f>
        <v>1044</v>
      </c>
      <c r="K2541" s="9">
        <f>'Consolidtaed Data'!$J5996*'Consolidtaed Data'!$H5996</f>
        <v>536</v>
      </c>
      <c r="L2541" s="9">
        <f>'Consolidtaed Data'!$I5996*'Consolidtaed Data'!$H5996</f>
        <v>800</v>
      </c>
      <c r="M2541" s="9">
        <f>'Consolidtaed Data'!$L5996-'Consolidtaed Data'!$K5996</f>
        <v>120</v>
      </c>
      <c r="N2541" s="9" t="str">
        <f>VLOOKUP('Consolidtaed Data'!$C5996,[1]Locations!$A:$O,2,0)</f>
        <v>San Diego</v>
      </c>
      <c r="O2541" s="9" t="str">
        <f>VLOOKUP('Consolidtaed Data'!$D5996,'[1]Sales People'!$A:$B,2,0)</f>
        <v>Brian Hansen</v>
      </c>
      <c r="P2541" s="9" t="str">
        <f>VLOOKUP('Consolidtaed Data'!$E5996,[1]Customers!$A:$B,2,0)</f>
        <v>Adam Bailey</v>
      </c>
      <c r="Q2541" s="11">
        <f>WEEKDAY('Consolidtaed Data'!$F5996)</f>
        <v>6</v>
      </c>
      <c r="R2541" s="9">
        <f>MONTH('Consolidtaed Data'!$F5996)</f>
        <v>4</v>
      </c>
      <c r="S2541" s="9" t="str">
        <f>TEXT(Table3[[#This Row],[Purchase Date]],"MMMM")</f>
        <v>July</v>
      </c>
      <c r="T2541" s="9">
        <f>YEAR('Consolidtaed Data'!$F5996)</f>
        <v>2021</v>
      </c>
    </row>
    <row r="2542" spans="1:20" x14ac:dyDescent="0.3">
      <c r="A2542" s="9" t="s">
        <v>3554</v>
      </c>
      <c r="B2542" s="9" t="s">
        <v>382</v>
      </c>
      <c r="C2542" s="9" t="s">
        <v>152</v>
      </c>
      <c r="D2542" s="9" t="s">
        <v>127</v>
      </c>
      <c r="E2542" s="9" t="s">
        <v>448</v>
      </c>
      <c r="F2542" s="10">
        <v>44016</v>
      </c>
      <c r="G2542" s="10" t="str">
        <f>VLOOKUP(Table3[[#This Row],[Product ID]],[1]Products!$A:$G,2,0)</f>
        <v>Product 50</v>
      </c>
      <c r="H2542" s="22">
        <v>1</v>
      </c>
      <c r="I2542" s="9">
        <f>VLOOKUP('Consolidtaed Data'!$B6000,[1]Products!$A:$G,4,0)</f>
        <v>368</v>
      </c>
      <c r="J2542" s="9">
        <f>VLOOKUP('Consolidtaed Data'!$B6000,[1]Products!$A:$G,3,0)</f>
        <v>294</v>
      </c>
      <c r="K2542" s="9">
        <f>'Consolidtaed Data'!$J6000*'Consolidtaed Data'!$H6000</f>
        <v>3690</v>
      </c>
      <c r="L2542" s="9">
        <f>'Consolidtaed Data'!$I6000*'Consolidtaed Data'!$H6000</f>
        <v>5349</v>
      </c>
      <c r="M2542" s="9">
        <f>'Consolidtaed Data'!$L6000-'Consolidtaed Data'!$K6000</f>
        <v>656</v>
      </c>
      <c r="N2542" s="9" t="str">
        <f>VLOOKUP('Consolidtaed Data'!$C6000,[1]Locations!$A:$O,2,0)</f>
        <v>Burbank</v>
      </c>
      <c r="O2542" s="9" t="str">
        <f>VLOOKUP('Consolidtaed Data'!$D6000,'[1]Sales People'!$A:$B,2,0)</f>
        <v>Ronald Reed</v>
      </c>
      <c r="P2542" s="9" t="str">
        <f>VLOOKUP('Consolidtaed Data'!$E6000,[1]Customers!$A:$B,2,0)</f>
        <v>Nicholas Garcia</v>
      </c>
      <c r="Q2542" s="11">
        <f>WEEKDAY('Consolidtaed Data'!$F6000)</f>
        <v>7</v>
      </c>
      <c r="R2542" s="9">
        <f>MONTH('Consolidtaed Data'!$F6000)</f>
        <v>4</v>
      </c>
      <c r="S2542" s="9" t="str">
        <f>TEXT(Table3[[#This Row],[Purchase Date]],"MMMM")</f>
        <v>July</v>
      </c>
      <c r="T2542" s="9">
        <f>YEAR('Consolidtaed Data'!$F6000)</f>
        <v>2021</v>
      </c>
    </row>
    <row r="2543" spans="1:20" x14ac:dyDescent="0.3">
      <c r="A2543" s="9" t="s">
        <v>3555</v>
      </c>
      <c r="B2543" s="9" t="s">
        <v>191</v>
      </c>
      <c r="C2543" s="9" t="s">
        <v>458</v>
      </c>
      <c r="D2543" s="9" t="s">
        <v>83</v>
      </c>
      <c r="E2543" s="9" t="s">
        <v>4517</v>
      </c>
      <c r="F2543" s="10">
        <v>44016</v>
      </c>
      <c r="G2543" s="10" t="str">
        <f>VLOOKUP(Table3[[#This Row],[Product ID]],[1]Products!$A:$G,2,0)</f>
        <v>Product 36</v>
      </c>
      <c r="H2543" s="22">
        <v>1</v>
      </c>
      <c r="I2543" s="9">
        <f>VLOOKUP('Consolidtaed Data'!$B6193,[1]Products!$A:$G,4,0)</f>
        <v>847</v>
      </c>
      <c r="J2543" s="9">
        <f>VLOOKUP('Consolidtaed Data'!$B6193,[1]Products!$A:$G,3,0)</f>
        <v>534</v>
      </c>
      <c r="K2543" s="9">
        <f>'Consolidtaed Data'!$J6193*'Consolidtaed Data'!$H6193</f>
        <v>1820</v>
      </c>
      <c r="L2543" s="9">
        <f>'Consolidtaed Data'!$I6193*'Consolidtaed Data'!$H6193</f>
        <v>3196</v>
      </c>
      <c r="M2543" s="9">
        <f>'Consolidtaed Data'!$L6193-'Consolidtaed Data'!$K6193</f>
        <v>328</v>
      </c>
      <c r="N2543" s="9" t="str">
        <f>VLOOKUP('Consolidtaed Data'!$C6193,[1]Locations!$A:$O,2,0)</f>
        <v>Murrieta</v>
      </c>
      <c r="O2543" s="9" t="str">
        <f>VLOOKUP('Consolidtaed Data'!$D6193,'[1]Sales People'!$A:$B,2,0)</f>
        <v>Ryan Welch</v>
      </c>
      <c r="P2543" s="9" t="str">
        <f>VLOOKUP('Consolidtaed Data'!$E6193,[1]Customers!$A:$B,2,0)</f>
        <v>Terry Watson</v>
      </c>
      <c r="Q2543" s="11">
        <f>WEEKDAY('Consolidtaed Data'!$F6193)</f>
        <v>6</v>
      </c>
      <c r="R2543" s="9">
        <f>MONTH('Consolidtaed Data'!$F6193)</f>
        <v>4</v>
      </c>
      <c r="S2543" s="9" t="str">
        <f>TEXT(Table3[[#This Row],[Purchase Date]],"MMMM")</f>
        <v>July</v>
      </c>
      <c r="T2543" s="9">
        <f>YEAR('Consolidtaed Data'!$F6193)</f>
        <v>2021</v>
      </c>
    </row>
    <row r="2544" spans="1:20" x14ac:dyDescent="0.3">
      <c r="A2544" s="9" t="s">
        <v>3556</v>
      </c>
      <c r="B2544" s="9" t="s">
        <v>244</v>
      </c>
      <c r="C2544" s="9" t="s">
        <v>319</v>
      </c>
      <c r="D2544" s="9" t="s">
        <v>56</v>
      </c>
      <c r="E2544" s="9" t="s">
        <v>799</v>
      </c>
      <c r="F2544" s="10">
        <v>44016</v>
      </c>
      <c r="G2544" s="10" t="str">
        <f>VLOOKUP(Table3[[#This Row],[Product ID]],[1]Products!$A:$G,2,0)</f>
        <v>Product 76</v>
      </c>
      <c r="H2544" s="22">
        <v>3</v>
      </c>
      <c r="I2544" s="9">
        <f>VLOOKUP('Consolidtaed Data'!$B6202,[1]Products!$A:$G,4,0)</f>
        <v>1887</v>
      </c>
      <c r="J2544" s="9">
        <f>VLOOKUP('Consolidtaed Data'!$B6202,[1]Products!$A:$G,3,0)</f>
        <v>1378</v>
      </c>
      <c r="K2544" s="9">
        <f>'Consolidtaed Data'!$J6202*'Consolidtaed Data'!$H6202</f>
        <v>683</v>
      </c>
      <c r="L2544" s="9">
        <f>'Consolidtaed Data'!$I6202*'Consolidtaed Data'!$H6202</f>
        <v>1119</v>
      </c>
      <c r="M2544" s="9">
        <f>'Consolidtaed Data'!$L6202-'Consolidtaed Data'!$K6202</f>
        <v>383</v>
      </c>
      <c r="N2544" s="9" t="str">
        <f>VLOOKUP('Consolidtaed Data'!$C6202,[1]Locations!$A:$O,2,0)</f>
        <v>Carlsbad</v>
      </c>
      <c r="O2544" s="9" t="str">
        <f>VLOOKUP('Consolidtaed Data'!$D6202,'[1]Sales People'!$A:$B,2,0)</f>
        <v>Joshua Cook</v>
      </c>
      <c r="P2544" s="9" t="str">
        <f>VLOOKUP('Consolidtaed Data'!$E6202,[1]Customers!$A:$B,2,0)</f>
        <v>Eugene Weaver</v>
      </c>
      <c r="Q2544" s="11">
        <f>WEEKDAY('Consolidtaed Data'!$F6202)</f>
        <v>7</v>
      </c>
      <c r="R2544" s="9">
        <f>MONTH('Consolidtaed Data'!$F6202)</f>
        <v>4</v>
      </c>
      <c r="S2544" s="9" t="str">
        <f>TEXT(Table3[[#This Row],[Purchase Date]],"MMMM")</f>
        <v>July</v>
      </c>
      <c r="T2544" s="9">
        <f>YEAR('Consolidtaed Data'!$F6202)</f>
        <v>2021</v>
      </c>
    </row>
    <row r="2545" spans="1:20" x14ac:dyDescent="0.3">
      <c r="A2545" s="9" t="s">
        <v>3557</v>
      </c>
      <c r="B2545" s="9" t="s">
        <v>38</v>
      </c>
      <c r="C2545" s="9" t="s">
        <v>635</v>
      </c>
      <c r="D2545" s="9" t="s">
        <v>329</v>
      </c>
      <c r="E2545" s="9" t="s">
        <v>1031</v>
      </c>
      <c r="F2545" s="10">
        <v>44016</v>
      </c>
      <c r="G2545" s="10" t="str">
        <f>VLOOKUP(Table3[[#This Row],[Product ID]],[1]Products!$A:$G,2,0)</f>
        <v>Product 25</v>
      </c>
      <c r="H2545" s="22">
        <v>1</v>
      </c>
      <c r="I2545" s="9">
        <f>VLOOKUP('Consolidtaed Data'!$B6629,[1]Products!$A:$G,4,0)</f>
        <v>847</v>
      </c>
      <c r="J2545" s="9">
        <f>VLOOKUP('Consolidtaed Data'!$B6629,[1]Products!$A:$G,3,0)</f>
        <v>534</v>
      </c>
      <c r="K2545" s="9">
        <f>'Consolidtaed Data'!$J6629*'Consolidtaed Data'!$H6629</f>
        <v>416</v>
      </c>
      <c r="L2545" s="9">
        <f>'Consolidtaed Data'!$I6629*'Consolidtaed Data'!$H6629</f>
        <v>603</v>
      </c>
      <c r="M2545" s="9">
        <f>'Consolidtaed Data'!$L6629-'Consolidtaed Data'!$K6629</f>
        <v>288</v>
      </c>
      <c r="N2545" s="9" t="str">
        <f>VLOOKUP('Consolidtaed Data'!$C6629,[1]Locations!$A:$O,2,0)</f>
        <v>San Bernardino</v>
      </c>
      <c r="O2545" s="9" t="str">
        <f>VLOOKUP('Consolidtaed Data'!$D6629,'[1]Sales People'!$A:$B,2,0)</f>
        <v>Brian Thomas</v>
      </c>
      <c r="P2545" s="9" t="str">
        <f>VLOOKUP('Consolidtaed Data'!$E6629,[1]Customers!$A:$B,2,0)</f>
        <v>Andrew Burns</v>
      </c>
      <c r="Q2545" s="11">
        <f>WEEKDAY('Consolidtaed Data'!$F6629)</f>
        <v>5</v>
      </c>
      <c r="R2545" s="9">
        <f>MONTH('Consolidtaed Data'!$F6629)</f>
        <v>5</v>
      </c>
      <c r="S2545" s="9" t="str">
        <f>TEXT(Table3[[#This Row],[Purchase Date]],"MMMM")</f>
        <v>July</v>
      </c>
      <c r="T2545" s="9">
        <f>YEAR('Consolidtaed Data'!$F6629)</f>
        <v>2021</v>
      </c>
    </row>
    <row r="2546" spans="1:20" x14ac:dyDescent="0.3">
      <c r="A2546" s="9" t="s">
        <v>3558</v>
      </c>
      <c r="B2546" s="9" t="s">
        <v>284</v>
      </c>
      <c r="C2546" s="9" t="s">
        <v>122</v>
      </c>
      <c r="D2546" s="9" t="s">
        <v>315</v>
      </c>
      <c r="E2546" s="9" t="s">
        <v>2164</v>
      </c>
      <c r="F2546" s="10">
        <v>44016</v>
      </c>
      <c r="G2546" s="10" t="str">
        <f>VLOOKUP(Table3[[#This Row],[Product ID]],[1]Products!$A:$G,2,0)</f>
        <v>Product 96</v>
      </c>
      <c r="H2546" s="22">
        <v>2</v>
      </c>
      <c r="I2546" s="9">
        <f>VLOOKUP('Consolidtaed Data'!$B6659,[1]Products!$A:$G,4,0)</f>
        <v>818</v>
      </c>
      <c r="J2546" s="9">
        <f>VLOOKUP('Consolidtaed Data'!$B6659,[1]Products!$A:$G,3,0)</f>
        <v>450</v>
      </c>
      <c r="K2546" s="9">
        <f>'Consolidtaed Data'!$J6659*'Consolidtaed Data'!$H6659</f>
        <v>3554</v>
      </c>
      <c r="L2546" s="9">
        <f>'Consolidtaed Data'!$I6659*'Consolidtaed Data'!$H6659</f>
        <v>4282</v>
      </c>
      <c r="M2546" s="9">
        <f>'Consolidtaed Data'!$L6659-'Consolidtaed Data'!$K6659</f>
        <v>1200</v>
      </c>
      <c r="N2546" s="9" t="str">
        <f>VLOOKUP('Consolidtaed Data'!$C6659,[1]Locations!$A:$O,2,0)</f>
        <v>Oxnard</v>
      </c>
      <c r="O2546" s="9" t="str">
        <f>VLOOKUP('Consolidtaed Data'!$D6659,'[1]Sales People'!$A:$B,2,0)</f>
        <v>Joshua Taylor</v>
      </c>
      <c r="P2546" s="9" t="str">
        <f>VLOOKUP('Consolidtaed Data'!$E6659,[1]Customers!$A:$B,2,0)</f>
        <v>Arthur Welch</v>
      </c>
      <c r="Q2546" s="11">
        <f>WEEKDAY('Consolidtaed Data'!$F6659)</f>
        <v>7</v>
      </c>
      <c r="R2546" s="9">
        <f>MONTH('Consolidtaed Data'!$F6659)</f>
        <v>5</v>
      </c>
      <c r="S2546" s="9" t="str">
        <f>TEXT(Table3[[#This Row],[Purchase Date]],"MMMM")</f>
        <v>July</v>
      </c>
      <c r="T2546" s="9">
        <f>YEAR('Consolidtaed Data'!$F6659)</f>
        <v>2021</v>
      </c>
    </row>
    <row r="2547" spans="1:20" x14ac:dyDescent="0.3">
      <c r="A2547" s="9" t="s">
        <v>3559</v>
      </c>
      <c r="B2547" s="9" t="s">
        <v>209</v>
      </c>
      <c r="C2547" s="9" t="s">
        <v>472</v>
      </c>
      <c r="D2547" s="9" t="s">
        <v>197</v>
      </c>
      <c r="E2547" s="9" t="s">
        <v>1002</v>
      </c>
      <c r="F2547" s="10">
        <v>44016</v>
      </c>
      <c r="G2547" s="10" t="str">
        <f>VLOOKUP(Table3[[#This Row],[Product ID]],[1]Products!$A:$G,2,0)</f>
        <v>Product 86</v>
      </c>
      <c r="H2547" s="22">
        <v>4</v>
      </c>
      <c r="I2547" s="9">
        <f>VLOOKUP('Consolidtaed Data'!$B6838,[1]Products!$A:$G,4,0)</f>
        <v>871</v>
      </c>
      <c r="J2547" s="9">
        <f>VLOOKUP('Consolidtaed Data'!$B6838,[1]Products!$A:$G,3,0)</f>
        <v>540</v>
      </c>
      <c r="K2547" s="9">
        <f>'Consolidtaed Data'!$J6838*'Consolidtaed Data'!$H6838</f>
        <v>634</v>
      </c>
      <c r="L2547" s="9">
        <f>'Consolidtaed Data'!$I6838*'Consolidtaed Data'!$H6838</f>
        <v>880</v>
      </c>
      <c r="M2547" s="9">
        <f>'Consolidtaed Data'!$L6838-'Consolidtaed Data'!$K6838</f>
        <v>148</v>
      </c>
      <c r="N2547" s="9" t="str">
        <f>VLOOKUP('Consolidtaed Data'!$C6838,[1]Locations!$A:$O,2,0)</f>
        <v>Thousand Oaks</v>
      </c>
      <c r="O2547" s="9" t="str">
        <f>VLOOKUP('Consolidtaed Data'!$D6838,'[1]Sales People'!$A:$B,2,0)</f>
        <v>Carl Elliott</v>
      </c>
      <c r="P2547" s="9" t="str">
        <f>VLOOKUP('Consolidtaed Data'!$E6838,[1]Customers!$A:$B,2,0)</f>
        <v>Billy Reid</v>
      </c>
      <c r="Q2547" s="11">
        <f>WEEKDAY('Consolidtaed Data'!$F6838)</f>
        <v>7</v>
      </c>
      <c r="R2547" s="9">
        <f>MONTH('Consolidtaed Data'!$F6838)</f>
        <v>6</v>
      </c>
      <c r="S2547" s="9" t="str">
        <f>TEXT(Table3[[#This Row],[Purchase Date]],"MMMM")</f>
        <v>July</v>
      </c>
      <c r="T2547" s="9">
        <f>YEAR('Consolidtaed Data'!$F6838)</f>
        <v>2021</v>
      </c>
    </row>
    <row r="2548" spans="1:20" x14ac:dyDescent="0.3">
      <c r="A2548" s="9" t="s">
        <v>3560</v>
      </c>
      <c r="B2548" s="9" t="s">
        <v>225</v>
      </c>
      <c r="C2548" s="9" t="s">
        <v>82</v>
      </c>
      <c r="D2548" s="9" t="s">
        <v>402</v>
      </c>
      <c r="E2548" s="9" t="s">
        <v>1240</v>
      </c>
      <c r="F2548" s="10">
        <v>44016</v>
      </c>
      <c r="G2548" s="10" t="str">
        <f>VLOOKUP(Table3[[#This Row],[Product ID]],[1]Products!$A:$G,2,0)</f>
        <v>Product 24</v>
      </c>
      <c r="H2548" s="22">
        <v>1</v>
      </c>
      <c r="I2548" s="9">
        <f>VLOOKUP('Consolidtaed Data'!$B7061,[1]Products!$A:$G,4,0)</f>
        <v>504</v>
      </c>
      <c r="J2548" s="9">
        <f>VLOOKUP('Consolidtaed Data'!$B7061,[1]Products!$A:$G,3,0)</f>
        <v>408</v>
      </c>
      <c r="K2548" s="9">
        <f>'Consolidtaed Data'!$J7061*'Consolidtaed Data'!$H7061</f>
        <v>387</v>
      </c>
      <c r="L2548" s="9">
        <f>'Consolidtaed Data'!$I7061*'Consolidtaed Data'!$H7061</f>
        <v>667</v>
      </c>
      <c r="M2548" s="9">
        <f>'Consolidtaed Data'!$L7061-'Consolidtaed Data'!$K7061</f>
        <v>96</v>
      </c>
      <c r="N2548" s="9" t="str">
        <f>VLOOKUP('Consolidtaed Data'!$C7061,[1]Locations!$A:$O,2,0)</f>
        <v>Daly City</v>
      </c>
      <c r="O2548" s="9" t="str">
        <f>VLOOKUP('Consolidtaed Data'!$D7061,'[1]Sales People'!$A:$B,2,0)</f>
        <v>Brian Davis</v>
      </c>
      <c r="P2548" s="9" t="str">
        <f>VLOOKUP('Consolidtaed Data'!$E7061,[1]Customers!$A:$B,2,0)</f>
        <v>Jerry Barnes</v>
      </c>
      <c r="Q2548" s="11">
        <f>WEEKDAY('Consolidtaed Data'!$F7061)</f>
        <v>2</v>
      </c>
      <c r="R2548" s="9">
        <f>MONTH('Consolidtaed Data'!$F7061)</f>
        <v>6</v>
      </c>
      <c r="S2548" s="9" t="str">
        <f>TEXT(Table3[[#This Row],[Purchase Date]],"MMMM")</f>
        <v>July</v>
      </c>
      <c r="T2548" s="9">
        <f>YEAR('Consolidtaed Data'!$F7061)</f>
        <v>2021</v>
      </c>
    </row>
    <row r="2549" spans="1:20" x14ac:dyDescent="0.3">
      <c r="A2549" s="9" t="s">
        <v>3561</v>
      </c>
      <c r="B2549" s="9" t="s">
        <v>119</v>
      </c>
      <c r="C2549" s="9" t="s">
        <v>302</v>
      </c>
      <c r="D2549" s="9" t="s">
        <v>220</v>
      </c>
      <c r="E2549" s="9" t="s">
        <v>2303</v>
      </c>
      <c r="F2549" s="10">
        <v>44016</v>
      </c>
      <c r="G2549" s="10" t="str">
        <f>VLOOKUP(Table3[[#This Row],[Product ID]],[1]Products!$A:$G,2,0)</f>
        <v>Product 67</v>
      </c>
      <c r="H2549" s="22">
        <v>1</v>
      </c>
      <c r="I2549" s="9">
        <f>VLOOKUP('Consolidtaed Data'!$B7690,[1]Products!$A:$G,4,0)</f>
        <v>2464</v>
      </c>
      <c r="J2549" s="9">
        <f>VLOOKUP('Consolidtaed Data'!$B7690,[1]Products!$A:$G,3,0)</f>
        <v>1774</v>
      </c>
      <c r="K2549" s="9">
        <f>'Consolidtaed Data'!$J7690*'Consolidtaed Data'!$H7690</f>
        <v>1224</v>
      </c>
      <c r="L2549" s="9">
        <f>'Consolidtaed Data'!$I7690*'Consolidtaed Data'!$H7690</f>
        <v>1512</v>
      </c>
      <c r="M2549" s="9">
        <f>'Consolidtaed Data'!$L7690-'Consolidtaed Data'!$K7690</f>
        <v>204</v>
      </c>
      <c r="N2549" s="9" t="str">
        <f>VLOOKUP('Consolidtaed Data'!$C7690,[1]Locations!$A:$O,2,0)</f>
        <v>Daly City</v>
      </c>
      <c r="O2549" s="9" t="str">
        <f>VLOOKUP('Consolidtaed Data'!$D7690,'[1]Sales People'!$A:$B,2,0)</f>
        <v>Joe Sims</v>
      </c>
      <c r="P2549" s="9" t="str">
        <f>VLOOKUP('Consolidtaed Data'!$E7690,[1]Customers!$A:$B,2,0)</f>
        <v>Martin Olson</v>
      </c>
      <c r="Q2549" s="11">
        <f>WEEKDAY('Consolidtaed Data'!$F7690)</f>
        <v>7</v>
      </c>
      <c r="R2549" s="9">
        <f>MONTH('Consolidtaed Data'!$F7690)</f>
        <v>8</v>
      </c>
      <c r="S2549" s="9" t="str">
        <f>TEXT(Table3[[#This Row],[Purchase Date]],"MMMM")</f>
        <v>July</v>
      </c>
      <c r="T2549" s="9">
        <f>YEAR('Consolidtaed Data'!$F7690)</f>
        <v>2021</v>
      </c>
    </row>
    <row r="2550" spans="1:20" x14ac:dyDescent="0.3">
      <c r="A2550" s="9" t="s">
        <v>3562</v>
      </c>
      <c r="B2550" s="9" t="s">
        <v>549</v>
      </c>
      <c r="C2550" s="9" t="s">
        <v>357</v>
      </c>
      <c r="D2550" s="9" t="s">
        <v>91</v>
      </c>
      <c r="E2550" s="9" t="s">
        <v>722</v>
      </c>
      <c r="F2550" s="10">
        <v>44016</v>
      </c>
      <c r="G2550" s="10" t="str">
        <f>VLOOKUP(Table3[[#This Row],[Product ID]],[1]Products!$A:$G,2,0)</f>
        <v>Product 10</v>
      </c>
      <c r="H2550" s="22">
        <v>1</v>
      </c>
      <c r="I2550" s="9">
        <f>VLOOKUP('Consolidtaed Data'!$B7802,[1]Products!$A:$G,4,0)</f>
        <v>1119</v>
      </c>
      <c r="J2550" s="9">
        <f>VLOOKUP('Consolidtaed Data'!$B7802,[1]Products!$A:$G,3,0)</f>
        <v>683</v>
      </c>
      <c r="K2550" s="9">
        <f>'Consolidtaed Data'!$J7802*'Consolidtaed Data'!$H7802</f>
        <v>536</v>
      </c>
      <c r="L2550" s="9">
        <f>'Consolidtaed Data'!$I7802*'Consolidtaed Data'!$H7802</f>
        <v>800</v>
      </c>
      <c r="M2550" s="9">
        <f>'Consolidtaed Data'!$L7802-'Consolidtaed Data'!$K7802</f>
        <v>74</v>
      </c>
      <c r="N2550" s="9" t="str">
        <f>VLOOKUP('Consolidtaed Data'!$C7802,[1]Locations!$A:$O,2,0)</f>
        <v>Sunnyvale</v>
      </c>
      <c r="O2550" s="9" t="str">
        <f>VLOOKUP('Consolidtaed Data'!$D7802,'[1]Sales People'!$A:$B,2,0)</f>
        <v>Joshua Taylor</v>
      </c>
      <c r="P2550" s="9" t="str">
        <f>VLOOKUP('Consolidtaed Data'!$E7802,[1]Customers!$A:$B,2,0)</f>
        <v>Kenneth Ryan</v>
      </c>
      <c r="Q2550" s="11">
        <f>WEEKDAY('Consolidtaed Data'!$F7802)</f>
        <v>1</v>
      </c>
      <c r="R2550" s="9">
        <f>MONTH('Consolidtaed Data'!$F7802)</f>
        <v>8</v>
      </c>
      <c r="S2550" s="9" t="str">
        <f>TEXT(Table3[[#This Row],[Purchase Date]],"MMMM")</f>
        <v>July</v>
      </c>
      <c r="T2550" s="9">
        <f>YEAR('Consolidtaed Data'!$F7802)</f>
        <v>2021</v>
      </c>
    </row>
    <row r="2551" spans="1:20" x14ac:dyDescent="0.3">
      <c r="A2551" s="9" t="s">
        <v>3563</v>
      </c>
      <c r="B2551" s="9" t="s">
        <v>234</v>
      </c>
      <c r="C2551" s="9" t="s">
        <v>352</v>
      </c>
      <c r="D2551" s="9" t="s">
        <v>161</v>
      </c>
      <c r="E2551" s="9" t="s">
        <v>1031</v>
      </c>
      <c r="F2551" s="10">
        <v>44016</v>
      </c>
      <c r="G2551" s="10" t="str">
        <f>VLOOKUP(Table3[[#This Row],[Product ID]],[1]Products!$A:$G,2,0)</f>
        <v>Product 54</v>
      </c>
      <c r="H2551" s="22">
        <v>1</v>
      </c>
      <c r="I2551" s="9">
        <f>VLOOKUP('Consolidtaed Data'!$B7807,[1]Products!$A:$G,4,0)</f>
        <v>392</v>
      </c>
      <c r="J2551" s="9">
        <f>VLOOKUP('Consolidtaed Data'!$B7807,[1]Products!$A:$G,3,0)</f>
        <v>255</v>
      </c>
      <c r="K2551" s="9">
        <f>'Consolidtaed Data'!$J7807*'Consolidtaed Data'!$H7807</f>
        <v>7096</v>
      </c>
      <c r="L2551" s="9">
        <f>'Consolidtaed Data'!$I7807*'Consolidtaed Data'!$H7807</f>
        <v>9856</v>
      </c>
      <c r="M2551" s="9">
        <f>'Consolidtaed Data'!$L7807-'Consolidtaed Data'!$K7807</f>
        <v>1056</v>
      </c>
      <c r="N2551" s="9" t="str">
        <f>VLOOKUP('Consolidtaed Data'!$C7807,[1]Locations!$A:$O,2,0)</f>
        <v>Modesto</v>
      </c>
      <c r="O2551" s="9" t="str">
        <f>VLOOKUP('Consolidtaed Data'!$D7807,'[1]Sales People'!$A:$B,2,0)</f>
        <v>Howard Sims</v>
      </c>
      <c r="P2551" s="9" t="str">
        <f>VLOOKUP('Consolidtaed Data'!$E7807,[1]Customers!$A:$B,2,0)</f>
        <v>Carlos Smith</v>
      </c>
      <c r="Q2551" s="11">
        <f>WEEKDAY('Consolidtaed Data'!$F7807)</f>
        <v>2</v>
      </c>
      <c r="R2551" s="9">
        <f>MONTH('Consolidtaed Data'!$F7807)</f>
        <v>8</v>
      </c>
      <c r="S2551" s="9" t="str">
        <f>TEXT(Table3[[#This Row],[Purchase Date]],"MMMM")</f>
        <v>July</v>
      </c>
      <c r="T2551" s="9">
        <f>YEAR('Consolidtaed Data'!$F7807)</f>
        <v>2021</v>
      </c>
    </row>
    <row r="2552" spans="1:20" x14ac:dyDescent="0.3">
      <c r="A2552" s="9" t="s">
        <v>3564</v>
      </c>
      <c r="B2552" s="9" t="s">
        <v>54</v>
      </c>
      <c r="C2552" s="9" t="s">
        <v>82</v>
      </c>
      <c r="D2552" s="9" t="s">
        <v>43</v>
      </c>
      <c r="E2552" s="9" t="s">
        <v>1529</v>
      </c>
      <c r="F2552" s="10">
        <v>44016</v>
      </c>
      <c r="G2552" s="10" t="str">
        <f>VLOOKUP(Table3[[#This Row],[Product ID]],[1]Products!$A:$G,2,0)</f>
        <v>Product 41</v>
      </c>
      <c r="H2552" s="22">
        <v>1</v>
      </c>
      <c r="I2552" s="9">
        <f>VLOOKUP('Consolidtaed Data'!$B8557,[1]Products!$A:$G,4,0)</f>
        <v>368</v>
      </c>
      <c r="J2552" s="9">
        <f>VLOOKUP('Consolidtaed Data'!$B8557,[1]Products!$A:$G,3,0)</f>
        <v>294</v>
      </c>
      <c r="K2552" s="9">
        <f>'Consolidtaed Data'!$J8557*'Consolidtaed Data'!$H8557</f>
        <v>1044</v>
      </c>
      <c r="L2552" s="9">
        <f>'Consolidtaed Data'!$I8557*'Consolidtaed Data'!$H8557</f>
        <v>1899</v>
      </c>
      <c r="M2552" s="9">
        <f>'Consolidtaed Data'!$L8557-'Consolidtaed Data'!$K8557</f>
        <v>742</v>
      </c>
      <c r="N2552" s="9" t="str">
        <f>VLOOKUP('Consolidtaed Data'!$C8557,[1]Locations!$A:$O,2,0)</f>
        <v>Palmdale</v>
      </c>
      <c r="O2552" s="9" t="str">
        <f>VLOOKUP('Consolidtaed Data'!$D8557,'[1]Sales People'!$A:$B,2,0)</f>
        <v>Jeremy Mendoza</v>
      </c>
      <c r="P2552" s="9" t="str">
        <f>VLOOKUP('Consolidtaed Data'!$E8557,[1]Customers!$A:$B,2,0)</f>
        <v>Alan Gomez</v>
      </c>
      <c r="Q2552" s="11">
        <f>WEEKDAY('Consolidtaed Data'!$F8557)</f>
        <v>3</v>
      </c>
      <c r="R2552" s="9">
        <f>MONTH('Consolidtaed Data'!$F8557)</f>
        <v>10</v>
      </c>
      <c r="S2552" s="9" t="str">
        <f>TEXT(Table3[[#This Row],[Purchase Date]],"MMMM")</f>
        <v>July</v>
      </c>
      <c r="T2552" s="9">
        <f>YEAR('Consolidtaed Data'!$F8557)</f>
        <v>2021</v>
      </c>
    </row>
    <row r="2553" spans="1:20" x14ac:dyDescent="0.3">
      <c r="A2553" s="9" t="s">
        <v>3565</v>
      </c>
      <c r="B2553" s="9" t="s">
        <v>284</v>
      </c>
      <c r="C2553" s="9" t="s">
        <v>99</v>
      </c>
      <c r="D2553" s="9" t="s">
        <v>13</v>
      </c>
      <c r="E2553" s="9" t="s">
        <v>1545</v>
      </c>
      <c r="F2553" s="10">
        <v>44016</v>
      </c>
      <c r="G2553" s="10" t="str">
        <f>VLOOKUP(Table3[[#This Row],[Product ID]],[1]Products!$A:$G,2,0)</f>
        <v>Product 96</v>
      </c>
      <c r="H2553" s="22">
        <v>1</v>
      </c>
      <c r="I2553" s="9">
        <f>VLOOKUP('Consolidtaed Data'!$B8978,[1]Products!$A:$G,4,0)</f>
        <v>545</v>
      </c>
      <c r="J2553" s="9">
        <f>VLOOKUP('Consolidtaed Data'!$B8978,[1]Products!$A:$G,3,0)</f>
        <v>425</v>
      </c>
      <c r="K2553" s="9">
        <f>'Consolidtaed Data'!$J8978*'Consolidtaed Data'!$H8978</f>
        <v>872</v>
      </c>
      <c r="L2553" s="9">
        <f>'Consolidtaed Data'!$I8978*'Consolidtaed Data'!$H8978</f>
        <v>1743</v>
      </c>
      <c r="M2553" s="9">
        <f>'Consolidtaed Data'!$L8978-'Consolidtaed Data'!$K8978</f>
        <v>1293</v>
      </c>
      <c r="N2553" s="9" t="str">
        <f>VLOOKUP('Consolidtaed Data'!$C8978,[1]Locations!$A:$O,2,0)</f>
        <v>Hayward</v>
      </c>
      <c r="O2553" s="9" t="str">
        <f>VLOOKUP('Consolidtaed Data'!$D8978,'[1]Sales People'!$A:$B,2,0)</f>
        <v>Justin Lynch</v>
      </c>
      <c r="P2553" s="9" t="str">
        <f>VLOOKUP('Consolidtaed Data'!$E8978,[1]Customers!$A:$B,2,0)</f>
        <v>Patrick Morales</v>
      </c>
      <c r="Q2553" s="11">
        <f>WEEKDAY('Consolidtaed Data'!$F8978)</f>
        <v>5</v>
      </c>
      <c r="R2553" s="9">
        <f>MONTH('Consolidtaed Data'!$F8978)</f>
        <v>11</v>
      </c>
      <c r="S2553" s="9" t="str">
        <f>TEXT(Table3[[#This Row],[Purchase Date]],"MMMM")</f>
        <v>July</v>
      </c>
      <c r="T2553" s="9">
        <f>YEAR('Consolidtaed Data'!$F8978)</f>
        <v>2021</v>
      </c>
    </row>
    <row r="2554" spans="1:20" x14ac:dyDescent="0.3">
      <c r="A2554" s="9" t="s">
        <v>3566</v>
      </c>
      <c r="B2554" s="9" t="s">
        <v>230</v>
      </c>
      <c r="C2554" s="9" t="s">
        <v>165</v>
      </c>
      <c r="D2554" s="9" t="s">
        <v>174</v>
      </c>
      <c r="E2554" s="9" t="s">
        <v>980</v>
      </c>
      <c r="F2554" s="10">
        <v>44016</v>
      </c>
      <c r="G2554" s="10" t="str">
        <f>VLOOKUP(Table3[[#This Row],[Product ID]],[1]Products!$A:$G,2,0)</f>
        <v>Product 31</v>
      </c>
      <c r="H2554" s="22">
        <v>1</v>
      </c>
      <c r="I2554" s="9">
        <f>VLOOKUP('Consolidtaed Data'!$B9494,[1]Products!$A:$G,4,0)</f>
        <v>826</v>
      </c>
      <c r="J2554" s="9">
        <f>VLOOKUP('Consolidtaed Data'!$B9494,[1]Products!$A:$G,3,0)</f>
        <v>562</v>
      </c>
      <c r="K2554" s="9">
        <f>'Consolidtaed Data'!$J9494*'Consolidtaed Data'!$H9494</f>
        <v>1223</v>
      </c>
      <c r="L2554" s="9">
        <f>'Consolidtaed Data'!$I9494*'Consolidtaed Data'!$H9494</f>
        <v>2005</v>
      </c>
      <c r="M2554" s="9">
        <f>'Consolidtaed Data'!$L9494-'Consolidtaed Data'!$K9494</f>
        <v>406</v>
      </c>
      <c r="N2554" s="9" t="str">
        <f>VLOOKUP('Consolidtaed Data'!$C9494,[1]Locations!$A:$O,2,0)</f>
        <v>Moreno Valley</v>
      </c>
      <c r="O2554" s="9" t="str">
        <f>VLOOKUP('Consolidtaed Data'!$D9494,'[1]Sales People'!$A:$B,2,0)</f>
        <v>Larry Marshall</v>
      </c>
      <c r="P2554" s="9" t="str">
        <f>VLOOKUP('Consolidtaed Data'!$E9494,[1]Customers!$A:$B,2,0)</f>
        <v>George Ellis</v>
      </c>
      <c r="Q2554" s="11">
        <f>WEEKDAY('Consolidtaed Data'!$F9494)</f>
        <v>1</v>
      </c>
      <c r="R2554" s="9">
        <f>MONTH('Consolidtaed Data'!$F9494)</f>
        <v>12</v>
      </c>
      <c r="S2554" s="9" t="str">
        <f>TEXT(Table3[[#This Row],[Purchase Date]],"MMMM")</f>
        <v>July</v>
      </c>
      <c r="T2554" s="9">
        <f>YEAR('Consolidtaed Data'!$F9494)</f>
        <v>2021</v>
      </c>
    </row>
    <row r="2555" spans="1:20" x14ac:dyDescent="0.3">
      <c r="A2555" s="9" t="s">
        <v>3567</v>
      </c>
      <c r="B2555" s="9" t="s">
        <v>318</v>
      </c>
      <c r="C2555" s="9" t="s">
        <v>45</v>
      </c>
      <c r="D2555" s="9" t="s">
        <v>235</v>
      </c>
      <c r="E2555" s="9" t="s">
        <v>1071</v>
      </c>
      <c r="F2555" s="10">
        <v>44017</v>
      </c>
      <c r="G2555" s="10" t="str">
        <f>VLOOKUP(Table3[[#This Row],[Product ID]],[1]Products!$A:$G,2,0)</f>
        <v>Product 89</v>
      </c>
      <c r="H2555" s="22">
        <v>2</v>
      </c>
      <c r="I2555" s="9">
        <f>VLOOKUP('Consolidtaed Data'!$B5170,[1]Products!$A:$G,4,0)</f>
        <v>392</v>
      </c>
      <c r="J2555" s="9">
        <f>VLOOKUP('Consolidtaed Data'!$B5170,[1]Products!$A:$G,3,0)</f>
        <v>255</v>
      </c>
      <c r="K2555" s="9">
        <f>'Consolidtaed Data'!$J5170*'Consolidtaed Data'!$H5170</f>
        <v>1128</v>
      </c>
      <c r="L2555" s="9">
        <f>'Consolidtaed Data'!$I5170*'Consolidtaed Data'!$H5170</f>
        <v>1374</v>
      </c>
      <c r="M2555" s="9">
        <f>'Consolidtaed Data'!$L5170-'Consolidtaed Data'!$K5170</f>
        <v>662</v>
      </c>
      <c r="N2555" s="9" t="str">
        <f>VLOOKUP('Consolidtaed Data'!$C5170,[1]Locations!$A:$O,2,0)</f>
        <v>Salinas</v>
      </c>
      <c r="O2555" s="9" t="str">
        <f>VLOOKUP('Consolidtaed Data'!$D5170,'[1]Sales People'!$A:$B,2,0)</f>
        <v>Justin Lynch</v>
      </c>
      <c r="P2555" s="9" t="str">
        <f>VLOOKUP('Consolidtaed Data'!$E5170,[1]Customers!$A:$B,2,0)</f>
        <v>Randy Webb</v>
      </c>
      <c r="Q2555" s="11">
        <f>WEEKDAY('Consolidtaed Data'!$F5170)</f>
        <v>6</v>
      </c>
      <c r="R2555" s="9">
        <f>MONTH('Consolidtaed Data'!$F5170)</f>
        <v>1</v>
      </c>
      <c r="S2555" s="9" t="str">
        <f>TEXT(Table3[[#This Row],[Purchase Date]],"MMMM")</f>
        <v>July</v>
      </c>
      <c r="T2555" s="9">
        <f>YEAR('Consolidtaed Data'!$F5170)</f>
        <v>2021</v>
      </c>
    </row>
    <row r="2556" spans="1:20" x14ac:dyDescent="0.3">
      <c r="A2556" s="9" t="s">
        <v>3568</v>
      </c>
      <c r="B2556" s="9" t="s">
        <v>355</v>
      </c>
      <c r="C2556" s="9" t="s">
        <v>140</v>
      </c>
      <c r="D2556" s="9" t="s">
        <v>131</v>
      </c>
      <c r="E2556" s="9" t="s">
        <v>931</v>
      </c>
      <c r="F2556" s="10">
        <v>44017</v>
      </c>
      <c r="G2556" s="10" t="str">
        <f>VLOOKUP(Table3[[#This Row],[Product ID]],[1]Products!$A:$G,2,0)</f>
        <v>Product 100</v>
      </c>
      <c r="H2556" s="22">
        <v>3</v>
      </c>
      <c r="I2556" s="9">
        <f>VLOOKUP('Consolidtaed Data'!$B5428,[1]Products!$A:$G,4,0)</f>
        <v>1743</v>
      </c>
      <c r="J2556" s="9">
        <f>VLOOKUP('Consolidtaed Data'!$B5428,[1]Products!$A:$G,3,0)</f>
        <v>872</v>
      </c>
      <c r="K2556" s="9">
        <f>'Consolidtaed Data'!$J5428*'Consolidtaed Data'!$H5428</f>
        <v>2794</v>
      </c>
      <c r="L2556" s="9">
        <f>'Consolidtaed Data'!$I5428*'Consolidtaed Data'!$H5428</f>
        <v>3934</v>
      </c>
      <c r="M2556" s="9">
        <f>'Consolidtaed Data'!$L5428-'Consolidtaed Data'!$K5428</f>
        <v>192</v>
      </c>
      <c r="N2556" s="9" t="str">
        <f>VLOOKUP('Consolidtaed Data'!$C5428,[1]Locations!$A:$O,2,0)</f>
        <v>East Los Angeles</v>
      </c>
      <c r="O2556" s="9" t="str">
        <f>VLOOKUP('Consolidtaed Data'!$D5428,'[1]Sales People'!$A:$B,2,0)</f>
        <v>Arthur Mccoy</v>
      </c>
      <c r="P2556" s="9" t="str">
        <f>VLOOKUP('Consolidtaed Data'!$E5428,[1]Customers!$A:$B,2,0)</f>
        <v>Wayne Ortiz</v>
      </c>
      <c r="Q2556" s="11">
        <f>WEEKDAY('Consolidtaed Data'!$F5428)</f>
        <v>6</v>
      </c>
      <c r="R2556" s="9">
        <f>MONTH('Consolidtaed Data'!$F5428)</f>
        <v>2</v>
      </c>
      <c r="S2556" s="9" t="str">
        <f>TEXT(Table3[[#This Row],[Purchase Date]],"MMMM")</f>
        <v>July</v>
      </c>
      <c r="T2556" s="9">
        <f>YEAR('Consolidtaed Data'!$F5428)</f>
        <v>2021</v>
      </c>
    </row>
    <row r="2557" spans="1:20" x14ac:dyDescent="0.3">
      <c r="A2557" s="9" t="s">
        <v>3569</v>
      </c>
      <c r="B2557" s="9" t="s">
        <v>318</v>
      </c>
      <c r="C2557" s="9" t="s">
        <v>39</v>
      </c>
      <c r="D2557" s="9" t="s">
        <v>100</v>
      </c>
      <c r="E2557" s="9" t="s">
        <v>1668</v>
      </c>
      <c r="F2557" s="10">
        <v>44017</v>
      </c>
      <c r="G2557" s="10" t="str">
        <f>VLOOKUP(Table3[[#This Row],[Product ID]],[1]Products!$A:$G,2,0)</f>
        <v>Product 89</v>
      </c>
      <c r="H2557" s="22">
        <v>4</v>
      </c>
      <c r="I2557" s="9">
        <f>VLOOKUP('Consolidtaed Data'!$B6549,[1]Products!$A:$G,4,0)</f>
        <v>596</v>
      </c>
      <c r="J2557" s="9">
        <f>VLOOKUP('Consolidtaed Data'!$B6549,[1]Products!$A:$G,3,0)</f>
        <v>358</v>
      </c>
      <c r="K2557" s="9">
        <f>'Consolidtaed Data'!$J6549*'Consolidtaed Data'!$H6549</f>
        <v>3660</v>
      </c>
      <c r="L2557" s="9">
        <f>'Consolidtaed Data'!$I6549*'Consolidtaed Data'!$H6549</f>
        <v>5013</v>
      </c>
      <c r="M2557" s="9">
        <f>'Consolidtaed Data'!$L6549-'Consolidtaed Data'!$K6549</f>
        <v>1100</v>
      </c>
      <c r="N2557" s="9" t="str">
        <f>VLOOKUP('Consolidtaed Data'!$C6549,[1]Locations!$A:$O,2,0)</f>
        <v>Santa Clara</v>
      </c>
      <c r="O2557" s="9" t="str">
        <f>VLOOKUP('Consolidtaed Data'!$D6549,'[1]Sales People'!$A:$B,2,0)</f>
        <v>Walter Cook</v>
      </c>
      <c r="P2557" s="9" t="str">
        <f>VLOOKUP('Consolidtaed Data'!$E6549,[1]Customers!$A:$B,2,0)</f>
        <v>Kevin Willis</v>
      </c>
      <c r="Q2557" s="11">
        <f>WEEKDAY('Consolidtaed Data'!$F6549)</f>
        <v>5</v>
      </c>
      <c r="R2557" s="9">
        <f>MONTH('Consolidtaed Data'!$F6549)</f>
        <v>5</v>
      </c>
      <c r="S2557" s="9" t="str">
        <f>TEXT(Table3[[#This Row],[Purchase Date]],"MMMM")</f>
        <v>July</v>
      </c>
      <c r="T2557" s="9">
        <f>YEAR('Consolidtaed Data'!$F6549)</f>
        <v>2021</v>
      </c>
    </row>
    <row r="2558" spans="1:20" x14ac:dyDescent="0.3">
      <c r="A2558" s="9" t="s">
        <v>3570</v>
      </c>
      <c r="B2558" s="9" t="s">
        <v>139</v>
      </c>
      <c r="C2558" s="9" t="s">
        <v>253</v>
      </c>
      <c r="D2558" s="9" t="s">
        <v>87</v>
      </c>
      <c r="E2558" s="9" t="s">
        <v>189</v>
      </c>
      <c r="F2558" s="10">
        <v>44017</v>
      </c>
      <c r="G2558" s="10" t="str">
        <f>VLOOKUP(Table3[[#This Row],[Product ID]],[1]Products!$A:$G,2,0)</f>
        <v>Product 13</v>
      </c>
      <c r="H2558" s="22">
        <v>4</v>
      </c>
      <c r="I2558" s="9">
        <f>VLOOKUP('Consolidtaed Data'!$B6553,[1]Products!$A:$G,4,0)</f>
        <v>1500</v>
      </c>
      <c r="J2558" s="9">
        <f>VLOOKUP('Consolidtaed Data'!$B6553,[1]Products!$A:$G,3,0)</f>
        <v>900</v>
      </c>
      <c r="K2558" s="9">
        <f>'Consolidtaed Data'!$J6553*'Consolidtaed Data'!$H6553</f>
        <v>1108</v>
      </c>
      <c r="L2558" s="9">
        <f>'Consolidtaed Data'!$I6553*'Consolidtaed Data'!$H6553</f>
        <v>1351</v>
      </c>
      <c r="M2558" s="9">
        <f>'Consolidtaed Data'!$L6553-'Consolidtaed Data'!$K6553</f>
        <v>44</v>
      </c>
      <c r="N2558" s="9" t="str">
        <f>VLOOKUP('Consolidtaed Data'!$C6553,[1]Locations!$A:$O,2,0)</f>
        <v>Clovis</v>
      </c>
      <c r="O2558" s="9" t="str">
        <f>VLOOKUP('Consolidtaed Data'!$D6553,'[1]Sales People'!$A:$B,2,0)</f>
        <v>Henry Nelson</v>
      </c>
      <c r="P2558" s="9" t="str">
        <f>VLOOKUP('Consolidtaed Data'!$E6553,[1]Customers!$A:$B,2,0)</f>
        <v>Richard Carr</v>
      </c>
      <c r="Q2558" s="11">
        <f>WEEKDAY('Consolidtaed Data'!$F6553)</f>
        <v>5</v>
      </c>
      <c r="R2558" s="9">
        <f>MONTH('Consolidtaed Data'!$F6553)</f>
        <v>5</v>
      </c>
      <c r="S2558" s="9" t="str">
        <f>TEXT(Table3[[#This Row],[Purchase Date]],"MMMM")</f>
        <v>July</v>
      </c>
      <c r="T2558" s="9">
        <f>YEAR('Consolidtaed Data'!$F6553)</f>
        <v>2021</v>
      </c>
    </row>
    <row r="2559" spans="1:20" x14ac:dyDescent="0.3">
      <c r="A2559" s="9" t="s">
        <v>3571</v>
      </c>
      <c r="B2559" s="9" t="s">
        <v>390</v>
      </c>
      <c r="C2559" s="9" t="s">
        <v>462</v>
      </c>
      <c r="D2559" s="9" t="s">
        <v>35</v>
      </c>
      <c r="E2559" s="9" t="s">
        <v>516</v>
      </c>
      <c r="F2559" s="10">
        <v>44017</v>
      </c>
      <c r="G2559" s="10" t="str">
        <f>VLOOKUP(Table3[[#This Row],[Product ID]],[1]Products!$A:$G,2,0)</f>
        <v>Product 48</v>
      </c>
      <c r="H2559" s="22">
        <v>1</v>
      </c>
      <c r="I2559" s="9">
        <f>VLOOKUP('Consolidtaed Data'!$B7286,[1]Products!$A:$G,4,0)</f>
        <v>1635</v>
      </c>
      <c r="J2559" s="9">
        <f>VLOOKUP('Consolidtaed Data'!$B7286,[1]Products!$A:$G,3,0)</f>
        <v>1046</v>
      </c>
      <c r="K2559" s="9">
        <f>'Consolidtaed Data'!$J7286*'Consolidtaed Data'!$H7286</f>
        <v>5044</v>
      </c>
      <c r="L2559" s="9">
        <f>'Consolidtaed Data'!$I7286*'Consolidtaed Data'!$H7286</f>
        <v>6552</v>
      </c>
      <c r="M2559" s="9">
        <f>'Consolidtaed Data'!$L7286-'Consolidtaed Data'!$K7286</f>
        <v>198</v>
      </c>
      <c r="N2559" s="9" t="str">
        <f>VLOOKUP('Consolidtaed Data'!$C7286,[1]Locations!$A:$O,2,0)</f>
        <v>Downey</v>
      </c>
      <c r="O2559" s="9" t="str">
        <f>VLOOKUP('Consolidtaed Data'!$D7286,'[1]Sales People'!$A:$B,2,0)</f>
        <v>Martin Carr</v>
      </c>
      <c r="P2559" s="9" t="str">
        <f>VLOOKUP('Consolidtaed Data'!$E7286,[1]Customers!$A:$B,2,0)</f>
        <v>Frank Schmidt</v>
      </c>
      <c r="Q2559" s="11">
        <f>WEEKDAY('Consolidtaed Data'!$F7286)</f>
        <v>4</v>
      </c>
      <c r="R2559" s="9">
        <f>MONTH('Consolidtaed Data'!$F7286)</f>
        <v>7</v>
      </c>
      <c r="S2559" s="9" t="str">
        <f>TEXT(Table3[[#This Row],[Purchase Date]],"MMMM")</f>
        <v>July</v>
      </c>
      <c r="T2559" s="9">
        <f>YEAR('Consolidtaed Data'!$F7286)</f>
        <v>2021</v>
      </c>
    </row>
    <row r="2560" spans="1:20" x14ac:dyDescent="0.3">
      <c r="A2560" s="9" t="s">
        <v>3572</v>
      </c>
      <c r="B2560" s="9" t="s">
        <v>340</v>
      </c>
      <c r="C2560" s="9" t="s">
        <v>30</v>
      </c>
      <c r="D2560" s="9" t="s">
        <v>174</v>
      </c>
      <c r="E2560" s="9" t="s">
        <v>2288</v>
      </c>
      <c r="F2560" s="10">
        <v>44017</v>
      </c>
      <c r="G2560" s="10" t="str">
        <f>VLOOKUP(Table3[[#This Row],[Product ID]],[1]Products!$A:$G,2,0)</f>
        <v>Product 34</v>
      </c>
      <c r="H2560" s="22">
        <v>1</v>
      </c>
      <c r="I2560" s="9">
        <f>VLOOKUP('Consolidtaed Data'!$B7439,[1]Products!$A:$G,4,0)</f>
        <v>504</v>
      </c>
      <c r="J2560" s="9">
        <f>VLOOKUP('Consolidtaed Data'!$B7439,[1]Products!$A:$G,3,0)</f>
        <v>408</v>
      </c>
      <c r="K2560" s="9">
        <f>'Consolidtaed Data'!$J7439*'Consolidtaed Data'!$H7439</f>
        <v>5322</v>
      </c>
      <c r="L2560" s="9">
        <f>'Consolidtaed Data'!$I7439*'Consolidtaed Data'!$H7439</f>
        <v>7392</v>
      </c>
      <c r="M2560" s="9">
        <f>'Consolidtaed Data'!$L7439-'Consolidtaed Data'!$K7439</f>
        <v>96</v>
      </c>
      <c r="N2560" s="9" t="str">
        <f>VLOOKUP('Consolidtaed Data'!$C7439,[1]Locations!$A:$O,2,0)</f>
        <v>Simi Valley</v>
      </c>
      <c r="O2560" s="9" t="str">
        <f>VLOOKUP('Consolidtaed Data'!$D7439,'[1]Sales People'!$A:$B,2,0)</f>
        <v>Andrew Bowman</v>
      </c>
      <c r="P2560" s="9" t="str">
        <f>VLOOKUP('Consolidtaed Data'!$E7439,[1]Customers!$A:$B,2,0)</f>
        <v>Carlos Stewart</v>
      </c>
      <c r="Q2560" s="11">
        <f>WEEKDAY('Consolidtaed Data'!$F7439)</f>
        <v>1</v>
      </c>
      <c r="R2560" s="9">
        <f>MONTH('Consolidtaed Data'!$F7439)</f>
        <v>7</v>
      </c>
      <c r="S2560" s="9" t="str">
        <f>TEXT(Table3[[#This Row],[Purchase Date]],"MMMM")</f>
        <v>July</v>
      </c>
      <c r="T2560" s="9">
        <f>YEAR('Consolidtaed Data'!$F7439)</f>
        <v>2021</v>
      </c>
    </row>
    <row r="2561" spans="1:20" x14ac:dyDescent="0.3">
      <c r="A2561" s="9" t="s">
        <v>3573</v>
      </c>
      <c r="B2561" s="9" t="s">
        <v>7</v>
      </c>
      <c r="C2561" s="9" t="s">
        <v>295</v>
      </c>
      <c r="D2561" s="9" t="s">
        <v>46</v>
      </c>
      <c r="E2561" s="9" t="s">
        <v>2017</v>
      </c>
      <c r="F2561" s="10">
        <v>44017</v>
      </c>
      <c r="G2561" s="10" t="str">
        <f>VLOOKUP(Table3[[#This Row],[Product ID]],[1]Products!$A:$G,2,0)</f>
        <v>Product 77</v>
      </c>
      <c r="H2561" s="22">
        <v>4</v>
      </c>
      <c r="I2561" s="9">
        <f>VLOOKUP('Consolidtaed Data'!$B7937,[1]Products!$A:$G,4,0)</f>
        <v>1708</v>
      </c>
      <c r="J2561" s="9">
        <f>VLOOKUP('Consolidtaed Data'!$B7937,[1]Products!$A:$G,3,0)</f>
        <v>871</v>
      </c>
      <c r="K2561" s="9">
        <f>'Consolidtaed Data'!$J7937*'Consolidtaed Data'!$H7937</f>
        <v>90</v>
      </c>
      <c r="L2561" s="9">
        <f>'Consolidtaed Data'!$I7937*'Consolidtaed Data'!$H7937</f>
        <v>112</v>
      </c>
      <c r="M2561" s="9">
        <f>'Consolidtaed Data'!$L7937-'Consolidtaed Data'!$K7937</f>
        <v>329</v>
      </c>
      <c r="N2561" s="9" t="str">
        <f>VLOOKUP('Consolidtaed Data'!$C7937,[1]Locations!$A:$O,2,0)</f>
        <v>Costa Mesa</v>
      </c>
      <c r="O2561" s="9" t="str">
        <f>VLOOKUP('Consolidtaed Data'!$D7937,'[1]Sales People'!$A:$B,2,0)</f>
        <v>John Reyes</v>
      </c>
      <c r="P2561" s="9" t="str">
        <f>VLOOKUP('Consolidtaed Data'!$E7937,[1]Customers!$A:$B,2,0)</f>
        <v>Juan Rivera</v>
      </c>
      <c r="Q2561" s="11">
        <f>WEEKDAY('Consolidtaed Data'!$F7937)</f>
        <v>5</v>
      </c>
      <c r="R2561" s="9">
        <f>MONTH('Consolidtaed Data'!$F7937)</f>
        <v>8</v>
      </c>
      <c r="S2561" s="9" t="str">
        <f>TEXT(Table3[[#This Row],[Purchase Date]],"MMMM")</f>
        <v>July</v>
      </c>
      <c r="T2561" s="9">
        <f>YEAR('Consolidtaed Data'!$F7937)</f>
        <v>2021</v>
      </c>
    </row>
    <row r="2562" spans="1:20" x14ac:dyDescent="0.3">
      <c r="A2562" s="9" t="s">
        <v>3574</v>
      </c>
      <c r="B2562" s="9" t="s">
        <v>24</v>
      </c>
      <c r="C2562" s="9" t="s">
        <v>42</v>
      </c>
      <c r="D2562" s="9" t="s">
        <v>143</v>
      </c>
      <c r="E2562" s="9" t="s">
        <v>575</v>
      </c>
      <c r="F2562" s="10">
        <v>44017</v>
      </c>
      <c r="G2562" s="10" t="str">
        <f>VLOOKUP(Table3[[#This Row],[Product ID]],[1]Products!$A:$G,2,0)</f>
        <v>Product 6</v>
      </c>
      <c r="H2562" s="22">
        <v>4</v>
      </c>
      <c r="I2562" s="9">
        <f>VLOOKUP('Consolidtaed Data'!$B8440,[1]Products!$A:$G,4,0)</f>
        <v>637</v>
      </c>
      <c r="J2562" s="9">
        <f>VLOOKUP('Consolidtaed Data'!$B8440,[1]Products!$A:$G,3,0)</f>
        <v>389</v>
      </c>
      <c r="K2562" s="9">
        <f>'Consolidtaed Data'!$J8440*'Consolidtaed Data'!$H8440</f>
        <v>416</v>
      </c>
      <c r="L2562" s="9">
        <f>'Consolidtaed Data'!$I8440*'Consolidtaed Data'!$H8440</f>
        <v>603</v>
      </c>
      <c r="M2562" s="9">
        <f>'Consolidtaed Data'!$L8440-'Consolidtaed Data'!$K8440</f>
        <v>351</v>
      </c>
      <c r="N2562" s="9" t="str">
        <f>VLOOKUP('Consolidtaed Data'!$C8440,[1]Locations!$A:$O,2,0)</f>
        <v>El Monte</v>
      </c>
      <c r="O2562" s="9" t="str">
        <f>VLOOKUP('Consolidtaed Data'!$D8440,'[1]Sales People'!$A:$B,2,0)</f>
        <v>Kevin Butler</v>
      </c>
      <c r="P2562" s="9" t="str">
        <f>VLOOKUP('Consolidtaed Data'!$E8440,[1]Customers!$A:$B,2,0)</f>
        <v>Bruce Bowman</v>
      </c>
      <c r="Q2562" s="11">
        <f>WEEKDAY('Consolidtaed Data'!$F8440)</f>
        <v>2</v>
      </c>
      <c r="R2562" s="9">
        <f>MONTH('Consolidtaed Data'!$F8440)</f>
        <v>10</v>
      </c>
      <c r="S2562" s="9" t="str">
        <f>TEXT(Table3[[#This Row],[Purchase Date]],"MMMM")</f>
        <v>July</v>
      </c>
      <c r="T2562" s="9">
        <f>YEAR('Consolidtaed Data'!$F8440)</f>
        <v>2021</v>
      </c>
    </row>
    <row r="2563" spans="1:20" x14ac:dyDescent="0.3">
      <c r="A2563" s="9" t="s">
        <v>3575</v>
      </c>
      <c r="B2563" s="9" t="s">
        <v>182</v>
      </c>
      <c r="C2563" s="9" t="s">
        <v>458</v>
      </c>
      <c r="D2563" s="9" t="s">
        <v>272</v>
      </c>
      <c r="E2563" s="9" t="s">
        <v>1216</v>
      </c>
      <c r="F2563" s="10">
        <v>44017</v>
      </c>
      <c r="G2563" s="10" t="str">
        <f>VLOOKUP(Table3[[#This Row],[Product ID]],[1]Products!$A:$G,2,0)</f>
        <v>Product 9</v>
      </c>
      <c r="H2563" s="22">
        <v>1</v>
      </c>
      <c r="I2563" s="9">
        <f>VLOOKUP('Consolidtaed Data'!$B9112,[1]Products!$A:$G,4,0)</f>
        <v>1278</v>
      </c>
      <c r="J2563" s="9">
        <f>VLOOKUP('Consolidtaed Data'!$B9112,[1]Products!$A:$G,3,0)</f>
        <v>665</v>
      </c>
      <c r="K2563" s="9">
        <f>'Consolidtaed Data'!$J9112*'Consolidtaed Data'!$H9112</f>
        <v>1535</v>
      </c>
      <c r="L2563" s="9">
        <f>'Consolidtaed Data'!$I9112*'Consolidtaed Data'!$H9112</f>
        <v>2257</v>
      </c>
      <c r="M2563" s="9">
        <f>'Consolidtaed Data'!$L9112-'Consolidtaed Data'!$K9112</f>
        <v>4096</v>
      </c>
      <c r="N2563" s="9" t="str">
        <f>VLOOKUP('Consolidtaed Data'!$C9112,[1]Locations!$A:$O,2,0)</f>
        <v>Elk Grove</v>
      </c>
      <c r="O2563" s="9" t="str">
        <f>VLOOKUP('Consolidtaed Data'!$D9112,'[1]Sales People'!$A:$B,2,0)</f>
        <v>Scott Mason</v>
      </c>
      <c r="P2563" s="9" t="str">
        <f>VLOOKUP('Consolidtaed Data'!$E9112,[1]Customers!$A:$B,2,0)</f>
        <v>Frank Webb</v>
      </c>
      <c r="Q2563" s="11">
        <f>WEEKDAY('Consolidtaed Data'!$F9112)</f>
        <v>7</v>
      </c>
      <c r="R2563" s="9">
        <f>MONTH('Consolidtaed Data'!$F9112)</f>
        <v>11</v>
      </c>
      <c r="S2563" s="9" t="str">
        <f>TEXT(Table3[[#This Row],[Purchase Date]],"MMMM")</f>
        <v>July</v>
      </c>
      <c r="T2563" s="9">
        <f>YEAR('Consolidtaed Data'!$F9112)</f>
        <v>2021</v>
      </c>
    </row>
    <row r="2564" spans="1:20" x14ac:dyDescent="0.3">
      <c r="A2564" s="9" t="s">
        <v>3576</v>
      </c>
      <c r="B2564" s="9" t="s">
        <v>15</v>
      </c>
      <c r="C2564" s="9" t="s">
        <v>186</v>
      </c>
      <c r="D2564" s="9" t="s">
        <v>281</v>
      </c>
      <c r="E2564" s="9" t="s">
        <v>1105</v>
      </c>
      <c r="F2564" s="10">
        <v>44017</v>
      </c>
      <c r="G2564" s="10" t="str">
        <f>VLOOKUP(Table3[[#This Row],[Product ID]],[1]Products!$A:$G,2,0)</f>
        <v>Product 38</v>
      </c>
      <c r="H2564" s="22">
        <v>1</v>
      </c>
      <c r="I2564" s="9">
        <f>VLOOKUP('Consolidtaed Data'!$B9356,[1]Products!$A:$G,4,0)</f>
        <v>1972</v>
      </c>
      <c r="J2564" s="9">
        <f>VLOOKUP('Consolidtaed Data'!$B9356,[1]Products!$A:$G,3,0)</f>
        <v>1321</v>
      </c>
      <c r="K2564" s="9">
        <f>'Consolidtaed Data'!$J9356*'Consolidtaed Data'!$H9356</f>
        <v>1234</v>
      </c>
      <c r="L2564" s="9">
        <f>'Consolidtaed Data'!$I9356*'Consolidtaed Data'!$H9356</f>
        <v>1582</v>
      </c>
      <c r="M2564" s="9">
        <f>'Consolidtaed Data'!$L9356-'Consolidtaed Data'!$K9356</f>
        <v>1308</v>
      </c>
      <c r="N2564" s="9" t="str">
        <f>VLOOKUP('Consolidtaed Data'!$C9356,[1]Locations!$A:$O,2,0)</f>
        <v>Richmond</v>
      </c>
      <c r="O2564" s="9" t="str">
        <f>VLOOKUP('Consolidtaed Data'!$D9356,'[1]Sales People'!$A:$B,2,0)</f>
        <v>Brian Davis</v>
      </c>
      <c r="P2564" s="9" t="str">
        <f>VLOOKUP('Consolidtaed Data'!$E9356,[1]Customers!$A:$B,2,0)</f>
        <v>Harry Hudson</v>
      </c>
      <c r="Q2564" s="11">
        <f>WEEKDAY('Consolidtaed Data'!$F9356)</f>
        <v>4</v>
      </c>
      <c r="R2564" s="9">
        <f>MONTH('Consolidtaed Data'!$F9356)</f>
        <v>12</v>
      </c>
      <c r="S2564" s="9" t="str">
        <f>TEXT(Table3[[#This Row],[Purchase Date]],"MMMM")</f>
        <v>July</v>
      </c>
      <c r="T2564" s="9">
        <f>YEAR('Consolidtaed Data'!$F9356)</f>
        <v>2021</v>
      </c>
    </row>
    <row r="2565" spans="1:20" x14ac:dyDescent="0.3">
      <c r="A2565" s="9" t="s">
        <v>3577</v>
      </c>
      <c r="B2565" s="9" t="s">
        <v>20</v>
      </c>
      <c r="C2565" s="9" t="s">
        <v>59</v>
      </c>
      <c r="D2565" s="9" t="s">
        <v>153</v>
      </c>
      <c r="E2565" s="9" t="s">
        <v>1332</v>
      </c>
      <c r="F2565" s="10">
        <v>44017</v>
      </c>
      <c r="G2565" s="10" t="str">
        <f>VLOOKUP(Table3[[#This Row],[Product ID]],[1]Products!$A:$G,2,0)</f>
        <v>Product 98</v>
      </c>
      <c r="H2565" s="22">
        <v>1</v>
      </c>
      <c r="I2565" s="9">
        <f>VLOOKUP('Consolidtaed Data'!$B9566,[1]Products!$A:$G,4,0)</f>
        <v>1526</v>
      </c>
      <c r="J2565" s="9">
        <f>VLOOKUP('Consolidtaed Data'!$B9566,[1]Products!$A:$G,3,0)</f>
        <v>1251</v>
      </c>
      <c r="K2565" s="9">
        <f>'Consolidtaed Data'!$J9566*'Consolidtaed Data'!$H9566</f>
        <v>387</v>
      </c>
      <c r="L2565" s="9">
        <f>'Consolidtaed Data'!$I9566*'Consolidtaed Data'!$H9566</f>
        <v>667</v>
      </c>
      <c r="M2565" s="9">
        <f>'Consolidtaed Data'!$L9566-'Consolidtaed Data'!$K9566</f>
        <v>321</v>
      </c>
      <c r="N2565" s="9" t="str">
        <f>VLOOKUP('Consolidtaed Data'!$C9566,[1]Locations!$A:$O,2,0)</f>
        <v>Richmond</v>
      </c>
      <c r="O2565" s="9" t="str">
        <f>VLOOKUP('Consolidtaed Data'!$D9566,'[1]Sales People'!$A:$B,2,0)</f>
        <v>Larry Marshall</v>
      </c>
      <c r="P2565" s="9" t="str">
        <f>VLOOKUP('Consolidtaed Data'!$E9566,[1]Customers!$A:$B,2,0)</f>
        <v>Frank Webb</v>
      </c>
      <c r="Q2565" s="11">
        <f>WEEKDAY('Consolidtaed Data'!$F9566)</f>
        <v>6</v>
      </c>
      <c r="R2565" s="9">
        <f>MONTH('Consolidtaed Data'!$F9566)</f>
        <v>12</v>
      </c>
      <c r="S2565" s="9" t="str">
        <f>TEXT(Table3[[#This Row],[Purchase Date]],"MMMM")</f>
        <v>July</v>
      </c>
      <c r="T2565" s="9">
        <f>YEAR('Consolidtaed Data'!$F9566)</f>
        <v>2021</v>
      </c>
    </row>
    <row r="2566" spans="1:20" x14ac:dyDescent="0.3">
      <c r="A2566" s="9" t="s">
        <v>3578</v>
      </c>
      <c r="B2566" s="9" t="s">
        <v>225</v>
      </c>
      <c r="C2566" s="9" t="s">
        <v>253</v>
      </c>
      <c r="D2566" s="9" t="s">
        <v>235</v>
      </c>
      <c r="E2566" s="9" t="s">
        <v>1211</v>
      </c>
      <c r="F2566" s="10">
        <v>44018</v>
      </c>
      <c r="G2566" s="10" t="str">
        <f>VLOOKUP(Table3[[#This Row],[Product ID]],[1]Products!$A:$G,2,0)</f>
        <v>Product 24</v>
      </c>
      <c r="H2566" s="22">
        <v>1</v>
      </c>
      <c r="I2566" s="9">
        <f>VLOOKUP('Consolidtaed Data'!$B4743,[1]Products!$A:$G,4,0)</f>
        <v>400</v>
      </c>
      <c r="J2566" s="9">
        <f>VLOOKUP('Consolidtaed Data'!$B4743,[1]Products!$A:$G,3,0)</f>
        <v>208</v>
      </c>
      <c r="K2566" s="9">
        <f>'Consolidtaed Data'!$J4743*'Consolidtaed Data'!$H4743</f>
        <v>5322</v>
      </c>
      <c r="L2566" s="9">
        <f>'Consolidtaed Data'!$I4743*'Consolidtaed Data'!$H4743</f>
        <v>7392</v>
      </c>
      <c r="M2566" s="9">
        <f>'Consolidtaed Data'!$L4743-'Consolidtaed Data'!$K4743</f>
        <v>377</v>
      </c>
      <c r="N2566" s="9" t="str">
        <f>VLOOKUP('Consolidtaed Data'!$C4743,[1]Locations!$A:$O,2,0)</f>
        <v>El Monte</v>
      </c>
      <c r="O2566" s="9" t="str">
        <f>VLOOKUP('Consolidtaed Data'!$D4743,'[1]Sales People'!$A:$B,2,0)</f>
        <v>Patrick Ruiz</v>
      </c>
      <c r="P2566" s="9" t="str">
        <f>VLOOKUP('Consolidtaed Data'!$E4743,[1]Customers!$A:$B,2,0)</f>
        <v>Shawn Owens</v>
      </c>
      <c r="Q2566" s="11">
        <f>WEEKDAY('Consolidtaed Data'!$F4743)</f>
        <v>2</v>
      </c>
      <c r="R2566" s="9">
        <f>MONTH('Consolidtaed Data'!$F4743)</f>
        <v>12</v>
      </c>
      <c r="S2566" s="9" t="str">
        <f>TEXT(Table3[[#This Row],[Purchase Date]],"MMMM")</f>
        <v>July</v>
      </c>
      <c r="T2566" s="9">
        <f>YEAR('Consolidtaed Data'!$F4743)</f>
        <v>2020</v>
      </c>
    </row>
    <row r="2567" spans="1:20" x14ac:dyDescent="0.3">
      <c r="A2567" s="9" t="s">
        <v>3579</v>
      </c>
      <c r="B2567" s="9" t="s">
        <v>107</v>
      </c>
      <c r="C2567" s="9" t="s">
        <v>165</v>
      </c>
      <c r="D2567" s="9" t="s">
        <v>197</v>
      </c>
      <c r="E2567" s="9" t="s">
        <v>1982</v>
      </c>
      <c r="F2567" s="10">
        <v>44018</v>
      </c>
      <c r="G2567" s="10" t="str">
        <f>VLOOKUP(Table3[[#This Row],[Product ID]],[1]Products!$A:$G,2,0)</f>
        <v>Product 52</v>
      </c>
      <c r="H2567" s="22">
        <v>2</v>
      </c>
      <c r="I2567" s="9">
        <f>VLOOKUP('Consolidtaed Data'!$B4943,[1]Products!$A:$G,4,0)</f>
        <v>2464</v>
      </c>
      <c r="J2567" s="9">
        <f>VLOOKUP('Consolidtaed Data'!$B4943,[1]Products!$A:$G,3,0)</f>
        <v>1774</v>
      </c>
      <c r="K2567" s="9">
        <f>'Consolidtaed Data'!$J4943*'Consolidtaed Data'!$H4943</f>
        <v>1220</v>
      </c>
      <c r="L2567" s="9">
        <f>'Consolidtaed Data'!$I4943*'Consolidtaed Data'!$H4943</f>
        <v>1671</v>
      </c>
      <c r="M2567" s="9">
        <f>'Consolidtaed Data'!$L4943-'Consolidtaed Data'!$K4943</f>
        <v>1128</v>
      </c>
      <c r="N2567" s="9" t="str">
        <f>VLOOKUP('Consolidtaed Data'!$C4943,[1]Locations!$A:$O,2,0)</f>
        <v>Irvine</v>
      </c>
      <c r="O2567" s="9" t="str">
        <f>VLOOKUP('Consolidtaed Data'!$D4943,'[1]Sales People'!$A:$B,2,0)</f>
        <v>Fred Robertson</v>
      </c>
      <c r="P2567" s="9" t="str">
        <f>VLOOKUP('Consolidtaed Data'!$E4943,[1]Customers!$A:$B,2,0)</f>
        <v>Adam Duncan</v>
      </c>
      <c r="Q2567" s="11">
        <f>WEEKDAY('Consolidtaed Data'!$F4943)</f>
        <v>3</v>
      </c>
      <c r="R2567" s="9">
        <f>MONTH('Consolidtaed Data'!$F4943)</f>
        <v>12</v>
      </c>
      <c r="S2567" s="9" t="str">
        <f>TEXT(Table3[[#This Row],[Purchase Date]],"MMMM")</f>
        <v>July</v>
      </c>
      <c r="T2567" s="9">
        <f>YEAR('Consolidtaed Data'!$F4943)</f>
        <v>2020</v>
      </c>
    </row>
    <row r="2568" spans="1:20" x14ac:dyDescent="0.3">
      <c r="A2568" s="9" t="s">
        <v>3580</v>
      </c>
      <c r="B2568" s="9" t="s">
        <v>15</v>
      </c>
      <c r="C2568" s="9" t="s">
        <v>67</v>
      </c>
      <c r="D2568" s="9" t="s">
        <v>193</v>
      </c>
      <c r="E2568" s="9" t="s">
        <v>1529</v>
      </c>
      <c r="F2568" s="10">
        <v>44018</v>
      </c>
      <c r="G2568" s="10" t="str">
        <f>VLOOKUP(Table3[[#This Row],[Product ID]],[1]Products!$A:$G,2,0)</f>
        <v>Product 38</v>
      </c>
      <c r="H2568" s="22">
        <v>2</v>
      </c>
      <c r="I2568" s="9">
        <f>VLOOKUP('Consolidtaed Data'!$B5727,[1]Products!$A:$G,4,0)</f>
        <v>2294</v>
      </c>
      <c r="J2568" s="9">
        <f>VLOOKUP('Consolidtaed Data'!$B5727,[1]Products!$A:$G,3,0)</f>
        <v>1399</v>
      </c>
      <c r="K2568" s="9">
        <f>'Consolidtaed Data'!$J5727*'Consolidtaed Data'!$H5727</f>
        <v>2400</v>
      </c>
      <c r="L2568" s="9">
        <f>'Consolidtaed Data'!$I5727*'Consolidtaed Data'!$H5727</f>
        <v>4364</v>
      </c>
      <c r="M2568" s="9">
        <f>'Consolidtaed Data'!$L5727-'Consolidtaed Data'!$K5727</f>
        <v>1504</v>
      </c>
      <c r="N2568" s="9" t="str">
        <f>VLOOKUP('Consolidtaed Data'!$C5727,[1]Locations!$A:$O,2,0)</f>
        <v>Huntington Beach</v>
      </c>
      <c r="O2568" s="9" t="str">
        <f>VLOOKUP('Consolidtaed Data'!$D5727,'[1]Sales People'!$A:$B,2,0)</f>
        <v>Ronald Reed</v>
      </c>
      <c r="P2568" s="9" t="str">
        <f>VLOOKUP('Consolidtaed Data'!$E5727,[1]Customers!$A:$B,2,0)</f>
        <v>Edward Wright</v>
      </c>
      <c r="Q2568" s="11">
        <f>WEEKDAY('Consolidtaed Data'!$F5727)</f>
        <v>7</v>
      </c>
      <c r="R2568" s="9">
        <f>MONTH('Consolidtaed Data'!$F5727)</f>
        <v>2</v>
      </c>
      <c r="S2568" s="9" t="str">
        <f>TEXT(Table3[[#This Row],[Purchase Date]],"MMMM")</f>
        <v>July</v>
      </c>
      <c r="T2568" s="9">
        <f>YEAR('Consolidtaed Data'!$F5727)</f>
        <v>2021</v>
      </c>
    </row>
    <row r="2569" spans="1:20" x14ac:dyDescent="0.3">
      <c r="A2569" s="9" t="s">
        <v>3581</v>
      </c>
      <c r="B2569" s="9" t="s">
        <v>526</v>
      </c>
      <c r="C2569" s="9" t="s">
        <v>122</v>
      </c>
      <c r="D2569" s="9" t="s">
        <v>9</v>
      </c>
      <c r="E2569" s="9" t="s">
        <v>936</v>
      </c>
      <c r="F2569" s="10">
        <v>44018</v>
      </c>
      <c r="G2569" s="10" t="str">
        <f>VLOOKUP(Table3[[#This Row],[Product ID]],[1]Products!$A:$G,2,0)</f>
        <v>Product 14</v>
      </c>
      <c r="H2569" s="22">
        <v>3</v>
      </c>
      <c r="I2569" s="9">
        <f>VLOOKUP('Consolidtaed Data'!$B6194,[1]Products!$A:$G,4,0)</f>
        <v>181</v>
      </c>
      <c r="J2569" s="9">
        <f>VLOOKUP('Consolidtaed Data'!$B6194,[1]Products!$A:$G,3,0)</f>
        <v>130</v>
      </c>
      <c r="K2569" s="9">
        <f>'Consolidtaed Data'!$J6194*'Consolidtaed Data'!$H6194</f>
        <v>683</v>
      </c>
      <c r="L2569" s="9">
        <f>'Consolidtaed Data'!$I6194*'Consolidtaed Data'!$H6194</f>
        <v>1119</v>
      </c>
      <c r="M2569" s="9">
        <f>'Consolidtaed Data'!$L6194-'Consolidtaed Data'!$K6194</f>
        <v>39</v>
      </c>
      <c r="N2569" s="9" t="str">
        <f>VLOOKUP('Consolidtaed Data'!$C6194,[1]Locations!$A:$O,2,0)</f>
        <v>Irvine</v>
      </c>
      <c r="O2569" s="9" t="str">
        <f>VLOOKUP('Consolidtaed Data'!$D6194,'[1]Sales People'!$A:$B,2,0)</f>
        <v>Ernest Wheeler</v>
      </c>
      <c r="P2569" s="9" t="str">
        <f>VLOOKUP('Consolidtaed Data'!$E6194,[1]Customers!$A:$B,2,0)</f>
        <v>Gregory Boyd</v>
      </c>
      <c r="Q2569" s="11">
        <f>WEEKDAY('Consolidtaed Data'!$F6194)</f>
        <v>7</v>
      </c>
      <c r="R2569" s="9">
        <f>MONTH('Consolidtaed Data'!$F6194)</f>
        <v>4</v>
      </c>
      <c r="S2569" s="9" t="str">
        <f>TEXT(Table3[[#This Row],[Purchase Date]],"MMMM")</f>
        <v>July</v>
      </c>
      <c r="T2569" s="9">
        <f>YEAR('Consolidtaed Data'!$F6194)</f>
        <v>2021</v>
      </c>
    </row>
    <row r="2570" spans="1:20" x14ac:dyDescent="0.3">
      <c r="A2570" s="9" t="s">
        <v>3582</v>
      </c>
      <c r="B2570" s="9" t="s">
        <v>213</v>
      </c>
      <c r="C2570" s="9" t="s">
        <v>86</v>
      </c>
      <c r="D2570" s="9" t="s">
        <v>143</v>
      </c>
      <c r="E2570" s="9" t="s">
        <v>1502</v>
      </c>
      <c r="F2570" s="10">
        <v>44018</v>
      </c>
      <c r="G2570" s="10" t="str">
        <f>VLOOKUP(Table3[[#This Row],[Product ID]],[1]Products!$A:$G,2,0)</f>
        <v>Product 68</v>
      </c>
      <c r="H2570" s="22">
        <v>3</v>
      </c>
      <c r="I2570" s="9">
        <f>VLOOKUP('Consolidtaed Data'!$B6714,[1]Products!$A:$G,4,0)</f>
        <v>1522</v>
      </c>
      <c r="J2570" s="9">
        <f>VLOOKUP('Consolidtaed Data'!$B6714,[1]Products!$A:$G,3,0)</f>
        <v>791</v>
      </c>
      <c r="K2570" s="9">
        <f>'Consolidtaed Data'!$J6714*'Consolidtaed Data'!$H6714</f>
        <v>561</v>
      </c>
      <c r="L2570" s="9">
        <f>'Consolidtaed Data'!$I6714*'Consolidtaed Data'!$H6714</f>
        <v>684</v>
      </c>
      <c r="M2570" s="9">
        <f>'Consolidtaed Data'!$L6714-'Consolidtaed Data'!$K6714</f>
        <v>553</v>
      </c>
      <c r="N2570" s="9" t="str">
        <f>VLOOKUP('Consolidtaed Data'!$C6714,[1]Locations!$A:$O,2,0)</f>
        <v>Murrieta</v>
      </c>
      <c r="O2570" s="9" t="str">
        <f>VLOOKUP('Consolidtaed Data'!$D6714,'[1]Sales People'!$A:$B,2,0)</f>
        <v>Larry Marshall</v>
      </c>
      <c r="P2570" s="9" t="str">
        <f>VLOOKUP('Consolidtaed Data'!$E6714,[1]Customers!$A:$B,2,0)</f>
        <v>Justin Miller</v>
      </c>
      <c r="Q2570" s="11">
        <f>WEEKDAY('Consolidtaed Data'!$F6714)</f>
        <v>4</v>
      </c>
      <c r="R2570" s="9">
        <f>MONTH('Consolidtaed Data'!$F6714)</f>
        <v>5</v>
      </c>
      <c r="S2570" s="9" t="str">
        <f>TEXT(Table3[[#This Row],[Purchase Date]],"MMMM")</f>
        <v>July</v>
      </c>
      <c r="T2570" s="9">
        <f>YEAR('Consolidtaed Data'!$F6714)</f>
        <v>2021</v>
      </c>
    </row>
    <row r="2571" spans="1:20" x14ac:dyDescent="0.3">
      <c r="A2571" s="9" t="s">
        <v>3583</v>
      </c>
      <c r="B2571" s="9" t="s">
        <v>582</v>
      </c>
      <c r="C2571" s="9" t="s">
        <v>122</v>
      </c>
      <c r="D2571" s="9" t="s">
        <v>22</v>
      </c>
      <c r="E2571" s="9" t="s">
        <v>851</v>
      </c>
      <c r="F2571" s="10">
        <v>44018</v>
      </c>
      <c r="G2571" s="10" t="str">
        <f>VLOOKUP(Table3[[#This Row],[Product ID]],[1]Products!$A:$G,2,0)</f>
        <v>Product 58</v>
      </c>
      <c r="H2571" s="22">
        <v>3</v>
      </c>
      <c r="I2571" s="9">
        <f>VLOOKUP('Consolidtaed Data'!$B6827,[1]Products!$A:$G,4,0)</f>
        <v>561</v>
      </c>
      <c r="J2571" s="9">
        <f>VLOOKUP('Consolidtaed Data'!$B6827,[1]Products!$A:$G,3,0)</f>
        <v>421</v>
      </c>
      <c r="K2571" s="9">
        <f>'Consolidtaed Data'!$J6827*'Consolidtaed Data'!$H6827</f>
        <v>2886</v>
      </c>
      <c r="L2571" s="9">
        <f>'Consolidtaed Data'!$I6827*'Consolidtaed Data'!$H6827</f>
        <v>4242</v>
      </c>
      <c r="M2571" s="9">
        <f>'Consolidtaed Data'!$L6827-'Consolidtaed Data'!$K6827</f>
        <v>816</v>
      </c>
      <c r="N2571" s="9" t="str">
        <f>VLOOKUP('Consolidtaed Data'!$C6827,[1]Locations!$A:$O,2,0)</f>
        <v>Fresno</v>
      </c>
      <c r="O2571" s="9" t="str">
        <f>VLOOKUP('Consolidtaed Data'!$D6827,'[1]Sales People'!$A:$B,2,0)</f>
        <v>Ryan Welch</v>
      </c>
      <c r="P2571" s="9" t="str">
        <f>VLOOKUP('Consolidtaed Data'!$E6827,[1]Customers!$A:$B,2,0)</f>
        <v>Harry Perkins</v>
      </c>
      <c r="Q2571" s="11">
        <f>WEEKDAY('Consolidtaed Data'!$F6827)</f>
        <v>6</v>
      </c>
      <c r="R2571" s="9">
        <f>MONTH('Consolidtaed Data'!$F6827)</f>
        <v>6</v>
      </c>
      <c r="S2571" s="9" t="str">
        <f>TEXT(Table3[[#This Row],[Purchase Date]],"MMMM")</f>
        <v>July</v>
      </c>
      <c r="T2571" s="9">
        <f>YEAR('Consolidtaed Data'!$F6827)</f>
        <v>2021</v>
      </c>
    </row>
    <row r="2572" spans="1:20" x14ac:dyDescent="0.3">
      <c r="A2572" s="9" t="s">
        <v>3584</v>
      </c>
      <c r="B2572" s="9" t="s">
        <v>225</v>
      </c>
      <c r="C2572" s="9" t="s">
        <v>394</v>
      </c>
      <c r="D2572" s="9" t="s">
        <v>174</v>
      </c>
      <c r="E2572" s="9" t="s">
        <v>1779</v>
      </c>
      <c r="F2572" s="10">
        <v>44018</v>
      </c>
      <c r="G2572" s="10" t="str">
        <f>VLOOKUP(Table3[[#This Row],[Product ID]],[1]Products!$A:$G,2,0)</f>
        <v>Product 24</v>
      </c>
      <c r="H2572" s="22">
        <v>1</v>
      </c>
      <c r="I2572" s="9">
        <f>VLOOKUP('Consolidtaed Data'!$B6924,[1]Products!$A:$G,4,0)</f>
        <v>1077</v>
      </c>
      <c r="J2572" s="9">
        <f>VLOOKUP('Consolidtaed Data'!$B6924,[1]Products!$A:$G,3,0)</f>
        <v>732</v>
      </c>
      <c r="K2572" s="9">
        <f>'Consolidtaed Data'!$J6924*'Consolidtaed Data'!$H6924</f>
        <v>408</v>
      </c>
      <c r="L2572" s="9">
        <f>'Consolidtaed Data'!$I6924*'Consolidtaed Data'!$H6924</f>
        <v>504</v>
      </c>
      <c r="M2572" s="9">
        <f>'Consolidtaed Data'!$L6924-'Consolidtaed Data'!$K6924</f>
        <v>22</v>
      </c>
      <c r="N2572" s="9" t="str">
        <f>VLOOKUP('Consolidtaed Data'!$C6924,[1]Locations!$A:$O,2,0)</f>
        <v>El Cajon</v>
      </c>
      <c r="O2572" s="9" t="str">
        <f>VLOOKUP('Consolidtaed Data'!$D6924,'[1]Sales People'!$A:$B,2,0)</f>
        <v>Scott Mason</v>
      </c>
      <c r="P2572" s="9" t="str">
        <f>VLOOKUP('Consolidtaed Data'!$E6924,[1]Customers!$A:$B,2,0)</f>
        <v>Joe Rose</v>
      </c>
      <c r="Q2572" s="11">
        <f>WEEKDAY('Consolidtaed Data'!$F6924)</f>
        <v>6</v>
      </c>
      <c r="R2572" s="9">
        <f>MONTH('Consolidtaed Data'!$F6924)</f>
        <v>6</v>
      </c>
      <c r="S2572" s="9" t="str">
        <f>TEXT(Table3[[#This Row],[Purchase Date]],"MMMM")</f>
        <v>July</v>
      </c>
      <c r="T2572" s="9">
        <f>YEAR('Consolidtaed Data'!$F6924)</f>
        <v>2021</v>
      </c>
    </row>
    <row r="2573" spans="1:20" x14ac:dyDescent="0.3">
      <c r="A2573" s="9" t="s">
        <v>3585</v>
      </c>
      <c r="B2573" s="9" t="s">
        <v>116</v>
      </c>
      <c r="C2573" s="9" t="s">
        <v>458</v>
      </c>
      <c r="D2573" s="9" t="s">
        <v>22</v>
      </c>
      <c r="E2573" s="9" t="s">
        <v>1458</v>
      </c>
      <c r="F2573" s="10">
        <v>44018</v>
      </c>
      <c r="G2573" s="10" t="str">
        <f>VLOOKUP(Table3[[#This Row],[Product ID]],[1]Products!$A:$G,2,0)</f>
        <v>Product 55</v>
      </c>
      <c r="H2573" s="22">
        <v>1</v>
      </c>
      <c r="I2573" s="9">
        <f>VLOOKUP('Consolidtaed Data'!$B7383,[1]Products!$A:$G,4,0)</f>
        <v>2495</v>
      </c>
      <c r="J2573" s="9">
        <f>VLOOKUP('Consolidtaed Data'!$B7383,[1]Products!$A:$G,3,0)</f>
        <v>1896</v>
      </c>
      <c r="K2573" s="9">
        <f>'Consolidtaed Data'!$J7383*'Consolidtaed Data'!$H7383</f>
        <v>2613</v>
      </c>
      <c r="L2573" s="9">
        <f>'Consolidtaed Data'!$I7383*'Consolidtaed Data'!$H7383</f>
        <v>5124</v>
      </c>
      <c r="M2573" s="9">
        <f>'Consolidtaed Data'!$L7383-'Consolidtaed Data'!$K7383</f>
        <v>383</v>
      </c>
      <c r="N2573" s="9" t="str">
        <f>VLOOKUP('Consolidtaed Data'!$C7383,[1]Locations!$A:$O,2,0)</f>
        <v>Daly City</v>
      </c>
      <c r="O2573" s="9" t="str">
        <f>VLOOKUP('Consolidtaed Data'!$D7383,'[1]Sales People'!$A:$B,2,0)</f>
        <v>Martin Carr</v>
      </c>
      <c r="P2573" s="9" t="str">
        <f>VLOOKUP('Consolidtaed Data'!$E7383,[1]Customers!$A:$B,2,0)</f>
        <v>Billy Cook</v>
      </c>
      <c r="Q2573" s="11">
        <f>WEEKDAY('Consolidtaed Data'!$F7383)</f>
        <v>4</v>
      </c>
      <c r="R2573" s="9">
        <f>MONTH('Consolidtaed Data'!$F7383)</f>
        <v>7</v>
      </c>
      <c r="S2573" s="9" t="str">
        <f>TEXT(Table3[[#This Row],[Purchase Date]],"MMMM")</f>
        <v>July</v>
      </c>
      <c r="T2573" s="9">
        <f>YEAR('Consolidtaed Data'!$F7383)</f>
        <v>2021</v>
      </c>
    </row>
    <row r="2574" spans="1:20" x14ac:dyDescent="0.3">
      <c r="A2574" s="9" t="s">
        <v>3586</v>
      </c>
      <c r="B2574" s="9" t="s">
        <v>33</v>
      </c>
      <c r="C2574" s="9" t="s">
        <v>458</v>
      </c>
      <c r="D2574" s="9" t="s">
        <v>235</v>
      </c>
      <c r="E2574" s="9" t="s">
        <v>65</v>
      </c>
      <c r="F2574" s="10">
        <v>44018</v>
      </c>
      <c r="G2574" s="10" t="str">
        <f>VLOOKUP(Table3[[#This Row],[Product ID]],[1]Products!$A:$G,2,0)</f>
        <v>Product 29</v>
      </c>
      <c r="H2574" s="22">
        <v>1</v>
      </c>
      <c r="I2574" s="9">
        <f>VLOOKUP('Consolidtaed Data'!$B7819,[1]Products!$A:$G,4,0)</f>
        <v>951</v>
      </c>
      <c r="J2574" s="9">
        <f>VLOOKUP('Consolidtaed Data'!$B7819,[1]Products!$A:$G,3,0)</f>
        <v>504</v>
      </c>
      <c r="K2574" s="9">
        <f>'Consolidtaed Data'!$J7819*'Consolidtaed Data'!$H7819</f>
        <v>513</v>
      </c>
      <c r="L2574" s="9">
        <f>'Consolidtaed Data'!$I7819*'Consolidtaed Data'!$H7819</f>
        <v>651</v>
      </c>
      <c r="M2574" s="9">
        <f>'Consolidtaed Data'!$L7819-'Consolidtaed Data'!$K7819</f>
        <v>702</v>
      </c>
      <c r="N2574" s="9" t="str">
        <f>VLOOKUP('Consolidtaed Data'!$C7819,[1]Locations!$A:$O,2,0)</f>
        <v>Pomona</v>
      </c>
      <c r="O2574" s="9" t="str">
        <f>VLOOKUP('Consolidtaed Data'!$D7819,'[1]Sales People'!$A:$B,2,0)</f>
        <v>Carl Elliott</v>
      </c>
      <c r="P2574" s="9" t="str">
        <f>VLOOKUP('Consolidtaed Data'!$E7819,[1]Customers!$A:$B,2,0)</f>
        <v>Henry Harper</v>
      </c>
      <c r="Q2574" s="11">
        <f>WEEKDAY('Consolidtaed Data'!$F7819)</f>
        <v>3</v>
      </c>
      <c r="R2574" s="9">
        <f>MONTH('Consolidtaed Data'!$F7819)</f>
        <v>8</v>
      </c>
      <c r="S2574" s="9" t="str">
        <f>TEXT(Table3[[#This Row],[Purchase Date]],"MMMM")</f>
        <v>July</v>
      </c>
      <c r="T2574" s="9">
        <f>YEAR('Consolidtaed Data'!$F7819)</f>
        <v>2021</v>
      </c>
    </row>
    <row r="2575" spans="1:20" x14ac:dyDescent="0.3">
      <c r="A2575" s="9" t="s">
        <v>3587</v>
      </c>
      <c r="B2575" s="9" t="s">
        <v>160</v>
      </c>
      <c r="C2575" s="9" t="s">
        <v>412</v>
      </c>
      <c r="D2575" s="9" t="s">
        <v>17</v>
      </c>
      <c r="E2575" s="9" t="s">
        <v>189</v>
      </c>
      <c r="F2575" s="10">
        <v>44018</v>
      </c>
      <c r="G2575" s="10" t="str">
        <f>VLOOKUP(Table3[[#This Row],[Product ID]],[1]Products!$A:$G,2,0)</f>
        <v>Product 28</v>
      </c>
      <c r="H2575" s="22">
        <v>3</v>
      </c>
      <c r="I2575" s="9">
        <f>VLOOKUP('Consolidtaed Data'!$B7971,[1]Products!$A:$G,4,0)</f>
        <v>95</v>
      </c>
      <c r="J2575" s="9">
        <f>VLOOKUP('Consolidtaed Data'!$B7971,[1]Products!$A:$G,3,0)</f>
        <v>61</v>
      </c>
      <c r="K2575" s="9">
        <f>'Consolidtaed Data'!$J7971*'Consolidtaed Data'!$H7971</f>
        <v>818</v>
      </c>
      <c r="L2575" s="9">
        <f>'Consolidtaed Data'!$I7971*'Consolidtaed Data'!$H7971</f>
        <v>1022</v>
      </c>
      <c r="M2575" s="9">
        <f>'Consolidtaed Data'!$L7971-'Consolidtaed Data'!$K7971</f>
        <v>286</v>
      </c>
      <c r="N2575" s="9" t="str">
        <f>VLOOKUP('Consolidtaed Data'!$C7971,[1]Locations!$A:$O,2,0)</f>
        <v>Fremont</v>
      </c>
      <c r="O2575" s="9" t="str">
        <f>VLOOKUP('Consolidtaed Data'!$D7971,'[1]Sales People'!$A:$B,2,0)</f>
        <v>Scott Mason</v>
      </c>
      <c r="P2575" s="9" t="str">
        <f>VLOOKUP('Consolidtaed Data'!$E7971,[1]Customers!$A:$B,2,0)</f>
        <v>Jimmy Morrison</v>
      </c>
      <c r="Q2575" s="11">
        <f>WEEKDAY('Consolidtaed Data'!$F7971)</f>
        <v>1</v>
      </c>
      <c r="R2575" s="9">
        <f>MONTH('Consolidtaed Data'!$F7971)</f>
        <v>8</v>
      </c>
      <c r="S2575" s="9" t="str">
        <f>TEXT(Table3[[#This Row],[Purchase Date]],"MMMM")</f>
        <v>July</v>
      </c>
      <c r="T2575" s="9">
        <f>YEAR('Consolidtaed Data'!$F7971)</f>
        <v>2021</v>
      </c>
    </row>
    <row r="2576" spans="1:20" x14ac:dyDescent="0.3">
      <c r="A2576" s="9" t="s">
        <v>3588</v>
      </c>
      <c r="B2576" s="9" t="s">
        <v>98</v>
      </c>
      <c r="C2576" s="9" t="s">
        <v>122</v>
      </c>
      <c r="D2576" s="9" t="s">
        <v>197</v>
      </c>
      <c r="E2576" s="9" t="s">
        <v>793</v>
      </c>
      <c r="F2576" s="10">
        <v>44018</v>
      </c>
      <c r="G2576" s="10" t="str">
        <f>VLOOKUP(Table3[[#This Row],[Product ID]],[1]Products!$A:$G,2,0)</f>
        <v>Product 85</v>
      </c>
      <c r="H2576" s="22">
        <v>4</v>
      </c>
      <c r="I2576" s="9">
        <f>VLOOKUP('Consolidtaed Data'!$B8146,[1]Products!$A:$G,4,0)</f>
        <v>502</v>
      </c>
      <c r="J2576" s="9">
        <f>VLOOKUP('Consolidtaed Data'!$B8146,[1]Products!$A:$G,3,0)</f>
        <v>296</v>
      </c>
      <c r="K2576" s="9">
        <f>'Consolidtaed Data'!$J8146*'Consolidtaed Data'!$H8146</f>
        <v>4191</v>
      </c>
      <c r="L2576" s="9">
        <f>'Consolidtaed Data'!$I8146*'Consolidtaed Data'!$H8146</f>
        <v>5901</v>
      </c>
      <c r="M2576" s="9">
        <f>'Consolidtaed Data'!$L8146-'Consolidtaed Data'!$K8146</f>
        <v>690</v>
      </c>
      <c r="N2576" s="9" t="str">
        <f>VLOOKUP('Consolidtaed Data'!$C8146,[1]Locations!$A:$O,2,0)</f>
        <v>El Monte</v>
      </c>
      <c r="O2576" s="9" t="str">
        <f>VLOOKUP('Consolidtaed Data'!$D8146,'[1]Sales People'!$A:$B,2,0)</f>
        <v>Larry Marshall</v>
      </c>
      <c r="P2576" s="9" t="str">
        <f>VLOOKUP('Consolidtaed Data'!$E8146,[1]Customers!$A:$B,2,0)</f>
        <v>Victor Dean</v>
      </c>
      <c r="Q2576" s="11">
        <f>WEEKDAY('Consolidtaed Data'!$F8146)</f>
        <v>7</v>
      </c>
      <c r="R2576" s="9">
        <f>MONTH('Consolidtaed Data'!$F8146)</f>
        <v>9</v>
      </c>
      <c r="S2576" s="9" t="str">
        <f>TEXT(Table3[[#This Row],[Purchase Date]],"MMMM")</f>
        <v>July</v>
      </c>
      <c r="T2576" s="9">
        <f>YEAR('Consolidtaed Data'!$F8146)</f>
        <v>2021</v>
      </c>
    </row>
    <row r="2577" spans="1:20" x14ac:dyDescent="0.3">
      <c r="A2577" s="9" t="s">
        <v>3589</v>
      </c>
      <c r="B2577" s="9" t="s">
        <v>653</v>
      </c>
      <c r="C2577" s="9" t="s">
        <v>157</v>
      </c>
      <c r="D2577" s="9" t="s">
        <v>113</v>
      </c>
      <c r="E2577" s="9" t="s">
        <v>1638</v>
      </c>
      <c r="F2577" s="10">
        <v>44018</v>
      </c>
      <c r="G2577" s="10" t="str">
        <f>VLOOKUP(Table3[[#This Row],[Product ID]],[1]Products!$A:$G,2,0)</f>
        <v>Product 74</v>
      </c>
      <c r="H2577" s="22">
        <v>1</v>
      </c>
      <c r="I2577" s="9">
        <f>VLOOKUP('Consolidtaed Data'!$B8278,[1]Products!$A:$G,4,0)</f>
        <v>1405</v>
      </c>
      <c r="J2577" s="9">
        <f>VLOOKUP('Consolidtaed Data'!$B8278,[1]Products!$A:$G,3,0)</f>
        <v>1054</v>
      </c>
      <c r="K2577" s="9">
        <f>'Consolidtaed Data'!$J8278*'Consolidtaed Data'!$H8278</f>
        <v>1504</v>
      </c>
      <c r="L2577" s="9">
        <f>'Consolidtaed Data'!$I8278*'Consolidtaed Data'!$H8278</f>
        <v>1832</v>
      </c>
      <c r="M2577" s="9">
        <f>'Consolidtaed Data'!$L8278-'Consolidtaed Data'!$K8278</f>
        <v>570</v>
      </c>
      <c r="N2577" s="9" t="str">
        <f>VLOOKUP('Consolidtaed Data'!$C8278,[1]Locations!$A:$O,2,0)</f>
        <v>Orange</v>
      </c>
      <c r="O2577" s="9" t="str">
        <f>VLOOKUP('Consolidtaed Data'!$D8278,'[1]Sales People'!$A:$B,2,0)</f>
        <v>Patrick Ruiz</v>
      </c>
      <c r="P2577" s="9" t="str">
        <f>VLOOKUP('Consolidtaed Data'!$E8278,[1]Customers!$A:$B,2,0)</f>
        <v>Clarence Cunningham</v>
      </c>
      <c r="Q2577" s="11">
        <f>WEEKDAY('Consolidtaed Data'!$F8278)</f>
        <v>4</v>
      </c>
      <c r="R2577" s="9">
        <f>MONTH('Consolidtaed Data'!$F8278)</f>
        <v>9</v>
      </c>
      <c r="S2577" s="9" t="str">
        <f>TEXT(Table3[[#This Row],[Purchase Date]],"MMMM")</f>
        <v>July</v>
      </c>
      <c r="T2577" s="9">
        <f>YEAR('Consolidtaed Data'!$F8278)</f>
        <v>2021</v>
      </c>
    </row>
    <row r="2578" spans="1:20" x14ac:dyDescent="0.3">
      <c r="A2578" s="9" t="s">
        <v>3590</v>
      </c>
      <c r="B2578" s="9" t="s">
        <v>33</v>
      </c>
      <c r="C2578" s="9" t="s">
        <v>201</v>
      </c>
      <c r="D2578" s="9" t="s">
        <v>51</v>
      </c>
      <c r="E2578" s="9" t="s">
        <v>2161</v>
      </c>
      <c r="F2578" s="10">
        <v>44018</v>
      </c>
      <c r="G2578" s="10" t="str">
        <f>VLOOKUP(Table3[[#This Row],[Product ID]],[1]Products!$A:$G,2,0)</f>
        <v>Product 29</v>
      </c>
      <c r="H2578" s="22">
        <v>2</v>
      </c>
      <c r="I2578" s="9">
        <f>VLOOKUP('Consolidtaed Data'!$B8326,[1]Products!$A:$G,4,0)</f>
        <v>1972</v>
      </c>
      <c r="J2578" s="9">
        <f>VLOOKUP('Consolidtaed Data'!$B8326,[1]Products!$A:$G,3,0)</f>
        <v>1321</v>
      </c>
      <c r="K2578" s="9">
        <f>'Consolidtaed Data'!$J8326*'Consolidtaed Data'!$H8326</f>
        <v>291</v>
      </c>
      <c r="L2578" s="9">
        <f>'Consolidtaed Data'!$I8326*'Consolidtaed Data'!$H8326</f>
        <v>378</v>
      </c>
      <c r="M2578" s="9">
        <f>'Consolidtaed Data'!$L8326-'Consolidtaed Data'!$K8326</f>
        <v>1380</v>
      </c>
      <c r="N2578" s="9" t="str">
        <f>VLOOKUP('Consolidtaed Data'!$C8326,[1]Locations!$A:$O,2,0)</f>
        <v>Irvine</v>
      </c>
      <c r="O2578" s="9" t="str">
        <f>VLOOKUP('Consolidtaed Data'!$D8326,'[1]Sales People'!$A:$B,2,0)</f>
        <v>Scott Clark</v>
      </c>
      <c r="P2578" s="9" t="str">
        <f>VLOOKUP('Consolidtaed Data'!$E8326,[1]Customers!$A:$B,2,0)</f>
        <v>Phillip Carpenter</v>
      </c>
      <c r="Q2578" s="11">
        <f>WEEKDAY('Consolidtaed Data'!$F8326)</f>
        <v>7</v>
      </c>
      <c r="R2578" s="9">
        <f>MONTH('Consolidtaed Data'!$F8326)</f>
        <v>9</v>
      </c>
      <c r="S2578" s="9" t="str">
        <f>TEXT(Table3[[#This Row],[Purchase Date]],"MMMM")</f>
        <v>July</v>
      </c>
      <c r="T2578" s="9">
        <f>YEAR('Consolidtaed Data'!$F8326)</f>
        <v>2021</v>
      </c>
    </row>
    <row r="2579" spans="1:20" x14ac:dyDescent="0.3">
      <c r="A2579" s="9" t="s">
        <v>3591</v>
      </c>
      <c r="B2579" s="9" t="s">
        <v>172</v>
      </c>
      <c r="C2579" s="9" t="s">
        <v>34</v>
      </c>
      <c r="D2579" s="9" t="s">
        <v>87</v>
      </c>
      <c r="E2579" s="9" t="s">
        <v>999</v>
      </c>
      <c r="F2579" s="10">
        <v>44018</v>
      </c>
      <c r="G2579" s="10" t="str">
        <f>VLOOKUP(Table3[[#This Row],[Product ID]],[1]Products!$A:$G,2,0)</f>
        <v>Product 4</v>
      </c>
      <c r="H2579" s="22">
        <v>2</v>
      </c>
      <c r="I2579" s="9">
        <f>VLOOKUP('Consolidtaed Data'!$B8895,[1]Products!$A:$G,4,0)</f>
        <v>502</v>
      </c>
      <c r="J2579" s="9">
        <f>VLOOKUP('Consolidtaed Data'!$B8895,[1]Products!$A:$G,3,0)</f>
        <v>296</v>
      </c>
      <c r="K2579" s="9">
        <f>'Consolidtaed Data'!$J8895*'Consolidtaed Data'!$H8895</f>
        <v>900</v>
      </c>
      <c r="L2579" s="9">
        <f>'Consolidtaed Data'!$I8895*'Consolidtaed Data'!$H8895</f>
        <v>1500</v>
      </c>
      <c r="M2579" s="9">
        <f>'Consolidtaed Data'!$L8895-'Consolidtaed Data'!$K8895</f>
        <v>530</v>
      </c>
      <c r="N2579" s="9" t="str">
        <f>VLOOKUP('Consolidtaed Data'!$C8895,[1]Locations!$A:$O,2,0)</f>
        <v>San Mateo</v>
      </c>
      <c r="O2579" s="9" t="str">
        <f>VLOOKUP('Consolidtaed Data'!$D8895,'[1]Sales People'!$A:$B,2,0)</f>
        <v>Carl Elliott</v>
      </c>
      <c r="P2579" s="9" t="str">
        <f>VLOOKUP('Consolidtaed Data'!$E8895,[1]Customers!$A:$B,2,0)</f>
        <v>James Fisher</v>
      </c>
      <c r="Q2579" s="11">
        <f>WEEKDAY('Consolidtaed Data'!$F8895)</f>
        <v>7</v>
      </c>
      <c r="R2579" s="9">
        <f>MONTH('Consolidtaed Data'!$F8895)</f>
        <v>11</v>
      </c>
      <c r="S2579" s="9" t="str">
        <f>TEXT(Table3[[#This Row],[Purchase Date]],"MMMM")</f>
        <v>July</v>
      </c>
      <c r="T2579" s="9">
        <f>YEAR('Consolidtaed Data'!$F8895)</f>
        <v>2021</v>
      </c>
    </row>
    <row r="2580" spans="1:20" x14ac:dyDescent="0.3">
      <c r="A2580" s="9" t="s">
        <v>3592</v>
      </c>
      <c r="B2580" s="9" t="s">
        <v>119</v>
      </c>
      <c r="C2580" s="9" t="s">
        <v>420</v>
      </c>
      <c r="D2580" s="9" t="s">
        <v>46</v>
      </c>
      <c r="E2580" s="9" t="s">
        <v>1134</v>
      </c>
      <c r="F2580" s="10">
        <v>44018</v>
      </c>
      <c r="G2580" s="10" t="str">
        <f>VLOOKUP(Table3[[#This Row],[Product ID]],[1]Products!$A:$G,2,0)</f>
        <v>Product 67</v>
      </c>
      <c r="H2580" s="22">
        <v>1</v>
      </c>
      <c r="I2580" s="9">
        <f>VLOOKUP('Consolidtaed Data'!$B9013,[1]Products!$A:$G,4,0)</f>
        <v>1635</v>
      </c>
      <c r="J2580" s="9">
        <f>VLOOKUP('Consolidtaed Data'!$B9013,[1]Products!$A:$G,3,0)</f>
        <v>1046</v>
      </c>
      <c r="K2580" s="9">
        <f>'Consolidtaed Data'!$J9013*'Consolidtaed Data'!$H9013</f>
        <v>818</v>
      </c>
      <c r="L2580" s="9">
        <f>'Consolidtaed Data'!$I9013*'Consolidtaed Data'!$H9013</f>
        <v>1022</v>
      </c>
      <c r="M2580" s="9">
        <f>'Consolidtaed Data'!$L9013-'Consolidtaed Data'!$K9013</f>
        <v>344</v>
      </c>
      <c r="N2580" s="9" t="str">
        <f>VLOOKUP('Consolidtaed Data'!$C9013,[1]Locations!$A:$O,2,0)</f>
        <v>Temecula</v>
      </c>
      <c r="O2580" s="9" t="str">
        <f>VLOOKUP('Consolidtaed Data'!$D9013,'[1]Sales People'!$A:$B,2,0)</f>
        <v>Brian Thomas</v>
      </c>
      <c r="P2580" s="9" t="str">
        <f>VLOOKUP('Consolidtaed Data'!$E9013,[1]Customers!$A:$B,2,0)</f>
        <v>Shawn Ramos</v>
      </c>
      <c r="Q2580" s="11">
        <f>WEEKDAY('Consolidtaed Data'!$F9013)</f>
        <v>7</v>
      </c>
      <c r="R2580" s="9">
        <f>MONTH('Consolidtaed Data'!$F9013)</f>
        <v>11</v>
      </c>
      <c r="S2580" s="9" t="str">
        <f>TEXT(Table3[[#This Row],[Purchase Date]],"MMMM")</f>
        <v>July</v>
      </c>
      <c r="T2580" s="9">
        <f>YEAR('Consolidtaed Data'!$F9013)</f>
        <v>2021</v>
      </c>
    </row>
    <row r="2581" spans="1:20" x14ac:dyDescent="0.3">
      <c r="A2581" s="9" t="s">
        <v>3593</v>
      </c>
      <c r="B2581" s="9" t="s">
        <v>89</v>
      </c>
      <c r="C2581" s="9" t="s">
        <v>30</v>
      </c>
      <c r="D2581" s="9" t="s">
        <v>26</v>
      </c>
      <c r="E2581" s="9" t="s">
        <v>1545</v>
      </c>
      <c r="F2581" s="10">
        <v>44019</v>
      </c>
      <c r="G2581" s="10" t="str">
        <f>VLOOKUP(Table3[[#This Row],[Product ID]],[1]Products!$A:$G,2,0)</f>
        <v>Product 64</v>
      </c>
      <c r="H2581" s="22">
        <v>1</v>
      </c>
      <c r="I2581" s="9">
        <f>VLOOKUP('Consolidtaed Data'!$B5576,[1]Products!$A:$G,4,0)</f>
        <v>667</v>
      </c>
      <c r="J2581" s="9">
        <f>VLOOKUP('Consolidtaed Data'!$B5576,[1]Products!$A:$G,3,0)</f>
        <v>387</v>
      </c>
      <c r="K2581" s="9">
        <f>'Consolidtaed Data'!$J5576*'Consolidtaed Data'!$H5576</f>
        <v>2613</v>
      </c>
      <c r="L2581" s="9">
        <f>'Consolidtaed Data'!$I5576*'Consolidtaed Data'!$H5576</f>
        <v>5124</v>
      </c>
      <c r="M2581" s="9">
        <f>'Consolidtaed Data'!$L5576-'Consolidtaed Data'!$K5576</f>
        <v>2946</v>
      </c>
      <c r="N2581" s="9" t="str">
        <f>VLOOKUP('Consolidtaed Data'!$C5576,[1]Locations!$A:$O,2,0)</f>
        <v>Modesto</v>
      </c>
      <c r="O2581" s="9" t="str">
        <f>VLOOKUP('Consolidtaed Data'!$D5576,'[1]Sales People'!$A:$B,2,0)</f>
        <v>Joe Sims</v>
      </c>
      <c r="P2581" s="9" t="str">
        <f>VLOOKUP('Consolidtaed Data'!$E5576,[1]Customers!$A:$B,2,0)</f>
        <v>Billy Gonzales</v>
      </c>
      <c r="Q2581" s="11">
        <f>WEEKDAY('Consolidtaed Data'!$F5576)</f>
        <v>4</v>
      </c>
      <c r="R2581" s="9">
        <f>MONTH('Consolidtaed Data'!$F5576)</f>
        <v>2</v>
      </c>
      <c r="S2581" s="9" t="str">
        <f>TEXT(Table3[[#This Row],[Purchase Date]],"MMMM")</f>
        <v>July</v>
      </c>
      <c r="T2581" s="9">
        <f>YEAR('Consolidtaed Data'!$F5576)</f>
        <v>2021</v>
      </c>
    </row>
    <row r="2582" spans="1:20" x14ac:dyDescent="0.3">
      <c r="A2582" s="9" t="s">
        <v>3594</v>
      </c>
      <c r="B2582" s="9" t="s">
        <v>330</v>
      </c>
      <c r="C2582" s="9" t="s">
        <v>178</v>
      </c>
      <c r="D2582" s="9" t="s">
        <v>149</v>
      </c>
      <c r="E2582" s="9" t="s">
        <v>1536</v>
      </c>
      <c r="F2582" s="10">
        <v>44019</v>
      </c>
      <c r="G2582" s="10" t="str">
        <f>VLOOKUP(Table3[[#This Row],[Product ID]],[1]Products!$A:$G,2,0)</f>
        <v>Product 91</v>
      </c>
      <c r="H2582" s="22">
        <v>1</v>
      </c>
      <c r="I2582" s="9">
        <f>VLOOKUP('Consolidtaed Data'!$B5710,[1]Products!$A:$G,4,0)</f>
        <v>667</v>
      </c>
      <c r="J2582" s="9">
        <f>VLOOKUP('Consolidtaed Data'!$B5710,[1]Products!$A:$G,3,0)</f>
        <v>387</v>
      </c>
      <c r="K2582" s="9">
        <f>'Consolidtaed Data'!$J5710*'Consolidtaed Data'!$H5710</f>
        <v>876</v>
      </c>
      <c r="L2582" s="9">
        <f>'Consolidtaed Data'!$I5710*'Consolidtaed Data'!$H5710</f>
        <v>1068</v>
      </c>
      <c r="M2582" s="9">
        <f>'Consolidtaed Data'!$L5710-'Consolidtaed Data'!$K5710</f>
        <v>2396</v>
      </c>
      <c r="N2582" s="9" t="str">
        <f>VLOOKUP('Consolidtaed Data'!$C5710,[1]Locations!$A:$O,2,0)</f>
        <v>Downey</v>
      </c>
      <c r="O2582" s="9" t="str">
        <f>VLOOKUP('Consolidtaed Data'!$D5710,'[1]Sales People'!$A:$B,2,0)</f>
        <v>Howard Sims</v>
      </c>
      <c r="P2582" s="9" t="str">
        <f>VLOOKUP('Consolidtaed Data'!$E5710,[1]Customers!$A:$B,2,0)</f>
        <v>Jack Stevens</v>
      </c>
      <c r="Q2582" s="11">
        <f>WEEKDAY('Consolidtaed Data'!$F5710)</f>
        <v>6</v>
      </c>
      <c r="R2582" s="9">
        <f>MONTH('Consolidtaed Data'!$F5710)</f>
        <v>2</v>
      </c>
      <c r="S2582" s="9" t="str">
        <f>TEXT(Table3[[#This Row],[Purchase Date]],"MMMM")</f>
        <v>July</v>
      </c>
      <c r="T2582" s="9">
        <f>YEAR('Consolidtaed Data'!$F5710)</f>
        <v>2021</v>
      </c>
    </row>
    <row r="2583" spans="1:20" x14ac:dyDescent="0.3">
      <c r="A2583" s="9" t="s">
        <v>3595</v>
      </c>
      <c r="B2583" s="9" t="s">
        <v>116</v>
      </c>
      <c r="C2583" s="9" t="s">
        <v>16</v>
      </c>
      <c r="D2583" s="9" t="s">
        <v>241</v>
      </c>
      <c r="E2583" s="9" t="s">
        <v>2188</v>
      </c>
      <c r="F2583" s="10">
        <v>44019</v>
      </c>
      <c r="G2583" s="10" t="str">
        <f>VLOOKUP(Table3[[#This Row],[Product ID]],[1]Products!$A:$G,2,0)</f>
        <v>Product 55</v>
      </c>
      <c r="H2583" s="22">
        <v>2</v>
      </c>
      <c r="I2583" s="9">
        <f>VLOOKUP('Consolidtaed Data'!$B6321,[1]Products!$A:$G,4,0)</f>
        <v>1467</v>
      </c>
      <c r="J2583" s="9">
        <f>VLOOKUP('Consolidtaed Data'!$B6321,[1]Products!$A:$G,3,0)</f>
        <v>807</v>
      </c>
      <c r="K2583" s="9">
        <f>'Consolidtaed Data'!$J6321*'Consolidtaed Data'!$H6321</f>
        <v>1067</v>
      </c>
      <c r="L2583" s="9">
        <f>'Consolidtaed Data'!$I6321*'Consolidtaed Data'!$H6321</f>
        <v>1809</v>
      </c>
      <c r="M2583" s="9">
        <f>'Consolidtaed Data'!$L6321-'Consolidtaed Data'!$K6321</f>
        <v>26</v>
      </c>
      <c r="N2583" s="9" t="str">
        <f>VLOOKUP('Consolidtaed Data'!$C6321,[1]Locations!$A:$O,2,0)</f>
        <v>Fullerton</v>
      </c>
      <c r="O2583" s="9" t="str">
        <f>VLOOKUP('Consolidtaed Data'!$D6321,'[1]Sales People'!$A:$B,2,0)</f>
        <v>Andrew Bowman</v>
      </c>
      <c r="P2583" s="9" t="str">
        <f>VLOOKUP('Consolidtaed Data'!$E6321,[1]Customers!$A:$B,2,0)</f>
        <v>Anthony Chapman</v>
      </c>
      <c r="Q2583" s="11">
        <f>WEEKDAY('Consolidtaed Data'!$F6321)</f>
        <v>7</v>
      </c>
      <c r="R2583" s="9">
        <f>MONTH('Consolidtaed Data'!$F6321)</f>
        <v>4</v>
      </c>
      <c r="S2583" s="9" t="str">
        <f>TEXT(Table3[[#This Row],[Purchase Date]],"MMMM")</f>
        <v>July</v>
      </c>
      <c r="T2583" s="9">
        <f>YEAR('Consolidtaed Data'!$F6321)</f>
        <v>2021</v>
      </c>
    </row>
    <row r="2584" spans="1:20" x14ac:dyDescent="0.3">
      <c r="A2584" s="9" t="s">
        <v>3596</v>
      </c>
      <c r="B2584" s="9" t="s">
        <v>580</v>
      </c>
      <c r="C2584" s="9" t="s">
        <v>186</v>
      </c>
      <c r="D2584" s="9" t="s">
        <v>87</v>
      </c>
      <c r="E2584" s="9" t="s">
        <v>144</v>
      </c>
      <c r="F2584" s="10">
        <v>44019</v>
      </c>
      <c r="G2584" s="10" t="str">
        <f>VLOOKUP(Table3[[#This Row],[Product ID]],[1]Products!$A:$G,2,0)</f>
        <v>Product 1</v>
      </c>
      <c r="H2584" s="22">
        <v>1</v>
      </c>
      <c r="I2584" s="9">
        <f>VLOOKUP('Consolidtaed Data'!$B6668,[1]Products!$A:$G,4,0)</f>
        <v>217</v>
      </c>
      <c r="J2584" s="9">
        <f>VLOOKUP('Consolidtaed Data'!$B6668,[1]Products!$A:$G,3,0)</f>
        <v>171</v>
      </c>
      <c r="K2584" s="9">
        <f>'Consolidtaed Data'!$J6668*'Consolidtaed Data'!$H6668</f>
        <v>171</v>
      </c>
      <c r="L2584" s="9">
        <f>'Consolidtaed Data'!$I6668*'Consolidtaed Data'!$H6668</f>
        <v>217</v>
      </c>
      <c r="M2584" s="9">
        <f>'Consolidtaed Data'!$L6668-'Consolidtaed Data'!$K6668</f>
        <v>331</v>
      </c>
      <c r="N2584" s="9" t="str">
        <f>VLOOKUP('Consolidtaed Data'!$C6668,[1]Locations!$A:$O,2,0)</f>
        <v>Fontana</v>
      </c>
      <c r="O2584" s="9" t="str">
        <f>VLOOKUP('Consolidtaed Data'!$D6668,'[1]Sales People'!$A:$B,2,0)</f>
        <v>Brian Davis</v>
      </c>
      <c r="P2584" s="9" t="str">
        <f>VLOOKUP('Consolidtaed Data'!$E6668,[1]Customers!$A:$B,2,0)</f>
        <v>Todd Price</v>
      </c>
      <c r="Q2584" s="11">
        <f>WEEKDAY('Consolidtaed Data'!$F6668)</f>
        <v>7</v>
      </c>
      <c r="R2584" s="9">
        <f>MONTH('Consolidtaed Data'!$F6668)</f>
        <v>5</v>
      </c>
      <c r="S2584" s="9" t="str">
        <f>TEXT(Table3[[#This Row],[Purchase Date]],"MMMM")</f>
        <v>July</v>
      </c>
      <c r="T2584" s="9">
        <f>YEAR('Consolidtaed Data'!$F6668)</f>
        <v>2021</v>
      </c>
    </row>
    <row r="2585" spans="1:20" x14ac:dyDescent="0.3">
      <c r="A2585" s="9" t="s">
        <v>3597</v>
      </c>
      <c r="B2585" s="9" t="s">
        <v>79</v>
      </c>
      <c r="C2585" s="9" t="s">
        <v>16</v>
      </c>
      <c r="D2585" s="9" t="s">
        <v>31</v>
      </c>
      <c r="E2585" s="9" t="s">
        <v>931</v>
      </c>
      <c r="F2585" s="10">
        <v>44019</v>
      </c>
      <c r="G2585" s="10" t="str">
        <f>VLOOKUP(Table3[[#This Row],[Product ID]],[1]Products!$A:$G,2,0)</f>
        <v>Product 80</v>
      </c>
      <c r="H2585" s="22">
        <v>1</v>
      </c>
      <c r="I2585" s="9">
        <f>VLOOKUP('Consolidtaed Data'!$B7112,[1]Products!$A:$G,4,0)</f>
        <v>1862</v>
      </c>
      <c r="J2585" s="9">
        <f>VLOOKUP('Consolidtaed Data'!$B7112,[1]Products!$A:$G,3,0)</f>
        <v>1173</v>
      </c>
      <c r="K2585" s="9">
        <f>'Consolidtaed Data'!$J7112*'Consolidtaed Data'!$H7112</f>
        <v>2460</v>
      </c>
      <c r="L2585" s="9">
        <f>'Consolidtaed Data'!$I7112*'Consolidtaed Data'!$H7112</f>
        <v>3566</v>
      </c>
      <c r="M2585" s="9">
        <f>'Consolidtaed Data'!$L7112-'Consolidtaed Data'!$K7112</f>
        <v>2226</v>
      </c>
      <c r="N2585" s="9" t="str">
        <f>VLOOKUP('Consolidtaed Data'!$C7112,[1]Locations!$A:$O,2,0)</f>
        <v>Costa Mesa</v>
      </c>
      <c r="O2585" s="9" t="str">
        <f>VLOOKUP('Consolidtaed Data'!$D7112,'[1]Sales People'!$A:$B,2,0)</f>
        <v>Kenneth Fields</v>
      </c>
      <c r="P2585" s="9" t="str">
        <f>VLOOKUP('Consolidtaed Data'!$E7112,[1]Customers!$A:$B,2,0)</f>
        <v>Benjamin Murray</v>
      </c>
      <c r="Q2585" s="11">
        <f>WEEKDAY('Consolidtaed Data'!$F7112)</f>
        <v>6</v>
      </c>
      <c r="R2585" s="9">
        <f>MONTH('Consolidtaed Data'!$F7112)</f>
        <v>6</v>
      </c>
      <c r="S2585" s="9" t="str">
        <f>TEXT(Table3[[#This Row],[Purchase Date]],"MMMM")</f>
        <v>July</v>
      </c>
      <c r="T2585" s="9">
        <f>YEAR('Consolidtaed Data'!$F7112)</f>
        <v>2021</v>
      </c>
    </row>
    <row r="2586" spans="1:20" x14ac:dyDescent="0.3">
      <c r="A2586" s="9" t="s">
        <v>3598</v>
      </c>
      <c r="B2586" s="9" t="s">
        <v>278</v>
      </c>
      <c r="C2586" s="9" t="s">
        <v>245</v>
      </c>
      <c r="D2586" s="9" t="s">
        <v>123</v>
      </c>
      <c r="E2586" s="9" t="s">
        <v>401</v>
      </c>
      <c r="F2586" s="10">
        <v>44019</v>
      </c>
      <c r="G2586" s="10" t="str">
        <f>VLOOKUP(Table3[[#This Row],[Product ID]],[1]Products!$A:$G,2,0)</f>
        <v>Product 75</v>
      </c>
      <c r="H2586" s="22">
        <v>1</v>
      </c>
      <c r="I2586" s="9">
        <f>VLOOKUP('Consolidtaed Data'!$B7127,[1]Products!$A:$G,4,0)</f>
        <v>1278</v>
      </c>
      <c r="J2586" s="9">
        <f>VLOOKUP('Consolidtaed Data'!$B7127,[1]Products!$A:$G,3,0)</f>
        <v>665</v>
      </c>
      <c r="K2586" s="9">
        <f>'Consolidtaed Data'!$J7127*'Consolidtaed Data'!$H7127</f>
        <v>294</v>
      </c>
      <c r="L2586" s="9">
        <f>'Consolidtaed Data'!$I7127*'Consolidtaed Data'!$H7127</f>
        <v>368</v>
      </c>
      <c r="M2586" s="9">
        <f>'Consolidtaed Data'!$L7127-'Consolidtaed Data'!$K7127</f>
        <v>140</v>
      </c>
      <c r="N2586" s="9" t="str">
        <f>VLOOKUP('Consolidtaed Data'!$C7127,[1]Locations!$A:$O,2,0)</f>
        <v>Berkeley</v>
      </c>
      <c r="O2586" s="9" t="str">
        <f>VLOOKUP('Consolidtaed Data'!$D7127,'[1]Sales People'!$A:$B,2,0)</f>
        <v>Roger Ramos</v>
      </c>
      <c r="P2586" s="9" t="str">
        <f>VLOOKUP('Consolidtaed Data'!$E7127,[1]Customers!$A:$B,2,0)</f>
        <v>Daniel Barnes</v>
      </c>
      <c r="Q2586" s="11">
        <f>WEEKDAY('Consolidtaed Data'!$F7127)</f>
        <v>6</v>
      </c>
      <c r="R2586" s="9">
        <f>MONTH('Consolidtaed Data'!$F7127)</f>
        <v>6</v>
      </c>
      <c r="S2586" s="9" t="str">
        <f>TEXT(Table3[[#This Row],[Purchase Date]],"MMMM")</f>
        <v>July</v>
      </c>
      <c r="T2586" s="9">
        <f>YEAR('Consolidtaed Data'!$F7127)</f>
        <v>2021</v>
      </c>
    </row>
    <row r="2587" spans="1:20" x14ac:dyDescent="0.3">
      <c r="A2587" s="9" t="s">
        <v>3599</v>
      </c>
      <c r="B2587" s="9" t="s">
        <v>531</v>
      </c>
      <c r="C2587" s="9" t="s">
        <v>59</v>
      </c>
      <c r="D2587" s="9" t="s">
        <v>51</v>
      </c>
      <c r="E2587" s="9" t="s">
        <v>2569</v>
      </c>
      <c r="F2587" s="10">
        <v>44019</v>
      </c>
      <c r="G2587" s="10" t="str">
        <f>VLOOKUP(Table3[[#This Row],[Product ID]],[1]Products!$A:$G,2,0)</f>
        <v>Product 62</v>
      </c>
      <c r="H2587" s="22">
        <v>3</v>
      </c>
      <c r="I2587" s="9">
        <f>VLOOKUP('Consolidtaed Data'!$B7980,[1]Products!$A:$G,4,0)</f>
        <v>356</v>
      </c>
      <c r="J2587" s="9">
        <f>VLOOKUP('Consolidtaed Data'!$B7980,[1]Products!$A:$G,3,0)</f>
        <v>292</v>
      </c>
      <c r="K2587" s="9">
        <f>'Consolidtaed Data'!$J7980*'Consolidtaed Data'!$H7980</f>
        <v>1636</v>
      </c>
      <c r="L2587" s="9">
        <f>'Consolidtaed Data'!$I7980*'Consolidtaed Data'!$H7980</f>
        <v>2044</v>
      </c>
      <c r="M2587" s="9">
        <f>'Consolidtaed Data'!$L7980-'Consolidtaed Data'!$K7980</f>
        <v>801</v>
      </c>
      <c r="N2587" s="9" t="str">
        <f>VLOOKUP('Consolidtaed Data'!$C7980,[1]Locations!$A:$O,2,0)</f>
        <v>Palmdale</v>
      </c>
      <c r="O2587" s="9" t="str">
        <f>VLOOKUP('Consolidtaed Data'!$D7980,'[1]Sales People'!$A:$B,2,0)</f>
        <v>Scott Clark</v>
      </c>
      <c r="P2587" s="9" t="str">
        <f>VLOOKUP('Consolidtaed Data'!$E7980,[1]Customers!$A:$B,2,0)</f>
        <v>Phillip Ellis</v>
      </c>
      <c r="Q2587" s="11">
        <f>WEEKDAY('Consolidtaed Data'!$F7980)</f>
        <v>1</v>
      </c>
      <c r="R2587" s="9">
        <f>MONTH('Consolidtaed Data'!$F7980)</f>
        <v>8</v>
      </c>
      <c r="S2587" s="9" t="str">
        <f>TEXT(Table3[[#This Row],[Purchase Date]],"MMMM")</f>
        <v>July</v>
      </c>
      <c r="T2587" s="9">
        <f>YEAR('Consolidtaed Data'!$F7980)</f>
        <v>2021</v>
      </c>
    </row>
    <row r="2588" spans="1:20" x14ac:dyDescent="0.3">
      <c r="A2588" s="9" t="s">
        <v>3600</v>
      </c>
      <c r="B2588" s="9" t="s">
        <v>225</v>
      </c>
      <c r="C2588" s="9" t="s">
        <v>275</v>
      </c>
      <c r="D2588" s="9" t="s">
        <v>123</v>
      </c>
      <c r="E2588" s="9" t="s">
        <v>1416</v>
      </c>
      <c r="F2588" s="10">
        <v>44019</v>
      </c>
      <c r="G2588" s="10" t="str">
        <f>VLOOKUP(Table3[[#This Row],[Product ID]],[1]Products!$A:$G,2,0)</f>
        <v>Product 24</v>
      </c>
      <c r="H2588" s="22">
        <v>1</v>
      </c>
      <c r="I2588" s="9">
        <f>VLOOKUP('Consolidtaed Data'!$B8321,[1]Products!$A:$G,4,0)</f>
        <v>217</v>
      </c>
      <c r="J2588" s="9">
        <f>VLOOKUP('Consolidtaed Data'!$B8321,[1]Products!$A:$G,3,0)</f>
        <v>171</v>
      </c>
      <c r="K2588" s="9">
        <f>'Consolidtaed Data'!$J8321*'Consolidtaed Data'!$H8321</f>
        <v>409</v>
      </c>
      <c r="L2588" s="9">
        <f>'Consolidtaed Data'!$I8321*'Consolidtaed Data'!$H8321</f>
        <v>817</v>
      </c>
      <c r="M2588" s="9">
        <f>'Consolidtaed Data'!$L8321-'Consolidtaed Data'!$K8321</f>
        <v>374</v>
      </c>
      <c r="N2588" s="9" t="str">
        <f>VLOOKUP('Consolidtaed Data'!$C8321,[1]Locations!$A:$O,2,0)</f>
        <v>Riverside</v>
      </c>
      <c r="O2588" s="9" t="str">
        <f>VLOOKUP('Consolidtaed Data'!$D8321,'[1]Sales People'!$A:$B,2,0)</f>
        <v>Robert Reed</v>
      </c>
      <c r="P2588" s="9" t="str">
        <f>VLOOKUP('Consolidtaed Data'!$E8321,[1]Customers!$A:$B,2,0)</f>
        <v>Larry Freeman</v>
      </c>
      <c r="Q2588" s="11">
        <f>WEEKDAY('Consolidtaed Data'!$F8321)</f>
        <v>7</v>
      </c>
      <c r="R2588" s="9">
        <f>MONTH('Consolidtaed Data'!$F8321)</f>
        <v>9</v>
      </c>
      <c r="S2588" s="9" t="str">
        <f>TEXT(Table3[[#This Row],[Purchase Date]],"MMMM")</f>
        <v>July</v>
      </c>
      <c r="T2588" s="9">
        <f>YEAR('Consolidtaed Data'!$F8321)</f>
        <v>2021</v>
      </c>
    </row>
    <row r="2589" spans="1:20" x14ac:dyDescent="0.3">
      <c r="A2589" s="9" t="s">
        <v>3601</v>
      </c>
      <c r="B2589" s="9" t="s">
        <v>172</v>
      </c>
      <c r="C2589" s="9" t="s">
        <v>140</v>
      </c>
      <c r="D2589" s="9" t="s">
        <v>80</v>
      </c>
      <c r="E2589" s="9" t="s">
        <v>1180</v>
      </c>
      <c r="F2589" s="10">
        <v>44019</v>
      </c>
      <c r="G2589" s="10" t="str">
        <f>VLOOKUP(Table3[[#This Row],[Product ID]],[1]Products!$A:$G,2,0)</f>
        <v>Product 4</v>
      </c>
      <c r="H2589" s="22">
        <v>1</v>
      </c>
      <c r="I2589" s="9">
        <f>VLOOKUP('Consolidtaed Data'!$B8498,[1]Products!$A:$G,4,0)</f>
        <v>368</v>
      </c>
      <c r="J2589" s="9">
        <f>VLOOKUP('Consolidtaed Data'!$B8498,[1]Products!$A:$G,3,0)</f>
        <v>269</v>
      </c>
      <c r="K2589" s="9">
        <f>'Consolidtaed Data'!$J8498*'Consolidtaed Data'!$H8498</f>
        <v>807</v>
      </c>
      <c r="L2589" s="9">
        <f>'Consolidtaed Data'!$I8498*'Consolidtaed Data'!$H8498</f>
        <v>1104</v>
      </c>
      <c r="M2589" s="9">
        <f>'Consolidtaed Data'!$L8498-'Consolidtaed Data'!$K8498</f>
        <v>944</v>
      </c>
      <c r="N2589" s="9" t="str">
        <f>VLOOKUP('Consolidtaed Data'!$C8498,[1]Locations!$A:$O,2,0)</f>
        <v>Antioch</v>
      </c>
      <c r="O2589" s="9" t="str">
        <f>VLOOKUP('Consolidtaed Data'!$D8498,'[1]Sales People'!$A:$B,2,0)</f>
        <v>Carl Elliott</v>
      </c>
      <c r="P2589" s="9" t="str">
        <f>VLOOKUP('Consolidtaed Data'!$E8498,[1]Customers!$A:$B,2,0)</f>
        <v>Willie Mason</v>
      </c>
      <c r="Q2589" s="11">
        <f>WEEKDAY('Consolidtaed Data'!$F8498)</f>
        <v>5</v>
      </c>
      <c r="R2589" s="9">
        <f>MONTH('Consolidtaed Data'!$F8498)</f>
        <v>10</v>
      </c>
      <c r="S2589" s="9" t="str">
        <f>TEXT(Table3[[#This Row],[Purchase Date]],"MMMM")</f>
        <v>July</v>
      </c>
      <c r="T2589" s="9">
        <f>YEAR('Consolidtaed Data'!$F8498)</f>
        <v>2021</v>
      </c>
    </row>
    <row r="2590" spans="1:20" x14ac:dyDescent="0.3">
      <c r="A2590" s="9" t="s">
        <v>3602</v>
      </c>
      <c r="B2590" s="9" t="s">
        <v>397</v>
      </c>
      <c r="C2590" s="9" t="s">
        <v>394</v>
      </c>
      <c r="D2590" s="9" t="s">
        <v>46</v>
      </c>
      <c r="E2590" s="9" t="s">
        <v>180</v>
      </c>
      <c r="F2590" s="10">
        <v>44019</v>
      </c>
      <c r="G2590" s="10" t="str">
        <f>VLOOKUP(Table3[[#This Row],[Product ID]],[1]Products!$A:$G,2,0)</f>
        <v>Product 20</v>
      </c>
      <c r="H2590" s="22">
        <v>2</v>
      </c>
      <c r="I2590" s="9">
        <f>VLOOKUP('Consolidtaed Data'!$B8638,[1]Products!$A:$G,4,0)</f>
        <v>2241</v>
      </c>
      <c r="J2590" s="9">
        <f>VLOOKUP('Consolidtaed Data'!$B8638,[1]Products!$A:$G,3,0)</f>
        <v>1367</v>
      </c>
      <c r="K2590" s="9">
        <f>'Consolidtaed Data'!$J8638*'Consolidtaed Data'!$H8638</f>
        <v>634</v>
      </c>
      <c r="L2590" s="9">
        <f>'Consolidtaed Data'!$I8638*'Consolidtaed Data'!$H8638</f>
        <v>880</v>
      </c>
      <c r="M2590" s="9">
        <f>'Consolidtaed Data'!$L8638-'Consolidtaed Data'!$K8638</f>
        <v>825</v>
      </c>
      <c r="N2590" s="9" t="str">
        <f>VLOOKUP('Consolidtaed Data'!$C8638,[1]Locations!$A:$O,2,0)</f>
        <v>San Bernardino</v>
      </c>
      <c r="O2590" s="9" t="str">
        <f>VLOOKUP('Consolidtaed Data'!$D8638,'[1]Sales People'!$A:$B,2,0)</f>
        <v>Sean Miller</v>
      </c>
      <c r="P2590" s="9" t="str">
        <f>VLOOKUP('Consolidtaed Data'!$E8638,[1]Customers!$A:$B,2,0)</f>
        <v>Kevin Gilbert</v>
      </c>
      <c r="Q2590" s="11">
        <f>WEEKDAY('Consolidtaed Data'!$F8638)</f>
        <v>2</v>
      </c>
      <c r="R2590" s="9">
        <f>MONTH('Consolidtaed Data'!$F8638)</f>
        <v>10</v>
      </c>
      <c r="S2590" s="9" t="str">
        <f>TEXT(Table3[[#This Row],[Purchase Date]],"MMMM")</f>
        <v>July</v>
      </c>
      <c r="T2590" s="9">
        <f>YEAR('Consolidtaed Data'!$F8638)</f>
        <v>2021</v>
      </c>
    </row>
    <row r="2591" spans="1:20" x14ac:dyDescent="0.3">
      <c r="A2591" s="9" t="s">
        <v>3603</v>
      </c>
      <c r="B2591" s="9" t="s">
        <v>148</v>
      </c>
      <c r="C2591" s="9" t="s">
        <v>55</v>
      </c>
      <c r="D2591" s="9" t="s">
        <v>281</v>
      </c>
      <c r="E2591" s="9" t="s">
        <v>1458</v>
      </c>
      <c r="F2591" s="10">
        <v>44019</v>
      </c>
      <c r="G2591" s="10" t="str">
        <f>VLOOKUP(Table3[[#This Row],[Product ID]],[1]Products!$A:$G,2,0)</f>
        <v>Product 16</v>
      </c>
      <c r="H2591" s="22">
        <v>2</v>
      </c>
      <c r="I2591" s="9">
        <f>VLOOKUP('Consolidtaed Data'!$B8841,[1]Products!$A:$G,4,0)</f>
        <v>1783</v>
      </c>
      <c r="J2591" s="9">
        <f>VLOOKUP('Consolidtaed Data'!$B8841,[1]Products!$A:$G,3,0)</f>
        <v>1516</v>
      </c>
      <c r="K2591" s="9">
        <f>'Consolidtaed Data'!$J8841*'Consolidtaed Data'!$H8841</f>
        <v>425</v>
      </c>
      <c r="L2591" s="9">
        <f>'Consolidtaed Data'!$I8841*'Consolidtaed Data'!$H8841</f>
        <v>545</v>
      </c>
      <c r="M2591" s="9">
        <f>'Consolidtaed Data'!$L8841-'Consolidtaed Data'!$K8841</f>
        <v>137</v>
      </c>
      <c r="N2591" s="9" t="str">
        <f>VLOOKUP('Consolidtaed Data'!$C8841,[1]Locations!$A:$O,2,0)</f>
        <v>Clovis</v>
      </c>
      <c r="O2591" s="9" t="str">
        <f>VLOOKUP('Consolidtaed Data'!$D8841,'[1]Sales People'!$A:$B,2,0)</f>
        <v>Robert Reed</v>
      </c>
      <c r="P2591" s="9" t="str">
        <f>VLOOKUP('Consolidtaed Data'!$E8841,[1]Customers!$A:$B,2,0)</f>
        <v>Daniel Dixon</v>
      </c>
      <c r="Q2591" s="11">
        <f>WEEKDAY('Consolidtaed Data'!$F8841)</f>
        <v>3</v>
      </c>
      <c r="R2591" s="9">
        <f>MONTH('Consolidtaed Data'!$F8841)</f>
        <v>11</v>
      </c>
      <c r="S2591" s="9" t="str">
        <f>TEXT(Table3[[#This Row],[Purchase Date]],"MMMM")</f>
        <v>July</v>
      </c>
      <c r="T2591" s="9">
        <f>YEAR('Consolidtaed Data'!$F8841)</f>
        <v>2021</v>
      </c>
    </row>
    <row r="2592" spans="1:20" x14ac:dyDescent="0.3">
      <c r="A2592" s="9" t="s">
        <v>3604</v>
      </c>
      <c r="B2592" s="9" t="s">
        <v>7</v>
      </c>
      <c r="C2592" s="9" t="s">
        <v>130</v>
      </c>
      <c r="D2592" s="9" t="s">
        <v>131</v>
      </c>
      <c r="E2592" s="9" t="s">
        <v>801</v>
      </c>
      <c r="F2592" s="10">
        <v>44019</v>
      </c>
      <c r="G2592" s="10" t="str">
        <f>VLOOKUP(Table3[[#This Row],[Product ID]],[1]Products!$A:$G,2,0)</f>
        <v>Product 77</v>
      </c>
      <c r="H2592" s="22">
        <v>1</v>
      </c>
      <c r="I2592" s="9">
        <f>VLOOKUP('Consolidtaed Data'!$B8912,[1]Products!$A:$G,4,0)</f>
        <v>1500</v>
      </c>
      <c r="J2592" s="9">
        <f>VLOOKUP('Consolidtaed Data'!$B8912,[1]Products!$A:$G,3,0)</f>
        <v>900</v>
      </c>
      <c r="K2592" s="9">
        <f>'Consolidtaed Data'!$J8912*'Consolidtaed Data'!$H8912</f>
        <v>872</v>
      </c>
      <c r="L2592" s="9">
        <f>'Consolidtaed Data'!$I8912*'Consolidtaed Data'!$H8912</f>
        <v>1743</v>
      </c>
      <c r="M2592" s="9">
        <f>'Consolidtaed Data'!$L8912-'Consolidtaed Data'!$K8912</f>
        <v>265</v>
      </c>
      <c r="N2592" s="9" t="str">
        <f>VLOOKUP('Consolidtaed Data'!$C8912,[1]Locations!$A:$O,2,0)</f>
        <v>Norwalk</v>
      </c>
      <c r="O2592" s="9" t="str">
        <f>VLOOKUP('Consolidtaed Data'!$D8912,'[1]Sales People'!$A:$B,2,0)</f>
        <v>Brian Davis</v>
      </c>
      <c r="P2592" s="9" t="str">
        <f>VLOOKUP('Consolidtaed Data'!$E8912,[1]Customers!$A:$B,2,0)</f>
        <v>Nicholas Simmons</v>
      </c>
      <c r="Q2592" s="11">
        <f>WEEKDAY('Consolidtaed Data'!$F8912)</f>
        <v>1</v>
      </c>
      <c r="R2592" s="9">
        <f>MONTH('Consolidtaed Data'!$F8912)</f>
        <v>11</v>
      </c>
      <c r="S2592" s="9" t="str">
        <f>TEXT(Table3[[#This Row],[Purchase Date]],"MMMM")</f>
        <v>July</v>
      </c>
      <c r="T2592" s="9">
        <f>YEAR('Consolidtaed Data'!$F8912)</f>
        <v>2021</v>
      </c>
    </row>
    <row r="2593" spans="1:20" x14ac:dyDescent="0.3">
      <c r="A2593" s="9" t="s">
        <v>3605</v>
      </c>
      <c r="B2593" s="9" t="s">
        <v>477</v>
      </c>
      <c r="C2593" s="9" t="s">
        <v>72</v>
      </c>
      <c r="D2593" s="9" t="s">
        <v>281</v>
      </c>
      <c r="E2593" s="9" t="s">
        <v>450</v>
      </c>
      <c r="F2593" s="10">
        <v>44019</v>
      </c>
      <c r="G2593" s="10" t="str">
        <f>VLOOKUP(Table3[[#This Row],[Product ID]],[1]Products!$A:$G,2,0)</f>
        <v>Product 46</v>
      </c>
      <c r="H2593" s="22">
        <v>2</v>
      </c>
      <c r="I2593" s="9">
        <f>VLOOKUP('Consolidtaed Data'!$B9423,[1]Products!$A:$G,4,0)</f>
        <v>458</v>
      </c>
      <c r="J2593" s="9">
        <f>VLOOKUP('Consolidtaed Data'!$B9423,[1]Products!$A:$G,3,0)</f>
        <v>376</v>
      </c>
      <c r="K2593" s="9">
        <f>'Consolidtaed Data'!$J9423*'Consolidtaed Data'!$H9423</f>
        <v>4455</v>
      </c>
      <c r="L2593" s="9">
        <f>'Consolidtaed Data'!$I9423*'Consolidtaed Data'!$H9423</f>
        <v>6273</v>
      </c>
      <c r="M2593" s="9">
        <f>'Consolidtaed Data'!$L9423-'Consolidtaed Data'!$K9423</f>
        <v>22</v>
      </c>
      <c r="N2593" s="9" t="str">
        <f>VLOOKUP('Consolidtaed Data'!$C9423,[1]Locations!$A:$O,2,0)</f>
        <v>Los Angeles</v>
      </c>
      <c r="O2593" s="9" t="str">
        <f>VLOOKUP('Consolidtaed Data'!$D9423,'[1]Sales People'!$A:$B,2,0)</f>
        <v>Carl Hall</v>
      </c>
      <c r="P2593" s="9" t="str">
        <f>VLOOKUP('Consolidtaed Data'!$E9423,[1]Customers!$A:$B,2,0)</f>
        <v>Charles Fields</v>
      </c>
      <c r="Q2593" s="11">
        <f>WEEKDAY('Consolidtaed Data'!$F9423)</f>
        <v>1</v>
      </c>
      <c r="R2593" s="9">
        <f>MONTH('Consolidtaed Data'!$F9423)</f>
        <v>12</v>
      </c>
      <c r="S2593" s="9" t="str">
        <f>TEXT(Table3[[#This Row],[Purchase Date]],"MMMM")</f>
        <v>July</v>
      </c>
      <c r="T2593" s="9">
        <f>YEAR('Consolidtaed Data'!$F9423)</f>
        <v>2021</v>
      </c>
    </row>
    <row r="2594" spans="1:20" x14ac:dyDescent="0.3">
      <c r="A2594" s="9" t="s">
        <v>3606</v>
      </c>
      <c r="B2594" s="9" t="s">
        <v>349</v>
      </c>
      <c r="C2594" s="9" t="s">
        <v>245</v>
      </c>
      <c r="D2594" s="9" t="s">
        <v>326</v>
      </c>
      <c r="E2594" s="9" t="s">
        <v>1293</v>
      </c>
      <c r="F2594" s="10">
        <v>44020</v>
      </c>
      <c r="G2594" s="10" t="str">
        <f>VLOOKUP(Table3[[#This Row],[Product ID]],[1]Products!$A:$G,2,0)</f>
        <v>Product 60</v>
      </c>
      <c r="H2594" s="22">
        <v>1</v>
      </c>
      <c r="I2594" s="9">
        <f>VLOOKUP('Consolidtaed Data'!$B4741,[1]Products!$A:$G,4,0)</f>
        <v>584</v>
      </c>
      <c r="J2594" s="9">
        <f>VLOOKUP('Consolidtaed Data'!$B4741,[1]Products!$A:$G,3,0)</f>
        <v>420</v>
      </c>
      <c r="K2594" s="9">
        <f>'Consolidtaed Data'!$J4741*'Consolidtaed Data'!$H4741</f>
        <v>5452</v>
      </c>
      <c r="L2594" s="9">
        <f>'Consolidtaed Data'!$I4741*'Consolidtaed Data'!$H4741</f>
        <v>6900</v>
      </c>
      <c r="M2594" s="9">
        <f>'Consolidtaed Data'!$L4741-'Consolidtaed Data'!$K4741</f>
        <v>49</v>
      </c>
      <c r="N2594" s="9" t="str">
        <f>VLOOKUP('Consolidtaed Data'!$C4741,[1]Locations!$A:$O,2,0)</f>
        <v>Oakland</v>
      </c>
      <c r="O2594" s="9" t="str">
        <f>VLOOKUP('Consolidtaed Data'!$D4741,'[1]Sales People'!$A:$B,2,0)</f>
        <v>Charles Harper</v>
      </c>
      <c r="P2594" s="9" t="str">
        <f>VLOOKUP('Consolidtaed Data'!$E4741,[1]Customers!$A:$B,2,0)</f>
        <v>Roger Miller</v>
      </c>
      <c r="Q2594" s="11">
        <f>WEEKDAY('Consolidtaed Data'!$F4741)</f>
        <v>2</v>
      </c>
      <c r="R2594" s="9">
        <f>MONTH('Consolidtaed Data'!$F4741)</f>
        <v>12</v>
      </c>
      <c r="S2594" s="9" t="str">
        <f>TEXT(Table3[[#This Row],[Purchase Date]],"MMMM")</f>
        <v>July</v>
      </c>
      <c r="T2594" s="9">
        <f>YEAR('Consolidtaed Data'!$F4741)</f>
        <v>2020</v>
      </c>
    </row>
    <row r="2595" spans="1:20" x14ac:dyDescent="0.3">
      <c r="A2595" s="9" t="s">
        <v>3608</v>
      </c>
      <c r="B2595" s="9" t="s">
        <v>200</v>
      </c>
      <c r="C2595" s="9" t="s">
        <v>275</v>
      </c>
      <c r="D2595" s="9" t="s">
        <v>17</v>
      </c>
      <c r="E2595" s="9" t="s">
        <v>482</v>
      </c>
      <c r="F2595" s="10">
        <v>44020</v>
      </c>
      <c r="G2595" s="10" t="str">
        <f>VLOOKUP(Table3[[#This Row],[Product ID]],[1]Products!$A:$G,2,0)</f>
        <v>Product 23</v>
      </c>
      <c r="H2595" s="22">
        <v>4</v>
      </c>
      <c r="I2595" s="9">
        <f>VLOOKUP('Consolidtaed Data'!$B4842,[1]Products!$A:$G,4,0)</f>
        <v>1809</v>
      </c>
      <c r="J2595" s="9">
        <f>VLOOKUP('Consolidtaed Data'!$B4842,[1]Products!$A:$G,3,0)</f>
        <v>1067</v>
      </c>
      <c r="K2595" s="9">
        <f>'Consolidtaed Data'!$J4842*'Consolidtaed Data'!$H4842</f>
        <v>2049</v>
      </c>
      <c r="L2595" s="9">
        <f>'Consolidtaed Data'!$I4842*'Consolidtaed Data'!$H4842</f>
        <v>3357</v>
      </c>
      <c r="M2595" s="9">
        <f>'Consolidtaed Data'!$L4842-'Consolidtaed Data'!$K4842</f>
        <v>992</v>
      </c>
      <c r="N2595" s="9" t="str">
        <f>VLOOKUP('Consolidtaed Data'!$C4842,[1]Locations!$A:$O,2,0)</f>
        <v>Lancaster</v>
      </c>
      <c r="O2595" s="9" t="str">
        <f>VLOOKUP('Consolidtaed Data'!$D4842,'[1]Sales People'!$A:$B,2,0)</f>
        <v>Arthur Mccoy</v>
      </c>
      <c r="P2595" s="9" t="str">
        <f>VLOOKUP('Consolidtaed Data'!$E4842,[1]Customers!$A:$B,2,0)</f>
        <v>Joe Baker</v>
      </c>
      <c r="Q2595" s="11">
        <f>WEEKDAY('Consolidtaed Data'!$F4842)</f>
        <v>3</v>
      </c>
      <c r="R2595" s="9">
        <f>MONTH('Consolidtaed Data'!$F4842)</f>
        <v>12</v>
      </c>
      <c r="S2595" s="9" t="str">
        <f>TEXT(Table3[[#This Row],[Purchase Date]],"MMMM")</f>
        <v>July</v>
      </c>
      <c r="T2595" s="9">
        <f>YEAR('Consolidtaed Data'!$F4842)</f>
        <v>2020</v>
      </c>
    </row>
    <row r="2596" spans="1:20" x14ac:dyDescent="0.3">
      <c r="A2596" s="9" t="s">
        <v>3609</v>
      </c>
      <c r="B2596" s="9" t="s">
        <v>373</v>
      </c>
      <c r="C2596" s="9" t="s">
        <v>86</v>
      </c>
      <c r="D2596" s="9" t="s">
        <v>193</v>
      </c>
      <c r="E2596" s="9" t="s">
        <v>1238</v>
      </c>
      <c r="F2596" s="10">
        <v>44020</v>
      </c>
      <c r="G2596" s="10" t="str">
        <f>VLOOKUP(Table3[[#This Row],[Product ID]],[1]Products!$A:$G,2,0)</f>
        <v>Product 66</v>
      </c>
      <c r="H2596" s="22">
        <v>1</v>
      </c>
      <c r="I2596" s="9">
        <f>VLOOKUP('Consolidtaed Data'!$B5236,[1]Products!$A:$G,4,0)</f>
        <v>1351</v>
      </c>
      <c r="J2596" s="9">
        <f>VLOOKUP('Consolidtaed Data'!$B5236,[1]Products!$A:$G,3,0)</f>
        <v>1108</v>
      </c>
      <c r="K2596" s="9">
        <f>'Consolidtaed Data'!$J5236*'Consolidtaed Data'!$H5236</f>
        <v>90</v>
      </c>
      <c r="L2596" s="9">
        <f>'Consolidtaed Data'!$I5236*'Consolidtaed Data'!$H5236</f>
        <v>112</v>
      </c>
      <c r="M2596" s="9">
        <f>'Consolidtaed Data'!$L5236-'Consolidtaed Data'!$K5236</f>
        <v>2346</v>
      </c>
      <c r="N2596" s="9" t="str">
        <f>VLOOKUP('Consolidtaed Data'!$C5236,[1]Locations!$A:$O,2,0)</f>
        <v>Orange</v>
      </c>
      <c r="O2596" s="9" t="str">
        <f>VLOOKUP('Consolidtaed Data'!$D5236,'[1]Sales People'!$A:$B,2,0)</f>
        <v>Andrew Bowman</v>
      </c>
      <c r="P2596" s="9" t="str">
        <f>VLOOKUP('Consolidtaed Data'!$E5236,[1]Customers!$A:$B,2,0)</f>
        <v>Andrew Reynolds</v>
      </c>
      <c r="Q2596" s="11">
        <f>WEEKDAY('Consolidtaed Data'!$F5236)</f>
        <v>4</v>
      </c>
      <c r="R2596" s="9">
        <f>MONTH('Consolidtaed Data'!$F5236)</f>
        <v>1</v>
      </c>
      <c r="S2596" s="9" t="str">
        <f>TEXT(Table3[[#This Row],[Purchase Date]],"MMMM")</f>
        <v>July</v>
      </c>
      <c r="T2596" s="9">
        <f>YEAR('Consolidtaed Data'!$F5236)</f>
        <v>2021</v>
      </c>
    </row>
    <row r="2597" spans="1:20" x14ac:dyDescent="0.3">
      <c r="A2597" s="9" t="s">
        <v>3610</v>
      </c>
      <c r="B2597" s="9" t="s">
        <v>252</v>
      </c>
      <c r="C2597" s="9" t="s">
        <v>295</v>
      </c>
      <c r="D2597" s="9" t="s">
        <v>9</v>
      </c>
      <c r="E2597" s="9" t="s">
        <v>1274</v>
      </c>
      <c r="F2597" s="10">
        <v>44020</v>
      </c>
      <c r="G2597" s="10" t="str">
        <f>VLOOKUP(Table3[[#This Row],[Product ID]],[1]Products!$A:$G,2,0)</f>
        <v>Product 81</v>
      </c>
      <c r="H2597" s="22">
        <v>4</v>
      </c>
      <c r="I2597" s="9">
        <f>VLOOKUP('Consolidtaed Data'!$B5362,[1]Products!$A:$G,4,0)</f>
        <v>951</v>
      </c>
      <c r="J2597" s="9">
        <f>VLOOKUP('Consolidtaed Data'!$B5362,[1]Products!$A:$G,3,0)</f>
        <v>504</v>
      </c>
      <c r="K2597" s="9">
        <f>'Consolidtaed Data'!$J5362*'Consolidtaed Data'!$H5362</f>
        <v>840</v>
      </c>
      <c r="L2597" s="9">
        <f>'Consolidtaed Data'!$I5362*'Consolidtaed Data'!$H5362</f>
        <v>1168</v>
      </c>
      <c r="M2597" s="9">
        <f>'Consolidtaed Data'!$L5362-'Consolidtaed Data'!$K5362</f>
        <v>248</v>
      </c>
      <c r="N2597" s="9" t="str">
        <f>VLOOKUP('Consolidtaed Data'!$C5362,[1]Locations!$A:$O,2,0)</f>
        <v>Oakland</v>
      </c>
      <c r="O2597" s="9" t="str">
        <f>VLOOKUP('Consolidtaed Data'!$D5362,'[1]Sales People'!$A:$B,2,0)</f>
        <v>Patrick Ruiz</v>
      </c>
      <c r="P2597" s="9" t="str">
        <f>VLOOKUP('Consolidtaed Data'!$E5362,[1]Customers!$A:$B,2,0)</f>
        <v>Nicholas Simmons</v>
      </c>
      <c r="Q2597" s="11">
        <f>WEEKDAY('Consolidtaed Data'!$F5362)</f>
        <v>1</v>
      </c>
      <c r="R2597" s="9">
        <f>MONTH('Consolidtaed Data'!$F5362)</f>
        <v>1</v>
      </c>
      <c r="S2597" s="9" t="str">
        <f>TEXT(Table3[[#This Row],[Purchase Date]],"MMMM")</f>
        <v>July</v>
      </c>
      <c r="T2597" s="9">
        <f>YEAR('Consolidtaed Data'!$F5362)</f>
        <v>2021</v>
      </c>
    </row>
    <row r="2598" spans="1:20" x14ac:dyDescent="0.3">
      <c r="A2598" s="9" t="s">
        <v>3611</v>
      </c>
      <c r="B2598" s="9" t="s">
        <v>366</v>
      </c>
      <c r="C2598" s="9" t="s">
        <v>344</v>
      </c>
      <c r="D2598" s="9" t="s">
        <v>73</v>
      </c>
      <c r="E2598" s="9" t="s">
        <v>688</v>
      </c>
      <c r="F2598" s="10">
        <v>44020</v>
      </c>
      <c r="G2598" s="10" t="str">
        <f>VLOOKUP(Table3[[#This Row],[Product ID]],[1]Products!$A:$G,2,0)</f>
        <v>Product 39</v>
      </c>
      <c r="H2598" s="22">
        <v>1</v>
      </c>
      <c r="I2598" s="9">
        <f>VLOOKUP('Consolidtaed Data'!$B5480,[1]Products!$A:$G,4,0)</f>
        <v>1414</v>
      </c>
      <c r="J2598" s="9">
        <f>VLOOKUP('Consolidtaed Data'!$B5480,[1]Products!$A:$G,3,0)</f>
        <v>962</v>
      </c>
      <c r="K2598" s="9">
        <f>'Consolidtaed Data'!$J5480*'Consolidtaed Data'!$H5480</f>
        <v>2088</v>
      </c>
      <c r="L2598" s="9">
        <f>'Consolidtaed Data'!$I5480*'Consolidtaed Data'!$H5480</f>
        <v>3798</v>
      </c>
      <c r="M2598" s="9">
        <f>'Consolidtaed Data'!$L5480-'Consolidtaed Data'!$K5480</f>
        <v>486</v>
      </c>
      <c r="N2598" s="9" t="str">
        <f>VLOOKUP('Consolidtaed Data'!$C5480,[1]Locations!$A:$O,2,0)</f>
        <v>Santa Ana</v>
      </c>
      <c r="O2598" s="9" t="str">
        <f>VLOOKUP('Consolidtaed Data'!$D5480,'[1]Sales People'!$A:$B,2,0)</f>
        <v>Justin Lynch</v>
      </c>
      <c r="P2598" s="9" t="str">
        <f>VLOOKUP('Consolidtaed Data'!$E5480,[1]Customers!$A:$B,2,0)</f>
        <v>Willie Day</v>
      </c>
      <c r="Q2598" s="11">
        <f>WEEKDAY('Consolidtaed Data'!$F5480)</f>
        <v>3</v>
      </c>
      <c r="R2598" s="9">
        <f>MONTH('Consolidtaed Data'!$F5480)</f>
        <v>2</v>
      </c>
      <c r="S2598" s="9" t="str">
        <f>TEXT(Table3[[#This Row],[Purchase Date]],"MMMM")</f>
        <v>July</v>
      </c>
      <c r="T2598" s="9">
        <f>YEAR('Consolidtaed Data'!$F5480)</f>
        <v>2021</v>
      </c>
    </row>
    <row r="2599" spans="1:20" x14ac:dyDescent="0.3">
      <c r="A2599" s="9" t="s">
        <v>3612</v>
      </c>
      <c r="B2599" s="9" t="s">
        <v>411</v>
      </c>
      <c r="C2599" s="9" t="s">
        <v>8</v>
      </c>
      <c r="D2599" s="9" t="s">
        <v>174</v>
      </c>
      <c r="E2599" s="9" t="s">
        <v>3139</v>
      </c>
      <c r="F2599" s="10">
        <v>44020</v>
      </c>
      <c r="G2599" s="10" t="str">
        <f>VLOOKUP(Table3[[#This Row],[Product ID]],[1]Products!$A:$G,2,0)</f>
        <v>Product 27</v>
      </c>
      <c r="H2599" s="22">
        <v>1</v>
      </c>
      <c r="I2599" s="9">
        <f>VLOOKUP('Consolidtaed Data'!$B5609,[1]Products!$A:$G,4,0)</f>
        <v>1467</v>
      </c>
      <c r="J2599" s="9">
        <f>VLOOKUP('Consolidtaed Data'!$B5609,[1]Products!$A:$G,3,0)</f>
        <v>807</v>
      </c>
      <c r="K2599" s="9">
        <f>'Consolidtaed Data'!$J5609*'Consolidtaed Data'!$H5609</f>
        <v>1234</v>
      </c>
      <c r="L2599" s="9">
        <f>'Consolidtaed Data'!$I5609*'Consolidtaed Data'!$H5609</f>
        <v>1582</v>
      </c>
      <c r="M2599" s="9">
        <f>'Consolidtaed Data'!$L5609-'Consolidtaed Data'!$K5609</f>
        <v>96</v>
      </c>
      <c r="N2599" s="9" t="str">
        <f>VLOOKUP('Consolidtaed Data'!$C5609,[1]Locations!$A:$O,2,0)</f>
        <v>El Monte</v>
      </c>
      <c r="O2599" s="9" t="str">
        <f>VLOOKUP('Consolidtaed Data'!$D5609,'[1]Sales People'!$A:$B,2,0)</f>
        <v>Jimmy Young</v>
      </c>
      <c r="P2599" s="9" t="str">
        <f>VLOOKUP('Consolidtaed Data'!$E5609,[1]Customers!$A:$B,2,0)</f>
        <v>Chris Chapman</v>
      </c>
      <c r="Q2599" s="11">
        <f>WEEKDAY('Consolidtaed Data'!$F5609)</f>
        <v>7</v>
      </c>
      <c r="R2599" s="9">
        <f>MONTH('Consolidtaed Data'!$F5609)</f>
        <v>2</v>
      </c>
      <c r="S2599" s="9" t="str">
        <f>TEXT(Table3[[#This Row],[Purchase Date]],"MMMM")</f>
        <v>July</v>
      </c>
      <c r="T2599" s="9">
        <f>YEAR('Consolidtaed Data'!$F5609)</f>
        <v>2021</v>
      </c>
    </row>
    <row r="2600" spans="1:20" x14ac:dyDescent="0.3">
      <c r="A2600" s="9" t="s">
        <v>3613</v>
      </c>
      <c r="B2600" s="9" t="s">
        <v>318</v>
      </c>
      <c r="C2600" s="9" t="s">
        <v>357</v>
      </c>
      <c r="D2600" s="9" t="s">
        <v>91</v>
      </c>
      <c r="E2600" s="9" t="s">
        <v>239</v>
      </c>
      <c r="F2600" s="10">
        <v>44020</v>
      </c>
      <c r="G2600" s="10" t="str">
        <f>VLOOKUP(Table3[[#This Row],[Product ID]],[1]Products!$A:$G,2,0)</f>
        <v>Product 89</v>
      </c>
      <c r="H2600" s="22">
        <v>3</v>
      </c>
      <c r="I2600" s="9">
        <f>VLOOKUP('Consolidtaed Data'!$B5755,[1]Products!$A:$G,4,0)</f>
        <v>181</v>
      </c>
      <c r="J2600" s="9">
        <f>VLOOKUP('Consolidtaed Data'!$B5755,[1]Products!$A:$G,3,0)</f>
        <v>130</v>
      </c>
      <c r="K2600" s="9">
        <f>'Consolidtaed Data'!$J5755*'Consolidtaed Data'!$H5755</f>
        <v>1200</v>
      </c>
      <c r="L2600" s="9">
        <f>'Consolidtaed Data'!$I5755*'Consolidtaed Data'!$H5755</f>
        <v>2182</v>
      </c>
      <c r="M2600" s="9">
        <f>'Consolidtaed Data'!$L5755-'Consolidtaed Data'!$K5755</f>
        <v>1044</v>
      </c>
      <c r="N2600" s="9" t="str">
        <f>VLOOKUP('Consolidtaed Data'!$C5755,[1]Locations!$A:$O,2,0)</f>
        <v>Chula Vista</v>
      </c>
      <c r="O2600" s="9" t="str">
        <f>VLOOKUP('Consolidtaed Data'!$D5755,'[1]Sales People'!$A:$B,2,0)</f>
        <v>Clarence Fox</v>
      </c>
      <c r="P2600" s="9" t="str">
        <f>VLOOKUP('Consolidtaed Data'!$E5755,[1]Customers!$A:$B,2,0)</f>
        <v>Jason Duncan</v>
      </c>
      <c r="Q2600" s="11">
        <f>WEEKDAY('Consolidtaed Data'!$F5755)</f>
        <v>2</v>
      </c>
      <c r="R2600" s="9">
        <f>MONTH('Consolidtaed Data'!$F5755)</f>
        <v>3</v>
      </c>
      <c r="S2600" s="9" t="str">
        <f>TEXT(Table3[[#This Row],[Purchase Date]],"MMMM")</f>
        <v>July</v>
      </c>
      <c r="T2600" s="9">
        <f>YEAR('Consolidtaed Data'!$F5755)</f>
        <v>2021</v>
      </c>
    </row>
    <row r="2601" spans="1:20" x14ac:dyDescent="0.3">
      <c r="A2601" s="9" t="s">
        <v>3614</v>
      </c>
      <c r="B2601" s="9" t="s">
        <v>355</v>
      </c>
      <c r="C2601" s="9" t="s">
        <v>82</v>
      </c>
      <c r="D2601" s="9" t="s">
        <v>87</v>
      </c>
      <c r="E2601" s="9" t="s">
        <v>626</v>
      </c>
      <c r="F2601" s="10">
        <v>44020</v>
      </c>
      <c r="G2601" s="10" t="str">
        <f>VLOOKUP(Table3[[#This Row],[Product ID]],[1]Products!$A:$G,2,0)</f>
        <v>Product 100</v>
      </c>
      <c r="H2601" s="22">
        <v>2</v>
      </c>
      <c r="I2601" s="9">
        <f>VLOOKUP('Consolidtaed Data'!$B5796,[1]Products!$A:$G,4,0)</f>
        <v>112</v>
      </c>
      <c r="J2601" s="9">
        <f>VLOOKUP('Consolidtaed Data'!$B5796,[1]Products!$A:$G,3,0)</f>
        <v>90</v>
      </c>
      <c r="K2601" s="9">
        <f>'Consolidtaed Data'!$J5796*'Consolidtaed Data'!$H5796</f>
        <v>1200</v>
      </c>
      <c r="L2601" s="9">
        <f>'Consolidtaed Data'!$I5796*'Consolidtaed Data'!$H5796</f>
        <v>2182</v>
      </c>
      <c r="M2601" s="9">
        <f>'Consolidtaed Data'!$L5796-'Consolidtaed Data'!$K5796</f>
        <v>164</v>
      </c>
      <c r="N2601" s="9" t="str">
        <f>VLOOKUP('Consolidtaed Data'!$C5796,[1]Locations!$A:$O,2,0)</f>
        <v>Carlsbad</v>
      </c>
      <c r="O2601" s="9" t="str">
        <f>VLOOKUP('Consolidtaed Data'!$D5796,'[1]Sales People'!$A:$B,2,0)</f>
        <v>Charles Harper</v>
      </c>
      <c r="P2601" s="9" t="str">
        <f>VLOOKUP('Consolidtaed Data'!$E5796,[1]Customers!$A:$B,2,0)</f>
        <v>Douglas Franklin</v>
      </c>
      <c r="Q2601" s="11">
        <f>WEEKDAY('Consolidtaed Data'!$F5796)</f>
        <v>5</v>
      </c>
      <c r="R2601" s="9">
        <f>MONTH('Consolidtaed Data'!$F5796)</f>
        <v>3</v>
      </c>
      <c r="S2601" s="9" t="str">
        <f>TEXT(Table3[[#This Row],[Purchase Date]],"MMMM")</f>
        <v>July</v>
      </c>
      <c r="T2601" s="9">
        <f>YEAR('Consolidtaed Data'!$F5796)</f>
        <v>2021</v>
      </c>
    </row>
    <row r="2602" spans="1:20" x14ac:dyDescent="0.3">
      <c r="A2602" s="9" t="s">
        <v>3615</v>
      </c>
      <c r="B2602" s="9" t="s">
        <v>76</v>
      </c>
      <c r="C2602" s="9" t="s">
        <v>90</v>
      </c>
      <c r="D2602" s="9" t="s">
        <v>87</v>
      </c>
      <c r="E2602" s="9" t="s">
        <v>1072</v>
      </c>
      <c r="F2602" s="10">
        <v>44020</v>
      </c>
      <c r="G2602" s="10" t="str">
        <f>VLOOKUP(Table3[[#This Row],[Product ID]],[1]Products!$A:$G,2,0)</f>
        <v>Product 19</v>
      </c>
      <c r="H2602" s="22">
        <v>3</v>
      </c>
      <c r="I2602" s="9">
        <f>VLOOKUP('Consolidtaed Data'!$B5819,[1]Products!$A:$G,4,0)</f>
        <v>1178</v>
      </c>
      <c r="J2602" s="9">
        <f>VLOOKUP('Consolidtaed Data'!$B5819,[1]Products!$A:$G,3,0)</f>
        <v>683</v>
      </c>
      <c r="K2602" s="9">
        <f>'Consolidtaed Data'!$J5819*'Consolidtaed Data'!$H5819</f>
        <v>818</v>
      </c>
      <c r="L2602" s="9">
        <f>'Consolidtaed Data'!$I5819*'Consolidtaed Data'!$H5819</f>
        <v>1022</v>
      </c>
      <c r="M2602" s="9">
        <f>'Consolidtaed Data'!$L5819-'Consolidtaed Data'!$K5819</f>
        <v>286</v>
      </c>
      <c r="N2602" s="9" t="str">
        <f>VLOOKUP('Consolidtaed Data'!$C5819,[1]Locations!$A:$O,2,0)</f>
        <v>Stockton</v>
      </c>
      <c r="O2602" s="9" t="str">
        <f>VLOOKUP('Consolidtaed Data'!$D5819,'[1]Sales People'!$A:$B,2,0)</f>
        <v>Joe Sims</v>
      </c>
      <c r="P2602" s="9" t="str">
        <f>VLOOKUP('Consolidtaed Data'!$E5819,[1]Customers!$A:$B,2,0)</f>
        <v>Phillip Webb</v>
      </c>
      <c r="Q2602" s="11">
        <f>WEEKDAY('Consolidtaed Data'!$F5819)</f>
        <v>6</v>
      </c>
      <c r="R2602" s="9">
        <f>MONTH('Consolidtaed Data'!$F5819)</f>
        <v>3</v>
      </c>
      <c r="S2602" s="9" t="str">
        <f>TEXT(Table3[[#This Row],[Purchase Date]],"MMMM")</f>
        <v>July</v>
      </c>
      <c r="T2602" s="9">
        <f>YEAR('Consolidtaed Data'!$F5819)</f>
        <v>2021</v>
      </c>
    </row>
    <row r="2603" spans="1:20" x14ac:dyDescent="0.3">
      <c r="A2603" s="9" t="s">
        <v>3616</v>
      </c>
      <c r="B2603" s="9" t="s">
        <v>330</v>
      </c>
      <c r="C2603" s="9" t="s">
        <v>228</v>
      </c>
      <c r="D2603" s="9" t="s">
        <v>206</v>
      </c>
      <c r="E2603" s="9" t="s">
        <v>1054</v>
      </c>
      <c r="F2603" s="10">
        <v>44020</v>
      </c>
      <c r="G2603" s="10" t="str">
        <f>VLOOKUP(Table3[[#This Row],[Product ID]],[1]Products!$A:$G,2,0)</f>
        <v>Product 91</v>
      </c>
      <c r="H2603" s="22">
        <v>3</v>
      </c>
      <c r="I2603" s="9">
        <f>VLOOKUP('Consolidtaed Data'!$B6145,[1]Products!$A:$G,4,0)</f>
        <v>1119</v>
      </c>
      <c r="J2603" s="9">
        <f>VLOOKUP('Consolidtaed Data'!$B6145,[1]Products!$A:$G,3,0)</f>
        <v>683</v>
      </c>
      <c r="K2603" s="9">
        <f>'Consolidtaed Data'!$J6145*'Consolidtaed Data'!$H6145</f>
        <v>1965</v>
      </c>
      <c r="L2603" s="9">
        <f>'Consolidtaed Data'!$I6145*'Consolidtaed Data'!$H6145</f>
        <v>2396</v>
      </c>
      <c r="M2603" s="9">
        <f>'Consolidtaed Data'!$L6145-'Consolidtaed Data'!$K6145</f>
        <v>264</v>
      </c>
      <c r="N2603" s="9" t="str">
        <f>VLOOKUP('Consolidtaed Data'!$C6145,[1]Locations!$A:$O,2,0)</f>
        <v>Huntington Beach</v>
      </c>
      <c r="O2603" s="9" t="str">
        <f>VLOOKUP('Consolidtaed Data'!$D6145,'[1]Sales People'!$A:$B,2,0)</f>
        <v>Robert Reed</v>
      </c>
      <c r="P2603" s="9" t="str">
        <f>VLOOKUP('Consolidtaed Data'!$E6145,[1]Customers!$A:$B,2,0)</f>
        <v>Andrew Robinson</v>
      </c>
      <c r="Q2603" s="11">
        <f>WEEKDAY('Consolidtaed Data'!$F6145)</f>
        <v>3</v>
      </c>
      <c r="R2603" s="9">
        <f>MONTH('Consolidtaed Data'!$F6145)</f>
        <v>4</v>
      </c>
      <c r="S2603" s="9" t="str">
        <f>TEXT(Table3[[#This Row],[Purchase Date]],"MMMM")</f>
        <v>July</v>
      </c>
      <c r="T2603" s="9">
        <f>YEAR('Consolidtaed Data'!$F6145)</f>
        <v>2021</v>
      </c>
    </row>
    <row r="2604" spans="1:20" x14ac:dyDescent="0.3">
      <c r="A2604" s="9" t="s">
        <v>3617</v>
      </c>
      <c r="B2604" s="9" t="s">
        <v>188</v>
      </c>
      <c r="C2604" s="9" t="s">
        <v>458</v>
      </c>
      <c r="D2604" s="9" t="s">
        <v>326</v>
      </c>
      <c r="E2604" s="9" t="s">
        <v>519</v>
      </c>
      <c r="F2604" s="10">
        <v>44020</v>
      </c>
      <c r="G2604" s="10" t="str">
        <f>VLOOKUP(Table3[[#This Row],[Product ID]],[1]Products!$A:$G,2,0)</f>
        <v>Product 63</v>
      </c>
      <c r="H2604" s="22">
        <v>1</v>
      </c>
      <c r="I2604" s="9">
        <f>VLOOKUP('Consolidtaed Data'!$B7252,[1]Products!$A:$G,4,0)</f>
        <v>596</v>
      </c>
      <c r="J2604" s="9">
        <f>VLOOKUP('Consolidtaed Data'!$B7252,[1]Products!$A:$G,3,0)</f>
        <v>358</v>
      </c>
      <c r="K2604" s="9">
        <f>'Consolidtaed Data'!$J7252*'Consolidtaed Data'!$H7252</f>
        <v>1263</v>
      </c>
      <c r="L2604" s="9">
        <f>'Consolidtaed Data'!$I7252*'Consolidtaed Data'!$H7252</f>
        <v>1683</v>
      </c>
      <c r="M2604" s="9">
        <f>'Consolidtaed Data'!$L7252-'Consolidtaed Data'!$K7252</f>
        <v>1839</v>
      </c>
      <c r="N2604" s="9" t="str">
        <f>VLOOKUP('Consolidtaed Data'!$C7252,[1]Locations!$A:$O,2,0)</f>
        <v>Fullerton</v>
      </c>
      <c r="O2604" s="9" t="str">
        <f>VLOOKUP('Consolidtaed Data'!$D7252,'[1]Sales People'!$A:$B,2,0)</f>
        <v>Henry Nelson</v>
      </c>
      <c r="P2604" s="9" t="str">
        <f>VLOOKUP('Consolidtaed Data'!$E7252,[1]Customers!$A:$B,2,0)</f>
        <v>George Adams</v>
      </c>
      <c r="Q2604" s="11">
        <f>WEEKDAY('Consolidtaed Data'!$F7252)</f>
        <v>1</v>
      </c>
      <c r="R2604" s="9">
        <f>MONTH('Consolidtaed Data'!$F7252)</f>
        <v>7</v>
      </c>
      <c r="S2604" s="9" t="str">
        <f>TEXT(Table3[[#This Row],[Purchase Date]],"MMMM")</f>
        <v>July</v>
      </c>
      <c r="T2604" s="9">
        <f>YEAR('Consolidtaed Data'!$F7252)</f>
        <v>2021</v>
      </c>
    </row>
    <row r="2605" spans="1:20" x14ac:dyDescent="0.3">
      <c r="A2605" s="9" t="s">
        <v>3618</v>
      </c>
      <c r="B2605" s="9" t="s">
        <v>156</v>
      </c>
      <c r="C2605" s="9" t="s">
        <v>462</v>
      </c>
      <c r="D2605" s="9" t="s">
        <v>9</v>
      </c>
      <c r="E2605" s="9" t="s">
        <v>823</v>
      </c>
      <c r="F2605" s="10">
        <v>44020</v>
      </c>
      <c r="G2605" s="10" t="str">
        <f>VLOOKUP(Table3[[#This Row],[Product ID]],[1]Products!$A:$G,2,0)</f>
        <v>Product 21</v>
      </c>
      <c r="H2605" s="22">
        <v>1</v>
      </c>
      <c r="I2605" s="9">
        <f>VLOOKUP('Consolidtaed Data'!$B8629,[1]Products!$A:$G,4,0)</f>
        <v>2396</v>
      </c>
      <c r="J2605" s="9">
        <f>VLOOKUP('Consolidtaed Data'!$B8629,[1]Products!$A:$G,3,0)</f>
        <v>1965</v>
      </c>
      <c r="K2605" s="9">
        <f>'Consolidtaed Data'!$J8629*'Consolidtaed Data'!$H8629</f>
        <v>5364</v>
      </c>
      <c r="L2605" s="9">
        <f>'Consolidtaed Data'!$I8629*'Consolidtaed Data'!$H8629</f>
        <v>7059</v>
      </c>
      <c r="M2605" s="9">
        <f>'Consolidtaed Data'!$L8629-'Consolidtaed Data'!$K8629</f>
        <v>206</v>
      </c>
      <c r="N2605" s="9" t="str">
        <f>VLOOKUP('Consolidtaed Data'!$C8629,[1]Locations!$A:$O,2,0)</f>
        <v>Santa Maria</v>
      </c>
      <c r="O2605" s="9" t="str">
        <f>VLOOKUP('Consolidtaed Data'!$D8629,'[1]Sales People'!$A:$B,2,0)</f>
        <v>Larry Marshall</v>
      </c>
      <c r="P2605" s="9" t="str">
        <f>VLOOKUP('Consolidtaed Data'!$E8629,[1]Customers!$A:$B,2,0)</f>
        <v>Jeremy Schmidt</v>
      </c>
      <c r="Q2605" s="11">
        <f>WEEKDAY('Consolidtaed Data'!$F8629)</f>
        <v>2</v>
      </c>
      <c r="R2605" s="9">
        <f>MONTH('Consolidtaed Data'!$F8629)</f>
        <v>10</v>
      </c>
      <c r="S2605" s="9" t="str">
        <f>TEXT(Table3[[#This Row],[Purchase Date]],"MMMM")</f>
        <v>July</v>
      </c>
      <c r="T2605" s="9">
        <f>YEAR('Consolidtaed Data'!$F8629)</f>
        <v>2021</v>
      </c>
    </row>
    <row r="2606" spans="1:20" x14ac:dyDescent="0.3">
      <c r="A2606" s="9" t="s">
        <v>3619</v>
      </c>
      <c r="B2606" s="9" t="s">
        <v>298</v>
      </c>
      <c r="C2606" s="9" t="s">
        <v>25</v>
      </c>
      <c r="D2606" s="9" t="s">
        <v>13</v>
      </c>
      <c r="E2606" s="9" t="s">
        <v>65</v>
      </c>
      <c r="F2606" s="10">
        <v>44020</v>
      </c>
      <c r="G2606" s="10" t="str">
        <f>VLOOKUP(Table3[[#This Row],[Product ID]],[1]Products!$A:$G,2,0)</f>
        <v>Product 53</v>
      </c>
      <c r="H2606" s="22">
        <v>4</v>
      </c>
      <c r="I2606" s="9">
        <f>VLOOKUP('Consolidtaed Data'!$B8737,[1]Products!$A:$G,4,0)</f>
        <v>2257</v>
      </c>
      <c r="J2606" s="9">
        <f>VLOOKUP('Consolidtaed Data'!$B8737,[1]Products!$A:$G,3,0)</f>
        <v>1535</v>
      </c>
      <c r="K2606" s="9">
        <f>'Consolidtaed Data'!$J8737*'Consolidtaed Data'!$H8737</f>
        <v>1397</v>
      </c>
      <c r="L2606" s="9">
        <f>'Consolidtaed Data'!$I8737*'Consolidtaed Data'!$H8737</f>
        <v>1967</v>
      </c>
      <c r="M2606" s="9">
        <f>'Consolidtaed Data'!$L8737-'Consolidtaed Data'!$K8737</f>
        <v>855</v>
      </c>
      <c r="N2606" s="9" t="str">
        <f>VLOOKUP('Consolidtaed Data'!$C8737,[1]Locations!$A:$O,2,0)</f>
        <v>Santa Ana</v>
      </c>
      <c r="O2606" s="9" t="str">
        <f>VLOOKUP('Consolidtaed Data'!$D8737,'[1]Sales People'!$A:$B,2,0)</f>
        <v>John Reyes</v>
      </c>
      <c r="P2606" s="9" t="str">
        <f>VLOOKUP('Consolidtaed Data'!$E8737,[1]Customers!$A:$B,2,0)</f>
        <v>Billy Reid</v>
      </c>
      <c r="Q2606" s="11">
        <f>WEEKDAY('Consolidtaed Data'!$F8737)</f>
        <v>4</v>
      </c>
      <c r="R2606" s="9">
        <f>MONTH('Consolidtaed Data'!$F8737)</f>
        <v>10</v>
      </c>
      <c r="S2606" s="9" t="str">
        <f>TEXT(Table3[[#This Row],[Purchase Date]],"MMMM")</f>
        <v>July</v>
      </c>
      <c r="T2606" s="9">
        <f>YEAR('Consolidtaed Data'!$F8737)</f>
        <v>2021</v>
      </c>
    </row>
    <row r="2607" spans="1:20" x14ac:dyDescent="0.3">
      <c r="A2607" s="9" t="s">
        <v>3620</v>
      </c>
      <c r="B2607" s="9" t="s">
        <v>103</v>
      </c>
      <c r="C2607" s="9" t="s">
        <v>21</v>
      </c>
      <c r="D2607" s="9" t="s">
        <v>153</v>
      </c>
      <c r="E2607" s="9" t="s">
        <v>1695</v>
      </c>
      <c r="F2607" s="10">
        <v>44020</v>
      </c>
      <c r="G2607" s="10" t="str">
        <f>VLOOKUP(Table3[[#This Row],[Product ID]],[1]Products!$A:$G,2,0)</f>
        <v>Product 44</v>
      </c>
      <c r="H2607" s="22">
        <v>3</v>
      </c>
      <c r="I2607" s="9">
        <f>VLOOKUP('Consolidtaed Data'!$B8801,[1]Products!$A:$G,4,0)</f>
        <v>818</v>
      </c>
      <c r="J2607" s="9">
        <f>VLOOKUP('Consolidtaed Data'!$B8801,[1]Products!$A:$G,3,0)</f>
        <v>450</v>
      </c>
      <c r="K2607" s="9">
        <f>'Consolidtaed Data'!$J8801*'Consolidtaed Data'!$H8801</f>
        <v>3930</v>
      </c>
      <c r="L2607" s="9">
        <f>'Consolidtaed Data'!$I8801*'Consolidtaed Data'!$H8801</f>
        <v>4792</v>
      </c>
      <c r="M2607" s="9">
        <f>'Consolidtaed Data'!$L8801-'Consolidtaed Data'!$K8801</f>
        <v>1035</v>
      </c>
      <c r="N2607" s="9" t="str">
        <f>VLOOKUP('Consolidtaed Data'!$C8801,[1]Locations!$A:$O,2,0)</f>
        <v>Inglewood</v>
      </c>
      <c r="O2607" s="9" t="str">
        <f>VLOOKUP('Consolidtaed Data'!$D8801,'[1]Sales People'!$A:$B,2,0)</f>
        <v>Walter Cook</v>
      </c>
      <c r="P2607" s="9" t="str">
        <f>VLOOKUP('Consolidtaed Data'!$E8801,[1]Customers!$A:$B,2,0)</f>
        <v>Brandon Dixon</v>
      </c>
      <c r="Q2607" s="11">
        <f>WEEKDAY('Consolidtaed Data'!$F8801)</f>
        <v>1</v>
      </c>
      <c r="R2607" s="9">
        <f>MONTH('Consolidtaed Data'!$F8801)</f>
        <v>10</v>
      </c>
      <c r="S2607" s="9" t="str">
        <f>TEXT(Table3[[#This Row],[Purchase Date]],"MMMM")</f>
        <v>July</v>
      </c>
      <c r="T2607" s="9">
        <f>YEAR('Consolidtaed Data'!$F8801)</f>
        <v>2021</v>
      </c>
    </row>
    <row r="2608" spans="1:20" x14ac:dyDescent="0.3">
      <c r="A2608" s="9" t="s">
        <v>3621</v>
      </c>
      <c r="B2608" s="9" t="s">
        <v>318</v>
      </c>
      <c r="C2608" s="9" t="s">
        <v>289</v>
      </c>
      <c r="D2608" s="9" t="s">
        <v>281</v>
      </c>
      <c r="E2608" s="9" t="s">
        <v>2489</v>
      </c>
      <c r="F2608" s="10">
        <v>44020</v>
      </c>
      <c r="G2608" s="10" t="str">
        <f>VLOOKUP(Table3[[#This Row],[Product ID]],[1]Products!$A:$G,2,0)</f>
        <v>Product 89</v>
      </c>
      <c r="H2608" s="22">
        <v>1</v>
      </c>
      <c r="I2608" s="9">
        <f>VLOOKUP('Consolidtaed Data'!$B9179,[1]Products!$A:$G,4,0)</f>
        <v>1467</v>
      </c>
      <c r="J2608" s="9">
        <f>VLOOKUP('Consolidtaed Data'!$B9179,[1]Products!$A:$G,3,0)</f>
        <v>807</v>
      </c>
      <c r="K2608" s="9">
        <f>'Consolidtaed Data'!$J9179*'Consolidtaed Data'!$H9179</f>
        <v>838</v>
      </c>
      <c r="L2608" s="9">
        <f>'Consolidtaed Data'!$I9179*'Consolidtaed Data'!$H9179</f>
        <v>1103</v>
      </c>
      <c r="M2608" s="9">
        <f>'Consolidtaed Data'!$L9179-'Consolidtaed Data'!$K9179</f>
        <v>264</v>
      </c>
      <c r="N2608" s="9" t="str">
        <f>VLOOKUP('Consolidtaed Data'!$C9179,[1]Locations!$A:$O,2,0)</f>
        <v>Escondido</v>
      </c>
      <c r="O2608" s="9" t="str">
        <f>VLOOKUP('Consolidtaed Data'!$D9179,'[1]Sales People'!$A:$B,2,0)</f>
        <v>Brian Davis</v>
      </c>
      <c r="P2608" s="9" t="str">
        <f>VLOOKUP('Consolidtaed Data'!$E9179,[1]Customers!$A:$B,2,0)</f>
        <v>Clarence Greene</v>
      </c>
      <c r="Q2608" s="11">
        <f>WEEKDAY('Consolidtaed Data'!$F9179)</f>
        <v>6</v>
      </c>
      <c r="R2608" s="9">
        <f>MONTH('Consolidtaed Data'!$F9179)</f>
        <v>11</v>
      </c>
      <c r="S2608" s="9" t="str">
        <f>TEXT(Table3[[#This Row],[Purchase Date]],"MMMM")</f>
        <v>July</v>
      </c>
      <c r="T2608" s="9">
        <f>YEAR('Consolidtaed Data'!$F9179)</f>
        <v>2021</v>
      </c>
    </row>
    <row r="2609" spans="1:20" x14ac:dyDescent="0.3">
      <c r="A2609" s="9" t="s">
        <v>3622</v>
      </c>
      <c r="B2609" s="9" t="s">
        <v>549</v>
      </c>
      <c r="C2609" s="9" t="s">
        <v>522</v>
      </c>
      <c r="D2609" s="9" t="s">
        <v>68</v>
      </c>
      <c r="E2609" s="9" t="s">
        <v>1319</v>
      </c>
      <c r="F2609" s="10">
        <v>44020</v>
      </c>
      <c r="G2609" s="10" t="str">
        <f>VLOOKUP(Table3[[#This Row],[Product ID]],[1]Products!$A:$G,2,0)</f>
        <v>Product 10</v>
      </c>
      <c r="H2609" s="22">
        <v>1</v>
      </c>
      <c r="I2609" s="9">
        <f>VLOOKUP('Consolidtaed Data'!$B9186,[1]Products!$A:$G,4,0)</f>
        <v>1522</v>
      </c>
      <c r="J2609" s="9">
        <f>VLOOKUP('Consolidtaed Data'!$B9186,[1]Products!$A:$G,3,0)</f>
        <v>791</v>
      </c>
      <c r="K2609" s="9">
        <f>'Consolidtaed Data'!$J9186*'Consolidtaed Data'!$H9186</f>
        <v>450</v>
      </c>
      <c r="L2609" s="9">
        <f>'Consolidtaed Data'!$I9186*'Consolidtaed Data'!$H9186</f>
        <v>818</v>
      </c>
      <c r="M2609" s="9">
        <f>'Consolidtaed Data'!$L9186-'Consolidtaed Data'!$K9186</f>
        <v>736</v>
      </c>
      <c r="N2609" s="9" t="str">
        <f>VLOOKUP('Consolidtaed Data'!$C9186,[1]Locations!$A:$O,2,0)</f>
        <v>Burbank</v>
      </c>
      <c r="O2609" s="9" t="str">
        <f>VLOOKUP('Consolidtaed Data'!$D9186,'[1]Sales People'!$A:$B,2,0)</f>
        <v>Joe Sims</v>
      </c>
      <c r="P2609" s="9" t="str">
        <f>VLOOKUP('Consolidtaed Data'!$E9186,[1]Customers!$A:$B,2,0)</f>
        <v>Steven Martinez</v>
      </c>
      <c r="Q2609" s="11">
        <f>WEEKDAY('Consolidtaed Data'!$F9186)</f>
        <v>6</v>
      </c>
      <c r="R2609" s="9">
        <f>MONTH('Consolidtaed Data'!$F9186)</f>
        <v>11</v>
      </c>
      <c r="S2609" s="9" t="str">
        <f>TEXT(Table3[[#This Row],[Purchase Date]],"MMMM")</f>
        <v>July</v>
      </c>
      <c r="T2609" s="9">
        <f>YEAR('Consolidtaed Data'!$F9186)</f>
        <v>2021</v>
      </c>
    </row>
    <row r="2610" spans="1:20" x14ac:dyDescent="0.3">
      <c r="A2610" s="9" t="s">
        <v>3623</v>
      </c>
      <c r="B2610" s="9" t="s">
        <v>692</v>
      </c>
      <c r="C2610" s="9" t="s">
        <v>412</v>
      </c>
      <c r="D2610" s="9" t="s">
        <v>153</v>
      </c>
      <c r="E2610" s="9" t="s">
        <v>926</v>
      </c>
      <c r="F2610" s="10">
        <v>44021</v>
      </c>
      <c r="G2610" s="10" t="str">
        <f>VLOOKUP(Table3[[#This Row],[Product ID]],[1]Products!$A:$G,2,0)</f>
        <v>Product 83</v>
      </c>
      <c r="H2610" s="22">
        <v>2</v>
      </c>
      <c r="I2610" s="9">
        <f>VLOOKUP('Consolidtaed Data'!$B5052,[1]Products!$A:$G,4,0)</f>
        <v>530</v>
      </c>
      <c r="J2610" s="9">
        <f>VLOOKUP('Consolidtaed Data'!$B5052,[1]Products!$A:$G,3,0)</f>
        <v>424</v>
      </c>
      <c r="K2610" s="9">
        <f>'Consolidtaed Data'!$J5052*'Consolidtaed Data'!$H5052</f>
        <v>1443</v>
      </c>
      <c r="L2610" s="9">
        <f>'Consolidtaed Data'!$I5052*'Consolidtaed Data'!$H5052</f>
        <v>1826</v>
      </c>
      <c r="M2610" s="9">
        <f>'Consolidtaed Data'!$L5052-'Consolidtaed Data'!$K5052</f>
        <v>161</v>
      </c>
      <c r="N2610" s="9" t="str">
        <f>VLOOKUP('Consolidtaed Data'!$C5052,[1]Locations!$A:$O,2,0)</f>
        <v>Fresno</v>
      </c>
      <c r="O2610" s="9" t="str">
        <f>VLOOKUP('Consolidtaed Data'!$D5052,'[1]Sales People'!$A:$B,2,0)</f>
        <v>Walter Cook</v>
      </c>
      <c r="P2610" s="9" t="str">
        <f>VLOOKUP('Consolidtaed Data'!$E5052,[1]Customers!$A:$B,2,0)</f>
        <v>Douglas Robinson</v>
      </c>
      <c r="Q2610" s="11">
        <f>WEEKDAY('Consolidtaed Data'!$F5052)</f>
        <v>4</v>
      </c>
      <c r="R2610" s="9">
        <f>MONTH('Consolidtaed Data'!$F5052)</f>
        <v>1</v>
      </c>
      <c r="S2610" s="9" t="str">
        <f>TEXT(Table3[[#This Row],[Purchase Date]],"MMMM")</f>
        <v>July</v>
      </c>
      <c r="T2610" s="9">
        <f>YEAR('Consolidtaed Data'!$F5052)</f>
        <v>2021</v>
      </c>
    </row>
    <row r="2611" spans="1:20" x14ac:dyDescent="0.3">
      <c r="A2611" s="9" t="s">
        <v>3624</v>
      </c>
      <c r="B2611" s="9" t="s">
        <v>742</v>
      </c>
      <c r="C2611" s="9" t="s">
        <v>394</v>
      </c>
      <c r="D2611" s="9" t="s">
        <v>80</v>
      </c>
      <c r="E2611" s="9" t="s">
        <v>106</v>
      </c>
      <c r="F2611" s="10">
        <v>44021</v>
      </c>
      <c r="G2611" s="10" t="str">
        <f>VLOOKUP(Table3[[#This Row],[Product ID]],[1]Products!$A:$G,2,0)</f>
        <v>Product 90</v>
      </c>
      <c r="H2611" s="22">
        <v>4</v>
      </c>
      <c r="I2611" s="9">
        <f>VLOOKUP('Consolidtaed Data'!$B5318,[1]Products!$A:$G,4,0)</f>
        <v>1826</v>
      </c>
      <c r="J2611" s="9">
        <f>VLOOKUP('Consolidtaed Data'!$B5318,[1]Products!$A:$G,3,0)</f>
        <v>1443</v>
      </c>
      <c r="K2611" s="9">
        <f>'Consolidtaed Data'!$J5318*'Consolidtaed Data'!$H5318</f>
        <v>4605</v>
      </c>
      <c r="L2611" s="9">
        <f>'Consolidtaed Data'!$I5318*'Consolidtaed Data'!$H5318</f>
        <v>6771</v>
      </c>
      <c r="M2611" s="9">
        <f>'Consolidtaed Data'!$L5318-'Consolidtaed Data'!$K5318</f>
        <v>792</v>
      </c>
      <c r="N2611" s="9" t="str">
        <f>VLOOKUP('Consolidtaed Data'!$C5318,[1]Locations!$A:$O,2,0)</f>
        <v>Rialto</v>
      </c>
      <c r="O2611" s="9" t="str">
        <f>VLOOKUP('Consolidtaed Data'!$D5318,'[1]Sales People'!$A:$B,2,0)</f>
        <v>Henry Nelson</v>
      </c>
      <c r="P2611" s="9" t="str">
        <f>VLOOKUP('Consolidtaed Data'!$E5318,[1]Customers!$A:$B,2,0)</f>
        <v>Bruce Bowman</v>
      </c>
      <c r="Q2611" s="11">
        <f>WEEKDAY('Consolidtaed Data'!$F5318)</f>
        <v>4</v>
      </c>
      <c r="R2611" s="9">
        <f>MONTH('Consolidtaed Data'!$F5318)</f>
        <v>1</v>
      </c>
      <c r="S2611" s="9" t="str">
        <f>TEXT(Table3[[#This Row],[Purchase Date]],"MMMM")</f>
        <v>July</v>
      </c>
      <c r="T2611" s="9">
        <f>YEAR('Consolidtaed Data'!$F5318)</f>
        <v>2021</v>
      </c>
    </row>
    <row r="2612" spans="1:20" x14ac:dyDescent="0.3">
      <c r="A2612" s="9" t="s">
        <v>3625</v>
      </c>
      <c r="B2612" s="9" t="s">
        <v>125</v>
      </c>
      <c r="C2612" s="9" t="s">
        <v>8</v>
      </c>
      <c r="D2612" s="9" t="s">
        <v>46</v>
      </c>
      <c r="E2612" s="9" t="s">
        <v>1215</v>
      </c>
      <c r="F2612" s="10">
        <v>44021</v>
      </c>
      <c r="G2612" s="10" t="str">
        <f>VLOOKUP(Table3[[#This Row],[Product ID]],[1]Products!$A:$G,2,0)</f>
        <v>Product 40</v>
      </c>
      <c r="H2612" s="22">
        <v>1</v>
      </c>
      <c r="I2612" s="9">
        <f>VLOOKUP('Consolidtaed Data'!$B5355,[1]Products!$A:$G,4,0)</f>
        <v>1826</v>
      </c>
      <c r="J2612" s="9">
        <f>VLOOKUP('Consolidtaed Data'!$B5355,[1]Products!$A:$G,3,0)</f>
        <v>1443</v>
      </c>
      <c r="K2612" s="9">
        <f>'Consolidtaed Data'!$J5355*'Consolidtaed Data'!$H5355</f>
        <v>6064</v>
      </c>
      <c r="L2612" s="9">
        <f>'Consolidtaed Data'!$I5355*'Consolidtaed Data'!$H5355</f>
        <v>7132</v>
      </c>
      <c r="M2612" s="9">
        <f>'Consolidtaed Data'!$L5355-'Consolidtaed Data'!$K5355</f>
        <v>982</v>
      </c>
      <c r="N2612" s="9" t="str">
        <f>VLOOKUP('Consolidtaed Data'!$C5355,[1]Locations!$A:$O,2,0)</f>
        <v>Garden Grove</v>
      </c>
      <c r="O2612" s="9" t="str">
        <f>VLOOKUP('Consolidtaed Data'!$D5355,'[1]Sales People'!$A:$B,2,0)</f>
        <v>Clarence Fox</v>
      </c>
      <c r="P2612" s="9" t="str">
        <f>VLOOKUP('Consolidtaed Data'!$E5355,[1]Customers!$A:$B,2,0)</f>
        <v>Fred Jenkins</v>
      </c>
      <c r="Q2612" s="11">
        <f>WEEKDAY('Consolidtaed Data'!$F5355)</f>
        <v>1</v>
      </c>
      <c r="R2612" s="9">
        <f>MONTH('Consolidtaed Data'!$F5355)</f>
        <v>1</v>
      </c>
      <c r="S2612" s="9" t="str">
        <f>TEXT(Table3[[#This Row],[Purchase Date]],"MMMM")</f>
        <v>July</v>
      </c>
      <c r="T2612" s="9">
        <f>YEAR('Consolidtaed Data'!$F5355)</f>
        <v>2021</v>
      </c>
    </row>
    <row r="2613" spans="1:20" x14ac:dyDescent="0.3">
      <c r="A2613" s="9" t="s">
        <v>3626</v>
      </c>
      <c r="B2613" s="9" t="s">
        <v>76</v>
      </c>
      <c r="C2613" s="9" t="s">
        <v>357</v>
      </c>
      <c r="D2613" s="9" t="s">
        <v>241</v>
      </c>
      <c r="E2613" s="9" t="s">
        <v>738</v>
      </c>
      <c r="F2613" s="10">
        <v>44021</v>
      </c>
      <c r="G2613" s="10" t="str">
        <f>VLOOKUP(Table3[[#This Row],[Product ID]],[1]Products!$A:$G,2,0)</f>
        <v>Product 19</v>
      </c>
      <c r="H2613" s="22">
        <v>4</v>
      </c>
      <c r="I2613" s="9">
        <f>VLOOKUP('Consolidtaed Data'!$B6093,[1]Products!$A:$G,4,0)</f>
        <v>2005</v>
      </c>
      <c r="J2613" s="9">
        <f>VLOOKUP('Consolidtaed Data'!$B6093,[1]Products!$A:$G,3,0)</f>
        <v>1223</v>
      </c>
      <c r="K2613" s="9">
        <f>'Consolidtaed Data'!$J6093*'Consolidtaed Data'!$H6093</f>
        <v>807</v>
      </c>
      <c r="L2613" s="9">
        <f>'Consolidtaed Data'!$I6093*'Consolidtaed Data'!$H6093</f>
        <v>1467</v>
      </c>
      <c r="M2613" s="9">
        <f>'Consolidtaed Data'!$L6093-'Consolidtaed Data'!$K6093</f>
        <v>39</v>
      </c>
      <c r="N2613" s="9" t="str">
        <f>VLOOKUP('Consolidtaed Data'!$C6093,[1]Locations!$A:$O,2,0)</f>
        <v>Costa Mesa</v>
      </c>
      <c r="O2613" s="9" t="str">
        <f>VLOOKUP('Consolidtaed Data'!$D6093,'[1]Sales People'!$A:$B,2,0)</f>
        <v>Ernest Wagner</v>
      </c>
      <c r="P2613" s="9" t="str">
        <f>VLOOKUP('Consolidtaed Data'!$E6093,[1]Customers!$A:$B,2,0)</f>
        <v>Mark Gonzalez</v>
      </c>
      <c r="Q2613" s="11">
        <f>WEEKDAY('Consolidtaed Data'!$F6093)</f>
        <v>6</v>
      </c>
      <c r="R2613" s="9">
        <f>MONTH('Consolidtaed Data'!$F6093)</f>
        <v>4</v>
      </c>
      <c r="S2613" s="9" t="str">
        <f>TEXT(Table3[[#This Row],[Purchase Date]],"MMMM")</f>
        <v>July</v>
      </c>
      <c r="T2613" s="9">
        <f>YEAR('Consolidtaed Data'!$F6093)</f>
        <v>2021</v>
      </c>
    </row>
    <row r="2614" spans="1:20" x14ac:dyDescent="0.3">
      <c r="A2614" s="9" t="s">
        <v>3627</v>
      </c>
      <c r="B2614" s="9" t="s">
        <v>336</v>
      </c>
      <c r="C2614" s="9" t="s">
        <v>231</v>
      </c>
      <c r="D2614" s="9" t="s">
        <v>9</v>
      </c>
      <c r="E2614" s="9" t="s">
        <v>631</v>
      </c>
      <c r="F2614" s="10">
        <v>44021</v>
      </c>
      <c r="G2614" s="10" t="str">
        <f>VLOOKUP(Table3[[#This Row],[Product ID]],[1]Products!$A:$G,2,0)</f>
        <v>Product 78</v>
      </c>
      <c r="H2614" s="22">
        <v>3</v>
      </c>
      <c r="I2614" s="9">
        <f>VLOOKUP('Consolidtaed Data'!$B6390,[1]Products!$A:$G,4,0)</f>
        <v>315</v>
      </c>
      <c r="J2614" s="9">
        <f>VLOOKUP('Consolidtaed Data'!$B6390,[1]Products!$A:$G,3,0)</f>
        <v>208</v>
      </c>
      <c r="K2614" s="9">
        <f>'Consolidtaed Data'!$J6390*'Consolidtaed Data'!$H6390</f>
        <v>294</v>
      </c>
      <c r="L2614" s="9">
        <f>'Consolidtaed Data'!$I6390*'Consolidtaed Data'!$H6390</f>
        <v>368</v>
      </c>
      <c r="M2614" s="9">
        <f>'Consolidtaed Data'!$L6390-'Consolidtaed Data'!$K6390</f>
        <v>766</v>
      </c>
      <c r="N2614" s="9" t="str">
        <f>VLOOKUP('Consolidtaed Data'!$C6390,[1]Locations!$A:$O,2,0)</f>
        <v>San Bernardino</v>
      </c>
      <c r="O2614" s="9" t="str">
        <f>VLOOKUP('Consolidtaed Data'!$D6390,'[1]Sales People'!$A:$B,2,0)</f>
        <v>Gary Rodriguez</v>
      </c>
      <c r="P2614" s="9" t="str">
        <f>VLOOKUP('Consolidtaed Data'!$E6390,[1]Customers!$A:$B,2,0)</f>
        <v>Louis Ellis</v>
      </c>
      <c r="Q2614" s="11">
        <f>WEEKDAY('Consolidtaed Data'!$F6390)</f>
        <v>6</v>
      </c>
      <c r="R2614" s="9">
        <f>MONTH('Consolidtaed Data'!$F6390)</f>
        <v>4</v>
      </c>
      <c r="S2614" s="9" t="str">
        <f>TEXT(Table3[[#This Row],[Purchase Date]],"MMMM")</f>
        <v>July</v>
      </c>
      <c r="T2614" s="9">
        <f>YEAR('Consolidtaed Data'!$F6390)</f>
        <v>2021</v>
      </c>
    </row>
    <row r="2615" spans="1:20" x14ac:dyDescent="0.3">
      <c r="A2615" s="9" t="s">
        <v>3628</v>
      </c>
      <c r="B2615" s="9" t="s">
        <v>160</v>
      </c>
      <c r="C2615" s="9" t="s">
        <v>99</v>
      </c>
      <c r="D2615" s="9" t="s">
        <v>143</v>
      </c>
      <c r="E2615" s="9" t="s">
        <v>1556</v>
      </c>
      <c r="F2615" s="10">
        <v>44021</v>
      </c>
      <c r="G2615" s="10" t="str">
        <f>VLOOKUP(Table3[[#This Row],[Product ID]],[1]Products!$A:$G,2,0)</f>
        <v>Product 28</v>
      </c>
      <c r="H2615" s="22">
        <v>3</v>
      </c>
      <c r="I2615" s="9">
        <f>VLOOKUP('Consolidtaed Data'!$B6546,[1]Products!$A:$G,4,0)</f>
        <v>1566</v>
      </c>
      <c r="J2615" s="9">
        <f>VLOOKUP('Consolidtaed Data'!$B6546,[1]Products!$A:$G,3,0)</f>
        <v>1190</v>
      </c>
      <c r="K2615" s="9">
        <f>'Consolidtaed Data'!$J6546*'Consolidtaed Data'!$H6546</f>
        <v>1890</v>
      </c>
      <c r="L2615" s="9">
        <f>'Consolidtaed Data'!$I6546*'Consolidtaed Data'!$H6546</f>
        <v>3778</v>
      </c>
      <c r="M2615" s="9">
        <f>'Consolidtaed Data'!$L6546-'Consolidtaed Data'!$K6546</f>
        <v>2200</v>
      </c>
      <c r="N2615" s="9" t="str">
        <f>VLOOKUP('Consolidtaed Data'!$C6546,[1]Locations!$A:$O,2,0)</f>
        <v>Bakersfield</v>
      </c>
      <c r="O2615" s="9" t="str">
        <f>VLOOKUP('Consolidtaed Data'!$D6546,'[1]Sales People'!$A:$B,2,0)</f>
        <v>Kenneth Bradley</v>
      </c>
      <c r="P2615" s="9" t="str">
        <f>VLOOKUP('Consolidtaed Data'!$E6546,[1]Customers!$A:$B,2,0)</f>
        <v>James Sullivan</v>
      </c>
      <c r="Q2615" s="11">
        <f>WEEKDAY('Consolidtaed Data'!$F6546)</f>
        <v>4</v>
      </c>
      <c r="R2615" s="9">
        <f>MONTH('Consolidtaed Data'!$F6546)</f>
        <v>5</v>
      </c>
      <c r="S2615" s="9" t="str">
        <f>TEXT(Table3[[#This Row],[Purchase Date]],"MMMM")</f>
        <v>July</v>
      </c>
      <c r="T2615" s="9">
        <f>YEAR('Consolidtaed Data'!$F6546)</f>
        <v>2021</v>
      </c>
    </row>
    <row r="2616" spans="1:20" x14ac:dyDescent="0.3">
      <c r="A2616" s="9" t="s">
        <v>3629</v>
      </c>
      <c r="B2616" s="9" t="s">
        <v>151</v>
      </c>
      <c r="C2616" s="9" t="s">
        <v>522</v>
      </c>
      <c r="D2616" s="9" t="s">
        <v>272</v>
      </c>
      <c r="E2616" s="9" t="s">
        <v>207</v>
      </c>
      <c r="F2616" s="10">
        <v>44021</v>
      </c>
      <c r="G2616" s="10" t="str">
        <f>VLOOKUP(Table3[[#This Row],[Product ID]],[1]Products!$A:$G,2,0)</f>
        <v>Product 94</v>
      </c>
      <c r="H2616" s="22">
        <v>2</v>
      </c>
      <c r="I2616" s="9">
        <f>VLOOKUP('Consolidtaed Data'!$B8642,[1]Products!$A:$G,4,0)</f>
        <v>596</v>
      </c>
      <c r="J2616" s="9">
        <f>VLOOKUP('Consolidtaed Data'!$B8642,[1]Products!$A:$G,3,0)</f>
        <v>358</v>
      </c>
      <c r="K2616" s="9">
        <f>'Consolidtaed Data'!$J8642*'Consolidtaed Data'!$H8642</f>
        <v>791</v>
      </c>
      <c r="L2616" s="9">
        <f>'Consolidtaed Data'!$I8642*'Consolidtaed Data'!$H8642</f>
        <v>1522</v>
      </c>
      <c r="M2616" s="9">
        <f>'Consolidtaed Data'!$L8642-'Consolidtaed Data'!$K8642</f>
        <v>972</v>
      </c>
      <c r="N2616" s="9" t="str">
        <f>VLOOKUP('Consolidtaed Data'!$C8642,[1]Locations!$A:$O,2,0)</f>
        <v>Clovis</v>
      </c>
      <c r="O2616" s="9" t="str">
        <f>VLOOKUP('Consolidtaed Data'!$D8642,'[1]Sales People'!$A:$B,2,0)</f>
        <v>Ernest Wheeler</v>
      </c>
      <c r="P2616" s="9" t="str">
        <f>VLOOKUP('Consolidtaed Data'!$E8642,[1]Customers!$A:$B,2,0)</f>
        <v>Justin Romero</v>
      </c>
      <c r="Q2616" s="11">
        <f>WEEKDAY('Consolidtaed Data'!$F8642)</f>
        <v>3</v>
      </c>
      <c r="R2616" s="9">
        <f>MONTH('Consolidtaed Data'!$F8642)</f>
        <v>10</v>
      </c>
      <c r="S2616" s="9" t="str">
        <f>TEXT(Table3[[#This Row],[Purchase Date]],"MMMM")</f>
        <v>July</v>
      </c>
      <c r="T2616" s="9">
        <f>YEAR('Consolidtaed Data'!$F8642)</f>
        <v>2021</v>
      </c>
    </row>
    <row r="2617" spans="1:20" x14ac:dyDescent="0.3">
      <c r="A2617" s="9" t="s">
        <v>3630</v>
      </c>
      <c r="B2617" s="9" t="s">
        <v>85</v>
      </c>
      <c r="C2617" s="9" t="s">
        <v>458</v>
      </c>
      <c r="D2617" s="9" t="s">
        <v>46</v>
      </c>
      <c r="E2617" s="9" t="s">
        <v>1042</v>
      </c>
      <c r="F2617" s="10">
        <v>44021</v>
      </c>
      <c r="G2617" s="10" t="str">
        <f>VLOOKUP(Table3[[#This Row],[Product ID]],[1]Products!$A:$G,2,0)</f>
        <v>Product 93</v>
      </c>
      <c r="H2617" s="22">
        <v>1</v>
      </c>
      <c r="I2617" s="9">
        <f>VLOOKUP('Consolidtaed Data'!$B8807,[1]Products!$A:$G,4,0)</f>
        <v>1522</v>
      </c>
      <c r="J2617" s="9">
        <f>VLOOKUP('Consolidtaed Data'!$B8807,[1]Products!$A:$G,3,0)</f>
        <v>791</v>
      </c>
      <c r="K2617" s="9">
        <f>'Consolidtaed Data'!$J8807*'Consolidtaed Data'!$H8807</f>
        <v>971</v>
      </c>
      <c r="L2617" s="9">
        <f>'Consolidtaed Data'!$I8807*'Consolidtaed Data'!$H8807</f>
        <v>1494</v>
      </c>
      <c r="M2617" s="9">
        <f>'Consolidtaed Data'!$L8807-'Consolidtaed Data'!$K8807</f>
        <v>606</v>
      </c>
      <c r="N2617" s="9" t="str">
        <f>VLOOKUP('Consolidtaed Data'!$C8807,[1]Locations!$A:$O,2,0)</f>
        <v>El Monte</v>
      </c>
      <c r="O2617" s="9" t="str">
        <f>VLOOKUP('Consolidtaed Data'!$D8807,'[1]Sales People'!$A:$B,2,0)</f>
        <v>John Reyes</v>
      </c>
      <c r="P2617" s="9" t="str">
        <f>VLOOKUP('Consolidtaed Data'!$E8807,[1]Customers!$A:$B,2,0)</f>
        <v>Justin Miller</v>
      </c>
      <c r="Q2617" s="11">
        <f>WEEKDAY('Consolidtaed Data'!$F8807)</f>
        <v>1</v>
      </c>
      <c r="R2617" s="9">
        <f>MONTH('Consolidtaed Data'!$F8807)</f>
        <v>10</v>
      </c>
      <c r="S2617" s="9" t="str">
        <f>TEXT(Table3[[#This Row],[Purchase Date]],"MMMM")</f>
        <v>July</v>
      </c>
      <c r="T2617" s="9">
        <f>YEAR('Consolidtaed Data'!$F8807)</f>
        <v>2021</v>
      </c>
    </row>
    <row r="2618" spans="1:20" x14ac:dyDescent="0.3">
      <c r="A2618" s="9" t="s">
        <v>3631</v>
      </c>
      <c r="B2618" s="9" t="s">
        <v>415</v>
      </c>
      <c r="C2618" s="9" t="s">
        <v>90</v>
      </c>
      <c r="D2618" s="9" t="s">
        <v>153</v>
      </c>
      <c r="E2618" s="9" t="s">
        <v>2118</v>
      </c>
      <c r="F2618" s="10">
        <v>44022</v>
      </c>
      <c r="G2618" s="10" t="str">
        <f>VLOOKUP(Table3[[#This Row],[Product ID]],[1]Products!$A:$G,2,0)</f>
        <v>Product 18</v>
      </c>
      <c r="H2618" s="22">
        <v>2</v>
      </c>
      <c r="I2618" s="9">
        <f>VLOOKUP('Consolidtaed Data'!$B6168,[1]Products!$A:$G,4,0)</f>
        <v>2283</v>
      </c>
      <c r="J2618" s="9">
        <f>VLOOKUP('Consolidtaed Data'!$B6168,[1]Products!$A:$G,3,0)</f>
        <v>1484</v>
      </c>
      <c r="K2618" s="9">
        <f>'Consolidtaed Data'!$J6168*'Consolidtaed Data'!$H6168</f>
        <v>3930</v>
      </c>
      <c r="L2618" s="9">
        <f>'Consolidtaed Data'!$I6168*'Consolidtaed Data'!$H6168</f>
        <v>4792</v>
      </c>
      <c r="M2618" s="9">
        <f>'Consolidtaed Data'!$L6168-'Consolidtaed Data'!$K6168</f>
        <v>1485</v>
      </c>
      <c r="N2618" s="9" t="str">
        <f>VLOOKUP('Consolidtaed Data'!$C6168,[1]Locations!$A:$O,2,0)</f>
        <v>Simi Valley</v>
      </c>
      <c r="O2618" s="9" t="str">
        <f>VLOOKUP('Consolidtaed Data'!$D6168,'[1]Sales People'!$A:$B,2,0)</f>
        <v>Patrick Ruiz</v>
      </c>
      <c r="P2618" s="9" t="str">
        <f>VLOOKUP('Consolidtaed Data'!$E6168,[1]Customers!$A:$B,2,0)</f>
        <v>Frank Brown</v>
      </c>
      <c r="Q2618" s="11">
        <f>WEEKDAY('Consolidtaed Data'!$F6168)</f>
        <v>4</v>
      </c>
      <c r="R2618" s="9">
        <f>MONTH('Consolidtaed Data'!$F6168)</f>
        <v>4</v>
      </c>
      <c r="S2618" s="9" t="str">
        <f>TEXT(Table3[[#This Row],[Purchase Date]],"MMMM")</f>
        <v>July</v>
      </c>
      <c r="T2618" s="9">
        <f>YEAR('Consolidtaed Data'!$F6168)</f>
        <v>2021</v>
      </c>
    </row>
    <row r="2619" spans="1:20" x14ac:dyDescent="0.3">
      <c r="A2619" s="9" t="s">
        <v>3632</v>
      </c>
      <c r="B2619" s="9" t="s">
        <v>330</v>
      </c>
      <c r="C2619" s="9" t="s">
        <v>226</v>
      </c>
      <c r="D2619" s="9" t="s">
        <v>51</v>
      </c>
      <c r="E2619" s="9" t="s">
        <v>722</v>
      </c>
      <c r="F2619" s="10">
        <v>44022</v>
      </c>
      <c r="G2619" s="10" t="str">
        <f>VLOOKUP(Table3[[#This Row],[Product ID]],[1]Products!$A:$G,2,0)</f>
        <v>Product 91</v>
      </c>
      <c r="H2619" s="22">
        <v>3</v>
      </c>
      <c r="I2619" s="9">
        <f>VLOOKUP('Consolidtaed Data'!$B6992,[1]Products!$A:$G,4,0)</f>
        <v>181</v>
      </c>
      <c r="J2619" s="9">
        <f>VLOOKUP('Consolidtaed Data'!$B6992,[1]Products!$A:$G,3,0)</f>
        <v>130</v>
      </c>
      <c r="K2619" s="9">
        <f>'Consolidtaed Data'!$J6992*'Consolidtaed Data'!$H6992</f>
        <v>1686</v>
      </c>
      <c r="L2619" s="9">
        <f>'Consolidtaed Data'!$I6992*'Consolidtaed Data'!$H6992</f>
        <v>2478</v>
      </c>
      <c r="M2619" s="9">
        <f>'Consolidtaed Data'!$L6992-'Consolidtaed Data'!$K6992</f>
        <v>4096</v>
      </c>
      <c r="N2619" s="9" t="str">
        <f>VLOOKUP('Consolidtaed Data'!$C6992,[1]Locations!$A:$O,2,0)</f>
        <v>San Diego</v>
      </c>
      <c r="O2619" s="9" t="str">
        <f>VLOOKUP('Consolidtaed Data'!$D6992,'[1]Sales People'!$A:$B,2,0)</f>
        <v>Larry Marshall</v>
      </c>
      <c r="P2619" s="9" t="str">
        <f>VLOOKUP('Consolidtaed Data'!$E6992,[1]Customers!$A:$B,2,0)</f>
        <v>Juan Rivera</v>
      </c>
      <c r="Q2619" s="11">
        <f>WEEKDAY('Consolidtaed Data'!$F6992)</f>
        <v>4</v>
      </c>
      <c r="R2619" s="9">
        <f>MONTH('Consolidtaed Data'!$F6992)</f>
        <v>6</v>
      </c>
      <c r="S2619" s="9" t="str">
        <f>TEXT(Table3[[#This Row],[Purchase Date]],"MMMM")</f>
        <v>July</v>
      </c>
      <c r="T2619" s="9">
        <f>YEAR('Consolidtaed Data'!$F6992)</f>
        <v>2021</v>
      </c>
    </row>
    <row r="2620" spans="1:20" x14ac:dyDescent="0.3">
      <c r="A2620" s="9" t="s">
        <v>3633</v>
      </c>
      <c r="B2620" s="9" t="s">
        <v>41</v>
      </c>
      <c r="C2620" s="9" t="s">
        <v>192</v>
      </c>
      <c r="D2620" s="9" t="s">
        <v>206</v>
      </c>
      <c r="E2620" s="9" t="s">
        <v>1432</v>
      </c>
      <c r="F2620" s="10">
        <v>44022</v>
      </c>
      <c r="G2620" s="10" t="str">
        <f>VLOOKUP(Table3[[#This Row],[Product ID]],[1]Products!$A:$G,2,0)</f>
        <v>Product 11</v>
      </c>
      <c r="H2620" s="22">
        <v>1</v>
      </c>
      <c r="I2620" s="9">
        <f>VLOOKUP('Consolidtaed Data'!$B6996,[1]Products!$A:$G,4,0)</f>
        <v>1103</v>
      </c>
      <c r="J2620" s="9">
        <f>VLOOKUP('Consolidtaed Data'!$B6996,[1]Products!$A:$G,3,0)</f>
        <v>838</v>
      </c>
      <c r="K2620" s="9">
        <f>'Consolidtaed Data'!$J6996*'Consolidtaed Data'!$H6996</f>
        <v>358</v>
      </c>
      <c r="L2620" s="9">
        <f>'Consolidtaed Data'!$I6996*'Consolidtaed Data'!$H6996</f>
        <v>596</v>
      </c>
      <c r="M2620" s="9">
        <f>'Consolidtaed Data'!$L6996-'Consolidtaed Data'!$K6996</f>
        <v>892</v>
      </c>
      <c r="N2620" s="9" t="str">
        <f>VLOOKUP('Consolidtaed Data'!$C6996,[1]Locations!$A:$O,2,0)</f>
        <v>Moreno Valley</v>
      </c>
      <c r="O2620" s="9" t="str">
        <f>VLOOKUP('Consolidtaed Data'!$D6996,'[1]Sales People'!$A:$B,2,0)</f>
        <v>Arthur Mccoy</v>
      </c>
      <c r="P2620" s="9" t="str">
        <f>VLOOKUP('Consolidtaed Data'!$E6996,[1]Customers!$A:$B,2,0)</f>
        <v>Peter Warren</v>
      </c>
      <c r="Q2620" s="11">
        <f>WEEKDAY('Consolidtaed Data'!$F6996)</f>
        <v>4</v>
      </c>
      <c r="R2620" s="9">
        <f>MONTH('Consolidtaed Data'!$F6996)</f>
        <v>6</v>
      </c>
      <c r="S2620" s="9" t="str">
        <f>TEXT(Table3[[#This Row],[Purchase Date]],"MMMM")</f>
        <v>July</v>
      </c>
      <c r="T2620" s="9">
        <f>YEAR('Consolidtaed Data'!$F6996)</f>
        <v>2021</v>
      </c>
    </row>
    <row r="2621" spans="1:20" x14ac:dyDescent="0.3">
      <c r="A2621" s="9" t="s">
        <v>3634</v>
      </c>
      <c r="B2621" s="9" t="s">
        <v>54</v>
      </c>
      <c r="C2621" s="9" t="s">
        <v>42</v>
      </c>
      <c r="D2621" s="9" t="s">
        <v>329</v>
      </c>
      <c r="E2621" s="9" t="s">
        <v>1304</v>
      </c>
      <c r="F2621" s="10">
        <v>44022</v>
      </c>
      <c r="G2621" s="10" t="str">
        <f>VLOOKUP(Table3[[#This Row],[Product ID]],[1]Products!$A:$G,2,0)</f>
        <v>Product 41</v>
      </c>
      <c r="H2621" s="22">
        <v>1</v>
      </c>
      <c r="I2621" s="9">
        <f>VLOOKUP('Consolidtaed Data'!$B7069,[1]Products!$A:$G,4,0)</f>
        <v>1889</v>
      </c>
      <c r="J2621" s="9">
        <f>VLOOKUP('Consolidtaed Data'!$B7069,[1]Products!$A:$G,3,0)</f>
        <v>945</v>
      </c>
      <c r="K2621" s="9">
        <f>'Consolidtaed Data'!$J7069*'Consolidtaed Data'!$H7069</f>
        <v>1820</v>
      </c>
      <c r="L2621" s="9">
        <f>'Consolidtaed Data'!$I7069*'Consolidtaed Data'!$H7069</f>
        <v>3196</v>
      </c>
      <c r="M2621" s="9">
        <f>'Consolidtaed Data'!$L7069-'Consolidtaed Data'!$K7069</f>
        <v>144</v>
      </c>
      <c r="N2621" s="9" t="str">
        <f>VLOOKUP('Consolidtaed Data'!$C7069,[1]Locations!$A:$O,2,0)</f>
        <v>Downey</v>
      </c>
      <c r="O2621" s="9" t="str">
        <f>VLOOKUP('Consolidtaed Data'!$D7069,'[1]Sales People'!$A:$B,2,0)</f>
        <v>John Reyes</v>
      </c>
      <c r="P2621" s="9" t="str">
        <f>VLOOKUP('Consolidtaed Data'!$E7069,[1]Customers!$A:$B,2,0)</f>
        <v>Mark Morales</v>
      </c>
      <c r="Q2621" s="11">
        <f>WEEKDAY('Consolidtaed Data'!$F7069)</f>
        <v>3</v>
      </c>
      <c r="R2621" s="9">
        <f>MONTH('Consolidtaed Data'!$F7069)</f>
        <v>6</v>
      </c>
      <c r="S2621" s="9" t="str">
        <f>TEXT(Table3[[#This Row],[Purchase Date]],"MMMM")</f>
        <v>July</v>
      </c>
      <c r="T2621" s="9">
        <f>YEAR('Consolidtaed Data'!$F7069)</f>
        <v>2021</v>
      </c>
    </row>
    <row r="2622" spans="1:20" x14ac:dyDescent="0.3">
      <c r="A2622" s="9" t="s">
        <v>3635</v>
      </c>
      <c r="B2622" s="9" t="s">
        <v>103</v>
      </c>
      <c r="C2622" s="9" t="s">
        <v>45</v>
      </c>
      <c r="D2622" s="9" t="s">
        <v>26</v>
      </c>
      <c r="E2622" s="9" t="s">
        <v>2238</v>
      </c>
      <c r="F2622" s="10">
        <v>44022</v>
      </c>
      <c r="G2622" s="10" t="str">
        <f>VLOOKUP(Table3[[#This Row],[Product ID]],[1]Products!$A:$G,2,0)</f>
        <v>Product 44</v>
      </c>
      <c r="H2622" s="22">
        <v>2</v>
      </c>
      <c r="I2622" s="9">
        <f>VLOOKUP('Consolidtaed Data'!$B7172,[1]Products!$A:$G,4,0)</f>
        <v>684</v>
      </c>
      <c r="J2622" s="9">
        <f>VLOOKUP('Consolidtaed Data'!$B7172,[1]Products!$A:$G,3,0)</f>
        <v>561</v>
      </c>
      <c r="K2622" s="9">
        <f>'Consolidtaed Data'!$J7172*'Consolidtaed Data'!$H7172</f>
        <v>1777</v>
      </c>
      <c r="L2622" s="9">
        <f>'Consolidtaed Data'!$I7172*'Consolidtaed Data'!$H7172</f>
        <v>2141</v>
      </c>
      <c r="M2622" s="9">
        <f>'Consolidtaed Data'!$L7172-'Consolidtaed Data'!$K7172</f>
        <v>1198</v>
      </c>
      <c r="N2622" s="9" t="str">
        <f>VLOOKUP('Consolidtaed Data'!$C7172,[1]Locations!$A:$O,2,0)</f>
        <v>Bakersfield</v>
      </c>
      <c r="O2622" s="9" t="str">
        <f>VLOOKUP('Consolidtaed Data'!$D7172,'[1]Sales People'!$A:$B,2,0)</f>
        <v>John Reyes</v>
      </c>
      <c r="P2622" s="9" t="str">
        <f>VLOOKUP('Consolidtaed Data'!$E7172,[1]Customers!$A:$B,2,0)</f>
        <v>Robert Price</v>
      </c>
      <c r="Q2622" s="11">
        <f>WEEKDAY('Consolidtaed Data'!$F7172)</f>
        <v>3</v>
      </c>
      <c r="R2622" s="9">
        <f>MONTH('Consolidtaed Data'!$F7172)</f>
        <v>6</v>
      </c>
      <c r="S2622" s="9" t="str">
        <f>TEXT(Table3[[#This Row],[Purchase Date]],"MMMM")</f>
        <v>July</v>
      </c>
      <c r="T2622" s="9">
        <f>YEAR('Consolidtaed Data'!$F7172)</f>
        <v>2021</v>
      </c>
    </row>
    <row r="2623" spans="1:20" x14ac:dyDescent="0.3">
      <c r="A2623" s="9" t="s">
        <v>3636</v>
      </c>
      <c r="B2623" s="9" t="s">
        <v>188</v>
      </c>
      <c r="C2623" s="9" t="s">
        <v>201</v>
      </c>
      <c r="D2623" s="9" t="s">
        <v>220</v>
      </c>
      <c r="E2623" s="9" t="s">
        <v>323</v>
      </c>
      <c r="F2623" s="10">
        <v>44022</v>
      </c>
      <c r="G2623" s="10" t="str">
        <f>VLOOKUP(Table3[[#This Row],[Product ID]],[1]Products!$A:$G,2,0)</f>
        <v>Product 63</v>
      </c>
      <c r="H2623" s="22">
        <v>3</v>
      </c>
      <c r="I2623" s="9">
        <f>VLOOKUP('Consolidtaed Data'!$B7736,[1]Products!$A:$G,4,0)</f>
        <v>1494</v>
      </c>
      <c r="J2623" s="9">
        <f>VLOOKUP('Consolidtaed Data'!$B7736,[1]Products!$A:$G,3,0)</f>
        <v>971</v>
      </c>
      <c r="K2623" s="9">
        <f>'Consolidtaed Data'!$J7736*'Consolidtaed Data'!$H7736</f>
        <v>478</v>
      </c>
      <c r="L2623" s="9">
        <f>'Consolidtaed Data'!$I7736*'Consolidtaed Data'!$H7736</f>
        <v>886</v>
      </c>
      <c r="M2623" s="9">
        <f>'Consolidtaed Data'!$L7736-'Consolidtaed Data'!$K7736</f>
        <v>600</v>
      </c>
      <c r="N2623" s="9" t="str">
        <f>VLOOKUP('Consolidtaed Data'!$C7736,[1]Locations!$A:$O,2,0)</f>
        <v>Lancaster</v>
      </c>
      <c r="O2623" s="9" t="str">
        <f>VLOOKUP('Consolidtaed Data'!$D7736,'[1]Sales People'!$A:$B,2,0)</f>
        <v>Carl Hall</v>
      </c>
      <c r="P2623" s="9" t="str">
        <f>VLOOKUP('Consolidtaed Data'!$E7736,[1]Customers!$A:$B,2,0)</f>
        <v>Gary Baker</v>
      </c>
      <c r="Q2623" s="11">
        <f>WEEKDAY('Consolidtaed Data'!$F7736)</f>
        <v>3</v>
      </c>
      <c r="R2623" s="9">
        <f>MONTH('Consolidtaed Data'!$F7736)</f>
        <v>8</v>
      </c>
      <c r="S2623" s="9" t="str">
        <f>TEXT(Table3[[#This Row],[Purchase Date]],"MMMM")</f>
        <v>July</v>
      </c>
      <c r="T2623" s="9">
        <f>YEAR('Consolidtaed Data'!$F7736)</f>
        <v>2021</v>
      </c>
    </row>
    <row r="2624" spans="1:20" x14ac:dyDescent="0.3">
      <c r="A2624" s="9" t="s">
        <v>3637</v>
      </c>
      <c r="B2624" s="9" t="s">
        <v>103</v>
      </c>
      <c r="C2624" s="9" t="s">
        <v>90</v>
      </c>
      <c r="D2624" s="9" t="s">
        <v>206</v>
      </c>
      <c r="E2624" s="9" t="s">
        <v>723</v>
      </c>
      <c r="F2624" s="10">
        <v>44022</v>
      </c>
      <c r="G2624" s="10" t="str">
        <f>VLOOKUP(Table3[[#This Row],[Product ID]],[1]Products!$A:$G,2,0)</f>
        <v>Product 44</v>
      </c>
      <c r="H2624" s="22">
        <v>1</v>
      </c>
      <c r="I2624" s="9">
        <f>VLOOKUP('Consolidtaed Data'!$B8578,[1]Products!$A:$G,4,0)</f>
        <v>1862</v>
      </c>
      <c r="J2624" s="9">
        <f>VLOOKUP('Consolidtaed Data'!$B8578,[1]Products!$A:$G,3,0)</f>
        <v>1173</v>
      </c>
      <c r="K2624" s="9">
        <f>'Consolidtaed Data'!$J8578*'Consolidtaed Data'!$H8578</f>
        <v>1161</v>
      </c>
      <c r="L2624" s="9">
        <f>'Consolidtaed Data'!$I8578*'Consolidtaed Data'!$H8578</f>
        <v>2001</v>
      </c>
      <c r="M2624" s="9">
        <f>'Consolidtaed Data'!$L8578-'Consolidtaed Data'!$K8578</f>
        <v>64</v>
      </c>
      <c r="N2624" s="9" t="str">
        <f>VLOOKUP('Consolidtaed Data'!$C8578,[1]Locations!$A:$O,2,0)</f>
        <v>Hayward</v>
      </c>
      <c r="O2624" s="9" t="str">
        <f>VLOOKUP('Consolidtaed Data'!$D8578,'[1]Sales People'!$A:$B,2,0)</f>
        <v>Jerry Perry</v>
      </c>
      <c r="P2624" s="9" t="str">
        <f>VLOOKUP('Consolidtaed Data'!$E8578,[1]Customers!$A:$B,2,0)</f>
        <v>Justin Graham</v>
      </c>
      <c r="Q2624" s="11">
        <f>WEEKDAY('Consolidtaed Data'!$F8578)</f>
        <v>5</v>
      </c>
      <c r="R2624" s="9">
        <f>MONTH('Consolidtaed Data'!$F8578)</f>
        <v>10</v>
      </c>
      <c r="S2624" s="9" t="str">
        <f>TEXT(Table3[[#This Row],[Purchase Date]],"MMMM")</f>
        <v>July</v>
      </c>
      <c r="T2624" s="9">
        <f>YEAR('Consolidtaed Data'!$F8578)</f>
        <v>2021</v>
      </c>
    </row>
    <row r="2625" spans="1:20" x14ac:dyDescent="0.3">
      <c r="A2625" s="9" t="s">
        <v>3638</v>
      </c>
      <c r="B2625" s="9" t="s">
        <v>411</v>
      </c>
      <c r="C2625" s="9" t="s">
        <v>82</v>
      </c>
      <c r="D2625" s="9" t="s">
        <v>73</v>
      </c>
      <c r="E2625" s="9" t="s">
        <v>1105</v>
      </c>
      <c r="F2625" s="10">
        <v>44022</v>
      </c>
      <c r="G2625" s="10" t="str">
        <f>VLOOKUP(Table3[[#This Row],[Product ID]],[1]Products!$A:$G,2,0)</f>
        <v>Product 27</v>
      </c>
      <c r="H2625" s="22">
        <v>2</v>
      </c>
      <c r="I2625" s="9">
        <f>VLOOKUP('Consolidtaed Data'!$B8861,[1]Products!$A:$G,4,0)</f>
        <v>1671</v>
      </c>
      <c r="J2625" s="9">
        <f>VLOOKUP('Consolidtaed Data'!$B8861,[1]Products!$A:$G,3,0)</f>
        <v>1220</v>
      </c>
      <c r="K2625" s="9">
        <f>'Consolidtaed Data'!$J8861*'Consolidtaed Data'!$H8861</f>
        <v>682</v>
      </c>
      <c r="L2625" s="9">
        <f>'Consolidtaed Data'!$I8861*'Consolidtaed Data'!$H8861</f>
        <v>1338</v>
      </c>
      <c r="M2625" s="9">
        <f>'Consolidtaed Data'!$L8861-'Consolidtaed Data'!$K8861</f>
        <v>123</v>
      </c>
      <c r="N2625" s="9" t="str">
        <f>VLOOKUP('Consolidtaed Data'!$C8861,[1]Locations!$A:$O,2,0)</f>
        <v>Pomona</v>
      </c>
      <c r="O2625" s="9" t="str">
        <f>VLOOKUP('Consolidtaed Data'!$D8861,'[1]Sales People'!$A:$B,2,0)</f>
        <v>Christopher Tucker</v>
      </c>
      <c r="P2625" s="9" t="str">
        <f>VLOOKUP('Consolidtaed Data'!$E8861,[1]Customers!$A:$B,2,0)</f>
        <v>David Mendoza</v>
      </c>
      <c r="Q2625" s="11">
        <f>WEEKDAY('Consolidtaed Data'!$F8861)</f>
        <v>5</v>
      </c>
      <c r="R2625" s="9">
        <f>MONTH('Consolidtaed Data'!$F8861)</f>
        <v>11</v>
      </c>
      <c r="S2625" s="9" t="str">
        <f>TEXT(Table3[[#This Row],[Purchase Date]],"MMMM")</f>
        <v>July</v>
      </c>
      <c r="T2625" s="9">
        <f>YEAR('Consolidtaed Data'!$F8861)</f>
        <v>2021</v>
      </c>
    </row>
    <row r="2626" spans="1:20" x14ac:dyDescent="0.3">
      <c r="A2626" s="9" t="s">
        <v>3639</v>
      </c>
      <c r="B2626" s="9" t="s">
        <v>364</v>
      </c>
      <c r="C2626" s="9" t="s">
        <v>420</v>
      </c>
      <c r="D2626" s="9" t="s">
        <v>9</v>
      </c>
      <c r="E2626" s="9" t="s">
        <v>793</v>
      </c>
      <c r="F2626" s="10">
        <v>44022</v>
      </c>
      <c r="G2626" s="10" t="str">
        <f>VLOOKUP(Table3[[#This Row],[Product ID]],[1]Products!$A:$G,2,0)</f>
        <v>Product 45</v>
      </c>
      <c r="H2626" s="22">
        <v>1</v>
      </c>
      <c r="I2626" s="9">
        <f>VLOOKUP('Consolidtaed Data'!$B8963,[1]Products!$A:$G,4,0)</f>
        <v>1582</v>
      </c>
      <c r="J2626" s="9">
        <f>VLOOKUP('Consolidtaed Data'!$B8963,[1]Products!$A:$G,3,0)</f>
        <v>1234</v>
      </c>
      <c r="K2626" s="9">
        <f>'Consolidtaed Data'!$J8963*'Consolidtaed Data'!$H8963</f>
        <v>336</v>
      </c>
      <c r="L2626" s="9">
        <f>'Consolidtaed Data'!$I8963*'Consolidtaed Data'!$H8963</f>
        <v>492</v>
      </c>
      <c r="M2626" s="9">
        <f>'Consolidtaed Data'!$L8963-'Consolidtaed Data'!$K8963</f>
        <v>248</v>
      </c>
      <c r="N2626" s="9" t="str">
        <f>VLOOKUP('Consolidtaed Data'!$C8963,[1]Locations!$A:$O,2,0)</f>
        <v>Modesto</v>
      </c>
      <c r="O2626" s="9" t="str">
        <f>VLOOKUP('Consolidtaed Data'!$D8963,'[1]Sales People'!$A:$B,2,0)</f>
        <v>Larry Marshall</v>
      </c>
      <c r="P2626" s="9" t="str">
        <f>VLOOKUP('Consolidtaed Data'!$E8963,[1]Customers!$A:$B,2,0)</f>
        <v>David Ford</v>
      </c>
      <c r="Q2626" s="11">
        <f>WEEKDAY('Consolidtaed Data'!$F8963)</f>
        <v>4</v>
      </c>
      <c r="R2626" s="9">
        <f>MONTH('Consolidtaed Data'!$F8963)</f>
        <v>11</v>
      </c>
      <c r="S2626" s="9" t="str">
        <f>TEXT(Table3[[#This Row],[Purchase Date]],"MMMM")</f>
        <v>July</v>
      </c>
      <c r="T2626" s="9">
        <f>YEAR('Consolidtaed Data'!$F8963)</f>
        <v>2021</v>
      </c>
    </row>
    <row r="2627" spans="1:20" x14ac:dyDescent="0.3">
      <c r="A2627" s="9" t="s">
        <v>3640</v>
      </c>
      <c r="B2627" s="9" t="s">
        <v>653</v>
      </c>
      <c r="C2627" s="9" t="s">
        <v>45</v>
      </c>
      <c r="D2627" s="9" t="s">
        <v>153</v>
      </c>
      <c r="E2627" s="9" t="s">
        <v>1695</v>
      </c>
      <c r="F2627" s="10">
        <v>44022</v>
      </c>
      <c r="G2627" s="10" t="str">
        <f>VLOOKUP(Table3[[#This Row],[Product ID]],[1]Products!$A:$G,2,0)</f>
        <v>Product 74</v>
      </c>
      <c r="H2627" s="22">
        <v>1</v>
      </c>
      <c r="I2627" s="9">
        <f>VLOOKUP('Consolidtaed Data'!$B9428,[1]Products!$A:$G,4,0)</f>
        <v>1887</v>
      </c>
      <c r="J2627" s="9">
        <f>VLOOKUP('Consolidtaed Data'!$B9428,[1]Products!$A:$G,3,0)</f>
        <v>1378</v>
      </c>
      <c r="K2627" s="9">
        <f>'Consolidtaed Data'!$J9428*'Consolidtaed Data'!$H9428</f>
        <v>408</v>
      </c>
      <c r="L2627" s="9">
        <f>'Consolidtaed Data'!$I9428*'Consolidtaed Data'!$H9428</f>
        <v>504</v>
      </c>
      <c r="M2627" s="9">
        <f>'Consolidtaed Data'!$L9428-'Consolidtaed Data'!$K9428</f>
        <v>496</v>
      </c>
      <c r="N2627" s="9" t="str">
        <f>VLOOKUP('Consolidtaed Data'!$C9428,[1]Locations!$A:$O,2,0)</f>
        <v>Fullerton</v>
      </c>
      <c r="O2627" s="9" t="str">
        <f>VLOOKUP('Consolidtaed Data'!$D9428,'[1]Sales People'!$A:$B,2,0)</f>
        <v>Brian Hansen</v>
      </c>
      <c r="P2627" s="9" t="str">
        <f>VLOOKUP('Consolidtaed Data'!$E9428,[1]Customers!$A:$B,2,0)</f>
        <v>Kevin Gilbert</v>
      </c>
      <c r="Q2627" s="11">
        <f>WEEKDAY('Consolidtaed Data'!$F9428)</f>
        <v>2</v>
      </c>
      <c r="R2627" s="9">
        <f>MONTH('Consolidtaed Data'!$F9428)</f>
        <v>12</v>
      </c>
      <c r="S2627" s="9" t="str">
        <f>TEXT(Table3[[#This Row],[Purchase Date]],"MMMM")</f>
        <v>July</v>
      </c>
      <c r="T2627" s="9">
        <f>YEAR('Consolidtaed Data'!$F9428)</f>
        <v>2021</v>
      </c>
    </row>
    <row r="2628" spans="1:20" x14ac:dyDescent="0.3">
      <c r="A2628" s="9" t="s">
        <v>3641</v>
      </c>
      <c r="B2628" s="9" t="s">
        <v>981</v>
      </c>
      <c r="C2628" s="9" t="s">
        <v>275</v>
      </c>
      <c r="D2628" s="9" t="s">
        <v>329</v>
      </c>
      <c r="E2628" s="9" t="s">
        <v>175</v>
      </c>
      <c r="F2628" s="10">
        <v>44023</v>
      </c>
      <c r="G2628" s="10" t="str">
        <f>VLOOKUP(Table3[[#This Row],[Product ID]],[1]Products!$A:$G,2,0)</f>
        <v>Product 3</v>
      </c>
      <c r="H2628" s="22">
        <v>1</v>
      </c>
      <c r="I2628" s="9">
        <f>VLOOKUP('Consolidtaed Data'!$B5368,[1]Products!$A:$G,4,0)</f>
        <v>400</v>
      </c>
      <c r="J2628" s="9">
        <f>VLOOKUP('Consolidtaed Data'!$B5368,[1]Products!$A:$G,3,0)</f>
        <v>208</v>
      </c>
      <c r="K2628" s="9">
        <f>'Consolidtaed Data'!$J5368*'Consolidtaed Data'!$H5368</f>
        <v>1067</v>
      </c>
      <c r="L2628" s="9">
        <f>'Consolidtaed Data'!$I5368*'Consolidtaed Data'!$H5368</f>
        <v>1809</v>
      </c>
      <c r="M2628" s="9">
        <f>'Consolidtaed Data'!$L5368-'Consolidtaed Data'!$K5368</f>
        <v>507</v>
      </c>
      <c r="N2628" s="9" t="str">
        <f>VLOOKUP('Consolidtaed Data'!$C5368,[1]Locations!$A:$O,2,0)</f>
        <v>Rancho Cucamonga</v>
      </c>
      <c r="O2628" s="9" t="str">
        <f>VLOOKUP('Consolidtaed Data'!$D5368,'[1]Sales People'!$A:$B,2,0)</f>
        <v>Eugene Holmes</v>
      </c>
      <c r="P2628" s="9" t="str">
        <f>VLOOKUP('Consolidtaed Data'!$E5368,[1]Customers!$A:$B,2,0)</f>
        <v>Benjamin Vasquez</v>
      </c>
      <c r="Q2628" s="11">
        <f>WEEKDAY('Consolidtaed Data'!$F5368)</f>
        <v>2</v>
      </c>
      <c r="R2628" s="9">
        <f>MONTH('Consolidtaed Data'!$F5368)</f>
        <v>2</v>
      </c>
      <c r="S2628" s="9" t="str">
        <f>TEXT(Table3[[#This Row],[Purchase Date]],"MMMM")</f>
        <v>July</v>
      </c>
      <c r="T2628" s="9">
        <f>YEAR('Consolidtaed Data'!$F5368)</f>
        <v>2021</v>
      </c>
    </row>
    <row r="2629" spans="1:20" x14ac:dyDescent="0.3">
      <c r="A2629" s="9" t="s">
        <v>3642</v>
      </c>
      <c r="B2629" s="9" t="s">
        <v>411</v>
      </c>
      <c r="C2629" s="9" t="s">
        <v>104</v>
      </c>
      <c r="D2629" s="9" t="s">
        <v>17</v>
      </c>
      <c r="E2629" s="9" t="s">
        <v>1493</v>
      </c>
      <c r="F2629" s="10">
        <v>44023</v>
      </c>
      <c r="G2629" s="10" t="str">
        <f>VLOOKUP(Table3[[#This Row],[Product ID]],[1]Products!$A:$G,2,0)</f>
        <v>Product 27</v>
      </c>
      <c r="H2629" s="22">
        <v>1</v>
      </c>
      <c r="I2629" s="9">
        <f>VLOOKUP('Consolidtaed Data'!$B5369,[1]Products!$A:$G,4,0)</f>
        <v>1587</v>
      </c>
      <c r="J2629" s="9">
        <f>VLOOKUP('Consolidtaed Data'!$B5369,[1]Products!$A:$G,3,0)</f>
        <v>1301</v>
      </c>
      <c r="K2629" s="9">
        <f>'Consolidtaed Data'!$J5369*'Consolidtaed Data'!$H5369</f>
        <v>1942</v>
      </c>
      <c r="L2629" s="9">
        <f>'Consolidtaed Data'!$I5369*'Consolidtaed Data'!$H5369</f>
        <v>2988</v>
      </c>
      <c r="M2629" s="9">
        <f>'Consolidtaed Data'!$L5369-'Consolidtaed Data'!$K5369</f>
        <v>827</v>
      </c>
      <c r="N2629" s="9" t="str">
        <f>VLOOKUP('Consolidtaed Data'!$C5369,[1]Locations!$A:$O,2,0)</f>
        <v>San Buenaventura (Ventura)</v>
      </c>
      <c r="O2629" s="9" t="str">
        <f>VLOOKUP('Consolidtaed Data'!$D5369,'[1]Sales People'!$A:$B,2,0)</f>
        <v>Patrick Ruiz</v>
      </c>
      <c r="P2629" s="9" t="str">
        <f>VLOOKUP('Consolidtaed Data'!$E5369,[1]Customers!$A:$B,2,0)</f>
        <v>Shawn Reynolds</v>
      </c>
      <c r="Q2629" s="11">
        <f>WEEKDAY('Consolidtaed Data'!$F5369)</f>
        <v>2</v>
      </c>
      <c r="R2629" s="9">
        <f>MONTH('Consolidtaed Data'!$F5369)</f>
        <v>2</v>
      </c>
      <c r="S2629" s="9" t="str">
        <f>TEXT(Table3[[#This Row],[Purchase Date]],"MMMM")</f>
        <v>July</v>
      </c>
      <c r="T2629" s="9">
        <f>YEAR('Consolidtaed Data'!$F5369)</f>
        <v>2021</v>
      </c>
    </row>
    <row r="2630" spans="1:20" x14ac:dyDescent="0.3">
      <c r="A2630" s="9" t="s">
        <v>3643</v>
      </c>
      <c r="B2630" s="9" t="s">
        <v>382</v>
      </c>
      <c r="C2630" s="9" t="s">
        <v>469</v>
      </c>
      <c r="D2630" s="9" t="s">
        <v>246</v>
      </c>
      <c r="E2630" s="9" t="s">
        <v>980</v>
      </c>
      <c r="F2630" s="10">
        <v>44023</v>
      </c>
      <c r="G2630" s="10" t="str">
        <f>VLOOKUP(Table3[[#This Row],[Product ID]],[1]Products!$A:$G,2,0)</f>
        <v>Product 50</v>
      </c>
      <c r="H2630" s="22">
        <v>2</v>
      </c>
      <c r="I2630" s="9">
        <f>VLOOKUP('Consolidtaed Data'!$B5415,[1]Products!$A:$G,4,0)</f>
        <v>2495</v>
      </c>
      <c r="J2630" s="9">
        <f>VLOOKUP('Consolidtaed Data'!$B5415,[1]Products!$A:$G,3,0)</f>
        <v>1896</v>
      </c>
      <c r="K2630" s="9">
        <f>'Consolidtaed Data'!$J5415*'Consolidtaed Data'!$H5415</f>
        <v>1090</v>
      </c>
      <c r="L2630" s="9">
        <f>'Consolidtaed Data'!$I5415*'Consolidtaed Data'!$H5415</f>
        <v>1380</v>
      </c>
      <c r="M2630" s="9">
        <f>'Consolidtaed Data'!$L5415-'Consolidtaed Data'!$K5415</f>
        <v>64</v>
      </c>
      <c r="N2630" s="9" t="str">
        <f>VLOOKUP('Consolidtaed Data'!$C5415,[1]Locations!$A:$O,2,0)</f>
        <v>Palmdale</v>
      </c>
      <c r="O2630" s="9" t="str">
        <f>VLOOKUP('Consolidtaed Data'!$D5415,'[1]Sales People'!$A:$B,2,0)</f>
        <v>Patrick Ruiz</v>
      </c>
      <c r="P2630" s="9" t="str">
        <f>VLOOKUP('Consolidtaed Data'!$E5415,[1]Customers!$A:$B,2,0)</f>
        <v>Sean Olson</v>
      </c>
      <c r="Q2630" s="11">
        <f>WEEKDAY('Consolidtaed Data'!$F5415)</f>
        <v>5</v>
      </c>
      <c r="R2630" s="9">
        <f>MONTH('Consolidtaed Data'!$F5415)</f>
        <v>2</v>
      </c>
      <c r="S2630" s="9" t="str">
        <f>TEXT(Table3[[#This Row],[Purchase Date]],"MMMM")</f>
        <v>July</v>
      </c>
      <c r="T2630" s="9">
        <f>YEAR('Consolidtaed Data'!$F5415)</f>
        <v>2021</v>
      </c>
    </row>
    <row r="2631" spans="1:20" x14ac:dyDescent="0.3">
      <c r="A2631" s="9" t="s">
        <v>3644</v>
      </c>
      <c r="B2631" s="9" t="s">
        <v>244</v>
      </c>
      <c r="C2631" s="9" t="s">
        <v>122</v>
      </c>
      <c r="D2631" s="9" t="s">
        <v>374</v>
      </c>
      <c r="E2631" s="9" t="s">
        <v>1866</v>
      </c>
      <c r="F2631" s="10">
        <v>44023</v>
      </c>
      <c r="G2631" s="10" t="str">
        <f>VLOOKUP(Table3[[#This Row],[Product ID]],[1]Products!$A:$G,2,0)</f>
        <v>Product 76</v>
      </c>
      <c r="H2631" s="22">
        <v>2</v>
      </c>
      <c r="I2631" s="9">
        <f>VLOOKUP('Consolidtaed Data'!$B6528,[1]Products!$A:$G,4,0)</f>
        <v>1671</v>
      </c>
      <c r="J2631" s="9">
        <f>VLOOKUP('Consolidtaed Data'!$B6528,[1]Products!$A:$G,3,0)</f>
        <v>1220</v>
      </c>
      <c r="K2631" s="9">
        <f>'Consolidtaed Data'!$J6528*'Consolidtaed Data'!$H6528</f>
        <v>5004</v>
      </c>
      <c r="L2631" s="9">
        <f>'Consolidtaed Data'!$I6528*'Consolidtaed Data'!$H6528</f>
        <v>6104</v>
      </c>
      <c r="M2631" s="9">
        <f>'Consolidtaed Data'!$L6528-'Consolidtaed Data'!$K6528</f>
        <v>742</v>
      </c>
      <c r="N2631" s="9" t="str">
        <f>VLOOKUP('Consolidtaed Data'!$C6528,[1]Locations!$A:$O,2,0)</f>
        <v>Rialto</v>
      </c>
      <c r="O2631" s="9" t="str">
        <f>VLOOKUP('Consolidtaed Data'!$D6528,'[1]Sales People'!$A:$B,2,0)</f>
        <v>Scott Clark</v>
      </c>
      <c r="P2631" s="9" t="str">
        <f>VLOOKUP('Consolidtaed Data'!$E6528,[1]Customers!$A:$B,2,0)</f>
        <v>Eugene Scott</v>
      </c>
      <c r="Q2631" s="11">
        <f>WEEKDAY('Consolidtaed Data'!$F6528)</f>
        <v>3</v>
      </c>
      <c r="R2631" s="9">
        <f>MONTH('Consolidtaed Data'!$F6528)</f>
        <v>5</v>
      </c>
      <c r="S2631" s="9" t="str">
        <f>TEXT(Table3[[#This Row],[Purchase Date]],"MMMM")</f>
        <v>July</v>
      </c>
      <c r="T2631" s="9">
        <f>YEAR('Consolidtaed Data'!$F6528)</f>
        <v>2021</v>
      </c>
    </row>
    <row r="2632" spans="1:20" x14ac:dyDescent="0.3">
      <c r="A2632" s="9" t="s">
        <v>3645</v>
      </c>
      <c r="B2632" s="9" t="s">
        <v>266</v>
      </c>
      <c r="C2632" s="9" t="s">
        <v>201</v>
      </c>
      <c r="D2632" s="9" t="s">
        <v>402</v>
      </c>
      <c r="E2632" s="9" t="s">
        <v>1673</v>
      </c>
      <c r="F2632" s="10">
        <v>44023</v>
      </c>
      <c r="G2632" s="10" t="str">
        <f>VLOOKUP(Table3[[#This Row],[Product ID]],[1]Products!$A:$G,2,0)</f>
        <v>Product 92</v>
      </c>
      <c r="H2632" s="22">
        <v>3</v>
      </c>
      <c r="I2632" s="9">
        <f>VLOOKUP('Consolidtaed Data'!$B6620,[1]Products!$A:$G,4,0)</f>
        <v>1972</v>
      </c>
      <c r="J2632" s="9">
        <f>VLOOKUP('Consolidtaed Data'!$B6620,[1]Products!$A:$G,3,0)</f>
        <v>1321</v>
      </c>
      <c r="K2632" s="9">
        <f>'Consolidtaed Data'!$J6620*'Consolidtaed Data'!$H6620</f>
        <v>2248</v>
      </c>
      <c r="L2632" s="9">
        <f>'Consolidtaed Data'!$I6620*'Consolidtaed Data'!$H6620</f>
        <v>3304</v>
      </c>
      <c r="M2632" s="9">
        <f>'Consolidtaed Data'!$L6620-'Consolidtaed Data'!$K6620</f>
        <v>1504</v>
      </c>
      <c r="N2632" s="9" t="str">
        <f>VLOOKUP('Consolidtaed Data'!$C6620,[1]Locations!$A:$O,2,0)</f>
        <v>Roseville</v>
      </c>
      <c r="O2632" s="9" t="str">
        <f>VLOOKUP('Consolidtaed Data'!$D6620,'[1]Sales People'!$A:$B,2,0)</f>
        <v>Andrew Bowman</v>
      </c>
      <c r="P2632" s="9" t="str">
        <f>VLOOKUP('Consolidtaed Data'!$E6620,[1]Customers!$A:$B,2,0)</f>
        <v>George Stanley</v>
      </c>
      <c r="Q2632" s="11">
        <f>WEEKDAY('Consolidtaed Data'!$F6620)</f>
        <v>4</v>
      </c>
      <c r="R2632" s="9">
        <f>MONTH('Consolidtaed Data'!$F6620)</f>
        <v>5</v>
      </c>
      <c r="S2632" s="9" t="str">
        <f>TEXT(Table3[[#This Row],[Purchase Date]],"MMMM")</f>
        <v>July</v>
      </c>
      <c r="T2632" s="9">
        <f>YEAR('Consolidtaed Data'!$F6620)</f>
        <v>2021</v>
      </c>
    </row>
    <row r="2633" spans="1:20" x14ac:dyDescent="0.3">
      <c r="A2633" s="9" t="s">
        <v>3646</v>
      </c>
      <c r="B2633" s="9" t="s">
        <v>62</v>
      </c>
      <c r="C2633" s="9" t="s">
        <v>263</v>
      </c>
      <c r="D2633" s="9" t="s">
        <v>229</v>
      </c>
      <c r="E2633" s="9" t="s">
        <v>214</v>
      </c>
      <c r="F2633" s="10">
        <v>44023</v>
      </c>
      <c r="G2633" s="10" t="str">
        <f>VLOOKUP(Table3[[#This Row],[Product ID]],[1]Products!$A:$G,2,0)</f>
        <v>Product 17</v>
      </c>
      <c r="H2633" s="22">
        <v>2</v>
      </c>
      <c r="I2633" s="9">
        <f>VLOOKUP('Consolidtaed Data'!$B6899,[1]Products!$A:$G,4,0)</f>
        <v>584</v>
      </c>
      <c r="J2633" s="9">
        <f>VLOOKUP('Consolidtaed Data'!$B6899,[1]Products!$A:$G,3,0)</f>
        <v>420</v>
      </c>
      <c r="K2633" s="9">
        <f>'Consolidtaed Data'!$J6899*'Consolidtaed Data'!$H6899</f>
        <v>292</v>
      </c>
      <c r="L2633" s="9">
        <f>'Consolidtaed Data'!$I6899*'Consolidtaed Data'!$H6899</f>
        <v>356</v>
      </c>
      <c r="M2633" s="9">
        <f>'Consolidtaed Data'!$L6899-'Consolidtaed Data'!$K6899</f>
        <v>1742</v>
      </c>
      <c r="N2633" s="9" t="str">
        <f>VLOOKUP('Consolidtaed Data'!$C6899,[1]Locations!$A:$O,2,0)</f>
        <v>Vallejo</v>
      </c>
      <c r="O2633" s="9" t="str">
        <f>VLOOKUP('Consolidtaed Data'!$D6899,'[1]Sales People'!$A:$B,2,0)</f>
        <v>Martin Carr</v>
      </c>
      <c r="P2633" s="9" t="str">
        <f>VLOOKUP('Consolidtaed Data'!$E6899,[1]Customers!$A:$B,2,0)</f>
        <v>Nicholas Sanders</v>
      </c>
      <c r="Q2633" s="11">
        <f>WEEKDAY('Consolidtaed Data'!$F6899)</f>
        <v>4</v>
      </c>
      <c r="R2633" s="9">
        <f>MONTH('Consolidtaed Data'!$F6899)</f>
        <v>6</v>
      </c>
      <c r="S2633" s="9" t="str">
        <f>TEXT(Table3[[#This Row],[Purchase Date]],"MMMM")</f>
        <v>July</v>
      </c>
      <c r="T2633" s="9">
        <f>YEAR('Consolidtaed Data'!$F6899)</f>
        <v>2021</v>
      </c>
    </row>
    <row r="2634" spans="1:20" x14ac:dyDescent="0.3">
      <c r="A2634" s="9" t="s">
        <v>3647</v>
      </c>
      <c r="B2634" s="9" t="s">
        <v>330</v>
      </c>
      <c r="C2634" s="9" t="s">
        <v>201</v>
      </c>
      <c r="D2634" s="9" t="s">
        <v>174</v>
      </c>
      <c r="E2634" s="9" t="s">
        <v>4065</v>
      </c>
      <c r="F2634" s="10">
        <v>44023</v>
      </c>
      <c r="G2634" s="10" t="str">
        <f>VLOOKUP(Table3[[#This Row],[Product ID]],[1]Products!$A:$G,2,0)</f>
        <v>Product 91</v>
      </c>
      <c r="H2634" s="22">
        <v>1</v>
      </c>
      <c r="I2634" s="9">
        <f>VLOOKUP('Consolidtaed Data'!$B6952,[1]Products!$A:$G,4,0)</f>
        <v>2396</v>
      </c>
      <c r="J2634" s="9">
        <f>VLOOKUP('Consolidtaed Data'!$B6952,[1]Products!$A:$G,3,0)</f>
        <v>1965</v>
      </c>
      <c r="K2634" s="9">
        <f>'Consolidtaed Data'!$J6952*'Consolidtaed Data'!$H6952</f>
        <v>4432</v>
      </c>
      <c r="L2634" s="9">
        <f>'Consolidtaed Data'!$I6952*'Consolidtaed Data'!$H6952</f>
        <v>5404</v>
      </c>
      <c r="M2634" s="9">
        <f>'Consolidtaed Data'!$L6952-'Consolidtaed Data'!$K6952</f>
        <v>328</v>
      </c>
      <c r="N2634" s="9" t="str">
        <f>VLOOKUP('Consolidtaed Data'!$C6952,[1]Locations!$A:$O,2,0)</f>
        <v>Vallejo</v>
      </c>
      <c r="O2634" s="9" t="str">
        <f>VLOOKUP('Consolidtaed Data'!$D6952,'[1]Sales People'!$A:$B,2,0)</f>
        <v>Justin Lynch</v>
      </c>
      <c r="P2634" s="9" t="str">
        <f>VLOOKUP('Consolidtaed Data'!$E6952,[1]Customers!$A:$B,2,0)</f>
        <v>Billy Nelson</v>
      </c>
      <c r="Q2634" s="11">
        <f>WEEKDAY('Consolidtaed Data'!$F6952)</f>
        <v>1</v>
      </c>
      <c r="R2634" s="9">
        <f>MONTH('Consolidtaed Data'!$F6952)</f>
        <v>6</v>
      </c>
      <c r="S2634" s="9" t="str">
        <f>TEXT(Table3[[#This Row],[Purchase Date]],"MMMM")</f>
        <v>July</v>
      </c>
      <c r="T2634" s="9">
        <f>YEAR('Consolidtaed Data'!$F6952)</f>
        <v>2021</v>
      </c>
    </row>
    <row r="2635" spans="1:20" x14ac:dyDescent="0.3">
      <c r="A2635" s="9" t="s">
        <v>3648</v>
      </c>
      <c r="B2635" s="9" t="s">
        <v>54</v>
      </c>
      <c r="C2635" s="9" t="s">
        <v>104</v>
      </c>
      <c r="D2635" s="9" t="s">
        <v>56</v>
      </c>
      <c r="E2635" s="9" t="s">
        <v>419</v>
      </c>
      <c r="F2635" s="10">
        <v>44023</v>
      </c>
      <c r="G2635" s="10" t="str">
        <f>VLOOKUP(Table3[[#This Row],[Product ID]],[1]Products!$A:$G,2,0)</f>
        <v>Product 41</v>
      </c>
      <c r="H2635" s="22">
        <v>1</v>
      </c>
      <c r="I2635" s="9">
        <f>VLOOKUP('Consolidtaed Data'!$B7144,[1]Products!$A:$G,4,0)</f>
        <v>35</v>
      </c>
      <c r="J2635" s="9">
        <f>VLOOKUP('Consolidtaed Data'!$B7144,[1]Products!$A:$G,3,0)</f>
        <v>22</v>
      </c>
      <c r="K2635" s="9">
        <f>'Consolidtaed Data'!$J7144*'Consolidtaed Data'!$H7144</f>
        <v>945</v>
      </c>
      <c r="L2635" s="9">
        <f>'Consolidtaed Data'!$I7144*'Consolidtaed Data'!$H7144</f>
        <v>1889</v>
      </c>
      <c r="M2635" s="9">
        <f>'Consolidtaed Data'!$L7144-'Consolidtaed Data'!$K7144</f>
        <v>560</v>
      </c>
      <c r="N2635" s="9" t="str">
        <f>VLOOKUP('Consolidtaed Data'!$C7144,[1]Locations!$A:$O,2,0)</f>
        <v>San Mateo</v>
      </c>
      <c r="O2635" s="9" t="str">
        <f>VLOOKUP('Consolidtaed Data'!$D7144,'[1]Sales People'!$A:$B,2,0)</f>
        <v>Charles Harper</v>
      </c>
      <c r="P2635" s="9" t="str">
        <f>VLOOKUP('Consolidtaed Data'!$E7144,[1]Customers!$A:$B,2,0)</f>
        <v>Adam Mccoy</v>
      </c>
      <c r="Q2635" s="11">
        <f>WEEKDAY('Consolidtaed Data'!$F7144)</f>
        <v>1</v>
      </c>
      <c r="R2635" s="9">
        <f>MONTH('Consolidtaed Data'!$F7144)</f>
        <v>6</v>
      </c>
      <c r="S2635" s="9" t="str">
        <f>TEXT(Table3[[#This Row],[Purchase Date]],"MMMM")</f>
        <v>July</v>
      </c>
      <c r="T2635" s="9">
        <f>YEAR('Consolidtaed Data'!$F7144)</f>
        <v>2021</v>
      </c>
    </row>
    <row r="2636" spans="1:20" x14ac:dyDescent="0.3">
      <c r="A2636" s="9" t="s">
        <v>3649</v>
      </c>
      <c r="B2636" s="9" t="s">
        <v>526</v>
      </c>
      <c r="C2636" s="9" t="s">
        <v>205</v>
      </c>
      <c r="D2636" s="9" t="s">
        <v>329</v>
      </c>
      <c r="E2636" s="9" t="s">
        <v>1368</v>
      </c>
      <c r="F2636" s="10">
        <v>44023</v>
      </c>
      <c r="G2636" s="10" t="str">
        <f>VLOOKUP(Table3[[#This Row],[Product ID]],[1]Products!$A:$G,2,0)</f>
        <v>Product 14</v>
      </c>
      <c r="H2636" s="22">
        <v>3</v>
      </c>
      <c r="I2636" s="9">
        <f>VLOOKUP('Consolidtaed Data'!$B7483,[1]Products!$A:$G,4,0)</f>
        <v>2294</v>
      </c>
      <c r="J2636" s="9">
        <f>VLOOKUP('Consolidtaed Data'!$B7483,[1]Products!$A:$G,3,0)</f>
        <v>1399</v>
      </c>
      <c r="K2636" s="9">
        <f>'Consolidtaed Data'!$J7483*'Consolidtaed Data'!$H7483</f>
        <v>1220</v>
      </c>
      <c r="L2636" s="9">
        <f>'Consolidtaed Data'!$I7483*'Consolidtaed Data'!$H7483</f>
        <v>1671</v>
      </c>
      <c r="M2636" s="9">
        <f>'Consolidtaed Data'!$L7483-'Consolidtaed Data'!$K7483</f>
        <v>436</v>
      </c>
      <c r="N2636" s="9" t="str">
        <f>VLOOKUP('Consolidtaed Data'!$C7483,[1]Locations!$A:$O,2,0)</f>
        <v>Anaheim</v>
      </c>
      <c r="O2636" s="9" t="str">
        <f>VLOOKUP('Consolidtaed Data'!$D7483,'[1]Sales People'!$A:$B,2,0)</f>
        <v>Scott Clark</v>
      </c>
      <c r="P2636" s="9" t="str">
        <f>VLOOKUP('Consolidtaed Data'!$E7483,[1]Customers!$A:$B,2,0)</f>
        <v>Ernest Austin</v>
      </c>
      <c r="Q2636" s="11">
        <f>WEEKDAY('Consolidtaed Data'!$F7483)</f>
        <v>5</v>
      </c>
      <c r="R2636" s="9">
        <f>MONTH('Consolidtaed Data'!$F7483)</f>
        <v>7</v>
      </c>
      <c r="S2636" s="9" t="str">
        <f>TEXT(Table3[[#This Row],[Purchase Date]],"MMMM")</f>
        <v>July</v>
      </c>
      <c r="T2636" s="9">
        <f>YEAR('Consolidtaed Data'!$F7483)</f>
        <v>2021</v>
      </c>
    </row>
    <row r="2637" spans="1:20" x14ac:dyDescent="0.3">
      <c r="A2637" s="9" t="s">
        <v>3650</v>
      </c>
      <c r="B2637" s="9" t="s">
        <v>182</v>
      </c>
      <c r="C2637" s="9" t="s">
        <v>394</v>
      </c>
      <c r="D2637" s="9" t="s">
        <v>64</v>
      </c>
      <c r="E2637" s="9" t="s">
        <v>560</v>
      </c>
      <c r="F2637" s="10">
        <v>44023</v>
      </c>
      <c r="G2637" s="10" t="str">
        <f>VLOOKUP(Table3[[#This Row],[Product ID]],[1]Products!$A:$G,2,0)</f>
        <v>Product 9</v>
      </c>
      <c r="H2637" s="22">
        <v>2</v>
      </c>
      <c r="I2637" s="9">
        <f>VLOOKUP('Consolidtaed Data'!$B7488,[1]Products!$A:$G,4,0)</f>
        <v>2257</v>
      </c>
      <c r="J2637" s="9">
        <f>VLOOKUP('Consolidtaed Data'!$B7488,[1]Products!$A:$G,3,0)</f>
        <v>1535</v>
      </c>
      <c r="K2637" s="9">
        <f>'Consolidtaed Data'!$J7488*'Consolidtaed Data'!$H7488</f>
        <v>900</v>
      </c>
      <c r="L2637" s="9">
        <f>'Consolidtaed Data'!$I7488*'Consolidtaed Data'!$H7488</f>
        <v>1500</v>
      </c>
      <c r="M2637" s="9">
        <f>'Consolidtaed Data'!$L7488-'Consolidtaed Data'!$K7488</f>
        <v>264</v>
      </c>
      <c r="N2637" s="9" t="str">
        <f>VLOOKUP('Consolidtaed Data'!$C7488,[1]Locations!$A:$O,2,0)</f>
        <v>Clovis</v>
      </c>
      <c r="O2637" s="9" t="str">
        <f>VLOOKUP('Consolidtaed Data'!$D7488,'[1]Sales People'!$A:$B,2,0)</f>
        <v>Jimmy Young</v>
      </c>
      <c r="P2637" s="9" t="str">
        <f>VLOOKUP('Consolidtaed Data'!$E7488,[1]Customers!$A:$B,2,0)</f>
        <v>Justin Graham</v>
      </c>
      <c r="Q2637" s="11">
        <f>WEEKDAY('Consolidtaed Data'!$F7488)</f>
        <v>5</v>
      </c>
      <c r="R2637" s="9">
        <f>MONTH('Consolidtaed Data'!$F7488)</f>
        <v>7</v>
      </c>
      <c r="S2637" s="9" t="str">
        <f>TEXT(Table3[[#This Row],[Purchase Date]],"MMMM")</f>
        <v>July</v>
      </c>
      <c r="T2637" s="9">
        <f>YEAR('Consolidtaed Data'!$F7488)</f>
        <v>2021</v>
      </c>
    </row>
    <row r="2638" spans="1:20" x14ac:dyDescent="0.3">
      <c r="A2638" s="9" t="s">
        <v>3651</v>
      </c>
      <c r="B2638" s="9" t="s">
        <v>54</v>
      </c>
      <c r="C2638" s="9" t="s">
        <v>192</v>
      </c>
      <c r="D2638" s="9" t="s">
        <v>246</v>
      </c>
      <c r="E2638" s="9" t="s">
        <v>1903</v>
      </c>
      <c r="F2638" s="10">
        <v>44023</v>
      </c>
      <c r="G2638" s="10" t="str">
        <f>VLOOKUP(Table3[[#This Row],[Product ID]],[1]Products!$A:$G,2,0)</f>
        <v>Product 41</v>
      </c>
      <c r="H2638" s="22">
        <v>1</v>
      </c>
      <c r="I2638" s="9">
        <f>VLOOKUP('Consolidtaed Data'!$B7593,[1]Products!$A:$G,4,0)</f>
        <v>603</v>
      </c>
      <c r="J2638" s="9">
        <f>VLOOKUP('Consolidtaed Data'!$B7593,[1]Products!$A:$G,3,0)</f>
        <v>416</v>
      </c>
      <c r="K2638" s="9">
        <f>'Consolidtaed Data'!$J7593*'Consolidtaed Data'!$H7593</f>
        <v>5044</v>
      </c>
      <c r="L2638" s="9">
        <f>'Consolidtaed Data'!$I7593*'Consolidtaed Data'!$H7593</f>
        <v>6552</v>
      </c>
      <c r="M2638" s="9">
        <f>'Consolidtaed Data'!$L7593-'Consolidtaed Data'!$K7593</f>
        <v>4096</v>
      </c>
      <c r="N2638" s="9" t="str">
        <f>VLOOKUP('Consolidtaed Data'!$C7593,[1]Locations!$A:$O,2,0)</f>
        <v>Los Angeles</v>
      </c>
      <c r="O2638" s="9" t="str">
        <f>VLOOKUP('Consolidtaed Data'!$D7593,'[1]Sales People'!$A:$B,2,0)</f>
        <v>Fred Robertson</v>
      </c>
      <c r="P2638" s="9" t="str">
        <f>VLOOKUP('Consolidtaed Data'!$E7593,[1]Customers!$A:$B,2,0)</f>
        <v>Albert Robinson</v>
      </c>
      <c r="Q2638" s="11">
        <f>WEEKDAY('Consolidtaed Data'!$F7593)</f>
        <v>7</v>
      </c>
      <c r="R2638" s="9">
        <f>MONTH('Consolidtaed Data'!$F7593)</f>
        <v>7</v>
      </c>
      <c r="S2638" s="9" t="str">
        <f>TEXT(Table3[[#This Row],[Purchase Date]],"MMMM")</f>
        <v>July</v>
      </c>
      <c r="T2638" s="9">
        <f>YEAR('Consolidtaed Data'!$F7593)</f>
        <v>2021</v>
      </c>
    </row>
    <row r="2639" spans="1:20" x14ac:dyDescent="0.3">
      <c r="A2639" s="9" t="s">
        <v>3652</v>
      </c>
      <c r="B2639" s="9" t="s">
        <v>248</v>
      </c>
      <c r="C2639" s="9" t="s">
        <v>72</v>
      </c>
      <c r="D2639" s="9" t="s">
        <v>161</v>
      </c>
      <c r="E2639" s="9" t="s">
        <v>1226</v>
      </c>
      <c r="F2639" s="10">
        <v>44023</v>
      </c>
      <c r="G2639" s="10" t="str">
        <f>VLOOKUP(Table3[[#This Row],[Product ID]],[1]Products!$A:$G,2,0)</f>
        <v>Product 97</v>
      </c>
      <c r="H2639" s="22">
        <v>3</v>
      </c>
      <c r="I2639" s="9">
        <f>VLOOKUP('Consolidtaed Data'!$B7791,[1]Products!$A:$G,4,0)</f>
        <v>603</v>
      </c>
      <c r="J2639" s="9">
        <f>VLOOKUP('Consolidtaed Data'!$B7791,[1]Products!$A:$G,3,0)</f>
        <v>416</v>
      </c>
      <c r="K2639" s="9">
        <f>'Consolidtaed Data'!$J7791*'Consolidtaed Data'!$H7791</f>
        <v>291</v>
      </c>
      <c r="L2639" s="9">
        <f>'Consolidtaed Data'!$I7791*'Consolidtaed Data'!$H7791</f>
        <v>378</v>
      </c>
      <c r="M2639" s="9">
        <f>'Consolidtaed Data'!$L7791-'Consolidtaed Data'!$K7791</f>
        <v>265</v>
      </c>
      <c r="N2639" s="9" t="str">
        <f>VLOOKUP('Consolidtaed Data'!$C7791,[1]Locations!$A:$O,2,0)</f>
        <v>Murrieta</v>
      </c>
      <c r="O2639" s="9" t="str">
        <f>VLOOKUP('Consolidtaed Data'!$D7791,'[1]Sales People'!$A:$B,2,0)</f>
        <v>Jerry Perry</v>
      </c>
      <c r="P2639" s="9" t="str">
        <f>VLOOKUP('Consolidtaed Data'!$E7791,[1]Customers!$A:$B,2,0)</f>
        <v>Willie Daniels</v>
      </c>
      <c r="Q2639" s="11">
        <f>WEEKDAY('Consolidtaed Data'!$F7791)</f>
        <v>1</v>
      </c>
      <c r="R2639" s="9">
        <f>MONTH('Consolidtaed Data'!$F7791)</f>
        <v>8</v>
      </c>
      <c r="S2639" s="9" t="str">
        <f>TEXT(Table3[[#This Row],[Purchase Date]],"MMMM")</f>
        <v>July</v>
      </c>
      <c r="T2639" s="9">
        <f>YEAR('Consolidtaed Data'!$F7791)</f>
        <v>2021</v>
      </c>
    </row>
    <row r="2640" spans="1:20" x14ac:dyDescent="0.3">
      <c r="A2640" s="9" t="s">
        <v>3653</v>
      </c>
      <c r="B2640" s="9" t="s">
        <v>85</v>
      </c>
      <c r="C2640" s="9" t="s">
        <v>344</v>
      </c>
      <c r="D2640" s="9" t="s">
        <v>246</v>
      </c>
      <c r="E2640" s="9" t="s">
        <v>378</v>
      </c>
      <c r="F2640" s="10">
        <v>44023</v>
      </c>
      <c r="G2640" s="10" t="str">
        <f>VLOOKUP(Table3[[#This Row],[Product ID]],[1]Products!$A:$G,2,0)</f>
        <v>Product 93</v>
      </c>
      <c r="H2640" s="22">
        <v>3</v>
      </c>
      <c r="I2640" s="9">
        <f>VLOOKUP('Consolidtaed Data'!$B7956,[1]Products!$A:$G,4,0)</f>
        <v>123</v>
      </c>
      <c r="J2640" s="9">
        <f>VLOOKUP('Consolidtaed Data'!$B7956,[1]Products!$A:$G,3,0)</f>
        <v>84</v>
      </c>
      <c r="K2640" s="9">
        <f>'Consolidtaed Data'!$J7956*'Consolidtaed Data'!$H7956</f>
        <v>816</v>
      </c>
      <c r="L2640" s="9">
        <f>'Consolidtaed Data'!$I7956*'Consolidtaed Data'!$H7956</f>
        <v>1008</v>
      </c>
      <c r="M2640" s="9">
        <f>'Consolidtaed Data'!$L7956-'Consolidtaed Data'!$K7956</f>
        <v>451</v>
      </c>
      <c r="N2640" s="9" t="str">
        <f>VLOOKUP('Consolidtaed Data'!$C7956,[1]Locations!$A:$O,2,0)</f>
        <v>Santa Ana</v>
      </c>
      <c r="O2640" s="9" t="str">
        <f>VLOOKUP('Consolidtaed Data'!$D7956,'[1]Sales People'!$A:$B,2,0)</f>
        <v>Brian Thomas</v>
      </c>
      <c r="P2640" s="9" t="str">
        <f>VLOOKUP('Consolidtaed Data'!$E7956,[1]Customers!$A:$B,2,0)</f>
        <v>Joshua Williams</v>
      </c>
      <c r="Q2640" s="11">
        <f>WEEKDAY('Consolidtaed Data'!$F7956)</f>
        <v>7</v>
      </c>
      <c r="R2640" s="9">
        <f>MONTH('Consolidtaed Data'!$F7956)</f>
        <v>8</v>
      </c>
      <c r="S2640" s="9" t="str">
        <f>TEXT(Table3[[#This Row],[Purchase Date]],"MMMM")</f>
        <v>July</v>
      </c>
      <c r="T2640" s="9">
        <f>YEAR('Consolidtaed Data'!$F7956)</f>
        <v>2021</v>
      </c>
    </row>
    <row r="2641" spans="1:20" x14ac:dyDescent="0.3">
      <c r="A2641" s="9" t="s">
        <v>3654</v>
      </c>
      <c r="B2641" s="9" t="s">
        <v>85</v>
      </c>
      <c r="C2641" s="9" t="s">
        <v>126</v>
      </c>
      <c r="D2641" s="9" t="s">
        <v>329</v>
      </c>
      <c r="E2641" s="9" t="s">
        <v>3709</v>
      </c>
      <c r="F2641" s="10">
        <v>44023</v>
      </c>
      <c r="G2641" s="10" t="str">
        <f>VLOOKUP(Table3[[#This Row],[Product ID]],[1]Products!$A:$G,2,0)</f>
        <v>Product 93</v>
      </c>
      <c r="H2641" s="22">
        <v>3</v>
      </c>
      <c r="I2641" s="9">
        <f>VLOOKUP('Consolidtaed Data'!$B8132,[1]Products!$A:$G,4,0)</f>
        <v>2091</v>
      </c>
      <c r="J2641" s="9">
        <f>VLOOKUP('Consolidtaed Data'!$B8132,[1]Products!$A:$G,3,0)</f>
        <v>1485</v>
      </c>
      <c r="K2641" s="9">
        <f>'Consolidtaed Data'!$J8132*'Consolidtaed Data'!$H8132</f>
        <v>561</v>
      </c>
      <c r="L2641" s="9">
        <f>'Consolidtaed Data'!$I8132*'Consolidtaed Data'!$H8132</f>
        <v>684</v>
      </c>
      <c r="M2641" s="9">
        <f>'Consolidtaed Data'!$L8132-'Consolidtaed Data'!$K8132</f>
        <v>742</v>
      </c>
      <c r="N2641" s="9" t="str">
        <f>VLOOKUP('Consolidtaed Data'!$C8132,[1]Locations!$A:$O,2,0)</f>
        <v>San Buenaventura (Ventura)</v>
      </c>
      <c r="O2641" s="9" t="str">
        <f>VLOOKUP('Consolidtaed Data'!$D8132,'[1]Sales People'!$A:$B,2,0)</f>
        <v>Joshua Taylor</v>
      </c>
      <c r="P2641" s="9" t="str">
        <f>VLOOKUP('Consolidtaed Data'!$E8132,[1]Customers!$A:$B,2,0)</f>
        <v>Keith Stephens</v>
      </c>
      <c r="Q2641" s="11">
        <f>WEEKDAY('Consolidtaed Data'!$F8132)</f>
        <v>6</v>
      </c>
      <c r="R2641" s="9">
        <f>MONTH('Consolidtaed Data'!$F8132)</f>
        <v>9</v>
      </c>
      <c r="S2641" s="9" t="str">
        <f>TEXT(Table3[[#This Row],[Purchase Date]],"MMMM")</f>
        <v>July</v>
      </c>
      <c r="T2641" s="9">
        <f>YEAR('Consolidtaed Data'!$F8132)</f>
        <v>2021</v>
      </c>
    </row>
    <row r="2642" spans="1:20" x14ac:dyDescent="0.3">
      <c r="A2642" s="9" t="s">
        <v>3655</v>
      </c>
      <c r="B2642" s="9" t="s">
        <v>364</v>
      </c>
      <c r="C2642" s="9" t="s">
        <v>210</v>
      </c>
      <c r="D2642" s="9" t="s">
        <v>91</v>
      </c>
      <c r="E2642" s="9" t="s">
        <v>1388</v>
      </c>
      <c r="F2642" s="10">
        <v>44023</v>
      </c>
      <c r="G2642" s="10" t="str">
        <f>VLOOKUP(Table3[[#This Row],[Product ID]],[1]Products!$A:$G,2,0)</f>
        <v>Product 45</v>
      </c>
      <c r="H2642" s="22">
        <v>1</v>
      </c>
      <c r="I2642" s="9">
        <f>VLOOKUP('Consolidtaed Data'!$B8521,[1]Products!$A:$G,4,0)</f>
        <v>181</v>
      </c>
      <c r="J2642" s="9">
        <f>VLOOKUP('Consolidtaed Data'!$B8521,[1]Products!$A:$G,3,0)</f>
        <v>130</v>
      </c>
      <c r="K2642" s="9">
        <f>'Consolidtaed Data'!$J8521*'Consolidtaed Data'!$H8521</f>
        <v>3488</v>
      </c>
      <c r="L2642" s="9">
        <f>'Consolidtaed Data'!$I8521*'Consolidtaed Data'!$H8521</f>
        <v>6972</v>
      </c>
      <c r="M2642" s="9">
        <f>'Consolidtaed Data'!$L8521-'Consolidtaed Data'!$K8521</f>
        <v>600</v>
      </c>
      <c r="N2642" s="9" t="str">
        <f>VLOOKUP('Consolidtaed Data'!$C8521,[1]Locations!$A:$O,2,0)</f>
        <v>Norwalk</v>
      </c>
      <c r="O2642" s="9" t="str">
        <f>VLOOKUP('Consolidtaed Data'!$D8521,'[1]Sales People'!$A:$B,2,0)</f>
        <v>John Reyes</v>
      </c>
      <c r="P2642" s="9" t="str">
        <f>VLOOKUP('Consolidtaed Data'!$E8521,[1]Customers!$A:$B,2,0)</f>
        <v>Adam Jenkins</v>
      </c>
      <c r="Q2642" s="11">
        <f>WEEKDAY('Consolidtaed Data'!$F8521)</f>
        <v>1</v>
      </c>
      <c r="R2642" s="9">
        <f>MONTH('Consolidtaed Data'!$F8521)</f>
        <v>10</v>
      </c>
      <c r="S2642" s="9" t="str">
        <f>TEXT(Table3[[#This Row],[Purchase Date]],"MMMM")</f>
        <v>July</v>
      </c>
      <c r="T2642" s="9">
        <f>YEAR('Consolidtaed Data'!$F8521)</f>
        <v>2021</v>
      </c>
    </row>
    <row r="2643" spans="1:20" x14ac:dyDescent="0.3">
      <c r="A2643" s="9" t="s">
        <v>3656</v>
      </c>
      <c r="B2643" s="9" t="s">
        <v>382</v>
      </c>
      <c r="C2643" s="9" t="s">
        <v>289</v>
      </c>
      <c r="D2643" s="9" t="s">
        <v>87</v>
      </c>
      <c r="E2643" s="9" t="s">
        <v>745</v>
      </c>
      <c r="F2643" s="10">
        <v>44023</v>
      </c>
      <c r="G2643" s="10" t="str">
        <f>VLOOKUP(Table3[[#This Row],[Product ID]],[1]Products!$A:$G,2,0)</f>
        <v>Product 50</v>
      </c>
      <c r="H2643" s="22">
        <v>1</v>
      </c>
      <c r="I2643" s="9">
        <f>VLOOKUP('Consolidtaed Data'!$B8788,[1]Products!$A:$G,4,0)</f>
        <v>684</v>
      </c>
      <c r="J2643" s="9">
        <f>VLOOKUP('Consolidtaed Data'!$B8788,[1]Products!$A:$G,3,0)</f>
        <v>561</v>
      </c>
      <c r="K2643" s="9">
        <f>'Consolidtaed Data'!$J8788*'Consolidtaed Data'!$H8788</f>
        <v>588</v>
      </c>
      <c r="L2643" s="9">
        <f>'Consolidtaed Data'!$I8788*'Consolidtaed Data'!$H8788</f>
        <v>736</v>
      </c>
      <c r="M2643" s="9">
        <f>'Consolidtaed Data'!$L8788-'Consolidtaed Data'!$K8788</f>
        <v>874</v>
      </c>
      <c r="N2643" s="9" t="str">
        <f>VLOOKUP('Consolidtaed Data'!$C8788,[1]Locations!$A:$O,2,0)</f>
        <v>Bakersfield</v>
      </c>
      <c r="O2643" s="9" t="str">
        <f>VLOOKUP('Consolidtaed Data'!$D8788,'[1]Sales People'!$A:$B,2,0)</f>
        <v>Kevin Butler</v>
      </c>
      <c r="P2643" s="9" t="str">
        <f>VLOOKUP('Consolidtaed Data'!$E8788,[1]Customers!$A:$B,2,0)</f>
        <v>George Adams</v>
      </c>
      <c r="Q2643" s="11">
        <f>WEEKDAY('Consolidtaed Data'!$F8788)</f>
        <v>7</v>
      </c>
      <c r="R2643" s="9">
        <f>MONTH('Consolidtaed Data'!$F8788)</f>
        <v>10</v>
      </c>
      <c r="S2643" s="9" t="str">
        <f>TEXT(Table3[[#This Row],[Purchase Date]],"MMMM")</f>
        <v>July</v>
      </c>
      <c r="T2643" s="9">
        <f>YEAR('Consolidtaed Data'!$F8788)</f>
        <v>2021</v>
      </c>
    </row>
    <row r="2644" spans="1:20" x14ac:dyDescent="0.3">
      <c r="A2644" s="9" t="s">
        <v>3657</v>
      </c>
      <c r="B2644" s="9" t="s">
        <v>93</v>
      </c>
      <c r="C2644" s="9" t="s">
        <v>423</v>
      </c>
      <c r="D2644" s="9" t="s">
        <v>206</v>
      </c>
      <c r="E2644" s="9" t="s">
        <v>1899</v>
      </c>
      <c r="F2644" s="10">
        <v>44023</v>
      </c>
      <c r="G2644" s="10" t="str">
        <f>VLOOKUP(Table3[[#This Row],[Product ID]],[1]Products!$A:$G,2,0)</f>
        <v>Product 71</v>
      </c>
      <c r="H2644" s="22">
        <v>1</v>
      </c>
      <c r="I2644" s="9">
        <f>VLOOKUP('Consolidtaed Data'!$B9019,[1]Products!$A:$G,4,0)</f>
        <v>2396</v>
      </c>
      <c r="J2644" s="9">
        <f>VLOOKUP('Consolidtaed Data'!$B9019,[1]Products!$A:$G,3,0)</f>
        <v>1965</v>
      </c>
      <c r="K2644" s="9">
        <f>'Consolidtaed Data'!$J9019*'Consolidtaed Data'!$H9019</f>
        <v>79</v>
      </c>
      <c r="L2644" s="9">
        <f>'Consolidtaed Data'!$I9019*'Consolidtaed Data'!$H9019</f>
        <v>127</v>
      </c>
      <c r="M2644" s="9">
        <f>'Consolidtaed Data'!$L9019-'Consolidtaed Data'!$K9019</f>
        <v>49</v>
      </c>
      <c r="N2644" s="9" t="str">
        <f>VLOOKUP('Consolidtaed Data'!$C9019,[1]Locations!$A:$O,2,0)</f>
        <v>Los Angeles</v>
      </c>
      <c r="O2644" s="9" t="str">
        <f>VLOOKUP('Consolidtaed Data'!$D9019,'[1]Sales People'!$A:$B,2,0)</f>
        <v>Eugene Holmes</v>
      </c>
      <c r="P2644" s="9" t="str">
        <f>VLOOKUP('Consolidtaed Data'!$E9019,[1]Customers!$A:$B,2,0)</f>
        <v>Mark Simmons</v>
      </c>
      <c r="Q2644" s="11">
        <f>WEEKDAY('Consolidtaed Data'!$F9019)</f>
        <v>1</v>
      </c>
      <c r="R2644" s="9">
        <f>MONTH('Consolidtaed Data'!$F9019)</f>
        <v>11</v>
      </c>
      <c r="S2644" s="9" t="str">
        <f>TEXT(Table3[[#This Row],[Purchase Date]],"MMMM")</f>
        <v>July</v>
      </c>
      <c r="T2644" s="9">
        <f>YEAR('Consolidtaed Data'!$F9019)</f>
        <v>2021</v>
      </c>
    </row>
    <row r="2645" spans="1:20" x14ac:dyDescent="0.3">
      <c r="A2645" s="9" t="s">
        <v>3658</v>
      </c>
      <c r="B2645" s="9" t="s">
        <v>742</v>
      </c>
      <c r="C2645" s="9" t="s">
        <v>196</v>
      </c>
      <c r="D2645" s="9" t="s">
        <v>91</v>
      </c>
      <c r="E2645" s="9" t="s">
        <v>578</v>
      </c>
      <c r="F2645" s="10">
        <v>44023</v>
      </c>
      <c r="G2645" s="10" t="str">
        <f>VLOOKUP(Table3[[#This Row],[Product ID]],[1]Products!$A:$G,2,0)</f>
        <v>Product 90</v>
      </c>
      <c r="H2645" s="22">
        <v>4</v>
      </c>
      <c r="I2645" s="9">
        <f>VLOOKUP('Consolidtaed Data'!$B9575,[1]Products!$A:$G,4,0)</f>
        <v>637</v>
      </c>
      <c r="J2645" s="9">
        <f>VLOOKUP('Consolidtaed Data'!$B9575,[1]Products!$A:$G,3,0)</f>
        <v>389</v>
      </c>
      <c r="K2645" s="9">
        <f>'Consolidtaed Data'!$J9575*'Consolidtaed Data'!$H9575</f>
        <v>144</v>
      </c>
      <c r="L2645" s="9">
        <f>'Consolidtaed Data'!$I9575*'Consolidtaed Data'!$H9575</f>
        <v>272</v>
      </c>
      <c r="M2645" s="9">
        <f>'Consolidtaed Data'!$L9575-'Consolidtaed Data'!$K9575</f>
        <v>660</v>
      </c>
      <c r="N2645" s="9" t="str">
        <f>VLOOKUP('Consolidtaed Data'!$C9575,[1]Locations!$A:$O,2,0)</f>
        <v>Santa Clara</v>
      </c>
      <c r="O2645" s="9" t="str">
        <f>VLOOKUP('Consolidtaed Data'!$D9575,'[1]Sales People'!$A:$B,2,0)</f>
        <v>Ernest Wheeler</v>
      </c>
      <c r="P2645" s="9" t="str">
        <f>VLOOKUP('Consolidtaed Data'!$E9575,[1]Customers!$A:$B,2,0)</f>
        <v>Joe Powell</v>
      </c>
      <c r="Q2645" s="11">
        <f>WEEKDAY('Consolidtaed Data'!$F9575)</f>
        <v>7</v>
      </c>
      <c r="R2645" s="9">
        <f>MONTH('Consolidtaed Data'!$F9575)</f>
        <v>12</v>
      </c>
      <c r="S2645" s="9" t="str">
        <f>TEXT(Table3[[#This Row],[Purchase Date]],"MMMM")</f>
        <v>July</v>
      </c>
      <c r="T2645" s="9">
        <f>YEAR('Consolidtaed Data'!$F9575)</f>
        <v>2021</v>
      </c>
    </row>
    <row r="2646" spans="1:20" x14ac:dyDescent="0.3">
      <c r="A2646" s="9" t="s">
        <v>3659</v>
      </c>
      <c r="B2646" s="9" t="s">
        <v>11</v>
      </c>
      <c r="C2646" s="9" t="s">
        <v>90</v>
      </c>
      <c r="D2646" s="9" t="s">
        <v>326</v>
      </c>
      <c r="E2646" s="9" t="s">
        <v>146</v>
      </c>
      <c r="F2646" s="10">
        <v>44024</v>
      </c>
      <c r="G2646" s="10" t="str">
        <f>VLOOKUP(Table3[[#This Row],[Product ID]],[1]Products!$A:$G,2,0)</f>
        <v>Product 88</v>
      </c>
      <c r="H2646" s="22">
        <v>3</v>
      </c>
      <c r="I2646" s="9">
        <f>VLOOKUP('Consolidtaed Data'!$B5804,[1]Products!$A:$G,4,0)</f>
        <v>1889</v>
      </c>
      <c r="J2646" s="9">
        <f>VLOOKUP('Consolidtaed Data'!$B5804,[1]Products!$A:$G,3,0)</f>
        <v>945</v>
      </c>
      <c r="K2646" s="9">
        <f>'Consolidtaed Data'!$J5804*'Consolidtaed Data'!$H5804</f>
        <v>171</v>
      </c>
      <c r="L2646" s="9">
        <f>'Consolidtaed Data'!$I5804*'Consolidtaed Data'!$H5804</f>
        <v>217</v>
      </c>
      <c r="M2646" s="9">
        <f>'Consolidtaed Data'!$L5804-'Consolidtaed Data'!$K5804</f>
        <v>1128</v>
      </c>
      <c r="N2646" s="9" t="str">
        <f>VLOOKUP('Consolidtaed Data'!$C5804,[1]Locations!$A:$O,2,0)</f>
        <v>East Los Angeles</v>
      </c>
      <c r="O2646" s="9" t="str">
        <f>VLOOKUP('Consolidtaed Data'!$D5804,'[1]Sales People'!$A:$B,2,0)</f>
        <v>Martin Carr</v>
      </c>
      <c r="P2646" s="9" t="str">
        <f>VLOOKUP('Consolidtaed Data'!$E5804,[1]Customers!$A:$B,2,0)</f>
        <v>Larry Stone</v>
      </c>
      <c r="Q2646" s="11">
        <f>WEEKDAY('Consolidtaed Data'!$F5804)</f>
        <v>5</v>
      </c>
      <c r="R2646" s="9">
        <f>MONTH('Consolidtaed Data'!$F5804)</f>
        <v>3</v>
      </c>
      <c r="S2646" s="9" t="str">
        <f>TEXT(Table3[[#This Row],[Purchase Date]],"MMMM")</f>
        <v>July</v>
      </c>
      <c r="T2646" s="9">
        <f>YEAR('Consolidtaed Data'!$F5804)</f>
        <v>2021</v>
      </c>
    </row>
    <row r="2647" spans="1:20" x14ac:dyDescent="0.3">
      <c r="A2647" s="9" t="s">
        <v>3660</v>
      </c>
      <c r="B2647" s="9" t="s">
        <v>298</v>
      </c>
      <c r="C2647" s="9" t="s">
        <v>295</v>
      </c>
      <c r="D2647" s="9" t="s">
        <v>402</v>
      </c>
      <c r="E2647" s="9" t="s">
        <v>1143</v>
      </c>
      <c r="F2647" s="10">
        <v>44024</v>
      </c>
      <c r="G2647" s="10" t="str">
        <f>VLOOKUP(Table3[[#This Row],[Product ID]],[1]Products!$A:$G,2,0)</f>
        <v>Product 53</v>
      </c>
      <c r="H2647" s="22">
        <v>1</v>
      </c>
      <c r="I2647" s="9">
        <f>VLOOKUP('Consolidtaed Data'!$B7900,[1]Products!$A:$G,4,0)</f>
        <v>1809</v>
      </c>
      <c r="J2647" s="9">
        <f>VLOOKUP('Consolidtaed Data'!$B7900,[1]Products!$A:$G,3,0)</f>
        <v>1067</v>
      </c>
      <c r="K2647" s="9">
        <f>'Consolidtaed Data'!$J7900*'Consolidtaed Data'!$H7900</f>
        <v>818</v>
      </c>
      <c r="L2647" s="9">
        <f>'Consolidtaed Data'!$I7900*'Consolidtaed Data'!$H7900</f>
        <v>1634</v>
      </c>
      <c r="M2647" s="9">
        <f>'Consolidtaed Data'!$L7900-'Consolidtaed Data'!$K7900</f>
        <v>613</v>
      </c>
      <c r="N2647" s="9" t="str">
        <f>VLOOKUP('Consolidtaed Data'!$C7900,[1]Locations!$A:$O,2,0)</f>
        <v>Santa Ana</v>
      </c>
      <c r="O2647" s="9" t="str">
        <f>VLOOKUP('Consolidtaed Data'!$D7900,'[1]Sales People'!$A:$B,2,0)</f>
        <v>John Reyes</v>
      </c>
      <c r="P2647" s="9" t="str">
        <f>VLOOKUP('Consolidtaed Data'!$E7900,[1]Customers!$A:$B,2,0)</f>
        <v>Justin Romero</v>
      </c>
      <c r="Q2647" s="11">
        <f>WEEKDAY('Consolidtaed Data'!$F7900)</f>
        <v>2</v>
      </c>
      <c r="R2647" s="9">
        <f>MONTH('Consolidtaed Data'!$F7900)</f>
        <v>8</v>
      </c>
      <c r="S2647" s="9" t="str">
        <f>TEXT(Table3[[#This Row],[Purchase Date]],"MMMM")</f>
        <v>July</v>
      </c>
      <c r="T2647" s="9">
        <f>YEAR('Consolidtaed Data'!$F7900)</f>
        <v>2021</v>
      </c>
    </row>
    <row r="2648" spans="1:20" x14ac:dyDescent="0.3">
      <c r="A2648" s="9" t="s">
        <v>3661</v>
      </c>
      <c r="B2648" s="9" t="s">
        <v>172</v>
      </c>
      <c r="C2648" s="9" t="s">
        <v>67</v>
      </c>
      <c r="D2648" s="9" t="s">
        <v>272</v>
      </c>
      <c r="E2648" s="9" t="s">
        <v>1436</v>
      </c>
      <c r="F2648" s="10">
        <v>44024</v>
      </c>
      <c r="G2648" s="10" t="str">
        <f>VLOOKUP(Table3[[#This Row],[Product ID]],[1]Products!$A:$G,2,0)</f>
        <v>Product 4</v>
      </c>
      <c r="H2648" s="22">
        <v>1</v>
      </c>
      <c r="I2648" s="9">
        <f>VLOOKUP('Consolidtaed Data'!$B8886,[1]Products!$A:$G,4,0)</f>
        <v>2091</v>
      </c>
      <c r="J2648" s="9">
        <f>VLOOKUP('Consolidtaed Data'!$B8886,[1]Products!$A:$G,3,0)</f>
        <v>1485</v>
      </c>
      <c r="K2648" s="9">
        <f>'Consolidtaed Data'!$J8886*'Consolidtaed Data'!$H8886</f>
        <v>1295</v>
      </c>
      <c r="L2648" s="9">
        <f>'Consolidtaed Data'!$I8886*'Consolidtaed Data'!$H8886</f>
        <v>1639</v>
      </c>
      <c r="M2648" s="9">
        <f>'Consolidtaed Data'!$L8886-'Consolidtaed Data'!$K8886</f>
        <v>1818</v>
      </c>
      <c r="N2648" s="9" t="str">
        <f>VLOOKUP('Consolidtaed Data'!$C8886,[1]Locations!$A:$O,2,0)</f>
        <v>Riverside</v>
      </c>
      <c r="O2648" s="9" t="str">
        <f>VLOOKUP('Consolidtaed Data'!$D8886,'[1]Sales People'!$A:$B,2,0)</f>
        <v>Ernest Wheeler</v>
      </c>
      <c r="P2648" s="9" t="str">
        <f>VLOOKUP('Consolidtaed Data'!$E8886,[1]Customers!$A:$B,2,0)</f>
        <v>Russell Grant</v>
      </c>
      <c r="Q2648" s="11">
        <f>WEEKDAY('Consolidtaed Data'!$F8886)</f>
        <v>6</v>
      </c>
      <c r="R2648" s="9">
        <f>MONTH('Consolidtaed Data'!$F8886)</f>
        <v>11</v>
      </c>
      <c r="S2648" s="9" t="str">
        <f>TEXT(Table3[[#This Row],[Purchase Date]],"MMMM")</f>
        <v>July</v>
      </c>
      <c r="T2648" s="9">
        <f>YEAR('Consolidtaed Data'!$F8886)</f>
        <v>2021</v>
      </c>
    </row>
    <row r="2649" spans="1:20" x14ac:dyDescent="0.3">
      <c r="A2649" s="9" t="s">
        <v>3662</v>
      </c>
      <c r="B2649" s="9" t="s">
        <v>311</v>
      </c>
      <c r="C2649" s="9" t="s">
        <v>173</v>
      </c>
      <c r="D2649" s="9" t="s">
        <v>326</v>
      </c>
      <c r="E2649" s="9" t="s">
        <v>718</v>
      </c>
      <c r="F2649" s="10">
        <v>44024</v>
      </c>
      <c r="G2649" s="10" t="str">
        <f>VLOOKUP(Table3[[#This Row],[Product ID]],[1]Products!$A:$G,2,0)</f>
        <v>Product 33</v>
      </c>
      <c r="H2649" s="22">
        <v>2</v>
      </c>
      <c r="I2649" s="9">
        <f>VLOOKUP('Consolidtaed Data'!$B9051,[1]Products!$A:$G,4,0)</f>
        <v>2241</v>
      </c>
      <c r="J2649" s="9">
        <f>VLOOKUP('Consolidtaed Data'!$B9051,[1]Products!$A:$G,3,0)</f>
        <v>1367</v>
      </c>
      <c r="K2649" s="9">
        <f>'Consolidtaed Data'!$J9051*'Consolidtaed Data'!$H9051</f>
        <v>269</v>
      </c>
      <c r="L2649" s="9">
        <f>'Consolidtaed Data'!$I9051*'Consolidtaed Data'!$H9051</f>
        <v>368</v>
      </c>
      <c r="M2649" s="9">
        <f>'Consolidtaed Data'!$L9051-'Consolidtaed Data'!$K9051</f>
        <v>651</v>
      </c>
      <c r="N2649" s="9" t="str">
        <f>VLOOKUP('Consolidtaed Data'!$C9051,[1]Locations!$A:$O,2,0)</f>
        <v>San Buenaventura (Ventura)</v>
      </c>
      <c r="O2649" s="9" t="str">
        <f>VLOOKUP('Consolidtaed Data'!$D9051,'[1]Sales People'!$A:$B,2,0)</f>
        <v>Ryan Butler</v>
      </c>
      <c r="P2649" s="9" t="str">
        <f>VLOOKUP('Consolidtaed Data'!$E9051,[1]Customers!$A:$B,2,0)</f>
        <v>Shawn Bishop</v>
      </c>
      <c r="Q2649" s="11">
        <f>WEEKDAY('Consolidtaed Data'!$F9051)</f>
        <v>3</v>
      </c>
      <c r="R2649" s="9">
        <f>MONTH('Consolidtaed Data'!$F9051)</f>
        <v>11</v>
      </c>
      <c r="S2649" s="9" t="str">
        <f>TEXT(Table3[[#This Row],[Purchase Date]],"MMMM")</f>
        <v>July</v>
      </c>
      <c r="T2649" s="9">
        <f>YEAR('Consolidtaed Data'!$F9051)</f>
        <v>2021</v>
      </c>
    </row>
    <row r="2650" spans="1:20" x14ac:dyDescent="0.3">
      <c r="A2650" s="9" t="s">
        <v>3663</v>
      </c>
      <c r="B2650" s="9" t="s">
        <v>330</v>
      </c>
      <c r="C2650" s="9" t="s">
        <v>472</v>
      </c>
      <c r="D2650" s="9" t="s">
        <v>149</v>
      </c>
      <c r="E2650" s="9" t="s">
        <v>761</v>
      </c>
      <c r="F2650" s="10">
        <v>44024</v>
      </c>
      <c r="G2650" s="10" t="str">
        <f>VLOOKUP(Table3[[#This Row],[Product ID]],[1]Products!$A:$G,2,0)</f>
        <v>Product 91</v>
      </c>
      <c r="H2650" s="22">
        <v>3</v>
      </c>
      <c r="I2650" s="9">
        <f>VLOOKUP('Consolidtaed Data'!$B9190,[1]Products!$A:$G,4,0)</f>
        <v>2005</v>
      </c>
      <c r="J2650" s="9">
        <f>VLOOKUP('Consolidtaed Data'!$B9190,[1]Products!$A:$G,3,0)</f>
        <v>1223</v>
      </c>
      <c r="K2650" s="9">
        <f>'Consolidtaed Data'!$J9190*'Consolidtaed Data'!$H9190</f>
        <v>387</v>
      </c>
      <c r="L2650" s="9">
        <f>'Consolidtaed Data'!$I9190*'Consolidtaed Data'!$H9190</f>
        <v>667</v>
      </c>
      <c r="M2650" s="9">
        <f>'Consolidtaed Data'!$L9190-'Consolidtaed Data'!$K9190</f>
        <v>204</v>
      </c>
      <c r="N2650" s="9" t="str">
        <f>VLOOKUP('Consolidtaed Data'!$C9190,[1]Locations!$A:$O,2,0)</f>
        <v>East Los Angeles</v>
      </c>
      <c r="O2650" s="9" t="str">
        <f>VLOOKUP('Consolidtaed Data'!$D9190,'[1]Sales People'!$A:$B,2,0)</f>
        <v>Kevin Butler</v>
      </c>
      <c r="P2650" s="9" t="str">
        <f>VLOOKUP('Consolidtaed Data'!$E9190,[1]Customers!$A:$B,2,0)</f>
        <v>Benjamin Garza</v>
      </c>
      <c r="Q2650" s="11">
        <f>WEEKDAY('Consolidtaed Data'!$F9190)</f>
        <v>6</v>
      </c>
      <c r="R2650" s="9">
        <f>MONTH('Consolidtaed Data'!$F9190)</f>
        <v>11</v>
      </c>
      <c r="S2650" s="9" t="str">
        <f>TEXT(Table3[[#This Row],[Purchase Date]],"MMMM")</f>
        <v>July</v>
      </c>
      <c r="T2650" s="9">
        <f>YEAR('Consolidtaed Data'!$F9190)</f>
        <v>2021</v>
      </c>
    </row>
    <row r="2651" spans="1:20" x14ac:dyDescent="0.3">
      <c r="A2651" s="9" t="s">
        <v>3664</v>
      </c>
      <c r="B2651" s="9" t="s">
        <v>209</v>
      </c>
      <c r="C2651" s="9" t="s">
        <v>104</v>
      </c>
      <c r="D2651" s="9" t="s">
        <v>80</v>
      </c>
      <c r="E2651" s="9" t="s">
        <v>2384</v>
      </c>
      <c r="F2651" s="10">
        <v>44024</v>
      </c>
      <c r="G2651" s="10" t="str">
        <f>VLOOKUP(Table3[[#This Row],[Product ID]],[1]Products!$A:$G,2,0)</f>
        <v>Product 86</v>
      </c>
      <c r="H2651" s="22">
        <v>1</v>
      </c>
      <c r="I2651" s="9">
        <f>VLOOKUP('Consolidtaed Data'!$B9359,[1]Products!$A:$G,4,0)</f>
        <v>1353</v>
      </c>
      <c r="J2651" s="9">
        <f>VLOOKUP('Consolidtaed Data'!$B9359,[1]Products!$A:$G,3,0)</f>
        <v>947</v>
      </c>
      <c r="K2651" s="9">
        <f>'Consolidtaed Data'!$J9359*'Consolidtaed Data'!$H9359</f>
        <v>1321</v>
      </c>
      <c r="L2651" s="9">
        <f>'Consolidtaed Data'!$I9359*'Consolidtaed Data'!$H9359</f>
        <v>1972</v>
      </c>
      <c r="M2651" s="9">
        <f>'Consolidtaed Data'!$L9359-'Consolidtaed Data'!$K9359</f>
        <v>243</v>
      </c>
      <c r="N2651" s="9" t="str">
        <f>VLOOKUP('Consolidtaed Data'!$C9359,[1]Locations!$A:$O,2,0)</f>
        <v>Costa Mesa</v>
      </c>
      <c r="O2651" s="9" t="str">
        <f>VLOOKUP('Consolidtaed Data'!$D9359,'[1]Sales People'!$A:$B,2,0)</f>
        <v>Martin Carr</v>
      </c>
      <c r="P2651" s="9" t="str">
        <f>VLOOKUP('Consolidtaed Data'!$E9359,[1]Customers!$A:$B,2,0)</f>
        <v>Jack Lewis</v>
      </c>
      <c r="Q2651" s="11">
        <f>WEEKDAY('Consolidtaed Data'!$F9359)</f>
        <v>4</v>
      </c>
      <c r="R2651" s="9">
        <f>MONTH('Consolidtaed Data'!$F9359)</f>
        <v>12</v>
      </c>
      <c r="S2651" s="9" t="str">
        <f>TEXT(Table3[[#This Row],[Purchase Date]],"MMMM")</f>
        <v>July</v>
      </c>
      <c r="T2651" s="9">
        <f>YEAR('Consolidtaed Data'!$F9359)</f>
        <v>2021</v>
      </c>
    </row>
    <row r="2652" spans="1:20" x14ac:dyDescent="0.3">
      <c r="A2652" s="9" t="s">
        <v>3665</v>
      </c>
      <c r="B2652" s="9" t="s">
        <v>148</v>
      </c>
      <c r="C2652" s="9" t="s">
        <v>319</v>
      </c>
      <c r="D2652" s="9" t="s">
        <v>80</v>
      </c>
      <c r="E2652" s="9" t="s">
        <v>881</v>
      </c>
      <c r="F2652" s="10">
        <v>44024</v>
      </c>
      <c r="G2652" s="10" t="str">
        <f>VLOOKUP(Table3[[#This Row],[Product ID]],[1]Products!$A:$G,2,0)</f>
        <v>Product 16</v>
      </c>
      <c r="H2652" s="22">
        <v>1</v>
      </c>
      <c r="I2652" s="9">
        <f>VLOOKUP('Consolidtaed Data'!$B9394,[1]Products!$A:$G,4,0)</f>
        <v>1022</v>
      </c>
      <c r="J2652" s="9">
        <f>VLOOKUP('Consolidtaed Data'!$B9394,[1]Products!$A:$G,3,0)</f>
        <v>818</v>
      </c>
      <c r="K2652" s="9">
        <f>'Consolidtaed Data'!$J9394*'Consolidtaed Data'!$H9394</f>
        <v>1944</v>
      </c>
      <c r="L2652" s="9">
        <f>'Consolidtaed Data'!$I9394*'Consolidtaed Data'!$H9394</f>
        <v>2313</v>
      </c>
      <c r="M2652" s="9">
        <f>'Consolidtaed Data'!$L9394-'Consolidtaed Data'!$K9394</f>
        <v>82</v>
      </c>
      <c r="N2652" s="9" t="str">
        <f>VLOOKUP('Consolidtaed Data'!$C9394,[1]Locations!$A:$O,2,0)</f>
        <v>El Monte</v>
      </c>
      <c r="O2652" s="9" t="str">
        <f>VLOOKUP('Consolidtaed Data'!$D9394,'[1]Sales People'!$A:$B,2,0)</f>
        <v>Martin Perry</v>
      </c>
      <c r="P2652" s="9" t="str">
        <f>VLOOKUP('Consolidtaed Data'!$E9394,[1]Customers!$A:$B,2,0)</f>
        <v>Joshua Brooks</v>
      </c>
      <c r="Q2652" s="11">
        <f>WEEKDAY('Consolidtaed Data'!$F9394)</f>
        <v>7</v>
      </c>
      <c r="R2652" s="9">
        <f>MONTH('Consolidtaed Data'!$F9394)</f>
        <v>12</v>
      </c>
      <c r="S2652" s="9" t="str">
        <f>TEXT(Table3[[#This Row],[Purchase Date]],"MMMM")</f>
        <v>July</v>
      </c>
      <c r="T2652" s="9">
        <f>YEAR('Consolidtaed Data'!$F9394)</f>
        <v>2021</v>
      </c>
    </row>
    <row r="2653" spans="1:20" x14ac:dyDescent="0.3">
      <c r="A2653" s="9" t="s">
        <v>3666</v>
      </c>
      <c r="B2653" s="9" t="s">
        <v>322</v>
      </c>
      <c r="C2653" s="9" t="s">
        <v>421</v>
      </c>
      <c r="D2653" s="9" t="s">
        <v>246</v>
      </c>
      <c r="E2653" s="9" t="s">
        <v>1186</v>
      </c>
      <c r="F2653" s="10">
        <v>44025</v>
      </c>
      <c r="G2653" s="10" t="str">
        <f>VLOOKUP(Table3[[#This Row],[Product ID]],[1]Products!$A:$G,2,0)</f>
        <v>Product 43</v>
      </c>
      <c r="H2653" s="22">
        <v>2</v>
      </c>
      <c r="I2653" s="9">
        <f>VLOOKUP('Consolidtaed Data'!$B5681,[1]Products!$A:$G,4,0)</f>
        <v>1351</v>
      </c>
      <c r="J2653" s="9">
        <f>VLOOKUP('Consolidtaed Data'!$B5681,[1]Products!$A:$G,3,0)</f>
        <v>1108</v>
      </c>
      <c r="K2653" s="9">
        <f>'Consolidtaed Data'!$J5681*'Consolidtaed Data'!$H5681</f>
        <v>540</v>
      </c>
      <c r="L2653" s="9">
        <f>'Consolidtaed Data'!$I5681*'Consolidtaed Data'!$H5681</f>
        <v>871</v>
      </c>
      <c r="M2653" s="9">
        <f>'Consolidtaed Data'!$L5681-'Consolidtaed Data'!$K5681</f>
        <v>78</v>
      </c>
      <c r="N2653" s="9" t="str">
        <f>VLOOKUP('Consolidtaed Data'!$C5681,[1]Locations!$A:$O,2,0)</f>
        <v>East Los Angeles</v>
      </c>
      <c r="O2653" s="9" t="str">
        <f>VLOOKUP('Consolidtaed Data'!$D5681,'[1]Sales People'!$A:$B,2,0)</f>
        <v>Ernest Wheeler</v>
      </c>
      <c r="P2653" s="9" t="str">
        <f>VLOOKUP('Consolidtaed Data'!$E5681,[1]Customers!$A:$B,2,0)</f>
        <v>Roy West</v>
      </c>
      <c r="Q2653" s="11">
        <f>WEEKDAY('Consolidtaed Data'!$F5681)</f>
        <v>4</v>
      </c>
      <c r="R2653" s="9">
        <f>MONTH('Consolidtaed Data'!$F5681)</f>
        <v>2</v>
      </c>
      <c r="S2653" s="9" t="str">
        <f>TEXT(Table3[[#This Row],[Purchase Date]],"MMMM")</f>
        <v>July</v>
      </c>
      <c r="T2653" s="9">
        <f>YEAR('Consolidtaed Data'!$F5681)</f>
        <v>2021</v>
      </c>
    </row>
    <row r="2654" spans="1:20" x14ac:dyDescent="0.3">
      <c r="A2654" s="9" t="s">
        <v>3667</v>
      </c>
      <c r="B2654" s="9" t="s">
        <v>209</v>
      </c>
      <c r="C2654" s="9" t="s">
        <v>42</v>
      </c>
      <c r="D2654" s="9" t="s">
        <v>131</v>
      </c>
      <c r="E2654" s="9" t="s">
        <v>523</v>
      </c>
      <c r="F2654" s="10">
        <v>44025</v>
      </c>
      <c r="G2654" s="10" t="str">
        <f>VLOOKUP(Table3[[#This Row],[Product ID]],[1]Products!$A:$G,2,0)</f>
        <v>Product 86</v>
      </c>
      <c r="H2654" s="22">
        <v>2</v>
      </c>
      <c r="I2654" s="9">
        <f>VLOOKUP('Consolidtaed Data'!$B5962,[1]Products!$A:$G,4,0)</f>
        <v>2241</v>
      </c>
      <c r="J2654" s="9">
        <f>VLOOKUP('Consolidtaed Data'!$B5962,[1]Products!$A:$G,3,0)</f>
        <v>1367</v>
      </c>
      <c r="K2654" s="9">
        <f>'Consolidtaed Data'!$J5962*'Consolidtaed Data'!$H5962</f>
        <v>208</v>
      </c>
      <c r="L2654" s="9">
        <f>'Consolidtaed Data'!$I5962*'Consolidtaed Data'!$H5962</f>
        <v>400</v>
      </c>
      <c r="M2654" s="9">
        <f>'Consolidtaed Data'!$L5962-'Consolidtaed Data'!$K5962</f>
        <v>344</v>
      </c>
      <c r="N2654" s="9" t="str">
        <f>VLOOKUP('Consolidtaed Data'!$C5962,[1]Locations!$A:$O,2,0)</f>
        <v>Vallejo</v>
      </c>
      <c r="O2654" s="9" t="str">
        <f>VLOOKUP('Consolidtaed Data'!$D5962,'[1]Sales People'!$A:$B,2,0)</f>
        <v>Ernest Wheeler</v>
      </c>
      <c r="P2654" s="9" t="str">
        <f>VLOOKUP('Consolidtaed Data'!$E5962,[1]Customers!$A:$B,2,0)</f>
        <v>Louis Chavez</v>
      </c>
      <c r="Q2654" s="11">
        <f>WEEKDAY('Consolidtaed Data'!$F5962)</f>
        <v>1</v>
      </c>
      <c r="R2654" s="9">
        <f>MONTH('Consolidtaed Data'!$F5962)</f>
        <v>3</v>
      </c>
      <c r="S2654" s="9" t="str">
        <f>TEXT(Table3[[#This Row],[Purchase Date]],"MMMM")</f>
        <v>July</v>
      </c>
      <c r="T2654" s="9">
        <f>YEAR('Consolidtaed Data'!$F5962)</f>
        <v>2021</v>
      </c>
    </row>
    <row r="2655" spans="1:20" x14ac:dyDescent="0.3">
      <c r="A2655" s="9" t="s">
        <v>3668</v>
      </c>
      <c r="B2655" s="9" t="s">
        <v>139</v>
      </c>
      <c r="C2655" s="9" t="s">
        <v>253</v>
      </c>
      <c r="D2655" s="9" t="s">
        <v>272</v>
      </c>
      <c r="E2655" s="9" t="s">
        <v>4802</v>
      </c>
      <c r="F2655" s="10">
        <v>44025</v>
      </c>
      <c r="G2655" s="10" t="str">
        <f>VLOOKUP(Table3[[#This Row],[Product ID]],[1]Products!$A:$G,2,0)</f>
        <v>Product 13</v>
      </c>
      <c r="H2655" s="22">
        <v>2</v>
      </c>
      <c r="I2655" s="9">
        <f>VLOOKUP('Consolidtaed Data'!$B6055,[1]Products!$A:$G,4,0)</f>
        <v>530</v>
      </c>
      <c r="J2655" s="9">
        <f>VLOOKUP('Consolidtaed Data'!$B6055,[1]Products!$A:$G,3,0)</f>
        <v>435</v>
      </c>
      <c r="K2655" s="9">
        <f>'Consolidtaed Data'!$J6055*'Consolidtaed Data'!$H6055</f>
        <v>2144</v>
      </c>
      <c r="L2655" s="9">
        <f>'Consolidtaed Data'!$I6055*'Consolidtaed Data'!$H6055</f>
        <v>3200</v>
      </c>
      <c r="M2655" s="9">
        <f>'Consolidtaed Data'!$L6055-'Consolidtaed Data'!$K6055</f>
        <v>1316</v>
      </c>
      <c r="N2655" s="9" t="str">
        <f>VLOOKUP('Consolidtaed Data'!$C6055,[1]Locations!$A:$O,2,0)</f>
        <v>Inglewood</v>
      </c>
      <c r="O2655" s="9" t="str">
        <f>VLOOKUP('Consolidtaed Data'!$D6055,'[1]Sales People'!$A:$B,2,0)</f>
        <v>Joe Sims</v>
      </c>
      <c r="P2655" s="9" t="str">
        <f>VLOOKUP('Consolidtaed Data'!$E6055,[1]Customers!$A:$B,2,0)</f>
        <v>Kevin Gomez</v>
      </c>
      <c r="Q2655" s="11">
        <f>WEEKDAY('Consolidtaed Data'!$F6055)</f>
        <v>3</v>
      </c>
      <c r="R2655" s="9">
        <f>MONTH('Consolidtaed Data'!$F6055)</f>
        <v>4</v>
      </c>
      <c r="S2655" s="9" t="str">
        <f>TEXT(Table3[[#This Row],[Purchase Date]],"MMMM")</f>
        <v>July</v>
      </c>
      <c r="T2655" s="9">
        <f>YEAR('Consolidtaed Data'!$F6055)</f>
        <v>2021</v>
      </c>
    </row>
    <row r="2656" spans="1:20" x14ac:dyDescent="0.3">
      <c r="A2656" s="9" t="s">
        <v>3669</v>
      </c>
      <c r="B2656" s="9" t="s">
        <v>216</v>
      </c>
      <c r="C2656" s="9" t="s">
        <v>59</v>
      </c>
      <c r="D2656" s="9" t="s">
        <v>80</v>
      </c>
      <c r="E2656" s="9" t="s">
        <v>754</v>
      </c>
      <c r="F2656" s="10">
        <v>44025</v>
      </c>
      <c r="G2656" s="10" t="str">
        <f>VLOOKUP(Table3[[#This Row],[Product ID]],[1]Products!$A:$G,2,0)</f>
        <v>Product 73</v>
      </c>
      <c r="H2656" s="22">
        <v>2</v>
      </c>
      <c r="I2656" s="9">
        <f>VLOOKUP('Consolidtaed Data'!$B6243,[1]Products!$A:$G,4,0)</f>
        <v>1566</v>
      </c>
      <c r="J2656" s="9">
        <f>VLOOKUP('Consolidtaed Data'!$B6243,[1]Products!$A:$G,3,0)</f>
        <v>1190</v>
      </c>
      <c r="K2656" s="9">
        <f>'Consolidtaed Data'!$J6243*'Consolidtaed Data'!$H6243</f>
        <v>5892</v>
      </c>
      <c r="L2656" s="9">
        <f>'Consolidtaed Data'!$I6243*'Consolidtaed Data'!$H6243</f>
        <v>9988</v>
      </c>
      <c r="M2656" s="9">
        <f>'Consolidtaed Data'!$L6243-'Consolidtaed Data'!$K6243</f>
        <v>895</v>
      </c>
      <c r="N2656" s="9" t="str">
        <f>VLOOKUP('Consolidtaed Data'!$C6243,[1]Locations!$A:$O,2,0)</f>
        <v>Torrance</v>
      </c>
      <c r="O2656" s="9" t="str">
        <f>VLOOKUP('Consolidtaed Data'!$D6243,'[1]Sales People'!$A:$B,2,0)</f>
        <v>Joe Sims</v>
      </c>
      <c r="P2656" s="9" t="str">
        <f>VLOOKUP('Consolidtaed Data'!$E6243,[1]Customers!$A:$B,2,0)</f>
        <v>William Carpenter</v>
      </c>
      <c r="Q2656" s="11">
        <f>WEEKDAY('Consolidtaed Data'!$F6243)</f>
        <v>3</v>
      </c>
      <c r="R2656" s="9">
        <f>MONTH('Consolidtaed Data'!$F6243)</f>
        <v>4</v>
      </c>
      <c r="S2656" s="9" t="str">
        <f>TEXT(Table3[[#This Row],[Purchase Date]],"MMMM")</f>
        <v>July</v>
      </c>
      <c r="T2656" s="9">
        <f>YEAR('Consolidtaed Data'!$F6243)</f>
        <v>2021</v>
      </c>
    </row>
    <row r="2657" spans="1:20" x14ac:dyDescent="0.3">
      <c r="A2657" s="9" t="s">
        <v>3670</v>
      </c>
      <c r="B2657" s="9" t="s">
        <v>20</v>
      </c>
      <c r="C2657" s="9" t="s">
        <v>205</v>
      </c>
      <c r="D2657" s="9" t="s">
        <v>100</v>
      </c>
      <c r="E2657" s="9" t="s">
        <v>1270</v>
      </c>
      <c r="F2657" s="10">
        <v>44025</v>
      </c>
      <c r="G2657" s="10" t="str">
        <f>VLOOKUP(Table3[[#This Row],[Product ID]],[1]Products!$A:$G,2,0)</f>
        <v>Product 98</v>
      </c>
      <c r="H2657" s="22">
        <v>1</v>
      </c>
      <c r="I2657" s="9">
        <f>VLOOKUP('Consolidtaed Data'!$B6276,[1]Products!$A:$G,4,0)</f>
        <v>1809</v>
      </c>
      <c r="J2657" s="9">
        <f>VLOOKUP('Consolidtaed Data'!$B6276,[1]Products!$A:$G,3,0)</f>
        <v>1067</v>
      </c>
      <c r="K2657" s="9">
        <f>'Consolidtaed Data'!$J6276*'Consolidtaed Data'!$H6276</f>
        <v>5772</v>
      </c>
      <c r="L2657" s="9">
        <f>'Consolidtaed Data'!$I6276*'Consolidtaed Data'!$H6276</f>
        <v>7304</v>
      </c>
      <c r="M2657" s="9">
        <f>'Consolidtaed Data'!$L6276-'Consolidtaed Data'!$K6276</f>
        <v>192</v>
      </c>
      <c r="N2657" s="9" t="str">
        <f>VLOOKUP('Consolidtaed Data'!$C6276,[1]Locations!$A:$O,2,0)</f>
        <v>Vista</v>
      </c>
      <c r="O2657" s="9" t="str">
        <f>VLOOKUP('Consolidtaed Data'!$D6276,'[1]Sales People'!$A:$B,2,0)</f>
        <v>Sean Miller</v>
      </c>
      <c r="P2657" s="9" t="str">
        <f>VLOOKUP('Consolidtaed Data'!$E6276,[1]Customers!$A:$B,2,0)</f>
        <v>Billy Olson</v>
      </c>
      <c r="Q2657" s="11">
        <f>WEEKDAY('Consolidtaed Data'!$F6276)</f>
        <v>4</v>
      </c>
      <c r="R2657" s="9">
        <f>MONTH('Consolidtaed Data'!$F6276)</f>
        <v>4</v>
      </c>
      <c r="S2657" s="9" t="str">
        <f>TEXT(Table3[[#This Row],[Purchase Date]],"MMMM")</f>
        <v>July</v>
      </c>
      <c r="T2657" s="9">
        <f>YEAR('Consolidtaed Data'!$F6276)</f>
        <v>2021</v>
      </c>
    </row>
    <row r="2658" spans="1:20" x14ac:dyDescent="0.3">
      <c r="A2658" s="9" t="s">
        <v>3671</v>
      </c>
      <c r="B2658" s="9" t="s">
        <v>177</v>
      </c>
      <c r="C2658" s="9" t="s">
        <v>331</v>
      </c>
      <c r="D2658" s="9" t="s">
        <v>9</v>
      </c>
      <c r="E2658" s="9" t="s">
        <v>1545</v>
      </c>
      <c r="F2658" s="10">
        <v>44025</v>
      </c>
      <c r="G2658" s="10" t="str">
        <f>VLOOKUP(Table3[[#This Row],[Product ID]],[1]Products!$A:$G,2,0)</f>
        <v>Product 5</v>
      </c>
      <c r="H2658" s="22">
        <v>1</v>
      </c>
      <c r="I2658" s="9">
        <f>VLOOKUP('Consolidtaed Data'!$B6425,[1]Products!$A:$G,4,0)</f>
        <v>502</v>
      </c>
      <c r="J2658" s="9">
        <f>VLOOKUP('Consolidtaed Data'!$B6425,[1]Products!$A:$G,3,0)</f>
        <v>296</v>
      </c>
      <c r="K2658" s="9">
        <f>'Consolidtaed Data'!$J6425*'Consolidtaed Data'!$H6425</f>
        <v>538</v>
      </c>
      <c r="L2658" s="9">
        <f>'Consolidtaed Data'!$I6425*'Consolidtaed Data'!$H6425</f>
        <v>736</v>
      </c>
      <c r="M2658" s="9">
        <f>'Consolidtaed Data'!$L6425-'Consolidtaed Data'!$K6425</f>
        <v>1140</v>
      </c>
      <c r="N2658" s="9" t="str">
        <f>VLOOKUP('Consolidtaed Data'!$C6425,[1]Locations!$A:$O,2,0)</f>
        <v>Rancho Cucamonga</v>
      </c>
      <c r="O2658" s="9" t="str">
        <f>VLOOKUP('Consolidtaed Data'!$D6425,'[1]Sales People'!$A:$B,2,0)</f>
        <v>Justin Lynch</v>
      </c>
      <c r="P2658" s="9" t="str">
        <f>VLOOKUP('Consolidtaed Data'!$E6425,[1]Customers!$A:$B,2,0)</f>
        <v>Louis Perry</v>
      </c>
      <c r="Q2658" s="11">
        <f>WEEKDAY('Consolidtaed Data'!$F6425)</f>
        <v>1</v>
      </c>
      <c r="R2658" s="9">
        <f>MONTH('Consolidtaed Data'!$F6425)</f>
        <v>5</v>
      </c>
      <c r="S2658" s="9" t="str">
        <f>TEXT(Table3[[#This Row],[Purchase Date]],"MMMM")</f>
        <v>July</v>
      </c>
      <c r="T2658" s="9">
        <f>YEAR('Consolidtaed Data'!$F6425)</f>
        <v>2021</v>
      </c>
    </row>
    <row r="2659" spans="1:20" x14ac:dyDescent="0.3">
      <c r="A2659" s="9" t="s">
        <v>3672</v>
      </c>
      <c r="B2659" s="9" t="s">
        <v>531</v>
      </c>
      <c r="C2659" s="9" t="s">
        <v>469</v>
      </c>
      <c r="D2659" s="9" t="s">
        <v>143</v>
      </c>
      <c r="E2659" s="9" t="s">
        <v>2602</v>
      </c>
      <c r="F2659" s="10">
        <v>44025</v>
      </c>
      <c r="G2659" s="10" t="str">
        <f>VLOOKUP(Table3[[#This Row],[Product ID]],[1]Products!$A:$G,2,0)</f>
        <v>Product 62</v>
      </c>
      <c r="H2659" s="22">
        <v>2</v>
      </c>
      <c r="I2659" s="9">
        <f>VLOOKUP('Consolidtaed Data'!$B6663,[1]Products!$A:$G,4,0)</f>
        <v>290</v>
      </c>
      <c r="J2659" s="9">
        <f>VLOOKUP('Consolidtaed Data'!$B6663,[1]Products!$A:$G,3,0)</f>
        <v>200</v>
      </c>
      <c r="K2659" s="9">
        <f>'Consolidtaed Data'!$J6663*'Consolidtaed Data'!$H6663</f>
        <v>208</v>
      </c>
      <c r="L2659" s="9">
        <f>'Consolidtaed Data'!$I6663*'Consolidtaed Data'!$H6663</f>
        <v>315</v>
      </c>
      <c r="M2659" s="9">
        <f>'Consolidtaed Data'!$L6663-'Consolidtaed Data'!$K6663</f>
        <v>689</v>
      </c>
      <c r="N2659" s="9" t="str">
        <f>VLOOKUP('Consolidtaed Data'!$C6663,[1]Locations!$A:$O,2,0)</f>
        <v>Pomona</v>
      </c>
      <c r="O2659" s="9" t="str">
        <f>VLOOKUP('Consolidtaed Data'!$D6663,'[1]Sales People'!$A:$B,2,0)</f>
        <v>Carl Hall</v>
      </c>
      <c r="P2659" s="9" t="str">
        <f>VLOOKUP('Consolidtaed Data'!$E6663,[1]Customers!$A:$B,2,0)</f>
        <v>Eugene Hunter</v>
      </c>
      <c r="Q2659" s="11">
        <f>WEEKDAY('Consolidtaed Data'!$F6663)</f>
        <v>7</v>
      </c>
      <c r="R2659" s="9">
        <f>MONTH('Consolidtaed Data'!$F6663)</f>
        <v>5</v>
      </c>
      <c r="S2659" s="9" t="str">
        <f>TEXT(Table3[[#This Row],[Purchase Date]],"MMMM")</f>
        <v>July</v>
      </c>
      <c r="T2659" s="9">
        <f>YEAR('Consolidtaed Data'!$F6663)</f>
        <v>2021</v>
      </c>
    </row>
    <row r="2660" spans="1:20" x14ac:dyDescent="0.3">
      <c r="A2660" s="9" t="s">
        <v>3673</v>
      </c>
      <c r="B2660" s="9" t="s">
        <v>185</v>
      </c>
      <c r="C2660" s="9" t="s">
        <v>152</v>
      </c>
      <c r="D2660" s="9" t="s">
        <v>220</v>
      </c>
      <c r="E2660" s="9" t="s">
        <v>860</v>
      </c>
      <c r="F2660" s="10">
        <v>44025</v>
      </c>
      <c r="G2660" s="10" t="str">
        <f>VLOOKUP(Table3[[#This Row],[Product ID]],[1]Products!$A:$G,2,0)</f>
        <v>Product 65</v>
      </c>
      <c r="H2660" s="22">
        <v>3</v>
      </c>
      <c r="I2660" s="9">
        <f>VLOOKUP('Consolidtaed Data'!$B6891,[1]Products!$A:$G,4,0)</f>
        <v>458</v>
      </c>
      <c r="J2660" s="9">
        <f>VLOOKUP('Consolidtaed Data'!$B6891,[1]Products!$A:$G,3,0)</f>
        <v>376</v>
      </c>
      <c r="K2660" s="9">
        <f>'Consolidtaed Data'!$J6891*'Consolidtaed Data'!$H6891</f>
        <v>1046</v>
      </c>
      <c r="L2660" s="9">
        <f>'Consolidtaed Data'!$I6891*'Consolidtaed Data'!$H6891</f>
        <v>1635</v>
      </c>
      <c r="M2660" s="9">
        <f>'Consolidtaed Data'!$L6891-'Consolidtaed Data'!$K6891</f>
        <v>944</v>
      </c>
      <c r="N2660" s="9" t="str">
        <f>VLOOKUP('Consolidtaed Data'!$C6891,[1]Locations!$A:$O,2,0)</f>
        <v>Vallejo</v>
      </c>
      <c r="O2660" s="9" t="str">
        <f>VLOOKUP('Consolidtaed Data'!$D6891,'[1]Sales People'!$A:$B,2,0)</f>
        <v>Andrew Bowman</v>
      </c>
      <c r="P2660" s="9" t="str">
        <f>VLOOKUP('Consolidtaed Data'!$E6891,[1]Customers!$A:$B,2,0)</f>
        <v>Paul Carpenter</v>
      </c>
      <c r="Q2660" s="11">
        <f>WEEKDAY('Consolidtaed Data'!$F6891)</f>
        <v>4</v>
      </c>
      <c r="R2660" s="9">
        <f>MONTH('Consolidtaed Data'!$F6891)</f>
        <v>6</v>
      </c>
      <c r="S2660" s="9" t="str">
        <f>TEXT(Table3[[#This Row],[Purchase Date]],"MMMM")</f>
        <v>July</v>
      </c>
      <c r="T2660" s="9">
        <f>YEAR('Consolidtaed Data'!$F6891)</f>
        <v>2021</v>
      </c>
    </row>
    <row r="2661" spans="1:20" x14ac:dyDescent="0.3">
      <c r="A2661" s="9" t="s">
        <v>3674</v>
      </c>
      <c r="B2661" s="9" t="s">
        <v>7</v>
      </c>
      <c r="C2661" s="9" t="s">
        <v>196</v>
      </c>
      <c r="D2661" s="9" t="s">
        <v>161</v>
      </c>
      <c r="E2661" s="9" t="s">
        <v>307</v>
      </c>
      <c r="F2661" s="10">
        <v>44025</v>
      </c>
      <c r="G2661" s="10" t="str">
        <f>VLOOKUP(Table3[[#This Row],[Product ID]],[1]Products!$A:$G,2,0)</f>
        <v>Product 77</v>
      </c>
      <c r="H2661" s="22">
        <v>1</v>
      </c>
      <c r="I2661" s="9">
        <f>VLOOKUP('Consolidtaed Data'!$B7774,[1]Products!$A:$G,4,0)</f>
        <v>1967</v>
      </c>
      <c r="J2661" s="9">
        <f>VLOOKUP('Consolidtaed Data'!$B7774,[1]Products!$A:$G,3,0)</f>
        <v>1397</v>
      </c>
      <c r="K2661" s="9">
        <f>'Consolidtaed Data'!$J7774*'Consolidtaed Data'!$H7774</f>
        <v>945</v>
      </c>
      <c r="L2661" s="9">
        <f>'Consolidtaed Data'!$I7774*'Consolidtaed Data'!$H7774</f>
        <v>1889</v>
      </c>
      <c r="M2661" s="9">
        <f>'Consolidtaed Data'!$L7774-'Consolidtaed Data'!$K7774</f>
        <v>274</v>
      </c>
      <c r="N2661" s="9" t="str">
        <f>VLOOKUP('Consolidtaed Data'!$C7774,[1]Locations!$A:$O,2,0)</f>
        <v>Rancho Cucamonga</v>
      </c>
      <c r="O2661" s="9" t="str">
        <f>VLOOKUP('Consolidtaed Data'!$D7774,'[1]Sales People'!$A:$B,2,0)</f>
        <v>Clarence Fox</v>
      </c>
      <c r="P2661" s="9" t="str">
        <f>VLOOKUP('Consolidtaed Data'!$E7774,[1]Customers!$A:$B,2,0)</f>
        <v>Adam White</v>
      </c>
      <c r="Q2661" s="11">
        <f>WEEKDAY('Consolidtaed Data'!$F7774)</f>
        <v>7</v>
      </c>
      <c r="R2661" s="9">
        <f>MONTH('Consolidtaed Data'!$F7774)</f>
        <v>8</v>
      </c>
      <c r="S2661" s="9" t="str">
        <f>TEXT(Table3[[#This Row],[Purchase Date]],"MMMM")</f>
        <v>July</v>
      </c>
      <c r="T2661" s="9">
        <f>YEAR('Consolidtaed Data'!$F7774)</f>
        <v>2021</v>
      </c>
    </row>
    <row r="2662" spans="1:20" x14ac:dyDescent="0.3">
      <c r="A2662" s="9" t="s">
        <v>3675</v>
      </c>
      <c r="B2662" s="9" t="s">
        <v>490</v>
      </c>
      <c r="C2662" s="9" t="s">
        <v>347</v>
      </c>
      <c r="D2662" s="9" t="s">
        <v>131</v>
      </c>
      <c r="E2662" s="9" t="s">
        <v>1386</v>
      </c>
      <c r="F2662" s="10">
        <v>44025</v>
      </c>
      <c r="G2662" s="10" t="str">
        <f>VLOOKUP(Table3[[#This Row],[Product ID]],[1]Products!$A:$G,2,0)</f>
        <v>Product 79</v>
      </c>
      <c r="H2662" s="22">
        <v>1</v>
      </c>
      <c r="I2662" s="9">
        <f>VLOOKUP('Consolidtaed Data'!$B8307,[1]Products!$A:$G,4,0)</f>
        <v>1500</v>
      </c>
      <c r="J2662" s="9">
        <f>VLOOKUP('Consolidtaed Data'!$B8307,[1]Products!$A:$G,3,0)</f>
        <v>900</v>
      </c>
      <c r="K2662" s="9">
        <f>'Consolidtaed Data'!$J8307*'Consolidtaed Data'!$H8307</f>
        <v>888</v>
      </c>
      <c r="L2662" s="9">
        <f>'Consolidtaed Data'!$I8307*'Consolidtaed Data'!$H8307</f>
        <v>1506</v>
      </c>
      <c r="M2662" s="9">
        <f>'Consolidtaed Data'!$L8307-'Consolidtaed Data'!$K8307</f>
        <v>204</v>
      </c>
      <c r="N2662" s="9" t="str">
        <f>VLOOKUP('Consolidtaed Data'!$C8307,[1]Locations!$A:$O,2,0)</f>
        <v>Roseville</v>
      </c>
      <c r="O2662" s="9" t="str">
        <f>VLOOKUP('Consolidtaed Data'!$D8307,'[1]Sales People'!$A:$B,2,0)</f>
        <v>Patrick Ruiz</v>
      </c>
      <c r="P2662" s="9" t="str">
        <f>VLOOKUP('Consolidtaed Data'!$E8307,[1]Customers!$A:$B,2,0)</f>
        <v>Raymond Alexander</v>
      </c>
      <c r="Q2662" s="11">
        <f>WEEKDAY('Consolidtaed Data'!$F8307)</f>
        <v>6</v>
      </c>
      <c r="R2662" s="9">
        <f>MONTH('Consolidtaed Data'!$F8307)</f>
        <v>9</v>
      </c>
      <c r="S2662" s="9" t="str">
        <f>TEXT(Table3[[#This Row],[Purchase Date]],"MMMM")</f>
        <v>July</v>
      </c>
      <c r="T2662" s="9">
        <f>YEAR('Consolidtaed Data'!$F8307)</f>
        <v>2021</v>
      </c>
    </row>
    <row r="2663" spans="1:20" x14ac:dyDescent="0.3">
      <c r="A2663" s="9" t="s">
        <v>3676</v>
      </c>
      <c r="B2663" s="9" t="s">
        <v>443</v>
      </c>
      <c r="C2663" s="9" t="s">
        <v>178</v>
      </c>
      <c r="D2663" s="9" t="s">
        <v>113</v>
      </c>
      <c r="E2663" s="9" t="s">
        <v>84</v>
      </c>
      <c r="F2663" s="10">
        <v>44025</v>
      </c>
      <c r="G2663" s="10" t="str">
        <f>VLOOKUP(Table3[[#This Row],[Product ID]],[1]Products!$A:$G,2,0)</f>
        <v>Product 61</v>
      </c>
      <c r="H2663" s="22">
        <v>1</v>
      </c>
      <c r="I2663" s="9">
        <f>VLOOKUP('Consolidtaed Data'!$B8920,[1]Products!$A:$G,4,0)</f>
        <v>886</v>
      </c>
      <c r="J2663" s="9">
        <f>VLOOKUP('Consolidtaed Data'!$B8920,[1]Products!$A:$G,3,0)</f>
        <v>478</v>
      </c>
      <c r="K2663" s="9">
        <f>'Consolidtaed Data'!$J8920*'Consolidtaed Data'!$H8920</f>
        <v>387</v>
      </c>
      <c r="L2663" s="9">
        <f>'Consolidtaed Data'!$I8920*'Consolidtaed Data'!$H8920</f>
        <v>667</v>
      </c>
      <c r="M2663" s="9">
        <f>'Consolidtaed Data'!$L8920-'Consolidtaed Data'!$K8920</f>
        <v>380</v>
      </c>
      <c r="N2663" s="9" t="str">
        <f>VLOOKUP('Consolidtaed Data'!$C8920,[1]Locations!$A:$O,2,0)</f>
        <v>Santa Ana</v>
      </c>
      <c r="O2663" s="9" t="str">
        <f>VLOOKUP('Consolidtaed Data'!$D8920,'[1]Sales People'!$A:$B,2,0)</f>
        <v>Walter Cook</v>
      </c>
      <c r="P2663" s="9" t="str">
        <f>VLOOKUP('Consolidtaed Data'!$E8920,[1]Customers!$A:$B,2,0)</f>
        <v>Eugene Scott</v>
      </c>
      <c r="Q2663" s="11">
        <f>WEEKDAY('Consolidtaed Data'!$F8920)</f>
        <v>1</v>
      </c>
      <c r="R2663" s="9">
        <f>MONTH('Consolidtaed Data'!$F8920)</f>
        <v>11</v>
      </c>
      <c r="S2663" s="9" t="str">
        <f>TEXT(Table3[[#This Row],[Purchase Date]],"MMMM")</f>
        <v>July</v>
      </c>
      <c r="T2663" s="9">
        <f>YEAR('Consolidtaed Data'!$F8920)</f>
        <v>2021</v>
      </c>
    </row>
    <row r="2664" spans="1:20" x14ac:dyDescent="0.3">
      <c r="A2664" s="9" t="s">
        <v>3677</v>
      </c>
      <c r="B2664" s="9" t="s">
        <v>20</v>
      </c>
      <c r="C2664" s="9" t="s">
        <v>249</v>
      </c>
      <c r="D2664" s="9" t="s">
        <v>73</v>
      </c>
      <c r="E2664" s="9" t="s">
        <v>679</v>
      </c>
      <c r="F2664" s="10">
        <v>44025</v>
      </c>
      <c r="G2664" s="10" t="str">
        <f>VLOOKUP(Table3[[#This Row],[Product ID]],[1]Products!$A:$G,2,0)</f>
        <v>Product 98</v>
      </c>
      <c r="H2664" s="22">
        <v>4</v>
      </c>
      <c r="I2664" s="9">
        <f>VLOOKUP('Consolidtaed Data'!$B8940,[1]Products!$A:$G,4,0)</f>
        <v>1414</v>
      </c>
      <c r="J2664" s="9">
        <f>VLOOKUP('Consolidtaed Data'!$B8940,[1]Products!$A:$G,3,0)</f>
        <v>962</v>
      </c>
      <c r="K2664" s="9">
        <f>'Consolidtaed Data'!$J8940*'Consolidtaed Data'!$H8940</f>
        <v>1680</v>
      </c>
      <c r="L2664" s="9">
        <f>'Consolidtaed Data'!$I8940*'Consolidtaed Data'!$H8940</f>
        <v>2336</v>
      </c>
      <c r="M2664" s="9">
        <f>'Consolidtaed Data'!$L8940-'Consolidtaed Data'!$K8940</f>
        <v>90</v>
      </c>
      <c r="N2664" s="9" t="str">
        <f>VLOOKUP('Consolidtaed Data'!$C8940,[1]Locations!$A:$O,2,0)</f>
        <v>Sacramento</v>
      </c>
      <c r="O2664" s="9" t="str">
        <f>VLOOKUP('Consolidtaed Data'!$D8940,'[1]Sales People'!$A:$B,2,0)</f>
        <v>Justin Lynch</v>
      </c>
      <c r="P2664" s="9" t="str">
        <f>VLOOKUP('Consolidtaed Data'!$E8940,[1]Customers!$A:$B,2,0)</f>
        <v>Anthony Fisher</v>
      </c>
      <c r="Q2664" s="11">
        <f>WEEKDAY('Consolidtaed Data'!$F8940)</f>
        <v>2</v>
      </c>
      <c r="R2664" s="9">
        <f>MONTH('Consolidtaed Data'!$F8940)</f>
        <v>11</v>
      </c>
      <c r="S2664" s="9" t="str">
        <f>TEXT(Table3[[#This Row],[Purchase Date]],"MMMM")</f>
        <v>July</v>
      </c>
      <c r="T2664" s="9">
        <f>YEAR('Consolidtaed Data'!$F8940)</f>
        <v>2021</v>
      </c>
    </row>
    <row r="2665" spans="1:20" x14ac:dyDescent="0.3">
      <c r="A2665" s="9" t="s">
        <v>3678</v>
      </c>
      <c r="B2665" s="9" t="s">
        <v>185</v>
      </c>
      <c r="C2665" s="9" t="s">
        <v>504</v>
      </c>
      <c r="D2665" s="9" t="s">
        <v>95</v>
      </c>
      <c r="E2665" s="9" t="s">
        <v>950</v>
      </c>
      <c r="F2665" s="10">
        <v>44025</v>
      </c>
      <c r="G2665" s="10" t="str">
        <f>VLOOKUP(Table3[[#This Row],[Product ID]],[1]Products!$A:$G,2,0)</f>
        <v>Product 65</v>
      </c>
      <c r="H2665" s="22">
        <v>3</v>
      </c>
      <c r="I2665" s="9">
        <f>VLOOKUP('Consolidtaed Data'!$B9308,[1]Products!$A:$G,4,0)</f>
        <v>1338</v>
      </c>
      <c r="J2665" s="9">
        <f>VLOOKUP('Consolidtaed Data'!$B9308,[1]Products!$A:$G,3,0)</f>
        <v>682</v>
      </c>
      <c r="K2665" s="9">
        <f>'Consolidtaed Data'!$J9308*'Consolidtaed Data'!$H9308</f>
        <v>3783</v>
      </c>
      <c r="L2665" s="9">
        <f>'Consolidtaed Data'!$I9308*'Consolidtaed Data'!$H9308</f>
        <v>4914</v>
      </c>
      <c r="M2665" s="9">
        <f>'Consolidtaed Data'!$L9308-'Consolidtaed Data'!$K9308</f>
        <v>348</v>
      </c>
      <c r="N2665" s="9" t="str">
        <f>VLOOKUP('Consolidtaed Data'!$C9308,[1]Locations!$A:$O,2,0)</f>
        <v>El Monte</v>
      </c>
      <c r="O2665" s="9" t="str">
        <f>VLOOKUP('Consolidtaed Data'!$D9308,'[1]Sales People'!$A:$B,2,0)</f>
        <v>Scott Mason</v>
      </c>
      <c r="P2665" s="9" t="str">
        <f>VLOOKUP('Consolidtaed Data'!$E9308,[1]Customers!$A:$B,2,0)</f>
        <v>Joseph Warren</v>
      </c>
      <c r="Q2665" s="11">
        <f>WEEKDAY('Consolidtaed Data'!$F9308)</f>
        <v>1</v>
      </c>
      <c r="R2665" s="9">
        <f>MONTH('Consolidtaed Data'!$F9308)</f>
        <v>12</v>
      </c>
      <c r="S2665" s="9" t="str">
        <f>TEXT(Table3[[#This Row],[Purchase Date]],"MMMM")</f>
        <v>July</v>
      </c>
      <c r="T2665" s="9">
        <f>YEAR('Consolidtaed Data'!$F9308)</f>
        <v>2021</v>
      </c>
    </row>
    <row r="2666" spans="1:20" x14ac:dyDescent="0.3">
      <c r="A2666" s="9" t="s">
        <v>3679</v>
      </c>
      <c r="B2666" s="9" t="s">
        <v>240</v>
      </c>
      <c r="C2666" s="9" t="s">
        <v>226</v>
      </c>
      <c r="D2666" s="9" t="s">
        <v>229</v>
      </c>
      <c r="E2666" s="9" t="s">
        <v>258</v>
      </c>
      <c r="F2666" s="10">
        <v>44025</v>
      </c>
      <c r="G2666" s="10" t="str">
        <f>VLOOKUP(Table3[[#This Row],[Product ID]],[1]Products!$A:$G,2,0)</f>
        <v>Product 70</v>
      </c>
      <c r="H2666" s="22">
        <v>4</v>
      </c>
      <c r="I2666" s="9">
        <f>VLOOKUP('Consolidtaed Data'!$B9509,[1]Products!$A:$G,4,0)</f>
        <v>847</v>
      </c>
      <c r="J2666" s="9">
        <f>VLOOKUP('Consolidtaed Data'!$B9509,[1]Products!$A:$G,3,0)</f>
        <v>534</v>
      </c>
      <c r="K2666" s="9">
        <f>'Consolidtaed Data'!$J9509*'Consolidtaed Data'!$H9509</f>
        <v>200</v>
      </c>
      <c r="L2666" s="9">
        <f>'Consolidtaed Data'!$I9509*'Consolidtaed Data'!$H9509</f>
        <v>290</v>
      </c>
      <c r="M2666" s="9">
        <f>'Consolidtaed Data'!$L9509-'Consolidtaed Data'!$K9509</f>
        <v>360</v>
      </c>
      <c r="N2666" s="9" t="str">
        <f>VLOOKUP('Consolidtaed Data'!$C9509,[1]Locations!$A:$O,2,0)</f>
        <v>Burbank</v>
      </c>
      <c r="O2666" s="9" t="str">
        <f>VLOOKUP('Consolidtaed Data'!$D9509,'[1]Sales People'!$A:$B,2,0)</f>
        <v>Robert Reed</v>
      </c>
      <c r="P2666" s="9" t="str">
        <f>VLOOKUP('Consolidtaed Data'!$E9509,[1]Customers!$A:$B,2,0)</f>
        <v>Andrew James</v>
      </c>
      <c r="Q2666" s="11">
        <f>WEEKDAY('Consolidtaed Data'!$F9509)</f>
        <v>2</v>
      </c>
      <c r="R2666" s="9">
        <f>MONTH('Consolidtaed Data'!$F9509)</f>
        <v>12</v>
      </c>
      <c r="S2666" s="9" t="str">
        <f>TEXT(Table3[[#This Row],[Purchase Date]],"MMMM")</f>
        <v>July</v>
      </c>
      <c r="T2666" s="9">
        <f>YEAR('Consolidtaed Data'!$F9509)</f>
        <v>2021</v>
      </c>
    </row>
    <row r="2667" spans="1:20" x14ac:dyDescent="0.3">
      <c r="A2667" s="9" t="s">
        <v>3680</v>
      </c>
      <c r="B2667" s="9" t="s">
        <v>712</v>
      </c>
      <c r="C2667" s="9" t="s">
        <v>8</v>
      </c>
      <c r="D2667" s="9" t="s">
        <v>143</v>
      </c>
      <c r="E2667" s="9" t="s">
        <v>576</v>
      </c>
      <c r="F2667" s="10">
        <v>44026</v>
      </c>
      <c r="G2667" s="10" t="str">
        <f>VLOOKUP(Table3[[#This Row],[Product ID]],[1]Products!$A:$G,2,0)</f>
        <v>Product 32</v>
      </c>
      <c r="H2667" s="22">
        <v>1</v>
      </c>
      <c r="I2667" s="9">
        <f>VLOOKUP('Consolidtaed Data'!$B4933,[1]Products!$A:$G,4,0)</f>
        <v>217</v>
      </c>
      <c r="J2667" s="9">
        <f>VLOOKUP('Consolidtaed Data'!$B4933,[1]Products!$A:$G,3,0)</f>
        <v>171</v>
      </c>
      <c r="K2667" s="9">
        <f>'Consolidtaed Data'!$J4933*'Consolidtaed Data'!$H4933</f>
        <v>818</v>
      </c>
      <c r="L2667" s="9">
        <f>'Consolidtaed Data'!$I4933*'Consolidtaed Data'!$H4933</f>
        <v>1022</v>
      </c>
      <c r="M2667" s="9">
        <f>'Consolidtaed Data'!$L4933-'Consolidtaed Data'!$K4933</f>
        <v>722</v>
      </c>
      <c r="N2667" s="9" t="str">
        <f>VLOOKUP('Consolidtaed Data'!$C4933,[1]Locations!$A:$O,2,0)</f>
        <v>Roseville</v>
      </c>
      <c r="O2667" s="9" t="str">
        <f>VLOOKUP('Consolidtaed Data'!$D4933,'[1]Sales People'!$A:$B,2,0)</f>
        <v>Brian Hansen</v>
      </c>
      <c r="P2667" s="9" t="str">
        <f>VLOOKUP('Consolidtaed Data'!$E4933,[1]Customers!$A:$B,2,0)</f>
        <v>Jason Diaz</v>
      </c>
      <c r="Q2667" s="11">
        <f>WEEKDAY('Consolidtaed Data'!$F4933)</f>
        <v>3</v>
      </c>
      <c r="R2667" s="9">
        <f>MONTH('Consolidtaed Data'!$F4933)</f>
        <v>12</v>
      </c>
      <c r="S2667" s="9" t="str">
        <f>TEXT(Table3[[#This Row],[Purchase Date]],"MMMM")</f>
        <v>July</v>
      </c>
      <c r="T2667" s="9">
        <f>YEAR('Consolidtaed Data'!$F4933)</f>
        <v>2020</v>
      </c>
    </row>
    <row r="2668" spans="1:20" x14ac:dyDescent="0.3">
      <c r="A2668" s="9" t="s">
        <v>3681</v>
      </c>
      <c r="B2668" s="9" t="s">
        <v>397</v>
      </c>
      <c r="C2668" s="9" t="s">
        <v>90</v>
      </c>
      <c r="D2668" s="9" t="s">
        <v>329</v>
      </c>
      <c r="E2668" s="9" t="s">
        <v>1127</v>
      </c>
      <c r="F2668" s="10">
        <v>44026</v>
      </c>
      <c r="G2668" s="10" t="str">
        <f>VLOOKUP(Table3[[#This Row],[Product ID]],[1]Products!$A:$G,2,0)</f>
        <v>Product 20</v>
      </c>
      <c r="H2668" s="22">
        <v>3</v>
      </c>
      <c r="I2668" s="9">
        <f>VLOOKUP('Consolidtaed Data'!$B4947,[1]Products!$A:$G,4,0)</f>
        <v>1278</v>
      </c>
      <c r="J2668" s="9">
        <f>VLOOKUP('Consolidtaed Data'!$B4947,[1]Products!$A:$G,3,0)</f>
        <v>665</v>
      </c>
      <c r="K2668" s="9">
        <f>'Consolidtaed Data'!$J4947*'Consolidtaed Data'!$H4947</f>
        <v>807</v>
      </c>
      <c r="L2668" s="9">
        <f>'Consolidtaed Data'!$I4947*'Consolidtaed Data'!$H4947</f>
        <v>1467</v>
      </c>
      <c r="M2668" s="9">
        <f>'Consolidtaed Data'!$L4947-'Consolidtaed Data'!$K4947</f>
        <v>2685</v>
      </c>
      <c r="N2668" s="9" t="str">
        <f>VLOOKUP('Consolidtaed Data'!$C4947,[1]Locations!$A:$O,2,0)</f>
        <v>Santa Clara</v>
      </c>
      <c r="O2668" s="9" t="str">
        <f>VLOOKUP('Consolidtaed Data'!$D4947,'[1]Sales People'!$A:$B,2,0)</f>
        <v>Kenneth Fields</v>
      </c>
      <c r="P2668" s="9" t="str">
        <f>VLOOKUP('Consolidtaed Data'!$E4947,[1]Customers!$A:$B,2,0)</f>
        <v>Stephen Kelly</v>
      </c>
      <c r="Q2668" s="11">
        <f>WEEKDAY('Consolidtaed Data'!$F4947)</f>
        <v>3</v>
      </c>
      <c r="R2668" s="9">
        <f>MONTH('Consolidtaed Data'!$F4947)</f>
        <v>12</v>
      </c>
      <c r="S2668" s="9" t="str">
        <f>TEXT(Table3[[#This Row],[Purchase Date]],"MMMM")</f>
        <v>July</v>
      </c>
      <c r="T2668" s="9">
        <f>YEAR('Consolidtaed Data'!$F4947)</f>
        <v>2020</v>
      </c>
    </row>
    <row r="2669" spans="1:20" x14ac:dyDescent="0.3">
      <c r="A2669" s="9" t="s">
        <v>3682</v>
      </c>
      <c r="B2669" s="9" t="s">
        <v>278</v>
      </c>
      <c r="C2669" s="9" t="s">
        <v>564</v>
      </c>
      <c r="D2669" s="9" t="s">
        <v>73</v>
      </c>
      <c r="E2669" s="9" t="s">
        <v>812</v>
      </c>
      <c r="F2669" s="10">
        <v>44026</v>
      </c>
      <c r="G2669" s="10" t="str">
        <f>VLOOKUP(Table3[[#This Row],[Product ID]],[1]Products!$A:$G,2,0)</f>
        <v>Product 75</v>
      </c>
      <c r="H2669" s="22">
        <v>4</v>
      </c>
      <c r="I2669" s="9">
        <f>VLOOKUP('Consolidtaed Data'!$B5351,[1]Products!$A:$G,4,0)</f>
        <v>123</v>
      </c>
      <c r="J2669" s="9">
        <f>VLOOKUP('Consolidtaed Data'!$B5351,[1]Products!$A:$G,3,0)</f>
        <v>84</v>
      </c>
      <c r="K2669" s="9">
        <f>'Consolidtaed Data'!$J5351*'Consolidtaed Data'!$H5351</f>
        <v>5596</v>
      </c>
      <c r="L2669" s="9">
        <f>'Consolidtaed Data'!$I5351*'Consolidtaed Data'!$H5351</f>
        <v>9176</v>
      </c>
      <c r="M2669" s="9">
        <f>'Consolidtaed Data'!$L5351-'Consolidtaed Data'!$K5351</f>
        <v>2622</v>
      </c>
      <c r="N2669" s="9" t="str">
        <f>VLOOKUP('Consolidtaed Data'!$C5351,[1]Locations!$A:$O,2,0)</f>
        <v>Concord</v>
      </c>
      <c r="O2669" s="9" t="str">
        <f>VLOOKUP('Consolidtaed Data'!$D5351,'[1]Sales People'!$A:$B,2,0)</f>
        <v>Patrick Ruiz</v>
      </c>
      <c r="P2669" s="9" t="str">
        <f>VLOOKUP('Consolidtaed Data'!$E5351,[1]Customers!$A:$B,2,0)</f>
        <v>Victor Rogers</v>
      </c>
      <c r="Q2669" s="11">
        <f>WEEKDAY('Consolidtaed Data'!$F5351)</f>
        <v>1</v>
      </c>
      <c r="R2669" s="9">
        <f>MONTH('Consolidtaed Data'!$F5351)</f>
        <v>1</v>
      </c>
      <c r="S2669" s="9" t="str">
        <f>TEXT(Table3[[#This Row],[Purchase Date]],"MMMM")</f>
        <v>July</v>
      </c>
      <c r="T2669" s="9">
        <f>YEAR('Consolidtaed Data'!$F5351)</f>
        <v>2021</v>
      </c>
    </row>
    <row r="2670" spans="1:20" x14ac:dyDescent="0.3">
      <c r="A2670" s="9" t="s">
        <v>3683</v>
      </c>
      <c r="B2670" s="9" t="s">
        <v>610</v>
      </c>
      <c r="C2670" s="9" t="s">
        <v>249</v>
      </c>
      <c r="D2670" s="9" t="s">
        <v>315</v>
      </c>
      <c r="E2670" s="9" t="s">
        <v>1521</v>
      </c>
      <c r="F2670" s="10">
        <v>44026</v>
      </c>
      <c r="G2670" s="10" t="str">
        <f>VLOOKUP(Table3[[#This Row],[Product ID]],[1]Products!$A:$G,2,0)</f>
        <v>Product 12</v>
      </c>
      <c r="H2670" s="22">
        <v>2</v>
      </c>
      <c r="I2670" s="9">
        <f>VLOOKUP('Consolidtaed Data'!$B5818,[1]Products!$A:$G,4,0)</f>
        <v>1671</v>
      </c>
      <c r="J2670" s="9">
        <f>VLOOKUP('Consolidtaed Data'!$B5818,[1]Products!$A:$G,3,0)</f>
        <v>1220</v>
      </c>
      <c r="K2670" s="9">
        <f>'Consolidtaed Data'!$J5818*'Consolidtaed Data'!$H5818</f>
        <v>1572</v>
      </c>
      <c r="L2670" s="9">
        <f>'Consolidtaed Data'!$I5818*'Consolidtaed Data'!$H5818</f>
        <v>1894</v>
      </c>
      <c r="M2670" s="9">
        <f>'Consolidtaed Data'!$L5818-'Consolidtaed Data'!$K5818</f>
        <v>362</v>
      </c>
      <c r="N2670" s="9" t="str">
        <f>VLOOKUP('Consolidtaed Data'!$C5818,[1]Locations!$A:$O,2,0)</f>
        <v>Los Angeles</v>
      </c>
      <c r="O2670" s="9" t="str">
        <f>VLOOKUP('Consolidtaed Data'!$D5818,'[1]Sales People'!$A:$B,2,0)</f>
        <v>Gary Rodriguez</v>
      </c>
      <c r="P2670" s="9" t="str">
        <f>VLOOKUP('Consolidtaed Data'!$E5818,[1]Customers!$A:$B,2,0)</f>
        <v>Ralph Richardson</v>
      </c>
      <c r="Q2670" s="11">
        <f>WEEKDAY('Consolidtaed Data'!$F5818)</f>
        <v>6</v>
      </c>
      <c r="R2670" s="9">
        <f>MONTH('Consolidtaed Data'!$F5818)</f>
        <v>3</v>
      </c>
      <c r="S2670" s="9" t="str">
        <f>TEXT(Table3[[#This Row],[Purchase Date]],"MMMM")</f>
        <v>July</v>
      </c>
      <c r="T2670" s="9">
        <f>YEAR('Consolidtaed Data'!$F5818)</f>
        <v>2021</v>
      </c>
    </row>
    <row r="2671" spans="1:20" x14ac:dyDescent="0.3">
      <c r="A2671" s="9" t="s">
        <v>3684</v>
      </c>
      <c r="B2671" s="9" t="s">
        <v>366</v>
      </c>
      <c r="C2671" s="9" t="s">
        <v>42</v>
      </c>
      <c r="D2671" s="9" t="s">
        <v>31</v>
      </c>
      <c r="E2671" s="9" t="s">
        <v>2238</v>
      </c>
      <c r="F2671" s="10">
        <v>44026</v>
      </c>
      <c r="G2671" s="10" t="str">
        <f>VLOOKUP(Table3[[#This Row],[Product ID]],[1]Products!$A:$G,2,0)</f>
        <v>Product 39</v>
      </c>
      <c r="H2671" s="22">
        <v>1</v>
      </c>
      <c r="I2671" s="9">
        <f>VLOOKUP('Consolidtaed Data'!$B6541,[1]Products!$A:$G,4,0)</f>
        <v>1178</v>
      </c>
      <c r="J2671" s="9">
        <f>VLOOKUP('Consolidtaed Data'!$B6541,[1]Products!$A:$G,3,0)</f>
        <v>683</v>
      </c>
      <c r="K2671" s="9">
        <f>'Consolidtaed Data'!$J6541*'Consolidtaed Data'!$H6541</f>
        <v>791</v>
      </c>
      <c r="L2671" s="9">
        <f>'Consolidtaed Data'!$I6541*'Consolidtaed Data'!$H6541</f>
        <v>1522</v>
      </c>
      <c r="M2671" s="9">
        <f>'Consolidtaed Data'!$L6541-'Consolidtaed Data'!$K6541</f>
        <v>161</v>
      </c>
      <c r="N2671" s="9" t="str">
        <f>VLOOKUP('Consolidtaed Data'!$C6541,[1]Locations!$A:$O,2,0)</f>
        <v>Irvine</v>
      </c>
      <c r="O2671" s="9" t="str">
        <f>VLOOKUP('Consolidtaed Data'!$D6541,'[1]Sales People'!$A:$B,2,0)</f>
        <v>Jerry Perry</v>
      </c>
      <c r="P2671" s="9" t="str">
        <f>VLOOKUP('Consolidtaed Data'!$E6541,[1]Customers!$A:$B,2,0)</f>
        <v>Charles Shaw</v>
      </c>
      <c r="Q2671" s="11">
        <f>WEEKDAY('Consolidtaed Data'!$F6541)</f>
        <v>4</v>
      </c>
      <c r="R2671" s="9">
        <f>MONTH('Consolidtaed Data'!$F6541)</f>
        <v>5</v>
      </c>
      <c r="S2671" s="9" t="str">
        <f>TEXT(Table3[[#This Row],[Purchase Date]],"MMMM")</f>
        <v>July</v>
      </c>
      <c r="T2671" s="9">
        <f>YEAR('Consolidtaed Data'!$F6541)</f>
        <v>2021</v>
      </c>
    </row>
    <row r="2672" spans="1:20" x14ac:dyDescent="0.3">
      <c r="A2672" s="9" t="s">
        <v>3685</v>
      </c>
      <c r="B2672" s="9" t="s">
        <v>278</v>
      </c>
      <c r="C2672" s="9" t="s">
        <v>94</v>
      </c>
      <c r="D2672" s="9" t="s">
        <v>95</v>
      </c>
      <c r="E2672" s="9" t="s">
        <v>641</v>
      </c>
      <c r="F2672" s="10">
        <v>44026</v>
      </c>
      <c r="G2672" s="10" t="str">
        <f>VLOOKUP(Table3[[#This Row],[Product ID]],[1]Products!$A:$G,2,0)</f>
        <v>Product 75</v>
      </c>
      <c r="H2672" s="22">
        <v>4</v>
      </c>
      <c r="I2672" s="9">
        <f>VLOOKUP('Consolidtaed Data'!$B6612,[1]Products!$A:$G,4,0)</f>
        <v>530</v>
      </c>
      <c r="J2672" s="9">
        <f>VLOOKUP('Consolidtaed Data'!$B6612,[1]Products!$A:$G,3,0)</f>
        <v>435</v>
      </c>
      <c r="K2672" s="9">
        <f>'Consolidtaed Data'!$J6612*'Consolidtaed Data'!$H6612</f>
        <v>1301</v>
      </c>
      <c r="L2672" s="9">
        <f>'Consolidtaed Data'!$I6612*'Consolidtaed Data'!$H6612</f>
        <v>1587</v>
      </c>
      <c r="M2672" s="9">
        <f>'Consolidtaed Data'!$L6612-'Consolidtaed Data'!$K6612</f>
        <v>214</v>
      </c>
      <c r="N2672" s="9" t="str">
        <f>VLOOKUP('Consolidtaed Data'!$C6612,[1]Locations!$A:$O,2,0)</f>
        <v>Corona</v>
      </c>
      <c r="O2672" s="9" t="str">
        <f>VLOOKUP('Consolidtaed Data'!$D6612,'[1]Sales People'!$A:$B,2,0)</f>
        <v>Carl Hall</v>
      </c>
      <c r="P2672" s="9" t="str">
        <f>VLOOKUP('Consolidtaed Data'!$E6612,[1]Customers!$A:$B,2,0)</f>
        <v>Phillip Harvey</v>
      </c>
      <c r="Q2672" s="11">
        <f>WEEKDAY('Consolidtaed Data'!$F6612)</f>
        <v>3</v>
      </c>
      <c r="R2672" s="9">
        <f>MONTH('Consolidtaed Data'!$F6612)</f>
        <v>5</v>
      </c>
      <c r="S2672" s="9" t="str">
        <f>TEXT(Table3[[#This Row],[Purchase Date]],"MMMM")</f>
        <v>July</v>
      </c>
      <c r="T2672" s="9">
        <f>YEAR('Consolidtaed Data'!$F6612)</f>
        <v>2021</v>
      </c>
    </row>
    <row r="2673" spans="1:20" x14ac:dyDescent="0.3">
      <c r="A2673" s="9" t="s">
        <v>3686</v>
      </c>
      <c r="B2673" s="9" t="s">
        <v>248</v>
      </c>
      <c r="C2673" s="9" t="s">
        <v>8</v>
      </c>
      <c r="D2673" s="9" t="s">
        <v>123</v>
      </c>
      <c r="E2673" s="9" t="s">
        <v>183</v>
      </c>
      <c r="F2673" s="10">
        <v>44026</v>
      </c>
      <c r="G2673" s="10" t="str">
        <f>VLOOKUP(Table3[[#This Row],[Product ID]],[1]Products!$A:$G,2,0)</f>
        <v>Product 97</v>
      </c>
      <c r="H2673" s="22">
        <v>1</v>
      </c>
      <c r="I2673" s="9">
        <f>VLOOKUP('Consolidtaed Data'!$B7406,[1]Products!$A:$G,4,0)</f>
        <v>217</v>
      </c>
      <c r="J2673" s="9">
        <f>VLOOKUP('Consolidtaed Data'!$B7406,[1]Products!$A:$G,3,0)</f>
        <v>171</v>
      </c>
      <c r="K2673" s="9">
        <f>'Consolidtaed Data'!$J7406*'Consolidtaed Data'!$H7406</f>
        <v>592</v>
      </c>
      <c r="L2673" s="9">
        <f>'Consolidtaed Data'!$I7406*'Consolidtaed Data'!$H7406</f>
        <v>1004</v>
      </c>
      <c r="M2673" s="9">
        <f>'Consolidtaed Data'!$L7406-'Consolidtaed Data'!$K7406</f>
        <v>1032</v>
      </c>
      <c r="N2673" s="9" t="str">
        <f>VLOOKUP('Consolidtaed Data'!$C7406,[1]Locations!$A:$O,2,0)</f>
        <v>East Los Angeles</v>
      </c>
      <c r="O2673" s="9" t="str">
        <f>VLOOKUP('Consolidtaed Data'!$D7406,'[1]Sales People'!$A:$B,2,0)</f>
        <v>Kenneth Bradley</v>
      </c>
      <c r="P2673" s="9" t="str">
        <f>VLOOKUP('Consolidtaed Data'!$E7406,[1]Customers!$A:$B,2,0)</f>
        <v>Jose Ellis</v>
      </c>
      <c r="Q2673" s="11">
        <f>WEEKDAY('Consolidtaed Data'!$F7406)</f>
        <v>6</v>
      </c>
      <c r="R2673" s="9">
        <f>MONTH('Consolidtaed Data'!$F7406)</f>
        <v>7</v>
      </c>
      <c r="S2673" s="9" t="str">
        <f>TEXT(Table3[[#This Row],[Purchase Date]],"MMMM")</f>
        <v>July</v>
      </c>
      <c r="T2673" s="9">
        <f>YEAR('Consolidtaed Data'!$F7406)</f>
        <v>2021</v>
      </c>
    </row>
    <row r="2674" spans="1:20" x14ac:dyDescent="0.3">
      <c r="A2674" s="9" t="s">
        <v>3687</v>
      </c>
      <c r="B2674" s="9" t="s">
        <v>572</v>
      </c>
      <c r="C2674" s="9" t="s">
        <v>12</v>
      </c>
      <c r="D2674" s="9" t="s">
        <v>241</v>
      </c>
      <c r="E2674" s="9" t="s">
        <v>1189</v>
      </c>
      <c r="F2674" s="10">
        <v>44026</v>
      </c>
      <c r="G2674" s="10" t="str">
        <f>VLOOKUP(Table3[[#This Row],[Product ID]],[1]Products!$A:$G,2,0)</f>
        <v>Product 22</v>
      </c>
      <c r="H2674" s="22">
        <v>1</v>
      </c>
      <c r="I2674" s="9">
        <f>VLOOKUP('Consolidtaed Data'!$B8317,[1]Products!$A:$G,4,0)</f>
        <v>871</v>
      </c>
      <c r="J2674" s="9">
        <f>VLOOKUP('Consolidtaed Data'!$B8317,[1]Products!$A:$G,3,0)</f>
        <v>540</v>
      </c>
      <c r="K2674" s="9">
        <f>'Consolidtaed Data'!$J8317*'Consolidtaed Data'!$H8317</f>
        <v>4554</v>
      </c>
      <c r="L2674" s="9">
        <f>'Consolidtaed Data'!$I8317*'Consolidtaed Data'!$H8317</f>
        <v>7230</v>
      </c>
      <c r="M2674" s="9">
        <f>'Consolidtaed Data'!$L8317-'Consolidtaed Data'!$K8317</f>
        <v>1144</v>
      </c>
      <c r="N2674" s="9" t="str">
        <f>VLOOKUP('Consolidtaed Data'!$C8317,[1]Locations!$A:$O,2,0)</f>
        <v>Murrieta</v>
      </c>
      <c r="O2674" s="9" t="str">
        <f>VLOOKUP('Consolidtaed Data'!$D8317,'[1]Sales People'!$A:$B,2,0)</f>
        <v>Andrew Bowman</v>
      </c>
      <c r="P2674" s="9" t="str">
        <f>VLOOKUP('Consolidtaed Data'!$E8317,[1]Customers!$A:$B,2,0)</f>
        <v>Samuel Hamilton</v>
      </c>
      <c r="Q2674" s="11">
        <f>WEEKDAY('Consolidtaed Data'!$F8317)</f>
        <v>7</v>
      </c>
      <c r="R2674" s="9">
        <f>MONTH('Consolidtaed Data'!$F8317)</f>
        <v>9</v>
      </c>
      <c r="S2674" s="9" t="str">
        <f>TEXT(Table3[[#This Row],[Purchase Date]],"MMMM")</f>
        <v>July</v>
      </c>
      <c r="T2674" s="9">
        <f>YEAR('Consolidtaed Data'!$F8317)</f>
        <v>2021</v>
      </c>
    </row>
    <row r="2675" spans="1:20" x14ac:dyDescent="0.3">
      <c r="A2675" s="9" t="s">
        <v>3688</v>
      </c>
      <c r="B2675" s="9" t="s">
        <v>119</v>
      </c>
      <c r="C2675" s="9" t="s">
        <v>302</v>
      </c>
      <c r="D2675" s="9" t="s">
        <v>31</v>
      </c>
      <c r="E2675" s="9" t="s">
        <v>557</v>
      </c>
      <c r="F2675" s="10">
        <v>44026</v>
      </c>
      <c r="G2675" s="10" t="str">
        <f>VLOOKUP(Table3[[#This Row],[Product ID]],[1]Products!$A:$G,2,0)</f>
        <v>Product 67</v>
      </c>
      <c r="H2675" s="22">
        <v>3</v>
      </c>
      <c r="I2675" s="9">
        <f>VLOOKUP('Consolidtaed Data'!$B8417,[1]Products!$A:$G,4,0)</f>
        <v>392</v>
      </c>
      <c r="J2675" s="9">
        <f>VLOOKUP('Consolidtaed Data'!$B8417,[1]Products!$A:$G,3,0)</f>
        <v>255</v>
      </c>
      <c r="K2675" s="9">
        <f>'Consolidtaed Data'!$J8417*'Consolidtaed Data'!$H8417</f>
        <v>3915</v>
      </c>
      <c r="L2675" s="9">
        <f>'Consolidtaed Data'!$I8417*'Consolidtaed Data'!$H8417</f>
        <v>5436</v>
      </c>
      <c r="M2675" s="9">
        <f>'Consolidtaed Data'!$L8417-'Consolidtaed Data'!$K8417</f>
        <v>238</v>
      </c>
      <c r="N2675" s="9" t="str">
        <f>VLOOKUP('Consolidtaed Data'!$C8417,[1]Locations!$A:$O,2,0)</f>
        <v>Simi Valley</v>
      </c>
      <c r="O2675" s="9" t="str">
        <f>VLOOKUP('Consolidtaed Data'!$D8417,'[1]Sales People'!$A:$B,2,0)</f>
        <v>Brian Davis</v>
      </c>
      <c r="P2675" s="9" t="str">
        <f>VLOOKUP('Consolidtaed Data'!$E8417,[1]Customers!$A:$B,2,0)</f>
        <v>Jeremy Allen</v>
      </c>
      <c r="Q2675" s="11">
        <f>WEEKDAY('Consolidtaed Data'!$F8417)</f>
        <v>7</v>
      </c>
      <c r="R2675" s="9">
        <f>MONTH('Consolidtaed Data'!$F8417)</f>
        <v>10</v>
      </c>
      <c r="S2675" s="9" t="str">
        <f>TEXT(Table3[[#This Row],[Purchase Date]],"MMMM")</f>
        <v>July</v>
      </c>
      <c r="T2675" s="9">
        <f>YEAR('Consolidtaed Data'!$F8417)</f>
        <v>2021</v>
      </c>
    </row>
    <row r="2676" spans="1:20" x14ac:dyDescent="0.3">
      <c r="A2676" s="9" t="s">
        <v>3689</v>
      </c>
      <c r="B2676" s="9" t="s">
        <v>364</v>
      </c>
      <c r="C2676" s="9" t="s">
        <v>104</v>
      </c>
      <c r="D2676" s="9" t="s">
        <v>22</v>
      </c>
      <c r="E2676" s="9" t="s">
        <v>989</v>
      </c>
      <c r="F2676" s="10">
        <v>44026</v>
      </c>
      <c r="G2676" s="10" t="str">
        <f>VLOOKUP(Table3[[#This Row],[Product ID]],[1]Products!$A:$G,2,0)</f>
        <v>Product 45</v>
      </c>
      <c r="H2676" s="22">
        <v>2</v>
      </c>
      <c r="I2676" s="9">
        <f>VLOOKUP('Consolidtaed Data'!$B8461,[1]Products!$A:$G,4,0)</f>
        <v>1635</v>
      </c>
      <c r="J2676" s="9">
        <f>VLOOKUP('Consolidtaed Data'!$B8461,[1]Products!$A:$G,3,0)</f>
        <v>1046</v>
      </c>
      <c r="K2676" s="9">
        <f>'Consolidtaed Data'!$J8461*'Consolidtaed Data'!$H8461</f>
        <v>2732</v>
      </c>
      <c r="L2676" s="9">
        <f>'Consolidtaed Data'!$I8461*'Consolidtaed Data'!$H8461</f>
        <v>4476</v>
      </c>
      <c r="M2676" s="9">
        <f>'Consolidtaed Data'!$L8461-'Consolidtaed Data'!$K8461</f>
        <v>766</v>
      </c>
      <c r="N2676" s="9" t="str">
        <f>VLOOKUP('Consolidtaed Data'!$C8461,[1]Locations!$A:$O,2,0)</f>
        <v>Costa Mesa</v>
      </c>
      <c r="O2676" s="9" t="str">
        <f>VLOOKUP('Consolidtaed Data'!$D8461,'[1]Sales People'!$A:$B,2,0)</f>
        <v>Howard Sims</v>
      </c>
      <c r="P2676" s="9" t="str">
        <f>VLOOKUP('Consolidtaed Data'!$E8461,[1]Customers!$A:$B,2,0)</f>
        <v>Keith Stephens</v>
      </c>
      <c r="Q2676" s="11">
        <f>WEEKDAY('Consolidtaed Data'!$F8461)</f>
        <v>3</v>
      </c>
      <c r="R2676" s="9">
        <f>MONTH('Consolidtaed Data'!$F8461)</f>
        <v>10</v>
      </c>
      <c r="S2676" s="9" t="str">
        <f>TEXT(Table3[[#This Row],[Purchase Date]],"MMMM")</f>
        <v>July</v>
      </c>
      <c r="T2676" s="9">
        <f>YEAR('Consolidtaed Data'!$F8461)</f>
        <v>2021</v>
      </c>
    </row>
    <row r="2677" spans="1:20" x14ac:dyDescent="0.3">
      <c r="A2677" s="9" t="s">
        <v>3690</v>
      </c>
      <c r="B2677" s="9" t="s">
        <v>204</v>
      </c>
      <c r="C2677" s="9" t="s">
        <v>319</v>
      </c>
      <c r="D2677" s="9" t="s">
        <v>46</v>
      </c>
      <c r="E2677" s="9" t="s">
        <v>1039</v>
      </c>
      <c r="F2677" s="10">
        <v>44026</v>
      </c>
      <c r="G2677" s="10" t="str">
        <f>VLOOKUP(Table3[[#This Row],[Product ID]],[1]Products!$A:$G,2,0)</f>
        <v>Product 101</v>
      </c>
      <c r="H2677" s="22">
        <v>1</v>
      </c>
      <c r="I2677" s="9">
        <f>VLOOKUP('Consolidtaed Data'!$B8630,[1]Products!$A:$G,4,0)</f>
        <v>2391</v>
      </c>
      <c r="J2677" s="9">
        <f>VLOOKUP('Consolidtaed Data'!$B8630,[1]Products!$A:$G,3,0)</f>
        <v>1291</v>
      </c>
      <c r="K2677" s="9">
        <f>'Consolidtaed Data'!$J8630*'Consolidtaed Data'!$H8630</f>
        <v>395</v>
      </c>
      <c r="L2677" s="9">
        <f>'Consolidtaed Data'!$I8630*'Consolidtaed Data'!$H8630</f>
        <v>556</v>
      </c>
      <c r="M2677" s="9">
        <f>'Consolidtaed Data'!$L8630-'Consolidtaed Data'!$K8630</f>
        <v>286</v>
      </c>
      <c r="N2677" s="9" t="str">
        <f>VLOOKUP('Consolidtaed Data'!$C8630,[1]Locations!$A:$O,2,0)</f>
        <v>Rancho Cucamonga</v>
      </c>
      <c r="O2677" s="9" t="str">
        <f>VLOOKUP('Consolidtaed Data'!$D8630,'[1]Sales People'!$A:$B,2,0)</f>
        <v>Scott Clark</v>
      </c>
      <c r="P2677" s="9" t="str">
        <f>VLOOKUP('Consolidtaed Data'!$E8630,[1]Customers!$A:$B,2,0)</f>
        <v>Steven Martinez</v>
      </c>
      <c r="Q2677" s="11">
        <f>WEEKDAY('Consolidtaed Data'!$F8630)</f>
        <v>2</v>
      </c>
      <c r="R2677" s="9">
        <f>MONTH('Consolidtaed Data'!$F8630)</f>
        <v>10</v>
      </c>
      <c r="S2677" s="9" t="str">
        <f>TEXT(Table3[[#This Row],[Purchase Date]],"MMMM")</f>
        <v>July</v>
      </c>
      <c r="T2677" s="9">
        <f>YEAR('Consolidtaed Data'!$F8630)</f>
        <v>2021</v>
      </c>
    </row>
    <row r="2678" spans="1:20" x14ac:dyDescent="0.3">
      <c r="A2678" s="9" t="s">
        <v>3691</v>
      </c>
      <c r="B2678" s="9" t="s">
        <v>151</v>
      </c>
      <c r="C2678" s="9" t="s">
        <v>412</v>
      </c>
      <c r="D2678" s="9" t="s">
        <v>56</v>
      </c>
      <c r="E2678" s="9" t="s">
        <v>1432</v>
      </c>
      <c r="F2678" s="10">
        <v>44026</v>
      </c>
      <c r="G2678" s="10" t="str">
        <f>VLOOKUP(Table3[[#This Row],[Product ID]],[1]Products!$A:$G,2,0)</f>
        <v>Product 94</v>
      </c>
      <c r="H2678" s="22">
        <v>1</v>
      </c>
      <c r="I2678" s="9">
        <f>VLOOKUP('Consolidtaed Data'!$B9374,[1]Products!$A:$G,4,0)</f>
        <v>556</v>
      </c>
      <c r="J2678" s="9">
        <f>VLOOKUP('Consolidtaed Data'!$B9374,[1]Products!$A:$G,3,0)</f>
        <v>395</v>
      </c>
      <c r="K2678" s="9">
        <f>'Consolidtaed Data'!$J9374*'Consolidtaed Data'!$H9374</f>
        <v>5284</v>
      </c>
      <c r="L2678" s="9">
        <f>'Consolidtaed Data'!$I9374*'Consolidtaed Data'!$H9374</f>
        <v>7888</v>
      </c>
      <c r="M2678" s="9">
        <f>'Consolidtaed Data'!$L9374-'Consolidtaed Data'!$K9374</f>
        <v>383</v>
      </c>
      <c r="N2678" s="9" t="str">
        <f>VLOOKUP('Consolidtaed Data'!$C9374,[1]Locations!$A:$O,2,0)</f>
        <v>Fontana</v>
      </c>
      <c r="O2678" s="9" t="str">
        <f>VLOOKUP('Consolidtaed Data'!$D9374,'[1]Sales People'!$A:$B,2,0)</f>
        <v>Larry Castillo</v>
      </c>
      <c r="P2678" s="9" t="str">
        <f>VLOOKUP('Consolidtaed Data'!$E9374,[1]Customers!$A:$B,2,0)</f>
        <v>Kenneth Hill</v>
      </c>
      <c r="Q2678" s="11">
        <f>WEEKDAY('Consolidtaed Data'!$F9374)</f>
        <v>5</v>
      </c>
      <c r="R2678" s="9">
        <f>MONTH('Consolidtaed Data'!$F9374)</f>
        <v>12</v>
      </c>
      <c r="S2678" s="9" t="str">
        <f>TEXT(Table3[[#This Row],[Purchase Date]],"MMMM")</f>
        <v>July</v>
      </c>
      <c r="T2678" s="9">
        <f>YEAR('Consolidtaed Data'!$F9374)</f>
        <v>2021</v>
      </c>
    </row>
    <row r="2679" spans="1:20" x14ac:dyDescent="0.3">
      <c r="A2679" s="9" t="s">
        <v>3692</v>
      </c>
      <c r="B2679" s="9" t="s">
        <v>369</v>
      </c>
      <c r="C2679" s="9" t="s">
        <v>325</v>
      </c>
      <c r="D2679" s="9" t="s">
        <v>17</v>
      </c>
      <c r="E2679" s="9" t="s">
        <v>1834</v>
      </c>
      <c r="F2679" s="10">
        <v>44027</v>
      </c>
      <c r="G2679" s="10" t="str">
        <f>VLOOKUP(Table3[[#This Row],[Product ID]],[1]Products!$A:$G,2,0)</f>
        <v>Product 8</v>
      </c>
      <c r="H2679" s="22">
        <v>1</v>
      </c>
      <c r="I2679" s="9">
        <f>VLOOKUP('Consolidtaed Data'!$B5090,[1]Products!$A:$G,4,0)</f>
        <v>1103</v>
      </c>
      <c r="J2679" s="9">
        <f>VLOOKUP('Consolidtaed Data'!$B5090,[1]Products!$A:$G,3,0)</f>
        <v>838</v>
      </c>
      <c r="K2679" s="9">
        <f>'Consolidtaed Data'!$J5090*'Consolidtaed Data'!$H5090</f>
        <v>425</v>
      </c>
      <c r="L2679" s="9">
        <f>'Consolidtaed Data'!$I5090*'Consolidtaed Data'!$H5090</f>
        <v>545</v>
      </c>
      <c r="M2679" s="9">
        <f>'Consolidtaed Data'!$L5090-'Consolidtaed Data'!$K5090</f>
        <v>2676</v>
      </c>
      <c r="N2679" s="9" t="str">
        <f>VLOOKUP('Consolidtaed Data'!$C5090,[1]Locations!$A:$O,2,0)</f>
        <v>Burbank</v>
      </c>
      <c r="O2679" s="9" t="str">
        <f>VLOOKUP('Consolidtaed Data'!$D5090,'[1]Sales People'!$A:$B,2,0)</f>
        <v>Brian Thomas</v>
      </c>
      <c r="P2679" s="9" t="str">
        <f>VLOOKUP('Consolidtaed Data'!$E5090,[1]Customers!$A:$B,2,0)</f>
        <v>Victor Martinez</v>
      </c>
      <c r="Q2679" s="11">
        <f>WEEKDAY('Consolidtaed Data'!$F5090)</f>
        <v>7</v>
      </c>
      <c r="R2679" s="9">
        <f>MONTH('Consolidtaed Data'!$F5090)</f>
        <v>1</v>
      </c>
      <c r="S2679" s="9" t="str">
        <f>TEXT(Table3[[#This Row],[Purchase Date]],"MMMM")</f>
        <v>July</v>
      </c>
      <c r="T2679" s="9">
        <f>YEAR('Consolidtaed Data'!$F5090)</f>
        <v>2021</v>
      </c>
    </row>
    <row r="2680" spans="1:20" x14ac:dyDescent="0.3">
      <c r="A2680" s="9" t="s">
        <v>3693</v>
      </c>
      <c r="B2680" s="9" t="s">
        <v>79</v>
      </c>
      <c r="C2680" s="9" t="s">
        <v>253</v>
      </c>
      <c r="D2680" s="9" t="s">
        <v>43</v>
      </c>
      <c r="E2680" s="9" t="s">
        <v>162</v>
      </c>
      <c r="F2680" s="10">
        <v>44027</v>
      </c>
      <c r="G2680" s="10" t="str">
        <f>VLOOKUP(Table3[[#This Row],[Product ID]],[1]Products!$A:$G,2,0)</f>
        <v>Product 80</v>
      </c>
      <c r="H2680" s="22">
        <v>1</v>
      </c>
      <c r="I2680" s="9">
        <f>VLOOKUP('Consolidtaed Data'!$B5132,[1]Products!$A:$G,4,0)</f>
        <v>818</v>
      </c>
      <c r="J2680" s="9">
        <f>VLOOKUP('Consolidtaed Data'!$B5132,[1]Products!$A:$G,3,0)</f>
        <v>450</v>
      </c>
      <c r="K2680" s="9">
        <f>'Consolidtaed Data'!$J5132*'Consolidtaed Data'!$H5132</f>
        <v>208</v>
      </c>
      <c r="L2680" s="9">
        <f>'Consolidtaed Data'!$I5132*'Consolidtaed Data'!$H5132</f>
        <v>315</v>
      </c>
      <c r="M2680" s="9">
        <f>'Consolidtaed Data'!$L5132-'Consolidtaed Data'!$K5132</f>
        <v>696</v>
      </c>
      <c r="N2680" s="9" t="str">
        <f>VLOOKUP('Consolidtaed Data'!$C5132,[1]Locations!$A:$O,2,0)</f>
        <v>Simi Valley</v>
      </c>
      <c r="O2680" s="9" t="str">
        <f>VLOOKUP('Consolidtaed Data'!$D5132,'[1]Sales People'!$A:$B,2,0)</f>
        <v>Joshua Cook</v>
      </c>
      <c r="P2680" s="9" t="str">
        <f>VLOOKUP('Consolidtaed Data'!$E5132,[1]Customers!$A:$B,2,0)</f>
        <v>Fred Romero</v>
      </c>
      <c r="Q2680" s="11">
        <f>WEEKDAY('Consolidtaed Data'!$F5132)</f>
        <v>4</v>
      </c>
      <c r="R2680" s="9">
        <f>MONTH('Consolidtaed Data'!$F5132)</f>
        <v>1</v>
      </c>
      <c r="S2680" s="9" t="str">
        <f>TEXT(Table3[[#This Row],[Purchase Date]],"MMMM")</f>
        <v>July</v>
      </c>
      <c r="T2680" s="9">
        <f>YEAR('Consolidtaed Data'!$F5132)</f>
        <v>2021</v>
      </c>
    </row>
    <row r="2681" spans="1:20" x14ac:dyDescent="0.3">
      <c r="A2681" s="9" t="s">
        <v>3694</v>
      </c>
      <c r="B2681" s="9" t="s">
        <v>572</v>
      </c>
      <c r="C2681" s="9" t="s">
        <v>157</v>
      </c>
      <c r="D2681" s="9" t="s">
        <v>127</v>
      </c>
      <c r="E2681" s="9" t="s">
        <v>154</v>
      </c>
      <c r="F2681" s="10">
        <v>44027</v>
      </c>
      <c r="G2681" s="10" t="str">
        <f>VLOOKUP(Table3[[#This Row],[Product ID]],[1]Products!$A:$G,2,0)</f>
        <v>Product 22</v>
      </c>
      <c r="H2681" s="22">
        <v>2</v>
      </c>
      <c r="I2681" s="9">
        <f>VLOOKUP('Consolidtaed Data'!$B5446,[1]Products!$A:$G,4,0)</f>
        <v>2353</v>
      </c>
      <c r="J2681" s="9">
        <f>VLOOKUP('Consolidtaed Data'!$B5446,[1]Products!$A:$G,3,0)</f>
        <v>1788</v>
      </c>
      <c r="K2681" s="9">
        <f>'Consolidtaed Data'!$J5446*'Consolidtaed Data'!$H5446</f>
        <v>5164</v>
      </c>
      <c r="L2681" s="9">
        <f>'Consolidtaed Data'!$I5446*'Consolidtaed Data'!$H5446</f>
        <v>9564</v>
      </c>
      <c r="M2681" s="9">
        <f>'Consolidtaed Data'!$L5446-'Consolidtaed Data'!$K5446</f>
        <v>2511</v>
      </c>
      <c r="N2681" s="9" t="str">
        <f>VLOOKUP('Consolidtaed Data'!$C5446,[1]Locations!$A:$O,2,0)</f>
        <v>Vallejo</v>
      </c>
      <c r="O2681" s="9" t="str">
        <f>VLOOKUP('Consolidtaed Data'!$D5446,'[1]Sales People'!$A:$B,2,0)</f>
        <v>Clarence Fox</v>
      </c>
      <c r="P2681" s="9" t="str">
        <f>VLOOKUP('Consolidtaed Data'!$E5446,[1]Customers!$A:$B,2,0)</f>
        <v>Antonio Diaz</v>
      </c>
      <c r="Q2681" s="11">
        <f>WEEKDAY('Consolidtaed Data'!$F5446)</f>
        <v>7</v>
      </c>
      <c r="R2681" s="9">
        <f>MONTH('Consolidtaed Data'!$F5446)</f>
        <v>2</v>
      </c>
      <c r="S2681" s="9" t="str">
        <f>TEXT(Table3[[#This Row],[Purchase Date]],"MMMM")</f>
        <v>July</v>
      </c>
      <c r="T2681" s="9">
        <f>YEAR('Consolidtaed Data'!$F5446)</f>
        <v>2021</v>
      </c>
    </row>
    <row r="2682" spans="1:20" x14ac:dyDescent="0.3">
      <c r="A2682" s="9" t="s">
        <v>3695</v>
      </c>
      <c r="B2682" s="9" t="s">
        <v>610</v>
      </c>
      <c r="C2682" s="9" t="s">
        <v>226</v>
      </c>
      <c r="D2682" s="9" t="s">
        <v>95</v>
      </c>
      <c r="E2682" s="9" t="s">
        <v>917</v>
      </c>
      <c r="F2682" s="10">
        <v>44027</v>
      </c>
      <c r="G2682" s="10" t="str">
        <f>VLOOKUP(Table3[[#This Row],[Product ID]],[1]Products!$A:$G,2,0)</f>
        <v>Product 12</v>
      </c>
      <c r="H2682" s="22">
        <v>2</v>
      </c>
      <c r="I2682" s="9">
        <f>VLOOKUP('Consolidtaed Data'!$B5586,[1]Products!$A:$G,4,0)</f>
        <v>817</v>
      </c>
      <c r="J2682" s="9">
        <f>VLOOKUP('Consolidtaed Data'!$B5586,[1]Products!$A:$G,3,0)</f>
        <v>409</v>
      </c>
      <c r="K2682" s="9">
        <f>'Consolidtaed Data'!$J5586*'Consolidtaed Data'!$H5586</f>
        <v>244</v>
      </c>
      <c r="L2682" s="9">
        <f>'Consolidtaed Data'!$I5586*'Consolidtaed Data'!$H5586</f>
        <v>380</v>
      </c>
      <c r="M2682" s="9">
        <f>'Consolidtaed Data'!$L5586-'Consolidtaed Data'!$K5586</f>
        <v>374</v>
      </c>
      <c r="N2682" s="9" t="str">
        <f>VLOOKUP('Consolidtaed Data'!$C5586,[1]Locations!$A:$O,2,0)</f>
        <v>Simi Valley</v>
      </c>
      <c r="O2682" s="9" t="str">
        <f>VLOOKUP('Consolidtaed Data'!$D5586,'[1]Sales People'!$A:$B,2,0)</f>
        <v>Kevin Butler</v>
      </c>
      <c r="P2682" s="9" t="str">
        <f>VLOOKUP('Consolidtaed Data'!$E5586,[1]Customers!$A:$B,2,0)</f>
        <v>Adam Duncan</v>
      </c>
      <c r="Q2682" s="11">
        <f>WEEKDAY('Consolidtaed Data'!$F5586)</f>
        <v>5</v>
      </c>
      <c r="R2682" s="9">
        <f>MONTH('Consolidtaed Data'!$F5586)</f>
        <v>2</v>
      </c>
      <c r="S2682" s="9" t="str">
        <f>TEXT(Table3[[#This Row],[Purchase Date]],"MMMM")</f>
        <v>July</v>
      </c>
      <c r="T2682" s="9">
        <f>YEAR('Consolidtaed Data'!$F5586)</f>
        <v>2021</v>
      </c>
    </row>
    <row r="2683" spans="1:20" x14ac:dyDescent="0.3">
      <c r="A2683" s="9" t="s">
        <v>3696</v>
      </c>
      <c r="B2683" s="9" t="s">
        <v>382</v>
      </c>
      <c r="C2683" s="9" t="s">
        <v>63</v>
      </c>
      <c r="D2683" s="9" t="s">
        <v>149</v>
      </c>
      <c r="E2683" s="9" t="s">
        <v>723</v>
      </c>
      <c r="F2683" s="10">
        <v>44027</v>
      </c>
      <c r="G2683" s="10" t="str">
        <f>VLOOKUP(Table3[[#This Row],[Product ID]],[1]Products!$A:$G,2,0)</f>
        <v>Product 50</v>
      </c>
      <c r="H2683" s="22">
        <v>1</v>
      </c>
      <c r="I2683" s="9">
        <f>VLOOKUP('Consolidtaed Data'!$B5692,[1]Products!$A:$G,4,0)</f>
        <v>2294</v>
      </c>
      <c r="J2683" s="9">
        <f>VLOOKUP('Consolidtaed Data'!$B5692,[1]Products!$A:$G,3,0)</f>
        <v>1399</v>
      </c>
      <c r="K2683" s="9">
        <f>'Consolidtaed Data'!$J5692*'Consolidtaed Data'!$H5692</f>
        <v>1777</v>
      </c>
      <c r="L2683" s="9">
        <f>'Consolidtaed Data'!$I5692*'Consolidtaed Data'!$H5692</f>
        <v>2141</v>
      </c>
      <c r="M2683" s="9">
        <f>'Consolidtaed Data'!$L5692-'Consolidtaed Data'!$K5692</f>
        <v>49</v>
      </c>
      <c r="N2683" s="9" t="str">
        <f>VLOOKUP('Consolidtaed Data'!$C5692,[1]Locations!$A:$O,2,0)</f>
        <v>Pomona</v>
      </c>
      <c r="O2683" s="9" t="str">
        <f>VLOOKUP('Consolidtaed Data'!$D5692,'[1]Sales People'!$A:$B,2,0)</f>
        <v>Kenneth Fields</v>
      </c>
      <c r="P2683" s="9" t="str">
        <f>VLOOKUP('Consolidtaed Data'!$E5692,[1]Customers!$A:$B,2,0)</f>
        <v>Jesse Wells</v>
      </c>
      <c r="Q2683" s="11">
        <f>WEEKDAY('Consolidtaed Data'!$F5692)</f>
        <v>4</v>
      </c>
      <c r="R2683" s="9">
        <f>MONTH('Consolidtaed Data'!$F5692)</f>
        <v>2</v>
      </c>
      <c r="S2683" s="9" t="str">
        <f>TEXT(Table3[[#This Row],[Purchase Date]],"MMMM")</f>
        <v>July</v>
      </c>
      <c r="T2683" s="9">
        <f>YEAR('Consolidtaed Data'!$F5692)</f>
        <v>2021</v>
      </c>
    </row>
    <row r="2684" spans="1:20" x14ac:dyDescent="0.3">
      <c r="A2684" s="9" t="s">
        <v>3697</v>
      </c>
      <c r="B2684" s="9" t="s">
        <v>580</v>
      </c>
      <c r="C2684" s="9" t="s">
        <v>253</v>
      </c>
      <c r="D2684" s="9" t="s">
        <v>220</v>
      </c>
      <c r="E2684" s="9" t="s">
        <v>1536</v>
      </c>
      <c r="F2684" s="10">
        <v>44027</v>
      </c>
      <c r="G2684" s="10" t="str">
        <f>VLOOKUP(Table3[[#This Row],[Product ID]],[1]Products!$A:$G,2,0)</f>
        <v>Product 1</v>
      </c>
      <c r="H2684" s="22">
        <v>1</v>
      </c>
      <c r="I2684" s="9">
        <f>VLOOKUP('Consolidtaed Data'!$B6370,[1]Products!$A:$G,4,0)</f>
        <v>667</v>
      </c>
      <c r="J2684" s="9">
        <f>VLOOKUP('Consolidtaed Data'!$B6370,[1]Products!$A:$G,3,0)</f>
        <v>387</v>
      </c>
      <c r="K2684" s="9">
        <f>'Consolidtaed Data'!$J6370*'Consolidtaed Data'!$H6370</f>
        <v>540</v>
      </c>
      <c r="L2684" s="9">
        <f>'Consolidtaed Data'!$I6370*'Consolidtaed Data'!$H6370</f>
        <v>871</v>
      </c>
      <c r="M2684" s="9">
        <f>'Consolidtaed Data'!$L6370-'Consolidtaed Data'!$K6370</f>
        <v>102</v>
      </c>
      <c r="N2684" s="9" t="str">
        <f>VLOOKUP('Consolidtaed Data'!$C6370,[1]Locations!$A:$O,2,0)</f>
        <v>Jurupa Valley</v>
      </c>
      <c r="O2684" s="9" t="str">
        <f>VLOOKUP('Consolidtaed Data'!$D6370,'[1]Sales People'!$A:$B,2,0)</f>
        <v>Martin Perry</v>
      </c>
      <c r="P2684" s="9" t="str">
        <f>VLOOKUP('Consolidtaed Data'!$E6370,[1]Customers!$A:$B,2,0)</f>
        <v>Ralph Jacobs</v>
      </c>
      <c r="Q2684" s="11">
        <f>WEEKDAY('Consolidtaed Data'!$F6370)</f>
        <v>4</v>
      </c>
      <c r="R2684" s="9">
        <f>MONTH('Consolidtaed Data'!$F6370)</f>
        <v>4</v>
      </c>
      <c r="S2684" s="9" t="str">
        <f>TEXT(Table3[[#This Row],[Purchase Date]],"MMMM")</f>
        <v>July</v>
      </c>
      <c r="T2684" s="9">
        <f>YEAR('Consolidtaed Data'!$F6370)</f>
        <v>2021</v>
      </c>
    </row>
    <row r="2685" spans="1:20" x14ac:dyDescent="0.3">
      <c r="A2685" s="9" t="s">
        <v>3698</v>
      </c>
      <c r="B2685" s="9" t="s">
        <v>364</v>
      </c>
      <c r="C2685" s="9" t="s">
        <v>462</v>
      </c>
      <c r="D2685" s="9" t="s">
        <v>26</v>
      </c>
      <c r="E2685" s="9" t="s">
        <v>913</v>
      </c>
      <c r="F2685" s="10">
        <v>44027</v>
      </c>
      <c r="G2685" s="10" t="str">
        <f>VLOOKUP(Table3[[#This Row],[Product ID]],[1]Products!$A:$G,2,0)</f>
        <v>Product 45</v>
      </c>
      <c r="H2685" s="22">
        <v>3</v>
      </c>
      <c r="I2685" s="9">
        <f>VLOOKUP('Consolidtaed Data'!$B6462,[1]Products!$A:$G,4,0)</f>
        <v>886</v>
      </c>
      <c r="J2685" s="9">
        <f>VLOOKUP('Consolidtaed Data'!$B6462,[1]Products!$A:$G,3,0)</f>
        <v>478</v>
      </c>
      <c r="K2685" s="9">
        <f>'Consolidtaed Data'!$J6462*'Consolidtaed Data'!$H6462</f>
        <v>1686</v>
      </c>
      <c r="L2685" s="9">
        <f>'Consolidtaed Data'!$I6462*'Consolidtaed Data'!$H6462</f>
        <v>2478</v>
      </c>
      <c r="M2685" s="9">
        <f>'Consolidtaed Data'!$L6462-'Consolidtaed Data'!$K6462</f>
        <v>742</v>
      </c>
      <c r="N2685" s="9" t="str">
        <f>VLOOKUP('Consolidtaed Data'!$C6462,[1]Locations!$A:$O,2,0)</f>
        <v>Long Beach</v>
      </c>
      <c r="O2685" s="9" t="str">
        <f>VLOOKUP('Consolidtaed Data'!$D6462,'[1]Sales People'!$A:$B,2,0)</f>
        <v>Ryan Welch</v>
      </c>
      <c r="P2685" s="9" t="str">
        <f>VLOOKUP('Consolidtaed Data'!$E6462,[1]Customers!$A:$B,2,0)</f>
        <v>Andrew Robinson</v>
      </c>
      <c r="Q2685" s="11">
        <f>WEEKDAY('Consolidtaed Data'!$F6462)</f>
        <v>4</v>
      </c>
      <c r="R2685" s="9">
        <f>MONTH('Consolidtaed Data'!$F6462)</f>
        <v>5</v>
      </c>
      <c r="S2685" s="9" t="str">
        <f>TEXT(Table3[[#This Row],[Purchase Date]],"MMMM")</f>
        <v>July</v>
      </c>
      <c r="T2685" s="9">
        <f>YEAR('Consolidtaed Data'!$F6462)</f>
        <v>2021</v>
      </c>
    </row>
    <row r="2686" spans="1:20" x14ac:dyDescent="0.3">
      <c r="A2686" s="9" t="s">
        <v>3699</v>
      </c>
      <c r="B2686" s="9" t="s">
        <v>230</v>
      </c>
      <c r="C2686" s="9" t="s">
        <v>45</v>
      </c>
      <c r="D2686" s="9" t="s">
        <v>91</v>
      </c>
      <c r="E2686" s="9" t="s">
        <v>1112</v>
      </c>
      <c r="F2686" s="10">
        <v>44027</v>
      </c>
      <c r="G2686" s="10" t="str">
        <f>VLOOKUP(Table3[[#This Row],[Product ID]],[1]Products!$A:$G,2,0)</f>
        <v>Product 31</v>
      </c>
      <c r="H2686" s="22">
        <v>1</v>
      </c>
      <c r="I2686" s="9">
        <f>VLOOKUP('Consolidtaed Data'!$B6801,[1]Products!$A:$G,4,0)</f>
        <v>2353</v>
      </c>
      <c r="J2686" s="9">
        <f>VLOOKUP('Consolidtaed Data'!$B6801,[1]Products!$A:$G,3,0)</f>
        <v>1788</v>
      </c>
      <c r="K2686" s="9">
        <f>'Consolidtaed Data'!$J6801*'Consolidtaed Data'!$H6801</f>
        <v>984</v>
      </c>
      <c r="L2686" s="9">
        <f>'Consolidtaed Data'!$I6801*'Consolidtaed Data'!$H6801</f>
        <v>1367</v>
      </c>
      <c r="M2686" s="9">
        <f>'Consolidtaed Data'!$L6801-'Consolidtaed Data'!$K6801</f>
        <v>736</v>
      </c>
      <c r="N2686" s="9" t="str">
        <f>VLOOKUP('Consolidtaed Data'!$C6801,[1]Locations!$A:$O,2,0)</f>
        <v>Orange</v>
      </c>
      <c r="O2686" s="9" t="str">
        <f>VLOOKUP('Consolidtaed Data'!$D6801,'[1]Sales People'!$A:$B,2,0)</f>
        <v>Walter Cook</v>
      </c>
      <c r="P2686" s="9" t="str">
        <f>VLOOKUP('Consolidtaed Data'!$E6801,[1]Customers!$A:$B,2,0)</f>
        <v>David Nguyen</v>
      </c>
      <c r="Q2686" s="11">
        <f>WEEKDAY('Consolidtaed Data'!$F6801)</f>
        <v>4</v>
      </c>
      <c r="R2686" s="9">
        <f>MONTH('Consolidtaed Data'!$F6801)</f>
        <v>6</v>
      </c>
      <c r="S2686" s="9" t="str">
        <f>TEXT(Table3[[#This Row],[Purchase Date]],"MMMM")</f>
        <v>July</v>
      </c>
      <c r="T2686" s="9">
        <f>YEAR('Consolidtaed Data'!$F6801)</f>
        <v>2021</v>
      </c>
    </row>
    <row r="2687" spans="1:20" x14ac:dyDescent="0.3">
      <c r="A2687" s="9" t="s">
        <v>3700</v>
      </c>
      <c r="B2687" s="9" t="s">
        <v>981</v>
      </c>
      <c r="C2687" s="9" t="s">
        <v>253</v>
      </c>
      <c r="D2687" s="9" t="s">
        <v>22</v>
      </c>
      <c r="E2687" s="9" t="s">
        <v>1973</v>
      </c>
      <c r="F2687" s="10">
        <v>44027</v>
      </c>
      <c r="G2687" s="10" t="str">
        <f>VLOOKUP(Table3[[#This Row],[Product ID]],[1]Products!$A:$G,2,0)</f>
        <v>Product 3</v>
      </c>
      <c r="H2687" s="22">
        <v>1</v>
      </c>
      <c r="I2687" s="9">
        <f>VLOOKUP('Consolidtaed Data'!$B7583,[1]Products!$A:$G,4,0)</f>
        <v>1671</v>
      </c>
      <c r="J2687" s="9">
        <f>VLOOKUP('Consolidtaed Data'!$B7583,[1]Products!$A:$G,3,0)</f>
        <v>1220</v>
      </c>
      <c r="K2687" s="9">
        <f>'Consolidtaed Data'!$J7583*'Consolidtaed Data'!$H7583</f>
        <v>1686</v>
      </c>
      <c r="L2687" s="9">
        <f>'Consolidtaed Data'!$I7583*'Consolidtaed Data'!$H7583</f>
        <v>2478</v>
      </c>
      <c r="M2687" s="9">
        <f>'Consolidtaed Data'!$L7583-'Consolidtaed Data'!$K7583</f>
        <v>1710</v>
      </c>
      <c r="N2687" s="9" t="str">
        <f>VLOOKUP('Consolidtaed Data'!$C7583,[1]Locations!$A:$O,2,0)</f>
        <v>Rialto</v>
      </c>
      <c r="O2687" s="9" t="str">
        <f>VLOOKUP('Consolidtaed Data'!$D7583,'[1]Sales People'!$A:$B,2,0)</f>
        <v>Joe Sims</v>
      </c>
      <c r="P2687" s="9" t="str">
        <f>VLOOKUP('Consolidtaed Data'!$E7583,[1]Customers!$A:$B,2,0)</f>
        <v>Alan Parker</v>
      </c>
      <c r="Q2687" s="11">
        <f>WEEKDAY('Consolidtaed Data'!$F7583)</f>
        <v>6</v>
      </c>
      <c r="R2687" s="9">
        <f>MONTH('Consolidtaed Data'!$F7583)</f>
        <v>7</v>
      </c>
      <c r="S2687" s="9" t="str">
        <f>TEXT(Table3[[#This Row],[Purchase Date]],"MMMM")</f>
        <v>July</v>
      </c>
      <c r="T2687" s="9">
        <f>YEAR('Consolidtaed Data'!$F7583)</f>
        <v>2021</v>
      </c>
    </row>
    <row r="2688" spans="1:20" x14ac:dyDescent="0.3">
      <c r="A2688" s="9" t="s">
        <v>3701</v>
      </c>
      <c r="B2688" s="9" t="s">
        <v>129</v>
      </c>
      <c r="C2688" s="9" t="s">
        <v>134</v>
      </c>
      <c r="D2688" s="9" t="s">
        <v>46</v>
      </c>
      <c r="E2688" s="9" t="s">
        <v>703</v>
      </c>
      <c r="F2688" s="10">
        <v>44027</v>
      </c>
      <c r="G2688" s="10" t="str">
        <f>VLOOKUP(Table3[[#This Row],[Product ID]],[1]Products!$A:$G,2,0)</f>
        <v>Product 47</v>
      </c>
      <c r="H2688" s="22">
        <v>1</v>
      </c>
      <c r="I2688" s="9">
        <f>VLOOKUP('Consolidtaed Data'!$B7616,[1]Products!$A:$G,4,0)</f>
        <v>2410</v>
      </c>
      <c r="J2688" s="9">
        <f>VLOOKUP('Consolidtaed Data'!$B7616,[1]Products!$A:$G,3,0)</f>
        <v>1518</v>
      </c>
      <c r="K2688" s="9">
        <f>'Consolidtaed Data'!$J7616*'Consolidtaed Data'!$H7616</f>
        <v>5331</v>
      </c>
      <c r="L2688" s="9">
        <f>'Consolidtaed Data'!$I7616*'Consolidtaed Data'!$H7616</f>
        <v>6423</v>
      </c>
      <c r="M2688" s="9">
        <f>'Consolidtaed Data'!$L7616-'Consolidtaed Data'!$K7616</f>
        <v>613</v>
      </c>
      <c r="N2688" s="9" t="str">
        <f>VLOOKUP('Consolidtaed Data'!$C7616,[1]Locations!$A:$O,2,0)</f>
        <v>East Los Angeles</v>
      </c>
      <c r="O2688" s="9" t="str">
        <f>VLOOKUP('Consolidtaed Data'!$D7616,'[1]Sales People'!$A:$B,2,0)</f>
        <v>Carl Elliott</v>
      </c>
      <c r="P2688" s="9" t="str">
        <f>VLOOKUP('Consolidtaed Data'!$E7616,[1]Customers!$A:$B,2,0)</f>
        <v>Paul Taylor</v>
      </c>
      <c r="Q2688" s="11">
        <f>WEEKDAY('Consolidtaed Data'!$F7616)</f>
        <v>2</v>
      </c>
      <c r="R2688" s="9">
        <f>MONTH('Consolidtaed Data'!$F7616)</f>
        <v>8</v>
      </c>
      <c r="S2688" s="9" t="str">
        <f>TEXT(Table3[[#This Row],[Purchase Date]],"MMMM")</f>
        <v>July</v>
      </c>
      <c r="T2688" s="9">
        <f>YEAR('Consolidtaed Data'!$F7616)</f>
        <v>2021</v>
      </c>
    </row>
    <row r="2689" spans="1:20" x14ac:dyDescent="0.3">
      <c r="A2689" s="9" t="s">
        <v>3702</v>
      </c>
      <c r="B2689" s="9" t="s">
        <v>301</v>
      </c>
      <c r="C2689" s="9" t="s">
        <v>173</v>
      </c>
      <c r="D2689" s="9" t="s">
        <v>87</v>
      </c>
      <c r="E2689" s="9" t="s">
        <v>969</v>
      </c>
      <c r="F2689" s="10">
        <v>44027</v>
      </c>
      <c r="G2689" s="10" t="str">
        <f>VLOOKUP(Table3[[#This Row],[Product ID]],[1]Products!$A:$G,2,0)</f>
        <v>Product 57</v>
      </c>
      <c r="H2689" s="22">
        <v>1</v>
      </c>
      <c r="I2689" s="9">
        <f>VLOOKUP('Consolidtaed Data'!$B7713,[1]Products!$A:$G,4,0)</f>
        <v>1526</v>
      </c>
      <c r="J2689" s="9">
        <f>VLOOKUP('Consolidtaed Data'!$B7713,[1]Products!$A:$G,3,0)</f>
        <v>1251</v>
      </c>
      <c r="K2689" s="9">
        <f>'Consolidtaed Data'!$J7713*'Consolidtaed Data'!$H7713</f>
        <v>562</v>
      </c>
      <c r="L2689" s="9">
        <f>'Consolidtaed Data'!$I7713*'Consolidtaed Data'!$H7713</f>
        <v>826</v>
      </c>
      <c r="M2689" s="9">
        <f>'Consolidtaed Data'!$L7713-'Consolidtaed Data'!$K7713</f>
        <v>944</v>
      </c>
      <c r="N2689" s="9" t="str">
        <f>VLOOKUP('Consolidtaed Data'!$C7713,[1]Locations!$A:$O,2,0)</f>
        <v>El Monte</v>
      </c>
      <c r="O2689" s="9" t="str">
        <f>VLOOKUP('Consolidtaed Data'!$D7713,'[1]Sales People'!$A:$B,2,0)</f>
        <v>Kenneth Fields</v>
      </c>
      <c r="P2689" s="9" t="str">
        <f>VLOOKUP('Consolidtaed Data'!$E7713,[1]Customers!$A:$B,2,0)</f>
        <v>Carlos Stewart</v>
      </c>
      <c r="Q2689" s="11">
        <f>WEEKDAY('Consolidtaed Data'!$F7713)</f>
        <v>1</v>
      </c>
      <c r="R2689" s="9">
        <f>MONTH('Consolidtaed Data'!$F7713)</f>
        <v>8</v>
      </c>
      <c r="S2689" s="9" t="str">
        <f>TEXT(Table3[[#This Row],[Purchase Date]],"MMMM")</f>
        <v>July</v>
      </c>
      <c r="T2689" s="9">
        <f>YEAR('Consolidtaed Data'!$F7713)</f>
        <v>2021</v>
      </c>
    </row>
    <row r="2690" spans="1:20" x14ac:dyDescent="0.3">
      <c r="A2690" s="9" t="s">
        <v>3703</v>
      </c>
      <c r="B2690" s="9" t="s">
        <v>355</v>
      </c>
      <c r="C2690" s="9" t="s">
        <v>63</v>
      </c>
      <c r="D2690" s="9" t="s">
        <v>9</v>
      </c>
      <c r="E2690" s="9" t="s">
        <v>1143</v>
      </c>
      <c r="F2690" s="10">
        <v>44027</v>
      </c>
      <c r="G2690" s="10" t="str">
        <f>VLOOKUP(Table3[[#This Row],[Product ID]],[1]Products!$A:$G,2,0)</f>
        <v>Product 100</v>
      </c>
      <c r="H2690" s="22">
        <v>1</v>
      </c>
      <c r="I2690" s="9">
        <f>VLOOKUP('Consolidtaed Data'!$B8360,[1]Products!$A:$G,4,0)</f>
        <v>2410</v>
      </c>
      <c r="J2690" s="9">
        <f>VLOOKUP('Consolidtaed Data'!$B8360,[1]Products!$A:$G,3,0)</f>
        <v>1518</v>
      </c>
      <c r="K2690" s="9">
        <f>'Consolidtaed Data'!$J8360*'Consolidtaed Data'!$H8360</f>
        <v>421</v>
      </c>
      <c r="L2690" s="9">
        <f>'Consolidtaed Data'!$I8360*'Consolidtaed Data'!$H8360</f>
        <v>561</v>
      </c>
      <c r="M2690" s="9">
        <f>'Consolidtaed Data'!$L8360-'Consolidtaed Data'!$K8360</f>
        <v>483</v>
      </c>
      <c r="N2690" s="9" t="str">
        <f>VLOOKUP('Consolidtaed Data'!$C8360,[1]Locations!$A:$O,2,0)</f>
        <v>San Bernardino</v>
      </c>
      <c r="O2690" s="9" t="str">
        <f>VLOOKUP('Consolidtaed Data'!$D8360,'[1]Sales People'!$A:$B,2,0)</f>
        <v>Henry Nelson</v>
      </c>
      <c r="P2690" s="9" t="str">
        <f>VLOOKUP('Consolidtaed Data'!$E8360,[1]Customers!$A:$B,2,0)</f>
        <v>Alan Green</v>
      </c>
      <c r="Q2690" s="11">
        <f>WEEKDAY('Consolidtaed Data'!$F8360)</f>
        <v>3</v>
      </c>
      <c r="R2690" s="9">
        <f>MONTH('Consolidtaed Data'!$F8360)</f>
        <v>9</v>
      </c>
      <c r="S2690" s="9" t="str">
        <f>TEXT(Table3[[#This Row],[Purchase Date]],"MMMM")</f>
        <v>July</v>
      </c>
      <c r="T2690" s="9">
        <f>YEAR('Consolidtaed Data'!$F8360)</f>
        <v>2021</v>
      </c>
    </row>
    <row r="2691" spans="1:20" x14ac:dyDescent="0.3">
      <c r="A2691" s="9" t="s">
        <v>3704</v>
      </c>
      <c r="B2691" s="9" t="s">
        <v>11</v>
      </c>
      <c r="C2691" s="9" t="s">
        <v>564</v>
      </c>
      <c r="D2691" s="9" t="s">
        <v>326</v>
      </c>
      <c r="E2691" s="9" t="s">
        <v>775</v>
      </c>
      <c r="F2691" s="10">
        <v>44027</v>
      </c>
      <c r="G2691" s="10" t="str">
        <f>VLOOKUP(Table3[[#This Row],[Product ID]],[1]Products!$A:$G,2,0)</f>
        <v>Product 88</v>
      </c>
      <c r="H2691" s="22">
        <v>4</v>
      </c>
      <c r="I2691" s="9">
        <f>VLOOKUP('Consolidtaed Data'!$B8842,[1]Products!$A:$G,4,0)</f>
        <v>818</v>
      </c>
      <c r="J2691" s="9">
        <f>VLOOKUP('Consolidtaed Data'!$B8842,[1]Products!$A:$G,3,0)</f>
        <v>450</v>
      </c>
      <c r="K2691" s="9">
        <f>'Consolidtaed Data'!$J8842*'Consolidtaed Data'!$H8842</f>
        <v>435</v>
      </c>
      <c r="L2691" s="9">
        <f>'Consolidtaed Data'!$I8842*'Consolidtaed Data'!$H8842</f>
        <v>530</v>
      </c>
      <c r="M2691" s="9">
        <f>'Consolidtaed Data'!$L8842-'Consolidtaed Data'!$K8842</f>
        <v>26</v>
      </c>
      <c r="N2691" s="9" t="str">
        <f>VLOOKUP('Consolidtaed Data'!$C8842,[1]Locations!$A:$O,2,0)</f>
        <v>Los Angeles</v>
      </c>
      <c r="O2691" s="9" t="str">
        <f>VLOOKUP('Consolidtaed Data'!$D8842,'[1]Sales People'!$A:$B,2,0)</f>
        <v>Kenneth Fields</v>
      </c>
      <c r="P2691" s="9" t="str">
        <f>VLOOKUP('Consolidtaed Data'!$E8842,[1]Customers!$A:$B,2,0)</f>
        <v>Carl Murphy</v>
      </c>
      <c r="Q2691" s="11">
        <f>WEEKDAY('Consolidtaed Data'!$F8842)</f>
        <v>3</v>
      </c>
      <c r="R2691" s="9">
        <f>MONTH('Consolidtaed Data'!$F8842)</f>
        <v>11</v>
      </c>
      <c r="S2691" s="9" t="str">
        <f>TEXT(Table3[[#This Row],[Purchase Date]],"MMMM")</f>
        <v>July</v>
      </c>
      <c r="T2691" s="9">
        <f>YEAR('Consolidtaed Data'!$F8842)</f>
        <v>2021</v>
      </c>
    </row>
    <row r="2692" spans="1:20" x14ac:dyDescent="0.3">
      <c r="A2692" s="9" t="s">
        <v>3705</v>
      </c>
      <c r="B2692" s="9" t="s">
        <v>248</v>
      </c>
      <c r="C2692" s="9" t="s">
        <v>201</v>
      </c>
      <c r="D2692" s="9" t="s">
        <v>153</v>
      </c>
      <c r="E2692" s="9" t="s">
        <v>577</v>
      </c>
      <c r="F2692" s="10">
        <v>44027</v>
      </c>
      <c r="G2692" s="10" t="str">
        <f>VLOOKUP(Table3[[#This Row],[Product ID]],[1]Products!$A:$G,2,0)</f>
        <v>Product 97</v>
      </c>
      <c r="H2692" s="22">
        <v>1</v>
      </c>
      <c r="I2692" s="9">
        <f>VLOOKUP('Consolidtaed Data'!$B9426,[1]Products!$A:$G,4,0)</f>
        <v>1809</v>
      </c>
      <c r="J2692" s="9">
        <f>VLOOKUP('Consolidtaed Data'!$B9426,[1]Products!$A:$G,3,0)</f>
        <v>1067</v>
      </c>
      <c r="K2692" s="9">
        <f>'Consolidtaed Data'!$J9426*'Consolidtaed Data'!$H9426</f>
        <v>3792</v>
      </c>
      <c r="L2692" s="9">
        <f>'Consolidtaed Data'!$I9426*'Consolidtaed Data'!$H9426</f>
        <v>4990</v>
      </c>
      <c r="M2692" s="9">
        <f>'Consolidtaed Data'!$L9426-'Consolidtaed Data'!$K9426</f>
        <v>990</v>
      </c>
      <c r="N2692" s="9" t="str">
        <f>VLOOKUP('Consolidtaed Data'!$C9426,[1]Locations!$A:$O,2,0)</f>
        <v>El Monte</v>
      </c>
      <c r="O2692" s="9" t="str">
        <f>VLOOKUP('Consolidtaed Data'!$D9426,'[1]Sales People'!$A:$B,2,0)</f>
        <v>Clarence Fox</v>
      </c>
      <c r="P2692" s="9" t="str">
        <f>VLOOKUP('Consolidtaed Data'!$E9426,[1]Customers!$A:$B,2,0)</f>
        <v>Ernest Austin</v>
      </c>
      <c r="Q2692" s="11">
        <f>WEEKDAY('Consolidtaed Data'!$F9426)</f>
        <v>1</v>
      </c>
      <c r="R2692" s="9">
        <f>MONTH('Consolidtaed Data'!$F9426)</f>
        <v>12</v>
      </c>
      <c r="S2692" s="9" t="str">
        <f>TEXT(Table3[[#This Row],[Purchase Date]],"MMMM")</f>
        <v>July</v>
      </c>
      <c r="T2692" s="9">
        <f>YEAR('Consolidtaed Data'!$F9426)</f>
        <v>2021</v>
      </c>
    </row>
    <row r="2693" spans="1:20" x14ac:dyDescent="0.3">
      <c r="A2693" s="9" t="s">
        <v>3706</v>
      </c>
      <c r="B2693" s="9" t="s">
        <v>38</v>
      </c>
      <c r="C2693" s="9" t="s">
        <v>347</v>
      </c>
      <c r="D2693" s="9" t="s">
        <v>35</v>
      </c>
      <c r="E2693" s="9" t="s">
        <v>803</v>
      </c>
      <c r="F2693" s="10">
        <v>44028</v>
      </c>
      <c r="G2693" s="10" t="str">
        <f>VLOOKUP(Table3[[#This Row],[Product ID]],[1]Products!$A:$G,2,0)</f>
        <v>Product 25</v>
      </c>
      <c r="H2693" s="22">
        <v>1</v>
      </c>
      <c r="I2693" s="9">
        <f>VLOOKUP('Consolidtaed Data'!$B4818,[1]Products!$A:$G,4,0)</f>
        <v>530</v>
      </c>
      <c r="J2693" s="9">
        <f>VLOOKUP('Consolidtaed Data'!$B4818,[1]Products!$A:$G,3,0)</f>
        <v>435</v>
      </c>
      <c r="K2693" s="9">
        <f>'Consolidtaed Data'!$J4818*'Consolidtaed Data'!$H4818</f>
        <v>624</v>
      </c>
      <c r="L2693" s="9">
        <f>'Consolidtaed Data'!$I4818*'Consolidtaed Data'!$H4818</f>
        <v>1200</v>
      </c>
      <c r="M2693" s="9">
        <f>'Consolidtaed Data'!$L4818-'Consolidtaed Data'!$K4818</f>
        <v>48</v>
      </c>
      <c r="N2693" s="9" t="str">
        <f>VLOOKUP('Consolidtaed Data'!$C4818,[1]Locations!$A:$O,2,0)</f>
        <v>Santa Clara</v>
      </c>
      <c r="O2693" s="9" t="str">
        <f>VLOOKUP('Consolidtaed Data'!$D4818,'[1]Sales People'!$A:$B,2,0)</f>
        <v>Jimmy Young</v>
      </c>
      <c r="P2693" s="9" t="str">
        <f>VLOOKUP('Consolidtaed Data'!$E4818,[1]Customers!$A:$B,2,0)</f>
        <v>Bruce Oliver</v>
      </c>
      <c r="Q2693" s="11">
        <f>WEEKDAY('Consolidtaed Data'!$F4818)</f>
        <v>1</v>
      </c>
      <c r="R2693" s="9">
        <f>MONTH('Consolidtaed Data'!$F4818)</f>
        <v>12</v>
      </c>
      <c r="S2693" s="9" t="str">
        <f>TEXT(Table3[[#This Row],[Purchase Date]],"MMMM")</f>
        <v>July</v>
      </c>
      <c r="T2693" s="9">
        <f>YEAR('Consolidtaed Data'!$F4818)</f>
        <v>2020</v>
      </c>
    </row>
    <row r="2694" spans="1:20" x14ac:dyDescent="0.3">
      <c r="A2694" s="9" t="s">
        <v>3707</v>
      </c>
      <c r="B2694" s="9" t="s">
        <v>490</v>
      </c>
      <c r="C2694" s="9" t="s">
        <v>16</v>
      </c>
      <c r="D2694" s="9" t="s">
        <v>123</v>
      </c>
      <c r="E2694" s="9" t="s">
        <v>52</v>
      </c>
      <c r="F2694" s="10">
        <v>44028</v>
      </c>
      <c r="G2694" s="10" t="str">
        <f>VLOOKUP(Table3[[#This Row],[Product ID]],[1]Products!$A:$G,2,0)</f>
        <v>Product 79</v>
      </c>
      <c r="H2694" s="22">
        <v>1</v>
      </c>
      <c r="I2694" s="9">
        <f>VLOOKUP('Consolidtaed Data'!$B6799,[1]Products!$A:$G,4,0)</f>
        <v>1582</v>
      </c>
      <c r="J2694" s="9">
        <f>VLOOKUP('Consolidtaed Data'!$B6799,[1]Products!$A:$G,3,0)</f>
        <v>1234</v>
      </c>
      <c r="K2694" s="9">
        <f>'Consolidtaed Data'!$J6799*'Consolidtaed Data'!$H6799</f>
        <v>5772</v>
      </c>
      <c r="L2694" s="9">
        <f>'Consolidtaed Data'!$I6799*'Consolidtaed Data'!$H6799</f>
        <v>7304</v>
      </c>
      <c r="M2694" s="9">
        <f>'Consolidtaed Data'!$L6799-'Consolidtaed Data'!$K6799</f>
        <v>644</v>
      </c>
      <c r="N2694" s="9" t="str">
        <f>VLOOKUP('Consolidtaed Data'!$C6799,[1]Locations!$A:$O,2,0)</f>
        <v>Bakersfield</v>
      </c>
      <c r="O2694" s="9" t="str">
        <f>VLOOKUP('Consolidtaed Data'!$D6799,'[1]Sales People'!$A:$B,2,0)</f>
        <v>Carl Elliott</v>
      </c>
      <c r="P2694" s="9" t="str">
        <f>VLOOKUP('Consolidtaed Data'!$E6799,[1]Customers!$A:$B,2,0)</f>
        <v>Arthur Roberts</v>
      </c>
      <c r="Q2694" s="11">
        <f>WEEKDAY('Consolidtaed Data'!$F6799)</f>
        <v>4</v>
      </c>
      <c r="R2694" s="9">
        <f>MONTH('Consolidtaed Data'!$F6799)</f>
        <v>6</v>
      </c>
      <c r="S2694" s="9" t="str">
        <f>TEXT(Table3[[#This Row],[Purchase Date]],"MMMM")</f>
        <v>July</v>
      </c>
      <c r="T2694" s="9">
        <f>YEAR('Consolidtaed Data'!$F6799)</f>
        <v>2021</v>
      </c>
    </row>
    <row r="2695" spans="1:20" x14ac:dyDescent="0.3">
      <c r="A2695" s="9" t="s">
        <v>3708</v>
      </c>
      <c r="B2695" s="9" t="s">
        <v>340</v>
      </c>
      <c r="C2695" s="9" t="s">
        <v>201</v>
      </c>
      <c r="D2695" s="9" t="s">
        <v>113</v>
      </c>
      <c r="E2695" s="9" t="s">
        <v>448</v>
      </c>
      <c r="F2695" s="10">
        <v>44028</v>
      </c>
      <c r="G2695" s="10" t="str">
        <f>VLOOKUP(Table3[[#This Row],[Product ID]],[1]Products!$A:$G,2,0)</f>
        <v>Product 34</v>
      </c>
      <c r="H2695" s="22">
        <v>1</v>
      </c>
      <c r="I2695" s="9">
        <f>VLOOKUP('Consolidtaed Data'!$B7050,[1]Products!$A:$G,4,0)</f>
        <v>951</v>
      </c>
      <c r="J2695" s="9">
        <f>VLOOKUP('Consolidtaed Data'!$B7050,[1]Products!$A:$G,3,0)</f>
        <v>504</v>
      </c>
      <c r="K2695" s="9">
        <f>'Consolidtaed Data'!$J7050*'Consolidtaed Data'!$H7050</f>
        <v>6064</v>
      </c>
      <c r="L2695" s="9">
        <f>'Consolidtaed Data'!$I7050*'Consolidtaed Data'!$H7050</f>
        <v>7132</v>
      </c>
      <c r="M2695" s="9">
        <f>'Consolidtaed Data'!$L7050-'Consolidtaed Data'!$K7050</f>
        <v>2226</v>
      </c>
      <c r="N2695" s="9" t="str">
        <f>VLOOKUP('Consolidtaed Data'!$C7050,[1]Locations!$A:$O,2,0)</f>
        <v>Los Angeles</v>
      </c>
      <c r="O2695" s="9" t="str">
        <f>VLOOKUP('Consolidtaed Data'!$D7050,'[1]Sales People'!$A:$B,2,0)</f>
        <v>Justin Lynch</v>
      </c>
      <c r="P2695" s="9" t="str">
        <f>VLOOKUP('Consolidtaed Data'!$E7050,[1]Customers!$A:$B,2,0)</f>
        <v>Larry Dunn</v>
      </c>
      <c r="Q2695" s="11">
        <f>WEEKDAY('Consolidtaed Data'!$F7050)</f>
        <v>1</v>
      </c>
      <c r="R2695" s="9">
        <f>MONTH('Consolidtaed Data'!$F7050)</f>
        <v>6</v>
      </c>
      <c r="S2695" s="9" t="str">
        <f>TEXT(Table3[[#This Row],[Purchase Date]],"MMMM")</f>
        <v>July</v>
      </c>
      <c r="T2695" s="9">
        <f>YEAR('Consolidtaed Data'!$F7050)</f>
        <v>2021</v>
      </c>
    </row>
    <row r="2696" spans="1:20" x14ac:dyDescent="0.3">
      <c r="A2696" s="9" t="s">
        <v>3710</v>
      </c>
      <c r="B2696" s="9" t="s">
        <v>98</v>
      </c>
      <c r="C2696" s="9" t="s">
        <v>82</v>
      </c>
      <c r="D2696" s="9" t="s">
        <v>329</v>
      </c>
      <c r="E2696" s="9" t="s">
        <v>2952</v>
      </c>
      <c r="F2696" s="10">
        <v>44028</v>
      </c>
      <c r="G2696" s="10" t="str">
        <f>VLOOKUP(Table3[[#This Row],[Product ID]],[1]Products!$A:$G,2,0)</f>
        <v>Product 85</v>
      </c>
      <c r="H2696" s="22">
        <v>3</v>
      </c>
      <c r="I2696" s="9">
        <f>VLOOKUP('Consolidtaed Data'!$B7063,[1]Products!$A:$G,4,0)</f>
        <v>127</v>
      </c>
      <c r="J2696" s="9">
        <f>VLOOKUP('Consolidtaed Data'!$B7063,[1]Products!$A:$G,3,0)</f>
        <v>79</v>
      </c>
      <c r="K2696" s="9">
        <f>'Consolidtaed Data'!$J7063*'Consolidtaed Data'!$H7063</f>
        <v>2928</v>
      </c>
      <c r="L2696" s="9">
        <f>'Consolidtaed Data'!$I7063*'Consolidtaed Data'!$H7063</f>
        <v>4308</v>
      </c>
      <c r="M2696" s="9">
        <f>'Consolidtaed Data'!$L7063-'Consolidtaed Data'!$K7063</f>
        <v>782</v>
      </c>
      <c r="N2696" s="9" t="str">
        <f>VLOOKUP('Consolidtaed Data'!$C7063,[1]Locations!$A:$O,2,0)</f>
        <v>Antioch</v>
      </c>
      <c r="O2696" s="9" t="str">
        <f>VLOOKUP('Consolidtaed Data'!$D7063,'[1]Sales People'!$A:$B,2,0)</f>
        <v>Bobby Russell</v>
      </c>
      <c r="P2696" s="9" t="str">
        <f>VLOOKUP('Consolidtaed Data'!$E7063,[1]Customers!$A:$B,2,0)</f>
        <v>Stephen Greene</v>
      </c>
      <c r="Q2696" s="11">
        <f>WEEKDAY('Consolidtaed Data'!$F7063)</f>
        <v>3</v>
      </c>
      <c r="R2696" s="9">
        <f>MONTH('Consolidtaed Data'!$F7063)</f>
        <v>6</v>
      </c>
      <c r="S2696" s="9" t="str">
        <f>TEXT(Table3[[#This Row],[Purchase Date]],"MMMM")</f>
        <v>July</v>
      </c>
      <c r="T2696" s="9">
        <f>YEAR('Consolidtaed Data'!$F7063)</f>
        <v>2021</v>
      </c>
    </row>
    <row r="2697" spans="1:20" x14ac:dyDescent="0.3">
      <c r="A2697" s="9" t="s">
        <v>3711</v>
      </c>
      <c r="B2697" s="9" t="s">
        <v>490</v>
      </c>
      <c r="C2697" s="9" t="s">
        <v>504</v>
      </c>
      <c r="D2697" s="9" t="s">
        <v>315</v>
      </c>
      <c r="E2697" s="9" t="s">
        <v>1529</v>
      </c>
      <c r="F2697" s="10">
        <v>44028</v>
      </c>
      <c r="G2697" s="10" t="str">
        <f>VLOOKUP(Table3[[#This Row],[Product ID]],[1]Products!$A:$G,2,0)</f>
        <v>Product 79</v>
      </c>
      <c r="H2697" s="22">
        <v>1</v>
      </c>
      <c r="I2697" s="9">
        <f>VLOOKUP('Consolidtaed Data'!$B7181,[1]Products!$A:$G,4,0)</f>
        <v>667</v>
      </c>
      <c r="J2697" s="9">
        <f>VLOOKUP('Consolidtaed Data'!$B7181,[1]Products!$A:$G,3,0)</f>
        <v>387</v>
      </c>
      <c r="K2697" s="9">
        <f>'Consolidtaed Data'!$J7181*'Consolidtaed Data'!$H7181</f>
        <v>634</v>
      </c>
      <c r="L2697" s="9">
        <f>'Consolidtaed Data'!$I7181*'Consolidtaed Data'!$H7181</f>
        <v>880</v>
      </c>
      <c r="M2697" s="9">
        <f>'Consolidtaed Data'!$L7181-'Consolidtaed Data'!$K7181</f>
        <v>275</v>
      </c>
      <c r="N2697" s="9" t="str">
        <f>VLOOKUP('Consolidtaed Data'!$C7181,[1]Locations!$A:$O,2,0)</f>
        <v>Sacramento</v>
      </c>
      <c r="O2697" s="9" t="str">
        <f>VLOOKUP('Consolidtaed Data'!$D7181,'[1]Sales People'!$A:$B,2,0)</f>
        <v>Larry Marshall</v>
      </c>
      <c r="P2697" s="9" t="str">
        <f>VLOOKUP('Consolidtaed Data'!$E7181,[1]Customers!$A:$B,2,0)</f>
        <v>Joshua Williams</v>
      </c>
      <c r="Q2697" s="11">
        <f>WEEKDAY('Consolidtaed Data'!$F7181)</f>
        <v>3</v>
      </c>
      <c r="R2697" s="9">
        <f>MONTH('Consolidtaed Data'!$F7181)</f>
        <v>6</v>
      </c>
      <c r="S2697" s="9" t="str">
        <f>TEXT(Table3[[#This Row],[Purchase Date]],"MMMM")</f>
        <v>July</v>
      </c>
      <c r="T2697" s="9">
        <f>YEAR('Consolidtaed Data'!$F7181)</f>
        <v>2021</v>
      </c>
    </row>
    <row r="2698" spans="1:20" x14ac:dyDescent="0.3">
      <c r="A2698" s="9" t="s">
        <v>3712</v>
      </c>
      <c r="B2698" s="9" t="s">
        <v>294</v>
      </c>
      <c r="C2698" s="9" t="s">
        <v>226</v>
      </c>
      <c r="D2698" s="9" t="s">
        <v>123</v>
      </c>
      <c r="E2698" s="9" t="s">
        <v>2022</v>
      </c>
      <c r="F2698" s="10">
        <v>44028</v>
      </c>
      <c r="G2698" s="10" t="str">
        <f>VLOOKUP(Table3[[#This Row],[Product ID]],[1]Products!$A:$G,2,0)</f>
        <v>Product 51</v>
      </c>
      <c r="H2698" s="22">
        <v>1</v>
      </c>
      <c r="I2698" s="9">
        <f>VLOOKUP('Consolidtaed Data'!$B7218,[1]Products!$A:$G,4,0)</f>
        <v>880</v>
      </c>
      <c r="J2698" s="9">
        <f>VLOOKUP('Consolidtaed Data'!$B7218,[1]Products!$A:$G,3,0)</f>
        <v>634</v>
      </c>
      <c r="K2698" s="9">
        <f>'Consolidtaed Data'!$J7218*'Consolidtaed Data'!$H7218</f>
        <v>72</v>
      </c>
      <c r="L2698" s="9">
        <f>'Consolidtaed Data'!$I7218*'Consolidtaed Data'!$H7218</f>
        <v>136</v>
      </c>
      <c r="M2698" s="9">
        <f>'Consolidtaed Data'!$L7218-'Consolidtaed Data'!$K7218</f>
        <v>492</v>
      </c>
      <c r="N2698" s="9" t="str">
        <f>VLOOKUP('Consolidtaed Data'!$C7218,[1]Locations!$A:$O,2,0)</f>
        <v>Santa Clarita</v>
      </c>
      <c r="O2698" s="9" t="str">
        <f>VLOOKUP('Consolidtaed Data'!$D7218,'[1]Sales People'!$A:$B,2,0)</f>
        <v>Henry Nelson</v>
      </c>
      <c r="P2698" s="9" t="str">
        <f>VLOOKUP('Consolidtaed Data'!$E7218,[1]Customers!$A:$B,2,0)</f>
        <v>Samuel Fields</v>
      </c>
      <c r="Q2698" s="11">
        <f>WEEKDAY('Consolidtaed Data'!$F7218)</f>
        <v>6</v>
      </c>
      <c r="R2698" s="9">
        <f>MONTH('Consolidtaed Data'!$F7218)</f>
        <v>7</v>
      </c>
      <c r="S2698" s="9" t="str">
        <f>TEXT(Table3[[#This Row],[Purchase Date]],"MMMM")</f>
        <v>July</v>
      </c>
      <c r="T2698" s="9">
        <f>YEAR('Consolidtaed Data'!$F7218)</f>
        <v>2021</v>
      </c>
    </row>
    <row r="2699" spans="1:20" x14ac:dyDescent="0.3">
      <c r="A2699" s="9" t="s">
        <v>3713</v>
      </c>
      <c r="B2699" s="9" t="s">
        <v>373</v>
      </c>
      <c r="C2699" s="9" t="s">
        <v>39</v>
      </c>
      <c r="D2699" s="9" t="s">
        <v>149</v>
      </c>
      <c r="E2699" s="9" t="s">
        <v>1298</v>
      </c>
      <c r="F2699" s="10">
        <v>44028</v>
      </c>
      <c r="G2699" s="10" t="str">
        <f>VLOOKUP(Table3[[#This Row],[Product ID]],[1]Products!$A:$G,2,0)</f>
        <v>Product 66</v>
      </c>
      <c r="H2699" s="22">
        <v>3</v>
      </c>
      <c r="I2699" s="9">
        <f>VLOOKUP('Consolidtaed Data'!$B7547,[1]Products!$A:$G,4,0)</f>
        <v>1582</v>
      </c>
      <c r="J2699" s="9">
        <f>VLOOKUP('Consolidtaed Data'!$B7547,[1]Products!$A:$G,3,0)</f>
        <v>1234</v>
      </c>
      <c r="K2699" s="9">
        <f>'Consolidtaed Data'!$J7547*'Consolidtaed Data'!$H7547</f>
        <v>3144</v>
      </c>
      <c r="L2699" s="9">
        <f>'Consolidtaed Data'!$I7547*'Consolidtaed Data'!$H7547</f>
        <v>3788</v>
      </c>
      <c r="M2699" s="9">
        <f>'Consolidtaed Data'!$L7547-'Consolidtaed Data'!$K7547</f>
        <v>1032</v>
      </c>
      <c r="N2699" s="9" t="str">
        <f>VLOOKUP('Consolidtaed Data'!$C7547,[1]Locations!$A:$O,2,0)</f>
        <v>Anaheim</v>
      </c>
      <c r="O2699" s="9" t="str">
        <f>VLOOKUP('Consolidtaed Data'!$D7547,'[1]Sales People'!$A:$B,2,0)</f>
        <v>Patrick Ruiz</v>
      </c>
      <c r="P2699" s="9" t="str">
        <f>VLOOKUP('Consolidtaed Data'!$E7547,[1]Customers!$A:$B,2,0)</f>
        <v>Earl Ortiz</v>
      </c>
      <c r="Q2699" s="11">
        <f>WEEKDAY('Consolidtaed Data'!$F7547)</f>
        <v>3</v>
      </c>
      <c r="R2699" s="9">
        <f>MONTH('Consolidtaed Data'!$F7547)</f>
        <v>7</v>
      </c>
      <c r="S2699" s="9" t="str">
        <f>TEXT(Table3[[#This Row],[Purchase Date]],"MMMM")</f>
        <v>July</v>
      </c>
      <c r="T2699" s="9">
        <f>YEAR('Consolidtaed Data'!$F7547)</f>
        <v>2021</v>
      </c>
    </row>
    <row r="2700" spans="1:20" x14ac:dyDescent="0.3">
      <c r="A2700" s="9" t="s">
        <v>3714</v>
      </c>
      <c r="B2700" s="9" t="s">
        <v>284</v>
      </c>
      <c r="C2700" s="9" t="s">
        <v>42</v>
      </c>
      <c r="D2700" s="9" t="s">
        <v>31</v>
      </c>
      <c r="E2700" s="9" t="s">
        <v>1125</v>
      </c>
      <c r="F2700" s="10">
        <v>44028</v>
      </c>
      <c r="G2700" s="10" t="str">
        <f>VLOOKUP(Table3[[#This Row],[Product ID]],[1]Products!$A:$G,2,0)</f>
        <v>Product 96</v>
      </c>
      <c r="H2700" s="22">
        <v>1</v>
      </c>
      <c r="I2700" s="9">
        <f>VLOOKUP('Consolidtaed Data'!$B7789,[1]Products!$A:$G,4,0)</f>
        <v>1889</v>
      </c>
      <c r="J2700" s="9">
        <f>VLOOKUP('Consolidtaed Data'!$B7789,[1]Products!$A:$G,3,0)</f>
        <v>945</v>
      </c>
      <c r="K2700" s="9">
        <f>'Consolidtaed Data'!$J7789*'Consolidtaed Data'!$H7789</f>
        <v>3600</v>
      </c>
      <c r="L2700" s="9">
        <f>'Consolidtaed Data'!$I7789*'Consolidtaed Data'!$H7789</f>
        <v>6546</v>
      </c>
      <c r="M2700" s="9">
        <f>'Consolidtaed Data'!$L7789-'Consolidtaed Data'!$K7789</f>
        <v>613</v>
      </c>
      <c r="N2700" s="9" t="str">
        <f>VLOOKUP('Consolidtaed Data'!$C7789,[1]Locations!$A:$O,2,0)</f>
        <v>Riverside</v>
      </c>
      <c r="O2700" s="9" t="str">
        <f>VLOOKUP('Consolidtaed Data'!$D7789,'[1]Sales People'!$A:$B,2,0)</f>
        <v>Patrick Ruiz</v>
      </c>
      <c r="P2700" s="9" t="str">
        <f>VLOOKUP('Consolidtaed Data'!$E7789,[1]Customers!$A:$B,2,0)</f>
        <v>Roger Price</v>
      </c>
      <c r="Q2700" s="11">
        <f>WEEKDAY('Consolidtaed Data'!$F7789)</f>
        <v>1</v>
      </c>
      <c r="R2700" s="9">
        <f>MONTH('Consolidtaed Data'!$F7789)</f>
        <v>8</v>
      </c>
      <c r="S2700" s="9" t="str">
        <f>TEXT(Table3[[#This Row],[Purchase Date]],"MMMM")</f>
        <v>July</v>
      </c>
      <c r="T2700" s="9">
        <f>YEAR('Consolidtaed Data'!$F7789)</f>
        <v>2021</v>
      </c>
    </row>
    <row r="2701" spans="1:20" x14ac:dyDescent="0.3">
      <c r="A2701" s="9" t="s">
        <v>3715</v>
      </c>
      <c r="B2701" s="9" t="s">
        <v>531</v>
      </c>
      <c r="C2701" s="9" t="s">
        <v>226</v>
      </c>
      <c r="D2701" s="9" t="s">
        <v>80</v>
      </c>
      <c r="E2701" s="9" t="s">
        <v>573</v>
      </c>
      <c r="F2701" s="10">
        <v>44028</v>
      </c>
      <c r="G2701" s="10" t="str">
        <f>VLOOKUP(Table3[[#This Row],[Product ID]],[1]Products!$A:$G,2,0)</f>
        <v>Product 62</v>
      </c>
      <c r="H2701" s="22">
        <v>3</v>
      </c>
      <c r="I2701" s="9">
        <f>VLOOKUP('Consolidtaed Data'!$B7824,[1]Products!$A:$G,4,0)</f>
        <v>1848</v>
      </c>
      <c r="J2701" s="9">
        <f>VLOOKUP('Consolidtaed Data'!$B7824,[1]Products!$A:$G,3,0)</f>
        <v>1294</v>
      </c>
      <c r="K2701" s="9">
        <f>'Consolidtaed Data'!$J7824*'Consolidtaed Data'!$H7824</f>
        <v>22</v>
      </c>
      <c r="L2701" s="9">
        <f>'Consolidtaed Data'!$I7824*'Consolidtaed Data'!$H7824</f>
        <v>35</v>
      </c>
      <c r="M2701" s="9">
        <f>'Consolidtaed Data'!$L7824-'Consolidtaed Data'!$K7824</f>
        <v>561</v>
      </c>
      <c r="N2701" s="9" t="str">
        <f>VLOOKUP('Consolidtaed Data'!$C7824,[1]Locations!$A:$O,2,0)</f>
        <v>Oceanside</v>
      </c>
      <c r="O2701" s="9" t="str">
        <f>VLOOKUP('Consolidtaed Data'!$D7824,'[1]Sales People'!$A:$B,2,0)</f>
        <v>Patrick Ruiz</v>
      </c>
      <c r="P2701" s="9" t="str">
        <f>VLOOKUP('Consolidtaed Data'!$E7824,[1]Customers!$A:$B,2,0)</f>
        <v>Nicholas Williamson</v>
      </c>
      <c r="Q2701" s="11">
        <f>WEEKDAY('Consolidtaed Data'!$F7824)</f>
        <v>3</v>
      </c>
      <c r="R2701" s="9">
        <f>MONTH('Consolidtaed Data'!$F7824)</f>
        <v>8</v>
      </c>
      <c r="S2701" s="9" t="str">
        <f>TEXT(Table3[[#This Row],[Purchase Date]],"MMMM")</f>
        <v>July</v>
      </c>
      <c r="T2701" s="9">
        <f>YEAR('Consolidtaed Data'!$F7824)</f>
        <v>2021</v>
      </c>
    </row>
    <row r="2702" spans="1:20" x14ac:dyDescent="0.3">
      <c r="A2702" s="9" t="s">
        <v>3716</v>
      </c>
      <c r="B2702" s="9" t="s">
        <v>526</v>
      </c>
      <c r="C2702" s="9" t="s">
        <v>82</v>
      </c>
      <c r="D2702" s="9" t="s">
        <v>91</v>
      </c>
      <c r="E2702" s="9" t="s">
        <v>2161</v>
      </c>
      <c r="F2702" s="10">
        <v>44028</v>
      </c>
      <c r="G2702" s="10" t="str">
        <f>VLOOKUP(Table3[[#This Row],[Product ID]],[1]Products!$A:$G,2,0)</f>
        <v>Product 14</v>
      </c>
      <c r="H2702" s="22">
        <v>1</v>
      </c>
      <c r="I2702" s="9">
        <f>VLOOKUP('Consolidtaed Data'!$B7905,[1]Products!$A:$G,4,0)</f>
        <v>1972</v>
      </c>
      <c r="J2702" s="9">
        <f>VLOOKUP('Consolidtaed Data'!$B7905,[1]Products!$A:$G,3,0)</f>
        <v>1321</v>
      </c>
      <c r="K2702" s="9">
        <f>'Consolidtaed Data'!$J7905*'Consolidtaed Data'!$H7905</f>
        <v>1473</v>
      </c>
      <c r="L2702" s="9">
        <f>'Consolidtaed Data'!$I7905*'Consolidtaed Data'!$H7905</f>
        <v>2497</v>
      </c>
      <c r="M2702" s="9">
        <f>'Consolidtaed Data'!$L7905-'Consolidtaed Data'!$K7905</f>
        <v>902</v>
      </c>
      <c r="N2702" s="9" t="str">
        <f>VLOOKUP('Consolidtaed Data'!$C7905,[1]Locations!$A:$O,2,0)</f>
        <v>Vista</v>
      </c>
      <c r="O2702" s="9" t="str">
        <f>VLOOKUP('Consolidtaed Data'!$D7905,'[1]Sales People'!$A:$B,2,0)</f>
        <v>Patrick Ruiz</v>
      </c>
      <c r="P2702" s="9" t="str">
        <f>VLOOKUP('Consolidtaed Data'!$E7905,[1]Customers!$A:$B,2,0)</f>
        <v>Juan Hunt</v>
      </c>
      <c r="Q2702" s="11">
        <f>WEEKDAY('Consolidtaed Data'!$F7905)</f>
        <v>3</v>
      </c>
      <c r="R2702" s="9">
        <f>MONTH('Consolidtaed Data'!$F7905)</f>
        <v>8</v>
      </c>
      <c r="S2702" s="9" t="str">
        <f>TEXT(Table3[[#This Row],[Purchase Date]],"MMMM")</f>
        <v>July</v>
      </c>
      <c r="T2702" s="9">
        <f>YEAR('Consolidtaed Data'!$F7905)</f>
        <v>2021</v>
      </c>
    </row>
    <row r="2703" spans="1:20" x14ac:dyDescent="0.3">
      <c r="A2703" s="9" t="s">
        <v>3717</v>
      </c>
      <c r="B2703" s="9" t="s">
        <v>168</v>
      </c>
      <c r="C2703" s="9" t="s">
        <v>122</v>
      </c>
      <c r="D2703" s="9" t="s">
        <v>153</v>
      </c>
      <c r="E2703" s="9" t="s">
        <v>2024</v>
      </c>
      <c r="F2703" s="10">
        <v>44028</v>
      </c>
      <c r="G2703" s="10" t="str">
        <f>VLOOKUP(Table3[[#This Row],[Product ID]],[1]Products!$A:$G,2,0)</f>
        <v>Product 26</v>
      </c>
      <c r="H2703" s="22">
        <v>1</v>
      </c>
      <c r="I2703" s="9">
        <f>VLOOKUP('Consolidtaed Data'!$B8001,[1]Products!$A:$G,4,0)</f>
        <v>1967</v>
      </c>
      <c r="J2703" s="9">
        <f>VLOOKUP('Consolidtaed Data'!$B8001,[1]Products!$A:$G,3,0)</f>
        <v>1397</v>
      </c>
      <c r="K2703" s="9">
        <f>'Consolidtaed Data'!$J8001*'Consolidtaed Data'!$H8001</f>
        <v>683</v>
      </c>
      <c r="L2703" s="9">
        <f>'Consolidtaed Data'!$I8001*'Consolidtaed Data'!$H8001</f>
        <v>1119</v>
      </c>
      <c r="M2703" s="9">
        <f>'Consolidtaed Data'!$L8001-'Consolidtaed Data'!$K8001</f>
        <v>192</v>
      </c>
      <c r="N2703" s="9" t="str">
        <f>VLOOKUP('Consolidtaed Data'!$C8001,[1]Locations!$A:$O,2,0)</f>
        <v>Temecula</v>
      </c>
      <c r="O2703" s="9" t="str">
        <f>VLOOKUP('Consolidtaed Data'!$D8001,'[1]Sales People'!$A:$B,2,0)</f>
        <v>Patrick Ruiz</v>
      </c>
      <c r="P2703" s="9" t="str">
        <f>VLOOKUP('Consolidtaed Data'!$E8001,[1]Customers!$A:$B,2,0)</f>
        <v>Michael Ward</v>
      </c>
      <c r="Q2703" s="11">
        <f>WEEKDAY('Consolidtaed Data'!$F8001)</f>
        <v>4</v>
      </c>
      <c r="R2703" s="9">
        <f>MONTH('Consolidtaed Data'!$F8001)</f>
        <v>9</v>
      </c>
      <c r="S2703" s="9" t="str">
        <f>TEXT(Table3[[#This Row],[Purchase Date]],"MMMM")</f>
        <v>July</v>
      </c>
      <c r="T2703" s="9">
        <f>YEAR('Consolidtaed Data'!$F8001)</f>
        <v>2021</v>
      </c>
    </row>
    <row r="2704" spans="1:20" x14ac:dyDescent="0.3">
      <c r="A2704" s="9" t="s">
        <v>3718</v>
      </c>
      <c r="B2704" s="9" t="s">
        <v>107</v>
      </c>
      <c r="C2704" s="9" t="s">
        <v>94</v>
      </c>
      <c r="D2704" s="9" t="s">
        <v>51</v>
      </c>
      <c r="E2704" s="9" t="s">
        <v>430</v>
      </c>
      <c r="F2704" s="10">
        <v>44028</v>
      </c>
      <c r="G2704" s="10" t="str">
        <f>VLOOKUP(Table3[[#This Row],[Product ID]],[1]Products!$A:$G,2,0)</f>
        <v>Product 52</v>
      </c>
      <c r="H2704" s="22">
        <v>1</v>
      </c>
      <c r="I2704" s="9">
        <f>VLOOKUP('Consolidtaed Data'!$B8299,[1]Products!$A:$G,4,0)</f>
        <v>2141</v>
      </c>
      <c r="J2704" s="9">
        <f>VLOOKUP('Consolidtaed Data'!$B8299,[1]Products!$A:$G,3,0)</f>
        <v>1777</v>
      </c>
      <c r="K2704" s="9">
        <f>'Consolidtaed Data'!$J8299*'Consolidtaed Data'!$H8299</f>
        <v>3576</v>
      </c>
      <c r="L2704" s="9">
        <f>'Consolidtaed Data'!$I8299*'Consolidtaed Data'!$H8299</f>
        <v>4706</v>
      </c>
      <c r="M2704" s="9">
        <f>'Consolidtaed Data'!$L8299-'Consolidtaed Data'!$K8299</f>
        <v>161</v>
      </c>
      <c r="N2704" s="9" t="str">
        <f>VLOOKUP('Consolidtaed Data'!$C8299,[1]Locations!$A:$O,2,0)</f>
        <v>Rancho Cucamonga</v>
      </c>
      <c r="O2704" s="9" t="str">
        <f>VLOOKUP('Consolidtaed Data'!$D8299,'[1]Sales People'!$A:$B,2,0)</f>
        <v>Roger Robertson</v>
      </c>
      <c r="P2704" s="9" t="str">
        <f>VLOOKUP('Consolidtaed Data'!$E8299,[1]Customers!$A:$B,2,0)</f>
        <v>Roy Scott</v>
      </c>
      <c r="Q2704" s="11">
        <f>WEEKDAY('Consolidtaed Data'!$F8299)</f>
        <v>5</v>
      </c>
      <c r="R2704" s="9">
        <f>MONTH('Consolidtaed Data'!$F8299)</f>
        <v>9</v>
      </c>
      <c r="S2704" s="9" t="str">
        <f>TEXT(Table3[[#This Row],[Purchase Date]],"MMMM")</f>
        <v>July</v>
      </c>
      <c r="T2704" s="9">
        <f>YEAR('Consolidtaed Data'!$F8299)</f>
        <v>2021</v>
      </c>
    </row>
    <row r="2705" spans="1:20" x14ac:dyDescent="0.3">
      <c r="A2705" s="9" t="s">
        <v>3719</v>
      </c>
      <c r="B2705" s="9" t="s">
        <v>54</v>
      </c>
      <c r="C2705" s="9" t="s">
        <v>522</v>
      </c>
      <c r="D2705" s="9" t="s">
        <v>374</v>
      </c>
      <c r="E2705" s="9" t="s">
        <v>810</v>
      </c>
      <c r="F2705" s="10">
        <v>44028</v>
      </c>
      <c r="G2705" s="10" t="str">
        <f>VLOOKUP(Table3[[#This Row],[Product ID]],[1]Products!$A:$G,2,0)</f>
        <v>Product 41</v>
      </c>
      <c r="H2705" s="22">
        <v>2</v>
      </c>
      <c r="I2705" s="9">
        <f>VLOOKUP('Consolidtaed Data'!$B8526,[1]Products!$A:$G,4,0)</f>
        <v>1414</v>
      </c>
      <c r="J2705" s="9">
        <f>VLOOKUP('Consolidtaed Data'!$B8526,[1]Products!$A:$G,3,0)</f>
        <v>962</v>
      </c>
      <c r="K2705" s="9">
        <f>'Consolidtaed Data'!$J8526*'Consolidtaed Data'!$H8526</f>
        <v>1518</v>
      </c>
      <c r="L2705" s="9">
        <f>'Consolidtaed Data'!$I8526*'Consolidtaed Data'!$H8526</f>
        <v>2410</v>
      </c>
      <c r="M2705" s="9">
        <f>'Consolidtaed Data'!$L8526-'Consolidtaed Data'!$K8526</f>
        <v>565</v>
      </c>
      <c r="N2705" s="9" t="str">
        <f>VLOOKUP('Consolidtaed Data'!$C8526,[1]Locations!$A:$O,2,0)</f>
        <v>Simi Valley</v>
      </c>
      <c r="O2705" s="9" t="str">
        <f>VLOOKUP('Consolidtaed Data'!$D8526,'[1]Sales People'!$A:$B,2,0)</f>
        <v>Kenneth Bradley</v>
      </c>
      <c r="P2705" s="9" t="str">
        <f>VLOOKUP('Consolidtaed Data'!$E8526,[1]Customers!$A:$B,2,0)</f>
        <v>Lawrence Watson</v>
      </c>
      <c r="Q2705" s="11">
        <f>WEEKDAY('Consolidtaed Data'!$F8526)</f>
        <v>1</v>
      </c>
      <c r="R2705" s="9">
        <f>MONTH('Consolidtaed Data'!$F8526)</f>
        <v>10</v>
      </c>
      <c r="S2705" s="9" t="str">
        <f>TEXT(Table3[[#This Row],[Purchase Date]],"MMMM")</f>
        <v>July</v>
      </c>
      <c r="T2705" s="9">
        <f>YEAR('Consolidtaed Data'!$F8526)</f>
        <v>2021</v>
      </c>
    </row>
    <row r="2706" spans="1:20" x14ac:dyDescent="0.3">
      <c r="A2706" s="9" t="s">
        <v>3720</v>
      </c>
      <c r="B2706" s="9" t="s">
        <v>62</v>
      </c>
      <c r="C2706" s="9" t="s">
        <v>122</v>
      </c>
      <c r="D2706" s="9" t="s">
        <v>235</v>
      </c>
      <c r="E2706" s="9" t="s">
        <v>260</v>
      </c>
      <c r="F2706" s="10">
        <v>44028</v>
      </c>
      <c r="G2706" s="10" t="str">
        <f>VLOOKUP(Table3[[#This Row],[Product ID]],[1]Products!$A:$G,2,0)</f>
        <v>Product 17</v>
      </c>
      <c r="H2706" s="22">
        <v>1</v>
      </c>
      <c r="I2706" s="9">
        <f>VLOOKUP('Consolidtaed Data'!$B8575,[1]Products!$A:$G,4,0)</f>
        <v>799</v>
      </c>
      <c r="J2706" s="9">
        <f>VLOOKUP('Consolidtaed Data'!$B8575,[1]Products!$A:$G,3,0)</f>
        <v>455</v>
      </c>
      <c r="K2706" s="9">
        <f>'Consolidtaed Data'!$J8575*'Consolidtaed Data'!$H8575</f>
        <v>5596</v>
      </c>
      <c r="L2706" s="9">
        <f>'Consolidtaed Data'!$I8575*'Consolidtaed Data'!$H8575</f>
        <v>9176</v>
      </c>
      <c r="M2706" s="9">
        <f>'Consolidtaed Data'!$L8575-'Consolidtaed Data'!$K8575</f>
        <v>1569</v>
      </c>
      <c r="N2706" s="9" t="str">
        <f>VLOOKUP('Consolidtaed Data'!$C8575,[1]Locations!$A:$O,2,0)</f>
        <v>East Los Angeles</v>
      </c>
      <c r="O2706" s="9" t="str">
        <f>VLOOKUP('Consolidtaed Data'!$D8575,'[1]Sales People'!$A:$B,2,0)</f>
        <v>Joshua Taylor</v>
      </c>
      <c r="P2706" s="9" t="str">
        <f>VLOOKUP('Consolidtaed Data'!$E8575,[1]Customers!$A:$B,2,0)</f>
        <v>Ernest Bradley</v>
      </c>
      <c r="Q2706" s="11">
        <f>WEEKDAY('Consolidtaed Data'!$F8575)</f>
        <v>4</v>
      </c>
      <c r="R2706" s="9">
        <f>MONTH('Consolidtaed Data'!$F8575)</f>
        <v>10</v>
      </c>
      <c r="S2706" s="9" t="str">
        <f>TEXT(Table3[[#This Row],[Purchase Date]],"MMMM")</f>
        <v>July</v>
      </c>
      <c r="T2706" s="9">
        <f>YEAR('Consolidtaed Data'!$F8575)</f>
        <v>2021</v>
      </c>
    </row>
    <row r="2707" spans="1:20" x14ac:dyDescent="0.3">
      <c r="A2707" s="9" t="s">
        <v>3721</v>
      </c>
      <c r="B2707" s="9" t="s">
        <v>981</v>
      </c>
      <c r="C2707" s="9" t="s">
        <v>289</v>
      </c>
      <c r="D2707" s="9" t="s">
        <v>87</v>
      </c>
      <c r="E2707" s="9" t="s">
        <v>475</v>
      </c>
      <c r="F2707" s="10">
        <v>44028</v>
      </c>
      <c r="G2707" s="10" t="str">
        <f>VLOOKUP(Table3[[#This Row],[Product ID]],[1]Products!$A:$G,2,0)</f>
        <v>Product 3</v>
      </c>
      <c r="H2707" s="22">
        <v>3</v>
      </c>
      <c r="I2707" s="9">
        <f>VLOOKUP('Consolidtaed Data'!$B9068,[1]Products!$A:$G,4,0)</f>
        <v>637</v>
      </c>
      <c r="J2707" s="9">
        <f>VLOOKUP('Consolidtaed Data'!$B9068,[1]Products!$A:$G,3,0)</f>
        <v>389</v>
      </c>
      <c r="K2707" s="9">
        <f>'Consolidtaed Data'!$J9068*'Consolidtaed Data'!$H9068</f>
        <v>3570</v>
      </c>
      <c r="L2707" s="9">
        <f>'Consolidtaed Data'!$I9068*'Consolidtaed Data'!$H9068</f>
        <v>4698</v>
      </c>
      <c r="M2707" s="9">
        <f>'Consolidtaed Data'!$L9068-'Consolidtaed Data'!$K9068</f>
        <v>754</v>
      </c>
      <c r="N2707" s="9" t="str">
        <f>VLOOKUP('Consolidtaed Data'!$C9068,[1]Locations!$A:$O,2,0)</f>
        <v>Temecula</v>
      </c>
      <c r="O2707" s="9" t="str">
        <f>VLOOKUP('Consolidtaed Data'!$D9068,'[1]Sales People'!$A:$B,2,0)</f>
        <v>Joe Sims</v>
      </c>
      <c r="P2707" s="9" t="str">
        <f>VLOOKUP('Consolidtaed Data'!$E9068,[1]Customers!$A:$B,2,0)</f>
        <v>Joe Rose</v>
      </c>
      <c r="Q2707" s="11">
        <f>WEEKDAY('Consolidtaed Data'!$F9068)</f>
        <v>4</v>
      </c>
      <c r="R2707" s="9">
        <f>MONTH('Consolidtaed Data'!$F9068)</f>
        <v>11</v>
      </c>
      <c r="S2707" s="9" t="str">
        <f>TEXT(Table3[[#This Row],[Purchase Date]],"MMMM")</f>
        <v>July</v>
      </c>
      <c r="T2707" s="9">
        <f>YEAR('Consolidtaed Data'!$F9068)</f>
        <v>2021</v>
      </c>
    </row>
    <row r="2708" spans="1:20" x14ac:dyDescent="0.3">
      <c r="A2708" s="9" t="s">
        <v>3722</v>
      </c>
      <c r="B2708" s="9" t="s">
        <v>742</v>
      </c>
      <c r="C2708" s="9" t="s">
        <v>472</v>
      </c>
      <c r="D2708" s="9" t="s">
        <v>80</v>
      </c>
      <c r="E2708" s="9" t="s">
        <v>663</v>
      </c>
      <c r="F2708" s="10">
        <v>44028</v>
      </c>
      <c r="G2708" s="10" t="str">
        <f>VLOOKUP(Table3[[#This Row],[Product ID]],[1]Products!$A:$G,2,0)</f>
        <v>Product 90</v>
      </c>
      <c r="H2708" s="22">
        <v>4</v>
      </c>
      <c r="I2708" s="9">
        <f>VLOOKUP('Consolidtaed Data'!$B9251,[1]Products!$A:$G,4,0)</f>
        <v>2396</v>
      </c>
      <c r="J2708" s="9">
        <f>VLOOKUP('Consolidtaed Data'!$B9251,[1]Products!$A:$G,3,0)</f>
        <v>1965</v>
      </c>
      <c r="K2708" s="9">
        <f>'Consolidtaed Data'!$J9251*'Consolidtaed Data'!$H9251</f>
        <v>291</v>
      </c>
      <c r="L2708" s="9">
        <f>'Consolidtaed Data'!$I9251*'Consolidtaed Data'!$H9251</f>
        <v>378</v>
      </c>
      <c r="M2708" s="9">
        <f>'Consolidtaed Data'!$L9251-'Consolidtaed Data'!$K9251</f>
        <v>871</v>
      </c>
      <c r="N2708" s="9" t="str">
        <f>VLOOKUP('Consolidtaed Data'!$C9251,[1]Locations!$A:$O,2,0)</f>
        <v>San Diego</v>
      </c>
      <c r="O2708" s="9" t="str">
        <f>VLOOKUP('Consolidtaed Data'!$D9251,'[1]Sales People'!$A:$B,2,0)</f>
        <v>Joshua Taylor</v>
      </c>
      <c r="P2708" s="9" t="str">
        <f>VLOOKUP('Consolidtaed Data'!$E9251,[1]Customers!$A:$B,2,0)</f>
        <v>Peter Gilbert</v>
      </c>
      <c r="Q2708" s="11">
        <f>WEEKDAY('Consolidtaed Data'!$F9251)</f>
        <v>4</v>
      </c>
      <c r="R2708" s="9">
        <f>MONTH('Consolidtaed Data'!$F9251)</f>
        <v>12</v>
      </c>
      <c r="S2708" s="9" t="str">
        <f>TEXT(Table3[[#This Row],[Purchase Date]],"MMMM")</f>
        <v>July</v>
      </c>
      <c r="T2708" s="9">
        <f>YEAR('Consolidtaed Data'!$F9251)</f>
        <v>2021</v>
      </c>
    </row>
    <row r="2709" spans="1:20" x14ac:dyDescent="0.3">
      <c r="A2709" s="9" t="s">
        <v>3723</v>
      </c>
      <c r="B2709" s="9" t="s">
        <v>71</v>
      </c>
      <c r="C2709" s="9" t="s">
        <v>347</v>
      </c>
      <c r="D2709" s="9" t="s">
        <v>281</v>
      </c>
      <c r="E2709" s="9" t="s">
        <v>1959</v>
      </c>
      <c r="F2709" s="10">
        <v>44028</v>
      </c>
      <c r="G2709" s="10" t="str">
        <f>VLOOKUP(Table3[[#This Row],[Product ID]],[1]Products!$A:$G,2,0)</f>
        <v>Product 42</v>
      </c>
      <c r="H2709" s="22">
        <v>3</v>
      </c>
      <c r="I2709" s="9">
        <f>VLOOKUP('Consolidtaed Data'!$B9503,[1]Products!$A:$G,4,0)</f>
        <v>2283</v>
      </c>
      <c r="J2709" s="9">
        <f>VLOOKUP('Consolidtaed Data'!$B9503,[1]Products!$A:$G,3,0)</f>
        <v>1484</v>
      </c>
      <c r="K2709" s="9">
        <f>'Consolidtaed Data'!$J9503*'Consolidtaed Data'!$H9503</f>
        <v>1767</v>
      </c>
      <c r="L2709" s="9">
        <f>'Consolidtaed Data'!$I9503*'Consolidtaed Data'!$H9503</f>
        <v>3156</v>
      </c>
      <c r="M2709" s="9">
        <f>'Consolidtaed Data'!$L9503-'Consolidtaed Data'!$K9503</f>
        <v>1808</v>
      </c>
      <c r="N2709" s="9" t="str">
        <f>VLOOKUP('Consolidtaed Data'!$C9503,[1]Locations!$A:$O,2,0)</f>
        <v>Antioch</v>
      </c>
      <c r="O2709" s="9" t="str">
        <f>VLOOKUP('Consolidtaed Data'!$D9503,'[1]Sales People'!$A:$B,2,0)</f>
        <v>Joshua Taylor</v>
      </c>
      <c r="P2709" s="9" t="str">
        <f>VLOOKUP('Consolidtaed Data'!$E9503,[1]Customers!$A:$B,2,0)</f>
        <v>Willie Day</v>
      </c>
      <c r="Q2709" s="11">
        <f>WEEKDAY('Consolidtaed Data'!$F9503)</f>
        <v>1</v>
      </c>
      <c r="R2709" s="9">
        <f>MONTH('Consolidtaed Data'!$F9503)</f>
        <v>12</v>
      </c>
      <c r="S2709" s="9" t="str">
        <f>TEXT(Table3[[#This Row],[Purchase Date]],"MMMM")</f>
        <v>July</v>
      </c>
      <c r="T2709" s="9">
        <f>YEAR('Consolidtaed Data'!$F9503)</f>
        <v>2021</v>
      </c>
    </row>
    <row r="2710" spans="1:20" x14ac:dyDescent="0.3">
      <c r="A2710" s="9" t="s">
        <v>3724</v>
      </c>
      <c r="B2710" s="9" t="s">
        <v>98</v>
      </c>
      <c r="C2710" s="9" t="s">
        <v>344</v>
      </c>
      <c r="D2710" s="9" t="s">
        <v>56</v>
      </c>
      <c r="E2710" s="9" t="s">
        <v>1529</v>
      </c>
      <c r="F2710" s="10">
        <v>44029</v>
      </c>
      <c r="G2710" s="10" t="str">
        <f>VLOOKUP(Table3[[#This Row],[Product ID]],[1]Products!$A:$G,2,0)</f>
        <v>Product 85</v>
      </c>
      <c r="H2710" s="22">
        <v>1</v>
      </c>
      <c r="I2710" s="9">
        <f>VLOOKUP('Consolidtaed Data'!$B4860,[1]Products!$A:$G,4,0)</f>
        <v>1783</v>
      </c>
      <c r="J2710" s="9">
        <f>VLOOKUP('Consolidtaed Data'!$B4860,[1]Products!$A:$G,3,0)</f>
        <v>1230</v>
      </c>
      <c r="K2710" s="9">
        <f>'Consolidtaed Data'!$J4860*'Consolidtaed Data'!$H4860</f>
        <v>3201</v>
      </c>
      <c r="L2710" s="9">
        <f>'Consolidtaed Data'!$I4860*'Consolidtaed Data'!$H4860</f>
        <v>5427</v>
      </c>
      <c r="M2710" s="9">
        <f>'Consolidtaed Data'!$L4860-'Consolidtaed Data'!$K4860</f>
        <v>1654</v>
      </c>
      <c r="N2710" s="9" t="str">
        <f>VLOOKUP('Consolidtaed Data'!$C4860,[1]Locations!$A:$O,2,0)</f>
        <v>Concord</v>
      </c>
      <c r="O2710" s="9" t="str">
        <f>VLOOKUP('Consolidtaed Data'!$D4860,'[1]Sales People'!$A:$B,2,0)</f>
        <v>Joe Sims</v>
      </c>
      <c r="P2710" s="9" t="str">
        <f>VLOOKUP('Consolidtaed Data'!$E4860,[1]Customers!$A:$B,2,0)</f>
        <v>Richard Jordan</v>
      </c>
      <c r="Q2710" s="11">
        <f>WEEKDAY('Consolidtaed Data'!$F4860)</f>
        <v>4</v>
      </c>
      <c r="R2710" s="9">
        <f>MONTH('Consolidtaed Data'!$F4860)</f>
        <v>12</v>
      </c>
      <c r="S2710" s="9" t="str">
        <f>TEXT(Table3[[#This Row],[Purchase Date]],"MMMM")</f>
        <v>July</v>
      </c>
      <c r="T2710" s="9">
        <f>YEAR('Consolidtaed Data'!$F4860)</f>
        <v>2020</v>
      </c>
    </row>
    <row r="2711" spans="1:20" x14ac:dyDescent="0.3">
      <c r="A2711" s="9" t="s">
        <v>3725</v>
      </c>
      <c r="B2711" s="9" t="s">
        <v>495</v>
      </c>
      <c r="C2711" s="9" t="s">
        <v>94</v>
      </c>
      <c r="D2711" s="9" t="s">
        <v>235</v>
      </c>
      <c r="E2711" s="9" t="s">
        <v>696</v>
      </c>
      <c r="F2711" s="10">
        <v>44029</v>
      </c>
      <c r="G2711" s="10" t="str">
        <f>VLOOKUP(Table3[[#This Row],[Product ID]],[1]Products!$A:$G,2,0)</f>
        <v>Product 15</v>
      </c>
      <c r="H2711" s="22">
        <v>3</v>
      </c>
      <c r="I2711" s="9">
        <f>VLOOKUP('Consolidtaed Data'!$B5042,[1]Products!$A:$G,4,0)</f>
        <v>112</v>
      </c>
      <c r="J2711" s="9">
        <f>VLOOKUP('Consolidtaed Data'!$B5042,[1]Products!$A:$G,3,0)</f>
        <v>90</v>
      </c>
      <c r="K2711" s="9">
        <f>'Consolidtaed Data'!$J5042*'Consolidtaed Data'!$H5042</f>
        <v>1272</v>
      </c>
      <c r="L2711" s="9">
        <f>'Consolidtaed Data'!$I5042*'Consolidtaed Data'!$H5042</f>
        <v>1590</v>
      </c>
      <c r="M2711" s="9">
        <f>'Consolidtaed Data'!$L5042-'Consolidtaed Data'!$K5042</f>
        <v>161</v>
      </c>
      <c r="N2711" s="9" t="str">
        <f>VLOOKUP('Consolidtaed Data'!$C5042,[1]Locations!$A:$O,2,0)</f>
        <v>Palmdale</v>
      </c>
      <c r="O2711" s="9" t="str">
        <f>VLOOKUP('Consolidtaed Data'!$D5042,'[1]Sales People'!$A:$B,2,0)</f>
        <v>John Reyes</v>
      </c>
      <c r="P2711" s="9" t="str">
        <f>VLOOKUP('Consolidtaed Data'!$E5042,[1]Customers!$A:$B,2,0)</f>
        <v>Thomas Chapman</v>
      </c>
      <c r="Q2711" s="11">
        <f>WEEKDAY('Consolidtaed Data'!$F5042)</f>
        <v>3</v>
      </c>
      <c r="R2711" s="9">
        <f>MONTH('Consolidtaed Data'!$F5042)</f>
        <v>1</v>
      </c>
      <c r="S2711" s="9" t="str">
        <f>TEXT(Table3[[#This Row],[Purchase Date]],"MMMM")</f>
        <v>July</v>
      </c>
      <c r="T2711" s="9">
        <f>YEAR('Consolidtaed Data'!$F5042)</f>
        <v>2021</v>
      </c>
    </row>
    <row r="2712" spans="1:20" x14ac:dyDescent="0.3">
      <c r="A2712" s="9" t="s">
        <v>3726</v>
      </c>
      <c r="B2712" s="9" t="s">
        <v>119</v>
      </c>
      <c r="C2712" s="9" t="s">
        <v>140</v>
      </c>
      <c r="D2712" s="9" t="s">
        <v>22</v>
      </c>
      <c r="E2712" s="9" t="s">
        <v>2074</v>
      </c>
      <c r="F2712" s="10">
        <v>44029</v>
      </c>
      <c r="G2712" s="10" t="str">
        <f>VLOOKUP(Table3[[#This Row],[Product ID]],[1]Products!$A:$G,2,0)</f>
        <v>Product 67</v>
      </c>
      <c r="H2712" s="22">
        <v>1</v>
      </c>
      <c r="I2712" s="9">
        <f>VLOOKUP('Consolidtaed Data'!$B5317,[1]Products!$A:$G,4,0)</f>
        <v>818</v>
      </c>
      <c r="J2712" s="9">
        <f>VLOOKUP('Consolidtaed Data'!$B5317,[1]Products!$A:$G,3,0)</f>
        <v>450</v>
      </c>
      <c r="K2712" s="9">
        <f>'Consolidtaed Data'!$J5317*'Consolidtaed Data'!$H5317</f>
        <v>2514</v>
      </c>
      <c r="L2712" s="9">
        <f>'Consolidtaed Data'!$I5317*'Consolidtaed Data'!$H5317</f>
        <v>3309</v>
      </c>
      <c r="M2712" s="9">
        <f>'Consolidtaed Data'!$L5317-'Consolidtaed Data'!$K5317</f>
        <v>90</v>
      </c>
      <c r="N2712" s="9" t="str">
        <f>VLOOKUP('Consolidtaed Data'!$C5317,[1]Locations!$A:$O,2,0)</f>
        <v>Escondido</v>
      </c>
      <c r="O2712" s="9" t="str">
        <f>VLOOKUP('Consolidtaed Data'!$D5317,'[1]Sales People'!$A:$B,2,0)</f>
        <v>Jimmy Young</v>
      </c>
      <c r="P2712" s="9" t="str">
        <f>VLOOKUP('Consolidtaed Data'!$E5317,[1]Customers!$A:$B,2,0)</f>
        <v>Billy Cook</v>
      </c>
      <c r="Q2712" s="11">
        <f>WEEKDAY('Consolidtaed Data'!$F5317)</f>
        <v>4</v>
      </c>
      <c r="R2712" s="9">
        <f>MONTH('Consolidtaed Data'!$F5317)</f>
        <v>1</v>
      </c>
      <c r="S2712" s="9" t="str">
        <f>TEXT(Table3[[#This Row],[Purchase Date]],"MMMM")</f>
        <v>July</v>
      </c>
      <c r="T2712" s="9">
        <f>YEAR('Consolidtaed Data'!$F5317)</f>
        <v>2021</v>
      </c>
    </row>
    <row r="2713" spans="1:20" x14ac:dyDescent="0.3">
      <c r="A2713" s="9" t="s">
        <v>3727</v>
      </c>
      <c r="B2713" s="9" t="s">
        <v>806</v>
      </c>
      <c r="C2713" s="9" t="s">
        <v>331</v>
      </c>
      <c r="D2713" s="9" t="s">
        <v>315</v>
      </c>
      <c r="E2713" s="9" t="s">
        <v>4065</v>
      </c>
      <c r="F2713" s="10">
        <v>44029</v>
      </c>
      <c r="G2713" s="10" t="str">
        <f>VLOOKUP(Table3[[#This Row],[Product ID]],[1]Products!$A:$G,2,0)</f>
        <v>Product 72</v>
      </c>
      <c r="H2713" s="22">
        <v>2</v>
      </c>
      <c r="I2713" s="9">
        <f>VLOOKUP('Consolidtaed Data'!$B5887,[1]Products!$A:$G,4,0)</f>
        <v>1899</v>
      </c>
      <c r="J2713" s="9">
        <f>VLOOKUP('Consolidtaed Data'!$B5887,[1]Products!$A:$G,3,0)</f>
        <v>1044</v>
      </c>
      <c r="K2713" s="9">
        <f>'Consolidtaed Data'!$J5887*'Consolidtaed Data'!$H5887</f>
        <v>122</v>
      </c>
      <c r="L2713" s="9">
        <f>'Consolidtaed Data'!$I5887*'Consolidtaed Data'!$H5887</f>
        <v>190</v>
      </c>
      <c r="M2713" s="9">
        <f>'Consolidtaed Data'!$L5887-'Consolidtaed Data'!$K5887</f>
        <v>872</v>
      </c>
      <c r="N2713" s="9" t="str">
        <f>VLOOKUP('Consolidtaed Data'!$C5887,[1]Locations!$A:$O,2,0)</f>
        <v>Glendale</v>
      </c>
      <c r="O2713" s="9" t="str">
        <f>VLOOKUP('Consolidtaed Data'!$D5887,'[1]Sales People'!$A:$B,2,0)</f>
        <v>Scott Mason</v>
      </c>
      <c r="P2713" s="9" t="str">
        <f>VLOOKUP('Consolidtaed Data'!$E5887,[1]Customers!$A:$B,2,0)</f>
        <v>Sean Andrews</v>
      </c>
      <c r="Q2713" s="11">
        <f>WEEKDAY('Consolidtaed Data'!$F5887)</f>
        <v>3</v>
      </c>
      <c r="R2713" s="9">
        <f>MONTH('Consolidtaed Data'!$F5887)</f>
        <v>3</v>
      </c>
      <c r="S2713" s="9" t="str">
        <f>TEXT(Table3[[#This Row],[Purchase Date]],"MMMM")</f>
        <v>July</v>
      </c>
      <c r="T2713" s="9">
        <f>YEAR('Consolidtaed Data'!$F5887)</f>
        <v>2021</v>
      </c>
    </row>
    <row r="2714" spans="1:20" x14ac:dyDescent="0.3">
      <c r="A2714" s="9" t="s">
        <v>3728</v>
      </c>
      <c r="B2714" s="9" t="s">
        <v>248</v>
      </c>
      <c r="C2714" s="9" t="s">
        <v>275</v>
      </c>
      <c r="D2714" s="9" t="s">
        <v>206</v>
      </c>
      <c r="E2714" s="9" t="s">
        <v>1052</v>
      </c>
      <c r="F2714" s="10">
        <v>44029</v>
      </c>
      <c r="G2714" s="10" t="str">
        <f>VLOOKUP(Table3[[#This Row],[Product ID]],[1]Products!$A:$G,2,0)</f>
        <v>Product 97</v>
      </c>
      <c r="H2714" s="22">
        <v>2</v>
      </c>
      <c r="I2714" s="9">
        <f>VLOOKUP('Consolidtaed Data'!$B6039,[1]Products!$A:$G,4,0)</f>
        <v>1351</v>
      </c>
      <c r="J2714" s="9">
        <f>VLOOKUP('Consolidtaed Data'!$B6039,[1]Products!$A:$G,3,0)</f>
        <v>1108</v>
      </c>
      <c r="K2714" s="9">
        <f>'Consolidtaed Data'!$J6039*'Consolidtaed Data'!$H6039</f>
        <v>534</v>
      </c>
      <c r="L2714" s="9">
        <f>'Consolidtaed Data'!$I6039*'Consolidtaed Data'!$H6039</f>
        <v>847</v>
      </c>
      <c r="M2714" s="9">
        <f>'Consolidtaed Data'!$L6039-'Consolidtaed Data'!$K6039</f>
        <v>1784</v>
      </c>
      <c r="N2714" s="9" t="str">
        <f>VLOOKUP('Consolidtaed Data'!$C6039,[1]Locations!$A:$O,2,0)</f>
        <v>Hayward</v>
      </c>
      <c r="O2714" s="9" t="str">
        <f>VLOOKUP('Consolidtaed Data'!$D6039,'[1]Sales People'!$A:$B,2,0)</f>
        <v>Howard Sims</v>
      </c>
      <c r="P2714" s="9" t="str">
        <f>VLOOKUP('Consolidtaed Data'!$E6039,[1]Customers!$A:$B,2,0)</f>
        <v>Benjamin Garza</v>
      </c>
      <c r="Q2714" s="11">
        <f>WEEKDAY('Consolidtaed Data'!$F6039)</f>
        <v>2</v>
      </c>
      <c r="R2714" s="9">
        <f>MONTH('Consolidtaed Data'!$F6039)</f>
        <v>4</v>
      </c>
      <c r="S2714" s="9" t="str">
        <f>TEXT(Table3[[#This Row],[Purchase Date]],"MMMM")</f>
        <v>July</v>
      </c>
      <c r="T2714" s="9">
        <f>YEAR('Consolidtaed Data'!$F6039)</f>
        <v>2021</v>
      </c>
    </row>
    <row r="2715" spans="1:20" x14ac:dyDescent="0.3">
      <c r="A2715" s="9" t="s">
        <v>3729</v>
      </c>
      <c r="B2715" s="9" t="s">
        <v>526</v>
      </c>
      <c r="C2715" s="9" t="s">
        <v>319</v>
      </c>
      <c r="D2715" s="9" t="s">
        <v>43</v>
      </c>
      <c r="E2715" s="9" t="s">
        <v>416</v>
      </c>
      <c r="F2715" s="10">
        <v>44029</v>
      </c>
      <c r="G2715" s="10" t="str">
        <f>VLOOKUP(Table3[[#This Row],[Product ID]],[1]Products!$A:$G,2,0)</f>
        <v>Product 14</v>
      </c>
      <c r="H2715" s="22">
        <v>4</v>
      </c>
      <c r="I2715" s="9">
        <f>VLOOKUP('Consolidtaed Data'!$B6718,[1]Products!$A:$G,4,0)</f>
        <v>1351</v>
      </c>
      <c r="J2715" s="9">
        <f>VLOOKUP('Consolidtaed Data'!$B6718,[1]Products!$A:$G,3,0)</f>
        <v>1108</v>
      </c>
      <c r="K2715" s="9">
        <f>'Consolidtaed Data'!$J6718*'Consolidtaed Data'!$H6718</f>
        <v>1248</v>
      </c>
      <c r="L2715" s="9">
        <f>'Consolidtaed Data'!$I6718*'Consolidtaed Data'!$H6718</f>
        <v>1809</v>
      </c>
      <c r="M2715" s="9">
        <f>'Consolidtaed Data'!$L6718-'Consolidtaed Data'!$K6718</f>
        <v>463</v>
      </c>
      <c r="N2715" s="9" t="str">
        <f>VLOOKUP('Consolidtaed Data'!$C6718,[1]Locations!$A:$O,2,0)</f>
        <v>Santa Clara</v>
      </c>
      <c r="O2715" s="9" t="str">
        <f>VLOOKUP('Consolidtaed Data'!$D6718,'[1]Sales People'!$A:$B,2,0)</f>
        <v>Joshua Cook</v>
      </c>
      <c r="P2715" s="9" t="str">
        <f>VLOOKUP('Consolidtaed Data'!$E6718,[1]Customers!$A:$B,2,0)</f>
        <v>Shawn Henderson</v>
      </c>
      <c r="Q2715" s="11">
        <f>WEEKDAY('Consolidtaed Data'!$F6718)</f>
        <v>5</v>
      </c>
      <c r="R2715" s="9">
        <f>MONTH('Consolidtaed Data'!$F6718)</f>
        <v>5</v>
      </c>
      <c r="S2715" s="9" t="str">
        <f>TEXT(Table3[[#This Row],[Purchase Date]],"MMMM")</f>
        <v>July</v>
      </c>
      <c r="T2715" s="9">
        <f>YEAR('Consolidtaed Data'!$F6718)</f>
        <v>2021</v>
      </c>
    </row>
    <row r="2716" spans="1:20" x14ac:dyDescent="0.3">
      <c r="A2716" s="9" t="s">
        <v>3730</v>
      </c>
      <c r="B2716" s="9" t="s">
        <v>76</v>
      </c>
      <c r="C2716" s="9" t="s">
        <v>319</v>
      </c>
      <c r="D2716" s="9" t="s">
        <v>326</v>
      </c>
      <c r="E2716" s="9" t="s">
        <v>1302</v>
      </c>
      <c r="F2716" s="10">
        <v>44029</v>
      </c>
      <c r="G2716" s="10" t="str">
        <f>VLOOKUP(Table3[[#This Row],[Product ID]],[1]Products!$A:$G,2,0)</f>
        <v>Product 19</v>
      </c>
      <c r="H2716" s="22">
        <v>1</v>
      </c>
      <c r="I2716" s="9">
        <f>VLOOKUP('Consolidtaed Data'!$B6826,[1]Products!$A:$G,4,0)</f>
        <v>181</v>
      </c>
      <c r="J2716" s="9">
        <f>VLOOKUP('Consolidtaed Data'!$B6826,[1]Products!$A:$G,3,0)</f>
        <v>130</v>
      </c>
      <c r="K2716" s="9">
        <f>'Consolidtaed Data'!$J6826*'Consolidtaed Data'!$H6826</f>
        <v>582</v>
      </c>
      <c r="L2716" s="9">
        <f>'Consolidtaed Data'!$I6826*'Consolidtaed Data'!$H6826</f>
        <v>756</v>
      </c>
      <c r="M2716" s="9">
        <f>'Consolidtaed Data'!$L6826-'Consolidtaed Data'!$K6826</f>
        <v>754</v>
      </c>
      <c r="N2716" s="9" t="str">
        <f>VLOOKUP('Consolidtaed Data'!$C6826,[1]Locations!$A:$O,2,0)</f>
        <v>Sunnyvale</v>
      </c>
      <c r="O2716" s="9" t="str">
        <f>VLOOKUP('Consolidtaed Data'!$D6826,'[1]Sales People'!$A:$B,2,0)</f>
        <v>Martin Perry</v>
      </c>
      <c r="P2716" s="9" t="str">
        <f>VLOOKUP('Consolidtaed Data'!$E6826,[1]Customers!$A:$B,2,0)</f>
        <v>Jimmy Andrews</v>
      </c>
      <c r="Q2716" s="11">
        <f>WEEKDAY('Consolidtaed Data'!$F6826)</f>
        <v>6</v>
      </c>
      <c r="R2716" s="9">
        <f>MONTH('Consolidtaed Data'!$F6826)</f>
        <v>6</v>
      </c>
      <c r="S2716" s="9" t="str">
        <f>TEXT(Table3[[#This Row],[Purchase Date]],"MMMM")</f>
        <v>July</v>
      </c>
      <c r="T2716" s="9">
        <f>YEAR('Consolidtaed Data'!$F6826)</f>
        <v>2021</v>
      </c>
    </row>
    <row r="2717" spans="1:20" x14ac:dyDescent="0.3">
      <c r="A2717" s="9" t="s">
        <v>3731</v>
      </c>
      <c r="B2717" s="9" t="s">
        <v>393</v>
      </c>
      <c r="C2717" s="9" t="s">
        <v>421</v>
      </c>
      <c r="D2717" s="9" t="s">
        <v>113</v>
      </c>
      <c r="E2717" s="9" t="s">
        <v>4432</v>
      </c>
      <c r="F2717" s="10">
        <v>44029</v>
      </c>
      <c r="G2717" s="10" t="str">
        <f>VLOOKUP(Table3[[#This Row],[Product ID]],[1]Products!$A:$G,2,0)</f>
        <v>Product 84</v>
      </c>
      <c r="H2717" s="22">
        <v>1</v>
      </c>
      <c r="I2717" s="9">
        <f>VLOOKUP('Consolidtaed Data'!$B7688,[1]Products!$A:$G,4,0)</f>
        <v>2141</v>
      </c>
      <c r="J2717" s="9">
        <f>VLOOKUP('Consolidtaed Data'!$B7688,[1]Products!$A:$G,3,0)</f>
        <v>1777</v>
      </c>
      <c r="K2717" s="9">
        <f>'Consolidtaed Data'!$J7688*'Consolidtaed Data'!$H7688</f>
        <v>22</v>
      </c>
      <c r="L2717" s="9">
        <f>'Consolidtaed Data'!$I7688*'Consolidtaed Data'!$H7688</f>
        <v>35</v>
      </c>
      <c r="M2717" s="9">
        <f>'Consolidtaed Data'!$L7688-'Consolidtaed Data'!$K7688</f>
        <v>321</v>
      </c>
      <c r="N2717" s="9" t="str">
        <f>VLOOKUP('Consolidtaed Data'!$C7688,[1]Locations!$A:$O,2,0)</f>
        <v>Sunnyvale</v>
      </c>
      <c r="O2717" s="9" t="str">
        <f>VLOOKUP('Consolidtaed Data'!$D7688,'[1]Sales People'!$A:$B,2,0)</f>
        <v>Walter Cook</v>
      </c>
      <c r="P2717" s="9" t="str">
        <f>VLOOKUP('Consolidtaed Data'!$E7688,[1]Customers!$A:$B,2,0)</f>
        <v>Donald Carroll</v>
      </c>
      <c r="Q2717" s="11">
        <f>WEEKDAY('Consolidtaed Data'!$F7688)</f>
        <v>6</v>
      </c>
      <c r="R2717" s="9">
        <f>MONTH('Consolidtaed Data'!$F7688)</f>
        <v>8</v>
      </c>
      <c r="S2717" s="9" t="str">
        <f>TEXT(Table3[[#This Row],[Purchase Date]],"MMMM")</f>
        <v>July</v>
      </c>
      <c r="T2717" s="9">
        <f>YEAR('Consolidtaed Data'!$F7688)</f>
        <v>2021</v>
      </c>
    </row>
    <row r="2718" spans="1:20" x14ac:dyDescent="0.3">
      <c r="A2718" s="9" t="s">
        <v>3732</v>
      </c>
      <c r="B2718" s="9" t="s">
        <v>294</v>
      </c>
      <c r="C2718" s="9" t="s">
        <v>295</v>
      </c>
      <c r="D2718" s="9" t="s">
        <v>131</v>
      </c>
      <c r="E2718" s="9" t="s">
        <v>527</v>
      </c>
      <c r="F2718" s="10">
        <v>44029</v>
      </c>
      <c r="G2718" s="10" t="str">
        <f>VLOOKUP(Table3[[#This Row],[Product ID]],[1]Products!$A:$G,2,0)</f>
        <v>Product 51</v>
      </c>
      <c r="H2718" s="22">
        <v>4</v>
      </c>
      <c r="I2718" s="9">
        <f>VLOOKUP('Consolidtaed Data'!$B8328,[1]Products!$A:$G,4,0)</f>
        <v>35</v>
      </c>
      <c r="J2718" s="9">
        <f>VLOOKUP('Consolidtaed Data'!$B8328,[1]Products!$A:$G,3,0)</f>
        <v>22</v>
      </c>
      <c r="K2718" s="9">
        <f>'Consolidtaed Data'!$J8328*'Consolidtaed Data'!$H8328</f>
        <v>3548</v>
      </c>
      <c r="L2718" s="9">
        <f>'Consolidtaed Data'!$I8328*'Consolidtaed Data'!$H8328</f>
        <v>4928</v>
      </c>
      <c r="M2718" s="9">
        <f>'Consolidtaed Data'!$L8328-'Consolidtaed Data'!$K8328</f>
        <v>553</v>
      </c>
      <c r="N2718" s="9" t="str">
        <f>VLOOKUP('Consolidtaed Data'!$C8328,[1]Locations!$A:$O,2,0)</f>
        <v>Vallejo</v>
      </c>
      <c r="O2718" s="9" t="str">
        <f>VLOOKUP('Consolidtaed Data'!$D8328,'[1]Sales People'!$A:$B,2,0)</f>
        <v>Walter Cook</v>
      </c>
      <c r="P2718" s="9" t="str">
        <f>VLOOKUP('Consolidtaed Data'!$E8328,[1]Customers!$A:$B,2,0)</f>
        <v>Charles Montgomery</v>
      </c>
      <c r="Q2718" s="11">
        <f>WEEKDAY('Consolidtaed Data'!$F8328)</f>
        <v>1</v>
      </c>
      <c r="R2718" s="9">
        <f>MONTH('Consolidtaed Data'!$F8328)</f>
        <v>9</v>
      </c>
      <c r="S2718" s="9" t="str">
        <f>TEXT(Table3[[#This Row],[Purchase Date]],"MMMM")</f>
        <v>July</v>
      </c>
      <c r="T2718" s="9">
        <f>YEAR('Consolidtaed Data'!$F8328)</f>
        <v>2021</v>
      </c>
    </row>
    <row r="2719" spans="1:20" x14ac:dyDescent="0.3">
      <c r="A2719" s="9" t="s">
        <v>3733</v>
      </c>
      <c r="B2719" s="9" t="s">
        <v>230</v>
      </c>
      <c r="C2719" s="9" t="s">
        <v>564</v>
      </c>
      <c r="D2719" s="9" t="s">
        <v>26</v>
      </c>
      <c r="E2719" s="9" t="s">
        <v>969</v>
      </c>
      <c r="F2719" s="10">
        <v>44029</v>
      </c>
      <c r="G2719" s="10" t="str">
        <f>VLOOKUP(Table3[[#This Row],[Product ID]],[1]Products!$A:$G,2,0)</f>
        <v>Product 31</v>
      </c>
      <c r="H2719" s="22">
        <v>1</v>
      </c>
      <c r="I2719" s="9">
        <f>VLOOKUP('Consolidtaed Data'!$B8835,[1]Products!$A:$G,4,0)</f>
        <v>800</v>
      </c>
      <c r="J2719" s="9">
        <f>VLOOKUP('Consolidtaed Data'!$B8835,[1]Products!$A:$G,3,0)</f>
        <v>536</v>
      </c>
      <c r="K2719" s="9">
        <f>'Consolidtaed Data'!$J8835*'Consolidtaed Data'!$H8835</f>
        <v>122</v>
      </c>
      <c r="L2719" s="9">
        <f>'Consolidtaed Data'!$I8835*'Consolidtaed Data'!$H8835</f>
        <v>190</v>
      </c>
      <c r="M2719" s="9">
        <f>'Consolidtaed Data'!$L8835-'Consolidtaed Data'!$K8835</f>
        <v>120</v>
      </c>
      <c r="N2719" s="9" t="str">
        <f>VLOOKUP('Consolidtaed Data'!$C8835,[1]Locations!$A:$O,2,0)</f>
        <v>El Monte</v>
      </c>
      <c r="O2719" s="9" t="str">
        <f>VLOOKUP('Consolidtaed Data'!$D8835,'[1]Sales People'!$A:$B,2,0)</f>
        <v>Ernest Wheeler</v>
      </c>
      <c r="P2719" s="9" t="str">
        <f>VLOOKUP('Consolidtaed Data'!$E8835,[1]Customers!$A:$B,2,0)</f>
        <v>Antonio Owens</v>
      </c>
      <c r="Q2719" s="11">
        <f>WEEKDAY('Consolidtaed Data'!$F8835)</f>
        <v>3</v>
      </c>
      <c r="R2719" s="9">
        <f>MONTH('Consolidtaed Data'!$F8835)</f>
        <v>11</v>
      </c>
      <c r="S2719" s="9" t="str">
        <f>TEXT(Table3[[#This Row],[Purchase Date]],"MMMM")</f>
        <v>July</v>
      </c>
      <c r="T2719" s="9">
        <f>YEAR('Consolidtaed Data'!$F8835)</f>
        <v>2021</v>
      </c>
    </row>
    <row r="2720" spans="1:20" x14ac:dyDescent="0.3">
      <c r="A2720" s="9" t="s">
        <v>3734</v>
      </c>
      <c r="B2720" s="9" t="s">
        <v>188</v>
      </c>
      <c r="C2720" s="9" t="s">
        <v>34</v>
      </c>
      <c r="D2720" s="9" t="s">
        <v>281</v>
      </c>
      <c r="E2720" s="9" t="s">
        <v>919</v>
      </c>
      <c r="F2720" s="10">
        <v>44029</v>
      </c>
      <c r="G2720" s="10" t="str">
        <f>VLOOKUP(Table3[[#This Row],[Product ID]],[1]Products!$A:$G,2,0)</f>
        <v>Product 63</v>
      </c>
      <c r="H2720" s="22">
        <v>1</v>
      </c>
      <c r="I2720" s="9">
        <f>VLOOKUP('Consolidtaed Data'!$B8985,[1]Products!$A:$G,4,0)</f>
        <v>799</v>
      </c>
      <c r="J2720" s="9">
        <f>VLOOKUP('Consolidtaed Data'!$B8985,[1]Products!$A:$G,3,0)</f>
        <v>455</v>
      </c>
      <c r="K2720" s="9">
        <f>'Consolidtaed Data'!$J8985*'Consolidtaed Data'!$H8985</f>
        <v>1902</v>
      </c>
      <c r="L2720" s="9">
        <f>'Consolidtaed Data'!$I8985*'Consolidtaed Data'!$H8985</f>
        <v>2640</v>
      </c>
      <c r="M2720" s="9">
        <f>'Consolidtaed Data'!$L8985-'Consolidtaed Data'!$K8985</f>
        <v>827</v>
      </c>
      <c r="N2720" s="9" t="str">
        <f>VLOOKUP('Consolidtaed Data'!$C8985,[1]Locations!$A:$O,2,0)</f>
        <v>Ontario</v>
      </c>
      <c r="O2720" s="9" t="str">
        <f>VLOOKUP('Consolidtaed Data'!$D8985,'[1]Sales People'!$A:$B,2,0)</f>
        <v>Carl Elliott</v>
      </c>
      <c r="P2720" s="9" t="str">
        <f>VLOOKUP('Consolidtaed Data'!$E8985,[1]Customers!$A:$B,2,0)</f>
        <v>Kevin Moreno</v>
      </c>
      <c r="Q2720" s="11">
        <f>WEEKDAY('Consolidtaed Data'!$F8985)</f>
        <v>6</v>
      </c>
      <c r="R2720" s="9">
        <f>MONTH('Consolidtaed Data'!$F8985)</f>
        <v>11</v>
      </c>
      <c r="S2720" s="9" t="str">
        <f>TEXT(Table3[[#This Row],[Purchase Date]],"MMMM")</f>
        <v>July</v>
      </c>
      <c r="T2720" s="9">
        <f>YEAR('Consolidtaed Data'!$F8985)</f>
        <v>2021</v>
      </c>
    </row>
    <row r="2721" spans="1:20" x14ac:dyDescent="0.3">
      <c r="A2721" s="9" t="s">
        <v>3735</v>
      </c>
      <c r="B2721" s="9" t="s">
        <v>160</v>
      </c>
      <c r="C2721" s="9" t="s">
        <v>522</v>
      </c>
      <c r="D2721" s="9" t="s">
        <v>56</v>
      </c>
      <c r="E2721" s="9" t="s">
        <v>1961</v>
      </c>
      <c r="F2721" s="10">
        <v>44029</v>
      </c>
      <c r="G2721" s="10" t="str">
        <f>VLOOKUP(Table3[[#This Row],[Product ID]],[1]Products!$A:$G,2,0)</f>
        <v>Product 28</v>
      </c>
      <c r="H2721" s="22">
        <v>1</v>
      </c>
      <c r="I2721" s="9">
        <f>VLOOKUP('Consolidtaed Data'!$B9102,[1]Products!$A:$G,4,0)</f>
        <v>1826</v>
      </c>
      <c r="J2721" s="9">
        <f>VLOOKUP('Consolidtaed Data'!$B9102,[1]Products!$A:$G,3,0)</f>
        <v>1443</v>
      </c>
      <c r="K2721" s="9">
        <f>'Consolidtaed Data'!$J9102*'Consolidtaed Data'!$H9102</f>
        <v>1108</v>
      </c>
      <c r="L2721" s="9">
        <f>'Consolidtaed Data'!$I9102*'Consolidtaed Data'!$H9102</f>
        <v>1351</v>
      </c>
      <c r="M2721" s="9">
        <f>'Consolidtaed Data'!$L9102-'Consolidtaed Data'!$K9102</f>
        <v>246</v>
      </c>
      <c r="N2721" s="9" t="str">
        <f>VLOOKUP('Consolidtaed Data'!$C9102,[1]Locations!$A:$O,2,0)</f>
        <v>Palmdale</v>
      </c>
      <c r="O2721" s="9" t="str">
        <f>VLOOKUP('Consolidtaed Data'!$D9102,'[1]Sales People'!$A:$B,2,0)</f>
        <v>Martin Perry</v>
      </c>
      <c r="P2721" s="9" t="str">
        <f>VLOOKUP('Consolidtaed Data'!$E9102,[1]Customers!$A:$B,2,0)</f>
        <v>Keith Jordan</v>
      </c>
      <c r="Q2721" s="11">
        <f>WEEKDAY('Consolidtaed Data'!$F9102)</f>
        <v>7</v>
      </c>
      <c r="R2721" s="9">
        <f>MONTH('Consolidtaed Data'!$F9102)</f>
        <v>11</v>
      </c>
      <c r="S2721" s="9" t="str">
        <f>TEXT(Table3[[#This Row],[Purchase Date]],"MMMM")</f>
        <v>July</v>
      </c>
      <c r="T2721" s="9">
        <f>YEAR('Consolidtaed Data'!$F9102)</f>
        <v>2021</v>
      </c>
    </row>
    <row r="2722" spans="1:20" x14ac:dyDescent="0.3">
      <c r="A2722" s="9" t="s">
        <v>3736</v>
      </c>
      <c r="B2722" s="9" t="s">
        <v>278</v>
      </c>
      <c r="C2722" s="9" t="s">
        <v>357</v>
      </c>
      <c r="D2722" s="9" t="s">
        <v>83</v>
      </c>
      <c r="E2722" s="9" t="s">
        <v>891</v>
      </c>
      <c r="F2722" s="10">
        <v>44030</v>
      </c>
      <c r="G2722" s="10" t="str">
        <f>VLOOKUP(Table3[[#This Row],[Product ID]],[1]Products!$A:$G,2,0)</f>
        <v>Product 75</v>
      </c>
      <c r="H2722" s="22">
        <v>3</v>
      </c>
      <c r="I2722" s="9">
        <f>VLOOKUP('Consolidtaed Data'!$B6400,[1]Products!$A:$G,4,0)</f>
        <v>315</v>
      </c>
      <c r="J2722" s="9">
        <f>VLOOKUP('Consolidtaed Data'!$B6400,[1]Products!$A:$G,3,0)</f>
        <v>208</v>
      </c>
      <c r="K2722" s="9">
        <f>'Consolidtaed Data'!$J6400*'Consolidtaed Data'!$H6400</f>
        <v>22</v>
      </c>
      <c r="L2722" s="9">
        <f>'Consolidtaed Data'!$I6400*'Consolidtaed Data'!$H6400</f>
        <v>35</v>
      </c>
      <c r="M2722" s="9">
        <f>'Consolidtaed Data'!$L6400-'Consolidtaed Data'!$K6400</f>
        <v>161</v>
      </c>
      <c r="N2722" s="9" t="str">
        <f>VLOOKUP('Consolidtaed Data'!$C6400,[1]Locations!$A:$O,2,0)</f>
        <v>Santa Clarita</v>
      </c>
      <c r="O2722" s="9" t="str">
        <f>VLOOKUP('Consolidtaed Data'!$D6400,'[1]Sales People'!$A:$B,2,0)</f>
        <v>Martin Perry</v>
      </c>
      <c r="P2722" s="9" t="str">
        <f>VLOOKUP('Consolidtaed Data'!$E6400,[1]Customers!$A:$B,2,0)</f>
        <v>Phillip Harvey</v>
      </c>
      <c r="Q2722" s="11">
        <f>WEEKDAY('Consolidtaed Data'!$F6400)</f>
        <v>6</v>
      </c>
      <c r="R2722" s="9">
        <f>MONTH('Consolidtaed Data'!$F6400)</f>
        <v>4</v>
      </c>
      <c r="S2722" s="9" t="str">
        <f>TEXT(Table3[[#This Row],[Purchase Date]],"MMMM")</f>
        <v>July</v>
      </c>
      <c r="T2722" s="9">
        <f>YEAR('Consolidtaed Data'!$F6400)</f>
        <v>2021</v>
      </c>
    </row>
    <row r="2723" spans="1:20" x14ac:dyDescent="0.3">
      <c r="A2723" s="9" t="s">
        <v>3737</v>
      </c>
      <c r="B2723" s="9" t="s">
        <v>610</v>
      </c>
      <c r="C2723" s="9" t="s">
        <v>82</v>
      </c>
      <c r="D2723" s="9" t="s">
        <v>197</v>
      </c>
      <c r="E2723" s="9" t="s">
        <v>810</v>
      </c>
      <c r="F2723" s="10">
        <v>44030</v>
      </c>
      <c r="G2723" s="10" t="str">
        <f>VLOOKUP(Table3[[#This Row],[Product ID]],[1]Products!$A:$G,2,0)</f>
        <v>Product 12</v>
      </c>
      <c r="H2723" s="22">
        <v>1</v>
      </c>
      <c r="I2723" s="9">
        <f>VLOOKUP('Consolidtaed Data'!$B6415,[1]Products!$A:$G,4,0)</f>
        <v>1405</v>
      </c>
      <c r="J2723" s="9">
        <f>VLOOKUP('Consolidtaed Data'!$B6415,[1]Products!$A:$G,3,0)</f>
        <v>1054</v>
      </c>
      <c r="K2723" s="9">
        <f>'Consolidtaed Data'!$J6415*'Consolidtaed Data'!$H6415</f>
        <v>956</v>
      </c>
      <c r="L2723" s="9">
        <f>'Consolidtaed Data'!$I6415*'Consolidtaed Data'!$H6415</f>
        <v>1772</v>
      </c>
      <c r="M2723" s="9">
        <f>'Consolidtaed Data'!$L6415-'Consolidtaed Data'!$K6415</f>
        <v>256</v>
      </c>
      <c r="N2723" s="9" t="str">
        <f>VLOOKUP('Consolidtaed Data'!$C6415,[1]Locations!$A:$O,2,0)</f>
        <v>Torrance</v>
      </c>
      <c r="O2723" s="9" t="str">
        <f>VLOOKUP('Consolidtaed Data'!$D6415,'[1]Sales People'!$A:$B,2,0)</f>
        <v>Larry Marshall</v>
      </c>
      <c r="P2723" s="9" t="str">
        <f>VLOOKUP('Consolidtaed Data'!$E6415,[1]Customers!$A:$B,2,0)</f>
        <v>Robert Jackson</v>
      </c>
      <c r="Q2723" s="11">
        <f>WEEKDAY('Consolidtaed Data'!$F6415)</f>
        <v>7</v>
      </c>
      <c r="R2723" s="9">
        <f>MONTH('Consolidtaed Data'!$F6415)</f>
        <v>5</v>
      </c>
      <c r="S2723" s="9" t="str">
        <f>TEXT(Table3[[#This Row],[Purchase Date]],"MMMM")</f>
        <v>July</v>
      </c>
      <c r="T2723" s="9">
        <f>YEAR('Consolidtaed Data'!$F6415)</f>
        <v>2021</v>
      </c>
    </row>
    <row r="2724" spans="1:20" x14ac:dyDescent="0.3">
      <c r="A2724" s="9" t="s">
        <v>3738</v>
      </c>
      <c r="B2724" s="9" t="s">
        <v>330</v>
      </c>
      <c r="C2724" s="9" t="s">
        <v>30</v>
      </c>
      <c r="D2724" s="9" t="s">
        <v>161</v>
      </c>
      <c r="E2724" s="9" t="s">
        <v>1419</v>
      </c>
      <c r="F2724" s="10">
        <v>44030</v>
      </c>
      <c r="G2724" s="10" t="str">
        <f>VLOOKUP(Table3[[#This Row],[Product ID]],[1]Products!$A:$G,2,0)</f>
        <v>Product 91</v>
      </c>
      <c r="H2724" s="22">
        <v>1</v>
      </c>
      <c r="I2724" s="9">
        <f>VLOOKUP('Consolidtaed Data'!$B6602,[1]Products!$A:$G,4,0)</f>
        <v>2141</v>
      </c>
      <c r="J2724" s="9">
        <f>VLOOKUP('Consolidtaed Data'!$B6602,[1]Products!$A:$G,3,0)</f>
        <v>1777</v>
      </c>
      <c r="K2724" s="9">
        <f>'Consolidtaed Data'!$J6602*'Consolidtaed Data'!$H6602</f>
        <v>5364</v>
      </c>
      <c r="L2724" s="9">
        <f>'Consolidtaed Data'!$I6602*'Consolidtaed Data'!$H6602</f>
        <v>7059</v>
      </c>
      <c r="M2724" s="9">
        <f>'Consolidtaed Data'!$L6602-'Consolidtaed Data'!$K6602</f>
        <v>214</v>
      </c>
      <c r="N2724" s="9" t="str">
        <f>VLOOKUP('Consolidtaed Data'!$C6602,[1]Locations!$A:$O,2,0)</f>
        <v>Orange</v>
      </c>
      <c r="O2724" s="9" t="str">
        <f>VLOOKUP('Consolidtaed Data'!$D6602,'[1]Sales People'!$A:$B,2,0)</f>
        <v>Ronald Reed</v>
      </c>
      <c r="P2724" s="9" t="str">
        <f>VLOOKUP('Consolidtaed Data'!$E6602,[1]Customers!$A:$B,2,0)</f>
        <v>William Andrews</v>
      </c>
      <c r="Q2724" s="11">
        <f>WEEKDAY('Consolidtaed Data'!$F6602)</f>
        <v>2</v>
      </c>
      <c r="R2724" s="9">
        <f>MONTH('Consolidtaed Data'!$F6602)</f>
        <v>5</v>
      </c>
      <c r="S2724" s="9" t="str">
        <f>TEXT(Table3[[#This Row],[Purchase Date]],"MMMM")</f>
        <v>July</v>
      </c>
      <c r="T2724" s="9">
        <f>YEAR('Consolidtaed Data'!$F6602)</f>
        <v>2021</v>
      </c>
    </row>
    <row r="2725" spans="1:20" x14ac:dyDescent="0.3">
      <c r="A2725" s="9" t="s">
        <v>3739</v>
      </c>
      <c r="B2725" s="9" t="s">
        <v>582</v>
      </c>
      <c r="C2725" s="9" t="s">
        <v>469</v>
      </c>
      <c r="D2725" s="9" t="s">
        <v>9</v>
      </c>
      <c r="E2725" s="9" t="s">
        <v>1240</v>
      </c>
      <c r="F2725" s="10">
        <v>44030</v>
      </c>
      <c r="G2725" s="10" t="str">
        <f>VLOOKUP(Table3[[#This Row],[Product ID]],[1]Products!$A:$G,2,0)</f>
        <v>Product 58</v>
      </c>
      <c r="H2725" s="22">
        <v>3</v>
      </c>
      <c r="I2725" s="9">
        <f>VLOOKUP('Consolidtaed Data'!$B6845,[1]Products!$A:$G,4,0)</f>
        <v>1367</v>
      </c>
      <c r="J2725" s="9">
        <f>VLOOKUP('Consolidtaed Data'!$B6845,[1]Products!$A:$G,3,0)</f>
        <v>984</v>
      </c>
      <c r="K2725" s="9">
        <f>'Consolidtaed Data'!$J6845*'Consolidtaed Data'!$H6845</f>
        <v>1686</v>
      </c>
      <c r="L2725" s="9">
        <f>'Consolidtaed Data'!$I6845*'Consolidtaed Data'!$H6845</f>
        <v>2478</v>
      </c>
      <c r="M2725" s="9">
        <f>'Consolidtaed Data'!$L6845-'Consolidtaed Data'!$K6845</f>
        <v>406</v>
      </c>
      <c r="N2725" s="9" t="str">
        <f>VLOOKUP('Consolidtaed Data'!$C6845,[1]Locations!$A:$O,2,0)</f>
        <v>Pasadena</v>
      </c>
      <c r="O2725" s="9" t="str">
        <f>VLOOKUP('Consolidtaed Data'!$D6845,'[1]Sales People'!$A:$B,2,0)</f>
        <v>Ryan Welch</v>
      </c>
      <c r="P2725" s="9" t="str">
        <f>VLOOKUP('Consolidtaed Data'!$E6845,[1]Customers!$A:$B,2,0)</f>
        <v>Kenneth Marshall</v>
      </c>
      <c r="Q2725" s="11">
        <f>WEEKDAY('Consolidtaed Data'!$F6845)</f>
        <v>7</v>
      </c>
      <c r="R2725" s="9">
        <f>MONTH('Consolidtaed Data'!$F6845)</f>
        <v>6</v>
      </c>
      <c r="S2725" s="9" t="str">
        <f>TEXT(Table3[[#This Row],[Purchase Date]],"MMMM")</f>
        <v>July</v>
      </c>
      <c r="T2725" s="9">
        <f>YEAR('Consolidtaed Data'!$F6845)</f>
        <v>2021</v>
      </c>
    </row>
    <row r="2726" spans="1:20" x14ac:dyDescent="0.3">
      <c r="A2726" s="9" t="s">
        <v>3740</v>
      </c>
      <c r="B2726" s="9" t="s">
        <v>225</v>
      </c>
      <c r="C2726" s="9" t="s">
        <v>90</v>
      </c>
      <c r="D2726" s="9" t="s">
        <v>43</v>
      </c>
      <c r="E2726" s="9" t="s">
        <v>649</v>
      </c>
      <c r="F2726" s="10">
        <v>44030</v>
      </c>
      <c r="G2726" s="10" t="str">
        <f>VLOOKUP(Table3[[#This Row],[Product ID]],[1]Products!$A:$G,2,0)</f>
        <v>Product 24</v>
      </c>
      <c r="H2726" s="22">
        <v>3</v>
      </c>
      <c r="I2726" s="9">
        <f>VLOOKUP('Consolidtaed Data'!$B6989,[1]Products!$A:$G,4,0)</f>
        <v>1638</v>
      </c>
      <c r="J2726" s="9">
        <f>VLOOKUP('Consolidtaed Data'!$B6989,[1]Products!$A:$G,3,0)</f>
        <v>1261</v>
      </c>
      <c r="K2726" s="9">
        <f>'Consolidtaed Data'!$J6989*'Consolidtaed Data'!$H6989</f>
        <v>1485</v>
      </c>
      <c r="L2726" s="9">
        <f>'Consolidtaed Data'!$I6989*'Consolidtaed Data'!$H6989</f>
        <v>2091</v>
      </c>
      <c r="M2726" s="9">
        <f>'Consolidtaed Data'!$L6989-'Consolidtaed Data'!$K6989</f>
        <v>161</v>
      </c>
      <c r="N2726" s="9" t="str">
        <f>VLOOKUP('Consolidtaed Data'!$C6989,[1]Locations!$A:$O,2,0)</f>
        <v>Rancho Cucamonga</v>
      </c>
      <c r="O2726" s="9" t="str">
        <f>VLOOKUP('Consolidtaed Data'!$D6989,'[1]Sales People'!$A:$B,2,0)</f>
        <v>Joshua Taylor</v>
      </c>
      <c r="P2726" s="9" t="str">
        <f>VLOOKUP('Consolidtaed Data'!$E6989,[1]Customers!$A:$B,2,0)</f>
        <v>Samuel Price</v>
      </c>
      <c r="Q2726" s="11">
        <f>WEEKDAY('Consolidtaed Data'!$F6989)</f>
        <v>4</v>
      </c>
      <c r="R2726" s="9">
        <f>MONTH('Consolidtaed Data'!$F6989)</f>
        <v>6</v>
      </c>
      <c r="S2726" s="9" t="str">
        <f>TEXT(Table3[[#This Row],[Purchase Date]],"MMMM")</f>
        <v>July</v>
      </c>
      <c r="T2726" s="9">
        <f>YEAR('Consolidtaed Data'!$F6989)</f>
        <v>2021</v>
      </c>
    </row>
    <row r="2727" spans="1:20" x14ac:dyDescent="0.3">
      <c r="A2727" s="9" t="s">
        <v>3741</v>
      </c>
      <c r="B2727" s="9" t="s">
        <v>712</v>
      </c>
      <c r="C2727" s="9" t="s">
        <v>169</v>
      </c>
      <c r="D2727" s="9" t="s">
        <v>131</v>
      </c>
      <c r="E2727" s="9" t="s">
        <v>1719</v>
      </c>
      <c r="F2727" s="10">
        <v>44030</v>
      </c>
      <c r="G2727" s="10" t="str">
        <f>VLOOKUP(Table3[[#This Row],[Product ID]],[1]Products!$A:$G,2,0)</f>
        <v>Product 32</v>
      </c>
      <c r="H2727" s="22">
        <v>3</v>
      </c>
      <c r="I2727" s="9">
        <f>VLOOKUP('Consolidtaed Data'!$B7065,[1]Products!$A:$G,4,0)</f>
        <v>203</v>
      </c>
      <c r="J2727" s="9">
        <f>VLOOKUP('Consolidtaed Data'!$B7065,[1]Products!$A:$G,3,0)</f>
        <v>154</v>
      </c>
      <c r="K2727" s="9">
        <f>'Consolidtaed Data'!$J7065*'Consolidtaed Data'!$H7065</f>
        <v>2794</v>
      </c>
      <c r="L2727" s="9">
        <f>'Consolidtaed Data'!$I7065*'Consolidtaed Data'!$H7065</f>
        <v>3934</v>
      </c>
      <c r="M2727" s="9">
        <f>'Consolidtaed Data'!$L7065-'Consolidtaed Data'!$K7065</f>
        <v>96</v>
      </c>
      <c r="N2727" s="9" t="str">
        <f>VLOOKUP('Consolidtaed Data'!$C7065,[1]Locations!$A:$O,2,0)</f>
        <v>Sacramento</v>
      </c>
      <c r="O2727" s="9" t="str">
        <f>VLOOKUP('Consolidtaed Data'!$D7065,'[1]Sales People'!$A:$B,2,0)</f>
        <v>Joshua Taylor</v>
      </c>
      <c r="P2727" s="9" t="str">
        <f>VLOOKUP('Consolidtaed Data'!$E7065,[1]Customers!$A:$B,2,0)</f>
        <v>Albert Rice</v>
      </c>
      <c r="Q2727" s="11">
        <f>WEEKDAY('Consolidtaed Data'!$F7065)</f>
        <v>3</v>
      </c>
      <c r="R2727" s="9">
        <f>MONTH('Consolidtaed Data'!$F7065)</f>
        <v>6</v>
      </c>
      <c r="S2727" s="9" t="str">
        <f>TEXT(Table3[[#This Row],[Purchase Date]],"MMMM")</f>
        <v>July</v>
      </c>
      <c r="T2727" s="9">
        <f>YEAR('Consolidtaed Data'!$F7065)</f>
        <v>2021</v>
      </c>
    </row>
    <row r="2728" spans="1:20" x14ac:dyDescent="0.3">
      <c r="A2728" s="9" t="s">
        <v>3742</v>
      </c>
      <c r="B2728" s="9" t="s">
        <v>806</v>
      </c>
      <c r="C2728" s="9" t="s">
        <v>275</v>
      </c>
      <c r="D2728" s="9" t="s">
        <v>235</v>
      </c>
      <c r="E2728" s="9" t="s">
        <v>912</v>
      </c>
      <c r="F2728" s="10">
        <v>44030</v>
      </c>
      <c r="G2728" s="10" t="str">
        <f>VLOOKUP(Table3[[#This Row],[Product ID]],[1]Products!$A:$G,2,0)</f>
        <v>Product 72</v>
      </c>
      <c r="H2728" s="22">
        <v>4</v>
      </c>
      <c r="I2728" s="9">
        <f>VLOOKUP('Consolidtaed Data'!$B7958,[1]Products!$A:$G,4,0)</f>
        <v>1812</v>
      </c>
      <c r="J2728" s="9">
        <f>VLOOKUP('Consolidtaed Data'!$B7958,[1]Products!$A:$G,3,0)</f>
        <v>1305</v>
      </c>
      <c r="K2728" s="9">
        <f>'Consolidtaed Data'!$J7958*'Consolidtaed Data'!$H7958</f>
        <v>144</v>
      </c>
      <c r="L2728" s="9">
        <f>'Consolidtaed Data'!$I7958*'Consolidtaed Data'!$H7958</f>
        <v>272</v>
      </c>
      <c r="M2728" s="9">
        <f>'Consolidtaed Data'!$L7958-'Consolidtaed Data'!$K7958</f>
        <v>1032</v>
      </c>
      <c r="N2728" s="9" t="str">
        <f>VLOOKUP('Consolidtaed Data'!$C7958,[1]Locations!$A:$O,2,0)</f>
        <v>Glendale</v>
      </c>
      <c r="O2728" s="9" t="str">
        <f>VLOOKUP('Consolidtaed Data'!$D7958,'[1]Sales People'!$A:$B,2,0)</f>
        <v>Joe Sims</v>
      </c>
      <c r="P2728" s="9" t="str">
        <f>VLOOKUP('Consolidtaed Data'!$E7958,[1]Customers!$A:$B,2,0)</f>
        <v>Craig Mills</v>
      </c>
      <c r="Q2728" s="11">
        <f>WEEKDAY('Consolidtaed Data'!$F7958)</f>
        <v>7</v>
      </c>
      <c r="R2728" s="9">
        <f>MONTH('Consolidtaed Data'!$F7958)</f>
        <v>8</v>
      </c>
      <c r="S2728" s="9" t="str">
        <f>TEXT(Table3[[#This Row],[Purchase Date]],"MMMM")</f>
        <v>July</v>
      </c>
      <c r="T2728" s="9">
        <f>YEAR('Consolidtaed Data'!$F7958)</f>
        <v>2021</v>
      </c>
    </row>
    <row r="2729" spans="1:20" x14ac:dyDescent="0.3">
      <c r="A2729" s="9" t="s">
        <v>3743</v>
      </c>
      <c r="B2729" s="9" t="s">
        <v>981</v>
      </c>
      <c r="C2729" s="9" t="s">
        <v>344</v>
      </c>
      <c r="D2729" s="9" t="s">
        <v>35</v>
      </c>
      <c r="E2729" s="9" t="s">
        <v>1607</v>
      </c>
      <c r="F2729" s="10">
        <v>44030</v>
      </c>
      <c r="G2729" s="10" t="str">
        <f>VLOOKUP(Table3[[#This Row],[Product ID]],[1]Products!$A:$G,2,0)</f>
        <v>Product 3</v>
      </c>
      <c r="H2729" s="22">
        <v>1</v>
      </c>
      <c r="I2729" s="9">
        <f>VLOOKUP('Consolidtaed Data'!$B8071,[1]Products!$A:$G,4,0)</f>
        <v>1889</v>
      </c>
      <c r="J2729" s="9">
        <f>VLOOKUP('Consolidtaed Data'!$B8071,[1]Products!$A:$G,3,0)</f>
        <v>945</v>
      </c>
      <c r="K2729" s="9">
        <f>'Consolidtaed Data'!$J8071*'Consolidtaed Data'!$H8071</f>
        <v>5588</v>
      </c>
      <c r="L2729" s="9">
        <f>'Consolidtaed Data'!$I8071*'Consolidtaed Data'!$H8071</f>
        <v>7868</v>
      </c>
      <c r="M2729" s="9">
        <f>'Consolidtaed Data'!$L8071-'Consolidtaed Data'!$K8071</f>
        <v>4096</v>
      </c>
      <c r="N2729" s="9" t="str">
        <f>VLOOKUP('Consolidtaed Data'!$C8071,[1]Locations!$A:$O,2,0)</f>
        <v>Long Beach</v>
      </c>
      <c r="O2729" s="9" t="str">
        <f>VLOOKUP('Consolidtaed Data'!$D8071,'[1]Sales People'!$A:$B,2,0)</f>
        <v>Martin Carr</v>
      </c>
      <c r="P2729" s="9" t="str">
        <f>VLOOKUP('Consolidtaed Data'!$E8071,[1]Customers!$A:$B,2,0)</f>
        <v>Larry Stone</v>
      </c>
      <c r="Q2729" s="11">
        <f>WEEKDAY('Consolidtaed Data'!$F8071)</f>
        <v>2</v>
      </c>
      <c r="R2729" s="9">
        <f>MONTH('Consolidtaed Data'!$F8071)</f>
        <v>9</v>
      </c>
      <c r="S2729" s="9" t="str">
        <f>TEXT(Table3[[#This Row],[Purchase Date]],"MMMM")</f>
        <v>July</v>
      </c>
      <c r="T2729" s="9">
        <f>YEAR('Consolidtaed Data'!$F8071)</f>
        <v>2021</v>
      </c>
    </row>
    <row r="2730" spans="1:20" x14ac:dyDescent="0.3">
      <c r="A2730" s="9" t="s">
        <v>3744</v>
      </c>
      <c r="B2730" s="9" t="s">
        <v>266</v>
      </c>
      <c r="C2730" s="9" t="s">
        <v>21</v>
      </c>
      <c r="D2730" s="9" t="s">
        <v>87</v>
      </c>
      <c r="E2730" s="9" t="s">
        <v>3163</v>
      </c>
      <c r="F2730" s="10">
        <v>44030</v>
      </c>
      <c r="G2730" s="10" t="str">
        <f>VLOOKUP(Table3[[#This Row],[Product ID]],[1]Products!$A:$G,2,0)</f>
        <v>Product 92</v>
      </c>
      <c r="H2730" s="22">
        <v>1</v>
      </c>
      <c r="I2730" s="9">
        <f>VLOOKUP('Consolidtaed Data'!$B8637,[1]Products!$A:$G,4,0)</f>
        <v>545</v>
      </c>
      <c r="J2730" s="9">
        <f>VLOOKUP('Consolidtaed Data'!$B8637,[1]Products!$A:$G,3,0)</f>
        <v>425</v>
      </c>
      <c r="K2730" s="9">
        <f>'Consolidtaed Data'!$J8637*'Consolidtaed Data'!$H8637</f>
        <v>208</v>
      </c>
      <c r="L2730" s="9">
        <f>'Consolidtaed Data'!$I8637*'Consolidtaed Data'!$H8637</f>
        <v>400</v>
      </c>
      <c r="M2730" s="9">
        <f>'Consolidtaed Data'!$L8637-'Consolidtaed Data'!$K8637</f>
        <v>1790</v>
      </c>
      <c r="N2730" s="9" t="str">
        <f>VLOOKUP('Consolidtaed Data'!$C8637,[1]Locations!$A:$O,2,0)</f>
        <v>Roseville</v>
      </c>
      <c r="O2730" s="9" t="str">
        <f>VLOOKUP('Consolidtaed Data'!$D8637,'[1]Sales People'!$A:$B,2,0)</f>
        <v>Joshua Cook</v>
      </c>
      <c r="P2730" s="9" t="str">
        <f>VLOOKUP('Consolidtaed Data'!$E8637,[1]Customers!$A:$B,2,0)</f>
        <v>Russell Nelson</v>
      </c>
      <c r="Q2730" s="11">
        <f>WEEKDAY('Consolidtaed Data'!$F8637)</f>
        <v>2</v>
      </c>
      <c r="R2730" s="9">
        <f>MONTH('Consolidtaed Data'!$F8637)</f>
        <v>10</v>
      </c>
      <c r="S2730" s="9" t="str">
        <f>TEXT(Table3[[#This Row],[Purchase Date]],"MMMM")</f>
        <v>July</v>
      </c>
      <c r="T2730" s="9">
        <f>YEAR('Consolidtaed Data'!$F8637)</f>
        <v>2021</v>
      </c>
    </row>
    <row r="2731" spans="1:20" x14ac:dyDescent="0.3">
      <c r="A2731" s="9" t="s">
        <v>3745</v>
      </c>
      <c r="B2731" s="9" t="s">
        <v>148</v>
      </c>
      <c r="C2731" s="9" t="s">
        <v>439</v>
      </c>
      <c r="D2731" s="9" t="s">
        <v>235</v>
      </c>
      <c r="E2731" s="9" t="s">
        <v>919</v>
      </c>
      <c r="F2731" s="10">
        <v>44030</v>
      </c>
      <c r="G2731" s="10" t="str">
        <f>VLOOKUP(Table3[[#This Row],[Product ID]],[1]Products!$A:$G,2,0)</f>
        <v>Product 16</v>
      </c>
      <c r="H2731" s="22">
        <v>1</v>
      </c>
      <c r="I2731" s="9">
        <f>VLOOKUP('Consolidtaed Data'!$B8849,[1]Products!$A:$G,4,0)</f>
        <v>913</v>
      </c>
      <c r="J2731" s="9">
        <f>VLOOKUP('Consolidtaed Data'!$B8849,[1]Products!$A:$G,3,0)</f>
        <v>584</v>
      </c>
      <c r="K2731" s="9">
        <f>'Consolidtaed Data'!$J8849*'Consolidtaed Data'!$H8849</f>
        <v>2514</v>
      </c>
      <c r="L2731" s="9">
        <f>'Consolidtaed Data'!$I8849*'Consolidtaed Data'!$H8849</f>
        <v>3309</v>
      </c>
      <c r="M2731" s="9">
        <f>'Consolidtaed Data'!$L8849-'Consolidtaed Data'!$K8849</f>
        <v>1144</v>
      </c>
      <c r="N2731" s="9" t="str">
        <f>VLOOKUP('Consolidtaed Data'!$C8849,[1]Locations!$A:$O,2,0)</f>
        <v>Salinas</v>
      </c>
      <c r="O2731" s="9" t="str">
        <f>VLOOKUP('Consolidtaed Data'!$D8849,'[1]Sales People'!$A:$B,2,0)</f>
        <v>Scott Clark</v>
      </c>
      <c r="P2731" s="9" t="str">
        <f>VLOOKUP('Consolidtaed Data'!$E8849,[1]Customers!$A:$B,2,0)</f>
        <v>Willie Harrison</v>
      </c>
      <c r="Q2731" s="11">
        <f>WEEKDAY('Consolidtaed Data'!$F8849)</f>
        <v>4</v>
      </c>
      <c r="R2731" s="9">
        <f>MONTH('Consolidtaed Data'!$F8849)</f>
        <v>11</v>
      </c>
      <c r="S2731" s="9" t="str">
        <f>TEXT(Table3[[#This Row],[Purchase Date]],"MMMM")</f>
        <v>July</v>
      </c>
      <c r="T2731" s="9">
        <f>YEAR('Consolidtaed Data'!$F8849)</f>
        <v>2021</v>
      </c>
    </row>
    <row r="2732" spans="1:20" x14ac:dyDescent="0.3">
      <c r="A2732" s="9" t="s">
        <v>3746</v>
      </c>
      <c r="B2732" s="9" t="s">
        <v>373</v>
      </c>
      <c r="C2732" s="9" t="s">
        <v>289</v>
      </c>
      <c r="D2732" s="9" t="s">
        <v>131</v>
      </c>
      <c r="E2732" s="9" t="s">
        <v>2281</v>
      </c>
      <c r="F2732" s="10">
        <v>44031</v>
      </c>
      <c r="G2732" s="10" t="str">
        <f>VLOOKUP(Table3[[#This Row],[Product ID]],[1]Products!$A:$G,2,0)</f>
        <v>Product 66</v>
      </c>
      <c r="H2732" s="22">
        <v>1</v>
      </c>
      <c r="I2732" s="9">
        <f>VLOOKUP('Consolidtaed Data'!$B4817,[1]Products!$A:$G,4,0)</f>
        <v>1587</v>
      </c>
      <c r="J2732" s="9">
        <f>VLOOKUP('Consolidtaed Data'!$B4817,[1]Products!$A:$G,3,0)</f>
        <v>1301</v>
      </c>
      <c r="K2732" s="9">
        <f>'Consolidtaed Data'!$J4817*'Consolidtaed Data'!$H4817</f>
        <v>2700</v>
      </c>
      <c r="L2732" s="9">
        <f>'Consolidtaed Data'!$I4817*'Consolidtaed Data'!$H4817</f>
        <v>4500</v>
      </c>
      <c r="M2732" s="9">
        <f>'Consolidtaed Data'!$L4817-'Consolidtaed Data'!$K4817</f>
        <v>360</v>
      </c>
      <c r="N2732" s="9" t="str">
        <f>VLOOKUP('Consolidtaed Data'!$C4817,[1]Locations!$A:$O,2,0)</f>
        <v>Huntington Beach</v>
      </c>
      <c r="O2732" s="9" t="str">
        <f>VLOOKUP('Consolidtaed Data'!$D4817,'[1]Sales People'!$A:$B,2,0)</f>
        <v>Walter Cook</v>
      </c>
      <c r="P2732" s="9" t="str">
        <f>VLOOKUP('Consolidtaed Data'!$E4817,[1]Customers!$A:$B,2,0)</f>
        <v>Clarence Greene</v>
      </c>
      <c r="Q2732" s="11">
        <f>WEEKDAY('Consolidtaed Data'!$F4817)</f>
        <v>7</v>
      </c>
      <c r="R2732" s="9">
        <f>MONTH('Consolidtaed Data'!$F4817)</f>
        <v>12</v>
      </c>
      <c r="S2732" s="9" t="str">
        <f>TEXT(Table3[[#This Row],[Purchase Date]],"MMMM")</f>
        <v>July</v>
      </c>
      <c r="T2732" s="9">
        <f>YEAR('Consolidtaed Data'!$F4817)</f>
        <v>2020</v>
      </c>
    </row>
    <row r="2733" spans="1:20" x14ac:dyDescent="0.3">
      <c r="A2733" s="9" t="s">
        <v>3747</v>
      </c>
      <c r="B2733" s="9" t="s">
        <v>393</v>
      </c>
      <c r="C2733" s="9" t="s">
        <v>126</v>
      </c>
      <c r="D2733" s="9" t="s">
        <v>73</v>
      </c>
      <c r="E2733" s="9" t="s">
        <v>408</v>
      </c>
      <c r="F2733" s="10">
        <v>44031</v>
      </c>
      <c r="G2733" s="10" t="str">
        <f>VLOOKUP(Table3[[#This Row],[Product ID]],[1]Products!$A:$G,2,0)</f>
        <v>Product 84</v>
      </c>
      <c r="H2733" s="22">
        <v>2</v>
      </c>
      <c r="I2733" s="9">
        <f>VLOOKUP('Consolidtaed Data'!$B5282,[1]Products!$A:$G,4,0)</f>
        <v>2182</v>
      </c>
      <c r="J2733" s="9">
        <f>VLOOKUP('Consolidtaed Data'!$B5282,[1]Products!$A:$G,3,0)</f>
        <v>1200</v>
      </c>
      <c r="K2733" s="9">
        <f>'Consolidtaed Data'!$J5282*'Consolidtaed Data'!$H5282</f>
        <v>154</v>
      </c>
      <c r="L2733" s="9">
        <f>'Consolidtaed Data'!$I5282*'Consolidtaed Data'!$H5282</f>
        <v>203</v>
      </c>
      <c r="M2733" s="9">
        <f>'Consolidtaed Data'!$L5282-'Consolidtaed Data'!$K5282</f>
        <v>296</v>
      </c>
      <c r="N2733" s="9" t="str">
        <f>VLOOKUP('Consolidtaed Data'!$C5282,[1]Locations!$A:$O,2,0)</f>
        <v>Garden Grove</v>
      </c>
      <c r="O2733" s="9" t="str">
        <f>VLOOKUP('Consolidtaed Data'!$D5282,'[1]Sales People'!$A:$B,2,0)</f>
        <v>Justin Lynch</v>
      </c>
      <c r="P2733" s="9" t="str">
        <f>VLOOKUP('Consolidtaed Data'!$E5282,[1]Customers!$A:$B,2,0)</f>
        <v>Samuel Price</v>
      </c>
      <c r="Q2733" s="11">
        <f>WEEKDAY('Consolidtaed Data'!$F5282)</f>
        <v>1</v>
      </c>
      <c r="R2733" s="9">
        <f>MONTH('Consolidtaed Data'!$F5282)</f>
        <v>1</v>
      </c>
      <c r="S2733" s="9" t="str">
        <f>TEXT(Table3[[#This Row],[Purchase Date]],"MMMM")</f>
        <v>July</v>
      </c>
      <c r="T2733" s="9">
        <f>YEAR('Consolidtaed Data'!$F5282)</f>
        <v>2021</v>
      </c>
    </row>
    <row r="2734" spans="1:20" x14ac:dyDescent="0.3">
      <c r="A2734" s="9" t="s">
        <v>3748</v>
      </c>
      <c r="B2734" s="9" t="s">
        <v>200</v>
      </c>
      <c r="C2734" s="9" t="s">
        <v>231</v>
      </c>
      <c r="D2734" s="9" t="s">
        <v>43</v>
      </c>
      <c r="E2734" s="9" t="s">
        <v>812</v>
      </c>
      <c r="F2734" s="10">
        <v>44031</v>
      </c>
      <c r="G2734" s="10" t="str">
        <f>VLOOKUP(Table3[[#This Row],[Product ID]],[1]Products!$A:$G,2,0)</f>
        <v>Product 23</v>
      </c>
      <c r="H2734" s="22">
        <v>1</v>
      </c>
      <c r="I2734" s="9">
        <f>VLOOKUP('Consolidtaed Data'!$B5847,[1]Products!$A:$G,4,0)</f>
        <v>1566</v>
      </c>
      <c r="J2734" s="9">
        <f>VLOOKUP('Consolidtaed Data'!$B5847,[1]Products!$A:$G,3,0)</f>
        <v>1190</v>
      </c>
      <c r="K2734" s="9">
        <f>'Consolidtaed Data'!$J5847*'Consolidtaed Data'!$H5847</f>
        <v>450</v>
      </c>
      <c r="L2734" s="9">
        <f>'Consolidtaed Data'!$I5847*'Consolidtaed Data'!$H5847</f>
        <v>818</v>
      </c>
      <c r="M2734" s="9">
        <f>'Consolidtaed Data'!$L5847-'Consolidtaed Data'!$K5847</f>
        <v>870</v>
      </c>
      <c r="N2734" s="9" t="str">
        <f>VLOOKUP('Consolidtaed Data'!$C5847,[1]Locations!$A:$O,2,0)</f>
        <v>Moreno Valley</v>
      </c>
      <c r="O2734" s="9" t="str">
        <f>VLOOKUP('Consolidtaed Data'!$D5847,'[1]Sales People'!$A:$B,2,0)</f>
        <v>Jerry Perry</v>
      </c>
      <c r="P2734" s="9" t="str">
        <f>VLOOKUP('Consolidtaed Data'!$E5847,[1]Customers!$A:$B,2,0)</f>
        <v>Justin Johnston</v>
      </c>
      <c r="Q2734" s="11">
        <f>WEEKDAY('Consolidtaed Data'!$F5847)</f>
        <v>1</v>
      </c>
      <c r="R2734" s="9">
        <f>MONTH('Consolidtaed Data'!$F5847)</f>
        <v>3</v>
      </c>
      <c r="S2734" s="9" t="str">
        <f>TEXT(Table3[[#This Row],[Purchase Date]],"MMMM")</f>
        <v>July</v>
      </c>
      <c r="T2734" s="9">
        <f>YEAR('Consolidtaed Data'!$F5847)</f>
        <v>2021</v>
      </c>
    </row>
    <row r="2735" spans="1:20" x14ac:dyDescent="0.3">
      <c r="A2735" s="9" t="s">
        <v>3749</v>
      </c>
      <c r="B2735" s="9" t="s">
        <v>41</v>
      </c>
      <c r="C2735" s="9" t="s">
        <v>72</v>
      </c>
      <c r="D2735" s="9" t="s">
        <v>272</v>
      </c>
      <c r="E2735" s="9" t="s">
        <v>1521</v>
      </c>
      <c r="F2735" s="10">
        <v>44031</v>
      </c>
      <c r="G2735" s="10" t="str">
        <f>VLOOKUP(Table3[[#This Row],[Product ID]],[1]Products!$A:$G,2,0)</f>
        <v>Product 11</v>
      </c>
      <c r="H2735" s="22">
        <v>3</v>
      </c>
      <c r="I2735" s="9">
        <f>VLOOKUP('Consolidtaed Data'!$B6262,[1]Products!$A:$G,4,0)</f>
        <v>584</v>
      </c>
      <c r="J2735" s="9">
        <f>VLOOKUP('Consolidtaed Data'!$B6262,[1]Products!$A:$G,3,0)</f>
        <v>420</v>
      </c>
      <c r="K2735" s="9">
        <f>'Consolidtaed Data'!$J6262*'Consolidtaed Data'!$H6262</f>
        <v>732</v>
      </c>
      <c r="L2735" s="9">
        <f>'Consolidtaed Data'!$I6262*'Consolidtaed Data'!$H6262</f>
        <v>1077</v>
      </c>
      <c r="M2735" s="9">
        <f>'Consolidtaed Data'!$L6262-'Consolidtaed Data'!$K6262</f>
        <v>344</v>
      </c>
      <c r="N2735" s="9" t="str">
        <f>VLOOKUP('Consolidtaed Data'!$C6262,[1]Locations!$A:$O,2,0)</f>
        <v>Murrieta</v>
      </c>
      <c r="O2735" s="9" t="str">
        <f>VLOOKUP('Consolidtaed Data'!$D6262,'[1]Sales People'!$A:$B,2,0)</f>
        <v>Robert Reed</v>
      </c>
      <c r="P2735" s="9" t="str">
        <f>VLOOKUP('Consolidtaed Data'!$E6262,[1]Customers!$A:$B,2,0)</f>
        <v>Phillip Morrison</v>
      </c>
      <c r="Q2735" s="11">
        <f>WEEKDAY('Consolidtaed Data'!$F6262)</f>
        <v>3</v>
      </c>
      <c r="R2735" s="9">
        <f>MONTH('Consolidtaed Data'!$F6262)</f>
        <v>4</v>
      </c>
      <c r="S2735" s="9" t="str">
        <f>TEXT(Table3[[#This Row],[Purchase Date]],"MMMM")</f>
        <v>July</v>
      </c>
      <c r="T2735" s="9">
        <f>YEAR('Consolidtaed Data'!$F6262)</f>
        <v>2021</v>
      </c>
    </row>
    <row r="2736" spans="1:20" x14ac:dyDescent="0.3">
      <c r="A2736" s="9" t="s">
        <v>3750</v>
      </c>
      <c r="B2736" s="9" t="s">
        <v>200</v>
      </c>
      <c r="C2736" s="9" t="s">
        <v>86</v>
      </c>
      <c r="D2736" s="9" t="s">
        <v>143</v>
      </c>
      <c r="E2736" s="9" t="s">
        <v>491</v>
      </c>
      <c r="F2736" s="10">
        <v>44031</v>
      </c>
      <c r="G2736" s="10" t="str">
        <f>VLOOKUP(Table3[[#This Row],[Product ID]],[1]Products!$A:$G,2,0)</f>
        <v>Product 23</v>
      </c>
      <c r="H2736" s="22">
        <v>3</v>
      </c>
      <c r="I2736" s="9">
        <f>VLOOKUP('Consolidtaed Data'!$B6593,[1]Products!$A:$G,4,0)</f>
        <v>1278</v>
      </c>
      <c r="J2736" s="9">
        <f>VLOOKUP('Consolidtaed Data'!$B6593,[1]Products!$A:$G,3,0)</f>
        <v>665</v>
      </c>
      <c r="K2736" s="9">
        <f>'Consolidtaed Data'!$J6593*'Consolidtaed Data'!$H6593</f>
        <v>288</v>
      </c>
      <c r="L2736" s="9">
        <f>'Consolidtaed Data'!$I6593*'Consolidtaed Data'!$H6593</f>
        <v>544</v>
      </c>
      <c r="M2736" s="9">
        <f>'Consolidtaed Data'!$L6593-'Consolidtaed Data'!$K6593</f>
        <v>862</v>
      </c>
      <c r="N2736" s="9" t="str">
        <f>VLOOKUP('Consolidtaed Data'!$C6593,[1]Locations!$A:$O,2,0)</f>
        <v>Modesto</v>
      </c>
      <c r="O2736" s="9" t="str">
        <f>VLOOKUP('Consolidtaed Data'!$D6593,'[1]Sales People'!$A:$B,2,0)</f>
        <v>Carl Hall</v>
      </c>
      <c r="P2736" s="9" t="str">
        <f>VLOOKUP('Consolidtaed Data'!$E6593,[1]Customers!$A:$B,2,0)</f>
        <v>Robert Carr</v>
      </c>
      <c r="Q2736" s="11">
        <f>WEEKDAY('Consolidtaed Data'!$F6593)</f>
        <v>2</v>
      </c>
      <c r="R2736" s="9">
        <f>MONTH('Consolidtaed Data'!$F6593)</f>
        <v>5</v>
      </c>
      <c r="S2736" s="9" t="str">
        <f>TEXT(Table3[[#This Row],[Purchase Date]],"MMMM")</f>
        <v>July</v>
      </c>
      <c r="T2736" s="9">
        <f>YEAR('Consolidtaed Data'!$F6593)</f>
        <v>2021</v>
      </c>
    </row>
    <row r="2737" spans="1:20" x14ac:dyDescent="0.3">
      <c r="A2737" s="9" t="s">
        <v>3751</v>
      </c>
      <c r="B2737" s="9" t="s">
        <v>653</v>
      </c>
      <c r="C2737" s="9" t="s">
        <v>50</v>
      </c>
      <c r="D2737" s="9" t="s">
        <v>326</v>
      </c>
      <c r="E2737" s="9" t="s">
        <v>2014</v>
      </c>
      <c r="F2737" s="10">
        <v>44031</v>
      </c>
      <c r="G2737" s="10" t="str">
        <f>VLOOKUP(Table3[[#This Row],[Product ID]],[1]Products!$A:$G,2,0)</f>
        <v>Product 74</v>
      </c>
      <c r="H2737" s="22">
        <v>1</v>
      </c>
      <c r="I2737" s="9">
        <f>VLOOKUP('Consolidtaed Data'!$B7203,[1]Products!$A:$G,4,0)</f>
        <v>1798</v>
      </c>
      <c r="J2737" s="9">
        <f>VLOOKUP('Consolidtaed Data'!$B7203,[1]Products!$A:$G,3,0)</f>
        <v>971</v>
      </c>
      <c r="K2737" s="9">
        <f>'Consolidtaed Data'!$J7203*'Consolidtaed Data'!$H7203</f>
        <v>1080</v>
      </c>
      <c r="L2737" s="9">
        <f>'Consolidtaed Data'!$I7203*'Consolidtaed Data'!$H7203</f>
        <v>1742</v>
      </c>
      <c r="M2737" s="9">
        <f>'Consolidtaed Data'!$L7203-'Consolidtaed Data'!$K7203</f>
        <v>238</v>
      </c>
      <c r="N2737" s="9" t="str">
        <f>VLOOKUP('Consolidtaed Data'!$C7203,[1]Locations!$A:$O,2,0)</f>
        <v>Visalia</v>
      </c>
      <c r="O2737" s="9" t="str">
        <f>VLOOKUP('Consolidtaed Data'!$D7203,'[1]Sales People'!$A:$B,2,0)</f>
        <v>Justin Lynch</v>
      </c>
      <c r="P2737" s="9" t="str">
        <f>VLOOKUP('Consolidtaed Data'!$E7203,[1]Customers!$A:$B,2,0)</f>
        <v>Jonathan Lynch</v>
      </c>
      <c r="Q2737" s="11">
        <f>WEEKDAY('Consolidtaed Data'!$F7203)</f>
        <v>4</v>
      </c>
      <c r="R2737" s="9">
        <f>MONTH('Consolidtaed Data'!$F7203)</f>
        <v>6</v>
      </c>
      <c r="S2737" s="9" t="str">
        <f>TEXT(Table3[[#This Row],[Purchase Date]],"MMMM")</f>
        <v>July</v>
      </c>
      <c r="T2737" s="9">
        <f>YEAR('Consolidtaed Data'!$F7203)</f>
        <v>2021</v>
      </c>
    </row>
    <row r="2738" spans="1:20" x14ac:dyDescent="0.3">
      <c r="A2738" s="9" t="s">
        <v>3752</v>
      </c>
      <c r="B2738" s="9" t="s">
        <v>209</v>
      </c>
      <c r="C2738" s="9" t="s">
        <v>462</v>
      </c>
      <c r="D2738" s="9" t="s">
        <v>43</v>
      </c>
      <c r="E2738" s="9" t="s">
        <v>1582</v>
      </c>
      <c r="F2738" s="10">
        <v>44031</v>
      </c>
      <c r="G2738" s="10" t="str">
        <f>VLOOKUP(Table3[[#This Row],[Product ID]],[1]Products!$A:$G,2,0)</f>
        <v>Product 86</v>
      </c>
      <c r="H2738" s="22">
        <v>1</v>
      </c>
      <c r="I2738" s="9">
        <f>VLOOKUP('Consolidtaed Data'!$B7277,[1]Products!$A:$G,4,0)</f>
        <v>181</v>
      </c>
      <c r="J2738" s="9">
        <f>VLOOKUP('Consolidtaed Data'!$B7277,[1]Products!$A:$G,3,0)</f>
        <v>130</v>
      </c>
      <c r="K2738" s="9">
        <f>'Consolidtaed Data'!$J7277*'Consolidtaed Data'!$H7277</f>
        <v>3484</v>
      </c>
      <c r="L2738" s="9">
        <f>'Consolidtaed Data'!$I7277*'Consolidtaed Data'!$H7277</f>
        <v>6832</v>
      </c>
      <c r="M2738" s="9">
        <f>'Consolidtaed Data'!$L7277-'Consolidtaed Data'!$K7277</f>
        <v>855</v>
      </c>
      <c r="N2738" s="9" t="str">
        <f>VLOOKUP('Consolidtaed Data'!$C7277,[1]Locations!$A:$O,2,0)</f>
        <v>Jurupa Valley</v>
      </c>
      <c r="O2738" s="9" t="str">
        <f>VLOOKUP('Consolidtaed Data'!$D7277,'[1]Sales People'!$A:$B,2,0)</f>
        <v>Ernest Wheeler</v>
      </c>
      <c r="P2738" s="9" t="str">
        <f>VLOOKUP('Consolidtaed Data'!$E7277,[1]Customers!$A:$B,2,0)</f>
        <v>Alan Thomas</v>
      </c>
      <c r="Q2738" s="11">
        <f>WEEKDAY('Consolidtaed Data'!$F7277)</f>
        <v>3</v>
      </c>
      <c r="R2738" s="9">
        <f>MONTH('Consolidtaed Data'!$F7277)</f>
        <v>7</v>
      </c>
      <c r="S2738" s="9" t="str">
        <f>TEXT(Table3[[#This Row],[Purchase Date]],"MMMM")</f>
        <v>July</v>
      </c>
      <c r="T2738" s="9">
        <f>YEAR('Consolidtaed Data'!$F7277)</f>
        <v>2021</v>
      </c>
    </row>
    <row r="2739" spans="1:20" x14ac:dyDescent="0.3">
      <c r="A2739" s="9" t="s">
        <v>3753</v>
      </c>
      <c r="B2739" s="9" t="s">
        <v>172</v>
      </c>
      <c r="C2739" s="9" t="s">
        <v>458</v>
      </c>
      <c r="D2739" s="9" t="s">
        <v>105</v>
      </c>
      <c r="E2739" s="9" t="s">
        <v>180</v>
      </c>
      <c r="F2739" s="10">
        <v>44031</v>
      </c>
      <c r="G2739" s="10" t="str">
        <f>VLOOKUP(Table3[[#This Row],[Product ID]],[1]Products!$A:$G,2,0)</f>
        <v>Product 4</v>
      </c>
      <c r="H2739" s="22">
        <v>4</v>
      </c>
      <c r="I2739" s="9">
        <f>VLOOKUP('Consolidtaed Data'!$B7559,[1]Products!$A:$G,4,0)</f>
        <v>530</v>
      </c>
      <c r="J2739" s="9">
        <f>VLOOKUP('Consolidtaed Data'!$B7559,[1]Products!$A:$G,3,0)</f>
        <v>435</v>
      </c>
      <c r="K2739" s="9">
        <f>'Consolidtaed Data'!$J7559*'Consolidtaed Data'!$H7559</f>
        <v>1686</v>
      </c>
      <c r="L2739" s="9">
        <f>'Consolidtaed Data'!$I7559*'Consolidtaed Data'!$H7559</f>
        <v>2478</v>
      </c>
      <c r="M2739" s="9">
        <f>'Consolidtaed Data'!$L7559-'Consolidtaed Data'!$K7559</f>
        <v>1341</v>
      </c>
      <c r="N2739" s="9" t="str">
        <f>VLOOKUP('Consolidtaed Data'!$C7559,[1]Locations!$A:$O,2,0)</f>
        <v>Torrance</v>
      </c>
      <c r="O2739" s="9" t="str">
        <f>VLOOKUP('Consolidtaed Data'!$D7559,'[1]Sales People'!$A:$B,2,0)</f>
        <v>Roger Robertson</v>
      </c>
      <c r="P2739" s="9" t="str">
        <f>VLOOKUP('Consolidtaed Data'!$E7559,[1]Customers!$A:$B,2,0)</f>
        <v>Patrick Rivera</v>
      </c>
      <c r="Q2739" s="11">
        <f>WEEKDAY('Consolidtaed Data'!$F7559)</f>
        <v>4</v>
      </c>
      <c r="R2739" s="9">
        <f>MONTH('Consolidtaed Data'!$F7559)</f>
        <v>7</v>
      </c>
      <c r="S2739" s="9" t="str">
        <f>TEXT(Table3[[#This Row],[Purchase Date]],"MMMM")</f>
        <v>July</v>
      </c>
      <c r="T2739" s="9">
        <f>YEAR('Consolidtaed Data'!$F7559)</f>
        <v>2021</v>
      </c>
    </row>
    <row r="2740" spans="1:20" x14ac:dyDescent="0.3">
      <c r="A2740" s="9" t="s">
        <v>3754</v>
      </c>
      <c r="B2740" s="9" t="s">
        <v>284</v>
      </c>
      <c r="C2740" s="9" t="s">
        <v>50</v>
      </c>
      <c r="D2740" s="9" t="s">
        <v>113</v>
      </c>
      <c r="E2740" s="9" t="s">
        <v>1384</v>
      </c>
      <c r="F2740" s="10">
        <v>44031</v>
      </c>
      <c r="G2740" s="10" t="str">
        <f>VLOOKUP(Table3[[#This Row],[Product ID]],[1]Products!$A:$G,2,0)</f>
        <v>Product 96</v>
      </c>
      <c r="H2740" s="22">
        <v>3</v>
      </c>
      <c r="I2740" s="9">
        <f>VLOOKUP('Consolidtaed Data'!$B8070,[1]Products!$A:$G,4,0)</f>
        <v>400</v>
      </c>
      <c r="J2740" s="9">
        <f>VLOOKUP('Consolidtaed Data'!$B8070,[1]Products!$A:$G,3,0)</f>
        <v>208</v>
      </c>
      <c r="K2740" s="9">
        <f>'Consolidtaed Data'!$J8070*'Consolidtaed Data'!$H8070</f>
        <v>665</v>
      </c>
      <c r="L2740" s="9">
        <f>'Consolidtaed Data'!$I8070*'Consolidtaed Data'!$H8070</f>
        <v>1278</v>
      </c>
      <c r="M2740" s="9">
        <f>'Consolidtaed Data'!$L8070-'Consolidtaed Data'!$K8070</f>
        <v>553</v>
      </c>
      <c r="N2740" s="9" t="str">
        <f>VLOOKUP('Consolidtaed Data'!$C8070,[1]Locations!$A:$O,2,0)</f>
        <v>Sacramento</v>
      </c>
      <c r="O2740" s="9" t="str">
        <f>VLOOKUP('Consolidtaed Data'!$D8070,'[1]Sales People'!$A:$B,2,0)</f>
        <v>Roger Ramos</v>
      </c>
      <c r="P2740" s="9" t="str">
        <f>VLOOKUP('Consolidtaed Data'!$E8070,[1]Customers!$A:$B,2,0)</f>
        <v>Donald Diaz</v>
      </c>
      <c r="Q2740" s="11">
        <f>WEEKDAY('Consolidtaed Data'!$F8070)</f>
        <v>2</v>
      </c>
      <c r="R2740" s="9">
        <f>MONTH('Consolidtaed Data'!$F8070)</f>
        <v>9</v>
      </c>
      <c r="S2740" s="9" t="str">
        <f>TEXT(Table3[[#This Row],[Purchase Date]],"MMMM")</f>
        <v>July</v>
      </c>
      <c r="T2740" s="9">
        <f>YEAR('Consolidtaed Data'!$F8070)</f>
        <v>2021</v>
      </c>
    </row>
    <row r="2741" spans="1:20" x14ac:dyDescent="0.3">
      <c r="A2741" s="9" t="s">
        <v>3755</v>
      </c>
      <c r="B2741" s="9" t="s">
        <v>54</v>
      </c>
      <c r="C2741" s="9" t="s">
        <v>325</v>
      </c>
      <c r="D2741" s="9" t="s">
        <v>91</v>
      </c>
      <c r="E2741" s="9" t="s">
        <v>207</v>
      </c>
      <c r="F2741" s="10">
        <v>44031</v>
      </c>
      <c r="G2741" s="10" t="str">
        <f>VLOOKUP(Table3[[#This Row],[Product ID]],[1]Products!$A:$G,2,0)</f>
        <v>Product 41</v>
      </c>
      <c r="H2741" s="22">
        <v>2</v>
      </c>
      <c r="I2741" s="9">
        <f>VLOOKUP('Consolidtaed Data'!$B8200,[1]Products!$A:$G,4,0)</f>
        <v>1494</v>
      </c>
      <c r="J2741" s="9">
        <f>VLOOKUP('Consolidtaed Data'!$B8200,[1]Products!$A:$G,3,0)</f>
        <v>971</v>
      </c>
      <c r="K2741" s="9">
        <f>'Consolidtaed Data'!$J8200*'Consolidtaed Data'!$H8200</f>
        <v>1744</v>
      </c>
      <c r="L2741" s="9">
        <f>'Consolidtaed Data'!$I8200*'Consolidtaed Data'!$H8200</f>
        <v>3486</v>
      </c>
      <c r="M2741" s="9">
        <f>'Consolidtaed Data'!$L8200-'Consolidtaed Data'!$K8200</f>
        <v>1695</v>
      </c>
      <c r="N2741" s="9" t="str">
        <f>VLOOKUP('Consolidtaed Data'!$C8200,[1]Locations!$A:$O,2,0)</f>
        <v>Hayward</v>
      </c>
      <c r="O2741" s="9" t="str">
        <f>VLOOKUP('Consolidtaed Data'!$D8200,'[1]Sales People'!$A:$B,2,0)</f>
        <v>Jeremy Mendoza</v>
      </c>
      <c r="P2741" s="9" t="str">
        <f>VLOOKUP('Consolidtaed Data'!$E8200,[1]Customers!$A:$B,2,0)</f>
        <v>Patrick Morales</v>
      </c>
      <c r="Q2741" s="11">
        <f>WEEKDAY('Consolidtaed Data'!$F8200)</f>
        <v>5</v>
      </c>
      <c r="R2741" s="9">
        <f>MONTH('Consolidtaed Data'!$F8200)</f>
        <v>9</v>
      </c>
      <c r="S2741" s="9" t="str">
        <f>TEXT(Table3[[#This Row],[Purchase Date]],"MMMM")</f>
        <v>July</v>
      </c>
      <c r="T2741" s="9">
        <f>YEAR('Consolidtaed Data'!$F8200)</f>
        <v>2021</v>
      </c>
    </row>
    <row r="2742" spans="1:20" x14ac:dyDescent="0.3">
      <c r="A2742" s="9" t="s">
        <v>3756</v>
      </c>
      <c r="B2742" s="9" t="s">
        <v>24</v>
      </c>
      <c r="C2742" s="9" t="s">
        <v>134</v>
      </c>
      <c r="D2742" s="9" t="s">
        <v>35</v>
      </c>
      <c r="E2742" s="9" t="s">
        <v>1572</v>
      </c>
      <c r="F2742" s="10">
        <v>44031</v>
      </c>
      <c r="G2742" s="10" t="str">
        <f>VLOOKUP(Table3[[#This Row],[Product ID]],[1]Products!$A:$G,2,0)</f>
        <v>Product 6</v>
      </c>
      <c r="H2742" s="22">
        <v>1</v>
      </c>
      <c r="I2742" s="9">
        <f>VLOOKUP('Consolidtaed Data'!$B8345,[1]Products!$A:$G,4,0)</f>
        <v>1783</v>
      </c>
      <c r="J2742" s="9">
        <f>VLOOKUP('Consolidtaed Data'!$B8345,[1]Products!$A:$G,3,0)</f>
        <v>1230</v>
      </c>
      <c r="K2742" s="9">
        <f>'Consolidtaed Data'!$J8345*'Consolidtaed Data'!$H8345</f>
        <v>79</v>
      </c>
      <c r="L2742" s="9">
        <f>'Consolidtaed Data'!$I8345*'Consolidtaed Data'!$H8345</f>
        <v>127</v>
      </c>
      <c r="M2742" s="9">
        <f>'Consolidtaed Data'!$L8345-'Consolidtaed Data'!$K8345</f>
        <v>328</v>
      </c>
      <c r="N2742" s="9" t="str">
        <f>VLOOKUP('Consolidtaed Data'!$C8345,[1]Locations!$A:$O,2,0)</f>
        <v>Oceanside</v>
      </c>
      <c r="O2742" s="9" t="str">
        <f>VLOOKUP('Consolidtaed Data'!$D8345,'[1]Sales People'!$A:$B,2,0)</f>
        <v>Bobby Russell</v>
      </c>
      <c r="P2742" s="9" t="str">
        <f>VLOOKUP('Consolidtaed Data'!$E8345,[1]Customers!$A:$B,2,0)</f>
        <v>Scott Roberts</v>
      </c>
      <c r="Q2742" s="11">
        <f>WEEKDAY('Consolidtaed Data'!$F8345)</f>
        <v>2</v>
      </c>
      <c r="R2742" s="9">
        <f>MONTH('Consolidtaed Data'!$F8345)</f>
        <v>9</v>
      </c>
      <c r="S2742" s="9" t="str">
        <f>TEXT(Table3[[#This Row],[Purchase Date]],"MMMM")</f>
        <v>July</v>
      </c>
      <c r="T2742" s="9">
        <f>YEAR('Consolidtaed Data'!$F8345)</f>
        <v>2021</v>
      </c>
    </row>
    <row r="2743" spans="1:20" x14ac:dyDescent="0.3">
      <c r="A2743" s="9" t="s">
        <v>3757</v>
      </c>
      <c r="B2743" s="9" t="s">
        <v>103</v>
      </c>
      <c r="C2743" s="9" t="s">
        <v>352</v>
      </c>
      <c r="D2743" s="9" t="s">
        <v>206</v>
      </c>
      <c r="E2743" s="9" t="s">
        <v>799</v>
      </c>
      <c r="F2743" s="10">
        <v>44031</v>
      </c>
      <c r="G2743" s="10" t="str">
        <f>VLOOKUP(Table3[[#This Row],[Product ID]],[1]Products!$A:$G,2,0)</f>
        <v>Product 44</v>
      </c>
      <c r="H2743" s="22">
        <v>1</v>
      </c>
      <c r="I2743" s="9">
        <f>VLOOKUP('Consolidtaed Data'!$B8354,[1]Products!$A:$G,4,0)</f>
        <v>95</v>
      </c>
      <c r="J2743" s="9">
        <f>VLOOKUP('Consolidtaed Data'!$B8354,[1]Products!$A:$G,3,0)</f>
        <v>61</v>
      </c>
      <c r="K2743" s="9">
        <f>'Consolidtaed Data'!$J8354*'Consolidtaed Data'!$H8354</f>
        <v>1076</v>
      </c>
      <c r="L2743" s="9">
        <f>'Consolidtaed Data'!$I8354*'Consolidtaed Data'!$H8354</f>
        <v>1472</v>
      </c>
      <c r="M2743" s="9">
        <f>'Consolidtaed Data'!$L8354-'Consolidtaed Data'!$K8354</f>
        <v>243</v>
      </c>
      <c r="N2743" s="9" t="str">
        <f>VLOOKUP('Consolidtaed Data'!$C8354,[1]Locations!$A:$O,2,0)</f>
        <v>Corona</v>
      </c>
      <c r="O2743" s="9" t="str">
        <f>VLOOKUP('Consolidtaed Data'!$D8354,'[1]Sales People'!$A:$B,2,0)</f>
        <v>Joshua Cook</v>
      </c>
      <c r="P2743" s="9" t="str">
        <f>VLOOKUP('Consolidtaed Data'!$E8354,[1]Customers!$A:$B,2,0)</f>
        <v>Bruce Oliver</v>
      </c>
      <c r="Q2743" s="11">
        <f>WEEKDAY('Consolidtaed Data'!$F8354)</f>
        <v>2</v>
      </c>
      <c r="R2743" s="9">
        <f>MONTH('Consolidtaed Data'!$F8354)</f>
        <v>9</v>
      </c>
      <c r="S2743" s="9" t="str">
        <f>TEXT(Table3[[#This Row],[Purchase Date]],"MMMM")</f>
        <v>July</v>
      </c>
      <c r="T2743" s="9">
        <f>YEAR('Consolidtaed Data'!$F8354)</f>
        <v>2021</v>
      </c>
    </row>
    <row r="2744" spans="1:20" x14ac:dyDescent="0.3">
      <c r="A2744" s="9" t="s">
        <v>3758</v>
      </c>
      <c r="B2744" s="9" t="s">
        <v>98</v>
      </c>
      <c r="C2744" s="9" t="s">
        <v>108</v>
      </c>
      <c r="D2744" s="9" t="s">
        <v>131</v>
      </c>
      <c r="E2744" s="9" t="s">
        <v>1899</v>
      </c>
      <c r="F2744" s="10">
        <v>44031</v>
      </c>
      <c r="G2744" s="10" t="str">
        <f>VLOOKUP(Table3[[#This Row],[Product ID]],[1]Products!$A:$G,2,0)</f>
        <v>Product 85</v>
      </c>
      <c r="H2744" s="22">
        <v>1</v>
      </c>
      <c r="I2744" s="9">
        <f>VLOOKUP('Consolidtaed Data'!$B9421,[1]Products!$A:$G,4,0)</f>
        <v>315</v>
      </c>
      <c r="J2744" s="9">
        <f>VLOOKUP('Consolidtaed Data'!$B9421,[1]Products!$A:$G,3,0)</f>
        <v>208</v>
      </c>
      <c r="K2744" s="9">
        <f>'Consolidtaed Data'!$J9421*'Consolidtaed Data'!$H9421</f>
        <v>1443</v>
      </c>
      <c r="L2744" s="9">
        <f>'Consolidtaed Data'!$I9421*'Consolidtaed Data'!$H9421</f>
        <v>1826</v>
      </c>
      <c r="M2744" s="9">
        <f>'Consolidtaed Data'!$L9421-'Consolidtaed Data'!$K9421</f>
        <v>2424</v>
      </c>
      <c r="N2744" s="9" t="str">
        <f>VLOOKUP('Consolidtaed Data'!$C9421,[1]Locations!$A:$O,2,0)</f>
        <v>Norwalk</v>
      </c>
      <c r="O2744" s="9" t="str">
        <f>VLOOKUP('Consolidtaed Data'!$D9421,'[1]Sales People'!$A:$B,2,0)</f>
        <v>Andrew Bowman</v>
      </c>
      <c r="P2744" s="9" t="str">
        <f>VLOOKUP('Consolidtaed Data'!$E9421,[1]Customers!$A:$B,2,0)</f>
        <v>Nicholas Gilbert</v>
      </c>
      <c r="Q2744" s="11">
        <f>WEEKDAY('Consolidtaed Data'!$F9421)</f>
        <v>1</v>
      </c>
      <c r="R2744" s="9">
        <f>MONTH('Consolidtaed Data'!$F9421)</f>
        <v>12</v>
      </c>
      <c r="S2744" s="9" t="str">
        <f>TEXT(Table3[[#This Row],[Purchase Date]],"MMMM")</f>
        <v>July</v>
      </c>
      <c r="T2744" s="9">
        <f>YEAR('Consolidtaed Data'!$F9421)</f>
        <v>2021</v>
      </c>
    </row>
    <row r="2745" spans="1:20" x14ac:dyDescent="0.3">
      <c r="A2745" s="9" t="s">
        <v>3759</v>
      </c>
      <c r="B2745" s="9" t="s">
        <v>89</v>
      </c>
      <c r="C2745" s="9" t="s">
        <v>152</v>
      </c>
      <c r="D2745" s="9" t="s">
        <v>51</v>
      </c>
      <c r="E2745" s="9" t="s">
        <v>1411</v>
      </c>
      <c r="F2745" s="10">
        <v>44032</v>
      </c>
      <c r="G2745" s="10" t="str">
        <f>VLOOKUP(Table3[[#This Row],[Product ID]],[1]Products!$A:$G,2,0)</f>
        <v>Product 64</v>
      </c>
      <c r="H2745" s="22">
        <v>1</v>
      </c>
      <c r="I2745" s="9">
        <f>VLOOKUP('Consolidtaed Data'!$B4710,[1]Products!$A:$G,4,0)</f>
        <v>1278</v>
      </c>
      <c r="J2745" s="9">
        <f>VLOOKUP('Consolidtaed Data'!$B4710,[1]Products!$A:$G,3,0)</f>
        <v>665</v>
      </c>
      <c r="K2745" s="9">
        <f>'Consolidtaed Data'!$J4710*'Consolidtaed Data'!$H4710</f>
        <v>1173</v>
      </c>
      <c r="L2745" s="9">
        <f>'Consolidtaed Data'!$I4710*'Consolidtaed Data'!$H4710</f>
        <v>1862</v>
      </c>
      <c r="M2745" s="9">
        <f>'Consolidtaed Data'!$L4710-'Consolidtaed Data'!$K4710</f>
        <v>1293</v>
      </c>
      <c r="N2745" s="9" t="str">
        <f>VLOOKUP('Consolidtaed Data'!$C4710,[1]Locations!$A:$O,2,0)</f>
        <v>Santa Clara</v>
      </c>
      <c r="O2745" s="9" t="str">
        <f>VLOOKUP('Consolidtaed Data'!$D4710,'[1]Sales People'!$A:$B,2,0)</f>
        <v>Ernest Wheeler</v>
      </c>
      <c r="P2745" s="9" t="str">
        <f>VLOOKUP('Consolidtaed Data'!$E4710,[1]Customers!$A:$B,2,0)</f>
        <v>Daniel Dixon</v>
      </c>
      <c r="Q2745" s="11">
        <f>WEEKDAY('Consolidtaed Data'!$F4710)</f>
        <v>6</v>
      </c>
      <c r="R2745" s="9">
        <f>MONTH('Consolidtaed Data'!$F4710)</f>
        <v>12</v>
      </c>
      <c r="S2745" s="9" t="str">
        <f>TEXT(Table3[[#This Row],[Purchase Date]],"MMMM")</f>
        <v>July</v>
      </c>
      <c r="T2745" s="9">
        <f>YEAR('Consolidtaed Data'!$F4710)</f>
        <v>2020</v>
      </c>
    </row>
    <row r="2746" spans="1:20" x14ac:dyDescent="0.3">
      <c r="A2746" s="9" t="s">
        <v>3760</v>
      </c>
      <c r="B2746" s="9" t="s">
        <v>98</v>
      </c>
      <c r="C2746" s="9" t="s">
        <v>469</v>
      </c>
      <c r="D2746" s="9" t="s">
        <v>56</v>
      </c>
      <c r="E2746" s="9" t="s">
        <v>2074</v>
      </c>
      <c r="F2746" s="10">
        <v>44032</v>
      </c>
      <c r="G2746" s="10" t="str">
        <f>VLOOKUP(Table3[[#This Row],[Product ID]],[1]Products!$A:$G,2,0)</f>
        <v>Product 85</v>
      </c>
      <c r="H2746" s="22">
        <v>4</v>
      </c>
      <c r="I2746" s="9">
        <f>VLOOKUP('Consolidtaed Data'!$B5394,[1]Products!$A:$G,4,0)</f>
        <v>35</v>
      </c>
      <c r="J2746" s="9">
        <f>VLOOKUP('Consolidtaed Data'!$B5394,[1]Products!$A:$G,3,0)</f>
        <v>22</v>
      </c>
      <c r="K2746" s="9">
        <f>'Consolidtaed Data'!$J5394*'Consolidtaed Data'!$H5394</f>
        <v>3792</v>
      </c>
      <c r="L2746" s="9">
        <f>'Consolidtaed Data'!$I5394*'Consolidtaed Data'!$H5394</f>
        <v>4990</v>
      </c>
      <c r="M2746" s="9">
        <f>'Consolidtaed Data'!$L5394-'Consolidtaed Data'!$K5394</f>
        <v>952</v>
      </c>
      <c r="N2746" s="9" t="str">
        <f>VLOOKUP('Consolidtaed Data'!$C5394,[1]Locations!$A:$O,2,0)</f>
        <v>Victorville</v>
      </c>
      <c r="O2746" s="9" t="str">
        <f>VLOOKUP('Consolidtaed Data'!$D5394,'[1]Sales People'!$A:$B,2,0)</f>
        <v>John Reyes</v>
      </c>
      <c r="P2746" s="9" t="str">
        <f>VLOOKUP('Consolidtaed Data'!$E5394,[1]Customers!$A:$B,2,0)</f>
        <v>Fred Stone</v>
      </c>
      <c r="Q2746" s="11">
        <f>WEEKDAY('Consolidtaed Data'!$F5394)</f>
        <v>3</v>
      </c>
      <c r="R2746" s="9">
        <f>MONTH('Consolidtaed Data'!$F5394)</f>
        <v>2</v>
      </c>
      <c r="S2746" s="9" t="str">
        <f>TEXT(Table3[[#This Row],[Purchase Date]],"MMMM")</f>
        <v>July</v>
      </c>
      <c r="T2746" s="9">
        <f>YEAR('Consolidtaed Data'!$F5394)</f>
        <v>2021</v>
      </c>
    </row>
    <row r="2747" spans="1:20" x14ac:dyDescent="0.3">
      <c r="A2747" s="9" t="s">
        <v>3761</v>
      </c>
      <c r="B2747" s="9" t="s">
        <v>41</v>
      </c>
      <c r="C2747" s="9" t="s">
        <v>169</v>
      </c>
      <c r="D2747" s="9" t="s">
        <v>9</v>
      </c>
      <c r="E2747" s="9" t="s">
        <v>2384</v>
      </c>
      <c r="F2747" s="10">
        <v>44032</v>
      </c>
      <c r="G2747" s="10" t="str">
        <f>VLOOKUP(Table3[[#This Row],[Product ID]],[1]Products!$A:$G,2,0)</f>
        <v>Product 11</v>
      </c>
      <c r="H2747" s="22">
        <v>1</v>
      </c>
      <c r="I2747" s="9">
        <f>VLOOKUP('Consolidtaed Data'!$B5607,[1]Products!$A:$G,4,0)</f>
        <v>818</v>
      </c>
      <c r="J2747" s="9">
        <f>VLOOKUP('Consolidtaed Data'!$B5607,[1]Products!$A:$G,3,0)</f>
        <v>450</v>
      </c>
      <c r="K2747" s="9">
        <f>'Consolidtaed Data'!$J5607*'Consolidtaed Data'!$H5607</f>
        <v>1924</v>
      </c>
      <c r="L2747" s="9">
        <f>'Consolidtaed Data'!$I5607*'Consolidtaed Data'!$H5607</f>
        <v>2828</v>
      </c>
      <c r="M2747" s="9">
        <f>'Consolidtaed Data'!$L5607-'Consolidtaed Data'!$K5607</f>
        <v>246</v>
      </c>
      <c r="N2747" s="9" t="str">
        <f>VLOOKUP('Consolidtaed Data'!$C5607,[1]Locations!$A:$O,2,0)</f>
        <v>Los Angeles</v>
      </c>
      <c r="O2747" s="9" t="str">
        <f>VLOOKUP('Consolidtaed Data'!$D5607,'[1]Sales People'!$A:$B,2,0)</f>
        <v>Patrick Ruiz</v>
      </c>
      <c r="P2747" s="9" t="str">
        <f>VLOOKUP('Consolidtaed Data'!$E5607,[1]Customers!$A:$B,2,0)</f>
        <v>Ralph Nichols</v>
      </c>
      <c r="Q2747" s="11">
        <f>WEEKDAY('Consolidtaed Data'!$F5607)</f>
        <v>7</v>
      </c>
      <c r="R2747" s="9">
        <f>MONTH('Consolidtaed Data'!$F5607)</f>
        <v>2</v>
      </c>
      <c r="S2747" s="9" t="str">
        <f>TEXT(Table3[[#This Row],[Purchase Date]],"MMMM")</f>
        <v>July</v>
      </c>
      <c r="T2747" s="9">
        <f>YEAR('Consolidtaed Data'!$F5607)</f>
        <v>2021</v>
      </c>
    </row>
    <row r="2748" spans="1:20" x14ac:dyDescent="0.3">
      <c r="A2748" s="9" t="s">
        <v>3762</v>
      </c>
      <c r="B2748" s="9" t="s">
        <v>164</v>
      </c>
      <c r="C2748" s="9" t="s">
        <v>302</v>
      </c>
      <c r="D2748" s="9" t="s">
        <v>326</v>
      </c>
      <c r="E2748" s="9" t="s">
        <v>1324</v>
      </c>
      <c r="F2748" s="10">
        <v>44032</v>
      </c>
      <c r="G2748" s="10" t="str">
        <f>VLOOKUP(Table3[[#This Row],[Product ID]],[1]Products!$A:$G,2,0)</f>
        <v>Product 69</v>
      </c>
      <c r="H2748" s="22">
        <v>3</v>
      </c>
      <c r="I2748" s="9">
        <f>VLOOKUP('Consolidtaed Data'!$B5959,[1]Products!$A:$G,4,0)</f>
        <v>2353</v>
      </c>
      <c r="J2748" s="9">
        <f>VLOOKUP('Consolidtaed Data'!$B5959,[1]Products!$A:$G,3,0)</f>
        <v>1788</v>
      </c>
      <c r="K2748" s="9">
        <f>'Consolidtaed Data'!$J5959*'Consolidtaed Data'!$H5959</f>
        <v>534</v>
      </c>
      <c r="L2748" s="9">
        <f>'Consolidtaed Data'!$I5959*'Consolidtaed Data'!$H5959</f>
        <v>847</v>
      </c>
      <c r="M2748" s="9">
        <f>'Consolidtaed Data'!$L5959-'Consolidtaed Data'!$K5959</f>
        <v>196</v>
      </c>
      <c r="N2748" s="9" t="str">
        <f>VLOOKUP('Consolidtaed Data'!$C5959,[1]Locations!$A:$O,2,0)</f>
        <v>Santa Clarita</v>
      </c>
      <c r="O2748" s="9" t="str">
        <f>VLOOKUP('Consolidtaed Data'!$D5959,'[1]Sales People'!$A:$B,2,0)</f>
        <v>Eugene Holmes</v>
      </c>
      <c r="P2748" s="9" t="str">
        <f>VLOOKUP('Consolidtaed Data'!$E5959,[1]Customers!$A:$B,2,0)</f>
        <v>Scott Rice</v>
      </c>
      <c r="Q2748" s="11">
        <f>WEEKDAY('Consolidtaed Data'!$F5959)</f>
        <v>1</v>
      </c>
      <c r="R2748" s="9">
        <f>MONTH('Consolidtaed Data'!$F5959)</f>
        <v>3</v>
      </c>
      <c r="S2748" s="9" t="str">
        <f>TEXT(Table3[[#This Row],[Purchase Date]],"MMMM")</f>
        <v>July</v>
      </c>
      <c r="T2748" s="9">
        <f>YEAR('Consolidtaed Data'!$F5959)</f>
        <v>2021</v>
      </c>
    </row>
    <row r="2749" spans="1:20" x14ac:dyDescent="0.3">
      <c r="A2749" s="9" t="s">
        <v>3763</v>
      </c>
      <c r="B2749" s="9" t="s">
        <v>390</v>
      </c>
      <c r="C2749" s="9" t="s">
        <v>67</v>
      </c>
      <c r="D2749" s="9" t="s">
        <v>13</v>
      </c>
      <c r="E2749" s="9" t="s">
        <v>507</v>
      </c>
      <c r="F2749" s="10">
        <v>44032</v>
      </c>
      <c r="G2749" s="10" t="str">
        <f>VLOOKUP(Table3[[#This Row],[Product ID]],[1]Products!$A:$G,2,0)</f>
        <v>Product 48</v>
      </c>
      <c r="H2749" s="22">
        <v>1</v>
      </c>
      <c r="I2749" s="9">
        <f>VLOOKUP('Consolidtaed Data'!$B6599,[1]Products!$A:$G,4,0)</f>
        <v>584</v>
      </c>
      <c r="J2749" s="9">
        <f>VLOOKUP('Consolidtaed Data'!$B6599,[1]Products!$A:$G,3,0)</f>
        <v>420</v>
      </c>
      <c r="K2749" s="9">
        <f>'Consolidtaed Data'!$J6599*'Consolidtaed Data'!$H6599</f>
        <v>1067</v>
      </c>
      <c r="L2749" s="9">
        <f>'Consolidtaed Data'!$I6599*'Consolidtaed Data'!$H6599</f>
        <v>1809</v>
      </c>
      <c r="M2749" s="9">
        <f>'Consolidtaed Data'!$L6599-'Consolidtaed Data'!$K6599</f>
        <v>313</v>
      </c>
      <c r="N2749" s="9" t="str">
        <f>VLOOKUP('Consolidtaed Data'!$C6599,[1]Locations!$A:$O,2,0)</f>
        <v>Moreno Valley</v>
      </c>
      <c r="O2749" s="9" t="str">
        <f>VLOOKUP('Consolidtaed Data'!$D6599,'[1]Sales People'!$A:$B,2,0)</f>
        <v>Howard Sims</v>
      </c>
      <c r="P2749" s="9" t="str">
        <f>VLOOKUP('Consolidtaed Data'!$E6599,[1]Customers!$A:$B,2,0)</f>
        <v>Wayne Williams</v>
      </c>
      <c r="Q2749" s="11">
        <f>WEEKDAY('Consolidtaed Data'!$F6599)</f>
        <v>2</v>
      </c>
      <c r="R2749" s="9">
        <f>MONTH('Consolidtaed Data'!$F6599)</f>
        <v>5</v>
      </c>
      <c r="S2749" s="9" t="str">
        <f>TEXT(Table3[[#This Row],[Purchase Date]],"MMMM")</f>
        <v>July</v>
      </c>
      <c r="T2749" s="9">
        <f>YEAR('Consolidtaed Data'!$F6599)</f>
        <v>2021</v>
      </c>
    </row>
    <row r="2750" spans="1:20" x14ac:dyDescent="0.3">
      <c r="A2750" s="9" t="s">
        <v>3764</v>
      </c>
      <c r="B2750" s="9" t="s">
        <v>119</v>
      </c>
      <c r="C2750" s="9" t="s">
        <v>231</v>
      </c>
      <c r="D2750" s="9" t="s">
        <v>43</v>
      </c>
      <c r="E2750" s="9" t="s">
        <v>2592</v>
      </c>
      <c r="F2750" s="10">
        <v>44032</v>
      </c>
      <c r="G2750" s="10" t="str">
        <f>VLOOKUP(Table3[[#This Row],[Product ID]],[1]Products!$A:$G,2,0)</f>
        <v>Product 67</v>
      </c>
      <c r="H2750" s="22">
        <v>2</v>
      </c>
      <c r="I2750" s="9">
        <f>VLOOKUP('Consolidtaed Data'!$B6644,[1]Products!$A:$G,4,0)</f>
        <v>561</v>
      </c>
      <c r="J2750" s="9">
        <f>VLOOKUP('Consolidtaed Data'!$B6644,[1]Products!$A:$G,3,0)</f>
        <v>421</v>
      </c>
      <c r="K2750" s="9">
        <f>'Consolidtaed Data'!$J6644*'Consolidtaed Data'!$H6644</f>
        <v>2346</v>
      </c>
      <c r="L2750" s="9">
        <f>'Consolidtaed Data'!$I6644*'Consolidtaed Data'!$H6644</f>
        <v>3724</v>
      </c>
      <c r="M2750" s="9">
        <f>'Consolidtaed Data'!$L6644-'Consolidtaed Data'!$K6644</f>
        <v>1100</v>
      </c>
      <c r="N2750" s="9" t="str">
        <f>VLOOKUP('Consolidtaed Data'!$C6644,[1]Locations!$A:$O,2,0)</f>
        <v>Victorville</v>
      </c>
      <c r="O2750" s="9" t="str">
        <f>VLOOKUP('Consolidtaed Data'!$D6644,'[1]Sales People'!$A:$B,2,0)</f>
        <v>Brian Thomas</v>
      </c>
      <c r="P2750" s="9" t="str">
        <f>VLOOKUP('Consolidtaed Data'!$E6644,[1]Customers!$A:$B,2,0)</f>
        <v>Terry Payne</v>
      </c>
      <c r="Q2750" s="11">
        <f>WEEKDAY('Consolidtaed Data'!$F6644)</f>
        <v>6</v>
      </c>
      <c r="R2750" s="9">
        <f>MONTH('Consolidtaed Data'!$F6644)</f>
        <v>5</v>
      </c>
      <c r="S2750" s="9" t="str">
        <f>TEXT(Table3[[#This Row],[Purchase Date]],"MMMM")</f>
        <v>July</v>
      </c>
      <c r="T2750" s="9">
        <f>YEAR('Consolidtaed Data'!$F6644)</f>
        <v>2021</v>
      </c>
    </row>
    <row r="2751" spans="1:20" x14ac:dyDescent="0.3">
      <c r="A2751" s="9" t="s">
        <v>3765</v>
      </c>
      <c r="B2751" s="9" t="s">
        <v>107</v>
      </c>
      <c r="C2751" s="9" t="s">
        <v>289</v>
      </c>
      <c r="D2751" s="9" t="s">
        <v>272</v>
      </c>
      <c r="E2751" s="9" t="s">
        <v>1736</v>
      </c>
      <c r="F2751" s="10">
        <v>44032</v>
      </c>
      <c r="G2751" s="10" t="str">
        <f>VLOOKUP(Table3[[#This Row],[Product ID]],[1]Products!$A:$G,2,0)</f>
        <v>Product 52</v>
      </c>
      <c r="H2751" s="22">
        <v>1</v>
      </c>
      <c r="I2751" s="9">
        <f>VLOOKUP('Consolidtaed Data'!$B6682,[1]Products!$A:$G,4,0)</f>
        <v>799</v>
      </c>
      <c r="J2751" s="9">
        <f>VLOOKUP('Consolidtaed Data'!$B6682,[1]Products!$A:$G,3,0)</f>
        <v>455</v>
      </c>
      <c r="K2751" s="9">
        <f>'Consolidtaed Data'!$J6682*'Consolidtaed Data'!$H6682</f>
        <v>1696</v>
      </c>
      <c r="L2751" s="9">
        <f>'Consolidtaed Data'!$I6682*'Consolidtaed Data'!$H6682</f>
        <v>2120</v>
      </c>
      <c r="M2751" s="9">
        <f>'Consolidtaed Data'!$L6682-'Consolidtaed Data'!$K6682</f>
        <v>895</v>
      </c>
      <c r="N2751" s="9" t="str">
        <f>VLOOKUP('Consolidtaed Data'!$C6682,[1]Locations!$A:$O,2,0)</f>
        <v>Murrieta</v>
      </c>
      <c r="O2751" s="9" t="str">
        <f>VLOOKUP('Consolidtaed Data'!$D6682,'[1]Sales People'!$A:$B,2,0)</f>
        <v>Martin Carr</v>
      </c>
      <c r="P2751" s="9" t="str">
        <f>VLOOKUP('Consolidtaed Data'!$E6682,[1]Customers!$A:$B,2,0)</f>
        <v>James Williams</v>
      </c>
      <c r="Q2751" s="11">
        <f>WEEKDAY('Consolidtaed Data'!$F6682)</f>
        <v>1</v>
      </c>
      <c r="R2751" s="9">
        <f>MONTH('Consolidtaed Data'!$F6682)</f>
        <v>5</v>
      </c>
      <c r="S2751" s="9" t="str">
        <f>TEXT(Table3[[#This Row],[Purchase Date]],"MMMM")</f>
        <v>July</v>
      </c>
      <c r="T2751" s="9">
        <f>YEAR('Consolidtaed Data'!$F6682)</f>
        <v>2021</v>
      </c>
    </row>
    <row r="2752" spans="1:20" x14ac:dyDescent="0.3">
      <c r="A2752" s="9" t="s">
        <v>3766</v>
      </c>
      <c r="B2752" s="9" t="s">
        <v>244</v>
      </c>
      <c r="C2752" s="9" t="s">
        <v>196</v>
      </c>
      <c r="D2752" s="9" t="s">
        <v>127</v>
      </c>
      <c r="E2752" s="9" t="s">
        <v>2325</v>
      </c>
      <c r="F2752" s="10">
        <v>44032</v>
      </c>
      <c r="G2752" s="10" t="str">
        <f>VLOOKUP(Table3[[#This Row],[Product ID]],[1]Products!$A:$G,2,0)</f>
        <v>Product 76</v>
      </c>
      <c r="H2752" s="22">
        <v>1</v>
      </c>
      <c r="I2752" s="9">
        <f>VLOOKUP('Consolidtaed Data'!$B6721,[1]Products!$A:$G,4,0)</f>
        <v>290</v>
      </c>
      <c r="J2752" s="9">
        <f>VLOOKUP('Consolidtaed Data'!$B6721,[1]Products!$A:$G,3,0)</f>
        <v>200</v>
      </c>
      <c r="K2752" s="9">
        <f>'Consolidtaed Data'!$J6721*'Consolidtaed Data'!$H6721</f>
        <v>624</v>
      </c>
      <c r="L2752" s="9">
        <f>'Consolidtaed Data'!$I6721*'Consolidtaed Data'!$H6721</f>
        <v>1200</v>
      </c>
      <c r="M2752" s="9">
        <f>'Consolidtaed Data'!$L6721-'Consolidtaed Data'!$K6721</f>
        <v>52</v>
      </c>
      <c r="N2752" s="9" t="str">
        <f>VLOOKUP('Consolidtaed Data'!$C6721,[1]Locations!$A:$O,2,0)</f>
        <v>Simi Valley</v>
      </c>
      <c r="O2752" s="9" t="str">
        <f>VLOOKUP('Consolidtaed Data'!$D6721,'[1]Sales People'!$A:$B,2,0)</f>
        <v>Scott Clark</v>
      </c>
      <c r="P2752" s="9" t="str">
        <f>VLOOKUP('Consolidtaed Data'!$E6721,[1]Customers!$A:$B,2,0)</f>
        <v>Raymond Burke</v>
      </c>
      <c r="Q2752" s="11">
        <f>WEEKDAY('Consolidtaed Data'!$F6721)</f>
        <v>5</v>
      </c>
      <c r="R2752" s="9">
        <f>MONTH('Consolidtaed Data'!$F6721)</f>
        <v>5</v>
      </c>
      <c r="S2752" s="9" t="str">
        <f>TEXT(Table3[[#This Row],[Purchase Date]],"MMMM")</f>
        <v>July</v>
      </c>
      <c r="T2752" s="9">
        <f>YEAR('Consolidtaed Data'!$F6721)</f>
        <v>2021</v>
      </c>
    </row>
    <row r="2753" spans="1:20" x14ac:dyDescent="0.3">
      <c r="A2753" s="9" t="s">
        <v>3767</v>
      </c>
      <c r="B2753" s="9" t="s">
        <v>172</v>
      </c>
      <c r="C2753" s="9" t="s">
        <v>504</v>
      </c>
      <c r="D2753" s="9" t="s">
        <v>149</v>
      </c>
      <c r="E2753" s="9" t="s">
        <v>723</v>
      </c>
      <c r="F2753" s="10">
        <v>44032</v>
      </c>
      <c r="G2753" s="10" t="str">
        <f>VLOOKUP(Table3[[#This Row],[Product ID]],[1]Products!$A:$G,2,0)</f>
        <v>Product 4</v>
      </c>
      <c r="H2753" s="22">
        <v>3</v>
      </c>
      <c r="I2753" s="9">
        <f>VLOOKUP('Consolidtaed Data'!$B7332,[1]Products!$A:$G,4,0)</f>
        <v>123</v>
      </c>
      <c r="J2753" s="9">
        <f>VLOOKUP('Consolidtaed Data'!$B7332,[1]Products!$A:$G,3,0)</f>
        <v>84</v>
      </c>
      <c r="K2753" s="9">
        <f>'Consolidtaed Data'!$J7332*'Consolidtaed Data'!$H7332</f>
        <v>1686</v>
      </c>
      <c r="L2753" s="9">
        <f>'Consolidtaed Data'!$I7332*'Consolidtaed Data'!$H7332</f>
        <v>2478</v>
      </c>
      <c r="M2753" s="9">
        <f>'Consolidtaed Data'!$L7332-'Consolidtaed Data'!$K7332</f>
        <v>972</v>
      </c>
      <c r="N2753" s="9" t="str">
        <f>VLOOKUP('Consolidtaed Data'!$C7332,[1]Locations!$A:$O,2,0)</f>
        <v>Garden Grove</v>
      </c>
      <c r="O2753" s="9" t="str">
        <f>VLOOKUP('Consolidtaed Data'!$D7332,'[1]Sales People'!$A:$B,2,0)</f>
        <v>Brian Thomas</v>
      </c>
      <c r="P2753" s="9" t="str">
        <f>VLOOKUP('Consolidtaed Data'!$E7332,[1]Customers!$A:$B,2,0)</f>
        <v>Chris Hall</v>
      </c>
      <c r="Q2753" s="11">
        <f>WEEKDAY('Consolidtaed Data'!$F7332)</f>
        <v>7</v>
      </c>
      <c r="R2753" s="9">
        <f>MONTH('Consolidtaed Data'!$F7332)</f>
        <v>7</v>
      </c>
      <c r="S2753" s="9" t="str">
        <f>TEXT(Table3[[#This Row],[Purchase Date]],"MMMM")</f>
        <v>July</v>
      </c>
      <c r="T2753" s="9">
        <f>YEAR('Consolidtaed Data'!$F7332)</f>
        <v>2021</v>
      </c>
    </row>
    <row r="2754" spans="1:20" x14ac:dyDescent="0.3">
      <c r="A2754" s="9" t="s">
        <v>3768</v>
      </c>
      <c r="B2754" s="9" t="s">
        <v>93</v>
      </c>
      <c r="C2754" s="9" t="s">
        <v>245</v>
      </c>
      <c r="D2754" s="9" t="s">
        <v>193</v>
      </c>
      <c r="E2754" s="9" t="s">
        <v>2247</v>
      </c>
      <c r="F2754" s="10">
        <v>44032</v>
      </c>
      <c r="G2754" s="10" t="str">
        <f>VLOOKUP(Table3[[#This Row],[Product ID]],[1]Products!$A:$G,2,0)</f>
        <v>Product 71</v>
      </c>
      <c r="H2754" s="22">
        <v>1</v>
      </c>
      <c r="I2754" s="9">
        <f>VLOOKUP('Consolidtaed Data'!$B7347,[1]Products!$A:$G,4,0)</f>
        <v>1848</v>
      </c>
      <c r="J2754" s="9">
        <f>VLOOKUP('Consolidtaed Data'!$B7347,[1]Products!$A:$G,3,0)</f>
        <v>1294</v>
      </c>
      <c r="K2754" s="9">
        <f>'Consolidtaed Data'!$J7347*'Consolidtaed Data'!$H7347</f>
        <v>2794</v>
      </c>
      <c r="L2754" s="9">
        <f>'Consolidtaed Data'!$I7347*'Consolidtaed Data'!$H7347</f>
        <v>3934</v>
      </c>
      <c r="M2754" s="9">
        <f>'Consolidtaed Data'!$L7347-'Consolidtaed Data'!$K7347</f>
        <v>138</v>
      </c>
      <c r="N2754" s="9" t="str">
        <f>VLOOKUP('Consolidtaed Data'!$C7347,[1]Locations!$A:$O,2,0)</f>
        <v>Burbank</v>
      </c>
      <c r="O2754" s="9" t="str">
        <f>VLOOKUP('Consolidtaed Data'!$D7347,'[1]Sales People'!$A:$B,2,0)</f>
        <v>Carl Hall</v>
      </c>
      <c r="P2754" s="9" t="str">
        <f>VLOOKUP('Consolidtaed Data'!$E7347,[1]Customers!$A:$B,2,0)</f>
        <v>William Montgomery</v>
      </c>
      <c r="Q2754" s="11">
        <f>WEEKDAY('Consolidtaed Data'!$F7347)</f>
        <v>1</v>
      </c>
      <c r="R2754" s="9">
        <f>MONTH('Consolidtaed Data'!$F7347)</f>
        <v>7</v>
      </c>
      <c r="S2754" s="9" t="str">
        <f>TEXT(Table3[[#This Row],[Purchase Date]],"MMMM")</f>
        <v>July</v>
      </c>
      <c r="T2754" s="9">
        <f>YEAR('Consolidtaed Data'!$F7347)</f>
        <v>2021</v>
      </c>
    </row>
    <row r="2755" spans="1:20" x14ac:dyDescent="0.3">
      <c r="A2755" s="9" t="s">
        <v>3769</v>
      </c>
      <c r="B2755" s="9" t="s">
        <v>397</v>
      </c>
      <c r="C2755" s="9" t="s">
        <v>178</v>
      </c>
      <c r="D2755" s="9" t="s">
        <v>35</v>
      </c>
      <c r="E2755" s="9" t="s">
        <v>1764</v>
      </c>
      <c r="F2755" s="10">
        <v>44032</v>
      </c>
      <c r="G2755" s="10" t="str">
        <f>VLOOKUP(Table3[[#This Row],[Product ID]],[1]Products!$A:$G,2,0)</f>
        <v>Product 20</v>
      </c>
      <c r="H2755" s="22">
        <v>2</v>
      </c>
      <c r="I2755" s="9">
        <f>VLOOKUP('Consolidtaed Data'!$B7365,[1]Products!$A:$G,4,0)</f>
        <v>112</v>
      </c>
      <c r="J2755" s="9">
        <f>VLOOKUP('Consolidtaed Data'!$B7365,[1]Products!$A:$G,3,0)</f>
        <v>90</v>
      </c>
      <c r="K2755" s="9">
        <f>'Consolidtaed Data'!$J7365*'Consolidtaed Data'!$H7365</f>
        <v>5322</v>
      </c>
      <c r="L2755" s="9">
        <f>'Consolidtaed Data'!$I7365*'Consolidtaed Data'!$H7365</f>
        <v>7392</v>
      </c>
      <c r="M2755" s="9">
        <f>'Consolidtaed Data'!$L7365-'Consolidtaed Data'!$K7365</f>
        <v>447</v>
      </c>
      <c r="N2755" s="9" t="str">
        <f>VLOOKUP('Consolidtaed Data'!$C7365,[1]Locations!$A:$O,2,0)</f>
        <v>Stockton</v>
      </c>
      <c r="O2755" s="9" t="str">
        <f>VLOOKUP('Consolidtaed Data'!$D7365,'[1]Sales People'!$A:$B,2,0)</f>
        <v>Fred Robertson</v>
      </c>
      <c r="P2755" s="9" t="str">
        <f>VLOOKUP('Consolidtaed Data'!$E7365,[1]Customers!$A:$B,2,0)</f>
        <v>Johnny Andrews</v>
      </c>
      <c r="Q2755" s="11">
        <f>WEEKDAY('Consolidtaed Data'!$F7365)</f>
        <v>2</v>
      </c>
      <c r="R2755" s="9">
        <f>MONTH('Consolidtaed Data'!$F7365)</f>
        <v>7</v>
      </c>
      <c r="S2755" s="9" t="str">
        <f>TEXT(Table3[[#This Row],[Purchase Date]],"MMMM")</f>
        <v>July</v>
      </c>
      <c r="T2755" s="9">
        <f>YEAR('Consolidtaed Data'!$F7365)</f>
        <v>2021</v>
      </c>
    </row>
    <row r="2756" spans="1:20" x14ac:dyDescent="0.3">
      <c r="A2756" s="9" t="s">
        <v>3770</v>
      </c>
      <c r="B2756" s="9" t="s">
        <v>151</v>
      </c>
      <c r="C2756" s="9" t="s">
        <v>12</v>
      </c>
      <c r="D2756" s="9" t="s">
        <v>241</v>
      </c>
      <c r="E2756" s="9" t="s">
        <v>1195</v>
      </c>
      <c r="F2756" s="10">
        <v>44032</v>
      </c>
      <c r="G2756" s="10" t="str">
        <f>VLOOKUP(Table3[[#This Row],[Product ID]],[1]Products!$A:$G,2,0)</f>
        <v>Product 94</v>
      </c>
      <c r="H2756" s="22">
        <v>1</v>
      </c>
      <c r="I2756" s="9">
        <f>VLOOKUP('Consolidtaed Data'!$B8318,[1]Products!$A:$G,4,0)</f>
        <v>2182</v>
      </c>
      <c r="J2756" s="9">
        <f>VLOOKUP('Consolidtaed Data'!$B8318,[1]Products!$A:$G,3,0)</f>
        <v>1200</v>
      </c>
      <c r="K2756" s="9">
        <f>'Consolidtaed Data'!$J8318*'Consolidtaed Data'!$H8318</f>
        <v>2358</v>
      </c>
      <c r="L2756" s="9">
        <f>'Consolidtaed Data'!$I8318*'Consolidtaed Data'!$H8318</f>
        <v>2841</v>
      </c>
      <c r="M2756" s="9">
        <f>'Consolidtaed Data'!$L8318-'Consolidtaed Data'!$K8318</f>
        <v>1598</v>
      </c>
      <c r="N2756" s="9" t="str">
        <f>VLOOKUP('Consolidtaed Data'!$C8318,[1]Locations!$A:$O,2,0)</f>
        <v>Rialto</v>
      </c>
      <c r="O2756" s="9" t="str">
        <f>VLOOKUP('Consolidtaed Data'!$D8318,'[1]Sales People'!$A:$B,2,0)</f>
        <v>Christopher Tucker</v>
      </c>
      <c r="P2756" s="9" t="str">
        <f>VLOOKUP('Consolidtaed Data'!$E8318,[1]Customers!$A:$B,2,0)</f>
        <v>Anthony Simpson</v>
      </c>
      <c r="Q2756" s="11">
        <f>WEEKDAY('Consolidtaed Data'!$F8318)</f>
        <v>7</v>
      </c>
      <c r="R2756" s="9">
        <f>MONTH('Consolidtaed Data'!$F8318)</f>
        <v>9</v>
      </c>
      <c r="S2756" s="9" t="str">
        <f>TEXT(Table3[[#This Row],[Purchase Date]],"MMMM")</f>
        <v>July</v>
      </c>
      <c r="T2756" s="9">
        <f>YEAR('Consolidtaed Data'!$F8318)</f>
        <v>2021</v>
      </c>
    </row>
    <row r="2757" spans="1:20" x14ac:dyDescent="0.3">
      <c r="A2757" s="9" t="s">
        <v>3771</v>
      </c>
      <c r="B2757" s="9" t="s">
        <v>411</v>
      </c>
      <c r="C2757" s="9" t="s">
        <v>458</v>
      </c>
      <c r="D2757" s="9" t="s">
        <v>174</v>
      </c>
      <c r="E2757" s="9" t="s">
        <v>897</v>
      </c>
      <c r="F2757" s="10">
        <v>44032</v>
      </c>
      <c r="G2757" s="10" t="str">
        <f>VLOOKUP(Table3[[#This Row],[Product ID]],[1]Products!$A:$G,2,0)</f>
        <v>Product 27</v>
      </c>
      <c r="H2757" s="22">
        <v>1</v>
      </c>
      <c r="I2757" s="9">
        <f>VLOOKUP('Consolidtaed Data'!$B8622,[1]Products!$A:$G,4,0)</f>
        <v>217</v>
      </c>
      <c r="J2757" s="9">
        <f>VLOOKUP('Consolidtaed Data'!$B8622,[1]Products!$A:$G,3,0)</f>
        <v>171</v>
      </c>
      <c r="K2757" s="9">
        <f>'Consolidtaed Data'!$J8622*'Consolidtaed Data'!$H8622</f>
        <v>435</v>
      </c>
      <c r="L2757" s="9">
        <f>'Consolidtaed Data'!$I8622*'Consolidtaed Data'!$H8622</f>
        <v>530</v>
      </c>
      <c r="M2757" s="9">
        <f>'Consolidtaed Data'!$L8622-'Consolidtaed Data'!$K8622</f>
        <v>351</v>
      </c>
      <c r="N2757" s="9" t="str">
        <f>VLOOKUP('Consolidtaed Data'!$C8622,[1]Locations!$A:$O,2,0)</f>
        <v>Santa Clarita</v>
      </c>
      <c r="O2757" s="9" t="str">
        <f>VLOOKUP('Consolidtaed Data'!$D8622,'[1]Sales People'!$A:$B,2,0)</f>
        <v>Christopher Tucker</v>
      </c>
      <c r="P2757" s="9" t="str">
        <f>VLOOKUP('Consolidtaed Data'!$E8622,[1]Customers!$A:$B,2,0)</f>
        <v>Kevin Wheeler</v>
      </c>
      <c r="Q2757" s="11">
        <f>WEEKDAY('Consolidtaed Data'!$F8622)</f>
        <v>1</v>
      </c>
      <c r="R2757" s="9">
        <f>MONTH('Consolidtaed Data'!$F8622)</f>
        <v>10</v>
      </c>
      <c r="S2757" s="9" t="str">
        <f>TEXT(Table3[[#This Row],[Purchase Date]],"MMMM")</f>
        <v>July</v>
      </c>
      <c r="T2757" s="9">
        <f>YEAR('Consolidtaed Data'!$F8622)</f>
        <v>2021</v>
      </c>
    </row>
    <row r="2758" spans="1:20" x14ac:dyDescent="0.3">
      <c r="A2758" s="9" t="s">
        <v>3772</v>
      </c>
      <c r="B2758" s="9" t="s">
        <v>129</v>
      </c>
      <c r="C2758" s="9" t="s">
        <v>249</v>
      </c>
      <c r="D2758" s="9" t="s">
        <v>26</v>
      </c>
      <c r="E2758" s="9" t="s">
        <v>430</v>
      </c>
      <c r="F2758" s="10">
        <v>44032</v>
      </c>
      <c r="G2758" s="10" t="str">
        <f>VLOOKUP(Table3[[#This Row],[Product ID]],[1]Products!$A:$G,2,0)</f>
        <v>Product 47</v>
      </c>
      <c r="H2758" s="22">
        <v>1</v>
      </c>
      <c r="I2758" s="9">
        <f>VLOOKUP('Consolidtaed Data'!$B8631,[1]Products!$A:$G,4,0)</f>
        <v>112</v>
      </c>
      <c r="J2758" s="9">
        <f>VLOOKUP('Consolidtaed Data'!$B8631,[1]Products!$A:$G,3,0)</f>
        <v>90</v>
      </c>
      <c r="K2758" s="9">
        <f>'Consolidtaed Data'!$J8631*'Consolidtaed Data'!$H8631</f>
        <v>3570</v>
      </c>
      <c r="L2758" s="9">
        <f>'Consolidtaed Data'!$I8631*'Consolidtaed Data'!$H8631</f>
        <v>4698</v>
      </c>
      <c r="M2758" s="9">
        <f>'Consolidtaed Data'!$L8631-'Consolidtaed Data'!$K8631</f>
        <v>534</v>
      </c>
      <c r="N2758" s="9" t="str">
        <f>VLOOKUP('Consolidtaed Data'!$C8631,[1]Locations!$A:$O,2,0)</f>
        <v>Downey</v>
      </c>
      <c r="O2758" s="9" t="str">
        <f>VLOOKUP('Consolidtaed Data'!$D8631,'[1]Sales People'!$A:$B,2,0)</f>
        <v>Arthur Mccoy</v>
      </c>
      <c r="P2758" s="9" t="str">
        <f>VLOOKUP('Consolidtaed Data'!$E8631,[1]Customers!$A:$B,2,0)</f>
        <v>Shawn Wallace</v>
      </c>
      <c r="Q2758" s="11">
        <f>WEEKDAY('Consolidtaed Data'!$F8631)</f>
        <v>2</v>
      </c>
      <c r="R2758" s="9">
        <f>MONTH('Consolidtaed Data'!$F8631)</f>
        <v>10</v>
      </c>
      <c r="S2758" s="9" t="str">
        <f>TEXT(Table3[[#This Row],[Purchase Date]],"MMMM")</f>
        <v>July</v>
      </c>
      <c r="T2758" s="9">
        <f>YEAR('Consolidtaed Data'!$F8631)</f>
        <v>2021</v>
      </c>
    </row>
    <row r="2759" spans="1:20" x14ac:dyDescent="0.3">
      <c r="A2759" s="9" t="s">
        <v>3773</v>
      </c>
      <c r="B2759" s="9" t="s">
        <v>240</v>
      </c>
      <c r="C2759" s="9" t="s">
        <v>469</v>
      </c>
      <c r="D2759" s="9" t="s">
        <v>127</v>
      </c>
      <c r="E2759" s="9" t="s">
        <v>273</v>
      </c>
      <c r="F2759" s="10">
        <v>44032</v>
      </c>
      <c r="G2759" s="10" t="str">
        <f>VLOOKUP(Table3[[#This Row],[Product ID]],[1]Products!$A:$G,2,0)</f>
        <v>Product 70</v>
      </c>
      <c r="H2759" s="22">
        <v>2</v>
      </c>
      <c r="I2759" s="9">
        <f>VLOOKUP('Consolidtaed Data'!$B9091,[1]Products!$A:$G,4,0)</f>
        <v>1522</v>
      </c>
      <c r="J2759" s="9">
        <f>VLOOKUP('Consolidtaed Data'!$B9091,[1]Products!$A:$G,3,0)</f>
        <v>791</v>
      </c>
      <c r="K2759" s="9">
        <f>'Consolidtaed Data'!$J9091*'Consolidtaed Data'!$H9091</f>
        <v>84</v>
      </c>
      <c r="L2759" s="9">
        <f>'Consolidtaed Data'!$I9091*'Consolidtaed Data'!$H9091</f>
        <v>123</v>
      </c>
      <c r="M2759" s="9">
        <f>'Consolidtaed Data'!$L9091-'Consolidtaed Data'!$K9091</f>
        <v>222</v>
      </c>
      <c r="N2759" s="9" t="str">
        <f>VLOOKUP('Consolidtaed Data'!$C9091,[1]Locations!$A:$O,2,0)</f>
        <v>Fremont</v>
      </c>
      <c r="O2759" s="9" t="str">
        <f>VLOOKUP('Consolidtaed Data'!$D9091,'[1]Sales People'!$A:$B,2,0)</f>
        <v>Brian Davis</v>
      </c>
      <c r="P2759" s="9" t="str">
        <f>VLOOKUP('Consolidtaed Data'!$E9091,[1]Customers!$A:$B,2,0)</f>
        <v>Henry Reyes</v>
      </c>
      <c r="Q2759" s="11">
        <f>WEEKDAY('Consolidtaed Data'!$F9091)</f>
        <v>6</v>
      </c>
      <c r="R2759" s="9">
        <f>MONTH('Consolidtaed Data'!$F9091)</f>
        <v>11</v>
      </c>
      <c r="S2759" s="9" t="str">
        <f>TEXT(Table3[[#This Row],[Purchase Date]],"MMMM")</f>
        <v>July</v>
      </c>
      <c r="T2759" s="9">
        <f>YEAR('Consolidtaed Data'!$F9091)</f>
        <v>2021</v>
      </c>
    </row>
    <row r="2760" spans="1:20" x14ac:dyDescent="0.3">
      <c r="A2760" s="9" t="s">
        <v>3774</v>
      </c>
      <c r="B2760" s="9" t="s">
        <v>168</v>
      </c>
      <c r="C2760" s="9" t="s">
        <v>173</v>
      </c>
      <c r="D2760" s="9" t="s">
        <v>35</v>
      </c>
      <c r="E2760" s="9" t="s">
        <v>2066</v>
      </c>
      <c r="F2760" s="10">
        <v>44032</v>
      </c>
      <c r="G2760" s="10" t="str">
        <f>VLOOKUP(Table3[[#This Row],[Product ID]],[1]Products!$A:$G,2,0)</f>
        <v>Product 26</v>
      </c>
      <c r="H2760" s="22">
        <v>1</v>
      </c>
      <c r="I2760" s="9">
        <f>VLOOKUP('Consolidtaed Data'!$B9395,[1]Products!$A:$G,4,0)</f>
        <v>584</v>
      </c>
      <c r="J2760" s="9">
        <f>VLOOKUP('Consolidtaed Data'!$B9395,[1]Products!$A:$G,3,0)</f>
        <v>420</v>
      </c>
      <c r="K2760" s="9">
        <f>'Consolidtaed Data'!$J9395*'Consolidtaed Data'!$H9395</f>
        <v>5164</v>
      </c>
      <c r="L2760" s="9">
        <f>'Consolidtaed Data'!$I9395*'Consolidtaed Data'!$H9395</f>
        <v>9564</v>
      </c>
      <c r="M2760" s="9">
        <f>'Consolidtaed Data'!$L9395-'Consolidtaed Data'!$K9395</f>
        <v>2424</v>
      </c>
      <c r="N2760" s="9" t="str">
        <f>VLOOKUP('Consolidtaed Data'!$C9395,[1]Locations!$A:$O,2,0)</f>
        <v>Fresno</v>
      </c>
      <c r="O2760" s="9" t="str">
        <f>VLOOKUP('Consolidtaed Data'!$D9395,'[1]Sales People'!$A:$B,2,0)</f>
        <v>Patrick Ruiz</v>
      </c>
      <c r="P2760" s="9" t="str">
        <f>VLOOKUP('Consolidtaed Data'!$E9395,[1]Customers!$A:$B,2,0)</f>
        <v>Nicholas Garcia</v>
      </c>
      <c r="Q2760" s="11">
        <f>WEEKDAY('Consolidtaed Data'!$F9395)</f>
        <v>7</v>
      </c>
      <c r="R2760" s="9">
        <f>MONTH('Consolidtaed Data'!$F9395)</f>
        <v>12</v>
      </c>
      <c r="S2760" s="9" t="str">
        <f>TEXT(Table3[[#This Row],[Purchase Date]],"MMMM")</f>
        <v>July</v>
      </c>
      <c r="T2760" s="9">
        <f>YEAR('Consolidtaed Data'!$F9395)</f>
        <v>2021</v>
      </c>
    </row>
    <row r="2761" spans="1:20" x14ac:dyDescent="0.3">
      <c r="A2761" s="9" t="s">
        <v>3775</v>
      </c>
      <c r="B2761" s="9" t="s">
        <v>164</v>
      </c>
      <c r="C2761" s="9" t="s">
        <v>134</v>
      </c>
      <c r="D2761" s="9" t="s">
        <v>9</v>
      </c>
      <c r="E2761" s="9" t="s">
        <v>912</v>
      </c>
      <c r="F2761" s="10">
        <v>44033</v>
      </c>
      <c r="G2761" s="10" t="str">
        <f>VLOOKUP(Table3[[#This Row],[Product ID]],[1]Products!$A:$G,2,0)</f>
        <v>Product 69</v>
      </c>
      <c r="H2761" s="22">
        <v>2</v>
      </c>
      <c r="I2761" s="9">
        <f>VLOOKUP('Consolidtaed Data'!$B4807,[1]Products!$A:$G,4,0)</f>
        <v>947</v>
      </c>
      <c r="J2761" s="9">
        <f>VLOOKUP('Consolidtaed Data'!$B4807,[1]Products!$A:$G,3,0)</f>
        <v>786</v>
      </c>
      <c r="K2761" s="9">
        <f>'Consolidtaed Data'!$J4807*'Consolidtaed Data'!$H4807</f>
        <v>425</v>
      </c>
      <c r="L2761" s="9">
        <f>'Consolidtaed Data'!$I4807*'Consolidtaed Data'!$H4807</f>
        <v>545</v>
      </c>
      <c r="M2761" s="9">
        <f>'Consolidtaed Data'!$L4807-'Consolidtaed Data'!$K4807</f>
        <v>39</v>
      </c>
      <c r="N2761" s="9" t="str">
        <f>VLOOKUP('Consolidtaed Data'!$C4807,[1]Locations!$A:$O,2,0)</f>
        <v>Vista</v>
      </c>
      <c r="O2761" s="9" t="str">
        <f>VLOOKUP('Consolidtaed Data'!$D4807,'[1]Sales People'!$A:$B,2,0)</f>
        <v>Ernest Wheeler</v>
      </c>
      <c r="P2761" s="9" t="str">
        <f>VLOOKUP('Consolidtaed Data'!$E4807,[1]Customers!$A:$B,2,0)</f>
        <v>Sean Alexander</v>
      </c>
      <c r="Q2761" s="11">
        <f>WEEKDAY('Consolidtaed Data'!$F4807)</f>
        <v>7</v>
      </c>
      <c r="R2761" s="9">
        <f>MONTH('Consolidtaed Data'!$F4807)</f>
        <v>12</v>
      </c>
      <c r="S2761" s="9" t="str">
        <f>TEXT(Table3[[#This Row],[Purchase Date]],"MMMM")</f>
        <v>July</v>
      </c>
      <c r="T2761" s="9">
        <f>YEAR('Consolidtaed Data'!$F4807)</f>
        <v>2020</v>
      </c>
    </row>
    <row r="2762" spans="1:20" x14ac:dyDescent="0.3">
      <c r="A2762" s="9" t="s">
        <v>3776</v>
      </c>
      <c r="B2762" s="9" t="s">
        <v>62</v>
      </c>
      <c r="C2762" s="9" t="s">
        <v>12</v>
      </c>
      <c r="D2762" s="9" t="s">
        <v>374</v>
      </c>
      <c r="E2762" s="9" t="s">
        <v>810</v>
      </c>
      <c r="F2762" s="10">
        <v>44033</v>
      </c>
      <c r="G2762" s="10" t="str">
        <f>VLOOKUP(Table3[[#This Row],[Product ID]],[1]Products!$A:$G,2,0)</f>
        <v>Product 17</v>
      </c>
      <c r="H2762" s="22">
        <v>1</v>
      </c>
      <c r="I2762" s="9">
        <f>VLOOKUP('Consolidtaed Data'!$B5332,[1]Products!$A:$G,4,0)</f>
        <v>1022</v>
      </c>
      <c r="J2762" s="9">
        <f>VLOOKUP('Consolidtaed Data'!$B5332,[1]Products!$A:$G,3,0)</f>
        <v>818</v>
      </c>
      <c r="K2762" s="9">
        <f>'Consolidtaed Data'!$J5332*'Consolidtaed Data'!$H5332</f>
        <v>1295</v>
      </c>
      <c r="L2762" s="9">
        <f>'Consolidtaed Data'!$I5332*'Consolidtaed Data'!$H5332</f>
        <v>1639</v>
      </c>
      <c r="M2762" s="9">
        <f>'Consolidtaed Data'!$L5332-'Consolidtaed Data'!$K5332</f>
        <v>2565</v>
      </c>
      <c r="N2762" s="9" t="str">
        <f>VLOOKUP('Consolidtaed Data'!$C5332,[1]Locations!$A:$O,2,0)</f>
        <v>Downey</v>
      </c>
      <c r="O2762" s="9" t="str">
        <f>VLOOKUP('Consolidtaed Data'!$D5332,'[1]Sales People'!$A:$B,2,0)</f>
        <v>Ryan Welch</v>
      </c>
      <c r="P2762" s="9" t="str">
        <f>VLOOKUP('Consolidtaed Data'!$E5332,[1]Customers!$A:$B,2,0)</f>
        <v>Antonio Owens</v>
      </c>
      <c r="Q2762" s="11">
        <f>WEEKDAY('Consolidtaed Data'!$F5332)</f>
        <v>6</v>
      </c>
      <c r="R2762" s="9">
        <f>MONTH('Consolidtaed Data'!$F5332)</f>
        <v>1</v>
      </c>
      <c r="S2762" s="9" t="str">
        <f>TEXT(Table3[[#This Row],[Purchase Date]],"MMMM")</f>
        <v>July</v>
      </c>
      <c r="T2762" s="9">
        <f>YEAR('Consolidtaed Data'!$F5332)</f>
        <v>2021</v>
      </c>
    </row>
    <row r="2763" spans="1:20" x14ac:dyDescent="0.3">
      <c r="A2763" s="9" t="s">
        <v>3777</v>
      </c>
      <c r="B2763" s="9" t="s">
        <v>338</v>
      </c>
      <c r="C2763" s="9" t="s">
        <v>55</v>
      </c>
      <c r="D2763" s="9" t="s">
        <v>197</v>
      </c>
      <c r="E2763" s="9" t="s">
        <v>334</v>
      </c>
      <c r="F2763" s="10">
        <v>44033</v>
      </c>
      <c r="G2763" s="10" t="str">
        <f>VLOOKUP(Table3[[#This Row],[Product ID]],[1]Products!$A:$G,2,0)</f>
        <v>Product 95</v>
      </c>
      <c r="H2763" s="22">
        <v>1</v>
      </c>
      <c r="I2763" s="9">
        <f>VLOOKUP('Consolidtaed Data'!$B5391,[1]Products!$A:$G,4,0)</f>
        <v>95</v>
      </c>
      <c r="J2763" s="9">
        <f>VLOOKUP('Consolidtaed Data'!$B5391,[1]Products!$A:$G,3,0)</f>
        <v>61</v>
      </c>
      <c r="K2763" s="9">
        <f>'Consolidtaed Data'!$J5391*'Consolidtaed Data'!$H5391</f>
        <v>1128</v>
      </c>
      <c r="L2763" s="9">
        <f>'Consolidtaed Data'!$I5391*'Consolidtaed Data'!$H5391</f>
        <v>1374</v>
      </c>
      <c r="M2763" s="9">
        <f>'Consolidtaed Data'!$L5391-'Consolidtaed Data'!$K5391</f>
        <v>380</v>
      </c>
      <c r="N2763" s="9" t="str">
        <f>VLOOKUP('Consolidtaed Data'!$C5391,[1]Locations!$A:$O,2,0)</f>
        <v>Fullerton</v>
      </c>
      <c r="O2763" s="9" t="str">
        <f>VLOOKUP('Consolidtaed Data'!$D5391,'[1]Sales People'!$A:$B,2,0)</f>
        <v>Joe Sims</v>
      </c>
      <c r="P2763" s="9" t="str">
        <f>VLOOKUP('Consolidtaed Data'!$E5391,[1]Customers!$A:$B,2,0)</f>
        <v>James Castillo</v>
      </c>
      <c r="Q2763" s="11">
        <f>WEEKDAY('Consolidtaed Data'!$F5391)</f>
        <v>3</v>
      </c>
      <c r="R2763" s="9">
        <f>MONTH('Consolidtaed Data'!$F5391)</f>
        <v>2</v>
      </c>
      <c r="S2763" s="9" t="str">
        <f>TEXT(Table3[[#This Row],[Purchase Date]],"MMMM")</f>
        <v>July</v>
      </c>
      <c r="T2763" s="9">
        <f>YEAR('Consolidtaed Data'!$F5391)</f>
        <v>2021</v>
      </c>
    </row>
    <row r="2764" spans="1:20" x14ac:dyDescent="0.3">
      <c r="A2764" s="9" t="s">
        <v>3778</v>
      </c>
      <c r="B2764" s="9" t="s">
        <v>172</v>
      </c>
      <c r="C2764" s="9" t="s">
        <v>295</v>
      </c>
      <c r="D2764" s="9" t="s">
        <v>9</v>
      </c>
      <c r="E2764" s="9" t="s">
        <v>796</v>
      </c>
      <c r="F2764" s="10">
        <v>44033</v>
      </c>
      <c r="G2764" s="10" t="str">
        <f>VLOOKUP(Table3[[#This Row],[Product ID]],[1]Products!$A:$G,2,0)</f>
        <v>Product 4</v>
      </c>
      <c r="H2764" s="22">
        <v>1</v>
      </c>
      <c r="I2764" s="9">
        <f>VLOOKUP('Consolidtaed Data'!$B7066,[1]Products!$A:$G,4,0)</f>
        <v>1052</v>
      </c>
      <c r="J2764" s="9">
        <f>VLOOKUP('Consolidtaed Data'!$B7066,[1]Products!$A:$G,3,0)</f>
        <v>589</v>
      </c>
      <c r="K2764" s="9">
        <f>'Consolidtaed Data'!$J7066*'Consolidtaed Data'!$H7066</f>
        <v>3600</v>
      </c>
      <c r="L2764" s="9">
        <f>'Consolidtaed Data'!$I7066*'Consolidtaed Data'!$H7066</f>
        <v>6546</v>
      </c>
      <c r="M2764" s="9">
        <f>'Consolidtaed Data'!$L7066-'Consolidtaed Data'!$K7066</f>
        <v>599</v>
      </c>
      <c r="N2764" s="9" t="str">
        <f>VLOOKUP('Consolidtaed Data'!$C7066,[1]Locations!$A:$O,2,0)</f>
        <v>Elk Grove</v>
      </c>
      <c r="O2764" s="9" t="str">
        <f>VLOOKUP('Consolidtaed Data'!$D7066,'[1]Sales People'!$A:$B,2,0)</f>
        <v>Martin Carr</v>
      </c>
      <c r="P2764" s="9" t="str">
        <f>VLOOKUP('Consolidtaed Data'!$E7066,[1]Customers!$A:$B,2,0)</f>
        <v>Thomas James</v>
      </c>
      <c r="Q2764" s="11">
        <f>WEEKDAY('Consolidtaed Data'!$F7066)</f>
        <v>3</v>
      </c>
      <c r="R2764" s="9">
        <f>MONTH('Consolidtaed Data'!$F7066)</f>
        <v>6</v>
      </c>
      <c r="S2764" s="9" t="str">
        <f>TEXT(Table3[[#This Row],[Purchase Date]],"MMMM")</f>
        <v>July</v>
      </c>
      <c r="T2764" s="9">
        <f>YEAR('Consolidtaed Data'!$F7066)</f>
        <v>2021</v>
      </c>
    </row>
    <row r="2765" spans="1:20" x14ac:dyDescent="0.3">
      <c r="A2765" s="9" t="s">
        <v>3779</v>
      </c>
      <c r="B2765" s="9" t="s">
        <v>355</v>
      </c>
      <c r="C2765" s="9" t="s">
        <v>130</v>
      </c>
      <c r="D2765" s="9" t="s">
        <v>68</v>
      </c>
      <c r="E2765" s="9" t="s">
        <v>1348</v>
      </c>
      <c r="F2765" s="10">
        <v>44033</v>
      </c>
      <c r="G2765" s="10" t="str">
        <f>VLOOKUP(Table3[[#This Row],[Product ID]],[1]Products!$A:$G,2,0)</f>
        <v>Product 100</v>
      </c>
      <c r="H2765" s="22">
        <v>2</v>
      </c>
      <c r="I2765" s="9">
        <f>VLOOKUP('Consolidtaed Data'!$B7261,[1]Products!$A:$G,4,0)</f>
        <v>1899</v>
      </c>
      <c r="J2765" s="9">
        <f>VLOOKUP('Consolidtaed Data'!$B7261,[1]Products!$A:$G,3,0)</f>
        <v>1044</v>
      </c>
      <c r="K2765" s="9">
        <f>'Consolidtaed Data'!$J7261*'Consolidtaed Data'!$H7261</f>
        <v>3669</v>
      </c>
      <c r="L2765" s="9">
        <f>'Consolidtaed Data'!$I7261*'Consolidtaed Data'!$H7261</f>
        <v>6015</v>
      </c>
      <c r="M2765" s="9">
        <f>'Consolidtaed Data'!$L7261-'Consolidtaed Data'!$K7261</f>
        <v>248</v>
      </c>
      <c r="N2765" s="9" t="str">
        <f>VLOOKUP('Consolidtaed Data'!$C7261,[1]Locations!$A:$O,2,0)</f>
        <v>Stockton</v>
      </c>
      <c r="O2765" s="9" t="str">
        <f>VLOOKUP('Consolidtaed Data'!$D7261,'[1]Sales People'!$A:$B,2,0)</f>
        <v>Joshua Cook</v>
      </c>
      <c r="P2765" s="9" t="str">
        <f>VLOOKUP('Consolidtaed Data'!$E7261,[1]Customers!$A:$B,2,0)</f>
        <v>Scott Gordon</v>
      </c>
      <c r="Q2765" s="11">
        <f>WEEKDAY('Consolidtaed Data'!$F7261)</f>
        <v>2</v>
      </c>
      <c r="R2765" s="9">
        <f>MONTH('Consolidtaed Data'!$F7261)</f>
        <v>7</v>
      </c>
      <c r="S2765" s="9" t="str">
        <f>TEXT(Table3[[#This Row],[Purchase Date]],"MMMM")</f>
        <v>July</v>
      </c>
      <c r="T2765" s="9">
        <f>YEAR('Consolidtaed Data'!$F7261)</f>
        <v>2021</v>
      </c>
    </row>
    <row r="2766" spans="1:20" x14ac:dyDescent="0.3">
      <c r="A2766" s="9" t="s">
        <v>3780</v>
      </c>
      <c r="B2766" s="9" t="s">
        <v>284</v>
      </c>
      <c r="C2766" s="9" t="s">
        <v>86</v>
      </c>
      <c r="D2766" s="9" t="s">
        <v>73</v>
      </c>
      <c r="E2766" s="9" t="s">
        <v>900</v>
      </c>
      <c r="F2766" s="10">
        <v>44033</v>
      </c>
      <c r="G2766" s="10" t="str">
        <f>VLOOKUP(Table3[[#This Row],[Product ID]],[1]Products!$A:$G,2,0)</f>
        <v>Product 96</v>
      </c>
      <c r="H2766" s="22">
        <v>1</v>
      </c>
      <c r="I2766" s="9">
        <f>VLOOKUP('Consolidtaed Data'!$B8181,[1]Products!$A:$G,4,0)</f>
        <v>561</v>
      </c>
      <c r="J2766" s="9">
        <f>VLOOKUP('Consolidtaed Data'!$B8181,[1]Products!$A:$G,3,0)</f>
        <v>421</v>
      </c>
      <c r="K2766" s="9">
        <f>'Consolidtaed Data'!$J8181*'Consolidtaed Data'!$H8181</f>
        <v>1296</v>
      </c>
      <c r="L2766" s="9">
        <f>'Consolidtaed Data'!$I8181*'Consolidtaed Data'!$H8181</f>
        <v>1542</v>
      </c>
      <c r="M2766" s="9">
        <f>'Consolidtaed Data'!$L8181-'Consolidtaed Data'!$K8181</f>
        <v>799</v>
      </c>
      <c r="N2766" s="9" t="str">
        <f>VLOOKUP('Consolidtaed Data'!$C8181,[1]Locations!$A:$O,2,0)</f>
        <v>Pasadena</v>
      </c>
      <c r="O2766" s="9" t="str">
        <f>VLOOKUP('Consolidtaed Data'!$D8181,'[1]Sales People'!$A:$B,2,0)</f>
        <v>Scott Clark</v>
      </c>
      <c r="P2766" s="9" t="str">
        <f>VLOOKUP('Consolidtaed Data'!$E8181,[1]Customers!$A:$B,2,0)</f>
        <v>Henry Cox</v>
      </c>
      <c r="Q2766" s="11">
        <f>WEEKDAY('Consolidtaed Data'!$F8181)</f>
        <v>4</v>
      </c>
      <c r="R2766" s="9">
        <f>MONTH('Consolidtaed Data'!$F8181)</f>
        <v>9</v>
      </c>
      <c r="S2766" s="9" t="str">
        <f>TEXT(Table3[[#This Row],[Purchase Date]],"MMMM")</f>
        <v>July</v>
      </c>
      <c r="T2766" s="9">
        <f>YEAR('Consolidtaed Data'!$F8181)</f>
        <v>2021</v>
      </c>
    </row>
    <row r="2767" spans="1:20" x14ac:dyDescent="0.3">
      <c r="A2767" s="9" t="s">
        <v>3781</v>
      </c>
      <c r="B2767" s="9" t="s">
        <v>526</v>
      </c>
      <c r="C2767" s="9" t="s">
        <v>357</v>
      </c>
      <c r="D2767" s="9" t="s">
        <v>246</v>
      </c>
      <c r="E2767" s="9" t="s">
        <v>507</v>
      </c>
      <c r="F2767" s="10">
        <v>44033</v>
      </c>
      <c r="G2767" s="10" t="str">
        <f>VLOOKUP(Table3[[#This Row],[Product ID]],[1]Products!$A:$G,2,0)</f>
        <v>Product 14</v>
      </c>
      <c r="H2767" s="22">
        <v>1</v>
      </c>
      <c r="I2767" s="9">
        <f>VLOOKUP('Consolidtaed Data'!$B8689,[1]Products!$A:$G,4,0)</f>
        <v>771</v>
      </c>
      <c r="J2767" s="9">
        <f>VLOOKUP('Consolidtaed Data'!$B8689,[1]Products!$A:$G,3,0)</f>
        <v>648</v>
      </c>
      <c r="K2767" s="9">
        <f>'Consolidtaed Data'!$J8689*'Consolidtaed Data'!$H8689</f>
        <v>538</v>
      </c>
      <c r="L2767" s="9">
        <f>'Consolidtaed Data'!$I8689*'Consolidtaed Data'!$H8689</f>
        <v>736</v>
      </c>
      <c r="M2767" s="9">
        <f>'Consolidtaed Data'!$L8689-'Consolidtaed Data'!$K8689</f>
        <v>153</v>
      </c>
      <c r="N2767" s="9" t="str">
        <f>VLOOKUP('Consolidtaed Data'!$C8689,[1]Locations!$A:$O,2,0)</f>
        <v>Oxnard</v>
      </c>
      <c r="O2767" s="9" t="str">
        <f>VLOOKUP('Consolidtaed Data'!$D8689,'[1]Sales People'!$A:$B,2,0)</f>
        <v>Bobby Russell</v>
      </c>
      <c r="P2767" s="9" t="str">
        <f>VLOOKUP('Consolidtaed Data'!$E8689,[1]Customers!$A:$B,2,0)</f>
        <v>Carl Reid</v>
      </c>
      <c r="Q2767" s="11">
        <f>WEEKDAY('Consolidtaed Data'!$F8689)</f>
        <v>7</v>
      </c>
      <c r="R2767" s="9">
        <f>MONTH('Consolidtaed Data'!$F8689)</f>
        <v>10</v>
      </c>
      <c r="S2767" s="9" t="str">
        <f>TEXT(Table3[[#This Row],[Purchase Date]],"MMMM")</f>
        <v>July</v>
      </c>
      <c r="T2767" s="9">
        <f>YEAR('Consolidtaed Data'!$F8689)</f>
        <v>2021</v>
      </c>
    </row>
    <row r="2768" spans="1:20" x14ac:dyDescent="0.3">
      <c r="A2768" s="9" t="s">
        <v>3782</v>
      </c>
      <c r="B2768" s="9" t="s">
        <v>116</v>
      </c>
      <c r="C2768" s="9" t="s">
        <v>50</v>
      </c>
      <c r="D2768" s="9" t="s">
        <v>402</v>
      </c>
      <c r="E2768" s="9" t="s">
        <v>514</v>
      </c>
      <c r="F2768" s="10">
        <v>44033</v>
      </c>
      <c r="G2768" s="10" t="str">
        <f>VLOOKUP(Table3[[#This Row],[Product ID]],[1]Products!$A:$G,2,0)</f>
        <v>Product 55</v>
      </c>
      <c r="H2768" s="22">
        <v>1</v>
      </c>
      <c r="I2768" s="9">
        <f>VLOOKUP('Consolidtaed Data'!$B9532,[1]Products!$A:$G,4,0)</f>
        <v>1798</v>
      </c>
      <c r="J2768" s="9">
        <f>VLOOKUP('Consolidtaed Data'!$B9532,[1]Products!$A:$G,3,0)</f>
        <v>971</v>
      </c>
      <c r="K2768" s="9">
        <f>'Consolidtaed Data'!$J9532*'Consolidtaed Data'!$H9532</f>
        <v>1268</v>
      </c>
      <c r="L2768" s="9">
        <f>'Consolidtaed Data'!$I9532*'Consolidtaed Data'!$H9532</f>
        <v>1760</v>
      </c>
      <c r="M2768" s="9">
        <f>'Consolidtaed Data'!$L9532-'Consolidtaed Data'!$K9532</f>
        <v>204</v>
      </c>
      <c r="N2768" s="9" t="str">
        <f>VLOOKUP('Consolidtaed Data'!$C9532,[1]Locations!$A:$O,2,0)</f>
        <v>Vista</v>
      </c>
      <c r="O2768" s="9" t="str">
        <f>VLOOKUP('Consolidtaed Data'!$D9532,'[1]Sales People'!$A:$B,2,0)</f>
        <v>Clarence Fox</v>
      </c>
      <c r="P2768" s="9" t="str">
        <f>VLOOKUP('Consolidtaed Data'!$E9532,[1]Customers!$A:$B,2,0)</f>
        <v>Keith Griffin</v>
      </c>
      <c r="Q2768" s="11">
        <f>WEEKDAY('Consolidtaed Data'!$F9532)</f>
        <v>4</v>
      </c>
      <c r="R2768" s="9">
        <f>MONTH('Consolidtaed Data'!$F9532)</f>
        <v>12</v>
      </c>
      <c r="S2768" s="9" t="str">
        <f>TEXT(Table3[[#This Row],[Purchase Date]],"MMMM")</f>
        <v>July</v>
      </c>
      <c r="T2768" s="9">
        <f>YEAR('Consolidtaed Data'!$F9532)</f>
        <v>2021</v>
      </c>
    </row>
    <row r="2769" spans="1:20" x14ac:dyDescent="0.3">
      <c r="A2769" s="9" t="s">
        <v>3783</v>
      </c>
      <c r="B2769" s="9" t="s">
        <v>191</v>
      </c>
      <c r="C2769" s="9" t="s">
        <v>25</v>
      </c>
      <c r="D2769" s="9" t="s">
        <v>83</v>
      </c>
      <c r="E2769" s="9" t="s">
        <v>532</v>
      </c>
      <c r="F2769" s="10">
        <v>44034</v>
      </c>
      <c r="G2769" s="10" t="str">
        <f>VLOOKUP(Table3[[#This Row],[Product ID]],[1]Products!$A:$G,2,0)</f>
        <v>Product 36</v>
      </c>
      <c r="H2769" s="22">
        <v>3</v>
      </c>
      <c r="I2769" s="9">
        <f>VLOOKUP('Consolidtaed Data'!$B4925,[1]Products!$A:$G,4,0)</f>
        <v>1967</v>
      </c>
      <c r="J2769" s="9">
        <f>VLOOKUP('Consolidtaed Data'!$B4925,[1]Products!$A:$G,3,0)</f>
        <v>1397</v>
      </c>
      <c r="K2769" s="9">
        <f>'Consolidtaed Data'!$J4925*'Consolidtaed Data'!$H4925</f>
        <v>1068</v>
      </c>
      <c r="L2769" s="9">
        <f>'Consolidtaed Data'!$I4925*'Consolidtaed Data'!$H4925</f>
        <v>1694</v>
      </c>
      <c r="M2769" s="9">
        <f>'Consolidtaed Data'!$L4925-'Consolidtaed Data'!$K4925</f>
        <v>2946</v>
      </c>
      <c r="N2769" s="9" t="str">
        <f>VLOOKUP('Consolidtaed Data'!$C4925,[1]Locations!$A:$O,2,0)</f>
        <v>Oceanside</v>
      </c>
      <c r="O2769" s="9" t="str">
        <f>VLOOKUP('Consolidtaed Data'!$D4925,'[1]Sales People'!$A:$B,2,0)</f>
        <v>Eugene Holmes</v>
      </c>
      <c r="P2769" s="9" t="str">
        <f>VLOOKUP('Consolidtaed Data'!$E4925,[1]Customers!$A:$B,2,0)</f>
        <v>Shawn Scott</v>
      </c>
      <c r="Q2769" s="11">
        <f>WEEKDAY('Consolidtaed Data'!$F4925)</f>
        <v>2</v>
      </c>
      <c r="R2769" s="9">
        <f>MONTH('Consolidtaed Data'!$F4925)</f>
        <v>12</v>
      </c>
      <c r="S2769" s="9" t="str">
        <f>TEXT(Table3[[#This Row],[Purchase Date]],"MMMM")</f>
        <v>July</v>
      </c>
      <c r="T2769" s="9">
        <f>YEAR('Consolidtaed Data'!$F4925)</f>
        <v>2020</v>
      </c>
    </row>
    <row r="2770" spans="1:20" x14ac:dyDescent="0.3">
      <c r="A2770" s="9" t="s">
        <v>3784</v>
      </c>
      <c r="B2770" s="9" t="s">
        <v>38</v>
      </c>
      <c r="C2770" s="9" t="s">
        <v>55</v>
      </c>
      <c r="D2770" s="9" t="s">
        <v>46</v>
      </c>
      <c r="E2770" s="9" t="s">
        <v>849</v>
      </c>
      <c r="F2770" s="10">
        <v>44034</v>
      </c>
      <c r="G2770" s="10" t="str">
        <f>VLOOKUP(Table3[[#This Row],[Product ID]],[1]Products!$A:$G,2,0)</f>
        <v>Product 25</v>
      </c>
      <c r="H2770" s="22">
        <v>4</v>
      </c>
      <c r="I2770" s="9">
        <f>VLOOKUP('Consolidtaed Data'!$B4940,[1]Products!$A:$G,4,0)</f>
        <v>315</v>
      </c>
      <c r="J2770" s="9">
        <f>VLOOKUP('Consolidtaed Data'!$B4940,[1]Products!$A:$G,3,0)</f>
        <v>208</v>
      </c>
      <c r="K2770" s="9">
        <f>'Consolidtaed Data'!$J4940*'Consolidtaed Data'!$H4940</f>
        <v>5468</v>
      </c>
      <c r="L2770" s="9">
        <f>'Consolidtaed Data'!$I4940*'Consolidtaed Data'!$H4940</f>
        <v>8964</v>
      </c>
      <c r="M2770" s="9">
        <f>'Consolidtaed Data'!$L4940-'Consolidtaed Data'!$K4940</f>
        <v>321</v>
      </c>
      <c r="N2770" s="9" t="str">
        <f>VLOOKUP('Consolidtaed Data'!$C4940,[1]Locations!$A:$O,2,0)</f>
        <v>San Bernardino</v>
      </c>
      <c r="O2770" s="9" t="str">
        <f>VLOOKUP('Consolidtaed Data'!$D4940,'[1]Sales People'!$A:$B,2,0)</f>
        <v>Henry Nelson</v>
      </c>
      <c r="P2770" s="9" t="str">
        <f>VLOOKUP('Consolidtaed Data'!$E4940,[1]Customers!$A:$B,2,0)</f>
        <v>Billy Nelson</v>
      </c>
      <c r="Q2770" s="11">
        <f>WEEKDAY('Consolidtaed Data'!$F4940)</f>
        <v>3</v>
      </c>
      <c r="R2770" s="9">
        <f>MONTH('Consolidtaed Data'!$F4940)</f>
        <v>12</v>
      </c>
      <c r="S2770" s="9" t="str">
        <f>TEXT(Table3[[#This Row],[Purchase Date]],"MMMM")</f>
        <v>July</v>
      </c>
      <c r="T2770" s="9">
        <f>YEAR('Consolidtaed Data'!$F4940)</f>
        <v>2020</v>
      </c>
    </row>
    <row r="2771" spans="1:20" x14ac:dyDescent="0.3">
      <c r="A2771" s="9" t="s">
        <v>3785</v>
      </c>
      <c r="B2771" s="9" t="s">
        <v>164</v>
      </c>
      <c r="C2771" s="9" t="s">
        <v>522</v>
      </c>
      <c r="D2771" s="9" t="s">
        <v>26</v>
      </c>
      <c r="E2771" s="9" t="s">
        <v>565</v>
      </c>
      <c r="F2771" s="10">
        <v>44034</v>
      </c>
      <c r="G2771" s="10" t="str">
        <f>VLOOKUP(Table3[[#This Row],[Product ID]],[1]Products!$A:$G,2,0)</f>
        <v>Product 69</v>
      </c>
      <c r="H2771" s="22">
        <v>1</v>
      </c>
      <c r="I2771" s="9">
        <f>VLOOKUP('Consolidtaed Data'!$B5329,[1]Products!$A:$G,4,0)</f>
        <v>2091</v>
      </c>
      <c r="J2771" s="9">
        <f>VLOOKUP('Consolidtaed Data'!$B5329,[1]Products!$A:$G,3,0)</f>
        <v>1485</v>
      </c>
      <c r="K2771" s="9">
        <f>'Consolidtaed Data'!$J5329*'Consolidtaed Data'!$H5329</f>
        <v>4268</v>
      </c>
      <c r="L2771" s="9">
        <f>'Consolidtaed Data'!$I5329*'Consolidtaed Data'!$H5329</f>
        <v>7236</v>
      </c>
      <c r="M2771" s="9">
        <f>'Consolidtaed Data'!$L5329-'Consolidtaed Data'!$K5329</f>
        <v>95</v>
      </c>
      <c r="N2771" s="9" t="str">
        <f>VLOOKUP('Consolidtaed Data'!$C5329,[1]Locations!$A:$O,2,0)</f>
        <v>Victorville</v>
      </c>
      <c r="O2771" s="9" t="str">
        <f>VLOOKUP('Consolidtaed Data'!$D5329,'[1]Sales People'!$A:$B,2,0)</f>
        <v>Eugene Holmes</v>
      </c>
      <c r="P2771" s="9" t="str">
        <f>VLOOKUP('Consolidtaed Data'!$E5329,[1]Customers!$A:$B,2,0)</f>
        <v>Walter Watson</v>
      </c>
      <c r="Q2771" s="11">
        <f>WEEKDAY('Consolidtaed Data'!$F5329)</f>
        <v>6</v>
      </c>
      <c r="R2771" s="9">
        <f>MONTH('Consolidtaed Data'!$F5329)</f>
        <v>1</v>
      </c>
      <c r="S2771" s="9" t="str">
        <f>TEXT(Table3[[#This Row],[Purchase Date]],"MMMM")</f>
        <v>July</v>
      </c>
      <c r="T2771" s="9">
        <f>YEAR('Consolidtaed Data'!$F5329)</f>
        <v>2021</v>
      </c>
    </row>
    <row r="2772" spans="1:20" x14ac:dyDescent="0.3">
      <c r="A2772" s="9" t="s">
        <v>3786</v>
      </c>
      <c r="B2772" s="9" t="s">
        <v>116</v>
      </c>
      <c r="C2772" s="9" t="s">
        <v>226</v>
      </c>
      <c r="D2772" s="9" t="s">
        <v>26</v>
      </c>
      <c r="E2772" s="9" t="s">
        <v>1195</v>
      </c>
      <c r="F2772" s="10">
        <v>44034</v>
      </c>
      <c r="G2772" s="10" t="str">
        <f>VLOOKUP(Table3[[#This Row],[Product ID]],[1]Products!$A:$G,2,0)</f>
        <v>Product 55</v>
      </c>
      <c r="H2772" s="22">
        <v>1</v>
      </c>
      <c r="I2772" s="9">
        <f>VLOOKUP('Consolidtaed Data'!$B5632,[1]Products!$A:$G,4,0)</f>
        <v>799</v>
      </c>
      <c r="J2772" s="9">
        <f>VLOOKUP('Consolidtaed Data'!$B5632,[1]Products!$A:$G,3,0)</f>
        <v>455</v>
      </c>
      <c r="K2772" s="9">
        <f>'Consolidtaed Data'!$J5632*'Consolidtaed Data'!$H5632</f>
        <v>1321</v>
      </c>
      <c r="L2772" s="9">
        <f>'Consolidtaed Data'!$I5632*'Consolidtaed Data'!$H5632</f>
        <v>1972</v>
      </c>
      <c r="M2772" s="9">
        <f>'Consolidtaed Data'!$L5632-'Consolidtaed Data'!$K5632</f>
        <v>1662</v>
      </c>
      <c r="N2772" s="9" t="str">
        <f>VLOOKUP('Consolidtaed Data'!$C5632,[1]Locations!$A:$O,2,0)</f>
        <v>Sacramento</v>
      </c>
      <c r="O2772" s="9" t="str">
        <f>VLOOKUP('Consolidtaed Data'!$D5632,'[1]Sales People'!$A:$B,2,0)</f>
        <v>Larry Marshall</v>
      </c>
      <c r="P2772" s="9" t="str">
        <f>VLOOKUP('Consolidtaed Data'!$E5632,[1]Customers!$A:$B,2,0)</f>
        <v>Andrew Martin</v>
      </c>
      <c r="Q2772" s="11">
        <f>WEEKDAY('Consolidtaed Data'!$F5632)</f>
        <v>1</v>
      </c>
      <c r="R2772" s="9">
        <f>MONTH('Consolidtaed Data'!$F5632)</f>
        <v>2</v>
      </c>
      <c r="S2772" s="9" t="str">
        <f>TEXT(Table3[[#This Row],[Purchase Date]],"MMMM")</f>
        <v>July</v>
      </c>
      <c r="T2772" s="9">
        <f>YEAR('Consolidtaed Data'!$F5632)</f>
        <v>2021</v>
      </c>
    </row>
    <row r="2773" spans="1:20" x14ac:dyDescent="0.3">
      <c r="A2773" s="9" t="s">
        <v>3787</v>
      </c>
      <c r="B2773" s="9" t="s">
        <v>76</v>
      </c>
      <c r="C2773" s="9" t="s">
        <v>186</v>
      </c>
      <c r="D2773" s="9" t="s">
        <v>46</v>
      </c>
      <c r="E2773" s="9" t="s">
        <v>877</v>
      </c>
      <c r="F2773" s="10">
        <v>44034</v>
      </c>
      <c r="G2773" s="10" t="str">
        <f>VLOOKUP(Table3[[#This Row],[Product ID]],[1]Products!$A:$G,2,0)</f>
        <v>Product 19</v>
      </c>
      <c r="H2773" s="22">
        <v>2</v>
      </c>
      <c r="I2773" s="9">
        <f>VLOOKUP('Consolidtaed Data'!$B6562,[1]Products!$A:$G,4,0)</f>
        <v>947</v>
      </c>
      <c r="J2773" s="9">
        <f>VLOOKUP('Consolidtaed Data'!$B6562,[1]Products!$A:$G,3,0)</f>
        <v>786</v>
      </c>
      <c r="K2773" s="9">
        <f>'Consolidtaed Data'!$J6562*'Consolidtaed Data'!$H6562</f>
        <v>2468</v>
      </c>
      <c r="L2773" s="9">
        <f>'Consolidtaed Data'!$I6562*'Consolidtaed Data'!$H6562</f>
        <v>3164</v>
      </c>
      <c r="M2773" s="9">
        <f>'Consolidtaed Data'!$L6562-'Consolidtaed Data'!$K6562</f>
        <v>384</v>
      </c>
      <c r="N2773" s="9" t="str">
        <f>VLOOKUP('Consolidtaed Data'!$C6562,[1]Locations!$A:$O,2,0)</f>
        <v>Costa Mesa</v>
      </c>
      <c r="O2773" s="9" t="str">
        <f>VLOOKUP('Consolidtaed Data'!$D6562,'[1]Sales People'!$A:$B,2,0)</f>
        <v>Christopher Tucker</v>
      </c>
      <c r="P2773" s="9" t="str">
        <f>VLOOKUP('Consolidtaed Data'!$E6562,[1]Customers!$A:$B,2,0)</f>
        <v>Charles Bell</v>
      </c>
      <c r="Q2773" s="11">
        <f>WEEKDAY('Consolidtaed Data'!$F6562)</f>
        <v>5</v>
      </c>
      <c r="R2773" s="9">
        <f>MONTH('Consolidtaed Data'!$F6562)</f>
        <v>5</v>
      </c>
      <c r="S2773" s="9" t="str">
        <f>TEXT(Table3[[#This Row],[Purchase Date]],"MMMM")</f>
        <v>July</v>
      </c>
      <c r="T2773" s="9">
        <f>YEAR('Consolidtaed Data'!$F6562)</f>
        <v>2021</v>
      </c>
    </row>
    <row r="2774" spans="1:20" x14ac:dyDescent="0.3">
      <c r="A2774" s="9" t="s">
        <v>3788</v>
      </c>
      <c r="B2774" s="9" t="s">
        <v>443</v>
      </c>
      <c r="C2774" s="9" t="s">
        <v>412</v>
      </c>
      <c r="D2774" s="9" t="s">
        <v>46</v>
      </c>
      <c r="E2774" s="9" t="s">
        <v>1083</v>
      </c>
      <c r="F2774" s="10">
        <v>44034</v>
      </c>
      <c r="G2774" s="10" t="str">
        <f>VLOOKUP(Table3[[#This Row],[Product ID]],[1]Products!$A:$G,2,0)</f>
        <v>Product 61</v>
      </c>
      <c r="H2774" s="22">
        <v>2</v>
      </c>
      <c r="I2774" s="9">
        <f>VLOOKUP('Consolidtaed Data'!$B6613,[1]Products!$A:$G,4,0)</f>
        <v>1671</v>
      </c>
      <c r="J2774" s="9">
        <f>VLOOKUP('Consolidtaed Data'!$B6613,[1]Products!$A:$G,3,0)</f>
        <v>1220</v>
      </c>
      <c r="K2774" s="9">
        <f>'Consolidtaed Data'!$J6613*'Consolidtaed Data'!$H6613</f>
        <v>882</v>
      </c>
      <c r="L2774" s="9">
        <f>'Consolidtaed Data'!$I6613*'Consolidtaed Data'!$H6613</f>
        <v>1104</v>
      </c>
      <c r="M2774" s="9">
        <f>'Consolidtaed Data'!$L6613-'Consolidtaed Data'!$K6613</f>
        <v>782</v>
      </c>
      <c r="N2774" s="9" t="str">
        <f>VLOOKUP('Consolidtaed Data'!$C6613,[1]Locations!$A:$O,2,0)</f>
        <v>Thousand Oaks</v>
      </c>
      <c r="O2774" s="9" t="str">
        <f>VLOOKUP('Consolidtaed Data'!$D6613,'[1]Sales People'!$A:$B,2,0)</f>
        <v>Howard Sims</v>
      </c>
      <c r="P2774" s="9" t="str">
        <f>VLOOKUP('Consolidtaed Data'!$E6613,[1]Customers!$A:$B,2,0)</f>
        <v>Eric Shaw</v>
      </c>
      <c r="Q2774" s="11">
        <f>WEEKDAY('Consolidtaed Data'!$F6613)</f>
        <v>3</v>
      </c>
      <c r="R2774" s="9">
        <f>MONTH('Consolidtaed Data'!$F6613)</f>
        <v>5</v>
      </c>
      <c r="S2774" s="9" t="str">
        <f>TEXT(Table3[[#This Row],[Purchase Date]],"MMMM")</f>
        <v>July</v>
      </c>
      <c r="T2774" s="9">
        <f>YEAR('Consolidtaed Data'!$F6613)</f>
        <v>2021</v>
      </c>
    </row>
    <row r="2775" spans="1:20" x14ac:dyDescent="0.3">
      <c r="A2775" s="9" t="s">
        <v>3789</v>
      </c>
      <c r="B2775" s="9" t="s">
        <v>234</v>
      </c>
      <c r="C2775" s="9" t="s">
        <v>140</v>
      </c>
      <c r="D2775" s="9" t="s">
        <v>73</v>
      </c>
      <c r="E2775" s="9" t="s">
        <v>706</v>
      </c>
      <c r="F2775" s="10">
        <v>44034</v>
      </c>
      <c r="G2775" s="10" t="str">
        <f>VLOOKUP(Table3[[#This Row],[Product ID]],[1]Products!$A:$G,2,0)</f>
        <v>Product 54</v>
      </c>
      <c r="H2775" s="22">
        <v>1</v>
      </c>
      <c r="I2775" s="9">
        <f>VLOOKUP('Consolidtaed Data'!$B7228,[1]Products!$A:$G,4,0)</f>
        <v>2410</v>
      </c>
      <c r="J2775" s="9">
        <f>VLOOKUP('Consolidtaed Data'!$B7228,[1]Products!$A:$G,3,0)</f>
        <v>1518</v>
      </c>
      <c r="K2775" s="9">
        <f>'Consolidtaed Data'!$J7228*'Consolidtaed Data'!$H7228</f>
        <v>842</v>
      </c>
      <c r="L2775" s="9">
        <f>'Consolidtaed Data'!$I7228*'Consolidtaed Data'!$H7228</f>
        <v>1122</v>
      </c>
      <c r="M2775" s="9">
        <f>'Consolidtaed Data'!$L7228-'Consolidtaed Data'!$K7228</f>
        <v>483</v>
      </c>
      <c r="N2775" s="9" t="str">
        <f>VLOOKUP('Consolidtaed Data'!$C7228,[1]Locations!$A:$O,2,0)</f>
        <v>Moreno Valley</v>
      </c>
      <c r="O2775" s="9" t="str">
        <f>VLOOKUP('Consolidtaed Data'!$D7228,'[1]Sales People'!$A:$B,2,0)</f>
        <v>Christopher Tucker</v>
      </c>
      <c r="P2775" s="9" t="str">
        <f>VLOOKUP('Consolidtaed Data'!$E7228,[1]Customers!$A:$B,2,0)</f>
        <v>Phillip Tucker</v>
      </c>
      <c r="Q2775" s="11">
        <f>WEEKDAY('Consolidtaed Data'!$F7228)</f>
        <v>6</v>
      </c>
      <c r="R2775" s="9">
        <f>MONTH('Consolidtaed Data'!$F7228)</f>
        <v>7</v>
      </c>
      <c r="S2775" s="9" t="str">
        <f>TEXT(Table3[[#This Row],[Purchase Date]],"MMMM")</f>
        <v>July</v>
      </c>
      <c r="T2775" s="9">
        <f>YEAR('Consolidtaed Data'!$F7228)</f>
        <v>2021</v>
      </c>
    </row>
    <row r="2776" spans="1:20" x14ac:dyDescent="0.3">
      <c r="A2776" s="9" t="s">
        <v>3790</v>
      </c>
      <c r="B2776" s="9" t="s">
        <v>230</v>
      </c>
      <c r="C2776" s="9" t="s">
        <v>45</v>
      </c>
      <c r="D2776" s="9" t="s">
        <v>123</v>
      </c>
      <c r="E2776" s="9" t="s">
        <v>728</v>
      </c>
      <c r="F2776" s="10">
        <v>44034</v>
      </c>
      <c r="G2776" s="10" t="str">
        <f>VLOOKUP(Table3[[#This Row],[Product ID]],[1]Products!$A:$G,2,0)</f>
        <v>Product 31</v>
      </c>
      <c r="H2776" s="22">
        <v>4</v>
      </c>
      <c r="I2776" s="9">
        <f>VLOOKUP('Consolidtaed Data'!$B7370,[1]Products!$A:$G,4,0)</f>
        <v>1798</v>
      </c>
      <c r="J2776" s="9">
        <f>VLOOKUP('Consolidtaed Data'!$B7370,[1]Products!$A:$G,3,0)</f>
        <v>971</v>
      </c>
      <c r="K2776" s="9">
        <f>'Consolidtaed Data'!$J7370*'Consolidtaed Data'!$H7370</f>
        <v>2522</v>
      </c>
      <c r="L2776" s="9">
        <f>'Consolidtaed Data'!$I7370*'Consolidtaed Data'!$H7370</f>
        <v>3276</v>
      </c>
      <c r="M2776" s="9">
        <f>'Consolidtaed Data'!$L7370-'Consolidtaed Data'!$K7370</f>
        <v>380</v>
      </c>
      <c r="N2776" s="9" t="str">
        <f>VLOOKUP('Consolidtaed Data'!$C7370,[1]Locations!$A:$O,2,0)</f>
        <v>Torrance</v>
      </c>
      <c r="O2776" s="9" t="str">
        <f>VLOOKUP('Consolidtaed Data'!$D7370,'[1]Sales People'!$A:$B,2,0)</f>
        <v>Ernest Wagner</v>
      </c>
      <c r="P2776" s="9" t="str">
        <f>VLOOKUP('Consolidtaed Data'!$E7370,[1]Customers!$A:$B,2,0)</f>
        <v>James Fisher</v>
      </c>
      <c r="Q2776" s="11">
        <f>WEEKDAY('Consolidtaed Data'!$F7370)</f>
        <v>3</v>
      </c>
      <c r="R2776" s="9">
        <f>MONTH('Consolidtaed Data'!$F7370)</f>
        <v>7</v>
      </c>
      <c r="S2776" s="9" t="str">
        <f>TEXT(Table3[[#This Row],[Purchase Date]],"MMMM")</f>
        <v>July</v>
      </c>
      <c r="T2776" s="9">
        <f>YEAR('Consolidtaed Data'!$F7370)</f>
        <v>2021</v>
      </c>
    </row>
    <row r="2777" spans="1:20" x14ac:dyDescent="0.3">
      <c r="A2777" s="9" t="s">
        <v>3791</v>
      </c>
      <c r="B2777" s="9" t="s">
        <v>164</v>
      </c>
      <c r="C2777" s="9" t="s">
        <v>39</v>
      </c>
      <c r="D2777" s="9" t="s">
        <v>56</v>
      </c>
      <c r="E2777" s="9" t="s">
        <v>1595</v>
      </c>
      <c r="F2777" s="10">
        <v>44034</v>
      </c>
      <c r="G2777" s="10" t="str">
        <f>VLOOKUP(Table3[[#This Row],[Product ID]],[1]Products!$A:$G,2,0)</f>
        <v>Product 69</v>
      </c>
      <c r="H2777" s="22">
        <v>4</v>
      </c>
      <c r="I2777" s="9">
        <f>VLOOKUP('Consolidtaed Data'!$B7376,[1]Products!$A:$G,4,0)</f>
        <v>35</v>
      </c>
      <c r="J2777" s="9">
        <f>VLOOKUP('Consolidtaed Data'!$B7376,[1]Products!$A:$G,3,0)</f>
        <v>22</v>
      </c>
      <c r="K2777" s="9">
        <f>'Consolidtaed Data'!$J7376*'Consolidtaed Data'!$H7376</f>
        <v>2514</v>
      </c>
      <c r="L2777" s="9">
        <f>'Consolidtaed Data'!$I7376*'Consolidtaed Data'!$H7376</f>
        <v>3309</v>
      </c>
      <c r="M2777" s="9">
        <f>'Consolidtaed Data'!$L7376-'Consolidtaed Data'!$K7376</f>
        <v>90</v>
      </c>
      <c r="N2777" s="9" t="str">
        <f>VLOOKUP('Consolidtaed Data'!$C7376,[1]Locations!$A:$O,2,0)</f>
        <v>Escondido</v>
      </c>
      <c r="O2777" s="9" t="str">
        <f>VLOOKUP('Consolidtaed Data'!$D7376,'[1]Sales People'!$A:$B,2,0)</f>
        <v>Henry Nelson</v>
      </c>
      <c r="P2777" s="9" t="str">
        <f>VLOOKUP('Consolidtaed Data'!$E7376,[1]Customers!$A:$B,2,0)</f>
        <v>Shawn Owens</v>
      </c>
      <c r="Q2777" s="11">
        <f>WEEKDAY('Consolidtaed Data'!$F7376)</f>
        <v>3</v>
      </c>
      <c r="R2777" s="9">
        <f>MONTH('Consolidtaed Data'!$F7376)</f>
        <v>7</v>
      </c>
      <c r="S2777" s="9" t="str">
        <f>TEXT(Table3[[#This Row],[Purchase Date]],"MMMM")</f>
        <v>July</v>
      </c>
      <c r="T2777" s="9">
        <f>YEAR('Consolidtaed Data'!$F7376)</f>
        <v>2021</v>
      </c>
    </row>
    <row r="2778" spans="1:20" x14ac:dyDescent="0.3">
      <c r="A2778" s="9" t="s">
        <v>3792</v>
      </c>
      <c r="B2778" s="9" t="s">
        <v>311</v>
      </c>
      <c r="C2778" s="9" t="s">
        <v>325</v>
      </c>
      <c r="D2778" s="9" t="s">
        <v>9</v>
      </c>
      <c r="E2778" s="9" t="s">
        <v>323</v>
      </c>
      <c r="F2778" s="10">
        <v>44034</v>
      </c>
      <c r="G2778" s="10" t="str">
        <f>VLOOKUP(Table3[[#This Row],[Product ID]],[1]Products!$A:$G,2,0)</f>
        <v>Product 33</v>
      </c>
      <c r="H2778" s="22">
        <v>3</v>
      </c>
      <c r="I2778" s="9">
        <f>VLOOKUP('Consolidtaed Data'!$B7692,[1]Products!$A:$G,4,0)</f>
        <v>1414</v>
      </c>
      <c r="J2778" s="9">
        <f>VLOOKUP('Consolidtaed Data'!$B7692,[1]Products!$A:$G,3,0)</f>
        <v>962</v>
      </c>
      <c r="K2778" s="9">
        <f>'Consolidtaed Data'!$J7692*'Consolidtaed Data'!$H7692</f>
        <v>1777</v>
      </c>
      <c r="L2778" s="9">
        <f>'Consolidtaed Data'!$I7692*'Consolidtaed Data'!$H7692</f>
        <v>2141</v>
      </c>
      <c r="M2778" s="9">
        <f>'Consolidtaed Data'!$L7692-'Consolidtaed Data'!$K7692</f>
        <v>766</v>
      </c>
      <c r="N2778" s="9" t="str">
        <f>VLOOKUP('Consolidtaed Data'!$C7692,[1]Locations!$A:$O,2,0)</f>
        <v>San Diego</v>
      </c>
      <c r="O2778" s="9" t="str">
        <f>VLOOKUP('Consolidtaed Data'!$D7692,'[1]Sales People'!$A:$B,2,0)</f>
        <v>Scott Mason</v>
      </c>
      <c r="P2778" s="9" t="str">
        <f>VLOOKUP('Consolidtaed Data'!$E7692,[1]Customers!$A:$B,2,0)</f>
        <v>Christopher Kim</v>
      </c>
      <c r="Q2778" s="11">
        <f>WEEKDAY('Consolidtaed Data'!$F7692)</f>
        <v>7</v>
      </c>
      <c r="R2778" s="9">
        <f>MONTH('Consolidtaed Data'!$F7692)</f>
        <v>8</v>
      </c>
      <c r="S2778" s="9" t="str">
        <f>TEXT(Table3[[#This Row],[Purchase Date]],"MMMM")</f>
        <v>July</v>
      </c>
      <c r="T2778" s="9">
        <f>YEAR('Consolidtaed Data'!$F7692)</f>
        <v>2021</v>
      </c>
    </row>
    <row r="2779" spans="1:20" x14ac:dyDescent="0.3">
      <c r="A2779" s="9" t="s">
        <v>3793</v>
      </c>
      <c r="B2779" s="9" t="s">
        <v>168</v>
      </c>
      <c r="C2779" s="9" t="s">
        <v>289</v>
      </c>
      <c r="D2779" s="9" t="s">
        <v>80</v>
      </c>
      <c r="E2779" s="9" t="s">
        <v>290</v>
      </c>
      <c r="F2779" s="10">
        <v>44034</v>
      </c>
      <c r="G2779" s="10" t="str">
        <f>VLOOKUP(Table3[[#This Row],[Product ID]],[1]Products!$A:$G,2,0)</f>
        <v>Product 26</v>
      </c>
      <c r="H2779" s="22">
        <v>2</v>
      </c>
      <c r="I2779" s="9">
        <f>VLOOKUP('Consolidtaed Data'!$B7792,[1]Products!$A:$G,4,0)</f>
        <v>368</v>
      </c>
      <c r="J2779" s="9">
        <f>VLOOKUP('Consolidtaed Data'!$B7792,[1]Products!$A:$G,3,0)</f>
        <v>269</v>
      </c>
      <c r="K2779" s="9">
        <f>'Consolidtaed Data'!$J7792*'Consolidtaed Data'!$H7792</f>
        <v>61</v>
      </c>
      <c r="L2779" s="9">
        <f>'Consolidtaed Data'!$I7792*'Consolidtaed Data'!$H7792</f>
        <v>95</v>
      </c>
      <c r="M2779" s="9">
        <f>'Consolidtaed Data'!$L7792-'Consolidtaed Data'!$K7792</f>
        <v>1378</v>
      </c>
      <c r="N2779" s="9" t="str">
        <f>VLOOKUP('Consolidtaed Data'!$C7792,[1]Locations!$A:$O,2,0)</f>
        <v>Lancaster</v>
      </c>
      <c r="O2779" s="9" t="str">
        <f>VLOOKUP('Consolidtaed Data'!$D7792,'[1]Sales People'!$A:$B,2,0)</f>
        <v>Martin Carr</v>
      </c>
      <c r="P2779" s="9" t="str">
        <f>VLOOKUP('Consolidtaed Data'!$E7792,[1]Customers!$A:$B,2,0)</f>
        <v>Gregory Ramirez</v>
      </c>
      <c r="Q2779" s="11">
        <f>WEEKDAY('Consolidtaed Data'!$F7792)</f>
        <v>1</v>
      </c>
      <c r="R2779" s="9">
        <f>MONTH('Consolidtaed Data'!$F7792)</f>
        <v>8</v>
      </c>
      <c r="S2779" s="9" t="str">
        <f>TEXT(Table3[[#This Row],[Purchase Date]],"MMMM")</f>
        <v>July</v>
      </c>
      <c r="T2779" s="9">
        <f>YEAR('Consolidtaed Data'!$F7792)</f>
        <v>2021</v>
      </c>
    </row>
    <row r="2780" spans="1:20" x14ac:dyDescent="0.3">
      <c r="A2780" s="9" t="s">
        <v>3794</v>
      </c>
      <c r="B2780" s="9" t="s">
        <v>278</v>
      </c>
      <c r="C2780" s="9" t="s">
        <v>564</v>
      </c>
      <c r="D2780" s="9" t="s">
        <v>95</v>
      </c>
      <c r="E2780" s="9" t="s">
        <v>341</v>
      </c>
      <c r="F2780" s="10">
        <v>44034</v>
      </c>
      <c r="G2780" s="10" t="str">
        <f>VLOOKUP(Table3[[#This Row],[Product ID]],[1]Products!$A:$G,2,0)</f>
        <v>Product 75</v>
      </c>
      <c r="H2780" s="22">
        <v>1</v>
      </c>
      <c r="I2780" s="9">
        <f>VLOOKUP('Consolidtaed Data'!$B7943,[1]Products!$A:$G,4,0)</f>
        <v>1826</v>
      </c>
      <c r="J2780" s="9">
        <f>VLOOKUP('Consolidtaed Data'!$B7943,[1]Products!$A:$G,3,0)</f>
        <v>1443</v>
      </c>
      <c r="K2780" s="9">
        <f>'Consolidtaed Data'!$J7943*'Consolidtaed Data'!$H7943</f>
        <v>1518</v>
      </c>
      <c r="L2780" s="9">
        <f>'Consolidtaed Data'!$I7943*'Consolidtaed Data'!$H7943</f>
        <v>2410</v>
      </c>
      <c r="M2780" s="9">
        <f>'Consolidtaed Data'!$L7943-'Consolidtaed Data'!$K7943</f>
        <v>1767</v>
      </c>
      <c r="N2780" s="9" t="str">
        <f>VLOOKUP('Consolidtaed Data'!$C7943,[1]Locations!$A:$O,2,0)</f>
        <v>Downey</v>
      </c>
      <c r="O2780" s="9" t="str">
        <f>VLOOKUP('Consolidtaed Data'!$D7943,'[1]Sales People'!$A:$B,2,0)</f>
        <v>Jerry Perry</v>
      </c>
      <c r="P2780" s="9" t="str">
        <f>VLOOKUP('Consolidtaed Data'!$E7943,[1]Customers!$A:$B,2,0)</f>
        <v>Shawn Bishop</v>
      </c>
      <c r="Q2780" s="11">
        <f>WEEKDAY('Consolidtaed Data'!$F7943)</f>
        <v>6</v>
      </c>
      <c r="R2780" s="9">
        <f>MONTH('Consolidtaed Data'!$F7943)</f>
        <v>8</v>
      </c>
      <c r="S2780" s="9" t="str">
        <f>TEXT(Table3[[#This Row],[Purchase Date]],"MMMM")</f>
        <v>July</v>
      </c>
      <c r="T2780" s="9">
        <f>YEAR('Consolidtaed Data'!$F7943)</f>
        <v>2021</v>
      </c>
    </row>
    <row r="2781" spans="1:20" x14ac:dyDescent="0.3">
      <c r="A2781" s="9" t="s">
        <v>3795</v>
      </c>
      <c r="B2781" s="9" t="s">
        <v>172</v>
      </c>
      <c r="C2781" s="9" t="s">
        <v>50</v>
      </c>
      <c r="D2781" s="9" t="s">
        <v>153</v>
      </c>
      <c r="E2781" s="9" t="s">
        <v>1254</v>
      </c>
      <c r="F2781" s="10">
        <v>44034</v>
      </c>
      <c r="G2781" s="10" t="str">
        <f>VLOOKUP(Table3[[#This Row],[Product ID]],[1]Products!$A:$G,2,0)</f>
        <v>Product 4</v>
      </c>
      <c r="H2781" s="22">
        <v>4</v>
      </c>
      <c r="I2781" s="9">
        <f>VLOOKUP('Consolidtaed Data'!$B7998,[1]Products!$A:$G,4,0)</f>
        <v>458</v>
      </c>
      <c r="J2781" s="9">
        <f>VLOOKUP('Consolidtaed Data'!$B7998,[1]Products!$A:$G,3,0)</f>
        <v>376</v>
      </c>
      <c r="K2781" s="9">
        <f>'Consolidtaed Data'!$J7998*'Consolidtaed Data'!$H7998</f>
        <v>1512</v>
      </c>
      <c r="L2781" s="9">
        <f>'Consolidtaed Data'!$I7998*'Consolidtaed Data'!$H7998</f>
        <v>2853</v>
      </c>
      <c r="M2781" s="9">
        <f>'Consolidtaed Data'!$L7998-'Consolidtaed Data'!$K7998</f>
        <v>1484</v>
      </c>
      <c r="N2781" s="9" t="str">
        <f>VLOOKUP('Consolidtaed Data'!$C7998,[1]Locations!$A:$O,2,0)</f>
        <v>Sacramento</v>
      </c>
      <c r="O2781" s="9" t="str">
        <f>VLOOKUP('Consolidtaed Data'!$D7998,'[1]Sales People'!$A:$B,2,0)</f>
        <v>Ryan Butler</v>
      </c>
      <c r="P2781" s="9" t="str">
        <f>VLOOKUP('Consolidtaed Data'!$E7998,[1]Customers!$A:$B,2,0)</f>
        <v>Donald Collins</v>
      </c>
      <c r="Q2781" s="11">
        <f>WEEKDAY('Consolidtaed Data'!$F7998)</f>
        <v>4</v>
      </c>
      <c r="R2781" s="9">
        <f>MONTH('Consolidtaed Data'!$F7998)</f>
        <v>9</v>
      </c>
      <c r="S2781" s="9" t="str">
        <f>TEXT(Table3[[#This Row],[Purchase Date]],"MMMM")</f>
        <v>July</v>
      </c>
      <c r="T2781" s="9">
        <f>YEAR('Consolidtaed Data'!$F7998)</f>
        <v>2021</v>
      </c>
    </row>
    <row r="2782" spans="1:20" x14ac:dyDescent="0.3">
      <c r="A2782" s="9" t="s">
        <v>3796</v>
      </c>
      <c r="B2782" s="9" t="s">
        <v>225</v>
      </c>
      <c r="C2782" s="9" t="s">
        <v>394</v>
      </c>
      <c r="D2782" s="9" t="s">
        <v>68</v>
      </c>
      <c r="E2782" s="9" t="s">
        <v>1638</v>
      </c>
      <c r="F2782" s="10">
        <v>44034</v>
      </c>
      <c r="G2782" s="10" t="str">
        <f>VLOOKUP(Table3[[#This Row],[Product ID]],[1]Products!$A:$G,2,0)</f>
        <v>Product 24</v>
      </c>
      <c r="H2782" s="22">
        <v>3</v>
      </c>
      <c r="I2782" s="9">
        <f>VLOOKUP('Consolidtaed Data'!$B8121,[1]Products!$A:$G,4,0)</f>
        <v>1826</v>
      </c>
      <c r="J2782" s="9">
        <f>VLOOKUP('Consolidtaed Data'!$B8121,[1]Products!$A:$G,3,0)</f>
        <v>1443</v>
      </c>
      <c r="K2782" s="9">
        <f>'Consolidtaed Data'!$J8121*'Consolidtaed Data'!$H8121</f>
        <v>1535</v>
      </c>
      <c r="L2782" s="9">
        <f>'Consolidtaed Data'!$I8121*'Consolidtaed Data'!$H8121</f>
        <v>2257</v>
      </c>
      <c r="M2782" s="9">
        <f>'Consolidtaed Data'!$L8121-'Consolidtaed Data'!$K8121</f>
        <v>688</v>
      </c>
      <c r="N2782" s="9" t="str">
        <f>VLOOKUP('Consolidtaed Data'!$C8121,[1]Locations!$A:$O,2,0)</f>
        <v>Clovis</v>
      </c>
      <c r="O2782" s="9" t="str">
        <f>VLOOKUP('Consolidtaed Data'!$D8121,'[1]Sales People'!$A:$B,2,0)</f>
        <v>Ernest Wheeler</v>
      </c>
      <c r="P2782" s="9" t="str">
        <f>VLOOKUP('Consolidtaed Data'!$E8121,[1]Customers!$A:$B,2,0)</f>
        <v>Fred Howell</v>
      </c>
      <c r="Q2782" s="11">
        <f>WEEKDAY('Consolidtaed Data'!$F8121)</f>
        <v>6</v>
      </c>
      <c r="R2782" s="9">
        <f>MONTH('Consolidtaed Data'!$F8121)</f>
        <v>9</v>
      </c>
      <c r="S2782" s="9" t="str">
        <f>TEXT(Table3[[#This Row],[Purchase Date]],"MMMM")</f>
        <v>July</v>
      </c>
      <c r="T2782" s="9">
        <f>YEAR('Consolidtaed Data'!$F8121)</f>
        <v>2021</v>
      </c>
    </row>
    <row r="2783" spans="1:20" x14ac:dyDescent="0.3">
      <c r="A2783" s="9" t="s">
        <v>3797</v>
      </c>
      <c r="B2783" s="9" t="s">
        <v>712</v>
      </c>
      <c r="C2783" s="9" t="s">
        <v>169</v>
      </c>
      <c r="D2783" s="9" t="s">
        <v>13</v>
      </c>
      <c r="E2783" s="9" t="s">
        <v>509</v>
      </c>
      <c r="F2783" s="10">
        <v>44034</v>
      </c>
      <c r="G2783" s="10" t="str">
        <f>VLOOKUP(Table3[[#This Row],[Product ID]],[1]Products!$A:$G,2,0)</f>
        <v>Product 32</v>
      </c>
      <c r="H2783" s="22">
        <v>1</v>
      </c>
      <c r="I2783" s="9">
        <f>VLOOKUP('Consolidtaed Data'!$B8561,[1]Products!$A:$G,4,0)</f>
        <v>1077</v>
      </c>
      <c r="J2783" s="9">
        <f>VLOOKUP('Consolidtaed Data'!$B8561,[1]Products!$A:$G,3,0)</f>
        <v>732</v>
      </c>
      <c r="K2783" s="9">
        <f>'Consolidtaed Data'!$J8561*'Consolidtaed Data'!$H8561</f>
        <v>7096</v>
      </c>
      <c r="L2783" s="9">
        <f>'Consolidtaed Data'!$I8561*'Consolidtaed Data'!$H8561</f>
        <v>9856</v>
      </c>
      <c r="M2783" s="9">
        <f>'Consolidtaed Data'!$L8561-'Consolidtaed Data'!$K8561</f>
        <v>1784</v>
      </c>
      <c r="N2783" s="9" t="str">
        <f>VLOOKUP('Consolidtaed Data'!$C8561,[1]Locations!$A:$O,2,0)</f>
        <v>Oceanside</v>
      </c>
      <c r="O2783" s="9" t="str">
        <f>VLOOKUP('Consolidtaed Data'!$D8561,'[1]Sales People'!$A:$B,2,0)</f>
        <v>Ryan Welch</v>
      </c>
      <c r="P2783" s="9" t="str">
        <f>VLOOKUP('Consolidtaed Data'!$E8561,[1]Customers!$A:$B,2,0)</f>
        <v>Roger Thompson</v>
      </c>
      <c r="Q2783" s="11">
        <f>WEEKDAY('Consolidtaed Data'!$F8561)</f>
        <v>3</v>
      </c>
      <c r="R2783" s="9">
        <f>MONTH('Consolidtaed Data'!$F8561)</f>
        <v>10</v>
      </c>
      <c r="S2783" s="9" t="str">
        <f>TEXT(Table3[[#This Row],[Purchase Date]],"MMMM")</f>
        <v>July</v>
      </c>
      <c r="T2783" s="9">
        <f>YEAR('Consolidtaed Data'!$F8561)</f>
        <v>2021</v>
      </c>
    </row>
    <row r="2784" spans="1:20" x14ac:dyDescent="0.3">
      <c r="A2784" s="9" t="s">
        <v>3798</v>
      </c>
      <c r="B2784" s="9" t="s">
        <v>429</v>
      </c>
      <c r="C2784" s="9" t="s">
        <v>16</v>
      </c>
      <c r="D2784" s="9" t="s">
        <v>64</v>
      </c>
      <c r="E2784" s="9" t="s">
        <v>2345</v>
      </c>
      <c r="F2784" s="10">
        <v>44035</v>
      </c>
      <c r="G2784" s="10" t="str">
        <f>VLOOKUP(Table3[[#This Row],[Product ID]],[1]Products!$A:$G,2,0)</f>
        <v>Product 87</v>
      </c>
      <c r="H2784" s="22">
        <v>3</v>
      </c>
      <c r="I2784" s="9">
        <f>VLOOKUP('Consolidtaed Data'!$B4801,[1]Products!$A:$G,4,0)</f>
        <v>1972</v>
      </c>
      <c r="J2784" s="9">
        <f>VLOOKUP('Consolidtaed Data'!$B4801,[1]Products!$A:$G,3,0)</f>
        <v>1321</v>
      </c>
      <c r="K2784" s="9">
        <f>'Consolidtaed Data'!$J4801*'Consolidtaed Data'!$H4801</f>
        <v>1378</v>
      </c>
      <c r="L2784" s="9">
        <f>'Consolidtaed Data'!$I4801*'Consolidtaed Data'!$H4801</f>
        <v>1887</v>
      </c>
      <c r="M2784" s="9">
        <f>'Consolidtaed Data'!$L4801-'Consolidtaed Data'!$K4801</f>
        <v>106</v>
      </c>
      <c r="N2784" s="9" t="str">
        <f>VLOOKUP('Consolidtaed Data'!$C4801,[1]Locations!$A:$O,2,0)</f>
        <v>Huntington Beach</v>
      </c>
      <c r="O2784" s="9" t="str">
        <f>VLOOKUP('Consolidtaed Data'!$D4801,'[1]Sales People'!$A:$B,2,0)</f>
        <v>Bobby Russell</v>
      </c>
      <c r="P2784" s="9" t="str">
        <f>VLOOKUP('Consolidtaed Data'!$E4801,[1]Customers!$A:$B,2,0)</f>
        <v>Craig Rodriguez</v>
      </c>
      <c r="Q2784" s="11">
        <f>WEEKDAY('Consolidtaed Data'!$F4801)</f>
        <v>6</v>
      </c>
      <c r="R2784" s="9">
        <f>MONTH('Consolidtaed Data'!$F4801)</f>
        <v>12</v>
      </c>
      <c r="S2784" s="9" t="str">
        <f>TEXT(Table3[[#This Row],[Purchase Date]],"MMMM")</f>
        <v>July</v>
      </c>
      <c r="T2784" s="9">
        <f>YEAR('Consolidtaed Data'!$F4801)</f>
        <v>2020</v>
      </c>
    </row>
    <row r="2785" spans="1:20" x14ac:dyDescent="0.3">
      <c r="A2785" s="9" t="s">
        <v>3799</v>
      </c>
      <c r="B2785" s="9" t="s">
        <v>54</v>
      </c>
      <c r="C2785" s="9" t="s">
        <v>67</v>
      </c>
      <c r="D2785" s="9" t="s">
        <v>100</v>
      </c>
      <c r="E2785" s="9" t="s">
        <v>1489</v>
      </c>
      <c r="F2785" s="10">
        <v>44035</v>
      </c>
      <c r="G2785" s="10" t="str">
        <f>VLOOKUP(Table3[[#This Row],[Product ID]],[1]Products!$A:$G,2,0)</f>
        <v>Product 41</v>
      </c>
      <c r="H2785" s="22">
        <v>2</v>
      </c>
      <c r="I2785" s="9">
        <f>VLOOKUP('Consolidtaed Data'!$B4907,[1]Products!$A:$G,4,0)</f>
        <v>1887</v>
      </c>
      <c r="J2785" s="9">
        <f>VLOOKUP('Consolidtaed Data'!$B4907,[1]Products!$A:$G,3,0)</f>
        <v>1378</v>
      </c>
      <c r="K2785" s="9">
        <f>'Consolidtaed Data'!$J4907*'Consolidtaed Data'!$H4907</f>
        <v>1378</v>
      </c>
      <c r="L2785" s="9">
        <f>'Consolidtaed Data'!$I4907*'Consolidtaed Data'!$H4907</f>
        <v>1887</v>
      </c>
      <c r="M2785" s="9">
        <f>'Consolidtaed Data'!$L4907-'Consolidtaed Data'!$K4907</f>
        <v>3072</v>
      </c>
      <c r="N2785" s="9" t="str">
        <f>VLOOKUP('Consolidtaed Data'!$C4907,[1]Locations!$A:$O,2,0)</f>
        <v>Oceanside</v>
      </c>
      <c r="O2785" s="9" t="str">
        <f>VLOOKUP('Consolidtaed Data'!$D4907,'[1]Sales People'!$A:$B,2,0)</f>
        <v>Robert Reed</v>
      </c>
      <c r="P2785" s="9" t="str">
        <f>VLOOKUP('Consolidtaed Data'!$E4907,[1]Customers!$A:$B,2,0)</f>
        <v>Jeffrey Phillips</v>
      </c>
      <c r="Q2785" s="11">
        <f>WEEKDAY('Consolidtaed Data'!$F4907)</f>
        <v>1</v>
      </c>
      <c r="R2785" s="9">
        <f>MONTH('Consolidtaed Data'!$F4907)</f>
        <v>12</v>
      </c>
      <c r="S2785" s="9" t="str">
        <f>TEXT(Table3[[#This Row],[Purchase Date]],"MMMM")</f>
        <v>July</v>
      </c>
      <c r="T2785" s="9">
        <f>YEAR('Consolidtaed Data'!$F4907)</f>
        <v>2020</v>
      </c>
    </row>
    <row r="2786" spans="1:20" x14ac:dyDescent="0.3">
      <c r="A2786" s="9" t="s">
        <v>3800</v>
      </c>
      <c r="B2786" s="9" t="s">
        <v>33</v>
      </c>
      <c r="C2786" s="9" t="s">
        <v>289</v>
      </c>
      <c r="D2786" s="9" t="s">
        <v>105</v>
      </c>
      <c r="E2786" s="9" t="s">
        <v>1261</v>
      </c>
      <c r="F2786" s="10">
        <v>44035</v>
      </c>
      <c r="G2786" s="10" t="str">
        <f>VLOOKUP(Table3[[#This Row],[Product ID]],[1]Products!$A:$G,2,0)</f>
        <v>Product 29</v>
      </c>
      <c r="H2786" s="22">
        <v>2</v>
      </c>
      <c r="I2786" s="9">
        <f>VLOOKUP('Consolidtaed Data'!$B4931,[1]Products!$A:$G,4,0)</f>
        <v>2091</v>
      </c>
      <c r="J2786" s="9">
        <f>VLOOKUP('Consolidtaed Data'!$B4931,[1]Products!$A:$G,3,0)</f>
        <v>1485</v>
      </c>
      <c r="K2786" s="9">
        <f>'Consolidtaed Data'!$J4931*'Consolidtaed Data'!$H4931</f>
        <v>3519</v>
      </c>
      <c r="L2786" s="9">
        <f>'Consolidtaed Data'!$I4931*'Consolidtaed Data'!$H4931</f>
        <v>5586</v>
      </c>
      <c r="M2786" s="9">
        <f>'Consolidtaed Data'!$L4931-'Consolidtaed Data'!$K4931</f>
        <v>1320</v>
      </c>
      <c r="N2786" s="9" t="str">
        <f>VLOOKUP('Consolidtaed Data'!$C4931,[1]Locations!$A:$O,2,0)</f>
        <v>Ontario</v>
      </c>
      <c r="O2786" s="9" t="str">
        <f>VLOOKUP('Consolidtaed Data'!$D4931,'[1]Sales People'!$A:$B,2,0)</f>
        <v>Kenneth Bradley</v>
      </c>
      <c r="P2786" s="9" t="str">
        <f>VLOOKUP('Consolidtaed Data'!$E4931,[1]Customers!$A:$B,2,0)</f>
        <v>Christopher Wright</v>
      </c>
      <c r="Q2786" s="11">
        <f>WEEKDAY('Consolidtaed Data'!$F4931)</f>
        <v>3</v>
      </c>
      <c r="R2786" s="9">
        <f>MONTH('Consolidtaed Data'!$F4931)</f>
        <v>12</v>
      </c>
      <c r="S2786" s="9" t="str">
        <f>TEXT(Table3[[#This Row],[Purchase Date]],"MMMM")</f>
        <v>July</v>
      </c>
      <c r="T2786" s="9">
        <f>YEAR('Consolidtaed Data'!$F4931)</f>
        <v>2020</v>
      </c>
    </row>
    <row r="2787" spans="1:20" x14ac:dyDescent="0.3">
      <c r="A2787" s="9" t="s">
        <v>3801</v>
      </c>
      <c r="B2787" s="9" t="s">
        <v>330</v>
      </c>
      <c r="C2787" s="9" t="s">
        <v>42</v>
      </c>
      <c r="D2787" s="9" t="s">
        <v>235</v>
      </c>
      <c r="E2787" s="9" t="s">
        <v>1657</v>
      </c>
      <c r="F2787" s="10">
        <v>44035</v>
      </c>
      <c r="G2787" s="10" t="str">
        <f>VLOOKUP(Table3[[#This Row],[Product ID]],[1]Products!$A:$G,2,0)</f>
        <v>Product 91</v>
      </c>
      <c r="H2787" s="22">
        <v>1</v>
      </c>
      <c r="I2787" s="9">
        <f>VLOOKUP('Consolidtaed Data'!$B5098,[1]Products!$A:$G,4,0)</f>
        <v>561</v>
      </c>
      <c r="J2787" s="9">
        <f>VLOOKUP('Consolidtaed Data'!$B5098,[1]Products!$A:$G,3,0)</f>
        <v>421</v>
      </c>
      <c r="K2787" s="9">
        <f>'Consolidtaed Data'!$J5098*'Consolidtaed Data'!$H5098</f>
        <v>4605</v>
      </c>
      <c r="L2787" s="9">
        <f>'Consolidtaed Data'!$I5098*'Consolidtaed Data'!$H5098</f>
        <v>6771</v>
      </c>
      <c r="M2787" s="9">
        <f>'Consolidtaed Data'!$L5098-'Consolidtaed Data'!$K5098</f>
        <v>92</v>
      </c>
      <c r="N2787" s="9" t="str">
        <f>VLOOKUP('Consolidtaed Data'!$C5098,[1]Locations!$A:$O,2,0)</f>
        <v>Modesto</v>
      </c>
      <c r="O2787" s="9" t="str">
        <f>VLOOKUP('Consolidtaed Data'!$D5098,'[1]Sales People'!$A:$B,2,0)</f>
        <v>Walter Cook</v>
      </c>
      <c r="P2787" s="9" t="str">
        <f>VLOOKUP('Consolidtaed Data'!$E5098,[1]Customers!$A:$B,2,0)</f>
        <v>Clarence Greene</v>
      </c>
      <c r="Q2787" s="11">
        <f>WEEKDAY('Consolidtaed Data'!$F5098)</f>
        <v>7</v>
      </c>
      <c r="R2787" s="9">
        <f>MONTH('Consolidtaed Data'!$F5098)</f>
        <v>1</v>
      </c>
      <c r="S2787" s="9" t="str">
        <f>TEXT(Table3[[#This Row],[Purchase Date]],"MMMM")</f>
        <v>July</v>
      </c>
      <c r="T2787" s="9">
        <f>YEAR('Consolidtaed Data'!$F5098)</f>
        <v>2021</v>
      </c>
    </row>
    <row r="2788" spans="1:20" x14ac:dyDescent="0.3">
      <c r="A2788" s="9" t="s">
        <v>3802</v>
      </c>
      <c r="B2788" s="9" t="s">
        <v>93</v>
      </c>
      <c r="C2788" s="9" t="s">
        <v>72</v>
      </c>
      <c r="D2788" s="9" t="s">
        <v>153</v>
      </c>
      <c r="E2788" s="9" t="s">
        <v>1892</v>
      </c>
      <c r="F2788" s="10">
        <v>44035</v>
      </c>
      <c r="G2788" s="10" t="str">
        <f>VLOOKUP(Table3[[#This Row],[Product ID]],[1]Products!$A:$G,2,0)</f>
        <v>Product 71</v>
      </c>
      <c r="H2788" s="22">
        <v>1</v>
      </c>
      <c r="I2788" s="9">
        <f>VLOOKUP('Consolidtaed Data'!$B5378,[1]Products!$A:$G,4,0)</f>
        <v>1812</v>
      </c>
      <c r="J2788" s="9">
        <f>VLOOKUP('Consolidtaed Data'!$B5378,[1]Products!$A:$G,3,0)</f>
        <v>1305</v>
      </c>
      <c r="K2788" s="9">
        <f>'Consolidtaed Data'!$J5378*'Consolidtaed Data'!$H5378</f>
        <v>255</v>
      </c>
      <c r="L2788" s="9">
        <f>'Consolidtaed Data'!$I5378*'Consolidtaed Data'!$H5378</f>
        <v>392</v>
      </c>
      <c r="M2788" s="9">
        <f>'Consolidtaed Data'!$L5378-'Consolidtaed Data'!$K5378</f>
        <v>782</v>
      </c>
      <c r="N2788" s="9" t="str">
        <f>VLOOKUP('Consolidtaed Data'!$C5378,[1]Locations!$A:$O,2,0)</f>
        <v>San Bernardino</v>
      </c>
      <c r="O2788" s="9" t="str">
        <f>VLOOKUP('Consolidtaed Data'!$D5378,'[1]Sales People'!$A:$B,2,0)</f>
        <v>Martin Carr</v>
      </c>
      <c r="P2788" s="9" t="str">
        <f>VLOOKUP('Consolidtaed Data'!$E5378,[1]Customers!$A:$B,2,0)</f>
        <v>Keith Stephens</v>
      </c>
      <c r="Q2788" s="11">
        <f>WEEKDAY('Consolidtaed Data'!$F5378)</f>
        <v>2</v>
      </c>
      <c r="R2788" s="9">
        <f>MONTH('Consolidtaed Data'!$F5378)</f>
        <v>2</v>
      </c>
      <c r="S2788" s="9" t="str">
        <f>TEXT(Table3[[#This Row],[Purchase Date]],"MMMM")</f>
        <v>July</v>
      </c>
      <c r="T2788" s="9">
        <f>YEAR('Consolidtaed Data'!$F5378)</f>
        <v>2021</v>
      </c>
    </row>
    <row r="2789" spans="1:20" x14ac:dyDescent="0.3">
      <c r="A2789" s="9" t="s">
        <v>3803</v>
      </c>
      <c r="B2789" s="9" t="s">
        <v>172</v>
      </c>
      <c r="C2789" s="9" t="s">
        <v>357</v>
      </c>
      <c r="D2789" s="9" t="s">
        <v>80</v>
      </c>
      <c r="E2789" s="9" t="s">
        <v>1849</v>
      </c>
      <c r="F2789" s="10">
        <v>44035</v>
      </c>
      <c r="G2789" s="10" t="str">
        <f>VLOOKUP(Table3[[#This Row],[Product ID]],[1]Products!$A:$G,2,0)</f>
        <v>Product 4</v>
      </c>
      <c r="H2789" s="22">
        <v>3</v>
      </c>
      <c r="I2789" s="9">
        <f>VLOOKUP('Consolidtaed Data'!$B5645,[1]Products!$A:$G,4,0)</f>
        <v>2241</v>
      </c>
      <c r="J2789" s="9">
        <f>VLOOKUP('Consolidtaed Data'!$B5645,[1]Products!$A:$G,3,0)</f>
        <v>1367</v>
      </c>
      <c r="K2789" s="9">
        <f>'Consolidtaed Data'!$J5645*'Consolidtaed Data'!$H5645</f>
        <v>534</v>
      </c>
      <c r="L2789" s="9">
        <f>'Consolidtaed Data'!$I5645*'Consolidtaed Data'!$H5645</f>
        <v>847</v>
      </c>
      <c r="M2789" s="9">
        <f>'Consolidtaed Data'!$L5645-'Consolidtaed Data'!$K5645</f>
        <v>548</v>
      </c>
      <c r="N2789" s="9" t="str">
        <f>VLOOKUP('Consolidtaed Data'!$C5645,[1]Locations!$A:$O,2,0)</f>
        <v>Sunnyvale</v>
      </c>
      <c r="O2789" s="9" t="str">
        <f>VLOOKUP('Consolidtaed Data'!$D5645,'[1]Sales People'!$A:$B,2,0)</f>
        <v>Gary Rodriguez</v>
      </c>
      <c r="P2789" s="9" t="str">
        <f>VLOOKUP('Consolidtaed Data'!$E5645,[1]Customers!$A:$B,2,0)</f>
        <v>Adam Mcdonald</v>
      </c>
      <c r="Q2789" s="11">
        <f>WEEKDAY('Consolidtaed Data'!$F5645)</f>
        <v>2</v>
      </c>
      <c r="R2789" s="9">
        <f>MONTH('Consolidtaed Data'!$F5645)</f>
        <v>2</v>
      </c>
      <c r="S2789" s="9" t="str">
        <f>TEXT(Table3[[#This Row],[Purchase Date]],"MMMM")</f>
        <v>July</v>
      </c>
      <c r="T2789" s="9">
        <f>YEAR('Consolidtaed Data'!$F5645)</f>
        <v>2021</v>
      </c>
    </row>
    <row r="2790" spans="1:20" x14ac:dyDescent="0.3">
      <c r="A2790" s="9" t="s">
        <v>3804</v>
      </c>
      <c r="B2790" s="9" t="s">
        <v>125</v>
      </c>
      <c r="C2790" s="9" t="s">
        <v>25</v>
      </c>
      <c r="D2790" s="9" t="s">
        <v>374</v>
      </c>
      <c r="E2790" s="9" t="s">
        <v>958</v>
      </c>
      <c r="F2790" s="10">
        <v>44035</v>
      </c>
      <c r="G2790" s="10" t="str">
        <f>VLOOKUP(Table3[[#This Row],[Product ID]],[1]Products!$A:$G,2,0)</f>
        <v>Product 40</v>
      </c>
      <c r="H2790" s="22">
        <v>3</v>
      </c>
      <c r="I2790" s="9">
        <f>VLOOKUP('Consolidtaed Data'!$B7410,[1]Products!$A:$G,4,0)</f>
        <v>847</v>
      </c>
      <c r="J2790" s="9">
        <f>VLOOKUP('Consolidtaed Data'!$B7410,[1]Products!$A:$G,3,0)</f>
        <v>534</v>
      </c>
      <c r="K2790" s="9">
        <f>'Consolidtaed Data'!$J7410*'Consolidtaed Data'!$H7410</f>
        <v>1224</v>
      </c>
      <c r="L2790" s="9">
        <f>'Consolidtaed Data'!$I7410*'Consolidtaed Data'!$H7410</f>
        <v>1512</v>
      </c>
      <c r="M2790" s="9">
        <f>'Consolidtaed Data'!$L7410-'Consolidtaed Data'!$K7410</f>
        <v>383</v>
      </c>
      <c r="N2790" s="9" t="str">
        <f>VLOOKUP('Consolidtaed Data'!$C7410,[1]Locations!$A:$O,2,0)</f>
        <v>Burbank</v>
      </c>
      <c r="O2790" s="9" t="str">
        <f>VLOOKUP('Consolidtaed Data'!$D7410,'[1]Sales People'!$A:$B,2,0)</f>
        <v>Joshua Cook</v>
      </c>
      <c r="P2790" s="9" t="str">
        <f>VLOOKUP('Consolidtaed Data'!$E7410,[1]Customers!$A:$B,2,0)</f>
        <v>Ralph Davis</v>
      </c>
      <c r="Q2790" s="11">
        <f>WEEKDAY('Consolidtaed Data'!$F7410)</f>
        <v>6</v>
      </c>
      <c r="R2790" s="9">
        <f>MONTH('Consolidtaed Data'!$F7410)</f>
        <v>7</v>
      </c>
      <c r="S2790" s="9" t="str">
        <f>TEXT(Table3[[#This Row],[Purchase Date]],"MMMM")</f>
        <v>July</v>
      </c>
      <c r="T2790" s="9">
        <f>YEAR('Consolidtaed Data'!$F7410)</f>
        <v>2021</v>
      </c>
    </row>
    <row r="2791" spans="1:20" x14ac:dyDescent="0.3">
      <c r="A2791" s="9" t="s">
        <v>3805</v>
      </c>
      <c r="B2791" s="9" t="s">
        <v>62</v>
      </c>
      <c r="C2791" s="9" t="s">
        <v>86</v>
      </c>
      <c r="D2791" s="9" t="s">
        <v>83</v>
      </c>
      <c r="E2791" s="9" t="s">
        <v>81</v>
      </c>
      <c r="F2791" s="10">
        <v>44035</v>
      </c>
      <c r="G2791" s="10" t="str">
        <f>VLOOKUP(Table3[[#This Row],[Product ID]],[1]Products!$A:$G,2,0)</f>
        <v>Product 17</v>
      </c>
      <c r="H2791" s="22">
        <v>2</v>
      </c>
      <c r="I2791" s="9">
        <f>VLOOKUP('Consolidtaed Data'!$B8056,[1]Products!$A:$G,4,0)</f>
        <v>1826</v>
      </c>
      <c r="J2791" s="9">
        <f>VLOOKUP('Consolidtaed Data'!$B8056,[1]Products!$A:$G,3,0)</f>
        <v>1443</v>
      </c>
      <c r="K2791" s="9">
        <f>'Consolidtaed Data'!$J8056*'Consolidtaed Data'!$H8056</f>
        <v>1572</v>
      </c>
      <c r="L2791" s="9">
        <f>'Consolidtaed Data'!$I8056*'Consolidtaed Data'!$H8056</f>
        <v>1894</v>
      </c>
      <c r="M2791" s="9">
        <f>'Consolidtaed Data'!$L8056-'Consolidtaed Data'!$K8056</f>
        <v>1104</v>
      </c>
      <c r="N2791" s="9" t="str">
        <f>VLOOKUP('Consolidtaed Data'!$C8056,[1]Locations!$A:$O,2,0)</f>
        <v>El Monte</v>
      </c>
      <c r="O2791" s="9" t="str">
        <f>VLOOKUP('Consolidtaed Data'!$D8056,'[1]Sales People'!$A:$B,2,0)</f>
        <v>Scott Clark</v>
      </c>
      <c r="P2791" s="9" t="str">
        <f>VLOOKUP('Consolidtaed Data'!$E8056,[1]Customers!$A:$B,2,0)</f>
        <v>Keith Hamilton</v>
      </c>
      <c r="Q2791" s="11">
        <f>WEEKDAY('Consolidtaed Data'!$F8056)</f>
        <v>1</v>
      </c>
      <c r="R2791" s="9">
        <f>MONTH('Consolidtaed Data'!$F8056)</f>
        <v>9</v>
      </c>
      <c r="S2791" s="9" t="str">
        <f>TEXT(Table3[[#This Row],[Purchase Date]],"MMMM")</f>
        <v>July</v>
      </c>
      <c r="T2791" s="9">
        <f>YEAR('Consolidtaed Data'!$F8056)</f>
        <v>2021</v>
      </c>
    </row>
    <row r="2792" spans="1:20" x14ac:dyDescent="0.3">
      <c r="A2792" s="9" t="s">
        <v>3806</v>
      </c>
      <c r="B2792" s="9" t="s">
        <v>225</v>
      </c>
      <c r="C2792" s="9" t="s">
        <v>108</v>
      </c>
      <c r="D2792" s="9" t="s">
        <v>229</v>
      </c>
      <c r="E2792" s="9" t="s">
        <v>1169</v>
      </c>
      <c r="F2792" s="10">
        <v>44035</v>
      </c>
      <c r="G2792" s="10" t="str">
        <f>VLOOKUP(Table3[[#This Row],[Product ID]],[1]Products!$A:$G,2,0)</f>
        <v>Product 24</v>
      </c>
      <c r="H2792" s="22">
        <v>1</v>
      </c>
      <c r="I2792" s="9">
        <f>VLOOKUP('Consolidtaed Data'!$B8365,[1]Products!$A:$G,4,0)</f>
        <v>817</v>
      </c>
      <c r="J2792" s="9">
        <f>VLOOKUP('Consolidtaed Data'!$B8365,[1]Products!$A:$G,3,0)</f>
        <v>409</v>
      </c>
      <c r="K2792" s="9">
        <f>'Consolidtaed Data'!$J8365*'Consolidtaed Data'!$H8365</f>
        <v>2049</v>
      </c>
      <c r="L2792" s="9">
        <f>'Consolidtaed Data'!$I8365*'Consolidtaed Data'!$H8365</f>
        <v>3357</v>
      </c>
      <c r="M2792" s="9">
        <f>'Consolidtaed Data'!$L8365-'Consolidtaed Data'!$K8365</f>
        <v>26</v>
      </c>
      <c r="N2792" s="9" t="str">
        <f>VLOOKUP('Consolidtaed Data'!$C8365,[1]Locations!$A:$O,2,0)</f>
        <v>Roseville</v>
      </c>
      <c r="O2792" s="9" t="str">
        <f>VLOOKUP('Consolidtaed Data'!$D8365,'[1]Sales People'!$A:$B,2,0)</f>
        <v>Roger Ramos</v>
      </c>
      <c r="P2792" s="9" t="str">
        <f>VLOOKUP('Consolidtaed Data'!$E8365,[1]Customers!$A:$B,2,0)</f>
        <v>Kenneth Simpson</v>
      </c>
      <c r="Q2792" s="11">
        <f>WEEKDAY('Consolidtaed Data'!$F8365)</f>
        <v>3</v>
      </c>
      <c r="R2792" s="9">
        <f>MONTH('Consolidtaed Data'!$F8365)</f>
        <v>9</v>
      </c>
      <c r="S2792" s="9" t="str">
        <f>TEXT(Table3[[#This Row],[Purchase Date]],"MMMM")</f>
        <v>July</v>
      </c>
      <c r="T2792" s="9">
        <f>YEAR('Consolidtaed Data'!$F8365)</f>
        <v>2021</v>
      </c>
    </row>
    <row r="2793" spans="1:20" x14ac:dyDescent="0.3">
      <c r="A2793" s="9" t="s">
        <v>3807</v>
      </c>
      <c r="B2793" s="9" t="s">
        <v>572</v>
      </c>
      <c r="C2793" s="9" t="s">
        <v>86</v>
      </c>
      <c r="D2793" s="9" t="s">
        <v>153</v>
      </c>
      <c r="E2793" s="9" t="s">
        <v>3089</v>
      </c>
      <c r="F2793" s="10">
        <v>44035</v>
      </c>
      <c r="G2793" s="10" t="str">
        <f>VLOOKUP(Table3[[#This Row],[Product ID]],[1]Products!$A:$G,2,0)</f>
        <v>Product 22</v>
      </c>
      <c r="H2793" s="22">
        <v>2</v>
      </c>
      <c r="I2793" s="9">
        <f>VLOOKUP('Consolidtaed Data'!$B8422,[1]Products!$A:$G,4,0)</f>
        <v>123</v>
      </c>
      <c r="J2793" s="9">
        <f>VLOOKUP('Consolidtaed Data'!$B8422,[1]Products!$A:$G,3,0)</f>
        <v>84</v>
      </c>
      <c r="K2793" s="9">
        <f>'Consolidtaed Data'!$J8422*'Consolidtaed Data'!$H8422</f>
        <v>1676</v>
      </c>
      <c r="L2793" s="9">
        <f>'Consolidtaed Data'!$I8422*'Consolidtaed Data'!$H8422</f>
        <v>2206</v>
      </c>
      <c r="M2793" s="9">
        <f>'Consolidtaed Data'!$L8422-'Consolidtaed Data'!$K8422</f>
        <v>87</v>
      </c>
      <c r="N2793" s="9" t="str">
        <f>VLOOKUP('Consolidtaed Data'!$C8422,[1]Locations!$A:$O,2,0)</f>
        <v>Vista</v>
      </c>
      <c r="O2793" s="9" t="str">
        <f>VLOOKUP('Consolidtaed Data'!$D8422,'[1]Sales People'!$A:$B,2,0)</f>
        <v>Henry Nelson</v>
      </c>
      <c r="P2793" s="9" t="str">
        <f>VLOOKUP('Consolidtaed Data'!$E8422,[1]Customers!$A:$B,2,0)</f>
        <v>Wayne Hunter</v>
      </c>
      <c r="Q2793" s="11">
        <f>WEEKDAY('Consolidtaed Data'!$F8422)</f>
        <v>1</v>
      </c>
      <c r="R2793" s="9">
        <f>MONTH('Consolidtaed Data'!$F8422)</f>
        <v>10</v>
      </c>
      <c r="S2793" s="9" t="str">
        <f>TEXT(Table3[[#This Row],[Purchase Date]],"MMMM")</f>
        <v>July</v>
      </c>
      <c r="T2793" s="9">
        <f>YEAR('Consolidtaed Data'!$F8422)</f>
        <v>2021</v>
      </c>
    </row>
    <row r="2794" spans="1:20" x14ac:dyDescent="0.3">
      <c r="A2794" s="9" t="s">
        <v>3808</v>
      </c>
      <c r="B2794" s="9" t="s">
        <v>200</v>
      </c>
      <c r="C2794" s="9" t="s">
        <v>564</v>
      </c>
      <c r="D2794" s="9" t="s">
        <v>80</v>
      </c>
      <c r="E2794" s="9" t="s">
        <v>498</v>
      </c>
      <c r="F2794" s="10">
        <v>44035</v>
      </c>
      <c r="G2794" s="10" t="str">
        <f>VLOOKUP(Table3[[#This Row],[Product ID]],[1]Products!$A:$G,2,0)</f>
        <v>Product 23</v>
      </c>
      <c r="H2794" s="22">
        <v>1</v>
      </c>
      <c r="I2794" s="9">
        <f>VLOOKUP('Consolidtaed Data'!$B8720,[1]Products!$A:$G,4,0)</f>
        <v>1862</v>
      </c>
      <c r="J2794" s="9">
        <f>VLOOKUP('Consolidtaed Data'!$B8720,[1]Products!$A:$G,3,0)</f>
        <v>1173</v>
      </c>
      <c r="K2794" s="9">
        <f>'Consolidtaed Data'!$J8720*'Consolidtaed Data'!$H8720</f>
        <v>1367</v>
      </c>
      <c r="L2794" s="9">
        <f>'Consolidtaed Data'!$I8720*'Consolidtaed Data'!$H8720</f>
        <v>2241</v>
      </c>
      <c r="M2794" s="9">
        <f>'Consolidtaed Data'!$L8720-'Consolidtaed Data'!$K8720</f>
        <v>827</v>
      </c>
      <c r="N2794" s="9" t="str">
        <f>VLOOKUP('Consolidtaed Data'!$C8720,[1]Locations!$A:$O,2,0)</f>
        <v>Anaheim</v>
      </c>
      <c r="O2794" s="9" t="str">
        <f>VLOOKUP('Consolidtaed Data'!$D8720,'[1]Sales People'!$A:$B,2,0)</f>
        <v>Ronald Reed</v>
      </c>
      <c r="P2794" s="9" t="str">
        <f>VLOOKUP('Consolidtaed Data'!$E8720,[1]Customers!$A:$B,2,0)</f>
        <v>Thomas Duncan</v>
      </c>
      <c r="Q2794" s="11">
        <f>WEEKDAY('Consolidtaed Data'!$F8720)</f>
        <v>3</v>
      </c>
      <c r="R2794" s="9">
        <f>MONTH('Consolidtaed Data'!$F8720)</f>
        <v>10</v>
      </c>
      <c r="S2794" s="9" t="str">
        <f>TEXT(Table3[[#This Row],[Purchase Date]],"MMMM")</f>
        <v>July</v>
      </c>
      <c r="T2794" s="9">
        <f>YEAR('Consolidtaed Data'!$F8720)</f>
        <v>2021</v>
      </c>
    </row>
    <row r="2795" spans="1:20" x14ac:dyDescent="0.3">
      <c r="A2795" s="9" t="s">
        <v>3809</v>
      </c>
      <c r="B2795" s="9" t="s">
        <v>369</v>
      </c>
      <c r="C2795" s="9" t="s">
        <v>201</v>
      </c>
      <c r="D2795" s="9" t="s">
        <v>206</v>
      </c>
      <c r="E2795" s="9" t="s">
        <v>1289</v>
      </c>
      <c r="F2795" s="10">
        <v>44035</v>
      </c>
      <c r="G2795" s="10" t="str">
        <f>VLOOKUP(Table3[[#This Row],[Product ID]],[1]Products!$A:$G,2,0)</f>
        <v>Product 8</v>
      </c>
      <c r="H2795" s="22">
        <v>2</v>
      </c>
      <c r="I2795" s="9">
        <f>VLOOKUP('Consolidtaed Data'!$B8865,[1]Products!$A:$G,4,0)</f>
        <v>1587</v>
      </c>
      <c r="J2795" s="9">
        <f>VLOOKUP('Consolidtaed Data'!$B8865,[1]Products!$A:$G,3,0)</f>
        <v>1301</v>
      </c>
      <c r="K2795" s="9">
        <f>'Consolidtaed Data'!$J8865*'Consolidtaed Data'!$H8865</f>
        <v>294</v>
      </c>
      <c r="L2795" s="9">
        <f>'Consolidtaed Data'!$I8865*'Consolidtaed Data'!$H8865</f>
        <v>368</v>
      </c>
      <c r="M2795" s="9">
        <f>'Consolidtaed Data'!$L8865-'Consolidtaed Data'!$K8865</f>
        <v>1808</v>
      </c>
      <c r="N2795" s="9" t="str">
        <f>VLOOKUP('Consolidtaed Data'!$C8865,[1]Locations!$A:$O,2,0)</f>
        <v>Sacramento</v>
      </c>
      <c r="O2795" s="9" t="str">
        <f>VLOOKUP('Consolidtaed Data'!$D8865,'[1]Sales People'!$A:$B,2,0)</f>
        <v>Joshua Cook</v>
      </c>
      <c r="P2795" s="9" t="str">
        <f>VLOOKUP('Consolidtaed Data'!$E8865,[1]Customers!$A:$B,2,0)</f>
        <v>Arthur Roberts</v>
      </c>
      <c r="Q2795" s="11">
        <f>WEEKDAY('Consolidtaed Data'!$F8865)</f>
        <v>5</v>
      </c>
      <c r="R2795" s="9">
        <f>MONTH('Consolidtaed Data'!$F8865)</f>
        <v>11</v>
      </c>
      <c r="S2795" s="9" t="str">
        <f>TEXT(Table3[[#This Row],[Purchase Date]],"MMMM")</f>
        <v>July</v>
      </c>
      <c r="T2795" s="9">
        <f>YEAR('Consolidtaed Data'!$F8865)</f>
        <v>2021</v>
      </c>
    </row>
    <row r="2796" spans="1:20" x14ac:dyDescent="0.3">
      <c r="A2796" s="9" t="s">
        <v>3810</v>
      </c>
      <c r="B2796" s="9" t="s">
        <v>188</v>
      </c>
      <c r="C2796" s="9" t="s">
        <v>522</v>
      </c>
      <c r="D2796" s="9" t="s">
        <v>161</v>
      </c>
      <c r="E2796" s="9" t="s">
        <v>350</v>
      </c>
      <c r="F2796" s="10">
        <v>44035</v>
      </c>
      <c r="G2796" s="10" t="str">
        <f>VLOOKUP(Table3[[#This Row],[Product ID]],[1]Products!$A:$G,2,0)</f>
        <v>Product 63</v>
      </c>
      <c r="H2796" s="22">
        <v>3</v>
      </c>
      <c r="I2796" s="9">
        <f>VLOOKUP('Consolidtaed Data'!$B9651,[1]Products!$A:$G,4,0)</f>
        <v>1887</v>
      </c>
      <c r="J2796" s="9">
        <f>VLOOKUP('Consolidtaed Data'!$B9651,[1]Products!$A:$G,3,0)</f>
        <v>1378</v>
      </c>
      <c r="K2796" s="9">
        <f>'Consolidtaed Data'!$J9651*'Consolidtaed Data'!$H9651</f>
        <v>1896</v>
      </c>
      <c r="L2796" s="9">
        <f>'Consolidtaed Data'!$I9651*'Consolidtaed Data'!$H9651</f>
        <v>2495</v>
      </c>
      <c r="M2796" s="9">
        <f>'Consolidtaed Data'!$L9651-'Consolidtaed Data'!$K9651</f>
        <v>871</v>
      </c>
      <c r="N2796" s="9" t="str">
        <f>VLOOKUP('Consolidtaed Data'!$C9651,[1]Locations!$A:$O,2,0)</f>
        <v>San Buenaventura (Ventura)</v>
      </c>
      <c r="O2796" s="9" t="str">
        <f>VLOOKUP('Consolidtaed Data'!$D9651,'[1]Sales People'!$A:$B,2,0)</f>
        <v>Patrick Ruiz</v>
      </c>
      <c r="P2796" s="9" t="str">
        <f>VLOOKUP('Consolidtaed Data'!$E9651,[1]Customers!$A:$B,2,0)</f>
        <v>Arthur Webb</v>
      </c>
      <c r="Q2796" s="11">
        <f>WEEKDAY('Consolidtaed Data'!$F9651)</f>
        <v>5</v>
      </c>
      <c r="R2796" s="9">
        <f>MONTH('Consolidtaed Data'!$F9651)</f>
        <v>12</v>
      </c>
      <c r="S2796" s="9" t="str">
        <f>TEXT(Table3[[#This Row],[Purchase Date]],"MMMM")</f>
        <v>July</v>
      </c>
      <c r="T2796" s="9">
        <f>YEAR('Consolidtaed Data'!$F9651)</f>
        <v>2021</v>
      </c>
    </row>
    <row r="2797" spans="1:20" x14ac:dyDescent="0.3">
      <c r="A2797" s="9" t="s">
        <v>3811</v>
      </c>
      <c r="B2797" s="9" t="s">
        <v>71</v>
      </c>
      <c r="C2797" s="9" t="s">
        <v>352</v>
      </c>
      <c r="D2797" s="9" t="s">
        <v>17</v>
      </c>
      <c r="E2797" s="9" t="s">
        <v>1701</v>
      </c>
      <c r="F2797" s="10">
        <v>44036</v>
      </c>
      <c r="G2797" s="10" t="str">
        <f>VLOOKUP(Table3[[#This Row],[Product ID]],[1]Products!$A:$G,2,0)</f>
        <v>Product 42</v>
      </c>
      <c r="H2797" s="22">
        <v>3</v>
      </c>
      <c r="I2797" s="9">
        <f>VLOOKUP('Consolidtaed Data'!$B5120,[1]Products!$A:$G,4,0)</f>
        <v>1967</v>
      </c>
      <c r="J2797" s="9">
        <f>VLOOKUP('Consolidtaed Data'!$B5120,[1]Products!$A:$G,3,0)</f>
        <v>1397</v>
      </c>
      <c r="K2797" s="9">
        <f>'Consolidtaed Data'!$J5120*'Consolidtaed Data'!$H5120</f>
        <v>2108</v>
      </c>
      <c r="L2797" s="9">
        <f>'Consolidtaed Data'!$I5120*'Consolidtaed Data'!$H5120</f>
        <v>2810</v>
      </c>
      <c r="M2797" s="9">
        <f>'Consolidtaed Data'!$L5120-'Consolidtaed Data'!$K5120</f>
        <v>164</v>
      </c>
      <c r="N2797" s="9" t="str">
        <f>VLOOKUP('Consolidtaed Data'!$C5120,[1]Locations!$A:$O,2,0)</f>
        <v>Victorville</v>
      </c>
      <c r="O2797" s="9" t="str">
        <f>VLOOKUP('Consolidtaed Data'!$D5120,'[1]Sales People'!$A:$B,2,0)</f>
        <v>Clarence Fox</v>
      </c>
      <c r="P2797" s="9" t="str">
        <f>VLOOKUP('Consolidtaed Data'!$E5120,[1]Customers!$A:$B,2,0)</f>
        <v>Roy Carpenter</v>
      </c>
      <c r="Q2797" s="11">
        <f>WEEKDAY('Consolidtaed Data'!$F5120)</f>
        <v>2</v>
      </c>
      <c r="R2797" s="9">
        <f>MONTH('Consolidtaed Data'!$F5120)</f>
        <v>1</v>
      </c>
      <c r="S2797" s="9" t="str">
        <f>TEXT(Table3[[#This Row],[Purchase Date]],"MMMM")</f>
        <v>July</v>
      </c>
      <c r="T2797" s="9">
        <f>YEAR('Consolidtaed Data'!$F5120)</f>
        <v>2021</v>
      </c>
    </row>
    <row r="2798" spans="1:20" x14ac:dyDescent="0.3">
      <c r="A2798" s="9" t="s">
        <v>3812</v>
      </c>
      <c r="B2798" s="9" t="s">
        <v>230</v>
      </c>
      <c r="C2798" s="9" t="s">
        <v>412</v>
      </c>
      <c r="D2798" s="9" t="s">
        <v>272</v>
      </c>
      <c r="E2798" s="9" t="s">
        <v>2088</v>
      </c>
      <c r="F2798" s="10">
        <v>44036</v>
      </c>
      <c r="G2798" s="10" t="str">
        <f>VLOOKUP(Table3[[#This Row],[Product ID]],[1]Products!$A:$G,2,0)</f>
        <v>Product 31</v>
      </c>
      <c r="H2798" s="22">
        <v>1</v>
      </c>
      <c r="I2798" s="9">
        <f>VLOOKUP('Consolidtaed Data'!$B5210,[1]Products!$A:$G,4,0)</f>
        <v>2464</v>
      </c>
      <c r="J2798" s="9">
        <f>VLOOKUP('Consolidtaed Data'!$B5210,[1]Products!$A:$G,3,0)</f>
        <v>1774</v>
      </c>
      <c r="K2798" s="9">
        <f>'Consolidtaed Data'!$J5210*'Consolidtaed Data'!$H5210</f>
        <v>7108</v>
      </c>
      <c r="L2798" s="9">
        <f>'Consolidtaed Data'!$I5210*'Consolidtaed Data'!$H5210</f>
        <v>8564</v>
      </c>
      <c r="M2798" s="9">
        <f>'Consolidtaed Data'!$L5210-'Consolidtaed Data'!$K5210</f>
        <v>187</v>
      </c>
      <c r="N2798" s="9" t="str">
        <f>VLOOKUP('Consolidtaed Data'!$C5210,[1]Locations!$A:$O,2,0)</f>
        <v>Salinas</v>
      </c>
      <c r="O2798" s="9" t="str">
        <f>VLOOKUP('Consolidtaed Data'!$D5210,'[1]Sales People'!$A:$B,2,0)</f>
        <v>Joe Sims</v>
      </c>
      <c r="P2798" s="9" t="str">
        <f>VLOOKUP('Consolidtaed Data'!$E5210,[1]Customers!$A:$B,2,0)</f>
        <v>Ralph Cooper</v>
      </c>
      <c r="Q2798" s="11">
        <f>WEEKDAY('Consolidtaed Data'!$F5210)</f>
        <v>1</v>
      </c>
      <c r="R2798" s="9">
        <f>MONTH('Consolidtaed Data'!$F5210)</f>
        <v>1</v>
      </c>
      <c r="S2798" s="9" t="str">
        <f>TEXT(Table3[[#This Row],[Purchase Date]],"MMMM")</f>
        <v>July</v>
      </c>
      <c r="T2798" s="9">
        <f>YEAR('Consolidtaed Data'!$F5210)</f>
        <v>2021</v>
      </c>
    </row>
    <row r="2799" spans="1:20" x14ac:dyDescent="0.3">
      <c r="A2799" s="9" t="s">
        <v>3813</v>
      </c>
      <c r="B2799" s="9" t="s">
        <v>11</v>
      </c>
      <c r="C2799" s="9" t="s">
        <v>347</v>
      </c>
      <c r="D2799" s="9" t="s">
        <v>46</v>
      </c>
      <c r="E2799" s="9" t="s">
        <v>3910</v>
      </c>
      <c r="F2799" s="10">
        <v>44036</v>
      </c>
      <c r="G2799" s="10" t="str">
        <f>VLOOKUP(Table3[[#This Row],[Product ID]],[1]Products!$A:$G,2,0)</f>
        <v>Product 88</v>
      </c>
      <c r="H2799" s="22">
        <v>1</v>
      </c>
      <c r="I2799" s="9">
        <f>VLOOKUP('Consolidtaed Data'!$B5693,[1]Products!$A:$G,4,0)</f>
        <v>1798</v>
      </c>
      <c r="J2799" s="9">
        <f>VLOOKUP('Consolidtaed Data'!$B5693,[1]Products!$A:$G,3,0)</f>
        <v>971</v>
      </c>
      <c r="K2799" s="9">
        <f>'Consolidtaed Data'!$J5693*'Consolidtaed Data'!$H5693</f>
        <v>7860</v>
      </c>
      <c r="L2799" s="9">
        <f>'Consolidtaed Data'!$I5693*'Consolidtaed Data'!$H5693</f>
        <v>9584</v>
      </c>
      <c r="M2799" s="9">
        <f>'Consolidtaed Data'!$L5693-'Consolidtaed Data'!$K5693</f>
        <v>651</v>
      </c>
      <c r="N2799" s="9" t="str">
        <f>VLOOKUP('Consolidtaed Data'!$C5693,[1]Locations!$A:$O,2,0)</f>
        <v>Visalia</v>
      </c>
      <c r="O2799" s="9" t="str">
        <f>VLOOKUP('Consolidtaed Data'!$D5693,'[1]Sales People'!$A:$B,2,0)</f>
        <v>Kenneth Fields</v>
      </c>
      <c r="P2799" s="9" t="str">
        <f>VLOOKUP('Consolidtaed Data'!$E5693,[1]Customers!$A:$B,2,0)</f>
        <v>Howard Lewis</v>
      </c>
      <c r="Q2799" s="11">
        <f>WEEKDAY('Consolidtaed Data'!$F5693)</f>
        <v>4</v>
      </c>
      <c r="R2799" s="9">
        <f>MONTH('Consolidtaed Data'!$F5693)</f>
        <v>2</v>
      </c>
      <c r="S2799" s="9" t="str">
        <f>TEXT(Table3[[#This Row],[Purchase Date]],"MMMM")</f>
        <v>July</v>
      </c>
      <c r="T2799" s="9">
        <f>YEAR('Consolidtaed Data'!$F5693)</f>
        <v>2021</v>
      </c>
    </row>
    <row r="2800" spans="1:20" x14ac:dyDescent="0.3">
      <c r="A2800" s="9" t="s">
        <v>3814</v>
      </c>
      <c r="B2800" s="9" t="s">
        <v>116</v>
      </c>
      <c r="C2800" s="9" t="s">
        <v>412</v>
      </c>
      <c r="D2800" s="9" t="s">
        <v>46</v>
      </c>
      <c r="E2800" s="9" t="s">
        <v>1447</v>
      </c>
      <c r="F2800" s="10">
        <v>44036</v>
      </c>
      <c r="G2800" s="10" t="str">
        <f>VLOOKUP(Table3[[#This Row],[Product ID]],[1]Products!$A:$G,2,0)</f>
        <v>Product 55</v>
      </c>
      <c r="H2800" s="22">
        <v>3</v>
      </c>
      <c r="I2800" s="9">
        <f>VLOOKUP('Consolidtaed Data'!$B5806,[1]Products!$A:$G,4,0)</f>
        <v>1405</v>
      </c>
      <c r="J2800" s="9">
        <f>VLOOKUP('Consolidtaed Data'!$B5806,[1]Products!$A:$G,3,0)</f>
        <v>1054</v>
      </c>
      <c r="K2800" s="9">
        <f>'Consolidtaed Data'!$J5806*'Consolidtaed Data'!$H5806</f>
        <v>260</v>
      </c>
      <c r="L2800" s="9">
        <f>'Consolidtaed Data'!$I5806*'Consolidtaed Data'!$H5806</f>
        <v>362</v>
      </c>
      <c r="M2800" s="9">
        <f>'Consolidtaed Data'!$L5806-'Consolidtaed Data'!$K5806</f>
        <v>1024</v>
      </c>
      <c r="N2800" s="9" t="str">
        <f>VLOOKUP('Consolidtaed Data'!$C5806,[1]Locations!$A:$O,2,0)</f>
        <v>Roseville</v>
      </c>
      <c r="O2800" s="9" t="str">
        <f>VLOOKUP('Consolidtaed Data'!$D5806,'[1]Sales People'!$A:$B,2,0)</f>
        <v>Joshua Taylor</v>
      </c>
      <c r="P2800" s="9" t="str">
        <f>VLOOKUP('Consolidtaed Data'!$E5806,[1]Customers!$A:$B,2,0)</f>
        <v>Fred Peterson</v>
      </c>
      <c r="Q2800" s="11">
        <f>WEEKDAY('Consolidtaed Data'!$F5806)</f>
        <v>5</v>
      </c>
      <c r="R2800" s="9">
        <f>MONTH('Consolidtaed Data'!$F5806)</f>
        <v>3</v>
      </c>
      <c r="S2800" s="9" t="str">
        <f>TEXT(Table3[[#This Row],[Purchase Date]],"MMMM")</f>
        <v>July</v>
      </c>
      <c r="T2800" s="9">
        <f>YEAR('Consolidtaed Data'!$F5806)</f>
        <v>2021</v>
      </c>
    </row>
    <row r="2801" spans="1:20" x14ac:dyDescent="0.3">
      <c r="A2801" s="9" t="s">
        <v>3815</v>
      </c>
      <c r="B2801" s="9" t="s">
        <v>531</v>
      </c>
      <c r="C2801" s="9" t="s">
        <v>82</v>
      </c>
      <c r="D2801" s="9" t="s">
        <v>100</v>
      </c>
      <c r="E2801" s="9" t="s">
        <v>1298</v>
      </c>
      <c r="F2801" s="10">
        <v>44036</v>
      </c>
      <c r="G2801" s="10" t="str">
        <f>VLOOKUP(Table3[[#This Row],[Product ID]],[1]Products!$A:$G,2,0)</f>
        <v>Product 62</v>
      </c>
      <c r="H2801" s="22">
        <v>3</v>
      </c>
      <c r="I2801" s="9">
        <f>VLOOKUP('Consolidtaed Data'!$B6535,[1]Products!$A:$G,4,0)</f>
        <v>880</v>
      </c>
      <c r="J2801" s="9">
        <f>VLOOKUP('Consolidtaed Data'!$B6535,[1]Products!$A:$G,3,0)</f>
        <v>634</v>
      </c>
      <c r="K2801" s="9">
        <f>'Consolidtaed Data'!$J6535*'Consolidtaed Data'!$H6535</f>
        <v>2756</v>
      </c>
      <c r="L2801" s="9">
        <f>'Consolidtaed Data'!$I6535*'Consolidtaed Data'!$H6535</f>
        <v>3774</v>
      </c>
      <c r="M2801" s="9">
        <f>'Consolidtaed Data'!$L6535-'Consolidtaed Data'!$K6535</f>
        <v>1456</v>
      </c>
      <c r="N2801" s="9" t="str">
        <f>VLOOKUP('Consolidtaed Data'!$C6535,[1]Locations!$A:$O,2,0)</f>
        <v>Sacramento</v>
      </c>
      <c r="O2801" s="9" t="str">
        <f>VLOOKUP('Consolidtaed Data'!$D6535,'[1]Sales People'!$A:$B,2,0)</f>
        <v>Jerry Perry</v>
      </c>
      <c r="P2801" s="9" t="str">
        <f>VLOOKUP('Consolidtaed Data'!$E6535,[1]Customers!$A:$B,2,0)</f>
        <v>Jimmy Ray</v>
      </c>
      <c r="Q2801" s="11">
        <f>WEEKDAY('Consolidtaed Data'!$F6535)</f>
        <v>4</v>
      </c>
      <c r="R2801" s="9">
        <f>MONTH('Consolidtaed Data'!$F6535)</f>
        <v>5</v>
      </c>
      <c r="S2801" s="9" t="str">
        <f>TEXT(Table3[[#This Row],[Purchase Date]],"MMMM")</f>
        <v>July</v>
      </c>
      <c r="T2801" s="9">
        <f>YEAR('Consolidtaed Data'!$F6535)</f>
        <v>2021</v>
      </c>
    </row>
    <row r="2802" spans="1:20" x14ac:dyDescent="0.3">
      <c r="A2802" s="9" t="s">
        <v>3816</v>
      </c>
      <c r="B2802" s="9" t="s">
        <v>129</v>
      </c>
      <c r="C2802" s="9" t="s">
        <v>249</v>
      </c>
      <c r="D2802" s="9" t="s">
        <v>113</v>
      </c>
      <c r="E2802" s="9" t="s">
        <v>1436</v>
      </c>
      <c r="F2802" s="10">
        <v>44036</v>
      </c>
      <c r="G2802" s="10" t="str">
        <f>VLOOKUP(Table3[[#This Row],[Product ID]],[1]Products!$A:$G,2,0)</f>
        <v>Product 47</v>
      </c>
      <c r="H2802" s="22">
        <v>1</v>
      </c>
      <c r="I2802" s="9">
        <f>VLOOKUP('Consolidtaed Data'!$B7005,[1]Products!$A:$G,4,0)</f>
        <v>1022</v>
      </c>
      <c r="J2802" s="9">
        <f>VLOOKUP('Consolidtaed Data'!$B7005,[1]Products!$A:$G,3,0)</f>
        <v>818</v>
      </c>
      <c r="K2802" s="9">
        <f>'Consolidtaed Data'!$J7005*'Consolidtaed Data'!$H7005</f>
        <v>2610</v>
      </c>
      <c r="L2802" s="9">
        <f>'Consolidtaed Data'!$I7005*'Consolidtaed Data'!$H7005</f>
        <v>3624</v>
      </c>
      <c r="M2802" s="9">
        <f>'Consolidtaed Data'!$L7005-'Consolidtaed Data'!$K7005</f>
        <v>1389</v>
      </c>
      <c r="N2802" s="9" t="str">
        <f>VLOOKUP('Consolidtaed Data'!$C7005,[1]Locations!$A:$O,2,0)</f>
        <v>Fullerton</v>
      </c>
      <c r="O2802" s="9" t="str">
        <f>VLOOKUP('Consolidtaed Data'!$D7005,'[1]Sales People'!$A:$B,2,0)</f>
        <v>Christopher Tucker</v>
      </c>
      <c r="P2802" s="9" t="str">
        <f>VLOOKUP('Consolidtaed Data'!$E7005,[1]Customers!$A:$B,2,0)</f>
        <v>Walter Russell</v>
      </c>
      <c r="Q2802" s="11">
        <f>WEEKDAY('Consolidtaed Data'!$F7005)</f>
        <v>5</v>
      </c>
      <c r="R2802" s="9">
        <f>MONTH('Consolidtaed Data'!$F7005)</f>
        <v>6</v>
      </c>
      <c r="S2802" s="9" t="str">
        <f>TEXT(Table3[[#This Row],[Purchase Date]],"MMMM")</f>
        <v>July</v>
      </c>
      <c r="T2802" s="9">
        <f>YEAR('Consolidtaed Data'!$F7005)</f>
        <v>2021</v>
      </c>
    </row>
    <row r="2803" spans="1:20" x14ac:dyDescent="0.3">
      <c r="A2803" s="9" t="s">
        <v>3817</v>
      </c>
      <c r="B2803" s="9" t="s">
        <v>582</v>
      </c>
      <c r="C2803" s="9" t="s">
        <v>165</v>
      </c>
      <c r="D2803" s="9" t="s">
        <v>315</v>
      </c>
      <c r="E2803" s="9" t="s">
        <v>6621</v>
      </c>
      <c r="F2803" s="10">
        <v>44036</v>
      </c>
      <c r="G2803" s="10" t="str">
        <f>VLOOKUP(Table3[[#This Row],[Product ID]],[1]Products!$A:$G,2,0)</f>
        <v>Product 58</v>
      </c>
      <c r="H2803" s="22">
        <v>1</v>
      </c>
      <c r="I2803" s="9">
        <f>VLOOKUP('Consolidtaed Data'!$B7675,[1]Products!$A:$G,4,0)</f>
        <v>1671</v>
      </c>
      <c r="J2803" s="9">
        <f>VLOOKUP('Consolidtaed Data'!$B7675,[1]Products!$A:$G,3,0)</f>
        <v>1220</v>
      </c>
      <c r="K2803" s="9">
        <f>'Consolidtaed Data'!$J7675*'Consolidtaed Data'!$H7675</f>
        <v>1968</v>
      </c>
      <c r="L2803" s="9">
        <f>'Consolidtaed Data'!$I7675*'Consolidtaed Data'!$H7675</f>
        <v>2734</v>
      </c>
      <c r="M2803" s="9">
        <f>'Consolidtaed Data'!$L7675-'Consolidtaed Data'!$K7675</f>
        <v>1710</v>
      </c>
      <c r="N2803" s="9" t="str">
        <f>VLOOKUP('Consolidtaed Data'!$C7675,[1]Locations!$A:$O,2,0)</f>
        <v>Santa Maria</v>
      </c>
      <c r="O2803" s="9" t="str">
        <f>VLOOKUP('Consolidtaed Data'!$D7675,'[1]Sales People'!$A:$B,2,0)</f>
        <v>Joshua Cook</v>
      </c>
      <c r="P2803" s="9" t="str">
        <f>VLOOKUP('Consolidtaed Data'!$E7675,[1]Customers!$A:$B,2,0)</f>
        <v>Patrick Wells</v>
      </c>
      <c r="Q2803" s="11">
        <f>WEEKDAY('Consolidtaed Data'!$F7675)</f>
        <v>5</v>
      </c>
      <c r="R2803" s="9">
        <f>MONTH('Consolidtaed Data'!$F7675)</f>
        <v>8</v>
      </c>
      <c r="S2803" s="9" t="str">
        <f>TEXT(Table3[[#This Row],[Purchase Date]],"MMMM")</f>
        <v>July</v>
      </c>
      <c r="T2803" s="9">
        <f>YEAR('Consolidtaed Data'!$F7675)</f>
        <v>2021</v>
      </c>
    </row>
    <row r="2804" spans="1:20" x14ac:dyDescent="0.3">
      <c r="A2804" s="9" t="s">
        <v>3818</v>
      </c>
      <c r="B2804" s="9" t="s">
        <v>54</v>
      </c>
      <c r="C2804" s="9" t="s">
        <v>331</v>
      </c>
      <c r="D2804" s="9" t="s">
        <v>35</v>
      </c>
      <c r="E2804" s="9" t="s">
        <v>1272</v>
      </c>
      <c r="F2804" s="10">
        <v>44036</v>
      </c>
      <c r="G2804" s="10" t="str">
        <f>VLOOKUP(Table3[[#This Row],[Product ID]],[1]Products!$A:$G,2,0)</f>
        <v>Product 41</v>
      </c>
      <c r="H2804" s="22">
        <v>2</v>
      </c>
      <c r="I2804" s="9">
        <f>VLOOKUP('Consolidtaed Data'!$B7833,[1]Products!$A:$G,4,0)</f>
        <v>1708</v>
      </c>
      <c r="J2804" s="9">
        <f>VLOOKUP('Consolidtaed Data'!$B7833,[1]Products!$A:$G,3,0)</f>
        <v>871</v>
      </c>
      <c r="K2804" s="9">
        <f>'Consolidtaed Data'!$J7833*'Consolidtaed Data'!$H7833</f>
        <v>873</v>
      </c>
      <c r="L2804" s="9">
        <f>'Consolidtaed Data'!$I7833*'Consolidtaed Data'!$H7833</f>
        <v>1134</v>
      </c>
      <c r="M2804" s="9">
        <f>'Consolidtaed Data'!$L7833-'Consolidtaed Data'!$K7833</f>
        <v>206</v>
      </c>
      <c r="N2804" s="9" t="str">
        <f>VLOOKUP('Consolidtaed Data'!$C7833,[1]Locations!$A:$O,2,0)</f>
        <v>Fremont</v>
      </c>
      <c r="O2804" s="9" t="str">
        <f>VLOOKUP('Consolidtaed Data'!$D7833,'[1]Sales People'!$A:$B,2,0)</f>
        <v>Howard Gardner</v>
      </c>
      <c r="P2804" s="9" t="str">
        <f>VLOOKUP('Consolidtaed Data'!$E7833,[1]Customers!$A:$B,2,0)</f>
        <v>Keith Hamilton</v>
      </c>
      <c r="Q2804" s="11">
        <f>WEEKDAY('Consolidtaed Data'!$F7833)</f>
        <v>4</v>
      </c>
      <c r="R2804" s="9">
        <f>MONTH('Consolidtaed Data'!$F7833)</f>
        <v>8</v>
      </c>
      <c r="S2804" s="9" t="str">
        <f>TEXT(Table3[[#This Row],[Purchase Date]],"MMMM")</f>
        <v>July</v>
      </c>
      <c r="T2804" s="9">
        <f>YEAR('Consolidtaed Data'!$F7833)</f>
        <v>2021</v>
      </c>
    </row>
    <row r="2805" spans="1:20" x14ac:dyDescent="0.3">
      <c r="A2805" s="9" t="s">
        <v>3819</v>
      </c>
      <c r="B2805" s="9" t="s">
        <v>7</v>
      </c>
      <c r="C2805" s="9" t="s">
        <v>104</v>
      </c>
      <c r="D2805" s="9" t="s">
        <v>100</v>
      </c>
      <c r="E2805" s="9" t="s">
        <v>740</v>
      </c>
      <c r="F2805" s="10">
        <v>44037</v>
      </c>
      <c r="G2805" s="10" t="str">
        <f>VLOOKUP(Table3[[#This Row],[Product ID]],[1]Products!$A:$G,2,0)</f>
        <v>Product 77</v>
      </c>
      <c r="H2805" s="22">
        <v>1</v>
      </c>
      <c r="I2805" s="9">
        <f>VLOOKUP('Consolidtaed Data'!$B5655,[1]Products!$A:$G,4,0)</f>
        <v>556</v>
      </c>
      <c r="J2805" s="9">
        <f>VLOOKUP('Consolidtaed Data'!$B5655,[1]Products!$A:$G,3,0)</f>
        <v>395</v>
      </c>
      <c r="K2805" s="9">
        <f>'Consolidtaed Data'!$J5655*'Consolidtaed Data'!$H5655</f>
        <v>455</v>
      </c>
      <c r="L2805" s="9">
        <f>'Consolidtaed Data'!$I5655*'Consolidtaed Data'!$H5655</f>
        <v>799</v>
      </c>
      <c r="M2805" s="9">
        <f>'Consolidtaed Data'!$L5655-'Consolidtaed Data'!$K5655</f>
        <v>1392</v>
      </c>
      <c r="N2805" s="9" t="str">
        <f>VLOOKUP('Consolidtaed Data'!$C5655,[1]Locations!$A:$O,2,0)</f>
        <v>Jurupa Valley</v>
      </c>
      <c r="O2805" s="9" t="str">
        <f>VLOOKUP('Consolidtaed Data'!$D5655,'[1]Sales People'!$A:$B,2,0)</f>
        <v>Joshua Cook</v>
      </c>
      <c r="P2805" s="9" t="str">
        <f>VLOOKUP('Consolidtaed Data'!$E5655,[1]Customers!$A:$B,2,0)</f>
        <v>Victor Dean</v>
      </c>
      <c r="Q2805" s="11">
        <f>WEEKDAY('Consolidtaed Data'!$F5655)</f>
        <v>3</v>
      </c>
      <c r="R2805" s="9">
        <f>MONTH('Consolidtaed Data'!$F5655)</f>
        <v>2</v>
      </c>
      <c r="S2805" s="9" t="str">
        <f>TEXT(Table3[[#This Row],[Purchase Date]],"MMMM")</f>
        <v>July</v>
      </c>
      <c r="T2805" s="9">
        <f>YEAR('Consolidtaed Data'!$F5655)</f>
        <v>2021</v>
      </c>
    </row>
    <row r="2806" spans="1:20" x14ac:dyDescent="0.3">
      <c r="A2806" s="9" t="s">
        <v>3820</v>
      </c>
      <c r="B2806" s="9" t="s">
        <v>62</v>
      </c>
      <c r="C2806" s="9" t="s">
        <v>420</v>
      </c>
      <c r="D2806" s="9" t="s">
        <v>206</v>
      </c>
      <c r="E2806" s="9" t="s">
        <v>316</v>
      </c>
      <c r="F2806" s="10">
        <v>44037</v>
      </c>
      <c r="G2806" s="10" t="str">
        <f>VLOOKUP(Table3[[#This Row],[Product ID]],[1]Products!$A:$G,2,0)</f>
        <v>Product 17</v>
      </c>
      <c r="H2806" s="22">
        <v>1</v>
      </c>
      <c r="I2806" s="9">
        <f>VLOOKUP('Consolidtaed Data'!$B5851,[1]Products!$A:$G,4,0)</f>
        <v>818</v>
      </c>
      <c r="J2806" s="9">
        <f>VLOOKUP('Consolidtaed Data'!$B5851,[1]Products!$A:$G,3,0)</f>
        <v>450</v>
      </c>
      <c r="K2806" s="9">
        <f>'Consolidtaed Data'!$J5851*'Consolidtaed Data'!$H5851</f>
        <v>294</v>
      </c>
      <c r="L2806" s="9">
        <f>'Consolidtaed Data'!$I5851*'Consolidtaed Data'!$H5851</f>
        <v>368</v>
      </c>
      <c r="M2806" s="9">
        <f>'Consolidtaed Data'!$L5851-'Consolidtaed Data'!$K5851</f>
        <v>495</v>
      </c>
      <c r="N2806" s="9" t="str">
        <f>VLOOKUP('Consolidtaed Data'!$C5851,[1]Locations!$A:$O,2,0)</f>
        <v>Santa Clara</v>
      </c>
      <c r="O2806" s="9" t="str">
        <f>VLOOKUP('Consolidtaed Data'!$D5851,'[1]Sales People'!$A:$B,2,0)</f>
        <v>Martin Carr</v>
      </c>
      <c r="P2806" s="9" t="str">
        <f>VLOOKUP('Consolidtaed Data'!$E5851,[1]Customers!$A:$B,2,0)</f>
        <v>Richard Carr</v>
      </c>
      <c r="Q2806" s="11">
        <f>WEEKDAY('Consolidtaed Data'!$F5851)</f>
        <v>1</v>
      </c>
      <c r="R2806" s="9">
        <f>MONTH('Consolidtaed Data'!$F5851)</f>
        <v>3</v>
      </c>
      <c r="S2806" s="9" t="str">
        <f>TEXT(Table3[[#This Row],[Purchase Date]],"MMMM")</f>
        <v>July</v>
      </c>
      <c r="T2806" s="9">
        <f>YEAR('Consolidtaed Data'!$F5851)</f>
        <v>2021</v>
      </c>
    </row>
    <row r="2807" spans="1:20" x14ac:dyDescent="0.3">
      <c r="A2807" s="9" t="s">
        <v>3821</v>
      </c>
      <c r="B2807" s="9" t="s">
        <v>318</v>
      </c>
      <c r="C2807" s="9" t="s">
        <v>635</v>
      </c>
      <c r="D2807" s="9" t="s">
        <v>197</v>
      </c>
      <c r="E2807" s="9" t="s">
        <v>1424</v>
      </c>
      <c r="F2807" s="10">
        <v>44037</v>
      </c>
      <c r="G2807" s="10" t="str">
        <f>VLOOKUP(Table3[[#This Row],[Product ID]],[1]Products!$A:$G,2,0)</f>
        <v>Product 89</v>
      </c>
      <c r="H2807" s="22">
        <v>2</v>
      </c>
      <c r="I2807" s="9">
        <f>VLOOKUP('Consolidtaed Data'!$B6643,[1]Products!$A:$G,4,0)</f>
        <v>1967</v>
      </c>
      <c r="J2807" s="9">
        <f>VLOOKUP('Consolidtaed Data'!$B6643,[1]Products!$A:$G,3,0)</f>
        <v>1397</v>
      </c>
      <c r="K2807" s="9">
        <f>'Consolidtaed Data'!$J6643*'Consolidtaed Data'!$H6643</f>
        <v>79</v>
      </c>
      <c r="L2807" s="9">
        <f>'Consolidtaed Data'!$I6643*'Consolidtaed Data'!$H6643</f>
        <v>127</v>
      </c>
      <c r="M2807" s="9">
        <f>'Consolidtaed Data'!$L6643-'Consolidtaed Data'!$K6643</f>
        <v>1527</v>
      </c>
      <c r="N2807" s="9" t="str">
        <f>VLOOKUP('Consolidtaed Data'!$C6643,[1]Locations!$A:$O,2,0)</f>
        <v>Daly City</v>
      </c>
      <c r="O2807" s="9" t="str">
        <f>VLOOKUP('Consolidtaed Data'!$D6643,'[1]Sales People'!$A:$B,2,0)</f>
        <v>Ryan Welch</v>
      </c>
      <c r="P2807" s="9" t="str">
        <f>VLOOKUP('Consolidtaed Data'!$E6643,[1]Customers!$A:$B,2,0)</f>
        <v>Keith Hamilton</v>
      </c>
      <c r="Q2807" s="11">
        <f>WEEKDAY('Consolidtaed Data'!$F6643)</f>
        <v>6</v>
      </c>
      <c r="R2807" s="9">
        <f>MONTH('Consolidtaed Data'!$F6643)</f>
        <v>5</v>
      </c>
      <c r="S2807" s="9" t="str">
        <f>TEXT(Table3[[#This Row],[Purchase Date]],"MMMM")</f>
        <v>July</v>
      </c>
      <c r="T2807" s="9">
        <f>YEAR('Consolidtaed Data'!$F6643)</f>
        <v>2021</v>
      </c>
    </row>
    <row r="2808" spans="1:20" x14ac:dyDescent="0.3">
      <c r="A2808" s="9" t="s">
        <v>3822</v>
      </c>
      <c r="B2808" s="9" t="s">
        <v>503</v>
      </c>
      <c r="C2808" s="9" t="s">
        <v>352</v>
      </c>
      <c r="D2808" s="9" t="s">
        <v>9</v>
      </c>
      <c r="E2808" s="9" t="s">
        <v>180</v>
      </c>
      <c r="F2808" s="10">
        <v>44037</v>
      </c>
      <c r="G2808" s="10" t="str">
        <f>VLOOKUP(Table3[[#This Row],[Product ID]],[1]Products!$A:$G,2,0)</f>
        <v>Product 99</v>
      </c>
      <c r="H2808" s="22">
        <v>1</v>
      </c>
      <c r="I2808" s="9">
        <f>VLOOKUP('Consolidtaed Data'!$B6864,[1]Products!$A:$G,4,0)</f>
        <v>35</v>
      </c>
      <c r="J2808" s="9">
        <f>VLOOKUP('Consolidtaed Data'!$B6864,[1]Products!$A:$G,3,0)</f>
        <v>22</v>
      </c>
      <c r="K2808" s="9">
        <f>'Consolidtaed Data'!$J6864*'Consolidtaed Data'!$H6864</f>
        <v>1378</v>
      </c>
      <c r="L2808" s="9">
        <f>'Consolidtaed Data'!$I6864*'Consolidtaed Data'!$H6864</f>
        <v>1887</v>
      </c>
      <c r="M2808" s="9">
        <f>'Consolidtaed Data'!$L6864-'Consolidtaed Data'!$K6864</f>
        <v>1018</v>
      </c>
      <c r="N2808" s="9" t="str">
        <f>VLOOKUP('Consolidtaed Data'!$C6864,[1]Locations!$A:$O,2,0)</f>
        <v>Fremont</v>
      </c>
      <c r="O2808" s="9" t="str">
        <f>VLOOKUP('Consolidtaed Data'!$D6864,'[1]Sales People'!$A:$B,2,0)</f>
        <v>Christopher Tucker</v>
      </c>
      <c r="P2808" s="9" t="str">
        <f>VLOOKUP('Consolidtaed Data'!$E6864,[1]Customers!$A:$B,2,0)</f>
        <v>Ralph Kelley</v>
      </c>
      <c r="Q2808" s="11">
        <f>WEEKDAY('Consolidtaed Data'!$F6864)</f>
        <v>2</v>
      </c>
      <c r="R2808" s="9">
        <f>MONTH('Consolidtaed Data'!$F6864)</f>
        <v>6</v>
      </c>
      <c r="S2808" s="9" t="str">
        <f>TEXT(Table3[[#This Row],[Purchase Date]],"MMMM")</f>
        <v>July</v>
      </c>
      <c r="T2808" s="9">
        <f>YEAR('Consolidtaed Data'!$F6864)</f>
        <v>2021</v>
      </c>
    </row>
    <row r="2809" spans="1:20" x14ac:dyDescent="0.3">
      <c r="A2809" s="9" t="s">
        <v>3823</v>
      </c>
      <c r="B2809" s="9" t="s">
        <v>119</v>
      </c>
      <c r="C2809" s="9" t="s">
        <v>295</v>
      </c>
      <c r="D2809" s="9" t="s">
        <v>13</v>
      </c>
      <c r="E2809" s="9" t="s">
        <v>428</v>
      </c>
      <c r="F2809" s="10">
        <v>44037</v>
      </c>
      <c r="G2809" s="10" t="str">
        <f>VLOOKUP(Table3[[#This Row],[Product ID]],[1]Products!$A:$G,2,0)</f>
        <v>Product 67</v>
      </c>
      <c r="H2809" s="22">
        <v>1</v>
      </c>
      <c r="I2809" s="9">
        <f>VLOOKUP('Consolidtaed Data'!$B7358,[1]Products!$A:$G,4,0)</f>
        <v>1380</v>
      </c>
      <c r="J2809" s="9">
        <f>VLOOKUP('Consolidtaed Data'!$B7358,[1]Products!$A:$G,3,0)</f>
        <v>1090</v>
      </c>
      <c r="K2809" s="9">
        <f>'Consolidtaed Data'!$J7358*'Consolidtaed Data'!$H7358</f>
        <v>1291</v>
      </c>
      <c r="L2809" s="9">
        <f>'Consolidtaed Data'!$I7358*'Consolidtaed Data'!$H7358</f>
        <v>2391</v>
      </c>
      <c r="M2809" s="9">
        <f>'Consolidtaed Data'!$L7358-'Consolidtaed Data'!$K7358</f>
        <v>222</v>
      </c>
      <c r="N2809" s="9" t="str">
        <f>VLOOKUP('Consolidtaed Data'!$C7358,[1]Locations!$A:$O,2,0)</f>
        <v>Simi Valley</v>
      </c>
      <c r="O2809" s="9" t="str">
        <f>VLOOKUP('Consolidtaed Data'!$D7358,'[1]Sales People'!$A:$B,2,0)</f>
        <v>Ryan Butler</v>
      </c>
      <c r="P2809" s="9" t="str">
        <f>VLOOKUP('Consolidtaed Data'!$E7358,[1]Customers!$A:$B,2,0)</f>
        <v>Michael Ward</v>
      </c>
      <c r="Q2809" s="11">
        <f>WEEKDAY('Consolidtaed Data'!$F7358)</f>
        <v>2</v>
      </c>
      <c r="R2809" s="9">
        <f>MONTH('Consolidtaed Data'!$F7358)</f>
        <v>7</v>
      </c>
      <c r="S2809" s="9" t="str">
        <f>TEXT(Table3[[#This Row],[Purchase Date]],"MMMM")</f>
        <v>July</v>
      </c>
      <c r="T2809" s="9">
        <f>YEAR('Consolidtaed Data'!$F7358)</f>
        <v>2021</v>
      </c>
    </row>
    <row r="2810" spans="1:20" x14ac:dyDescent="0.3">
      <c r="A2810" s="9" t="s">
        <v>3824</v>
      </c>
      <c r="B2810" s="9" t="s">
        <v>360</v>
      </c>
      <c r="C2810" s="9" t="s">
        <v>405</v>
      </c>
      <c r="D2810" s="9" t="s">
        <v>46</v>
      </c>
      <c r="E2810" s="9" t="s">
        <v>1540</v>
      </c>
      <c r="F2810" s="10">
        <v>44037</v>
      </c>
      <c r="G2810" s="10" t="str">
        <f>VLOOKUP(Table3[[#This Row],[Product ID]],[1]Products!$A:$G,2,0)</f>
        <v>Product 59</v>
      </c>
      <c r="H2810" s="22">
        <v>2</v>
      </c>
      <c r="I2810" s="9">
        <f>VLOOKUP('Consolidtaed Data'!$B7769,[1]Products!$A:$G,4,0)</f>
        <v>1103</v>
      </c>
      <c r="J2810" s="9">
        <f>VLOOKUP('Consolidtaed Data'!$B7769,[1]Products!$A:$G,3,0)</f>
        <v>838</v>
      </c>
      <c r="K2810" s="9">
        <f>'Consolidtaed Data'!$J7769*'Consolidtaed Data'!$H7769</f>
        <v>984</v>
      </c>
      <c r="L2810" s="9">
        <f>'Consolidtaed Data'!$I7769*'Consolidtaed Data'!$H7769</f>
        <v>1367</v>
      </c>
      <c r="M2810" s="9">
        <f>'Consolidtaed Data'!$L7769-'Consolidtaed Data'!$K7769</f>
        <v>46</v>
      </c>
      <c r="N2810" s="9" t="str">
        <f>VLOOKUP('Consolidtaed Data'!$C7769,[1]Locations!$A:$O,2,0)</f>
        <v>Thousand Oaks</v>
      </c>
      <c r="O2810" s="9" t="str">
        <f>VLOOKUP('Consolidtaed Data'!$D7769,'[1]Sales People'!$A:$B,2,0)</f>
        <v>Ernest Wagner</v>
      </c>
      <c r="P2810" s="9" t="str">
        <f>VLOOKUP('Consolidtaed Data'!$E7769,[1]Customers!$A:$B,2,0)</f>
        <v>Todd Watson</v>
      </c>
      <c r="Q2810" s="11">
        <f>WEEKDAY('Consolidtaed Data'!$F7769)</f>
        <v>6</v>
      </c>
      <c r="R2810" s="9">
        <f>MONTH('Consolidtaed Data'!$F7769)</f>
        <v>8</v>
      </c>
      <c r="S2810" s="9" t="str">
        <f>TEXT(Table3[[#This Row],[Purchase Date]],"MMMM")</f>
        <v>July</v>
      </c>
      <c r="T2810" s="9">
        <f>YEAR('Consolidtaed Data'!$F7769)</f>
        <v>2021</v>
      </c>
    </row>
    <row r="2811" spans="1:20" x14ac:dyDescent="0.3">
      <c r="A2811" s="9" t="s">
        <v>3825</v>
      </c>
      <c r="B2811" s="9" t="s">
        <v>125</v>
      </c>
      <c r="C2811" s="9" t="s">
        <v>165</v>
      </c>
      <c r="D2811" s="9" t="s">
        <v>131</v>
      </c>
      <c r="E2811" s="9" t="s">
        <v>1529</v>
      </c>
      <c r="F2811" s="10">
        <v>44037</v>
      </c>
      <c r="G2811" s="10" t="str">
        <f>VLOOKUP(Table3[[#This Row],[Product ID]],[1]Products!$A:$G,2,0)</f>
        <v>Product 40</v>
      </c>
      <c r="H2811" s="22">
        <v>2</v>
      </c>
      <c r="I2811" s="9">
        <f>VLOOKUP('Consolidtaed Data'!$B8025,[1]Products!$A:$G,4,0)</f>
        <v>315</v>
      </c>
      <c r="J2811" s="9">
        <f>VLOOKUP('Consolidtaed Data'!$B8025,[1]Products!$A:$G,3,0)</f>
        <v>208</v>
      </c>
      <c r="K2811" s="9">
        <f>'Consolidtaed Data'!$J8025*'Consolidtaed Data'!$H8025</f>
        <v>1251</v>
      </c>
      <c r="L2811" s="9">
        <f>'Consolidtaed Data'!$I8025*'Consolidtaed Data'!$H8025</f>
        <v>1526</v>
      </c>
      <c r="M2811" s="9">
        <f>'Consolidtaed Data'!$L8025-'Consolidtaed Data'!$K8025</f>
        <v>618</v>
      </c>
      <c r="N2811" s="9" t="str">
        <f>VLOOKUP('Consolidtaed Data'!$C8025,[1]Locations!$A:$O,2,0)</f>
        <v>Santa Clara</v>
      </c>
      <c r="O2811" s="9" t="str">
        <f>VLOOKUP('Consolidtaed Data'!$D8025,'[1]Sales People'!$A:$B,2,0)</f>
        <v>Sean Miller</v>
      </c>
      <c r="P2811" s="9" t="str">
        <f>VLOOKUP('Consolidtaed Data'!$E8025,[1]Customers!$A:$B,2,0)</f>
        <v>Joe Rose</v>
      </c>
      <c r="Q2811" s="11">
        <f>WEEKDAY('Consolidtaed Data'!$F8025)</f>
        <v>6</v>
      </c>
      <c r="R2811" s="9">
        <f>MONTH('Consolidtaed Data'!$F8025)</f>
        <v>9</v>
      </c>
      <c r="S2811" s="9" t="str">
        <f>TEXT(Table3[[#This Row],[Purchase Date]],"MMMM")</f>
        <v>July</v>
      </c>
      <c r="T2811" s="9">
        <f>YEAR('Consolidtaed Data'!$F8025)</f>
        <v>2021</v>
      </c>
    </row>
    <row r="2812" spans="1:20" x14ac:dyDescent="0.3">
      <c r="A2812" s="9" t="s">
        <v>3826</v>
      </c>
      <c r="B2812" s="9" t="s">
        <v>610</v>
      </c>
      <c r="C2812" s="9" t="s">
        <v>152</v>
      </c>
      <c r="D2812" s="9" t="s">
        <v>22</v>
      </c>
      <c r="E2812" s="9" t="s">
        <v>1542</v>
      </c>
      <c r="F2812" s="10">
        <v>44037</v>
      </c>
      <c r="G2812" s="10" t="str">
        <f>VLOOKUP(Table3[[#This Row],[Product ID]],[1]Products!$A:$G,2,0)</f>
        <v>Product 12</v>
      </c>
      <c r="H2812" s="22">
        <v>1</v>
      </c>
      <c r="I2812" s="9">
        <f>VLOOKUP('Consolidtaed Data'!$B8453,[1]Products!$A:$G,4,0)</f>
        <v>112</v>
      </c>
      <c r="J2812" s="9">
        <f>VLOOKUP('Consolidtaed Data'!$B8453,[1]Products!$A:$G,3,0)</f>
        <v>90</v>
      </c>
      <c r="K2812" s="9">
        <f>'Consolidtaed Data'!$J8453*'Consolidtaed Data'!$H8453</f>
        <v>79</v>
      </c>
      <c r="L2812" s="9">
        <f>'Consolidtaed Data'!$I8453*'Consolidtaed Data'!$H8453</f>
        <v>127</v>
      </c>
      <c r="M2812" s="9">
        <f>'Consolidtaed Data'!$L8453-'Consolidtaed Data'!$K8453</f>
        <v>871</v>
      </c>
      <c r="N2812" s="9" t="str">
        <f>VLOOKUP('Consolidtaed Data'!$C8453,[1]Locations!$A:$O,2,0)</f>
        <v>Victorville</v>
      </c>
      <c r="O2812" s="9" t="str">
        <f>VLOOKUP('Consolidtaed Data'!$D8453,'[1]Sales People'!$A:$B,2,0)</f>
        <v>Bobby Russell</v>
      </c>
      <c r="P2812" s="9" t="str">
        <f>VLOOKUP('Consolidtaed Data'!$E8453,[1]Customers!$A:$B,2,0)</f>
        <v>Keith Wheeler</v>
      </c>
      <c r="Q2812" s="11">
        <f>WEEKDAY('Consolidtaed Data'!$F8453)</f>
        <v>2</v>
      </c>
      <c r="R2812" s="9">
        <f>MONTH('Consolidtaed Data'!$F8453)</f>
        <v>10</v>
      </c>
      <c r="S2812" s="9" t="str">
        <f>TEXT(Table3[[#This Row],[Purchase Date]],"MMMM")</f>
        <v>July</v>
      </c>
      <c r="T2812" s="9">
        <f>YEAR('Consolidtaed Data'!$F8453)</f>
        <v>2021</v>
      </c>
    </row>
    <row r="2813" spans="1:20" x14ac:dyDescent="0.3">
      <c r="A2813" s="9" t="s">
        <v>3827</v>
      </c>
      <c r="B2813" s="9" t="s">
        <v>298</v>
      </c>
      <c r="C2813" s="9" t="s">
        <v>196</v>
      </c>
      <c r="D2813" s="9" t="s">
        <v>46</v>
      </c>
      <c r="E2813" s="9" t="s">
        <v>279</v>
      </c>
      <c r="F2813" s="10">
        <v>44037</v>
      </c>
      <c r="G2813" s="10" t="str">
        <f>VLOOKUP(Table3[[#This Row],[Product ID]],[1]Products!$A:$G,2,0)</f>
        <v>Product 53</v>
      </c>
      <c r="H2813" s="22">
        <v>1</v>
      </c>
      <c r="I2813" s="9">
        <f>VLOOKUP('Consolidtaed Data'!$B9061,[1]Products!$A:$G,4,0)</f>
        <v>584</v>
      </c>
      <c r="J2813" s="9">
        <f>VLOOKUP('Consolidtaed Data'!$B9061,[1]Products!$A:$G,3,0)</f>
        <v>420</v>
      </c>
      <c r="K2813" s="9">
        <f>'Consolidtaed Data'!$J9061*'Consolidtaed Data'!$H9061</f>
        <v>4936</v>
      </c>
      <c r="L2813" s="9">
        <f>'Consolidtaed Data'!$I9061*'Consolidtaed Data'!$H9061</f>
        <v>6328</v>
      </c>
      <c r="M2813" s="9">
        <f>'Consolidtaed Data'!$L9061-'Consolidtaed Data'!$K9061</f>
        <v>144</v>
      </c>
      <c r="N2813" s="9" t="str">
        <f>VLOOKUP('Consolidtaed Data'!$C9061,[1]Locations!$A:$O,2,0)</f>
        <v>San Buenaventura (Ventura)</v>
      </c>
      <c r="O2813" s="9" t="str">
        <f>VLOOKUP('Consolidtaed Data'!$D9061,'[1]Sales People'!$A:$B,2,0)</f>
        <v>Joshua Taylor</v>
      </c>
      <c r="P2813" s="9" t="str">
        <f>VLOOKUP('Consolidtaed Data'!$E9061,[1]Customers!$A:$B,2,0)</f>
        <v>Clarence Freeman</v>
      </c>
      <c r="Q2813" s="11">
        <f>WEEKDAY('Consolidtaed Data'!$F9061)</f>
        <v>4</v>
      </c>
      <c r="R2813" s="9">
        <f>MONTH('Consolidtaed Data'!$F9061)</f>
        <v>11</v>
      </c>
      <c r="S2813" s="9" t="str">
        <f>TEXT(Table3[[#This Row],[Purchase Date]],"MMMM")</f>
        <v>July</v>
      </c>
      <c r="T2813" s="9">
        <f>YEAR('Consolidtaed Data'!$F9061)</f>
        <v>2021</v>
      </c>
    </row>
    <row r="2814" spans="1:20" x14ac:dyDescent="0.3">
      <c r="A2814" s="9" t="s">
        <v>3828</v>
      </c>
      <c r="B2814" s="9" t="s">
        <v>238</v>
      </c>
      <c r="C2814" s="9" t="s">
        <v>275</v>
      </c>
      <c r="D2814" s="9" t="s">
        <v>26</v>
      </c>
      <c r="E2814" s="9" t="s">
        <v>569</v>
      </c>
      <c r="F2814" s="10">
        <v>44037</v>
      </c>
      <c r="G2814" s="10" t="str">
        <f>VLOOKUP(Table3[[#This Row],[Product ID]],[1]Products!$A:$G,2,0)</f>
        <v>Product 49</v>
      </c>
      <c r="H2814" s="22">
        <v>1</v>
      </c>
      <c r="I2814" s="9">
        <f>VLOOKUP('Consolidtaed Data'!$B9198,[1]Products!$A:$G,4,0)</f>
        <v>1566</v>
      </c>
      <c r="J2814" s="9">
        <f>VLOOKUP('Consolidtaed Data'!$B9198,[1]Products!$A:$G,3,0)</f>
        <v>1190</v>
      </c>
      <c r="K2814" s="9">
        <f>'Consolidtaed Data'!$J9198*'Consolidtaed Data'!$H9198</f>
        <v>1305</v>
      </c>
      <c r="L2814" s="9">
        <f>'Consolidtaed Data'!$I9198*'Consolidtaed Data'!$H9198</f>
        <v>1812</v>
      </c>
      <c r="M2814" s="9">
        <f>'Consolidtaed Data'!$L9198-'Consolidtaed Data'!$K9198</f>
        <v>560</v>
      </c>
      <c r="N2814" s="9" t="str">
        <f>VLOOKUP('Consolidtaed Data'!$C9198,[1]Locations!$A:$O,2,0)</f>
        <v>Salinas</v>
      </c>
      <c r="O2814" s="9" t="str">
        <f>VLOOKUP('Consolidtaed Data'!$D9198,'[1]Sales People'!$A:$B,2,0)</f>
        <v>Ryan Welch</v>
      </c>
      <c r="P2814" s="9" t="str">
        <f>VLOOKUP('Consolidtaed Data'!$E9198,[1]Customers!$A:$B,2,0)</f>
        <v>Earl Robinson</v>
      </c>
      <c r="Q2814" s="11">
        <f>WEEKDAY('Consolidtaed Data'!$F9198)</f>
        <v>7</v>
      </c>
      <c r="R2814" s="9">
        <f>MONTH('Consolidtaed Data'!$F9198)</f>
        <v>11</v>
      </c>
      <c r="S2814" s="9" t="str">
        <f>TEXT(Table3[[#This Row],[Purchase Date]],"MMMM")</f>
        <v>July</v>
      </c>
      <c r="T2814" s="9">
        <f>YEAR('Consolidtaed Data'!$F9198)</f>
        <v>2021</v>
      </c>
    </row>
    <row r="2815" spans="1:20" x14ac:dyDescent="0.3">
      <c r="A2815" s="9" t="s">
        <v>3829</v>
      </c>
      <c r="B2815" s="9" t="s">
        <v>38</v>
      </c>
      <c r="C2815" s="9" t="s">
        <v>130</v>
      </c>
      <c r="D2815" s="9" t="s">
        <v>272</v>
      </c>
      <c r="E2815" s="9" t="s">
        <v>287</v>
      </c>
      <c r="F2815" s="10">
        <v>44037</v>
      </c>
      <c r="G2815" s="10" t="str">
        <f>VLOOKUP(Table3[[#This Row],[Product ID]],[1]Products!$A:$G,2,0)</f>
        <v>Product 25</v>
      </c>
      <c r="H2815" s="22">
        <v>2</v>
      </c>
      <c r="I2815" s="9">
        <f>VLOOKUP('Consolidtaed Data'!$B9303,[1]Products!$A:$G,4,0)</f>
        <v>667</v>
      </c>
      <c r="J2815" s="9">
        <f>VLOOKUP('Consolidtaed Data'!$B9303,[1]Products!$A:$G,3,0)</f>
        <v>387</v>
      </c>
      <c r="K2815" s="9">
        <f>'Consolidtaed Data'!$J9303*'Consolidtaed Data'!$H9303</f>
        <v>786</v>
      </c>
      <c r="L2815" s="9">
        <f>'Consolidtaed Data'!$I9303*'Consolidtaed Data'!$H9303</f>
        <v>947</v>
      </c>
      <c r="M2815" s="9">
        <f>'Consolidtaed Data'!$L9303-'Consolidtaed Data'!$K9303</f>
        <v>2685</v>
      </c>
      <c r="N2815" s="9" t="str">
        <f>VLOOKUP('Consolidtaed Data'!$C9303,[1]Locations!$A:$O,2,0)</f>
        <v>Irvine</v>
      </c>
      <c r="O2815" s="9" t="str">
        <f>VLOOKUP('Consolidtaed Data'!$D9303,'[1]Sales People'!$A:$B,2,0)</f>
        <v>Joshua Taylor</v>
      </c>
      <c r="P2815" s="9" t="str">
        <f>VLOOKUP('Consolidtaed Data'!$E9303,[1]Customers!$A:$B,2,0)</f>
        <v>William Carpenter</v>
      </c>
      <c r="Q2815" s="11">
        <f>WEEKDAY('Consolidtaed Data'!$F9303)</f>
        <v>7</v>
      </c>
      <c r="R2815" s="9">
        <f>MONTH('Consolidtaed Data'!$F9303)</f>
        <v>12</v>
      </c>
      <c r="S2815" s="9" t="str">
        <f>TEXT(Table3[[#This Row],[Purchase Date]],"MMMM")</f>
        <v>July</v>
      </c>
      <c r="T2815" s="9">
        <f>YEAR('Consolidtaed Data'!$F9303)</f>
        <v>2021</v>
      </c>
    </row>
    <row r="2816" spans="1:20" x14ac:dyDescent="0.3">
      <c r="A2816" s="9" t="s">
        <v>3830</v>
      </c>
      <c r="B2816" s="9" t="s">
        <v>136</v>
      </c>
      <c r="C2816" s="9" t="s">
        <v>423</v>
      </c>
      <c r="D2816" s="9" t="s">
        <v>43</v>
      </c>
      <c r="E2816" s="9" t="s">
        <v>934</v>
      </c>
      <c r="F2816" s="10">
        <v>44037</v>
      </c>
      <c r="G2816" s="10" t="str">
        <f>VLOOKUP(Table3[[#This Row],[Product ID]],[1]Products!$A:$G,2,0)</f>
        <v>Product 2</v>
      </c>
      <c r="H2816" s="22">
        <v>1</v>
      </c>
      <c r="I2816" s="9">
        <f>VLOOKUP('Consolidtaed Data'!$B9583,[1]Products!$A:$G,4,0)</f>
        <v>2410</v>
      </c>
      <c r="J2816" s="9">
        <f>VLOOKUP('Consolidtaed Data'!$B9583,[1]Products!$A:$G,3,0)</f>
        <v>1518</v>
      </c>
      <c r="K2816" s="9">
        <f>'Consolidtaed Data'!$J9583*'Consolidtaed Data'!$H9583</f>
        <v>1363</v>
      </c>
      <c r="L2816" s="9">
        <f>'Consolidtaed Data'!$I9583*'Consolidtaed Data'!$H9583</f>
        <v>1725</v>
      </c>
      <c r="M2816" s="9">
        <f>'Consolidtaed Data'!$L9583-'Consolidtaed Data'!$K9583</f>
        <v>22</v>
      </c>
      <c r="N2816" s="9" t="str">
        <f>VLOOKUP('Consolidtaed Data'!$C9583,[1]Locations!$A:$O,2,0)</f>
        <v>Escondido</v>
      </c>
      <c r="O2816" s="9" t="str">
        <f>VLOOKUP('Consolidtaed Data'!$D9583,'[1]Sales People'!$A:$B,2,0)</f>
        <v>Kevin Butler</v>
      </c>
      <c r="P2816" s="9" t="str">
        <f>VLOOKUP('Consolidtaed Data'!$E9583,[1]Customers!$A:$B,2,0)</f>
        <v>Alan Green</v>
      </c>
      <c r="Q2816" s="11">
        <f>WEEKDAY('Consolidtaed Data'!$F9583)</f>
        <v>7</v>
      </c>
      <c r="R2816" s="9">
        <f>MONTH('Consolidtaed Data'!$F9583)</f>
        <v>12</v>
      </c>
      <c r="S2816" s="9" t="str">
        <f>TEXT(Table3[[#This Row],[Purchase Date]],"MMMM")</f>
        <v>July</v>
      </c>
      <c r="T2816" s="9">
        <f>YEAR('Consolidtaed Data'!$F9583)</f>
        <v>2021</v>
      </c>
    </row>
    <row r="2817" spans="1:20" x14ac:dyDescent="0.3">
      <c r="A2817" s="9" t="s">
        <v>3831</v>
      </c>
      <c r="B2817" s="9" t="s">
        <v>349</v>
      </c>
      <c r="C2817" s="9" t="s">
        <v>421</v>
      </c>
      <c r="D2817" s="9" t="s">
        <v>64</v>
      </c>
      <c r="E2817" s="9" t="s">
        <v>1574</v>
      </c>
      <c r="F2817" s="10">
        <v>44038</v>
      </c>
      <c r="G2817" s="10" t="str">
        <f>VLOOKUP(Table3[[#This Row],[Product ID]],[1]Products!$A:$G,2,0)</f>
        <v>Product 60</v>
      </c>
      <c r="H2817" s="22">
        <v>4</v>
      </c>
      <c r="I2817" s="9">
        <f>VLOOKUP('Consolidtaed Data'!$B5036,[1]Products!$A:$G,4,0)</f>
        <v>1725</v>
      </c>
      <c r="J2817" s="9">
        <f>VLOOKUP('Consolidtaed Data'!$B5036,[1]Products!$A:$G,3,0)</f>
        <v>1363</v>
      </c>
      <c r="K2817" s="9">
        <f>'Consolidtaed Data'!$J5036*'Consolidtaed Data'!$H5036</f>
        <v>683</v>
      </c>
      <c r="L2817" s="9">
        <f>'Consolidtaed Data'!$I5036*'Consolidtaed Data'!$H5036</f>
        <v>1119</v>
      </c>
      <c r="M2817" s="9">
        <f>'Consolidtaed Data'!$L5036-'Consolidtaed Data'!$K5036</f>
        <v>613</v>
      </c>
      <c r="N2817" s="9" t="str">
        <f>VLOOKUP('Consolidtaed Data'!$C5036,[1]Locations!$A:$O,2,0)</f>
        <v>Richmond</v>
      </c>
      <c r="O2817" s="9" t="str">
        <f>VLOOKUP('Consolidtaed Data'!$D5036,'[1]Sales People'!$A:$B,2,0)</f>
        <v>Joe Sims</v>
      </c>
      <c r="P2817" s="9" t="str">
        <f>VLOOKUP('Consolidtaed Data'!$E5036,[1]Customers!$A:$B,2,0)</f>
        <v>Billy Cook</v>
      </c>
      <c r="Q2817" s="11">
        <f>WEEKDAY('Consolidtaed Data'!$F5036)</f>
        <v>3</v>
      </c>
      <c r="R2817" s="9">
        <f>MONTH('Consolidtaed Data'!$F5036)</f>
        <v>1</v>
      </c>
      <c r="S2817" s="9" t="str">
        <f>TEXT(Table3[[#This Row],[Purchase Date]],"MMMM")</f>
        <v>July</v>
      </c>
      <c r="T2817" s="9">
        <f>YEAR('Consolidtaed Data'!$F5036)</f>
        <v>2021</v>
      </c>
    </row>
    <row r="2818" spans="1:20" x14ac:dyDescent="0.3">
      <c r="A2818" s="9" t="s">
        <v>3832</v>
      </c>
      <c r="B2818" s="9" t="s">
        <v>33</v>
      </c>
      <c r="C2818" s="9" t="s">
        <v>504</v>
      </c>
      <c r="D2818" s="9" t="s">
        <v>161</v>
      </c>
      <c r="E2818" s="9" t="s">
        <v>1961</v>
      </c>
      <c r="F2818" s="10">
        <v>44038</v>
      </c>
      <c r="G2818" s="10" t="str">
        <f>VLOOKUP(Table3[[#This Row],[Product ID]],[1]Products!$A:$G,2,0)</f>
        <v>Product 29</v>
      </c>
      <c r="H2818" s="22">
        <v>2</v>
      </c>
      <c r="I2818" s="9">
        <f>VLOOKUP('Consolidtaed Data'!$B5429,[1]Products!$A:$G,4,0)</f>
        <v>136</v>
      </c>
      <c r="J2818" s="9">
        <f>VLOOKUP('Consolidtaed Data'!$B5429,[1]Products!$A:$G,3,0)</f>
        <v>72</v>
      </c>
      <c r="K2818" s="9">
        <f>'Consolidtaed Data'!$J5429*'Consolidtaed Data'!$H5429</f>
        <v>269</v>
      </c>
      <c r="L2818" s="9">
        <f>'Consolidtaed Data'!$I5429*'Consolidtaed Data'!$H5429</f>
        <v>368</v>
      </c>
      <c r="M2818" s="9">
        <f>'Consolidtaed Data'!$L5429-'Consolidtaed Data'!$K5429</f>
        <v>1784</v>
      </c>
      <c r="N2818" s="9" t="str">
        <f>VLOOKUP('Consolidtaed Data'!$C5429,[1]Locations!$A:$O,2,0)</f>
        <v>Santa Rosa</v>
      </c>
      <c r="O2818" s="9" t="str">
        <f>VLOOKUP('Consolidtaed Data'!$D5429,'[1]Sales People'!$A:$B,2,0)</f>
        <v>Patrick Ruiz</v>
      </c>
      <c r="P2818" s="9" t="str">
        <f>VLOOKUP('Consolidtaed Data'!$E5429,[1]Customers!$A:$B,2,0)</f>
        <v>Jonathan Lynch</v>
      </c>
      <c r="Q2818" s="11">
        <f>WEEKDAY('Consolidtaed Data'!$F5429)</f>
        <v>6</v>
      </c>
      <c r="R2818" s="9">
        <f>MONTH('Consolidtaed Data'!$F5429)</f>
        <v>2</v>
      </c>
      <c r="S2818" s="9" t="str">
        <f>TEXT(Table3[[#This Row],[Purchase Date]],"MMMM")</f>
        <v>July</v>
      </c>
      <c r="T2818" s="9">
        <f>YEAR('Consolidtaed Data'!$F5429)</f>
        <v>2021</v>
      </c>
    </row>
    <row r="2819" spans="1:20" x14ac:dyDescent="0.3">
      <c r="A2819" s="9" t="s">
        <v>3833</v>
      </c>
      <c r="B2819" s="9" t="s">
        <v>112</v>
      </c>
      <c r="C2819" s="9" t="s">
        <v>201</v>
      </c>
      <c r="D2819" s="9" t="s">
        <v>83</v>
      </c>
      <c r="E2819" s="9" t="s">
        <v>538</v>
      </c>
      <c r="F2819" s="10">
        <v>44038</v>
      </c>
      <c r="G2819" s="10" t="str">
        <f>VLOOKUP(Table3[[#This Row],[Product ID]],[1]Products!$A:$G,2,0)</f>
        <v>Product 7</v>
      </c>
      <c r="H2819" s="22">
        <v>1</v>
      </c>
      <c r="I2819" s="9">
        <f>VLOOKUP('Consolidtaed Data'!$B6104,[1]Products!$A:$G,4,0)</f>
        <v>913</v>
      </c>
      <c r="J2819" s="9">
        <f>VLOOKUP('Consolidtaed Data'!$B6104,[1]Products!$A:$G,3,0)</f>
        <v>584</v>
      </c>
      <c r="K2819" s="9">
        <f>'Consolidtaed Data'!$J6104*'Consolidtaed Data'!$H6104</f>
        <v>5596</v>
      </c>
      <c r="L2819" s="9">
        <f>'Consolidtaed Data'!$I6104*'Consolidtaed Data'!$H6104</f>
        <v>9176</v>
      </c>
      <c r="M2819" s="9">
        <f>'Consolidtaed Data'!$L6104-'Consolidtaed Data'!$K6104</f>
        <v>492</v>
      </c>
      <c r="N2819" s="9" t="str">
        <f>VLOOKUP('Consolidtaed Data'!$C6104,[1]Locations!$A:$O,2,0)</f>
        <v>Temecula</v>
      </c>
      <c r="O2819" s="9" t="str">
        <f>VLOOKUP('Consolidtaed Data'!$D6104,'[1]Sales People'!$A:$B,2,0)</f>
        <v>Howard Sims</v>
      </c>
      <c r="P2819" s="9" t="str">
        <f>VLOOKUP('Consolidtaed Data'!$E6104,[1]Customers!$A:$B,2,0)</f>
        <v>Clarence Austin</v>
      </c>
      <c r="Q2819" s="11">
        <f>WEEKDAY('Consolidtaed Data'!$F6104)</f>
        <v>7</v>
      </c>
      <c r="R2819" s="9">
        <f>MONTH('Consolidtaed Data'!$F6104)</f>
        <v>4</v>
      </c>
      <c r="S2819" s="9" t="str">
        <f>TEXT(Table3[[#This Row],[Purchase Date]],"MMMM")</f>
        <v>July</v>
      </c>
      <c r="T2819" s="9">
        <f>YEAR('Consolidtaed Data'!$F6104)</f>
        <v>2021</v>
      </c>
    </row>
    <row r="2820" spans="1:20" x14ac:dyDescent="0.3">
      <c r="A2820" s="9" t="s">
        <v>3834</v>
      </c>
      <c r="B2820" s="9" t="s">
        <v>182</v>
      </c>
      <c r="C2820" s="9" t="s">
        <v>90</v>
      </c>
      <c r="D2820" s="9" t="s">
        <v>161</v>
      </c>
      <c r="E2820" s="9" t="s">
        <v>644</v>
      </c>
      <c r="F2820" s="10">
        <v>44038</v>
      </c>
      <c r="G2820" s="10" t="str">
        <f>VLOOKUP(Table3[[#This Row],[Product ID]],[1]Products!$A:$G,2,0)</f>
        <v>Product 9</v>
      </c>
      <c r="H2820" s="22">
        <v>1</v>
      </c>
      <c r="I2820" s="9">
        <f>VLOOKUP('Consolidtaed Data'!$B6293,[1]Products!$A:$G,4,0)</f>
        <v>1380</v>
      </c>
      <c r="J2820" s="9">
        <f>VLOOKUP('Consolidtaed Data'!$B6293,[1]Products!$A:$G,3,0)</f>
        <v>1090</v>
      </c>
      <c r="K2820" s="9">
        <f>'Consolidtaed Data'!$J6293*'Consolidtaed Data'!$H6293</f>
        <v>376</v>
      </c>
      <c r="L2820" s="9">
        <f>'Consolidtaed Data'!$I6293*'Consolidtaed Data'!$H6293</f>
        <v>458</v>
      </c>
      <c r="M2820" s="9">
        <f>'Consolidtaed Data'!$L6293-'Consolidtaed Data'!$K6293</f>
        <v>3308</v>
      </c>
      <c r="N2820" s="9" t="str">
        <f>VLOOKUP('Consolidtaed Data'!$C6293,[1]Locations!$A:$O,2,0)</f>
        <v>Fremont</v>
      </c>
      <c r="O2820" s="9" t="str">
        <f>VLOOKUP('Consolidtaed Data'!$D6293,'[1]Sales People'!$A:$B,2,0)</f>
        <v>Christopher Tucker</v>
      </c>
      <c r="P2820" s="9" t="str">
        <f>VLOOKUP('Consolidtaed Data'!$E6293,[1]Customers!$A:$B,2,0)</f>
        <v>Eric Bradley</v>
      </c>
      <c r="Q2820" s="11">
        <f>WEEKDAY('Consolidtaed Data'!$F6293)</f>
        <v>5</v>
      </c>
      <c r="R2820" s="9">
        <f>MONTH('Consolidtaed Data'!$F6293)</f>
        <v>4</v>
      </c>
      <c r="S2820" s="9" t="str">
        <f>TEXT(Table3[[#This Row],[Purchase Date]],"MMMM")</f>
        <v>July</v>
      </c>
      <c r="T2820" s="9">
        <f>YEAR('Consolidtaed Data'!$F6293)</f>
        <v>2021</v>
      </c>
    </row>
    <row r="2821" spans="1:20" x14ac:dyDescent="0.3">
      <c r="A2821" s="9" t="s">
        <v>3835</v>
      </c>
      <c r="B2821" s="9" t="s">
        <v>294</v>
      </c>
      <c r="C2821" s="9" t="s">
        <v>140</v>
      </c>
      <c r="D2821" s="9" t="s">
        <v>80</v>
      </c>
      <c r="E2821" s="9" t="s">
        <v>236</v>
      </c>
      <c r="F2821" s="10">
        <v>44038</v>
      </c>
      <c r="G2821" s="10" t="str">
        <f>VLOOKUP(Table3[[#This Row],[Product ID]],[1]Products!$A:$G,2,0)</f>
        <v>Product 51</v>
      </c>
      <c r="H2821" s="22">
        <v>3</v>
      </c>
      <c r="I2821" s="9">
        <f>VLOOKUP('Consolidtaed Data'!$B6317,[1]Products!$A:$G,4,0)</f>
        <v>2410</v>
      </c>
      <c r="J2821" s="9">
        <f>VLOOKUP('Consolidtaed Data'!$B6317,[1]Products!$A:$G,3,0)</f>
        <v>1518</v>
      </c>
      <c r="K2821" s="9">
        <f>'Consolidtaed Data'!$J6317*'Consolidtaed Data'!$H6317</f>
        <v>1227</v>
      </c>
      <c r="L2821" s="9">
        <f>'Consolidtaed Data'!$I6317*'Consolidtaed Data'!$H6317</f>
        <v>2451</v>
      </c>
      <c r="M2821" s="9">
        <f>'Consolidtaed Data'!$L6317-'Consolidtaed Data'!$K6317</f>
        <v>82</v>
      </c>
      <c r="N2821" s="9" t="str">
        <f>VLOOKUP('Consolidtaed Data'!$C6317,[1]Locations!$A:$O,2,0)</f>
        <v>Vista</v>
      </c>
      <c r="O2821" s="9" t="str">
        <f>VLOOKUP('Consolidtaed Data'!$D6317,'[1]Sales People'!$A:$B,2,0)</f>
        <v>Henry Nelson</v>
      </c>
      <c r="P2821" s="9" t="str">
        <f>VLOOKUP('Consolidtaed Data'!$E6317,[1]Customers!$A:$B,2,0)</f>
        <v>Gregory Boyd</v>
      </c>
      <c r="Q2821" s="11">
        <f>WEEKDAY('Consolidtaed Data'!$F6317)</f>
        <v>7</v>
      </c>
      <c r="R2821" s="9">
        <f>MONTH('Consolidtaed Data'!$F6317)</f>
        <v>4</v>
      </c>
      <c r="S2821" s="9" t="str">
        <f>TEXT(Table3[[#This Row],[Purchase Date]],"MMMM")</f>
        <v>July</v>
      </c>
      <c r="T2821" s="9">
        <f>YEAR('Consolidtaed Data'!$F6317)</f>
        <v>2021</v>
      </c>
    </row>
    <row r="2822" spans="1:20" x14ac:dyDescent="0.3">
      <c r="A2822" s="9" t="s">
        <v>3836</v>
      </c>
      <c r="B2822" s="9" t="s">
        <v>15</v>
      </c>
      <c r="C2822" s="9" t="s">
        <v>201</v>
      </c>
      <c r="D2822" s="9" t="s">
        <v>13</v>
      </c>
      <c r="E2822" s="9" t="s">
        <v>2733</v>
      </c>
      <c r="F2822" s="10">
        <v>44038</v>
      </c>
      <c r="G2822" s="10" t="str">
        <f>VLOOKUP(Table3[[#This Row],[Product ID]],[1]Products!$A:$G,2,0)</f>
        <v>Product 38</v>
      </c>
      <c r="H2822" s="22">
        <v>1</v>
      </c>
      <c r="I2822" s="9">
        <f>VLOOKUP('Consolidtaed Data'!$B6435,[1]Products!$A:$G,4,0)</f>
        <v>1351</v>
      </c>
      <c r="J2822" s="9">
        <f>VLOOKUP('Consolidtaed Data'!$B6435,[1]Products!$A:$G,3,0)</f>
        <v>1108</v>
      </c>
      <c r="K2822" s="9">
        <f>'Consolidtaed Data'!$J6435*'Consolidtaed Data'!$H6435</f>
        <v>900</v>
      </c>
      <c r="L2822" s="9">
        <f>'Consolidtaed Data'!$I6435*'Consolidtaed Data'!$H6435</f>
        <v>1500</v>
      </c>
      <c r="M2822" s="9">
        <f>'Consolidtaed Data'!$L6435-'Consolidtaed Data'!$K6435</f>
        <v>3776</v>
      </c>
      <c r="N2822" s="9" t="str">
        <f>VLOOKUP('Consolidtaed Data'!$C6435,[1]Locations!$A:$O,2,0)</f>
        <v>Roseville</v>
      </c>
      <c r="O2822" s="9" t="str">
        <f>VLOOKUP('Consolidtaed Data'!$D6435,'[1]Sales People'!$A:$B,2,0)</f>
        <v>Howard Sims</v>
      </c>
      <c r="P2822" s="9" t="str">
        <f>VLOOKUP('Consolidtaed Data'!$E6435,[1]Customers!$A:$B,2,0)</f>
        <v>Martin Berry</v>
      </c>
      <c r="Q2822" s="11">
        <f>WEEKDAY('Consolidtaed Data'!$F6435)</f>
        <v>3</v>
      </c>
      <c r="R2822" s="9">
        <f>MONTH('Consolidtaed Data'!$F6435)</f>
        <v>5</v>
      </c>
      <c r="S2822" s="9" t="str">
        <f>TEXT(Table3[[#This Row],[Purchase Date]],"MMMM")</f>
        <v>July</v>
      </c>
      <c r="T2822" s="9">
        <f>YEAR('Consolidtaed Data'!$F6435)</f>
        <v>2021</v>
      </c>
    </row>
    <row r="2823" spans="1:20" x14ac:dyDescent="0.3">
      <c r="A2823" s="9" t="s">
        <v>3837</v>
      </c>
      <c r="B2823" s="9" t="s">
        <v>234</v>
      </c>
      <c r="C2823" s="9" t="s">
        <v>67</v>
      </c>
      <c r="D2823" s="9" t="s">
        <v>161</v>
      </c>
      <c r="E2823" s="9" t="s">
        <v>2892</v>
      </c>
      <c r="F2823" s="10">
        <v>44038</v>
      </c>
      <c r="G2823" s="10" t="str">
        <f>VLOOKUP(Table3[[#This Row],[Product ID]],[1]Products!$A:$G,2,0)</f>
        <v>Product 54</v>
      </c>
      <c r="H2823" s="22">
        <v>1</v>
      </c>
      <c r="I2823" s="9">
        <f>VLOOKUP('Consolidtaed Data'!$B6468,[1]Products!$A:$G,4,0)</f>
        <v>817</v>
      </c>
      <c r="J2823" s="9">
        <f>VLOOKUP('Consolidtaed Data'!$B6468,[1]Products!$A:$G,3,0)</f>
        <v>409</v>
      </c>
      <c r="K2823" s="9">
        <f>'Consolidtaed Data'!$J6468*'Consolidtaed Data'!$H6468</f>
        <v>2642</v>
      </c>
      <c r="L2823" s="9">
        <f>'Consolidtaed Data'!$I6468*'Consolidtaed Data'!$H6468</f>
        <v>3944</v>
      </c>
      <c r="M2823" s="9">
        <f>'Consolidtaed Data'!$L6468-'Consolidtaed Data'!$K6468</f>
        <v>345</v>
      </c>
      <c r="N2823" s="9" t="str">
        <f>VLOOKUP('Consolidtaed Data'!$C6468,[1]Locations!$A:$O,2,0)</f>
        <v>Glendale</v>
      </c>
      <c r="O2823" s="9" t="str">
        <f>VLOOKUP('Consolidtaed Data'!$D6468,'[1]Sales People'!$A:$B,2,0)</f>
        <v>Howard Sims</v>
      </c>
      <c r="P2823" s="9" t="str">
        <f>VLOOKUP('Consolidtaed Data'!$E6468,[1]Customers!$A:$B,2,0)</f>
        <v>Kevin Willis</v>
      </c>
      <c r="Q2823" s="11">
        <f>WEEKDAY('Consolidtaed Data'!$F6468)</f>
        <v>5</v>
      </c>
      <c r="R2823" s="9">
        <f>MONTH('Consolidtaed Data'!$F6468)</f>
        <v>5</v>
      </c>
      <c r="S2823" s="9" t="str">
        <f>TEXT(Table3[[#This Row],[Purchase Date]],"MMMM")</f>
        <v>July</v>
      </c>
      <c r="T2823" s="9">
        <f>YEAR('Consolidtaed Data'!$F6468)</f>
        <v>2021</v>
      </c>
    </row>
    <row r="2824" spans="1:20" x14ac:dyDescent="0.3">
      <c r="A2824" s="9" t="s">
        <v>3838</v>
      </c>
      <c r="B2824" s="9" t="s">
        <v>503</v>
      </c>
      <c r="C2824" s="9" t="s">
        <v>564</v>
      </c>
      <c r="D2824" s="9" t="s">
        <v>153</v>
      </c>
      <c r="E2824" s="9" t="s">
        <v>448</v>
      </c>
      <c r="F2824" s="10">
        <v>44038</v>
      </c>
      <c r="G2824" s="10" t="str">
        <f>VLOOKUP(Table3[[#This Row],[Product ID]],[1]Products!$A:$G,2,0)</f>
        <v>Product 99</v>
      </c>
      <c r="H2824" s="22">
        <v>4</v>
      </c>
      <c r="I2824" s="9">
        <f>VLOOKUP('Consolidtaed Data'!$B6954,[1]Products!$A:$G,4,0)</f>
        <v>530</v>
      </c>
      <c r="J2824" s="9">
        <f>VLOOKUP('Consolidtaed Data'!$B6954,[1]Products!$A:$G,3,0)</f>
        <v>435</v>
      </c>
      <c r="K2824" s="9">
        <f>'Consolidtaed Data'!$J6954*'Consolidtaed Data'!$H6954</f>
        <v>2610</v>
      </c>
      <c r="L2824" s="9">
        <f>'Consolidtaed Data'!$I6954*'Consolidtaed Data'!$H6954</f>
        <v>3624</v>
      </c>
      <c r="M2824" s="9">
        <f>'Consolidtaed Data'!$L6954-'Consolidtaed Data'!$K6954</f>
        <v>534</v>
      </c>
      <c r="N2824" s="9" t="str">
        <f>VLOOKUP('Consolidtaed Data'!$C6954,[1]Locations!$A:$O,2,0)</f>
        <v>Burbank</v>
      </c>
      <c r="O2824" s="9" t="str">
        <f>VLOOKUP('Consolidtaed Data'!$D6954,'[1]Sales People'!$A:$B,2,0)</f>
        <v>Carl Elliott</v>
      </c>
      <c r="P2824" s="9" t="str">
        <f>VLOOKUP('Consolidtaed Data'!$E6954,[1]Customers!$A:$B,2,0)</f>
        <v>Fred Bryant</v>
      </c>
      <c r="Q2824" s="11">
        <f>WEEKDAY('Consolidtaed Data'!$F6954)</f>
        <v>1</v>
      </c>
      <c r="R2824" s="9">
        <f>MONTH('Consolidtaed Data'!$F6954)</f>
        <v>6</v>
      </c>
      <c r="S2824" s="9" t="str">
        <f>TEXT(Table3[[#This Row],[Purchase Date]],"MMMM")</f>
        <v>July</v>
      </c>
      <c r="T2824" s="9">
        <f>YEAR('Consolidtaed Data'!$F6954)</f>
        <v>2021</v>
      </c>
    </row>
    <row r="2825" spans="1:20" x14ac:dyDescent="0.3">
      <c r="A2825" s="9" t="s">
        <v>3839</v>
      </c>
      <c r="B2825" s="9" t="s">
        <v>238</v>
      </c>
      <c r="C2825" s="9" t="s">
        <v>289</v>
      </c>
      <c r="D2825" s="9" t="s">
        <v>83</v>
      </c>
      <c r="E2825" s="9" t="s">
        <v>917</v>
      </c>
      <c r="F2825" s="10">
        <v>44038</v>
      </c>
      <c r="G2825" s="10" t="str">
        <f>VLOOKUP(Table3[[#This Row],[Product ID]],[1]Products!$A:$G,2,0)</f>
        <v>Product 49</v>
      </c>
      <c r="H2825" s="22">
        <v>4</v>
      </c>
      <c r="I2825" s="9">
        <f>VLOOKUP('Consolidtaed Data'!$B7291,[1]Products!$A:$G,4,0)</f>
        <v>1367</v>
      </c>
      <c r="J2825" s="9">
        <f>VLOOKUP('Consolidtaed Data'!$B7291,[1]Products!$A:$G,3,0)</f>
        <v>984</v>
      </c>
      <c r="K2825" s="9">
        <f>'Consolidtaed Data'!$J7291*'Consolidtaed Data'!$H7291</f>
        <v>562</v>
      </c>
      <c r="L2825" s="9">
        <f>'Consolidtaed Data'!$I7291*'Consolidtaed Data'!$H7291</f>
        <v>826</v>
      </c>
      <c r="M2825" s="9">
        <f>'Consolidtaed Data'!$L7291-'Consolidtaed Data'!$K7291</f>
        <v>436</v>
      </c>
      <c r="N2825" s="9" t="str">
        <f>VLOOKUP('Consolidtaed Data'!$C7291,[1]Locations!$A:$O,2,0)</f>
        <v>Downey</v>
      </c>
      <c r="O2825" s="9" t="str">
        <f>VLOOKUP('Consolidtaed Data'!$D7291,'[1]Sales People'!$A:$B,2,0)</f>
        <v>Scott Clark</v>
      </c>
      <c r="P2825" s="9" t="str">
        <f>VLOOKUP('Consolidtaed Data'!$E7291,[1]Customers!$A:$B,2,0)</f>
        <v>Carl Martin</v>
      </c>
      <c r="Q2825" s="11">
        <f>WEEKDAY('Consolidtaed Data'!$F7291)</f>
        <v>4</v>
      </c>
      <c r="R2825" s="9">
        <f>MONTH('Consolidtaed Data'!$F7291)</f>
        <v>7</v>
      </c>
      <c r="S2825" s="9" t="str">
        <f>TEXT(Table3[[#This Row],[Purchase Date]],"MMMM")</f>
        <v>July</v>
      </c>
      <c r="T2825" s="9">
        <f>YEAR('Consolidtaed Data'!$F7291)</f>
        <v>2021</v>
      </c>
    </row>
    <row r="2826" spans="1:20" x14ac:dyDescent="0.3">
      <c r="A2826" s="9" t="s">
        <v>3840</v>
      </c>
      <c r="B2826" s="9" t="s">
        <v>311</v>
      </c>
      <c r="C2826" s="9" t="s">
        <v>186</v>
      </c>
      <c r="D2826" s="9" t="s">
        <v>91</v>
      </c>
      <c r="E2826" s="9" t="s">
        <v>751</v>
      </c>
      <c r="F2826" s="10">
        <v>44038</v>
      </c>
      <c r="G2826" s="10" t="str">
        <f>VLOOKUP(Table3[[#This Row],[Product ID]],[1]Products!$A:$G,2,0)</f>
        <v>Product 33</v>
      </c>
      <c r="H2826" s="22">
        <v>3</v>
      </c>
      <c r="I2826" s="9">
        <f>VLOOKUP('Consolidtaed Data'!$B9221,[1]Products!$A:$G,4,0)</f>
        <v>530</v>
      </c>
      <c r="J2826" s="9">
        <f>VLOOKUP('Consolidtaed Data'!$B9221,[1]Products!$A:$G,3,0)</f>
        <v>424</v>
      </c>
      <c r="K2826" s="9">
        <f>'Consolidtaed Data'!$J9221*'Consolidtaed Data'!$H9221</f>
        <v>1044</v>
      </c>
      <c r="L2826" s="9">
        <f>'Consolidtaed Data'!$I9221*'Consolidtaed Data'!$H9221</f>
        <v>1899</v>
      </c>
      <c r="M2826" s="9">
        <f>'Consolidtaed Data'!$L9221-'Consolidtaed Data'!$K9221</f>
        <v>246</v>
      </c>
      <c r="N2826" s="9" t="str">
        <f>VLOOKUP('Consolidtaed Data'!$C9221,[1]Locations!$A:$O,2,0)</f>
        <v>Visalia</v>
      </c>
      <c r="O2826" s="9" t="str">
        <f>VLOOKUP('Consolidtaed Data'!$D9221,'[1]Sales People'!$A:$B,2,0)</f>
        <v>Kevin Butler</v>
      </c>
      <c r="P2826" s="9" t="str">
        <f>VLOOKUP('Consolidtaed Data'!$E9221,[1]Customers!$A:$B,2,0)</f>
        <v>Anthony Chapman</v>
      </c>
      <c r="Q2826" s="11">
        <f>WEEKDAY('Consolidtaed Data'!$F9221)</f>
        <v>2</v>
      </c>
      <c r="R2826" s="9">
        <f>MONTH('Consolidtaed Data'!$F9221)</f>
        <v>11</v>
      </c>
      <c r="S2826" s="9" t="str">
        <f>TEXT(Table3[[#This Row],[Purchase Date]],"MMMM")</f>
        <v>July</v>
      </c>
      <c r="T2826" s="9">
        <f>YEAR('Consolidtaed Data'!$F9221)</f>
        <v>2021</v>
      </c>
    </row>
    <row r="2827" spans="1:20" x14ac:dyDescent="0.3">
      <c r="A2827" s="9" t="s">
        <v>3841</v>
      </c>
      <c r="B2827" s="9" t="s">
        <v>151</v>
      </c>
      <c r="C2827" s="9" t="s">
        <v>223</v>
      </c>
      <c r="D2827" s="9" t="s">
        <v>206</v>
      </c>
      <c r="E2827" s="9" t="s">
        <v>584</v>
      </c>
      <c r="F2827" s="10">
        <v>44039</v>
      </c>
      <c r="G2827" s="10" t="str">
        <f>VLOOKUP(Table3[[#This Row],[Product ID]],[1]Products!$A:$G,2,0)</f>
        <v>Product 94</v>
      </c>
      <c r="H2827" s="22">
        <v>1</v>
      </c>
      <c r="I2827" s="9">
        <f>VLOOKUP('Consolidtaed Data'!$B4837,[1]Products!$A:$G,4,0)</f>
        <v>1812</v>
      </c>
      <c r="J2827" s="9">
        <f>VLOOKUP('Consolidtaed Data'!$B4837,[1]Products!$A:$G,3,0)</f>
        <v>1305</v>
      </c>
      <c r="K2827" s="9">
        <f>'Consolidtaed Data'!$J4837*'Consolidtaed Data'!$H4837</f>
        <v>1301</v>
      </c>
      <c r="L2827" s="9">
        <f>'Consolidtaed Data'!$I4837*'Consolidtaed Data'!$H4837</f>
        <v>1587</v>
      </c>
      <c r="M2827" s="9">
        <f>'Consolidtaed Data'!$L4837-'Consolidtaed Data'!$K4837</f>
        <v>1108</v>
      </c>
      <c r="N2827" s="9" t="str">
        <f>VLOOKUP('Consolidtaed Data'!$C4837,[1]Locations!$A:$O,2,0)</f>
        <v>Modesto</v>
      </c>
      <c r="O2827" s="9" t="str">
        <f>VLOOKUP('Consolidtaed Data'!$D4837,'[1]Sales People'!$A:$B,2,0)</f>
        <v>Kevin Butler</v>
      </c>
      <c r="P2827" s="9" t="str">
        <f>VLOOKUP('Consolidtaed Data'!$E4837,[1]Customers!$A:$B,2,0)</f>
        <v>Gregory Ramirez</v>
      </c>
      <c r="Q2827" s="11">
        <f>WEEKDAY('Consolidtaed Data'!$F4837)</f>
        <v>2</v>
      </c>
      <c r="R2827" s="9">
        <f>MONTH('Consolidtaed Data'!$F4837)</f>
        <v>12</v>
      </c>
      <c r="S2827" s="9" t="str">
        <f>TEXT(Table3[[#This Row],[Purchase Date]],"MMMM")</f>
        <v>July</v>
      </c>
      <c r="T2827" s="9">
        <f>YEAR('Consolidtaed Data'!$F4837)</f>
        <v>2020</v>
      </c>
    </row>
    <row r="2828" spans="1:20" x14ac:dyDescent="0.3">
      <c r="A2828" s="9" t="s">
        <v>3842</v>
      </c>
      <c r="B2828" s="9" t="s">
        <v>24</v>
      </c>
      <c r="C2828" s="9" t="s">
        <v>249</v>
      </c>
      <c r="D2828" s="9" t="s">
        <v>235</v>
      </c>
      <c r="E2828" s="9" t="s">
        <v>6095</v>
      </c>
      <c r="F2828" s="10">
        <v>44039</v>
      </c>
      <c r="G2828" s="10" t="str">
        <f>VLOOKUP(Table3[[#This Row],[Product ID]],[1]Products!$A:$G,2,0)</f>
        <v>Product 6</v>
      </c>
      <c r="H2828" s="22">
        <v>1</v>
      </c>
      <c r="I2828" s="9">
        <f>VLOOKUP('Consolidtaed Data'!$B5072,[1]Products!$A:$G,4,0)</f>
        <v>1809</v>
      </c>
      <c r="J2828" s="9">
        <f>VLOOKUP('Consolidtaed Data'!$B5072,[1]Products!$A:$G,3,0)</f>
        <v>1067</v>
      </c>
      <c r="K2828" s="9">
        <f>'Consolidtaed Data'!$J5072*'Consolidtaed Data'!$H5072</f>
        <v>389</v>
      </c>
      <c r="L2828" s="9">
        <f>'Consolidtaed Data'!$I5072*'Consolidtaed Data'!$H5072</f>
        <v>637</v>
      </c>
      <c r="M2828" s="9">
        <f>'Consolidtaed Data'!$L5072-'Consolidtaed Data'!$K5072</f>
        <v>275</v>
      </c>
      <c r="N2828" s="9" t="str">
        <f>VLOOKUP('Consolidtaed Data'!$C5072,[1]Locations!$A:$O,2,0)</f>
        <v>Murrieta</v>
      </c>
      <c r="O2828" s="9" t="str">
        <f>VLOOKUP('Consolidtaed Data'!$D5072,'[1]Sales People'!$A:$B,2,0)</f>
        <v>Patrick Ruiz</v>
      </c>
      <c r="P2828" s="9" t="str">
        <f>VLOOKUP('Consolidtaed Data'!$E5072,[1]Customers!$A:$B,2,0)</f>
        <v>Peter Gilbert</v>
      </c>
      <c r="Q2828" s="11">
        <f>WEEKDAY('Consolidtaed Data'!$F5072)</f>
        <v>5</v>
      </c>
      <c r="R2828" s="9">
        <f>MONTH('Consolidtaed Data'!$F5072)</f>
        <v>1</v>
      </c>
      <c r="S2828" s="9" t="str">
        <f>TEXT(Table3[[#This Row],[Purchase Date]],"MMMM")</f>
        <v>July</v>
      </c>
      <c r="T2828" s="9">
        <f>YEAR('Consolidtaed Data'!$F5072)</f>
        <v>2021</v>
      </c>
    </row>
    <row r="2829" spans="1:20" x14ac:dyDescent="0.3">
      <c r="A2829" s="9" t="s">
        <v>3843</v>
      </c>
      <c r="B2829" s="9" t="s">
        <v>340</v>
      </c>
      <c r="C2829" s="9" t="s">
        <v>228</v>
      </c>
      <c r="D2829" s="9" t="s">
        <v>193</v>
      </c>
      <c r="E2829" s="9" t="s">
        <v>1601</v>
      </c>
      <c r="F2829" s="10">
        <v>44039</v>
      </c>
      <c r="G2829" s="10" t="str">
        <f>VLOOKUP(Table3[[#This Row],[Product ID]],[1]Products!$A:$G,2,0)</f>
        <v>Product 34</v>
      </c>
      <c r="H2829" s="22">
        <v>1</v>
      </c>
      <c r="I2829" s="9">
        <f>VLOOKUP('Consolidtaed Data'!$B5303,[1]Products!$A:$G,4,0)</f>
        <v>530</v>
      </c>
      <c r="J2829" s="9">
        <f>VLOOKUP('Consolidtaed Data'!$B5303,[1]Products!$A:$G,3,0)</f>
        <v>435</v>
      </c>
      <c r="K2829" s="9">
        <f>'Consolidtaed Data'!$J5303*'Consolidtaed Data'!$H5303</f>
        <v>1636</v>
      </c>
      <c r="L2829" s="9">
        <f>'Consolidtaed Data'!$I5303*'Consolidtaed Data'!$H5303</f>
        <v>3268</v>
      </c>
      <c r="M2829" s="9">
        <f>'Consolidtaed Data'!$L5303-'Consolidtaed Data'!$K5303</f>
        <v>280</v>
      </c>
      <c r="N2829" s="9" t="str">
        <f>VLOOKUP('Consolidtaed Data'!$C5303,[1]Locations!$A:$O,2,0)</f>
        <v>Glendale</v>
      </c>
      <c r="O2829" s="9" t="str">
        <f>VLOOKUP('Consolidtaed Data'!$D5303,'[1]Sales People'!$A:$B,2,0)</f>
        <v>Brian Thomas</v>
      </c>
      <c r="P2829" s="9" t="str">
        <f>VLOOKUP('Consolidtaed Data'!$E5303,[1]Customers!$A:$B,2,0)</f>
        <v>Shawn Day</v>
      </c>
      <c r="Q2829" s="11">
        <f>WEEKDAY('Consolidtaed Data'!$F5303)</f>
        <v>3</v>
      </c>
      <c r="R2829" s="9">
        <f>MONTH('Consolidtaed Data'!$F5303)</f>
        <v>1</v>
      </c>
      <c r="S2829" s="9" t="str">
        <f>TEXT(Table3[[#This Row],[Purchase Date]],"MMMM")</f>
        <v>July</v>
      </c>
      <c r="T2829" s="9">
        <f>YEAR('Consolidtaed Data'!$F5303)</f>
        <v>2021</v>
      </c>
    </row>
    <row r="2830" spans="1:20" x14ac:dyDescent="0.3">
      <c r="A2830" s="9" t="s">
        <v>3844</v>
      </c>
      <c r="B2830" s="9" t="s">
        <v>209</v>
      </c>
      <c r="C2830" s="9" t="s">
        <v>344</v>
      </c>
      <c r="D2830" s="9" t="s">
        <v>143</v>
      </c>
      <c r="E2830" s="9" t="s">
        <v>1042</v>
      </c>
      <c r="F2830" s="10">
        <v>44039</v>
      </c>
      <c r="G2830" s="10" t="str">
        <f>VLOOKUP(Table3[[#This Row],[Product ID]],[1]Products!$A:$G,2,0)</f>
        <v>Product 86</v>
      </c>
      <c r="H2830" s="22">
        <v>2</v>
      </c>
      <c r="I2830" s="9">
        <f>VLOOKUP('Consolidtaed Data'!$B5512,[1]Products!$A:$G,4,0)</f>
        <v>545</v>
      </c>
      <c r="J2830" s="9">
        <f>VLOOKUP('Consolidtaed Data'!$B5512,[1]Products!$A:$G,3,0)</f>
        <v>425</v>
      </c>
      <c r="K2830" s="9">
        <f>'Consolidtaed Data'!$J5512*'Consolidtaed Data'!$H5512</f>
        <v>2108</v>
      </c>
      <c r="L2830" s="9">
        <f>'Consolidtaed Data'!$I5512*'Consolidtaed Data'!$H5512</f>
        <v>2810</v>
      </c>
      <c r="M2830" s="9">
        <f>'Consolidtaed Data'!$L5512-'Consolidtaed Data'!$K5512</f>
        <v>993</v>
      </c>
      <c r="N2830" s="9" t="str">
        <f>VLOOKUP('Consolidtaed Data'!$C5512,[1]Locations!$A:$O,2,0)</f>
        <v>Glendale</v>
      </c>
      <c r="O2830" s="9" t="str">
        <f>VLOOKUP('Consolidtaed Data'!$D5512,'[1]Sales People'!$A:$B,2,0)</f>
        <v>Clarence Fox</v>
      </c>
      <c r="P2830" s="9" t="str">
        <f>VLOOKUP('Consolidtaed Data'!$E5512,[1]Customers!$A:$B,2,0)</f>
        <v>Jesse Garrett</v>
      </c>
      <c r="Q2830" s="11">
        <f>WEEKDAY('Consolidtaed Data'!$F5512)</f>
        <v>5</v>
      </c>
      <c r="R2830" s="9">
        <f>MONTH('Consolidtaed Data'!$F5512)</f>
        <v>2</v>
      </c>
      <c r="S2830" s="9" t="str">
        <f>TEXT(Table3[[#This Row],[Purchase Date]],"MMMM")</f>
        <v>July</v>
      </c>
      <c r="T2830" s="9">
        <f>YEAR('Consolidtaed Data'!$F5512)</f>
        <v>2021</v>
      </c>
    </row>
    <row r="2831" spans="1:20" x14ac:dyDescent="0.3">
      <c r="A2831" s="9" t="s">
        <v>3845</v>
      </c>
      <c r="B2831" s="9" t="s">
        <v>336</v>
      </c>
      <c r="C2831" s="9" t="s">
        <v>564</v>
      </c>
      <c r="D2831" s="9" t="s">
        <v>143</v>
      </c>
      <c r="E2831" s="9" t="s">
        <v>671</v>
      </c>
      <c r="F2831" s="10">
        <v>44039</v>
      </c>
      <c r="G2831" s="10" t="str">
        <f>VLOOKUP(Table3[[#This Row],[Product ID]],[1]Products!$A:$G,2,0)</f>
        <v>Product 78</v>
      </c>
      <c r="H2831" s="22">
        <v>1</v>
      </c>
      <c r="I2831" s="9">
        <f>VLOOKUP('Consolidtaed Data'!$B5837,[1]Products!$A:$G,4,0)</f>
        <v>2182</v>
      </c>
      <c r="J2831" s="9">
        <f>VLOOKUP('Consolidtaed Data'!$B5837,[1]Products!$A:$G,3,0)</f>
        <v>1200</v>
      </c>
      <c r="K2831" s="9">
        <f>'Consolidtaed Data'!$J5837*'Consolidtaed Data'!$H5837</f>
        <v>540</v>
      </c>
      <c r="L2831" s="9">
        <f>'Consolidtaed Data'!$I5837*'Consolidtaed Data'!$H5837</f>
        <v>871</v>
      </c>
      <c r="M2831" s="9">
        <f>'Consolidtaed Data'!$L5837-'Consolidtaed Data'!$K5837</f>
        <v>344</v>
      </c>
      <c r="N2831" s="9" t="str">
        <f>VLOOKUP('Consolidtaed Data'!$C5837,[1]Locations!$A:$O,2,0)</f>
        <v>Richmond</v>
      </c>
      <c r="O2831" s="9" t="str">
        <f>VLOOKUP('Consolidtaed Data'!$D5837,'[1]Sales People'!$A:$B,2,0)</f>
        <v>Martin Carr</v>
      </c>
      <c r="P2831" s="9" t="str">
        <f>VLOOKUP('Consolidtaed Data'!$E5837,[1]Customers!$A:$B,2,0)</f>
        <v>Kevin Wood</v>
      </c>
      <c r="Q2831" s="11">
        <f>WEEKDAY('Consolidtaed Data'!$F5837)</f>
        <v>7</v>
      </c>
      <c r="R2831" s="9">
        <f>MONTH('Consolidtaed Data'!$F5837)</f>
        <v>3</v>
      </c>
      <c r="S2831" s="9" t="str">
        <f>TEXT(Table3[[#This Row],[Purchase Date]],"MMMM")</f>
        <v>July</v>
      </c>
      <c r="T2831" s="9">
        <f>YEAR('Consolidtaed Data'!$F5837)</f>
        <v>2021</v>
      </c>
    </row>
    <row r="2832" spans="1:20" x14ac:dyDescent="0.3">
      <c r="A2832" s="9" t="s">
        <v>3846</v>
      </c>
      <c r="B2832" s="9" t="s">
        <v>390</v>
      </c>
      <c r="C2832" s="9" t="s">
        <v>439</v>
      </c>
      <c r="D2832" s="9" t="s">
        <v>73</v>
      </c>
      <c r="E2832" s="9" t="s">
        <v>217</v>
      </c>
      <c r="F2832" s="10">
        <v>44039</v>
      </c>
      <c r="G2832" s="10" t="str">
        <f>VLOOKUP(Table3[[#This Row],[Product ID]],[1]Products!$A:$G,2,0)</f>
        <v>Product 48</v>
      </c>
      <c r="H2832" s="22">
        <v>1</v>
      </c>
      <c r="I2832" s="9">
        <f>VLOOKUP('Consolidtaed Data'!$B5951,[1]Products!$A:$G,4,0)</f>
        <v>368</v>
      </c>
      <c r="J2832" s="9">
        <f>VLOOKUP('Consolidtaed Data'!$B5951,[1]Products!$A:$G,3,0)</f>
        <v>269</v>
      </c>
      <c r="K2832" s="9">
        <f>'Consolidtaed Data'!$J5951*'Consolidtaed Data'!$H5951</f>
        <v>79</v>
      </c>
      <c r="L2832" s="9">
        <f>'Consolidtaed Data'!$I5951*'Consolidtaed Data'!$H5951</f>
        <v>127</v>
      </c>
      <c r="M2832" s="9">
        <f>'Consolidtaed Data'!$L5951-'Consolidtaed Data'!$K5951</f>
        <v>874</v>
      </c>
      <c r="N2832" s="9" t="str">
        <f>VLOOKUP('Consolidtaed Data'!$C5951,[1]Locations!$A:$O,2,0)</f>
        <v>Los Angeles</v>
      </c>
      <c r="O2832" s="9" t="str">
        <f>VLOOKUP('Consolidtaed Data'!$D5951,'[1]Sales People'!$A:$B,2,0)</f>
        <v>Howard Gardner</v>
      </c>
      <c r="P2832" s="9" t="str">
        <f>VLOOKUP('Consolidtaed Data'!$E5951,[1]Customers!$A:$B,2,0)</f>
        <v>Ernest Knight</v>
      </c>
      <c r="Q2832" s="11">
        <f>WEEKDAY('Consolidtaed Data'!$F5951)</f>
        <v>1</v>
      </c>
      <c r="R2832" s="9">
        <f>MONTH('Consolidtaed Data'!$F5951)</f>
        <v>3</v>
      </c>
      <c r="S2832" s="9" t="str">
        <f>TEXT(Table3[[#This Row],[Purchase Date]],"MMMM")</f>
        <v>July</v>
      </c>
      <c r="T2832" s="9">
        <f>YEAR('Consolidtaed Data'!$F5951)</f>
        <v>2021</v>
      </c>
    </row>
    <row r="2833" spans="1:20" x14ac:dyDescent="0.3">
      <c r="A2833" s="9" t="s">
        <v>3847</v>
      </c>
      <c r="B2833" s="9" t="s">
        <v>360</v>
      </c>
      <c r="C2833" s="9" t="s">
        <v>30</v>
      </c>
      <c r="D2833" s="9" t="s">
        <v>374</v>
      </c>
      <c r="E2833" s="9" t="s">
        <v>2440</v>
      </c>
      <c r="F2833" s="10">
        <v>44039</v>
      </c>
      <c r="G2833" s="10" t="str">
        <f>VLOOKUP(Table3[[#This Row],[Product ID]],[1]Products!$A:$G,2,0)</f>
        <v>Product 59</v>
      </c>
      <c r="H2833" s="22">
        <v>2</v>
      </c>
      <c r="I2833" s="9">
        <f>VLOOKUP('Consolidtaed Data'!$B6381,[1]Products!$A:$G,4,0)</f>
        <v>136</v>
      </c>
      <c r="J2833" s="9">
        <f>VLOOKUP('Consolidtaed Data'!$B6381,[1]Products!$A:$G,3,0)</f>
        <v>72</v>
      </c>
      <c r="K2833" s="9">
        <f>'Consolidtaed Data'!$J6381*'Consolidtaed Data'!$H6381</f>
        <v>376</v>
      </c>
      <c r="L2833" s="9">
        <f>'Consolidtaed Data'!$I6381*'Consolidtaed Data'!$H6381</f>
        <v>458</v>
      </c>
      <c r="M2833" s="9">
        <f>'Consolidtaed Data'!$L6381-'Consolidtaed Data'!$K6381</f>
        <v>280</v>
      </c>
      <c r="N2833" s="9" t="str">
        <f>VLOOKUP('Consolidtaed Data'!$C6381,[1]Locations!$A:$O,2,0)</f>
        <v>San Buenaventura (Ventura)</v>
      </c>
      <c r="O2833" s="9" t="str">
        <f>VLOOKUP('Consolidtaed Data'!$D6381,'[1]Sales People'!$A:$B,2,0)</f>
        <v>Roger Robertson</v>
      </c>
      <c r="P2833" s="9" t="str">
        <f>VLOOKUP('Consolidtaed Data'!$E6381,[1]Customers!$A:$B,2,0)</f>
        <v>Steve Hunt</v>
      </c>
      <c r="Q2833" s="11">
        <f>WEEKDAY('Consolidtaed Data'!$F6381)</f>
        <v>5</v>
      </c>
      <c r="R2833" s="9">
        <f>MONTH('Consolidtaed Data'!$F6381)</f>
        <v>4</v>
      </c>
      <c r="S2833" s="9" t="str">
        <f>TEXT(Table3[[#This Row],[Purchase Date]],"MMMM")</f>
        <v>July</v>
      </c>
      <c r="T2833" s="9">
        <f>YEAR('Consolidtaed Data'!$F6381)</f>
        <v>2021</v>
      </c>
    </row>
    <row r="2834" spans="1:20" x14ac:dyDescent="0.3">
      <c r="A2834" s="9" t="s">
        <v>3848</v>
      </c>
      <c r="B2834" s="9" t="s">
        <v>168</v>
      </c>
      <c r="C2834" s="9" t="s">
        <v>201</v>
      </c>
      <c r="D2834" s="9" t="s">
        <v>149</v>
      </c>
      <c r="E2834" s="9" t="s">
        <v>2328</v>
      </c>
      <c r="F2834" s="10">
        <v>44039</v>
      </c>
      <c r="G2834" s="10" t="str">
        <f>VLOOKUP(Table3[[#This Row],[Product ID]],[1]Products!$A:$G,2,0)</f>
        <v>Product 26</v>
      </c>
      <c r="H2834" s="22">
        <v>2</v>
      </c>
      <c r="I2834" s="9">
        <f>VLOOKUP('Consolidtaed Data'!$B6775,[1]Products!$A:$G,4,0)</f>
        <v>545</v>
      </c>
      <c r="J2834" s="9">
        <f>VLOOKUP('Consolidtaed Data'!$B6775,[1]Products!$A:$G,3,0)</f>
        <v>425</v>
      </c>
      <c r="K2834" s="9">
        <f>'Consolidtaed Data'!$J6775*'Consolidtaed Data'!$H6775</f>
        <v>1234</v>
      </c>
      <c r="L2834" s="9">
        <f>'Consolidtaed Data'!$I6775*'Consolidtaed Data'!$H6775</f>
        <v>1582</v>
      </c>
      <c r="M2834" s="9">
        <f>'Consolidtaed Data'!$L6775-'Consolidtaed Data'!$K6775</f>
        <v>496</v>
      </c>
      <c r="N2834" s="9" t="str">
        <f>VLOOKUP('Consolidtaed Data'!$C6775,[1]Locations!$A:$O,2,0)</f>
        <v>Escondido</v>
      </c>
      <c r="O2834" s="9" t="str">
        <f>VLOOKUP('Consolidtaed Data'!$D6775,'[1]Sales People'!$A:$B,2,0)</f>
        <v>Patrick Ruiz</v>
      </c>
      <c r="P2834" s="9" t="str">
        <f>VLOOKUP('Consolidtaed Data'!$E6775,[1]Customers!$A:$B,2,0)</f>
        <v>Steve Stewart</v>
      </c>
      <c r="Q2834" s="11">
        <f>WEEKDAY('Consolidtaed Data'!$F6775)</f>
        <v>2</v>
      </c>
      <c r="R2834" s="9">
        <f>MONTH('Consolidtaed Data'!$F6775)</f>
        <v>5</v>
      </c>
      <c r="S2834" s="9" t="str">
        <f>TEXT(Table3[[#This Row],[Purchase Date]],"MMMM")</f>
        <v>July</v>
      </c>
      <c r="T2834" s="9">
        <f>YEAR('Consolidtaed Data'!$F6775)</f>
        <v>2021</v>
      </c>
    </row>
    <row r="2835" spans="1:20" x14ac:dyDescent="0.3">
      <c r="A2835" s="9" t="s">
        <v>3849</v>
      </c>
      <c r="B2835" s="9" t="s">
        <v>156</v>
      </c>
      <c r="C2835" s="9" t="s">
        <v>178</v>
      </c>
      <c r="D2835" s="9" t="s">
        <v>56</v>
      </c>
      <c r="E2835" s="9" t="s">
        <v>367</v>
      </c>
      <c r="F2835" s="10">
        <v>44039</v>
      </c>
      <c r="G2835" s="10" t="str">
        <f>VLOOKUP(Table3[[#This Row],[Product ID]],[1]Products!$A:$G,2,0)</f>
        <v>Product 21</v>
      </c>
      <c r="H2835" s="22">
        <v>1</v>
      </c>
      <c r="I2835" s="9">
        <f>VLOOKUP('Consolidtaed Data'!$B7564,[1]Products!$A:$G,4,0)</f>
        <v>880</v>
      </c>
      <c r="J2835" s="9">
        <f>VLOOKUP('Consolidtaed Data'!$B7564,[1]Products!$A:$G,3,0)</f>
        <v>634</v>
      </c>
      <c r="K2835" s="9">
        <f>'Consolidtaed Data'!$J7564*'Consolidtaed Data'!$H7564</f>
        <v>683</v>
      </c>
      <c r="L2835" s="9">
        <f>'Consolidtaed Data'!$I7564*'Consolidtaed Data'!$H7564</f>
        <v>1119</v>
      </c>
      <c r="M2835" s="9">
        <f>'Consolidtaed Data'!$L7564-'Consolidtaed Data'!$K7564</f>
        <v>408</v>
      </c>
      <c r="N2835" s="9" t="str">
        <f>VLOOKUP('Consolidtaed Data'!$C7564,[1]Locations!$A:$O,2,0)</f>
        <v>San Bernardino</v>
      </c>
      <c r="O2835" s="9" t="str">
        <f>VLOOKUP('Consolidtaed Data'!$D7564,'[1]Sales People'!$A:$B,2,0)</f>
        <v>Christopher Tucker</v>
      </c>
      <c r="P2835" s="9" t="str">
        <f>VLOOKUP('Consolidtaed Data'!$E7564,[1]Customers!$A:$B,2,0)</f>
        <v>Louis Mccoy</v>
      </c>
      <c r="Q2835" s="11">
        <f>WEEKDAY('Consolidtaed Data'!$F7564)</f>
        <v>5</v>
      </c>
      <c r="R2835" s="9">
        <f>MONTH('Consolidtaed Data'!$F7564)</f>
        <v>7</v>
      </c>
      <c r="S2835" s="9" t="str">
        <f>TEXT(Table3[[#This Row],[Purchase Date]],"MMMM")</f>
        <v>July</v>
      </c>
      <c r="T2835" s="9">
        <f>YEAR('Consolidtaed Data'!$F7564)</f>
        <v>2021</v>
      </c>
    </row>
    <row r="2836" spans="1:20" x14ac:dyDescent="0.3">
      <c r="A2836" s="9" t="s">
        <v>3850</v>
      </c>
      <c r="B2836" s="9" t="s">
        <v>107</v>
      </c>
      <c r="C2836" s="9" t="s">
        <v>223</v>
      </c>
      <c r="D2836" s="9" t="s">
        <v>105</v>
      </c>
      <c r="E2836" s="9" t="s">
        <v>4517</v>
      </c>
      <c r="F2836" s="10">
        <v>44039</v>
      </c>
      <c r="G2836" s="10" t="str">
        <f>VLOOKUP(Table3[[#This Row],[Product ID]],[1]Products!$A:$G,2,0)</f>
        <v>Product 52</v>
      </c>
      <c r="H2836" s="22">
        <v>4</v>
      </c>
      <c r="I2836" s="9">
        <f>VLOOKUP('Consolidtaed Data'!$B7781,[1]Products!$A:$G,4,0)</f>
        <v>1708</v>
      </c>
      <c r="J2836" s="9">
        <f>VLOOKUP('Consolidtaed Data'!$B7781,[1]Products!$A:$G,3,0)</f>
        <v>871</v>
      </c>
      <c r="K2836" s="9">
        <f>'Consolidtaed Data'!$J7781*'Consolidtaed Data'!$H7781</f>
        <v>1965</v>
      </c>
      <c r="L2836" s="9">
        <f>'Consolidtaed Data'!$I7781*'Consolidtaed Data'!$H7781</f>
        <v>2396</v>
      </c>
      <c r="M2836" s="9">
        <f>'Consolidtaed Data'!$L7781-'Consolidtaed Data'!$K7781</f>
        <v>246</v>
      </c>
      <c r="N2836" s="9" t="str">
        <f>VLOOKUP('Consolidtaed Data'!$C7781,[1]Locations!$A:$O,2,0)</f>
        <v>Concord</v>
      </c>
      <c r="O2836" s="9" t="str">
        <f>VLOOKUP('Consolidtaed Data'!$D7781,'[1]Sales People'!$A:$B,2,0)</f>
        <v>Ernest Wheeler</v>
      </c>
      <c r="P2836" s="9" t="str">
        <f>VLOOKUP('Consolidtaed Data'!$E7781,[1]Customers!$A:$B,2,0)</f>
        <v>Albert Cunningham</v>
      </c>
      <c r="Q2836" s="11">
        <f>WEEKDAY('Consolidtaed Data'!$F7781)</f>
        <v>7</v>
      </c>
      <c r="R2836" s="9">
        <f>MONTH('Consolidtaed Data'!$F7781)</f>
        <v>8</v>
      </c>
      <c r="S2836" s="9" t="str">
        <f>TEXT(Table3[[#This Row],[Purchase Date]],"MMMM")</f>
        <v>July</v>
      </c>
      <c r="T2836" s="9">
        <f>YEAR('Consolidtaed Data'!$F7781)</f>
        <v>2021</v>
      </c>
    </row>
    <row r="2837" spans="1:20" x14ac:dyDescent="0.3">
      <c r="A2837" s="9" t="s">
        <v>3851</v>
      </c>
      <c r="B2837" s="9" t="s">
        <v>373</v>
      </c>
      <c r="C2837" s="9" t="s">
        <v>469</v>
      </c>
      <c r="D2837" s="9" t="s">
        <v>281</v>
      </c>
      <c r="E2837" s="9" t="s">
        <v>2074</v>
      </c>
      <c r="F2837" s="10">
        <v>44039</v>
      </c>
      <c r="G2837" s="10" t="str">
        <f>VLOOKUP(Table3[[#This Row],[Product ID]],[1]Products!$A:$G,2,0)</f>
        <v>Product 66</v>
      </c>
      <c r="H2837" s="22">
        <v>1</v>
      </c>
      <c r="I2837" s="9">
        <f>VLOOKUP('Consolidtaed Data'!$B7909,[1]Products!$A:$G,4,0)</f>
        <v>368</v>
      </c>
      <c r="J2837" s="9">
        <f>VLOOKUP('Consolidtaed Data'!$B7909,[1]Products!$A:$G,3,0)</f>
        <v>294</v>
      </c>
      <c r="K2837" s="9">
        <f>'Consolidtaed Data'!$J7909*'Consolidtaed Data'!$H7909</f>
        <v>510</v>
      </c>
      <c r="L2837" s="9">
        <f>'Consolidtaed Data'!$I7909*'Consolidtaed Data'!$H7909</f>
        <v>784</v>
      </c>
      <c r="M2837" s="9">
        <f>'Consolidtaed Data'!$L7909-'Consolidtaed Data'!$K7909</f>
        <v>246</v>
      </c>
      <c r="N2837" s="9" t="str">
        <f>VLOOKUP('Consolidtaed Data'!$C7909,[1]Locations!$A:$O,2,0)</f>
        <v>Elk Grove</v>
      </c>
      <c r="O2837" s="9" t="str">
        <f>VLOOKUP('Consolidtaed Data'!$D7909,'[1]Sales People'!$A:$B,2,0)</f>
        <v>Brian Davis</v>
      </c>
      <c r="P2837" s="9" t="str">
        <f>VLOOKUP('Consolidtaed Data'!$E7909,[1]Customers!$A:$B,2,0)</f>
        <v>Timothy Lawrence</v>
      </c>
      <c r="Q2837" s="11">
        <f>WEEKDAY('Consolidtaed Data'!$F7909)</f>
        <v>3</v>
      </c>
      <c r="R2837" s="9">
        <f>MONTH('Consolidtaed Data'!$F7909)</f>
        <v>8</v>
      </c>
      <c r="S2837" s="9" t="str">
        <f>TEXT(Table3[[#This Row],[Purchase Date]],"MMMM")</f>
        <v>July</v>
      </c>
      <c r="T2837" s="9">
        <f>YEAR('Consolidtaed Data'!$F7909)</f>
        <v>2021</v>
      </c>
    </row>
    <row r="2838" spans="1:20" x14ac:dyDescent="0.3">
      <c r="A2838" s="9" t="s">
        <v>3852</v>
      </c>
      <c r="B2838" s="9" t="s">
        <v>156</v>
      </c>
      <c r="C2838" s="9" t="s">
        <v>469</v>
      </c>
      <c r="D2838" s="9" t="s">
        <v>229</v>
      </c>
      <c r="E2838" s="9" t="s">
        <v>1289</v>
      </c>
      <c r="F2838" s="10">
        <v>44039</v>
      </c>
      <c r="G2838" s="10" t="str">
        <f>VLOOKUP(Table3[[#This Row],[Product ID]],[1]Products!$A:$G,2,0)</f>
        <v>Product 21</v>
      </c>
      <c r="H2838" s="22">
        <v>4</v>
      </c>
      <c r="I2838" s="9">
        <f>VLOOKUP('Consolidtaed Data'!$B8013,[1]Products!$A:$G,4,0)</f>
        <v>913</v>
      </c>
      <c r="J2838" s="9">
        <f>VLOOKUP('Consolidtaed Data'!$B8013,[1]Products!$A:$G,3,0)</f>
        <v>584</v>
      </c>
      <c r="K2838" s="9">
        <f>'Consolidtaed Data'!$J8013*'Consolidtaed Data'!$H8013</f>
        <v>971</v>
      </c>
      <c r="L2838" s="9">
        <f>'Consolidtaed Data'!$I8013*'Consolidtaed Data'!$H8013</f>
        <v>1494</v>
      </c>
      <c r="M2838" s="9">
        <f>'Consolidtaed Data'!$L8013-'Consolidtaed Data'!$K8013</f>
        <v>565</v>
      </c>
      <c r="N2838" s="9" t="str">
        <f>VLOOKUP('Consolidtaed Data'!$C8013,[1]Locations!$A:$O,2,0)</f>
        <v>Santa Clarita</v>
      </c>
      <c r="O2838" s="9" t="str">
        <f>VLOOKUP('Consolidtaed Data'!$D8013,'[1]Sales People'!$A:$B,2,0)</f>
        <v>Jerry Perry</v>
      </c>
      <c r="P2838" s="9" t="str">
        <f>VLOOKUP('Consolidtaed Data'!$E8013,[1]Customers!$A:$B,2,0)</f>
        <v>Eugene Brooks</v>
      </c>
      <c r="Q2838" s="11">
        <f>WEEKDAY('Consolidtaed Data'!$F8013)</f>
        <v>5</v>
      </c>
      <c r="R2838" s="9">
        <f>MONTH('Consolidtaed Data'!$F8013)</f>
        <v>9</v>
      </c>
      <c r="S2838" s="9" t="str">
        <f>TEXT(Table3[[#This Row],[Purchase Date]],"MMMM")</f>
        <v>July</v>
      </c>
      <c r="T2838" s="9">
        <f>YEAR('Consolidtaed Data'!$F8013)</f>
        <v>2021</v>
      </c>
    </row>
    <row r="2839" spans="1:20" x14ac:dyDescent="0.3">
      <c r="A2839" s="9" t="s">
        <v>3853</v>
      </c>
      <c r="B2839" s="9" t="s">
        <v>225</v>
      </c>
      <c r="C2839" s="9" t="s">
        <v>331</v>
      </c>
      <c r="D2839" s="9" t="s">
        <v>149</v>
      </c>
      <c r="E2839" s="9" t="s">
        <v>777</v>
      </c>
      <c r="F2839" s="10">
        <v>44039</v>
      </c>
      <c r="G2839" s="10" t="str">
        <f>VLOOKUP(Table3[[#This Row],[Product ID]],[1]Products!$A:$G,2,0)</f>
        <v>Product 24</v>
      </c>
      <c r="H2839" s="22">
        <v>3</v>
      </c>
      <c r="I2839" s="9">
        <f>VLOOKUP('Consolidtaed Data'!$B8174,[1]Products!$A:$G,4,0)</f>
        <v>637</v>
      </c>
      <c r="J2839" s="9">
        <f>VLOOKUP('Consolidtaed Data'!$B8174,[1]Products!$A:$G,3,0)</f>
        <v>389</v>
      </c>
      <c r="K2839" s="9">
        <f>'Consolidtaed Data'!$J8174*'Consolidtaed Data'!$H8174</f>
        <v>3570</v>
      </c>
      <c r="L2839" s="9">
        <f>'Consolidtaed Data'!$I8174*'Consolidtaed Data'!$H8174</f>
        <v>4698</v>
      </c>
      <c r="M2839" s="9">
        <f>'Consolidtaed Data'!$L8174-'Consolidtaed Data'!$K8174</f>
        <v>4096</v>
      </c>
      <c r="N2839" s="9" t="str">
        <f>VLOOKUP('Consolidtaed Data'!$C8174,[1]Locations!$A:$O,2,0)</f>
        <v>Fairfield</v>
      </c>
      <c r="O2839" s="9" t="str">
        <f>VLOOKUP('Consolidtaed Data'!$D8174,'[1]Sales People'!$A:$B,2,0)</f>
        <v>Ernest Wagner</v>
      </c>
      <c r="P2839" s="9" t="str">
        <f>VLOOKUP('Consolidtaed Data'!$E8174,[1]Customers!$A:$B,2,0)</f>
        <v>Henry Stanley</v>
      </c>
      <c r="Q2839" s="11">
        <f>WEEKDAY('Consolidtaed Data'!$F8174)</f>
        <v>3</v>
      </c>
      <c r="R2839" s="9">
        <f>MONTH('Consolidtaed Data'!$F8174)</f>
        <v>9</v>
      </c>
      <c r="S2839" s="9" t="str">
        <f>TEXT(Table3[[#This Row],[Purchase Date]],"MMMM")</f>
        <v>July</v>
      </c>
      <c r="T2839" s="9">
        <f>YEAR('Consolidtaed Data'!$F8174)</f>
        <v>2021</v>
      </c>
    </row>
    <row r="2840" spans="1:20" x14ac:dyDescent="0.3">
      <c r="A2840" s="9" t="s">
        <v>3854</v>
      </c>
      <c r="B2840" s="9" t="s">
        <v>234</v>
      </c>
      <c r="C2840" s="9" t="s">
        <v>462</v>
      </c>
      <c r="D2840" s="9" t="s">
        <v>43</v>
      </c>
      <c r="E2840" s="9" t="s">
        <v>3026</v>
      </c>
      <c r="F2840" s="10">
        <v>44039</v>
      </c>
      <c r="G2840" s="10" t="str">
        <f>VLOOKUP(Table3[[#This Row],[Product ID]],[1]Products!$A:$G,2,0)</f>
        <v>Product 54</v>
      </c>
      <c r="H2840" s="22">
        <v>1</v>
      </c>
      <c r="I2840" s="9">
        <f>VLOOKUP('Consolidtaed Data'!$B8331,[1]Products!$A:$G,4,0)</f>
        <v>1671</v>
      </c>
      <c r="J2840" s="9">
        <f>VLOOKUP('Consolidtaed Data'!$B8331,[1]Products!$A:$G,3,0)</f>
        <v>1220</v>
      </c>
      <c r="K2840" s="9">
        <f>'Consolidtaed Data'!$J8331*'Consolidtaed Data'!$H8331</f>
        <v>2440</v>
      </c>
      <c r="L2840" s="9">
        <f>'Consolidtaed Data'!$I8331*'Consolidtaed Data'!$H8331</f>
        <v>3342</v>
      </c>
      <c r="M2840" s="9">
        <f>'Consolidtaed Data'!$L8331-'Consolidtaed Data'!$K8331</f>
        <v>256</v>
      </c>
      <c r="N2840" s="9" t="str">
        <f>VLOOKUP('Consolidtaed Data'!$C8331,[1]Locations!$A:$O,2,0)</f>
        <v>San Diego</v>
      </c>
      <c r="O2840" s="9" t="str">
        <f>VLOOKUP('Consolidtaed Data'!$D8331,'[1]Sales People'!$A:$B,2,0)</f>
        <v>Kenneth Bradley</v>
      </c>
      <c r="P2840" s="9" t="str">
        <f>VLOOKUP('Consolidtaed Data'!$E8331,[1]Customers!$A:$B,2,0)</f>
        <v>Wayne Gardner</v>
      </c>
      <c r="Q2840" s="11">
        <f>WEEKDAY('Consolidtaed Data'!$F8331)</f>
        <v>1</v>
      </c>
      <c r="R2840" s="9">
        <f>MONTH('Consolidtaed Data'!$F8331)</f>
        <v>9</v>
      </c>
      <c r="S2840" s="9" t="str">
        <f>TEXT(Table3[[#This Row],[Purchase Date]],"MMMM")</f>
        <v>July</v>
      </c>
      <c r="T2840" s="9">
        <f>YEAR('Consolidtaed Data'!$F8331)</f>
        <v>2021</v>
      </c>
    </row>
    <row r="2841" spans="1:20" x14ac:dyDescent="0.3">
      <c r="A2841" s="9" t="s">
        <v>3855</v>
      </c>
      <c r="B2841" s="9" t="s">
        <v>266</v>
      </c>
      <c r="C2841" s="9" t="s">
        <v>130</v>
      </c>
      <c r="D2841" s="9" t="s">
        <v>87</v>
      </c>
      <c r="E2841" s="9" t="s">
        <v>2220</v>
      </c>
      <c r="F2841" s="10">
        <v>44039</v>
      </c>
      <c r="G2841" s="10" t="str">
        <f>VLOOKUP(Table3[[#This Row],[Product ID]],[1]Products!$A:$G,2,0)</f>
        <v>Product 92</v>
      </c>
      <c r="H2841" s="22">
        <v>2</v>
      </c>
      <c r="I2841" s="9">
        <f>VLOOKUP('Consolidtaed Data'!$B8464,[1]Products!$A:$G,4,0)</f>
        <v>2391</v>
      </c>
      <c r="J2841" s="9">
        <f>VLOOKUP('Consolidtaed Data'!$B8464,[1]Products!$A:$G,3,0)</f>
        <v>1291</v>
      </c>
      <c r="K2841" s="9">
        <f>'Consolidtaed Data'!$J8464*'Consolidtaed Data'!$H8464</f>
        <v>683</v>
      </c>
      <c r="L2841" s="9">
        <f>'Consolidtaed Data'!$I8464*'Consolidtaed Data'!$H8464</f>
        <v>1119</v>
      </c>
      <c r="M2841" s="9">
        <f>'Consolidtaed Data'!$L8464-'Consolidtaed Data'!$K8464</f>
        <v>651</v>
      </c>
      <c r="N2841" s="9" t="str">
        <f>VLOOKUP('Consolidtaed Data'!$C8464,[1]Locations!$A:$O,2,0)</f>
        <v>Vallejo</v>
      </c>
      <c r="O2841" s="9" t="str">
        <f>VLOOKUP('Consolidtaed Data'!$D8464,'[1]Sales People'!$A:$B,2,0)</f>
        <v>Kenneth Fields</v>
      </c>
      <c r="P2841" s="9" t="str">
        <f>VLOOKUP('Consolidtaed Data'!$E8464,[1]Customers!$A:$B,2,0)</f>
        <v>Richard Cunningham</v>
      </c>
      <c r="Q2841" s="11">
        <f>WEEKDAY('Consolidtaed Data'!$F8464)</f>
        <v>3</v>
      </c>
      <c r="R2841" s="9">
        <f>MONTH('Consolidtaed Data'!$F8464)</f>
        <v>10</v>
      </c>
      <c r="S2841" s="9" t="str">
        <f>TEXT(Table3[[#This Row],[Purchase Date]],"MMMM")</f>
        <v>July</v>
      </c>
      <c r="T2841" s="9">
        <f>YEAR('Consolidtaed Data'!$F8464)</f>
        <v>2021</v>
      </c>
    </row>
    <row r="2842" spans="1:20" x14ac:dyDescent="0.3">
      <c r="A2842" s="9" t="s">
        <v>3856</v>
      </c>
      <c r="B2842" s="9" t="s">
        <v>119</v>
      </c>
      <c r="C2842" s="9" t="s">
        <v>347</v>
      </c>
      <c r="D2842" s="9" t="s">
        <v>153</v>
      </c>
      <c r="E2842" s="9" t="s">
        <v>166</v>
      </c>
      <c r="F2842" s="10">
        <v>44039</v>
      </c>
      <c r="G2842" s="10" t="str">
        <f>VLOOKUP(Table3[[#This Row],[Product ID]],[1]Products!$A:$G,2,0)</f>
        <v>Product 67</v>
      </c>
      <c r="H2842" s="22">
        <v>1</v>
      </c>
      <c r="I2842" s="9">
        <f>VLOOKUP('Consolidtaed Data'!$B9124,[1]Products!$A:$G,4,0)</f>
        <v>847</v>
      </c>
      <c r="J2842" s="9">
        <f>VLOOKUP('Consolidtaed Data'!$B9124,[1]Products!$A:$G,3,0)</f>
        <v>534</v>
      </c>
      <c r="K2842" s="9">
        <f>'Consolidtaed Data'!$J9124*'Consolidtaed Data'!$H9124</f>
        <v>683</v>
      </c>
      <c r="L2842" s="9">
        <f>'Consolidtaed Data'!$I9124*'Consolidtaed Data'!$H9124</f>
        <v>1178</v>
      </c>
      <c r="M2842" s="9">
        <f>'Consolidtaed Data'!$L9124-'Consolidtaed Data'!$K9124</f>
        <v>313</v>
      </c>
      <c r="N2842" s="9" t="str">
        <f>VLOOKUP('Consolidtaed Data'!$C9124,[1]Locations!$A:$O,2,0)</f>
        <v>Santa Ana</v>
      </c>
      <c r="O2842" s="9" t="str">
        <f>VLOOKUP('Consolidtaed Data'!$D9124,'[1]Sales People'!$A:$B,2,0)</f>
        <v>Justin Lynch</v>
      </c>
      <c r="P2842" s="9" t="str">
        <f>VLOOKUP('Consolidtaed Data'!$E9124,[1]Customers!$A:$B,2,0)</f>
        <v>Arthur Roberts</v>
      </c>
      <c r="Q2842" s="11">
        <f>WEEKDAY('Consolidtaed Data'!$F9124)</f>
        <v>1</v>
      </c>
      <c r="R2842" s="9">
        <f>MONTH('Consolidtaed Data'!$F9124)</f>
        <v>11</v>
      </c>
      <c r="S2842" s="9" t="str">
        <f>TEXT(Table3[[#This Row],[Purchase Date]],"MMMM")</f>
        <v>July</v>
      </c>
      <c r="T2842" s="9">
        <f>YEAR('Consolidtaed Data'!$F9124)</f>
        <v>2021</v>
      </c>
    </row>
    <row r="2843" spans="1:20" x14ac:dyDescent="0.3">
      <c r="A2843" s="9" t="s">
        <v>3858</v>
      </c>
      <c r="B2843" s="9" t="s">
        <v>806</v>
      </c>
      <c r="C2843" s="9" t="s">
        <v>134</v>
      </c>
      <c r="D2843" s="9" t="s">
        <v>83</v>
      </c>
      <c r="E2843" s="9" t="s">
        <v>799</v>
      </c>
      <c r="F2843" s="10">
        <v>44040</v>
      </c>
      <c r="G2843" s="10" t="str">
        <f>VLOOKUP(Table3[[#This Row],[Product ID]],[1]Products!$A:$G,2,0)</f>
        <v>Product 72</v>
      </c>
      <c r="H2843" s="22">
        <v>1</v>
      </c>
      <c r="I2843" s="9">
        <f>VLOOKUP('Consolidtaed Data'!$B4696,[1]Products!$A:$G,4,0)</f>
        <v>1103</v>
      </c>
      <c r="J2843" s="9">
        <f>VLOOKUP('Consolidtaed Data'!$B4696,[1]Products!$A:$G,3,0)</f>
        <v>838</v>
      </c>
      <c r="K2843" s="9">
        <f>'Consolidtaed Data'!$J4696*'Consolidtaed Data'!$H4696</f>
        <v>984</v>
      </c>
      <c r="L2843" s="9">
        <f>'Consolidtaed Data'!$I4696*'Consolidtaed Data'!$H4696</f>
        <v>1367</v>
      </c>
      <c r="M2843" s="9">
        <f>'Consolidtaed Data'!$L4696-'Consolidtaed Data'!$K4696</f>
        <v>280</v>
      </c>
      <c r="N2843" s="9" t="str">
        <f>VLOOKUP('Consolidtaed Data'!$C4696,[1]Locations!$A:$O,2,0)</f>
        <v>Pasadena</v>
      </c>
      <c r="O2843" s="9" t="str">
        <f>VLOOKUP('Consolidtaed Data'!$D4696,'[1]Sales People'!$A:$B,2,0)</f>
        <v>Ernest Wheeler</v>
      </c>
      <c r="P2843" s="9" t="str">
        <f>VLOOKUP('Consolidtaed Data'!$E4696,[1]Customers!$A:$B,2,0)</f>
        <v>Carl Nguyen</v>
      </c>
      <c r="Q2843" s="11">
        <f>WEEKDAY('Consolidtaed Data'!$F4696)</f>
        <v>6</v>
      </c>
      <c r="R2843" s="9">
        <f>MONTH('Consolidtaed Data'!$F4696)</f>
        <v>12</v>
      </c>
      <c r="S2843" s="9" t="str">
        <f>TEXT(Table3[[#This Row],[Purchase Date]],"MMMM")</f>
        <v>July</v>
      </c>
      <c r="T2843" s="9">
        <f>YEAR('Consolidtaed Data'!$F4696)</f>
        <v>2020</v>
      </c>
    </row>
    <row r="2844" spans="1:20" x14ac:dyDescent="0.3">
      <c r="A2844" s="9" t="s">
        <v>3859</v>
      </c>
      <c r="B2844" s="9" t="s">
        <v>76</v>
      </c>
      <c r="C2844" s="9" t="s">
        <v>152</v>
      </c>
      <c r="D2844" s="9" t="s">
        <v>374</v>
      </c>
      <c r="E2844" s="9" t="s">
        <v>1638</v>
      </c>
      <c r="F2844" s="10">
        <v>44040</v>
      </c>
      <c r="G2844" s="10" t="str">
        <f>VLOOKUP(Table3[[#This Row],[Product ID]],[1]Products!$A:$G,2,0)</f>
        <v>Product 19</v>
      </c>
      <c r="H2844" s="22">
        <v>1</v>
      </c>
      <c r="I2844" s="9">
        <f>VLOOKUP('Consolidtaed Data'!$B4810,[1]Products!$A:$G,4,0)</f>
        <v>2283</v>
      </c>
      <c r="J2844" s="9">
        <f>VLOOKUP('Consolidtaed Data'!$B4810,[1]Products!$A:$G,3,0)</f>
        <v>1484</v>
      </c>
      <c r="K2844" s="9">
        <f>'Consolidtaed Data'!$J4810*'Consolidtaed Data'!$H4810</f>
        <v>88</v>
      </c>
      <c r="L2844" s="9">
        <f>'Consolidtaed Data'!$I4810*'Consolidtaed Data'!$H4810</f>
        <v>140</v>
      </c>
      <c r="M2844" s="9">
        <f>'Consolidtaed Data'!$L4810-'Consolidtaed Data'!$K4810</f>
        <v>782</v>
      </c>
      <c r="N2844" s="9" t="str">
        <f>VLOOKUP('Consolidtaed Data'!$C4810,[1]Locations!$A:$O,2,0)</f>
        <v>Escondido</v>
      </c>
      <c r="O2844" s="9" t="str">
        <f>VLOOKUP('Consolidtaed Data'!$D4810,'[1]Sales People'!$A:$B,2,0)</f>
        <v>Howard Gardner</v>
      </c>
      <c r="P2844" s="9" t="str">
        <f>VLOOKUP('Consolidtaed Data'!$E4810,[1]Customers!$A:$B,2,0)</f>
        <v>Daniel Fernandez</v>
      </c>
      <c r="Q2844" s="11">
        <f>WEEKDAY('Consolidtaed Data'!$F4810)</f>
        <v>7</v>
      </c>
      <c r="R2844" s="9">
        <f>MONTH('Consolidtaed Data'!$F4810)</f>
        <v>12</v>
      </c>
      <c r="S2844" s="9" t="str">
        <f>TEXT(Table3[[#This Row],[Purchase Date]],"MMMM")</f>
        <v>July</v>
      </c>
      <c r="T2844" s="9">
        <f>YEAR('Consolidtaed Data'!$F4810)</f>
        <v>2020</v>
      </c>
    </row>
    <row r="2845" spans="1:20" x14ac:dyDescent="0.3">
      <c r="A2845" s="9" t="s">
        <v>3860</v>
      </c>
      <c r="B2845" s="9" t="s">
        <v>151</v>
      </c>
      <c r="C2845" s="9" t="s">
        <v>635</v>
      </c>
      <c r="D2845" s="9" t="s">
        <v>329</v>
      </c>
      <c r="E2845" s="9" t="s">
        <v>3054</v>
      </c>
      <c r="F2845" s="10">
        <v>44040</v>
      </c>
      <c r="G2845" s="10" t="str">
        <f>VLOOKUP(Table3[[#This Row],[Product ID]],[1]Products!$A:$G,2,0)</f>
        <v>Product 94</v>
      </c>
      <c r="H2845" s="22">
        <v>4</v>
      </c>
      <c r="I2845" s="9">
        <f>VLOOKUP('Consolidtaed Data'!$B5386,[1]Products!$A:$G,4,0)</f>
        <v>2283</v>
      </c>
      <c r="J2845" s="9">
        <f>VLOOKUP('Consolidtaed Data'!$B5386,[1]Products!$A:$G,3,0)</f>
        <v>1484</v>
      </c>
      <c r="K2845" s="9">
        <f>'Consolidtaed Data'!$J5386*'Consolidtaed Data'!$H5386</f>
        <v>294</v>
      </c>
      <c r="L2845" s="9">
        <f>'Consolidtaed Data'!$I5386*'Consolidtaed Data'!$H5386</f>
        <v>368</v>
      </c>
      <c r="M2845" s="9">
        <f>'Consolidtaed Data'!$L5386-'Consolidtaed Data'!$K5386</f>
        <v>39</v>
      </c>
      <c r="N2845" s="9" t="str">
        <f>VLOOKUP('Consolidtaed Data'!$C5386,[1]Locations!$A:$O,2,0)</f>
        <v>Moreno Valley</v>
      </c>
      <c r="O2845" s="9" t="str">
        <f>VLOOKUP('Consolidtaed Data'!$D5386,'[1]Sales People'!$A:$B,2,0)</f>
        <v>Robert Reed</v>
      </c>
      <c r="P2845" s="9" t="str">
        <f>VLOOKUP('Consolidtaed Data'!$E5386,[1]Customers!$A:$B,2,0)</f>
        <v>Wayne Gordon</v>
      </c>
      <c r="Q2845" s="11">
        <f>WEEKDAY('Consolidtaed Data'!$F5386)</f>
        <v>3</v>
      </c>
      <c r="R2845" s="9">
        <f>MONTH('Consolidtaed Data'!$F5386)</f>
        <v>2</v>
      </c>
      <c r="S2845" s="9" t="str">
        <f>TEXT(Table3[[#This Row],[Purchase Date]],"MMMM")</f>
        <v>July</v>
      </c>
      <c r="T2845" s="9">
        <f>YEAR('Consolidtaed Data'!$F5386)</f>
        <v>2021</v>
      </c>
    </row>
    <row r="2846" spans="1:20" x14ac:dyDescent="0.3">
      <c r="A2846" s="9" t="s">
        <v>3861</v>
      </c>
      <c r="B2846" s="9" t="s">
        <v>164</v>
      </c>
      <c r="C2846" s="9" t="s">
        <v>99</v>
      </c>
      <c r="D2846" s="9" t="s">
        <v>91</v>
      </c>
      <c r="E2846" s="9" t="s">
        <v>345</v>
      </c>
      <c r="F2846" s="10">
        <v>44040</v>
      </c>
      <c r="G2846" s="10" t="str">
        <f>VLOOKUP(Table3[[#This Row],[Product ID]],[1]Products!$A:$G,2,0)</f>
        <v>Product 69</v>
      </c>
      <c r="H2846" s="22">
        <v>1</v>
      </c>
      <c r="I2846" s="9">
        <f>VLOOKUP('Consolidtaed Data'!$B5656,[1]Products!$A:$G,4,0)</f>
        <v>1708</v>
      </c>
      <c r="J2846" s="9">
        <f>VLOOKUP('Consolidtaed Data'!$B5656,[1]Products!$A:$G,3,0)</f>
        <v>871</v>
      </c>
      <c r="K2846" s="9">
        <f>'Consolidtaed Data'!$J5656*'Consolidtaed Data'!$H5656</f>
        <v>5452</v>
      </c>
      <c r="L2846" s="9">
        <f>'Consolidtaed Data'!$I5656*'Consolidtaed Data'!$H5656</f>
        <v>6900</v>
      </c>
      <c r="M2846" s="9">
        <f>'Consolidtaed Data'!$L5656-'Consolidtaed Data'!$K5656</f>
        <v>2048</v>
      </c>
      <c r="N2846" s="9" t="str">
        <f>VLOOKUP('Consolidtaed Data'!$C5656,[1]Locations!$A:$O,2,0)</f>
        <v>Rancho Cucamonga</v>
      </c>
      <c r="O2846" s="9" t="str">
        <f>VLOOKUP('Consolidtaed Data'!$D5656,'[1]Sales People'!$A:$B,2,0)</f>
        <v>Kevin Butler</v>
      </c>
      <c r="P2846" s="9" t="str">
        <f>VLOOKUP('Consolidtaed Data'!$E5656,[1]Customers!$A:$B,2,0)</f>
        <v>Wayne Stewart</v>
      </c>
      <c r="Q2846" s="11">
        <f>WEEKDAY('Consolidtaed Data'!$F5656)</f>
        <v>3</v>
      </c>
      <c r="R2846" s="9">
        <f>MONTH('Consolidtaed Data'!$F5656)</f>
        <v>2</v>
      </c>
      <c r="S2846" s="9" t="str">
        <f>TEXT(Table3[[#This Row],[Purchase Date]],"MMMM")</f>
        <v>July</v>
      </c>
      <c r="T2846" s="9">
        <f>YEAR('Consolidtaed Data'!$F5656)</f>
        <v>2021</v>
      </c>
    </row>
    <row r="2847" spans="1:20" x14ac:dyDescent="0.3">
      <c r="A2847" s="9" t="s">
        <v>3862</v>
      </c>
      <c r="B2847" s="9" t="s">
        <v>364</v>
      </c>
      <c r="C2847" s="9" t="s">
        <v>522</v>
      </c>
      <c r="D2847" s="9" t="s">
        <v>329</v>
      </c>
      <c r="E2847" s="9" t="s">
        <v>1186</v>
      </c>
      <c r="F2847" s="10">
        <v>44040</v>
      </c>
      <c r="G2847" s="10" t="str">
        <f>VLOOKUP(Table3[[#This Row],[Product ID]],[1]Products!$A:$G,2,0)</f>
        <v>Product 45</v>
      </c>
      <c r="H2847" s="22">
        <v>4</v>
      </c>
      <c r="I2847" s="9">
        <f>VLOOKUP('Consolidtaed Data'!$B6019,[1]Products!$A:$G,4,0)</f>
        <v>871</v>
      </c>
      <c r="J2847" s="9">
        <f>VLOOKUP('Consolidtaed Data'!$B6019,[1]Products!$A:$G,3,0)</f>
        <v>540</v>
      </c>
      <c r="K2847" s="9">
        <f>'Consolidtaed Data'!$J6019*'Consolidtaed Data'!$H6019</f>
        <v>3548</v>
      </c>
      <c r="L2847" s="9">
        <f>'Consolidtaed Data'!$I6019*'Consolidtaed Data'!$H6019</f>
        <v>4928</v>
      </c>
      <c r="M2847" s="9">
        <f>'Consolidtaed Data'!$L6019-'Consolidtaed Data'!$K6019</f>
        <v>618</v>
      </c>
      <c r="N2847" s="9" t="str">
        <f>VLOOKUP('Consolidtaed Data'!$C6019,[1]Locations!$A:$O,2,0)</f>
        <v>Daly City</v>
      </c>
      <c r="O2847" s="9" t="str">
        <f>VLOOKUP('Consolidtaed Data'!$D6019,'[1]Sales People'!$A:$B,2,0)</f>
        <v>Justin Lynch</v>
      </c>
      <c r="P2847" s="9" t="str">
        <f>VLOOKUP('Consolidtaed Data'!$E6019,[1]Customers!$A:$B,2,0)</f>
        <v>Joshua Ryan</v>
      </c>
      <c r="Q2847" s="11">
        <f>WEEKDAY('Consolidtaed Data'!$F6019)</f>
        <v>1</v>
      </c>
      <c r="R2847" s="9">
        <f>MONTH('Consolidtaed Data'!$F6019)</f>
        <v>4</v>
      </c>
      <c r="S2847" s="9" t="str">
        <f>TEXT(Table3[[#This Row],[Purchase Date]],"MMMM")</f>
        <v>July</v>
      </c>
      <c r="T2847" s="9">
        <f>YEAR('Consolidtaed Data'!$F6019)</f>
        <v>2021</v>
      </c>
    </row>
    <row r="2848" spans="1:20" x14ac:dyDescent="0.3">
      <c r="A2848" s="9" t="s">
        <v>3863</v>
      </c>
      <c r="B2848" s="9" t="s">
        <v>311</v>
      </c>
      <c r="C2848" s="9" t="s">
        <v>564</v>
      </c>
      <c r="D2848" s="9" t="s">
        <v>56</v>
      </c>
      <c r="E2848" s="9" t="s">
        <v>1521</v>
      </c>
      <c r="F2848" s="10">
        <v>44040</v>
      </c>
      <c r="G2848" s="10" t="str">
        <f>VLOOKUP(Table3[[#This Row],[Product ID]],[1]Products!$A:$G,2,0)</f>
        <v>Product 33</v>
      </c>
      <c r="H2848" s="22">
        <v>4</v>
      </c>
      <c r="I2848" s="9">
        <f>VLOOKUP('Consolidtaed Data'!$B6221,[1]Products!$A:$G,4,0)</f>
        <v>1522</v>
      </c>
      <c r="J2848" s="9">
        <f>VLOOKUP('Consolidtaed Data'!$B6221,[1]Products!$A:$G,3,0)</f>
        <v>791</v>
      </c>
      <c r="K2848" s="9">
        <f>'Consolidtaed Data'!$J6221*'Consolidtaed Data'!$H6221</f>
        <v>416</v>
      </c>
      <c r="L2848" s="9">
        <f>'Consolidtaed Data'!$I6221*'Consolidtaed Data'!$H6221</f>
        <v>603</v>
      </c>
      <c r="M2848" s="9">
        <f>'Consolidtaed Data'!$L6221-'Consolidtaed Data'!$K6221</f>
        <v>264</v>
      </c>
      <c r="N2848" s="9" t="str">
        <f>VLOOKUP('Consolidtaed Data'!$C6221,[1]Locations!$A:$O,2,0)</f>
        <v>Long Beach</v>
      </c>
      <c r="O2848" s="9" t="str">
        <f>VLOOKUP('Consolidtaed Data'!$D6221,'[1]Sales People'!$A:$B,2,0)</f>
        <v>Gary Rodriguez</v>
      </c>
      <c r="P2848" s="9" t="str">
        <f>VLOOKUP('Consolidtaed Data'!$E6221,[1]Customers!$A:$B,2,0)</f>
        <v>Steven Owens</v>
      </c>
      <c r="Q2848" s="11">
        <f>WEEKDAY('Consolidtaed Data'!$F6221)</f>
        <v>1</v>
      </c>
      <c r="R2848" s="9">
        <f>MONTH('Consolidtaed Data'!$F6221)</f>
        <v>4</v>
      </c>
      <c r="S2848" s="9" t="str">
        <f>TEXT(Table3[[#This Row],[Purchase Date]],"MMMM")</f>
        <v>July</v>
      </c>
      <c r="T2848" s="9">
        <f>YEAR('Consolidtaed Data'!$F6221)</f>
        <v>2021</v>
      </c>
    </row>
    <row r="2849" spans="1:20" x14ac:dyDescent="0.3">
      <c r="A2849" s="9" t="s">
        <v>3864</v>
      </c>
      <c r="B2849" s="9" t="s">
        <v>490</v>
      </c>
      <c r="C2849" s="9" t="s">
        <v>192</v>
      </c>
      <c r="D2849" s="9" t="s">
        <v>31</v>
      </c>
      <c r="E2849" s="9" t="s">
        <v>754</v>
      </c>
      <c r="F2849" s="10">
        <v>44040</v>
      </c>
      <c r="G2849" s="10" t="str">
        <f>VLOOKUP(Table3[[#This Row],[Product ID]],[1]Products!$A:$G,2,0)</f>
        <v>Product 79</v>
      </c>
      <c r="H2849" s="22">
        <v>1</v>
      </c>
      <c r="I2849" s="9">
        <f>VLOOKUP('Consolidtaed Data'!$B6808,[1]Products!$A:$G,4,0)</f>
        <v>1566</v>
      </c>
      <c r="J2849" s="9">
        <f>VLOOKUP('Consolidtaed Data'!$B6808,[1]Products!$A:$G,3,0)</f>
        <v>1190</v>
      </c>
      <c r="K2849" s="9">
        <f>'Consolidtaed Data'!$J6808*'Consolidtaed Data'!$H6808</f>
        <v>90</v>
      </c>
      <c r="L2849" s="9">
        <f>'Consolidtaed Data'!$I6808*'Consolidtaed Data'!$H6808</f>
        <v>112</v>
      </c>
      <c r="M2849" s="9">
        <f>'Consolidtaed Data'!$L6808-'Consolidtaed Data'!$K6808</f>
        <v>476</v>
      </c>
      <c r="N2849" s="9" t="str">
        <f>VLOOKUP('Consolidtaed Data'!$C6808,[1]Locations!$A:$O,2,0)</f>
        <v>Chula Vista</v>
      </c>
      <c r="O2849" s="9" t="str">
        <f>VLOOKUP('Consolidtaed Data'!$D6808,'[1]Sales People'!$A:$B,2,0)</f>
        <v>Brian Hansen</v>
      </c>
      <c r="P2849" s="9" t="str">
        <f>VLOOKUP('Consolidtaed Data'!$E6808,[1]Customers!$A:$B,2,0)</f>
        <v>Jerry Green</v>
      </c>
      <c r="Q2849" s="11">
        <f>WEEKDAY('Consolidtaed Data'!$F6808)</f>
        <v>4</v>
      </c>
      <c r="R2849" s="9">
        <f>MONTH('Consolidtaed Data'!$F6808)</f>
        <v>6</v>
      </c>
      <c r="S2849" s="9" t="str">
        <f>TEXT(Table3[[#This Row],[Purchase Date]],"MMMM")</f>
        <v>July</v>
      </c>
      <c r="T2849" s="9">
        <f>YEAR('Consolidtaed Data'!$F6808)</f>
        <v>2021</v>
      </c>
    </row>
    <row r="2850" spans="1:20" x14ac:dyDescent="0.3">
      <c r="A2850" s="9" t="s">
        <v>3865</v>
      </c>
      <c r="B2850" s="9" t="s">
        <v>172</v>
      </c>
      <c r="C2850" s="9" t="s">
        <v>469</v>
      </c>
      <c r="D2850" s="9" t="s">
        <v>235</v>
      </c>
      <c r="E2850" s="9" t="s">
        <v>1118</v>
      </c>
      <c r="F2850" s="10">
        <v>44040</v>
      </c>
      <c r="G2850" s="10" t="str">
        <f>VLOOKUP(Table3[[#This Row],[Product ID]],[1]Products!$A:$G,2,0)</f>
        <v>Product 4</v>
      </c>
      <c r="H2850" s="22">
        <v>1</v>
      </c>
      <c r="I2850" s="9">
        <f>VLOOKUP('Consolidtaed Data'!$B7150,[1]Products!$A:$G,4,0)</f>
        <v>826</v>
      </c>
      <c r="J2850" s="9">
        <f>VLOOKUP('Consolidtaed Data'!$B7150,[1]Products!$A:$G,3,0)</f>
        <v>562</v>
      </c>
      <c r="K2850" s="9">
        <f>'Consolidtaed Data'!$J7150*'Consolidtaed Data'!$H7150</f>
        <v>2440</v>
      </c>
      <c r="L2850" s="9">
        <f>'Consolidtaed Data'!$I7150*'Consolidtaed Data'!$H7150</f>
        <v>3342</v>
      </c>
      <c r="M2850" s="9">
        <f>'Consolidtaed Data'!$L7150-'Consolidtaed Data'!$K7150</f>
        <v>554</v>
      </c>
      <c r="N2850" s="9" t="str">
        <f>VLOOKUP('Consolidtaed Data'!$C7150,[1]Locations!$A:$O,2,0)</f>
        <v>Fairfield</v>
      </c>
      <c r="O2850" s="9" t="str">
        <f>VLOOKUP('Consolidtaed Data'!$D7150,'[1]Sales People'!$A:$B,2,0)</f>
        <v>Sean Miller</v>
      </c>
      <c r="P2850" s="9" t="str">
        <f>VLOOKUP('Consolidtaed Data'!$E7150,[1]Customers!$A:$B,2,0)</f>
        <v>Terry Harris</v>
      </c>
      <c r="Q2850" s="11">
        <f>WEEKDAY('Consolidtaed Data'!$F7150)</f>
        <v>1</v>
      </c>
      <c r="R2850" s="9">
        <f>MONTH('Consolidtaed Data'!$F7150)</f>
        <v>6</v>
      </c>
      <c r="S2850" s="9" t="str">
        <f>TEXT(Table3[[#This Row],[Purchase Date]],"MMMM")</f>
        <v>July</v>
      </c>
      <c r="T2850" s="9">
        <f>YEAR('Consolidtaed Data'!$F7150)</f>
        <v>2021</v>
      </c>
    </row>
    <row r="2851" spans="1:20" x14ac:dyDescent="0.3">
      <c r="A2851" s="9" t="s">
        <v>3866</v>
      </c>
      <c r="B2851" s="9" t="s">
        <v>93</v>
      </c>
      <c r="C2851" s="9" t="s">
        <v>210</v>
      </c>
      <c r="D2851" s="9" t="s">
        <v>80</v>
      </c>
      <c r="E2851" s="9" t="s">
        <v>2042</v>
      </c>
      <c r="F2851" s="10">
        <v>44040</v>
      </c>
      <c r="G2851" s="10" t="str">
        <f>VLOOKUP(Table3[[#This Row],[Product ID]],[1]Products!$A:$G,2,0)</f>
        <v>Product 71</v>
      </c>
      <c r="H2851" s="22">
        <v>1</v>
      </c>
      <c r="I2851" s="9">
        <f>VLOOKUP('Consolidtaed Data'!$B7208,[1]Products!$A:$G,4,0)</f>
        <v>2353</v>
      </c>
      <c r="J2851" s="9">
        <f>VLOOKUP('Consolidtaed Data'!$B7208,[1]Products!$A:$G,3,0)</f>
        <v>1788</v>
      </c>
      <c r="K2851" s="9">
        <f>'Consolidtaed Data'!$J7208*'Consolidtaed Data'!$H7208</f>
        <v>22</v>
      </c>
      <c r="L2851" s="9">
        <f>'Consolidtaed Data'!$I7208*'Consolidtaed Data'!$H7208</f>
        <v>35</v>
      </c>
      <c r="M2851" s="9">
        <f>'Consolidtaed Data'!$L7208-'Consolidtaed Data'!$K7208</f>
        <v>196</v>
      </c>
      <c r="N2851" s="9" t="str">
        <f>VLOOKUP('Consolidtaed Data'!$C7208,[1]Locations!$A:$O,2,0)</f>
        <v>Corona</v>
      </c>
      <c r="O2851" s="9" t="str">
        <f>VLOOKUP('Consolidtaed Data'!$D7208,'[1]Sales People'!$A:$B,2,0)</f>
        <v>Roger Robertson</v>
      </c>
      <c r="P2851" s="9" t="str">
        <f>VLOOKUP('Consolidtaed Data'!$E7208,[1]Customers!$A:$B,2,0)</f>
        <v>Carlos Kim</v>
      </c>
      <c r="Q2851" s="11">
        <f>WEEKDAY('Consolidtaed Data'!$F7208)</f>
        <v>5</v>
      </c>
      <c r="R2851" s="9">
        <f>MONTH('Consolidtaed Data'!$F7208)</f>
        <v>7</v>
      </c>
      <c r="S2851" s="9" t="str">
        <f>TEXT(Table3[[#This Row],[Purchase Date]],"MMMM")</f>
        <v>July</v>
      </c>
      <c r="T2851" s="9">
        <f>YEAR('Consolidtaed Data'!$F7208)</f>
        <v>2021</v>
      </c>
    </row>
    <row r="2852" spans="1:20" x14ac:dyDescent="0.3">
      <c r="A2852" s="9" t="s">
        <v>3867</v>
      </c>
      <c r="B2852" s="9" t="s">
        <v>225</v>
      </c>
      <c r="C2852" s="9" t="s">
        <v>178</v>
      </c>
      <c r="D2852" s="9" t="s">
        <v>326</v>
      </c>
      <c r="E2852" s="9" t="s">
        <v>726</v>
      </c>
      <c r="F2852" s="10">
        <v>44040</v>
      </c>
      <c r="G2852" s="10" t="str">
        <f>VLOOKUP(Table3[[#This Row],[Product ID]],[1]Products!$A:$G,2,0)</f>
        <v>Product 24</v>
      </c>
      <c r="H2852" s="22">
        <v>3</v>
      </c>
      <c r="I2852" s="9">
        <f>VLOOKUP('Consolidtaed Data'!$B7377,[1]Products!$A:$G,4,0)</f>
        <v>136</v>
      </c>
      <c r="J2852" s="9">
        <f>VLOOKUP('Consolidtaed Data'!$B7377,[1]Products!$A:$G,3,0)</f>
        <v>72</v>
      </c>
      <c r="K2852" s="9">
        <f>'Consolidtaed Data'!$J7377*'Consolidtaed Data'!$H7377</f>
        <v>61</v>
      </c>
      <c r="L2852" s="9">
        <f>'Consolidtaed Data'!$I7377*'Consolidtaed Data'!$H7377</f>
        <v>95</v>
      </c>
      <c r="M2852" s="9">
        <f>'Consolidtaed Data'!$L7377-'Consolidtaed Data'!$K7377</f>
        <v>480</v>
      </c>
      <c r="N2852" s="9" t="str">
        <f>VLOOKUP('Consolidtaed Data'!$C7377,[1]Locations!$A:$O,2,0)</f>
        <v>East Los Angeles</v>
      </c>
      <c r="O2852" s="9" t="str">
        <f>VLOOKUP('Consolidtaed Data'!$D7377,'[1]Sales People'!$A:$B,2,0)</f>
        <v>Ernest Wheeler</v>
      </c>
      <c r="P2852" s="9" t="str">
        <f>VLOOKUP('Consolidtaed Data'!$E7377,[1]Customers!$A:$B,2,0)</f>
        <v>Jose Lewis</v>
      </c>
      <c r="Q2852" s="11">
        <f>WEEKDAY('Consolidtaed Data'!$F7377)</f>
        <v>3</v>
      </c>
      <c r="R2852" s="9">
        <f>MONTH('Consolidtaed Data'!$F7377)</f>
        <v>7</v>
      </c>
      <c r="S2852" s="9" t="str">
        <f>TEXT(Table3[[#This Row],[Purchase Date]],"MMMM")</f>
        <v>July</v>
      </c>
      <c r="T2852" s="9">
        <f>YEAR('Consolidtaed Data'!$F7377)</f>
        <v>2021</v>
      </c>
    </row>
    <row r="2853" spans="1:20" x14ac:dyDescent="0.3">
      <c r="A2853" s="9" t="s">
        <v>3868</v>
      </c>
      <c r="B2853" s="9" t="s">
        <v>298</v>
      </c>
      <c r="C2853" s="9" t="s">
        <v>104</v>
      </c>
      <c r="D2853" s="9" t="s">
        <v>95</v>
      </c>
      <c r="E2853" s="9" t="s">
        <v>450</v>
      </c>
      <c r="F2853" s="10">
        <v>44040</v>
      </c>
      <c r="G2853" s="10" t="str">
        <f>VLOOKUP(Table3[[#This Row],[Product ID]],[1]Products!$A:$G,2,0)</f>
        <v>Product 53</v>
      </c>
      <c r="H2853" s="22">
        <v>4</v>
      </c>
      <c r="I2853" s="9">
        <f>VLOOKUP('Consolidtaed Data'!$B7578,[1]Products!$A:$G,4,0)</f>
        <v>315</v>
      </c>
      <c r="J2853" s="9">
        <f>VLOOKUP('Consolidtaed Data'!$B7578,[1]Products!$A:$G,3,0)</f>
        <v>208</v>
      </c>
      <c r="K2853" s="9">
        <f>'Consolidtaed Data'!$J7578*'Consolidtaed Data'!$H7578</f>
        <v>208</v>
      </c>
      <c r="L2853" s="9">
        <f>'Consolidtaed Data'!$I7578*'Consolidtaed Data'!$H7578</f>
        <v>315</v>
      </c>
      <c r="M2853" s="9">
        <f>'Consolidtaed Data'!$L7578-'Consolidtaed Data'!$K7578</f>
        <v>243</v>
      </c>
      <c r="N2853" s="9" t="str">
        <f>VLOOKUP('Consolidtaed Data'!$C7578,[1]Locations!$A:$O,2,0)</f>
        <v>Temecula</v>
      </c>
      <c r="O2853" s="9" t="str">
        <f>VLOOKUP('Consolidtaed Data'!$D7578,'[1]Sales People'!$A:$B,2,0)</f>
        <v>Jeremy Mendoza</v>
      </c>
      <c r="P2853" s="9" t="str">
        <f>VLOOKUP('Consolidtaed Data'!$E7578,[1]Customers!$A:$B,2,0)</f>
        <v>Joshua Williams</v>
      </c>
      <c r="Q2853" s="11">
        <f>WEEKDAY('Consolidtaed Data'!$F7578)</f>
        <v>6</v>
      </c>
      <c r="R2853" s="9">
        <f>MONTH('Consolidtaed Data'!$F7578)</f>
        <v>7</v>
      </c>
      <c r="S2853" s="9" t="str">
        <f>TEXT(Table3[[#This Row],[Purchase Date]],"MMMM")</f>
        <v>July</v>
      </c>
      <c r="T2853" s="9">
        <f>YEAR('Consolidtaed Data'!$F7578)</f>
        <v>2021</v>
      </c>
    </row>
    <row r="2854" spans="1:20" x14ac:dyDescent="0.3">
      <c r="A2854" s="9" t="s">
        <v>3869</v>
      </c>
      <c r="B2854" s="9" t="s">
        <v>336</v>
      </c>
      <c r="C2854" s="9" t="s">
        <v>223</v>
      </c>
      <c r="D2854" s="9" t="s">
        <v>197</v>
      </c>
      <c r="E2854" s="9" t="s">
        <v>903</v>
      </c>
      <c r="F2854" s="10">
        <v>44040</v>
      </c>
      <c r="G2854" s="10" t="str">
        <f>VLOOKUP(Table3[[#This Row],[Product ID]],[1]Products!$A:$G,2,0)</f>
        <v>Product 78</v>
      </c>
      <c r="H2854" s="22">
        <v>1</v>
      </c>
      <c r="I2854" s="9">
        <f>VLOOKUP('Consolidtaed Data'!$B8016,[1]Products!$A:$G,4,0)</f>
        <v>1380</v>
      </c>
      <c r="J2854" s="9">
        <f>VLOOKUP('Consolidtaed Data'!$B8016,[1]Products!$A:$G,3,0)</f>
        <v>1090</v>
      </c>
      <c r="K2854" s="9">
        <f>'Consolidtaed Data'!$J8016*'Consolidtaed Data'!$H8016</f>
        <v>2798</v>
      </c>
      <c r="L2854" s="9">
        <f>'Consolidtaed Data'!$I8016*'Consolidtaed Data'!$H8016</f>
        <v>4588</v>
      </c>
      <c r="M2854" s="9">
        <f>'Consolidtaed Data'!$L8016-'Consolidtaed Data'!$K8016</f>
        <v>580</v>
      </c>
      <c r="N2854" s="9" t="str">
        <f>VLOOKUP('Consolidtaed Data'!$C8016,[1]Locations!$A:$O,2,0)</f>
        <v>Fairfield</v>
      </c>
      <c r="O2854" s="9" t="str">
        <f>VLOOKUP('Consolidtaed Data'!$D8016,'[1]Sales People'!$A:$B,2,0)</f>
        <v>Eugene Holmes</v>
      </c>
      <c r="P2854" s="9" t="str">
        <f>VLOOKUP('Consolidtaed Data'!$E8016,[1]Customers!$A:$B,2,0)</f>
        <v>Henry Cox</v>
      </c>
      <c r="Q2854" s="11">
        <f>WEEKDAY('Consolidtaed Data'!$F8016)</f>
        <v>5</v>
      </c>
      <c r="R2854" s="9">
        <f>MONTH('Consolidtaed Data'!$F8016)</f>
        <v>9</v>
      </c>
      <c r="S2854" s="9" t="str">
        <f>TEXT(Table3[[#This Row],[Purchase Date]],"MMMM")</f>
        <v>July</v>
      </c>
      <c r="T2854" s="9">
        <f>YEAR('Consolidtaed Data'!$F8016)</f>
        <v>2021</v>
      </c>
    </row>
    <row r="2855" spans="1:20" x14ac:dyDescent="0.3">
      <c r="A2855" s="9" t="s">
        <v>3870</v>
      </c>
      <c r="B2855" s="9" t="s">
        <v>712</v>
      </c>
      <c r="C2855" s="9" t="s">
        <v>347</v>
      </c>
      <c r="D2855" s="9" t="s">
        <v>95</v>
      </c>
      <c r="E2855" s="9" t="s">
        <v>480</v>
      </c>
      <c r="F2855" s="10">
        <v>44040</v>
      </c>
      <c r="G2855" s="10" t="str">
        <f>VLOOKUP(Table3[[#This Row],[Product ID]],[1]Products!$A:$G,2,0)</f>
        <v>Product 32</v>
      </c>
      <c r="H2855" s="22">
        <v>1</v>
      </c>
      <c r="I2855" s="9">
        <f>VLOOKUP('Consolidtaed Data'!$B8403,[1]Products!$A:$G,4,0)</f>
        <v>545</v>
      </c>
      <c r="J2855" s="9">
        <f>VLOOKUP('Consolidtaed Data'!$B8403,[1]Products!$A:$G,3,0)</f>
        <v>425</v>
      </c>
      <c r="K2855" s="9">
        <f>'Consolidtaed Data'!$J8403*'Consolidtaed Data'!$H8403</f>
        <v>1965</v>
      </c>
      <c r="L2855" s="9">
        <f>'Consolidtaed Data'!$I8403*'Consolidtaed Data'!$H8403</f>
        <v>2396</v>
      </c>
      <c r="M2855" s="9">
        <f>'Consolidtaed Data'!$L8403-'Consolidtaed Data'!$K8403</f>
        <v>74</v>
      </c>
      <c r="N2855" s="9" t="str">
        <f>VLOOKUP('Consolidtaed Data'!$C8403,[1]Locations!$A:$O,2,0)</f>
        <v>Temecula</v>
      </c>
      <c r="O2855" s="9" t="str">
        <f>VLOOKUP('Consolidtaed Data'!$D8403,'[1]Sales People'!$A:$B,2,0)</f>
        <v>Eugene Holmes</v>
      </c>
      <c r="P2855" s="9" t="str">
        <f>VLOOKUP('Consolidtaed Data'!$E8403,[1]Customers!$A:$B,2,0)</f>
        <v>Nicholas Simmons</v>
      </c>
      <c r="Q2855" s="11">
        <f>WEEKDAY('Consolidtaed Data'!$F8403)</f>
        <v>5</v>
      </c>
      <c r="R2855" s="9">
        <f>MONTH('Consolidtaed Data'!$F8403)</f>
        <v>9</v>
      </c>
      <c r="S2855" s="9" t="str">
        <f>TEXT(Table3[[#This Row],[Purchase Date]],"MMMM")</f>
        <v>July</v>
      </c>
      <c r="T2855" s="9">
        <f>YEAR('Consolidtaed Data'!$F8403)</f>
        <v>2021</v>
      </c>
    </row>
    <row r="2856" spans="1:20" x14ac:dyDescent="0.3">
      <c r="A2856" s="9" t="s">
        <v>3871</v>
      </c>
      <c r="B2856" s="9" t="s">
        <v>160</v>
      </c>
      <c r="C2856" s="9" t="s">
        <v>82</v>
      </c>
      <c r="D2856" s="9" t="s">
        <v>206</v>
      </c>
      <c r="E2856" s="9" t="s">
        <v>436</v>
      </c>
      <c r="F2856" s="10">
        <v>44040</v>
      </c>
      <c r="G2856" s="10" t="str">
        <f>VLOOKUP(Table3[[#This Row],[Product ID]],[1]Products!$A:$G,2,0)</f>
        <v>Product 28</v>
      </c>
      <c r="H2856" s="22">
        <v>1</v>
      </c>
      <c r="I2856" s="9">
        <f>VLOOKUP('Consolidtaed Data'!$B8423,[1]Products!$A:$G,4,0)</f>
        <v>1582</v>
      </c>
      <c r="J2856" s="9">
        <f>VLOOKUP('Consolidtaed Data'!$B8423,[1]Products!$A:$G,3,0)</f>
        <v>1234</v>
      </c>
      <c r="K2856" s="9">
        <f>'Consolidtaed Data'!$J8423*'Consolidtaed Data'!$H8423</f>
        <v>1173</v>
      </c>
      <c r="L2856" s="9">
        <f>'Consolidtaed Data'!$I8423*'Consolidtaed Data'!$H8423</f>
        <v>1862</v>
      </c>
      <c r="M2856" s="9">
        <f>'Consolidtaed Data'!$L8423-'Consolidtaed Data'!$K8423</f>
        <v>1953</v>
      </c>
      <c r="N2856" s="9" t="str">
        <f>VLOOKUP('Consolidtaed Data'!$C8423,[1]Locations!$A:$O,2,0)</f>
        <v>Pasadena</v>
      </c>
      <c r="O2856" s="9" t="str">
        <f>VLOOKUP('Consolidtaed Data'!$D8423,'[1]Sales People'!$A:$B,2,0)</f>
        <v>Jerry Perry</v>
      </c>
      <c r="P2856" s="9" t="str">
        <f>VLOOKUP('Consolidtaed Data'!$E8423,[1]Customers!$A:$B,2,0)</f>
        <v>Alan Perry</v>
      </c>
      <c r="Q2856" s="11">
        <f>WEEKDAY('Consolidtaed Data'!$F8423)</f>
        <v>1</v>
      </c>
      <c r="R2856" s="9">
        <f>MONTH('Consolidtaed Data'!$F8423)</f>
        <v>10</v>
      </c>
      <c r="S2856" s="9" t="str">
        <f>TEXT(Table3[[#This Row],[Purchase Date]],"MMMM")</f>
        <v>July</v>
      </c>
      <c r="T2856" s="9">
        <f>YEAR('Consolidtaed Data'!$F8423)</f>
        <v>2021</v>
      </c>
    </row>
    <row r="2857" spans="1:20" x14ac:dyDescent="0.3">
      <c r="A2857" s="9" t="s">
        <v>3872</v>
      </c>
      <c r="B2857" s="9" t="s">
        <v>653</v>
      </c>
      <c r="C2857" s="9" t="s">
        <v>263</v>
      </c>
      <c r="D2857" s="9" t="s">
        <v>193</v>
      </c>
      <c r="E2857" s="9" t="s">
        <v>74</v>
      </c>
      <c r="F2857" s="10">
        <v>44040</v>
      </c>
      <c r="G2857" s="10" t="str">
        <f>VLOOKUP(Table3[[#This Row],[Product ID]],[1]Products!$A:$G,2,0)</f>
        <v>Product 74</v>
      </c>
      <c r="H2857" s="22">
        <v>3</v>
      </c>
      <c r="I2857" s="9">
        <f>VLOOKUP('Consolidtaed Data'!$B8569,[1]Products!$A:$G,4,0)</f>
        <v>2141</v>
      </c>
      <c r="J2857" s="9">
        <f>VLOOKUP('Consolidtaed Data'!$B8569,[1]Products!$A:$G,3,0)</f>
        <v>1777</v>
      </c>
      <c r="K2857" s="9">
        <f>'Consolidtaed Data'!$J8569*'Consolidtaed Data'!$H8569</f>
        <v>683</v>
      </c>
      <c r="L2857" s="9">
        <f>'Consolidtaed Data'!$I8569*'Consolidtaed Data'!$H8569</f>
        <v>1178</v>
      </c>
      <c r="M2857" s="9">
        <f>'Consolidtaed Data'!$L8569-'Consolidtaed Data'!$K8569</f>
        <v>2280</v>
      </c>
      <c r="N2857" s="9" t="str">
        <f>VLOOKUP('Consolidtaed Data'!$C8569,[1]Locations!$A:$O,2,0)</f>
        <v>Pasadena</v>
      </c>
      <c r="O2857" s="9" t="str">
        <f>VLOOKUP('Consolidtaed Data'!$D8569,'[1]Sales People'!$A:$B,2,0)</f>
        <v>Martin Carr</v>
      </c>
      <c r="P2857" s="9" t="str">
        <f>VLOOKUP('Consolidtaed Data'!$E8569,[1]Customers!$A:$B,2,0)</f>
        <v>Raymond Barnes</v>
      </c>
      <c r="Q2857" s="11">
        <f>WEEKDAY('Consolidtaed Data'!$F8569)</f>
        <v>4</v>
      </c>
      <c r="R2857" s="9">
        <f>MONTH('Consolidtaed Data'!$F8569)</f>
        <v>10</v>
      </c>
      <c r="S2857" s="9" t="str">
        <f>TEXT(Table3[[#This Row],[Purchase Date]],"MMMM")</f>
        <v>July</v>
      </c>
      <c r="T2857" s="9">
        <f>YEAR('Consolidtaed Data'!$F8569)</f>
        <v>2021</v>
      </c>
    </row>
    <row r="2858" spans="1:20" x14ac:dyDescent="0.3">
      <c r="A2858" s="9" t="s">
        <v>3873</v>
      </c>
      <c r="B2858" s="9" t="s">
        <v>54</v>
      </c>
      <c r="C2858" s="9" t="s">
        <v>289</v>
      </c>
      <c r="D2858" s="9" t="s">
        <v>100</v>
      </c>
      <c r="E2858" s="9" t="s">
        <v>1845</v>
      </c>
      <c r="F2858" s="10">
        <v>44040</v>
      </c>
      <c r="G2858" s="10" t="str">
        <f>VLOOKUP(Table3[[#This Row],[Product ID]],[1]Products!$A:$G,2,0)</f>
        <v>Product 41</v>
      </c>
      <c r="H2858" s="22">
        <v>2</v>
      </c>
      <c r="I2858" s="9">
        <f>VLOOKUP('Consolidtaed Data'!$B8666,[1]Products!$A:$G,4,0)</f>
        <v>1899</v>
      </c>
      <c r="J2858" s="9">
        <f>VLOOKUP('Consolidtaed Data'!$B8666,[1]Products!$A:$G,3,0)</f>
        <v>1044</v>
      </c>
      <c r="K2858" s="9">
        <f>'Consolidtaed Data'!$J8666*'Consolidtaed Data'!$H8666</f>
        <v>1260</v>
      </c>
      <c r="L2858" s="9">
        <f>'Consolidtaed Data'!$I8666*'Consolidtaed Data'!$H8666</f>
        <v>1752</v>
      </c>
      <c r="M2858" s="9">
        <f>'Consolidtaed Data'!$L8666-'Consolidtaed Data'!$K8666</f>
        <v>436</v>
      </c>
      <c r="N2858" s="9" t="str">
        <f>VLOOKUP('Consolidtaed Data'!$C8666,[1]Locations!$A:$O,2,0)</f>
        <v>Huntington Beach</v>
      </c>
      <c r="O2858" s="9" t="str">
        <f>VLOOKUP('Consolidtaed Data'!$D8666,'[1]Sales People'!$A:$B,2,0)</f>
        <v>Ryan Butler</v>
      </c>
      <c r="P2858" s="9" t="str">
        <f>VLOOKUP('Consolidtaed Data'!$E8666,[1]Customers!$A:$B,2,0)</f>
        <v>Sean Black</v>
      </c>
      <c r="Q2858" s="11">
        <f>WEEKDAY('Consolidtaed Data'!$F8666)</f>
        <v>4</v>
      </c>
      <c r="R2858" s="9">
        <f>MONTH('Consolidtaed Data'!$F8666)</f>
        <v>10</v>
      </c>
      <c r="S2858" s="9" t="str">
        <f>TEXT(Table3[[#This Row],[Purchase Date]],"MMMM")</f>
        <v>July</v>
      </c>
      <c r="T2858" s="9">
        <f>YEAR('Consolidtaed Data'!$F8666)</f>
        <v>2021</v>
      </c>
    </row>
    <row r="2859" spans="1:20" x14ac:dyDescent="0.3">
      <c r="A2859" s="9" t="s">
        <v>3874</v>
      </c>
      <c r="B2859" s="9" t="s">
        <v>572</v>
      </c>
      <c r="C2859" s="9" t="s">
        <v>130</v>
      </c>
      <c r="D2859" s="9" t="s">
        <v>329</v>
      </c>
      <c r="E2859" s="9" t="s">
        <v>509</v>
      </c>
      <c r="F2859" s="10">
        <v>44040</v>
      </c>
      <c r="G2859" s="10" t="str">
        <f>VLOOKUP(Table3[[#This Row],[Product ID]],[1]Products!$A:$G,2,0)</f>
        <v>Product 22</v>
      </c>
      <c r="H2859" s="22">
        <v>1</v>
      </c>
      <c r="I2859" s="9">
        <f>VLOOKUP('Consolidtaed Data'!$B8719,[1]Products!$A:$G,4,0)</f>
        <v>817</v>
      </c>
      <c r="J2859" s="9">
        <f>VLOOKUP('Consolidtaed Data'!$B8719,[1]Products!$A:$G,3,0)</f>
        <v>409</v>
      </c>
      <c r="K2859" s="9">
        <f>'Consolidtaed Data'!$J8719*'Consolidtaed Data'!$H8719</f>
        <v>870</v>
      </c>
      <c r="L2859" s="9">
        <f>'Consolidtaed Data'!$I8719*'Consolidtaed Data'!$H8719</f>
        <v>1060</v>
      </c>
      <c r="M2859" s="9">
        <f>'Consolidtaed Data'!$L8719-'Consolidtaed Data'!$K8719</f>
        <v>871</v>
      </c>
      <c r="N2859" s="9" t="str">
        <f>VLOOKUP('Consolidtaed Data'!$C8719,[1]Locations!$A:$O,2,0)</f>
        <v>Oceanside</v>
      </c>
      <c r="O2859" s="9" t="str">
        <f>VLOOKUP('Consolidtaed Data'!$D8719,'[1]Sales People'!$A:$B,2,0)</f>
        <v>Joe Sims</v>
      </c>
      <c r="P2859" s="9" t="str">
        <f>VLOOKUP('Consolidtaed Data'!$E8719,[1]Customers!$A:$B,2,0)</f>
        <v>Jeremy Porter</v>
      </c>
      <c r="Q2859" s="11">
        <f>WEEKDAY('Consolidtaed Data'!$F8719)</f>
        <v>3</v>
      </c>
      <c r="R2859" s="9">
        <f>MONTH('Consolidtaed Data'!$F8719)</f>
        <v>10</v>
      </c>
      <c r="S2859" s="9" t="str">
        <f>TEXT(Table3[[#This Row],[Purchase Date]],"MMMM")</f>
        <v>July</v>
      </c>
      <c r="T2859" s="9">
        <f>YEAR('Consolidtaed Data'!$F8719)</f>
        <v>2021</v>
      </c>
    </row>
    <row r="2860" spans="1:20" x14ac:dyDescent="0.3">
      <c r="A2860" s="9" t="s">
        <v>3875</v>
      </c>
      <c r="B2860" s="9" t="s">
        <v>266</v>
      </c>
      <c r="C2860" s="9" t="s">
        <v>421</v>
      </c>
      <c r="D2860" s="9" t="s">
        <v>281</v>
      </c>
      <c r="E2860" s="9" t="s">
        <v>1396</v>
      </c>
      <c r="F2860" s="10">
        <v>44040</v>
      </c>
      <c r="G2860" s="10" t="str">
        <f>VLOOKUP(Table3[[#This Row],[Product ID]],[1]Products!$A:$G,2,0)</f>
        <v>Product 92</v>
      </c>
      <c r="H2860" s="22">
        <v>2</v>
      </c>
      <c r="I2860" s="9">
        <f>VLOOKUP('Consolidtaed Data'!$B8767,[1]Products!$A:$G,4,0)</f>
        <v>502</v>
      </c>
      <c r="J2860" s="9">
        <f>VLOOKUP('Consolidtaed Data'!$B8767,[1]Products!$A:$G,3,0)</f>
        <v>296</v>
      </c>
      <c r="K2860" s="9">
        <f>'Consolidtaed Data'!$J8767*'Consolidtaed Data'!$H8767</f>
        <v>984</v>
      </c>
      <c r="L2860" s="9">
        <f>'Consolidtaed Data'!$I8767*'Consolidtaed Data'!$H8767</f>
        <v>1367</v>
      </c>
      <c r="M2860" s="9">
        <f>'Consolidtaed Data'!$L8767-'Consolidtaed Data'!$K8767</f>
        <v>1044</v>
      </c>
      <c r="N2860" s="9" t="str">
        <f>VLOOKUP('Consolidtaed Data'!$C8767,[1]Locations!$A:$O,2,0)</f>
        <v>Oxnard</v>
      </c>
      <c r="O2860" s="9" t="str">
        <f>VLOOKUP('Consolidtaed Data'!$D8767,'[1]Sales People'!$A:$B,2,0)</f>
        <v>Kenneth Bradley</v>
      </c>
      <c r="P2860" s="9" t="str">
        <f>VLOOKUP('Consolidtaed Data'!$E8767,[1]Customers!$A:$B,2,0)</f>
        <v>Alan Sims</v>
      </c>
      <c r="Q2860" s="11">
        <f>WEEKDAY('Consolidtaed Data'!$F8767)</f>
        <v>5</v>
      </c>
      <c r="R2860" s="9">
        <f>MONTH('Consolidtaed Data'!$F8767)</f>
        <v>10</v>
      </c>
      <c r="S2860" s="9" t="str">
        <f>TEXT(Table3[[#This Row],[Purchase Date]],"MMMM")</f>
        <v>July</v>
      </c>
      <c r="T2860" s="9">
        <f>YEAR('Consolidtaed Data'!$F8767)</f>
        <v>2021</v>
      </c>
    </row>
    <row r="2861" spans="1:20" x14ac:dyDescent="0.3">
      <c r="A2861" s="9" t="s">
        <v>3876</v>
      </c>
      <c r="B2861" s="9" t="s">
        <v>11</v>
      </c>
      <c r="C2861" s="9" t="s">
        <v>50</v>
      </c>
      <c r="D2861" s="9" t="s">
        <v>22</v>
      </c>
      <c r="E2861" s="9" t="s">
        <v>2421</v>
      </c>
      <c r="F2861" s="10">
        <v>44040</v>
      </c>
      <c r="G2861" s="10" t="str">
        <f>VLOOKUP(Table3[[#This Row],[Product ID]],[1]Products!$A:$G,2,0)</f>
        <v>Product 88</v>
      </c>
      <c r="H2861" s="22">
        <v>4</v>
      </c>
      <c r="I2861" s="9">
        <f>VLOOKUP('Consolidtaed Data'!$B8828,[1]Products!$A:$G,4,0)</f>
        <v>2257</v>
      </c>
      <c r="J2861" s="9">
        <f>VLOOKUP('Consolidtaed Data'!$B8828,[1]Products!$A:$G,3,0)</f>
        <v>1535</v>
      </c>
      <c r="K2861" s="9">
        <f>'Consolidtaed Data'!$J8828*'Consolidtaed Data'!$H8828</f>
        <v>1399</v>
      </c>
      <c r="L2861" s="9">
        <f>'Consolidtaed Data'!$I8828*'Consolidtaed Data'!$H8828</f>
        <v>2294</v>
      </c>
      <c r="M2861" s="9">
        <f>'Consolidtaed Data'!$L8828-'Consolidtaed Data'!$K8828</f>
        <v>606</v>
      </c>
      <c r="N2861" s="9" t="str">
        <f>VLOOKUP('Consolidtaed Data'!$C8828,[1]Locations!$A:$O,2,0)</f>
        <v>Rialto</v>
      </c>
      <c r="O2861" s="9" t="str">
        <f>VLOOKUP('Consolidtaed Data'!$D8828,'[1]Sales People'!$A:$B,2,0)</f>
        <v>Christopher Tucker</v>
      </c>
      <c r="P2861" s="9" t="str">
        <f>VLOOKUP('Consolidtaed Data'!$E8828,[1]Customers!$A:$B,2,0)</f>
        <v>Chris Chapman</v>
      </c>
      <c r="Q2861" s="11">
        <f>WEEKDAY('Consolidtaed Data'!$F8828)</f>
        <v>2</v>
      </c>
      <c r="R2861" s="9">
        <f>MONTH('Consolidtaed Data'!$F8828)</f>
        <v>11</v>
      </c>
      <c r="S2861" s="9" t="str">
        <f>TEXT(Table3[[#This Row],[Purchase Date]],"MMMM")</f>
        <v>July</v>
      </c>
      <c r="T2861" s="9">
        <f>YEAR('Consolidtaed Data'!$F8828)</f>
        <v>2021</v>
      </c>
    </row>
    <row r="2862" spans="1:20" x14ac:dyDescent="0.3">
      <c r="A2862" s="9" t="s">
        <v>3877</v>
      </c>
      <c r="B2862" s="9" t="s">
        <v>76</v>
      </c>
      <c r="C2862" s="9" t="s">
        <v>564</v>
      </c>
      <c r="D2862" s="9" t="s">
        <v>206</v>
      </c>
      <c r="E2862" s="9" t="s">
        <v>1568</v>
      </c>
      <c r="F2862" s="10">
        <v>44040</v>
      </c>
      <c r="G2862" s="10" t="str">
        <f>VLOOKUP(Table3[[#This Row],[Product ID]],[1]Products!$A:$G,2,0)</f>
        <v>Product 19</v>
      </c>
      <c r="H2862" s="22">
        <v>1</v>
      </c>
      <c r="I2862" s="9">
        <f>VLOOKUP('Consolidtaed Data'!$B8891,[1]Products!$A:$G,4,0)</f>
        <v>1103</v>
      </c>
      <c r="J2862" s="9">
        <f>VLOOKUP('Consolidtaed Data'!$B8891,[1]Products!$A:$G,3,0)</f>
        <v>838</v>
      </c>
      <c r="K2862" s="9">
        <f>'Consolidtaed Data'!$J8891*'Consolidtaed Data'!$H8891</f>
        <v>1090</v>
      </c>
      <c r="L2862" s="9">
        <f>'Consolidtaed Data'!$I8891*'Consolidtaed Data'!$H8891</f>
        <v>1380</v>
      </c>
      <c r="M2862" s="9">
        <f>'Consolidtaed Data'!$L8891-'Consolidtaed Data'!$K8891</f>
        <v>376</v>
      </c>
      <c r="N2862" s="9" t="str">
        <f>VLOOKUP('Consolidtaed Data'!$C8891,[1]Locations!$A:$O,2,0)</f>
        <v>San Buenaventura (Ventura)</v>
      </c>
      <c r="O2862" s="9" t="str">
        <f>VLOOKUP('Consolidtaed Data'!$D8891,'[1]Sales People'!$A:$B,2,0)</f>
        <v>Kevin Butler</v>
      </c>
      <c r="P2862" s="9" t="str">
        <f>VLOOKUP('Consolidtaed Data'!$E8891,[1]Customers!$A:$B,2,0)</f>
        <v>Eric Alvarez</v>
      </c>
      <c r="Q2862" s="11">
        <f>WEEKDAY('Consolidtaed Data'!$F8891)</f>
        <v>6</v>
      </c>
      <c r="R2862" s="9">
        <f>MONTH('Consolidtaed Data'!$F8891)</f>
        <v>11</v>
      </c>
      <c r="S2862" s="9" t="str">
        <f>TEXT(Table3[[#This Row],[Purchase Date]],"MMMM")</f>
        <v>July</v>
      </c>
      <c r="T2862" s="9">
        <f>YEAR('Consolidtaed Data'!$F8891)</f>
        <v>2021</v>
      </c>
    </row>
    <row r="2863" spans="1:20" x14ac:dyDescent="0.3">
      <c r="A2863" s="9" t="s">
        <v>3878</v>
      </c>
      <c r="B2863" s="9" t="s">
        <v>182</v>
      </c>
      <c r="C2863" s="9" t="s">
        <v>249</v>
      </c>
      <c r="D2863" s="9" t="s">
        <v>91</v>
      </c>
      <c r="E2863" s="9" t="s">
        <v>2014</v>
      </c>
      <c r="F2863" s="10">
        <v>44040</v>
      </c>
      <c r="G2863" s="10" t="str">
        <f>VLOOKUP(Table3[[#This Row],[Product ID]],[1]Products!$A:$G,2,0)</f>
        <v>Product 9</v>
      </c>
      <c r="H2863" s="22">
        <v>3</v>
      </c>
      <c r="I2863" s="9">
        <f>VLOOKUP('Consolidtaed Data'!$B9126,[1]Products!$A:$G,4,0)</f>
        <v>1848</v>
      </c>
      <c r="J2863" s="9">
        <f>VLOOKUP('Consolidtaed Data'!$B9126,[1]Products!$A:$G,3,0)</f>
        <v>1294</v>
      </c>
      <c r="K2863" s="9">
        <f>'Consolidtaed Data'!$J9126*'Consolidtaed Data'!$H9126</f>
        <v>1434</v>
      </c>
      <c r="L2863" s="9">
        <f>'Consolidtaed Data'!$I9126*'Consolidtaed Data'!$H9126</f>
        <v>2658</v>
      </c>
      <c r="M2863" s="9">
        <f>'Consolidtaed Data'!$L9126-'Consolidtaed Data'!$K9126</f>
        <v>383</v>
      </c>
      <c r="N2863" s="9" t="str">
        <f>VLOOKUP('Consolidtaed Data'!$C9126,[1]Locations!$A:$O,2,0)</f>
        <v>San Diego</v>
      </c>
      <c r="O2863" s="9" t="str">
        <f>VLOOKUP('Consolidtaed Data'!$D9126,'[1]Sales People'!$A:$B,2,0)</f>
        <v>Joe Sims</v>
      </c>
      <c r="P2863" s="9" t="str">
        <f>VLOOKUP('Consolidtaed Data'!$E9126,[1]Customers!$A:$B,2,0)</f>
        <v>Kevin Moreno</v>
      </c>
      <c r="Q2863" s="11">
        <f>WEEKDAY('Consolidtaed Data'!$F9126)</f>
        <v>1</v>
      </c>
      <c r="R2863" s="9">
        <f>MONTH('Consolidtaed Data'!$F9126)</f>
        <v>11</v>
      </c>
      <c r="S2863" s="9" t="str">
        <f>TEXT(Table3[[#This Row],[Purchase Date]],"MMMM")</f>
        <v>July</v>
      </c>
      <c r="T2863" s="9">
        <f>YEAR('Consolidtaed Data'!$F9126)</f>
        <v>2021</v>
      </c>
    </row>
    <row r="2864" spans="1:20" x14ac:dyDescent="0.3">
      <c r="A2864" s="9" t="s">
        <v>3879</v>
      </c>
      <c r="B2864" s="9" t="s">
        <v>981</v>
      </c>
      <c r="C2864" s="9" t="s">
        <v>169</v>
      </c>
      <c r="D2864" s="9" t="s">
        <v>402</v>
      </c>
      <c r="E2864" s="9" t="s">
        <v>475</v>
      </c>
      <c r="F2864" s="10">
        <v>44040</v>
      </c>
      <c r="G2864" s="10" t="str">
        <f>VLOOKUP(Table3[[#This Row],[Product ID]],[1]Products!$A:$G,2,0)</f>
        <v>Product 3</v>
      </c>
      <c r="H2864" s="22">
        <v>2</v>
      </c>
      <c r="I2864" s="9">
        <f>VLOOKUP('Consolidtaed Data'!$B9658,[1]Products!$A:$G,4,0)</f>
        <v>502</v>
      </c>
      <c r="J2864" s="9">
        <f>VLOOKUP('Consolidtaed Data'!$B9658,[1]Products!$A:$G,3,0)</f>
        <v>296</v>
      </c>
      <c r="K2864" s="9">
        <f>'Consolidtaed Data'!$J9658*'Consolidtaed Data'!$H9658</f>
        <v>61</v>
      </c>
      <c r="L2864" s="9">
        <f>'Consolidtaed Data'!$I9658*'Consolidtaed Data'!$H9658</f>
        <v>95</v>
      </c>
      <c r="M2864" s="9">
        <f>'Consolidtaed Data'!$L9658-'Consolidtaed Data'!$K9658</f>
        <v>837</v>
      </c>
      <c r="N2864" s="9" t="str">
        <f>VLOOKUP('Consolidtaed Data'!$C9658,[1]Locations!$A:$O,2,0)</f>
        <v>Garden Grove</v>
      </c>
      <c r="O2864" s="9" t="str">
        <f>VLOOKUP('Consolidtaed Data'!$D9658,'[1]Sales People'!$A:$B,2,0)</f>
        <v>Eugene Holmes</v>
      </c>
      <c r="P2864" s="9" t="str">
        <f>VLOOKUP('Consolidtaed Data'!$E9658,[1]Customers!$A:$B,2,0)</f>
        <v>Ryan Bailey</v>
      </c>
      <c r="Q2864" s="11">
        <f>WEEKDAY('Consolidtaed Data'!$F9658)</f>
        <v>5</v>
      </c>
      <c r="R2864" s="9">
        <f>MONTH('Consolidtaed Data'!$F9658)</f>
        <v>12</v>
      </c>
      <c r="S2864" s="9" t="str">
        <f>TEXT(Table3[[#This Row],[Purchase Date]],"MMMM")</f>
        <v>July</v>
      </c>
      <c r="T2864" s="9">
        <f>YEAR('Consolidtaed Data'!$F9658)</f>
        <v>2021</v>
      </c>
    </row>
    <row r="2865" spans="1:20" x14ac:dyDescent="0.3">
      <c r="A2865" s="9" t="s">
        <v>3881</v>
      </c>
      <c r="B2865" s="9" t="s">
        <v>89</v>
      </c>
      <c r="C2865" s="9" t="s">
        <v>42</v>
      </c>
      <c r="D2865" s="9" t="s">
        <v>80</v>
      </c>
      <c r="E2865" s="9" t="s">
        <v>365</v>
      </c>
      <c r="F2865" s="10">
        <v>44041</v>
      </c>
      <c r="G2865" s="10" t="str">
        <f>VLOOKUP(Table3[[#This Row],[Product ID]],[1]Products!$A:$G,2,0)</f>
        <v>Product 64</v>
      </c>
      <c r="H2865" s="22">
        <v>1</v>
      </c>
      <c r="I2865" s="9">
        <f>VLOOKUP('Consolidtaed Data'!$B5000,[1]Products!$A:$G,4,0)</f>
        <v>378</v>
      </c>
      <c r="J2865" s="9">
        <f>VLOOKUP('Consolidtaed Data'!$B5000,[1]Products!$A:$G,3,0)</f>
        <v>291</v>
      </c>
      <c r="K2865" s="9">
        <f>'Consolidtaed Data'!$J5000*'Consolidtaed Data'!$H5000</f>
        <v>1518</v>
      </c>
      <c r="L2865" s="9">
        <f>'Consolidtaed Data'!$I5000*'Consolidtaed Data'!$H5000</f>
        <v>2410</v>
      </c>
      <c r="M2865" s="9">
        <f>'Consolidtaed Data'!$L5000-'Consolidtaed Data'!$K5000</f>
        <v>46</v>
      </c>
      <c r="N2865" s="9" t="str">
        <f>VLOOKUP('Consolidtaed Data'!$C5000,[1]Locations!$A:$O,2,0)</f>
        <v>Santa Clara</v>
      </c>
      <c r="O2865" s="9" t="str">
        <f>VLOOKUP('Consolidtaed Data'!$D5000,'[1]Sales People'!$A:$B,2,0)</f>
        <v>Patrick Ruiz</v>
      </c>
      <c r="P2865" s="9" t="str">
        <f>VLOOKUP('Consolidtaed Data'!$E5000,[1]Customers!$A:$B,2,0)</f>
        <v>Jerry Andrews</v>
      </c>
      <c r="Q2865" s="11">
        <f>WEEKDAY('Consolidtaed Data'!$F5000)</f>
        <v>1</v>
      </c>
      <c r="R2865" s="9">
        <f>MONTH('Consolidtaed Data'!$F5000)</f>
        <v>1</v>
      </c>
      <c r="S2865" s="9" t="str">
        <f>TEXT(Table3[[#This Row],[Purchase Date]],"MMMM")</f>
        <v>July</v>
      </c>
      <c r="T2865" s="9">
        <f>YEAR('Consolidtaed Data'!$F5000)</f>
        <v>2021</v>
      </c>
    </row>
    <row r="2866" spans="1:20" x14ac:dyDescent="0.3">
      <c r="A2866" s="9" t="s">
        <v>3882</v>
      </c>
      <c r="B2866" s="9" t="s">
        <v>38</v>
      </c>
      <c r="C2866" s="9" t="s">
        <v>50</v>
      </c>
      <c r="D2866" s="9" t="s">
        <v>229</v>
      </c>
      <c r="E2866" s="9" t="s">
        <v>380</v>
      </c>
      <c r="F2866" s="10">
        <v>44041</v>
      </c>
      <c r="G2866" s="10" t="str">
        <f>VLOOKUP(Table3[[#This Row],[Product ID]],[1]Products!$A:$G,2,0)</f>
        <v>Product 25</v>
      </c>
      <c r="H2866" s="22">
        <v>4</v>
      </c>
      <c r="I2866" s="9">
        <f>VLOOKUP('Consolidtaed Data'!$B5198,[1]Products!$A:$G,4,0)</f>
        <v>556</v>
      </c>
      <c r="J2866" s="9">
        <f>VLOOKUP('Consolidtaed Data'!$B5198,[1]Products!$A:$G,3,0)</f>
        <v>395</v>
      </c>
      <c r="K2866" s="9">
        <f>'Consolidtaed Data'!$J5198*'Consolidtaed Data'!$H5198</f>
        <v>200</v>
      </c>
      <c r="L2866" s="9">
        <f>'Consolidtaed Data'!$I5198*'Consolidtaed Data'!$H5198</f>
        <v>290</v>
      </c>
      <c r="M2866" s="9">
        <f>'Consolidtaed Data'!$L5198-'Consolidtaed Data'!$K5198</f>
        <v>452</v>
      </c>
      <c r="N2866" s="9" t="str">
        <f>VLOOKUP('Consolidtaed Data'!$C5198,[1]Locations!$A:$O,2,0)</f>
        <v>San Francisco</v>
      </c>
      <c r="O2866" s="9" t="str">
        <f>VLOOKUP('Consolidtaed Data'!$D5198,'[1]Sales People'!$A:$B,2,0)</f>
        <v>Jimmy Young</v>
      </c>
      <c r="P2866" s="9" t="str">
        <f>VLOOKUP('Consolidtaed Data'!$E5198,[1]Customers!$A:$B,2,0)</f>
        <v>Martin Mason</v>
      </c>
      <c r="Q2866" s="11">
        <f>WEEKDAY('Consolidtaed Data'!$F5198)</f>
        <v>1</v>
      </c>
      <c r="R2866" s="9">
        <f>MONTH('Consolidtaed Data'!$F5198)</f>
        <v>1</v>
      </c>
      <c r="S2866" s="9" t="str">
        <f>TEXT(Table3[[#This Row],[Purchase Date]],"MMMM")</f>
        <v>July</v>
      </c>
      <c r="T2866" s="9">
        <f>YEAR('Consolidtaed Data'!$F5198)</f>
        <v>2021</v>
      </c>
    </row>
    <row r="2867" spans="1:20" x14ac:dyDescent="0.3">
      <c r="A2867" s="9" t="s">
        <v>3883</v>
      </c>
      <c r="B2867" s="9" t="s">
        <v>340</v>
      </c>
      <c r="C2867" s="9" t="s">
        <v>226</v>
      </c>
      <c r="D2867" s="9" t="s">
        <v>31</v>
      </c>
      <c r="E2867" s="9" t="s">
        <v>3607</v>
      </c>
      <c r="F2867" s="10">
        <v>44041</v>
      </c>
      <c r="G2867" s="10" t="str">
        <f>VLOOKUP(Table3[[#This Row],[Product ID]],[1]Products!$A:$G,2,0)</f>
        <v>Product 34</v>
      </c>
      <c r="H2867" s="22">
        <v>1</v>
      </c>
      <c r="I2867" s="9">
        <f>VLOOKUP('Consolidtaed Data'!$B5366,[1]Products!$A:$G,4,0)</f>
        <v>1119</v>
      </c>
      <c r="J2867" s="9">
        <f>VLOOKUP('Consolidtaed Data'!$B5366,[1]Products!$A:$G,3,0)</f>
        <v>683</v>
      </c>
      <c r="K2867" s="9">
        <f>'Consolidtaed Data'!$J5366*'Consolidtaed Data'!$H5366</f>
        <v>1632</v>
      </c>
      <c r="L2867" s="9">
        <f>'Consolidtaed Data'!$I5366*'Consolidtaed Data'!$H5366</f>
        <v>2016</v>
      </c>
      <c r="M2867" s="9">
        <f>'Consolidtaed Data'!$L5366-'Consolidtaed Data'!$K5366</f>
        <v>329</v>
      </c>
      <c r="N2867" s="9" t="str">
        <f>VLOOKUP('Consolidtaed Data'!$C5366,[1]Locations!$A:$O,2,0)</f>
        <v>Visalia</v>
      </c>
      <c r="O2867" s="9" t="str">
        <f>VLOOKUP('Consolidtaed Data'!$D5366,'[1]Sales People'!$A:$B,2,0)</f>
        <v>Larry Castillo</v>
      </c>
      <c r="P2867" s="9" t="str">
        <f>VLOOKUP('Consolidtaed Data'!$E5366,[1]Customers!$A:$B,2,0)</f>
        <v>Ryan Ford</v>
      </c>
      <c r="Q2867" s="11">
        <f>WEEKDAY('Consolidtaed Data'!$F5366)</f>
        <v>2</v>
      </c>
      <c r="R2867" s="9">
        <f>MONTH('Consolidtaed Data'!$F5366)</f>
        <v>2</v>
      </c>
      <c r="S2867" s="9" t="str">
        <f>TEXT(Table3[[#This Row],[Purchase Date]],"MMMM")</f>
        <v>July</v>
      </c>
      <c r="T2867" s="9">
        <f>YEAR('Consolidtaed Data'!$F5366)</f>
        <v>2021</v>
      </c>
    </row>
    <row r="2868" spans="1:20" x14ac:dyDescent="0.3">
      <c r="A2868" s="9" t="s">
        <v>3884</v>
      </c>
      <c r="B2868" s="9" t="s">
        <v>582</v>
      </c>
      <c r="C2868" s="9" t="s">
        <v>469</v>
      </c>
      <c r="D2868" s="9" t="s">
        <v>143</v>
      </c>
      <c r="E2868" s="9" t="s">
        <v>1903</v>
      </c>
      <c r="F2868" s="10">
        <v>44041</v>
      </c>
      <c r="G2868" s="10" t="str">
        <f>VLOOKUP(Table3[[#This Row],[Product ID]],[1]Products!$A:$G,2,0)</f>
        <v>Product 58</v>
      </c>
      <c r="H2868" s="22">
        <v>2</v>
      </c>
      <c r="I2868" s="9">
        <f>VLOOKUP('Consolidtaed Data'!$B5749,[1]Products!$A:$G,4,0)</f>
        <v>1367</v>
      </c>
      <c r="J2868" s="9">
        <f>VLOOKUP('Consolidtaed Data'!$B5749,[1]Products!$A:$G,3,0)</f>
        <v>984</v>
      </c>
      <c r="K2868" s="9">
        <f>'Consolidtaed Data'!$J5749*'Consolidtaed Data'!$H5749</f>
        <v>1074</v>
      </c>
      <c r="L2868" s="9">
        <f>'Consolidtaed Data'!$I5749*'Consolidtaed Data'!$H5749</f>
        <v>1788</v>
      </c>
      <c r="M2868" s="9">
        <f>'Consolidtaed Data'!$L5749-'Consolidtaed Data'!$K5749</f>
        <v>243</v>
      </c>
      <c r="N2868" s="9" t="str">
        <f>VLOOKUP('Consolidtaed Data'!$C5749,[1]Locations!$A:$O,2,0)</f>
        <v>Fresno</v>
      </c>
      <c r="O2868" s="9" t="str">
        <f>VLOOKUP('Consolidtaed Data'!$D5749,'[1]Sales People'!$A:$B,2,0)</f>
        <v>Ronald Reed</v>
      </c>
      <c r="P2868" s="9" t="str">
        <f>VLOOKUP('Consolidtaed Data'!$E5749,[1]Customers!$A:$B,2,0)</f>
        <v>Roger Price</v>
      </c>
      <c r="Q2868" s="11">
        <f>WEEKDAY('Consolidtaed Data'!$F5749)</f>
        <v>2</v>
      </c>
      <c r="R2868" s="9">
        <f>MONTH('Consolidtaed Data'!$F5749)</f>
        <v>3</v>
      </c>
      <c r="S2868" s="9" t="str">
        <f>TEXT(Table3[[#This Row],[Purchase Date]],"MMMM")</f>
        <v>July</v>
      </c>
      <c r="T2868" s="9">
        <f>YEAR('Consolidtaed Data'!$F5749)</f>
        <v>2021</v>
      </c>
    </row>
    <row r="2869" spans="1:20" x14ac:dyDescent="0.3">
      <c r="A2869" s="9" t="s">
        <v>3885</v>
      </c>
      <c r="B2869" s="9" t="s">
        <v>712</v>
      </c>
      <c r="C2869" s="9" t="s">
        <v>63</v>
      </c>
      <c r="D2869" s="9" t="s">
        <v>246</v>
      </c>
      <c r="E2869" s="9" t="s">
        <v>1413</v>
      </c>
      <c r="F2869" s="10">
        <v>44041</v>
      </c>
      <c r="G2869" s="10" t="str">
        <f>VLOOKUP(Table3[[#This Row],[Product ID]],[1]Products!$A:$G,2,0)</f>
        <v>Product 32</v>
      </c>
      <c r="H2869" s="22">
        <v>4</v>
      </c>
      <c r="I2869" s="9">
        <f>VLOOKUP('Consolidtaed Data'!$B6739,[1]Products!$A:$G,4,0)</f>
        <v>561</v>
      </c>
      <c r="J2869" s="9">
        <f>VLOOKUP('Consolidtaed Data'!$B6739,[1]Products!$A:$G,3,0)</f>
        <v>421</v>
      </c>
      <c r="K2869" s="9">
        <f>'Consolidtaed Data'!$J6739*'Consolidtaed Data'!$H6739</f>
        <v>416</v>
      </c>
      <c r="L2869" s="9">
        <f>'Consolidtaed Data'!$I6739*'Consolidtaed Data'!$H6739</f>
        <v>800</v>
      </c>
      <c r="M2869" s="9">
        <f>'Consolidtaed Data'!$L6739-'Consolidtaed Data'!$K6739</f>
        <v>589</v>
      </c>
      <c r="N2869" s="9" t="str">
        <f>VLOOKUP('Consolidtaed Data'!$C6739,[1]Locations!$A:$O,2,0)</f>
        <v>Orange</v>
      </c>
      <c r="O2869" s="9" t="str">
        <f>VLOOKUP('Consolidtaed Data'!$D6739,'[1]Sales People'!$A:$B,2,0)</f>
        <v>John Reyes</v>
      </c>
      <c r="P2869" s="9" t="str">
        <f>VLOOKUP('Consolidtaed Data'!$E6739,[1]Customers!$A:$B,2,0)</f>
        <v>Mark Elliott</v>
      </c>
      <c r="Q2869" s="11">
        <f>WEEKDAY('Consolidtaed Data'!$F6739)</f>
        <v>7</v>
      </c>
      <c r="R2869" s="9">
        <f>MONTH('Consolidtaed Data'!$F6739)</f>
        <v>5</v>
      </c>
      <c r="S2869" s="9" t="str">
        <f>TEXT(Table3[[#This Row],[Purchase Date]],"MMMM")</f>
        <v>July</v>
      </c>
      <c r="T2869" s="9">
        <f>YEAR('Consolidtaed Data'!$F6739)</f>
        <v>2021</v>
      </c>
    </row>
    <row r="2870" spans="1:20" x14ac:dyDescent="0.3">
      <c r="A2870" s="9" t="s">
        <v>3886</v>
      </c>
      <c r="B2870" s="9" t="s">
        <v>188</v>
      </c>
      <c r="C2870" s="9" t="s">
        <v>331</v>
      </c>
      <c r="D2870" s="9" t="s">
        <v>153</v>
      </c>
      <c r="E2870" s="9" t="s">
        <v>651</v>
      </c>
      <c r="F2870" s="10">
        <v>44041</v>
      </c>
      <c r="G2870" s="10" t="str">
        <f>VLOOKUP(Table3[[#This Row],[Product ID]],[1]Products!$A:$G,2,0)</f>
        <v>Product 63</v>
      </c>
      <c r="H2870" s="22">
        <v>2</v>
      </c>
      <c r="I2870" s="9">
        <f>VLOOKUP('Consolidtaed Data'!$B8279,[1]Products!$A:$G,4,0)</f>
        <v>2410</v>
      </c>
      <c r="J2870" s="9">
        <f>VLOOKUP('Consolidtaed Data'!$B8279,[1]Products!$A:$G,3,0)</f>
        <v>1518</v>
      </c>
      <c r="K2870" s="9">
        <f>'Consolidtaed Data'!$J8279*'Consolidtaed Data'!$H8279</f>
        <v>1636</v>
      </c>
      <c r="L2870" s="9">
        <f>'Consolidtaed Data'!$I8279*'Consolidtaed Data'!$H8279</f>
        <v>3268</v>
      </c>
      <c r="M2870" s="9">
        <f>'Consolidtaed Data'!$L8279-'Consolidtaed Data'!$K8279</f>
        <v>599</v>
      </c>
      <c r="N2870" s="9" t="str">
        <f>VLOOKUP('Consolidtaed Data'!$C8279,[1]Locations!$A:$O,2,0)</f>
        <v>Ontario</v>
      </c>
      <c r="O2870" s="9" t="str">
        <f>VLOOKUP('Consolidtaed Data'!$D8279,'[1]Sales People'!$A:$B,2,0)</f>
        <v>Howard Gardner</v>
      </c>
      <c r="P2870" s="9" t="str">
        <f>VLOOKUP('Consolidtaed Data'!$E8279,[1]Customers!$A:$B,2,0)</f>
        <v>Kenneth Arnold</v>
      </c>
      <c r="Q2870" s="11">
        <f>WEEKDAY('Consolidtaed Data'!$F8279)</f>
        <v>4</v>
      </c>
      <c r="R2870" s="9">
        <f>MONTH('Consolidtaed Data'!$F8279)</f>
        <v>9</v>
      </c>
      <c r="S2870" s="9" t="str">
        <f>TEXT(Table3[[#This Row],[Purchase Date]],"MMMM")</f>
        <v>July</v>
      </c>
      <c r="T2870" s="9">
        <f>YEAR('Consolidtaed Data'!$F8279)</f>
        <v>2021</v>
      </c>
    </row>
    <row r="2871" spans="1:20" x14ac:dyDescent="0.3">
      <c r="A2871" s="9" t="s">
        <v>3887</v>
      </c>
      <c r="B2871" s="9" t="s">
        <v>213</v>
      </c>
      <c r="C2871" s="9" t="s">
        <v>245</v>
      </c>
      <c r="D2871" s="9" t="s">
        <v>174</v>
      </c>
      <c r="E2871" s="9" t="s">
        <v>1295</v>
      </c>
      <c r="F2871" s="10">
        <v>44041</v>
      </c>
      <c r="G2871" s="10" t="str">
        <f>VLOOKUP(Table3[[#This Row],[Product ID]],[1]Products!$A:$G,2,0)</f>
        <v>Product 68</v>
      </c>
      <c r="H2871" s="22">
        <v>3</v>
      </c>
      <c r="I2871" s="9">
        <f>VLOOKUP('Consolidtaed Data'!$B8323,[1]Products!$A:$G,4,0)</f>
        <v>637</v>
      </c>
      <c r="J2871" s="9">
        <f>VLOOKUP('Consolidtaed Data'!$B8323,[1]Products!$A:$G,3,0)</f>
        <v>389</v>
      </c>
      <c r="K2871" s="9">
        <f>'Consolidtaed Data'!$J8323*'Consolidtaed Data'!$H8323</f>
        <v>5044</v>
      </c>
      <c r="L2871" s="9">
        <f>'Consolidtaed Data'!$I8323*'Consolidtaed Data'!$H8323</f>
        <v>6552</v>
      </c>
      <c r="M2871" s="9">
        <f>'Consolidtaed Data'!$L8323-'Consolidtaed Data'!$K8323</f>
        <v>658</v>
      </c>
      <c r="N2871" s="9" t="str">
        <f>VLOOKUP('Consolidtaed Data'!$C8323,[1]Locations!$A:$O,2,0)</f>
        <v>West Covina</v>
      </c>
      <c r="O2871" s="9" t="str">
        <f>VLOOKUP('Consolidtaed Data'!$D8323,'[1]Sales People'!$A:$B,2,0)</f>
        <v>Carl Elliott</v>
      </c>
      <c r="P2871" s="9" t="str">
        <f>VLOOKUP('Consolidtaed Data'!$E8323,[1]Customers!$A:$B,2,0)</f>
        <v>Nicholas Garcia</v>
      </c>
      <c r="Q2871" s="11">
        <f>WEEKDAY('Consolidtaed Data'!$F8323)</f>
        <v>7</v>
      </c>
      <c r="R2871" s="9">
        <f>MONTH('Consolidtaed Data'!$F8323)</f>
        <v>9</v>
      </c>
      <c r="S2871" s="9" t="str">
        <f>TEXT(Table3[[#This Row],[Purchase Date]],"MMMM")</f>
        <v>July</v>
      </c>
      <c r="T2871" s="9">
        <f>YEAR('Consolidtaed Data'!$F8323)</f>
        <v>2021</v>
      </c>
    </row>
    <row r="2872" spans="1:20" x14ac:dyDescent="0.3">
      <c r="A2872" s="9" t="s">
        <v>3888</v>
      </c>
      <c r="B2872" s="9" t="s">
        <v>76</v>
      </c>
      <c r="C2872" s="9" t="s">
        <v>196</v>
      </c>
      <c r="D2872" s="9" t="s">
        <v>80</v>
      </c>
      <c r="E2872" s="9" t="s">
        <v>962</v>
      </c>
      <c r="F2872" s="10">
        <v>44041</v>
      </c>
      <c r="G2872" s="10" t="str">
        <f>VLOOKUP(Table3[[#This Row],[Product ID]],[1]Products!$A:$G,2,0)</f>
        <v>Product 19</v>
      </c>
      <c r="H2872" s="22">
        <v>3</v>
      </c>
      <c r="I2872" s="9">
        <f>VLOOKUP('Consolidtaed Data'!$B8349,[1]Products!$A:$G,4,0)</f>
        <v>1500</v>
      </c>
      <c r="J2872" s="9">
        <f>VLOOKUP('Consolidtaed Data'!$B8349,[1]Products!$A:$G,3,0)</f>
        <v>900</v>
      </c>
      <c r="K2872" s="9">
        <f>'Consolidtaed Data'!$J8349*'Consolidtaed Data'!$H8349</f>
        <v>1173</v>
      </c>
      <c r="L2872" s="9">
        <f>'Consolidtaed Data'!$I8349*'Consolidtaed Data'!$H8349</f>
        <v>1862</v>
      </c>
      <c r="M2872" s="9">
        <f>'Consolidtaed Data'!$L8349-'Consolidtaed Data'!$K8349</f>
        <v>180</v>
      </c>
      <c r="N2872" s="9" t="str">
        <f>VLOOKUP('Consolidtaed Data'!$C8349,[1]Locations!$A:$O,2,0)</f>
        <v>Santa Rosa</v>
      </c>
      <c r="O2872" s="9" t="str">
        <f>VLOOKUP('Consolidtaed Data'!$D8349,'[1]Sales People'!$A:$B,2,0)</f>
        <v>John Reyes</v>
      </c>
      <c r="P2872" s="9" t="str">
        <f>VLOOKUP('Consolidtaed Data'!$E8349,[1]Customers!$A:$B,2,0)</f>
        <v>Douglas Wallace</v>
      </c>
      <c r="Q2872" s="11">
        <f>WEEKDAY('Consolidtaed Data'!$F8349)</f>
        <v>2</v>
      </c>
      <c r="R2872" s="9">
        <f>MONTH('Consolidtaed Data'!$F8349)</f>
        <v>9</v>
      </c>
      <c r="S2872" s="9" t="str">
        <f>TEXT(Table3[[#This Row],[Purchase Date]],"MMMM")</f>
        <v>July</v>
      </c>
      <c r="T2872" s="9">
        <f>YEAR('Consolidtaed Data'!$F8349)</f>
        <v>2021</v>
      </c>
    </row>
    <row r="2873" spans="1:20" x14ac:dyDescent="0.3">
      <c r="A2873" s="9" t="s">
        <v>3889</v>
      </c>
      <c r="B2873" s="9" t="s">
        <v>336</v>
      </c>
      <c r="C2873" s="9" t="s">
        <v>99</v>
      </c>
      <c r="D2873" s="9" t="s">
        <v>105</v>
      </c>
      <c r="E2873" s="9" t="s">
        <v>1620</v>
      </c>
      <c r="F2873" s="10">
        <v>44041</v>
      </c>
      <c r="G2873" s="10" t="str">
        <f>VLOOKUP(Table3[[#This Row],[Product ID]],[1]Products!$A:$G,2,0)</f>
        <v>Product 78</v>
      </c>
      <c r="H2873" s="22">
        <v>1</v>
      </c>
      <c r="I2873" s="9">
        <f>VLOOKUP('Consolidtaed Data'!$B8442,[1]Products!$A:$G,4,0)</f>
        <v>771</v>
      </c>
      <c r="J2873" s="9">
        <f>VLOOKUP('Consolidtaed Data'!$B8442,[1]Products!$A:$G,3,0)</f>
        <v>648</v>
      </c>
      <c r="K2873" s="9">
        <f>'Consolidtaed Data'!$J8442*'Consolidtaed Data'!$H8442</f>
        <v>832</v>
      </c>
      <c r="L2873" s="9">
        <f>'Consolidtaed Data'!$I8442*'Consolidtaed Data'!$H8442</f>
        <v>1600</v>
      </c>
      <c r="M2873" s="9">
        <f>'Consolidtaed Data'!$L8442-'Consolidtaed Data'!$K8442</f>
        <v>1564</v>
      </c>
      <c r="N2873" s="9" t="str">
        <f>VLOOKUP('Consolidtaed Data'!$C8442,[1]Locations!$A:$O,2,0)</f>
        <v>Antioch</v>
      </c>
      <c r="O2873" s="9" t="str">
        <f>VLOOKUP('Consolidtaed Data'!$D8442,'[1]Sales People'!$A:$B,2,0)</f>
        <v>Ronald Reed</v>
      </c>
      <c r="P2873" s="9" t="str">
        <f>VLOOKUP('Consolidtaed Data'!$E8442,[1]Customers!$A:$B,2,0)</f>
        <v>Antonio Morris</v>
      </c>
      <c r="Q2873" s="11">
        <f>WEEKDAY('Consolidtaed Data'!$F8442)</f>
        <v>2</v>
      </c>
      <c r="R2873" s="9">
        <f>MONTH('Consolidtaed Data'!$F8442)</f>
        <v>10</v>
      </c>
      <c r="S2873" s="9" t="str">
        <f>TEXT(Table3[[#This Row],[Purchase Date]],"MMMM")</f>
        <v>July</v>
      </c>
      <c r="T2873" s="9">
        <f>YEAR('Consolidtaed Data'!$F8442)</f>
        <v>2021</v>
      </c>
    </row>
    <row r="2874" spans="1:20" x14ac:dyDescent="0.3">
      <c r="A2874" s="9" t="s">
        <v>3890</v>
      </c>
      <c r="B2874" s="9" t="s">
        <v>20</v>
      </c>
      <c r="C2874" s="9" t="s">
        <v>67</v>
      </c>
      <c r="D2874" s="9" t="s">
        <v>143</v>
      </c>
      <c r="E2874" s="9" t="s">
        <v>831</v>
      </c>
      <c r="F2874" s="10">
        <v>44041</v>
      </c>
      <c r="G2874" s="10" t="str">
        <f>VLOOKUP(Table3[[#This Row],[Product ID]],[1]Products!$A:$G,2,0)</f>
        <v>Product 98</v>
      </c>
      <c r="H2874" s="22">
        <v>1</v>
      </c>
      <c r="I2874" s="9">
        <f>VLOOKUP('Consolidtaed Data'!$B8876,[1]Products!$A:$G,4,0)</f>
        <v>1380</v>
      </c>
      <c r="J2874" s="9">
        <f>VLOOKUP('Consolidtaed Data'!$B8876,[1]Products!$A:$G,3,0)</f>
        <v>1090</v>
      </c>
      <c r="K2874" s="9">
        <f>'Consolidtaed Data'!$J8876*'Consolidtaed Data'!$H8876</f>
        <v>2049</v>
      </c>
      <c r="L2874" s="9">
        <f>'Consolidtaed Data'!$I8876*'Consolidtaed Data'!$H8876</f>
        <v>3357</v>
      </c>
      <c r="M2874" s="9">
        <f>'Consolidtaed Data'!$L8876-'Consolidtaed Data'!$K8876</f>
        <v>660</v>
      </c>
      <c r="N2874" s="9" t="str">
        <f>VLOOKUP('Consolidtaed Data'!$C8876,[1]Locations!$A:$O,2,0)</f>
        <v>Fullerton</v>
      </c>
      <c r="O2874" s="9" t="str">
        <f>VLOOKUP('Consolidtaed Data'!$D8876,'[1]Sales People'!$A:$B,2,0)</f>
        <v>Arthur Mccoy</v>
      </c>
      <c r="P2874" s="9" t="str">
        <f>VLOOKUP('Consolidtaed Data'!$E8876,[1]Customers!$A:$B,2,0)</f>
        <v>Douglas Kennedy</v>
      </c>
      <c r="Q2874" s="11">
        <f>WEEKDAY('Consolidtaed Data'!$F8876)</f>
        <v>6</v>
      </c>
      <c r="R2874" s="9">
        <f>MONTH('Consolidtaed Data'!$F8876)</f>
        <v>11</v>
      </c>
      <c r="S2874" s="9" t="str">
        <f>TEXT(Table3[[#This Row],[Purchase Date]],"MMMM")</f>
        <v>July</v>
      </c>
      <c r="T2874" s="9">
        <f>YEAR('Consolidtaed Data'!$F8876)</f>
        <v>2021</v>
      </c>
    </row>
    <row r="2875" spans="1:20" x14ac:dyDescent="0.3">
      <c r="A2875" s="9" t="s">
        <v>3891</v>
      </c>
      <c r="B2875" s="9" t="s">
        <v>116</v>
      </c>
      <c r="C2875" s="9" t="s">
        <v>82</v>
      </c>
      <c r="D2875" s="9" t="s">
        <v>105</v>
      </c>
      <c r="E2875" s="9" t="s">
        <v>242</v>
      </c>
      <c r="F2875" s="10">
        <v>44041</v>
      </c>
      <c r="G2875" s="10" t="str">
        <f>VLOOKUP(Table3[[#This Row],[Product ID]],[1]Products!$A:$G,2,0)</f>
        <v>Product 55</v>
      </c>
      <c r="H2875" s="22">
        <v>1</v>
      </c>
      <c r="I2875" s="9">
        <f>VLOOKUP('Consolidtaed Data'!$B9231,[1]Products!$A:$G,4,0)</f>
        <v>1077</v>
      </c>
      <c r="J2875" s="9">
        <f>VLOOKUP('Consolidtaed Data'!$B9231,[1]Products!$A:$G,3,0)</f>
        <v>732</v>
      </c>
      <c r="K2875" s="9">
        <f>'Consolidtaed Data'!$J9231*'Consolidtaed Data'!$H9231</f>
        <v>534</v>
      </c>
      <c r="L2875" s="9">
        <f>'Consolidtaed Data'!$I9231*'Consolidtaed Data'!$H9231</f>
        <v>847</v>
      </c>
      <c r="M2875" s="9">
        <f>'Consolidtaed Data'!$L9231-'Consolidtaed Data'!$K9231</f>
        <v>2756</v>
      </c>
      <c r="N2875" s="9" t="str">
        <f>VLOOKUP('Consolidtaed Data'!$C9231,[1]Locations!$A:$O,2,0)</f>
        <v>Pomona</v>
      </c>
      <c r="O2875" s="9" t="str">
        <f>VLOOKUP('Consolidtaed Data'!$D9231,'[1]Sales People'!$A:$B,2,0)</f>
        <v>Arthur Mccoy</v>
      </c>
      <c r="P2875" s="9" t="str">
        <f>VLOOKUP('Consolidtaed Data'!$E9231,[1]Customers!$A:$B,2,0)</f>
        <v>Billy West</v>
      </c>
      <c r="Q2875" s="11">
        <f>WEEKDAY('Consolidtaed Data'!$F9231)</f>
        <v>2</v>
      </c>
      <c r="R2875" s="9">
        <f>MONTH('Consolidtaed Data'!$F9231)</f>
        <v>11</v>
      </c>
      <c r="S2875" s="9" t="str">
        <f>TEXT(Table3[[#This Row],[Purchase Date]],"MMMM")</f>
        <v>July</v>
      </c>
      <c r="T2875" s="9">
        <f>YEAR('Consolidtaed Data'!$F9231)</f>
        <v>2021</v>
      </c>
    </row>
    <row r="2876" spans="1:20" x14ac:dyDescent="0.3">
      <c r="A2876" s="9" t="s">
        <v>3892</v>
      </c>
      <c r="B2876" s="9" t="s">
        <v>225</v>
      </c>
      <c r="C2876" s="9" t="s">
        <v>462</v>
      </c>
      <c r="D2876" s="9" t="s">
        <v>281</v>
      </c>
      <c r="E2876" s="9" t="s">
        <v>1236</v>
      </c>
      <c r="F2876" s="10">
        <v>44041</v>
      </c>
      <c r="G2876" s="10" t="str">
        <f>VLOOKUP(Table3[[#This Row],[Product ID]],[1]Products!$A:$G,2,0)</f>
        <v>Product 24</v>
      </c>
      <c r="H2876" s="22">
        <v>2</v>
      </c>
      <c r="I2876" s="9">
        <f>VLOOKUP('Consolidtaed Data'!$B9414,[1]Products!$A:$G,4,0)</f>
        <v>1671</v>
      </c>
      <c r="J2876" s="9">
        <f>VLOOKUP('Consolidtaed Data'!$B9414,[1]Products!$A:$G,3,0)</f>
        <v>1220</v>
      </c>
      <c r="K2876" s="9">
        <f>'Consolidtaed Data'!$J9414*'Consolidtaed Data'!$H9414</f>
        <v>2946</v>
      </c>
      <c r="L2876" s="9">
        <f>'Consolidtaed Data'!$I9414*'Consolidtaed Data'!$H9414</f>
        <v>4994</v>
      </c>
      <c r="M2876" s="9">
        <f>'Consolidtaed Data'!$L9414-'Consolidtaed Data'!$K9414</f>
        <v>364</v>
      </c>
      <c r="N2876" s="9" t="str">
        <f>VLOOKUP('Consolidtaed Data'!$C9414,[1]Locations!$A:$O,2,0)</f>
        <v>Inglewood</v>
      </c>
      <c r="O2876" s="9" t="str">
        <f>VLOOKUP('Consolidtaed Data'!$D9414,'[1]Sales People'!$A:$B,2,0)</f>
        <v>John Reyes</v>
      </c>
      <c r="P2876" s="9" t="str">
        <f>VLOOKUP('Consolidtaed Data'!$E9414,[1]Customers!$A:$B,2,0)</f>
        <v>Richard Peters</v>
      </c>
      <c r="Q2876" s="11">
        <f>WEEKDAY('Consolidtaed Data'!$F9414)</f>
        <v>1</v>
      </c>
      <c r="R2876" s="9">
        <f>MONTH('Consolidtaed Data'!$F9414)</f>
        <v>12</v>
      </c>
      <c r="S2876" s="9" t="str">
        <f>TEXT(Table3[[#This Row],[Purchase Date]],"MMMM")</f>
        <v>July</v>
      </c>
      <c r="T2876" s="9">
        <f>YEAR('Consolidtaed Data'!$F9414)</f>
        <v>2021</v>
      </c>
    </row>
    <row r="2877" spans="1:20" x14ac:dyDescent="0.3">
      <c r="A2877" s="9" t="s">
        <v>3893</v>
      </c>
      <c r="B2877" s="9" t="s">
        <v>526</v>
      </c>
      <c r="C2877" s="9" t="s">
        <v>196</v>
      </c>
      <c r="D2877" s="9" t="s">
        <v>272</v>
      </c>
      <c r="E2877" s="9" t="s">
        <v>1414</v>
      </c>
      <c r="F2877" s="10">
        <v>44042</v>
      </c>
      <c r="G2877" s="10" t="str">
        <f>VLOOKUP(Table3[[#This Row],[Product ID]],[1]Products!$A:$G,2,0)</f>
        <v>Product 14</v>
      </c>
      <c r="H2877" s="22">
        <v>1</v>
      </c>
      <c r="I2877" s="9">
        <f>VLOOKUP('Consolidtaed Data'!$B5002,[1]Products!$A:$G,4,0)</f>
        <v>1826</v>
      </c>
      <c r="J2877" s="9">
        <f>VLOOKUP('Consolidtaed Data'!$B5002,[1]Products!$A:$G,3,0)</f>
        <v>1443</v>
      </c>
      <c r="K2877" s="9">
        <f>'Consolidtaed Data'!$J5002*'Consolidtaed Data'!$H5002</f>
        <v>421</v>
      </c>
      <c r="L2877" s="9">
        <f>'Consolidtaed Data'!$I5002*'Consolidtaed Data'!$H5002</f>
        <v>561</v>
      </c>
      <c r="M2877" s="9">
        <f>'Consolidtaed Data'!$L5002-'Consolidtaed Data'!$K5002</f>
        <v>51</v>
      </c>
      <c r="N2877" s="9" t="str">
        <f>VLOOKUP('Consolidtaed Data'!$C5002,[1]Locations!$A:$O,2,0)</f>
        <v>Orange</v>
      </c>
      <c r="O2877" s="9" t="str">
        <f>VLOOKUP('Consolidtaed Data'!$D5002,'[1]Sales People'!$A:$B,2,0)</f>
        <v>Henry Nelson</v>
      </c>
      <c r="P2877" s="9" t="str">
        <f>VLOOKUP('Consolidtaed Data'!$E5002,[1]Customers!$A:$B,2,0)</f>
        <v>Frank Hawkins</v>
      </c>
      <c r="Q2877" s="11">
        <f>WEEKDAY('Consolidtaed Data'!$F5002)</f>
        <v>1</v>
      </c>
      <c r="R2877" s="9">
        <f>MONTH('Consolidtaed Data'!$F5002)</f>
        <v>1</v>
      </c>
      <c r="S2877" s="9" t="str">
        <f>TEXT(Table3[[#This Row],[Purchase Date]],"MMMM")</f>
        <v>July</v>
      </c>
      <c r="T2877" s="9">
        <f>YEAR('Consolidtaed Data'!$F5002)</f>
        <v>2021</v>
      </c>
    </row>
    <row r="2878" spans="1:20" x14ac:dyDescent="0.3">
      <c r="A2878" s="9" t="s">
        <v>3894</v>
      </c>
      <c r="B2878" s="9" t="s">
        <v>393</v>
      </c>
      <c r="C2878" s="9" t="s">
        <v>34</v>
      </c>
      <c r="D2878" s="9" t="s">
        <v>113</v>
      </c>
      <c r="E2878" s="9" t="s">
        <v>958</v>
      </c>
      <c r="F2878" s="10">
        <v>44042</v>
      </c>
      <c r="G2878" s="10" t="str">
        <f>VLOOKUP(Table3[[#This Row],[Product ID]],[1]Products!$A:$G,2,0)</f>
        <v>Product 84</v>
      </c>
      <c r="H2878" s="22">
        <v>2</v>
      </c>
      <c r="I2878" s="9">
        <f>VLOOKUP('Consolidtaed Data'!$B5095,[1]Products!$A:$G,4,0)</f>
        <v>1380</v>
      </c>
      <c r="J2878" s="9">
        <f>VLOOKUP('Consolidtaed Data'!$B5095,[1]Products!$A:$G,3,0)</f>
        <v>1090</v>
      </c>
      <c r="K2878" s="9">
        <f>'Consolidtaed Data'!$J5095*'Consolidtaed Data'!$H5095</f>
        <v>2886</v>
      </c>
      <c r="L2878" s="9">
        <f>'Consolidtaed Data'!$I5095*'Consolidtaed Data'!$H5095</f>
        <v>4242</v>
      </c>
      <c r="M2878" s="9">
        <f>'Consolidtaed Data'!$L5095-'Consolidtaed Data'!$K5095</f>
        <v>2640</v>
      </c>
      <c r="N2878" s="9" t="str">
        <f>VLOOKUP('Consolidtaed Data'!$C5095,[1]Locations!$A:$O,2,0)</f>
        <v>Orange</v>
      </c>
      <c r="O2878" s="9" t="str">
        <f>VLOOKUP('Consolidtaed Data'!$D5095,'[1]Sales People'!$A:$B,2,0)</f>
        <v>Kenneth Bradley</v>
      </c>
      <c r="P2878" s="9" t="str">
        <f>VLOOKUP('Consolidtaed Data'!$E5095,[1]Customers!$A:$B,2,0)</f>
        <v>Daniel Nguyen</v>
      </c>
      <c r="Q2878" s="11">
        <f>WEEKDAY('Consolidtaed Data'!$F5095)</f>
        <v>7</v>
      </c>
      <c r="R2878" s="9">
        <f>MONTH('Consolidtaed Data'!$F5095)</f>
        <v>1</v>
      </c>
      <c r="S2878" s="9" t="str">
        <f>TEXT(Table3[[#This Row],[Purchase Date]],"MMMM")</f>
        <v>July</v>
      </c>
      <c r="T2878" s="9">
        <f>YEAR('Consolidtaed Data'!$F5095)</f>
        <v>2021</v>
      </c>
    </row>
    <row r="2879" spans="1:20" x14ac:dyDescent="0.3">
      <c r="A2879" s="9" t="s">
        <v>3895</v>
      </c>
      <c r="B2879" s="9" t="s">
        <v>216</v>
      </c>
      <c r="C2879" s="9" t="s">
        <v>325</v>
      </c>
      <c r="D2879" s="9" t="s">
        <v>153</v>
      </c>
      <c r="E2879" s="9" t="s">
        <v>2672</v>
      </c>
      <c r="F2879" s="10">
        <v>44042</v>
      </c>
      <c r="G2879" s="10" t="str">
        <f>VLOOKUP(Table3[[#This Row],[Product ID]],[1]Products!$A:$G,2,0)</f>
        <v>Product 73</v>
      </c>
      <c r="H2879" s="22">
        <v>1</v>
      </c>
      <c r="I2879" s="9">
        <f>VLOOKUP('Consolidtaed Data'!$B5125,[1]Products!$A:$G,4,0)</f>
        <v>1522</v>
      </c>
      <c r="J2879" s="9">
        <f>VLOOKUP('Consolidtaed Data'!$B5125,[1]Products!$A:$G,3,0)</f>
        <v>791</v>
      </c>
      <c r="K2879" s="9">
        <f>'Consolidtaed Data'!$J5125*'Consolidtaed Data'!$H5125</f>
        <v>900</v>
      </c>
      <c r="L2879" s="9">
        <f>'Consolidtaed Data'!$I5125*'Consolidtaed Data'!$H5125</f>
        <v>1500</v>
      </c>
      <c r="M2879" s="9">
        <f>'Consolidtaed Data'!$L5125-'Consolidtaed Data'!$K5125</f>
        <v>3128</v>
      </c>
      <c r="N2879" s="9" t="str">
        <f>VLOOKUP('Consolidtaed Data'!$C5125,[1]Locations!$A:$O,2,0)</f>
        <v>Orange</v>
      </c>
      <c r="O2879" s="9" t="str">
        <f>VLOOKUP('Consolidtaed Data'!$D5125,'[1]Sales People'!$A:$B,2,0)</f>
        <v>Jeremy Mendoza</v>
      </c>
      <c r="P2879" s="9" t="str">
        <f>VLOOKUP('Consolidtaed Data'!$E5125,[1]Customers!$A:$B,2,0)</f>
        <v>Benjamin Stanley</v>
      </c>
      <c r="Q2879" s="11">
        <f>WEEKDAY('Consolidtaed Data'!$F5125)</f>
        <v>3</v>
      </c>
      <c r="R2879" s="9">
        <f>MONTH('Consolidtaed Data'!$F5125)</f>
        <v>1</v>
      </c>
      <c r="S2879" s="9" t="str">
        <f>TEXT(Table3[[#This Row],[Purchase Date]],"MMMM")</f>
        <v>July</v>
      </c>
      <c r="T2879" s="9">
        <f>YEAR('Consolidtaed Data'!$F5125)</f>
        <v>2021</v>
      </c>
    </row>
    <row r="2880" spans="1:20" x14ac:dyDescent="0.3">
      <c r="A2880" s="9" t="s">
        <v>3896</v>
      </c>
      <c r="B2880" s="9" t="s">
        <v>349</v>
      </c>
      <c r="C2880" s="9" t="s">
        <v>319</v>
      </c>
      <c r="D2880" s="9" t="s">
        <v>220</v>
      </c>
      <c r="E2880" s="9" t="s">
        <v>1207</v>
      </c>
      <c r="F2880" s="10">
        <v>44042</v>
      </c>
      <c r="G2880" s="10" t="str">
        <f>VLOOKUP(Table3[[#This Row],[Product ID]],[1]Products!$A:$G,2,0)</f>
        <v>Product 60</v>
      </c>
      <c r="H2880" s="22">
        <v>3</v>
      </c>
      <c r="I2880" s="9">
        <f>VLOOKUP('Consolidtaed Data'!$B5168,[1]Products!$A:$G,4,0)</f>
        <v>530</v>
      </c>
      <c r="J2880" s="9">
        <f>VLOOKUP('Consolidtaed Data'!$B5168,[1]Products!$A:$G,3,0)</f>
        <v>424</v>
      </c>
      <c r="K2880" s="9">
        <f>'Consolidtaed Data'!$J5168*'Consolidtaed Data'!$H5168</f>
        <v>1046</v>
      </c>
      <c r="L2880" s="9">
        <f>'Consolidtaed Data'!$I5168*'Consolidtaed Data'!$H5168</f>
        <v>1635</v>
      </c>
      <c r="M2880" s="9">
        <f>'Consolidtaed Data'!$L5168-'Consolidtaed Data'!$K5168</f>
        <v>147</v>
      </c>
      <c r="N2880" s="9" t="str">
        <f>VLOOKUP('Consolidtaed Data'!$C5168,[1]Locations!$A:$O,2,0)</f>
        <v>San Buenaventura (Ventura)</v>
      </c>
      <c r="O2880" s="9" t="str">
        <f>VLOOKUP('Consolidtaed Data'!$D5168,'[1]Sales People'!$A:$B,2,0)</f>
        <v>Walter Cook</v>
      </c>
      <c r="P2880" s="9" t="str">
        <f>VLOOKUP('Consolidtaed Data'!$E5168,[1]Customers!$A:$B,2,0)</f>
        <v>Jeremy Jenkins</v>
      </c>
      <c r="Q2880" s="11">
        <f>WEEKDAY('Consolidtaed Data'!$F5168)</f>
        <v>6</v>
      </c>
      <c r="R2880" s="9">
        <f>MONTH('Consolidtaed Data'!$F5168)</f>
        <v>1</v>
      </c>
      <c r="S2880" s="9" t="str">
        <f>TEXT(Table3[[#This Row],[Purchase Date]],"MMMM")</f>
        <v>July</v>
      </c>
      <c r="T2880" s="9">
        <f>YEAR('Consolidtaed Data'!$F5168)</f>
        <v>2021</v>
      </c>
    </row>
    <row r="2881" spans="1:20" x14ac:dyDescent="0.3">
      <c r="A2881" s="9" t="s">
        <v>3897</v>
      </c>
      <c r="B2881" s="9" t="s">
        <v>298</v>
      </c>
      <c r="C2881" s="9" t="s">
        <v>331</v>
      </c>
      <c r="D2881" s="9" t="s">
        <v>31</v>
      </c>
      <c r="E2881" s="9" t="s">
        <v>475</v>
      </c>
      <c r="F2881" s="10">
        <v>44042</v>
      </c>
      <c r="G2881" s="10" t="str">
        <f>VLOOKUP(Table3[[#This Row],[Product ID]],[1]Products!$A:$G,2,0)</f>
        <v>Product 53</v>
      </c>
      <c r="H2881" s="22">
        <v>1</v>
      </c>
      <c r="I2881" s="9">
        <f>VLOOKUP('Consolidtaed Data'!$B5440,[1]Products!$A:$G,4,0)</f>
        <v>290</v>
      </c>
      <c r="J2881" s="9">
        <f>VLOOKUP('Consolidtaed Data'!$B5440,[1]Products!$A:$G,3,0)</f>
        <v>200</v>
      </c>
      <c r="K2881" s="9">
        <f>'Consolidtaed Data'!$J5440*'Consolidtaed Data'!$H5440</f>
        <v>1291</v>
      </c>
      <c r="L2881" s="9">
        <f>'Consolidtaed Data'!$I5440*'Consolidtaed Data'!$H5440</f>
        <v>2391</v>
      </c>
      <c r="M2881" s="9">
        <f>'Consolidtaed Data'!$L5440-'Consolidtaed Data'!$K5440</f>
        <v>1456</v>
      </c>
      <c r="N2881" s="9" t="str">
        <f>VLOOKUP('Consolidtaed Data'!$C5440,[1]Locations!$A:$O,2,0)</f>
        <v>Fresno</v>
      </c>
      <c r="O2881" s="9" t="str">
        <f>VLOOKUP('Consolidtaed Data'!$D5440,'[1]Sales People'!$A:$B,2,0)</f>
        <v>Patrick Ruiz</v>
      </c>
      <c r="P2881" s="9" t="str">
        <f>VLOOKUP('Consolidtaed Data'!$E5440,[1]Customers!$A:$B,2,0)</f>
        <v>Keith Campbell</v>
      </c>
      <c r="Q2881" s="11">
        <f>WEEKDAY('Consolidtaed Data'!$F5440)</f>
        <v>7</v>
      </c>
      <c r="R2881" s="9">
        <f>MONTH('Consolidtaed Data'!$F5440)</f>
        <v>2</v>
      </c>
      <c r="S2881" s="9" t="str">
        <f>TEXT(Table3[[#This Row],[Purchase Date]],"MMMM")</f>
        <v>July</v>
      </c>
      <c r="T2881" s="9">
        <f>YEAR('Consolidtaed Data'!$F5440)</f>
        <v>2021</v>
      </c>
    </row>
    <row r="2882" spans="1:20" x14ac:dyDescent="0.3">
      <c r="A2882" s="9" t="s">
        <v>3898</v>
      </c>
      <c r="B2882" s="9" t="s">
        <v>503</v>
      </c>
      <c r="C2882" s="9" t="s">
        <v>325</v>
      </c>
      <c r="D2882" s="9" t="s">
        <v>113</v>
      </c>
      <c r="E2882" s="9" t="s">
        <v>1743</v>
      </c>
      <c r="F2882" s="10">
        <v>44042</v>
      </c>
      <c r="G2882" s="10" t="str">
        <f>VLOOKUP(Table3[[#This Row],[Product ID]],[1]Products!$A:$G,2,0)</f>
        <v>Product 99</v>
      </c>
      <c r="H2882" s="22">
        <v>1</v>
      </c>
      <c r="I2882" s="9">
        <f>VLOOKUP('Consolidtaed Data'!$B5737,[1]Products!$A:$G,4,0)</f>
        <v>847</v>
      </c>
      <c r="J2882" s="9">
        <f>VLOOKUP('Consolidtaed Data'!$B5737,[1]Products!$A:$G,3,0)</f>
        <v>534</v>
      </c>
      <c r="K2882" s="9">
        <f>'Consolidtaed Data'!$J5737*'Consolidtaed Data'!$H5737</f>
        <v>1261</v>
      </c>
      <c r="L2882" s="9">
        <f>'Consolidtaed Data'!$I5737*'Consolidtaed Data'!$H5737</f>
        <v>1638</v>
      </c>
      <c r="M2882" s="9">
        <f>'Consolidtaed Data'!$L5737-'Consolidtaed Data'!$K5737</f>
        <v>2676</v>
      </c>
      <c r="N2882" s="9" t="str">
        <f>VLOOKUP('Consolidtaed Data'!$C5737,[1]Locations!$A:$O,2,0)</f>
        <v>El Monte</v>
      </c>
      <c r="O2882" s="9" t="str">
        <f>VLOOKUP('Consolidtaed Data'!$D5737,'[1]Sales People'!$A:$B,2,0)</f>
        <v>Roger Robertson</v>
      </c>
      <c r="P2882" s="9" t="str">
        <f>VLOOKUP('Consolidtaed Data'!$E5737,[1]Customers!$A:$B,2,0)</f>
        <v>Joshua Garza</v>
      </c>
      <c r="Q2882" s="11">
        <f>WEEKDAY('Consolidtaed Data'!$F5737)</f>
        <v>1</v>
      </c>
      <c r="R2882" s="9">
        <f>MONTH('Consolidtaed Data'!$F5737)</f>
        <v>2</v>
      </c>
      <c r="S2882" s="9" t="str">
        <f>TEXT(Table3[[#This Row],[Purchase Date]],"MMMM")</f>
        <v>July</v>
      </c>
      <c r="T2882" s="9">
        <f>YEAR('Consolidtaed Data'!$F5737)</f>
        <v>2021</v>
      </c>
    </row>
    <row r="2883" spans="1:20" x14ac:dyDescent="0.3">
      <c r="A2883" s="9" t="s">
        <v>3899</v>
      </c>
      <c r="B2883" s="9" t="s">
        <v>62</v>
      </c>
      <c r="C2883" s="9" t="s">
        <v>45</v>
      </c>
      <c r="D2883" s="9" t="s">
        <v>281</v>
      </c>
      <c r="E2883" s="9" t="s">
        <v>2120</v>
      </c>
      <c r="F2883" s="10">
        <v>44042</v>
      </c>
      <c r="G2883" s="10" t="str">
        <f>VLOOKUP(Table3[[#This Row],[Product ID]],[1]Products!$A:$G,2,0)</f>
        <v>Product 17</v>
      </c>
      <c r="H2883" s="22">
        <v>1</v>
      </c>
      <c r="I2883" s="9">
        <f>VLOOKUP('Consolidtaed Data'!$B6063,[1]Products!$A:$G,4,0)</f>
        <v>1743</v>
      </c>
      <c r="J2883" s="9">
        <f>VLOOKUP('Consolidtaed Data'!$B6063,[1]Products!$A:$G,3,0)</f>
        <v>872</v>
      </c>
      <c r="K2883" s="9">
        <f>'Consolidtaed Data'!$J6063*'Consolidtaed Data'!$H6063</f>
        <v>1367</v>
      </c>
      <c r="L2883" s="9">
        <f>'Consolidtaed Data'!$I6063*'Consolidtaed Data'!$H6063</f>
        <v>2241</v>
      </c>
      <c r="M2883" s="9">
        <f>'Consolidtaed Data'!$L6063-'Consolidtaed Data'!$K6063</f>
        <v>192</v>
      </c>
      <c r="N2883" s="9" t="str">
        <f>VLOOKUP('Consolidtaed Data'!$C6063,[1]Locations!$A:$O,2,0)</f>
        <v>Temecula</v>
      </c>
      <c r="O2883" s="9" t="str">
        <f>VLOOKUP('Consolidtaed Data'!$D6063,'[1]Sales People'!$A:$B,2,0)</f>
        <v>Kevin Butler</v>
      </c>
      <c r="P2883" s="9" t="str">
        <f>VLOOKUP('Consolidtaed Data'!$E6063,[1]Customers!$A:$B,2,0)</f>
        <v>Peter Warren</v>
      </c>
      <c r="Q2883" s="11">
        <f>WEEKDAY('Consolidtaed Data'!$F6063)</f>
        <v>4</v>
      </c>
      <c r="R2883" s="9">
        <f>MONTH('Consolidtaed Data'!$F6063)</f>
        <v>4</v>
      </c>
      <c r="S2883" s="9" t="str">
        <f>TEXT(Table3[[#This Row],[Purchase Date]],"MMMM")</f>
        <v>July</v>
      </c>
      <c r="T2883" s="9">
        <f>YEAR('Consolidtaed Data'!$F6063)</f>
        <v>2021</v>
      </c>
    </row>
    <row r="2884" spans="1:20" x14ac:dyDescent="0.3">
      <c r="A2884" s="9" t="s">
        <v>3900</v>
      </c>
      <c r="B2884" s="9" t="s">
        <v>443</v>
      </c>
      <c r="C2884" s="9" t="s">
        <v>192</v>
      </c>
      <c r="D2884" s="9" t="s">
        <v>73</v>
      </c>
      <c r="E2884" s="9" t="s">
        <v>268</v>
      </c>
      <c r="F2884" s="10">
        <v>44042</v>
      </c>
      <c r="G2884" s="10" t="str">
        <f>VLOOKUP(Table3[[#This Row],[Product ID]],[1]Products!$A:$G,2,0)</f>
        <v>Product 61</v>
      </c>
      <c r="H2884" s="22">
        <v>1</v>
      </c>
      <c r="I2884" s="9">
        <f>VLOOKUP('Consolidtaed Data'!$B6397,[1]Products!$A:$G,4,0)</f>
        <v>368</v>
      </c>
      <c r="J2884" s="9">
        <f>VLOOKUP('Consolidtaed Data'!$B6397,[1]Products!$A:$G,3,0)</f>
        <v>269</v>
      </c>
      <c r="K2884" s="9">
        <f>'Consolidtaed Data'!$J6397*'Consolidtaed Data'!$H6397</f>
        <v>478</v>
      </c>
      <c r="L2884" s="9">
        <f>'Consolidtaed Data'!$I6397*'Consolidtaed Data'!$H6397</f>
        <v>886</v>
      </c>
      <c r="M2884" s="9">
        <f>'Consolidtaed Data'!$L6397-'Consolidtaed Data'!$K6397</f>
        <v>51</v>
      </c>
      <c r="N2884" s="9" t="str">
        <f>VLOOKUP('Consolidtaed Data'!$C6397,[1]Locations!$A:$O,2,0)</f>
        <v>Simi Valley</v>
      </c>
      <c r="O2884" s="9" t="str">
        <f>VLOOKUP('Consolidtaed Data'!$D6397,'[1]Sales People'!$A:$B,2,0)</f>
        <v>Arthur Mccoy</v>
      </c>
      <c r="P2884" s="9" t="str">
        <f>VLOOKUP('Consolidtaed Data'!$E6397,[1]Customers!$A:$B,2,0)</f>
        <v>Robert Carr</v>
      </c>
      <c r="Q2884" s="11">
        <f>WEEKDAY('Consolidtaed Data'!$F6397)</f>
        <v>6</v>
      </c>
      <c r="R2884" s="9">
        <f>MONTH('Consolidtaed Data'!$F6397)</f>
        <v>4</v>
      </c>
      <c r="S2884" s="9" t="str">
        <f>TEXT(Table3[[#This Row],[Purchase Date]],"MMMM")</f>
        <v>July</v>
      </c>
      <c r="T2884" s="9">
        <f>YEAR('Consolidtaed Data'!$F6397)</f>
        <v>2021</v>
      </c>
    </row>
    <row r="2885" spans="1:20" x14ac:dyDescent="0.3">
      <c r="A2885" s="9" t="s">
        <v>3901</v>
      </c>
      <c r="B2885" s="9" t="s">
        <v>156</v>
      </c>
      <c r="C2885" s="9" t="s">
        <v>59</v>
      </c>
      <c r="D2885" s="9" t="s">
        <v>73</v>
      </c>
      <c r="E2885" s="9" t="s">
        <v>1131</v>
      </c>
      <c r="F2885" s="10">
        <v>44042</v>
      </c>
      <c r="G2885" s="10" t="str">
        <f>VLOOKUP(Table3[[#This Row],[Product ID]],[1]Products!$A:$G,2,0)</f>
        <v>Product 21</v>
      </c>
      <c r="H2885" s="22">
        <v>1</v>
      </c>
      <c r="I2885" s="9">
        <f>VLOOKUP('Consolidtaed Data'!$B6855,[1]Products!$A:$G,4,0)</f>
        <v>2141</v>
      </c>
      <c r="J2885" s="9">
        <f>VLOOKUP('Consolidtaed Data'!$B6855,[1]Products!$A:$G,3,0)</f>
        <v>1777</v>
      </c>
      <c r="K2885" s="9">
        <f>'Consolidtaed Data'!$J6855*'Consolidtaed Data'!$H6855</f>
        <v>536</v>
      </c>
      <c r="L2885" s="9">
        <f>'Consolidtaed Data'!$I6855*'Consolidtaed Data'!$H6855</f>
        <v>800</v>
      </c>
      <c r="M2885" s="9">
        <f>'Consolidtaed Data'!$L6855-'Consolidtaed Data'!$K6855</f>
        <v>44</v>
      </c>
      <c r="N2885" s="9" t="str">
        <f>VLOOKUP('Consolidtaed Data'!$C6855,[1]Locations!$A:$O,2,0)</f>
        <v>Fremont</v>
      </c>
      <c r="O2885" s="9" t="str">
        <f>VLOOKUP('Consolidtaed Data'!$D6855,'[1]Sales People'!$A:$B,2,0)</f>
        <v>Patrick Ruiz</v>
      </c>
      <c r="P2885" s="9" t="str">
        <f>VLOOKUP('Consolidtaed Data'!$E6855,[1]Customers!$A:$B,2,0)</f>
        <v>Douglas Robinson</v>
      </c>
      <c r="Q2885" s="11">
        <f>WEEKDAY('Consolidtaed Data'!$F6855)</f>
        <v>1</v>
      </c>
      <c r="R2885" s="9">
        <f>MONTH('Consolidtaed Data'!$F6855)</f>
        <v>6</v>
      </c>
      <c r="S2885" s="9" t="str">
        <f>TEXT(Table3[[#This Row],[Purchase Date]],"MMMM")</f>
        <v>July</v>
      </c>
      <c r="T2885" s="9">
        <f>YEAR('Consolidtaed Data'!$F6855)</f>
        <v>2021</v>
      </c>
    </row>
    <row r="2886" spans="1:20" x14ac:dyDescent="0.3">
      <c r="A2886" s="9" t="s">
        <v>3902</v>
      </c>
      <c r="B2886" s="9" t="s">
        <v>234</v>
      </c>
      <c r="C2886" s="9" t="s">
        <v>325</v>
      </c>
      <c r="D2886" s="9" t="s">
        <v>91</v>
      </c>
      <c r="E2886" s="9" t="s">
        <v>2440</v>
      </c>
      <c r="F2886" s="10">
        <v>44042</v>
      </c>
      <c r="G2886" s="10" t="str">
        <f>VLOOKUP(Table3[[#This Row],[Product ID]],[1]Products!$A:$G,2,0)</f>
        <v>Product 54</v>
      </c>
      <c r="H2886" s="22">
        <v>1</v>
      </c>
      <c r="I2886" s="9">
        <f>VLOOKUP('Consolidtaed Data'!$B7718,[1]Products!$A:$G,4,0)</f>
        <v>217</v>
      </c>
      <c r="J2886" s="9">
        <f>VLOOKUP('Consolidtaed Data'!$B7718,[1]Products!$A:$G,3,0)</f>
        <v>171</v>
      </c>
      <c r="K2886" s="9">
        <f>'Consolidtaed Data'!$J7718*'Consolidtaed Data'!$H7718</f>
        <v>1614</v>
      </c>
      <c r="L2886" s="9">
        <f>'Consolidtaed Data'!$I7718*'Consolidtaed Data'!$H7718</f>
        <v>2934</v>
      </c>
      <c r="M2886" s="9">
        <f>'Consolidtaed Data'!$L7718-'Consolidtaed Data'!$K7718</f>
        <v>408</v>
      </c>
      <c r="N2886" s="9" t="str">
        <f>VLOOKUP('Consolidtaed Data'!$C7718,[1]Locations!$A:$O,2,0)</f>
        <v>El Cajon</v>
      </c>
      <c r="O2886" s="9" t="str">
        <f>VLOOKUP('Consolidtaed Data'!$D7718,'[1]Sales People'!$A:$B,2,0)</f>
        <v>Joshua Taylor</v>
      </c>
      <c r="P2886" s="9" t="str">
        <f>VLOOKUP('Consolidtaed Data'!$E7718,[1]Customers!$A:$B,2,0)</f>
        <v>Lawrence Kelly</v>
      </c>
      <c r="Q2886" s="11">
        <f>WEEKDAY('Consolidtaed Data'!$F7718)</f>
        <v>1</v>
      </c>
      <c r="R2886" s="9">
        <f>MONTH('Consolidtaed Data'!$F7718)</f>
        <v>8</v>
      </c>
      <c r="S2886" s="9" t="str">
        <f>TEXT(Table3[[#This Row],[Purchase Date]],"MMMM")</f>
        <v>July</v>
      </c>
      <c r="T2886" s="9">
        <f>YEAR('Consolidtaed Data'!$F7718)</f>
        <v>2021</v>
      </c>
    </row>
    <row r="2887" spans="1:20" x14ac:dyDescent="0.3">
      <c r="A2887" s="9" t="s">
        <v>3903</v>
      </c>
      <c r="B2887" s="9" t="s">
        <v>369</v>
      </c>
      <c r="C2887" s="9" t="s">
        <v>210</v>
      </c>
      <c r="D2887" s="9" t="s">
        <v>80</v>
      </c>
      <c r="E2887" s="9" t="s">
        <v>659</v>
      </c>
      <c r="F2887" s="10">
        <v>44042</v>
      </c>
      <c r="G2887" s="10" t="str">
        <f>VLOOKUP(Table3[[#This Row],[Product ID]],[1]Products!$A:$G,2,0)</f>
        <v>Product 8</v>
      </c>
      <c r="H2887" s="22">
        <v>1</v>
      </c>
      <c r="I2887" s="9">
        <f>VLOOKUP('Consolidtaed Data'!$B8089,[1]Products!$A:$G,4,0)</f>
        <v>1809</v>
      </c>
      <c r="J2887" s="9">
        <f>VLOOKUP('Consolidtaed Data'!$B8089,[1]Products!$A:$G,3,0)</f>
        <v>1067</v>
      </c>
      <c r="K2887" s="9">
        <f>'Consolidtaed Data'!$J8089*'Consolidtaed Data'!$H8089</f>
        <v>1443</v>
      </c>
      <c r="L2887" s="9">
        <f>'Consolidtaed Data'!$I8089*'Consolidtaed Data'!$H8089</f>
        <v>1826</v>
      </c>
      <c r="M2887" s="9">
        <f>'Consolidtaed Data'!$L8089-'Consolidtaed Data'!$K8089</f>
        <v>1149</v>
      </c>
      <c r="N2887" s="9" t="str">
        <f>VLOOKUP('Consolidtaed Data'!$C8089,[1]Locations!$A:$O,2,0)</f>
        <v>Modesto</v>
      </c>
      <c r="O2887" s="9" t="str">
        <f>VLOOKUP('Consolidtaed Data'!$D8089,'[1]Sales People'!$A:$B,2,0)</f>
        <v>Larry Marshall</v>
      </c>
      <c r="P2887" s="9" t="str">
        <f>VLOOKUP('Consolidtaed Data'!$E8089,[1]Customers!$A:$B,2,0)</f>
        <v>Jack Phillips</v>
      </c>
      <c r="Q2887" s="11">
        <f>WEEKDAY('Consolidtaed Data'!$F8089)</f>
        <v>4</v>
      </c>
      <c r="R2887" s="9">
        <f>MONTH('Consolidtaed Data'!$F8089)</f>
        <v>9</v>
      </c>
      <c r="S2887" s="9" t="str">
        <f>TEXT(Table3[[#This Row],[Purchase Date]],"MMMM")</f>
        <v>July</v>
      </c>
      <c r="T2887" s="9">
        <f>YEAR('Consolidtaed Data'!$F8089)</f>
        <v>2021</v>
      </c>
    </row>
    <row r="2888" spans="1:20" x14ac:dyDescent="0.3">
      <c r="A2888" s="9" t="s">
        <v>3904</v>
      </c>
      <c r="B2888" s="9" t="s">
        <v>355</v>
      </c>
      <c r="C2888" s="9" t="s">
        <v>325</v>
      </c>
      <c r="D2888" s="9" t="s">
        <v>235</v>
      </c>
      <c r="E2888" s="9" t="s">
        <v>1324</v>
      </c>
      <c r="F2888" s="10">
        <v>44042</v>
      </c>
      <c r="G2888" s="10" t="str">
        <f>VLOOKUP(Table3[[#This Row],[Product ID]],[1]Products!$A:$G,2,0)</f>
        <v>Product 100</v>
      </c>
      <c r="H2888" s="22">
        <v>1</v>
      </c>
      <c r="I2888" s="9">
        <f>VLOOKUP('Consolidtaed Data'!$B8484,[1]Products!$A:$G,4,0)</f>
        <v>1522</v>
      </c>
      <c r="J2888" s="9">
        <f>VLOOKUP('Consolidtaed Data'!$B8484,[1]Products!$A:$G,3,0)</f>
        <v>791</v>
      </c>
      <c r="K2888" s="9">
        <f>'Consolidtaed Data'!$J8484*'Consolidtaed Data'!$H8484</f>
        <v>1777</v>
      </c>
      <c r="L2888" s="9">
        <f>'Consolidtaed Data'!$I8484*'Consolidtaed Data'!$H8484</f>
        <v>2141</v>
      </c>
      <c r="M2888" s="9">
        <f>'Consolidtaed Data'!$L8484-'Consolidtaed Data'!$K8484</f>
        <v>364</v>
      </c>
      <c r="N2888" s="9" t="str">
        <f>VLOOKUP('Consolidtaed Data'!$C8484,[1]Locations!$A:$O,2,0)</f>
        <v>El Monte</v>
      </c>
      <c r="O2888" s="9" t="str">
        <f>VLOOKUP('Consolidtaed Data'!$D8484,'[1]Sales People'!$A:$B,2,0)</f>
        <v>Howard Sims</v>
      </c>
      <c r="P2888" s="9" t="str">
        <f>VLOOKUP('Consolidtaed Data'!$E8484,[1]Customers!$A:$B,2,0)</f>
        <v>Jose Watson</v>
      </c>
      <c r="Q2888" s="11">
        <f>WEEKDAY('Consolidtaed Data'!$F8484)</f>
        <v>4</v>
      </c>
      <c r="R2888" s="9">
        <f>MONTH('Consolidtaed Data'!$F8484)</f>
        <v>10</v>
      </c>
      <c r="S2888" s="9" t="str">
        <f>TEXT(Table3[[#This Row],[Purchase Date]],"MMMM")</f>
        <v>July</v>
      </c>
      <c r="T2888" s="9">
        <f>YEAR('Consolidtaed Data'!$F8484)</f>
        <v>2021</v>
      </c>
    </row>
    <row r="2889" spans="1:20" x14ac:dyDescent="0.3">
      <c r="A2889" s="9" t="s">
        <v>3905</v>
      </c>
      <c r="B2889" s="9" t="s">
        <v>301</v>
      </c>
      <c r="C2889" s="9" t="s">
        <v>99</v>
      </c>
      <c r="D2889" s="9" t="s">
        <v>131</v>
      </c>
      <c r="E2889" s="9" t="s">
        <v>725</v>
      </c>
      <c r="F2889" s="10">
        <v>44042</v>
      </c>
      <c r="G2889" s="10" t="str">
        <f>VLOOKUP(Table3[[#This Row],[Product ID]],[1]Products!$A:$G,2,0)</f>
        <v>Product 57</v>
      </c>
      <c r="H2889" s="22">
        <v>1</v>
      </c>
      <c r="I2889" s="9">
        <f>VLOOKUP('Consolidtaed Data'!$B8733,[1]Products!$A:$G,4,0)</f>
        <v>1889</v>
      </c>
      <c r="J2889" s="9">
        <f>VLOOKUP('Consolidtaed Data'!$B8733,[1]Products!$A:$G,3,0)</f>
        <v>945</v>
      </c>
      <c r="K2889" s="9">
        <f>'Consolidtaed Data'!$J8733*'Consolidtaed Data'!$H8733</f>
        <v>945</v>
      </c>
      <c r="L2889" s="9">
        <f>'Consolidtaed Data'!$I8733*'Consolidtaed Data'!$H8733</f>
        <v>1889</v>
      </c>
      <c r="M2889" s="9">
        <f>'Consolidtaed Data'!$L8733-'Consolidtaed Data'!$K8733</f>
        <v>1710</v>
      </c>
      <c r="N2889" s="9" t="str">
        <f>VLOOKUP('Consolidtaed Data'!$C8733,[1]Locations!$A:$O,2,0)</f>
        <v>Berkeley</v>
      </c>
      <c r="O2889" s="9" t="str">
        <f>VLOOKUP('Consolidtaed Data'!$D8733,'[1]Sales People'!$A:$B,2,0)</f>
        <v>John Reyes</v>
      </c>
      <c r="P2889" s="9" t="str">
        <f>VLOOKUP('Consolidtaed Data'!$E8733,[1]Customers!$A:$B,2,0)</f>
        <v>Henry Elliott</v>
      </c>
      <c r="Q2889" s="11">
        <f>WEEKDAY('Consolidtaed Data'!$F8733)</f>
        <v>3</v>
      </c>
      <c r="R2889" s="9">
        <f>MONTH('Consolidtaed Data'!$F8733)</f>
        <v>10</v>
      </c>
      <c r="S2889" s="9" t="str">
        <f>TEXT(Table3[[#This Row],[Purchase Date]],"MMMM")</f>
        <v>July</v>
      </c>
      <c r="T2889" s="9">
        <f>YEAR('Consolidtaed Data'!$F8733)</f>
        <v>2021</v>
      </c>
    </row>
    <row r="2890" spans="1:20" x14ac:dyDescent="0.3">
      <c r="A2890" s="9" t="s">
        <v>3906</v>
      </c>
      <c r="B2890" s="9" t="s">
        <v>366</v>
      </c>
      <c r="C2890" s="9" t="s">
        <v>169</v>
      </c>
      <c r="D2890" s="9" t="s">
        <v>220</v>
      </c>
      <c r="E2890" s="9" t="s">
        <v>958</v>
      </c>
      <c r="F2890" s="10">
        <v>44042</v>
      </c>
      <c r="G2890" s="10" t="str">
        <f>VLOOKUP(Table3[[#This Row],[Product ID]],[1]Products!$A:$G,2,0)</f>
        <v>Product 39</v>
      </c>
      <c r="H2890" s="22">
        <v>1</v>
      </c>
      <c r="I2890" s="9">
        <f>VLOOKUP('Consolidtaed Data'!$B8775,[1]Products!$A:$G,4,0)</f>
        <v>1077</v>
      </c>
      <c r="J2890" s="9">
        <f>VLOOKUP('Consolidtaed Data'!$B8775,[1]Products!$A:$G,3,0)</f>
        <v>732</v>
      </c>
      <c r="K2890" s="9">
        <f>'Consolidtaed Data'!$J8775*'Consolidtaed Data'!$H8775</f>
        <v>634</v>
      </c>
      <c r="L2890" s="9">
        <f>'Consolidtaed Data'!$I8775*'Consolidtaed Data'!$H8775</f>
        <v>880</v>
      </c>
      <c r="M2890" s="9">
        <f>'Consolidtaed Data'!$L8775-'Consolidtaed Data'!$K8775</f>
        <v>1632</v>
      </c>
      <c r="N2890" s="9" t="str">
        <f>VLOOKUP('Consolidtaed Data'!$C8775,[1]Locations!$A:$O,2,0)</f>
        <v>Visalia</v>
      </c>
      <c r="O2890" s="9" t="str">
        <f>VLOOKUP('Consolidtaed Data'!$D8775,'[1]Sales People'!$A:$B,2,0)</f>
        <v>Scott Mason</v>
      </c>
      <c r="P2890" s="9" t="str">
        <f>VLOOKUP('Consolidtaed Data'!$E8775,[1]Customers!$A:$B,2,0)</f>
        <v>Kenneth Simpson</v>
      </c>
      <c r="Q2890" s="11">
        <f>WEEKDAY('Consolidtaed Data'!$F8775)</f>
        <v>6</v>
      </c>
      <c r="R2890" s="9">
        <f>MONTH('Consolidtaed Data'!$F8775)</f>
        <v>10</v>
      </c>
      <c r="S2890" s="9" t="str">
        <f>TEXT(Table3[[#This Row],[Purchase Date]],"MMMM")</f>
        <v>July</v>
      </c>
      <c r="T2890" s="9">
        <f>YEAR('Consolidtaed Data'!$F8775)</f>
        <v>2021</v>
      </c>
    </row>
    <row r="2891" spans="1:20" x14ac:dyDescent="0.3">
      <c r="A2891" s="9" t="s">
        <v>3907</v>
      </c>
      <c r="B2891" s="9" t="s">
        <v>76</v>
      </c>
      <c r="C2891" s="9" t="s">
        <v>99</v>
      </c>
      <c r="D2891" s="9" t="s">
        <v>43</v>
      </c>
      <c r="E2891" s="9" t="s">
        <v>1857</v>
      </c>
      <c r="F2891" s="10">
        <v>44043</v>
      </c>
      <c r="G2891" s="10" t="str">
        <f>VLOOKUP(Table3[[#This Row],[Product ID]],[1]Products!$A:$G,2,0)</f>
        <v>Product 19</v>
      </c>
      <c r="H2891" s="22">
        <v>3</v>
      </c>
      <c r="I2891" s="9">
        <f>VLOOKUP('Consolidtaed Data'!$B4918,[1]Products!$A:$G,4,0)</f>
        <v>35</v>
      </c>
      <c r="J2891" s="9">
        <f>VLOOKUP('Consolidtaed Data'!$B4918,[1]Products!$A:$G,3,0)</f>
        <v>22</v>
      </c>
      <c r="K2891" s="9">
        <f>'Consolidtaed Data'!$J4918*'Consolidtaed Data'!$H4918</f>
        <v>5895</v>
      </c>
      <c r="L2891" s="9">
        <f>'Consolidtaed Data'!$I4918*'Consolidtaed Data'!$H4918</f>
        <v>7188</v>
      </c>
      <c r="M2891" s="9">
        <f>'Consolidtaed Data'!$L4918-'Consolidtaed Data'!$K4918</f>
        <v>1131</v>
      </c>
      <c r="N2891" s="9" t="str">
        <f>VLOOKUP('Consolidtaed Data'!$C4918,[1]Locations!$A:$O,2,0)</f>
        <v>Modesto</v>
      </c>
      <c r="O2891" s="9" t="str">
        <f>VLOOKUP('Consolidtaed Data'!$D4918,'[1]Sales People'!$A:$B,2,0)</f>
        <v>Charles Harper</v>
      </c>
      <c r="P2891" s="9" t="str">
        <f>VLOOKUP('Consolidtaed Data'!$E4918,[1]Customers!$A:$B,2,0)</f>
        <v>Willie Mason</v>
      </c>
      <c r="Q2891" s="11">
        <f>WEEKDAY('Consolidtaed Data'!$F4918)</f>
        <v>2</v>
      </c>
      <c r="R2891" s="9">
        <f>MONTH('Consolidtaed Data'!$F4918)</f>
        <v>12</v>
      </c>
      <c r="S2891" s="9" t="str">
        <f>TEXT(Table3[[#This Row],[Purchase Date]],"MMMM")</f>
        <v>July</v>
      </c>
      <c r="T2891" s="9">
        <f>YEAR('Consolidtaed Data'!$F4918)</f>
        <v>2020</v>
      </c>
    </row>
    <row r="2892" spans="1:20" x14ac:dyDescent="0.3">
      <c r="A2892" s="9" t="s">
        <v>3908</v>
      </c>
      <c r="B2892" s="9" t="s">
        <v>330</v>
      </c>
      <c r="C2892" s="9" t="s">
        <v>420</v>
      </c>
      <c r="D2892" s="9" t="s">
        <v>43</v>
      </c>
      <c r="E2892" s="9" t="s">
        <v>1363</v>
      </c>
      <c r="F2892" s="10">
        <v>44043</v>
      </c>
      <c r="G2892" s="10" t="str">
        <f>VLOOKUP(Table3[[#This Row],[Product ID]],[1]Products!$A:$G,2,0)</f>
        <v>Product 91</v>
      </c>
      <c r="H2892" s="22">
        <v>1</v>
      </c>
      <c r="I2892" s="9">
        <f>VLOOKUP('Consolidtaed Data'!$B4934,[1]Products!$A:$G,4,0)</f>
        <v>1522</v>
      </c>
      <c r="J2892" s="9">
        <f>VLOOKUP('Consolidtaed Data'!$B4934,[1]Products!$A:$G,3,0)</f>
        <v>791</v>
      </c>
      <c r="K2892" s="9">
        <f>'Consolidtaed Data'!$J4934*'Consolidtaed Data'!$H4934</f>
        <v>260</v>
      </c>
      <c r="L2892" s="9">
        <f>'Consolidtaed Data'!$I4934*'Consolidtaed Data'!$H4934</f>
        <v>362</v>
      </c>
      <c r="M2892" s="9">
        <f>'Consolidtaed Data'!$L4934-'Consolidtaed Data'!$K4934</f>
        <v>1380</v>
      </c>
      <c r="N2892" s="9" t="str">
        <f>VLOOKUP('Consolidtaed Data'!$C4934,[1]Locations!$A:$O,2,0)</f>
        <v>Carlsbad</v>
      </c>
      <c r="O2892" s="9" t="str">
        <f>VLOOKUP('Consolidtaed Data'!$D4934,'[1]Sales People'!$A:$B,2,0)</f>
        <v>Sean Miller</v>
      </c>
      <c r="P2892" s="9" t="str">
        <f>VLOOKUP('Consolidtaed Data'!$E4934,[1]Customers!$A:$B,2,0)</f>
        <v>Jerry Green</v>
      </c>
      <c r="Q2892" s="11">
        <f>WEEKDAY('Consolidtaed Data'!$F4934)</f>
        <v>3</v>
      </c>
      <c r="R2892" s="9">
        <f>MONTH('Consolidtaed Data'!$F4934)</f>
        <v>12</v>
      </c>
      <c r="S2892" s="9" t="str">
        <f>TEXT(Table3[[#This Row],[Purchase Date]],"MMMM")</f>
        <v>July</v>
      </c>
      <c r="T2892" s="9">
        <f>YEAR('Consolidtaed Data'!$F4934)</f>
        <v>2020</v>
      </c>
    </row>
    <row r="2893" spans="1:20" x14ac:dyDescent="0.3">
      <c r="A2893" s="9" t="s">
        <v>3909</v>
      </c>
      <c r="B2893" s="9" t="s">
        <v>373</v>
      </c>
      <c r="C2893" s="9" t="s">
        <v>8</v>
      </c>
      <c r="D2893" s="9" t="s">
        <v>51</v>
      </c>
      <c r="E2893" s="9" t="s">
        <v>2325</v>
      </c>
      <c r="F2893" s="10">
        <v>44043</v>
      </c>
      <c r="G2893" s="10" t="str">
        <f>VLOOKUP(Table3[[#This Row],[Product ID]],[1]Products!$A:$G,2,0)</f>
        <v>Product 66</v>
      </c>
      <c r="H2893" s="22">
        <v>1</v>
      </c>
      <c r="I2893" s="9">
        <f>VLOOKUP('Consolidtaed Data'!$B5106,[1]Products!$A:$G,4,0)</f>
        <v>530</v>
      </c>
      <c r="J2893" s="9">
        <f>VLOOKUP('Consolidtaed Data'!$B5106,[1]Products!$A:$G,3,0)</f>
        <v>435</v>
      </c>
      <c r="K2893" s="9">
        <f>'Consolidtaed Data'!$J5106*'Consolidtaed Data'!$H5106</f>
        <v>561</v>
      </c>
      <c r="L2893" s="9">
        <f>'Consolidtaed Data'!$I5106*'Consolidtaed Data'!$H5106</f>
        <v>684</v>
      </c>
      <c r="M2893" s="9">
        <f>'Consolidtaed Data'!$L5106-'Consolidtaed Data'!$K5106</f>
        <v>49</v>
      </c>
      <c r="N2893" s="9" t="str">
        <f>VLOOKUP('Consolidtaed Data'!$C5106,[1]Locations!$A:$O,2,0)</f>
        <v>Oxnard</v>
      </c>
      <c r="O2893" s="9" t="str">
        <f>VLOOKUP('Consolidtaed Data'!$D5106,'[1]Sales People'!$A:$B,2,0)</f>
        <v>Joe Sims</v>
      </c>
      <c r="P2893" s="9" t="str">
        <f>VLOOKUP('Consolidtaed Data'!$E5106,[1]Customers!$A:$B,2,0)</f>
        <v>Stephen Webb</v>
      </c>
      <c r="Q2893" s="11">
        <f>WEEKDAY('Consolidtaed Data'!$F5106)</f>
        <v>1</v>
      </c>
      <c r="R2893" s="9">
        <f>MONTH('Consolidtaed Data'!$F5106)</f>
        <v>1</v>
      </c>
      <c r="S2893" s="9" t="str">
        <f>TEXT(Table3[[#This Row],[Purchase Date]],"MMMM")</f>
        <v>July</v>
      </c>
      <c r="T2893" s="9">
        <f>YEAR('Consolidtaed Data'!$F5106)</f>
        <v>2021</v>
      </c>
    </row>
    <row r="2894" spans="1:20" x14ac:dyDescent="0.3">
      <c r="A2894" s="9" t="s">
        <v>3911</v>
      </c>
      <c r="B2894" s="9" t="s">
        <v>397</v>
      </c>
      <c r="C2894" s="9" t="s">
        <v>63</v>
      </c>
      <c r="D2894" s="9" t="s">
        <v>80</v>
      </c>
      <c r="E2894" s="9" t="s">
        <v>2328</v>
      </c>
      <c r="F2894" s="10">
        <v>44043</v>
      </c>
      <c r="G2894" s="10" t="str">
        <f>VLOOKUP(Table3[[#This Row],[Product ID]],[1]Products!$A:$G,2,0)</f>
        <v>Product 20</v>
      </c>
      <c r="H2894" s="22">
        <v>1</v>
      </c>
      <c r="I2894" s="9">
        <f>VLOOKUP('Consolidtaed Data'!$B5554,[1]Products!$A:$G,4,0)</f>
        <v>368</v>
      </c>
      <c r="J2894" s="9">
        <f>VLOOKUP('Consolidtaed Data'!$B5554,[1]Products!$A:$G,3,0)</f>
        <v>294</v>
      </c>
      <c r="K2894" s="9">
        <f>'Consolidtaed Data'!$J5554*'Consolidtaed Data'!$H5554</f>
        <v>971</v>
      </c>
      <c r="L2894" s="9">
        <f>'Consolidtaed Data'!$I5554*'Consolidtaed Data'!$H5554</f>
        <v>1798</v>
      </c>
      <c r="M2894" s="9">
        <f>'Consolidtaed Data'!$L5554-'Consolidtaed Data'!$K5554</f>
        <v>380</v>
      </c>
      <c r="N2894" s="9" t="str">
        <f>VLOOKUP('Consolidtaed Data'!$C5554,[1]Locations!$A:$O,2,0)</f>
        <v>Berkeley</v>
      </c>
      <c r="O2894" s="9" t="str">
        <f>VLOOKUP('Consolidtaed Data'!$D5554,'[1]Sales People'!$A:$B,2,0)</f>
        <v>Ronald Reed</v>
      </c>
      <c r="P2894" s="9" t="str">
        <f>VLOOKUP('Consolidtaed Data'!$E5554,[1]Customers!$A:$B,2,0)</f>
        <v>Michael Ward</v>
      </c>
      <c r="Q2894" s="11">
        <f>WEEKDAY('Consolidtaed Data'!$F5554)</f>
        <v>1</v>
      </c>
      <c r="R2894" s="9">
        <f>MONTH('Consolidtaed Data'!$F5554)</f>
        <v>2</v>
      </c>
      <c r="S2894" s="9" t="str">
        <f>TEXT(Table3[[#This Row],[Purchase Date]],"MMMM")</f>
        <v>July</v>
      </c>
      <c r="T2894" s="9">
        <f>YEAR('Consolidtaed Data'!$F5554)</f>
        <v>2021</v>
      </c>
    </row>
    <row r="2895" spans="1:20" x14ac:dyDescent="0.3">
      <c r="A2895" s="9" t="s">
        <v>3912</v>
      </c>
      <c r="B2895" s="9" t="s">
        <v>318</v>
      </c>
      <c r="C2895" s="9" t="s">
        <v>140</v>
      </c>
      <c r="D2895" s="9" t="s">
        <v>149</v>
      </c>
      <c r="E2895" s="9" t="s">
        <v>538</v>
      </c>
      <c r="F2895" s="10">
        <v>44043</v>
      </c>
      <c r="G2895" s="10" t="str">
        <f>VLOOKUP(Table3[[#This Row],[Product ID]],[1]Products!$A:$G,2,0)</f>
        <v>Product 89</v>
      </c>
      <c r="H2895" s="22">
        <v>1</v>
      </c>
      <c r="I2895" s="9">
        <f>VLOOKUP('Consolidtaed Data'!$B5703,[1]Products!$A:$G,4,0)</f>
        <v>1522</v>
      </c>
      <c r="J2895" s="9">
        <f>VLOOKUP('Consolidtaed Data'!$B5703,[1]Products!$A:$G,3,0)</f>
        <v>791</v>
      </c>
      <c r="K2895" s="9">
        <f>'Consolidtaed Data'!$J5703*'Consolidtaed Data'!$H5703</f>
        <v>807</v>
      </c>
      <c r="L2895" s="9">
        <f>'Consolidtaed Data'!$I5703*'Consolidtaed Data'!$H5703</f>
        <v>1467</v>
      </c>
      <c r="M2895" s="9">
        <f>'Consolidtaed Data'!$L5703-'Consolidtaed Data'!$K5703</f>
        <v>95</v>
      </c>
      <c r="N2895" s="9" t="str">
        <f>VLOOKUP('Consolidtaed Data'!$C5703,[1]Locations!$A:$O,2,0)</f>
        <v>Costa Mesa</v>
      </c>
      <c r="O2895" s="9" t="str">
        <f>VLOOKUP('Consolidtaed Data'!$D5703,'[1]Sales People'!$A:$B,2,0)</f>
        <v>Robert Reed</v>
      </c>
      <c r="P2895" s="9" t="str">
        <f>VLOOKUP('Consolidtaed Data'!$E5703,[1]Customers!$A:$B,2,0)</f>
        <v>Shawn Reynolds</v>
      </c>
      <c r="Q2895" s="11">
        <f>WEEKDAY('Consolidtaed Data'!$F5703)</f>
        <v>5</v>
      </c>
      <c r="R2895" s="9">
        <f>MONTH('Consolidtaed Data'!$F5703)</f>
        <v>2</v>
      </c>
      <c r="S2895" s="9" t="str">
        <f>TEXT(Table3[[#This Row],[Purchase Date]],"MMMM")</f>
        <v>July</v>
      </c>
      <c r="T2895" s="9">
        <f>YEAR('Consolidtaed Data'!$F5703)</f>
        <v>2021</v>
      </c>
    </row>
    <row r="2896" spans="1:20" x14ac:dyDescent="0.3">
      <c r="A2896" s="9" t="s">
        <v>3913</v>
      </c>
      <c r="B2896" s="9" t="s">
        <v>41</v>
      </c>
      <c r="C2896" s="9" t="s">
        <v>423</v>
      </c>
      <c r="D2896" s="9" t="s">
        <v>206</v>
      </c>
      <c r="E2896" s="9" t="s">
        <v>175</v>
      </c>
      <c r="F2896" s="10">
        <v>44043</v>
      </c>
      <c r="G2896" s="10" t="str">
        <f>VLOOKUP(Table3[[#This Row],[Product ID]],[1]Products!$A:$G,2,0)</f>
        <v>Product 11</v>
      </c>
      <c r="H2896" s="22">
        <v>1</v>
      </c>
      <c r="I2896" s="9">
        <f>VLOOKUP('Consolidtaed Data'!$B5999,[1]Products!$A:$G,4,0)</f>
        <v>2091</v>
      </c>
      <c r="J2896" s="9">
        <f>VLOOKUP('Consolidtaed Data'!$B5999,[1]Products!$A:$G,3,0)</f>
        <v>1485</v>
      </c>
      <c r="K2896" s="9">
        <f>'Consolidtaed Data'!$J5999*'Consolidtaed Data'!$H5999</f>
        <v>2592</v>
      </c>
      <c r="L2896" s="9">
        <f>'Consolidtaed Data'!$I5999*'Consolidtaed Data'!$H5999</f>
        <v>3084</v>
      </c>
      <c r="M2896" s="9">
        <f>'Consolidtaed Data'!$L5999-'Consolidtaed Data'!$K5999</f>
        <v>495</v>
      </c>
      <c r="N2896" s="9" t="str">
        <f>VLOOKUP('Consolidtaed Data'!$C5999,[1]Locations!$A:$O,2,0)</f>
        <v>Fontana</v>
      </c>
      <c r="O2896" s="9" t="str">
        <f>VLOOKUP('Consolidtaed Data'!$D5999,'[1]Sales People'!$A:$B,2,0)</f>
        <v>Roger Ramos</v>
      </c>
      <c r="P2896" s="9" t="str">
        <f>VLOOKUP('Consolidtaed Data'!$E5999,[1]Customers!$A:$B,2,0)</f>
        <v>Willie Mason</v>
      </c>
      <c r="Q2896" s="11">
        <f>WEEKDAY('Consolidtaed Data'!$F5999)</f>
        <v>6</v>
      </c>
      <c r="R2896" s="9">
        <f>MONTH('Consolidtaed Data'!$F5999)</f>
        <v>4</v>
      </c>
      <c r="S2896" s="9" t="str">
        <f>TEXT(Table3[[#This Row],[Purchase Date]],"MMMM")</f>
        <v>July</v>
      </c>
      <c r="T2896" s="9">
        <f>YEAR('Consolidtaed Data'!$F5999)</f>
        <v>2021</v>
      </c>
    </row>
    <row r="2897" spans="1:20" x14ac:dyDescent="0.3">
      <c r="A2897" s="9" t="s">
        <v>3914</v>
      </c>
      <c r="B2897" s="9" t="s">
        <v>116</v>
      </c>
      <c r="C2897" s="9" t="s">
        <v>130</v>
      </c>
      <c r="D2897" s="9" t="s">
        <v>105</v>
      </c>
      <c r="E2897" s="9" t="s">
        <v>2288</v>
      </c>
      <c r="F2897" s="10">
        <v>44043</v>
      </c>
      <c r="G2897" s="10" t="str">
        <f>VLOOKUP(Table3[[#This Row],[Product ID]],[1]Products!$A:$G,2,0)</f>
        <v>Product 55</v>
      </c>
      <c r="H2897" s="22">
        <v>3</v>
      </c>
      <c r="I2897" s="9">
        <f>VLOOKUP('Consolidtaed Data'!$B6026,[1]Products!$A:$G,4,0)</f>
        <v>1862</v>
      </c>
      <c r="J2897" s="9">
        <f>VLOOKUP('Consolidtaed Data'!$B6026,[1]Products!$A:$G,3,0)</f>
        <v>1173</v>
      </c>
      <c r="K2897" s="9">
        <f>'Consolidtaed Data'!$J6026*'Consolidtaed Data'!$H6026</f>
        <v>791</v>
      </c>
      <c r="L2897" s="9">
        <f>'Consolidtaed Data'!$I6026*'Consolidtaed Data'!$H6026</f>
        <v>1522</v>
      </c>
      <c r="M2897" s="9">
        <f>'Consolidtaed Data'!$L6026-'Consolidtaed Data'!$K6026</f>
        <v>102</v>
      </c>
      <c r="N2897" s="9" t="str">
        <f>VLOOKUP('Consolidtaed Data'!$C6026,[1]Locations!$A:$O,2,0)</f>
        <v>Elk Grove</v>
      </c>
      <c r="O2897" s="9" t="str">
        <f>VLOOKUP('Consolidtaed Data'!$D6026,'[1]Sales People'!$A:$B,2,0)</f>
        <v>Brian Hansen</v>
      </c>
      <c r="P2897" s="9" t="str">
        <f>VLOOKUP('Consolidtaed Data'!$E6026,[1]Customers!$A:$B,2,0)</f>
        <v>Juan Rivera</v>
      </c>
      <c r="Q2897" s="11">
        <f>WEEKDAY('Consolidtaed Data'!$F6026)</f>
        <v>1</v>
      </c>
      <c r="R2897" s="9">
        <f>MONTH('Consolidtaed Data'!$F6026)</f>
        <v>4</v>
      </c>
      <c r="S2897" s="9" t="str">
        <f>TEXT(Table3[[#This Row],[Purchase Date]],"MMMM")</f>
        <v>July</v>
      </c>
      <c r="T2897" s="9">
        <f>YEAR('Consolidtaed Data'!$F6026)</f>
        <v>2021</v>
      </c>
    </row>
    <row r="2898" spans="1:20" x14ac:dyDescent="0.3">
      <c r="A2898" s="9" t="s">
        <v>3915</v>
      </c>
      <c r="B2898" s="9" t="s">
        <v>79</v>
      </c>
      <c r="C2898" s="9" t="s">
        <v>90</v>
      </c>
      <c r="D2898" s="9" t="s">
        <v>46</v>
      </c>
      <c r="E2898" s="9" t="s">
        <v>2164</v>
      </c>
      <c r="F2898" s="10">
        <v>44043</v>
      </c>
      <c r="G2898" s="10" t="str">
        <f>VLOOKUP(Table3[[#This Row],[Product ID]],[1]Products!$A:$G,2,0)</f>
        <v>Product 80</v>
      </c>
      <c r="H2898" s="22">
        <v>4</v>
      </c>
      <c r="I2898" s="9">
        <f>VLOOKUP('Consolidtaed Data'!$B6687,[1]Products!$A:$G,4,0)</f>
        <v>530</v>
      </c>
      <c r="J2898" s="9">
        <f>VLOOKUP('Consolidtaed Data'!$B6687,[1]Products!$A:$G,3,0)</f>
        <v>424</v>
      </c>
      <c r="K2898" s="9">
        <f>'Consolidtaed Data'!$J6687*'Consolidtaed Data'!$H6687</f>
        <v>2913</v>
      </c>
      <c r="L2898" s="9">
        <f>'Consolidtaed Data'!$I6687*'Consolidtaed Data'!$H6687</f>
        <v>5394</v>
      </c>
      <c r="M2898" s="9">
        <f>'Consolidtaed Data'!$L6687-'Consolidtaed Data'!$K6687</f>
        <v>1521</v>
      </c>
      <c r="N2898" s="9" t="str">
        <f>VLOOKUP('Consolidtaed Data'!$C6687,[1]Locations!$A:$O,2,0)</f>
        <v>Santa Rosa</v>
      </c>
      <c r="O2898" s="9" t="str">
        <f>VLOOKUP('Consolidtaed Data'!$D6687,'[1]Sales People'!$A:$B,2,0)</f>
        <v>Larry Marshall</v>
      </c>
      <c r="P2898" s="9" t="str">
        <f>VLOOKUP('Consolidtaed Data'!$E6687,[1]Customers!$A:$B,2,0)</f>
        <v>Ralph Davis</v>
      </c>
      <c r="Q2898" s="11">
        <f>WEEKDAY('Consolidtaed Data'!$F6687)</f>
        <v>2</v>
      </c>
      <c r="R2898" s="9">
        <f>MONTH('Consolidtaed Data'!$F6687)</f>
        <v>5</v>
      </c>
      <c r="S2898" s="9" t="str">
        <f>TEXT(Table3[[#This Row],[Purchase Date]],"MMMM")</f>
        <v>July</v>
      </c>
      <c r="T2898" s="9">
        <f>YEAR('Consolidtaed Data'!$F6687)</f>
        <v>2021</v>
      </c>
    </row>
    <row r="2899" spans="1:20" x14ac:dyDescent="0.3">
      <c r="A2899" s="9" t="s">
        <v>3916</v>
      </c>
      <c r="B2899" s="9" t="s">
        <v>139</v>
      </c>
      <c r="C2899" s="9" t="s">
        <v>192</v>
      </c>
      <c r="D2899" s="9" t="s">
        <v>13</v>
      </c>
      <c r="E2899" s="9" t="s">
        <v>14</v>
      </c>
      <c r="F2899" s="10">
        <v>44043</v>
      </c>
      <c r="G2899" s="10" t="str">
        <f>VLOOKUP(Table3[[#This Row],[Product ID]],[1]Products!$A:$G,2,0)</f>
        <v>Product 13</v>
      </c>
      <c r="H2899" s="22">
        <v>3</v>
      </c>
      <c r="I2899" s="9">
        <f>VLOOKUP('Consolidtaed Data'!$B6985,[1]Products!$A:$G,4,0)</f>
        <v>502</v>
      </c>
      <c r="J2899" s="9">
        <f>VLOOKUP('Consolidtaed Data'!$B6985,[1]Products!$A:$G,3,0)</f>
        <v>296</v>
      </c>
      <c r="K2899" s="9">
        <f>'Consolidtaed Data'!$J6985*'Consolidtaed Data'!$H6985</f>
        <v>562</v>
      </c>
      <c r="L2899" s="9">
        <f>'Consolidtaed Data'!$I6985*'Consolidtaed Data'!$H6985</f>
        <v>826</v>
      </c>
      <c r="M2899" s="9">
        <f>'Consolidtaed Data'!$L6985-'Consolidtaed Data'!$K6985</f>
        <v>144</v>
      </c>
      <c r="N2899" s="9" t="str">
        <f>VLOOKUP('Consolidtaed Data'!$C6985,[1]Locations!$A:$O,2,0)</f>
        <v>Oxnard</v>
      </c>
      <c r="O2899" s="9" t="str">
        <f>VLOOKUP('Consolidtaed Data'!$D6985,'[1]Sales People'!$A:$B,2,0)</f>
        <v>Howard Gardner</v>
      </c>
      <c r="P2899" s="9" t="str">
        <f>VLOOKUP('Consolidtaed Data'!$E6985,[1]Customers!$A:$B,2,0)</f>
        <v>Billy Cook</v>
      </c>
      <c r="Q2899" s="11">
        <f>WEEKDAY('Consolidtaed Data'!$F6985)</f>
        <v>3</v>
      </c>
      <c r="R2899" s="9">
        <f>MONTH('Consolidtaed Data'!$F6985)</f>
        <v>6</v>
      </c>
      <c r="S2899" s="9" t="str">
        <f>TEXT(Table3[[#This Row],[Purchase Date]],"MMMM")</f>
        <v>July</v>
      </c>
      <c r="T2899" s="9">
        <f>YEAR('Consolidtaed Data'!$F6985)</f>
        <v>2021</v>
      </c>
    </row>
    <row r="2900" spans="1:20" x14ac:dyDescent="0.3">
      <c r="A2900" s="9" t="s">
        <v>3917</v>
      </c>
      <c r="B2900" s="9" t="s">
        <v>136</v>
      </c>
      <c r="C2900" s="9" t="s">
        <v>157</v>
      </c>
      <c r="D2900" s="9" t="s">
        <v>91</v>
      </c>
      <c r="E2900" s="9" t="s">
        <v>1065</v>
      </c>
      <c r="F2900" s="10">
        <v>44043</v>
      </c>
      <c r="G2900" s="10" t="str">
        <f>VLOOKUP(Table3[[#This Row],[Product ID]],[1]Products!$A:$G,2,0)</f>
        <v>Product 2</v>
      </c>
      <c r="H2900" s="22">
        <v>2</v>
      </c>
      <c r="I2900" s="9">
        <f>VLOOKUP('Consolidtaed Data'!$B7158,[1]Products!$A:$G,4,0)</f>
        <v>2495</v>
      </c>
      <c r="J2900" s="9">
        <f>VLOOKUP('Consolidtaed Data'!$B7158,[1]Products!$A:$G,3,0)</f>
        <v>1896</v>
      </c>
      <c r="K2900" s="9">
        <f>'Consolidtaed Data'!$J7158*'Consolidtaed Data'!$H7158</f>
        <v>308</v>
      </c>
      <c r="L2900" s="9">
        <f>'Consolidtaed Data'!$I7158*'Consolidtaed Data'!$H7158</f>
        <v>406</v>
      </c>
      <c r="M2900" s="9">
        <f>'Consolidtaed Data'!$L7158-'Consolidtaed Data'!$K7158</f>
        <v>192</v>
      </c>
      <c r="N2900" s="9" t="str">
        <f>VLOOKUP('Consolidtaed Data'!$C7158,[1]Locations!$A:$O,2,0)</f>
        <v>Fresno</v>
      </c>
      <c r="O2900" s="9" t="str">
        <f>VLOOKUP('Consolidtaed Data'!$D7158,'[1]Sales People'!$A:$B,2,0)</f>
        <v>Howard Sims</v>
      </c>
      <c r="P2900" s="9" t="str">
        <f>VLOOKUP('Consolidtaed Data'!$E7158,[1]Customers!$A:$B,2,0)</f>
        <v>Christopher Nguyen</v>
      </c>
      <c r="Q2900" s="11">
        <f>WEEKDAY('Consolidtaed Data'!$F7158)</f>
        <v>2</v>
      </c>
      <c r="R2900" s="9">
        <f>MONTH('Consolidtaed Data'!$F7158)</f>
        <v>6</v>
      </c>
      <c r="S2900" s="9" t="str">
        <f>TEXT(Table3[[#This Row],[Purchase Date]],"MMMM")</f>
        <v>July</v>
      </c>
      <c r="T2900" s="9">
        <f>YEAR('Consolidtaed Data'!$F7158)</f>
        <v>2021</v>
      </c>
    </row>
    <row r="2901" spans="1:20" x14ac:dyDescent="0.3">
      <c r="A2901" s="9" t="s">
        <v>3918</v>
      </c>
      <c r="B2901" s="9" t="s">
        <v>76</v>
      </c>
      <c r="C2901" s="9" t="s">
        <v>16</v>
      </c>
      <c r="D2901" s="9" t="s">
        <v>241</v>
      </c>
      <c r="E2901" s="9" t="s">
        <v>730</v>
      </c>
      <c r="F2901" s="10">
        <v>44043</v>
      </c>
      <c r="G2901" s="10" t="str">
        <f>VLOOKUP(Table3[[#This Row],[Product ID]],[1]Products!$A:$G,2,0)</f>
        <v>Product 19</v>
      </c>
      <c r="H2901" s="22">
        <v>1</v>
      </c>
      <c r="I2901" s="9">
        <f>VLOOKUP('Consolidtaed Data'!$B7652,[1]Products!$A:$G,4,0)</f>
        <v>1380</v>
      </c>
      <c r="J2901" s="9">
        <f>VLOOKUP('Consolidtaed Data'!$B7652,[1]Products!$A:$G,3,0)</f>
        <v>1090</v>
      </c>
      <c r="K2901" s="9">
        <f>'Consolidtaed Data'!$J7652*'Consolidtaed Data'!$H7652</f>
        <v>296</v>
      </c>
      <c r="L2901" s="9">
        <f>'Consolidtaed Data'!$I7652*'Consolidtaed Data'!$H7652</f>
        <v>502</v>
      </c>
      <c r="M2901" s="9">
        <f>'Consolidtaed Data'!$L7652-'Consolidtaed Data'!$K7652</f>
        <v>280</v>
      </c>
      <c r="N2901" s="9" t="str">
        <f>VLOOKUP('Consolidtaed Data'!$C7652,[1]Locations!$A:$O,2,0)</f>
        <v>Pasadena</v>
      </c>
      <c r="O2901" s="9" t="str">
        <f>VLOOKUP('Consolidtaed Data'!$D7652,'[1]Sales People'!$A:$B,2,0)</f>
        <v>Christopher Tucker</v>
      </c>
      <c r="P2901" s="9" t="str">
        <f>VLOOKUP('Consolidtaed Data'!$E7652,[1]Customers!$A:$B,2,0)</f>
        <v>Jeremy Allen</v>
      </c>
      <c r="Q2901" s="11">
        <f>WEEKDAY('Consolidtaed Data'!$F7652)</f>
        <v>4</v>
      </c>
      <c r="R2901" s="9">
        <f>MONTH('Consolidtaed Data'!$F7652)</f>
        <v>8</v>
      </c>
      <c r="S2901" s="9" t="str">
        <f>TEXT(Table3[[#This Row],[Purchase Date]],"MMMM")</f>
        <v>July</v>
      </c>
      <c r="T2901" s="9">
        <f>YEAR('Consolidtaed Data'!$F7652)</f>
        <v>2021</v>
      </c>
    </row>
    <row r="2902" spans="1:20" x14ac:dyDescent="0.3">
      <c r="A2902" s="9" t="s">
        <v>3919</v>
      </c>
      <c r="B2902" s="9" t="s">
        <v>298</v>
      </c>
      <c r="C2902" s="9" t="s">
        <v>423</v>
      </c>
      <c r="D2902" s="9" t="s">
        <v>374</v>
      </c>
      <c r="E2902" s="9" t="s">
        <v>936</v>
      </c>
      <c r="F2902" s="10">
        <v>44043</v>
      </c>
      <c r="G2902" s="10" t="str">
        <f>VLOOKUP(Table3[[#This Row],[Product ID]],[1]Products!$A:$G,2,0)</f>
        <v>Product 53</v>
      </c>
      <c r="H2902" s="22">
        <v>1</v>
      </c>
      <c r="I2902" s="9">
        <f>VLOOKUP('Consolidtaed Data'!$B8048,[1]Products!$A:$G,4,0)</f>
        <v>1967</v>
      </c>
      <c r="J2902" s="9">
        <f>VLOOKUP('Consolidtaed Data'!$B8048,[1]Products!$A:$G,3,0)</f>
        <v>1397</v>
      </c>
      <c r="K2902" s="9">
        <f>'Consolidtaed Data'!$J8048*'Consolidtaed Data'!$H8048</f>
        <v>2440</v>
      </c>
      <c r="L2902" s="9">
        <f>'Consolidtaed Data'!$I8048*'Consolidtaed Data'!$H8048</f>
        <v>3342</v>
      </c>
      <c r="M2902" s="9">
        <f>'Consolidtaed Data'!$L8048-'Consolidtaed Data'!$K8048</f>
        <v>660</v>
      </c>
      <c r="N2902" s="9" t="str">
        <f>VLOOKUP('Consolidtaed Data'!$C8048,[1]Locations!$A:$O,2,0)</f>
        <v>Oxnard</v>
      </c>
      <c r="O2902" s="9" t="str">
        <f>VLOOKUP('Consolidtaed Data'!$D8048,'[1]Sales People'!$A:$B,2,0)</f>
        <v>Justin Lynch</v>
      </c>
      <c r="P2902" s="9" t="str">
        <f>VLOOKUP('Consolidtaed Data'!$E8048,[1]Customers!$A:$B,2,0)</f>
        <v>Alan Parker</v>
      </c>
      <c r="Q2902" s="11">
        <f>WEEKDAY('Consolidtaed Data'!$F8048)</f>
        <v>7</v>
      </c>
      <c r="R2902" s="9">
        <f>MONTH('Consolidtaed Data'!$F8048)</f>
        <v>9</v>
      </c>
      <c r="S2902" s="9" t="str">
        <f>TEXT(Table3[[#This Row],[Purchase Date]],"MMMM")</f>
        <v>July</v>
      </c>
      <c r="T2902" s="9">
        <f>YEAR('Consolidtaed Data'!$F8048)</f>
        <v>2021</v>
      </c>
    </row>
    <row r="2903" spans="1:20" x14ac:dyDescent="0.3">
      <c r="A2903" s="9" t="s">
        <v>3920</v>
      </c>
      <c r="B2903" s="9" t="s">
        <v>151</v>
      </c>
      <c r="C2903" s="9" t="s">
        <v>59</v>
      </c>
      <c r="D2903" s="9" t="s">
        <v>123</v>
      </c>
      <c r="E2903" s="9" t="s">
        <v>1887</v>
      </c>
      <c r="F2903" s="10">
        <v>44043</v>
      </c>
      <c r="G2903" s="10" t="str">
        <f>VLOOKUP(Table3[[#This Row],[Product ID]],[1]Products!$A:$G,2,0)</f>
        <v>Product 94</v>
      </c>
      <c r="H2903" s="22">
        <v>3</v>
      </c>
      <c r="I2903" s="9">
        <f>VLOOKUP('Consolidtaed Data'!$B8164,[1]Products!$A:$G,4,0)</f>
        <v>368</v>
      </c>
      <c r="J2903" s="9">
        <f>VLOOKUP('Consolidtaed Data'!$B8164,[1]Products!$A:$G,3,0)</f>
        <v>269</v>
      </c>
      <c r="K2903" s="9">
        <f>'Consolidtaed Data'!$J8164*'Consolidtaed Data'!$H8164</f>
        <v>540</v>
      </c>
      <c r="L2903" s="9">
        <f>'Consolidtaed Data'!$I8164*'Consolidtaed Data'!$H8164</f>
        <v>871</v>
      </c>
      <c r="M2903" s="9">
        <f>'Consolidtaed Data'!$L8164-'Consolidtaed Data'!$K8164</f>
        <v>1293</v>
      </c>
      <c r="N2903" s="9" t="str">
        <f>VLOOKUP('Consolidtaed Data'!$C8164,[1]Locations!$A:$O,2,0)</f>
        <v>San Jose</v>
      </c>
      <c r="O2903" s="9" t="str">
        <f>VLOOKUP('Consolidtaed Data'!$D8164,'[1]Sales People'!$A:$B,2,0)</f>
        <v>Ernest Wagner</v>
      </c>
      <c r="P2903" s="9" t="str">
        <f>VLOOKUP('Consolidtaed Data'!$E8164,[1]Customers!$A:$B,2,0)</f>
        <v>Eugene Scott</v>
      </c>
      <c r="Q2903" s="11">
        <f>WEEKDAY('Consolidtaed Data'!$F8164)</f>
        <v>2</v>
      </c>
      <c r="R2903" s="9">
        <f>MONTH('Consolidtaed Data'!$F8164)</f>
        <v>9</v>
      </c>
      <c r="S2903" s="9" t="str">
        <f>TEXT(Table3[[#This Row],[Purchase Date]],"MMMM")</f>
        <v>July</v>
      </c>
      <c r="T2903" s="9">
        <f>YEAR('Consolidtaed Data'!$F8164)</f>
        <v>2021</v>
      </c>
    </row>
    <row r="2904" spans="1:20" x14ac:dyDescent="0.3">
      <c r="A2904" s="9" t="s">
        <v>3921</v>
      </c>
      <c r="B2904" s="9" t="s">
        <v>29</v>
      </c>
      <c r="C2904" s="9" t="s">
        <v>522</v>
      </c>
      <c r="D2904" s="9" t="s">
        <v>87</v>
      </c>
      <c r="E2904" s="9" t="s">
        <v>1337</v>
      </c>
      <c r="F2904" s="10">
        <v>44043</v>
      </c>
      <c r="G2904" s="10" t="str">
        <f>VLOOKUP(Table3[[#This Row],[Product ID]],[1]Products!$A:$G,2,0)</f>
        <v>Product 37</v>
      </c>
      <c r="H2904" s="22">
        <v>1</v>
      </c>
      <c r="I2904" s="9">
        <f>VLOOKUP('Consolidtaed Data'!$B8219,[1]Products!$A:$G,4,0)</f>
        <v>1972</v>
      </c>
      <c r="J2904" s="9">
        <f>VLOOKUP('Consolidtaed Data'!$B8219,[1]Products!$A:$G,3,0)</f>
        <v>1321</v>
      </c>
      <c r="K2904" s="9">
        <f>'Consolidtaed Data'!$J8219*'Consolidtaed Data'!$H8219</f>
        <v>208</v>
      </c>
      <c r="L2904" s="9">
        <f>'Consolidtaed Data'!$I8219*'Consolidtaed Data'!$H8219</f>
        <v>400</v>
      </c>
      <c r="M2904" s="9">
        <f>'Consolidtaed Data'!$L8219-'Consolidtaed Data'!$K8219</f>
        <v>286</v>
      </c>
      <c r="N2904" s="9" t="str">
        <f>VLOOKUP('Consolidtaed Data'!$C8219,[1]Locations!$A:$O,2,0)</f>
        <v>Simi Valley</v>
      </c>
      <c r="O2904" s="9" t="str">
        <f>VLOOKUP('Consolidtaed Data'!$D8219,'[1]Sales People'!$A:$B,2,0)</f>
        <v>John Reyes</v>
      </c>
      <c r="P2904" s="9" t="str">
        <f>VLOOKUP('Consolidtaed Data'!$E8219,[1]Customers!$A:$B,2,0)</f>
        <v>Jesse Hill</v>
      </c>
      <c r="Q2904" s="11">
        <f>WEEKDAY('Consolidtaed Data'!$F8219)</f>
        <v>6</v>
      </c>
      <c r="R2904" s="9">
        <f>MONTH('Consolidtaed Data'!$F8219)</f>
        <v>9</v>
      </c>
      <c r="S2904" s="9" t="str">
        <f>TEXT(Table3[[#This Row],[Purchase Date]],"MMMM")</f>
        <v>July</v>
      </c>
      <c r="T2904" s="9">
        <f>YEAR('Consolidtaed Data'!$F8219)</f>
        <v>2021</v>
      </c>
    </row>
    <row r="2905" spans="1:20" x14ac:dyDescent="0.3">
      <c r="A2905" s="9" t="s">
        <v>3922</v>
      </c>
      <c r="B2905" s="9" t="s">
        <v>85</v>
      </c>
      <c r="C2905" s="9" t="s">
        <v>108</v>
      </c>
      <c r="D2905" s="9" t="s">
        <v>31</v>
      </c>
      <c r="E2905" s="9" t="s">
        <v>685</v>
      </c>
      <c r="F2905" s="10">
        <v>44043</v>
      </c>
      <c r="G2905" s="10" t="str">
        <f>VLOOKUP(Table3[[#This Row],[Product ID]],[1]Products!$A:$G,2,0)</f>
        <v>Product 93</v>
      </c>
      <c r="H2905" s="22">
        <v>1</v>
      </c>
      <c r="I2905" s="9">
        <f>VLOOKUP('Consolidtaed Data'!$B8408,[1]Products!$A:$G,4,0)</f>
        <v>913</v>
      </c>
      <c r="J2905" s="9">
        <f>VLOOKUP('Consolidtaed Data'!$B8408,[1]Products!$A:$G,3,0)</f>
        <v>584</v>
      </c>
      <c r="K2905" s="9">
        <f>'Consolidtaed Data'!$J8408*'Consolidtaed Data'!$H8408</f>
        <v>832</v>
      </c>
      <c r="L2905" s="9">
        <f>'Consolidtaed Data'!$I8408*'Consolidtaed Data'!$H8408</f>
        <v>1206</v>
      </c>
      <c r="M2905" s="9">
        <f>'Consolidtaed Data'!$L8408-'Consolidtaed Data'!$K8408</f>
        <v>952</v>
      </c>
      <c r="N2905" s="9" t="str">
        <f>VLOOKUP('Consolidtaed Data'!$C8408,[1]Locations!$A:$O,2,0)</f>
        <v>Oxnard</v>
      </c>
      <c r="O2905" s="9" t="str">
        <f>VLOOKUP('Consolidtaed Data'!$D8408,'[1]Sales People'!$A:$B,2,0)</f>
        <v>Joshua Cook</v>
      </c>
      <c r="P2905" s="9" t="str">
        <f>VLOOKUP('Consolidtaed Data'!$E8408,[1]Customers!$A:$B,2,0)</f>
        <v>Charles Richards</v>
      </c>
      <c r="Q2905" s="11">
        <f>WEEKDAY('Consolidtaed Data'!$F8408)</f>
        <v>6</v>
      </c>
      <c r="R2905" s="9">
        <f>MONTH('Consolidtaed Data'!$F8408)</f>
        <v>10</v>
      </c>
      <c r="S2905" s="9" t="str">
        <f>TEXT(Table3[[#This Row],[Purchase Date]],"MMMM")</f>
        <v>July</v>
      </c>
      <c r="T2905" s="9">
        <f>YEAR('Consolidtaed Data'!$F8408)</f>
        <v>2021</v>
      </c>
    </row>
    <row r="2906" spans="1:20" x14ac:dyDescent="0.3">
      <c r="A2906" s="9" t="s">
        <v>3923</v>
      </c>
      <c r="B2906" s="9" t="s">
        <v>311</v>
      </c>
      <c r="C2906" s="9" t="s">
        <v>12</v>
      </c>
      <c r="D2906" s="9" t="s">
        <v>64</v>
      </c>
      <c r="E2906" s="9" t="s">
        <v>841</v>
      </c>
      <c r="F2906" s="10">
        <v>44043</v>
      </c>
      <c r="G2906" s="10" t="str">
        <f>VLOOKUP(Table3[[#This Row],[Product ID]],[1]Products!$A:$G,2,0)</f>
        <v>Product 33</v>
      </c>
      <c r="H2906" s="22">
        <v>1</v>
      </c>
      <c r="I2906" s="9">
        <f>VLOOKUP('Consolidtaed Data'!$B8762,[1]Products!$A:$G,4,0)</f>
        <v>2091</v>
      </c>
      <c r="J2906" s="9">
        <f>VLOOKUP('Consolidtaed Data'!$B8762,[1]Products!$A:$G,3,0)</f>
        <v>1485</v>
      </c>
      <c r="K2906" s="9">
        <f>'Consolidtaed Data'!$J8762*'Consolidtaed Data'!$H8762</f>
        <v>2613</v>
      </c>
      <c r="L2906" s="9">
        <f>'Consolidtaed Data'!$I8762*'Consolidtaed Data'!$H8762</f>
        <v>5124</v>
      </c>
      <c r="M2906" s="9">
        <f>'Consolidtaed Data'!$L8762-'Consolidtaed Data'!$K8762</f>
        <v>436</v>
      </c>
      <c r="N2906" s="9" t="str">
        <f>VLOOKUP('Consolidtaed Data'!$C8762,[1]Locations!$A:$O,2,0)</f>
        <v>Ontario</v>
      </c>
      <c r="O2906" s="9" t="str">
        <f>VLOOKUP('Consolidtaed Data'!$D8762,'[1]Sales People'!$A:$B,2,0)</f>
        <v>Ryan Welch</v>
      </c>
      <c r="P2906" s="9" t="str">
        <f>VLOOKUP('Consolidtaed Data'!$E8762,[1]Customers!$A:$B,2,0)</f>
        <v>Kevin Wheeler</v>
      </c>
      <c r="Q2906" s="11">
        <f>WEEKDAY('Consolidtaed Data'!$F8762)</f>
        <v>5</v>
      </c>
      <c r="R2906" s="9">
        <f>MONTH('Consolidtaed Data'!$F8762)</f>
        <v>10</v>
      </c>
      <c r="S2906" s="9" t="str">
        <f>TEXT(Table3[[#This Row],[Purchase Date]],"MMMM")</f>
        <v>July</v>
      </c>
      <c r="T2906" s="9">
        <f>YEAR('Consolidtaed Data'!$F8762)</f>
        <v>2021</v>
      </c>
    </row>
    <row r="2907" spans="1:20" x14ac:dyDescent="0.3">
      <c r="A2907" s="9" t="s">
        <v>3924</v>
      </c>
      <c r="B2907" s="9" t="s">
        <v>311</v>
      </c>
      <c r="C2907" s="9" t="s">
        <v>8</v>
      </c>
      <c r="D2907" s="9" t="s">
        <v>241</v>
      </c>
      <c r="E2907" s="9" t="s">
        <v>1314</v>
      </c>
      <c r="F2907" s="10">
        <v>44043</v>
      </c>
      <c r="G2907" s="10" t="str">
        <f>VLOOKUP(Table3[[#This Row],[Product ID]],[1]Products!$A:$G,2,0)</f>
        <v>Product 33</v>
      </c>
      <c r="H2907" s="22">
        <v>1</v>
      </c>
      <c r="I2907" s="9">
        <f>VLOOKUP('Consolidtaed Data'!$B9045,[1]Products!$A:$G,4,0)</f>
        <v>1405</v>
      </c>
      <c r="J2907" s="9">
        <f>VLOOKUP('Consolidtaed Data'!$B9045,[1]Products!$A:$G,3,0)</f>
        <v>1054</v>
      </c>
      <c r="K2907" s="9">
        <f>'Consolidtaed Data'!$J9045*'Consolidtaed Data'!$H9045</f>
        <v>72</v>
      </c>
      <c r="L2907" s="9">
        <f>'Consolidtaed Data'!$I9045*'Consolidtaed Data'!$H9045</f>
        <v>136</v>
      </c>
      <c r="M2907" s="9">
        <f>'Consolidtaed Data'!$L9045-'Consolidtaed Data'!$K9045</f>
        <v>2028</v>
      </c>
      <c r="N2907" s="9" t="str">
        <f>VLOOKUP('Consolidtaed Data'!$C9045,[1]Locations!$A:$O,2,0)</f>
        <v>Elk Grove</v>
      </c>
      <c r="O2907" s="9" t="str">
        <f>VLOOKUP('Consolidtaed Data'!$D9045,'[1]Sales People'!$A:$B,2,0)</f>
        <v>Ronald Reed</v>
      </c>
      <c r="P2907" s="9" t="str">
        <f>VLOOKUP('Consolidtaed Data'!$E9045,[1]Customers!$A:$B,2,0)</f>
        <v>Howard Moore</v>
      </c>
      <c r="Q2907" s="11">
        <f>WEEKDAY('Consolidtaed Data'!$F9045)</f>
        <v>2</v>
      </c>
      <c r="R2907" s="9">
        <f>MONTH('Consolidtaed Data'!$F9045)</f>
        <v>11</v>
      </c>
      <c r="S2907" s="9" t="str">
        <f>TEXT(Table3[[#This Row],[Purchase Date]],"MMMM")</f>
        <v>July</v>
      </c>
      <c r="T2907" s="9">
        <f>YEAR('Consolidtaed Data'!$F9045)</f>
        <v>2021</v>
      </c>
    </row>
    <row r="2908" spans="1:20" x14ac:dyDescent="0.3">
      <c r="A2908" s="9" t="s">
        <v>3925</v>
      </c>
      <c r="B2908" s="9" t="s">
        <v>443</v>
      </c>
      <c r="C2908" s="9" t="s">
        <v>152</v>
      </c>
      <c r="D2908" s="9" t="s">
        <v>229</v>
      </c>
      <c r="E2908" s="9" t="s">
        <v>851</v>
      </c>
      <c r="F2908" s="10">
        <v>44043</v>
      </c>
      <c r="G2908" s="10" t="str">
        <f>VLOOKUP(Table3[[#This Row],[Product ID]],[1]Products!$A:$G,2,0)</f>
        <v>Product 61</v>
      </c>
      <c r="H2908" s="22">
        <v>3</v>
      </c>
      <c r="I2908" s="9">
        <f>VLOOKUP('Consolidtaed Data'!$B9070,[1]Products!$A:$G,4,0)</f>
        <v>1826</v>
      </c>
      <c r="J2908" s="9">
        <f>VLOOKUP('Consolidtaed Data'!$B9070,[1]Products!$A:$G,3,0)</f>
        <v>1443</v>
      </c>
      <c r="K2908" s="9">
        <f>'Consolidtaed Data'!$J9070*'Consolidtaed Data'!$H9070</f>
        <v>216</v>
      </c>
      <c r="L2908" s="9">
        <f>'Consolidtaed Data'!$I9070*'Consolidtaed Data'!$H9070</f>
        <v>408</v>
      </c>
      <c r="M2908" s="9">
        <f>'Consolidtaed Data'!$L9070-'Consolidtaed Data'!$K9070</f>
        <v>280</v>
      </c>
      <c r="N2908" s="9" t="str">
        <f>VLOOKUP('Consolidtaed Data'!$C9070,[1]Locations!$A:$O,2,0)</f>
        <v>Roseville</v>
      </c>
      <c r="O2908" s="9" t="str">
        <f>VLOOKUP('Consolidtaed Data'!$D9070,'[1]Sales People'!$A:$B,2,0)</f>
        <v>Kevin Butler</v>
      </c>
      <c r="P2908" s="9" t="str">
        <f>VLOOKUP('Consolidtaed Data'!$E9070,[1]Customers!$A:$B,2,0)</f>
        <v>Stephen Webb</v>
      </c>
      <c r="Q2908" s="11">
        <f>WEEKDAY('Consolidtaed Data'!$F9070)</f>
        <v>4</v>
      </c>
      <c r="R2908" s="9">
        <f>MONTH('Consolidtaed Data'!$F9070)</f>
        <v>11</v>
      </c>
      <c r="S2908" s="9" t="str">
        <f>TEXT(Table3[[#This Row],[Purchase Date]],"MMMM")</f>
        <v>July</v>
      </c>
      <c r="T2908" s="9">
        <f>YEAR('Consolidtaed Data'!$F9070)</f>
        <v>2021</v>
      </c>
    </row>
    <row r="2909" spans="1:20" x14ac:dyDescent="0.3">
      <c r="A2909" s="9" t="s">
        <v>3926</v>
      </c>
      <c r="B2909" s="9" t="s">
        <v>200</v>
      </c>
      <c r="C2909" s="9" t="s">
        <v>25</v>
      </c>
      <c r="D2909" s="9" t="s">
        <v>56</v>
      </c>
      <c r="E2909" s="9" t="s">
        <v>604</v>
      </c>
      <c r="F2909" s="10">
        <v>44043</v>
      </c>
      <c r="G2909" s="10" t="str">
        <f>VLOOKUP(Table3[[#This Row],[Product ID]],[1]Products!$A:$G,2,0)</f>
        <v>Product 23</v>
      </c>
      <c r="H2909" s="22">
        <v>4</v>
      </c>
      <c r="I2909" s="9">
        <f>VLOOKUP('Consolidtaed Data'!$B9123,[1]Products!$A:$G,4,0)</f>
        <v>603</v>
      </c>
      <c r="J2909" s="9">
        <f>VLOOKUP('Consolidtaed Data'!$B9123,[1]Products!$A:$G,3,0)</f>
        <v>416</v>
      </c>
      <c r="K2909" s="9">
        <f>'Consolidtaed Data'!$J9123*'Consolidtaed Data'!$H9123</f>
        <v>2616</v>
      </c>
      <c r="L2909" s="9">
        <f>'Consolidtaed Data'!$I9123*'Consolidtaed Data'!$H9123</f>
        <v>5229</v>
      </c>
      <c r="M2909" s="9">
        <f>'Consolidtaed Data'!$L9123-'Consolidtaed Data'!$K9123</f>
        <v>944</v>
      </c>
      <c r="N2909" s="9" t="str">
        <f>VLOOKUP('Consolidtaed Data'!$C9123,[1]Locations!$A:$O,2,0)</f>
        <v>San Mateo</v>
      </c>
      <c r="O2909" s="9" t="str">
        <f>VLOOKUP('Consolidtaed Data'!$D9123,'[1]Sales People'!$A:$B,2,0)</f>
        <v>Arthur Mccoy</v>
      </c>
      <c r="P2909" s="9" t="str">
        <f>VLOOKUP('Consolidtaed Data'!$E9123,[1]Customers!$A:$B,2,0)</f>
        <v>Victor Medina</v>
      </c>
      <c r="Q2909" s="11">
        <f>WEEKDAY('Consolidtaed Data'!$F9123)</f>
        <v>1</v>
      </c>
      <c r="R2909" s="9">
        <f>MONTH('Consolidtaed Data'!$F9123)</f>
        <v>11</v>
      </c>
      <c r="S2909" s="9" t="str">
        <f>TEXT(Table3[[#This Row],[Purchase Date]],"MMMM")</f>
        <v>July</v>
      </c>
      <c r="T2909" s="9">
        <f>YEAR('Consolidtaed Data'!$F9123)</f>
        <v>2021</v>
      </c>
    </row>
    <row r="2910" spans="1:20" x14ac:dyDescent="0.3">
      <c r="A2910" s="9" t="s">
        <v>3927</v>
      </c>
      <c r="B2910" s="9" t="s">
        <v>360</v>
      </c>
      <c r="C2910" s="9" t="s">
        <v>21</v>
      </c>
      <c r="D2910" s="9" t="s">
        <v>281</v>
      </c>
      <c r="E2910" s="9" t="s">
        <v>796</v>
      </c>
      <c r="F2910" s="10">
        <v>44043</v>
      </c>
      <c r="G2910" s="10" t="str">
        <f>VLOOKUP(Table3[[#This Row],[Product ID]],[1]Products!$A:$G,2,0)</f>
        <v>Product 59</v>
      </c>
      <c r="H2910" s="22">
        <v>3</v>
      </c>
      <c r="I2910" s="9">
        <f>VLOOKUP('Consolidtaed Data'!$B9200,[1]Products!$A:$G,4,0)</f>
        <v>1380</v>
      </c>
      <c r="J2910" s="9">
        <f>VLOOKUP('Consolidtaed Data'!$B9200,[1]Products!$A:$G,3,0)</f>
        <v>1090</v>
      </c>
      <c r="K2910" s="9">
        <f>'Consolidtaed Data'!$J9200*'Consolidtaed Data'!$H9200</f>
        <v>455</v>
      </c>
      <c r="L2910" s="9">
        <f>'Consolidtaed Data'!$I9200*'Consolidtaed Data'!$H9200</f>
        <v>799</v>
      </c>
      <c r="M2910" s="9">
        <f>'Consolidtaed Data'!$L9200-'Consolidtaed Data'!$K9200</f>
        <v>2400</v>
      </c>
      <c r="N2910" s="9" t="str">
        <f>VLOOKUP('Consolidtaed Data'!$C9200,[1]Locations!$A:$O,2,0)</f>
        <v>Bakersfield</v>
      </c>
      <c r="O2910" s="9" t="str">
        <f>VLOOKUP('Consolidtaed Data'!$D9200,'[1]Sales People'!$A:$B,2,0)</f>
        <v>Ryan Welch</v>
      </c>
      <c r="P2910" s="9" t="str">
        <f>VLOOKUP('Consolidtaed Data'!$E9200,[1]Customers!$A:$B,2,0)</f>
        <v>Robert Jackson</v>
      </c>
      <c r="Q2910" s="11">
        <f>WEEKDAY('Consolidtaed Data'!$F9200)</f>
        <v>7</v>
      </c>
      <c r="R2910" s="9">
        <f>MONTH('Consolidtaed Data'!$F9200)</f>
        <v>11</v>
      </c>
      <c r="S2910" s="9" t="str">
        <f>TEXT(Table3[[#This Row],[Purchase Date]],"MMMM")</f>
        <v>July</v>
      </c>
      <c r="T2910" s="9">
        <f>YEAR('Consolidtaed Data'!$F9200)</f>
        <v>2021</v>
      </c>
    </row>
    <row r="2911" spans="1:20" x14ac:dyDescent="0.3">
      <c r="A2911" s="9" t="s">
        <v>3928</v>
      </c>
      <c r="B2911" s="9" t="s">
        <v>355</v>
      </c>
      <c r="C2911" s="9" t="s">
        <v>472</v>
      </c>
      <c r="D2911" s="9" t="s">
        <v>127</v>
      </c>
      <c r="E2911" s="9" t="s">
        <v>515</v>
      </c>
      <c r="F2911" s="10">
        <v>44043</v>
      </c>
      <c r="G2911" s="10" t="str">
        <f>VLOOKUP(Table3[[#This Row],[Product ID]],[1]Products!$A:$G,2,0)</f>
        <v>Product 100</v>
      </c>
      <c r="H2911" s="22">
        <v>4</v>
      </c>
      <c r="I2911" s="9">
        <f>VLOOKUP('Consolidtaed Data'!$B9405,[1]Products!$A:$G,4,0)</f>
        <v>1798</v>
      </c>
      <c r="J2911" s="9">
        <f>VLOOKUP('Consolidtaed Data'!$B9405,[1]Products!$A:$G,3,0)</f>
        <v>971</v>
      </c>
      <c r="K2911" s="9">
        <f>'Consolidtaed Data'!$J9405*'Consolidtaed Data'!$H9405</f>
        <v>3669</v>
      </c>
      <c r="L2911" s="9">
        <f>'Consolidtaed Data'!$I9405*'Consolidtaed Data'!$H9405</f>
        <v>6015</v>
      </c>
      <c r="M2911" s="9">
        <f>'Consolidtaed Data'!$L9405-'Consolidtaed Data'!$K9405</f>
        <v>13</v>
      </c>
      <c r="N2911" s="9" t="str">
        <f>VLOOKUP('Consolidtaed Data'!$C9405,[1]Locations!$A:$O,2,0)</f>
        <v>Modesto</v>
      </c>
      <c r="O2911" s="9" t="str">
        <f>VLOOKUP('Consolidtaed Data'!$D9405,'[1]Sales People'!$A:$B,2,0)</f>
        <v>Arthur Mccoy</v>
      </c>
      <c r="P2911" s="9" t="str">
        <f>VLOOKUP('Consolidtaed Data'!$E9405,[1]Customers!$A:$B,2,0)</f>
        <v>Fred Evans</v>
      </c>
      <c r="Q2911" s="11">
        <f>WEEKDAY('Consolidtaed Data'!$F9405)</f>
        <v>7</v>
      </c>
      <c r="R2911" s="9">
        <f>MONTH('Consolidtaed Data'!$F9405)</f>
        <v>12</v>
      </c>
      <c r="S2911" s="9" t="str">
        <f>TEXT(Table3[[#This Row],[Purchase Date]],"MMMM")</f>
        <v>July</v>
      </c>
      <c r="T2911" s="9">
        <f>YEAR('Consolidtaed Data'!$F9405)</f>
        <v>2021</v>
      </c>
    </row>
    <row r="2912" spans="1:20" x14ac:dyDescent="0.3">
      <c r="A2912" s="9" t="s">
        <v>3929</v>
      </c>
      <c r="B2912" s="9" t="s">
        <v>692</v>
      </c>
      <c r="C2912" s="9" t="s">
        <v>226</v>
      </c>
      <c r="D2912" s="9" t="s">
        <v>80</v>
      </c>
      <c r="E2912" s="9" t="s">
        <v>69</v>
      </c>
      <c r="F2912" s="10">
        <v>44043</v>
      </c>
      <c r="G2912" s="10" t="str">
        <f>VLOOKUP(Table3[[#This Row],[Product ID]],[1]Products!$A:$G,2,0)</f>
        <v>Product 83</v>
      </c>
      <c r="H2912" s="22">
        <v>3</v>
      </c>
      <c r="I2912" s="9">
        <f>VLOOKUP('Consolidtaed Data'!$B9419,[1]Products!$A:$G,4,0)</f>
        <v>1671</v>
      </c>
      <c r="J2912" s="9">
        <f>VLOOKUP('Consolidtaed Data'!$B9419,[1]Products!$A:$G,3,0)</f>
        <v>1220</v>
      </c>
      <c r="K2912" s="9">
        <f>'Consolidtaed Data'!$J9419*'Consolidtaed Data'!$H9419</f>
        <v>4455</v>
      </c>
      <c r="L2912" s="9">
        <f>'Consolidtaed Data'!$I9419*'Consolidtaed Data'!$H9419</f>
        <v>6273</v>
      </c>
      <c r="M2912" s="9">
        <f>'Consolidtaed Data'!$L9419-'Consolidtaed Data'!$K9419</f>
        <v>161</v>
      </c>
      <c r="N2912" s="9" t="str">
        <f>VLOOKUP('Consolidtaed Data'!$C9419,[1]Locations!$A:$O,2,0)</f>
        <v>Vallejo</v>
      </c>
      <c r="O2912" s="9" t="str">
        <f>VLOOKUP('Consolidtaed Data'!$D9419,'[1]Sales People'!$A:$B,2,0)</f>
        <v>Patrick Ruiz</v>
      </c>
      <c r="P2912" s="9" t="str">
        <f>VLOOKUP('Consolidtaed Data'!$E9419,[1]Customers!$A:$B,2,0)</f>
        <v>Alan Thomas</v>
      </c>
      <c r="Q2912" s="11">
        <f>WEEKDAY('Consolidtaed Data'!$F9419)</f>
        <v>1</v>
      </c>
      <c r="R2912" s="9">
        <f>MONTH('Consolidtaed Data'!$F9419)</f>
        <v>12</v>
      </c>
      <c r="S2912" s="9" t="str">
        <f>TEXT(Table3[[#This Row],[Purchase Date]],"MMMM")</f>
        <v>July</v>
      </c>
      <c r="T2912" s="9">
        <f>YEAR('Consolidtaed Data'!$F9419)</f>
        <v>2021</v>
      </c>
    </row>
    <row r="2913" spans="1:20" x14ac:dyDescent="0.3">
      <c r="A2913" s="9" t="s">
        <v>3930</v>
      </c>
      <c r="B2913" s="9" t="s">
        <v>349</v>
      </c>
      <c r="C2913" s="9" t="s">
        <v>152</v>
      </c>
      <c r="D2913" s="9" t="s">
        <v>9</v>
      </c>
      <c r="E2913" s="9" t="s">
        <v>771</v>
      </c>
      <c r="F2913" s="10">
        <v>44044</v>
      </c>
      <c r="G2913" s="10" t="str">
        <f>VLOOKUP(Table3[[#This Row],[Product ID]],[1]Products!$A:$G,2,0)</f>
        <v>Product 60</v>
      </c>
      <c r="H2913" s="22">
        <v>3</v>
      </c>
      <c r="I2913" s="9">
        <f>VLOOKUP('Consolidtaed Data'!$B4713,[1]Products!$A:$G,4,0)</f>
        <v>1178</v>
      </c>
      <c r="J2913" s="9">
        <f>VLOOKUP('Consolidtaed Data'!$B4713,[1]Products!$A:$G,3,0)</f>
        <v>683</v>
      </c>
      <c r="K2913" s="9">
        <f>'Consolidtaed Data'!$J4713*'Consolidtaed Data'!$H4713</f>
        <v>408</v>
      </c>
      <c r="L2913" s="9">
        <f>'Consolidtaed Data'!$I4713*'Consolidtaed Data'!$H4713</f>
        <v>504</v>
      </c>
      <c r="M2913" s="9">
        <f>'Consolidtaed Data'!$L4713-'Consolidtaed Data'!$K4713</f>
        <v>982</v>
      </c>
      <c r="N2913" s="9" t="str">
        <f>VLOOKUP('Consolidtaed Data'!$C4713,[1]Locations!$A:$O,2,0)</f>
        <v>Vallejo</v>
      </c>
      <c r="O2913" s="9" t="str">
        <f>VLOOKUP('Consolidtaed Data'!$D4713,'[1]Sales People'!$A:$B,2,0)</f>
        <v>Jimmy Young</v>
      </c>
      <c r="P2913" s="9" t="str">
        <f>VLOOKUP('Consolidtaed Data'!$E4713,[1]Customers!$A:$B,2,0)</f>
        <v>Bobby Greene</v>
      </c>
      <c r="Q2913" s="11">
        <f>WEEKDAY('Consolidtaed Data'!$F4713)</f>
        <v>7</v>
      </c>
      <c r="R2913" s="9">
        <f>MONTH('Consolidtaed Data'!$F4713)</f>
        <v>12</v>
      </c>
      <c r="S2913" s="9" t="str">
        <f>TEXT(Table3[[#This Row],[Purchase Date]],"MMMM")</f>
        <v>August</v>
      </c>
      <c r="T2913" s="9">
        <f>YEAR('Consolidtaed Data'!$F4713)</f>
        <v>2020</v>
      </c>
    </row>
    <row r="2914" spans="1:20" x14ac:dyDescent="0.3">
      <c r="A2914" s="9" t="s">
        <v>3931</v>
      </c>
      <c r="B2914" s="9" t="s">
        <v>20</v>
      </c>
      <c r="C2914" s="9" t="s">
        <v>130</v>
      </c>
      <c r="D2914" s="9" t="s">
        <v>193</v>
      </c>
      <c r="E2914" s="9" t="s">
        <v>2727</v>
      </c>
      <c r="F2914" s="10">
        <v>44044</v>
      </c>
      <c r="G2914" s="10" t="str">
        <f>VLOOKUP(Table3[[#This Row],[Product ID]],[1]Products!$A:$G,2,0)</f>
        <v>Product 98</v>
      </c>
      <c r="H2914" s="22">
        <v>2</v>
      </c>
      <c r="I2914" s="9">
        <f>VLOOKUP('Consolidtaed Data'!$B5213,[1]Products!$A:$G,4,0)</f>
        <v>123</v>
      </c>
      <c r="J2914" s="9">
        <f>VLOOKUP('Consolidtaed Data'!$B5213,[1]Products!$A:$G,3,0)</f>
        <v>84</v>
      </c>
      <c r="K2914" s="9">
        <f>'Consolidtaed Data'!$J5213*'Consolidtaed Data'!$H5213</f>
        <v>3570</v>
      </c>
      <c r="L2914" s="9">
        <f>'Consolidtaed Data'!$I5213*'Consolidtaed Data'!$H5213</f>
        <v>4698</v>
      </c>
      <c r="M2914" s="9">
        <f>'Consolidtaed Data'!$L5213-'Consolidtaed Data'!$K5213</f>
        <v>64</v>
      </c>
      <c r="N2914" s="9" t="str">
        <f>VLOOKUP('Consolidtaed Data'!$C5213,[1]Locations!$A:$O,2,0)</f>
        <v>Rancho Cucamonga</v>
      </c>
      <c r="O2914" s="9" t="str">
        <f>VLOOKUP('Consolidtaed Data'!$D5213,'[1]Sales People'!$A:$B,2,0)</f>
        <v>Howard Gardner</v>
      </c>
      <c r="P2914" s="9" t="str">
        <f>VLOOKUP('Consolidtaed Data'!$E5213,[1]Customers!$A:$B,2,0)</f>
        <v>James Foster</v>
      </c>
      <c r="Q2914" s="11">
        <f>WEEKDAY('Consolidtaed Data'!$F5213)</f>
        <v>2</v>
      </c>
      <c r="R2914" s="9">
        <f>MONTH('Consolidtaed Data'!$F5213)</f>
        <v>1</v>
      </c>
      <c r="S2914" s="9" t="str">
        <f>TEXT(Table3[[#This Row],[Purchase Date]],"MMMM")</f>
        <v>August</v>
      </c>
      <c r="T2914" s="9">
        <f>YEAR('Consolidtaed Data'!$F5213)</f>
        <v>2021</v>
      </c>
    </row>
    <row r="2915" spans="1:20" x14ac:dyDescent="0.3">
      <c r="A2915" s="9" t="s">
        <v>3932</v>
      </c>
      <c r="B2915" s="9" t="s">
        <v>294</v>
      </c>
      <c r="C2915" s="9" t="s">
        <v>420</v>
      </c>
      <c r="D2915" s="9" t="s">
        <v>95</v>
      </c>
      <c r="E2915" s="9" t="s">
        <v>1446</v>
      </c>
      <c r="F2915" s="10">
        <v>44044</v>
      </c>
      <c r="G2915" s="10" t="str">
        <f>VLOOKUP(Table3[[#This Row],[Product ID]],[1]Products!$A:$G,2,0)</f>
        <v>Product 51</v>
      </c>
      <c r="H2915" s="22">
        <v>4</v>
      </c>
      <c r="I2915" s="9">
        <f>VLOOKUP('Consolidtaed Data'!$B5260,[1]Products!$A:$G,4,0)</f>
        <v>817</v>
      </c>
      <c r="J2915" s="9">
        <f>VLOOKUP('Consolidtaed Data'!$B5260,[1]Products!$A:$G,3,0)</f>
        <v>409</v>
      </c>
      <c r="K2915" s="9">
        <f>'Consolidtaed Data'!$J5260*'Consolidtaed Data'!$H5260</f>
        <v>1248</v>
      </c>
      <c r="L2915" s="9">
        <f>'Consolidtaed Data'!$I5260*'Consolidtaed Data'!$H5260</f>
        <v>1809</v>
      </c>
      <c r="M2915" s="9">
        <f>'Consolidtaed Data'!$L5260-'Consolidtaed Data'!$K5260</f>
        <v>88</v>
      </c>
      <c r="N2915" s="9" t="str">
        <f>VLOOKUP('Consolidtaed Data'!$C5260,[1]Locations!$A:$O,2,0)</f>
        <v>El Monte</v>
      </c>
      <c r="O2915" s="9" t="str">
        <f>VLOOKUP('Consolidtaed Data'!$D5260,'[1]Sales People'!$A:$B,2,0)</f>
        <v>Carl Hall</v>
      </c>
      <c r="P2915" s="9" t="str">
        <f>VLOOKUP('Consolidtaed Data'!$E5260,[1]Customers!$A:$B,2,0)</f>
        <v>Jonathan Reed</v>
      </c>
      <c r="Q2915" s="11">
        <f>WEEKDAY('Consolidtaed Data'!$F5260)</f>
        <v>6</v>
      </c>
      <c r="R2915" s="9">
        <f>MONTH('Consolidtaed Data'!$F5260)</f>
        <v>1</v>
      </c>
      <c r="S2915" s="9" t="str">
        <f>TEXT(Table3[[#This Row],[Purchase Date]],"MMMM")</f>
        <v>August</v>
      </c>
      <c r="T2915" s="9">
        <f>YEAR('Consolidtaed Data'!$F5260)</f>
        <v>2021</v>
      </c>
    </row>
    <row r="2916" spans="1:20" x14ac:dyDescent="0.3">
      <c r="A2916" s="9" t="s">
        <v>3933</v>
      </c>
      <c r="B2916" s="9" t="s">
        <v>238</v>
      </c>
      <c r="C2916" s="9" t="s">
        <v>458</v>
      </c>
      <c r="D2916" s="9" t="s">
        <v>272</v>
      </c>
      <c r="E2916" s="9" t="s">
        <v>751</v>
      </c>
      <c r="F2916" s="10">
        <v>44044</v>
      </c>
      <c r="G2916" s="10" t="str">
        <f>VLOOKUP(Table3[[#This Row],[Product ID]],[1]Products!$A:$G,2,0)</f>
        <v>Product 49</v>
      </c>
      <c r="H2916" s="22">
        <v>3</v>
      </c>
      <c r="I2916" s="9">
        <f>VLOOKUP('Consolidtaed Data'!$B8111,[1]Products!$A:$G,4,0)</f>
        <v>2091</v>
      </c>
      <c r="J2916" s="9">
        <f>VLOOKUP('Consolidtaed Data'!$B8111,[1]Products!$A:$G,3,0)</f>
        <v>1485</v>
      </c>
      <c r="K2916" s="9">
        <f>'Consolidtaed Data'!$J8111*'Consolidtaed Data'!$H8111</f>
        <v>1128</v>
      </c>
      <c r="L2916" s="9">
        <f>'Consolidtaed Data'!$I8111*'Consolidtaed Data'!$H8111</f>
        <v>1374</v>
      </c>
      <c r="M2916" s="9">
        <f>'Consolidtaed Data'!$L8111-'Consolidtaed Data'!$K8111</f>
        <v>1710</v>
      </c>
      <c r="N2916" s="9" t="str">
        <f>VLOOKUP('Consolidtaed Data'!$C8111,[1]Locations!$A:$O,2,0)</f>
        <v>Daly City</v>
      </c>
      <c r="O2916" s="9" t="str">
        <f>VLOOKUP('Consolidtaed Data'!$D8111,'[1]Sales People'!$A:$B,2,0)</f>
        <v>Larry Castillo</v>
      </c>
      <c r="P2916" s="9" t="str">
        <f>VLOOKUP('Consolidtaed Data'!$E8111,[1]Customers!$A:$B,2,0)</f>
        <v>Terry Payne</v>
      </c>
      <c r="Q2916" s="11">
        <f>WEEKDAY('Consolidtaed Data'!$F8111)</f>
        <v>5</v>
      </c>
      <c r="R2916" s="9">
        <f>MONTH('Consolidtaed Data'!$F8111)</f>
        <v>9</v>
      </c>
      <c r="S2916" s="9" t="str">
        <f>TEXT(Table3[[#This Row],[Purchase Date]],"MMMM")</f>
        <v>August</v>
      </c>
      <c r="T2916" s="9">
        <f>YEAR('Consolidtaed Data'!$F8111)</f>
        <v>2021</v>
      </c>
    </row>
    <row r="2917" spans="1:20" x14ac:dyDescent="0.3">
      <c r="A2917" s="9" t="s">
        <v>3934</v>
      </c>
      <c r="B2917" s="9" t="s">
        <v>490</v>
      </c>
      <c r="C2917" s="9" t="s">
        <v>8</v>
      </c>
      <c r="D2917" s="9" t="s">
        <v>246</v>
      </c>
      <c r="E2917" s="9" t="s">
        <v>345</v>
      </c>
      <c r="F2917" s="10">
        <v>44044</v>
      </c>
      <c r="G2917" s="10" t="str">
        <f>VLOOKUP(Table3[[#This Row],[Product ID]],[1]Products!$A:$G,2,0)</f>
        <v>Product 79</v>
      </c>
      <c r="H2917" s="22">
        <v>1</v>
      </c>
      <c r="I2917" s="9">
        <f>VLOOKUP('Consolidtaed Data'!$B8249,[1]Products!$A:$G,4,0)</f>
        <v>217</v>
      </c>
      <c r="J2917" s="9">
        <f>VLOOKUP('Consolidtaed Data'!$B8249,[1]Products!$A:$G,3,0)</f>
        <v>171</v>
      </c>
      <c r="K2917" s="9">
        <f>'Consolidtaed Data'!$J8249*'Consolidtaed Data'!$H8249</f>
        <v>3783</v>
      </c>
      <c r="L2917" s="9">
        <f>'Consolidtaed Data'!$I8249*'Consolidtaed Data'!$H8249</f>
        <v>4914</v>
      </c>
      <c r="M2917" s="9">
        <f>'Consolidtaed Data'!$L8249-'Consolidtaed Data'!$K8249</f>
        <v>120</v>
      </c>
      <c r="N2917" s="9" t="str">
        <f>VLOOKUP('Consolidtaed Data'!$C8249,[1]Locations!$A:$O,2,0)</f>
        <v>Fremont</v>
      </c>
      <c r="O2917" s="9" t="str">
        <f>VLOOKUP('Consolidtaed Data'!$D8249,'[1]Sales People'!$A:$B,2,0)</f>
        <v>Jimmy Young</v>
      </c>
      <c r="P2917" s="9" t="str">
        <f>VLOOKUP('Consolidtaed Data'!$E8249,[1]Customers!$A:$B,2,0)</f>
        <v>Andrew Fernandez</v>
      </c>
      <c r="Q2917" s="11">
        <f>WEEKDAY('Consolidtaed Data'!$F8249)</f>
        <v>1</v>
      </c>
      <c r="R2917" s="9">
        <f>MONTH('Consolidtaed Data'!$F8249)</f>
        <v>9</v>
      </c>
      <c r="S2917" s="9" t="str">
        <f>TEXT(Table3[[#This Row],[Purchase Date]],"MMMM")</f>
        <v>August</v>
      </c>
      <c r="T2917" s="9">
        <f>YEAR('Consolidtaed Data'!$F8249)</f>
        <v>2021</v>
      </c>
    </row>
    <row r="2918" spans="1:20" x14ac:dyDescent="0.3">
      <c r="A2918" s="9" t="s">
        <v>3935</v>
      </c>
      <c r="B2918" s="9" t="s">
        <v>582</v>
      </c>
      <c r="C2918" s="9" t="s">
        <v>25</v>
      </c>
      <c r="D2918" s="9" t="s">
        <v>87</v>
      </c>
      <c r="E2918" s="9" t="s">
        <v>2424</v>
      </c>
      <c r="F2918" s="10">
        <v>44044</v>
      </c>
      <c r="G2918" s="10" t="str">
        <f>VLOOKUP(Table3[[#This Row],[Product ID]],[1]Products!$A:$G,2,0)</f>
        <v>Product 58</v>
      </c>
      <c r="H2918" s="22">
        <v>4</v>
      </c>
      <c r="I2918" s="9">
        <f>VLOOKUP('Consolidtaed Data'!$B8289,[1]Products!$A:$G,4,0)</f>
        <v>356</v>
      </c>
      <c r="J2918" s="9">
        <f>VLOOKUP('Consolidtaed Data'!$B8289,[1]Products!$A:$G,3,0)</f>
        <v>292</v>
      </c>
      <c r="K2918" s="9">
        <f>'Consolidtaed Data'!$J8289*'Consolidtaed Data'!$H8289</f>
        <v>1301</v>
      </c>
      <c r="L2918" s="9">
        <f>'Consolidtaed Data'!$I8289*'Consolidtaed Data'!$H8289</f>
        <v>1587</v>
      </c>
      <c r="M2918" s="9">
        <f>'Consolidtaed Data'!$L8289-'Consolidtaed Data'!$K8289</f>
        <v>1632</v>
      </c>
      <c r="N2918" s="9" t="str">
        <f>VLOOKUP('Consolidtaed Data'!$C8289,[1]Locations!$A:$O,2,0)</f>
        <v>Modesto</v>
      </c>
      <c r="O2918" s="9" t="str">
        <f>VLOOKUP('Consolidtaed Data'!$D8289,'[1]Sales People'!$A:$B,2,0)</f>
        <v>Arthur Mccoy</v>
      </c>
      <c r="P2918" s="9" t="str">
        <f>VLOOKUP('Consolidtaed Data'!$E8289,[1]Customers!$A:$B,2,0)</f>
        <v>Aaron Carr</v>
      </c>
      <c r="Q2918" s="11">
        <f>WEEKDAY('Consolidtaed Data'!$F8289)</f>
        <v>5</v>
      </c>
      <c r="R2918" s="9">
        <f>MONTH('Consolidtaed Data'!$F8289)</f>
        <v>9</v>
      </c>
      <c r="S2918" s="9" t="str">
        <f>TEXT(Table3[[#This Row],[Purchase Date]],"MMMM")</f>
        <v>August</v>
      </c>
      <c r="T2918" s="9">
        <f>YEAR('Consolidtaed Data'!$F8289)</f>
        <v>2021</v>
      </c>
    </row>
    <row r="2919" spans="1:20" x14ac:dyDescent="0.3">
      <c r="A2919" s="9" t="s">
        <v>3936</v>
      </c>
      <c r="B2919" s="9" t="s">
        <v>298</v>
      </c>
      <c r="C2919" s="9" t="s">
        <v>157</v>
      </c>
      <c r="D2919" s="9" t="s">
        <v>174</v>
      </c>
      <c r="E2919" s="9" t="s">
        <v>1335</v>
      </c>
      <c r="F2919" s="10">
        <v>44044</v>
      </c>
      <c r="G2919" s="10" t="str">
        <f>VLOOKUP(Table3[[#This Row],[Product ID]],[1]Products!$A:$G,2,0)</f>
        <v>Product 53</v>
      </c>
      <c r="H2919" s="22">
        <v>1</v>
      </c>
      <c r="I2919" s="9">
        <f>VLOOKUP('Consolidtaed Data'!$B8821,[1]Products!$A:$G,4,0)</f>
        <v>913</v>
      </c>
      <c r="J2919" s="9">
        <f>VLOOKUP('Consolidtaed Data'!$B8821,[1]Products!$A:$G,3,0)</f>
        <v>584</v>
      </c>
      <c r="K2919" s="9">
        <f>'Consolidtaed Data'!$J8821*'Consolidtaed Data'!$H8821</f>
        <v>208</v>
      </c>
      <c r="L2919" s="9">
        <f>'Consolidtaed Data'!$I8821*'Consolidtaed Data'!$H8821</f>
        <v>315</v>
      </c>
      <c r="M2919" s="9">
        <f>'Consolidtaed Data'!$L8821-'Consolidtaed Data'!$K8821</f>
        <v>362</v>
      </c>
      <c r="N2919" s="9" t="str">
        <f>VLOOKUP('Consolidtaed Data'!$C8821,[1]Locations!$A:$O,2,0)</f>
        <v>San Jose</v>
      </c>
      <c r="O2919" s="9" t="str">
        <f>VLOOKUP('Consolidtaed Data'!$D8821,'[1]Sales People'!$A:$B,2,0)</f>
        <v>Roger Ramos</v>
      </c>
      <c r="P2919" s="9" t="str">
        <f>VLOOKUP('Consolidtaed Data'!$E8821,[1]Customers!$A:$B,2,0)</f>
        <v>Keith Griffin</v>
      </c>
      <c r="Q2919" s="11">
        <f>WEEKDAY('Consolidtaed Data'!$F8821)</f>
        <v>2</v>
      </c>
      <c r="R2919" s="9">
        <f>MONTH('Consolidtaed Data'!$F8821)</f>
        <v>11</v>
      </c>
      <c r="S2919" s="9" t="str">
        <f>TEXT(Table3[[#This Row],[Purchase Date]],"MMMM")</f>
        <v>August</v>
      </c>
      <c r="T2919" s="9">
        <f>YEAR('Consolidtaed Data'!$F8821)</f>
        <v>2021</v>
      </c>
    </row>
    <row r="2920" spans="1:20" x14ac:dyDescent="0.3">
      <c r="A2920" s="9" t="s">
        <v>3937</v>
      </c>
      <c r="B2920" s="9" t="s">
        <v>76</v>
      </c>
      <c r="C2920" s="9" t="s">
        <v>42</v>
      </c>
      <c r="D2920" s="9" t="s">
        <v>31</v>
      </c>
      <c r="E2920" s="9" t="s">
        <v>1771</v>
      </c>
      <c r="F2920" s="10">
        <v>44044</v>
      </c>
      <c r="G2920" s="10" t="str">
        <f>VLOOKUP(Table3[[#This Row],[Product ID]],[1]Products!$A:$G,2,0)</f>
        <v>Product 19</v>
      </c>
      <c r="H2920" s="22">
        <v>4</v>
      </c>
      <c r="I2920" s="9">
        <f>VLOOKUP('Consolidtaed Data'!$B9144,[1]Products!$A:$G,4,0)</f>
        <v>1889</v>
      </c>
      <c r="J2920" s="9">
        <f>VLOOKUP('Consolidtaed Data'!$B9144,[1]Products!$A:$G,3,0)</f>
        <v>945</v>
      </c>
      <c r="K2920" s="9">
        <f>'Consolidtaed Data'!$J9144*'Consolidtaed Data'!$H9144</f>
        <v>4548</v>
      </c>
      <c r="L2920" s="9">
        <f>'Consolidtaed Data'!$I9144*'Consolidtaed Data'!$H9144</f>
        <v>5349</v>
      </c>
      <c r="M2920" s="9">
        <f>'Consolidtaed Data'!$L9144-'Consolidtaed Data'!$K9144</f>
        <v>51</v>
      </c>
      <c r="N2920" s="9" t="str">
        <f>VLOOKUP('Consolidtaed Data'!$C9144,[1]Locations!$A:$O,2,0)</f>
        <v>Glendale</v>
      </c>
      <c r="O2920" s="9" t="str">
        <f>VLOOKUP('Consolidtaed Data'!$D9144,'[1]Sales People'!$A:$B,2,0)</f>
        <v>Scott Clark</v>
      </c>
      <c r="P2920" s="9" t="str">
        <f>VLOOKUP('Consolidtaed Data'!$E9144,[1]Customers!$A:$B,2,0)</f>
        <v>Albert Young</v>
      </c>
      <c r="Q2920" s="11">
        <f>WEEKDAY('Consolidtaed Data'!$F9144)</f>
        <v>3</v>
      </c>
      <c r="R2920" s="9">
        <f>MONTH('Consolidtaed Data'!$F9144)</f>
        <v>11</v>
      </c>
      <c r="S2920" s="9" t="str">
        <f>TEXT(Table3[[#This Row],[Purchase Date]],"MMMM")</f>
        <v>August</v>
      </c>
      <c r="T2920" s="9">
        <f>YEAR('Consolidtaed Data'!$F9144)</f>
        <v>2021</v>
      </c>
    </row>
    <row r="2921" spans="1:20" x14ac:dyDescent="0.3">
      <c r="A2921" s="9" t="s">
        <v>3938</v>
      </c>
      <c r="B2921" s="9" t="s">
        <v>93</v>
      </c>
      <c r="C2921" s="9" t="s">
        <v>42</v>
      </c>
      <c r="D2921" s="9" t="s">
        <v>26</v>
      </c>
      <c r="E2921" s="9" t="s">
        <v>1736</v>
      </c>
      <c r="F2921" s="10">
        <v>44044</v>
      </c>
      <c r="G2921" s="10" t="str">
        <f>VLOOKUP(Table3[[#This Row],[Product ID]],[1]Products!$A:$G,2,0)</f>
        <v>Product 71</v>
      </c>
      <c r="H2921" s="22">
        <v>1</v>
      </c>
      <c r="I2921" s="9">
        <f>VLOOKUP('Consolidtaed Data'!$B9305,[1]Products!$A:$G,4,0)</f>
        <v>1809</v>
      </c>
      <c r="J2921" s="9">
        <f>VLOOKUP('Consolidtaed Data'!$B9305,[1]Products!$A:$G,3,0)</f>
        <v>1067</v>
      </c>
      <c r="K2921" s="9">
        <f>'Consolidtaed Data'!$J9305*'Consolidtaed Data'!$H9305</f>
        <v>3138</v>
      </c>
      <c r="L2921" s="9">
        <f>'Consolidtaed Data'!$I9305*'Consolidtaed Data'!$H9305</f>
        <v>4905</v>
      </c>
      <c r="M2921" s="9">
        <f>'Consolidtaed Data'!$L9305-'Consolidtaed Data'!$K9305</f>
        <v>44</v>
      </c>
      <c r="N2921" s="9" t="str">
        <f>VLOOKUP('Consolidtaed Data'!$C9305,[1]Locations!$A:$O,2,0)</f>
        <v>Temecula</v>
      </c>
      <c r="O2921" s="9" t="str">
        <f>VLOOKUP('Consolidtaed Data'!$D9305,'[1]Sales People'!$A:$B,2,0)</f>
        <v>Jerry Perry</v>
      </c>
      <c r="P2921" s="9" t="str">
        <f>VLOOKUP('Consolidtaed Data'!$E9305,[1]Customers!$A:$B,2,0)</f>
        <v>Jack Jackson</v>
      </c>
      <c r="Q2921" s="11">
        <f>WEEKDAY('Consolidtaed Data'!$F9305)</f>
        <v>1</v>
      </c>
      <c r="R2921" s="9">
        <f>MONTH('Consolidtaed Data'!$F9305)</f>
        <v>12</v>
      </c>
      <c r="S2921" s="9" t="str">
        <f>TEXT(Table3[[#This Row],[Purchase Date]],"MMMM")</f>
        <v>August</v>
      </c>
      <c r="T2921" s="9">
        <f>YEAR('Consolidtaed Data'!$F9305)</f>
        <v>2021</v>
      </c>
    </row>
    <row r="2922" spans="1:20" x14ac:dyDescent="0.3">
      <c r="A2922" s="9" t="s">
        <v>3939</v>
      </c>
      <c r="B2922" s="9" t="s">
        <v>572</v>
      </c>
      <c r="C2922" s="9" t="s">
        <v>34</v>
      </c>
      <c r="D2922" s="9" t="s">
        <v>174</v>
      </c>
      <c r="E2922" s="9" t="s">
        <v>2118</v>
      </c>
      <c r="F2922" s="10">
        <v>44045</v>
      </c>
      <c r="G2922" s="10" t="str">
        <f>VLOOKUP(Table3[[#This Row],[Product ID]],[1]Products!$A:$G,2,0)</f>
        <v>Product 22</v>
      </c>
      <c r="H2922" s="22">
        <v>1</v>
      </c>
      <c r="I2922" s="9">
        <f>VLOOKUP('Consolidtaed Data'!$B5689,[1]Products!$A:$G,4,0)</f>
        <v>771</v>
      </c>
      <c r="J2922" s="9">
        <f>VLOOKUP('Consolidtaed Data'!$B5689,[1]Products!$A:$G,3,0)</f>
        <v>648</v>
      </c>
      <c r="K2922" s="9">
        <f>'Consolidtaed Data'!$J5689*'Consolidtaed Data'!$H5689</f>
        <v>1190</v>
      </c>
      <c r="L2922" s="9">
        <f>'Consolidtaed Data'!$I5689*'Consolidtaed Data'!$H5689</f>
        <v>1566</v>
      </c>
      <c r="M2922" s="9">
        <f>'Consolidtaed Data'!$L5689-'Consolidtaed Data'!$K5689</f>
        <v>123</v>
      </c>
      <c r="N2922" s="9" t="str">
        <f>VLOOKUP('Consolidtaed Data'!$C5689,[1]Locations!$A:$O,2,0)</f>
        <v>Concord</v>
      </c>
      <c r="O2922" s="9" t="str">
        <f>VLOOKUP('Consolidtaed Data'!$D5689,'[1]Sales People'!$A:$B,2,0)</f>
        <v>Kenneth Fields</v>
      </c>
      <c r="P2922" s="9" t="str">
        <f>VLOOKUP('Consolidtaed Data'!$E5689,[1]Customers!$A:$B,2,0)</f>
        <v>Justin Butler</v>
      </c>
      <c r="Q2922" s="11">
        <f>WEEKDAY('Consolidtaed Data'!$F5689)</f>
        <v>4</v>
      </c>
      <c r="R2922" s="9">
        <f>MONTH('Consolidtaed Data'!$F5689)</f>
        <v>2</v>
      </c>
      <c r="S2922" s="9" t="str">
        <f>TEXT(Table3[[#This Row],[Purchase Date]],"MMMM")</f>
        <v>August</v>
      </c>
      <c r="T2922" s="9">
        <f>YEAR('Consolidtaed Data'!$F5689)</f>
        <v>2021</v>
      </c>
    </row>
    <row r="2923" spans="1:20" x14ac:dyDescent="0.3">
      <c r="A2923" s="9" t="s">
        <v>3940</v>
      </c>
      <c r="B2923" s="9" t="s">
        <v>41</v>
      </c>
      <c r="C2923" s="9" t="s">
        <v>59</v>
      </c>
      <c r="D2923" s="9" t="s">
        <v>64</v>
      </c>
      <c r="E2923" s="9" t="s">
        <v>947</v>
      </c>
      <c r="F2923" s="10">
        <v>44045</v>
      </c>
      <c r="G2923" s="10" t="str">
        <f>VLOOKUP(Table3[[#This Row],[Product ID]],[1]Products!$A:$G,2,0)</f>
        <v>Product 11</v>
      </c>
      <c r="H2923" s="22">
        <v>1</v>
      </c>
      <c r="I2923" s="9">
        <f>VLOOKUP('Consolidtaed Data'!$B5733,[1]Products!$A:$G,4,0)</f>
        <v>1582</v>
      </c>
      <c r="J2923" s="9">
        <f>VLOOKUP('Consolidtaed Data'!$B5733,[1]Products!$A:$G,3,0)</f>
        <v>1234</v>
      </c>
      <c r="K2923" s="9">
        <f>'Consolidtaed Data'!$J5733*'Consolidtaed Data'!$H5733</f>
        <v>1248</v>
      </c>
      <c r="L2923" s="9">
        <f>'Consolidtaed Data'!$I5733*'Consolidtaed Data'!$H5733</f>
        <v>1809</v>
      </c>
      <c r="M2923" s="9">
        <f>'Consolidtaed Data'!$L5733-'Consolidtaed Data'!$K5733</f>
        <v>862</v>
      </c>
      <c r="N2923" s="9" t="str">
        <f>VLOOKUP('Consolidtaed Data'!$C5733,[1]Locations!$A:$O,2,0)</f>
        <v>Anaheim</v>
      </c>
      <c r="O2923" s="9" t="str">
        <f>VLOOKUP('Consolidtaed Data'!$D5733,'[1]Sales People'!$A:$B,2,0)</f>
        <v>Joshua Cook</v>
      </c>
      <c r="P2923" s="9" t="str">
        <f>VLOOKUP('Consolidtaed Data'!$E5733,[1]Customers!$A:$B,2,0)</f>
        <v>Benjamin Garza</v>
      </c>
      <c r="Q2923" s="11">
        <f>WEEKDAY('Consolidtaed Data'!$F5733)</f>
        <v>1</v>
      </c>
      <c r="R2923" s="9">
        <f>MONTH('Consolidtaed Data'!$F5733)</f>
        <v>2</v>
      </c>
      <c r="S2923" s="9" t="str">
        <f>TEXT(Table3[[#This Row],[Purchase Date]],"MMMM")</f>
        <v>August</v>
      </c>
      <c r="T2923" s="9">
        <f>YEAR('Consolidtaed Data'!$F5733)</f>
        <v>2021</v>
      </c>
    </row>
    <row r="2924" spans="1:20" x14ac:dyDescent="0.3">
      <c r="A2924" s="9" t="s">
        <v>3941</v>
      </c>
      <c r="B2924" s="9" t="s">
        <v>318</v>
      </c>
      <c r="C2924" s="9" t="s">
        <v>67</v>
      </c>
      <c r="D2924" s="9" t="s">
        <v>127</v>
      </c>
      <c r="E2924" s="9" t="s">
        <v>849</v>
      </c>
      <c r="F2924" s="10">
        <v>44045</v>
      </c>
      <c r="G2924" s="10" t="str">
        <f>VLOOKUP(Table3[[#This Row],[Product ID]],[1]Products!$A:$G,2,0)</f>
        <v>Product 89</v>
      </c>
      <c r="H2924" s="22">
        <v>4</v>
      </c>
      <c r="I2924" s="9">
        <f>VLOOKUP('Consolidtaed Data'!$B6410,[1]Products!$A:$G,4,0)</f>
        <v>2464</v>
      </c>
      <c r="J2924" s="9">
        <f>VLOOKUP('Consolidtaed Data'!$B6410,[1]Products!$A:$G,3,0)</f>
        <v>1774</v>
      </c>
      <c r="K2924" s="9">
        <f>'Consolidtaed Data'!$J6410*'Consolidtaed Data'!$H6410</f>
        <v>2700</v>
      </c>
      <c r="L2924" s="9">
        <f>'Consolidtaed Data'!$I6410*'Consolidtaed Data'!$H6410</f>
        <v>4500</v>
      </c>
      <c r="M2924" s="9">
        <f>'Consolidtaed Data'!$L6410-'Consolidtaed Data'!$K6410</f>
        <v>49</v>
      </c>
      <c r="N2924" s="9" t="str">
        <f>VLOOKUP('Consolidtaed Data'!$C6410,[1]Locations!$A:$O,2,0)</f>
        <v>Visalia</v>
      </c>
      <c r="O2924" s="9" t="str">
        <f>VLOOKUP('Consolidtaed Data'!$D6410,'[1]Sales People'!$A:$B,2,0)</f>
        <v>Ryan Butler</v>
      </c>
      <c r="P2924" s="9" t="str">
        <f>VLOOKUP('Consolidtaed Data'!$E6410,[1]Customers!$A:$B,2,0)</f>
        <v>Paul Taylor</v>
      </c>
      <c r="Q2924" s="11">
        <f>WEEKDAY('Consolidtaed Data'!$F6410)</f>
        <v>7</v>
      </c>
      <c r="R2924" s="9">
        <f>MONTH('Consolidtaed Data'!$F6410)</f>
        <v>5</v>
      </c>
      <c r="S2924" s="9" t="str">
        <f>TEXT(Table3[[#This Row],[Purchase Date]],"MMMM")</f>
        <v>August</v>
      </c>
      <c r="T2924" s="9">
        <f>YEAR('Consolidtaed Data'!$F6410)</f>
        <v>2021</v>
      </c>
    </row>
    <row r="2925" spans="1:20" x14ac:dyDescent="0.3">
      <c r="A2925" s="9" t="s">
        <v>3942</v>
      </c>
      <c r="B2925" s="9" t="s">
        <v>526</v>
      </c>
      <c r="C2925" s="9" t="s">
        <v>173</v>
      </c>
      <c r="D2925" s="9" t="s">
        <v>246</v>
      </c>
      <c r="E2925" s="9" t="s">
        <v>2281</v>
      </c>
      <c r="F2925" s="10">
        <v>44045</v>
      </c>
      <c r="G2925" s="10" t="str">
        <f>VLOOKUP(Table3[[#This Row],[Product ID]],[1]Products!$A:$G,2,0)</f>
        <v>Product 14</v>
      </c>
      <c r="H2925" s="22">
        <v>1</v>
      </c>
      <c r="I2925" s="9">
        <f>VLOOKUP('Consolidtaed Data'!$B6430,[1]Products!$A:$G,4,0)</f>
        <v>1889</v>
      </c>
      <c r="J2925" s="9">
        <f>VLOOKUP('Consolidtaed Data'!$B6430,[1]Products!$A:$G,3,0)</f>
        <v>945</v>
      </c>
      <c r="K2925" s="9">
        <f>'Consolidtaed Data'!$J6430*'Consolidtaed Data'!$H6430</f>
        <v>4554</v>
      </c>
      <c r="L2925" s="9">
        <f>'Consolidtaed Data'!$I6430*'Consolidtaed Data'!$H6430</f>
        <v>7230</v>
      </c>
      <c r="M2925" s="9">
        <f>'Consolidtaed Data'!$L6430-'Consolidtaed Data'!$K6430</f>
        <v>48</v>
      </c>
      <c r="N2925" s="9" t="str">
        <f>VLOOKUP('Consolidtaed Data'!$C6430,[1]Locations!$A:$O,2,0)</f>
        <v>Murrieta</v>
      </c>
      <c r="O2925" s="9" t="str">
        <f>VLOOKUP('Consolidtaed Data'!$D6430,'[1]Sales People'!$A:$B,2,0)</f>
        <v>Larry Castillo</v>
      </c>
      <c r="P2925" s="9" t="str">
        <f>VLOOKUP('Consolidtaed Data'!$E6430,[1]Customers!$A:$B,2,0)</f>
        <v>James Williams</v>
      </c>
      <c r="Q2925" s="11">
        <f>WEEKDAY('Consolidtaed Data'!$F6430)</f>
        <v>2</v>
      </c>
      <c r="R2925" s="9">
        <f>MONTH('Consolidtaed Data'!$F6430)</f>
        <v>5</v>
      </c>
      <c r="S2925" s="9" t="str">
        <f>TEXT(Table3[[#This Row],[Purchase Date]],"MMMM")</f>
        <v>August</v>
      </c>
      <c r="T2925" s="9">
        <f>YEAR('Consolidtaed Data'!$F6430)</f>
        <v>2021</v>
      </c>
    </row>
    <row r="2926" spans="1:20" x14ac:dyDescent="0.3">
      <c r="A2926" s="9" t="s">
        <v>3943</v>
      </c>
      <c r="B2926" s="9" t="s">
        <v>610</v>
      </c>
      <c r="C2926" s="9" t="s">
        <v>130</v>
      </c>
      <c r="D2926" s="9" t="s">
        <v>206</v>
      </c>
      <c r="E2926" s="9" t="s">
        <v>703</v>
      </c>
      <c r="F2926" s="10">
        <v>44045</v>
      </c>
      <c r="G2926" s="10" t="str">
        <f>VLOOKUP(Table3[[#This Row],[Product ID]],[1]Products!$A:$G,2,0)</f>
        <v>Product 12</v>
      </c>
      <c r="H2926" s="22">
        <v>2</v>
      </c>
      <c r="I2926" s="9">
        <f>VLOOKUP('Consolidtaed Data'!$B7161,[1]Products!$A:$G,4,0)</f>
        <v>1119</v>
      </c>
      <c r="J2926" s="9">
        <f>VLOOKUP('Consolidtaed Data'!$B7161,[1]Products!$A:$G,3,0)</f>
        <v>683</v>
      </c>
      <c r="K2926" s="9">
        <f>'Consolidtaed Data'!$J7161*'Consolidtaed Data'!$H7161</f>
        <v>4191</v>
      </c>
      <c r="L2926" s="9">
        <f>'Consolidtaed Data'!$I7161*'Consolidtaed Data'!$H7161</f>
        <v>5901</v>
      </c>
      <c r="M2926" s="9">
        <f>'Consolidtaed Data'!$L7161-'Consolidtaed Data'!$K7161</f>
        <v>267</v>
      </c>
      <c r="N2926" s="9" t="str">
        <f>VLOOKUP('Consolidtaed Data'!$C7161,[1]Locations!$A:$O,2,0)</f>
        <v>San Jose</v>
      </c>
      <c r="O2926" s="9" t="str">
        <f>VLOOKUP('Consolidtaed Data'!$D7161,'[1]Sales People'!$A:$B,2,0)</f>
        <v>Justin Lynch</v>
      </c>
      <c r="P2926" s="9" t="str">
        <f>VLOOKUP('Consolidtaed Data'!$E7161,[1]Customers!$A:$B,2,0)</f>
        <v>Dennis Morris</v>
      </c>
      <c r="Q2926" s="11">
        <f>WEEKDAY('Consolidtaed Data'!$F7161)</f>
        <v>3</v>
      </c>
      <c r="R2926" s="9">
        <f>MONTH('Consolidtaed Data'!$F7161)</f>
        <v>6</v>
      </c>
      <c r="S2926" s="9" t="str">
        <f>TEXT(Table3[[#This Row],[Purchase Date]],"MMMM")</f>
        <v>August</v>
      </c>
      <c r="T2926" s="9">
        <f>YEAR('Consolidtaed Data'!$F7161)</f>
        <v>2021</v>
      </c>
    </row>
    <row r="2927" spans="1:20" x14ac:dyDescent="0.3">
      <c r="A2927" s="9" t="s">
        <v>3944</v>
      </c>
      <c r="B2927" s="9" t="s">
        <v>393</v>
      </c>
      <c r="C2927" s="9" t="s">
        <v>263</v>
      </c>
      <c r="D2927" s="9" t="s">
        <v>31</v>
      </c>
      <c r="E2927" s="9" t="s">
        <v>2042</v>
      </c>
      <c r="F2927" s="10">
        <v>44045</v>
      </c>
      <c r="G2927" s="10" t="str">
        <f>VLOOKUP(Table3[[#This Row],[Product ID]],[1]Products!$A:$G,2,0)</f>
        <v>Product 84</v>
      </c>
      <c r="H2927" s="22">
        <v>3</v>
      </c>
      <c r="I2927" s="9">
        <f>VLOOKUP('Consolidtaed Data'!$B7777,[1]Products!$A:$G,4,0)</f>
        <v>1862</v>
      </c>
      <c r="J2927" s="9">
        <f>VLOOKUP('Consolidtaed Data'!$B7777,[1]Products!$A:$G,3,0)</f>
        <v>1173</v>
      </c>
      <c r="K2927" s="9">
        <f>'Consolidtaed Data'!$J7777*'Consolidtaed Data'!$H7777</f>
        <v>2380</v>
      </c>
      <c r="L2927" s="9">
        <f>'Consolidtaed Data'!$I7777*'Consolidtaed Data'!$H7777</f>
        <v>3132</v>
      </c>
      <c r="M2927" s="9">
        <f>'Consolidtaed Data'!$L7777-'Consolidtaed Data'!$K7777</f>
        <v>492</v>
      </c>
      <c r="N2927" s="9" t="str">
        <f>VLOOKUP('Consolidtaed Data'!$C7777,[1]Locations!$A:$O,2,0)</f>
        <v>Jurupa Valley</v>
      </c>
      <c r="O2927" s="9" t="str">
        <f>VLOOKUP('Consolidtaed Data'!$D7777,'[1]Sales People'!$A:$B,2,0)</f>
        <v>Jeremy Mendoza</v>
      </c>
      <c r="P2927" s="9" t="str">
        <f>VLOOKUP('Consolidtaed Data'!$E7777,[1]Customers!$A:$B,2,0)</f>
        <v>Keith Robinson</v>
      </c>
      <c r="Q2927" s="11">
        <f>WEEKDAY('Consolidtaed Data'!$F7777)</f>
        <v>7</v>
      </c>
      <c r="R2927" s="9">
        <f>MONTH('Consolidtaed Data'!$F7777)</f>
        <v>8</v>
      </c>
      <c r="S2927" s="9" t="str">
        <f>TEXT(Table3[[#This Row],[Purchase Date]],"MMMM")</f>
        <v>August</v>
      </c>
      <c r="T2927" s="9">
        <f>YEAR('Consolidtaed Data'!$F7777)</f>
        <v>2021</v>
      </c>
    </row>
    <row r="2928" spans="1:20" x14ac:dyDescent="0.3">
      <c r="A2928" s="9" t="s">
        <v>3945</v>
      </c>
      <c r="B2928" s="9" t="s">
        <v>112</v>
      </c>
      <c r="C2928" s="9" t="s">
        <v>344</v>
      </c>
      <c r="D2928" s="9" t="s">
        <v>161</v>
      </c>
      <c r="E2928" s="9" t="s">
        <v>1278</v>
      </c>
      <c r="F2928" s="10">
        <v>44045</v>
      </c>
      <c r="G2928" s="10" t="str">
        <f>VLOOKUP(Table3[[#This Row],[Product ID]],[1]Products!$A:$G,2,0)</f>
        <v>Product 7</v>
      </c>
      <c r="H2928" s="22">
        <v>1</v>
      </c>
      <c r="I2928" s="9">
        <f>VLOOKUP('Consolidtaed Data'!$B8710,[1]Products!$A:$G,4,0)</f>
        <v>1848</v>
      </c>
      <c r="J2928" s="9">
        <f>VLOOKUP('Consolidtaed Data'!$B8710,[1]Products!$A:$G,3,0)</f>
        <v>1294</v>
      </c>
      <c r="K2928" s="9">
        <f>'Consolidtaed Data'!$J8710*'Consolidtaed Data'!$H8710</f>
        <v>171</v>
      </c>
      <c r="L2928" s="9">
        <f>'Consolidtaed Data'!$I8710*'Consolidtaed Data'!$H8710</f>
        <v>217</v>
      </c>
      <c r="M2928" s="9">
        <f>'Consolidtaed Data'!$L8710-'Consolidtaed Data'!$K8710</f>
        <v>362</v>
      </c>
      <c r="N2928" s="9" t="str">
        <f>VLOOKUP('Consolidtaed Data'!$C8710,[1]Locations!$A:$O,2,0)</f>
        <v>Norwalk</v>
      </c>
      <c r="O2928" s="9" t="str">
        <f>VLOOKUP('Consolidtaed Data'!$D8710,'[1]Sales People'!$A:$B,2,0)</f>
        <v>Kenneth Bradley</v>
      </c>
      <c r="P2928" s="9" t="str">
        <f>VLOOKUP('Consolidtaed Data'!$E8710,[1]Customers!$A:$B,2,0)</f>
        <v>David Smith</v>
      </c>
      <c r="Q2928" s="11">
        <f>WEEKDAY('Consolidtaed Data'!$F8710)</f>
        <v>2</v>
      </c>
      <c r="R2928" s="9">
        <f>MONTH('Consolidtaed Data'!$F8710)</f>
        <v>10</v>
      </c>
      <c r="S2928" s="9" t="str">
        <f>TEXT(Table3[[#This Row],[Purchase Date]],"MMMM")</f>
        <v>August</v>
      </c>
      <c r="T2928" s="9">
        <f>YEAR('Consolidtaed Data'!$F8710)</f>
        <v>2021</v>
      </c>
    </row>
    <row r="2929" spans="1:20" x14ac:dyDescent="0.3">
      <c r="A2929" s="9" t="s">
        <v>3946</v>
      </c>
      <c r="B2929" s="9" t="s">
        <v>364</v>
      </c>
      <c r="C2929" s="9" t="s">
        <v>253</v>
      </c>
      <c r="D2929" s="9" t="s">
        <v>91</v>
      </c>
      <c r="E2929" s="9" t="s">
        <v>814</v>
      </c>
      <c r="F2929" s="10">
        <v>44045</v>
      </c>
      <c r="G2929" s="10" t="str">
        <f>VLOOKUP(Table3[[#This Row],[Product ID]],[1]Products!$A:$G,2,0)</f>
        <v>Product 45</v>
      </c>
      <c r="H2929" s="22">
        <v>1</v>
      </c>
      <c r="I2929" s="9">
        <f>VLOOKUP('Consolidtaed Data'!$B8883,[1]Products!$A:$G,4,0)</f>
        <v>1887</v>
      </c>
      <c r="J2929" s="9">
        <f>VLOOKUP('Consolidtaed Data'!$B8883,[1]Products!$A:$G,3,0)</f>
        <v>1378</v>
      </c>
      <c r="K2929" s="9">
        <f>'Consolidtaed Data'!$J8883*'Consolidtaed Data'!$H8883</f>
        <v>292</v>
      </c>
      <c r="L2929" s="9">
        <f>'Consolidtaed Data'!$I8883*'Consolidtaed Data'!$H8883</f>
        <v>356</v>
      </c>
      <c r="M2929" s="9">
        <f>'Consolidtaed Data'!$L8883-'Consolidtaed Data'!$K8883</f>
        <v>1654</v>
      </c>
      <c r="N2929" s="9" t="str">
        <f>VLOOKUP('Consolidtaed Data'!$C8883,[1]Locations!$A:$O,2,0)</f>
        <v>Oxnard</v>
      </c>
      <c r="O2929" s="9" t="str">
        <f>VLOOKUP('Consolidtaed Data'!$D8883,'[1]Sales People'!$A:$B,2,0)</f>
        <v>Eugene Holmes</v>
      </c>
      <c r="P2929" s="9" t="str">
        <f>VLOOKUP('Consolidtaed Data'!$E8883,[1]Customers!$A:$B,2,0)</f>
        <v>Edward Walker</v>
      </c>
      <c r="Q2929" s="11">
        <f>WEEKDAY('Consolidtaed Data'!$F8883)</f>
        <v>6</v>
      </c>
      <c r="R2929" s="9">
        <f>MONTH('Consolidtaed Data'!$F8883)</f>
        <v>11</v>
      </c>
      <c r="S2929" s="9" t="str">
        <f>TEXT(Table3[[#This Row],[Purchase Date]],"MMMM")</f>
        <v>August</v>
      </c>
      <c r="T2929" s="9">
        <f>YEAR('Consolidtaed Data'!$F8883)</f>
        <v>2021</v>
      </c>
    </row>
    <row r="2930" spans="1:20" x14ac:dyDescent="0.3">
      <c r="A2930" s="9" t="s">
        <v>3947</v>
      </c>
      <c r="B2930" s="9" t="s">
        <v>301</v>
      </c>
      <c r="C2930" s="9" t="s">
        <v>42</v>
      </c>
      <c r="D2930" s="9" t="s">
        <v>229</v>
      </c>
      <c r="E2930" s="9" t="s">
        <v>305</v>
      </c>
      <c r="F2930" s="10">
        <v>44045</v>
      </c>
      <c r="G2930" s="10" t="str">
        <f>VLOOKUP(Table3[[#This Row],[Product ID]],[1]Products!$A:$G,2,0)</f>
        <v>Product 57</v>
      </c>
      <c r="H2930" s="22">
        <v>3</v>
      </c>
      <c r="I2930" s="9">
        <f>VLOOKUP('Consolidtaed Data'!$B8935,[1]Products!$A:$G,4,0)</f>
        <v>2464</v>
      </c>
      <c r="J2930" s="9">
        <f>VLOOKUP('Consolidtaed Data'!$B8935,[1]Products!$A:$G,3,0)</f>
        <v>1774</v>
      </c>
      <c r="K2930" s="9">
        <f>'Consolidtaed Data'!$J8935*'Consolidtaed Data'!$H8935</f>
        <v>7096</v>
      </c>
      <c r="L2930" s="9">
        <f>'Consolidtaed Data'!$I8935*'Consolidtaed Data'!$H8935</f>
        <v>9856</v>
      </c>
      <c r="M2930" s="9">
        <f>'Consolidtaed Data'!$L8935-'Consolidtaed Data'!$K8935</f>
        <v>270</v>
      </c>
      <c r="N2930" s="9" t="str">
        <f>VLOOKUP('Consolidtaed Data'!$C8935,[1]Locations!$A:$O,2,0)</f>
        <v>Roseville</v>
      </c>
      <c r="O2930" s="9" t="str">
        <f>VLOOKUP('Consolidtaed Data'!$D8935,'[1]Sales People'!$A:$B,2,0)</f>
        <v>Andrew Bowman</v>
      </c>
      <c r="P2930" s="9" t="str">
        <f>VLOOKUP('Consolidtaed Data'!$E8935,[1]Customers!$A:$B,2,0)</f>
        <v>Samuel Fowler</v>
      </c>
      <c r="Q2930" s="11">
        <f>WEEKDAY('Consolidtaed Data'!$F8935)</f>
        <v>2</v>
      </c>
      <c r="R2930" s="9">
        <f>MONTH('Consolidtaed Data'!$F8935)</f>
        <v>11</v>
      </c>
      <c r="S2930" s="9" t="str">
        <f>TEXT(Table3[[#This Row],[Purchase Date]],"MMMM")</f>
        <v>August</v>
      </c>
      <c r="T2930" s="9">
        <f>YEAR('Consolidtaed Data'!$F8935)</f>
        <v>2021</v>
      </c>
    </row>
    <row r="2931" spans="1:20" x14ac:dyDescent="0.3">
      <c r="A2931" s="9" t="s">
        <v>3948</v>
      </c>
      <c r="B2931" s="9" t="s">
        <v>225</v>
      </c>
      <c r="C2931" s="9" t="s">
        <v>67</v>
      </c>
      <c r="D2931" s="9" t="s">
        <v>46</v>
      </c>
      <c r="E2931" s="9" t="s">
        <v>1034</v>
      </c>
      <c r="F2931" s="10">
        <v>44045</v>
      </c>
      <c r="G2931" s="10" t="str">
        <f>VLOOKUP(Table3[[#This Row],[Product ID]],[1]Products!$A:$G,2,0)</f>
        <v>Product 24</v>
      </c>
      <c r="H2931" s="22">
        <v>1</v>
      </c>
      <c r="I2931" s="9">
        <f>VLOOKUP('Consolidtaed Data'!$B9382,[1]Products!$A:$G,4,0)</f>
        <v>951</v>
      </c>
      <c r="J2931" s="9">
        <f>VLOOKUP('Consolidtaed Data'!$B9382,[1]Products!$A:$G,3,0)</f>
        <v>504</v>
      </c>
      <c r="K2931" s="9">
        <f>'Consolidtaed Data'!$J9382*'Consolidtaed Data'!$H9382</f>
        <v>1248</v>
      </c>
      <c r="L2931" s="9">
        <f>'Consolidtaed Data'!$I9382*'Consolidtaed Data'!$H9382</f>
        <v>1809</v>
      </c>
      <c r="M2931" s="9">
        <f>'Consolidtaed Data'!$L9382-'Consolidtaed Data'!$K9382</f>
        <v>106</v>
      </c>
      <c r="N2931" s="9" t="str">
        <f>VLOOKUP('Consolidtaed Data'!$C9382,[1]Locations!$A:$O,2,0)</f>
        <v>Inglewood</v>
      </c>
      <c r="O2931" s="9" t="str">
        <f>VLOOKUP('Consolidtaed Data'!$D9382,'[1]Sales People'!$A:$B,2,0)</f>
        <v>Jerry Perry</v>
      </c>
      <c r="P2931" s="9" t="str">
        <f>VLOOKUP('Consolidtaed Data'!$E9382,[1]Customers!$A:$B,2,0)</f>
        <v>Victor Gutierrez</v>
      </c>
      <c r="Q2931" s="11">
        <f>WEEKDAY('Consolidtaed Data'!$F9382)</f>
        <v>6</v>
      </c>
      <c r="R2931" s="9">
        <f>MONTH('Consolidtaed Data'!$F9382)</f>
        <v>12</v>
      </c>
      <c r="S2931" s="9" t="str">
        <f>TEXT(Table3[[#This Row],[Purchase Date]],"MMMM")</f>
        <v>August</v>
      </c>
      <c r="T2931" s="9">
        <f>YEAR('Consolidtaed Data'!$F9382)</f>
        <v>2021</v>
      </c>
    </row>
    <row r="2932" spans="1:20" x14ac:dyDescent="0.3">
      <c r="A2932" s="9" t="s">
        <v>3949</v>
      </c>
      <c r="B2932" s="9" t="s">
        <v>495</v>
      </c>
      <c r="C2932" s="9" t="s">
        <v>302</v>
      </c>
      <c r="D2932" s="9" t="s">
        <v>197</v>
      </c>
      <c r="E2932" s="9" t="s">
        <v>1231</v>
      </c>
      <c r="F2932" s="10">
        <v>44046</v>
      </c>
      <c r="G2932" s="10" t="str">
        <f>VLOOKUP(Table3[[#This Row],[Product ID]],[1]Products!$A:$G,2,0)</f>
        <v>Product 15</v>
      </c>
      <c r="H2932" s="22">
        <v>1</v>
      </c>
      <c r="I2932" s="9">
        <f>VLOOKUP('Consolidtaed Data'!$B5209,[1]Products!$A:$G,4,0)</f>
        <v>684</v>
      </c>
      <c r="J2932" s="9">
        <f>VLOOKUP('Consolidtaed Data'!$B5209,[1]Products!$A:$G,3,0)</f>
        <v>561</v>
      </c>
      <c r="K2932" s="9">
        <f>'Consolidtaed Data'!$J5209*'Consolidtaed Data'!$H5209</f>
        <v>294</v>
      </c>
      <c r="L2932" s="9">
        <f>'Consolidtaed Data'!$I5209*'Consolidtaed Data'!$H5209</f>
        <v>368</v>
      </c>
      <c r="M2932" s="9">
        <f>'Consolidtaed Data'!$L5209-'Consolidtaed Data'!$K5209</f>
        <v>837</v>
      </c>
      <c r="N2932" s="9" t="str">
        <f>VLOOKUP('Consolidtaed Data'!$C5209,[1]Locations!$A:$O,2,0)</f>
        <v>Pasadena</v>
      </c>
      <c r="O2932" s="9" t="str">
        <f>VLOOKUP('Consolidtaed Data'!$D5209,'[1]Sales People'!$A:$B,2,0)</f>
        <v>Ryan Welch</v>
      </c>
      <c r="P2932" s="9" t="str">
        <f>VLOOKUP('Consolidtaed Data'!$E5209,[1]Customers!$A:$B,2,0)</f>
        <v>Paul Holmes</v>
      </c>
      <c r="Q2932" s="11">
        <f>WEEKDAY('Consolidtaed Data'!$F5209)</f>
        <v>1</v>
      </c>
      <c r="R2932" s="9">
        <f>MONTH('Consolidtaed Data'!$F5209)</f>
        <v>1</v>
      </c>
      <c r="S2932" s="9" t="str">
        <f>TEXT(Table3[[#This Row],[Purchase Date]],"MMMM")</f>
        <v>August</v>
      </c>
      <c r="T2932" s="9">
        <f>YEAR('Consolidtaed Data'!$F5209)</f>
        <v>2021</v>
      </c>
    </row>
    <row r="2933" spans="1:20" x14ac:dyDescent="0.3">
      <c r="A2933" s="9" t="s">
        <v>3950</v>
      </c>
      <c r="B2933" s="9" t="s">
        <v>185</v>
      </c>
      <c r="C2933" s="9" t="s">
        <v>122</v>
      </c>
      <c r="D2933" s="9" t="s">
        <v>246</v>
      </c>
      <c r="E2933" s="9" t="s">
        <v>3080</v>
      </c>
      <c r="F2933" s="10">
        <v>44046</v>
      </c>
      <c r="G2933" s="10" t="str">
        <f>VLOOKUP(Table3[[#This Row],[Product ID]],[1]Products!$A:$G,2,0)</f>
        <v>Product 65</v>
      </c>
      <c r="H2933" s="22">
        <v>1</v>
      </c>
      <c r="I2933" s="9">
        <f>VLOOKUP('Consolidtaed Data'!$B5569,[1]Products!$A:$G,4,0)</f>
        <v>847</v>
      </c>
      <c r="J2933" s="9">
        <f>VLOOKUP('Consolidtaed Data'!$B5569,[1]Products!$A:$G,3,0)</f>
        <v>534</v>
      </c>
      <c r="K2933" s="9">
        <f>'Consolidtaed Data'!$J5569*'Consolidtaed Data'!$H5569</f>
        <v>984</v>
      </c>
      <c r="L2933" s="9">
        <f>'Consolidtaed Data'!$I5569*'Consolidtaed Data'!$H5569</f>
        <v>1367</v>
      </c>
      <c r="M2933" s="9">
        <f>'Consolidtaed Data'!$L5569-'Consolidtaed Data'!$K5569</f>
        <v>451</v>
      </c>
      <c r="N2933" s="9" t="str">
        <f>VLOOKUP('Consolidtaed Data'!$C5569,[1]Locations!$A:$O,2,0)</f>
        <v>Inglewood</v>
      </c>
      <c r="O2933" s="9" t="str">
        <f>VLOOKUP('Consolidtaed Data'!$D5569,'[1]Sales People'!$A:$B,2,0)</f>
        <v>Eugene Holmes</v>
      </c>
      <c r="P2933" s="9" t="str">
        <f>VLOOKUP('Consolidtaed Data'!$E5569,[1]Customers!$A:$B,2,0)</f>
        <v>Wayne Johnson</v>
      </c>
      <c r="Q2933" s="11">
        <f>WEEKDAY('Consolidtaed Data'!$F5569)</f>
        <v>3</v>
      </c>
      <c r="R2933" s="9">
        <f>MONTH('Consolidtaed Data'!$F5569)</f>
        <v>2</v>
      </c>
      <c r="S2933" s="9" t="str">
        <f>TEXT(Table3[[#This Row],[Purchase Date]],"MMMM")</f>
        <v>August</v>
      </c>
      <c r="T2933" s="9">
        <f>YEAR('Consolidtaed Data'!$F5569)</f>
        <v>2021</v>
      </c>
    </row>
    <row r="2934" spans="1:20" x14ac:dyDescent="0.3">
      <c r="A2934" s="9" t="s">
        <v>3951</v>
      </c>
      <c r="B2934" s="9" t="s">
        <v>76</v>
      </c>
      <c r="C2934" s="9" t="s">
        <v>226</v>
      </c>
      <c r="D2934" s="9" t="s">
        <v>153</v>
      </c>
      <c r="E2934" s="9" t="s">
        <v>1047</v>
      </c>
      <c r="F2934" s="10">
        <v>44046</v>
      </c>
      <c r="G2934" s="10" t="str">
        <f>VLOOKUP(Table3[[#This Row],[Product ID]],[1]Products!$A:$G,2,0)</f>
        <v>Product 19</v>
      </c>
      <c r="H2934" s="22">
        <v>1</v>
      </c>
      <c r="I2934" s="9">
        <f>VLOOKUP('Consolidtaed Data'!$B5884,[1]Products!$A:$G,4,0)</f>
        <v>2495</v>
      </c>
      <c r="J2934" s="9">
        <f>VLOOKUP('Consolidtaed Data'!$B5884,[1]Products!$A:$G,3,0)</f>
        <v>1896</v>
      </c>
      <c r="K2934" s="9">
        <f>'Consolidtaed Data'!$J5884*'Consolidtaed Data'!$H5884</f>
        <v>420</v>
      </c>
      <c r="L2934" s="9">
        <f>'Consolidtaed Data'!$I5884*'Consolidtaed Data'!$H5884</f>
        <v>584</v>
      </c>
      <c r="M2934" s="9">
        <f>'Consolidtaed Data'!$L5884-'Consolidtaed Data'!$K5884</f>
        <v>599</v>
      </c>
      <c r="N2934" s="9" t="str">
        <f>VLOOKUP('Consolidtaed Data'!$C5884,[1]Locations!$A:$O,2,0)</f>
        <v>Santa Ana</v>
      </c>
      <c r="O2934" s="9" t="str">
        <f>VLOOKUP('Consolidtaed Data'!$D5884,'[1]Sales People'!$A:$B,2,0)</f>
        <v>Martin Perry</v>
      </c>
      <c r="P2934" s="9" t="str">
        <f>VLOOKUP('Consolidtaed Data'!$E5884,[1]Customers!$A:$B,2,0)</f>
        <v>Daniel Nguyen</v>
      </c>
      <c r="Q2934" s="11">
        <f>WEEKDAY('Consolidtaed Data'!$F5884)</f>
        <v>3</v>
      </c>
      <c r="R2934" s="9">
        <f>MONTH('Consolidtaed Data'!$F5884)</f>
        <v>3</v>
      </c>
      <c r="S2934" s="9" t="str">
        <f>TEXT(Table3[[#This Row],[Purchase Date]],"MMMM")</f>
        <v>August</v>
      </c>
      <c r="T2934" s="9">
        <f>YEAR('Consolidtaed Data'!$F5884)</f>
        <v>2021</v>
      </c>
    </row>
    <row r="2935" spans="1:20" x14ac:dyDescent="0.3">
      <c r="A2935" s="9" t="s">
        <v>3952</v>
      </c>
      <c r="B2935" s="9" t="s">
        <v>49</v>
      </c>
      <c r="C2935" s="9" t="s">
        <v>192</v>
      </c>
      <c r="D2935" s="9" t="s">
        <v>272</v>
      </c>
      <c r="E2935" s="9" t="s">
        <v>990</v>
      </c>
      <c r="F2935" s="10">
        <v>44046</v>
      </c>
      <c r="G2935" s="10" t="str">
        <f>VLOOKUP(Table3[[#This Row],[Product ID]],[1]Products!$A:$G,2,0)</f>
        <v>Product 30</v>
      </c>
      <c r="H2935" s="22">
        <v>2</v>
      </c>
      <c r="I2935" s="9">
        <f>VLOOKUP('Consolidtaed Data'!$B6249,[1]Products!$A:$G,4,0)</f>
        <v>2391</v>
      </c>
      <c r="J2935" s="9">
        <f>VLOOKUP('Consolidtaed Data'!$B6249,[1]Products!$A:$G,3,0)</f>
        <v>1291</v>
      </c>
      <c r="K2935" s="9">
        <f>'Consolidtaed Data'!$J6249*'Consolidtaed Data'!$H6249</f>
        <v>1535</v>
      </c>
      <c r="L2935" s="9">
        <f>'Consolidtaed Data'!$I6249*'Consolidtaed Data'!$H6249</f>
        <v>2257</v>
      </c>
      <c r="M2935" s="9">
        <f>'Consolidtaed Data'!$L6249-'Consolidtaed Data'!$K6249</f>
        <v>1224</v>
      </c>
      <c r="N2935" s="9" t="str">
        <f>VLOOKUP('Consolidtaed Data'!$C6249,[1]Locations!$A:$O,2,0)</f>
        <v>Norwalk</v>
      </c>
      <c r="O2935" s="9" t="str">
        <f>VLOOKUP('Consolidtaed Data'!$D6249,'[1]Sales People'!$A:$B,2,0)</f>
        <v>Patrick Ruiz</v>
      </c>
      <c r="P2935" s="9" t="str">
        <f>VLOOKUP('Consolidtaed Data'!$E6249,[1]Customers!$A:$B,2,0)</f>
        <v>Kenneth Hill</v>
      </c>
      <c r="Q2935" s="11">
        <f>WEEKDAY('Consolidtaed Data'!$F6249)</f>
        <v>3</v>
      </c>
      <c r="R2935" s="9">
        <f>MONTH('Consolidtaed Data'!$F6249)</f>
        <v>4</v>
      </c>
      <c r="S2935" s="9" t="str">
        <f>TEXT(Table3[[#This Row],[Purchase Date]],"MMMM")</f>
        <v>August</v>
      </c>
      <c r="T2935" s="9">
        <f>YEAR('Consolidtaed Data'!$F6249)</f>
        <v>2021</v>
      </c>
    </row>
    <row r="2936" spans="1:20" x14ac:dyDescent="0.3">
      <c r="A2936" s="9" t="s">
        <v>3953</v>
      </c>
      <c r="B2936" s="9" t="s">
        <v>24</v>
      </c>
      <c r="C2936" s="9" t="s">
        <v>55</v>
      </c>
      <c r="D2936" s="9" t="s">
        <v>9</v>
      </c>
      <c r="E2936" s="9" t="s">
        <v>834</v>
      </c>
      <c r="F2936" s="10">
        <v>44046</v>
      </c>
      <c r="G2936" s="10" t="str">
        <f>VLOOKUP(Table3[[#This Row],[Product ID]],[1]Products!$A:$G,2,0)</f>
        <v>Product 6</v>
      </c>
      <c r="H2936" s="22">
        <v>4</v>
      </c>
      <c r="I2936" s="9">
        <f>VLOOKUP('Consolidtaed Data'!$B6379,[1]Products!$A:$G,4,0)</f>
        <v>392</v>
      </c>
      <c r="J2936" s="9">
        <f>VLOOKUP('Consolidtaed Data'!$B6379,[1]Products!$A:$G,3,0)</f>
        <v>255</v>
      </c>
      <c r="K2936" s="9">
        <f>'Consolidtaed Data'!$J6379*'Consolidtaed Data'!$H6379</f>
        <v>5588</v>
      </c>
      <c r="L2936" s="9">
        <f>'Consolidtaed Data'!$I6379*'Consolidtaed Data'!$H6379</f>
        <v>7868</v>
      </c>
      <c r="M2936" s="9">
        <f>'Consolidtaed Data'!$L6379-'Consolidtaed Data'!$K6379</f>
        <v>926</v>
      </c>
      <c r="N2936" s="9" t="str">
        <f>VLOOKUP('Consolidtaed Data'!$C6379,[1]Locations!$A:$O,2,0)</f>
        <v>Daly City</v>
      </c>
      <c r="O2936" s="9" t="str">
        <f>VLOOKUP('Consolidtaed Data'!$D6379,'[1]Sales People'!$A:$B,2,0)</f>
        <v>Martin Perry</v>
      </c>
      <c r="P2936" s="9" t="str">
        <f>VLOOKUP('Consolidtaed Data'!$E6379,[1]Customers!$A:$B,2,0)</f>
        <v>Shawn Snyder</v>
      </c>
      <c r="Q2936" s="11">
        <f>WEEKDAY('Consolidtaed Data'!$F6379)</f>
        <v>5</v>
      </c>
      <c r="R2936" s="9">
        <f>MONTH('Consolidtaed Data'!$F6379)</f>
        <v>4</v>
      </c>
      <c r="S2936" s="9" t="str">
        <f>TEXT(Table3[[#This Row],[Purchase Date]],"MMMM")</f>
        <v>August</v>
      </c>
      <c r="T2936" s="9">
        <f>YEAR('Consolidtaed Data'!$F6379)</f>
        <v>2021</v>
      </c>
    </row>
    <row r="2937" spans="1:20" x14ac:dyDescent="0.3">
      <c r="A2937" s="9" t="s">
        <v>3954</v>
      </c>
      <c r="B2937" s="9" t="s">
        <v>240</v>
      </c>
      <c r="C2937" s="9" t="s">
        <v>134</v>
      </c>
      <c r="D2937" s="9" t="s">
        <v>131</v>
      </c>
      <c r="E2937" s="9" t="s">
        <v>350</v>
      </c>
      <c r="F2937" s="10">
        <v>44046</v>
      </c>
      <c r="G2937" s="10" t="str">
        <f>VLOOKUP(Table3[[#This Row],[Product ID]],[1]Products!$A:$G,2,0)</f>
        <v>Product 70</v>
      </c>
      <c r="H2937" s="22">
        <v>1</v>
      </c>
      <c r="I2937" s="9">
        <f>VLOOKUP('Consolidtaed Data'!$B6567,[1]Products!$A:$G,4,0)</f>
        <v>2241</v>
      </c>
      <c r="J2937" s="9">
        <f>VLOOKUP('Consolidtaed Data'!$B6567,[1]Products!$A:$G,3,0)</f>
        <v>1367</v>
      </c>
      <c r="K2937" s="9">
        <f>'Consolidtaed Data'!$J6567*'Consolidtaed Data'!$H6567</f>
        <v>4419</v>
      </c>
      <c r="L2937" s="9">
        <f>'Consolidtaed Data'!$I6567*'Consolidtaed Data'!$H6567</f>
        <v>7491</v>
      </c>
      <c r="M2937" s="9">
        <f>'Consolidtaed Data'!$L6567-'Consolidtaed Data'!$K6567</f>
        <v>2346</v>
      </c>
      <c r="N2937" s="9" t="str">
        <f>VLOOKUP('Consolidtaed Data'!$C6567,[1]Locations!$A:$O,2,0)</f>
        <v>El Cajon</v>
      </c>
      <c r="O2937" s="9" t="str">
        <f>VLOOKUP('Consolidtaed Data'!$D6567,'[1]Sales People'!$A:$B,2,0)</f>
        <v>Carl Elliott</v>
      </c>
      <c r="P2937" s="9" t="str">
        <f>VLOOKUP('Consolidtaed Data'!$E6567,[1]Customers!$A:$B,2,0)</f>
        <v>Henry Reyes</v>
      </c>
      <c r="Q2937" s="11">
        <f>WEEKDAY('Consolidtaed Data'!$F6567)</f>
        <v>6</v>
      </c>
      <c r="R2937" s="9">
        <f>MONTH('Consolidtaed Data'!$F6567)</f>
        <v>5</v>
      </c>
      <c r="S2937" s="9" t="str">
        <f>TEXT(Table3[[#This Row],[Purchase Date]],"MMMM")</f>
        <v>August</v>
      </c>
      <c r="T2937" s="9">
        <f>YEAR('Consolidtaed Data'!$F6567)</f>
        <v>2021</v>
      </c>
    </row>
    <row r="2938" spans="1:20" x14ac:dyDescent="0.3">
      <c r="A2938" s="9" t="s">
        <v>3955</v>
      </c>
      <c r="B2938" s="9" t="s">
        <v>209</v>
      </c>
      <c r="C2938" s="9" t="s">
        <v>275</v>
      </c>
      <c r="D2938" s="9" t="s">
        <v>241</v>
      </c>
      <c r="E2938" s="9" t="s">
        <v>2584</v>
      </c>
      <c r="F2938" s="10">
        <v>44046</v>
      </c>
      <c r="G2938" s="10" t="str">
        <f>VLOOKUP(Table3[[#This Row],[Product ID]],[1]Products!$A:$G,2,0)</f>
        <v>Product 86</v>
      </c>
      <c r="H2938" s="22">
        <v>2</v>
      </c>
      <c r="I2938" s="9">
        <f>VLOOKUP('Consolidtaed Data'!$B6637,[1]Products!$A:$G,4,0)</f>
        <v>1494</v>
      </c>
      <c r="J2938" s="9">
        <f>VLOOKUP('Consolidtaed Data'!$B6637,[1]Products!$A:$G,3,0)</f>
        <v>971</v>
      </c>
      <c r="K2938" s="9">
        <f>'Consolidtaed Data'!$J6637*'Consolidtaed Data'!$H6637</f>
        <v>4455</v>
      </c>
      <c r="L2938" s="9">
        <f>'Consolidtaed Data'!$I6637*'Consolidtaed Data'!$H6637</f>
        <v>6273</v>
      </c>
      <c r="M2938" s="9">
        <f>'Consolidtaed Data'!$L6637-'Consolidtaed Data'!$K6637</f>
        <v>736</v>
      </c>
      <c r="N2938" s="9" t="str">
        <f>VLOOKUP('Consolidtaed Data'!$C6637,[1]Locations!$A:$O,2,0)</f>
        <v>Temecula</v>
      </c>
      <c r="O2938" s="9" t="str">
        <f>VLOOKUP('Consolidtaed Data'!$D6637,'[1]Sales People'!$A:$B,2,0)</f>
        <v>Carl Hall</v>
      </c>
      <c r="P2938" s="9" t="str">
        <f>VLOOKUP('Consolidtaed Data'!$E6637,[1]Customers!$A:$B,2,0)</f>
        <v>Kenneth Ross</v>
      </c>
      <c r="Q2938" s="11">
        <f>WEEKDAY('Consolidtaed Data'!$F6637)</f>
        <v>5</v>
      </c>
      <c r="R2938" s="9">
        <f>MONTH('Consolidtaed Data'!$F6637)</f>
        <v>5</v>
      </c>
      <c r="S2938" s="9" t="str">
        <f>TEXT(Table3[[#This Row],[Purchase Date]],"MMMM")</f>
        <v>August</v>
      </c>
      <c r="T2938" s="9">
        <f>YEAR('Consolidtaed Data'!$F6637)</f>
        <v>2021</v>
      </c>
    </row>
    <row r="2939" spans="1:20" x14ac:dyDescent="0.3">
      <c r="A2939" s="9" t="s">
        <v>3956</v>
      </c>
      <c r="B2939" s="9" t="s">
        <v>119</v>
      </c>
      <c r="C2939" s="9" t="s">
        <v>196</v>
      </c>
      <c r="D2939" s="9" t="s">
        <v>246</v>
      </c>
      <c r="E2939" s="9" t="s">
        <v>362</v>
      </c>
      <c r="F2939" s="10">
        <v>44046</v>
      </c>
      <c r="G2939" s="10" t="str">
        <f>VLOOKUP(Table3[[#This Row],[Product ID]],[1]Products!$A:$G,2,0)</f>
        <v>Product 67</v>
      </c>
      <c r="H2939" s="22">
        <v>2</v>
      </c>
      <c r="I2939" s="9">
        <f>VLOOKUP('Consolidtaed Data'!$B6697,[1]Products!$A:$G,4,0)</f>
        <v>561</v>
      </c>
      <c r="J2939" s="9">
        <f>VLOOKUP('Consolidtaed Data'!$B6697,[1]Products!$A:$G,3,0)</f>
        <v>421</v>
      </c>
      <c r="K2939" s="9">
        <f>'Consolidtaed Data'!$J6697*'Consolidtaed Data'!$H6697</f>
        <v>1176</v>
      </c>
      <c r="L2939" s="9">
        <f>'Consolidtaed Data'!$I6697*'Consolidtaed Data'!$H6697</f>
        <v>1472</v>
      </c>
      <c r="M2939" s="9">
        <f>'Consolidtaed Data'!$L6697-'Consolidtaed Data'!$K6697</f>
        <v>618</v>
      </c>
      <c r="N2939" s="9" t="str">
        <f>VLOOKUP('Consolidtaed Data'!$C6697,[1]Locations!$A:$O,2,0)</f>
        <v>Riverside</v>
      </c>
      <c r="O2939" s="9" t="str">
        <f>VLOOKUP('Consolidtaed Data'!$D6697,'[1]Sales People'!$A:$B,2,0)</f>
        <v>Charles Harper</v>
      </c>
      <c r="P2939" s="9" t="str">
        <f>VLOOKUP('Consolidtaed Data'!$E6697,[1]Customers!$A:$B,2,0)</f>
        <v>Gregory Porter</v>
      </c>
      <c r="Q2939" s="11">
        <f>WEEKDAY('Consolidtaed Data'!$F6697)</f>
        <v>2</v>
      </c>
      <c r="R2939" s="9">
        <f>MONTH('Consolidtaed Data'!$F6697)</f>
        <v>5</v>
      </c>
      <c r="S2939" s="9" t="str">
        <f>TEXT(Table3[[#This Row],[Purchase Date]],"MMMM")</f>
        <v>August</v>
      </c>
      <c r="T2939" s="9">
        <f>YEAR('Consolidtaed Data'!$F6697)</f>
        <v>2021</v>
      </c>
    </row>
    <row r="2940" spans="1:20" x14ac:dyDescent="0.3">
      <c r="A2940" s="9" t="s">
        <v>3957</v>
      </c>
      <c r="B2940" s="9" t="s">
        <v>266</v>
      </c>
      <c r="C2940" s="9" t="s">
        <v>108</v>
      </c>
      <c r="D2940" s="9" t="s">
        <v>174</v>
      </c>
      <c r="E2940" s="9" t="s">
        <v>562</v>
      </c>
      <c r="F2940" s="10">
        <v>44046</v>
      </c>
      <c r="G2940" s="10" t="str">
        <f>VLOOKUP(Table3[[#This Row],[Product ID]],[1]Products!$A:$G,2,0)</f>
        <v>Product 92</v>
      </c>
      <c r="H2940" s="22">
        <v>1</v>
      </c>
      <c r="I2940" s="9">
        <f>VLOOKUP('Consolidtaed Data'!$B6966,[1]Products!$A:$G,4,0)</f>
        <v>1494</v>
      </c>
      <c r="J2940" s="9">
        <f>VLOOKUP('Consolidtaed Data'!$B6966,[1]Products!$A:$G,3,0)</f>
        <v>971</v>
      </c>
      <c r="K2940" s="9">
        <f>'Consolidtaed Data'!$J6966*'Consolidtaed Data'!$H6966</f>
        <v>425</v>
      </c>
      <c r="L2940" s="9">
        <f>'Consolidtaed Data'!$I6966*'Consolidtaed Data'!$H6966</f>
        <v>545</v>
      </c>
      <c r="M2940" s="9">
        <f>'Consolidtaed Data'!$L6966-'Consolidtaed Data'!$K6966</f>
        <v>553</v>
      </c>
      <c r="N2940" s="9" t="str">
        <f>VLOOKUP('Consolidtaed Data'!$C6966,[1]Locations!$A:$O,2,0)</f>
        <v>Downey</v>
      </c>
      <c r="O2940" s="9" t="str">
        <f>VLOOKUP('Consolidtaed Data'!$D6966,'[1]Sales People'!$A:$B,2,0)</f>
        <v>Joe Sims</v>
      </c>
      <c r="P2940" s="9" t="str">
        <f>VLOOKUP('Consolidtaed Data'!$E6966,[1]Customers!$A:$B,2,0)</f>
        <v>Arthur Gilbert</v>
      </c>
      <c r="Q2940" s="11">
        <f>WEEKDAY('Consolidtaed Data'!$F6966)</f>
        <v>2</v>
      </c>
      <c r="R2940" s="9">
        <f>MONTH('Consolidtaed Data'!$F6966)</f>
        <v>6</v>
      </c>
      <c r="S2940" s="9" t="str">
        <f>TEXT(Table3[[#This Row],[Purchase Date]],"MMMM")</f>
        <v>August</v>
      </c>
      <c r="T2940" s="9">
        <f>YEAR('Consolidtaed Data'!$F6966)</f>
        <v>2021</v>
      </c>
    </row>
    <row r="2941" spans="1:20" x14ac:dyDescent="0.3">
      <c r="A2941" s="9" t="s">
        <v>3958</v>
      </c>
      <c r="B2941" s="9" t="s">
        <v>15</v>
      </c>
      <c r="C2941" s="9" t="s">
        <v>253</v>
      </c>
      <c r="D2941" s="9" t="s">
        <v>64</v>
      </c>
      <c r="E2941" s="9" t="s">
        <v>389</v>
      </c>
      <c r="F2941" s="10">
        <v>44046</v>
      </c>
      <c r="G2941" s="10" t="str">
        <f>VLOOKUP(Table3[[#This Row],[Product ID]],[1]Products!$A:$G,2,0)</f>
        <v>Product 38</v>
      </c>
      <c r="H2941" s="22">
        <v>3</v>
      </c>
      <c r="I2941" s="9">
        <f>VLOOKUP('Consolidtaed Data'!$B7300,[1]Products!$A:$G,4,0)</f>
        <v>1582</v>
      </c>
      <c r="J2941" s="9">
        <f>VLOOKUP('Consolidtaed Data'!$B7300,[1]Products!$A:$G,3,0)</f>
        <v>1234</v>
      </c>
      <c r="K2941" s="9">
        <f>'Consolidtaed Data'!$J7300*'Consolidtaed Data'!$H7300</f>
        <v>582</v>
      </c>
      <c r="L2941" s="9">
        <f>'Consolidtaed Data'!$I7300*'Consolidtaed Data'!$H7300</f>
        <v>756</v>
      </c>
      <c r="M2941" s="9">
        <f>'Consolidtaed Data'!$L7300-'Consolidtaed Data'!$K7300</f>
        <v>123</v>
      </c>
      <c r="N2941" s="9" t="str">
        <f>VLOOKUP('Consolidtaed Data'!$C7300,[1]Locations!$A:$O,2,0)</f>
        <v>Santa Rosa</v>
      </c>
      <c r="O2941" s="9" t="str">
        <f>VLOOKUP('Consolidtaed Data'!$D7300,'[1]Sales People'!$A:$B,2,0)</f>
        <v>Charles Harper</v>
      </c>
      <c r="P2941" s="9" t="str">
        <f>VLOOKUP('Consolidtaed Data'!$E7300,[1]Customers!$A:$B,2,0)</f>
        <v>Carlos Kim</v>
      </c>
      <c r="Q2941" s="11">
        <f>WEEKDAY('Consolidtaed Data'!$F7300)</f>
        <v>5</v>
      </c>
      <c r="R2941" s="9">
        <f>MONTH('Consolidtaed Data'!$F7300)</f>
        <v>7</v>
      </c>
      <c r="S2941" s="9" t="str">
        <f>TEXT(Table3[[#This Row],[Purchase Date]],"MMMM")</f>
        <v>August</v>
      </c>
      <c r="T2941" s="9">
        <f>YEAR('Consolidtaed Data'!$F7300)</f>
        <v>2021</v>
      </c>
    </row>
    <row r="2942" spans="1:20" x14ac:dyDescent="0.3">
      <c r="A2942" s="9" t="s">
        <v>3959</v>
      </c>
      <c r="B2942" s="9" t="s">
        <v>49</v>
      </c>
      <c r="C2942" s="9" t="s">
        <v>344</v>
      </c>
      <c r="D2942" s="9" t="s">
        <v>241</v>
      </c>
      <c r="E2942" s="9" t="s">
        <v>268</v>
      </c>
      <c r="F2942" s="10">
        <v>44046</v>
      </c>
      <c r="G2942" s="10" t="str">
        <f>VLOOKUP(Table3[[#This Row],[Product ID]],[1]Products!$A:$G,2,0)</f>
        <v>Product 30</v>
      </c>
      <c r="H2942" s="22">
        <v>3</v>
      </c>
      <c r="I2942" s="9">
        <f>VLOOKUP('Consolidtaed Data'!$B7720,[1]Products!$A:$G,4,0)</f>
        <v>368</v>
      </c>
      <c r="J2942" s="9">
        <f>VLOOKUP('Consolidtaed Data'!$B7720,[1]Products!$A:$G,3,0)</f>
        <v>269</v>
      </c>
      <c r="K2942" s="9">
        <f>'Consolidtaed Data'!$J7720*'Consolidtaed Data'!$H7720</f>
        <v>387</v>
      </c>
      <c r="L2942" s="9">
        <f>'Consolidtaed Data'!$I7720*'Consolidtaed Data'!$H7720</f>
        <v>667</v>
      </c>
      <c r="M2942" s="9">
        <f>'Consolidtaed Data'!$L7720-'Consolidtaed Data'!$K7720</f>
        <v>240</v>
      </c>
      <c r="N2942" s="9" t="str">
        <f>VLOOKUP('Consolidtaed Data'!$C7720,[1]Locations!$A:$O,2,0)</f>
        <v>Temecula</v>
      </c>
      <c r="O2942" s="9" t="str">
        <f>VLOOKUP('Consolidtaed Data'!$D7720,'[1]Sales People'!$A:$B,2,0)</f>
        <v>Joe Sims</v>
      </c>
      <c r="P2942" s="9" t="str">
        <f>VLOOKUP('Consolidtaed Data'!$E7720,[1]Customers!$A:$B,2,0)</f>
        <v>Sean Kelly</v>
      </c>
      <c r="Q2942" s="11">
        <f>WEEKDAY('Consolidtaed Data'!$F7720)</f>
        <v>1</v>
      </c>
      <c r="R2942" s="9">
        <f>MONTH('Consolidtaed Data'!$F7720)</f>
        <v>8</v>
      </c>
      <c r="S2942" s="9" t="str">
        <f>TEXT(Table3[[#This Row],[Purchase Date]],"MMMM")</f>
        <v>August</v>
      </c>
      <c r="T2942" s="9">
        <f>YEAR('Consolidtaed Data'!$F7720)</f>
        <v>2021</v>
      </c>
    </row>
    <row r="2943" spans="1:20" x14ac:dyDescent="0.3">
      <c r="A2943" s="9" t="s">
        <v>3960</v>
      </c>
      <c r="B2943" s="9" t="s">
        <v>278</v>
      </c>
      <c r="C2943" s="9" t="s">
        <v>86</v>
      </c>
      <c r="D2943" s="9" t="s">
        <v>235</v>
      </c>
      <c r="E2943" s="9" t="s">
        <v>578</v>
      </c>
      <c r="F2943" s="10">
        <v>44046</v>
      </c>
      <c r="G2943" s="10" t="str">
        <f>VLOOKUP(Table3[[#This Row],[Product ID]],[1]Products!$A:$G,2,0)</f>
        <v>Product 75</v>
      </c>
      <c r="H2943" s="22">
        <v>1</v>
      </c>
      <c r="I2943" s="9">
        <f>VLOOKUP('Consolidtaed Data'!$B7828,[1]Products!$A:$G,4,0)</f>
        <v>2241</v>
      </c>
      <c r="J2943" s="9">
        <f>VLOOKUP('Consolidtaed Data'!$B7828,[1]Products!$A:$G,3,0)</f>
        <v>1367</v>
      </c>
      <c r="K2943" s="9">
        <f>'Consolidtaed Data'!$J7828*'Consolidtaed Data'!$H7828</f>
        <v>90</v>
      </c>
      <c r="L2943" s="9">
        <f>'Consolidtaed Data'!$I7828*'Consolidtaed Data'!$H7828</f>
        <v>112</v>
      </c>
      <c r="M2943" s="9">
        <f>'Consolidtaed Data'!$L7828-'Consolidtaed Data'!$K7828</f>
        <v>565</v>
      </c>
      <c r="N2943" s="9" t="str">
        <f>VLOOKUP('Consolidtaed Data'!$C7828,[1]Locations!$A:$O,2,0)</f>
        <v>San Buenaventura (Ventura)</v>
      </c>
      <c r="O2943" s="9" t="str">
        <f>VLOOKUP('Consolidtaed Data'!$D7828,'[1]Sales People'!$A:$B,2,0)</f>
        <v>Henry Nelson</v>
      </c>
      <c r="P2943" s="9" t="str">
        <f>VLOOKUP('Consolidtaed Data'!$E7828,[1]Customers!$A:$B,2,0)</f>
        <v>Anthony Parker</v>
      </c>
      <c r="Q2943" s="11">
        <f>WEEKDAY('Consolidtaed Data'!$F7828)</f>
        <v>4</v>
      </c>
      <c r="R2943" s="9">
        <f>MONTH('Consolidtaed Data'!$F7828)</f>
        <v>8</v>
      </c>
      <c r="S2943" s="9" t="str">
        <f>TEXT(Table3[[#This Row],[Purchase Date]],"MMMM")</f>
        <v>August</v>
      </c>
      <c r="T2943" s="9">
        <f>YEAR('Consolidtaed Data'!$F7828)</f>
        <v>2021</v>
      </c>
    </row>
    <row r="2944" spans="1:20" x14ac:dyDescent="0.3">
      <c r="A2944" s="9" t="s">
        <v>3961</v>
      </c>
      <c r="B2944" s="9" t="s">
        <v>225</v>
      </c>
      <c r="C2944" s="9" t="s">
        <v>82</v>
      </c>
      <c r="D2944" s="9" t="s">
        <v>95</v>
      </c>
      <c r="E2944" s="9" t="s">
        <v>3172</v>
      </c>
      <c r="F2944" s="10">
        <v>44046</v>
      </c>
      <c r="G2944" s="10" t="str">
        <f>VLOOKUP(Table3[[#This Row],[Product ID]],[1]Products!$A:$G,2,0)</f>
        <v>Product 24</v>
      </c>
      <c r="H2944" s="22">
        <v>2</v>
      </c>
      <c r="I2944" s="9">
        <f>VLOOKUP('Consolidtaed Data'!$B8552,[1]Products!$A:$G,4,0)</f>
        <v>561</v>
      </c>
      <c r="J2944" s="9">
        <f>VLOOKUP('Consolidtaed Data'!$B8552,[1]Products!$A:$G,3,0)</f>
        <v>421</v>
      </c>
      <c r="K2944" s="9">
        <f>'Consolidtaed Data'!$J8552*'Consolidtaed Data'!$H8552</f>
        <v>807</v>
      </c>
      <c r="L2944" s="9">
        <f>'Consolidtaed Data'!$I8552*'Consolidtaed Data'!$H8552</f>
        <v>1104</v>
      </c>
      <c r="M2944" s="9">
        <f>'Consolidtaed Data'!$L8552-'Consolidtaed Data'!$K8552</f>
        <v>944</v>
      </c>
      <c r="N2944" s="9" t="str">
        <f>VLOOKUP('Consolidtaed Data'!$C8552,[1]Locations!$A:$O,2,0)</f>
        <v>Santa Rosa</v>
      </c>
      <c r="O2944" s="9" t="str">
        <f>VLOOKUP('Consolidtaed Data'!$D8552,'[1]Sales People'!$A:$B,2,0)</f>
        <v>Joshua Cook</v>
      </c>
      <c r="P2944" s="9" t="str">
        <f>VLOOKUP('Consolidtaed Data'!$E8552,[1]Customers!$A:$B,2,0)</f>
        <v>Martin Olson</v>
      </c>
      <c r="Q2944" s="11">
        <f>WEEKDAY('Consolidtaed Data'!$F8552)</f>
        <v>3</v>
      </c>
      <c r="R2944" s="9">
        <f>MONTH('Consolidtaed Data'!$F8552)</f>
        <v>10</v>
      </c>
      <c r="S2944" s="9" t="str">
        <f>TEXT(Table3[[#This Row],[Purchase Date]],"MMMM")</f>
        <v>August</v>
      </c>
      <c r="T2944" s="9">
        <f>YEAR('Consolidtaed Data'!$F8552)</f>
        <v>2021</v>
      </c>
    </row>
    <row r="2945" spans="1:20" x14ac:dyDescent="0.3">
      <c r="A2945" s="9" t="s">
        <v>3962</v>
      </c>
      <c r="B2945" s="9" t="s">
        <v>301</v>
      </c>
      <c r="C2945" s="9" t="s">
        <v>210</v>
      </c>
      <c r="D2945" s="9" t="s">
        <v>43</v>
      </c>
      <c r="E2945" s="9" t="s">
        <v>545</v>
      </c>
      <c r="F2945" s="10">
        <v>44046</v>
      </c>
      <c r="G2945" s="10" t="str">
        <f>VLOOKUP(Table3[[#This Row],[Product ID]],[1]Products!$A:$G,2,0)</f>
        <v>Product 57</v>
      </c>
      <c r="H2945" s="22">
        <v>4</v>
      </c>
      <c r="I2945" s="9">
        <f>VLOOKUP('Consolidtaed Data'!$B8839,[1]Products!$A:$G,4,0)</f>
        <v>1338</v>
      </c>
      <c r="J2945" s="9">
        <f>VLOOKUP('Consolidtaed Data'!$B8839,[1]Products!$A:$G,3,0)</f>
        <v>682</v>
      </c>
      <c r="K2945" s="9">
        <f>'Consolidtaed Data'!$J8839*'Consolidtaed Data'!$H8839</f>
        <v>2660</v>
      </c>
      <c r="L2945" s="9">
        <f>'Consolidtaed Data'!$I8839*'Consolidtaed Data'!$H8839</f>
        <v>5112</v>
      </c>
      <c r="M2945" s="9">
        <f>'Consolidtaed Data'!$L8839-'Consolidtaed Data'!$K8839</f>
        <v>689</v>
      </c>
      <c r="N2945" s="9" t="str">
        <f>VLOOKUP('Consolidtaed Data'!$C8839,[1]Locations!$A:$O,2,0)</f>
        <v>Los Angeles</v>
      </c>
      <c r="O2945" s="9" t="str">
        <f>VLOOKUP('Consolidtaed Data'!$D8839,'[1]Sales People'!$A:$B,2,0)</f>
        <v>Jerry Perry</v>
      </c>
      <c r="P2945" s="9" t="str">
        <f>VLOOKUP('Consolidtaed Data'!$E8839,[1]Customers!$A:$B,2,0)</f>
        <v>Christopher Hudson</v>
      </c>
      <c r="Q2945" s="11">
        <f>WEEKDAY('Consolidtaed Data'!$F8839)</f>
        <v>3</v>
      </c>
      <c r="R2945" s="9">
        <f>MONTH('Consolidtaed Data'!$F8839)</f>
        <v>11</v>
      </c>
      <c r="S2945" s="9" t="str">
        <f>TEXT(Table3[[#This Row],[Purchase Date]],"MMMM")</f>
        <v>August</v>
      </c>
      <c r="T2945" s="9">
        <f>YEAR('Consolidtaed Data'!$F8839)</f>
        <v>2021</v>
      </c>
    </row>
    <row r="2946" spans="1:20" x14ac:dyDescent="0.3">
      <c r="A2946" s="9" t="s">
        <v>3963</v>
      </c>
      <c r="B2946" s="9" t="s">
        <v>116</v>
      </c>
      <c r="C2946" s="9" t="s">
        <v>223</v>
      </c>
      <c r="D2946" s="9" t="s">
        <v>193</v>
      </c>
      <c r="E2946" s="9" t="s">
        <v>982</v>
      </c>
      <c r="F2946" s="10">
        <v>44046</v>
      </c>
      <c r="G2946" s="10" t="str">
        <f>VLOOKUP(Table3[[#This Row],[Product ID]],[1]Products!$A:$G,2,0)</f>
        <v>Product 55</v>
      </c>
      <c r="H2946" s="22">
        <v>2</v>
      </c>
      <c r="I2946" s="9">
        <f>VLOOKUP('Consolidtaed Data'!$B8881,[1]Products!$A:$G,4,0)</f>
        <v>2283</v>
      </c>
      <c r="J2946" s="9">
        <f>VLOOKUP('Consolidtaed Data'!$B8881,[1]Products!$A:$G,3,0)</f>
        <v>1484</v>
      </c>
      <c r="K2946" s="9">
        <f>'Consolidtaed Data'!$J8881*'Consolidtaed Data'!$H8881</f>
        <v>3780</v>
      </c>
      <c r="L2946" s="9">
        <f>'Consolidtaed Data'!$I8881*'Consolidtaed Data'!$H8881</f>
        <v>7556</v>
      </c>
      <c r="M2946" s="9">
        <f>'Consolidtaed Data'!$L8881-'Consolidtaed Data'!$K8881</f>
        <v>406</v>
      </c>
      <c r="N2946" s="9" t="str">
        <f>VLOOKUP('Consolidtaed Data'!$C8881,[1]Locations!$A:$O,2,0)</f>
        <v>Fremont</v>
      </c>
      <c r="O2946" s="9" t="str">
        <f>VLOOKUP('Consolidtaed Data'!$D8881,'[1]Sales People'!$A:$B,2,0)</f>
        <v>Ryan Welch</v>
      </c>
      <c r="P2946" s="9" t="str">
        <f>VLOOKUP('Consolidtaed Data'!$E8881,[1]Customers!$A:$B,2,0)</f>
        <v>Willie Day</v>
      </c>
      <c r="Q2946" s="11">
        <f>WEEKDAY('Consolidtaed Data'!$F8881)</f>
        <v>6</v>
      </c>
      <c r="R2946" s="9">
        <f>MONTH('Consolidtaed Data'!$F8881)</f>
        <v>11</v>
      </c>
      <c r="S2946" s="9" t="str">
        <f>TEXT(Table3[[#This Row],[Purchase Date]],"MMMM")</f>
        <v>August</v>
      </c>
      <c r="T2946" s="9">
        <f>YEAR('Consolidtaed Data'!$F8881)</f>
        <v>2021</v>
      </c>
    </row>
    <row r="2947" spans="1:20" x14ac:dyDescent="0.3">
      <c r="A2947" s="9" t="s">
        <v>3964</v>
      </c>
      <c r="B2947" s="9" t="s">
        <v>397</v>
      </c>
      <c r="C2947" s="9" t="s">
        <v>469</v>
      </c>
      <c r="D2947" s="9" t="s">
        <v>51</v>
      </c>
      <c r="E2947" s="9" t="s">
        <v>290</v>
      </c>
      <c r="F2947" s="10">
        <v>44046</v>
      </c>
      <c r="G2947" s="10" t="str">
        <f>VLOOKUP(Table3[[#This Row],[Product ID]],[1]Products!$A:$G,2,0)</f>
        <v>Product 20</v>
      </c>
      <c r="H2947" s="22">
        <v>3</v>
      </c>
      <c r="I2947" s="9">
        <f>VLOOKUP('Consolidtaed Data'!$B8925,[1]Products!$A:$G,4,0)</f>
        <v>871</v>
      </c>
      <c r="J2947" s="9">
        <f>VLOOKUP('Consolidtaed Data'!$B8925,[1]Products!$A:$G,3,0)</f>
        <v>540</v>
      </c>
      <c r="K2947" s="9">
        <f>'Consolidtaed Data'!$J8925*'Consolidtaed Data'!$H8925</f>
        <v>870</v>
      </c>
      <c r="L2947" s="9">
        <f>'Consolidtaed Data'!$I8925*'Consolidtaed Data'!$H8925</f>
        <v>1060</v>
      </c>
      <c r="M2947" s="9">
        <f>'Consolidtaed Data'!$L8925-'Consolidtaed Data'!$K8925</f>
        <v>816</v>
      </c>
      <c r="N2947" s="9" t="str">
        <f>VLOOKUP('Consolidtaed Data'!$C8925,[1]Locations!$A:$O,2,0)</f>
        <v>Daly City</v>
      </c>
      <c r="O2947" s="9" t="str">
        <f>VLOOKUP('Consolidtaed Data'!$D8925,'[1]Sales People'!$A:$B,2,0)</f>
        <v>Brian Davis</v>
      </c>
      <c r="P2947" s="9" t="str">
        <f>VLOOKUP('Consolidtaed Data'!$E8925,[1]Customers!$A:$B,2,0)</f>
        <v>Albert Kennedy</v>
      </c>
      <c r="Q2947" s="11">
        <f>WEEKDAY('Consolidtaed Data'!$F8925)</f>
        <v>1</v>
      </c>
      <c r="R2947" s="9">
        <f>MONTH('Consolidtaed Data'!$F8925)</f>
        <v>11</v>
      </c>
      <c r="S2947" s="9" t="str">
        <f>TEXT(Table3[[#This Row],[Purchase Date]],"MMMM")</f>
        <v>August</v>
      </c>
      <c r="T2947" s="9">
        <f>YEAR('Consolidtaed Data'!$F8925)</f>
        <v>2021</v>
      </c>
    </row>
    <row r="2948" spans="1:20" x14ac:dyDescent="0.3">
      <c r="A2948" s="9" t="s">
        <v>3965</v>
      </c>
      <c r="B2948" s="9" t="s">
        <v>582</v>
      </c>
      <c r="C2948" s="9" t="s">
        <v>412</v>
      </c>
      <c r="D2948" s="9" t="s">
        <v>95</v>
      </c>
      <c r="E2948" s="9" t="s">
        <v>2188</v>
      </c>
      <c r="F2948" s="10">
        <v>44046</v>
      </c>
      <c r="G2948" s="10" t="str">
        <f>VLOOKUP(Table3[[#This Row],[Product ID]],[1]Products!$A:$G,2,0)</f>
        <v>Product 58</v>
      </c>
      <c r="H2948" s="22">
        <v>1</v>
      </c>
      <c r="I2948" s="9">
        <f>VLOOKUP('Consolidtaed Data'!$B9219,[1]Products!$A:$G,4,0)</f>
        <v>1798</v>
      </c>
      <c r="J2948" s="9">
        <f>VLOOKUP('Consolidtaed Data'!$B9219,[1]Products!$A:$G,3,0)</f>
        <v>971</v>
      </c>
      <c r="K2948" s="9">
        <f>'Consolidtaed Data'!$J9219*'Consolidtaed Data'!$H9219</f>
        <v>1378</v>
      </c>
      <c r="L2948" s="9">
        <f>'Consolidtaed Data'!$I9219*'Consolidtaed Data'!$H9219</f>
        <v>1887</v>
      </c>
      <c r="M2948" s="9">
        <f>'Consolidtaed Data'!$L9219-'Consolidtaed Data'!$K9219</f>
        <v>246</v>
      </c>
      <c r="N2948" s="9" t="str">
        <f>VLOOKUP('Consolidtaed Data'!$C9219,[1]Locations!$A:$O,2,0)</f>
        <v>Santa Maria</v>
      </c>
      <c r="O2948" s="9" t="str">
        <f>VLOOKUP('Consolidtaed Data'!$D9219,'[1]Sales People'!$A:$B,2,0)</f>
        <v>Henry Nelson</v>
      </c>
      <c r="P2948" s="9" t="str">
        <f>VLOOKUP('Consolidtaed Data'!$E9219,[1]Customers!$A:$B,2,0)</f>
        <v>Victor Hughes</v>
      </c>
      <c r="Q2948" s="11">
        <f>WEEKDAY('Consolidtaed Data'!$F9219)</f>
        <v>1</v>
      </c>
      <c r="R2948" s="9">
        <f>MONTH('Consolidtaed Data'!$F9219)</f>
        <v>11</v>
      </c>
      <c r="S2948" s="9" t="str">
        <f>TEXT(Table3[[#This Row],[Purchase Date]],"MMMM")</f>
        <v>August</v>
      </c>
      <c r="T2948" s="9">
        <f>YEAR('Consolidtaed Data'!$F9219)</f>
        <v>2021</v>
      </c>
    </row>
    <row r="2949" spans="1:20" x14ac:dyDescent="0.3">
      <c r="A2949" s="9" t="s">
        <v>3966</v>
      </c>
      <c r="B2949" s="9" t="s">
        <v>418</v>
      </c>
      <c r="C2949" s="9" t="s">
        <v>249</v>
      </c>
      <c r="D2949" s="9" t="s">
        <v>229</v>
      </c>
      <c r="E2949" s="9" t="s">
        <v>833</v>
      </c>
      <c r="F2949" s="10">
        <v>44046</v>
      </c>
      <c r="G2949" s="10" t="str">
        <f>VLOOKUP(Table3[[#This Row],[Product ID]],[1]Products!$A:$G,2,0)</f>
        <v>Product 82</v>
      </c>
      <c r="H2949" s="22">
        <v>3</v>
      </c>
      <c r="I2949" s="9">
        <f>VLOOKUP('Consolidtaed Data'!$B9593,[1]Products!$A:$G,4,0)</f>
        <v>871</v>
      </c>
      <c r="J2949" s="9">
        <f>VLOOKUP('Consolidtaed Data'!$B9593,[1]Products!$A:$G,3,0)</f>
        <v>540</v>
      </c>
      <c r="K2949" s="9">
        <f>'Consolidtaed Data'!$J9593*'Consolidtaed Data'!$H9593</f>
        <v>3963</v>
      </c>
      <c r="L2949" s="9">
        <f>'Consolidtaed Data'!$I9593*'Consolidtaed Data'!$H9593</f>
        <v>5916</v>
      </c>
      <c r="M2949" s="9">
        <f>'Consolidtaed Data'!$L9593-'Consolidtaed Data'!$K9593</f>
        <v>548</v>
      </c>
      <c r="N2949" s="9" t="str">
        <f>VLOOKUP('Consolidtaed Data'!$C9593,[1]Locations!$A:$O,2,0)</f>
        <v>Oceanside</v>
      </c>
      <c r="O2949" s="9" t="str">
        <f>VLOOKUP('Consolidtaed Data'!$D9593,'[1]Sales People'!$A:$B,2,0)</f>
        <v>Gary Rodriguez</v>
      </c>
      <c r="P2949" s="9" t="str">
        <f>VLOOKUP('Consolidtaed Data'!$E9593,[1]Customers!$A:$B,2,0)</f>
        <v>William Schmidt</v>
      </c>
      <c r="Q2949" s="11">
        <f>WEEKDAY('Consolidtaed Data'!$F9593)</f>
        <v>7</v>
      </c>
      <c r="R2949" s="9">
        <f>MONTH('Consolidtaed Data'!$F9593)</f>
        <v>12</v>
      </c>
      <c r="S2949" s="9" t="str">
        <f>TEXT(Table3[[#This Row],[Purchase Date]],"MMMM")</f>
        <v>August</v>
      </c>
      <c r="T2949" s="9">
        <f>YEAR('Consolidtaed Data'!$F9593)</f>
        <v>2021</v>
      </c>
    </row>
    <row r="2950" spans="1:20" x14ac:dyDescent="0.3">
      <c r="A2950" s="9" t="s">
        <v>3967</v>
      </c>
      <c r="B2950" s="9" t="s">
        <v>397</v>
      </c>
      <c r="C2950" s="9" t="s">
        <v>8</v>
      </c>
      <c r="D2950" s="9" t="s">
        <v>9</v>
      </c>
      <c r="E2950" s="9" t="s">
        <v>473</v>
      </c>
      <c r="F2950" s="10">
        <v>44047</v>
      </c>
      <c r="G2950" s="10" t="str">
        <f>VLOOKUP(Table3[[#This Row],[Product ID]],[1]Products!$A:$G,2,0)</f>
        <v>Product 20</v>
      </c>
      <c r="H2950" s="22">
        <v>2</v>
      </c>
      <c r="I2950" s="9">
        <f>VLOOKUP('Consolidtaed Data'!$B5153,[1]Products!$A:$G,4,0)</f>
        <v>818</v>
      </c>
      <c r="J2950" s="9">
        <f>VLOOKUP('Consolidtaed Data'!$B5153,[1]Products!$A:$G,3,0)</f>
        <v>450</v>
      </c>
      <c r="K2950" s="9">
        <f>'Consolidtaed Data'!$J5153*'Consolidtaed Data'!$H5153</f>
        <v>1399</v>
      </c>
      <c r="L2950" s="9">
        <f>'Consolidtaed Data'!$I5153*'Consolidtaed Data'!$H5153</f>
        <v>2294</v>
      </c>
      <c r="M2950" s="9">
        <f>'Consolidtaed Data'!$L5153-'Consolidtaed Data'!$K5153</f>
        <v>192</v>
      </c>
      <c r="N2950" s="9" t="str">
        <f>VLOOKUP('Consolidtaed Data'!$C5153,[1]Locations!$A:$O,2,0)</f>
        <v>West Covina</v>
      </c>
      <c r="O2950" s="9" t="str">
        <f>VLOOKUP('Consolidtaed Data'!$D5153,'[1]Sales People'!$A:$B,2,0)</f>
        <v>Jerry Perry</v>
      </c>
      <c r="P2950" s="9" t="str">
        <f>VLOOKUP('Consolidtaed Data'!$E5153,[1]Customers!$A:$B,2,0)</f>
        <v>Patrick Rivera</v>
      </c>
      <c r="Q2950" s="11">
        <f>WEEKDAY('Consolidtaed Data'!$F5153)</f>
        <v>5</v>
      </c>
      <c r="R2950" s="9">
        <f>MONTH('Consolidtaed Data'!$F5153)</f>
        <v>1</v>
      </c>
      <c r="S2950" s="9" t="str">
        <f>TEXT(Table3[[#This Row],[Purchase Date]],"MMMM")</f>
        <v>August</v>
      </c>
      <c r="T2950" s="9">
        <f>YEAR('Consolidtaed Data'!$F5153)</f>
        <v>2021</v>
      </c>
    </row>
    <row r="2951" spans="1:20" x14ac:dyDescent="0.3">
      <c r="A2951" s="9" t="s">
        <v>3968</v>
      </c>
      <c r="B2951" s="9" t="s">
        <v>336</v>
      </c>
      <c r="C2951" s="9" t="s">
        <v>228</v>
      </c>
      <c r="D2951" s="9" t="s">
        <v>374</v>
      </c>
      <c r="E2951" s="9" t="s">
        <v>983</v>
      </c>
      <c r="F2951" s="10">
        <v>44047</v>
      </c>
      <c r="G2951" s="10" t="str">
        <f>VLOOKUP(Table3[[#This Row],[Product ID]],[1]Products!$A:$G,2,0)</f>
        <v>Product 78</v>
      </c>
      <c r="H2951" s="22">
        <v>2</v>
      </c>
      <c r="I2951" s="9">
        <f>VLOOKUP('Consolidtaed Data'!$B5547,[1]Products!$A:$G,4,0)</f>
        <v>1522</v>
      </c>
      <c r="J2951" s="9">
        <f>VLOOKUP('Consolidtaed Data'!$B5547,[1]Products!$A:$G,3,0)</f>
        <v>791</v>
      </c>
      <c r="K2951" s="9">
        <f>'Consolidtaed Data'!$J5547*'Consolidtaed Data'!$H5547</f>
        <v>3783</v>
      </c>
      <c r="L2951" s="9">
        <f>'Consolidtaed Data'!$I5547*'Consolidtaed Data'!$H5547</f>
        <v>4914</v>
      </c>
      <c r="M2951" s="9">
        <f>'Consolidtaed Data'!$L5547-'Consolidtaed Data'!$K5547</f>
        <v>1744</v>
      </c>
      <c r="N2951" s="9" t="str">
        <f>VLOOKUP('Consolidtaed Data'!$C5547,[1]Locations!$A:$O,2,0)</f>
        <v>West Covina</v>
      </c>
      <c r="O2951" s="9" t="str">
        <f>VLOOKUP('Consolidtaed Data'!$D5547,'[1]Sales People'!$A:$B,2,0)</f>
        <v>Walter Cook</v>
      </c>
      <c r="P2951" s="9" t="str">
        <f>VLOOKUP('Consolidtaed Data'!$E5547,[1]Customers!$A:$B,2,0)</f>
        <v>Carlos Young</v>
      </c>
      <c r="Q2951" s="11">
        <f>WEEKDAY('Consolidtaed Data'!$F5547)</f>
        <v>1</v>
      </c>
      <c r="R2951" s="9">
        <f>MONTH('Consolidtaed Data'!$F5547)</f>
        <v>2</v>
      </c>
      <c r="S2951" s="9" t="str">
        <f>TEXT(Table3[[#This Row],[Purchase Date]],"MMMM")</f>
        <v>August</v>
      </c>
      <c r="T2951" s="9">
        <f>YEAR('Consolidtaed Data'!$F5547)</f>
        <v>2021</v>
      </c>
    </row>
    <row r="2952" spans="1:20" x14ac:dyDescent="0.3">
      <c r="A2952" s="9" t="s">
        <v>3969</v>
      </c>
      <c r="B2952" s="9" t="s">
        <v>191</v>
      </c>
      <c r="C2952" s="9" t="s">
        <v>522</v>
      </c>
      <c r="D2952" s="9" t="s">
        <v>235</v>
      </c>
      <c r="E2952" s="9" t="s">
        <v>1493</v>
      </c>
      <c r="F2952" s="10">
        <v>44047</v>
      </c>
      <c r="G2952" s="10" t="str">
        <f>VLOOKUP(Table3[[#This Row],[Product ID]],[1]Products!$A:$G,2,0)</f>
        <v>Product 36</v>
      </c>
      <c r="H2952" s="22">
        <v>4</v>
      </c>
      <c r="I2952" s="9">
        <f>VLOOKUP('Consolidtaed Data'!$B5638,[1]Products!$A:$G,4,0)</f>
        <v>1708</v>
      </c>
      <c r="J2952" s="9">
        <f>VLOOKUP('Consolidtaed Data'!$B5638,[1]Products!$A:$G,3,0)</f>
        <v>871</v>
      </c>
      <c r="K2952" s="9">
        <f>'Consolidtaed Data'!$J5638*'Consolidtaed Data'!$H5638</f>
        <v>1744</v>
      </c>
      <c r="L2952" s="9">
        <f>'Consolidtaed Data'!$I5638*'Consolidtaed Data'!$H5638</f>
        <v>3486</v>
      </c>
      <c r="M2952" s="9">
        <f>'Consolidtaed Data'!$L5638-'Consolidtaed Data'!$K5638</f>
        <v>406</v>
      </c>
      <c r="N2952" s="9" t="str">
        <f>VLOOKUP('Consolidtaed Data'!$C5638,[1]Locations!$A:$O,2,0)</f>
        <v>El Cajon</v>
      </c>
      <c r="O2952" s="9" t="str">
        <f>VLOOKUP('Consolidtaed Data'!$D5638,'[1]Sales People'!$A:$B,2,0)</f>
        <v>Brian Davis</v>
      </c>
      <c r="P2952" s="9" t="str">
        <f>VLOOKUP('Consolidtaed Data'!$E5638,[1]Customers!$A:$B,2,0)</f>
        <v>Christopher Miller</v>
      </c>
      <c r="Q2952" s="11">
        <f>WEEKDAY('Consolidtaed Data'!$F5638)</f>
        <v>2</v>
      </c>
      <c r="R2952" s="9">
        <f>MONTH('Consolidtaed Data'!$F5638)</f>
        <v>2</v>
      </c>
      <c r="S2952" s="9" t="str">
        <f>TEXT(Table3[[#This Row],[Purchase Date]],"MMMM")</f>
        <v>August</v>
      </c>
      <c r="T2952" s="9">
        <f>YEAR('Consolidtaed Data'!$F5638)</f>
        <v>2021</v>
      </c>
    </row>
    <row r="2953" spans="1:20" x14ac:dyDescent="0.3">
      <c r="A2953" s="9" t="s">
        <v>3970</v>
      </c>
      <c r="B2953" s="9" t="s">
        <v>240</v>
      </c>
      <c r="C2953" s="9" t="s">
        <v>134</v>
      </c>
      <c r="D2953" s="9" t="s">
        <v>197</v>
      </c>
      <c r="E2953" s="9" t="s">
        <v>1731</v>
      </c>
      <c r="F2953" s="10">
        <v>44047</v>
      </c>
      <c r="G2953" s="10" t="str">
        <f>VLOOKUP(Table3[[#This Row],[Product ID]],[1]Products!$A:$G,2,0)</f>
        <v>Product 70</v>
      </c>
      <c r="H2953" s="22">
        <v>1</v>
      </c>
      <c r="I2953" s="9">
        <f>VLOOKUP('Consolidtaed Data'!$B5650,[1]Products!$A:$G,4,0)</f>
        <v>368</v>
      </c>
      <c r="J2953" s="9">
        <f>VLOOKUP('Consolidtaed Data'!$B5650,[1]Products!$A:$G,3,0)</f>
        <v>269</v>
      </c>
      <c r="K2953" s="9">
        <f>'Consolidtaed Data'!$J5650*'Consolidtaed Data'!$H5650</f>
        <v>2952</v>
      </c>
      <c r="L2953" s="9">
        <f>'Consolidtaed Data'!$I5650*'Consolidtaed Data'!$H5650</f>
        <v>4101</v>
      </c>
      <c r="M2953" s="9">
        <f>'Consolidtaed Data'!$L5650-'Consolidtaed Data'!$K5650</f>
        <v>600</v>
      </c>
      <c r="N2953" s="9" t="str">
        <f>VLOOKUP('Consolidtaed Data'!$C5650,[1]Locations!$A:$O,2,0)</f>
        <v>Jurupa Valley</v>
      </c>
      <c r="O2953" s="9" t="str">
        <f>VLOOKUP('Consolidtaed Data'!$D5650,'[1]Sales People'!$A:$B,2,0)</f>
        <v>Carl Hall</v>
      </c>
      <c r="P2953" s="9" t="str">
        <f>VLOOKUP('Consolidtaed Data'!$E5650,[1]Customers!$A:$B,2,0)</f>
        <v>Philip Foster</v>
      </c>
      <c r="Q2953" s="11">
        <f>WEEKDAY('Consolidtaed Data'!$F5650)</f>
        <v>3</v>
      </c>
      <c r="R2953" s="9">
        <f>MONTH('Consolidtaed Data'!$F5650)</f>
        <v>2</v>
      </c>
      <c r="S2953" s="9" t="str">
        <f>TEXT(Table3[[#This Row],[Purchase Date]],"MMMM")</f>
        <v>August</v>
      </c>
      <c r="T2953" s="9">
        <f>YEAR('Consolidtaed Data'!$F5650)</f>
        <v>2021</v>
      </c>
    </row>
    <row r="2954" spans="1:20" x14ac:dyDescent="0.3">
      <c r="A2954" s="9" t="s">
        <v>3971</v>
      </c>
      <c r="B2954" s="9" t="s">
        <v>11</v>
      </c>
      <c r="C2954" s="9" t="s">
        <v>228</v>
      </c>
      <c r="D2954" s="9" t="s">
        <v>329</v>
      </c>
      <c r="E2954" s="9" t="s">
        <v>2166</v>
      </c>
      <c r="F2954" s="10">
        <v>44047</v>
      </c>
      <c r="G2954" s="10" t="str">
        <f>VLOOKUP(Table3[[#This Row],[Product ID]],[1]Products!$A:$G,2,0)</f>
        <v>Product 88</v>
      </c>
      <c r="H2954" s="22">
        <v>1</v>
      </c>
      <c r="I2954" s="9">
        <f>VLOOKUP('Consolidtaed Data'!$B5972,[1]Products!$A:$G,4,0)</f>
        <v>1103</v>
      </c>
      <c r="J2954" s="9">
        <f>VLOOKUP('Consolidtaed Data'!$B5972,[1]Products!$A:$G,3,0)</f>
        <v>838</v>
      </c>
      <c r="K2954" s="9">
        <f>'Consolidtaed Data'!$J5972*'Consolidtaed Data'!$H5972</f>
        <v>1248</v>
      </c>
      <c r="L2954" s="9">
        <f>'Consolidtaed Data'!$I5972*'Consolidtaed Data'!$H5972</f>
        <v>1809</v>
      </c>
      <c r="M2954" s="9">
        <f>'Consolidtaed Data'!$L5972-'Consolidtaed Data'!$K5972</f>
        <v>275</v>
      </c>
      <c r="N2954" s="9" t="str">
        <f>VLOOKUP('Consolidtaed Data'!$C5972,[1]Locations!$A:$O,2,0)</f>
        <v>Corona</v>
      </c>
      <c r="O2954" s="9" t="str">
        <f>VLOOKUP('Consolidtaed Data'!$D5972,'[1]Sales People'!$A:$B,2,0)</f>
        <v>Patrick Ruiz</v>
      </c>
      <c r="P2954" s="9" t="str">
        <f>VLOOKUP('Consolidtaed Data'!$E5972,[1]Customers!$A:$B,2,0)</f>
        <v>Terry Morris</v>
      </c>
      <c r="Q2954" s="11">
        <f>WEEKDAY('Consolidtaed Data'!$F5972)</f>
        <v>2</v>
      </c>
      <c r="R2954" s="9">
        <f>MONTH('Consolidtaed Data'!$F5972)</f>
        <v>3</v>
      </c>
      <c r="S2954" s="9" t="str">
        <f>TEXT(Table3[[#This Row],[Purchase Date]],"MMMM")</f>
        <v>August</v>
      </c>
      <c r="T2954" s="9">
        <f>YEAR('Consolidtaed Data'!$F5972)</f>
        <v>2021</v>
      </c>
    </row>
    <row r="2955" spans="1:20" x14ac:dyDescent="0.3">
      <c r="A2955" s="9" t="s">
        <v>3972</v>
      </c>
      <c r="B2955" s="9" t="s">
        <v>336</v>
      </c>
      <c r="C2955" s="9" t="s">
        <v>82</v>
      </c>
      <c r="D2955" s="9" t="s">
        <v>73</v>
      </c>
      <c r="E2955" s="9" t="s">
        <v>65</v>
      </c>
      <c r="F2955" s="10">
        <v>44047</v>
      </c>
      <c r="G2955" s="10" t="str">
        <f>VLOOKUP(Table3[[#This Row],[Product ID]],[1]Products!$A:$G,2,0)</f>
        <v>Product 78</v>
      </c>
      <c r="H2955" s="22">
        <v>3</v>
      </c>
      <c r="I2955" s="9">
        <f>VLOOKUP('Consolidtaed Data'!$B7013,[1]Products!$A:$G,4,0)</f>
        <v>1405</v>
      </c>
      <c r="J2955" s="9">
        <f>VLOOKUP('Consolidtaed Data'!$B7013,[1]Products!$A:$G,3,0)</f>
        <v>1054</v>
      </c>
      <c r="K2955" s="9">
        <f>'Consolidtaed Data'!$J7013*'Consolidtaed Data'!$H7013</f>
        <v>1080</v>
      </c>
      <c r="L2955" s="9">
        <f>'Consolidtaed Data'!$I7013*'Consolidtaed Data'!$H7013</f>
        <v>1742</v>
      </c>
      <c r="M2955" s="9">
        <f>'Consolidtaed Data'!$L7013-'Consolidtaed Data'!$K7013</f>
        <v>22</v>
      </c>
      <c r="N2955" s="9" t="str">
        <f>VLOOKUP('Consolidtaed Data'!$C7013,[1]Locations!$A:$O,2,0)</f>
        <v>Santa Ana</v>
      </c>
      <c r="O2955" s="9" t="str">
        <f>VLOOKUP('Consolidtaed Data'!$D7013,'[1]Sales People'!$A:$B,2,0)</f>
        <v>Martin Perry</v>
      </c>
      <c r="P2955" s="9" t="str">
        <f>VLOOKUP('Consolidtaed Data'!$E7013,[1]Customers!$A:$B,2,0)</f>
        <v>Bobby Willis</v>
      </c>
      <c r="Q2955" s="11">
        <f>WEEKDAY('Consolidtaed Data'!$F7013)</f>
        <v>6</v>
      </c>
      <c r="R2955" s="9">
        <f>MONTH('Consolidtaed Data'!$F7013)</f>
        <v>6</v>
      </c>
      <c r="S2955" s="9" t="str">
        <f>TEXT(Table3[[#This Row],[Purchase Date]],"MMMM")</f>
        <v>August</v>
      </c>
      <c r="T2955" s="9">
        <f>YEAR('Consolidtaed Data'!$F7013)</f>
        <v>2021</v>
      </c>
    </row>
    <row r="2956" spans="1:20" x14ac:dyDescent="0.3">
      <c r="A2956" s="9" t="s">
        <v>3973</v>
      </c>
      <c r="B2956" s="9" t="s">
        <v>107</v>
      </c>
      <c r="C2956" s="9" t="s">
        <v>30</v>
      </c>
      <c r="D2956" s="9" t="s">
        <v>64</v>
      </c>
      <c r="E2956" s="9" t="s">
        <v>365</v>
      </c>
      <c r="F2956" s="10">
        <v>44047</v>
      </c>
      <c r="G2956" s="10" t="str">
        <f>VLOOKUP(Table3[[#This Row],[Product ID]],[1]Products!$A:$G,2,0)</f>
        <v>Product 52</v>
      </c>
      <c r="H2956" s="22">
        <v>4</v>
      </c>
      <c r="I2956" s="9">
        <f>VLOOKUP('Consolidtaed Data'!$B7071,[1]Products!$A:$G,4,0)</f>
        <v>556</v>
      </c>
      <c r="J2956" s="9">
        <f>VLOOKUP('Consolidtaed Data'!$B7071,[1]Products!$A:$G,3,0)</f>
        <v>395</v>
      </c>
      <c r="K2956" s="9">
        <f>'Consolidtaed Data'!$J7071*'Consolidtaed Data'!$H7071</f>
        <v>90</v>
      </c>
      <c r="L2956" s="9">
        <f>'Consolidtaed Data'!$I7071*'Consolidtaed Data'!$H7071</f>
        <v>112</v>
      </c>
      <c r="M2956" s="9">
        <f>'Consolidtaed Data'!$L7071-'Consolidtaed Data'!$K7071</f>
        <v>492</v>
      </c>
      <c r="N2956" s="9" t="str">
        <f>VLOOKUP('Consolidtaed Data'!$C7071,[1]Locations!$A:$O,2,0)</f>
        <v>Sunnyvale</v>
      </c>
      <c r="O2956" s="9" t="str">
        <f>VLOOKUP('Consolidtaed Data'!$D7071,'[1]Sales People'!$A:$B,2,0)</f>
        <v>Ryan Welch</v>
      </c>
      <c r="P2956" s="9" t="str">
        <f>VLOOKUP('Consolidtaed Data'!$E7071,[1]Customers!$A:$B,2,0)</f>
        <v>Joshua Little</v>
      </c>
      <c r="Q2956" s="11">
        <f>WEEKDAY('Consolidtaed Data'!$F7071)</f>
        <v>3</v>
      </c>
      <c r="R2956" s="9">
        <f>MONTH('Consolidtaed Data'!$F7071)</f>
        <v>6</v>
      </c>
      <c r="S2956" s="9" t="str">
        <f>TEXT(Table3[[#This Row],[Purchase Date]],"MMMM")</f>
        <v>August</v>
      </c>
      <c r="T2956" s="9">
        <f>YEAR('Consolidtaed Data'!$F7071)</f>
        <v>2021</v>
      </c>
    </row>
    <row r="2957" spans="1:20" x14ac:dyDescent="0.3">
      <c r="A2957" s="9" t="s">
        <v>3974</v>
      </c>
      <c r="B2957" s="9" t="s">
        <v>369</v>
      </c>
      <c r="C2957" s="9" t="s">
        <v>173</v>
      </c>
      <c r="D2957" s="9" t="s">
        <v>13</v>
      </c>
      <c r="E2957" s="9" t="s">
        <v>2533</v>
      </c>
      <c r="F2957" s="10">
        <v>44047</v>
      </c>
      <c r="G2957" s="10" t="str">
        <f>VLOOKUP(Table3[[#This Row],[Product ID]],[1]Products!$A:$G,2,0)</f>
        <v>Product 8</v>
      </c>
      <c r="H2957" s="22">
        <v>1</v>
      </c>
      <c r="I2957" s="9">
        <f>VLOOKUP('Consolidtaed Data'!$B7545,[1]Products!$A:$G,4,0)</f>
        <v>1635</v>
      </c>
      <c r="J2957" s="9">
        <f>VLOOKUP('Consolidtaed Data'!$B7545,[1]Products!$A:$G,3,0)</f>
        <v>1046</v>
      </c>
      <c r="K2957" s="9">
        <f>'Consolidtaed Data'!$J7545*'Consolidtaed Data'!$H7545</f>
        <v>1046</v>
      </c>
      <c r="L2957" s="9">
        <f>'Consolidtaed Data'!$I7545*'Consolidtaed Data'!$H7545</f>
        <v>1635</v>
      </c>
      <c r="M2957" s="9">
        <f>'Consolidtaed Data'!$L7545-'Consolidtaed Data'!$K7545</f>
        <v>275</v>
      </c>
      <c r="N2957" s="9" t="str">
        <f>VLOOKUP('Consolidtaed Data'!$C7545,[1]Locations!$A:$O,2,0)</f>
        <v>Clovis</v>
      </c>
      <c r="O2957" s="9" t="str">
        <f>VLOOKUP('Consolidtaed Data'!$D7545,'[1]Sales People'!$A:$B,2,0)</f>
        <v>Henry Nelson</v>
      </c>
      <c r="P2957" s="9" t="str">
        <f>VLOOKUP('Consolidtaed Data'!$E7545,[1]Customers!$A:$B,2,0)</f>
        <v>Nicholas Sanders</v>
      </c>
      <c r="Q2957" s="11">
        <f>WEEKDAY('Consolidtaed Data'!$F7545)</f>
        <v>3</v>
      </c>
      <c r="R2957" s="9">
        <f>MONTH('Consolidtaed Data'!$F7545)</f>
        <v>7</v>
      </c>
      <c r="S2957" s="9" t="str">
        <f>TEXT(Table3[[#This Row],[Purchase Date]],"MMMM")</f>
        <v>August</v>
      </c>
      <c r="T2957" s="9">
        <f>YEAR('Consolidtaed Data'!$F7545)</f>
        <v>2021</v>
      </c>
    </row>
    <row r="2958" spans="1:20" x14ac:dyDescent="0.3">
      <c r="A2958" s="9" t="s">
        <v>3975</v>
      </c>
      <c r="B2958" s="9" t="s">
        <v>311</v>
      </c>
      <c r="C2958" s="9" t="s">
        <v>90</v>
      </c>
      <c r="D2958" s="9" t="s">
        <v>131</v>
      </c>
      <c r="E2958" s="9" t="s">
        <v>1436</v>
      </c>
      <c r="F2958" s="10">
        <v>44047</v>
      </c>
      <c r="G2958" s="10" t="str">
        <f>VLOOKUP(Table3[[#This Row],[Product ID]],[1]Products!$A:$G,2,0)</f>
        <v>Product 33</v>
      </c>
      <c r="H2958" s="22">
        <v>1</v>
      </c>
      <c r="I2958" s="9">
        <f>VLOOKUP('Consolidtaed Data'!$B7695,[1]Products!$A:$G,4,0)</f>
        <v>826</v>
      </c>
      <c r="J2958" s="9">
        <f>VLOOKUP('Consolidtaed Data'!$B7695,[1]Products!$A:$G,3,0)</f>
        <v>562</v>
      </c>
      <c r="K2958" s="9">
        <f>'Consolidtaed Data'!$J7695*'Consolidtaed Data'!$H7695</f>
        <v>947</v>
      </c>
      <c r="L2958" s="9">
        <f>'Consolidtaed Data'!$I7695*'Consolidtaed Data'!$H7695</f>
        <v>1353</v>
      </c>
      <c r="M2958" s="9">
        <f>'Consolidtaed Data'!$L7695-'Consolidtaed Data'!$K7695</f>
        <v>2048</v>
      </c>
      <c r="N2958" s="9" t="str">
        <f>VLOOKUP('Consolidtaed Data'!$C7695,[1]Locations!$A:$O,2,0)</f>
        <v>Palmdale</v>
      </c>
      <c r="O2958" s="9" t="str">
        <f>VLOOKUP('Consolidtaed Data'!$D7695,'[1]Sales People'!$A:$B,2,0)</f>
        <v>Carl Hall</v>
      </c>
      <c r="P2958" s="9" t="str">
        <f>VLOOKUP('Consolidtaed Data'!$E7695,[1]Customers!$A:$B,2,0)</f>
        <v>Victor Rogers</v>
      </c>
      <c r="Q2958" s="11">
        <f>WEEKDAY('Consolidtaed Data'!$F7695)</f>
        <v>7</v>
      </c>
      <c r="R2958" s="9">
        <f>MONTH('Consolidtaed Data'!$F7695)</f>
        <v>8</v>
      </c>
      <c r="S2958" s="9" t="str">
        <f>TEXT(Table3[[#This Row],[Purchase Date]],"MMMM")</f>
        <v>August</v>
      </c>
      <c r="T2958" s="9">
        <f>YEAR('Consolidtaed Data'!$F7695)</f>
        <v>2021</v>
      </c>
    </row>
    <row r="2959" spans="1:20" x14ac:dyDescent="0.3">
      <c r="A2959" s="9" t="s">
        <v>3976</v>
      </c>
      <c r="B2959" s="9" t="s">
        <v>503</v>
      </c>
      <c r="C2959" s="9" t="s">
        <v>8</v>
      </c>
      <c r="D2959" s="9" t="s">
        <v>246</v>
      </c>
      <c r="E2959" s="9" t="s">
        <v>718</v>
      </c>
      <c r="F2959" s="10">
        <v>44047</v>
      </c>
      <c r="G2959" s="10" t="str">
        <f>VLOOKUP(Table3[[#This Row],[Product ID]],[1]Products!$A:$G,2,0)</f>
        <v>Product 99</v>
      </c>
      <c r="H2959" s="22">
        <v>3</v>
      </c>
      <c r="I2959" s="9">
        <f>VLOOKUP('Consolidtaed Data'!$B8908,[1]Products!$A:$G,4,0)</f>
        <v>315</v>
      </c>
      <c r="J2959" s="9">
        <f>VLOOKUP('Consolidtaed Data'!$B8908,[1]Products!$A:$G,3,0)</f>
        <v>208</v>
      </c>
      <c r="K2959" s="9">
        <f>'Consolidtaed Data'!$J8908*'Consolidtaed Data'!$H8908</f>
        <v>66</v>
      </c>
      <c r="L2959" s="9">
        <f>'Consolidtaed Data'!$I8908*'Consolidtaed Data'!$H8908</f>
        <v>105</v>
      </c>
      <c r="M2959" s="9">
        <f>'Consolidtaed Data'!$L8908-'Consolidtaed Data'!$K8908</f>
        <v>1767</v>
      </c>
      <c r="N2959" s="9" t="str">
        <f>VLOOKUP('Consolidtaed Data'!$C8908,[1]Locations!$A:$O,2,0)</f>
        <v>Rialto</v>
      </c>
      <c r="O2959" s="9" t="str">
        <f>VLOOKUP('Consolidtaed Data'!$D8908,'[1]Sales People'!$A:$B,2,0)</f>
        <v>Arthur Mccoy</v>
      </c>
      <c r="P2959" s="9" t="str">
        <f>VLOOKUP('Consolidtaed Data'!$E8908,[1]Customers!$A:$B,2,0)</f>
        <v>William Montgomery</v>
      </c>
      <c r="Q2959" s="11">
        <f>WEEKDAY('Consolidtaed Data'!$F8908)</f>
        <v>7</v>
      </c>
      <c r="R2959" s="9">
        <f>MONTH('Consolidtaed Data'!$F8908)</f>
        <v>11</v>
      </c>
      <c r="S2959" s="9" t="str">
        <f>TEXT(Table3[[#This Row],[Purchase Date]],"MMMM")</f>
        <v>August</v>
      </c>
      <c r="T2959" s="9">
        <f>YEAR('Consolidtaed Data'!$F8908)</f>
        <v>2021</v>
      </c>
    </row>
    <row r="2960" spans="1:20" x14ac:dyDescent="0.3">
      <c r="A2960" s="9" t="s">
        <v>3977</v>
      </c>
      <c r="B2960" s="9" t="s">
        <v>742</v>
      </c>
      <c r="C2960" s="9" t="s">
        <v>82</v>
      </c>
      <c r="D2960" s="9" t="s">
        <v>229</v>
      </c>
      <c r="E2960" s="9" t="s">
        <v>934</v>
      </c>
      <c r="F2960" s="10">
        <v>44047</v>
      </c>
      <c r="G2960" s="10" t="str">
        <f>VLOOKUP(Table3[[#This Row],[Product ID]],[1]Products!$A:$G,2,0)</f>
        <v>Product 90</v>
      </c>
      <c r="H2960" s="22">
        <v>1</v>
      </c>
      <c r="I2960" s="9">
        <f>VLOOKUP('Consolidtaed Data'!$B9229,[1]Products!$A:$G,4,0)</f>
        <v>1809</v>
      </c>
      <c r="J2960" s="9">
        <f>VLOOKUP('Consolidtaed Data'!$B9229,[1]Products!$A:$G,3,0)</f>
        <v>1067</v>
      </c>
      <c r="K2960" s="9">
        <f>'Consolidtaed Data'!$J9229*'Consolidtaed Data'!$H9229</f>
        <v>291</v>
      </c>
      <c r="L2960" s="9">
        <f>'Consolidtaed Data'!$I9229*'Consolidtaed Data'!$H9229</f>
        <v>378</v>
      </c>
      <c r="M2960" s="9">
        <f>'Consolidtaed Data'!$L9229-'Consolidtaed Data'!$K9229</f>
        <v>731</v>
      </c>
      <c r="N2960" s="9" t="str">
        <f>VLOOKUP('Consolidtaed Data'!$C9229,[1]Locations!$A:$O,2,0)</f>
        <v>Fairfield</v>
      </c>
      <c r="O2960" s="9" t="str">
        <f>VLOOKUP('Consolidtaed Data'!$D9229,'[1]Sales People'!$A:$B,2,0)</f>
        <v>Joe Sims</v>
      </c>
      <c r="P2960" s="9" t="str">
        <f>VLOOKUP('Consolidtaed Data'!$E9229,[1]Customers!$A:$B,2,0)</f>
        <v>Victor Dean</v>
      </c>
      <c r="Q2960" s="11">
        <f>WEEKDAY('Consolidtaed Data'!$F9229)</f>
        <v>2</v>
      </c>
      <c r="R2960" s="9">
        <f>MONTH('Consolidtaed Data'!$F9229)</f>
        <v>11</v>
      </c>
      <c r="S2960" s="9" t="str">
        <f>TEXT(Table3[[#This Row],[Purchase Date]],"MMMM")</f>
        <v>August</v>
      </c>
      <c r="T2960" s="9">
        <f>YEAR('Consolidtaed Data'!$F9229)</f>
        <v>2021</v>
      </c>
    </row>
    <row r="2961" spans="1:20" x14ac:dyDescent="0.3">
      <c r="A2961" s="9" t="s">
        <v>3978</v>
      </c>
      <c r="B2961" s="9" t="s">
        <v>119</v>
      </c>
      <c r="C2961" s="9" t="s">
        <v>344</v>
      </c>
      <c r="D2961" s="9" t="s">
        <v>43</v>
      </c>
      <c r="E2961" s="9" t="s">
        <v>183</v>
      </c>
      <c r="F2961" s="10">
        <v>44047</v>
      </c>
      <c r="G2961" s="10" t="str">
        <f>VLOOKUP(Table3[[#This Row],[Product ID]],[1]Products!$A:$G,2,0)</f>
        <v>Product 67</v>
      </c>
      <c r="H2961" s="22">
        <v>1</v>
      </c>
      <c r="I2961" s="9">
        <f>VLOOKUP('Consolidtaed Data'!$B9325,[1]Products!$A:$G,4,0)</f>
        <v>112</v>
      </c>
      <c r="J2961" s="9">
        <f>VLOOKUP('Consolidtaed Data'!$B9325,[1]Products!$A:$G,3,0)</f>
        <v>90</v>
      </c>
      <c r="K2961" s="9">
        <f>'Consolidtaed Data'!$J9325*'Consolidtaed Data'!$H9325</f>
        <v>269</v>
      </c>
      <c r="L2961" s="9">
        <f>'Consolidtaed Data'!$I9325*'Consolidtaed Data'!$H9325</f>
        <v>368</v>
      </c>
      <c r="M2961" s="9">
        <f>'Consolidtaed Data'!$L9325-'Consolidtaed Data'!$K9325</f>
        <v>120</v>
      </c>
      <c r="N2961" s="9" t="str">
        <f>VLOOKUP('Consolidtaed Data'!$C9325,[1]Locations!$A:$O,2,0)</f>
        <v>Los Angeles</v>
      </c>
      <c r="O2961" s="9" t="str">
        <f>VLOOKUP('Consolidtaed Data'!$D9325,'[1]Sales People'!$A:$B,2,0)</f>
        <v>Jimmy Young</v>
      </c>
      <c r="P2961" s="9" t="str">
        <f>VLOOKUP('Consolidtaed Data'!$E9325,[1]Customers!$A:$B,2,0)</f>
        <v>Alan Scott</v>
      </c>
      <c r="Q2961" s="11">
        <f>WEEKDAY('Consolidtaed Data'!$F9325)</f>
        <v>2</v>
      </c>
      <c r="R2961" s="9">
        <f>MONTH('Consolidtaed Data'!$F9325)</f>
        <v>12</v>
      </c>
      <c r="S2961" s="9" t="str">
        <f>TEXT(Table3[[#This Row],[Purchase Date]],"MMMM")</f>
        <v>August</v>
      </c>
      <c r="T2961" s="9">
        <f>YEAR('Consolidtaed Data'!$F9325)</f>
        <v>2021</v>
      </c>
    </row>
    <row r="2962" spans="1:20" x14ac:dyDescent="0.3">
      <c r="A2962" s="9" t="s">
        <v>3979</v>
      </c>
      <c r="B2962" s="9" t="s">
        <v>168</v>
      </c>
      <c r="C2962" s="9" t="s">
        <v>458</v>
      </c>
      <c r="D2962" s="9" t="s">
        <v>131</v>
      </c>
      <c r="E2962" s="9" t="s">
        <v>96</v>
      </c>
      <c r="F2962" s="10">
        <v>44047</v>
      </c>
      <c r="G2962" s="10" t="str">
        <f>VLOOKUP(Table3[[#This Row],[Product ID]],[1]Products!$A:$G,2,0)</f>
        <v>Product 26</v>
      </c>
      <c r="H2962" s="22">
        <v>3</v>
      </c>
      <c r="I2962" s="9">
        <f>VLOOKUP('Consolidtaed Data'!$B9499,[1]Products!$A:$G,4,0)</f>
        <v>1638</v>
      </c>
      <c r="J2962" s="9">
        <f>VLOOKUP('Consolidtaed Data'!$B9499,[1]Products!$A:$G,3,0)</f>
        <v>1261</v>
      </c>
      <c r="K2962" s="9">
        <f>'Consolidtaed Data'!$J9499*'Consolidtaed Data'!$H9499</f>
        <v>540</v>
      </c>
      <c r="L2962" s="9">
        <f>'Consolidtaed Data'!$I9499*'Consolidtaed Data'!$H9499</f>
        <v>871</v>
      </c>
      <c r="M2962" s="9">
        <f>'Consolidtaed Data'!$L9499-'Consolidtaed Data'!$K9499</f>
        <v>48</v>
      </c>
      <c r="N2962" s="9" t="str">
        <f>VLOOKUP('Consolidtaed Data'!$C9499,[1]Locations!$A:$O,2,0)</f>
        <v>San Diego</v>
      </c>
      <c r="O2962" s="9" t="str">
        <f>VLOOKUP('Consolidtaed Data'!$D9499,'[1]Sales People'!$A:$B,2,0)</f>
        <v>Kenneth Fields</v>
      </c>
      <c r="P2962" s="9" t="str">
        <f>VLOOKUP('Consolidtaed Data'!$E9499,[1]Customers!$A:$B,2,0)</f>
        <v>Thomas Duncan</v>
      </c>
      <c r="Q2962" s="11">
        <f>WEEKDAY('Consolidtaed Data'!$F9499)</f>
        <v>1</v>
      </c>
      <c r="R2962" s="9">
        <f>MONTH('Consolidtaed Data'!$F9499)</f>
        <v>12</v>
      </c>
      <c r="S2962" s="9" t="str">
        <f>TEXT(Table3[[#This Row],[Purchase Date]],"MMMM")</f>
        <v>August</v>
      </c>
      <c r="T2962" s="9">
        <f>YEAR('Consolidtaed Data'!$F9499)</f>
        <v>2021</v>
      </c>
    </row>
    <row r="2963" spans="1:20" x14ac:dyDescent="0.3">
      <c r="A2963" s="9" t="s">
        <v>3980</v>
      </c>
      <c r="B2963" s="9" t="s">
        <v>230</v>
      </c>
      <c r="C2963" s="9" t="s">
        <v>99</v>
      </c>
      <c r="D2963" s="9" t="s">
        <v>68</v>
      </c>
      <c r="E2963" s="9" t="s">
        <v>1575</v>
      </c>
      <c r="F2963" s="10">
        <v>44048</v>
      </c>
      <c r="G2963" s="10" t="str">
        <f>VLOOKUP(Table3[[#This Row],[Product ID]],[1]Products!$A:$G,2,0)</f>
        <v>Product 31</v>
      </c>
      <c r="H2963" s="22">
        <v>3</v>
      </c>
      <c r="I2963" s="9">
        <f>VLOOKUP('Consolidtaed Data'!$B5340,[1]Products!$A:$G,4,0)</f>
        <v>880</v>
      </c>
      <c r="J2963" s="9">
        <f>VLOOKUP('Consolidtaed Data'!$B5340,[1]Products!$A:$G,3,0)</f>
        <v>634</v>
      </c>
      <c r="K2963" s="9">
        <f>'Consolidtaed Data'!$J5340*'Consolidtaed Data'!$H5340</f>
        <v>3690</v>
      </c>
      <c r="L2963" s="9">
        <f>'Consolidtaed Data'!$I5340*'Consolidtaed Data'!$H5340</f>
        <v>5349</v>
      </c>
      <c r="M2963" s="9">
        <f>'Consolidtaed Data'!$L5340-'Consolidtaed Data'!$K5340</f>
        <v>406</v>
      </c>
      <c r="N2963" s="9" t="str">
        <f>VLOOKUP('Consolidtaed Data'!$C5340,[1]Locations!$A:$O,2,0)</f>
        <v>Santa Clara</v>
      </c>
      <c r="O2963" s="9" t="str">
        <f>VLOOKUP('Consolidtaed Data'!$D5340,'[1]Sales People'!$A:$B,2,0)</f>
        <v>Jimmy Young</v>
      </c>
      <c r="P2963" s="9" t="str">
        <f>VLOOKUP('Consolidtaed Data'!$E5340,[1]Customers!$A:$B,2,0)</f>
        <v>Joe Hanson</v>
      </c>
      <c r="Q2963" s="11">
        <f>WEEKDAY('Consolidtaed Data'!$F5340)</f>
        <v>6</v>
      </c>
      <c r="R2963" s="9">
        <f>MONTH('Consolidtaed Data'!$F5340)</f>
        <v>1</v>
      </c>
      <c r="S2963" s="9" t="str">
        <f>TEXT(Table3[[#This Row],[Purchase Date]],"MMMM")</f>
        <v>August</v>
      </c>
      <c r="T2963" s="9">
        <f>YEAR('Consolidtaed Data'!$F5340)</f>
        <v>2021</v>
      </c>
    </row>
    <row r="2964" spans="1:20" x14ac:dyDescent="0.3">
      <c r="A2964" s="9" t="s">
        <v>3981</v>
      </c>
      <c r="B2964" s="9" t="s">
        <v>177</v>
      </c>
      <c r="C2964" s="9" t="s">
        <v>122</v>
      </c>
      <c r="D2964" s="9" t="s">
        <v>56</v>
      </c>
      <c r="E2964" s="9" t="s">
        <v>250</v>
      </c>
      <c r="F2964" s="10">
        <v>44048</v>
      </c>
      <c r="G2964" s="10" t="str">
        <f>VLOOKUP(Table3[[#This Row],[Product ID]],[1]Products!$A:$G,2,0)</f>
        <v>Product 5</v>
      </c>
      <c r="H2964" s="22">
        <v>1</v>
      </c>
      <c r="I2964" s="9">
        <f>VLOOKUP('Consolidtaed Data'!$B5417,[1]Products!$A:$G,4,0)</f>
        <v>1889</v>
      </c>
      <c r="J2964" s="9">
        <f>VLOOKUP('Consolidtaed Data'!$B5417,[1]Products!$A:$G,3,0)</f>
        <v>945</v>
      </c>
      <c r="K2964" s="9">
        <f>'Consolidtaed Data'!$J5417*'Consolidtaed Data'!$H5417</f>
        <v>538</v>
      </c>
      <c r="L2964" s="9">
        <f>'Consolidtaed Data'!$I5417*'Consolidtaed Data'!$H5417</f>
        <v>736</v>
      </c>
      <c r="M2964" s="9">
        <f>'Consolidtaed Data'!$L5417-'Consolidtaed Data'!$K5417</f>
        <v>729</v>
      </c>
      <c r="N2964" s="9" t="str">
        <f>VLOOKUP('Consolidtaed Data'!$C5417,[1]Locations!$A:$O,2,0)</f>
        <v>Inglewood</v>
      </c>
      <c r="O2964" s="9" t="str">
        <f>VLOOKUP('Consolidtaed Data'!$D5417,'[1]Sales People'!$A:$B,2,0)</f>
        <v>Jeremy Mendoza</v>
      </c>
      <c r="P2964" s="9" t="str">
        <f>VLOOKUP('Consolidtaed Data'!$E5417,[1]Customers!$A:$B,2,0)</f>
        <v>Larry Stone</v>
      </c>
      <c r="Q2964" s="11">
        <f>WEEKDAY('Consolidtaed Data'!$F5417)</f>
        <v>5</v>
      </c>
      <c r="R2964" s="9">
        <f>MONTH('Consolidtaed Data'!$F5417)</f>
        <v>2</v>
      </c>
      <c r="S2964" s="9" t="str">
        <f>TEXT(Table3[[#This Row],[Purchase Date]],"MMMM")</f>
        <v>August</v>
      </c>
      <c r="T2964" s="9">
        <f>YEAR('Consolidtaed Data'!$F5417)</f>
        <v>2021</v>
      </c>
    </row>
    <row r="2965" spans="1:20" x14ac:dyDescent="0.3">
      <c r="A2965" s="9" t="s">
        <v>3982</v>
      </c>
      <c r="B2965" s="9" t="s">
        <v>582</v>
      </c>
      <c r="C2965" s="9" t="s">
        <v>263</v>
      </c>
      <c r="D2965" s="9" t="s">
        <v>35</v>
      </c>
      <c r="E2965" s="9" t="s">
        <v>1052</v>
      </c>
      <c r="F2965" s="10">
        <v>44048</v>
      </c>
      <c r="G2965" s="10" t="str">
        <f>VLOOKUP(Table3[[#This Row],[Product ID]],[1]Products!$A:$G,2,0)</f>
        <v>Product 58</v>
      </c>
      <c r="H2965" s="22">
        <v>3</v>
      </c>
      <c r="I2965" s="9">
        <f>VLOOKUP('Consolidtaed Data'!$B6236,[1]Products!$A:$G,4,0)</f>
        <v>1638</v>
      </c>
      <c r="J2965" s="9">
        <f>VLOOKUP('Consolidtaed Data'!$B6236,[1]Products!$A:$G,3,0)</f>
        <v>1261</v>
      </c>
      <c r="K2965" s="9">
        <f>'Consolidtaed Data'!$J6236*'Consolidtaed Data'!$H6236</f>
        <v>584</v>
      </c>
      <c r="L2965" s="9">
        <f>'Consolidtaed Data'!$I6236*'Consolidtaed Data'!$H6236</f>
        <v>913</v>
      </c>
      <c r="M2965" s="9">
        <f>'Consolidtaed Data'!$L6236-'Consolidtaed Data'!$K6236</f>
        <v>420</v>
      </c>
      <c r="N2965" s="9" t="str">
        <f>VLOOKUP('Consolidtaed Data'!$C6236,[1]Locations!$A:$O,2,0)</f>
        <v>Long Beach</v>
      </c>
      <c r="O2965" s="9" t="str">
        <f>VLOOKUP('Consolidtaed Data'!$D6236,'[1]Sales People'!$A:$B,2,0)</f>
        <v>Brian Davis</v>
      </c>
      <c r="P2965" s="9" t="str">
        <f>VLOOKUP('Consolidtaed Data'!$E6236,[1]Customers!$A:$B,2,0)</f>
        <v>Gregory Ramirez</v>
      </c>
      <c r="Q2965" s="11">
        <f>WEEKDAY('Consolidtaed Data'!$F6236)</f>
        <v>2</v>
      </c>
      <c r="R2965" s="9">
        <f>MONTH('Consolidtaed Data'!$F6236)</f>
        <v>4</v>
      </c>
      <c r="S2965" s="9" t="str">
        <f>TEXT(Table3[[#This Row],[Purchase Date]],"MMMM")</f>
        <v>August</v>
      </c>
      <c r="T2965" s="9">
        <f>YEAR('Consolidtaed Data'!$F6236)</f>
        <v>2021</v>
      </c>
    </row>
    <row r="2966" spans="1:20" x14ac:dyDescent="0.3">
      <c r="A2966" s="9" t="s">
        <v>3983</v>
      </c>
      <c r="B2966" s="9" t="s">
        <v>188</v>
      </c>
      <c r="C2966" s="9" t="s">
        <v>205</v>
      </c>
      <c r="D2966" s="9" t="s">
        <v>46</v>
      </c>
      <c r="E2966" s="9" t="s">
        <v>777</v>
      </c>
      <c r="F2966" s="10">
        <v>44048</v>
      </c>
      <c r="G2966" s="10" t="str">
        <f>VLOOKUP(Table3[[#This Row],[Product ID]],[1]Products!$A:$G,2,0)</f>
        <v>Product 63</v>
      </c>
      <c r="H2966" s="22">
        <v>4</v>
      </c>
      <c r="I2966" s="9">
        <f>VLOOKUP('Consolidtaed Data'!$B6563,[1]Products!$A:$G,4,0)</f>
        <v>1798</v>
      </c>
      <c r="J2966" s="9">
        <f>VLOOKUP('Consolidtaed Data'!$B6563,[1]Products!$A:$G,3,0)</f>
        <v>971</v>
      </c>
      <c r="K2966" s="9">
        <f>'Consolidtaed Data'!$J6563*'Consolidtaed Data'!$H6563</f>
        <v>1636</v>
      </c>
      <c r="L2966" s="9">
        <f>'Consolidtaed Data'!$I6563*'Consolidtaed Data'!$H6563</f>
        <v>2044</v>
      </c>
      <c r="M2966" s="9">
        <f>'Consolidtaed Data'!$L6563-'Consolidtaed Data'!$K6563</f>
        <v>1632</v>
      </c>
      <c r="N2966" s="9" t="str">
        <f>VLOOKUP('Consolidtaed Data'!$C6563,[1]Locations!$A:$O,2,0)</f>
        <v>Downey</v>
      </c>
      <c r="O2966" s="9" t="str">
        <f>VLOOKUP('Consolidtaed Data'!$D6563,'[1]Sales People'!$A:$B,2,0)</f>
        <v>Justin Lynch</v>
      </c>
      <c r="P2966" s="9" t="str">
        <f>VLOOKUP('Consolidtaed Data'!$E6563,[1]Customers!$A:$B,2,0)</f>
        <v>George Ellis</v>
      </c>
      <c r="Q2966" s="11">
        <f>WEEKDAY('Consolidtaed Data'!$F6563)</f>
        <v>5</v>
      </c>
      <c r="R2966" s="9">
        <f>MONTH('Consolidtaed Data'!$F6563)</f>
        <v>5</v>
      </c>
      <c r="S2966" s="9" t="str">
        <f>TEXT(Table3[[#This Row],[Purchase Date]],"MMMM")</f>
        <v>August</v>
      </c>
      <c r="T2966" s="9">
        <f>YEAR('Consolidtaed Data'!$F6563)</f>
        <v>2021</v>
      </c>
    </row>
    <row r="2967" spans="1:20" x14ac:dyDescent="0.3">
      <c r="A2967" s="9" t="s">
        <v>3984</v>
      </c>
      <c r="B2967" s="9" t="s">
        <v>336</v>
      </c>
      <c r="C2967" s="9" t="s">
        <v>173</v>
      </c>
      <c r="D2967" s="9" t="s">
        <v>281</v>
      </c>
      <c r="E2967" s="9" t="s">
        <v>509</v>
      </c>
      <c r="F2967" s="10">
        <v>44048</v>
      </c>
      <c r="G2967" s="10" t="str">
        <f>VLOOKUP(Table3[[#This Row],[Product ID]],[1]Products!$A:$G,2,0)</f>
        <v>Product 78</v>
      </c>
      <c r="H2967" s="22">
        <v>4</v>
      </c>
      <c r="I2967" s="9">
        <f>VLOOKUP('Consolidtaed Data'!$B6708,[1]Products!$A:$G,4,0)</f>
        <v>1783</v>
      </c>
      <c r="J2967" s="9">
        <f>VLOOKUP('Consolidtaed Data'!$B6708,[1]Products!$A:$G,3,0)</f>
        <v>1516</v>
      </c>
      <c r="K2967" s="9">
        <f>'Consolidtaed Data'!$J6708*'Consolidtaed Data'!$H6708</f>
        <v>2346</v>
      </c>
      <c r="L2967" s="9">
        <f>'Consolidtaed Data'!$I6708*'Consolidtaed Data'!$H6708</f>
        <v>3724</v>
      </c>
      <c r="M2967" s="9">
        <f>'Consolidtaed Data'!$L6708-'Consolidtaed Data'!$K6708</f>
        <v>2622</v>
      </c>
      <c r="N2967" s="9" t="str">
        <f>VLOOKUP('Consolidtaed Data'!$C6708,[1]Locations!$A:$O,2,0)</f>
        <v>Rancho Cucamonga</v>
      </c>
      <c r="O2967" s="9" t="str">
        <f>VLOOKUP('Consolidtaed Data'!$D6708,'[1]Sales People'!$A:$B,2,0)</f>
        <v>Joshua Taylor</v>
      </c>
      <c r="P2967" s="9" t="str">
        <f>VLOOKUP('Consolidtaed Data'!$E6708,[1]Customers!$A:$B,2,0)</f>
        <v>Kenneth Ryan</v>
      </c>
      <c r="Q2967" s="11">
        <f>WEEKDAY('Consolidtaed Data'!$F6708)</f>
        <v>3</v>
      </c>
      <c r="R2967" s="9">
        <f>MONTH('Consolidtaed Data'!$F6708)</f>
        <v>5</v>
      </c>
      <c r="S2967" s="9" t="str">
        <f>TEXT(Table3[[#This Row],[Purchase Date]],"MMMM")</f>
        <v>August</v>
      </c>
      <c r="T2967" s="9">
        <f>YEAR('Consolidtaed Data'!$F6708)</f>
        <v>2021</v>
      </c>
    </row>
    <row r="2968" spans="1:20" x14ac:dyDescent="0.3">
      <c r="A2968" s="9" t="s">
        <v>3985</v>
      </c>
      <c r="B2968" s="9" t="s">
        <v>139</v>
      </c>
      <c r="C2968" s="9" t="s">
        <v>50</v>
      </c>
      <c r="D2968" s="9" t="s">
        <v>197</v>
      </c>
      <c r="E2968" s="9" t="s">
        <v>2057</v>
      </c>
      <c r="F2968" s="10">
        <v>44048</v>
      </c>
      <c r="G2968" s="10" t="str">
        <f>VLOOKUP(Table3[[#This Row],[Product ID]],[1]Products!$A:$G,2,0)</f>
        <v>Product 13</v>
      </c>
      <c r="H2968" s="22">
        <v>2</v>
      </c>
      <c r="I2968" s="9">
        <f>VLOOKUP('Consolidtaed Data'!$B7211,[1]Products!$A:$G,4,0)</f>
        <v>1338</v>
      </c>
      <c r="J2968" s="9">
        <f>VLOOKUP('Consolidtaed Data'!$B7211,[1]Products!$A:$G,3,0)</f>
        <v>682</v>
      </c>
      <c r="K2968" s="9">
        <f>'Consolidtaed Data'!$J7211*'Consolidtaed Data'!$H7211</f>
        <v>1774</v>
      </c>
      <c r="L2968" s="9">
        <f>'Consolidtaed Data'!$I7211*'Consolidtaed Data'!$H7211</f>
        <v>2464</v>
      </c>
      <c r="M2968" s="9">
        <f>'Consolidtaed Data'!$L7211-'Consolidtaed Data'!$K7211</f>
        <v>102</v>
      </c>
      <c r="N2968" s="9" t="str">
        <f>VLOOKUP('Consolidtaed Data'!$C7211,[1]Locations!$A:$O,2,0)</f>
        <v>Visalia</v>
      </c>
      <c r="O2968" s="9" t="str">
        <f>VLOOKUP('Consolidtaed Data'!$D7211,'[1]Sales People'!$A:$B,2,0)</f>
        <v>Henry Nelson</v>
      </c>
      <c r="P2968" s="9" t="str">
        <f>VLOOKUP('Consolidtaed Data'!$E7211,[1]Customers!$A:$B,2,0)</f>
        <v>Ralph Oliver</v>
      </c>
      <c r="Q2968" s="11">
        <f>WEEKDAY('Consolidtaed Data'!$F7211)</f>
        <v>5</v>
      </c>
      <c r="R2968" s="9">
        <f>MONTH('Consolidtaed Data'!$F7211)</f>
        <v>7</v>
      </c>
      <c r="S2968" s="9" t="str">
        <f>TEXT(Table3[[#This Row],[Purchase Date]],"MMMM")</f>
        <v>August</v>
      </c>
      <c r="T2968" s="9">
        <f>YEAR('Consolidtaed Data'!$F7211)</f>
        <v>2021</v>
      </c>
    </row>
    <row r="2969" spans="1:20" x14ac:dyDescent="0.3">
      <c r="A2969" s="9" t="s">
        <v>3986</v>
      </c>
      <c r="B2969" s="9" t="s">
        <v>503</v>
      </c>
      <c r="C2969" s="9" t="s">
        <v>245</v>
      </c>
      <c r="D2969" s="9" t="s">
        <v>229</v>
      </c>
      <c r="E2969" s="9" t="s">
        <v>1024</v>
      </c>
      <c r="F2969" s="10">
        <v>44048</v>
      </c>
      <c r="G2969" s="10" t="str">
        <f>VLOOKUP(Table3[[#This Row],[Product ID]],[1]Products!$A:$G,2,0)</f>
        <v>Product 99</v>
      </c>
      <c r="H2969" s="22">
        <v>1</v>
      </c>
      <c r="I2969" s="9">
        <f>VLOOKUP('Consolidtaed Data'!$B7391,[1]Products!$A:$G,4,0)</f>
        <v>392</v>
      </c>
      <c r="J2969" s="9">
        <f>VLOOKUP('Consolidtaed Data'!$B7391,[1]Products!$A:$G,3,0)</f>
        <v>255</v>
      </c>
      <c r="K2969" s="9">
        <f>'Consolidtaed Data'!$J7391*'Consolidtaed Data'!$H7391</f>
        <v>1294</v>
      </c>
      <c r="L2969" s="9">
        <f>'Consolidtaed Data'!$I7391*'Consolidtaed Data'!$H7391</f>
        <v>1848</v>
      </c>
      <c r="M2969" s="9">
        <f>'Consolidtaed Data'!$L7391-'Consolidtaed Data'!$K7391</f>
        <v>46</v>
      </c>
      <c r="N2969" s="9" t="str">
        <f>VLOOKUP('Consolidtaed Data'!$C7391,[1]Locations!$A:$O,2,0)</f>
        <v>Santa Ana</v>
      </c>
      <c r="O2969" s="9" t="str">
        <f>VLOOKUP('Consolidtaed Data'!$D7391,'[1]Sales People'!$A:$B,2,0)</f>
        <v>Patrick Ruiz</v>
      </c>
      <c r="P2969" s="9" t="str">
        <f>VLOOKUP('Consolidtaed Data'!$E7391,[1]Customers!$A:$B,2,0)</f>
        <v>Jack Phillips</v>
      </c>
      <c r="Q2969" s="11">
        <f>WEEKDAY('Consolidtaed Data'!$F7391)</f>
        <v>4</v>
      </c>
      <c r="R2969" s="9">
        <f>MONTH('Consolidtaed Data'!$F7391)</f>
        <v>7</v>
      </c>
      <c r="S2969" s="9" t="str">
        <f>TEXT(Table3[[#This Row],[Purchase Date]],"MMMM")</f>
        <v>August</v>
      </c>
      <c r="T2969" s="9">
        <f>YEAR('Consolidtaed Data'!$F7391)</f>
        <v>2021</v>
      </c>
    </row>
    <row r="2970" spans="1:20" x14ac:dyDescent="0.3">
      <c r="A2970" s="9" t="s">
        <v>3987</v>
      </c>
      <c r="B2970" s="9" t="s">
        <v>418</v>
      </c>
      <c r="C2970" s="9" t="s">
        <v>55</v>
      </c>
      <c r="D2970" s="9" t="s">
        <v>73</v>
      </c>
      <c r="E2970" s="9" t="s">
        <v>202</v>
      </c>
      <c r="F2970" s="10">
        <v>44048</v>
      </c>
      <c r="G2970" s="10" t="str">
        <f>VLOOKUP(Table3[[#This Row],[Product ID]],[1]Products!$A:$G,2,0)</f>
        <v>Product 82</v>
      </c>
      <c r="H2970" s="22">
        <v>2</v>
      </c>
      <c r="I2970" s="9">
        <f>VLOOKUP('Consolidtaed Data'!$B7574,[1]Products!$A:$G,4,0)</f>
        <v>1119</v>
      </c>
      <c r="J2970" s="9">
        <f>VLOOKUP('Consolidtaed Data'!$B7574,[1]Products!$A:$G,3,0)</f>
        <v>683</v>
      </c>
      <c r="K2970" s="9">
        <f>'Consolidtaed Data'!$J7574*'Consolidtaed Data'!$H7574</f>
        <v>2248</v>
      </c>
      <c r="L2970" s="9">
        <f>'Consolidtaed Data'!$I7574*'Consolidtaed Data'!$H7574</f>
        <v>3304</v>
      </c>
      <c r="M2970" s="9">
        <f>'Consolidtaed Data'!$L7574-'Consolidtaed Data'!$K7574</f>
        <v>2481</v>
      </c>
      <c r="N2970" s="9" t="str">
        <f>VLOOKUP('Consolidtaed Data'!$C7574,[1]Locations!$A:$O,2,0)</f>
        <v>Costa Mesa</v>
      </c>
      <c r="O2970" s="9" t="str">
        <f>VLOOKUP('Consolidtaed Data'!$D7574,'[1]Sales People'!$A:$B,2,0)</f>
        <v>Jerry Perry</v>
      </c>
      <c r="P2970" s="9" t="str">
        <f>VLOOKUP('Consolidtaed Data'!$E7574,[1]Customers!$A:$B,2,0)</f>
        <v>Richard Young</v>
      </c>
      <c r="Q2970" s="11">
        <f>WEEKDAY('Consolidtaed Data'!$F7574)</f>
        <v>5</v>
      </c>
      <c r="R2970" s="9">
        <f>MONTH('Consolidtaed Data'!$F7574)</f>
        <v>7</v>
      </c>
      <c r="S2970" s="9" t="str">
        <f>TEXT(Table3[[#This Row],[Purchase Date]],"MMMM")</f>
        <v>August</v>
      </c>
      <c r="T2970" s="9">
        <f>YEAR('Consolidtaed Data'!$F7574)</f>
        <v>2021</v>
      </c>
    </row>
    <row r="2971" spans="1:20" x14ac:dyDescent="0.3">
      <c r="A2971" s="9" t="s">
        <v>3988</v>
      </c>
      <c r="B2971" s="9" t="s">
        <v>182</v>
      </c>
      <c r="C2971" s="9" t="s">
        <v>134</v>
      </c>
      <c r="D2971" s="9" t="s">
        <v>64</v>
      </c>
      <c r="E2971" s="9" t="s">
        <v>1849</v>
      </c>
      <c r="F2971" s="10">
        <v>44048</v>
      </c>
      <c r="G2971" s="10" t="str">
        <f>VLOOKUP(Table3[[#This Row],[Product ID]],[1]Products!$A:$G,2,0)</f>
        <v>Product 9</v>
      </c>
      <c r="H2971" s="22">
        <v>1</v>
      </c>
      <c r="I2971" s="9">
        <f>VLOOKUP('Consolidtaed Data'!$B8153,[1]Products!$A:$G,4,0)</f>
        <v>502</v>
      </c>
      <c r="J2971" s="9">
        <f>VLOOKUP('Consolidtaed Data'!$B8153,[1]Products!$A:$G,3,0)</f>
        <v>296</v>
      </c>
      <c r="K2971" s="9">
        <f>'Consolidtaed Data'!$J8153*'Consolidtaed Data'!$H8153</f>
        <v>838</v>
      </c>
      <c r="L2971" s="9">
        <f>'Consolidtaed Data'!$I8153*'Consolidtaed Data'!$H8153</f>
        <v>1103</v>
      </c>
      <c r="M2971" s="9">
        <f>'Consolidtaed Data'!$L8153-'Consolidtaed Data'!$K8153</f>
        <v>285</v>
      </c>
      <c r="N2971" s="9" t="str">
        <f>VLOOKUP('Consolidtaed Data'!$C8153,[1]Locations!$A:$O,2,0)</f>
        <v>Fresno</v>
      </c>
      <c r="O2971" s="9" t="str">
        <f>VLOOKUP('Consolidtaed Data'!$D8153,'[1]Sales People'!$A:$B,2,0)</f>
        <v>Jeremy Mendoza</v>
      </c>
      <c r="P2971" s="9" t="str">
        <f>VLOOKUP('Consolidtaed Data'!$E8153,[1]Customers!$A:$B,2,0)</f>
        <v>Andrew Butler</v>
      </c>
      <c r="Q2971" s="11">
        <f>WEEKDAY('Consolidtaed Data'!$F8153)</f>
        <v>1</v>
      </c>
      <c r="R2971" s="9">
        <f>MONTH('Consolidtaed Data'!$F8153)</f>
        <v>9</v>
      </c>
      <c r="S2971" s="9" t="str">
        <f>TEXT(Table3[[#This Row],[Purchase Date]],"MMMM")</f>
        <v>August</v>
      </c>
      <c r="T2971" s="9">
        <f>YEAR('Consolidtaed Data'!$F8153)</f>
        <v>2021</v>
      </c>
    </row>
    <row r="2972" spans="1:20" x14ac:dyDescent="0.3">
      <c r="A2972" s="9" t="s">
        <v>3989</v>
      </c>
      <c r="B2972" s="9" t="s">
        <v>71</v>
      </c>
      <c r="C2972" s="9" t="s">
        <v>263</v>
      </c>
      <c r="D2972" s="9" t="s">
        <v>143</v>
      </c>
      <c r="E2972" s="9" t="s">
        <v>419</v>
      </c>
      <c r="F2972" s="10">
        <v>44048</v>
      </c>
      <c r="G2972" s="10" t="str">
        <f>VLOOKUP(Table3[[#This Row],[Product ID]],[1]Products!$A:$G,2,0)</f>
        <v>Product 42</v>
      </c>
      <c r="H2972" s="22">
        <v>1</v>
      </c>
      <c r="I2972" s="9">
        <f>VLOOKUP('Consolidtaed Data'!$B8450,[1]Products!$A:$G,4,0)</f>
        <v>1566</v>
      </c>
      <c r="J2972" s="9">
        <f>VLOOKUP('Consolidtaed Data'!$B8450,[1]Products!$A:$G,3,0)</f>
        <v>1190</v>
      </c>
      <c r="K2972" s="9">
        <f>'Consolidtaed Data'!$J8450*'Consolidtaed Data'!$H8450</f>
        <v>4360</v>
      </c>
      <c r="L2972" s="9">
        <f>'Consolidtaed Data'!$I8450*'Consolidtaed Data'!$H8450</f>
        <v>5520</v>
      </c>
      <c r="M2972" s="9">
        <f>'Consolidtaed Data'!$L8450-'Consolidtaed Data'!$K8450</f>
        <v>2397</v>
      </c>
      <c r="N2972" s="9" t="str">
        <f>VLOOKUP('Consolidtaed Data'!$C8450,[1]Locations!$A:$O,2,0)</f>
        <v>Bakersfield</v>
      </c>
      <c r="O2972" s="9" t="str">
        <f>VLOOKUP('Consolidtaed Data'!$D8450,'[1]Sales People'!$A:$B,2,0)</f>
        <v>Walter Cook</v>
      </c>
      <c r="P2972" s="9" t="str">
        <f>VLOOKUP('Consolidtaed Data'!$E8450,[1]Customers!$A:$B,2,0)</f>
        <v>Jonathan Bowman</v>
      </c>
      <c r="Q2972" s="11">
        <f>WEEKDAY('Consolidtaed Data'!$F8450)</f>
        <v>2</v>
      </c>
      <c r="R2972" s="9">
        <f>MONTH('Consolidtaed Data'!$F8450)</f>
        <v>10</v>
      </c>
      <c r="S2972" s="9" t="str">
        <f>TEXT(Table3[[#This Row],[Purchase Date]],"MMMM")</f>
        <v>August</v>
      </c>
      <c r="T2972" s="9">
        <f>YEAR('Consolidtaed Data'!$F8450)</f>
        <v>2021</v>
      </c>
    </row>
    <row r="2973" spans="1:20" x14ac:dyDescent="0.3">
      <c r="A2973" s="9" t="s">
        <v>3990</v>
      </c>
      <c r="B2973" s="9" t="s">
        <v>418</v>
      </c>
      <c r="C2973" s="9" t="s">
        <v>394</v>
      </c>
      <c r="D2973" s="9" t="s">
        <v>241</v>
      </c>
      <c r="E2973" s="9" t="s">
        <v>1680</v>
      </c>
      <c r="F2973" s="10">
        <v>44048</v>
      </c>
      <c r="G2973" s="10" t="str">
        <f>VLOOKUP(Table3[[#This Row],[Product ID]],[1]Products!$A:$G,2,0)</f>
        <v>Product 82</v>
      </c>
      <c r="H2973" s="22">
        <v>1</v>
      </c>
      <c r="I2973" s="9">
        <f>VLOOKUP('Consolidtaed Data'!$B8930,[1]Products!$A:$G,4,0)</f>
        <v>1494</v>
      </c>
      <c r="J2973" s="9">
        <f>VLOOKUP('Consolidtaed Data'!$B8930,[1]Products!$A:$G,3,0)</f>
        <v>971</v>
      </c>
      <c r="K2973" s="9">
        <f>'Consolidtaed Data'!$J8930*'Consolidtaed Data'!$H8930</f>
        <v>3885</v>
      </c>
      <c r="L2973" s="9">
        <f>'Consolidtaed Data'!$I8930*'Consolidtaed Data'!$H8930</f>
        <v>4917</v>
      </c>
      <c r="M2973" s="9">
        <f>'Consolidtaed Data'!$L8930-'Consolidtaed Data'!$K8930</f>
        <v>1521</v>
      </c>
      <c r="N2973" s="9" t="str">
        <f>VLOOKUP('Consolidtaed Data'!$C8930,[1]Locations!$A:$O,2,0)</f>
        <v>Costa Mesa</v>
      </c>
      <c r="O2973" s="9" t="str">
        <f>VLOOKUP('Consolidtaed Data'!$D8930,'[1]Sales People'!$A:$B,2,0)</f>
        <v>Larry Marshall</v>
      </c>
      <c r="P2973" s="9" t="str">
        <f>VLOOKUP('Consolidtaed Data'!$E8930,[1]Customers!$A:$B,2,0)</f>
        <v>Juan Harvey</v>
      </c>
      <c r="Q2973" s="11">
        <f>WEEKDAY('Consolidtaed Data'!$F8930)</f>
        <v>1</v>
      </c>
      <c r="R2973" s="9">
        <f>MONTH('Consolidtaed Data'!$F8930)</f>
        <v>11</v>
      </c>
      <c r="S2973" s="9" t="str">
        <f>TEXT(Table3[[#This Row],[Purchase Date]],"MMMM")</f>
        <v>August</v>
      </c>
      <c r="T2973" s="9">
        <f>YEAR('Consolidtaed Data'!$F8930)</f>
        <v>2021</v>
      </c>
    </row>
    <row r="2974" spans="1:20" x14ac:dyDescent="0.3">
      <c r="A2974" s="9" t="s">
        <v>3991</v>
      </c>
      <c r="B2974" s="9" t="s">
        <v>93</v>
      </c>
      <c r="C2974" s="9" t="s">
        <v>126</v>
      </c>
      <c r="D2974" s="9" t="s">
        <v>13</v>
      </c>
      <c r="E2974" s="9" t="s">
        <v>137</v>
      </c>
      <c r="F2974" s="10">
        <v>44048</v>
      </c>
      <c r="G2974" s="10" t="str">
        <f>VLOOKUP(Table3[[#This Row],[Product ID]],[1]Products!$A:$G,2,0)</f>
        <v>Product 71</v>
      </c>
      <c r="H2974" s="22">
        <v>1</v>
      </c>
      <c r="I2974" s="9">
        <f>VLOOKUP('Consolidtaed Data'!$B8992,[1]Products!$A:$G,4,0)</f>
        <v>217</v>
      </c>
      <c r="J2974" s="9">
        <f>VLOOKUP('Consolidtaed Data'!$B8992,[1]Products!$A:$G,3,0)</f>
        <v>171</v>
      </c>
      <c r="K2974" s="9">
        <f>'Consolidtaed Data'!$J8992*'Consolidtaed Data'!$H8992</f>
        <v>534</v>
      </c>
      <c r="L2974" s="9">
        <f>'Consolidtaed Data'!$I8992*'Consolidtaed Data'!$H8992</f>
        <v>847</v>
      </c>
      <c r="M2974" s="9">
        <f>'Consolidtaed Data'!$L8992-'Consolidtaed Data'!$K8992</f>
        <v>738</v>
      </c>
      <c r="N2974" s="9" t="str">
        <f>VLOOKUP('Consolidtaed Data'!$C8992,[1]Locations!$A:$O,2,0)</f>
        <v>Thousand Oaks</v>
      </c>
      <c r="O2974" s="9" t="str">
        <f>VLOOKUP('Consolidtaed Data'!$D8992,'[1]Sales People'!$A:$B,2,0)</f>
        <v>Carl Elliott</v>
      </c>
      <c r="P2974" s="9" t="str">
        <f>VLOOKUP('Consolidtaed Data'!$E8992,[1]Customers!$A:$B,2,0)</f>
        <v>Carlos Smith</v>
      </c>
      <c r="Q2974" s="11">
        <f>WEEKDAY('Consolidtaed Data'!$F8992)</f>
        <v>6</v>
      </c>
      <c r="R2974" s="9">
        <f>MONTH('Consolidtaed Data'!$F8992)</f>
        <v>11</v>
      </c>
      <c r="S2974" s="9" t="str">
        <f>TEXT(Table3[[#This Row],[Purchase Date]],"MMMM")</f>
        <v>August</v>
      </c>
      <c r="T2974" s="9">
        <f>YEAR('Consolidtaed Data'!$F8992)</f>
        <v>2021</v>
      </c>
    </row>
    <row r="2975" spans="1:20" x14ac:dyDescent="0.3">
      <c r="A2975" s="9" t="s">
        <v>3992</v>
      </c>
      <c r="B2975" s="9" t="s">
        <v>582</v>
      </c>
      <c r="C2975" s="9" t="s">
        <v>134</v>
      </c>
      <c r="D2975" s="9" t="s">
        <v>13</v>
      </c>
      <c r="E2975" s="9" t="s">
        <v>643</v>
      </c>
      <c r="F2975" s="10">
        <v>44048</v>
      </c>
      <c r="G2975" s="10" t="str">
        <f>VLOOKUP(Table3[[#This Row],[Product ID]],[1]Products!$A:$G,2,0)</f>
        <v>Product 58</v>
      </c>
      <c r="H2975" s="22">
        <v>1</v>
      </c>
      <c r="I2975" s="9">
        <f>VLOOKUP('Consolidtaed Data'!$B9058,[1]Products!$A:$G,4,0)</f>
        <v>136</v>
      </c>
      <c r="J2975" s="9">
        <f>VLOOKUP('Consolidtaed Data'!$B9058,[1]Products!$A:$G,3,0)</f>
        <v>72</v>
      </c>
      <c r="K2975" s="9">
        <f>'Consolidtaed Data'!$J9058*'Consolidtaed Data'!$H9058</f>
        <v>122</v>
      </c>
      <c r="L2975" s="9">
        <f>'Consolidtaed Data'!$I9058*'Consolidtaed Data'!$H9058</f>
        <v>190</v>
      </c>
      <c r="M2975" s="9">
        <f>'Consolidtaed Data'!$L9058-'Consolidtaed Data'!$K9058</f>
        <v>1200</v>
      </c>
      <c r="N2975" s="9" t="str">
        <f>VLOOKUP('Consolidtaed Data'!$C9058,[1]Locations!$A:$O,2,0)</f>
        <v>Antioch</v>
      </c>
      <c r="O2975" s="9" t="str">
        <f>VLOOKUP('Consolidtaed Data'!$D9058,'[1]Sales People'!$A:$B,2,0)</f>
        <v>Walter Cook</v>
      </c>
      <c r="P2975" s="9" t="str">
        <f>VLOOKUP('Consolidtaed Data'!$E9058,[1]Customers!$A:$B,2,0)</f>
        <v>Justin Graham</v>
      </c>
      <c r="Q2975" s="11">
        <f>WEEKDAY('Consolidtaed Data'!$F9058)</f>
        <v>3</v>
      </c>
      <c r="R2975" s="9">
        <f>MONTH('Consolidtaed Data'!$F9058)</f>
        <v>11</v>
      </c>
      <c r="S2975" s="9" t="str">
        <f>TEXT(Table3[[#This Row],[Purchase Date]],"MMMM")</f>
        <v>August</v>
      </c>
      <c r="T2975" s="9">
        <f>YEAR('Consolidtaed Data'!$F9058)</f>
        <v>2021</v>
      </c>
    </row>
    <row r="2976" spans="1:20" x14ac:dyDescent="0.3">
      <c r="A2976" s="9" t="s">
        <v>3993</v>
      </c>
      <c r="B2976" s="9" t="s">
        <v>107</v>
      </c>
      <c r="C2976" s="9" t="s">
        <v>522</v>
      </c>
      <c r="D2976" s="9" t="s">
        <v>220</v>
      </c>
      <c r="E2976" s="9" t="s">
        <v>1764</v>
      </c>
      <c r="F2976" s="10">
        <v>44048</v>
      </c>
      <c r="G2976" s="10" t="str">
        <f>VLOOKUP(Table3[[#This Row],[Product ID]],[1]Products!$A:$G,2,0)</f>
        <v>Product 52</v>
      </c>
      <c r="H2976" s="22">
        <v>1</v>
      </c>
      <c r="I2976" s="9">
        <f>VLOOKUP('Consolidtaed Data'!$B9271,[1]Products!$A:$G,4,0)</f>
        <v>1500</v>
      </c>
      <c r="J2976" s="9">
        <f>VLOOKUP('Consolidtaed Data'!$B9271,[1]Products!$A:$G,3,0)</f>
        <v>900</v>
      </c>
      <c r="K2976" s="9">
        <f>'Consolidtaed Data'!$J9271*'Consolidtaed Data'!$H9271</f>
        <v>237</v>
      </c>
      <c r="L2976" s="9">
        <f>'Consolidtaed Data'!$I9271*'Consolidtaed Data'!$H9271</f>
        <v>381</v>
      </c>
      <c r="M2976" s="9">
        <f>'Consolidtaed Data'!$L9271-'Consolidtaed Data'!$K9271</f>
        <v>656</v>
      </c>
      <c r="N2976" s="9" t="str">
        <f>VLOOKUP('Consolidtaed Data'!$C9271,[1]Locations!$A:$O,2,0)</f>
        <v>Stockton</v>
      </c>
      <c r="O2976" s="9" t="str">
        <f>VLOOKUP('Consolidtaed Data'!$D9271,'[1]Sales People'!$A:$B,2,0)</f>
        <v>Kenneth Bradley</v>
      </c>
      <c r="P2976" s="9" t="str">
        <f>VLOOKUP('Consolidtaed Data'!$E9271,[1]Customers!$A:$B,2,0)</f>
        <v>David Mendoza</v>
      </c>
      <c r="Q2976" s="11">
        <f>WEEKDAY('Consolidtaed Data'!$F9271)</f>
        <v>5</v>
      </c>
      <c r="R2976" s="9">
        <f>MONTH('Consolidtaed Data'!$F9271)</f>
        <v>12</v>
      </c>
      <c r="S2976" s="9" t="str">
        <f>TEXT(Table3[[#This Row],[Purchase Date]],"MMMM")</f>
        <v>August</v>
      </c>
      <c r="T2976" s="9">
        <f>YEAR('Consolidtaed Data'!$F9271)</f>
        <v>2021</v>
      </c>
    </row>
    <row r="2977" spans="1:20" x14ac:dyDescent="0.3">
      <c r="A2977" s="9" t="s">
        <v>3994</v>
      </c>
      <c r="B2977" s="9" t="s">
        <v>411</v>
      </c>
      <c r="C2977" s="9" t="s">
        <v>8</v>
      </c>
      <c r="D2977" s="9" t="s">
        <v>68</v>
      </c>
      <c r="E2977" s="9" t="s">
        <v>575</v>
      </c>
      <c r="F2977" s="10">
        <v>44048</v>
      </c>
      <c r="G2977" s="10" t="str">
        <f>VLOOKUP(Table3[[#This Row],[Product ID]],[1]Products!$A:$G,2,0)</f>
        <v>Product 27</v>
      </c>
      <c r="H2977" s="22">
        <v>3</v>
      </c>
      <c r="I2977" s="9">
        <f>VLOOKUP('Consolidtaed Data'!$B9614,[1]Products!$A:$G,4,0)</f>
        <v>2294</v>
      </c>
      <c r="J2977" s="9">
        <f>VLOOKUP('Consolidtaed Data'!$B9614,[1]Products!$A:$G,3,0)</f>
        <v>1399</v>
      </c>
      <c r="K2977" s="9">
        <f>'Consolidtaed Data'!$J9614*'Consolidtaed Data'!$H9614</f>
        <v>2421</v>
      </c>
      <c r="L2977" s="9">
        <f>'Consolidtaed Data'!$I9614*'Consolidtaed Data'!$H9614</f>
        <v>4401</v>
      </c>
      <c r="M2977" s="9">
        <f>'Consolidtaed Data'!$L9614-'Consolidtaed Data'!$K9614</f>
        <v>2036</v>
      </c>
      <c r="N2977" s="9" t="str">
        <f>VLOOKUP('Consolidtaed Data'!$C9614,[1]Locations!$A:$O,2,0)</f>
        <v>Temecula</v>
      </c>
      <c r="O2977" s="9" t="str">
        <f>VLOOKUP('Consolidtaed Data'!$D9614,'[1]Sales People'!$A:$B,2,0)</f>
        <v>Martin Carr</v>
      </c>
      <c r="P2977" s="9" t="str">
        <f>VLOOKUP('Consolidtaed Data'!$E9614,[1]Customers!$A:$B,2,0)</f>
        <v>Jonathan Pierce</v>
      </c>
      <c r="Q2977" s="11">
        <f>WEEKDAY('Consolidtaed Data'!$F9614)</f>
        <v>2</v>
      </c>
      <c r="R2977" s="9">
        <f>MONTH('Consolidtaed Data'!$F9614)</f>
        <v>12</v>
      </c>
      <c r="S2977" s="9" t="str">
        <f>TEXT(Table3[[#This Row],[Purchase Date]],"MMMM")</f>
        <v>August</v>
      </c>
      <c r="T2977" s="9">
        <f>YEAR('Consolidtaed Data'!$F9614)</f>
        <v>2021</v>
      </c>
    </row>
    <row r="2978" spans="1:20" x14ac:dyDescent="0.3">
      <c r="A2978" s="9" t="s">
        <v>3995</v>
      </c>
      <c r="B2978" s="9" t="s">
        <v>209</v>
      </c>
      <c r="C2978" s="9" t="s">
        <v>59</v>
      </c>
      <c r="D2978" s="9" t="s">
        <v>374</v>
      </c>
      <c r="E2978" s="9" t="s">
        <v>4517</v>
      </c>
      <c r="F2978" s="10">
        <v>44049</v>
      </c>
      <c r="G2978" s="10" t="str">
        <f>VLOOKUP(Table3[[#This Row],[Product ID]],[1]Products!$A:$G,2,0)</f>
        <v>Product 86</v>
      </c>
      <c r="H2978" s="22">
        <v>2</v>
      </c>
      <c r="I2978" s="9">
        <f>VLOOKUP('Consolidtaed Data'!$B4758,[1]Products!$A:$G,4,0)</f>
        <v>127</v>
      </c>
      <c r="J2978" s="9">
        <f>VLOOKUP('Consolidtaed Data'!$B4758,[1]Products!$A:$G,3,0)</f>
        <v>79</v>
      </c>
      <c r="K2978" s="9">
        <f>'Consolidtaed Data'!$J4758*'Consolidtaed Data'!$H4758</f>
        <v>962</v>
      </c>
      <c r="L2978" s="9">
        <f>'Consolidtaed Data'!$I4758*'Consolidtaed Data'!$H4758</f>
        <v>1414</v>
      </c>
      <c r="M2978" s="9">
        <f>'Consolidtaed Data'!$L4758-'Consolidtaed Data'!$K4758</f>
        <v>553</v>
      </c>
      <c r="N2978" s="9" t="str">
        <f>VLOOKUP('Consolidtaed Data'!$C4758,[1]Locations!$A:$O,2,0)</f>
        <v>Costa Mesa</v>
      </c>
      <c r="O2978" s="9" t="str">
        <f>VLOOKUP('Consolidtaed Data'!$D4758,'[1]Sales People'!$A:$B,2,0)</f>
        <v>Roger Robertson</v>
      </c>
      <c r="P2978" s="9" t="str">
        <f>VLOOKUP('Consolidtaed Data'!$E4758,[1]Customers!$A:$B,2,0)</f>
        <v>George Thompson</v>
      </c>
      <c r="Q2978" s="11">
        <f>WEEKDAY('Consolidtaed Data'!$F4758)</f>
        <v>3</v>
      </c>
      <c r="R2978" s="9">
        <f>MONTH('Consolidtaed Data'!$F4758)</f>
        <v>12</v>
      </c>
      <c r="S2978" s="9" t="str">
        <f>TEXT(Table3[[#This Row],[Purchase Date]],"MMMM")</f>
        <v>August</v>
      </c>
      <c r="T2978" s="9">
        <f>YEAR('Consolidtaed Data'!$F4758)</f>
        <v>2020</v>
      </c>
    </row>
    <row r="2979" spans="1:20" x14ac:dyDescent="0.3">
      <c r="A2979" s="9" t="s">
        <v>3996</v>
      </c>
      <c r="B2979" s="9" t="s">
        <v>981</v>
      </c>
      <c r="C2979" s="9" t="s">
        <v>50</v>
      </c>
      <c r="D2979" s="9" t="s">
        <v>9</v>
      </c>
      <c r="E2979" s="9" t="s">
        <v>749</v>
      </c>
      <c r="F2979" s="10">
        <v>44049</v>
      </c>
      <c r="G2979" s="10" t="str">
        <f>VLOOKUP(Table3[[#This Row],[Product ID]],[1]Products!$A:$G,2,0)</f>
        <v>Product 3</v>
      </c>
      <c r="H2979" s="22">
        <v>1</v>
      </c>
      <c r="I2979" s="9">
        <f>VLOOKUP('Consolidtaed Data'!$B5630,[1]Products!$A:$G,4,0)</f>
        <v>2091</v>
      </c>
      <c r="J2979" s="9">
        <f>VLOOKUP('Consolidtaed Data'!$B5630,[1]Products!$A:$G,3,0)</f>
        <v>1485</v>
      </c>
      <c r="K2979" s="9">
        <f>'Consolidtaed Data'!$J5630*'Consolidtaed Data'!$H5630</f>
        <v>1296</v>
      </c>
      <c r="L2979" s="9">
        <f>'Consolidtaed Data'!$I5630*'Consolidtaed Data'!$H5630</f>
        <v>1542</v>
      </c>
      <c r="M2979" s="9">
        <f>'Consolidtaed Data'!$L5630-'Consolidtaed Data'!$K5630</f>
        <v>534</v>
      </c>
      <c r="N2979" s="9" t="str">
        <f>VLOOKUP('Consolidtaed Data'!$C5630,[1]Locations!$A:$O,2,0)</f>
        <v>Daly City</v>
      </c>
      <c r="O2979" s="9" t="str">
        <f>VLOOKUP('Consolidtaed Data'!$D5630,'[1]Sales People'!$A:$B,2,0)</f>
        <v>Bobby Russell</v>
      </c>
      <c r="P2979" s="9" t="str">
        <f>VLOOKUP('Consolidtaed Data'!$E5630,[1]Customers!$A:$B,2,0)</f>
        <v>Aaron Moreno</v>
      </c>
      <c r="Q2979" s="11">
        <f>WEEKDAY('Consolidtaed Data'!$F5630)</f>
        <v>1</v>
      </c>
      <c r="R2979" s="9">
        <f>MONTH('Consolidtaed Data'!$F5630)</f>
        <v>2</v>
      </c>
      <c r="S2979" s="9" t="str">
        <f>TEXT(Table3[[#This Row],[Purchase Date]],"MMMM")</f>
        <v>August</v>
      </c>
      <c r="T2979" s="9">
        <f>YEAR('Consolidtaed Data'!$F5630)</f>
        <v>2021</v>
      </c>
    </row>
    <row r="2980" spans="1:20" x14ac:dyDescent="0.3">
      <c r="A2980" s="9" t="s">
        <v>3997</v>
      </c>
      <c r="B2980" s="9" t="s">
        <v>172</v>
      </c>
      <c r="C2980" s="9" t="s">
        <v>405</v>
      </c>
      <c r="D2980" s="9" t="s">
        <v>100</v>
      </c>
      <c r="E2980" s="9" t="s">
        <v>456</v>
      </c>
      <c r="F2980" s="10">
        <v>44049</v>
      </c>
      <c r="G2980" s="10" t="str">
        <f>VLOOKUP(Table3[[#This Row],[Product ID]],[1]Products!$A:$G,2,0)</f>
        <v>Product 4</v>
      </c>
      <c r="H2980" s="22">
        <v>2</v>
      </c>
      <c r="I2980" s="9">
        <f>VLOOKUP('Consolidtaed Data'!$B6800,[1]Products!$A:$G,4,0)</f>
        <v>637</v>
      </c>
      <c r="J2980" s="9">
        <f>VLOOKUP('Consolidtaed Data'!$B6800,[1]Products!$A:$G,3,0)</f>
        <v>389</v>
      </c>
      <c r="K2980" s="9">
        <f>'Consolidtaed Data'!$J6800*'Consolidtaed Data'!$H6800</f>
        <v>1223</v>
      </c>
      <c r="L2980" s="9">
        <f>'Consolidtaed Data'!$I6800*'Consolidtaed Data'!$H6800</f>
        <v>2005</v>
      </c>
      <c r="M2980" s="9">
        <f>'Consolidtaed Data'!$L6800-'Consolidtaed Data'!$K6800</f>
        <v>1710</v>
      </c>
      <c r="N2980" s="9" t="str">
        <f>VLOOKUP('Consolidtaed Data'!$C6800,[1]Locations!$A:$O,2,0)</f>
        <v>Stockton</v>
      </c>
      <c r="O2980" s="9" t="str">
        <f>VLOOKUP('Consolidtaed Data'!$D6800,'[1]Sales People'!$A:$B,2,0)</f>
        <v>Jimmy Young</v>
      </c>
      <c r="P2980" s="9" t="str">
        <f>VLOOKUP('Consolidtaed Data'!$E6800,[1]Customers!$A:$B,2,0)</f>
        <v>Bobby Jackson</v>
      </c>
      <c r="Q2980" s="11">
        <f>WEEKDAY('Consolidtaed Data'!$F6800)</f>
        <v>4</v>
      </c>
      <c r="R2980" s="9">
        <f>MONTH('Consolidtaed Data'!$F6800)</f>
        <v>6</v>
      </c>
      <c r="S2980" s="9" t="str">
        <f>TEXT(Table3[[#This Row],[Purchase Date]],"MMMM")</f>
        <v>August</v>
      </c>
      <c r="T2980" s="9">
        <f>YEAR('Consolidtaed Data'!$F6800)</f>
        <v>2021</v>
      </c>
    </row>
    <row r="2981" spans="1:20" x14ac:dyDescent="0.3">
      <c r="A2981" s="9" t="s">
        <v>3998</v>
      </c>
      <c r="B2981" s="9" t="s">
        <v>240</v>
      </c>
      <c r="C2981" s="9" t="s">
        <v>140</v>
      </c>
      <c r="D2981" s="9" t="s">
        <v>315</v>
      </c>
      <c r="E2981" s="9" t="s">
        <v>678</v>
      </c>
      <c r="F2981" s="10">
        <v>44049</v>
      </c>
      <c r="G2981" s="10" t="str">
        <f>VLOOKUP(Table3[[#This Row],[Product ID]],[1]Products!$A:$G,2,0)</f>
        <v>Product 70</v>
      </c>
      <c r="H2981" s="22">
        <v>1</v>
      </c>
      <c r="I2981" s="9">
        <f>VLOOKUP('Consolidtaed Data'!$B6876,[1]Products!$A:$G,4,0)</f>
        <v>1022</v>
      </c>
      <c r="J2981" s="9">
        <f>VLOOKUP('Consolidtaed Data'!$B6876,[1]Products!$A:$G,3,0)</f>
        <v>818</v>
      </c>
      <c r="K2981" s="9">
        <f>'Consolidtaed Data'!$J6876*'Consolidtaed Data'!$H6876</f>
        <v>2841</v>
      </c>
      <c r="L2981" s="9">
        <f>'Consolidtaed Data'!$I6876*'Consolidtaed Data'!$H6876</f>
        <v>4059</v>
      </c>
      <c r="M2981" s="9">
        <f>'Consolidtaed Data'!$L6876-'Consolidtaed Data'!$K6876</f>
        <v>240</v>
      </c>
      <c r="N2981" s="9" t="str">
        <f>VLOOKUP('Consolidtaed Data'!$C6876,[1]Locations!$A:$O,2,0)</f>
        <v>Jurupa Valley</v>
      </c>
      <c r="O2981" s="9" t="str">
        <f>VLOOKUP('Consolidtaed Data'!$D6876,'[1]Sales People'!$A:$B,2,0)</f>
        <v>Patrick Ruiz</v>
      </c>
      <c r="P2981" s="9" t="str">
        <f>VLOOKUP('Consolidtaed Data'!$E6876,[1]Customers!$A:$B,2,0)</f>
        <v>Adam White</v>
      </c>
      <c r="Q2981" s="11">
        <f>WEEKDAY('Consolidtaed Data'!$F6876)</f>
        <v>3</v>
      </c>
      <c r="R2981" s="9">
        <f>MONTH('Consolidtaed Data'!$F6876)</f>
        <v>6</v>
      </c>
      <c r="S2981" s="9" t="str">
        <f>TEXT(Table3[[#This Row],[Purchase Date]],"MMMM")</f>
        <v>August</v>
      </c>
      <c r="T2981" s="9">
        <f>YEAR('Consolidtaed Data'!$F6876)</f>
        <v>2021</v>
      </c>
    </row>
    <row r="2982" spans="1:20" x14ac:dyDescent="0.3">
      <c r="A2982" s="9" t="s">
        <v>3999</v>
      </c>
      <c r="B2982" s="9" t="s">
        <v>125</v>
      </c>
      <c r="C2982" s="9" t="s">
        <v>173</v>
      </c>
      <c r="D2982" s="9" t="s">
        <v>31</v>
      </c>
      <c r="E2982" s="9" t="s">
        <v>3389</v>
      </c>
      <c r="F2982" s="10">
        <v>44049</v>
      </c>
      <c r="G2982" s="10" t="str">
        <f>VLOOKUP(Table3[[#This Row],[Product ID]],[1]Products!$A:$G,2,0)</f>
        <v>Product 40</v>
      </c>
      <c r="H2982" s="22">
        <v>4</v>
      </c>
      <c r="I2982" s="9">
        <f>VLOOKUP('Consolidtaed Data'!$B7168,[1]Products!$A:$G,4,0)</f>
        <v>2091</v>
      </c>
      <c r="J2982" s="9">
        <f>VLOOKUP('Consolidtaed Data'!$B7168,[1]Products!$A:$G,3,0)</f>
        <v>1485</v>
      </c>
      <c r="K2982" s="9">
        <f>'Consolidtaed Data'!$J7168*'Consolidtaed Data'!$H7168</f>
        <v>3885</v>
      </c>
      <c r="L2982" s="9">
        <f>'Consolidtaed Data'!$I7168*'Consolidtaed Data'!$H7168</f>
        <v>4917</v>
      </c>
      <c r="M2982" s="9">
        <f>'Consolidtaed Data'!$L7168-'Consolidtaed Data'!$K7168</f>
        <v>2924</v>
      </c>
      <c r="N2982" s="9" t="str">
        <f>VLOOKUP('Consolidtaed Data'!$C7168,[1]Locations!$A:$O,2,0)</f>
        <v>Palmdale</v>
      </c>
      <c r="O2982" s="9" t="str">
        <f>VLOOKUP('Consolidtaed Data'!$D7168,'[1]Sales People'!$A:$B,2,0)</f>
        <v>Joshua Cook</v>
      </c>
      <c r="P2982" s="9" t="str">
        <f>VLOOKUP('Consolidtaed Data'!$E7168,[1]Customers!$A:$B,2,0)</f>
        <v>Kenneth Foster</v>
      </c>
      <c r="Q2982" s="11">
        <f>WEEKDAY('Consolidtaed Data'!$F7168)</f>
        <v>3</v>
      </c>
      <c r="R2982" s="9">
        <f>MONTH('Consolidtaed Data'!$F7168)</f>
        <v>6</v>
      </c>
      <c r="S2982" s="9" t="str">
        <f>TEXT(Table3[[#This Row],[Purchase Date]],"MMMM")</f>
        <v>August</v>
      </c>
      <c r="T2982" s="9">
        <f>YEAR('Consolidtaed Data'!$F7168)</f>
        <v>2021</v>
      </c>
    </row>
    <row r="2983" spans="1:20" x14ac:dyDescent="0.3">
      <c r="A2983" s="9" t="s">
        <v>4000</v>
      </c>
      <c r="B2983" s="9" t="s">
        <v>20</v>
      </c>
      <c r="C2983" s="9" t="s">
        <v>344</v>
      </c>
      <c r="D2983" s="9" t="s">
        <v>80</v>
      </c>
      <c r="E2983" s="9" t="s">
        <v>985</v>
      </c>
      <c r="F2983" s="10">
        <v>44049</v>
      </c>
      <c r="G2983" s="10" t="str">
        <f>VLOOKUP(Table3[[#This Row],[Product ID]],[1]Products!$A:$G,2,0)</f>
        <v>Product 98</v>
      </c>
      <c r="H2983" s="22">
        <v>3</v>
      </c>
      <c r="I2983" s="9">
        <f>VLOOKUP('Consolidtaed Data'!$B7799,[1]Products!$A:$G,4,0)</f>
        <v>871</v>
      </c>
      <c r="J2983" s="9">
        <f>VLOOKUP('Consolidtaed Data'!$B7799,[1]Products!$A:$G,3,0)</f>
        <v>540</v>
      </c>
      <c r="K2983" s="9">
        <f>'Consolidtaed Data'!$J7799*'Consolidtaed Data'!$H7799</f>
        <v>450</v>
      </c>
      <c r="L2983" s="9">
        <f>'Consolidtaed Data'!$I7799*'Consolidtaed Data'!$H7799</f>
        <v>818</v>
      </c>
      <c r="M2983" s="9">
        <f>'Consolidtaed Data'!$L7799-'Consolidtaed Data'!$K7799</f>
        <v>313</v>
      </c>
      <c r="N2983" s="9" t="str">
        <f>VLOOKUP('Consolidtaed Data'!$C7799,[1]Locations!$A:$O,2,0)</f>
        <v>Los Angeles</v>
      </c>
      <c r="O2983" s="9" t="str">
        <f>VLOOKUP('Consolidtaed Data'!$D7799,'[1]Sales People'!$A:$B,2,0)</f>
        <v>Brian Davis</v>
      </c>
      <c r="P2983" s="9" t="str">
        <f>VLOOKUP('Consolidtaed Data'!$E7799,[1]Customers!$A:$B,2,0)</f>
        <v>Raymond Burke</v>
      </c>
      <c r="Q2983" s="11">
        <f>WEEKDAY('Consolidtaed Data'!$F7799)</f>
        <v>1</v>
      </c>
      <c r="R2983" s="9">
        <f>MONTH('Consolidtaed Data'!$F7799)</f>
        <v>8</v>
      </c>
      <c r="S2983" s="9" t="str">
        <f>TEXT(Table3[[#This Row],[Purchase Date]],"MMMM")</f>
        <v>August</v>
      </c>
      <c r="T2983" s="9">
        <f>YEAR('Consolidtaed Data'!$F7799)</f>
        <v>2021</v>
      </c>
    </row>
    <row r="2984" spans="1:20" x14ac:dyDescent="0.3">
      <c r="A2984" s="9" t="s">
        <v>4001</v>
      </c>
      <c r="B2984" s="9" t="s">
        <v>712</v>
      </c>
      <c r="C2984" s="9" t="s">
        <v>253</v>
      </c>
      <c r="D2984" s="9" t="s">
        <v>51</v>
      </c>
      <c r="E2984" s="9" t="s">
        <v>1352</v>
      </c>
      <c r="F2984" s="10">
        <v>44049</v>
      </c>
      <c r="G2984" s="10" t="str">
        <f>VLOOKUP(Table3[[#This Row],[Product ID]],[1]Products!$A:$G,2,0)</f>
        <v>Product 32</v>
      </c>
      <c r="H2984" s="22">
        <v>1</v>
      </c>
      <c r="I2984" s="9">
        <f>VLOOKUP('Consolidtaed Data'!$B8033,[1]Products!$A:$G,4,0)</f>
        <v>203</v>
      </c>
      <c r="J2984" s="9">
        <f>VLOOKUP('Consolidtaed Data'!$B8033,[1]Products!$A:$G,3,0)</f>
        <v>154</v>
      </c>
      <c r="K2984" s="9">
        <f>'Consolidtaed Data'!$J8033*'Consolidtaed Data'!$H8033</f>
        <v>588</v>
      </c>
      <c r="L2984" s="9">
        <f>'Consolidtaed Data'!$I8033*'Consolidtaed Data'!$H8033</f>
        <v>736</v>
      </c>
      <c r="M2984" s="9">
        <f>'Consolidtaed Data'!$L8033-'Consolidtaed Data'!$K8033</f>
        <v>102</v>
      </c>
      <c r="N2984" s="9" t="str">
        <f>VLOOKUP('Consolidtaed Data'!$C8033,[1]Locations!$A:$O,2,0)</f>
        <v>Berkeley</v>
      </c>
      <c r="O2984" s="9" t="str">
        <f>VLOOKUP('Consolidtaed Data'!$D8033,'[1]Sales People'!$A:$B,2,0)</f>
        <v>Roger Robertson</v>
      </c>
      <c r="P2984" s="9" t="str">
        <f>VLOOKUP('Consolidtaed Data'!$E8033,[1]Customers!$A:$B,2,0)</f>
        <v>Gregory Simmons</v>
      </c>
      <c r="Q2984" s="11">
        <f>WEEKDAY('Consolidtaed Data'!$F8033)</f>
        <v>6</v>
      </c>
      <c r="R2984" s="9">
        <f>MONTH('Consolidtaed Data'!$F8033)</f>
        <v>9</v>
      </c>
      <c r="S2984" s="9" t="str">
        <f>TEXT(Table3[[#This Row],[Purchase Date]],"MMMM")</f>
        <v>August</v>
      </c>
      <c r="T2984" s="9">
        <f>YEAR('Consolidtaed Data'!$F8033)</f>
        <v>2021</v>
      </c>
    </row>
    <row r="2985" spans="1:20" x14ac:dyDescent="0.3">
      <c r="A2985" s="9" t="s">
        <v>4002</v>
      </c>
      <c r="B2985" s="9" t="s">
        <v>549</v>
      </c>
      <c r="C2985" s="9" t="s">
        <v>357</v>
      </c>
      <c r="D2985" s="9" t="s">
        <v>31</v>
      </c>
      <c r="E2985" s="9" t="s">
        <v>995</v>
      </c>
      <c r="F2985" s="10">
        <v>44049</v>
      </c>
      <c r="G2985" s="10" t="str">
        <f>VLOOKUP(Table3[[#This Row],[Product ID]],[1]Products!$A:$G,2,0)</f>
        <v>Product 10</v>
      </c>
      <c r="H2985" s="22">
        <v>4</v>
      </c>
      <c r="I2985" s="9">
        <f>VLOOKUP('Consolidtaed Data'!$B8514,[1]Products!$A:$G,4,0)</f>
        <v>2353</v>
      </c>
      <c r="J2985" s="9">
        <f>VLOOKUP('Consolidtaed Data'!$B8514,[1]Products!$A:$G,3,0)</f>
        <v>1788</v>
      </c>
      <c r="K2985" s="9">
        <f>'Consolidtaed Data'!$J8514*'Consolidtaed Data'!$H8514</f>
        <v>945</v>
      </c>
      <c r="L2985" s="9">
        <f>'Consolidtaed Data'!$I8514*'Consolidtaed Data'!$H8514</f>
        <v>1889</v>
      </c>
      <c r="M2985" s="9">
        <f>'Consolidtaed Data'!$L8514-'Consolidtaed Data'!$K8514</f>
        <v>1598</v>
      </c>
      <c r="N2985" s="9" t="str">
        <f>VLOOKUP('Consolidtaed Data'!$C8514,[1]Locations!$A:$O,2,0)</f>
        <v>Torrance</v>
      </c>
      <c r="O2985" s="9" t="str">
        <f>VLOOKUP('Consolidtaed Data'!$D8514,'[1]Sales People'!$A:$B,2,0)</f>
        <v>Howard Sims</v>
      </c>
      <c r="P2985" s="9" t="str">
        <f>VLOOKUP('Consolidtaed Data'!$E8514,[1]Customers!$A:$B,2,0)</f>
        <v>Roger Alexander</v>
      </c>
      <c r="Q2985" s="11">
        <f>WEEKDAY('Consolidtaed Data'!$F8514)</f>
        <v>7</v>
      </c>
      <c r="R2985" s="9">
        <f>MONTH('Consolidtaed Data'!$F8514)</f>
        <v>10</v>
      </c>
      <c r="S2985" s="9" t="str">
        <f>TEXT(Table3[[#This Row],[Purchase Date]],"MMMM")</f>
        <v>August</v>
      </c>
      <c r="T2985" s="9">
        <f>YEAR('Consolidtaed Data'!$F8514)</f>
        <v>2021</v>
      </c>
    </row>
    <row r="2986" spans="1:20" x14ac:dyDescent="0.3">
      <c r="A2986" s="9" t="s">
        <v>4003</v>
      </c>
      <c r="B2986" s="9" t="s">
        <v>742</v>
      </c>
      <c r="C2986" s="9" t="s">
        <v>196</v>
      </c>
      <c r="D2986" s="9" t="s">
        <v>206</v>
      </c>
      <c r="E2986" s="9" t="s">
        <v>461</v>
      </c>
      <c r="F2986" s="10">
        <v>44049</v>
      </c>
      <c r="G2986" s="10" t="str">
        <f>VLOOKUP(Table3[[#This Row],[Product ID]],[1]Products!$A:$G,2,0)</f>
        <v>Product 90</v>
      </c>
      <c r="H2986" s="22">
        <v>1</v>
      </c>
      <c r="I2986" s="9">
        <f>VLOOKUP('Consolidtaed Data'!$B8786,[1]Products!$A:$G,4,0)</f>
        <v>1743</v>
      </c>
      <c r="J2986" s="9">
        <f>VLOOKUP('Consolidtaed Data'!$B8786,[1]Products!$A:$G,3,0)</f>
        <v>872</v>
      </c>
      <c r="K2986" s="9">
        <f>'Consolidtaed Data'!$J8786*'Consolidtaed Data'!$H8786</f>
        <v>1044</v>
      </c>
      <c r="L2986" s="9">
        <f>'Consolidtaed Data'!$I8786*'Consolidtaed Data'!$H8786</f>
        <v>1899</v>
      </c>
      <c r="M2986" s="9">
        <f>'Consolidtaed Data'!$L8786-'Consolidtaed Data'!$K8786</f>
        <v>872</v>
      </c>
      <c r="N2986" s="9" t="str">
        <f>VLOOKUP('Consolidtaed Data'!$C8786,[1]Locations!$A:$O,2,0)</f>
        <v>Oakland</v>
      </c>
      <c r="O2986" s="9" t="str">
        <f>VLOOKUP('Consolidtaed Data'!$D8786,'[1]Sales People'!$A:$B,2,0)</f>
        <v>Howard Gardner</v>
      </c>
      <c r="P2986" s="9" t="str">
        <f>VLOOKUP('Consolidtaed Data'!$E8786,[1]Customers!$A:$B,2,0)</f>
        <v>Henry Cox</v>
      </c>
      <c r="Q2986" s="11">
        <f>WEEKDAY('Consolidtaed Data'!$F8786)</f>
        <v>7</v>
      </c>
      <c r="R2986" s="9">
        <f>MONTH('Consolidtaed Data'!$F8786)</f>
        <v>10</v>
      </c>
      <c r="S2986" s="9" t="str">
        <f>TEXT(Table3[[#This Row],[Purchase Date]],"MMMM")</f>
        <v>August</v>
      </c>
      <c r="T2986" s="9">
        <f>YEAR('Consolidtaed Data'!$F8786)</f>
        <v>2021</v>
      </c>
    </row>
    <row r="2987" spans="1:20" x14ac:dyDescent="0.3">
      <c r="A2987" s="9" t="s">
        <v>4004</v>
      </c>
      <c r="B2987" s="9" t="s">
        <v>41</v>
      </c>
      <c r="C2987" s="9" t="s">
        <v>439</v>
      </c>
      <c r="D2987" s="9" t="s">
        <v>315</v>
      </c>
      <c r="E2987" s="9" t="s">
        <v>267</v>
      </c>
      <c r="F2987" s="10">
        <v>44049</v>
      </c>
      <c r="G2987" s="10" t="str">
        <f>VLOOKUP(Table3[[#This Row],[Product ID]],[1]Products!$A:$G,2,0)</f>
        <v>Product 11</v>
      </c>
      <c r="H2987" s="22">
        <v>1</v>
      </c>
      <c r="I2987" s="9">
        <f>VLOOKUP('Consolidtaed Data'!$B8977,[1]Products!$A:$G,4,0)</f>
        <v>2141</v>
      </c>
      <c r="J2987" s="9">
        <f>VLOOKUP('Consolidtaed Data'!$B8977,[1]Products!$A:$G,3,0)</f>
        <v>1777</v>
      </c>
      <c r="K2987" s="9">
        <f>'Consolidtaed Data'!$J8977*'Consolidtaed Data'!$H8977</f>
        <v>1251</v>
      </c>
      <c r="L2987" s="9">
        <f>'Consolidtaed Data'!$I8977*'Consolidtaed Data'!$H8977</f>
        <v>1526</v>
      </c>
      <c r="M2987" s="9">
        <f>'Consolidtaed Data'!$L8977-'Consolidtaed Data'!$K8977</f>
        <v>128</v>
      </c>
      <c r="N2987" s="9" t="str">
        <f>VLOOKUP('Consolidtaed Data'!$C8977,[1]Locations!$A:$O,2,0)</f>
        <v>Los Angeles</v>
      </c>
      <c r="O2987" s="9" t="str">
        <f>VLOOKUP('Consolidtaed Data'!$D8977,'[1]Sales People'!$A:$B,2,0)</f>
        <v>Kevin Butler</v>
      </c>
      <c r="P2987" s="9" t="str">
        <f>VLOOKUP('Consolidtaed Data'!$E8977,[1]Customers!$A:$B,2,0)</f>
        <v>Alan Thomas</v>
      </c>
      <c r="Q2987" s="11">
        <f>WEEKDAY('Consolidtaed Data'!$F8977)</f>
        <v>5</v>
      </c>
      <c r="R2987" s="9">
        <f>MONTH('Consolidtaed Data'!$F8977)</f>
        <v>11</v>
      </c>
      <c r="S2987" s="9" t="str">
        <f>TEXT(Table3[[#This Row],[Purchase Date]],"MMMM")</f>
        <v>August</v>
      </c>
      <c r="T2987" s="9">
        <f>YEAR('Consolidtaed Data'!$F8977)</f>
        <v>2021</v>
      </c>
    </row>
    <row r="2988" spans="1:20" x14ac:dyDescent="0.3">
      <c r="A2988" s="9" t="s">
        <v>4005</v>
      </c>
      <c r="B2988" s="9" t="s">
        <v>238</v>
      </c>
      <c r="C2988" s="9" t="s">
        <v>412</v>
      </c>
      <c r="D2988" s="9" t="s">
        <v>56</v>
      </c>
      <c r="E2988" s="9" t="s">
        <v>290</v>
      </c>
      <c r="F2988" s="10">
        <v>44050</v>
      </c>
      <c r="G2988" s="10" t="str">
        <f>VLOOKUP(Table3[[#This Row],[Product ID]],[1]Products!$A:$G,2,0)</f>
        <v>Product 49</v>
      </c>
      <c r="H2988" s="22">
        <v>3</v>
      </c>
      <c r="I2988" s="9">
        <f>VLOOKUP('Consolidtaed Data'!$B4742,[1]Products!$A:$G,4,0)</f>
        <v>112</v>
      </c>
      <c r="J2988" s="9">
        <f>VLOOKUP('Consolidtaed Data'!$B4742,[1]Products!$A:$G,3,0)</f>
        <v>90</v>
      </c>
      <c r="K2988" s="9">
        <f>'Consolidtaed Data'!$J4742*'Consolidtaed Data'!$H4742</f>
        <v>1556</v>
      </c>
      <c r="L2988" s="9">
        <f>'Consolidtaed Data'!$I4742*'Consolidtaed Data'!$H4742</f>
        <v>2548</v>
      </c>
      <c r="M2988" s="9">
        <f>'Consolidtaed Data'!$L4742-'Consolidtaed Data'!$K4742</f>
        <v>280</v>
      </c>
      <c r="N2988" s="9" t="str">
        <f>VLOOKUP('Consolidtaed Data'!$C4742,[1]Locations!$A:$O,2,0)</f>
        <v>San Diego</v>
      </c>
      <c r="O2988" s="9" t="str">
        <f>VLOOKUP('Consolidtaed Data'!$D4742,'[1]Sales People'!$A:$B,2,0)</f>
        <v>Andrew Bowman</v>
      </c>
      <c r="P2988" s="9" t="str">
        <f>VLOOKUP('Consolidtaed Data'!$E4742,[1]Customers!$A:$B,2,0)</f>
        <v>Carl Martin</v>
      </c>
      <c r="Q2988" s="11">
        <f>WEEKDAY('Consolidtaed Data'!$F4742)</f>
        <v>2</v>
      </c>
      <c r="R2988" s="9">
        <f>MONTH('Consolidtaed Data'!$F4742)</f>
        <v>12</v>
      </c>
      <c r="S2988" s="9" t="str">
        <f>TEXT(Table3[[#This Row],[Purchase Date]],"MMMM")</f>
        <v>August</v>
      </c>
      <c r="T2988" s="9">
        <f>YEAR('Consolidtaed Data'!$F4742)</f>
        <v>2020</v>
      </c>
    </row>
    <row r="2989" spans="1:20" x14ac:dyDescent="0.3">
      <c r="A2989" s="9" t="s">
        <v>4006</v>
      </c>
      <c r="B2989" s="9" t="s">
        <v>15</v>
      </c>
      <c r="C2989" s="9" t="s">
        <v>173</v>
      </c>
      <c r="D2989" s="9" t="s">
        <v>22</v>
      </c>
      <c r="E2989" s="9" t="s">
        <v>803</v>
      </c>
      <c r="F2989" s="10">
        <v>44050</v>
      </c>
      <c r="G2989" s="10" t="str">
        <f>VLOOKUP(Table3[[#This Row],[Product ID]],[1]Products!$A:$G,2,0)</f>
        <v>Product 38</v>
      </c>
      <c r="H2989" s="22">
        <v>1</v>
      </c>
      <c r="I2989" s="9">
        <f>VLOOKUP('Consolidtaed Data'!$B4953,[1]Products!$A:$G,4,0)</f>
        <v>1367</v>
      </c>
      <c r="J2989" s="9">
        <f>VLOOKUP('Consolidtaed Data'!$B4953,[1]Products!$A:$G,3,0)</f>
        <v>984</v>
      </c>
      <c r="K2989" s="9">
        <f>'Consolidtaed Data'!$J4953*'Consolidtaed Data'!$H4953</f>
        <v>540</v>
      </c>
      <c r="L2989" s="9">
        <f>'Consolidtaed Data'!$I4953*'Consolidtaed Data'!$H4953</f>
        <v>871</v>
      </c>
      <c r="M2989" s="9">
        <f>'Consolidtaed Data'!$L4953-'Consolidtaed Data'!$K4953</f>
        <v>1710</v>
      </c>
      <c r="N2989" s="9" t="str">
        <f>VLOOKUP('Consolidtaed Data'!$C4953,[1]Locations!$A:$O,2,0)</f>
        <v>Santa Maria</v>
      </c>
      <c r="O2989" s="9" t="str">
        <f>VLOOKUP('Consolidtaed Data'!$D4953,'[1]Sales People'!$A:$B,2,0)</f>
        <v>Howard Sims</v>
      </c>
      <c r="P2989" s="9" t="str">
        <f>VLOOKUP('Consolidtaed Data'!$E4953,[1]Customers!$A:$B,2,0)</f>
        <v>Jeffrey Sanders</v>
      </c>
      <c r="Q2989" s="11">
        <f>WEEKDAY('Consolidtaed Data'!$F4953)</f>
        <v>4</v>
      </c>
      <c r="R2989" s="9">
        <f>MONTH('Consolidtaed Data'!$F4953)</f>
        <v>12</v>
      </c>
      <c r="S2989" s="9" t="str">
        <f>TEXT(Table3[[#This Row],[Purchase Date]],"MMMM")</f>
        <v>August</v>
      </c>
      <c r="T2989" s="9">
        <f>YEAR('Consolidtaed Data'!$F4953)</f>
        <v>2020</v>
      </c>
    </row>
    <row r="2990" spans="1:20" x14ac:dyDescent="0.3">
      <c r="A2990" s="9" t="s">
        <v>4007</v>
      </c>
      <c r="B2990" s="9" t="s">
        <v>136</v>
      </c>
      <c r="C2990" s="9" t="s">
        <v>405</v>
      </c>
      <c r="D2990" s="9" t="s">
        <v>131</v>
      </c>
      <c r="E2990" s="9" t="s">
        <v>1934</v>
      </c>
      <c r="F2990" s="10">
        <v>44050</v>
      </c>
      <c r="G2990" s="10" t="str">
        <f>VLOOKUP(Table3[[#This Row],[Product ID]],[1]Products!$A:$G,2,0)</f>
        <v>Product 2</v>
      </c>
      <c r="H2990" s="22">
        <v>1</v>
      </c>
      <c r="I2990" s="9">
        <f>VLOOKUP('Consolidtaed Data'!$B4994,[1]Products!$A:$G,4,0)</f>
        <v>1826</v>
      </c>
      <c r="J2990" s="9">
        <f>VLOOKUP('Consolidtaed Data'!$B4994,[1]Products!$A:$G,3,0)</f>
        <v>1443</v>
      </c>
      <c r="K2990" s="9">
        <f>'Consolidtaed Data'!$J4994*'Consolidtaed Data'!$H4994</f>
        <v>1397</v>
      </c>
      <c r="L2990" s="9">
        <f>'Consolidtaed Data'!$I4994*'Consolidtaed Data'!$H4994</f>
        <v>1967</v>
      </c>
      <c r="M2990" s="9">
        <f>'Consolidtaed Data'!$L4994-'Consolidtaed Data'!$K4994</f>
        <v>117</v>
      </c>
      <c r="N2990" s="9" t="str">
        <f>VLOOKUP('Consolidtaed Data'!$C4994,[1]Locations!$A:$O,2,0)</f>
        <v>Sunnyvale</v>
      </c>
      <c r="O2990" s="9" t="str">
        <f>VLOOKUP('Consolidtaed Data'!$D4994,'[1]Sales People'!$A:$B,2,0)</f>
        <v>Roger Ramos</v>
      </c>
      <c r="P2990" s="9" t="str">
        <f>VLOOKUP('Consolidtaed Data'!$E4994,[1]Customers!$A:$B,2,0)</f>
        <v>Keith Robinson</v>
      </c>
      <c r="Q2990" s="11">
        <f>WEEKDAY('Consolidtaed Data'!$F4994)</f>
        <v>7</v>
      </c>
      <c r="R2990" s="9">
        <f>MONTH('Consolidtaed Data'!$F4994)</f>
        <v>1</v>
      </c>
      <c r="S2990" s="9" t="str">
        <f>TEXT(Table3[[#This Row],[Purchase Date]],"MMMM")</f>
        <v>August</v>
      </c>
      <c r="T2990" s="9">
        <f>YEAR('Consolidtaed Data'!$F4994)</f>
        <v>2021</v>
      </c>
    </row>
    <row r="2991" spans="1:20" x14ac:dyDescent="0.3">
      <c r="A2991" s="9" t="s">
        <v>4008</v>
      </c>
      <c r="B2991" s="9" t="s">
        <v>336</v>
      </c>
      <c r="C2991" s="9" t="s">
        <v>231</v>
      </c>
      <c r="D2991" s="9" t="s">
        <v>326</v>
      </c>
      <c r="E2991" s="9" t="s">
        <v>387</v>
      </c>
      <c r="F2991" s="10">
        <v>44050</v>
      </c>
      <c r="G2991" s="10" t="str">
        <f>VLOOKUP(Table3[[#This Row],[Product ID]],[1]Products!$A:$G,2,0)</f>
        <v>Product 78</v>
      </c>
      <c r="H2991" s="22">
        <v>1</v>
      </c>
      <c r="I2991" s="9">
        <f>VLOOKUP('Consolidtaed Data'!$B5683,[1]Products!$A:$G,4,0)</f>
        <v>2005</v>
      </c>
      <c r="J2991" s="9">
        <f>VLOOKUP('Consolidtaed Data'!$B5683,[1]Products!$A:$G,3,0)</f>
        <v>1223</v>
      </c>
      <c r="K2991" s="9">
        <f>'Consolidtaed Data'!$J5683*'Consolidtaed Data'!$H5683</f>
        <v>1942</v>
      </c>
      <c r="L2991" s="9">
        <f>'Consolidtaed Data'!$I5683*'Consolidtaed Data'!$H5683</f>
        <v>3596</v>
      </c>
      <c r="M2991" s="9">
        <f>'Consolidtaed Data'!$L5683-'Consolidtaed Data'!$K5683</f>
        <v>752</v>
      </c>
      <c r="N2991" s="9" t="str">
        <f>VLOOKUP('Consolidtaed Data'!$C5683,[1]Locations!$A:$O,2,0)</f>
        <v>Long Beach</v>
      </c>
      <c r="O2991" s="9" t="str">
        <f>VLOOKUP('Consolidtaed Data'!$D5683,'[1]Sales People'!$A:$B,2,0)</f>
        <v>Ernest Wheeler</v>
      </c>
      <c r="P2991" s="9" t="str">
        <f>VLOOKUP('Consolidtaed Data'!$E5683,[1]Customers!$A:$B,2,0)</f>
        <v>Wayne Rodriguez</v>
      </c>
      <c r="Q2991" s="11">
        <f>WEEKDAY('Consolidtaed Data'!$F5683)</f>
        <v>4</v>
      </c>
      <c r="R2991" s="9">
        <f>MONTH('Consolidtaed Data'!$F5683)</f>
        <v>2</v>
      </c>
      <c r="S2991" s="9" t="str">
        <f>TEXT(Table3[[#This Row],[Purchase Date]],"MMMM")</f>
        <v>August</v>
      </c>
      <c r="T2991" s="9">
        <f>YEAR('Consolidtaed Data'!$F5683)</f>
        <v>2021</v>
      </c>
    </row>
    <row r="2992" spans="1:20" x14ac:dyDescent="0.3">
      <c r="A2992" s="9" t="s">
        <v>4009</v>
      </c>
      <c r="B2992" s="9" t="s">
        <v>168</v>
      </c>
      <c r="C2992" s="9" t="s">
        <v>16</v>
      </c>
      <c r="D2992" s="9" t="s">
        <v>46</v>
      </c>
      <c r="E2992" s="9" t="s">
        <v>1190</v>
      </c>
      <c r="F2992" s="10">
        <v>44050</v>
      </c>
      <c r="G2992" s="10" t="str">
        <f>VLOOKUP(Table3[[#This Row],[Product ID]],[1]Products!$A:$G,2,0)</f>
        <v>Product 26</v>
      </c>
      <c r="H2992" s="22">
        <v>3</v>
      </c>
      <c r="I2992" s="9">
        <f>VLOOKUP('Consolidtaed Data'!$B5920,[1]Products!$A:$G,4,0)</f>
        <v>2091</v>
      </c>
      <c r="J2992" s="9">
        <f>VLOOKUP('Consolidtaed Data'!$B5920,[1]Products!$A:$G,3,0)</f>
        <v>1485</v>
      </c>
      <c r="K2992" s="9">
        <f>'Consolidtaed Data'!$J5920*'Consolidtaed Data'!$H5920</f>
        <v>1777</v>
      </c>
      <c r="L2992" s="9">
        <f>'Consolidtaed Data'!$I5920*'Consolidtaed Data'!$H5920</f>
        <v>2141</v>
      </c>
      <c r="M2992" s="9">
        <f>'Consolidtaed Data'!$L5920-'Consolidtaed Data'!$K5920</f>
        <v>192</v>
      </c>
      <c r="N2992" s="9" t="str">
        <f>VLOOKUP('Consolidtaed Data'!$C5920,[1]Locations!$A:$O,2,0)</f>
        <v>Garden Grove</v>
      </c>
      <c r="O2992" s="9" t="str">
        <f>VLOOKUP('Consolidtaed Data'!$D5920,'[1]Sales People'!$A:$B,2,0)</f>
        <v>Roger Ramos</v>
      </c>
      <c r="P2992" s="9" t="str">
        <f>VLOOKUP('Consolidtaed Data'!$E5920,[1]Customers!$A:$B,2,0)</f>
        <v>Douglas Diaz</v>
      </c>
      <c r="Q2992" s="11">
        <f>WEEKDAY('Consolidtaed Data'!$F5920)</f>
        <v>5</v>
      </c>
      <c r="R2992" s="9">
        <f>MONTH('Consolidtaed Data'!$F5920)</f>
        <v>3</v>
      </c>
      <c r="S2992" s="9" t="str">
        <f>TEXT(Table3[[#This Row],[Purchase Date]],"MMMM")</f>
        <v>August</v>
      </c>
      <c r="T2992" s="9">
        <f>YEAR('Consolidtaed Data'!$F5920)</f>
        <v>2021</v>
      </c>
    </row>
    <row r="2993" spans="1:20" x14ac:dyDescent="0.3">
      <c r="A2993" s="9" t="s">
        <v>4010</v>
      </c>
      <c r="B2993" s="9" t="s">
        <v>139</v>
      </c>
      <c r="C2993" s="9" t="s">
        <v>223</v>
      </c>
      <c r="D2993" s="9" t="s">
        <v>105</v>
      </c>
      <c r="E2993" s="9" t="s">
        <v>14</v>
      </c>
      <c r="F2993" s="10">
        <v>44050</v>
      </c>
      <c r="G2993" s="10" t="str">
        <f>VLOOKUP(Table3[[#This Row],[Product ID]],[1]Products!$A:$G,2,0)</f>
        <v>Product 13</v>
      </c>
      <c r="H2993" s="22">
        <v>1</v>
      </c>
      <c r="I2993" s="9">
        <f>VLOOKUP('Consolidtaed Data'!$B7309,[1]Products!$A:$G,4,0)</f>
        <v>1743</v>
      </c>
      <c r="J2993" s="9">
        <f>VLOOKUP('Consolidtaed Data'!$B7309,[1]Products!$A:$G,3,0)</f>
        <v>872</v>
      </c>
      <c r="K2993" s="9">
        <f>'Consolidtaed Data'!$J7309*'Consolidtaed Data'!$H7309</f>
        <v>732</v>
      </c>
      <c r="L2993" s="9">
        <f>'Consolidtaed Data'!$I7309*'Consolidtaed Data'!$H7309</f>
        <v>1077</v>
      </c>
      <c r="M2993" s="9">
        <f>'Consolidtaed Data'!$L7309-'Consolidtaed Data'!$K7309</f>
        <v>1341</v>
      </c>
      <c r="N2993" s="9" t="str">
        <f>VLOOKUP('Consolidtaed Data'!$C7309,[1]Locations!$A:$O,2,0)</f>
        <v>Norwalk</v>
      </c>
      <c r="O2993" s="9" t="str">
        <f>VLOOKUP('Consolidtaed Data'!$D7309,'[1]Sales People'!$A:$B,2,0)</f>
        <v>Joshua Taylor</v>
      </c>
      <c r="P2993" s="9" t="str">
        <f>VLOOKUP('Consolidtaed Data'!$E7309,[1]Customers!$A:$B,2,0)</f>
        <v>Steven Hayes</v>
      </c>
      <c r="Q2993" s="11">
        <f>WEEKDAY('Consolidtaed Data'!$F7309)</f>
        <v>5</v>
      </c>
      <c r="R2993" s="9">
        <f>MONTH('Consolidtaed Data'!$F7309)</f>
        <v>7</v>
      </c>
      <c r="S2993" s="9" t="str">
        <f>TEXT(Table3[[#This Row],[Purchase Date]],"MMMM")</f>
        <v>August</v>
      </c>
      <c r="T2993" s="9">
        <f>YEAR('Consolidtaed Data'!$F7309)</f>
        <v>2021</v>
      </c>
    </row>
    <row r="2994" spans="1:20" x14ac:dyDescent="0.3">
      <c r="A2994" s="9" t="s">
        <v>4011</v>
      </c>
      <c r="B2994" s="9" t="s">
        <v>200</v>
      </c>
      <c r="C2994" s="9" t="s">
        <v>178</v>
      </c>
      <c r="D2994" s="9" t="s">
        <v>127</v>
      </c>
      <c r="E2994" s="9" t="s">
        <v>713</v>
      </c>
      <c r="F2994" s="10">
        <v>44050</v>
      </c>
      <c r="G2994" s="10" t="str">
        <f>VLOOKUP(Table3[[#This Row],[Product ID]],[1]Products!$A:$G,2,0)</f>
        <v>Product 23</v>
      </c>
      <c r="H2994" s="22">
        <v>1</v>
      </c>
      <c r="I2994" s="9">
        <f>VLOOKUP('Consolidtaed Data'!$B8761,[1]Products!$A:$G,4,0)</f>
        <v>817</v>
      </c>
      <c r="J2994" s="9">
        <f>VLOOKUP('Consolidtaed Data'!$B8761,[1]Products!$A:$G,3,0)</f>
        <v>409</v>
      </c>
      <c r="K2994" s="9">
        <f>'Consolidtaed Data'!$J8761*'Consolidtaed Data'!$H8761</f>
        <v>971</v>
      </c>
      <c r="L2994" s="9">
        <f>'Consolidtaed Data'!$I8761*'Consolidtaed Data'!$H8761</f>
        <v>1798</v>
      </c>
      <c r="M2994" s="9">
        <f>'Consolidtaed Data'!$L8761-'Consolidtaed Data'!$K8761</f>
        <v>198</v>
      </c>
      <c r="N2994" s="9" t="str">
        <f>VLOOKUP('Consolidtaed Data'!$C8761,[1]Locations!$A:$O,2,0)</f>
        <v>Huntington Beach</v>
      </c>
      <c r="O2994" s="9" t="str">
        <f>VLOOKUP('Consolidtaed Data'!$D8761,'[1]Sales People'!$A:$B,2,0)</f>
        <v>Roger Robertson</v>
      </c>
      <c r="P2994" s="9" t="str">
        <f>VLOOKUP('Consolidtaed Data'!$E8761,[1]Customers!$A:$B,2,0)</f>
        <v>Jimmy Andrews</v>
      </c>
      <c r="Q2994" s="11">
        <f>WEEKDAY('Consolidtaed Data'!$F8761)</f>
        <v>5</v>
      </c>
      <c r="R2994" s="9">
        <f>MONTH('Consolidtaed Data'!$F8761)</f>
        <v>10</v>
      </c>
      <c r="S2994" s="9" t="str">
        <f>TEXT(Table3[[#This Row],[Purchase Date]],"MMMM")</f>
        <v>August</v>
      </c>
      <c r="T2994" s="9">
        <f>YEAR('Consolidtaed Data'!$F8761)</f>
        <v>2021</v>
      </c>
    </row>
    <row r="2995" spans="1:20" x14ac:dyDescent="0.3">
      <c r="A2995" s="9" t="s">
        <v>4012</v>
      </c>
      <c r="B2995" s="9" t="s">
        <v>582</v>
      </c>
      <c r="C2995" s="9" t="s">
        <v>394</v>
      </c>
      <c r="D2995" s="9" t="s">
        <v>31</v>
      </c>
      <c r="E2995" s="9" t="s">
        <v>942</v>
      </c>
      <c r="F2995" s="10">
        <v>44050</v>
      </c>
      <c r="G2995" s="10" t="str">
        <f>VLOOKUP(Table3[[#This Row],[Product ID]],[1]Products!$A:$G,2,0)</f>
        <v>Product 58</v>
      </c>
      <c r="H2995" s="22">
        <v>2</v>
      </c>
      <c r="I2995" s="9">
        <f>VLOOKUP('Consolidtaed Data'!$B8791,[1]Products!$A:$G,4,0)</f>
        <v>2141</v>
      </c>
      <c r="J2995" s="9">
        <f>VLOOKUP('Consolidtaed Data'!$B8791,[1]Products!$A:$G,3,0)</f>
        <v>1777</v>
      </c>
      <c r="K2995" s="9">
        <f>'Consolidtaed Data'!$J8791*'Consolidtaed Data'!$H8791</f>
        <v>387</v>
      </c>
      <c r="L2995" s="9">
        <f>'Consolidtaed Data'!$I8791*'Consolidtaed Data'!$H8791</f>
        <v>667</v>
      </c>
      <c r="M2995" s="9">
        <f>'Consolidtaed Data'!$L8791-'Consolidtaed Data'!$K8791</f>
        <v>982</v>
      </c>
      <c r="N2995" s="9" t="str">
        <f>VLOOKUP('Consolidtaed Data'!$C8791,[1]Locations!$A:$O,2,0)</f>
        <v>San Mateo</v>
      </c>
      <c r="O2995" s="9" t="str">
        <f>VLOOKUP('Consolidtaed Data'!$D8791,'[1]Sales People'!$A:$B,2,0)</f>
        <v>Patrick Ruiz</v>
      </c>
      <c r="P2995" s="9" t="str">
        <f>VLOOKUP('Consolidtaed Data'!$E8791,[1]Customers!$A:$B,2,0)</f>
        <v>Kevin Willis</v>
      </c>
      <c r="Q2995" s="11">
        <f>WEEKDAY('Consolidtaed Data'!$F8791)</f>
        <v>7</v>
      </c>
      <c r="R2995" s="9">
        <f>MONTH('Consolidtaed Data'!$F8791)</f>
        <v>10</v>
      </c>
      <c r="S2995" s="9" t="str">
        <f>TEXT(Table3[[#This Row],[Purchase Date]],"MMMM")</f>
        <v>August</v>
      </c>
      <c r="T2995" s="9">
        <f>YEAR('Consolidtaed Data'!$F8791)</f>
        <v>2021</v>
      </c>
    </row>
    <row r="2996" spans="1:20" x14ac:dyDescent="0.3">
      <c r="A2996" s="9" t="s">
        <v>4013</v>
      </c>
      <c r="B2996" s="9" t="s">
        <v>164</v>
      </c>
      <c r="C2996" s="9" t="s">
        <v>394</v>
      </c>
      <c r="D2996" s="9" t="s">
        <v>315</v>
      </c>
      <c r="E2996" s="9" t="s">
        <v>1896</v>
      </c>
      <c r="F2996" s="10">
        <v>44050</v>
      </c>
      <c r="G2996" s="10" t="str">
        <f>VLOOKUP(Table3[[#This Row],[Product ID]],[1]Products!$A:$G,2,0)</f>
        <v>Product 69</v>
      </c>
      <c r="H2996" s="22">
        <v>3</v>
      </c>
      <c r="I2996" s="9">
        <f>VLOOKUP('Consolidtaed Data'!$B8825,[1]Products!$A:$G,4,0)</f>
        <v>2391</v>
      </c>
      <c r="J2996" s="9">
        <f>VLOOKUP('Consolidtaed Data'!$B8825,[1]Products!$A:$G,3,0)</f>
        <v>1291</v>
      </c>
      <c r="K2996" s="9">
        <f>'Consolidtaed Data'!$J8825*'Consolidtaed Data'!$H8825</f>
        <v>732</v>
      </c>
      <c r="L2996" s="9">
        <f>'Consolidtaed Data'!$I8825*'Consolidtaed Data'!$H8825</f>
        <v>1077</v>
      </c>
      <c r="M2996" s="9">
        <f>'Consolidtaed Data'!$L8825-'Consolidtaed Data'!$K8825</f>
        <v>44</v>
      </c>
      <c r="N2996" s="9" t="str">
        <f>VLOOKUP('Consolidtaed Data'!$C8825,[1]Locations!$A:$O,2,0)</f>
        <v>Vallejo</v>
      </c>
      <c r="O2996" s="9" t="str">
        <f>VLOOKUP('Consolidtaed Data'!$D8825,'[1]Sales People'!$A:$B,2,0)</f>
        <v>Martin Perry</v>
      </c>
      <c r="P2996" s="9" t="str">
        <f>VLOOKUP('Consolidtaed Data'!$E8825,[1]Customers!$A:$B,2,0)</f>
        <v>Bobby Murray</v>
      </c>
      <c r="Q2996" s="11">
        <f>WEEKDAY('Consolidtaed Data'!$F8825)</f>
        <v>2</v>
      </c>
      <c r="R2996" s="9">
        <f>MONTH('Consolidtaed Data'!$F8825)</f>
        <v>11</v>
      </c>
      <c r="S2996" s="9" t="str">
        <f>TEXT(Table3[[#This Row],[Purchase Date]],"MMMM")</f>
        <v>August</v>
      </c>
      <c r="T2996" s="9">
        <f>YEAR('Consolidtaed Data'!$F8825)</f>
        <v>2021</v>
      </c>
    </row>
    <row r="2997" spans="1:20" x14ac:dyDescent="0.3">
      <c r="A2997" s="9" t="s">
        <v>4014</v>
      </c>
      <c r="B2997" s="9" t="s">
        <v>397</v>
      </c>
      <c r="C2997" s="9" t="s">
        <v>439</v>
      </c>
      <c r="D2997" s="9" t="s">
        <v>374</v>
      </c>
      <c r="E2997" s="9" t="s">
        <v>1287</v>
      </c>
      <c r="F2997" s="10">
        <v>44050</v>
      </c>
      <c r="G2997" s="10" t="str">
        <f>VLOOKUP(Table3[[#This Row],[Product ID]],[1]Products!$A:$G,2,0)</f>
        <v>Product 20</v>
      </c>
      <c r="H2997" s="22">
        <v>4</v>
      </c>
      <c r="I2997" s="9">
        <f>VLOOKUP('Consolidtaed Data'!$B9199,[1]Products!$A:$G,4,0)</f>
        <v>913</v>
      </c>
      <c r="J2997" s="9">
        <f>VLOOKUP('Consolidtaed Data'!$B9199,[1]Products!$A:$G,3,0)</f>
        <v>584</v>
      </c>
      <c r="K2997" s="9">
        <f>'Consolidtaed Data'!$J9199*'Consolidtaed Data'!$H9199</f>
        <v>2380</v>
      </c>
      <c r="L2997" s="9">
        <f>'Consolidtaed Data'!$I9199*'Consolidtaed Data'!$H9199</f>
        <v>3132</v>
      </c>
      <c r="M2997" s="9">
        <f>'Consolidtaed Data'!$L9199-'Consolidtaed Data'!$K9199</f>
        <v>95</v>
      </c>
      <c r="N2997" s="9" t="str">
        <f>VLOOKUP('Consolidtaed Data'!$C9199,[1]Locations!$A:$O,2,0)</f>
        <v>Costa Mesa</v>
      </c>
      <c r="O2997" s="9" t="str">
        <f>VLOOKUP('Consolidtaed Data'!$D9199,'[1]Sales People'!$A:$B,2,0)</f>
        <v>Clarence Fox</v>
      </c>
      <c r="P2997" s="9" t="str">
        <f>VLOOKUP('Consolidtaed Data'!$E9199,[1]Customers!$A:$B,2,0)</f>
        <v>Douglas Franklin</v>
      </c>
      <c r="Q2997" s="11">
        <f>WEEKDAY('Consolidtaed Data'!$F9199)</f>
        <v>7</v>
      </c>
      <c r="R2997" s="9">
        <f>MONTH('Consolidtaed Data'!$F9199)</f>
        <v>11</v>
      </c>
      <c r="S2997" s="9" t="str">
        <f>TEXT(Table3[[#This Row],[Purchase Date]],"MMMM")</f>
        <v>August</v>
      </c>
      <c r="T2997" s="9">
        <f>YEAR('Consolidtaed Data'!$F9199)</f>
        <v>2021</v>
      </c>
    </row>
    <row r="2998" spans="1:20" x14ac:dyDescent="0.3">
      <c r="A2998" s="9" t="s">
        <v>4015</v>
      </c>
      <c r="B2998" s="9" t="s">
        <v>806</v>
      </c>
      <c r="C2998" s="9" t="s">
        <v>34</v>
      </c>
      <c r="D2998" s="9" t="s">
        <v>402</v>
      </c>
      <c r="E2998" s="9" t="s">
        <v>2617</v>
      </c>
      <c r="F2998" s="10">
        <v>44051</v>
      </c>
      <c r="G2998" s="10" t="str">
        <f>VLOOKUP(Table3[[#This Row],[Product ID]],[1]Products!$A:$G,2,0)</f>
        <v>Product 72</v>
      </c>
      <c r="H2998" s="22">
        <v>1</v>
      </c>
      <c r="I2998" s="9">
        <f>VLOOKUP('Consolidtaed Data'!$B4919,[1]Products!$A:$G,4,0)</f>
        <v>2283</v>
      </c>
      <c r="J2998" s="9">
        <f>VLOOKUP('Consolidtaed Data'!$B4919,[1]Products!$A:$G,3,0)</f>
        <v>1484</v>
      </c>
      <c r="K2998" s="9">
        <f>'Consolidtaed Data'!$J4919*'Consolidtaed Data'!$H4919</f>
        <v>1220</v>
      </c>
      <c r="L2998" s="9">
        <f>'Consolidtaed Data'!$I4919*'Consolidtaed Data'!$H4919</f>
        <v>1671</v>
      </c>
      <c r="M2998" s="9">
        <f>'Consolidtaed Data'!$L4919-'Consolidtaed Data'!$K4919</f>
        <v>2397</v>
      </c>
      <c r="N2998" s="9" t="str">
        <f>VLOOKUP('Consolidtaed Data'!$C4919,[1]Locations!$A:$O,2,0)</f>
        <v>Garden Grove</v>
      </c>
      <c r="O2998" s="9" t="str">
        <f>VLOOKUP('Consolidtaed Data'!$D4919,'[1]Sales People'!$A:$B,2,0)</f>
        <v>Brian Thomas</v>
      </c>
      <c r="P2998" s="9" t="str">
        <f>VLOOKUP('Consolidtaed Data'!$E4919,[1]Customers!$A:$B,2,0)</f>
        <v>Shawn Reynolds</v>
      </c>
      <c r="Q2998" s="11">
        <f>WEEKDAY('Consolidtaed Data'!$F4919)</f>
        <v>2</v>
      </c>
      <c r="R2998" s="9">
        <f>MONTH('Consolidtaed Data'!$F4919)</f>
        <v>12</v>
      </c>
      <c r="S2998" s="9" t="str">
        <f>TEXT(Table3[[#This Row],[Purchase Date]],"MMMM")</f>
        <v>August</v>
      </c>
      <c r="T2998" s="9">
        <f>YEAR('Consolidtaed Data'!$F4919)</f>
        <v>2020</v>
      </c>
    </row>
    <row r="2999" spans="1:20" x14ac:dyDescent="0.3">
      <c r="A2999" s="9" t="s">
        <v>4016</v>
      </c>
      <c r="B2999" s="9" t="s">
        <v>225</v>
      </c>
      <c r="C2999" s="9" t="s">
        <v>178</v>
      </c>
      <c r="D2999" s="9" t="s">
        <v>235</v>
      </c>
      <c r="E2999" s="9" t="s">
        <v>1607</v>
      </c>
      <c r="F2999" s="10">
        <v>44051</v>
      </c>
      <c r="G2999" s="10" t="str">
        <f>VLOOKUP(Table3[[#This Row],[Product ID]],[1]Products!$A:$G,2,0)</f>
        <v>Product 24</v>
      </c>
      <c r="H2999" s="22">
        <v>3</v>
      </c>
      <c r="I2999" s="9">
        <f>VLOOKUP('Consolidtaed Data'!$B4936,[1]Products!$A:$G,4,0)</f>
        <v>2141</v>
      </c>
      <c r="J2999" s="9">
        <f>VLOOKUP('Consolidtaed Data'!$B4936,[1]Products!$A:$G,3,0)</f>
        <v>1777</v>
      </c>
      <c r="K2999" s="9">
        <f>'Consolidtaed Data'!$J4936*'Consolidtaed Data'!$H4936</f>
        <v>984</v>
      </c>
      <c r="L2999" s="9">
        <f>'Consolidtaed Data'!$I4936*'Consolidtaed Data'!$H4936</f>
        <v>1367</v>
      </c>
      <c r="M2999" s="9">
        <f>'Consolidtaed Data'!$L4936-'Consolidtaed Data'!$K4936</f>
        <v>64</v>
      </c>
      <c r="N2999" s="9" t="str">
        <f>VLOOKUP('Consolidtaed Data'!$C4936,[1]Locations!$A:$O,2,0)</f>
        <v>Clovis</v>
      </c>
      <c r="O2999" s="9" t="str">
        <f>VLOOKUP('Consolidtaed Data'!$D4936,'[1]Sales People'!$A:$B,2,0)</f>
        <v>Walter Cook</v>
      </c>
      <c r="P2999" s="9" t="str">
        <f>VLOOKUP('Consolidtaed Data'!$E4936,[1]Customers!$A:$B,2,0)</f>
        <v>Brian Rice</v>
      </c>
      <c r="Q2999" s="11">
        <f>WEEKDAY('Consolidtaed Data'!$F4936)</f>
        <v>3</v>
      </c>
      <c r="R2999" s="9">
        <f>MONTH('Consolidtaed Data'!$F4936)</f>
        <v>12</v>
      </c>
      <c r="S2999" s="9" t="str">
        <f>TEXT(Table3[[#This Row],[Purchase Date]],"MMMM")</f>
        <v>August</v>
      </c>
      <c r="T2999" s="9">
        <f>YEAR('Consolidtaed Data'!$F4936)</f>
        <v>2020</v>
      </c>
    </row>
    <row r="3000" spans="1:20" x14ac:dyDescent="0.3">
      <c r="A3000" s="9" t="s">
        <v>4017</v>
      </c>
      <c r="B3000" s="9" t="s">
        <v>151</v>
      </c>
      <c r="C3000" s="9" t="s">
        <v>201</v>
      </c>
      <c r="D3000" s="9" t="s">
        <v>241</v>
      </c>
      <c r="E3000" s="9" t="s">
        <v>2584</v>
      </c>
      <c r="F3000" s="10">
        <v>44051</v>
      </c>
      <c r="G3000" s="10" t="str">
        <f>VLOOKUP(Table3[[#This Row],[Product ID]],[1]Products!$A:$G,2,0)</f>
        <v>Product 94</v>
      </c>
      <c r="H3000" s="22">
        <v>1</v>
      </c>
      <c r="I3000" s="9">
        <f>VLOOKUP('Consolidtaed Data'!$B5423,[1]Products!$A:$G,4,0)</f>
        <v>1635</v>
      </c>
      <c r="J3000" s="9">
        <f>VLOOKUP('Consolidtaed Data'!$B5423,[1]Products!$A:$G,3,0)</f>
        <v>1046</v>
      </c>
      <c r="K3000" s="9">
        <f>'Consolidtaed Data'!$J5423*'Consolidtaed Data'!$H5423</f>
        <v>1752</v>
      </c>
      <c r="L3000" s="9">
        <f>'Consolidtaed Data'!$I5423*'Consolidtaed Data'!$H5423</f>
        <v>2739</v>
      </c>
      <c r="M3000" s="9">
        <f>'Consolidtaed Data'!$L5423-'Consolidtaed Data'!$K5423</f>
        <v>364</v>
      </c>
      <c r="N3000" s="9" t="str">
        <f>VLOOKUP('Consolidtaed Data'!$C5423,[1]Locations!$A:$O,2,0)</f>
        <v>Elk Grove</v>
      </c>
      <c r="O3000" s="9" t="str">
        <f>VLOOKUP('Consolidtaed Data'!$D5423,'[1]Sales People'!$A:$B,2,0)</f>
        <v>Martin Carr</v>
      </c>
      <c r="P3000" s="9" t="str">
        <f>VLOOKUP('Consolidtaed Data'!$E5423,[1]Customers!$A:$B,2,0)</f>
        <v>Alan Sims</v>
      </c>
      <c r="Q3000" s="11">
        <f>WEEKDAY('Consolidtaed Data'!$F5423)</f>
        <v>6</v>
      </c>
      <c r="R3000" s="9">
        <f>MONTH('Consolidtaed Data'!$F5423)</f>
        <v>2</v>
      </c>
      <c r="S3000" s="9" t="str">
        <f>TEXT(Table3[[#This Row],[Purchase Date]],"MMMM")</f>
        <v>August</v>
      </c>
      <c r="T3000" s="9">
        <f>YEAR('Consolidtaed Data'!$F5423)</f>
        <v>2021</v>
      </c>
    </row>
    <row r="3001" spans="1:20" x14ac:dyDescent="0.3">
      <c r="A3001" s="9" t="s">
        <v>4018</v>
      </c>
      <c r="B3001" s="9" t="s">
        <v>526</v>
      </c>
      <c r="C3001" s="9" t="s">
        <v>186</v>
      </c>
      <c r="D3001" s="9" t="s">
        <v>153</v>
      </c>
      <c r="E3001" s="9" t="s">
        <v>1734</v>
      </c>
      <c r="F3001" s="10">
        <v>44051</v>
      </c>
      <c r="G3001" s="10" t="str">
        <f>VLOOKUP(Table3[[#This Row],[Product ID]],[1]Products!$A:$G,2,0)</f>
        <v>Product 14</v>
      </c>
      <c r="H3001" s="22">
        <v>1</v>
      </c>
      <c r="I3001" s="9">
        <f>VLOOKUP('Consolidtaed Data'!$B5441,[1]Products!$A:$G,4,0)</f>
        <v>2283</v>
      </c>
      <c r="J3001" s="9">
        <f>VLOOKUP('Consolidtaed Data'!$B5441,[1]Products!$A:$G,3,0)</f>
        <v>1484</v>
      </c>
      <c r="K3001" s="9">
        <f>'Consolidtaed Data'!$J5441*'Consolidtaed Data'!$H5441</f>
        <v>648</v>
      </c>
      <c r="L3001" s="9">
        <f>'Consolidtaed Data'!$I5441*'Consolidtaed Data'!$H5441</f>
        <v>771</v>
      </c>
      <c r="M3001" s="9">
        <f>'Consolidtaed Data'!$L5441-'Consolidtaed Data'!$K5441</f>
        <v>1056</v>
      </c>
      <c r="N3001" s="9" t="str">
        <f>VLOOKUP('Consolidtaed Data'!$C5441,[1]Locations!$A:$O,2,0)</f>
        <v>Lancaster</v>
      </c>
      <c r="O3001" s="9" t="str">
        <f>VLOOKUP('Consolidtaed Data'!$D5441,'[1]Sales People'!$A:$B,2,0)</f>
        <v>Ryan Welch</v>
      </c>
      <c r="P3001" s="9" t="str">
        <f>VLOOKUP('Consolidtaed Data'!$E5441,[1]Customers!$A:$B,2,0)</f>
        <v>Sean Kelly</v>
      </c>
      <c r="Q3001" s="11">
        <f>WEEKDAY('Consolidtaed Data'!$F5441)</f>
        <v>7</v>
      </c>
      <c r="R3001" s="9">
        <f>MONTH('Consolidtaed Data'!$F5441)</f>
        <v>2</v>
      </c>
      <c r="S3001" s="9" t="str">
        <f>TEXT(Table3[[#This Row],[Purchase Date]],"MMMM")</f>
        <v>August</v>
      </c>
      <c r="T3001" s="9">
        <f>YEAR('Consolidtaed Data'!$F5441)</f>
        <v>2021</v>
      </c>
    </row>
    <row r="3002" spans="1:20" x14ac:dyDescent="0.3">
      <c r="A3002" s="9" t="s">
        <v>4019</v>
      </c>
      <c r="B3002" s="9" t="s">
        <v>148</v>
      </c>
      <c r="C3002" s="9" t="s">
        <v>42</v>
      </c>
      <c r="D3002" s="9" t="s">
        <v>315</v>
      </c>
      <c r="E3002" s="9" t="s">
        <v>1601</v>
      </c>
      <c r="F3002" s="10">
        <v>44051</v>
      </c>
      <c r="G3002" s="10" t="str">
        <f>VLOOKUP(Table3[[#This Row],[Product ID]],[1]Products!$A:$G,2,0)</f>
        <v>Product 16</v>
      </c>
      <c r="H3002" s="22">
        <v>2</v>
      </c>
      <c r="I3002" s="9">
        <f>VLOOKUP('Consolidtaed Data'!$B5827,[1]Products!$A:$G,4,0)</f>
        <v>561</v>
      </c>
      <c r="J3002" s="9">
        <f>VLOOKUP('Consolidtaed Data'!$B5827,[1]Products!$A:$G,3,0)</f>
        <v>421</v>
      </c>
      <c r="K3002" s="9">
        <f>'Consolidtaed Data'!$J5827*'Consolidtaed Data'!$H5827</f>
        <v>288</v>
      </c>
      <c r="L3002" s="9">
        <f>'Consolidtaed Data'!$I5827*'Consolidtaed Data'!$H5827</f>
        <v>544</v>
      </c>
      <c r="M3002" s="9">
        <f>'Consolidtaed Data'!$L5827-'Consolidtaed Data'!$K5827</f>
        <v>1106</v>
      </c>
      <c r="N3002" s="9" t="str">
        <f>VLOOKUP('Consolidtaed Data'!$C5827,[1]Locations!$A:$O,2,0)</f>
        <v>Victorville</v>
      </c>
      <c r="O3002" s="9" t="str">
        <f>VLOOKUP('Consolidtaed Data'!$D5827,'[1]Sales People'!$A:$B,2,0)</f>
        <v>Christopher Tucker</v>
      </c>
      <c r="P3002" s="9" t="str">
        <f>VLOOKUP('Consolidtaed Data'!$E5827,[1]Customers!$A:$B,2,0)</f>
        <v>Henry Kelley</v>
      </c>
      <c r="Q3002" s="11">
        <f>WEEKDAY('Consolidtaed Data'!$F5827)</f>
        <v>6</v>
      </c>
      <c r="R3002" s="9">
        <f>MONTH('Consolidtaed Data'!$F5827)</f>
        <v>3</v>
      </c>
      <c r="S3002" s="9" t="str">
        <f>TEXT(Table3[[#This Row],[Purchase Date]],"MMMM")</f>
        <v>August</v>
      </c>
      <c r="T3002" s="9">
        <f>YEAR('Consolidtaed Data'!$F5827)</f>
        <v>2021</v>
      </c>
    </row>
    <row r="3003" spans="1:20" x14ac:dyDescent="0.3">
      <c r="A3003" s="9" t="s">
        <v>4020</v>
      </c>
      <c r="B3003" s="9" t="s">
        <v>284</v>
      </c>
      <c r="C3003" s="9" t="s">
        <v>21</v>
      </c>
      <c r="D3003" s="9" t="s">
        <v>31</v>
      </c>
      <c r="E3003" s="9" t="s">
        <v>2120</v>
      </c>
      <c r="F3003" s="10">
        <v>44051</v>
      </c>
      <c r="G3003" s="10" t="str">
        <f>VLOOKUP(Table3[[#This Row],[Product ID]],[1]Products!$A:$G,2,0)</f>
        <v>Product 96</v>
      </c>
      <c r="H3003" s="22">
        <v>1</v>
      </c>
      <c r="I3003" s="9">
        <f>VLOOKUP('Consolidtaed Data'!$B5903,[1]Products!$A:$G,4,0)</f>
        <v>1967</v>
      </c>
      <c r="J3003" s="9">
        <f>VLOOKUP('Consolidtaed Data'!$B5903,[1]Products!$A:$G,3,0)</f>
        <v>1397</v>
      </c>
      <c r="K3003" s="9">
        <f>'Consolidtaed Data'!$J5903*'Consolidtaed Data'!$H5903</f>
        <v>1190</v>
      </c>
      <c r="L3003" s="9">
        <f>'Consolidtaed Data'!$I5903*'Consolidtaed Data'!$H5903</f>
        <v>1566</v>
      </c>
      <c r="M3003" s="9">
        <f>'Consolidtaed Data'!$L5903-'Consolidtaed Data'!$K5903</f>
        <v>267</v>
      </c>
      <c r="N3003" s="9" t="str">
        <f>VLOOKUP('Consolidtaed Data'!$C5903,[1]Locations!$A:$O,2,0)</f>
        <v>Fairfield</v>
      </c>
      <c r="O3003" s="9" t="str">
        <f>VLOOKUP('Consolidtaed Data'!$D5903,'[1]Sales People'!$A:$B,2,0)</f>
        <v>Ryan Welch</v>
      </c>
      <c r="P3003" s="9" t="str">
        <f>VLOOKUP('Consolidtaed Data'!$E5903,[1]Customers!$A:$B,2,0)</f>
        <v>Bruce King</v>
      </c>
      <c r="Q3003" s="11">
        <f>WEEKDAY('Consolidtaed Data'!$F5903)</f>
        <v>4</v>
      </c>
      <c r="R3003" s="9">
        <f>MONTH('Consolidtaed Data'!$F5903)</f>
        <v>3</v>
      </c>
      <c r="S3003" s="9" t="str">
        <f>TEXT(Table3[[#This Row],[Purchase Date]],"MMMM")</f>
        <v>August</v>
      </c>
      <c r="T3003" s="9">
        <f>YEAR('Consolidtaed Data'!$F5903)</f>
        <v>2021</v>
      </c>
    </row>
    <row r="3004" spans="1:20" x14ac:dyDescent="0.3">
      <c r="A3004" s="9" t="s">
        <v>4021</v>
      </c>
      <c r="B3004" s="9" t="s">
        <v>188</v>
      </c>
      <c r="C3004" s="9" t="s">
        <v>122</v>
      </c>
      <c r="D3004" s="9" t="s">
        <v>127</v>
      </c>
      <c r="E3004" s="9" t="s">
        <v>565</v>
      </c>
      <c r="F3004" s="10">
        <v>44051</v>
      </c>
      <c r="G3004" s="10" t="str">
        <f>VLOOKUP(Table3[[#This Row],[Product ID]],[1]Products!$A:$G,2,0)</f>
        <v>Product 63</v>
      </c>
      <c r="H3004" s="22">
        <v>1</v>
      </c>
      <c r="I3004" s="9">
        <f>VLOOKUP('Consolidtaed Data'!$B6233,[1]Products!$A:$G,4,0)</f>
        <v>504</v>
      </c>
      <c r="J3004" s="9">
        <f>VLOOKUP('Consolidtaed Data'!$B6233,[1]Products!$A:$G,3,0)</f>
        <v>408</v>
      </c>
      <c r="K3004" s="9">
        <f>'Consolidtaed Data'!$J6233*'Consolidtaed Data'!$H6233</f>
        <v>683</v>
      </c>
      <c r="L3004" s="9">
        <f>'Consolidtaed Data'!$I6233*'Consolidtaed Data'!$H6233</f>
        <v>1178</v>
      </c>
      <c r="M3004" s="9">
        <f>'Consolidtaed Data'!$L6233-'Consolidtaed Data'!$K6233</f>
        <v>137</v>
      </c>
      <c r="N3004" s="9" t="str">
        <f>VLOOKUP('Consolidtaed Data'!$C6233,[1]Locations!$A:$O,2,0)</f>
        <v>Fullerton</v>
      </c>
      <c r="O3004" s="9" t="str">
        <f>VLOOKUP('Consolidtaed Data'!$D6233,'[1]Sales People'!$A:$B,2,0)</f>
        <v>Roger Robertson</v>
      </c>
      <c r="P3004" s="9" t="str">
        <f>VLOOKUP('Consolidtaed Data'!$E6233,[1]Customers!$A:$B,2,0)</f>
        <v>Jonathan Moreno</v>
      </c>
      <c r="Q3004" s="11">
        <f>WEEKDAY('Consolidtaed Data'!$F6233)</f>
        <v>2</v>
      </c>
      <c r="R3004" s="9">
        <f>MONTH('Consolidtaed Data'!$F6233)</f>
        <v>4</v>
      </c>
      <c r="S3004" s="9" t="str">
        <f>TEXT(Table3[[#This Row],[Purchase Date]],"MMMM")</f>
        <v>August</v>
      </c>
      <c r="T3004" s="9">
        <f>YEAR('Consolidtaed Data'!$F6233)</f>
        <v>2021</v>
      </c>
    </row>
    <row r="3005" spans="1:20" x14ac:dyDescent="0.3">
      <c r="A3005" s="9" t="s">
        <v>4022</v>
      </c>
      <c r="B3005" s="9" t="s">
        <v>240</v>
      </c>
      <c r="C3005" s="9" t="s">
        <v>205</v>
      </c>
      <c r="D3005" s="9" t="s">
        <v>229</v>
      </c>
      <c r="E3005" s="9" t="s">
        <v>1293</v>
      </c>
      <c r="F3005" s="10">
        <v>44051</v>
      </c>
      <c r="G3005" s="10" t="str">
        <f>VLOOKUP(Table3[[#This Row],[Product ID]],[1]Products!$A:$G,2,0)</f>
        <v>Product 70</v>
      </c>
      <c r="H3005" s="22">
        <v>4</v>
      </c>
      <c r="I3005" s="9">
        <f>VLOOKUP('Consolidtaed Data'!$B6621,[1]Products!$A:$G,4,0)</f>
        <v>1826</v>
      </c>
      <c r="J3005" s="9">
        <f>VLOOKUP('Consolidtaed Data'!$B6621,[1]Products!$A:$G,3,0)</f>
        <v>1443</v>
      </c>
      <c r="K3005" s="9">
        <f>'Consolidtaed Data'!$J6621*'Consolidtaed Data'!$H6621</f>
        <v>3036</v>
      </c>
      <c r="L3005" s="9">
        <f>'Consolidtaed Data'!$I6621*'Consolidtaed Data'!$H6621</f>
        <v>4820</v>
      </c>
      <c r="M3005" s="9">
        <f>'Consolidtaed Data'!$L6621-'Consolidtaed Data'!$K6621</f>
        <v>565</v>
      </c>
      <c r="N3005" s="9" t="str">
        <f>VLOOKUP('Consolidtaed Data'!$C6621,[1]Locations!$A:$O,2,0)</f>
        <v>Santa Rosa</v>
      </c>
      <c r="O3005" s="9" t="str">
        <f>VLOOKUP('Consolidtaed Data'!$D6621,'[1]Sales People'!$A:$B,2,0)</f>
        <v>Carl Elliott</v>
      </c>
      <c r="P3005" s="9" t="str">
        <f>VLOOKUP('Consolidtaed Data'!$E6621,[1]Customers!$A:$B,2,0)</f>
        <v>Peter Meyer</v>
      </c>
      <c r="Q3005" s="11">
        <f>WEEKDAY('Consolidtaed Data'!$F6621)</f>
        <v>4</v>
      </c>
      <c r="R3005" s="9">
        <f>MONTH('Consolidtaed Data'!$F6621)</f>
        <v>5</v>
      </c>
      <c r="S3005" s="9" t="str">
        <f>TEXT(Table3[[#This Row],[Purchase Date]],"MMMM")</f>
        <v>August</v>
      </c>
      <c r="T3005" s="9">
        <f>YEAR('Consolidtaed Data'!$F6621)</f>
        <v>2021</v>
      </c>
    </row>
    <row r="3006" spans="1:20" x14ac:dyDescent="0.3">
      <c r="A3006" s="9" t="s">
        <v>4023</v>
      </c>
      <c r="B3006" s="9" t="s">
        <v>531</v>
      </c>
      <c r="C3006" s="9" t="s">
        <v>564</v>
      </c>
      <c r="D3006" s="9" t="s">
        <v>51</v>
      </c>
      <c r="E3006" s="9" t="s">
        <v>1720</v>
      </c>
      <c r="F3006" s="10">
        <v>44051</v>
      </c>
      <c r="G3006" s="10" t="str">
        <f>VLOOKUP(Table3[[#This Row],[Product ID]],[1]Products!$A:$G,2,0)</f>
        <v>Product 62</v>
      </c>
      <c r="H3006" s="22">
        <v>1</v>
      </c>
      <c r="I3006" s="9">
        <f>VLOOKUP('Consolidtaed Data'!$B6622,[1]Products!$A:$G,4,0)</f>
        <v>1972</v>
      </c>
      <c r="J3006" s="9">
        <f>VLOOKUP('Consolidtaed Data'!$B6622,[1]Products!$A:$G,3,0)</f>
        <v>1321</v>
      </c>
      <c r="K3006" s="9">
        <f>'Consolidtaed Data'!$J6622*'Consolidtaed Data'!$H6622</f>
        <v>947</v>
      </c>
      <c r="L3006" s="9">
        <f>'Consolidtaed Data'!$I6622*'Consolidtaed Data'!$H6622</f>
        <v>1353</v>
      </c>
      <c r="M3006" s="9">
        <f>'Consolidtaed Data'!$L6622-'Consolidtaed Data'!$K6622</f>
        <v>267</v>
      </c>
      <c r="N3006" s="9" t="str">
        <f>VLOOKUP('Consolidtaed Data'!$C6622,[1]Locations!$A:$O,2,0)</f>
        <v>Costa Mesa</v>
      </c>
      <c r="O3006" s="9" t="str">
        <f>VLOOKUP('Consolidtaed Data'!$D6622,'[1]Sales People'!$A:$B,2,0)</f>
        <v>Ronald Reed</v>
      </c>
      <c r="P3006" s="9" t="str">
        <f>VLOOKUP('Consolidtaed Data'!$E6622,[1]Customers!$A:$B,2,0)</f>
        <v>Fred Russell</v>
      </c>
      <c r="Q3006" s="11">
        <f>WEEKDAY('Consolidtaed Data'!$F6622)</f>
        <v>4</v>
      </c>
      <c r="R3006" s="9">
        <f>MONTH('Consolidtaed Data'!$F6622)</f>
        <v>5</v>
      </c>
      <c r="S3006" s="9" t="str">
        <f>TEXT(Table3[[#This Row],[Purchase Date]],"MMMM")</f>
        <v>August</v>
      </c>
      <c r="T3006" s="9">
        <f>YEAR('Consolidtaed Data'!$F6622)</f>
        <v>2021</v>
      </c>
    </row>
    <row r="3007" spans="1:20" x14ac:dyDescent="0.3">
      <c r="A3007" s="9" t="s">
        <v>4024</v>
      </c>
      <c r="B3007" s="9" t="s">
        <v>244</v>
      </c>
      <c r="C3007" s="9" t="s">
        <v>152</v>
      </c>
      <c r="D3007" s="9" t="s">
        <v>127</v>
      </c>
      <c r="E3007" s="9" t="s">
        <v>358</v>
      </c>
      <c r="F3007" s="10">
        <v>44051</v>
      </c>
      <c r="G3007" s="10" t="str">
        <f>VLOOKUP(Table3[[#This Row],[Product ID]],[1]Products!$A:$G,2,0)</f>
        <v>Product 76</v>
      </c>
      <c r="H3007" s="22">
        <v>4</v>
      </c>
      <c r="I3007" s="9">
        <f>VLOOKUP('Consolidtaed Data'!$B6953,[1]Products!$A:$G,4,0)</f>
        <v>35</v>
      </c>
      <c r="J3007" s="9">
        <f>VLOOKUP('Consolidtaed Data'!$B6953,[1]Products!$A:$G,3,0)</f>
        <v>22</v>
      </c>
      <c r="K3007" s="9">
        <f>'Consolidtaed Data'!$J6953*'Consolidtaed Data'!$H6953</f>
        <v>2610</v>
      </c>
      <c r="L3007" s="9">
        <f>'Consolidtaed Data'!$I6953*'Consolidtaed Data'!$H6953</f>
        <v>3624</v>
      </c>
      <c r="M3007" s="9">
        <f>'Consolidtaed Data'!$L6953-'Consolidtaed Data'!$K6953</f>
        <v>348</v>
      </c>
      <c r="N3007" s="9" t="str">
        <f>VLOOKUP('Consolidtaed Data'!$C6953,[1]Locations!$A:$O,2,0)</f>
        <v>Pomona</v>
      </c>
      <c r="O3007" s="9" t="str">
        <f>VLOOKUP('Consolidtaed Data'!$D6953,'[1]Sales People'!$A:$B,2,0)</f>
        <v>Ernest Wagner</v>
      </c>
      <c r="P3007" s="9" t="str">
        <f>VLOOKUP('Consolidtaed Data'!$E6953,[1]Customers!$A:$B,2,0)</f>
        <v>Adam Bailey</v>
      </c>
      <c r="Q3007" s="11">
        <f>WEEKDAY('Consolidtaed Data'!$F6953)</f>
        <v>1</v>
      </c>
      <c r="R3007" s="9">
        <f>MONTH('Consolidtaed Data'!$F6953)</f>
        <v>6</v>
      </c>
      <c r="S3007" s="9" t="str">
        <f>TEXT(Table3[[#This Row],[Purchase Date]],"MMMM")</f>
        <v>August</v>
      </c>
      <c r="T3007" s="9">
        <f>YEAR('Consolidtaed Data'!$F6953)</f>
        <v>2021</v>
      </c>
    </row>
    <row r="3008" spans="1:20" x14ac:dyDescent="0.3">
      <c r="A3008" s="9" t="s">
        <v>4025</v>
      </c>
      <c r="B3008" s="9" t="s">
        <v>213</v>
      </c>
      <c r="C3008" s="9" t="s">
        <v>331</v>
      </c>
      <c r="D3008" s="9" t="s">
        <v>246</v>
      </c>
      <c r="E3008" s="9" t="s">
        <v>1216</v>
      </c>
      <c r="F3008" s="10">
        <v>44051</v>
      </c>
      <c r="G3008" s="10" t="str">
        <f>VLOOKUP(Table3[[#This Row],[Product ID]],[1]Products!$A:$G,2,0)</f>
        <v>Product 68</v>
      </c>
      <c r="H3008" s="22">
        <v>4</v>
      </c>
      <c r="I3008" s="9">
        <f>VLOOKUP('Consolidtaed Data'!$B8512,[1]Products!$A:$G,4,0)</f>
        <v>1783</v>
      </c>
      <c r="J3008" s="9">
        <f>VLOOKUP('Consolidtaed Data'!$B8512,[1]Products!$A:$G,3,0)</f>
        <v>1230</v>
      </c>
      <c r="K3008" s="9">
        <f>'Consolidtaed Data'!$J8512*'Consolidtaed Data'!$H8512</f>
        <v>420</v>
      </c>
      <c r="L3008" s="9">
        <f>'Consolidtaed Data'!$I8512*'Consolidtaed Data'!$H8512</f>
        <v>584</v>
      </c>
      <c r="M3008" s="9">
        <f>'Consolidtaed Data'!$L8512-'Consolidtaed Data'!$K8512</f>
        <v>383</v>
      </c>
      <c r="N3008" s="9" t="str">
        <f>VLOOKUP('Consolidtaed Data'!$C8512,[1]Locations!$A:$O,2,0)</f>
        <v>Victorville</v>
      </c>
      <c r="O3008" s="9" t="str">
        <f>VLOOKUP('Consolidtaed Data'!$D8512,'[1]Sales People'!$A:$B,2,0)</f>
        <v>Brian Hansen</v>
      </c>
      <c r="P3008" s="9" t="str">
        <f>VLOOKUP('Consolidtaed Data'!$E8512,[1]Customers!$A:$B,2,0)</f>
        <v>Jerry Green</v>
      </c>
      <c r="Q3008" s="11">
        <f>WEEKDAY('Consolidtaed Data'!$F8512)</f>
        <v>7</v>
      </c>
      <c r="R3008" s="9">
        <f>MONTH('Consolidtaed Data'!$F8512)</f>
        <v>10</v>
      </c>
      <c r="S3008" s="9" t="str">
        <f>TEXT(Table3[[#This Row],[Purchase Date]],"MMMM")</f>
        <v>August</v>
      </c>
      <c r="T3008" s="9">
        <f>YEAR('Consolidtaed Data'!$F8512)</f>
        <v>2021</v>
      </c>
    </row>
    <row r="3009" spans="1:20" x14ac:dyDescent="0.3">
      <c r="A3009" s="9" t="s">
        <v>4026</v>
      </c>
      <c r="B3009" s="9" t="s">
        <v>185</v>
      </c>
      <c r="C3009" s="9" t="s">
        <v>16</v>
      </c>
      <c r="D3009" s="9" t="s">
        <v>315</v>
      </c>
      <c r="E3009" s="9" t="s">
        <v>175</v>
      </c>
      <c r="F3009" s="10">
        <v>44051</v>
      </c>
      <c r="G3009" s="10" t="str">
        <f>VLOOKUP(Table3[[#This Row],[Product ID]],[1]Products!$A:$G,2,0)</f>
        <v>Product 65</v>
      </c>
      <c r="H3009" s="22">
        <v>1</v>
      </c>
      <c r="I3009" s="9">
        <f>VLOOKUP('Consolidtaed Data'!$B8562,[1]Products!$A:$G,4,0)</f>
        <v>1119</v>
      </c>
      <c r="J3009" s="9">
        <f>VLOOKUP('Consolidtaed Data'!$B8562,[1]Products!$A:$G,3,0)</f>
        <v>683</v>
      </c>
      <c r="K3009" s="9">
        <f>'Consolidtaed Data'!$J8562*'Consolidtaed Data'!$H8562</f>
        <v>683</v>
      </c>
      <c r="L3009" s="9">
        <f>'Consolidtaed Data'!$I8562*'Consolidtaed Data'!$H8562</f>
        <v>1119</v>
      </c>
      <c r="M3009" s="9">
        <f>'Consolidtaed Data'!$L8562-'Consolidtaed Data'!$K8562</f>
        <v>2212</v>
      </c>
      <c r="N3009" s="9" t="str">
        <f>VLOOKUP('Consolidtaed Data'!$C8562,[1]Locations!$A:$O,2,0)</f>
        <v>Los Angeles</v>
      </c>
      <c r="O3009" s="9" t="str">
        <f>VLOOKUP('Consolidtaed Data'!$D8562,'[1]Sales People'!$A:$B,2,0)</f>
        <v>Jerry Perry</v>
      </c>
      <c r="P3009" s="9" t="str">
        <f>VLOOKUP('Consolidtaed Data'!$E8562,[1]Customers!$A:$B,2,0)</f>
        <v>Gregory Jackson</v>
      </c>
      <c r="Q3009" s="11">
        <f>WEEKDAY('Consolidtaed Data'!$F8562)</f>
        <v>3</v>
      </c>
      <c r="R3009" s="9">
        <f>MONTH('Consolidtaed Data'!$F8562)</f>
        <v>10</v>
      </c>
      <c r="S3009" s="9" t="str">
        <f>TEXT(Table3[[#This Row],[Purchase Date]],"MMMM")</f>
        <v>August</v>
      </c>
      <c r="T3009" s="9">
        <f>YEAR('Consolidtaed Data'!$F8562)</f>
        <v>2021</v>
      </c>
    </row>
    <row r="3010" spans="1:20" x14ac:dyDescent="0.3">
      <c r="A3010" s="9" t="s">
        <v>4027</v>
      </c>
      <c r="B3010" s="9" t="s">
        <v>168</v>
      </c>
      <c r="C3010" s="9" t="s">
        <v>295</v>
      </c>
      <c r="D3010" s="9" t="s">
        <v>315</v>
      </c>
      <c r="E3010" s="9" t="s">
        <v>440</v>
      </c>
      <c r="F3010" s="10">
        <v>44051</v>
      </c>
      <c r="G3010" s="10" t="str">
        <f>VLOOKUP(Table3[[#This Row],[Product ID]],[1]Products!$A:$G,2,0)</f>
        <v>Product 26</v>
      </c>
      <c r="H3010" s="22">
        <v>1</v>
      </c>
      <c r="I3010" s="9">
        <f>VLOOKUP('Consolidtaed Data'!$B8817,[1]Products!$A:$G,4,0)</f>
        <v>2294</v>
      </c>
      <c r="J3010" s="9">
        <f>VLOOKUP('Consolidtaed Data'!$B8817,[1]Products!$A:$G,3,0)</f>
        <v>1399</v>
      </c>
      <c r="K3010" s="9">
        <f>'Consolidtaed Data'!$J8817*'Consolidtaed Data'!$H8817</f>
        <v>871</v>
      </c>
      <c r="L3010" s="9">
        <f>'Consolidtaed Data'!$I8817*'Consolidtaed Data'!$H8817</f>
        <v>1708</v>
      </c>
      <c r="M3010" s="9">
        <f>'Consolidtaed Data'!$L8817-'Consolidtaed Data'!$K8817</f>
        <v>2424</v>
      </c>
      <c r="N3010" s="9" t="str">
        <f>VLOOKUP('Consolidtaed Data'!$C8817,[1]Locations!$A:$O,2,0)</f>
        <v>Visalia</v>
      </c>
      <c r="O3010" s="9" t="str">
        <f>VLOOKUP('Consolidtaed Data'!$D8817,'[1]Sales People'!$A:$B,2,0)</f>
        <v>Roger Ramos</v>
      </c>
      <c r="P3010" s="9" t="str">
        <f>VLOOKUP('Consolidtaed Data'!$E8817,[1]Customers!$A:$B,2,0)</f>
        <v>Aaron Moreno</v>
      </c>
      <c r="Q3010" s="11">
        <f>WEEKDAY('Consolidtaed Data'!$F8817)</f>
        <v>2</v>
      </c>
      <c r="R3010" s="9">
        <f>MONTH('Consolidtaed Data'!$F8817)</f>
        <v>11</v>
      </c>
      <c r="S3010" s="9" t="str">
        <f>TEXT(Table3[[#This Row],[Purchase Date]],"MMMM")</f>
        <v>August</v>
      </c>
      <c r="T3010" s="9">
        <f>YEAR('Consolidtaed Data'!$F8817)</f>
        <v>2021</v>
      </c>
    </row>
    <row r="3011" spans="1:20" x14ac:dyDescent="0.3">
      <c r="A3011" s="9" t="s">
        <v>4028</v>
      </c>
      <c r="B3011" s="9" t="s">
        <v>495</v>
      </c>
      <c r="C3011" s="9" t="s">
        <v>25</v>
      </c>
      <c r="D3011" s="9" t="s">
        <v>87</v>
      </c>
      <c r="E3011" s="9" t="s">
        <v>1357</v>
      </c>
      <c r="F3011" s="10">
        <v>44051</v>
      </c>
      <c r="G3011" s="10" t="str">
        <f>VLOOKUP(Table3[[#This Row],[Product ID]],[1]Products!$A:$G,2,0)</f>
        <v>Product 15</v>
      </c>
      <c r="H3011" s="22">
        <v>4</v>
      </c>
      <c r="I3011" s="9">
        <f>VLOOKUP('Consolidtaed Data'!$B8989,[1]Products!$A:$G,4,0)</f>
        <v>1638</v>
      </c>
      <c r="J3011" s="9">
        <f>VLOOKUP('Consolidtaed Data'!$B8989,[1]Products!$A:$G,3,0)</f>
        <v>1261</v>
      </c>
      <c r="K3011" s="9">
        <f>'Consolidtaed Data'!$J8989*'Consolidtaed Data'!$H8989</f>
        <v>2928</v>
      </c>
      <c r="L3011" s="9">
        <f>'Consolidtaed Data'!$I8989*'Consolidtaed Data'!$H8989</f>
        <v>4308</v>
      </c>
      <c r="M3011" s="9">
        <f>'Consolidtaed Data'!$L8989-'Consolidtaed Data'!$K8989</f>
        <v>246</v>
      </c>
      <c r="N3011" s="9" t="str">
        <f>VLOOKUP('Consolidtaed Data'!$C8989,[1]Locations!$A:$O,2,0)</f>
        <v>Sacramento</v>
      </c>
      <c r="O3011" s="9" t="str">
        <f>VLOOKUP('Consolidtaed Data'!$D8989,'[1]Sales People'!$A:$B,2,0)</f>
        <v>Joe Sims</v>
      </c>
      <c r="P3011" s="9" t="str">
        <f>VLOOKUP('Consolidtaed Data'!$E8989,[1]Customers!$A:$B,2,0)</f>
        <v>Billy Olson</v>
      </c>
      <c r="Q3011" s="11">
        <f>WEEKDAY('Consolidtaed Data'!$F8989)</f>
        <v>6</v>
      </c>
      <c r="R3011" s="9">
        <f>MONTH('Consolidtaed Data'!$F8989)</f>
        <v>11</v>
      </c>
      <c r="S3011" s="9" t="str">
        <f>TEXT(Table3[[#This Row],[Purchase Date]],"MMMM")</f>
        <v>August</v>
      </c>
      <c r="T3011" s="9">
        <f>YEAR('Consolidtaed Data'!$F8989)</f>
        <v>2021</v>
      </c>
    </row>
    <row r="3012" spans="1:20" x14ac:dyDescent="0.3">
      <c r="A3012" s="9" t="s">
        <v>4029</v>
      </c>
      <c r="B3012" s="9" t="s">
        <v>136</v>
      </c>
      <c r="C3012" s="9" t="s">
        <v>192</v>
      </c>
      <c r="D3012" s="9" t="s">
        <v>123</v>
      </c>
      <c r="E3012" s="9" t="s">
        <v>611</v>
      </c>
      <c r="F3012" s="10">
        <v>44051</v>
      </c>
      <c r="G3012" s="10" t="str">
        <f>VLOOKUP(Table3[[#This Row],[Product ID]],[1]Products!$A:$G,2,0)</f>
        <v>Product 2</v>
      </c>
      <c r="H3012" s="22">
        <v>1</v>
      </c>
      <c r="I3012" s="9">
        <f>VLOOKUP('Consolidtaed Data'!$B9269,[1]Products!$A:$G,4,0)</f>
        <v>2005</v>
      </c>
      <c r="J3012" s="9">
        <f>VLOOKUP('Consolidtaed Data'!$B9269,[1]Products!$A:$G,3,0)</f>
        <v>1223</v>
      </c>
      <c r="K3012" s="9">
        <f>'Consolidtaed Data'!$J9269*'Consolidtaed Data'!$H9269</f>
        <v>1261</v>
      </c>
      <c r="L3012" s="9">
        <f>'Consolidtaed Data'!$I9269*'Consolidtaed Data'!$H9269</f>
        <v>1638</v>
      </c>
      <c r="M3012" s="9">
        <f>'Consolidtaed Data'!$L9269-'Consolidtaed Data'!$K9269</f>
        <v>874</v>
      </c>
      <c r="N3012" s="9" t="str">
        <f>VLOOKUP('Consolidtaed Data'!$C9269,[1]Locations!$A:$O,2,0)</f>
        <v>Irvine</v>
      </c>
      <c r="O3012" s="9" t="str">
        <f>VLOOKUP('Consolidtaed Data'!$D9269,'[1]Sales People'!$A:$B,2,0)</f>
        <v>Jerry Perry</v>
      </c>
      <c r="P3012" s="9" t="str">
        <f>VLOOKUP('Consolidtaed Data'!$E9269,[1]Customers!$A:$B,2,0)</f>
        <v>Jonathan Hawkins</v>
      </c>
      <c r="Q3012" s="11">
        <f>WEEKDAY('Consolidtaed Data'!$F9269)</f>
        <v>5</v>
      </c>
      <c r="R3012" s="9">
        <f>MONTH('Consolidtaed Data'!$F9269)</f>
        <v>12</v>
      </c>
      <c r="S3012" s="9" t="str">
        <f>TEXT(Table3[[#This Row],[Purchase Date]],"MMMM")</f>
        <v>August</v>
      </c>
      <c r="T3012" s="9">
        <f>YEAR('Consolidtaed Data'!$F9269)</f>
        <v>2021</v>
      </c>
    </row>
    <row r="3013" spans="1:20" x14ac:dyDescent="0.3">
      <c r="A3013" s="9" t="s">
        <v>4030</v>
      </c>
      <c r="B3013" s="9" t="s">
        <v>360</v>
      </c>
      <c r="C3013" s="9" t="s">
        <v>249</v>
      </c>
      <c r="D3013" s="9" t="s">
        <v>315</v>
      </c>
      <c r="E3013" s="9" t="s">
        <v>442</v>
      </c>
      <c r="F3013" s="10">
        <v>44051</v>
      </c>
      <c r="G3013" s="10" t="str">
        <f>VLOOKUP(Table3[[#This Row],[Product ID]],[1]Products!$A:$G,2,0)</f>
        <v>Product 59</v>
      </c>
      <c r="H3013" s="22">
        <v>4</v>
      </c>
      <c r="I3013" s="9">
        <f>VLOOKUP('Consolidtaed Data'!$B9476,[1]Products!$A:$G,4,0)</f>
        <v>1635</v>
      </c>
      <c r="J3013" s="9">
        <f>VLOOKUP('Consolidtaed Data'!$B9476,[1]Products!$A:$G,3,0)</f>
        <v>1046</v>
      </c>
      <c r="K3013" s="9">
        <f>'Consolidtaed Data'!$J9476*'Consolidtaed Data'!$H9476</f>
        <v>1399</v>
      </c>
      <c r="L3013" s="9">
        <f>'Consolidtaed Data'!$I9476*'Consolidtaed Data'!$H9476</f>
        <v>2294</v>
      </c>
      <c r="M3013" s="9">
        <f>'Consolidtaed Data'!$L9476-'Consolidtaed Data'!$K9476</f>
        <v>992</v>
      </c>
      <c r="N3013" s="9" t="str">
        <f>VLOOKUP('Consolidtaed Data'!$C9476,[1]Locations!$A:$O,2,0)</f>
        <v>Fairfield</v>
      </c>
      <c r="O3013" s="9" t="str">
        <f>VLOOKUP('Consolidtaed Data'!$D9476,'[1]Sales People'!$A:$B,2,0)</f>
        <v>Ernest Wheeler</v>
      </c>
      <c r="P3013" s="9" t="str">
        <f>VLOOKUP('Consolidtaed Data'!$E9476,[1]Customers!$A:$B,2,0)</f>
        <v>Kenneth Dunn</v>
      </c>
      <c r="Q3013" s="11">
        <f>WEEKDAY('Consolidtaed Data'!$F9476)</f>
        <v>6</v>
      </c>
      <c r="R3013" s="9">
        <f>MONTH('Consolidtaed Data'!$F9476)</f>
        <v>12</v>
      </c>
      <c r="S3013" s="9" t="str">
        <f>TEXT(Table3[[#This Row],[Purchase Date]],"MMMM")</f>
        <v>August</v>
      </c>
      <c r="T3013" s="9">
        <f>YEAR('Consolidtaed Data'!$F9476)</f>
        <v>2021</v>
      </c>
    </row>
    <row r="3014" spans="1:20" x14ac:dyDescent="0.3">
      <c r="A3014" s="9" t="s">
        <v>4031</v>
      </c>
      <c r="B3014" s="9" t="s">
        <v>529</v>
      </c>
      <c r="C3014" s="9" t="s">
        <v>82</v>
      </c>
      <c r="D3014" s="9" t="s">
        <v>87</v>
      </c>
      <c r="E3014" s="9" t="s">
        <v>1982</v>
      </c>
      <c r="F3014" s="10">
        <v>44052</v>
      </c>
      <c r="G3014" s="10" t="str">
        <f>VLOOKUP(Table3[[#This Row],[Product ID]],[1]Products!$A:$G,2,0)</f>
        <v>Product 56</v>
      </c>
      <c r="H3014" s="22">
        <v>2</v>
      </c>
      <c r="I3014" s="9">
        <f>VLOOKUP('Consolidtaed Data'!$B5452,[1]Products!$A:$G,4,0)</f>
        <v>1351</v>
      </c>
      <c r="J3014" s="9">
        <f>VLOOKUP('Consolidtaed Data'!$B5452,[1]Products!$A:$G,3,0)</f>
        <v>1108</v>
      </c>
      <c r="K3014" s="9">
        <f>'Consolidtaed Data'!$J5452*'Consolidtaed Data'!$H5452</f>
        <v>462</v>
      </c>
      <c r="L3014" s="9">
        <f>'Consolidtaed Data'!$I5452*'Consolidtaed Data'!$H5452</f>
        <v>609</v>
      </c>
      <c r="M3014" s="9">
        <f>'Consolidtaed Data'!$L5452-'Consolidtaed Data'!$K5452</f>
        <v>161</v>
      </c>
      <c r="N3014" s="9" t="str">
        <f>VLOOKUP('Consolidtaed Data'!$C5452,[1]Locations!$A:$O,2,0)</f>
        <v>Victorville</v>
      </c>
      <c r="O3014" s="9" t="str">
        <f>VLOOKUP('Consolidtaed Data'!$D5452,'[1]Sales People'!$A:$B,2,0)</f>
        <v>Jimmy Young</v>
      </c>
      <c r="P3014" s="9" t="str">
        <f>VLOOKUP('Consolidtaed Data'!$E5452,[1]Customers!$A:$B,2,0)</f>
        <v>Arthur Reid</v>
      </c>
      <c r="Q3014" s="11">
        <f>WEEKDAY('Consolidtaed Data'!$F5452)</f>
        <v>1</v>
      </c>
      <c r="R3014" s="9">
        <f>MONTH('Consolidtaed Data'!$F5452)</f>
        <v>2</v>
      </c>
      <c r="S3014" s="9" t="str">
        <f>TEXT(Table3[[#This Row],[Purchase Date]],"MMMM")</f>
        <v>August</v>
      </c>
      <c r="T3014" s="9">
        <f>YEAR('Consolidtaed Data'!$F5452)</f>
        <v>2021</v>
      </c>
    </row>
    <row r="3015" spans="1:20" x14ac:dyDescent="0.3">
      <c r="A3015" s="9" t="s">
        <v>4032</v>
      </c>
      <c r="B3015" s="9" t="s">
        <v>24</v>
      </c>
      <c r="C3015" s="9" t="s">
        <v>412</v>
      </c>
      <c r="D3015" s="9" t="s">
        <v>326</v>
      </c>
      <c r="E3015" s="9" t="s">
        <v>2245</v>
      </c>
      <c r="F3015" s="10">
        <v>44052</v>
      </c>
      <c r="G3015" s="10" t="str">
        <f>VLOOKUP(Table3[[#This Row],[Product ID]],[1]Products!$A:$G,2,0)</f>
        <v>Product 6</v>
      </c>
      <c r="H3015" s="22">
        <v>1</v>
      </c>
      <c r="I3015" s="9">
        <f>VLOOKUP('Consolidtaed Data'!$B6344,[1]Products!$A:$G,4,0)</f>
        <v>2294</v>
      </c>
      <c r="J3015" s="9">
        <f>VLOOKUP('Consolidtaed Data'!$B6344,[1]Products!$A:$G,3,0)</f>
        <v>1399</v>
      </c>
      <c r="K3015" s="9">
        <f>'Consolidtaed Data'!$J6344*'Consolidtaed Data'!$H6344</f>
        <v>269</v>
      </c>
      <c r="L3015" s="9">
        <f>'Consolidtaed Data'!$I6344*'Consolidtaed Data'!$H6344</f>
        <v>368</v>
      </c>
      <c r="M3015" s="9">
        <f>'Consolidtaed Data'!$L6344-'Consolidtaed Data'!$K6344</f>
        <v>874</v>
      </c>
      <c r="N3015" s="9" t="str">
        <f>VLOOKUP('Consolidtaed Data'!$C6344,[1]Locations!$A:$O,2,0)</f>
        <v>Daly City</v>
      </c>
      <c r="O3015" s="9" t="str">
        <f>VLOOKUP('Consolidtaed Data'!$D6344,'[1]Sales People'!$A:$B,2,0)</f>
        <v>Ernest Wheeler</v>
      </c>
      <c r="P3015" s="9" t="str">
        <f>VLOOKUP('Consolidtaed Data'!$E6344,[1]Customers!$A:$B,2,0)</f>
        <v>Randy Simpson</v>
      </c>
      <c r="Q3015" s="11">
        <f>WEEKDAY('Consolidtaed Data'!$F6344)</f>
        <v>2</v>
      </c>
      <c r="R3015" s="9">
        <f>MONTH('Consolidtaed Data'!$F6344)</f>
        <v>4</v>
      </c>
      <c r="S3015" s="9" t="str">
        <f>TEXT(Table3[[#This Row],[Purchase Date]],"MMMM")</f>
        <v>August</v>
      </c>
      <c r="T3015" s="9">
        <f>YEAR('Consolidtaed Data'!$F6344)</f>
        <v>2021</v>
      </c>
    </row>
    <row r="3016" spans="1:20" x14ac:dyDescent="0.3">
      <c r="A3016" s="9" t="s">
        <v>4033</v>
      </c>
      <c r="B3016" s="9" t="s">
        <v>549</v>
      </c>
      <c r="C3016" s="9" t="s">
        <v>169</v>
      </c>
      <c r="D3016" s="9" t="s">
        <v>9</v>
      </c>
      <c r="E3016" s="9" t="s">
        <v>309</v>
      </c>
      <c r="F3016" s="10">
        <v>44052</v>
      </c>
      <c r="G3016" s="10" t="str">
        <f>VLOOKUP(Table3[[#This Row],[Product ID]],[1]Products!$A:$G,2,0)</f>
        <v>Product 10</v>
      </c>
      <c r="H3016" s="22">
        <v>4</v>
      </c>
      <c r="I3016" s="9">
        <f>VLOOKUP('Consolidtaed Data'!$B6856,[1]Products!$A:$G,4,0)</f>
        <v>1338</v>
      </c>
      <c r="J3016" s="9">
        <f>VLOOKUP('Consolidtaed Data'!$B6856,[1]Products!$A:$G,3,0)</f>
        <v>682</v>
      </c>
      <c r="K3016" s="9">
        <f>'Consolidtaed Data'!$J6856*'Consolidtaed Data'!$H6856</f>
        <v>3780</v>
      </c>
      <c r="L3016" s="9">
        <f>'Consolidtaed Data'!$I6856*'Consolidtaed Data'!$H6856</f>
        <v>7556</v>
      </c>
      <c r="M3016" s="9">
        <f>'Consolidtaed Data'!$L6856-'Consolidtaed Data'!$K6856</f>
        <v>1674</v>
      </c>
      <c r="N3016" s="9" t="str">
        <f>VLOOKUP('Consolidtaed Data'!$C6856,[1]Locations!$A:$O,2,0)</f>
        <v>Oakland</v>
      </c>
      <c r="O3016" s="9" t="str">
        <f>VLOOKUP('Consolidtaed Data'!$D6856,'[1]Sales People'!$A:$B,2,0)</f>
        <v>Patrick Ruiz</v>
      </c>
      <c r="P3016" s="9" t="str">
        <f>VLOOKUP('Consolidtaed Data'!$E6856,[1]Customers!$A:$B,2,0)</f>
        <v>Jimmy Harper</v>
      </c>
      <c r="Q3016" s="11">
        <f>WEEKDAY('Consolidtaed Data'!$F6856)</f>
        <v>1</v>
      </c>
      <c r="R3016" s="9">
        <f>MONTH('Consolidtaed Data'!$F6856)</f>
        <v>6</v>
      </c>
      <c r="S3016" s="9" t="str">
        <f>TEXT(Table3[[#This Row],[Purchase Date]],"MMMM")</f>
        <v>August</v>
      </c>
      <c r="T3016" s="9">
        <f>YEAR('Consolidtaed Data'!$F6856)</f>
        <v>2021</v>
      </c>
    </row>
    <row r="3017" spans="1:20" x14ac:dyDescent="0.3">
      <c r="A3017" s="9" t="s">
        <v>4034</v>
      </c>
      <c r="B3017" s="9" t="s">
        <v>322</v>
      </c>
      <c r="C3017" s="9" t="s">
        <v>352</v>
      </c>
      <c r="D3017" s="9" t="s">
        <v>153</v>
      </c>
      <c r="E3017" s="9" t="s">
        <v>732</v>
      </c>
      <c r="F3017" s="10">
        <v>44052</v>
      </c>
      <c r="G3017" s="10" t="str">
        <f>VLOOKUP(Table3[[#This Row],[Product ID]],[1]Products!$A:$G,2,0)</f>
        <v>Product 43</v>
      </c>
      <c r="H3017" s="22">
        <v>1</v>
      </c>
      <c r="I3017" s="9">
        <f>VLOOKUP('Consolidtaed Data'!$B7396,[1]Products!$A:$G,4,0)</f>
        <v>35</v>
      </c>
      <c r="J3017" s="9">
        <f>VLOOKUP('Consolidtaed Data'!$B7396,[1]Products!$A:$G,3,0)</f>
        <v>22</v>
      </c>
      <c r="K3017" s="9">
        <f>'Consolidtaed Data'!$J7396*'Consolidtaed Data'!$H7396</f>
        <v>1965</v>
      </c>
      <c r="L3017" s="9">
        <f>'Consolidtaed Data'!$I7396*'Consolidtaed Data'!$H7396</f>
        <v>2396</v>
      </c>
      <c r="M3017" s="9">
        <f>'Consolidtaed Data'!$L7396-'Consolidtaed Data'!$K7396</f>
        <v>722</v>
      </c>
      <c r="N3017" s="9" t="str">
        <f>VLOOKUP('Consolidtaed Data'!$C7396,[1]Locations!$A:$O,2,0)</f>
        <v>Fairfield</v>
      </c>
      <c r="O3017" s="9" t="str">
        <f>VLOOKUP('Consolidtaed Data'!$D7396,'[1]Sales People'!$A:$B,2,0)</f>
        <v>Andrew Bowman</v>
      </c>
      <c r="P3017" s="9" t="str">
        <f>VLOOKUP('Consolidtaed Data'!$E7396,[1]Customers!$A:$B,2,0)</f>
        <v>Andrew Burns</v>
      </c>
      <c r="Q3017" s="11">
        <f>WEEKDAY('Consolidtaed Data'!$F7396)</f>
        <v>5</v>
      </c>
      <c r="R3017" s="9">
        <f>MONTH('Consolidtaed Data'!$F7396)</f>
        <v>7</v>
      </c>
      <c r="S3017" s="9" t="str">
        <f>TEXT(Table3[[#This Row],[Purchase Date]],"MMMM")</f>
        <v>August</v>
      </c>
      <c r="T3017" s="9">
        <f>YEAR('Consolidtaed Data'!$F7396)</f>
        <v>2021</v>
      </c>
    </row>
    <row r="3018" spans="1:20" x14ac:dyDescent="0.3">
      <c r="A3018" s="9" t="s">
        <v>4035</v>
      </c>
      <c r="B3018" s="9" t="s">
        <v>33</v>
      </c>
      <c r="C3018" s="9" t="s">
        <v>108</v>
      </c>
      <c r="D3018" s="9" t="s">
        <v>83</v>
      </c>
      <c r="E3018" s="9" t="s">
        <v>942</v>
      </c>
      <c r="F3018" s="10">
        <v>44052</v>
      </c>
      <c r="G3018" s="10" t="str">
        <f>VLOOKUP(Table3[[#This Row],[Product ID]],[1]Products!$A:$G,2,0)</f>
        <v>Product 29</v>
      </c>
      <c r="H3018" s="22">
        <v>3</v>
      </c>
      <c r="I3018" s="9">
        <f>VLOOKUP('Consolidtaed Data'!$B7460,[1]Products!$A:$G,4,0)</f>
        <v>123</v>
      </c>
      <c r="J3018" s="9">
        <f>VLOOKUP('Consolidtaed Data'!$B7460,[1]Products!$A:$G,3,0)</f>
        <v>84</v>
      </c>
      <c r="K3018" s="9">
        <f>'Consolidtaed Data'!$J7460*'Consolidtaed Data'!$H7460</f>
        <v>387</v>
      </c>
      <c r="L3018" s="9">
        <f>'Consolidtaed Data'!$I7460*'Consolidtaed Data'!$H7460</f>
        <v>667</v>
      </c>
      <c r="M3018" s="9">
        <f>'Consolidtaed Data'!$L7460-'Consolidtaed Data'!$K7460</f>
        <v>2036</v>
      </c>
      <c r="N3018" s="9" t="str">
        <f>VLOOKUP('Consolidtaed Data'!$C7460,[1]Locations!$A:$O,2,0)</f>
        <v>Oakland</v>
      </c>
      <c r="O3018" s="9" t="str">
        <f>VLOOKUP('Consolidtaed Data'!$D7460,'[1]Sales People'!$A:$B,2,0)</f>
        <v>Walter Cook</v>
      </c>
      <c r="P3018" s="9" t="str">
        <f>VLOOKUP('Consolidtaed Data'!$E7460,[1]Customers!$A:$B,2,0)</f>
        <v>William Andrews</v>
      </c>
      <c r="Q3018" s="11">
        <f>WEEKDAY('Consolidtaed Data'!$F7460)</f>
        <v>3</v>
      </c>
      <c r="R3018" s="9">
        <f>MONTH('Consolidtaed Data'!$F7460)</f>
        <v>7</v>
      </c>
      <c r="S3018" s="9" t="str">
        <f>TEXT(Table3[[#This Row],[Purchase Date]],"MMMM")</f>
        <v>August</v>
      </c>
      <c r="T3018" s="9">
        <f>YEAR('Consolidtaed Data'!$F7460)</f>
        <v>2021</v>
      </c>
    </row>
    <row r="3019" spans="1:20" x14ac:dyDescent="0.3">
      <c r="A3019" s="9" t="s">
        <v>4036</v>
      </c>
      <c r="B3019" s="9" t="s">
        <v>284</v>
      </c>
      <c r="C3019" s="9" t="s">
        <v>228</v>
      </c>
      <c r="D3019" s="9" t="s">
        <v>206</v>
      </c>
      <c r="E3019" s="9" t="s">
        <v>1903</v>
      </c>
      <c r="F3019" s="10">
        <v>44052</v>
      </c>
      <c r="G3019" s="10" t="str">
        <f>VLOOKUP(Table3[[#This Row],[Product ID]],[1]Products!$A:$G,2,0)</f>
        <v>Product 96</v>
      </c>
      <c r="H3019" s="22">
        <v>1</v>
      </c>
      <c r="I3019" s="9">
        <f>VLOOKUP('Consolidtaed Data'!$B7590,[1]Products!$A:$G,4,0)</f>
        <v>667</v>
      </c>
      <c r="J3019" s="9">
        <f>VLOOKUP('Consolidtaed Data'!$B7590,[1]Products!$A:$G,3,0)</f>
        <v>387</v>
      </c>
      <c r="K3019" s="9">
        <f>'Consolidtaed Data'!$J7590*'Consolidtaed Data'!$H7590</f>
        <v>1090</v>
      </c>
      <c r="L3019" s="9">
        <f>'Consolidtaed Data'!$I7590*'Consolidtaed Data'!$H7590</f>
        <v>1380</v>
      </c>
      <c r="M3019" s="9">
        <f>'Consolidtaed Data'!$L7590-'Consolidtaed Data'!$K7590</f>
        <v>1380</v>
      </c>
      <c r="N3019" s="9" t="str">
        <f>VLOOKUP('Consolidtaed Data'!$C7590,[1]Locations!$A:$O,2,0)</f>
        <v>Richmond</v>
      </c>
      <c r="O3019" s="9" t="str">
        <f>VLOOKUP('Consolidtaed Data'!$D7590,'[1]Sales People'!$A:$B,2,0)</f>
        <v>Carl Hall</v>
      </c>
      <c r="P3019" s="9" t="str">
        <f>VLOOKUP('Consolidtaed Data'!$E7590,[1]Customers!$A:$B,2,0)</f>
        <v>Nicholas Ward</v>
      </c>
      <c r="Q3019" s="11">
        <f>WEEKDAY('Consolidtaed Data'!$F7590)</f>
        <v>7</v>
      </c>
      <c r="R3019" s="9">
        <f>MONTH('Consolidtaed Data'!$F7590)</f>
        <v>7</v>
      </c>
      <c r="S3019" s="9" t="str">
        <f>TEXT(Table3[[#This Row],[Purchase Date]],"MMMM")</f>
        <v>August</v>
      </c>
      <c r="T3019" s="9">
        <f>YEAR('Consolidtaed Data'!$F7590)</f>
        <v>2021</v>
      </c>
    </row>
    <row r="3020" spans="1:20" x14ac:dyDescent="0.3">
      <c r="A3020" s="9" t="s">
        <v>4037</v>
      </c>
      <c r="B3020" s="9" t="s">
        <v>213</v>
      </c>
      <c r="C3020" s="9" t="s">
        <v>99</v>
      </c>
      <c r="D3020" s="9" t="s">
        <v>95</v>
      </c>
      <c r="E3020" s="9" t="s">
        <v>527</v>
      </c>
      <c r="F3020" s="10">
        <v>44052</v>
      </c>
      <c r="G3020" s="10" t="str">
        <f>VLOOKUP(Table3[[#This Row],[Product ID]],[1]Products!$A:$G,2,0)</f>
        <v>Product 68</v>
      </c>
      <c r="H3020" s="22">
        <v>2</v>
      </c>
      <c r="I3020" s="9">
        <f>VLOOKUP('Consolidtaed Data'!$B7725,[1]Products!$A:$G,4,0)</f>
        <v>1022</v>
      </c>
      <c r="J3020" s="9">
        <f>VLOOKUP('Consolidtaed Data'!$B7725,[1]Products!$A:$G,3,0)</f>
        <v>818</v>
      </c>
      <c r="K3020" s="9">
        <f>'Consolidtaed Data'!$J7725*'Consolidtaed Data'!$H7725</f>
        <v>536</v>
      </c>
      <c r="L3020" s="9">
        <f>'Consolidtaed Data'!$I7725*'Consolidtaed Data'!$H7725</f>
        <v>800</v>
      </c>
      <c r="M3020" s="9">
        <f>'Consolidtaed Data'!$L7725-'Consolidtaed Data'!$K7725</f>
        <v>408</v>
      </c>
      <c r="N3020" s="9" t="str">
        <f>VLOOKUP('Consolidtaed Data'!$C7725,[1]Locations!$A:$O,2,0)</f>
        <v>Fresno</v>
      </c>
      <c r="O3020" s="9" t="str">
        <f>VLOOKUP('Consolidtaed Data'!$D7725,'[1]Sales People'!$A:$B,2,0)</f>
        <v>Christopher Tucker</v>
      </c>
      <c r="P3020" s="9" t="str">
        <f>VLOOKUP('Consolidtaed Data'!$E7725,[1]Customers!$A:$B,2,0)</f>
        <v>Donald Stanley</v>
      </c>
      <c r="Q3020" s="11">
        <f>WEEKDAY('Consolidtaed Data'!$F7725)</f>
        <v>2</v>
      </c>
      <c r="R3020" s="9">
        <f>MONTH('Consolidtaed Data'!$F7725)</f>
        <v>8</v>
      </c>
      <c r="S3020" s="9" t="str">
        <f>TEXT(Table3[[#This Row],[Purchase Date]],"MMMM")</f>
        <v>August</v>
      </c>
      <c r="T3020" s="9">
        <f>YEAR('Consolidtaed Data'!$F7725)</f>
        <v>2021</v>
      </c>
    </row>
    <row r="3021" spans="1:20" x14ac:dyDescent="0.3">
      <c r="A3021" s="9" t="s">
        <v>4038</v>
      </c>
      <c r="B3021" s="9" t="s">
        <v>298</v>
      </c>
      <c r="C3021" s="9" t="s">
        <v>122</v>
      </c>
      <c r="D3021" s="9" t="s">
        <v>31</v>
      </c>
      <c r="E3021" s="9" t="s">
        <v>863</v>
      </c>
      <c r="F3021" s="10">
        <v>44052</v>
      </c>
      <c r="G3021" s="10" t="str">
        <f>VLOOKUP(Table3[[#This Row],[Product ID]],[1]Products!$A:$G,2,0)</f>
        <v>Product 53</v>
      </c>
      <c r="H3021" s="22">
        <v>2</v>
      </c>
      <c r="I3021" s="9">
        <f>VLOOKUP('Consolidtaed Data'!$B7920,[1]Products!$A:$G,4,0)</f>
        <v>2241</v>
      </c>
      <c r="J3021" s="9">
        <f>VLOOKUP('Consolidtaed Data'!$B7920,[1]Products!$A:$G,3,0)</f>
        <v>1367</v>
      </c>
      <c r="K3021" s="9">
        <f>'Consolidtaed Data'!$J7920*'Consolidtaed Data'!$H7920</f>
        <v>130</v>
      </c>
      <c r="L3021" s="9">
        <f>'Consolidtaed Data'!$I7920*'Consolidtaed Data'!$H7920</f>
        <v>181</v>
      </c>
      <c r="M3021" s="9">
        <f>'Consolidtaed Data'!$L7920-'Consolidtaed Data'!$K7920</f>
        <v>102</v>
      </c>
      <c r="N3021" s="9" t="str">
        <f>VLOOKUP('Consolidtaed Data'!$C7920,[1]Locations!$A:$O,2,0)</f>
        <v>Thousand Oaks</v>
      </c>
      <c r="O3021" s="9" t="str">
        <f>VLOOKUP('Consolidtaed Data'!$D7920,'[1]Sales People'!$A:$B,2,0)</f>
        <v>Bobby Russell</v>
      </c>
      <c r="P3021" s="9" t="str">
        <f>VLOOKUP('Consolidtaed Data'!$E7920,[1]Customers!$A:$B,2,0)</f>
        <v>Ronald Bradley</v>
      </c>
      <c r="Q3021" s="11">
        <f>WEEKDAY('Consolidtaed Data'!$F7920)</f>
        <v>4</v>
      </c>
      <c r="R3021" s="9">
        <f>MONTH('Consolidtaed Data'!$F7920)</f>
        <v>8</v>
      </c>
      <c r="S3021" s="9" t="str">
        <f>TEXT(Table3[[#This Row],[Purchase Date]],"MMMM")</f>
        <v>August</v>
      </c>
      <c r="T3021" s="9">
        <f>YEAR('Consolidtaed Data'!$F7920)</f>
        <v>2021</v>
      </c>
    </row>
    <row r="3022" spans="1:20" x14ac:dyDescent="0.3">
      <c r="A3022" s="9" t="s">
        <v>4039</v>
      </c>
      <c r="B3022" s="9" t="s">
        <v>164</v>
      </c>
      <c r="C3022" s="9" t="s">
        <v>405</v>
      </c>
      <c r="D3022" s="9" t="s">
        <v>35</v>
      </c>
      <c r="E3022" s="9" t="s">
        <v>408</v>
      </c>
      <c r="F3022" s="10">
        <v>44052</v>
      </c>
      <c r="G3022" s="10" t="str">
        <f>VLOOKUP(Table3[[#This Row],[Product ID]],[1]Products!$A:$G,2,0)</f>
        <v>Product 69</v>
      </c>
      <c r="H3022" s="22">
        <v>1</v>
      </c>
      <c r="I3022" s="9">
        <f>VLOOKUP('Consolidtaed Data'!$B8061,[1]Products!$A:$G,4,0)</f>
        <v>667</v>
      </c>
      <c r="J3022" s="9">
        <f>VLOOKUP('Consolidtaed Data'!$B8061,[1]Products!$A:$G,3,0)</f>
        <v>387</v>
      </c>
      <c r="K3022" s="9">
        <f>'Consolidtaed Data'!$J8061*'Consolidtaed Data'!$H8061</f>
        <v>683</v>
      </c>
      <c r="L3022" s="9">
        <f>'Consolidtaed Data'!$I8061*'Consolidtaed Data'!$H8061</f>
        <v>1119</v>
      </c>
      <c r="M3022" s="9">
        <f>'Consolidtaed Data'!$L8061-'Consolidtaed Data'!$K8061</f>
        <v>748</v>
      </c>
      <c r="N3022" s="9" t="str">
        <f>VLOOKUP('Consolidtaed Data'!$C8061,[1]Locations!$A:$O,2,0)</f>
        <v>Moreno Valley</v>
      </c>
      <c r="O3022" s="9" t="str">
        <f>VLOOKUP('Consolidtaed Data'!$D8061,'[1]Sales People'!$A:$B,2,0)</f>
        <v>Andrew Bowman</v>
      </c>
      <c r="P3022" s="9" t="str">
        <f>VLOOKUP('Consolidtaed Data'!$E8061,[1]Customers!$A:$B,2,0)</f>
        <v>Ralph Nichols</v>
      </c>
      <c r="Q3022" s="11">
        <f>WEEKDAY('Consolidtaed Data'!$F8061)</f>
        <v>2</v>
      </c>
      <c r="R3022" s="9">
        <f>MONTH('Consolidtaed Data'!$F8061)</f>
        <v>9</v>
      </c>
      <c r="S3022" s="9" t="str">
        <f>TEXT(Table3[[#This Row],[Purchase Date]],"MMMM")</f>
        <v>August</v>
      </c>
      <c r="T3022" s="9">
        <f>YEAR('Consolidtaed Data'!$F8061)</f>
        <v>2021</v>
      </c>
    </row>
    <row r="3023" spans="1:20" x14ac:dyDescent="0.3">
      <c r="A3023" s="9" t="s">
        <v>4040</v>
      </c>
      <c r="B3023" s="9" t="s">
        <v>185</v>
      </c>
      <c r="C3023" s="9" t="s">
        <v>178</v>
      </c>
      <c r="D3023" s="9" t="s">
        <v>174</v>
      </c>
      <c r="E3023" s="9" t="s">
        <v>1413</v>
      </c>
      <c r="F3023" s="10">
        <v>44052</v>
      </c>
      <c r="G3023" s="10" t="str">
        <f>VLOOKUP(Table3[[#This Row],[Product ID]],[1]Products!$A:$G,2,0)</f>
        <v>Product 65</v>
      </c>
      <c r="H3023" s="22">
        <v>1</v>
      </c>
      <c r="I3023" s="9">
        <f>VLOOKUP('Consolidtaed Data'!$B8304,[1]Products!$A:$G,4,0)</f>
        <v>1103</v>
      </c>
      <c r="J3023" s="9">
        <f>VLOOKUP('Consolidtaed Data'!$B8304,[1]Products!$A:$G,3,0)</f>
        <v>838</v>
      </c>
      <c r="K3023" s="9">
        <f>'Consolidtaed Data'!$J8304*'Consolidtaed Data'!$H8304</f>
        <v>3936</v>
      </c>
      <c r="L3023" s="9">
        <f>'Consolidtaed Data'!$I8304*'Consolidtaed Data'!$H8304</f>
        <v>5468</v>
      </c>
      <c r="M3023" s="9">
        <f>'Consolidtaed Data'!$L8304-'Consolidtaed Data'!$K8304</f>
        <v>656</v>
      </c>
      <c r="N3023" s="9" t="str">
        <f>VLOOKUP('Consolidtaed Data'!$C8304,[1]Locations!$A:$O,2,0)</f>
        <v>El Monte</v>
      </c>
      <c r="O3023" s="9" t="str">
        <f>VLOOKUP('Consolidtaed Data'!$D8304,'[1]Sales People'!$A:$B,2,0)</f>
        <v>Joshua Cook</v>
      </c>
      <c r="P3023" s="9" t="str">
        <f>VLOOKUP('Consolidtaed Data'!$E8304,[1]Customers!$A:$B,2,0)</f>
        <v>Roy Scott</v>
      </c>
      <c r="Q3023" s="11">
        <f>WEEKDAY('Consolidtaed Data'!$F8304)</f>
        <v>6</v>
      </c>
      <c r="R3023" s="9">
        <f>MONTH('Consolidtaed Data'!$F8304)</f>
        <v>9</v>
      </c>
      <c r="S3023" s="9" t="str">
        <f>TEXT(Table3[[#This Row],[Purchase Date]],"MMMM")</f>
        <v>August</v>
      </c>
      <c r="T3023" s="9">
        <f>YEAR('Consolidtaed Data'!$F8304)</f>
        <v>2021</v>
      </c>
    </row>
    <row r="3024" spans="1:20" x14ac:dyDescent="0.3">
      <c r="A3024" s="9" t="s">
        <v>4041</v>
      </c>
      <c r="B3024" s="9" t="s">
        <v>15</v>
      </c>
      <c r="C3024" s="9" t="s">
        <v>210</v>
      </c>
      <c r="D3024" s="9" t="s">
        <v>241</v>
      </c>
      <c r="E3024" s="9" t="s">
        <v>1210</v>
      </c>
      <c r="F3024" s="10">
        <v>44052</v>
      </c>
      <c r="G3024" s="10" t="str">
        <f>VLOOKUP(Table3[[#This Row],[Product ID]],[1]Products!$A:$G,2,0)</f>
        <v>Product 38</v>
      </c>
      <c r="H3024" s="22">
        <v>1</v>
      </c>
      <c r="I3024" s="9">
        <f>VLOOKUP('Consolidtaed Data'!$B8594,[1]Products!$A:$G,4,0)</f>
        <v>880</v>
      </c>
      <c r="J3024" s="9">
        <f>VLOOKUP('Consolidtaed Data'!$B8594,[1]Products!$A:$G,3,0)</f>
        <v>634</v>
      </c>
      <c r="K3024" s="9">
        <f>'Consolidtaed Data'!$J8594*'Consolidtaed Data'!$H8594</f>
        <v>882</v>
      </c>
      <c r="L3024" s="9">
        <f>'Consolidtaed Data'!$I8594*'Consolidtaed Data'!$H8594</f>
        <v>1104</v>
      </c>
      <c r="M3024" s="9">
        <f>'Consolidtaed Data'!$L8594-'Consolidtaed Data'!$K8594</f>
        <v>1444</v>
      </c>
      <c r="N3024" s="9" t="str">
        <f>VLOOKUP('Consolidtaed Data'!$C8594,[1]Locations!$A:$O,2,0)</f>
        <v>Visalia</v>
      </c>
      <c r="O3024" s="9" t="str">
        <f>VLOOKUP('Consolidtaed Data'!$D8594,'[1]Sales People'!$A:$B,2,0)</f>
        <v>Kevin Butler</v>
      </c>
      <c r="P3024" s="9" t="str">
        <f>VLOOKUP('Consolidtaed Data'!$E8594,[1]Customers!$A:$B,2,0)</f>
        <v>Roy Hamilton</v>
      </c>
      <c r="Q3024" s="11">
        <f>WEEKDAY('Consolidtaed Data'!$F8594)</f>
        <v>6</v>
      </c>
      <c r="R3024" s="9">
        <f>MONTH('Consolidtaed Data'!$F8594)</f>
        <v>10</v>
      </c>
      <c r="S3024" s="9" t="str">
        <f>TEXT(Table3[[#This Row],[Purchase Date]],"MMMM")</f>
        <v>August</v>
      </c>
      <c r="T3024" s="9">
        <f>YEAR('Consolidtaed Data'!$F8594)</f>
        <v>2021</v>
      </c>
    </row>
    <row r="3025" spans="1:20" x14ac:dyDescent="0.3">
      <c r="A3025" s="9" t="s">
        <v>4042</v>
      </c>
      <c r="B3025" s="9" t="s">
        <v>71</v>
      </c>
      <c r="C3025" s="9" t="s">
        <v>295</v>
      </c>
      <c r="D3025" s="9" t="s">
        <v>64</v>
      </c>
      <c r="E3025" s="9" t="s">
        <v>1657</v>
      </c>
      <c r="F3025" s="10">
        <v>44052</v>
      </c>
      <c r="G3025" s="10" t="str">
        <f>VLOOKUP(Table3[[#This Row],[Product ID]],[1]Products!$A:$G,2,0)</f>
        <v>Product 42</v>
      </c>
      <c r="H3025" s="22">
        <v>1</v>
      </c>
      <c r="I3025" s="9">
        <f>VLOOKUP('Consolidtaed Data'!$B8812,[1]Products!$A:$G,4,0)</f>
        <v>1743</v>
      </c>
      <c r="J3025" s="9">
        <f>VLOOKUP('Consolidtaed Data'!$B8812,[1]Products!$A:$G,3,0)</f>
        <v>872</v>
      </c>
      <c r="K3025" s="9">
        <f>'Consolidtaed Data'!$J8812*'Consolidtaed Data'!$H8812</f>
        <v>1054</v>
      </c>
      <c r="L3025" s="9">
        <f>'Consolidtaed Data'!$I8812*'Consolidtaed Data'!$H8812</f>
        <v>1405</v>
      </c>
      <c r="M3025" s="9">
        <f>'Consolidtaed Data'!$L8812-'Consolidtaed Data'!$K8812</f>
        <v>944</v>
      </c>
      <c r="N3025" s="9" t="str">
        <f>VLOOKUP('Consolidtaed Data'!$C8812,[1]Locations!$A:$O,2,0)</f>
        <v>Ontario</v>
      </c>
      <c r="O3025" s="9" t="str">
        <f>VLOOKUP('Consolidtaed Data'!$D8812,'[1]Sales People'!$A:$B,2,0)</f>
        <v>Robert Reed</v>
      </c>
      <c r="P3025" s="9" t="str">
        <f>VLOOKUP('Consolidtaed Data'!$E8812,[1]Customers!$A:$B,2,0)</f>
        <v>Jonathan Hawkins</v>
      </c>
      <c r="Q3025" s="11">
        <f>WEEKDAY('Consolidtaed Data'!$F8812)</f>
        <v>1</v>
      </c>
      <c r="R3025" s="9">
        <f>MONTH('Consolidtaed Data'!$F8812)</f>
        <v>10</v>
      </c>
      <c r="S3025" s="9" t="str">
        <f>TEXT(Table3[[#This Row],[Purchase Date]],"MMMM")</f>
        <v>August</v>
      </c>
      <c r="T3025" s="9">
        <f>YEAR('Consolidtaed Data'!$F8812)</f>
        <v>2021</v>
      </c>
    </row>
    <row r="3026" spans="1:20" x14ac:dyDescent="0.3">
      <c r="A3026" s="9" t="s">
        <v>4043</v>
      </c>
      <c r="B3026" s="9" t="s">
        <v>234</v>
      </c>
      <c r="C3026" s="9" t="s">
        <v>289</v>
      </c>
      <c r="D3026" s="9" t="s">
        <v>315</v>
      </c>
      <c r="E3026" s="9" t="s">
        <v>1345</v>
      </c>
      <c r="F3026" s="10">
        <v>44052</v>
      </c>
      <c r="G3026" s="10" t="str">
        <f>VLOOKUP(Table3[[#This Row],[Product ID]],[1]Products!$A:$G,2,0)</f>
        <v>Product 54</v>
      </c>
      <c r="H3026" s="22">
        <v>1</v>
      </c>
      <c r="I3026" s="9">
        <f>VLOOKUP('Consolidtaed Data'!$B8897,[1]Products!$A:$G,4,0)</f>
        <v>392</v>
      </c>
      <c r="J3026" s="9">
        <f>VLOOKUP('Consolidtaed Data'!$B8897,[1]Products!$A:$G,3,0)</f>
        <v>255</v>
      </c>
      <c r="K3026" s="9">
        <f>'Consolidtaed Data'!$J8897*'Consolidtaed Data'!$H8897</f>
        <v>1178</v>
      </c>
      <c r="L3026" s="9">
        <f>'Consolidtaed Data'!$I8897*'Consolidtaed Data'!$H8897</f>
        <v>2104</v>
      </c>
      <c r="M3026" s="9">
        <f>'Consolidtaed Data'!$L8897-'Consolidtaed Data'!$K8897</f>
        <v>206</v>
      </c>
      <c r="N3026" s="9" t="str">
        <f>VLOOKUP('Consolidtaed Data'!$C8897,[1]Locations!$A:$O,2,0)</f>
        <v>San Diego</v>
      </c>
      <c r="O3026" s="9" t="str">
        <f>VLOOKUP('Consolidtaed Data'!$D8897,'[1]Sales People'!$A:$B,2,0)</f>
        <v>Arthur Mccoy</v>
      </c>
      <c r="P3026" s="9" t="str">
        <f>VLOOKUP('Consolidtaed Data'!$E8897,[1]Customers!$A:$B,2,0)</f>
        <v>Ryan Ford</v>
      </c>
      <c r="Q3026" s="11">
        <f>WEEKDAY('Consolidtaed Data'!$F8897)</f>
        <v>7</v>
      </c>
      <c r="R3026" s="9">
        <f>MONTH('Consolidtaed Data'!$F8897)</f>
        <v>11</v>
      </c>
      <c r="S3026" s="9" t="str">
        <f>TEXT(Table3[[#This Row],[Purchase Date]],"MMMM")</f>
        <v>August</v>
      </c>
      <c r="T3026" s="9">
        <f>YEAR('Consolidtaed Data'!$F8897)</f>
        <v>2021</v>
      </c>
    </row>
    <row r="3027" spans="1:20" x14ac:dyDescent="0.3">
      <c r="A3027" s="9" t="s">
        <v>4044</v>
      </c>
      <c r="B3027" s="9" t="s">
        <v>298</v>
      </c>
      <c r="C3027" s="9" t="s">
        <v>186</v>
      </c>
      <c r="D3027" s="9" t="s">
        <v>206</v>
      </c>
      <c r="E3027" s="9" t="s">
        <v>636</v>
      </c>
      <c r="F3027" s="10">
        <v>44052</v>
      </c>
      <c r="G3027" s="10" t="str">
        <f>VLOOKUP(Table3[[#This Row],[Product ID]],[1]Products!$A:$G,2,0)</f>
        <v>Product 53</v>
      </c>
      <c r="H3027" s="22">
        <v>1</v>
      </c>
      <c r="I3027" s="9">
        <f>VLOOKUP('Consolidtaed Data'!$B9023,[1]Products!$A:$G,4,0)</f>
        <v>886</v>
      </c>
      <c r="J3027" s="9">
        <f>VLOOKUP('Consolidtaed Data'!$B9023,[1]Products!$A:$G,3,0)</f>
        <v>478</v>
      </c>
      <c r="K3027" s="9">
        <f>'Consolidtaed Data'!$J9023*'Consolidtaed Data'!$H9023</f>
        <v>1399</v>
      </c>
      <c r="L3027" s="9">
        <f>'Consolidtaed Data'!$I9023*'Consolidtaed Data'!$H9023</f>
        <v>2294</v>
      </c>
      <c r="M3027" s="9">
        <f>'Consolidtaed Data'!$L9023-'Consolidtaed Data'!$K9023</f>
        <v>722</v>
      </c>
      <c r="N3027" s="9" t="str">
        <f>VLOOKUP('Consolidtaed Data'!$C9023,[1]Locations!$A:$O,2,0)</f>
        <v>Garden Grove</v>
      </c>
      <c r="O3027" s="9" t="str">
        <f>VLOOKUP('Consolidtaed Data'!$D9023,'[1]Sales People'!$A:$B,2,0)</f>
        <v>Brian Hansen</v>
      </c>
      <c r="P3027" s="9" t="str">
        <f>VLOOKUP('Consolidtaed Data'!$E9023,[1]Customers!$A:$B,2,0)</f>
        <v>Ralph Elliott</v>
      </c>
      <c r="Q3027" s="11">
        <f>WEEKDAY('Consolidtaed Data'!$F9023)</f>
        <v>1</v>
      </c>
      <c r="R3027" s="9">
        <f>MONTH('Consolidtaed Data'!$F9023)</f>
        <v>11</v>
      </c>
      <c r="S3027" s="9" t="str">
        <f>TEXT(Table3[[#This Row],[Purchase Date]],"MMMM")</f>
        <v>August</v>
      </c>
      <c r="T3027" s="9">
        <f>YEAR('Consolidtaed Data'!$F9023)</f>
        <v>2021</v>
      </c>
    </row>
    <row r="3028" spans="1:20" x14ac:dyDescent="0.3">
      <c r="A3028" s="9" t="s">
        <v>4045</v>
      </c>
      <c r="B3028" s="9" t="s">
        <v>62</v>
      </c>
      <c r="C3028" s="9" t="s">
        <v>275</v>
      </c>
      <c r="D3028" s="9" t="s">
        <v>174</v>
      </c>
      <c r="E3028" s="9" t="s">
        <v>631</v>
      </c>
      <c r="F3028" s="10">
        <v>44052</v>
      </c>
      <c r="G3028" s="10" t="str">
        <f>VLOOKUP(Table3[[#This Row],[Product ID]],[1]Products!$A:$G,2,0)</f>
        <v>Product 17</v>
      </c>
      <c r="H3028" s="22">
        <v>3</v>
      </c>
      <c r="I3028" s="9">
        <f>VLOOKUP('Consolidtaed Data'!$B9164,[1]Products!$A:$G,4,0)</f>
        <v>530</v>
      </c>
      <c r="J3028" s="9">
        <f>VLOOKUP('Consolidtaed Data'!$B9164,[1]Products!$A:$G,3,0)</f>
        <v>435</v>
      </c>
      <c r="K3028" s="9">
        <f>'Consolidtaed Data'!$J9164*'Consolidtaed Data'!$H9164</f>
        <v>791</v>
      </c>
      <c r="L3028" s="9">
        <f>'Consolidtaed Data'!$I9164*'Consolidtaed Data'!$H9164</f>
        <v>1522</v>
      </c>
      <c r="M3028" s="9">
        <f>'Consolidtaed Data'!$L9164-'Consolidtaed Data'!$K9164</f>
        <v>982</v>
      </c>
      <c r="N3028" s="9" t="str">
        <f>VLOOKUP('Consolidtaed Data'!$C9164,[1]Locations!$A:$O,2,0)</f>
        <v>San Jose</v>
      </c>
      <c r="O3028" s="9" t="str">
        <f>VLOOKUP('Consolidtaed Data'!$D9164,'[1]Sales People'!$A:$B,2,0)</f>
        <v>Andrew Bowman</v>
      </c>
      <c r="P3028" s="9" t="str">
        <f>VLOOKUP('Consolidtaed Data'!$E9164,[1]Customers!$A:$B,2,0)</f>
        <v>Jesse Bishop</v>
      </c>
      <c r="Q3028" s="11">
        <f>WEEKDAY('Consolidtaed Data'!$F9164)</f>
        <v>4</v>
      </c>
      <c r="R3028" s="9">
        <f>MONTH('Consolidtaed Data'!$F9164)</f>
        <v>11</v>
      </c>
      <c r="S3028" s="9" t="str">
        <f>TEXT(Table3[[#This Row],[Purchase Date]],"MMMM")</f>
        <v>August</v>
      </c>
      <c r="T3028" s="9">
        <f>YEAR('Consolidtaed Data'!$F9164)</f>
        <v>2021</v>
      </c>
    </row>
    <row r="3029" spans="1:20" x14ac:dyDescent="0.3">
      <c r="A3029" s="9" t="s">
        <v>4046</v>
      </c>
      <c r="B3029" s="9" t="s">
        <v>7</v>
      </c>
      <c r="C3029" s="9" t="s">
        <v>249</v>
      </c>
      <c r="D3029" s="9" t="s">
        <v>87</v>
      </c>
      <c r="E3029" s="9" t="s">
        <v>303</v>
      </c>
      <c r="F3029" s="10">
        <v>44052</v>
      </c>
      <c r="G3029" s="10" t="str">
        <f>VLOOKUP(Table3[[#This Row],[Product ID]],[1]Products!$A:$G,2,0)</f>
        <v>Product 77</v>
      </c>
      <c r="H3029" s="22">
        <v>2</v>
      </c>
      <c r="I3029" s="9">
        <f>VLOOKUP('Consolidtaed Data'!$B9233,[1]Products!$A:$G,4,0)</f>
        <v>181</v>
      </c>
      <c r="J3029" s="9">
        <f>VLOOKUP('Consolidtaed Data'!$B9233,[1]Products!$A:$G,3,0)</f>
        <v>130</v>
      </c>
      <c r="K3029" s="9">
        <f>'Consolidtaed Data'!$J9233*'Consolidtaed Data'!$H9233</f>
        <v>1516</v>
      </c>
      <c r="L3029" s="9">
        <f>'Consolidtaed Data'!$I9233*'Consolidtaed Data'!$H9233</f>
        <v>1783</v>
      </c>
      <c r="M3029" s="9">
        <f>'Consolidtaed Data'!$L9233-'Consolidtaed Data'!$K9233</f>
        <v>99</v>
      </c>
      <c r="N3029" s="9" t="str">
        <f>VLOOKUP('Consolidtaed Data'!$C9233,[1]Locations!$A:$O,2,0)</f>
        <v>Roseville</v>
      </c>
      <c r="O3029" s="9" t="str">
        <f>VLOOKUP('Consolidtaed Data'!$D9233,'[1]Sales People'!$A:$B,2,0)</f>
        <v>Gary Rodriguez</v>
      </c>
      <c r="P3029" s="9" t="str">
        <f>VLOOKUP('Consolidtaed Data'!$E9233,[1]Customers!$A:$B,2,0)</f>
        <v>Billy West</v>
      </c>
      <c r="Q3029" s="11">
        <f>WEEKDAY('Consolidtaed Data'!$F9233)</f>
        <v>2</v>
      </c>
      <c r="R3029" s="9">
        <f>MONTH('Consolidtaed Data'!$F9233)</f>
        <v>11</v>
      </c>
      <c r="S3029" s="9" t="str">
        <f>TEXT(Table3[[#This Row],[Purchase Date]],"MMMM")</f>
        <v>August</v>
      </c>
      <c r="T3029" s="9">
        <f>YEAR('Consolidtaed Data'!$F9233)</f>
        <v>2021</v>
      </c>
    </row>
    <row r="3030" spans="1:20" x14ac:dyDescent="0.3">
      <c r="A3030" s="9" t="s">
        <v>4047</v>
      </c>
      <c r="B3030" s="9" t="s">
        <v>62</v>
      </c>
      <c r="C3030" s="9" t="s">
        <v>30</v>
      </c>
      <c r="D3030" s="9" t="s">
        <v>127</v>
      </c>
      <c r="E3030" s="9" t="s">
        <v>578</v>
      </c>
      <c r="F3030" s="10">
        <v>44052</v>
      </c>
      <c r="G3030" s="10" t="str">
        <f>VLOOKUP(Table3[[#This Row],[Product ID]],[1]Products!$A:$G,2,0)</f>
        <v>Product 17</v>
      </c>
      <c r="H3030" s="22">
        <v>3</v>
      </c>
      <c r="I3030" s="9">
        <f>VLOOKUP('Consolidtaed Data'!$B9364,[1]Products!$A:$G,4,0)</f>
        <v>530</v>
      </c>
      <c r="J3030" s="9">
        <f>VLOOKUP('Consolidtaed Data'!$B9364,[1]Products!$A:$G,3,0)</f>
        <v>424</v>
      </c>
      <c r="K3030" s="9">
        <f>'Consolidtaed Data'!$J9364*'Consolidtaed Data'!$H9364</f>
        <v>425</v>
      </c>
      <c r="L3030" s="9">
        <f>'Consolidtaed Data'!$I9364*'Consolidtaed Data'!$H9364</f>
        <v>545</v>
      </c>
      <c r="M3030" s="9">
        <f>'Consolidtaed Data'!$L9364-'Consolidtaed Data'!$K9364</f>
        <v>1104</v>
      </c>
      <c r="N3030" s="9" t="str">
        <f>VLOOKUP('Consolidtaed Data'!$C9364,[1]Locations!$A:$O,2,0)</f>
        <v>Pasadena</v>
      </c>
      <c r="O3030" s="9" t="str">
        <f>VLOOKUP('Consolidtaed Data'!$D9364,'[1]Sales People'!$A:$B,2,0)</f>
        <v>Ryan Butler</v>
      </c>
      <c r="P3030" s="9" t="str">
        <f>VLOOKUP('Consolidtaed Data'!$E9364,[1]Customers!$A:$B,2,0)</f>
        <v>James Castillo</v>
      </c>
      <c r="Q3030" s="11">
        <f>WEEKDAY('Consolidtaed Data'!$F9364)</f>
        <v>4</v>
      </c>
      <c r="R3030" s="9">
        <f>MONTH('Consolidtaed Data'!$F9364)</f>
        <v>12</v>
      </c>
      <c r="S3030" s="9" t="str">
        <f>TEXT(Table3[[#This Row],[Purchase Date]],"MMMM")</f>
        <v>August</v>
      </c>
      <c r="T3030" s="9">
        <f>YEAR('Consolidtaed Data'!$F9364)</f>
        <v>2021</v>
      </c>
    </row>
    <row r="3031" spans="1:20" x14ac:dyDescent="0.3">
      <c r="A3031" s="9" t="s">
        <v>4048</v>
      </c>
      <c r="B3031" s="9" t="s">
        <v>580</v>
      </c>
      <c r="C3031" s="9" t="s">
        <v>458</v>
      </c>
      <c r="D3031" s="9" t="s">
        <v>51</v>
      </c>
      <c r="E3031" s="9" t="s">
        <v>970</v>
      </c>
      <c r="F3031" s="10">
        <v>44052</v>
      </c>
      <c r="G3031" s="10" t="str">
        <f>VLOOKUP(Table3[[#This Row],[Product ID]],[1]Products!$A:$G,2,0)</f>
        <v>Product 1</v>
      </c>
      <c r="H3031" s="22">
        <v>1</v>
      </c>
      <c r="I3031" s="9">
        <f>VLOOKUP('Consolidtaed Data'!$B9422,[1]Products!$A:$G,4,0)</f>
        <v>112</v>
      </c>
      <c r="J3031" s="9">
        <f>VLOOKUP('Consolidtaed Data'!$B9422,[1]Products!$A:$G,3,0)</f>
        <v>90</v>
      </c>
      <c r="K3031" s="9">
        <f>'Consolidtaed Data'!$J9422*'Consolidtaed Data'!$H9422</f>
        <v>409</v>
      </c>
      <c r="L3031" s="9">
        <f>'Consolidtaed Data'!$I9422*'Consolidtaed Data'!$H9422</f>
        <v>817</v>
      </c>
      <c r="M3031" s="9">
        <f>'Consolidtaed Data'!$L9422-'Consolidtaed Data'!$K9422</f>
        <v>939</v>
      </c>
      <c r="N3031" s="9" t="str">
        <f>VLOOKUP('Consolidtaed Data'!$C9422,[1]Locations!$A:$O,2,0)</f>
        <v>Salinas</v>
      </c>
      <c r="O3031" s="9" t="str">
        <f>VLOOKUP('Consolidtaed Data'!$D9422,'[1]Sales People'!$A:$B,2,0)</f>
        <v>Andrew Bowman</v>
      </c>
      <c r="P3031" s="9" t="str">
        <f>VLOOKUP('Consolidtaed Data'!$E9422,[1]Customers!$A:$B,2,0)</f>
        <v>Wayne Stone</v>
      </c>
      <c r="Q3031" s="11">
        <f>WEEKDAY('Consolidtaed Data'!$F9422)</f>
        <v>1</v>
      </c>
      <c r="R3031" s="9">
        <f>MONTH('Consolidtaed Data'!$F9422)</f>
        <v>12</v>
      </c>
      <c r="S3031" s="9" t="str">
        <f>TEXT(Table3[[#This Row],[Purchase Date]],"MMMM")</f>
        <v>August</v>
      </c>
      <c r="T3031" s="9">
        <f>YEAR('Consolidtaed Data'!$F9422)</f>
        <v>2021</v>
      </c>
    </row>
    <row r="3032" spans="1:20" x14ac:dyDescent="0.3">
      <c r="A3032" s="9" t="s">
        <v>4049</v>
      </c>
      <c r="B3032" s="9" t="s">
        <v>981</v>
      </c>
      <c r="C3032" s="9" t="s">
        <v>472</v>
      </c>
      <c r="D3032" s="9" t="s">
        <v>43</v>
      </c>
      <c r="E3032" s="9" t="s">
        <v>571</v>
      </c>
      <c r="F3032" s="10">
        <v>44053</v>
      </c>
      <c r="G3032" s="10" t="str">
        <f>VLOOKUP(Table3[[#This Row],[Product ID]],[1]Products!$A:$G,2,0)</f>
        <v>Product 3</v>
      </c>
      <c r="H3032" s="22">
        <v>1</v>
      </c>
      <c r="I3032" s="9">
        <f>VLOOKUP('Consolidtaed Data'!$B4783,[1]Products!$A:$G,4,0)</f>
        <v>2497</v>
      </c>
      <c r="J3032" s="9">
        <f>VLOOKUP('Consolidtaed Data'!$B4783,[1]Products!$A:$G,3,0)</f>
        <v>1473</v>
      </c>
      <c r="K3032" s="9">
        <f>'Consolidtaed Data'!$J4783*'Consolidtaed Data'!$H4783</f>
        <v>2356</v>
      </c>
      <c r="L3032" s="9">
        <f>'Consolidtaed Data'!$I4783*'Consolidtaed Data'!$H4783</f>
        <v>4208</v>
      </c>
      <c r="M3032" s="9">
        <f>'Consolidtaed Data'!$L4783-'Consolidtaed Data'!$K4783</f>
        <v>572</v>
      </c>
      <c r="N3032" s="9" t="str">
        <f>VLOOKUP('Consolidtaed Data'!$C4783,[1]Locations!$A:$O,2,0)</f>
        <v>Ontario</v>
      </c>
      <c r="O3032" s="9" t="str">
        <f>VLOOKUP('Consolidtaed Data'!$D4783,'[1]Sales People'!$A:$B,2,0)</f>
        <v>Ernest Wagner</v>
      </c>
      <c r="P3032" s="9" t="str">
        <f>VLOOKUP('Consolidtaed Data'!$E4783,[1]Customers!$A:$B,2,0)</f>
        <v>John Hunt</v>
      </c>
      <c r="Q3032" s="11">
        <f>WEEKDAY('Consolidtaed Data'!$F4783)</f>
        <v>5</v>
      </c>
      <c r="R3032" s="9">
        <f>MONTH('Consolidtaed Data'!$F4783)</f>
        <v>12</v>
      </c>
      <c r="S3032" s="9" t="str">
        <f>TEXT(Table3[[#This Row],[Purchase Date]],"MMMM")</f>
        <v>August</v>
      </c>
      <c r="T3032" s="9">
        <f>YEAR('Consolidtaed Data'!$F4783)</f>
        <v>2020</v>
      </c>
    </row>
    <row r="3033" spans="1:20" x14ac:dyDescent="0.3">
      <c r="A3033" s="9" t="s">
        <v>4050</v>
      </c>
      <c r="B3033" s="9" t="s">
        <v>311</v>
      </c>
      <c r="C3033" s="9" t="s">
        <v>21</v>
      </c>
      <c r="D3033" s="9" t="s">
        <v>91</v>
      </c>
      <c r="E3033" s="9" t="s">
        <v>3263</v>
      </c>
      <c r="F3033" s="10">
        <v>44053</v>
      </c>
      <c r="G3033" s="10" t="str">
        <f>VLOOKUP(Table3[[#This Row],[Product ID]],[1]Products!$A:$G,2,0)</f>
        <v>Product 33</v>
      </c>
      <c r="H3033" s="22">
        <v>4</v>
      </c>
      <c r="I3033" s="9">
        <f>VLOOKUP('Consolidtaed Data'!$B5024,[1]Products!$A:$G,4,0)</f>
        <v>1708</v>
      </c>
      <c r="J3033" s="9">
        <f>VLOOKUP('Consolidtaed Data'!$B5024,[1]Products!$A:$G,3,0)</f>
        <v>871</v>
      </c>
      <c r="K3033" s="9">
        <f>'Consolidtaed Data'!$J5024*'Consolidtaed Data'!$H5024</f>
        <v>2756</v>
      </c>
      <c r="L3033" s="9">
        <f>'Consolidtaed Data'!$I5024*'Consolidtaed Data'!$H5024</f>
        <v>3774</v>
      </c>
      <c r="M3033" s="9">
        <f>'Consolidtaed Data'!$L5024-'Consolidtaed Data'!$K5024</f>
        <v>872</v>
      </c>
      <c r="N3033" s="9" t="str">
        <f>VLOOKUP('Consolidtaed Data'!$C5024,[1]Locations!$A:$O,2,0)</f>
        <v>Bakersfield</v>
      </c>
      <c r="O3033" s="9" t="str">
        <f>VLOOKUP('Consolidtaed Data'!$D5024,'[1]Sales People'!$A:$B,2,0)</f>
        <v>Jimmy Young</v>
      </c>
      <c r="P3033" s="9" t="str">
        <f>VLOOKUP('Consolidtaed Data'!$E5024,[1]Customers!$A:$B,2,0)</f>
        <v>Peter Freeman</v>
      </c>
      <c r="Q3033" s="11">
        <f>WEEKDAY('Consolidtaed Data'!$F5024)</f>
        <v>2</v>
      </c>
      <c r="R3033" s="9">
        <f>MONTH('Consolidtaed Data'!$F5024)</f>
        <v>1</v>
      </c>
      <c r="S3033" s="9" t="str">
        <f>TEXT(Table3[[#This Row],[Purchase Date]],"MMMM")</f>
        <v>August</v>
      </c>
      <c r="T3033" s="9">
        <f>YEAR('Consolidtaed Data'!$F5024)</f>
        <v>2021</v>
      </c>
    </row>
    <row r="3034" spans="1:20" x14ac:dyDescent="0.3">
      <c r="A3034" s="9" t="s">
        <v>4051</v>
      </c>
      <c r="B3034" s="9" t="s">
        <v>364</v>
      </c>
      <c r="C3034" s="9" t="s">
        <v>12</v>
      </c>
      <c r="D3034" s="9" t="s">
        <v>105</v>
      </c>
      <c r="E3034" s="9" t="s">
        <v>2424</v>
      </c>
      <c r="F3034" s="10">
        <v>44053</v>
      </c>
      <c r="G3034" s="10" t="str">
        <f>VLOOKUP(Table3[[#This Row],[Product ID]],[1]Products!$A:$G,2,0)</f>
        <v>Product 45</v>
      </c>
      <c r="H3034" s="22">
        <v>1</v>
      </c>
      <c r="I3034" s="9">
        <f>VLOOKUP('Consolidtaed Data'!$B5228,[1]Products!$A:$G,4,0)</f>
        <v>1826</v>
      </c>
      <c r="J3034" s="9">
        <f>VLOOKUP('Consolidtaed Data'!$B5228,[1]Products!$A:$G,3,0)</f>
        <v>1443</v>
      </c>
      <c r="K3034" s="9">
        <f>'Consolidtaed Data'!$J5228*'Consolidtaed Data'!$H5228</f>
        <v>7152</v>
      </c>
      <c r="L3034" s="9">
        <f>'Consolidtaed Data'!$I5228*'Consolidtaed Data'!$H5228</f>
        <v>9412</v>
      </c>
      <c r="M3034" s="9">
        <f>'Consolidtaed Data'!$L5228-'Consolidtaed Data'!$K5228</f>
        <v>589</v>
      </c>
      <c r="N3034" s="9" t="str">
        <f>VLOOKUP('Consolidtaed Data'!$C5228,[1]Locations!$A:$O,2,0)</f>
        <v>East Los Angeles</v>
      </c>
      <c r="O3034" s="9" t="str">
        <f>VLOOKUP('Consolidtaed Data'!$D5228,'[1]Sales People'!$A:$B,2,0)</f>
        <v>Ronald Reed</v>
      </c>
      <c r="P3034" s="9" t="str">
        <f>VLOOKUP('Consolidtaed Data'!$E5228,[1]Customers!$A:$B,2,0)</f>
        <v>Gary Jones</v>
      </c>
      <c r="Q3034" s="11">
        <f>WEEKDAY('Consolidtaed Data'!$F5228)</f>
        <v>3</v>
      </c>
      <c r="R3034" s="9">
        <f>MONTH('Consolidtaed Data'!$F5228)</f>
        <v>1</v>
      </c>
      <c r="S3034" s="9" t="str">
        <f>TEXT(Table3[[#This Row],[Purchase Date]],"MMMM")</f>
        <v>August</v>
      </c>
      <c r="T3034" s="9">
        <f>YEAR('Consolidtaed Data'!$F5228)</f>
        <v>2021</v>
      </c>
    </row>
    <row r="3035" spans="1:20" x14ac:dyDescent="0.3">
      <c r="A3035" s="9" t="s">
        <v>4052</v>
      </c>
      <c r="B3035" s="9" t="s">
        <v>7</v>
      </c>
      <c r="C3035" s="9" t="s">
        <v>178</v>
      </c>
      <c r="D3035" s="9" t="s">
        <v>113</v>
      </c>
      <c r="E3035" s="9" t="s">
        <v>2617</v>
      </c>
      <c r="F3035" s="10">
        <v>44053</v>
      </c>
      <c r="G3035" s="10" t="str">
        <f>VLOOKUP(Table3[[#This Row],[Product ID]],[1]Products!$A:$G,2,0)</f>
        <v>Product 77</v>
      </c>
      <c r="H3035" s="22">
        <v>3</v>
      </c>
      <c r="I3035" s="9">
        <f>VLOOKUP('Consolidtaed Data'!$B6060,[1]Products!$A:$G,4,0)</f>
        <v>35</v>
      </c>
      <c r="J3035" s="9">
        <f>VLOOKUP('Consolidtaed Data'!$B6060,[1]Products!$A:$G,3,0)</f>
        <v>22</v>
      </c>
      <c r="K3035" s="9">
        <f>'Consolidtaed Data'!$J6060*'Consolidtaed Data'!$H6060</f>
        <v>1443</v>
      </c>
      <c r="L3035" s="9">
        <f>'Consolidtaed Data'!$I6060*'Consolidtaed Data'!$H6060</f>
        <v>1826</v>
      </c>
      <c r="M3035" s="9">
        <f>'Consolidtaed Data'!$L6060-'Consolidtaed Data'!$K6060</f>
        <v>380</v>
      </c>
      <c r="N3035" s="9" t="str">
        <f>VLOOKUP('Consolidtaed Data'!$C6060,[1]Locations!$A:$O,2,0)</f>
        <v>Victorville</v>
      </c>
      <c r="O3035" s="9" t="str">
        <f>VLOOKUP('Consolidtaed Data'!$D6060,'[1]Sales People'!$A:$B,2,0)</f>
        <v>Brian Davis</v>
      </c>
      <c r="P3035" s="9" t="str">
        <f>VLOOKUP('Consolidtaed Data'!$E6060,[1]Customers!$A:$B,2,0)</f>
        <v>Jerry Smith</v>
      </c>
      <c r="Q3035" s="11">
        <f>WEEKDAY('Consolidtaed Data'!$F6060)</f>
        <v>4</v>
      </c>
      <c r="R3035" s="9">
        <f>MONTH('Consolidtaed Data'!$F6060)</f>
        <v>4</v>
      </c>
      <c r="S3035" s="9" t="str">
        <f>TEXT(Table3[[#This Row],[Purchase Date]],"MMMM")</f>
        <v>August</v>
      </c>
      <c r="T3035" s="9">
        <f>YEAR('Consolidtaed Data'!$F6060)</f>
        <v>2021</v>
      </c>
    </row>
    <row r="3036" spans="1:20" x14ac:dyDescent="0.3">
      <c r="A3036" s="9" t="s">
        <v>4053</v>
      </c>
      <c r="B3036" s="9" t="s">
        <v>355</v>
      </c>
      <c r="C3036" s="9" t="s">
        <v>94</v>
      </c>
      <c r="D3036" s="9" t="s">
        <v>105</v>
      </c>
      <c r="E3036" s="9" t="s">
        <v>395</v>
      </c>
      <c r="F3036" s="10">
        <v>44053</v>
      </c>
      <c r="G3036" s="10" t="str">
        <f>VLOOKUP(Table3[[#This Row],[Product ID]],[1]Products!$A:$G,2,0)</f>
        <v>Product 100</v>
      </c>
      <c r="H3036" s="22">
        <v>3</v>
      </c>
      <c r="I3036" s="9">
        <f>VLOOKUP('Consolidtaed Data'!$B6863,[1]Products!$A:$G,4,0)</f>
        <v>1582</v>
      </c>
      <c r="J3036" s="9">
        <f>VLOOKUP('Consolidtaed Data'!$B6863,[1]Products!$A:$G,3,0)</f>
        <v>1234</v>
      </c>
      <c r="K3036" s="9">
        <f>'Consolidtaed Data'!$J6863*'Consolidtaed Data'!$H6863</f>
        <v>1200</v>
      </c>
      <c r="L3036" s="9">
        <f>'Consolidtaed Data'!$I6863*'Consolidtaed Data'!$H6863</f>
        <v>2182</v>
      </c>
      <c r="M3036" s="9">
        <f>'Consolidtaed Data'!$L6863-'Consolidtaed Data'!$K6863</f>
        <v>184</v>
      </c>
      <c r="N3036" s="9" t="str">
        <f>VLOOKUP('Consolidtaed Data'!$C6863,[1]Locations!$A:$O,2,0)</f>
        <v>Pasadena</v>
      </c>
      <c r="O3036" s="9" t="str">
        <f>VLOOKUP('Consolidtaed Data'!$D6863,'[1]Sales People'!$A:$B,2,0)</f>
        <v>Walter Cook</v>
      </c>
      <c r="P3036" s="9" t="str">
        <f>VLOOKUP('Consolidtaed Data'!$E6863,[1]Customers!$A:$B,2,0)</f>
        <v>Chris Hall</v>
      </c>
      <c r="Q3036" s="11">
        <f>WEEKDAY('Consolidtaed Data'!$F6863)</f>
        <v>2</v>
      </c>
      <c r="R3036" s="9">
        <f>MONTH('Consolidtaed Data'!$F6863)</f>
        <v>6</v>
      </c>
      <c r="S3036" s="9" t="str">
        <f>TEXT(Table3[[#This Row],[Purchase Date]],"MMMM")</f>
        <v>August</v>
      </c>
      <c r="T3036" s="9">
        <f>YEAR('Consolidtaed Data'!$F6863)</f>
        <v>2021</v>
      </c>
    </row>
    <row r="3037" spans="1:20" x14ac:dyDescent="0.3">
      <c r="A3037" s="9" t="s">
        <v>4054</v>
      </c>
      <c r="B3037" s="9" t="s">
        <v>610</v>
      </c>
      <c r="C3037" s="9" t="s">
        <v>347</v>
      </c>
      <c r="D3037" s="9" t="s">
        <v>206</v>
      </c>
      <c r="E3037" s="9" t="s">
        <v>831</v>
      </c>
      <c r="F3037" s="10">
        <v>44053</v>
      </c>
      <c r="G3037" s="10" t="str">
        <f>VLOOKUP(Table3[[#This Row],[Product ID]],[1]Products!$A:$G,2,0)</f>
        <v>Product 12</v>
      </c>
      <c r="H3037" s="22">
        <v>3</v>
      </c>
      <c r="I3037" s="9">
        <f>VLOOKUP('Consolidtaed Data'!$B7596,[1]Products!$A:$G,4,0)</f>
        <v>203</v>
      </c>
      <c r="J3037" s="9">
        <f>VLOOKUP('Consolidtaed Data'!$B7596,[1]Products!$A:$G,3,0)</f>
        <v>154</v>
      </c>
      <c r="K3037" s="9">
        <f>'Consolidtaed Data'!$J7596*'Consolidtaed Data'!$H7596</f>
        <v>5284</v>
      </c>
      <c r="L3037" s="9">
        <f>'Consolidtaed Data'!$I7596*'Consolidtaed Data'!$H7596</f>
        <v>7888</v>
      </c>
      <c r="M3037" s="9">
        <f>'Consolidtaed Data'!$L7596-'Consolidtaed Data'!$K7596</f>
        <v>39</v>
      </c>
      <c r="N3037" s="9" t="str">
        <f>VLOOKUP('Consolidtaed Data'!$C7596,[1]Locations!$A:$O,2,0)</f>
        <v>Fullerton</v>
      </c>
      <c r="O3037" s="9" t="str">
        <f>VLOOKUP('Consolidtaed Data'!$D7596,'[1]Sales People'!$A:$B,2,0)</f>
        <v>Joe Sims</v>
      </c>
      <c r="P3037" s="9" t="str">
        <f>VLOOKUP('Consolidtaed Data'!$E7596,[1]Customers!$A:$B,2,0)</f>
        <v>Daniel Berry</v>
      </c>
      <c r="Q3037" s="11">
        <f>WEEKDAY('Consolidtaed Data'!$F7596)</f>
        <v>7</v>
      </c>
      <c r="R3037" s="9">
        <f>MONTH('Consolidtaed Data'!$F7596)</f>
        <v>7</v>
      </c>
      <c r="S3037" s="9" t="str">
        <f>TEXT(Table3[[#This Row],[Purchase Date]],"MMMM")</f>
        <v>August</v>
      </c>
      <c r="T3037" s="9">
        <f>YEAR('Consolidtaed Data'!$F7596)</f>
        <v>2021</v>
      </c>
    </row>
    <row r="3038" spans="1:20" x14ac:dyDescent="0.3">
      <c r="A3038" s="9" t="s">
        <v>4055</v>
      </c>
      <c r="B3038" s="9" t="s">
        <v>549</v>
      </c>
      <c r="C3038" s="9" t="s">
        <v>249</v>
      </c>
      <c r="D3038" s="9" t="s">
        <v>105</v>
      </c>
      <c r="E3038" s="9" t="s">
        <v>631</v>
      </c>
      <c r="F3038" s="10">
        <v>44053</v>
      </c>
      <c r="G3038" s="10" t="str">
        <f>VLOOKUP(Table3[[#This Row],[Product ID]],[1]Products!$A:$G,2,0)</f>
        <v>Product 10</v>
      </c>
      <c r="H3038" s="22">
        <v>1</v>
      </c>
      <c r="I3038" s="9">
        <f>VLOOKUP('Consolidtaed Data'!$B7643,[1]Products!$A:$G,4,0)</f>
        <v>1862</v>
      </c>
      <c r="J3038" s="9">
        <f>VLOOKUP('Consolidtaed Data'!$B7643,[1]Products!$A:$G,3,0)</f>
        <v>1173</v>
      </c>
      <c r="K3038" s="9">
        <f>'Consolidtaed Data'!$J7643*'Consolidtaed Data'!$H7643</f>
        <v>1572</v>
      </c>
      <c r="L3038" s="9">
        <f>'Consolidtaed Data'!$I7643*'Consolidtaed Data'!$H7643</f>
        <v>1894</v>
      </c>
      <c r="M3038" s="9">
        <f>'Consolidtaed Data'!$L7643-'Consolidtaed Data'!$K7643</f>
        <v>286</v>
      </c>
      <c r="N3038" s="9" t="str">
        <f>VLOOKUP('Consolidtaed Data'!$C7643,[1]Locations!$A:$O,2,0)</f>
        <v>Antioch</v>
      </c>
      <c r="O3038" s="9" t="str">
        <f>VLOOKUP('Consolidtaed Data'!$D7643,'[1]Sales People'!$A:$B,2,0)</f>
        <v>Jimmy Young</v>
      </c>
      <c r="P3038" s="9" t="str">
        <f>VLOOKUP('Consolidtaed Data'!$E7643,[1]Customers!$A:$B,2,0)</f>
        <v>Clarence Warren</v>
      </c>
      <c r="Q3038" s="11">
        <f>WEEKDAY('Consolidtaed Data'!$F7643)</f>
        <v>3</v>
      </c>
      <c r="R3038" s="9">
        <f>MONTH('Consolidtaed Data'!$F7643)</f>
        <v>8</v>
      </c>
      <c r="S3038" s="9" t="str">
        <f>TEXT(Table3[[#This Row],[Purchase Date]],"MMMM")</f>
        <v>August</v>
      </c>
      <c r="T3038" s="9">
        <f>YEAR('Consolidtaed Data'!$F7643)</f>
        <v>2021</v>
      </c>
    </row>
    <row r="3039" spans="1:20" x14ac:dyDescent="0.3">
      <c r="A3039" s="9" t="s">
        <v>4056</v>
      </c>
      <c r="B3039" s="9" t="s">
        <v>204</v>
      </c>
      <c r="C3039" s="9" t="s">
        <v>126</v>
      </c>
      <c r="D3039" s="9" t="s">
        <v>105</v>
      </c>
      <c r="E3039" s="9" t="s">
        <v>1039</v>
      </c>
      <c r="F3039" s="10">
        <v>44053</v>
      </c>
      <c r="G3039" s="10" t="str">
        <f>VLOOKUP(Table3[[#This Row],[Product ID]],[1]Products!$A:$G,2,0)</f>
        <v>Product 101</v>
      </c>
      <c r="H3039" s="22">
        <v>2</v>
      </c>
      <c r="I3039" s="9">
        <f>VLOOKUP('Consolidtaed Data'!$B7728,[1]Products!$A:$G,4,0)</f>
        <v>1798</v>
      </c>
      <c r="J3039" s="9">
        <f>VLOOKUP('Consolidtaed Data'!$B7728,[1]Products!$A:$G,3,0)</f>
        <v>971</v>
      </c>
      <c r="K3039" s="9">
        <f>'Consolidtaed Data'!$J7728*'Consolidtaed Data'!$H7728</f>
        <v>376</v>
      </c>
      <c r="L3039" s="9">
        <f>'Consolidtaed Data'!$I7728*'Consolidtaed Data'!$H7728</f>
        <v>458</v>
      </c>
      <c r="M3039" s="9">
        <f>'Consolidtaed Data'!$L7728-'Consolidtaed Data'!$K7728</f>
        <v>246</v>
      </c>
      <c r="N3039" s="9" t="str">
        <f>VLOOKUP('Consolidtaed Data'!$C7728,[1]Locations!$A:$O,2,0)</f>
        <v>Pomona</v>
      </c>
      <c r="O3039" s="9" t="str">
        <f>VLOOKUP('Consolidtaed Data'!$D7728,'[1]Sales People'!$A:$B,2,0)</f>
        <v>Carl Elliott</v>
      </c>
      <c r="P3039" s="9" t="str">
        <f>VLOOKUP('Consolidtaed Data'!$E7728,[1]Customers!$A:$B,2,0)</f>
        <v>Paul Larson</v>
      </c>
      <c r="Q3039" s="11">
        <f>WEEKDAY('Consolidtaed Data'!$F7728)</f>
        <v>2</v>
      </c>
      <c r="R3039" s="9">
        <f>MONTH('Consolidtaed Data'!$F7728)</f>
        <v>8</v>
      </c>
      <c r="S3039" s="9" t="str">
        <f>TEXT(Table3[[#This Row],[Purchase Date]],"MMMM")</f>
        <v>August</v>
      </c>
      <c r="T3039" s="9">
        <f>YEAR('Consolidtaed Data'!$F7728)</f>
        <v>2021</v>
      </c>
    </row>
    <row r="3040" spans="1:20" x14ac:dyDescent="0.3">
      <c r="A3040" s="9" t="s">
        <v>4057</v>
      </c>
      <c r="B3040" s="9" t="s">
        <v>806</v>
      </c>
      <c r="C3040" s="9" t="s">
        <v>245</v>
      </c>
      <c r="D3040" s="9" t="s">
        <v>127</v>
      </c>
      <c r="E3040" s="9" t="s">
        <v>1447</v>
      </c>
      <c r="F3040" s="10">
        <v>44053</v>
      </c>
      <c r="G3040" s="10" t="str">
        <f>VLOOKUP(Table3[[#This Row],[Product ID]],[1]Products!$A:$G,2,0)</f>
        <v>Product 72</v>
      </c>
      <c r="H3040" s="22">
        <v>3</v>
      </c>
      <c r="I3040" s="9">
        <f>VLOOKUP('Consolidtaed Data'!$B8341,[1]Products!$A:$G,4,0)</f>
        <v>1582</v>
      </c>
      <c r="J3040" s="9">
        <f>VLOOKUP('Consolidtaed Data'!$B8341,[1]Products!$A:$G,3,0)</f>
        <v>1234</v>
      </c>
      <c r="K3040" s="9">
        <f>'Consolidtaed Data'!$J8341*'Consolidtaed Data'!$H8341</f>
        <v>1220</v>
      </c>
      <c r="L3040" s="9">
        <f>'Consolidtaed Data'!$I8341*'Consolidtaed Data'!$H8341</f>
        <v>1671</v>
      </c>
      <c r="M3040" s="9">
        <f>'Consolidtaed Data'!$L8341-'Consolidtaed Data'!$K8341</f>
        <v>895</v>
      </c>
      <c r="N3040" s="9" t="str">
        <f>VLOOKUP('Consolidtaed Data'!$C8341,[1]Locations!$A:$O,2,0)</f>
        <v>Daly City</v>
      </c>
      <c r="O3040" s="9" t="str">
        <f>VLOOKUP('Consolidtaed Data'!$D8341,'[1]Sales People'!$A:$B,2,0)</f>
        <v>Ryan Welch</v>
      </c>
      <c r="P3040" s="9" t="str">
        <f>VLOOKUP('Consolidtaed Data'!$E8341,[1]Customers!$A:$B,2,0)</f>
        <v>John Hunt</v>
      </c>
      <c r="Q3040" s="11">
        <f>WEEKDAY('Consolidtaed Data'!$F8341)</f>
        <v>1</v>
      </c>
      <c r="R3040" s="9">
        <f>MONTH('Consolidtaed Data'!$F8341)</f>
        <v>9</v>
      </c>
      <c r="S3040" s="9" t="str">
        <f>TEXT(Table3[[#This Row],[Purchase Date]],"MMMM")</f>
        <v>August</v>
      </c>
      <c r="T3040" s="9">
        <f>YEAR('Consolidtaed Data'!$F8341)</f>
        <v>2021</v>
      </c>
    </row>
    <row r="3041" spans="1:20" x14ac:dyDescent="0.3">
      <c r="A3041" s="9" t="s">
        <v>4058</v>
      </c>
      <c r="B3041" s="9" t="s">
        <v>164</v>
      </c>
      <c r="C3041" s="9" t="s">
        <v>67</v>
      </c>
      <c r="D3041" s="9" t="s">
        <v>22</v>
      </c>
      <c r="E3041" s="9" t="s">
        <v>1444</v>
      </c>
      <c r="F3041" s="10">
        <v>44053</v>
      </c>
      <c r="G3041" s="10" t="str">
        <f>VLOOKUP(Table3[[#This Row],[Product ID]],[1]Products!$A:$G,2,0)</f>
        <v>Product 69</v>
      </c>
      <c r="H3041" s="22">
        <v>2</v>
      </c>
      <c r="I3041" s="9">
        <f>VLOOKUP('Consolidtaed Data'!$B8529,[1]Products!$A:$G,4,0)</f>
        <v>1798</v>
      </c>
      <c r="J3041" s="9">
        <f>VLOOKUP('Consolidtaed Data'!$B8529,[1]Products!$A:$G,3,0)</f>
        <v>971</v>
      </c>
      <c r="K3041" s="9">
        <f>'Consolidtaed Data'!$J8529*'Consolidtaed Data'!$H8529</f>
        <v>790</v>
      </c>
      <c r="L3041" s="9">
        <f>'Consolidtaed Data'!$I8529*'Consolidtaed Data'!$H8529</f>
        <v>1112</v>
      </c>
      <c r="M3041" s="9">
        <f>'Consolidtaed Data'!$L8529-'Consolidtaed Data'!$K8529</f>
        <v>270</v>
      </c>
      <c r="N3041" s="9" t="str">
        <f>VLOOKUP('Consolidtaed Data'!$C8529,[1]Locations!$A:$O,2,0)</f>
        <v>Pasadena</v>
      </c>
      <c r="O3041" s="9" t="str">
        <f>VLOOKUP('Consolidtaed Data'!$D8529,'[1]Sales People'!$A:$B,2,0)</f>
        <v>Kenneth Fields</v>
      </c>
      <c r="P3041" s="9" t="str">
        <f>VLOOKUP('Consolidtaed Data'!$E8529,[1]Customers!$A:$B,2,0)</f>
        <v>Peter Wells</v>
      </c>
      <c r="Q3041" s="11">
        <f>WEEKDAY('Consolidtaed Data'!$F8529)</f>
        <v>1</v>
      </c>
      <c r="R3041" s="9">
        <f>MONTH('Consolidtaed Data'!$F8529)</f>
        <v>10</v>
      </c>
      <c r="S3041" s="9" t="str">
        <f>TEXT(Table3[[#This Row],[Purchase Date]],"MMMM")</f>
        <v>August</v>
      </c>
      <c r="T3041" s="9">
        <f>YEAR('Consolidtaed Data'!$F8529)</f>
        <v>2021</v>
      </c>
    </row>
    <row r="3042" spans="1:20" x14ac:dyDescent="0.3">
      <c r="A3042" s="9" t="s">
        <v>4059</v>
      </c>
      <c r="B3042" s="9" t="s">
        <v>572</v>
      </c>
      <c r="C3042" s="9" t="s">
        <v>94</v>
      </c>
      <c r="D3042" s="9" t="s">
        <v>64</v>
      </c>
      <c r="E3042" s="9" t="s">
        <v>708</v>
      </c>
      <c r="F3042" s="10">
        <v>44054</v>
      </c>
      <c r="G3042" s="10" t="str">
        <f>VLOOKUP(Table3[[#This Row],[Product ID]],[1]Products!$A:$G,2,0)</f>
        <v>Product 22</v>
      </c>
      <c r="H3042" s="22">
        <v>2</v>
      </c>
      <c r="I3042" s="9">
        <f>VLOOKUP('Consolidtaed Data'!$B5103,[1]Products!$A:$G,4,0)</f>
        <v>826</v>
      </c>
      <c r="J3042" s="9">
        <f>VLOOKUP('Consolidtaed Data'!$B5103,[1]Products!$A:$G,3,0)</f>
        <v>562</v>
      </c>
      <c r="K3042" s="9">
        <f>'Consolidtaed Data'!$J5103*'Consolidtaed Data'!$H5103</f>
        <v>1200</v>
      </c>
      <c r="L3042" s="9">
        <f>'Consolidtaed Data'!$I5103*'Consolidtaed Data'!$H5103</f>
        <v>2182</v>
      </c>
      <c r="M3042" s="9">
        <f>'Consolidtaed Data'!$L5103-'Consolidtaed Data'!$K5103</f>
        <v>476</v>
      </c>
      <c r="N3042" s="9" t="str">
        <f>VLOOKUP('Consolidtaed Data'!$C5103,[1]Locations!$A:$O,2,0)</f>
        <v>Thousand Oaks</v>
      </c>
      <c r="O3042" s="9" t="str">
        <f>VLOOKUP('Consolidtaed Data'!$D5103,'[1]Sales People'!$A:$B,2,0)</f>
        <v>Ronald Reed</v>
      </c>
      <c r="P3042" s="9" t="str">
        <f>VLOOKUP('Consolidtaed Data'!$E5103,[1]Customers!$A:$B,2,0)</f>
        <v>Daniel Fernandez</v>
      </c>
      <c r="Q3042" s="11">
        <f>WEEKDAY('Consolidtaed Data'!$F5103)</f>
        <v>1</v>
      </c>
      <c r="R3042" s="9">
        <f>MONTH('Consolidtaed Data'!$F5103)</f>
        <v>1</v>
      </c>
      <c r="S3042" s="9" t="str">
        <f>TEXT(Table3[[#This Row],[Purchase Date]],"MMMM")</f>
        <v>August</v>
      </c>
      <c r="T3042" s="9">
        <f>YEAR('Consolidtaed Data'!$F5103)</f>
        <v>2021</v>
      </c>
    </row>
    <row r="3043" spans="1:20" x14ac:dyDescent="0.3">
      <c r="A3043" s="9" t="s">
        <v>4060</v>
      </c>
      <c r="B3043" s="9" t="s">
        <v>20</v>
      </c>
      <c r="C3043" s="9" t="s">
        <v>165</v>
      </c>
      <c r="D3043" s="9" t="s">
        <v>105</v>
      </c>
      <c r="E3043" s="9" t="s">
        <v>969</v>
      </c>
      <c r="F3043" s="10">
        <v>44054</v>
      </c>
      <c r="G3043" s="10" t="str">
        <f>VLOOKUP(Table3[[#This Row],[Product ID]],[1]Products!$A:$G,2,0)</f>
        <v>Product 98</v>
      </c>
      <c r="H3043" s="22">
        <v>1</v>
      </c>
      <c r="I3043" s="9">
        <f>VLOOKUP('Consolidtaed Data'!$B5434,[1]Products!$A:$G,4,0)</f>
        <v>1798</v>
      </c>
      <c r="J3043" s="9">
        <f>VLOOKUP('Consolidtaed Data'!$B5434,[1]Products!$A:$G,3,0)</f>
        <v>971</v>
      </c>
      <c r="K3043" s="9">
        <f>'Consolidtaed Data'!$J5434*'Consolidtaed Data'!$H5434</f>
        <v>5322</v>
      </c>
      <c r="L3043" s="9">
        <f>'Consolidtaed Data'!$I5434*'Consolidtaed Data'!$H5434</f>
        <v>7392</v>
      </c>
      <c r="M3043" s="9">
        <f>'Consolidtaed Data'!$L5434-'Consolidtaed Data'!$K5434</f>
        <v>344</v>
      </c>
      <c r="N3043" s="9" t="str">
        <f>VLOOKUP('Consolidtaed Data'!$C5434,[1]Locations!$A:$O,2,0)</f>
        <v>Santa Clara</v>
      </c>
      <c r="O3043" s="9" t="str">
        <f>VLOOKUP('Consolidtaed Data'!$D5434,'[1]Sales People'!$A:$B,2,0)</f>
        <v>Robert Reed</v>
      </c>
      <c r="P3043" s="9" t="str">
        <f>VLOOKUP('Consolidtaed Data'!$E5434,[1]Customers!$A:$B,2,0)</f>
        <v>Henry Bishop</v>
      </c>
      <c r="Q3043" s="11">
        <f>WEEKDAY('Consolidtaed Data'!$F5434)</f>
        <v>7</v>
      </c>
      <c r="R3043" s="9">
        <f>MONTH('Consolidtaed Data'!$F5434)</f>
        <v>2</v>
      </c>
      <c r="S3043" s="9" t="str">
        <f>TEXT(Table3[[#This Row],[Purchase Date]],"MMMM")</f>
        <v>August</v>
      </c>
      <c r="T3043" s="9">
        <f>YEAR('Consolidtaed Data'!$F5434)</f>
        <v>2021</v>
      </c>
    </row>
    <row r="3044" spans="1:20" x14ac:dyDescent="0.3">
      <c r="A3044" s="9" t="s">
        <v>4061</v>
      </c>
      <c r="B3044" s="9" t="s">
        <v>415</v>
      </c>
      <c r="C3044" s="9" t="s">
        <v>186</v>
      </c>
      <c r="D3044" s="9" t="s">
        <v>143</v>
      </c>
      <c r="E3044" s="9" t="s">
        <v>567</v>
      </c>
      <c r="F3044" s="10">
        <v>44054</v>
      </c>
      <c r="G3044" s="10" t="str">
        <f>VLOOKUP(Table3[[#This Row],[Product ID]],[1]Products!$A:$G,2,0)</f>
        <v>Product 18</v>
      </c>
      <c r="H3044" s="22">
        <v>1</v>
      </c>
      <c r="I3044" s="9">
        <f>VLOOKUP('Consolidtaed Data'!$B5505,[1]Products!$A:$G,4,0)</f>
        <v>1467</v>
      </c>
      <c r="J3044" s="9">
        <f>VLOOKUP('Consolidtaed Data'!$B5505,[1]Products!$A:$G,3,0)</f>
        <v>807</v>
      </c>
      <c r="K3044" s="9">
        <f>'Consolidtaed Data'!$J5505*'Consolidtaed Data'!$H5505</f>
        <v>5322</v>
      </c>
      <c r="L3044" s="9">
        <f>'Consolidtaed Data'!$I5505*'Consolidtaed Data'!$H5505</f>
        <v>7392</v>
      </c>
      <c r="M3044" s="9">
        <f>'Consolidtaed Data'!$L5505-'Consolidtaed Data'!$K5505</f>
        <v>507</v>
      </c>
      <c r="N3044" s="9" t="str">
        <f>VLOOKUP('Consolidtaed Data'!$C5505,[1]Locations!$A:$O,2,0)</f>
        <v>Richmond</v>
      </c>
      <c r="O3044" s="9" t="str">
        <f>VLOOKUP('Consolidtaed Data'!$D5505,'[1]Sales People'!$A:$B,2,0)</f>
        <v>Sean Miller</v>
      </c>
      <c r="P3044" s="9" t="str">
        <f>VLOOKUP('Consolidtaed Data'!$E5505,[1]Customers!$A:$B,2,0)</f>
        <v>Richard Hudson</v>
      </c>
      <c r="Q3044" s="11">
        <f>WEEKDAY('Consolidtaed Data'!$F5505)</f>
        <v>5</v>
      </c>
      <c r="R3044" s="9">
        <f>MONTH('Consolidtaed Data'!$F5505)</f>
        <v>2</v>
      </c>
      <c r="S3044" s="9" t="str">
        <f>TEXT(Table3[[#This Row],[Purchase Date]],"MMMM")</f>
        <v>August</v>
      </c>
      <c r="T3044" s="9">
        <f>YEAR('Consolidtaed Data'!$F5505)</f>
        <v>2021</v>
      </c>
    </row>
    <row r="3045" spans="1:20" x14ac:dyDescent="0.3">
      <c r="A3045" s="9" t="s">
        <v>4062</v>
      </c>
      <c r="B3045" s="9" t="s">
        <v>369</v>
      </c>
      <c r="C3045" s="9" t="s">
        <v>157</v>
      </c>
      <c r="D3045" s="9" t="s">
        <v>73</v>
      </c>
      <c r="E3045" s="9" t="s">
        <v>773</v>
      </c>
      <c r="F3045" s="10">
        <v>44054</v>
      </c>
      <c r="G3045" s="10" t="str">
        <f>VLOOKUP(Table3[[#This Row],[Product ID]],[1]Products!$A:$G,2,0)</f>
        <v>Product 8</v>
      </c>
      <c r="H3045" s="22">
        <v>4</v>
      </c>
      <c r="I3045" s="9">
        <f>VLOOKUP('Consolidtaed Data'!$B5709,[1]Products!$A:$G,4,0)</f>
        <v>1582</v>
      </c>
      <c r="J3045" s="9">
        <f>VLOOKUP('Consolidtaed Data'!$B5709,[1]Products!$A:$G,3,0)</f>
        <v>1234</v>
      </c>
      <c r="K3045" s="9">
        <f>'Consolidtaed Data'!$J5709*'Consolidtaed Data'!$H5709</f>
        <v>5688</v>
      </c>
      <c r="L3045" s="9">
        <f>'Consolidtaed Data'!$I5709*'Consolidtaed Data'!$H5709</f>
        <v>7485</v>
      </c>
      <c r="M3045" s="9">
        <f>'Consolidtaed Data'!$L5709-'Consolidtaed Data'!$K5709</f>
        <v>1852</v>
      </c>
      <c r="N3045" s="9" t="str">
        <f>VLOOKUP('Consolidtaed Data'!$C5709,[1]Locations!$A:$O,2,0)</f>
        <v>Oceanside</v>
      </c>
      <c r="O3045" s="9" t="str">
        <f>VLOOKUP('Consolidtaed Data'!$D5709,'[1]Sales People'!$A:$B,2,0)</f>
        <v>Roger Robertson</v>
      </c>
      <c r="P3045" s="9" t="str">
        <f>VLOOKUP('Consolidtaed Data'!$E5709,[1]Customers!$A:$B,2,0)</f>
        <v>Thomas Holmes</v>
      </c>
      <c r="Q3045" s="11">
        <f>WEEKDAY('Consolidtaed Data'!$F5709)</f>
        <v>6</v>
      </c>
      <c r="R3045" s="9">
        <f>MONTH('Consolidtaed Data'!$F5709)</f>
        <v>2</v>
      </c>
      <c r="S3045" s="9" t="str">
        <f>TEXT(Table3[[#This Row],[Purchase Date]],"MMMM")</f>
        <v>August</v>
      </c>
      <c r="T3045" s="9">
        <f>YEAR('Consolidtaed Data'!$F5709)</f>
        <v>2021</v>
      </c>
    </row>
    <row r="3046" spans="1:20" x14ac:dyDescent="0.3">
      <c r="A3046" s="9" t="s">
        <v>4063</v>
      </c>
      <c r="B3046" s="9" t="s">
        <v>216</v>
      </c>
      <c r="C3046" s="9" t="s">
        <v>394</v>
      </c>
      <c r="D3046" s="9" t="s">
        <v>272</v>
      </c>
      <c r="E3046" s="9" t="s">
        <v>1322</v>
      </c>
      <c r="F3046" s="10">
        <v>44054</v>
      </c>
      <c r="G3046" s="10" t="str">
        <f>VLOOKUP(Table3[[#This Row],[Product ID]],[1]Products!$A:$G,2,0)</f>
        <v>Product 73</v>
      </c>
      <c r="H3046" s="22">
        <v>1</v>
      </c>
      <c r="I3046" s="9">
        <f>VLOOKUP('Consolidtaed Data'!$B5769,[1]Products!$A:$G,4,0)</f>
        <v>123</v>
      </c>
      <c r="J3046" s="9">
        <f>VLOOKUP('Consolidtaed Data'!$B5769,[1]Products!$A:$G,3,0)</f>
        <v>84</v>
      </c>
      <c r="K3046" s="9">
        <f>'Consolidtaed Data'!$J5769*'Consolidtaed Data'!$H5769</f>
        <v>3600</v>
      </c>
      <c r="L3046" s="9">
        <f>'Consolidtaed Data'!$I5769*'Consolidtaed Data'!$H5769</f>
        <v>6546</v>
      </c>
      <c r="M3046" s="9">
        <f>'Consolidtaed Data'!$L5769-'Consolidtaed Data'!$K5769</f>
        <v>383</v>
      </c>
      <c r="N3046" s="9" t="str">
        <f>VLOOKUP('Consolidtaed Data'!$C5769,[1]Locations!$A:$O,2,0)</f>
        <v>San Francisco</v>
      </c>
      <c r="O3046" s="9" t="str">
        <f>VLOOKUP('Consolidtaed Data'!$D5769,'[1]Sales People'!$A:$B,2,0)</f>
        <v>Carl Hall</v>
      </c>
      <c r="P3046" s="9" t="str">
        <f>VLOOKUP('Consolidtaed Data'!$E5769,[1]Customers!$A:$B,2,0)</f>
        <v>Michael Lewis</v>
      </c>
      <c r="Q3046" s="11">
        <f>WEEKDAY('Consolidtaed Data'!$F5769)</f>
        <v>3</v>
      </c>
      <c r="R3046" s="9">
        <f>MONTH('Consolidtaed Data'!$F5769)</f>
        <v>3</v>
      </c>
      <c r="S3046" s="9" t="str">
        <f>TEXT(Table3[[#This Row],[Purchase Date]],"MMMM")</f>
        <v>August</v>
      </c>
      <c r="T3046" s="9">
        <f>YEAR('Consolidtaed Data'!$F5769)</f>
        <v>2021</v>
      </c>
    </row>
    <row r="3047" spans="1:20" x14ac:dyDescent="0.3">
      <c r="A3047" s="9" t="s">
        <v>4064</v>
      </c>
      <c r="B3047" s="9" t="s">
        <v>526</v>
      </c>
      <c r="C3047" s="9" t="s">
        <v>39</v>
      </c>
      <c r="D3047" s="9" t="s">
        <v>149</v>
      </c>
      <c r="E3047" s="9" t="s">
        <v>1087</v>
      </c>
      <c r="F3047" s="10">
        <v>44054</v>
      </c>
      <c r="G3047" s="10" t="str">
        <f>VLOOKUP(Table3[[#This Row],[Product ID]],[1]Products!$A:$G,2,0)</f>
        <v>Product 14</v>
      </c>
      <c r="H3047" s="22">
        <v>1</v>
      </c>
      <c r="I3047" s="9">
        <f>VLOOKUP('Consolidtaed Data'!$B5846,[1]Products!$A:$G,4,0)</f>
        <v>1103</v>
      </c>
      <c r="J3047" s="9">
        <f>VLOOKUP('Consolidtaed Data'!$B5846,[1]Products!$A:$G,3,0)</f>
        <v>838</v>
      </c>
      <c r="K3047" s="9">
        <f>'Consolidtaed Data'!$J5846*'Consolidtaed Data'!$H5846</f>
        <v>420</v>
      </c>
      <c r="L3047" s="9">
        <f>'Consolidtaed Data'!$I5846*'Consolidtaed Data'!$H5846</f>
        <v>584</v>
      </c>
      <c r="M3047" s="9">
        <f>'Consolidtaed Data'!$L5846-'Consolidtaed Data'!$K5846</f>
        <v>106</v>
      </c>
      <c r="N3047" s="9" t="str">
        <f>VLOOKUP('Consolidtaed Data'!$C5846,[1]Locations!$A:$O,2,0)</f>
        <v>Vista</v>
      </c>
      <c r="O3047" s="9" t="str">
        <f>VLOOKUP('Consolidtaed Data'!$D5846,'[1]Sales People'!$A:$B,2,0)</f>
        <v>Carl Hall</v>
      </c>
      <c r="P3047" s="9" t="str">
        <f>VLOOKUP('Consolidtaed Data'!$E5846,[1]Customers!$A:$B,2,0)</f>
        <v>Jeffrey Sanders</v>
      </c>
      <c r="Q3047" s="11">
        <f>WEEKDAY('Consolidtaed Data'!$F5846)</f>
        <v>7</v>
      </c>
      <c r="R3047" s="9">
        <f>MONTH('Consolidtaed Data'!$F5846)</f>
        <v>3</v>
      </c>
      <c r="S3047" s="9" t="str">
        <f>TEXT(Table3[[#This Row],[Purchase Date]],"MMMM")</f>
        <v>August</v>
      </c>
      <c r="T3047" s="9">
        <f>YEAR('Consolidtaed Data'!$F5846)</f>
        <v>2021</v>
      </c>
    </row>
    <row r="3048" spans="1:20" x14ac:dyDescent="0.3">
      <c r="A3048" s="9" t="s">
        <v>4066</v>
      </c>
      <c r="B3048" s="9" t="s">
        <v>24</v>
      </c>
      <c r="C3048" s="9" t="s">
        <v>249</v>
      </c>
      <c r="D3048" s="9" t="s">
        <v>326</v>
      </c>
      <c r="E3048" s="9" t="s">
        <v>419</v>
      </c>
      <c r="F3048" s="10">
        <v>44054</v>
      </c>
      <c r="G3048" s="10" t="str">
        <f>VLOOKUP(Table3[[#This Row],[Product ID]],[1]Products!$A:$G,2,0)</f>
        <v>Product 6</v>
      </c>
      <c r="H3048" s="22">
        <v>3</v>
      </c>
      <c r="I3048" s="9">
        <f>VLOOKUP('Consolidtaed Data'!$B6246,[1]Products!$A:$G,4,0)</f>
        <v>392</v>
      </c>
      <c r="J3048" s="9">
        <f>VLOOKUP('Consolidtaed Data'!$B6246,[1]Products!$A:$G,3,0)</f>
        <v>255</v>
      </c>
      <c r="K3048" s="9">
        <f>'Consolidtaed Data'!$J6246*'Consolidtaed Data'!$H6246</f>
        <v>88</v>
      </c>
      <c r="L3048" s="9">
        <f>'Consolidtaed Data'!$I6246*'Consolidtaed Data'!$H6246</f>
        <v>140</v>
      </c>
      <c r="M3048" s="9">
        <f>'Consolidtaed Data'!$L6246-'Consolidtaed Data'!$K6246</f>
        <v>874</v>
      </c>
      <c r="N3048" s="9" t="str">
        <f>VLOOKUP('Consolidtaed Data'!$C6246,[1]Locations!$A:$O,2,0)</f>
        <v>Berkeley</v>
      </c>
      <c r="O3048" s="9" t="str">
        <f>VLOOKUP('Consolidtaed Data'!$D6246,'[1]Sales People'!$A:$B,2,0)</f>
        <v>Roger Ramos</v>
      </c>
      <c r="P3048" s="9" t="str">
        <f>VLOOKUP('Consolidtaed Data'!$E6246,[1]Customers!$A:$B,2,0)</f>
        <v>Carlos Smith</v>
      </c>
      <c r="Q3048" s="11">
        <f>WEEKDAY('Consolidtaed Data'!$F6246)</f>
        <v>3</v>
      </c>
      <c r="R3048" s="9">
        <f>MONTH('Consolidtaed Data'!$F6246)</f>
        <v>4</v>
      </c>
      <c r="S3048" s="9" t="str">
        <f>TEXT(Table3[[#This Row],[Purchase Date]],"MMMM")</f>
        <v>August</v>
      </c>
      <c r="T3048" s="9">
        <f>YEAR('Consolidtaed Data'!$F6246)</f>
        <v>2021</v>
      </c>
    </row>
    <row r="3049" spans="1:20" x14ac:dyDescent="0.3">
      <c r="A3049" s="9" t="s">
        <v>4067</v>
      </c>
      <c r="B3049" s="9" t="s">
        <v>415</v>
      </c>
      <c r="C3049" s="9" t="s">
        <v>201</v>
      </c>
      <c r="D3049" s="9" t="s">
        <v>35</v>
      </c>
      <c r="E3049" s="9" t="s">
        <v>624</v>
      </c>
      <c r="F3049" s="10">
        <v>44054</v>
      </c>
      <c r="G3049" s="10" t="str">
        <f>VLOOKUP(Table3[[#This Row],[Product ID]],[1]Products!$A:$G,2,0)</f>
        <v>Product 18</v>
      </c>
      <c r="H3049" s="22">
        <v>1</v>
      </c>
      <c r="I3049" s="9">
        <f>VLOOKUP('Consolidtaed Data'!$B6946,[1]Products!$A:$G,4,0)</f>
        <v>818</v>
      </c>
      <c r="J3049" s="9">
        <f>VLOOKUP('Consolidtaed Data'!$B6946,[1]Products!$A:$G,3,0)</f>
        <v>450</v>
      </c>
      <c r="K3049" s="9">
        <f>'Consolidtaed Data'!$J6946*'Consolidtaed Data'!$H6946</f>
        <v>1305</v>
      </c>
      <c r="L3049" s="9">
        <f>'Consolidtaed Data'!$I6946*'Consolidtaed Data'!$H6946</f>
        <v>1590</v>
      </c>
      <c r="M3049" s="9">
        <f>'Consolidtaed Data'!$L6946-'Consolidtaed Data'!$K6946</f>
        <v>902</v>
      </c>
      <c r="N3049" s="9" t="str">
        <f>VLOOKUP('Consolidtaed Data'!$C6946,[1]Locations!$A:$O,2,0)</f>
        <v>Oxnard</v>
      </c>
      <c r="O3049" s="9" t="str">
        <f>VLOOKUP('Consolidtaed Data'!$D6946,'[1]Sales People'!$A:$B,2,0)</f>
        <v>Robert Reed</v>
      </c>
      <c r="P3049" s="9" t="str">
        <f>VLOOKUP('Consolidtaed Data'!$E6946,[1]Customers!$A:$B,2,0)</f>
        <v>Todd Lynch</v>
      </c>
      <c r="Q3049" s="11">
        <f>WEEKDAY('Consolidtaed Data'!$F6946)</f>
        <v>1</v>
      </c>
      <c r="R3049" s="9">
        <f>MONTH('Consolidtaed Data'!$F6946)</f>
        <v>6</v>
      </c>
      <c r="S3049" s="9" t="str">
        <f>TEXT(Table3[[#This Row],[Purchase Date]],"MMMM")</f>
        <v>August</v>
      </c>
      <c r="T3049" s="9">
        <f>YEAR('Consolidtaed Data'!$F6946)</f>
        <v>2021</v>
      </c>
    </row>
    <row r="3050" spans="1:20" x14ac:dyDescent="0.3">
      <c r="A3050" s="9" t="s">
        <v>4068</v>
      </c>
      <c r="B3050" s="9" t="s">
        <v>89</v>
      </c>
      <c r="C3050" s="9" t="s">
        <v>130</v>
      </c>
      <c r="D3050" s="9" t="s">
        <v>73</v>
      </c>
      <c r="E3050" s="9" t="s">
        <v>1056</v>
      </c>
      <c r="F3050" s="10">
        <v>44054</v>
      </c>
      <c r="G3050" s="10" t="str">
        <f>VLOOKUP(Table3[[#This Row],[Product ID]],[1]Products!$A:$G,2,0)</f>
        <v>Product 64</v>
      </c>
      <c r="H3050" s="22">
        <v>1</v>
      </c>
      <c r="I3050" s="9">
        <f>VLOOKUP('Consolidtaed Data'!$B8566,[1]Products!$A:$G,4,0)</f>
        <v>826</v>
      </c>
      <c r="J3050" s="9">
        <f>VLOOKUP('Consolidtaed Data'!$B8566,[1]Products!$A:$G,3,0)</f>
        <v>562</v>
      </c>
      <c r="K3050" s="9">
        <f>'Consolidtaed Data'!$J8566*'Consolidtaed Data'!$H8566</f>
        <v>5331</v>
      </c>
      <c r="L3050" s="9">
        <f>'Consolidtaed Data'!$I8566*'Consolidtaed Data'!$H8566</f>
        <v>6423</v>
      </c>
      <c r="M3050" s="9">
        <f>'Consolidtaed Data'!$L8566-'Consolidtaed Data'!$K8566</f>
        <v>120</v>
      </c>
      <c r="N3050" s="9" t="str">
        <f>VLOOKUP('Consolidtaed Data'!$C8566,[1]Locations!$A:$O,2,0)</f>
        <v>Vista</v>
      </c>
      <c r="O3050" s="9" t="str">
        <f>VLOOKUP('Consolidtaed Data'!$D8566,'[1]Sales People'!$A:$B,2,0)</f>
        <v>Patrick Ruiz</v>
      </c>
      <c r="P3050" s="9" t="str">
        <f>VLOOKUP('Consolidtaed Data'!$E8566,[1]Customers!$A:$B,2,0)</f>
        <v>James Simmons</v>
      </c>
      <c r="Q3050" s="11">
        <f>WEEKDAY('Consolidtaed Data'!$F8566)</f>
        <v>3</v>
      </c>
      <c r="R3050" s="9">
        <f>MONTH('Consolidtaed Data'!$F8566)</f>
        <v>10</v>
      </c>
      <c r="S3050" s="9" t="str">
        <f>TEXT(Table3[[#This Row],[Purchase Date]],"MMMM")</f>
        <v>August</v>
      </c>
      <c r="T3050" s="9">
        <f>YEAR('Consolidtaed Data'!$F8566)</f>
        <v>2021</v>
      </c>
    </row>
    <row r="3051" spans="1:20" x14ac:dyDescent="0.3">
      <c r="A3051" s="9" t="s">
        <v>4069</v>
      </c>
      <c r="B3051" s="9" t="s">
        <v>244</v>
      </c>
      <c r="C3051" s="9" t="s">
        <v>42</v>
      </c>
      <c r="D3051" s="9" t="s">
        <v>113</v>
      </c>
      <c r="E3051" s="9" t="s">
        <v>2677</v>
      </c>
      <c r="F3051" s="10">
        <v>44054</v>
      </c>
      <c r="G3051" s="10" t="str">
        <f>VLOOKUP(Table3[[#This Row],[Product ID]],[1]Products!$A:$G,2,0)</f>
        <v>Product 76</v>
      </c>
      <c r="H3051" s="22">
        <v>2</v>
      </c>
      <c r="I3051" s="9">
        <f>VLOOKUP('Consolidtaed Data'!$B9218,[1]Products!$A:$G,4,0)</f>
        <v>136</v>
      </c>
      <c r="J3051" s="9">
        <f>VLOOKUP('Consolidtaed Data'!$B9218,[1]Products!$A:$G,3,0)</f>
        <v>72</v>
      </c>
      <c r="K3051" s="9">
        <f>'Consolidtaed Data'!$J9218*'Consolidtaed Data'!$H9218</f>
        <v>1774</v>
      </c>
      <c r="L3051" s="9">
        <f>'Consolidtaed Data'!$I9218*'Consolidtaed Data'!$H9218</f>
        <v>2464</v>
      </c>
      <c r="M3051" s="9">
        <f>'Consolidtaed Data'!$L9218-'Consolidtaed Data'!$K9218</f>
        <v>523</v>
      </c>
      <c r="N3051" s="9" t="str">
        <f>VLOOKUP('Consolidtaed Data'!$C9218,[1]Locations!$A:$O,2,0)</f>
        <v>Modesto</v>
      </c>
      <c r="O3051" s="9" t="str">
        <f>VLOOKUP('Consolidtaed Data'!$D9218,'[1]Sales People'!$A:$B,2,0)</f>
        <v>Joe Sims</v>
      </c>
      <c r="P3051" s="9" t="str">
        <f>VLOOKUP('Consolidtaed Data'!$E9218,[1]Customers!$A:$B,2,0)</f>
        <v>James Armstrong</v>
      </c>
      <c r="Q3051" s="11">
        <f>WEEKDAY('Consolidtaed Data'!$F9218)</f>
        <v>1</v>
      </c>
      <c r="R3051" s="9">
        <f>MONTH('Consolidtaed Data'!$F9218)</f>
        <v>11</v>
      </c>
      <c r="S3051" s="9" t="str">
        <f>TEXT(Table3[[#This Row],[Purchase Date]],"MMMM")</f>
        <v>August</v>
      </c>
      <c r="T3051" s="9">
        <f>YEAR('Consolidtaed Data'!$F9218)</f>
        <v>2021</v>
      </c>
    </row>
    <row r="3052" spans="1:20" x14ac:dyDescent="0.3">
      <c r="A3052" s="9" t="s">
        <v>4070</v>
      </c>
      <c r="B3052" s="9" t="s">
        <v>366</v>
      </c>
      <c r="C3052" s="9" t="s">
        <v>564</v>
      </c>
      <c r="D3052" s="9" t="s">
        <v>91</v>
      </c>
      <c r="E3052" s="9" t="s">
        <v>552</v>
      </c>
      <c r="F3052" s="10">
        <v>44054</v>
      </c>
      <c r="G3052" s="10" t="str">
        <f>VLOOKUP(Table3[[#This Row],[Product ID]],[1]Products!$A:$G,2,0)</f>
        <v>Product 39</v>
      </c>
      <c r="H3052" s="22">
        <v>2</v>
      </c>
      <c r="I3052" s="9">
        <f>VLOOKUP('Consolidtaed Data'!$B9406,[1]Products!$A:$G,4,0)</f>
        <v>35</v>
      </c>
      <c r="J3052" s="9">
        <f>VLOOKUP('Consolidtaed Data'!$B9406,[1]Products!$A:$G,3,0)</f>
        <v>22</v>
      </c>
      <c r="K3052" s="9">
        <f>'Consolidtaed Data'!$J9406*'Consolidtaed Data'!$H9406</f>
        <v>1890</v>
      </c>
      <c r="L3052" s="9">
        <f>'Consolidtaed Data'!$I9406*'Consolidtaed Data'!$H9406</f>
        <v>3778</v>
      </c>
      <c r="M3052" s="9">
        <f>'Consolidtaed Data'!$L9406-'Consolidtaed Data'!$K9406</f>
        <v>2685</v>
      </c>
      <c r="N3052" s="9" t="str">
        <f>VLOOKUP('Consolidtaed Data'!$C9406,[1]Locations!$A:$O,2,0)</f>
        <v>Long Beach</v>
      </c>
      <c r="O3052" s="9" t="str">
        <f>VLOOKUP('Consolidtaed Data'!$D9406,'[1]Sales People'!$A:$B,2,0)</f>
        <v>Ryan Welch</v>
      </c>
      <c r="P3052" s="9" t="str">
        <f>VLOOKUP('Consolidtaed Data'!$E9406,[1]Customers!$A:$B,2,0)</f>
        <v>Billy Evans</v>
      </c>
      <c r="Q3052" s="11">
        <f>WEEKDAY('Consolidtaed Data'!$F9406)</f>
        <v>7</v>
      </c>
      <c r="R3052" s="9">
        <f>MONTH('Consolidtaed Data'!$F9406)</f>
        <v>12</v>
      </c>
      <c r="S3052" s="9" t="str">
        <f>TEXT(Table3[[#This Row],[Purchase Date]],"MMMM")</f>
        <v>August</v>
      </c>
      <c r="T3052" s="9">
        <f>YEAR('Consolidtaed Data'!$F9406)</f>
        <v>2021</v>
      </c>
    </row>
    <row r="3053" spans="1:20" x14ac:dyDescent="0.3">
      <c r="A3053" s="9" t="s">
        <v>4071</v>
      </c>
      <c r="B3053" s="9" t="s">
        <v>531</v>
      </c>
      <c r="C3053" s="9" t="s">
        <v>458</v>
      </c>
      <c r="D3053" s="9" t="s">
        <v>326</v>
      </c>
      <c r="E3053" s="9" t="s">
        <v>915</v>
      </c>
      <c r="F3053" s="10">
        <v>44054</v>
      </c>
      <c r="G3053" s="10" t="str">
        <f>VLOOKUP(Table3[[#This Row],[Product ID]],[1]Products!$A:$G,2,0)</f>
        <v>Product 62</v>
      </c>
      <c r="H3053" s="22">
        <v>1</v>
      </c>
      <c r="I3053" s="9">
        <f>VLOOKUP('Consolidtaed Data'!$B9493,[1]Products!$A:$G,4,0)</f>
        <v>1526</v>
      </c>
      <c r="J3053" s="9">
        <f>VLOOKUP('Consolidtaed Data'!$B9493,[1]Products!$A:$G,3,0)</f>
        <v>1251</v>
      </c>
      <c r="K3053" s="9">
        <f>'Consolidtaed Data'!$J9493*'Consolidtaed Data'!$H9493</f>
        <v>682</v>
      </c>
      <c r="L3053" s="9">
        <f>'Consolidtaed Data'!$I9493*'Consolidtaed Data'!$H9493</f>
        <v>1338</v>
      </c>
      <c r="M3053" s="9">
        <f>'Consolidtaed Data'!$L9493-'Consolidtaed Data'!$K9493</f>
        <v>383</v>
      </c>
      <c r="N3053" s="9" t="str">
        <f>VLOOKUP('Consolidtaed Data'!$C9493,[1]Locations!$A:$O,2,0)</f>
        <v>Santa Rosa</v>
      </c>
      <c r="O3053" s="9" t="str">
        <f>VLOOKUP('Consolidtaed Data'!$D9493,'[1]Sales People'!$A:$B,2,0)</f>
        <v>Ryan Welch</v>
      </c>
      <c r="P3053" s="9" t="str">
        <f>VLOOKUP('Consolidtaed Data'!$E9493,[1]Customers!$A:$B,2,0)</f>
        <v>Daniel Fernandez</v>
      </c>
      <c r="Q3053" s="11">
        <f>WEEKDAY('Consolidtaed Data'!$F9493)</f>
        <v>7</v>
      </c>
      <c r="R3053" s="9">
        <f>MONTH('Consolidtaed Data'!$F9493)</f>
        <v>12</v>
      </c>
      <c r="S3053" s="9" t="str">
        <f>TEXT(Table3[[#This Row],[Purchase Date]],"MMMM")</f>
        <v>August</v>
      </c>
      <c r="T3053" s="9">
        <f>YEAR('Consolidtaed Data'!$F9493)</f>
        <v>2021</v>
      </c>
    </row>
    <row r="3054" spans="1:20" x14ac:dyDescent="0.3">
      <c r="A3054" s="9" t="s">
        <v>4072</v>
      </c>
      <c r="B3054" s="9" t="s">
        <v>390</v>
      </c>
      <c r="C3054" s="9" t="s">
        <v>263</v>
      </c>
      <c r="D3054" s="9" t="s">
        <v>17</v>
      </c>
      <c r="E3054" s="9" t="s">
        <v>538</v>
      </c>
      <c r="F3054" s="10">
        <v>44055</v>
      </c>
      <c r="G3054" s="10" t="str">
        <f>VLOOKUP(Table3[[#This Row],[Product ID]],[1]Products!$A:$G,2,0)</f>
        <v>Product 48</v>
      </c>
      <c r="H3054" s="22">
        <v>1</v>
      </c>
      <c r="I3054" s="9">
        <f>VLOOKUP('Consolidtaed Data'!$B5177,[1]Products!$A:$G,4,0)</f>
        <v>637</v>
      </c>
      <c r="J3054" s="9">
        <f>VLOOKUP('Consolidtaed Data'!$B5177,[1]Products!$A:$G,3,0)</f>
        <v>389</v>
      </c>
      <c r="K3054" s="9">
        <f>'Consolidtaed Data'!$J5177*'Consolidtaed Data'!$H5177</f>
        <v>1054</v>
      </c>
      <c r="L3054" s="9">
        <f>'Consolidtaed Data'!$I5177*'Consolidtaed Data'!$H5177</f>
        <v>1405</v>
      </c>
      <c r="M3054" s="9">
        <f>'Consolidtaed Data'!$L5177-'Consolidtaed Data'!$K5177</f>
        <v>102</v>
      </c>
      <c r="N3054" s="9" t="str">
        <f>VLOOKUP('Consolidtaed Data'!$C5177,[1]Locations!$A:$O,2,0)</f>
        <v>Daly City</v>
      </c>
      <c r="O3054" s="9" t="str">
        <f>VLOOKUP('Consolidtaed Data'!$D5177,'[1]Sales People'!$A:$B,2,0)</f>
        <v>Roger Robertson</v>
      </c>
      <c r="P3054" s="9" t="str">
        <f>VLOOKUP('Consolidtaed Data'!$E5177,[1]Customers!$A:$B,2,0)</f>
        <v>Victor Lopez</v>
      </c>
      <c r="Q3054" s="11">
        <f>WEEKDAY('Consolidtaed Data'!$F5177)</f>
        <v>7</v>
      </c>
      <c r="R3054" s="9">
        <f>MONTH('Consolidtaed Data'!$F5177)</f>
        <v>1</v>
      </c>
      <c r="S3054" s="9" t="str">
        <f>TEXT(Table3[[#This Row],[Purchase Date]],"MMMM")</f>
        <v>August</v>
      </c>
      <c r="T3054" s="9">
        <f>YEAR('Consolidtaed Data'!$F5177)</f>
        <v>2021</v>
      </c>
    </row>
    <row r="3055" spans="1:20" x14ac:dyDescent="0.3">
      <c r="A3055" s="9" t="s">
        <v>4073</v>
      </c>
      <c r="B3055" s="9" t="s">
        <v>369</v>
      </c>
      <c r="C3055" s="9" t="s">
        <v>94</v>
      </c>
      <c r="D3055" s="9" t="s">
        <v>374</v>
      </c>
      <c r="E3055" s="9" t="s">
        <v>1210</v>
      </c>
      <c r="F3055" s="10">
        <v>44055</v>
      </c>
      <c r="G3055" s="10" t="str">
        <f>VLOOKUP(Table3[[#This Row],[Product ID]],[1]Products!$A:$G,2,0)</f>
        <v>Product 8</v>
      </c>
      <c r="H3055" s="22">
        <v>2</v>
      </c>
      <c r="I3055" s="9">
        <f>VLOOKUP('Consolidtaed Data'!$B5476,[1]Products!$A:$G,4,0)</f>
        <v>368</v>
      </c>
      <c r="J3055" s="9">
        <f>VLOOKUP('Consolidtaed Data'!$B5476,[1]Products!$A:$G,3,0)</f>
        <v>294</v>
      </c>
      <c r="K3055" s="9">
        <f>'Consolidtaed Data'!$J5476*'Consolidtaed Data'!$H5476</f>
        <v>292</v>
      </c>
      <c r="L3055" s="9">
        <f>'Consolidtaed Data'!$I5476*'Consolidtaed Data'!$H5476</f>
        <v>356</v>
      </c>
      <c r="M3055" s="9">
        <f>'Consolidtaed Data'!$L5476-'Consolidtaed Data'!$K5476</f>
        <v>187</v>
      </c>
      <c r="N3055" s="9" t="str">
        <f>VLOOKUP('Consolidtaed Data'!$C5476,[1]Locations!$A:$O,2,0)</f>
        <v>Fremont</v>
      </c>
      <c r="O3055" s="9" t="str">
        <f>VLOOKUP('Consolidtaed Data'!$D5476,'[1]Sales People'!$A:$B,2,0)</f>
        <v>Ronald Reed</v>
      </c>
      <c r="P3055" s="9" t="str">
        <f>VLOOKUP('Consolidtaed Data'!$E5476,[1]Customers!$A:$B,2,0)</f>
        <v>Walter Watson</v>
      </c>
      <c r="Q3055" s="11">
        <f>WEEKDAY('Consolidtaed Data'!$F5476)</f>
        <v>2</v>
      </c>
      <c r="R3055" s="9">
        <f>MONTH('Consolidtaed Data'!$F5476)</f>
        <v>2</v>
      </c>
      <c r="S3055" s="9" t="str">
        <f>TEXT(Table3[[#This Row],[Purchase Date]],"MMMM")</f>
        <v>August</v>
      </c>
      <c r="T3055" s="9">
        <f>YEAR('Consolidtaed Data'!$F5476)</f>
        <v>2021</v>
      </c>
    </row>
    <row r="3056" spans="1:20" x14ac:dyDescent="0.3">
      <c r="A3056" s="9" t="s">
        <v>4074</v>
      </c>
      <c r="B3056" s="9" t="s">
        <v>531</v>
      </c>
      <c r="C3056" s="9" t="s">
        <v>439</v>
      </c>
      <c r="D3056" s="9" t="s">
        <v>402</v>
      </c>
      <c r="E3056" s="9" t="s">
        <v>292</v>
      </c>
      <c r="F3056" s="10">
        <v>44055</v>
      </c>
      <c r="G3056" s="10" t="str">
        <f>VLOOKUP(Table3[[#This Row],[Product ID]],[1]Products!$A:$G,2,0)</f>
        <v>Product 62</v>
      </c>
      <c r="H3056" s="22">
        <v>1</v>
      </c>
      <c r="I3056" s="9">
        <f>VLOOKUP('Consolidtaed Data'!$B5492,[1]Products!$A:$G,4,0)</f>
        <v>2182</v>
      </c>
      <c r="J3056" s="9">
        <f>VLOOKUP('Consolidtaed Data'!$B5492,[1]Products!$A:$G,3,0)</f>
        <v>1200</v>
      </c>
      <c r="K3056" s="9">
        <f>'Consolidtaed Data'!$J5492*'Consolidtaed Data'!$H5492</f>
        <v>424</v>
      </c>
      <c r="L3056" s="9">
        <f>'Consolidtaed Data'!$I5492*'Consolidtaed Data'!$H5492</f>
        <v>530</v>
      </c>
      <c r="M3056" s="9">
        <f>'Consolidtaed Data'!$L5492-'Consolidtaed Data'!$K5492</f>
        <v>265</v>
      </c>
      <c r="N3056" s="9" t="str">
        <f>VLOOKUP('Consolidtaed Data'!$C5492,[1]Locations!$A:$O,2,0)</f>
        <v>Sacramento</v>
      </c>
      <c r="O3056" s="9" t="str">
        <f>VLOOKUP('Consolidtaed Data'!$D5492,'[1]Sales People'!$A:$B,2,0)</f>
        <v>Ernest Wagner</v>
      </c>
      <c r="P3056" s="9" t="str">
        <f>VLOOKUP('Consolidtaed Data'!$E5492,[1]Customers!$A:$B,2,0)</f>
        <v>Victor Medina</v>
      </c>
      <c r="Q3056" s="11">
        <f>WEEKDAY('Consolidtaed Data'!$F5492)</f>
        <v>4</v>
      </c>
      <c r="R3056" s="9">
        <f>MONTH('Consolidtaed Data'!$F5492)</f>
        <v>2</v>
      </c>
      <c r="S3056" s="9" t="str">
        <f>TEXT(Table3[[#This Row],[Purchase Date]],"MMMM")</f>
        <v>August</v>
      </c>
      <c r="T3056" s="9">
        <f>YEAR('Consolidtaed Data'!$F5492)</f>
        <v>2021</v>
      </c>
    </row>
    <row r="3057" spans="1:20" x14ac:dyDescent="0.3">
      <c r="A3057" s="9" t="s">
        <v>4075</v>
      </c>
      <c r="B3057" s="9" t="s">
        <v>182</v>
      </c>
      <c r="C3057" s="9" t="s">
        <v>469</v>
      </c>
      <c r="D3057" s="9" t="s">
        <v>31</v>
      </c>
      <c r="E3057" s="9" t="s">
        <v>952</v>
      </c>
      <c r="F3057" s="10">
        <v>44055</v>
      </c>
      <c r="G3057" s="10" t="str">
        <f>VLOOKUP(Table3[[#This Row],[Product ID]],[1]Products!$A:$G,2,0)</f>
        <v>Product 9</v>
      </c>
      <c r="H3057" s="22">
        <v>1</v>
      </c>
      <c r="I3057" s="9">
        <f>VLOOKUP('Consolidtaed Data'!$B5930,[1]Products!$A:$G,4,0)</f>
        <v>947</v>
      </c>
      <c r="J3057" s="9">
        <f>VLOOKUP('Consolidtaed Data'!$B5930,[1]Products!$A:$G,3,0)</f>
        <v>786</v>
      </c>
      <c r="K3057" s="9">
        <f>'Consolidtaed Data'!$J5930*'Consolidtaed Data'!$H5930</f>
        <v>296</v>
      </c>
      <c r="L3057" s="9">
        <f>'Consolidtaed Data'!$I5930*'Consolidtaed Data'!$H5930</f>
        <v>502</v>
      </c>
      <c r="M3057" s="9">
        <f>'Consolidtaed Data'!$L5930-'Consolidtaed Data'!$K5930</f>
        <v>13</v>
      </c>
      <c r="N3057" s="9" t="str">
        <f>VLOOKUP('Consolidtaed Data'!$C5930,[1]Locations!$A:$O,2,0)</f>
        <v>Clovis</v>
      </c>
      <c r="O3057" s="9" t="str">
        <f>VLOOKUP('Consolidtaed Data'!$D5930,'[1]Sales People'!$A:$B,2,0)</f>
        <v>Carl Elliott</v>
      </c>
      <c r="P3057" s="9" t="str">
        <f>VLOOKUP('Consolidtaed Data'!$E5930,[1]Customers!$A:$B,2,0)</f>
        <v>Walter Duncan</v>
      </c>
      <c r="Q3057" s="11">
        <f>WEEKDAY('Consolidtaed Data'!$F5930)</f>
        <v>6</v>
      </c>
      <c r="R3057" s="9">
        <f>MONTH('Consolidtaed Data'!$F5930)</f>
        <v>3</v>
      </c>
      <c r="S3057" s="9" t="str">
        <f>TEXT(Table3[[#This Row],[Purchase Date]],"MMMM")</f>
        <v>August</v>
      </c>
      <c r="T3057" s="9">
        <f>YEAR('Consolidtaed Data'!$F5930)</f>
        <v>2021</v>
      </c>
    </row>
    <row r="3058" spans="1:20" x14ac:dyDescent="0.3">
      <c r="A3058" s="9" t="s">
        <v>4076</v>
      </c>
      <c r="B3058" s="9" t="s">
        <v>29</v>
      </c>
      <c r="C3058" s="9" t="s">
        <v>249</v>
      </c>
      <c r="D3058" s="9" t="s">
        <v>9</v>
      </c>
      <c r="E3058" s="9" t="s">
        <v>1090</v>
      </c>
      <c r="F3058" s="10">
        <v>44055</v>
      </c>
      <c r="G3058" s="10" t="str">
        <f>VLOOKUP(Table3[[#This Row],[Product ID]],[1]Products!$A:$G,2,0)</f>
        <v>Product 37</v>
      </c>
      <c r="H3058" s="22">
        <v>1</v>
      </c>
      <c r="I3058" s="9">
        <f>VLOOKUP('Consolidtaed Data'!$B6244,[1]Products!$A:$G,4,0)</f>
        <v>530</v>
      </c>
      <c r="J3058" s="9">
        <f>VLOOKUP('Consolidtaed Data'!$B6244,[1]Products!$A:$G,3,0)</f>
        <v>435</v>
      </c>
      <c r="K3058" s="9">
        <f>'Consolidtaed Data'!$J6244*'Consolidtaed Data'!$H6244</f>
        <v>684</v>
      </c>
      <c r="L3058" s="9">
        <f>'Consolidtaed Data'!$I6244*'Consolidtaed Data'!$H6244</f>
        <v>868</v>
      </c>
      <c r="M3058" s="9">
        <f>'Consolidtaed Data'!$L6244-'Consolidtaed Data'!$K6244</f>
        <v>329</v>
      </c>
      <c r="N3058" s="9" t="str">
        <f>VLOOKUP('Consolidtaed Data'!$C6244,[1]Locations!$A:$O,2,0)</f>
        <v>Santa Maria</v>
      </c>
      <c r="O3058" s="9" t="str">
        <f>VLOOKUP('Consolidtaed Data'!$D6244,'[1]Sales People'!$A:$B,2,0)</f>
        <v>Brian Thomas</v>
      </c>
      <c r="P3058" s="9" t="str">
        <f>VLOOKUP('Consolidtaed Data'!$E6244,[1]Customers!$A:$B,2,0)</f>
        <v>Andrew James</v>
      </c>
      <c r="Q3058" s="11">
        <f>WEEKDAY('Consolidtaed Data'!$F6244)</f>
        <v>3</v>
      </c>
      <c r="R3058" s="9">
        <f>MONTH('Consolidtaed Data'!$F6244)</f>
        <v>4</v>
      </c>
      <c r="S3058" s="9" t="str">
        <f>TEXT(Table3[[#This Row],[Purchase Date]],"MMMM")</f>
        <v>August</v>
      </c>
      <c r="T3058" s="9">
        <f>YEAR('Consolidtaed Data'!$F6244)</f>
        <v>2021</v>
      </c>
    </row>
    <row r="3059" spans="1:20" x14ac:dyDescent="0.3">
      <c r="A3059" s="9" t="s">
        <v>4077</v>
      </c>
      <c r="B3059" s="9" t="s">
        <v>373</v>
      </c>
      <c r="C3059" s="9" t="s">
        <v>344</v>
      </c>
      <c r="D3059" s="9" t="s">
        <v>161</v>
      </c>
      <c r="E3059" s="9" t="s">
        <v>726</v>
      </c>
      <c r="F3059" s="10">
        <v>44055</v>
      </c>
      <c r="G3059" s="10" t="str">
        <f>VLOOKUP(Table3[[#This Row],[Product ID]],[1]Products!$A:$G,2,0)</f>
        <v>Product 66</v>
      </c>
      <c r="H3059" s="22">
        <v>3</v>
      </c>
      <c r="I3059" s="9">
        <f>VLOOKUP('Consolidtaed Data'!$B6280,[1]Products!$A:$G,4,0)</f>
        <v>1178</v>
      </c>
      <c r="J3059" s="9">
        <f>VLOOKUP('Consolidtaed Data'!$B6280,[1]Products!$A:$G,3,0)</f>
        <v>683</v>
      </c>
      <c r="K3059" s="9">
        <f>'Consolidtaed Data'!$J6280*'Consolidtaed Data'!$H6280</f>
        <v>1291</v>
      </c>
      <c r="L3059" s="9">
        <f>'Consolidtaed Data'!$I6280*'Consolidtaed Data'!$H6280</f>
        <v>2391</v>
      </c>
      <c r="M3059" s="9">
        <f>'Consolidtaed Data'!$L6280-'Consolidtaed Data'!$K6280</f>
        <v>87</v>
      </c>
      <c r="N3059" s="9" t="str">
        <f>VLOOKUP('Consolidtaed Data'!$C6280,[1]Locations!$A:$O,2,0)</f>
        <v>San Buenaventura (Ventura)</v>
      </c>
      <c r="O3059" s="9" t="str">
        <f>VLOOKUP('Consolidtaed Data'!$D6280,'[1]Sales People'!$A:$B,2,0)</f>
        <v>Robert Reed</v>
      </c>
      <c r="P3059" s="9" t="str">
        <f>VLOOKUP('Consolidtaed Data'!$E6280,[1]Customers!$A:$B,2,0)</f>
        <v>John Brooks</v>
      </c>
      <c r="Q3059" s="11">
        <f>WEEKDAY('Consolidtaed Data'!$F6280)</f>
        <v>4</v>
      </c>
      <c r="R3059" s="9">
        <f>MONTH('Consolidtaed Data'!$F6280)</f>
        <v>4</v>
      </c>
      <c r="S3059" s="9" t="str">
        <f>TEXT(Table3[[#This Row],[Purchase Date]],"MMMM")</f>
        <v>August</v>
      </c>
      <c r="T3059" s="9">
        <f>YEAR('Consolidtaed Data'!$F6280)</f>
        <v>2021</v>
      </c>
    </row>
    <row r="3060" spans="1:20" x14ac:dyDescent="0.3">
      <c r="A3060" s="9" t="s">
        <v>4078</v>
      </c>
      <c r="B3060" s="9" t="s">
        <v>11</v>
      </c>
      <c r="C3060" s="9" t="s">
        <v>522</v>
      </c>
      <c r="D3060" s="9" t="s">
        <v>197</v>
      </c>
      <c r="E3060" s="9" t="s">
        <v>470</v>
      </c>
      <c r="F3060" s="10">
        <v>44055</v>
      </c>
      <c r="G3060" s="10" t="str">
        <f>VLOOKUP(Table3[[#This Row],[Product ID]],[1]Products!$A:$G,2,0)</f>
        <v>Product 88</v>
      </c>
      <c r="H3060" s="22">
        <v>3</v>
      </c>
      <c r="I3060" s="9">
        <f>VLOOKUP('Consolidtaed Data'!$B6781,[1]Products!$A:$G,4,0)</f>
        <v>1783</v>
      </c>
      <c r="J3060" s="9">
        <f>VLOOKUP('Consolidtaed Data'!$B6781,[1]Products!$A:$G,3,0)</f>
        <v>1516</v>
      </c>
      <c r="K3060" s="9">
        <f>'Consolidtaed Data'!$J6781*'Consolidtaed Data'!$H6781</f>
        <v>1767</v>
      </c>
      <c r="L3060" s="9">
        <f>'Consolidtaed Data'!$I6781*'Consolidtaed Data'!$H6781</f>
        <v>3156</v>
      </c>
      <c r="M3060" s="9">
        <f>'Consolidtaed Data'!$L6781-'Consolidtaed Data'!$K6781</f>
        <v>1198</v>
      </c>
      <c r="N3060" s="9" t="str">
        <f>VLOOKUP('Consolidtaed Data'!$C6781,[1]Locations!$A:$O,2,0)</f>
        <v>Carlsbad</v>
      </c>
      <c r="O3060" s="9" t="str">
        <f>VLOOKUP('Consolidtaed Data'!$D6781,'[1]Sales People'!$A:$B,2,0)</f>
        <v>Joshua Cook</v>
      </c>
      <c r="P3060" s="9" t="str">
        <f>VLOOKUP('Consolidtaed Data'!$E6781,[1]Customers!$A:$B,2,0)</f>
        <v>Michael Austin</v>
      </c>
      <c r="Q3060" s="11">
        <f>WEEKDAY('Consolidtaed Data'!$F6781)</f>
        <v>3</v>
      </c>
      <c r="R3060" s="9">
        <f>MONTH('Consolidtaed Data'!$F6781)</f>
        <v>6</v>
      </c>
      <c r="S3060" s="9" t="str">
        <f>TEXT(Table3[[#This Row],[Purchase Date]],"MMMM")</f>
        <v>August</v>
      </c>
      <c r="T3060" s="9">
        <f>YEAR('Consolidtaed Data'!$F6781)</f>
        <v>2021</v>
      </c>
    </row>
    <row r="3061" spans="1:20" x14ac:dyDescent="0.3">
      <c r="A3061" s="9" t="s">
        <v>4079</v>
      </c>
      <c r="B3061" s="9" t="s">
        <v>366</v>
      </c>
      <c r="C3061" s="9" t="s">
        <v>210</v>
      </c>
      <c r="D3061" s="9" t="s">
        <v>22</v>
      </c>
      <c r="E3061" s="9" t="s">
        <v>362</v>
      </c>
      <c r="F3061" s="10">
        <v>44055</v>
      </c>
      <c r="G3061" s="10" t="str">
        <f>VLOOKUP(Table3[[#This Row],[Product ID]],[1]Products!$A:$G,2,0)</f>
        <v>Product 39</v>
      </c>
      <c r="H3061" s="22">
        <v>1</v>
      </c>
      <c r="I3061" s="9">
        <f>VLOOKUP('Consolidtaed Data'!$B8188,[1]Products!$A:$G,4,0)</f>
        <v>771</v>
      </c>
      <c r="J3061" s="9">
        <f>VLOOKUP('Consolidtaed Data'!$B8188,[1]Products!$A:$G,3,0)</f>
        <v>648</v>
      </c>
      <c r="K3061" s="9">
        <f>'Consolidtaed Data'!$J8188*'Consolidtaed Data'!$H8188</f>
        <v>3903</v>
      </c>
      <c r="L3061" s="9">
        <f>'Consolidtaed Data'!$I8188*'Consolidtaed Data'!$H8188</f>
        <v>4761</v>
      </c>
      <c r="M3061" s="9">
        <f>'Consolidtaed Data'!$L8188-'Consolidtaed Data'!$K8188</f>
        <v>2604</v>
      </c>
      <c r="N3061" s="9" t="str">
        <f>VLOOKUP('Consolidtaed Data'!$C8188,[1]Locations!$A:$O,2,0)</f>
        <v>San Francisco</v>
      </c>
      <c r="O3061" s="9" t="str">
        <f>VLOOKUP('Consolidtaed Data'!$D8188,'[1]Sales People'!$A:$B,2,0)</f>
        <v>Roger Robertson</v>
      </c>
      <c r="P3061" s="9" t="str">
        <f>VLOOKUP('Consolidtaed Data'!$E8188,[1]Customers!$A:$B,2,0)</f>
        <v>Gerald Porter</v>
      </c>
      <c r="Q3061" s="11">
        <f>WEEKDAY('Consolidtaed Data'!$F8188)</f>
        <v>4</v>
      </c>
      <c r="R3061" s="9">
        <f>MONTH('Consolidtaed Data'!$F8188)</f>
        <v>9</v>
      </c>
      <c r="S3061" s="9" t="str">
        <f>TEXT(Table3[[#This Row],[Purchase Date]],"MMMM")</f>
        <v>August</v>
      </c>
      <c r="T3061" s="9">
        <f>YEAR('Consolidtaed Data'!$F8188)</f>
        <v>2021</v>
      </c>
    </row>
    <row r="3062" spans="1:20" x14ac:dyDescent="0.3">
      <c r="A3062" s="9" t="s">
        <v>4080</v>
      </c>
      <c r="B3062" s="9" t="s">
        <v>164</v>
      </c>
      <c r="C3062" s="9" t="s">
        <v>462</v>
      </c>
      <c r="D3062" s="9" t="s">
        <v>123</v>
      </c>
      <c r="E3062" s="9" t="s">
        <v>1159</v>
      </c>
      <c r="F3062" s="10">
        <v>44055</v>
      </c>
      <c r="G3062" s="10" t="str">
        <f>VLOOKUP(Table3[[#This Row],[Product ID]],[1]Products!$A:$G,2,0)</f>
        <v>Product 69</v>
      </c>
      <c r="H3062" s="22">
        <v>2</v>
      </c>
      <c r="I3062" s="9">
        <f>VLOOKUP('Consolidtaed Data'!$B8826,[1]Products!$A:$G,4,0)</f>
        <v>203</v>
      </c>
      <c r="J3062" s="9">
        <f>VLOOKUP('Consolidtaed Data'!$B8826,[1]Products!$A:$G,3,0)</f>
        <v>154</v>
      </c>
      <c r="K3062" s="9">
        <f>'Consolidtaed Data'!$J8826*'Consolidtaed Data'!$H8826</f>
        <v>5468</v>
      </c>
      <c r="L3062" s="9">
        <f>'Consolidtaed Data'!$I8826*'Consolidtaed Data'!$H8826</f>
        <v>8964</v>
      </c>
      <c r="M3062" s="9">
        <f>'Consolidtaed Data'!$L8826-'Consolidtaed Data'!$K8826</f>
        <v>1035</v>
      </c>
      <c r="N3062" s="9" t="str">
        <f>VLOOKUP('Consolidtaed Data'!$C8826,[1]Locations!$A:$O,2,0)</f>
        <v>Modesto</v>
      </c>
      <c r="O3062" s="9" t="str">
        <f>VLOOKUP('Consolidtaed Data'!$D8826,'[1]Sales People'!$A:$B,2,0)</f>
        <v>Larry Marshall</v>
      </c>
      <c r="P3062" s="9" t="str">
        <f>VLOOKUP('Consolidtaed Data'!$E8826,[1]Customers!$A:$B,2,0)</f>
        <v>Charles Sims</v>
      </c>
      <c r="Q3062" s="11">
        <f>WEEKDAY('Consolidtaed Data'!$F8826)</f>
        <v>2</v>
      </c>
      <c r="R3062" s="9">
        <f>MONTH('Consolidtaed Data'!$F8826)</f>
        <v>11</v>
      </c>
      <c r="S3062" s="9" t="str">
        <f>TEXT(Table3[[#This Row],[Purchase Date]],"MMMM")</f>
        <v>August</v>
      </c>
      <c r="T3062" s="9">
        <f>YEAR('Consolidtaed Data'!$F8826)</f>
        <v>2021</v>
      </c>
    </row>
    <row r="3063" spans="1:20" x14ac:dyDescent="0.3">
      <c r="A3063" s="9" t="s">
        <v>4081</v>
      </c>
      <c r="B3063" s="9" t="s">
        <v>340</v>
      </c>
      <c r="C3063" s="9" t="s">
        <v>352</v>
      </c>
      <c r="D3063" s="9" t="s">
        <v>153</v>
      </c>
      <c r="E3063" s="9" t="s">
        <v>207</v>
      </c>
      <c r="F3063" s="10">
        <v>44055</v>
      </c>
      <c r="G3063" s="10" t="str">
        <f>VLOOKUP(Table3[[#This Row],[Product ID]],[1]Products!$A:$G,2,0)</f>
        <v>Product 34</v>
      </c>
      <c r="H3063" s="22">
        <v>1</v>
      </c>
      <c r="I3063" s="9">
        <f>VLOOKUP('Consolidtaed Data'!$B9485,[1]Products!$A:$G,4,0)</f>
        <v>1526</v>
      </c>
      <c r="J3063" s="9">
        <f>VLOOKUP('Consolidtaed Data'!$B9485,[1]Products!$A:$G,3,0)</f>
        <v>1251</v>
      </c>
      <c r="K3063" s="9">
        <f>'Consolidtaed Data'!$J9485*'Consolidtaed Data'!$H9485</f>
        <v>1432</v>
      </c>
      <c r="L3063" s="9">
        <f>'Consolidtaed Data'!$I9485*'Consolidtaed Data'!$H9485</f>
        <v>2384</v>
      </c>
      <c r="M3063" s="9">
        <f>'Consolidtaed Data'!$L9485-'Consolidtaed Data'!$K9485</f>
        <v>408</v>
      </c>
      <c r="N3063" s="9" t="str">
        <f>VLOOKUP('Consolidtaed Data'!$C9485,[1]Locations!$A:$O,2,0)</f>
        <v>Sacramento</v>
      </c>
      <c r="O3063" s="9" t="str">
        <f>VLOOKUP('Consolidtaed Data'!$D9485,'[1]Sales People'!$A:$B,2,0)</f>
        <v>Patrick Ruiz</v>
      </c>
      <c r="P3063" s="9" t="str">
        <f>VLOOKUP('Consolidtaed Data'!$E9485,[1]Customers!$A:$B,2,0)</f>
        <v>Todd George</v>
      </c>
      <c r="Q3063" s="11">
        <f>WEEKDAY('Consolidtaed Data'!$F9485)</f>
        <v>7</v>
      </c>
      <c r="R3063" s="9">
        <f>MONTH('Consolidtaed Data'!$F9485)</f>
        <v>12</v>
      </c>
      <c r="S3063" s="9" t="str">
        <f>TEXT(Table3[[#This Row],[Purchase Date]],"MMMM")</f>
        <v>August</v>
      </c>
      <c r="T3063" s="9">
        <f>YEAR('Consolidtaed Data'!$F9485)</f>
        <v>2021</v>
      </c>
    </row>
    <row r="3064" spans="1:20" x14ac:dyDescent="0.3">
      <c r="A3064" s="9" t="s">
        <v>4082</v>
      </c>
      <c r="B3064" s="9" t="s">
        <v>429</v>
      </c>
      <c r="C3064" s="9" t="s">
        <v>245</v>
      </c>
      <c r="D3064" s="9" t="s">
        <v>246</v>
      </c>
      <c r="E3064" s="9" t="s">
        <v>761</v>
      </c>
      <c r="F3064" s="10">
        <v>44055</v>
      </c>
      <c r="G3064" s="10" t="str">
        <f>VLOOKUP(Table3[[#This Row],[Product ID]],[1]Products!$A:$G,2,0)</f>
        <v>Product 87</v>
      </c>
      <c r="H3064" s="22">
        <v>2</v>
      </c>
      <c r="I3064" s="9">
        <f>VLOOKUP('Consolidtaed Data'!$B9562,[1]Products!$A:$G,4,0)</f>
        <v>290</v>
      </c>
      <c r="J3064" s="9">
        <f>VLOOKUP('Consolidtaed Data'!$B9562,[1]Products!$A:$G,3,0)</f>
        <v>200</v>
      </c>
      <c r="K3064" s="9">
        <f>'Consolidtaed Data'!$J9562*'Consolidtaed Data'!$H9562</f>
        <v>308</v>
      </c>
      <c r="L3064" s="9">
        <f>'Consolidtaed Data'!$I9562*'Consolidtaed Data'!$H9562</f>
        <v>406</v>
      </c>
      <c r="M3064" s="9">
        <f>'Consolidtaed Data'!$L9562-'Consolidtaed Data'!$K9562</f>
        <v>187</v>
      </c>
      <c r="N3064" s="9" t="str">
        <f>VLOOKUP('Consolidtaed Data'!$C9562,[1]Locations!$A:$O,2,0)</f>
        <v>Visalia</v>
      </c>
      <c r="O3064" s="9" t="str">
        <f>VLOOKUP('Consolidtaed Data'!$D9562,'[1]Sales People'!$A:$B,2,0)</f>
        <v>Justin Lynch</v>
      </c>
      <c r="P3064" s="9" t="str">
        <f>VLOOKUP('Consolidtaed Data'!$E9562,[1]Customers!$A:$B,2,0)</f>
        <v>Andrew Hansen</v>
      </c>
      <c r="Q3064" s="11">
        <f>WEEKDAY('Consolidtaed Data'!$F9562)</f>
        <v>6</v>
      </c>
      <c r="R3064" s="9">
        <f>MONTH('Consolidtaed Data'!$F9562)</f>
        <v>12</v>
      </c>
      <c r="S3064" s="9" t="str">
        <f>TEXT(Table3[[#This Row],[Purchase Date]],"MMMM")</f>
        <v>August</v>
      </c>
      <c r="T3064" s="9">
        <f>YEAR('Consolidtaed Data'!$F9562)</f>
        <v>2021</v>
      </c>
    </row>
    <row r="3065" spans="1:20" x14ac:dyDescent="0.3">
      <c r="A3065" s="9" t="s">
        <v>4083</v>
      </c>
      <c r="B3065" s="9" t="s">
        <v>503</v>
      </c>
      <c r="C3065" s="9" t="s">
        <v>140</v>
      </c>
      <c r="D3065" s="9" t="s">
        <v>229</v>
      </c>
      <c r="E3065" s="9" t="s">
        <v>657</v>
      </c>
      <c r="F3065" s="10">
        <v>44056</v>
      </c>
      <c r="G3065" s="10" t="str">
        <f>VLOOKUP(Table3[[#This Row],[Product ID]],[1]Products!$A:$G,2,0)</f>
        <v>Product 99</v>
      </c>
      <c r="H3065" s="22">
        <v>1</v>
      </c>
      <c r="I3065" s="9">
        <f>VLOOKUP('Consolidtaed Data'!$B4714,[1]Products!$A:$G,4,0)</f>
        <v>2396</v>
      </c>
      <c r="J3065" s="9">
        <f>VLOOKUP('Consolidtaed Data'!$B4714,[1]Products!$A:$G,3,0)</f>
        <v>1965</v>
      </c>
      <c r="K3065" s="9">
        <f>'Consolidtaed Data'!$J4714*'Consolidtaed Data'!$H4714</f>
        <v>2946</v>
      </c>
      <c r="L3065" s="9">
        <f>'Consolidtaed Data'!$I4714*'Consolidtaed Data'!$H4714</f>
        <v>4994</v>
      </c>
      <c r="M3065" s="9">
        <f>'Consolidtaed Data'!$L4714-'Consolidtaed Data'!$K4714</f>
        <v>48</v>
      </c>
      <c r="N3065" s="9" t="str">
        <f>VLOOKUP('Consolidtaed Data'!$C4714,[1]Locations!$A:$O,2,0)</f>
        <v>Lancaster</v>
      </c>
      <c r="O3065" s="9" t="str">
        <f>VLOOKUP('Consolidtaed Data'!$D4714,'[1]Sales People'!$A:$B,2,0)</f>
        <v>Martin Carr</v>
      </c>
      <c r="P3065" s="9" t="str">
        <f>VLOOKUP('Consolidtaed Data'!$E4714,[1]Customers!$A:$B,2,0)</f>
        <v>Joshua Garza</v>
      </c>
      <c r="Q3065" s="11">
        <f>WEEKDAY('Consolidtaed Data'!$F4714)</f>
        <v>7</v>
      </c>
      <c r="R3065" s="9">
        <f>MONTH('Consolidtaed Data'!$F4714)</f>
        <v>12</v>
      </c>
      <c r="S3065" s="9" t="str">
        <f>TEXT(Table3[[#This Row],[Purchase Date]],"MMMM")</f>
        <v>August</v>
      </c>
      <c r="T3065" s="9">
        <f>YEAR('Consolidtaed Data'!$F4714)</f>
        <v>2020</v>
      </c>
    </row>
    <row r="3066" spans="1:20" x14ac:dyDescent="0.3">
      <c r="A3066" s="9" t="s">
        <v>4084</v>
      </c>
      <c r="B3066" s="9" t="s">
        <v>20</v>
      </c>
      <c r="C3066" s="9" t="s">
        <v>228</v>
      </c>
      <c r="D3066" s="9" t="s">
        <v>83</v>
      </c>
      <c r="E3066" s="9" t="s">
        <v>1849</v>
      </c>
      <c r="F3066" s="10">
        <v>44056</v>
      </c>
      <c r="G3066" s="10" t="str">
        <f>VLOOKUP(Table3[[#This Row],[Product ID]],[1]Products!$A:$G,2,0)</f>
        <v>Product 98</v>
      </c>
      <c r="H3066" s="22">
        <v>3</v>
      </c>
      <c r="I3066" s="9">
        <f>VLOOKUP('Consolidtaed Data'!$B4972,[1]Products!$A:$G,4,0)</f>
        <v>1077</v>
      </c>
      <c r="J3066" s="9">
        <f>VLOOKUP('Consolidtaed Data'!$B4972,[1]Products!$A:$G,3,0)</f>
        <v>732</v>
      </c>
      <c r="K3066" s="9">
        <f>'Consolidtaed Data'!$J4972*'Consolidtaed Data'!$H4972</f>
        <v>1432</v>
      </c>
      <c r="L3066" s="9">
        <f>'Consolidtaed Data'!$I4972*'Consolidtaed Data'!$H4972</f>
        <v>2384</v>
      </c>
      <c r="M3066" s="9">
        <f>'Consolidtaed Data'!$L4972-'Consolidtaed Data'!$K4972</f>
        <v>360</v>
      </c>
      <c r="N3066" s="9" t="str">
        <f>VLOOKUP('Consolidtaed Data'!$C4972,[1]Locations!$A:$O,2,0)</f>
        <v>Sunnyvale</v>
      </c>
      <c r="O3066" s="9" t="str">
        <f>VLOOKUP('Consolidtaed Data'!$D4972,'[1]Sales People'!$A:$B,2,0)</f>
        <v>Jerry Perry</v>
      </c>
      <c r="P3066" s="9" t="str">
        <f>VLOOKUP('Consolidtaed Data'!$E4972,[1]Customers!$A:$B,2,0)</f>
        <v>Douglas Franklin</v>
      </c>
      <c r="Q3066" s="11">
        <f>WEEKDAY('Consolidtaed Data'!$F4972)</f>
        <v>5</v>
      </c>
      <c r="R3066" s="9">
        <f>MONTH('Consolidtaed Data'!$F4972)</f>
        <v>12</v>
      </c>
      <c r="S3066" s="9" t="str">
        <f>TEXT(Table3[[#This Row],[Purchase Date]],"MMMM")</f>
        <v>August</v>
      </c>
      <c r="T3066" s="9">
        <f>YEAR('Consolidtaed Data'!$F4972)</f>
        <v>2020</v>
      </c>
    </row>
    <row r="3067" spans="1:20" x14ac:dyDescent="0.3">
      <c r="A3067" s="9" t="s">
        <v>4085</v>
      </c>
      <c r="B3067" s="9" t="s">
        <v>29</v>
      </c>
      <c r="C3067" s="9" t="s">
        <v>325</v>
      </c>
      <c r="D3067" s="9" t="s">
        <v>22</v>
      </c>
      <c r="E3067" s="9" t="s">
        <v>2617</v>
      </c>
      <c r="F3067" s="10">
        <v>44056</v>
      </c>
      <c r="G3067" s="10" t="str">
        <f>VLOOKUP(Table3[[#This Row],[Product ID]],[1]Products!$A:$G,2,0)</f>
        <v>Product 37</v>
      </c>
      <c r="H3067" s="22">
        <v>1</v>
      </c>
      <c r="I3067" s="9">
        <f>VLOOKUP('Consolidtaed Data'!$B5922,[1]Products!$A:$G,4,0)</f>
        <v>1812</v>
      </c>
      <c r="J3067" s="9">
        <f>VLOOKUP('Consolidtaed Data'!$B5922,[1]Products!$A:$G,3,0)</f>
        <v>1305</v>
      </c>
      <c r="K3067" s="9">
        <f>'Consolidtaed Data'!$J5922*'Consolidtaed Data'!$H5922</f>
        <v>154</v>
      </c>
      <c r="L3067" s="9">
        <f>'Consolidtaed Data'!$I5922*'Consolidtaed Data'!$H5922</f>
        <v>203</v>
      </c>
      <c r="M3067" s="9">
        <f>'Consolidtaed Data'!$L5922-'Consolidtaed Data'!$K5922</f>
        <v>436</v>
      </c>
      <c r="N3067" s="9" t="str">
        <f>VLOOKUP('Consolidtaed Data'!$C5922,[1]Locations!$A:$O,2,0)</f>
        <v>Vista</v>
      </c>
      <c r="O3067" s="9" t="str">
        <f>VLOOKUP('Consolidtaed Data'!$D5922,'[1]Sales People'!$A:$B,2,0)</f>
        <v>Joshua Cook</v>
      </c>
      <c r="P3067" s="9" t="str">
        <f>VLOOKUP('Consolidtaed Data'!$E5922,[1]Customers!$A:$B,2,0)</f>
        <v>Victor Lawson</v>
      </c>
      <c r="Q3067" s="11">
        <f>WEEKDAY('Consolidtaed Data'!$F5922)</f>
        <v>5</v>
      </c>
      <c r="R3067" s="9">
        <f>MONTH('Consolidtaed Data'!$F5922)</f>
        <v>3</v>
      </c>
      <c r="S3067" s="9" t="str">
        <f>TEXT(Table3[[#This Row],[Purchase Date]],"MMMM")</f>
        <v>August</v>
      </c>
      <c r="T3067" s="9">
        <f>YEAR('Consolidtaed Data'!$F5922)</f>
        <v>2021</v>
      </c>
    </row>
    <row r="3068" spans="1:20" x14ac:dyDescent="0.3">
      <c r="A3068" s="9" t="s">
        <v>4086</v>
      </c>
      <c r="B3068" s="9" t="s">
        <v>116</v>
      </c>
      <c r="C3068" s="9" t="s">
        <v>45</v>
      </c>
      <c r="D3068" s="9" t="s">
        <v>35</v>
      </c>
      <c r="E3068" s="9" t="s">
        <v>2201</v>
      </c>
      <c r="F3068" s="10">
        <v>44056</v>
      </c>
      <c r="G3068" s="10" t="str">
        <f>VLOOKUP(Table3[[#This Row],[Product ID]],[1]Products!$A:$G,2,0)</f>
        <v>Product 55</v>
      </c>
      <c r="H3068" s="22">
        <v>1</v>
      </c>
      <c r="I3068" s="9">
        <f>VLOOKUP('Consolidtaed Data'!$B5947,[1]Products!$A:$G,4,0)</f>
        <v>1052</v>
      </c>
      <c r="J3068" s="9">
        <f>VLOOKUP('Consolidtaed Data'!$B5947,[1]Products!$A:$G,3,0)</f>
        <v>589</v>
      </c>
      <c r="K3068" s="9">
        <f>'Consolidtaed Data'!$J5947*'Consolidtaed Data'!$H5947</f>
        <v>840</v>
      </c>
      <c r="L3068" s="9">
        <f>'Consolidtaed Data'!$I5947*'Consolidtaed Data'!$H5947</f>
        <v>1168</v>
      </c>
      <c r="M3068" s="9">
        <f>'Consolidtaed Data'!$L5947-'Consolidtaed Data'!$K5947</f>
        <v>1888</v>
      </c>
      <c r="N3068" s="9" t="str">
        <f>VLOOKUP('Consolidtaed Data'!$C5947,[1]Locations!$A:$O,2,0)</f>
        <v>Costa Mesa</v>
      </c>
      <c r="O3068" s="9" t="str">
        <f>VLOOKUP('Consolidtaed Data'!$D5947,'[1]Sales People'!$A:$B,2,0)</f>
        <v>Andrew Bowman</v>
      </c>
      <c r="P3068" s="9" t="str">
        <f>VLOOKUP('Consolidtaed Data'!$E5947,[1]Customers!$A:$B,2,0)</f>
        <v>Phillip Morrison</v>
      </c>
      <c r="Q3068" s="11">
        <f>WEEKDAY('Consolidtaed Data'!$F5947)</f>
        <v>7</v>
      </c>
      <c r="R3068" s="9">
        <f>MONTH('Consolidtaed Data'!$F5947)</f>
        <v>3</v>
      </c>
      <c r="S3068" s="9" t="str">
        <f>TEXT(Table3[[#This Row],[Purchase Date]],"MMMM")</f>
        <v>August</v>
      </c>
      <c r="T3068" s="9">
        <f>YEAR('Consolidtaed Data'!$F5947)</f>
        <v>2021</v>
      </c>
    </row>
    <row r="3069" spans="1:20" x14ac:dyDescent="0.3">
      <c r="A3069" s="9" t="s">
        <v>4087</v>
      </c>
      <c r="B3069" s="9" t="s">
        <v>240</v>
      </c>
      <c r="C3069" s="9" t="s">
        <v>25</v>
      </c>
      <c r="D3069" s="9" t="s">
        <v>105</v>
      </c>
      <c r="E3069" s="9" t="s">
        <v>606</v>
      </c>
      <c r="F3069" s="10">
        <v>44056</v>
      </c>
      <c r="G3069" s="10" t="str">
        <f>VLOOKUP(Table3[[#This Row],[Product ID]],[1]Products!$A:$G,2,0)</f>
        <v>Product 70</v>
      </c>
      <c r="H3069" s="22">
        <v>2</v>
      </c>
      <c r="I3069" s="9">
        <f>VLOOKUP('Consolidtaed Data'!$B6217,[1]Products!$A:$G,4,0)</f>
        <v>1862</v>
      </c>
      <c r="J3069" s="9">
        <f>VLOOKUP('Consolidtaed Data'!$B6217,[1]Products!$A:$G,3,0)</f>
        <v>1173</v>
      </c>
      <c r="K3069" s="9">
        <f>'Consolidtaed Data'!$J6217*'Consolidtaed Data'!$H6217</f>
        <v>450</v>
      </c>
      <c r="L3069" s="9">
        <f>'Consolidtaed Data'!$I6217*'Consolidtaed Data'!$H6217</f>
        <v>818</v>
      </c>
      <c r="M3069" s="9">
        <f>'Consolidtaed Data'!$L6217-'Consolidtaed Data'!$K6217</f>
        <v>744</v>
      </c>
      <c r="N3069" s="9" t="str">
        <f>VLOOKUP('Consolidtaed Data'!$C6217,[1]Locations!$A:$O,2,0)</f>
        <v>Rancho Cucamonga</v>
      </c>
      <c r="O3069" s="9" t="str">
        <f>VLOOKUP('Consolidtaed Data'!$D6217,'[1]Sales People'!$A:$B,2,0)</f>
        <v>Sean Miller</v>
      </c>
      <c r="P3069" s="9" t="str">
        <f>VLOOKUP('Consolidtaed Data'!$E6217,[1]Customers!$A:$B,2,0)</f>
        <v>Steve Hunt</v>
      </c>
      <c r="Q3069" s="11">
        <f>WEEKDAY('Consolidtaed Data'!$F6217)</f>
        <v>1</v>
      </c>
      <c r="R3069" s="9">
        <f>MONTH('Consolidtaed Data'!$F6217)</f>
        <v>4</v>
      </c>
      <c r="S3069" s="9" t="str">
        <f>TEXT(Table3[[#This Row],[Purchase Date]],"MMMM")</f>
        <v>August</v>
      </c>
      <c r="T3069" s="9">
        <f>YEAR('Consolidtaed Data'!$F6217)</f>
        <v>2021</v>
      </c>
    </row>
    <row r="3070" spans="1:20" x14ac:dyDescent="0.3">
      <c r="A3070" s="9" t="s">
        <v>4088</v>
      </c>
      <c r="B3070" s="9" t="s">
        <v>230</v>
      </c>
      <c r="C3070" s="9" t="s">
        <v>12</v>
      </c>
      <c r="D3070" s="9" t="s">
        <v>100</v>
      </c>
      <c r="E3070" s="9" t="s">
        <v>2028</v>
      </c>
      <c r="F3070" s="10">
        <v>44056</v>
      </c>
      <c r="G3070" s="10" t="str">
        <f>VLOOKUP(Table3[[#This Row],[Product ID]],[1]Products!$A:$G,2,0)</f>
        <v>Product 31</v>
      </c>
      <c r="H3070" s="22">
        <v>1</v>
      </c>
      <c r="I3070" s="9">
        <f>VLOOKUP('Consolidtaed Data'!$B8470,[1]Products!$A:$G,4,0)</f>
        <v>1077</v>
      </c>
      <c r="J3070" s="9">
        <f>VLOOKUP('Consolidtaed Data'!$B8470,[1]Products!$A:$G,3,0)</f>
        <v>732</v>
      </c>
      <c r="K3070" s="9">
        <f>'Consolidtaed Data'!$J8470*'Consolidtaed Data'!$H8470</f>
        <v>416</v>
      </c>
      <c r="L3070" s="9">
        <f>'Consolidtaed Data'!$I8470*'Consolidtaed Data'!$H8470</f>
        <v>603</v>
      </c>
      <c r="M3070" s="9">
        <f>'Consolidtaed Data'!$L8470-'Consolidtaed Data'!$K8470</f>
        <v>238</v>
      </c>
      <c r="N3070" s="9" t="str">
        <f>VLOOKUP('Consolidtaed Data'!$C8470,[1]Locations!$A:$O,2,0)</f>
        <v>Santa Clarita</v>
      </c>
      <c r="O3070" s="9" t="str">
        <f>VLOOKUP('Consolidtaed Data'!$D8470,'[1]Sales People'!$A:$B,2,0)</f>
        <v>Kenneth Fields</v>
      </c>
      <c r="P3070" s="9" t="str">
        <f>VLOOKUP('Consolidtaed Data'!$E8470,[1]Customers!$A:$B,2,0)</f>
        <v>Steve Sanchez</v>
      </c>
      <c r="Q3070" s="11">
        <f>WEEKDAY('Consolidtaed Data'!$F8470)</f>
        <v>4</v>
      </c>
      <c r="R3070" s="9">
        <f>MONTH('Consolidtaed Data'!$F8470)</f>
        <v>10</v>
      </c>
      <c r="S3070" s="9" t="str">
        <f>TEXT(Table3[[#This Row],[Purchase Date]],"MMMM")</f>
        <v>August</v>
      </c>
      <c r="T3070" s="9">
        <f>YEAR('Consolidtaed Data'!$F8470)</f>
        <v>2021</v>
      </c>
    </row>
    <row r="3071" spans="1:20" x14ac:dyDescent="0.3">
      <c r="A3071" s="9" t="s">
        <v>4089</v>
      </c>
      <c r="B3071" s="9" t="s">
        <v>7</v>
      </c>
      <c r="C3071" s="9" t="s">
        <v>210</v>
      </c>
      <c r="D3071" s="9" t="s">
        <v>123</v>
      </c>
      <c r="E3071" s="9" t="s">
        <v>886</v>
      </c>
      <c r="F3071" s="10">
        <v>44056</v>
      </c>
      <c r="G3071" s="10" t="str">
        <f>VLOOKUP(Table3[[#This Row],[Product ID]],[1]Products!$A:$G,2,0)</f>
        <v>Product 77</v>
      </c>
      <c r="H3071" s="22">
        <v>1</v>
      </c>
      <c r="I3071" s="9">
        <f>VLOOKUP('Consolidtaed Data'!$B8477,[1]Products!$A:$G,4,0)</f>
        <v>2182</v>
      </c>
      <c r="J3071" s="9">
        <f>VLOOKUP('Consolidtaed Data'!$B8477,[1]Products!$A:$G,3,0)</f>
        <v>1200</v>
      </c>
      <c r="K3071" s="9">
        <f>'Consolidtaed Data'!$J8477*'Consolidtaed Data'!$H8477</f>
        <v>1190</v>
      </c>
      <c r="L3071" s="9">
        <f>'Consolidtaed Data'!$I8477*'Consolidtaed Data'!$H8477</f>
        <v>1566</v>
      </c>
      <c r="M3071" s="9">
        <f>'Consolidtaed Data'!$L8477-'Consolidtaed Data'!$K8477</f>
        <v>1484</v>
      </c>
      <c r="N3071" s="9" t="str">
        <f>VLOOKUP('Consolidtaed Data'!$C8477,[1]Locations!$A:$O,2,0)</f>
        <v>Huntington Beach</v>
      </c>
      <c r="O3071" s="9" t="str">
        <f>VLOOKUP('Consolidtaed Data'!$D8477,'[1]Sales People'!$A:$B,2,0)</f>
        <v>Justin Lynch</v>
      </c>
      <c r="P3071" s="9" t="str">
        <f>VLOOKUP('Consolidtaed Data'!$E8477,[1]Customers!$A:$B,2,0)</f>
        <v>Justin Miller</v>
      </c>
      <c r="Q3071" s="11">
        <f>WEEKDAY('Consolidtaed Data'!$F8477)</f>
        <v>4</v>
      </c>
      <c r="R3071" s="9">
        <f>MONTH('Consolidtaed Data'!$F8477)</f>
        <v>10</v>
      </c>
      <c r="S3071" s="9" t="str">
        <f>TEXT(Table3[[#This Row],[Purchase Date]],"MMMM")</f>
        <v>August</v>
      </c>
      <c r="T3071" s="9">
        <f>YEAR('Consolidtaed Data'!$F8477)</f>
        <v>2021</v>
      </c>
    </row>
    <row r="3072" spans="1:20" x14ac:dyDescent="0.3">
      <c r="A3072" s="9" t="s">
        <v>4090</v>
      </c>
      <c r="B3072" s="9" t="s">
        <v>338</v>
      </c>
      <c r="C3072" s="9" t="s">
        <v>289</v>
      </c>
      <c r="D3072" s="9" t="s">
        <v>272</v>
      </c>
      <c r="E3072" s="9" t="s">
        <v>845</v>
      </c>
      <c r="F3072" s="10">
        <v>44056</v>
      </c>
      <c r="G3072" s="10" t="str">
        <f>VLOOKUP(Table3[[#This Row],[Product ID]],[1]Products!$A:$G,2,0)</f>
        <v>Product 95</v>
      </c>
      <c r="H3072" s="22">
        <v>1</v>
      </c>
      <c r="I3072" s="9">
        <f>VLOOKUP('Consolidtaed Data'!$B8735,[1]Products!$A:$G,4,0)</f>
        <v>826</v>
      </c>
      <c r="J3072" s="9">
        <f>VLOOKUP('Consolidtaed Data'!$B8735,[1]Products!$A:$G,3,0)</f>
        <v>562</v>
      </c>
      <c r="K3072" s="9">
        <f>'Consolidtaed Data'!$J8735*'Consolidtaed Data'!$H8735</f>
        <v>3164</v>
      </c>
      <c r="L3072" s="9">
        <f>'Consolidtaed Data'!$I8735*'Consolidtaed Data'!$H8735</f>
        <v>6088</v>
      </c>
      <c r="M3072" s="9">
        <f>'Consolidtaed Data'!$L8735-'Consolidtaed Data'!$K8735</f>
        <v>322</v>
      </c>
      <c r="N3072" s="9" t="str">
        <f>VLOOKUP('Consolidtaed Data'!$C8735,[1]Locations!$A:$O,2,0)</f>
        <v>El Monte</v>
      </c>
      <c r="O3072" s="9" t="str">
        <f>VLOOKUP('Consolidtaed Data'!$D8735,'[1]Sales People'!$A:$B,2,0)</f>
        <v>Walter Cook</v>
      </c>
      <c r="P3072" s="9" t="str">
        <f>VLOOKUP('Consolidtaed Data'!$E8735,[1]Customers!$A:$B,2,0)</f>
        <v>Frank Ortiz</v>
      </c>
      <c r="Q3072" s="11">
        <f>WEEKDAY('Consolidtaed Data'!$F8735)</f>
        <v>3</v>
      </c>
      <c r="R3072" s="9">
        <f>MONTH('Consolidtaed Data'!$F8735)</f>
        <v>10</v>
      </c>
      <c r="S3072" s="9" t="str">
        <f>TEXT(Table3[[#This Row],[Purchase Date]],"MMMM")</f>
        <v>August</v>
      </c>
      <c r="T3072" s="9">
        <f>YEAR('Consolidtaed Data'!$F8735)</f>
        <v>2021</v>
      </c>
    </row>
    <row r="3073" spans="1:20" x14ac:dyDescent="0.3">
      <c r="A3073" s="9" t="s">
        <v>4091</v>
      </c>
      <c r="B3073" s="9" t="s">
        <v>213</v>
      </c>
      <c r="C3073" s="9" t="s">
        <v>12</v>
      </c>
      <c r="D3073" s="9" t="s">
        <v>127</v>
      </c>
      <c r="E3073" s="9" t="s">
        <v>1411</v>
      </c>
      <c r="F3073" s="10">
        <v>44056</v>
      </c>
      <c r="G3073" s="10" t="str">
        <f>VLOOKUP(Table3[[#This Row],[Product ID]],[1]Products!$A:$G,2,0)</f>
        <v>Product 68</v>
      </c>
      <c r="H3073" s="22">
        <v>3</v>
      </c>
      <c r="I3073" s="9">
        <f>VLOOKUP('Consolidtaed Data'!$B9059,[1]Products!$A:$G,4,0)</f>
        <v>136</v>
      </c>
      <c r="J3073" s="9">
        <f>VLOOKUP('Consolidtaed Data'!$B9059,[1]Products!$A:$G,3,0)</f>
        <v>72</v>
      </c>
      <c r="K3073" s="9">
        <f>'Consolidtaed Data'!$J9059*'Consolidtaed Data'!$H9059</f>
        <v>5688</v>
      </c>
      <c r="L3073" s="9">
        <f>'Consolidtaed Data'!$I9059*'Consolidtaed Data'!$H9059</f>
        <v>7485</v>
      </c>
      <c r="M3073" s="9">
        <f>'Consolidtaed Data'!$L9059-'Consolidtaed Data'!$K9059</f>
        <v>660</v>
      </c>
      <c r="N3073" s="9" t="str">
        <f>VLOOKUP('Consolidtaed Data'!$C9059,[1]Locations!$A:$O,2,0)</f>
        <v>San Diego</v>
      </c>
      <c r="O3073" s="9" t="str">
        <f>VLOOKUP('Consolidtaed Data'!$D9059,'[1]Sales People'!$A:$B,2,0)</f>
        <v>Eugene Holmes</v>
      </c>
      <c r="P3073" s="9" t="str">
        <f>VLOOKUP('Consolidtaed Data'!$E9059,[1]Customers!$A:$B,2,0)</f>
        <v>Howard Moore</v>
      </c>
      <c r="Q3073" s="11">
        <f>WEEKDAY('Consolidtaed Data'!$F9059)</f>
        <v>3</v>
      </c>
      <c r="R3073" s="9">
        <f>MONTH('Consolidtaed Data'!$F9059)</f>
        <v>11</v>
      </c>
      <c r="S3073" s="9" t="str">
        <f>TEXT(Table3[[#This Row],[Purchase Date]],"MMMM")</f>
        <v>August</v>
      </c>
      <c r="T3073" s="9">
        <f>YEAR('Consolidtaed Data'!$F9059)</f>
        <v>2021</v>
      </c>
    </row>
    <row r="3074" spans="1:20" x14ac:dyDescent="0.3">
      <c r="A3074" s="9" t="s">
        <v>4092</v>
      </c>
      <c r="B3074" s="9" t="s">
        <v>200</v>
      </c>
      <c r="C3074" s="9" t="s">
        <v>122</v>
      </c>
      <c r="D3074" s="9" t="s">
        <v>9</v>
      </c>
      <c r="E3074" s="9" t="s">
        <v>1923</v>
      </c>
      <c r="F3074" s="10">
        <v>44056</v>
      </c>
      <c r="G3074" s="10" t="str">
        <f>VLOOKUP(Table3[[#This Row],[Product ID]],[1]Products!$A:$G,2,0)</f>
        <v>Product 23</v>
      </c>
      <c r="H3074" s="22">
        <v>2</v>
      </c>
      <c r="I3074" s="9">
        <f>VLOOKUP('Consolidtaed Data'!$B9309,[1]Products!$A:$G,4,0)</f>
        <v>368</v>
      </c>
      <c r="J3074" s="9">
        <f>VLOOKUP('Consolidtaed Data'!$B9309,[1]Products!$A:$G,3,0)</f>
        <v>269</v>
      </c>
      <c r="K3074" s="9">
        <f>'Consolidtaed Data'!$J9309*'Consolidtaed Data'!$H9309</f>
        <v>387</v>
      </c>
      <c r="L3074" s="9">
        <f>'Consolidtaed Data'!$I9309*'Consolidtaed Data'!$H9309</f>
        <v>667</v>
      </c>
      <c r="M3074" s="9">
        <f>'Consolidtaed Data'!$L9309-'Consolidtaed Data'!$K9309</f>
        <v>68</v>
      </c>
      <c r="N3074" s="9" t="str">
        <f>VLOOKUP('Consolidtaed Data'!$C9309,[1]Locations!$A:$O,2,0)</f>
        <v>Concord</v>
      </c>
      <c r="O3074" s="9" t="str">
        <f>VLOOKUP('Consolidtaed Data'!$D9309,'[1]Sales People'!$A:$B,2,0)</f>
        <v>Joe Sims</v>
      </c>
      <c r="P3074" s="9" t="str">
        <f>VLOOKUP('Consolidtaed Data'!$E9309,[1]Customers!$A:$B,2,0)</f>
        <v>Paul Carpenter</v>
      </c>
      <c r="Q3074" s="11">
        <f>WEEKDAY('Consolidtaed Data'!$F9309)</f>
        <v>1</v>
      </c>
      <c r="R3074" s="9">
        <f>MONTH('Consolidtaed Data'!$F9309)</f>
        <v>12</v>
      </c>
      <c r="S3074" s="9" t="str">
        <f>TEXT(Table3[[#This Row],[Purchase Date]],"MMMM")</f>
        <v>August</v>
      </c>
      <c r="T3074" s="9">
        <f>YEAR('Consolidtaed Data'!$F9309)</f>
        <v>2021</v>
      </c>
    </row>
    <row r="3075" spans="1:20" x14ac:dyDescent="0.3">
      <c r="A3075" s="9" t="s">
        <v>4093</v>
      </c>
      <c r="B3075" s="9" t="s">
        <v>369</v>
      </c>
      <c r="C3075" s="9" t="s">
        <v>8</v>
      </c>
      <c r="D3075" s="9" t="s">
        <v>9</v>
      </c>
      <c r="E3075" s="9" t="s">
        <v>463</v>
      </c>
      <c r="F3075" s="10">
        <v>44056</v>
      </c>
      <c r="G3075" s="10" t="str">
        <f>VLOOKUP(Table3[[#This Row],[Product ID]],[1]Products!$A:$G,2,0)</f>
        <v>Product 8</v>
      </c>
      <c r="H3075" s="22">
        <v>1</v>
      </c>
      <c r="I3075" s="9">
        <f>VLOOKUP('Consolidtaed Data'!$B9351,[1]Products!$A:$G,4,0)</f>
        <v>217</v>
      </c>
      <c r="J3075" s="9">
        <f>VLOOKUP('Consolidtaed Data'!$B9351,[1]Products!$A:$G,3,0)</f>
        <v>171</v>
      </c>
      <c r="K3075" s="9">
        <f>'Consolidtaed Data'!$J9351*'Consolidtaed Data'!$H9351</f>
        <v>1321</v>
      </c>
      <c r="L3075" s="9">
        <f>'Consolidtaed Data'!$I9351*'Consolidtaed Data'!$H9351</f>
        <v>1972</v>
      </c>
      <c r="M3075" s="9">
        <f>'Consolidtaed Data'!$L9351-'Consolidtaed Data'!$K9351</f>
        <v>1800</v>
      </c>
      <c r="N3075" s="9" t="str">
        <f>VLOOKUP('Consolidtaed Data'!$C9351,[1]Locations!$A:$O,2,0)</f>
        <v>Modesto</v>
      </c>
      <c r="O3075" s="9" t="str">
        <f>VLOOKUP('Consolidtaed Data'!$D9351,'[1]Sales People'!$A:$B,2,0)</f>
        <v>Howard Gardner</v>
      </c>
      <c r="P3075" s="9" t="str">
        <f>VLOOKUP('Consolidtaed Data'!$E9351,[1]Customers!$A:$B,2,0)</f>
        <v>Bobby Murray</v>
      </c>
      <c r="Q3075" s="11">
        <f>WEEKDAY('Consolidtaed Data'!$F9351)</f>
        <v>3</v>
      </c>
      <c r="R3075" s="9">
        <f>MONTH('Consolidtaed Data'!$F9351)</f>
        <v>12</v>
      </c>
      <c r="S3075" s="9" t="str">
        <f>TEXT(Table3[[#This Row],[Purchase Date]],"MMMM")</f>
        <v>August</v>
      </c>
      <c r="T3075" s="9">
        <f>YEAR('Consolidtaed Data'!$F9351)</f>
        <v>2021</v>
      </c>
    </row>
    <row r="3076" spans="1:20" x14ac:dyDescent="0.3">
      <c r="A3076" s="9" t="s">
        <v>4094</v>
      </c>
      <c r="B3076" s="9" t="s">
        <v>93</v>
      </c>
      <c r="C3076" s="9" t="s">
        <v>34</v>
      </c>
      <c r="D3076" s="9" t="s">
        <v>68</v>
      </c>
      <c r="E3076" s="9" t="s">
        <v>1493</v>
      </c>
      <c r="F3076" s="10">
        <v>44057</v>
      </c>
      <c r="G3076" s="10" t="str">
        <f>VLOOKUP(Table3[[#This Row],[Product ID]],[1]Products!$A:$G,2,0)</f>
        <v>Product 71</v>
      </c>
      <c r="H3076" s="22">
        <v>4</v>
      </c>
      <c r="I3076" s="9">
        <f>VLOOKUP('Consolidtaed Data'!$B5060,[1]Products!$A:$G,4,0)</f>
        <v>123</v>
      </c>
      <c r="J3076" s="9">
        <f>VLOOKUP('Consolidtaed Data'!$B5060,[1]Products!$A:$G,3,0)</f>
        <v>84</v>
      </c>
      <c r="K3076" s="9">
        <f>'Consolidtaed Data'!$J5060*'Consolidtaed Data'!$H5060</f>
        <v>342</v>
      </c>
      <c r="L3076" s="9">
        <f>'Consolidtaed Data'!$I5060*'Consolidtaed Data'!$H5060</f>
        <v>434</v>
      </c>
      <c r="M3076" s="9">
        <f>'Consolidtaed Data'!$L5060-'Consolidtaed Data'!$K5060</f>
        <v>476</v>
      </c>
      <c r="N3076" s="9" t="str">
        <f>VLOOKUP('Consolidtaed Data'!$C5060,[1]Locations!$A:$O,2,0)</f>
        <v>Fontana</v>
      </c>
      <c r="O3076" s="9" t="str">
        <f>VLOOKUP('Consolidtaed Data'!$D5060,'[1]Sales People'!$A:$B,2,0)</f>
        <v>Joshua Taylor</v>
      </c>
      <c r="P3076" s="9" t="str">
        <f>VLOOKUP('Consolidtaed Data'!$E5060,[1]Customers!$A:$B,2,0)</f>
        <v>Aaron Mills</v>
      </c>
      <c r="Q3076" s="11">
        <f>WEEKDAY('Consolidtaed Data'!$F5060)</f>
        <v>4</v>
      </c>
      <c r="R3076" s="9">
        <f>MONTH('Consolidtaed Data'!$F5060)</f>
        <v>1</v>
      </c>
      <c r="S3076" s="9" t="str">
        <f>TEXT(Table3[[#This Row],[Purchase Date]],"MMMM")</f>
        <v>August</v>
      </c>
      <c r="T3076" s="9">
        <f>YEAR('Consolidtaed Data'!$F5060)</f>
        <v>2021</v>
      </c>
    </row>
    <row r="3077" spans="1:20" x14ac:dyDescent="0.3">
      <c r="A3077" s="9" t="s">
        <v>4095</v>
      </c>
      <c r="B3077" s="9" t="s">
        <v>411</v>
      </c>
      <c r="C3077" s="9" t="s">
        <v>25</v>
      </c>
      <c r="D3077" s="9" t="s">
        <v>229</v>
      </c>
      <c r="E3077" s="9" t="s">
        <v>571</v>
      </c>
      <c r="F3077" s="10">
        <v>44057</v>
      </c>
      <c r="G3077" s="10" t="str">
        <f>VLOOKUP(Table3[[#This Row],[Product ID]],[1]Products!$A:$G,2,0)</f>
        <v>Product 27</v>
      </c>
      <c r="H3077" s="22">
        <v>2</v>
      </c>
      <c r="I3077" s="9">
        <f>VLOOKUP('Consolidtaed Data'!$B5280,[1]Products!$A:$G,4,0)</f>
        <v>847</v>
      </c>
      <c r="J3077" s="9">
        <f>VLOOKUP('Consolidtaed Data'!$B5280,[1]Products!$A:$G,3,0)</f>
        <v>534</v>
      </c>
      <c r="K3077" s="9">
        <f>'Consolidtaed Data'!$J5280*'Consolidtaed Data'!$H5280</f>
        <v>180</v>
      </c>
      <c r="L3077" s="9">
        <f>'Consolidtaed Data'!$I5280*'Consolidtaed Data'!$H5280</f>
        <v>224</v>
      </c>
      <c r="M3077" s="9">
        <f>'Consolidtaed Data'!$L5280-'Consolidtaed Data'!$K5280</f>
        <v>246</v>
      </c>
      <c r="N3077" s="9" t="str">
        <f>VLOOKUP('Consolidtaed Data'!$C5280,[1]Locations!$A:$O,2,0)</f>
        <v>Inglewood</v>
      </c>
      <c r="O3077" s="9" t="str">
        <f>VLOOKUP('Consolidtaed Data'!$D5280,'[1]Sales People'!$A:$B,2,0)</f>
        <v>Ernest Wheeler</v>
      </c>
      <c r="P3077" s="9" t="str">
        <f>VLOOKUP('Consolidtaed Data'!$E5280,[1]Customers!$A:$B,2,0)</f>
        <v>Alan Thomas</v>
      </c>
      <c r="Q3077" s="11">
        <f>WEEKDAY('Consolidtaed Data'!$F5280)</f>
        <v>1</v>
      </c>
      <c r="R3077" s="9">
        <f>MONTH('Consolidtaed Data'!$F5280)</f>
        <v>1</v>
      </c>
      <c r="S3077" s="9" t="str">
        <f>TEXT(Table3[[#This Row],[Purchase Date]],"MMMM")</f>
        <v>August</v>
      </c>
      <c r="T3077" s="9">
        <f>YEAR('Consolidtaed Data'!$F5280)</f>
        <v>2021</v>
      </c>
    </row>
    <row r="3078" spans="1:20" x14ac:dyDescent="0.3">
      <c r="A3078" s="9" t="s">
        <v>4096</v>
      </c>
      <c r="B3078" s="9" t="s">
        <v>191</v>
      </c>
      <c r="C3078" s="9" t="s">
        <v>231</v>
      </c>
      <c r="D3078" s="9" t="s">
        <v>281</v>
      </c>
      <c r="E3078" s="9" t="s">
        <v>3263</v>
      </c>
      <c r="F3078" s="10">
        <v>44057</v>
      </c>
      <c r="G3078" s="10" t="str">
        <f>VLOOKUP(Table3[[#This Row],[Product ID]],[1]Products!$A:$G,2,0)</f>
        <v>Product 36</v>
      </c>
      <c r="H3078" s="22">
        <v>1</v>
      </c>
      <c r="I3078" s="9">
        <f>VLOOKUP('Consolidtaed Data'!$B5593,[1]Products!$A:$G,4,0)</f>
        <v>217</v>
      </c>
      <c r="J3078" s="9">
        <f>VLOOKUP('Consolidtaed Data'!$B5593,[1]Products!$A:$G,3,0)</f>
        <v>171</v>
      </c>
      <c r="K3078" s="9">
        <f>'Consolidtaed Data'!$J5593*'Consolidtaed Data'!$H5593</f>
        <v>1321</v>
      </c>
      <c r="L3078" s="9">
        <f>'Consolidtaed Data'!$I5593*'Consolidtaed Data'!$H5593</f>
        <v>1972</v>
      </c>
      <c r="M3078" s="9">
        <f>'Consolidtaed Data'!$L5593-'Consolidtaed Data'!$K5593</f>
        <v>123</v>
      </c>
      <c r="N3078" s="9" t="str">
        <f>VLOOKUP('Consolidtaed Data'!$C5593,[1]Locations!$A:$O,2,0)</f>
        <v>San Diego</v>
      </c>
      <c r="O3078" s="9" t="str">
        <f>VLOOKUP('Consolidtaed Data'!$D5593,'[1]Sales People'!$A:$B,2,0)</f>
        <v>Arthur Mccoy</v>
      </c>
      <c r="P3078" s="9" t="str">
        <f>VLOOKUP('Consolidtaed Data'!$E5593,[1]Customers!$A:$B,2,0)</f>
        <v>Douglas Tucker</v>
      </c>
      <c r="Q3078" s="11">
        <f>WEEKDAY('Consolidtaed Data'!$F5593)</f>
        <v>5</v>
      </c>
      <c r="R3078" s="9">
        <f>MONTH('Consolidtaed Data'!$F5593)</f>
        <v>2</v>
      </c>
      <c r="S3078" s="9" t="str">
        <f>TEXT(Table3[[#This Row],[Purchase Date]],"MMMM")</f>
        <v>August</v>
      </c>
      <c r="T3078" s="9">
        <f>YEAR('Consolidtaed Data'!$F5593)</f>
        <v>2021</v>
      </c>
    </row>
    <row r="3079" spans="1:20" x14ac:dyDescent="0.3">
      <c r="A3079" s="9" t="s">
        <v>4097</v>
      </c>
      <c r="B3079" s="9" t="s">
        <v>360</v>
      </c>
      <c r="C3079" s="9" t="s">
        <v>169</v>
      </c>
      <c r="D3079" s="9" t="s">
        <v>161</v>
      </c>
      <c r="E3079" s="9" t="s">
        <v>1228</v>
      </c>
      <c r="F3079" s="10">
        <v>44057</v>
      </c>
      <c r="G3079" s="10" t="str">
        <f>VLOOKUP(Table3[[#This Row],[Product ID]],[1]Products!$A:$G,2,0)</f>
        <v>Product 59</v>
      </c>
      <c r="H3079" s="22">
        <v>3</v>
      </c>
      <c r="I3079" s="9">
        <f>VLOOKUP('Consolidtaed Data'!$B5768,[1]Products!$A:$G,4,0)</f>
        <v>947</v>
      </c>
      <c r="J3079" s="9">
        <f>VLOOKUP('Consolidtaed Data'!$B5768,[1]Products!$A:$G,3,0)</f>
        <v>786</v>
      </c>
      <c r="K3079" s="9">
        <f>'Consolidtaed Data'!$J5768*'Consolidtaed Data'!$H5768</f>
        <v>1272</v>
      </c>
      <c r="L3079" s="9">
        <f>'Consolidtaed Data'!$I5768*'Consolidtaed Data'!$H5768</f>
        <v>1590</v>
      </c>
      <c r="M3079" s="9">
        <f>'Consolidtaed Data'!$L5768-'Consolidtaed Data'!$K5768</f>
        <v>428</v>
      </c>
      <c r="N3079" s="9" t="str">
        <f>VLOOKUP('Consolidtaed Data'!$C5768,[1]Locations!$A:$O,2,0)</f>
        <v>Rancho Cucamonga</v>
      </c>
      <c r="O3079" s="9" t="str">
        <f>VLOOKUP('Consolidtaed Data'!$D5768,'[1]Sales People'!$A:$B,2,0)</f>
        <v>Kenneth Fields</v>
      </c>
      <c r="P3079" s="9" t="str">
        <f>VLOOKUP('Consolidtaed Data'!$E5768,[1]Customers!$A:$B,2,0)</f>
        <v>Brian Kim</v>
      </c>
      <c r="Q3079" s="11">
        <f>WEEKDAY('Consolidtaed Data'!$F5768)</f>
        <v>3</v>
      </c>
      <c r="R3079" s="9">
        <f>MONTH('Consolidtaed Data'!$F5768)</f>
        <v>3</v>
      </c>
      <c r="S3079" s="9" t="str">
        <f>TEXT(Table3[[#This Row],[Purchase Date]],"MMMM")</f>
        <v>August</v>
      </c>
      <c r="T3079" s="9">
        <f>YEAR('Consolidtaed Data'!$F5768)</f>
        <v>2021</v>
      </c>
    </row>
    <row r="3080" spans="1:20" x14ac:dyDescent="0.3">
      <c r="A3080" s="9" t="s">
        <v>4098</v>
      </c>
      <c r="B3080" s="9" t="s">
        <v>112</v>
      </c>
      <c r="C3080" s="9" t="s">
        <v>472</v>
      </c>
      <c r="D3080" s="9" t="s">
        <v>374</v>
      </c>
      <c r="E3080" s="9" t="s">
        <v>1240</v>
      </c>
      <c r="F3080" s="10">
        <v>44057</v>
      </c>
      <c r="G3080" s="10" t="str">
        <f>VLOOKUP(Table3[[#This Row],[Product ID]],[1]Products!$A:$G,2,0)</f>
        <v>Product 7</v>
      </c>
      <c r="H3080" s="22">
        <v>4</v>
      </c>
      <c r="I3080" s="9">
        <f>VLOOKUP('Consolidtaed Data'!$B6695,[1]Products!$A:$G,4,0)</f>
        <v>826</v>
      </c>
      <c r="J3080" s="9">
        <f>VLOOKUP('Consolidtaed Data'!$B6695,[1]Products!$A:$G,3,0)</f>
        <v>562</v>
      </c>
      <c r="K3080" s="9">
        <f>'Consolidtaed Data'!$J6695*'Consolidtaed Data'!$H6695</f>
        <v>1399</v>
      </c>
      <c r="L3080" s="9">
        <f>'Consolidtaed Data'!$I6695*'Consolidtaed Data'!$H6695</f>
        <v>2294</v>
      </c>
      <c r="M3080" s="9">
        <f>'Consolidtaed Data'!$L6695-'Consolidtaed Data'!$K6695</f>
        <v>871</v>
      </c>
      <c r="N3080" s="9" t="str">
        <f>VLOOKUP('Consolidtaed Data'!$C6695,[1]Locations!$A:$O,2,0)</f>
        <v>Garden Grove</v>
      </c>
      <c r="O3080" s="9" t="str">
        <f>VLOOKUP('Consolidtaed Data'!$D6695,'[1]Sales People'!$A:$B,2,0)</f>
        <v>Howard Sims</v>
      </c>
      <c r="P3080" s="9" t="str">
        <f>VLOOKUP('Consolidtaed Data'!$E6695,[1]Customers!$A:$B,2,0)</f>
        <v>Paul Larson</v>
      </c>
      <c r="Q3080" s="11">
        <f>WEEKDAY('Consolidtaed Data'!$F6695)</f>
        <v>2</v>
      </c>
      <c r="R3080" s="9">
        <f>MONTH('Consolidtaed Data'!$F6695)</f>
        <v>5</v>
      </c>
      <c r="S3080" s="9" t="str">
        <f>TEXT(Table3[[#This Row],[Purchase Date]],"MMMM")</f>
        <v>August</v>
      </c>
      <c r="T3080" s="9">
        <f>YEAR('Consolidtaed Data'!$F6695)</f>
        <v>2021</v>
      </c>
    </row>
    <row r="3081" spans="1:20" x14ac:dyDescent="0.3">
      <c r="A3081" s="9" t="s">
        <v>4099</v>
      </c>
      <c r="B3081" s="9" t="s">
        <v>240</v>
      </c>
      <c r="C3081" s="9" t="s">
        <v>8</v>
      </c>
      <c r="D3081" s="9" t="s">
        <v>246</v>
      </c>
      <c r="E3081" s="9" t="s">
        <v>14</v>
      </c>
      <c r="F3081" s="10">
        <v>44057</v>
      </c>
      <c r="G3081" s="10" t="str">
        <f>VLOOKUP(Table3[[#This Row],[Product ID]],[1]Products!$A:$G,2,0)</f>
        <v>Product 70</v>
      </c>
      <c r="H3081" s="22">
        <v>1</v>
      </c>
      <c r="I3081" s="9">
        <f>VLOOKUP('Consolidtaed Data'!$B7289,[1]Products!$A:$G,4,0)</f>
        <v>2353</v>
      </c>
      <c r="J3081" s="9">
        <f>VLOOKUP('Consolidtaed Data'!$B7289,[1]Products!$A:$G,3,0)</f>
        <v>1788</v>
      </c>
      <c r="K3081" s="9">
        <f>'Consolidtaed Data'!$J7289*'Consolidtaed Data'!$H7289</f>
        <v>6064</v>
      </c>
      <c r="L3081" s="9">
        <f>'Consolidtaed Data'!$I7289*'Consolidtaed Data'!$H7289</f>
        <v>7132</v>
      </c>
      <c r="M3081" s="9">
        <f>'Consolidtaed Data'!$L7289-'Consolidtaed Data'!$K7289</f>
        <v>509</v>
      </c>
      <c r="N3081" s="9" t="str">
        <f>VLOOKUP('Consolidtaed Data'!$C7289,[1]Locations!$A:$O,2,0)</f>
        <v>Hayward</v>
      </c>
      <c r="O3081" s="9" t="str">
        <f>VLOOKUP('Consolidtaed Data'!$D7289,'[1]Sales People'!$A:$B,2,0)</f>
        <v>Kenneth Bradley</v>
      </c>
      <c r="P3081" s="9" t="str">
        <f>VLOOKUP('Consolidtaed Data'!$E7289,[1]Customers!$A:$B,2,0)</f>
        <v>Ralph Banks</v>
      </c>
      <c r="Q3081" s="11">
        <f>WEEKDAY('Consolidtaed Data'!$F7289)</f>
        <v>4</v>
      </c>
      <c r="R3081" s="9">
        <f>MONTH('Consolidtaed Data'!$F7289)</f>
        <v>7</v>
      </c>
      <c r="S3081" s="9" t="str">
        <f>TEXT(Table3[[#This Row],[Purchase Date]],"MMMM")</f>
        <v>August</v>
      </c>
      <c r="T3081" s="9">
        <f>YEAR('Consolidtaed Data'!$F7289)</f>
        <v>2021</v>
      </c>
    </row>
    <row r="3082" spans="1:20" x14ac:dyDescent="0.3">
      <c r="A3082" s="9" t="s">
        <v>4100</v>
      </c>
      <c r="B3082" s="9" t="s">
        <v>653</v>
      </c>
      <c r="C3082" s="9" t="s">
        <v>462</v>
      </c>
      <c r="D3082" s="9" t="s">
        <v>315</v>
      </c>
      <c r="E3082" s="9" t="s">
        <v>3163</v>
      </c>
      <c r="F3082" s="10">
        <v>44057</v>
      </c>
      <c r="G3082" s="10" t="str">
        <f>VLOOKUP(Table3[[#This Row],[Product ID]],[1]Products!$A:$G,2,0)</f>
        <v>Product 74</v>
      </c>
      <c r="H3082" s="22">
        <v>1</v>
      </c>
      <c r="I3082" s="9">
        <f>VLOOKUP('Consolidtaed Data'!$B7894,[1]Products!$A:$G,4,0)</f>
        <v>392</v>
      </c>
      <c r="J3082" s="9">
        <f>VLOOKUP('Consolidtaed Data'!$B7894,[1]Products!$A:$G,3,0)</f>
        <v>255</v>
      </c>
      <c r="K3082" s="9">
        <f>'Consolidtaed Data'!$J7894*'Consolidtaed Data'!$H7894</f>
        <v>6140</v>
      </c>
      <c r="L3082" s="9">
        <f>'Consolidtaed Data'!$I7894*'Consolidtaed Data'!$H7894</f>
        <v>9028</v>
      </c>
      <c r="M3082" s="9">
        <f>'Consolidtaed Data'!$L7894-'Consolidtaed Data'!$K7894</f>
        <v>606</v>
      </c>
      <c r="N3082" s="9" t="str">
        <f>VLOOKUP('Consolidtaed Data'!$C7894,[1]Locations!$A:$O,2,0)</f>
        <v>Moreno Valley</v>
      </c>
      <c r="O3082" s="9" t="str">
        <f>VLOOKUP('Consolidtaed Data'!$D7894,'[1]Sales People'!$A:$B,2,0)</f>
        <v>Roger Ramos</v>
      </c>
      <c r="P3082" s="9" t="str">
        <f>VLOOKUP('Consolidtaed Data'!$E7894,[1]Customers!$A:$B,2,0)</f>
        <v>Johnny Butler</v>
      </c>
      <c r="Q3082" s="11">
        <f>WEEKDAY('Consolidtaed Data'!$F7894)</f>
        <v>2</v>
      </c>
      <c r="R3082" s="9">
        <f>MONTH('Consolidtaed Data'!$F7894)</f>
        <v>8</v>
      </c>
      <c r="S3082" s="9" t="str">
        <f>TEXT(Table3[[#This Row],[Purchase Date]],"MMMM")</f>
        <v>August</v>
      </c>
      <c r="T3082" s="9">
        <f>YEAR('Consolidtaed Data'!$F7894)</f>
        <v>2021</v>
      </c>
    </row>
    <row r="3083" spans="1:20" x14ac:dyDescent="0.3">
      <c r="A3083" s="9" t="s">
        <v>4101</v>
      </c>
      <c r="B3083" s="9" t="s">
        <v>49</v>
      </c>
      <c r="C3083" s="9" t="s">
        <v>249</v>
      </c>
      <c r="D3083" s="9" t="s">
        <v>22</v>
      </c>
      <c r="E3083" s="9" t="s">
        <v>1103</v>
      </c>
      <c r="F3083" s="10">
        <v>44057</v>
      </c>
      <c r="G3083" s="10" t="str">
        <f>VLOOKUP(Table3[[#This Row],[Product ID]],[1]Products!$A:$G,2,0)</f>
        <v>Product 30</v>
      </c>
      <c r="H3083" s="22">
        <v>1</v>
      </c>
      <c r="I3083" s="9">
        <f>VLOOKUP('Consolidtaed Data'!$B7925,[1]Products!$A:$G,4,0)</f>
        <v>181</v>
      </c>
      <c r="J3083" s="9">
        <f>VLOOKUP('Consolidtaed Data'!$B7925,[1]Products!$A:$G,3,0)</f>
        <v>130</v>
      </c>
      <c r="K3083" s="9">
        <f>'Consolidtaed Data'!$J7925*'Consolidtaed Data'!$H7925</f>
        <v>971</v>
      </c>
      <c r="L3083" s="9">
        <f>'Consolidtaed Data'!$I7925*'Consolidtaed Data'!$H7925</f>
        <v>1798</v>
      </c>
      <c r="M3083" s="9">
        <f>'Consolidtaed Data'!$L7925-'Consolidtaed Data'!$K7925</f>
        <v>280</v>
      </c>
      <c r="N3083" s="9" t="str">
        <f>VLOOKUP('Consolidtaed Data'!$C7925,[1]Locations!$A:$O,2,0)</f>
        <v>San Mateo</v>
      </c>
      <c r="O3083" s="9" t="str">
        <f>VLOOKUP('Consolidtaed Data'!$D7925,'[1]Sales People'!$A:$B,2,0)</f>
        <v>Eugene Holmes</v>
      </c>
      <c r="P3083" s="9" t="str">
        <f>VLOOKUP('Consolidtaed Data'!$E7925,[1]Customers!$A:$B,2,0)</f>
        <v>Keith Wheeler</v>
      </c>
      <c r="Q3083" s="11">
        <f>WEEKDAY('Consolidtaed Data'!$F7925)</f>
        <v>4</v>
      </c>
      <c r="R3083" s="9">
        <f>MONTH('Consolidtaed Data'!$F7925)</f>
        <v>8</v>
      </c>
      <c r="S3083" s="9" t="str">
        <f>TEXT(Table3[[#This Row],[Purchase Date]],"MMMM")</f>
        <v>August</v>
      </c>
      <c r="T3083" s="9">
        <f>YEAR('Consolidtaed Data'!$F7925)</f>
        <v>2021</v>
      </c>
    </row>
    <row r="3084" spans="1:20" x14ac:dyDescent="0.3">
      <c r="A3084" s="9" t="s">
        <v>4102</v>
      </c>
      <c r="B3084" s="9" t="s">
        <v>116</v>
      </c>
      <c r="C3084" s="9" t="s">
        <v>21</v>
      </c>
      <c r="D3084" s="9" t="s">
        <v>73</v>
      </c>
      <c r="E3084" s="9" t="s">
        <v>627</v>
      </c>
      <c r="F3084" s="10">
        <v>44057</v>
      </c>
      <c r="G3084" s="10" t="str">
        <f>VLOOKUP(Table3[[#This Row],[Product ID]],[1]Products!$A:$G,2,0)</f>
        <v>Product 55</v>
      </c>
      <c r="H3084" s="22">
        <v>4</v>
      </c>
      <c r="I3084" s="9">
        <f>VLOOKUP('Consolidtaed Data'!$B8006,[1]Products!$A:$G,4,0)</f>
        <v>504</v>
      </c>
      <c r="J3084" s="9">
        <f>VLOOKUP('Consolidtaed Data'!$B8006,[1]Products!$A:$G,3,0)</f>
        <v>408</v>
      </c>
      <c r="K3084" s="9">
        <f>'Consolidtaed Data'!$J8006*'Consolidtaed Data'!$H8006</f>
        <v>1820</v>
      </c>
      <c r="L3084" s="9">
        <f>'Consolidtaed Data'!$I8006*'Consolidtaed Data'!$H8006</f>
        <v>3196</v>
      </c>
      <c r="M3084" s="9">
        <f>'Consolidtaed Data'!$L8006-'Consolidtaed Data'!$K8006</f>
        <v>1104</v>
      </c>
      <c r="N3084" s="9" t="str">
        <f>VLOOKUP('Consolidtaed Data'!$C8006,[1]Locations!$A:$O,2,0)</f>
        <v>Hayward</v>
      </c>
      <c r="O3084" s="9" t="str">
        <f>VLOOKUP('Consolidtaed Data'!$D8006,'[1]Sales People'!$A:$B,2,0)</f>
        <v>Fred Robertson</v>
      </c>
      <c r="P3084" s="9" t="str">
        <f>VLOOKUP('Consolidtaed Data'!$E8006,[1]Customers!$A:$B,2,0)</f>
        <v>Gary Jones</v>
      </c>
      <c r="Q3084" s="11">
        <f>WEEKDAY('Consolidtaed Data'!$F8006)</f>
        <v>4</v>
      </c>
      <c r="R3084" s="9">
        <f>MONTH('Consolidtaed Data'!$F8006)</f>
        <v>9</v>
      </c>
      <c r="S3084" s="9" t="str">
        <f>TEXT(Table3[[#This Row],[Purchase Date]],"MMMM")</f>
        <v>August</v>
      </c>
      <c r="T3084" s="9">
        <f>YEAR('Consolidtaed Data'!$F8006)</f>
        <v>2021</v>
      </c>
    </row>
    <row r="3085" spans="1:20" x14ac:dyDescent="0.3">
      <c r="A3085" s="9" t="s">
        <v>4103</v>
      </c>
      <c r="B3085" s="9" t="s">
        <v>366</v>
      </c>
      <c r="C3085" s="9" t="s">
        <v>134</v>
      </c>
      <c r="D3085" s="9" t="s">
        <v>197</v>
      </c>
      <c r="E3085" s="9" t="s">
        <v>1428</v>
      </c>
      <c r="F3085" s="10">
        <v>44057</v>
      </c>
      <c r="G3085" s="10" t="str">
        <f>VLOOKUP(Table3[[#This Row],[Product ID]],[1]Products!$A:$G,2,0)</f>
        <v>Product 39</v>
      </c>
      <c r="H3085" s="22">
        <v>1</v>
      </c>
      <c r="I3085" s="9">
        <f>VLOOKUP('Consolidtaed Data'!$B8462,[1]Products!$A:$G,4,0)</f>
        <v>1972</v>
      </c>
      <c r="J3085" s="9">
        <f>VLOOKUP('Consolidtaed Data'!$B8462,[1]Products!$A:$G,3,0)</f>
        <v>1321</v>
      </c>
      <c r="K3085" s="9">
        <f>'Consolidtaed Data'!$J8462*'Consolidtaed Data'!$H8462</f>
        <v>376</v>
      </c>
      <c r="L3085" s="9">
        <f>'Consolidtaed Data'!$I8462*'Consolidtaed Data'!$H8462</f>
        <v>458</v>
      </c>
      <c r="M3085" s="9">
        <f>'Consolidtaed Data'!$L8462-'Consolidtaed Data'!$K8462</f>
        <v>483</v>
      </c>
      <c r="N3085" s="9" t="str">
        <f>VLOOKUP('Consolidtaed Data'!$C8462,[1]Locations!$A:$O,2,0)</f>
        <v>Santa Clarita</v>
      </c>
      <c r="O3085" s="9" t="str">
        <f>VLOOKUP('Consolidtaed Data'!$D8462,'[1]Sales People'!$A:$B,2,0)</f>
        <v>Kenneth Bradley</v>
      </c>
      <c r="P3085" s="9" t="str">
        <f>VLOOKUP('Consolidtaed Data'!$E8462,[1]Customers!$A:$B,2,0)</f>
        <v>Eric Bradley</v>
      </c>
      <c r="Q3085" s="11">
        <f>WEEKDAY('Consolidtaed Data'!$F8462)</f>
        <v>3</v>
      </c>
      <c r="R3085" s="9">
        <f>MONTH('Consolidtaed Data'!$F8462)</f>
        <v>10</v>
      </c>
      <c r="S3085" s="9" t="str">
        <f>TEXT(Table3[[#This Row],[Purchase Date]],"MMMM")</f>
        <v>August</v>
      </c>
      <c r="T3085" s="9">
        <f>YEAR('Consolidtaed Data'!$F8462)</f>
        <v>2021</v>
      </c>
    </row>
    <row r="3086" spans="1:20" x14ac:dyDescent="0.3">
      <c r="A3086" s="9" t="s">
        <v>4104</v>
      </c>
      <c r="B3086" s="9" t="s">
        <v>549</v>
      </c>
      <c r="C3086" s="9" t="s">
        <v>295</v>
      </c>
      <c r="D3086" s="9" t="s">
        <v>83</v>
      </c>
      <c r="E3086" s="9" t="s">
        <v>2873</v>
      </c>
      <c r="F3086" s="10">
        <v>44057</v>
      </c>
      <c r="G3086" s="10" t="str">
        <f>VLOOKUP(Table3[[#This Row],[Product ID]],[1]Products!$A:$G,2,0)</f>
        <v>Product 10</v>
      </c>
      <c r="H3086" s="22">
        <v>1</v>
      </c>
      <c r="I3086" s="9">
        <f>VLOOKUP('Consolidtaed Data'!$B8541,[1]Products!$A:$G,4,0)</f>
        <v>584</v>
      </c>
      <c r="J3086" s="9">
        <f>VLOOKUP('Consolidtaed Data'!$B8541,[1]Products!$A:$G,3,0)</f>
        <v>420</v>
      </c>
      <c r="K3086" s="9">
        <f>'Consolidtaed Data'!$J8541*'Consolidtaed Data'!$H8541</f>
        <v>682</v>
      </c>
      <c r="L3086" s="9">
        <f>'Consolidtaed Data'!$I8541*'Consolidtaed Data'!$H8541</f>
        <v>1338</v>
      </c>
      <c r="M3086" s="9">
        <f>'Consolidtaed Data'!$L8541-'Consolidtaed Data'!$K8541</f>
        <v>431</v>
      </c>
      <c r="N3086" s="9" t="str">
        <f>VLOOKUP('Consolidtaed Data'!$C8541,[1]Locations!$A:$O,2,0)</f>
        <v>Fullerton</v>
      </c>
      <c r="O3086" s="9" t="str">
        <f>VLOOKUP('Consolidtaed Data'!$D8541,'[1]Sales People'!$A:$B,2,0)</f>
        <v>Bobby Russell</v>
      </c>
      <c r="P3086" s="9" t="str">
        <f>VLOOKUP('Consolidtaed Data'!$E8541,[1]Customers!$A:$B,2,0)</f>
        <v>Wayne Rodriguez</v>
      </c>
      <c r="Q3086" s="11">
        <f>WEEKDAY('Consolidtaed Data'!$F8541)</f>
        <v>2</v>
      </c>
      <c r="R3086" s="9">
        <f>MONTH('Consolidtaed Data'!$F8541)</f>
        <v>10</v>
      </c>
      <c r="S3086" s="9" t="str">
        <f>TEXT(Table3[[#This Row],[Purchase Date]],"MMMM")</f>
        <v>August</v>
      </c>
      <c r="T3086" s="9">
        <f>YEAR('Consolidtaed Data'!$F8541)</f>
        <v>2021</v>
      </c>
    </row>
    <row r="3087" spans="1:20" x14ac:dyDescent="0.3">
      <c r="A3087" s="9" t="s">
        <v>4105</v>
      </c>
      <c r="B3087" s="9" t="s">
        <v>219</v>
      </c>
      <c r="C3087" s="9" t="s">
        <v>635</v>
      </c>
      <c r="D3087" s="9" t="s">
        <v>127</v>
      </c>
      <c r="E3087" s="9" t="s">
        <v>368</v>
      </c>
      <c r="F3087" s="10">
        <v>44057</v>
      </c>
      <c r="G3087" s="10" t="str">
        <f>VLOOKUP(Table3[[#This Row],[Product ID]],[1]Products!$A:$G,2,0)</f>
        <v>Product 35</v>
      </c>
      <c r="H3087" s="22">
        <v>1</v>
      </c>
      <c r="I3087" s="9">
        <f>VLOOKUP('Consolidtaed Data'!$B9049,[1]Products!$A:$G,4,0)</f>
        <v>1119</v>
      </c>
      <c r="J3087" s="9">
        <f>VLOOKUP('Consolidtaed Data'!$B9049,[1]Products!$A:$G,3,0)</f>
        <v>683</v>
      </c>
      <c r="K3087" s="9">
        <f>'Consolidtaed Data'!$J9049*'Consolidtaed Data'!$H9049</f>
        <v>840</v>
      </c>
      <c r="L3087" s="9">
        <f>'Consolidtaed Data'!$I9049*'Consolidtaed Data'!$H9049</f>
        <v>1168</v>
      </c>
      <c r="M3087" s="9">
        <f>'Consolidtaed Data'!$L9049-'Consolidtaed Data'!$K9049</f>
        <v>731</v>
      </c>
      <c r="N3087" s="9" t="str">
        <f>VLOOKUP('Consolidtaed Data'!$C9049,[1]Locations!$A:$O,2,0)</f>
        <v>Orange</v>
      </c>
      <c r="O3087" s="9" t="str">
        <f>VLOOKUP('Consolidtaed Data'!$D9049,'[1]Sales People'!$A:$B,2,0)</f>
        <v>Ryan Butler</v>
      </c>
      <c r="P3087" s="9" t="str">
        <f>VLOOKUP('Consolidtaed Data'!$E9049,[1]Customers!$A:$B,2,0)</f>
        <v>Daniel Dixon</v>
      </c>
      <c r="Q3087" s="11">
        <f>WEEKDAY('Consolidtaed Data'!$F9049)</f>
        <v>3</v>
      </c>
      <c r="R3087" s="9">
        <f>MONTH('Consolidtaed Data'!$F9049)</f>
        <v>11</v>
      </c>
      <c r="S3087" s="9" t="str">
        <f>TEXT(Table3[[#This Row],[Purchase Date]],"MMMM")</f>
        <v>August</v>
      </c>
      <c r="T3087" s="9">
        <f>YEAR('Consolidtaed Data'!$F9049)</f>
        <v>2021</v>
      </c>
    </row>
    <row r="3088" spans="1:20" x14ac:dyDescent="0.3">
      <c r="A3088" s="9" t="s">
        <v>4106</v>
      </c>
      <c r="B3088" s="9" t="s">
        <v>182</v>
      </c>
      <c r="C3088" s="9" t="s">
        <v>423</v>
      </c>
      <c r="D3088" s="9" t="s">
        <v>161</v>
      </c>
      <c r="E3088" s="9" t="s">
        <v>1845</v>
      </c>
      <c r="F3088" s="10">
        <v>44057</v>
      </c>
      <c r="G3088" s="10" t="str">
        <f>VLOOKUP(Table3[[#This Row],[Product ID]],[1]Products!$A:$G,2,0)</f>
        <v>Product 9</v>
      </c>
      <c r="H3088" s="22">
        <v>2</v>
      </c>
      <c r="I3088" s="9">
        <f>VLOOKUP('Consolidtaed Data'!$B9239,[1]Products!$A:$G,4,0)</f>
        <v>818</v>
      </c>
      <c r="J3088" s="9">
        <f>VLOOKUP('Consolidtaed Data'!$B9239,[1]Products!$A:$G,3,0)</f>
        <v>450</v>
      </c>
      <c r="K3088" s="9">
        <f>'Consolidtaed Data'!$J9239*'Consolidtaed Data'!$H9239</f>
        <v>584</v>
      </c>
      <c r="L3088" s="9">
        <f>'Consolidtaed Data'!$I9239*'Consolidtaed Data'!$H9239</f>
        <v>712</v>
      </c>
      <c r="M3088" s="9">
        <f>'Consolidtaed Data'!$L9239-'Consolidtaed Data'!$K9239</f>
        <v>222</v>
      </c>
      <c r="N3088" s="9" t="str">
        <f>VLOOKUP('Consolidtaed Data'!$C9239,[1]Locations!$A:$O,2,0)</f>
        <v>West Covina</v>
      </c>
      <c r="O3088" s="9" t="str">
        <f>VLOOKUP('Consolidtaed Data'!$D9239,'[1]Sales People'!$A:$B,2,0)</f>
        <v>Gary Rodriguez</v>
      </c>
      <c r="P3088" s="9" t="str">
        <f>VLOOKUP('Consolidtaed Data'!$E9239,[1]Customers!$A:$B,2,0)</f>
        <v>Lawrence Watson</v>
      </c>
      <c r="Q3088" s="11">
        <f>WEEKDAY('Consolidtaed Data'!$F9239)</f>
        <v>2</v>
      </c>
      <c r="R3088" s="9">
        <f>MONTH('Consolidtaed Data'!$F9239)</f>
        <v>11</v>
      </c>
      <c r="S3088" s="9" t="str">
        <f>TEXT(Table3[[#This Row],[Purchase Date]],"MMMM")</f>
        <v>August</v>
      </c>
      <c r="T3088" s="9">
        <f>YEAR('Consolidtaed Data'!$F9239)</f>
        <v>2021</v>
      </c>
    </row>
    <row r="3089" spans="1:20" x14ac:dyDescent="0.3">
      <c r="A3089" s="9" t="s">
        <v>4107</v>
      </c>
      <c r="B3089" s="9" t="s">
        <v>160</v>
      </c>
      <c r="C3089" s="9" t="s">
        <v>405</v>
      </c>
      <c r="D3089" s="9" t="s">
        <v>149</v>
      </c>
      <c r="E3089" s="9" t="s">
        <v>915</v>
      </c>
      <c r="F3089" s="10">
        <v>44057</v>
      </c>
      <c r="G3089" s="10" t="str">
        <f>VLOOKUP(Table3[[#This Row],[Product ID]],[1]Products!$A:$G,2,0)</f>
        <v>Product 28</v>
      </c>
      <c r="H3089" s="22">
        <v>1</v>
      </c>
      <c r="I3089" s="9">
        <f>VLOOKUP('Consolidtaed Data'!$B9464,[1]Products!$A:$G,4,0)</f>
        <v>1526</v>
      </c>
      <c r="J3089" s="9">
        <f>VLOOKUP('Consolidtaed Data'!$B9464,[1]Products!$A:$G,3,0)</f>
        <v>1251</v>
      </c>
      <c r="K3089" s="9">
        <f>'Consolidtaed Data'!$J9464*'Consolidtaed Data'!$H9464</f>
        <v>838</v>
      </c>
      <c r="L3089" s="9">
        <f>'Consolidtaed Data'!$I9464*'Consolidtaed Data'!$H9464</f>
        <v>1103</v>
      </c>
      <c r="M3089" s="9">
        <f>'Consolidtaed Data'!$L9464-'Consolidtaed Data'!$K9464</f>
        <v>212</v>
      </c>
      <c r="N3089" s="9" t="str">
        <f>VLOOKUP('Consolidtaed Data'!$C9464,[1]Locations!$A:$O,2,0)</f>
        <v>Riverside</v>
      </c>
      <c r="O3089" s="9" t="str">
        <f>VLOOKUP('Consolidtaed Data'!$D9464,'[1]Sales People'!$A:$B,2,0)</f>
        <v>Joe Sims</v>
      </c>
      <c r="P3089" s="9" t="str">
        <f>VLOOKUP('Consolidtaed Data'!$E9464,[1]Customers!$A:$B,2,0)</f>
        <v>Phillip Harvey</v>
      </c>
      <c r="Q3089" s="11">
        <f>WEEKDAY('Consolidtaed Data'!$F9464)</f>
        <v>5</v>
      </c>
      <c r="R3089" s="9">
        <f>MONTH('Consolidtaed Data'!$F9464)</f>
        <v>12</v>
      </c>
      <c r="S3089" s="9" t="str">
        <f>TEXT(Table3[[#This Row],[Purchase Date]],"MMMM")</f>
        <v>August</v>
      </c>
      <c r="T3089" s="9">
        <f>YEAR('Consolidtaed Data'!$F9464)</f>
        <v>2021</v>
      </c>
    </row>
    <row r="3090" spans="1:20" x14ac:dyDescent="0.3">
      <c r="A3090" s="9" t="s">
        <v>4108</v>
      </c>
      <c r="B3090" s="9" t="s">
        <v>336</v>
      </c>
      <c r="C3090" s="9" t="s">
        <v>67</v>
      </c>
      <c r="D3090" s="9" t="s">
        <v>229</v>
      </c>
      <c r="E3090" s="9" t="s">
        <v>947</v>
      </c>
      <c r="F3090" s="10">
        <v>44057</v>
      </c>
      <c r="G3090" s="10" t="str">
        <f>VLOOKUP(Table3[[#This Row],[Product ID]],[1]Products!$A:$G,2,0)</f>
        <v>Product 78</v>
      </c>
      <c r="H3090" s="22">
        <v>2</v>
      </c>
      <c r="I3090" s="9">
        <f>VLOOKUP('Consolidtaed Data'!$B9517,[1]Products!$A:$G,4,0)</f>
        <v>880</v>
      </c>
      <c r="J3090" s="9">
        <f>VLOOKUP('Consolidtaed Data'!$B9517,[1]Products!$A:$G,3,0)</f>
        <v>634</v>
      </c>
      <c r="K3090" s="9">
        <f>'Consolidtaed Data'!$J9517*'Consolidtaed Data'!$H9517</f>
        <v>1965</v>
      </c>
      <c r="L3090" s="9">
        <f>'Consolidtaed Data'!$I9517*'Consolidtaed Data'!$H9517</f>
        <v>2396</v>
      </c>
      <c r="M3090" s="9">
        <f>'Consolidtaed Data'!$L9517-'Consolidtaed Data'!$K9517</f>
        <v>106</v>
      </c>
      <c r="N3090" s="9" t="str">
        <f>VLOOKUP('Consolidtaed Data'!$C9517,[1]Locations!$A:$O,2,0)</f>
        <v>San Buenaventura (Ventura)</v>
      </c>
      <c r="O3090" s="9" t="str">
        <f>VLOOKUP('Consolidtaed Data'!$D9517,'[1]Sales People'!$A:$B,2,0)</f>
        <v>Ronald Reed</v>
      </c>
      <c r="P3090" s="9" t="str">
        <f>VLOOKUP('Consolidtaed Data'!$E9517,[1]Customers!$A:$B,2,0)</f>
        <v>Michael Mills</v>
      </c>
      <c r="Q3090" s="11">
        <f>WEEKDAY('Consolidtaed Data'!$F9517)</f>
        <v>2</v>
      </c>
      <c r="R3090" s="9">
        <f>MONTH('Consolidtaed Data'!$F9517)</f>
        <v>12</v>
      </c>
      <c r="S3090" s="9" t="str">
        <f>TEXT(Table3[[#This Row],[Purchase Date]],"MMMM")</f>
        <v>August</v>
      </c>
      <c r="T3090" s="9">
        <f>YEAR('Consolidtaed Data'!$F9517)</f>
        <v>2021</v>
      </c>
    </row>
    <row r="3091" spans="1:20" x14ac:dyDescent="0.3">
      <c r="A3091" s="9" t="s">
        <v>4109</v>
      </c>
      <c r="B3091" s="9" t="s">
        <v>129</v>
      </c>
      <c r="C3091" s="9" t="s">
        <v>347</v>
      </c>
      <c r="D3091" s="9" t="s">
        <v>26</v>
      </c>
      <c r="E3091" s="9" t="s">
        <v>860</v>
      </c>
      <c r="F3091" s="10">
        <v>44058</v>
      </c>
      <c r="G3091" s="10" t="str">
        <f>VLOOKUP(Table3[[#This Row],[Product ID]],[1]Products!$A:$G,2,0)</f>
        <v>Product 47</v>
      </c>
      <c r="H3091" s="22">
        <v>1</v>
      </c>
      <c r="I3091" s="9">
        <f>VLOOKUP('Consolidtaed Data'!$B5135,[1]Products!$A:$G,4,0)</f>
        <v>2497</v>
      </c>
      <c r="J3091" s="9">
        <f>VLOOKUP('Consolidtaed Data'!$B5135,[1]Products!$A:$G,3,0)</f>
        <v>1473</v>
      </c>
      <c r="K3091" s="9">
        <f>'Consolidtaed Data'!$J5135*'Consolidtaed Data'!$H5135</f>
        <v>1224</v>
      </c>
      <c r="L3091" s="9">
        <f>'Consolidtaed Data'!$I5135*'Consolidtaed Data'!$H5135</f>
        <v>1512</v>
      </c>
      <c r="M3091" s="9">
        <f>'Consolidtaed Data'!$L5135-'Consolidtaed Data'!$K5135</f>
        <v>420</v>
      </c>
      <c r="N3091" s="9" t="str">
        <f>VLOOKUP('Consolidtaed Data'!$C5135,[1]Locations!$A:$O,2,0)</f>
        <v>Carlsbad</v>
      </c>
      <c r="O3091" s="9" t="str">
        <f>VLOOKUP('Consolidtaed Data'!$D5135,'[1]Sales People'!$A:$B,2,0)</f>
        <v>Larry Marshall</v>
      </c>
      <c r="P3091" s="9" t="str">
        <f>VLOOKUP('Consolidtaed Data'!$E5135,[1]Customers!$A:$B,2,0)</f>
        <v>Nicholas Ward</v>
      </c>
      <c r="Q3091" s="11">
        <f>WEEKDAY('Consolidtaed Data'!$F5135)</f>
        <v>4</v>
      </c>
      <c r="R3091" s="9">
        <f>MONTH('Consolidtaed Data'!$F5135)</f>
        <v>1</v>
      </c>
      <c r="S3091" s="9" t="str">
        <f>TEXT(Table3[[#This Row],[Purchase Date]],"MMMM")</f>
        <v>August</v>
      </c>
      <c r="T3091" s="9">
        <f>YEAR('Consolidtaed Data'!$F5135)</f>
        <v>2021</v>
      </c>
    </row>
    <row r="3092" spans="1:20" x14ac:dyDescent="0.3">
      <c r="A3092" s="9" t="s">
        <v>4110</v>
      </c>
      <c r="B3092" s="9" t="s">
        <v>495</v>
      </c>
      <c r="C3092" s="9" t="s">
        <v>45</v>
      </c>
      <c r="D3092" s="9" t="s">
        <v>143</v>
      </c>
      <c r="E3092" s="9" t="s">
        <v>1193</v>
      </c>
      <c r="F3092" s="10">
        <v>44058</v>
      </c>
      <c r="G3092" s="10" t="str">
        <f>VLOOKUP(Table3[[#This Row],[Product ID]],[1]Products!$A:$G,2,0)</f>
        <v>Product 15</v>
      </c>
      <c r="H3092" s="22">
        <v>1</v>
      </c>
      <c r="I3092" s="9">
        <f>VLOOKUP('Consolidtaed Data'!$B5436,[1]Products!$A:$G,4,0)</f>
        <v>530</v>
      </c>
      <c r="J3092" s="9">
        <f>VLOOKUP('Consolidtaed Data'!$B5436,[1]Products!$A:$G,3,0)</f>
        <v>424</v>
      </c>
      <c r="K3092" s="9">
        <f>'Consolidtaed Data'!$J5436*'Consolidtaed Data'!$H5436</f>
        <v>4800</v>
      </c>
      <c r="L3092" s="9">
        <f>'Consolidtaed Data'!$I5436*'Consolidtaed Data'!$H5436</f>
        <v>8728</v>
      </c>
      <c r="M3092" s="9">
        <f>'Consolidtaed Data'!$L5436-'Consolidtaed Data'!$K5436</f>
        <v>377</v>
      </c>
      <c r="N3092" s="9" t="str">
        <f>VLOOKUP('Consolidtaed Data'!$C5436,[1]Locations!$A:$O,2,0)</f>
        <v>El Monte</v>
      </c>
      <c r="O3092" s="9" t="str">
        <f>VLOOKUP('Consolidtaed Data'!$D5436,'[1]Sales People'!$A:$B,2,0)</f>
        <v>Scott Clark</v>
      </c>
      <c r="P3092" s="9" t="str">
        <f>VLOOKUP('Consolidtaed Data'!$E5436,[1]Customers!$A:$B,2,0)</f>
        <v>Raymond Hall</v>
      </c>
      <c r="Q3092" s="11">
        <f>WEEKDAY('Consolidtaed Data'!$F5436)</f>
        <v>7</v>
      </c>
      <c r="R3092" s="9">
        <f>MONTH('Consolidtaed Data'!$F5436)</f>
        <v>2</v>
      </c>
      <c r="S3092" s="9" t="str">
        <f>TEXT(Table3[[#This Row],[Purchase Date]],"MMMM")</f>
        <v>August</v>
      </c>
      <c r="T3092" s="9">
        <f>YEAR('Consolidtaed Data'!$F5436)</f>
        <v>2021</v>
      </c>
    </row>
    <row r="3093" spans="1:20" x14ac:dyDescent="0.3">
      <c r="A3093" s="9" t="s">
        <v>4111</v>
      </c>
      <c r="B3093" s="9" t="s">
        <v>369</v>
      </c>
      <c r="C3093" s="9" t="s">
        <v>45</v>
      </c>
      <c r="D3093" s="9" t="s">
        <v>100</v>
      </c>
      <c r="E3093" s="9" t="s">
        <v>1039</v>
      </c>
      <c r="F3093" s="10">
        <v>44058</v>
      </c>
      <c r="G3093" s="10" t="str">
        <f>VLOOKUP(Table3[[#This Row],[Product ID]],[1]Products!$A:$G,2,0)</f>
        <v>Product 8</v>
      </c>
      <c r="H3093" s="22">
        <v>1</v>
      </c>
      <c r="I3093" s="9">
        <f>VLOOKUP('Consolidtaed Data'!$B5602,[1]Products!$A:$G,4,0)</f>
        <v>2391</v>
      </c>
      <c r="J3093" s="9">
        <f>VLOOKUP('Consolidtaed Data'!$B5602,[1]Products!$A:$G,3,0)</f>
        <v>1291</v>
      </c>
      <c r="K3093" s="9">
        <f>'Consolidtaed Data'!$J5602*'Consolidtaed Data'!$H5602</f>
        <v>1397</v>
      </c>
      <c r="L3093" s="9">
        <f>'Consolidtaed Data'!$I5602*'Consolidtaed Data'!$H5602</f>
        <v>1967</v>
      </c>
      <c r="M3093" s="9">
        <f>'Consolidtaed Data'!$L5602-'Consolidtaed Data'!$K5602</f>
        <v>550</v>
      </c>
      <c r="N3093" s="9" t="str">
        <f>VLOOKUP('Consolidtaed Data'!$C5602,[1]Locations!$A:$O,2,0)</f>
        <v>Chula Vista</v>
      </c>
      <c r="O3093" s="9" t="str">
        <f>VLOOKUP('Consolidtaed Data'!$D5602,'[1]Sales People'!$A:$B,2,0)</f>
        <v>Patrick Ruiz</v>
      </c>
      <c r="P3093" s="9" t="str">
        <f>VLOOKUP('Consolidtaed Data'!$E5602,[1]Customers!$A:$B,2,0)</f>
        <v>James Williams</v>
      </c>
      <c r="Q3093" s="11">
        <f>WEEKDAY('Consolidtaed Data'!$F5602)</f>
        <v>6</v>
      </c>
      <c r="R3093" s="9">
        <f>MONTH('Consolidtaed Data'!$F5602)</f>
        <v>2</v>
      </c>
      <c r="S3093" s="9" t="str">
        <f>TEXT(Table3[[#This Row],[Purchase Date]],"MMMM")</f>
        <v>August</v>
      </c>
      <c r="T3093" s="9">
        <f>YEAR('Consolidtaed Data'!$F5602)</f>
        <v>2021</v>
      </c>
    </row>
    <row r="3094" spans="1:20" x14ac:dyDescent="0.3">
      <c r="A3094" s="9" t="s">
        <v>4112</v>
      </c>
      <c r="B3094" s="9" t="s">
        <v>139</v>
      </c>
      <c r="C3094" s="9" t="s">
        <v>522</v>
      </c>
      <c r="D3094" s="9" t="s">
        <v>161</v>
      </c>
      <c r="E3094" s="9" t="s">
        <v>65</v>
      </c>
      <c r="F3094" s="10">
        <v>44058</v>
      </c>
      <c r="G3094" s="10" t="str">
        <f>VLOOKUP(Table3[[#This Row],[Product ID]],[1]Products!$A:$G,2,0)</f>
        <v>Product 13</v>
      </c>
      <c r="H3094" s="22">
        <v>1</v>
      </c>
      <c r="I3094" s="9">
        <f>VLOOKUP('Consolidtaed Data'!$B5648,[1]Products!$A:$G,4,0)</f>
        <v>378</v>
      </c>
      <c r="J3094" s="9">
        <f>VLOOKUP('Consolidtaed Data'!$B5648,[1]Products!$A:$G,3,0)</f>
        <v>291</v>
      </c>
      <c r="K3094" s="9">
        <f>'Consolidtaed Data'!$J5648*'Consolidtaed Data'!$H5648</f>
        <v>1190</v>
      </c>
      <c r="L3094" s="9">
        <f>'Consolidtaed Data'!$I5648*'Consolidtaed Data'!$H5648</f>
        <v>1566</v>
      </c>
      <c r="M3094" s="9">
        <f>'Consolidtaed Data'!$L5648-'Consolidtaed Data'!$K5648</f>
        <v>799</v>
      </c>
      <c r="N3094" s="9" t="str">
        <f>VLOOKUP('Consolidtaed Data'!$C5648,[1]Locations!$A:$O,2,0)</f>
        <v>Pasadena</v>
      </c>
      <c r="O3094" s="9" t="str">
        <f>VLOOKUP('Consolidtaed Data'!$D5648,'[1]Sales People'!$A:$B,2,0)</f>
        <v>Roger Ramos</v>
      </c>
      <c r="P3094" s="9" t="str">
        <f>VLOOKUP('Consolidtaed Data'!$E5648,[1]Customers!$A:$B,2,0)</f>
        <v>Juan Griffin</v>
      </c>
      <c r="Q3094" s="11">
        <f>WEEKDAY('Consolidtaed Data'!$F5648)</f>
        <v>3</v>
      </c>
      <c r="R3094" s="9">
        <f>MONTH('Consolidtaed Data'!$F5648)</f>
        <v>2</v>
      </c>
      <c r="S3094" s="9" t="str">
        <f>TEXT(Table3[[#This Row],[Purchase Date]],"MMMM")</f>
        <v>August</v>
      </c>
      <c r="T3094" s="9">
        <f>YEAR('Consolidtaed Data'!$F5648)</f>
        <v>2021</v>
      </c>
    </row>
    <row r="3095" spans="1:20" x14ac:dyDescent="0.3">
      <c r="A3095" s="9" t="s">
        <v>4113</v>
      </c>
      <c r="B3095" s="9" t="s">
        <v>301</v>
      </c>
      <c r="C3095" s="9" t="s">
        <v>104</v>
      </c>
      <c r="D3095" s="9" t="s">
        <v>281</v>
      </c>
      <c r="E3095" s="9" t="s">
        <v>124</v>
      </c>
      <c r="F3095" s="10">
        <v>44058</v>
      </c>
      <c r="G3095" s="10" t="str">
        <f>VLOOKUP(Table3[[#This Row],[Product ID]],[1]Products!$A:$G,2,0)</f>
        <v>Product 57</v>
      </c>
      <c r="H3095" s="22">
        <v>2</v>
      </c>
      <c r="I3095" s="9">
        <f>VLOOKUP('Consolidtaed Data'!$B6038,[1]Products!$A:$G,4,0)</f>
        <v>1351</v>
      </c>
      <c r="J3095" s="9">
        <f>VLOOKUP('Consolidtaed Data'!$B6038,[1]Products!$A:$G,3,0)</f>
        <v>1108</v>
      </c>
      <c r="K3095" s="9">
        <f>'Consolidtaed Data'!$J6038*'Consolidtaed Data'!$H6038</f>
        <v>3792</v>
      </c>
      <c r="L3095" s="9">
        <f>'Consolidtaed Data'!$I6038*'Consolidtaed Data'!$H6038</f>
        <v>4990</v>
      </c>
      <c r="M3095" s="9">
        <f>'Consolidtaed Data'!$L6038-'Consolidtaed Data'!$K6038</f>
        <v>2193</v>
      </c>
      <c r="N3095" s="9" t="str">
        <f>VLOOKUP('Consolidtaed Data'!$C6038,[1]Locations!$A:$O,2,0)</f>
        <v>San Jose</v>
      </c>
      <c r="O3095" s="9" t="str">
        <f>VLOOKUP('Consolidtaed Data'!$D6038,'[1]Sales People'!$A:$B,2,0)</f>
        <v>Brian Davis</v>
      </c>
      <c r="P3095" s="9" t="str">
        <f>VLOOKUP('Consolidtaed Data'!$E6038,[1]Customers!$A:$B,2,0)</f>
        <v>Adam Hunter</v>
      </c>
      <c r="Q3095" s="11">
        <f>WEEKDAY('Consolidtaed Data'!$F6038)</f>
        <v>2</v>
      </c>
      <c r="R3095" s="9">
        <f>MONTH('Consolidtaed Data'!$F6038)</f>
        <v>4</v>
      </c>
      <c r="S3095" s="9" t="str">
        <f>TEXT(Table3[[#This Row],[Purchase Date]],"MMMM")</f>
        <v>August</v>
      </c>
      <c r="T3095" s="9">
        <f>YEAR('Consolidtaed Data'!$F6038)</f>
        <v>2021</v>
      </c>
    </row>
    <row r="3096" spans="1:20" x14ac:dyDescent="0.3">
      <c r="A3096" s="9" t="s">
        <v>4114</v>
      </c>
      <c r="B3096" s="9" t="s">
        <v>580</v>
      </c>
      <c r="C3096" s="9" t="s">
        <v>295</v>
      </c>
      <c r="D3096" s="9" t="s">
        <v>100</v>
      </c>
      <c r="E3096" s="9" t="s">
        <v>2118</v>
      </c>
      <c r="F3096" s="10">
        <v>44058</v>
      </c>
      <c r="G3096" s="10" t="str">
        <f>VLOOKUP(Table3[[#This Row],[Product ID]],[1]Products!$A:$G,2,0)</f>
        <v>Product 1</v>
      </c>
      <c r="H3096" s="22">
        <v>1</v>
      </c>
      <c r="I3096" s="9">
        <f>VLOOKUP('Consolidtaed Data'!$B7326,[1]Products!$A:$G,4,0)</f>
        <v>2182</v>
      </c>
      <c r="J3096" s="9">
        <f>VLOOKUP('Consolidtaed Data'!$B7326,[1]Products!$A:$G,3,0)</f>
        <v>1200</v>
      </c>
      <c r="K3096" s="9">
        <f>'Consolidtaed Data'!$J7326*'Consolidtaed Data'!$H7326</f>
        <v>237</v>
      </c>
      <c r="L3096" s="9">
        <f>'Consolidtaed Data'!$I7326*'Consolidtaed Data'!$H7326</f>
        <v>381</v>
      </c>
      <c r="M3096" s="9">
        <f>'Consolidtaed Data'!$L7326-'Consolidtaed Data'!$K7326</f>
        <v>722</v>
      </c>
      <c r="N3096" s="9" t="str">
        <f>VLOOKUP('Consolidtaed Data'!$C7326,[1]Locations!$A:$O,2,0)</f>
        <v>Escondido</v>
      </c>
      <c r="O3096" s="9" t="str">
        <f>VLOOKUP('Consolidtaed Data'!$D7326,'[1]Sales People'!$A:$B,2,0)</f>
        <v>Larry Marshall</v>
      </c>
      <c r="P3096" s="9" t="str">
        <f>VLOOKUP('Consolidtaed Data'!$E7326,[1]Customers!$A:$B,2,0)</f>
        <v>Ralph Elliott</v>
      </c>
      <c r="Q3096" s="11">
        <f>WEEKDAY('Consolidtaed Data'!$F7326)</f>
        <v>6</v>
      </c>
      <c r="R3096" s="9">
        <f>MONTH('Consolidtaed Data'!$F7326)</f>
        <v>7</v>
      </c>
      <c r="S3096" s="9" t="str">
        <f>TEXT(Table3[[#This Row],[Purchase Date]],"MMMM")</f>
        <v>August</v>
      </c>
      <c r="T3096" s="9">
        <f>YEAR('Consolidtaed Data'!$F7326)</f>
        <v>2021</v>
      </c>
    </row>
    <row r="3097" spans="1:20" x14ac:dyDescent="0.3">
      <c r="A3097" s="9" t="s">
        <v>4115</v>
      </c>
      <c r="B3097" s="9" t="s">
        <v>112</v>
      </c>
      <c r="C3097" s="9" t="s">
        <v>223</v>
      </c>
      <c r="D3097" s="9" t="s">
        <v>193</v>
      </c>
      <c r="E3097" s="9" t="s">
        <v>1965</v>
      </c>
      <c r="F3097" s="10">
        <v>44058</v>
      </c>
      <c r="G3097" s="10" t="str">
        <f>VLOOKUP(Table3[[#This Row],[Product ID]],[1]Products!$A:$G,2,0)</f>
        <v>Product 7</v>
      </c>
      <c r="H3097" s="22">
        <v>2</v>
      </c>
      <c r="I3097" s="9">
        <f>VLOOKUP('Consolidtaed Data'!$B7670,[1]Products!$A:$G,4,0)</f>
        <v>1639</v>
      </c>
      <c r="J3097" s="9">
        <f>VLOOKUP('Consolidtaed Data'!$B7670,[1]Products!$A:$G,3,0)</f>
        <v>1295</v>
      </c>
      <c r="K3097" s="9">
        <f>'Consolidtaed Data'!$J7670*'Consolidtaed Data'!$H7670</f>
        <v>2454</v>
      </c>
      <c r="L3097" s="9">
        <f>'Consolidtaed Data'!$I7670*'Consolidtaed Data'!$H7670</f>
        <v>3066</v>
      </c>
      <c r="M3097" s="9">
        <f>'Consolidtaed Data'!$L7670-'Consolidtaed Data'!$K7670</f>
        <v>144</v>
      </c>
      <c r="N3097" s="9" t="str">
        <f>VLOOKUP('Consolidtaed Data'!$C7670,[1]Locations!$A:$O,2,0)</f>
        <v>Los Angeles</v>
      </c>
      <c r="O3097" s="9" t="str">
        <f>VLOOKUP('Consolidtaed Data'!$D7670,'[1]Sales People'!$A:$B,2,0)</f>
        <v>Ryan Welch</v>
      </c>
      <c r="P3097" s="9" t="str">
        <f>VLOOKUP('Consolidtaed Data'!$E7670,[1]Customers!$A:$B,2,0)</f>
        <v>William Schmidt</v>
      </c>
      <c r="Q3097" s="11">
        <f>WEEKDAY('Consolidtaed Data'!$F7670)</f>
        <v>5</v>
      </c>
      <c r="R3097" s="9">
        <f>MONTH('Consolidtaed Data'!$F7670)</f>
        <v>8</v>
      </c>
      <c r="S3097" s="9" t="str">
        <f>TEXT(Table3[[#This Row],[Purchase Date]],"MMMM")</f>
        <v>August</v>
      </c>
      <c r="T3097" s="9">
        <f>YEAR('Consolidtaed Data'!$F7670)</f>
        <v>2021</v>
      </c>
    </row>
    <row r="3098" spans="1:20" x14ac:dyDescent="0.3">
      <c r="A3098" s="9" t="s">
        <v>4116</v>
      </c>
      <c r="B3098" s="9" t="s">
        <v>284</v>
      </c>
      <c r="C3098" s="9" t="s">
        <v>45</v>
      </c>
      <c r="D3098" s="9" t="s">
        <v>206</v>
      </c>
      <c r="E3098" s="9" t="s">
        <v>989</v>
      </c>
      <c r="F3098" s="10">
        <v>44058</v>
      </c>
      <c r="G3098" s="10" t="str">
        <f>VLOOKUP(Table3[[#This Row],[Product ID]],[1]Products!$A:$G,2,0)</f>
        <v>Product 96</v>
      </c>
      <c r="H3098" s="22">
        <v>1</v>
      </c>
      <c r="I3098" s="9">
        <f>VLOOKUP('Consolidtaed Data'!$B7932,[1]Products!$A:$G,4,0)</f>
        <v>378</v>
      </c>
      <c r="J3098" s="9">
        <f>VLOOKUP('Consolidtaed Data'!$B7932,[1]Products!$A:$G,3,0)</f>
        <v>291</v>
      </c>
      <c r="K3098" s="9">
        <f>'Consolidtaed Data'!$J7932*'Consolidtaed Data'!$H7932</f>
        <v>421</v>
      </c>
      <c r="L3098" s="9">
        <f>'Consolidtaed Data'!$I7932*'Consolidtaed Data'!$H7932</f>
        <v>561</v>
      </c>
      <c r="M3098" s="9">
        <f>'Consolidtaed Data'!$L7932-'Consolidtaed Data'!$K7932</f>
        <v>1748</v>
      </c>
      <c r="N3098" s="9" t="str">
        <f>VLOOKUP('Consolidtaed Data'!$C7932,[1]Locations!$A:$O,2,0)</f>
        <v>Ontario</v>
      </c>
      <c r="O3098" s="9" t="str">
        <f>VLOOKUP('Consolidtaed Data'!$D7932,'[1]Sales People'!$A:$B,2,0)</f>
        <v>Justin Lynch</v>
      </c>
      <c r="P3098" s="9" t="str">
        <f>VLOOKUP('Consolidtaed Data'!$E7932,[1]Customers!$A:$B,2,0)</f>
        <v>Michael Lane</v>
      </c>
      <c r="Q3098" s="11">
        <f>WEEKDAY('Consolidtaed Data'!$F7932)</f>
        <v>5</v>
      </c>
      <c r="R3098" s="9">
        <f>MONTH('Consolidtaed Data'!$F7932)</f>
        <v>8</v>
      </c>
      <c r="S3098" s="9" t="str">
        <f>TEXT(Table3[[#This Row],[Purchase Date]],"MMMM")</f>
        <v>August</v>
      </c>
      <c r="T3098" s="9">
        <f>YEAR('Consolidtaed Data'!$F7932)</f>
        <v>2021</v>
      </c>
    </row>
    <row r="3099" spans="1:20" x14ac:dyDescent="0.3">
      <c r="A3099" s="9" t="s">
        <v>4117</v>
      </c>
      <c r="B3099" s="9" t="s">
        <v>742</v>
      </c>
      <c r="C3099" s="9" t="s">
        <v>30</v>
      </c>
      <c r="D3099" s="9" t="s">
        <v>149</v>
      </c>
      <c r="E3099" s="9" t="s">
        <v>786</v>
      </c>
      <c r="F3099" s="10">
        <v>44058</v>
      </c>
      <c r="G3099" s="10" t="str">
        <f>VLOOKUP(Table3[[#This Row],[Product ID]],[1]Products!$A:$G,2,0)</f>
        <v>Product 90</v>
      </c>
      <c r="H3099" s="22">
        <v>4</v>
      </c>
      <c r="I3099" s="9">
        <f>VLOOKUP('Consolidtaed Data'!$B8685,[1]Products!$A:$G,4,0)</f>
        <v>818</v>
      </c>
      <c r="J3099" s="9">
        <f>VLOOKUP('Consolidtaed Data'!$B8685,[1]Products!$A:$G,3,0)</f>
        <v>450</v>
      </c>
      <c r="K3099" s="9">
        <f>'Consolidtaed Data'!$J8685*'Consolidtaed Data'!$H8685</f>
        <v>292</v>
      </c>
      <c r="L3099" s="9">
        <f>'Consolidtaed Data'!$I8685*'Consolidtaed Data'!$H8685</f>
        <v>356</v>
      </c>
      <c r="M3099" s="9">
        <f>'Consolidtaed Data'!$L8685-'Consolidtaed Data'!$K8685</f>
        <v>3300</v>
      </c>
      <c r="N3099" s="9" t="str">
        <f>VLOOKUP('Consolidtaed Data'!$C8685,[1]Locations!$A:$O,2,0)</f>
        <v>Long Beach</v>
      </c>
      <c r="O3099" s="9" t="str">
        <f>VLOOKUP('Consolidtaed Data'!$D8685,'[1]Sales People'!$A:$B,2,0)</f>
        <v>Clarence Fox</v>
      </c>
      <c r="P3099" s="9" t="str">
        <f>VLOOKUP('Consolidtaed Data'!$E8685,[1]Customers!$A:$B,2,0)</f>
        <v>Shawn Day</v>
      </c>
      <c r="Q3099" s="11">
        <f>WEEKDAY('Consolidtaed Data'!$F8685)</f>
        <v>7</v>
      </c>
      <c r="R3099" s="9">
        <f>MONTH('Consolidtaed Data'!$F8685)</f>
        <v>10</v>
      </c>
      <c r="S3099" s="9" t="str">
        <f>TEXT(Table3[[#This Row],[Purchase Date]],"MMMM")</f>
        <v>August</v>
      </c>
      <c r="T3099" s="9">
        <f>YEAR('Consolidtaed Data'!$F8685)</f>
        <v>2021</v>
      </c>
    </row>
    <row r="3100" spans="1:20" x14ac:dyDescent="0.3">
      <c r="A3100" s="9" t="s">
        <v>4118</v>
      </c>
      <c r="B3100" s="9" t="s">
        <v>160</v>
      </c>
      <c r="C3100" s="9" t="s">
        <v>263</v>
      </c>
      <c r="D3100" s="9" t="s">
        <v>326</v>
      </c>
      <c r="E3100" s="9" t="s">
        <v>236</v>
      </c>
      <c r="F3100" s="10">
        <v>44059</v>
      </c>
      <c r="G3100" s="10" t="str">
        <f>VLOOKUP(Table3[[#This Row],[Product ID]],[1]Products!$A:$G,2,0)</f>
        <v>Product 28</v>
      </c>
      <c r="H3100" s="22">
        <v>3</v>
      </c>
      <c r="I3100" s="9">
        <f>VLOOKUP('Consolidtaed Data'!$B4975,[1]Products!$A:$G,4,0)</f>
        <v>2464</v>
      </c>
      <c r="J3100" s="9">
        <f>VLOOKUP('Consolidtaed Data'!$B4975,[1]Products!$A:$G,3,0)</f>
        <v>1774</v>
      </c>
      <c r="K3100" s="9">
        <f>'Consolidtaed Data'!$J4975*'Consolidtaed Data'!$H4975</f>
        <v>1944</v>
      </c>
      <c r="L3100" s="9">
        <f>'Consolidtaed Data'!$I4975*'Consolidtaed Data'!$H4975</f>
        <v>2313</v>
      </c>
      <c r="M3100" s="9">
        <f>'Consolidtaed Data'!$L4975-'Consolidtaed Data'!$K4975</f>
        <v>436</v>
      </c>
      <c r="N3100" s="9" t="str">
        <f>VLOOKUP('Consolidtaed Data'!$C4975,[1]Locations!$A:$O,2,0)</f>
        <v>Anaheim</v>
      </c>
      <c r="O3100" s="9" t="str">
        <f>VLOOKUP('Consolidtaed Data'!$D4975,'[1]Sales People'!$A:$B,2,0)</f>
        <v>Clarence Fox</v>
      </c>
      <c r="P3100" s="9" t="str">
        <f>VLOOKUP('Consolidtaed Data'!$E4975,[1]Customers!$A:$B,2,0)</f>
        <v>Fred Jenkins</v>
      </c>
      <c r="Q3100" s="11">
        <f>WEEKDAY('Consolidtaed Data'!$F4975)</f>
        <v>5</v>
      </c>
      <c r="R3100" s="9">
        <f>MONTH('Consolidtaed Data'!$F4975)</f>
        <v>12</v>
      </c>
      <c r="S3100" s="9" t="str">
        <f>TEXT(Table3[[#This Row],[Purchase Date]],"MMMM")</f>
        <v>August</v>
      </c>
      <c r="T3100" s="9">
        <f>YEAR('Consolidtaed Data'!$F4975)</f>
        <v>2020</v>
      </c>
    </row>
    <row r="3101" spans="1:20" x14ac:dyDescent="0.3">
      <c r="A3101" s="9" t="s">
        <v>4119</v>
      </c>
      <c r="B3101" s="9" t="s">
        <v>177</v>
      </c>
      <c r="C3101" s="9" t="s">
        <v>104</v>
      </c>
      <c r="D3101" s="9" t="s">
        <v>13</v>
      </c>
      <c r="E3101" s="9" t="s">
        <v>1638</v>
      </c>
      <c r="F3101" s="10">
        <v>44059</v>
      </c>
      <c r="G3101" s="10" t="str">
        <f>VLOOKUP(Table3[[#This Row],[Product ID]],[1]Products!$A:$G,2,0)</f>
        <v>Product 5</v>
      </c>
      <c r="H3101" s="22">
        <v>1</v>
      </c>
      <c r="I3101" s="9">
        <f>VLOOKUP('Consolidtaed Data'!$B5503,[1]Products!$A:$G,4,0)</f>
        <v>217</v>
      </c>
      <c r="J3101" s="9">
        <f>VLOOKUP('Consolidtaed Data'!$B5503,[1]Products!$A:$G,3,0)</f>
        <v>171</v>
      </c>
      <c r="K3101" s="9">
        <f>'Consolidtaed Data'!$J5503*'Consolidtaed Data'!$H5503</f>
        <v>2421</v>
      </c>
      <c r="L3101" s="9">
        <f>'Consolidtaed Data'!$I5503*'Consolidtaed Data'!$H5503</f>
        <v>4401</v>
      </c>
      <c r="M3101" s="9">
        <f>'Consolidtaed Data'!$L5503-'Consolidtaed Data'!$K5503</f>
        <v>128</v>
      </c>
      <c r="N3101" s="9" t="str">
        <f>VLOOKUP('Consolidtaed Data'!$C5503,[1]Locations!$A:$O,2,0)</f>
        <v>Fullerton</v>
      </c>
      <c r="O3101" s="9" t="str">
        <f>VLOOKUP('Consolidtaed Data'!$D5503,'[1]Sales People'!$A:$B,2,0)</f>
        <v>Jeremy Mendoza</v>
      </c>
      <c r="P3101" s="9" t="str">
        <f>VLOOKUP('Consolidtaed Data'!$E5503,[1]Customers!$A:$B,2,0)</f>
        <v>Phillip Carpenter</v>
      </c>
      <c r="Q3101" s="11">
        <f>WEEKDAY('Consolidtaed Data'!$F5503)</f>
        <v>5</v>
      </c>
      <c r="R3101" s="9">
        <f>MONTH('Consolidtaed Data'!$F5503)</f>
        <v>2</v>
      </c>
      <c r="S3101" s="9" t="str">
        <f>TEXT(Table3[[#This Row],[Purchase Date]],"MMMM")</f>
        <v>August</v>
      </c>
      <c r="T3101" s="9">
        <f>YEAR('Consolidtaed Data'!$F5503)</f>
        <v>2021</v>
      </c>
    </row>
    <row r="3102" spans="1:20" x14ac:dyDescent="0.3">
      <c r="A3102" s="9" t="s">
        <v>4120</v>
      </c>
      <c r="B3102" s="9" t="s">
        <v>93</v>
      </c>
      <c r="C3102" s="9" t="s">
        <v>99</v>
      </c>
      <c r="D3102" s="9" t="s">
        <v>143</v>
      </c>
      <c r="E3102" s="9" t="s">
        <v>1247</v>
      </c>
      <c r="F3102" s="10">
        <v>44059</v>
      </c>
      <c r="G3102" s="10" t="str">
        <f>VLOOKUP(Table3[[#This Row],[Product ID]],[1]Products!$A:$G,2,0)</f>
        <v>Product 71</v>
      </c>
      <c r="H3102" s="22">
        <v>1</v>
      </c>
      <c r="I3102" s="9">
        <f>VLOOKUP('Consolidtaed Data'!$B5661,[1]Products!$A:$G,4,0)</f>
        <v>2294</v>
      </c>
      <c r="J3102" s="9">
        <f>VLOOKUP('Consolidtaed Data'!$B5661,[1]Products!$A:$G,3,0)</f>
        <v>1399</v>
      </c>
      <c r="K3102" s="9">
        <f>'Consolidtaed Data'!$J5661*'Consolidtaed Data'!$H5661</f>
        <v>1548</v>
      </c>
      <c r="L3102" s="9">
        <f>'Consolidtaed Data'!$I5661*'Consolidtaed Data'!$H5661</f>
        <v>2668</v>
      </c>
      <c r="M3102" s="9">
        <f>'Consolidtaed Data'!$L5661-'Consolidtaed Data'!$K5661</f>
        <v>34</v>
      </c>
      <c r="N3102" s="9" t="str">
        <f>VLOOKUP('Consolidtaed Data'!$C5661,[1]Locations!$A:$O,2,0)</f>
        <v>Downey</v>
      </c>
      <c r="O3102" s="9" t="str">
        <f>VLOOKUP('Consolidtaed Data'!$D5661,'[1]Sales People'!$A:$B,2,0)</f>
        <v>Walter Cook</v>
      </c>
      <c r="P3102" s="9" t="str">
        <f>VLOOKUP('Consolidtaed Data'!$E5661,[1]Customers!$A:$B,2,0)</f>
        <v>David Smith</v>
      </c>
      <c r="Q3102" s="11">
        <f>WEEKDAY('Consolidtaed Data'!$F5661)</f>
        <v>3</v>
      </c>
      <c r="R3102" s="9">
        <f>MONTH('Consolidtaed Data'!$F5661)</f>
        <v>2</v>
      </c>
      <c r="S3102" s="9" t="str">
        <f>TEXT(Table3[[#This Row],[Purchase Date]],"MMMM")</f>
        <v>August</v>
      </c>
      <c r="T3102" s="9">
        <f>YEAR('Consolidtaed Data'!$F5661)</f>
        <v>2021</v>
      </c>
    </row>
    <row r="3103" spans="1:20" x14ac:dyDescent="0.3">
      <c r="A3103" s="9" t="s">
        <v>4121</v>
      </c>
      <c r="B3103" s="9" t="s">
        <v>244</v>
      </c>
      <c r="C3103" s="9" t="s">
        <v>352</v>
      </c>
      <c r="D3103" s="9" t="s">
        <v>326</v>
      </c>
      <c r="E3103" s="9" t="s">
        <v>77</v>
      </c>
      <c r="F3103" s="10">
        <v>44059</v>
      </c>
      <c r="G3103" s="10" t="str">
        <f>VLOOKUP(Table3[[#This Row],[Product ID]],[1]Products!$A:$G,2,0)</f>
        <v>Product 76</v>
      </c>
      <c r="H3103" s="22">
        <v>1</v>
      </c>
      <c r="I3103" s="9">
        <f>VLOOKUP('Consolidtaed Data'!$B5894,[1]Products!$A:$G,4,0)</f>
        <v>826</v>
      </c>
      <c r="J3103" s="9">
        <f>VLOOKUP('Consolidtaed Data'!$B5894,[1]Products!$A:$G,3,0)</f>
        <v>562</v>
      </c>
      <c r="K3103" s="9">
        <f>'Consolidtaed Data'!$J5894*'Consolidtaed Data'!$H5894</f>
        <v>1896</v>
      </c>
      <c r="L3103" s="9">
        <f>'Consolidtaed Data'!$I5894*'Consolidtaed Data'!$H5894</f>
        <v>2495</v>
      </c>
      <c r="M3103" s="9">
        <f>'Consolidtaed Data'!$L5894-'Consolidtaed Data'!$K5894</f>
        <v>1149</v>
      </c>
      <c r="N3103" s="9" t="str">
        <f>VLOOKUP('Consolidtaed Data'!$C5894,[1]Locations!$A:$O,2,0)</f>
        <v>San Jose</v>
      </c>
      <c r="O3103" s="9" t="str">
        <f>VLOOKUP('Consolidtaed Data'!$D5894,'[1]Sales People'!$A:$B,2,0)</f>
        <v>Clarence Fox</v>
      </c>
      <c r="P3103" s="9" t="str">
        <f>VLOOKUP('Consolidtaed Data'!$E5894,[1]Customers!$A:$B,2,0)</f>
        <v>James Foster</v>
      </c>
      <c r="Q3103" s="11">
        <f>WEEKDAY('Consolidtaed Data'!$F5894)</f>
        <v>3</v>
      </c>
      <c r="R3103" s="9">
        <f>MONTH('Consolidtaed Data'!$F5894)</f>
        <v>3</v>
      </c>
      <c r="S3103" s="9" t="str">
        <f>TEXT(Table3[[#This Row],[Purchase Date]],"MMMM")</f>
        <v>August</v>
      </c>
      <c r="T3103" s="9">
        <f>YEAR('Consolidtaed Data'!$F5894)</f>
        <v>2021</v>
      </c>
    </row>
    <row r="3104" spans="1:20" x14ac:dyDescent="0.3">
      <c r="A3104" s="9" t="s">
        <v>4122</v>
      </c>
      <c r="B3104" s="9" t="s">
        <v>495</v>
      </c>
      <c r="C3104" s="9" t="s">
        <v>178</v>
      </c>
      <c r="D3104" s="9" t="s">
        <v>220</v>
      </c>
      <c r="E3104" s="9" t="s">
        <v>915</v>
      </c>
      <c r="F3104" s="10">
        <v>44059</v>
      </c>
      <c r="G3104" s="10" t="str">
        <f>VLOOKUP(Table3[[#This Row],[Product ID]],[1]Products!$A:$G,2,0)</f>
        <v>Product 15</v>
      </c>
      <c r="H3104" s="22">
        <v>1</v>
      </c>
      <c r="I3104" s="9">
        <f>VLOOKUP('Consolidtaed Data'!$B6797,[1]Products!$A:$G,4,0)</f>
        <v>2495</v>
      </c>
      <c r="J3104" s="9">
        <f>VLOOKUP('Consolidtaed Data'!$B6797,[1]Products!$A:$G,3,0)</f>
        <v>1896</v>
      </c>
      <c r="K3104" s="9">
        <f>'Consolidtaed Data'!$J6797*'Consolidtaed Data'!$H6797</f>
        <v>3570</v>
      </c>
      <c r="L3104" s="9">
        <f>'Consolidtaed Data'!$I6797*'Consolidtaed Data'!$H6797</f>
        <v>4698</v>
      </c>
      <c r="M3104" s="9">
        <f>'Consolidtaed Data'!$L6797-'Consolidtaed Data'!$K6797</f>
        <v>476</v>
      </c>
      <c r="N3104" s="9" t="str">
        <f>VLOOKUP('Consolidtaed Data'!$C6797,[1]Locations!$A:$O,2,0)</f>
        <v>San Mateo</v>
      </c>
      <c r="O3104" s="9" t="str">
        <f>VLOOKUP('Consolidtaed Data'!$D6797,'[1]Sales People'!$A:$B,2,0)</f>
        <v>Kevin Butler</v>
      </c>
      <c r="P3104" s="9" t="str">
        <f>VLOOKUP('Consolidtaed Data'!$E6797,[1]Customers!$A:$B,2,0)</f>
        <v>Peter Gray</v>
      </c>
      <c r="Q3104" s="11">
        <f>WEEKDAY('Consolidtaed Data'!$F6797)</f>
        <v>4</v>
      </c>
      <c r="R3104" s="9">
        <f>MONTH('Consolidtaed Data'!$F6797)</f>
        <v>6</v>
      </c>
      <c r="S3104" s="9" t="str">
        <f>TEXT(Table3[[#This Row],[Purchase Date]],"MMMM")</f>
        <v>August</v>
      </c>
      <c r="T3104" s="9">
        <f>YEAR('Consolidtaed Data'!$F6797)</f>
        <v>2021</v>
      </c>
    </row>
    <row r="3105" spans="1:20" x14ac:dyDescent="0.3">
      <c r="A3105" s="9" t="s">
        <v>4123</v>
      </c>
      <c r="B3105" s="9" t="s">
        <v>103</v>
      </c>
      <c r="C3105" s="9" t="s">
        <v>420</v>
      </c>
      <c r="D3105" s="9" t="s">
        <v>35</v>
      </c>
      <c r="E3105" s="9" t="s">
        <v>3709</v>
      </c>
      <c r="F3105" s="10">
        <v>44059</v>
      </c>
      <c r="G3105" s="10" t="str">
        <f>VLOOKUP(Table3[[#This Row],[Product ID]],[1]Products!$A:$G,2,0)</f>
        <v>Product 44</v>
      </c>
      <c r="H3105" s="22">
        <v>3</v>
      </c>
      <c r="I3105" s="9">
        <f>VLOOKUP('Consolidtaed Data'!$B6873,[1]Products!$A:$G,4,0)</f>
        <v>818</v>
      </c>
      <c r="J3105" s="9">
        <f>VLOOKUP('Consolidtaed Data'!$B6873,[1]Products!$A:$G,3,0)</f>
        <v>450</v>
      </c>
      <c r="K3105" s="9">
        <f>'Consolidtaed Data'!$J6873*'Consolidtaed Data'!$H6873</f>
        <v>171</v>
      </c>
      <c r="L3105" s="9">
        <f>'Consolidtaed Data'!$I6873*'Consolidtaed Data'!$H6873</f>
        <v>217</v>
      </c>
      <c r="M3105" s="9">
        <f>'Consolidtaed Data'!$L6873-'Consolidtaed Data'!$K6873</f>
        <v>137</v>
      </c>
      <c r="N3105" s="9" t="str">
        <f>VLOOKUP('Consolidtaed Data'!$C6873,[1]Locations!$A:$O,2,0)</f>
        <v>Moreno Valley</v>
      </c>
      <c r="O3105" s="9" t="str">
        <f>VLOOKUP('Consolidtaed Data'!$D6873,'[1]Sales People'!$A:$B,2,0)</f>
        <v>Brian Hansen</v>
      </c>
      <c r="P3105" s="9" t="str">
        <f>VLOOKUP('Consolidtaed Data'!$E6873,[1]Customers!$A:$B,2,0)</f>
        <v>Robert Jackson</v>
      </c>
      <c r="Q3105" s="11">
        <f>WEEKDAY('Consolidtaed Data'!$F6873)</f>
        <v>3</v>
      </c>
      <c r="R3105" s="9">
        <f>MONTH('Consolidtaed Data'!$F6873)</f>
        <v>6</v>
      </c>
      <c r="S3105" s="9" t="str">
        <f>TEXT(Table3[[#This Row],[Purchase Date]],"MMMM")</f>
        <v>August</v>
      </c>
      <c r="T3105" s="9">
        <f>YEAR('Consolidtaed Data'!$F6873)</f>
        <v>2021</v>
      </c>
    </row>
    <row r="3106" spans="1:20" x14ac:dyDescent="0.3">
      <c r="A3106" s="9" t="s">
        <v>4124</v>
      </c>
      <c r="B3106" s="9" t="s">
        <v>369</v>
      </c>
      <c r="C3106" s="9" t="s">
        <v>275</v>
      </c>
      <c r="D3106" s="9" t="s">
        <v>17</v>
      </c>
      <c r="E3106" s="9" t="s">
        <v>1801</v>
      </c>
      <c r="F3106" s="10">
        <v>44059</v>
      </c>
      <c r="G3106" s="10" t="str">
        <f>VLOOKUP(Table3[[#This Row],[Product ID]],[1]Products!$A:$G,2,0)</f>
        <v>Product 8</v>
      </c>
      <c r="H3106" s="22">
        <v>1</v>
      </c>
      <c r="I3106" s="9">
        <f>VLOOKUP('Consolidtaed Data'!$B7123,[1]Products!$A:$G,4,0)</f>
        <v>1889</v>
      </c>
      <c r="J3106" s="9">
        <f>VLOOKUP('Consolidtaed Data'!$B7123,[1]Products!$A:$G,3,0)</f>
        <v>945</v>
      </c>
      <c r="K3106" s="9">
        <f>'Consolidtaed Data'!$J7123*'Consolidtaed Data'!$H7123</f>
        <v>4548</v>
      </c>
      <c r="L3106" s="9">
        <f>'Consolidtaed Data'!$I7123*'Consolidtaed Data'!$H7123</f>
        <v>5349</v>
      </c>
      <c r="M3106" s="9">
        <f>'Consolidtaed Data'!$L7123-'Consolidtaed Data'!$K7123</f>
        <v>264</v>
      </c>
      <c r="N3106" s="9" t="str">
        <f>VLOOKUP('Consolidtaed Data'!$C7123,[1]Locations!$A:$O,2,0)</f>
        <v>El Monte</v>
      </c>
      <c r="O3106" s="9" t="str">
        <f>VLOOKUP('Consolidtaed Data'!$D7123,'[1]Sales People'!$A:$B,2,0)</f>
        <v>Fred Robertson</v>
      </c>
      <c r="P3106" s="9" t="str">
        <f>VLOOKUP('Consolidtaed Data'!$E7123,[1]Customers!$A:$B,2,0)</f>
        <v>Kevin Kim</v>
      </c>
      <c r="Q3106" s="11">
        <f>WEEKDAY('Consolidtaed Data'!$F7123)</f>
        <v>6</v>
      </c>
      <c r="R3106" s="9">
        <f>MONTH('Consolidtaed Data'!$F7123)</f>
        <v>6</v>
      </c>
      <c r="S3106" s="9" t="str">
        <f>TEXT(Table3[[#This Row],[Purchase Date]],"MMMM")</f>
        <v>August</v>
      </c>
      <c r="T3106" s="9">
        <f>YEAR('Consolidtaed Data'!$F7123)</f>
        <v>2021</v>
      </c>
    </row>
    <row r="3107" spans="1:20" x14ac:dyDescent="0.3">
      <c r="A3107" s="9" t="s">
        <v>4125</v>
      </c>
      <c r="B3107" s="9" t="s">
        <v>85</v>
      </c>
      <c r="C3107" s="9" t="s">
        <v>412</v>
      </c>
      <c r="D3107" s="9" t="s">
        <v>105</v>
      </c>
      <c r="E3107" s="9" t="s">
        <v>339</v>
      </c>
      <c r="F3107" s="10">
        <v>44059</v>
      </c>
      <c r="G3107" s="10" t="str">
        <f>VLOOKUP(Table3[[#This Row],[Product ID]],[1]Products!$A:$G,2,0)</f>
        <v>Product 93</v>
      </c>
      <c r="H3107" s="22">
        <v>4</v>
      </c>
      <c r="I3107" s="9">
        <f>VLOOKUP('Consolidtaed Data'!$B7344,[1]Products!$A:$G,4,0)</f>
        <v>2396</v>
      </c>
      <c r="J3107" s="9">
        <f>VLOOKUP('Consolidtaed Data'!$B7344,[1]Products!$A:$G,3,0)</f>
        <v>1965</v>
      </c>
      <c r="K3107" s="9">
        <f>'Consolidtaed Data'!$J7344*'Consolidtaed Data'!$H7344</f>
        <v>1366</v>
      </c>
      <c r="L3107" s="9">
        <f>'Consolidtaed Data'!$I7344*'Consolidtaed Data'!$H7344</f>
        <v>2356</v>
      </c>
      <c r="M3107" s="9">
        <f>'Consolidtaed Data'!$L7344-'Consolidtaed Data'!$K7344</f>
        <v>1308</v>
      </c>
      <c r="N3107" s="9" t="str">
        <f>VLOOKUP('Consolidtaed Data'!$C7344,[1]Locations!$A:$O,2,0)</f>
        <v>Fairfield</v>
      </c>
      <c r="O3107" s="9" t="str">
        <f>VLOOKUP('Consolidtaed Data'!$D7344,'[1]Sales People'!$A:$B,2,0)</f>
        <v>Justin Lynch</v>
      </c>
      <c r="P3107" s="9" t="str">
        <f>VLOOKUP('Consolidtaed Data'!$E7344,[1]Customers!$A:$B,2,0)</f>
        <v>James Castillo</v>
      </c>
      <c r="Q3107" s="11">
        <f>WEEKDAY('Consolidtaed Data'!$F7344)</f>
        <v>7</v>
      </c>
      <c r="R3107" s="9">
        <f>MONTH('Consolidtaed Data'!$F7344)</f>
        <v>7</v>
      </c>
      <c r="S3107" s="9" t="str">
        <f>TEXT(Table3[[#This Row],[Purchase Date]],"MMMM")</f>
        <v>August</v>
      </c>
      <c r="T3107" s="9">
        <f>YEAR('Consolidtaed Data'!$F7344)</f>
        <v>2021</v>
      </c>
    </row>
    <row r="3108" spans="1:20" x14ac:dyDescent="0.3">
      <c r="A3108" s="9" t="s">
        <v>4126</v>
      </c>
      <c r="B3108" s="9" t="s">
        <v>495</v>
      </c>
      <c r="C3108" s="9" t="s">
        <v>152</v>
      </c>
      <c r="D3108" s="9" t="s">
        <v>326</v>
      </c>
      <c r="E3108" s="9" t="s">
        <v>654</v>
      </c>
      <c r="F3108" s="10">
        <v>44059</v>
      </c>
      <c r="G3108" s="10" t="str">
        <f>VLOOKUP(Table3[[#This Row],[Product ID]],[1]Products!$A:$G,2,0)</f>
        <v>Product 15</v>
      </c>
      <c r="H3108" s="22">
        <v>3</v>
      </c>
      <c r="I3108" s="9">
        <f>VLOOKUP('Consolidtaed Data'!$B7743,[1]Products!$A:$G,4,0)</f>
        <v>2495</v>
      </c>
      <c r="J3108" s="9">
        <f>VLOOKUP('Consolidtaed Data'!$B7743,[1]Products!$A:$G,3,0)</f>
        <v>1896</v>
      </c>
      <c r="K3108" s="9">
        <f>'Consolidtaed Data'!$J7743*'Consolidtaed Data'!$H7743</f>
        <v>504</v>
      </c>
      <c r="L3108" s="9">
        <f>'Consolidtaed Data'!$I7743*'Consolidtaed Data'!$H7743</f>
        <v>951</v>
      </c>
      <c r="M3108" s="9">
        <f>'Consolidtaed Data'!$L7743-'Consolidtaed Data'!$K7743</f>
        <v>2640</v>
      </c>
      <c r="N3108" s="9" t="str">
        <f>VLOOKUP('Consolidtaed Data'!$C7743,[1]Locations!$A:$O,2,0)</f>
        <v>Irvine</v>
      </c>
      <c r="O3108" s="9" t="str">
        <f>VLOOKUP('Consolidtaed Data'!$D7743,'[1]Sales People'!$A:$B,2,0)</f>
        <v>Kevin Butler</v>
      </c>
      <c r="P3108" s="9" t="str">
        <f>VLOOKUP('Consolidtaed Data'!$E7743,[1]Customers!$A:$B,2,0)</f>
        <v>Billy Kennedy</v>
      </c>
      <c r="Q3108" s="11">
        <f>WEEKDAY('Consolidtaed Data'!$F7743)</f>
        <v>3</v>
      </c>
      <c r="R3108" s="9">
        <f>MONTH('Consolidtaed Data'!$F7743)</f>
        <v>8</v>
      </c>
      <c r="S3108" s="9" t="str">
        <f>TEXT(Table3[[#This Row],[Purchase Date]],"MMMM")</f>
        <v>August</v>
      </c>
      <c r="T3108" s="9">
        <f>YEAR('Consolidtaed Data'!$F7743)</f>
        <v>2021</v>
      </c>
    </row>
    <row r="3109" spans="1:20" x14ac:dyDescent="0.3">
      <c r="A3109" s="9" t="s">
        <v>4127</v>
      </c>
      <c r="B3109" s="9" t="s">
        <v>116</v>
      </c>
      <c r="C3109" s="9" t="s">
        <v>635</v>
      </c>
      <c r="D3109" s="9" t="s">
        <v>80</v>
      </c>
      <c r="E3109" s="9" t="s">
        <v>1801</v>
      </c>
      <c r="F3109" s="10">
        <v>44059</v>
      </c>
      <c r="G3109" s="10" t="str">
        <f>VLOOKUP(Table3[[#This Row],[Product ID]],[1]Products!$A:$G,2,0)</f>
        <v>Product 55</v>
      </c>
      <c r="H3109" s="22">
        <v>1</v>
      </c>
      <c r="I3109" s="9">
        <f>VLOOKUP('Consolidtaed Data'!$B8104,[1]Products!$A:$G,4,0)</f>
        <v>1743</v>
      </c>
      <c r="J3109" s="9">
        <f>VLOOKUP('Consolidtaed Data'!$B8104,[1]Products!$A:$G,3,0)</f>
        <v>872</v>
      </c>
      <c r="K3109" s="9">
        <f>'Consolidtaed Data'!$J8104*'Consolidtaed Data'!$H8104</f>
        <v>1378</v>
      </c>
      <c r="L3109" s="9">
        <f>'Consolidtaed Data'!$I8104*'Consolidtaed Data'!$H8104</f>
        <v>1887</v>
      </c>
      <c r="M3109" s="9">
        <f>'Consolidtaed Data'!$L8104-'Consolidtaed Data'!$K8104</f>
        <v>87</v>
      </c>
      <c r="N3109" s="9" t="str">
        <f>VLOOKUP('Consolidtaed Data'!$C8104,[1]Locations!$A:$O,2,0)</f>
        <v>Lancaster</v>
      </c>
      <c r="O3109" s="9" t="str">
        <f>VLOOKUP('Consolidtaed Data'!$D8104,'[1]Sales People'!$A:$B,2,0)</f>
        <v>Robert Reed</v>
      </c>
      <c r="P3109" s="9" t="str">
        <f>VLOOKUP('Consolidtaed Data'!$E8104,[1]Customers!$A:$B,2,0)</f>
        <v>Walter Watson</v>
      </c>
      <c r="Q3109" s="11">
        <f>WEEKDAY('Consolidtaed Data'!$F8104)</f>
        <v>5</v>
      </c>
      <c r="R3109" s="9">
        <f>MONTH('Consolidtaed Data'!$F8104)</f>
        <v>9</v>
      </c>
      <c r="S3109" s="9" t="str">
        <f>TEXT(Table3[[#This Row],[Purchase Date]],"MMMM")</f>
        <v>August</v>
      </c>
      <c r="T3109" s="9">
        <f>YEAR('Consolidtaed Data'!$F8104)</f>
        <v>2021</v>
      </c>
    </row>
    <row r="3110" spans="1:20" x14ac:dyDescent="0.3">
      <c r="A3110" s="9" t="s">
        <v>4128</v>
      </c>
      <c r="B3110" s="9" t="s">
        <v>200</v>
      </c>
      <c r="C3110" s="9" t="s">
        <v>94</v>
      </c>
      <c r="D3110" s="9" t="s">
        <v>174</v>
      </c>
      <c r="E3110" s="9" t="s">
        <v>934</v>
      </c>
      <c r="F3110" s="10">
        <v>44059</v>
      </c>
      <c r="G3110" s="10" t="str">
        <f>VLOOKUP(Table3[[#This Row],[Product ID]],[1]Products!$A:$G,2,0)</f>
        <v>Product 23</v>
      </c>
      <c r="H3110" s="22">
        <v>3</v>
      </c>
      <c r="I3110" s="9">
        <f>VLOOKUP('Consolidtaed Data'!$B8472,[1]Products!$A:$G,4,0)</f>
        <v>684</v>
      </c>
      <c r="J3110" s="9">
        <f>VLOOKUP('Consolidtaed Data'!$B8472,[1]Products!$A:$G,3,0)</f>
        <v>561</v>
      </c>
      <c r="K3110" s="9">
        <f>'Consolidtaed Data'!$J8472*'Consolidtaed Data'!$H8472</f>
        <v>376</v>
      </c>
      <c r="L3110" s="9">
        <f>'Consolidtaed Data'!$I8472*'Consolidtaed Data'!$H8472</f>
        <v>458</v>
      </c>
      <c r="M3110" s="9">
        <f>'Consolidtaed Data'!$L8472-'Consolidtaed Data'!$K8472</f>
        <v>267</v>
      </c>
      <c r="N3110" s="9" t="str">
        <f>VLOOKUP('Consolidtaed Data'!$C8472,[1]Locations!$A:$O,2,0)</f>
        <v>Victorville</v>
      </c>
      <c r="O3110" s="9" t="str">
        <f>VLOOKUP('Consolidtaed Data'!$D8472,'[1]Sales People'!$A:$B,2,0)</f>
        <v>Scott Clark</v>
      </c>
      <c r="P3110" s="9" t="str">
        <f>VLOOKUP('Consolidtaed Data'!$E8472,[1]Customers!$A:$B,2,0)</f>
        <v>Ronald Anderson</v>
      </c>
      <c r="Q3110" s="11">
        <f>WEEKDAY('Consolidtaed Data'!$F8472)</f>
        <v>4</v>
      </c>
      <c r="R3110" s="9">
        <f>MONTH('Consolidtaed Data'!$F8472)</f>
        <v>10</v>
      </c>
      <c r="S3110" s="9" t="str">
        <f>TEXT(Table3[[#This Row],[Purchase Date]],"MMMM")</f>
        <v>August</v>
      </c>
      <c r="T3110" s="9">
        <f>YEAR('Consolidtaed Data'!$F8472)</f>
        <v>2021</v>
      </c>
    </row>
    <row r="3111" spans="1:20" x14ac:dyDescent="0.3">
      <c r="A3111" s="9" t="s">
        <v>4129</v>
      </c>
      <c r="B3111" s="9" t="s">
        <v>62</v>
      </c>
      <c r="C3111" s="9" t="s">
        <v>295</v>
      </c>
      <c r="D3111" s="9" t="s">
        <v>56</v>
      </c>
      <c r="E3111" s="9" t="s">
        <v>268</v>
      </c>
      <c r="F3111" s="10">
        <v>44059</v>
      </c>
      <c r="G3111" s="10" t="str">
        <f>VLOOKUP(Table3[[#This Row],[Product ID]],[1]Products!$A:$G,2,0)</f>
        <v>Product 17</v>
      </c>
      <c r="H3111" s="22">
        <v>2</v>
      </c>
      <c r="I3111" s="9">
        <f>VLOOKUP('Consolidtaed Data'!$B9149,[1]Products!$A:$G,4,0)</f>
        <v>951</v>
      </c>
      <c r="J3111" s="9">
        <f>VLOOKUP('Consolidtaed Data'!$B9149,[1]Products!$A:$G,3,0)</f>
        <v>504</v>
      </c>
      <c r="K3111" s="9">
        <f>'Consolidtaed Data'!$J9149*'Consolidtaed Data'!$H9149</f>
        <v>582</v>
      </c>
      <c r="L3111" s="9">
        <f>'Consolidtaed Data'!$I9149*'Consolidtaed Data'!$H9149</f>
        <v>756</v>
      </c>
      <c r="M3111" s="9">
        <f>'Consolidtaed Data'!$L9149-'Consolidtaed Data'!$K9149</f>
        <v>1032</v>
      </c>
      <c r="N3111" s="9" t="str">
        <f>VLOOKUP('Consolidtaed Data'!$C9149,[1]Locations!$A:$O,2,0)</f>
        <v>Lancaster</v>
      </c>
      <c r="O3111" s="9" t="str">
        <f>VLOOKUP('Consolidtaed Data'!$D9149,'[1]Sales People'!$A:$B,2,0)</f>
        <v>Fred Robertson</v>
      </c>
      <c r="P3111" s="9" t="str">
        <f>VLOOKUP('Consolidtaed Data'!$E9149,[1]Customers!$A:$B,2,0)</f>
        <v>Douglas Wallace</v>
      </c>
      <c r="Q3111" s="11">
        <f>WEEKDAY('Consolidtaed Data'!$F9149)</f>
        <v>3</v>
      </c>
      <c r="R3111" s="9">
        <f>MONTH('Consolidtaed Data'!$F9149)</f>
        <v>11</v>
      </c>
      <c r="S3111" s="9" t="str">
        <f>TEXT(Table3[[#This Row],[Purchase Date]],"MMMM")</f>
        <v>August</v>
      </c>
      <c r="T3111" s="9">
        <f>YEAR('Consolidtaed Data'!$F9149)</f>
        <v>2021</v>
      </c>
    </row>
    <row r="3112" spans="1:20" x14ac:dyDescent="0.3">
      <c r="A3112" s="9" t="s">
        <v>4130</v>
      </c>
      <c r="B3112" s="9" t="s">
        <v>318</v>
      </c>
      <c r="C3112" s="9" t="s">
        <v>245</v>
      </c>
      <c r="D3112" s="9" t="s">
        <v>35</v>
      </c>
      <c r="E3112" s="9" t="s">
        <v>1386</v>
      </c>
      <c r="F3112" s="10">
        <v>44060</v>
      </c>
      <c r="G3112" s="10" t="str">
        <f>VLOOKUP(Table3[[#This Row],[Product ID]],[1]Products!$A:$G,2,0)</f>
        <v>Product 89</v>
      </c>
      <c r="H3112" s="22">
        <v>1</v>
      </c>
      <c r="I3112" s="9">
        <f>VLOOKUP('Consolidtaed Data'!$B4942,[1]Products!$A:$G,4,0)</f>
        <v>2182</v>
      </c>
      <c r="J3112" s="9">
        <f>VLOOKUP('Consolidtaed Data'!$B4942,[1]Products!$A:$G,3,0)</f>
        <v>1200</v>
      </c>
      <c r="K3112" s="9">
        <f>'Consolidtaed Data'!$J4942*'Consolidtaed Data'!$H4942</f>
        <v>1261</v>
      </c>
      <c r="L3112" s="9">
        <f>'Consolidtaed Data'!$I4942*'Consolidtaed Data'!$H4942</f>
        <v>1638</v>
      </c>
      <c r="M3112" s="9">
        <f>'Consolidtaed Data'!$L4942-'Consolidtaed Data'!$K4942</f>
        <v>383</v>
      </c>
      <c r="N3112" s="9" t="str">
        <f>VLOOKUP('Consolidtaed Data'!$C4942,[1]Locations!$A:$O,2,0)</f>
        <v>Thousand Oaks</v>
      </c>
      <c r="O3112" s="9" t="str">
        <f>VLOOKUP('Consolidtaed Data'!$D4942,'[1]Sales People'!$A:$B,2,0)</f>
        <v>Walter Cook</v>
      </c>
      <c r="P3112" s="9" t="str">
        <f>VLOOKUP('Consolidtaed Data'!$E4942,[1]Customers!$A:$B,2,0)</f>
        <v>Michael Thomas</v>
      </c>
      <c r="Q3112" s="11">
        <f>WEEKDAY('Consolidtaed Data'!$F4942)</f>
        <v>3</v>
      </c>
      <c r="R3112" s="9">
        <f>MONTH('Consolidtaed Data'!$F4942)</f>
        <v>12</v>
      </c>
      <c r="S3112" s="9" t="str">
        <f>TEXT(Table3[[#This Row],[Purchase Date]],"MMMM")</f>
        <v>August</v>
      </c>
      <c r="T3112" s="9">
        <f>YEAR('Consolidtaed Data'!$F4942)</f>
        <v>2020</v>
      </c>
    </row>
    <row r="3113" spans="1:20" x14ac:dyDescent="0.3">
      <c r="A3113" s="9" t="s">
        <v>4131</v>
      </c>
      <c r="B3113" s="9" t="s">
        <v>160</v>
      </c>
      <c r="C3113" s="9" t="s">
        <v>263</v>
      </c>
      <c r="D3113" s="9" t="s">
        <v>9</v>
      </c>
      <c r="E3113" s="9" t="s">
        <v>2626</v>
      </c>
      <c r="F3113" s="10">
        <v>44060</v>
      </c>
      <c r="G3113" s="10" t="str">
        <f>VLOOKUP(Table3[[#This Row],[Product ID]],[1]Products!$A:$G,2,0)</f>
        <v>Product 28</v>
      </c>
      <c r="H3113" s="22">
        <v>1</v>
      </c>
      <c r="I3113" s="9">
        <f>VLOOKUP('Consolidtaed Data'!$B5056,[1]Products!$A:$G,4,0)</f>
        <v>684</v>
      </c>
      <c r="J3113" s="9">
        <f>VLOOKUP('Consolidtaed Data'!$B5056,[1]Products!$A:$G,3,0)</f>
        <v>561</v>
      </c>
      <c r="K3113" s="9">
        <f>'Consolidtaed Data'!$J5056*'Consolidtaed Data'!$H5056</f>
        <v>838</v>
      </c>
      <c r="L3113" s="9">
        <f>'Consolidtaed Data'!$I5056*'Consolidtaed Data'!$H5056</f>
        <v>1103</v>
      </c>
      <c r="M3113" s="9">
        <f>'Consolidtaed Data'!$L5056-'Consolidtaed Data'!$K5056</f>
        <v>560</v>
      </c>
      <c r="N3113" s="9" t="str">
        <f>VLOOKUP('Consolidtaed Data'!$C5056,[1]Locations!$A:$O,2,0)</f>
        <v>Los Angeles</v>
      </c>
      <c r="O3113" s="9" t="str">
        <f>VLOOKUP('Consolidtaed Data'!$D5056,'[1]Sales People'!$A:$B,2,0)</f>
        <v>Kenneth Bradley</v>
      </c>
      <c r="P3113" s="9" t="str">
        <f>VLOOKUP('Consolidtaed Data'!$E5056,[1]Customers!$A:$B,2,0)</f>
        <v>Daniel Dixon</v>
      </c>
      <c r="Q3113" s="11">
        <f>WEEKDAY('Consolidtaed Data'!$F5056)</f>
        <v>4</v>
      </c>
      <c r="R3113" s="9">
        <f>MONTH('Consolidtaed Data'!$F5056)</f>
        <v>1</v>
      </c>
      <c r="S3113" s="9" t="str">
        <f>TEXT(Table3[[#This Row],[Purchase Date]],"MMMM")</f>
        <v>August</v>
      </c>
      <c r="T3113" s="9">
        <f>YEAR('Consolidtaed Data'!$F5056)</f>
        <v>2021</v>
      </c>
    </row>
    <row r="3114" spans="1:20" x14ac:dyDescent="0.3">
      <c r="A3114" s="9" t="s">
        <v>4132</v>
      </c>
      <c r="B3114" s="9" t="s">
        <v>393</v>
      </c>
      <c r="C3114" s="9" t="s">
        <v>34</v>
      </c>
      <c r="D3114" s="9" t="s">
        <v>22</v>
      </c>
      <c r="E3114" s="9" t="s">
        <v>1959</v>
      </c>
      <c r="F3114" s="10">
        <v>44060</v>
      </c>
      <c r="G3114" s="10" t="str">
        <f>VLOOKUP(Table3[[#This Row],[Product ID]],[1]Products!$A:$G,2,0)</f>
        <v>Product 84</v>
      </c>
      <c r="H3114" s="22">
        <v>2</v>
      </c>
      <c r="I3114" s="9">
        <f>VLOOKUP('Consolidtaed Data'!$B5433,[1]Products!$A:$G,4,0)</f>
        <v>1380</v>
      </c>
      <c r="J3114" s="9">
        <f>VLOOKUP('Consolidtaed Data'!$B5433,[1]Products!$A:$G,3,0)</f>
        <v>1090</v>
      </c>
      <c r="K3114" s="9">
        <f>'Consolidtaed Data'!$J5433*'Consolidtaed Data'!$H5433</f>
        <v>296</v>
      </c>
      <c r="L3114" s="9">
        <f>'Consolidtaed Data'!$I5433*'Consolidtaed Data'!$H5433</f>
        <v>502</v>
      </c>
      <c r="M3114" s="9">
        <f>'Consolidtaed Data'!$L5433-'Consolidtaed Data'!$K5433</f>
        <v>447</v>
      </c>
      <c r="N3114" s="9" t="str">
        <f>VLOOKUP('Consolidtaed Data'!$C5433,[1]Locations!$A:$O,2,0)</f>
        <v>Bakersfield</v>
      </c>
      <c r="O3114" s="9" t="str">
        <f>VLOOKUP('Consolidtaed Data'!$D5433,'[1]Sales People'!$A:$B,2,0)</f>
        <v>Andrew Bowman</v>
      </c>
      <c r="P3114" s="9" t="str">
        <f>VLOOKUP('Consolidtaed Data'!$E5433,[1]Customers!$A:$B,2,0)</f>
        <v>Phillip Carpenter</v>
      </c>
      <c r="Q3114" s="11">
        <f>WEEKDAY('Consolidtaed Data'!$F5433)</f>
        <v>6</v>
      </c>
      <c r="R3114" s="9">
        <f>MONTH('Consolidtaed Data'!$F5433)</f>
        <v>2</v>
      </c>
      <c r="S3114" s="9" t="str">
        <f>TEXT(Table3[[#This Row],[Purchase Date]],"MMMM")</f>
        <v>August</v>
      </c>
      <c r="T3114" s="9">
        <f>YEAR('Consolidtaed Data'!$F5433)</f>
        <v>2021</v>
      </c>
    </row>
    <row r="3115" spans="1:20" x14ac:dyDescent="0.3">
      <c r="A3115" s="9" t="s">
        <v>4133</v>
      </c>
      <c r="B3115" s="9" t="s">
        <v>160</v>
      </c>
      <c r="C3115" s="9" t="s">
        <v>122</v>
      </c>
      <c r="D3115" s="9" t="s">
        <v>22</v>
      </c>
      <c r="E3115" s="9" t="s">
        <v>2617</v>
      </c>
      <c r="F3115" s="10">
        <v>44060</v>
      </c>
      <c r="G3115" s="10" t="str">
        <f>VLOOKUP(Table3[[#This Row],[Product ID]],[1]Products!$A:$G,2,0)</f>
        <v>Product 28</v>
      </c>
      <c r="H3115" s="22">
        <v>3</v>
      </c>
      <c r="I3115" s="9">
        <f>VLOOKUP('Consolidtaed Data'!$B6350,[1]Products!$A:$G,4,0)</f>
        <v>1967</v>
      </c>
      <c r="J3115" s="9">
        <f>VLOOKUP('Consolidtaed Data'!$B6350,[1]Products!$A:$G,3,0)</f>
        <v>1397</v>
      </c>
      <c r="K3115" s="9">
        <f>'Consolidtaed Data'!$J6350*'Consolidtaed Data'!$H6350</f>
        <v>200</v>
      </c>
      <c r="L3115" s="9">
        <f>'Consolidtaed Data'!$I6350*'Consolidtaed Data'!$H6350</f>
        <v>290</v>
      </c>
      <c r="M3115" s="9">
        <f>'Consolidtaed Data'!$L6350-'Consolidtaed Data'!$K6350</f>
        <v>99</v>
      </c>
      <c r="N3115" s="9" t="str">
        <f>VLOOKUP('Consolidtaed Data'!$C6350,[1]Locations!$A:$O,2,0)</f>
        <v>Sunnyvale</v>
      </c>
      <c r="O3115" s="9" t="str">
        <f>VLOOKUP('Consolidtaed Data'!$D6350,'[1]Sales People'!$A:$B,2,0)</f>
        <v>Fred Robertson</v>
      </c>
      <c r="P3115" s="9" t="str">
        <f>VLOOKUP('Consolidtaed Data'!$E6350,[1]Customers!$A:$B,2,0)</f>
        <v>Patrick Graham</v>
      </c>
      <c r="Q3115" s="11">
        <f>WEEKDAY('Consolidtaed Data'!$F6350)</f>
        <v>2</v>
      </c>
      <c r="R3115" s="9">
        <f>MONTH('Consolidtaed Data'!$F6350)</f>
        <v>4</v>
      </c>
      <c r="S3115" s="9" t="str">
        <f>TEXT(Table3[[#This Row],[Purchase Date]],"MMMM")</f>
        <v>August</v>
      </c>
      <c r="T3115" s="9">
        <f>YEAR('Consolidtaed Data'!$F6350)</f>
        <v>2021</v>
      </c>
    </row>
    <row r="3116" spans="1:20" x14ac:dyDescent="0.3">
      <c r="A3116" s="9" t="s">
        <v>4134</v>
      </c>
      <c r="B3116" s="9" t="s">
        <v>213</v>
      </c>
      <c r="C3116" s="9" t="s">
        <v>42</v>
      </c>
      <c r="D3116" s="9" t="s">
        <v>281</v>
      </c>
      <c r="E3116" s="9" t="s">
        <v>256</v>
      </c>
      <c r="F3116" s="10">
        <v>44060</v>
      </c>
      <c r="G3116" s="10" t="str">
        <f>VLOOKUP(Table3[[#This Row],[Product ID]],[1]Products!$A:$G,2,0)</f>
        <v>Product 68</v>
      </c>
      <c r="H3116" s="22">
        <v>3</v>
      </c>
      <c r="I3116" s="9">
        <f>VLOOKUP('Consolidtaed Data'!$B6352,[1]Products!$A:$G,4,0)</f>
        <v>2241</v>
      </c>
      <c r="J3116" s="9">
        <f>VLOOKUP('Consolidtaed Data'!$B6352,[1]Products!$A:$G,3,0)</f>
        <v>1367</v>
      </c>
      <c r="K3116" s="9">
        <f>'Consolidtaed Data'!$J6352*'Consolidtaed Data'!$H6352</f>
        <v>1248</v>
      </c>
      <c r="L3116" s="9">
        <f>'Consolidtaed Data'!$I6352*'Consolidtaed Data'!$H6352</f>
        <v>1809</v>
      </c>
      <c r="M3116" s="9">
        <f>'Consolidtaed Data'!$L6352-'Consolidtaed Data'!$K6352</f>
        <v>855</v>
      </c>
      <c r="N3116" s="9" t="str">
        <f>VLOOKUP('Consolidtaed Data'!$C6352,[1]Locations!$A:$O,2,0)</f>
        <v>Riverside</v>
      </c>
      <c r="O3116" s="9" t="str">
        <f>VLOOKUP('Consolidtaed Data'!$D6352,'[1]Sales People'!$A:$B,2,0)</f>
        <v>Scott Clark</v>
      </c>
      <c r="P3116" s="9" t="str">
        <f>VLOOKUP('Consolidtaed Data'!$E6352,[1]Customers!$A:$B,2,0)</f>
        <v>Brandon Wright</v>
      </c>
      <c r="Q3116" s="11">
        <f>WEEKDAY('Consolidtaed Data'!$F6352)</f>
        <v>2</v>
      </c>
      <c r="R3116" s="9">
        <f>MONTH('Consolidtaed Data'!$F6352)</f>
        <v>4</v>
      </c>
      <c r="S3116" s="9" t="str">
        <f>TEXT(Table3[[#This Row],[Purchase Date]],"MMMM")</f>
        <v>August</v>
      </c>
      <c r="T3116" s="9">
        <f>YEAR('Consolidtaed Data'!$F6352)</f>
        <v>2021</v>
      </c>
    </row>
    <row r="3117" spans="1:20" x14ac:dyDescent="0.3">
      <c r="A3117" s="9" t="s">
        <v>4135</v>
      </c>
      <c r="B3117" s="9" t="s">
        <v>244</v>
      </c>
      <c r="C3117" s="9" t="s">
        <v>201</v>
      </c>
      <c r="D3117" s="9" t="s">
        <v>272</v>
      </c>
      <c r="E3117" s="9" t="s">
        <v>267</v>
      </c>
      <c r="F3117" s="10">
        <v>44060</v>
      </c>
      <c r="G3117" s="10" t="str">
        <f>VLOOKUP(Table3[[#This Row],[Product ID]],[1]Products!$A:$G,2,0)</f>
        <v>Product 76</v>
      </c>
      <c r="H3117" s="22">
        <v>3</v>
      </c>
      <c r="I3117" s="9">
        <f>VLOOKUP('Consolidtaed Data'!$B6754,[1]Products!$A:$G,4,0)</f>
        <v>1367</v>
      </c>
      <c r="J3117" s="9">
        <f>VLOOKUP('Consolidtaed Data'!$B6754,[1]Products!$A:$G,3,0)</f>
        <v>984</v>
      </c>
      <c r="K3117" s="9">
        <f>'Consolidtaed Data'!$J6754*'Consolidtaed Data'!$H6754</f>
        <v>88</v>
      </c>
      <c r="L3117" s="9">
        <f>'Consolidtaed Data'!$I6754*'Consolidtaed Data'!$H6754</f>
        <v>140</v>
      </c>
      <c r="M3117" s="9">
        <f>'Consolidtaed Data'!$L6754-'Consolidtaed Data'!$K6754</f>
        <v>731</v>
      </c>
      <c r="N3117" s="9" t="str">
        <f>VLOOKUP('Consolidtaed Data'!$C6754,[1]Locations!$A:$O,2,0)</f>
        <v>Garden Grove</v>
      </c>
      <c r="O3117" s="9" t="str">
        <f>VLOOKUP('Consolidtaed Data'!$D6754,'[1]Sales People'!$A:$B,2,0)</f>
        <v>Martin Carr</v>
      </c>
      <c r="P3117" s="9" t="str">
        <f>VLOOKUP('Consolidtaed Data'!$E6754,[1]Customers!$A:$B,2,0)</f>
        <v>Jose Barnes</v>
      </c>
      <c r="Q3117" s="11">
        <f>WEEKDAY('Consolidtaed Data'!$F6754)</f>
        <v>7</v>
      </c>
      <c r="R3117" s="9">
        <f>MONTH('Consolidtaed Data'!$F6754)</f>
        <v>5</v>
      </c>
      <c r="S3117" s="9" t="str">
        <f>TEXT(Table3[[#This Row],[Purchase Date]],"MMMM")</f>
        <v>August</v>
      </c>
      <c r="T3117" s="9">
        <f>YEAR('Consolidtaed Data'!$F6754)</f>
        <v>2021</v>
      </c>
    </row>
    <row r="3118" spans="1:20" x14ac:dyDescent="0.3">
      <c r="A3118" s="9" t="s">
        <v>4136</v>
      </c>
      <c r="B3118" s="9" t="s">
        <v>411</v>
      </c>
      <c r="C3118" s="9" t="s">
        <v>228</v>
      </c>
      <c r="D3118" s="9" t="s">
        <v>281</v>
      </c>
      <c r="E3118" s="9" t="s">
        <v>69</v>
      </c>
      <c r="F3118" s="10">
        <v>44060</v>
      </c>
      <c r="G3118" s="10" t="str">
        <f>VLOOKUP(Table3[[#This Row],[Product ID]],[1]Products!$A:$G,2,0)</f>
        <v>Product 27</v>
      </c>
      <c r="H3118" s="22">
        <v>1</v>
      </c>
      <c r="I3118" s="9">
        <f>VLOOKUP('Consolidtaed Data'!$B6869,[1]Products!$A:$G,4,0)</f>
        <v>1077</v>
      </c>
      <c r="J3118" s="9">
        <f>VLOOKUP('Consolidtaed Data'!$B6869,[1]Products!$A:$G,3,0)</f>
        <v>732</v>
      </c>
      <c r="K3118" s="9">
        <f>'Consolidtaed Data'!$J6869*'Consolidtaed Data'!$H6869</f>
        <v>1068</v>
      </c>
      <c r="L3118" s="9">
        <f>'Consolidtaed Data'!$I6869*'Consolidtaed Data'!$H6869</f>
        <v>1694</v>
      </c>
      <c r="M3118" s="9">
        <f>'Consolidtaed Data'!$L6869-'Consolidtaed Data'!$K6869</f>
        <v>1024</v>
      </c>
      <c r="N3118" s="9" t="str">
        <f>VLOOKUP('Consolidtaed Data'!$C6869,[1]Locations!$A:$O,2,0)</f>
        <v>San Jose</v>
      </c>
      <c r="O3118" s="9" t="str">
        <f>VLOOKUP('Consolidtaed Data'!$D6869,'[1]Sales People'!$A:$B,2,0)</f>
        <v>Ernest Wheeler</v>
      </c>
      <c r="P3118" s="9" t="str">
        <f>VLOOKUP('Consolidtaed Data'!$E6869,[1]Customers!$A:$B,2,0)</f>
        <v>Billy Adams</v>
      </c>
      <c r="Q3118" s="11">
        <f>WEEKDAY('Consolidtaed Data'!$F6869)</f>
        <v>2</v>
      </c>
      <c r="R3118" s="9">
        <f>MONTH('Consolidtaed Data'!$F6869)</f>
        <v>6</v>
      </c>
      <c r="S3118" s="9" t="str">
        <f>TEXT(Table3[[#This Row],[Purchase Date]],"MMMM")</f>
        <v>August</v>
      </c>
      <c r="T3118" s="9">
        <f>YEAR('Consolidtaed Data'!$F6869)</f>
        <v>2021</v>
      </c>
    </row>
    <row r="3119" spans="1:20" x14ac:dyDescent="0.3">
      <c r="A3119" s="9" t="s">
        <v>4137</v>
      </c>
      <c r="B3119" s="9" t="s">
        <v>529</v>
      </c>
      <c r="C3119" s="9" t="s">
        <v>165</v>
      </c>
      <c r="D3119" s="9" t="s">
        <v>206</v>
      </c>
      <c r="E3119" s="9" t="s">
        <v>1213</v>
      </c>
      <c r="F3119" s="10">
        <v>44060</v>
      </c>
      <c r="G3119" s="10" t="str">
        <f>VLOOKUP(Table3[[#This Row],[Product ID]],[1]Products!$A:$G,2,0)</f>
        <v>Product 56</v>
      </c>
      <c r="H3119" s="22">
        <v>1</v>
      </c>
      <c r="I3119" s="9">
        <f>VLOOKUP('Consolidtaed Data'!$B6934,[1]Products!$A:$G,4,0)</f>
        <v>504</v>
      </c>
      <c r="J3119" s="9">
        <f>VLOOKUP('Consolidtaed Data'!$B6934,[1]Products!$A:$G,3,0)</f>
        <v>408</v>
      </c>
      <c r="K3119" s="9">
        <f>'Consolidtaed Data'!$J6934*'Consolidtaed Data'!$H6934</f>
        <v>1363</v>
      </c>
      <c r="L3119" s="9">
        <f>'Consolidtaed Data'!$I6934*'Consolidtaed Data'!$H6934</f>
        <v>1725</v>
      </c>
      <c r="M3119" s="9">
        <f>'Consolidtaed Data'!$L6934-'Consolidtaed Data'!$K6934</f>
        <v>164</v>
      </c>
      <c r="N3119" s="9" t="str">
        <f>VLOOKUP('Consolidtaed Data'!$C6934,[1]Locations!$A:$O,2,0)</f>
        <v>Daly City</v>
      </c>
      <c r="O3119" s="9" t="str">
        <f>VLOOKUP('Consolidtaed Data'!$D6934,'[1]Sales People'!$A:$B,2,0)</f>
        <v>Larry Castillo</v>
      </c>
      <c r="P3119" s="9" t="str">
        <f>VLOOKUP('Consolidtaed Data'!$E6934,[1]Customers!$A:$B,2,0)</f>
        <v>Joshua Romero</v>
      </c>
      <c r="Q3119" s="11">
        <f>WEEKDAY('Consolidtaed Data'!$F6934)</f>
        <v>7</v>
      </c>
      <c r="R3119" s="9">
        <f>MONTH('Consolidtaed Data'!$F6934)</f>
        <v>6</v>
      </c>
      <c r="S3119" s="9" t="str">
        <f>TEXT(Table3[[#This Row],[Purchase Date]],"MMMM")</f>
        <v>August</v>
      </c>
      <c r="T3119" s="9">
        <f>YEAR('Consolidtaed Data'!$F6934)</f>
        <v>2021</v>
      </c>
    </row>
    <row r="3120" spans="1:20" x14ac:dyDescent="0.3">
      <c r="A3120" s="9" t="s">
        <v>4138</v>
      </c>
      <c r="B3120" s="9" t="s">
        <v>742</v>
      </c>
      <c r="C3120" s="9" t="s">
        <v>126</v>
      </c>
      <c r="D3120" s="9" t="s">
        <v>161</v>
      </c>
      <c r="E3120" s="9" t="s">
        <v>2440</v>
      </c>
      <c r="F3120" s="10">
        <v>44061</v>
      </c>
      <c r="G3120" s="10" t="str">
        <f>VLOOKUP(Table3[[#This Row],[Product ID]],[1]Products!$A:$G,2,0)</f>
        <v>Product 90</v>
      </c>
      <c r="H3120" s="22">
        <v>3</v>
      </c>
      <c r="I3120" s="9">
        <f>VLOOKUP('Consolidtaed Data'!$B4963,[1]Products!$A:$G,4,0)</f>
        <v>1889</v>
      </c>
      <c r="J3120" s="9">
        <f>VLOOKUP('Consolidtaed Data'!$B4963,[1]Products!$A:$G,3,0)</f>
        <v>945</v>
      </c>
      <c r="K3120" s="9">
        <f>'Consolidtaed Data'!$J4963*'Consolidtaed Data'!$H4963</f>
        <v>2502</v>
      </c>
      <c r="L3120" s="9">
        <f>'Consolidtaed Data'!$I4963*'Consolidtaed Data'!$H4963</f>
        <v>3052</v>
      </c>
      <c r="M3120" s="9">
        <f>'Consolidtaed Data'!$L4963-'Consolidtaed Data'!$K4963</f>
        <v>187</v>
      </c>
      <c r="N3120" s="9" t="str">
        <f>VLOOKUP('Consolidtaed Data'!$C4963,[1]Locations!$A:$O,2,0)</f>
        <v>Moreno Valley</v>
      </c>
      <c r="O3120" s="9" t="str">
        <f>VLOOKUP('Consolidtaed Data'!$D4963,'[1]Sales People'!$A:$B,2,0)</f>
        <v>Ernest Wagner</v>
      </c>
      <c r="P3120" s="9" t="str">
        <f>VLOOKUP('Consolidtaed Data'!$E4963,[1]Customers!$A:$B,2,0)</f>
        <v>Anthony Simpson</v>
      </c>
      <c r="Q3120" s="11">
        <f>WEEKDAY('Consolidtaed Data'!$F4963)</f>
        <v>4</v>
      </c>
      <c r="R3120" s="9">
        <f>MONTH('Consolidtaed Data'!$F4963)</f>
        <v>12</v>
      </c>
      <c r="S3120" s="9" t="str">
        <f>TEXT(Table3[[#This Row],[Purchase Date]],"MMMM")</f>
        <v>August</v>
      </c>
      <c r="T3120" s="9">
        <f>YEAR('Consolidtaed Data'!$F4963)</f>
        <v>2020</v>
      </c>
    </row>
    <row r="3121" spans="1:20" x14ac:dyDescent="0.3">
      <c r="A3121" s="9" t="s">
        <v>4139</v>
      </c>
      <c r="B3121" s="9" t="s">
        <v>366</v>
      </c>
      <c r="C3121" s="9" t="s">
        <v>8</v>
      </c>
      <c r="D3121" s="9" t="s">
        <v>73</v>
      </c>
      <c r="E3121" s="9" t="s">
        <v>1095</v>
      </c>
      <c r="F3121" s="10">
        <v>44061</v>
      </c>
      <c r="G3121" s="10" t="str">
        <f>VLOOKUP(Table3[[#This Row],[Product ID]],[1]Products!$A:$G,2,0)</f>
        <v>Product 39</v>
      </c>
      <c r="H3121" s="22">
        <v>1</v>
      </c>
      <c r="I3121" s="9">
        <f>VLOOKUP('Consolidtaed Data'!$B5536,[1]Products!$A:$G,4,0)</f>
        <v>1743</v>
      </c>
      <c r="J3121" s="9">
        <f>VLOOKUP('Consolidtaed Data'!$B5536,[1]Products!$A:$G,3,0)</f>
        <v>872</v>
      </c>
      <c r="K3121" s="9">
        <f>'Consolidtaed Data'!$J5536*'Consolidtaed Data'!$H5536</f>
        <v>1072</v>
      </c>
      <c r="L3121" s="9">
        <f>'Consolidtaed Data'!$I5536*'Consolidtaed Data'!$H5536</f>
        <v>1600</v>
      </c>
      <c r="M3121" s="9">
        <f>'Consolidtaed Data'!$L5536-'Consolidtaed Data'!$K5536</f>
        <v>589</v>
      </c>
      <c r="N3121" s="9" t="str">
        <f>VLOOKUP('Consolidtaed Data'!$C5536,[1]Locations!$A:$O,2,0)</f>
        <v>Garden Grove</v>
      </c>
      <c r="O3121" s="9" t="str">
        <f>VLOOKUP('Consolidtaed Data'!$D5536,'[1]Sales People'!$A:$B,2,0)</f>
        <v>Robert Reed</v>
      </c>
      <c r="P3121" s="9" t="str">
        <f>VLOOKUP('Consolidtaed Data'!$E5536,[1]Customers!$A:$B,2,0)</f>
        <v>Jesse Evans</v>
      </c>
      <c r="Q3121" s="11">
        <f>WEEKDAY('Consolidtaed Data'!$F5536)</f>
        <v>7</v>
      </c>
      <c r="R3121" s="9">
        <f>MONTH('Consolidtaed Data'!$F5536)</f>
        <v>2</v>
      </c>
      <c r="S3121" s="9" t="str">
        <f>TEXT(Table3[[#This Row],[Purchase Date]],"MMMM")</f>
        <v>August</v>
      </c>
      <c r="T3121" s="9">
        <f>YEAR('Consolidtaed Data'!$F5536)</f>
        <v>2021</v>
      </c>
    </row>
    <row r="3122" spans="1:20" x14ac:dyDescent="0.3">
      <c r="A3122" s="9" t="s">
        <v>4140</v>
      </c>
      <c r="B3122" s="9" t="s">
        <v>411</v>
      </c>
      <c r="C3122" s="9" t="s">
        <v>226</v>
      </c>
      <c r="D3122" s="9" t="s">
        <v>105</v>
      </c>
      <c r="E3122" s="9" t="s">
        <v>2057</v>
      </c>
      <c r="F3122" s="10">
        <v>44061</v>
      </c>
      <c r="G3122" s="10" t="str">
        <f>VLOOKUP(Table3[[#This Row],[Product ID]],[1]Products!$A:$G,2,0)</f>
        <v>Product 27</v>
      </c>
      <c r="H3122" s="22">
        <v>1</v>
      </c>
      <c r="I3122" s="9">
        <f>VLOOKUP('Consolidtaed Data'!$B5998,[1]Products!$A:$G,4,0)</f>
        <v>112</v>
      </c>
      <c r="J3122" s="9">
        <f>VLOOKUP('Consolidtaed Data'!$B5998,[1]Products!$A:$G,3,0)</f>
        <v>90</v>
      </c>
      <c r="K3122" s="9">
        <f>'Consolidtaed Data'!$J5998*'Consolidtaed Data'!$H5998</f>
        <v>786</v>
      </c>
      <c r="L3122" s="9">
        <f>'Consolidtaed Data'!$I5998*'Consolidtaed Data'!$H5998</f>
        <v>947</v>
      </c>
      <c r="M3122" s="9">
        <f>'Consolidtaed Data'!$L5998-'Consolidtaed Data'!$K5998</f>
        <v>22</v>
      </c>
      <c r="N3122" s="9" t="str">
        <f>VLOOKUP('Consolidtaed Data'!$C5998,[1]Locations!$A:$O,2,0)</f>
        <v>Norwalk</v>
      </c>
      <c r="O3122" s="9" t="str">
        <f>VLOOKUP('Consolidtaed Data'!$D5998,'[1]Sales People'!$A:$B,2,0)</f>
        <v>Bobby Russell</v>
      </c>
      <c r="P3122" s="9" t="str">
        <f>VLOOKUP('Consolidtaed Data'!$E5998,[1]Customers!$A:$B,2,0)</f>
        <v>Gerald Alvarez</v>
      </c>
      <c r="Q3122" s="11">
        <f>WEEKDAY('Consolidtaed Data'!$F5998)</f>
        <v>6</v>
      </c>
      <c r="R3122" s="9">
        <f>MONTH('Consolidtaed Data'!$F5998)</f>
        <v>4</v>
      </c>
      <c r="S3122" s="9" t="str">
        <f>TEXT(Table3[[#This Row],[Purchase Date]],"MMMM")</f>
        <v>August</v>
      </c>
      <c r="T3122" s="9">
        <f>YEAR('Consolidtaed Data'!$F5998)</f>
        <v>2021</v>
      </c>
    </row>
    <row r="3123" spans="1:20" x14ac:dyDescent="0.3">
      <c r="A3123" s="9" t="s">
        <v>4141</v>
      </c>
      <c r="B3123" s="9" t="s">
        <v>742</v>
      </c>
      <c r="C3123" s="9" t="s">
        <v>55</v>
      </c>
      <c r="D3123" s="9" t="s">
        <v>272</v>
      </c>
      <c r="E3123" s="9" t="s">
        <v>837</v>
      </c>
      <c r="F3123" s="10">
        <v>44061</v>
      </c>
      <c r="G3123" s="10" t="str">
        <f>VLOOKUP(Table3[[#This Row],[Product ID]],[1]Products!$A:$G,2,0)</f>
        <v>Product 90</v>
      </c>
      <c r="H3123" s="22">
        <v>3</v>
      </c>
      <c r="I3123" s="9">
        <f>VLOOKUP('Consolidtaed Data'!$B6064,[1]Products!$A:$G,4,0)</f>
        <v>2396</v>
      </c>
      <c r="J3123" s="9">
        <f>VLOOKUP('Consolidtaed Data'!$B6064,[1]Products!$A:$G,3,0)</f>
        <v>1965</v>
      </c>
      <c r="K3123" s="9">
        <f>'Consolidtaed Data'!$J6064*'Consolidtaed Data'!$H6064</f>
        <v>1484</v>
      </c>
      <c r="L3123" s="9">
        <f>'Consolidtaed Data'!$I6064*'Consolidtaed Data'!$H6064</f>
        <v>2283</v>
      </c>
      <c r="M3123" s="9">
        <f>'Consolidtaed Data'!$L6064-'Consolidtaed Data'!$K6064</f>
        <v>383</v>
      </c>
      <c r="N3123" s="9" t="str">
        <f>VLOOKUP('Consolidtaed Data'!$C6064,[1]Locations!$A:$O,2,0)</f>
        <v>Chula Vista</v>
      </c>
      <c r="O3123" s="9" t="str">
        <f>VLOOKUP('Consolidtaed Data'!$D6064,'[1]Sales People'!$A:$B,2,0)</f>
        <v>Carl Hall</v>
      </c>
      <c r="P3123" s="9" t="str">
        <f>VLOOKUP('Consolidtaed Data'!$E6064,[1]Customers!$A:$B,2,0)</f>
        <v>Carlos Miller</v>
      </c>
      <c r="Q3123" s="11">
        <f>WEEKDAY('Consolidtaed Data'!$F6064)</f>
        <v>4</v>
      </c>
      <c r="R3123" s="9">
        <f>MONTH('Consolidtaed Data'!$F6064)</f>
        <v>4</v>
      </c>
      <c r="S3123" s="9" t="str">
        <f>TEXT(Table3[[#This Row],[Purchase Date]],"MMMM")</f>
        <v>August</v>
      </c>
      <c r="T3123" s="9">
        <f>YEAR('Consolidtaed Data'!$F6064)</f>
        <v>2021</v>
      </c>
    </row>
    <row r="3124" spans="1:20" x14ac:dyDescent="0.3">
      <c r="A3124" s="9" t="s">
        <v>4142</v>
      </c>
      <c r="B3124" s="9" t="s">
        <v>20</v>
      </c>
      <c r="C3124" s="9" t="s">
        <v>231</v>
      </c>
      <c r="D3124" s="9" t="s">
        <v>95</v>
      </c>
      <c r="E3124" s="9" t="s">
        <v>2325</v>
      </c>
      <c r="F3124" s="10">
        <v>44061</v>
      </c>
      <c r="G3124" s="10" t="str">
        <f>VLOOKUP(Table3[[#This Row],[Product ID]],[1]Products!$A:$G,2,0)</f>
        <v>Product 98</v>
      </c>
      <c r="H3124" s="22">
        <v>1</v>
      </c>
      <c r="I3124" s="9">
        <f>VLOOKUP('Consolidtaed Data'!$B6698,[1]Products!$A:$G,4,0)</f>
        <v>1725</v>
      </c>
      <c r="J3124" s="9">
        <f>VLOOKUP('Consolidtaed Data'!$B6698,[1]Products!$A:$G,3,0)</f>
        <v>1363</v>
      </c>
      <c r="K3124" s="9">
        <f>'Consolidtaed Data'!$J6698*'Consolidtaed Data'!$H6698</f>
        <v>1399</v>
      </c>
      <c r="L3124" s="9">
        <f>'Consolidtaed Data'!$I6698*'Consolidtaed Data'!$H6698</f>
        <v>2294</v>
      </c>
      <c r="M3124" s="9">
        <f>'Consolidtaed Data'!$L6698-'Consolidtaed Data'!$K6698</f>
        <v>1032</v>
      </c>
      <c r="N3124" s="9" t="str">
        <f>VLOOKUP('Consolidtaed Data'!$C6698,[1]Locations!$A:$O,2,0)</f>
        <v>San Bernardino</v>
      </c>
      <c r="O3124" s="9" t="str">
        <f>VLOOKUP('Consolidtaed Data'!$D6698,'[1]Sales People'!$A:$B,2,0)</f>
        <v>Larry Marshall</v>
      </c>
      <c r="P3124" s="9" t="str">
        <f>VLOOKUP('Consolidtaed Data'!$E6698,[1]Customers!$A:$B,2,0)</f>
        <v>Jonathan Lynch</v>
      </c>
      <c r="Q3124" s="11">
        <f>WEEKDAY('Consolidtaed Data'!$F6698)</f>
        <v>2</v>
      </c>
      <c r="R3124" s="9">
        <f>MONTH('Consolidtaed Data'!$F6698)</f>
        <v>5</v>
      </c>
      <c r="S3124" s="9" t="str">
        <f>TEXT(Table3[[#This Row],[Purchase Date]],"MMMM")</f>
        <v>August</v>
      </c>
      <c r="T3124" s="9">
        <f>YEAR('Consolidtaed Data'!$F6698)</f>
        <v>2021</v>
      </c>
    </row>
    <row r="3125" spans="1:20" x14ac:dyDescent="0.3">
      <c r="A3125" s="9" t="s">
        <v>4143</v>
      </c>
      <c r="B3125" s="9" t="s">
        <v>156</v>
      </c>
      <c r="C3125" s="9" t="s">
        <v>134</v>
      </c>
      <c r="D3125" s="9" t="s">
        <v>51</v>
      </c>
      <c r="E3125" s="9" t="s">
        <v>1521</v>
      </c>
      <c r="F3125" s="10">
        <v>44061</v>
      </c>
      <c r="G3125" s="10" t="str">
        <f>VLOOKUP(Table3[[#This Row],[Product ID]],[1]Products!$A:$G,2,0)</f>
        <v>Product 21</v>
      </c>
      <c r="H3125" s="22">
        <v>1</v>
      </c>
      <c r="I3125" s="9">
        <f>VLOOKUP('Consolidtaed Data'!$B7389,[1]Products!$A:$G,4,0)</f>
        <v>2497</v>
      </c>
      <c r="J3125" s="9">
        <f>VLOOKUP('Consolidtaed Data'!$B7389,[1]Products!$A:$G,3,0)</f>
        <v>1473</v>
      </c>
      <c r="K3125" s="9">
        <f>'Consolidtaed Data'!$J7389*'Consolidtaed Data'!$H7389</f>
        <v>561</v>
      </c>
      <c r="L3125" s="9">
        <f>'Consolidtaed Data'!$I7389*'Consolidtaed Data'!$H7389</f>
        <v>684</v>
      </c>
      <c r="M3125" s="9">
        <f>'Consolidtaed Data'!$L7389-'Consolidtaed Data'!$K7389</f>
        <v>1389</v>
      </c>
      <c r="N3125" s="9" t="str">
        <f>VLOOKUP('Consolidtaed Data'!$C7389,[1]Locations!$A:$O,2,0)</f>
        <v>Bakersfield</v>
      </c>
      <c r="O3125" s="9" t="str">
        <f>VLOOKUP('Consolidtaed Data'!$D7389,'[1]Sales People'!$A:$B,2,0)</f>
        <v>Fred Robertson</v>
      </c>
      <c r="P3125" s="9" t="str">
        <f>VLOOKUP('Consolidtaed Data'!$E7389,[1]Customers!$A:$B,2,0)</f>
        <v>Steven Hayes</v>
      </c>
      <c r="Q3125" s="11">
        <f>WEEKDAY('Consolidtaed Data'!$F7389)</f>
        <v>4</v>
      </c>
      <c r="R3125" s="9">
        <f>MONTH('Consolidtaed Data'!$F7389)</f>
        <v>7</v>
      </c>
      <c r="S3125" s="9" t="str">
        <f>TEXT(Table3[[#This Row],[Purchase Date]],"MMMM")</f>
        <v>August</v>
      </c>
      <c r="T3125" s="9">
        <f>YEAR('Consolidtaed Data'!$F7389)</f>
        <v>2021</v>
      </c>
    </row>
    <row r="3126" spans="1:20" x14ac:dyDescent="0.3">
      <c r="A3126" s="9" t="s">
        <v>4144</v>
      </c>
      <c r="B3126" s="9" t="s">
        <v>692</v>
      </c>
      <c r="C3126" s="9" t="s">
        <v>263</v>
      </c>
      <c r="D3126" s="9" t="s">
        <v>241</v>
      </c>
      <c r="E3126" s="9" t="s">
        <v>408</v>
      </c>
      <c r="F3126" s="10">
        <v>44061</v>
      </c>
      <c r="G3126" s="10" t="str">
        <f>VLOOKUP(Table3[[#This Row],[Product ID]],[1]Products!$A:$G,2,0)</f>
        <v>Product 83</v>
      </c>
      <c r="H3126" s="22">
        <v>1</v>
      </c>
      <c r="I3126" s="9">
        <f>VLOOKUP('Consolidtaed Data'!$B7402,[1]Products!$A:$G,4,0)</f>
        <v>545</v>
      </c>
      <c r="J3126" s="9">
        <f>VLOOKUP('Consolidtaed Data'!$B7402,[1]Products!$A:$G,3,0)</f>
        <v>425</v>
      </c>
      <c r="K3126" s="9">
        <f>'Consolidtaed Data'!$J7402*'Consolidtaed Data'!$H7402</f>
        <v>945</v>
      </c>
      <c r="L3126" s="9">
        <f>'Consolidtaed Data'!$I7402*'Consolidtaed Data'!$H7402</f>
        <v>1889</v>
      </c>
      <c r="M3126" s="9">
        <f>'Consolidtaed Data'!$L7402-'Consolidtaed Data'!$K7402</f>
        <v>74</v>
      </c>
      <c r="N3126" s="9" t="str">
        <f>VLOOKUP('Consolidtaed Data'!$C7402,[1]Locations!$A:$O,2,0)</f>
        <v>Richmond</v>
      </c>
      <c r="O3126" s="9" t="str">
        <f>VLOOKUP('Consolidtaed Data'!$D7402,'[1]Sales People'!$A:$B,2,0)</f>
        <v>Howard Sims</v>
      </c>
      <c r="P3126" s="9" t="str">
        <f>VLOOKUP('Consolidtaed Data'!$E7402,[1]Customers!$A:$B,2,0)</f>
        <v>Jason Walker</v>
      </c>
      <c r="Q3126" s="11">
        <f>WEEKDAY('Consolidtaed Data'!$F7402)</f>
        <v>5</v>
      </c>
      <c r="R3126" s="9">
        <f>MONTH('Consolidtaed Data'!$F7402)</f>
        <v>7</v>
      </c>
      <c r="S3126" s="9" t="str">
        <f>TEXT(Table3[[#This Row],[Purchase Date]],"MMMM")</f>
        <v>August</v>
      </c>
      <c r="T3126" s="9">
        <f>YEAR('Consolidtaed Data'!$F7402)</f>
        <v>2021</v>
      </c>
    </row>
    <row r="3127" spans="1:20" x14ac:dyDescent="0.3">
      <c r="A3127" s="9" t="s">
        <v>4145</v>
      </c>
      <c r="B3127" s="9" t="s">
        <v>204</v>
      </c>
      <c r="C3127" s="9" t="s">
        <v>347</v>
      </c>
      <c r="D3127" s="9" t="s">
        <v>197</v>
      </c>
      <c r="E3127" s="9" t="s">
        <v>683</v>
      </c>
      <c r="F3127" s="10">
        <v>44061</v>
      </c>
      <c r="G3127" s="10" t="str">
        <f>VLOOKUP(Table3[[#This Row],[Product ID]],[1]Products!$A:$G,2,0)</f>
        <v>Product 101</v>
      </c>
      <c r="H3127" s="22">
        <v>1</v>
      </c>
      <c r="I3127" s="9">
        <f>VLOOKUP('Consolidtaed Data'!$B7463,[1]Products!$A:$G,4,0)</f>
        <v>368</v>
      </c>
      <c r="J3127" s="9">
        <f>VLOOKUP('Consolidtaed Data'!$B7463,[1]Products!$A:$G,3,0)</f>
        <v>294</v>
      </c>
      <c r="K3127" s="9">
        <f>'Consolidtaed Data'!$J7463*'Consolidtaed Data'!$H7463</f>
        <v>882</v>
      </c>
      <c r="L3127" s="9">
        <f>'Consolidtaed Data'!$I7463*'Consolidtaed Data'!$H7463</f>
        <v>1104</v>
      </c>
      <c r="M3127" s="9">
        <f>'Consolidtaed Data'!$L7463-'Consolidtaed Data'!$K7463</f>
        <v>264</v>
      </c>
      <c r="N3127" s="9" t="str">
        <f>VLOOKUP('Consolidtaed Data'!$C7463,[1]Locations!$A:$O,2,0)</f>
        <v>Modesto</v>
      </c>
      <c r="O3127" s="9" t="str">
        <f>VLOOKUP('Consolidtaed Data'!$D7463,'[1]Sales People'!$A:$B,2,0)</f>
        <v>Eugene Holmes</v>
      </c>
      <c r="P3127" s="9" t="str">
        <f>VLOOKUP('Consolidtaed Data'!$E7463,[1]Customers!$A:$B,2,0)</f>
        <v>Edward Gonzalez</v>
      </c>
      <c r="Q3127" s="11">
        <f>WEEKDAY('Consolidtaed Data'!$F7463)</f>
        <v>3</v>
      </c>
      <c r="R3127" s="9">
        <f>MONTH('Consolidtaed Data'!$F7463)</f>
        <v>7</v>
      </c>
      <c r="S3127" s="9" t="str">
        <f>TEXT(Table3[[#This Row],[Purchase Date]],"MMMM")</f>
        <v>August</v>
      </c>
      <c r="T3127" s="9">
        <f>YEAR('Consolidtaed Data'!$F7463)</f>
        <v>2021</v>
      </c>
    </row>
    <row r="3128" spans="1:20" x14ac:dyDescent="0.3">
      <c r="A3128" s="9" t="s">
        <v>4146</v>
      </c>
      <c r="B3128" s="9" t="s">
        <v>418</v>
      </c>
      <c r="C3128" s="9" t="s">
        <v>42</v>
      </c>
      <c r="D3128" s="9" t="s">
        <v>22</v>
      </c>
      <c r="E3128" s="9" t="s">
        <v>1344</v>
      </c>
      <c r="F3128" s="10">
        <v>44061</v>
      </c>
      <c r="G3128" s="10" t="str">
        <f>VLOOKUP(Table3[[#This Row],[Product ID]],[1]Products!$A:$G,2,0)</f>
        <v>Product 82</v>
      </c>
      <c r="H3128" s="22">
        <v>4</v>
      </c>
      <c r="I3128" s="9">
        <f>VLOOKUP('Consolidtaed Data'!$B7721,[1]Products!$A:$G,4,0)</f>
        <v>1798</v>
      </c>
      <c r="J3128" s="9">
        <f>VLOOKUP('Consolidtaed Data'!$B7721,[1]Products!$A:$G,3,0)</f>
        <v>971</v>
      </c>
      <c r="K3128" s="9">
        <f>'Consolidtaed Data'!$J7721*'Consolidtaed Data'!$H7721</f>
        <v>44</v>
      </c>
      <c r="L3128" s="9">
        <f>'Consolidtaed Data'!$I7721*'Consolidtaed Data'!$H7721</f>
        <v>70</v>
      </c>
      <c r="M3128" s="9">
        <f>'Consolidtaed Data'!$L7721-'Consolidtaed Data'!$K7721</f>
        <v>64</v>
      </c>
      <c r="N3128" s="9" t="str">
        <f>VLOOKUP('Consolidtaed Data'!$C7721,[1]Locations!$A:$O,2,0)</f>
        <v>Fontana</v>
      </c>
      <c r="O3128" s="9" t="str">
        <f>VLOOKUP('Consolidtaed Data'!$D7721,'[1]Sales People'!$A:$B,2,0)</f>
        <v>Ernest Wagner</v>
      </c>
      <c r="P3128" s="9" t="str">
        <f>VLOOKUP('Consolidtaed Data'!$E7721,[1]Customers!$A:$B,2,0)</f>
        <v>Thomas Chapman</v>
      </c>
      <c r="Q3128" s="11">
        <f>WEEKDAY('Consolidtaed Data'!$F7721)</f>
        <v>2</v>
      </c>
      <c r="R3128" s="9">
        <f>MONTH('Consolidtaed Data'!$F7721)</f>
        <v>8</v>
      </c>
      <c r="S3128" s="9" t="str">
        <f>TEXT(Table3[[#This Row],[Purchase Date]],"MMMM")</f>
        <v>August</v>
      </c>
      <c r="T3128" s="9">
        <f>YEAR('Consolidtaed Data'!$F7721)</f>
        <v>2021</v>
      </c>
    </row>
    <row r="3129" spans="1:20" x14ac:dyDescent="0.3">
      <c r="A3129" s="9" t="s">
        <v>4147</v>
      </c>
      <c r="B3129" s="9" t="s">
        <v>373</v>
      </c>
      <c r="C3129" s="9" t="s">
        <v>169</v>
      </c>
      <c r="D3129" s="9" t="s">
        <v>329</v>
      </c>
      <c r="E3129" s="9" t="s">
        <v>751</v>
      </c>
      <c r="F3129" s="10">
        <v>44061</v>
      </c>
      <c r="G3129" s="10" t="str">
        <f>VLOOKUP(Table3[[#This Row],[Product ID]],[1]Products!$A:$G,2,0)</f>
        <v>Product 66</v>
      </c>
      <c r="H3129" s="22">
        <v>1</v>
      </c>
      <c r="I3129" s="9">
        <f>VLOOKUP('Consolidtaed Data'!$B7794,[1]Products!$A:$G,4,0)</f>
        <v>1103</v>
      </c>
      <c r="J3129" s="9">
        <f>VLOOKUP('Consolidtaed Data'!$B7794,[1]Products!$A:$G,3,0)</f>
        <v>838</v>
      </c>
      <c r="K3129" s="9">
        <f>'Consolidtaed Data'!$J7794*'Consolidtaed Data'!$H7794</f>
        <v>5284</v>
      </c>
      <c r="L3129" s="9">
        <f>'Consolidtaed Data'!$I7794*'Consolidtaed Data'!$H7794</f>
        <v>7888</v>
      </c>
      <c r="M3129" s="9">
        <f>'Consolidtaed Data'!$L7794-'Consolidtaed Data'!$K7794</f>
        <v>1662</v>
      </c>
      <c r="N3129" s="9" t="str">
        <f>VLOOKUP('Consolidtaed Data'!$C7794,[1]Locations!$A:$O,2,0)</f>
        <v>Oceanside</v>
      </c>
      <c r="O3129" s="9" t="str">
        <f>VLOOKUP('Consolidtaed Data'!$D7794,'[1]Sales People'!$A:$B,2,0)</f>
        <v>Bobby Russell</v>
      </c>
      <c r="P3129" s="9" t="str">
        <f>VLOOKUP('Consolidtaed Data'!$E7794,[1]Customers!$A:$B,2,0)</f>
        <v>Roger Miller</v>
      </c>
      <c r="Q3129" s="11">
        <f>WEEKDAY('Consolidtaed Data'!$F7794)</f>
        <v>1</v>
      </c>
      <c r="R3129" s="9">
        <f>MONTH('Consolidtaed Data'!$F7794)</f>
        <v>8</v>
      </c>
      <c r="S3129" s="9" t="str">
        <f>TEXT(Table3[[#This Row],[Purchase Date]],"MMMM")</f>
        <v>August</v>
      </c>
      <c r="T3129" s="9">
        <f>YEAR('Consolidtaed Data'!$F7794)</f>
        <v>2021</v>
      </c>
    </row>
    <row r="3130" spans="1:20" x14ac:dyDescent="0.3">
      <c r="A3130" s="9" t="s">
        <v>4148</v>
      </c>
      <c r="B3130" s="9" t="s">
        <v>188</v>
      </c>
      <c r="C3130" s="9" t="s">
        <v>25</v>
      </c>
      <c r="D3130" s="9" t="s">
        <v>127</v>
      </c>
      <c r="E3130" s="9" t="s">
        <v>516</v>
      </c>
      <c r="F3130" s="10">
        <v>44061</v>
      </c>
      <c r="G3130" s="10" t="str">
        <f>VLOOKUP(Table3[[#This Row],[Product ID]],[1]Products!$A:$G,2,0)</f>
        <v>Product 63</v>
      </c>
      <c r="H3130" s="22">
        <v>1</v>
      </c>
      <c r="I3130" s="9">
        <f>VLOOKUP('Consolidtaed Data'!$B8137,[1]Products!$A:$G,4,0)</f>
        <v>886</v>
      </c>
      <c r="J3130" s="9">
        <f>VLOOKUP('Consolidtaed Data'!$B8137,[1]Products!$A:$G,3,0)</f>
        <v>478</v>
      </c>
      <c r="K3130" s="9">
        <f>'Consolidtaed Data'!$J8137*'Consolidtaed Data'!$H8137</f>
        <v>624</v>
      </c>
      <c r="L3130" s="9">
        <f>'Consolidtaed Data'!$I8137*'Consolidtaed Data'!$H8137</f>
        <v>945</v>
      </c>
      <c r="M3130" s="9">
        <f>'Consolidtaed Data'!$L8137-'Consolidtaed Data'!$K8137</f>
        <v>2676</v>
      </c>
      <c r="N3130" s="9" t="str">
        <f>VLOOKUP('Consolidtaed Data'!$C8137,[1]Locations!$A:$O,2,0)</f>
        <v>Glendale</v>
      </c>
      <c r="O3130" s="9" t="str">
        <f>VLOOKUP('Consolidtaed Data'!$D8137,'[1]Sales People'!$A:$B,2,0)</f>
        <v>Larry Castillo</v>
      </c>
      <c r="P3130" s="9" t="str">
        <f>VLOOKUP('Consolidtaed Data'!$E8137,[1]Customers!$A:$B,2,0)</f>
        <v>Antonio Diaz</v>
      </c>
      <c r="Q3130" s="11">
        <f>WEEKDAY('Consolidtaed Data'!$F8137)</f>
        <v>7</v>
      </c>
      <c r="R3130" s="9">
        <f>MONTH('Consolidtaed Data'!$F8137)</f>
        <v>9</v>
      </c>
      <c r="S3130" s="9" t="str">
        <f>TEXT(Table3[[#This Row],[Purchase Date]],"MMMM")</f>
        <v>August</v>
      </c>
      <c r="T3130" s="9">
        <f>YEAR('Consolidtaed Data'!$F8137)</f>
        <v>2021</v>
      </c>
    </row>
    <row r="3131" spans="1:20" x14ac:dyDescent="0.3">
      <c r="A3131" s="9" t="s">
        <v>4149</v>
      </c>
      <c r="B3131" s="9" t="s">
        <v>311</v>
      </c>
      <c r="C3131" s="9" t="s">
        <v>12</v>
      </c>
      <c r="D3131" s="9" t="s">
        <v>80</v>
      </c>
      <c r="E3131" s="9" t="s">
        <v>728</v>
      </c>
      <c r="F3131" s="10">
        <v>44061</v>
      </c>
      <c r="G3131" s="10" t="str">
        <f>VLOOKUP(Table3[[#This Row],[Product ID]],[1]Products!$A:$G,2,0)</f>
        <v>Product 33</v>
      </c>
      <c r="H3131" s="22">
        <v>3</v>
      </c>
      <c r="I3131" s="9">
        <f>VLOOKUP('Consolidtaed Data'!$B8246,[1]Products!$A:$G,4,0)</f>
        <v>1103</v>
      </c>
      <c r="J3131" s="9">
        <f>VLOOKUP('Consolidtaed Data'!$B8246,[1]Products!$A:$G,3,0)</f>
        <v>838</v>
      </c>
      <c r="K3131" s="9">
        <f>'Consolidtaed Data'!$J8246*'Consolidtaed Data'!$H8246</f>
        <v>450</v>
      </c>
      <c r="L3131" s="9">
        <f>'Consolidtaed Data'!$I8246*'Consolidtaed Data'!$H8246</f>
        <v>818</v>
      </c>
      <c r="M3131" s="9">
        <f>'Consolidtaed Data'!$L8246-'Consolidtaed Data'!$K8246</f>
        <v>2481</v>
      </c>
      <c r="N3131" s="9" t="str">
        <f>VLOOKUP('Consolidtaed Data'!$C8246,[1]Locations!$A:$O,2,0)</f>
        <v>San Bernardino</v>
      </c>
      <c r="O3131" s="9" t="str">
        <f>VLOOKUP('Consolidtaed Data'!$D8246,'[1]Sales People'!$A:$B,2,0)</f>
        <v>Joshua Taylor</v>
      </c>
      <c r="P3131" s="9" t="str">
        <f>VLOOKUP('Consolidtaed Data'!$E8246,[1]Customers!$A:$B,2,0)</f>
        <v>Russell Nelson</v>
      </c>
      <c r="Q3131" s="11">
        <f>WEEKDAY('Consolidtaed Data'!$F8246)</f>
        <v>1</v>
      </c>
      <c r="R3131" s="9">
        <f>MONTH('Consolidtaed Data'!$F8246)</f>
        <v>9</v>
      </c>
      <c r="S3131" s="9" t="str">
        <f>TEXT(Table3[[#This Row],[Purchase Date]],"MMMM")</f>
        <v>August</v>
      </c>
      <c r="T3131" s="9">
        <f>YEAR('Consolidtaed Data'!$F8246)</f>
        <v>2021</v>
      </c>
    </row>
    <row r="3132" spans="1:20" x14ac:dyDescent="0.3">
      <c r="A3132" s="9" t="s">
        <v>4150</v>
      </c>
      <c r="B3132" s="9" t="s">
        <v>278</v>
      </c>
      <c r="C3132" s="9" t="s">
        <v>8</v>
      </c>
      <c r="D3132" s="9" t="s">
        <v>46</v>
      </c>
      <c r="E3132" s="9" t="s">
        <v>1215</v>
      </c>
      <c r="F3132" s="10">
        <v>44061</v>
      </c>
      <c r="G3132" s="10" t="str">
        <f>VLOOKUP(Table3[[#This Row],[Product ID]],[1]Products!$A:$G,2,0)</f>
        <v>Product 75</v>
      </c>
      <c r="H3132" s="22">
        <v>2</v>
      </c>
      <c r="I3132" s="9">
        <f>VLOOKUP('Consolidtaed Data'!$B8507,[1]Products!$A:$G,4,0)</f>
        <v>392</v>
      </c>
      <c r="J3132" s="9">
        <f>VLOOKUP('Consolidtaed Data'!$B8507,[1]Products!$A:$G,3,0)</f>
        <v>255</v>
      </c>
      <c r="K3132" s="9">
        <f>'Consolidtaed Data'!$J8507*'Consolidtaed Data'!$H8507</f>
        <v>294</v>
      </c>
      <c r="L3132" s="9">
        <f>'Consolidtaed Data'!$I8507*'Consolidtaed Data'!$H8507</f>
        <v>368</v>
      </c>
      <c r="M3132" s="9">
        <f>'Consolidtaed Data'!$L8507-'Consolidtaed Data'!$K8507</f>
        <v>523</v>
      </c>
      <c r="N3132" s="9" t="str">
        <f>VLOOKUP('Consolidtaed Data'!$C8507,[1]Locations!$A:$O,2,0)</f>
        <v>Antioch</v>
      </c>
      <c r="O3132" s="9" t="str">
        <f>VLOOKUP('Consolidtaed Data'!$D8507,'[1]Sales People'!$A:$B,2,0)</f>
        <v>Henry Nelson</v>
      </c>
      <c r="P3132" s="9" t="str">
        <f>VLOOKUP('Consolidtaed Data'!$E8507,[1]Customers!$A:$B,2,0)</f>
        <v>Timothy Lawrence</v>
      </c>
      <c r="Q3132" s="11">
        <f>WEEKDAY('Consolidtaed Data'!$F8507)</f>
        <v>6</v>
      </c>
      <c r="R3132" s="9">
        <f>MONTH('Consolidtaed Data'!$F8507)</f>
        <v>10</v>
      </c>
      <c r="S3132" s="9" t="str">
        <f>TEXT(Table3[[#This Row],[Purchase Date]],"MMMM")</f>
        <v>August</v>
      </c>
      <c r="T3132" s="9">
        <f>YEAR('Consolidtaed Data'!$F8507)</f>
        <v>2021</v>
      </c>
    </row>
    <row r="3133" spans="1:20" x14ac:dyDescent="0.3">
      <c r="A3133" s="9" t="s">
        <v>4151</v>
      </c>
      <c r="B3133" s="9" t="s">
        <v>373</v>
      </c>
      <c r="C3133" s="9" t="s">
        <v>472</v>
      </c>
      <c r="D3133" s="9" t="s">
        <v>113</v>
      </c>
      <c r="E3133" s="9" t="s">
        <v>92</v>
      </c>
      <c r="F3133" s="10">
        <v>44061</v>
      </c>
      <c r="G3133" s="10" t="str">
        <f>VLOOKUP(Table3[[#This Row],[Product ID]],[1]Products!$A:$G,2,0)</f>
        <v>Product 66</v>
      </c>
      <c r="H3133" s="22">
        <v>1</v>
      </c>
      <c r="I3133" s="9">
        <f>VLOOKUP('Consolidtaed Data'!$B8554,[1]Products!$A:$G,4,0)</f>
        <v>530</v>
      </c>
      <c r="J3133" s="9">
        <f>VLOOKUP('Consolidtaed Data'!$B8554,[1]Products!$A:$G,3,0)</f>
        <v>424</v>
      </c>
      <c r="K3133" s="9">
        <f>'Consolidtaed Data'!$J8554*'Consolidtaed Data'!$H8554</f>
        <v>1767</v>
      </c>
      <c r="L3133" s="9">
        <f>'Consolidtaed Data'!$I8554*'Consolidtaed Data'!$H8554</f>
        <v>3156</v>
      </c>
      <c r="M3133" s="9">
        <f>'Consolidtaed Data'!$L8554-'Consolidtaed Data'!$K8554</f>
        <v>1018</v>
      </c>
      <c r="N3133" s="9" t="str">
        <f>VLOOKUP('Consolidtaed Data'!$C8554,[1]Locations!$A:$O,2,0)</f>
        <v>Sunnyvale</v>
      </c>
      <c r="O3133" s="9" t="str">
        <f>VLOOKUP('Consolidtaed Data'!$D8554,'[1]Sales People'!$A:$B,2,0)</f>
        <v>Roger Ramos</v>
      </c>
      <c r="P3133" s="9" t="str">
        <f>VLOOKUP('Consolidtaed Data'!$E8554,[1]Customers!$A:$B,2,0)</f>
        <v>Nicholas Simmons</v>
      </c>
      <c r="Q3133" s="11">
        <f>WEEKDAY('Consolidtaed Data'!$F8554)</f>
        <v>3</v>
      </c>
      <c r="R3133" s="9">
        <f>MONTH('Consolidtaed Data'!$F8554)</f>
        <v>10</v>
      </c>
      <c r="S3133" s="9" t="str">
        <f>TEXT(Table3[[#This Row],[Purchase Date]],"MMMM")</f>
        <v>August</v>
      </c>
      <c r="T3133" s="9">
        <f>YEAR('Consolidtaed Data'!$F8554)</f>
        <v>2021</v>
      </c>
    </row>
    <row r="3134" spans="1:20" x14ac:dyDescent="0.3">
      <c r="A3134" s="9" t="s">
        <v>4152</v>
      </c>
      <c r="B3134" s="9" t="s">
        <v>418</v>
      </c>
      <c r="C3134" s="9" t="s">
        <v>462</v>
      </c>
      <c r="D3134" s="9" t="s">
        <v>43</v>
      </c>
      <c r="E3134" s="9" t="s">
        <v>616</v>
      </c>
      <c r="F3134" s="10">
        <v>44061</v>
      </c>
      <c r="G3134" s="10" t="str">
        <f>VLOOKUP(Table3[[#This Row],[Product ID]],[1]Products!$A:$G,2,0)</f>
        <v>Product 82</v>
      </c>
      <c r="H3134" s="22">
        <v>1</v>
      </c>
      <c r="I3134" s="9">
        <f>VLOOKUP('Consolidtaed Data'!$B9085,[1]Products!$A:$G,4,0)</f>
        <v>203</v>
      </c>
      <c r="J3134" s="9">
        <f>VLOOKUP('Consolidtaed Data'!$B9085,[1]Products!$A:$G,3,0)</f>
        <v>154</v>
      </c>
      <c r="K3134" s="9">
        <f>'Consolidtaed Data'!$J9085*'Consolidtaed Data'!$H9085</f>
        <v>1044</v>
      </c>
      <c r="L3134" s="9">
        <f>'Consolidtaed Data'!$I9085*'Consolidtaed Data'!$H9085</f>
        <v>1899</v>
      </c>
      <c r="M3134" s="9">
        <f>'Consolidtaed Data'!$L9085-'Consolidtaed Data'!$K9085</f>
        <v>1784</v>
      </c>
      <c r="N3134" s="9" t="str">
        <f>VLOOKUP('Consolidtaed Data'!$C9085,[1]Locations!$A:$O,2,0)</f>
        <v>Santa Maria</v>
      </c>
      <c r="O3134" s="9" t="str">
        <f>VLOOKUP('Consolidtaed Data'!$D9085,'[1]Sales People'!$A:$B,2,0)</f>
        <v>Martin Perry</v>
      </c>
      <c r="P3134" s="9" t="str">
        <f>VLOOKUP('Consolidtaed Data'!$E9085,[1]Customers!$A:$B,2,0)</f>
        <v>Howard Lynch</v>
      </c>
      <c r="Q3134" s="11">
        <f>WEEKDAY('Consolidtaed Data'!$F9085)</f>
        <v>5</v>
      </c>
      <c r="R3134" s="9">
        <f>MONTH('Consolidtaed Data'!$F9085)</f>
        <v>11</v>
      </c>
      <c r="S3134" s="9" t="str">
        <f>TEXT(Table3[[#This Row],[Purchase Date]],"MMMM")</f>
        <v>August</v>
      </c>
      <c r="T3134" s="9">
        <f>YEAR('Consolidtaed Data'!$F9085)</f>
        <v>2021</v>
      </c>
    </row>
    <row r="3135" spans="1:20" x14ac:dyDescent="0.3">
      <c r="A3135" s="9" t="s">
        <v>4153</v>
      </c>
      <c r="B3135" s="9" t="s">
        <v>266</v>
      </c>
      <c r="C3135" s="9" t="s">
        <v>39</v>
      </c>
      <c r="D3135" s="9" t="s">
        <v>43</v>
      </c>
      <c r="E3135" s="9" t="s">
        <v>446</v>
      </c>
      <c r="F3135" s="10">
        <v>44061</v>
      </c>
      <c r="G3135" s="10" t="str">
        <f>VLOOKUP(Table3[[#This Row],[Product ID]],[1]Products!$A:$G,2,0)</f>
        <v>Product 92</v>
      </c>
      <c r="H3135" s="22">
        <v>3</v>
      </c>
      <c r="I3135" s="9">
        <f>VLOOKUP('Consolidtaed Data'!$B9253,[1]Products!$A:$G,4,0)</f>
        <v>1353</v>
      </c>
      <c r="J3135" s="9">
        <f>VLOOKUP('Consolidtaed Data'!$B9253,[1]Products!$A:$G,3,0)</f>
        <v>947</v>
      </c>
      <c r="K3135" s="9">
        <f>'Consolidtaed Data'!$J9253*'Consolidtaed Data'!$H9253</f>
        <v>4419</v>
      </c>
      <c r="L3135" s="9">
        <f>'Consolidtaed Data'!$I9253*'Consolidtaed Data'!$H9253</f>
        <v>7491</v>
      </c>
      <c r="M3135" s="9">
        <f>'Consolidtaed Data'!$L9253-'Consolidtaed Data'!$K9253</f>
        <v>49</v>
      </c>
      <c r="N3135" s="9" t="str">
        <f>VLOOKUP('Consolidtaed Data'!$C9253,[1]Locations!$A:$O,2,0)</f>
        <v>Carlsbad</v>
      </c>
      <c r="O3135" s="9" t="str">
        <f>VLOOKUP('Consolidtaed Data'!$D9253,'[1]Sales People'!$A:$B,2,0)</f>
        <v>Arthur Mccoy</v>
      </c>
      <c r="P3135" s="9" t="str">
        <f>VLOOKUP('Consolidtaed Data'!$E9253,[1]Customers!$A:$B,2,0)</f>
        <v>Terry Payne</v>
      </c>
      <c r="Q3135" s="11">
        <f>WEEKDAY('Consolidtaed Data'!$F9253)</f>
        <v>4</v>
      </c>
      <c r="R3135" s="9">
        <f>MONTH('Consolidtaed Data'!$F9253)</f>
        <v>12</v>
      </c>
      <c r="S3135" s="9" t="str">
        <f>TEXT(Table3[[#This Row],[Purchase Date]],"MMMM")</f>
        <v>August</v>
      </c>
      <c r="T3135" s="9">
        <f>YEAR('Consolidtaed Data'!$F9253)</f>
        <v>2021</v>
      </c>
    </row>
    <row r="3136" spans="1:20" x14ac:dyDescent="0.3">
      <c r="A3136" s="9" t="s">
        <v>4154</v>
      </c>
      <c r="B3136" s="9" t="s">
        <v>156</v>
      </c>
      <c r="C3136" s="9" t="s">
        <v>82</v>
      </c>
      <c r="D3136" s="9" t="s">
        <v>149</v>
      </c>
      <c r="E3136" s="9" t="s">
        <v>459</v>
      </c>
      <c r="F3136" s="10">
        <v>44061</v>
      </c>
      <c r="G3136" s="10" t="str">
        <f>VLOOKUP(Table3[[#This Row],[Product ID]],[1]Products!$A:$G,2,0)</f>
        <v>Product 21</v>
      </c>
      <c r="H3136" s="22">
        <v>1</v>
      </c>
      <c r="I3136" s="9">
        <f>VLOOKUP('Consolidtaed Data'!$B9463,[1]Products!$A:$G,4,0)</f>
        <v>1862</v>
      </c>
      <c r="J3136" s="9">
        <f>VLOOKUP('Consolidtaed Data'!$B9463,[1]Products!$A:$G,3,0)</f>
        <v>1173</v>
      </c>
      <c r="K3136" s="9">
        <f>'Consolidtaed Data'!$J9463*'Consolidtaed Data'!$H9463</f>
        <v>358</v>
      </c>
      <c r="L3136" s="9">
        <f>'Consolidtaed Data'!$I9463*'Consolidtaed Data'!$H9463</f>
        <v>596</v>
      </c>
      <c r="M3136" s="9">
        <f>'Consolidtaed Data'!$L9463-'Consolidtaed Data'!$K9463</f>
        <v>662</v>
      </c>
      <c r="N3136" s="9" t="str">
        <f>VLOOKUP('Consolidtaed Data'!$C9463,[1]Locations!$A:$O,2,0)</f>
        <v>Glendale</v>
      </c>
      <c r="O3136" s="9" t="str">
        <f>VLOOKUP('Consolidtaed Data'!$D9463,'[1]Sales People'!$A:$B,2,0)</f>
        <v>Henry Nelson</v>
      </c>
      <c r="P3136" s="9" t="str">
        <f>VLOOKUP('Consolidtaed Data'!$E9463,[1]Customers!$A:$B,2,0)</f>
        <v>Thomas Daniels</v>
      </c>
      <c r="Q3136" s="11">
        <f>WEEKDAY('Consolidtaed Data'!$F9463)</f>
        <v>5</v>
      </c>
      <c r="R3136" s="9">
        <f>MONTH('Consolidtaed Data'!$F9463)</f>
        <v>12</v>
      </c>
      <c r="S3136" s="9" t="str">
        <f>TEXT(Table3[[#This Row],[Purchase Date]],"MMMM")</f>
        <v>August</v>
      </c>
      <c r="T3136" s="9">
        <f>YEAR('Consolidtaed Data'!$F9463)</f>
        <v>2021</v>
      </c>
    </row>
    <row r="3137" spans="1:20" x14ac:dyDescent="0.3">
      <c r="A3137" s="9" t="s">
        <v>4155</v>
      </c>
      <c r="B3137" s="9" t="s">
        <v>418</v>
      </c>
      <c r="C3137" s="9" t="s">
        <v>289</v>
      </c>
      <c r="D3137" s="9" t="s">
        <v>46</v>
      </c>
      <c r="E3137" s="9" t="s">
        <v>1044</v>
      </c>
      <c r="F3137" s="10">
        <v>44061</v>
      </c>
      <c r="G3137" s="10" t="str">
        <f>VLOOKUP(Table3[[#This Row],[Product ID]],[1]Products!$A:$G,2,0)</f>
        <v>Product 82</v>
      </c>
      <c r="H3137" s="22">
        <v>1</v>
      </c>
      <c r="I3137" s="9">
        <f>VLOOKUP('Consolidtaed Data'!$B9666,[1]Products!$A:$G,4,0)</f>
        <v>880</v>
      </c>
      <c r="J3137" s="9">
        <f>VLOOKUP('Consolidtaed Data'!$B9666,[1]Products!$A:$G,3,0)</f>
        <v>634</v>
      </c>
      <c r="K3137" s="9">
        <f>'Consolidtaed Data'!$J9666*'Consolidtaed Data'!$H9666</f>
        <v>800</v>
      </c>
      <c r="L3137" s="9">
        <f>'Consolidtaed Data'!$I9666*'Consolidtaed Data'!$H9666</f>
        <v>1160</v>
      </c>
      <c r="M3137" s="9">
        <f>'Consolidtaed Data'!$L9666-'Consolidtaed Data'!$K9666</f>
        <v>406</v>
      </c>
      <c r="N3137" s="9" t="str">
        <f>VLOOKUP('Consolidtaed Data'!$C9666,[1]Locations!$A:$O,2,0)</f>
        <v>Bakersfield</v>
      </c>
      <c r="O3137" s="9" t="str">
        <f>VLOOKUP('Consolidtaed Data'!$D9666,'[1]Sales People'!$A:$B,2,0)</f>
        <v>Clarence Fox</v>
      </c>
      <c r="P3137" s="9" t="str">
        <f>VLOOKUP('Consolidtaed Data'!$E9666,[1]Customers!$A:$B,2,0)</f>
        <v>Michael Ward</v>
      </c>
      <c r="Q3137" s="11">
        <f>WEEKDAY('Consolidtaed Data'!$F9666)</f>
        <v>6</v>
      </c>
      <c r="R3137" s="9">
        <f>MONTH('Consolidtaed Data'!$F9666)</f>
        <v>12</v>
      </c>
      <c r="S3137" s="9" t="str">
        <f>TEXT(Table3[[#This Row],[Purchase Date]],"MMMM")</f>
        <v>August</v>
      </c>
      <c r="T3137" s="9">
        <f>YEAR('Consolidtaed Data'!$F9666)</f>
        <v>2021</v>
      </c>
    </row>
    <row r="3138" spans="1:20" x14ac:dyDescent="0.3">
      <c r="A3138" s="9" t="s">
        <v>4156</v>
      </c>
      <c r="B3138" s="9" t="s">
        <v>653</v>
      </c>
      <c r="C3138" s="9" t="s">
        <v>245</v>
      </c>
      <c r="D3138" s="9" t="s">
        <v>315</v>
      </c>
      <c r="E3138" s="9" t="s">
        <v>573</v>
      </c>
      <c r="F3138" s="10">
        <v>44062</v>
      </c>
      <c r="G3138" s="10" t="str">
        <f>VLOOKUP(Table3[[#This Row],[Product ID]],[1]Products!$A:$G,2,0)</f>
        <v>Product 74</v>
      </c>
      <c r="H3138" s="22">
        <v>1</v>
      </c>
      <c r="I3138" s="9">
        <f>VLOOKUP('Consolidtaed Data'!$B4771,[1]Products!$A:$G,4,0)</f>
        <v>1582</v>
      </c>
      <c r="J3138" s="9">
        <f>VLOOKUP('Consolidtaed Data'!$B4771,[1]Products!$A:$G,3,0)</f>
        <v>1234</v>
      </c>
      <c r="K3138" s="9">
        <f>'Consolidtaed Data'!$J4771*'Consolidtaed Data'!$H4771</f>
        <v>1168</v>
      </c>
      <c r="L3138" s="9">
        <f>'Consolidtaed Data'!$I4771*'Consolidtaed Data'!$H4771</f>
        <v>1424</v>
      </c>
      <c r="M3138" s="9">
        <f>'Consolidtaed Data'!$L4771-'Consolidtaed Data'!$K4771</f>
        <v>528</v>
      </c>
      <c r="N3138" s="9" t="str">
        <f>VLOOKUP('Consolidtaed Data'!$C4771,[1]Locations!$A:$O,2,0)</f>
        <v>Vallejo</v>
      </c>
      <c r="O3138" s="9" t="str">
        <f>VLOOKUP('Consolidtaed Data'!$D4771,'[1]Sales People'!$A:$B,2,0)</f>
        <v>Brian Davis</v>
      </c>
      <c r="P3138" s="9" t="str">
        <f>VLOOKUP('Consolidtaed Data'!$E4771,[1]Customers!$A:$B,2,0)</f>
        <v>Eugene Cunningham</v>
      </c>
      <c r="Q3138" s="11">
        <f>WEEKDAY('Consolidtaed Data'!$F4771)</f>
        <v>4</v>
      </c>
      <c r="R3138" s="9">
        <f>MONTH('Consolidtaed Data'!$F4771)</f>
        <v>12</v>
      </c>
      <c r="S3138" s="9" t="str">
        <f>TEXT(Table3[[#This Row],[Purchase Date]],"MMMM")</f>
        <v>August</v>
      </c>
      <c r="T3138" s="9">
        <f>YEAR('Consolidtaed Data'!$F4771)</f>
        <v>2020</v>
      </c>
    </row>
    <row r="3139" spans="1:20" x14ac:dyDescent="0.3">
      <c r="A3139" s="9" t="s">
        <v>4157</v>
      </c>
      <c r="B3139" s="9" t="s">
        <v>107</v>
      </c>
      <c r="C3139" s="9" t="s">
        <v>157</v>
      </c>
      <c r="D3139" s="9" t="s">
        <v>127</v>
      </c>
      <c r="E3139" s="9" t="s">
        <v>820</v>
      </c>
      <c r="F3139" s="10">
        <v>44062</v>
      </c>
      <c r="G3139" s="10" t="str">
        <f>VLOOKUP(Table3[[#This Row],[Product ID]],[1]Products!$A:$G,2,0)</f>
        <v>Product 52</v>
      </c>
      <c r="H3139" s="22">
        <v>1</v>
      </c>
      <c r="I3139" s="9">
        <f>VLOOKUP('Consolidtaed Data'!$B4843,[1]Products!$A:$G,4,0)</f>
        <v>947</v>
      </c>
      <c r="J3139" s="9">
        <f>VLOOKUP('Consolidtaed Data'!$B4843,[1]Products!$A:$G,3,0)</f>
        <v>786</v>
      </c>
      <c r="K3139" s="9">
        <f>'Consolidtaed Data'!$J4843*'Consolidtaed Data'!$H4843</f>
        <v>1067</v>
      </c>
      <c r="L3139" s="9">
        <f>'Consolidtaed Data'!$I4843*'Consolidtaed Data'!$H4843</f>
        <v>1809</v>
      </c>
      <c r="M3139" s="9">
        <f>'Consolidtaed Data'!$L4843-'Consolidtaed Data'!$K4843</f>
        <v>589</v>
      </c>
      <c r="N3139" s="9" t="str">
        <f>VLOOKUP('Consolidtaed Data'!$C4843,[1]Locations!$A:$O,2,0)</f>
        <v>Antioch</v>
      </c>
      <c r="O3139" s="9" t="str">
        <f>VLOOKUP('Consolidtaed Data'!$D4843,'[1]Sales People'!$A:$B,2,0)</f>
        <v>Carl Hall</v>
      </c>
      <c r="P3139" s="9" t="str">
        <f>VLOOKUP('Consolidtaed Data'!$E4843,[1]Customers!$A:$B,2,0)</f>
        <v>Antonio Morris</v>
      </c>
      <c r="Q3139" s="11">
        <f>WEEKDAY('Consolidtaed Data'!$F4843)</f>
        <v>3</v>
      </c>
      <c r="R3139" s="9">
        <f>MONTH('Consolidtaed Data'!$F4843)</f>
        <v>12</v>
      </c>
      <c r="S3139" s="9" t="str">
        <f>TEXT(Table3[[#This Row],[Purchase Date]],"MMMM")</f>
        <v>August</v>
      </c>
      <c r="T3139" s="9">
        <f>YEAR('Consolidtaed Data'!$F4843)</f>
        <v>2020</v>
      </c>
    </row>
    <row r="3140" spans="1:20" x14ac:dyDescent="0.3">
      <c r="A3140" s="9" t="s">
        <v>4158</v>
      </c>
      <c r="B3140" s="9" t="s">
        <v>107</v>
      </c>
      <c r="C3140" s="9" t="s">
        <v>421</v>
      </c>
      <c r="D3140" s="9" t="s">
        <v>26</v>
      </c>
      <c r="E3140" s="9" t="s">
        <v>925</v>
      </c>
      <c r="F3140" s="10">
        <v>44062</v>
      </c>
      <c r="G3140" s="10" t="str">
        <f>VLOOKUP(Table3[[#This Row],[Product ID]],[1]Products!$A:$G,2,0)</f>
        <v>Product 52</v>
      </c>
      <c r="H3140" s="22">
        <v>1</v>
      </c>
      <c r="I3140" s="9">
        <f>VLOOKUP('Consolidtaed Data'!$B5359,[1]Products!$A:$G,4,0)</f>
        <v>1826</v>
      </c>
      <c r="J3140" s="9">
        <f>VLOOKUP('Consolidtaed Data'!$B5359,[1]Products!$A:$G,3,0)</f>
        <v>1443</v>
      </c>
      <c r="K3140" s="9">
        <f>'Consolidtaed Data'!$J5359*'Consolidtaed Data'!$H5359</f>
        <v>1301</v>
      </c>
      <c r="L3140" s="9">
        <f>'Consolidtaed Data'!$I5359*'Consolidtaed Data'!$H5359</f>
        <v>1587</v>
      </c>
      <c r="M3140" s="9">
        <f>'Consolidtaed Data'!$L5359-'Consolidtaed Data'!$K5359</f>
        <v>1353</v>
      </c>
      <c r="N3140" s="9" t="str">
        <f>VLOOKUP('Consolidtaed Data'!$C5359,[1]Locations!$A:$O,2,0)</f>
        <v>Pomona</v>
      </c>
      <c r="O3140" s="9" t="str">
        <f>VLOOKUP('Consolidtaed Data'!$D5359,'[1]Sales People'!$A:$B,2,0)</f>
        <v>Martin Perry</v>
      </c>
      <c r="P3140" s="9" t="str">
        <f>VLOOKUP('Consolidtaed Data'!$E5359,[1]Customers!$A:$B,2,0)</f>
        <v>Dennis Myers</v>
      </c>
      <c r="Q3140" s="11">
        <f>WEEKDAY('Consolidtaed Data'!$F5359)</f>
        <v>1</v>
      </c>
      <c r="R3140" s="9">
        <f>MONTH('Consolidtaed Data'!$F5359)</f>
        <v>1</v>
      </c>
      <c r="S3140" s="9" t="str">
        <f>TEXT(Table3[[#This Row],[Purchase Date]],"MMMM")</f>
        <v>August</v>
      </c>
      <c r="T3140" s="9">
        <f>YEAR('Consolidtaed Data'!$F5359)</f>
        <v>2021</v>
      </c>
    </row>
    <row r="3141" spans="1:20" x14ac:dyDescent="0.3">
      <c r="A3141" s="9" t="s">
        <v>4159</v>
      </c>
      <c r="B3141" s="9" t="s">
        <v>116</v>
      </c>
      <c r="C3141" s="9" t="s">
        <v>186</v>
      </c>
      <c r="D3141" s="9" t="s">
        <v>68</v>
      </c>
      <c r="E3141" s="9" t="s">
        <v>1368</v>
      </c>
      <c r="F3141" s="10">
        <v>44062</v>
      </c>
      <c r="G3141" s="10" t="str">
        <f>VLOOKUP(Table3[[#This Row],[Product ID]],[1]Products!$A:$G,2,0)</f>
        <v>Product 55</v>
      </c>
      <c r="H3141" s="22">
        <v>2</v>
      </c>
      <c r="I3141" s="9">
        <f>VLOOKUP('Consolidtaed Data'!$B6449,[1]Products!$A:$G,4,0)</f>
        <v>1526</v>
      </c>
      <c r="J3141" s="9">
        <f>VLOOKUP('Consolidtaed Data'!$B6449,[1]Products!$A:$G,3,0)</f>
        <v>1251</v>
      </c>
      <c r="K3141" s="9">
        <f>'Consolidtaed Data'!$J6449*'Consolidtaed Data'!$H6449</f>
        <v>416</v>
      </c>
      <c r="L3141" s="9">
        <f>'Consolidtaed Data'!$I6449*'Consolidtaed Data'!$H6449</f>
        <v>603</v>
      </c>
      <c r="M3141" s="9">
        <f>'Consolidtaed Data'!$L6449-'Consolidtaed Data'!$K6449</f>
        <v>550</v>
      </c>
      <c r="N3141" s="9" t="str">
        <f>VLOOKUP('Consolidtaed Data'!$C6449,[1]Locations!$A:$O,2,0)</f>
        <v>Richmond</v>
      </c>
      <c r="O3141" s="9" t="str">
        <f>VLOOKUP('Consolidtaed Data'!$D6449,'[1]Sales People'!$A:$B,2,0)</f>
        <v>Roger Ramos</v>
      </c>
      <c r="P3141" s="9" t="str">
        <f>VLOOKUP('Consolidtaed Data'!$E6449,[1]Customers!$A:$B,2,0)</f>
        <v>Charles Shaw</v>
      </c>
      <c r="Q3141" s="11">
        <f>WEEKDAY('Consolidtaed Data'!$F6449)</f>
        <v>4</v>
      </c>
      <c r="R3141" s="9">
        <f>MONTH('Consolidtaed Data'!$F6449)</f>
        <v>5</v>
      </c>
      <c r="S3141" s="9" t="str">
        <f>TEXT(Table3[[#This Row],[Purchase Date]],"MMMM")</f>
        <v>August</v>
      </c>
      <c r="T3141" s="9">
        <f>YEAR('Consolidtaed Data'!$F6449)</f>
        <v>2021</v>
      </c>
    </row>
    <row r="3142" spans="1:20" x14ac:dyDescent="0.3">
      <c r="A3142" s="9" t="s">
        <v>4160</v>
      </c>
      <c r="B3142" s="9" t="s">
        <v>41</v>
      </c>
      <c r="C3142" s="9" t="s">
        <v>140</v>
      </c>
      <c r="D3142" s="9" t="s">
        <v>105</v>
      </c>
      <c r="E3142" s="9" t="s">
        <v>2892</v>
      </c>
      <c r="F3142" s="10">
        <v>44062</v>
      </c>
      <c r="G3142" s="10" t="str">
        <f>VLOOKUP(Table3[[#This Row],[Product ID]],[1]Products!$A:$G,2,0)</f>
        <v>Product 11</v>
      </c>
      <c r="H3142" s="22">
        <v>2</v>
      </c>
      <c r="I3142" s="9">
        <f>VLOOKUP('Consolidtaed Data'!$B7262,[1]Products!$A:$G,4,0)</f>
        <v>1783</v>
      </c>
      <c r="J3142" s="9">
        <f>VLOOKUP('Consolidtaed Data'!$B7262,[1]Products!$A:$G,3,0)</f>
        <v>1516</v>
      </c>
      <c r="K3142" s="9">
        <f>'Consolidtaed Data'!$J7262*'Consolidtaed Data'!$H7262</f>
        <v>409</v>
      </c>
      <c r="L3142" s="9">
        <f>'Consolidtaed Data'!$I7262*'Consolidtaed Data'!$H7262</f>
        <v>817</v>
      </c>
      <c r="M3142" s="9">
        <f>'Consolidtaed Data'!$L7262-'Consolidtaed Data'!$K7262</f>
        <v>952</v>
      </c>
      <c r="N3142" s="9" t="str">
        <f>VLOOKUP('Consolidtaed Data'!$C7262,[1]Locations!$A:$O,2,0)</f>
        <v>Huntington Beach</v>
      </c>
      <c r="O3142" s="9" t="str">
        <f>VLOOKUP('Consolidtaed Data'!$D7262,'[1]Sales People'!$A:$B,2,0)</f>
        <v>Henry Nelson</v>
      </c>
      <c r="P3142" s="9" t="str">
        <f>VLOOKUP('Consolidtaed Data'!$E7262,[1]Customers!$A:$B,2,0)</f>
        <v>Shawn Henderson</v>
      </c>
      <c r="Q3142" s="11">
        <f>WEEKDAY('Consolidtaed Data'!$F7262)</f>
        <v>2</v>
      </c>
      <c r="R3142" s="9">
        <f>MONTH('Consolidtaed Data'!$F7262)</f>
        <v>7</v>
      </c>
      <c r="S3142" s="9" t="str">
        <f>TEXT(Table3[[#This Row],[Purchase Date]],"MMMM")</f>
        <v>August</v>
      </c>
      <c r="T3142" s="9">
        <f>YEAR('Consolidtaed Data'!$F7262)</f>
        <v>2021</v>
      </c>
    </row>
    <row r="3143" spans="1:20" x14ac:dyDescent="0.3">
      <c r="A3143" s="9" t="s">
        <v>4161</v>
      </c>
      <c r="B3143" s="9" t="s">
        <v>526</v>
      </c>
      <c r="C3143" s="9" t="s">
        <v>59</v>
      </c>
      <c r="D3143" s="9" t="s">
        <v>100</v>
      </c>
      <c r="E3143" s="9" t="s">
        <v>1834</v>
      </c>
      <c r="F3143" s="10">
        <v>44062</v>
      </c>
      <c r="G3143" s="10" t="str">
        <f>VLOOKUP(Table3[[#This Row],[Product ID]],[1]Products!$A:$G,2,0)</f>
        <v>Product 14</v>
      </c>
      <c r="H3143" s="22">
        <v>1</v>
      </c>
      <c r="I3143" s="9">
        <f>VLOOKUP('Consolidtaed Data'!$B8139,[1]Products!$A:$G,4,0)</f>
        <v>1052</v>
      </c>
      <c r="J3143" s="9">
        <f>VLOOKUP('Consolidtaed Data'!$B8139,[1]Products!$A:$G,3,0)</f>
        <v>589</v>
      </c>
      <c r="K3143" s="9">
        <f>'Consolidtaed Data'!$J8139*'Consolidtaed Data'!$H8139</f>
        <v>790</v>
      </c>
      <c r="L3143" s="9">
        <f>'Consolidtaed Data'!$I8139*'Consolidtaed Data'!$H8139</f>
        <v>1112</v>
      </c>
      <c r="M3143" s="9">
        <f>'Consolidtaed Data'!$L8139-'Consolidtaed Data'!$K8139</f>
        <v>904</v>
      </c>
      <c r="N3143" s="9" t="str">
        <f>VLOOKUP('Consolidtaed Data'!$C8139,[1]Locations!$A:$O,2,0)</f>
        <v>Santa Maria</v>
      </c>
      <c r="O3143" s="9" t="str">
        <f>VLOOKUP('Consolidtaed Data'!$D8139,'[1]Sales People'!$A:$B,2,0)</f>
        <v>Jimmy Young</v>
      </c>
      <c r="P3143" s="9" t="str">
        <f>VLOOKUP('Consolidtaed Data'!$E8139,[1]Customers!$A:$B,2,0)</f>
        <v>John Robertson</v>
      </c>
      <c r="Q3143" s="11">
        <f>WEEKDAY('Consolidtaed Data'!$F8139)</f>
        <v>7</v>
      </c>
      <c r="R3143" s="9">
        <f>MONTH('Consolidtaed Data'!$F8139)</f>
        <v>9</v>
      </c>
      <c r="S3143" s="9" t="str">
        <f>TEXT(Table3[[#This Row],[Purchase Date]],"MMMM")</f>
        <v>August</v>
      </c>
      <c r="T3143" s="9">
        <f>YEAR('Consolidtaed Data'!$F8139)</f>
        <v>2021</v>
      </c>
    </row>
    <row r="3144" spans="1:20" x14ac:dyDescent="0.3">
      <c r="A3144" s="9" t="s">
        <v>4162</v>
      </c>
      <c r="B3144" s="9" t="s">
        <v>185</v>
      </c>
      <c r="C3144" s="9" t="s">
        <v>34</v>
      </c>
      <c r="D3144" s="9" t="s">
        <v>73</v>
      </c>
      <c r="E3144" s="9" t="s">
        <v>651</v>
      </c>
      <c r="F3144" s="10">
        <v>44062</v>
      </c>
      <c r="G3144" s="10" t="str">
        <f>VLOOKUP(Table3[[#This Row],[Product ID]],[1]Products!$A:$G,2,0)</f>
        <v>Product 65</v>
      </c>
      <c r="H3144" s="22">
        <v>1</v>
      </c>
      <c r="I3144" s="9">
        <f>VLOOKUP('Consolidtaed Data'!$B9217,[1]Products!$A:$G,4,0)</f>
        <v>771</v>
      </c>
      <c r="J3144" s="9">
        <f>VLOOKUP('Consolidtaed Data'!$B9217,[1]Products!$A:$G,3,0)</f>
        <v>648</v>
      </c>
      <c r="K3144" s="9">
        <f>'Consolidtaed Data'!$J9217*'Consolidtaed Data'!$H9217</f>
        <v>600</v>
      </c>
      <c r="L3144" s="9">
        <f>'Consolidtaed Data'!$I9217*'Consolidtaed Data'!$H9217</f>
        <v>870</v>
      </c>
      <c r="M3144" s="9">
        <f>'Consolidtaed Data'!$L9217-'Consolidtaed Data'!$K9217</f>
        <v>827</v>
      </c>
      <c r="N3144" s="9" t="str">
        <f>VLOOKUP('Consolidtaed Data'!$C9217,[1]Locations!$A:$O,2,0)</f>
        <v>Antioch</v>
      </c>
      <c r="O3144" s="9" t="str">
        <f>VLOOKUP('Consolidtaed Data'!$D9217,'[1]Sales People'!$A:$B,2,0)</f>
        <v>Gary Rodriguez</v>
      </c>
      <c r="P3144" s="9" t="str">
        <f>VLOOKUP('Consolidtaed Data'!$E9217,[1]Customers!$A:$B,2,0)</f>
        <v>Juan Cruz</v>
      </c>
      <c r="Q3144" s="11">
        <f>WEEKDAY('Consolidtaed Data'!$F9217)</f>
        <v>1</v>
      </c>
      <c r="R3144" s="9">
        <f>MONTH('Consolidtaed Data'!$F9217)</f>
        <v>11</v>
      </c>
      <c r="S3144" s="9" t="str">
        <f>TEXT(Table3[[#This Row],[Purchase Date]],"MMMM")</f>
        <v>August</v>
      </c>
      <c r="T3144" s="9">
        <f>YEAR('Consolidtaed Data'!$F9217)</f>
        <v>2021</v>
      </c>
    </row>
    <row r="3145" spans="1:20" x14ac:dyDescent="0.3">
      <c r="A3145" s="9" t="s">
        <v>4163</v>
      </c>
      <c r="B3145" s="9" t="s">
        <v>266</v>
      </c>
      <c r="C3145" s="9" t="s">
        <v>245</v>
      </c>
      <c r="D3145" s="9" t="s">
        <v>315</v>
      </c>
      <c r="E3145" s="9" t="s">
        <v>799</v>
      </c>
      <c r="F3145" s="10">
        <v>44062</v>
      </c>
      <c r="G3145" s="10" t="str">
        <f>VLOOKUP(Table3[[#This Row],[Product ID]],[1]Products!$A:$G,2,0)</f>
        <v>Product 92</v>
      </c>
      <c r="H3145" s="22">
        <v>1</v>
      </c>
      <c r="I3145" s="9">
        <f>VLOOKUP('Consolidtaed Data'!$B9270,[1]Products!$A:$G,4,0)</f>
        <v>880</v>
      </c>
      <c r="J3145" s="9">
        <f>VLOOKUP('Consolidtaed Data'!$B9270,[1]Products!$A:$G,3,0)</f>
        <v>634</v>
      </c>
      <c r="K3145" s="9">
        <f>'Consolidtaed Data'!$J9270*'Consolidtaed Data'!$H9270</f>
        <v>2592</v>
      </c>
      <c r="L3145" s="9">
        <f>'Consolidtaed Data'!$I9270*'Consolidtaed Data'!$H9270</f>
        <v>3084</v>
      </c>
      <c r="M3145" s="9">
        <f>'Consolidtaed Data'!$L9270-'Consolidtaed Data'!$K9270</f>
        <v>248</v>
      </c>
      <c r="N3145" s="9" t="str">
        <f>VLOOKUP('Consolidtaed Data'!$C9270,[1]Locations!$A:$O,2,0)</f>
        <v>El Monte</v>
      </c>
      <c r="O3145" s="9" t="str">
        <f>VLOOKUP('Consolidtaed Data'!$D9270,'[1]Sales People'!$A:$B,2,0)</f>
        <v>Carl Hall</v>
      </c>
      <c r="P3145" s="9" t="str">
        <f>VLOOKUP('Consolidtaed Data'!$E9270,[1]Customers!$A:$B,2,0)</f>
        <v>Mark Elliott</v>
      </c>
      <c r="Q3145" s="11">
        <f>WEEKDAY('Consolidtaed Data'!$F9270)</f>
        <v>5</v>
      </c>
      <c r="R3145" s="9">
        <f>MONTH('Consolidtaed Data'!$F9270)</f>
        <v>12</v>
      </c>
      <c r="S3145" s="9" t="str">
        <f>TEXT(Table3[[#This Row],[Purchase Date]],"MMMM")</f>
        <v>August</v>
      </c>
      <c r="T3145" s="9">
        <f>YEAR('Consolidtaed Data'!$F9270)</f>
        <v>2021</v>
      </c>
    </row>
    <row r="3146" spans="1:20" x14ac:dyDescent="0.3">
      <c r="A3146" s="9" t="s">
        <v>4164</v>
      </c>
      <c r="B3146" s="9" t="s">
        <v>322</v>
      </c>
      <c r="C3146" s="9" t="s">
        <v>50</v>
      </c>
      <c r="D3146" s="9" t="s">
        <v>80</v>
      </c>
      <c r="E3146" s="9" t="s">
        <v>1236</v>
      </c>
      <c r="F3146" s="10">
        <v>44062</v>
      </c>
      <c r="G3146" s="10" t="str">
        <f>VLOOKUP(Table3[[#This Row],[Product ID]],[1]Products!$A:$G,2,0)</f>
        <v>Product 43</v>
      </c>
      <c r="H3146" s="22">
        <v>1</v>
      </c>
      <c r="I3146" s="9">
        <f>VLOOKUP('Consolidtaed Data'!$B9511,[1]Products!$A:$G,4,0)</f>
        <v>1887</v>
      </c>
      <c r="J3146" s="9">
        <f>VLOOKUP('Consolidtaed Data'!$B9511,[1]Products!$A:$G,3,0)</f>
        <v>1378</v>
      </c>
      <c r="K3146" s="9">
        <f>'Consolidtaed Data'!$J9511*'Consolidtaed Data'!$H9511</f>
        <v>3144</v>
      </c>
      <c r="L3146" s="9">
        <f>'Consolidtaed Data'!$I9511*'Consolidtaed Data'!$H9511</f>
        <v>3788</v>
      </c>
      <c r="M3146" s="9">
        <f>'Consolidtaed Data'!$L9511-'Consolidtaed Data'!$K9511</f>
        <v>285</v>
      </c>
      <c r="N3146" s="9" t="str">
        <f>VLOOKUP('Consolidtaed Data'!$C9511,[1]Locations!$A:$O,2,0)</f>
        <v>Sacramento</v>
      </c>
      <c r="O3146" s="9" t="str">
        <f>VLOOKUP('Consolidtaed Data'!$D9511,'[1]Sales People'!$A:$B,2,0)</f>
        <v>Carl Hall</v>
      </c>
      <c r="P3146" s="9" t="str">
        <f>VLOOKUP('Consolidtaed Data'!$E9511,[1]Customers!$A:$B,2,0)</f>
        <v>Douglas Greene</v>
      </c>
      <c r="Q3146" s="11">
        <f>WEEKDAY('Consolidtaed Data'!$F9511)</f>
        <v>2</v>
      </c>
      <c r="R3146" s="9">
        <f>MONTH('Consolidtaed Data'!$F9511)</f>
        <v>12</v>
      </c>
      <c r="S3146" s="9" t="str">
        <f>TEXT(Table3[[#This Row],[Purchase Date]],"MMMM")</f>
        <v>August</v>
      </c>
      <c r="T3146" s="9">
        <f>YEAR('Consolidtaed Data'!$F9511)</f>
        <v>2021</v>
      </c>
    </row>
    <row r="3147" spans="1:20" x14ac:dyDescent="0.3">
      <c r="A3147" s="9" t="s">
        <v>4165</v>
      </c>
      <c r="B3147" s="9" t="s">
        <v>364</v>
      </c>
      <c r="C3147" s="9" t="s">
        <v>289</v>
      </c>
      <c r="D3147" s="9" t="s">
        <v>113</v>
      </c>
      <c r="E3147" s="9" t="s">
        <v>2022</v>
      </c>
      <c r="F3147" s="10">
        <v>44062</v>
      </c>
      <c r="G3147" s="10" t="str">
        <f>VLOOKUP(Table3[[#This Row],[Product ID]],[1]Products!$A:$G,2,0)</f>
        <v>Product 45</v>
      </c>
      <c r="H3147" s="22">
        <v>1</v>
      </c>
      <c r="I3147" s="9">
        <f>VLOOKUP('Consolidtaed Data'!$B9670,[1]Products!$A:$G,4,0)</f>
        <v>1826</v>
      </c>
      <c r="J3147" s="9">
        <f>VLOOKUP('Consolidtaed Data'!$B9670,[1]Products!$A:$G,3,0)</f>
        <v>1443</v>
      </c>
      <c r="K3147" s="9">
        <f>'Consolidtaed Data'!$J9670*'Consolidtaed Data'!$H9670</f>
        <v>1220</v>
      </c>
      <c r="L3147" s="9">
        <f>'Consolidtaed Data'!$I9670*'Consolidtaed Data'!$H9670</f>
        <v>1671</v>
      </c>
      <c r="M3147" s="9">
        <f>'Consolidtaed Data'!$L9670-'Consolidtaed Data'!$K9670</f>
        <v>46</v>
      </c>
      <c r="N3147" s="9" t="str">
        <f>VLOOKUP('Consolidtaed Data'!$C9670,[1]Locations!$A:$O,2,0)</f>
        <v>Irvine</v>
      </c>
      <c r="O3147" s="9" t="str">
        <f>VLOOKUP('Consolidtaed Data'!$D9670,'[1]Sales People'!$A:$B,2,0)</f>
        <v>Howard Sims</v>
      </c>
      <c r="P3147" s="9" t="str">
        <f>VLOOKUP('Consolidtaed Data'!$E9670,[1]Customers!$A:$B,2,0)</f>
        <v>Raymond Young</v>
      </c>
      <c r="Q3147" s="11">
        <f>WEEKDAY('Consolidtaed Data'!$F9670)</f>
        <v>6</v>
      </c>
      <c r="R3147" s="9">
        <f>MONTH('Consolidtaed Data'!$F9670)</f>
        <v>12</v>
      </c>
      <c r="S3147" s="9" t="str">
        <f>TEXT(Table3[[#This Row],[Purchase Date]],"MMMM")</f>
        <v>August</v>
      </c>
      <c r="T3147" s="9">
        <f>YEAR('Consolidtaed Data'!$F9670)</f>
        <v>2021</v>
      </c>
    </row>
    <row r="3148" spans="1:20" x14ac:dyDescent="0.3">
      <c r="A3148" s="9" t="s">
        <v>4166</v>
      </c>
      <c r="B3148" s="9" t="s">
        <v>495</v>
      </c>
      <c r="C3148" s="9" t="s">
        <v>186</v>
      </c>
      <c r="D3148" s="9" t="s">
        <v>35</v>
      </c>
      <c r="E3148" s="9" t="s">
        <v>728</v>
      </c>
      <c r="F3148" s="10">
        <v>44063</v>
      </c>
      <c r="G3148" s="10" t="str">
        <f>VLOOKUP(Table3[[#This Row],[Product ID]],[1]Products!$A:$G,2,0)</f>
        <v>Product 15</v>
      </c>
      <c r="H3148" s="22">
        <v>1</v>
      </c>
      <c r="I3148" s="9">
        <f>VLOOKUP('Consolidtaed Data'!$B4833,[1]Products!$A:$G,4,0)</f>
        <v>2241</v>
      </c>
      <c r="J3148" s="9">
        <f>VLOOKUP('Consolidtaed Data'!$B4833,[1]Products!$A:$G,3,0)</f>
        <v>1367</v>
      </c>
      <c r="K3148" s="9">
        <f>'Consolidtaed Data'!$J4833*'Consolidtaed Data'!$H4833</f>
        <v>3848</v>
      </c>
      <c r="L3148" s="9">
        <f>'Consolidtaed Data'!$I4833*'Consolidtaed Data'!$H4833</f>
        <v>5656</v>
      </c>
      <c r="M3148" s="9">
        <f>'Consolidtaed Data'!$L4833-'Consolidtaed Data'!$K4833</f>
        <v>589</v>
      </c>
      <c r="N3148" s="9" t="str">
        <f>VLOOKUP('Consolidtaed Data'!$C4833,[1]Locations!$A:$O,2,0)</f>
        <v>Glendale</v>
      </c>
      <c r="O3148" s="9" t="str">
        <f>VLOOKUP('Consolidtaed Data'!$D4833,'[1]Sales People'!$A:$B,2,0)</f>
        <v>Kenneth Fields</v>
      </c>
      <c r="P3148" s="9" t="str">
        <f>VLOOKUP('Consolidtaed Data'!$E4833,[1]Customers!$A:$B,2,0)</f>
        <v>Andrew Martin</v>
      </c>
      <c r="Q3148" s="11">
        <f>WEEKDAY('Consolidtaed Data'!$F4833)</f>
        <v>1</v>
      </c>
      <c r="R3148" s="9">
        <f>MONTH('Consolidtaed Data'!$F4833)</f>
        <v>12</v>
      </c>
      <c r="S3148" s="9" t="str">
        <f>TEXT(Table3[[#This Row],[Purchase Date]],"MMMM")</f>
        <v>August</v>
      </c>
      <c r="T3148" s="9">
        <f>YEAR('Consolidtaed Data'!$F4833)</f>
        <v>2020</v>
      </c>
    </row>
    <row r="3149" spans="1:20" x14ac:dyDescent="0.3">
      <c r="A3149" s="9" t="s">
        <v>4167</v>
      </c>
      <c r="B3149" s="9" t="s">
        <v>397</v>
      </c>
      <c r="C3149" s="9" t="s">
        <v>39</v>
      </c>
      <c r="D3149" s="9" t="s">
        <v>105</v>
      </c>
      <c r="E3149" s="9" t="s">
        <v>962</v>
      </c>
      <c r="F3149" s="10">
        <v>44063</v>
      </c>
      <c r="G3149" s="10" t="str">
        <f>VLOOKUP(Table3[[#This Row],[Product ID]],[1]Products!$A:$G,2,0)</f>
        <v>Product 20</v>
      </c>
      <c r="H3149" s="22">
        <v>1</v>
      </c>
      <c r="I3149" s="9">
        <f>VLOOKUP('Consolidtaed Data'!$B5218,[1]Products!$A:$G,4,0)</f>
        <v>530</v>
      </c>
      <c r="J3149" s="9">
        <f>VLOOKUP('Consolidtaed Data'!$B5218,[1]Products!$A:$G,3,0)</f>
        <v>435</v>
      </c>
      <c r="K3149" s="9">
        <f>'Consolidtaed Data'!$J5218*'Consolidtaed Data'!$H5218</f>
        <v>1366</v>
      </c>
      <c r="L3149" s="9">
        <f>'Consolidtaed Data'!$I5218*'Consolidtaed Data'!$H5218</f>
        <v>2238</v>
      </c>
      <c r="M3149" s="9">
        <f>'Consolidtaed Data'!$L5218-'Consolidtaed Data'!$K5218</f>
        <v>1888</v>
      </c>
      <c r="N3149" s="9" t="str">
        <f>VLOOKUP('Consolidtaed Data'!$C5218,[1]Locations!$A:$O,2,0)</f>
        <v>Fremont</v>
      </c>
      <c r="O3149" s="9" t="str">
        <f>VLOOKUP('Consolidtaed Data'!$D5218,'[1]Sales People'!$A:$B,2,0)</f>
        <v>Kenneth Bradley</v>
      </c>
      <c r="P3149" s="9" t="str">
        <f>VLOOKUP('Consolidtaed Data'!$E5218,[1]Customers!$A:$B,2,0)</f>
        <v>Kevin Willis</v>
      </c>
      <c r="Q3149" s="11">
        <f>WEEKDAY('Consolidtaed Data'!$F5218)</f>
        <v>2</v>
      </c>
      <c r="R3149" s="9">
        <f>MONTH('Consolidtaed Data'!$F5218)</f>
        <v>1</v>
      </c>
      <c r="S3149" s="9" t="str">
        <f>TEXT(Table3[[#This Row],[Purchase Date]],"MMMM")</f>
        <v>August</v>
      </c>
      <c r="T3149" s="9">
        <f>YEAR('Consolidtaed Data'!$F5218)</f>
        <v>2021</v>
      </c>
    </row>
    <row r="3150" spans="1:20" x14ac:dyDescent="0.3">
      <c r="A3150" s="9" t="s">
        <v>4168</v>
      </c>
      <c r="B3150" s="9" t="s">
        <v>71</v>
      </c>
      <c r="C3150" s="9" t="s">
        <v>352</v>
      </c>
      <c r="D3150" s="9" t="s">
        <v>68</v>
      </c>
      <c r="E3150" s="9" t="s">
        <v>1035</v>
      </c>
      <c r="F3150" s="10">
        <v>44063</v>
      </c>
      <c r="G3150" s="10" t="str">
        <f>VLOOKUP(Table3[[#This Row],[Product ID]],[1]Products!$A:$G,2,0)</f>
        <v>Product 42</v>
      </c>
      <c r="H3150" s="22">
        <v>3</v>
      </c>
      <c r="I3150" s="9">
        <f>VLOOKUP('Consolidtaed Data'!$B5835,[1]Products!$A:$G,4,0)</f>
        <v>112</v>
      </c>
      <c r="J3150" s="9">
        <f>VLOOKUP('Consolidtaed Data'!$B5835,[1]Products!$A:$G,3,0)</f>
        <v>90</v>
      </c>
      <c r="K3150" s="9">
        <f>'Consolidtaed Data'!$J5835*'Consolidtaed Data'!$H5835</f>
        <v>840</v>
      </c>
      <c r="L3150" s="9">
        <f>'Consolidtaed Data'!$I5835*'Consolidtaed Data'!$H5835</f>
        <v>1168</v>
      </c>
      <c r="M3150" s="9">
        <f>'Consolidtaed Data'!$L5835-'Consolidtaed Data'!$K5835</f>
        <v>1200</v>
      </c>
      <c r="N3150" s="9" t="str">
        <f>VLOOKUP('Consolidtaed Data'!$C5835,[1]Locations!$A:$O,2,0)</f>
        <v>Berkeley</v>
      </c>
      <c r="O3150" s="9" t="str">
        <f>VLOOKUP('Consolidtaed Data'!$D5835,'[1]Sales People'!$A:$B,2,0)</f>
        <v>Martin Carr</v>
      </c>
      <c r="P3150" s="9" t="str">
        <f>VLOOKUP('Consolidtaed Data'!$E5835,[1]Customers!$A:$B,2,0)</f>
        <v>Jose Wright</v>
      </c>
      <c r="Q3150" s="11">
        <f>WEEKDAY('Consolidtaed Data'!$F5835)</f>
        <v>7</v>
      </c>
      <c r="R3150" s="9">
        <f>MONTH('Consolidtaed Data'!$F5835)</f>
        <v>3</v>
      </c>
      <c r="S3150" s="9" t="str">
        <f>TEXT(Table3[[#This Row],[Purchase Date]],"MMMM")</f>
        <v>August</v>
      </c>
      <c r="T3150" s="9">
        <f>YEAR('Consolidtaed Data'!$F5835)</f>
        <v>2021</v>
      </c>
    </row>
    <row r="3151" spans="1:20" x14ac:dyDescent="0.3">
      <c r="A3151" s="9" t="s">
        <v>4169</v>
      </c>
      <c r="B3151" s="9" t="s">
        <v>119</v>
      </c>
      <c r="C3151" s="9" t="s">
        <v>178</v>
      </c>
      <c r="D3151" s="9" t="s">
        <v>95</v>
      </c>
      <c r="E3151" s="9" t="s">
        <v>856</v>
      </c>
      <c r="F3151" s="10">
        <v>44063</v>
      </c>
      <c r="G3151" s="10" t="str">
        <f>VLOOKUP(Table3[[#This Row],[Product ID]],[1]Products!$A:$G,2,0)</f>
        <v>Product 67</v>
      </c>
      <c r="H3151" s="22">
        <v>3</v>
      </c>
      <c r="I3151" s="9">
        <f>VLOOKUP('Consolidtaed Data'!$B6222,[1]Products!$A:$G,4,0)</f>
        <v>556</v>
      </c>
      <c r="J3151" s="9">
        <f>VLOOKUP('Consolidtaed Data'!$B6222,[1]Products!$A:$G,3,0)</f>
        <v>395</v>
      </c>
      <c r="K3151" s="9">
        <f>'Consolidtaed Data'!$J6222*'Consolidtaed Data'!$H6222</f>
        <v>122</v>
      </c>
      <c r="L3151" s="9">
        <f>'Consolidtaed Data'!$I6222*'Consolidtaed Data'!$H6222</f>
        <v>190</v>
      </c>
      <c r="M3151" s="9">
        <f>'Consolidtaed Data'!$L6222-'Consolidtaed Data'!$K6222</f>
        <v>731</v>
      </c>
      <c r="N3151" s="9" t="str">
        <f>VLOOKUP('Consolidtaed Data'!$C6222,[1]Locations!$A:$O,2,0)</f>
        <v>El Cajon</v>
      </c>
      <c r="O3151" s="9" t="str">
        <f>VLOOKUP('Consolidtaed Data'!$D6222,'[1]Sales People'!$A:$B,2,0)</f>
        <v>Howard Gardner</v>
      </c>
      <c r="P3151" s="9" t="str">
        <f>VLOOKUP('Consolidtaed Data'!$E6222,[1]Customers!$A:$B,2,0)</f>
        <v>Samuel Kim</v>
      </c>
      <c r="Q3151" s="11">
        <f>WEEKDAY('Consolidtaed Data'!$F6222)</f>
        <v>1</v>
      </c>
      <c r="R3151" s="9">
        <f>MONTH('Consolidtaed Data'!$F6222)</f>
        <v>4</v>
      </c>
      <c r="S3151" s="9" t="str">
        <f>TEXT(Table3[[#This Row],[Purchase Date]],"MMMM")</f>
        <v>August</v>
      </c>
      <c r="T3151" s="9">
        <f>YEAR('Consolidtaed Data'!$F6222)</f>
        <v>2021</v>
      </c>
    </row>
    <row r="3152" spans="1:20" x14ac:dyDescent="0.3">
      <c r="A3152" s="9" t="s">
        <v>4170</v>
      </c>
      <c r="B3152" s="9" t="s">
        <v>177</v>
      </c>
      <c r="C3152" s="9" t="s">
        <v>152</v>
      </c>
      <c r="D3152" s="9" t="s">
        <v>206</v>
      </c>
      <c r="E3152" s="9" t="s">
        <v>542</v>
      </c>
      <c r="F3152" s="10">
        <v>44063</v>
      </c>
      <c r="G3152" s="10" t="str">
        <f>VLOOKUP(Table3[[#This Row],[Product ID]],[1]Products!$A:$G,2,0)</f>
        <v>Product 5</v>
      </c>
      <c r="H3152" s="22">
        <v>1</v>
      </c>
      <c r="I3152" s="9">
        <f>VLOOKUP('Consolidtaed Data'!$B8107,[1]Products!$A:$G,4,0)</f>
        <v>504</v>
      </c>
      <c r="J3152" s="9">
        <f>VLOOKUP('Consolidtaed Data'!$B8107,[1]Products!$A:$G,3,0)</f>
        <v>408</v>
      </c>
      <c r="K3152" s="9">
        <f>'Consolidtaed Data'!$J8107*'Consolidtaed Data'!$H8107</f>
        <v>1128</v>
      </c>
      <c r="L3152" s="9">
        <f>'Consolidtaed Data'!$I8107*'Consolidtaed Data'!$H8107</f>
        <v>1374</v>
      </c>
      <c r="M3152" s="9">
        <f>'Consolidtaed Data'!$L8107-'Consolidtaed Data'!$K8107</f>
        <v>187</v>
      </c>
      <c r="N3152" s="9" t="str">
        <f>VLOOKUP('Consolidtaed Data'!$C8107,[1]Locations!$A:$O,2,0)</f>
        <v>Irvine</v>
      </c>
      <c r="O3152" s="9" t="str">
        <f>VLOOKUP('Consolidtaed Data'!$D8107,'[1]Sales People'!$A:$B,2,0)</f>
        <v>Roger Ramos</v>
      </c>
      <c r="P3152" s="9" t="str">
        <f>VLOOKUP('Consolidtaed Data'!$E8107,[1]Customers!$A:$B,2,0)</f>
        <v>Donald Stanley</v>
      </c>
      <c r="Q3152" s="11">
        <f>WEEKDAY('Consolidtaed Data'!$F8107)</f>
        <v>5</v>
      </c>
      <c r="R3152" s="9">
        <f>MONTH('Consolidtaed Data'!$F8107)</f>
        <v>9</v>
      </c>
      <c r="S3152" s="9" t="str">
        <f>TEXT(Table3[[#This Row],[Purchase Date]],"MMMM")</f>
        <v>August</v>
      </c>
      <c r="T3152" s="9">
        <f>YEAR('Consolidtaed Data'!$F8107)</f>
        <v>2021</v>
      </c>
    </row>
    <row r="3153" spans="1:20" x14ac:dyDescent="0.3">
      <c r="A3153" s="9" t="s">
        <v>4171</v>
      </c>
      <c r="B3153" s="9" t="s">
        <v>168</v>
      </c>
      <c r="C3153" s="9" t="s">
        <v>39</v>
      </c>
      <c r="D3153" s="9" t="s">
        <v>272</v>
      </c>
      <c r="E3153" s="9" t="s">
        <v>1303</v>
      </c>
      <c r="F3153" s="10">
        <v>44063</v>
      </c>
      <c r="G3153" s="10" t="str">
        <f>VLOOKUP(Table3[[#This Row],[Product ID]],[1]Products!$A:$G,2,0)</f>
        <v>Product 26</v>
      </c>
      <c r="H3153" s="22">
        <v>1</v>
      </c>
      <c r="I3153" s="9">
        <f>VLOOKUP('Consolidtaed Data'!$B8150,[1]Products!$A:$G,4,0)</f>
        <v>1022</v>
      </c>
      <c r="J3153" s="9">
        <f>VLOOKUP('Consolidtaed Data'!$B8150,[1]Products!$A:$G,3,0)</f>
        <v>818</v>
      </c>
      <c r="K3153" s="9">
        <f>'Consolidtaed Data'!$J8150*'Consolidtaed Data'!$H8150</f>
        <v>786</v>
      </c>
      <c r="L3153" s="9">
        <f>'Consolidtaed Data'!$I8150*'Consolidtaed Data'!$H8150</f>
        <v>947</v>
      </c>
      <c r="M3153" s="9">
        <f>'Consolidtaed Data'!$L8150-'Consolidtaed Data'!$K8150</f>
        <v>748</v>
      </c>
      <c r="N3153" s="9" t="str">
        <f>VLOOKUP('Consolidtaed Data'!$C8150,[1]Locations!$A:$O,2,0)</f>
        <v>San Diego</v>
      </c>
      <c r="O3153" s="9" t="str">
        <f>VLOOKUP('Consolidtaed Data'!$D8150,'[1]Sales People'!$A:$B,2,0)</f>
        <v>Eugene Holmes</v>
      </c>
      <c r="P3153" s="9" t="str">
        <f>VLOOKUP('Consolidtaed Data'!$E8150,[1]Customers!$A:$B,2,0)</f>
        <v>Bruce Harris</v>
      </c>
      <c r="Q3153" s="11">
        <f>WEEKDAY('Consolidtaed Data'!$F8150)</f>
        <v>1</v>
      </c>
      <c r="R3153" s="9">
        <f>MONTH('Consolidtaed Data'!$F8150)</f>
        <v>9</v>
      </c>
      <c r="S3153" s="9" t="str">
        <f>TEXT(Table3[[#This Row],[Purchase Date]],"MMMM")</f>
        <v>August</v>
      </c>
      <c r="T3153" s="9">
        <f>YEAR('Consolidtaed Data'!$F8150)</f>
        <v>2021</v>
      </c>
    </row>
    <row r="3154" spans="1:20" x14ac:dyDescent="0.3">
      <c r="A3154" s="9" t="s">
        <v>4172</v>
      </c>
      <c r="B3154" s="9" t="s">
        <v>172</v>
      </c>
      <c r="C3154" s="9" t="s">
        <v>16</v>
      </c>
      <c r="D3154" s="9" t="s">
        <v>229</v>
      </c>
      <c r="E3154" s="9" t="s">
        <v>2303</v>
      </c>
      <c r="F3154" s="10">
        <v>44063</v>
      </c>
      <c r="G3154" s="10" t="str">
        <f>VLOOKUP(Table3[[#This Row],[Product ID]],[1]Products!$A:$G,2,0)</f>
        <v>Product 4</v>
      </c>
      <c r="H3154" s="22">
        <v>4</v>
      </c>
      <c r="I3154" s="9">
        <f>VLOOKUP('Consolidtaed Data'!$B8196,[1]Products!$A:$G,4,0)</f>
        <v>378</v>
      </c>
      <c r="J3154" s="9">
        <f>VLOOKUP('Consolidtaed Data'!$B8196,[1]Products!$A:$G,3,0)</f>
        <v>291</v>
      </c>
      <c r="K3154" s="9">
        <f>'Consolidtaed Data'!$J8196*'Consolidtaed Data'!$H8196</f>
        <v>154</v>
      </c>
      <c r="L3154" s="9">
        <f>'Consolidtaed Data'!$I8196*'Consolidtaed Data'!$H8196</f>
        <v>203</v>
      </c>
      <c r="M3154" s="9">
        <f>'Consolidtaed Data'!$L8196-'Consolidtaed Data'!$K8196</f>
        <v>243</v>
      </c>
      <c r="N3154" s="9" t="str">
        <f>VLOOKUP('Consolidtaed Data'!$C8196,[1]Locations!$A:$O,2,0)</f>
        <v>Escondido</v>
      </c>
      <c r="O3154" s="9" t="str">
        <f>VLOOKUP('Consolidtaed Data'!$D8196,'[1]Sales People'!$A:$B,2,0)</f>
        <v>Ryan Welch</v>
      </c>
      <c r="P3154" s="9" t="str">
        <f>VLOOKUP('Consolidtaed Data'!$E8196,[1]Customers!$A:$B,2,0)</f>
        <v>William Medina</v>
      </c>
      <c r="Q3154" s="11">
        <f>WEEKDAY('Consolidtaed Data'!$F8196)</f>
        <v>4</v>
      </c>
      <c r="R3154" s="9">
        <f>MONTH('Consolidtaed Data'!$F8196)</f>
        <v>9</v>
      </c>
      <c r="S3154" s="9" t="str">
        <f>TEXT(Table3[[#This Row],[Purchase Date]],"MMMM")</f>
        <v>August</v>
      </c>
      <c r="T3154" s="9">
        <f>YEAR('Consolidtaed Data'!$F8196)</f>
        <v>2021</v>
      </c>
    </row>
    <row r="3155" spans="1:20" x14ac:dyDescent="0.3">
      <c r="A3155" s="9" t="s">
        <v>4173</v>
      </c>
      <c r="B3155" s="9" t="s">
        <v>411</v>
      </c>
      <c r="C3155" s="9" t="s">
        <v>275</v>
      </c>
      <c r="D3155" s="9" t="s">
        <v>73</v>
      </c>
      <c r="E3155" s="9" t="s">
        <v>557</v>
      </c>
      <c r="F3155" s="10">
        <v>44063</v>
      </c>
      <c r="G3155" s="10" t="str">
        <f>VLOOKUP(Table3[[#This Row],[Product ID]],[1]Products!$A:$G,2,0)</f>
        <v>Product 27</v>
      </c>
      <c r="H3155" s="22">
        <v>2</v>
      </c>
      <c r="I3155" s="9">
        <f>VLOOKUP('Consolidtaed Data'!$B8393,[1]Products!$A:$G,4,0)</f>
        <v>2353</v>
      </c>
      <c r="J3155" s="9">
        <f>VLOOKUP('Consolidtaed Data'!$B8393,[1]Products!$A:$G,3,0)</f>
        <v>1788</v>
      </c>
      <c r="K3155" s="9">
        <f>'Consolidtaed Data'!$J8393*'Consolidtaed Data'!$H8393</f>
        <v>409</v>
      </c>
      <c r="L3155" s="9">
        <f>'Consolidtaed Data'!$I8393*'Consolidtaed Data'!$H8393</f>
        <v>817</v>
      </c>
      <c r="M3155" s="9">
        <f>'Consolidtaed Data'!$L8393-'Consolidtaed Data'!$K8393</f>
        <v>993</v>
      </c>
      <c r="N3155" s="9" t="str">
        <f>VLOOKUP('Consolidtaed Data'!$C8393,[1]Locations!$A:$O,2,0)</f>
        <v>El Monte</v>
      </c>
      <c r="O3155" s="9" t="str">
        <f>VLOOKUP('Consolidtaed Data'!$D8393,'[1]Sales People'!$A:$B,2,0)</f>
        <v>Kevin Butler</v>
      </c>
      <c r="P3155" s="9" t="str">
        <f>VLOOKUP('Consolidtaed Data'!$E8393,[1]Customers!$A:$B,2,0)</f>
        <v>Harry Diaz</v>
      </c>
      <c r="Q3155" s="11">
        <f>WEEKDAY('Consolidtaed Data'!$F8393)</f>
        <v>5</v>
      </c>
      <c r="R3155" s="9">
        <f>MONTH('Consolidtaed Data'!$F8393)</f>
        <v>9</v>
      </c>
      <c r="S3155" s="9" t="str">
        <f>TEXT(Table3[[#This Row],[Purchase Date]],"MMMM")</f>
        <v>August</v>
      </c>
      <c r="T3155" s="9">
        <f>YEAR('Consolidtaed Data'!$F8393)</f>
        <v>2021</v>
      </c>
    </row>
    <row r="3156" spans="1:20" x14ac:dyDescent="0.3">
      <c r="A3156" s="9" t="s">
        <v>4174</v>
      </c>
      <c r="B3156" s="9" t="s">
        <v>248</v>
      </c>
      <c r="C3156" s="9" t="s">
        <v>45</v>
      </c>
      <c r="D3156" s="9" t="s">
        <v>127</v>
      </c>
      <c r="E3156" s="9" t="s">
        <v>704</v>
      </c>
      <c r="F3156" s="10">
        <v>44063</v>
      </c>
      <c r="G3156" s="10" t="str">
        <f>VLOOKUP(Table3[[#This Row],[Product ID]],[1]Products!$A:$G,2,0)</f>
        <v>Product 97</v>
      </c>
      <c r="H3156" s="22">
        <v>1</v>
      </c>
      <c r="I3156" s="9">
        <f>VLOOKUP('Consolidtaed Data'!$B8516,[1]Products!$A:$G,4,0)</f>
        <v>112</v>
      </c>
      <c r="J3156" s="9">
        <f>VLOOKUP('Consolidtaed Data'!$B8516,[1]Products!$A:$G,3,0)</f>
        <v>90</v>
      </c>
      <c r="K3156" s="9">
        <f>'Consolidtaed Data'!$J8516*'Consolidtaed Data'!$H8516</f>
        <v>244</v>
      </c>
      <c r="L3156" s="9">
        <f>'Consolidtaed Data'!$I8516*'Consolidtaed Data'!$H8516</f>
        <v>380</v>
      </c>
      <c r="M3156" s="9">
        <f>'Consolidtaed Data'!$L8516-'Consolidtaed Data'!$K8516</f>
        <v>2924</v>
      </c>
      <c r="N3156" s="9" t="str">
        <f>VLOOKUP('Consolidtaed Data'!$C8516,[1]Locations!$A:$O,2,0)</f>
        <v>Sacramento</v>
      </c>
      <c r="O3156" s="9" t="str">
        <f>VLOOKUP('Consolidtaed Data'!$D8516,'[1]Sales People'!$A:$B,2,0)</f>
        <v>Brian Hansen</v>
      </c>
      <c r="P3156" s="9" t="str">
        <f>VLOOKUP('Consolidtaed Data'!$E8516,[1]Customers!$A:$B,2,0)</f>
        <v>Shawn Bishop</v>
      </c>
      <c r="Q3156" s="11">
        <f>WEEKDAY('Consolidtaed Data'!$F8516)</f>
        <v>7</v>
      </c>
      <c r="R3156" s="9">
        <f>MONTH('Consolidtaed Data'!$F8516)</f>
        <v>10</v>
      </c>
      <c r="S3156" s="9" t="str">
        <f>TEXT(Table3[[#This Row],[Purchase Date]],"MMMM")</f>
        <v>August</v>
      </c>
      <c r="T3156" s="9">
        <f>YEAR('Consolidtaed Data'!$F8516)</f>
        <v>2021</v>
      </c>
    </row>
    <row r="3157" spans="1:20" x14ac:dyDescent="0.3">
      <c r="A3157" s="9" t="s">
        <v>4175</v>
      </c>
      <c r="B3157" s="9" t="s">
        <v>311</v>
      </c>
      <c r="C3157" s="9" t="s">
        <v>25</v>
      </c>
      <c r="D3157" s="9" t="s">
        <v>56</v>
      </c>
      <c r="E3157" s="9" t="s">
        <v>1827</v>
      </c>
      <c r="F3157" s="10">
        <v>44063</v>
      </c>
      <c r="G3157" s="10" t="str">
        <f>VLOOKUP(Table3[[#This Row],[Product ID]],[1]Products!$A:$G,2,0)</f>
        <v>Product 33</v>
      </c>
      <c r="H3157" s="22">
        <v>1</v>
      </c>
      <c r="I3157" s="9">
        <f>VLOOKUP('Consolidtaed Data'!$B8731,[1]Products!$A:$G,4,0)</f>
        <v>1052</v>
      </c>
      <c r="J3157" s="9">
        <f>VLOOKUP('Consolidtaed Data'!$B8731,[1]Products!$A:$G,3,0)</f>
        <v>589</v>
      </c>
      <c r="K3157" s="9">
        <f>'Consolidtaed Data'!$J8731*'Consolidtaed Data'!$H8731</f>
        <v>2373</v>
      </c>
      <c r="L3157" s="9">
        <f>'Consolidtaed Data'!$I8731*'Consolidtaed Data'!$H8731</f>
        <v>4566</v>
      </c>
      <c r="M3157" s="9">
        <f>'Consolidtaed Data'!$L8731-'Consolidtaed Data'!$K8731</f>
        <v>570</v>
      </c>
      <c r="N3157" s="9" t="str">
        <f>VLOOKUP('Consolidtaed Data'!$C8731,[1]Locations!$A:$O,2,0)</f>
        <v>Downey</v>
      </c>
      <c r="O3157" s="9" t="str">
        <f>VLOOKUP('Consolidtaed Data'!$D8731,'[1]Sales People'!$A:$B,2,0)</f>
        <v>Ronald Reed</v>
      </c>
      <c r="P3157" s="9" t="str">
        <f>VLOOKUP('Consolidtaed Data'!$E8731,[1]Customers!$A:$B,2,0)</f>
        <v>Henry Diaz</v>
      </c>
      <c r="Q3157" s="11">
        <f>WEEKDAY('Consolidtaed Data'!$F8731)</f>
        <v>3</v>
      </c>
      <c r="R3157" s="9">
        <f>MONTH('Consolidtaed Data'!$F8731)</f>
        <v>10</v>
      </c>
      <c r="S3157" s="9" t="str">
        <f>TEXT(Table3[[#This Row],[Purchase Date]],"MMMM")</f>
        <v>August</v>
      </c>
      <c r="T3157" s="9">
        <f>YEAR('Consolidtaed Data'!$F8731)</f>
        <v>2021</v>
      </c>
    </row>
    <row r="3158" spans="1:20" x14ac:dyDescent="0.3">
      <c r="A3158" s="9" t="s">
        <v>4176</v>
      </c>
      <c r="B3158" s="9" t="s">
        <v>107</v>
      </c>
      <c r="C3158" s="9" t="s">
        <v>472</v>
      </c>
      <c r="D3158" s="9" t="s">
        <v>35</v>
      </c>
      <c r="E3158" s="9" t="s">
        <v>3026</v>
      </c>
      <c r="F3158" s="10">
        <v>44063</v>
      </c>
      <c r="G3158" s="10" t="str">
        <f>VLOOKUP(Table3[[#This Row],[Product ID]],[1]Products!$A:$G,2,0)</f>
        <v>Product 52</v>
      </c>
      <c r="H3158" s="22">
        <v>4</v>
      </c>
      <c r="I3158" s="9">
        <f>VLOOKUP('Consolidtaed Data'!$B9531,[1]Products!$A:$G,4,0)</f>
        <v>1639</v>
      </c>
      <c r="J3158" s="9">
        <f>VLOOKUP('Consolidtaed Data'!$B9531,[1]Products!$A:$G,3,0)</f>
        <v>1295</v>
      </c>
      <c r="K3158" s="9">
        <f>'Consolidtaed Data'!$J9531*'Consolidtaed Data'!$H9531</f>
        <v>947</v>
      </c>
      <c r="L3158" s="9">
        <f>'Consolidtaed Data'!$I9531*'Consolidtaed Data'!$H9531</f>
        <v>1353</v>
      </c>
      <c r="M3158" s="9">
        <f>'Consolidtaed Data'!$L9531-'Consolidtaed Data'!$K9531</f>
        <v>187</v>
      </c>
      <c r="N3158" s="9" t="str">
        <f>VLOOKUP('Consolidtaed Data'!$C9531,[1]Locations!$A:$O,2,0)</f>
        <v>Lancaster</v>
      </c>
      <c r="O3158" s="9" t="str">
        <f>VLOOKUP('Consolidtaed Data'!$D9531,'[1]Sales People'!$A:$B,2,0)</f>
        <v>Joshua Cook</v>
      </c>
      <c r="P3158" s="9" t="str">
        <f>VLOOKUP('Consolidtaed Data'!$E9531,[1]Customers!$A:$B,2,0)</f>
        <v>Joshua Hunt</v>
      </c>
      <c r="Q3158" s="11">
        <f>WEEKDAY('Consolidtaed Data'!$F9531)</f>
        <v>4</v>
      </c>
      <c r="R3158" s="9">
        <f>MONTH('Consolidtaed Data'!$F9531)</f>
        <v>12</v>
      </c>
      <c r="S3158" s="9" t="str">
        <f>TEXT(Table3[[#This Row],[Purchase Date]],"MMMM")</f>
        <v>August</v>
      </c>
      <c r="T3158" s="9">
        <f>YEAR('Consolidtaed Data'!$F9531)</f>
        <v>2021</v>
      </c>
    </row>
    <row r="3159" spans="1:20" x14ac:dyDescent="0.3">
      <c r="A3159" s="9" t="s">
        <v>4177</v>
      </c>
      <c r="B3159" s="9" t="s">
        <v>572</v>
      </c>
      <c r="C3159" s="9" t="s">
        <v>458</v>
      </c>
      <c r="D3159" s="9" t="s">
        <v>13</v>
      </c>
      <c r="E3159" s="9" t="s">
        <v>2168</v>
      </c>
      <c r="F3159" s="10">
        <v>44064</v>
      </c>
      <c r="G3159" s="10" t="str">
        <f>VLOOKUP(Table3[[#This Row],[Product ID]],[1]Products!$A:$G,2,0)</f>
        <v>Product 22</v>
      </c>
      <c r="H3159" s="22">
        <v>2</v>
      </c>
      <c r="I3159" s="9">
        <f>VLOOKUP('Consolidtaed Data'!$B4808,[1]Products!$A:$G,4,0)</f>
        <v>1972</v>
      </c>
      <c r="J3159" s="9">
        <f>VLOOKUP('Consolidtaed Data'!$B4808,[1]Products!$A:$G,3,0)</f>
        <v>1321</v>
      </c>
      <c r="K3159" s="9">
        <f>'Consolidtaed Data'!$J4808*'Consolidtaed Data'!$H4808</f>
        <v>1582</v>
      </c>
      <c r="L3159" s="9">
        <f>'Consolidtaed Data'!$I4808*'Consolidtaed Data'!$H4808</f>
        <v>3044</v>
      </c>
      <c r="M3159" s="9">
        <f>'Consolidtaed Data'!$L4808-'Consolidtaed Data'!$K4808</f>
        <v>88</v>
      </c>
      <c r="N3159" s="9" t="str">
        <f>VLOOKUP('Consolidtaed Data'!$C4808,[1]Locations!$A:$O,2,0)</f>
        <v>Rancho Cucamonga</v>
      </c>
      <c r="O3159" s="9" t="str">
        <f>VLOOKUP('Consolidtaed Data'!$D4808,'[1]Sales People'!$A:$B,2,0)</f>
        <v>Kenneth Bradley</v>
      </c>
      <c r="P3159" s="9" t="str">
        <f>VLOOKUP('Consolidtaed Data'!$E4808,[1]Customers!$A:$B,2,0)</f>
        <v>Kevin Gilbert</v>
      </c>
      <c r="Q3159" s="11">
        <f>WEEKDAY('Consolidtaed Data'!$F4808)</f>
        <v>7</v>
      </c>
      <c r="R3159" s="9">
        <f>MONTH('Consolidtaed Data'!$F4808)</f>
        <v>12</v>
      </c>
      <c r="S3159" s="9" t="str">
        <f>TEXT(Table3[[#This Row],[Purchase Date]],"MMMM")</f>
        <v>August</v>
      </c>
      <c r="T3159" s="9">
        <f>YEAR('Consolidtaed Data'!$F4808)</f>
        <v>2020</v>
      </c>
    </row>
    <row r="3160" spans="1:20" x14ac:dyDescent="0.3">
      <c r="A3160" s="9" t="s">
        <v>4178</v>
      </c>
      <c r="B3160" s="9" t="s">
        <v>15</v>
      </c>
      <c r="C3160" s="9" t="s">
        <v>228</v>
      </c>
      <c r="D3160" s="9" t="s">
        <v>56</v>
      </c>
      <c r="E3160" s="9" t="s">
        <v>166</v>
      </c>
      <c r="F3160" s="10">
        <v>44064</v>
      </c>
      <c r="G3160" s="10" t="str">
        <f>VLOOKUP(Table3[[#This Row],[Product ID]],[1]Products!$A:$G,2,0)</f>
        <v>Product 38</v>
      </c>
      <c r="H3160" s="22">
        <v>3</v>
      </c>
      <c r="I3160" s="9">
        <f>VLOOKUP('Consolidtaed Data'!$B5284,[1]Products!$A:$G,4,0)</f>
        <v>1972</v>
      </c>
      <c r="J3160" s="9">
        <f>VLOOKUP('Consolidtaed Data'!$B5284,[1]Products!$A:$G,3,0)</f>
        <v>1321</v>
      </c>
      <c r="K3160" s="9">
        <f>'Consolidtaed Data'!$J5284*'Consolidtaed Data'!$H5284</f>
        <v>945</v>
      </c>
      <c r="L3160" s="9">
        <f>'Consolidtaed Data'!$I5284*'Consolidtaed Data'!$H5284</f>
        <v>1889</v>
      </c>
      <c r="M3160" s="9">
        <f>'Consolidtaed Data'!$L5284-'Consolidtaed Data'!$K5284</f>
        <v>463</v>
      </c>
      <c r="N3160" s="9" t="str">
        <f>VLOOKUP('Consolidtaed Data'!$C5284,[1]Locations!$A:$O,2,0)</f>
        <v>Salinas</v>
      </c>
      <c r="O3160" s="9" t="str">
        <f>VLOOKUP('Consolidtaed Data'!$D5284,'[1]Sales People'!$A:$B,2,0)</f>
        <v>Christopher Tucker</v>
      </c>
      <c r="P3160" s="9" t="str">
        <f>VLOOKUP('Consolidtaed Data'!$E5284,[1]Customers!$A:$B,2,0)</f>
        <v>Raymond Allen</v>
      </c>
      <c r="Q3160" s="11">
        <f>WEEKDAY('Consolidtaed Data'!$F5284)</f>
        <v>1</v>
      </c>
      <c r="R3160" s="9">
        <f>MONTH('Consolidtaed Data'!$F5284)</f>
        <v>1</v>
      </c>
      <c r="S3160" s="9" t="str">
        <f>TEXT(Table3[[#This Row],[Purchase Date]],"MMMM")</f>
        <v>August</v>
      </c>
      <c r="T3160" s="9">
        <f>YEAR('Consolidtaed Data'!$F5284)</f>
        <v>2021</v>
      </c>
    </row>
    <row r="3161" spans="1:20" x14ac:dyDescent="0.3">
      <c r="A3161" s="9" t="s">
        <v>4179</v>
      </c>
      <c r="B3161" s="9" t="s">
        <v>216</v>
      </c>
      <c r="C3161" s="9" t="s">
        <v>82</v>
      </c>
      <c r="D3161" s="9" t="s">
        <v>174</v>
      </c>
      <c r="E3161" s="9" t="s">
        <v>891</v>
      </c>
      <c r="F3161" s="10">
        <v>44064</v>
      </c>
      <c r="G3161" s="10" t="str">
        <f>VLOOKUP(Table3[[#This Row],[Product ID]],[1]Products!$A:$G,2,0)</f>
        <v>Product 73</v>
      </c>
      <c r="H3161" s="22">
        <v>1</v>
      </c>
      <c r="I3161" s="9">
        <f>VLOOKUP('Consolidtaed Data'!$B5422,[1]Products!$A:$G,4,0)</f>
        <v>1380</v>
      </c>
      <c r="J3161" s="9">
        <f>VLOOKUP('Consolidtaed Data'!$B5422,[1]Products!$A:$G,3,0)</f>
        <v>1090</v>
      </c>
      <c r="K3161" s="9">
        <f>'Consolidtaed Data'!$J5422*'Consolidtaed Data'!$H5422</f>
        <v>1190</v>
      </c>
      <c r="L3161" s="9">
        <f>'Consolidtaed Data'!$I5422*'Consolidtaed Data'!$H5422</f>
        <v>1566</v>
      </c>
      <c r="M3161" s="9">
        <f>'Consolidtaed Data'!$L5422-'Consolidtaed Data'!$K5422</f>
        <v>2685</v>
      </c>
      <c r="N3161" s="9" t="str">
        <f>VLOOKUP('Consolidtaed Data'!$C5422,[1]Locations!$A:$O,2,0)</f>
        <v>Long Beach</v>
      </c>
      <c r="O3161" s="9" t="str">
        <f>VLOOKUP('Consolidtaed Data'!$D5422,'[1]Sales People'!$A:$B,2,0)</f>
        <v>Jerry Perry</v>
      </c>
      <c r="P3161" s="9" t="str">
        <f>VLOOKUP('Consolidtaed Data'!$E5422,[1]Customers!$A:$B,2,0)</f>
        <v>Chris Armstrong</v>
      </c>
      <c r="Q3161" s="11">
        <f>WEEKDAY('Consolidtaed Data'!$F5422)</f>
        <v>6</v>
      </c>
      <c r="R3161" s="9">
        <f>MONTH('Consolidtaed Data'!$F5422)</f>
        <v>2</v>
      </c>
      <c r="S3161" s="9" t="str">
        <f>TEXT(Table3[[#This Row],[Purchase Date]],"MMMM")</f>
        <v>August</v>
      </c>
      <c r="T3161" s="9">
        <f>YEAR('Consolidtaed Data'!$F5422)</f>
        <v>2021</v>
      </c>
    </row>
    <row r="3162" spans="1:20" x14ac:dyDescent="0.3">
      <c r="A3162" s="9" t="s">
        <v>4180</v>
      </c>
      <c r="B3162" s="9" t="s">
        <v>311</v>
      </c>
      <c r="C3162" s="9" t="s">
        <v>104</v>
      </c>
      <c r="D3162" s="9" t="s">
        <v>17</v>
      </c>
      <c r="E3162" s="9" t="s">
        <v>312</v>
      </c>
      <c r="F3162" s="10">
        <v>44064</v>
      </c>
      <c r="G3162" s="10" t="str">
        <f>VLOOKUP(Table3[[#This Row],[Product ID]],[1]Products!$A:$G,2,0)</f>
        <v>Product 33</v>
      </c>
      <c r="H3162" s="22">
        <v>1</v>
      </c>
      <c r="I3162" s="9">
        <f>VLOOKUP('Consolidtaed Data'!$B5466,[1]Products!$A:$G,4,0)</f>
        <v>1414</v>
      </c>
      <c r="J3162" s="9">
        <f>VLOOKUP('Consolidtaed Data'!$B5466,[1]Products!$A:$G,3,0)</f>
        <v>962</v>
      </c>
      <c r="K3162" s="9">
        <f>'Consolidtaed Data'!$J5466*'Consolidtaed Data'!$H5466</f>
        <v>200</v>
      </c>
      <c r="L3162" s="9">
        <f>'Consolidtaed Data'!$I5466*'Consolidtaed Data'!$H5466</f>
        <v>290</v>
      </c>
      <c r="M3162" s="9">
        <f>'Consolidtaed Data'!$L5466-'Consolidtaed Data'!$K5466</f>
        <v>348</v>
      </c>
      <c r="N3162" s="9" t="str">
        <f>VLOOKUP('Consolidtaed Data'!$C5466,[1]Locations!$A:$O,2,0)</f>
        <v>Moreno Valley</v>
      </c>
      <c r="O3162" s="9" t="str">
        <f>VLOOKUP('Consolidtaed Data'!$D5466,'[1]Sales People'!$A:$B,2,0)</f>
        <v>Ernest Wagner</v>
      </c>
      <c r="P3162" s="9" t="str">
        <f>VLOOKUP('Consolidtaed Data'!$E5466,[1]Customers!$A:$B,2,0)</f>
        <v>Jack Jackson</v>
      </c>
      <c r="Q3162" s="11">
        <f>WEEKDAY('Consolidtaed Data'!$F5466)</f>
        <v>2</v>
      </c>
      <c r="R3162" s="9">
        <f>MONTH('Consolidtaed Data'!$F5466)</f>
        <v>2</v>
      </c>
      <c r="S3162" s="9" t="str">
        <f>TEXT(Table3[[#This Row],[Purchase Date]],"MMMM")</f>
        <v>August</v>
      </c>
      <c r="T3162" s="9">
        <f>YEAR('Consolidtaed Data'!$F5466)</f>
        <v>2021</v>
      </c>
    </row>
    <row r="3163" spans="1:20" x14ac:dyDescent="0.3">
      <c r="A3163" s="9" t="s">
        <v>4181</v>
      </c>
      <c r="B3163" s="9" t="s">
        <v>41</v>
      </c>
      <c r="C3163" s="9" t="s">
        <v>421</v>
      </c>
      <c r="D3163" s="9" t="s">
        <v>326</v>
      </c>
      <c r="E3163" s="9" t="s">
        <v>849</v>
      </c>
      <c r="F3163" s="10">
        <v>44064</v>
      </c>
      <c r="G3163" s="10" t="str">
        <f>VLOOKUP(Table3[[#This Row],[Product ID]],[1]Products!$A:$G,2,0)</f>
        <v>Product 11</v>
      </c>
      <c r="H3163" s="22">
        <v>1</v>
      </c>
      <c r="I3163" s="9">
        <f>VLOOKUP('Consolidtaed Data'!$B5531,[1]Products!$A:$G,4,0)</f>
        <v>596</v>
      </c>
      <c r="J3163" s="9">
        <f>VLOOKUP('Consolidtaed Data'!$B5531,[1]Products!$A:$G,3,0)</f>
        <v>358</v>
      </c>
      <c r="K3163" s="9">
        <f>'Consolidtaed Data'!$J5531*'Consolidtaed Data'!$H5531</f>
        <v>5220</v>
      </c>
      <c r="L3163" s="9">
        <f>'Consolidtaed Data'!$I5531*'Consolidtaed Data'!$H5531</f>
        <v>7248</v>
      </c>
      <c r="M3163" s="9">
        <f>'Consolidtaed Data'!$L5531-'Consolidtaed Data'!$K5531</f>
        <v>982</v>
      </c>
      <c r="N3163" s="9" t="str">
        <f>VLOOKUP('Consolidtaed Data'!$C5531,[1]Locations!$A:$O,2,0)</f>
        <v>Rialto</v>
      </c>
      <c r="O3163" s="9" t="str">
        <f>VLOOKUP('Consolidtaed Data'!$D5531,'[1]Sales People'!$A:$B,2,0)</f>
        <v>Charles Harper</v>
      </c>
      <c r="P3163" s="9" t="str">
        <f>VLOOKUP('Consolidtaed Data'!$E5531,[1]Customers!$A:$B,2,0)</f>
        <v>Timothy Howard</v>
      </c>
      <c r="Q3163" s="11">
        <f>WEEKDAY('Consolidtaed Data'!$F5531)</f>
        <v>7</v>
      </c>
      <c r="R3163" s="9">
        <f>MONTH('Consolidtaed Data'!$F5531)</f>
        <v>2</v>
      </c>
      <c r="S3163" s="9" t="str">
        <f>TEXT(Table3[[#This Row],[Purchase Date]],"MMMM")</f>
        <v>August</v>
      </c>
      <c r="T3163" s="9">
        <f>YEAR('Consolidtaed Data'!$F5531)</f>
        <v>2021</v>
      </c>
    </row>
    <row r="3164" spans="1:20" x14ac:dyDescent="0.3">
      <c r="A3164" s="9" t="s">
        <v>4182</v>
      </c>
      <c r="B3164" s="9" t="s">
        <v>411</v>
      </c>
      <c r="C3164" s="9" t="s">
        <v>169</v>
      </c>
      <c r="D3164" s="9" t="s">
        <v>91</v>
      </c>
      <c r="E3164" s="9" t="s">
        <v>875</v>
      </c>
      <c r="F3164" s="10">
        <v>44064</v>
      </c>
      <c r="G3164" s="10" t="str">
        <f>VLOOKUP(Table3[[#This Row],[Product ID]],[1]Products!$A:$G,2,0)</f>
        <v>Product 27</v>
      </c>
      <c r="H3164" s="22">
        <v>4</v>
      </c>
      <c r="I3164" s="9">
        <f>VLOOKUP('Consolidtaed Data'!$B6141,[1]Products!$A:$G,4,0)</f>
        <v>1367</v>
      </c>
      <c r="J3164" s="9">
        <f>VLOOKUP('Consolidtaed Data'!$B6141,[1]Products!$A:$G,3,0)</f>
        <v>984</v>
      </c>
      <c r="K3164" s="9">
        <f>'Consolidtaed Data'!$J6141*'Consolidtaed Data'!$H6141</f>
        <v>376</v>
      </c>
      <c r="L3164" s="9">
        <f>'Consolidtaed Data'!$I6141*'Consolidtaed Data'!$H6141</f>
        <v>458</v>
      </c>
      <c r="M3164" s="9">
        <f>'Consolidtaed Data'!$L6141-'Consolidtaed Data'!$K6141</f>
        <v>1724</v>
      </c>
      <c r="N3164" s="9" t="str">
        <f>VLOOKUP('Consolidtaed Data'!$C6141,[1]Locations!$A:$O,2,0)</f>
        <v>Sunnyvale</v>
      </c>
      <c r="O3164" s="9" t="str">
        <f>VLOOKUP('Consolidtaed Data'!$D6141,'[1]Sales People'!$A:$B,2,0)</f>
        <v>Brian Thomas</v>
      </c>
      <c r="P3164" s="9" t="str">
        <f>VLOOKUP('Consolidtaed Data'!$E6141,[1]Customers!$A:$B,2,0)</f>
        <v>Antonio Green</v>
      </c>
      <c r="Q3164" s="11">
        <f>WEEKDAY('Consolidtaed Data'!$F6141)</f>
        <v>3</v>
      </c>
      <c r="R3164" s="9">
        <f>MONTH('Consolidtaed Data'!$F6141)</f>
        <v>4</v>
      </c>
      <c r="S3164" s="9" t="str">
        <f>TEXT(Table3[[#This Row],[Purchase Date]],"MMMM")</f>
        <v>August</v>
      </c>
      <c r="T3164" s="9">
        <f>YEAR('Consolidtaed Data'!$F6141)</f>
        <v>2021</v>
      </c>
    </row>
    <row r="3165" spans="1:20" x14ac:dyDescent="0.3">
      <c r="A3165" s="9" t="s">
        <v>4183</v>
      </c>
      <c r="B3165" s="9" t="s">
        <v>125</v>
      </c>
      <c r="C3165" s="9" t="s">
        <v>295</v>
      </c>
      <c r="D3165" s="9" t="s">
        <v>46</v>
      </c>
      <c r="E3165" s="9" t="s">
        <v>985</v>
      </c>
      <c r="F3165" s="10">
        <v>44064</v>
      </c>
      <c r="G3165" s="10" t="str">
        <f>VLOOKUP(Table3[[#This Row],[Product ID]],[1]Products!$A:$G,2,0)</f>
        <v>Product 40</v>
      </c>
      <c r="H3165" s="22">
        <v>1</v>
      </c>
      <c r="I3165" s="9">
        <f>VLOOKUP('Consolidtaed Data'!$B6148,[1]Products!$A:$G,4,0)</f>
        <v>545</v>
      </c>
      <c r="J3165" s="9">
        <f>VLOOKUP('Consolidtaed Data'!$B6148,[1]Products!$A:$G,3,0)</f>
        <v>425</v>
      </c>
      <c r="K3165" s="9">
        <f>'Consolidtaed Data'!$J6148*'Consolidtaed Data'!$H6148</f>
        <v>1173</v>
      </c>
      <c r="L3165" s="9">
        <f>'Consolidtaed Data'!$I6148*'Consolidtaed Data'!$H6148</f>
        <v>1862</v>
      </c>
      <c r="M3165" s="9">
        <f>'Consolidtaed Data'!$L6148-'Consolidtaed Data'!$K6148</f>
        <v>724</v>
      </c>
      <c r="N3165" s="9" t="str">
        <f>VLOOKUP('Consolidtaed Data'!$C6148,[1]Locations!$A:$O,2,0)</f>
        <v>Vista</v>
      </c>
      <c r="O3165" s="9" t="str">
        <f>VLOOKUP('Consolidtaed Data'!$D6148,'[1]Sales People'!$A:$B,2,0)</f>
        <v>Ryan Welch</v>
      </c>
      <c r="P3165" s="9" t="str">
        <f>VLOOKUP('Consolidtaed Data'!$E6148,[1]Customers!$A:$B,2,0)</f>
        <v>Aaron Miller</v>
      </c>
      <c r="Q3165" s="11">
        <f>WEEKDAY('Consolidtaed Data'!$F6148)</f>
        <v>3</v>
      </c>
      <c r="R3165" s="9">
        <f>MONTH('Consolidtaed Data'!$F6148)</f>
        <v>4</v>
      </c>
      <c r="S3165" s="9" t="str">
        <f>TEXT(Table3[[#This Row],[Purchase Date]],"MMMM")</f>
        <v>August</v>
      </c>
      <c r="T3165" s="9">
        <f>YEAR('Consolidtaed Data'!$F6148)</f>
        <v>2021</v>
      </c>
    </row>
    <row r="3166" spans="1:20" x14ac:dyDescent="0.3">
      <c r="A3166" s="9" t="s">
        <v>4184</v>
      </c>
      <c r="B3166" s="9" t="s">
        <v>62</v>
      </c>
      <c r="C3166" s="9" t="s">
        <v>295</v>
      </c>
      <c r="D3166" s="9" t="s">
        <v>206</v>
      </c>
      <c r="E3166" s="9" t="s">
        <v>2245</v>
      </c>
      <c r="F3166" s="10">
        <v>44064</v>
      </c>
      <c r="G3166" s="10" t="str">
        <f>VLOOKUP(Table3[[#This Row],[Product ID]],[1]Products!$A:$G,2,0)</f>
        <v>Product 17</v>
      </c>
      <c r="H3166" s="22">
        <v>3</v>
      </c>
      <c r="I3166" s="9">
        <f>VLOOKUP('Consolidtaed Data'!$B6883,[1]Products!$A:$G,4,0)</f>
        <v>2283</v>
      </c>
      <c r="J3166" s="9">
        <f>VLOOKUP('Consolidtaed Data'!$B6883,[1]Products!$A:$G,3,0)</f>
        <v>1484</v>
      </c>
      <c r="K3166" s="9">
        <f>'Consolidtaed Data'!$J6883*'Consolidtaed Data'!$H6883</f>
        <v>1364</v>
      </c>
      <c r="L3166" s="9">
        <f>'Consolidtaed Data'!$I6883*'Consolidtaed Data'!$H6883</f>
        <v>2676</v>
      </c>
      <c r="M3166" s="9">
        <f>'Consolidtaed Data'!$L6883-'Consolidtaed Data'!$K6883</f>
        <v>140</v>
      </c>
      <c r="N3166" s="9" t="str">
        <f>VLOOKUP('Consolidtaed Data'!$C6883,[1]Locations!$A:$O,2,0)</f>
        <v>Carlsbad</v>
      </c>
      <c r="O3166" s="9" t="str">
        <f>VLOOKUP('Consolidtaed Data'!$D6883,'[1]Sales People'!$A:$B,2,0)</f>
        <v>Kevin Butler</v>
      </c>
      <c r="P3166" s="9" t="str">
        <f>VLOOKUP('Consolidtaed Data'!$E6883,[1]Customers!$A:$B,2,0)</f>
        <v>Jesse Barnes</v>
      </c>
      <c r="Q3166" s="11">
        <f>WEEKDAY('Consolidtaed Data'!$F6883)</f>
        <v>3</v>
      </c>
      <c r="R3166" s="9">
        <f>MONTH('Consolidtaed Data'!$F6883)</f>
        <v>6</v>
      </c>
      <c r="S3166" s="9" t="str">
        <f>TEXT(Table3[[#This Row],[Purchase Date]],"MMMM")</f>
        <v>August</v>
      </c>
      <c r="T3166" s="9">
        <f>YEAR('Consolidtaed Data'!$F6883)</f>
        <v>2021</v>
      </c>
    </row>
    <row r="3167" spans="1:20" x14ac:dyDescent="0.3">
      <c r="A3167" s="9" t="s">
        <v>4185</v>
      </c>
      <c r="B3167" s="9" t="s">
        <v>549</v>
      </c>
      <c r="C3167" s="9" t="s">
        <v>253</v>
      </c>
      <c r="D3167" s="9" t="s">
        <v>46</v>
      </c>
      <c r="E3167" s="9" t="s">
        <v>801</v>
      </c>
      <c r="F3167" s="10">
        <v>44064</v>
      </c>
      <c r="G3167" s="10" t="str">
        <f>VLOOKUP(Table3[[#This Row],[Product ID]],[1]Products!$A:$G,2,0)</f>
        <v>Product 10</v>
      </c>
      <c r="H3167" s="22">
        <v>1</v>
      </c>
      <c r="I3167" s="9">
        <f>VLOOKUP('Consolidtaed Data'!$B7825,[1]Products!$A:$G,4,0)</f>
        <v>290</v>
      </c>
      <c r="J3167" s="9">
        <f>VLOOKUP('Consolidtaed Data'!$B7825,[1]Products!$A:$G,3,0)</f>
        <v>200</v>
      </c>
      <c r="K3167" s="9">
        <f>'Consolidtaed Data'!$J7825*'Consolidtaed Data'!$H7825</f>
        <v>79</v>
      </c>
      <c r="L3167" s="9">
        <f>'Consolidtaed Data'!$I7825*'Consolidtaed Data'!$H7825</f>
        <v>127</v>
      </c>
      <c r="M3167" s="9">
        <f>'Consolidtaed Data'!$L7825-'Consolidtaed Data'!$K7825</f>
        <v>345</v>
      </c>
      <c r="N3167" s="9" t="str">
        <f>VLOOKUP('Consolidtaed Data'!$C7825,[1]Locations!$A:$O,2,0)</f>
        <v>Antioch</v>
      </c>
      <c r="O3167" s="9" t="str">
        <f>VLOOKUP('Consolidtaed Data'!$D7825,'[1]Sales People'!$A:$B,2,0)</f>
        <v>Roger Robertson</v>
      </c>
      <c r="P3167" s="9" t="str">
        <f>VLOOKUP('Consolidtaed Data'!$E7825,[1]Customers!$A:$B,2,0)</f>
        <v>William James</v>
      </c>
      <c r="Q3167" s="11">
        <f>WEEKDAY('Consolidtaed Data'!$F7825)</f>
        <v>3</v>
      </c>
      <c r="R3167" s="9">
        <f>MONTH('Consolidtaed Data'!$F7825)</f>
        <v>8</v>
      </c>
      <c r="S3167" s="9" t="str">
        <f>TEXT(Table3[[#This Row],[Purchase Date]],"MMMM")</f>
        <v>August</v>
      </c>
      <c r="T3167" s="9">
        <f>YEAR('Consolidtaed Data'!$F7825)</f>
        <v>2021</v>
      </c>
    </row>
    <row r="3168" spans="1:20" x14ac:dyDescent="0.3">
      <c r="A3168" s="9" t="s">
        <v>4186</v>
      </c>
      <c r="B3168" s="9" t="s">
        <v>93</v>
      </c>
      <c r="C3168" s="9" t="s">
        <v>357</v>
      </c>
      <c r="D3168" s="9" t="s">
        <v>161</v>
      </c>
      <c r="E3168" s="9" t="s">
        <v>928</v>
      </c>
      <c r="F3168" s="10">
        <v>44064</v>
      </c>
      <c r="G3168" s="10" t="str">
        <f>VLOOKUP(Table3[[#This Row],[Product ID]],[1]Products!$A:$G,2,0)</f>
        <v>Product 71</v>
      </c>
      <c r="H3168" s="22">
        <v>2</v>
      </c>
      <c r="I3168" s="9">
        <f>VLOOKUP('Consolidtaed Data'!$B7826,[1]Products!$A:$G,4,0)</f>
        <v>181</v>
      </c>
      <c r="J3168" s="9">
        <f>VLOOKUP('Consolidtaed Data'!$B7826,[1]Products!$A:$G,3,0)</f>
        <v>130</v>
      </c>
      <c r="K3168" s="9">
        <f>'Consolidtaed Data'!$J7826*'Consolidtaed Data'!$H7826</f>
        <v>624</v>
      </c>
      <c r="L3168" s="9">
        <f>'Consolidtaed Data'!$I7826*'Consolidtaed Data'!$H7826</f>
        <v>945</v>
      </c>
      <c r="M3168" s="9">
        <f>'Consolidtaed Data'!$L7826-'Consolidtaed Data'!$K7826</f>
        <v>344</v>
      </c>
      <c r="N3168" s="9" t="str">
        <f>VLOOKUP('Consolidtaed Data'!$C7826,[1]Locations!$A:$O,2,0)</f>
        <v>Palmdale</v>
      </c>
      <c r="O3168" s="9" t="str">
        <f>VLOOKUP('Consolidtaed Data'!$D7826,'[1]Sales People'!$A:$B,2,0)</f>
        <v>Clarence Fox</v>
      </c>
      <c r="P3168" s="9" t="str">
        <f>VLOOKUP('Consolidtaed Data'!$E7826,[1]Customers!$A:$B,2,0)</f>
        <v>Michael Reed</v>
      </c>
      <c r="Q3168" s="11">
        <f>WEEKDAY('Consolidtaed Data'!$F7826)</f>
        <v>3</v>
      </c>
      <c r="R3168" s="9">
        <f>MONTH('Consolidtaed Data'!$F7826)</f>
        <v>8</v>
      </c>
      <c r="S3168" s="9" t="str">
        <f>TEXT(Table3[[#This Row],[Purchase Date]],"MMMM")</f>
        <v>August</v>
      </c>
      <c r="T3168" s="9">
        <f>YEAR('Consolidtaed Data'!$F7826)</f>
        <v>2021</v>
      </c>
    </row>
    <row r="3169" spans="1:20" x14ac:dyDescent="0.3">
      <c r="A3169" s="9" t="s">
        <v>4187</v>
      </c>
      <c r="B3169" s="9" t="s">
        <v>29</v>
      </c>
      <c r="C3169" s="9" t="s">
        <v>63</v>
      </c>
      <c r="D3169" s="9" t="s">
        <v>220</v>
      </c>
      <c r="E3169" s="9" t="s">
        <v>735</v>
      </c>
      <c r="F3169" s="10">
        <v>44064</v>
      </c>
      <c r="G3169" s="10" t="str">
        <f>VLOOKUP(Table3[[#This Row],[Product ID]],[1]Products!$A:$G,2,0)</f>
        <v>Product 37</v>
      </c>
      <c r="H3169" s="22">
        <v>2</v>
      </c>
      <c r="I3169" s="9">
        <f>VLOOKUP('Consolidtaed Data'!$B8148,[1]Products!$A:$G,4,0)</f>
        <v>637</v>
      </c>
      <c r="J3169" s="9">
        <f>VLOOKUP('Consolidtaed Data'!$B8148,[1]Products!$A:$G,3,0)</f>
        <v>389</v>
      </c>
      <c r="K3169" s="9">
        <f>'Consolidtaed Data'!$J8148*'Consolidtaed Data'!$H8148</f>
        <v>1200</v>
      </c>
      <c r="L3169" s="9">
        <f>'Consolidtaed Data'!$I8148*'Consolidtaed Data'!$H8148</f>
        <v>2182</v>
      </c>
      <c r="M3169" s="9">
        <f>'Consolidtaed Data'!$L8148-'Consolidtaed Data'!$K8148</f>
        <v>140</v>
      </c>
      <c r="N3169" s="9" t="str">
        <f>VLOOKUP('Consolidtaed Data'!$C8148,[1]Locations!$A:$O,2,0)</f>
        <v>Moreno Valley</v>
      </c>
      <c r="O3169" s="9" t="str">
        <f>VLOOKUP('Consolidtaed Data'!$D8148,'[1]Sales People'!$A:$B,2,0)</f>
        <v>Eugene Holmes</v>
      </c>
      <c r="P3169" s="9" t="str">
        <f>VLOOKUP('Consolidtaed Data'!$E8148,[1]Customers!$A:$B,2,0)</f>
        <v>Jonathan Harris</v>
      </c>
      <c r="Q3169" s="11">
        <f>WEEKDAY('Consolidtaed Data'!$F8148)</f>
        <v>7</v>
      </c>
      <c r="R3169" s="9">
        <f>MONTH('Consolidtaed Data'!$F8148)</f>
        <v>9</v>
      </c>
      <c r="S3169" s="9" t="str">
        <f>TEXT(Table3[[#This Row],[Purchase Date]],"MMMM")</f>
        <v>August</v>
      </c>
      <c r="T3169" s="9">
        <f>YEAR('Consolidtaed Data'!$F8148)</f>
        <v>2021</v>
      </c>
    </row>
    <row r="3170" spans="1:20" x14ac:dyDescent="0.3">
      <c r="A3170" s="9" t="s">
        <v>4188</v>
      </c>
      <c r="B3170" s="9" t="s">
        <v>582</v>
      </c>
      <c r="C3170" s="9" t="s">
        <v>331</v>
      </c>
      <c r="D3170" s="9" t="s">
        <v>206</v>
      </c>
      <c r="E3170" s="9" t="s">
        <v>754</v>
      </c>
      <c r="F3170" s="10">
        <v>44064</v>
      </c>
      <c r="G3170" s="10" t="str">
        <f>VLOOKUP(Table3[[#This Row],[Product ID]],[1]Products!$A:$G,2,0)</f>
        <v>Product 58</v>
      </c>
      <c r="H3170" s="22">
        <v>1</v>
      </c>
      <c r="I3170" s="9">
        <f>VLOOKUP('Consolidtaed Data'!$B8337,[1]Products!$A:$G,4,0)</f>
        <v>315</v>
      </c>
      <c r="J3170" s="9">
        <f>VLOOKUP('Consolidtaed Data'!$B8337,[1]Products!$A:$G,3,0)</f>
        <v>208</v>
      </c>
      <c r="K3170" s="9">
        <f>'Consolidtaed Data'!$J8337*'Consolidtaed Data'!$H8337</f>
        <v>786</v>
      </c>
      <c r="L3170" s="9">
        <f>'Consolidtaed Data'!$I8337*'Consolidtaed Data'!$H8337</f>
        <v>947</v>
      </c>
      <c r="M3170" s="9">
        <f>'Consolidtaed Data'!$L8337-'Consolidtaed Data'!$K8337</f>
        <v>1131</v>
      </c>
      <c r="N3170" s="9" t="str">
        <f>VLOOKUP('Consolidtaed Data'!$C8337,[1]Locations!$A:$O,2,0)</f>
        <v>Oxnard</v>
      </c>
      <c r="O3170" s="9" t="str">
        <f>VLOOKUP('Consolidtaed Data'!$D8337,'[1]Sales People'!$A:$B,2,0)</f>
        <v>Brian Davis</v>
      </c>
      <c r="P3170" s="9" t="str">
        <f>VLOOKUP('Consolidtaed Data'!$E8337,[1]Customers!$A:$B,2,0)</f>
        <v>Roger Miller</v>
      </c>
      <c r="Q3170" s="11">
        <f>WEEKDAY('Consolidtaed Data'!$F8337)</f>
        <v>1</v>
      </c>
      <c r="R3170" s="9">
        <f>MONTH('Consolidtaed Data'!$F8337)</f>
        <v>9</v>
      </c>
      <c r="S3170" s="9" t="str">
        <f>TEXT(Table3[[#This Row],[Purchase Date]],"MMMM")</f>
        <v>August</v>
      </c>
      <c r="T3170" s="9">
        <f>YEAR('Consolidtaed Data'!$F8337)</f>
        <v>2021</v>
      </c>
    </row>
    <row r="3171" spans="1:20" x14ac:dyDescent="0.3">
      <c r="A3171" s="9" t="s">
        <v>4189</v>
      </c>
      <c r="B3171" s="9" t="s">
        <v>580</v>
      </c>
      <c r="C3171" s="9" t="s">
        <v>439</v>
      </c>
      <c r="D3171" s="9" t="s">
        <v>241</v>
      </c>
      <c r="E3171" s="9" t="s">
        <v>1657</v>
      </c>
      <c r="F3171" s="10">
        <v>44064</v>
      </c>
      <c r="G3171" s="10" t="str">
        <f>VLOOKUP(Table3[[#This Row],[Product ID]],[1]Products!$A:$G,2,0)</f>
        <v>Product 1</v>
      </c>
      <c r="H3171" s="22">
        <v>4</v>
      </c>
      <c r="I3171" s="9">
        <f>VLOOKUP('Consolidtaed Data'!$B9484,[1]Products!$A:$G,4,0)</f>
        <v>947</v>
      </c>
      <c r="J3171" s="9">
        <f>VLOOKUP('Consolidtaed Data'!$B9484,[1]Products!$A:$G,3,0)</f>
        <v>786</v>
      </c>
      <c r="K3171" s="9">
        <f>'Consolidtaed Data'!$J9484*'Consolidtaed Data'!$H9484</f>
        <v>1080</v>
      </c>
      <c r="L3171" s="9">
        <f>'Consolidtaed Data'!$I9484*'Consolidtaed Data'!$H9484</f>
        <v>1742</v>
      </c>
      <c r="M3171" s="9">
        <f>'Consolidtaed Data'!$L9484-'Consolidtaed Data'!$K9484</f>
        <v>376</v>
      </c>
      <c r="N3171" s="9" t="str">
        <f>VLOOKUP('Consolidtaed Data'!$C9484,[1]Locations!$A:$O,2,0)</f>
        <v>Vallejo</v>
      </c>
      <c r="O3171" s="9" t="str">
        <f>VLOOKUP('Consolidtaed Data'!$D9484,'[1]Sales People'!$A:$B,2,0)</f>
        <v>Kenneth Fields</v>
      </c>
      <c r="P3171" s="9" t="str">
        <f>VLOOKUP('Consolidtaed Data'!$E9484,[1]Customers!$A:$B,2,0)</f>
        <v>Craig Mills</v>
      </c>
      <c r="Q3171" s="11">
        <f>WEEKDAY('Consolidtaed Data'!$F9484)</f>
        <v>7</v>
      </c>
      <c r="R3171" s="9">
        <f>MONTH('Consolidtaed Data'!$F9484)</f>
        <v>12</v>
      </c>
      <c r="S3171" s="9" t="str">
        <f>TEXT(Table3[[#This Row],[Purchase Date]],"MMMM")</f>
        <v>August</v>
      </c>
      <c r="T3171" s="9">
        <f>YEAR('Consolidtaed Data'!$F9484)</f>
        <v>2021</v>
      </c>
    </row>
    <row r="3172" spans="1:20" x14ac:dyDescent="0.3">
      <c r="A3172" s="9" t="s">
        <v>4190</v>
      </c>
      <c r="B3172" s="9" t="s">
        <v>204</v>
      </c>
      <c r="C3172" s="9" t="s">
        <v>130</v>
      </c>
      <c r="D3172" s="9" t="s">
        <v>43</v>
      </c>
      <c r="E3172" s="9" t="s">
        <v>436</v>
      </c>
      <c r="F3172" s="10">
        <v>44065</v>
      </c>
      <c r="G3172" s="10" t="str">
        <f>VLOOKUP(Table3[[#This Row],[Product ID]],[1]Products!$A:$G,2,0)</f>
        <v>Product 101</v>
      </c>
      <c r="H3172" s="22">
        <v>2</v>
      </c>
      <c r="I3172" s="9">
        <f>VLOOKUP('Consolidtaed Data'!$B4782,[1]Products!$A:$G,4,0)</f>
        <v>203</v>
      </c>
      <c r="J3172" s="9">
        <f>VLOOKUP('Consolidtaed Data'!$B4782,[1]Products!$A:$G,3,0)</f>
        <v>154</v>
      </c>
      <c r="K3172" s="9">
        <f>'Consolidtaed Data'!$J4782*'Consolidtaed Data'!$H4782</f>
        <v>84</v>
      </c>
      <c r="L3172" s="9">
        <f>'Consolidtaed Data'!$I4782*'Consolidtaed Data'!$H4782</f>
        <v>123</v>
      </c>
      <c r="M3172" s="9">
        <f>'Consolidtaed Data'!$L4782-'Consolidtaed Data'!$K4782</f>
        <v>1748</v>
      </c>
      <c r="N3172" s="9" t="str">
        <f>VLOOKUP('Consolidtaed Data'!$C4782,[1]Locations!$A:$O,2,0)</f>
        <v>Salinas</v>
      </c>
      <c r="O3172" s="9" t="str">
        <f>VLOOKUP('Consolidtaed Data'!$D4782,'[1]Sales People'!$A:$B,2,0)</f>
        <v>John Reyes</v>
      </c>
      <c r="P3172" s="9" t="str">
        <f>VLOOKUP('Consolidtaed Data'!$E4782,[1]Customers!$A:$B,2,0)</f>
        <v>Samuel Jenkins</v>
      </c>
      <c r="Q3172" s="11">
        <f>WEEKDAY('Consolidtaed Data'!$F4782)</f>
        <v>4</v>
      </c>
      <c r="R3172" s="9">
        <f>MONTH('Consolidtaed Data'!$F4782)</f>
        <v>12</v>
      </c>
      <c r="S3172" s="9" t="str">
        <f>TEXT(Table3[[#This Row],[Purchase Date]],"MMMM")</f>
        <v>August</v>
      </c>
      <c r="T3172" s="9">
        <f>YEAR('Consolidtaed Data'!$F4782)</f>
        <v>2020</v>
      </c>
    </row>
    <row r="3173" spans="1:20" x14ac:dyDescent="0.3">
      <c r="A3173" s="9" t="s">
        <v>4191</v>
      </c>
      <c r="B3173" s="9" t="s">
        <v>219</v>
      </c>
      <c r="C3173" s="9" t="s">
        <v>8</v>
      </c>
      <c r="D3173" s="9" t="s">
        <v>329</v>
      </c>
      <c r="E3173" s="9" t="s">
        <v>498</v>
      </c>
      <c r="F3173" s="10">
        <v>44065</v>
      </c>
      <c r="G3173" s="10" t="str">
        <f>VLOOKUP(Table3[[#This Row],[Product ID]],[1]Products!$A:$G,2,0)</f>
        <v>Product 35</v>
      </c>
      <c r="H3173" s="22">
        <v>3</v>
      </c>
      <c r="I3173" s="9">
        <f>VLOOKUP('Consolidtaed Data'!$B5147,[1]Products!$A:$G,4,0)</f>
        <v>1809</v>
      </c>
      <c r="J3173" s="9">
        <f>VLOOKUP('Consolidtaed Data'!$B5147,[1]Products!$A:$G,3,0)</f>
        <v>1067</v>
      </c>
      <c r="K3173" s="9">
        <f>'Consolidtaed Data'!$J5147*'Consolidtaed Data'!$H5147</f>
        <v>424</v>
      </c>
      <c r="L3173" s="9">
        <f>'Consolidtaed Data'!$I5147*'Consolidtaed Data'!$H5147</f>
        <v>530</v>
      </c>
      <c r="M3173" s="9">
        <f>'Consolidtaed Data'!$L5147-'Consolidtaed Data'!$K5147</f>
        <v>1024</v>
      </c>
      <c r="N3173" s="9" t="str">
        <f>VLOOKUP('Consolidtaed Data'!$C5147,[1]Locations!$A:$O,2,0)</f>
        <v>Los Angeles</v>
      </c>
      <c r="O3173" s="9" t="str">
        <f>VLOOKUP('Consolidtaed Data'!$D5147,'[1]Sales People'!$A:$B,2,0)</f>
        <v>Fred Robertson</v>
      </c>
      <c r="P3173" s="9" t="str">
        <f>VLOOKUP('Consolidtaed Data'!$E5147,[1]Customers!$A:$B,2,0)</f>
        <v>Bruce Oliver</v>
      </c>
      <c r="Q3173" s="11">
        <f>WEEKDAY('Consolidtaed Data'!$F5147)</f>
        <v>5</v>
      </c>
      <c r="R3173" s="9">
        <f>MONTH('Consolidtaed Data'!$F5147)</f>
        <v>1</v>
      </c>
      <c r="S3173" s="9" t="str">
        <f>TEXT(Table3[[#This Row],[Purchase Date]],"MMMM")</f>
        <v>August</v>
      </c>
      <c r="T3173" s="9">
        <f>YEAR('Consolidtaed Data'!$F5147)</f>
        <v>2021</v>
      </c>
    </row>
    <row r="3174" spans="1:20" x14ac:dyDescent="0.3">
      <c r="A3174" s="9" t="s">
        <v>4192</v>
      </c>
      <c r="B3174" s="9" t="s">
        <v>49</v>
      </c>
      <c r="C3174" s="9" t="s">
        <v>21</v>
      </c>
      <c r="D3174" s="9" t="s">
        <v>68</v>
      </c>
      <c r="E3174" s="9" t="s">
        <v>1337</v>
      </c>
      <c r="F3174" s="10">
        <v>44065</v>
      </c>
      <c r="G3174" s="10" t="str">
        <f>VLOOKUP(Table3[[#This Row],[Product ID]],[1]Products!$A:$G,2,0)</f>
        <v>Product 30</v>
      </c>
      <c r="H3174" s="22">
        <v>3</v>
      </c>
      <c r="I3174" s="9">
        <f>VLOOKUP('Consolidtaed Data'!$B5225,[1]Products!$A:$G,4,0)</f>
        <v>771</v>
      </c>
      <c r="J3174" s="9">
        <f>VLOOKUP('Consolidtaed Data'!$B5225,[1]Products!$A:$G,3,0)</f>
        <v>648</v>
      </c>
      <c r="K3174" s="9">
        <f>'Consolidtaed Data'!$J5225*'Consolidtaed Data'!$H5225</f>
        <v>1788</v>
      </c>
      <c r="L3174" s="9">
        <f>'Consolidtaed Data'!$I5225*'Consolidtaed Data'!$H5225</f>
        <v>2353</v>
      </c>
      <c r="M3174" s="9">
        <f>'Consolidtaed Data'!$L5225-'Consolidtaed Data'!$K5225</f>
        <v>1598</v>
      </c>
      <c r="N3174" s="9" t="str">
        <f>VLOOKUP('Consolidtaed Data'!$C5225,[1]Locations!$A:$O,2,0)</f>
        <v>Garden Grove</v>
      </c>
      <c r="O3174" s="9" t="str">
        <f>VLOOKUP('Consolidtaed Data'!$D5225,'[1]Sales People'!$A:$B,2,0)</f>
        <v>Clarence Fox</v>
      </c>
      <c r="P3174" s="9" t="str">
        <f>VLOOKUP('Consolidtaed Data'!$E5225,[1]Customers!$A:$B,2,0)</f>
        <v>Fred Perez</v>
      </c>
      <c r="Q3174" s="11">
        <f>WEEKDAY('Consolidtaed Data'!$F5225)</f>
        <v>3</v>
      </c>
      <c r="R3174" s="9">
        <f>MONTH('Consolidtaed Data'!$F5225)</f>
        <v>1</v>
      </c>
      <c r="S3174" s="9" t="str">
        <f>TEXT(Table3[[#This Row],[Purchase Date]],"MMMM")</f>
        <v>August</v>
      </c>
      <c r="T3174" s="9">
        <f>YEAR('Consolidtaed Data'!$F5225)</f>
        <v>2021</v>
      </c>
    </row>
    <row r="3175" spans="1:20" x14ac:dyDescent="0.3">
      <c r="A3175" s="9" t="s">
        <v>4193</v>
      </c>
      <c r="B3175" s="9" t="s">
        <v>156</v>
      </c>
      <c r="C3175" s="9" t="s">
        <v>16</v>
      </c>
      <c r="D3175" s="9" t="s">
        <v>9</v>
      </c>
      <c r="E3175" s="9" t="s">
        <v>120</v>
      </c>
      <c r="F3175" s="10">
        <v>44065</v>
      </c>
      <c r="G3175" s="10" t="str">
        <f>VLOOKUP(Table3[[#This Row],[Product ID]],[1]Products!$A:$G,2,0)</f>
        <v>Product 21</v>
      </c>
      <c r="H3175" s="22">
        <v>1</v>
      </c>
      <c r="I3175" s="9">
        <f>VLOOKUP('Consolidtaed Data'!$B5301,[1]Products!$A:$G,4,0)</f>
        <v>1743</v>
      </c>
      <c r="J3175" s="9">
        <f>VLOOKUP('Consolidtaed Data'!$B5301,[1]Products!$A:$G,3,0)</f>
        <v>872</v>
      </c>
      <c r="K3175" s="9">
        <f>'Consolidtaed Data'!$J5301*'Consolidtaed Data'!$H5301</f>
        <v>2108</v>
      </c>
      <c r="L3175" s="9">
        <f>'Consolidtaed Data'!$I5301*'Consolidtaed Data'!$H5301</f>
        <v>2810</v>
      </c>
      <c r="M3175" s="9">
        <f>'Consolidtaed Data'!$L5301-'Consolidtaed Data'!$K5301</f>
        <v>766</v>
      </c>
      <c r="N3175" s="9" t="str">
        <f>VLOOKUP('Consolidtaed Data'!$C5301,[1]Locations!$A:$O,2,0)</f>
        <v>Santa Rosa</v>
      </c>
      <c r="O3175" s="9" t="str">
        <f>VLOOKUP('Consolidtaed Data'!$D5301,'[1]Sales People'!$A:$B,2,0)</f>
        <v>Henry Nelson</v>
      </c>
      <c r="P3175" s="9" t="str">
        <f>VLOOKUP('Consolidtaed Data'!$E5301,[1]Customers!$A:$B,2,0)</f>
        <v>Jose Barnes</v>
      </c>
      <c r="Q3175" s="11">
        <f>WEEKDAY('Consolidtaed Data'!$F5301)</f>
        <v>3</v>
      </c>
      <c r="R3175" s="9">
        <f>MONTH('Consolidtaed Data'!$F5301)</f>
        <v>1</v>
      </c>
      <c r="S3175" s="9" t="str">
        <f>TEXT(Table3[[#This Row],[Purchase Date]],"MMMM")</f>
        <v>August</v>
      </c>
      <c r="T3175" s="9">
        <f>YEAR('Consolidtaed Data'!$F5301)</f>
        <v>2021</v>
      </c>
    </row>
    <row r="3176" spans="1:20" x14ac:dyDescent="0.3">
      <c r="A3176" s="9" t="s">
        <v>4194</v>
      </c>
      <c r="B3176" s="9" t="s">
        <v>129</v>
      </c>
      <c r="C3176" s="9" t="s">
        <v>462</v>
      </c>
      <c r="D3176" s="9" t="s">
        <v>80</v>
      </c>
      <c r="E3176" s="9" t="s">
        <v>232</v>
      </c>
      <c r="F3176" s="10">
        <v>44065</v>
      </c>
      <c r="G3176" s="10" t="str">
        <f>VLOOKUP(Table3[[#This Row],[Product ID]],[1]Products!$A:$G,2,0)</f>
        <v>Product 47</v>
      </c>
      <c r="H3176" s="22">
        <v>1</v>
      </c>
      <c r="I3176" s="9">
        <f>VLOOKUP('Consolidtaed Data'!$B5426,[1]Products!$A:$G,4,0)</f>
        <v>356</v>
      </c>
      <c r="J3176" s="9">
        <f>VLOOKUP('Consolidtaed Data'!$B5426,[1]Products!$A:$G,3,0)</f>
        <v>292</v>
      </c>
      <c r="K3176" s="9">
        <f>'Consolidtaed Data'!$J5426*'Consolidtaed Data'!$H5426</f>
        <v>4419</v>
      </c>
      <c r="L3176" s="9">
        <f>'Consolidtaed Data'!$I5426*'Consolidtaed Data'!$H5426</f>
        <v>7491</v>
      </c>
      <c r="M3176" s="9">
        <f>'Consolidtaed Data'!$L5426-'Consolidtaed Data'!$K5426</f>
        <v>754</v>
      </c>
      <c r="N3176" s="9" t="str">
        <f>VLOOKUP('Consolidtaed Data'!$C5426,[1]Locations!$A:$O,2,0)</f>
        <v>Simi Valley</v>
      </c>
      <c r="O3176" s="9" t="str">
        <f>VLOOKUP('Consolidtaed Data'!$D5426,'[1]Sales People'!$A:$B,2,0)</f>
        <v>Ronald Reed</v>
      </c>
      <c r="P3176" s="9" t="str">
        <f>VLOOKUP('Consolidtaed Data'!$E5426,[1]Customers!$A:$B,2,0)</f>
        <v>Craig Mills</v>
      </c>
      <c r="Q3176" s="11">
        <f>WEEKDAY('Consolidtaed Data'!$F5426)</f>
        <v>6</v>
      </c>
      <c r="R3176" s="9">
        <f>MONTH('Consolidtaed Data'!$F5426)</f>
        <v>2</v>
      </c>
      <c r="S3176" s="9" t="str">
        <f>TEXT(Table3[[#This Row],[Purchase Date]],"MMMM")</f>
        <v>August</v>
      </c>
      <c r="T3176" s="9">
        <f>YEAR('Consolidtaed Data'!$F5426)</f>
        <v>2021</v>
      </c>
    </row>
    <row r="3177" spans="1:20" x14ac:dyDescent="0.3">
      <c r="A3177" s="9" t="s">
        <v>4195</v>
      </c>
      <c r="B3177" s="9" t="s">
        <v>164</v>
      </c>
      <c r="C3177" s="9" t="s">
        <v>420</v>
      </c>
      <c r="D3177" s="9" t="s">
        <v>64</v>
      </c>
      <c r="E3177" s="9" t="s">
        <v>989</v>
      </c>
      <c r="F3177" s="10">
        <v>44065</v>
      </c>
      <c r="G3177" s="10" t="str">
        <f>VLOOKUP(Table3[[#This Row],[Product ID]],[1]Products!$A:$G,2,0)</f>
        <v>Product 69</v>
      </c>
      <c r="H3177" s="22">
        <v>1</v>
      </c>
      <c r="I3177" s="9">
        <f>VLOOKUP('Consolidtaed Data'!$B5690,[1]Products!$A:$G,4,0)</f>
        <v>826</v>
      </c>
      <c r="J3177" s="9">
        <f>VLOOKUP('Consolidtaed Data'!$B5690,[1]Products!$A:$G,3,0)</f>
        <v>562</v>
      </c>
      <c r="K3177" s="9">
        <f>'Consolidtaed Data'!$J5690*'Consolidtaed Data'!$H5690</f>
        <v>1275</v>
      </c>
      <c r="L3177" s="9">
        <f>'Consolidtaed Data'!$I5690*'Consolidtaed Data'!$H5690</f>
        <v>1635</v>
      </c>
      <c r="M3177" s="9">
        <f>'Consolidtaed Data'!$L5690-'Consolidtaed Data'!$K5690</f>
        <v>96</v>
      </c>
      <c r="N3177" s="9" t="str">
        <f>VLOOKUP('Consolidtaed Data'!$C5690,[1]Locations!$A:$O,2,0)</f>
        <v>Oceanside</v>
      </c>
      <c r="O3177" s="9" t="str">
        <f>VLOOKUP('Consolidtaed Data'!$D5690,'[1]Sales People'!$A:$B,2,0)</f>
        <v>Joe Sims</v>
      </c>
      <c r="P3177" s="9" t="str">
        <f>VLOOKUP('Consolidtaed Data'!$E5690,[1]Customers!$A:$B,2,0)</f>
        <v>Kenneth Marshall</v>
      </c>
      <c r="Q3177" s="11">
        <f>WEEKDAY('Consolidtaed Data'!$F5690)</f>
        <v>4</v>
      </c>
      <c r="R3177" s="9">
        <f>MONTH('Consolidtaed Data'!$F5690)</f>
        <v>2</v>
      </c>
      <c r="S3177" s="9" t="str">
        <f>TEXT(Table3[[#This Row],[Purchase Date]],"MMMM")</f>
        <v>August</v>
      </c>
      <c r="T3177" s="9">
        <f>YEAR('Consolidtaed Data'!$F5690)</f>
        <v>2021</v>
      </c>
    </row>
    <row r="3178" spans="1:20" x14ac:dyDescent="0.3">
      <c r="A3178" s="9" t="s">
        <v>4196</v>
      </c>
      <c r="B3178" s="9" t="s">
        <v>248</v>
      </c>
      <c r="C3178" s="9" t="s">
        <v>439</v>
      </c>
      <c r="D3178" s="9" t="s">
        <v>73</v>
      </c>
      <c r="E3178" s="9" t="s">
        <v>845</v>
      </c>
      <c r="F3178" s="10">
        <v>44065</v>
      </c>
      <c r="G3178" s="10" t="str">
        <f>VLOOKUP(Table3[[#This Row],[Product ID]],[1]Products!$A:$G,2,0)</f>
        <v>Product 97</v>
      </c>
      <c r="H3178" s="22">
        <v>1</v>
      </c>
      <c r="I3178" s="9">
        <f>VLOOKUP('Consolidtaed Data'!$B5942,[1]Products!$A:$G,4,0)</f>
        <v>1119</v>
      </c>
      <c r="J3178" s="9">
        <f>VLOOKUP('Consolidtaed Data'!$B5942,[1]Products!$A:$G,3,0)</f>
        <v>683</v>
      </c>
      <c r="K3178" s="9">
        <f>'Consolidtaed Data'!$J5942*'Consolidtaed Data'!$H5942</f>
        <v>1068</v>
      </c>
      <c r="L3178" s="9">
        <f>'Consolidtaed Data'!$I5942*'Consolidtaed Data'!$H5942</f>
        <v>1694</v>
      </c>
      <c r="M3178" s="9">
        <f>'Consolidtaed Data'!$L5942-'Consolidtaed Data'!$K5942</f>
        <v>123</v>
      </c>
      <c r="N3178" s="9" t="str">
        <f>VLOOKUP('Consolidtaed Data'!$C5942,[1]Locations!$A:$O,2,0)</f>
        <v>Palmdale</v>
      </c>
      <c r="O3178" s="9" t="str">
        <f>VLOOKUP('Consolidtaed Data'!$D5942,'[1]Sales People'!$A:$B,2,0)</f>
        <v>Ernest Wheeler</v>
      </c>
      <c r="P3178" s="9" t="str">
        <f>VLOOKUP('Consolidtaed Data'!$E5942,[1]Customers!$A:$B,2,0)</f>
        <v>Samuel Stewart</v>
      </c>
      <c r="Q3178" s="11">
        <f>WEEKDAY('Consolidtaed Data'!$F5942)</f>
        <v>7</v>
      </c>
      <c r="R3178" s="9">
        <f>MONTH('Consolidtaed Data'!$F5942)</f>
        <v>3</v>
      </c>
      <c r="S3178" s="9" t="str">
        <f>TEXT(Table3[[#This Row],[Purchase Date]],"MMMM")</f>
        <v>August</v>
      </c>
      <c r="T3178" s="9">
        <f>YEAR('Consolidtaed Data'!$F5942)</f>
        <v>2021</v>
      </c>
    </row>
    <row r="3179" spans="1:20" x14ac:dyDescent="0.3">
      <c r="A3179" s="9" t="s">
        <v>4197</v>
      </c>
      <c r="B3179" s="9" t="s">
        <v>266</v>
      </c>
      <c r="C3179" s="9" t="s">
        <v>82</v>
      </c>
      <c r="D3179" s="9" t="s">
        <v>329</v>
      </c>
      <c r="E3179" s="9" t="s">
        <v>641</v>
      </c>
      <c r="F3179" s="10">
        <v>44065</v>
      </c>
      <c r="G3179" s="10" t="str">
        <f>VLOOKUP(Table3[[#This Row],[Product ID]],[1]Products!$A:$G,2,0)</f>
        <v>Product 92</v>
      </c>
      <c r="H3179" s="22">
        <v>4</v>
      </c>
      <c r="I3179" s="9">
        <f>VLOOKUP('Consolidtaed Data'!$B5985,[1]Products!$A:$G,4,0)</f>
        <v>368</v>
      </c>
      <c r="J3179" s="9">
        <f>VLOOKUP('Consolidtaed Data'!$B5985,[1]Products!$A:$G,3,0)</f>
        <v>294</v>
      </c>
      <c r="K3179" s="9">
        <f>'Consolidtaed Data'!$J5985*'Consolidtaed Data'!$H5985</f>
        <v>255</v>
      </c>
      <c r="L3179" s="9">
        <f>'Consolidtaed Data'!$I5985*'Consolidtaed Data'!$H5985</f>
        <v>392</v>
      </c>
      <c r="M3179" s="9">
        <f>'Consolidtaed Data'!$L5985-'Consolidtaed Data'!$K5985</f>
        <v>1178</v>
      </c>
      <c r="N3179" s="9" t="str">
        <f>VLOOKUP('Consolidtaed Data'!$C5985,[1]Locations!$A:$O,2,0)</f>
        <v>Santa Ana</v>
      </c>
      <c r="O3179" s="9" t="str">
        <f>VLOOKUP('Consolidtaed Data'!$D5985,'[1]Sales People'!$A:$B,2,0)</f>
        <v>Kevin Butler</v>
      </c>
      <c r="P3179" s="9" t="str">
        <f>VLOOKUP('Consolidtaed Data'!$E5985,[1]Customers!$A:$B,2,0)</f>
        <v>Daniel Nguyen</v>
      </c>
      <c r="Q3179" s="11">
        <f>WEEKDAY('Consolidtaed Data'!$F5985)</f>
        <v>5</v>
      </c>
      <c r="R3179" s="9">
        <f>MONTH('Consolidtaed Data'!$F5985)</f>
        <v>4</v>
      </c>
      <c r="S3179" s="9" t="str">
        <f>TEXT(Table3[[#This Row],[Purchase Date]],"MMMM")</f>
        <v>August</v>
      </c>
      <c r="T3179" s="9">
        <f>YEAR('Consolidtaed Data'!$F5985)</f>
        <v>2021</v>
      </c>
    </row>
    <row r="3180" spans="1:20" x14ac:dyDescent="0.3">
      <c r="A3180" s="9" t="s">
        <v>4198</v>
      </c>
      <c r="B3180" s="9" t="s">
        <v>29</v>
      </c>
      <c r="C3180" s="9" t="s">
        <v>55</v>
      </c>
      <c r="D3180" s="9" t="s">
        <v>161</v>
      </c>
      <c r="E3180" s="9" t="s">
        <v>1428</v>
      </c>
      <c r="F3180" s="10">
        <v>44065</v>
      </c>
      <c r="G3180" s="10" t="str">
        <f>VLOOKUP(Table3[[#This Row],[Product ID]],[1]Products!$A:$G,2,0)</f>
        <v>Product 37</v>
      </c>
      <c r="H3180" s="22">
        <v>2</v>
      </c>
      <c r="I3180" s="9">
        <f>VLOOKUP('Consolidtaed Data'!$B6441,[1]Products!$A:$G,4,0)</f>
        <v>400</v>
      </c>
      <c r="J3180" s="9">
        <f>VLOOKUP('Consolidtaed Data'!$B6441,[1]Products!$A:$G,3,0)</f>
        <v>208</v>
      </c>
      <c r="K3180" s="9">
        <f>'Consolidtaed Data'!$J6441*'Consolidtaed Data'!$H6441</f>
        <v>1363</v>
      </c>
      <c r="L3180" s="9">
        <f>'Consolidtaed Data'!$I6441*'Consolidtaed Data'!$H6441</f>
        <v>1725</v>
      </c>
      <c r="M3180" s="9">
        <f>'Consolidtaed Data'!$L6441-'Consolidtaed Data'!$K6441</f>
        <v>944</v>
      </c>
      <c r="N3180" s="9" t="str">
        <f>VLOOKUP('Consolidtaed Data'!$C6441,[1]Locations!$A:$O,2,0)</f>
        <v>San Mateo</v>
      </c>
      <c r="O3180" s="9" t="str">
        <f>VLOOKUP('Consolidtaed Data'!$D6441,'[1]Sales People'!$A:$B,2,0)</f>
        <v>Arthur Mccoy</v>
      </c>
      <c r="P3180" s="9" t="str">
        <f>VLOOKUP('Consolidtaed Data'!$E6441,[1]Customers!$A:$B,2,0)</f>
        <v>Brian Rice</v>
      </c>
      <c r="Q3180" s="11">
        <f>WEEKDAY('Consolidtaed Data'!$F6441)</f>
        <v>3</v>
      </c>
      <c r="R3180" s="9">
        <f>MONTH('Consolidtaed Data'!$F6441)</f>
        <v>5</v>
      </c>
      <c r="S3180" s="9" t="str">
        <f>TEXT(Table3[[#This Row],[Purchase Date]],"MMMM")</f>
        <v>August</v>
      </c>
      <c r="T3180" s="9">
        <f>YEAR('Consolidtaed Data'!$F6441)</f>
        <v>2021</v>
      </c>
    </row>
    <row r="3181" spans="1:20" x14ac:dyDescent="0.3">
      <c r="A3181" s="9" t="s">
        <v>4199</v>
      </c>
      <c r="B3181" s="9" t="s">
        <v>219</v>
      </c>
      <c r="C3181" s="9" t="s">
        <v>405</v>
      </c>
      <c r="D3181" s="9" t="s">
        <v>105</v>
      </c>
      <c r="E3181" s="9" t="s">
        <v>452</v>
      </c>
      <c r="F3181" s="10">
        <v>44065</v>
      </c>
      <c r="G3181" s="10" t="str">
        <f>VLOOKUP(Table3[[#This Row],[Product ID]],[1]Products!$A:$G,2,0)</f>
        <v>Product 35</v>
      </c>
      <c r="H3181" s="22">
        <v>3</v>
      </c>
      <c r="I3181" s="9">
        <f>VLOOKUP('Consolidtaed Data'!$B6759,[1]Products!$A:$G,4,0)</f>
        <v>1639</v>
      </c>
      <c r="J3181" s="9">
        <f>VLOOKUP('Consolidtaed Data'!$B6759,[1]Products!$A:$G,3,0)</f>
        <v>1295</v>
      </c>
      <c r="K3181" s="9">
        <f>'Consolidtaed Data'!$J6759*'Consolidtaed Data'!$H6759</f>
        <v>1168</v>
      </c>
      <c r="L3181" s="9">
        <f>'Consolidtaed Data'!$I6759*'Consolidtaed Data'!$H6759</f>
        <v>1826</v>
      </c>
      <c r="M3181" s="9">
        <f>'Consolidtaed Data'!$L6759-'Consolidtaed Data'!$K6759</f>
        <v>48</v>
      </c>
      <c r="N3181" s="9" t="str">
        <f>VLOOKUP('Consolidtaed Data'!$C6759,[1]Locations!$A:$O,2,0)</f>
        <v>Jurupa Valley</v>
      </c>
      <c r="O3181" s="9" t="str">
        <f>VLOOKUP('Consolidtaed Data'!$D6759,'[1]Sales People'!$A:$B,2,0)</f>
        <v>Carl Hall</v>
      </c>
      <c r="P3181" s="9" t="str">
        <f>VLOOKUP('Consolidtaed Data'!$E6759,[1]Customers!$A:$B,2,0)</f>
        <v>George Adams</v>
      </c>
      <c r="Q3181" s="11">
        <f>WEEKDAY('Consolidtaed Data'!$F6759)</f>
        <v>1</v>
      </c>
      <c r="R3181" s="9">
        <f>MONTH('Consolidtaed Data'!$F6759)</f>
        <v>5</v>
      </c>
      <c r="S3181" s="9" t="str">
        <f>TEXT(Table3[[#This Row],[Purchase Date]],"MMMM")</f>
        <v>August</v>
      </c>
      <c r="T3181" s="9">
        <f>YEAR('Consolidtaed Data'!$F6759)</f>
        <v>2021</v>
      </c>
    </row>
    <row r="3182" spans="1:20" x14ac:dyDescent="0.3">
      <c r="A3182" s="9" t="s">
        <v>4200</v>
      </c>
      <c r="B3182" s="9" t="s">
        <v>336</v>
      </c>
      <c r="C3182" s="9" t="s">
        <v>90</v>
      </c>
      <c r="D3182" s="9" t="s">
        <v>87</v>
      </c>
      <c r="E3182" s="9" t="s">
        <v>1205</v>
      </c>
      <c r="F3182" s="10">
        <v>44065</v>
      </c>
      <c r="G3182" s="10" t="str">
        <f>VLOOKUP(Table3[[#This Row],[Product ID]],[1]Products!$A:$G,2,0)</f>
        <v>Product 78</v>
      </c>
      <c r="H3182" s="22">
        <v>1</v>
      </c>
      <c r="I3182" s="9">
        <f>VLOOKUP('Consolidtaed Data'!$B7474,[1]Products!$A:$G,4,0)</f>
        <v>2294</v>
      </c>
      <c r="J3182" s="9">
        <f>VLOOKUP('Consolidtaed Data'!$B7474,[1]Products!$A:$G,3,0)</f>
        <v>1399</v>
      </c>
      <c r="K3182" s="9">
        <f>'Consolidtaed Data'!$J7474*'Consolidtaed Data'!$H7474</f>
        <v>1485</v>
      </c>
      <c r="L3182" s="9">
        <f>'Consolidtaed Data'!$I7474*'Consolidtaed Data'!$H7474</f>
        <v>2091</v>
      </c>
      <c r="M3182" s="9">
        <f>'Consolidtaed Data'!$L7474-'Consolidtaed Data'!$K7474</f>
        <v>509</v>
      </c>
      <c r="N3182" s="9" t="str">
        <f>VLOOKUP('Consolidtaed Data'!$C7474,[1]Locations!$A:$O,2,0)</f>
        <v>Pasadena</v>
      </c>
      <c r="O3182" s="9" t="str">
        <f>VLOOKUP('Consolidtaed Data'!$D7474,'[1]Sales People'!$A:$B,2,0)</f>
        <v>Kenneth Bradley</v>
      </c>
      <c r="P3182" s="9" t="str">
        <f>VLOOKUP('Consolidtaed Data'!$E7474,[1]Customers!$A:$B,2,0)</f>
        <v>Joshua Hunt</v>
      </c>
      <c r="Q3182" s="11">
        <f>WEEKDAY('Consolidtaed Data'!$F7474)</f>
        <v>4</v>
      </c>
      <c r="R3182" s="9">
        <f>MONTH('Consolidtaed Data'!$F7474)</f>
        <v>7</v>
      </c>
      <c r="S3182" s="9" t="str">
        <f>TEXT(Table3[[#This Row],[Purchase Date]],"MMMM")</f>
        <v>August</v>
      </c>
      <c r="T3182" s="9">
        <f>YEAR('Consolidtaed Data'!$F7474)</f>
        <v>2021</v>
      </c>
    </row>
    <row r="3183" spans="1:20" x14ac:dyDescent="0.3">
      <c r="A3183" s="9" t="s">
        <v>4201</v>
      </c>
      <c r="B3183" s="9" t="s">
        <v>301</v>
      </c>
      <c r="C3183" s="9" t="s">
        <v>319</v>
      </c>
      <c r="D3183" s="9" t="s">
        <v>13</v>
      </c>
      <c r="E3183" s="9" t="s">
        <v>18</v>
      </c>
      <c r="F3183" s="10">
        <v>44065</v>
      </c>
      <c r="G3183" s="10" t="str">
        <f>VLOOKUP(Table3[[#This Row],[Product ID]],[1]Products!$A:$G,2,0)</f>
        <v>Product 57</v>
      </c>
      <c r="H3183" s="22">
        <v>2</v>
      </c>
      <c r="I3183" s="9">
        <f>VLOOKUP('Consolidtaed Data'!$B7557,[1]Products!$A:$G,4,0)</f>
        <v>771</v>
      </c>
      <c r="J3183" s="9">
        <f>VLOOKUP('Consolidtaed Data'!$B7557,[1]Products!$A:$G,3,0)</f>
        <v>648</v>
      </c>
      <c r="K3183" s="9">
        <f>'Consolidtaed Data'!$J7557*'Consolidtaed Data'!$H7557</f>
        <v>1072</v>
      </c>
      <c r="L3183" s="9">
        <f>'Consolidtaed Data'!$I7557*'Consolidtaed Data'!$H7557</f>
        <v>1600</v>
      </c>
      <c r="M3183" s="9">
        <f>'Consolidtaed Data'!$L7557-'Consolidtaed Data'!$K7557</f>
        <v>49</v>
      </c>
      <c r="N3183" s="9" t="str">
        <f>VLOOKUP('Consolidtaed Data'!$C7557,[1]Locations!$A:$O,2,0)</f>
        <v>Roseville</v>
      </c>
      <c r="O3183" s="9" t="str">
        <f>VLOOKUP('Consolidtaed Data'!$D7557,'[1]Sales People'!$A:$B,2,0)</f>
        <v>Jeremy Mendoza</v>
      </c>
      <c r="P3183" s="9" t="str">
        <f>VLOOKUP('Consolidtaed Data'!$E7557,[1]Customers!$A:$B,2,0)</f>
        <v>Thomas James</v>
      </c>
      <c r="Q3183" s="11">
        <f>WEEKDAY('Consolidtaed Data'!$F7557)</f>
        <v>4</v>
      </c>
      <c r="R3183" s="9">
        <f>MONTH('Consolidtaed Data'!$F7557)</f>
        <v>7</v>
      </c>
      <c r="S3183" s="9" t="str">
        <f>TEXT(Table3[[#This Row],[Purchase Date]],"MMMM")</f>
        <v>August</v>
      </c>
      <c r="T3183" s="9">
        <f>YEAR('Consolidtaed Data'!$F7557)</f>
        <v>2021</v>
      </c>
    </row>
    <row r="3184" spans="1:20" x14ac:dyDescent="0.3">
      <c r="A3184" s="9" t="s">
        <v>4202</v>
      </c>
      <c r="B3184" s="9" t="s">
        <v>443</v>
      </c>
      <c r="C3184" s="9" t="s">
        <v>472</v>
      </c>
      <c r="D3184" s="9" t="s">
        <v>143</v>
      </c>
      <c r="E3184" s="9" t="s">
        <v>446</v>
      </c>
      <c r="F3184" s="10">
        <v>44065</v>
      </c>
      <c r="G3184" s="10" t="str">
        <f>VLOOKUP(Table3[[#This Row],[Product ID]],[1]Products!$A:$G,2,0)</f>
        <v>Product 61</v>
      </c>
      <c r="H3184" s="22">
        <v>1</v>
      </c>
      <c r="I3184" s="9">
        <f>VLOOKUP('Consolidtaed Data'!$B7709,[1]Products!$A:$G,4,0)</f>
        <v>1353</v>
      </c>
      <c r="J3184" s="9">
        <f>VLOOKUP('Consolidtaed Data'!$B7709,[1]Products!$A:$G,3,0)</f>
        <v>947</v>
      </c>
      <c r="K3184" s="9">
        <f>'Consolidtaed Data'!$J7709*'Consolidtaed Data'!$H7709</f>
        <v>208</v>
      </c>
      <c r="L3184" s="9">
        <f>'Consolidtaed Data'!$I7709*'Consolidtaed Data'!$H7709</f>
        <v>400</v>
      </c>
      <c r="M3184" s="9">
        <f>'Consolidtaed Data'!$L7709-'Consolidtaed Data'!$K7709</f>
        <v>275</v>
      </c>
      <c r="N3184" s="9" t="str">
        <f>VLOOKUP('Consolidtaed Data'!$C7709,[1]Locations!$A:$O,2,0)</f>
        <v>Santa Clarita</v>
      </c>
      <c r="O3184" s="9" t="str">
        <f>VLOOKUP('Consolidtaed Data'!$D7709,'[1]Sales People'!$A:$B,2,0)</f>
        <v>Charles Harper</v>
      </c>
      <c r="P3184" s="9" t="str">
        <f>VLOOKUP('Consolidtaed Data'!$E7709,[1]Customers!$A:$B,2,0)</f>
        <v>Daniel Carroll</v>
      </c>
      <c r="Q3184" s="11">
        <f>WEEKDAY('Consolidtaed Data'!$F7709)</f>
        <v>1</v>
      </c>
      <c r="R3184" s="9">
        <f>MONTH('Consolidtaed Data'!$F7709)</f>
        <v>8</v>
      </c>
      <c r="S3184" s="9" t="str">
        <f>TEXT(Table3[[#This Row],[Purchase Date]],"MMMM")</f>
        <v>August</v>
      </c>
      <c r="T3184" s="9">
        <f>YEAR('Consolidtaed Data'!$F7709)</f>
        <v>2021</v>
      </c>
    </row>
    <row r="3185" spans="1:20" x14ac:dyDescent="0.3">
      <c r="A3185" s="9" t="s">
        <v>4204</v>
      </c>
      <c r="B3185" s="9" t="s">
        <v>610</v>
      </c>
      <c r="C3185" s="9" t="s">
        <v>352</v>
      </c>
      <c r="D3185" s="9" t="s">
        <v>281</v>
      </c>
      <c r="E3185" s="9" t="s">
        <v>944</v>
      </c>
      <c r="F3185" s="10">
        <v>44065</v>
      </c>
      <c r="G3185" s="10" t="str">
        <f>VLOOKUP(Table3[[#This Row],[Product ID]],[1]Products!$A:$G,2,0)</f>
        <v>Product 12</v>
      </c>
      <c r="H3185" s="22">
        <v>3</v>
      </c>
      <c r="I3185" s="9">
        <f>VLOOKUP('Consolidtaed Data'!$B7997,[1]Products!$A:$G,4,0)</f>
        <v>596</v>
      </c>
      <c r="J3185" s="9">
        <f>VLOOKUP('Consolidtaed Data'!$B7997,[1]Products!$A:$G,3,0)</f>
        <v>358</v>
      </c>
      <c r="K3185" s="9">
        <f>'Consolidtaed Data'!$J7997*'Consolidtaed Data'!$H7997</f>
        <v>4089</v>
      </c>
      <c r="L3185" s="9">
        <f>'Consolidtaed Data'!$I7997*'Consolidtaed Data'!$H7997</f>
        <v>5175</v>
      </c>
      <c r="M3185" s="9">
        <f>'Consolidtaed Data'!$L7997-'Consolidtaed Data'!$K7997</f>
        <v>238</v>
      </c>
      <c r="N3185" s="9" t="str">
        <f>VLOOKUP('Consolidtaed Data'!$C7997,[1]Locations!$A:$O,2,0)</f>
        <v>Berkeley</v>
      </c>
      <c r="O3185" s="9" t="str">
        <f>VLOOKUP('Consolidtaed Data'!$D7997,'[1]Sales People'!$A:$B,2,0)</f>
        <v>Martin Perry</v>
      </c>
      <c r="P3185" s="9" t="str">
        <f>VLOOKUP('Consolidtaed Data'!$E7997,[1]Customers!$A:$B,2,0)</f>
        <v>Aaron Tucker</v>
      </c>
      <c r="Q3185" s="11">
        <f>WEEKDAY('Consolidtaed Data'!$F7997)</f>
        <v>4</v>
      </c>
      <c r="R3185" s="9">
        <f>MONTH('Consolidtaed Data'!$F7997)</f>
        <v>9</v>
      </c>
      <c r="S3185" s="9" t="str">
        <f>TEXT(Table3[[#This Row],[Purchase Date]],"MMMM")</f>
        <v>August</v>
      </c>
      <c r="T3185" s="9">
        <f>YEAR('Consolidtaed Data'!$F7997)</f>
        <v>2021</v>
      </c>
    </row>
    <row r="3186" spans="1:20" x14ac:dyDescent="0.3">
      <c r="A3186" s="9" t="s">
        <v>4205</v>
      </c>
      <c r="B3186" s="9" t="s">
        <v>188</v>
      </c>
      <c r="C3186" s="9" t="s">
        <v>39</v>
      </c>
      <c r="D3186" s="9" t="s">
        <v>174</v>
      </c>
      <c r="E3186" s="9" t="s">
        <v>768</v>
      </c>
      <c r="F3186" s="10">
        <v>44065</v>
      </c>
      <c r="G3186" s="10" t="str">
        <f>VLOOKUP(Table3[[#This Row],[Product ID]],[1]Products!$A:$G,2,0)</f>
        <v>Product 63</v>
      </c>
      <c r="H3186" s="22">
        <v>2</v>
      </c>
      <c r="I3186" s="9">
        <f>VLOOKUP('Consolidtaed Data'!$B8043,[1]Products!$A:$G,4,0)</f>
        <v>1889</v>
      </c>
      <c r="J3186" s="9">
        <f>VLOOKUP('Consolidtaed Data'!$B8043,[1]Products!$A:$G,3,0)</f>
        <v>945</v>
      </c>
      <c r="K3186" s="9">
        <f>'Consolidtaed Data'!$J8043*'Consolidtaed Data'!$H8043</f>
        <v>589</v>
      </c>
      <c r="L3186" s="9">
        <f>'Consolidtaed Data'!$I8043*'Consolidtaed Data'!$H8043</f>
        <v>1052</v>
      </c>
      <c r="M3186" s="9">
        <f>'Consolidtaed Data'!$L8043-'Consolidtaed Data'!$K8043</f>
        <v>874</v>
      </c>
      <c r="N3186" s="9" t="str">
        <f>VLOOKUP('Consolidtaed Data'!$C8043,[1]Locations!$A:$O,2,0)</f>
        <v>Daly City</v>
      </c>
      <c r="O3186" s="9" t="str">
        <f>VLOOKUP('Consolidtaed Data'!$D8043,'[1]Sales People'!$A:$B,2,0)</f>
        <v>Howard Gardner</v>
      </c>
      <c r="P3186" s="9" t="str">
        <f>VLOOKUP('Consolidtaed Data'!$E8043,[1]Customers!$A:$B,2,0)</f>
        <v>Gerald Alvarez</v>
      </c>
      <c r="Q3186" s="11">
        <f>WEEKDAY('Consolidtaed Data'!$F8043)</f>
        <v>7</v>
      </c>
      <c r="R3186" s="9">
        <f>MONTH('Consolidtaed Data'!$F8043)</f>
        <v>9</v>
      </c>
      <c r="S3186" s="9" t="str">
        <f>TEXT(Table3[[#This Row],[Purchase Date]],"MMMM")</f>
        <v>August</v>
      </c>
      <c r="T3186" s="9">
        <f>YEAR('Consolidtaed Data'!$F8043)</f>
        <v>2021</v>
      </c>
    </row>
    <row r="3187" spans="1:20" x14ac:dyDescent="0.3">
      <c r="A3187" s="9" t="s">
        <v>4206</v>
      </c>
      <c r="B3187" s="9" t="s">
        <v>151</v>
      </c>
      <c r="C3187" s="9" t="s">
        <v>295</v>
      </c>
      <c r="D3187" s="9" t="s">
        <v>161</v>
      </c>
      <c r="E3187" s="9" t="s">
        <v>651</v>
      </c>
      <c r="F3187" s="10">
        <v>44065</v>
      </c>
      <c r="G3187" s="10" t="str">
        <f>VLOOKUP(Table3[[#This Row],[Product ID]],[1]Products!$A:$G,2,0)</f>
        <v>Product 94</v>
      </c>
      <c r="H3187" s="22">
        <v>3</v>
      </c>
      <c r="I3187" s="9">
        <f>VLOOKUP('Consolidtaed Data'!$B8634,[1]Products!$A:$G,4,0)</f>
        <v>584</v>
      </c>
      <c r="J3187" s="9">
        <f>VLOOKUP('Consolidtaed Data'!$B8634,[1]Products!$A:$G,3,0)</f>
        <v>420</v>
      </c>
      <c r="K3187" s="9">
        <f>'Consolidtaed Data'!$J8634*'Consolidtaed Data'!$H8634</f>
        <v>144</v>
      </c>
      <c r="L3187" s="9">
        <f>'Consolidtaed Data'!$I8634*'Consolidtaed Data'!$H8634</f>
        <v>272</v>
      </c>
      <c r="M3187" s="9">
        <f>'Consolidtaed Data'!$L8634-'Consolidtaed Data'!$K8634</f>
        <v>689</v>
      </c>
      <c r="N3187" s="9" t="str">
        <f>VLOOKUP('Consolidtaed Data'!$C8634,[1]Locations!$A:$O,2,0)</f>
        <v>Long Beach</v>
      </c>
      <c r="O3187" s="9" t="str">
        <f>VLOOKUP('Consolidtaed Data'!$D8634,'[1]Sales People'!$A:$B,2,0)</f>
        <v>Brian Thomas</v>
      </c>
      <c r="P3187" s="9" t="str">
        <f>VLOOKUP('Consolidtaed Data'!$E8634,[1]Customers!$A:$B,2,0)</f>
        <v>Sean Woods</v>
      </c>
      <c r="Q3187" s="11">
        <f>WEEKDAY('Consolidtaed Data'!$F8634)</f>
        <v>2</v>
      </c>
      <c r="R3187" s="9">
        <f>MONTH('Consolidtaed Data'!$F8634)</f>
        <v>10</v>
      </c>
      <c r="S3187" s="9" t="str">
        <f>TEXT(Table3[[#This Row],[Purchase Date]],"MMMM")</f>
        <v>August</v>
      </c>
      <c r="T3187" s="9">
        <f>YEAR('Consolidtaed Data'!$F8634)</f>
        <v>2021</v>
      </c>
    </row>
    <row r="3188" spans="1:20" x14ac:dyDescent="0.3">
      <c r="A3188" s="9" t="s">
        <v>4207</v>
      </c>
      <c r="B3188" s="9" t="s">
        <v>411</v>
      </c>
      <c r="C3188" s="9" t="s">
        <v>458</v>
      </c>
      <c r="D3188" s="9" t="s">
        <v>100</v>
      </c>
      <c r="E3188" s="9" t="s">
        <v>1163</v>
      </c>
      <c r="F3188" s="10">
        <v>44065</v>
      </c>
      <c r="G3188" s="10" t="str">
        <f>VLOOKUP(Table3[[#This Row],[Product ID]],[1]Products!$A:$G,2,0)</f>
        <v>Product 27</v>
      </c>
      <c r="H3188" s="22">
        <v>3</v>
      </c>
      <c r="I3188" s="9">
        <f>VLOOKUP('Consolidtaed Data'!$B8647,[1]Products!$A:$G,4,0)</f>
        <v>799</v>
      </c>
      <c r="J3188" s="9">
        <f>VLOOKUP('Consolidtaed Data'!$B8647,[1]Products!$A:$G,3,0)</f>
        <v>455</v>
      </c>
      <c r="K3188" s="9">
        <f>'Consolidtaed Data'!$J8647*'Consolidtaed Data'!$H8647</f>
        <v>409</v>
      </c>
      <c r="L3188" s="9">
        <f>'Consolidtaed Data'!$I8647*'Consolidtaed Data'!$H8647</f>
        <v>817</v>
      </c>
      <c r="M3188" s="9">
        <f>'Consolidtaed Data'!$L8647-'Consolidtaed Data'!$K8647</f>
        <v>39</v>
      </c>
      <c r="N3188" s="9" t="str">
        <f>VLOOKUP('Consolidtaed Data'!$C8647,[1]Locations!$A:$O,2,0)</f>
        <v>San Diego</v>
      </c>
      <c r="O3188" s="9" t="str">
        <f>VLOOKUP('Consolidtaed Data'!$D8647,'[1]Sales People'!$A:$B,2,0)</f>
        <v>Martin Carr</v>
      </c>
      <c r="P3188" s="9" t="str">
        <f>VLOOKUP('Consolidtaed Data'!$E8647,[1]Customers!$A:$B,2,0)</f>
        <v>Jesse Garrett</v>
      </c>
      <c r="Q3188" s="11">
        <f>WEEKDAY('Consolidtaed Data'!$F8647)</f>
        <v>3</v>
      </c>
      <c r="R3188" s="9">
        <f>MONTH('Consolidtaed Data'!$F8647)</f>
        <v>10</v>
      </c>
      <c r="S3188" s="9" t="str">
        <f>TEXT(Table3[[#This Row],[Purchase Date]],"MMMM")</f>
        <v>August</v>
      </c>
      <c r="T3188" s="9">
        <f>YEAR('Consolidtaed Data'!$F8647)</f>
        <v>2021</v>
      </c>
    </row>
    <row r="3189" spans="1:20" x14ac:dyDescent="0.3">
      <c r="A3189" s="9" t="s">
        <v>4208</v>
      </c>
      <c r="B3189" s="9" t="s">
        <v>85</v>
      </c>
      <c r="C3189" s="9" t="s">
        <v>16</v>
      </c>
      <c r="D3189" s="9" t="s">
        <v>46</v>
      </c>
      <c r="E3189" s="9" t="s">
        <v>793</v>
      </c>
      <c r="F3189" s="10">
        <v>44066</v>
      </c>
      <c r="G3189" s="10" t="str">
        <f>VLOOKUP(Table3[[#This Row],[Product ID]],[1]Products!$A:$G,2,0)</f>
        <v>Product 93</v>
      </c>
      <c r="H3189" s="22">
        <v>2</v>
      </c>
      <c r="I3189" s="9">
        <f>VLOOKUP('Consolidtaed Data'!$B5246,[1]Products!$A:$G,4,0)</f>
        <v>1972</v>
      </c>
      <c r="J3189" s="9">
        <f>VLOOKUP('Consolidtaed Data'!$B5246,[1]Products!$A:$G,3,0)</f>
        <v>1321</v>
      </c>
      <c r="K3189" s="9">
        <f>'Consolidtaed Data'!$J5246*'Consolidtaed Data'!$H5246</f>
        <v>648</v>
      </c>
      <c r="L3189" s="9">
        <f>'Consolidtaed Data'!$I5246*'Consolidtaed Data'!$H5246</f>
        <v>771</v>
      </c>
      <c r="M3189" s="9">
        <f>'Consolidtaed Data'!$L5246-'Consolidtaed Data'!$K5246</f>
        <v>895</v>
      </c>
      <c r="N3189" s="9" t="str">
        <f>VLOOKUP('Consolidtaed Data'!$C5246,[1]Locations!$A:$O,2,0)</f>
        <v>Torrance</v>
      </c>
      <c r="O3189" s="9" t="str">
        <f>VLOOKUP('Consolidtaed Data'!$D5246,'[1]Sales People'!$A:$B,2,0)</f>
        <v>Eugene Holmes</v>
      </c>
      <c r="P3189" s="9" t="str">
        <f>VLOOKUP('Consolidtaed Data'!$E5246,[1]Customers!$A:$B,2,0)</f>
        <v>Billy Adams</v>
      </c>
      <c r="Q3189" s="11">
        <f>WEEKDAY('Consolidtaed Data'!$F5246)</f>
        <v>5</v>
      </c>
      <c r="R3189" s="9">
        <f>MONTH('Consolidtaed Data'!$F5246)</f>
        <v>1</v>
      </c>
      <c r="S3189" s="9" t="str">
        <f>TEXT(Table3[[#This Row],[Purchase Date]],"MMMM")</f>
        <v>August</v>
      </c>
      <c r="T3189" s="9">
        <f>YEAR('Consolidtaed Data'!$F5246)</f>
        <v>2021</v>
      </c>
    </row>
    <row r="3190" spans="1:20" x14ac:dyDescent="0.3">
      <c r="A3190" s="9" t="s">
        <v>4209</v>
      </c>
      <c r="B3190" s="9" t="s">
        <v>11</v>
      </c>
      <c r="C3190" s="9" t="s">
        <v>134</v>
      </c>
      <c r="D3190" s="9" t="s">
        <v>73</v>
      </c>
      <c r="E3190" s="9" t="s">
        <v>3026</v>
      </c>
      <c r="F3190" s="10">
        <v>44066</v>
      </c>
      <c r="G3190" s="10" t="str">
        <f>VLOOKUP(Table3[[#This Row],[Product ID]],[1]Products!$A:$G,2,0)</f>
        <v>Product 88</v>
      </c>
      <c r="H3190" s="22">
        <v>1</v>
      </c>
      <c r="I3190" s="9">
        <f>VLOOKUP('Consolidtaed Data'!$B5499,[1]Products!$A:$G,4,0)</f>
        <v>1582</v>
      </c>
      <c r="J3190" s="9">
        <f>VLOOKUP('Consolidtaed Data'!$B5499,[1]Products!$A:$G,3,0)</f>
        <v>1234</v>
      </c>
      <c r="K3190" s="9">
        <f>'Consolidtaed Data'!$J5499*'Consolidtaed Data'!$H5499</f>
        <v>1296</v>
      </c>
      <c r="L3190" s="9">
        <f>'Consolidtaed Data'!$I5499*'Consolidtaed Data'!$H5499</f>
        <v>1542</v>
      </c>
      <c r="M3190" s="9">
        <f>'Consolidtaed Data'!$L5499-'Consolidtaed Data'!$K5499</f>
        <v>1046</v>
      </c>
      <c r="N3190" s="9" t="str">
        <f>VLOOKUP('Consolidtaed Data'!$C5499,[1]Locations!$A:$O,2,0)</f>
        <v>Bakersfield</v>
      </c>
      <c r="O3190" s="9" t="str">
        <f>VLOOKUP('Consolidtaed Data'!$D5499,'[1]Sales People'!$A:$B,2,0)</f>
        <v>Larry Marshall</v>
      </c>
      <c r="P3190" s="9" t="str">
        <f>VLOOKUP('Consolidtaed Data'!$E5499,[1]Customers!$A:$B,2,0)</f>
        <v>Jeffrey Phillips</v>
      </c>
      <c r="Q3190" s="11">
        <f>WEEKDAY('Consolidtaed Data'!$F5499)</f>
        <v>4</v>
      </c>
      <c r="R3190" s="9">
        <f>MONTH('Consolidtaed Data'!$F5499)</f>
        <v>2</v>
      </c>
      <c r="S3190" s="9" t="str">
        <f>TEXT(Table3[[#This Row],[Purchase Date]],"MMMM")</f>
        <v>August</v>
      </c>
      <c r="T3190" s="9">
        <f>YEAR('Consolidtaed Data'!$F5499)</f>
        <v>2021</v>
      </c>
    </row>
    <row r="3191" spans="1:20" x14ac:dyDescent="0.3">
      <c r="A3191" s="9" t="s">
        <v>4210</v>
      </c>
      <c r="B3191" s="9" t="s">
        <v>692</v>
      </c>
      <c r="C3191" s="9" t="s">
        <v>275</v>
      </c>
      <c r="D3191" s="9" t="s">
        <v>153</v>
      </c>
      <c r="E3191" s="9" t="s">
        <v>967</v>
      </c>
      <c r="F3191" s="10">
        <v>44066</v>
      </c>
      <c r="G3191" s="10" t="str">
        <f>VLOOKUP(Table3[[#This Row],[Product ID]],[1]Products!$A:$G,2,0)</f>
        <v>Product 83</v>
      </c>
      <c r="H3191" s="22">
        <v>2</v>
      </c>
      <c r="I3191" s="9">
        <f>VLOOKUP('Consolidtaed Data'!$B5633,[1]Products!$A:$G,4,0)</f>
        <v>1708</v>
      </c>
      <c r="J3191" s="9">
        <f>VLOOKUP('Consolidtaed Data'!$B5633,[1]Products!$A:$G,3,0)</f>
        <v>871</v>
      </c>
      <c r="K3191" s="9">
        <f>'Consolidtaed Data'!$J5633*'Consolidtaed Data'!$H5633</f>
        <v>2970</v>
      </c>
      <c r="L3191" s="9">
        <f>'Consolidtaed Data'!$I5633*'Consolidtaed Data'!$H5633</f>
        <v>4182</v>
      </c>
      <c r="M3191" s="9">
        <f>'Consolidtaed Data'!$L5633-'Consolidtaed Data'!$K5633</f>
        <v>561</v>
      </c>
      <c r="N3191" s="9" t="str">
        <f>VLOOKUP('Consolidtaed Data'!$C5633,[1]Locations!$A:$O,2,0)</f>
        <v>San Bernardino</v>
      </c>
      <c r="O3191" s="9" t="str">
        <f>VLOOKUP('Consolidtaed Data'!$D5633,'[1]Sales People'!$A:$B,2,0)</f>
        <v>Brian Hansen</v>
      </c>
      <c r="P3191" s="9" t="str">
        <f>VLOOKUP('Consolidtaed Data'!$E5633,[1]Customers!$A:$B,2,0)</f>
        <v>Joshua Anderson</v>
      </c>
      <c r="Q3191" s="11">
        <f>WEEKDAY('Consolidtaed Data'!$F5633)</f>
        <v>1</v>
      </c>
      <c r="R3191" s="9">
        <f>MONTH('Consolidtaed Data'!$F5633)</f>
        <v>2</v>
      </c>
      <c r="S3191" s="9" t="str">
        <f>TEXT(Table3[[#This Row],[Purchase Date]],"MMMM")</f>
        <v>August</v>
      </c>
      <c r="T3191" s="9">
        <f>YEAR('Consolidtaed Data'!$F5633)</f>
        <v>2021</v>
      </c>
    </row>
    <row r="3192" spans="1:20" x14ac:dyDescent="0.3">
      <c r="A3192" s="9" t="s">
        <v>4211</v>
      </c>
      <c r="B3192" s="9" t="s">
        <v>213</v>
      </c>
      <c r="C3192" s="9" t="s">
        <v>82</v>
      </c>
      <c r="D3192" s="9" t="s">
        <v>220</v>
      </c>
      <c r="E3192" s="9" t="s">
        <v>2281</v>
      </c>
      <c r="F3192" s="10">
        <v>44066</v>
      </c>
      <c r="G3192" s="10" t="str">
        <f>VLOOKUP(Table3[[#This Row],[Product ID]],[1]Products!$A:$G,2,0)</f>
        <v>Product 68</v>
      </c>
      <c r="H3192" s="22">
        <v>1</v>
      </c>
      <c r="I3192" s="9">
        <f>VLOOKUP('Consolidtaed Data'!$B5728,[1]Products!$A:$G,4,0)</f>
        <v>1119</v>
      </c>
      <c r="J3192" s="9">
        <f>VLOOKUP('Consolidtaed Data'!$B5728,[1]Products!$A:$G,3,0)</f>
        <v>683</v>
      </c>
      <c r="K3192" s="9">
        <f>'Consolidtaed Data'!$J5728*'Consolidtaed Data'!$H5728</f>
        <v>130</v>
      </c>
      <c r="L3192" s="9">
        <f>'Consolidtaed Data'!$I5728*'Consolidtaed Data'!$H5728</f>
        <v>181</v>
      </c>
      <c r="M3192" s="9">
        <f>'Consolidtaed Data'!$L5728-'Consolidtaed Data'!$K5728</f>
        <v>51</v>
      </c>
      <c r="N3192" s="9" t="str">
        <f>VLOOKUP('Consolidtaed Data'!$C5728,[1]Locations!$A:$O,2,0)</f>
        <v>Corona</v>
      </c>
      <c r="O3192" s="9" t="str">
        <f>VLOOKUP('Consolidtaed Data'!$D5728,'[1]Sales People'!$A:$B,2,0)</f>
        <v>Brian Hansen</v>
      </c>
      <c r="P3192" s="9" t="str">
        <f>VLOOKUP('Consolidtaed Data'!$E5728,[1]Customers!$A:$B,2,0)</f>
        <v>Carlos Wheeler</v>
      </c>
      <c r="Q3192" s="11">
        <f>WEEKDAY('Consolidtaed Data'!$F5728)</f>
        <v>7</v>
      </c>
      <c r="R3192" s="9">
        <f>MONTH('Consolidtaed Data'!$F5728)</f>
        <v>2</v>
      </c>
      <c r="S3192" s="9" t="str">
        <f>TEXT(Table3[[#This Row],[Purchase Date]],"MMMM")</f>
        <v>August</v>
      </c>
      <c r="T3192" s="9">
        <f>YEAR('Consolidtaed Data'!$F5728)</f>
        <v>2021</v>
      </c>
    </row>
    <row r="3193" spans="1:20" x14ac:dyDescent="0.3">
      <c r="A3193" s="9" t="s">
        <v>4212</v>
      </c>
      <c r="B3193" s="9" t="s">
        <v>393</v>
      </c>
      <c r="C3193" s="9" t="s">
        <v>344</v>
      </c>
      <c r="D3193" s="9" t="s">
        <v>272</v>
      </c>
      <c r="E3193" s="9" t="s">
        <v>583</v>
      </c>
      <c r="F3193" s="10">
        <v>44066</v>
      </c>
      <c r="G3193" s="10" t="str">
        <f>VLOOKUP(Table3[[#This Row],[Product ID]],[1]Products!$A:$G,2,0)</f>
        <v>Product 84</v>
      </c>
      <c r="H3193" s="22">
        <v>2</v>
      </c>
      <c r="I3193" s="9">
        <f>VLOOKUP('Consolidtaed Data'!$B6067,[1]Products!$A:$G,4,0)</f>
        <v>2410</v>
      </c>
      <c r="J3193" s="9">
        <f>VLOOKUP('Consolidtaed Data'!$B6067,[1]Products!$A:$G,3,0)</f>
        <v>1518</v>
      </c>
      <c r="K3193" s="9">
        <f>'Consolidtaed Data'!$J6067*'Consolidtaed Data'!$H6067</f>
        <v>732</v>
      </c>
      <c r="L3193" s="9">
        <f>'Consolidtaed Data'!$I6067*'Consolidtaed Data'!$H6067</f>
        <v>1077</v>
      </c>
      <c r="M3193" s="9">
        <f>'Consolidtaed Data'!$L6067-'Consolidtaed Data'!$K6067</f>
        <v>364</v>
      </c>
      <c r="N3193" s="9" t="str">
        <f>VLOOKUP('Consolidtaed Data'!$C6067,[1]Locations!$A:$O,2,0)</f>
        <v>Carlsbad</v>
      </c>
      <c r="O3193" s="9" t="str">
        <f>VLOOKUP('Consolidtaed Data'!$D6067,'[1]Sales People'!$A:$B,2,0)</f>
        <v>Brian Hansen</v>
      </c>
      <c r="P3193" s="9" t="str">
        <f>VLOOKUP('Consolidtaed Data'!$E6067,[1]Customers!$A:$B,2,0)</f>
        <v>Gary Jones</v>
      </c>
      <c r="Q3193" s="11">
        <f>WEEKDAY('Consolidtaed Data'!$F6067)</f>
        <v>4</v>
      </c>
      <c r="R3193" s="9">
        <f>MONTH('Consolidtaed Data'!$F6067)</f>
        <v>4</v>
      </c>
      <c r="S3193" s="9" t="str">
        <f>TEXT(Table3[[#This Row],[Purchase Date]],"MMMM")</f>
        <v>August</v>
      </c>
      <c r="T3193" s="9">
        <f>YEAR('Consolidtaed Data'!$F6067)</f>
        <v>2021</v>
      </c>
    </row>
    <row r="3194" spans="1:20" x14ac:dyDescent="0.3">
      <c r="A3194" s="9" t="s">
        <v>4213</v>
      </c>
      <c r="B3194" s="9" t="s">
        <v>54</v>
      </c>
      <c r="C3194" s="9" t="s">
        <v>458</v>
      </c>
      <c r="D3194" s="9" t="s">
        <v>374</v>
      </c>
      <c r="E3194" s="9" t="s">
        <v>1143</v>
      </c>
      <c r="F3194" s="10">
        <v>44066</v>
      </c>
      <c r="G3194" s="10" t="str">
        <f>VLOOKUP(Table3[[#This Row],[Product ID]],[1]Products!$A:$G,2,0)</f>
        <v>Product 41</v>
      </c>
      <c r="H3194" s="22">
        <v>1</v>
      </c>
      <c r="I3194" s="9">
        <f>VLOOKUP('Consolidtaed Data'!$B6347,[1]Products!$A:$G,4,0)</f>
        <v>368</v>
      </c>
      <c r="J3194" s="9">
        <f>VLOOKUP('Consolidtaed Data'!$B6347,[1]Products!$A:$G,3,0)</f>
        <v>294</v>
      </c>
      <c r="K3194" s="9">
        <f>'Consolidtaed Data'!$J6347*'Consolidtaed Data'!$H6347</f>
        <v>255</v>
      </c>
      <c r="L3194" s="9">
        <f>'Consolidtaed Data'!$I6347*'Consolidtaed Data'!$H6347</f>
        <v>392</v>
      </c>
      <c r="M3194" s="9">
        <f>'Consolidtaed Data'!$L6347-'Consolidtaed Data'!$K6347</f>
        <v>192</v>
      </c>
      <c r="N3194" s="9" t="str">
        <f>VLOOKUP('Consolidtaed Data'!$C6347,[1]Locations!$A:$O,2,0)</f>
        <v>Carlsbad</v>
      </c>
      <c r="O3194" s="9" t="str">
        <f>VLOOKUP('Consolidtaed Data'!$D6347,'[1]Sales People'!$A:$B,2,0)</f>
        <v>Ryan Butler</v>
      </c>
      <c r="P3194" s="9" t="str">
        <f>VLOOKUP('Consolidtaed Data'!$E6347,[1]Customers!$A:$B,2,0)</f>
        <v>Patrick Graham</v>
      </c>
      <c r="Q3194" s="11">
        <f>WEEKDAY('Consolidtaed Data'!$F6347)</f>
        <v>2</v>
      </c>
      <c r="R3194" s="9">
        <f>MONTH('Consolidtaed Data'!$F6347)</f>
        <v>4</v>
      </c>
      <c r="S3194" s="9" t="str">
        <f>TEXT(Table3[[#This Row],[Purchase Date]],"MMMM")</f>
        <v>August</v>
      </c>
      <c r="T3194" s="9">
        <f>YEAR('Consolidtaed Data'!$F6347)</f>
        <v>2021</v>
      </c>
    </row>
    <row r="3195" spans="1:20" x14ac:dyDescent="0.3">
      <c r="A3195" s="9" t="s">
        <v>4214</v>
      </c>
      <c r="B3195" s="9" t="s">
        <v>125</v>
      </c>
      <c r="C3195" s="9" t="s">
        <v>186</v>
      </c>
      <c r="D3195" s="9" t="s">
        <v>193</v>
      </c>
      <c r="E3195" s="9" t="s">
        <v>980</v>
      </c>
      <c r="F3195" s="10">
        <v>44066</v>
      </c>
      <c r="G3195" s="10" t="str">
        <f>VLOOKUP(Table3[[#This Row],[Product ID]],[1]Products!$A:$G,2,0)</f>
        <v>Product 40</v>
      </c>
      <c r="H3195" s="22">
        <v>2</v>
      </c>
      <c r="I3195" s="9">
        <f>VLOOKUP('Consolidtaed Data'!$B6386,[1]Products!$A:$G,4,0)</f>
        <v>2497</v>
      </c>
      <c r="J3195" s="9">
        <f>VLOOKUP('Consolidtaed Data'!$B6386,[1]Products!$A:$G,3,0)</f>
        <v>1473</v>
      </c>
      <c r="K3195" s="9">
        <f>'Consolidtaed Data'!$J6386*'Consolidtaed Data'!$H6386</f>
        <v>3132</v>
      </c>
      <c r="L3195" s="9">
        <f>'Consolidtaed Data'!$I6386*'Consolidtaed Data'!$H6386</f>
        <v>5697</v>
      </c>
      <c r="M3195" s="9">
        <f>'Consolidtaed Data'!$L6386-'Consolidtaed Data'!$K6386</f>
        <v>331</v>
      </c>
      <c r="N3195" s="9" t="str">
        <f>VLOOKUP('Consolidtaed Data'!$C6386,[1]Locations!$A:$O,2,0)</f>
        <v>Roseville</v>
      </c>
      <c r="O3195" s="9" t="str">
        <f>VLOOKUP('Consolidtaed Data'!$D6386,'[1]Sales People'!$A:$B,2,0)</f>
        <v>Martin Perry</v>
      </c>
      <c r="P3195" s="9" t="str">
        <f>VLOOKUP('Consolidtaed Data'!$E6386,[1]Customers!$A:$B,2,0)</f>
        <v>Jerry Smith</v>
      </c>
      <c r="Q3195" s="11">
        <f>WEEKDAY('Consolidtaed Data'!$F6386)</f>
        <v>5</v>
      </c>
      <c r="R3195" s="9">
        <f>MONTH('Consolidtaed Data'!$F6386)</f>
        <v>4</v>
      </c>
      <c r="S3195" s="9" t="str">
        <f>TEXT(Table3[[#This Row],[Purchase Date]],"MMMM")</f>
        <v>August</v>
      </c>
      <c r="T3195" s="9">
        <f>YEAR('Consolidtaed Data'!$F6386)</f>
        <v>2021</v>
      </c>
    </row>
    <row r="3196" spans="1:20" x14ac:dyDescent="0.3">
      <c r="A3196" s="9" t="s">
        <v>4215</v>
      </c>
      <c r="B3196" s="9" t="s">
        <v>582</v>
      </c>
      <c r="C3196" s="9" t="s">
        <v>186</v>
      </c>
      <c r="D3196" s="9" t="s">
        <v>73</v>
      </c>
      <c r="E3196" s="9" t="s">
        <v>777</v>
      </c>
      <c r="F3196" s="10">
        <v>44066</v>
      </c>
      <c r="G3196" s="10" t="str">
        <f>VLOOKUP(Table3[[#This Row],[Product ID]],[1]Products!$A:$G,2,0)</f>
        <v>Product 58</v>
      </c>
      <c r="H3196" s="22">
        <v>3</v>
      </c>
      <c r="I3196" s="9">
        <f>VLOOKUP('Consolidtaed Data'!$B6955,[1]Products!$A:$G,4,0)</f>
        <v>1587</v>
      </c>
      <c r="J3196" s="9">
        <f>VLOOKUP('Consolidtaed Data'!$B6955,[1]Products!$A:$G,3,0)</f>
        <v>1301</v>
      </c>
      <c r="K3196" s="9">
        <f>'Consolidtaed Data'!$J6955*'Consolidtaed Data'!$H6955</f>
        <v>294</v>
      </c>
      <c r="L3196" s="9">
        <f>'Consolidtaed Data'!$I6955*'Consolidtaed Data'!$H6955</f>
        <v>368</v>
      </c>
      <c r="M3196" s="9">
        <f>'Consolidtaed Data'!$L6955-'Consolidtaed Data'!$K6955</f>
        <v>296</v>
      </c>
      <c r="N3196" s="9" t="str">
        <f>VLOOKUP('Consolidtaed Data'!$C6955,[1]Locations!$A:$O,2,0)</f>
        <v>Sacramento</v>
      </c>
      <c r="O3196" s="9" t="str">
        <f>VLOOKUP('Consolidtaed Data'!$D6955,'[1]Sales People'!$A:$B,2,0)</f>
        <v>Bobby Russell</v>
      </c>
      <c r="P3196" s="9" t="str">
        <f>VLOOKUP('Consolidtaed Data'!$E6955,[1]Customers!$A:$B,2,0)</f>
        <v>Alan Miller</v>
      </c>
      <c r="Q3196" s="11">
        <f>WEEKDAY('Consolidtaed Data'!$F6955)</f>
        <v>1</v>
      </c>
      <c r="R3196" s="9">
        <f>MONTH('Consolidtaed Data'!$F6955)</f>
        <v>6</v>
      </c>
      <c r="S3196" s="9" t="str">
        <f>TEXT(Table3[[#This Row],[Purchase Date]],"MMMM")</f>
        <v>August</v>
      </c>
      <c r="T3196" s="9">
        <f>YEAR('Consolidtaed Data'!$F6955)</f>
        <v>2021</v>
      </c>
    </row>
    <row r="3197" spans="1:20" x14ac:dyDescent="0.3">
      <c r="A3197" s="9" t="s">
        <v>4216</v>
      </c>
      <c r="B3197" s="9" t="s">
        <v>369</v>
      </c>
      <c r="C3197" s="9" t="s">
        <v>21</v>
      </c>
      <c r="D3197" s="9" t="s">
        <v>80</v>
      </c>
      <c r="E3197" s="9" t="s">
        <v>756</v>
      </c>
      <c r="F3197" s="10">
        <v>44066</v>
      </c>
      <c r="G3197" s="10" t="str">
        <f>VLOOKUP(Table3[[#This Row],[Product ID]],[1]Products!$A:$G,2,0)</f>
        <v>Product 8</v>
      </c>
      <c r="H3197" s="22">
        <v>1</v>
      </c>
      <c r="I3197" s="9">
        <f>VLOOKUP('Consolidtaed Data'!$B7100,[1]Products!$A:$G,4,0)</f>
        <v>2141</v>
      </c>
      <c r="J3197" s="9">
        <f>VLOOKUP('Consolidtaed Data'!$B7100,[1]Products!$A:$G,3,0)</f>
        <v>1777</v>
      </c>
      <c r="K3197" s="9">
        <f>'Consolidtaed Data'!$J7100*'Consolidtaed Data'!$H7100</f>
        <v>2136</v>
      </c>
      <c r="L3197" s="9">
        <f>'Consolidtaed Data'!$I7100*'Consolidtaed Data'!$H7100</f>
        <v>3388</v>
      </c>
      <c r="M3197" s="9">
        <f>'Consolidtaed Data'!$L7100-'Consolidtaed Data'!$K7100</f>
        <v>243</v>
      </c>
      <c r="N3197" s="9" t="str">
        <f>VLOOKUP('Consolidtaed Data'!$C7100,[1]Locations!$A:$O,2,0)</f>
        <v>Garden Grove</v>
      </c>
      <c r="O3197" s="9" t="str">
        <f>VLOOKUP('Consolidtaed Data'!$D7100,'[1]Sales People'!$A:$B,2,0)</f>
        <v>Martin Carr</v>
      </c>
      <c r="P3197" s="9" t="str">
        <f>VLOOKUP('Consolidtaed Data'!$E7100,[1]Customers!$A:$B,2,0)</f>
        <v>Christopher Matthews</v>
      </c>
      <c r="Q3197" s="11">
        <f>WEEKDAY('Consolidtaed Data'!$F7100)</f>
        <v>5</v>
      </c>
      <c r="R3197" s="9">
        <f>MONTH('Consolidtaed Data'!$F7100)</f>
        <v>6</v>
      </c>
      <c r="S3197" s="9" t="str">
        <f>TEXT(Table3[[#This Row],[Purchase Date]],"MMMM")</f>
        <v>August</v>
      </c>
      <c r="T3197" s="9">
        <f>YEAR('Consolidtaed Data'!$F7100)</f>
        <v>2021</v>
      </c>
    </row>
    <row r="3198" spans="1:20" x14ac:dyDescent="0.3">
      <c r="A3198" s="9" t="s">
        <v>4217</v>
      </c>
      <c r="B3198" s="9" t="s">
        <v>382</v>
      </c>
      <c r="C3198" s="9" t="s">
        <v>458</v>
      </c>
      <c r="D3198" s="9" t="s">
        <v>220</v>
      </c>
      <c r="E3198" s="9" t="s">
        <v>510</v>
      </c>
      <c r="F3198" s="10">
        <v>44066</v>
      </c>
      <c r="G3198" s="10" t="str">
        <f>VLOOKUP(Table3[[#This Row],[Product ID]],[1]Products!$A:$G,2,0)</f>
        <v>Product 50</v>
      </c>
      <c r="H3198" s="22">
        <v>1</v>
      </c>
      <c r="I3198" s="9">
        <f>VLOOKUP('Consolidtaed Data'!$B7990,[1]Products!$A:$G,4,0)</f>
        <v>1353</v>
      </c>
      <c r="J3198" s="9">
        <f>VLOOKUP('Consolidtaed Data'!$B7990,[1]Products!$A:$G,3,0)</f>
        <v>947</v>
      </c>
      <c r="K3198" s="9">
        <f>'Consolidtaed Data'!$J7990*'Consolidtaed Data'!$H7990</f>
        <v>520</v>
      </c>
      <c r="L3198" s="9">
        <f>'Consolidtaed Data'!$I7990*'Consolidtaed Data'!$H7990</f>
        <v>724</v>
      </c>
      <c r="M3198" s="9">
        <f>'Consolidtaed Data'!$L7990-'Consolidtaed Data'!$K7990</f>
        <v>344</v>
      </c>
      <c r="N3198" s="9" t="str">
        <f>VLOOKUP('Consolidtaed Data'!$C7990,[1]Locations!$A:$O,2,0)</f>
        <v>East Los Angeles</v>
      </c>
      <c r="O3198" s="9" t="str">
        <f>VLOOKUP('Consolidtaed Data'!$D7990,'[1]Sales People'!$A:$B,2,0)</f>
        <v>Arthur Mccoy</v>
      </c>
      <c r="P3198" s="9" t="str">
        <f>VLOOKUP('Consolidtaed Data'!$E7990,[1]Customers!$A:$B,2,0)</f>
        <v>John Brooks</v>
      </c>
      <c r="Q3198" s="11">
        <f>WEEKDAY('Consolidtaed Data'!$F7990)</f>
        <v>2</v>
      </c>
      <c r="R3198" s="9">
        <f>MONTH('Consolidtaed Data'!$F7990)</f>
        <v>8</v>
      </c>
      <c r="S3198" s="9" t="str">
        <f>TEXT(Table3[[#This Row],[Purchase Date]],"MMMM")</f>
        <v>August</v>
      </c>
      <c r="T3198" s="9">
        <f>YEAR('Consolidtaed Data'!$F7990)</f>
        <v>2021</v>
      </c>
    </row>
    <row r="3199" spans="1:20" x14ac:dyDescent="0.3">
      <c r="A3199" s="9" t="s">
        <v>4218</v>
      </c>
      <c r="B3199" s="9" t="s">
        <v>266</v>
      </c>
      <c r="C3199" s="9" t="s">
        <v>21</v>
      </c>
      <c r="D3199" s="9" t="s">
        <v>105</v>
      </c>
      <c r="E3199" s="9" t="s">
        <v>287</v>
      </c>
      <c r="F3199" s="10">
        <v>44066</v>
      </c>
      <c r="G3199" s="10" t="str">
        <f>VLOOKUP(Table3[[#This Row],[Product ID]],[1]Products!$A:$G,2,0)</f>
        <v>Product 92</v>
      </c>
      <c r="H3199" s="22">
        <v>1</v>
      </c>
      <c r="I3199" s="9">
        <f>VLOOKUP('Consolidtaed Data'!$B8310,[1]Products!$A:$G,4,0)</f>
        <v>504</v>
      </c>
      <c r="J3199" s="9">
        <f>VLOOKUP('Consolidtaed Data'!$B8310,[1]Products!$A:$G,3,0)</f>
        <v>408</v>
      </c>
      <c r="K3199" s="9">
        <f>'Consolidtaed Data'!$J8310*'Consolidtaed Data'!$H8310</f>
        <v>1294</v>
      </c>
      <c r="L3199" s="9">
        <f>'Consolidtaed Data'!$I8310*'Consolidtaed Data'!$H8310</f>
        <v>1848</v>
      </c>
      <c r="M3199" s="9">
        <f>'Consolidtaed Data'!$L8310-'Consolidtaed Data'!$K8310</f>
        <v>369</v>
      </c>
      <c r="N3199" s="9" t="str">
        <f>VLOOKUP('Consolidtaed Data'!$C8310,[1]Locations!$A:$O,2,0)</f>
        <v>Fresno</v>
      </c>
      <c r="O3199" s="9" t="str">
        <f>VLOOKUP('Consolidtaed Data'!$D8310,'[1]Sales People'!$A:$B,2,0)</f>
        <v>Ryan Welch</v>
      </c>
      <c r="P3199" s="9" t="str">
        <f>VLOOKUP('Consolidtaed Data'!$E8310,[1]Customers!$A:$B,2,0)</f>
        <v>James Fisher</v>
      </c>
      <c r="Q3199" s="11">
        <f>WEEKDAY('Consolidtaed Data'!$F8310)</f>
        <v>6</v>
      </c>
      <c r="R3199" s="9">
        <f>MONTH('Consolidtaed Data'!$F8310)</f>
        <v>9</v>
      </c>
      <c r="S3199" s="9" t="str">
        <f>TEXT(Table3[[#This Row],[Purchase Date]],"MMMM")</f>
        <v>August</v>
      </c>
      <c r="T3199" s="9">
        <f>YEAR('Consolidtaed Data'!$F8310)</f>
        <v>2021</v>
      </c>
    </row>
    <row r="3200" spans="1:20" x14ac:dyDescent="0.3">
      <c r="A3200" s="9" t="s">
        <v>4219</v>
      </c>
      <c r="B3200" s="9" t="s">
        <v>238</v>
      </c>
      <c r="C3200" s="9" t="s">
        <v>99</v>
      </c>
      <c r="D3200" s="9" t="s">
        <v>26</v>
      </c>
      <c r="E3200" s="9" t="s">
        <v>3025</v>
      </c>
      <c r="F3200" s="10">
        <v>44066</v>
      </c>
      <c r="G3200" s="10" t="str">
        <f>VLOOKUP(Table3[[#This Row],[Product ID]],[1]Products!$A:$G,2,0)</f>
        <v>Product 49</v>
      </c>
      <c r="H3200" s="22">
        <v>2</v>
      </c>
      <c r="I3200" s="9">
        <f>VLOOKUP('Consolidtaed Data'!$B8392,[1]Products!$A:$G,4,0)</f>
        <v>951</v>
      </c>
      <c r="J3200" s="9">
        <f>VLOOKUP('Consolidtaed Data'!$B8392,[1]Products!$A:$G,3,0)</f>
        <v>504</v>
      </c>
      <c r="K3200" s="9">
        <f>'Consolidtaed Data'!$J8392*'Consolidtaed Data'!$H8392</f>
        <v>1190</v>
      </c>
      <c r="L3200" s="9">
        <f>'Consolidtaed Data'!$I8392*'Consolidtaed Data'!$H8392</f>
        <v>1566</v>
      </c>
      <c r="M3200" s="9">
        <f>'Consolidtaed Data'!$L8392-'Consolidtaed Data'!$K8392</f>
        <v>348</v>
      </c>
      <c r="N3200" s="9" t="str">
        <f>VLOOKUP('Consolidtaed Data'!$C8392,[1]Locations!$A:$O,2,0)</f>
        <v>San Buenaventura (Ventura)</v>
      </c>
      <c r="O3200" s="9" t="str">
        <f>VLOOKUP('Consolidtaed Data'!$D8392,'[1]Sales People'!$A:$B,2,0)</f>
        <v>Carl Hall</v>
      </c>
      <c r="P3200" s="9" t="str">
        <f>VLOOKUP('Consolidtaed Data'!$E8392,[1]Customers!$A:$B,2,0)</f>
        <v>Roy Bennett</v>
      </c>
      <c r="Q3200" s="11">
        <f>WEEKDAY('Consolidtaed Data'!$F8392)</f>
        <v>5</v>
      </c>
      <c r="R3200" s="9">
        <f>MONTH('Consolidtaed Data'!$F8392)</f>
        <v>9</v>
      </c>
      <c r="S3200" s="9" t="str">
        <f>TEXT(Table3[[#This Row],[Purchase Date]],"MMMM")</f>
        <v>August</v>
      </c>
      <c r="T3200" s="9">
        <f>YEAR('Consolidtaed Data'!$F8392)</f>
        <v>2021</v>
      </c>
    </row>
    <row r="3201" spans="1:20" x14ac:dyDescent="0.3">
      <c r="A3201" s="9" t="s">
        <v>4220</v>
      </c>
      <c r="B3201" s="9" t="s">
        <v>429</v>
      </c>
      <c r="C3201" s="9" t="s">
        <v>458</v>
      </c>
      <c r="D3201" s="9" t="s">
        <v>402</v>
      </c>
      <c r="E3201" s="9" t="s">
        <v>128</v>
      </c>
      <c r="F3201" s="10">
        <v>44066</v>
      </c>
      <c r="G3201" s="10" t="str">
        <f>VLOOKUP(Table3[[#This Row],[Product ID]],[1]Products!$A:$G,2,0)</f>
        <v>Product 87</v>
      </c>
      <c r="H3201" s="22">
        <v>3</v>
      </c>
      <c r="I3201" s="9">
        <f>VLOOKUP('Consolidtaed Data'!$B8544,[1]Products!$A:$G,4,0)</f>
        <v>1566</v>
      </c>
      <c r="J3201" s="9">
        <f>VLOOKUP('Consolidtaed Data'!$B8544,[1]Products!$A:$G,3,0)</f>
        <v>1190</v>
      </c>
      <c r="K3201" s="9">
        <f>'Consolidtaed Data'!$J8544*'Consolidtaed Data'!$H8544</f>
        <v>561</v>
      </c>
      <c r="L3201" s="9">
        <f>'Consolidtaed Data'!$I8544*'Consolidtaed Data'!$H8544</f>
        <v>684</v>
      </c>
      <c r="M3201" s="9">
        <f>'Consolidtaed Data'!$L8544-'Consolidtaed Data'!$K8544</f>
        <v>3420</v>
      </c>
      <c r="N3201" s="9" t="str">
        <f>VLOOKUP('Consolidtaed Data'!$C8544,[1]Locations!$A:$O,2,0)</f>
        <v>Pasadena</v>
      </c>
      <c r="O3201" s="9" t="str">
        <f>VLOOKUP('Consolidtaed Data'!$D8544,'[1]Sales People'!$A:$B,2,0)</f>
        <v>Robert Reed</v>
      </c>
      <c r="P3201" s="9" t="str">
        <f>VLOOKUP('Consolidtaed Data'!$E8544,[1]Customers!$A:$B,2,0)</f>
        <v>James Williams</v>
      </c>
      <c r="Q3201" s="11">
        <f>WEEKDAY('Consolidtaed Data'!$F8544)</f>
        <v>2</v>
      </c>
      <c r="R3201" s="9">
        <f>MONTH('Consolidtaed Data'!$F8544)</f>
        <v>10</v>
      </c>
      <c r="S3201" s="9" t="str">
        <f>TEXT(Table3[[#This Row],[Purchase Date]],"MMMM")</f>
        <v>August</v>
      </c>
      <c r="T3201" s="9">
        <f>YEAR('Consolidtaed Data'!$F8544)</f>
        <v>2021</v>
      </c>
    </row>
    <row r="3202" spans="1:20" x14ac:dyDescent="0.3">
      <c r="A3202" s="9" t="s">
        <v>4221</v>
      </c>
      <c r="B3202" s="9" t="s">
        <v>116</v>
      </c>
      <c r="C3202" s="9" t="s">
        <v>275</v>
      </c>
      <c r="D3202" s="9" t="s">
        <v>127</v>
      </c>
      <c r="E3202" s="9" t="s">
        <v>2166</v>
      </c>
      <c r="F3202" s="10">
        <v>44066</v>
      </c>
      <c r="G3202" s="10" t="str">
        <f>VLOOKUP(Table3[[#This Row],[Product ID]],[1]Products!$A:$G,2,0)</f>
        <v>Product 55</v>
      </c>
      <c r="H3202" s="22">
        <v>4</v>
      </c>
      <c r="I3202" s="9">
        <f>VLOOKUP('Consolidtaed Data'!$B8754,[1]Products!$A:$G,4,0)</f>
        <v>1566</v>
      </c>
      <c r="J3202" s="9">
        <f>VLOOKUP('Consolidtaed Data'!$B8754,[1]Products!$A:$G,3,0)</f>
        <v>1190</v>
      </c>
      <c r="K3202" s="9">
        <f>'Consolidtaed Data'!$J8754*'Consolidtaed Data'!$H8754</f>
        <v>1896</v>
      </c>
      <c r="L3202" s="9">
        <f>'Consolidtaed Data'!$I8754*'Consolidtaed Data'!$H8754</f>
        <v>2495</v>
      </c>
      <c r="M3202" s="9">
        <f>'Consolidtaed Data'!$L8754-'Consolidtaed Data'!$K8754</f>
        <v>1100</v>
      </c>
      <c r="N3202" s="9" t="str">
        <f>VLOOKUP('Consolidtaed Data'!$C8754,[1]Locations!$A:$O,2,0)</f>
        <v>Simi Valley</v>
      </c>
      <c r="O3202" s="9" t="str">
        <f>VLOOKUP('Consolidtaed Data'!$D8754,'[1]Sales People'!$A:$B,2,0)</f>
        <v>Martin Perry</v>
      </c>
      <c r="P3202" s="9" t="str">
        <f>VLOOKUP('Consolidtaed Data'!$E8754,[1]Customers!$A:$B,2,0)</f>
        <v>Antonio Morris</v>
      </c>
      <c r="Q3202" s="11">
        <f>WEEKDAY('Consolidtaed Data'!$F8754)</f>
        <v>4</v>
      </c>
      <c r="R3202" s="9">
        <f>MONTH('Consolidtaed Data'!$F8754)</f>
        <v>10</v>
      </c>
      <c r="S3202" s="9" t="str">
        <f>TEXT(Table3[[#This Row],[Purchase Date]],"MMMM")</f>
        <v>August</v>
      </c>
      <c r="T3202" s="9">
        <f>YEAR('Consolidtaed Data'!$F8754)</f>
        <v>2021</v>
      </c>
    </row>
    <row r="3203" spans="1:20" x14ac:dyDescent="0.3">
      <c r="A3203" s="9" t="s">
        <v>4222</v>
      </c>
      <c r="B3203" s="9" t="s">
        <v>11</v>
      </c>
      <c r="C3203" s="9" t="s">
        <v>55</v>
      </c>
      <c r="D3203" s="9" t="s">
        <v>272</v>
      </c>
      <c r="E3203" s="9" t="s">
        <v>510</v>
      </c>
      <c r="F3203" s="10">
        <v>44066</v>
      </c>
      <c r="G3203" s="10" t="str">
        <f>VLOOKUP(Table3[[#This Row],[Product ID]],[1]Products!$A:$G,2,0)</f>
        <v>Product 88</v>
      </c>
      <c r="H3203" s="22">
        <v>4</v>
      </c>
      <c r="I3203" s="9">
        <f>VLOOKUP('Consolidtaed Data'!$B9390,[1]Products!$A:$G,4,0)</f>
        <v>1522</v>
      </c>
      <c r="J3203" s="9">
        <f>VLOOKUP('Consolidtaed Data'!$B9390,[1]Products!$A:$G,3,0)</f>
        <v>791</v>
      </c>
      <c r="K3203" s="9">
        <f>'Consolidtaed Data'!$J9390*'Consolidtaed Data'!$H9390</f>
        <v>882</v>
      </c>
      <c r="L3203" s="9">
        <f>'Consolidtaed Data'!$I9390*'Consolidtaed Data'!$H9390</f>
        <v>1104</v>
      </c>
      <c r="M3203" s="9">
        <f>'Consolidtaed Data'!$L9390-'Consolidtaed Data'!$K9390</f>
        <v>206</v>
      </c>
      <c r="N3203" s="9" t="str">
        <f>VLOOKUP('Consolidtaed Data'!$C9390,[1]Locations!$A:$O,2,0)</f>
        <v>Ontario</v>
      </c>
      <c r="O3203" s="9" t="str">
        <f>VLOOKUP('Consolidtaed Data'!$D9390,'[1]Sales People'!$A:$B,2,0)</f>
        <v>Robert Reed</v>
      </c>
      <c r="P3203" s="9" t="str">
        <f>VLOOKUP('Consolidtaed Data'!$E9390,[1]Customers!$A:$B,2,0)</f>
        <v>Keith Wheeler</v>
      </c>
      <c r="Q3203" s="11">
        <f>WEEKDAY('Consolidtaed Data'!$F9390)</f>
        <v>6</v>
      </c>
      <c r="R3203" s="9">
        <f>MONTH('Consolidtaed Data'!$F9390)</f>
        <v>12</v>
      </c>
      <c r="S3203" s="9" t="str">
        <f>TEXT(Table3[[#This Row],[Purchase Date]],"MMMM")</f>
        <v>August</v>
      </c>
      <c r="T3203" s="9">
        <f>YEAR('Consolidtaed Data'!$F9390)</f>
        <v>2021</v>
      </c>
    </row>
    <row r="3204" spans="1:20" x14ac:dyDescent="0.3">
      <c r="A3204" s="9" t="s">
        <v>4223</v>
      </c>
      <c r="B3204" s="9" t="s">
        <v>182</v>
      </c>
      <c r="C3204" s="9" t="s">
        <v>263</v>
      </c>
      <c r="D3204" s="9" t="s">
        <v>13</v>
      </c>
      <c r="E3204" s="9" t="s">
        <v>3857</v>
      </c>
      <c r="F3204" s="10">
        <v>44067</v>
      </c>
      <c r="G3204" s="10" t="str">
        <f>VLOOKUP(Table3[[#This Row],[Product ID]],[1]Products!$A:$G,2,0)</f>
        <v>Product 9</v>
      </c>
      <c r="H3204" s="22">
        <v>1</v>
      </c>
      <c r="I3204" s="9">
        <f>VLOOKUP('Consolidtaed Data'!$B6066,[1]Products!$A:$G,4,0)</f>
        <v>1338</v>
      </c>
      <c r="J3204" s="9">
        <f>VLOOKUP('Consolidtaed Data'!$B6066,[1]Products!$A:$G,3,0)</f>
        <v>682</v>
      </c>
      <c r="K3204" s="9">
        <f>'Consolidtaed Data'!$J6066*'Consolidtaed Data'!$H6066</f>
        <v>3690</v>
      </c>
      <c r="L3204" s="9">
        <f>'Consolidtaed Data'!$I6066*'Consolidtaed Data'!$H6066</f>
        <v>5349</v>
      </c>
      <c r="M3204" s="9">
        <f>'Consolidtaed Data'!$L6066-'Consolidtaed Data'!$K6066</f>
        <v>107</v>
      </c>
      <c r="N3204" s="9" t="str">
        <f>VLOOKUP('Consolidtaed Data'!$C6066,[1]Locations!$A:$O,2,0)</f>
        <v>Visalia</v>
      </c>
      <c r="O3204" s="9" t="str">
        <f>VLOOKUP('Consolidtaed Data'!$D6066,'[1]Sales People'!$A:$B,2,0)</f>
        <v>Scott Clark</v>
      </c>
      <c r="P3204" s="9" t="str">
        <f>VLOOKUP('Consolidtaed Data'!$E6066,[1]Customers!$A:$B,2,0)</f>
        <v>Phillip Peters</v>
      </c>
      <c r="Q3204" s="11">
        <f>WEEKDAY('Consolidtaed Data'!$F6066)</f>
        <v>4</v>
      </c>
      <c r="R3204" s="9">
        <f>MONTH('Consolidtaed Data'!$F6066)</f>
        <v>4</v>
      </c>
      <c r="S3204" s="9" t="str">
        <f>TEXT(Table3[[#This Row],[Purchase Date]],"MMMM")</f>
        <v>August</v>
      </c>
      <c r="T3204" s="9">
        <f>YEAR('Consolidtaed Data'!$F6066)</f>
        <v>2021</v>
      </c>
    </row>
    <row r="3205" spans="1:20" x14ac:dyDescent="0.3">
      <c r="A3205" s="9" t="s">
        <v>4224</v>
      </c>
      <c r="B3205" s="9" t="s">
        <v>103</v>
      </c>
      <c r="C3205" s="9" t="s">
        <v>30</v>
      </c>
      <c r="D3205" s="9" t="s">
        <v>193</v>
      </c>
      <c r="E3205" s="9" t="s">
        <v>540</v>
      </c>
      <c r="F3205" s="10">
        <v>44067</v>
      </c>
      <c r="G3205" s="10" t="str">
        <f>VLOOKUP(Table3[[#This Row],[Product ID]],[1]Products!$A:$G,2,0)</f>
        <v>Product 44</v>
      </c>
      <c r="H3205" s="22">
        <v>1</v>
      </c>
      <c r="I3205" s="9">
        <f>VLOOKUP('Consolidtaed Data'!$B6525,[1]Products!$A:$G,4,0)</f>
        <v>684</v>
      </c>
      <c r="J3205" s="9">
        <f>VLOOKUP('Consolidtaed Data'!$B6525,[1]Products!$A:$G,3,0)</f>
        <v>561</v>
      </c>
      <c r="K3205" s="9">
        <f>'Consolidtaed Data'!$J6525*'Consolidtaed Data'!$H6525</f>
        <v>791</v>
      </c>
      <c r="L3205" s="9">
        <f>'Consolidtaed Data'!$I6525*'Consolidtaed Data'!$H6525</f>
        <v>1522</v>
      </c>
      <c r="M3205" s="9">
        <f>'Consolidtaed Data'!$L6525-'Consolidtaed Data'!$K6525</f>
        <v>816</v>
      </c>
      <c r="N3205" s="9" t="str">
        <f>VLOOKUP('Consolidtaed Data'!$C6525,[1]Locations!$A:$O,2,0)</f>
        <v>Carlsbad</v>
      </c>
      <c r="O3205" s="9" t="str">
        <f>VLOOKUP('Consolidtaed Data'!$D6525,'[1]Sales People'!$A:$B,2,0)</f>
        <v>Howard Sims</v>
      </c>
      <c r="P3205" s="9" t="str">
        <f>VLOOKUP('Consolidtaed Data'!$E6525,[1]Customers!$A:$B,2,0)</f>
        <v>Shawn Day</v>
      </c>
      <c r="Q3205" s="11">
        <f>WEEKDAY('Consolidtaed Data'!$F6525)</f>
        <v>3</v>
      </c>
      <c r="R3205" s="9">
        <f>MONTH('Consolidtaed Data'!$F6525)</f>
        <v>5</v>
      </c>
      <c r="S3205" s="9" t="str">
        <f>TEXT(Table3[[#This Row],[Purchase Date]],"MMMM")</f>
        <v>August</v>
      </c>
      <c r="T3205" s="9">
        <f>YEAR('Consolidtaed Data'!$F6525)</f>
        <v>2021</v>
      </c>
    </row>
    <row r="3206" spans="1:20" x14ac:dyDescent="0.3">
      <c r="A3206" s="9" t="s">
        <v>4225</v>
      </c>
      <c r="B3206" s="9" t="s">
        <v>20</v>
      </c>
      <c r="C3206" s="9" t="s">
        <v>564</v>
      </c>
      <c r="D3206" s="9" t="s">
        <v>153</v>
      </c>
      <c r="E3206" s="9" t="s">
        <v>5877</v>
      </c>
      <c r="F3206" s="10">
        <v>44067</v>
      </c>
      <c r="G3206" s="10" t="str">
        <f>VLOOKUP(Table3[[#This Row],[Product ID]],[1]Products!$A:$G,2,0)</f>
        <v>Product 98</v>
      </c>
      <c r="H3206" s="22">
        <v>1</v>
      </c>
      <c r="I3206" s="9">
        <f>VLOOKUP('Consolidtaed Data'!$B6603,[1]Products!$A:$G,4,0)</f>
        <v>1522</v>
      </c>
      <c r="J3206" s="9">
        <f>VLOOKUP('Consolidtaed Data'!$B6603,[1]Products!$A:$G,3,0)</f>
        <v>791</v>
      </c>
      <c r="K3206" s="9">
        <f>'Consolidtaed Data'!$J6603*'Consolidtaed Data'!$H6603</f>
        <v>1076</v>
      </c>
      <c r="L3206" s="9">
        <f>'Consolidtaed Data'!$I6603*'Consolidtaed Data'!$H6603</f>
        <v>1472</v>
      </c>
      <c r="M3206" s="9">
        <f>'Consolidtaed Data'!$L6603-'Consolidtaed Data'!$K6603</f>
        <v>2685</v>
      </c>
      <c r="N3206" s="9" t="str">
        <f>VLOOKUP('Consolidtaed Data'!$C6603,[1]Locations!$A:$O,2,0)</f>
        <v>San Buenaventura (Ventura)</v>
      </c>
      <c r="O3206" s="9" t="str">
        <f>VLOOKUP('Consolidtaed Data'!$D6603,'[1]Sales People'!$A:$B,2,0)</f>
        <v>Ronald Reed</v>
      </c>
      <c r="P3206" s="9" t="str">
        <f>VLOOKUP('Consolidtaed Data'!$E6603,[1]Customers!$A:$B,2,0)</f>
        <v>Ryan Ford</v>
      </c>
      <c r="Q3206" s="11">
        <f>WEEKDAY('Consolidtaed Data'!$F6603)</f>
        <v>2</v>
      </c>
      <c r="R3206" s="9">
        <f>MONTH('Consolidtaed Data'!$F6603)</f>
        <v>5</v>
      </c>
      <c r="S3206" s="9" t="str">
        <f>TEXT(Table3[[#This Row],[Purchase Date]],"MMMM")</f>
        <v>August</v>
      </c>
      <c r="T3206" s="9">
        <f>YEAR('Consolidtaed Data'!$F6603)</f>
        <v>2021</v>
      </c>
    </row>
    <row r="3207" spans="1:20" x14ac:dyDescent="0.3">
      <c r="A3207" s="9" t="s">
        <v>4226</v>
      </c>
      <c r="B3207" s="9" t="s">
        <v>33</v>
      </c>
      <c r="C3207" s="9" t="s">
        <v>263</v>
      </c>
      <c r="D3207" s="9" t="s">
        <v>131</v>
      </c>
      <c r="E3207" s="9" t="s">
        <v>5128</v>
      </c>
      <c r="F3207" s="10">
        <v>44067</v>
      </c>
      <c r="G3207" s="10" t="str">
        <f>VLOOKUP(Table3[[#This Row],[Product ID]],[1]Products!$A:$G,2,0)</f>
        <v>Product 29</v>
      </c>
      <c r="H3207" s="22">
        <v>1</v>
      </c>
      <c r="I3207" s="9">
        <f>VLOOKUP('Consolidtaed Data'!$B6785,[1]Products!$A:$G,4,0)</f>
        <v>136</v>
      </c>
      <c r="J3207" s="9">
        <f>VLOOKUP('Consolidtaed Data'!$B6785,[1]Products!$A:$G,3,0)</f>
        <v>72</v>
      </c>
      <c r="K3207" s="9">
        <f>'Consolidtaed Data'!$J6785*'Consolidtaed Data'!$H6785</f>
        <v>3132</v>
      </c>
      <c r="L3207" s="9">
        <f>'Consolidtaed Data'!$I6785*'Consolidtaed Data'!$H6785</f>
        <v>5697</v>
      </c>
      <c r="M3207" s="9">
        <f>'Consolidtaed Data'!$L6785-'Consolidtaed Data'!$K6785</f>
        <v>1444</v>
      </c>
      <c r="N3207" s="9" t="str">
        <f>VLOOKUP('Consolidtaed Data'!$C6785,[1]Locations!$A:$O,2,0)</f>
        <v>Anaheim</v>
      </c>
      <c r="O3207" s="9" t="str">
        <f>VLOOKUP('Consolidtaed Data'!$D6785,'[1]Sales People'!$A:$B,2,0)</f>
        <v>Ryan Welch</v>
      </c>
      <c r="P3207" s="9" t="str">
        <f>VLOOKUP('Consolidtaed Data'!$E6785,[1]Customers!$A:$B,2,0)</f>
        <v>Gregory Ramirez</v>
      </c>
      <c r="Q3207" s="11">
        <f>WEEKDAY('Consolidtaed Data'!$F6785)</f>
        <v>3</v>
      </c>
      <c r="R3207" s="9">
        <f>MONTH('Consolidtaed Data'!$F6785)</f>
        <v>6</v>
      </c>
      <c r="S3207" s="9" t="str">
        <f>TEXT(Table3[[#This Row],[Purchase Date]],"MMMM")</f>
        <v>August</v>
      </c>
      <c r="T3207" s="9">
        <f>YEAR('Consolidtaed Data'!$F6785)</f>
        <v>2021</v>
      </c>
    </row>
    <row r="3208" spans="1:20" x14ac:dyDescent="0.3">
      <c r="A3208" s="9" t="s">
        <v>4227</v>
      </c>
      <c r="B3208" s="9" t="s">
        <v>33</v>
      </c>
      <c r="C3208" s="9" t="s">
        <v>295</v>
      </c>
      <c r="D3208" s="9" t="s">
        <v>281</v>
      </c>
      <c r="E3208" s="9" t="s">
        <v>1357</v>
      </c>
      <c r="F3208" s="10">
        <v>44067</v>
      </c>
      <c r="G3208" s="10" t="str">
        <f>VLOOKUP(Table3[[#This Row],[Product ID]],[1]Products!$A:$G,2,0)</f>
        <v>Product 29</v>
      </c>
      <c r="H3208" s="22">
        <v>3</v>
      </c>
      <c r="I3208" s="9">
        <f>VLOOKUP('Consolidtaed Data'!$B7116,[1]Products!$A:$G,4,0)</f>
        <v>1178</v>
      </c>
      <c r="J3208" s="9">
        <f>VLOOKUP('Consolidtaed Data'!$B7116,[1]Products!$A:$G,3,0)</f>
        <v>683</v>
      </c>
      <c r="K3208" s="9">
        <f>'Consolidtaed Data'!$J7116*'Consolidtaed Data'!$H7116</f>
        <v>4455</v>
      </c>
      <c r="L3208" s="9">
        <f>'Consolidtaed Data'!$I7116*'Consolidtaed Data'!$H7116</f>
        <v>6273</v>
      </c>
      <c r="M3208" s="9">
        <f>'Consolidtaed Data'!$L7116-'Consolidtaed Data'!$K7116</f>
        <v>383</v>
      </c>
      <c r="N3208" s="9" t="str">
        <f>VLOOKUP('Consolidtaed Data'!$C7116,[1]Locations!$A:$O,2,0)</f>
        <v>Antioch</v>
      </c>
      <c r="O3208" s="9" t="str">
        <f>VLOOKUP('Consolidtaed Data'!$D7116,'[1]Sales People'!$A:$B,2,0)</f>
        <v>Robert Reed</v>
      </c>
      <c r="P3208" s="9" t="str">
        <f>VLOOKUP('Consolidtaed Data'!$E7116,[1]Customers!$A:$B,2,0)</f>
        <v>Russell Alexander</v>
      </c>
      <c r="Q3208" s="11">
        <f>WEEKDAY('Consolidtaed Data'!$F7116)</f>
        <v>6</v>
      </c>
      <c r="R3208" s="9">
        <f>MONTH('Consolidtaed Data'!$F7116)</f>
        <v>6</v>
      </c>
      <c r="S3208" s="9" t="str">
        <f>TEXT(Table3[[#This Row],[Purchase Date]],"MMMM")</f>
        <v>August</v>
      </c>
      <c r="T3208" s="9">
        <f>YEAR('Consolidtaed Data'!$F7116)</f>
        <v>2021</v>
      </c>
    </row>
    <row r="3209" spans="1:20" x14ac:dyDescent="0.3">
      <c r="A3209" s="9" t="s">
        <v>4228</v>
      </c>
      <c r="B3209" s="9" t="s">
        <v>692</v>
      </c>
      <c r="C3209" s="9" t="s">
        <v>72</v>
      </c>
      <c r="D3209" s="9" t="s">
        <v>43</v>
      </c>
      <c r="E3209" s="9" t="s">
        <v>1022</v>
      </c>
      <c r="F3209" s="10">
        <v>44067</v>
      </c>
      <c r="G3209" s="10" t="str">
        <f>VLOOKUP(Table3[[#This Row],[Product ID]],[1]Products!$A:$G,2,0)</f>
        <v>Product 83</v>
      </c>
      <c r="H3209" s="22">
        <v>1</v>
      </c>
      <c r="I3209" s="9">
        <f>VLOOKUP('Consolidtaed Data'!$B7227,[1]Products!$A:$G,4,0)</f>
        <v>596</v>
      </c>
      <c r="J3209" s="9">
        <f>VLOOKUP('Consolidtaed Data'!$B7227,[1]Products!$A:$G,3,0)</f>
        <v>358</v>
      </c>
      <c r="K3209" s="9">
        <f>'Consolidtaed Data'!$J7227*'Consolidtaed Data'!$H7227</f>
        <v>2756</v>
      </c>
      <c r="L3209" s="9">
        <f>'Consolidtaed Data'!$I7227*'Consolidtaed Data'!$H7227</f>
        <v>3774</v>
      </c>
      <c r="M3209" s="9">
        <f>'Consolidtaed Data'!$L7227-'Consolidtaed Data'!$K7227</f>
        <v>39</v>
      </c>
      <c r="N3209" s="9" t="str">
        <f>VLOOKUP('Consolidtaed Data'!$C7227,[1]Locations!$A:$O,2,0)</f>
        <v>Oceanside</v>
      </c>
      <c r="O3209" s="9" t="str">
        <f>VLOOKUP('Consolidtaed Data'!$D7227,'[1]Sales People'!$A:$B,2,0)</f>
        <v>Scott Mason</v>
      </c>
      <c r="P3209" s="9" t="str">
        <f>VLOOKUP('Consolidtaed Data'!$E7227,[1]Customers!$A:$B,2,0)</f>
        <v>Walter Russell</v>
      </c>
      <c r="Q3209" s="11">
        <f>WEEKDAY('Consolidtaed Data'!$F7227)</f>
        <v>6</v>
      </c>
      <c r="R3209" s="9">
        <f>MONTH('Consolidtaed Data'!$F7227)</f>
        <v>7</v>
      </c>
      <c r="S3209" s="9" t="str">
        <f>TEXT(Table3[[#This Row],[Purchase Date]],"MMMM")</f>
        <v>August</v>
      </c>
      <c r="T3209" s="9">
        <f>YEAR('Consolidtaed Data'!$F7227)</f>
        <v>2021</v>
      </c>
    </row>
    <row r="3210" spans="1:20" x14ac:dyDescent="0.3">
      <c r="A3210" s="9" t="s">
        <v>4229</v>
      </c>
      <c r="B3210" s="9" t="s">
        <v>156</v>
      </c>
      <c r="C3210" s="9" t="s">
        <v>302</v>
      </c>
      <c r="D3210" s="9" t="s">
        <v>31</v>
      </c>
      <c r="E3210" s="9" t="s">
        <v>542</v>
      </c>
      <c r="F3210" s="10">
        <v>44067</v>
      </c>
      <c r="G3210" s="10" t="str">
        <f>VLOOKUP(Table3[[#This Row],[Product ID]],[1]Products!$A:$G,2,0)</f>
        <v>Product 21</v>
      </c>
      <c r="H3210" s="22">
        <v>3</v>
      </c>
      <c r="I3210" s="9">
        <f>VLOOKUP('Consolidtaed Data'!$B7698,[1]Products!$A:$G,4,0)</f>
        <v>1638</v>
      </c>
      <c r="J3210" s="9">
        <f>VLOOKUP('Consolidtaed Data'!$B7698,[1]Products!$A:$G,3,0)</f>
        <v>1261</v>
      </c>
      <c r="K3210" s="9">
        <f>'Consolidtaed Data'!$J7698*'Consolidtaed Data'!$H7698</f>
        <v>421</v>
      </c>
      <c r="L3210" s="9">
        <f>'Consolidtaed Data'!$I7698*'Consolidtaed Data'!$H7698</f>
        <v>561</v>
      </c>
      <c r="M3210" s="9">
        <f>'Consolidtaed Data'!$L7698-'Consolidtaed Data'!$K7698</f>
        <v>548</v>
      </c>
      <c r="N3210" s="9" t="str">
        <f>VLOOKUP('Consolidtaed Data'!$C7698,[1]Locations!$A:$O,2,0)</f>
        <v>Orange</v>
      </c>
      <c r="O3210" s="9" t="str">
        <f>VLOOKUP('Consolidtaed Data'!$D7698,'[1]Sales People'!$A:$B,2,0)</f>
        <v>Justin Lynch</v>
      </c>
      <c r="P3210" s="9" t="str">
        <f>VLOOKUP('Consolidtaed Data'!$E7698,[1]Customers!$A:$B,2,0)</f>
        <v>Steve Stewart</v>
      </c>
      <c r="Q3210" s="11">
        <f>WEEKDAY('Consolidtaed Data'!$F7698)</f>
        <v>7</v>
      </c>
      <c r="R3210" s="9">
        <f>MONTH('Consolidtaed Data'!$F7698)</f>
        <v>8</v>
      </c>
      <c r="S3210" s="9" t="str">
        <f>TEXT(Table3[[#This Row],[Purchase Date]],"MMMM")</f>
        <v>August</v>
      </c>
      <c r="T3210" s="9">
        <f>YEAR('Consolidtaed Data'!$F7698)</f>
        <v>2021</v>
      </c>
    </row>
    <row r="3211" spans="1:20" x14ac:dyDescent="0.3">
      <c r="A3211" s="9" t="s">
        <v>4230</v>
      </c>
      <c r="B3211" s="9" t="s">
        <v>415</v>
      </c>
      <c r="C3211" s="9" t="s">
        <v>469</v>
      </c>
      <c r="D3211" s="9" t="s">
        <v>153</v>
      </c>
      <c r="E3211" s="9" t="s">
        <v>2181</v>
      </c>
      <c r="F3211" s="10">
        <v>44067</v>
      </c>
      <c r="G3211" s="10" t="str">
        <f>VLOOKUP(Table3[[#This Row],[Product ID]],[1]Products!$A:$G,2,0)</f>
        <v>Product 18</v>
      </c>
      <c r="H3211" s="22">
        <v>1</v>
      </c>
      <c r="I3211" s="9">
        <f>VLOOKUP('Consolidtaed Data'!$B7917,[1]Products!$A:$G,4,0)</f>
        <v>2283</v>
      </c>
      <c r="J3211" s="9">
        <f>VLOOKUP('Consolidtaed Data'!$B7917,[1]Products!$A:$G,3,0)</f>
        <v>1484</v>
      </c>
      <c r="K3211" s="9">
        <f>'Consolidtaed Data'!$J7917*'Consolidtaed Data'!$H7917</f>
        <v>90</v>
      </c>
      <c r="L3211" s="9">
        <f>'Consolidtaed Data'!$I7917*'Consolidtaed Data'!$H7917</f>
        <v>112</v>
      </c>
      <c r="M3211" s="9">
        <f>'Consolidtaed Data'!$L7917-'Consolidtaed Data'!$K7917</f>
        <v>99</v>
      </c>
      <c r="N3211" s="9" t="str">
        <f>VLOOKUP('Consolidtaed Data'!$C7917,[1]Locations!$A:$O,2,0)</f>
        <v>Richmond</v>
      </c>
      <c r="O3211" s="9" t="str">
        <f>VLOOKUP('Consolidtaed Data'!$D7917,'[1]Sales People'!$A:$B,2,0)</f>
        <v>Kevin Butler</v>
      </c>
      <c r="P3211" s="9" t="str">
        <f>VLOOKUP('Consolidtaed Data'!$E7917,[1]Customers!$A:$B,2,0)</f>
        <v>Craig Reyes</v>
      </c>
      <c r="Q3211" s="11">
        <f>WEEKDAY('Consolidtaed Data'!$F7917)</f>
        <v>4</v>
      </c>
      <c r="R3211" s="9">
        <f>MONTH('Consolidtaed Data'!$F7917)</f>
        <v>8</v>
      </c>
      <c r="S3211" s="9" t="str">
        <f>TEXT(Table3[[#This Row],[Purchase Date]],"MMMM")</f>
        <v>August</v>
      </c>
      <c r="T3211" s="9">
        <f>YEAR('Consolidtaed Data'!$F7917)</f>
        <v>2021</v>
      </c>
    </row>
    <row r="3212" spans="1:20" x14ac:dyDescent="0.3">
      <c r="A3212" s="9" t="s">
        <v>4231</v>
      </c>
      <c r="B3212" s="9" t="s">
        <v>266</v>
      </c>
      <c r="C3212" s="9" t="s">
        <v>412</v>
      </c>
      <c r="D3212" s="9" t="s">
        <v>206</v>
      </c>
      <c r="E3212" s="9" t="s">
        <v>1032</v>
      </c>
      <c r="F3212" s="10">
        <v>44067</v>
      </c>
      <c r="G3212" s="10" t="str">
        <f>VLOOKUP(Table3[[#This Row],[Product ID]],[1]Products!$A:$G,2,0)</f>
        <v>Product 92</v>
      </c>
      <c r="H3212" s="22">
        <v>1</v>
      </c>
      <c r="I3212" s="9">
        <f>VLOOKUP('Consolidtaed Data'!$B7924,[1]Products!$A:$G,4,0)</f>
        <v>1638</v>
      </c>
      <c r="J3212" s="9">
        <f>VLOOKUP('Consolidtaed Data'!$B7924,[1]Products!$A:$G,3,0)</f>
        <v>1261</v>
      </c>
      <c r="K3212" s="9">
        <f>'Consolidtaed Data'!$J7924*'Consolidtaed Data'!$H7924</f>
        <v>1090</v>
      </c>
      <c r="L3212" s="9">
        <f>'Consolidtaed Data'!$I7924*'Consolidtaed Data'!$H7924</f>
        <v>1380</v>
      </c>
      <c r="M3212" s="9">
        <f>'Consolidtaed Data'!$L7924-'Consolidtaed Data'!$K7924</f>
        <v>495</v>
      </c>
      <c r="N3212" s="9" t="str">
        <f>VLOOKUP('Consolidtaed Data'!$C7924,[1]Locations!$A:$O,2,0)</f>
        <v>Ontario</v>
      </c>
      <c r="O3212" s="9" t="str">
        <f>VLOOKUP('Consolidtaed Data'!$D7924,'[1]Sales People'!$A:$B,2,0)</f>
        <v>Joshua Taylor</v>
      </c>
      <c r="P3212" s="9" t="str">
        <f>VLOOKUP('Consolidtaed Data'!$E7924,[1]Customers!$A:$B,2,0)</f>
        <v>Wayne Ortiz</v>
      </c>
      <c r="Q3212" s="11">
        <f>WEEKDAY('Consolidtaed Data'!$F7924)</f>
        <v>4</v>
      </c>
      <c r="R3212" s="9">
        <f>MONTH('Consolidtaed Data'!$F7924)</f>
        <v>8</v>
      </c>
      <c r="S3212" s="9" t="str">
        <f>TEXT(Table3[[#This Row],[Purchase Date]],"MMMM")</f>
        <v>August</v>
      </c>
      <c r="T3212" s="9">
        <f>YEAR('Consolidtaed Data'!$F7924)</f>
        <v>2021</v>
      </c>
    </row>
    <row r="3213" spans="1:20" x14ac:dyDescent="0.3">
      <c r="A3213" s="9" t="s">
        <v>4232</v>
      </c>
      <c r="B3213" s="9" t="s">
        <v>112</v>
      </c>
      <c r="C3213" s="9" t="s">
        <v>249</v>
      </c>
      <c r="D3213" s="9" t="s">
        <v>73</v>
      </c>
      <c r="E3213" s="9" t="s">
        <v>1261</v>
      </c>
      <c r="F3213" s="10">
        <v>44067</v>
      </c>
      <c r="G3213" s="10" t="str">
        <f>VLOOKUP(Table3[[#This Row],[Product ID]],[1]Products!$A:$G,2,0)</f>
        <v>Product 7</v>
      </c>
      <c r="H3213" s="22">
        <v>4</v>
      </c>
      <c r="I3213" s="9">
        <f>VLOOKUP('Consolidtaed Data'!$B8162,[1]Products!$A:$G,4,0)</f>
        <v>913</v>
      </c>
      <c r="J3213" s="9">
        <f>VLOOKUP('Consolidtaed Data'!$B8162,[1]Products!$A:$G,3,0)</f>
        <v>584</v>
      </c>
      <c r="K3213" s="9">
        <f>'Consolidtaed Data'!$J8162*'Consolidtaed Data'!$H8162</f>
        <v>589</v>
      </c>
      <c r="L3213" s="9">
        <f>'Consolidtaed Data'!$I8162*'Consolidtaed Data'!$H8162</f>
        <v>1052</v>
      </c>
      <c r="M3213" s="9">
        <f>'Consolidtaed Data'!$L8162-'Consolidtaed Data'!$K8162</f>
        <v>431</v>
      </c>
      <c r="N3213" s="9" t="str">
        <f>VLOOKUP('Consolidtaed Data'!$C8162,[1]Locations!$A:$O,2,0)</f>
        <v>Downey</v>
      </c>
      <c r="O3213" s="9" t="str">
        <f>VLOOKUP('Consolidtaed Data'!$D8162,'[1]Sales People'!$A:$B,2,0)</f>
        <v>Jeremy Mendoza</v>
      </c>
      <c r="P3213" s="9" t="str">
        <f>VLOOKUP('Consolidtaed Data'!$E8162,[1]Customers!$A:$B,2,0)</f>
        <v>Mark Montgomery</v>
      </c>
      <c r="Q3213" s="11">
        <f>WEEKDAY('Consolidtaed Data'!$F8162)</f>
        <v>2</v>
      </c>
      <c r="R3213" s="9">
        <f>MONTH('Consolidtaed Data'!$F8162)</f>
        <v>9</v>
      </c>
      <c r="S3213" s="9" t="str">
        <f>TEXT(Table3[[#This Row],[Purchase Date]],"MMMM")</f>
        <v>August</v>
      </c>
      <c r="T3213" s="9">
        <f>YEAR('Consolidtaed Data'!$F8162)</f>
        <v>2021</v>
      </c>
    </row>
    <row r="3214" spans="1:20" x14ac:dyDescent="0.3">
      <c r="A3214" s="9" t="s">
        <v>4233</v>
      </c>
      <c r="B3214" s="9" t="s">
        <v>225</v>
      </c>
      <c r="C3214" s="9" t="s">
        <v>357</v>
      </c>
      <c r="D3214" s="9" t="s">
        <v>402</v>
      </c>
      <c r="E3214" s="9" t="s">
        <v>3139</v>
      </c>
      <c r="F3214" s="10">
        <v>44067</v>
      </c>
      <c r="G3214" s="10" t="str">
        <f>VLOOKUP(Table3[[#This Row],[Product ID]],[1]Products!$A:$G,2,0)</f>
        <v>Product 24</v>
      </c>
      <c r="H3214" s="22">
        <v>1</v>
      </c>
      <c r="I3214" s="9">
        <f>VLOOKUP('Consolidtaed Data'!$B9607,[1]Products!$A:$G,4,0)</f>
        <v>123</v>
      </c>
      <c r="J3214" s="9">
        <f>VLOOKUP('Consolidtaed Data'!$B9607,[1]Products!$A:$G,3,0)</f>
        <v>84</v>
      </c>
      <c r="K3214" s="9">
        <f>'Consolidtaed Data'!$J9607*'Consolidtaed Data'!$H9607</f>
        <v>984</v>
      </c>
      <c r="L3214" s="9">
        <f>'Consolidtaed Data'!$I9607*'Consolidtaed Data'!$H9607</f>
        <v>1367</v>
      </c>
      <c r="M3214" s="9">
        <f>'Consolidtaed Data'!$L9607-'Consolidtaed Data'!$K9607</f>
        <v>13</v>
      </c>
      <c r="N3214" s="9" t="str">
        <f>VLOOKUP('Consolidtaed Data'!$C9607,[1]Locations!$A:$O,2,0)</f>
        <v>Victorville</v>
      </c>
      <c r="O3214" s="9" t="str">
        <f>VLOOKUP('Consolidtaed Data'!$D9607,'[1]Sales People'!$A:$B,2,0)</f>
        <v>Carl Hall</v>
      </c>
      <c r="P3214" s="9" t="str">
        <f>VLOOKUP('Consolidtaed Data'!$E9607,[1]Customers!$A:$B,2,0)</f>
        <v>Chris Chapman</v>
      </c>
      <c r="Q3214" s="11">
        <f>WEEKDAY('Consolidtaed Data'!$F9607)</f>
        <v>2</v>
      </c>
      <c r="R3214" s="9">
        <f>MONTH('Consolidtaed Data'!$F9607)</f>
        <v>12</v>
      </c>
      <c r="S3214" s="9" t="str">
        <f>TEXT(Table3[[#This Row],[Purchase Date]],"MMMM")</f>
        <v>August</v>
      </c>
      <c r="T3214" s="9">
        <f>YEAR('Consolidtaed Data'!$F9607)</f>
        <v>2021</v>
      </c>
    </row>
    <row r="3215" spans="1:20" x14ac:dyDescent="0.3">
      <c r="A3215" s="9" t="s">
        <v>4234</v>
      </c>
      <c r="B3215" s="9" t="s">
        <v>526</v>
      </c>
      <c r="C3215" s="9" t="s">
        <v>140</v>
      </c>
      <c r="D3215" s="9" t="s">
        <v>43</v>
      </c>
      <c r="E3215" s="9" t="s">
        <v>1067</v>
      </c>
      <c r="F3215" s="10">
        <v>44068</v>
      </c>
      <c r="G3215" s="10" t="str">
        <f>VLOOKUP(Table3[[#This Row],[Product ID]],[1]Products!$A:$G,2,0)</f>
        <v>Product 14</v>
      </c>
      <c r="H3215" s="22">
        <v>1</v>
      </c>
      <c r="I3215" s="9">
        <f>VLOOKUP('Consolidtaed Data'!$B5003,[1]Products!$A:$G,4,0)</f>
        <v>637</v>
      </c>
      <c r="J3215" s="9">
        <f>VLOOKUP('Consolidtaed Data'!$B5003,[1]Products!$A:$G,3,0)</f>
        <v>389</v>
      </c>
      <c r="K3215" s="9">
        <f>'Consolidtaed Data'!$J5003*'Consolidtaed Data'!$H5003</f>
        <v>478</v>
      </c>
      <c r="L3215" s="9">
        <f>'Consolidtaed Data'!$I5003*'Consolidtaed Data'!$H5003</f>
        <v>886</v>
      </c>
      <c r="M3215" s="9">
        <f>'Consolidtaed Data'!$L5003-'Consolidtaed Data'!$K5003</f>
        <v>275</v>
      </c>
      <c r="N3215" s="9" t="str">
        <f>VLOOKUP('Consolidtaed Data'!$C5003,[1]Locations!$A:$O,2,0)</f>
        <v>Hayward</v>
      </c>
      <c r="O3215" s="9" t="str">
        <f>VLOOKUP('Consolidtaed Data'!$D5003,'[1]Sales People'!$A:$B,2,0)</f>
        <v>Roger Robertson</v>
      </c>
      <c r="P3215" s="9" t="str">
        <f>VLOOKUP('Consolidtaed Data'!$E5003,[1]Customers!$A:$B,2,0)</f>
        <v>Todd Roberts</v>
      </c>
      <c r="Q3215" s="11">
        <f>WEEKDAY('Consolidtaed Data'!$F5003)</f>
        <v>1</v>
      </c>
      <c r="R3215" s="9">
        <f>MONTH('Consolidtaed Data'!$F5003)</f>
        <v>1</v>
      </c>
      <c r="S3215" s="9" t="str">
        <f>TEXT(Table3[[#This Row],[Purchase Date]],"MMMM")</f>
        <v>August</v>
      </c>
      <c r="T3215" s="9">
        <f>YEAR('Consolidtaed Data'!$F5003)</f>
        <v>2021</v>
      </c>
    </row>
    <row r="3216" spans="1:20" x14ac:dyDescent="0.3">
      <c r="A3216" s="9" t="s">
        <v>4235</v>
      </c>
      <c r="B3216" s="9" t="s">
        <v>806</v>
      </c>
      <c r="C3216" s="9" t="s">
        <v>12</v>
      </c>
      <c r="D3216" s="9" t="s">
        <v>326</v>
      </c>
      <c r="E3216" s="9" t="s">
        <v>1153</v>
      </c>
      <c r="F3216" s="10">
        <v>44068</v>
      </c>
      <c r="G3216" s="10" t="str">
        <f>VLOOKUP(Table3[[#This Row],[Product ID]],[1]Products!$A:$G,2,0)</f>
        <v>Product 72</v>
      </c>
      <c r="H3216" s="22">
        <v>1</v>
      </c>
      <c r="I3216" s="9">
        <f>VLOOKUP('Consolidtaed Data'!$B5215,[1]Products!$A:$G,4,0)</f>
        <v>880</v>
      </c>
      <c r="J3216" s="9">
        <f>VLOOKUP('Consolidtaed Data'!$B5215,[1]Products!$A:$G,3,0)</f>
        <v>634</v>
      </c>
      <c r="K3216" s="9">
        <f>'Consolidtaed Data'!$J5215*'Consolidtaed Data'!$H5215</f>
        <v>876</v>
      </c>
      <c r="L3216" s="9">
        <f>'Consolidtaed Data'!$I5215*'Consolidtaed Data'!$H5215</f>
        <v>1068</v>
      </c>
      <c r="M3216" s="9">
        <f>'Consolidtaed Data'!$L5215-'Consolidtaed Data'!$K5215</f>
        <v>451</v>
      </c>
      <c r="N3216" s="9" t="str">
        <f>VLOOKUP('Consolidtaed Data'!$C5215,[1]Locations!$A:$O,2,0)</f>
        <v>Vista</v>
      </c>
      <c r="O3216" s="9" t="str">
        <f>VLOOKUP('Consolidtaed Data'!$D5215,'[1]Sales People'!$A:$B,2,0)</f>
        <v>Arthur Mccoy</v>
      </c>
      <c r="P3216" s="9" t="str">
        <f>VLOOKUP('Consolidtaed Data'!$E5215,[1]Customers!$A:$B,2,0)</f>
        <v>Eugene Ryan</v>
      </c>
      <c r="Q3216" s="11">
        <f>WEEKDAY('Consolidtaed Data'!$F5215)</f>
        <v>2</v>
      </c>
      <c r="R3216" s="9">
        <f>MONTH('Consolidtaed Data'!$F5215)</f>
        <v>1</v>
      </c>
      <c r="S3216" s="9" t="str">
        <f>TEXT(Table3[[#This Row],[Purchase Date]],"MMMM")</f>
        <v>August</v>
      </c>
      <c r="T3216" s="9">
        <f>YEAR('Consolidtaed Data'!$F5215)</f>
        <v>2021</v>
      </c>
    </row>
    <row r="3217" spans="1:20" x14ac:dyDescent="0.3">
      <c r="A3217" s="9" t="s">
        <v>4236</v>
      </c>
      <c r="B3217" s="9" t="s">
        <v>213</v>
      </c>
      <c r="C3217" s="9" t="s">
        <v>50</v>
      </c>
      <c r="D3217" s="9" t="s">
        <v>329</v>
      </c>
      <c r="E3217" s="9" t="s">
        <v>264</v>
      </c>
      <c r="F3217" s="10">
        <v>44068</v>
      </c>
      <c r="G3217" s="10" t="str">
        <f>VLOOKUP(Table3[[#This Row],[Product ID]],[1]Products!$A:$G,2,0)</f>
        <v>Product 68</v>
      </c>
      <c r="H3217" s="22">
        <v>1</v>
      </c>
      <c r="I3217" s="9">
        <f>VLOOKUP('Consolidtaed Data'!$B5247,[1]Products!$A:$G,4,0)</f>
        <v>1103</v>
      </c>
      <c r="J3217" s="9">
        <f>VLOOKUP('Consolidtaed Data'!$B5247,[1]Products!$A:$G,3,0)</f>
        <v>838</v>
      </c>
      <c r="K3217" s="9">
        <f>'Consolidtaed Data'!$J5247*'Consolidtaed Data'!$H5247</f>
        <v>395</v>
      </c>
      <c r="L3217" s="9">
        <f>'Consolidtaed Data'!$I5247*'Consolidtaed Data'!$H5247</f>
        <v>556</v>
      </c>
      <c r="M3217" s="9">
        <f>'Consolidtaed Data'!$L5247-'Consolidtaed Data'!$K5247</f>
        <v>331</v>
      </c>
      <c r="N3217" s="9" t="str">
        <f>VLOOKUP('Consolidtaed Data'!$C5247,[1]Locations!$A:$O,2,0)</f>
        <v>Palmdale</v>
      </c>
      <c r="O3217" s="9" t="str">
        <f>VLOOKUP('Consolidtaed Data'!$D5247,'[1]Sales People'!$A:$B,2,0)</f>
        <v>Fred Robertson</v>
      </c>
      <c r="P3217" s="9" t="str">
        <f>VLOOKUP('Consolidtaed Data'!$E5247,[1]Customers!$A:$B,2,0)</f>
        <v>Ernest Bradley</v>
      </c>
      <c r="Q3217" s="11">
        <f>WEEKDAY('Consolidtaed Data'!$F5247)</f>
        <v>5</v>
      </c>
      <c r="R3217" s="9">
        <f>MONTH('Consolidtaed Data'!$F5247)</f>
        <v>1</v>
      </c>
      <c r="S3217" s="9" t="str">
        <f>TEXT(Table3[[#This Row],[Purchase Date]],"MMMM")</f>
        <v>August</v>
      </c>
      <c r="T3217" s="9">
        <f>YEAR('Consolidtaed Data'!$F5247)</f>
        <v>2021</v>
      </c>
    </row>
    <row r="3218" spans="1:20" x14ac:dyDescent="0.3">
      <c r="A3218" s="9" t="s">
        <v>4237</v>
      </c>
      <c r="B3218" s="9" t="s">
        <v>318</v>
      </c>
      <c r="C3218" s="9" t="s">
        <v>21</v>
      </c>
      <c r="D3218" s="9" t="s">
        <v>105</v>
      </c>
      <c r="E3218" s="9" t="s">
        <v>493</v>
      </c>
      <c r="F3218" s="10">
        <v>44068</v>
      </c>
      <c r="G3218" s="10" t="str">
        <f>VLOOKUP(Table3[[#This Row],[Product ID]],[1]Products!$A:$G,2,0)</f>
        <v>Product 89</v>
      </c>
      <c r="H3218" s="22">
        <v>4</v>
      </c>
      <c r="I3218" s="9">
        <f>VLOOKUP('Consolidtaed Data'!$B5622,[1]Products!$A:$G,4,0)</f>
        <v>368</v>
      </c>
      <c r="J3218" s="9">
        <f>VLOOKUP('Consolidtaed Data'!$B5622,[1]Products!$A:$G,3,0)</f>
        <v>294</v>
      </c>
      <c r="K3218" s="9">
        <f>'Consolidtaed Data'!$J5622*'Consolidtaed Data'!$H5622</f>
        <v>90</v>
      </c>
      <c r="L3218" s="9">
        <f>'Consolidtaed Data'!$I5622*'Consolidtaed Data'!$H5622</f>
        <v>112</v>
      </c>
      <c r="M3218" s="9">
        <f>'Consolidtaed Data'!$L5622-'Consolidtaed Data'!$K5622</f>
        <v>662</v>
      </c>
      <c r="N3218" s="9" t="str">
        <f>VLOOKUP('Consolidtaed Data'!$C5622,[1]Locations!$A:$O,2,0)</f>
        <v>Irvine</v>
      </c>
      <c r="O3218" s="9" t="str">
        <f>VLOOKUP('Consolidtaed Data'!$D5622,'[1]Sales People'!$A:$B,2,0)</f>
        <v>Ryan Butler</v>
      </c>
      <c r="P3218" s="9" t="str">
        <f>VLOOKUP('Consolidtaed Data'!$E5622,[1]Customers!$A:$B,2,0)</f>
        <v>Douglas Foster</v>
      </c>
      <c r="Q3218" s="11">
        <f>WEEKDAY('Consolidtaed Data'!$F5622)</f>
        <v>1</v>
      </c>
      <c r="R3218" s="9">
        <f>MONTH('Consolidtaed Data'!$F5622)</f>
        <v>2</v>
      </c>
      <c r="S3218" s="9" t="str">
        <f>TEXT(Table3[[#This Row],[Purchase Date]],"MMMM")</f>
        <v>August</v>
      </c>
      <c r="T3218" s="9">
        <f>YEAR('Consolidtaed Data'!$F5622)</f>
        <v>2021</v>
      </c>
    </row>
    <row r="3219" spans="1:20" x14ac:dyDescent="0.3">
      <c r="A3219" s="9" t="s">
        <v>4238</v>
      </c>
      <c r="B3219" s="9" t="s">
        <v>148</v>
      </c>
      <c r="C3219" s="9" t="s">
        <v>42</v>
      </c>
      <c r="D3219" s="9" t="s">
        <v>87</v>
      </c>
      <c r="E3219" s="9" t="s">
        <v>183</v>
      </c>
      <c r="F3219" s="10">
        <v>44068</v>
      </c>
      <c r="G3219" s="10" t="str">
        <f>VLOOKUP(Table3[[#This Row],[Product ID]],[1]Products!$A:$G,2,0)</f>
        <v>Product 16</v>
      </c>
      <c r="H3219" s="22">
        <v>1</v>
      </c>
      <c r="I3219" s="9">
        <f>VLOOKUP('Consolidtaed Data'!$B5765,[1]Products!$A:$G,4,0)</f>
        <v>2464</v>
      </c>
      <c r="J3219" s="9">
        <f>VLOOKUP('Consolidtaed Data'!$B5765,[1]Products!$A:$G,3,0)</f>
        <v>1774</v>
      </c>
      <c r="K3219" s="9">
        <f>'Consolidtaed Data'!$J5765*'Consolidtaed Data'!$H5765</f>
        <v>424</v>
      </c>
      <c r="L3219" s="9">
        <f>'Consolidtaed Data'!$I5765*'Consolidtaed Data'!$H5765</f>
        <v>530</v>
      </c>
      <c r="M3219" s="9">
        <f>'Consolidtaed Data'!$L5765-'Consolidtaed Data'!$K5765</f>
        <v>313</v>
      </c>
      <c r="N3219" s="9" t="str">
        <f>VLOOKUP('Consolidtaed Data'!$C5765,[1]Locations!$A:$O,2,0)</f>
        <v>Los Angeles</v>
      </c>
      <c r="O3219" s="9" t="str">
        <f>VLOOKUP('Consolidtaed Data'!$D5765,'[1]Sales People'!$A:$B,2,0)</f>
        <v>Clarence Fox</v>
      </c>
      <c r="P3219" s="9" t="str">
        <f>VLOOKUP('Consolidtaed Data'!$E5765,[1]Customers!$A:$B,2,0)</f>
        <v>Jonathan Pierce</v>
      </c>
      <c r="Q3219" s="11">
        <f>WEEKDAY('Consolidtaed Data'!$F5765)</f>
        <v>3</v>
      </c>
      <c r="R3219" s="9">
        <f>MONTH('Consolidtaed Data'!$F5765)</f>
        <v>3</v>
      </c>
      <c r="S3219" s="9" t="str">
        <f>TEXT(Table3[[#This Row],[Purchase Date]],"MMMM")</f>
        <v>August</v>
      </c>
      <c r="T3219" s="9">
        <f>YEAR('Consolidtaed Data'!$F5765)</f>
        <v>2021</v>
      </c>
    </row>
    <row r="3220" spans="1:20" x14ac:dyDescent="0.3">
      <c r="A3220" s="9" t="s">
        <v>4239</v>
      </c>
      <c r="B3220" s="9" t="s">
        <v>156</v>
      </c>
      <c r="C3220" s="9" t="s">
        <v>34</v>
      </c>
      <c r="D3220" s="9" t="s">
        <v>206</v>
      </c>
      <c r="E3220" s="9" t="s">
        <v>488</v>
      </c>
      <c r="F3220" s="10">
        <v>44068</v>
      </c>
      <c r="G3220" s="10" t="str">
        <f>VLOOKUP(Table3[[#This Row],[Product ID]],[1]Products!$A:$G,2,0)</f>
        <v>Product 21</v>
      </c>
      <c r="H3220" s="22">
        <v>1</v>
      </c>
      <c r="I3220" s="9">
        <f>VLOOKUP('Consolidtaed Data'!$B5828,[1]Products!$A:$G,4,0)</f>
        <v>603</v>
      </c>
      <c r="J3220" s="9">
        <f>VLOOKUP('Consolidtaed Data'!$B5828,[1]Products!$A:$G,3,0)</f>
        <v>416</v>
      </c>
      <c r="K3220" s="9">
        <f>'Consolidtaed Data'!$J5828*'Consolidtaed Data'!$H5828</f>
        <v>409</v>
      </c>
      <c r="L3220" s="9">
        <f>'Consolidtaed Data'!$I5828*'Consolidtaed Data'!$H5828</f>
        <v>817</v>
      </c>
      <c r="M3220" s="9">
        <f>'Consolidtaed Data'!$L5828-'Consolidtaed Data'!$K5828</f>
        <v>331</v>
      </c>
      <c r="N3220" s="9" t="str">
        <f>VLOOKUP('Consolidtaed Data'!$C5828,[1]Locations!$A:$O,2,0)</f>
        <v>Fontana</v>
      </c>
      <c r="O3220" s="9" t="str">
        <f>VLOOKUP('Consolidtaed Data'!$D5828,'[1]Sales People'!$A:$B,2,0)</f>
        <v>Joshua Taylor</v>
      </c>
      <c r="P3220" s="9" t="str">
        <f>VLOOKUP('Consolidtaed Data'!$E5828,[1]Customers!$A:$B,2,0)</f>
        <v>Steven Nichols</v>
      </c>
      <c r="Q3220" s="11">
        <f>WEEKDAY('Consolidtaed Data'!$F5828)</f>
        <v>6</v>
      </c>
      <c r="R3220" s="9">
        <f>MONTH('Consolidtaed Data'!$F5828)</f>
        <v>3</v>
      </c>
      <c r="S3220" s="9" t="str">
        <f>TEXT(Table3[[#This Row],[Purchase Date]],"MMMM")</f>
        <v>August</v>
      </c>
      <c r="T3220" s="9">
        <f>YEAR('Consolidtaed Data'!$F5828)</f>
        <v>2021</v>
      </c>
    </row>
    <row r="3221" spans="1:20" x14ac:dyDescent="0.3">
      <c r="A3221" s="9" t="s">
        <v>4240</v>
      </c>
      <c r="B3221" s="9" t="s">
        <v>742</v>
      </c>
      <c r="C3221" s="9" t="s">
        <v>420</v>
      </c>
      <c r="D3221" s="9" t="s">
        <v>87</v>
      </c>
      <c r="E3221" s="9" t="s">
        <v>2042</v>
      </c>
      <c r="F3221" s="10">
        <v>44068</v>
      </c>
      <c r="G3221" s="10" t="str">
        <f>VLOOKUP(Table3[[#This Row],[Product ID]],[1]Products!$A:$G,2,0)</f>
        <v>Product 90</v>
      </c>
      <c r="H3221" s="22">
        <v>3</v>
      </c>
      <c r="I3221" s="9">
        <f>VLOOKUP('Consolidtaed Data'!$B5898,[1]Products!$A:$G,4,0)</f>
        <v>1494</v>
      </c>
      <c r="J3221" s="9">
        <f>VLOOKUP('Consolidtaed Data'!$B5898,[1]Products!$A:$G,3,0)</f>
        <v>971</v>
      </c>
      <c r="K3221" s="9">
        <f>'Consolidtaed Data'!$J5898*'Consolidtaed Data'!$H5898</f>
        <v>408</v>
      </c>
      <c r="L3221" s="9">
        <f>'Consolidtaed Data'!$I5898*'Consolidtaed Data'!$H5898</f>
        <v>504</v>
      </c>
      <c r="M3221" s="9">
        <f>'Consolidtaed Data'!$L5898-'Consolidtaed Data'!$K5898</f>
        <v>1200</v>
      </c>
      <c r="N3221" s="9" t="str">
        <f>VLOOKUP('Consolidtaed Data'!$C5898,[1]Locations!$A:$O,2,0)</f>
        <v>Los Angeles</v>
      </c>
      <c r="O3221" s="9" t="str">
        <f>VLOOKUP('Consolidtaed Data'!$D5898,'[1]Sales People'!$A:$B,2,0)</f>
        <v>Ernest Wheeler</v>
      </c>
      <c r="P3221" s="9" t="str">
        <f>VLOOKUP('Consolidtaed Data'!$E5898,[1]Customers!$A:$B,2,0)</f>
        <v>Jose Watson</v>
      </c>
      <c r="Q3221" s="11">
        <f>WEEKDAY('Consolidtaed Data'!$F5898)</f>
        <v>4</v>
      </c>
      <c r="R3221" s="9">
        <f>MONTH('Consolidtaed Data'!$F5898)</f>
        <v>3</v>
      </c>
      <c r="S3221" s="9" t="str">
        <f>TEXT(Table3[[#This Row],[Purchase Date]],"MMMM")</f>
        <v>August</v>
      </c>
      <c r="T3221" s="9">
        <f>YEAR('Consolidtaed Data'!$F5898)</f>
        <v>2021</v>
      </c>
    </row>
    <row r="3222" spans="1:20" x14ac:dyDescent="0.3">
      <c r="A3222" s="9" t="s">
        <v>4241</v>
      </c>
      <c r="B3222" s="9" t="s">
        <v>322</v>
      </c>
      <c r="C3222" s="9" t="s">
        <v>63</v>
      </c>
      <c r="D3222" s="9" t="s">
        <v>100</v>
      </c>
      <c r="E3222" s="9" t="s">
        <v>773</v>
      </c>
      <c r="F3222" s="10">
        <v>44068</v>
      </c>
      <c r="G3222" s="10" t="str">
        <f>VLOOKUP(Table3[[#This Row],[Product ID]],[1]Products!$A:$G,2,0)</f>
        <v>Product 43</v>
      </c>
      <c r="H3222" s="22">
        <v>1</v>
      </c>
      <c r="I3222" s="9">
        <f>VLOOKUP('Consolidtaed Data'!$B6107,[1]Products!$A:$G,4,0)</f>
        <v>886</v>
      </c>
      <c r="J3222" s="9">
        <f>VLOOKUP('Consolidtaed Data'!$B6107,[1]Products!$A:$G,3,0)</f>
        <v>478</v>
      </c>
      <c r="K3222" s="9">
        <f>'Consolidtaed Data'!$J6107*'Consolidtaed Data'!$H6107</f>
        <v>1321</v>
      </c>
      <c r="L3222" s="9">
        <f>'Consolidtaed Data'!$I6107*'Consolidtaed Data'!$H6107</f>
        <v>1972</v>
      </c>
      <c r="M3222" s="9">
        <f>'Consolidtaed Data'!$L6107-'Consolidtaed Data'!$K6107</f>
        <v>140</v>
      </c>
      <c r="N3222" s="9" t="str">
        <f>VLOOKUP('Consolidtaed Data'!$C6107,[1]Locations!$A:$O,2,0)</f>
        <v>Los Angeles</v>
      </c>
      <c r="O3222" s="9" t="str">
        <f>VLOOKUP('Consolidtaed Data'!$D6107,'[1]Sales People'!$A:$B,2,0)</f>
        <v>Sean Miller</v>
      </c>
      <c r="P3222" s="9" t="str">
        <f>VLOOKUP('Consolidtaed Data'!$E6107,[1]Customers!$A:$B,2,0)</f>
        <v>William Andrews</v>
      </c>
      <c r="Q3222" s="11">
        <f>WEEKDAY('Consolidtaed Data'!$F6107)</f>
        <v>7</v>
      </c>
      <c r="R3222" s="9">
        <f>MONTH('Consolidtaed Data'!$F6107)</f>
        <v>4</v>
      </c>
      <c r="S3222" s="9" t="str">
        <f>TEXT(Table3[[#This Row],[Purchase Date]],"MMMM")</f>
        <v>August</v>
      </c>
      <c r="T3222" s="9">
        <f>YEAR('Consolidtaed Data'!$F6107)</f>
        <v>2021</v>
      </c>
    </row>
    <row r="3223" spans="1:20" x14ac:dyDescent="0.3">
      <c r="A3223" s="9" t="s">
        <v>4242</v>
      </c>
      <c r="B3223" s="9" t="s">
        <v>136</v>
      </c>
      <c r="C3223" s="9" t="s">
        <v>344</v>
      </c>
      <c r="D3223" s="9" t="s">
        <v>193</v>
      </c>
      <c r="E3223" s="9" t="s">
        <v>2342</v>
      </c>
      <c r="F3223" s="10">
        <v>44068</v>
      </c>
      <c r="G3223" s="10" t="str">
        <f>VLOOKUP(Table3[[#This Row],[Product ID]],[1]Products!$A:$G,2,0)</f>
        <v>Product 2</v>
      </c>
      <c r="H3223" s="22">
        <v>3</v>
      </c>
      <c r="I3223" s="9">
        <f>VLOOKUP('Consolidtaed Data'!$B6434,[1]Products!$A:$G,4,0)</f>
        <v>800</v>
      </c>
      <c r="J3223" s="9">
        <f>VLOOKUP('Consolidtaed Data'!$B6434,[1]Products!$A:$G,3,0)</f>
        <v>536</v>
      </c>
      <c r="K3223" s="9">
        <f>'Consolidtaed Data'!$J6434*'Consolidtaed Data'!$H6434</f>
        <v>2144</v>
      </c>
      <c r="L3223" s="9">
        <f>'Consolidtaed Data'!$I6434*'Consolidtaed Data'!$H6434</f>
        <v>3200</v>
      </c>
      <c r="M3223" s="9">
        <f>'Consolidtaed Data'!$L6434-'Consolidtaed Data'!$K6434</f>
        <v>243</v>
      </c>
      <c r="N3223" s="9" t="str">
        <f>VLOOKUP('Consolidtaed Data'!$C6434,[1]Locations!$A:$O,2,0)</f>
        <v>Fremont</v>
      </c>
      <c r="O3223" s="9" t="str">
        <f>VLOOKUP('Consolidtaed Data'!$D6434,'[1]Sales People'!$A:$B,2,0)</f>
        <v>Henry Nelson</v>
      </c>
      <c r="P3223" s="9" t="str">
        <f>VLOOKUP('Consolidtaed Data'!$E6434,[1]Customers!$A:$B,2,0)</f>
        <v>Steve Stewart</v>
      </c>
      <c r="Q3223" s="11">
        <f>WEEKDAY('Consolidtaed Data'!$F6434)</f>
        <v>3</v>
      </c>
      <c r="R3223" s="9">
        <f>MONTH('Consolidtaed Data'!$F6434)</f>
        <v>5</v>
      </c>
      <c r="S3223" s="9" t="str">
        <f>TEXT(Table3[[#This Row],[Purchase Date]],"MMMM")</f>
        <v>August</v>
      </c>
      <c r="T3223" s="9">
        <f>YEAR('Consolidtaed Data'!$F6434)</f>
        <v>2021</v>
      </c>
    </row>
    <row r="3224" spans="1:20" x14ac:dyDescent="0.3">
      <c r="A3224" s="9" t="s">
        <v>4243</v>
      </c>
      <c r="B3224" s="9" t="s">
        <v>248</v>
      </c>
      <c r="C3224" s="9" t="s">
        <v>72</v>
      </c>
      <c r="D3224" s="9" t="s">
        <v>374</v>
      </c>
      <c r="E3224" s="9" t="s">
        <v>1345</v>
      </c>
      <c r="F3224" s="10">
        <v>44068</v>
      </c>
      <c r="G3224" s="10" t="str">
        <f>VLOOKUP(Table3[[#This Row],[Product ID]],[1]Products!$A:$G,2,0)</f>
        <v>Product 97</v>
      </c>
      <c r="H3224" s="22">
        <v>1</v>
      </c>
      <c r="I3224" s="9">
        <f>VLOOKUP('Consolidtaed Data'!$B6837,[1]Products!$A:$G,4,0)</f>
        <v>458</v>
      </c>
      <c r="J3224" s="9">
        <f>VLOOKUP('Consolidtaed Data'!$B6837,[1]Products!$A:$G,3,0)</f>
        <v>376</v>
      </c>
      <c r="K3224" s="9">
        <f>'Consolidtaed Data'!$J6837*'Consolidtaed Data'!$H6837</f>
        <v>1800</v>
      </c>
      <c r="L3224" s="9">
        <f>'Consolidtaed Data'!$I6837*'Consolidtaed Data'!$H6837</f>
        <v>3000</v>
      </c>
      <c r="M3224" s="9">
        <f>'Consolidtaed Data'!$L6837-'Consolidtaed Data'!$K6837</f>
        <v>64</v>
      </c>
      <c r="N3224" s="9" t="str">
        <f>VLOOKUP('Consolidtaed Data'!$C6837,[1]Locations!$A:$O,2,0)</f>
        <v>Simi Valley</v>
      </c>
      <c r="O3224" s="9" t="str">
        <f>VLOOKUP('Consolidtaed Data'!$D6837,'[1]Sales People'!$A:$B,2,0)</f>
        <v>Fred Robertson</v>
      </c>
      <c r="P3224" s="9" t="str">
        <f>VLOOKUP('Consolidtaed Data'!$E6837,[1]Customers!$A:$B,2,0)</f>
        <v>Aaron Moreno</v>
      </c>
      <c r="Q3224" s="11">
        <f>WEEKDAY('Consolidtaed Data'!$F6837)</f>
        <v>7</v>
      </c>
      <c r="R3224" s="9">
        <f>MONTH('Consolidtaed Data'!$F6837)</f>
        <v>6</v>
      </c>
      <c r="S3224" s="9" t="str">
        <f>TEXT(Table3[[#This Row],[Purchase Date]],"MMMM")</f>
        <v>August</v>
      </c>
      <c r="T3224" s="9">
        <f>YEAR('Consolidtaed Data'!$F6837)</f>
        <v>2021</v>
      </c>
    </row>
    <row r="3225" spans="1:20" x14ac:dyDescent="0.3">
      <c r="A3225" s="9" t="s">
        <v>4244</v>
      </c>
      <c r="B3225" s="9" t="s">
        <v>76</v>
      </c>
      <c r="C3225" s="9" t="s">
        <v>50</v>
      </c>
      <c r="D3225" s="9" t="s">
        <v>64</v>
      </c>
      <c r="E3225" s="9" t="s">
        <v>1243</v>
      </c>
      <c r="F3225" s="10">
        <v>44068</v>
      </c>
      <c r="G3225" s="10" t="str">
        <f>VLOOKUP(Table3[[#This Row],[Product ID]],[1]Products!$A:$G,2,0)</f>
        <v>Product 19</v>
      </c>
      <c r="H3225" s="22">
        <v>1</v>
      </c>
      <c r="I3225" s="9">
        <f>VLOOKUP('Consolidtaed Data'!$B7479,[1]Products!$A:$G,4,0)</f>
        <v>1077</v>
      </c>
      <c r="J3225" s="9">
        <f>VLOOKUP('Consolidtaed Data'!$B7479,[1]Products!$A:$G,3,0)</f>
        <v>732</v>
      </c>
      <c r="K3225" s="9">
        <f>'Consolidtaed Data'!$J7479*'Consolidtaed Data'!$H7479</f>
        <v>584</v>
      </c>
      <c r="L3225" s="9">
        <f>'Consolidtaed Data'!$I7479*'Consolidtaed Data'!$H7479</f>
        <v>913</v>
      </c>
      <c r="M3225" s="9">
        <f>'Consolidtaed Data'!$L7479-'Consolidtaed Data'!$K7479</f>
        <v>318</v>
      </c>
      <c r="N3225" s="9" t="str">
        <f>VLOOKUP('Consolidtaed Data'!$C7479,[1]Locations!$A:$O,2,0)</f>
        <v>Los Angeles</v>
      </c>
      <c r="O3225" s="9" t="str">
        <f>VLOOKUP('Consolidtaed Data'!$D7479,'[1]Sales People'!$A:$B,2,0)</f>
        <v>Sean Miller</v>
      </c>
      <c r="P3225" s="9" t="str">
        <f>VLOOKUP('Consolidtaed Data'!$E7479,[1]Customers!$A:$B,2,0)</f>
        <v>Christopher Matthews</v>
      </c>
      <c r="Q3225" s="11">
        <f>WEEKDAY('Consolidtaed Data'!$F7479)</f>
        <v>5</v>
      </c>
      <c r="R3225" s="9">
        <f>MONTH('Consolidtaed Data'!$F7479)</f>
        <v>7</v>
      </c>
      <c r="S3225" s="9" t="str">
        <f>TEXT(Table3[[#This Row],[Purchase Date]],"MMMM")</f>
        <v>August</v>
      </c>
      <c r="T3225" s="9">
        <f>YEAR('Consolidtaed Data'!$F7479)</f>
        <v>2021</v>
      </c>
    </row>
    <row r="3226" spans="1:20" x14ac:dyDescent="0.3">
      <c r="A3226" s="9" t="s">
        <v>4245</v>
      </c>
      <c r="B3226" s="9" t="s">
        <v>136</v>
      </c>
      <c r="C3226" s="9" t="s">
        <v>205</v>
      </c>
      <c r="D3226" s="9" t="s">
        <v>193</v>
      </c>
      <c r="E3226" s="9" t="s">
        <v>180</v>
      </c>
      <c r="F3226" s="10">
        <v>44068</v>
      </c>
      <c r="G3226" s="10" t="str">
        <f>VLOOKUP(Table3[[#This Row],[Product ID]],[1]Products!$A:$G,2,0)</f>
        <v>Product 2</v>
      </c>
      <c r="H3226" s="22">
        <v>2</v>
      </c>
      <c r="I3226" s="9">
        <f>VLOOKUP('Consolidtaed Data'!$B7646,[1]Products!$A:$G,4,0)</f>
        <v>290</v>
      </c>
      <c r="J3226" s="9">
        <f>VLOOKUP('Consolidtaed Data'!$B7646,[1]Products!$A:$G,3,0)</f>
        <v>200</v>
      </c>
      <c r="K3226" s="9">
        <f>'Consolidtaed Data'!$J7646*'Consolidtaed Data'!$H7646</f>
        <v>208</v>
      </c>
      <c r="L3226" s="9">
        <f>'Consolidtaed Data'!$I7646*'Consolidtaed Data'!$H7646</f>
        <v>315</v>
      </c>
      <c r="M3226" s="9">
        <f>'Consolidtaed Data'!$L7646-'Consolidtaed Data'!$K7646</f>
        <v>656</v>
      </c>
      <c r="N3226" s="9" t="str">
        <f>VLOOKUP('Consolidtaed Data'!$C7646,[1]Locations!$A:$O,2,0)</f>
        <v>Vista</v>
      </c>
      <c r="O3226" s="9" t="str">
        <f>VLOOKUP('Consolidtaed Data'!$D7646,'[1]Sales People'!$A:$B,2,0)</f>
        <v>Martin Perry</v>
      </c>
      <c r="P3226" s="9" t="str">
        <f>VLOOKUP('Consolidtaed Data'!$E7646,[1]Customers!$A:$B,2,0)</f>
        <v>Brian Taylor</v>
      </c>
      <c r="Q3226" s="11">
        <f>WEEKDAY('Consolidtaed Data'!$F7646)</f>
        <v>3</v>
      </c>
      <c r="R3226" s="9">
        <f>MONTH('Consolidtaed Data'!$F7646)</f>
        <v>8</v>
      </c>
      <c r="S3226" s="9" t="str">
        <f>TEXT(Table3[[#This Row],[Purchase Date]],"MMMM")</f>
        <v>August</v>
      </c>
      <c r="T3226" s="9">
        <f>YEAR('Consolidtaed Data'!$F7646)</f>
        <v>2021</v>
      </c>
    </row>
    <row r="3227" spans="1:20" x14ac:dyDescent="0.3">
      <c r="A3227" s="9" t="s">
        <v>4246</v>
      </c>
      <c r="B3227" s="9" t="s">
        <v>38</v>
      </c>
      <c r="C3227" s="9" t="s">
        <v>352</v>
      </c>
      <c r="D3227" s="9" t="s">
        <v>143</v>
      </c>
      <c r="E3227" s="9" t="s">
        <v>1803</v>
      </c>
      <c r="F3227" s="10">
        <v>44068</v>
      </c>
      <c r="G3227" s="10" t="str">
        <f>VLOOKUP(Table3[[#This Row],[Product ID]],[1]Products!$A:$G,2,0)</f>
        <v>Product 25</v>
      </c>
      <c r="H3227" s="22">
        <v>1</v>
      </c>
      <c r="I3227" s="9">
        <f>VLOOKUP('Consolidtaed Data'!$B8117,[1]Products!$A:$G,4,0)</f>
        <v>203</v>
      </c>
      <c r="J3227" s="9">
        <f>VLOOKUP('Consolidtaed Data'!$B8117,[1]Products!$A:$G,3,0)</f>
        <v>154</v>
      </c>
      <c r="K3227" s="9">
        <f>'Consolidtaed Data'!$J8117*'Consolidtaed Data'!$H8117</f>
        <v>2108</v>
      </c>
      <c r="L3227" s="9">
        <f>'Consolidtaed Data'!$I8117*'Consolidtaed Data'!$H8117</f>
        <v>2810</v>
      </c>
      <c r="M3227" s="9">
        <f>'Consolidtaed Data'!$L8117-'Consolidtaed Data'!$K8117</f>
        <v>2036</v>
      </c>
      <c r="N3227" s="9" t="str">
        <f>VLOOKUP('Consolidtaed Data'!$C8117,[1]Locations!$A:$O,2,0)</f>
        <v>Santa Rosa</v>
      </c>
      <c r="O3227" s="9" t="str">
        <f>VLOOKUP('Consolidtaed Data'!$D8117,'[1]Sales People'!$A:$B,2,0)</f>
        <v>Bobby Russell</v>
      </c>
      <c r="P3227" s="9" t="str">
        <f>VLOOKUP('Consolidtaed Data'!$E8117,[1]Customers!$A:$B,2,0)</f>
        <v>Chris Howard</v>
      </c>
      <c r="Q3227" s="11">
        <f>WEEKDAY('Consolidtaed Data'!$F8117)</f>
        <v>6</v>
      </c>
      <c r="R3227" s="9">
        <f>MONTH('Consolidtaed Data'!$F8117)</f>
        <v>9</v>
      </c>
      <c r="S3227" s="9" t="str">
        <f>TEXT(Table3[[#This Row],[Purchase Date]],"MMMM")</f>
        <v>August</v>
      </c>
      <c r="T3227" s="9">
        <f>YEAR('Consolidtaed Data'!$F8117)</f>
        <v>2021</v>
      </c>
    </row>
    <row r="3228" spans="1:20" x14ac:dyDescent="0.3">
      <c r="A3228" s="9" t="s">
        <v>4247</v>
      </c>
      <c r="B3228" s="9" t="s">
        <v>29</v>
      </c>
      <c r="C3228" s="9" t="s">
        <v>130</v>
      </c>
      <c r="D3228" s="9" t="s">
        <v>402</v>
      </c>
      <c r="E3228" s="9" t="s">
        <v>1314</v>
      </c>
      <c r="F3228" s="10">
        <v>44068</v>
      </c>
      <c r="G3228" s="10" t="str">
        <f>VLOOKUP(Table3[[#This Row],[Product ID]],[1]Products!$A:$G,2,0)</f>
        <v>Product 37</v>
      </c>
      <c r="H3228" s="22">
        <v>1</v>
      </c>
      <c r="I3228" s="9">
        <f>VLOOKUP('Consolidtaed Data'!$B8169,[1]Products!$A:$G,4,0)</f>
        <v>1494</v>
      </c>
      <c r="J3228" s="9">
        <f>VLOOKUP('Consolidtaed Data'!$B8169,[1]Products!$A:$G,3,0)</f>
        <v>971</v>
      </c>
      <c r="K3228" s="9">
        <f>'Consolidtaed Data'!$J8169*'Consolidtaed Data'!$H8169</f>
        <v>1108</v>
      </c>
      <c r="L3228" s="9">
        <f>'Consolidtaed Data'!$I8169*'Consolidtaed Data'!$H8169</f>
        <v>1351</v>
      </c>
      <c r="M3228" s="9">
        <f>'Consolidtaed Data'!$L8169-'Consolidtaed Data'!$K8169</f>
        <v>204</v>
      </c>
      <c r="N3228" s="9" t="str">
        <f>VLOOKUP('Consolidtaed Data'!$C8169,[1]Locations!$A:$O,2,0)</f>
        <v>Salinas</v>
      </c>
      <c r="O3228" s="9" t="str">
        <f>VLOOKUP('Consolidtaed Data'!$D8169,'[1]Sales People'!$A:$B,2,0)</f>
        <v>Brian Hansen</v>
      </c>
      <c r="P3228" s="9" t="str">
        <f>VLOOKUP('Consolidtaed Data'!$E8169,[1]Customers!$A:$B,2,0)</f>
        <v>Ronald Watkins</v>
      </c>
      <c r="Q3228" s="11">
        <f>WEEKDAY('Consolidtaed Data'!$F8169)</f>
        <v>2</v>
      </c>
      <c r="R3228" s="9">
        <f>MONTH('Consolidtaed Data'!$F8169)</f>
        <v>9</v>
      </c>
      <c r="S3228" s="9" t="str">
        <f>TEXT(Table3[[#This Row],[Purchase Date]],"MMMM")</f>
        <v>August</v>
      </c>
      <c r="T3228" s="9">
        <f>YEAR('Consolidtaed Data'!$F8169)</f>
        <v>2021</v>
      </c>
    </row>
    <row r="3229" spans="1:20" x14ac:dyDescent="0.3">
      <c r="A3229" s="9" t="s">
        <v>4248</v>
      </c>
      <c r="B3229" s="9" t="s">
        <v>164</v>
      </c>
      <c r="C3229" s="9" t="s">
        <v>39</v>
      </c>
      <c r="D3229" s="9" t="s">
        <v>105</v>
      </c>
      <c r="E3229" s="9" t="s">
        <v>1809</v>
      </c>
      <c r="F3229" s="10">
        <v>44068</v>
      </c>
      <c r="G3229" s="10" t="str">
        <f>VLOOKUP(Table3[[#This Row],[Product ID]],[1]Products!$A:$G,2,0)</f>
        <v>Product 69</v>
      </c>
      <c r="H3229" s="22">
        <v>1</v>
      </c>
      <c r="I3229" s="9">
        <f>VLOOKUP('Consolidtaed Data'!$B8329,[1]Products!$A:$G,4,0)</f>
        <v>1022</v>
      </c>
      <c r="J3229" s="9">
        <f>VLOOKUP('Consolidtaed Data'!$B8329,[1]Products!$A:$G,3,0)</f>
        <v>818</v>
      </c>
      <c r="K3229" s="9">
        <f>'Consolidtaed Data'!$J8329*'Consolidtaed Data'!$H8329</f>
        <v>358</v>
      </c>
      <c r="L3229" s="9">
        <f>'Consolidtaed Data'!$I8329*'Consolidtaed Data'!$H8329</f>
        <v>596</v>
      </c>
      <c r="M3229" s="9">
        <f>'Consolidtaed Data'!$L8329-'Consolidtaed Data'!$K8329</f>
        <v>1632</v>
      </c>
      <c r="N3229" s="9" t="str">
        <f>VLOOKUP('Consolidtaed Data'!$C8329,[1]Locations!$A:$O,2,0)</f>
        <v>Downey</v>
      </c>
      <c r="O3229" s="9" t="str">
        <f>VLOOKUP('Consolidtaed Data'!$D8329,'[1]Sales People'!$A:$B,2,0)</f>
        <v>Patrick Ruiz</v>
      </c>
      <c r="P3229" s="9" t="str">
        <f>VLOOKUP('Consolidtaed Data'!$E8329,[1]Customers!$A:$B,2,0)</f>
        <v>Jimmy Ray</v>
      </c>
      <c r="Q3229" s="11">
        <f>WEEKDAY('Consolidtaed Data'!$F8329)</f>
        <v>1</v>
      </c>
      <c r="R3229" s="9">
        <f>MONTH('Consolidtaed Data'!$F8329)</f>
        <v>9</v>
      </c>
      <c r="S3229" s="9" t="str">
        <f>TEXT(Table3[[#This Row],[Purchase Date]],"MMMM")</f>
        <v>August</v>
      </c>
      <c r="T3229" s="9">
        <f>YEAR('Consolidtaed Data'!$F8329)</f>
        <v>2021</v>
      </c>
    </row>
    <row r="3230" spans="1:20" x14ac:dyDescent="0.3">
      <c r="A3230" s="9" t="s">
        <v>4249</v>
      </c>
      <c r="B3230" s="9" t="s">
        <v>390</v>
      </c>
      <c r="C3230" s="9" t="s">
        <v>228</v>
      </c>
      <c r="D3230" s="9" t="s">
        <v>17</v>
      </c>
      <c r="E3230" s="9" t="s">
        <v>781</v>
      </c>
      <c r="F3230" s="10">
        <v>44068</v>
      </c>
      <c r="G3230" s="10" t="str">
        <f>VLOOKUP(Table3[[#This Row],[Product ID]],[1]Products!$A:$G,2,0)</f>
        <v>Product 48</v>
      </c>
      <c r="H3230" s="22">
        <v>1</v>
      </c>
      <c r="I3230" s="9">
        <f>VLOOKUP('Consolidtaed Data'!$B8670,[1]Products!$A:$G,4,0)</f>
        <v>378</v>
      </c>
      <c r="J3230" s="9">
        <f>VLOOKUP('Consolidtaed Data'!$B8670,[1]Products!$A:$G,3,0)</f>
        <v>291</v>
      </c>
      <c r="K3230" s="9">
        <f>'Consolidtaed Data'!$J8670*'Consolidtaed Data'!$H8670</f>
        <v>818</v>
      </c>
      <c r="L3230" s="9">
        <f>'Consolidtaed Data'!$I8670*'Consolidtaed Data'!$H8670</f>
        <v>1022</v>
      </c>
      <c r="M3230" s="9">
        <f>'Consolidtaed Data'!$L8670-'Consolidtaed Data'!$K8670</f>
        <v>4096</v>
      </c>
      <c r="N3230" s="9" t="str">
        <f>VLOOKUP('Consolidtaed Data'!$C8670,[1]Locations!$A:$O,2,0)</f>
        <v>Victorville</v>
      </c>
      <c r="O3230" s="9" t="str">
        <f>VLOOKUP('Consolidtaed Data'!$D8670,'[1]Sales People'!$A:$B,2,0)</f>
        <v>Brian Thomas</v>
      </c>
      <c r="P3230" s="9" t="str">
        <f>VLOOKUP('Consolidtaed Data'!$E8670,[1]Customers!$A:$B,2,0)</f>
        <v>Peter Wells</v>
      </c>
      <c r="Q3230" s="11">
        <f>WEEKDAY('Consolidtaed Data'!$F8670)</f>
        <v>5</v>
      </c>
      <c r="R3230" s="9">
        <f>MONTH('Consolidtaed Data'!$F8670)</f>
        <v>10</v>
      </c>
      <c r="S3230" s="9" t="str">
        <f>TEXT(Table3[[#This Row],[Purchase Date]],"MMMM")</f>
        <v>August</v>
      </c>
      <c r="T3230" s="9">
        <f>YEAR('Consolidtaed Data'!$F8670)</f>
        <v>2021</v>
      </c>
    </row>
    <row r="3231" spans="1:20" x14ac:dyDescent="0.3">
      <c r="A3231" s="9" t="s">
        <v>4250</v>
      </c>
      <c r="B3231" s="9" t="s">
        <v>168</v>
      </c>
      <c r="C3231" s="9" t="s">
        <v>126</v>
      </c>
      <c r="D3231" s="9" t="s">
        <v>46</v>
      </c>
      <c r="E3231" s="9" t="s">
        <v>763</v>
      </c>
      <c r="F3231" s="10">
        <v>44068</v>
      </c>
      <c r="G3231" s="10" t="str">
        <f>VLOOKUP(Table3[[#This Row],[Product ID]],[1]Products!$A:$G,2,0)</f>
        <v>Product 26</v>
      </c>
      <c r="H3231" s="22">
        <v>1</v>
      </c>
      <c r="I3231" s="9">
        <f>VLOOKUP('Consolidtaed Data'!$B8787,[1]Products!$A:$G,4,0)</f>
        <v>504</v>
      </c>
      <c r="J3231" s="9">
        <f>VLOOKUP('Consolidtaed Data'!$B8787,[1]Products!$A:$G,3,0)</f>
        <v>408</v>
      </c>
      <c r="K3231" s="9">
        <f>'Consolidtaed Data'!$J8787*'Consolidtaed Data'!$H8787</f>
        <v>4089</v>
      </c>
      <c r="L3231" s="9">
        <f>'Consolidtaed Data'!$I8787*'Consolidtaed Data'!$H8787</f>
        <v>5175</v>
      </c>
      <c r="M3231" s="9">
        <f>'Consolidtaed Data'!$L8787-'Consolidtaed Data'!$K8787</f>
        <v>360</v>
      </c>
      <c r="N3231" s="9" t="str">
        <f>VLOOKUP('Consolidtaed Data'!$C8787,[1]Locations!$A:$O,2,0)</f>
        <v>Pomona</v>
      </c>
      <c r="O3231" s="9" t="str">
        <f>VLOOKUP('Consolidtaed Data'!$D8787,'[1]Sales People'!$A:$B,2,0)</f>
        <v>Walter Cook</v>
      </c>
      <c r="P3231" s="9" t="str">
        <f>VLOOKUP('Consolidtaed Data'!$E8787,[1]Customers!$A:$B,2,0)</f>
        <v>Peter Gray</v>
      </c>
      <c r="Q3231" s="11">
        <f>WEEKDAY('Consolidtaed Data'!$F8787)</f>
        <v>7</v>
      </c>
      <c r="R3231" s="9">
        <f>MONTH('Consolidtaed Data'!$F8787)</f>
        <v>10</v>
      </c>
      <c r="S3231" s="9" t="str">
        <f>TEXT(Table3[[#This Row],[Purchase Date]],"MMMM")</f>
        <v>August</v>
      </c>
      <c r="T3231" s="9">
        <f>YEAR('Consolidtaed Data'!$F8787)</f>
        <v>2021</v>
      </c>
    </row>
    <row r="3232" spans="1:20" x14ac:dyDescent="0.3">
      <c r="A3232" s="9" t="s">
        <v>4251</v>
      </c>
      <c r="B3232" s="9" t="s">
        <v>390</v>
      </c>
      <c r="C3232" s="9" t="s">
        <v>210</v>
      </c>
      <c r="D3232" s="9" t="s">
        <v>220</v>
      </c>
      <c r="E3232" s="9" t="s">
        <v>399</v>
      </c>
      <c r="F3232" s="10">
        <v>44068</v>
      </c>
      <c r="G3232" s="10" t="str">
        <f>VLOOKUP(Table3[[#This Row],[Product ID]],[1]Products!$A:$G,2,0)</f>
        <v>Product 48</v>
      </c>
      <c r="H3232" s="22">
        <v>2</v>
      </c>
      <c r="I3232" s="9">
        <f>VLOOKUP('Consolidtaed Data'!$B8794,[1]Products!$A:$G,4,0)</f>
        <v>1566</v>
      </c>
      <c r="J3232" s="9">
        <f>VLOOKUP('Consolidtaed Data'!$B8794,[1]Products!$A:$G,3,0)</f>
        <v>1190</v>
      </c>
      <c r="K3232" s="9">
        <f>'Consolidtaed Data'!$J8794*'Consolidtaed Data'!$H8794</f>
        <v>1184</v>
      </c>
      <c r="L3232" s="9">
        <f>'Consolidtaed Data'!$I8794*'Consolidtaed Data'!$H8794</f>
        <v>2008</v>
      </c>
      <c r="M3232" s="9">
        <f>'Consolidtaed Data'!$L8794-'Consolidtaed Data'!$K8794</f>
        <v>376</v>
      </c>
      <c r="N3232" s="9" t="str">
        <f>VLOOKUP('Consolidtaed Data'!$C8794,[1]Locations!$A:$O,2,0)</f>
        <v>Vallejo</v>
      </c>
      <c r="O3232" s="9" t="str">
        <f>VLOOKUP('Consolidtaed Data'!$D8794,'[1]Sales People'!$A:$B,2,0)</f>
        <v>Walter Cook</v>
      </c>
      <c r="P3232" s="9" t="str">
        <f>VLOOKUP('Consolidtaed Data'!$E8794,[1]Customers!$A:$B,2,0)</f>
        <v>Jeffrey Carpenter</v>
      </c>
      <c r="Q3232" s="11">
        <f>WEEKDAY('Consolidtaed Data'!$F8794)</f>
        <v>7</v>
      </c>
      <c r="R3232" s="9">
        <f>MONTH('Consolidtaed Data'!$F8794)</f>
        <v>10</v>
      </c>
      <c r="S3232" s="9" t="str">
        <f>TEXT(Table3[[#This Row],[Purchase Date]],"MMMM")</f>
        <v>August</v>
      </c>
      <c r="T3232" s="9">
        <f>YEAR('Consolidtaed Data'!$F8794)</f>
        <v>2021</v>
      </c>
    </row>
    <row r="3233" spans="1:20" x14ac:dyDescent="0.3">
      <c r="A3233" s="9" t="s">
        <v>4252</v>
      </c>
      <c r="B3233" s="9" t="s">
        <v>582</v>
      </c>
      <c r="C3233" s="9" t="s">
        <v>39</v>
      </c>
      <c r="D3233" s="9" t="s">
        <v>87</v>
      </c>
      <c r="E3233" s="9" t="s">
        <v>170</v>
      </c>
      <c r="F3233" s="10">
        <v>44068</v>
      </c>
      <c r="G3233" s="10" t="str">
        <f>VLOOKUP(Table3[[#This Row],[Product ID]],[1]Products!$A:$G,2,0)</f>
        <v>Product 58</v>
      </c>
      <c r="H3233" s="22">
        <v>4</v>
      </c>
      <c r="I3233" s="9">
        <f>VLOOKUP('Consolidtaed Data'!$B9455,[1]Products!$A:$G,4,0)</f>
        <v>1582</v>
      </c>
      <c r="J3233" s="9">
        <f>VLOOKUP('Consolidtaed Data'!$B9455,[1]Products!$A:$G,3,0)</f>
        <v>1234</v>
      </c>
      <c r="K3233" s="9">
        <f>'Consolidtaed Data'!$J9455*'Consolidtaed Data'!$H9455</f>
        <v>1248</v>
      </c>
      <c r="L3233" s="9">
        <f>'Consolidtaed Data'!$I9455*'Consolidtaed Data'!$H9455</f>
        <v>1809</v>
      </c>
      <c r="M3233" s="9">
        <f>'Consolidtaed Data'!$L9455-'Consolidtaed Data'!$K9455</f>
        <v>1140</v>
      </c>
      <c r="N3233" s="9" t="str">
        <f>VLOOKUP('Consolidtaed Data'!$C9455,[1]Locations!$A:$O,2,0)</f>
        <v>Daly City</v>
      </c>
      <c r="O3233" s="9" t="str">
        <f>VLOOKUP('Consolidtaed Data'!$D9455,'[1]Sales People'!$A:$B,2,0)</f>
        <v>Larry Marshall</v>
      </c>
      <c r="P3233" s="9" t="str">
        <f>VLOOKUP('Consolidtaed Data'!$E9455,[1]Customers!$A:$B,2,0)</f>
        <v>Daniel Perry</v>
      </c>
      <c r="Q3233" s="11">
        <f>WEEKDAY('Consolidtaed Data'!$F9455)</f>
        <v>4</v>
      </c>
      <c r="R3233" s="9">
        <f>MONTH('Consolidtaed Data'!$F9455)</f>
        <v>12</v>
      </c>
      <c r="S3233" s="9" t="str">
        <f>TEXT(Table3[[#This Row],[Purchase Date]],"MMMM")</f>
        <v>August</v>
      </c>
      <c r="T3233" s="9">
        <f>YEAR('Consolidtaed Data'!$F9455)</f>
        <v>2021</v>
      </c>
    </row>
    <row r="3234" spans="1:20" x14ac:dyDescent="0.3">
      <c r="A3234" s="9" t="s">
        <v>4253</v>
      </c>
      <c r="B3234" s="9" t="s">
        <v>418</v>
      </c>
      <c r="C3234" s="9" t="s">
        <v>169</v>
      </c>
      <c r="D3234" s="9" t="s">
        <v>206</v>
      </c>
      <c r="E3234" s="9" t="s">
        <v>368</v>
      </c>
      <c r="F3234" s="10">
        <v>44068</v>
      </c>
      <c r="G3234" s="10" t="str">
        <f>VLOOKUP(Table3[[#This Row],[Product ID]],[1]Products!$A:$G,2,0)</f>
        <v>Product 82</v>
      </c>
      <c r="H3234" s="22">
        <v>4</v>
      </c>
      <c r="I3234" s="9">
        <f>VLOOKUP('Consolidtaed Data'!$B9620,[1]Products!$A:$G,4,0)</f>
        <v>2257</v>
      </c>
      <c r="J3234" s="9">
        <f>VLOOKUP('Consolidtaed Data'!$B9620,[1]Products!$A:$G,3,0)</f>
        <v>1535</v>
      </c>
      <c r="K3234" s="9">
        <f>'Consolidtaed Data'!$J9620*'Consolidtaed Data'!$H9620</f>
        <v>1485</v>
      </c>
      <c r="L3234" s="9">
        <f>'Consolidtaed Data'!$I9620*'Consolidtaed Data'!$H9620</f>
        <v>2091</v>
      </c>
      <c r="M3234" s="9">
        <f>'Consolidtaed Data'!$L9620-'Consolidtaed Data'!$K9620</f>
        <v>345</v>
      </c>
      <c r="N3234" s="9" t="str">
        <f>VLOOKUP('Consolidtaed Data'!$C9620,[1]Locations!$A:$O,2,0)</f>
        <v>Huntington Beach</v>
      </c>
      <c r="O3234" s="9" t="str">
        <f>VLOOKUP('Consolidtaed Data'!$D9620,'[1]Sales People'!$A:$B,2,0)</f>
        <v>Howard Gardner</v>
      </c>
      <c r="P3234" s="9" t="str">
        <f>VLOOKUP('Consolidtaed Data'!$E9620,[1]Customers!$A:$B,2,0)</f>
        <v>Aaron Moreno</v>
      </c>
      <c r="Q3234" s="11">
        <f>WEEKDAY('Consolidtaed Data'!$F9620)</f>
        <v>3</v>
      </c>
      <c r="R3234" s="9">
        <f>MONTH('Consolidtaed Data'!$F9620)</f>
        <v>12</v>
      </c>
      <c r="S3234" s="9" t="str">
        <f>TEXT(Table3[[#This Row],[Purchase Date]],"MMMM")</f>
        <v>August</v>
      </c>
      <c r="T3234" s="9">
        <f>YEAR('Consolidtaed Data'!$F9620)</f>
        <v>2021</v>
      </c>
    </row>
    <row r="3235" spans="1:20" x14ac:dyDescent="0.3">
      <c r="A3235" s="9" t="s">
        <v>4254</v>
      </c>
      <c r="B3235" s="9" t="s">
        <v>182</v>
      </c>
      <c r="C3235" s="9" t="s">
        <v>331</v>
      </c>
      <c r="D3235" s="9" t="s">
        <v>272</v>
      </c>
      <c r="E3235" s="9" t="s">
        <v>473</v>
      </c>
      <c r="F3235" s="10">
        <v>44069</v>
      </c>
      <c r="G3235" s="10" t="str">
        <f>VLOOKUP(Table3[[#This Row],[Product ID]],[1]Products!$A:$G,2,0)</f>
        <v>Product 9</v>
      </c>
      <c r="H3235" s="22">
        <v>3</v>
      </c>
      <c r="I3235" s="9">
        <f>VLOOKUP('Consolidtaed Data'!$B4721,[1]Products!$A:$G,4,0)</f>
        <v>1639</v>
      </c>
      <c r="J3235" s="9">
        <f>VLOOKUP('Consolidtaed Data'!$B4721,[1]Products!$A:$G,3,0)</f>
        <v>1295</v>
      </c>
      <c r="K3235" s="9">
        <f>'Consolidtaed Data'!$J4721*'Consolidtaed Data'!$H4721</f>
        <v>2913</v>
      </c>
      <c r="L3235" s="9">
        <f>'Consolidtaed Data'!$I4721*'Consolidtaed Data'!$H4721</f>
        <v>4482</v>
      </c>
      <c r="M3235" s="9">
        <f>'Consolidtaed Data'!$L4721-'Consolidtaed Data'!$K4721</f>
        <v>855</v>
      </c>
      <c r="N3235" s="9" t="str">
        <f>VLOOKUP('Consolidtaed Data'!$C4721,[1]Locations!$A:$O,2,0)</f>
        <v>Fontana</v>
      </c>
      <c r="O3235" s="9" t="str">
        <f>VLOOKUP('Consolidtaed Data'!$D4721,'[1]Sales People'!$A:$B,2,0)</f>
        <v>Christopher Tucker</v>
      </c>
      <c r="P3235" s="9" t="str">
        <f>VLOOKUP('Consolidtaed Data'!$E4721,[1]Customers!$A:$B,2,0)</f>
        <v>Randy Webb</v>
      </c>
      <c r="Q3235" s="11">
        <f>WEEKDAY('Consolidtaed Data'!$F4721)</f>
        <v>1</v>
      </c>
      <c r="R3235" s="9">
        <f>MONTH('Consolidtaed Data'!$F4721)</f>
        <v>12</v>
      </c>
      <c r="S3235" s="9" t="str">
        <f>TEXT(Table3[[#This Row],[Purchase Date]],"MMMM")</f>
        <v>August</v>
      </c>
      <c r="T3235" s="9">
        <f>YEAR('Consolidtaed Data'!$F4721)</f>
        <v>2020</v>
      </c>
    </row>
    <row r="3236" spans="1:20" x14ac:dyDescent="0.3">
      <c r="A3236" s="9" t="s">
        <v>4255</v>
      </c>
      <c r="B3236" s="9" t="s">
        <v>125</v>
      </c>
      <c r="C3236" s="9" t="s">
        <v>302</v>
      </c>
      <c r="D3236" s="9" t="s">
        <v>127</v>
      </c>
      <c r="E3236" s="9" t="s">
        <v>728</v>
      </c>
      <c r="F3236" s="10">
        <v>44069</v>
      </c>
      <c r="G3236" s="10" t="str">
        <f>VLOOKUP(Table3[[#This Row],[Product ID]],[1]Products!$A:$G,2,0)</f>
        <v>Product 40</v>
      </c>
      <c r="H3236" s="22">
        <v>1</v>
      </c>
      <c r="I3236" s="9">
        <f>VLOOKUP('Consolidtaed Data'!$B5457,[1]Products!$A:$G,4,0)</f>
        <v>1278</v>
      </c>
      <c r="J3236" s="9">
        <f>VLOOKUP('Consolidtaed Data'!$B5457,[1]Products!$A:$G,3,0)</f>
        <v>665</v>
      </c>
      <c r="K3236" s="9">
        <f>'Consolidtaed Data'!$J5457*'Consolidtaed Data'!$H5457</f>
        <v>4455</v>
      </c>
      <c r="L3236" s="9">
        <f>'Consolidtaed Data'!$I5457*'Consolidtaed Data'!$H5457</f>
        <v>6273</v>
      </c>
      <c r="M3236" s="9">
        <f>'Consolidtaed Data'!$L5457-'Consolidtaed Data'!$K5457</f>
        <v>724</v>
      </c>
      <c r="N3236" s="9" t="str">
        <f>VLOOKUP('Consolidtaed Data'!$C5457,[1]Locations!$A:$O,2,0)</f>
        <v>Oxnard</v>
      </c>
      <c r="O3236" s="9" t="str">
        <f>VLOOKUP('Consolidtaed Data'!$D5457,'[1]Sales People'!$A:$B,2,0)</f>
        <v>Joshua Taylor</v>
      </c>
      <c r="P3236" s="9" t="str">
        <f>VLOOKUP('Consolidtaed Data'!$E5457,[1]Customers!$A:$B,2,0)</f>
        <v>Ryan Schmidt</v>
      </c>
      <c r="Q3236" s="11">
        <f>WEEKDAY('Consolidtaed Data'!$F5457)</f>
        <v>1</v>
      </c>
      <c r="R3236" s="9">
        <f>MONTH('Consolidtaed Data'!$F5457)</f>
        <v>2</v>
      </c>
      <c r="S3236" s="9" t="str">
        <f>TEXT(Table3[[#This Row],[Purchase Date]],"MMMM")</f>
        <v>August</v>
      </c>
      <c r="T3236" s="9">
        <f>YEAR('Consolidtaed Data'!$F5457)</f>
        <v>2021</v>
      </c>
    </row>
    <row r="3237" spans="1:20" x14ac:dyDescent="0.3">
      <c r="A3237" s="9" t="s">
        <v>4256</v>
      </c>
      <c r="B3237" s="9" t="s">
        <v>213</v>
      </c>
      <c r="C3237" s="9" t="s">
        <v>421</v>
      </c>
      <c r="D3237" s="9" t="s">
        <v>113</v>
      </c>
      <c r="E3237" s="9" t="s">
        <v>2168</v>
      </c>
      <c r="F3237" s="10">
        <v>44069</v>
      </c>
      <c r="G3237" s="10" t="str">
        <f>VLOOKUP(Table3[[#This Row],[Product ID]],[1]Products!$A:$G,2,0)</f>
        <v>Product 68</v>
      </c>
      <c r="H3237" s="22">
        <v>1</v>
      </c>
      <c r="I3237" s="9">
        <f>VLOOKUP('Consolidtaed Data'!$B5706,[1]Products!$A:$G,4,0)</f>
        <v>127</v>
      </c>
      <c r="J3237" s="9">
        <f>VLOOKUP('Consolidtaed Data'!$B5706,[1]Products!$A:$G,3,0)</f>
        <v>79</v>
      </c>
      <c r="K3237" s="9">
        <f>'Consolidtaed Data'!$J5706*'Consolidtaed Data'!$H5706</f>
        <v>900</v>
      </c>
      <c r="L3237" s="9">
        <f>'Consolidtaed Data'!$I5706*'Consolidtaed Data'!$H5706</f>
        <v>1636</v>
      </c>
      <c r="M3237" s="9">
        <f>'Consolidtaed Data'!$L5706-'Consolidtaed Data'!$K5706</f>
        <v>286</v>
      </c>
      <c r="N3237" s="9" t="str">
        <f>VLOOKUP('Consolidtaed Data'!$C5706,[1]Locations!$A:$O,2,0)</f>
        <v>Anaheim</v>
      </c>
      <c r="O3237" s="9" t="str">
        <f>VLOOKUP('Consolidtaed Data'!$D5706,'[1]Sales People'!$A:$B,2,0)</f>
        <v>Ryan Butler</v>
      </c>
      <c r="P3237" s="9" t="str">
        <f>VLOOKUP('Consolidtaed Data'!$E5706,[1]Customers!$A:$B,2,0)</f>
        <v>Kenneth Marshall</v>
      </c>
      <c r="Q3237" s="11">
        <f>WEEKDAY('Consolidtaed Data'!$F5706)</f>
        <v>6</v>
      </c>
      <c r="R3237" s="9">
        <f>MONTH('Consolidtaed Data'!$F5706)</f>
        <v>2</v>
      </c>
      <c r="S3237" s="9" t="str">
        <f>TEXT(Table3[[#This Row],[Purchase Date]],"MMMM")</f>
        <v>August</v>
      </c>
      <c r="T3237" s="9">
        <f>YEAR('Consolidtaed Data'!$F5706)</f>
        <v>2021</v>
      </c>
    </row>
    <row r="3238" spans="1:20" x14ac:dyDescent="0.3">
      <c r="A3238" s="9" t="s">
        <v>4257</v>
      </c>
      <c r="B3238" s="9" t="s">
        <v>85</v>
      </c>
      <c r="C3238" s="9" t="s">
        <v>186</v>
      </c>
      <c r="D3238" s="9" t="s">
        <v>326</v>
      </c>
      <c r="E3238" s="9" t="s">
        <v>956</v>
      </c>
      <c r="F3238" s="10">
        <v>44069</v>
      </c>
      <c r="G3238" s="10" t="str">
        <f>VLOOKUP(Table3[[#This Row],[Product ID]],[1]Products!$A:$G,2,0)</f>
        <v>Product 93</v>
      </c>
      <c r="H3238" s="22">
        <v>1</v>
      </c>
      <c r="I3238" s="9">
        <f>VLOOKUP('Consolidtaed Data'!$B7612,[1]Products!$A:$G,4,0)</f>
        <v>1972</v>
      </c>
      <c r="J3238" s="9">
        <f>VLOOKUP('Consolidtaed Data'!$B7612,[1]Products!$A:$G,3,0)</f>
        <v>1321</v>
      </c>
      <c r="K3238" s="9">
        <f>'Consolidtaed Data'!$J7612*'Consolidtaed Data'!$H7612</f>
        <v>1272</v>
      </c>
      <c r="L3238" s="9">
        <f>'Consolidtaed Data'!$I7612*'Consolidtaed Data'!$H7612</f>
        <v>1590</v>
      </c>
      <c r="M3238" s="9">
        <f>'Consolidtaed Data'!$L7612-'Consolidtaed Data'!$K7612</f>
        <v>290</v>
      </c>
      <c r="N3238" s="9" t="str">
        <f>VLOOKUP('Consolidtaed Data'!$C7612,[1]Locations!$A:$O,2,0)</f>
        <v>Pasadena</v>
      </c>
      <c r="O3238" s="9" t="str">
        <f>VLOOKUP('Consolidtaed Data'!$D7612,'[1]Sales People'!$A:$B,2,0)</f>
        <v>Brian Thomas</v>
      </c>
      <c r="P3238" s="9" t="str">
        <f>VLOOKUP('Consolidtaed Data'!$E7612,[1]Customers!$A:$B,2,0)</f>
        <v>Samuel Price</v>
      </c>
      <c r="Q3238" s="11">
        <f>WEEKDAY('Consolidtaed Data'!$F7612)</f>
        <v>1</v>
      </c>
      <c r="R3238" s="9">
        <f>MONTH('Consolidtaed Data'!$F7612)</f>
        <v>8</v>
      </c>
      <c r="S3238" s="9" t="str">
        <f>TEXT(Table3[[#This Row],[Purchase Date]],"MMMM")</f>
        <v>August</v>
      </c>
      <c r="T3238" s="9">
        <f>YEAR('Consolidtaed Data'!$F7612)</f>
        <v>2021</v>
      </c>
    </row>
    <row r="3239" spans="1:20" x14ac:dyDescent="0.3">
      <c r="A3239" s="9" t="s">
        <v>4258</v>
      </c>
      <c r="B3239" s="9" t="s">
        <v>112</v>
      </c>
      <c r="C3239" s="9" t="s">
        <v>169</v>
      </c>
      <c r="D3239" s="9" t="s">
        <v>161</v>
      </c>
      <c r="E3239" s="9" t="s">
        <v>1927</v>
      </c>
      <c r="F3239" s="10">
        <v>44069</v>
      </c>
      <c r="G3239" s="10" t="str">
        <f>VLOOKUP(Table3[[#This Row],[Product ID]],[1]Products!$A:$G,2,0)</f>
        <v>Product 7</v>
      </c>
      <c r="H3239" s="22">
        <v>2</v>
      </c>
      <c r="I3239" s="9">
        <f>VLOOKUP('Consolidtaed Data'!$B8081,[1]Products!$A:$G,4,0)</f>
        <v>2182</v>
      </c>
      <c r="J3239" s="9">
        <f>VLOOKUP('Consolidtaed Data'!$B8081,[1]Products!$A:$G,3,0)</f>
        <v>1200</v>
      </c>
      <c r="K3239" s="9">
        <f>'Consolidtaed Data'!$J8081*'Consolidtaed Data'!$H8081</f>
        <v>584</v>
      </c>
      <c r="L3239" s="9">
        <f>'Consolidtaed Data'!$I8081*'Consolidtaed Data'!$H8081</f>
        <v>913</v>
      </c>
      <c r="M3239" s="9">
        <f>'Consolidtaed Data'!$L8081-'Consolidtaed Data'!$K8081</f>
        <v>383</v>
      </c>
      <c r="N3239" s="9" t="str">
        <f>VLOOKUP('Consolidtaed Data'!$C8081,[1]Locations!$A:$O,2,0)</f>
        <v>Oakland</v>
      </c>
      <c r="O3239" s="9" t="str">
        <f>VLOOKUP('Consolidtaed Data'!$D8081,'[1]Sales People'!$A:$B,2,0)</f>
        <v>Christopher Tucker</v>
      </c>
      <c r="P3239" s="9" t="str">
        <f>VLOOKUP('Consolidtaed Data'!$E8081,[1]Customers!$A:$B,2,0)</f>
        <v>Eugene Ryan</v>
      </c>
      <c r="Q3239" s="11">
        <f>WEEKDAY('Consolidtaed Data'!$F8081)</f>
        <v>3</v>
      </c>
      <c r="R3239" s="9">
        <f>MONTH('Consolidtaed Data'!$F8081)</f>
        <v>9</v>
      </c>
      <c r="S3239" s="9" t="str">
        <f>TEXT(Table3[[#This Row],[Purchase Date]],"MMMM")</f>
        <v>August</v>
      </c>
      <c r="T3239" s="9">
        <f>YEAR('Consolidtaed Data'!$F8081)</f>
        <v>2021</v>
      </c>
    </row>
    <row r="3240" spans="1:20" x14ac:dyDescent="0.3">
      <c r="A3240" s="9" t="s">
        <v>4259</v>
      </c>
      <c r="B3240" s="9" t="s">
        <v>216</v>
      </c>
      <c r="C3240" s="9" t="s">
        <v>45</v>
      </c>
      <c r="D3240" s="9" t="s">
        <v>131</v>
      </c>
      <c r="E3240" s="9" t="s">
        <v>1295</v>
      </c>
      <c r="F3240" s="10">
        <v>44069</v>
      </c>
      <c r="G3240" s="10" t="str">
        <f>VLOOKUP(Table3[[#This Row],[Product ID]],[1]Products!$A:$G,2,0)</f>
        <v>Product 73</v>
      </c>
      <c r="H3240" s="22">
        <v>2</v>
      </c>
      <c r="I3240" s="9">
        <f>VLOOKUP('Consolidtaed Data'!$B8390,[1]Products!$A:$G,4,0)</f>
        <v>1022</v>
      </c>
      <c r="J3240" s="9">
        <f>VLOOKUP('Consolidtaed Data'!$B8390,[1]Products!$A:$G,3,0)</f>
        <v>818</v>
      </c>
      <c r="K3240" s="9">
        <f>'Consolidtaed Data'!$J8390*'Consolidtaed Data'!$H8390</f>
        <v>2728</v>
      </c>
      <c r="L3240" s="9">
        <f>'Consolidtaed Data'!$I8390*'Consolidtaed Data'!$H8390</f>
        <v>5352</v>
      </c>
      <c r="M3240" s="9">
        <f>'Consolidtaed Data'!$L8390-'Consolidtaed Data'!$K8390</f>
        <v>68</v>
      </c>
      <c r="N3240" s="9" t="str">
        <f>VLOOKUP('Consolidtaed Data'!$C8390,[1]Locations!$A:$O,2,0)</f>
        <v>Downey</v>
      </c>
      <c r="O3240" s="9" t="str">
        <f>VLOOKUP('Consolidtaed Data'!$D8390,'[1]Sales People'!$A:$B,2,0)</f>
        <v>Brian Davis</v>
      </c>
      <c r="P3240" s="9" t="str">
        <f>VLOOKUP('Consolidtaed Data'!$E8390,[1]Customers!$A:$B,2,0)</f>
        <v>Craig Wright</v>
      </c>
      <c r="Q3240" s="11">
        <f>WEEKDAY('Consolidtaed Data'!$F8390)</f>
        <v>5</v>
      </c>
      <c r="R3240" s="9">
        <f>MONTH('Consolidtaed Data'!$F8390)</f>
        <v>9</v>
      </c>
      <c r="S3240" s="9" t="str">
        <f>TEXT(Table3[[#This Row],[Purchase Date]],"MMMM")</f>
        <v>August</v>
      </c>
      <c r="T3240" s="9">
        <f>YEAR('Consolidtaed Data'!$F8390)</f>
        <v>2021</v>
      </c>
    </row>
    <row r="3241" spans="1:20" x14ac:dyDescent="0.3">
      <c r="A3241" s="9" t="s">
        <v>4260</v>
      </c>
      <c r="B3241" s="9" t="s">
        <v>390</v>
      </c>
      <c r="C3241" s="9" t="s">
        <v>344</v>
      </c>
      <c r="D3241" s="9" t="s">
        <v>64</v>
      </c>
      <c r="E3241" s="9" t="s">
        <v>1899</v>
      </c>
      <c r="F3241" s="10">
        <v>44069</v>
      </c>
      <c r="G3241" s="10" t="str">
        <f>VLOOKUP(Table3[[#This Row],[Product ID]],[1]Products!$A:$G,2,0)</f>
        <v>Product 48</v>
      </c>
      <c r="H3241" s="22">
        <v>1</v>
      </c>
      <c r="I3241" s="9">
        <f>VLOOKUP('Consolidtaed Data'!$B8479,[1]Products!$A:$G,4,0)</f>
        <v>1798</v>
      </c>
      <c r="J3241" s="9">
        <f>VLOOKUP('Consolidtaed Data'!$B8479,[1]Products!$A:$G,3,0)</f>
        <v>971</v>
      </c>
      <c r="K3241" s="9">
        <f>'Consolidtaed Data'!$J8479*'Consolidtaed Data'!$H8479</f>
        <v>2928</v>
      </c>
      <c r="L3241" s="9">
        <f>'Consolidtaed Data'!$I8479*'Consolidtaed Data'!$H8479</f>
        <v>4308</v>
      </c>
      <c r="M3241" s="9">
        <f>'Consolidtaed Data'!$L8479-'Consolidtaed Data'!$K8479</f>
        <v>344</v>
      </c>
      <c r="N3241" s="9" t="str">
        <f>VLOOKUP('Consolidtaed Data'!$C8479,[1]Locations!$A:$O,2,0)</f>
        <v>El Monte</v>
      </c>
      <c r="O3241" s="9" t="str">
        <f>VLOOKUP('Consolidtaed Data'!$D8479,'[1]Sales People'!$A:$B,2,0)</f>
        <v>Kenneth Bradley</v>
      </c>
      <c r="P3241" s="9" t="str">
        <f>VLOOKUP('Consolidtaed Data'!$E8479,[1]Customers!$A:$B,2,0)</f>
        <v>Patrick Morales</v>
      </c>
      <c r="Q3241" s="11">
        <f>WEEKDAY('Consolidtaed Data'!$F8479)</f>
        <v>4</v>
      </c>
      <c r="R3241" s="9">
        <f>MONTH('Consolidtaed Data'!$F8479)</f>
        <v>10</v>
      </c>
      <c r="S3241" s="9" t="str">
        <f>TEXT(Table3[[#This Row],[Purchase Date]],"MMMM")</f>
        <v>August</v>
      </c>
      <c r="T3241" s="9">
        <f>YEAR('Consolidtaed Data'!$F8479)</f>
        <v>2021</v>
      </c>
    </row>
    <row r="3242" spans="1:20" x14ac:dyDescent="0.3">
      <c r="A3242" s="9" t="s">
        <v>4261</v>
      </c>
      <c r="B3242" s="9" t="s">
        <v>252</v>
      </c>
      <c r="C3242" s="9" t="s">
        <v>90</v>
      </c>
      <c r="D3242" s="9" t="s">
        <v>51</v>
      </c>
      <c r="E3242" s="9" t="s">
        <v>765</v>
      </c>
      <c r="F3242" s="10">
        <v>44069</v>
      </c>
      <c r="G3242" s="10" t="str">
        <f>VLOOKUP(Table3[[#This Row],[Product ID]],[1]Products!$A:$G,2,0)</f>
        <v>Product 81</v>
      </c>
      <c r="H3242" s="22">
        <v>2</v>
      </c>
      <c r="I3242" s="9">
        <f>VLOOKUP('Consolidtaed Data'!$B9412,[1]Products!$A:$G,4,0)</f>
        <v>2353</v>
      </c>
      <c r="J3242" s="9">
        <f>VLOOKUP('Consolidtaed Data'!$B9412,[1]Products!$A:$G,3,0)</f>
        <v>1788</v>
      </c>
      <c r="K3242" s="9">
        <f>'Consolidtaed Data'!$J9412*'Consolidtaed Data'!$H9412</f>
        <v>1742</v>
      </c>
      <c r="L3242" s="9">
        <f>'Consolidtaed Data'!$I9412*'Consolidtaed Data'!$H9412</f>
        <v>3416</v>
      </c>
      <c r="M3242" s="9">
        <f>'Consolidtaed Data'!$L9412-'Consolidtaed Data'!$K9412</f>
        <v>1044</v>
      </c>
      <c r="N3242" s="9" t="str">
        <f>VLOOKUP('Consolidtaed Data'!$C9412,[1]Locations!$A:$O,2,0)</f>
        <v>Vallejo</v>
      </c>
      <c r="O3242" s="9" t="str">
        <f>VLOOKUP('Consolidtaed Data'!$D9412,'[1]Sales People'!$A:$B,2,0)</f>
        <v>Henry Nelson</v>
      </c>
      <c r="P3242" s="9" t="str">
        <f>VLOOKUP('Consolidtaed Data'!$E9412,[1]Customers!$A:$B,2,0)</f>
        <v>Roger Mills</v>
      </c>
      <c r="Q3242" s="11">
        <f>WEEKDAY('Consolidtaed Data'!$F9412)</f>
        <v>7</v>
      </c>
      <c r="R3242" s="9">
        <f>MONTH('Consolidtaed Data'!$F9412)</f>
        <v>12</v>
      </c>
      <c r="S3242" s="9" t="str">
        <f>TEXT(Table3[[#This Row],[Purchase Date]],"MMMM")</f>
        <v>August</v>
      </c>
      <c r="T3242" s="9">
        <f>YEAR('Consolidtaed Data'!$F9412)</f>
        <v>2021</v>
      </c>
    </row>
    <row r="3243" spans="1:20" x14ac:dyDescent="0.3">
      <c r="A3243" s="9" t="s">
        <v>4262</v>
      </c>
      <c r="B3243" s="9" t="s">
        <v>38</v>
      </c>
      <c r="C3243" s="9" t="s">
        <v>344</v>
      </c>
      <c r="D3243" s="9" t="s">
        <v>100</v>
      </c>
      <c r="E3243" s="9" t="s">
        <v>1270</v>
      </c>
      <c r="F3243" s="10">
        <v>44070</v>
      </c>
      <c r="G3243" s="10" t="str">
        <f>VLOOKUP(Table3[[#This Row],[Product ID]],[1]Products!$A:$G,2,0)</f>
        <v>Product 25</v>
      </c>
      <c r="H3243" s="22">
        <v>1</v>
      </c>
      <c r="I3243" s="9">
        <f>VLOOKUP('Consolidtaed Data'!$B5189,[1]Products!$A:$G,4,0)</f>
        <v>886</v>
      </c>
      <c r="J3243" s="9">
        <f>VLOOKUP('Consolidtaed Data'!$B5189,[1]Products!$A:$G,3,0)</f>
        <v>478</v>
      </c>
      <c r="K3243" s="9">
        <f>'Consolidtaed Data'!$J5189*'Consolidtaed Data'!$H5189</f>
        <v>1896</v>
      </c>
      <c r="L3243" s="9">
        <f>'Consolidtaed Data'!$I5189*'Consolidtaed Data'!$H5189</f>
        <v>2495</v>
      </c>
      <c r="M3243" s="9">
        <f>'Consolidtaed Data'!$L5189-'Consolidtaed Data'!$K5189</f>
        <v>528</v>
      </c>
      <c r="N3243" s="9" t="str">
        <f>VLOOKUP('Consolidtaed Data'!$C5189,[1]Locations!$A:$O,2,0)</f>
        <v>Rancho Cucamonga</v>
      </c>
      <c r="O3243" s="9" t="str">
        <f>VLOOKUP('Consolidtaed Data'!$D5189,'[1]Sales People'!$A:$B,2,0)</f>
        <v>Kenneth Fields</v>
      </c>
      <c r="P3243" s="9" t="str">
        <f>VLOOKUP('Consolidtaed Data'!$E5189,[1]Customers!$A:$B,2,0)</f>
        <v>Scott Rice</v>
      </c>
      <c r="Q3243" s="11">
        <f>WEEKDAY('Consolidtaed Data'!$F5189)</f>
        <v>7</v>
      </c>
      <c r="R3243" s="9">
        <f>MONTH('Consolidtaed Data'!$F5189)</f>
        <v>1</v>
      </c>
      <c r="S3243" s="9" t="str">
        <f>TEXT(Table3[[#This Row],[Purchase Date]],"MMMM")</f>
        <v>August</v>
      </c>
      <c r="T3243" s="9">
        <f>YEAR('Consolidtaed Data'!$F5189)</f>
        <v>2021</v>
      </c>
    </row>
    <row r="3244" spans="1:20" x14ac:dyDescent="0.3">
      <c r="A3244" s="9" t="s">
        <v>4263</v>
      </c>
      <c r="B3244" s="9" t="s">
        <v>49</v>
      </c>
      <c r="C3244" s="9" t="s">
        <v>472</v>
      </c>
      <c r="D3244" s="9" t="s">
        <v>35</v>
      </c>
      <c r="E3244" s="9" t="s">
        <v>1189</v>
      </c>
      <c r="F3244" s="10">
        <v>44070</v>
      </c>
      <c r="G3244" s="10" t="str">
        <f>VLOOKUP(Table3[[#This Row],[Product ID]],[1]Products!$A:$G,2,0)</f>
        <v>Product 30</v>
      </c>
      <c r="H3244" s="22">
        <v>1</v>
      </c>
      <c r="I3244" s="9">
        <f>VLOOKUP('Consolidtaed Data'!$B7464,[1]Products!$A:$G,4,0)</f>
        <v>530</v>
      </c>
      <c r="J3244" s="9">
        <f>VLOOKUP('Consolidtaed Data'!$B7464,[1]Products!$A:$G,3,0)</f>
        <v>435</v>
      </c>
      <c r="K3244" s="9">
        <f>'Consolidtaed Data'!$J7464*'Consolidtaed Data'!$H7464</f>
        <v>850</v>
      </c>
      <c r="L3244" s="9">
        <f>'Consolidtaed Data'!$I7464*'Consolidtaed Data'!$H7464</f>
        <v>1090</v>
      </c>
      <c r="M3244" s="9">
        <f>'Consolidtaed Data'!$L7464-'Consolidtaed Data'!$K7464</f>
        <v>799</v>
      </c>
      <c r="N3244" s="9" t="str">
        <f>VLOOKUP('Consolidtaed Data'!$C7464,[1]Locations!$A:$O,2,0)</f>
        <v>El Monte</v>
      </c>
      <c r="O3244" s="9" t="str">
        <f>VLOOKUP('Consolidtaed Data'!$D7464,'[1]Sales People'!$A:$B,2,0)</f>
        <v>Kenneth Bradley</v>
      </c>
      <c r="P3244" s="9" t="str">
        <f>VLOOKUP('Consolidtaed Data'!$E7464,[1]Customers!$A:$B,2,0)</f>
        <v>Richard Peters</v>
      </c>
      <c r="Q3244" s="11">
        <f>WEEKDAY('Consolidtaed Data'!$F7464)</f>
        <v>3</v>
      </c>
      <c r="R3244" s="9">
        <f>MONTH('Consolidtaed Data'!$F7464)</f>
        <v>7</v>
      </c>
      <c r="S3244" s="9" t="str">
        <f>TEXT(Table3[[#This Row],[Purchase Date]],"MMMM")</f>
        <v>August</v>
      </c>
      <c r="T3244" s="9">
        <f>YEAR('Consolidtaed Data'!$F7464)</f>
        <v>2021</v>
      </c>
    </row>
    <row r="3245" spans="1:20" x14ac:dyDescent="0.3">
      <c r="A3245" s="9" t="s">
        <v>4264</v>
      </c>
      <c r="B3245" s="9" t="s">
        <v>355</v>
      </c>
      <c r="C3245" s="9" t="s">
        <v>55</v>
      </c>
      <c r="D3245" s="9" t="s">
        <v>113</v>
      </c>
      <c r="E3245" s="9" t="s">
        <v>678</v>
      </c>
      <c r="F3245" s="10">
        <v>44070</v>
      </c>
      <c r="G3245" s="10" t="str">
        <f>VLOOKUP(Table3[[#This Row],[Product ID]],[1]Products!$A:$G,2,0)</f>
        <v>Product 100</v>
      </c>
      <c r="H3245" s="22">
        <v>2</v>
      </c>
      <c r="I3245" s="9">
        <f>VLOOKUP('Consolidtaed Data'!$B8176,[1]Products!$A:$G,4,0)</f>
        <v>502</v>
      </c>
      <c r="J3245" s="9">
        <f>VLOOKUP('Consolidtaed Data'!$B8176,[1]Products!$A:$G,3,0)</f>
        <v>296</v>
      </c>
      <c r="K3245" s="9">
        <f>'Consolidtaed Data'!$J8176*'Consolidtaed Data'!$H8176</f>
        <v>1464</v>
      </c>
      <c r="L3245" s="9">
        <f>'Consolidtaed Data'!$I8176*'Consolidtaed Data'!$H8176</f>
        <v>2154</v>
      </c>
      <c r="M3245" s="9">
        <f>'Consolidtaed Data'!$L8176-'Consolidtaed Data'!$K8176</f>
        <v>1569</v>
      </c>
      <c r="N3245" s="9" t="str">
        <f>VLOOKUP('Consolidtaed Data'!$C8176,[1]Locations!$A:$O,2,0)</f>
        <v>Torrance</v>
      </c>
      <c r="O3245" s="9" t="str">
        <f>VLOOKUP('Consolidtaed Data'!$D8176,'[1]Sales People'!$A:$B,2,0)</f>
        <v>Larry Marshall</v>
      </c>
      <c r="P3245" s="9" t="str">
        <f>VLOOKUP('Consolidtaed Data'!$E8176,[1]Customers!$A:$B,2,0)</f>
        <v>Bobby Duncan</v>
      </c>
      <c r="Q3245" s="11">
        <f>WEEKDAY('Consolidtaed Data'!$F8176)</f>
        <v>3</v>
      </c>
      <c r="R3245" s="9">
        <f>MONTH('Consolidtaed Data'!$F8176)</f>
        <v>9</v>
      </c>
      <c r="S3245" s="9" t="str">
        <f>TEXT(Table3[[#This Row],[Purchase Date]],"MMMM")</f>
        <v>August</v>
      </c>
      <c r="T3245" s="9">
        <f>YEAR('Consolidtaed Data'!$F8176)</f>
        <v>2021</v>
      </c>
    </row>
    <row r="3246" spans="1:20" x14ac:dyDescent="0.3">
      <c r="A3246" s="9" t="s">
        <v>4265</v>
      </c>
      <c r="B3246" s="9" t="s">
        <v>24</v>
      </c>
      <c r="C3246" s="9" t="s">
        <v>140</v>
      </c>
      <c r="D3246" s="9" t="s">
        <v>83</v>
      </c>
      <c r="E3246" s="9" t="s">
        <v>1970</v>
      </c>
      <c r="F3246" s="10">
        <v>44070</v>
      </c>
      <c r="G3246" s="10" t="str">
        <f>VLOOKUP(Table3[[#This Row],[Product ID]],[1]Products!$A:$G,2,0)</f>
        <v>Product 6</v>
      </c>
      <c r="H3246" s="22">
        <v>4</v>
      </c>
      <c r="I3246" s="9">
        <f>VLOOKUP('Consolidtaed Data'!$B8355,[1]Products!$A:$G,4,0)</f>
        <v>1899</v>
      </c>
      <c r="J3246" s="9">
        <f>VLOOKUP('Consolidtaed Data'!$B8355,[1]Products!$A:$G,3,0)</f>
        <v>1044</v>
      </c>
      <c r="K3246" s="9">
        <f>'Consolidtaed Data'!$J8355*'Consolidtaed Data'!$H8355</f>
        <v>292</v>
      </c>
      <c r="L3246" s="9">
        <f>'Consolidtaed Data'!$I8355*'Consolidtaed Data'!$H8355</f>
        <v>356</v>
      </c>
      <c r="M3246" s="9">
        <f>'Consolidtaed Data'!$L8355-'Consolidtaed Data'!$K8355</f>
        <v>1100</v>
      </c>
      <c r="N3246" s="9" t="str">
        <f>VLOOKUP('Consolidtaed Data'!$C8355,[1]Locations!$A:$O,2,0)</f>
        <v>Fairfield</v>
      </c>
      <c r="O3246" s="9" t="str">
        <f>VLOOKUP('Consolidtaed Data'!$D8355,'[1]Sales People'!$A:$B,2,0)</f>
        <v>Scott Clark</v>
      </c>
      <c r="P3246" s="9" t="str">
        <f>VLOOKUP('Consolidtaed Data'!$E8355,[1]Customers!$A:$B,2,0)</f>
        <v>Ralph Kelley</v>
      </c>
      <c r="Q3246" s="11">
        <f>WEEKDAY('Consolidtaed Data'!$F8355)</f>
        <v>2</v>
      </c>
      <c r="R3246" s="9">
        <f>MONTH('Consolidtaed Data'!$F8355)</f>
        <v>9</v>
      </c>
      <c r="S3246" s="9" t="str">
        <f>TEXT(Table3[[#This Row],[Purchase Date]],"MMMM")</f>
        <v>August</v>
      </c>
      <c r="T3246" s="9">
        <f>YEAR('Consolidtaed Data'!$F8355)</f>
        <v>2021</v>
      </c>
    </row>
    <row r="3247" spans="1:20" x14ac:dyDescent="0.3">
      <c r="A3247" s="9" t="s">
        <v>4266</v>
      </c>
      <c r="B3247" s="9" t="s">
        <v>248</v>
      </c>
      <c r="C3247" s="9" t="s">
        <v>331</v>
      </c>
      <c r="D3247" s="9" t="s">
        <v>229</v>
      </c>
      <c r="E3247" s="9" t="s">
        <v>14</v>
      </c>
      <c r="F3247" s="10">
        <v>44070</v>
      </c>
      <c r="G3247" s="10" t="str">
        <f>VLOOKUP(Table3[[#This Row],[Product ID]],[1]Products!$A:$G,2,0)</f>
        <v>Product 97</v>
      </c>
      <c r="H3247" s="22">
        <v>4</v>
      </c>
      <c r="I3247" s="9">
        <f>VLOOKUP('Consolidtaed Data'!$B8377,[1]Products!$A:$G,4,0)</f>
        <v>1414</v>
      </c>
      <c r="J3247" s="9">
        <f>VLOOKUP('Consolidtaed Data'!$B8377,[1]Products!$A:$G,3,0)</f>
        <v>962</v>
      </c>
      <c r="K3247" s="9">
        <f>'Consolidtaed Data'!$J8377*'Consolidtaed Data'!$H8377</f>
        <v>1777</v>
      </c>
      <c r="L3247" s="9">
        <f>'Consolidtaed Data'!$I8377*'Consolidtaed Data'!$H8377</f>
        <v>2141</v>
      </c>
      <c r="M3247" s="9">
        <f>'Consolidtaed Data'!$L8377-'Consolidtaed Data'!$K8377</f>
        <v>44</v>
      </c>
      <c r="N3247" s="9" t="str">
        <f>VLOOKUP('Consolidtaed Data'!$C8377,[1]Locations!$A:$O,2,0)</f>
        <v>Palmdale</v>
      </c>
      <c r="O3247" s="9" t="str">
        <f>VLOOKUP('Consolidtaed Data'!$D8377,'[1]Sales People'!$A:$B,2,0)</f>
        <v>Ernest Wheeler</v>
      </c>
      <c r="P3247" s="9" t="str">
        <f>VLOOKUP('Consolidtaed Data'!$E8377,[1]Customers!$A:$B,2,0)</f>
        <v>Andrew Peters</v>
      </c>
      <c r="Q3247" s="11">
        <f>WEEKDAY('Consolidtaed Data'!$F8377)</f>
        <v>4</v>
      </c>
      <c r="R3247" s="9">
        <f>MONTH('Consolidtaed Data'!$F8377)</f>
        <v>9</v>
      </c>
      <c r="S3247" s="9" t="str">
        <f>TEXT(Table3[[#This Row],[Purchase Date]],"MMMM")</f>
        <v>August</v>
      </c>
      <c r="T3247" s="9">
        <f>YEAR('Consolidtaed Data'!$F8377)</f>
        <v>2021</v>
      </c>
    </row>
    <row r="3248" spans="1:20" x14ac:dyDescent="0.3">
      <c r="A3248" s="9" t="s">
        <v>4267</v>
      </c>
      <c r="B3248" s="9" t="s">
        <v>490</v>
      </c>
      <c r="C3248" s="9" t="s">
        <v>469</v>
      </c>
      <c r="D3248" s="9" t="s">
        <v>73</v>
      </c>
      <c r="E3248" s="9" t="s">
        <v>1827</v>
      </c>
      <c r="F3248" s="10">
        <v>44070</v>
      </c>
      <c r="G3248" s="10" t="str">
        <f>VLOOKUP(Table3[[#This Row],[Product ID]],[1]Products!$A:$G,2,0)</f>
        <v>Product 79</v>
      </c>
      <c r="H3248" s="22">
        <v>1</v>
      </c>
      <c r="I3248" s="9">
        <f>VLOOKUP('Consolidtaed Data'!$B8726,[1]Products!$A:$G,4,0)</f>
        <v>818</v>
      </c>
      <c r="J3248" s="9">
        <f>VLOOKUP('Consolidtaed Data'!$B8726,[1]Products!$A:$G,3,0)</f>
        <v>450</v>
      </c>
      <c r="K3248" s="9">
        <f>'Consolidtaed Data'!$J8726*'Consolidtaed Data'!$H8726</f>
        <v>5322</v>
      </c>
      <c r="L3248" s="9">
        <f>'Consolidtaed Data'!$I8726*'Consolidtaed Data'!$H8726</f>
        <v>7392</v>
      </c>
      <c r="M3248" s="9">
        <f>'Consolidtaed Data'!$L8726-'Consolidtaed Data'!$K8726</f>
        <v>360</v>
      </c>
      <c r="N3248" s="9" t="str">
        <f>VLOOKUP('Consolidtaed Data'!$C8726,[1]Locations!$A:$O,2,0)</f>
        <v>San Jose</v>
      </c>
      <c r="O3248" s="9" t="str">
        <f>VLOOKUP('Consolidtaed Data'!$D8726,'[1]Sales People'!$A:$B,2,0)</f>
        <v>Joe Sims</v>
      </c>
      <c r="P3248" s="9" t="str">
        <f>VLOOKUP('Consolidtaed Data'!$E8726,[1]Customers!$A:$B,2,0)</f>
        <v>Terry Robinson</v>
      </c>
      <c r="Q3248" s="11">
        <f>WEEKDAY('Consolidtaed Data'!$F8726)</f>
        <v>3</v>
      </c>
      <c r="R3248" s="9">
        <f>MONTH('Consolidtaed Data'!$F8726)</f>
        <v>10</v>
      </c>
      <c r="S3248" s="9" t="str">
        <f>TEXT(Table3[[#This Row],[Purchase Date]],"MMMM")</f>
        <v>August</v>
      </c>
      <c r="T3248" s="9">
        <f>YEAR('Consolidtaed Data'!$F8726)</f>
        <v>2021</v>
      </c>
    </row>
    <row r="3249" spans="1:20" x14ac:dyDescent="0.3">
      <c r="A3249" s="9" t="s">
        <v>4268</v>
      </c>
      <c r="B3249" s="9" t="s">
        <v>11</v>
      </c>
      <c r="C3249" s="9" t="s">
        <v>122</v>
      </c>
      <c r="D3249" s="9" t="s">
        <v>91</v>
      </c>
      <c r="E3249" s="9" t="s">
        <v>521</v>
      </c>
      <c r="F3249" s="10">
        <v>44070</v>
      </c>
      <c r="G3249" s="10" t="str">
        <f>VLOOKUP(Table3[[#This Row],[Product ID]],[1]Products!$A:$G,2,0)</f>
        <v>Product 88</v>
      </c>
      <c r="H3249" s="22">
        <v>1</v>
      </c>
      <c r="I3249" s="9">
        <f>VLOOKUP('Consolidtaed Data'!$B9323,[1]Products!$A:$G,4,0)</f>
        <v>1582</v>
      </c>
      <c r="J3249" s="9">
        <f>VLOOKUP('Consolidtaed Data'!$B9323,[1]Products!$A:$G,3,0)</f>
        <v>1234</v>
      </c>
      <c r="K3249" s="9">
        <f>'Consolidtaed Data'!$J9323*'Consolidtaed Data'!$H9323</f>
        <v>1305</v>
      </c>
      <c r="L3249" s="9">
        <f>'Consolidtaed Data'!$I9323*'Consolidtaed Data'!$H9323</f>
        <v>1812</v>
      </c>
      <c r="M3249" s="9">
        <f>'Consolidtaed Data'!$L9323-'Consolidtaed Data'!$K9323</f>
        <v>2070</v>
      </c>
      <c r="N3249" s="9" t="str">
        <f>VLOOKUP('Consolidtaed Data'!$C9323,[1]Locations!$A:$O,2,0)</f>
        <v>Corona</v>
      </c>
      <c r="O3249" s="9" t="str">
        <f>VLOOKUP('Consolidtaed Data'!$D9323,'[1]Sales People'!$A:$B,2,0)</f>
        <v>Scott Clark</v>
      </c>
      <c r="P3249" s="9" t="str">
        <f>VLOOKUP('Consolidtaed Data'!$E9323,[1]Customers!$A:$B,2,0)</f>
        <v>James Simmons</v>
      </c>
      <c r="Q3249" s="11">
        <f>WEEKDAY('Consolidtaed Data'!$F9323)</f>
        <v>2</v>
      </c>
      <c r="R3249" s="9">
        <f>MONTH('Consolidtaed Data'!$F9323)</f>
        <v>12</v>
      </c>
      <c r="S3249" s="9" t="str">
        <f>TEXT(Table3[[#This Row],[Purchase Date]],"MMMM")</f>
        <v>August</v>
      </c>
      <c r="T3249" s="9">
        <f>YEAR('Consolidtaed Data'!$F9323)</f>
        <v>2021</v>
      </c>
    </row>
    <row r="3250" spans="1:20" x14ac:dyDescent="0.3">
      <c r="A3250" s="9" t="s">
        <v>4269</v>
      </c>
      <c r="B3250" s="9" t="s">
        <v>172</v>
      </c>
      <c r="C3250" s="9" t="s">
        <v>39</v>
      </c>
      <c r="D3250" s="9" t="s">
        <v>143</v>
      </c>
      <c r="E3250" s="9" t="s">
        <v>463</v>
      </c>
      <c r="F3250" s="10">
        <v>44070</v>
      </c>
      <c r="G3250" s="10" t="str">
        <f>VLOOKUP(Table3[[#This Row],[Product ID]],[1]Products!$A:$G,2,0)</f>
        <v>Product 4</v>
      </c>
      <c r="H3250" s="22">
        <v>3</v>
      </c>
      <c r="I3250" s="9">
        <f>VLOOKUP('Consolidtaed Data'!$B9357,[1]Products!$A:$G,4,0)</f>
        <v>1809</v>
      </c>
      <c r="J3250" s="9">
        <f>VLOOKUP('Consolidtaed Data'!$B9357,[1]Products!$A:$G,3,0)</f>
        <v>1067</v>
      </c>
      <c r="K3250" s="9">
        <f>'Consolidtaed Data'!$J9357*'Consolidtaed Data'!$H9357</f>
        <v>807</v>
      </c>
      <c r="L3250" s="9">
        <f>'Consolidtaed Data'!$I9357*'Consolidtaed Data'!$H9357</f>
        <v>1467</v>
      </c>
      <c r="M3250" s="9">
        <f>'Consolidtaed Data'!$L9357-'Consolidtaed Data'!$K9357</f>
        <v>406</v>
      </c>
      <c r="N3250" s="9" t="str">
        <f>VLOOKUP('Consolidtaed Data'!$C9357,[1]Locations!$A:$O,2,0)</f>
        <v>Salinas</v>
      </c>
      <c r="O3250" s="9" t="str">
        <f>VLOOKUP('Consolidtaed Data'!$D9357,'[1]Sales People'!$A:$B,2,0)</f>
        <v>Joshua Taylor</v>
      </c>
      <c r="P3250" s="9" t="str">
        <f>VLOOKUP('Consolidtaed Data'!$E9357,[1]Customers!$A:$B,2,0)</f>
        <v>Samuel Fowler</v>
      </c>
      <c r="Q3250" s="11">
        <f>WEEKDAY('Consolidtaed Data'!$F9357)</f>
        <v>4</v>
      </c>
      <c r="R3250" s="9">
        <f>MONTH('Consolidtaed Data'!$F9357)</f>
        <v>12</v>
      </c>
      <c r="S3250" s="9" t="str">
        <f>TEXT(Table3[[#This Row],[Purchase Date]],"MMMM")</f>
        <v>August</v>
      </c>
      <c r="T3250" s="9">
        <f>YEAR('Consolidtaed Data'!$F9357)</f>
        <v>2021</v>
      </c>
    </row>
    <row r="3251" spans="1:20" x14ac:dyDescent="0.3">
      <c r="A3251" s="9" t="s">
        <v>4270</v>
      </c>
      <c r="B3251" s="9" t="s">
        <v>443</v>
      </c>
      <c r="C3251" s="9" t="s">
        <v>192</v>
      </c>
      <c r="D3251" s="9" t="s">
        <v>87</v>
      </c>
      <c r="E3251" s="9" t="s">
        <v>952</v>
      </c>
      <c r="F3251" s="10">
        <v>44070</v>
      </c>
      <c r="G3251" s="10" t="str">
        <f>VLOOKUP(Table3[[#This Row],[Product ID]],[1]Products!$A:$G,2,0)</f>
        <v>Product 61</v>
      </c>
      <c r="H3251" s="22">
        <v>1</v>
      </c>
      <c r="I3251" s="9">
        <f>VLOOKUP('Consolidtaed Data'!$B9436,[1]Products!$A:$G,4,0)</f>
        <v>2495</v>
      </c>
      <c r="J3251" s="9">
        <f>VLOOKUP('Consolidtaed Data'!$B9436,[1]Products!$A:$G,3,0)</f>
        <v>1896</v>
      </c>
      <c r="K3251" s="9">
        <f>'Consolidtaed Data'!$J9436*'Consolidtaed Data'!$H9436</f>
        <v>683</v>
      </c>
      <c r="L3251" s="9">
        <f>'Consolidtaed Data'!$I9436*'Consolidtaed Data'!$H9436</f>
        <v>1119</v>
      </c>
      <c r="M3251" s="9">
        <f>'Consolidtaed Data'!$L9436-'Consolidtaed Data'!$K9436</f>
        <v>509</v>
      </c>
      <c r="N3251" s="9" t="str">
        <f>VLOOKUP('Consolidtaed Data'!$C9436,[1]Locations!$A:$O,2,0)</f>
        <v>Santa Ana</v>
      </c>
      <c r="O3251" s="9" t="str">
        <f>VLOOKUP('Consolidtaed Data'!$D9436,'[1]Sales People'!$A:$B,2,0)</f>
        <v>Ryan Welch</v>
      </c>
      <c r="P3251" s="9" t="str">
        <f>VLOOKUP('Consolidtaed Data'!$E9436,[1]Customers!$A:$B,2,0)</f>
        <v>Nicholas Simmons</v>
      </c>
      <c r="Q3251" s="11">
        <f>WEEKDAY('Consolidtaed Data'!$F9436)</f>
        <v>3</v>
      </c>
      <c r="R3251" s="9">
        <f>MONTH('Consolidtaed Data'!$F9436)</f>
        <v>12</v>
      </c>
      <c r="S3251" s="9" t="str">
        <f>TEXT(Table3[[#This Row],[Purchase Date]],"MMMM")</f>
        <v>August</v>
      </c>
      <c r="T3251" s="9">
        <f>YEAR('Consolidtaed Data'!$F9436)</f>
        <v>2021</v>
      </c>
    </row>
    <row r="3252" spans="1:20" x14ac:dyDescent="0.3">
      <c r="A3252" s="9" t="s">
        <v>4271</v>
      </c>
      <c r="B3252" s="9" t="s">
        <v>336</v>
      </c>
      <c r="C3252" s="9" t="s">
        <v>72</v>
      </c>
      <c r="D3252" s="9" t="s">
        <v>31</v>
      </c>
      <c r="E3252" s="9" t="s">
        <v>897</v>
      </c>
      <c r="F3252" s="10">
        <v>44071</v>
      </c>
      <c r="G3252" s="10" t="str">
        <f>VLOOKUP(Table3[[#This Row],[Product ID]],[1]Products!$A:$G,2,0)</f>
        <v>Product 78</v>
      </c>
      <c r="H3252" s="22">
        <v>3</v>
      </c>
      <c r="I3252" s="9">
        <f>VLOOKUP('Consolidtaed Data'!$B4871,[1]Products!$A:$G,4,0)</f>
        <v>2497</v>
      </c>
      <c r="J3252" s="9">
        <f>VLOOKUP('Consolidtaed Data'!$B4871,[1]Products!$A:$G,3,0)</f>
        <v>1473</v>
      </c>
      <c r="K3252" s="9">
        <f>'Consolidtaed Data'!$J4871*'Consolidtaed Data'!$H4871</f>
        <v>389</v>
      </c>
      <c r="L3252" s="9">
        <f>'Consolidtaed Data'!$I4871*'Consolidtaed Data'!$H4871</f>
        <v>637</v>
      </c>
      <c r="M3252" s="9">
        <f>'Consolidtaed Data'!$L4871-'Consolidtaed Data'!$K4871</f>
        <v>344</v>
      </c>
      <c r="N3252" s="9" t="str">
        <f>VLOOKUP('Consolidtaed Data'!$C4871,[1]Locations!$A:$O,2,0)</f>
        <v>Oceanside</v>
      </c>
      <c r="O3252" s="9" t="str">
        <f>VLOOKUP('Consolidtaed Data'!$D4871,'[1]Sales People'!$A:$B,2,0)</f>
        <v>Brian Thomas</v>
      </c>
      <c r="P3252" s="9" t="str">
        <f>VLOOKUP('Consolidtaed Data'!$E4871,[1]Customers!$A:$B,2,0)</f>
        <v>Keith Jordan</v>
      </c>
      <c r="Q3252" s="11">
        <f>WEEKDAY('Consolidtaed Data'!$F4871)</f>
        <v>5</v>
      </c>
      <c r="R3252" s="9">
        <f>MONTH('Consolidtaed Data'!$F4871)</f>
        <v>12</v>
      </c>
      <c r="S3252" s="9" t="str">
        <f>TEXT(Table3[[#This Row],[Purchase Date]],"MMMM")</f>
        <v>August</v>
      </c>
      <c r="T3252" s="9">
        <f>YEAR('Consolidtaed Data'!$F4871)</f>
        <v>2020</v>
      </c>
    </row>
    <row r="3253" spans="1:20" x14ac:dyDescent="0.3">
      <c r="A3253" s="9" t="s">
        <v>4272</v>
      </c>
      <c r="B3253" s="9" t="s">
        <v>244</v>
      </c>
      <c r="C3253" s="9" t="s">
        <v>169</v>
      </c>
      <c r="D3253" s="9" t="s">
        <v>113</v>
      </c>
      <c r="E3253" s="9" t="s">
        <v>399</v>
      </c>
      <c r="F3253" s="10">
        <v>44071</v>
      </c>
      <c r="G3253" s="10" t="str">
        <f>VLOOKUP(Table3[[#This Row],[Product ID]],[1]Products!$A:$G,2,0)</f>
        <v>Product 76</v>
      </c>
      <c r="H3253" s="22">
        <v>2</v>
      </c>
      <c r="I3253" s="9">
        <f>VLOOKUP('Consolidtaed Data'!$B5241,[1]Products!$A:$G,4,0)</f>
        <v>1367</v>
      </c>
      <c r="J3253" s="9">
        <f>VLOOKUP('Consolidtaed Data'!$B5241,[1]Products!$A:$G,3,0)</f>
        <v>984</v>
      </c>
      <c r="K3253" s="9">
        <f>'Consolidtaed Data'!$J5241*'Consolidtaed Data'!$H5241</f>
        <v>1518</v>
      </c>
      <c r="L3253" s="9">
        <f>'Consolidtaed Data'!$I5241*'Consolidtaed Data'!$H5241</f>
        <v>2410</v>
      </c>
      <c r="M3253" s="9">
        <f>'Consolidtaed Data'!$L5241-'Consolidtaed Data'!$K5241</f>
        <v>313</v>
      </c>
      <c r="N3253" s="9" t="str">
        <f>VLOOKUP('Consolidtaed Data'!$C5241,[1]Locations!$A:$O,2,0)</f>
        <v>Santa Clarita</v>
      </c>
      <c r="O3253" s="9" t="str">
        <f>VLOOKUP('Consolidtaed Data'!$D5241,'[1]Sales People'!$A:$B,2,0)</f>
        <v>Ryan Welch</v>
      </c>
      <c r="P3253" s="9" t="str">
        <f>VLOOKUP('Consolidtaed Data'!$E5241,[1]Customers!$A:$B,2,0)</f>
        <v>Matthew Smith</v>
      </c>
      <c r="Q3253" s="11">
        <f>WEEKDAY('Consolidtaed Data'!$F5241)</f>
        <v>4</v>
      </c>
      <c r="R3253" s="9">
        <f>MONTH('Consolidtaed Data'!$F5241)</f>
        <v>1</v>
      </c>
      <c r="S3253" s="9" t="str">
        <f>TEXT(Table3[[#This Row],[Purchase Date]],"MMMM")</f>
        <v>August</v>
      </c>
      <c r="T3253" s="9">
        <f>YEAR('Consolidtaed Data'!$F5241)</f>
        <v>2021</v>
      </c>
    </row>
    <row r="3254" spans="1:20" x14ac:dyDescent="0.3">
      <c r="A3254" s="9" t="s">
        <v>4273</v>
      </c>
      <c r="B3254" s="9" t="s">
        <v>234</v>
      </c>
      <c r="C3254" s="9" t="s">
        <v>59</v>
      </c>
      <c r="D3254" s="9" t="s">
        <v>197</v>
      </c>
      <c r="E3254" s="9" t="s">
        <v>1293</v>
      </c>
      <c r="F3254" s="10">
        <v>44071</v>
      </c>
      <c r="G3254" s="10" t="str">
        <f>VLOOKUP(Table3[[#This Row],[Product ID]],[1]Products!$A:$G,2,0)</f>
        <v>Product 54</v>
      </c>
      <c r="H3254" s="22">
        <v>2</v>
      </c>
      <c r="I3254" s="9">
        <f>VLOOKUP('Consolidtaed Data'!$B5606,[1]Products!$A:$G,4,0)</f>
        <v>871</v>
      </c>
      <c r="J3254" s="9">
        <f>VLOOKUP('Consolidtaed Data'!$B5606,[1]Products!$A:$G,3,0)</f>
        <v>540</v>
      </c>
      <c r="K3254" s="9">
        <f>'Consolidtaed Data'!$J5606*'Consolidtaed Data'!$H5606</f>
        <v>1367</v>
      </c>
      <c r="L3254" s="9">
        <f>'Consolidtaed Data'!$I5606*'Consolidtaed Data'!$H5606</f>
        <v>2241</v>
      </c>
      <c r="M3254" s="9">
        <f>'Consolidtaed Data'!$L5606-'Consolidtaed Data'!$K5606</f>
        <v>204</v>
      </c>
      <c r="N3254" s="9" t="str">
        <f>VLOOKUP('Consolidtaed Data'!$C5606,[1]Locations!$A:$O,2,0)</f>
        <v>Pomona</v>
      </c>
      <c r="O3254" s="9" t="str">
        <f>VLOOKUP('Consolidtaed Data'!$D5606,'[1]Sales People'!$A:$B,2,0)</f>
        <v>Larry Castillo</v>
      </c>
      <c r="P3254" s="9" t="str">
        <f>VLOOKUP('Consolidtaed Data'!$E5606,[1]Customers!$A:$B,2,0)</f>
        <v>Eugene Sims</v>
      </c>
      <c r="Q3254" s="11">
        <f>WEEKDAY('Consolidtaed Data'!$F5606)</f>
        <v>7</v>
      </c>
      <c r="R3254" s="9">
        <f>MONTH('Consolidtaed Data'!$F5606)</f>
        <v>2</v>
      </c>
      <c r="S3254" s="9" t="str">
        <f>TEXT(Table3[[#This Row],[Purchase Date]],"MMMM")</f>
        <v>August</v>
      </c>
      <c r="T3254" s="9">
        <f>YEAR('Consolidtaed Data'!$F5606)</f>
        <v>2021</v>
      </c>
    </row>
    <row r="3255" spans="1:20" x14ac:dyDescent="0.3">
      <c r="A3255" s="9" t="s">
        <v>4274</v>
      </c>
      <c r="B3255" s="9" t="s">
        <v>266</v>
      </c>
      <c r="C3255" s="9" t="s">
        <v>469</v>
      </c>
      <c r="D3255" s="9" t="s">
        <v>235</v>
      </c>
      <c r="E3255" s="9" t="s">
        <v>2345</v>
      </c>
      <c r="F3255" s="10">
        <v>44071</v>
      </c>
      <c r="G3255" s="10" t="str">
        <f>VLOOKUP(Table3[[#This Row],[Product ID]],[1]Products!$A:$G,2,0)</f>
        <v>Product 92</v>
      </c>
      <c r="H3255" s="22">
        <v>1</v>
      </c>
      <c r="I3255" s="9">
        <f>VLOOKUP('Consolidtaed Data'!$B6218,[1]Products!$A:$G,4,0)</f>
        <v>561</v>
      </c>
      <c r="J3255" s="9">
        <f>VLOOKUP('Consolidtaed Data'!$B6218,[1]Products!$A:$G,3,0)</f>
        <v>421</v>
      </c>
      <c r="K3255" s="9">
        <f>'Consolidtaed Data'!$J6218*'Consolidtaed Data'!$H6218</f>
        <v>294</v>
      </c>
      <c r="L3255" s="9">
        <f>'Consolidtaed Data'!$I6218*'Consolidtaed Data'!$H6218</f>
        <v>368</v>
      </c>
      <c r="M3255" s="9">
        <f>'Consolidtaed Data'!$L6218-'Consolidtaed Data'!$K6218</f>
        <v>1218</v>
      </c>
      <c r="N3255" s="9" t="str">
        <f>VLOOKUP('Consolidtaed Data'!$C6218,[1]Locations!$A:$O,2,0)</f>
        <v>Antioch</v>
      </c>
      <c r="O3255" s="9" t="str">
        <f>VLOOKUP('Consolidtaed Data'!$D6218,'[1]Sales People'!$A:$B,2,0)</f>
        <v>Clarence Fox</v>
      </c>
      <c r="P3255" s="9" t="str">
        <f>VLOOKUP('Consolidtaed Data'!$E6218,[1]Customers!$A:$B,2,0)</f>
        <v>David Wilson</v>
      </c>
      <c r="Q3255" s="11">
        <f>WEEKDAY('Consolidtaed Data'!$F6218)</f>
        <v>1</v>
      </c>
      <c r="R3255" s="9">
        <f>MONTH('Consolidtaed Data'!$F6218)</f>
        <v>4</v>
      </c>
      <c r="S3255" s="9" t="str">
        <f>TEXT(Table3[[#This Row],[Purchase Date]],"MMMM")</f>
        <v>August</v>
      </c>
      <c r="T3255" s="9">
        <f>YEAR('Consolidtaed Data'!$F6218)</f>
        <v>2021</v>
      </c>
    </row>
    <row r="3256" spans="1:20" x14ac:dyDescent="0.3">
      <c r="A3256" s="9" t="s">
        <v>4275</v>
      </c>
      <c r="B3256" s="9" t="s">
        <v>54</v>
      </c>
      <c r="C3256" s="9" t="s">
        <v>302</v>
      </c>
      <c r="D3256" s="9" t="s">
        <v>241</v>
      </c>
      <c r="E3256" s="9" t="s">
        <v>1719</v>
      </c>
      <c r="F3256" s="10">
        <v>44071</v>
      </c>
      <c r="G3256" s="10" t="str">
        <f>VLOOKUP(Table3[[#This Row],[Product ID]],[1]Products!$A:$G,2,0)</f>
        <v>Product 41</v>
      </c>
      <c r="H3256" s="22">
        <v>4</v>
      </c>
      <c r="I3256" s="9">
        <f>VLOOKUP('Consolidtaed Data'!$B6298,[1]Products!$A:$G,4,0)</f>
        <v>356</v>
      </c>
      <c r="J3256" s="9">
        <f>VLOOKUP('Consolidtaed Data'!$B6298,[1]Products!$A:$G,3,0)</f>
        <v>292</v>
      </c>
      <c r="K3256" s="9">
        <f>'Consolidtaed Data'!$J6298*'Consolidtaed Data'!$H6298</f>
        <v>1484</v>
      </c>
      <c r="L3256" s="9">
        <f>'Consolidtaed Data'!$I6298*'Consolidtaed Data'!$H6298</f>
        <v>2283</v>
      </c>
      <c r="M3256" s="9">
        <f>'Consolidtaed Data'!$L6298-'Consolidtaed Data'!$K6298</f>
        <v>364</v>
      </c>
      <c r="N3256" s="9" t="str">
        <f>VLOOKUP('Consolidtaed Data'!$C6298,[1]Locations!$A:$O,2,0)</f>
        <v>San Diego</v>
      </c>
      <c r="O3256" s="9" t="str">
        <f>VLOOKUP('Consolidtaed Data'!$D6298,'[1]Sales People'!$A:$B,2,0)</f>
        <v>Andrew Bowman</v>
      </c>
      <c r="P3256" s="9" t="str">
        <f>VLOOKUP('Consolidtaed Data'!$E6298,[1]Customers!$A:$B,2,0)</f>
        <v>Willie Hicks</v>
      </c>
      <c r="Q3256" s="11">
        <f>WEEKDAY('Consolidtaed Data'!$F6298)</f>
        <v>5</v>
      </c>
      <c r="R3256" s="9">
        <f>MONTH('Consolidtaed Data'!$F6298)</f>
        <v>4</v>
      </c>
      <c r="S3256" s="9" t="str">
        <f>TEXT(Table3[[#This Row],[Purchase Date]],"MMMM")</f>
        <v>August</v>
      </c>
      <c r="T3256" s="9">
        <f>YEAR('Consolidtaed Data'!$F6298)</f>
        <v>2021</v>
      </c>
    </row>
    <row r="3257" spans="1:20" x14ac:dyDescent="0.3">
      <c r="A3257" s="9" t="s">
        <v>4276</v>
      </c>
      <c r="B3257" s="9" t="s">
        <v>981</v>
      </c>
      <c r="C3257" s="9" t="s">
        <v>469</v>
      </c>
      <c r="D3257" s="9" t="s">
        <v>35</v>
      </c>
      <c r="E3257" s="9" t="s">
        <v>2118</v>
      </c>
      <c r="F3257" s="10">
        <v>44071</v>
      </c>
      <c r="G3257" s="10" t="str">
        <f>VLOOKUP(Table3[[#This Row],[Product ID]],[1]Products!$A:$G,2,0)</f>
        <v>Product 3</v>
      </c>
      <c r="H3257" s="22">
        <v>1</v>
      </c>
      <c r="I3257" s="9">
        <f>VLOOKUP('Consolidtaed Data'!$B6756,[1]Products!$A:$G,4,0)</f>
        <v>771</v>
      </c>
      <c r="J3257" s="9">
        <f>VLOOKUP('Consolidtaed Data'!$B6756,[1]Products!$A:$G,3,0)</f>
        <v>648</v>
      </c>
      <c r="K3257" s="9">
        <f>'Consolidtaed Data'!$J6756*'Consolidtaed Data'!$H6756</f>
        <v>3519</v>
      </c>
      <c r="L3257" s="9">
        <f>'Consolidtaed Data'!$I6756*'Consolidtaed Data'!$H6756</f>
        <v>5586</v>
      </c>
      <c r="M3257" s="9">
        <f>'Consolidtaed Data'!$L6756-'Consolidtaed Data'!$K6756</f>
        <v>1024</v>
      </c>
      <c r="N3257" s="9" t="str">
        <f>VLOOKUP('Consolidtaed Data'!$C6756,[1]Locations!$A:$O,2,0)</f>
        <v>Garden Grove</v>
      </c>
      <c r="O3257" s="9" t="str">
        <f>VLOOKUP('Consolidtaed Data'!$D6756,'[1]Sales People'!$A:$B,2,0)</f>
        <v>Andrew Bowman</v>
      </c>
      <c r="P3257" s="9" t="str">
        <f>VLOOKUP('Consolidtaed Data'!$E6756,[1]Customers!$A:$B,2,0)</f>
        <v>Kevin Lopez</v>
      </c>
      <c r="Q3257" s="11">
        <f>WEEKDAY('Consolidtaed Data'!$F6756)</f>
        <v>1</v>
      </c>
      <c r="R3257" s="9">
        <f>MONTH('Consolidtaed Data'!$F6756)</f>
        <v>5</v>
      </c>
      <c r="S3257" s="9" t="str">
        <f>TEXT(Table3[[#This Row],[Purchase Date]],"MMMM")</f>
        <v>August</v>
      </c>
      <c r="T3257" s="9">
        <f>YEAR('Consolidtaed Data'!$F6756)</f>
        <v>2021</v>
      </c>
    </row>
    <row r="3258" spans="1:20" x14ac:dyDescent="0.3">
      <c r="A3258" s="9" t="s">
        <v>4277</v>
      </c>
      <c r="B3258" s="9" t="s">
        <v>490</v>
      </c>
      <c r="C3258" s="9" t="s">
        <v>331</v>
      </c>
      <c r="D3258" s="9" t="s">
        <v>374</v>
      </c>
      <c r="E3258" s="9" t="s">
        <v>833</v>
      </c>
      <c r="F3258" s="10">
        <v>44071</v>
      </c>
      <c r="G3258" s="10" t="str">
        <f>VLOOKUP(Table3[[#This Row],[Product ID]],[1]Products!$A:$G,2,0)</f>
        <v>Product 79</v>
      </c>
      <c r="H3258" s="22">
        <v>4</v>
      </c>
      <c r="I3258" s="9">
        <f>VLOOKUP('Consolidtaed Data'!$B7153,[1]Products!$A:$G,4,0)</f>
        <v>2396</v>
      </c>
      <c r="J3258" s="9">
        <f>VLOOKUP('Consolidtaed Data'!$B7153,[1]Products!$A:$G,3,0)</f>
        <v>1965</v>
      </c>
      <c r="K3258" s="9">
        <f>'Consolidtaed Data'!$J7153*'Consolidtaed Data'!$H7153</f>
        <v>540</v>
      </c>
      <c r="L3258" s="9">
        <f>'Consolidtaed Data'!$I7153*'Consolidtaed Data'!$H7153</f>
        <v>871</v>
      </c>
      <c r="M3258" s="9">
        <f>'Consolidtaed Data'!$L7153-'Consolidtaed Data'!$K7153</f>
        <v>2685</v>
      </c>
      <c r="N3258" s="9" t="str">
        <f>VLOOKUP('Consolidtaed Data'!$C7153,[1]Locations!$A:$O,2,0)</f>
        <v>Glendale</v>
      </c>
      <c r="O3258" s="9" t="str">
        <f>VLOOKUP('Consolidtaed Data'!$D7153,'[1]Sales People'!$A:$B,2,0)</f>
        <v>John Reyes</v>
      </c>
      <c r="P3258" s="9" t="str">
        <f>VLOOKUP('Consolidtaed Data'!$E7153,[1]Customers!$A:$B,2,0)</f>
        <v>Jack Stevens</v>
      </c>
      <c r="Q3258" s="11">
        <f>WEEKDAY('Consolidtaed Data'!$F7153)</f>
        <v>2</v>
      </c>
      <c r="R3258" s="9">
        <f>MONTH('Consolidtaed Data'!$F7153)</f>
        <v>6</v>
      </c>
      <c r="S3258" s="9" t="str">
        <f>TEXT(Table3[[#This Row],[Purchase Date]],"MMMM")</f>
        <v>August</v>
      </c>
      <c r="T3258" s="9">
        <f>YEAR('Consolidtaed Data'!$F7153)</f>
        <v>2021</v>
      </c>
    </row>
    <row r="3259" spans="1:20" x14ac:dyDescent="0.3">
      <c r="A3259" s="9" t="s">
        <v>4278</v>
      </c>
      <c r="B3259" s="9" t="s">
        <v>490</v>
      </c>
      <c r="C3259" s="9" t="s">
        <v>635</v>
      </c>
      <c r="D3259" s="9" t="s">
        <v>197</v>
      </c>
      <c r="E3259" s="9" t="s">
        <v>1004</v>
      </c>
      <c r="F3259" s="10">
        <v>44071</v>
      </c>
      <c r="G3259" s="10" t="str">
        <f>VLOOKUP(Table3[[#This Row],[Product ID]],[1]Products!$A:$G,2,0)</f>
        <v>Product 79</v>
      </c>
      <c r="H3259" s="22">
        <v>2</v>
      </c>
      <c r="I3259" s="9">
        <f>VLOOKUP('Consolidtaed Data'!$B7240,[1]Products!$A:$G,4,0)</f>
        <v>356</v>
      </c>
      <c r="J3259" s="9">
        <f>VLOOKUP('Consolidtaed Data'!$B7240,[1]Products!$A:$G,3,0)</f>
        <v>292</v>
      </c>
      <c r="K3259" s="9">
        <f>'Consolidtaed Data'!$J7240*'Consolidtaed Data'!$H7240</f>
        <v>2732</v>
      </c>
      <c r="L3259" s="9">
        <f>'Consolidtaed Data'!$I7240*'Consolidtaed Data'!$H7240</f>
        <v>4476</v>
      </c>
      <c r="M3259" s="9">
        <f>'Consolidtaed Data'!$L7240-'Consolidtaed Data'!$K7240</f>
        <v>270</v>
      </c>
      <c r="N3259" s="9" t="str">
        <f>VLOOKUP('Consolidtaed Data'!$C7240,[1]Locations!$A:$O,2,0)</f>
        <v>Thousand Oaks</v>
      </c>
      <c r="O3259" s="9" t="str">
        <f>VLOOKUP('Consolidtaed Data'!$D7240,'[1]Sales People'!$A:$B,2,0)</f>
        <v>Gary Rodriguez</v>
      </c>
      <c r="P3259" s="9" t="str">
        <f>VLOOKUP('Consolidtaed Data'!$E7240,[1]Customers!$A:$B,2,0)</f>
        <v>Michael Cole</v>
      </c>
      <c r="Q3259" s="11">
        <f>WEEKDAY('Consolidtaed Data'!$F7240)</f>
        <v>1</v>
      </c>
      <c r="R3259" s="9">
        <f>MONTH('Consolidtaed Data'!$F7240)</f>
        <v>7</v>
      </c>
      <c r="S3259" s="9" t="str">
        <f>TEXT(Table3[[#This Row],[Purchase Date]],"MMMM")</f>
        <v>August</v>
      </c>
      <c r="T3259" s="9">
        <f>YEAR('Consolidtaed Data'!$F7240)</f>
        <v>2021</v>
      </c>
    </row>
    <row r="3260" spans="1:20" x14ac:dyDescent="0.3">
      <c r="A3260" s="9" t="s">
        <v>4279</v>
      </c>
      <c r="B3260" s="9" t="s">
        <v>112</v>
      </c>
      <c r="C3260" s="9" t="s">
        <v>130</v>
      </c>
      <c r="D3260" s="9" t="s">
        <v>229</v>
      </c>
      <c r="E3260" s="9" t="s">
        <v>801</v>
      </c>
      <c r="F3260" s="10">
        <v>44071</v>
      </c>
      <c r="G3260" s="10" t="str">
        <f>VLOOKUP(Table3[[#This Row],[Product ID]],[1]Products!$A:$G,2,0)</f>
        <v>Product 7</v>
      </c>
      <c r="H3260" s="22">
        <v>1</v>
      </c>
      <c r="I3260" s="9">
        <f>VLOOKUP('Consolidtaed Data'!$B7321,[1]Products!$A:$G,4,0)</f>
        <v>1353</v>
      </c>
      <c r="J3260" s="9">
        <f>VLOOKUP('Consolidtaed Data'!$B7321,[1]Products!$A:$G,3,0)</f>
        <v>947</v>
      </c>
      <c r="K3260" s="9">
        <f>'Consolidtaed Data'!$J7321*'Consolidtaed Data'!$H7321</f>
        <v>1378</v>
      </c>
      <c r="L3260" s="9">
        <f>'Consolidtaed Data'!$I7321*'Consolidtaed Data'!$H7321</f>
        <v>1887</v>
      </c>
      <c r="M3260" s="9">
        <f>'Consolidtaed Data'!$L7321-'Consolidtaed Data'!$K7321</f>
        <v>816</v>
      </c>
      <c r="N3260" s="9" t="str">
        <f>VLOOKUP('Consolidtaed Data'!$C7321,[1]Locations!$A:$O,2,0)</f>
        <v>San Francisco</v>
      </c>
      <c r="O3260" s="9" t="str">
        <f>VLOOKUP('Consolidtaed Data'!$D7321,'[1]Sales People'!$A:$B,2,0)</f>
        <v>Joe Sims</v>
      </c>
      <c r="P3260" s="9" t="str">
        <f>VLOOKUP('Consolidtaed Data'!$E7321,[1]Customers!$A:$B,2,0)</f>
        <v>Peter Bradley</v>
      </c>
      <c r="Q3260" s="11">
        <f>WEEKDAY('Consolidtaed Data'!$F7321)</f>
        <v>6</v>
      </c>
      <c r="R3260" s="9">
        <f>MONTH('Consolidtaed Data'!$F7321)</f>
        <v>7</v>
      </c>
      <c r="S3260" s="9" t="str">
        <f>TEXT(Table3[[#This Row],[Purchase Date]],"MMMM")</f>
        <v>August</v>
      </c>
      <c r="T3260" s="9">
        <f>YEAR('Consolidtaed Data'!$F7321)</f>
        <v>2021</v>
      </c>
    </row>
    <row r="3261" spans="1:20" x14ac:dyDescent="0.3">
      <c r="A3261" s="9" t="s">
        <v>4280</v>
      </c>
      <c r="B3261" s="9" t="s">
        <v>116</v>
      </c>
      <c r="C3261" s="9" t="s">
        <v>302</v>
      </c>
      <c r="D3261" s="9" t="s">
        <v>73</v>
      </c>
      <c r="E3261" s="9" t="s">
        <v>982</v>
      </c>
      <c r="F3261" s="10">
        <v>44071</v>
      </c>
      <c r="G3261" s="10" t="str">
        <f>VLOOKUP(Table3[[#This Row],[Product ID]],[1]Products!$A:$G,2,0)</f>
        <v>Product 55</v>
      </c>
      <c r="H3261" s="22">
        <v>3</v>
      </c>
      <c r="I3261" s="9">
        <f>VLOOKUP('Consolidtaed Data'!$B9540,[1]Products!$A:$G,4,0)</f>
        <v>561</v>
      </c>
      <c r="J3261" s="9">
        <f>VLOOKUP('Consolidtaed Data'!$B9540,[1]Products!$A:$G,3,0)</f>
        <v>421</v>
      </c>
      <c r="K3261" s="9">
        <f>'Consolidtaed Data'!$J9540*'Consolidtaed Data'!$H9540</f>
        <v>1924</v>
      </c>
      <c r="L3261" s="9">
        <f>'Consolidtaed Data'!$I9540*'Consolidtaed Data'!$H9540</f>
        <v>2828</v>
      </c>
      <c r="M3261" s="9">
        <f>'Consolidtaed Data'!$L9540-'Consolidtaed Data'!$K9540</f>
        <v>123</v>
      </c>
      <c r="N3261" s="9" t="str">
        <f>VLOOKUP('Consolidtaed Data'!$C9540,[1]Locations!$A:$O,2,0)</f>
        <v>San Bernardino</v>
      </c>
      <c r="O3261" s="9" t="str">
        <f>VLOOKUP('Consolidtaed Data'!$D9540,'[1]Sales People'!$A:$B,2,0)</f>
        <v>Martin Perry</v>
      </c>
      <c r="P3261" s="9" t="str">
        <f>VLOOKUP('Consolidtaed Data'!$E9540,[1]Customers!$A:$B,2,0)</f>
        <v>Louis Perry</v>
      </c>
      <c r="Q3261" s="11">
        <f>WEEKDAY('Consolidtaed Data'!$F9540)</f>
        <v>4</v>
      </c>
      <c r="R3261" s="9">
        <f>MONTH('Consolidtaed Data'!$F9540)</f>
        <v>12</v>
      </c>
      <c r="S3261" s="9" t="str">
        <f>TEXT(Table3[[#This Row],[Purchase Date]],"MMMM")</f>
        <v>August</v>
      </c>
      <c r="T3261" s="9">
        <f>YEAR('Consolidtaed Data'!$F9540)</f>
        <v>2021</v>
      </c>
    </row>
    <row r="3262" spans="1:20" x14ac:dyDescent="0.3">
      <c r="A3262" s="9" t="s">
        <v>4281</v>
      </c>
      <c r="B3262" s="9" t="s">
        <v>330</v>
      </c>
      <c r="C3262" s="9" t="s">
        <v>30</v>
      </c>
      <c r="D3262" s="9" t="s">
        <v>113</v>
      </c>
      <c r="E3262" s="9" t="s">
        <v>183</v>
      </c>
      <c r="F3262" s="10">
        <v>44072</v>
      </c>
      <c r="G3262" s="10" t="str">
        <f>VLOOKUP(Table3[[#This Row],[Product ID]],[1]Products!$A:$G,2,0)</f>
        <v>Product 91</v>
      </c>
      <c r="H3262" s="22">
        <v>4</v>
      </c>
      <c r="I3262" s="9">
        <f>VLOOKUP('Consolidtaed Data'!$B5033,[1]Products!$A:$G,4,0)</f>
        <v>1708</v>
      </c>
      <c r="J3262" s="9">
        <f>VLOOKUP('Consolidtaed Data'!$B5033,[1]Products!$A:$G,3,0)</f>
        <v>871</v>
      </c>
      <c r="K3262" s="9">
        <f>'Consolidtaed Data'!$J5033*'Consolidtaed Data'!$H5033</f>
        <v>208</v>
      </c>
      <c r="L3262" s="9">
        <f>'Consolidtaed Data'!$I5033*'Consolidtaed Data'!$H5033</f>
        <v>315</v>
      </c>
      <c r="M3262" s="9">
        <f>'Consolidtaed Data'!$L5033-'Consolidtaed Data'!$K5033</f>
        <v>1462</v>
      </c>
      <c r="N3262" s="9" t="str">
        <f>VLOOKUP('Consolidtaed Data'!$C5033,[1]Locations!$A:$O,2,0)</f>
        <v>Berkeley</v>
      </c>
      <c r="O3262" s="9" t="str">
        <f>VLOOKUP('Consolidtaed Data'!$D5033,'[1]Sales People'!$A:$B,2,0)</f>
        <v>Arthur Mccoy</v>
      </c>
      <c r="P3262" s="9" t="str">
        <f>VLOOKUP('Consolidtaed Data'!$E5033,[1]Customers!$A:$B,2,0)</f>
        <v>Nicholas Williamson</v>
      </c>
      <c r="Q3262" s="11">
        <f>WEEKDAY('Consolidtaed Data'!$F5033)</f>
        <v>3</v>
      </c>
      <c r="R3262" s="9">
        <f>MONTH('Consolidtaed Data'!$F5033)</f>
        <v>1</v>
      </c>
      <c r="S3262" s="9" t="str">
        <f>TEXT(Table3[[#This Row],[Purchase Date]],"MMMM")</f>
        <v>August</v>
      </c>
      <c r="T3262" s="9">
        <f>YEAR('Consolidtaed Data'!$F5033)</f>
        <v>2021</v>
      </c>
    </row>
    <row r="3263" spans="1:20" x14ac:dyDescent="0.3">
      <c r="A3263" s="9" t="s">
        <v>4282</v>
      </c>
      <c r="B3263" s="9" t="s">
        <v>76</v>
      </c>
      <c r="C3263" s="9" t="s">
        <v>140</v>
      </c>
      <c r="D3263" s="9" t="s">
        <v>161</v>
      </c>
      <c r="E3263" s="9" t="s">
        <v>963</v>
      </c>
      <c r="F3263" s="10">
        <v>44072</v>
      </c>
      <c r="G3263" s="10" t="str">
        <f>VLOOKUP(Table3[[#This Row],[Product ID]],[1]Products!$A:$G,2,0)</f>
        <v>Product 19</v>
      </c>
      <c r="H3263" s="22">
        <v>1</v>
      </c>
      <c r="I3263" s="9">
        <f>VLOOKUP('Consolidtaed Data'!$B5037,[1]Products!$A:$G,4,0)</f>
        <v>1022</v>
      </c>
      <c r="J3263" s="9">
        <f>VLOOKUP('Consolidtaed Data'!$B5037,[1]Products!$A:$G,3,0)</f>
        <v>818</v>
      </c>
      <c r="K3263" s="9">
        <f>'Consolidtaed Data'!$J5037*'Consolidtaed Data'!$H5037</f>
        <v>2700</v>
      </c>
      <c r="L3263" s="9">
        <f>'Consolidtaed Data'!$I5037*'Consolidtaed Data'!$H5037</f>
        <v>4500</v>
      </c>
      <c r="M3263" s="9">
        <f>'Consolidtaed Data'!$L5037-'Consolidtaed Data'!$K5037</f>
        <v>2166</v>
      </c>
      <c r="N3263" s="9" t="str">
        <f>VLOOKUP('Consolidtaed Data'!$C5037,[1]Locations!$A:$O,2,0)</f>
        <v>Escondido</v>
      </c>
      <c r="O3263" s="9" t="str">
        <f>VLOOKUP('Consolidtaed Data'!$D5037,'[1]Sales People'!$A:$B,2,0)</f>
        <v>Roger Robertson</v>
      </c>
      <c r="P3263" s="9" t="str">
        <f>VLOOKUP('Consolidtaed Data'!$E5037,[1]Customers!$A:$B,2,0)</f>
        <v>Sean Black</v>
      </c>
      <c r="Q3263" s="11">
        <f>WEEKDAY('Consolidtaed Data'!$F5037)</f>
        <v>3</v>
      </c>
      <c r="R3263" s="9">
        <f>MONTH('Consolidtaed Data'!$F5037)</f>
        <v>1</v>
      </c>
      <c r="S3263" s="9" t="str">
        <f>TEXT(Table3[[#This Row],[Purchase Date]],"MMMM")</f>
        <v>August</v>
      </c>
      <c r="T3263" s="9">
        <f>YEAR('Consolidtaed Data'!$F5037)</f>
        <v>2021</v>
      </c>
    </row>
    <row r="3264" spans="1:20" x14ac:dyDescent="0.3">
      <c r="A3264" s="9" t="s">
        <v>4283</v>
      </c>
      <c r="B3264" s="9" t="s">
        <v>244</v>
      </c>
      <c r="C3264" s="9" t="s">
        <v>412</v>
      </c>
      <c r="D3264" s="9" t="s">
        <v>272</v>
      </c>
      <c r="E3264" s="9" t="s">
        <v>841</v>
      </c>
      <c r="F3264" s="10">
        <v>44072</v>
      </c>
      <c r="G3264" s="10" t="str">
        <f>VLOOKUP(Table3[[#This Row],[Product ID]],[1]Products!$A:$G,2,0)</f>
        <v>Product 76</v>
      </c>
      <c r="H3264" s="22">
        <v>1</v>
      </c>
      <c r="I3264" s="9">
        <f>VLOOKUP('Consolidtaed Data'!$B5524,[1]Products!$A:$G,4,0)</f>
        <v>1639</v>
      </c>
      <c r="J3264" s="9">
        <f>VLOOKUP('Consolidtaed Data'!$B5524,[1]Products!$A:$G,3,0)</f>
        <v>1295</v>
      </c>
      <c r="K3264" s="9">
        <f>'Consolidtaed Data'!$J5524*'Consolidtaed Data'!$H5524</f>
        <v>2610</v>
      </c>
      <c r="L3264" s="9">
        <f>'Consolidtaed Data'!$I5524*'Consolidtaed Data'!$H5524</f>
        <v>3624</v>
      </c>
      <c r="M3264" s="9">
        <f>'Consolidtaed Data'!$L5524-'Consolidtaed Data'!$K5524</f>
        <v>322</v>
      </c>
      <c r="N3264" s="9" t="str">
        <f>VLOOKUP('Consolidtaed Data'!$C5524,[1]Locations!$A:$O,2,0)</f>
        <v>Bakersfield</v>
      </c>
      <c r="O3264" s="9" t="str">
        <f>VLOOKUP('Consolidtaed Data'!$D5524,'[1]Sales People'!$A:$B,2,0)</f>
        <v>Jerry Perry</v>
      </c>
      <c r="P3264" s="9" t="str">
        <f>VLOOKUP('Consolidtaed Data'!$E5524,[1]Customers!$A:$B,2,0)</f>
        <v>Stephen Webb</v>
      </c>
      <c r="Q3264" s="11">
        <f>WEEKDAY('Consolidtaed Data'!$F5524)</f>
        <v>6</v>
      </c>
      <c r="R3264" s="9">
        <f>MONTH('Consolidtaed Data'!$F5524)</f>
        <v>2</v>
      </c>
      <c r="S3264" s="9" t="str">
        <f>TEXT(Table3[[#This Row],[Purchase Date]],"MMMM")</f>
        <v>August</v>
      </c>
      <c r="T3264" s="9">
        <f>YEAR('Consolidtaed Data'!$F5524)</f>
        <v>2021</v>
      </c>
    </row>
    <row r="3265" spans="1:20" x14ac:dyDescent="0.3">
      <c r="A3265" s="9" t="s">
        <v>4284</v>
      </c>
      <c r="B3265" s="9" t="s">
        <v>415</v>
      </c>
      <c r="C3265" s="9" t="s">
        <v>347</v>
      </c>
      <c r="D3265" s="9" t="s">
        <v>43</v>
      </c>
      <c r="E3265" s="9" t="s">
        <v>2220</v>
      </c>
      <c r="F3265" s="10">
        <v>44072</v>
      </c>
      <c r="G3265" s="10" t="str">
        <f>VLOOKUP(Table3[[#This Row],[Product ID]],[1]Products!$A:$G,2,0)</f>
        <v>Product 18</v>
      </c>
      <c r="H3265" s="22">
        <v>3</v>
      </c>
      <c r="I3265" s="9">
        <f>VLOOKUP('Consolidtaed Data'!$B5928,[1]Products!$A:$G,4,0)</f>
        <v>1635</v>
      </c>
      <c r="J3265" s="9">
        <f>VLOOKUP('Consolidtaed Data'!$B5928,[1]Products!$A:$G,3,0)</f>
        <v>1046</v>
      </c>
      <c r="K3265" s="9">
        <f>'Consolidtaed Data'!$J5928*'Consolidtaed Data'!$H5928</f>
        <v>3660</v>
      </c>
      <c r="L3265" s="9">
        <f>'Consolidtaed Data'!$I5928*'Consolidtaed Data'!$H5928</f>
        <v>5013</v>
      </c>
      <c r="M3265" s="9">
        <f>'Consolidtaed Data'!$L5928-'Consolidtaed Data'!$K5928</f>
        <v>408</v>
      </c>
      <c r="N3265" s="9" t="str">
        <f>VLOOKUP('Consolidtaed Data'!$C5928,[1]Locations!$A:$O,2,0)</f>
        <v>Oxnard</v>
      </c>
      <c r="O3265" s="9" t="str">
        <f>VLOOKUP('Consolidtaed Data'!$D5928,'[1]Sales People'!$A:$B,2,0)</f>
        <v>Fred Robertson</v>
      </c>
      <c r="P3265" s="9" t="str">
        <f>VLOOKUP('Consolidtaed Data'!$E5928,[1]Customers!$A:$B,2,0)</f>
        <v>Ralph Wheeler</v>
      </c>
      <c r="Q3265" s="11">
        <f>WEEKDAY('Consolidtaed Data'!$F5928)</f>
        <v>6</v>
      </c>
      <c r="R3265" s="9">
        <f>MONTH('Consolidtaed Data'!$F5928)</f>
        <v>3</v>
      </c>
      <c r="S3265" s="9" t="str">
        <f>TEXT(Table3[[#This Row],[Purchase Date]],"MMMM")</f>
        <v>August</v>
      </c>
      <c r="T3265" s="9">
        <f>YEAR('Consolidtaed Data'!$F5928)</f>
        <v>2021</v>
      </c>
    </row>
    <row r="3266" spans="1:20" x14ac:dyDescent="0.3">
      <c r="A3266" s="9" t="s">
        <v>4285</v>
      </c>
      <c r="B3266" s="9" t="s">
        <v>311</v>
      </c>
      <c r="C3266" s="9" t="s">
        <v>186</v>
      </c>
      <c r="D3266" s="9" t="s">
        <v>161</v>
      </c>
      <c r="E3266" s="9" t="s">
        <v>269</v>
      </c>
      <c r="F3266" s="10">
        <v>44072</v>
      </c>
      <c r="G3266" s="10" t="str">
        <f>VLOOKUP(Table3[[#This Row],[Product ID]],[1]Products!$A:$G,2,0)</f>
        <v>Product 33</v>
      </c>
      <c r="H3266" s="22">
        <v>3</v>
      </c>
      <c r="I3266" s="9">
        <f>VLOOKUP('Consolidtaed Data'!$B6582,[1]Products!$A:$G,4,0)</f>
        <v>818</v>
      </c>
      <c r="J3266" s="9">
        <f>VLOOKUP('Consolidtaed Data'!$B6582,[1]Products!$A:$G,3,0)</f>
        <v>450</v>
      </c>
      <c r="K3266" s="9">
        <f>'Consolidtaed Data'!$J6582*'Consolidtaed Data'!$H6582</f>
        <v>1777</v>
      </c>
      <c r="L3266" s="9">
        <f>'Consolidtaed Data'!$I6582*'Consolidtaed Data'!$H6582</f>
        <v>2141</v>
      </c>
      <c r="M3266" s="9">
        <f>'Consolidtaed Data'!$L6582-'Consolidtaed Data'!$K6582</f>
        <v>274</v>
      </c>
      <c r="N3266" s="9" t="str">
        <f>VLOOKUP('Consolidtaed Data'!$C6582,[1]Locations!$A:$O,2,0)</f>
        <v>Fontana</v>
      </c>
      <c r="O3266" s="9" t="str">
        <f>VLOOKUP('Consolidtaed Data'!$D6582,'[1]Sales People'!$A:$B,2,0)</f>
        <v>Roger Robertson</v>
      </c>
      <c r="P3266" s="9" t="str">
        <f>VLOOKUP('Consolidtaed Data'!$E6582,[1]Customers!$A:$B,2,0)</f>
        <v>George Lewis</v>
      </c>
      <c r="Q3266" s="11">
        <f>WEEKDAY('Consolidtaed Data'!$F6582)</f>
        <v>1</v>
      </c>
      <c r="R3266" s="9">
        <f>MONTH('Consolidtaed Data'!$F6582)</f>
        <v>5</v>
      </c>
      <c r="S3266" s="9" t="str">
        <f>TEXT(Table3[[#This Row],[Purchase Date]],"MMMM")</f>
        <v>August</v>
      </c>
      <c r="T3266" s="9">
        <f>YEAR('Consolidtaed Data'!$F6582)</f>
        <v>2021</v>
      </c>
    </row>
    <row r="3267" spans="1:20" x14ac:dyDescent="0.3">
      <c r="A3267" s="9" t="s">
        <v>4286</v>
      </c>
      <c r="B3267" s="9" t="s">
        <v>572</v>
      </c>
      <c r="C3267" s="9" t="s">
        <v>39</v>
      </c>
      <c r="D3267" s="9" t="s">
        <v>374</v>
      </c>
      <c r="E3267" s="9" t="s">
        <v>2260</v>
      </c>
      <c r="F3267" s="10">
        <v>44072</v>
      </c>
      <c r="G3267" s="10" t="str">
        <f>VLOOKUP(Table3[[#This Row],[Product ID]],[1]Products!$A:$G,2,0)</f>
        <v>Product 22</v>
      </c>
      <c r="H3267" s="22">
        <v>4</v>
      </c>
      <c r="I3267" s="9">
        <f>VLOOKUP('Consolidtaed Data'!$B6907,[1]Products!$A:$G,4,0)</f>
        <v>181</v>
      </c>
      <c r="J3267" s="9">
        <f>VLOOKUP('Consolidtaed Data'!$B6907,[1]Products!$A:$G,3,0)</f>
        <v>130</v>
      </c>
      <c r="K3267" s="9">
        <f>'Consolidtaed Data'!$J6907*'Consolidtaed Data'!$H6907</f>
        <v>1397</v>
      </c>
      <c r="L3267" s="9">
        <f>'Consolidtaed Data'!$I6907*'Consolidtaed Data'!$H6907</f>
        <v>1967</v>
      </c>
      <c r="M3267" s="9">
        <f>'Consolidtaed Data'!$L6907-'Consolidtaed Data'!$K6907</f>
        <v>192</v>
      </c>
      <c r="N3267" s="9" t="str">
        <f>VLOOKUP('Consolidtaed Data'!$C6907,[1]Locations!$A:$O,2,0)</f>
        <v>Pomona</v>
      </c>
      <c r="O3267" s="9" t="str">
        <f>VLOOKUP('Consolidtaed Data'!$D6907,'[1]Sales People'!$A:$B,2,0)</f>
        <v>Arthur Mccoy</v>
      </c>
      <c r="P3267" s="9" t="str">
        <f>VLOOKUP('Consolidtaed Data'!$E6907,[1]Customers!$A:$B,2,0)</f>
        <v>Frank Ortiz</v>
      </c>
      <c r="Q3267" s="11">
        <f>WEEKDAY('Consolidtaed Data'!$F6907)</f>
        <v>5</v>
      </c>
      <c r="R3267" s="9">
        <f>MONTH('Consolidtaed Data'!$F6907)</f>
        <v>6</v>
      </c>
      <c r="S3267" s="9" t="str">
        <f>TEXT(Table3[[#This Row],[Purchase Date]],"MMMM")</f>
        <v>August</v>
      </c>
      <c r="T3267" s="9">
        <f>YEAR('Consolidtaed Data'!$F6907)</f>
        <v>2021</v>
      </c>
    </row>
    <row r="3268" spans="1:20" x14ac:dyDescent="0.3">
      <c r="A3268" s="9" t="s">
        <v>4287</v>
      </c>
      <c r="B3268" s="9" t="s">
        <v>204</v>
      </c>
      <c r="C3268" s="9" t="s">
        <v>34</v>
      </c>
      <c r="D3268" s="9" t="s">
        <v>26</v>
      </c>
      <c r="E3268" s="9" t="s">
        <v>1302</v>
      </c>
      <c r="F3268" s="10">
        <v>44072</v>
      </c>
      <c r="G3268" s="10" t="str">
        <f>VLOOKUP(Table3[[#This Row],[Product ID]],[1]Products!$A:$G,2,0)</f>
        <v>Product 101</v>
      </c>
      <c r="H3268" s="22">
        <v>3</v>
      </c>
      <c r="I3268" s="9">
        <f>VLOOKUP('Consolidtaed Data'!$B7489,[1]Products!$A:$G,4,0)</f>
        <v>818</v>
      </c>
      <c r="J3268" s="9">
        <f>VLOOKUP('Consolidtaed Data'!$B7489,[1]Products!$A:$G,3,0)</f>
        <v>450</v>
      </c>
      <c r="K3268" s="9">
        <f>'Consolidtaed Data'!$J7489*'Consolidtaed Data'!$H7489</f>
        <v>1512</v>
      </c>
      <c r="L3268" s="9">
        <f>'Consolidtaed Data'!$I7489*'Consolidtaed Data'!$H7489</f>
        <v>2853</v>
      </c>
      <c r="M3268" s="9">
        <f>'Consolidtaed Data'!$L7489-'Consolidtaed Data'!$K7489</f>
        <v>1100</v>
      </c>
      <c r="N3268" s="9" t="str">
        <f>VLOOKUP('Consolidtaed Data'!$C7489,[1]Locations!$A:$O,2,0)</f>
        <v>Fontana</v>
      </c>
      <c r="O3268" s="9" t="str">
        <f>VLOOKUP('Consolidtaed Data'!$D7489,'[1]Sales People'!$A:$B,2,0)</f>
        <v>Carl Elliott</v>
      </c>
      <c r="P3268" s="9" t="str">
        <f>VLOOKUP('Consolidtaed Data'!$E7489,[1]Customers!$A:$B,2,0)</f>
        <v>Jeremy Rice</v>
      </c>
      <c r="Q3268" s="11">
        <f>WEEKDAY('Consolidtaed Data'!$F7489)</f>
        <v>5</v>
      </c>
      <c r="R3268" s="9">
        <f>MONTH('Consolidtaed Data'!$F7489)</f>
        <v>7</v>
      </c>
      <c r="S3268" s="9" t="str">
        <f>TEXT(Table3[[#This Row],[Purchase Date]],"MMMM")</f>
        <v>August</v>
      </c>
      <c r="T3268" s="9">
        <f>YEAR('Consolidtaed Data'!$F7489)</f>
        <v>2021</v>
      </c>
    </row>
    <row r="3269" spans="1:20" x14ac:dyDescent="0.3">
      <c r="A3269" s="9" t="s">
        <v>4288</v>
      </c>
      <c r="B3269" s="9" t="s">
        <v>526</v>
      </c>
      <c r="C3269" s="9" t="s">
        <v>249</v>
      </c>
      <c r="D3269" s="9" t="s">
        <v>64</v>
      </c>
      <c r="E3269" s="9" t="s">
        <v>756</v>
      </c>
      <c r="F3269" s="10">
        <v>44072</v>
      </c>
      <c r="G3269" s="10" t="str">
        <f>VLOOKUP(Table3[[#This Row],[Product ID]],[1]Products!$A:$G,2,0)</f>
        <v>Product 14</v>
      </c>
      <c r="H3269" s="22">
        <v>3</v>
      </c>
      <c r="I3269" s="9">
        <f>VLOOKUP('Consolidtaed Data'!$B7770,[1]Products!$A:$G,4,0)</f>
        <v>1494</v>
      </c>
      <c r="J3269" s="9">
        <f>VLOOKUP('Consolidtaed Data'!$B7770,[1]Products!$A:$G,3,0)</f>
        <v>971</v>
      </c>
      <c r="K3269" s="9">
        <f>'Consolidtaed Data'!$J7770*'Consolidtaed Data'!$H7770</f>
        <v>1774</v>
      </c>
      <c r="L3269" s="9">
        <f>'Consolidtaed Data'!$I7770*'Consolidtaed Data'!$H7770</f>
        <v>2464</v>
      </c>
      <c r="M3269" s="9">
        <f>'Consolidtaed Data'!$L7770-'Consolidtaed Data'!$K7770</f>
        <v>164</v>
      </c>
      <c r="N3269" s="9" t="str">
        <f>VLOOKUP('Consolidtaed Data'!$C7770,[1]Locations!$A:$O,2,0)</f>
        <v>Oceanside</v>
      </c>
      <c r="O3269" s="9" t="str">
        <f>VLOOKUP('Consolidtaed Data'!$D7770,'[1]Sales People'!$A:$B,2,0)</f>
        <v>Patrick Ruiz</v>
      </c>
      <c r="P3269" s="9" t="str">
        <f>VLOOKUP('Consolidtaed Data'!$E7770,[1]Customers!$A:$B,2,0)</f>
        <v>Bobby Murray</v>
      </c>
      <c r="Q3269" s="11">
        <f>WEEKDAY('Consolidtaed Data'!$F7770)</f>
        <v>6</v>
      </c>
      <c r="R3269" s="9">
        <f>MONTH('Consolidtaed Data'!$F7770)</f>
        <v>8</v>
      </c>
      <c r="S3269" s="9" t="str">
        <f>TEXT(Table3[[#This Row],[Purchase Date]],"MMMM")</f>
        <v>August</v>
      </c>
      <c r="T3269" s="9">
        <f>YEAR('Consolidtaed Data'!$F7770)</f>
        <v>2021</v>
      </c>
    </row>
    <row r="3270" spans="1:20" x14ac:dyDescent="0.3">
      <c r="A3270" s="9" t="s">
        <v>4289</v>
      </c>
      <c r="B3270" s="9" t="s">
        <v>415</v>
      </c>
      <c r="C3270" s="9" t="s">
        <v>564</v>
      </c>
      <c r="D3270" s="9" t="s">
        <v>87</v>
      </c>
      <c r="E3270" s="9" t="s">
        <v>1226</v>
      </c>
      <c r="F3270" s="10">
        <v>44072</v>
      </c>
      <c r="G3270" s="10" t="str">
        <f>VLOOKUP(Table3[[#This Row],[Product ID]],[1]Products!$A:$G,2,0)</f>
        <v>Product 18</v>
      </c>
      <c r="H3270" s="22">
        <v>1</v>
      </c>
      <c r="I3270" s="9">
        <f>VLOOKUP('Consolidtaed Data'!$B7786,[1]Products!$A:$G,4,0)</f>
        <v>947</v>
      </c>
      <c r="J3270" s="9">
        <f>VLOOKUP('Consolidtaed Data'!$B7786,[1]Products!$A:$G,3,0)</f>
        <v>786</v>
      </c>
      <c r="K3270" s="9">
        <f>'Consolidtaed Data'!$J7786*'Consolidtaed Data'!$H7786</f>
        <v>2046</v>
      </c>
      <c r="L3270" s="9">
        <f>'Consolidtaed Data'!$I7786*'Consolidtaed Data'!$H7786</f>
        <v>4014</v>
      </c>
      <c r="M3270" s="9">
        <f>'Consolidtaed Data'!$L7786-'Consolidtaed Data'!$K7786</f>
        <v>140</v>
      </c>
      <c r="N3270" s="9" t="str">
        <f>VLOOKUP('Consolidtaed Data'!$C7786,[1]Locations!$A:$O,2,0)</f>
        <v>Pomona</v>
      </c>
      <c r="O3270" s="9" t="str">
        <f>VLOOKUP('Consolidtaed Data'!$D7786,'[1]Sales People'!$A:$B,2,0)</f>
        <v>Ryan Butler</v>
      </c>
      <c r="P3270" s="9" t="str">
        <f>VLOOKUP('Consolidtaed Data'!$E7786,[1]Customers!$A:$B,2,0)</f>
        <v>Alan Sims</v>
      </c>
      <c r="Q3270" s="11">
        <f>WEEKDAY('Consolidtaed Data'!$F7786)</f>
        <v>7</v>
      </c>
      <c r="R3270" s="9">
        <f>MONTH('Consolidtaed Data'!$F7786)</f>
        <v>8</v>
      </c>
      <c r="S3270" s="9" t="str">
        <f>TEXT(Table3[[#This Row],[Purchase Date]],"MMMM")</f>
        <v>August</v>
      </c>
      <c r="T3270" s="9">
        <f>YEAR('Consolidtaed Data'!$F7786)</f>
        <v>2021</v>
      </c>
    </row>
    <row r="3271" spans="1:20" x14ac:dyDescent="0.3">
      <c r="A3271" s="9" t="s">
        <v>4290</v>
      </c>
      <c r="B3271" s="9" t="s">
        <v>219</v>
      </c>
      <c r="C3271" s="9" t="s">
        <v>99</v>
      </c>
      <c r="D3271" s="9" t="s">
        <v>281</v>
      </c>
      <c r="E3271" s="9" t="s">
        <v>745</v>
      </c>
      <c r="F3271" s="10">
        <v>44072</v>
      </c>
      <c r="G3271" s="10" t="str">
        <f>VLOOKUP(Table3[[#This Row],[Product ID]],[1]Products!$A:$G,2,0)</f>
        <v>Product 35</v>
      </c>
      <c r="H3271" s="22">
        <v>1</v>
      </c>
      <c r="I3271" s="9">
        <f>VLOOKUP('Consolidtaed Data'!$B8235,[1]Products!$A:$G,4,0)</f>
        <v>596</v>
      </c>
      <c r="J3271" s="9">
        <f>VLOOKUP('Consolidtaed Data'!$B8235,[1]Products!$A:$G,3,0)</f>
        <v>358</v>
      </c>
      <c r="K3271" s="9">
        <f>'Consolidtaed Data'!$J8235*'Consolidtaed Data'!$H8235</f>
        <v>416</v>
      </c>
      <c r="L3271" s="9">
        <f>'Consolidtaed Data'!$I8235*'Consolidtaed Data'!$H8235</f>
        <v>603</v>
      </c>
      <c r="M3271" s="9">
        <f>'Consolidtaed Data'!$L8235-'Consolidtaed Data'!$K8235</f>
        <v>264</v>
      </c>
      <c r="N3271" s="9" t="str">
        <f>VLOOKUP('Consolidtaed Data'!$C8235,[1]Locations!$A:$O,2,0)</f>
        <v>Palmdale</v>
      </c>
      <c r="O3271" s="9" t="str">
        <f>VLOOKUP('Consolidtaed Data'!$D8235,'[1]Sales People'!$A:$B,2,0)</f>
        <v>Clarence Fox</v>
      </c>
      <c r="P3271" s="9" t="str">
        <f>VLOOKUP('Consolidtaed Data'!$E8235,[1]Customers!$A:$B,2,0)</f>
        <v>Kevin Campbell</v>
      </c>
      <c r="Q3271" s="11">
        <f>WEEKDAY('Consolidtaed Data'!$F8235)</f>
        <v>1</v>
      </c>
      <c r="R3271" s="9">
        <f>MONTH('Consolidtaed Data'!$F8235)</f>
        <v>9</v>
      </c>
      <c r="S3271" s="9" t="str">
        <f>TEXT(Table3[[#This Row],[Purchase Date]],"MMMM")</f>
        <v>August</v>
      </c>
      <c r="T3271" s="9">
        <f>YEAR('Consolidtaed Data'!$F8235)</f>
        <v>2021</v>
      </c>
    </row>
    <row r="3272" spans="1:20" x14ac:dyDescent="0.3">
      <c r="A3272" s="9" t="s">
        <v>4291</v>
      </c>
      <c r="B3272" s="9" t="s">
        <v>582</v>
      </c>
      <c r="C3272" s="9" t="s">
        <v>94</v>
      </c>
      <c r="D3272" s="9" t="s">
        <v>153</v>
      </c>
      <c r="E3272" s="9" t="s">
        <v>1065</v>
      </c>
      <c r="F3272" s="10">
        <v>44072</v>
      </c>
      <c r="G3272" s="10" t="str">
        <f>VLOOKUP(Table3[[#This Row],[Product ID]],[1]Products!$A:$G,2,0)</f>
        <v>Product 58</v>
      </c>
      <c r="H3272" s="22">
        <v>3</v>
      </c>
      <c r="I3272" s="9">
        <f>VLOOKUP('Consolidtaed Data'!$B8327,[1]Products!$A:$G,4,0)</f>
        <v>826</v>
      </c>
      <c r="J3272" s="9">
        <f>VLOOKUP('Consolidtaed Data'!$B8327,[1]Products!$A:$G,3,0)</f>
        <v>562</v>
      </c>
      <c r="K3272" s="9">
        <f>'Consolidtaed Data'!$J8327*'Consolidtaed Data'!$H8327</f>
        <v>665</v>
      </c>
      <c r="L3272" s="9">
        <f>'Consolidtaed Data'!$I8327*'Consolidtaed Data'!$H8327</f>
        <v>1278</v>
      </c>
      <c r="M3272" s="9">
        <f>'Consolidtaed Data'!$L8327-'Consolidtaed Data'!$K8327</f>
        <v>618</v>
      </c>
      <c r="N3272" s="9" t="str">
        <f>VLOOKUP('Consolidtaed Data'!$C8327,[1]Locations!$A:$O,2,0)</f>
        <v>San Diego</v>
      </c>
      <c r="O3272" s="9" t="str">
        <f>VLOOKUP('Consolidtaed Data'!$D8327,'[1]Sales People'!$A:$B,2,0)</f>
        <v>Roger Robertson</v>
      </c>
      <c r="P3272" s="9" t="str">
        <f>VLOOKUP('Consolidtaed Data'!$E8327,[1]Customers!$A:$B,2,0)</f>
        <v>Keith Murphy</v>
      </c>
      <c r="Q3272" s="11">
        <f>WEEKDAY('Consolidtaed Data'!$F8327)</f>
        <v>7</v>
      </c>
      <c r="R3272" s="9">
        <f>MONTH('Consolidtaed Data'!$F8327)</f>
        <v>9</v>
      </c>
      <c r="S3272" s="9" t="str">
        <f>TEXT(Table3[[#This Row],[Purchase Date]],"MMMM")</f>
        <v>August</v>
      </c>
      <c r="T3272" s="9">
        <f>YEAR('Consolidtaed Data'!$F8327)</f>
        <v>2021</v>
      </c>
    </row>
    <row r="3273" spans="1:20" x14ac:dyDescent="0.3">
      <c r="A3273" s="9" t="s">
        <v>4292</v>
      </c>
      <c r="B3273" s="9" t="s">
        <v>200</v>
      </c>
      <c r="C3273" s="9" t="s">
        <v>122</v>
      </c>
      <c r="D3273" s="9" t="s">
        <v>272</v>
      </c>
      <c r="E3273" s="9" t="s">
        <v>2235</v>
      </c>
      <c r="F3273" s="10">
        <v>44072</v>
      </c>
      <c r="G3273" s="10" t="str">
        <f>VLOOKUP(Table3[[#This Row],[Product ID]],[1]Products!$A:$G,2,0)</f>
        <v>Product 23</v>
      </c>
      <c r="H3273" s="22">
        <v>3</v>
      </c>
      <c r="I3273" s="9">
        <f>VLOOKUP('Consolidtaed Data'!$B8640,[1]Products!$A:$G,4,0)</f>
        <v>556</v>
      </c>
      <c r="J3273" s="9">
        <f>VLOOKUP('Consolidtaed Data'!$B8640,[1]Products!$A:$G,3,0)</f>
        <v>395</v>
      </c>
      <c r="K3273" s="9">
        <f>'Consolidtaed Data'!$J8640*'Consolidtaed Data'!$H8640</f>
        <v>3884</v>
      </c>
      <c r="L3273" s="9">
        <f>'Consolidtaed Data'!$I8640*'Consolidtaed Data'!$H8640</f>
        <v>7192</v>
      </c>
      <c r="M3273" s="9">
        <f>'Consolidtaed Data'!$L8640-'Consolidtaed Data'!$K8640</f>
        <v>1100</v>
      </c>
      <c r="N3273" s="9" t="str">
        <f>VLOOKUP('Consolidtaed Data'!$C8640,[1]Locations!$A:$O,2,0)</f>
        <v>Moreno Valley</v>
      </c>
      <c r="O3273" s="9" t="str">
        <f>VLOOKUP('Consolidtaed Data'!$D8640,'[1]Sales People'!$A:$B,2,0)</f>
        <v>Charles Harper</v>
      </c>
      <c r="P3273" s="9" t="str">
        <f>VLOOKUP('Consolidtaed Data'!$E8640,[1]Customers!$A:$B,2,0)</f>
        <v>Jerry Simmons</v>
      </c>
      <c r="Q3273" s="11">
        <f>WEEKDAY('Consolidtaed Data'!$F8640)</f>
        <v>3</v>
      </c>
      <c r="R3273" s="9">
        <f>MONTH('Consolidtaed Data'!$F8640)</f>
        <v>10</v>
      </c>
      <c r="S3273" s="9" t="str">
        <f>TEXT(Table3[[#This Row],[Purchase Date]],"MMMM")</f>
        <v>August</v>
      </c>
      <c r="T3273" s="9">
        <f>YEAR('Consolidtaed Data'!$F8640)</f>
        <v>2021</v>
      </c>
    </row>
    <row r="3274" spans="1:20" x14ac:dyDescent="0.3">
      <c r="A3274" s="9" t="s">
        <v>4293</v>
      </c>
      <c r="B3274" s="9" t="s">
        <v>151</v>
      </c>
      <c r="C3274" s="9" t="s">
        <v>192</v>
      </c>
      <c r="D3274" s="9" t="s">
        <v>95</v>
      </c>
      <c r="E3274" s="9" t="s">
        <v>915</v>
      </c>
      <c r="F3274" s="10">
        <v>44072</v>
      </c>
      <c r="G3274" s="10" t="str">
        <f>VLOOKUP(Table3[[#This Row],[Product ID]],[1]Products!$A:$G,2,0)</f>
        <v>Product 94</v>
      </c>
      <c r="H3274" s="22">
        <v>1</v>
      </c>
      <c r="I3274" s="9">
        <f>VLOOKUP('Consolidtaed Data'!$B8677,[1]Products!$A:$G,4,0)</f>
        <v>1338</v>
      </c>
      <c r="J3274" s="9">
        <f>VLOOKUP('Consolidtaed Data'!$B8677,[1]Products!$A:$G,3,0)</f>
        <v>682</v>
      </c>
      <c r="K3274" s="9">
        <f>'Consolidtaed Data'!$J8677*'Consolidtaed Data'!$H8677</f>
        <v>1686</v>
      </c>
      <c r="L3274" s="9">
        <f>'Consolidtaed Data'!$I8677*'Consolidtaed Data'!$H8677</f>
        <v>2478</v>
      </c>
      <c r="M3274" s="9">
        <f>'Consolidtaed Data'!$L8677-'Consolidtaed Data'!$K8677</f>
        <v>982</v>
      </c>
      <c r="N3274" s="9" t="str">
        <f>VLOOKUP('Consolidtaed Data'!$C8677,[1]Locations!$A:$O,2,0)</f>
        <v>Pomona</v>
      </c>
      <c r="O3274" s="9" t="str">
        <f>VLOOKUP('Consolidtaed Data'!$D8677,'[1]Sales People'!$A:$B,2,0)</f>
        <v>Brian Hansen</v>
      </c>
      <c r="P3274" s="9" t="str">
        <f>VLOOKUP('Consolidtaed Data'!$E8677,[1]Customers!$A:$B,2,0)</f>
        <v>Jimmy Harper</v>
      </c>
      <c r="Q3274" s="11">
        <f>WEEKDAY('Consolidtaed Data'!$F8677)</f>
        <v>6</v>
      </c>
      <c r="R3274" s="9">
        <f>MONTH('Consolidtaed Data'!$F8677)</f>
        <v>10</v>
      </c>
      <c r="S3274" s="9" t="str">
        <f>TEXT(Table3[[#This Row],[Purchase Date]],"MMMM")</f>
        <v>August</v>
      </c>
      <c r="T3274" s="9">
        <f>YEAR('Consolidtaed Data'!$F8677)</f>
        <v>2021</v>
      </c>
    </row>
    <row r="3275" spans="1:20" x14ac:dyDescent="0.3">
      <c r="A3275" s="9" t="s">
        <v>4294</v>
      </c>
      <c r="B3275" s="9" t="s">
        <v>366</v>
      </c>
      <c r="C3275" s="9" t="s">
        <v>245</v>
      </c>
      <c r="D3275" s="9" t="s">
        <v>105</v>
      </c>
      <c r="E3275" s="9" t="s">
        <v>1037</v>
      </c>
      <c r="F3275" s="10">
        <v>44073</v>
      </c>
      <c r="G3275" s="10" t="str">
        <f>VLOOKUP(Table3[[#This Row],[Product ID]],[1]Products!$A:$G,2,0)</f>
        <v>Product 39</v>
      </c>
      <c r="H3275" s="22">
        <v>2</v>
      </c>
      <c r="I3275" s="9">
        <f>VLOOKUP('Consolidtaed Data'!$B5118,[1]Products!$A:$G,4,0)</f>
        <v>1743</v>
      </c>
      <c r="J3275" s="9">
        <f>VLOOKUP('Consolidtaed Data'!$B5118,[1]Products!$A:$G,3,0)</f>
        <v>872</v>
      </c>
      <c r="K3275" s="9">
        <f>'Consolidtaed Data'!$J5118*'Consolidtaed Data'!$H5118</f>
        <v>294</v>
      </c>
      <c r="L3275" s="9">
        <f>'Consolidtaed Data'!$I5118*'Consolidtaed Data'!$H5118</f>
        <v>368</v>
      </c>
      <c r="M3275" s="9">
        <f>'Consolidtaed Data'!$L5118-'Consolidtaed Data'!$K5118</f>
        <v>1695</v>
      </c>
      <c r="N3275" s="9" t="str">
        <f>VLOOKUP('Consolidtaed Data'!$C5118,[1]Locations!$A:$O,2,0)</f>
        <v>Moreno Valley</v>
      </c>
      <c r="O3275" s="9" t="str">
        <f>VLOOKUP('Consolidtaed Data'!$D5118,'[1]Sales People'!$A:$B,2,0)</f>
        <v>Charles Harper</v>
      </c>
      <c r="P3275" s="9" t="str">
        <f>VLOOKUP('Consolidtaed Data'!$E5118,[1]Customers!$A:$B,2,0)</f>
        <v>George Fowler</v>
      </c>
      <c r="Q3275" s="11">
        <f>WEEKDAY('Consolidtaed Data'!$F5118)</f>
        <v>2</v>
      </c>
      <c r="R3275" s="9">
        <f>MONTH('Consolidtaed Data'!$F5118)</f>
        <v>1</v>
      </c>
      <c r="S3275" s="9" t="str">
        <f>TEXT(Table3[[#This Row],[Purchase Date]],"MMMM")</f>
        <v>August</v>
      </c>
      <c r="T3275" s="9">
        <f>YEAR('Consolidtaed Data'!$F5118)</f>
        <v>2021</v>
      </c>
    </row>
    <row r="3276" spans="1:20" x14ac:dyDescent="0.3">
      <c r="A3276" s="9" t="s">
        <v>4295</v>
      </c>
      <c r="B3276" s="9" t="s">
        <v>89</v>
      </c>
      <c r="C3276" s="9" t="s">
        <v>157</v>
      </c>
      <c r="D3276" s="9" t="s">
        <v>113</v>
      </c>
      <c r="E3276" s="9" t="s">
        <v>1006</v>
      </c>
      <c r="F3276" s="10">
        <v>44073</v>
      </c>
      <c r="G3276" s="10" t="str">
        <f>VLOOKUP(Table3[[#This Row],[Product ID]],[1]Products!$A:$G,2,0)</f>
        <v>Product 64</v>
      </c>
      <c r="H3276" s="22">
        <v>1</v>
      </c>
      <c r="I3276" s="9">
        <f>VLOOKUP('Consolidtaed Data'!$B5200,[1]Products!$A:$G,4,0)</f>
        <v>1862</v>
      </c>
      <c r="J3276" s="9">
        <f>VLOOKUP('Consolidtaed Data'!$B5200,[1]Products!$A:$G,3,0)</f>
        <v>1173</v>
      </c>
      <c r="K3276" s="9">
        <f>'Consolidtaed Data'!$J5200*'Consolidtaed Data'!$H5200</f>
        <v>7152</v>
      </c>
      <c r="L3276" s="9">
        <f>'Consolidtaed Data'!$I5200*'Consolidtaed Data'!$H5200</f>
        <v>9412</v>
      </c>
      <c r="M3276" s="9">
        <f>'Consolidtaed Data'!$L5200-'Consolidtaed Data'!$K5200</f>
        <v>1888</v>
      </c>
      <c r="N3276" s="9" t="str">
        <f>VLOOKUP('Consolidtaed Data'!$C5200,[1]Locations!$A:$O,2,0)</f>
        <v>West Covina</v>
      </c>
      <c r="O3276" s="9" t="str">
        <f>VLOOKUP('Consolidtaed Data'!$D5200,'[1]Sales People'!$A:$B,2,0)</f>
        <v>Howard Sims</v>
      </c>
      <c r="P3276" s="9" t="str">
        <f>VLOOKUP('Consolidtaed Data'!$E5200,[1]Customers!$A:$B,2,0)</f>
        <v>Gregory Porter</v>
      </c>
      <c r="Q3276" s="11">
        <f>WEEKDAY('Consolidtaed Data'!$F5200)</f>
        <v>1</v>
      </c>
      <c r="R3276" s="9">
        <f>MONTH('Consolidtaed Data'!$F5200)</f>
        <v>1</v>
      </c>
      <c r="S3276" s="9" t="str">
        <f>TEXT(Table3[[#This Row],[Purchase Date]],"MMMM")</f>
        <v>August</v>
      </c>
      <c r="T3276" s="9">
        <f>YEAR('Consolidtaed Data'!$F5200)</f>
        <v>2021</v>
      </c>
    </row>
    <row r="3277" spans="1:20" x14ac:dyDescent="0.3">
      <c r="A3277" s="9" t="s">
        <v>4296</v>
      </c>
      <c r="B3277" s="9" t="s">
        <v>266</v>
      </c>
      <c r="C3277" s="9" t="s">
        <v>45</v>
      </c>
      <c r="D3277" s="9" t="s">
        <v>100</v>
      </c>
      <c r="E3277" s="9" t="s">
        <v>1293</v>
      </c>
      <c r="F3277" s="10">
        <v>44073</v>
      </c>
      <c r="G3277" s="10" t="str">
        <f>VLOOKUP(Table3[[#This Row],[Product ID]],[1]Products!$A:$G,2,0)</f>
        <v>Product 92</v>
      </c>
      <c r="H3277" s="22">
        <v>1</v>
      </c>
      <c r="I3277" s="9">
        <f>VLOOKUP('Consolidtaed Data'!$B5383,[1]Products!$A:$G,4,0)</f>
        <v>368</v>
      </c>
      <c r="J3277" s="9">
        <f>VLOOKUP('Consolidtaed Data'!$B5383,[1]Products!$A:$G,3,0)</f>
        <v>269</v>
      </c>
      <c r="K3277" s="9">
        <f>'Consolidtaed Data'!$J5383*'Consolidtaed Data'!$H5383</f>
        <v>1777</v>
      </c>
      <c r="L3277" s="9">
        <f>'Consolidtaed Data'!$I5383*'Consolidtaed Data'!$H5383</f>
        <v>2141</v>
      </c>
      <c r="M3277" s="9">
        <f>'Consolidtaed Data'!$L5383-'Consolidtaed Data'!$K5383</f>
        <v>4400</v>
      </c>
      <c r="N3277" s="9" t="str">
        <f>VLOOKUP('Consolidtaed Data'!$C5383,[1]Locations!$A:$O,2,0)</f>
        <v>Ontario</v>
      </c>
      <c r="O3277" s="9" t="str">
        <f>VLOOKUP('Consolidtaed Data'!$D5383,'[1]Sales People'!$A:$B,2,0)</f>
        <v>Clarence Fox</v>
      </c>
      <c r="P3277" s="9" t="str">
        <f>VLOOKUP('Consolidtaed Data'!$E5383,[1]Customers!$A:$B,2,0)</f>
        <v>Jason Gray</v>
      </c>
      <c r="Q3277" s="11">
        <f>WEEKDAY('Consolidtaed Data'!$F5383)</f>
        <v>3</v>
      </c>
      <c r="R3277" s="9">
        <f>MONTH('Consolidtaed Data'!$F5383)</f>
        <v>2</v>
      </c>
      <c r="S3277" s="9" t="str">
        <f>TEXT(Table3[[#This Row],[Purchase Date]],"MMMM")</f>
        <v>August</v>
      </c>
      <c r="T3277" s="9">
        <f>YEAR('Consolidtaed Data'!$F5383)</f>
        <v>2021</v>
      </c>
    </row>
    <row r="3278" spans="1:20" x14ac:dyDescent="0.3">
      <c r="A3278" s="9" t="s">
        <v>4297</v>
      </c>
      <c r="B3278" s="9" t="s">
        <v>160</v>
      </c>
      <c r="C3278" s="9" t="s">
        <v>245</v>
      </c>
      <c r="D3278" s="9" t="s">
        <v>127</v>
      </c>
      <c r="E3278" s="9" t="s">
        <v>1287</v>
      </c>
      <c r="F3278" s="10">
        <v>44073</v>
      </c>
      <c r="G3278" s="10" t="str">
        <f>VLOOKUP(Table3[[#This Row],[Product ID]],[1]Products!$A:$G,2,0)</f>
        <v>Product 28</v>
      </c>
      <c r="H3278" s="22">
        <v>1</v>
      </c>
      <c r="I3278" s="9">
        <f>VLOOKUP('Consolidtaed Data'!$B5404,[1]Products!$A:$G,4,0)</f>
        <v>504</v>
      </c>
      <c r="J3278" s="9">
        <f>VLOOKUP('Consolidtaed Data'!$B5404,[1]Products!$A:$G,3,0)</f>
        <v>408</v>
      </c>
      <c r="K3278" s="9">
        <f>'Consolidtaed Data'!$J5404*'Consolidtaed Data'!$H5404</f>
        <v>1664</v>
      </c>
      <c r="L3278" s="9">
        <f>'Consolidtaed Data'!$I5404*'Consolidtaed Data'!$H5404</f>
        <v>2412</v>
      </c>
      <c r="M3278" s="9">
        <f>'Consolidtaed Data'!$L5404-'Consolidtaed Data'!$K5404</f>
        <v>96</v>
      </c>
      <c r="N3278" s="9" t="str">
        <f>VLOOKUP('Consolidtaed Data'!$C5404,[1]Locations!$A:$O,2,0)</f>
        <v>Downey</v>
      </c>
      <c r="O3278" s="9" t="str">
        <f>VLOOKUP('Consolidtaed Data'!$D5404,'[1]Sales People'!$A:$B,2,0)</f>
        <v>Charles Harper</v>
      </c>
      <c r="P3278" s="9" t="str">
        <f>VLOOKUP('Consolidtaed Data'!$E5404,[1]Customers!$A:$B,2,0)</f>
        <v>Shawn Ramos</v>
      </c>
      <c r="Q3278" s="11">
        <f>WEEKDAY('Consolidtaed Data'!$F5404)</f>
        <v>4</v>
      </c>
      <c r="R3278" s="9">
        <f>MONTH('Consolidtaed Data'!$F5404)</f>
        <v>2</v>
      </c>
      <c r="S3278" s="9" t="str">
        <f>TEXT(Table3[[#This Row],[Purchase Date]],"MMMM")</f>
        <v>August</v>
      </c>
      <c r="T3278" s="9">
        <f>YEAR('Consolidtaed Data'!$F5404)</f>
        <v>2021</v>
      </c>
    </row>
    <row r="3279" spans="1:20" x14ac:dyDescent="0.3">
      <c r="A3279" s="9" t="s">
        <v>4298</v>
      </c>
      <c r="B3279" s="9" t="s">
        <v>129</v>
      </c>
      <c r="C3279" s="9" t="s">
        <v>325</v>
      </c>
      <c r="D3279" s="9" t="s">
        <v>9</v>
      </c>
      <c r="E3279" s="9" t="s">
        <v>141</v>
      </c>
      <c r="F3279" s="10">
        <v>44073</v>
      </c>
      <c r="G3279" s="10" t="str">
        <f>VLOOKUP(Table3[[#This Row],[Product ID]],[1]Products!$A:$G,2,0)</f>
        <v>Product 47</v>
      </c>
      <c r="H3279" s="22">
        <v>1</v>
      </c>
      <c r="I3279" s="9">
        <f>VLOOKUP('Consolidtaed Data'!$B6432,[1]Products!$A:$G,4,0)</f>
        <v>818</v>
      </c>
      <c r="J3279" s="9">
        <f>VLOOKUP('Consolidtaed Data'!$B6432,[1]Products!$A:$G,3,0)</f>
        <v>450</v>
      </c>
      <c r="K3279" s="9">
        <f>'Consolidtaed Data'!$J6432*'Consolidtaed Data'!$H6432</f>
        <v>1473</v>
      </c>
      <c r="L3279" s="9">
        <f>'Consolidtaed Data'!$I6432*'Consolidtaed Data'!$H6432</f>
        <v>2497</v>
      </c>
      <c r="M3279" s="9">
        <f>'Consolidtaed Data'!$L6432-'Consolidtaed Data'!$K6432</f>
        <v>766</v>
      </c>
      <c r="N3279" s="9" t="str">
        <f>VLOOKUP('Consolidtaed Data'!$C6432,[1]Locations!$A:$O,2,0)</f>
        <v>Daly City</v>
      </c>
      <c r="O3279" s="9" t="str">
        <f>VLOOKUP('Consolidtaed Data'!$D6432,'[1]Sales People'!$A:$B,2,0)</f>
        <v>Eugene Holmes</v>
      </c>
      <c r="P3279" s="9" t="str">
        <f>VLOOKUP('Consolidtaed Data'!$E6432,[1]Customers!$A:$B,2,0)</f>
        <v>Steve Hunt</v>
      </c>
      <c r="Q3279" s="11">
        <f>WEEKDAY('Consolidtaed Data'!$F6432)</f>
        <v>2</v>
      </c>
      <c r="R3279" s="9">
        <f>MONTH('Consolidtaed Data'!$F6432)</f>
        <v>5</v>
      </c>
      <c r="S3279" s="9" t="str">
        <f>TEXT(Table3[[#This Row],[Purchase Date]],"MMMM")</f>
        <v>August</v>
      </c>
      <c r="T3279" s="9">
        <f>YEAR('Consolidtaed Data'!$F6432)</f>
        <v>2021</v>
      </c>
    </row>
    <row r="3280" spans="1:20" x14ac:dyDescent="0.3">
      <c r="A3280" s="9" t="s">
        <v>4299</v>
      </c>
      <c r="B3280" s="9" t="s">
        <v>49</v>
      </c>
      <c r="C3280" s="9" t="s">
        <v>347</v>
      </c>
      <c r="D3280" s="9" t="s">
        <v>80</v>
      </c>
      <c r="E3280" s="9" t="s">
        <v>681</v>
      </c>
      <c r="F3280" s="10">
        <v>44073</v>
      </c>
      <c r="G3280" s="10" t="str">
        <f>VLOOKUP(Table3[[#This Row],[Product ID]],[1]Products!$A:$G,2,0)</f>
        <v>Product 30</v>
      </c>
      <c r="H3280" s="22">
        <v>1</v>
      </c>
      <c r="I3280" s="9">
        <f>VLOOKUP('Consolidtaed Data'!$B6594,[1]Products!$A:$G,4,0)</f>
        <v>123</v>
      </c>
      <c r="J3280" s="9">
        <f>VLOOKUP('Consolidtaed Data'!$B6594,[1]Products!$A:$G,3,0)</f>
        <v>84</v>
      </c>
      <c r="K3280" s="9">
        <f>'Consolidtaed Data'!$J6594*'Consolidtaed Data'!$H6594</f>
        <v>3702</v>
      </c>
      <c r="L3280" s="9">
        <f>'Consolidtaed Data'!$I6594*'Consolidtaed Data'!$H6594</f>
        <v>4746</v>
      </c>
      <c r="M3280" s="9">
        <f>'Consolidtaed Data'!$L6594-'Consolidtaed Data'!$K6594</f>
        <v>3300</v>
      </c>
      <c r="N3280" s="9" t="str">
        <f>VLOOKUP('Consolidtaed Data'!$C6594,[1]Locations!$A:$O,2,0)</f>
        <v>Santa Clara</v>
      </c>
      <c r="O3280" s="9" t="str">
        <f>VLOOKUP('Consolidtaed Data'!$D6594,'[1]Sales People'!$A:$B,2,0)</f>
        <v>Larry Castillo</v>
      </c>
      <c r="P3280" s="9" t="str">
        <f>VLOOKUP('Consolidtaed Data'!$E6594,[1]Customers!$A:$B,2,0)</f>
        <v>William Hawkins</v>
      </c>
      <c r="Q3280" s="11">
        <f>WEEKDAY('Consolidtaed Data'!$F6594)</f>
        <v>2</v>
      </c>
      <c r="R3280" s="9">
        <f>MONTH('Consolidtaed Data'!$F6594)</f>
        <v>5</v>
      </c>
      <c r="S3280" s="9" t="str">
        <f>TEXT(Table3[[#This Row],[Purchase Date]],"MMMM")</f>
        <v>August</v>
      </c>
      <c r="T3280" s="9">
        <f>YEAR('Consolidtaed Data'!$F6594)</f>
        <v>2021</v>
      </c>
    </row>
    <row r="3281" spans="1:20" x14ac:dyDescent="0.3">
      <c r="A3281" s="9" t="s">
        <v>4300</v>
      </c>
      <c r="B3281" s="9" t="s">
        <v>177</v>
      </c>
      <c r="C3281" s="9" t="s">
        <v>82</v>
      </c>
      <c r="D3281" s="9" t="s">
        <v>374</v>
      </c>
      <c r="E3281" s="9" t="s">
        <v>1172</v>
      </c>
      <c r="F3281" s="10">
        <v>44073</v>
      </c>
      <c r="G3281" s="10" t="str">
        <f>VLOOKUP(Table3[[#This Row],[Product ID]],[1]Products!$A:$G,2,0)</f>
        <v>Product 5</v>
      </c>
      <c r="H3281" s="22">
        <v>3</v>
      </c>
      <c r="I3281" s="9">
        <f>VLOOKUP('Consolidtaed Data'!$B6973,[1]Products!$A:$G,4,0)</f>
        <v>1743</v>
      </c>
      <c r="J3281" s="9">
        <f>VLOOKUP('Consolidtaed Data'!$B6973,[1]Products!$A:$G,3,0)</f>
        <v>872</v>
      </c>
      <c r="K3281" s="9">
        <f>'Consolidtaed Data'!$J6973*'Consolidtaed Data'!$H6973</f>
        <v>416</v>
      </c>
      <c r="L3281" s="9">
        <f>'Consolidtaed Data'!$I6973*'Consolidtaed Data'!$H6973</f>
        <v>603</v>
      </c>
      <c r="M3281" s="9">
        <f>'Consolidtaed Data'!$L6973-'Consolidtaed Data'!$K6973</f>
        <v>3496</v>
      </c>
      <c r="N3281" s="9" t="str">
        <f>VLOOKUP('Consolidtaed Data'!$C6973,[1]Locations!$A:$O,2,0)</f>
        <v>San Jose</v>
      </c>
      <c r="O3281" s="9" t="str">
        <f>VLOOKUP('Consolidtaed Data'!$D6973,'[1]Sales People'!$A:$B,2,0)</f>
        <v>Christopher Tucker</v>
      </c>
      <c r="P3281" s="9" t="str">
        <f>VLOOKUP('Consolidtaed Data'!$E6973,[1]Customers!$A:$B,2,0)</f>
        <v>Scott Rice</v>
      </c>
      <c r="Q3281" s="11">
        <f>WEEKDAY('Consolidtaed Data'!$F6973)</f>
        <v>2</v>
      </c>
      <c r="R3281" s="9">
        <f>MONTH('Consolidtaed Data'!$F6973)</f>
        <v>6</v>
      </c>
      <c r="S3281" s="9" t="str">
        <f>TEXT(Table3[[#This Row],[Purchase Date]],"MMMM")</f>
        <v>August</v>
      </c>
      <c r="T3281" s="9">
        <f>YEAR('Consolidtaed Data'!$F6973)</f>
        <v>2021</v>
      </c>
    </row>
    <row r="3282" spans="1:20" x14ac:dyDescent="0.3">
      <c r="A3282" s="9" t="s">
        <v>4301</v>
      </c>
      <c r="B3282" s="9" t="s">
        <v>252</v>
      </c>
      <c r="C3282" s="9" t="s">
        <v>289</v>
      </c>
      <c r="D3282" s="9" t="s">
        <v>31</v>
      </c>
      <c r="E3282" s="9" t="s">
        <v>189</v>
      </c>
      <c r="F3282" s="10">
        <v>44073</v>
      </c>
      <c r="G3282" s="10" t="str">
        <f>VLOOKUP(Table3[[#This Row],[Product ID]],[1]Products!$A:$G,2,0)</f>
        <v>Product 81</v>
      </c>
      <c r="H3282" s="22">
        <v>1</v>
      </c>
      <c r="I3282" s="9">
        <f>VLOOKUP('Consolidtaed Data'!$B7047,[1]Products!$A:$G,4,0)</f>
        <v>2257</v>
      </c>
      <c r="J3282" s="9">
        <f>VLOOKUP('Consolidtaed Data'!$B7047,[1]Products!$A:$G,3,0)</f>
        <v>1535</v>
      </c>
      <c r="K3282" s="9">
        <f>'Consolidtaed Data'!$J7047*'Consolidtaed Data'!$H7047</f>
        <v>752</v>
      </c>
      <c r="L3282" s="9">
        <f>'Consolidtaed Data'!$I7047*'Consolidtaed Data'!$H7047</f>
        <v>916</v>
      </c>
      <c r="M3282" s="9">
        <f>'Consolidtaed Data'!$L7047-'Consolidtaed Data'!$K7047</f>
        <v>1308</v>
      </c>
      <c r="N3282" s="9" t="str">
        <f>VLOOKUP('Consolidtaed Data'!$C7047,[1]Locations!$A:$O,2,0)</f>
        <v>East Los Angeles</v>
      </c>
      <c r="O3282" s="9" t="str">
        <f>VLOOKUP('Consolidtaed Data'!$D7047,'[1]Sales People'!$A:$B,2,0)</f>
        <v>Carl Hall</v>
      </c>
      <c r="P3282" s="9" t="str">
        <f>VLOOKUP('Consolidtaed Data'!$E7047,[1]Customers!$A:$B,2,0)</f>
        <v>Carlos Kim</v>
      </c>
      <c r="Q3282" s="11">
        <f>WEEKDAY('Consolidtaed Data'!$F7047)</f>
        <v>1</v>
      </c>
      <c r="R3282" s="9">
        <f>MONTH('Consolidtaed Data'!$F7047)</f>
        <v>6</v>
      </c>
      <c r="S3282" s="9" t="str">
        <f>TEXT(Table3[[#This Row],[Purchase Date]],"MMMM")</f>
        <v>August</v>
      </c>
      <c r="T3282" s="9">
        <f>YEAR('Consolidtaed Data'!$F7047)</f>
        <v>2021</v>
      </c>
    </row>
    <row r="3283" spans="1:20" x14ac:dyDescent="0.3">
      <c r="A3283" s="9" t="s">
        <v>4302</v>
      </c>
      <c r="B3283" s="9" t="s">
        <v>393</v>
      </c>
      <c r="C3283" s="9" t="s">
        <v>564</v>
      </c>
      <c r="D3283" s="9" t="s">
        <v>143</v>
      </c>
      <c r="E3283" s="9" t="s">
        <v>32</v>
      </c>
      <c r="F3283" s="10">
        <v>44073</v>
      </c>
      <c r="G3283" s="10" t="str">
        <f>VLOOKUP(Table3[[#This Row],[Product ID]],[1]Products!$A:$G,2,0)</f>
        <v>Product 84</v>
      </c>
      <c r="H3283" s="22">
        <v>3</v>
      </c>
      <c r="I3283" s="9">
        <f>VLOOKUP('Consolidtaed Data'!$B7170,[1]Products!$A:$G,4,0)</f>
        <v>637</v>
      </c>
      <c r="J3283" s="9">
        <f>VLOOKUP('Consolidtaed Data'!$B7170,[1]Products!$A:$G,3,0)</f>
        <v>389</v>
      </c>
      <c r="K3283" s="9">
        <f>'Consolidtaed Data'!$J7170*'Consolidtaed Data'!$H7170</f>
        <v>255</v>
      </c>
      <c r="L3283" s="9">
        <f>'Consolidtaed Data'!$I7170*'Consolidtaed Data'!$H7170</f>
        <v>392</v>
      </c>
      <c r="M3283" s="9">
        <f>'Consolidtaed Data'!$L7170-'Consolidtaed Data'!$K7170</f>
        <v>690</v>
      </c>
      <c r="N3283" s="9" t="str">
        <f>VLOOKUP('Consolidtaed Data'!$C7170,[1]Locations!$A:$O,2,0)</f>
        <v>Costa Mesa</v>
      </c>
      <c r="O3283" s="9" t="str">
        <f>VLOOKUP('Consolidtaed Data'!$D7170,'[1]Sales People'!$A:$B,2,0)</f>
        <v>Jimmy Young</v>
      </c>
      <c r="P3283" s="9" t="str">
        <f>VLOOKUP('Consolidtaed Data'!$E7170,[1]Customers!$A:$B,2,0)</f>
        <v>Gary Jones</v>
      </c>
      <c r="Q3283" s="11">
        <f>WEEKDAY('Consolidtaed Data'!$F7170)</f>
        <v>3</v>
      </c>
      <c r="R3283" s="9">
        <f>MONTH('Consolidtaed Data'!$F7170)</f>
        <v>6</v>
      </c>
      <c r="S3283" s="9" t="str">
        <f>TEXT(Table3[[#This Row],[Purchase Date]],"MMMM")</f>
        <v>August</v>
      </c>
      <c r="T3283" s="9">
        <f>YEAR('Consolidtaed Data'!$F7170)</f>
        <v>2021</v>
      </c>
    </row>
    <row r="3284" spans="1:20" x14ac:dyDescent="0.3">
      <c r="A3284" s="9" t="s">
        <v>4303</v>
      </c>
      <c r="B3284" s="9" t="s">
        <v>393</v>
      </c>
      <c r="C3284" s="9" t="s">
        <v>126</v>
      </c>
      <c r="D3284" s="9" t="s">
        <v>123</v>
      </c>
      <c r="E3284" s="9" t="s">
        <v>320</v>
      </c>
      <c r="F3284" s="10">
        <v>44073</v>
      </c>
      <c r="G3284" s="10" t="str">
        <f>VLOOKUP(Table3[[#This Row],[Product ID]],[1]Products!$A:$G,2,0)</f>
        <v>Product 84</v>
      </c>
      <c r="H3284" s="22">
        <v>1</v>
      </c>
      <c r="I3284" s="9">
        <f>VLOOKUP('Consolidtaed Data'!$B7368,[1]Products!$A:$G,4,0)</f>
        <v>684</v>
      </c>
      <c r="J3284" s="9">
        <f>VLOOKUP('Consolidtaed Data'!$B7368,[1]Products!$A:$G,3,0)</f>
        <v>561</v>
      </c>
      <c r="K3284" s="9">
        <f>'Consolidtaed Data'!$J7368*'Consolidtaed Data'!$H7368</f>
        <v>3132</v>
      </c>
      <c r="L3284" s="9">
        <f>'Consolidtaed Data'!$I7368*'Consolidtaed Data'!$H7368</f>
        <v>5697</v>
      </c>
      <c r="M3284" s="9">
        <f>'Consolidtaed Data'!$L7368-'Consolidtaed Data'!$K7368</f>
        <v>1508</v>
      </c>
      <c r="N3284" s="9" t="str">
        <f>VLOOKUP('Consolidtaed Data'!$C7368,[1]Locations!$A:$O,2,0)</f>
        <v>Concord</v>
      </c>
      <c r="O3284" s="9" t="str">
        <f>VLOOKUP('Consolidtaed Data'!$D7368,'[1]Sales People'!$A:$B,2,0)</f>
        <v>Kenneth Fields</v>
      </c>
      <c r="P3284" s="9" t="str">
        <f>VLOOKUP('Consolidtaed Data'!$E7368,[1]Customers!$A:$B,2,0)</f>
        <v>Carlos Kim</v>
      </c>
      <c r="Q3284" s="11">
        <f>WEEKDAY('Consolidtaed Data'!$F7368)</f>
        <v>3</v>
      </c>
      <c r="R3284" s="9">
        <f>MONTH('Consolidtaed Data'!$F7368)</f>
        <v>7</v>
      </c>
      <c r="S3284" s="9" t="str">
        <f>TEXT(Table3[[#This Row],[Purchase Date]],"MMMM")</f>
        <v>August</v>
      </c>
      <c r="T3284" s="9">
        <f>YEAR('Consolidtaed Data'!$F7368)</f>
        <v>2021</v>
      </c>
    </row>
    <row r="3285" spans="1:20" x14ac:dyDescent="0.3">
      <c r="A3285" s="9" t="s">
        <v>4304</v>
      </c>
      <c r="B3285" s="9" t="s">
        <v>93</v>
      </c>
      <c r="C3285" s="9" t="s">
        <v>90</v>
      </c>
      <c r="D3285" s="9" t="s">
        <v>105</v>
      </c>
      <c r="E3285" s="9" t="s">
        <v>651</v>
      </c>
      <c r="F3285" s="10">
        <v>44073</v>
      </c>
      <c r="G3285" s="10" t="str">
        <f>VLOOKUP(Table3[[#This Row],[Product ID]],[1]Products!$A:$G,2,0)</f>
        <v>Product 71</v>
      </c>
      <c r="H3285" s="22">
        <v>1</v>
      </c>
      <c r="I3285" s="9">
        <f>VLOOKUP('Consolidtaed Data'!$B7892,[1]Products!$A:$G,4,0)</f>
        <v>1798</v>
      </c>
      <c r="J3285" s="9">
        <f>VLOOKUP('Consolidtaed Data'!$B7892,[1]Products!$A:$G,3,0)</f>
        <v>971</v>
      </c>
      <c r="K3285" s="9">
        <f>'Consolidtaed Data'!$J7892*'Consolidtaed Data'!$H7892</f>
        <v>2446</v>
      </c>
      <c r="L3285" s="9">
        <f>'Consolidtaed Data'!$I7892*'Consolidtaed Data'!$H7892</f>
        <v>4010</v>
      </c>
      <c r="M3285" s="9">
        <f>'Consolidtaed Data'!$L7892-'Consolidtaed Data'!$K7892</f>
        <v>1742</v>
      </c>
      <c r="N3285" s="9" t="str">
        <f>VLOOKUP('Consolidtaed Data'!$C7892,[1]Locations!$A:$O,2,0)</f>
        <v>Riverside</v>
      </c>
      <c r="O3285" s="9" t="str">
        <f>VLOOKUP('Consolidtaed Data'!$D7892,'[1]Sales People'!$A:$B,2,0)</f>
        <v>Charles Harper</v>
      </c>
      <c r="P3285" s="9" t="str">
        <f>VLOOKUP('Consolidtaed Data'!$E7892,[1]Customers!$A:$B,2,0)</f>
        <v>Adam Mcdonald</v>
      </c>
      <c r="Q3285" s="11">
        <f>WEEKDAY('Consolidtaed Data'!$F7892)</f>
        <v>2</v>
      </c>
      <c r="R3285" s="9">
        <f>MONTH('Consolidtaed Data'!$F7892)</f>
        <v>8</v>
      </c>
      <c r="S3285" s="9" t="str">
        <f>TEXT(Table3[[#This Row],[Purchase Date]],"MMMM")</f>
        <v>August</v>
      </c>
      <c r="T3285" s="9">
        <f>YEAR('Consolidtaed Data'!$F7892)</f>
        <v>2021</v>
      </c>
    </row>
    <row r="3286" spans="1:20" x14ac:dyDescent="0.3">
      <c r="A3286" s="9" t="s">
        <v>4305</v>
      </c>
      <c r="B3286" s="9" t="s">
        <v>7</v>
      </c>
      <c r="C3286" s="9" t="s">
        <v>45</v>
      </c>
      <c r="D3286" s="9" t="s">
        <v>174</v>
      </c>
      <c r="E3286" s="9" t="s">
        <v>2647</v>
      </c>
      <c r="F3286" s="10">
        <v>44073</v>
      </c>
      <c r="G3286" s="10" t="str">
        <f>VLOOKUP(Table3[[#This Row],[Product ID]],[1]Products!$A:$G,2,0)</f>
        <v>Product 77</v>
      </c>
      <c r="H3286" s="22">
        <v>2</v>
      </c>
      <c r="I3286" s="9">
        <f>VLOOKUP('Consolidtaed Data'!$B8208,[1]Products!$A:$G,4,0)</f>
        <v>947</v>
      </c>
      <c r="J3286" s="9">
        <f>VLOOKUP('Consolidtaed Data'!$B8208,[1]Products!$A:$G,3,0)</f>
        <v>786</v>
      </c>
      <c r="K3286" s="9">
        <f>'Consolidtaed Data'!$J8208*'Consolidtaed Data'!$H8208</f>
        <v>1074</v>
      </c>
      <c r="L3286" s="9">
        <f>'Consolidtaed Data'!$I8208*'Consolidtaed Data'!$H8208</f>
        <v>1788</v>
      </c>
      <c r="M3286" s="9">
        <f>'Consolidtaed Data'!$L8208-'Consolidtaed Data'!$K8208</f>
        <v>137</v>
      </c>
      <c r="N3286" s="9" t="str">
        <f>VLOOKUP('Consolidtaed Data'!$C8208,[1]Locations!$A:$O,2,0)</f>
        <v>Inglewood</v>
      </c>
      <c r="O3286" s="9" t="str">
        <f>VLOOKUP('Consolidtaed Data'!$D8208,'[1]Sales People'!$A:$B,2,0)</f>
        <v>Brian Hansen</v>
      </c>
      <c r="P3286" s="9" t="str">
        <f>VLOOKUP('Consolidtaed Data'!$E8208,[1]Customers!$A:$B,2,0)</f>
        <v>Louis Perry</v>
      </c>
      <c r="Q3286" s="11">
        <f>WEEKDAY('Consolidtaed Data'!$F8208)</f>
        <v>5</v>
      </c>
      <c r="R3286" s="9">
        <f>MONTH('Consolidtaed Data'!$F8208)</f>
        <v>9</v>
      </c>
      <c r="S3286" s="9" t="str">
        <f>TEXT(Table3[[#This Row],[Purchase Date]],"MMMM")</f>
        <v>August</v>
      </c>
      <c r="T3286" s="9">
        <f>YEAR('Consolidtaed Data'!$F8208)</f>
        <v>2021</v>
      </c>
    </row>
    <row r="3287" spans="1:20" x14ac:dyDescent="0.3">
      <c r="A3287" s="9" t="s">
        <v>4306</v>
      </c>
      <c r="B3287" s="9" t="s">
        <v>322</v>
      </c>
      <c r="C3287" s="9" t="s">
        <v>302</v>
      </c>
      <c r="D3287" s="9" t="s">
        <v>46</v>
      </c>
      <c r="E3287" s="9" t="s">
        <v>1944</v>
      </c>
      <c r="F3287" s="10">
        <v>44073</v>
      </c>
      <c r="G3287" s="10" t="str">
        <f>VLOOKUP(Table3[[#This Row],[Product ID]],[1]Products!$A:$G,2,0)</f>
        <v>Product 43</v>
      </c>
      <c r="H3287" s="22">
        <v>1</v>
      </c>
      <c r="I3287" s="9">
        <f>VLOOKUP('Consolidtaed Data'!$B8520,[1]Products!$A:$G,4,0)</f>
        <v>1351</v>
      </c>
      <c r="J3287" s="9">
        <f>VLOOKUP('Consolidtaed Data'!$B8520,[1]Products!$A:$G,3,0)</f>
        <v>1108</v>
      </c>
      <c r="K3287" s="9">
        <f>'Consolidtaed Data'!$J8520*'Consolidtaed Data'!$H8520</f>
        <v>945</v>
      </c>
      <c r="L3287" s="9">
        <f>'Consolidtaed Data'!$I8520*'Consolidtaed Data'!$H8520</f>
        <v>1889</v>
      </c>
      <c r="M3287" s="9">
        <f>'Consolidtaed Data'!$L8520-'Consolidtaed Data'!$K8520</f>
        <v>871</v>
      </c>
      <c r="N3287" s="9" t="str">
        <f>VLOOKUP('Consolidtaed Data'!$C8520,[1]Locations!$A:$O,2,0)</f>
        <v>Santa Clara</v>
      </c>
      <c r="O3287" s="9" t="str">
        <f>VLOOKUP('Consolidtaed Data'!$D8520,'[1]Sales People'!$A:$B,2,0)</f>
        <v>Ronald Reed</v>
      </c>
      <c r="P3287" s="9" t="str">
        <f>VLOOKUP('Consolidtaed Data'!$E8520,[1]Customers!$A:$B,2,0)</f>
        <v>Carlos Smith</v>
      </c>
      <c r="Q3287" s="11">
        <f>WEEKDAY('Consolidtaed Data'!$F8520)</f>
        <v>7</v>
      </c>
      <c r="R3287" s="9">
        <f>MONTH('Consolidtaed Data'!$F8520)</f>
        <v>10</v>
      </c>
      <c r="S3287" s="9" t="str">
        <f>TEXT(Table3[[#This Row],[Purchase Date]],"MMMM")</f>
        <v>August</v>
      </c>
      <c r="T3287" s="9">
        <f>YEAR('Consolidtaed Data'!$F8520)</f>
        <v>2021</v>
      </c>
    </row>
    <row r="3288" spans="1:20" x14ac:dyDescent="0.3">
      <c r="A3288" s="9" t="s">
        <v>4307</v>
      </c>
      <c r="B3288" s="9" t="s">
        <v>107</v>
      </c>
      <c r="C3288" s="9" t="s">
        <v>245</v>
      </c>
      <c r="D3288" s="9" t="s">
        <v>83</v>
      </c>
      <c r="E3288" s="9" t="s">
        <v>516</v>
      </c>
      <c r="F3288" s="10">
        <v>44073</v>
      </c>
      <c r="G3288" s="10" t="str">
        <f>VLOOKUP(Table3[[#This Row],[Product ID]],[1]Products!$A:$G,2,0)</f>
        <v>Product 52</v>
      </c>
      <c r="H3288" s="22">
        <v>1</v>
      </c>
      <c r="I3288" s="9">
        <f>VLOOKUP('Consolidtaed Data'!$B9530,[1]Products!$A:$G,4,0)</f>
        <v>1178</v>
      </c>
      <c r="J3288" s="9">
        <f>VLOOKUP('Consolidtaed Data'!$B9530,[1]Products!$A:$G,3,0)</f>
        <v>683</v>
      </c>
      <c r="K3288" s="9">
        <f>'Consolidtaed Data'!$J9530*'Consolidtaed Data'!$H9530</f>
        <v>90</v>
      </c>
      <c r="L3288" s="9">
        <f>'Consolidtaed Data'!$I9530*'Consolidtaed Data'!$H9530</f>
        <v>112</v>
      </c>
      <c r="M3288" s="9">
        <f>'Consolidtaed Data'!$L9530-'Consolidtaed Data'!$K9530</f>
        <v>1200</v>
      </c>
      <c r="N3288" s="9" t="str">
        <f>VLOOKUP('Consolidtaed Data'!$C9530,[1]Locations!$A:$O,2,0)</f>
        <v>San Mateo</v>
      </c>
      <c r="O3288" s="9" t="str">
        <f>VLOOKUP('Consolidtaed Data'!$D9530,'[1]Sales People'!$A:$B,2,0)</f>
        <v>Larry Castillo</v>
      </c>
      <c r="P3288" s="9" t="str">
        <f>VLOOKUP('Consolidtaed Data'!$E9530,[1]Customers!$A:$B,2,0)</f>
        <v>Nicholas Garcia</v>
      </c>
      <c r="Q3288" s="11">
        <f>WEEKDAY('Consolidtaed Data'!$F9530)</f>
        <v>3</v>
      </c>
      <c r="R3288" s="9">
        <f>MONTH('Consolidtaed Data'!$F9530)</f>
        <v>12</v>
      </c>
      <c r="S3288" s="9" t="str">
        <f>TEXT(Table3[[#This Row],[Purchase Date]],"MMMM")</f>
        <v>August</v>
      </c>
      <c r="T3288" s="9">
        <f>YEAR('Consolidtaed Data'!$F9530)</f>
        <v>2021</v>
      </c>
    </row>
    <row r="3289" spans="1:20" x14ac:dyDescent="0.3">
      <c r="A3289" s="9" t="s">
        <v>4308</v>
      </c>
      <c r="B3289" s="9" t="s">
        <v>397</v>
      </c>
      <c r="C3289" s="9" t="s">
        <v>152</v>
      </c>
      <c r="D3289" s="9" t="s">
        <v>235</v>
      </c>
      <c r="E3289" s="9" t="s">
        <v>1798</v>
      </c>
      <c r="F3289" s="10">
        <v>44074</v>
      </c>
      <c r="G3289" s="10" t="str">
        <f>VLOOKUP(Table3[[#This Row],[Product ID]],[1]Products!$A:$G,2,0)</f>
        <v>Product 20</v>
      </c>
      <c r="H3289" s="22">
        <v>3</v>
      </c>
      <c r="I3289" s="9">
        <f>VLOOKUP('Consolidtaed Data'!$B4923,[1]Products!$A:$G,4,0)</f>
        <v>1522</v>
      </c>
      <c r="J3289" s="9">
        <f>VLOOKUP('Consolidtaed Data'!$B4923,[1]Products!$A:$G,3,0)</f>
        <v>791</v>
      </c>
      <c r="K3289" s="9">
        <f>'Consolidtaed Data'!$J4923*'Consolidtaed Data'!$H4923</f>
        <v>1516</v>
      </c>
      <c r="L3289" s="9">
        <f>'Consolidtaed Data'!$I4923*'Consolidtaed Data'!$H4923</f>
        <v>1783</v>
      </c>
      <c r="M3289" s="9">
        <f>'Consolidtaed Data'!$L4923-'Consolidtaed Data'!$K4923</f>
        <v>280</v>
      </c>
      <c r="N3289" s="9" t="str">
        <f>VLOOKUP('Consolidtaed Data'!$C4923,[1]Locations!$A:$O,2,0)</f>
        <v>Stockton</v>
      </c>
      <c r="O3289" s="9" t="str">
        <f>VLOOKUP('Consolidtaed Data'!$D4923,'[1]Sales People'!$A:$B,2,0)</f>
        <v>Scott Clark</v>
      </c>
      <c r="P3289" s="9" t="str">
        <f>VLOOKUP('Consolidtaed Data'!$E4923,[1]Customers!$A:$B,2,0)</f>
        <v>Raymond Hall</v>
      </c>
      <c r="Q3289" s="11">
        <f>WEEKDAY('Consolidtaed Data'!$F4923)</f>
        <v>2</v>
      </c>
      <c r="R3289" s="9">
        <f>MONTH('Consolidtaed Data'!$F4923)</f>
        <v>12</v>
      </c>
      <c r="S3289" s="9" t="str">
        <f>TEXT(Table3[[#This Row],[Purchase Date]],"MMMM")</f>
        <v>August</v>
      </c>
      <c r="T3289" s="9">
        <f>YEAR('Consolidtaed Data'!$F4923)</f>
        <v>2020</v>
      </c>
    </row>
    <row r="3290" spans="1:20" x14ac:dyDescent="0.3">
      <c r="A3290" s="9" t="s">
        <v>4309</v>
      </c>
      <c r="B3290" s="9" t="s">
        <v>490</v>
      </c>
      <c r="C3290" s="9" t="s">
        <v>421</v>
      </c>
      <c r="D3290" s="9" t="s">
        <v>153</v>
      </c>
      <c r="E3290" s="9" t="s">
        <v>150</v>
      </c>
      <c r="F3290" s="10">
        <v>44074</v>
      </c>
      <c r="G3290" s="10" t="str">
        <f>VLOOKUP(Table3[[#This Row],[Product ID]],[1]Products!$A:$G,2,0)</f>
        <v>Product 79</v>
      </c>
      <c r="H3290" s="22">
        <v>4</v>
      </c>
      <c r="I3290" s="9">
        <f>VLOOKUP('Consolidtaed Data'!$B4969,[1]Products!$A:$G,4,0)</f>
        <v>1414</v>
      </c>
      <c r="J3290" s="9">
        <f>VLOOKUP('Consolidtaed Data'!$B4969,[1]Products!$A:$G,3,0)</f>
        <v>962</v>
      </c>
      <c r="K3290" s="9">
        <f>'Consolidtaed Data'!$J4969*'Consolidtaed Data'!$H4969</f>
        <v>3324</v>
      </c>
      <c r="L3290" s="9">
        <f>'Consolidtaed Data'!$I4969*'Consolidtaed Data'!$H4969</f>
        <v>4053</v>
      </c>
      <c r="M3290" s="9">
        <f>'Consolidtaed Data'!$L4969-'Consolidtaed Data'!$K4969</f>
        <v>463</v>
      </c>
      <c r="N3290" s="9" t="str">
        <f>VLOOKUP('Consolidtaed Data'!$C4969,[1]Locations!$A:$O,2,0)</f>
        <v>Downey</v>
      </c>
      <c r="O3290" s="9" t="str">
        <f>VLOOKUP('Consolidtaed Data'!$D4969,'[1]Sales People'!$A:$B,2,0)</f>
        <v>Howard Gardner</v>
      </c>
      <c r="P3290" s="9" t="str">
        <f>VLOOKUP('Consolidtaed Data'!$E4969,[1]Customers!$A:$B,2,0)</f>
        <v>Albert Rice</v>
      </c>
      <c r="Q3290" s="11">
        <f>WEEKDAY('Consolidtaed Data'!$F4969)</f>
        <v>4</v>
      </c>
      <c r="R3290" s="9">
        <f>MONTH('Consolidtaed Data'!$F4969)</f>
        <v>12</v>
      </c>
      <c r="S3290" s="9" t="str">
        <f>TEXT(Table3[[#This Row],[Purchase Date]],"MMMM")</f>
        <v>August</v>
      </c>
      <c r="T3290" s="9">
        <f>YEAR('Consolidtaed Data'!$F4969)</f>
        <v>2020</v>
      </c>
    </row>
    <row r="3291" spans="1:20" x14ac:dyDescent="0.3">
      <c r="A3291" s="9" t="s">
        <v>4310</v>
      </c>
      <c r="B3291" s="9" t="s">
        <v>129</v>
      </c>
      <c r="C3291" s="9" t="s">
        <v>104</v>
      </c>
      <c r="D3291" s="9" t="s">
        <v>272</v>
      </c>
      <c r="E3291" s="9" t="s">
        <v>875</v>
      </c>
      <c r="F3291" s="10">
        <v>44074</v>
      </c>
      <c r="G3291" s="10" t="str">
        <f>VLOOKUP(Table3[[#This Row],[Product ID]],[1]Products!$A:$G,2,0)</f>
        <v>Product 47</v>
      </c>
      <c r="H3291" s="22">
        <v>3</v>
      </c>
      <c r="I3291" s="9">
        <f>VLOOKUP('Consolidtaed Data'!$B5229,[1]Products!$A:$G,4,0)</f>
        <v>584</v>
      </c>
      <c r="J3291" s="9">
        <f>VLOOKUP('Consolidtaed Data'!$B5229,[1]Products!$A:$G,3,0)</f>
        <v>420</v>
      </c>
      <c r="K3291" s="9">
        <f>'Consolidtaed Data'!$J5229*'Consolidtaed Data'!$H5229</f>
        <v>2886</v>
      </c>
      <c r="L3291" s="9">
        <f>'Consolidtaed Data'!$I5229*'Consolidtaed Data'!$H5229</f>
        <v>4242</v>
      </c>
      <c r="M3291" s="9">
        <f>'Consolidtaed Data'!$L5229-'Consolidtaed Data'!$K5229</f>
        <v>801</v>
      </c>
      <c r="N3291" s="9" t="str">
        <f>VLOOKUP('Consolidtaed Data'!$C5229,[1]Locations!$A:$O,2,0)</f>
        <v>Clovis</v>
      </c>
      <c r="O3291" s="9" t="str">
        <f>VLOOKUP('Consolidtaed Data'!$D5229,'[1]Sales People'!$A:$B,2,0)</f>
        <v>Brian Davis</v>
      </c>
      <c r="P3291" s="9" t="str">
        <f>VLOOKUP('Consolidtaed Data'!$E5229,[1]Customers!$A:$B,2,0)</f>
        <v>Joe Griffin</v>
      </c>
      <c r="Q3291" s="11">
        <f>WEEKDAY('Consolidtaed Data'!$F5229)</f>
        <v>3</v>
      </c>
      <c r="R3291" s="9">
        <f>MONTH('Consolidtaed Data'!$F5229)</f>
        <v>1</v>
      </c>
      <c r="S3291" s="9" t="str">
        <f>TEXT(Table3[[#This Row],[Purchase Date]],"MMMM")</f>
        <v>August</v>
      </c>
      <c r="T3291" s="9">
        <f>YEAR('Consolidtaed Data'!$F5229)</f>
        <v>2021</v>
      </c>
    </row>
    <row r="3292" spans="1:20" x14ac:dyDescent="0.3">
      <c r="A3292" s="9" t="s">
        <v>4311</v>
      </c>
      <c r="B3292" s="9" t="s">
        <v>240</v>
      </c>
      <c r="C3292" s="9" t="s">
        <v>231</v>
      </c>
      <c r="D3292" s="9" t="s">
        <v>9</v>
      </c>
      <c r="E3292" s="9" t="s">
        <v>2216</v>
      </c>
      <c r="F3292" s="10">
        <v>44074</v>
      </c>
      <c r="G3292" s="10" t="str">
        <f>VLOOKUP(Table3[[#This Row],[Product ID]],[1]Products!$A:$G,2,0)</f>
        <v>Product 70</v>
      </c>
      <c r="H3292" s="22">
        <v>1</v>
      </c>
      <c r="I3292" s="9">
        <f>VLOOKUP('Consolidtaed Data'!$B5533,[1]Products!$A:$G,4,0)</f>
        <v>1899</v>
      </c>
      <c r="J3292" s="9">
        <f>VLOOKUP('Consolidtaed Data'!$B5533,[1]Products!$A:$G,3,0)</f>
        <v>1044</v>
      </c>
      <c r="K3292" s="9">
        <f>'Consolidtaed Data'!$J5533*'Consolidtaed Data'!$H5533</f>
        <v>22</v>
      </c>
      <c r="L3292" s="9">
        <f>'Consolidtaed Data'!$I5533*'Consolidtaed Data'!$H5533</f>
        <v>35</v>
      </c>
      <c r="M3292" s="9">
        <f>'Consolidtaed Data'!$L5533-'Consolidtaed Data'!$K5533</f>
        <v>256</v>
      </c>
      <c r="N3292" s="9" t="str">
        <f>VLOOKUP('Consolidtaed Data'!$C5533,[1]Locations!$A:$O,2,0)</f>
        <v>San Mateo</v>
      </c>
      <c r="O3292" s="9" t="str">
        <f>VLOOKUP('Consolidtaed Data'!$D5533,'[1]Sales People'!$A:$B,2,0)</f>
        <v>Bobby Russell</v>
      </c>
      <c r="P3292" s="9" t="str">
        <f>VLOOKUP('Consolidtaed Data'!$E5533,[1]Customers!$A:$B,2,0)</f>
        <v>Jerry Andrews</v>
      </c>
      <c r="Q3292" s="11">
        <f>WEEKDAY('Consolidtaed Data'!$F5533)</f>
        <v>7</v>
      </c>
      <c r="R3292" s="9">
        <f>MONTH('Consolidtaed Data'!$F5533)</f>
        <v>2</v>
      </c>
      <c r="S3292" s="9" t="str">
        <f>TEXT(Table3[[#This Row],[Purchase Date]],"MMMM")</f>
        <v>August</v>
      </c>
      <c r="T3292" s="9">
        <f>YEAR('Consolidtaed Data'!$F5533)</f>
        <v>2021</v>
      </c>
    </row>
    <row r="3293" spans="1:20" x14ac:dyDescent="0.3">
      <c r="A3293" s="9" t="s">
        <v>4312</v>
      </c>
      <c r="B3293" s="9" t="s">
        <v>136</v>
      </c>
      <c r="C3293" s="9" t="s">
        <v>72</v>
      </c>
      <c r="D3293" s="9" t="s">
        <v>13</v>
      </c>
      <c r="E3293" s="9" t="s">
        <v>737</v>
      </c>
      <c r="F3293" s="10">
        <v>44074</v>
      </c>
      <c r="G3293" s="10" t="str">
        <f>VLOOKUP(Table3[[#This Row],[Product ID]],[1]Products!$A:$G,2,0)</f>
        <v>Product 2</v>
      </c>
      <c r="H3293" s="22">
        <v>1</v>
      </c>
      <c r="I3293" s="9">
        <f>VLOOKUP('Consolidtaed Data'!$B5568,[1]Products!$A:$G,4,0)</f>
        <v>1972</v>
      </c>
      <c r="J3293" s="9">
        <f>VLOOKUP('Consolidtaed Data'!$B5568,[1]Products!$A:$G,3,0)</f>
        <v>1321</v>
      </c>
      <c r="K3293" s="9">
        <f>'Consolidtaed Data'!$J5568*'Consolidtaed Data'!$H5568</f>
        <v>945</v>
      </c>
      <c r="L3293" s="9">
        <f>'Consolidtaed Data'!$I5568*'Consolidtaed Data'!$H5568</f>
        <v>1889</v>
      </c>
      <c r="M3293" s="9">
        <f>'Consolidtaed Data'!$L5568-'Consolidtaed Data'!$K5568</f>
        <v>613</v>
      </c>
      <c r="N3293" s="9" t="str">
        <f>VLOOKUP('Consolidtaed Data'!$C5568,[1]Locations!$A:$O,2,0)</f>
        <v>Fullerton</v>
      </c>
      <c r="O3293" s="9" t="str">
        <f>VLOOKUP('Consolidtaed Data'!$D5568,'[1]Sales People'!$A:$B,2,0)</f>
        <v>Roger Robertson</v>
      </c>
      <c r="P3293" s="9" t="str">
        <f>VLOOKUP('Consolidtaed Data'!$E5568,[1]Customers!$A:$B,2,0)</f>
        <v>Sean Olson</v>
      </c>
      <c r="Q3293" s="11">
        <f>WEEKDAY('Consolidtaed Data'!$F5568)</f>
        <v>3</v>
      </c>
      <c r="R3293" s="9">
        <f>MONTH('Consolidtaed Data'!$F5568)</f>
        <v>2</v>
      </c>
      <c r="S3293" s="9" t="str">
        <f>TEXT(Table3[[#This Row],[Purchase Date]],"MMMM")</f>
        <v>August</v>
      </c>
      <c r="T3293" s="9">
        <f>YEAR('Consolidtaed Data'!$F5568)</f>
        <v>2021</v>
      </c>
    </row>
    <row r="3294" spans="1:20" x14ac:dyDescent="0.3">
      <c r="A3294" s="9" t="s">
        <v>4313</v>
      </c>
      <c r="B3294" s="9" t="s">
        <v>191</v>
      </c>
      <c r="C3294" s="9" t="s">
        <v>50</v>
      </c>
      <c r="D3294" s="9" t="s">
        <v>131</v>
      </c>
      <c r="E3294" s="9" t="s">
        <v>1909</v>
      </c>
      <c r="F3294" s="10">
        <v>44074</v>
      </c>
      <c r="G3294" s="10" t="str">
        <f>VLOOKUP(Table3[[#This Row],[Product ID]],[1]Products!$A:$G,2,0)</f>
        <v>Product 36</v>
      </c>
      <c r="H3294" s="22">
        <v>1</v>
      </c>
      <c r="I3294" s="9">
        <f>VLOOKUP('Consolidtaed Data'!$B6132,[1]Products!$A:$G,4,0)</f>
        <v>290</v>
      </c>
      <c r="J3294" s="9">
        <f>VLOOKUP('Consolidtaed Data'!$B6132,[1]Products!$A:$G,3,0)</f>
        <v>200</v>
      </c>
      <c r="K3294" s="9">
        <f>'Consolidtaed Data'!$J6132*'Consolidtaed Data'!$H6132</f>
        <v>1572</v>
      </c>
      <c r="L3294" s="9">
        <f>'Consolidtaed Data'!$I6132*'Consolidtaed Data'!$H6132</f>
        <v>1894</v>
      </c>
      <c r="M3294" s="9">
        <f>'Consolidtaed Data'!$L6132-'Consolidtaed Data'!$K6132</f>
        <v>589</v>
      </c>
      <c r="N3294" s="9" t="str">
        <f>VLOOKUP('Consolidtaed Data'!$C6132,[1]Locations!$A:$O,2,0)</f>
        <v>Santa Clara</v>
      </c>
      <c r="O3294" s="9" t="str">
        <f>VLOOKUP('Consolidtaed Data'!$D6132,'[1]Sales People'!$A:$B,2,0)</f>
        <v>Brian Davis</v>
      </c>
      <c r="P3294" s="9" t="str">
        <f>VLOOKUP('Consolidtaed Data'!$E6132,[1]Customers!$A:$B,2,0)</f>
        <v>Jeremy Gomez</v>
      </c>
      <c r="Q3294" s="11">
        <f>WEEKDAY('Consolidtaed Data'!$F6132)</f>
        <v>2</v>
      </c>
      <c r="R3294" s="9">
        <f>MONTH('Consolidtaed Data'!$F6132)</f>
        <v>4</v>
      </c>
      <c r="S3294" s="9" t="str">
        <f>TEXT(Table3[[#This Row],[Purchase Date]],"MMMM")</f>
        <v>August</v>
      </c>
      <c r="T3294" s="9">
        <f>YEAR('Consolidtaed Data'!$F6132)</f>
        <v>2021</v>
      </c>
    </row>
    <row r="3295" spans="1:20" x14ac:dyDescent="0.3">
      <c r="A3295" s="9" t="s">
        <v>4314</v>
      </c>
      <c r="B3295" s="9" t="s">
        <v>580</v>
      </c>
      <c r="C3295" s="9" t="s">
        <v>186</v>
      </c>
      <c r="D3295" s="9" t="s">
        <v>17</v>
      </c>
      <c r="E3295" s="9" t="s">
        <v>2587</v>
      </c>
      <c r="F3295" s="10">
        <v>44074</v>
      </c>
      <c r="G3295" s="10" t="str">
        <f>VLOOKUP(Table3[[#This Row],[Product ID]],[1]Products!$A:$G,2,0)</f>
        <v>Product 1</v>
      </c>
      <c r="H3295" s="22">
        <v>1</v>
      </c>
      <c r="I3295" s="9">
        <f>VLOOKUP('Consolidtaed Data'!$B6416,[1]Products!$A:$G,4,0)</f>
        <v>684</v>
      </c>
      <c r="J3295" s="9">
        <f>VLOOKUP('Consolidtaed Data'!$B6416,[1]Products!$A:$G,3,0)</f>
        <v>561</v>
      </c>
      <c r="K3295" s="9">
        <f>'Consolidtaed Data'!$J6416*'Consolidtaed Data'!$H6416</f>
        <v>1367</v>
      </c>
      <c r="L3295" s="9">
        <f>'Consolidtaed Data'!$I6416*'Consolidtaed Data'!$H6416</f>
        <v>2241</v>
      </c>
      <c r="M3295" s="9">
        <f>'Consolidtaed Data'!$L6416-'Consolidtaed Data'!$K6416</f>
        <v>2396</v>
      </c>
      <c r="N3295" s="9" t="str">
        <f>VLOOKUP('Consolidtaed Data'!$C6416,[1]Locations!$A:$O,2,0)</f>
        <v>Victorville</v>
      </c>
      <c r="O3295" s="9" t="str">
        <f>VLOOKUP('Consolidtaed Data'!$D6416,'[1]Sales People'!$A:$B,2,0)</f>
        <v>Ernest Wheeler</v>
      </c>
      <c r="P3295" s="9" t="str">
        <f>VLOOKUP('Consolidtaed Data'!$E6416,[1]Customers!$A:$B,2,0)</f>
        <v>Charles Henderson</v>
      </c>
      <c r="Q3295" s="11">
        <f>WEEKDAY('Consolidtaed Data'!$F6416)</f>
        <v>7</v>
      </c>
      <c r="R3295" s="9">
        <f>MONTH('Consolidtaed Data'!$F6416)</f>
        <v>5</v>
      </c>
      <c r="S3295" s="9" t="str">
        <f>TEXT(Table3[[#This Row],[Purchase Date]],"MMMM")</f>
        <v>August</v>
      </c>
      <c r="T3295" s="9">
        <f>YEAR('Consolidtaed Data'!$F6416)</f>
        <v>2021</v>
      </c>
    </row>
    <row r="3296" spans="1:20" x14ac:dyDescent="0.3">
      <c r="A3296" s="9" t="s">
        <v>4315</v>
      </c>
      <c r="B3296" s="9" t="s">
        <v>806</v>
      </c>
      <c r="C3296" s="9" t="s">
        <v>275</v>
      </c>
      <c r="D3296" s="9" t="s">
        <v>161</v>
      </c>
      <c r="E3296" s="9" t="s">
        <v>3389</v>
      </c>
      <c r="F3296" s="10">
        <v>44074</v>
      </c>
      <c r="G3296" s="10" t="str">
        <f>VLOOKUP(Table3[[#This Row],[Product ID]],[1]Products!$A:$G,2,0)</f>
        <v>Product 72</v>
      </c>
      <c r="H3296" s="22">
        <v>1</v>
      </c>
      <c r="I3296" s="9">
        <f>VLOOKUP('Consolidtaed Data'!$B6840,[1]Products!$A:$G,4,0)</f>
        <v>2497</v>
      </c>
      <c r="J3296" s="9">
        <f>VLOOKUP('Consolidtaed Data'!$B6840,[1]Products!$A:$G,3,0)</f>
        <v>1473</v>
      </c>
      <c r="K3296" s="9">
        <f>'Consolidtaed Data'!$J6840*'Consolidtaed Data'!$H6840</f>
        <v>408</v>
      </c>
      <c r="L3296" s="9">
        <f>'Consolidtaed Data'!$I6840*'Consolidtaed Data'!$H6840</f>
        <v>504</v>
      </c>
      <c r="M3296" s="9">
        <f>'Consolidtaed Data'!$L6840-'Consolidtaed Data'!$K6840</f>
        <v>824</v>
      </c>
      <c r="N3296" s="9" t="str">
        <f>VLOOKUP('Consolidtaed Data'!$C6840,[1]Locations!$A:$O,2,0)</f>
        <v>Santa Clarita</v>
      </c>
      <c r="O3296" s="9" t="str">
        <f>VLOOKUP('Consolidtaed Data'!$D6840,'[1]Sales People'!$A:$B,2,0)</f>
        <v>Brian Hansen</v>
      </c>
      <c r="P3296" s="9" t="str">
        <f>VLOOKUP('Consolidtaed Data'!$E6840,[1]Customers!$A:$B,2,0)</f>
        <v>Johnny Ramos</v>
      </c>
      <c r="Q3296" s="11">
        <f>WEEKDAY('Consolidtaed Data'!$F6840)</f>
        <v>7</v>
      </c>
      <c r="R3296" s="9">
        <f>MONTH('Consolidtaed Data'!$F6840)</f>
        <v>6</v>
      </c>
      <c r="S3296" s="9" t="str">
        <f>TEXT(Table3[[#This Row],[Purchase Date]],"MMMM")</f>
        <v>August</v>
      </c>
      <c r="T3296" s="9">
        <f>YEAR('Consolidtaed Data'!$F6840)</f>
        <v>2021</v>
      </c>
    </row>
    <row r="3297" spans="1:20" x14ac:dyDescent="0.3">
      <c r="A3297" s="9" t="s">
        <v>4316</v>
      </c>
      <c r="B3297" s="9" t="s">
        <v>490</v>
      </c>
      <c r="C3297" s="9" t="s">
        <v>228</v>
      </c>
      <c r="D3297" s="9" t="s">
        <v>143</v>
      </c>
      <c r="E3297" s="9" t="s">
        <v>952</v>
      </c>
      <c r="F3297" s="10">
        <v>44074</v>
      </c>
      <c r="G3297" s="10" t="str">
        <f>VLOOKUP(Table3[[#This Row],[Product ID]],[1]Products!$A:$G,2,0)</f>
        <v>Product 79</v>
      </c>
      <c r="H3297" s="22">
        <v>2</v>
      </c>
      <c r="I3297" s="9">
        <f>VLOOKUP('Consolidtaed Data'!$B7106,[1]Products!$A:$G,4,0)</f>
        <v>1367</v>
      </c>
      <c r="J3297" s="9">
        <f>VLOOKUP('Consolidtaed Data'!$B7106,[1]Products!$A:$G,3,0)</f>
        <v>984</v>
      </c>
      <c r="K3297" s="9">
        <f>'Consolidtaed Data'!$J7106*'Consolidtaed Data'!$H7106</f>
        <v>634</v>
      </c>
      <c r="L3297" s="9">
        <f>'Consolidtaed Data'!$I7106*'Consolidtaed Data'!$H7106</f>
        <v>880</v>
      </c>
      <c r="M3297" s="9">
        <f>'Consolidtaed Data'!$L7106-'Consolidtaed Data'!$K7106</f>
        <v>1456</v>
      </c>
      <c r="N3297" s="9" t="str">
        <f>VLOOKUP('Consolidtaed Data'!$C7106,[1]Locations!$A:$O,2,0)</f>
        <v>Escondido</v>
      </c>
      <c r="O3297" s="9" t="str">
        <f>VLOOKUP('Consolidtaed Data'!$D7106,'[1]Sales People'!$A:$B,2,0)</f>
        <v>Walter Cook</v>
      </c>
      <c r="P3297" s="9" t="str">
        <f>VLOOKUP('Consolidtaed Data'!$E7106,[1]Customers!$A:$B,2,0)</f>
        <v>Sean Olson</v>
      </c>
      <c r="Q3297" s="11">
        <f>WEEKDAY('Consolidtaed Data'!$F7106)</f>
        <v>5</v>
      </c>
      <c r="R3297" s="9">
        <f>MONTH('Consolidtaed Data'!$F7106)</f>
        <v>6</v>
      </c>
      <c r="S3297" s="9" t="str">
        <f>TEXT(Table3[[#This Row],[Purchase Date]],"MMMM")</f>
        <v>August</v>
      </c>
      <c r="T3297" s="9">
        <f>YEAR('Consolidtaed Data'!$F7106)</f>
        <v>2021</v>
      </c>
    </row>
    <row r="3298" spans="1:20" x14ac:dyDescent="0.3">
      <c r="A3298" s="9" t="s">
        <v>4317</v>
      </c>
      <c r="B3298" s="9" t="s">
        <v>266</v>
      </c>
      <c r="C3298" s="9" t="s">
        <v>126</v>
      </c>
      <c r="D3298" s="9" t="s">
        <v>95</v>
      </c>
      <c r="E3298" s="9" t="s">
        <v>239</v>
      </c>
      <c r="F3298" s="10">
        <v>44074</v>
      </c>
      <c r="G3298" s="10" t="str">
        <f>VLOOKUP(Table3[[#This Row],[Product ID]],[1]Products!$A:$G,2,0)</f>
        <v>Product 92</v>
      </c>
      <c r="H3298" s="22">
        <v>3</v>
      </c>
      <c r="I3298" s="9">
        <f>VLOOKUP('Consolidtaed Data'!$B7541,[1]Products!$A:$G,4,0)</f>
        <v>502</v>
      </c>
      <c r="J3298" s="9">
        <f>VLOOKUP('Consolidtaed Data'!$B7541,[1]Products!$A:$G,3,0)</f>
        <v>296</v>
      </c>
      <c r="K3298" s="9">
        <f>'Consolidtaed Data'!$J7541*'Consolidtaed Data'!$H7541</f>
        <v>3600</v>
      </c>
      <c r="L3298" s="9">
        <f>'Consolidtaed Data'!$I7541*'Consolidtaed Data'!$H7541</f>
        <v>6000</v>
      </c>
      <c r="M3298" s="9">
        <f>'Consolidtaed Data'!$L7541-'Consolidtaed Data'!$K7541</f>
        <v>837</v>
      </c>
      <c r="N3298" s="9" t="str">
        <f>VLOOKUP('Consolidtaed Data'!$C7541,[1]Locations!$A:$O,2,0)</f>
        <v>Bakersfield</v>
      </c>
      <c r="O3298" s="9" t="str">
        <f>VLOOKUP('Consolidtaed Data'!$D7541,'[1]Sales People'!$A:$B,2,0)</f>
        <v>Eugene Holmes</v>
      </c>
      <c r="P3298" s="9" t="str">
        <f>VLOOKUP('Consolidtaed Data'!$E7541,[1]Customers!$A:$B,2,0)</f>
        <v>Richard Hudson</v>
      </c>
      <c r="Q3298" s="11">
        <f>WEEKDAY('Consolidtaed Data'!$F7541)</f>
        <v>3</v>
      </c>
      <c r="R3298" s="9">
        <f>MONTH('Consolidtaed Data'!$F7541)</f>
        <v>7</v>
      </c>
      <c r="S3298" s="9" t="str">
        <f>TEXT(Table3[[#This Row],[Purchase Date]],"MMMM")</f>
        <v>August</v>
      </c>
      <c r="T3298" s="9">
        <f>YEAR('Consolidtaed Data'!$F7541)</f>
        <v>2021</v>
      </c>
    </row>
    <row r="3299" spans="1:20" x14ac:dyDescent="0.3">
      <c r="A3299" s="9" t="s">
        <v>4318</v>
      </c>
      <c r="B3299" s="9" t="s">
        <v>119</v>
      </c>
      <c r="C3299" s="9" t="s">
        <v>331</v>
      </c>
      <c r="D3299" s="9" t="s">
        <v>100</v>
      </c>
      <c r="E3299" s="9" t="s">
        <v>956</v>
      </c>
      <c r="F3299" s="10">
        <v>44074</v>
      </c>
      <c r="G3299" s="10" t="str">
        <f>VLOOKUP(Table3[[#This Row],[Product ID]],[1]Products!$A:$G,2,0)</f>
        <v>Product 67</v>
      </c>
      <c r="H3299" s="22">
        <v>1</v>
      </c>
      <c r="I3299" s="9">
        <f>VLOOKUP('Consolidtaed Data'!$B7673,[1]Products!$A:$G,4,0)</f>
        <v>818</v>
      </c>
      <c r="J3299" s="9">
        <f>VLOOKUP('Consolidtaed Data'!$B7673,[1]Products!$A:$G,3,0)</f>
        <v>450</v>
      </c>
      <c r="K3299" s="9">
        <f>'Consolidtaed Data'!$J7673*'Consolidtaed Data'!$H7673</f>
        <v>130</v>
      </c>
      <c r="L3299" s="9">
        <f>'Consolidtaed Data'!$I7673*'Consolidtaed Data'!$H7673</f>
        <v>181</v>
      </c>
      <c r="M3299" s="9">
        <f>'Consolidtaed Data'!$L7673-'Consolidtaed Data'!$K7673</f>
        <v>816</v>
      </c>
      <c r="N3299" s="9" t="str">
        <f>VLOOKUP('Consolidtaed Data'!$C7673,[1]Locations!$A:$O,2,0)</f>
        <v>Chula Vista</v>
      </c>
      <c r="O3299" s="9" t="str">
        <f>VLOOKUP('Consolidtaed Data'!$D7673,'[1]Sales People'!$A:$B,2,0)</f>
        <v>Roger Ramos</v>
      </c>
      <c r="P3299" s="9" t="str">
        <f>VLOOKUP('Consolidtaed Data'!$E7673,[1]Customers!$A:$B,2,0)</f>
        <v>Roy Scott</v>
      </c>
      <c r="Q3299" s="11">
        <f>WEEKDAY('Consolidtaed Data'!$F7673)</f>
        <v>5</v>
      </c>
      <c r="R3299" s="9">
        <f>MONTH('Consolidtaed Data'!$F7673)</f>
        <v>8</v>
      </c>
      <c r="S3299" s="9" t="str">
        <f>TEXT(Table3[[#This Row],[Purchase Date]],"MMMM")</f>
        <v>August</v>
      </c>
      <c r="T3299" s="9">
        <f>YEAR('Consolidtaed Data'!$F7673)</f>
        <v>2021</v>
      </c>
    </row>
    <row r="3300" spans="1:20" x14ac:dyDescent="0.3">
      <c r="A3300" s="9" t="s">
        <v>4319</v>
      </c>
      <c r="B3300" s="9" t="s">
        <v>355</v>
      </c>
      <c r="C3300" s="9" t="s">
        <v>63</v>
      </c>
      <c r="D3300" s="9" t="s">
        <v>220</v>
      </c>
      <c r="E3300" s="9" t="s">
        <v>1120</v>
      </c>
      <c r="F3300" s="10">
        <v>44074</v>
      </c>
      <c r="G3300" s="10" t="str">
        <f>VLOOKUP(Table3[[#This Row],[Product ID]],[1]Products!$A:$G,2,0)</f>
        <v>Product 100</v>
      </c>
      <c r="H3300" s="22">
        <v>3</v>
      </c>
      <c r="I3300" s="9">
        <f>VLOOKUP('Consolidtaed Data'!$B7710,[1]Products!$A:$G,4,0)</f>
        <v>799</v>
      </c>
      <c r="J3300" s="9">
        <f>VLOOKUP('Consolidtaed Data'!$B7710,[1]Products!$A:$G,3,0)</f>
        <v>455</v>
      </c>
      <c r="K3300" s="9">
        <f>'Consolidtaed Data'!$J7710*'Consolidtaed Data'!$H7710</f>
        <v>1443</v>
      </c>
      <c r="L3300" s="9">
        <f>'Consolidtaed Data'!$I7710*'Consolidtaed Data'!$H7710</f>
        <v>1826</v>
      </c>
      <c r="M3300" s="9">
        <f>'Consolidtaed Data'!$L7710-'Consolidtaed Data'!$K7710</f>
        <v>1800</v>
      </c>
      <c r="N3300" s="9" t="str">
        <f>VLOOKUP('Consolidtaed Data'!$C7710,[1]Locations!$A:$O,2,0)</f>
        <v>Stockton</v>
      </c>
      <c r="O3300" s="9" t="str">
        <f>VLOOKUP('Consolidtaed Data'!$D7710,'[1]Sales People'!$A:$B,2,0)</f>
        <v>Christopher Tucker</v>
      </c>
      <c r="P3300" s="9" t="str">
        <f>VLOOKUP('Consolidtaed Data'!$E7710,[1]Customers!$A:$B,2,0)</f>
        <v>Shawn Torres</v>
      </c>
      <c r="Q3300" s="11">
        <f>WEEKDAY('Consolidtaed Data'!$F7710)</f>
        <v>1</v>
      </c>
      <c r="R3300" s="9">
        <f>MONTH('Consolidtaed Data'!$F7710)</f>
        <v>8</v>
      </c>
      <c r="S3300" s="9" t="str">
        <f>TEXT(Table3[[#This Row],[Purchase Date]],"MMMM")</f>
        <v>August</v>
      </c>
      <c r="T3300" s="9">
        <f>YEAR('Consolidtaed Data'!$F7710)</f>
        <v>2021</v>
      </c>
    </row>
    <row r="3301" spans="1:20" x14ac:dyDescent="0.3">
      <c r="A3301" s="9" t="s">
        <v>4320</v>
      </c>
      <c r="B3301" s="9" t="s">
        <v>38</v>
      </c>
      <c r="C3301" s="9" t="s">
        <v>108</v>
      </c>
      <c r="D3301" s="9" t="s">
        <v>83</v>
      </c>
      <c r="E3301" s="9" t="s">
        <v>3244</v>
      </c>
      <c r="F3301" s="10">
        <v>44074</v>
      </c>
      <c r="G3301" s="10" t="str">
        <f>VLOOKUP(Table3[[#This Row],[Product ID]],[1]Products!$A:$G,2,0)</f>
        <v>Product 25</v>
      </c>
      <c r="H3301" s="22">
        <v>1</v>
      </c>
      <c r="I3301" s="9">
        <f>VLOOKUP('Consolidtaed Data'!$B7752,[1]Products!$A:$G,4,0)</f>
        <v>1899</v>
      </c>
      <c r="J3301" s="9">
        <f>VLOOKUP('Consolidtaed Data'!$B7752,[1]Products!$A:$G,3,0)</f>
        <v>1044</v>
      </c>
      <c r="K3301" s="9">
        <f>'Consolidtaed Data'!$J7752*'Consolidtaed Data'!$H7752</f>
        <v>61</v>
      </c>
      <c r="L3301" s="9">
        <f>'Consolidtaed Data'!$I7752*'Consolidtaed Data'!$H7752</f>
        <v>95</v>
      </c>
      <c r="M3301" s="9">
        <f>'Consolidtaed Data'!$L7752-'Consolidtaed Data'!$K7752</f>
        <v>1092</v>
      </c>
      <c r="N3301" s="9" t="str">
        <f>VLOOKUP('Consolidtaed Data'!$C7752,[1]Locations!$A:$O,2,0)</f>
        <v>Concord</v>
      </c>
      <c r="O3301" s="9" t="str">
        <f>VLOOKUP('Consolidtaed Data'!$D7752,'[1]Sales People'!$A:$B,2,0)</f>
        <v>Joshua Taylor</v>
      </c>
      <c r="P3301" s="9" t="str">
        <f>VLOOKUP('Consolidtaed Data'!$E7752,[1]Customers!$A:$B,2,0)</f>
        <v>Ernest Fox</v>
      </c>
      <c r="Q3301" s="11">
        <f>WEEKDAY('Consolidtaed Data'!$F7752)</f>
        <v>4</v>
      </c>
      <c r="R3301" s="9">
        <f>MONTH('Consolidtaed Data'!$F7752)</f>
        <v>8</v>
      </c>
      <c r="S3301" s="9" t="str">
        <f>TEXT(Table3[[#This Row],[Purchase Date]],"MMMM")</f>
        <v>August</v>
      </c>
      <c r="T3301" s="9">
        <f>YEAR('Consolidtaed Data'!$F7752)</f>
        <v>2021</v>
      </c>
    </row>
    <row r="3302" spans="1:20" x14ac:dyDescent="0.3">
      <c r="A3302" s="9" t="s">
        <v>4321</v>
      </c>
      <c r="B3302" s="9" t="s">
        <v>301</v>
      </c>
      <c r="C3302" s="9" t="s">
        <v>469</v>
      </c>
      <c r="D3302" s="9" t="s">
        <v>281</v>
      </c>
      <c r="E3302" s="9" t="s">
        <v>1903</v>
      </c>
      <c r="F3302" s="10">
        <v>44074</v>
      </c>
      <c r="G3302" s="10" t="str">
        <f>VLOOKUP(Table3[[#This Row],[Product ID]],[1]Products!$A:$G,2,0)</f>
        <v>Product 57</v>
      </c>
      <c r="H3302" s="22">
        <v>3</v>
      </c>
      <c r="I3302" s="9">
        <f>VLOOKUP('Consolidtaed Data'!$B8281,[1]Products!$A:$G,4,0)</f>
        <v>871</v>
      </c>
      <c r="J3302" s="9">
        <f>VLOOKUP('Consolidtaed Data'!$B8281,[1]Products!$A:$G,3,0)</f>
        <v>540</v>
      </c>
      <c r="K3302" s="9">
        <f>'Consolidtaed Data'!$J8281*'Consolidtaed Data'!$H8281</f>
        <v>291</v>
      </c>
      <c r="L3302" s="9">
        <f>'Consolidtaed Data'!$I8281*'Consolidtaed Data'!$H8281</f>
        <v>378</v>
      </c>
      <c r="M3302" s="9">
        <f>'Consolidtaed Data'!$L8281-'Consolidtaed Data'!$K8281</f>
        <v>204</v>
      </c>
      <c r="N3302" s="9" t="str">
        <f>VLOOKUP('Consolidtaed Data'!$C8281,[1]Locations!$A:$O,2,0)</f>
        <v>Fontana</v>
      </c>
      <c r="O3302" s="9" t="str">
        <f>VLOOKUP('Consolidtaed Data'!$D8281,'[1]Sales People'!$A:$B,2,0)</f>
        <v>Larry Castillo</v>
      </c>
      <c r="P3302" s="9" t="str">
        <f>VLOOKUP('Consolidtaed Data'!$E8281,[1]Customers!$A:$B,2,0)</f>
        <v>Eric Ward</v>
      </c>
      <c r="Q3302" s="11">
        <f>WEEKDAY('Consolidtaed Data'!$F8281)</f>
        <v>4</v>
      </c>
      <c r="R3302" s="9">
        <f>MONTH('Consolidtaed Data'!$F8281)</f>
        <v>9</v>
      </c>
      <c r="S3302" s="9" t="str">
        <f>TEXT(Table3[[#This Row],[Purchase Date]],"MMMM")</f>
        <v>August</v>
      </c>
      <c r="T3302" s="9">
        <f>YEAR('Consolidtaed Data'!$F8281)</f>
        <v>2021</v>
      </c>
    </row>
    <row r="3303" spans="1:20" x14ac:dyDescent="0.3">
      <c r="A3303" s="9" t="s">
        <v>4322</v>
      </c>
      <c r="B3303" s="9" t="s">
        <v>336</v>
      </c>
      <c r="C3303" s="9" t="s">
        <v>331</v>
      </c>
      <c r="D3303" s="9" t="s">
        <v>26</v>
      </c>
      <c r="E3303" s="9" t="s">
        <v>554</v>
      </c>
      <c r="F3303" s="10">
        <v>44074</v>
      </c>
      <c r="G3303" s="10" t="str">
        <f>VLOOKUP(Table3[[#This Row],[Product ID]],[1]Products!$A:$G,2,0)</f>
        <v>Product 78</v>
      </c>
      <c r="H3303" s="22">
        <v>1</v>
      </c>
      <c r="I3303" s="9">
        <f>VLOOKUP('Consolidtaed Data'!$B8455,[1]Products!$A:$G,4,0)</f>
        <v>2182</v>
      </c>
      <c r="J3303" s="9">
        <f>VLOOKUP('Consolidtaed Data'!$B8455,[1]Products!$A:$G,3,0)</f>
        <v>1200</v>
      </c>
      <c r="K3303" s="9">
        <f>'Consolidtaed Data'!$J8455*'Consolidtaed Data'!$H8455</f>
        <v>1397</v>
      </c>
      <c r="L3303" s="9">
        <f>'Consolidtaed Data'!$I8455*'Consolidtaed Data'!$H8455</f>
        <v>1967</v>
      </c>
      <c r="M3303" s="9">
        <f>'Consolidtaed Data'!$L8455-'Consolidtaed Data'!$K8455</f>
        <v>452</v>
      </c>
      <c r="N3303" s="9" t="str">
        <f>VLOOKUP('Consolidtaed Data'!$C8455,[1]Locations!$A:$O,2,0)</f>
        <v>San Jose</v>
      </c>
      <c r="O3303" s="9" t="str">
        <f>VLOOKUP('Consolidtaed Data'!$D8455,'[1]Sales People'!$A:$B,2,0)</f>
        <v>Joshua Cook</v>
      </c>
      <c r="P3303" s="9" t="str">
        <f>VLOOKUP('Consolidtaed Data'!$E8455,[1]Customers!$A:$B,2,0)</f>
        <v>Ronald Watkins</v>
      </c>
      <c r="Q3303" s="11">
        <f>WEEKDAY('Consolidtaed Data'!$F8455)</f>
        <v>2</v>
      </c>
      <c r="R3303" s="9">
        <f>MONTH('Consolidtaed Data'!$F8455)</f>
        <v>10</v>
      </c>
      <c r="S3303" s="9" t="str">
        <f>TEXT(Table3[[#This Row],[Purchase Date]],"MMMM")</f>
        <v>August</v>
      </c>
      <c r="T3303" s="9">
        <f>YEAR('Consolidtaed Data'!$F8455)</f>
        <v>2021</v>
      </c>
    </row>
    <row r="3304" spans="1:20" x14ac:dyDescent="0.3">
      <c r="A3304" s="9" t="s">
        <v>4323</v>
      </c>
      <c r="B3304" s="9" t="s">
        <v>164</v>
      </c>
      <c r="C3304" s="9" t="s">
        <v>16</v>
      </c>
      <c r="D3304" s="9" t="s">
        <v>329</v>
      </c>
      <c r="E3304" s="9" t="s">
        <v>1384</v>
      </c>
      <c r="F3304" s="10">
        <v>44074</v>
      </c>
      <c r="G3304" s="10" t="str">
        <f>VLOOKUP(Table3[[#This Row],[Product ID]],[1]Products!$A:$G,2,0)</f>
        <v>Product 69</v>
      </c>
      <c r="H3304" s="22">
        <v>1</v>
      </c>
      <c r="I3304" s="9">
        <f>VLOOKUP('Consolidtaed Data'!$B8576,[1]Products!$A:$G,4,0)</f>
        <v>127</v>
      </c>
      <c r="J3304" s="9">
        <f>VLOOKUP('Consolidtaed Data'!$B8576,[1]Products!$A:$G,3,0)</f>
        <v>79</v>
      </c>
      <c r="K3304" s="9">
        <f>'Consolidtaed Data'!$J8576*'Consolidtaed Data'!$H8576</f>
        <v>3519</v>
      </c>
      <c r="L3304" s="9">
        <f>'Consolidtaed Data'!$I8576*'Consolidtaed Data'!$H8576</f>
        <v>5586</v>
      </c>
      <c r="M3304" s="9">
        <f>'Consolidtaed Data'!$L8576-'Consolidtaed Data'!$K8576</f>
        <v>576</v>
      </c>
      <c r="N3304" s="9" t="str">
        <f>VLOOKUP('Consolidtaed Data'!$C8576,[1]Locations!$A:$O,2,0)</f>
        <v>Burbank</v>
      </c>
      <c r="O3304" s="9" t="str">
        <f>VLOOKUP('Consolidtaed Data'!$D8576,'[1]Sales People'!$A:$B,2,0)</f>
        <v>Scott Mason</v>
      </c>
      <c r="P3304" s="9" t="str">
        <f>VLOOKUP('Consolidtaed Data'!$E8576,[1]Customers!$A:$B,2,0)</f>
        <v>Steve Miller</v>
      </c>
      <c r="Q3304" s="11">
        <f>WEEKDAY('Consolidtaed Data'!$F8576)</f>
        <v>4</v>
      </c>
      <c r="R3304" s="9">
        <f>MONTH('Consolidtaed Data'!$F8576)</f>
        <v>10</v>
      </c>
      <c r="S3304" s="9" t="str">
        <f>TEXT(Table3[[#This Row],[Purchase Date]],"MMMM")</f>
        <v>August</v>
      </c>
      <c r="T3304" s="9">
        <f>YEAR('Consolidtaed Data'!$F8576)</f>
        <v>2021</v>
      </c>
    </row>
    <row r="3305" spans="1:20" x14ac:dyDescent="0.3">
      <c r="A3305" s="9" t="s">
        <v>4324</v>
      </c>
      <c r="B3305" s="9" t="s">
        <v>318</v>
      </c>
      <c r="C3305" s="9" t="s">
        <v>302</v>
      </c>
      <c r="D3305" s="9" t="s">
        <v>113</v>
      </c>
      <c r="E3305" s="9" t="s">
        <v>84</v>
      </c>
      <c r="F3305" s="10">
        <v>44074</v>
      </c>
      <c r="G3305" s="10" t="str">
        <f>VLOOKUP(Table3[[#This Row],[Product ID]],[1]Products!$A:$G,2,0)</f>
        <v>Product 89</v>
      </c>
      <c r="H3305" s="22">
        <v>1</v>
      </c>
      <c r="I3305" s="9">
        <f>VLOOKUP('Consolidtaed Data'!$B8659,[1]Products!$A:$G,4,0)</f>
        <v>1052</v>
      </c>
      <c r="J3305" s="9">
        <f>VLOOKUP('Consolidtaed Data'!$B8659,[1]Products!$A:$G,3,0)</f>
        <v>589</v>
      </c>
      <c r="K3305" s="9">
        <f>'Consolidtaed Data'!$J8659*'Consolidtaed Data'!$H8659</f>
        <v>6072</v>
      </c>
      <c r="L3305" s="9">
        <f>'Consolidtaed Data'!$I8659*'Consolidtaed Data'!$H8659</f>
        <v>9640</v>
      </c>
      <c r="M3305" s="9">
        <f>'Consolidtaed Data'!$L8659-'Consolidtaed Data'!$K8659</f>
        <v>246</v>
      </c>
      <c r="N3305" s="9" t="str">
        <f>VLOOKUP('Consolidtaed Data'!$C8659,[1]Locations!$A:$O,2,0)</f>
        <v>Moreno Valley</v>
      </c>
      <c r="O3305" s="9" t="str">
        <f>VLOOKUP('Consolidtaed Data'!$D8659,'[1]Sales People'!$A:$B,2,0)</f>
        <v>Brian Hansen</v>
      </c>
      <c r="P3305" s="9" t="str">
        <f>VLOOKUP('Consolidtaed Data'!$E8659,[1]Customers!$A:$B,2,0)</f>
        <v>Terry Mills</v>
      </c>
      <c r="Q3305" s="11">
        <f>WEEKDAY('Consolidtaed Data'!$F8659)</f>
        <v>4</v>
      </c>
      <c r="R3305" s="9">
        <f>MONTH('Consolidtaed Data'!$F8659)</f>
        <v>10</v>
      </c>
      <c r="S3305" s="9" t="str">
        <f>TEXT(Table3[[#This Row],[Purchase Date]],"MMMM")</f>
        <v>August</v>
      </c>
      <c r="T3305" s="9">
        <f>YEAR('Consolidtaed Data'!$F8659)</f>
        <v>2021</v>
      </c>
    </row>
    <row r="3306" spans="1:20" x14ac:dyDescent="0.3">
      <c r="A3306" s="9" t="s">
        <v>4325</v>
      </c>
      <c r="B3306" s="9" t="s">
        <v>209</v>
      </c>
      <c r="C3306" s="9" t="s">
        <v>420</v>
      </c>
      <c r="D3306" s="9" t="s">
        <v>241</v>
      </c>
      <c r="E3306" s="9" t="s">
        <v>2057</v>
      </c>
      <c r="F3306" s="10">
        <v>44074</v>
      </c>
      <c r="G3306" s="10" t="str">
        <f>VLOOKUP(Table3[[#This Row],[Product ID]],[1]Products!$A:$G,2,0)</f>
        <v>Product 86</v>
      </c>
      <c r="H3306" s="22">
        <v>3</v>
      </c>
      <c r="I3306" s="9">
        <f>VLOOKUP('Consolidtaed Data'!$B9041,[1]Products!$A:$G,4,0)</f>
        <v>2241</v>
      </c>
      <c r="J3306" s="9">
        <f>VLOOKUP('Consolidtaed Data'!$B9041,[1]Products!$A:$G,3,0)</f>
        <v>1367</v>
      </c>
      <c r="K3306" s="9">
        <f>'Consolidtaed Data'!$J9041*'Consolidtaed Data'!$H9041</f>
        <v>561</v>
      </c>
      <c r="L3306" s="9">
        <f>'Consolidtaed Data'!$I9041*'Consolidtaed Data'!$H9041</f>
        <v>684</v>
      </c>
      <c r="M3306" s="9">
        <f>'Consolidtaed Data'!$L9041-'Consolidtaed Data'!$K9041</f>
        <v>837</v>
      </c>
      <c r="N3306" s="9" t="str">
        <f>VLOOKUP('Consolidtaed Data'!$C9041,[1]Locations!$A:$O,2,0)</f>
        <v>Richmond</v>
      </c>
      <c r="O3306" s="9" t="str">
        <f>VLOOKUP('Consolidtaed Data'!$D9041,'[1]Sales People'!$A:$B,2,0)</f>
        <v>Joshua Taylor</v>
      </c>
      <c r="P3306" s="9" t="str">
        <f>VLOOKUP('Consolidtaed Data'!$E9041,[1]Customers!$A:$B,2,0)</f>
        <v>Timothy Hamilton</v>
      </c>
      <c r="Q3306" s="11">
        <f>WEEKDAY('Consolidtaed Data'!$F9041)</f>
        <v>2</v>
      </c>
      <c r="R3306" s="9">
        <f>MONTH('Consolidtaed Data'!$F9041)</f>
        <v>11</v>
      </c>
      <c r="S3306" s="9" t="str">
        <f>TEXT(Table3[[#This Row],[Purchase Date]],"MMMM")</f>
        <v>August</v>
      </c>
      <c r="T3306" s="9">
        <f>YEAR('Consolidtaed Data'!$F9041)</f>
        <v>2021</v>
      </c>
    </row>
    <row r="3307" spans="1:20" x14ac:dyDescent="0.3">
      <c r="A3307" s="9" t="s">
        <v>4326</v>
      </c>
      <c r="B3307" s="9" t="s">
        <v>610</v>
      </c>
      <c r="C3307" s="9" t="s">
        <v>325</v>
      </c>
      <c r="D3307" s="9" t="s">
        <v>127</v>
      </c>
      <c r="E3307" s="9" t="s">
        <v>1819</v>
      </c>
      <c r="F3307" s="10">
        <v>44074</v>
      </c>
      <c r="G3307" s="10" t="str">
        <f>VLOOKUP(Table3[[#This Row],[Product ID]],[1]Products!$A:$G,2,0)</f>
        <v>Product 12</v>
      </c>
      <c r="H3307" s="22">
        <v>1</v>
      </c>
      <c r="I3307" s="9">
        <f>VLOOKUP('Consolidtaed Data'!$B9623,[1]Products!$A:$G,4,0)</f>
        <v>637</v>
      </c>
      <c r="J3307" s="9">
        <f>VLOOKUP('Consolidtaed Data'!$B9623,[1]Products!$A:$G,3,0)</f>
        <v>389</v>
      </c>
      <c r="K3307" s="9">
        <f>'Consolidtaed Data'!$J9623*'Consolidtaed Data'!$H9623</f>
        <v>984</v>
      </c>
      <c r="L3307" s="9">
        <f>'Consolidtaed Data'!$I9623*'Consolidtaed Data'!$H9623</f>
        <v>1367</v>
      </c>
      <c r="M3307" s="9">
        <f>'Consolidtaed Data'!$L9623-'Consolidtaed Data'!$K9623</f>
        <v>147</v>
      </c>
      <c r="N3307" s="9" t="str">
        <f>VLOOKUP('Consolidtaed Data'!$C9623,[1]Locations!$A:$O,2,0)</f>
        <v>Santa Ana</v>
      </c>
      <c r="O3307" s="9" t="str">
        <f>VLOOKUP('Consolidtaed Data'!$D9623,'[1]Sales People'!$A:$B,2,0)</f>
        <v>Roger Ramos</v>
      </c>
      <c r="P3307" s="9" t="str">
        <f>VLOOKUP('Consolidtaed Data'!$E9623,[1]Customers!$A:$B,2,0)</f>
        <v>Gerald Andrews</v>
      </c>
      <c r="Q3307" s="11">
        <f>WEEKDAY('Consolidtaed Data'!$F9623)</f>
        <v>3</v>
      </c>
      <c r="R3307" s="9">
        <f>MONTH('Consolidtaed Data'!$F9623)</f>
        <v>12</v>
      </c>
      <c r="S3307" s="9" t="str">
        <f>TEXT(Table3[[#This Row],[Purchase Date]],"MMMM")</f>
        <v>August</v>
      </c>
      <c r="T3307" s="9">
        <f>YEAR('Consolidtaed Data'!$F9623)</f>
        <v>2021</v>
      </c>
    </row>
    <row r="3308" spans="1:20" x14ac:dyDescent="0.3">
      <c r="A3308" s="9" t="s">
        <v>4327</v>
      </c>
      <c r="B3308" s="9" t="s">
        <v>360</v>
      </c>
      <c r="C3308" s="9" t="s">
        <v>226</v>
      </c>
      <c r="D3308" s="9" t="s">
        <v>22</v>
      </c>
      <c r="E3308" s="9" t="s">
        <v>1769</v>
      </c>
      <c r="F3308" s="10">
        <v>44075</v>
      </c>
      <c r="G3308" s="10" t="str">
        <f>VLOOKUP(Table3[[#This Row],[Product ID]],[1]Products!$A:$G,2,0)</f>
        <v>Product 59</v>
      </c>
      <c r="H3308" s="22">
        <v>4</v>
      </c>
      <c r="I3308" s="9">
        <f>VLOOKUP('Consolidtaed Data'!$B5380,[1]Products!$A:$G,4,0)</f>
        <v>2141</v>
      </c>
      <c r="J3308" s="9">
        <f>VLOOKUP('Consolidtaed Data'!$B5380,[1]Products!$A:$G,3,0)</f>
        <v>1777</v>
      </c>
      <c r="K3308" s="9">
        <f>'Consolidtaed Data'!$J5380*'Consolidtaed Data'!$H5380</f>
        <v>1473</v>
      </c>
      <c r="L3308" s="9">
        <f>'Consolidtaed Data'!$I5380*'Consolidtaed Data'!$H5380</f>
        <v>2497</v>
      </c>
      <c r="M3308" s="9">
        <f>'Consolidtaed Data'!$L5380-'Consolidtaed Data'!$K5380</f>
        <v>206</v>
      </c>
      <c r="N3308" s="9" t="str">
        <f>VLOOKUP('Consolidtaed Data'!$C5380,[1]Locations!$A:$O,2,0)</f>
        <v>Visalia</v>
      </c>
      <c r="O3308" s="9" t="str">
        <f>VLOOKUP('Consolidtaed Data'!$D5380,'[1]Sales People'!$A:$B,2,0)</f>
        <v>Scott Clark</v>
      </c>
      <c r="P3308" s="9" t="str">
        <f>VLOOKUP('Consolidtaed Data'!$E5380,[1]Customers!$A:$B,2,0)</f>
        <v>Nicholas Sanders</v>
      </c>
      <c r="Q3308" s="11">
        <f>WEEKDAY('Consolidtaed Data'!$F5380)</f>
        <v>2</v>
      </c>
      <c r="R3308" s="9">
        <f>MONTH('Consolidtaed Data'!$F5380)</f>
        <v>2</v>
      </c>
      <c r="S3308" s="9" t="str">
        <f>TEXT(Table3[[#This Row],[Purchase Date]],"MMMM")</f>
        <v>September</v>
      </c>
      <c r="T3308" s="9">
        <f>YEAR('Consolidtaed Data'!$F5380)</f>
        <v>2021</v>
      </c>
    </row>
    <row r="3309" spans="1:20" x14ac:dyDescent="0.3">
      <c r="A3309" s="9" t="s">
        <v>4328</v>
      </c>
      <c r="B3309" s="9" t="s">
        <v>477</v>
      </c>
      <c r="C3309" s="9" t="s">
        <v>275</v>
      </c>
      <c r="D3309" s="9" t="s">
        <v>143</v>
      </c>
      <c r="E3309" s="9" t="s">
        <v>2161</v>
      </c>
      <c r="F3309" s="10">
        <v>44075</v>
      </c>
      <c r="G3309" s="10" t="str">
        <f>VLOOKUP(Table3[[#This Row],[Product ID]],[1]Products!$A:$G,2,0)</f>
        <v>Product 46</v>
      </c>
      <c r="H3309" s="22">
        <v>1</v>
      </c>
      <c r="I3309" s="9">
        <f>VLOOKUP('Consolidtaed Data'!$B6396,[1]Products!$A:$G,4,0)</f>
        <v>315</v>
      </c>
      <c r="J3309" s="9">
        <f>VLOOKUP('Consolidtaed Data'!$B6396,[1]Products!$A:$G,3,0)</f>
        <v>208</v>
      </c>
      <c r="K3309" s="9">
        <f>'Consolidtaed Data'!$J6396*'Consolidtaed Data'!$H6396</f>
        <v>3036</v>
      </c>
      <c r="L3309" s="9">
        <f>'Consolidtaed Data'!$I6396*'Consolidtaed Data'!$H6396</f>
        <v>4820</v>
      </c>
      <c r="M3309" s="9">
        <f>'Consolidtaed Data'!$L6396-'Consolidtaed Data'!$K6396</f>
        <v>274</v>
      </c>
      <c r="N3309" s="9" t="str">
        <f>VLOOKUP('Consolidtaed Data'!$C6396,[1]Locations!$A:$O,2,0)</f>
        <v>Fontana</v>
      </c>
      <c r="O3309" s="9" t="str">
        <f>VLOOKUP('Consolidtaed Data'!$D6396,'[1]Sales People'!$A:$B,2,0)</f>
        <v>Ryan Welch</v>
      </c>
      <c r="P3309" s="9" t="str">
        <f>VLOOKUP('Consolidtaed Data'!$E6396,[1]Customers!$A:$B,2,0)</f>
        <v>Brandon Dixon</v>
      </c>
      <c r="Q3309" s="11">
        <f>WEEKDAY('Consolidtaed Data'!$F6396)</f>
        <v>6</v>
      </c>
      <c r="R3309" s="9">
        <f>MONTH('Consolidtaed Data'!$F6396)</f>
        <v>4</v>
      </c>
      <c r="S3309" s="9" t="str">
        <f>TEXT(Table3[[#This Row],[Purchase Date]],"MMMM")</f>
        <v>September</v>
      </c>
      <c r="T3309" s="9">
        <f>YEAR('Consolidtaed Data'!$F6396)</f>
        <v>2021</v>
      </c>
    </row>
    <row r="3310" spans="1:20" x14ac:dyDescent="0.3">
      <c r="A3310" s="9" t="s">
        <v>4329</v>
      </c>
      <c r="B3310" s="9" t="s">
        <v>240</v>
      </c>
      <c r="C3310" s="9" t="s">
        <v>86</v>
      </c>
      <c r="D3310" s="9" t="s">
        <v>315</v>
      </c>
      <c r="E3310" s="9" t="s">
        <v>2112</v>
      </c>
      <c r="F3310" s="10">
        <v>44075</v>
      </c>
      <c r="G3310" s="10" t="str">
        <f>VLOOKUP(Table3[[#This Row],[Product ID]],[1]Products!$A:$G,2,0)</f>
        <v>Product 70</v>
      </c>
      <c r="H3310" s="22">
        <v>2</v>
      </c>
      <c r="I3310" s="9">
        <f>VLOOKUP('Consolidtaed Data'!$B7197,[1]Products!$A:$G,4,0)</f>
        <v>913</v>
      </c>
      <c r="J3310" s="9">
        <f>VLOOKUP('Consolidtaed Data'!$B7197,[1]Products!$A:$G,3,0)</f>
        <v>584</v>
      </c>
      <c r="K3310" s="9">
        <f>'Consolidtaed Data'!$J7197*'Consolidtaed Data'!$H7197</f>
        <v>984</v>
      </c>
      <c r="L3310" s="9">
        <f>'Consolidtaed Data'!$I7197*'Consolidtaed Data'!$H7197</f>
        <v>1367</v>
      </c>
      <c r="M3310" s="9">
        <f>'Consolidtaed Data'!$L7197-'Consolidtaed Data'!$K7197</f>
        <v>892</v>
      </c>
      <c r="N3310" s="9" t="str">
        <f>VLOOKUP('Consolidtaed Data'!$C7197,[1]Locations!$A:$O,2,0)</f>
        <v>Temecula</v>
      </c>
      <c r="O3310" s="9" t="str">
        <f>VLOOKUP('Consolidtaed Data'!$D7197,'[1]Sales People'!$A:$B,2,0)</f>
        <v>Joshua Cook</v>
      </c>
      <c r="P3310" s="9" t="str">
        <f>VLOOKUP('Consolidtaed Data'!$E7197,[1]Customers!$A:$B,2,0)</f>
        <v>Douglas Kennedy</v>
      </c>
      <c r="Q3310" s="11">
        <f>WEEKDAY('Consolidtaed Data'!$F7197)</f>
        <v>4</v>
      </c>
      <c r="R3310" s="9">
        <f>MONTH('Consolidtaed Data'!$F7197)</f>
        <v>6</v>
      </c>
      <c r="S3310" s="9" t="str">
        <f>TEXT(Table3[[#This Row],[Purchase Date]],"MMMM")</f>
        <v>September</v>
      </c>
      <c r="T3310" s="9">
        <f>YEAR('Consolidtaed Data'!$F7197)</f>
        <v>2021</v>
      </c>
    </row>
    <row r="3311" spans="1:20" x14ac:dyDescent="0.3">
      <c r="A3311" s="9" t="s">
        <v>4330</v>
      </c>
      <c r="B3311" s="9" t="s">
        <v>230</v>
      </c>
      <c r="C3311" s="9" t="s">
        <v>122</v>
      </c>
      <c r="D3311" s="9" t="s">
        <v>17</v>
      </c>
      <c r="E3311" s="9" t="s">
        <v>856</v>
      </c>
      <c r="F3311" s="10">
        <v>44075</v>
      </c>
      <c r="G3311" s="10" t="str">
        <f>VLOOKUP(Table3[[#This Row],[Product ID]],[1]Products!$A:$G,2,0)</f>
        <v>Product 31</v>
      </c>
      <c r="H3311" s="22">
        <v>3</v>
      </c>
      <c r="I3311" s="9">
        <f>VLOOKUP('Consolidtaed Data'!$B7246,[1]Products!$A:$G,4,0)</f>
        <v>2294</v>
      </c>
      <c r="J3311" s="9">
        <f>VLOOKUP('Consolidtaed Data'!$B7246,[1]Products!$A:$G,3,0)</f>
        <v>1399</v>
      </c>
      <c r="K3311" s="9">
        <f>'Consolidtaed Data'!$J7246*'Consolidtaed Data'!$H7246</f>
        <v>648</v>
      </c>
      <c r="L3311" s="9">
        <f>'Consolidtaed Data'!$I7246*'Consolidtaed Data'!$H7246</f>
        <v>771</v>
      </c>
      <c r="M3311" s="9">
        <f>'Consolidtaed Data'!$L7246-'Consolidtaed Data'!$K7246</f>
        <v>656</v>
      </c>
      <c r="N3311" s="9" t="str">
        <f>VLOOKUP('Consolidtaed Data'!$C7246,[1]Locations!$A:$O,2,0)</f>
        <v>Lancaster</v>
      </c>
      <c r="O3311" s="9" t="str">
        <f>VLOOKUP('Consolidtaed Data'!$D7246,'[1]Sales People'!$A:$B,2,0)</f>
        <v>Andrew Bowman</v>
      </c>
      <c r="P3311" s="9" t="str">
        <f>VLOOKUP('Consolidtaed Data'!$E7246,[1]Customers!$A:$B,2,0)</f>
        <v>Antonio Nelson</v>
      </c>
      <c r="Q3311" s="11">
        <f>WEEKDAY('Consolidtaed Data'!$F7246)</f>
        <v>1</v>
      </c>
      <c r="R3311" s="9">
        <f>MONTH('Consolidtaed Data'!$F7246)</f>
        <v>7</v>
      </c>
      <c r="S3311" s="9" t="str">
        <f>TEXT(Table3[[#This Row],[Purchase Date]],"MMMM")</f>
        <v>September</v>
      </c>
      <c r="T3311" s="9">
        <f>YEAR('Consolidtaed Data'!$F7246)</f>
        <v>2021</v>
      </c>
    </row>
    <row r="3312" spans="1:20" x14ac:dyDescent="0.3">
      <c r="A3312" s="9" t="s">
        <v>4331</v>
      </c>
      <c r="B3312" s="9" t="s">
        <v>185</v>
      </c>
      <c r="C3312" s="9" t="s">
        <v>104</v>
      </c>
      <c r="D3312" s="9" t="s">
        <v>105</v>
      </c>
      <c r="E3312" s="9" t="s">
        <v>803</v>
      </c>
      <c r="F3312" s="10">
        <v>44075</v>
      </c>
      <c r="G3312" s="10" t="str">
        <f>VLOOKUP(Table3[[#This Row],[Product ID]],[1]Products!$A:$G,2,0)</f>
        <v>Product 65</v>
      </c>
      <c r="H3312" s="22">
        <v>1</v>
      </c>
      <c r="I3312" s="9">
        <f>VLOOKUP('Consolidtaed Data'!$B7594,[1]Products!$A:$G,4,0)</f>
        <v>947</v>
      </c>
      <c r="J3312" s="9">
        <f>VLOOKUP('Consolidtaed Data'!$B7594,[1]Products!$A:$G,3,0)</f>
        <v>786</v>
      </c>
      <c r="K3312" s="9">
        <f>'Consolidtaed Data'!$J7594*'Consolidtaed Data'!$H7594</f>
        <v>1443</v>
      </c>
      <c r="L3312" s="9">
        <f>'Consolidtaed Data'!$I7594*'Consolidtaed Data'!$H7594</f>
        <v>1826</v>
      </c>
      <c r="M3312" s="9">
        <f>'Consolidtaed Data'!$L7594-'Consolidtaed Data'!$K7594</f>
        <v>322</v>
      </c>
      <c r="N3312" s="9" t="str">
        <f>VLOOKUP('Consolidtaed Data'!$C7594,[1]Locations!$A:$O,2,0)</f>
        <v>Huntington Beach</v>
      </c>
      <c r="O3312" s="9" t="str">
        <f>VLOOKUP('Consolidtaed Data'!$D7594,'[1]Sales People'!$A:$B,2,0)</f>
        <v>Martin Perry</v>
      </c>
      <c r="P3312" s="9" t="str">
        <f>VLOOKUP('Consolidtaed Data'!$E7594,[1]Customers!$A:$B,2,0)</f>
        <v>Craig Wright</v>
      </c>
      <c r="Q3312" s="11">
        <f>WEEKDAY('Consolidtaed Data'!$F7594)</f>
        <v>7</v>
      </c>
      <c r="R3312" s="9">
        <f>MONTH('Consolidtaed Data'!$F7594)</f>
        <v>7</v>
      </c>
      <c r="S3312" s="9" t="str">
        <f>TEXT(Table3[[#This Row],[Purchase Date]],"MMMM")</f>
        <v>September</v>
      </c>
      <c r="T3312" s="9">
        <f>YEAR('Consolidtaed Data'!$F7594)</f>
        <v>2021</v>
      </c>
    </row>
    <row r="3313" spans="1:20" x14ac:dyDescent="0.3">
      <c r="A3313" s="9" t="s">
        <v>4332</v>
      </c>
      <c r="B3313" s="9" t="s">
        <v>191</v>
      </c>
      <c r="C3313" s="9" t="s">
        <v>423</v>
      </c>
      <c r="D3313" s="9" t="s">
        <v>87</v>
      </c>
      <c r="E3313" s="9" t="s">
        <v>2118</v>
      </c>
      <c r="F3313" s="10">
        <v>44075</v>
      </c>
      <c r="G3313" s="10" t="str">
        <f>VLOOKUP(Table3[[#This Row],[Product ID]],[1]Products!$A:$G,2,0)</f>
        <v>Product 36</v>
      </c>
      <c r="H3313" s="22">
        <v>1</v>
      </c>
      <c r="I3313" s="9">
        <f>VLOOKUP('Consolidtaed Data'!$B7628,[1]Products!$A:$G,4,0)</f>
        <v>1353</v>
      </c>
      <c r="J3313" s="9">
        <f>VLOOKUP('Consolidtaed Data'!$B7628,[1]Products!$A:$G,3,0)</f>
        <v>947</v>
      </c>
      <c r="K3313" s="9">
        <f>'Consolidtaed Data'!$J7628*'Consolidtaed Data'!$H7628</f>
        <v>584</v>
      </c>
      <c r="L3313" s="9">
        <f>'Consolidtaed Data'!$I7628*'Consolidtaed Data'!$H7628</f>
        <v>913</v>
      </c>
      <c r="M3313" s="9">
        <f>'Consolidtaed Data'!$L7628-'Consolidtaed Data'!$K7628</f>
        <v>982</v>
      </c>
      <c r="N3313" s="9" t="str">
        <f>VLOOKUP('Consolidtaed Data'!$C7628,[1]Locations!$A:$O,2,0)</f>
        <v>Santa Clara</v>
      </c>
      <c r="O3313" s="9" t="str">
        <f>VLOOKUP('Consolidtaed Data'!$D7628,'[1]Sales People'!$A:$B,2,0)</f>
        <v>Howard Sims</v>
      </c>
      <c r="P3313" s="9" t="str">
        <f>VLOOKUP('Consolidtaed Data'!$E7628,[1]Customers!$A:$B,2,0)</f>
        <v>Patrick Wells</v>
      </c>
      <c r="Q3313" s="11">
        <f>WEEKDAY('Consolidtaed Data'!$F7628)</f>
        <v>2</v>
      </c>
      <c r="R3313" s="9">
        <f>MONTH('Consolidtaed Data'!$F7628)</f>
        <v>8</v>
      </c>
      <c r="S3313" s="9" t="str">
        <f>TEXT(Table3[[#This Row],[Purchase Date]],"MMMM")</f>
        <v>September</v>
      </c>
      <c r="T3313" s="9">
        <f>YEAR('Consolidtaed Data'!$F7628)</f>
        <v>2021</v>
      </c>
    </row>
    <row r="3314" spans="1:20" x14ac:dyDescent="0.3">
      <c r="A3314" s="9" t="s">
        <v>4333</v>
      </c>
      <c r="B3314" s="9" t="s">
        <v>151</v>
      </c>
      <c r="C3314" s="9" t="s">
        <v>55</v>
      </c>
      <c r="D3314" s="9" t="s">
        <v>51</v>
      </c>
      <c r="E3314" s="9" t="s">
        <v>816</v>
      </c>
      <c r="F3314" s="10">
        <v>44075</v>
      </c>
      <c r="G3314" s="10" t="str">
        <f>VLOOKUP(Table3[[#This Row],[Product ID]],[1]Products!$A:$G,2,0)</f>
        <v>Product 94</v>
      </c>
      <c r="H3314" s="22">
        <v>4</v>
      </c>
      <c r="I3314" s="9">
        <f>VLOOKUP('Consolidtaed Data'!$B8701,[1]Products!$A:$G,4,0)</f>
        <v>400</v>
      </c>
      <c r="J3314" s="9">
        <f>VLOOKUP('Consolidtaed Data'!$B8701,[1]Products!$A:$G,3,0)</f>
        <v>208</v>
      </c>
      <c r="K3314" s="9">
        <f>'Consolidtaed Data'!$J8701*'Consolidtaed Data'!$H8701</f>
        <v>269</v>
      </c>
      <c r="L3314" s="9">
        <f>'Consolidtaed Data'!$I8701*'Consolidtaed Data'!$H8701</f>
        <v>368</v>
      </c>
      <c r="M3314" s="9">
        <f>'Consolidtaed Data'!$L8701-'Consolidtaed Data'!$K8701</f>
        <v>656</v>
      </c>
      <c r="N3314" s="9" t="str">
        <f>VLOOKUP('Consolidtaed Data'!$C8701,[1]Locations!$A:$O,2,0)</f>
        <v>Salinas</v>
      </c>
      <c r="O3314" s="9" t="str">
        <f>VLOOKUP('Consolidtaed Data'!$D8701,'[1]Sales People'!$A:$B,2,0)</f>
        <v>Arthur Mccoy</v>
      </c>
      <c r="P3314" s="9" t="str">
        <f>VLOOKUP('Consolidtaed Data'!$E8701,[1]Customers!$A:$B,2,0)</f>
        <v>Jeffrey Sanders</v>
      </c>
      <c r="Q3314" s="11">
        <f>WEEKDAY('Consolidtaed Data'!$F8701)</f>
        <v>1</v>
      </c>
      <c r="R3314" s="9">
        <f>MONTH('Consolidtaed Data'!$F8701)</f>
        <v>10</v>
      </c>
      <c r="S3314" s="9" t="str">
        <f>TEXT(Table3[[#This Row],[Purchase Date]],"MMMM")</f>
        <v>September</v>
      </c>
      <c r="T3314" s="9">
        <f>YEAR('Consolidtaed Data'!$F8701)</f>
        <v>2021</v>
      </c>
    </row>
    <row r="3315" spans="1:20" x14ac:dyDescent="0.3">
      <c r="A3315" s="9" t="s">
        <v>4334</v>
      </c>
      <c r="B3315" s="9" t="s">
        <v>103</v>
      </c>
      <c r="C3315" s="9" t="s">
        <v>635</v>
      </c>
      <c r="D3315" s="9" t="s">
        <v>91</v>
      </c>
      <c r="E3315" s="9" t="s">
        <v>4517</v>
      </c>
      <c r="F3315" s="10">
        <v>44075</v>
      </c>
      <c r="G3315" s="10" t="str">
        <f>VLOOKUP(Table3[[#This Row],[Product ID]],[1]Products!$A:$G,2,0)</f>
        <v>Product 44</v>
      </c>
      <c r="H3315" s="22">
        <v>1</v>
      </c>
      <c r="I3315" s="9">
        <f>VLOOKUP('Consolidtaed Data'!$B8824,[1]Products!$A:$G,4,0)</f>
        <v>1119</v>
      </c>
      <c r="J3315" s="9">
        <f>VLOOKUP('Consolidtaed Data'!$B8824,[1]Products!$A:$G,3,0)</f>
        <v>683</v>
      </c>
      <c r="K3315" s="9">
        <f>'Consolidtaed Data'!$J8824*'Consolidtaed Data'!$H8824</f>
        <v>589</v>
      </c>
      <c r="L3315" s="9">
        <f>'Consolidtaed Data'!$I8824*'Consolidtaed Data'!$H8824</f>
        <v>1052</v>
      </c>
      <c r="M3315" s="9">
        <f>'Consolidtaed Data'!$L8824-'Consolidtaed Data'!$K8824</f>
        <v>2200</v>
      </c>
      <c r="N3315" s="9" t="str">
        <f>VLOOKUP('Consolidtaed Data'!$C8824,[1]Locations!$A:$O,2,0)</f>
        <v>Riverside</v>
      </c>
      <c r="O3315" s="9" t="str">
        <f>VLOOKUP('Consolidtaed Data'!$D8824,'[1]Sales People'!$A:$B,2,0)</f>
        <v>Carl Hall</v>
      </c>
      <c r="P3315" s="9" t="str">
        <f>VLOOKUP('Consolidtaed Data'!$E8824,[1]Customers!$A:$B,2,0)</f>
        <v>Joseph Warren</v>
      </c>
      <c r="Q3315" s="11">
        <f>WEEKDAY('Consolidtaed Data'!$F8824)</f>
        <v>2</v>
      </c>
      <c r="R3315" s="9">
        <f>MONTH('Consolidtaed Data'!$F8824)</f>
        <v>11</v>
      </c>
      <c r="S3315" s="9" t="str">
        <f>TEXT(Table3[[#This Row],[Purchase Date]],"MMMM")</f>
        <v>September</v>
      </c>
      <c r="T3315" s="9">
        <f>YEAR('Consolidtaed Data'!$F8824)</f>
        <v>2021</v>
      </c>
    </row>
    <row r="3316" spans="1:20" x14ac:dyDescent="0.3">
      <c r="A3316" s="9" t="s">
        <v>4335</v>
      </c>
      <c r="B3316" s="9" t="s">
        <v>234</v>
      </c>
      <c r="C3316" s="9" t="s">
        <v>34</v>
      </c>
      <c r="D3316" s="9" t="s">
        <v>149</v>
      </c>
      <c r="E3316" s="9" t="s">
        <v>969</v>
      </c>
      <c r="F3316" s="10">
        <v>44075</v>
      </c>
      <c r="G3316" s="10" t="str">
        <f>VLOOKUP(Table3[[#This Row],[Product ID]],[1]Products!$A:$G,2,0)</f>
        <v>Product 54</v>
      </c>
      <c r="H3316" s="22">
        <v>2</v>
      </c>
      <c r="I3316" s="9">
        <f>VLOOKUP('Consolidtaed Data'!$B9541,[1]Products!$A:$G,4,0)</f>
        <v>1862</v>
      </c>
      <c r="J3316" s="9">
        <f>VLOOKUP('Consolidtaed Data'!$B9541,[1]Products!$A:$G,3,0)</f>
        <v>1173</v>
      </c>
      <c r="K3316" s="9">
        <f>'Consolidtaed Data'!$J9541*'Consolidtaed Data'!$H9541</f>
        <v>1044</v>
      </c>
      <c r="L3316" s="9">
        <f>'Consolidtaed Data'!$I9541*'Consolidtaed Data'!$H9541</f>
        <v>1899</v>
      </c>
      <c r="M3316" s="9">
        <f>'Consolidtaed Data'!$L9541-'Consolidtaed Data'!$K9541</f>
        <v>376</v>
      </c>
      <c r="N3316" s="9" t="str">
        <f>VLOOKUP('Consolidtaed Data'!$C9541,[1]Locations!$A:$O,2,0)</f>
        <v>Elk Grove</v>
      </c>
      <c r="O3316" s="9" t="str">
        <f>VLOOKUP('Consolidtaed Data'!$D9541,'[1]Sales People'!$A:$B,2,0)</f>
        <v>Christopher Tucker</v>
      </c>
      <c r="P3316" s="9" t="str">
        <f>VLOOKUP('Consolidtaed Data'!$E9541,[1]Customers!$A:$B,2,0)</f>
        <v>Matthew Duncan</v>
      </c>
      <c r="Q3316" s="11">
        <f>WEEKDAY('Consolidtaed Data'!$F9541)</f>
        <v>4</v>
      </c>
      <c r="R3316" s="9">
        <f>MONTH('Consolidtaed Data'!$F9541)</f>
        <v>12</v>
      </c>
      <c r="S3316" s="9" t="str">
        <f>TEXT(Table3[[#This Row],[Purchase Date]],"MMMM")</f>
        <v>September</v>
      </c>
      <c r="T3316" s="9">
        <f>YEAR('Consolidtaed Data'!$F9541)</f>
        <v>2021</v>
      </c>
    </row>
    <row r="3317" spans="1:20" x14ac:dyDescent="0.3">
      <c r="A3317" s="9" t="s">
        <v>4336</v>
      </c>
      <c r="B3317" s="9" t="s">
        <v>103</v>
      </c>
      <c r="C3317" s="9" t="s">
        <v>8</v>
      </c>
      <c r="D3317" s="9" t="s">
        <v>113</v>
      </c>
      <c r="E3317" s="9" t="s">
        <v>1258</v>
      </c>
      <c r="F3317" s="10">
        <v>44075</v>
      </c>
      <c r="G3317" s="10" t="str">
        <f>VLOOKUP(Table3[[#This Row],[Product ID]],[1]Products!$A:$G,2,0)</f>
        <v>Product 44</v>
      </c>
      <c r="H3317" s="22">
        <v>1</v>
      </c>
      <c r="I3317" s="9">
        <f>VLOOKUP('Consolidtaed Data'!$B9613,[1]Products!$A:$G,4,0)</f>
        <v>203</v>
      </c>
      <c r="J3317" s="9">
        <f>VLOOKUP('Consolidtaed Data'!$B9613,[1]Products!$A:$G,3,0)</f>
        <v>154</v>
      </c>
      <c r="K3317" s="9">
        <f>'Consolidtaed Data'!$J9613*'Consolidtaed Data'!$H9613</f>
        <v>1044</v>
      </c>
      <c r="L3317" s="9">
        <f>'Consolidtaed Data'!$I9613*'Consolidtaed Data'!$H9613</f>
        <v>1899</v>
      </c>
      <c r="M3317" s="9">
        <f>'Consolidtaed Data'!$L9613-'Consolidtaed Data'!$K9613</f>
        <v>799</v>
      </c>
      <c r="N3317" s="9" t="str">
        <f>VLOOKUP('Consolidtaed Data'!$C9613,[1]Locations!$A:$O,2,0)</f>
        <v>Oceanside</v>
      </c>
      <c r="O3317" s="9" t="str">
        <f>VLOOKUP('Consolidtaed Data'!$D9613,'[1]Sales People'!$A:$B,2,0)</f>
        <v>Ernest Wagner</v>
      </c>
      <c r="P3317" s="9" t="str">
        <f>VLOOKUP('Consolidtaed Data'!$E9613,[1]Customers!$A:$B,2,0)</f>
        <v>Gary Pierce</v>
      </c>
      <c r="Q3317" s="11">
        <f>WEEKDAY('Consolidtaed Data'!$F9613)</f>
        <v>2</v>
      </c>
      <c r="R3317" s="9">
        <f>MONTH('Consolidtaed Data'!$F9613)</f>
        <v>12</v>
      </c>
      <c r="S3317" s="9" t="str">
        <f>TEXT(Table3[[#This Row],[Purchase Date]],"MMMM")</f>
        <v>September</v>
      </c>
      <c r="T3317" s="9">
        <f>YEAR('Consolidtaed Data'!$F9613)</f>
        <v>2021</v>
      </c>
    </row>
    <row r="3318" spans="1:20" x14ac:dyDescent="0.3">
      <c r="A3318" s="9" t="s">
        <v>4337</v>
      </c>
      <c r="B3318" s="9" t="s">
        <v>240</v>
      </c>
      <c r="C3318" s="9" t="s">
        <v>169</v>
      </c>
      <c r="D3318" s="9" t="s">
        <v>402</v>
      </c>
      <c r="E3318" s="9" t="s">
        <v>285</v>
      </c>
      <c r="F3318" s="10">
        <v>44076</v>
      </c>
      <c r="G3318" s="10" t="str">
        <f>VLOOKUP(Table3[[#This Row],[Product ID]],[1]Products!$A:$G,2,0)</f>
        <v>Product 70</v>
      </c>
      <c r="H3318" s="22">
        <v>1</v>
      </c>
      <c r="I3318" s="9">
        <f>VLOOKUP('Consolidtaed Data'!$B5266,[1]Products!$A:$G,4,0)</f>
        <v>1119</v>
      </c>
      <c r="J3318" s="9">
        <f>VLOOKUP('Consolidtaed Data'!$B5266,[1]Products!$A:$G,3,0)</f>
        <v>683</v>
      </c>
      <c r="K3318" s="9">
        <f>'Consolidtaed Data'!$J5266*'Consolidtaed Data'!$H5266</f>
        <v>1268</v>
      </c>
      <c r="L3318" s="9">
        <f>'Consolidtaed Data'!$I5266*'Consolidtaed Data'!$H5266</f>
        <v>1760</v>
      </c>
      <c r="M3318" s="9">
        <f>'Consolidtaed Data'!$L5266-'Consolidtaed Data'!$K5266</f>
        <v>246</v>
      </c>
      <c r="N3318" s="9" t="str">
        <f>VLOOKUP('Consolidtaed Data'!$C5266,[1]Locations!$A:$O,2,0)</f>
        <v>Anaheim</v>
      </c>
      <c r="O3318" s="9" t="str">
        <f>VLOOKUP('Consolidtaed Data'!$D5266,'[1]Sales People'!$A:$B,2,0)</f>
        <v>Ernest Wagner</v>
      </c>
      <c r="P3318" s="9" t="str">
        <f>VLOOKUP('Consolidtaed Data'!$E5266,[1]Customers!$A:$B,2,0)</f>
        <v>Eric Ward</v>
      </c>
      <c r="Q3318" s="11">
        <f>WEEKDAY('Consolidtaed Data'!$F5266)</f>
        <v>7</v>
      </c>
      <c r="R3318" s="9">
        <f>MONTH('Consolidtaed Data'!$F5266)</f>
        <v>1</v>
      </c>
      <c r="S3318" s="9" t="str">
        <f>TEXT(Table3[[#This Row],[Purchase Date]],"MMMM")</f>
        <v>September</v>
      </c>
      <c r="T3318" s="9">
        <f>YEAR('Consolidtaed Data'!$F5266)</f>
        <v>2021</v>
      </c>
    </row>
    <row r="3319" spans="1:20" x14ac:dyDescent="0.3">
      <c r="A3319" s="9" t="s">
        <v>4338</v>
      </c>
      <c r="B3319" s="9" t="s">
        <v>209</v>
      </c>
      <c r="C3319" s="9" t="s">
        <v>86</v>
      </c>
      <c r="D3319" s="9" t="s">
        <v>206</v>
      </c>
      <c r="E3319" s="9" t="s">
        <v>839</v>
      </c>
      <c r="F3319" s="10">
        <v>44076</v>
      </c>
      <c r="G3319" s="10" t="str">
        <f>VLOOKUP(Table3[[#This Row],[Product ID]],[1]Products!$A:$G,2,0)</f>
        <v>Product 86</v>
      </c>
      <c r="H3319" s="22">
        <v>2</v>
      </c>
      <c r="I3319" s="9">
        <f>VLOOKUP('Consolidtaed Data'!$B5289,[1]Products!$A:$G,4,0)</f>
        <v>1414</v>
      </c>
      <c r="J3319" s="9">
        <f>VLOOKUP('Consolidtaed Data'!$B5289,[1]Products!$A:$G,3,0)</f>
        <v>962</v>
      </c>
      <c r="K3319" s="9">
        <f>'Consolidtaed Data'!$J5289*'Consolidtaed Data'!$H5289</f>
        <v>4605</v>
      </c>
      <c r="L3319" s="9">
        <f>'Consolidtaed Data'!$I5289*'Consolidtaed Data'!$H5289</f>
        <v>6771</v>
      </c>
      <c r="M3319" s="9">
        <f>'Consolidtaed Data'!$L5289-'Consolidtaed Data'!$K5289</f>
        <v>894</v>
      </c>
      <c r="N3319" s="9" t="str">
        <f>VLOOKUP('Consolidtaed Data'!$C5289,[1]Locations!$A:$O,2,0)</f>
        <v>Oceanside</v>
      </c>
      <c r="O3319" s="9" t="str">
        <f>VLOOKUP('Consolidtaed Data'!$D5289,'[1]Sales People'!$A:$B,2,0)</f>
        <v>Kevin Butler</v>
      </c>
      <c r="P3319" s="9" t="str">
        <f>VLOOKUP('Consolidtaed Data'!$E5289,[1]Customers!$A:$B,2,0)</f>
        <v>Johnny Ramos</v>
      </c>
      <c r="Q3319" s="11">
        <f>WEEKDAY('Consolidtaed Data'!$F5289)</f>
        <v>2</v>
      </c>
      <c r="R3319" s="9">
        <f>MONTH('Consolidtaed Data'!$F5289)</f>
        <v>1</v>
      </c>
      <c r="S3319" s="9" t="str">
        <f>TEXT(Table3[[#This Row],[Purchase Date]],"MMMM")</f>
        <v>September</v>
      </c>
      <c r="T3319" s="9">
        <f>YEAR('Consolidtaed Data'!$F5289)</f>
        <v>2021</v>
      </c>
    </row>
    <row r="3320" spans="1:20" x14ac:dyDescent="0.3">
      <c r="A3320" s="9" t="s">
        <v>4339</v>
      </c>
      <c r="B3320" s="9" t="s">
        <v>177</v>
      </c>
      <c r="C3320" s="9" t="s">
        <v>210</v>
      </c>
      <c r="D3320" s="9" t="s">
        <v>197</v>
      </c>
      <c r="E3320" s="9" t="s">
        <v>562</v>
      </c>
      <c r="F3320" s="10">
        <v>44076</v>
      </c>
      <c r="G3320" s="10" t="str">
        <f>VLOOKUP(Table3[[#This Row],[Product ID]],[1]Products!$A:$G,2,0)</f>
        <v>Product 5</v>
      </c>
      <c r="H3320" s="22">
        <v>2</v>
      </c>
      <c r="I3320" s="9">
        <f>VLOOKUP('Consolidtaed Data'!$B5532,[1]Products!$A:$G,4,0)</f>
        <v>2257</v>
      </c>
      <c r="J3320" s="9">
        <f>VLOOKUP('Consolidtaed Data'!$B5532,[1]Products!$A:$G,3,0)</f>
        <v>1535</v>
      </c>
      <c r="K3320" s="9">
        <f>'Consolidtaed Data'!$J5532*'Consolidtaed Data'!$H5532</f>
        <v>683</v>
      </c>
      <c r="L3320" s="9">
        <f>'Consolidtaed Data'!$I5532*'Consolidtaed Data'!$H5532</f>
        <v>1119</v>
      </c>
      <c r="M3320" s="9">
        <f>'Consolidtaed Data'!$L5532-'Consolidtaed Data'!$K5532</f>
        <v>238</v>
      </c>
      <c r="N3320" s="9" t="str">
        <f>VLOOKUP('Consolidtaed Data'!$C5532,[1]Locations!$A:$O,2,0)</f>
        <v>Ontario</v>
      </c>
      <c r="O3320" s="9" t="str">
        <f>VLOOKUP('Consolidtaed Data'!$D5532,'[1]Sales People'!$A:$B,2,0)</f>
        <v>Bobby Russell</v>
      </c>
      <c r="P3320" s="9" t="str">
        <f>VLOOKUP('Consolidtaed Data'!$E5532,[1]Customers!$A:$B,2,0)</f>
        <v>Justin Miller</v>
      </c>
      <c r="Q3320" s="11">
        <f>WEEKDAY('Consolidtaed Data'!$F5532)</f>
        <v>7</v>
      </c>
      <c r="R3320" s="9">
        <f>MONTH('Consolidtaed Data'!$F5532)</f>
        <v>2</v>
      </c>
      <c r="S3320" s="9" t="str">
        <f>TEXT(Table3[[#This Row],[Purchase Date]],"MMMM")</f>
        <v>September</v>
      </c>
      <c r="T3320" s="9">
        <f>YEAR('Consolidtaed Data'!$F5532)</f>
        <v>2021</v>
      </c>
    </row>
    <row r="3321" spans="1:20" x14ac:dyDescent="0.3">
      <c r="A3321" s="9" t="s">
        <v>4340</v>
      </c>
      <c r="B3321" s="9" t="s">
        <v>369</v>
      </c>
      <c r="C3321" s="9" t="s">
        <v>205</v>
      </c>
      <c r="D3321" s="9" t="s">
        <v>220</v>
      </c>
      <c r="E3321" s="9" t="s">
        <v>368</v>
      </c>
      <c r="F3321" s="10">
        <v>44076</v>
      </c>
      <c r="G3321" s="10" t="str">
        <f>VLOOKUP(Table3[[#This Row],[Product ID]],[1]Products!$A:$G,2,0)</f>
        <v>Product 8</v>
      </c>
      <c r="H3321" s="22">
        <v>1</v>
      </c>
      <c r="I3321" s="9">
        <f>VLOOKUP('Consolidtaed Data'!$B5552,[1]Products!$A:$G,4,0)</f>
        <v>880</v>
      </c>
      <c r="J3321" s="9">
        <f>VLOOKUP('Consolidtaed Data'!$B5552,[1]Products!$A:$G,3,0)</f>
        <v>634</v>
      </c>
      <c r="K3321" s="9">
        <f>'Consolidtaed Data'!$J5552*'Consolidtaed Data'!$H5552</f>
        <v>513</v>
      </c>
      <c r="L3321" s="9">
        <f>'Consolidtaed Data'!$I5552*'Consolidtaed Data'!$H5552</f>
        <v>651</v>
      </c>
      <c r="M3321" s="9">
        <f>'Consolidtaed Data'!$L5552-'Consolidtaed Data'!$K5552</f>
        <v>827</v>
      </c>
      <c r="N3321" s="9" t="str">
        <f>VLOOKUP('Consolidtaed Data'!$C5552,[1]Locations!$A:$O,2,0)</f>
        <v>Santa Rosa</v>
      </c>
      <c r="O3321" s="9" t="str">
        <f>VLOOKUP('Consolidtaed Data'!$D5552,'[1]Sales People'!$A:$B,2,0)</f>
        <v>Sean Miller</v>
      </c>
      <c r="P3321" s="9" t="str">
        <f>VLOOKUP('Consolidtaed Data'!$E5552,[1]Customers!$A:$B,2,0)</f>
        <v>Harry Hudson</v>
      </c>
      <c r="Q3321" s="11">
        <f>WEEKDAY('Consolidtaed Data'!$F5552)</f>
        <v>1</v>
      </c>
      <c r="R3321" s="9">
        <f>MONTH('Consolidtaed Data'!$F5552)</f>
        <v>2</v>
      </c>
      <c r="S3321" s="9" t="str">
        <f>TEXT(Table3[[#This Row],[Purchase Date]],"MMMM")</f>
        <v>September</v>
      </c>
      <c r="T3321" s="9">
        <f>YEAR('Consolidtaed Data'!$F5552)</f>
        <v>2021</v>
      </c>
    </row>
    <row r="3322" spans="1:20" x14ac:dyDescent="0.3">
      <c r="A3322" s="9" t="s">
        <v>4341</v>
      </c>
      <c r="B3322" s="9" t="s">
        <v>191</v>
      </c>
      <c r="C3322" s="9" t="s">
        <v>325</v>
      </c>
      <c r="D3322" s="9" t="s">
        <v>13</v>
      </c>
      <c r="E3322" s="9" t="s">
        <v>1186</v>
      </c>
      <c r="F3322" s="10">
        <v>44076</v>
      </c>
      <c r="G3322" s="10" t="str">
        <f>VLOOKUP(Table3[[#This Row],[Product ID]],[1]Products!$A:$G,2,0)</f>
        <v>Product 36</v>
      </c>
      <c r="H3322" s="22">
        <v>1</v>
      </c>
      <c r="I3322" s="9">
        <f>VLOOKUP('Consolidtaed Data'!$B5604,[1]Products!$A:$G,4,0)</f>
        <v>127</v>
      </c>
      <c r="J3322" s="9">
        <f>VLOOKUP('Consolidtaed Data'!$B5604,[1]Products!$A:$G,3,0)</f>
        <v>79</v>
      </c>
      <c r="K3322" s="9">
        <f>'Consolidtaed Data'!$J5604*'Consolidtaed Data'!$H5604</f>
        <v>7584</v>
      </c>
      <c r="L3322" s="9">
        <f>'Consolidtaed Data'!$I5604*'Consolidtaed Data'!$H5604</f>
        <v>9980</v>
      </c>
      <c r="M3322" s="9">
        <f>'Consolidtaed Data'!$L5604-'Consolidtaed Data'!$K5604</f>
        <v>447</v>
      </c>
      <c r="N3322" s="9" t="str">
        <f>VLOOKUP('Consolidtaed Data'!$C5604,[1]Locations!$A:$O,2,0)</f>
        <v>Vista</v>
      </c>
      <c r="O3322" s="9" t="str">
        <f>VLOOKUP('Consolidtaed Data'!$D5604,'[1]Sales People'!$A:$B,2,0)</f>
        <v>Howard Sims</v>
      </c>
      <c r="P3322" s="9" t="str">
        <f>VLOOKUP('Consolidtaed Data'!$E5604,[1]Customers!$A:$B,2,0)</f>
        <v>Wayne Ortiz</v>
      </c>
      <c r="Q3322" s="11">
        <f>WEEKDAY('Consolidtaed Data'!$F5604)</f>
        <v>6</v>
      </c>
      <c r="R3322" s="9">
        <f>MONTH('Consolidtaed Data'!$F5604)</f>
        <v>2</v>
      </c>
      <c r="S3322" s="9" t="str">
        <f>TEXT(Table3[[#This Row],[Purchase Date]],"MMMM")</f>
        <v>September</v>
      </c>
      <c r="T3322" s="9">
        <f>YEAR('Consolidtaed Data'!$F5604)</f>
        <v>2021</v>
      </c>
    </row>
    <row r="3323" spans="1:20" x14ac:dyDescent="0.3">
      <c r="A3323" s="9" t="s">
        <v>4342</v>
      </c>
      <c r="B3323" s="9" t="s">
        <v>418</v>
      </c>
      <c r="C3323" s="9" t="s">
        <v>295</v>
      </c>
      <c r="D3323" s="9" t="s">
        <v>220</v>
      </c>
      <c r="E3323" s="9" t="s">
        <v>537</v>
      </c>
      <c r="F3323" s="10">
        <v>44076</v>
      </c>
      <c r="G3323" s="10" t="str">
        <f>VLOOKUP(Table3[[#This Row],[Product ID]],[1]Products!$A:$G,2,0)</f>
        <v>Product 82</v>
      </c>
      <c r="H3323" s="22">
        <v>4</v>
      </c>
      <c r="I3323" s="9">
        <f>VLOOKUP('Consolidtaed Data'!$B5788,[1]Products!$A:$G,4,0)</f>
        <v>818</v>
      </c>
      <c r="J3323" s="9">
        <f>VLOOKUP('Consolidtaed Data'!$B5788,[1]Products!$A:$G,3,0)</f>
        <v>450</v>
      </c>
      <c r="K3323" s="9">
        <f>'Consolidtaed Data'!$J5788*'Consolidtaed Data'!$H5788</f>
        <v>945</v>
      </c>
      <c r="L3323" s="9">
        <f>'Consolidtaed Data'!$I5788*'Consolidtaed Data'!$H5788</f>
        <v>1889</v>
      </c>
      <c r="M3323" s="9">
        <f>'Consolidtaed Data'!$L5788-'Consolidtaed Data'!$K5788</f>
        <v>106</v>
      </c>
      <c r="N3323" s="9" t="str">
        <f>VLOOKUP('Consolidtaed Data'!$C5788,[1]Locations!$A:$O,2,0)</f>
        <v>Santa Ana</v>
      </c>
      <c r="O3323" s="9" t="str">
        <f>VLOOKUP('Consolidtaed Data'!$D5788,'[1]Sales People'!$A:$B,2,0)</f>
        <v>Brian Thomas</v>
      </c>
      <c r="P3323" s="9" t="str">
        <f>VLOOKUP('Consolidtaed Data'!$E5788,[1]Customers!$A:$B,2,0)</f>
        <v>Kevin Wheeler</v>
      </c>
      <c r="Q3323" s="11">
        <f>WEEKDAY('Consolidtaed Data'!$F5788)</f>
        <v>4</v>
      </c>
      <c r="R3323" s="9">
        <f>MONTH('Consolidtaed Data'!$F5788)</f>
        <v>3</v>
      </c>
      <c r="S3323" s="9" t="str">
        <f>TEXT(Table3[[#This Row],[Purchase Date]],"MMMM")</f>
        <v>September</v>
      </c>
      <c r="T3323" s="9">
        <f>YEAR('Consolidtaed Data'!$F5788)</f>
        <v>2021</v>
      </c>
    </row>
    <row r="3324" spans="1:20" x14ac:dyDescent="0.3">
      <c r="A3324" s="9" t="s">
        <v>4343</v>
      </c>
      <c r="B3324" s="9" t="s">
        <v>278</v>
      </c>
      <c r="C3324" s="9" t="s">
        <v>423</v>
      </c>
      <c r="D3324" s="9" t="s">
        <v>9</v>
      </c>
      <c r="E3324" s="9" t="s">
        <v>2569</v>
      </c>
      <c r="F3324" s="10">
        <v>44076</v>
      </c>
      <c r="G3324" s="10" t="str">
        <f>VLOOKUP(Table3[[#This Row],[Product ID]],[1]Products!$A:$G,2,0)</f>
        <v>Product 75</v>
      </c>
      <c r="H3324" s="22">
        <v>1</v>
      </c>
      <c r="I3324" s="9">
        <f>VLOOKUP('Consolidtaed Data'!$B6653,[1]Products!$A:$G,4,0)</f>
        <v>1889</v>
      </c>
      <c r="J3324" s="9">
        <f>VLOOKUP('Consolidtaed Data'!$B6653,[1]Products!$A:$G,3,0)</f>
        <v>945</v>
      </c>
      <c r="K3324" s="9">
        <f>'Consolidtaed Data'!$J6653*'Consolidtaed Data'!$H6653</f>
        <v>716</v>
      </c>
      <c r="L3324" s="9">
        <f>'Consolidtaed Data'!$I6653*'Consolidtaed Data'!$H6653</f>
        <v>1192</v>
      </c>
      <c r="M3324" s="9">
        <f>'Consolidtaed Data'!$L6653-'Consolidtaed Data'!$K6653</f>
        <v>140</v>
      </c>
      <c r="N3324" s="9" t="str">
        <f>VLOOKUP('Consolidtaed Data'!$C6653,[1]Locations!$A:$O,2,0)</f>
        <v>Vallejo</v>
      </c>
      <c r="O3324" s="9" t="str">
        <f>VLOOKUP('Consolidtaed Data'!$D6653,'[1]Sales People'!$A:$B,2,0)</f>
        <v>Carl Hall</v>
      </c>
      <c r="P3324" s="9" t="str">
        <f>VLOOKUP('Consolidtaed Data'!$E6653,[1]Customers!$A:$B,2,0)</f>
        <v>Ronald Barnes</v>
      </c>
      <c r="Q3324" s="11">
        <f>WEEKDAY('Consolidtaed Data'!$F6653)</f>
        <v>7</v>
      </c>
      <c r="R3324" s="9">
        <f>MONTH('Consolidtaed Data'!$F6653)</f>
        <v>5</v>
      </c>
      <c r="S3324" s="9" t="str">
        <f>TEXT(Table3[[#This Row],[Purchase Date]],"MMMM")</f>
        <v>September</v>
      </c>
      <c r="T3324" s="9">
        <f>YEAR('Consolidtaed Data'!$F6653)</f>
        <v>2021</v>
      </c>
    </row>
    <row r="3325" spans="1:20" x14ac:dyDescent="0.3">
      <c r="A3325" s="9" t="s">
        <v>4344</v>
      </c>
      <c r="B3325" s="9" t="s">
        <v>238</v>
      </c>
      <c r="C3325" s="9" t="s">
        <v>157</v>
      </c>
      <c r="D3325" s="9" t="s">
        <v>235</v>
      </c>
      <c r="E3325" s="9" t="s">
        <v>1463</v>
      </c>
      <c r="F3325" s="10">
        <v>44076</v>
      </c>
      <c r="G3325" s="10" t="str">
        <f>VLOOKUP(Table3[[#This Row],[Product ID]],[1]Products!$A:$G,2,0)</f>
        <v>Product 49</v>
      </c>
      <c r="H3325" s="22">
        <v>1</v>
      </c>
      <c r="I3325" s="9">
        <f>VLOOKUP('Consolidtaed Data'!$B6818,[1]Products!$A:$G,4,0)</f>
        <v>502</v>
      </c>
      <c r="J3325" s="9">
        <f>VLOOKUP('Consolidtaed Data'!$B6818,[1]Products!$A:$G,3,0)</f>
        <v>296</v>
      </c>
      <c r="K3325" s="9">
        <f>'Consolidtaed Data'!$J6818*'Consolidtaed Data'!$H6818</f>
        <v>2602</v>
      </c>
      <c r="L3325" s="9">
        <f>'Consolidtaed Data'!$I6818*'Consolidtaed Data'!$H6818</f>
        <v>3174</v>
      </c>
      <c r="M3325" s="9">
        <f>'Consolidtaed Data'!$L6818-'Consolidtaed Data'!$K6818</f>
        <v>384</v>
      </c>
      <c r="N3325" s="9" t="str">
        <f>VLOOKUP('Consolidtaed Data'!$C6818,[1]Locations!$A:$O,2,0)</f>
        <v>Irvine</v>
      </c>
      <c r="O3325" s="9" t="str">
        <f>VLOOKUP('Consolidtaed Data'!$D6818,'[1]Sales People'!$A:$B,2,0)</f>
        <v>Ernest Wheeler</v>
      </c>
      <c r="P3325" s="9" t="str">
        <f>VLOOKUP('Consolidtaed Data'!$E6818,[1]Customers!$A:$B,2,0)</f>
        <v>Phillip Harvey</v>
      </c>
      <c r="Q3325" s="11">
        <f>WEEKDAY('Consolidtaed Data'!$F6818)</f>
        <v>5</v>
      </c>
      <c r="R3325" s="9">
        <f>MONTH('Consolidtaed Data'!$F6818)</f>
        <v>6</v>
      </c>
      <c r="S3325" s="9" t="str">
        <f>TEXT(Table3[[#This Row],[Purchase Date]],"MMMM")</f>
        <v>September</v>
      </c>
      <c r="T3325" s="9">
        <f>YEAR('Consolidtaed Data'!$F6818)</f>
        <v>2021</v>
      </c>
    </row>
    <row r="3326" spans="1:20" x14ac:dyDescent="0.3">
      <c r="A3326" s="9" t="s">
        <v>4345</v>
      </c>
      <c r="B3326" s="9" t="s">
        <v>85</v>
      </c>
      <c r="C3326" s="9" t="s">
        <v>462</v>
      </c>
      <c r="D3326" s="9" t="s">
        <v>95</v>
      </c>
      <c r="E3326" s="9" t="s">
        <v>989</v>
      </c>
      <c r="F3326" s="10">
        <v>44076</v>
      </c>
      <c r="G3326" s="10" t="str">
        <f>VLOOKUP(Table3[[#This Row],[Product ID]],[1]Products!$A:$G,2,0)</f>
        <v>Product 93</v>
      </c>
      <c r="H3326" s="22">
        <v>1</v>
      </c>
      <c r="I3326" s="9">
        <f>VLOOKUP('Consolidtaed Data'!$B6879,[1]Products!$A:$G,4,0)</f>
        <v>1582</v>
      </c>
      <c r="J3326" s="9">
        <f>VLOOKUP('Consolidtaed Data'!$B6879,[1]Products!$A:$G,3,0)</f>
        <v>1234</v>
      </c>
      <c r="K3326" s="9">
        <f>'Consolidtaed Data'!$J6879*'Consolidtaed Data'!$H6879</f>
        <v>1178</v>
      </c>
      <c r="L3326" s="9">
        <f>'Consolidtaed Data'!$I6879*'Consolidtaed Data'!$H6879</f>
        <v>2104</v>
      </c>
      <c r="M3326" s="9">
        <f>'Consolidtaed Data'!$L6879-'Consolidtaed Data'!$K6879</f>
        <v>837</v>
      </c>
      <c r="N3326" s="9" t="str">
        <f>VLOOKUP('Consolidtaed Data'!$C6879,[1]Locations!$A:$O,2,0)</f>
        <v>Berkeley</v>
      </c>
      <c r="O3326" s="9" t="str">
        <f>VLOOKUP('Consolidtaed Data'!$D6879,'[1]Sales People'!$A:$B,2,0)</f>
        <v>Patrick Ruiz</v>
      </c>
      <c r="P3326" s="9" t="str">
        <f>VLOOKUP('Consolidtaed Data'!$E6879,[1]Customers!$A:$B,2,0)</f>
        <v>Roy Bennett</v>
      </c>
      <c r="Q3326" s="11">
        <f>WEEKDAY('Consolidtaed Data'!$F6879)</f>
        <v>3</v>
      </c>
      <c r="R3326" s="9">
        <f>MONTH('Consolidtaed Data'!$F6879)</f>
        <v>6</v>
      </c>
      <c r="S3326" s="9" t="str">
        <f>TEXT(Table3[[#This Row],[Purchase Date]],"MMMM")</f>
        <v>September</v>
      </c>
      <c r="T3326" s="9">
        <f>YEAR('Consolidtaed Data'!$F6879)</f>
        <v>2021</v>
      </c>
    </row>
    <row r="3327" spans="1:20" x14ac:dyDescent="0.3">
      <c r="A3327" s="9" t="s">
        <v>4346</v>
      </c>
      <c r="B3327" s="9" t="s">
        <v>188</v>
      </c>
      <c r="C3327" s="9" t="s">
        <v>344</v>
      </c>
      <c r="D3327" s="9" t="s">
        <v>26</v>
      </c>
      <c r="E3327" s="9" t="s">
        <v>860</v>
      </c>
      <c r="F3327" s="10">
        <v>44076</v>
      </c>
      <c r="G3327" s="10" t="str">
        <f>VLOOKUP(Table3[[#This Row],[Product ID]],[1]Products!$A:$G,2,0)</f>
        <v>Product 63</v>
      </c>
      <c r="H3327" s="22">
        <v>1</v>
      </c>
      <c r="I3327" s="9">
        <f>VLOOKUP('Consolidtaed Data'!$B6884,[1]Products!$A:$G,4,0)</f>
        <v>1639</v>
      </c>
      <c r="J3327" s="9">
        <f>VLOOKUP('Consolidtaed Data'!$B6884,[1]Products!$A:$G,3,0)</f>
        <v>1295</v>
      </c>
      <c r="K3327" s="9">
        <f>'Consolidtaed Data'!$J6884*'Consolidtaed Data'!$H6884</f>
        <v>7108</v>
      </c>
      <c r="L3327" s="9">
        <f>'Consolidtaed Data'!$I6884*'Consolidtaed Data'!$H6884</f>
        <v>8564</v>
      </c>
      <c r="M3327" s="9">
        <f>'Consolidtaed Data'!$L6884-'Consolidtaed Data'!$K6884</f>
        <v>580</v>
      </c>
      <c r="N3327" s="9" t="str">
        <f>VLOOKUP('Consolidtaed Data'!$C6884,[1]Locations!$A:$O,2,0)</f>
        <v>Simi Valley</v>
      </c>
      <c r="O3327" s="9" t="str">
        <f>VLOOKUP('Consolidtaed Data'!$D6884,'[1]Sales People'!$A:$B,2,0)</f>
        <v>Scott Mason</v>
      </c>
      <c r="P3327" s="9" t="str">
        <f>VLOOKUP('Consolidtaed Data'!$E6884,[1]Customers!$A:$B,2,0)</f>
        <v>Gerald Porter</v>
      </c>
      <c r="Q3327" s="11">
        <f>WEEKDAY('Consolidtaed Data'!$F6884)</f>
        <v>3</v>
      </c>
      <c r="R3327" s="9">
        <f>MONTH('Consolidtaed Data'!$F6884)</f>
        <v>6</v>
      </c>
      <c r="S3327" s="9" t="str">
        <f>TEXT(Table3[[#This Row],[Purchase Date]],"MMMM")</f>
        <v>September</v>
      </c>
      <c r="T3327" s="9">
        <f>YEAR('Consolidtaed Data'!$F6884)</f>
        <v>2021</v>
      </c>
    </row>
    <row r="3328" spans="1:20" x14ac:dyDescent="0.3">
      <c r="A3328" s="9" t="s">
        <v>4347</v>
      </c>
      <c r="B3328" s="9" t="s">
        <v>244</v>
      </c>
      <c r="C3328" s="9" t="s">
        <v>8</v>
      </c>
      <c r="D3328" s="9" t="s">
        <v>229</v>
      </c>
      <c r="E3328" s="9" t="s">
        <v>892</v>
      </c>
      <c r="F3328" s="10">
        <v>44076</v>
      </c>
      <c r="G3328" s="10" t="str">
        <f>VLOOKUP(Table3[[#This Row],[Product ID]],[1]Products!$A:$G,2,0)</f>
        <v>Product 76</v>
      </c>
      <c r="H3328" s="22">
        <v>2</v>
      </c>
      <c r="I3328" s="9">
        <f>VLOOKUP('Consolidtaed Data'!$B7051,[1]Products!$A:$G,4,0)</f>
        <v>2294</v>
      </c>
      <c r="J3328" s="9">
        <f>VLOOKUP('Consolidtaed Data'!$B7051,[1]Products!$A:$G,3,0)</f>
        <v>1399</v>
      </c>
      <c r="K3328" s="9">
        <f>'Consolidtaed Data'!$J7051*'Consolidtaed Data'!$H7051</f>
        <v>425</v>
      </c>
      <c r="L3328" s="9">
        <f>'Consolidtaed Data'!$I7051*'Consolidtaed Data'!$H7051</f>
        <v>545</v>
      </c>
      <c r="M3328" s="9">
        <f>'Consolidtaed Data'!$L7051-'Consolidtaed Data'!$K7051</f>
        <v>436</v>
      </c>
      <c r="N3328" s="9" t="str">
        <f>VLOOKUP('Consolidtaed Data'!$C7051,[1]Locations!$A:$O,2,0)</f>
        <v>Fullerton</v>
      </c>
      <c r="O3328" s="9" t="str">
        <f>VLOOKUP('Consolidtaed Data'!$D7051,'[1]Sales People'!$A:$B,2,0)</f>
        <v>Howard Gardner</v>
      </c>
      <c r="P3328" s="9" t="str">
        <f>VLOOKUP('Consolidtaed Data'!$E7051,[1]Customers!$A:$B,2,0)</f>
        <v>Ralph Banks</v>
      </c>
      <c r="Q3328" s="11">
        <f>WEEKDAY('Consolidtaed Data'!$F7051)</f>
        <v>1</v>
      </c>
      <c r="R3328" s="9">
        <f>MONTH('Consolidtaed Data'!$F7051)</f>
        <v>6</v>
      </c>
      <c r="S3328" s="9" t="str">
        <f>TEXT(Table3[[#This Row],[Purchase Date]],"MMMM")</f>
        <v>September</v>
      </c>
      <c r="T3328" s="9">
        <f>YEAR('Consolidtaed Data'!$F7051)</f>
        <v>2021</v>
      </c>
    </row>
    <row r="3329" spans="1:20" x14ac:dyDescent="0.3">
      <c r="A3329" s="9" t="s">
        <v>4348</v>
      </c>
      <c r="B3329" s="9" t="s">
        <v>188</v>
      </c>
      <c r="C3329" s="9" t="s">
        <v>42</v>
      </c>
      <c r="D3329" s="9" t="s">
        <v>329</v>
      </c>
      <c r="E3329" s="9" t="s">
        <v>723</v>
      </c>
      <c r="F3329" s="10">
        <v>44076</v>
      </c>
      <c r="G3329" s="10" t="str">
        <f>VLOOKUP(Table3[[#This Row],[Product ID]],[1]Products!$A:$G,2,0)</f>
        <v>Product 63</v>
      </c>
      <c r="H3329" s="22">
        <v>1</v>
      </c>
      <c r="I3329" s="9">
        <f>VLOOKUP('Consolidtaed Data'!$B7232,[1]Products!$A:$G,4,0)</f>
        <v>2141</v>
      </c>
      <c r="J3329" s="9">
        <f>VLOOKUP('Consolidtaed Data'!$B7232,[1]Products!$A:$G,3,0)</f>
        <v>1777</v>
      </c>
      <c r="K3329" s="9">
        <f>'Consolidtaed Data'!$J7232*'Consolidtaed Data'!$H7232</f>
        <v>1664</v>
      </c>
      <c r="L3329" s="9">
        <f>'Consolidtaed Data'!$I7232*'Consolidtaed Data'!$H7232</f>
        <v>2412</v>
      </c>
      <c r="M3329" s="9">
        <f>'Consolidtaed Data'!$L7232-'Consolidtaed Data'!$K7232</f>
        <v>344</v>
      </c>
      <c r="N3329" s="9" t="str">
        <f>VLOOKUP('Consolidtaed Data'!$C7232,[1]Locations!$A:$O,2,0)</f>
        <v>Bakersfield</v>
      </c>
      <c r="O3329" s="9" t="str">
        <f>VLOOKUP('Consolidtaed Data'!$D7232,'[1]Sales People'!$A:$B,2,0)</f>
        <v>Kenneth Fields</v>
      </c>
      <c r="P3329" s="9" t="str">
        <f>VLOOKUP('Consolidtaed Data'!$E7232,[1]Customers!$A:$B,2,0)</f>
        <v>Clarence Freeman</v>
      </c>
      <c r="Q3329" s="11">
        <f>WEEKDAY('Consolidtaed Data'!$F7232)</f>
        <v>7</v>
      </c>
      <c r="R3329" s="9">
        <f>MONTH('Consolidtaed Data'!$F7232)</f>
        <v>7</v>
      </c>
      <c r="S3329" s="9" t="str">
        <f>TEXT(Table3[[#This Row],[Purchase Date]],"MMMM")</f>
        <v>September</v>
      </c>
      <c r="T3329" s="9">
        <f>YEAR('Consolidtaed Data'!$F7232)</f>
        <v>2021</v>
      </c>
    </row>
    <row r="3330" spans="1:20" x14ac:dyDescent="0.3">
      <c r="A3330" s="9" t="s">
        <v>4349</v>
      </c>
      <c r="B3330" s="9" t="s">
        <v>369</v>
      </c>
      <c r="C3330" s="9" t="s">
        <v>42</v>
      </c>
      <c r="D3330" s="9" t="s">
        <v>80</v>
      </c>
      <c r="E3330" s="9" t="s">
        <v>88</v>
      </c>
      <c r="F3330" s="10">
        <v>44076</v>
      </c>
      <c r="G3330" s="10" t="str">
        <f>VLOOKUP(Table3[[#This Row],[Product ID]],[1]Products!$A:$G,2,0)</f>
        <v>Product 8</v>
      </c>
      <c r="H3330" s="22">
        <v>3</v>
      </c>
      <c r="I3330" s="9">
        <f>VLOOKUP('Consolidtaed Data'!$B7290,[1]Products!$A:$G,4,0)</f>
        <v>356</v>
      </c>
      <c r="J3330" s="9">
        <f>VLOOKUP('Consolidtaed Data'!$B7290,[1]Products!$A:$G,3,0)</f>
        <v>292</v>
      </c>
      <c r="K3330" s="9">
        <f>'Consolidtaed Data'!$J7290*'Consolidtaed Data'!$H7290</f>
        <v>296</v>
      </c>
      <c r="L3330" s="9">
        <f>'Consolidtaed Data'!$I7290*'Consolidtaed Data'!$H7290</f>
        <v>502</v>
      </c>
      <c r="M3330" s="9">
        <f>'Consolidtaed Data'!$L7290-'Consolidtaed Data'!$K7290</f>
        <v>243</v>
      </c>
      <c r="N3330" s="9" t="str">
        <f>VLOOKUP('Consolidtaed Data'!$C7290,[1]Locations!$A:$O,2,0)</f>
        <v>El Cajon</v>
      </c>
      <c r="O3330" s="9" t="str">
        <f>VLOOKUP('Consolidtaed Data'!$D7290,'[1]Sales People'!$A:$B,2,0)</f>
        <v>Brian Hansen</v>
      </c>
      <c r="P3330" s="9" t="str">
        <f>VLOOKUP('Consolidtaed Data'!$E7290,[1]Customers!$A:$B,2,0)</f>
        <v>Harry Castillo</v>
      </c>
      <c r="Q3330" s="11">
        <f>WEEKDAY('Consolidtaed Data'!$F7290)</f>
        <v>4</v>
      </c>
      <c r="R3330" s="9">
        <f>MONTH('Consolidtaed Data'!$F7290)</f>
        <v>7</v>
      </c>
      <c r="S3330" s="9" t="str">
        <f>TEXT(Table3[[#This Row],[Purchase Date]],"MMMM")</f>
        <v>September</v>
      </c>
      <c r="T3330" s="9">
        <f>YEAR('Consolidtaed Data'!$F7290)</f>
        <v>2021</v>
      </c>
    </row>
    <row r="3331" spans="1:20" x14ac:dyDescent="0.3">
      <c r="A3331" s="9" t="s">
        <v>4350</v>
      </c>
      <c r="B3331" s="9" t="s">
        <v>148</v>
      </c>
      <c r="C3331" s="9" t="s">
        <v>472</v>
      </c>
      <c r="D3331" s="9" t="s">
        <v>9</v>
      </c>
      <c r="E3331" s="9" t="s">
        <v>1871</v>
      </c>
      <c r="F3331" s="10">
        <v>44076</v>
      </c>
      <c r="G3331" s="10" t="str">
        <f>VLOOKUP(Table3[[#This Row],[Product ID]],[1]Products!$A:$G,2,0)</f>
        <v>Product 16</v>
      </c>
      <c r="H3331" s="22">
        <v>3</v>
      </c>
      <c r="I3331" s="9">
        <f>VLOOKUP('Consolidtaed Data'!$B8086,[1]Products!$A:$G,4,0)</f>
        <v>1178</v>
      </c>
      <c r="J3331" s="9">
        <f>VLOOKUP('Consolidtaed Data'!$B8086,[1]Products!$A:$G,3,0)</f>
        <v>683</v>
      </c>
      <c r="K3331" s="9">
        <f>'Consolidtaed Data'!$J8086*'Consolidtaed Data'!$H8086</f>
        <v>1535</v>
      </c>
      <c r="L3331" s="9">
        <f>'Consolidtaed Data'!$I8086*'Consolidtaed Data'!$H8086</f>
        <v>2257</v>
      </c>
      <c r="M3331" s="9">
        <f>'Consolidtaed Data'!$L8086-'Consolidtaed Data'!$K8086</f>
        <v>483</v>
      </c>
      <c r="N3331" s="9" t="str">
        <f>VLOOKUP('Consolidtaed Data'!$C8086,[1]Locations!$A:$O,2,0)</f>
        <v>Santa Clarita</v>
      </c>
      <c r="O3331" s="9" t="str">
        <f>VLOOKUP('Consolidtaed Data'!$D8086,'[1]Sales People'!$A:$B,2,0)</f>
        <v>Christopher Tucker</v>
      </c>
      <c r="P3331" s="9" t="str">
        <f>VLOOKUP('Consolidtaed Data'!$E8086,[1]Customers!$A:$B,2,0)</f>
        <v>Bruce Porter</v>
      </c>
      <c r="Q3331" s="11">
        <f>WEEKDAY('Consolidtaed Data'!$F8086)</f>
        <v>3</v>
      </c>
      <c r="R3331" s="9">
        <f>MONTH('Consolidtaed Data'!$F8086)</f>
        <v>9</v>
      </c>
      <c r="S3331" s="9" t="str">
        <f>TEXT(Table3[[#This Row],[Purchase Date]],"MMMM")</f>
        <v>September</v>
      </c>
      <c r="T3331" s="9">
        <f>YEAR('Consolidtaed Data'!$F8086)</f>
        <v>2021</v>
      </c>
    </row>
    <row r="3332" spans="1:20" x14ac:dyDescent="0.3">
      <c r="A3332" s="9" t="s">
        <v>4351</v>
      </c>
      <c r="B3332" s="9" t="s">
        <v>182</v>
      </c>
      <c r="C3332" s="9" t="s">
        <v>59</v>
      </c>
      <c r="D3332" s="9" t="s">
        <v>149</v>
      </c>
      <c r="E3332" s="9" t="s">
        <v>1226</v>
      </c>
      <c r="F3332" s="10">
        <v>44076</v>
      </c>
      <c r="G3332" s="10" t="str">
        <f>VLOOKUP(Table3[[#This Row],[Product ID]],[1]Products!$A:$G,2,0)</f>
        <v>Product 9</v>
      </c>
      <c r="H3332" s="22">
        <v>1</v>
      </c>
      <c r="I3332" s="9">
        <f>VLOOKUP('Consolidtaed Data'!$B8144,[1]Products!$A:$G,4,0)</f>
        <v>1278</v>
      </c>
      <c r="J3332" s="9">
        <f>VLOOKUP('Consolidtaed Data'!$B8144,[1]Products!$A:$G,3,0)</f>
        <v>665</v>
      </c>
      <c r="K3332" s="9">
        <f>'Consolidtaed Data'!$J8144*'Consolidtaed Data'!$H8144</f>
        <v>478</v>
      </c>
      <c r="L3332" s="9">
        <f>'Consolidtaed Data'!$I8144*'Consolidtaed Data'!$H8144</f>
        <v>886</v>
      </c>
      <c r="M3332" s="9">
        <f>'Consolidtaed Data'!$L8144-'Consolidtaed Data'!$K8144</f>
        <v>870</v>
      </c>
      <c r="N3332" s="9" t="str">
        <f>VLOOKUP('Consolidtaed Data'!$C8144,[1]Locations!$A:$O,2,0)</f>
        <v>Downey</v>
      </c>
      <c r="O3332" s="9" t="str">
        <f>VLOOKUP('Consolidtaed Data'!$D8144,'[1]Sales People'!$A:$B,2,0)</f>
        <v>Martin Carr</v>
      </c>
      <c r="P3332" s="9" t="str">
        <f>VLOOKUP('Consolidtaed Data'!$E8144,[1]Customers!$A:$B,2,0)</f>
        <v>Jeffrey Carpenter</v>
      </c>
      <c r="Q3332" s="11">
        <f>WEEKDAY('Consolidtaed Data'!$F8144)</f>
        <v>7</v>
      </c>
      <c r="R3332" s="9">
        <f>MONTH('Consolidtaed Data'!$F8144)</f>
        <v>9</v>
      </c>
      <c r="S3332" s="9" t="str">
        <f>TEXT(Table3[[#This Row],[Purchase Date]],"MMMM")</f>
        <v>September</v>
      </c>
      <c r="T3332" s="9">
        <f>YEAR('Consolidtaed Data'!$F8144)</f>
        <v>2021</v>
      </c>
    </row>
    <row r="3333" spans="1:20" x14ac:dyDescent="0.3">
      <c r="A3333" s="9" t="s">
        <v>4352</v>
      </c>
      <c r="B3333" s="9" t="s">
        <v>301</v>
      </c>
      <c r="C3333" s="9" t="s">
        <v>165</v>
      </c>
      <c r="D3333" s="9" t="s">
        <v>174</v>
      </c>
      <c r="E3333" s="9" t="s">
        <v>2204</v>
      </c>
      <c r="F3333" s="10">
        <v>44076</v>
      </c>
      <c r="G3333" s="10" t="str">
        <f>VLOOKUP(Table3[[#This Row],[Product ID]],[1]Products!$A:$G,2,0)</f>
        <v>Product 57</v>
      </c>
      <c r="H3333" s="22">
        <v>2</v>
      </c>
      <c r="I3333" s="9">
        <f>VLOOKUP('Consolidtaed Data'!$B8818,[1]Products!$A:$G,4,0)</f>
        <v>1783</v>
      </c>
      <c r="J3333" s="9">
        <f>VLOOKUP('Consolidtaed Data'!$B8818,[1]Products!$A:$G,3,0)</f>
        <v>1516</v>
      </c>
      <c r="K3333" s="9">
        <f>'Consolidtaed Data'!$J8818*'Consolidtaed Data'!$H8818</f>
        <v>130</v>
      </c>
      <c r="L3333" s="9">
        <f>'Consolidtaed Data'!$I8818*'Consolidtaed Data'!$H8818</f>
        <v>181</v>
      </c>
      <c r="M3333" s="9">
        <f>'Consolidtaed Data'!$L8818-'Consolidtaed Data'!$K8818</f>
        <v>486</v>
      </c>
      <c r="N3333" s="9" t="str">
        <f>VLOOKUP('Consolidtaed Data'!$C8818,[1]Locations!$A:$O,2,0)</f>
        <v>Simi Valley</v>
      </c>
      <c r="O3333" s="9" t="str">
        <f>VLOOKUP('Consolidtaed Data'!$D8818,'[1]Sales People'!$A:$B,2,0)</f>
        <v>Patrick Ruiz</v>
      </c>
      <c r="P3333" s="9" t="str">
        <f>VLOOKUP('Consolidtaed Data'!$E8818,[1]Customers!$A:$B,2,0)</f>
        <v>Charles Perry</v>
      </c>
      <c r="Q3333" s="11">
        <f>WEEKDAY('Consolidtaed Data'!$F8818)</f>
        <v>2</v>
      </c>
      <c r="R3333" s="9">
        <f>MONTH('Consolidtaed Data'!$F8818)</f>
        <v>11</v>
      </c>
      <c r="S3333" s="9" t="str">
        <f>TEXT(Table3[[#This Row],[Purchase Date]],"MMMM")</f>
        <v>September</v>
      </c>
      <c r="T3333" s="9">
        <f>YEAR('Consolidtaed Data'!$F8818)</f>
        <v>2021</v>
      </c>
    </row>
    <row r="3334" spans="1:20" x14ac:dyDescent="0.3">
      <c r="A3334" s="9" t="s">
        <v>4353</v>
      </c>
      <c r="B3334" s="9" t="s">
        <v>330</v>
      </c>
      <c r="C3334" s="9" t="s">
        <v>45</v>
      </c>
      <c r="D3334" s="9" t="s">
        <v>315</v>
      </c>
      <c r="E3334" s="9" t="s">
        <v>532</v>
      </c>
      <c r="F3334" s="10">
        <v>44076</v>
      </c>
      <c r="G3334" s="10" t="str">
        <f>VLOOKUP(Table3[[#This Row],[Product ID]],[1]Products!$A:$G,2,0)</f>
        <v>Product 91</v>
      </c>
      <c r="H3334" s="22">
        <v>1</v>
      </c>
      <c r="I3334" s="9">
        <f>VLOOKUP('Consolidtaed Data'!$B9130,[1]Products!$A:$G,4,0)</f>
        <v>947</v>
      </c>
      <c r="J3334" s="9">
        <f>VLOOKUP('Consolidtaed Data'!$B9130,[1]Products!$A:$G,3,0)</f>
        <v>786</v>
      </c>
      <c r="K3334" s="9">
        <f>'Consolidtaed Data'!$J9130*'Consolidtaed Data'!$H9130</f>
        <v>389</v>
      </c>
      <c r="L3334" s="9">
        <f>'Consolidtaed Data'!$I9130*'Consolidtaed Data'!$H9130</f>
        <v>637</v>
      </c>
      <c r="M3334" s="9">
        <f>'Consolidtaed Data'!$L9130-'Consolidtaed Data'!$K9130</f>
        <v>1564</v>
      </c>
      <c r="N3334" s="9" t="str">
        <f>VLOOKUP('Consolidtaed Data'!$C9130,[1]Locations!$A:$O,2,0)</f>
        <v>Burbank</v>
      </c>
      <c r="O3334" s="9" t="str">
        <f>VLOOKUP('Consolidtaed Data'!$D9130,'[1]Sales People'!$A:$B,2,0)</f>
        <v>Brian Davis</v>
      </c>
      <c r="P3334" s="9" t="str">
        <f>VLOOKUP('Consolidtaed Data'!$E9130,[1]Customers!$A:$B,2,0)</f>
        <v>Mark Montgomery</v>
      </c>
      <c r="Q3334" s="11">
        <f>WEEKDAY('Consolidtaed Data'!$F9130)</f>
        <v>2</v>
      </c>
      <c r="R3334" s="9">
        <f>MONTH('Consolidtaed Data'!$F9130)</f>
        <v>11</v>
      </c>
      <c r="S3334" s="9" t="str">
        <f>TEXT(Table3[[#This Row],[Purchase Date]],"MMMM")</f>
        <v>September</v>
      </c>
      <c r="T3334" s="9">
        <f>YEAR('Consolidtaed Data'!$F9130)</f>
        <v>2021</v>
      </c>
    </row>
    <row r="3335" spans="1:20" x14ac:dyDescent="0.3">
      <c r="A3335" s="9" t="s">
        <v>4354</v>
      </c>
      <c r="B3335" s="9" t="s">
        <v>93</v>
      </c>
      <c r="C3335" s="9" t="s">
        <v>357</v>
      </c>
      <c r="D3335" s="9" t="s">
        <v>100</v>
      </c>
      <c r="E3335" s="9" t="s">
        <v>657</v>
      </c>
      <c r="F3335" s="10">
        <v>44077</v>
      </c>
      <c r="G3335" s="10" t="str">
        <f>VLOOKUP(Table3[[#This Row],[Product ID]],[1]Products!$A:$G,2,0)</f>
        <v>Product 71</v>
      </c>
      <c r="H3335" s="22">
        <v>2</v>
      </c>
      <c r="I3335" s="9">
        <f>VLOOKUP('Consolidtaed Data'!$B4699,[1]Products!$A:$G,4,0)</f>
        <v>530</v>
      </c>
      <c r="J3335" s="9">
        <f>VLOOKUP('Consolidtaed Data'!$B4699,[1]Products!$A:$G,3,0)</f>
        <v>424</v>
      </c>
      <c r="K3335" s="9">
        <f>'Consolidtaed Data'!$J4699*'Consolidtaed Data'!$H4699</f>
        <v>520</v>
      </c>
      <c r="L3335" s="9">
        <f>'Consolidtaed Data'!$I4699*'Consolidtaed Data'!$H4699</f>
        <v>724</v>
      </c>
      <c r="M3335" s="9">
        <f>'Consolidtaed Data'!$L4699-'Consolidtaed Data'!$K4699</f>
        <v>1839</v>
      </c>
      <c r="N3335" s="9" t="str">
        <f>VLOOKUP('Consolidtaed Data'!$C4699,[1]Locations!$A:$O,2,0)</f>
        <v>Costa Mesa</v>
      </c>
      <c r="O3335" s="9" t="str">
        <f>VLOOKUP('Consolidtaed Data'!$D4699,'[1]Sales People'!$A:$B,2,0)</f>
        <v>Eugene Holmes</v>
      </c>
      <c r="P3335" s="9" t="str">
        <f>VLOOKUP('Consolidtaed Data'!$E4699,[1]Customers!$A:$B,2,0)</f>
        <v>David Perkins</v>
      </c>
      <c r="Q3335" s="11">
        <f>WEEKDAY('Consolidtaed Data'!$F4699)</f>
        <v>6</v>
      </c>
      <c r="R3335" s="9">
        <f>MONTH('Consolidtaed Data'!$F4699)</f>
        <v>12</v>
      </c>
      <c r="S3335" s="9" t="str">
        <f>TEXT(Table3[[#This Row],[Purchase Date]],"MMMM")</f>
        <v>September</v>
      </c>
      <c r="T3335" s="9">
        <f>YEAR('Consolidtaed Data'!$F4699)</f>
        <v>2020</v>
      </c>
    </row>
    <row r="3336" spans="1:20" x14ac:dyDescent="0.3">
      <c r="A3336" s="9" t="s">
        <v>4355</v>
      </c>
      <c r="B3336" s="9" t="s">
        <v>230</v>
      </c>
      <c r="C3336" s="9" t="s">
        <v>522</v>
      </c>
      <c r="D3336" s="9" t="s">
        <v>35</v>
      </c>
      <c r="E3336" s="9" t="s">
        <v>367</v>
      </c>
      <c r="F3336" s="10">
        <v>44077</v>
      </c>
      <c r="G3336" s="10" t="str">
        <f>VLOOKUP(Table3[[#This Row],[Product ID]],[1]Products!$A:$G,2,0)</f>
        <v>Product 31</v>
      </c>
      <c r="H3336" s="22">
        <v>1</v>
      </c>
      <c r="I3336" s="9">
        <f>VLOOKUP('Consolidtaed Data'!$B4992,[1]Products!$A:$G,4,0)</f>
        <v>1077</v>
      </c>
      <c r="J3336" s="9">
        <f>VLOOKUP('Consolidtaed Data'!$B4992,[1]Products!$A:$G,3,0)</f>
        <v>732</v>
      </c>
      <c r="K3336" s="9">
        <f>'Consolidtaed Data'!$J4992*'Consolidtaed Data'!$H4992</f>
        <v>416</v>
      </c>
      <c r="L3336" s="9">
        <f>'Consolidtaed Data'!$I4992*'Consolidtaed Data'!$H4992</f>
        <v>800</v>
      </c>
      <c r="M3336" s="9">
        <f>'Consolidtaed Data'!$L4992-'Consolidtaed Data'!$K4992</f>
        <v>345</v>
      </c>
      <c r="N3336" s="9" t="str">
        <f>VLOOKUP('Consolidtaed Data'!$C4992,[1]Locations!$A:$O,2,0)</f>
        <v>Riverside</v>
      </c>
      <c r="O3336" s="9" t="str">
        <f>VLOOKUP('Consolidtaed Data'!$D4992,'[1]Sales People'!$A:$B,2,0)</f>
        <v>Charles Harper</v>
      </c>
      <c r="P3336" s="9" t="str">
        <f>VLOOKUP('Consolidtaed Data'!$E4992,[1]Customers!$A:$B,2,0)</f>
        <v>Mark Elliott</v>
      </c>
      <c r="Q3336" s="11">
        <f>WEEKDAY('Consolidtaed Data'!$F4992)</f>
        <v>7</v>
      </c>
      <c r="R3336" s="9">
        <f>MONTH('Consolidtaed Data'!$F4992)</f>
        <v>1</v>
      </c>
      <c r="S3336" s="9" t="str">
        <f>TEXT(Table3[[#This Row],[Purchase Date]],"MMMM")</f>
        <v>September</v>
      </c>
      <c r="T3336" s="9">
        <f>YEAR('Consolidtaed Data'!$F4992)</f>
        <v>2021</v>
      </c>
    </row>
    <row r="3337" spans="1:20" x14ac:dyDescent="0.3">
      <c r="A3337" s="9" t="s">
        <v>4356</v>
      </c>
      <c r="B3337" s="9" t="s">
        <v>330</v>
      </c>
      <c r="C3337" s="9" t="s">
        <v>108</v>
      </c>
      <c r="D3337" s="9" t="s">
        <v>9</v>
      </c>
      <c r="E3337" s="9" t="s">
        <v>1687</v>
      </c>
      <c r="F3337" s="10">
        <v>44077</v>
      </c>
      <c r="G3337" s="10" t="str">
        <f>VLOOKUP(Table3[[#This Row],[Product ID]],[1]Products!$A:$G,2,0)</f>
        <v>Product 91</v>
      </c>
      <c r="H3337" s="22">
        <v>1</v>
      </c>
      <c r="I3337" s="9">
        <f>VLOOKUP('Consolidtaed Data'!$B5623,[1]Products!$A:$G,4,0)</f>
        <v>561</v>
      </c>
      <c r="J3337" s="9">
        <f>VLOOKUP('Consolidtaed Data'!$B5623,[1]Products!$A:$G,3,0)</f>
        <v>421</v>
      </c>
      <c r="K3337" s="9">
        <f>'Consolidtaed Data'!$J5623*'Consolidtaed Data'!$H5623</f>
        <v>791</v>
      </c>
      <c r="L3337" s="9">
        <f>'Consolidtaed Data'!$I5623*'Consolidtaed Data'!$H5623</f>
        <v>1522</v>
      </c>
      <c r="M3337" s="9">
        <f>'Consolidtaed Data'!$L5623-'Consolidtaed Data'!$K5623</f>
        <v>895</v>
      </c>
      <c r="N3337" s="9" t="str">
        <f>VLOOKUP('Consolidtaed Data'!$C5623,[1]Locations!$A:$O,2,0)</f>
        <v>Santa Clara</v>
      </c>
      <c r="O3337" s="9" t="str">
        <f>VLOOKUP('Consolidtaed Data'!$D5623,'[1]Sales People'!$A:$B,2,0)</f>
        <v>Robert Reed</v>
      </c>
      <c r="P3337" s="9" t="str">
        <f>VLOOKUP('Consolidtaed Data'!$E5623,[1]Customers!$A:$B,2,0)</f>
        <v>Alan Sims</v>
      </c>
      <c r="Q3337" s="11">
        <f>WEEKDAY('Consolidtaed Data'!$F5623)</f>
        <v>1</v>
      </c>
      <c r="R3337" s="9">
        <f>MONTH('Consolidtaed Data'!$F5623)</f>
        <v>2</v>
      </c>
      <c r="S3337" s="9" t="str">
        <f>TEXT(Table3[[#This Row],[Purchase Date]],"MMMM")</f>
        <v>September</v>
      </c>
      <c r="T3337" s="9">
        <f>YEAR('Consolidtaed Data'!$F5623)</f>
        <v>2021</v>
      </c>
    </row>
    <row r="3338" spans="1:20" x14ac:dyDescent="0.3">
      <c r="A3338" s="9" t="s">
        <v>4357</v>
      </c>
      <c r="B3338" s="9" t="s">
        <v>364</v>
      </c>
      <c r="C3338" s="9" t="s">
        <v>228</v>
      </c>
      <c r="D3338" s="9" t="s">
        <v>31</v>
      </c>
      <c r="E3338" s="9" t="s">
        <v>571</v>
      </c>
      <c r="F3338" s="10">
        <v>44077</v>
      </c>
      <c r="G3338" s="10" t="str">
        <f>VLOOKUP(Table3[[#This Row],[Product ID]],[1]Products!$A:$G,2,0)</f>
        <v>Product 45</v>
      </c>
      <c r="H3338" s="22">
        <v>2</v>
      </c>
      <c r="I3338" s="9">
        <f>VLOOKUP('Consolidtaed Data'!$B6028,[1]Products!$A:$G,4,0)</f>
        <v>1353</v>
      </c>
      <c r="J3338" s="9">
        <f>VLOOKUP('Consolidtaed Data'!$B6028,[1]Products!$A:$G,3,0)</f>
        <v>947</v>
      </c>
      <c r="K3338" s="9">
        <f>'Consolidtaed Data'!$J6028*'Consolidtaed Data'!$H6028</f>
        <v>260</v>
      </c>
      <c r="L3338" s="9">
        <f>'Consolidtaed Data'!$I6028*'Consolidtaed Data'!$H6028</f>
        <v>362</v>
      </c>
      <c r="M3338" s="9">
        <f>'Consolidtaed Data'!$L6028-'Consolidtaed Data'!$K6028</f>
        <v>246</v>
      </c>
      <c r="N3338" s="9" t="str">
        <f>VLOOKUP('Consolidtaed Data'!$C6028,[1]Locations!$A:$O,2,0)</f>
        <v>Lancaster</v>
      </c>
      <c r="O3338" s="9" t="str">
        <f>VLOOKUP('Consolidtaed Data'!$D6028,'[1]Sales People'!$A:$B,2,0)</f>
        <v>Fred Robertson</v>
      </c>
      <c r="P3338" s="9" t="str">
        <f>VLOOKUP('Consolidtaed Data'!$E6028,[1]Customers!$A:$B,2,0)</f>
        <v>Anthony Torres</v>
      </c>
      <c r="Q3338" s="11">
        <f>WEEKDAY('Consolidtaed Data'!$F6028)</f>
        <v>2</v>
      </c>
      <c r="R3338" s="9">
        <f>MONTH('Consolidtaed Data'!$F6028)</f>
        <v>4</v>
      </c>
      <c r="S3338" s="9" t="str">
        <f>TEXT(Table3[[#This Row],[Purchase Date]],"MMMM")</f>
        <v>September</v>
      </c>
      <c r="T3338" s="9">
        <f>YEAR('Consolidtaed Data'!$F6028)</f>
        <v>2021</v>
      </c>
    </row>
    <row r="3339" spans="1:20" x14ac:dyDescent="0.3">
      <c r="A3339" s="9" t="s">
        <v>4358</v>
      </c>
      <c r="B3339" s="9" t="s">
        <v>366</v>
      </c>
      <c r="C3339" s="9" t="s">
        <v>25</v>
      </c>
      <c r="D3339" s="9" t="s">
        <v>281</v>
      </c>
      <c r="E3339" s="9" t="s">
        <v>3244</v>
      </c>
      <c r="F3339" s="10">
        <v>44077</v>
      </c>
      <c r="G3339" s="10" t="str">
        <f>VLOOKUP(Table3[[#This Row],[Product ID]],[1]Products!$A:$G,2,0)</f>
        <v>Product 39</v>
      </c>
      <c r="H3339" s="22">
        <v>1</v>
      </c>
      <c r="I3339" s="9">
        <f>VLOOKUP('Consolidtaed Data'!$B7570,[1]Products!$A:$G,4,0)</f>
        <v>2182</v>
      </c>
      <c r="J3339" s="9">
        <f>VLOOKUP('Consolidtaed Data'!$B7570,[1]Products!$A:$G,3,0)</f>
        <v>1200</v>
      </c>
      <c r="K3339" s="9">
        <f>'Consolidtaed Data'!$J7570*'Consolidtaed Data'!$H7570</f>
        <v>1774</v>
      </c>
      <c r="L3339" s="9">
        <f>'Consolidtaed Data'!$I7570*'Consolidtaed Data'!$H7570</f>
        <v>2464</v>
      </c>
      <c r="M3339" s="9">
        <f>'Consolidtaed Data'!$L7570-'Consolidtaed Data'!$K7570</f>
        <v>243</v>
      </c>
      <c r="N3339" s="9" t="str">
        <f>VLOOKUP('Consolidtaed Data'!$C7570,[1]Locations!$A:$O,2,0)</f>
        <v>Hayward</v>
      </c>
      <c r="O3339" s="9" t="str">
        <f>VLOOKUP('Consolidtaed Data'!$D7570,'[1]Sales People'!$A:$B,2,0)</f>
        <v>Fred Robertson</v>
      </c>
      <c r="P3339" s="9" t="str">
        <f>VLOOKUP('Consolidtaed Data'!$E7570,[1]Customers!$A:$B,2,0)</f>
        <v>Jimmy Wood</v>
      </c>
      <c r="Q3339" s="11">
        <f>WEEKDAY('Consolidtaed Data'!$F7570)</f>
        <v>5</v>
      </c>
      <c r="R3339" s="9">
        <f>MONTH('Consolidtaed Data'!$F7570)</f>
        <v>7</v>
      </c>
      <c r="S3339" s="9" t="str">
        <f>TEXT(Table3[[#This Row],[Purchase Date]],"MMMM")</f>
        <v>September</v>
      </c>
      <c r="T3339" s="9">
        <f>YEAR('Consolidtaed Data'!$F7570)</f>
        <v>2021</v>
      </c>
    </row>
    <row r="3340" spans="1:20" x14ac:dyDescent="0.3">
      <c r="A3340" s="9" t="s">
        <v>4359</v>
      </c>
      <c r="B3340" s="9" t="s">
        <v>248</v>
      </c>
      <c r="C3340" s="9" t="s">
        <v>263</v>
      </c>
      <c r="D3340" s="9" t="s">
        <v>105</v>
      </c>
      <c r="E3340" s="9" t="s">
        <v>738</v>
      </c>
      <c r="F3340" s="10">
        <v>44077</v>
      </c>
      <c r="G3340" s="10" t="str">
        <f>VLOOKUP(Table3[[#This Row],[Product ID]],[1]Products!$A:$G,2,0)</f>
        <v>Product 97</v>
      </c>
      <c r="H3340" s="22">
        <v>1</v>
      </c>
      <c r="I3340" s="9">
        <f>VLOOKUP('Consolidtaed Data'!$B7968,[1]Products!$A:$G,4,0)</f>
        <v>1725</v>
      </c>
      <c r="J3340" s="9">
        <f>VLOOKUP('Consolidtaed Data'!$B7968,[1]Products!$A:$G,3,0)</f>
        <v>1363</v>
      </c>
      <c r="K3340" s="9">
        <f>'Consolidtaed Data'!$J7968*'Consolidtaed Data'!$H7968</f>
        <v>200</v>
      </c>
      <c r="L3340" s="9">
        <f>'Consolidtaed Data'!$I7968*'Consolidtaed Data'!$H7968</f>
        <v>290</v>
      </c>
      <c r="M3340" s="9">
        <f>'Consolidtaed Data'!$L7968-'Consolidtaed Data'!$K7968</f>
        <v>2760</v>
      </c>
      <c r="N3340" s="9" t="str">
        <f>VLOOKUP('Consolidtaed Data'!$C7968,[1]Locations!$A:$O,2,0)</f>
        <v>Sunnyvale</v>
      </c>
      <c r="O3340" s="9" t="str">
        <f>VLOOKUP('Consolidtaed Data'!$D7968,'[1]Sales People'!$A:$B,2,0)</f>
        <v>Robert Reed</v>
      </c>
      <c r="P3340" s="9" t="str">
        <f>VLOOKUP('Consolidtaed Data'!$E7968,[1]Customers!$A:$B,2,0)</f>
        <v>Juan Rivera</v>
      </c>
      <c r="Q3340" s="11">
        <f>WEEKDAY('Consolidtaed Data'!$F7968)</f>
        <v>1</v>
      </c>
      <c r="R3340" s="9">
        <f>MONTH('Consolidtaed Data'!$F7968)</f>
        <v>8</v>
      </c>
      <c r="S3340" s="9" t="str">
        <f>TEXT(Table3[[#This Row],[Purchase Date]],"MMMM")</f>
        <v>September</v>
      </c>
      <c r="T3340" s="9">
        <f>YEAR('Consolidtaed Data'!$F7968)</f>
        <v>2021</v>
      </c>
    </row>
    <row r="3341" spans="1:20" x14ac:dyDescent="0.3">
      <c r="A3341" s="9" t="s">
        <v>4360</v>
      </c>
      <c r="B3341" s="9" t="s">
        <v>360</v>
      </c>
      <c r="C3341" s="9" t="s">
        <v>420</v>
      </c>
      <c r="D3341" s="9" t="s">
        <v>17</v>
      </c>
      <c r="E3341" s="9" t="s">
        <v>754</v>
      </c>
      <c r="F3341" s="10">
        <v>44077</v>
      </c>
      <c r="G3341" s="10" t="str">
        <f>VLOOKUP(Table3[[#This Row],[Product ID]],[1]Products!$A:$G,2,0)</f>
        <v>Product 59</v>
      </c>
      <c r="H3341" s="22">
        <v>4</v>
      </c>
      <c r="I3341" s="9">
        <f>VLOOKUP('Consolidtaed Data'!$B8239,[1]Products!$A:$G,4,0)</f>
        <v>2497</v>
      </c>
      <c r="J3341" s="9">
        <f>VLOOKUP('Consolidtaed Data'!$B8239,[1]Products!$A:$G,3,0)</f>
        <v>1473</v>
      </c>
      <c r="K3341" s="9">
        <f>'Consolidtaed Data'!$J8239*'Consolidtaed Data'!$H8239</f>
        <v>2049</v>
      </c>
      <c r="L3341" s="9">
        <f>'Consolidtaed Data'!$I8239*'Consolidtaed Data'!$H8239</f>
        <v>3534</v>
      </c>
      <c r="M3341" s="9">
        <f>'Consolidtaed Data'!$L8239-'Consolidtaed Data'!$K8239</f>
        <v>892</v>
      </c>
      <c r="N3341" s="9" t="str">
        <f>VLOOKUP('Consolidtaed Data'!$C8239,[1]Locations!$A:$O,2,0)</f>
        <v>Ontario</v>
      </c>
      <c r="O3341" s="9" t="str">
        <f>VLOOKUP('Consolidtaed Data'!$D8239,'[1]Sales People'!$A:$B,2,0)</f>
        <v>Ryan Butler</v>
      </c>
      <c r="P3341" s="9" t="str">
        <f>VLOOKUP('Consolidtaed Data'!$E8239,[1]Customers!$A:$B,2,0)</f>
        <v>Michael Thomas</v>
      </c>
      <c r="Q3341" s="11">
        <f>WEEKDAY('Consolidtaed Data'!$F8239)</f>
        <v>1</v>
      </c>
      <c r="R3341" s="9">
        <f>MONTH('Consolidtaed Data'!$F8239)</f>
        <v>9</v>
      </c>
      <c r="S3341" s="9" t="str">
        <f>TEXT(Table3[[#This Row],[Purchase Date]],"MMMM")</f>
        <v>September</v>
      </c>
      <c r="T3341" s="9">
        <f>YEAR('Consolidtaed Data'!$F8239)</f>
        <v>2021</v>
      </c>
    </row>
    <row r="3342" spans="1:20" x14ac:dyDescent="0.3">
      <c r="A3342" s="9" t="s">
        <v>4361</v>
      </c>
      <c r="B3342" s="9" t="s">
        <v>266</v>
      </c>
      <c r="C3342" s="9" t="s">
        <v>249</v>
      </c>
      <c r="D3342" s="9" t="s">
        <v>100</v>
      </c>
      <c r="E3342" s="9" t="s">
        <v>1814</v>
      </c>
      <c r="F3342" s="10">
        <v>44077</v>
      </c>
      <c r="G3342" s="10" t="str">
        <f>VLOOKUP(Table3[[#This Row],[Product ID]],[1]Products!$A:$G,2,0)</f>
        <v>Product 92</v>
      </c>
      <c r="H3342" s="22">
        <v>2</v>
      </c>
      <c r="I3342" s="9">
        <f>VLOOKUP('Consolidtaed Data'!$B8268,[1]Products!$A:$G,4,0)</f>
        <v>2495</v>
      </c>
      <c r="J3342" s="9">
        <f>VLOOKUP('Consolidtaed Data'!$B8268,[1]Products!$A:$G,3,0)</f>
        <v>1896</v>
      </c>
      <c r="K3342" s="9">
        <f>'Consolidtaed Data'!$J8268*'Consolidtaed Data'!$H8268</f>
        <v>807</v>
      </c>
      <c r="L3342" s="9">
        <f>'Consolidtaed Data'!$I8268*'Consolidtaed Data'!$H8268</f>
        <v>1104</v>
      </c>
      <c r="M3342" s="9">
        <f>'Consolidtaed Data'!$L8268-'Consolidtaed Data'!$K8268</f>
        <v>1106</v>
      </c>
      <c r="N3342" s="9" t="str">
        <f>VLOOKUP('Consolidtaed Data'!$C8268,[1]Locations!$A:$O,2,0)</f>
        <v>Santa Clarita</v>
      </c>
      <c r="O3342" s="9" t="str">
        <f>VLOOKUP('Consolidtaed Data'!$D8268,'[1]Sales People'!$A:$B,2,0)</f>
        <v>Ryan Butler</v>
      </c>
      <c r="P3342" s="9" t="str">
        <f>VLOOKUP('Consolidtaed Data'!$E8268,[1]Customers!$A:$B,2,0)</f>
        <v>Harold Matthews</v>
      </c>
      <c r="Q3342" s="11">
        <f>WEEKDAY('Consolidtaed Data'!$F8268)</f>
        <v>3</v>
      </c>
      <c r="R3342" s="9">
        <f>MONTH('Consolidtaed Data'!$F8268)</f>
        <v>9</v>
      </c>
      <c r="S3342" s="9" t="str">
        <f>TEXT(Table3[[#This Row],[Purchase Date]],"MMMM")</f>
        <v>September</v>
      </c>
      <c r="T3342" s="9">
        <f>YEAR('Consolidtaed Data'!$F8268)</f>
        <v>2021</v>
      </c>
    </row>
    <row r="3343" spans="1:20" x14ac:dyDescent="0.3">
      <c r="A3343" s="9" t="s">
        <v>4362</v>
      </c>
      <c r="B3343" s="9" t="s">
        <v>151</v>
      </c>
      <c r="C3343" s="9" t="s">
        <v>412</v>
      </c>
      <c r="D3343" s="9" t="s">
        <v>281</v>
      </c>
      <c r="E3343" s="9" t="s">
        <v>183</v>
      </c>
      <c r="F3343" s="10">
        <v>44077</v>
      </c>
      <c r="G3343" s="10" t="str">
        <f>VLOOKUP(Table3[[#This Row],[Product ID]],[1]Products!$A:$G,2,0)</f>
        <v>Product 94</v>
      </c>
      <c r="H3343" s="22">
        <v>1</v>
      </c>
      <c r="I3343" s="9">
        <f>VLOOKUP('Consolidtaed Data'!$B8353,[1]Products!$A:$G,4,0)</f>
        <v>1798</v>
      </c>
      <c r="J3343" s="9">
        <f>VLOOKUP('Consolidtaed Data'!$B8353,[1]Products!$A:$G,3,0)</f>
        <v>971</v>
      </c>
      <c r="K3343" s="9">
        <f>'Consolidtaed Data'!$J8353*'Consolidtaed Data'!$H8353</f>
        <v>400</v>
      </c>
      <c r="L3343" s="9">
        <f>'Consolidtaed Data'!$I8353*'Consolidtaed Data'!$H8353</f>
        <v>580</v>
      </c>
      <c r="M3343" s="9">
        <f>'Consolidtaed Data'!$L8353-'Consolidtaed Data'!$K8353</f>
        <v>128</v>
      </c>
      <c r="N3343" s="9" t="str">
        <f>VLOOKUP('Consolidtaed Data'!$C8353,[1]Locations!$A:$O,2,0)</f>
        <v>Escondido</v>
      </c>
      <c r="O3343" s="9" t="str">
        <f>VLOOKUP('Consolidtaed Data'!$D8353,'[1]Sales People'!$A:$B,2,0)</f>
        <v>Roger Robertson</v>
      </c>
      <c r="P3343" s="9" t="str">
        <f>VLOOKUP('Consolidtaed Data'!$E8353,[1]Customers!$A:$B,2,0)</f>
        <v>Alan Scott</v>
      </c>
      <c r="Q3343" s="11">
        <f>WEEKDAY('Consolidtaed Data'!$F8353)</f>
        <v>2</v>
      </c>
      <c r="R3343" s="9">
        <f>MONTH('Consolidtaed Data'!$F8353)</f>
        <v>9</v>
      </c>
      <c r="S3343" s="9" t="str">
        <f>TEXT(Table3[[#This Row],[Purchase Date]],"MMMM")</f>
        <v>September</v>
      </c>
      <c r="T3343" s="9">
        <f>YEAR('Consolidtaed Data'!$F8353)</f>
        <v>2021</v>
      </c>
    </row>
    <row r="3344" spans="1:20" x14ac:dyDescent="0.3">
      <c r="A3344" s="9" t="s">
        <v>4363</v>
      </c>
      <c r="B3344" s="9" t="s">
        <v>29</v>
      </c>
      <c r="C3344" s="9" t="s">
        <v>21</v>
      </c>
      <c r="D3344" s="9" t="s">
        <v>80</v>
      </c>
      <c r="E3344" s="9" t="s">
        <v>1801</v>
      </c>
      <c r="F3344" s="10">
        <v>44077</v>
      </c>
      <c r="G3344" s="10" t="str">
        <f>VLOOKUP(Table3[[#This Row],[Product ID]],[1]Products!$A:$G,2,0)</f>
        <v>Product 37</v>
      </c>
      <c r="H3344" s="22">
        <v>2</v>
      </c>
      <c r="I3344" s="9">
        <f>VLOOKUP('Consolidtaed Data'!$B8965,[1]Products!$A:$G,4,0)</f>
        <v>1467</v>
      </c>
      <c r="J3344" s="9">
        <f>VLOOKUP('Consolidtaed Data'!$B8965,[1]Products!$A:$G,3,0)</f>
        <v>807</v>
      </c>
      <c r="K3344" s="9">
        <f>'Consolidtaed Data'!$J8965*'Consolidtaed Data'!$H8965</f>
        <v>2913</v>
      </c>
      <c r="L3344" s="9">
        <f>'Consolidtaed Data'!$I8965*'Consolidtaed Data'!$H8965</f>
        <v>5394</v>
      </c>
      <c r="M3344" s="9">
        <f>'Consolidtaed Data'!$L8965-'Consolidtaed Data'!$K8965</f>
        <v>553</v>
      </c>
      <c r="N3344" s="9" t="str">
        <f>VLOOKUP('Consolidtaed Data'!$C8965,[1]Locations!$A:$O,2,0)</f>
        <v>Roseville</v>
      </c>
      <c r="O3344" s="9" t="str">
        <f>VLOOKUP('Consolidtaed Data'!$D8965,'[1]Sales People'!$A:$B,2,0)</f>
        <v>Ryan Butler</v>
      </c>
      <c r="P3344" s="9" t="str">
        <f>VLOOKUP('Consolidtaed Data'!$E8965,[1]Customers!$A:$B,2,0)</f>
        <v>Dennis Ruiz</v>
      </c>
      <c r="Q3344" s="11">
        <f>WEEKDAY('Consolidtaed Data'!$F8965)</f>
        <v>4</v>
      </c>
      <c r="R3344" s="9">
        <f>MONTH('Consolidtaed Data'!$F8965)</f>
        <v>11</v>
      </c>
      <c r="S3344" s="9" t="str">
        <f>TEXT(Table3[[#This Row],[Purchase Date]],"MMMM")</f>
        <v>September</v>
      </c>
      <c r="T3344" s="9">
        <f>YEAR('Consolidtaed Data'!$F8965)</f>
        <v>2021</v>
      </c>
    </row>
    <row r="3345" spans="1:20" x14ac:dyDescent="0.3">
      <c r="A3345" s="9" t="s">
        <v>4364</v>
      </c>
      <c r="B3345" s="9" t="s">
        <v>418</v>
      </c>
      <c r="C3345" s="9" t="s">
        <v>21</v>
      </c>
      <c r="D3345" s="9" t="s">
        <v>80</v>
      </c>
      <c r="E3345" s="9" t="s">
        <v>1382</v>
      </c>
      <c r="F3345" s="10">
        <v>44077</v>
      </c>
      <c r="G3345" s="10" t="str">
        <f>VLOOKUP(Table3[[#This Row],[Product ID]],[1]Products!$A:$G,2,0)</f>
        <v>Product 82</v>
      </c>
      <c r="H3345" s="22">
        <v>1</v>
      </c>
      <c r="I3345" s="9">
        <f>VLOOKUP('Consolidtaed Data'!$B9544,[1]Products!$A:$G,4,0)</f>
        <v>378</v>
      </c>
      <c r="J3345" s="9">
        <f>VLOOKUP('Consolidtaed Data'!$B9544,[1]Products!$A:$G,3,0)</f>
        <v>291</v>
      </c>
      <c r="K3345" s="9">
        <f>'Consolidtaed Data'!$J9544*'Consolidtaed Data'!$H9544</f>
        <v>3780</v>
      </c>
      <c r="L3345" s="9">
        <f>'Consolidtaed Data'!$I9544*'Consolidtaed Data'!$H9544</f>
        <v>7556</v>
      </c>
      <c r="M3345" s="9">
        <f>'Consolidtaed Data'!$L9544-'Consolidtaed Data'!$K9544</f>
        <v>82</v>
      </c>
      <c r="N3345" s="9" t="str">
        <f>VLOOKUP('Consolidtaed Data'!$C9544,[1]Locations!$A:$O,2,0)</f>
        <v>Elk Grove</v>
      </c>
      <c r="O3345" s="9" t="str">
        <f>VLOOKUP('Consolidtaed Data'!$D9544,'[1]Sales People'!$A:$B,2,0)</f>
        <v>Andrew Bowman</v>
      </c>
      <c r="P3345" s="9" t="str">
        <f>VLOOKUP('Consolidtaed Data'!$E9544,[1]Customers!$A:$B,2,0)</f>
        <v>Kevin Gomez</v>
      </c>
      <c r="Q3345" s="11">
        <f>WEEKDAY('Consolidtaed Data'!$F9544)</f>
        <v>5</v>
      </c>
      <c r="R3345" s="9">
        <f>MONTH('Consolidtaed Data'!$F9544)</f>
        <v>12</v>
      </c>
      <c r="S3345" s="9" t="str">
        <f>TEXT(Table3[[#This Row],[Purchase Date]],"MMMM")</f>
        <v>September</v>
      </c>
      <c r="T3345" s="9">
        <f>YEAR('Consolidtaed Data'!$F9544)</f>
        <v>2021</v>
      </c>
    </row>
    <row r="3346" spans="1:20" x14ac:dyDescent="0.3">
      <c r="A3346" s="9" t="s">
        <v>4365</v>
      </c>
      <c r="B3346" s="9" t="s">
        <v>490</v>
      </c>
      <c r="C3346" s="9" t="s">
        <v>249</v>
      </c>
      <c r="D3346" s="9" t="s">
        <v>22</v>
      </c>
      <c r="E3346" s="9" t="s">
        <v>501</v>
      </c>
      <c r="F3346" s="10">
        <v>44078</v>
      </c>
      <c r="G3346" s="10" t="str">
        <f>VLOOKUP(Table3[[#This Row],[Product ID]],[1]Products!$A:$G,2,0)</f>
        <v>Product 79</v>
      </c>
      <c r="H3346" s="22">
        <v>3</v>
      </c>
      <c r="I3346" s="9">
        <f>VLOOKUP('Consolidtaed Data'!$B4728,[1]Products!$A:$G,4,0)</f>
        <v>290</v>
      </c>
      <c r="J3346" s="9">
        <f>VLOOKUP('Consolidtaed Data'!$B4728,[1]Products!$A:$G,3,0)</f>
        <v>200</v>
      </c>
      <c r="K3346" s="9">
        <f>'Consolidtaed Data'!$J4728*'Consolidtaed Data'!$H4728</f>
        <v>534</v>
      </c>
      <c r="L3346" s="9">
        <f>'Consolidtaed Data'!$I4728*'Consolidtaed Data'!$H4728</f>
        <v>847</v>
      </c>
      <c r="M3346" s="9">
        <f>'Consolidtaed Data'!$L4728-'Consolidtaed Data'!$K4728</f>
        <v>613</v>
      </c>
      <c r="N3346" s="9" t="str">
        <f>VLOOKUP('Consolidtaed Data'!$C4728,[1]Locations!$A:$O,2,0)</f>
        <v>Murrieta</v>
      </c>
      <c r="O3346" s="9" t="str">
        <f>VLOOKUP('Consolidtaed Data'!$D4728,'[1]Sales People'!$A:$B,2,0)</f>
        <v>Howard Gardner</v>
      </c>
      <c r="P3346" s="9" t="str">
        <f>VLOOKUP('Consolidtaed Data'!$E4728,[1]Customers!$A:$B,2,0)</f>
        <v>Joe Coleman</v>
      </c>
      <c r="Q3346" s="11">
        <f>WEEKDAY('Consolidtaed Data'!$F4728)</f>
        <v>1</v>
      </c>
      <c r="R3346" s="9">
        <f>MONTH('Consolidtaed Data'!$F4728)</f>
        <v>12</v>
      </c>
      <c r="S3346" s="9" t="str">
        <f>TEXT(Table3[[#This Row],[Purchase Date]],"MMMM")</f>
        <v>September</v>
      </c>
      <c r="T3346" s="9">
        <f>YEAR('Consolidtaed Data'!$F4728)</f>
        <v>2020</v>
      </c>
    </row>
    <row r="3347" spans="1:20" x14ac:dyDescent="0.3">
      <c r="A3347" s="9" t="s">
        <v>4366</v>
      </c>
      <c r="B3347" s="9" t="s">
        <v>443</v>
      </c>
      <c r="C3347" s="9" t="s">
        <v>21</v>
      </c>
      <c r="D3347" s="9" t="s">
        <v>143</v>
      </c>
      <c r="E3347" s="9" t="s">
        <v>631</v>
      </c>
      <c r="F3347" s="10">
        <v>44078</v>
      </c>
      <c r="G3347" s="10" t="str">
        <f>VLOOKUP(Table3[[#This Row],[Product ID]],[1]Products!$A:$G,2,0)</f>
        <v>Product 61</v>
      </c>
      <c r="H3347" s="22">
        <v>3</v>
      </c>
      <c r="I3347" s="9">
        <f>VLOOKUP('Consolidtaed Data'!$B4811,[1]Products!$A:$G,4,0)</f>
        <v>1566</v>
      </c>
      <c r="J3347" s="9">
        <f>VLOOKUP('Consolidtaed Data'!$B4811,[1]Products!$A:$G,3,0)</f>
        <v>1190</v>
      </c>
      <c r="K3347" s="9">
        <f>'Consolidtaed Data'!$J4811*'Consolidtaed Data'!$H4811</f>
        <v>154</v>
      </c>
      <c r="L3347" s="9">
        <f>'Consolidtaed Data'!$I4811*'Consolidtaed Data'!$H4811</f>
        <v>203</v>
      </c>
      <c r="M3347" s="9">
        <f>'Consolidtaed Data'!$L4811-'Consolidtaed Data'!$K4811</f>
        <v>344</v>
      </c>
      <c r="N3347" s="9" t="str">
        <f>VLOOKUP('Consolidtaed Data'!$C4811,[1]Locations!$A:$O,2,0)</f>
        <v>Elk Grove</v>
      </c>
      <c r="O3347" s="9" t="str">
        <f>VLOOKUP('Consolidtaed Data'!$D4811,'[1]Sales People'!$A:$B,2,0)</f>
        <v>Jerry Perry</v>
      </c>
      <c r="P3347" s="9" t="str">
        <f>VLOOKUP('Consolidtaed Data'!$E4811,[1]Customers!$A:$B,2,0)</f>
        <v>Peter Cook</v>
      </c>
      <c r="Q3347" s="11">
        <f>WEEKDAY('Consolidtaed Data'!$F4811)</f>
        <v>7</v>
      </c>
      <c r="R3347" s="9">
        <f>MONTH('Consolidtaed Data'!$F4811)</f>
        <v>12</v>
      </c>
      <c r="S3347" s="9" t="str">
        <f>TEXT(Table3[[#This Row],[Purchase Date]],"MMMM")</f>
        <v>September</v>
      </c>
      <c r="T3347" s="9">
        <f>YEAR('Consolidtaed Data'!$F4811)</f>
        <v>2020</v>
      </c>
    </row>
    <row r="3348" spans="1:20" x14ac:dyDescent="0.3">
      <c r="A3348" s="9" t="s">
        <v>4367</v>
      </c>
      <c r="B3348" s="9" t="s">
        <v>355</v>
      </c>
      <c r="C3348" s="9" t="s">
        <v>169</v>
      </c>
      <c r="D3348" s="9" t="s">
        <v>73</v>
      </c>
      <c r="E3348" s="9" t="s">
        <v>583</v>
      </c>
      <c r="F3348" s="10">
        <v>44078</v>
      </c>
      <c r="G3348" s="10" t="str">
        <f>VLOOKUP(Table3[[#This Row],[Product ID]],[1]Products!$A:$G,2,0)</f>
        <v>Product 100</v>
      </c>
      <c r="H3348" s="22">
        <v>1</v>
      </c>
      <c r="I3348" s="9">
        <f>VLOOKUP('Consolidtaed Data'!$B5335,[1]Products!$A:$G,4,0)</f>
        <v>1353</v>
      </c>
      <c r="J3348" s="9">
        <f>VLOOKUP('Consolidtaed Data'!$B5335,[1]Products!$A:$G,3,0)</f>
        <v>947</v>
      </c>
      <c r="K3348" s="9">
        <f>'Consolidtaed Data'!$J5335*'Consolidtaed Data'!$H5335</f>
        <v>665</v>
      </c>
      <c r="L3348" s="9">
        <f>'Consolidtaed Data'!$I5335*'Consolidtaed Data'!$H5335</f>
        <v>1278</v>
      </c>
      <c r="M3348" s="9">
        <f>'Consolidtaed Data'!$L5335-'Consolidtaed Data'!$K5335</f>
        <v>82</v>
      </c>
      <c r="N3348" s="9" t="str">
        <f>VLOOKUP('Consolidtaed Data'!$C5335,[1]Locations!$A:$O,2,0)</f>
        <v>San Jose</v>
      </c>
      <c r="O3348" s="9" t="str">
        <f>VLOOKUP('Consolidtaed Data'!$D5335,'[1]Sales People'!$A:$B,2,0)</f>
        <v>Henry Nelson</v>
      </c>
      <c r="P3348" s="9" t="str">
        <f>VLOOKUP('Consolidtaed Data'!$E5335,[1]Customers!$A:$B,2,0)</f>
        <v>Alan Scott</v>
      </c>
      <c r="Q3348" s="11">
        <f>WEEKDAY('Consolidtaed Data'!$F5335)</f>
        <v>6</v>
      </c>
      <c r="R3348" s="9">
        <f>MONTH('Consolidtaed Data'!$F5335)</f>
        <v>1</v>
      </c>
      <c r="S3348" s="9" t="str">
        <f>TEXT(Table3[[#This Row],[Purchase Date]],"MMMM")</f>
        <v>September</v>
      </c>
      <c r="T3348" s="9">
        <f>YEAR('Consolidtaed Data'!$F5335)</f>
        <v>2021</v>
      </c>
    </row>
    <row r="3349" spans="1:20" x14ac:dyDescent="0.3">
      <c r="A3349" s="9" t="s">
        <v>4368</v>
      </c>
      <c r="B3349" s="9" t="s">
        <v>610</v>
      </c>
      <c r="C3349" s="9" t="s">
        <v>8</v>
      </c>
      <c r="D3349" s="9" t="s">
        <v>43</v>
      </c>
      <c r="E3349" s="9" t="s">
        <v>3163</v>
      </c>
      <c r="F3349" s="10">
        <v>44078</v>
      </c>
      <c r="G3349" s="10" t="str">
        <f>VLOOKUP(Table3[[#This Row],[Product ID]],[1]Products!$A:$G,2,0)</f>
        <v>Product 12</v>
      </c>
      <c r="H3349" s="22">
        <v>1</v>
      </c>
      <c r="I3349" s="9">
        <f>VLOOKUP('Consolidtaed Data'!$B5699,[1]Products!$A:$G,4,0)</f>
        <v>2396</v>
      </c>
      <c r="J3349" s="9">
        <f>VLOOKUP('Consolidtaed Data'!$B5699,[1]Products!$A:$G,3,0)</f>
        <v>1965</v>
      </c>
      <c r="K3349" s="9">
        <f>'Consolidtaed Data'!$J5699*'Consolidtaed Data'!$H5699</f>
        <v>1686</v>
      </c>
      <c r="L3349" s="9">
        <f>'Consolidtaed Data'!$I5699*'Consolidtaed Data'!$H5699</f>
        <v>2478</v>
      </c>
      <c r="M3349" s="9">
        <f>'Consolidtaed Data'!$L5699-'Consolidtaed Data'!$K5699</f>
        <v>492</v>
      </c>
      <c r="N3349" s="9" t="str">
        <f>VLOOKUP('Consolidtaed Data'!$C5699,[1]Locations!$A:$O,2,0)</f>
        <v>Victorville</v>
      </c>
      <c r="O3349" s="9" t="str">
        <f>VLOOKUP('Consolidtaed Data'!$D5699,'[1]Sales People'!$A:$B,2,0)</f>
        <v>Bobby Russell</v>
      </c>
      <c r="P3349" s="9" t="str">
        <f>VLOOKUP('Consolidtaed Data'!$E5699,[1]Customers!$A:$B,2,0)</f>
        <v>Sean Andrews</v>
      </c>
      <c r="Q3349" s="11">
        <f>WEEKDAY('Consolidtaed Data'!$F5699)</f>
        <v>5</v>
      </c>
      <c r="R3349" s="9">
        <f>MONTH('Consolidtaed Data'!$F5699)</f>
        <v>2</v>
      </c>
      <c r="S3349" s="9" t="str">
        <f>TEXT(Table3[[#This Row],[Purchase Date]],"MMMM")</f>
        <v>September</v>
      </c>
      <c r="T3349" s="9">
        <f>YEAR('Consolidtaed Data'!$F5699)</f>
        <v>2021</v>
      </c>
    </row>
    <row r="3350" spans="1:20" x14ac:dyDescent="0.3">
      <c r="A3350" s="9" t="s">
        <v>4369</v>
      </c>
      <c r="B3350" s="9" t="s">
        <v>216</v>
      </c>
      <c r="C3350" s="9" t="s">
        <v>59</v>
      </c>
      <c r="D3350" s="9" t="s">
        <v>113</v>
      </c>
      <c r="E3350" s="9" t="s">
        <v>1013</v>
      </c>
      <c r="F3350" s="10">
        <v>44078</v>
      </c>
      <c r="G3350" s="10" t="str">
        <f>VLOOKUP(Table3[[#This Row],[Product ID]],[1]Products!$A:$G,2,0)</f>
        <v>Product 73</v>
      </c>
      <c r="H3350" s="22">
        <v>1</v>
      </c>
      <c r="I3350" s="9">
        <f>VLOOKUP('Consolidtaed Data'!$B6318,[1]Products!$A:$G,4,0)</f>
        <v>1725</v>
      </c>
      <c r="J3350" s="9">
        <f>VLOOKUP('Consolidtaed Data'!$B6318,[1]Products!$A:$G,3,0)</f>
        <v>1363</v>
      </c>
      <c r="K3350" s="9">
        <f>'Consolidtaed Data'!$J6318*'Consolidtaed Data'!$H6318</f>
        <v>873</v>
      </c>
      <c r="L3350" s="9">
        <f>'Consolidtaed Data'!$I6318*'Consolidtaed Data'!$H6318</f>
        <v>1134</v>
      </c>
      <c r="M3350" s="9">
        <f>'Consolidtaed Data'!$L6318-'Consolidtaed Data'!$K6318</f>
        <v>123</v>
      </c>
      <c r="N3350" s="9" t="str">
        <f>VLOOKUP('Consolidtaed Data'!$C6318,[1]Locations!$A:$O,2,0)</f>
        <v>Orange</v>
      </c>
      <c r="O3350" s="9" t="str">
        <f>VLOOKUP('Consolidtaed Data'!$D6318,'[1]Sales People'!$A:$B,2,0)</f>
        <v>Larry Marshall</v>
      </c>
      <c r="P3350" s="9" t="str">
        <f>VLOOKUP('Consolidtaed Data'!$E6318,[1]Customers!$A:$B,2,0)</f>
        <v>Justin Romero</v>
      </c>
      <c r="Q3350" s="11">
        <f>WEEKDAY('Consolidtaed Data'!$F6318)</f>
        <v>7</v>
      </c>
      <c r="R3350" s="9">
        <f>MONTH('Consolidtaed Data'!$F6318)</f>
        <v>4</v>
      </c>
      <c r="S3350" s="9" t="str">
        <f>TEXT(Table3[[#This Row],[Purchase Date]],"MMMM")</f>
        <v>September</v>
      </c>
      <c r="T3350" s="9">
        <f>YEAR('Consolidtaed Data'!$F6318)</f>
        <v>2021</v>
      </c>
    </row>
    <row r="3351" spans="1:20" x14ac:dyDescent="0.3">
      <c r="A3351" s="9" t="s">
        <v>4370</v>
      </c>
      <c r="B3351" s="9" t="s">
        <v>390</v>
      </c>
      <c r="C3351" s="9" t="s">
        <v>319</v>
      </c>
      <c r="D3351" s="9" t="s">
        <v>326</v>
      </c>
      <c r="E3351" s="9" t="s">
        <v>285</v>
      </c>
      <c r="F3351" s="10">
        <v>44078</v>
      </c>
      <c r="G3351" s="10" t="str">
        <f>VLOOKUP(Table3[[#This Row],[Product ID]],[1]Products!$A:$G,2,0)</f>
        <v>Product 48</v>
      </c>
      <c r="H3351" s="22">
        <v>3</v>
      </c>
      <c r="I3351" s="9">
        <f>VLOOKUP('Consolidtaed Data'!$B6635,[1]Products!$A:$G,4,0)</f>
        <v>1566</v>
      </c>
      <c r="J3351" s="9">
        <f>VLOOKUP('Consolidtaed Data'!$B6635,[1]Products!$A:$G,3,0)</f>
        <v>1190</v>
      </c>
      <c r="K3351" s="9">
        <f>'Consolidtaed Data'!$J6635*'Consolidtaed Data'!$H6635</f>
        <v>5364</v>
      </c>
      <c r="L3351" s="9">
        <f>'Consolidtaed Data'!$I6635*'Consolidtaed Data'!$H6635</f>
        <v>7059</v>
      </c>
      <c r="M3351" s="9">
        <f>'Consolidtaed Data'!$L6635-'Consolidtaed Data'!$K6635</f>
        <v>892</v>
      </c>
      <c r="N3351" s="9" t="str">
        <f>VLOOKUP('Consolidtaed Data'!$C6635,[1]Locations!$A:$O,2,0)</f>
        <v>San Bernardino</v>
      </c>
      <c r="O3351" s="9" t="str">
        <f>VLOOKUP('Consolidtaed Data'!$D6635,'[1]Sales People'!$A:$B,2,0)</f>
        <v>Jerry Perry</v>
      </c>
      <c r="P3351" s="9" t="str">
        <f>VLOOKUP('Consolidtaed Data'!$E6635,[1]Customers!$A:$B,2,0)</f>
        <v>Eric Alvarez</v>
      </c>
      <c r="Q3351" s="11">
        <f>WEEKDAY('Consolidtaed Data'!$F6635)</f>
        <v>5</v>
      </c>
      <c r="R3351" s="9">
        <f>MONTH('Consolidtaed Data'!$F6635)</f>
        <v>5</v>
      </c>
      <c r="S3351" s="9" t="str">
        <f>TEXT(Table3[[#This Row],[Purchase Date]],"MMMM")</f>
        <v>September</v>
      </c>
      <c r="T3351" s="9">
        <f>YEAR('Consolidtaed Data'!$F6635)</f>
        <v>2021</v>
      </c>
    </row>
    <row r="3352" spans="1:20" x14ac:dyDescent="0.3">
      <c r="A3352" s="9" t="s">
        <v>4371</v>
      </c>
      <c r="B3352" s="9" t="s">
        <v>172</v>
      </c>
      <c r="C3352" s="9" t="s">
        <v>421</v>
      </c>
      <c r="D3352" s="9" t="s">
        <v>235</v>
      </c>
      <c r="E3352" s="9" t="s">
        <v>4517</v>
      </c>
      <c r="F3352" s="10">
        <v>44078</v>
      </c>
      <c r="G3352" s="10" t="str">
        <f>VLOOKUP(Table3[[#This Row],[Product ID]],[1]Products!$A:$G,2,0)</f>
        <v>Product 4</v>
      </c>
      <c r="H3352" s="22">
        <v>4</v>
      </c>
      <c r="I3352" s="9">
        <f>VLOOKUP('Consolidtaed Data'!$B7281,[1]Products!$A:$G,4,0)</f>
        <v>392</v>
      </c>
      <c r="J3352" s="9">
        <f>VLOOKUP('Consolidtaed Data'!$B7281,[1]Products!$A:$G,3,0)</f>
        <v>255</v>
      </c>
      <c r="K3352" s="9">
        <f>'Consolidtaed Data'!$J7281*'Consolidtaed Data'!$H7281</f>
        <v>504</v>
      </c>
      <c r="L3352" s="9">
        <f>'Consolidtaed Data'!$I7281*'Consolidtaed Data'!$H7281</f>
        <v>951</v>
      </c>
      <c r="M3352" s="9">
        <f>'Consolidtaed Data'!$L7281-'Consolidtaed Data'!$K7281</f>
        <v>792</v>
      </c>
      <c r="N3352" s="9" t="str">
        <f>VLOOKUP('Consolidtaed Data'!$C7281,[1]Locations!$A:$O,2,0)</f>
        <v>Berkeley</v>
      </c>
      <c r="O3352" s="9" t="str">
        <f>VLOOKUP('Consolidtaed Data'!$D7281,'[1]Sales People'!$A:$B,2,0)</f>
        <v>Joe Sims</v>
      </c>
      <c r="P3352" s="9" t="str">
        <f>VLOOKUP('Consolidtaed Data'!$E7281,[1]Customers!$A:$B,2,0)</f>
        <v>Brandon Bailey</v>
      </c>
      <c r="Q3352" s="11">
        <f>WEEKDAY('Consolidtaed Data'!$F7281)</f>
        <v>3</v>
      </c>
      <c r="R3352" s="9">
        <f>MONTH('Consolidtaed Data'!$F7281)</f>
        <v>7</v>
      </c>
      <c r="S3352" s="9" t="str">
        <f>TEXT(Table3[[#This Row],[Purchase Date]],"MMMM")</f>
        <v>September</v>
      </c>
      <c r="T3352" s="9">
        <f>YEAR('Consolidtaed Data'!$F7281)</f>
        <v>2021</v>
      </c>
    </row>
    <row r="3353" spans="1:20" x14ac:dyDescent="0.3">
      <c r="A3353" s="9" t="s">
        <v>4372</v>
      </c>
      <c r="B3353" s="9" t="s">
        <v>240</v>
      </c>
      <c r="C3353" s="9" t="s">
        <v>347</v>
      </c>
      <c r="D3353" s="9" t="s">
        <v>17</v>
      </c>
      <c r="E3353" s="9" t="s">
        <v>2112</v>
      </c>
      <c r="F3353" s="10">
        <v>44078</v>
      </c>
      <c r="G3353" s="10" t="str">
        <f>VLOOKUP(Table3[[#This Row],[Product ID]],[1]Products!$A:$G,2,0)</f>
        <v>Product 70</v>
      </c>
      <c r="H3353" s="22">
        <v>3</v>
      </c>
      <c r="I3353" s="9">
        <f>VLOOKUP('Consolidtaed Data'!$B7373,[1]Products!$A:$G,4,0)</f>
        <v>584</v>
      </c>
      <c r="J3353" s="9">
        <f>VLOOKUP('Consolidtaed Data'!$B7373,[1]Products!$A:$G,3,0)</f>
        <v>420</v>
      </c>
      <c r="K3353" s="9">
        <f>'Consolidtaed Data'!$J7373*'Consolidtaed Data'!$H7373</f>
        <v>1367</v>
      </c>
      <c r="L3353" s="9">
        <f>'Consolidtaed Data'!$I7373*'Consolidtaed Data'!$H7373</f>
        <v>2241</v>
      </c>
      <c r="M3353" s="9">
        <f>'Consolidtaed Data'!$L7373-'Consolidtaed Data'!$K7373</f>
        <v>447</v>
      </c>
      <c r="N3353" s="9" t="str">
        <f>VLOOKUP('Consolidtaed Data'!$C7373,[1]Locations!$A:$O,2,0)</f>
        <v>Santa Ana</v>
      </c>
      <c r="O3353" s="9" t="str">
        <f>VLOOKUP('Consolidtaed Data'!$D7373,'[1]Sales People'!$A:$B,2,0)</f>
        <v>Fred Robertson</v>
      </c>
      <c r="P3353" s="9" t="str">
        <f>VLOOKUP('Consolidtaed Data'!$E7373,[1]Customers!$A:$B,2,0)</f>
        <v>Earl Phillips</v>
      </c>
      <c r="Q3353" s="11">
        <f>WEEKDAY('Consolidtaed Data'!$F7373)</f>
        <v>3</v>
      </c>
      <c r="R3353" s="9">
        <f>MONTH('Consolidtaed Data'!$F7373)</f>
        <v>7</v>
      </c>
      <c r="S3353" s="9" t="str">
        <f>TEXT(Table3[[#This Row],[Purchase Date]],"MMMM")</f>
        <v>September</v>
      </c>
      <c r="T3353" s="9">
        <f>YEAR('Consolidtaed Data'!$F7373)</f>
        <v>2021</v>
      </c>
    </row>
    <row r="3354" spans="1:20" x14ac:dyDescent="0.3">
      <c r="A3354" s="9" t="s">
        <v>4373</v>
      </c>
      <c r="B3354" s="9" t="s">
        <v>85</v>
      </c>
      <c r="C3354" s="9" t="s">
        <v>205</v>
      </c>
      <c r="D3354" s="9" t="s">
        <v>197</v>
      </c>
      <c r="E3354" s="9" t="s">
        <v>1476</v>
      </c>
      <c r="F3354" s="10">
        <v>44078</v>
      </c>
      <c r="G3354" s="10" t="str">
        <f>VLOOKUP(Table3[[#This Row],[Product ID]],[1]Products!$A:$G,2,0)</f>
        <v>Product 93</v>
      </c>
      <c r="H3354" s="22">
        <v>4</v>
      </c>
      <c r="I3354" s="9">
        <f>VLOOKUP('Consolidtaed Data'!$B7515,[1]Products!$A:$G,4,0)</f>
        <v>458</v>
      </c>
      <c r="J3354" s="9">
        <f>VLOOKUP('Consolidtaed Data'!$B7515,[1]Products!$A:$G,3,0)</f>
        <v>376</v>
      </c>
      <c r="K3354" s="9">
        <f>'Consolidtaed Data'!$J7515*'Consolidtaed Data'!$H7515</f>
        <v>1220</v>
      </c>
      <c r="L3354" s="9">
        <f>'Consolidtaed Data'!$I7515*'Consolidtaed Data'!$H7515</f>
        <v>1671</v>
      </c>
      <c r="M3354" s="9">
        <f>'Consolidtaed Data'!$L7515-'Consolidtaed Data'!$K7515</f>
        <v>742</v>
      </c>
      <c r="N3354" s="9" t="str">
        <f>VLOOKUP('Consolidtaed Data'!$C7515,[1]Locations!$A:$O,2,0)</f>
        <v>El Monte</v>
      </c>
      <c r="O3354" s="9" t="str">
        <f>VLOOKUP('Consolidtaed Data'!$D7515,'[1]Sales People'!$A:$B,2,0)</f>
        <v>Jeremy Mendoza</v>
      </c>
      <c r="P3354" s="9" t="str">
        <f>VLOOKUP('Consolidtaed Data'!$E7515,[1]Customers!$A:$B,2,0)</f>
        <v>Roy Shaw</v>
      </c>
      <c r="Q3354" s="11">
        <f>WEEKDAY('Consolidtaed Data'!$F7515)</f>
        <v>1</v>
      </c>
      <c r="R3354" s="9">
        <f>MONTH('Consolidtaed Data'!$F7515)</f>
        <v>7</v>
      </c>
      <c r="S3354" s="9" t="str">
        <f>TEXT(Table3[[#This Row],[Purchase Date]],"MMMM")</f>
        <v>September</v>
      </c>
      <c r="T3354" s="9">
        <f>YEAR('Consolidtaed Data'!$F7515)</f>
        <v>2021</v>
      </c>
    </row>
    <row r="3355" spans="1:20" x14ac:dyDescent="0.3">
      <c r="A3355" s="9" t="s">
        <v>4374</v>
      </c>
      <c r="B3355" s="9" t="s">
        <v>266</v>
      </c>
      <c r="C3355" s="9" t="s">
        <v>122</v>
      </c>
      <c r="D3355" s="9" t="s">
        <v>161</v>
      </c>
      <c r="E3355" s="9" t="s">
        <v>1498</v>
      </c>
      <c r="F3355" s="10">
        <v>44078</v>
      </c>
      <c r="G3355" s="10" t="str">
        <f>VLOOKUP(Table3[[#This Row],[Product ID]],[1]Products!$A:$G,2,0)</f>
        <v>Product 92</v>
      </c>
      <c r="H3355" s="22">
        <v>2</v>
      </c>
      <c r="I3355" s="9">
        <f>VLOOKUP('Consolidtaed Data'!$B7650,[1]Products!$A:$G,4,0)</f>
        <v>181</v>
      </c>
      <c r="J3355" s="9">
        <f>VLOOKUP('Consolidtaed Data'!$B7650,[1]Products!$A:$G,3,0)</f>
        <v>130</v>
      </c>
      <c r="K3355" s="9">
        <f>'Consolidtaed Data'!$J7650*'Consolidtaed Data'!$H7650</f>
        <v>2244</v>
      </c>
      <c r="L3355" s="9">
        <f>'Consolidtaed Data'!$I7650*'Consolidtaed Data'!$H7650</f>
        <v>2736</v>
      </c>
      <c r="M3355" s="9">
        <f>'Consolidtaed Data'!$L7650-'Consolidtaed Data'!$K7650</f>
        <v>264</v>
      </c>
      <c r="N3355" s="9" t="str">
        <f>VLOOKUP('Consolidtaed Data'!$C7650,[1]Locations!$A:$O,2,0)</f>
        <v>Sacramento</v>
      </c>
      <c r="O3355" s="9" t="str">
        <f>VLOOKUP('Consolidtaed Data'!$D7650,'[1]Sales People'!$A:$B,2,0)</f>
        <v>Joshua Taylor</v>
      </c>
      <c r="P3355" s="9" t="str">
        <f>VLOOKUP('Consolidtaed Data'!$E7650,[1]Customers!$A:$B,2,0)</f>
        <v>Terry Morris</v>
      </c>
      <c r="Q3355" s="11">
        <f>WEEKDAY('Consolidtaed Data'!$F7650)</f>
        <v>4</v>
      </c>
      <c r="R3355" s="9">
        <f>MONTH('Consolidtaed Data'!$F7650)</f>
        <v>8</v>
      </c>
      <c r="S3355" s="9" t="str">
        <f>TEXT(Table3[[#This Row],[Purchase Date]],"MMMM")</f>
        <v>September</v>
      </c>
      <c r="T3355" s="9">
        <f>YEAR('Consolidtaed Data'!$F7650)</f>
        <v>2021</v>
      </c>
    </row>
    <row r="3356" spans="1:20" x14ac:dyDescent="0.3">
      <c r="A3356" s="9" t="s">
        <v>4375</v>
      </c>
      <c r="B3356" s="9" t="s">
        <v>382</v>
      </c>
      <c r="C3356" s="9" t="s">
        <v>134</v>
      </c>
      <c r="D3356" s="9" t="s">
        <v>43</v>
      </c>
      <c r="E3356" s="9" t="s">
        <v>1465</v>
      </c>
      <c r="F3356" s="10">
        <v>44078</v>
      </c>
      <c r="G3356" s="10" t="str">
        <f>VLOOKUP(Table3[[#This Row],[Product ID]],[1]Products!$A:$G,2,0)</f>
        <v>Product 50</v>
      </c>
      <c r="H3356" s="22">
        <v>3</v>
      </c>
      <c r="I3356" s="9">
        <f>VLOOKUP('Consolidtaed Data'!$B7903,[1]Products!$A:$G,4,0)</f>
        <v>127</v>
      </c>
      <c r="J3356" s="9">
        <f>VLOOKUP('Consolidtaed Data'!$B7903,[1]Products!$A:$G,3,0)</f>
        <v>79</v>
      </c>
      <c r="K3356" s="9">
        <f>'Consolidtaed Data'!$J7903*'Consolidtaed Data'!$H7903</f>
        <v>807</v>
      </c>
      <c r="L3356" s="9">
        <f>'Consolidtaed Data'!$I7903*'Consolidtaed Data'!$H7903</f>
        <v>1467</v>
      </c>
      <c r="M3356" s="9">
        <f>'Consolidtaed Data'!$L7903-'Consolidtaed Data'!$K7903</f>
        <v>2166</v>
      </c>
      <c r="N3356" s="9" t="str">
        <f>VLOOKUP('Consolidtaed Data'!$C7903,[1]Locations!$A:$O,2,0)</f>
        <v>Santa Maria</v>
      </c>
      <c r="O3356" s="9" t="str">
        <f>VLOOKUP('Consolidtaed Data'!$D7903,'[1]Sales People'!$A:$B,2,0)</f>
        <v>Martin Perry</v>
      </c>
      <c r="P3356" s="9" t="str">
        <f>VLOOKUP('Consolidtaed Data'!$E7903,[1]Customers!$A:$B,2,0)</f>
        <v>Juan Ramirez</v>
      </c>
      <c r="Q3356" s="11">
        <f>WEEKDAY('Consolidtaed Data'!$F7903)</f>
        <v>3</v>
      </c>
      <c r="R3356" s="9">
        <f>MONTH('Consolidtaed Data'!$F7903)</f>
        <v>8</v>
      </c>
      <c r="S3356" s="9" t="str">
        <f>TEXT(Table3[[#This Row],[Purchase Date]],"MMMM")</f>
        <v>September</v>
      </c>
      <c r="T3356" s="9">
        <f>YEAR('Consolidtaed Data'!$F7903)</f>
        <v>2021</v>
      </c>
    </row>
    <row r="3357" spans="1:20" x14ac:dyDescent="0.3">
      <c r="A3357" s="9" t="s">
        <v>4376</v>
      </c>
      <c r="B3357" s="9" t="s">
        <v>411</v>
      </c>
      <c r="C3357" s="9" t="s">
        <v>90</v>
      </c>
      <c r="D3357" s="9" t="s">
        <v>9</v>
      </c>
      <c r="E3357" s="9" t="s">
        <v>399</v>
      </c>
      <c r="F3357" s="10">
        <v>44078</v>
      </c>
      <c r="G3357" s="10" t="str">
        <f>VLOOKUP(Table3[[#This Row],[Product ID]],[1]Products!$A:$G,2,0)</f>
        <v>Product 27</v>
      </c>
      <c r="H3357" s="22">
        <v>1</v>
      </c>
      <c r="I3357" s="9">
        <f>VLOOKUP('Consolidtaed Data'!$B8172,[1]Products!$A:$G,4,0)</f>
        <v>880</v>
      </c>
      <c r="J3357" s="9">
        <f>VLOOKUP('Consolidtaed Data'!$B8172,[1]Products!$A:$G,3,0)</f>
        <v>634</v>
      </c>
      <c r="K3357" s="9">
        <f>'Consolidtaed Data'!$J8172*'Consolidtaed Data'!$H8172</f>
        <v>376</v>
      </c>
      <c r="L3357" s="9">
        <f>'Consolidtaed Data'!$I8172*'Consolidtaed Data'!$H8172</f>
        <v>458</v>
      </c>
      <c r="M3357" s="9">
        <f>'Consolidtaed Data'!$L8172-'Consolidtaed Data'!$K8172</f>
        <v>690</v>
      </c>
      <c r="N3357" s="9" t="str">
        <f>VLOOKUP('Consolidtaed Data'!$C8172,[1]Locations!$A:$O,2,0)</f>
        <v>Lancaster</v>
      </c>
      <c r="O3357" s="9" t="str">
        <f>VLOOKUP('Consolidtaed Data'!$D8172,'[1]Sales People'!$A:$B,2,0)</f>
        <v>Carl Hall</v>
      </c>
      <c r="P3357" s="9" t="str">
        <f>VLOOKUP('Consolidtaed Data'!$E8172,[1]Customers!$A:$B,2,0)</f>
        <v>Donald Andrews</v>
      </c>
      <c r="Q3357" s="11">
        <f>WEEKDAY('Consolidtaed Data'!$F8172)</f>
        <v>3</v>
      </c>
      <c r="R3357" s="9">
        <f>MONTH('Consolidtaed Data'!$F8172)</f>
        <v>9</v>
      </c>
      <c r="S3357" s="9" t="str">
        <f>TEXT(Table3[[#This Row],[Purchase Date]],"MMMM")</f>
        <v>September</v>
      </c>
      <c r="T3357" s="9">
        <f>YEAR('Consolidtaed Data'!$F8172)</f>
        <v>2021</v>
      </c>
    </row>
    <row r="3358" spans="1:20" x14ac:dyDescent="0.3">
      <c r="A3358" s="9" t="s">
        <v>4377</v>
      </c>
      <c r="B3358" s="9" t="s">
        <v>252</v>
      </c>
      <c r="C3358" s="9" t="s">
        <v>165</v>
      </c>
      <c r="D3358" s="9" t="s">
        <v>80</v>
      </c>
      <c r="E3358" s="9" t="s">
        <v>1091</v>
      </c>
      <c r="F3358" s="10">
        <v>44078</v>
      </c>
      <c r="G3358" s="10" t="str">
        <f>VLOOKUP(Table3[[#This Row],[Product ID]],[1]Products!$A:$G,2,0)</f>
        <v>Product 81</v>
      </c>
      <c r="H3358" s="22">
        <v>3</v>
      </c>
      <c r="I3358" s="9">
        <f>VLOOKUP('Consolidtaed Data'!$B8205,[1]Products!$A:$G,4,0)</f>
        <v>136</v>
      </c>
      <c r="J3358" s="9">
        <f>VLOOKUP('Consolidtaed Data'!$B8205,[1]Products!$A:$G,3,0)</f>
        <v>72</v>
      </c>
      <c r="K3358" s="9">
        <f>'Consolidtaed Data'!$J8205*'Consolidtaed Data'!$H8205</f>
        <v>1582</v>
      </c>
      <c r="L3358" s="9">
        <f>'Consolidtaed Data'!$I8205*'Consolidtaed Data'!$H8205</f>
        <v>3044</v>
      </c>
      <c r="M3358" s="9">
        <f>'Consolidtaed Data'!$L8205-'Consolidtaed Data'!$K8205</f>
        <v>1108</v>
      </c>
      <c r="N3358" s="9" t="str">
        <f>VLOOKUP('Consolidtaed Data'!$C8205,[1]Locations!$A:$O,2,0)</f>
        <v>Hayward</v>
      </c>
      <c r="O3358" s="9" t="str">
        <f>VLOOKUP('Consolidtaed Data'!$D8205,'[1]Sales People'!$A:$B,2,0)</f>
        <v>Bobby Russell</v>
      </c>
      <c r="P3358" s="9" t="str">
        <f>VLOOKUP('Consolidtaed Data'!$E8205,[1]Customers!$A:$B,2,0)</f>
        <v>Carlos Stewart</v>
      </c>
      <c r="Q3358" s="11">
        <f>WEEKDAY('Consolidtaed Data'!$F8205)</f>
        <v>5</v>
      </c>
      <c r="R3358" s="9">
        <f>MONTH('Consolidtaed Data'!$F8205)</f>
        <v>9</v>
      </c>
      <c r="S3358" s="9" t="str">
        <f>TEXT(Table3[[#This Row],[Purchase Date]],"MMMM")</f>
        <v>September</v>
      </c>
      <c r="T3358" s="9">
        <f>YEAR('Consolidtaed Data'!$F8205)</f>
        <v>2021</v>
      </c>
    </row>
    <row r="3359" spans="1:20" x14ac:dyDescent="0.3">
      <c r="A3359" s="9" t="s">
        <v>4378</v>
      </c>
      <c r="B3359" s="9" t="s">
        <v>93</v>
      </c>
      <c r="C3359" s="9" t="s">
        <v>347</v>
      </c>
      <c r="D3359" s="9" t="s">
        <v>143</v>
      </c>
      <c r="E3359" s="9" t="s">
        <v>3080</v>
      </c>
      <c r="F3359" s="10">
        <v>44078</v>
      </c>
      <c r="G3359" s="10" t="str">
        <f>VLOOKUP(Table3[[#This Row],[Product ID]],[1]Products!$A:$G,2,0)</f>
        <v>Product 71</v>
      </c>
      <c r="H3359" s="22">
        <v>1</v>
      </c>
      <c r="I3359" s="9">
        <f>VLOOKUP('Consolidtaed Data'!$B8441,[1]Products!$A:$G,4,0)</f>
        <v>458</v>
      </c>
      <c r="J3359" s="9">
        <f>VLOOKUP('Consolidtaed Data'!$B8441,[1]Products!$A:$G,3,0)</f>
        <v>376</v>
      </c>
      <c r="K3359" s="9">
        <f>'Consolidtaed Data'!$J8441*'Consolidtaed Data'!$H8441</f>
        <v>2196</v>
      </c>
      <c r="L3359" s="9">
        <f>'Consolidtaed Data'!$I8441*'Consolidtaed Data'!$H8441</f>
        <v>3231</v>
      </c>
      <c r="M3359" s="9">
        <f>'Consolidtaed Data'!$L8441-'Consolidtaed Data'!$K8441</f>
        <v>431</v>
      </c>
      <c r="N3359" s="9" t="str">
        <f>VLOOKUP('Consolidtaed Data'!$C8441,[1]Locations!$A:$O,2,0)</f>
        <v>Carlsbad</v>
      </c>
      <c r="O3359" s="9" t="str">
        <f>VLOOKUP('Consolidtaed Data'!$D8441,'[1]Sales People'!$A:$B,2,0)</f>
        <v>Arthur Mccoy</v>
      </c>
      <c r="P3359" s="9" t="str">
        <f>VLOOKUP('Consolidtaed Data'!$E8441,[1]Customers!$A:$B,2,0)</f>
        <v>Christopher Wright</v>
      </c>
      <c r="Q3359" s="11">
        <f>WEEKDAY('Consolidtaed Data'!$F8441)</f>
        <v>2</v>
      </c>
      <c r="R3359" s="9">
        <f>MONTH('Consolidtaed Data'!$F8441)</f>
        <v>10</v>
      </c>
      <c r="S3359" s="9" t="str">
        <f>TEXT(Table3[[#This Row],[Purchase Date]],"MMMM")</f>
        <v>September</v>
      </c>
      <c r="T3359" s="9">
        <f>YEAR('Consolidtaed Data'!$F8441)</f>
        <v>2021</v>
      </c>
    </row>
    <row r="3360" spans="1:20" x14ac:dyDescent="0.3">
      <c r="A3360" s="9" t="s">
        <v>4379</v>
      </c>
      <c r="B3360" s="9" t="s">
        <v>477</v>
      </c>
      <c r="C3360" s="9" t="s">
        <v>253</v>
      </c>
      <c r="D3360" s="9" t="s">
        <v>174</v>
      </c>
      <c r="E3360" s="9" t="s">
        <v>542</v>
      </c>
      <c r="F3360" s="10">
        <v>44078</v>
      </c>
      <c r="G3360" s="10" t="str">
        <f>VLOOKUP(Table3[[#This Row],[Product ID]],[1]Products!$A:$G,2,0)</f>
        <v>Product 46</v>
      </c>
      <c r="H3360" s="22">
        <v>1</v>
      </c>
      <c r="I3360" s="9">
        <f>VLOOKUP('Consolidtaed Data'!$B8783,[1]Products!$A:$G,4,0)</f>
        <v>1635</v>
      </c>
      <c r="J3360" s="9">
        <f>VLOOKUP('Consolidtaed Data'!$B8783,[1]Products!$A:$G,3,0)</f>
        <v>1046</v>
      </c>
      <c r="K3360" s="9">
        <f>'Consolidtaed Data'!$J8783*'Consolidtaed Data'!$H8783</f>
        <v>389</v>
      </c>
      <c r="L3360" s="9">
        <f>'Consolidtaed Data'!$I8783*'Consolidtaed Data'!$H8783</f>
        <v>637</v>
      </c>
      <c r="M3360" s="9">
        <f>'Consolidtaed Data'!$L8783-'Consolidtaed Data'!$K8783</f>
        <v>1852</v>
      </c>
      <c r="N3360" s="9" t="str">
        <f>VLOOKUP('Consolidtaed Data'!$C8783,[1]Locations!$A:$O,2,0)</f>
        <v>El Cajon</v>
      </c>
      <c r="O3360" s="9" t="str">
        <f>VLOOKUP('Consolidtaed Data'!$D8783,'[1]Sales People'!$A:$B,2,0)</f>
        <v>Ernest Wagner</v>
      </c>
      <c r="P3360" s="9" t="str">
        <f>VLOOKUP('Consolidtaed Data'!$E8783,[1]Customers!$A:$B,2,0)</f>
        <v>George Fowler</v>
      </c>
      <c r="Q3360" s="11">
        <f>WEEKDAY('Consolidtaed Data'!$F8783)</f>
        <v>7</v>
      </c>
      <c r="R3360" s="9">
        <f>MONTH('Consolidtaed Data'!$F8783)</f>
        <v>10</v>
      </c>
      <c r="S3360" s="9" t="str">
        <f>TEXT(Table3[[#This Row],[Purchase Date]],"MMMM")</f>
        <v>September</v>
      </c>
      <c r="T3360" s="9">
        <f>YEAR('Consolidtaed Data'!$F8783)</f>
        <v>2021</v>
      </c>
    </row>
    <row r="3361" spans="1:20" x14ac:dyDescent="0.3">
      <c r="A3361" s="9" t="s">
        <v>4380</v>
      </c>
      <c r="B3361" s="9" t="s">
        <v>112</v>
      </c>
      <c r="C3361" s="9" t="s">
        <v>16</v>
      </c>
      <c r="D3361" s="9" t="s">
        <v>64</v>
      </c>
      <c r="E3361" s="9" t="s">
        <v>1324</v>
      </c>
      <c r="F3361" s="10">
        <v>44078</v>
      </c>
      <c r="G3361" s="10" t="str">
        <f>VLOOKUP(Table3[[#This Row],[Product ID]],[1]Products!$A:$G,2,0)</f>
        <v>Product 7</v>
      </c>
      <c r="H3361" s="22">
        <v>3</v>
      </c>
      <c r="I3361" s="9">
        <f>VLOOKUP('Consolidtaed Data'!$B9050,[1]Products!$A:$G,4,0)</f>
        <v>2396</v>
      </c>
      <c r="J3361" s="9">
        <f>VLOOKUP('Consolidtaed Data'!$B9050,[1]Products!$A:$G,3,0)</f>
        <v>1965</v>
      </c>
      <c r="K3361" s="9">
        <f>'Consolidtaed Data'!$J9050*'Consolidtaed Data'!$H9050</f>
        <v>2346</v>
      </c>
      <c r="L3361" s="9">
        <f>'Consolidtaed Data'!$I9050*'Consolidtaed Data'!$H9050</f>
        <v>3724</v>
      </c>
      <c r="M3361" s="9">
        <f>'Consolidtaed Data'!$L9050-'Consolidtaed Data'!$K9050</f>
        <v>406</v>
      </c>
      <c r="N3361" s="9" t="str">
        <f>VLOOKUP('Consolidtaed Data'!$C9050,[1]Locations!$A:$O,2,0)</f>
        <v>Oceanside</v>
      </c>
      <c r="O3361" s="9" t="str">
        <f>VLOOKUP('Consolidtaed Data'!$D9050,'[1]Sales People'!$A:$B,2,0)</f>
        <v>Howard Gardner</v>
      </c>
      <c r="P3361" s="9" t="str">
        <f>VLOOKUP('Consolidtaed Data'!$E9050,[1]Customers!$A:$B,2,0)</f>
        <v>Christopher Hudson</v>
      </c>
      <c r="Q3361" s="11">
        <f>WEEKDAY('Consolidtaed Data'!$F9050)</f>
        <v>3</v>
      </c>
      <c r="R3361" s="9">
        <f>MONTH('Consolidtaed Data'!$F9050)</f>
        <v>11</v>
      </c>
      <c r="S3361" s="9" t="str">
        <f>TEXT(Table3[[#This Row],[Purchase Date]],"MMMM")</f>
        <v>September</v>
      </c>
      <c r="T3361" s="9">
        <f>YEAR('Consolidtaed Data'!$F9050)</f>
        <v>2021</v>
      </c>
    </row>
    <row r="3362" spans="1:20" x14ac:dyDescent="0.3">
      <c r="A3362" s="9" t="s">
        <v>4381</v>
      </c>
      <c r="B3362" s="9" t="s">
        <v>415</v>
      </c>
      <c r="C3362" s="9" t="s">
        <v>90</v>
      </c>
      <c r="D3362" s="9" t="s">
        <v>9</v>
      </c>
      <c r="E3362" s="9" t="s">
        <v>708</v>
      </c>
      <c r="F3362" s="10">
        <v>44079</v>
      </c>
      <c r="G3362" s="10" t="str">
        <f>VLOOKUP(Table3[[#This Row],[Product ID]],[1]Products!$A:$G,2,0)</f>
        <v>Product 18</v>
      </c>
      <c r="H3362" s="22">
        <v>1</v>
      </c>
      <c r="I3362" s="9">
        <f>VLOOKUP('Consolidtaed Data'!$B4702,[1]Products!$A:$G,4,0)</f>
        <v>290</v>
      </c>
      <c r="J3362" s="9">
        <f>VLOOKUP('Consolidtaed Data'!$B4702,[1]Products!$A:$G,3,0)</f>
        <v>200</v>
      </c>
      <c r="K3362" s="9">
        <f>'Consolidtaed Data'!$J4702*'Consolidtaed Data'!$H4702</f>
        <v>376</v>
      </c>
      <c r="L3362" s="9">
        <f>'Consolidtaed Data'!$I4702*'Consolidtaed Data'!$H4702</f>
        <v>458</v>
      </c>
      <c r="M3362" s="9">
        <f>'Consolidtaed Data'!$L4702-'Consolidtaed Data'!$K4702</f>
        <v>1389</v>
      </c>
      <c r="N3362" s="9" t="str">
        <f>VLOOKUP('Consolidtaed Data'!$C4702,[1]Locations!$A:$O,2,0)</f>
        <v>Temecula</v>
      </c>
      <c r="O3362" s="9" t="str">
        <f>VLOOKUP('Consolidtaed Data'!$D4702,'[1]Sales People'!$A:$B,2,0)</f>
        <v>Ernest Wagner</v>
      </c>
      <c r="P3362" s="9" t="str">
        <f>VLOOKUP('Consolidtaed Data'!$E4702,[1]Customers!$A:$B,2,0)</f>
        <v>Earl Ortiz</v>
      </c>
      <c r="Q3362" s="11">
        <f>WEEKDAY('Consolidtaed Data'!$F4702)</f>
        <v>6</v>
      </c>
      <c r="R3362" s="9">
        <f>MONTH('Consolidtaed Data'!$F4702)</f>
        <v>12</v>
      </c>
      <c r="S3362" s="9" t="str">
        <f>TEXT(Table3[[#This Row],[Purchase Date]],"MMMM")</f>
        <v>September</v>
      </c>
      <c r="T3362" s="9">
        <f>YEAR('Consolidtaed Data'!$F4702)</f>
        <v>2020</v>
      </c>
    </row>
    <row r="3363" spans="1:20" x14ac:dyDescent="0.3">
      <c r="A3363" s="9" t="s">
        <v>4382</v>
      </c>
      <c r="B3363" s="9" t="s">
        <v>477</v>
      </c>
      <c r="C3363" s="9" t="s">
        <v>275</v>
      </c>
      <c r="D3363" s="9" t="s">
        <v>246</v>
      </c>
      <c r="E3363" s="9" t="s">
        <v>1067</v>
      </c>
      <c r="F3363" s="10">
        <v>44079</v>
      </c>
      <c r="G3363" s="10" t="str">
        <f>VLOOKUP(Table3[[#This Row],[Product ID]],[1]Products!$A:$G,2,0)</f>
        <v>Product 46</v>
      </c>
      <c r="H3363" s="22">
        <v>2</v>
      </c>
      <c r="I3363" s="9">
        <f>VLOOKUP('Consolidtaed Data'!$B4857,[1]Products!$A:$G,4,0)</f>
        <v>1889</v>
      </c>
      <c r="J3363" s="9">
        <f>VLOOKUP('Consolidtaed Data'!$B4857,[1]Products!$A:$G,3,0)</f>
        <v>945</v>
      </c>
      <c r="K3363" s="9">
        <f>'Consolidtaed Data'!$J4857*'Consolidtaed Data'!$H4857</f>
        <v>1774</v>
      </c>
      <c r="L3363" s="9">
        <f>'Consolidtaed Data'!$I4857*'Consolidtaed Data'!$H4857</f>
        <v>2464</v>
      </c>
      <c r="M3363" s="9">
        <f>'Consolidtaed Data'!$L4857-'Consolidtaed Data'!$K4857</f>
        <v>599</v>
      </c>
      <c r="N3363" s="9" t="str">
        <f>VLOOKUP('Consolidtaed Data'!$C4857,[1]Locations!$A:$O,2,0)</f>
        <v>Thousand Oaks</v>
      </c>
      <c r="O3363" s="9" t="str">
        <f>VLOOKUP('Consolidtaed Data'!$D4857,'[1]Sales People'!$A:$B,2,0)</f>
        <v>Kevin Butler</v>
      </c>
      <c r="P3363" s="9" t="str">
        <f>VLOOKUP('Consolidtaed Data'!$E4857,[1]Customers!$A:$B,2,0)</f>
        <v>David Wheeler</v>
      </c>
      <c r="Q3363" s="11">
        <f>WEEKDAY('Consolidtaed Data'!$F4857)</f>
        <v>4</v>
      </c>
      <c r="R3363" s="9">
        <f>MONTH('Consolidtaed Data'!$F4857)</f>
        <v>12</v>
      </c>
      <c r="S3363" s="9" t="str">
        <f>TEXT(Table3[[#This Row],[Purchase Date]],"MMMM")</f>
        <v>September</v>
      </c>
      <c r="T3363" s="9">
        <f>YEAR('Consolidtaed Data'!$F4857)</f>
        <v>2020</v>
      </c>
    </row>
    <row r="3364" spans="1:20" x14ac:dyDescent="0.3">
      <c r="A3364" s="9" t="s">
        <v>4383</v>
      </c>
      <c r="B3364" s="9" t="s">
        <v>240</v>
      </c>
      <c r="C3364" s="9" t="s">
        <v>82</v>
      </c>
      <c r="D3364" s="9" t="s">
        <v>174</v>
      </c>
      <c r="E3364" s="9" t="s">
        <v>1071</v>
      </c>
      <c r="F3364" s="10">
        <v>44079</v>
      </c>
      <c r="G3364" s="10" t="str">
        <f>VLOOKUP(Table3[[#This Row],[Product ID]],[1]Products!$A:$G,2,0)</f>
        <v>Product 70</v>
      </c>
      <c r="H3364" s="22">
        <v>1</v>
      </c>
      <c r="I3364" s="9">
        <f>VLOOKUP('Consolidtaed Data'!$B4873,[1]Products!$A:$G,4,0)</f>
        <v>1743</v>
      </c>
      <c r="J3364" s="9">
        <f>VLOOKUP('Consolidtaed Data'!$B4873,[1]Products!$A:$G,3,0)</f>
        <v>872</v>
      </c>
      <c r="K3364" s="9">
        <f>'Consolidtaed Data'!$J4873*'Consolidtaed Data'!$H4873</f>
        <v>387</v>
      </c>
      <c r="L3364" s="9">
        <f>'Consolidtaed Data'!$I4873*'Consolidtaed Data'!$H4873</f>
        <v>667</v>
      </c>
      <c r="M3364" s="9">
        <f>'Consolidtaed Data'!$L4873-'Consolidtaed Data'!$K4873</f>
        <v>123</v>
      </c>
      <c r="N3364" s="9" t="str">
        <f>VLOOKUP('Consolidtaed Data'!$C4873,[1]Locations!$A:$O,2,0)</f>
        <v>Pasadena</v>
      </c>
      <c r="O3364" s="9" t="str">
        <f>VLOOKUP('Consolidtaed Data'!$D4873,'[1]Sales People'!$A:$B,2,0)</f>
        <v>Eugene Holmes</v>
      </c>
      <c r="P3364" s="9" t="str">
        <f>VLOOKUP('Consolidtaed Data'!$E4873,[1]Customers!$A:$B,2,0)</f>
        <v>Victor Gutierrez</v>
      </c>
      <c r="Q3364" s="11">
        <f>WEEKDAY('Consolidtaed Data'!$F4873)</f>
        <v>5</v>
      </c>
      <c r="R3364" s="9">
        <f>MONTH('Consolidtaed Data'!$F4873)</f>
        <v>12</v>
      </c>
      <c r="S3364" s="9" t="str">
        <f>TEXT(Table3[[#This Row],[Purchase Date]],"MMMM")</f>
        <v>September</v>
      </c>
      <c r="T3364" s="9">
        <f>YEAR('Consolidtaed Data'!$F4873)</f>
        <v>2020</v>
      </c>
    </row>
    <row r="3365" spans="1:20" x14ac:dyDescent="0.3">
      <c r="A3365" s="9" t="s">
        <v>4384</v>
      </c>
      <c r="B3365" s="9" t="s">
        <v>24</v>
      </c>
      <c r="C3365" s="9" t="s">
        <v>420</v>
      </c>
      <c r="D3365" s="9" t="s">
        <v>161</v>
      </c>
      <c r="E3365" s="9" t="s">
        <v>2118</v>
      </c>
      <c r="F3365" s="10">
        <v>44079</v>
      </c>
      <c r="G3365" s="10" t="str">
        <f>VLOOKUP(Table3[[#This Row],[Product ID]],[1]Products!$A:$G,2,0)</f>
        <v>Product 6</v>
      </c>
      <c r="H3365" s="22">
        <v>4</v>
      </c>
      <c r="I3365" s="9">
        <f>VLOOKUP('Consolidtaed Data'!$B4913,[1]Products!$A:$G,4,0)</f>
        <v>502</v>
      </c>
      <c r="J3365" s="9">
        <f>VLOOKUP('Consolidtaed Data'!$B4913,[1]Products!$A:$G,3,0)</f>
        <v>296</v>
      </c>
      <c r="K3365" s="9">
        <f>'Consolidtaed Data'!$J4913*'Consolidtaed Data'!$H4913</f>
        <v>4101</v>
      </c>
      <c r="L3365" s="9">
        <f>'Consolidtaed Data'!$I4913*'Consolidtaed Data'!$H4913</f>
        <v>6723</v>
      </c>
      <c r="M3365" s="9">
        <f>'Consolidtaed Data'!$L4913-'Consolidtaed Data'!$K4913</f>
        <v>3496</v>
      </c>
      <c r="N3365" s="9" t="str">
        <f>VLOOKUP('Consolidtaed Data'!$C4913,[1]Locations!$A:$O,2,0)</f>
        <v>Berkeley</v>
      </c>
      <c r="O3365" s="9" t="str">
        <f>VLOOKUP('Consolidtaed Data'!$D4913,'[1]Sales People'!$A:$B,2,0)</f>
        <v>Walter Cook</v>
      </c>
      <c r="P3365" s="9" t="str">
        <f>VLOOKUP('Consolidtaed Data'!$E4913,[1]Customers!$A:$B,2,0)</f>
        <v>Terry Payne</v>
      </c>
      <c r="Q3365" s="11">
        <f>WEEKDAY('Consolidtaed Data'!$F4913)</f>
        <v>1</v>
      </c>
      <c r="R3365" s="9">
        <f>MONTH('Consolidtaed Data'!$F4913)</f>
        <v>12</v>
      </c>
      <c r="S3365" s="9" t="str">
        <f>TEXT(Table3[[#This Row],[Purchase Date]],"MMMM")</f>
        <v>September</v>
      </c>
      <c r="T3365" s="9">
        <f>YEAR('Consolidtaed Data'!$F4913)</f>
        <v>2020</v>
      </c>
    </row>
    <row r="3366" spans="1:20" x14ac:dyDescent="0.3">
      <c r="A3366" s="9" t="s">
        <v>4385</v>
      </c>
      <c r="B3366" s="9" t="s">
        <v>225</v>
      </c>
      <c r="C3366" s="9" t="s">
        <v>165</v>
      </c>
      <c r="D3366" s="9" t="s">
        <v>100</v>
      </c>
      <c r="E3366" s="9" t="s">
        <v>510</v>
      </c>
      <c r="F3366" s="10">
        <v>44079</v>
      </c>
      <c r="G3366" s="10" t="str">
        <f>VLOOKUP(Table3[[#This Row],[Product ID]],[1]Products!$A:$G,2,0)</f>
        <v>Product 24</v>
      </c>
      <c r="H3366" s="22">
        <v>1</v>
      </c>
      <c r="I3366" s="9">
        <f>VLOOKUP('Consolidtaed Data'!$B5112,[1]Products!$A:$G,4,0)</f>
        <v>2141</v>
      </c>
      <c r="J3366" s="9">
        <f>VLOOKUP('Consolidtaed Data'!$B5112,[1]Products!$A:$G,3,0)</f>
        <v>1777</v>
      </c>
      <c r="K3366" s="9">
        <f>'Consolidtaed Data'!$J5112*'Consolidtaed Data'!$H5112</f>
        <v>1602</v>
      </c>
      <c r="L3366" s="9">
        <f>'Consolidtaed Data'!$I5112*'Consolidtaed Data'!$H5112</f>
        <v>2541</v>
      </c>
      <c r="M3366" s="9">
        <f>'Consolidtaed Data'!$L5112-'Consolidtaed Data'!$K5112</f>
        <v>1818</v>
      </c>
      <c r="N3366" s="9" t="str">
        <f>VLOOKUP('Consolidtaed Data'!$C5112,[1]Locations!$A:$O,2,0)</f>
        <v>West Covina</v>
      </c>
      <c r="O3366" s="9" t="str">
        <f>VLOOKUP('Consolidtaed Data'!$D5112,'[1]Sales People'!$A:$B,2,0)</f>
        <v>John Reyes</v>
      </c>
      <c r="P3366" s="9" t="str">
        <f>VLOOKUP('Consolidtaed Data'!$E5112,[1]Customers!$A:$B,2,0)</f>
        <v>Ralph Richardson</v>
      </c>
      <c r="Q3366" s="11">
        <f>WEEKDAY('Consolidtaed Data'!$F5112)</f>
        <v>1</v>
      </c>
      <c r="R3366" s="9">
        <f>MONTH('Consolidtaed Data'!$F5112)</f>
        <v>1</v>
      </c>
      <c r="S3366" s="9" t="str">
        <f>TEXT(Table3[[#This Row],[Purchase Date]],"MMMM")</f>
        <v>September</v>
      </c>
      <c r="T3366" s="9">
        <f>YEAR('Consolidtaed Data'!$F5112)</f>
        <v>2021</v>
      </c>
    </row>
    <row r="3367" spans="1:20" x14ac:dyDescent="0.3">
      <c r="A3367" s="9" t="s">
        <v>4386</v>
      </c>
      <c r="B3367" s="9" t="s">
        <v>531</v>
      </c>
      <c r="C3367" s="9" t="s">
        <v>59</v>
      </c>
      <c r="D3367" s="9" t="s">
        <v>127</v>
      </c>
      <c r="E3367" s="9" t="s">
        <v>1337</v>
      </c>
      <c r="F3367" s="10">
        <v>44079</v>
      </c>
      <c r="G3367" s="10" t="str">
        <f>VLOOKUP(Table3[[#This Row],[Product ID]],[1]Products!$A:$G,2,0)</f>
        <v>Product 62</v>
      </c>
      <c r="H3367" s="22">
        <v>1</v>
      </c>
      <c r="I3367" s="9">
        <f>VLOOKUP('Consolidtaed Data'!$B5130,[1]Products!$A:$G,4,0)</f>
        <v>123</v>
      </c>
      <c r="J3367" s="9">
        <f>VLOOKUP('Consolidtaed Data'!$B5130,[1]Products!$A:$G,3,0)</f>
        <v>84</v>
      </c>
      <c r="K3367" s="9">
        <f>'Consolidtaed Data'!$J5130*'Consolidtaed Data'!$H5130</f>
        <v>850</v>
      </c>
      <c r="L3367" s="9">
        <f>'Consolidtaed Data'!$I5130*'Consolidtaed Data'!$H5130</f>
        <v>1090</v>
      </c>
      <c r="M3367" s="9">
        <f>'Consolidtaed Data'!$L5130-'Consolidtaed Data'!$K5130</f>
        <v>331</v>
      </c>
      <c r="N3367" s="9" t="str">
        <f>VLOOKUP('Consolidtaed Data'!$C5130,[1]Locations!$A:$O,2,0)</f>
        <v>Concord</v>
      </c>
      <c r="O3367" s="9" t="str">
        <f>VLOOKUP('Consolidtaed Data'!$D5130,'[1]Sales People'!$A:$B,2,0)</f>
        <v>Brian Davis</v>
      </c>
      <c r="P3367" s="9" t="str">
        <f>VLOOKUP('Consolidtaed Data'!$E5130,[1]Customers!$A:$B,2,0)</f>
        <v>Fred Jenkins</v>
      </c>
      <c r="Q3367" s="11">
        <f>WEEKDAY('Consolidtaed Data'!$F5130)</f>
        <v>3</v>
      </c>
      <c r="R3367" s="9">
        <f>MONTH('Consolidtaed Data'!$F5130)</f>
        <v>1</v>
      </c>
      <c r="S3367" s="9" t="str">
        <f>TEXT(Table3[[#This Row],[Purchase Date]],"MMMM")</f>
        <v>September</v>
      </c>
      <c r="T3367" s="9">
        <f>YEAR('Consolidtaed Data'!$F5130)</f>
        <v>2021</v>
      </c>
    </row>
    <row r="3368" spans="1:20" x14ac:dyDescent="0.3">
      <c r="A3368" s="9" t="s">
        <v>4387</v>
      </c>
      <c r="B3368" s="9" t="s">
        <v>62</v>
      </c>
      <c r="C3368" s="9" t="s">
        <v>82</v>
      </c>
      <c r="D3368" s="9" t="s">
        <v>272</v>
      </c>
      <c r="E3368" s="9" t="s">
        <v>428</v>
      </c>
      <c r="F3368" s="10">
        <v>44079</v>
      </c>
      <c r="G3368" s="10" t="str">
        <f>VLOOKUP(Table3[[#This Row],[Product ID]],[1]Products!$A:$G,2,0)</f>
        <v>Product 17</v>
      </c>
      <c r="H3368" s="22">
        <v>2</v>
      </c>
      <c r="I3368" s="9">
        <f>VLOOKUP('Consolidtaed Data'!$B5305,[1]Products!$A:$G,4,0)</f>
        <v>315</v>
      </c>
      <c r="J3368" s="9">
        <f>VLOOKUP('Consolidtaed Data'!$B5305,[1]Products!$A:$G,3,0)</f>
        <v>208</v>
      </c>
      <c r="K3368" s="9">
        <f>'Consolidtaed Data'!$J5305*'Consolidtaed Data'!$H5305</f>
        <v>7152</v>
      </c>
      <c r="L3368" s="9">
        <f>'Consolidtaed Data'!$I5305*'Consolidtaed Data'!$H5305</f>
        <v>9412</v>
      </c>
      <c r="M3368" s="9">
        <f>'Consolidtaed Data'!$L5305-'Consolidtaed Data'!$K5305</f>
        <v>180</v>
      </c>
      <c r="N3368" s="9" t="str">
        <f>VLOOKUP('Consolidtaed Data'!$C5305,[1]Locations!$A:$O,2,0)</f>
        <v>Escondido</v>
      </c>
      <c r="O3368" s="9" t="str">
        <f>VLOOKUP('Consolidtaed Data'!$D5305,'[1]Sales People'!$A:$B,2,0)</f>
        <v>Walter Cook</v>
      </c>
      <c r="P3368" s="9" t="str">
        <f>VLOOKUP('Consolidtaed Data'!$E5305,[1]Customers!$A:$B,2,0)</f>
        <v>Alan Miller</v>
      </c>
      <c r="Q3368" s="11">
        <f>WEEKDAY('Consolidtaed Data'!$F5305)</f>
        <v>3</v>
      </c>
      <c r="R3368" s="9">
        <f>MONTH('Consolidtaed Data'!$F5305)</f>
        <v>1</v>
      </c>
      <c r="S3368" s="9" t="str">
        <f>TEXT(Table3[[#This Row],[Purchase Date]],"MMMM")</f>
        <v>September</v>
      </c>
      <c r="T3368" s="9">
        <f>YEAR('Consolidtaed Data'!$F5305)</f>
        <v>2021</v>
      </c>
    </row>
    <row r="3369" spans="1:20" x14ac:dyDescent="0.3">
      <c r="A3369" s="9" t="s">
        <v>4388</v>
      </c>
      <c r="B3369" s="9" t="s">
        <v>182</v>
      </c>
      <c r="C3369" s="9" t="s">
        <v>67</v>
      </c>
      <c r="D3369" s="9" t="s">
        <v>241</v>
      </c>
      <c r="E3369" s="9" t="s">
        <v>1447</v>
      </c>
      <c r="F3369" s="10">
        <v>44079</v>
      </c>
      <c r="G3369" s="10" t="str">
        <f>VLOOKUP(Table3[[#This Row],[Product ID]],[1]Products!$A:$G,2,0)</f>
        <v>Product 9</v>
      </c>
      <c r="H3369" s="22">
        <v>1</v>
      </c>
      <c r="I3369" s="9">
        <f>VLOOKUP('Consolidtaed Data'!$B5377,[1]Products!$A:$G,4,0)</f>
        <v>1639</v>
      </c>
      <c r="J3369" s="9">
        <f>VLOOKUP('Consolidtaed Data'!$B5377,[1]Products!$A:$G,3,0)</f>
        <v>1295</v>
      </c>
      <c r="K3369" s="9">
        <f>'Consolidtaed Data'!$J5377*'Consolidtaed Data'!$H5377</f>
        <v>971</v>
      </c>
      <c r="L3369" s="9">
        <f>'Consolidtaed Data'!$I5377*'Consolidtaed Data'!$H5377</f>
        <v>1494</v>
      </c>
      <c r="M3369" s="9">
        <f>'Consolidtaed Data'!$L5377-'Consolidtaed Data'!$K5377</f>
        <v>816</v>
      </c>
      <c r="N3369" s="9" t="str">
        <f>VLOOKUP('Consolidtaed Data'!$C5377,[1]Locations!$A:$O,2,0)</f>
        <v>Garden Grove</v>
      </c>
      <c r="O3369" s="9" t="str">
        <f>VLOOKUP('Consolidtaed Data'!$D5377,'[1]Sales People'!$A:$B,2,0)</f>
        <v>Walter Cook</v>
      </c>
      <c r="P3369" s="9" t="str">
        <f>VLOOKUP('Consolidtaed Data'!$E5377,[1]Customers!$A:$B,2,0)</f>
        <v>Steve Tucker</v>
      </c>
      <c r="Q3369" s="11">
        <f>WEEKDAY('Consolidtaed Data'!$F5377)</f>
        <v>2</v>
      </c>
      <c r="R3369" s="9">
        <f>MONTH('Consolidtaed Data'!$F5377)</f>
        <v>2</v>
      </c>
      <c r="S3369" s="9" t="str">
        <f>TEXT(Table3[[#This Row],[Purchase Date]],"MMMM")</f>
        <v>September</v>
      </c>
      <c r="T3369" s="9">
        <f>YEAR('Consolidtaed Data'!$F5377)</f>
        <v>2021</v>
      </c>
    </row>
    <row r="3370" spans="1:20" x14ac:dyDescent="0.3">
      <c r="A3370" s="9" t="s">
        <v>4389</v>
      </c>
      <c r="B3370" s="9" t="s">
        <v>71</v>
      </c>
      <c r="C3370" s="9" t="s">
        <v>45</v>
      </c>
      <c r="D3370" s="9" t="s">
        <v>131</v>
      </c>
      <c r="E3370" s="9" t="s">
        <v>627</v>
      </c>
      <c r="F3370" s="10">
        <v>44079</v>
      </c>
      <c r="G3370" s="10" t="str">
        <f>VLOOKUP(Table3[[#This Row],[Product ID]],[1]Products!$A:$G,2,0)</f>
        <v>Product 42</v>
      </c>
      <c r="H3370" s="22">
        <v>3</v>
      </c>
      <c r="I3370" s="9">
        <f>VLOOKUP('Consolidtaed Data'!$B5388,[1]Products!$A:$G,4,0)</f>
        <v>123</v>
      </c>
      <c r="J3370" s="9">
        <f>VLOOKUP('Consolidtaed Data'!$B5388,[1]Products!$A:$G,3,0)</f>
        <v>84</v>
      </c>
      <c r="K3370" s="9">
        <f>'Consolidtaed Data'!$J5388*'Consolidtaed Data'!$H5388</f>
        <v>2886</v>
      </c>
      <c r="L3370" s="9">
        <f>'Consolidtaed Data'!$I5388*'Consolidtaed Data'!$H5388</f>
        <v>4242</v>
      </c>
      <c r="M3370" s="9">
        <f>'Consolidtaed Data'!$L5388-'Consolidtaed Data'!$K5388</f>
        <v>351</v>
      </c>
      <c r="N3370" s="9" t="str">
        <f>VLOOKUP('Consolidtaed Data'!$C5388,[1]Locations!$A:$O,2,0)</f>
        <v>Sacramento</v>
      </c>
      <c r="O3370" s="9" t="str">
        <f>VLOOKUP('Consolidtaed Data'!$D5388,'[1]Sales People'!$A:$B,2,0)</f>
        <v>Henry Nelson</v>
      </c>
      <c r="P3370" s="9" t="str">
        <f>VLOOKUP('Consolidtaed Data'!$E5388,[1]Customers!$A:$B,2,0)</f>
        <v>Juan Perez</v>
      </c>
      <c r="Q3370" s="11">
        <f>WEEKDAY('Consolidtaed Data'!$F5388)</f>
        <v>3</v>
      </c>
      <c r="R3370" s="9">
        <f>MONTH('Consolidtaed Data'!$F5388)</f>
        <v>2</v>
      </c>
      <c r="S3370" s="9" t="str">
        <f>TEXT(Table3[[#This Row],[Purchase Date]],"MMMM")</f>
        <v>September</v>
      </c>
      <c r="T3370" s="9">
        <f>YEAR('Consolidtaed Data'!$F5388)</f>
        <v>2021</v>
      </c>
    </row>
    <row r="3371" spans="1:20" x14ac:dyDescent="0.3">
      <c r="A3371" s="9" t="s">
        <v>4390</v>
      </c>
      <c r="B3371" s="9" t="s">
        <v>382</v>
      </c>
      <c r="C3371" s="9" t="s">
        <v>405</v>
      </c>
      <c r="D3371" s="9" t="s">
        <v>46</v>
      </c>
      <c r="E3371" s="9" t="s">
        <v>1409</v>
      </c>
      <c r="F3371" s="10">
        <v>44079</v>
      </c>
      <c r="G3371" s="10" t="str">
        <f>VLOOKUP(Table3[[#This Row],[Product ID]],[1]Products!$A:$G,2,0)</f>
        <v>Product 50</v>
      </c>
      <c r="H3371" s="22">
        <v>3</v>
      </c>
      <c r="I3371" s="9">
        <f>VLOOKUP('Consolidtaed Data'!$B5721,[1]Products!$A:$G,4,0)</f>
        <v>1798</v>
      </c>
      <c r="J3371" s="9">
        <f>VLOOKUP('Consolidtaed Data'!$B5721,[1]Products!$A:$G,3,0)</f>
        <v>971</v>
      </c>
      <c r="K3371" s="9">
        <f>'Consolidtaed Data'!$J5721*'Consolidtaed Data'!$H5721</f>
        <v>1516</v>
      </c>
      <c r="L3371" s="9">
        <f>'Consolidtaed Data'!$I5721*'Consolidtaed Data'!$H5721</f>
        <v>1783</v>
      </c>
      <c r="M3371" s="9">
        <f>'Consolidtaed Data'!$L5721-'Consolidtaed Data'!$K5721</f>
        <v>87</v>
      </c>
      <c r="N3371" s="9" t="str">
        <f>VLOOKUP('Consolidtaed Data'!$C5721,[1]Locations!$A:$O,2,0)</f>
        <v>Hayward</v>
      </c>
      <c r="O3371" s="9" t="str">
        <f>VLOOKUP('Consolidtaed Data'!$D5721,'[1]Sales People'!$A:$B,2,0)</f>
        <v>Kenneth Fields</v>
      </c>
      <c r="P3371" s="9" t="str">
        <f>VLOOKUP('Consolidtaed Data'!$E5721,[1]Customers!$A:$B,2,0)</f>
        <v>Roger Miller</v>
      </c>
      <c r="Q3371" s="11">
        <f>WEEKDAY('Consolidtaed Data'!$F5721)</f>
        <v>7</v>
      </c>
      <c r="R3371" s="9">
        <f>MONTH('Consolidtaed Data'!$F5721)</f>
        <v>2</v>
      </c>
      <c r="S3371" s="9" t="str">
        <f>TEXT(Table3[[#This Row],[Purchase Date]],"MMMM")</f>
        <v>September</v>
      </c>
      <c r="T3371" s="9">
        <f>YEAR('Consolidtaed Data'!$F5721)</f>
        <v>2021</v>
      </c>
    </row>
    <row r="3372" spans="1:20" x14ac:dyDescent="0.3">
      <c r="A3372" s="9" t="s">
        <v>4391</v>
      </c>
      <c r="B3372" s="9" t="s">
        <v>382</v>
      </c>
      <c r="C3372" s="9" t="s">
        <v>67</v>
      </c>
      <c r="D3372" s="9" t="s">
        <v>35</v>
      </c>
      <c r="E3372" s="9" t="s">
        <v>2174</v>
      </c>
      <c r="F3372" s="10">
        <v>44079</v>
      </c>
      <c r="G3372" s="10" t="str">
        <f>VLOOKUP(Table3[[#This Row],[Product ID]],[1]Products!$A:$G,2,0)</f>
        <v>Product 50</v>
      </c>
      <c r="H3372" s="22">
        <v>1</v>
      </c>
      <c r="I3372" s="9">
        <f>VLOOKUP('Consolidtaed Data'!$B7234,[1]Products!$A:$G,4,0)</f>
        <v>2410</v>
      </c>
      <c r="J3372" s="9">
        <f>VLOOKUP('Consolidtaed Data'!$B7234,[1]Products!$A:$G,3,0)</f>
        <v>1518</v>
      </c>
      <c r="K3372" s="9">
        <f>'Consolidtaed Data'!$J7234*'Consolidtaed Data'!$H7234</f>
        <v>634</v>
      </c>
      <c r="L3372" s="9">
        <f>'Consolidtaed Data'!$I7234*'Consolidtaed Data'!$H7234</f>
        <v>880</v>
      </c>
      <c r="M3372" s="9">
        <f>'Consolidtaed Data'!$L7234-'Consolidtaed Data'!$K7234</f>
        <v>1226</v>
      </c>
      <c r="N3372" s="9" t="str">
        <f>VLOOKUP('Consolidtaed Data'!$C7234,[1]Locations!$A:$O,2,0)</f>
        <v>Berkeley</v>
      </c>
      <c r="O3372" s="9" t="str">
        <f>VLOOKUP('Consolidtaed Data'!$D7234,'[1]Sales People'!$A:$B,2,0)</f>
        <v>Howard Gardner</v>
      </c>
      <c r="P3372" s="9" t="str">
        <f>VLOOKUP('Consolidtaed Data'!$E7234,[1]Customers!$A:$B,2,0)</f>
        <v>Shawn Snyder</v>
      </c>
      <c r="Q3372" s="11">
        <f>WEEKDAY('Consolidtaed Data'!$F7234)</f>
        <v>7</v>
      </c>
      <c r="R3372" s="9">
        <f>MONTH('Consolidtaed Data'!$F7234)</f>
        <v>7</v>
      </c>
      <c r="S3372" s="9" t="str">
        <f>TEXT(Table3[[#This Row],[Purchase Date]],"MMMM")</f>
        <v>September</v>
      </c>
      <c r="T3372" s="9">
        <f>YEAR('Consolidtaed Data'!$F7234)</f>
        <v>2021</v>
      </c>
    </row>
    <row r="3373" spans="1:20" x14ac:dyDescent="0.3">
      <c r="A3373" s="9" t="s">
        <v>4392</v>
      </c>
      <c r="B3373" s="9" t="s">
        <v>244</v>
      </c>
      <c r="C3373" s="9" t="s">
        <v>45</v>
      </c>
      <c r="D3373" s="9" t="s">
        <v>95</v>
      </c>
      <c r="E3373" s="9" t="s">
        <v>611</v>
      </c>
      <c r="F3373" s="10">
        <v>44079</v>
      </c>
      <c r="G3373" s="10" t="str">
        <f>VLOOKUP(Table3[[#This Row],[Product ID]],[1]Products!$A:$G,2,0)</f>
        <v>Product 76</v>
      </c>
      <c r="H3373" s="22">
        <v>4</v>
      </c>
      <c r="I3373" s="9">
        <f>VLOOKUP('Consolidtaed Data'!$B7433,[1]Products!$A:$G,4,0)</f>
        <v>1587</v>
      </c>
      <c r="J3373" s="9">
        <f>VLOOKUP('Consolidtaed Data'!$B7433,[1]Products!$A:$G,3,0)</f>
        <v>1301</v>
      </c>
      <c r="K3373" s="9">
        <f>'Consolidtaed Data'!$J7433*'Consolidtaed Data'!$H7433</f>
        <v>1516</v>
      </c>
      <c r="L3373" s="9">
        <f>'Consolidtaed Data'!$I7433*'Consolidtaed Data'!$H7433</f>
        <v>1783</v>
      </c>
      <c r="M3373" s="9">
        <f>'Consolidtaed Data'!$L7433-'Consolidtaed Data'!$K7433</f>
        <v>613</v>
      </c>
      <c r="N3373" s="9" t="str">
        <f>VLOOKUP('Consolidtaed Data'!$C7433,[1]Locations!$A:$O,2,0)</f>
        <v>Inglewood</v>
      </c>
      <c r="O3373" s="9" t="str">
        <f>VLOOKUP('Consolidtaed Data'!$D7433,'[1]Sales People'!$A:$B,2,0)</f>
        <v>Howard Sims</v>
      </c>
      <c r="P3373" s="9" t="str">
        <f>VLOOKUP('Consolidtaed Data'!$E7433,[1]Customers!$A:$B,2,0)</f>
        <v>Charles Hughes</v>
      </c>
      <c r="Q3373" s="11">
        <f>WEEKDAY('Consolidtaed Data'!$F7433)</f>
        <v>1</v>
      </c>
      <c r="R3373" s="9">
        <f>MONTH('Consolidtaed Data'!$F7433)</f>
        <v>7</v>
      </c>
      <c r="S3373" s="9" t="str">
        <f>TEXT(Table3[[#This Row],[Purchase Date]],"MMMM")</f>
        <v>September</v>
      </c>
      <c r="T3373" s="9">
        <f>YEAR('Consolidtaed Data'!$F7433)</f>
        <v>2021</v>
      </c>
    </row>
    <row r="3374" spans="1:20" x14ac:dyDescent="0.3">
      <c r="A3374" s="9" t="s">
        <v>4393</v>
      </c>
      <c r="B3374" s="9" t="s">
        <v>415</v>
      </c>
      <c r="C3374" s="9" t="s">
        <v>347</v>
      </c>
      <c r="D3374" s="9" t="s">
        <v>17</v>
      </c>
      <c r="E3374" s="9" t="s">
        <v>908</v>
      </c>
      <c r="F3374" s="10">
        <v>44079</v>
      </c>
      <c r="G3374" s="10" t="str">
        <f>VLOOKUP(Table3[[#This Row],[Product ID]],[1]Products!$A:$G,2,0)</f>
        <v>Product 18</v>
      </c>
      <c r="H3374" s="22">
        <v>1</v>
      </c>
      <c r="I3374" s="9">
        <f>VLOOKUP('Consolidtaed Data'!$B7441,[1]Products!$A:$G,4,0)</f>
        <v>637</v>
      </c>
      <c r="J3374" s="9">
        <f>VLOOKUP('Consolidtaed Data'!$B7441,[1]Products!$A:$G,3,0)</f>
        <v>389</v>
      </c>
      <c r="K3374" s="9">
        <f>'Consolidtaed Data'!$J7441*'Consolidtaed Data'!$H7441</f>
        <v>90</v>
      </c>
      <c r="L3374" s="9">
        <f>'Consolidtaed Data'!$I7441*'Consolidtaed Data'!$H7441</f>
        <v>112</v>
      </c>
      <c r="M3374" s="9">
        <f>'Consolidtaed Data'!$L7441-'Consolidtaed Data'!$K7441</f>
        <v>351</v>
      </c>
      <c r="N3374" s="9" t="str">
        <f>VLOOKUP('Consolidtaed Data'!$C7441,[1]Locations!$A:$O,2,0)</f>
        <v>San Bernardino</v>
      </c>
      <c r="O3374" s="9" t="str">
        <f>VLOOKUP('Consolidtaed Data'!$D7441,'[1]Sales People'!$A:$B,2,0)</f>
        <v>Henry Nelson</v>
      </c>
      <c r="P3374" s="9" t="str">
        <f>VLOOKUP('Consolidtaed Data'!$E7441,[1]Customers!$A:$B,2,0)</f>
        <v>James Armstrong</v>
      </c>
      <c r="Q3374" s="11">
        <f>WEEKDAY('Consolidtaed Data'!$F7441)</f>
        <v>1</v>
      </c>
      <c r="R3374" s="9">
        <f>MONTH('Consolidtaed Data'!$F7441)</f>
        <v>7</v>
      </c>
      <c r="S3374" s="9" t="str">
        <f>TEXT(Table3[[#This Row],[Purchase Date]],"MMMM")</f>
        <v>September</v>
      </c>
      <c r="T3374" s="9">
        <f>YEAR('Consolidtaed Data'!$F7441)</f>
        <v>2021</v>
      </c>
    </row>
    <row r="3375" spans="1:20" x14ac:dyDescent="0.3">
      <c r="A3375" s="9" t="s">
        <v>4394</v>
      </c>
      <c r="B3375" s="9" t="s">
        <v>415</v>
      </c>
      <c r="C3375" s="9" t="s">
        <v>196</v>
      </c>
      <c r="D3375" s="9" t="s">
        <v>87</v>
      </c>
      <c r="E3375" s="9" t="s">
        <v>1857</v>
      </c>
      <c r="F3375" s="10">
        <v>44079</v>
      </c>
      <c r="G3375" s="10" t="str">
        <f>VLOOKUP(Table3[[#This Row],[Product ID]],[1]Products!$A:$G,2,0)</f>
        <v>Product 18</v>
      </c>
      <c r="H3375" s="22">
        <v>2</v>
      </c>
      <c r="I3375" s="9">
        <f>VLOOKUP('Consolidtaed Data'!$B7527,[1]Products!$A:$G,4,0)</f>
        <v>1783</v>
      </c>
      <c r="J3375" s="9">
        <f>VLOOKUP('Consolidtaed Data'!$B7527,[1]Products!$A:$G,3,0)</f>
        <v>1516</v>
      </c>
      <c r="K3375" s="9">
        <f>'Consolidtaed Data'!$J7527*'Consolidtaed Data'!$H7527</f>
        <v>962</v>
      </c>
      <c r="L3375" s="9">
        <f>'Consolidtaed Data'!$I7527*'Consolidtaed Data'!$H7527</f>
        <v>1414</v>
      </c>
      <c r="M3375" s="9">
        <f>'Consolidtaed Data'!$L7527-'Consolidtaed Data'!$K7527</f>
        <v>766</v>
      </c>
      <c r="N3375" s="9" t="str">
        <f>VLOOKUP('Consolidtaed Data'!$C7527,[1]Locations!$A:$O,2,0)</f>
        <v>Los Angeles</v>
      </c>
      <c r="O3375" s="9" t="str">
        <f>VLOOKUP('Consolidtaed Data'!$D7527,'[1]Sales People'!$A:$B,2,0)</f>
        <v>Martin Carr</v>
      </c>
      <c r="P3375" s="9" t="str">
        <f>VLOOKUP('Consolidtaed Data'!$E7527,[1]Customers!$A:$B,2,0)</f>
        <v>Keith Robinson</v>
      </c>
      <c r="Q3375" s="11">
        <f>WEEKDAY('Consolidtaed Data'!$F7527)</f>
        <v>2</v>
      </c>
      <c r="R3375" s="9">
        <f>MONTH('Consolidtaed Data'!$F7527)</f>
        <v>7</v>
      </c>
      <c r="S3375" s="9" t="str">
        <f>TEXT(Table3[[#This Row],[Purchase Date]],"MMMM")</f>
        <v>September</v>
      </c>
      <c r="T3375" s="9">
        <f>YEAR('Consolidtaed Data'!$F7527)</f>
        <v>2021</v>
      </c>
    </row>
    <row r="3376" spans="1:20" x14ac:dyDescent="0.3">
      <c r="A3376" s="9" t="s">
        <v>4395</v>
      </c>
      <c r="B3376" s="9" t="s">
        <v>503</v>
      </c>
      <c r="C3376" s="9" t="s">
        <v>16</v>
      </c>
      <c r="D3376" s="9" t="s">
        <v>131</v>
      </c>
      <c r="E3376" s="9" t="s">
        <v>92</v>
      </c>
      <c r="F3376" s="10">
        <v>44079</v>
      </c>
      <c r="G3376" s="10" t="str">
        <f>VLOOKUP(Table3[[#This Row],[Product ID]],[1]Products!$A:$G,2,0)</f>
        <v>Product 99</v>
      </c>
      <c r="H3376" s="22">
        <v>1</v>
      </c>
      <c r="I3376" s="9">
        <f>VLOOKUP('Consolidtaed Data'!$B8269,[1]Products!$A:$G,4,0)</f>
        <v>530</v>
      </c>
      <c r="J3376" s="9">
        <f>VLOOKUP('Consolidtaed Data'!$B8269,[1]Products!$A:$G,3,0)</f>
        <v>435</v>
      </c>
      <c r="K3376" s="9">
        <f>'Consolidtaed Data'!$J8269*'Consolidtaed Data'!$H8269</f>
        <v>634</v>
      </c>
      <c r="L3376" s="9">
        <f>'Consolidtaed Data'!$I8269*'Consolidtaed Data'!$H8269</f>
        <v>880</v>
      </c>
      <c r="M3376" s="9">
        <f>'Consolidtaed Data'!$L8269-'Consolidtaed Data'!$K8269</f>
        <v>2888</v>
      </c>
      <c r="N3376" s="9" t="str">
        <f>VLOOKUP('Consolidtaed Data'!$C8269,[1]Locations!$A:$O,2,0)</f>
        <v>Clovis</v>
      </c>
      <c r="O3376" s="9" t="str">
        <f>VLOOKUP('Consolidtaed Data'!$D8269,'[1]Sales People'!$A:$B,2,0)</f>
        <v>Jeremy Mendoza</v>
      </c>
      <c r="P3376" s="9" t="str">
        <f>VLOOKUP('Consolidtaed Data'!$E8269,[1]Customers!$A:$B,2,0)</f>
        <v>Kevin Wheeler</v>
      </c>
      <c r="Q3376" s="11">
        <f>WEEKDAY('Consolidtaed Data'!$F8269)</f>
        <v>3</v>
      </c>
      <c r="R3376" s="9">
        <f>MONTH('Consolidtaed Data'!$F8269)</f>
        <v>9</v>
      </c>
      <c r="S3376" s="9" t="str">
        <f>TEXT(Table3[[#This Row],[Purchase Date]],"MMMM")</f>
        <v>September</v>
      </c>
      <c r="T3376" s="9">
        <f>YEAR('Consolidtaed Data'!$F8269)</f>
        <v>2021</v>
      </c>
    </row>
    <row r="3377" spans="1:20" x14ac:dyDescent="0.3">
      <c r="A3377" s="9" t="s">
        <v>4396</v>
      </c>
      <c r="B3377" s="9" t="s">
        <v>318</v>
      </c>
      <c r="C3377" s="9" t="s">
        <v>504</v>
      </c>
      <c r="D3377" s="9" t="s">
        <v>26</v>
      </c>
      <c r="E3377" s="9" t="s">
        <v>385</v>
      </c>
      <c r="F3377" s="10">
        <v>44079</v>
      </c>
      <c r="G3377" s="10" t="str">
        <f>VLOOKUP(Table3[[#This Row],[Product ID]],[1]Products!$A:$G,2,0)</f>
        <v>Product 89</v>
      </c>
      <c r="H3377" s="22">
        <v>2</v>
      </c>
      <c r="I3377" s="9">
        <f>VLOOKUP('Consolidtaed Data'!$B8475,[1]Products!$A:$G,4,0)</f>
        <v>1899</v>
      </c>
      <c r="J3377" s="9">
        <f>VLOOKUP('Consolidtaed Data'!$B8475,[1]Products!$A:$G,3,0)</f>
        <v>1044</v>
      </c>
      <c r="K3377" s="9">
        <f>'Consolidtaed Data'!$J8475*'Consolidtaed Data'!$H8475</f>
        <v>816</v>
      </c>
      <c r="L3377" s="9">
        <f>'Consolidtaed Data'!$I8475*'Consolidtaed Data'!$H8475</f>
        <v>1008</v>
      </c>
      <c r="M3377" s="9">
        <f>'Consolidtaed Data'!$L8475-'Consolidtaed Data'!$K8475</f>
        <v>246</v>
      </c>
      <c r="N3377" s="9" t="str">
        <f>VLOOKUP('Consolidtaed Data'!$C8475,[1]Locations!$A:$O,2,0)</f>
        <v>Victorville</v>
      </c>
      <c r="O3377" s="9" t="str">
        <f>VLOOKUP('Consolidtaed Data'!$D8475,'[1]Sales People'!$A:$B,2,0)</f>
        <v>Ernest Wheeler</v>
      </c>
      <c r="P3377" s="9" t="str">
        <f>VLOOKUP('Consolidtaed Data'!$E8475,[1]Customers!$A:$B,2,0)</f>
        <v>Henry Cox</v>
      </c>
      <c r="Q3377" s="11">
        <f>WEEKDAY('Consolidtaed Data'!$F8475)</f>
        <v>4</v>
      </c>
      <c r="R3377" s="9">
        <f>MONTH('Consolidtaed Data'!$F8475)</f>
        <v>10</v>
      </c>
      <c r="S3377" s="9" t="str">
        <f>TEXT(Table3[[#This Row],[Purchase Date]],"MMMM")</f>
        <v>September</v>
      </c>
      <c r="T3377" s="9">
        <f>YEAR('Consolidtaed Data'!$F8475)</f>
        <v>2021</v>
      </c>
    </row>
    <row r="3378" spans="1:20" x14ac:dyDescent="0.3">
      <c r="A3378" s="9" t="s">
        <v>4397</v>
      </c>
      <c r="B3378" s="9" t="s">
        <v>182</v>
      </c>
      <c r="C3378" s="9" t="s">
        <v>421</v>
      </c>
      <c r="D3378" s="9" t="s">
        <v>241</v>
      </c>
      <c r="E3378" s="9" t="s">
        <v>459</v>
      </c>
      <c r="F3378" s="10">
        <v>44079</v>
      </c>
      <c r="G3378" s="10" t="str">
        <f>VLOOKUP(Table3[[#This Row],[Product ID]],[1]Products!$A:$G,2,0)</f>
        <v>Product 9</v>
      </c>
      <c r="H3378" s="22">
        <v>3</v>
      </c>
      <c r="I3378" s="9">
        <f>VLOOKUP('Consolidtaed Data'!$B8581,[1]Products!$A:$G,4,0)</f>
        <v>1052</v>
      </c>
      <c r="J3378" s="9">
        <f>VLOOKUP('Consolidtaed Data'!$B8581,[1]Products!$A:$G,3,0)</f>
        <v>589</v>
      </c>
      <c r="K3378" s="9">
        <f>'Consolidtaed Data'!$J8581*'Consolidtaed Data'!$H8581</f>
        <v>2968</v>
      </c>
      <c r="L3378" s="9">
        <f>'Consolidtaed Data'!$I8581*'Consolidtaed Data'!$H8581</f>
        <v>4566</v>
      </c>
      <c r="M3378" s="9">
        <f>'Consolidtaed Data'!$L8581-'Consolidtaed Data'!$K8581</f>
        <v>1218</v>
      </c>
      <c r="N3378" s="9" t="str">
        <f>VLOOKUP('Consolidtaed Data'!$C8581,[1]Locations!$A:$O,2,0)</f>
        <v>Orange</v>
      </c>
      <c r="O3378" s="9" t="str">
        <f>VLOOKUP('Consolidtaed Data'!$D8581,'[1]Sales People'!$A:$B,2,0)</f>
        <v>Larry Castillo</v>
      </c>
      <c r="P3378" s="9" t="str">
        <f>VLOOKUP('Consolidtaed Data'!$E8581,[1]Customers!$A:$B,2,0)</f>
        <v>Bobby Hughes</v>
      </c>
      <c r="Q3378" s="11">
        <f>WEEKDAY('Consolidtaed Data'!$F8581)</f>
        <v>5</v>
      </c>
      <c r="R3378" s="9">
        <f>MONTH('Consolidtaed Data'!$F8581)</f>
        <v>10</v>
      </c>
      <c r="S3378" s="9" t="str">
        <f>TEXT(Table3[[#This Row],[Purchase Date]],"MMMM")</f>
        <v>September</v>
      </c>
      <c r="T3378" s="9">
        <f>YEAR('Consolidtaed Data'!$F8581)</f>
        <v>2021</v>
      </c>
    </row>
    <row r="3379" spans="1:20" x14ac:dyDescent="0.3">
      <c r="A3379" s="9" t="s">
        <v>4398</v>
      </c>
      <c r="B3379" s="9" t="s">
        <v>526</v>
      </c>
      <c r="C3379" s="9" t="s">
        <v>152</v>
      </c>
      <c r="D3379" s="9" t="s">
        <v>64</v>
      </c>
      <c r="E3379" s="9" t="s">
        <v>1302</v>
      </c>
      <c r="F3379" s="10">
        <v>44079</v>
      </c>
      <c r="G3379" s="10" t="str">
        <f>VLOOKUP(Table3[[#This Row],[Product ID]],[1]Products!$A:$G,2,0)</f>
        <v>Product 14</v>
      </c>
      <c r="H3379" s="22">
        <v>1</v>
      </c>
      <c r="I3379" s="9">
        <f>VLOOKUP('Consolidtaed Data'!$B9160,[1]Products!$A:$G,4,0)</f>
        <v>1467</v>
      </c>
      <c r="J3379" s="9">
        <f>VLOOKUP('Consolidtaed Data'!$B9160,[1]Products!$A:$G,3,0)</f>
        <v>807</v>
      </c>
      <c r="K3379" s="9">
        <f>'Consolidtaed Data'!$J9160*'Consolidtaed Data'!$H9160</f>
        <v>4760</v>
      </c>
      <c r="L3379" s="9">
        <f>'Consolidtaed Data'!$I9160*'Consolidtaed Data'!$H9160</f>
        <v>6264</v>
      </c>
      <c r="M3379" s="9">
        <f>'Consolidtaed Data'!$L9160-'Consolidtaed Data'!$K9160</f>
        <v>90</v>
      </c>
      <c r="N3379" s="9" t="str">
        <f>VLOOKUP('Consolidtaed Data'!$C9160,[1]Locations!$A:$O,2,0)</f>
        <v>Chula Vista</v>
      </c>
      <c r="O3379" s="9" t="str">
        <f>VLOOKUP('Consolidtaed Data'!$D9160,'[1]Sales People'!$A:$B,2,0)</f>
        <v>Scott Clark</v>
      </c>
      <c r="P3379" s="9" t="str">
        <f>VLOOKUP('Consolidtaed Data'!$E9160,[1]Customers!$A:$B,2,0)</f>
        <v>Albert Rice</v>
      </c>
      <c r="Q3379" s="11">
        <f>WEEKDAY('Consolidtaed Data'!$F9160)</f>
        <v>4</v>
      </c>
      <c r="R3379" s="9">
        <f>MONTH('Consolidtaed Data'!$F9160)</f>
        <v>11</v>
      </c>
      <c r="S3379" s="9" t="str">
        <f>TEXT(Table3[[#This Row],[Purchase Date]],"MMMM")</f>
        <v>September</v>
      </c>
      <c r="T3379" s="9">
        <f>YEAR('Consolidtaed Data'!$F9160)</f>
        <v>2021</v>
      </c>
    </row>
    <row r="3380" spans="1:20" x14ac:dyDescent="0.3">
      <c r="A3380" s="9" t="s">
        <v>4399</v>
      </c>
      <c r="B3380" s="9" t="s">
        <v>369</v>
      </c>
      <c r="C3380" s="9" t="s">
        <v>423</v>
      </c>
      <c r="D3380" s="9" t="s">
        <v>35</v>
      </c>
      <c r="E3380" s="9" t="s">
        <v>3389</v>
      </c>
      <c r="F3380" s="10">
        <v>44079</v>
      </c>
      <c r="G3380" s="10" t="str">
        <f>VLOOKUP(Table3[[#This Row],[Product ID]],[1]Products!$A:$G,2,0)</f>
        <v>Product 8</v>
      </c>
      <c r="H3380" s="22">
        <v>1</v>
      </c>
      <c r="I3380" s="9">
        <f>VLOOKUP('Consolidtaed Data'!$B9378,[1]Products!$A:$G,4,0)</f>
        <v>1809</v>
      </c>
      <c r="J3380" s="9">
        <f>VLOOKUP('Consolidtaed Data'!$B9378,[1]Products!$A:$G,3,0)</f>
        <v>1067</v>
      </c>
      <c r="K3380" s="9">
        <f>'Consolidtaed Data'!$J9378*'Consolidtaed Data'!$H9378</f>
        <v>200</v>
      </c>
      <c r="L3380" s="9">
        <f>'Consolidtaed Data'!$I9378*'Consolidtaed Data'!$H9378</f>
        <v>290</v>
      </c>
      <c r="M3380" s="9">
        <f>'Consolidtaed Data'!$L9378-'Consolidtaed Data'!$K9378</f>
        <v>752</v>
      </c>
      <c r="N3380" s="9" t="str">
        <f>VLOOKUP('Consolidtaed Data'!$C9378,[1]Locations!$A:$O,2,0)</f>
        <v>San Buenaventura (Ventura)</v>
      </c>
      <c r="O3380" s="9" t="str">
        <f>VLOOKUP('Consolidtaed Data'!$D9378,'[1]Sales People'!$A:$B,2,0)</f>
        <v>John Reyes</v>
      </c>
      <c r="P3380" s="9" t="str">
        <f>VLOOKUP('Consolidtaed Data'!$E9378,[1]Customers!$A:$B,2,0)</f>
        <v>Todd Lynch</v>
      </c>
      <c r="Q3380" s="11">
        <f>WEEKDAY('Consolidtaed Data'!$F9378)</f>
        <v>5</v>
      </c>
      <c r="R3380" s="9">
        <f>MONTH('Consolidtaed Data'!$F9378)</f>
        <v>12</v>
      </c>
      <c r="S3380" s="9" t="str">
        <f>TEXT(Table3[[#This Row],[Purchase Date]],"MMMM")</f>
        <v>September</v>
      </c>
      <c r="T3380" s="9">
        <f>YEAR('Consolidtaed Data'!$F9378)</f>
        <v>2021</v>
      </c>
    </row>
    <row r="3381" spans="1:20" x14ac:dyDescent="0.3">
      <c r="A3381" s="9" t="s">
        <v>4400</v>
      </c>
      <c r="B3381" s="9" t="s">
        <v>54</v>
      </c>
      <c r="C3381" s="9" t="s">
        <v>173</v>
      </c>
      <c r="D3381" s="9" t="s">
        <v>326</v>
      </c>
      <c r="E3381" s="9" t="s">
        <v>1719</v>
      </c>
      <c r="F3381" s="10">
        <v>44079</v>
      </c>
      <c r="G3381" s="10" t="str">
        <f>VLOOKUP(Table3[[#This Row],[Product ID]],[1]Products!$A:$G,2,0)</f>
        <v>Product 41</v>
      </c>
      <c r="H3381" s="22">
        <v>2</v>
      </c>
      <c r="I3381" s="9">
        <f>VLOOKUP('Consolidtaed Data'!$B9402,[1]Products!$A:$G,4,0)</f>
        <v>2391</v>
      </c>
      <c r="J3381" s="9">
        <f>VLOOKUP('Consolidtaed Data'!$B9402,[1]Products!$A:$G,3,0)</f>
        <v>1291</v>
      </c>
      <c r="K3381" s="9">
        <f>'Consolidtaed Data'!$J9402*'Consolidtaed Data'!$H9402</f>
        <v>2841</v>
      </c>
      <c r="L3381" s="9">
        <f>'Consolidtaed Data'!$I9402*'Consolidtaed Data'!$H9402</f>
        <v>4059</v>
      </c>
      <c r="M3381" s="9">
        <f>'Consolidtaed Data'!$L9402-'Consolidtaed Data'!$K9402</f>
        <v>44</v>
      </c>
      <c r="N3381" s="9" t="str">
        <f>VLOOKUP('Consolidtaed Data'!$C9402,[1]Locations!$A:$O,2,0)</f>
        <v>Daly City</v>
      </c>
      <c r="O3381" s="9" t="str">
        <f>VLOOKUP('Consolidtaed Data'!$D9402,'[1]Sales People'!$A:$B,2,0)</f>
        <v>Kenneth Fields</v>
      </c>
      <c r="P3381" s="9" t="str">
        <f>VLOOKUP('Consolidtaed Data'!$E9402,[1]Customers!$A:$B,2,0)</f>
        <v>Victor Watkins</v>
      </c>
      <c r="Q3381" s="11">
        <f>WEEKDAY('Consolidtaed Data'!$F9402)</f>
        <v>7</v>
      </c>
      <c r="R3381" s="9">
        <f>MONTH('Consolidtaed Data'!$F9402)</f>
        <v>12</v>
      </c>
      <c r="S3381" s="9" t="str">
        <f>TEXT(Table3[[#This Row],[Purchase Date]],"MMMM")</f>
        <v>September</v>
      </c>
      <c r="T3381" s="9">
        <f>YEAR('Consolidtaed Data'!$F9402)</f>
        <v>2021</v>
      </c>
    </row>
    <row r="3382" spans="1:20" x14ac:dyDescent="0.3">
      <c r="A3382" s="9" t="s">
        <v>4401</v>
      </c>
      <c r="B3382" s="9" t="s">
        <v>139</v>
      </c>
      <c r="C3382" s="9" t="s">
        <v>295</v>
      </c>
      <c r="D3382" s="9" t="s">
        <v>13</v>
      </c>
      <c r="E3382" s="9" t="s">
        <v>1382</v>
      </c>
      <c r="F3382" s="10">
        <v>44079</v>
      </c>
      <c r="G3382" s="10" t="str">
        <f>VLOOKUP(Table3[[#This Row],[Product ID]],[1]Products!$A:$G,2,0)</f>
        <v>Product 13</v>
      </c>
      <c r="H3382" s="22">
        <v>4</v>
      </c>
      <c r="I3382" s="9">
        <f>VLOOKUP('Consolidtaed Data'!$B9579,[1]Products!$A:$G,4,0)</f>
        <v>818</v>
      </c>
      <c r="J3382" s="9">
        <f>VLOOKUP('Consolidtaed Data'!$B9579,[1]Products!$A:$G,3,0)</f>
        <v>450</v>
      </c>
      <c r="K3382" s="9">
        <f>'Consolidtaed Data'!$J9579*'Consolidtaed Data'!$H9579</f>
        <v>342</v>
      </c>
      <c r="L3382" s="9">
        <f>'Consolidtaed Data'!$I9579*'Consolidtaed Data'!$H9579</f>
        <v>434</v>
      </c>
      <c r="M3382" s="9">
        <f>'Consolidtaed Data'!$L9579-'Consolidtaed Data'!$K9579</f>
        <v>1014</v>
      </c>
      <c r="N3382" s="9" t="str">
        <f>VLOOKUP('Consolidtaed Data'!$C9579,[1]Locations!$A:$O,2,0)</f>
        <v>Temecula</v>
      </c>
      <c r="O3382" s="9" t="str">
        <f>VLOOKUP('Consolidtaed Data'!$D9579,'[1]Sales People'!$A:$B,2,0)</f>
        <v>Roger Ramos</v>
      </c>
      <c r="P3382" s="9" t="str">
        <f>VLOOKUP('Consolidtaed Data'!$E9579,[1]Customers!$A:$B,2,0)</f>
        <v>Shawn Henderson</v>
      </c>
      <c r="Q3382" s="11">
        <f>WEEKDAY('Consolidtaed Data'!$F9579)</f>
        <v>7</v>
      </c>
      <c r="R3382" s="9">
        <f>MONTH('Consolidtaed Data'!$F9579)</f>
        <v>12</v>
      </c>
      <c r="S3382" s="9" t="str">
        <f>TEXT(Table3[[#This Row],[Purchase Date]],"MMMM")</f>
        <v>September</v>
      </c>
      <c r="T3382" s="9">
        <f>YEAR('Consolidtaed Data'!$F9579)</f>
        <v>2021</v>
      </c>
    </row>
    <row r="3383" spans="1:20" x14ac:dyDescent="0.3">
      <c r="A3383" s="9" t="s">
        <v>4402</v>
      </c>
      <c r="B3383" s="9" t="s">
        <v>225</v>
      </c>
      <c r="C3383" s="9" t="s">
        <v>223</v>
      </c>
      <c r="D3383" s="9" t="s">
        <v>43</v>
      </c>
      <c r="E3383" s="9" t="s">
        <v>258</v>
      </c>
      <c r="F3383" s="10">
        <v>44080</v>
      </c>
      <c r="G3383" s="10" t="str">
        <f>VLOOKUP(Table3[[#This Row],[Product ID]],[1]Products!$A:$G,2,0)</f>
        <v>Product 24</v>
      </c>
      <c r="H3383" s="22">
        <v>3</v>
      </c>
      <c r="I3383" s="9">
        <f>VLOOKUP('Consolidtaed Data'!$B5045,[1]Products!$A:$G,4,0)</f>
        <v>1798</v>
      </c>
      <c r="J3383" s="9">
        <f>VLOOKUP('Consolidtaed Data'!$B5045,[1]Products!$A:$G,3,0)</f>
        <v>971</v>
      </c>
      <c r="K3383" s="9">
        <f>'Consolidtaed Data'!$J5045*'Consolidtaed Data'!$H5045</f>
        <v>1965</v>
      </c>
      <c r="L3383" s="9">
        <f>'Consolidtaed Data'!$I5045*'Consolidtaed Data'!$H5045</f>
        <v>2396</v>
      </c>
      <c r="M3383" s="9">
        <f>'Consolidtaed Data'!$L5045-'Consolidtaed Data'!$K5045</f>
        <v>1662</v>
      </c>
      <c r="N3383" s="9" t="str">
        <f>VLOOKUP('Consolidtaed Data'!$C5045,[1]Locations!$A:$O,2,0)</f>
        <v>Richmond</v>
      </c>
      <c r="O3383" s="9" t="str">
        <f>VLOOKUP('Consolidtaed Data'!$D5045,'[1]Sales People'!$A:$B,2,0)</f>
        <v>Kenneth Fields</v>
      </c>
      <c r="P3383" s="9" t="str">
        <f>VLOOKUP('Consolidtaed Data'!$E5045,[1]Customers!$A:$B,2,0)</f>
        <v>Raymond Hall</v>
      </c>
      <c r="Q3383" s="11">
        <f>WEEKDAY('Consolidtaed Data'!$F5045)</f>
        <v>3</v>
      </c>
      <c r="R3383" s="9">
        <f>MONTH('Consolidtaed Data'!$F5045)</f>
        <v>1</v>
      </c>
      <c r="S3383" s="9" t="str">
        <f>TEXT(Table3[[#This Row],[Purchase Date]],"MMMM")</f>
        <v>September</v>
      </c>
      <c r="T3383" s="9">
        <f>YEAR('Consolidtaed Data'!$F5045)</f>
        <v>2021</v>
      </c>
    </row>
    <row r="3384" spans="1:20" x14ac:dyDescent="0.3">
      <c r="A3384" s="9" t="s">
        <v>4403</v>
      </c>
      <c r="B3384" s="9" t="s">
        <v>129</v>
      </c>
      <c r="C3384" s="9" t="s">
        <v>186</v>
      </c>
      <c r="D3384" s="9" t="s">
        <v>241</v>
      </c>
      <c r="E3384" s="9" t="s">
        <v>793</v>
      </c>
      <c r="F3384" s="10">
        <v>44080</v>
      </c>
      <c r="G3384" s="10" t="str">
        <f>VLOOKUP(Table3[[#This Row],[Product ID]],[1]Products!$A:$G,2,0)</f>
        <v>Product 47</v>
      </c>
      <c r="H3384" s="22">
        <v>3</v>
      </c>
      <c r="I3384" s="9">
        <f>VLOOKUP('Consolidtaed Data'!$B5048,[1]Products!$A:$G,4,0)</f>
        <v>1338</v>
      </c>
      <c r="J3384" s="9">
        <f>VLOOKUP('Consolidtaed Data'!$B5048,[1]Products!$A:$G,3,0)</f>
        <v>682</v>
      </c>
      <c r="K3384" s="9">
        <f>'Consolidtaed Data'!$J5048*'Consolidtaed Data'!$H5048</f>
        <v>1744</v>
      </c>
      <c r="L3384" s="9">
        <f>'Consolidtaed Data'!$I5048*'Consolidtaed Data'!$H5048</f>
        <v>3486</v>
      </c>
      <c r="M3384" s="9">
        <f>'Consolidtaed Data'!$L5048-'Consolidtaed Data'!$K5048</f>
        <v>944</v>
      </c>
      <c r="N3384" s="9" t="str">
        <f>VLOOKUP('Consolidtaed Data'!$C5048,[1]Locations!$A:$O,2,0)</f>
        <v>El Monte</v>
      </c>
      <c r="O3384" s="9" t="str">
        <f>VLOOKUP('Consolidtaed Data'!$D5048,'[1]Sales People'!$A:$B,2,0)</f>
        <v>Martin Carr</v>
      </c>
      <c r="P3384" s="9" t="str">
        <f>VLOOKUP('Consolidtaed Data'!$E5048,[1]Customers!$A:$B,2,0)</f>
        <v>Douglas Foster</v>
      </c>
      <c r="Q3384" s="11">
        <f>WEEKDAY('Consolidtaed Data'!$F5048)</f>
        <v>4</v>
      </c>
      <c r="R3384" s="9">
        <f>MONTH('Consolidtaed Data'!$F5048)</f>
        <v>1</v>
      </c>
      <c r="S3384" s="9" t="str">
        <f>TEXT(Table3[[#This Row],[Purchase Date]],"MMMM")</f>
        <v>September</v>
      </c>
      <c r="T3384" s="9">
        <f>YEAR('Consolidtaed Data'!$F5048)</f>
        <v>2021</v>
      </c>
    </row>
    <row r="3385" spans="1:20" x14ac:dyDescent="0.3">
      <c r="A3385" s="9" t="s">
        <v>4404</v>
      </c>
      <c r="B3385" s="9" t="s">
        <v>136</v>
      </c>
      <c r="C3385" s="9" t="s">
        <v>173</v>
      </c>
      <c r="D3385" s="9" t="s">
        <v>17</v>
      </c>
      <c r="E3385" s="9" t="s">
        <v>683</v>
      </c>
      <c r="F3385" s="10">
        <v>44080</v>
      </c>
      <c r="G3385" s="10" t="str">
        <f>VLOOKUP(Table3[[#This Row],[Product ID]],[1]Products!$A:$G,2,0)</f>
        <v>Product 2</v>
      </c>
      <c r="H3385" s="22">
        <v>4</v>
      </c>
      <c r="I3385" s="9">
        <f>VLOOKUP('Consolidtaed Data'!$B5618,[1]Products!$A:$G,4,0)</f>
        <v>2495</v>
      </c>
      <c r="J3385" s="9">
        <f>VLOOKUP('Consolidtaed Data'!$B5618,[1]Products!$A:$G,3,0)</f>
        <v>1896</v>
      </c>
      <c r="K3385" s="9">
        <f>'Consolidtaed Data'!$J5618*'Consolidtaed Data'!$H5618</f>
        <v>1268</v>
      </c>
      <c r="L3385" s="9">
        <f>'Consolidtaed Data'!$I5618*'Consolidtaed Data'!$H5618</f>
        <v>1760</v>
      </c>
      <c r="M3385" s="9">
        <f>'Consolidtaed Data'!$L5618-'Consolidtaed Data'!$K5618</f>
        <v>752</v>
      </c>
      <c r="N3385" s="9" t="str">
        <f>VLOOKUP('Consolidtaed Data'!$C5618,[1]Locations!$A:$O,2,0)</f>
        <v>Burbank</v>
      </c>
      <c r="O3385" s="9" t="str">
        <f>VLOOKUP('Consolidtaed Data'!$D5618,'[1]Sales People'!$A:$B,2,0)</f>
        <v>Ronald Reed</v>
      </c>
      <c r="P3385" s="9" t="str">
        <f>VLOOKUP('Consolidtaed Data'!$E5618,[1]Customers!$A:$B,2,0)</f>
        <v>Johnny Hawkins</v>
      </c>
      <c r="Q3385" s="11">
        <f>WEEKDAY('Consolidtaed Data'!$F5618)</f>
        <v>7</v>
      </c>
      <c r="R3385" s="9">
        <f>MONTH('Consolidtaed Data'!$F5618)</f>
        <v>2</v>
      </c>
      <c r="S3385" s="9" t="str">
        <f>TEXT(Table3[[#This Row],[Purchase Date]],"MMMM")</f>
        <v>September</v>
      </c>
      <c r="T3385" s="9">
        <f>YEAR('Consolidtaed Data'!$F5618)</f>
        <v>2021</v>
      </c>
    </row>
    <row r="3386" spans="1:20" x14ac:dyDescent="0.3">
      <c r="A3386" s="9" t="s">
        <v>4405</v>
      </c>
      <c r="B3386" s="9" t="s">
        <v>20</v>
      </c>
      <c r="C3386" s="9" t="s">
        <v>42</v>
      </c>
      <c r="D3386" s="9" t="s">
        <v>95</v>
      </c>
      <c r="E3386" s="9" t="s">
        <v>2024</v>
      </c>
      <c r="F3386" s="10">
        <v>44080</v>
      </c>
      <c r="G3386" s="10" t="str">
        <f>VLOOKUP(Table3[[#This Row],[Product ID]],[1]Products!$A:$G,2,0)</f>
        <v>Product 98</v>
      </c>
      <c r="H3386" s="22">
        <v>1</v>
      </c>
      <c r="I3386" s="9">
        <f>VLOOKUP('Consolidtaed Data'!$B6004,[1]Products!$A:$G,4,0)</f>
        <v>800</v>
      </c>
      <c r="J3386" s="9">
        <f>VLOOKUP('Consolidtaed Data'!$B6004,[1]Products!$A:$G,3,0)</f>
        <v>536</v>
      </c>
      <c r="K3386" s="9">
        <f>'Consolidtaed Data'!$J6004*'Consolidtaed Data'!$H6004</f>
        <v>3660</v>
      </c>
      <c r="L3386" s="9">
        <f>'Consolidtaed Data'!$I6004*'Consolidtaed Data'!$H6004</f>
        <v>5013</v>
      </c>
      <c r="M3386" s="9">
        <f>'Consolidtaed Data'!$L6004-'Consolidtaed Data'!$K6004</f>
        <v>3300</v>
      </c>
      <c r="N3386" s="9" t="str">
        <f>VLOOKUP('Consolidtaed Data'!$C6004,[1]Locations!$A:$O,2,0)</f>
        <v>Chula Vista</v>
      </c>
      <c r="O3386" s="9" t="str">
        <f>VLOOKUP('Consolidtaed Data'!$D6004,'[1]Sales People'!$A:$B,2,0)</f>
        <v>Joe Sims</v>
      </c>
      <c r="P3386" s="9" t="str">
        <f>VLOOKUP('Consolidtaed Data'!$E6004,[1]Customers!$A:$B,2,0)</f>
        <v>Jose Ellis</v>
      </c>
      <c r="Q3386" s="11">
        <f>WEEKDAY('Consolidtaed Data'!$F6004)</f>
        <v>7</v>
      </c>
      <c r="R3386" s="9">
        <f>MONTH('Consolidtaed Data'!$F6004)</f>
        <v>4</v>
      </c>
      <c r="S3386" s="9" t="str">
        <f>TEXT(Table3[[#This Row],[Purchase Date]],"MMMM")</f>
        <v>September</v>
      </c>
      <c r="T3386" s="9">
        <f>YEAR('Consolidtaed Data'!$F6004)</f>
        <v>2021</v>
      </c>
    </row>
    <row r="3387" spans="1:20" x14ac:dyDescent="0.3">
      <c r="A3387" s="9" t="s">
        <v>4406</v>
      </c>
      <c r="B3387" s="9" t="s">
        <v>15</v>
      </c>
      <c r="C3387" s="9" t="s">
        <v>439</v>
      </c>
      <c r="D3387" s="9" t="s">
        <v>329</v>
      </c>
      <c r="E3387" s="9" t="s">
        <v>788</v>
      </c>
      <c r="F3387" s="10">
        <v>44080</v>
      </c>
      <c r="G3387" s="10" t="str">
        <f>VLOOKUP(Table3[[#This Row],[Product ID]],[1]Products!$A:$G,2,0)</f>
        <v>Product 38</v>
      </c>
      <c r="H3387" s="22">
        <v>3</v>
      </c>
      <c r="I3387" s="9">
        <f>VLOOKUP('Consolidtaed Data'!$B6034,[1]Products!$A:$G,4,0)</f>
        <v>1494</v>
      </c>
      <c r="J3387" s="9">
        <f>VLOOKUP('Consolidtaed Data'!$B6034,[1]Products!$A:$G,3,0)</f>
        <v>971</v>
      </c>
      <c r="K3387" s="9">
        <f>'Consolidtaed Data'!$J6034*'Consolidtaed Data'!$H6034</f>
        <v>1995</v>
      </c>
      <c r="L3387" s="9">
        <f>'Consolidtaed Data'!$I6034*'Consolidtaed Data'!$H6034</f>
        <v>3834</v>
      </c>
      <c r="M3387" s="9">
        <f>'Consolidtaed Data'!$L6034-'Consolidtaed Data'!$K6034</f>
        <v>90</v>
      </c>
      <c r="N3387" s="9" t="str">
        <f>VLOOKUP('Consolidtaed Data'!$C6034,[1]Locations!$A:$O,2,0)</f>
        <v>Costa Mesa</v>
      </c>
      <c r="O3387" s="9" t="str">
        <f>VLOOKUP('Consolidtaed Data'!$D6034,'[1]Sales People'!$A:$B,2,0)</f>
        <v>Martin Carr</v>
      </c>
      <c r="P3387" s="9" t="str">
        <f>VLOOKUP('Consolidtaed Data'!$E6034,[1]Customers!$A:$B,2,0)</f>
        <v>Ralph Wheeler</v>
      </c>
      <c r="Q3387" s="11">
        <f>WEEKDAY('Consolidtaed Data'!$F6034)</f>
        <v>2</v>
      </c>
      <c r="R3387" s="9">
        <f>MONTH('Consolidtaed Data'!$F6034)</f>
        <v>4</v>
      </c>
      <c r="S3387" s="9" t="str">
        <f>TEXT(Table3[[#This Row],[Purchase Date]],"MMMM")</f>
        <v>September</v>
      </c>
      <c r="T3387" s="9">
        <f>YEAR('Consolidtaed Data'!$F6034)</f>
        <v>2021</v>
      </c>
    </row>
    <row r="3388" spans="1:20" x14ac:dyDescent="0.3">
      <c r="A3388" s="9" t="s">
        <v>4407</v>
      </c>
      <c r="B3388" s="9" t="s">
        <v>136</v>
      </c>
      <c r="C3388" s="9" t="s">
        <v>201</v>
      </c>
      <c r="D3388" s="9" t="s">
        <v>64</v>
      </c>
      <c r="E3388" s="9" t="s">
        <v>1575</v>
      </c>
      <c r="F3388" s="10">
        <v>44080</v>
      </c>
      <c r="G3388" s="10" t="str">
        <f>VLOOKUP(Table3[[#This Row],[Product ID]],[1]Products!$A:$G,2,0)</f>
        <v>Product 2</v>
      </c>
      <c r="H3388" s="22">
        <v>2</v>
      </c>
      <c r="I3388" s="9">
        <f>VLOOKUP('Consolidtaed Data'!$B6072,[1]Products!$A:$G,4,0)</f>
        <v>1052</v>
      </c>
      <c r="J3388" s="9">
        <f>VLOOKUP('Consolidtaed Data'!$B6072,[1]Products!$A:$G,3,0)</f>
        <v>589</v>
      </c>
      <c r="K3388" s="9">
        <f>'Consolidtaed Data'!$J6072*'Consolidtaed Data'!$H6072</f>
        <v>3272</v>
      </c>
      <c r="L3388" s="9">
        <f>'Consolidtaed Data'!$I6072*'Consolidtaed Data'!$H6072</f>
        <v>4088</v>
      </c>
      <c r="M3388" s="9">
        <f>'Consolidtaed Data'!$L6072-'Consolidtaed Data'!$K6072</f>
        <v>2481</v>
      </c>
      <c r="N3388" s="9" t="str">
        <f>VLOOKUP('Consolidtaed Data'!$C6072,[1]Locations!$A:$O,2,0)</f>
        <v>Oakland</v>
      </c>
      <c r="O3388" s="9" t="str">
        <f>VLOOKUP('Consolidtaed Data'!$D6072,'[1]Sales People'!$A:$B,2,0)</f>
        <v>Ryan Butler</v>
      </c>
      <c r="P3388" s="9" t="str">
        <f>VLOOKUP('Consolidtaed Data'!$E6072,[1]Customers!$A:$B,2,0)</f>
        <v>Albert Cunningham</v>
      </c>
      <c r="Q3388" s="11">
        <f>WEEKDAY('Consolidtaed Data'!$F6072)</f>
        <v>5</v>
      </c>
      <c r="R3388" s="9">
        <f>MONTH('Consolidtaed Data'!$F6072)</f>
        <v>4</v>
      </c>
      <c r="S3388" s="9" t="str">
        <f>TEXT(Table3[[#This Row],[Purchase Date]],"MMMM")</f>
        <v>September</v>
      </c>
      <c r="T3388" s="9">
        <f>YEAR('Consolidtaed Data'!$F6072)</f>
        <v>2021</v>
      </c>
    </row>
    <row r="3389" spans="1:20" x14ac:dyDescent="0.3">
      <c r="A3389" s="9" t="s">
        <v>4408</v>
      </c>
      <c r="B3389" s="9" t="s">
        <v>572</v>
      </c>
      <c r="C3389" s="9" t="s">
        <v>12</v>
      </c>
      <c r="D3389" s="9" t="s">
        <v>35</v>
      </c>
      <c r="E3389" s="9" t="s">
        <v>385</v>
      </c>
      <c r="F3389" s="10">
        <v>44080</v>
      </c>
      <c r="G3389" s="10" t="str">
        <f>VLOOKUP(Table3[[#This Row],[Product ID]],[1]Products!$A:$G,2,0)</f>
        <v>Product 22</v>
      </c>
      <c r="H3389" s="22">
        <v>1</v>
      </c>
      <c r="I3389" s="9">
        <f>VLOOKUP('Consolidtaed Data'!$B6108,[1]Products!$A:$G,4,0)</f>
        <v>458</v>
      </c>
      <c r="J3389" s="9">
        <f>VLOOKUP('Consolidtaed Data'!$B6108,[1]Products!$A:$G,3,0)</f>
        <v>376</v>
      </c>
      <c r="K3389" s="9">
        <f>'Consolidtaed Data'!$J6108*'Consolidtaed Data'!$H6108</f>
        <v>1301</v>
      </c>
      <c r="L3389" s="9">
        <f>'Consolidtaed Data'!$I6108*'Consolidtaed Data'!$H6108</f>
        <v>1587</v>
      </c>
      <c r="M3389" s="9">
        <f>'Consolidtaed Data'!$L6108-'Consolidtaed Data'!$K6108</f>
        <v>561</v>
      </c>
      <c r="N3389" s="9" t="str">
        <f>VLOOKUP('Consolidtaed Data'!$C6108,[1]Locations!$A:$O,2,0)</f>
        <v>Glendale</v>
      </c>
      <c r="O3389" s="9" t="str">
        <f>VLOOKUP('Consolidtaed Data'!$D6108,'[1]Sales People'!$A:$B,2,0)</f>
        <v>Robert Reed</v>
      </c>
      <c r="P3389" s="9" t="str">
        <f>VLOOKUP('Consolidtaed Data'!$E6108,[1]Customers!$A:$B,2,0)</f>
        <v>Joe Rose</v>
      </c>
      <c r="Q3389" s="11">
        <f>WEEKDAY('Consolidtaed Data'!$F6108)</f>
        <v>7</v>
      </c>
      <c r="R3389" s="9">
        <f>MONTH('Consolidtaed Data'!$F6108)</f>
        <v>4</v>
      </c>
      <c r="S3389" s="9" t="str">
        <f>TEXT(Table3[[#This Row],[Purchase Date]],"MMMM")</f>
        <v>September</v>
      </c>
      <c r="T3389" s="9">
        <f>YEAR('Consolidtaed Data'!$F6108)</f>
        <v>2021</v>
      </c>
    </row>
    <row r="3390" spans="1:20" x14ac:dyDescent="0.3">
      <c r="A3390" s="9" t="s">
        <v>4409</v>
      </c>
      <c r="B3390" s="9" t="s">
        <v>29</v>
      </c>
      <c r="C3390" s="9" t="s">
        <v>178</v>
      </c>
      <c r="D3390" s="9" t="s">
        <v>161</v>
      </c>
      <c r="E3390" s="9" t="s">
        <v>749</v>
      </c>
      <c r="F3390" s="10">
        <v>44080</v>
      </c>
      <c r="G3390" s="10" t="str">
        <f>VLOOKUP(Table3[[#This Row],[Product ID]],[1]Products!$A:$G,2,0)</f>
        <v>Product 37</v>
      </c>
      <c r="H3390" s="22">
        <v>1</v>
      </c>
      <c r="I3390" s="9">
        <f>VLOOKUP('Consolidtaed Data'!$B6226,[1]Products!$A:$G,4,0)</f>
        <v>556</v>
      </c>
      <c r="J3390" s="9">
        <f>VLOOKUP('Consolidtaed Data'!$B6226,[1]Products!$A:$G,3,0)</f>
        <v>395</v>
      </c>
      <c r="K3390" s="9">
        <f>'Consolidtaed Data'!$J6226*'Consolidtaed Data'!$H6226</f>
        <v>562</v>
      </c>
      <c r="L3390" s="9">
        <f>'Consolidtaed Data'!$I6226*'Consolidtaed Data'!$H6226</f>
        <v>826</v>
      </c>
      <c r="M3390" s="9">
        <f>'Consolidtaed Data'!$L6226-'Consolidtaed Data'!$K6226</f>
        <v>651</v>
      </c>
      <c r="N3390" s="9" t="str">
        <f>VLOOKUP('Consolidtaed Data'!$C6226,[1]Locations!$A:$O,2,0)</f>
        <v>Glendale</v>
      </c>
      <c r="O3390" s="9" t="str">
        <f>VLOOKUP('Consolidtaed Data'!$D6226,'[1]Sales People'!$A:$B,2,0)</f>
        <v>Ronald Reed</v>
      </c>
      <c r="P3390" s="9" t="str">
        <f>VLOOKUP('Consolidtaed Data'!$E6226,[1]Customers!$A:$B,2,0)</f>
        <v>Raymond Fields</v>
      </c>
      <c r="Q3390" s="11">
        <f>WEEKDAY('Consolidtaed Data'!$F6226)</f>
        <v>2</v>
      </c>
      <c r="R3390" s="9">
        <f>MONTH('Consolidtaed Data'!$F6226)</f>
        <v>4</v>
      </c>
      <c r="S3390" s="9" t="str">
        <f>TEXT(Table3[[#This Row],[Purchase Date]],"MMMM")</f>
        <v>September</v>
      </c>
      <c r="T3390" s="9">
        <f>YEAR('Consolidtaed Data'!$F6226)</f>
        <v>2021</v>
      </c>
    </row>
    <row r="3391" spans="1:20" x14ac:dyDescent="0.3">
      <c r="A3391" s="9" t="s">
        <v>4410</v>
      </c>
      <c r="B3391" s="9" t="s">
        <v>79</v>
      </c>
      <c r="C3391" s="9" t="s">
        <v>108</v>
      </c>
      <c r="D3391" s="9" t="s">
        <v>95</v>
      </c>
      <c r="E3391" s="9" t="s">
        <v>484</v>
      </c>
      <c r="F3391" s="10">
        <v>44080</v>
      </c>
      <c r="G3391" s="10" t="str">
        <f>VLOOKUP(Table3[[#This Row],[Product ID]],[1]Products!$A:$G,2,0)</f>
        <v>Product 80</v>
      </c>
      <c r="H3391" s="22">
        <v>1</v>
      </c>
      <c r="I3391" s="9">
        <f>VLOOKUP('Consolidtaed Data'!$B6265,[1]Products!$A:$G,4,0)</f>
        <v>1708</v>
      </c>
      <c r="J3391" s="9">
        <f>VLOOKUP('Consolidtaed Data'!$B6265,[1]Products!$A:$G,3,0)</f>
        <v>871</v>
      </c>
      <c r="K3391" s="9">
        <f>'Consolidtaed Data'!$J6265*'Consolidtaed Data'!$H6265</f>
        <v>416</v>
      </c>
      <c r="L3391" s="9">
        <f>'Consolidtaed Data'!$I6265*'Consolidtaed Data'!$H6265</f>
        <v>630</v>
      </c>
      <c r="M3391" s="9">
        <f>'Consolidtaed Data'!$L6265-'Consolidtaed Data'!$K6265</f>
        <v>736</v>
      </c>
      <c r="N3391" s="9" t="str">
        <f>VLOOKUP('Consolidtaed Data'!$C6265,[1]Locations!$A:$O,2,0)</f>
        <v>Murrieta</v>
      </c>
      <c r="O3391" s="9" t="str">
        <f>VLOOKUP('Consolidtaed Data'!$D6265,'[1]Sales People'!$A:$B,2,0)</f>
        <v>Ernest Wheeler</v>
      </c>
      <c r="P3391" s="9" t="str">
        <f>VLOOKUP('Consolidtaed Data'!$E6265,[1]Customers!$A:$B,2,0)</f>
        <v>Scott Rice</v>
      </c>
      <c r="Q3391" s="11">
        <f>WEEKDAY('Consolidtaed Data'!$F6265)</f>
        <v>3</v>
      </c>
      <c r="R3391" s="9">
        <f>MONTH('Consolidtaed Data'!$F6265)</f>
        <v>4</v>
      </c>
      <c r="S3391" s="9" t="str">
        <f>TEXT(Table3[[#This Row],[Purchase Date]],"MMMM")</f>
        <v>September</v>
      </c>
      <c r="T3391" s="9">
        <f>YEAR('Consolidtaed Data'!$F6265)</f>
        <v>2021</v>
      </c>
    </row>
    <row r="3392" spans="1:20" x14ac:dyDescent="0.3">
      <c r="A3392" s="9" t="s">
        <v>4411</v>
      </c>
      <c r="B3392" s="9" t="s">
        <v>418</v>
      </c>
      <c r="C3392" s="9" t="s">
        <v>201</v>
      </c>
      <c r="D3392" s="9" t="s">
        <v>329</v>
      </c>
      <c r="E3392" s="9" t="s">
        <v>1896</v>
      </c>
      <c r="F3392" s="10">
        <v>44080</v>
      </c>
      <c r="G3392" s="10" t="str">
        <f>VLOOKUP(Table3[[#This Row],[Product ID]],[1]Products!$A:$G,2,0)</f>
        <v>Product 82</v>
      </c>
      <c r="H3392" s="22">
        <v>1</v>
      </c>
      <c r="I3392" s="9">
        <f>VLOOKUP('Consolidtaed Data'!$B6652,[1]Products!$A:$G,4,0)</f>
        <v>1848</v>
      </c>
      <c r="J3392" s="9">
        <f>VLOOKUP('Consolidtaed Data'!$B6652,[1]Products!$A:$G,3,0)</f>
        <v>1294</v>
      </c>
      <c r="K3392" s="9">
        <f>'Consolidtaed Data'!$J6652*'Consolidtaed Data'!$H6652</f>
        <v>61</v>
      </c>
      <c r="L3392" s="9">
        <f>'Consolidtaed Data'!$I6652*'Consolidtaed Data'!$H6652</f>
        <v>95</v>
      </c>
      <c r="M3392" s="9">
        <f>'Consolidtaed Data'!$L6652-'Consolidtaed Data'!$K6652</f>
        <v>731</v>
      </c>
      <c r="N3392" s="9" t="str">
        <f>VLOOKUP('Consolidtaed Data'!$C6652,[1]Locations!$A:$O,2,0)</f>
        <v>San Jose</v>
      </c>
      <c r="O3392" s="9" t="str">
        <f>VLOOKUP('Consolidtaed Data'!$D6652,'[1]Sales People'!$A:$B,2,0)</f>
        <v>Martin Perry</v>
      </c>
      <c r="P3392" s="9" t="str">
        <f>VLOOKUP('Consolidtaed Data'!$E6652,[1]Customers!$A:$B,2,0)</f>
        <v>Benjamin Carter</v>
      </c>
      <c r="Q3392" s="11">
        <f>WEEKDAY('Consolidtaed Data'!$F6652)</f>
        <v>7</v>
      </c>
      <c r="R3392" s="9">
        <f>MONTH('Consolidtaed Data'!$F6652)</f>
        <v>5</v>
      </c>
      <c r="S3392" s="9" t="str">
        <f>TEXT(Table3[[#This Row],[Purchase Date]],"MMMM")</f>
        <v>September</v>
      </c>
      <c r="T3392" s="9">
        <f>YEAR('Consolidtaed Data'!$F6652)</f>
        <v>2021</v>
      </c>
    </row>
    <row r="3393" spans="1:20" x14ac:dyDescent="0.3">
      <c r="A3393" s="9" t="s">
        <v>4412</v>
      </c>
      <c r="B3393" s="9" t="s">
        <v>107</v>
      </c>
      <c r="C3393" s="9" t="s">
        <v>472</v>
      </c>
      <c r="D3393" s="9" t="s">
        <v>26</v>
      </c>
      <c r="E3393" s="9" t="s">
        <v>636</v>
      </c>
      <c r="F3393" s="10">
        <v>44080</v>
      </c>
      <c r="G3393" s="10" t="str">
        <f>VLOOKUP(Table3[[#This Row],[Product ID]],[1]Products!$A:$G,2,0)</f>
        <v>Product 52</v>
      </c>
      <c r="H3393" s="22">
        <v>4</v>
      </c>
      <c r="I3393" s="9">
        <f>VLOOKUP('Consolidtaed Data'!$B6675,[1]Products!$A:$G,4,0)</f>
        <v>502</v>
      </c>
      <c r="J3393" s="9">
        <f>VLOOKUP('Consolidtaed Data'!$B6675,[1]Products!$A:$G,3,0)</f>
        <v>296</v>
      </c>
      <c r="K3393" s="9">
        <f>'Consolidtaed Data'!$J6675*'Consolidtaed Data'!$H6675</f>
        <v>1044</v>
      </c>
      <c r="L3393" s="9">
        <f>'Consolidtaed Data'!$I6675*'Consolidtaed Data'!$H6675</f>
        <v>1899</v>
      </c>
      <c r="M3393" s="9">
        <f>'Consolidtaed Data'!$L6675-'Consolidtaed Data'!$K6675</f>
        <v>96</v>
      </c>
      <c r="N3393" s="9" t="str">
        <f>VLOOKUP('Consolidtaed Data'!$C6675,[1]Locations!$A:$O,2,0)</f>
        <v>Inglewood</v>
      </c>
      <c r="O3393" s="9" t="str">
        <f>VLOOKUP('Consolidtaed Data'!$D6675,'[1]Sales People'!$A:$B,2,0)</f>
        <v>Joe Sims</v>
      </c>
      <c r="P3393" s="9" t="str">
        <f>VLOOKUP('Consolidtaed Data'!$E6675,[1]Customers!$A:$B,2,0)</f>
        <v>Henry Boyd</v>
      </c>
      <c r="Q3393" s="11">
        <f>WEEKDAY('Consolidtaed Data'!$F6675)</f>
        <v>1</v>
      </c>
      <c r="R3393" s="9">
        <f>MONTH('Consolidtaed Data'!$F6675)</f>
        <v>5</v>
      </c>
      <c r="S3393" s="9" t="str">
        <f>TEXT(Table3[[#This Row],[Purchase Date]],"MMMM")</f>
        <v>September</v>
      </c>
      <c r="T3393" s="9">
        <f>YEAR('Consolidtaed Data'!$F6675)</f>
        <v>2021</v>
      </c>
    </row>
    <row r="3394" spans="1:20" x14ac:dyDescent="0.3">
      <c r="A3394" s="9" t="s">
        <v>4413</v>
      </c>
      <c r="B3394" s="9" t="s">
        <v>41</v>
      </c>
      <c r="C3394" s="9" t="s">
        <v>25</v>
      </c>
      <c r="D3394" s="9" t="s">
        <v>83</v>
      </c>
      <c r="E3394" s="9" t="s">
        <v>273</v>
      </c>
      <c r="F3394" s="10">
        <v>44080</v>
      </c>
      <c r="G3394" s="10" t="str">
        <f>VLOOKUP(Table3[[#This Row],[Product ID]],[1]Products!$A:$G,2,0)</f>
        <v>Product 11</v>
      </c>
      <c r="H3394" s="22">
        <v>2</v>
      </c>
      <c r="I3394" s="9">
        <f>VLOOKUP('Consolidtaed Data'!$B6841,[1]Products!$A:$G,4,0)</f>
        <v>1353</v>
      </c>
      <c r="J3394" s="9">
        <f>VLOOKUP('Consolidtaed Data'!$B6841,[1]Products!$A:$G,3,0)</f>
        <v>947</v>
      </c>
      <c r="K3394" s="9">
        <f>'Consolidtaed Data'!$J6841*'Consolidtaed Data'!$H6841</f>
        <v>871</v>
      </c>
      <c r="L3394" s="9">
        <f>'Consolidtaed Data'!$I6841*'Consolidtaed Data'!$H6841</f>
        <v>1708</v>
      </c>
      <c r="M3394" s="9">
        <f>'Consolidtaed Data'!$L6841-'Consolidtaed Data'!$K6841</f>
        <v>297</v>
      </c>
      <c r="N3394" s="9" t="str">
        <f>VLOOKUP('Consolidtaed Data'!$C6841,[1]Locations!$A:$O,2,0)</f>
        <v>Lancaster</v>
      </c>
      <c r="O3394" s="9" t="str">
        <f>VLOOKUP('Consolidtaed Data'!$D6841,'[1]Sales People'!$A:$B,2,0)</f>
        <v>Walter Cook</v>
      </c>
      <c r="P3394" s="9" t="str">
        <f>VLOOKUP('Consolidtaed Data'!$E6841,[1]Customers!$A:$B,2,0)</f>
        <v>Terry Richards</v>
      </c>
      <c r="Q3394" s="11">
        <f>WEEKDAY('Consolidtaed Data'!$F6841)</f>
        <v>7</v>
      </c>
      <c r="R3394" s="9">
        <f>MONTH('Consolidtaed Data'!$F6841)</f>
        <v>6</v>
      </c>
      <c r="S3394" s="9" t="str">
        <f>TEXT(Table3[[#This Row],[Purchase Date]],"MMMM")</f>
        <v>September</v>
      </c>
      <c r="T3394" s="9">
        <f>YEAR('Consolidtaed Data'!$F6841)</f>
        <v>2021</v>
      </c>
    </row>
    <row r="3395" spans="1:20" x14ac:dyDescent="0.3">
      <c r="A3395" s="9" t="s">
        <v>4414</v>
      </c>
      <c r="B3395" s="9" t="s">
        <v>610</v>
      </c>
      <c r="C3395" s="9" t="s">
        <v>86</v>
      </c>
      <c r="D3395" s="9" t="s">
        <v>402</v>
      </c>
      <c r="E3395" s="9" t="s">
        <v>1409</v>
      </c>
      <c r="F3395" s="10">
        <v>44080</v>
      </c>
      <c r="G3395" s="10" t="str">
        <f>VLOOKUP(Table3[[#This Row],[Product ID]],[1]Products!$A:$G,2,0)</f>
        <v>Product 12</v>
      </c>
      <c r="H3395" s="22">
        <v>2</v>
      </c>
      <c r="I3395" s="9">
        <f>VLOOKUP('Consolidtaed Data'!$B6967,[1]Products!$A:$G,4,0)</f>
        <v>35</v>
      </c>
      <c r="J3395" s="9">
        <f>VLOOKUP('Consolidtaed Data'!$B6967,[1]Products!$A:$G,3,0)</f>
        <v>22</v>
      </c>
      <c r="K3395" s="9">
        <f>'Consolidtaed Data'!$J6967*'Consolidtaed Data'!$H6967</f>
        <v>1535</v>
      </c>
      <c r="L3395" s="9">
        <f>'Consolidtaed Data'!$I6967*'Consolidtaed Data'!$H6967</f>
        <v>2257</v>
      </c>
      <c r="M3395" s="9">
        <f>'Consolidtaed Data'!$L6967-'Consolidtaed Data'!$K6967</f>
        <v>926</v>
      </c>
      <c r="N3395" s="9" t="str">
        <f>VLOOKUP('Consolidtaed Data'!$C6967,[1]Locations!$A:$O,2,0)</f>
        <v>Irvine</v>
      </c>
      <c r="O3395" s="9" t="str">
        <f>VLOOKUP('Consolidtaed Data'!$D6967,'[1]Sales People'!$A:$B,2,0)</f>
        <v>Ernest Wagner</v>
      </c>
      <c r="P3395" s="9" t="str">
        <f>VLOOKUP('Consolidtaed Data'!$E6967,[1]Customers!$A:$B,2,0)</f>
        <v>Benjamin Carpenter</v>
      </c>
      <c r="Q3395" s="11">
        <f>WEEKDAY('Consolidtaed Data'!$F6967)</f>
        <v>2</v>
      </c>
      <c r="R3395" s="9">
        <f>MONTH('Consolidtaed Data'!$F6967)</f>
        <v>6</v>
      </c>
      <c r="S3395" s="9" t="str">
        <f>TEXT(Table3[[#This Row],[Purchase Date]],"MMMM")</f>
        <v>September</v>
      </c>
      <c r="T3395" s="9">
        <f>YEAR('Consolidtaed Data'!$F6967)</f>
        <v>2021</v>
      </c>
    </row>
    <row r="3396" spans="1:20" x14ac:dyDescent="0.3">
      <c r="A3396" s="9" t="s">
        <v>4415</v>
      </c>
      <c r="B3396" s="9" t="s">
        <v>318</v>
      </c>
      <c r="C3396" s="9" t="s">
        <v>412</v>
      </c>
      <c r="D3396" s="9" t="s">
        <v>91</v>
      </c>
      <c r="E3396" s="9" t="s">
        <v>2930</v>
      </c>
      <c r="F3396" s="10">
        <v>44080</v>
      </c>
      <c r="G3396" s="10" t="str">
        <f>VLOOKUP(Table3[[#This Row],[Product ID]],[1]Products!$A:$G,2,0)</f>
        <v>Product 89</v>
      </c>
      <c r="H3396" s="22">
        <v>3</v>
      </c>
      <c r="I3396" s="9">
        <f>VLOOKUP('Consolidtaed Data'!$B7297,[1]Products!$A:$G,4,0)</f>
        <v>1582</v>
      </c>
      <c r="J3396" s="9">
        <f>VLOOKUP('Consolidtaed Data'!$B7297,[1]Products!$A:$G,3,0)</f>
        <v>1234</v>
      </c>
      <c r="K3396" s="9">
        <f>'Consolidtaed Data'!$J7297*'Consolidtaed Data'!$H7297</f>
        <v>2590</v>
      </c>
      <c r="L3396" s="9">
        <f>'Consolidtaed Data'!$I7297*'Consolidtaed Data'!$H7297</f>
        <v>3278</v>
      </c>
      <c r="M3396" s="9">
        <f>'Consolidtaed Data'!$L7297-'Consolidtaed Data'!$K7297</f>
        <v>509</v>
      </c>
      <c r="N3396" s="9" t="str">
        <f>VLOOKUP('Consolidtaed Data'!$C7297,[1]Locations!$A:$O,2,0)</f>
        <v>San Buenaventura (Ventura)</v>
      </c>
      <c r="O3396" s="9" t="str">
        <f>VLOOKUP('Consolidtaed Data'!$D7297,'[1]Sales People'!$A:$B,2,0)</f>
        <v>Howard Gardner</v>
      </c>
      <c r="P3396" s="9" t="str">
        <f>VLOOKUP('Consolidtaed Data'!$E7297,[1]Customers!$A:$B,2,0)</f>
        <v>Matthew Fernandez</v>
      </c>
      <c r="Q3396" s="11">
        <f>WEEKDAY('Consolidtaed Data'!$F7297)</f>
        <v>4</v>
      </c>
      <c r="R3396" s="9">
        <f>MONTH('Consolidtaed Data'!$F7297)</f>
        <v>7</v>
      </c>
      <c r="S3396" s="9" t="str">
        <f>TEXT(Table3[[#This Row],[Purchase Date]],"MMMM")</f>
        <v>September</v>
      </c>
      <c r="T3396" s="9">
        <f>YEAR('Consolidtaed Data'!$F7297)</f>
        <v>2021</v>
      </c>
    </row>
    <row r="3397" spans="1:20" x14ac:dyDescent="0.3">
      <c r="A3397" s="9" t="s">
        <v>4416</v>
      </c>
      <c r="B3397" s="9" t="s">
        <v>185</v>
      </c>
      <c r="C3397" s="9" t="s">
        <v>178</v>
      </c>
      <c r="D3397" s="9" t="s">
        <v>161</v>
      </c>
      <c r="E3397" s="9" t="s">
        <v>114</v>
      </c>
      <c r="F3397" s="10">
        <v>44080</v>
      </c>
      <c r="G3397" s="10" t="str">
        <f>VLOOKUP(Table3[[#This Row],[Product ID]],[1]Products!$A:$G,2,0)</f>
        <v>Product 65</v>
      </c>
      <c r="H3397" s="22">
        <v>1</v>
      </c>
      <c r="I3397" s="9">
        <f>VLOOKUP('Consolidtaed Data'!$B7746,[1]Products!$A:$G,4,0)</f>
        <v>2497</v>
      </c>
      <c r="J3397" s="9">
        <f>VLOOKUP('Consolidtaed Data'!$B7746,[1]Products!$A:$G,3,0)</f>
        <v>1473</v>
      </c>
      <c r="K3397" s="9">
        <f>'Consolidtaed Data'!$J7746*'Consolidtaed Data'!$H7746</f>
        <v>971</v>
      </c>
      <c r="L3397" s="9">
        <f>'Consolidtaed Data'!$I7746*'Consolidtaed Data'!$H7746</f>
        <v>1798</v>
      </c>
      <c r="M3397" s="9">
        <f>'Consolidtaed Data'!$L7746-'Consolidtaed Data'!$K7746</f>
        <v>368</v>
      </c>
      <c r="N3397" s="9" t="str">
        <f>VLOOKUP('Consolidtaed Data'!$C7746,[1]Locations!$A:$O,2,0)</f>
        <v>Santa Clarita</v>
      </c>
      <c r="O3397" s="9" t="str">
        <f>VLOOKUP('Consolidtaed Data'!$D7746,'[1]Sales People'!$A:$B,2,0)</f>
        <v>Ryan Butler</v>
      </c>
      <c r="P3397" s="9" t="str">
        <f>VLOOKUP('Consolidtaed Data'!$E7746,[1]Customers!$A:$B,2,0)</f>
        <v>Phillip Coleman</v>
      </c>
      <c r="Q3397" s="11">
        <f>WEEKDAY('Consolidtaed Data'!$F7746)</f>
        <v>3</v>
      </c>
      <c r="R3397" s="9">
        <f>MONTH('Consolidtaed Data'!$F7746)</f>
        <v>8</v>
      </c>
      <c r="S3397" s="9" t="str">
        <f>TEXT(Table3[[#This Row],[Purchase Date]],"MMMM")</f>
        <v>September</v>
      </c>
      <c r="T3397" s="9">
        <f>YEAR('Consolidtaed Data'!$F7746)</f>
        <v>2021</v>
      </c>
    </row>
    <row r="3398" spans="1:20" x14ac:dyDescent="0.3">
      <c r="A3398" s="9" t="s">
        <v>4417</v>
      </c>
      <c r="B3398" s="9" t="s">
        <v>107</v>
      </c>
      <c r="C3398" s="9" t="s">
        <v>275</v>
      </c>
      <c r="D3398" s="9" t="s">
        <v>235</v>
      </c>
      <c r="E3398" s="9" t="s">
        <v>636</v>
      </c>
      <c r="F3398" s="10">
        <v>44080</v>
      </c>
      <c r="G3398" s="10" t="str">
        <f>VLOOKUP(Table3[[#This Row],[Product ID]],[1]Products!$A:$G,2,0)</f>
        <v>Product 52</v>
      </c>
      <c r="H3398" s="22">
        <v>3</v>
      </c>
      <c r="I3398" s="9">
        <f>VLOOKUP('Consolidtaed Data'!$B7815,[1]Products!$A:$G,4,0)</f>
        <v>530</v>
      </c>
      <c r="J3398" s="9">
        <f>VLOOKUP('Consolidtaed Data'!$B7815,[1]Products!$A:$G,3,0)</f>
        <v>435</v>
      </c>
      <c r="K3398" s="9">
        <f>'Consolidtaed Data'!$J7815*'Consolidtaed Data'!$H7815</f>
        <v>1248</v>
      </c>
      <c r="L3398" s="9">
        <f>'Consolidtaed Data'!$I7815*'Consolidtaed Data'!$H7815</f>
        <v>1809</v>
      </c>
      <c r="M3398" s="9">
        <f>'Consolidtaed Data'!$L7815-'Consolidtaed Data'!$K7815</f>
        <v>296</v>
      </c>
      <c r="N3398" s="9" t="str">
        <f>VLOOKUP('Consolidtaed Data'!$C7815,[1]Locations!$A:$O,2,0)</f>
        <v>San Buenaventura (Ventura)</v>
      </c>
      <c r="O3398" s="9" t="str">
        <f>VLOOKUP('Consolidtaed Data'!$D7815,'[1]Sales People'!$A:$B,2,0)</f>
        <v>Larry Marshall</v>
      </c>
      <c r="P3398" s="9" t="str">
        <f>VLOOKUP('Consolidtaed Data'!$E7815,[1]Customers!$A:$B,2,0)</f>
        <v>Clarence Kelley</v>
      </c>
      <c r="Q3398" s="11">
        <f>WEEKDAY('Consolidtaed Data'!$F7815)</f>
        <v>2</v>
      </c>
      <c r="R3398" s="9">
        <f>MONTH('Consolidtaed Data'!$F7815)</f>
        <v>8</v>
      </c>
      <c r="S3398" s="9" t="str">
        <f>TEXT(Table3[[#This Row],[Purchase Date]],"MMMM")</f>
        <v>September</v>
      </c>
      <c r="T3398" s="9">
        <f>YEAR('Consolidtaed Data'!$F7815)</f>
        <v>2021</v>
      </c>
    </row>
    <row r="3399" spans="1:20" x14ac:dyDescent="0.3">
      <c r="A3399" s="9" t="s">
        <v>4418</v>
      </c>
      <c r="B3399" s="9" t="s">
        <v>125</v>
      </c>
      <c r="C3399" s="9" t="s">
        <v>231</v>
      </c>
      <c r="D3399" s="9" t="s">
        <v>87</v>
      </c>
      <c r="E3399" s="9" t="s">
        <v>202</v>
      </c>
      <c r="F3399" s="10">
        <v>44080</v>
      </c>
      <c r="G3399" s="10" t="str">
        <f>VLOOKUP(Table3[[#This Row],[Product ID]],[1]Products!$A:$G,2,0)</f>
        <v>Product 40</v>
      </c>
      <c r="H3399" s="22">
        <v>1</v>
      </c>
      <c r="I3399" s="9">
        <f>VLOOKUP('Consolidtaed Data'!$B7872,[1]Products!$A:$G,4,0)</f>
        <v>1848</v>
      </c>
      <c r="J3399" s="9">
        <f>VLOOKUP('Consolidtaed Data'!$B7872,[1]Products!$A:$G,3,0)</f>
        <v>1294</v>
      </c>
      <c r="K3399" s="9">
        <f>'Consolidtaed Data'!$J7872*'Consolidtaed Data'!$H7872</f>
        <v>1072</v>
      </c>
      <c r="L3399" s="9">
        <f>'Consolidtaed Data'!$I7872*'Consolidtaed Data'!$H7872</f>
        <v>1600</v>
      </c>
      <c r="M3399" s="9">
        <f>'Consolidtaed Data'!$L7872-'Consolidtaed Data'!$K7872</f>
        <v>285</v>
      </c>
      <c r="N3399" s="9" t="str">
        <f>VLOOKUP('Consolidtaed Data'!$C7872,[1]Locations!$A:$O,2,0)</f>
        <v>Clovis</v>
      </c>
      <c r="O3399" s="9" t="str">
        <f>VLOOKUP('Consolidtaed Data'!$D7872,'[1]Sales People'!$A:$B,2,0)</f>
        <v>Clarence Fox</v>
      </c>
      <c r="P3399" s="9" t="str">
        <f>VLOOKUP('Consolidtaed Data'!$E7872,[1]Customers!$A:$B,2,0)</f>
        <v>Michael Lane</v>
      </c>
      <c r="Q3399" s="11">
        <f>WEEKDAY('Consolidtaed Data'!$F7872)</f>
        <v>7</v>
      </c>
      <c r="R3399" s="9">
        <f>MONTH('Consolidtaed Data'!$F7872)</f>
        <v>8</v>
      </c>
      <c r="S3399" s="9" t="str">
        <f>TEXT(Table3[[#This Row],[Purchase Date]],"MMMM")</f>
        <v>September</v>
      </c>
      <c r="T3399" s="9">
        <f>YEAR('Consolidtaed Data'!$F7872)</f>
        <v>2021</v>
      </c>
    </row>
    <row r="3400" spans="1:20" x14ac:dyDescent="0.3">
      <c r="A3400" s="9" t="s">
        <v>4419</v>
      </c>
      <c r="B3400" s="9" t="s">
        <v>116</v>
      </c>
      <c r="C3400" s="9" t="s">
        <v>196</v>
      </c>
      <c r="D3400" s="9" t="s">
        <v>17</v>
      </c>
      <c r="E3400" s="9" t="s">
        <v>2245</v>
      </c>
      <c r="F3400" s="10">
        <v>44080</v>
      </c>
      <c r="G3400" s="10" t="str">
        <f>VLOOKUP(Table3[[#This Row],[Product ID]],[1]Products!$A:$G,2,0)</f>
        <v>Product 55</v>
      </c>
      <c r="H3400" s="22">
        <v>4</v>
      </c>
      <c r="I3400" s="9">
        <f>VLOOKUP('Consolidtaed Data'!$B7930,[1]Products!$A:$G,4,0)</f>
        <v>1052</v>
      </c>
      <c r="J3400" s="9">
        <f>VLOOKUP('Consolidtaed Data'!$B7930,[1]Products!$A:$G,3,0)</f>
        <v>589</v>
      </c>
      <c r="K3400" s="9">
        <f>'Consolidtaed Data'!$J7930*'Consolidtaed Data'!$H7930</f>
        <v>1800</v>
      </c>
      <c r="L3400" s="9">
        <f>'Consolidtaed Data'!$I7930*'Consolidtaed Data'!$H7930</f>
        <v>3000</v>
      </c>
      <c r="M3400" s="9">
        <f>'Consolidtaed Data'!$L7930-'Consolidtaed Data'!$K7930</f>
        <v>96</v>
      </c>
      <c r="N3400" s="9" t="str">
        <f>VLOOKUP('Consolidtaed Data'!$C7930,[1]Locations!$A:$O,2,0)</f>
        <v>Temecula</v>
      </c>
      <c r="O3400" s="9" t="str">
        <f>VLOOKUP('Consolidtaed Data'!$D7930,'[1]Sales People'!$A:$B,2,0)</f>
        <v>Jeremy Mendoza</v>
      </c>
      <c r="P3400" s="9" t="str">
        <f>VLOOKUP('Consolidtaed Data'!$E7930,[1]Customers!$A:$B,2,0)</f>
        <v>Wayne Hunter</v>
      </c>
      <c r="Q3400" s="11">
        <f>WEEKDAY('Consolidtaed Data'!$F7930)</f>
        <v>5</v>
      </c>
      <c r="R3400" s="9">
        <f>MONTH('Consolidtaed Data'!$F7930)</f>
        <v>8</v>
      </c>
      <c r="S3400" s="9" t="str">
        <f>TEXT(Table3[[#This Row],[Purchase Date]],"MMMM")</f>
        <v>September</v>
      </c>
      <c r="T3400" s="9">
        <f>YEAR('Consolidtaed Data'!$F7930)</f>
        <v>2021</v>
      </c>
    </row>
    <row r="3401" spans="1:20" x14ac:dyDescent="0.3">
      <c r="A3401" s="9" t="s">
        <v>4420</v>
      </c>
      <c r="B3401" s="9" t="s">
        <v>160</v>
      </c>
      <c r="C3401" s="9" t="s">
        <v>134</v>
      </c>
      <c r="D3401" s="9" t="s">
        <v>113</v>
      </c>
      <c r="E3401" s="9" t="s">
        <v>1184</v>
      </c>
      <c r="F3401" s="10">
        <v>44080</v>
      </c>
      <c r="G3401" s="10" t="str">
        <f>VLOOKUP(Table3[[#This Row],[Product ID]],[1]Products!$A:$G,2,0)</f>
        <v>Product 28</v>
      </c>
      <c r="H3401" s="22">
        <v>1</v>
      </c>
      <c r="I3401" s="9">
        <f>VLOOKUP('Consolidtaed Data'!$B9208,[1]Products!$A:$G,4,0)</f>
        <v>2182</v>
      </c>
      <c r="J3401" s="9">
        <f>VLOOKUP('Consolidtaed Data'!$B9208,[1]Products!$A:$G,3,0)</f>
        <v>1200</v>
      </c>
      <c r="K3401" s="9">
        <f>'Consolidtaed Data'!$J9208*'Consolidtaed Data'!$H9208</f>
        <v>2642</v>
      </c>
      <c r="L3401" s="9">
        <f>'Consolidtaed Data'!$I9208*'Consolidtaed Data'!$H9208</f>
        <v>3944</v>
      </c>
      <c r="M3401" s="9">
        <f>'Consolidtaed Data'!$L9208-'Consolidtaed Data'!$K9208</f>
        <v>280</v>
      </c>
      <c r="N3401" s="9" t="str">
        <f>VLOOKUP('Consolidtaed Data'!$C9208,[1]Locations!$A:$O,2,0)</f>
        <v>Oakland</v>
      </c>
      <c r="O3401" s="9" t="str">
        <f>VLOOKUP('Consolidtaed Data'!$D9208,'[1]Sales People'!$A:$B,2,0)</f>
        <v>Fred Robertson</v>
      </c>
      <c r="P3401" s="9" t="str">
        <f>VLOOKUP('Consolidtaed Data'!$E9208,[1]Customers!$A:$B,2,0)</f>
        <v>Steve Stewart</v>
      </c>
      <c r="Q3401" s="11">
        <f>WEEKDAY('Consolidtaed Data'!$F9208)</f>
        <v>7</v>
      </c>
      <c r="R3401" s="9">
        <f>MONTH('Consolidtaed Data'!$F9208)</f>
        <v>11</v>
      </c>
      <c r="S3401" s="9" t="str">
        <f>TEXT(Table3[[#This Row],[Purchase Date]],"MMMM")</f>
        <v>September</v>
      </c>
      <c r="T3401" s="9">
        <f>YEAR('Consolidtaed Data'!$F9208)</f>
        <v>2021</v>
      </c>
    </row>
    <row r="3402" spans="1:20" x14ac:dyDescent="0.3">
      <c r="A3402" s="9" t="s">
        <v>4421</v>
      </c>
      <c r="B3402" s="9" t="s">
        <v>580</v>
      </c>
      <c r="C3402" s="9" t="s">
        <v>228</v>
      </c>
      <c r="D3402" s="9" t="s">
        <v>153</v>
      </c>
      <c r="E3402" s="9" t="s">
        <v>845</v>
      </c>
      <c r="F3402" s="10">
        <v>44080</v>
      </c>
      <c r="G3402" s="10" t="str">
        <f>VLOOKUP(Table3[[#This Row],[Product ID]],[1]Products!$A:$G,2,0)</f>
        <v>Product 1</v>
      </c>
      <c r="H3402" s="22">
        <v>2</v>
      </c>
      <c r="I3402" s="9">
        <f>VLOOKUP('Consolidtaed Data'!$B9256,[1]Products!$A:$G,4,0)</f>
        <v>2391</v>
      </c>
      <c r="J3402" s="9">
        <f>VLOOKUP('Consolidtaed Data'!$B9256,[1]Products!$A:$G,3,0)</f>
        <v>1291</v>
      </c>
      <c r="K3402" s="9">
        <f>'Consolidtaed Data'!$J9256*'Consolidtaed Data'!$H9256</f>
        <v>732</v>
      </c>
      <c r="L3402" s="9">
        <f>'Consolidtaed Data'!$I9256*'Consolidtaed Data'!$H9256</f>
        <v>1077</v>
      </c>
      <c r="M3402" s="9">
        <f>'Consolidtaed Data'!$L9256-'Consolidtaed Data'!$K9256</f>
        <v>265</v>
      </c>
      <c r="N3402" s="9" t="str">
        <f>VLOOKUP('Consolidtaed Data'!$C9256,[1]Locations!$A:$O,2,0)</f>
        <v>Santa Maria</v>
      </c>
      <c r="O3402" s="9" t="str">
        <f>VLOOKUP('Consolidtaed Data'!$D9256,'[1]Sales People'!$A:$B,2,0)</f>
        <v>Andrew Bowman</v>
      </c>
      <c r="P3402" s="9" t="str">
        <f>VLOOKUP('Consolidtaed Data'!$E9256,[1]Customers!$A:$B,2,0)</f>
        <v>Ronald George</v>
      </c>
      <c r="Q3402" s="11">
        <f>WEEKDAY('Consolidtaed Data'!$F9256)</f>
        <v>4</v>
      </c>
      <c r="R3402" s="9">
        <f>MONTH('Consolidtaed Data'!$F9256)</f>
        <v>12</v>
      </c>
      <c r="S3402" s="9" t="str">
        <f>TEXT(Table3[[#This Row],[Purchase Date]],"MMMM")</f>
        <v>September</v>
      </c>
      <c r="T3402" s="9">
        <f>YEAR('Consolidtaed Data'!$F9256)</f>
        <v>2021</v>
      </c>
    </row>
    <row r="3403" spans="1:20" x14ac:dyDescent="0.3">
      <c r="A3403" s="9" t="s">
        <v>4422</v>
      </c>
      <c r="B3403" s="9" t="s">
        <v>806</v>
      </c>
      <c r="C3403" s="9" t="s">
        <v>347</v>
      </c>
      <c r="D3403" s="9" t="s">
        <v>206</v>
      </c>
      <c r="E3403" s="9" t="s">
        <v>1193</v>
      </c>
      <c r="F3403" s="10">
        <v>44080</v>
      </c>
      <c r="G3403" s="10" t="str">
        <f>VLOOKUP(Table3[[#This Row],[Product ID]],[1]Products!$A:$G,2,0)</f>
        <v>Product 72</v>
      </c>
      <c r="H3403" s="22">
        <v>1</v>
      </c>
      <c r="I3403" s="9">
        <f>VLOOKUP('Consolidtaed Data'!$B9496,[1]Products!$A:$G,4,0)</f>
        <v>1178</v>
      </c>
      <c r="J3403" s="9">
        <f>VLOOKUP('Consolidtaed Data'!$B9496,[1]Products!$A:$G,3,0)</f>
        <v>683</v>
      </c>
      <c r="K3403" s="9">
        <f>'Consolidtaed Data'!$J9496*'Consolidtaed Data'!$H9496</f>
        <v>682</v>
      </c>
      <c r="L3403" s="9">
        <f>'Consolidtaed Data'!$I9496*'Consolidtaed Data'!$H9496</f>
        <v>1338</v>
      </c>
      <c r="M3403" s="9">
        <f>'Consolidtaed Data'!$L9496-'Consolidtaed Data'!$K9496</f>
        <v>246</v>
      </c>
      <c r="N3403" s="9" t="str">
        <f>VLOOKUP('Consolidtaed Data'!$C9496,[1]Locations!$A:$O,2,0)</f>
        <v>Vista</v>
      </c>
      <c r="O3403" s="9" t="str">
        <f>VLOOKUP('Consolidtaed Data'!$D9496,'[1]Sales People'!$A:$B,2,0)</f>
        <v>Larry Marshall</v>
      </c>
      <c r="P3403" s="9" t="str">
        <f>VLOOKUP('Consolidtaed Data'!$E9496,[1]Customers!$A:$B,2,0)</f>
        <v>Timothy Lawrence</v>
      </c>
      <c r="Q3403" s="11">
        <f>WEEKDAY('Consolidtaed Data'!$F9496)</f>
        <v>1</v>
      </c>
      <c r="R3403" s="9">
        <f>MONTH('Consolidtaed Data'!$F9496)</f>
        <v>12</v>
      </c>
      <c r="S3403" s="9" t="str">
        <f>TEXT(Table3[[#This Row],[Purchase Date]],"MMMM")</f>
        <v>September</v>
      </c>
      <c r="T3403" s="9">
        <f>YEAR('Consolidtaed Data'!$F9496)</f>
        <v>2021</v>
      </c>
    </row>
    <row r="3404" spans="1:20" x14ac:dyDescent="0.3">
      <c r="A3404" s="9" t="s">
        <v>4423</v>
      </c>
      <c r="B3404" s="9" t="s">
        <v>415</v>
      </c>
      <c r="C3404" s="9" t="s">
        <v>412</v>
      </c>
      <c r="D3404" s="9" t="s">
        <v>315</v>
      </c>
      <c r="E3404" s="9" t="s">
        <v>480</v>
      </c>
      <c r="F3404" s="10">
        <v>44080</v>
      </c>
      <c r="G3404" s="10" t="str">
        <f>VLOOKUP(Table3[[#This Row],[Product ID]],[1]Products!$A:$G,2,0)</f>
        <v>Product 18</v>
      </c>
      <c r="H3404" s="22">
        <v>2</v>
      </c>
      <c r="I3404" s="9">
        <f>VLOOKUP('Consolidtaed Data'!$B9626,[1]Products!$A:$G,4,0)</f>
        <v>1848</v>
      </c>
      <c r="J3404" s="9">
        <f>VLOOKUP('Consolidtaed Data'!$B9626,[1]Products!$A:$G,3,0)</f>
        <v>1294</v>
      </c>
      <c r="K3404" s="9">
        <f>'Consolidtaed Data'!$J9626*'Consolidtaed Data'!$H9626</f>
        <v>3882</v>
      </c>
      <c r="L3404" s="9">
        <f>'Consolidtaed Data'!$I9626*'Consolidtaed Data'!$H9626</f>
        <v>5544</v>
      </c>
      <c r="M3404" s="9">
        <f>'Consolidtaed Data'!$L9626-'Consolidtaed Data'!$K9626</f>
        <v>362</v>
      </c>
      <c r="N3404" s="9" t="str">
        <f>VLOOKUP('Consolidtaed Data'!$C9626,[1]Locations!$A:$O,2,0)</f>
        <v>Berkeley</v>
      </c>
      <c r="O3404" s="9" t="str">
        <f>VLOOKUP('Consolidtaed Data'!$D9626,'[1]Sales People'!$A:$B,2,0)</f>
        <v>Ryan Welch</v>
      </c>
      <c r="P3404" s="9" t="str">
        <f>VLOOKUP('Consolidtaed Data'!$E9626,[1]Customers!$A:$B,2,0)</f>
        <v>Brandon Wood</v>
      </c>
      <c r="Q3404" s="11">
        <f>WEEKDAY('Consolidtaed Data'!$F9626)</f>
        <v>3</v>
      </c>
      <c r="R3404" s="9">
        <f>MONTH('Consolidtaed Data'!$F9626)</f>
        <v>12</v>
      </c>
      <c r="S3404" s="9" t="str">
        <f>TEXT(Table3[[#This Row],[Purchase Date]],"MMMM")</f>
        <v>September</v>
      </c>
      <c r="T3404" s="9">
        <f>YEAR('Consolidtaed Data'!$F9626)</f>
        <v>2021</v>
      </c>
    </row>
    <row r="3405" spans="1:20" x14ac:dyDescent="0.3">
      <c r="A3405" s="9" t="s">
        <v>4424</v>
      </c>
      <c r="B3405" s="9" t="s">
        <v>168</v>
      </c>
      <c r="C3405" s="9" t="s">
        <v>564</v>
      </c>
      <c r="D3405" s="9" t="s">
        <v>100</v>
      </c>
      <c r="E3405" s="9" t="s">
        <v>521</v>
      </c>
      <c r="F3405" s="10">
        <v>44081</v>
      </c>
      <c r="G3405" s="10" t="str">
        <f>VLOOKUP(Table3[[#This Row],[Product ID]],[1]Products!$A:$G,2,0)</f>
        <v>Product 26</v>
      </c>
      <c r="H3405" s="22">
        <v>2</v>
      </c>
      <c r="I3405" s="9">
        <f>VLOOKUP('Consolidtaed Data'!$B4902,[1]Products!$A:$G,4,0)</f>
        <v>1405</v>
      </c>
      <c r="J3405" s="9">
        <f>VLOOKUP('Consolidtaed Data'!$B4902,[1]Products!$A:$G,3,0)</f>
        <v>1054</v>
      </c>
      <c r="K3405" s="9">
        <f>'Consolidtaed Data'!$J4902*'Consolidtaed Data'!$H4902</f>
        <v>1230</v>
      </c>
      <c r="L3405" s="9">
        <f>'Consolidtaed Data'!$I4902*'Consolidtaed Data'!$H4902</f>
        <v>1783</v>
      </c>
      <c r="M3405" s="9">
        <f>'Consolidtaed Data'!$L4902-'Consolidtaed Data'!$K4902</f>
        <v>1839</v>
      </c>
      <c r="N3405" s="9" t="str">
        <f>VLOOKUP('Consolidtaed Data'!$C4902,[1]Locations!$A:$O,2,0)</f>
        <v>Glendale</v>
      </c>
      <c r="O3405" s="9" t="str">
        <f>VLOOKUP('Consolidtaed Data'!$D4902,'[1]Sales People'!$A:$B,2,0)</f>
        <v>Ryan Butler</v>
      </c>
      <c r="P3405" s="9" t="str">
        <f>VLOOKUP('Consolidtaed Data'!$E4902,[1]Customers!$A:$B,2,0)</f>
        <v>Billy Miller</v>
      </c>
      <c r="Q3405" s="11">
        <f>WEEKDAY('Consolidtaed Data'!$F4902)</f>
        <v>1</v>
      </c>
      <c r="R3405" s="9">
        <f>MONTH('Consolidtaed Data'!$F4902)</f>
        <v>12</v>
      </c>
      <c r="S3405" s="9" t="str">
        <f>TEXT(Table3[[#This Row],[Purchase Date]],"MMMM")</f>
        <v>September</v>
      </c>
      <c r="T3405" s="9">
        <f>YEAR('Consolidtaed Data'!$F4902)</f>
        <v>2020</v>
      </c>
    </row>
    <row r="3406" spans="1:20" x14ac:dyDescent="0.3">
      <c r="A3406" s="9" t="s">
        <v>4425</v>
      </c>
      <c r="B3406" s="9" t="s">
        <v>225</v>
      </c>
      <c r="C3406" s="9" t="s">
        <v>196</v>
      </c>
      <c r="D3406" s="9" t="s">
        <v>95</v>
      </c>
      <c r="E3406" s="9" t="s">
        <v>5877</v>
      </c>
      <c r="F3406" s="10">
        <v>44081</v>
      </c>
      <c r="G3406" s="10" t="str">
        <f>VLOOKUP(Table3[[#This Row],[Product ID]],[1]Products!$A:$G,2,0)</f>
        <v>Product 24</v>
      </c>
      <c r="H3406" s="22">
        <v>4</v>
      </c>
      <c r="I3406" s="9">
        <f>VLOOKUP('Consolidtaed Data'!$B4964,[1]Products!$A:$G,4,0)</f>
        <v>1783</v>
      </c>
      <c r="J3406" s="9">
        <f>VLOOKUP('Consolidtaed Data'!$B4964,[1]Products!$A:$G,3,0)</f>
        <v>1230</v>
      </c>
      <c r="K3406" s="9">
        <f>'Consolidtaed Data'!$J4964*'Consolidtaed Data'!$H4964</f>
        <v>1090</v>
      </c>
      <c r="L3406" s="9">
        <f>'Consolidtaed Data'!$I4964*'Consolidtaed Data'!$H4964</f>
        <v>1380</v>
      </c>
      <c r="M3406" s="9">
        <f>'Consolidtaed Data'!$L4964-'Consolidtaed Data'!$K4964</f>
        <v>1800</v>
      </c>
      <c r="N3406" s="9" t="str">
        <f>VLOOKUP('Consolidtaed Data'!$C4964,[1]Locations!$A:$O,2,0)</f>
        <v>Chula Vista</v>
      </c>
      <c r="O3406" s="9" t="str">
        <f>VLOOKUP('Consolidtaed Data'!$D4964,'[1]Sales People'!$A:$B,2,0)</f>
        <v>Larry Marshall</v>
      </c>
      <c r="P3406" s="9" t="str">
        <f>VLOOKUP('Consolidtaed Data'!$E4964,[1]Customers!$A:$B,2,0)</f>
        <v>Samuel Fowler</v>
      </c>
      <c r="Q3406" s="11">
        <f>WEEKDAY('Consolidtaed Data'!$F4964)</f>
        <v>4</v>
      </c>
      <c r="R3406" s="9">
        <f>MONTH('Consolidtaed Data'!$F4964)</f>
        <v>12</v>
      </c>
      <c r="S3406" s="9" t="str">
        <f>TEXT(Table3[[#This Row],[Purchase Date]],"MMMM")</f>
        <v>September</v>
      </c>
      <c r="T3406" s="9">
        <f>YEAR('Consolidtaed Data'!$F4964)</f>
        <v>2020</v>
      </c>
    </row>
    <row r="3407" spans="1:20" x14ac:dyDescent="0.3">
      <c r="A3407" s="9" t="s">
        <v>4426</v>
      </c>
      <c r="B3407" s="9" t="s">
        <v>62</v>
      </c>
      <c r="C3407" s="9" t="s">
        <v>405</v>
      </c>
      <c r="D3407" s="9" t="s">
        <v>206</v>
      </c>
      <c r="E3407" s="9" t="s">
        <v>865</v>
      </c>
      <c r="F3407" s="10">
        <v>44081</v>
      </c>
      <c r="G3407" s="10" t="str">
        <f>VLOOKUP(Table3[[#This Row],[Product ID]],[1]Products!$A:$G,2,0)</f>
        <v>Product 17</v>
      </c>
      <c r="H3407" s="22">
        <v>1</v>
      </c>
      <c r="I3407" s="9">
        <f>VLOOKUP('Consolidtaed Data'!$B5526,[1]Products!$A:$G,4,0)</f>
        <v>951</v>
      </c>
      <c r="J3407" s="9">
        <f>VLOOKUP('Consolidtaed Data'!$B5526,[1]Products!$A:$G,3,0)</f>
        <v>504</v>
      </c>
      <c r="K3407" s="9">
        <f>'Consolidtaed Data'!$J5526*'Consolidtaed Data'!$H5526</f>
        <v>4692</v>
      </c>
      <c r="L3407" s="9">
        <f>'Consolidtaed Data'!$I5526*'Consolidtaed Data'!$H5526</f>
        <v>7448</v>
      </c>
      <c r="M3407" s="9">
        <f>'Consolidtaed Data'!$L5526-'Consolidtaed Data'!$K5526</f>
        <v>90</v>
      </c>
      <c r="N3407" s="9" t="str">
        <f>VLOOKUP('Consolidtaed Data'!$C5526,[1]Locations!$A:$O,2,0)</f>
        <v>Inglewood</v>
      </c>
      <c r="O3407" s="9" t="str">
        <f>VLOOKUP('Consolidtaed Data'!$D5526,'[1]Sales People'!$A:$B,2,0)</f>
        <v>Gary Rodriguez</v>
      </c>
      <c r="P3407" s="9" t="str">
        <f>VLOOKUP('Consolidtaed Data'!$E5526,[1]Customers!$A:$B,2,0)</f>
        <v>Kevin Jones</v>
      </c>
      <c r="Q3407" s="11">
        <f>WEEKDAY('Consolidtaed Data'!$F5526)</f>
        <v>6</v>
      </c>
      <c r="R3407" s="9">
        <f>MONTH('Consolidtaed Data'!$F5526)</f>
        <v>2</v>
      </c>
      <c r="S3407" s="9" t="str">
        <f>TEXT(Table3[[#This Row],[Purchase Date]],"MMMM")</f>
        <v>September</v>
      </c>
      <c r="T3407" s="9">
        <f>YEAR('Consolidtaed Data'!$F5526)</f>
        <v>2021</v>
      </c>
    </row>
    <row r="3408" spans="1:20" x14ac:dyDescent="0.3">
      <c r="A3408" s="9" t="s">
        <v>4427</v>
      </c>
      <c r="B3408" s="9" t="s">
        <v>89</v>
      </c>
      <c r="C3408" s="9" t="s">
        <v>205</v>
      </c>
      <c r="D3408" s="9" t="s">
        <v>87</v>
      </c>
      <c r="E3408" s="9" t="s">
        <v>2219</v>
      </c>
      <c r="F3408" s="10">
        <v>44081</v>
      </c>
      <c r="G3408" s="10" t="str">
        <f>VLOOKUP(Table3[[#This Row],[Product ID]],[1]Products!$A:$G,2,0)</f>
        <v>Product 64</v>
      </c>
      <c r="H3408" s="22">
        <v>3</v>
      </c>
      <c r="I3408" s="9">
        <f>VLOOKUP('Consolidtaed Data'!$B5893,[1]Products!$A:$G,4,0)</f>
        <v>1380</v>
      </c>
      <c r="J3408" s="9">
        <f>VLOOKUP('Consolidtaed Data'!$B5893,[1]Products!$A:$G,3,0)</f>
        <v>1090</v>
      </c>
      <c r="K3408" s="9">
        <f>'Consolidtaed Data'!$J5893*'Consolidtaed Data'!$H5893</f>
        <v>1965</v>
      </c>
      <c r="L3408" s="9">
        <f>'Consolidtaed Data'!$I5893*'Consolidtaed Data'!$H5893</f>
        <v>2396</v>
      </c>
      <c r="M3408" s="9">
        <f>'Consolidtaed Data'!$L5893-'Consolidtaed Data'!$K5893</f>
        <v>1564</v>
      </c>
      <c r="N3408" s="9" t="str">
        <f>VLOOKUP('Consolidtaed Data'!$C5893,[1]Locations!$A:$O,2,0)</f>
        <v>Hayward</v>
      </c>
      <c r="O3408" s="9" t="str">
        <f>VLOOKUP('Consolidtaed Data'!$D5893,'[1]Sales People'!$A:$B,2,0)</f>
        <v>Ryan Welch</v>
      </c>
      <c r="P3408" s="9" t="str">
        <f>VLOOKUP('Consolidtaed Data'!$E5893,[1]Customers!$A:$B,2,0)</f>
        <v>Raymond Burke</v>
      </c>
      <c r="Q3408" s="11">
        <f>WEEKDAY('Consolidtaed Data'!$F5893)</f>
        <v>3</v>
      </c>
      <c r="R3408" s="9">
        <f>MONTH('Consolidtaed Data'!$F5893)</f>
        <v>3</v>
      </c>
      <c r="S3408" s="9" t="str">
        <f>TEXT(Table3[[#This Row],[Purchase Date]],"MMMM")</f>
        <v>September</v>
      </c>
      <c r="T3408" s="9">
        <f>YEAR('Consolidtaed Data'!$F5893)</f>
        <v>2021</v>
      </c>
    </row>
    <row r="3409" spans="1:20" x14ac:dyDescent="0.3">
      <c r="A3409" s="9" t="s">
        <v>4428</v>
      </c>
      <c r="B3409" s="9" t="s">
        <v>610</v>
      </c>
      <c r="C3409" s="9" t="s">
        <v>82</v>
      </c>
      <c r="D3409" s="9" t="s">
        <v>281</v>
      </c>
      <c r="E3409" s="9" t="s">
        <v>1024</v>
      </c>
      <c r="F3409" s="10">
        <v>44081</v>
      </c>
      <c r="G3409" s="10" t="str">
        <f>VLOOKUP(Table3[[#This Row],[Product ID]],[1]Products!$A:$G,2,0)</f>
        <v>Product 12</v>
      </c>
      <c r="H3409" s="22">
        <v>1</v>
      </c>
      <c r="I3409" s="9">
        <f>VLOOKUP('Consolidtaed Data'!$B6050,[1]Products!$A:$G,4,0)</f>
        <v>1798</v>
      </c>
      <c r="J3409" s="9">
        <f>VLOOKUP('Consolidtaed Data'!$B6050,[1]Products!$A:$G,3,0)</f>
        <v>971</v>
      </c>
      <c r="K3409" s="9">
        <f>'Consolidtaed Data'!$J6050*'Consolidtaed Data'!$H6050</f>
        <v>1234</v>
      </c>
      <c r="L3409" s="9">
        <f>'Consolidtaed Data'!$I6050*'Consolidtaed Data'!$H6050</f>
        <v>1582</v>
      </c>
      <c r="M3409" s="9">
        <f>'Consolidtaed Data'!$L6050-'Consolidtaed Data'!$K6050</f>
        <v>123</v>
      </c>
      <c r="N3409" s="9" t="str">
        <f>VLOOKUP('Consolidtaed Data'!$C6050,[1]Locations!$A:$O,2,0)</f>
        <v>East Los Angeles</v>
      </c>
      <c r="O3409" s="9" t="str">
        <f>VLOOKUP('Consolidtaed Data'!$D6050,'[1]Sales People'!$A:$B,2,0)</f>
        <v>Gary Rodriguez</v>
      </c>
      <c r="P3409" s="9" t="str">
        <f>VLOOKUP('Consolidtaed Data'!$E6050,[1]Customers!$A:$B,2,0)</f>
        <v>Bruce Porter</v>
      </c>
      <c r="Q3409" s="11">
        <f>WEEKDAY('Consolidtaed Data'!$F6050)</f>
        <v>3</v>
      </c>
      <c r="R3409" s="9">
        <f>MONTH('Consolidtaed Data'!$F6050)</f>
        <v>4</v>
      </c>
      <c r="S3409" s="9" t="str">
        <f>TEXT(Table3[[#This Row],[Purchase Date]],"MMMM")</f>
        <v>September</v>
      </c>
      <c r="T3409" s="9">
        <f>YEAR('Consolidtaed Data'!$F6050)</f>
        <v>2021</v>
      </c>
    </row>
    <row r="3410" spans="1:20" x14ac:dyDescent="0.3">
      <c r="A3410" s="9" t="s">
        <v>4429</v>
      </c>
      <c r="B3410" s="9" t="s">
        <v>54</v>
      </c>
      <c r="C3410" s="9" t="s">
        <v>245</v>
      </c>
      <c r="D3410" s="9" t="s">
        <v>315</v>
      </c>
      <c r="E3410" s="9" t="s">
        <v>2727</v>
      </c>
      <c r="F3410" s="10">
        <v>44081</v>
      </c>
      <c r="G3410" s="10" t="str">
        <f>VLOOKUP(Table3[[#This Row],[Product ID]],[1]Products!$A:$G,2,0)</f>
        <v>Product 41</v>
      </c>
      <c r="H3410" s="22">
        <v>3</v>
      </c>
      <c r="I3410" s="9">
        <f>VLOOKUP('Consolidtaed Data'!$B6071,[1]Products!$A:$G,4,0)</f>
        <v>2182</v>
      </c>
      <c r="J3410" s="9">
        <f>VLOOKUP('Consolidtaed Data'!$B6071,[1]Products!$A:$G,3,0)</f>
        <v>1200</v>
      </c>
      <c r="K3410" s="9">
        <f>'Consolidtaed Data'!$J6071*'Consolidtaed Data'!$H6071</f>
        <v>1291</v>
      </c>
      <c r="L3410" s="9">
        <f>'Consolidtaed Data'!$I6071*'Consolidtaed Data'!$H6071</f>
        <v>2391</v>
      </c>
      <c r="M3410" s="9">
        <f>'Consolidtaed Data'!$L6071-'Consolidtaed Data'!$K6071</f>
        <v>1316</v>
      </c>
      <c r="N3410" s="9" t="str">
        <f>VLOOKUP('Consolidtaed Data'!$C6071,[1]Locations!$A:$O,2,0)</f>
        <v>Fairfield</v>
      </c>
      <c r="O3410" s="9" t="str">
        <f>VLOOKUP('Consolidtaed Data'!$D6071,'[1]Sales People'!$A:$B,2,0)</f>
        <v>Roger Robertson</v>
      </c>
      <c r="P3410" s="9" t="str">
        <f>VLOOKUP('Consolidtaed Data'!$E6071,[1]Customers!$A:$B,2,0)</f>
        <v>Bobby Jackson</v>
      </c>
      <c r="Q3410" s="11">
        <f>WEEKDAY('Consolidtaed Data'!$F6071)</f>
        <v>5</v>
      </c>
      <c r="R3410" s="9">
        <f>MONTH('Consolidtaed Data'!$F6071)</f>
        <v>4</v>
      </c>
      <c r="S3410" s="9" t="str">
        <f>TEXT(Table3[[#This Row],[Purchase Date]],"MMMM")</f>
        <v>September</v>
      </c>
      <c r="T3410" s="9">
        <f>YEAR('Consolidtaed Data'!$F6071)</f>
        <v>2021</v>
      </c>
    </row>
    <row r="3411" spans="1:20" x14ac:dyDescent="0.3">
      <c r="A3411" s="9" t="s">
        <v>4430</v>
      </c>
      <c r="B3411" s="9" t="s">
        <v>322</v>
      </c>
      <c r="C3411" s="9" t="s">
        <v>12</v>
      </c>
      <c r="D3411" s="9" t="s">
        <v>241</v>
      </c>
      <c r="E3411" s="9" t="s">
        <v>865</v>
      </c>
      <c r="F3411" s="10">
        <v>44081</v>
      </c>
      <c r="G3411" s="10" t="str">
        <f>VLOOKUP(Table3[[#This Row],[Product ID]],[1]Products!$A:$G,2,0)</f>
        <v>Product 43</v>
      </c>
      <c r="H3411" s="22">
        <v>1</v>
      </c>
      <c r="I3411" s="9">
        <f>VLOOKUP('Consolidtaed Data'!$B6343,[1]Products!$A:$G,4,0)</f>
        <v>400</v>
      </c>
      <c r="J3411" s="9">
        <f>VLOOKUP('Consolidtaed Data'!$B6343,[1]Products!$A:$G,3,0)</f>
        <v>208</v>
      </c>
      <c r="K3411" s="9">
        <f>'Consolidtaed Data'!$J6343*'Consolidtaed Data'!$H6343</f>
        <v>589</v>
      </c>
      <c r="L3411" s="9">
        <f>'Consolidtaed Data'!$I6343*'Consolidtaed Data'!$H6343</f>
        <v>1052</v>
      </c>
      <c r="M3411" s="9">
        <f>'Consolidtaed Data'!$L6343-'Consolidtaed Data'!$K6343</f>
        <v>88</v>
      </c>
      <c r="N3411" s="9" t="str">
        <f>VLOOKUP('Consolidtaed Data'!$C6343,[1]Locations!$A:$O,2,0)</f>
        <v>Corona</v>
      </c>
      <c r="O3411" s="9" t="str">
        <f>VLOOKUP('Consolidtaed Data'!$D6343,'[1]Sales People'!$A:$B,2,0)</f>
        <v>Fred Robertson</v>
      </c>
      <c r="P3411" s="9" t="str">
        <f>VLOOKUP('Consolidtaed Data'!$E6343,[1]Customers!$A:$B,2,0)</f>
        <v>Kenneth Simpson</v>
      </c>
      <c r="Q3411" s="11">
        <f>WEEKDAY('Consolidtaed Data'!$F6343)</f>
        <v>2</v>
      </c>
      <c r="R3411" s="9">
        <f>MONTH('Consolidtaed Data'!$F6343)</f>
        <v>4</v>
      </c>
      <c r="S3411" s="9" t="str">
        <f>TEXT(Table3[[#This Row],[Purchase Date]],"MMMM")</f>
        <v>September</v>
      </c>
      <c r="T3411" s="9">
        <f>YEAR('Consolidtaed Data'!$F6343)</f>
        <v>2021</v>
      </c>
    </row>
    <row r="3412" spans="1:20" x14ac:dyDescent="0.3">
      <c r="A3412" s="9" t="s">
        <v>4431</v>
      </c>
      <c r="B3412" s="9" t="s">
        <v>653</v>
      </c>
      <c r="C3412" s="9" t="s">
        <v>564</v>
      </c>
      <c r="D3412" s="9" t="s">
        <v>246</v>
      </c>
      <c r="E3412" s="9" t="s">
        <v>2315</v>
      </c>
      <c r="F3412" s="10">
        <v>44081</v>
      </c>
      <c r="G3412" s="10" t="str">
        <f>VLOOKUP(Table3[[#This Row],[Product ID]],[1]Products!$A:$G,2,0)</f>
        <v>Product 74</v>
      </c>
      <c r="H3412" s="22">
        <v>2</v>
      </c>
      <c r="I3412" s="9">
        <f>VLOOKUP('Consolidtaed Data'!$B6362,[1]Products!$A:$G,4,0)</f>
        <v>2294</v>
      </c>
      <c r="J3412" s="9">
        <f>VLOOKUP('Consolidtaed Data'!$B6362,[1]Products!$A:$G,3,0)</f>
        <v>1399</v>
      </c>
      <c r="K3412" s="9">
        <f>'Consolidtaed Data'!$J6362*'Consolidtaed Data'!$H6362</f>
        <v>2590</v>
      </c>
      <c r="L3412" s="9">
        <f>'Consolidtaed Data'!$I6362*'Consolidtaed Data'!$H6362</f>
        <v>3278</v>
      </c>
      <c r="M3412" s="9">
        <f>'Consolidtaed Data'!$L6362-'Consolidtaed Data'!$K6362</f>
        <v>117</v>
      </c>
      <c r="N3412" s="9" t="str">
        <f>VLOOKUP('Consolidtaed Data'!$C6362,[1]Locations!$A:$O,2,0)</f>
        <v>Fresno</v>
      </c>
      <c r="O3412" s="9" t="str">
        <f>VLOOKUP('Consolidtaed Data'!$D6362,'[1]Sales People'!$A:$B,2,0)</f>
        <v>Roger Robertson</v>
      </c>
      <c r="P3412" s="9" t="str">
        <f>VLOOKUP('Consolidtaed Data'!$E6362,[1]Customers!$A:$B,2,0)</f>
        <v>Gerald Reyes</v>
      </c>
      <c r="Q3412" s="11">
        <f>WEEKDAY('Consolidtaed Data'!$F6362)</f>
        <v>3</v>
      </c>
      <c r="R3412" s="9">
        <f>MONTH('Consolidtaed Data'!$F6362)</f>
        <v>4</v>
      </c>
      <c r="S3412" s="9" t="str">
        <f>TEXT(Table3[[#This Row],[Purchase Date]],"MMMM")</f>
        <v>September</v>
      </c>
      <c r="T3412" s="9">
        <f>YEAR('Consolidtaed Data'!$F6362)</f>
        <v>2021</v>
      </c>
    </row>
    <row r="3413" spans="1:20" x14ac:dyDescent="0.3">
      <c r="A3413" s="9" t="s">
        <v>4433</v>
      </c>
      <c r="B3413" s="9" t="s">
        <v>177</v>
      </c>
      <c r="C3413" s="9" t="s">
        <v>228</v>
      </c>
      <c r="D3413" s="9" t="s">
        <v>161</v>
      </c>
      <c r="E3413" s="9" t="s">
        <v>1536</v>
      </c>
      <c r="F3413" s="10">
        <v>44081</v>
      </c>
      <c r="G3413" s="10" t="str">
        <f>VLOOKUP(Table3[[#This Row],[Product ID]],[1]Products!$A:$G,2,0)</f>
        <v>Product 5</v>
      </c>
      <c r="H3413" s="22">
        <v>3</v>
      </c>
      <c r="I3413" s="9">
        <f>VLOOKUP('Consolidtaed Data'!$B6479,[1]Products!$A:$G,4,0)</f>
        <v>1783</v>
      </c>
      <c r="J3413" s="9">
        <f>VLOOKUP('Consolidtaed Data'!$B6479,[1]Products!$A:$G,3,0)</f>
        <v>1516</v>
      </c>
      <c r="K3413" s="9">
        <f>'Consolidtaed Data'!$J6479*'Consolidtaed Data'!$H6479</f>
        <v>79</v>
      </c>
      <c r="L3413" s="9">
        <f>'Consolidtaed Data'!$I6479*'Consolidtaed Data'!$H6479</f>
        <v>127</v>
      </c>
      <c r="M3413" s="9">
        <f>'Consolidtaed Data'!$L6479-'Consolidtaed Data'!$K6479</f>
        <v>348</v>
      </c>
      <c r="N3413" s="9" t="str">
        <f>VLOOKUP('Consolidtaed Data'!$C6479,[1]Locations!$A:$O,2,0)</f>
        <v>Rialto</v>
      </c>
      <c r="O3413" s="9" t="str">
        <f>VLOOKUP('Consolidtaed Data'!$D6479,'[1]Sales People'!$A:$B,2,0)</f>
        <v>Ryan Welch</v>
      </c>
      <c r="P3413" s="9" t="str">
        <f>VLOOKUP('Consolidtaed Data'!$E6479,[1]Customers!$A:$B,2,0)</f>
        <v>David Nguyen</v>
      </c>
      <c r="Q3413" s="11">
        <f>WEEKDAY('Consolidtaed Data'!$F6479)</f>
        <v>7</v>
      </c>
      <c r="R3413" s="9">
        <f>MONTH('Consolidtaed Data'!$F6479)</f>
        <v>5</v>
      </c>
      <c r="S3413" s="9" t="str">
        <f>TEXT(Table3[[#This Row],[Purchase Date]],"MMMM")</f>
        <v>September</v>
      </c>
      <c r="T3413" s="9">
        <f>YEAR('Consolidtaed Data'!$F6479)</f>
        <v>2021</v>
      </c>
    </row>
    <row r="3414" spans="1:20" x14ac:dyDescent="0.3">
      <c r="A3414" s="9" t="s">
        <v>4434</v>
      </c>
      <c r="B3414" s="9" t="s">
        <v>393</v>
      </c>
      <c r="C3414" s="9" t="s">
        <v>82</v>
      </c>
      <c r="D3414" s="9" t="s">
        <v>17</v>
      </c>
      <c r="E3414" s="9" t="s">
        <v>211</v>
      </c>
      <c r="F3414" s="10">
        <v>44081</v>
      </c>
      <c r="G3414" s="10" t="str">
        <f>VLOOKUP(Table3[[#This Row],[Product ID]],[1]Products!$A:$G,2,0)</f>
        <v>Product 84</v>
      </c>
      <c r="H3414" s="22">
        <v>1</v>
      </c>
      <c r="I3414" s="9">
        <f>VLOOKUP('Consolidtaed Data'!$B6604,[1]Products!$A:$G,4,0)</f>
        <v>2283</v>
      </c>
      <c r="J3414" s="9">
        <f>VLOOKUP('Consolidtaed Data'!$B6604,[1]Products!$A:$G,3,0)</f>
        <v>1484</v>
      </c>
      <c r="K3414" s="9">
        <f>'Consolidtaed Data'!$J6604*'Consolidtaed Data'!$H6604</f>
        <v>3228</v>
      </c>
      <c r="L3414" s="9">
        <f>'Consolidtaed Data'!$I6604*'Consolidtaed Data'!$H6604</f>
        <v>5868</v>
      </c>
      <c r="M3414" s="9">
        <f>'Consolidtaed Data'!$L6604-'Consolidtaed Data'!$K6604</f>
        <v>599</v>
      </c>
      <c r="N3414" s="9" t="str">
        <f>VLOOKUP('Consolidtaed Data'!$C6604,[1]Locations!$A:$O,2,0)</f>
        <v>Irvine</v>
      </c>
      <c r="O3414" s="9" t="str">
        <f>VLOOKUP('Consolidtaed Data'!$D6604,'[1]Sales People'!$A:$B,2,0)</f>
        <v>Carl Elliott</v>
      </c>
      <c r="P3414" s="9" t="str">
        <f>VLOOKUP('Consolidtaed Data'!$E6604,[1]Customers!$A:$B,2,0)</f>
        <v>Jonathan Bowman</v>
      </c>
      <c r="Q3414" s="11">
        <f>WEEKDAY('Consolidtaed Data'!$F6604)</f>
        <v>2</v>
      </c>
      <c r="R3414" s="9">
        <f>MONTH('Consolidtaed Data'!$F6604)</f>
        <v>5</v>
      </c>
      <c r="S3414" s="9" t="str">
        <f>TEXT(Table3[[#This Row],[Purchase Date]],"MMMM")</f>
        <v>September</v>
      </c>
      <c r="T3414" s="9">
        <f>YEAR('Consolidtaed Data'!$F6604)</f>
        <v>2021</v>
      </c>
    </row>
    <row r="3415" spans="1:20" x14ac:dyDescent="0.3">
      <c r="A3415" s="9" t="s">
        <v>4435</v>
      </c>
      <c r="B3415" s="9" t="s">
        <v>204</v>
      </c>
      <c r="C3415" s="9" t="s">
        <v>226</v>
      </c>
      <c r="D3415" s="9" t="s">
        <v>153</v>
      </c>
      <c r="E3415" s="9" t="s">
        <v>1004</v>
      </c>
      <c r="F3415" s="10">
        <v>44081</v>
      </c>
      <c r="G3415" s="10" t="str">
        <f>VLOOKUP(Table3[[#This Row],[Product ID]],[1]Products!$A:$G,2,0)</f>
        <v>Product 101</v>
      </c>
      <c r="H3415" s="22">
        <v>3</v>
      </c>
      <c r="I3415" s="9">
        <f>VLOOKUP('Consolidtaed Data'!$B6725,[1]Products!$A:$G,4,0)</f>
        <v>1967</v>
      </c>
      <c r="J3415" s="9">
        <f>VLOOKUP('Consolidtaed Data'!$B6725,[1]Products!$A:$G,3,0)</f>
        <v>1397</v>
      </c>
      <c r="K3415" s="9">
        <f>'Consolidtaed Data'!$J6725*'Consolidtaed Data'!$H6725</f>
        <v>1223</v>
      </c>
      <c r="L3415" s="9">
        <f>'Consolidtaed Data'!$I6725*'Consolidtaed Data'!$H6725</f>
        <v>2005</v>
      </c>
      <c r="M3415" s="9">
        <f>'Consolidtaed Data'!$L6725-'Consolidtaed Data'!$K6725</f>
        <v>384</v>
      </c>
      <c r="N3415" s="9" t="str">
        <f>VLOOKUP('Consolidtaed Data'!$C6725,[1]Locations!$A:$O,2,0)</f>
        <v>Simi Valley</v>
      </c>
      <c r="O3415" s="9" t="str">
        <f>VLOOKUP('Consolidtaed Data'!$D6725,'[1]Sales People'!$A:$B,2,0)</f>
        <v>Charles Harper</v>
      </c>
      <c r="P3415" s="9" t="str">
        <f>VLOOKUP('Consolidtaed Data'!$E6725,[1]Customers!$A:$B,2,0)</f>
        <v>David Olson</v>
      </c>
      <c r="Q3415" s="11">
        <f>WEEKDAY('Consolidtaed Data'!$F6725)</f>
        <v>6</v>
      </c>
      <c r="R3415" s="9">
        <f>MONTH('Consolidtaed Data'!$F6725)</f>
        <v>5</v>
      </c>
      <c r="S3415" s="9" t="str">
        <f>TEXT(Table3[[#This Row],[Purchase Date]],"MMMM")</f>
        <v>September</v>
      </c>
      <c r="T3415" s="9">
        <f>YEAR('Consolidtaed Data'!$F6725)</f>
        <v>2021</v>
      </c>
    </row>
    <row r="3416" spans="1:20" x14ac:dyDescent="0.3">
      <c r="A3416" s="9" t="s">
        <v>4436</v>
      </c>
      <c r="B3416" s="9" t="s">
        <v>712</v>
      </c>
      <c r="C3416" s="9" t="s">
        <v>223</v>
      </c>
      <c r="D3416" s="9" t="s">
        <v>241</v>
      </c>
      <c r="E3416" s="9" t="s">
        <v>1984</v>
      </c>
      <c r="F3416" s="10">
        <v>44081</v>
      </c>
      <c r="G3416" s="10" t="str">
        <f>VLOOKUP(Table3[[#This Row],[Product ID]],[1]Products!$A:$G,2,0)</f>
        <v>Product 32</v>
      </c>
      <c r="H3416" s="22">
        <v>1</v>
      </c>
      <c r="I3416" s="9">
        <f>VLOOKUP('Consolidtaed Data'!$B7052,[1]Products!$A:$G,4,0)</f>
        <v>1566</v>
      </c>
      <c r="J3416" s="9">
        <f>VLOOKUP('Consolidtaed Data'!$B7052,[1]Products!$A:$G,3,0)</f>
        <v>1190</v>
      </c>
      <c r="K3416" s="9">
        <f>'Consolidtaed Data'!$J7052*'Consolidtaed Data'!$H7052</f>
        <v>1190</v>
      </c>
      <c r="L3416" s="9">
        <f>'Consolidtaed Data'!$I7052*'Consolidtaed Data'!$H7052</f>
        <v>1566</v>
      </c>
      <c r="M3416" s="9">
        <f>'Consolidtaed Data'!$L7052-'Consolidtaed Data'!$K7052</f>
        <v>1472</v>
      </c>
      <c r="N3416" s="9" t="str">
        <f>VLOOKUP('Consolidtaed Data'!$C7052,[1]Locations!$A:$O,2,0)</f>
        <v>Vista</v>
      </c>
      <c r="O3416" s="9" t="str">
        <f>VLOOKUP('Consolidtaed Data'!$D7052,'[1]Sales People'!$A:$B,2,0)</f>
        <v>Joe Sims</v>
      </c>
      <c r="P3416" s="9" t="str">
        <f>VLOOKUP('Consolidtaed Data'!$E7052,[1]Customers!$A:$B,2,0)</f>
        <v>Joshua Romero</v>
      </c>
      <c r="Q3416" s="11">
        <f>WEEKDAY('Consolidtaed Data'!$F7052)</f>
        <v>1</v>
      </c>
      <c r="R3416" s="9">
        <f>MONTH('Consolidtaed Data'!$F7052)</f>
        <v>6</v>
      </c>
      <c r="S3416" s="9" t="str">
        <f>TEXT(Table3[[#This Row],[Purchase Date]],"MMMM")</f>
        <v>September</v>
      </c>
      <c r="T3416" s="9">
        <f>YEAR('Consolidtaed Data'!$F7052)</f>
        <v>2021</v>
      </c>
    </row>
    <row r="3417" spans="1:20" x14ac:dyDescent="0.3">
      <c r="A3417" s="9" t="s">
        <v>4437</v>
      </c>
      <c r="B3417" s="9" t="s">
        <v>38</v>
      </c>
      <c r="C3417" s="9" t="s">
        <v>94</v>
      </c>
      <c r="D3417" s="9" t="s">
        <v>174</v>
      </c>
      <c r="E3417" s="9" t="s">
        <v>2028</v>
      </c>
      <c r="F3417" s="10">
        <v>44081</v>
      </c>
      <c r="G3417" s="10" t="str">
        <f>VLOOKUP(Table3[[#This Row],[Product ID]],[1]Products!$A:$G,2,0)</f>
        <v>Product 25</v>
      </c>
      <c r="H3417" s="22">
        <v>1</v>
      </c>
      <c r="I3417" s="9">
        <f>VLOOKUP('Consolidtaed Data'!$B7136,[1]Products!$A:$G,4,0)</f>
        <v>368</v>
      </c>
      <c r="J3417" s="9">
        <f>VLOOKUP('Consolidtaed Data'!$B7136,[1]Products!$A:$G,3,0)</f>
        <v>294</v>
      </c>
      <c r="K3417" s="9">
        <f>'Consolidtaed Data'!$J7136*'Consolidtaed Data'!$H7136</f>
        <v>1176</v>
      </c>
      <c r="L3417" s="9">
        <f>'Consolidtaed Data'!$I7136*'Consolidtaed Data'!$H7136</f>
        <v>1472</v>
      </c>
      <c r="M3417" s="9">
        <f>'Consolidtaed Data'!$L7136-'Consolidtaed Data'!$K7136</f>
        <v>2756</v>
      </c>
      <c r="N3417" s="9" t="str">
        <f>VLOOKUP('Consolidtaed Data'!$C7136,[1]Locations!$A:$O,2,0)</f>
        <v>Ontario</v>
      </c>
      <c r="O3417" s="9" t="str">
        <f>VLOOKUP('Consolidtaed Data'!$D7136,'[1]Sales People'!$A:$B,2,0)</f>
        <v>Ernest Wagner</v>
      </c>
      <c r="P3417" s="9" t="str">
        <f>VLOOKUP('Consolidtaed Data'!$E7136,[1]Customers!$A:$B,2,0)</f>
        <v>Jeremy Porter</v>
      </c>
      <c r="Q3417" s="11">
        <f>WEEKDAY('Consolidtaed Data'!$F7136)</f>
        <v>7</v>
      </c>
      <c r="R3417" s="9">
        <f>MONTH('Consolidtaed Data'!$F7136)</f>
        <v>6</v>
      </c>
      <c r="S3417" s="9" t="str">
        <f>TEXT(Table3[[#This Row],[Purchase Date]],"MMMM")</f>
        <v>September</v>
      </c>
      <c r="T3417" s="9">
        <f>YEAR('Consolidtaed Data'!$F7136)</f>
        <v>2021</v>
      </c>
    </row>
    <row r="3418" spans="1:20" x14ac:dyDescent="0.3">
      <c r="A3418" s="9" t="s">
        <v>4438</v>
      </c>
      <c r="B3418" s="9" t="s">
        <v>415</v>
      </c>
      <c r="C3418" s="9" t="s">
        <v>522</v>
      </c>
      <c r="D3418" s="9" t="s">
        <v>26</v>
      </c>
      <c r="E3418" s="9" t="s">
        <v>922</v>
      </c>
      <c r="F3418" s="10">
        <v>44081</v>
      </c>
      <c r="G3418" s="10" t="str">
        <f>VLOOKUP(Table3[[#This Row],[Product ID]],[1]Products!$A:$G,2,0)</f>
        <v>Product 18</v>
      </c>
      <c r="H3418" s="22">
        <v>3</v>
      </c>
      <c r="I3418" s="9">
        <f>VLOOKUP('Consolidtaed Data'!$B7318,[1]Products!$A:$G,4,0)</f>
        <v>913</v>
      </c>
      <c r="J3418" s="9">
        <f>VLOOKUP('Consolidtaed Data'!$B7318,[1]Products!$A:$G,3,0)</f>
        <v>584</v>
      </c>
      <c r="K3418" s="9">
        <f>'Consolidtaed Data'!$J7318*'Consolidtaed Data'!$H7318</f>
        <v>1268</v>
      </c>
      <c r="L3418" s="9">
        <f>'Consolidtaed Data'!$I7318*'Consolidtaed Data'!$H7318</f>
        <v>1760</v>
      </c>
      <c r="M3418" s="9">
        <f>'Consolidtaed Data'!$L7318-'Consolidtaed Data'!$K7318</f>
        <v>1659</v>
      </c>
      <c r="N3418" s="9" t="str">
        <f>VLOOKUP('Consolidtaed Data'!$C7318,[1]Locations!$A:$O,2,0)</f>
        <v>Garden Grove</v>
      </c>
      <c r="O3418" s="9" t="str">
        <f>VLOOKUP('Consolidtaed Data'!$D7318,'[1]Sales People'!$A:$B,2,0)</f>
        <v>Jeremy Mendoza</v>
      </c>
      <c r="P3418" s="9" t="str">
        <f>VLOOKUP('Consolidtaed Data'!$E7318,[1]Customers!$A:$B,2,0)</f>
        <v>Todd Roberts</v>
      </c>
      <c r="Q3418" s="11">
        <f>WEEKDAY('Consolidtaed Data'!$F7318)</f>
        <v>6</v>
      </c>
      <c r="R3418" s="9">
        <f>MONTH('Consolidtaed Data'!$F7318)</f>
        <v>7</v>
      </c>
      <c r="S3418" s="9" t="str">
        <f>TEXT(Table3[[#This Row],[Purchase Date]],"MMMM")</f>
        <v>September</v>
      </c>
      <c r="T3418" s="9">
        <f>YEAR('Consolidtaed Data'!$F7318)</f>
        <v>2021</v>
      </c>
    </row>
    <row r="3419" spans="1:20" x14ac:dyDescent="0.3">
      <c r="A3419" s="9" t="s">
        <v>4439</v>
      </c>
      <c r="B3419" s="9" t="s">
        <v>216</v>
      </c>
      <c r="C3419" s="9" t="s">
        <v>302</v>
      </c>
      <c r="D3419" s="9" t="s">
        <v>73</v>
      </c>
      <c r="E3419" s="9" t="s">
        <v>999</v>
      </c>
      <c r="F3419" s="10">
        <v>44081</v>
      </c>
      <c r="G3419" s="10" t="str">
        <f>VLOOKUP(Table3[[#This Row],[Product ID]],[1]Products!$A:$G,2,0)</f>
        <v>Product 73</v>
      </c>
      <c r="H3419" s="22">
        <v>1</v>
      </c>
      <c r="I3419" s="9">
        <f>VLOOKUP('Consolidtaed Data'!$B7994,[1]Products!$A:$G,4,0)</f>
        <v>1500</v>
      </c>
      <c r="J3419" s="9">
        <f>VLOOKUP('Consolidtaed Data'!$B7994,[1]Products!$A:$G,3,0)</f>
        <v>900</v>
      </c>
      <c r="K3419" s="9">
        <f>'Consolidtaed Data'!$J7994*'Consolidtaed Data'!$H7994</f>
        <v>971</v>
      </c>
      <c r="L3419" s="9">
        <f>'Consolidtaed Data'!$I7994*'Consolidtaed Data'!$H7994</f>
        <v>1494</v>
      </c>
      <c r="M3419" s="9">
        <f>'Consolidtaed Data'!$L7994-'Consolidtaed Data'!$K7994</f>
        <v>377</v>
      </c>
      <c r="N3419" s="9" t="str">
        <f>VLOOKUP('Consolidtaed Data'!$C7994,[1]Locations!$A:$O,2,0)</f>
        <v>San Francisco</v>
      </c>
      <c r="O3419" s="9" t="str">
        <f>VLOOKUP('Consolidtaed Data'!$D7994,'[1]Sales People'!$A:$B,2,0)</f>
        <v>Kenneth Fields</v>
      </c>
      <c r="P3419" s="9" t="str">
        <f>VLOOKUP('Consolidtaed Data'!$E7994,[1]Customers!$A:$B,2,0)</f>
        <v>Stephen Webb</v>
      </c>
      <c r="Q3419" s="11">
        <f>WEEKDAY('Consolidtaed Data'!$F7994)</f>
        <v>3</v>
      </c>
      <c r="R3419" s="9">
        <f>MONTH('Consolidtaed Data'!$F7994)</f>
        <v>8</v>
      </c>
      <c r="S3419" s="9" t="str">
        <f>TEXT(Table3[[#This Row],[Purchase Date]],"MMMM")</f>
        <v>September</v>
      </c>
      <c r="T3419" s="9">
        <f>YEAR('Consolidtaed Data'!$F7994)</f>
        <v>2021</v>
      </c>
    </row>
    <row r="3420" spans="1:20" x14ac:dyDescent="0.3">
      <c r="A3420" s="9" t="s">
        <v>4440</v>
      </c>
      <c r="B3420" s="9" t="s">
        <v>526</v>
      </c>
      <c r="C3420" s="9" t="s">
        <v>347</v>
      </c>
      <c r="D3420" s="9" t="s">
        <v>127</v>
      </c>
      <c r="E3420" s="9" t="s">
        <v>765</v>
      </c>
      <c r="F3420" s="10">
        <v>44081</v>
      </c>
      <c r="G3420" s="10" t="str">
        <f>VLOOKUP(Table3[[#This Row],[Product ID]],[1]Products!$A:$G,2,0)</f>
        <v>Product 14</v>
      </c>
      <c r="H3420" s="22">
        <v>2</v>
      </c>
      <c r="I3420" s="9">
        <f>VLOOKUP('Consolidtaed Data'!$B8180,[1]Products!$A:$G,4,0)</f>
        <v>530</v>
      </c>
      <c r="J3420" s="9">
        <f>VLOOKUP('Consolidtaed Data'!$B8180,[1]Products!$A:$G,3,0)</f>
        <v>424</v>
      </c>
      <c r="K3420" s="9">
        <f>'Consolidtaed Data'!$J8180*'Consolidtaed Data'!$H8180</f>
        <v>1968</v>
      </c>
      <c r="L3420" s="9">
        <f>'Consolidtaed Data'!$I8180*'Consolidtaed Data'!$H8180</f>
        <v>2734</v>
      </c>
      <c r="M3420" s="9">
        <f>'Consolidtaed Data'!$L8180-'Consolidtaed Data'!$K8180</f>
        <v>2888</v>
      </c>
      <c r="N3420" s="9" t="str">
        <f>VLOOKUP('Consolidtaed Data'!$C8180,[1]Locations!$A:$O,2,0)</f>
        <v>Oakland</v>
      </c>
      <c r="O3420" s="9" t="str">
        <f>VLOOKUP('Consolidtaed Data'!$D8180,'[1]Sales People'!$A:$B,2,0)</f>
        <v>Kevin Butler</v>
      </c>
      <c r="P3420" s="9" t="str">
        <f>VLOOKUP('Consolidtaed Data'!$E8180,[1]Customers!$A:$B,2,0)</f>
        <v>Keith Murphy</v>
      </c>
      <c r="Q3420" s="11">
        <f>WEEKDAY('Consolidtaed Data'!$F8180)</f>
        <v>3</v>
      </c>
      <c r="R3420" s="9">
        <f>MONTH('Consolidtaed Data'!$F8180)</f>
        <v>9</v>
      </c>
      <c r="S3420" s="9" t="str">
        <f>TEXT(Table3[[#This Row],[Purchase Date]],"MMMM")</f>
        <v>September</v>
      </c>
      <c r="T3420" s="9">
        <f>YEAR('Consolidtaed Data'!$F8180)</f>
        <v>2021</v>
      </c>
    </row>
    <row r="3421" spans="1:20" x14ac:dyDescent="0.3">
      <c r="A3421" s="9" t="s">
        <v>4441</v>
      </c>
      <c r="B3421" s="9" t="s">
        <v>15</v>
      </c>
      <c r="C3421" s="9" t="s">
        <v>173</v>
      </c>
      <c r="D3421" s="9" t="s">
        <v>22</v>
      </c>
      <c r="E3421" s="9" t="s">
        <v>498</v>
      </c>
      <c r="F3421" s="10">
        <v>44081</v>
      </c>
      <c r="G3421" s="10" t="str">
        <f>VLOOKUP(Table3[[#This Row],[Product ID]],[1]Products!$A:$G,2,0)</f>
        <v>Product 38</v>
      </c>
      <c r="H3421" s="22">
        <v>3</v>
      </c>
      <c r="I3421" s="9">
        <f>VLOOKUP('Consolidtaed Data'!$B8445,[1]Products!$A:$G,4,0)</f>
        <v>1526</v>
      </c>
      <c r="J3421" s="9">
        <f>VLOOKUP('Consolidtaed Data'!$B8445,[1]Products!$A:$G,3,0)</f>
        <v>1251</v>
      </c>
      <c r="K3421" s="9">
        <f>'Consolidtaed Data'!$J8445*'Consolidtaed Data'!$H8445</f>
        <v>592</v>
      </c>
      <c r="L3421" s="9">
        <f>'Consolidtaed Data'!$I8445*'Consolidtaed Data'!$H8445</f>
        <v>1004</v>
      </c>
      <c r="M3421" s="9">
        <f>'Consolidtaed Data'!$L8445-'Consolidtaed Data'!$K8445</f>
        <v>1308</v>
      </c>
      <c r="N3421" s="9" t="str">
        <f>VLOOKUP('Consolidtaed Data'!$C8445,[1]Locations!$A:$O,2,0)</f>
        <v>Carlsbad</v>
      </c>
      <c r="O3421" s="9" t="str">
        <f>VLOOKUP('Consolidtaed Data'!$D8445,'[1]Sales People'!$A:$B,2,0)</f>
        <v>Eugene Holmes</v>
      </c>
      <c r="P3421" s="9" t="str">
        <f>VLOOKUP('Consolidtaed Data'!$E8445,[1]Customers!$A:$B,2,0)</f>
        <v>Michael Ward</v>
      </c>
      <c r="Q3421" s="11">
        <f>WEEKDAY('Consolidtaed Data'!$F8445)</f>
        <v>2</v>
      </c>
      <c r="R3421" s="9">
        <f>MONTH('Consolidtaed Data'!$F8445)</f>
        <v>10</v>
      </c>
      <c r="S3421" s="9" t="str">
        <f>TEXT(Table3[[#This Row],[Purchase Date]],"MMMM")</f>
        <v>September</v>
      </c>
      <c r="T3421" s="9">
        <f>YEAR('Consolidtaed Data'!$F8445)</f>
        <v>2021</v>
      </c>
    </row>
    <row r="3422" spans="1:20" x14ac:dyDescent="0.3">
      <c r="A3422" s="9" t="s">
        <v>4442</v>
      </c>
      <c r="B3422" s="9" t="s">
        <v>526</v>
      </c>
      <c r="C3422" s="9" t="s">
        <v>223</v>
      </c>
      <c r="D3422" s="9" t="s">
        <v>91</v>
      </c>
      <c r="E3422" s="9" t="s">
        <v>292</v>
      </c>
      <c r="F3422" s="10">
        <v>44081</v>
      </c>
      <c r="G3422" s="10" t="str">
        <f>VLOOKUP(Table3[[#This Row],[Product ID]],[1]Products!$A:$G,2,0)</f>
        <v>Product 14</v>
      </c>
      <c r="H3422" s="22">
        <v>1</v>
      </c>
      <c r="I3422" s="9">
        <f>VLOOKUP('Consolidtaed Data'!$B8574,[1]Products!$A:$G,4,0)</f>
        <v>1380</v>
      </c>
      <c r="J3422" s="9">
        <f>VLOOKUP('Consolidtaed Data'!$B8574,[1]Products!$A:$G,3,0)</f>
        <v>1090</v>
      </c>
      <c r="K3422" s="9">
        <f>'Consolidtaed Data'!$J8574*'Consolidtaed Data'!$H8574</f>
        <v>387</v>
      </c>
      <c r="L3422" s="9">
        <f>'Consolidtaed Data'!$I8574*'Consolidtaed Data'!$H8574</f>
        <v>667</v>
      </c>
      <c r="M3422" s="9">
        <f>'Consolidtaed Data'!$L8574-'Consolidtaed Data'!$K8574</f>
        <v>1131</v>
      </c>
      <c r="N3422" s="9" t="str">
        <f>VLOOKUP('Consolidtaed Data'!$C8574,[1]Locations!$A:$O,2,0)</f>
        <v>Pasadena</v>
      </c>
      <c r="O3422" s="9" t="str">
        <f>VLOOKUP('Consolidtaed Data'!$D8574,'[1]Sales People'!$A:$B,2,0)</f>
        <v>Ronald Reed</v>
      </c>
      <c r="P3422" s="9" t="str">
        <f>VLOOKUP('Consolidtaed Data'!$E8574,[1]Customers!$A:$B,2,0)</f>
        <v>Sean Price</v>
      </c>
      <c r="Q3422" s="11">
        <f>WEEKDAY('Consolidtaed Data'!$F8574)</f>
        <v>4</v>
      </c>
      <c r="R3422" s="9">
        <f>MONTH('Consolidtaed Data'!$F8574)</f>
        <v>10</v>
      </c>
      <c r="S3422" s="9" t="str">
        <f>TEXT(Table3[[#This Row],[Purchase Date]],"MMMM")</f>
        <v>September</v>
      </c>
      <c r="T3422" s="9">
        <f>YEAR('Consolidtaed Data'!$F8574)</f>
        <v>2021</v>
      </c>
    </row>
    <row r="3423" spans="1:20" x14ac:dyDescent="0.3">
      <c r="A3423" s="9" t="s">
        <v>4443</v>
      </c>
      <c r="B3423" s="9" t="s">
        <v>366</v>
      </c>
      <c r="C3423" s="9" t="s">
        <v>469</v>
      </c>
      <c r="D3423" s="9" t="s">
        <v>95</v>
      </c>
      <c r="E3423" s="9" t="s">
        <v>6621</v>
      </c>
      <c r="F3423" s="10">
        <v>44081</v>
      </c>
      <c r="G3423" s="10" t="str">
        <f>VLOOKUP(Table3[[#This Row],[Product ID]],[1]Products!$A:$G,2,0)</f>
        <v>Product 39</v>
      </c>
      <c r="H3423" s="22">
        <v>1</v>
      </c>
      <c r="I3423" s="9">
        <f>VLOOKUP('Consolidtaed Data'!$B8706,[1]Products!$A:$G,4,0)</f>
        <v>556</v>
      </c>
      <c r="J3423" s="9">
        <f>VLOOKUP('Consolidtaed Data'!$B8706,[1]Products!$A:$G,3,0)</f>
        <v>395</v>
      </c>
      <c r="K3423" s="9">
        <f>'Consolidtaed Data'!$J8706*'Consolidtaed Data'!$H8706</f>
        <v>634</v>
      </c>
      <c r="L3423" s="9">
        <f>'Consolidtaed Data'!$I8706*'Consolidtaed Data'!$H8706</f>
        <v>880</v>
      </c>
      <c r="M3423" s="9">
        <f>'Consolidtaed Data'!$L8706-'Consolidtaed Data'!$K8706</f>
        <v>1293</v>
      </c>
      <c r="N3423" s="9" t="str">
        <f>VLOOKUP('Consolidtaed Data'!$C8706,[1]Locations!$A:$O,2,0)</f>
        <v>San Francisco</v>
      </c>
      <c r="O3423" s="9" t="str">
        <f>VLOOKUP('Consolidtaed Data'!$D8706,'[1]Sales People'!$A:$B,2,0)</f>
        <v>Henry Nelson</v>
      </c>
      <c r="P3423" s="9" t="str">
        <f>VLOOKUP('Consolidtaed Data'!$E8706,[1]Customers!$A:$B,2,0)</f>
        <v>Sean Andrews</v>
      </c>
      <c r="Q3423" s="11">
        <f>WEEKDAY('Consolidtaed Data'!$F8706)</f>
        <v>1</v>
      </c>
      <c r="R3423" s="9">
        <f>MONTH('Consolidtaed Data'!$F8706)</f>
        <v>10</v>
      </c>
      <c r="S3423" s="9" t="str">
        <f>TEXT(Table3[[#This Row],[Purchase Date]],"MMMM")</f>
        <v>September</v>
      </c>
      <c r="T3423" s="9">
        <f>YEAR('Consolidtaed Data'!$F8706)</f>
        <v>2021</v>
      </c>
    </row>
    <row r="3424" spans="1:20" x14ac:dyDescent="0.3">
      <c r="A3424" s="9" t="s">
        <v>4444</v>
      </c>
      <c r="B3424" s="9" t="s">
        <v>213</v>
      </c>
      <c r="C3424" s="9" t="s">
        <v>201</v>
      </c>
      <c r="D3424" s="9" t="s">
        <v>149</v>
      </c>
      <c r="E3424" s="9" t="s">
        <v>365</v>
      </c>
      <c r="F3424" s="10">
        <v>44081</v>
      </c>
      <c r="G3424" s="10" t="str">
        <f>VLOOKUP(Table3[[#This Row],[Product ID]],[1]Products!$A:$G,2,0)</f>
        <v>Product 68</v>
      </c>
      <c r="H3424" s="22">
        <v>1</v>
      </c>
      <c r="I3424" s="9">
        <f>VLOOKUP('Consolidtaed Data'!$B9195,[1]Products!$A:$G,4,0)</f>
        <v>530</v>
      </c>
      <c r="J3424" s="9">
        <f>VLOOKUP('Consolidtaed Data'!$B9195,[1]Products!$A:$G,3,0)</f>
        <v>424</v>
      </c>
      <c r="K3424" s="9">
        <f>'Consolidtaed Data'!$J9195*'Consolidtaed Data'!$H9195</f>
        <v>255</v>
      </c>
      <c r="L3424" s="9">
        <f>'Consolidtaed Data'!$I9195*'Consolidtaed Data'!$H9195</f>
        <v>392</v>
      </c>
      <c r="M3424" s="9">
        <f>'Consolidtaed Data'!$L9195-'Consolidtaed Data'!$K9195</f>
        <v>1302</v>
      </c>
      <c r="N3424" s="9" t="str">
        <f>VLOOKUP('Consolidtaed Data'!$C9195,[1]Locations!$A:$O,2,0)</f>
        <v>Victorville</v>
      </c>
      <c r="O3424" s="9" t="str">
        <f>VLOOKUP('Consolidtaed Data'!$D9195,'[1]Sales People'!$A:$B,2,0)</f>
        <v>Martin Perry</v>
      </c>
      <c r="P3424" s="9" t="str">
        <f>VLOOKUP('Consolidtaed Data'!$E9195,[1]Customers!$A:$B,2,0)</f>
        <v>Terry Harris</v>
      </c>
      <c r="Q3424" s="11">
        <f>WEEKDAY('Consolidtaed Data'!$F9195)</f>
        <v>7</v>
      </c>
      <c r="R3424" s="9">
        <f>MONTH('Consolidtaed Data'!$F9195)</f>
        <v>11</v>
      </c>
      <c r="S3424" s="9" t="str">
        <f>TEXT(Table3[[#This Row],[Purchase Date]],"MMMM")</f>
        <v>September</v>
      </c>
      <c r="T3424" s="9">
        <f>YEAR('Consolidtaed Data'!$F9195)</f>
        <v>2021</v>
      </c>
    </row>
    <row r="3425" spans="1:20" x14ac:dyDescent="0.3">
      <c r="A3425" s="9" t="s">
        <v>4445</v>
      </c>
      <c r="B3425" s="9" t="s">
        <v>338</v>
      </c>
      <c r="C3425" s="9" t="s">
        <v>412</v>
      </c>
      <c r="D3425" s="9" t="s">
        <v>374</v>
      </c>
      <c r="E3425" s="9" t="s">
        <v>1580</v>
      </c>
      <c r="F3425" s="10">
        <v>44081</v>
      </c>
      <c r="G3425" s="10" t="str">
        <f>VLOOKUP(Table3[[#This Row],[Product ID]],[1]Products!$A:$G,2,0)</f>
        <v>Product 95</v>
      </c>
      <c r="H3425" s="22">
        <v>1</v>
      </c>
      <c r="I3425" s="9">
        <f>VLOOKUP('Consolidtaed Data'!$B9610,[1]Products!$A:$G,4,0)</f>
        <v>1178</v>
      </c>
      <c r="J3425" s="9">
        <f>VLOOKUP('Consolidtaed Data'!$B9610,[1]Products!$A:$G,3,0)</f>
        <v>683</v>
      </c>
      <c r="K3425" s="9">
        <f>'Consolidtaed Data'!$J9610*'Consolidtaed Data'!$H9610</f>
        <v>1399</v>
      </c>
      <c r="L3425" s="9">
        <f>'Consolidtaed Data'!$I9610*'Consolidtaed Data'!$H9610</f>
        <v>2294</v>
      </c>
      <c r="M3425" s="9">
        <f>'Consolidtaed Data'!$L9610-'Consolidtaed Data'!$K9610</f>
        <v>99</v>
      </c>
      <c r="N3425" s="9" t="str">
        <f>VLOOKUP('Consolidtaed Data'!$C9610,[1]Locations!$A:$O,2,0)</f>
        <v>Corona</v>
      </c>
      <c r="O3425" s="9" t="str">
        <f>VLOOKUP('Consolidtaed Data'!$D9610,'[1]Sales People'!$A:$B,2,0)</f>
        <v>Martin Carr</v>
      </c>
      <c r="P3425" s="9" t="str">
        <f>VLOOKUP('Consolidtaed Data'!$E9610,[1]Customers!$A:$B,2,0)</f>
        <v>Eugene Castillo</v>
      </c>
      <c r="Q3425" s="11">
        <f>WEEKDAY('Consolidtaed Data'!$F9610)</f>
        <v>2</v>
      </c>
      <c r="R3425" s="9">
        <f>MONTH('Consolidtaed Data'!$F9610)</f>
        <v>12</v>
      </c>
      <c r="S3425" s="9" t="str">
        <f>TEXT(Table3[[#This Row],[Purchase Date]],"MMMM")</f>
        <v>September</v>
      </c>
      <c r="T3425" s="9">
        <f>YEAR('Consolidtaed Data'!$F9610)</f>
        <v>2021</v>
      </c>
    </row>
    <row r="3426" spans="1:20" x14ac:dyDescent="0.3">
      <c r="A3426" s="9" t="s">
        <v>4446</v>
      </c>
      <c r="B3426" s="9" t="s">
        <v>112</v>
      </c>
      <c r="C3426" s="9" t="s">
        <v>25</v>
      </c>
      <c r="D3426" s="9" t="s">
        <v>22</v>
      </c>
      <c r="E3426" s="9" t="s">
        <v>3857</v>
      </c>
      <c r="F3426" s="10">
        <v>44082</v>
      </c>
      <c r="G3426" s="10" t="str">
        <f>VLOOKUP(Table3[[#This Row],[Product ID]],[1]Products!$A:$G,2,0)</f>
        <v>Product 7</v>
      </c>
      <c r="H3426" s="22">
        <v>1</v>
      </c>
      <c r="I3426" s="9">
        <f>VLOOKUP('Consolidtaed Data'!$B5167,[1]Products!$A:$G,4,0)</f>
        <v>545</v>
      </c>
      <c r="J3426" s="9">
        <f>VLOOKUP('Consolidtaed Data'!$B5167,[1]Products!$A:$G,3,0)</f>
        <v>425</v>
      </c>
      <c r="K3426" s="9">
        <f>'Consolidtaed Data'!$J5167*'Consolidtaed Data'!$H5167</f>
        <v>216</v>
      </c>
      <c r="L3426" s="9">
        <f>'Consolidtaed Data'!$I5167*'Consolidtaed Data'!$H5167</f>
        <v>408</v>
      </c>
      <c r="M3426" s="9">
        <f>'Consolidtaed Data'!$L5167-'Consolidtaed Data'!$K5167</f>
        <v>2604</v>
      </c>
      <c r="N3426" s="9" t="str">
        <f>VLOOKUP('Consolidtaed Data'!$C5167,[1]Locations!$A:$O,2,0)</f>
        <v>Jurupa Valley</v>
      </c>
      <c r="O3426" s="9" t="str">
        <f>VLOOKUP('Consolidtaed Data'!$D5167,'[1]Sales People'!$A:$B,2,0)</f>
        <v>Robert Reed</v>
      </c>
      <c r="P3426" s="9" t="str">
        <f>VLOOKUP('Consolidtaed Data'!$E5167,[1]Customers!$A:$B,2,0)</f>
        <v>Fred Romero</v>
      </c>
      <c r="Q3426" s="11">
        <f>WEEKDAY('Consolidtaed Data'!$F5167)</f>
        <v>6</v>
      </c>
      <c r="R3426" s="9">
        <f>MONTH('Consolidtaed Data'!$F5167)</f>
        <v>1</v>
      </c>
      <c r="S3426" s="9" t="str">
        <f>TEXT(Table3[[#This Row],[Purchase Date]],"MMMM")</f>
        <v>September</v>
      </c>
      <c r="T3426" s="9">
        <f>YEAR('Consolidtaed Data'!$F5167)</f>
        <v>2021</v>
      </c>
    </row>
    <row r="3427" spans="1:20" x14ac:dyDescent="0.3">
      <c r="A3427" s="9" t="s">
        <v>4447</v>
      </c>
      <c r="B3427" s="9" t="s">
        <v>311</v>
      </c>
      <c r="C3427" s="9" t="s">
        <v>196</v>
      </c>
      <c r="D3427" s="9" t="s">
        <v>73</v>
      </c>
      <c r="E3427" s="9" t="s">
        <v>1118</v>
      </c>
      <c r="F3427" s="10">
        <v>44082</v>
      </c>
      <c r="G3427" s="10" t="str">
        <f>VLOOKUP(Table3[[#This Row],[Product ID]],[1]Products!$A:$G,2,0)</f>
        <v>Product 33</v>
      </c>
      <c r="H3427" s="22">
        <v>1</v>
      </c>
      <c r="I3427" s="9">
        <f>VLOOKUP('Consolidtaed Data'!$B5354,[1]Products!$A:$G,4,0)</f>
        <v>1052</v>
      </c>
      <c r="J3427" s="9">
        <f>VLOOKUP('Consolidtaed Data'!$B5354,[1]Products!$A:$G,3,0)</f>
        <v>589</v>
      </c>
      <c r="K3427" s="9">
        <f>'Consolidtaed Data'!$J5354*'Consolidtaed Data'!$H5354</f>
        <v>1965</v>
      </c>
      <c r="L3427" s="9">
        <f>'Consolidtaed Data'!$I5354*'Consolidtaed Data'!$H5354</f>
        <v>2396</v>
      </c>
      <c r="M3427" s="9">
        <f>'Consolidtaed Data'!$L5354-'Consolidtaed Data'!$K5354</f>
        <v>2676</v>
      </c>
      <c r="N3427" s="9" t="str">
        <f>VLOOKUP('Consolidtaed Data'!$C5354,[1]Locations!$A:$O,2,0)</f>
        <v>Stockton</v>
      </c>
      <c r="O3427" s="9" t="str">
        <f>VLOOKUP('Consolidtaed Data'!$D5354,'[1]Sales People'!$A:$B,2,0)</f>
        <v>Kenneth Bradley</v>
      </c>
      <c r="P3427" s="9" t="str">
        <f>VLOOKUP('Consolidtaed Data'!$E5354,[1]Customers!$A:$B,2,0)</f>
        <v>Kevin Wheeler</v>
      </c>
      <c r="Q3427" s="11">
        <f>WEEKDAY('Consolidtaed Data'!$F5354)</f>
        <v>1</v>
      </c>
      <c r="R3427" s="9">
        <f>MONTH('Consolidtaed Data'!$F5354)</f>
        <v>1</v>
      </c>
      <c r="S3427" s="9" t="str">
        <f>TEXT(Table3[[#This Row],[Purchase Date]],"MMMM")</f>
        <v>September</v>
      </c>
      <c r="T3427" s="9">
        <f>YEAR('Consolidtaed Data'!$F5354)</f>
        <v>2021</v>
      </c>
    </row>
    <row r="3428" spans="1:20" x14ac:dyDescent="0.3">
      <c r="A3428" s="9" t="s">
        <v>4448</v>
      </c>
      <c r="B3428" s="9" t="s">
        <v>33</v>
      </c>
      <c r="C3428" s="9" t="s">
        <v>192</v>
      </c>
      <c r="D3428" s="9" t="s">
        <v>149</v>
      </c>
      <c r="E3428" s="9" t="s">
        <v>1376</v>
      </c>
      <c r="F3428" s="10">
        <v>44082</v>
      </c>
      <c r="G3428" s="10" t="str">
        <f>VLOOKUP(Table3[[#This Row],[Product ID]],[1]Products!$A:$G,2,0)</f>
        <v>Product 29</v>
      </c>
      <c r="H3428" s="22">
        <v>1</v>
      </c>
      <c r="I3428" s="9">
        <f>VLOOKUP('Consolidtaed Data'!$B5564,[1]Products!$A:$G,4,0)</f>
        <v>1889</v>
      </c>
      <c r="J3428" s="9">
        <f>VLOOKUP('Consolidtaed Data'!$B5564,[1]Products!$A:$G,3,0)</f>
        <v>945</v>
      </c>
      <c r="K3428" s="9">
        <f>'Consolidtaed Data'!$J5564*'Consolidtaed Data'!$H5564</f>
        <v>7108</v>
      </c>
      <c r="L3428" s="9">
        <f>'Consolidtaed Data'!$I5564*'Consolidtaed Data'!$H5564</f>
        <v>8564</v>
      </c>
      <c r="M3428" s="9">
        <f>'Consolidtaed Data'!$L5564-'Consolidtaed Data'!$K5564</f>
        <v>318</v>
      </c>
      <c r="N3428" s="9" t="str">
        <f>VLOOKUP('Consolidtaed Data'!$C5564,[1]Locations!$A:$O,2,0)</f>
        <v>Torrance</v>
      </c>
      <c r="O3428" s="9" t="str">
        <f>VLOOKUP('Consolidtaed Data'!$D5564,'[1]Sales People'!$A:$B,2,0)</f>
        <v>Larry Marshall</v>
      </c>
      <c r="P3428" s="9" t="str">
        <f>VLOOKUP('Consolidtaed Data'!$E5564,[1]Customers!$A:$B,2,0)</f>
        <v>Nicholas Hernandez</v>
      </c>
      <c r="Q3428" s="11">
        <f>WEEKDAY('Consolidtaed Data'!$F5564)</f>
        <v>2</v>
      </c>
      <c r="R3428" s="9">
        <f>MONTH('Consolidtaed Data'!$F5564)</f>
        <v>2</v>
      </c>
      <c r="S3428" s="9" t="str">
        <f>TEXT(Table3[[#This Row],[Purchase Date]],"MMMM")</f>
        <v>September</v>
      </c>
      <c r="T3428" s="9">
        <f>YEAR('Consolidtaed Data'!$F5564)</f>
        <v>2021</v>
      </c>
    </row>
    <row r="3429" spans="1:20" x14ac:dyDescent="0.3">
      <c r="A3429" s="9" t="s">
        <v>4449</v>
      </c>
      <c r="B3429" s="9" t="s">
        <v>355</v>
      </c>
      <c r="C3429" s="9" t="s">
        <v>30</v>
      </c>
      <c r="D3429" s="9" t="s">
        <v>13</v>
      </c>
      <c r="E3429" s="9" t="s">
        <v>1335</v>
      </c>
      <c r="F3429" s="10">
        <v>44082</v>
      </c>
      <c r="G3429" s="10" t="str">
        <f>VLOOKUP(Table3[[#This Row],[Product ID]],[1]Products!$A:$G,2,0)</f>
        <v>Product 100</v>
      </c>
      <c r="H3429" s="22">
        <v>1</v>
      </c>
      <c r="I3429" s="9">
        <f>VLOOKUP('Consolidtaed Data'!$B5571,[1]Products!$A:$G,4,0)</f>
        <v>368</v>
      </c>
      <c r="J3429" s="9">
        <f>VLOOKUP('Consolidtaed Data'!$B5571,[1]Products!$A:$G,3,0)</f>
        <v>294</v>
      </c>
      <c r="K3429" s="9">
        <f>'Consolidtaed Data'!$J5571*'Consolidtaed Data'!$H5571</f>
        <v>130</v>
      </c>
      <c r="L3429" s="9">
        <f>'Consolidtaed Data'!$I5571*'Consolidtaed Data'!$H5571</f>
        <v>181</v>
      </c>
      <c r="M3429" s="9">
        <f>'Consolidtaed Data'!$L5571-'Consolidtaed Data'!$K5571</f>
        <v>451</v>
      </c>
      <c r="N3429" s="9" t="str">
        <f>VLOOKUP('Consolidtaed Data'!$C5571,[1]Locations!$A:$O,2,0)</f>
        <v>San Diego</v>
      </c>
      <c r="O3429" s="9" t="str">
        <f>VLOOKUP('Consolidtaed Data'!$D5571,'[1]Sales People'!$A:$B,2,0)</f>
        <v>Joshua Cook</v>
      </c>
      <c r="P3429" s="9" t="str">
        <f>VLOOKUP('Consolidtaed Data'!$E5571,[1]Customers!$A:$B,2,0)</f>
        <v>Joe Baker</v>
      </c>
      <c r="Q3429" s="11">
        <f>WEEKDAY('Consolidtaed Data'!$F5571)</f>
        <v>3</v>
      </c>
      <c r="R3429" s="9">
        <f>MONTH('Consolidtaed Data'!$F5571)</f>
        <v>2</v>
      </c>
      <c r="S3429" s="9" t="str">
        <f>TEXT(Table3[[#This Row],[Purchase Date]],"MMMM")</f>
        <v>September</v>
      </c>
      <c r="T3429" s="9">
        <f>YEAR('Consolidtaed Data'!$F5571)</f>
        <v>2021</v>
      </c>
    </row>
    <row r="3430" spans="1:20" x14ac:dyDescent="0.3">
      <c r="A3430" s="9" t="s">
        <v>4450</v>
      </c>
      <c r="B3430" s="9" t="s">
        <v>85</v>
      </c>
      <c r="C3430" s="9" t="s">
        <v>82</v>
      </c>
      <c r="D3430" s="9" t="s">
        <v>149</v>
      </c>
      <c r="E3430" s="9" t="s">
        <v>2421</v>
      </c>
      <c r="F3430" s="10">
        <v>44082</v>
      </c>
      <c r="G3430" s="10" t="str">
        <f>VLOOKUP(Table3[[#This Row],[Product ID]],[1]Products!$A:$G,2,0)</f>
        <v>Product 93</v>
      </c>
      <c r="H3430" s="22">
        <v>1</v>
      </c>
      <c r="I3430" s="9">
        <f>VLOOKUP('Consolidtaed Data'!$B5907,[1]Products!$A:$G,4,0)</f>
        <v>1887</v>
      </c>
      <c r="J3430" s="9">
        <f>VLOOKUP('Consolidtaed Data'!$B5907,[1]Products!$A:$G,3,0)</f>
        <v>1378</v>
      </c>
      <c r="K3430" s="9">
        <f>'Consolidtaed Data'!$J5907*'Consolidtaed Data'!$H5907</f>
        <v>807</v>
      </c>
      <c r="L3430" s="9">
        <f>'Consolidtaed Data'!$I5907*'Consolidtaed Data'!$H5907</f>
        <v>1467</v>
      </c>
      <c r="M3430" s="9">
        <f>'Consolidtaed Data'!$L5907-'Consolidtaed Data'!$K5907</f>
        <v>904</v>
      </c>
      <c r="N3430" s="9" t="str">
        <f>VLOOKUP('Consolidtaed Data'!$C5907,[1]Locations!$A:$O,2,0)</f>
        <v>Thousand Oaks</v>
      </c>
      <c r="O3430" s="9" t="str">
        <f>VLOOKUP('Consolidtaed Data'!$D5907,'[1]Sales People'!$A:$B,2,0)</f>
        <v>Carl Elliott</v>
      </c>
      <c r="P3430" s="9" t="str">
        <f>VLOOKUP('Consolidtaed Data'!$E5907,[1]Customers!$A:$B,2,0)</f>
        <v>Raymond Alexander</v>
      </c>
      <c r="Q3430" s="11">
        <f>WEEKDAY('Consolidtaed Data'!$F5907)</f>
        <v>4</v>
      </c>
      <c r="R3430" s="9">
        <f>MONTH('Consolidtaed Data'!$F5907)</f>
        <v>3</v>
      </c>
      <c r="S3430" s="9" t="str">
        <f>TEXT(Table3[[#This Row],[Purchase Date]],"MMMM")</f>
        <v>September</v>
      </c>
      <c r="T3430" s="9">
        <f>YEAR('Consolidtaed Data'!$F5907)</f>
        <v>2021</v>
      </c>
    </row>
    <row r="3431" spans="1:20" x14ac:dyDescent="0.3">
      <c r="A3431" s="9" t="s">
        <v>4451</v>
      </c>
      <c r="B3431" s="9" t="s">
        <v>318</v>
      </c>
      <c r="C3431" s="9" t="s">
        <v>39</v>
      </c>
      <c r="D3431" s="9" t="s">
        <v>193</v>
      </c>
      <c r="E3431" s="9" t="s">
        <v>1620</v>
      </c>
      <c r="F3431" s="10">
        <v>44082</v>
      </c>
      <c r="G3431" s="10" t="str">
        <f>VLOOKUP(Table3[[#This Row],[Product ID]],[1]Products!$A:$G,2,0)</f>
        <v>Product 89</v>
      </c>
      <c r="H3431" s="22">
        <v>1</v>
      </c>
      <c r="I3431" s="9">
        <f>VLOOKUP('Consolidtaed Data'!$B6452,[1]Products!$A:$G,4,0)</f>
        <v>1899</v>
      </c>
      <c r="J3431" s="9">
        <f>VLOOKUP('Consolidtaed Data'!$B6452,[1]Products!$A:$G,3,0)</f>
        <v>1044</v>
      </c>
      <c r="K3431" s="9">
        <f>'Consolidtaed Data'!$J6452*'Consolidtaed Data'!$H6452</f>
        <v>270</v>
      </c>
      <c r="L3431" s="9">
        <f>'Consolidtaed Data'!$I6452*'Consolidtaed Data'!$H6452</f>
        <v>336</v>
      </c>
      <c r="M3431" s="9">
        <f>'Consolidtaed Data'!$L6452-'Consolidtaed Data'!$K6452</f>
        <v>560</v>
      </c>
      <c r="N3431" s="9" t="str">
        <f>VLOOKUP('Consolidtaed Data'!$C6452,[1]Locations!$A:$O,2,0)</f>
        <v>Norwalk</v>
      </c>
      <c r="O3431" s="9" t="str">
        <f>VLOOKUP('Consolidtaed Data'!$D6452,'[1]Sales People'!$A:$B,2,0)</f>
        <v>Carl Hall</v>
      </c>
      <c r="P3431" s="9" t="str">
        <f>VLOOKUP('Consolidtaed Data'!$E6452,[1]Customers!$A:$B,2,0)</f>
        <v>Larry Ray</v>
      </c>
      <c r="Q3431" s="11">
        <f>WEEKDAY('Consolidtaed Data'!$F6452)</f>
        <v>4</v>
      </c>
      <c r="R3431" s="9">
        <f>MONTH('Consolidtaed Data'!$F6452)</f>
        <v>5</v>
      </c>
      <c r="S3431" s="9" t="str">
        <f>TEXT(Table3[[#This Row],[Purchase Date]],"MMMM")</f>
        <v>September</v>
      </c>
      <c r="T3431" s="9">
        <f>YEAR('Consolidtaed Data'!$F6452)</f>
        <v>2021</v>
      </c>
    </row>
    <row r="3432" spans="1:20" x14ac:dyDescent="0.3">
      <c r="A3432" s="9" t="s">
        <v>4452</v>
      </c>
      <c r="B3432" s="9" t="s">
        <v>172</v>
      </c>
      <c r="C3432" s="9" t="s">
        <v>405</v>
      </c>
      <c r="D3432" s="9" t="s">
        <v>56</v>
      </c>
      <c r="E3432" s="9" t="s">
        <v>2028</v>
      </c>
      <c r="F3432" s="10">
        <v>44082</v>
      </c>
      <c r="G3432" s="10" t="str">
        <f>VLOOKUP(Table3[[#This Row],[Product ID]],[1]Products!$A:$G,2,0)</f>
        <v>Product 4</v>
      </c>
      <c r="H3432" s="22">
        <v>1</v>
      </c>
      <c r="I3432" s="9">
        <f>VLOOKUP('Consolidtaed Data'!$B7398,[1]Products!$A:$G,4,0)</f>
        <v>800</v>
      </c>
      <c r="J3432" s="9">
        <f>VLOOKUP('Consolidtaed Data'!$B7398,[1]Products!$A:$G,3,0)</f>
        <v>536</v>
      </c>
      <c r="K3432" s="9">
        <f>'Consolidtaed Data'!$J7398*'Consolidtaed Data'!$H7398</f>
        <v>296</v>
      </c>
      <c r="L3432" s="9">
        <f>'Consolidtaed Data'!$I7398*'Consolidtaed Data'!$H7398</f>
        <v>502</v>
      </c>
      <c r="M3432" s="9">
        <f>'Consolidtaed Data'!$L7398-'Consolidtaed Data'!$K7398</f>
        <v>858</v>
      </c>
      <c r="N3432" s="9" t="str">
        <f>VLOOKUP('Consolidtaed Data'!$C7398,[1]Locations!$A:$O,2,0)</f>
        <v>Fairfield</v>
      </c>
      <c r="O3432" s="9" t="str">
        <f>VLOOKUP('Consolidtaed Data'!$D7398,'[1]Sales People'!$A:$B,2,0)</f>
        <v>John Reyes</v>
      </c>
      <c r="P3432" s="9" t="str">
        <f>VLOOKUP('Consolidtaed Data'!$E7398,[1]Customers!$A:$B,2,0)</f>
        <v>Jimmy Morrison</v>
      </c>
      <c r="Q3432" s="11">
        <f>WEEKDAY('Consolidtaed Data'!$F7398)</f>
        <v>5</v>
      </c>
      <c r="R3432" s="9">
        <f>MONTH('Consolidtaed Data'!$F7398)</f>
        <v>7</v>
      </c>
      <c r="S3432" s="9" t="str">
        <f>TEXT(Table3[[#This Row],[Purchase Date]],"MMMM")</f>
        <v>September</v>
      </c>
      <c r="T3432" s="9">
        <f>YEAR('Consolidtaed Data'!$F7398)</f>
        <v>2021</v>
      </c>
    </row>
    <row r="3433" spans="1:20" x14ac:dyDescent="0.3">
      <c r="A3433" s="9" t="s">
        <v>4453</v>
      </c>
      <c r="B3433" s="9" t="s">
        <v>129</v>
      </c>
      <c r="C3433" s="9" t="s">
        <v>205</v>
      </c>
      <c r="D3433" s="9" t="s">
        <v>46</v>
      </c>
      <c r="E3433" s="9" t="s">
        <v>608</v>
      </c>
      <c r="F3433" s="10">
        <v>44082</v>
      </c>
      <c r="G3433" s="10" t="str">
        <f>VLOOKUP(Table3[[#This Row],[Product ID]],[1]Products!$A:$G,2,0)</f>
        <v>Product 47</v>
      </c>
      <c r="H3433" s="22">
        <v>1</v>
      </c>
      <c r="I3433" s="9">
        <f>VLOOKUP('Consolidtaed Data'!$B7411,[1]Products!$A:$G,4,0)</f>
        <v>1338</v>
      </c>
      <c r="J3433" s="9">
        <f>VLOOKUP('Consolidtaed Data'!$B7411,[1]Products!$A:$G,3,0)</f>
        <v>682</v>
      </c>
      <c r="K3433" s="9">
        <f>'Consolidtaed Data'!$J7411*'Consolidtaed Data'!$H7411</f>
        <v>2514</v>
      </c>
      <c r="L3433" s="9">
        <f>'Consolidtaed Data'!$I7411*'Consolidtaed Data'!$H7411</f>
        <v>3309</v>
      </c>
      <c r="M3433" s="9">
        <f>'Consolidtaed Data'!$L7411-'Consolidtaed Data'!$K7411</f>
        <v>1674</v>
      </c>
      <c r="N3433" s="9" t="str">
        <f>VLOOKUP('Consolidtaed Data'!$C7411,[1]Locations!$A:$O,2,0)</f>
        <v>Huntington Beach</v>
      </c>
      <c r="O3433" s="9" t="str">
        <f>VLOOKUP('Consolidtaed Data'!$D7411,'[1]Sales People'!$A:$B,2,0)</f>
        <v>Larry Castillo</v>
      </c>
      <c r="P3433" s="9" t="str">
        <f>VLOOKUP('Consolidtaed Data'!$E7411,[1]Customers!$A:$B,2,0)</f>
        <v>Douglas Franklin</v>
      </c>
      <c r="Q3433" s="11">
        <f>WEEKDAY('Consolidtaed Data'!$F7411)</f>
        <v>6</v>
      </c>
      <c r="R3433" s="9">
        <f>MONTH('Consolidtaed Data'!$F7411)</f>
        <v>7</v>
      </c>
      <c r="S3433" s="9" t="str">
        <f>TEXT(Table3[[#This Row],[Purchase Date]],"MMMM")</f>
        <v>September</v>
      </c>
      <c r="T3433" s="9">
        <f>YEAR('Consolidtaed Data'!$F7411)</f>
        <v>2021</v>
      </c>
    </row>
    <row r="3434" spans="1:20" x14ac:dyDescent="0.3">
      <c r="A3434" s="9" t="s">
        <v>4454</v>
      </c>
      <c r="B3434" s="9" t="s">
        <v>225</v>
      </c>
      <c r="C3434" s="9" t="s">
        <v>421</v>
      </c>
      <c r="D3434" s="9" t="s">
        <v>127</v>
      </c>
      <c r="E3434" s="9" t="s">
        <v>803</v>
      </c>
      <c r="F3434" s="10">
        <v>44082</v>
      </c>
      <c r="G3434" s="10" t="str">
        <f>VLOOKUP(Table3[[#This Row],[Product ID]],[1]Products!$A:$G,2,0)</f>
        <v>Product 24</v>
      </c>
      <c r="H3434" s="22">
        <v>3</v>
      </c>
      <c r="I3434" s="9">
        <f>VLOOKUP('Consolidtaed Data'!$B8577,[1]Products!$A:$G,4,0)</f>
        <v>800</v>
      </c>
      <c r="J3434" s="9">
        <f>VLOOKUP('Consolidtaed Data'!$B8577,[1]Products!$A:$G,3,0)</f>
        <v>536</v>
      </c>
      <c r="K3434" s="9">
        <f>'Consolidtaed Data'!$J8577*'Consolidtaed Data'!$H8577</f>
        <v>3792</v>
      </c>
      <c r="L3434" s="9">
        <f>'Consolidtaed Data'!$I8577*'Consolidtaed Data'!$H8577</f>
        <v>4990</v>
      </c>
      <c r="M3434" s="9">
        <f>'Consolidtaed Data'!$L8577-'Consolidtaed Data'!$K8577</f>
        <v>351</v>
      </c>
      <c r="N3434" s="9" t="str">
        <f>VLOOKUP('Consolidtaed Data'!$C8577,[1]Locations!$A:$O,2,0)</f>
        <v>Pomona</v>
      </c>
      <c r="O3434" s="9" t="str">
        <f>VLOOKUP('Consolidtaed Data'!$D8577,'[1]Sales People'!$A:$B,2,0)</f>
        <v>Ryan Welch</v>
      </c>
      <c r="P3434" s="9" t="str">
        <f>VLOOKUP('Consolidtaed Data'!$E8577,[1]Customers!$A:$B,2,0)</f>
        <v>Martin Reyes</v>
      </c>
      <c r="Q3434" s="11">
        <f>WEEKDAY('Consolidtaed Data'!$F8577)</f>
        <v>5</v>
      </c>
      <c r="R3434" s="9">
        <f>MONTH('Consolidtaed Data'!$F8577)</f>
        <v>10</v>
      </c>
      <c r="S3434" s="9" t="str">
        <f>TEXT(Table3[[#This Row],[Purchase Date]],"MMMM")</f>
        <v>September</v>
      </c>
      <c r="T3434" s="9">
        <f>YEAR('Consolidtaed Data'!$F8577)</f>
        <v>2021</v>
      </c>
    </row>
    <row r="3435" spans="1:20" x14ac:dyDescent="0.3">
      <c r="A3435" s="9" t="s">
        <v>4455</v>
      </c>
      <c r="B3435" s="9" t="s">
        <v>336</v>
      </c>
      <c r="C3435" s="9" t="s">
        <v>325</v>
      </c>
      <c r="D3435" s="9" t="s">
        <v>17</v>
      </c>
      <c r="E3435" s="9" t="s">
        <v>1304</v>
      </c>
      <c r="F3435" s="10">
        <v>44082</v>
      </c>
      <c r="G3435" s="10" t="str">
        <f>VLOOKUP(Table3[[#This Row],[Product ID]],[1]Products!$A:$G,2,0)</f>
        <v>Product 78</v>
      </c>
      <c r="H3435" s="22">
        <v>1</v>
      </c>
      <c r="I3435" s="9">
        <f>VLOOKUP('Consolidtaed Data'!$B8601,[1]Products!$A:$G,4,0)</f>
        <v>817</v>
      </c>
      <c r="J3435" s="9">
        <f>VLOOKUP('Consolidtaed Data'!$B8601,[1]Products!$A:$G,3,0)</f>
        <v>409</v>
      </c>
      <c r="K3435" s="9">
        <f>'Consolidtaed Data'!$J8601*'Consolidtaed Data'!$H8601</f>
        <v>900</v>
      </c>
      <c r="L3435" s="9">
        <f>'Consolidtaed Data'!$I8601*'Consolidtaed Data'!$H8601</f>
        <v>1636</v>
      </c>
      <c r="M3435" s="9">
        <f>'Consolidtaed Data'!$L8601-'Consolidtaed Data'!$K8601</f>
        <v>2396</v>
      </c>
      <c r="N3435" s="9" t="str">
        <f>VLOOKUP('Consolidtaed Data'!$C8601,[1]Locations!$A:$O,2,0)</f>
        <v>Moreno Valley</v>
      </c>
      <c r="O3435" s="9" t="str">
        <f>VLOOKUP('Consolidtaed Data'!$D8601,'[1]Sales People'!$A:$B,2,0)</f>
        <v>Roger Robertson</v>
      </c>
      <c r="P3435" s="9" t="str">
        <f>VLOOKUP('Consolidtaed Data'!$E8601,[1]Customers!$A:$B,2,0)</f>
        <v>Bruce Armstrong</v>
      </c>
      <c r="Q3435" s="11">
        <f>WEEKDAY('Consolidtaed Data'!$F8601)</f>
        <v>7</v>
      </c>
      <c r="R3435" s="9">
        <f>MONTH('Consolidtaed Data'!$F8601)</f>
        <v>10</v>
      </c>
      <c r="S3435" s="9" t="str">
        <f>TEXT(Table3[[#This Row],[Purchase Date]],"MMMM")</f>
        <v>September</v>
      </c>
      <c r="T3435" s="9">
        <f>YEAR('Consolidtaed Data'!$F8601)</f>
        <v>2021</v>
      </c>
    </row>
    <row r="3436" spans="1:20" x14ac:dyDescent="0.3">
      <c r="A3436" s="9" t="s">
        <v>4456</v>
      </c>
      <c r="B3436" s="9" t="s">
        <v>112</v>
      </c>
      <c r="C3436" s="9" t="s">
        <v>8</v>
      </c>
      <c r="D3436" s="9" t="s">
        <v>326</v>
      </c>
      <c r="E3436" s="9" t="s">
        <v>725</v>
      </c>
      <c r="F3436" s="10">
        <v>44082</v>
      </c>
      <c r="G3436" s="10" t="str">
        <f>VLOOKUP(Table3[[#This Row],[Product ID]],[1]Products!$A:$G,2,0)</f>
        <v>Product 7</v>
      </c>
      <c r="H3436" s="22">
        <v>4</v>
      </c>
      <c r="I3436" s="9">
        <f>VLOOKUP('Consolidtaed Data'!$B8703,[1]Products!$A:$G,4,0)</f>
        <v>2283</v>
      </c>
      <c r="J3436" s="9">
        <f>VLOOKUP('Consolidtaed Data'!$B8703,[1]Products!$A:$G,3,0)</f>
        <v>1484</v>
      </c>
      <c r="K3436" s="9">
        <f>'Consolidtaed Data'!$J8703*'Consolidtaed Data'!$H8703</f>
        <v>1902</v>
      </c>
      <c r="L3436" s="9">
        <f>'Consolidtaed Data'!$I8703*'Consolidtaed Data'!$H8703</f>
        <v>2640</v>
      </c>
      <c r="M3436" s="9">
        <f>'Consolidtaed Data'!$L8703-'Consolidtaed Data'!$K8703</f>
        <v>1790</v>
      </c>
      <c r="N3436" s="9" t="str">
        <f>VLOOKUP('Consolidtaed Data'!$C8703,[1]Locations!$A:$O,2,0)</f>
        <v>Burbank</v>
      </c>
      <c r="O3436" s="9" t="str">
        <f>VLOOKUP('Consolidtaed Data'!$D8703,'[1]Sales People'!$A:$B,2,0)</f>
        <v>Andrew Bowman</v>
      </c>
      <c r="P3436" s="9" t="str">
        <f>VLOOKUP('Consolidtaed Data'!$E8703,[1]Customers!$A:$B,2,0)</f>
        <v>Michael Allen</v>
      </c>
      <c r="Q3436" s="11">
        <f>WEEKDAY('Consolidtaed Data'!$F8703)</f>
        <v>1</v>
      </c>
      <c r="R3436" s="9">
        <f>MONTH('Consolidtaed Data'!$F8703)</f>
        <v>10</v>
      </c>
      <c r="S3436" s="9" t="str">
        <f>TEXT(Table3[[#This Row],[Purchase Date]],"MMMM")</f>
        <v>September</v>
      </c>
      <c r="T3436" s="9">
        <f>YEAR('Consolidtaed Data'!$F8703)</f>
        <v>2021</v>
      </c>
    </row>
    <row r="3437" spans="1:20" x14ac:dyDescent="0.3">
      <c r="A3437" s="9" t="s">
        <v>4457</v>
      </c>
      <c r="B3437" s="9" t="s">
        <v>981</v>
      </c>
      <c r="C3437" s="9" t="s">
        <v>196</v>
      </c>
      <c r="D3437" s="9" t="s">
        <v>220</v>
      </c>
      <c r="E3437" s="9" t="s">
        <v>708</v>
      </c>
      <c r="F3437" s="10">
        <v>44082</v>
      </c>
      <c r="G3437" s="10" t="str">
        <f>VLOOKUP(Table3[[#This Row],[Product ID]],[1]Products!$A:$G,2,0)</f>
        <v>Product 3</v>
      </c>
      <c r="H3437" s="22">
        <v>1</v>
      </c>
      <c r="I3437" s="9">
        <f>VLOOKUP('Consolidtaed Data'!$B8962,[1]Products!$A:$G,4,0)</f>
        <v>1494</v>
      </c>
      <c r="J3437" s="9">
        <f>VLOOKUP('Consolidtaed Data'!$B8962,[1]Products!$A:$G,3,0)</f>
        <v>971</v>
      </c>
      <c r="K3437" s="9">
        <f>'Consolidtaed Data'!$J8962*'Consolidtaed Data'!$H8962</f>
        <v>1516</v>
      </c>
      <c r="L3437" s="9">
        <f>'Consolidtaed Data'!$I8962*'Consolidtaed Data'!$H8962</f>
        <v>1783</v>
      </c>
      <c r="M3437" s="9">
        <f>'Consolidtaed Data'!$L8962-'Consolidtaed Data'!$K8962</f>
        <v>496</v>
      </c>
      <c r="N3437" s="9" t="str">
        <f>VLOOKUP('Consolidtaed Data'!$C8962,[1]Locations!$A:$O,2,0)</f>
        <v>Sacramento</v>
      </c>
      <c r="O3437" s="9" t="str">
        <f>VLOOKUP('Consolidtaed Data'!$D8962,'[1]Sales People'!$A:$B,2,0)</f>
        <v>Ryan Butler</v>
      </c>
      <c r="P3437" s="9" t="str">
        <f>VLOOKUP('Consolidtaed Data'!$E8962,[1]Customers!$A:$B,2,0)</f>
        <v>Phillip Harvey</v>
      </c>
      <c r="Q3437" s="11">
        <f>WEEKDAY('Consolidtaed Data'!$F8962)</f>
        <v>4</v>
      </c>
      <c r="R3437" s="9">
        <f>MONTH('Consolidtaed Data'!$F8962)</f>
        <v>11</v>
      </c>
      <c r="S3437" s="9" t="str">
        <f>TEXT(Table3[[#This Row],[Purchase Date]],"MMMM")</f>
        <v>September</v>
      </c>
      <c r="T3437" s="9">
        <f>YEAR('Consolidtaed Data'!$F8962)</f>
        <v>2021</v>
      </c>
    </row>
    <row r="3438" spans="1:20" x14ac:dyDescent="0.3">
      <c r="A3438" s="9" t="s">
        <v>4458</v>
      </c>
      <c r="B3438" s="9" t="s">
        <v>41</v>
      </c>
      <c r="C3438" s="9" t="s">
        <v>253</v>
      </c>
      <c r="D3438" s="9" t="s">
        <v>402</v>
      </c>
      <c r="E3438" s="9" t="s">
        <v>1574</v>
      </c>
      <c r="F3438" s="10">
        <v>44082</v>
      </c>
      <c r="G3438" s="10" t="str">
        <f>VLOOKUP(Table3[[#This Row],[Product ID]],[1]Products!$A:$G,2,0)</f>
        <v>Product 11</v>
      </c>
      <c r="H3438" s="22">
        <v>4</v>
      </c>
      <c r="I3438" s="9">
        <f>VLOOKUP('Consolidtaed Data'!$B9166,[1]Products!$A:$G,4,0)</f>
        <v>1353</v>
      </c>
      <c r="J3438" s="9">
        <f>VLOOKUP('Consolidtaed Data'!$B9166,[1]Products!$A:$G,3,0)</f>
        <v>947</v>
      </c>
      <c r="K3438" s="9">
        <f>'Consolidtaed Data'!$J9166*'Consolidtaed Data'!$H9166</f>
        <v>1251</v>
      </c>
      <c r="L3438" s="9">
        <f>'Consolidtaed Data'!$I9166*'Consolidtaed Data'!$H9166</f>
        <v>1526</v>
      </c>
      <c r="M3438" s="9">
        <f>'Consolidtaed Data'!$L9166-'Consolidtaed Data'!$K9166</f>
        <v>2048</v>
      </c>
      <c r="N3438" s="9" t="str">
        <f>VLOOKUP('Consolidtaed Data'!$C9166,[1]Locations!$A:$O,2,0)</f>
        <v>Daly City</v>
      </c>
      <c r="O3438" s="9" t="str">
        <f>VLOOKUP('Consolidtaed Data'!$D9166,'[1]Sales People'!$A:$B,2,0)</f>
        <v>Andrew Bowman</v>
      </c>
      <c r="P3438" s="9" t="str">
        <f>VLOOKUP('Consolidtaed Data'!$E9166,[1]Customers!$A:$B,2,0)</f>
        <v>Joshua Jones</v>
      </c>
      <c r="Q3438" s="11">
        <f>WEEKDAY('Consolidtaed Data'!$F9166)</f>
        <v>5</v>
      </c>
      <c r="R3438" s="9">
        <f>MONTH('Consolidtaed Data'!$F9166)</f>
        <v>11</v>
      </c>
      <c r="S3438" s="9" t="str">
        <f>TEXT(Table3[[#This Row],[Purchase Date]],"MMMM")</f>
        <v>September</v>
      </c>
      <c r="T3438" s="9">
        <f>YEAR('Consolidtaed Data'!$F9166)</f>
        <v>2021</v>
      </c>
    </row>
    <row r="3439" spans="1:20" x14ac:dyDescent="0.3">
      <c r="A3439" s="9" t="s">
        <v>4459</v>
      </c>
      <c r="B3439" s="9" t="s">
        <v>301</v>
      </c>
      <c r="C3439" s="9" t="s">
        <v>94</v>
      </c>
      <c r="D3439" s="9" t="s">
        <v>197</v>
      </c>
      <c r="E3439" s="9" t="s">
        <v>422</v>
      </c>
      <c r="F3439" s="10">
        <v>44082</v>
      </c>
      <c r="G3439" s="10" t="str">
        <f>VLOOKUP(Table3[[#This Row],[Product ID]],[1]Products!$A:$G,2,0)</f>
        <v>Product 57</v>
      </c>
      <c r="H3439" s="22">
        <v>1</v>
      </c>
      <c r="I3439" s="9">
        <f>VLOOKUP('Consolidtaed Data'!$B9262,[1]Products!$A:$G,4,0)</f>
        <v>871</v>
      </c>
      <c r="J3439" s="9">
        <f>VLOOKUP('Consolidtaed Data'!$B9262,[1]Products!$A:$G,3,0)</f>
        <v>540</v>
      </c>
      <c r="K3439" s="9">
        <f>'Consolidtaed Data'!$J9262*'Consolidtaed Data'!$H9262</f>
        <v>732</v>
      </c>
      <c r="L3439" s="9">
        <f>'Consolidtaed Data'!$I9262*'Consolidtaed Data'!$H9262</f>
        <v>1077</v>
      </c>
      <c r="M3439" s="9">
        <f>'Consolidtaed Data'!$L9262-'Consolidtaed Data'!$K9262</f>
        <v>1710</v>
      </c>
      <c r="N3439" s="9" t="str">
        <f>VLOOKUP('Consolidtaed Data'!$C9262,[1]Locations!$A:$O,2,0)</f>
        <v>Visalia</v>
      </c>
      <c r="O3439" s="9" t="str">
        <f>VLOOKUP('Consolidtaed Data'!$D9262,'[1]Sales People'!$A:$B,2,0)</f>
        <v>Roger Robertson</v>
      </c>
      <c r="P3439" s="9" t="str">
        <f>VLOOKUP('Consolidtaed Data'!$E9262,[1]Customers!$A:$B,2,0)</f>
        <v>Thomas Sims</v>
      </c>
      <c r="Q3439" s="11">
        <f>WEEKDAY('Consolidtaed Data'!$F9262)</f>
        <v>4</v>
      </c>
      <c r="R3439" s="9">
        <f>MONTH('Consolidtaed Data'!$F9262)</f>
        <v>12</v>
      </c>
      <c r="S3439" s="9" t="str">
        <f>TEXT(Table3[[#This Row],[Purchase Date]],"MMMM")</f>
        <v>September</v>
      </c>
      <c r="T3439" s="9">
        <f>YEAR('Consolidtaed Data'!$F9262)</f>
        <v>2021</v>
      </c>
    </row>
    <row r="3440" spans="1:20" x14ac:dyDescent="0.3">
      <c r="A3440" s="9" t="s">
        <v>4460</v>
      </c>
      <c r="B3440" s="9" t="s">
        <v>301</v>
      </c>
      <c r="C3440" s="9" t="s">
        <v>325</v>
      </c>
      <c r="D3440" s="9" t="s">
        <v>281</v>
      </c>
      <c r="E3440" s="9" t="s">
        <v>950</v>
      </c>
      <c r="F3440" s="10">
        <v>44082</v>
      </c>
      <c r="G3440" s="10" t="str">
        <f>VLOOKUP(Table3[[#This Row],[Product ID]],[1]Products!$A:$G,2,0)</f>
        <v>Product 57</v>
      </c>
      <c r="H3440" s="22">
        <v>3</v>
      </c>
      <c r="I3440" s="9">
        <f>VLOOKUP('Consolidtaed Data'!$B9539,[1]Products!$A:$G,4,0)</f>
        <v>2283</v>
      </c>
      <c r="J3440" s="9">
        <f>VLOOKUP('Consolidtaed Data'!$B9539,[1]Products!$A:$G,3,0)</f>
        <v>1484</v>
      </c>
      <c r="K3440" s="9">
        <f>'Consolidtaed Data'!$J9539*'Consolidtaed Data'!$H9539</f>
        <v>534</v>
      </c>
      <c r="L3440" s="9">
        <f>'Consolidtaed Data'!$I9539*'Consolidtaed Data'!$H9539</f>
        <v>847</v>
      </c>
      <c r="M3440" s="9">
        <f>'Consolidtaed Data'!$L9539-'Consolidtaed Data'!$K9539</f>
        <v>192</v>
      </c>
      <c r="N3440" s="9" t="str">
        <f>VLOOKUP('Consolidtaed Data'!$C9539,[1]Locations!$A:$O,2,0)</f>
        <v>Modesto</v>
      </c>
      <c r="O3440" s="9" t="str">
        <f>VLOOKUP('Consolidtaed Data'!$D9539,'[1]Sales People'!$A:$B,2,0)</f>
        <v>Ernest Wheeler</v>
      </c>
      <c r="P3440" s="9" t="str">
        <f>VLOOKUP('Consolidtaed Data'!$E9539,[1]Customers!$A:$B,2,0)</f>
        <v>Bruce Butler</v>
      </c>
      <c r="Q3440" s="11">
        <f>WEEKDAY('Consolidtaed Data'!$F9539)</f>
        <v>4</v>
      </c>
      <c r="R3440" s="9">
        <f>MONTH('Consolidtaed Data'!$F9539)</f>
        <v>12</v>
      </c>
      <c r="S3440" s="9" t="str">
        <f>TEXT(Table3[[#This Row],[Purchase Date]],"MMMM")</f>
        <v>September</v>
      </c>
      <c r="T3440" s="9">
        <f>YEAR('Consolidtaed Data'!$F9539)</f>
        <v>2021</v>
      </c>
    </row>
    <row r="3441" spans="1:20" x14ac:dyDescent="0.3">
      <c r="A3441" s="9" t="s">
        <v>4461</v>
      </c>
      <c r="B3441" s="9" t="s">
        <v>806</v>
      </c>
      <c r="C3441" s="9" t="s">
        <v>39</v>
      </c>
      <c r="D3441" s="9" t="s">
        <v>95</v>
      </c>
      <c r="E3441" s="9" t="s">
        <v>154</v>
      </c>
      <c r="F3441" s="10">
        <v>44083</v>
      </c>
      <c r="G3441" s="10" t="str">
        <f>VLOOKUP(Table3[[#This Row],[Product ID]],[1]Products!$A:$G,2,0)</f>
        <v>Product 72</v>
      </c>
      <c r="H3441" s="22">
        <v>3</v>
      </c>
      <c r="I3441" s="9">
        <f>VLOOKUP('Consolidtaed Data'!$B5113,[1]Products!$A:$G,4,0)</f>
        <v>561</v>
      </c>
      <c r="J3441" s="9">
        <f>VLOOKUP('Consolidtaed Data'!$B5113,[1]Products!$A:$G,3,0)</f>
        <v>421</v>
      </c>
      <c r="K3441" s="9">
        <f>'Consolidtaed Data'!$J5113*'Consolidtaed Data'!$H5113</f>
        <v>3882</v>
      </c>
      <c r="L3441" s="9">
        <f>'Consolidtaed Data'!$I5113*'Consolidtaed Data'!$H5113</f>
        <v>5544</v>
      </c>
      <c r="M3441" s="9">
        <f>'Consolidtaed Data'!$L5113-'Consolidtaed Data'!$K5113</f>
        <v>408</v>
      </c>
      <c r="N3441" s="9" t="str">
        <f>VLOOKUP('Consolidtaed Data'!$C5113,[1]Locations!$A:$O,2,0)</f>
        <v>Garden Grove</v>
      </c>
      <c r="O3441" s="9" t="str">
        <f>VLOOKUP('Consolidtaed Data'!$D5113,'[1]Sales People'!$A:$B,2,0)</f>
        <v>Jimmy Young</v>
      </c>
      <c r="P3441" s="9" t="str">
        <f>VLOOKUP('Consolidtaed Data'!$E5113,[1]Customers!$A:$B,2,0)</f>
        <v>William Andrews</v>
      </c>
      <c r="Q3441" s="11">
        <f>WEEKDAY('Consolidtaed Data'!$F5113)</f>
        <v>2</v>
      </c>
      <c r="R3441" s="9">
        <f>MONTH('Consolidtaed Data'!$F5113)</f>
        <v>1</v>
      </c>
      <c r="S3441" s="9" t="str">
        <f>TEXT(Table3[[#This Row],[Purchase Date]],"MMMM")</f>
        <v>September</v>
      </c>
      <c r="T3441" s="9">
        <f>YEAR('Consolidtaed Data'!$F5113)</f>
        <v>2021</v>
      </c>
    </row>
    <row r="3442" spans="1:20" x14ac:dyDescent="0.3">
      <c r="A3442" s="9" t="s">
        <v>4462</v>
      </c>
      <c r="B3442" s="9" t="s">
        <v>429</v>
      </c>
      <c r="C3442" s="9" t="s">
        <v>352</v>
      </c>
      <c r="D3442" s="9" t="s">
        <v>46</v>
      </c>
      <c r="E3442" s="9" t="s">
        <v>242</v>
      </c>
      <c r="F3442" s="10">
        <v>44083</v>
      </c>
      <c r="G3442" s="10" t="str">
        <f>VLOOKUP(Table3[[#This Row],[Product ID]],[1]Products!$A:$G,2,0)</f>
        <v>Product 87</v>
      </c>
      <c r="H3442" s="22">
        <v>1</v>
      </c>
      <c r="I3442" s="9">
        <f>VLOOKUP('Consolidtaed Data'!$B5334,[1]Products!$A:$G,4,0)</f>
        <v>637</v>
      </c>
      <c r="J3442" s="9">
        <f>VLOOKUP('Consolidtaed Data'!$B5334,[1]Products!$A:$G,3,0)</f>
        <v>389</v>
      </c>
      <c r="K3442" s="9">
        <f>'Consolidtaed Data'!$J5334*'Consolidtaed Data'!$H5334</f>
        <v>1366</v>
      </c>
      <c r="L3442" s="9">
        <f>'Consolidtaed Data'!$I5334*'Consolidtaed Data'!$H5334</f>
        <v>2356</v>
      </c>
      <c r="M3442" s="9">
        <f>'Consolidtaed Data'!$L5334-'Consolidtaed Data'!$K5334</f>
        <v>2676</v>
      </c>
      <c r="N3442" s="9" t="str">
        <f>VLOOKUP('Consolidtaed Data'!$C5334,[1]Locations!$A:$O,2,0)</f>
        <v>Orange</v>
      </c>
      <c r="O3442" s="9" t="str">
        <f>VLOOKUP('Consolidtaed Data'!$D5334,'[1]Sales People'!$A:$B,2,0)</f>
        <v>Henry Nelson</v>
      </c>
      <c r="P3442" s="9" t="str">
        <f>VLOOKUP('Consolidtaed Data'!$E5334,[1]Customers!$A:$B,2,0)</f>
        <v>Russell Grant</v>
      </c>
      <c r="Q3442" s="11">
        <f>WEEKDAY('Consolidtaed Data'!$F5334)</f>
        <v>6</v>
      </c>
      <c r="R3442" s="9">
        <f>MONTH('Consolidtaed Data'!$F5334)</f>
        <v>1</v>
      </c>
      <c r="S3442" s="9" t="str">
        <f>TEXT(Table3[[#This Row],[Purchase Date]],"MMMM")</f>
        <v>September</v>
      </c>
      <c r="T3442" s="9">
        <f>YEAR('Consolidtaed Data'!$F5334)</f>
        <v>2021</v>
      </c>
    </row>
    <row r="3443" spans="1:20" x14ac:dyDescent="0.3">
      <c r="A3443" s="9" t="s">
        <v>4463</v>
      </c>
      <c r="B3443" s="9" t="s">
        <v>209</v>
      </c>
      <c r="C3443" s="9" t="s">
        <v>45</v>
      </c>
      <c r="D3443" s="9" t="s">
        <v>31</v>
      </c>
      <c r="E3443" s="9" t="s">
        <v>1856</v>
      </c>
      <c r="F3443" s="10">
        <v>44083</v>
      </c>
      <c r="G3443" s="10" t="str">
        <f>VLOOKUP(Table3[[#This Row],[Product ID]],[1]Products!$A:$G,2,0)</f>
        <v>Product 86</v>
      </c>
      <c r="H3443" s="22">
        <v>3</v>
      </c>
      <c r="I3443" s="9">
        <f>VLOOKUP('Consolidtaed Data'!$B6048,[1]Products!$A:$G,4,0)</f>
        <v>400</v>
      </c>
      <c r="J3443" s="9">
        <f>VLOOKUP('Consolidtaed Data'!$B6048,[1]Products!$A:$G,3,0)</f>
        <v>208</v>
      </c>
      <c r="K3443" s="9">
        <f>'Consolidtaed Data'!$J6048*'Consolidtaed Data'!$H6048</f>
        <v>4197</v>
      </c>
      <c r="L3443" s="9">
        <f>'Consolidtaed Data'!$I6048*'Consolidtaed Data'!$H6048</f>
        <v>6882</v>
      </c>
      <c r="M3443" s="9">
        <f>'Consolidtaed Data'!$L6048-'Consolidtaed Data'!$K6048</f>
        <v>74</v>
      </c>
      <c r="N3443" s="9" t="str">
        <f>VLOOKUP('Consolidtaed Data'!$C6048,[1]Locations!$A:$O,2,0)</f>
        <v>Torrance</v>
      </c>
      <c r="O3443" s="9" t="str">
        <f>VLOOKUP('Consolidtaed Data'!$D6048,'[1]Sales People'!$A:$B,2,0)</f>
        <v>Roger Ramos</v>
      </c>
      <c r="P3443" s="9" t="str">
        <f>VLOOKUP('Consolidtaed Data'!$E6048,[1]Customers!$A:$B,2,0)</f>
        <v>Christopher Arnold</v>
      </c>
      <c r="Q3443" s="11">
        <f>WEEKDAY('Consolidtaed Data'!$F6048)</f>
        <v>3</v>
      </c>
      <c r="R3443" s="9">
        <f>MONTH('Consolidtaed Data'!$F6048)</f>
        <v>4</v>
      </c>
      <c r="S3443" s="9" t="str">
        <f>TEXT(Table3[[#This Row],[Purchase Date]],"MMMM")</f>
        <v>September</v>
      </c>
      <c r="T3443" s="9">
        <f>YEAR('Consolidtaed Data'!$F6048)</f>
        <v>2021</v>
      </c>
    </row>
    <row r="3444" spans="1:20" x14ac:dyDescent="0.3">
      <c r="A3444" s="9" t="s">
        <v>4464</v>
      </c>
      <c r="B3444" s="9" t="s">
        <v>98</v>
      </c>
      <c r="C3444" s="9" t="s">
        <v>421</v>
      </c>
      <c r="D3444" s="9" t="s">
        <v>31</v>
      </c>
      <c r="E3444" s="9" t="s">
        <v>851</v>
      </c>
      <c r="F3444" s="10">
        <v>44083</v>
      </c>
      <c r="G3444" s="10" t="str">
        <f>VLOOKUP(Table3[[#This Row],[Product ID]],[1]Products!$A:$G,2,0)</f>
        <v>Product 85</v>
      </c>
      <c r="H3444" s="22">
        <v>1</v>
      </c>
      <c r="I3444" s="9">
        <f>VLOOKUP('Consolidtaed Data'!$B6911,[1]Products!$A:$G,4,0)</f>
        <v>584</v>
      </c>
      <c r="J3444" s="9">
        <f>VLOOKUP('Consolidtaed Data'!$B6911,[1]Products!$A:$G,3,0)</f>
        <v>420</v>
      </c>
      <c r="K3444" s="9">
        <f>'Consolidtaed Data'!$J6911*'Consolidtaed Data'!$H6911</f>
        <v>252</v>
      </c>
      <c r="L3444" s="9">
        <f>'Consolidtaed Data'!$I6911*'Consolidtaed Data'!$H6911</f>
        <v>369</v>
      </c>
      <c r="M3444" s="9">
        <f>'Consolidtaed Data'!$L6911-'Consolidtaed Data'!$K6911</f>
        <v>1654</v>
      </c>
      <c r="N3444" s="9" t="str">
        <f>VLOOKUP('Consolidtaed Data'!$C6911,[1]Locations!$A:$O,2,0)</f>
        <v>Sacramento</v>
      </c>
      <c r="O3444" s="9" t="str">
        <f>VLOOKUP('Consolidtaed Data'!$D6911,'[1]Sales People'!$A:$B,2,0)</f>
        <v>Roger Ramos</v>
      </c>
      <c r="P3444" s="9" t="str">
        <f>VLOOKUP('Consolidtaed Data'!$E6911,[1]Customers!$A:$B,2,0)</f>
        <v>Eugene Cooper</v>
      </c>
      <c r="Q3444" s="11">
        <f>WEEKDAY('Consolidtaed Data'!$F6911)</f>
        <v>5</v>
      </c>
      <c r="R3444" s="9">
        <f>MONTH('Consolidtaed Data'!$F6911)</f>
        <v>6</v>
      </c>
      <c r="S3444" s="9" t="str">
        <f>TEXT(Table3[[#This Row],[Purchase Date]],"MMMM")</f>
        <v>September</v>
      </c>
      <c r="T3444" s="9">
        <f>YEAR('Consolidtaed Data'!$F6911)</f>
        <v>2021</v>
      </c>
    </row>
    <row r="3445" spans="1:20" x14ac:dyDescent="0.3">
      <c r="A3445" s="9" t="s">
        <v>4465</v>
      </c>
      <c r="B3445" s="9" t="s">
        <v>76</v>
      </c>
      <c r="C3445" s="9" t="s">
        <v>12</v>
      </c>
      <c r="D3445" s="9" t="s">
        <v>91</v>
      </c>
      <c r="E3445" s="9" t="s">
        <v>2098</v>
      </c>
      <c r="F3445" s="10">
        <v>44083</v>
      </c>
      <c r="G3445" s="10" t="str">
        <f>VLOOKUP(Table3[[#This Row],[Product ID]],[1]Products!$A:$G,2,0)</f>
        <v>Product 19</v>
      </c>
      <c r="H3445" s="22">
        <v>2</v>
      </c>
      <c r="I3445" s="9">
        <f>VLOOKUP('Consolidtaed Data'!$B6912,[1]Products!$A:$G,4,0)</f>
        <v>181</v>
      </c>
      <c r="J3445" s="9">
        <f>VLOOKUP('Consolidtaed Data'!$B6912,[1]Products!$A:$G,3,0)</f>
        <v>130</v>
      </c>
      <c r="K3445" s="9">
        <f>'Consolidtaed Data'!$J6912*'Consolidtaed Data'!$H6912</f>
        <v>956</v>
      </c>
      <c r="L3445" s="9">
        <f>'Consolidtaed Data'!$I6912*'Consolidtaed Data'!$H6912</f>
        <v>1772</v>
      </c>
      <c r="M3445" s="9">
        <f>'Consolidtaed Data'!$L6912-'Consolidtaed Data'!$K6912</f>
        <v>1178</v>
      </c>
      <c r="N3445" s="9" t="str">
        <f>VLOOKUP('Consolidtaed Data'!$C6912,[1]Locations!$A:$O,2,0)</f>
        <v>East Los Angeles</v>
      </c>
      <c r="O3445" s="9" t="str">
        <f>VLOOKUP('Consolidtaed Data'!$D6912,'[1]Sales People'!$A:$B,2,0)</f>
        <v>Christopher Tucker</v>
      </c>
      <c r="P3445" s="9" t="str">
        <f>VLOOKUP('Consolidtaed Data'!$E6912,[1]Customers!$A:$B,2,0)</f>
        <v>Eugene Weaver</v>
      </c>
      <c r="Q3445" s="11">
        <f>WEEKDAY('Consolidtaed Data'!$F6912)</f>
        <v>5</v>
      </c>
      <c r="R3445" s="9">
        <f>MONTH('Consolidtaed Data'!$F6912)</f>
        <v>6</v>
      </c>
      <c r="S3445" s="9" t="str">
        <f>TEXT(Table3[[#This Row],[Purchase Date]],"MMMM")</f>
        <v>September</v>
      </c>
      <c r="T3445" s="9">
        <f>YEAR('Consolidtaed Data'!$F6912)</f>
        <v>2021</v>
      </c>
    </row>
    <row r="3446" spans="1:20" x14ac:dyDescent="0.3">
      <c r="A3446" s="9" t="s">
        <v>4466</v>
      </c>
      <c r="B3446" s="9" t="s">
        <v>107</v>
      </c>
      <c r="C3446" s="9" t="s">
        <v>210</v>
      </c>
      <c r="D3446" s="9" t="s">
        <v>127</v>
      </c>
      <c r="E3446" s="9" t="s">
        <v>207</v>
      </c>
      <c r="F3446" s="10">
        <v>44083</v>
      </c>
      <c r="G3446" s="10" t="str">
        <f>VLOOKUP(Table3[[#This Row],[Product ID]],[1]Products!$A:$G,2,0)</f>
        <v>Product 52</v>
      </c>
      <c r="H3446" s="22">
        <v>1</v>
      </c>
      <c r="I3446" s="9">
        <f>VLOOKUP('Consolidtaed Data'!$B6942,[1]Products!$A:$G,4,0)</f>
        <v>2141</v>
      </c>
      <c r="J3446" s="9">
        <f>VLOOKUP('Consolidtaed Data'!$B6942,[1]Products!$A:$G,3,0)</f>
        <v>1777</v>
      </c>
      <c r="K3446" s="9">
        <f>'Consolidtaed Data'!$J6942*'Consolidtaed Data'!$H6942</f>
        <v>561</v>
      </c>
      <c r="L3446" s="9">
        <f>'Consolidtaed Data'!$I6942*'Consolidtaed Data'!$H6942</f>
        <v>684</v>
      </c>
      <c r="M3446" s="9">
        <f>'Consolidtaed Data'!$L6942-'Consolidtaed Data'!$K6942</f>
        <v>406</v>
      </c>
      <c r="N3446" s="9" t="str">
        <f>VLOOKUP('Consolidtaed Data'!$C6942,[1]Locations!$A:$O,2,0)</f>
        <v>Inglewood</v>
      </c>
      <c r="O3446" s="9" t="str">
        <f>VLOOKUP('Consolidtaed Data'!$D6942,'[1]Sales People'!$A:$B,2,0)</f>
        <v>Ronald Reed</v>
      </c>
      <c r="P3446" s="9" t="str">
        <f>VLOOKUP('Consolidtaed Data'!$E6942,[1]Customers!$A:$B,2,0)</f>
        <v>Kevin Kim</v>
      </c>
      <c r="Q3446" s="11">
        <f>WEEKDAY('Consolidtaed Data'!$F6942)</f>
        <v>1</v>
      </c>
      <c r="R3446" s="9">
        <f>MONTH('Consolidtaed Data'!$F6942)</f>
        <v>6</v>
      </c>
      <c r="S3446" s="9" t="str">
        <f>TEXT(Table3[[#This Row],[Purchase Date]],"MMMM")</f>
        <v>September</v>
      </c>
      <c r="T3446" s="9">
        <f>YEAR('Consolidtaed Data'!$F6942)</f>
        <v>2021</v>
      </c>
    </row>
    <row r="3447" spans="1:20" x14ac:dyDescent="0.3">
      <c r="A3447" s="9" t="s">
        <v>4467</v>
      </c>
      <c r="B3447" s="9" t="s">
        <v>185</v>
      </c>
      <c r="C3447" s="9" t="s">
        <v>108</v>
      </c>
      <c r="D3447" s="9" t="s">
        <v>100</v>
      </c>
      <c r="E3447" s="9" t="s">
        <v>486</v>
      </c>
      <c r="F3447" s="10">
        <v>44083</v>
      </c>
      <c r="G3447" s="10" t="str">
        <f>VLOOKUP(Table3[[#This Row],[Product ID]],[1]Products!$A:$G,2,0)</f>
        <v>Product 65</v>
      </c>
      <c r="H3447" s="22">
        <v>1</v>
      </c>
      <c r="I3447" s="9">
        <f>VLOOKUP('Consolidtaed Data'!$B7090,[1]Products!$A:$G,4,0)</f>
        <v>368</v>
      </c>
      <c r="J3447" s="9">
        <f>VLOOKUP('Consolidtaed Data'!$B7090,[1]Products!$A:$G,3,0)</f>
        <v>294</v>
      </c>
      <c r="K3447" s="9">
        <f>'Consolidtaed Data'!$J7090*'Consolidtaed Data'!$H7090</f>
        <v>1742</v>
      </c>
      <c r="L3447" s="9">
        <f>'Consolidtaed Data'!$I7090*'Consolidtaed Data'!$H7090</f>
        <v>3416</v>
      </c>
      <c r="M3447" s="9">
        <f>'Consolidtaed Data'!$L7090-'Consolidtaed Data'!$K7090</f>
        <v>123</v>
      </c>
      <c r="N3447" s="9" t="str">
        <f>VLOOKUP('Consolidtaed Data'!$C7090,[1]Locations!$A:$O,2,0)</f>
        <v>El Monte</v>
      </c>
      <c r="O3447" s="9" t="str">
        <f>VLOOKUP('Consolidtaed Data'!$D7090,'[1]Sales People'!$A:$B,2,0)</f>
        <v>Martin Carr</v>
      </c>
      <c r="P3447" s="9" t="str">
        <f>VLOOKUP('Consolidtaed Data'!$E7090,[1]Customers!$A:$B,2,0)</f>
        <v>Shawn Torres</v>
      </c>
      <c r="Q3447" s="11">
        <f>WEEKDAY('Consolidtaed Data'!$F7090)</f>
        <v>4</v>
      </c>
      <c r="R3447" s="9">
        <f>MONTH('Consolidtaed Data'!$F7090)</f>
        <v>6</v>
      </c>
      <c r="S3447" s="9" t="str">
        <f>TEXT(Table3[[#This Row],[Purchase Date]],"MMMM")</f>
        <v>September</v>
      </c>
      <c r="T3447" s="9">
        <f>YEAR('Consolidtaed Data'!$F7090)</f>
        <v>2021</v>
      </c>
    </row>
    <row r="3448" spans="1:20" x14ac:dyDescent="0.3">
      <c r="A3448" s="9" t="s">
        <v>4468</v>
      </c>
      <c r="B3448" s="9" t="s">
        <v>340</v>
      </c>
      <c r="C3448" s="9" t="s">
        <v>45</v>
      </c>
      <c r="D3448" s="9" t="s">
        <v>35</v>
      </c>
      <c r="E3448" s="9" t="s">
        <v>1849</v>
      </c>
      <c r="F3448" s="10">
        <v>44083</v>
      </c>
      <c r="G3448" s="10" t="str">
        <f>VLOOKUP(Table3[[#This Row],[Product ID]],[1]Products!$A:$G,2,0)</f>
        <v>Product 34</v>
      </c>
      <c r="H3448" s="22">
        <v>1</v>
      </c>
      <c r="I3448" s="9">
        <f>VLOOKUP('Consolidtaed Data'!$B7293,[1]Products!$A:$G,4,0)</f>
        <v>561</v>
      </c>
      <c r="J3448" s="9">
        <f>VLOOKUP('Consolidtaed Data'!$B7293,[1]Products!$A:$G,3,0)</f>
        <v>421</v>
      </c>
      <c r="K3448" s="9">
        <f>'Consolidtaed Data'!$J7293*'Consolidtaed Data'!$H7293</f>
        <v>1251</v>
      </c>
      <c r="L3448" s="9">
        <f>'Consolidtaed Data'!$I7293*'Consolidtaed Data'!$H7293</f>
        <v>1526</v>
      </c>
      <c r="M3448" s="9">
        <f>'Consolidtaed Data'!$L7293-'Consolidtaed Data'!$K7293</f>
        <v>2888</v>
      </c>
      <c r="N3448" s="9" t="str">
        <f>VLOOKUP('Consolidtaed Data'!$C7293,[1]Locations!$A:$O,2,0)</f>
        <v>Hayward</v>
      </c>
      <c r="O3448" s="9" t="str">
        <f>VLOOKUP('Consolidtaed Data'!$D7293,'[1]Sales People'!$A:$B,2,0)</f>
        <v>Martin Perry</v>
      </c>
      <c r="P3448" s="9" t="str">
        <f>VLOOKUP('Consolidtaed Data'!$E7293,[1]Customers!$A:$B,2,0)</f>
        <v>Edward Gonzalez</v>
      </c>
      <c r="Q3448" s="11">
        <f>WEEKDAY('Consolidtaed Data'!$F7293)</f>
        <v>4</v>
      </c>
      <c r="R3448" s="9">
        <f>MONTH('Consolidtaed Data'!$F7293)</f>
        <v>7</v>
      </c>
      <c r="S3448" s="9" t="str">
        <f>TEXT(Table3[[#This Row],[Purchase Date]],"MMMM")</f>
        <v>September</v>
      </c>
      <c r="T3448" s="9">
        <f>YEAR('Consolidtaed Data'!$F7293)</f>
        <v>2021</v>
      </c>
    </row>
    <row r="3449" spans="1:20" x14ac:dyDescent="0.3">
      <c r="A3449" s="9" t="s">
        <v>4469</v>
      </c>
      <c r="B3449" s="9" t="s">
        <v>311</v>
      </c>
      <c r="C3449" s="9" t="s">
        <v>458</v>
      </c>
      <c r="D3449" s="9" t="s">
        <v>87</v>
      </c>
      <c r="E3449" s="9" t="s">
        <v>162</v>
      </c>
      <c r="F3449" s="10">
        <v>44083</v>
      </c>
      <c r="G3449" s="10" t="str">
        <f>VLOOKUP(Table3[[#This Row],[Product ID]],[1]Products!$A:$G,2,0)</f>
        <v>Product 33</v>
      </c>
      <c r="H3449" s="22">
        <v>1</v>
      </c>
      <c r="I3449" s="9">
        <f>VLOOKUP('Consolidtaed Data'!$B7500,[1]Products!$A:$G,4,0)</f>
        <v>847</v>
      </c>
      <c r="J3449" s="9">
        <f>VLOOKUP('Consolidtaed Data'!$B7500,[1]Products!$A:$G,3,0)</f>
        <v>534</v>
      </c>
      <c r="K3449" s="9">
        <f>'Consolidtaed Data'!$J7500*'Consolidtaed Data'!$H7500</f>
        <v>1173</v>
      </c>
      <c r="L3449" s="9">
        <f>'Consolidtaed Data'!$I7500*'Consolidtaed Data'!$H7500</f>
        <v>1862</v>
      </c>
      <c r="M3449" s="9">
        <f>'Consolidtaed Data'!$L7500-'Consolidtaed Data'!$K7500</f>
        <v>1198</v>
      </c>
      <c r="N3449" s="9" t="str">
        <f>VLOOKUP('Consolidtaed Data'!$C7500,[1]Locations!$A:$O,2,0)</f>
        <v>San Francisco</v>
      </c>
      <c r="O3449" s="9" t="str">
        <f>VLOOKUP('Consolidtaed Data'!$D7500,'[1]Sales People'!$A:$B,2,0)</f>
        <v>Kenneth Fields</v>
      </c>
      <c r="P3449" s="9" t="str">
        <f>VLOOKUP('Consolidtaed Data'!$E7500,[1]Customers!$A:$B,2,0)</f>
        <v>Henry Harper</v>
      </c>
      <c r="Q3449" s="11">
        <f>WEEKDAY('Consolidtaed Data'!$F7500)</f>
        <v>7</v>
      </c>
      <c r="R3449" s="9">
        <f>MONTH('Consolidtaed Data'!$F7500)</f>
        <v>7</v>
      </c>
      <c r="S3449" s="9" t="str">
        <f>TEXT(Table3[[#This Row],[Purchase Date]],"MMMM")</f>
        <v>September</v>
      </c>
      <c r="T3449" s="9">
        <f>YEAR('Consolidtaed Data'!$F7500)</f>
        <v>2021</v>
      </c>
    </row>
    <row r="3450" spans="1:20" x14ac:dyDescent="0.3">
      <c r="A3450" s="9" t="s">
        <v>4470</v>
      </c>
      <c r="B3450" s="9" t="s">
        <v>225</v>
      </c>
      <c r="C3450" s="9" t="s">
        <v>564</v>
      </c>
      <c r="D3450" s="9" t="s">
        <v>197</v>
      </c>
      <c r="E3450" s="9" t="s">
        <v>1751</v>
      </c>
      <c r="F3450" s="10">
        <v>44083</v>
      </c>
      <c r="G3450" s="10" t="str">
        <f>VLOOKUP(Table3[[#This Row],[Product ID]],[1]Products!$A:$G,2,0)</f>
        <v>Product 24</v>
      </c>
      <c r="H3450" s="22">
        <v>4</v>
      </c>
      <c r="I3450" s="9">
        <f>VLOOKUP('Consolidtaed Data'!$B8123,[1]Products!$A:$G,4,0)</f>
        <v>368</v>
      </c>
      <c r="J3450" s="9">
        <f>VLOOKUP('Consolidtaed Data'!$B8123,[1]Products!$A:$G,3,0)</f>
        <v>294</v>
      </c>
      <c r="K3450" s="9">
        <f>'Consolidtaed Data'!$J8123*'Consolidtaed Data'!$H8123</f>
        <v>130</v>
      </c>
      <c r="L3450" s="9">
        <f>'Consolidtaed Data'!$I8123*'Consolidtaed Data'!$H8123</f>
        <v>181</v>
      </c>
      <c r="M3450" s="9">
        <f>'Consolidtaed Data'!$L8123-'Consolidtaed Data'!$K8123</f>
        <v>192</v>
      </c>
      <c r="N3450" s="9" t="str">
        <f>VLOOKUP('Consolidtaed Data'!$C8123,[1]Locations!$A:$O,2,0)</f>
        <v>Stockton</v>
      </c>
      <c r="O3450" s="9" t="str">
        <f>VLOOKUP('Consolidtaed Data'!$D8123,'[1]Sales People'!$A:$B,2,0)</f>
        <v>Joshua Taylor</v>
      </c>
      <c r="P3450" s="9" t="str">
        <f>VLOOKUP('Consolidtaed Data'!$E8123,[1]Customers!$A:$B,2,0)</f>
        <v>Eugene Weaver</v>
      </c>
      <c r="Q3450" s="11">
        <f>WEEKDAY('Consolidtaed Data'!$F8123)</f>
        <v>6</v>
      </c>
      <c r="R3450" s="9">
        <f>MONTH('Consolidtaed Data'!$F8123)</f>
        <v>9</v>
      </c>
      <c r="S3450" s="9" t="str">
        <f>TEXT(Table3[[#This Row],[Purchase Date]],"MMMM")</f>
        <v>September</v>
      </c>
      <c r="T3450" s="9">
        <f>YEAR('Consolidtaed Data'!$F8123)</f>
        <v>2021</v>
      </c>
    </row>
    <row r="3451" spans="1:20" x14ac:dyDescent="0.3">
      <c r="A3451" s="9" t="s">
        <v>4471</v>
      </c>
      <c r="B3451" s="9" t="s">
        <v>98</v>
      </c>
      <c r="C3451" s="9" t="s">
        <v>458</v>
      </c>
      <c r="D3451" s="9" t="s">
        <v>235</v>
      </c>
      <c r="E3451" s="9" t="s">
        <v>799</v>
      </c>
      <c r="F3451" s="10">
        <v>44083</v>
      </c>
      <c r="G3451" s="10" t="str">
        <f>VLOOKUP(Table3[[#This Row],[Product ID]],[1]Products!$A:$G,2,0)</f>
        <v>Product 85</v>
      </c>
      <c r="H3451" s="22">
        <v>1</v>
      </c>
      <c r="I3451" s="9">
        <f>VLOOKUP('Consolidtaed Data'!$B8573,[1]Products!$A:$G,4,0)</f>
        <v>1367</v>
      </c>
      <c r="J3451" s="9">
        <f>VLOOKUP('Consolidtaed Data'!$B8573,[1]Products!$A:$G,3,0)</f>
        <v>984</v>
      </c>
      <c r="K3451" s="9">
        <f>'Consolidtaed Data'!$J8573*'Consolidtaed Data'!$H8573</f>
        <v>1305</v>
      </c>
      <c r="L3451" s="9">
        <f>'Consolidtaed Data'!$I8573*'Consolidtaed Data'!$H8573</f>
        <v>1812</v>
      </c>
      <c r="M3451" s="9">
        <f>'Consolidtaed Data'!$L8573-'Consolidtaed Data'!$K8573</f>
        <v>264</v>
      </c>
      <c r="N3451" s="9" t="str">
        <f>VLOOKUP('Consolidtaed Data'!$C8573,[1]Locations!$A:$O,2,0)</f>
        <v>Palmdale</v>
      </c>
      <c r="O3451" s="9" t="str">
        <f>VLOOKUP('Consolidtaed Data'!$D8573,'[1]Sales People'!$A:$B,2,0)</f>
        <v>Ernest Wagner</v>
      </c>
      <c r="P3451" s="9" t="str">
        <f>VLOOKUP('Consolidtaed Data'!$E8573,[1]Customers!$A:$B,2,0)</f>
        <v>Gary Jones</v>
      </c>
      <c r="Q3451" s="11">
        <f>WEEKDAY('Consolidtaed Data'!$F8573)</f>
        <v>4</v>
      </c>
      <c r="R3451" s="9">
        <f>MONTH('Consolidtaed Data'!$F8573)</f>
        <v>10</v>
      </c>
      <c r="S3451" s="9" t="str">
        <f>TEXT(Table3[[#This Row],[Purchase Date]],"MMMM")</f>
        <v>September</v>
      </c>
      <c r="T3451" s="9">
        <f>YEAR('Consolidtaed Data'!$F8573)</f>
        <v>2021</v>
      </c>
    </row>
    <row r="3452" spans="1:20" x14ac:dyDescent="0.3">
      <c r="A3452" s="9" t="s">
        <v>4472</v>
      </c>
      <c r="B3452" s="9" t="s">
        <v>191</v>
      </c>
      <c r="C3452" s="9" t="s">
        <v>295</v>
      </c>
      <c r="D3452" s="9" t="s">
        <v>153</v>
      </c>
      <c r="E3452" s="9" t="s">
        <v>604</v>
      </c>
      <c r="F3452" s="10">
        <v>44083</v>
      </c>
      <c r="G3452" s="10" t="str">
        <f>VLOOKUP(Table3[[#This Row],[Product ID]],[1]Products!$A:$G,2,0)</f>
        <v>Product 36</v>
      </c>
      <c r="H3452" s="22">
        <v>1</v>
      </c>
      <c r="I3452" s="9">
        <f>VLOOKUP('Consolidtaed Data'!$B8730,[1]Products!$A:$G,4,0)</f>
        <v>1889</v>
      </c>
      <c r="J3452" s="9">
        <f>VLOOKUP('Consolidtaed Data'!$B8730,[1]Products!$A:$G,3,0)</f>
        <v>945</v>
      </c>
      <c r="K3452" s="9">
        <f>'Consolidtaed Data'!$J8730*'Consolidtaed Data'!$H8730</f>
        <v>807</v>
      </c>
      <c r="L3452" s="9">
        <f>'Consolidtaed Data'!$I8730*'Consolidtaed Data'!$H8730</f>
        <v>1467</v>
      </c>
      <c r="M3452" s="9">
        <f>'Consolidtaed Data'!$L8730-'Consolidtaed Data'!$K8730</f>
        <v>2028</v>
      </c>
      <c r="N3452" s="9" t="str">
        <f>VLOOKUP('Consolidtaed Data'!$C8730,[1]Locations!$A:$O,2,0)</f>
        <v>Lancaster</v>
      </c>
      <c r="O3452" s="9" t="str">
        <f>VLOOKUP('Consolidtaed Data'!$D8730,'[1]Sales People'!$A:$B,2,0)</f>
        <v>Larry Castillo</v>
      </c>
      <c r="P3452" s="9" t="str">
        <f>VLOOKUP('Consolidtaed Data'!$E8730,[1]Customers!$A:$B,2,0)</f>
        <v>Christopher Wright</v>
      </c>
      <c r="Q3452" s="11">
        <f>WEEKDAY('Consolidtaed Data'!$F8730)</f>
        <v>3</v>
      </c>
      <c r="R3452" s="9">
        <f>MONTH('Consolidtaed Data'!$F8730)</f>
        <v>10</v>
      </c>
      <c r="S3452" s="9" t="str">
        <f>TEXT(Table3[[#This Row],[Purchase Date]],"MMMM")</f>
        <v>September</v>
      </c>
      <c r="T3452" s="9">
        <f>YEAR('Consolidtaed Data'!$F8730)</f>
        <v>2021</v>
      </c>
    </row>
    <row r="3453" spans="1:20" x14ac:dyDescent="0.3">
      <c r="A3453" s="9" t="s">
        <v>4473</v>
      </c>
      <c r="B3453" s="9" t="s">
        <v>981</v>
      </c>
      <c r="C3453" s="9" t="s">
        <v>186</v>
      </c>
      <c r="D3453" s="9" t="s">
        <v>51</v>
      </c>
      <c r="E3453" s="9" t="s">
        <v>683</v>
      </c>
      <c r="F3453" s="10">
        <v>44083</v>
      </c>
      <c r="G3453" s="10" t="str">
        <f>VLOOKUP(Table3[[#This Row],[Product ID]],[1]Products!$A:$G,2,0)</f>
        <v>Product 3</v>
      </c>
      <c r="H3453" s="22">
        <v>2</v>
      </c>
      <c r="I3453" s="9">
        <f>VLOOKUP('Consolidtaed Data'!$B8758,[1]Products!$A:$G,4,0)</f>
        <v>684</v>
      </c>
      <c r="J3453" s="9">
        <f>VLOOKUP('Consolidtaed Data'!$B8758,[1]Products!$A:$G,3,0)</f>
        <v>561</v>
      </c>
      <c r="K3453" s="9">
        <f>'Consolidtaed Data'!$J8758*'Consolidtaed Data'!$H8758</f>
        <v>387</v>
      </c>
      <c r="L3453" s="9">
        <f>'Consolidtaed Data'!$I8758*'Consolidtaed Data'!$H8758</f>
        <v>667</v>
      </c>
      <c r="M3453" s="9">
        <f>'Consolidtaed Data'!$L8758-'Consolidtaed Data'!$K8758</f>
        <v>612</v>
      </c>
      <c r="N3453" s="9" t="str">
        <f>VLOOKUP('Consolidtaed Data'!$C8758,[1]Locations!$A:$O,2,0)</f>
        <v>Daly City</v>
      </c>
      <c r="O3453" s="9" t="str">
        <f>VLOOKUP('Consolidtaed Data'!$D8758,'[1]Sales People'!$A:$B,2,0)</f>
        <v>Ryan Butler</v>
      </c>
      <c r="P3453" s="9" t="str">
        <f>VLOOKUP('Consolidtaed Data'!$E8758,[1]Customers!$A:$B,2,0)</f>
        <v>Benjamin Carpenter</v>
      </c>
      <c r="Q3453" s="11">
        <f>WEEKDAY('Consolidtaed Data'!$F8758)</f>
        <v>5</v>
      </c>
      <c r="R3453" s="9">
        <f>MONTH('Consolidtaed Data'!$F8758)</f>
        <v>10</v>
      </c>
      <c r="S3453" s="9" t="str">
        <f>TEXT(Table3[[#This Row],[Purchase Date]],"MMMM")</f>
        <v>September</v>
      </c>
      <c r="T3453" s="9">
        <f>YEAR('Consolidtaed Data'!$F8758)</f>
        <v>2021</v>
      </c>
    </row>
    <row r="3454" spans="1:20" x14ac:dyDescent="0.3">
      <c r="A3454" s="9" t="s">
        <v>4474</v>
      </c>
      <c r="B3454" s="9" t="s">
        <v>549</v>
      </c>
      <c r="C3454" s="9" t="s">
        <v>458</v>
      </c>
      <c r="D3454" s="9" t="s">
        <v>83</v>
      </c>
      <c r="E3454" s="9" t="s">
        <v>1944</v>
      </c>
      <c r="F3454" s="10">
        <v>44083</v>
      </c>
      <c r="G3454" s="10" t="str">
        <f>VLOOKUP(Table3[[#This Row],[Product ID]],[1]Products!$A:$G,2,0)</f>
        <v>Product 10</v>
      </c>
      <c r="H3454" s="22">
        <v>1</v>
      </c>
      <c r="I3454" s="9">
        <f>VLOOKUP('Consolidtaed Data'!$B9278,[1]Products!$A:$G,4,0)</f>
        <v>1467</v>
      </c>
      <c r="J3454" s="9">
        <f>VLOOKUP('Consolidtaed Data'!$B9278,[1]Products!$A:$G,3,0)</f>
        <v>807</v>
      </c>
      <c r="K3454" s="9">
        <f>'Consolidtaed Data'!$J9278*'Consolidtaed Data'!$H9278</f>
        <v>1230</v>
      </c>
      <c r="L3454" s="9">
        <f>'Consolidtaed Data'!$I9278*'Consolidtaed Data'!$H9278</f>
        <v>1783</v>
      </c>
      <c r="M3454" s="9">
        <f>'Consolidtaed Data'!$L9278-'Consolidtaed Data'!$K9278</f>
        <v>144</v>
      </c>
      <c r="N3454" s="9" t="str">
        <f>VLOOKUP('Consolidtaed Data'!$C9278,[1]Locations!$A:$O,2,0)</f>
        <v>Hayward</v>
      </c>
      <c r="O3454" s="9" t="str">
        <f>VLOOKUP('Consolidtaed Data'!$D9278,'[1]Sales People'!$A:$B,2,0)</f>
        <v>Eugene Holmes</v>
      </c>
      <c r="P3454" s="9" t="str">
        <f>VLOOKUP('Consolidtaed Data'!$E9278,[1]Customers!$A:$B,2,0)</f>
        <v>Brian Hunter</v>
      </c>
      <c r="Q3454" s="11">
        <f>WEEKDAY('Consolidtaed Data'!$F9278)</f>
        <v>5</v>
      </c>
      <c r="R3454" s="9">
        <f>MONTH('Consolidtaed Data'!$F9278)</f>
        <v>12</v>
      </c>
      <c r="S3454" s="9" t="str">
        <f>TEXT(Table3[[#This Row],[Purchase Date]],"MMMM")</f>
        <v>September</v>
      </c>
      <c r="T3454" s="9">
        <f>YEAR('Consolidtaed Data'!$F9278)</f>
        <v>2021</v>
      </c>
    </row>
    <row r="3455" spans="1:20" x14ac:dyDescent="0.3">
      <c r="A3455" s="9" t="s">
        <v>4475</v>
      </c>
      <c r="B3455" s="9" t="s">
        <v>107</v>
      </c>
      <c r="C3455" s="9" t="s">
        <v>472</v>
      </c>
      <c r="D3455" s="9" t="s">
        <v>26</v>
      </c>
      <c r="E3455" s="9" t="s">
        <v>486</v>
      </c>
      <c r="F3455" s="10">
        <v>44083</v>
      </c>
      <c r="G3455" s="10" t="str">
        <f>VLOOKUP(Table3[[#This Row],[Product ID]],[1]Products!$A:$G,2,0)</f>
        <v>Product 52</v>
      </c>
      <c r="H3455" s="22">
        <v>2</v>
      </c>
      <c r="I3455" s="9">
        <f>VLOOKUP('Consolidtaed Data'!$B9393,[1]Products!$A:$G,4,0)</f>
        <v>95</v>
      </c>
      <c r="J3455" s="9">
        <f>VLOOKUP('Consolidtaed Data'!$B9393,[1]Products!$A:$G,3,0)</f>
        <v>61</v>
      </c>
      <c r="K3455" s="9">
        <f>'Consolidtaed Data'!$J9393*'Consolidtaed Data'!$H9393</f>
        <v>2108</v>
      </c>
      <c r="L3455" s="9">
        <f>'Consolidtaed Data'!$I9393*'Consolidtaed Data'!$H9393</f>
        <v>2810</v>
      </c>
      <c r="M3455" s="9">
        <f>'Consolidtaed Data'!$L9393-'Consolidtaed Data'!$K9393</f>
        <v>374</v>
      </c>
      <c r="N3455" s="9" t="str">
        <f>VLOOKUP('Consolidtaed Data'!$C9393,[1]Locations!$A:$O,2,0)</f>
        <v>El Cajon</v>
      </c>
      <c r="O3455" s="9" t="str">
        <f>VLOOKUP('Consolidtaed Data'!$D9393,'[1]Sales People'!$A:$B,2,0)</f>
        <v>Ernest Wheeler</v>
      </c>
      <c r="P3455" s="9" t="str">
        <f>VLOOKUP('Consolidtaed Data'!$E9393,[1]Customers!$A:$B,2,0)</f>
        <v>Sean Kelly</v>
      </c>
      <c r="Q3455" s="11">
        <f>WEEKDAY('Consolidtaed Data'!$F9393)</f>
        <v>7</v>
      </c>
      <c r="R3455" s="9">
        <f>MONTH('Consolidtaed Data'!$F9393)</f>
        <v>12</v>
      </c>
      <c r="S3455" s="9" t="str">
        <f>TEXT(Table3[[#This Row],[Purchase Date]],"MMMM")</f>
        <v>September</v>
      </c>
      <c r="T3455" s="9">
        <f>YEAR('Consolidtaed Data'!$F9393)</f>
        <v>2021</v>
      </c>
    </row>
    <row r="3456" spans="1:20" x14ac:dyDescent="0.3">
      <c r="A3456" s="9" t="s">
        <v>4476</v>
      </c>
      <c r="B3456" s="9" t="s">
        <v>397</v>
      </c>
      <c r="C3456" s="9" t="s">
        <v>357</v>
      </c>
      <c r="D3456" s="9" t="s">
        <v>64</v>
      </c>
      <c r="E3456" s="9" t="s">
        <v>1546</v>
      </c>
      <c r="F3456" s="10">
        <v>44084</v>
      </c>
      <c r="G3456" s="10" t="str">
        <f>VLOOKUP(Table3[[#This Row],[Product ID]],[1]Products!$A:$G,2,0)</f>
        <v>Product 20</v>
      </c>
      <c r="H3456" s="22">
        <v>1</v>
      </c>
      <c r="I3456" s="9">
        <f>VLOOKUP('Consolidtaed Data'!$B5917,[1]Products!$A:$G,4,0)</f>
        <v>315</v>
      </c>
      <c r="J3456" s="9">
        <f>VLOOKUP('Consolidtaed Data'!$B5917,[1]Products!$A:$G,3,0)</f>
        <v>208</v>
      </c>
      <c r="K3456" s="9">
        <f>'Consolidtaed Data'!$J5917*'Consolidtaed Data'!$H5917</f>
        <v>791</v>
      </c>
      <c r="L3456" s="9">
        <f>'Consolidtaed Data'!$I5917*'Consolidtaed Data'!$H5917</f>
        <v>1522</v>
      </c>
      <c r="M3456" s="9">
        <f>'Consolidtaed Data'!$L5917-'Consolidtaed Data'!$K5917</f>
        <v>870</v>
      </c>
      <c r="N3456" s="9" t="str">
        <f>VLOOKUP('Consolidtaed Data'!$C5917,[1]Locations!$A:$O,2,0)</f>
        <v>Vallejo</v>
      </c>
      <c r="O3456" s="9" t="str">
        <f>VLOOKUP('Consolidtaed Data'!$D5917,'[1]Sales People'!$A:$B,2,0)</f>
        <v>Kenneth Fields</v>
      </c>
      <c r="P3456" s="9" t="str">
        <f>VLOOKUP('Consolidtaed Data'!$E5917,[1]Customers!$A:$B,2,0)</f>
        <v>Roy West</v>
      </c>
      <c r="Q3456" s="11">
        <f>WEEKDAY('Consolidtaed Data'!$F5917)</f>
        <v>5</v>
      </c>
      <c r="R3456" s="9">
        <f>MONTH('Consolidtaed Data'!$F5917)</f>
        <v>3</v>
      </c>
      <c r="S3456" s="9" t="str">
        <f>TEXT(Table3[[#This Row],[Purchase Date]],"MMMM")</f>
        <v>September</v>
      </c>
      <c r="T3456" s="9">
        <f>YEAR('Consolidtaed Data'!$F5917)</f>
        <v>2021</v>
      </c>
    </row>
    <row r="3457" spans="1:20" x14ac:dyDescent="0.3">
      <c r="A3457" s="9" t="s">
        <v>4477</v>
      </c>
      <c r="B3457" s="9" t="s">
        <v>318</v>
      </c>
      <c r="C3457" s="9" t="s">
        <v>12</v>
      </c>
      <c r="D3457" s="9" t="s">
        <v>123</v>
      </c>
      <c r="E3457" s="9" t="s">
        <v>236</v>
      </c>
      <c r="F3457" s="10">
        <v>44084</v>
      </c>
      <c r="G3457" s="10" t="str">
        <f>VLOOKUP(Table3[[#This Row],[Product ID]],[1]Products!$A:$G,2,0)</f>
        <v>Product 89</v>
      </c>
      <c r="H3457" s="22">
        <v>2</v>
      </c>
      <c r="I3457" s="9">
        <f>VLOOKUP('Consolidtaed Data'!$B6144,[1]Products!$A:$G,4,0)</f>
        <v>871</v>
      </c>
      <c r="J3457" s="9">
        <f>VLOOKUP('Consolidtaed Data'!$B6144,[1]Products!$A:$G,3,0)</f>
        <v>540</v>
      </c>
      <c r="K3457" s="9">
        <f>'Consolidtaed Data'!$J6144*'Consolidtaed Data'!$H6144</f>
        <v>684</v>
      </c>
      <c r="L3457" s="9">
        <f>'Consolidtaed Data'!$I6144*'Consolidtaed Data'!$H6144</f>
        <v>868</v>
      </c>
      <c r="M3457" s="9">
        <f>'Consolidtaed Data'!$L6144-'Consolidtaed Data'!$K6144</f>
        <v>344</v>
      </c>
      <c r="N3457" s="9" t="str">
        <f>VLOOKUP('Consolidtaed Data'!$C6144,[1]Locations!$A:$O,2,0)</f>
        <v>Santa Maria</v>
      </c>
      <c r="O3457" s="9" t="str">
        <f>VLOOKUP('Consolidtaed Data'!$D6144,'[1]Sales People'!$A:$B,2,0)</f>
        <v>Arthur Mccoy</v>
      </c>
      <c r="P3457" s="9" t="str">
        <f>VLOOKUP('Consolidtaed Data'!$E6144,[1]Customers!$A:$B,2,0)</f>
        <v>George Adams</v>
      </c>
      <c r="Q3457" s="11">
        <f>WEEKDAY('Consolidtaed Data'!$F6144)</f>
        <v>3</v>
      </c>
      <c r="R3457" s="9">
        <f>MONTH('Consolidtaed Data'!$F6144)</f>
        <v>4</v>
      </c>
      <c r="S3457" s="9" t="str">
        <f>TEXT(Table3[[#This Row],[Purchase Date]],"MMMM")</f>
        <v>September</v>
      </c>
      <c r="T3457" s="9">
        <f>YEAR('Consolidtaed Data'!$F6144)</f>
        <v>2021</v>
      </c>
    </row>
    <row r="3458" spans="1:20" x14ac:dyDescent="0.3">
      <c r="A3458" s="9" t="s">
        <v>4478</v>
      </c>
      <c r="B3458" s="9" t="s">
        <v>369</v>
      </c>
      <c r="C3458" s="9" t="s">
        <v>12</v>
      </c>
      <c r="D3458" s="9" t="s">
        <v>73</v>
      </c>
      <c r="E3458" s="9" t="s">
        <v>422</v>
      </c>
      <c r="F3458" s="10">
        <v>44084</v>
      </c>
      <c r="G3458" s="10" t="str">
        <f>VLOOKUP(Table3[[#This Row],[Product ID]],[1]Products!$A:$G,2,0)</f>
        <v>Product 8</v>
      </c>
      <c r="H3458" s="22">
        <v>1</v>
      </c>
      <c r="I3458" s="9">
        <f>VLOOKUP('Consolidtaed Data'!$B6431,[1]Products!$A:$G,4,0)</f>
        <v>2497</v>
      </c>
      <c r="J3458" s="9">
        <f>VLOOKUP('Consolidtaed Data'!$B6431,[1]Products!$A:$G,3,0)</f>
        <v>1473</v>
      </c>
      <c r="K3458" s="9">
        <f>'Consolidtaed Data'!$J6431*'Consolidtaed Data'!$H6431</f>
        <v>1294</v>
      </c>
      <c r="L3458" s="9">
        <f>'Consolidtaed Data'!$I6431*'Consolidtaed Data'!$H6431</f>
        <v>1848</v>
      </c>
      <c r="M3458" s="9">
        <f>'Consolidtaed Data'!$L6431-'Consolidtaed Data'!$K6431</f>
        <v>799</v>
      </c>
      <c r="N3458" s="9" t="str">
        <f>VLOOKUP('Consolidtaed Data'!$C6431,[1]Locations!$A:$O,2,0)</f>
        <v>Riverside</v>
      </c>
      <c r="O3458" s="9" t="str">
        <f>VLOOKUP('Consolidtaed Data'!$D6431,'[1]Sales People'!$A:$B,2,0)</f>
        <v>Justin Lynch</v>
      </c>
      <c r="P3458" s="9" t="str">
        <f>VLOOKUP('Consolidtaed Data'!$E6431,[1]Customers!$A:$B,2,0)</f>
        <v>Jeremy Wilson</v>
      </c>
      <c r="Q3458" s="11">
        <f>WEEKDAY('Consolidtaed Data'!$F6431)</f>
        <v>2</v>
      </c>
      <c r="R3458" s="9">
        <f>MONTH('Consolidtaed Data'!$F6431)</f>
        <v>5</v>
      </c>
      <c r="S3458" s="9" t="str">
        <f>TEXT(Table3[[#This Row],[Purchase Date]],"MMMM")</f>
        <v>September</v>
      </c>
      <c r="T3458" s="9">
        <f>YEAR('Consolidtaed Data'!$F6431)</f>
        <v>2021</v>
      </c>
    </row>
    <row r="3459" spans="1:20" x14ac:dyDescent="0.3">
      <c r="A3459" s="9" t="s">
        <v>4479</v>
      </c>
      <c r="B3459" s="9" t="s">
        <v>429</v>
      </c>
      <c r="C3459" s="9" t="s">
        <v>253</v>
      </c>
      <c r="D3459" s="9" t="s">
        <v>220</v>
      </c>
      <c r="E3459" s="9" t="s">
        <v>590</v>
      </c>
      <c r="F3459" s="10">
        <v>44084</v>
      </c>
      <c r="G3459" s="10" t="str">
        <f>VLOOKUP(Table3[[#This Row],[Product ID]],[1]Products!$A:$G,2,0)</f>
        <v>Product 87</v>
      </c>
      <c r="H3459" s="22">
        <v>3</v>
      </c>
      <c r="I3459" s="9">
        <f>VLOOKUP('Consolidtaed Data'!$B7119,[1]Products!$A:$G,4,0)</f>
        <v>1178</v>
      </c>
      <c r="J3459" s="9">
        <f>VLOOKUP('Consolidtaed Data'!$B7119,[1]Products!$A:$G,3,0)</f>
        <v>683</v>
      </c>
      <c r="K3459" s="9">
        <f>'Consolidtaed Data'!$J7119*'Consolidtaed Data'!$H7119</f>
        <v>1432</v>
      </c>
      <c r="L3459" s="9">
        <f>'Consolidtaed Data'!$I7119*'Consolidtaed Data'!$H7119</f>
        <v>2384</v>
      </c>
      <c r="M3459" s="9">
        <f>'Consolidtaed Data'!$L7119-'Consolidtaed Data'!$K7119</f>
        <v>95</v>
      </c>
      <c r="N3459" s="9" t="str">
        <f>VLOOKUP('Consolidtaed Data'!$C7119,[1]Locations!$A:$O,2,0)</f>
        <v>San Buenaventura (Ventura)</v>
      </c>
      <c r="O3459" s="9" t="str">
        <f>VLOOKUP('Consolidtaed Data'!$D7119,'[1]Sales People'!$A:$B,2,0)</f>
        <v>Martin Perry</v>
      </c>
      <c r="P3459" s="9" t="str">
        <f>VLOOKUP('Consolidtaed Data'!$E7119,[1]Customers!$A:$B,2,0)</f>
        <v>Richard Carr</v>
      </c>
      <c r="Q3459" s="11">
        <f>WEEKDAY('Consolidtaed Data'!$F7119)</f>
        <v>6</v>
      </c>
      <c r="R3459" s="9">
        <f>MONTH('Consolidtaed Data'!$F7119)</f>
        <v>6</v>
      </c>
      <c r="S3459" s="9" t="str">
        <f>TEXT(Table3[[#This Row],[Purchase Date]],"MMMM")</f>
        <v>September</v>
      </c>
      <c r="T3459" s="9">
        <f>YEAR('Consolidtaed Data'!$F7119)</f>
        <v>2021</v>
      </c>
    </row>
    <row r="3460" spans="1:20" x14ac:dyDescent="0.3">
      <c r="A3460" s="9" t="s">
        <v>4480</v>
      </c>
      <c r="B3460" s="9" t="s">
        <v>188</v>
      </c>
      <c r="C3460" s="9" t="s">
        <v>169</v>
      </c>
      <c r="D3460" s="9" t="s">
        <v>193</v>
      </c>
      <c r="E3460" s="9" t="s">
        <v>1844</v>
      </c>
      <c r="F3460" s="10">
        <v>44084</v>
      </c>
      <c r="G3460" s="10" t="str">
        <f>VLOOKUP(Table3[[#This Row],[Product ID]],[1]Products!$A:$G,2,0)</f>
        <v>Product 63</v>
      </c>
      <c r="H3460" s="22">
        <v>1</v>
      </c>
      <c r="I3460" s="9">
        <f>VLOOKUP('Consolidtaed Data'!$B7302,[1]Products!$A:$G,4,0)</f>
        <v>1967</v>
      </c>
      <c r="J3460" s="9">
        <f>VLOOKUP('Consolidtaed Data'!$B7302,[1]Products!$A:$G,3,0)</f>
        <v>1397</v>
      </c>
      <c r="K3460" s="9">
        <f>'Consolidtaed Data'!$J7302*'Consolidtaed Data'!$H7302</f>
        <v>435</v>
      </c>
      <c r="L3460" s="9">
        <f>'Consolidtaed Data'!$I7302*'Consolidtaed Data'!$H7302</f>
        <v>530</v>
      </c>
      <c r="M3460" s="9">
        <f>'Consolidtaed Data'!$L7302-'Consolidtaed Data'!$K7302</f>
        <v>1659</v>
      </c>
      <c r="N3460" s="9" t="str">
        <f>VLOOKUP('Consolidtaed Data'!$C7302,[1]Locations!$A:$O,2,0)</f>
        <v>Vallejo</v>
      </c>
      <c r="O3460" s="9" t="str">
        <f>VLOOKUP('Consolidtaed Data'!$D7302,'[1]Sales People'!$A:$B,2,0)</f>
        <v>Scott Clark</v>
      </c>
      <c r="P3460" s="9" t="str">
        <f>VLOOKUP('Consolidtaed Data'!$E7302,[1]Customers!$A:$B,2,0)</f>
        <v>Keith Griffin</v>
      </c>
      <c r="Q3460" s="11">
        <f>WEEKDAY('Consolidtaed Data'!$F7302)</f>
        <v>5</v>
      </c>
      <c r="R3460" s="9">
        <f>MONTH('Consolidtaed Data'!$F7302)</f>
        <v>7</v>
      </c>
      <c r="S3460" s="9" t="str">
        <f>TEXT(Table3[[#This Row],[Purchase Date]],"MMMM")</f>
        <v>September</v>
      </c>
      <c r="T3460" s="9">
        <f>YEAR('Consolidtaed Data'!$F7302)</f>
        <v>2021</v>
      </c>
    </row>
    <row r="3461" spans="1:20" x14ac:dyDescent="0.3">
      <c r="A3461" s="9" t="s">
        <v>4481</v>
      </c>
      <c r="B3461" s="9" t="s">
        <v>373</v>
      </c>
      <c r="C3461" s="9" t="s">
        <v>469</v>
      </c>
      <c r="D3461" s="9" t="s">
        <v>87</v>
      </c>
      <c r="E3461" s="9" t="s">
        <v>1035</v>
      </c>
      <c r="F3461" s="10">
        <v>44084</v>
      </c>
      <c r="G3461" s="10" t="str">
        <f>VLOOKUP(Table3[[#This Row],[Product ID]],[1]Products!$A:$G,2,0)</f>
        <v>Product 66</v>
      </c>
      <c r="H3461" s="22">
        <v>3</v>
      </c>
      <c r="I3461" s="9">
        <f>VLOOKUP('Consolidtaed Data'!$B7656,[1]Products!$A:$G,4,0)</f>
        <v>1367</v>
      </c>
      <c r="J3461" s="9">
        <f>VLOOKUP('Consolidtaed Data'!$B7656,[1]Products!$A:$G,3,0)</f>
        <v>984</v>
      </c>
      <c r="K3461" s="9">
        <f>'Consolidtaed Data'!$J7656*'Consolidtaed Data'!$H7656</f>
        <v>510</v>
      </c>
      <c r="L3461" s="9">
        <f>'Consolidtaed Data'!$I7656*'Consolidtaed Data'!$H7656</f>
        <v>784</v>
      </c>
      <c r="M3461" s="9">
        <f>'Consolidtaed Data'!$L7656-'Consolidtaed Data'!$K7656</f>
        <v>606</v>
      </c>
      <c r="N3461" s="9" t="str">
        <f>VLOOKUP('Consolidtaed Data'!$C7656,[1]Locations!$A:$O,2,0)</f>
        <v>Santa Ana</v>
      </c>
      <c r="O3461" s="9" t="str">
        <f>VLOOKUP('Consolidtaed Data'!$D7656,'[1]Sales People'!$A:$B,2,0)</f>
        <v>Patrick Ruiz</v>
      </c>
      <c r="P3461" s="9" t="str">
        <f>VLOOKUP('Consolidtaed Data'!$E7656,[1]Customers!$A:$B,2,0)</f>
        <v>Steven Howard</v>
      </c>
      <c r="Q3461" s="11">
        <f>WEEKDAY('Consolidtaed Data'!$F7656)</f>
        <v>4</v>
      </c>
      <c r="R3461" s="9">
        <f>MONTH('Consolidtaed Data'!$F7656)</f>
        <v>8</v>
      </c>
      <c r="S3461" s="9" t="str">
        <f>TEXT(Table3[[#This Row],[Purchase Date]],"MMMM")</f>
        <v>September</v>
      </c>
      <c r="T3461" s="9">
        <f>YEAR('Consolidtaed Data'!$F7656)</f>
        <v>2021</v>
      </c>
    </row>
    <row r="3462" spans="1:20" x14ac:dyDescent="0.3">
      <c r="A3462" s="9" t="s">
        <v>4482</v>
      </c>
      <c r="B3462" s="9" t="s">
        <v>182</v>
      </c>
      <c r="C3462" s="9" t="s">
        <v>178</v>
      </c>
      <c r="D3462" s="9" t="s">
        <v>64</v>
      </c>
      <c r="E3462" s="9" t="s">
        <v>1284</v>
      </c>
      <c r="F3462" s="10">
        <v>44084</v>
      </c>
      <c r="G3462" s="10" t="str">
        <f>VLOOKUP(Table3[[#This Row],[Product ID]],[1]Products!$A:$G,2,0)</f>
        <v>Product 9</v>
      </c>
      <c r="H3462" s="22">
        <v>3</v>
      </c>
      <c r="I3462" s="9">
        <f>VLOOKUP('Consolidtaed Data'!$B7783,[1]Products!$A:$G,4,0)</f>
        <v>1278</v>
      </c>
      <c r="J3462" s="9">
        <f>VLOOKUP('Consolidtaed Data'!$B7783,[1]Products!$A:$G,3,0)</f>
        <v>665</v>
      </c>
      <c r="K3462" s="9">
        <f>'Consolidtaed Data'!$J7783*'Consolidtaed Data'!$H7783</f>
        <v>818</v>
      </c>
      <c r="L3462" s="9">
        <f>'Consolidtaed Data'!$I7783*'Consolidtaed Data'!$H7783</f>
        <v>1022</v>
      </c>
      <c r="M3462" s="9">
        <f>'Consolidtaed Data'!$L7783-'Consolidtaed Data'!$K7783</f>
        <v>377</v>
      </c>
      <c r="N3462" s="9" t="str">
        <f>VLOOKUP('Consolidtaed Data'!$C7783,[1]Locations!$A:$O,2,0)</f>
        <v>Glendale</v>
      </c>
      <c r="O3462" s="9" t="str">
        <f>VLOOKUP('Consolidtaed Data'!$D7783,'[1]Sales People'!$A:$B,2,0)</f>
        <v>Jimmy Young</v>
      </c>
      <c r="P3462" s="9" t="str">
        <f>VLOOKUP('Consolidtaed Data'!$E7783,[1]Customers!$A:$B,2,0)</f>
        <v>Robert Murphy</v>
      </c>
      <c r="Q3462" s="11">
        <f>WEEKDAY('Consolidtaed Data'!$F7783)</f>
        <v>7</v>
      </c>
      <c r="R3462" s="9">
        <f>MONTH('Consolidtaed Data'!$F7783)</f>
        <v>8</v>
      </c>
      <c r="S3462" s="9" t="str">
        <f>TEXT(Table3[[#This Row],[Purchase Date]],"MMMM")</f>
        <v>September</v>
      </c>
      <c r="T3462" s="9">
        <f>YEAR('Consolidtaed Data'!$F7783)</f>
        <v>2021</v>
      </c>
    </row>
    <row r="3463" spans="1:20" x14ac:dyDescent="0.3">
      <c r="A3463" s="9" t="s">
        <v>4483</v>
      </c>
      <c r="B3463" s="9" t="s">
        <v>41</v>
      </c>
      <c r="C3463" s="9" t="s">
        <v>186</v>
      </c>
      <c r="D3463" s="9" t="s">
        <v>241</v>
      </c>
      <c r="E3463" s="9" t="s">
        <v>2014</v>
      </c>
      <c r="F3463" s="10">
        <v>44084</v>
      </c>
      <c r="G3463" s="10" t="str">
        <f>VLOOKUP(Table3[[#This Row],[Product ID]],[1]Products!$A:$G,2,0)</f>
        <v>Product 11</v>
      </c>
      <c r="H3463" s="22">
        <v>3</v>
      </c>
      <c r="I3463" s="9">
        <f>VLOOKUP('Consolidtaed Data'!$B8141,[1]Products!$A:$G,4,0)</f>
        <v>1887</v>
      </c>
      <c r="J3463" s="9">
        <f>VLOOKUP('Consolidtaed Data'!$B8141,[1]Products!$A:$G,3,0)</f>
        <v>1378</v>
      </c>
      <c r="K3463" s="9">
        <f>'Consolidtaed Data'!$J8141*'Consolidtaed Data'!$H8141</f>
        <v>1434</v>
      </c>
      <c r="L3463" s="9">
        <f>'Consolidtaed Data'!$I8141*'Consolidtaed Data'!$H8141</f>
        <v>2658</v>
      </c>
      <c r="M3463" s="9">
        <f>'Consolidtaed Data'!$L8141-'Consolidtaed Data'!$K8141</f>
        <v>39</v>
      </c>
      <c r="N3463" s="9" t="str">
        <f>VLOOKUP('Consolidtaed Data'!$C8141,[1]Locations!$A:$O,2,0)</f>
        <v>Inglewood</v>
      </c>
      <c r="O3463" s="9" t="str">
        <f>VLOOKUP('Consolidtaed Data'!$D8141,'[1]Sales People'!$A:$B,2,0)</f>
        <v>Carl Hall</v>
      </c>
      <c r="P3463" s="9" t="str">
        <f>VLOOKUP('Consolidtaed Data'!$E8141,[1]Customers!$A:$B,2,0)</f>
        <v>Fred Perez</v>
      </c>
      <c r="Q3463" s="11">
        <f>WEEKDAY('Consolidtaed Data'!$F8141)</f>
        <v>7</v>
      </c>
      <c r="R3463" s="9">
        <f>MONTH('Consolidtaed Data'!$F8141)</f>
        <v>9</v>
      </c>
      <c r="S3463" s="9" t="str">
        <f>TEXT(Table3[[#This Row],[Purchase Date]],"MMMM")</f>
        <v>September</v>
      </c>
      <c r="T3463" s="9">
        <f>YEAR('Consolidtaed Data'!$F8141)</f>
        <v>2021</v>
      </c>
    </row>
    <row r="3464" spans="1:20" x14ac:dyDescent="0.3">
      <c r="A3464" s="9" t="s">
        <v>4484</v>
      </c>
      <c r="B3464" s="9" t="s">
        <v>234</v>
      </c>
      <c r="C3464" s="9" t="s">
        <v>325</v>
      </c>
      <c r="D3464" s="9" t="s">
        <v>272</v>
      </c>
      <c r="E3464" s="9" t="s">
        <v>667</v>
      </c>
      <c r="F3464" s="10">
        <v>44084</v>
      </c>
      <c r="G3464" s="10" t="str">
        <f>VLOOKUP(Table3[[#This Row],[Product ID]],[1]Products!$A:$G,2,0)</f>
        <v>Product 54</v>
      </c>
      <c r="H3464" s="22">
        <v>1</v>
      </c>
      <c r="I3464" s="9">
        <f>VLOOKUP('Consolidtaed Data'!$B8364,[1]Products!$A:$G,4,0)</f>
        <v>123</v>
      </c>
      <c r="J3464" s="9">
        <f>VLOOKUP('Consolidtaed Data'!$B8364,[1]Products!$A:$G,3,0)</f>
        <v>84</v>
      </c>
      <c r="K3464" s="9">
        <f>'Consolidtaed Data'!$J8364*'Consolidtaed Data'!$H8364</f>
        <v>807</v>
      </c>
      <c r="L3464" s="9">
        <f>'Consolidtaed Data'!$I8364*'Consolidtaed Data'!$H8364</f>
        <v>1467</v>
      </c>
      <c r="M3464" s="9">
        <f>'Consolidtaed Data'!$L8364-'Consolidtaed Data'!$K8364</f>
        <v>827</v>
      </c>
      <c r="N3464" s="9" t="str">
        <f>VLOOKUP('Consolidtaed Data'!$C8364,[1]Locations!$A:$O,2,0)</f>
        <v>Roseville</v>
      </c>
      <c r="O3464" s="9" t="str">
        <f>VLOOKUP('Consolidtaed Data'!$D8364,'[1]Sales People'!$A:$B,2,0)</f>
        <v>Kenneth Fields</v>
      </c>
      <c r="P3464" s="9" t="str">
        <f>VLOOKUP('Consolidtaed Data'!$E8364,[1]Customers!$A:$B,2,0)</f>
        <v>Stephen Payne</v>
      </c>
      <c r="Q3464" s="11">
        <f>WEEKDAY('Consolidtaed Data'!$F8364)</f>
        <v>3</v>
      </c>
      <c r="R3464" s="9">
        <f>MONTH('Consolidtaed Data'!$F8364)</f>
        <v>9</v>
      </c>
      <c r="S3464" s="9" t="str">
        <f>TEXT(Table3[[#This Row],[Purchase Date]],"MMMM")</f>
        <v>September</v>
      </c>
      <c r="T3464" s="9">
        <f>YEAR('Consolidtaed Data'!$F8364)</f>
        <v>2021</v>
      </c>
    </row>
    <row r="3465" spans="1:20" x14ac:dyDescent="0.3">
      <c r="A3465" s="9" t="s">
        <v>4485</v>
      </c>
      <c r="B3465" s="9" t="s">
        <v>29</v>
      </c>
      <c r="C3465" s="9" t="s">
        <v>263</v>
      </c>
      <c r="D3465" s="9" t="s">
        <v>193</v>
      </c>
      <c r="E3465" s="9" t="s">
        <v>362</v>
      </c>
      <c r="F3465" s="10">
        <v>44084</v>
      </c>
      <c r="G3465" s="10" t="str">
        <f>VLOOKUP(Table3[[#This Row],[Product ID]],[1]Products!$A:$G,2,0)</f>
        <v>Product 37</v>
      </c>
      <c r="H3465" s="22">
        <v>4</v>
      </c>
      <c r="I3465" s="9">
        <f>VLOOKUP('Consolidtaed Data'!$B8560,[1]Products!$A:$G,4,0)</f>
        <v>1178</v>
      </c>
      <c r="J3465" s="9">
        <f>VLOOKUP('Consolidtaed Data'!$B8560,[1]Products!$A:$G,3,0)</f>
        <v>683</v>
      </c>
      <c r="K3465" s="9">
        <f>'Consolidtaed Data'!$J8560*'Consolidtaed Data'!$H8560</f>
        <v>387</v>
      </c>
      <c r="L3465" s="9">
        <f>'Consolidtaed Data'!$I8560*'Consolidtaed Data'!$H8560</f>
        <v>667</v>
      </c>
      <c r="M3465" s="9">
        <f>'Consolidtaed Data'!$L8560-'Consolidtaed Data'!$K8560</f>
        <v>570</v>
      </c>
      <c r="N3465" s="9" t="str">
        <f>VLOOKUP('Consolidtaed Data'!$C8560,[1]Locations!$A:$O,2,0)</f>
        <v>Berkeley</v>
      </c>
      <c r="O3465" s="9" t="str">
        <f>VLOOKUP('Consolidtaed Data'!$D8560,'[1]Sales People'!$A:$B,2,0)</f>
        <v>Eugene Holmes</v>
      </c>
      <c r="P3465" s="9" t="str">
        <f>VLOOKUP('Consolidtaed Data'!$E8560,[1]Customers!$A:$B,2,0)</f>
        <v>Steve Hunt</v>
      </c>
      <c r="Q3465" s="11">
        <f>WEEKDAY('Consolidtaed Data'!$F8560)</f>
        <v>3</v>
      </c>
      <c r="R3465" s="9">
        <f>MONTH('Consolidtaed Data'!$F8560)</f>
        <v>10</v>
      </c>
      <c r="S3465" s="9" t="str">
        <f>TEXT(Table3[[#This Row],[Purchase Date]],"MMMM")</f>
        <v>September</v>
      </c>
      <c r="T3465" s="9">
        <f>YEAR('Consolidtaed Data'!$F8560)</f>
        <v>2021</v>
      </c>
    </row>
    <row r="3466" spans="1:20" x14ac:dyDescent="0.3">
      <c r="A3466" s="9" t="s">
        <v>4486</v>
      </c>
      <c r="B3466" s="9" t="s">
        <v>7</v>
      </c>
      <c r="C3466" s="9" t="s">
        <v>504</v>
      </c>
      <c r="D3466" s="9" t="s">
        <v>105</v>
      </c>
      <c r="E3466" s="9" t="s">
        <v>2188</v>
      </c>
      <c r="F3466" s="10">
        <v>44085</v>
      </c>
      <c r="G3466" s="10" t="str">
        <f>VLOOKUP(Table3[[#This Row],[Product ID]],[1]Products!$A:$G,2,0)</f>
        <v>Product 77</v>
      </c>
      <c r="H3466" s="22">
        <v>3</v>
      </c>
      <c r="I3466" s="9">
        <f>VLOOKUP('Consolidtaed Data'!$B4727,[1]Products!$A:$G,4,0)</f>
        <v>637</v>
      </c>
      <c r="J3466" s="9">
        <f>VLOOKUP('Consolidtaed Data'!$B4727,[1]Products!$A:$G,3,0)</f>
        <v>389</v>
      </c>
      <c r="K3466" s="9">
        <f>'Consolidtaed Data'!$J4727*'Consolidtaed Data'!$H4727</f>
        <v>1367</v>
      </c>
      <c r="L3466" s="9">
        <f>'Consolidtaed Data'!$I4727*'Consolidtaed Data'!$H4727</f>
        <v>2241</v>
      </c>
      <c r="M3466" s="9">
        <f>'Consolidtaed Data'!$L4727-'Consolidtaed Data'!$K4727</f>
        <v>144</v>
      </c>
      <c r="N3466" s="9" t="str">
        <f>VLOOKUP('Consolidtaed Data'!$C4727,[1]Locations!$A:$O,2,0)</f>
        <v>Santa Clarita</v>
      </c>
      <c r="O3466" s="9" t="str">
        <f>VLOOKUP('Consolidtaed Data'!$D4727,'[1]Sales People'!$A:$B,2,0)</f>
        <v>Jeremy Mendoza</v>
      </c>
      <c r="P3466" s="9" t="str">
        <f>VLOOKUP('Consolidtaed Data'!$E4727,[1]Customers!$A:$B,2,0)</f>
        <v>Kevin Wood</v>
      </c>
      <c r="Q3466" s="11">
        <f>WEEKDAY('Consolidtaed Data'!$F4727)</f>
        <v>1</v>
      </c>
      <c r="R3466" s="9">
        <f>MONTH('Consolidtaed Data'!$F4727)</f>
        <v>12</v>
      </c>
      <c r="S3466" s="9" t="str">
        <f>TEXT(Table3[[#This Row],[Purchase Date]],"MMMM")</f>
        <v>September</v>
      </c>
      <c r="T3466" s="9">
        <f>YEAR('Consolidtaed Data'!$F4727)</f>
        <v>2020</v>
      </c>
    </row>
    <row r="3467" spans="1:20" x14ac:dyDescent="0.3">
      <c r="A3467" s="9" t="s">
        <v>4487</v>
      </c>
      <c r="B3467" s="9" t="s">
        <v>230</v>
      </c>
      <c r="C3467" s="9" t="s">
        <v>469</v>
      </c>
      <c r="D3467" s="9" t="s">
        <v>83</v>
      </c>
      <c r="E3467" s="9" t="s">
        <v>1078</v>
      </c>
      <c r="F3467" s="10">
        <v>44085</v>
      </c>
      <c r="G3467" s="10" t="str">
        <f>VLOOKUP(Table3[[#This Row],[Product ID]],[1]Products!$A:$G,2,0)</f>
        <v>Product 31</v>
      </c>
      <c r="H3467" s="22">
        <v>1</v>
      </c>
      <c r="I3467" s="9">
        <f>VLOOKUP('Consolidtaed Data'!$B5022,[1]Products!$A:$G,4,0)</f>
        <v>2141</v>
      </c>
      <c r="J3467" s="9">
        <f>VLOOKUP('Consolidtaed Data'!$B5022,[1]Products!$A:$G,3,0)</f>
        <v>1777</v>
      </c>
      <c r="K3467" s="9">
        <f>'Consolidtaed Data'!$J5022*'Consolidtaed Data'!$H5022</f>
        <v>2616</v>
      </c>
      <c r="L3467" s="9">
        <f>'Consolidtaed Data'!$I5022*'Consolidtaed Data'!$H5022</f>
        <v>5229</v>
      </c>
      <c r="M3467" s="9">
        <f>'Consolidtaed Data'!$L5022-'Consolidtaed Data'!$K5022</f>
        <v>156</v>
      </c>
      <c r="N3467" s="9" t="str">
        <f>VLOOKUP('Consolidtaed Data'!$C5022,[1]Locations!$A:$O,2,0)</f>
        <v>Long Beach</v>
      </c>
      <c r="O3467" s="9" t="str">
        <f>VLOOKUP('Consolidtaed Data'!$D5022,'[1]Sales People'!$A:$B,2,0)</f>
        <v>Kenneth Bradley</v>
      </c>
      <c r="P3467" s="9" t="str">
        <f>VLOOKUP('Consolidtaed Data'!$E5022,[1]Customers!$A:$B,2,0)</f>
        <v>Kenneth Marshall</v>
      </c>
      <c r="Q3467" s="11">
        <f>WEEKDAY('Consolidtaed Data'!$F5022)</f>
        <v>2</v>
      </c>
      <c r="R3467" s="9">
        <f>MONTH('Consolidtaed Data'!$F5022)</f>
        <v>1</v>
      </c>
      <c r="S3467" s="9" t="str">
        <f>TEXT(Table3[[#This Row],[Purchase Date]],"MMMM")</f>
        <v>September</v>
      </c>
      <c r="T3467" s="9">
        <f>YEAR('Consolidtaed Data'!$F5022)</f>
        <v>2021</v>
      </c>
    </row>
    <row r="3468" spans="1:20" x14ac:dyDescent="0.3">
      <c r="A3468" s="9" t="s">
        <v>4488</v>
      </c>
      <c r="B3468" s="9" t="s">
        <v>200</v>
      </c>
      <c r="C3468" s="9" t="s">
        <v>8</v>
      </c>
      <c r="D3468" s="9" t="s">
        <v>100</v>
      </c>
      <c r="E3468" s="9" t="s">
        <v>1554</v>
      </c>
      <c r="F3468" s="10">
        <v>44085</v>
      </c>
      <c r="G3468" s="10" t="str">
        <f>VLOOKUP(Table3[[#This Row],[Product ID]],[1]Products!$A:$G,2,0)</f>
        <v>Product 23</v>
      </c>
      <c r="H3468" s="22">
        <v>1</v>
      </c>
      <c r="I3468" s="9">
        <f>VLOOKUP('Consolidtaed Data'!$B5326,[1]Products!$A:$G,4,0)</f>
        <v>886</v>
      </c>
      <c r="J3468" s="9">
        <f>VLOOKUP('Consolidtaed Data'!$B5326,[1]Products!$A:$G,3,0)</f>
        <v>478</v>
      </c>
      <c r="K3468" s="9">
        <f>'Consolidtaed Data'!$J5326*'Consolidtaed Data'!$H5326</f>
        <v>2046</v>
      </c>
      <c r="L3468" s="9">
        <f>'Consolidtaed Data'!$I5326*'Consolidtaed Data'!$H5326</f>
        <v>4014</v>
      </c>
      <c r="M3468" s="9">
        <f>'Consolidtaed Data'!$L5326-'Consolidtaed Data'!$K5326</f>
        <v>1341</v>
      </c>
      <c r="N3468" s="9" t="str">
        <f>VLOOKUP('Consolidtaed Data'!$C5326,[1]Locations!$A:$O,2,0)</f>
        <v>Inglewood</v>
      </c>
      <c r="O3468" s="9" t="str">
        <f>VLOOKUP('Consolidtaed Data'!$D5326,'[1]Sales People'!$A:$B,2,0)</f>
        <v>Martin Carr</v>
      </c>
      <c r="P3468" s="9" t="str">
        <f>VLOOKUP('Consolidtaed Data'!$E5326,[1]Customers!$A:$B,2,0)</f>
        <v>Raymond Spencer</v>
      </c>
      <c r="Q3468" s="11">
        <f>WEEKDAY('Consolidtaed Data'!$F5326)</f>
        <v>5</v>
      </c>
      <c r="R3468" s="9">
        <f>MONTH('Consolidtaed Data'!$F5326)</f>
        <v>1</v>
      </c>
      <c r="S3468" s="9" t="str">
        <f>TEXT(Table3[[#This Row],[Purchase Date]],"MMMM")</f>
        <v>September</v>
      </c>
      <c r="T3468" s="9">
        <f>YEAR('Consolidtaed Data'!$F5326)</f>
        <v>2021</v>
      </c>
    </row>
    <row r="3469" spans="1:20" x14ac:dyDescent="0.3">
      <c r="A3469" s="9" t="s">
        <v>4489</v>
      </c>
      <c r="B3469" s="9" t="s">
        <v>742</v>
      </c>
      <c r="C3469" s="9" t="s">
        <v>564</v>
      </c>
      <c r="D3469" s="9" t="s">
        <v>95</v>
      </c>
      <c r="E3469" s="9" t="s">
        <v>3607</v>
      </c>
      <c r="F3469" s="10">
        <v>44085</v>
      </c>
      <c r="G3469" s="10" t="str">
        <f>VLOOKUP(Table3[[#This Row],[Product ID]],[1]Products!$A:$G,2,0)</f>
        <v>Product 90</v>
      </c>
      <c r="H3469" s="22">
        <v>1</v>
      </c>
      <c r="I3469" s="9">
        <f>VLOOKUP('Consolidtaed Data'!$B5516,[1]Products!$A:$G,4,0)</f>
        <v>1812</v>
      </c>
      <c r="J3469" s="9">
        <f>VLOOKUP('Consolidtaed Data'!$B5516,[1]Products!$A:$G,3,0)</f>
        <v>1305</v>
      </c>
      <c r="K3469" s="9">
        <f>'Consolidtaed Data'!$J5516*'Consolidtaed Data'!$H5516</f>
        <v>873</v>
      </c>
      <c r="L3469" s="9">
        <f>'Consolidtaed Data'!$I5516*'Consolidtaed Data'!$H5516</f>
        <v>1134</v>
      </c>
      <c r="M3469" s="9">
        <f>'Consolidtaed Data'!$L5516-'Consolidtaed Data'!$K5516</f>
        <v>383</v>
      </c>
      <c r="N3469" s="9" t="str">
        <f>VLOOKUP('Consolidtaed Data'!$C5516,[1]Locations!$A:$O,2,0)</f>
        <v>Rancho Cucamonga</v>
      </c>
      <c r="O3469" s="9" t="str">
        <f>VLOOKUP('Consolidtaed Data'!$D5516,'[1]Sales People'!$A:$B,2,0)</f>
        <v>Andrew Bowman</v>
      </c>
      <c r="P3469" s="9" t="str">
        <f>VLOOKUP('Consolidtaed Data'!$E5516,[1]Customers!$A:$B,2,0)</f>
        <v>Douglas Perkins</v>
      </c>
      <c r="Q3469" s="11">
        <f>WEEKDAY('Consolidtaed Data'!$F5516)</f>
        <v>5</v>
      </c>
      <c r="R3469" s="9">
        <f>MONTH('Consolidtaed Data'!$F5516)</f>
        <v>2</v>
      </c>
      <c r="S3469" s="9" t="str">
        <f>TEXT(Table3[[#This Row],[Purchase Date]],"MMMM")</f>
        <v>September</v>
      </c>
      <c r="T3469" s="9">
        <f>YEAR('Consolidtaed Data'!$F5516)</f>
        <v>2021</v>
      </c>
    </row>
    <row r="3470" spans="1:20" x14ac:dyDescent="0.3">
      <c r="A3470" s="9" t="s">
        <v>4490</v>
      </c>
      <c r="B3470" s="9" t="s">
        <v>11</v>
      </c>
      <c r="C3470" s="9" t="s">
        <v>90</v>
      </c>
      <c r="D3470" s="9" t="s">
        <v>131</v>
      </c>
      <c r="E3470" s="9" t="s">
        <v>1186</v>
      </c>
      <c r="F3470" s="10">
        <v>44085</v>
      </c>
      <c r="G3470" s="10" t="str">
        <f>VLOOKUP(Table3[[#This Row],[Product ID]],[1]Products!$A:$G,2,0)</f>
        <v>Product 88</v>
      </c>
      <c r="H3470" s="22">
        <v>1</v>
      </c>
      <c r="I3470" s="9">
        <f>VLOOKUP('Consolidtaed Data'!$B5684,[1]Products!$A:$G,4,0)</f>
        <v>1467</v>
      </c>
      <c r="J3470" s="9">
        <f>VLOOKUP('Consolidtaed Data'!$B5684,[1]Products!$A:$G,3,0)</f>
        <v>807</v>
      </c>
      <c r="K3470" s="9">
        <f>'Consolidtaed Data'!$J5684*'Consolidtaed Data'!$H5684</f>
        <v>807</v>
      </c>
      <c r="L3470" s="9">
        <f>'Consolidtaed Data'!$I5684*'Consolidtaed Data'!$H5684</f>
        <v>1104</v>
      </c>
      <c r="M3470" s="9">
        <f>'Consolidtaed Data'!$L5684-'Consolidtaed Data'!$K5684</f>
        <v>87</v>
      </c>
      <c r="N3470" s="9" t="str">
        <f>VLOOKUP('Consolidtaed Data'!$C5684,[1]Locations!$A:$O,2,0)</f>
        <v>San Mateo</v>
      </c>
      <c r="O3470" s="9" t="str">
        <f>VLOOKUP('Consolidtaed Data'!$D5684,'[1]Sales People'!$A:$B,2,0)</f>
        <v>Walter Cook</v>
      </c>
      <c r="P3470" s="9" t="str">
        <f>VLOOKUP('Consolidtaed Data'!$E5684,[1]Customers!$A:$B,2,0)</f>
        <v>Nicholas Simmons</v>
      </c>
      <c r="Q3470" s="11">
        <f>WEEKDAY('Consolidtaed Data'!$F5684)</f>
        <v>4</v>
      </c>
      <c r="R3470" s="9">
        <f>MONTH('Consolidtaed Data'!$F5684)</f>
        <v>2</v>
      </c>
      <c r="S3470" s="9" t="str">
        <f>TEXT(Table3[[#This Row],[Purchase Date]],"MMMM")</f>
        <v>September</v>
      </c>
      <c r="T3470" s="9">
        <f>YEAR('Consolidtaed Data'!$F5684)</f>
        <v>2021</v>
      </c>
    </row>
    <row r="3471" spans="1:20" x14ac:dyDescent="0.3">
      <c r="A3471" s="9" t="s">
        <v>4491</v>
      </c>
      <c r="B3471" s="9" t="s">
        <v>216</v>
      </c>
      <c r="C3471" s="9" t="s">
        <v>165</v>
      </c>
      <c r="D3471" s="9" t="s">
        <v>80</v>
      </c>
      <c r="E3471" s="9" t="s">
        <v>814</v>
      </c>
      <c r="F3471" s="10">
        <v>44085</v>
      </c>
      <c r="G3471" s="10" t="str">
        <f>VLOOKUP(Table3[[#This Row],[Product ID]],[1]Products!$A:$G,2,0)</f>
        <v>Product 73</v>
      </c>
      <c r="H3471" s="22">
        <v>4</v>
      </c>
      <c r="I3471" s="9">
        <f>VLOOKUP('Consolidtaed Data'!$B6234,[1]Products!$A:$G,4,0)</f>
        <v>826</v>
      </c>
      <c r="J3471" s="9">
        <f>VLOOKUP('Consolidtaed Data'!$B6234,[1]Products!$A:$G,3,0)</f>
        <v>562</v>
      </c>
      <c r="K3471" s="9">
        <f>'Consolidtaed Data'!$J6234*'Consolidtaed Data'!$H6234</f>
        <v>683</v>
      </c>
      <c r="L3471" s="9">
        <f>'Consolidtaed Data'!$I6234*'Consolidtaed Data'!$H6234</f>
        <v>1119</v>
      </c>
      <c r="M3471" s="9">
        <f>'Consolidtaed Data'!$L6234-'Consolidtaed Data'!$K6234</f>
        <v>408</v>
      </c>
      <c r="N3471" s="9" t="str">
        <f>VLOOKUP('Consolidtaed Data'!$C6234,[1]Locations!$A:$O,2,0)</f>
        <v>Rialto</v>
      </c>
      <c r="O3471" s="9" t="str">
        <f>VLOOKUP('Consolidtaed Data'!$D6234,'[1]Sales People'!$A:$B,2,0)</f>
        <v>Jeremy Mendoza</v>
      </c>
      <c r="P3471" s="9" t="str">
        <f>VLOOKUP('Consolidtaed Data'!$E6234,[1]Customers!$A:$B,2,0)</f>
        <v>Carlos Martinez</v>
      </c>
      <c r="Q3471" s="11">
        <f>WEEKDAY('Consolidtaed Data'!$F6234)</f>
        <v>2</v>
      </c>
      <c r="R3471" s="9">
        <f>MONTH('Consolidtaed Data'!$F6234)</f>
        <v>4</v>
      </c>
      <c r="S3471" s="9" t="str">
        <f>TEXT(Table3[[#This Row],[Purchase Date]],"MMMM")</f>
        <v>September</v>
      </c>
      <c r="T3471" s="9">
        <f>YEAR('Consolidtaed Data'!$F6234)</f>
        <v>2021</v>
      </c>
    </row>
    <row r="3472" spans="1:20" x14ac:dyDescent="0.3">
      <c r="A3472" s="9" t="s">
        <v>4492</v>
      </c>
      <c r="B3472" s="9" t="s">
        <v>712</v>
      </c>
      <c r="C3472" s="9" t="s">
        <v>635</v>
      </c>
      <c r="D3472" s="9" t="s">
        <v>329</v>
      </c>
      <c r="E3472" s="9" t="s">
        <v>1201</v>
      </c>
      <c r="F3472" s="10">
        <v>44085</v>
      </c>
      <c r="G3472" s="10" t="str">
        <f>VLOOKUP(Table3[[#This Row],[Product ID]],[1]Products!$A:$G,2,0)</f>
        <v>Product 32</v>
      </c>
      <c r="H3472" s="22">
        <v>1</v>
      </c>
      <c r="I3472" s="9">
        <f>VLOOKUP('Consolidtaed Data'!$B6669,[1]Products!$A:$G,4,0)</f>
        <v>545</v>
      </c>
      <c r="J3472" s="9">
        <f>VLOOKUP('Consolidtaed Data'!$B6669,[1]Products!$A:$G,3,0)</f>
        <v>425</v>
      </c>
      <c r="K3472" s="9">
        <f>'Consolidtaed Data'!$J6669*'Consolidtaed Data'!$H6669</f>
        <v>2092</v>
      </c>
      <c r="L3472" s="9">
        <f>'Consolidtaed Data'!$I6669*'Consolidtaed Data'!$H6669</f>
        <v>3270</v>
      </c>
      <c r="M3472" s="9">
        <f>'Consolidtaed Data'!$L6669-'Consolidtaed Data'!$K6669</f>
        <v>2070</v>
      </c>
      <c r="N3472" s="9" t="str">
        <f>VLOOKUP('Consolidtaed Data'!$C6669,[1]Locations!$A:$O,2,0)</f>
        <v>Hayward</v>
      </c>
      <c r="O3472" s="9" t="str">
        <f>VLOOKUP('Consolidtaed Data'!$D6669,'[1]Sales People'!$A:$B,2,0)</f>
        <v>Brian Davis</v>
      </c>
      <c r="P3472" s="9" t="str">
        <f>VLOOKUP('Consolidtaed Data'!$E6669,[1]Customers!$A:$B,2,0)</f>
        <v>Stephen Webb</v>
      </c>
      <c r="Q3472" s="11">
        <f>WEEKDAY('Consolidtaed Data'!$F6669)</f>
        <v>7</v>
      </c>
      <c r="R3472" s="9">
        <f>MONTH('Consolidtaed Data'!$F6669)</f>
        <v>5</v>
      </c>
      <c r="S3472" s="9" t="str">
        <f>TEXT(Table3[[#This Row],[Purchase Date]],"MMMM")</f>
        <v>September</v>
      </c>
      <c r="T3472" s="9">
        <f>YEAR('Consolidtaed Data'!$F6669)</f>
        <v>2021</v>
      </c>
    </row>
    <row r="3473" spans="1:20" x14ac:dyDescent="0.3">
      <c r="A3473" s="9" t="s">
        <v>4493</v>
      </c>
      <c r="B3473" s="9" t="s">
        <v>742</v>
      </c>
      <c r="C3473" s="9" t="s">
        <v>21</v>
      </c>
      <c r="D3473" s="9" t="s">
        <v>241</v>
      </c>
      <c r="E3473" s="9" t="s">
        <v>552</v>
      </c>
      <c r="F3473" s="10">
        <v>44085</v>
      </c>
      <c r="G3473" s="10" t="str">
        <f>VLOOKUP(Table3[[#This Row],[Product ID]],[1]Products!$A:$G,2,0)</f>
        <v>Product 90</v>
      </c>
      <c r="H3473" s="22">
        <v>3</v>
      </c>
      <c r="I3473" s="9">
        <f>VLOOKUP('Consolidtaed Data'!$B7201,[1]Products!$A:$G,4,0)</f>
        <v>1639</v>
      </c>
      <c r="J3473" s="9">
        <f>VLOOKUP('Consolidtaed Data'!$B7201,[1]Products!$A:$G,3,0)</f>
        <v>1295</v>
      </c>
      <c r="K3473" s="9">
        <f>'Consolidtaed Data'!$J7201*'Consolidtaed Data'!$H7201</f>
        <v>1164</v>
      </c>
      <c r="L3473" s="9">
        <f>'Consolidtaed Data'!$I7201*'Consolidtaed Data'!$H7201</f>
        <v>1512</v>
      </c>
      <c r="M3473" s="9">
        <f>'Consolidtaed Data'!$L7201-'Consolidtaed Data'!$K7201</f>
        <v>565</v>
      </c>
      <c r="N3473" s="9" t="str">
        <f>VLOOKUP('Consolidtaed Data'!$C7201,[1]Locations!$A:$O,2,0)</f>
        <v>Jurupa Valley</v>
      </c>
      <c r="O3473" s="9" t="str">
        <f>VLOOKUP('Consolidtaed Data'!$D7201,'[1]Sales People'!$A:$B,2,0)</f>
        <v>Joe Sims</v>
      </c>
      <c r="P3473" s="9" t="str">
        <f>VLOOKUP('Consolidtaed Data'!$E7201,[1]Customers!$A:$B,2,0)</f>
        <v>Christopher Arnold</v>
      </c>
      <c r="Q3473" s="11">
        <f>WEEKDAY('Consolidtaed Data'!$F7201)</f>
        <v>4</v>
      </c>
      <c r="R3473" s="9">
        <f>MONTH('Consolidtaed Data'!$F7201)</f>
        <v>6</v>
      </c>
      <c r="S3473" s="9" t="str">
        <f>TEXT(Table3[[#This Row],[Purchase Date]],"MMMM")</f>
        <v>September</v>
      </c>
      <c r="T3473" s="9">
        <f>YEAR('Consolidtaed Data'!$F7201)</f>
        <v>2021</v>
      </c>
    </row>
    <row r="3474" spans="1:20" x14ac:dyDescent="0.3">
      <c r="A3474" s="9" t="s">
        <v>4494</v>
      </c>
      <c r="B3474" s="9" t="s">
        <v>29</v>
      </c>
      <c r="C3474" s="9" t="s">
        <v>472</v>
      </c>
      <c r="D3474" s="9" t="s">
        <v>241</v>
      </c>
      <c r="E3474" s="9" t="s">
        <v>5128</v>
      </c>
      <c r="F3474" s="10">
        <v>44085</v>
      </c>
      <c r="G3474" s="10" t="str">
        <f>VLOOKUP(Table3[[#This Row],[Product ID]],[1]Products!$A:$G,2,0)</f>
        <v>Product 37</v>
      </c>
      <c r="H3474" s="22">
        <v>1</v>
      </c>
      <c r="I3474" s="9">
        <f>VLOOKUP('Consolidtaed Data'!$B7418,[1]Products!$A:$G,4,0)</f>
        <v>1338</v>
      </c>
      <c r="J3474" s="9">
        <f>VLOOKUP('Consolidtaed Data'!$B7418,[1]Products!$A:$G,3,0)</f>
        <v>682</v>
      </c>
      <c r="K3474" s="9">
        <f>'Consolidtaed Data'!$J7418*'Consolidtaed Data'!$H7418</f>
        <v>1234</v>
      </c>
      <c r="L3474" s="9">
        <f>'Consolidtaed Data'!$I7418*'Consolidtaed Data'!$H7418</f>
        <v>1582</v>
      </c>
      <c r="M3474" s="9">
        <f>'Consolidtaed Data'!$L7418-'Consolidtaed Data'!$K7418</f>
        <v>1252</v>
      </c>
      <c r="N3474" s="9" t="str">
        <f>VLOOKUP('Consolidtaed Data'!$C7418,[1]Locations!$A:$O,2,0)</f>
        <v>Los Angeles</v>
      </c>
      <c r="O3474" s="9" t="str">
        <f>VLOOKUP('Consolidtaed Data'!$D7418,'[1]Sales People'!$A:$B,2,0)</f>
        <v>Bobby Russell</v>
      </c>
      <c r="P3474" s="9" t="str">
        <f>VLOOKUP('Consolidtaed Data'!$E7418,[1]Customers!$A:$B,2,0)</f>
        <v>Daniel Moreno</v>
      </c>
      <c r="Q3474" s="11">
        <f>WEEKDAY('Consolidtaed Data'!$F7418)</f>
        <v>7</v>
      </c>
      <c r="R3474" s="9">
        <f>MONTH('Consolidtaed Data'!$F7418)</f>
        <v>7</v>
      </c>
      <c r="S3474" s="9" t="str">
        <f>TEXT(Table3[[#This Row],[Purchase Date]],"MMMM")</f>
        <v>September</v>
      </c>
      <c r="T3474" s="9">
        <f>YEAR('Consolidtaed Data'!$F7418)</f>
        <v>2021</v>
      </c>
    </row>
    <row r="3475" spans="1:20" x14ac:dyDescent="0.3">
      <c r="A3475" s="9" t="s">
        <v>4495</v>
      </c>
      <c r="B3475" s="9" t="s">
        <v>225</v>
      </c>
      <c r="C3475" s="9" t="s">
        <v>122</v>
      </c>
      <c r="D3475" s="9" t="s">
        <v>26</v>
      </c>
      <c r="E3475" s="9" t="s">
        <v>1498</v>
      </c>
      <c r="F3475" s="10">
        <v>44085</v>
      </c>
      <c r="G3475" s="10" t="str">
        <f>VLOOKUP(Table3[[#This Row],[Product ID]],[1]Products!$A:$G,2,0)</f>
        <v>Product 24</v>
      </c>
      <c r="H3475" s="22">
        <v>3</v>
      </c>
      <c r="I3475" s="9">
        <f>VLOOKUP('Consolidtaed Data'!$B7568,[1]Products!$A:$G,4,0)</f>
        <v>315</v>
      </c>
      <c r="J3475" s="9">
        <f>VLOOKUP('Consolidtaed Data'!$B7568,[1]Products!$A:$G,3,0)</f>
        <v>208</v>
      </c>
      <c r="K3475" s="9">
        <f>'Consolidtaed Data'!$J7568*'Consolidtaed Data'!$H7568</f>
        <v>400</v>
      </c>
      <c r="L3475" s="9">
        <f>'Consolidtaed Data'!$I7568*'Consolidtaed Data'!$H7568</f>
        <v>580</v>
      </c>
      <c r="M3475" s="9">
        <f>'Consolidtaed Data'!$L7568-'Consolidtaed Data'!$K7568</f>
        <v>895</v>
      </c>
      <c r="N3475" s="9" t="str">
        <f>VLOOKUP('Consolidtaed Data'!$C7568,[1]Locations!$A:$O,2,0)</f>
        <v>Carlsbad</v>
      </c>
      <c r="O3475" s="9" t="str">
        <f>VLOOKUP('Consolidtaed Data'!$D7568,'[1]Sales People'!$A:$B,2,0)</f>
        <v>Kenneth Bradley</v>
      </c>
      <c r="P3475" s="9" t="str">
        <f>VLOOKUP('Consolidtaed Data'!$E7568,[1]Customers!$A:$B,2,0)</f>
        <v>Phillip Morrison</v>
      </c>
      <c r="Q3475" s="11">
        <f>WEEKDAY('Consolidtaed Data'!$F7568)</f>
        <v>5</v>
      </c>
      <c r="R3475" s="9">
        <f>MONTH('Consolidtaed Data'!$F7568)</f>
        <v>7</v>
      </c>
      <c r="S3475" s="9" t="str">
        <f>TEXT(Table3[[#This Row],[Purchase Date]],"MMMM")</f>
        <v>September</v>
      </c>
      <c r="T3475" s="9">
        <f>YEAR('Consolidtaed Data'!$F7568)</f>
        <v>2021</v>
      </c>
    </row>
    <row r="3476" spans="1:20" x14ac:dyDescent="0.3">
      <c r="A3476" s="9" t="s">
        <v>4496</v>
      </c>
      <c r="B3476" s="9" t="s">
        <v>248</v>
      </c>
      <c r="C3476" s="9" t="s">
        <v>192</v>
      </c>
      <c r="D3476" s="9" t="s">
        <v>31</v>
      </c>
      <c r="E3476" s="9" t="s">
        <v>1563</v>
      </c>
      <c r="F3476" s="10">
        <v>44085</v>
      </c>
      <c r="G3476" s="10" t="str">
        <f>VLOOKUP(Table3[[#This Row],[Product ID]],[1]Products!$A:$G,2,0)</f>
        <v>Product 97</v>
      </c>
      <c r="H3476" s="22">
        <v>1</v>
      </c>
      <c r="I3476" s="9">
        <f>VLOOKUP('Consolidtaed Data'!$B8042,[1]Products!$A:$G,4,0)</f>
        <v>1783</v>
      </c>
      <c r="J3476" s="9">
        <f>VLOOKUP('Consolidtaed Data'!$B8042,[1]Products!$A:$G,3,0)</f>
        <v>1230</v>
      </c>
      <c r="K3476" s="9">
        <f>'Consolidtaed Data'!$J8042*'Consolidtaed Data'!$H8042</f>
        <v>534</v>
      </c>
      <c r="L3476" s="9">
        <f>'Consolidtaed Data'!$I8042*'Consolidtaed Data'!$H8042</f>
        <v>847</v>
      </c>
      <c r="M3476" s="9">
        <f>'Consolidtaed Data'!$L8042-'Consolidtaed Data'!$K8042</f>
        <v>174</v>
      </c>
      <c r="N3476" s="9" t="str">
        <f>VLOOKUP('Consolidtaed Data'!$C8042,[1]Locations!$A:$O,2,0)</f>
        <v>Fresno</v>
      </c>
      <c r="O3476" s="9" t="str">
        <f>VLOOKUP('Consolidtaed Data'!$D8042,'[1]Sales People'!$A:$B,2,0)</f>
        <v>Carl Hall</v>
      </c>
      <c r="P3476" s="9" t="str">
        <f>VLOOKUP('Consolidtaed Data'!$E8042,[1]Customers!$A:$B,2,0)</f>
        <v>Joshua Brooks</v>
      </c>
      <c r="Q3476" s="11">
        <f>WEEKDAY('Consolidtaed Data'!$F8042)</f>
        <v>7</v>
      </c>
      <c r="R3476" s="9">
        <f>MONTH('Consolidtaed Data'!$F8042)</f>
        <v>9</v>
      </c>
      <c r="S3476" s="9" t="str">
        <f>TEXT(Table3[[#This Row],[Purchase Date]],"MMMM")</f>
        <v>September</v>
      </c>
      <c r="T3476" s="9">
        <f>YEAR('Consolidtaed Data'!$F8042)</f>
        <v>2021</v>
      </c>
    </row>
    <row r="3477" spans="1:20" x14ac:dyDescent="0.3">
      <c r="A3477" s="9" t="s">
        <v>4497</v>
      </c>
      <c r="B3477" s="9" t="s">
        <v>49</v>
      </c>
      <c r="C3477" s="9" t="s">
        <v>94</v>
      </c>
      <c r="D3477" s="9" t="s">
        <v>80</v>
      </c>
      <c r="E3477" s="9" t="s">
        <v>532</v>
      </c>
      <c r="F3477" s="10">
        <v>44085</v>
      </c>
      <c r="G3477" s="10" t="str">
        <f>VLOOKUP(Table3[[#This Row],[Product ID]],[1]Products!$A:$G,2,0)</f>
        <v>Product 30</v>
      </c>
      <c r="H3477" s="22">
        <v>1</v>
      </c>
      <c r="I3477" s="9">
        <f>VLOOKUP('Consolidtaed Data'!$B8338,[1]Products!$A:$G,4,0)</f>
        <v>217</v>
      </c>
      <c r="J3477" s="9">
        <f>VLOOKUP('Consolidtaed Data'!$B8338,[1]Products!$A:$G,3,0)</f>
        <v>171</v>
      </c>
      <c r="K3477" s="9">
        <f>'Consolidtaed Data'!$J8338*'Consolidtaed Data'!$H8338</f>
        <v>7108</v>
      </c>
      <c r="L3477" s="9">
        <f>'Consolidtaed Data'!$I8338*'Consolidtaed Data'!$H8338</f>
        <v>8564</v>
      </c>
      <c r="M3477" s="9">
        <f>'Consolidtaed Data'!$L8338-'Consolidtaed Data'!$K8338</f>
        <v>411</v>
      </c>
      <c r="N3477" s="9" t="str">
        <f>VLOOKUP('Consolidtaed Data'!$C8338,[1]Locations!$A:$O,2,0)</f>
        <v>Huntington Beach</v>
      </c>
      <c r="O3477" s="9" t="str">
        <f>VLOOKUP('Consolidtaed Data'!$D8338,'[1]Sales People'!$A:$B,2,0)</f>
        <v>Ryan Butler</v>
      </c>
      <c r="P3477" s="9" t="str">
        <f>VLOOKUP('Consolidtaed Data'!$E8338,[1]Customers!$A:$B,2,0)</f>
        <v>William Hawkins</v>
      </c>
      <c r="Q3477" s="11">
        <f>WEEKDAY('Consolidtaed Data'!$F8338)</f>
        <v>1</v>
      </c>
      <c r="R3477" s="9">
        <f>MONTH('Consolidtaed Data'!$F8338)</f>
        <v>9</v>
      </c>
      <c r="S3477" s="9" t="str">
        <f>TEXT(Table3[[#This Row],[Purchase Date]],"MMMM")</f>
        <v>September</v>
      </c>
      <c r="T3477" s="9">
        <f>YEAR('Consolidtaed Data'!$F8338)</f>
        <v>2021</v>
      </c>
    </row>
    <row r="3478" spans="1:20" x14ac:dyDescent="0.3">
      <c r="A3478" s="9" t="s">
        <v>4498</v>
      </c>
      <c r="B3478" s="9" t="s">
        <v>531</v>
      </c>
      <c r="C3478" s="9" t="s">
        <v>331</v>
      </c>
      <c r="D3478" s="9" t="s">
        <v>272</v>
      </c>
      <c r="E3478" s="9" t="s">
        <v>523</v>
      </c>
      <c r="F3478" s="10">
        <v>44085</v>
      </c>
      <c r="G3478" s="10" t="str">
        <f>VLOOKUP(Table3[[#This Row],[Product ID]],[1]Products!$A:$G,2,0)</f>
        <v>Product 62</v>
      </c>
      <c r="H3478" s="22">
        <v>2</v>
      </c>
      <c r="I3478" s="9">
        <f>VLOOKUP('Consolidtaed Data'!$B8531,[1]Products!$A:$G,4,0)</f>
        <v>1077</v>
      </c>
      <c r="J3478" s="9">
        <f>VLOOKUP('Consolidtaed Data'!$B8531,[1]Products!$A:$G,3,0)</f>
        <v>732</v>
      </c>
      <c r="K3478" s="9">
        <f>'Consolidtaed Data'!$J8531*'Consolidtaed Data'!$H8531</f>
        <v>540</v>
      </c>
      <c r="L3478" s="9">
        <f>'Consolidtaed Data'!$I8531*'Consolidtaed Data'!$H8531</f>
        <v>871</v>
      </c>
      <c r="M3478" s="9">
        <f>'Consolidtaed Data'!$L8531-'Consolidtaed Data'!$K8531</f>
        <v>1024</v>
      </c>
      <c r="N3478" s="9" t="str">
        <f>VLOOKUP('Consolidtaed Data'!$C8531,[1]Locations!$A:$O,2,0)</f>
        <v>Berkeley</v>
      </c>
      <c r="O3478" s="9" t="str">
        <f>VLOOKUP('Consolidtaed Data'!$D8531,'[1]Sales People'!$A:$B,2,0)</f>
        <v>Christopher Tucker</v>
      </c>
      <c r="P3478" s="9" t="str">
        <f>VLOOKUP('Consolidtaed Data'!$E8531,[1]Customers!$A:$B,2,0)</f>
        <v>Chris Armstrong</v>
      </c>
      <c r="Q3478" s="11">
        <f>WEEKDAY('Consolidtaed Data'!$F8531)</f>
        <v>1</v>
      </c>
      <c r="R3478" s="9">
        <f>MONTH('Consolidtaed Data'!$F8531)</f>
        <v>10</v>
      </c>
      <c r="S3478" s="9" t="str">
        <f>TEXT(Table3[[#This Row],[Purchase Date]],"MMMM")</f>
        <v>September</v>
      </c>
      <c r="T3478" s="9">
        <f>YEAR('Consolidtaed Data'!$F8531)</f>
        <v>2021</v>
      </c>
    </row>
    <row r="3479" spans="1:20" x14ac:dyDescent="0.3">
      <c r="A3479" s="9" t="s">
        <v>4499</v>
      </c>
      <c r="B3479" s="9" t="s">
        <v>230</v>
      </c>
      <c r="C3479" s="9" t="s">
        <v>34</v>
      </c>
      <c r="D3479" s="9" t="s">
        <v>281</v>
      </c>
      <c r="E3479" s="9" t="s">
        <v>368</v>
      </c>
      <c r="F3479" s="10">
        <v>44085</v>
      </c>
      <c r="G3479" s="10" t="str">
        <f>VLOOKUP(Table3[[#This Row],[Product ID]],[1]Products!$A:$G,2,0)</f>
        <v>Product 31</v>
      </c>
      <c r="H3479" s="22">
        <v>3</v>
      </c>
      <c r="I3479" s="9">
        <f>VLOOKUP('Consolidtaed Data'!$B8879,[1]Products!$A:$G,4,0)</f>
        <v>2091</v>
      </c>
      <c r="J3479" s="9">
        <f>VLOOKUP('Consolidtaed Data'!$B8879,[1]Products!$A:$G,3,0)</f>
        <v>1485</v>
      </c>
      <c r="K3479" s="9">
        <f>'Consolidtaed Data'!$J8879*'Consolidtaed Data'!$H8879</f>
        <v>154</v>
      </c>
      <c r="L3479" s="9">
        <f>'Consolidtaed Data'!$I8879*'Consolidtaed Data'!$H8879</f>
        <v>203</v>
      </c>
      <c r="M3479" s="9">
        <f>'Consolidtaed Data'!$L8879-'Consolidtaed Data'!$K8879</f>
        <v>1888</v>
      </c>
      <c r="N3479" s="9" t="str">
        <f>VLOOKUP('Consolidtaed Data'!$C8879,[1]Locations!$A:$O,2,0)</f>
        <v>Palmdale</v>
      </c>
      <c r="O3479" s="9" t="str">
        <f>VLOOKUP('Consolidtaed Data'!$D8879,'[1]Sales People'!$A:$B,2,0)</f>
        <v>Brian Davis</v>
      </c>
      <c r="P3479" s="9" t="str">
        <f>VLOOKUP('Consolidtaed Data'!$E8879,[1]Customers!$A:$B,2,0)</f>
        <v>Matthew Smith</v>
      </c>
      <c r="Q3479" s="11">
        <f>WEEKDAY('Consolidtaed Data'!$F8879)</f>
        <v>6</v>
      </c>
      <c r="R3479" s="9">
        <f>MONTH('Consolidtaed Data'!$F8879)</f>
        <v>11</v>
      </c>
      <c r="S3479" s="9" t="str">
        <f>TEXT(Table3[[#This Row],[Purchase Date]],"MMMM")</f>
        <v>September</v>
      </c>
      <c r="T3479" s="9">
        <f>YEAR('Consolidtaed Data'!$F8879)</f>
        <v>2021</v>
      </c>
    </row>
    <row r="3480" spans="1:20" x14ac:dyDescent="0.3">
      <c r="A3480" s="9" t="s">
        <v>4500</v>
      </c>
      <c r="B3480" s="9" t="s">
        <v>125</v>
      </c>
      <c r="C3480" s="9" t="s">
        <v>16</v>
      </c>
      <c r="D3480" s="9" t="s">
        <v>31</v>
      </c>
      <c r="E3480" s="9" t="s">
        <v>1270</v>
      </c>
      <c r="F3480" s="10">
        <v>44085</v>
      </c>
      <c r="G3480" s="10" t="str">
        <f>VLOOKUP(Table3[[#This Row],[Product ID]],[1]Products!$A:$G,2,0)</f>
        <v>Product 40</v>
      </c>
      <c r="H3480" s="22">
        <v>4</v>
      </c>
      <c r="I3480" s="9">
        <f>VLOOKUP('Consolidtaed Data'!$B9183,[1]Products!$A:$G,4,0)</f>
        <v>392</v>
      </c>
      <c r="J3480" s="9">
        <f>VLOOKUP('Consolidtaed Data'!$B9183,[1]Products!$A:$G,3,0)</f>
        <v>255</v>
      </c>
      <c r="K3480" s="9">
        <f>'Consolidtaed Data'!$J9183*'Consolidtaed Data'!$H9183</f>
        <v>72</v>
      </c>
      <c r="L3480" s="9">
        <f>'Consolidtaed Data'!$I9183*'Consolidtaed Data'!$H9183</f>
        <v>136</v>
      </c>
      <c r="M3480" s="9">
        <f>'Consolidtaed Data'!$L9183-'Consolidtaed Data'!$K9183</f>
        <v>96</v>
      </c>
      <c r="N3480" s="9" t="str">
        <f>VLOOKUP('Consolidtaed Data'!$C9183,[1]Locations!$A:$O,2,0)</f>
        <v>Torrance</v>
      </c>
      <c r="O3480" s="9" t="str">
        <f>VLOOKUP('Consolidtaed Data'!$D9183,'[1]Sales People'!$A:$B,2,0)</f>
        <v>Kenneth Fields</v>
      </c>
      <c r="P3480" s="9" t="str">
        <f>VLOOKUP('Consolidtaed Data'!$E9183,[1]Customers!$A:$B,2,0)</f>
        <v>Brandon Martin</v>
      </c>
      <c r="Q3480" s="11">
        <f>WEEKDAY('Consolidtaed Data'!$F9183)</f>
        <v>6</v>
      </c>
      <c r="R3480" s="9">
        <f>MONTH('Consolidtaed Data'!$F9183)</f>
        <v>11</v>
      </c>
      <c r="S3480" s="9" t="str">
        <f>TEXT(Table3[[#This Row],[Purchase Date]],"MMMM")</f>
        <v>September</v>
      </c>
      <c r="T3480" s="9">
        <f>YEAR('Consolidtaed Data'!$F9183)</f>
        <v>2021</v>
      </c>
    </row>
    <row r="3481" spans="1:20" x14ac:dyDescent="0.3">
      <c r="A3481" s="9" t="s">
        <v>4501</v>
      </c>
      <c r="B3481" s="9" t="s">
        <v>240</v>
      </c>
      <c r="C3481" s="9" t="s">
        <v>458</v>
      </c>
      <c r="D3481" s="9" t="s">
        <v>246</v>
      </c>
      <c r="E3481" s="9" t="s">
        <v>456</v>
      </c>
      <c r="F3481" s="10">
        <v>44085</v>
      </c>
      <c r="G3481" s="10" t="str">
        <f>VLOOKUP(Table3[[#This Row],[Product ID]],[1]Products!$A:$G,2,0)</f>
        <v>Product 70</v>
      </c>
      <c r="H3481" s="22">
        <v>3</v>
      </c>
      <c r="I3481" s="9">
        <f>VLOOKUP('Consolidtaed Data'!$B9282,[1]Products!$A:$G,4,0)</f>
        <v>1862</v>
      </c>
      <c r="J3481" s="9">
        <f>VLOOKUP('Consolidtaed Data'!$B9282,[1]Products!$A:$G,3,0)</f>
        <v>1173</v>
      </c>
      <c r="K3481" s="9">
        <f>'Consolidtaed Data'!$J9282*'Consolidtaed Data'!$H9282</f>
        <v>2134</v>
      </c>
      <c r="L3481" s="9">
        <f>'Consolidtaed Data'!$I9282*'Consolidtaed Data'!$H9282</f>
        <v>3618</v>
      </c>
      <c r="M3481" s="9">
        <f>'Consolidtaed Data'!$L9282-'Consolidtaed Data'!$K9282</f>
        <v>87</v>
      </c>
      <c r="N3481" s="9" t="str">
        <f>VLOOKUP('Consolidtaed Data'!$C9282,[1]Locations!$A:$O,2,0)</f>
        <v>Murrieta</v>
      </c>
      <c r="O3481" s="9" t="str">
        <f>VLOOKUP('Consolidtaed Data'!$D9282,'[1]Sales People'!$A:$B,2,0)</f>
        <v>Clarence Fox</v>
      </c>
      <c r="P3481" s="9" t="str">
        <f>VLOOKUP('Consolidtaed Data'!$E9282,[1]Customers!$A:$B,2,0)</f>
        <v>Jeffrey Gibson</v>
      </c>
      <c r="Q3481" s="11">
        <f>WEEKDAY('Consolidtaed Data'!$F9282)</f>
        <v>6</v>
      </c>
      <c r="R3481" s="9">
        <f>MONTH('Consolidtaed Data'!$F9282)</f>
        <v>12</v>
      </c>
      <c r="S3481" s="9" t="str">
        <f>TEXT(Table3[[#This Row],[Purchase Date]],"MMMM")</f>
        <v>September</v>
      </c>
      <c r="T3481" s="9">
        <f>YEAR('Consolidtaed Data'!$F9282)</f>
        <v>2021</v>
      </c>
    </row>
    <row r="3482" spans="1:20" x14ac:dyDescent="0.3">
      <c r="A3482" s="9" t="s">
        <v>4502</v>
      </c>
      <c r="B3482" s="9" t="s">
        <v>151</v>
      </c>
      <c r="C3482" s="9" t="s">
        <v>228</v>
      </c>
      <c r="D3482" s="9" t="s">
        <v>402</v>
      </c>
      <c r="E3482" s="9" t="s">
        <v>1909</v>
      </c>
      <c r="F3482" s="10">
        <v>44085</v>
      </c>
      <c r="G3482" s="10" t="str">
        <f>VLOOKUP(Table3[[#This Row],[Product ID]],[1]Products!$A:$G,2,0)</f>
        <v>Product 94</v>
      </c>
      <c r="H3482" s="22">
        <v>1</v>
      </c>
      <c r="I3482" s="9">
        <f>VLOOKUP('Consolidtaed Data'!$B9443,[1]Products!$A:$G,4,0)</f>
        <v>1812</v>
      </c>
      <c r="J3482" s="9">
        <f>VLOOKUP('Consolidtaed Data'!$B9443,[1]Products!$A:$G,3,0)</f>
        <v>1305</v>
      </c>
      <c r="K3482" s="9">
        <f>'Consolidtaed Data'!$J9443*'Consolidtaed Data'!$H9443</f>
        <v>1072</v>
      </c>
      <c r="L3482" s="9">
        <f>'Consolidtaed Data'!$I9443*'Consolidtaed Data'!$H9443</f>
        <v>1600</v>
      </c>
      <c r="M3482" s="9">
        <f>'Consolidtaed Data'!$L9443-'Consolidtaed Data'!$K9443</f>
        <v>376</v>
      </c>
      <c r="N3482" s="9" t="str">
        <f>VLOOKUP('Consolidtaed Data'!$C9443,[1]Locations!$A:$O,2,0)</f>
        <v>Santa Ana</v>
      </c>
      <c r="O3482" s="9" t="str">
        <f>VLOOKUP('Consolidtaed Data'!$D9443,'[1]Sales People'!$A:$B,2,0)</f>
        <v>Ernest Wagner</v>
      </c>
      <c r="P3482" s="9" t="str">
        <f>VLOOKUP('Consolidtaed Data'!$E9443,[1]Customers!$A:$B,2,0)</f>
        <v>Gary Baker</v>
      </c>
      <c r="Q3482" s="11">
        <f>WEEKDAY('Consolidtaed Data'!$F9443)</f>
        <v>3</v>
      </c>
      <c r="R3482" s="9">
        <f>MONTH('Consolidtaed Data'!$F9443)</f>
        <v>12</v>
      </c>
      <c r="S3482" s="9" t="str">
        <f>TEXT(Table3[[#This Row],[Purchase Date]],"MMMM")</f>
        <v>September</v>
      </c>
      <c r="T3482" s="9">
        <f>YEAR('Consolidtaed Data'!$F9443)</f>
        <v>2021</v>
      </c>
    </row>
    <row r="3483" spans="1:20" x14ac:dyDescent="0.3">
      <c r="A3483" s="9" t="s">
        <v>4503</v>
      </c>
      <c r="B3483" s="9" t="s">
        <v>136</v>
      </c>
      <c r="C3483" s="9" t="s">
        <v>458</v>
      </c>
      <c r="D3483" s="9" t="s">
        <v>272</v>
      </c>
      <c r="E3483" s="9" t="s">
        <v>638</v>
      </c>
      <c r="F3483" s="10">
        <v>44086</v>
      </c>
      <c r="G3483" s="10" t="str">
        <f>VLOOKUP(Table3[[#This Row],[Product ID]],[1]Products!$A:$G,2,0)</f>
        <v>Product 2</v>
      </c>
      <c r="H3483" s="22">
        <v>1</v>
      </c>
      <c r="I3483" s="9">
        <f>VLOOKUP('Consolidtaed Data'!$B4733,[1]Products!$A:$G,4,0)</f>
        <v>217</v>
      </c>
      <c r="J3483" s="9">
        <f>VLOOKUP('Consolidtaed Data'!$B4733,[1]Products!$A:$G,3,0)</f>
        <v>171</v>
      </c>
      <c r="K3483" s="9">
        <f>'Consolidtaed Data'!$J4733*'Consolidtaed Data'!$H4733</f>
        <v>5044</v>
      </c>
      <c r="L3483" s="9">
        <f>'Consolidtaed Data'!$I4733*'Consolidtaed Data'!$H4733</f>
        <v>6552</v>
      </c>
      <c r="M3483" s="9">
        <f>'Consolidtaed Data'!$L4733-'Consolidtaed Data'!$K4733</f>
        <v>939</v>
      </c>
      <c r="N3483" s="9" t="str">
        <f>VLOOKUP('Consolidtaed Data'!$C4733,[1]Locations!$A:$O,2,0)</f>
        <v>Visalia</v>
      </c>
      <c r="O3483" s="9" t="str">
        <f>VLOOKUP('Consolidtaed Data'!$D4733,'[1]Sales People'!$A:$B,2,0)</f>
        <v>Ernest Wheeler</v>
      </c>
      <c r="P3483" s="9" t="str">
        <f>VLOOKUP('Consolidtaed Data'!$E4733,[1]Customers!$A:$B,2,0)</f>
        <v>Gerald Alvarez</v>
      </c>
      <c r="Q3483" s="11">
        <f>WEEKDAY('Consolidtaed Data'!$F4733)</f>
        <v>2</v>
      </c>
      <c r="R3483" s="9">
        <f>MONTH('Consolidtaed Data'!$F4733)</f>
        <v>12</v>
      </c>
      <c r="S3483" s="9" t="str">
        <f>TEXT(Table3[[#This Row],[Purchase Date]],"MMMM")</f>
        <v>September</v>
      </c>
      <c r="T3483" s="9">
        <f>YEAR('Consolidtaed Data'!$F4733)</f>
        <v>2020</v>
      </c>
    </row>
    <row r="3484" spans="1:20" x14ac:dyDescent="0.3">
      <c r="A3484" s="9" t="s">
        <v>4504</v>
      </c>
      <c r="B3484" s="9" t="s">
        <v>230</v>
      </c>
      <c r="C3484" s="9" t="s">
        <v>12</v>
      </c>
      <c r="D3484" s="9" t="s">
        <v>64</v>
      </c>
      <c r="E3484" s="9" t="s">
        <v>2384</v>
      </c>
      <c r="F3484" s="10">
        <v>44086</v>
      </c>
      <c r="G3484" s="10" t="str">
        <f>VLOOKUP(Table3[[#This Row],[Product ID]],[1]Products!$A:$G,2,0)</f>
        <v>Product 31</v>
      </c>
      <c r="H3484" s="22">
        <v>1</v>
      </c>
      <c r="I3484" s="9">
        <f>VLOOKUP('Consolidtaed Data'!$B5143,[1]Products!$A:$G,4,0)</f>
        <v>1812</v>
      </c>
      <c r="J3484" s="9">
        <f>VLOOKUP('Consolidtaed Data'!$B5143,[1]Products!$A:$G,3,0)</f>
        <v>1305</v>
      </c>
      <c r="K3484" s="9">
        <f>'Consolidtaed Data'!$J5143*'Consolidtaed Data'!$H5143</f>
        <v>1518</v>
      </c>
      <c r="L3484" s="9">
        <f>'Consolidtaed Data'!$I5143*'Consolidtaed Data'!$H5143</f>
        <v>2410</v>
      </c>
      <c r="M3484" s="9">
        <f>'Consolidtaed Data'!$L5143-'Consolidtaed Data'!$K5143</f>
        <v>431</v>
      </c>
      <c r="N3484" s="9" t="str">
        <f>VLOOKUP('Consolidtaed Data'!$C5143,[1]Locations!$A:$O,2,0)</f>
        <v>Santa Clarita</v>
      </c>
      <c r="O3484" s="9" t="str">
        <f>VLOOKUP('Consolidtaed Data'!$D5143,'[1]Sales People'!$A:$B,2,0)</f>
        <v>Patrick Ruiz</v>
      </c>
      <c r="P3484" s="9" t="str">
        <f>VLOOKUP('Consolidtaed Data'!$E5143,[1]Customers!$A:$B,2,0)</f>
        <v>Mark Morales</v>
      </c>
      <c r="Q3484" s="11">
        <f>WEEKDAY('Consolidtaed Data'!$F5143)</f>
        <v>4</v>
      </c>
      <c r="R3484" s="9">
        <f>MONTH('Consolidtaed Data'!$F5143)</f>
        <v>1</v>
      </c>
      <c r="S3484" s="9" t="str">
        <f>TEXT(Table3[[#This Row],[Purchase Date]],"MMMM")</f>
        <v>September</v>
      </c>
      <c r="T3484" s="9">
        <f>YEAR('Consolidtaed Data'!$F5143)</f>
        <v>2021</v>
      </c>
    </row>
    <row r="3485" spans="1:20" x14ac:dyDescent="0.3">
      <c r="A3485" s="9" t="s">
        <v>4505</v>
      </c>
      <c r="B3485" s="9" t="s">
        <v>330</v>
      </c>
      <c r="C3485" s="9" t="s">
        <v>210</v>
      </c>
      <c r="D3485" s="9" t="s">
        <v>64</v>
      </c>
      <c r="E3485" s="9" t="s">
        <v>1612</v>
      </c>
      <c r="F3485" s="10">
        <v>44086</v>
      </c>
      <c r="G3485" s="10" t="str">
        <f>VLOOKUP(Table3[[#This Row],[Product ID]],[1]Products!$A:$G,2,0)</f>
        <v>Product 91</v>
      </c>
      <c r="H3485" s="22">
        <v>1</v>
      </c>
      <c r="I3485" s="9">
        <f>VLOOKUP('Consolidtaed Data'!$B5330,[1]Products!$A:$G,4,0)</f>
        <v>1725</v>
      </c>
      <c r="J3485" s="9">
        <f>VLOOKUP('Consolidtaed Data'!$B5330,[1]Products!$A:$G,3,0)</f>
        <v>1363</v>
      </c>
      <c r="K3485" s="9">
        <f>'Consolidtaed Data'!$J5330*'Consolidtaed Data'!$H5330</f>
        <v>3884</v>
      </c>
      <c r="L3485" s="9">
        <f>'Consolidtaed Data'!$I5330*'Consolidtaed Data'!$H5330</f>
        <v>5976</v>
      </c>
      <c r="M3485" s="9">
        <f>'Consolidtaed Data'!$L5330-'Consolidtaed Data'!$K5330</f>
        <v>731</v>
      </c>
      <c r="N3485" s="9" t="str">
        <f>VLOOKUP('Consolidtaed Data'!$C5330,[1]Locations!$A:$O,2,0)</f>
        <v>Rialto</v>
      </c>
      <c r="O3485" s="9" t="str">
        <f>VLOOKUP('Consolidtaed Data'!$D5330,'[1]Sales People'!$A:$B,2,0)</f>
        <v>Kenneth Bradley</v>
      </c>
      <c r="P3485" s="9" t="str">
        <f>VLOOKUP('Consolidtaed Data'!$E5330,[1]Customers!$A:$B,2,0)</f>
        <v>Terry Harris</v>
      </c>
      <c r="Q3485" s="11">
        <f>WEEKDAY('Consolidtaed Data'!$F5330)</f>
        <v>6</v>
      </c>
      <c r="R3485" s="9">
        <f>MONTH('Consolidtaed Data'!$F5330)</f>
        <v>1</v>
      </c>
      <c r="S3485" s="9" t="str">
        <f>TEXT(Table3[[#This Row],[Purchase Date]],"MMMM")</f>
        <v>September</v>
      </c>
      <c r="T3485" s="9">
        <f>YEAR('Consolidtaed Data'!$F5330)</f>
        <v>2021</v>
      </c>
    </row>
    <row r="3486" spans="1:20" x14ac:dyDescent="0.3">
      <c r="A3486" s="9" t="s">
        <v>4506</v>
      </c>
      <c r="B3486" s="9" t="s">
        <v>318</v>
      </c>
      <c r="C3486" s="9" t="s">
        <v>275</v>
      </c>
      <c r="D3486" s="9" t="s">
        <v>329</v>
      </c>
      <c r="E3486" s="9" t="s">
        <v>150</v>
      </c>
      <c r="F3486" s="10">
        <v>44086</v>
      </c>
      <c r="G3486" s="10" t="str">
        <f>VLOOKUP(Table3[[#This Row],[Product ID]],[1]Products!$A:$G,2,0)</f>
        <v>Product 89</v>
      </c>
      <c r="H3486" s="22">
        <v>1</v>
      </c>
      <c r="I3486" s="9">
        <f>VLOOKUP('Consolidtaed Data'!$B5560,[1]Products!$A:$G,4,0)</f>
        <v>800</v>
      </c>
      <c r="J3486" s="9">
        <f>VLOOKUP('Consolidtaed Data'!$B5560,[1]Products!$A:$G,3,0)</f>
        <v>536</v>
      </c>
      <c r="K3486" s="9">
        <f>'Consolidtaed Data'!$J5560*'Consolidtaed Data'!$H5560</f>
        <v>872</v>
      </c>
      <c r="L3486" s="9">
        <f>'Consolidtaed Data'!$I5560*'Consolidtaed Data'!$H5560</f>
        <v>1743</v>
      </c>
      <c r="M3486" s="9">
        <f>'Consolidtaed Data'!$L5560-'Consolidtaed Data'!$K5560</f>
        <v>436</v>
      </c>
      <c r="N3486" s="9" t="str">
        <f>VLOOKUP('Consolidtaed Data'!$C5560,[1]Locations!$A:$O,2,0)</f>
        <v>El Monte</v>
      </c>
      <c r="O3486" s="9" t="str">
        <f>VLOOKUP('Consolidtaed Data'!$D5560,'[1]Sales People'!$A:$B,2,0)</f>
        <v>Jimmy Young</v>
      </c>
      <c r="P3486" s="9" t="str">
        <f>VLOOKUP('Consolidtaed Data'!$E5560,[1]Customers!$A:$B,2,0)</f>
        <v>Daniel Berry</v>
      </c>
      <c r="Q3486" s="11">
        <f>WEEKDAY('Consolidtaed Data'!$F5560)</f>
        <v>2</v>
      </c>
      <c r="R3486" s="9">
        <f>MONTH('Consolidtaed Data'!$F5560)</f>
        <v>2</v>
      </c>
      <c r="S3486" s="9" t="str">
        <f>TEXT(Table3[[#This Row],[Purchase Date]],"MMMM")</f>
        <v>September</v>
      </c>
      <c r="T3486" s="9">
        <f>YEAR('Consolidtaed Data'!$F5560)</f>
        <v>2021</v>
      </c>
    </row>
    <row r="3487" spans="1:20" x14ac:dyDescent="0.3">
      <c r="A3487" s="9" t="s">
        <v>4507</v>
      </c>
      <c r="B3487" s="9" t="s">
        <v>349</v>
      </c>
      <c r="C3487" s="9" t="s">
        <v>289</v>
      </c>
      <c r="D3487" s="9" t="s">
        <v>17</v>
      </c>
      <c r="E3487" s="9" t="s">
        <v>1058</v>
      </c>
      <c r="F3487" s="10">
        <v>44086</v>
      </c>
      <c r="G3487" s="10" t="str">
        <f>VLOOKUP(Table3[[#This Row],[Product ID]],[1]Products!$A:$G,2,0)</f>
        <v>Product 60</v>
      </c>
      <c r="H3487" s="22">
        <v>1</v>
      </c>
      <c r="I3487" s="9">
        <f>VLOOKUP('Consolidtaed Data'!$B5753,[1]Products!$A:$G,4,0)</f>
        <v>1639</v>
      </c>
      <c r="J3487" s="9">
        <f>VLOOKUP('Consolidtaed Data'!$B5753,[1]Products!$A:$G,3,0)</f>
        <v>1295</v>
      </c>
      <c r="K3487" s="9">
        <f>'Consolidtaed Data'!$J5753*'Consolidtaed Data'!$H5753</f>
        <v>1788</v>
      </c>
      <c r="L3487" s="9">
        <f>'Consolidtaed Data'!$I5753*'Consolidtaed Data'!$H5753</f>
        <v>2353</v>
      </c>
      <c r="M3487" s="9">
        <f>'Consolidtaed Data'!$L5753-'Consolidtaed Data'!$K5753</f>
        <v>321</v>
      </c>
      <c r="N3487" s="9" t="str">
        <f>VLOOKUP('Consolidtaed Data'!$C5753,[1]Locations!$A:$O,2,0)</f>
        <v>Fullerton</v>
      </c>
      <c r="O3487" s="9" t="str">
        <f>VLOOKUP('Consolidtaed Data'!$D5753,'[1]Sales People'!$A:$B,2,0)</f>
        <v>Eugene Holmes</v>
      </c>
      <c r="P3487" s="9" t="str">
        <f>VLOOKUP('Consolidtaed Data'!$E5753,[1]Customers!$A:$B,2,0)</f>
        <v>Antonio Shaw</v>
      </c>
      <c r="Q3487" s="11">
        <f>WEEKDAY('Consolidtaed Data'!$F5753)</f>
        <v>2</v>
      </c>
      <c r="R3487" s="9">
        <f>MONTH('Consolidtaed Data'!$F5753)</f>
        <v>3</v>
      </c>
      <c r="S3487" s="9" t="str">
        <f>TEXT(Table3[[#This Row],[Purchase Date]],"MMMM")</f>
        <v>September</v>
      </c>
      <c r="T3487" s="9">
        <f>YEAR('Consolidtaed Data'!$F5753)</f>
        <v>2021</v>
      </c>
    </row>
    <row r="3488" spans="1:20" x14ac:dyDescent="0.3">
      <c r="A3488" s="9" t="s">
        <v>4508</v>
      </c>
      <c r="B3488" s="9" t="s">
        <v>182</v>
      </c>
      <c r="C3488" s="9" t="s">
        <v>253</v>
      </c>
      <c r="D3488" s="9" t="s">
        <v>46</v>
      </c>
      <c r="E3488" s="9" t="s">
        <v>936</v>
      </c>
      <c r="F3488" s="10">
        <v>44086</v>
      </c>
      <c r="G3488" s="10" t="str">
        <f>VLOOKUP(Table3[[#This Row],[Product ID]],[1]Products!$A:$G,2,0)</f>
        <v>Product 9</v>
      </c>
      <c r="H3488" s="22">
        <v>1</v>
      </c>
      <c r="I3488" s="9">
        <f>VLOOKUP('Consolidtaed Data'!$B5953,[1]Products!$A:$G,4,0)</f>
        <v>2241</v>
      </c>
      <c r="J3488" s="9">
        <f>VLOOKUP('Consolidtaed Data'!$B5953,[1]Products!$A:$G,3,0)</f>
        <v>1367</v>
      </c>
      <c r="K3488" s="9">
        <f>'Consolidtaed Data'!$J5953*'Consolidtaed Data'!$H5953</f>
        <v>1367</v>
      </c>
      <c r="L3488" s="9">
        <f>'Consolidtaed Data'!$I5953*'Consolidtaed Data'!$H5953</f>
        <v>2241</v>
      </c>
      <c r="M3488" s="9">
        <f>'Consolidtaed Data'!$L5953-'Consolidtaed Data'!$K5953</f>
        <v>742</v>
      </c>
      <c r="N3488" s="9" t="str">
        <f>VLOOKUP('Consolidtaed Data'!$C5953,[1]Locations!$A:$O,2,0)</f>
        <v>Jurupa Valley</v>
      </c>
      <c r="O3488" s="9" t="str">
        <f>VLOOKUP('Consolidtaed Data'!$D5953,'[1]Sales People'!$A:$B,2,0)</f>
        <v>Carl Elliott</v>
      </c>
      <c r="P3488" s="9" t="str">
        <f>VLOOKUP('Consolidtaed Data'!$E5953,[1]Customers!$A:$B,2,0)</f>
        <v>Johnny Martinez</v>
      </c>
      <c r="Q3488" s="11">
        <f>WEEKDAY('Consolidtaed Data'!$F5953)</f>
        <v>1</v>
      </c>
      <c r="R3488" s="9">
        <f>MONTH('Consolidtaed Data'!$F5953)</f>
        <v>3</v>
      </c>
      <c r="S3488" s="9" t="str">
        <f>TEXT(Table3[[#This Row],[Purchase Date]],"MMMM")</f>
        <v>September</v>
      </c>
      <c r="T3488" s="9">
        <f>YEAR('Consolidtaed Data'!$F5953)</f>
        <v>2021</v>
      </c>
    </row>
    <row r="3489" spans="1:20" x14ac:dyDescent="0.3">
      <c r="A3489" s="9" t="s">
        <v>4509</v>
      </c>
      <c r="B3489" s="9" t="s">
        <v>185</v>
      </c>
      <c r="C3489" s="9" t="s">
        <v>152</v>
      </c>
      <c r="D3489" s="9" t="s">
        <v>68</v>
      </c>
      <c r="E3489" s="9" t="s">
        <v>3607</v>
      </c>
      <c r="F3489" s="10">
        <v>44086</v>
      </c>
      <c r="G3489" s="10" t="str">
        <f>VLOOKUP(Table3[[#This Row],[Product ID]],[1]Products!$A:$G,2,0)</f>
        <v>Product 65</v>
      </c>
      <c r="H3489" s="22">
        <v>1</v>
      </c>
      <c r="I3489" s="9">
        <f>VLOOKUP('Consolidtaed Data'!$B6737,[1]Products!$A:$G,4,0)</f>
        <v>637</v>
      </c>
      <c r="J3489" s="9">
        <f>VLOOKUP('Consolidtaed Data'!$B6737,[1]Products!$A:$G,3,0)</f>
        <v>389</v>
      </c>
      <c r="K3489" s="9">
        <f>'Consolidtaed Data'!$J6737*'Consolidtaed Data'!$H6737</f>
        <v>1108</v>
      </c>
      <c r="L3489" s="9">
        <f>'Consolidtaed Data'!$I6737*'Consolidtaed Data'!$H6737</f>
        <v>1351</v>
      </c>
      <c r="M3489" s="9">
        <f>'Consolidtaed Data'!$L6737-'Consolidtaed Data'!$K6737</f>
        <v>192</v>
      </c>
      <c r="N3489" s="9" t="str">
        <f>VLOOKUP('Consolidtaed Data'!$C6737,[1]Locations!$A:$O,2,0)</f>
        <v>Long Beach</v>
      </c>
      <c r="O3489" s="9" t="str">
        <f>VLOOKUP('Consolidtaed Data'!$D6737,'[1]Sales People'!$A:$B,2,0)</f>
        <v>Eugene Holmes</v>
      </c>
      <c r="P3489" s="9" t="str">
        <f>VLOOKUP('Consolidtaed Data'!$E6737,[1]Customers!$A:$B,2,0)</f>
        <v>Jonathan Hawkins</v>
      </c>
      <c r="Q3489" s="11">
        <f>WEEKDAY('Consolidtaed Data'!$F6737)</f>
        <v>7</v>
      </c>
      <c r="R3489" s="9">
        <f>MONTH('Consolidtaed Data'!$F6737)</f>
        <v>5</v>
      </c>
      <c r="S3489" s="9" t="str">
        <f>TEXT(Table3[[#This Row],[Purchase Date]],"MMMM")</f>
        <v>September</v>
      </c>
      <c r="T3489" s="9">
        <f>YEAR('Consolidtaed Data'!$F6737)</f>
        <v>2021</v>
      </c>
    </row>
    <row r="3490" spans="1:20" x14ac:dyDescent="0.3">
      <c r="A3490" s="9" t="s">
        <v>4510</v>
      </c>
      <c r="B3490" s="9" t="s">
        <v>477</v>
      </c>
      <c r="C3490" s="9" t="s">
        <v>352</v>
      </c>
      <c r="D3490" s="9" t="s">
        <v>17</v>
      </c>
      <c r="E3490" s="9" t="s">
        <v>422</v>
      </c>
      <c r="F3490" s="10">
        <v>44086</v>
      </c>
      <c r="G3490" s="10" t="str">
        <f>VLOOKUP(Table3[[#This Row],[Product ID]],[1]Products!$A:$G,2,0)</f>
        <v>Product 46</v>
      </c>
      <c r="H3490" s="22">
        <v>1</v>
      </c>
      <c r="I3490" s="9">
        <f>VLOOKUP('Consolidtaed Data'!$B7022,[1]Products!$A:$G,4,0)</f>
        <v>2141</v>
      </c>
      <c r="J3490" s="9">
        <f>VLOOKUP('Consolidtaed Data'!$B7022,[1]Products!$A:$G,3,0)</f>
        <v>1777</v>
      </c>
      <c r="K3490" s="9">
        <f>'Consolidtaed Data'!$J7022*'Consolidtaed Data'!$H7022</f>
        <v>1473</v>
      </c>
      <c r="L3490" s="9">
        <f>'Consolidtaed Data'!$I7022*'Consolidtaed Data'!$H7022</f>
        <v>2497</v>
      </c>
      <c r="M3490" s="9">
        <f>'Consolidtaed Data'!$L7022-'Consolidtaed Data'!$K7022</f>
        <v>161</v>
      </c>
      <c r="N3490" s="9" t="str">
        <f>VLOOKUP('Consolidtaed Data'!$C7022,[1]Locations!$A:$O,2,0)</f>
        <v>Fullerton</v>
      </c>
      <c r="O3490" s="9" t="str">
        <f>VLOOKUP('Consolidtaed Data'!$D7022,'[1]Sales People'!$A:$B,2,0)</f>
        <v>Jimmy Young</v>
      </c>
      <c r="P3490" s="9" t="str">
        <f>VLOOKUP('Consolidtaed Data'!$E7022,[1]Customers!$A:$B,2,0)</f>
        <v>Keith Murray</v>
      </c>
      <c r="Q3490" s="11">
        <f>WEEKDAY('Consolidtaed Data'!$F7022)</f>
        <v>6</v>
      </c>
      <c r="R3490" s="9">
        <f>MONTH('Consolidtaed Data'!$F7022)</f>
        <v>6</v>
      </c>
      <c r="S3490" s="9" t="str">
        <f>TEXT(Table3[[#This Row],[Purchase Date]],"MMMM")</f>
        <v>September</v>
      </c>
      <c r="T3490" s="9">
        <f>YEAR('Consolidtaed Data'!$F7022)</f>
        <v>2021</v>
      </c>
    </row>
    <row r="3491" spans="1:20" x14ac:dyDescent="0.3">
      <c r="A3491" s="9" t="s">
        <v>4511</v>
      </c>
      <c r="B3491" s="9" t="s">
        <v>349</v>
      </c>
      <c r="C3491" s="9" t="s">
        <v>39</v>
      </c>
      <c r="D3491" s="9" t="s">
        <v>143</v>
      </c>
      <c r="E3491" s="9" t="s">
        <v>1680</v>
      </c>
      <c r="F3491" s="10">
        <v>44086</v>
      </c>
      <c r="G3491" s="10" t="str">
        <f>VLOOKUP(Table3[[#This Row],[Product ID]],[1]Products!$A:$G,2,0)</f>
        <v>Product 60</v>
      </c>
      <c r="H3491" s="22">
        <v>1</v>
      </c>
      <c r="I3491" s="9">
        <f>VLOOKUP('Consolidtaed Data'!$B7340,[1]Products!$A:$G,4,0)</f>
        <v>1582</v>
      </c>
      <c r="J3491" s="9">
        <f>VLOOKUP('Consolidtaed Data'!$B7340,[1]Products!$A:$G,3,0)</f>
        <v>1234</v>
      </c>
      <c r="K3491" s="9">
        <f>'Consolidtaed Data'!$J7340*'Consolidtaed Data'!$H7340</f>
        <v>1774</v>
      </c>
      <c r="L3491" s="9">
        <f>'Consolidtaed Data'!$I7340*'Consolidtaed Data'!$H7340</f>
        <v>2464</v>
      </c>
      <c r="M3491" s="9">
        <f>'Consolidtaed Data'!$L7340-'Consolidtaed Data'!$K7340</f>
        <v>408</v>
      </c>
      <c r="N3491" s="9" t="str">
        <f>VLOOKUP('Consolidtaed Data'!$C7340,[1]Locations!$A:$O,2,0)</f>
        <v>Antioch</v>
      </c>
      <c r="O3491" s="9" t="str">
        <f>VLOOKUP('Consolidtaed Data'!$D7340,'[1]Sales People'!$A:$B,2,0)</f>
        <v>Robert Reed</v>
      </c>
      <c r="P3491" s="9" t="str">
        <f>VLOOKUP('Consolidtaed Data'!$E7340,[1]Customers!$A:$B,2,0)</f>
        <v>Carl Nguyen</v>
      </c>
      <c r="Q3491" s="11">
        <f>WEEKDAY('Consolidtaed Data'!$F7340)</f>
        <v>7</v>
      </c>
      <c r="R3491" s="9">
        <f>MONTH('Consolidtaed Data'!$F7340)</f>
        <v>7</v>
      </c>
      <c r="S3491" s="9" t="str">
        <f>TEXT(Table3[[#This Row],[Purchase Date]],"MMMM")</f>
        <v>September</v>
      </c>
      <c r="T3491" s="9">
        <f>YEAR('Consolidtaed Data'!$F7340)</f>
        <v>2021</v>
      </c>
    </row>
    <row r="3492" spans="1:20" x14ac:dyDescent="0.3">
      <c r="A3492" s="9" t="s">
        <v>4512</v>
      </c>
      <c r="B3492" s="9" t="s">
        <v>240</v>
      </c>
      <c r="C3492" s="9" t="s">
        <v>439</v>
      </c>
      <c r="D3492" s="9" t="s">
        <v>87</v>
      </c>
      <c r="E3492" s="9" t="s">
        <v>2617</v>
      </c>
      <c r="F3492" s="10">
        <v>44086</v>
      </c>
      <c r="G3492" s="10" t="str">
        <f>VLOOKUP(Table3[[#This Row],[Product ID]],[1]Products!$A:$G,2,0)</f>
        <v>Product 70</v>
      </c>
      <c r="H3492" s="22">
        <v>1</v>
      </c>
      <c r="I3492" s="9">
        <f>VLOOKUP('Consolidtaed Data'!$B8112,[1]Products!$A:$G,4,0)</f>
        <v>799</v>
      </c>
      <c r="J3492" s="9">
        <f>VLOOKUP('Consolidtaed Data'!$B8112,[1]Products!$A:$G,3,0)</f>
        <v>455</v>
      </c>
      <c r="K3492" s="9">
        <f>'Consolidtaed Data'!$J8112*'Consolidtaed Data'!$H8112</f>
        <v>1044</v>
      </c>
      <c r="L3492" s="9">
        <f>'Consolidtaed Data'!$I8112*'Consolidtaed Data'!$H8112</f>
        <v>1899</v>
      </c>
      <c r="M3492" s="9">
        <f>'Consolidtaed Data'!$L8112-'Consolidtaed Data'!$K8112</f>
        <v>3308</v>
      </c>
      <c r="N3492" s="9" t="str">
        <f>VLOOKUP('Consolidtaed Data'!$C8112,[1]Locations!$A:$O,2,0)</f>
        <v>Oakland</v>
      </c>
      <c r="O3492" s="9" t="str">
        <f>VLOOKUP('Consolidtaed Data'!$D8112,'[1]Sales People'!$A:$B,2,0)</f>
        <v>Jeremy Mendoza</v>
      </c>
      <c r="P3492" s="9" t="str">
        <f>VLOOKUP('Consolidtaed Data'!$E8112,[1]Customers!$A:$B,2,0)</f>
        <v>Jesse Wells</v>
      </c>
      <c r="Q3492" s="11">
        <f>WEEKDAY('Consolidtaed Data'!$F8112)</f>
        <v>5</v>
      </c>
      <c r="R3492" s="9">
        <f>MONTH('Consolidtaed Data'!$F8112)</f>
        <v>9</v>
      </c>
      <c r="S3492" s="9" t="str">
        <f>TEXT(Table3[[#This Row],[Purchase Date]],"MMMM")</f>
        <v>September</v>
      </c>
      <c r="T3492" s="9">
        <f>YEAR('Consolidtaed Data'!$F8112)</f>
        <v>2021</v>
      </c>
    </row>
    <row r="3493" spans="1:20" x14ac:dyDescent="0.3">
      <c r="A3493" s="9" t="s">
        <v>4513</v>
      </c>
      <c r="B3493" s="9" t="s">
        <v>15</v>
      </c>
      <c r="C3493" s="9" t="s">
        <v>42</v>
      </c>
      <c r="D3493" s="9" t="s">
        <v>402</v>
      </c>
      <c r="E3493" s="9" t="s">
        <v>881</v>
      </c>
      <c r="F3493" s="10">
        <v>44086</v>
      </c>
      <c r="G3493" s="10" t="str">
        <f>VLOOKUP(Table3[[#This Row],[Product ID]],[1]Products!$A:$G,2,0)</f>
        <v>Product 38</v>
      </c>
      <c r="H3493" s="22">
        <v>3</v>
      </c>
      <c r="I3493" s="9">
        <f>VLOOKUP('Consolidtaed Data'!$B8469,[1]Products!$A:$G,4,0)</f>
        <v>2396</v>
      </c>
      <c r="J3493" s="9">
        <f>VLOOKUP('Consolidtaed Data'!$B8469,[1]Products!$A:$G,3,0)</f>
        <v>1965</v>
      </c>
      <c r="K3493" s="9">
        <f>'Consolidtaed Data'!$J8469*'Consolidtaed Data'!$H8469</f>
        <v>888</v>
      </c>
      <c r="L3493" s="9">
        <f>'Consolidtaed Data'!$I8469*'Consolidtaed Data'!$H8469</f>
        <v>1506</v>
      </c>
      <c r="M3493" s="9">
        <f>'Consolidtaed Data'!$L8469-'Consolidtaed Data'!$K8469</f>
        <v>837</v>
      </c>
      <c r="N3493" s="9" t="str">
        <f>VLOOKUP('Consolidtaed Data'!$C8469,[1]Locations!$A:$O,2,0)</f>
        <v>West Covina</v>
      </c>
      <c r="O3493" s="9" t="str">
        <f>VLOOKUP('Consolidtaed Data'!$D8469,'[1]Sales People'!$A:$B,2,0)</f>
        <v>Jeremy Mendoza</v>
      </c>
      <c r="P3493" s="9" t="str">
        <f>VLOOKUP('Consolidtaed Data'!$E8469,[1]Customers!$A:$B,2,0)</f>
        <v>Gregory Welch</v>
      </c>
      <c r="Q3493" s="11">
        <f>WEEKDAY('Consolidtaed Data'!$F8469)</f>
        <v>4</v>
      </c>
      <c r="R3493" s="9">
        <f>MONTH('Consolidtaed Data'!$F8469)</f>
        <v>10</v>
      </c>
      <c r="S3493" s="9" t="str">
        <f>TEXT(Table3[[#This Row],[Purchase Date]],"MMMM")</f>
        <v>September</v>
      </c>
      <c r="T3493" s="9">
        <f>YEAR('Consolidtaed Data'!$F8469)</f>
        <v>2021</v>
      </c>
    </row>
    <row r="3494" spans="1:20" x14ac:dyDescent="0.3">
      <c r="A3494" s="9" t="s">
        <v>4514</v>
      </c>
      <c r="B3494" s="9" t="s">
        <v>318</v>
      </c>
      <c r="C3494" s="9" t="s">
        <v>472</v>
      </c>
      <c r="D3494" s="9" t="s">
        <v>51</v>
      </c>
      <c r="E3494" s="9" t="s">
        <v>569</v>
      </c>
      <c r="F3494" s="10">
        <v>44086</v>
      </c>
      <c r="G3494" s="10" t="str">
        <f>VLOOKUP(Table3[[#This Row],[Product ID]],[1]Products!$A:$G,2,0)</f>
        <v>Product 89</v>
      </c>
      <c r="H3494" s="22">
        <v>1</v>
      </c>
      <c r="I3494" s="9">
        <f>VLOOKUP('Consolidtaed Data'!$B9276,[1]Products!$A:$G,4,0)</f>
        <v>1119</v>
      </c>
      <c r="J3494" s="9">
        <f>VLOOKUP('Consolidtaed Data'!$B9276,[1]Products!$A:$G,3,0)</f>
        <v>683</v>
      </c>
      <c r="K3494" s="9">
        <f>'Consolidtaed Data'!$J9276*'Consolidtaed Data'!$H9276</f>
        <v>1223</v>
      </c>
      <c r="L3494" s="9">
        <f>'Consolidtaed Data'!$I9276*'Consolidtaed Data'!$H9276</f>
        <v>2005</v>
      </c>
      <c r="M3494" s="9">
        <f>'Consolidtaed Data'!$L9276-'Consolidtaed Data'!$K9276</f>
        <v>651</v>
      </c>
      <c r="N3494" s="9" t="str">
        <f>VLOOKUP('Consolidtaed Data'!$C9276,[1]Locations!$A:$O,2,0)</f>
        <v>Concord</v>
      </c>
      <c r="O3494" s="9" t="str">
        <f>VLOOKUP('Consolidtaed Data'!$D9276,'[1]Sales People'!$A:$B,2,0)</f>
        <v>Brian Davis</v>
      </c>
      <c r="P3494" s="9" t="str">
        <f>VLOOKUP('Consolidtaed Data'!$E9276,[1]Customers!$A:$B,2,0)</f>
        <v>Terry Mills</v>
      </c>
      <c r="Q3494" s="11">
        <f>WEEKDAY('Consolidtaed Data'!$F9276)</f>
        <v>5</v>
      </c>
      <c r="R3494" s="9">
        <f>MONTH('Consolidtaed Data'!$F9276)</f>
        <v>12</v>
      </c>
      <c r="S3494" s="9" t="str">
        <f>TEXT(Table3[[#This Row],[Purchase Date]],"MMMM")</f>
        <v>September</v>
      </c>
      <c r="T3494" s="9">
        <f>YEAR('Consolidtaed Data'!$F9276)</f>
        <v>2021</v>
      </c>
    </row>
    <row r="3495" spans="1:20" x14ac:dyDescent="0.3">
      <c r="A3495" s="9" t="s">
        <v>4515</v>
      </c>
      <c r="B3495" s="9" t="s">
        <v>11</v>
      </c>
      <c r="C3495" s="9" t="s">
        <v>302</v>
      </c>
      <c r="D3495" s="9" t="s">
        <v>272</v>
      </c>
      <c r="E3495" s="9" t="s">
        <v>332</v>
      </c>
      <c r="F3495" s="10">
        <v>44086</v>
      </c>
      <c r="G3495" s="10" t="str">
        <f>VLOOKUP(Table3[[#This Row],[Product ID]],[1]Products!$A:$G,2,0)</f>
        <v>Product 88</v>
      </c>
      <c r="H3495" s="22">
        <v>4</v>
      </c>
      <c r="I3495" s="9">
        <f>VLOOKUP('Consolidtaed Data'!$B9335,[1]Products!$A:$G,4,0)</f>
        <v>886</v>
      </c>
      <c r="J3495" s="9">
        <f>VLOOKUP('Consolidtaed Data'!$B9335,[1]Products!$A:$G,3,0)</f>
        <v>478</v>
      </c>
      <c r="K3495" s="9">
        <f>'Consolidtaed Data'!$J9335*'Consolidtaed Data'!$H9335</f>
        <v>450</v>
      </c>
      <c r="L3495" s="9">
        <f>'Consolidtaed Data'!$I9335*'Consolidtaed Data'!$H9335</f>
        <v>818</v>
      </c>
      <c r="M3495" s="9">
        <f>'Consolidtaed Data'!$L9335-'Consolidtaed Data'!$K9335</f>
        <v>39</v>
      </c>
      <c r="N3495" s="9" t="str">
        <f>VLOOKUP('Consolidtaed Data'!$C9335,[1]Locations!$A:$O,2,0)</f>
        <v>Clovis</v>
      </c>
      <c r="O3495" s="9" t="str">
        <f>VLOOKUP('Consolidtaed Data'!$D9335,'[1]Sales People'!$A:$B,2,0)</f>
        <v>Kevin Butler</v>
      </c>
      <c r="P3495" s="9" t="str">
        <f>VLOOKUP('Consolidtaed Data'!$E9335,[1]Customers!$A:$B,2,0)</f>
        <v>Brandon Diaz</v>
      </c>
      <c r="Q3495" s="11">
        <f>WEEKDAY('Consolidtaed Data'!$F9335)</f>
        <v>2</v>
      </c>
      <c r="R3495" s="9">
        <f>MONTH('Consolidtaed Data'!$F9335)</f>
        <v>12</v>
      </c>
      <c r="S3495" s="9" t="str">
        <f>TEXT(Table3[[#This Row],[Purchase Date]],"MMMM")</f>
        <v>September</v>
      </c>
      <c r="T3495" s="9">
        <f>YEAR('Consolidtaed Data'!$F9335)</f>
        <v>2021</v>
      </c>
    </row>
    <row r="3496" spans="1:20" x14ac:dyDescent="0.3">
      <c r="A3496" s="9" t="s">
        <v>4516</v>
      </c>
      <c r="B3496" s="9" t="s">
        <v>185</v>
      </c>
      <c r="C3496" s="9" t="s">
        <v>63</v>
      </c>
      <c r="D3496" s="9" t="s">
        <v>281</v>
      </c>
      <c r="E3496" s="9" t="s">
        <v>1042</v>
      </c>
      <c r="F3496" s="10">
        <v>44087</v>
      </c>
      <c r="G3496" s="10" t="str">
        <f>VLOOKUP(Table3[[#This Row],[Product ID]],[1]Products!$A:$G,2,0)</f>
        <v>Product 65</v>
      </c>
      <c r="H3496" s="22">
        <v>4</v>
      </c>
      <c r="I3496" s="9">
        <f>VLOOKUP('Consolidtaed Data'!$B4887,[1]Products!$A:$G,4,0)</f>
        <v>1587</v>
      </c>
      <c r="J3496" s="9">
        <f>VLOOKUP('Consolidtaed Data'!$B4887,[1]Products!$A:$G,3,0)</f>
        <v>1301</v>
      </c>
      <c r="K3496" s="9">
        <f>'Consolidtaed Data'!$J4887*'Consolidtaed Data'!$H4887</f>
        <v>1512</v>
      </c>
      <c r="L3496" s="9">
        <f>'Consolidtaed Data'!$I4887*'Consolidtaed Data'!$H4887</f>
        <v>2853</v>
      </c>
      <c r="M3496" s="9">
        <f>'Consolidtaed Data'!$L4887-'Consolidtaed Data'!$K4887</f>
        <v>187</v>
      </c>
      <c r="N3496" s="9" t="str">
        <f>VLOOKUP('Consolidtaed Data'!$C4887,[1]Locations!$A:$O,2,0)</f>
        <v>Murrieta</v>
      </c>
      <c r="O3496" s="9" t="str">
        <f>VLOOKUP('Consolidtaed Data'!$D4887,'[1]Sales People'!$A:$B,2,0)</f>
        <v>Justin Lynch</v>
      </c>
      <c r="P3496" s="9" t="str">
        <f>VLOOKUP('Consolidtaed Data'!$E4887,[1]Customers!$A:$B,2,0)</f>
        <v>Billy Gonzales</v>
      </c>
      <c r="Q3496" s="11">
        <f>WEEKDAY('Consolidtaed Data'!$F4887)</f>
        <v>6</v>
      </c>
      <c r="R3496" s="9">
        <f>MONTH('Consolidtaed Data'!$F4887)</f>
        <v>12</v>
      </c>
      <c r="S3496" s="9" t="str">
        <f>TEXT(Table3[[#This Row],[Purchase Date]],"MMMM")</f>
        <v>September</v>
      </c>
      <c r="T3496" s="9">
        <f>YEAR('Consolidtaed Data'!$F4887)</f>
        <v>2020</v>
      </c>
    </row>
    <row r="3497" spans="1:20" x14ac:dyDescent="0.3">
      <c r="A3497" s="9" t="s">
        <v>4518</v>
      </c>
      <c r="B3497" s="9" t="s">
        <v>397</v>
      </c>
      <c r="C3497" s="9" t="s">
        <v>157</v>
      </c>
      <c r="D3497" s="9" t="s">
        <v>22</v>
      </c>
      <c r="E3497" s="9" t="s">
        <v>2516</v>
      </c>
      <c r="F3497" s="10">
        <v>44087</v>
      </c>
      <c r="G3497" s="10" t="str">
        <f>VLOOKUP(Table3[[#This Row],[Product ID]],[1]Products!$A:$G,2,0)</f>
        <v>Product 20</v>
      </c>
      <c r="H3497" s="22">
        <v>1</v>
      </c>
      <c r="I3497" s="9">
        <f>VLOOKUP('Consolidtaed Data'!$B5349,[1]Products!$A:$G,4,0)</f>
        <v>35</v>
      </c>
      <c r="J3497" s="9">
        <f>VLOOKUP('Consolidtaed Data'!$B5349,[1]Products!$A:$G,3,0)</f>
        <v>22</v>
      </c>
      <c r="K3497" s="9">
        <f>'Consolidtaed Data'!$J5349*'Consolidtaed Data'!$H5349</f>
        <v>1473</v>
      </c>
      <c r="L3497" s="9">
        <f>'Consolidtaed Data'!$I5349*'Consolidtaed Data'!$H5349</f>
        <v>2497</v>
      </c>
      <c r="M3497" s="9">
        <f>'Consolidtaed Data'!$L5349-'Consolidtaed Data'!$K5349</f>
        <v>463</v>
      </c>
      <c r="N3497" s="9" t="str">
        <f>VLOOKUP('Consolidtaed Data'!$C5349,[1]Locations!$A:$O,2,0)</f>
        <v>Concord</v>
      </c>
      <c r="O3497" s="9" t="str">
        <f>VLOOKUP('Consolidtaed Data'!$D5349,'[1]Sales People'!$A:$B,2,0)</f>
        <v>Andrew Bowman</v>
      </c>
      <c r="P3497" s="9" t="str">
        <f>VLOOKUP('Consolidtaed Data'!$E5349,[1]Customers!$A:$B,2,0)</f>
        <v>Walter Harris</v>
      </c>
      <c r="Q3497" s="11">
        <f>WEEKDAY('Consolidtaed Data'!$F5349)</f>
        <v>1</v>
      </c>
      <c r="R3497" s="9">
        <f>MONTH('Consolidtaed Data'!$F5349)</f>
        <v>1</v>
      </c>
      <c r="S3497" s="9" t="str">
        <f>TEXT(Table3[[#This Row],[Purchase Date]],"MMMM")</f>
        <v>September</v>
      </c>
      <c r="T3497" s="9">
        <f>YEAR('Consolidtaed Data'!$F5349)</f>
        <v>2021</v>
      </c>
    </row>
    <row r="3498" spans="1:20" x14ac:dyDescent="0.3">
      <c r="A3498" s="9" t="s">
        <v>4519</v>
      </c>
      <c r="B3498" s="9" t="s">
        <v>216</v>
      </c>
      <c r="C3498" s="9" t="s">
        <v>504</v>
      </c>
      <c r="D3498" s="9" t="s">
        <v>127</v>
      </c>
      <c r="E3498" s="9" t="s">
        <v>4203</v>
      </c>
      <c r="F3498" s="10">
        <v>44087</v>
      </c>
      <c r="G3498" s="10" t="str">
        <f>VLOOKUP(Table3[[#This Row],[Product ID]],[1]Products!$A:$G,2,0)</f>
        <v>Product 73</v>
      </c>
      <c r="H3498" s="22">
        <v>3</v>
      </c>
      <c r="I3498" s="9">
        <f>VLOOKUP('Consolidtaed Data'!$B5402,[1]Products!$A:$G,4,0)</f>
        <v>2091</v>
      </c>
      <c r="J3498" s="9">
        <f>VLOOKUP('Consolidtaed Data'!$B5402,[1]Products!$A:$G,3,0)</f>
        <v>1485</v>
      </c>
      <c r="K3498" s="9">
        <f>'Consolidtaed Data'!$J5402*'Consolidtaed Data'!$H5402</f>
        <v>3519</v>
      </c>
      <c r="L3498" s="9">
        <f>'Consolidtaed Data'!$I5402*'Consolidtaed Data'!$H5402</f>
        <v>5586</v>
      </c>
      <c r="M3498" s="9">
        <f>'Consolidtaed Data'!$L5402-'Consolidtaed Data'!$K5402</f>
        <v>1226</v>
      </c>
      <c r="N3498" s="9" t="str">
        <f>VLOOKUP('Consolidtaed Data'!$C5402,[1]Locations!$A:$O,2,0)</f>
        <v>Stockton</v>
      </c>
      <c r="O3498" s="9" t="str">
        <f>VLOOKUP('Consolidtaed Data'!$D5402,'[1]Sales People'!$A:$B,2,0)</f>
        <v>Ryan Butler</v>
      </c>
      <c r="P3498" s="9" t="str">
        <f>VLOOKUP('Consolidtaed Data'!$E5402,[1]Customers!$A:$B,2,0)</f>
        <v>Sean Black</v>
      </c>
      <c r="Q3498" s="11">
        <f>WEEKDAY('Consolidtaed Data'!$F5402)</f>
        <v>4</v>
      </c>
      <c r="R3498" s="9">
        <f>MONTH('Consolidtaed Data'!$F5402)</f>
        <v>2</v>
      </c>
      <c r="S3498" s="9" t="str">
        <f>TEXT(Table3[[#This Row],[Purchase Date]],"MMMM")</f>
        <v>September</v>
      </c>
      <c r="T3498" s="9">
        <f>YEAR('Consolidtaed Data'!$F5402)</f>
        <v>2021</v>
      </c>
    </row>
    <row r="3499" spans="1:20" x14ac:dyDescent="0.3">
      <c r="A3499" s="9" t="s">
        <v>4520</v>
      </c>
      <c r="B3499" s="9" t="s">
        <v>418</v>
      </c>
      <c r="C3499" s="9" t="s">
        <v>226</v>
      </c>
      <c r="D3499" s="9" t="s">
        <v>83</v>
      </c>
      <c r="E3499" s="9" t="s">
        <v>6621</v>
      </c>
      <c r="F3499" s="10">
        <v>44087</v>
      </c>
      <c r="G3499" s="10" t="str">
        <f>VLOOKUP(Table3[[#This Row],[Product ID]],[1]Products!$A:$G,2,0)</f>
        <v>Product 82</v>
      </c>
      <c r="H3499" s="22">
        <v>4</v>
      </c>
      <c r="I3499" s="9">
        <f>VLOOKUP('Consolidtaed Data'!$B5595,[1]Products!$A:$G,4,0)</f>
        <v>1405</v>
      </c>
      <c r="J3499" s="9">
        <f>VLOOKUP('Consolidtaed Data'!$B5595,[1]Products!$A:$G,3,0)</f>
        <v>1054</v>
      </c>
      <c r="K3499" s="9">
        <f>'Consolidtaed Data'!$J5595*'Consolidtaed Data'!$H5595</f>
        <v>790</v>
      </c>
      <c r="L3499" s="9">
        <f>'Consolidtaed Data'!$I5595*'Consolidtaed Data'!$H5595</f>
        <v>1112</v>
      </c>
      <c r="M3499" s="9">
        <f>'Consolidtaed Data'!$L5595-'Consolidtaed Data'!$K5595</f>
        <v>560</v>
      </c>
      <c r="N3499" s="9" t="str">
        <f>VLOOKUP('Consolidtaed Data'!$C5595,[1]Locations!$A:$O,2,0)</f>
        <v>Fresno</v>
      </c>
      <c r="O3499" s="9" t="str">
        <f>VLOOKUP('Consolidtaed Data'!$D5595,'[1]Sales People'!$A:$B,2,0)</f>
        <v>Ernest Wagner</v>
      </c>
      <c r="P3499" s="9" t="str">
        <f>VLOOKUP('Consolidtaed Data'!$E5595,[1]Customers!$A:$B,2,0)</f>
        <v>Christopher Kim</v>
      </c>
      <c r="Q3499" s="11">
        <f>WEEKDAY('Consolidtaed Data'!$F5595)</f>
        <v>6</v>
      </c>
      <c r="R3499" s="9">
        <f>MONTH('Consolidtaed Data'!$F5595)</f>
        <v>2</v>
      </c>
      <c r="S3499" s="9" t="str">
        <f>TEXT(Table3[[#This Row],[Purchase Date]],"MMMM")</f>
        <v>September</v>
      </c>
      <c r="T3499" s="9">
        <f>YEAR('Consolidtaed Data'!$F5595)</f>
        <v>2021</v>
      </c>
    </row>
    <row r="3500" spans="1:20" x14ac:dyDescent="0.3">
      <c r="A3500" s="9" t="s">
        <v>4521</v>
      </c>
      <c r="B3500" s="9" t="s">
        <v>266</v>
      </c>
      <c r="C3500" s="9" t="s">
        <v>157</v>
      </c>
      <c r="D3500" s="9" t="s">
        <v>17</v>
      </c>
      <c r="E3500" s="9" t="s">
        <v>1207</v>
      </c>
      <c r="F3500" s="10">
        <v>44087</v>
      </c>
      <c r="G3500" s="10" t="str">
        <f>VLOOKUP(Table3[[#This Row],[Product ID]],[1]Products!$A:$G,2,0)</f>
        <v>Product 92</v>
      </c>
      <c r="H3500" s="22">
        <v>1</v>
      </c>
      <c r="I3500" s="9">
        <f>VLOOKUP('Consolidtaed Data'!$B5712,[1]Products!$A:$G,4,0)</f>
        <v>502</v>
      </c>
      <c r="J3500" s="9">
        <f>VLOOKUP('Consolidtaed Data'!$B5712,[1]Products!$A:$G,3,0)</f>
        <v>296</v>
      </c>
      <c r="K3500" s="9">
        <f>'Consolidtaed Data'!$J5712*'Consolidtaed Data'!$H5712</f>
        <v>336</v>
      </c>
      <c r="L3500" s="9">
        <f>'Consolidtaed Data'!$I5712*'Consolidtaed Data'!$H5712</f>
        <v>492</v>
      </c>
      <c r="M3500" s="9">
        <f>'Consolidtaed Data'!$L5712-'Consolidtaed Data'!$K5712</f>
        <v>1448</v>
      </c>
      <c r="N3500" s="9" t="str">
        <f>VLOOKUP('Consolidtaed Data'!$C5712,[1]Locations!$A:$O,2,0)</f>
        <v>Costa Mesa</v>
      </c>
      <c r="O3500" s="9" t="str">
        <f>VLOOKUP('Consolidtaed Data'!$D5712,'[1]Sales People'!$A:$B,2,0)</f>
        <v>Larry Castillo</v>
      </c>
      <c r="P3500" s="9" t="str">
        <f>VLOOKUP('Consolidtaed Data'!$E5712,[1]Customers!$A:$B,2,0)</f>
        <v>Stephen Cook</v>
      </c>
      <c r="Q3500" s="11">
        <f>WEEKDAY('Consolidtaed Data'!$F5712)</f>
        <v>6</v>
      </c>
      <c r="R3500" s="9">
        <f>MONTH('Consolidtaed Data'!$F5712)</f>
        <v>2</v>
      </c>
      <c r="S3500" s="9" t="str">
        <f>TEXT(Table3[[#This Row],[Purchase Date]],"MMMM")</f>
        <v>September</v>
      </c>
      <c r="T3500" s="9">
        <f>YEAR('Consolidtaed Data'!$F5712)</f>
        <v>2021</v>
      </c>
    </row>
    <row r="3501" spans="1:20" x14ac:dyDescent="0.3">
      <c r="A3501" s="9" t="s">
        <v>4522</v>
      </c>
      <c r="B3501" s="9" t="s">
        <v>490</v>
      </c>
      <c r="C3501" s="9" t="s">
        <v>152</v>
      </c>
      <c r="D3501" s="9" t="s">
        <v>17</v>
      </c>
      <c r="E3501" s="9" t="s">
        <v>1231</v>
      </c>
      <c r="F3501" s="10">
        <v>44087</v>
      </c>
      <c r="G3501" s="10" t="str">
        <f>VLOOKUP(Table3[[#This Row],[Product ID]],[1]Products!$A:$G,2,0)</f>
        <v>Product 79</v>
      </c>
      <c r="H3501" s="22">
        <v>4</v>
      </c>
      <c r="I3501" s="9">
        <f>VLOOKUP('Consolidtaed Data'!$B5738,[1]Products!$A:$G,4,0)</f>
        <v>1582</v>
      </c>
      <c r="J3501" s="9">
        <f>VLOOKUP('Consolidtaed Data'!$B5738,[1]Products!$A:$G,3,0)</f>
        <v>1234</v>
      </c>
      <c r="K3501" s="9">
        <f>'Consolidtaed Data'!$J5738*'Consolidtaed Data'!$H5738</f>
        <v>1582</v>
      </c>
      <c r="L3501" s="9">
        <f>'Consolidtaed Data'!$I5738*'Consolidtaed Data'!$H5738</f>
        <v>3044</v>
      </c>
      <c r="M3501" s="9">
        <f>'Consolidtaed Data'!$L5738-'Consolidtaed Data'!$K5738</f>
        <v>944</v>
      </c>
      <c r="N3501" s="9" t="str">
        <f>VLOOKUP('Consolidtaed Data'!$C5738,[1]Locations!$A:$O,2,0)</f>
        <v>West Covina</v>
      </c>
      <c r="O3501" s="9" t="str">
        <f>VLOOKUP('Consolidtaed Data'!$D5738,'[1]Sales People'!$A:$B,2,0)</f>
        <v>Christopher Tucker</v>
      </c>
      <c r="P3501" s="9" t="str">
        <f>VLOOKUP('Consolidtaed Data'!$E5738,[1]Customers!$A:$B,2,0)</f>
        <v>Clarence Austin</v>
      </c>
      <c r="Q3501" s="11">
        <f>WEEKDAY('Consolidtaed Data'!$F5738)</f>
        <v>1</v>
      </c>
      <c r="R3501" s="9">
        <f>MONTH('Consolidtaed Data'!$F5738)</f>
        <v>2</v>
      </c>
      <c r="S3501" s="9" t="str">
        <f>TEXT(Table3[[#This Row],[Purchase Date]],"MMMM")</f>
        <v>September</v>
      </c>
      <c r="T3501" s="9">
        <f>YEAR('Consolidtaed Data'!$F5738)</f>
        <v>2021</v>
      </c>
    </row>
    <row r="3502" spans="1:20" x14ac:dyDescent="0.3">
      <c r="A3502" s="9" t="s">
        <v>4523</v>
      </c>
      <c r="B3502" s="9" t="s">
        <v>156</v>
      </c>
      <c r="C3502" s="9" t="s">
        <v>564</v>
      </c>
      <c r="D3502" s="9" t="s">
        <v>31</v>
      </c>
      <c r="E3502" s="9" t="s">
        <v>839</v>
      </c>
      <c r="F3502" s="10">
        <v>44087</v>
      </c>
      <c r="G3502" s="10" t="str">
        <f>VLOOKUP(Table3[[#This Row],[Product ID]],[1]Products!$A:$G,2,0)</f>
        <v>Product 21</v>
      </c>
      <c r="H3502" s="22">
        <v>3</v>
      </c>
      <c r="I3502" s="9">
        <f>VLOOKUP('Consolidtaed Data'!$B6258,[1]Products!$A:$G,4,0)</f>
        <v>771</v>
      </c>
      <c r="J3502" s="9">
        <f>VLOOKUP('Consolidtaed Data'!$B6258,[1]Products!$A:$G,3,0)</f>
        <v>648</v>
      </c>
      <c r="K3502" s="9">
        <f>'Consolidtaed Data'!$J6258*'Consolidtaed Data'!$H6258</f>
        <v>1582</v>
      </c>
      <c r="L3502" s="9">
        <f>'Consolidtaed Data'!$I6258*'Consolidtaed Data'!$H6258</f>
        <v>3044</v>
      </c>
      <c r="M3502" s="9">
        <f>'Consolidtaed Data'!$L6258-'Consolidtaed Data'!$K6258</f>
        <v>1888</v>
      </c>
      <c r="N3502" s="9" t="str">
        <f>VLOOKUP('Consolidtaed Data'!$C6258,[1]Locations!$A:$O,2,0)</f>
        <v>Escondido</v>
      </c>
      <c r="O3502" s="9" t="str">
        <f>VLOOKUP('Consolidtaed Data'!$D6258,'[1]Sales People'!$A:$B,2,0)</f>
        <v>Walter Cook</v>
      </c>
      <c r="P3502" s="9" t="str">
        <f>VLOOKUP('Consolidtaed Data'!$E6258,[1]Customers!$A:$B,2,0)</f>
        <v>Clarence Cunningham</v>
      </c>
      <c r="Q3502" s="11">
        <f>WEEKDAY('Consolidtaed Data'!$F6258)</f>
        <v>3</v>
      </c>
      <c r="R3502" s="9">
        <f>MONTH('Consolidtaed Data'!$F6258)</f>
        <v>4</v>
      </c>
      <c r="S3502" s="9" t="str">
        <f>TEXT(Table3[[#This Row],[Purchase Date]],"MMMM")</f>
        <v>September</v>
      </c>
      <c r="T3502" s="9">
        <f>YEAR('Consolidtaed Data'!$F6258)</f>
        <v>2021</v>
      </c>
    </row>
    <row r="3503" spans="1:20" x14ac:dyDescent="0.3">
      <c r="A3503" s="9" t="s">
        <v>4524</v>
      </c>
      <c r="B3503" s="9" t="s">
        <v>160</v>
      </c>
      <c r="C3503" s="9" t="s">
        <v>439</v>
      </c>
      <c r="D3503" s="9" t="s">
        <v>31</v>
      </c>
      <c r="E3503" s="9" t="s">
        <v>688</v>
      </c>
      <c r="F3503" s="10">
        <v>44087</v>
      </c>
      <c r="G3503" s="10" t="str">
        <f>VLOOKUP(Table3[[#This Row],[Product ID]],[1]Products!$A:$G,2,0)</f>
        <v>Product 28</v>
      </c>
      <c r="H3503" s="22">
        <v>1</v>
      </c>
      <c r="I3503" s="9">
        <f>VLOOKUP('Consolidtaed Data'!$B6690,[1]Products!$A:$G,4,0)</f>
        <v>556</v>
      </c>
      <c r="J3503" s="9">
        <f>VLOOKUP('Consolidtaed Data'!$B6690,[1]Products!$A:$G,3,0)</f>
        <v>395</v>
      </c>
      <c r="K3503" s="9">
        <f>'Consolidtaed Data'!$J6690*'Consolidtaed Data'!$H6690</f>
        <v>873</v>
      </c>
      <c r="L3503" s="9">
        <f>'Consolidtaed Data'!$I6690*'Consolidtaed Data'!$H6690</f>
        <v>1134</v>
      </c>
      <c r="M3503" s="9">
        <f>'Consolidtaed Data'!$L6690-'Consolidtaed Data'!$K6690</f>
        <v>534</v>
      </c>
      <c r="N3503" s="9" t="str">
        <f>VLOOKUP('Consolidtaed Data'!$C6690,[1]Locations!$A:$O,2,0)</f>
        <v>Rialto</v>
      </c>
      <c r="O3503" s="9" t="str">
        <f>VLOOKUP('Consolidtaed Data'!$D6690,'[1]Sales People'!$A:$B,2,0)</f>
        <v>Joshua Cook</v>
      </c>
      <c r="P3503" s="9" t="str">
        <f>VLOOKUP('Consolidtaed Data'!$E6690,[1]Customers!$A:$B,2,0)</f>
        <v>Howard Moore</v>
      </c>
      <c r="Q3503" s="11">
        <f>WEEKDAY('Consolidtaed Data'!$F6690)</f>
        <v>2</v>
      </c>
      <c r="R3503" s="9">
        <f>MONTH('Consolidtaed Data'!$F6690)</f>
        <v>5</v>
      </c>
      <c r="S3503" s="9" t="str">
        <f>TEXT(Table3[[#This Row],[Purchase Date]],"MMMM")</f>
        <v>September</v>
      </c>
      <c r="T3503" s="9">
        <f>YEAR('Consolidtaed Data'!$F6690)</f>
        <v>2021</v>
      </c>
    </row>
    <row r="3504" spans="1:20" x14ac:dyDescent="0.3">
      <c r="A3504" s="9" t="s">
        <v>4525</v>
      </c>
      <c r="B3504" s="9" t="s">
        <v>429</v>
      </c>
      <c r="C3504" s="9" t="s">
        <v>173</v>
      </c>
      <c r="D3504" s="9" t="s">
        <v>161</v>
      </c>
      <c r="E3504" s="9" t="s">
        <v>1773</v>
      </c>
      <c r="F3504" s="10">
        <v>44087</v>
      </c>
      <c r="G3504" s="10" t="str">
        <f>VLOOKUP(Table3[[#This Row],[Product ID]],[1]Products!$A:$G,2,0)</f>
        <v>Product 87</v>
      </c>
      <c r="H3504" s="22">
        <v>1</v>
      </c>
      <c r="I3504" s="9">
        <f>VLOOKUP('Consolidtaed Data'!$B6857,[1]Products!$A:$G,4,0)</f>
        <v>1278</v>
      </c>
      <c r="J3504" s="9">
        <f>VLOOKUP('Consolidtaed Data'!$B6857,[1]Products!$A:$G,3,0)</f>
        <v>665</v>
      </c>
      <c r="K3504" s="9">
        <f>'Consolidtaed Data'!$J6857*'Consolidtaed Data'!$H6857</f>
        <v>1178</v>
      </c>
      <c r="L3504" s="9">
        <f>'Consolidtaed Data'!$I6857*'Consolidtaed Data'!$H6857</f>
        <v>2104</v>
      </c>
      <c r="M3504" s="9">
        <f>'Consolidtaed Data'!$L6857-'Consolidtaed Data'!$K6857</f>
        <v>290</v>
      </c>
      <c r="N3504" s="9" t="str">
        <f>VLOOKUP('Consolidtaed Data'!$C6857,[1]Locations!$A:$O,2,0)</f>
        <v>Los Angeles</v>
      </c>
      <c r="O3504" s="9" t="str">
        <f>VLOOKUP('Consolidtaed Data'!$D6857,'[1]Sales People'!$A:$B,2,0)</f>
        <v>Ronald Reed</v>
      </c>
      <c r="P3504" s="9" t="str">
        <f>VLOOKUP('Consolidtaed Data'!$E6857,[1]Customers!$A:$B,2,0)</f>
        <v>Roger Mills</v>
      </c>
      <c r="Q3504" s="11">
        <f>WEEKDAY('Consolidtaed Data'!$F6857)</f>
        <v>1</v>
      </c>
      <c r="R3504" s="9">
        <f>MONTH('Consolidtaed Data'!$F6857)</f>
        <v>6</v>
      </c>
      <c r="S3504" s="9" t="str">
        <f>TEXT(Table3[[#This Row],[Purchase Date]],"MMMM")</f>
        <v>September</v>
      </c>
      <c r="T3504" s="9">
        <f>YEAR('Consolidtaed Data'!$F6857)</f>
        <v>2021</v>
      </c>
    </row>
    <row r="3505" spans="1:20" x14ac:dyDescent="0.3">
      <c r="A3505" s="9" t="s">
        <v>4526</v>
      </c>
      <c r="B3505" s="9" t="s">
        <v>125</v>
      </c>
      <c r="C3505" s="9" t="s">
        <v>412</v>
      </c>
      <c r="D3505" s="9" t="s">
        <v>87</v>
      </c>
      <c r="E3505" s="9" t="s">
        <v>1013</v>
      </c>
      <c r="F3505" s="10">
        <v>44087</v>
      </c>
      <c r="G3505" s="10" t="str">
        <f>VLOOKUP(Table3[[#This Row],[Product ID]],[1]Products!$A:$G,2,0)</f>
        <v>Product 40</v>
      </c>
      <c r="H3505" s="22">
        <v>1</v>
      </c>
      <c r="I3505" s="9">
        <f>VLOOKUP('Consolidtaed Data'!$B7689,[1]Products!$A:$G,4,0)</f>
        <v>2005</v>
      </c>
      <c r="J3505" s="9">
        <f>VLOOKUP('Consolidtaed Data'!$B7689,[1]Products!$A:$G,3,0)</f>
        <v>1223</v>
      </c>
      <c r="K3505" s="9">
        <f>'Consolidtaed Data'!$J7689*'Consolidtaed Data'!$H7689</f>
        <v>3690</v>
      </c>
      <c r="L3505" s="9">
        <f>'Consolidtaed Data'!$I7689*'Consolidtaed Data'!$H7689</f>
        <v>5349</v>
      </c>
      <c r="M3505" s="9">
        <f>'Consolidtaed Data'!$L7689-'Consolidtaed Data'!$K7689</f>
        <v>1060</v>
      </c>
      <c r="N3505" s="9" t="str">
        <f>VLOOKUP('Consolidtaed Data'!$C7689,[1]Locations!$A:$O,2,0)</f>
        <v>Richmond</v>
      </c>
      <c r="O3505" s="9" t="str">
        <f>VLOOKUP('Consolidtaed Data'!$D7689,'[1]Sales People'!$A:$B,2,0)</f>
        <v>Ryan Welch</v>
      </c>
      <c r="P3505" s="9" t="str">
        <f>VLOOKUP('Consolidtaed Data'!$E7689,[1]Customers!$A:$B,2,0)</f>
        <v>Philip Crawford</v>
      </c>
      <c r="Q3505" s="11">
        <f>WEEKDAY('Consolidtaed Data'!$F7689)</f>
        <v>7</v>
      </c>
      <c r="R3505" s="9">
        <f>MONTH('Consolidtaed Data'!$F7689)</f>
        <v>8</v>
      </c>
      <c r="S3505" s="9" t="str">
        <f>TEXT(Table3[[#This Row],[Purchase Date]],"MMMM")</f>
        <v>September</v>
      </c>
      <c r="T3505" s="9">
        <f>YEAR('Consolidtaed Data'!$F7689)</f>
        <v>2021</v>
      </c>
    </row>
    <row r="3506" spans="1:20" x14ac:dyDescent="0.3">
      <c r="A3506" s="9" t="s">
        <v>4527</v>
      </c>
      <c r="B3506" s="9" t="s">
        <v>653</v>
      </c>
      <c r="C3506" s="9" t="s">
        <v>104</v>
      </c>
      <c r="D3506" s="9" t="s">
        <v>87</v>
      </c>
      <c r="E3506" s="9" t="s">
        <v>1923</v>
      </c>
      <c r="F3506" s="10">
        <v>44087</v>
      </c>
      <c r="G3506" s="10" t="str">
        <f>VLOOKUP(Table3[[#This Row],[Product ID]],[1]Products!$A:$G,2,0)</f>
        <v>Product 74</v>
      </c>
      <c r="H3506" s="22">
        <v>1</v>
      </c>
      <c r="I3506" s="9">
        <f>VLOOKUP('Consolidtaed Data'!$B8556,[1]Products!$A:$G,4,0)</f>
        <v>1522</v>
      </c>
      <c r="J3506" s="9">
        <f>VLOOKUP('Consolidtaed Data'!$B8556,[1]Products!$A:$G,3,0)</f>
        <v>791</v>
      </c>
      <c r="K3506" s="9">
        <f>'Consolidtaed Data'!$J8556*'Consolidtaed Data'!$H8556</f>
        <v>1251</v>
      </c>
      <c r="L3506" s="9">
        <f>'Consolidtaed Data'!$I8556*'Consolidtaed Data'!$H8556</f>
        <v>1526</v>
      </c>
      <c r="M3506" s="9">
        <f>'Consolidtaed Data'!$L8556-'Consolidtaed Data'!$K8556</f>
        <v>782</v>
      </c>
      <c r="N3506" s="9" t="str">
        <f>VLOOKUP('Consolidtaed Data'!$C8556,[1]Locations!$A:$O,2,0)</f>
        <v>Oceanside</v>
      </c>
      <c r="O3506" s="9" t="str">
        <f>VLOOKUP('Consolidtaed Data'!$D8556,'[1]Sales People'!$A:$B,2,0)</f>
        <v>Robert Reed</v>
      </c>
      <c r="P3506" s="9" t="str">
        <f>VLOOKUP('Consolidtaed Data'!$E8556,[1]Customers!$A:$B,2,0)</f>
        <v>Matthew Lewis</v>
      </c>
      <c r="Q3506" s="11">
        <f>WEEKDAY('Consolidtaed Data'!$F8556)</f>
        <v>3</v>
      </c>
      <c r="R3506" s="9">
        <f>MONTH('Consolidtaed Data'!$F8556)</f>
        <v>10</v>
      </c>
      <c r="S3506" s="9" t="str">
        <f>TEXT(Table3[[#This Row],[Purchase Date]],"MMMM")</f>
        <v>September</v>
      </c>
      <c r="T3506" s="9">
        <f>YEAR('Consolidtaed Data'!$F8556)</f>
        <v>2021</v>
      </c>
    </row>
    <row r="3507" spans="1:20" x14ac:dyDescent="0.3">
      <c r="A3507" s="9" t="s">
        <v>4528</v>
      </c>
      <c r="B3507" s="9" t="s">
        <v>230</v>
      </c>
      <c r="C3507" s="9" t="s">
        <v>223</v>
      </c>
      <c r="D3507" s="9" t="s">
        <v>56</v>
      </c>
      <c r="E3507" s="9" t="s">
        <v>170</v>
      </c>
      <c r="F3507" s="10">
        <v>44087</v>
      </c>
      <c r="G3507" s="10" t="str">
        <f>VLOOKUP(Table3[[#This Row],[Product ID]],[1]Products!$A:$G,2,0)</f>
        <v>Product 31</v>
      </c>
      <c r="H3507" s="22">
        <v>3</v>
      </c>
      <c r="I3507" s="9">
        <f>VLOOKUP('Consolidtaed Data'!$B9162,[1]Products!$A:$G,4,0)</f>
        <v>826</v>
      </c>
      <c r="J3507" s="9">
        <f>VLOOKUP('Consolidtaed Data'!$B9162,[1]Products!$A:$G,3,0)</f>
        <v>562</v>
      </c>
      <c r="K3507" s="9">
        <f>'Consolidtaed Data'!$J9162*'Consolidtaed Data'!$H9162</f>
        <v>7108</v>
      </c>
      <c r="L3507" s="9">
        <f>'Consolidtaed Data'!$I9162*'Consolidtaed Data'!$H9162</f>
        <v>8564</v>
      </c>
      <c r="M3507" s="9">
        <f>'Consolidtaed Data'!$L9162-'Consolidtaed Data'!$K9162</f>
        <v>264</v>
      </c>
      <c r="N3507" s="9" t="str">
        <f>VLOOKUP('Consolidtaed Data'!$C9162,[1]Locations!$A:$O,2,0)</f>
        <v>San Mateo</v>
      </c>
      <c r="O3507" s="9" t="str">
        <f>VLOOKUP('Consolidtaed Data'!$D9162,'[1]Sales People'!$A:$B,2,0)</f>
        <v>Justin Lynch</v>
      </c>
      <c r="P3507" s="9" t="str">
        <f>VLOOKUP('Consolidtaed Data'!$E9162,[1]Customers!$A:$B,2,0)</f>
        <v>Alan Scott</v>
      </c>
      <c r="Q3507" s="11">
        <f>WEEKDAY('Consolidtaed Data'!$F9162)</f>
        <v>4</v>
      </c>
      <c r="R3507" s="9">
        <f>MONTH('Consolidtaed Data'!$F9162)</f>
        <v>11</v>
      </c>
      <c r="S3507" s="9" t="str">
        <f>TEXT(Table3[[#This Row],[Purchase Date]],"MMMM")</f>
        <v>September</v>
      </c>
      <c r="T3507" s="9">
        <f>YEAR('Consolidtaed Data'!$F9162)</f>
        <v>2021</v>
      </c>
    </row>
    <row r="3508" spans="1:20" x14ac:dyDescent="0.3">
      <c r="A3508" s="9" t="s">
        <v>4529</v>
      </c>
      <c r="B3508" s="9" t="s">
        <v>33</v>
      </c>
      <c r="C3508" s="9" t="s">
        <v>439</v>
      </c>
      <c r="D3508" s="9" t="s">
        <v>329</v>
      </c>
      <c r="E3508" s="9" t="s">
        <v>550</v>
      </c>
      <c r="F3508" s="10">
        <v>44087</v>
      </c>
      <c r="G3508" s="10" t="str">
        <f>VLOOKUP(Table3[[#This Row],[Product ID]],[1]Products!$A:$G,2,0)</f>
        <v>Product 29</v>
      </c>
      <c r="H3508" s="22">
        <v>3</v>
      </c>
      <c r="I3508" s="9">
        <f>VLOOKUP('Consolidtaed Data'!$B9577,[1]Products!$A:$G,4,0)</f>
        <v>112</v>
      </c>
      <c r="J3508" s="9">
        <f>VLOOKUP('Consolidtaed Data'!$B9577,[1]Products!$A:$G,3,0)</f>
        <v>90</v>
      </c>
      <c r="K3508" s="9">
        <f>'Consolidtaed Data'!$J9577*'Consolidtaed Data'!$H9577</f>
        <v>683</v>
      </c>
      <c r="L3508" s="9">
        <f>'Consolidtaed Data'!$I9577*'Consolidtaed Data'!$H9577</f>
        <v>1178</v>
      </c>
      <c r="M3508" s="9">
        <f>'Consolidtaed Data'!$L9577-'Consolidtaed Data'!$K9577</f>
        <v>369</v>
      </c>
      <c r="N3508" s="9" t="str">
        <f>VLOOKUP('Consolidtaed Data'!$C9577,[1]Locations!$A:$O,2,0)</f>
        <v>Concord</v>
      </c>
      <c r="O3508" s="9" t="str">
        <f>VLOOKUP('Consolidtaed Data'!$D9577,'[1]Sales People'!$A:$B,2,0)</f>
        <v>Christopher Tucker</v>
      </c>
      <c r="P3508" s="9" t="str">
        <f>VLOOKUP('Consolidtaed Data'!$E9577,[1]Customers!$A:$B,2,0)</f>
        <v>Wayne Hunter</v>
      </c>
      <c r="Q3508" s="11">
        <f>WEEKDAY('Consolidtaed Data'!$F9577)</f>
        <v>7</v>
      </c>
      <c r="R3508" s="9">
        <f>MONTH('Consolidtaed Data'!$F9577)</f>
        <v>12</v>
      </c>
      <c r="S3508" s="9" t="str">
        <f>TEXT(Table3[[#This Row],[Purchase Date]],"MMMM")</f>
        <v>September</v>
      </c>
      <c r="T3508" s="9">
        <f>YEAR('Consolidtaed Data'!$F9577)</f>
        <v>2021</v>
      </c>
    </row>
    <row r="3509" spans="1:20" x14ac:dyDescent="0.3">
      <c r="A3509" s="9" t="s">
        <v>4530</v>
      </c>
      <c r="B3509" s="9" t="s">
        <v>298</v>
      </c>
      <c r="C3509" s="9" t="s">
        <v>63</v>
      </c>
      <c r="D3509" s="9" t="s">
        <v>127</v>
      </c>
      <c r="E3509" s="9" t="s">
        <v>716</v>
      </c>
      <c r="F3509" s="10">
        <v>44088</v>
      </c>
      <c r="G3509" s="10" t="str">
        <f>VLOOKUP(Table3[[#This Row],[Product ID]],[1]Products!$A:$G,2,0)</f>
        <v>Product 53</v>
      </c>
      <c r="H3509" s="22">
        <v>4</v>
      </c>
      <c r="I3509" s="9">
        <f>VLOOKUP('Consolidtaed Data'!$B4745,[1]Products!$A:$G,4,0)</f>
        <v>1725</v>
      </c>
      <c r="J3509" s="9">
        <f>VLOOKUP('Consolidtaed Data'!$B4745,[1]Products!$A:$G,3,0)</f>
        <v>1363</v>
      </c>
      <c r="K3509" s="9">
        <f>'Consolidtaed Data'!$J4745*'Consolidtaed Data'!$H4745</f>
        <v>2049</v>
      </c>
      <c r="L3509" s="9">
        <f>'Consolidtaed Data'!$I4745*'Consolidtaed Data'!$H4745</f>
        <v>3357</v>
      </c>
      <c r="M3509" s="9">
        <f>'Consolidtaed Data'!$L4745-'Consolidtaed Data'!$K4745</f>
        <v>507</v>
      </c>
      <c r="N3509" s="9" t="str">
        <f>VLOOKUP('Consolidtaed Data'!$C4745,[1]Locations!$A:$O,2,0)</f>
        <v>Hayward</v>
      </c>
      <c r="O3509" s="9" t="str">
        <f>VLOOKUP('Consolidtaed Data'!$D4745,'[1]Sales People'!$A:$B,2,0)</f>
        <v>Eugene Holmes</v>
      </c>
      <c r="P3509" s="9" t="str">
        <f>VLOOKUP('Consolidtaed Data'!$E4745,[1]Customers!$A:$B,2,0)</f>
        <v>Ryan Price</v>
      </c>
      <c r="Q3509" s="11">
        <f>WEEKDAY('Consolidtaed Data'!$F4745)</f>
        <v>2</v>
      </c>
      <c r="R3509" s="9">
        <f>MONTH('Consolidtaed Data'!$F4745)</f>
        <v>12</v>
      </c>
      <c r="S3509" s="9" t="str">
        <f>TEXT(Table3[[#This Row],[Purchase Date]],"MMMM")</f>
        <v>September</v>
      </c>
      <c r="T3509" s="9">
        <f>YEAR('Consolidtaed Data'!$F4745)</f>
        <v>2020</v>
      </c>
    </row>
    <row r="3510" spans="1:20" x14ac:dyDescent="0.3">
      <c r="A3510" s="9" t="s">
        <v>4531</v>
      </c>
      <c r="B3510" s="9" t="s">
        <v>216</v>
      </c>
      <c r="C3510" s="9" t="s">
        <v>458</v>
      </c>
      <c r="D3510" s="9" t="s">
        <v>174</v>
      </c>
      <c r="E3510" s="9" t="s">
        <v>1295</v>
      </c>
      <c r="F3510" s="10">
        <v>44088</v>
      </c>
      <c r="G3510" s="10" t="str">
        <f>VLOOKUP(Table3[[#This Row],[Product ID]],[1]Products!$A:$G,2,0)</f>
        <v>Product 73</v>
      </c>
      <c r="H3510" s="22">
        <v>1</v>
      </c>
      <c r="I3510" s="9">
        <f>VLOOKUP('Consolidtaed Data'!$B4785,[1]Products!$A:$G,4,0)</f>
        <v>1972</v>
      </c>
      <c r="J3510" s="9">
        <f>VLOOKUP('Consolidtaed Data'!$B4785,[1]Products!$A:$G,3,0)</f>
        <v>1321</v>
      </c>
      <c r="K3510" s="9">
        <f>'Consolidtaed Data'!$J4785*'Consolidtaed Data'!$H4785</f>
        <v>2616</v>
      </c>
      <c r="L3510" s="9">
        <f>'Consolidtaed Data'!$I4785*'Consolidtaed Data'!$H4785</f>
        <v>5229</v>
      </c>
      <c r="M3510" s="9">
        <f>'Consolidtaed Data'!$L4785-'Consolidtaed Data'!$K4785</f>
        <v>2356</v>
      </c>
      <c r="N3510" s="9" t="str">
        <f>VLOOKUP('Consolidtaed Data'!$C4785,[1]Locations!$A:$O,2,0)</f>
        <v>Victorville</v>
      </c>
      <c r="O3510" s="9" t="str">
        <f>VLOOKUP('Consolidtaed Data'!$D4785,'[1]Sales People'!$A:$B,2,0)</f>
        <v>Fred Robertson</v>
      </c>
      <c r="P3510" s="9" t="str">
        <f>VLOOKUP('Consolidtaed Data'!$E4785,[1]Customers!$A:$B,2,0)</f>
        <v>Eugene Murphy</v>
      </c>
      <c r="Q3510" s="11">
        <f>WEEKDAY('Consolidtaed Data'!$F4785)</f>
        <v>5</v>
      </c>
      <c r="R3510" s="9">
        <f>MONTH('Consolidtaed Data'!$F4785)</f>
        <v>12</v>
      </c>
      <c r="S3510" s="9" t="str">
        <f>TEXT(Table3[[#This Row],[Purchase Date]],"MMMM")</f>
        <v>September</v>
      </c>
      <c r="T3510" s="9">
        <f>YEAR('Consolidtaed Data'!$F4785)</f>
        <v>2020</v>
      </c>
    </row>
    <row r="3511" spans="1:20" x14ac:dyDescent="0.3">
      <c r="A3511" s="9" t="s">
        <v>4532</v>
      </c>
      <c r="B3511" s="9" t="s">
        <v>15</v>
      </c>
      <c r="C3511" s="9" t="s">
        <v>231</v>
      </c>
      <c r="D3511" s="9" t="s">
        <v>9</v>
      </c>
      <c r="E3511" s="9" t="s">
        <v>1866</v>
      </c>
      <c r="F3511" s="10">
        <v>44088</v>
      </c>
      <c r="G3511" s="10" t="str">
        <f>VLOOKUP(Table3[[#This Row],[Product ID]],[1]Products!$A:$G,2,0)</f>
        <v>Product 38</v>
      </c>
      <c r="H3511" s="22">
        <v>1</v>
      </c>
      <c r="I3511" s="9">
        <f>VLOOKUP('Consolidtaed Data'!$B5350,[1]Products!$A:$G,4,0)</f>
        <v>1526</v>
      </c>
      <c r="J3511" s="9">
        <f>VLOOKUP('Consolidtaed Data'!$B5350,[1]Products!$A:$G,3,0)</f>
        <v>1251</v>
      </c>
      <c r="K3511" s="9">
        <f>'Consolidtaed Data'!$J5350*'Consolidtaed Data'!$H5350</f>
        <v>1223</v>
      </c>
      <c r="L3511" s="9">
        <f>'Consolidtaed Data'!$I5350*'Consolidtaed Data'!$H5350</f>
        <v>2005</v>
      </c>
      <c r="M3511" s="9">
        <f>'Consolidtaed Data'!$L5350-'Consolidtaed Data'!$K5350</f>
        <v>982</v>
      </c>
      <c r="N3511" s="9" t="str">
        <f>VLOOKUP('Consolidtaed Data'!$C5350,[1]Locations!$A:$O,2,0)</f>
        <v>Roseville</v>
      </c>
      <c r="O3511" s="9" t="str">
        <f>VLOOKUP('Consolidtaed Data'!$D5350,'[1]Sales People'!$A:$B,2,0)</f>
        <v>Joshua Cook</v>
      </c>
      <c r="P3511" s="9" t="str">
        <f>VLOOKUP('Consolidtaed Data'!$E5350,[1]Customers!$A:$B,2,0)</f>
        <v>Terry Payne</v>
      </c>
      <c r="Q3511" s="11">
        <f>WEEKDAY('Consolidtaed Data'!$F5350)</f>
        <v>1</v>
      </c>
      <c r="R3511" s="9">
        <f>MONTH('Consolidtaed Data'!$F5350)</f>
        <v>1</v>
      </c>
      <c r="S3511" s="9" t="str">
        <f>TEXT(Table3[[#This Row],[Purchase Date]],"MMMM")</f>
        <v>September</v>
      </c>
      <c r="T3511" s="9">
        <f>YEAR('Consolidtaed Data'!$F5350)</f>
        <v>2021</v>
      </c>
    </row>
    <row r="3512" spans="1:20" x14ac:dyDescent="0.3">
      <c r="A3512" s="9" t="s">
        <v>4533</v>
      </c>
      <c r="B3512" s="9" t="s">
        <v>349</v>
      </c>
      <c r="C3512" s="9" t="s">
        <v>357</v>
      </c>
      <c r="D3512" s="9" t="s">
        <v>73</v>
      </c>
      <c r="E3512" s="9" t="s">
        <v>2758</v>
      </c>
      <c r="F3512" s="10">
        <v>44088</v>
      </c>
      <c r="G3512" s="10" t="str">
        <f>VLOOKUP(Table3[[#This Row],[Product ID]],[1]Products!$A:$G,2,0)</f>
        <v>Product 60</v>
      </c>
      <c r="H3512" s="22">
        <v>2</v>
      </c>
      <c r="I3512" s="9">
        <f>VLOOKUP('Consolidtaed Data'!$B5409,[1]Products!$A:$G,4,0)</f>
        <v>502</v>
      </c>
      <c r="J3512" s="9">
        <f>VLOOKUP('Consolidtaed Data'!$B5409,[1]Products!$A:$G,3,0)</f>
        <v>296</v>
      </c>
      <c r="K3512" s="9">
        <f>'Consolidtaed Data'!$J5409*'Consolidtaed Data'!$H5409</f>
        <v>1942</v>
      </c>
      <c r="L3512" s="9">
        <f>'Consolidtaed Data'!$I5409*'Consolidtaed Data'!$H5409</f>
        <v>3596</v>
      </c>
      <c r="M3512" s="9">
        <f>'Consolidtaed Data'!$L5409-'Consolidtaed Data'!$K5409</f>
        <v>164</v>
      </c>
      <c r="N3512" s="9" t="str">
        <f>VLOOKUP('Consolidtaed Data'!$C5409,[1]Locations!$A:$O,2,0)</f>
        <v>Santa Maria</v>
      </c>
      <c r="O3512" s="9" t="str">
        <f>VLOOKUP('Consolidtaed Data'!$D5409,'[1]Sales People'!$A:$B,2,0)</f>
        <v>Carl Elliott</v>
      </c>
      <c r="P3512" s="9" t="str">
        <f>VLOOKUP('Consolidtaed Data'!$E5409,[1]Customers!$A:$B,2,0)</f>
        <v>Kevin Wood</v>
      </c>
      <c r="Q3512" s="11">
        <f>WEEKDAY('Consolidtaed Data'!$F5409)</f>
        <v>5</v>
      </c>
      <c r="R3512" s="9">
        <f>MONTH('Consolidtaed Data'!$F5409)</f>
        <v>2</v>
      </c>
      <c r="S3512" s="9" t="str">
        <f>TEXT(Table3[[#This Row],[Purchase Date]],"MMMM")</f>
        <v>September</v>
      </c>
      <c r="T3512" s="9">
        <f>YEAR('Consolidtaed Data'!$F5409)</f>
        <v>2021</v>
      </c>
    </row>
    <row r="3513" spans="1:20" x14ac:dyDescent="0.3">
      <c r="A3513" s="9" t="s">
        <v>4534</v>
      </c>
      <c r="B3513" s="9" t="s">
        <v>477</v>
      </c>
      <c r="C3513" s="9" t="s">
        <v>104</v>
      </c>
      <c r="D3513" s="9" t="s">
        <v>193</v>
      </c>
      <c r="E3513" s="9" t="s">
        <v>1284</v>
      </c>
      <c r="F3513" s="10">
        <v>44088</v>
      </c>
      <c r="G3513" s="10" t="str">
        <f>VLOOKUP(Table3[[#This Row],[Product ID]],[1]Products!$A:$G,2,0)</f>
        <v>Product 46</v>
      </c>
      <c r="H3513" s="22">
        <v>2</v>
      </c>
      <c r="I3513" s="9">
        <f>VLOOKUP('Consolidtaed Data'!$B5439,[1]Products!$A:$G,4,0)</f>
        <v>458</v>
      </c>
      <c r="J3513" s="9">
        <f>VLOOKUP('Consolidtaed Data'!$B5439,[1]Products!$A:$G,3,0)</f>
        <v>376</v>
      </c>
      <c r="K3513" s="9">
        <f>'Consolidtaed Data'!$J5439*'Consolidtaed Data'!$H5439</f>
        <v>807</v>
      </c>
      <c r="L3513" s="9">
        <f>'Consolidtaed Data'!$I5439*'Consolidtaed Data'!$H5439</f>
        <v>1467</v>
      </c>
      <c r="M3513" s="9">
        <f>'Consolidtaed Data'!$L5439-'Consolidtaed Data'!$K5439</f>
        <v>362</v>
      </c>
      <c r="N3513" s="9" t="str">
        <f>VLOOKUP('Consolidtaed Data'!$C5439,[1]Locations!$A:$O,2,0)</f>
        <v>East Los Angeles</v>
      </c>
      <c r="O3513" s="9" t="str">
        <f>VLOOKUP('Consolidtaed Data'!$D5439,'[1]Sales People'!$A:$B,2,0)</f>
        <v>Brian Thomas</v>
      </c>
      <c r="P3513" s="9" t="str">
        <f>VLOOKUP('Consolidtaed Data'!$E5439,[1]Customers!$A:$B,2,0)</f>
        <v>William James</v>
      </c>
      <c r="Q3513" s="11">
        <f>WEEKDAY('Consolidtaed Data'!$F5439)</f>
        <v>7</v>
      </c>
      <c r="R3513" s="9">
        <f>MONTH('Consolidtaed Data'!$F5439)</f>
        <v>2</v>
      </c>
      <c r="S3513" s="9" t="str">
        <f>TEXT(Table3[[#This Row],[Purchase Date]],"MMMM")</f>
        <v>September</v>
      </c>
      <c r="T3513" s="9">
        <f>YEAR('Consolidtaed Data'!$F5439)</f>
        <v>2021</v>
      </c>
    </row>
    <row r="3514" spans="1:20" x14ac:dyDescent="0.3">
      <c r="A3514" s="9" t="s">
        <v>4535</v>
      </c>
      <c r="B3514" s="9" t="s">
        <v>76</v>
      </c>
      <c r="C3514" s="9" t="s">
        <v>210</v>
      </c>
      <c r="D3514" s="9" t="s">
        <v>149</v>
      </c>
      <c r="E3514" s="9" t="s">
        <v>1032</v>
      </c>
      <c r="F3514" s="10">
        <v>44088</v>
      </c>
      <c r="G3514" s="10" t="str">
        <f>VLOOKUP(Table3[[#This Row],[Product ID]],[1]Products!$A:$G,2,0)</f>
        <v>Product 19</v>
      </c>
      <c r="H3514" s="22">
        <v>1</v>
      </c>
      <c r="I3514" s="9">
        <f>VLOOKUP('Consolidtaed Data'!$B5976,[1]Products!$A:$G,4,0)</f>
        <v>667</v>
      </c>
      <c r="J3514" s="9">
        <f>VLOOKUP('Consolidtaed Data'!$B5976,[1]Products!$A:$G,3,0)</f>
        <v>387</v>
      </c>
      <c r="K3514" s="9">
        <f>'Consolidtaed Data'!$J5976*'Consolidtaed Data'!$H5976</f>
        <v>72</v>
      </c>
      <c r="L3514" s="9">
        <f>'Consolidtaed Data'!$I5976*'Consolidtaed Data'!$H5976</f>
        <v>136</v>
      </c>
      <c r="M3514" s="9">
        <f>'Consolidtaed Data'!$L5976-'Consolidtaed Data'!$K5976</f>
        <v>1024</v>
      </c>
      <c r="N3514" s="9" t="str">
        <f>VLOOKUP('Consolidtaed Data'!$C5976,[1]Locations!$A:$O,2,0)</f>
        <v>Bakersfield</v>
      </c>
      <c r="O3514" s="9" t="str">
        <f>VLOOKUP('Consolidtaed Data'!$D5976,'[1]Sales People'!$A:$B,2,0)</f>
        <v>Kenneth Bradley</v>
      </c>
      <c r="P3514" s="9" t="str">
        <f>VLOOKUP('Consolidtaed Data'!$E5976,[1]Customers!$A:$B,2,0)</f>
        <v>Earl Ortiz</v>
      </c>
      <c r="Q3514" s="11">
        <f>WEEKDAY('Consolidtaed Data'!$F5976)</f>
        <v>2</v>
      </c>
      <c r="R3514" s="9">
        <f>MONTH('Consolidtaed Data'!$F5976)</f>
        <v>3</v>
      </c>
      <c r="S3514" s="9" t="str">
        <f>TEXT(Table3[[#This Row],[Purchase Date]],"MMMM")</f>
        <v>September</v>
      </c>
      <c r="T3514" s="9">
        <f>YEAR('Consolidtaed Data'!$F5976)</f>
        <v>2021</v>
      </c>
    </row>
    <row r="3515" spans="1:20" x14ac:dyDescent="0.3">
      <c r="A3515" s="9" t="s">
        <v>4536</v>
      </c>
      <c r="B3515" s="9" t="s">
        <v>653</v>
      </c>
      <c r="C3515" s="9" t="s">
        <v>472</v>
      </c>
      <c r="D3515" s="9" t="s">
        <v>241</v>
      </c>
      <c r="E3515" s="9" t="s">
        <v>1348</v>
      </c>
      <c r="F3515" s="10">
        <v>44088</v>
      </c>
      <c r="G3515" s="10" t="str">
        <f>VLOOKUP(Table3[[#This Row],[Product ID]],[1]Products!$A:$G,2,0)</f>
        <v>Product 74</v>
      </c>
      <c r="H3515" s="22">
        <v>1</v>
      </c>
      <c r="I3515" s="9">
        <f>VLOOKUP('Consolidtaed Data'!$B6392,[1]Products!$A:$G,4,0)</f>
        <v>800</v>
      </c>
      <c r="J3515" s="9">
        <f>VLOOKUP('Consolidtaed Data'!$B6392,[1]Products!$A:$G,3,0)</f>
        <v>536</v>
      </c>
      <c r="K3515" s="9">
        <f>'Consolidtaed Data'!$J6392*'Consolidtaed Data'!$H6392</f>
        <v>3070</v>
      </c>
      <c r="L3515" s="9">
        <f>'Consolidtaed Data'!$I6392*'Consolidtaed Data'!$H6392</f>
        <v>4514</v>
      </c>
      <c r="M3515" s="9">
        <f>'Consolidtaed Data'!$L6392-'Consolidtaed Data'!$K6392</f>
        <v>22</v>
      </c>
      <c r="N3515" s="9" t="str">
        <f>VLOOKUP('Consolidtaed Data'!$C6392,[1]Locations!$A:$O,2,0)</f>
        <v>Carlsbad</v>
      </c>
      <c r="O3515" s="9" t="str">
        <f>VLOOKUP('Consolidtaed Data'!$D6392,'[1]Sales People'!$A:$B,2,0)</f>
        <v>Fred Robertson</v>
      </c>
      <c r="P3515" s="9" t="str">
        <f>VLOOKUP('Consolidtaed Data'!$E6392,[1]Customers!$A:$B,2,0)</f>
        <v>Roger Elliott</v>
      </c>
      <c r="Q3515" s="11">
        <f>WEEKDAY('Consolidtaed Data'!$F6392)</f>
        <v>6</v>
      </c>
      <c r="R3515" s="9">
        <f>MONTH('Consolidtaed Data'!$F6392)</f>
        <v>4</v>
      </c>
      <c r="S3515" s="9" t="str">
        <f>TEXT(Table3[[#This Row],[Purchase Date]],"MMMM")</f>
        <v>September</v>
      </c>
      <c r="T3515" s="9">
        <f>YEAR('Consolidtaed Data'!$F6392)</f>
        <v>2021</v>
      </c>
    </row>
    <row r="3516" spans="1:20" x14ac:dyDescent="0.3">
      <c r="A3516" s="9" t="s">
        <v>4537</v>
      </c>
      <c r="B3516" s="9" t="s">
        <v>136</v>
      </c>
      <c r="C3516" s="9" t="s">
        <v>82</v>
      </c>
      <c r="D3516" s="9" t="s">
        <v>241</v>
      </c>
      <c r="E3516" s="9" t="s">
        <v>825</v>
      </c>
      <c r="F3516" s="10">
        <v>44088</v>
      </c>
      <c r="G3516" s="10" t="str">
        <f>VLOOKUP(Table3[[#This Row],[Product ID]],[1]Products!$A:$G,2,0)</f>
        <v>Product 2</v>
      </c>
      <c r="H3516" s="22">
        <v>1</v>
      </c>
      <c r="I3516" s="9">
        <f>VLOOKUP('Consolidtaed Data'!$B6520,[1]Products!$A:$G,4,0)</f>
        <v>2391</v>
      </c>
      <c r="J3516" s="9">
        <f>VLOOKUP('Consolidtaed Data'!$B6520,[1]Products!$A:$G,3,0)</f>
        <v>1291</v>
      </c>
      <c r="K3516" s="9">
        <f>'Consolidtaed Data'!$J6520*'Consolidtaed Data'!$H6520</f>
        <v>208</v>
      </c>
      <c r="L3516" s="9">
        <f>'Consolidtaed Data'!$I6520*'Consolidtaed Data'!$H6520</f>
        <v>315</v>
      </c>
      <c r="M3516" s="9">
        <f>'Consolidtaed Data'!$L6520-'Consolidtaed Data'!$K6520</f>
        <v>1839</v>
      </c>
      <c r="N3516" s="9" t="str">
        <f>VLOOKUP('Consolidtaed Data'!$C6520,[1]Locations!$A:$O,2,0)</f>
        <v>Stockton</v>
      </c>
      <c r="O3516" s="9" t="str">
        <f>VLOOKUP('Consolidtaed Data'!$D6520,'[1]Sales People'!$A:$B,2,0)</f>
        <v>Martin Carr</v>
      </c>
      <c r="P3516" s="9" t="str">
        <f>VLOOKUP('Consolidtaed Data'!$E6520,[1]Customers!$A:$B,2,0)</f>
        <v>Philip Cunningham</v>
      </c>
      <c r="Q3516" s="11">
        <f>WEEKDAY('Consolidtaed Data'!$F6520)</f>
        <v>3</v>
      </c>
      <c r="R3516" s="9">
        <f>MONTH('Consolidtaed Data'!$F6520)</f>
        <v>5</v>
      </c>
      <c r="S3516" s="9" t="str">
        <f>TEXT(Table3[[#This Row],[Purchase Date]],"MMMM")</f>
        <v>September</v>
      </c>
      <c r="T3516" s="9">
        <f>YEAR('Consolidtaed Data'!$F6520)</f>
        <v>2021</v>
      </c>
    </row>
    <row r="3517" spans="1:20" x14ac:dyDescent="0.3">
      <c r="A3517" s="9" t="s">
        <v>4538</v>
      </c>
      <c r="B3517" s="9" t="s">
        <v>116</v>
      </c>
      <c r="C3517" s="9" t="s">
        <v>319</v>
      </c>
      <c r="D3517" s="9" t="s">
        <v>246</v>
      </c>
      <c r="E3517" s="9" t="s">
        <v>2733</v>
      </c>
      <c r="F3517" s="10">
        <v>44088</v>
      </c>
      <c r="G3517" s="10" t="str">
        <f>VLOOKUP(Table3[[#This Row],[Product ID]],[1]Products!$A:$G,2,0)</f>
        <v>Product 55</v>
      </c>
      <c r="H3517" s="22">
        <v>3</v>
      </c>
      <c r="I3517" s="9">
        <f>VLOOKUP('Consolidtaed Data'!$B7190,[1]Products!$A:$G,4,0)</f>
        <v>1526</v>
      </c>
      <c r="J3517" s="9">
        <f>VLOOKUP('Consolidtaed Data'!$B7190,[1]Products!$A:$G,3,0)</f>
        <v>1251</v>
      </c>
      <c r="K3517" s="9">
        <f>'Consolidtaed Data'!$J7190*'Consolidtaed Data'!$H7190</f>
        <v>4452</v>
      </c>
      <c r="L3517" s="9">
        <f>'Consolidtaed Data'!$I7190*'Consolidtaed Data'!$H7190</f>
        <v>6849</v>
      </c>
      <c r="M3517" s="9">
        <f>'Consolidtaed Data'!$L7190-'Consolidtaed Data'!$K7190</f>
        <v>572</v>
      </c>
      <c r="N3517" s="9" t="str">
        <f>VLOOKUP('Consolidtaed Data'!$C7190,[1]Locations!$A:$O,2,0)</f>
        <v>Anaheim</v>
      </c>
      <c r="O3517" s="9" t="str">
        <f>VLOOKUP('Consolidtaed Data'!$D7190,'[1]Sales People'!$A:$B,2,0)</f>
        <v>Joe Sims</v>
      </c>
      <c r="P3517" s="9" t="str">
        <f>VLOOKUP('Consolidtaed Data'!$E7190,[1]Customers!$A:$B,2,0)</f>
        <v>Gerald Henry</v>
      </c>
      <c r="Q3517" s="11">
        <f>WEEKDAY('Consolidtaed Data'!$F7190)</f>
        <v>4</v>
      </c>
      <c r="R3517" s="9">
        <f>MONTH('Consolidtaed Data'!$F7190)</f>
        <v>6</v>
      </c>
      <c r="S3517" s="9" t="str">
        <f>TEXT(Table3[[#This Row],[Purchase Date]],"MMMM")</f>
        <v>September</v>
      </c>
      <c r="T3517" s="9">
        <f>YEAR('Consolidtaed Data'!$F7190)</f>
        <v>2021</v>
      </c>
    </row>
    <row r="3518" spans="1:20" x14ac:dyDescent="0.3">
      <c r="A3518" s="9" t="s">
        <v>4539</v>
      </c>
      <c r="B3518" s="9" t="s">
        <v>230</v>
      </c>
      <c r="C3518" s="9" t="s">
        <v>319</v>
      </c>
      <c r="D3518" s="9" t="s">
        <v>73</v>
      </c>
      <c r="E3518" s="9" t="s">
        <v>649</v>
      </c>
      <c r="F3518" s="10">
        <v>44088</v>
      </c>
      <c r="G3518" s="10" t="str">
        <f>VLOOKUP(Table3[[#This Row],[Product ID]],[1]Products!$A:$G,2,0)</f>
        <v>Product 31</v>
      </c>
      <c r="H3518" s="22">
        <v>3</v>
      </c>
      <c r="I3518" s="9">
        <f>VLOOKUP('Consolidtaed Data'!$B8854,[1]Products!$A:$G,4,0)</f>
        <v>584</v>
      </c>
      <c r="J3518" s="9">
        <f>VLOOKUP('Consolidtaed Data'!$B8854,[1]Products!$A:$G,3,0)</f>
        <v>420</v>
      </c>
      <c r="K3518" s="9">
        <f>'Consolidtaed Data'!$J8854*'Consolidtaed Data'!$H8854</f>
        <v>842</v>
      </c>
      <c r="L3518" s="9">
        <f>'Consolidtaed Data'!$I8854*'Consolidtaed Data'!$H8854</f>
        <v>1122</v>
      </c>
      <c r="M3518" s="9">
        <f>'Consolidtaed Data'!$L8854-'Consolidtaed Data'!$K8854</f>
        <v>51</v>
      </c>
      <c r="N3518" s="9" t="str">
        <f>VLOOKUP('Consolidtaed Data'!$C8854,[1]Locations!$A:$O,2,0)</f>
        <v>Vallejo</v>
      </c>
      <c r="O3518" s="9" t="str">
        <f>VLOOKUP('Consolidtaed Data'!$D8854,'[1]Sales People'!$A:$B,2,0)</f>
        <v>Eugene Holmes</v>
      </c>
      <c r="P3518" s="9" t="str">
        <f>VLOOKUP('Consolidtaed Data'!$E8854,[1]Customers!$A:$B,2,0)</f>
        <v>Keith Robinson</v>
      </c>
      <c r="Q3518" s="11">
        <f>WEEKDAY('Consolidtaed Data'!$F8854)</f>
        <v>4</v>
      </c>
      <c r="R3518" s="9">
        <f>MONTH('Consolidtaed Data'!$F8854)</f>
        <v>11</v>
      </c>
      <c r="S3518" s="9" t="str">
        <f>TEXT(Table3[[#This Row],[Purchase Date]],"MMMM")</f>
        <v>September</v>
      </c>
      <c r="T3518" s="9">
        <f>YEAR('Consolidtaed Data'!$F8854)</f>
        <v>2021</v>
      </c>
    </row>
    <row r="3519" spans="1:20" x14ac:dyDescent="0.3">
      <c r="A3519" s="9" t="s">
        <v>4540</v>
      </c>
      <c r="B3519" s="9" t="s">
        <v>531</v>
      </c>
      <c r="C3519" s="9" t="s">
        <v>319</v>
      </c>
      <c r="D3519" s="9" t="s">
        <v>46</v>
      </c>
      <c r="E3519" s="9" t="s">
        <v>1428</v>
      </c>
      <c r="F3519" s="10">
        <v>44088</v>
      </c>
      <c r="G3519" s="10" t="str">
        <f>VLOOKUP(Table3[[#This Row],[Product ID]],[1]Products!$A:$G,2,0)</f>
        <v>Product 62</v>
      </c>
      <c r="H3519" s="22">
        <v>3</v>
      </c>
      <c r="I3519" s="9">
        <f>VLOOKUP('Consolidtaed Data'!$B9043,[1]Products!$A:$G,4,0)</f>
        <v>561</v>
      </c>
      <c r="J3519" s="9">
        <f>VLOOKUP('Consolidtaed Data'!$B9043,[1]Products!$A:$G,3,0)</f>
        <v>421</v>
      </c>
      <c r="K3519" s="9">
        <f>'Consolidtaed Data'!$J9043*'Consolidtaed Data'!$H9043</f>
        <v>200</v>
      </c>
      <c r="L3519" s="9">
        <f>'Consolidtaed Data'!$I9043*'Consolidtaed Data'!$H9043</f>
        <v>290</v>
      </c>
      <c r="M3519" s="9">
        <f>'Consolidtaed Data'!$L9043-'Consolidtaed Data'!$K9043</f>
        <v>140</v>
      </c>
      <c r="N3519" s="9" t="str">
        <f>VLOOKUP('Consolidtaed Data'!$C9043,[1]Locations!$A:$O,2,0)</f>
        <v>Santa Clara</v>
      </c>
      <c r="O3519" s="9" t="str">
        <f>VLOOKUP('Consolidtaed Data'!$D9043,'[1]Sales People'!$A:$B,2,0)</f>
        <v>Ryan Butler</v>
      </c>
      <c r="P3519" s="9" t="str">
        <f>VLOOKUP('Consolidtaed Data'!$E9043,[1]Customers!$A:$B,2,0)</f>
        <v>Roger Alexander</v>
      </c>
      <c r="Q3519" s="11">
        <f>WEEKDAY('Consolidtaed Data'!$F9043)</f>
        <v>2</v>
      </c>
      <c r="R3519" s="9">
        <f>MONTH('Consolidtaed Data'!$F9043)</f>
        <v>11</v>
      </c>
      <c r="S3519" s="9" t="str">
        <f>TEXT(Table3[[#This Row],[Purchase Date]],"MMMM")</f>
        <v>September</v>
      </c>
      <c r="T3519" s="9">
        <f>YEAR('Consolidtaed Data'!$F9043)</f>
        <v>2021</v>
      </c>
    </row>
    <row r="3520" spans="1:20" x14ac:dyDescent="0.3">
      <c r="A3520" s="9" t="s">
        <v>4541</v>
      </c>
      <c r="B3520" s="9" t="s">
        <v>103</v>
      </c>
      <c r="C3520" s="9" t="s">
        <v>635</v>
      </c>
      <c r="D3520" s="9" t="s">
        <v>113</v>
      </c>
      <c r="E3520" s="9" t="s">
        <v>2014</v>
      </c>
      <c r="F3520" s="10">
        <v>44088</v>
      </c>
      <c r="G3520" s="10" t="str">
        <f>VLOOKUP(Table3[[#This Row],[Product ID]],[1]Products!$A:$G,2,0)</f>
        <v>Product 44</v>
      </c>
      <c r="H3520" s="22">
        <v>1</v>
      </c>
      <c r="I3520" s="9">
        <f>VLOOKUP('Consolidtaed Data'!$B9073,[1]Products!$A:$G,4,0)</f>
        <v>1887</v>
      </c>
      <c r="J3520" s="9">
        <f>VLOOKUP('Consolidtaed Data'!$B9073,[1]Products!$A:$G,3,0)</f>
        <v>1378</v>
      </c>
      <c r="K3520" s="9">
        <f>'Consolidtaed Data'!$J9073*'Consolidtaed Data'!$H9073</f>
        <v>2160</v>
      </c>
      <c r="L3520" s="9">
        <f>'Consolidtaed Data'!$I9073*'Consolidtaed Data'!$H9073</f>
        <v>3484</v>
      </c>
      <c r="M3520" s="9">
        <f>'Consolidtaed Data'!$L9073-'Consolidtaed Data'!$K9073</f>
        <v>2511</v>
      </c>
      <c r="N3520" s="9" t="str">
        <f>VLOOKUP('Consolidtaed Data'!$C9073,[1]Locations!$A:$O,2,0)</f>
        <v>West Covina</v>
      </c>
      <c r="O3520" s="9" t="str">
        <f>VLOOKUP('Consolidtaed Data'!$D9073,'[1]Sales People'!$A:$B,2,0)</f>
        <v>Ernest Wagner</v>
      </c>
      <c r="P3520" s="9" t="str">
        <f>VLOOKUP('Consolidtaed Data'!$E9073,[1]Customers!$A:$B,2,0)</f>
        <v>Anthony Torres</v>
      </c>
      <c r="Q3520" s="11">
        <f>WEEKDAY('Consolidtaed Data'!$F9073)</f>
        <v>4</v>
      </c>
      <c r="R3520" s="9">
        <f>MONTH('Consolidtaed Data'!$F9073)</f>
        <v>11</v>
      </c>
      <c r="S3520" s="9" t="str">
        <f>TEXT(Table3[[#This Row],[Purchase Date]],"MMMM")</f>
        <v>September</v>
      </c>
      <c r="T3520" s="9">
        <f>YEAR('Consolidtaed Data'!$F9073)</f>
        <v>2021</v>
      </c>
    </row>
    <row r="3521" spans="1:20" x14ac:dyDescent="0.3">
      <c r="A3521" s="9" t="s">
        <v>4542</v>
      </c>
      <c r="B3521" s="9" t="s">
        <v>24</v>
      </c>
      <c r="C3521" s="9" t="s">
        <v>331</v>
      </c>
      <c r="D3521" s="9" t="s">
        <v>281</v>
      </c>
      <c r="E3521" s="9" t="s">
        <v>214</v>
      </c>
      <c r="F3521" s="10">
        <v>44088</v>
      </c>
      <c r="G3521" s="10" t="str">
        <f>VLOOKUP(Table3[[#This Row],[Product ID]],[1]Products!$A:$G,2,0)</f>
        <v>Product 6</v>
      </c>
      <c r="H3521" s="22">
        <v>1</v>
      </c>
      <c r="I3521" s="9">
        <f>VLOOKUP('Consolidtaed Data'!$B9100,[1]Products!$A:$G,4,0)</f>
        <v>1638</v>
      </c>
      <c r="J3521" s="9">
        <f>VLOOKUP('Consolidtaed Data'!$B9100,[1]Products!$A:$G,3,0)</f>
        <v>1261</v>
      </c>
      <c r="K3521" s="9">
        <f>'Consolidtaed Data'!$J9100*'Consolidtaed Data'!$H9100</f>
        <v>3519</v>
      </c>
      <c r="L3521" s="9">
        <f>'Consolidtaed Data'!$I9100*'Consolidtaed Data'!$H9100</f>
        <v>5586</v>
      </c>
      <c r="M3521" s="9">
        <f>'Consolidtaed Data'!$L9100-'Consolidtaed Data'!$K9100</f>
        <v>660</v>
      </c>
      <c r="N3521" s="9" t="str">
        <f>VLOOKUP('Consolidtaed Data'!$C9100,[1]Locations!$A:$O,2,0)</f>
        <v>Vallejo</v>
      </c>
      <c r="O3521" s="9" t="str">
        <f>VLOOKUP('Consolidtaed Data'!$D9100,'[1]Sales People'!$A:$B,2,0)</f>
        <v>Charles Harper</v>
      </c>
      <c r="P3521" s="9" t="str">
        <f>VLOOKUP('Consolidtaed Data'!$E9100,[1]Customers!$A:$B,2,0)</f>
        <v>Christopher Wright</v>
      </c>
      <c r="Q3521" s="11">
        <f>WEEKDAY('Consolidtaed Data'!$F9100)</f>
        <v>7</v>
      </c>
      <c r="R3521" s="9">
        <f>MONTH('Consolidtaed Data'!$F9100)</f>
        <v>11</v>
      </c>
      <c r="S3521" s="9" t="str">
        <f>TEXT(Table3[[#This Row],[Purchase Date]],"MMMM")</f>
        <v>September</v>
      </c>
      <c r="T3521" s="9">
        <f>YEAR('Consolidtaed Data'!$F9100)</f>
        <v>2021</v>
      </c>
    </row>
    <row r="3522" spans="1:20" x14ac:dyDescent="0.3">
      <c r="A3522" s="9" t="s">
        <v>4543</v>
      </c>
      <c r="B3522" s="9" t="s">
        <v>79</v>
      </c>
      <c r="C3522" s="9" t="s">
        <v>394</v>
      </c>
      <c r="D3522" s="9" t="s">
        <v>123</v>
      </c>
      <c r="E3522" s="9" t="s">
        <v>1567</v>
      </c>
      <c r="F3522" s="10">
        <v>44088</v>
      </c>
      <c r="G3522" s="10" t="str">
        <f>VLOOKUP(Table3[[#This Row],[Product ID]],[1]Products!$A:$G,2,0)</f>
        <v>Product 80</v>
      </c>
      <c r="H3522" s="22">
        <v>3</v>
      </c>
      <c r="I3522" s="9">
        <f>VLOOKUP('Consolidtaed Data'!$B9182,[1]Products!$A:$G,4,0)</f>
        <v>1103</v>
      </c>
      <c r="J3522" s="9">
        <f>VLOOKUP('Consolidtaed Data'!$B9182,[1]Products!$A:$G,3,0)</f>
        <v>838</v>
      </c>
      <c r="K3522" s="9">
        <f>'Consolidtaed Data'!$J9182*'Consolidtaed Data'!$H9182</f>
        <v>3885</v>
      </c>
      <c r="L3522" s="9">
        <f>'Consolidtaed Data'!$I9182*'Consolidtaed Data'!$H9182</f>
        <v>4917</v>
      </c>
      <c r="M3522" s="9">
        <f>'Consolidtaed Data'!$L9182-'Consolidtaed Data'!$K9182</f>
        <v>95</v>
      </c>
      <c r="N3522" s="9" t="str">
        <f>VLOOKUP('Consolidtaed Data'!$C9182,[1]Locations!$A:$O,2,0)</f>
        <v>Roseville</v>
      </c>
      <c r="O3522" s="9" t="str">
        <f>VLOOKUP('Consolidtaed Data'!$D9182,'[1]Sales People'!$A:$B,2,0)</f>
        <v>Howard Gardner</v>
      </c>
      <c r="P3522" s="9" t="str">
        <f>VLOOKUP('Consolidtaed Data'!$E9182,[1]Customers!$A:$B,2,0)</f>
        <v>Justin Butler</v>
      </c>
      <c r="Q3522" s="11">
        <f>WEEKDAY('Consolidtaed Data'!$F9182)</f>
        <v>6</v>
      </c>
      <c r="R3522" s="9">
        <f>MONTH('Consolidtaed Data'!$F9182)</f>
        <v>11</v>
      </c>
      <c r="S3522" s="9" t="str">
        <f>TEXT(Table3[[#This Row],[Purchase Date]],"MMMM")</f>
        <v>September</v>
      </c>
      <c r="T3522" s="9">
        <f>YEAR('Consolidtaed Data'!$F9182)</f>
        <v>2021</v>
      </c>
    </row>
    <row r="3523" spans="1:20" x14ac:dyDescent="0.3">
      <c r="A3523" s="9" t="s">
        <v>4544</v>
      </c>
      <c r="B3523" s="9" t="s">
        <v>107</v>
      </c>
      <c r="C3523" s="9" t="s">
        <v>201</v>
      </c>
      <c r="D3523" s="9" t="s">
        <v>95</v>
      </c>
      <c r="E3523" s="9" t="s">
        <v>841</v>
      </c>
      <c r="F3523" s="10">
        <v>44088</v>
      </c>
      <c r="G3523" s="10" t="str">
        <f>VLOOKUP(Table3[[#This Row],[Product ID]],[1]Products!$A:$G,2,0)</f>
        <v>Product 52</v>
      </c>
      <c r="H3523" s="22">
        <v>3</v>
      </c>
      <c r="I3523" s="9">
        <f>VLOOKUP('Consolidtaed Data'!$B9197,[1]Products!$A:$G,4,0)</f>
        <v>1022</v>
      </c>
      <c r="J3523" s="9">
        <f>VLOOKUP('Consolidtaed Data'!$B9197,[1]Products!$A:$G,3,0)</f>
        <v>818</v>
      </c>
      <c r="K3523" s="9">
        <f>'Consolidtaed Data'!$J9197*'Consolidtaed Data'!$H9197</f>
        <v>648</v>
      </c>
      <c r="L3523" s="9">
        <f>'Consolidtaed Data'!$I9197*'Consolidtaed Data'!$H9197</f>
        <v>771</v>
      </c>
      <c r="M3523" s="9">
        <f>'Consolidtaed Data'!$L9197-'Consolidtaed Data'!$K9197</f>
        <v>1953</v>
      </c>
      <c r="N3523" s="9" t="str">
        <f>VLOOKUP('Consolidtaed Data'!$C9197,[1]Locations!$A:$O,2,0)</f>
        <v>Torrance</v>
      </c>
      <c r="O3523" s="9" t="str">
        <f>VLOOKUP('Consolidtaed Data'!$D9197,'[1]Sales People'!$A:$B,2,0)</f>
        <v>Brian Davis</v>
      </c>
      <c r="P3523" s="9" t="str">
        <f>VLOOKUP('Consolidtaed Data'!$E9197,[1]Customers!$A:$B,2,0)</f>
        <v>Wayne Rodriguez</v>
      </c>
      <c r="Q3523" s="11">
        <f>WEEKDAY('Consolidtaed Data'!$F9197)</f>
        <v>7</v>
      </c>
      <c r="R3523" s="9">
        <f>MONTH('Consolidtaed Data'!$F9197)</f>
        <v>11</v>
      </c>
      <c r="S3523" s="9" t="str">
        <f>TEXT(Table3[[#This Row],[Purchase Date]],"MMMM")</f>
        <v>September</v>
      </c>
      <c r="T3523" s="9">
        <f>YEAR('Consolidtaed Data'!$F9197)</f>
        <v>2021</v>
      </c>
    </row>
    <row r="3524" spans="1:20" x14ac:dyDescent="0.3">
      <c r="A3524" s="9" t="s">
        <v>4545</v>
      </c>
      <c r="B3524" s="9" t="s">
        <v>503</v>
      </c>
      <c r="C3524" s="9" t="s">
        <v>25</v>
      </c>
      <c r="D3524" s="9" t="s">
        <v>100</v>
      </c>
      <c r="E3524" s="9" t="s">
        <v>1362</v>
      </c>
      <c r="F3524" s="10">
        <v>44088</v>
      </c>
      <c r="G3524" s="10" t="str">
        <f>VLOOKUP(Table3[[#This Row],[Product ID]],[1]Products!$A:$G,2,0)</f>
        <v>Product 99</v>
      </c>
      <c r="H3524" s="22">
        <v>3</v>
      </c>
      <c r="I3524" s="9">
        <f>VLOOKUP('Consolidtaed Data'!$B9223,[1]Products!$A:$G,4,0)</f>
        <v>1119</v>
      </c>
      <c r="J3524" s="9">
        <f>VLOOKUP('Consolidtaed Data'!$B9223,[1]Products!$A:$G,3,0)</f>
        <v>683</v>
      </c>
      <c r="K3524" s="9">
        <f>'Consolidtaed Data'!$J9223*'Consolidtaed Data'!$H9223</f>
        <v>1548</v>
      </c>
      <c r="L3524" s="9">
        <f>'Consolidtaed Data'!$I9223*'Consolidtaed Data'!$H9223</f>
        <v>2668</v>
      </c>
      <c r="M3524" s="9">
        <f>'Consolidtaed Data'!$L9223-'Consolidtaed Data'!$K9223</f>
        <v>212</v>
      </c>
      <c r="N3524" s="9" t="str">
        <f>VLOOKUP('Consolidtaed Data'!$C9223,[1]Locations!$A:$O,2,0)</f>
        <v>Clovis</v>
      </c>
      <c r="O3524" s="9" t="str">
        <f>VLOOKUP('Consolidtaed Data'!$D9223,'[1]Sales People'!$A:$B,2,0)</f>
        <v>Fred Robertson</v>
      </c>
      <c r="P3524" s="9" t="str">
        <f>VLOOKUP('Consolidtaed Data'!$E9223,[1]Customers!$A:$B,2,0)</f>
        <v>Gregory Welch</v>
      </c>
      <c r="Q3524" s="11">
        <f>WEEKDAY('Consolidtaed Data'!$F9223)</f>
        <v>2</v>
      </c>
      <c r="R3524" s="9">
        <f>MONTH('Consolidtaed Data'!$F9223)</f>
        <v>11</v>
      </c>
      <c r="S3524" s="9" t="str">
        <f>TEXT(Table3[[#This Row],[Purchase Date]],"MMMM")</f>
        <v>September</v>
      </c>
      <c r="T3524" s="9">
        <f>YEAR('Consolidtaed Data'!$F9223)</f>
        <v>2021</v>
      </c>
    </row>
    <row r="3525" spans="1:20" x14ac:dyDescent="0.3">
      <c r="A3525" s="9" t="s">
        <v>4546</v>
      </c>
      <c r="B3525" s="9" t="s">
        <v>160</v>
      </c>
      <c r="C3525" s="9" t="s">
        <v>289</v>
      </c>
      <c r="D3525" s="9" t="s">
        <v>87</v>
      </c>
      <c r="E3525" s="9" t="s">
        <v>958</v>
      </c>
      <c r="F3525" s="10">
        <v>44088</v>
      </c>
      <c r="G3525" s="10" t="str">
        <f>VLOOKUP(Table3[[#This Row],[Product ID]],[1]Products!$A:$G,2,0)</f>
        <v>Product 28</v>
      </c>
      <c r="H3525" s="22">
        <v>1</v>
      </c>
      <c r="I3525" s="9">
        <f>VLOOKUP('Consolidtaed Data'!$B9252,[1]Products!$A:$G,4,0)</f>
        <v>2091</v>
      </c>
      <c r="J3525" s="9">
        <f>VLOOKUP('Consolidtaed Data'!$B9252,[1]Products!$A:$G,3,0)</f>
        <v>1485</v>
      </c>
      <c r="K3525" s="9">
        <f>'Consolidtaed Data'!$J9252*'Consolidtaed Data'!$H9252</f>
        <v>1080</v>
      </c>
      <c r="L3525" s="9">
        <f>'Consolidtaed Data'!$I9252*'Consolidtaed Data'!$H9252</f>
        <v>1742</v>
      </c>
      <c r="M3525" s="9">
        <f>'Consolidtaed Data'!$L9252-'Consolidtaed Data'!$K9252</f>
        <v>360</v>
      </c>
      <c r="N3525" s="9" t="str">
        <f>VLOOKUP('Consolidtaed Data'!$C9252,[1]Locations!$A:$O,2,0)</f>
        <v>Costa Mesa</v>
      </c>
      <c r="O3525" s="9" t="str">
        <f>VLOOKUP('Consolidtaed Data'!$D9252,'[1]Sales People'!$A:$B,2,0)</f>
        <v>Roger Robertson</v>
      </c>
      <c r="P3525" s="9" t="str">
        <f>VLOOKUP('Consolidtaed Data'!$E9252,[1]Customers!$A:$B,2,0)</f>
        <v>Jimmy Andrews</v>
      </c>
      <c r="Q3525" s="11">
        <f>WEEKDAY('Consolidtaed Data'!$F9252)</f>
        <v>4</v>
      </c>
      <c r="R3525" s="9">
        <f>MONTH('Consolidtaed Data'!$F9252)</f>
        <v>12</v>
      </c>
      <c r="S3525" s="9" t="str">
        <f>TEXT(Table3[[#This Row],[Purchase Date]],"MMMM")</f>
        <v>September</v>
      </c>
      <c r="T3525" s="9">
        <f>YEAR('Consolidtaed Data'!$F9252)</f>
        <v>2021</v>
      </c>
    </row>
    <row r="3526" spans="1:20" x14ac:dyDescent="0.3">
      <c r="A3526" s="9" t="s">
        <v>4547</v>
      </c>
      <c r="B3526" s="9" t="s">
        <v>238</v>
      </c>
      <c r="C3526" s="9" t="s">
        <v>25</v>
      </c>
      <c r="D3526" s="9" t="s">
        <v>127</v>
      </c>
      <c r="E3526" s="9" t="s">
        <v>1289</v>
      </c>
      <c r="F3526" s="10">
        <v>44088</v>
      </c>
      <c r="G3526" s="10" t="str">
        <f>VLOOKUP(Table3[[#This Row],[Product ID]],[1]Products!$A:$G,2,0)</f>
        <v>Product 49</v>
      </c>
      <c r="H3526" s="22">
        <v>1</v>
      </c>
      <c r="I3526" s="9">
        <f>VLOOKUP('Consolidtaed Data'!$B9383,[1]Products!$A:$G,4,0)</f>
        <v>1725</v>
      </c>
      <c r="J3526" s="9">
        <f>VLOOKUP('Consolidtaed Data'!$B9383,[1]Products!$A:$G,3,0)</f>
        <v>1363</v>
      </c>
      <c r="K3526" s="9">
        <f>'Consolidtaed Data'!$J9383*'Consolidtaed Data'!$H9383</f>
        <v>425</v>
      </c>
      <c r="L3526" s="9">
        <f>'Consolidtaed Data'!$I9383*'Consolidtaed Data'!$H9383</f>
        <v>545</v>
      </c>
      <c r="M3526" s="9">
        <f>'Consolidtaed Data'!$L9383-'Consolidtaed Data'!$K9383</f>
        <v>463</v>
      </c>
      <c r="N3526" s="9" t="str">
        <f>VLOOKUP('Consolidtaed Data'!$C9383,[1]Locations!$A:$O,2,0)</f>
        <v>Stockton</v>
      </c>
      <c r="O3526" s="9" t="str">
        <f>VLOOKUP('Consolidtaed Data'!$D9383,'[1]Sales People'!$A:$B,2,0)</f>
        <v>Fred Robertson</v>
      </c>
      <c r="P3526" s="9" t="str">
        <f>VLOOKUP('Consolidtaed Data'!$E9383,[1]Customers!$A:$B,2,0)</f>
        <v>Ernest Bradley</v>
      </c>
      <c r="Q3526" s="11">
        <f>WEEKDAY('Consolidtaed Data'!$F9383)</f>
        <v>6</v>
      </c>
      <c r="R3526" s="9">
        <f>MONTH('Consolidtaed Data'!$F9383)</f>
        <v>12</v>
      </c>
      <c r="S3526" s="9" t="str">
        <f>TEXT(Table3[[#This Row],[Purchase Date]],"MMMM")</f>
        <v>September</v>
      </c>
      <c r="T3526" s="9">
        <f>YEAR('Consolidtaed Data'!$F9383)</f>
        <v>2021</v>
      </c>
    </row>
    <row r="3527" spans="1:20" x14ac:dyDescent="0.3">
      <c r="A3527" s="9" t="s">
        <v>4548</v>
      </c>
      <c r="B3527" s="9" t="s">
        <v>119</v>
      </c>
      <c r="C3527" s="9" t="s">
        <v>462</v>
      </c>
      <c r="D3527" s="9" t="s">
        <v>95</v>
      </c>
      <c r="E3527" s="9" t="s">
        <v>1339</v>
      </c>
      <c r="F3527" s="10">
        <v>44088</v>
      </c>
      <c r="G3527" s="10" t="str">
        <f>VLOOKUP(Table3[[#This Row],[Product ID]],[1]Products!$A:$G,2,0)</f>
        <v>Product 67</v>
      </c>
      <c r="H3527" s="22">
        <v>3</v>
      </c>
      <c r="I3527" s="9">
        <f>VLOOKUP('Consolidtaed Data'!$B9491,[1]Products!$A:$G,4,0)</f>
        <v>847</v>
      </c>
      <c r="J3527" s="9">
        <f>VLOOKUP('Consolidtaed Data'!$B9491,[1]Products!$A:$G,3,0)</f>
        <v>534</v>
      </c>
      <c r="K3527" s="9">
        <f>'Consolidtaed Data'!$J9491*'Consolidtaed Data'!$H9491</f>
        <v>171</v>
      </c>
      <c r="L3527" s="9">
        <f>'Consolidtaed Data'!$I9491*'Consolidtaed Data'!$H9491</f>
        <v>217</v>
      </c>
      <c r="M3527" s="9">
        <f>'Consolidtaed Data'!$L9491-'Consolidtaed Data'!$K9491</f>
        <v>837</v>
      </c>
      <c r="N3527" s="9" t="str">
        <f>VLOOKUP('Consolidtaed Data'!$C9491,[1]Locations!$A:$O,2,0)</f>
        <v>Daly City</v>
      </c>
      <c r="O3527" s="9" t="str">
        <f>VLOOKUP('Consolidtaed Data'!$D9491,'[1]Sales People'!$A:$B,2,0)</f>
        <v>Brian Davis</v>
      </c>
      <c r="P3527" s="9" t="str">
        <f>VLOOKUP('Consolidtaed Data'!$E9491,[1]Customers!$A:$B,2,0)</f>
        <v>Kevin Moreno</v>
      </c>
      <c r="Q3527" s="11">
        <f>WEEKDAY('Consolidtaed Data'!$F9491)</f>
        <v>7</v>
      </c>
      <c r="R3527" s="9">
        <f>MONTH('Consolidtaed Data'!$F9491)</f>
        <v>12</v>
      </c>
      <c r="S3527" s="9" t="str">
        <f>TEXT(Table3[[#This Row],[Purchase Date]],"MMMM")</f>
        <v>September</v>
      </c>
      <c r="T3527" s="9">
        <f>YEAR('Consolidtaed Data'!$F9491)</f>
        <v>2021</v>
      </c>
    </row>
    <row r="3528" spans="1:20" x14ac:dyDescent="0.3">
      <c r="A3528" s="9" t="s">
        <v>4549</v>
      </c>
      <c r="B3528" s="9" t="s">
        <v>418</v>
      </c>
      <c r="C3528" s="9" t="s">
        <v>421</v>
      </c>
      <c r="D3528" s="9" t="s">
        <v>220</v>
      </c>
      <c r="E3528" s="9" t="s">
        <v>305</v>
      </c>
      <c r="F3528" s="10">
        <v>44089</v>
      </c>
      <c r="G3528" s="10" t="str">
        <f>VLOOKUP(Table3[[#This Row],[Product ID]],[1]Products!$A:$G,2,0)</f>
        <v>Product 82</v>
      </c>
      <c r="H3528" s="22">
        <v>3</v>
      </c>
      <c r="I3528" s="9">
        <f>VLOOKUP('Consolidtaed Data'!$B4849,[1]Products!$A:$G,4,0)</f>
        <v>871</v>
      </c>
      <c r="J3528" s="9">
        <f>VLOOKUP('Consolidtaed Data'!$B4849,[1]Products!$A:$G,3,0)</f>
        <v>540</v>
      </c>
      <c r="K3528" s="9">
        <f>'Consolidtaed Data'!$J4849*'Consolidtaed Data'!$H4849</f>
        <v>61</v>
      </c>
      <c r="L3528" s="9">
        <f>'Consolidtaed Data'!$I4849*'Consolidtaed Data'!$H4849</f>
        <v>95</v>
      </c>
      <c r="M3528" s="9">
        <f>'Consolidtaed Data'!$L4849-'Consolidtaed Data'!$K4849</f>
        <v>406</v>
      </c>
      <c r="N3528" s="9" t="str">
        <f>VLOOKUP('Consolidtaed Data'!$C4849,[1]Locations!$A:$O,2,0)</f>
        <v>Santa Maria</v>
      </c>
      <c r="O3528" s="9" t="str">
        <f>VLOOKUP('Consolidtaed Data'!$D4849,'[1]Sales People'!$A:$B,2,0)</f>
        <v>Roger Ramos</v>
      </c>
      <c r="P3528" s="9" t="str">
        <f>VLOOKUP('Consolidtaed Data'!$E4849,[1]Customers!$A:$B,2,0)</f>
        <v>Craig Reyes</v>
      </c>
      <c r="Q3528" s="11">
        <f>WEEKDAY('Consolidtaed Data'!$F4849)</f>
        <v>3</v>
      </c>
      <c r="R3528" s="9">
        <f>MONTH('Consolidtaed Data'!$F4849)</f>
        <v>12</v>
      </c>
      <c r="S3528" s="9" t="str">
        <f>TEXT(Table3[[#This Row],[Purchase Date]],"MMMM")</f>
        <v>September</v>
      </c>
      <c r="T3528" s="9">
        <f>YEAR('Consolidtaed Data'!$F4849)</f>
        <v>2020</v>
      </c>
    </row>
    <row r="3529" spans="1:20" x14ac:dyDescent="0.3">
      <c r="A3529" s="9" t="s">
        <v>4550</v>
      </c>
      <c r="B3529" s="9" t="s">
        <v>610</v>
      </c>
      <c r="C3529" s="9" t="s">
        <v>45</v>
      </c>
      <c r="D3529" s="9" t="s">
        <v>95</v>
      </c>
      <c r="E3529" s="9" t="s">
        <v>2112</v>
      </c>
      <c r="F3529" s="10">
        <v>44089</v>
      </c>
      <c r="G3529" s="10" t="str">
        <f>VLOOKUP(Table3[[#This Row],[Product ID]],[1]Products!$A:$G,2,0)</f>
        <v>Product 12</v>
      </c>
      <c r="H3529" s="22">
        <v>3</v>
      </c>
      <c r="I3529" s="9">
        <f>VLOOKUP('Consolidtaed Data'!$B4920,[1]Products!$A:$G,4,0)</f>
        <v>2283</v>
      </c>
      <c r="J3529" s="9">
        <f>VLOOKUP('Consolidtaed Data'!$B4920,[1]Products!$A:$G,3,0)</f>
        <v>1484</v>
      </c>
      <c r="K3529" s="9">
        <f>'Consolidtaed Data'!$J4920*'Consolidtaed Data'!$H4920</f>
        <v>1968</v>
      </c>
      <c r="L3529" s="9">
        <f>'Consolidtaed Data'!$I4920*'Consolidtaed Data'!$H4920</f>
        <v>2734</v>
      </c>
      <c r="M3529" s="9">
        <f>'Consolidtaed Data'!$L4920-'Consolidtaed Data'!$K4920</f>
        <v>3348</v>
      </c>
      <c r="N3529" s="9" t="str">
        <f>VLOOKUP('Consolidtaed Data'!$C4920,[1]Locations!$A:$O,2,0)</f>
        <v>Rialto</v>
      </c>
      <c r="O3529" s="9" t="str">
        <f>VLOOKUP('Consolidtaed Data'!$D4920,'[1]Sales People'!$A:$B,2,0)</f>
        <v>Joe Sims</v>
      </c>
      <c r="P3529" s="9" t="str">
        <f>VLOOKUP('Consolidtaed Data'!$E4920,[1]Customers!$A:$B,2,0)</f>
        <v>Peter Gilbert</v>
      </c>
      <c r="Q3529" s="11">
        <f>WEEKDAY('Consolidtaed Data'!$F4920)</f>
        <v>2</v>
      </c>
      <c r="R3529" s="9">
        <f>MONTH('Consolidtaed Data'!$F4920)</f>
        <v>12</v>
      </c>
      <c r="S3529" s="9" t="str">
        <f>TEXT(Table3[[#This Row],[Purchase Date]],"MMMM")</f>
        <v>September</v>
      </c>
      <c r="T3529" s="9">
        <f>YEAR('Consolidtaed Data'!$F4920)</f>
        <v>2020</v>
      </c>
    </row>
    <row r="3530" spans="1:20" x14ac:dyDescent="0.3">
      <c r="A3530" s="9" t="s">
        <v>4551</v>
      </c>
      <c r="B3530" s="9" t="s">
        <v>33</v>
      </c>
      <c r="C3530" s="9" t="s">
        <v>412</v>
      </c>
      <c r="D3530" s="9" t="s">
        <v>143</v>
      </c>
      <c r="E3530" s="9" t="s">
        <v>6095</v>
      </c>
      <c r="F3530" s="10">
        <v>44089</v>
      </c>
      <c r="G3530" s="10" t="str">
        <f>VLOOKUP(Table3[[#This Row],[Product ID]],[1]Products!$A:$G,2,0)</f>
        <v>Product 29</v>
      </c>
      <c r="H3530" s="22">
        <v>1</v>
      </c>
      <c r="I3530" s="9">
        <f>VLOOKUP('Consolidtaed Data'!$B5070,[1]Products!$A:$G,4,0)</f>
        <v>1278</v>
      </c>
      <c r="J3530" s="9">
        <f>VLOOKUP('Consolidtaed Data'!$B5070,[1]Products!$A:$G,3,0)</f>
        <v>665</v>
      </c>
      <c r="K3530" s="9">
        <f>'Consolidtaed Data'!$J5070*'Consolidtaed Data'!$H5070</f>
        <v>2970</v>
      </c>
      <c r="L3530" s="9">
        <f>'Consolidtaed Data'!$I5070*'Consolidtaed Data'!$H5070</f>
        <v>4182</v>
      </c>
      <c r="M3530" s="9">
        <f>'Consolidtaed Data'!$L5070-'Consolidtaed Data'!$K5070</f>
        <v>2946</v>
      </c>
      <c r="N3530" s="9" t="str">
        <f>VLOOKUP('Consolidtaed Data'!$C5070,[1]Locations!$A:$O,2,0)</f>
        <v>Daly City</v>
      </c>
      <c r="O3530" s="9" t="str">
        <f>VLOOKUP('Consolidtaed Data'!$D5070,'[1]Sales People'!$A:$B,2,0)</f>
        <v>Joshua Taylor</v>
      </c>
      <c r="P3530" s="9" t="str">
        <f>VLOOKUP('Consolidtaed Data'!$E5070,[1]Customers!$A:$B,2,0)</f>
        <v>Peter Bradley</v>
      </c>
      <c r="Q3530" s="11">
        <f>WEEKDAY('Consolidtaed Data'!$F5070)</f>
        <v>5</v>
      </c>
      <c r="R3530" s="9">
        <f>MONTH('Consolidtaed Data'!$F5070)</f>
        <v>1</v>
      </c>
      <c r="S3530" s="9" t="str">
        <f>TEXT(Table3[[#This Row],[Purchase Date]],"MMMM")</f>
        <v>September</v>
      </c>
      <c r="T3530" s="9">
        <f>YEAR('Consolidtaed Data'!$F5070)</f>
        <v>2021</v>
      </c>
    </row>
    <row r="3531" spans="1:20" x14ac:dyDescent="0.3">
      <c r="A3531" s="9" t="s">
        <v>4552</v>
      </c>
      <c r="B3531" s="9" t="s">
        <v>188</v>
      </c>
      <c r="C3531" s="9" t="s">
        <v>67</v>
      </c>
      <c r="D3531" s="9" t="s">
        <v>51</v>
      </c>
      <c r="E3531" s="9" t="s">
        <v>1887</v>
      </c>
      <c r="F3531" s="10">
        <v>44089</v>
      </c>
      <c r="G3531" s="10" t="str">
        <f>VLOOKUP(Table3[[#This Row],[Product ID]],[1]Products!$A:$G,2,0)</f>
        <v>Product 63</v>
      </c>
      <c r="H3531" s="22">
        <v>1</v>
      </c>
      <c r="I3531" s="9">
        <f>VLOOKUP('Consolidtaed Data'!$B5206,[1]Products!$A:$G,4,0)</f>
        <v>684</v>
      </c>
      <c r="J3531" s="9">
        <f>VLOOKUP('Consolidtaed Data'!$B5206,[1]Products!$A:$G,3,0)</f>
        <v>561</v>
      </c>
      <c r="K3531" s="9">
        <f>'Consolidtaed Data'!$J5206*'Consolidtaed Data'!$H5206</f>
        <v>1684</v>
      </c>
      <c r="L3531" s="9">
        <f>'Consolidtaed Data'!$I5206*'Consolidtaed Data'!$H5206</f>
        <v>2244</v>
      </c>
      <c r="M3531" s="9">
        <f>'Consolidtaed Data'!$L5206-'Consolidtaed Data'!$K5206</f>
        <v>1564</v>
      </c>
      <c r="N3531" s="9" t="str">
        <f>VLOOKUP('Consolidtaed Data'!$C5206,[1]Locations!$A:$O,2,0)</f>
        <v>Salinas</v>
      </c>
      <c r="O3531" s="9" t="str">
        <f>VLOOKUP('Consolidtaed Data'!$D5206,'[1]Sales People'!$A:$B,2,0)</f>
        <v>Ernest Wheeler</v>
      </c>
      <c r="P3531" s="9" t="str">
        <f>VLOOKUP('Consolidtaed Data'!$E5206,[1]Customers!$A:$B,2,0)</f>
        <v>Carl Martin</v>
      </c>
      <c r="Q3531" s="11">
        <f>WEEKDAY('Consolidtaed Data'!$F5206)</f>
        <v>1</v>
      </c>
      <c r="R3531" s="9">
        <f>MONTH('Consolidtaed Data'!$F5206)</f>
        <v>1</v>
      </c>
      <c r="S3531" s="9" t="str">
        <f>TEXT(Table3[[#This Row],[Purchase Date]],"MMMM")</f>
        <v>September</v>
      </c>
      <c r="T3531" s="9">
        <f>YEAR('Consolidtaed Data'!$F5206)</f>
        <v>2021</v>
      </c>
    </row>
    <row r="3532" spans="1:20" x14ac:dyDescent="0.3">
      <c r="A3532" s="9" t="s">
        <v>4553</v>
      </c>
      <c r="B3532" s="9" t="s">
        <v>248</v>
      </c>
      <c r="C3532" s="9" t="s">
        <v>30</v>
      </c>
      <c r="D3532" s="9" t="s">
        <v>123</v>
      </c>
      <c r="E3532" s="9" t="s">
        <v>781</v>
      </c>
      <c r="F3532" s="10">
        <v>44089</v>
      </c>
      <c r="G3532" s="10" t="str">
        <f>VLOOKUP(Table3[[#This Row],[Product ID]],[1]Products!$A:$G,2,0)</f>
        <v>Product 97</v>
      </c>
      <c r="H3532" s="22">
        <v>1</v>
      </c>
      <c r="I3532" s="9">
        <f>VLOOKUP('Consolidtaed Data'!$B5520,[1]Products!$A:$G,4,0)</f>
        <v>1587</v>
      </c>
      <c r="J3532" s="9">
        <f>VLOOKUP('Consolidtaed Data'!$B5520,[1]Products!$A:$G,3,0)</f>
        <v>1301</v>
      </c>
      <c r="K3532" s="9">
        <f>'Consolidtaed Data'!$J5520*'Consolidtaed Data'!$H5520</f>
        <v>4692</v>
      </c>
      <c r="L3532" s="9">
        <f>'Consolidtaed Data'!$I5520*'Consolidtaed Data'!$H5520</f>
        <v>7448</v>
      </c>
      <c r="M3532" s="9">
        <f>'Consolidtaed Data'!$L5520-'Consolidtaed Data'!$K5520</f>
        <v>280</v>
      </c>
      <c r="N3532" s="9" t="str">
        <f>VLOOKUP('Consolidtaed Data'!$C5520,[1]Locations!$A:$O,2,0)</f>
        <v>Glendale</v>
      </c>
      <c r="O3532" s="9" t="str">
        <f>VLOOKUP('Consolidtaed Data'!$D5520,'[1]Sales People'!$A:$B,2,0)</f>
        <v>Charles Harper</v>
      </c>
      <c r="P3532" s="9" t="str">
        <f>VLOOKUP('Consolidtaed Data'!$E5520,[1]Customers!$A:$B,2,0)</f>
        <v>Gregory Chapman</v>
      </c>
      <c r="Q3532" s="11">
        <f>WEEKDAY('Consolidtaed Data'!$F5520)</f>
        <v>6</v>
      </c>
      <c r="R3532" s="9">
        <f>MONTH('Consolidtaed Data'!$F5520)</f>
        <v>2</v>
      </c>
      <c r="S3532" s="9" t="str">
        <f>TEXT(Table3[[#This Row],[Purchase Date]],"MMMM")</f>
        <v>September</v>
      </c>
      <c r="T3532" s="9">
        <f>YEAR('Consolidtaed Data'!$F5520)</f>
        <v>2021</v>
      </c>
    </row>
    <row r="3533" spans="1:20" x14ac:dyDescent="0.3">
      <c r="A3533" s="9" t="s">
        <v>4554</v>
      </c>
      <c r="B3533" s="9" t="s">
        <v>172</v>
      </c>
      <c r="C3533" s="9" t="s">
        <v>231</v>
      </c>
      <c r="D3533" s="9" t="s">
        <v>51</v>
      </c>
      <c r="E3533" s="9" t="s">
        <v>877</v>
      </c>
      <c r="F3533" s="10">
        <v>44089</v>
      </c>
      <c r="G3533" s="10" t="str">
        <f>VLOOKUP(Table3[[#This Row],[Product ID]],[1]Products!$A:$G,2,0)</f>
        <v>Product 4</v>
      </c>
      <c r="H3533" s="22">
        <v>4</v>
      </c>
      <c r="I3533" s="9">
        <f>VLOOKUP('Consolidtaed Data'!$B5982,[1]Products!$A:$G,4,0)</f>
        <v>584</v>
      </c>
      <c r="J3533" s="9">
        <f>VLOOKUP('Consolidtaed Data'!$B5982,[1]Products!$A:$G,3,0)</f>
        <v>420</v>
      </c>
      <c r="K3533" s="9">
        <f>'Consolidtaed Data'!$J5982*'Consolidtaed Data'!$H5982</f>
        <v>5322</v>
      </c>
      <c r="L3533" s="9">
        <f>'Consolidtaed Data'!$I5982*'Consolidtaed Data'!$H5982</f>
        <v>7392</v>
      </c>
      <c r="M3533" s="9">
        <f>'Consolidtaed Data'!$L5982-'Consolidtaed Data'!$K5982</f>
        <v>3496</v>
      </c>
      <c r="N3533" s="9" t="str">
        <f>VLOOKUP('Consolidtaed Data'!$C5982,[1]Locations!$A:$O,2,0)</f>
        <v>Santa Maria</v>
      </c>
      <c r="O3533" s="9" t="str">
        <f>VLOOKUP('Consolidtaed Data'!$D5982,'[1]Sales People'!$A:$B,2,0)</f>
        <v>Charles Harper</v>
      </c>
      <c r="P3533" s="9" t="str">
        <f>VLOOKUP('Consolidtaed Data'!$E5982,[1]Customers!$A:$B,2,0)</f>
        <v>Robert Ferguson</v>
      </c>
      <c r="Q3533" s="11">
        <f>WEEKDAY('Consolidtaed Data'!$F5982)</f>
        <v>5</v>
      </c>
      <c r="R3533" s="9">
        <f>MONTH('Consolidtaed Data'!$F5982)</f>
        <v>4</v>
      </c>
      <c r="S3533" s="9" t="str">
        <f>TEXT(Table3[[#This Row],[Purchase Date]],"MMMM")</f>
        <v>September</v>
      </c>
      <c r="T3533" s="9">
        <f>YEAR('Consolidtaed Data'!$F5982)</f>
        <v>2021</v>
      </c>
    </row>
    <row r="3534" spans="1:20" x14ac:dyDescent="0.3">
      <c r="A3534" s="9" t="s">
        <v>4555</v>
      </c>
      <c r="B3534" s="9" t="s">
        <v>418</v>
      </c>
      <c r="C3534" s="9" t="s">
        <v>90</v>
      </c>
      <c r="D3534" s="9" t="s">
        <v>13</v>
      </c>
      <c r="E3534" s="9" t="s">
        <v>1314</v>
      </c>
      <c r="F3534" s="10">
        <v>44089</v>
      </c>
      <c r="G3534" s="10" t="str">
        <f>VLOOKUP(Table3[[#This Row],[Product ID]],[1]Products!$A:$G,2,0)</f>
        <v>Product 82</v>
      </c>
      <c r="H3534" s="22">
        <v>1</v>
      </c>
      <c r="I3534" s="9">
        <f>VLOOKUP('Consolidtaed Data'!$B6045,[1]Products!$A:$G,4,0)</f>
        <v>400</v>
      </c>
      <c r="J3534" s="9">
        <f>VLOOKUP('Consolidtaed Data'!$B6045,[1]Products!$A:$G,3,0)</f>
        <v>208</v>
      </c>
      <c r="K3534" s="9">
        <f>'Consolidtaed Data'!$J6045*'Consolidtaed Data'!$H6045</f>
        <v>4216</v>
      </c>
      <c r="L3534" s="9">
        <f>'Consolidtaed Data'!$I6045*'Consolidtaed Data'!$H6045</f>
        <v>5620</v>
      </c>
      <c r="M3534" s="9">
        <f>'Consolidtaed Data'!$L6045-'Consolidtaed Data'!$K6045</f>
        <v>451</v>
      </c>
      <c r="N3534" s="9" t="str">
        <f>VLOOKUP('Consolidtaed Data'!$C6045,[1]Locations!$A:$O,2,0)</f>
        <v>Ontario</v>
      </c>
      <c r="O3534" s="9" t="str">
        <f>VLOOKUP('Consolidtaed Data'!$D6045,'[1]Sales People'!$A:$B,2,0)</f>
        <v>Kenneth Fields</v>
      </c>
      <c r="P3534" s="9" t="str">
        <f>VLOOKUP('Consolidtaed Data'!$E6045,[1]Customers!$A:$B,2,0)</f>
        <v>Joe Coleman</v>
      </c>
      <c r="Q3534" s="11">
        <f>WEEKDAY('Consolidtaed Data'!$F6045)</f>
        <v>3</v>
      </c>
      <c r="R3534" s="9">
        <f>MONTH('Consolidtaed Data'!$F6045)</f>
        <v>4</v>
      </c>
      <c r="S3534" s="9" t="str">
        <f>TEXT(Table3[[#This Row],[Purchase Date]],"MMMM")</f>
        <v>September</v>
      </c>
      <c r="T3534" s="9">
        <f>YEAR('Consolidtaed Data'!$F6045)</f>
        <v>2021</v>
      </c>
    </row>
    <row r="3535" spans="1:20" x14ac:dyDescent="0.3">
      <c r="A3535" s="9" t="s">
        <v>4556</v>
      </c>
      <c r="B3535" s="9" t="s">
        <v>41</v>
      </c>
      <c r="C3535" s="9" t="s">
        <v>99</v>
      </c>
      <c r="D3535" s="9" t="s">
        <v>51</v>
      </c>
      <c r="E3535" s="9" t="s">
        <v>888</v>
      </c>
      <c r="F3535" s="10">
        <v>44089</v>
      </c>
      <c r="G3535" s="10" t="str">
        <f>VLOOKUP(Table3[[#This Row],[Product ID]],[1]Products!$A:$G,2,0)</f>
        <v>Product 11</v>
      </c>
      <c r="H3535" s="22">
        <v>3</v>
      </c>
      <c r="I3535" s="9">
        <f>VLOOKUP('Consolidtaed Data'!$B6443,[1]Products!$A:$G,4,0)</f>
        <v>1812</v>
      </c>
      <c r="J3535" s="9">
        <f>VLOOKUP('Consolidtaed Data'!$B6443,[1]Products!$A:$G,3,0)</f>
        <v>1305</v>
      </c>
      <c r="K3535" s="9">
        <f>'Consolidtaed Data'!$J6443*'Consolidtaed Data'!$H6443</f>
        <v>2180</v>
      </c>
      <c r="L3535" s="9">
        <f>'Consolidtaed Data'!$I6443*'Consolidtaed Data'!$H6443</f>
        <v>2760</v>
      </c>
      <c r="M3535" s="9">
        <f>'Consolidtaed Data'!$L6443-'Consolidtaed Data'!$K6443</f>
        <v>164</v>
      </c>
      <c r="N3535" s="9" t="str">
        <f>VLOOKUP('Consolidtaed Data'!$C6443,[1]Locations!$A:$O,2,0)</f>
        <v>Clovis</v>
      </c>
      <c r="O3535" s="9" t="str">
        <f>VLOOKUP('Consolidtaed Data'!$D6443,'[1]Sales People'!$A:$B,2,0)</f>
        <v>Ryan Butler</v>
      </c>
      <c r="P3535" s="9" t="str">
        <f>VLOOKUP('Consolidtaed Data'!$E6443,[1]Customers!$A:$B,2,0)</f>
        <v>Gerald Reyes</v>
      </c>
      <c r="Q3535" s="11">
        <f>WEEKDAY('Consolidtaed Data'!$F6443)</f>
        <v>3</v>
      </c>
      <c r="R3535" s="9">
        <f>MONTH('Consolidtaed Data'!$F6443)</f>
        <v>5</v>
      </c>
      <c r="S3535" s="9" t="str">
        <f>TEXT(Table3[[#This Row],[Purchase Date]],"MMMM")</f>
        <v>September</v>
      </c>
      <c r="T3535" s="9">
        <f>YEAR('Consolidtaed Data'!$F6443)</f>
        <v>2021</v>
      </c>
    </row>
    <row r="3536" spans="1:20" x14ac:dyDescent="0.3">
      <c r="A3536" s="9" t="s">
        <v>4557</v>
      </c>
      <c r="B3536" s="9" t="s">
        <v>112</v>
      </c>
      <c r="C3536" s="9" t="s">
        <v>564</v>
      </c>
      <c r="D3536" s="9" t="s">
        <v>80</v>
      </c>
      <c r="E3536" s="9" t="s">
        <v>484</v>
      </c>
      <c r="F3536" s="10">
        <v>44089</v>
      </c>
      <c r="G3536" s="10" t="str">
        <f>VLOOKUP(Table3[[#This Row],[Product ID]],[1]Products!$A:$G,2,0)</f>
        <v>Product 7</v>
      </c>
      <c r="H3536" s="22">
        <v>2</v>
      </c>
      <c r="I3536" s="9">
        <f>VLOOKUP('Consolidtaed Data'!$B6969,[1]Products!$A:$G,4,0)</f>
        <v>530</v>
      </c>
      <c r="J3536" s="9">
        <f>VLOOKUP('Consolidtaed Data'!$B6969,[1]Products!$A:$G,3,0)</f>
        <v>435</v>
      </c>
      <c r="K3536" s="9">
        <f>'Consolidtaed Data'!$J6969*'Consolidtaed Data'!$H6969</f>
        <v>732</v>
      </c>
      <c r="L3536" s="9">
        <f>'Consolidtaed Data'!$I6969*'Consolidtaed Data'!$H6969</f>
        <v>1077</v>
      </c>
      <c r="M3536" s="9">
        <f>'Consolidtaed Data'!$L6969-'Consolidtaed Data'!$K6969</f>
        <v>644</v>
      </c>
      <c r="N3536" s="9" t="str">
        <f>VLOOKUP('Consolidtaed Data'!$C6969,[1]Locations!$A:$O,2,0)</f>
        <v>Inglewood</v>
      </c>
      <c r="O3536" s="9" t="str">
        <f>VLOOKUP('Consolidtaed Data'!$D6969,'[1]Sales People'!$A:$B,2,0)</f>
        <v>Ernest Wagner</v>
      </c>
      <c r="P3536" s="9" t="str">
        <f>VLOOKUP('Consolidtaed Data'!$E6969,[1]Customers!$A:$B,2,0)</f>
        <v>Billy West</v>
      </c>
      <c r="Q3536" s="11">
        <f>WEEKDAY('Consolidtaed Data'!$F6969)</f>
        <v>2</v>
      </c>
      <c r="R3536" s="9">
        <f>MONTH('Consolidtaed Data'!$F6969)</f>
        <v>6</v>
      </c>
      <c r="S3536" s="9" t="str">
        <f>TEXT(Table3[[#This Row],[Purchase Date]],"MMMM")</f>
        <v>September</v>
      </c>
      <c r="T3536" s="9">
        <f>YEAR('Consolidtaed Data'!$F6969)</f>
        <v>2021</v>
      </c>
    </row>
    <row r="3537" spans="1:20" x14ac:dyDescent="0.3">
      <c r="A3537" s="9" t="s">
        <v>4558</v>
      </c>
      <c r="B3537" s="9" t="s">
        <v>33</v>
      </c>
      <c r="C3537" s="9" t="s">
        <v>45</v>
      </c>
      <c r="D3537" s="9" t="s">
        <v>68</v>
      </c>
      <c r="E3537" s="9" t="s">
        <v>765</v>
      </c>
      <c r="F3537" s="10">
        <v>44089</v>
      </c>
      <c r="G3537" s="10" t="str">
        <f>VLOOKUP(Table3[[#This Row],[Product ID]],[1]Products!$A:$G,2,0)</f>
        <v>Product 29</v>
      </c>
      <c r="H3537" s="22">
        <v>1</v>
      </c>
      <c r="I3537" s="9">
        <f>VLOOKUP('Consolidtaed Data'!$B7184,[1]Products!$A:$G,4,0)</f>
        <v>290</v>
      </c>
      <c r="J3537" s="9">
        <f>VLOOKUP('Consolidtaed Data'!$B7184,[1]Products!$A:$G,3,0)</f>
        <v>200</v>
      </c>
      <c r="K3537" s="9">
        <f>'Consolidtaed Data'!$J7184*'Consolidtaed Data'!$H7184</f>
        <v>5688</v>
      </c>
      <c r="L3537" s="9">
        <f>'Consolidtaed Data'!$I7184*'Consolidtaed Data'!$H7184</f>
        <v>7485</v>
      </c>
      <c r="M3537" s="9">
        <f>'Consolidtaed Data'!$L7184-'Consolidtaed Data'!$K7184</f>
        <v>66</v>
      </c>
      <c r="N3537" s="9" t="str">
        <f>VLOOKUP('Consolidtaed Data'!$C7184,[1]Locations!$A:$O,2,0)</f>
        <v>Temecula</v>
      </c>
      <c r="O3537" s="9" t="str">
        <f>VLOOKUP('Consolidtaed Data'!$D7184,'[1]Sales People'!$A:$B,2,0)</f>
        <v>Carl Hall</v>
      </c>
      <c r="P3537" s="9" t="str">
        <f>VLOOKUP('Consolidtaed Data'!$E7184,[1]Customers!$A:$B,2,0)</f>
        <v>Mark Morales</v>
      </c>
      <c r="Q3537" s="11">
        <f>WEEKDAY('Consolidtaed Data'!$F7184)</f>
        <v>4</v>
      </c>
      <c r="R3537" s="9">
        <f>MONTH('Consolidtaed Data'!$F7184)</f>
        <v>6</v>
      </c>
      <c r="S3537" s="9" t="str">
        <f>TEXT(Table3[[#This Row],[Purchase Date]],"MMMM")</f>
        <v>September</v>
      </c>
      <c r="T3537" s="9">
        <f>YEAR('Consolidtaed Data'!$F7184)</f>
        <v>2021</v>
      </c>
    </row>
    <row r="3538" spans="1:20" x14ac:dyDescent="0.3">
      <c r="A3538" s="9" t="s">
        <v>4559</v>
      </c>
      <c r="B3538" s="9" t="s">
        <v>107</v>
      </c>
      <c r="C3538" s="9" t="s">
        <v>289</v>
      </c>
      <c r="D3538" s="9" t="s">
        <v>35</v>
      </c>
      <c r="E3538" s="9" t="s">
        <v>1458</v>
      </c>
      <c r="F3538" s="10">
        <v>44089</v>
      </c>
      <c r="G3538" s="10" t="str">
        <f>VLOOKUP(Table3[[#This Row],[Product ID]],[1]Products!$A:$G,2,0)</f>
        <v>Product 52</v>
      </c>
      <c r="H3538" s="22">
        <v>3</v>
      </c>
      <c r="I3538" s="9">
        <f>VLOOKUP('Consolidtaed Data'!$B7510,[1]Products!$A:$G,4,0)</f>
        <v>951</v>
      </c>
      <c r="J3538" s="9">
        <f>VLOOKUP('Consolidtaed Data'!$B7510,[1]Products!$A:$G,3,0)</f>
        <v>504</v>
      </c>
      <c r="K3538" s="9">
        <f>'Consolidtaed Data'!$J7510*'Consolidtaed Data'!$H7510</f>
        <v>1366</v>
      </c>
      <c r="L3538" s="9">
        <f>'Consolidtaed Data'!$I7510*'Consolidtaed Data'!$H7510</f>
        <v>2238</v>
      </c>
      <c r="M3538" s="9">
        <f>'Consolidtaed Data'!$L7510-'Consolidtaed Data'!$K7510</f>
        <v>2565</v>
      </c>
      <c r="N3538" s="9" t="str">
        <f>VLOOKUP('Consolidtaed Data'!$C7510,[1]Locations!$A:$O,2,0)</f>
        <v>Irvine</v>
      </c>
      <c r="O3538" s="9" t="str">
        <f>VLOOKUP('Consolidtaed Data'!$D7510,'[1]Sales People'!$A:$B,2,0)</f>
        <v>Carl Hall</v>
      </c>
      <c r="P3538" s="9" t="str">
        <f>VLOOKUP('Consolidtaed Data'!$E7510,[1]Customers!$A:$B,2,0)</f>
        <v>Lawrence Sanchez</v>
      </c>
      <c r="Q3538" s="11">
        <f>WEEKDAY('Consolidtaed Data'!$F7510)</f>
        <v>1</v>
      </c>
      <c r="R3538" s="9">
        <f>MONTH('Consolidtaed Data'!$F7510)</f>
        <v>7</v>
      </c>
      <c r="S3538" s="9" t="str">
        <f>TEXT(Table3[[#This Row],[Purchase Date]],"MMMM")</f>
        <v>September</v>
      </c>
      <c r="T3538" s="9">
        <f>YEAR('Consolidtaed Data'!$F7510)</f>
        <v>2021</v>
      </c>
    </row>
    <row r="3539" spans="1:20" x14ac:dyDescent="0.3">
      <c r="A3539" s="9" t="s">
        <v>4560</v>
      </c>
      <c r="B3539" s="9" t="s">
        <v>148</v>
      </c>
      <c r="C3539" s="9" t="s">
        <v>192</v>
      </c>
      <c r="D3539" s="9" t="s">
        <v>127</v>
      </c>
      <c r="E3539" s="9" t="s">
        <v>2421</v>
      </c>
      <c r="F3539" s="10">
        <v>44089</v>
      </c>
      <c r="G3539" s="10" t="str">
        <f>VLOOKUP(Table3[[#This Row],[Product ID]],[1]Products!$A:$G,2,0)</f>
        <v>Product 16</v>
      </c>
      <c r="H3539" s="22">
        <v>3</v>
      </c>
      <c r="I3539" s="9">
        <f>VLOOKUP('Consolidtaed Data'!$B7708,[1]Products!$A:$G,4,0)</f>
        <v>886</v>
      </c>
      <c r="J3539" s="9">
        <f>VLOOKUP('Consolidtaed Data'!$B7708,[1]Products!$A:$G,3,0)</f>
        <v>478</v>
      </c>
      <c r="K3539" s="9">
        <f>'Consolidtaed Data'!$J7708*'Consolidtaed Data'!$H7708</f>
        <v>3576</v>
      </c>
      <c r="L3539" s="9">
        <f>'Consolidtaed Data'!$I7708*'Consolidtaed Data'!$H7708</f>
        <v>4706</v>
      </c>
      <c r="M3539" s="9">
        <f>'Consolidtaed Data'!$L7708-'Consolidtaed Data'!$K7708</f>
        <v>492</v>
      </c>
      <c r="N3539" s="9" t="str">
        <f>VLOOKUP('Consolidtaed Data'!$C7708,[1]Locations!$A:$O,2,0)</f>
        <v>Berkeley</v>
      </c>
      <c r="O3539" s="9" t="str">
        <f>VLOOKUP('Consolidtaed Data'!$D7708,'[1]Sales People'!$A:$B,2,0)</f>
        <v>Carl Hall</v>
      </c>
      <c r="P3539" s="9" t="str">
        <f>VLOOKUP('Consolidtaed Data'!$E7708,[1]Customers!$A:$B,2,0)</f>
        <v>Henry Andrews</v>
      </c>
      <c r="Q3539" s="11">
        <f>WEEKDAY('Consolidtaed Data'!$F7708)</f>
        <v>1</v>
      </c>
      <c r="R3539" s="9">
        <f>MONTH('Consolidtaed Data'!$F7708)</f>
        <v>8</v>
      </c>
      <c r="S3539" s="9" t="str">
        <f>TEXT(Table3[[#This Row],[Purchase Date]],"MMMM")</f>
        <v>September</v>
      </c>
      <c r="T3539" s="9">
        <f>YEAR('Consolidtaed Data'!$F7708)</f>
        <v>2021</v>
      </c>
    </row>
    <row r="3540" spans="1:20" x14ac:dyDescent="0.3">
      <c r="A3540" s="9" t="s">
        <v>4561</v>
      </c>
      <c r="B3540" s="9" t="s">
        <v>136</v>
      </c>
      <c r="C3540" s="9" t="s">
        <v>21</v>
      </c>
      <c r="D3540" s="9" t="s">
        <v>326</v>
      </c>
      <c r="E3540" s="9" t="s">
        <v>768</v>
      </c>
      <c r="F3540" s="10">
        <v>44089</v>
      </c>
      <c r="G3540" s="10" t="str">
        <f>VLOOKUP(Table3[[#This Row],[Product ID]],[1]Products!$A:$G,2,0)</f>
        <v>Product 2</v>
      </c>
      <c r="H3540" s="22">
        <v>3</v>
      </c>
      <c r="I3540" s="9">
        <f>VLOOKUP('Consolidtaed Data'!$B7805,[1]Products!$A:$G,4,0)</f>
        <v>886</v>
      </c>
      <c r="J3540" s="9">
        <f>VLOOKUP('Consolidtaed Data'!$B7805,[1]Products!$A:$G,3,0)</f>
        <v>478</v>
      </c>
      <c r="K3540" s="9">
        <f>'Consolidtaed Data'!$J7805*'Consolidtaed Data'!$H7805</f>
        <v>2092</v>
      </c>
      <c r="L3540" s="9">
        <f>'Consolidtaed Data'!$I7805*'Consolidtaed Data'!$H7805</f>
        <v>3270</v>
      </c>
      <c r="M3540" s="9">
        <f>'Consolidtaed Data'!$L7805-'Consolidtaed Data'!$K7805</f>
        <v>2397</v>
      </c>
      <c r="N3540" s="9" t="str">
        <f>VLOOKUP('Consolidtaed Data'!$C7805,[1]Locations!$A:$O,2,0)</f>
        <v>Murrieta</v>
      </c>
      <c r="O3540" s="9" t="str">
        <f>VLOOKUP('Consolidtaed Data'!$D7805,'[1]Sales People'!$A:$B,2,0)</f>
        <v>Brian Hansen</v>
      </c>
      <c r="P3540" s="9" t="str">
        <f>VLOOKUP('Consolidtaed Data'!$E7805,[1]Customers!$A:$B,2,0)</f>
        <v>James Armstrong</v>
      </c>
      <c r="Q3540" s="11">
        <f>WEEKDAY('Consolidtaed Data'!$F7805)</f>
        <v>1</v>
      </c>
      <c r="R3540" s="9">
        <f>MONTH('Consolidtaed Data'!$F7805)</f>
        <v>8</v>
      </c>
      <c r="S3540" s="9" t="str">
        <f>TEXT(Table3[[#This Row],[Purchase Date]],"MMMM")</f>
        <v>September</v>
      </c>
      <c r="T3540" s="9">
        <f>YEAR('Consolidtaed Data'!$F7805)</f>
        <v>2021</v>
      </c>
    </row>
    <row r="3541" spans="1:20" x14ac:dyDescent="0.3">
      <c r="A3541" s="9" t="s">
        <v>4562</v>
      </c>
      <c r="B3541" s="9" t="s">
        <v>248</v>
      </c>
      <c r="C3541" s="9" t="s">
        <v>405</v>
      </c>
      <c r="D3541" s="9" t="s">
        <v>17</v>
      </c>
      <c r="E3541" s="9" t="s">
        <v>446</v>
      </c>
      <c r="F3541" s="10">
        <v>44089</v>
      </c>
      <c r="G3541" s="10" t="str">
        <f>VLOOKUP(Table3[[#This Row],[Product ID]],[1]Products!$A:$G,2,0)</f>
        <v>Product 97</v>
      </c>
      <c r="H3541" s="22">
        <v>3</v>
      </c>
      <c r="I3541" s="9">
        <f>VLOOKUP('Consolidtaed Data'!$B8505,[1]Products!$A:$G,4,0)</f>
        <v>1494</v>
      </c>
      <c r="J3541" s="9">
        <f>VLOOKUP('Consolidtaed Data'!$B8505,[1]Products!$A:$G,3,0)</f>
        <v>971</v>
      </c>
      <c r="K3541" s="9">
        <f>'Consolidtaed Data'!$J8505*'Consolidtaed Data'!$H8505</f>
        <v>778</v>
      </c>
      <c r="L3541" s="9">
        <f>'Consolidtaed Data'!$I8505*'Consolidtaed Data'!$H8505</f>
        <v>1274</v>
      </c>
      <c r="M3541" s="9">
        <f>'Consolidtaed Data'!$L8505-'Consolidtaed Data'!$K8505</f>
        <v>1130</v>
      </c>
      <c r="N3541" s="9" t="str">
        <f>VLOOKUP('Consolidtaed Data'!$C8505,[1]Locations!$A:$O,2,0)</f>
        <v>Lancaster</v>
      </c>
      <c r="O3541" s="9" t="str">
        <f>VLOOKUP('Consolidtaed Data'!$D8505,'[1]Sales People'!$A:$B,2,0)</f>
        <v>Larry Castillo</v>
      </c>
      <c r="P3541" s="9" t="str">
        <f>VLOOKUP('Consolidtaed Data'!$E8505,[1]Customers!$A:$B,2,0)</f>
        <v>Jeffrey Carpenter</v>
      </c>
      <c r="Q3541" s="11">
        <f>WEEKDAY('Consolidtaed Data'!$F8505)</f>
        <v>6</v>
      </c>
      <c r="R3541" s="9">
        <f>MONTH('Consolidtaed Data'!$F8505)</f>
        <v>10</v>
      </c>
      <c r="S3541" s="9" t="str">
        <f>TEXT(Table3[[#This Row],[Purchase Date]],"MMMM")</f>
        <v>September</v>
      </c>
      <c r="T3541" s="9">
        <f>YEAR('Consolidtaed Data'!$F8505)</f>
        <v>2021</v>
      </c>
    </row>
    <row r="3542" spans="1:20" x14ac:dyDescent="0.3">
      <c r="A3542" s="9" t="s">
        <v>4563</v>
      </c>
      <c r="B3542" s="9" t="s">
        <v>230</v>
      </c>
      <c r="C3542" s="9" t="s">
        <v>134</v>
      </c>
      <c r="D3542" s="9" t="s">
        <v>9</v>
      </c>
      <c r="E3542" s="9" t="s">
        <v>1620</v>
      </c>
      <c r="F3542" s="10">
        <v>44089</v>
      </c>
      <c r="G3542" s="10" t="str">
        <f>VLOOKUP(Table3[[#This Row],[Product ID]],[1]Products!$A:$G,2,0)</f>
        <v>Product 31</v>
      </c>
      <c r="H3542" s="22">
        <v>1</v>
      </c>
      <c r="I3542" s="9">
        <f>VLOOKUP('Consolidtaed Data'!$B8613,[1]Products!$A:$G,4,0)</f>
        <v>1566</v>
      </c>
      <c r="J3542" s="9">
        <f>VLOOKUP('Consolidtaed Data'!$B8613,[1]Products!$A:$G,3,0)</f>
        <v>1190</v>
      </c>
      <c r="K3542" s="9">
        <f>'Consolidtaed Data'!$J8613*'Consolidtaed Data'!$H8613</f>
        <v>2841</v>
      </c>
      <c r="L3542" s="9">
        <f>'Consolidtaed Data'!$I8613*'Consolidtaed Data'!$H8613</f>
        <v>4059</v>
      </c>
      <c r="M3542" s="9">
        <f>'Consolidtaed Data'!$L8613-'Consolidtaed Data'!$K8613</f>
        <v>982</v>
      </c>
      <c r="N3542" s="9" t="str">
        <f>VLOOKUP('Consolidtaed Data'!$C8613,[1]Locations!$A:$O,2,0)</f>
        <v>Downey</v>
      </c>
      <c r="O3542" s="9" t="str">
        <f>VLOOKUP('Consolidtaed Data'!$D8613,'[1]Sales People'!$A:$B,2,0)</f>
        <v>Justin Lynch</v>
      </c>
      <c r="P3542" s="9" t="str">
        <f>VLOOKUP('Consolidtaed Data'!$E8613,[1]Customers!$A:$B,2,0)</f>
        <v>Henry Cox</v>
      </c>
      <c r="Q3542" s="11">
        <f>WEEKDAY('Consolidtaed Data'!$F8613)</f>
        <v>1</v>
      </c>
      <c r="R3542" s="9">
        <f>MONTH('Consolidtaed Data'!$F8613)</f>
        <v>10</v>
      </c>
      <c r="S3542" s="9" t="str">
        <f>TEXT(Table3[[#This Row],[Purchase Date]],"MMMM")</f>
        <v>September</v>
      </c>
      <c r="T3542" s="9">
        <f>YEAR('Consolidtaed Data'!$F8613)</f>
        <v>2021</v>
      </c>
    </row>
    <row r="3543" spans="1:20" x14ac:dyDescent="0.3">
      <c r="A3543" s="9" t="s">
        <v>4564</v>
      </c>
      <c r="B3543" s="9" t="s">
        <v>54</v>
      </c>
      <c r="C3543" s="9" t="s">
        <v>126</v>
      </c>
      <c r="D3543" s="9" t="s">
        <v>220</v>
      </c>
      <c r="E3543" s="9" t="s">
        <v>1580</v>
      </c>
      <c r="F3543" s="10">
        <v>44090</v>
      </c>
      <c r="G3543" s="10" t="str">
        <f>VLOOKUP(Table3[[#This Row],[Product ID]],[1]Products!$A:$G,2,0)</f>
        <v>Product 41</v>
      </c>
      <c r="H3543" s="22">
        <v>1</v>
      </c>
      <c r="I3543" s="9">
        <f>VLOOKUP('Consolidtaed Data'!$B4712,[1]Products!$A:$G,4,0)</f>
        <v>1743</v>
      </c>
      <c r="J3543" s="9">
        <f>VLOOKUP('Consolidtaed Data'!$B4712,[1]Products!$A:$G,3,0)</f>
        <v>872</v>
      </c>
      <c r="K3543" s="9">
        <f>'Consolidtaed Data'!$J4712*'Consolidtaed Data'!$H4712</f>
        <v>540</v>
      </c>
      <c r="L3543" s="9">
        <f>'Consolidtaed Data'!$I4712*'Consolidtaed Data'!$H4712</f>
        <v>871</v>
      </c>
      <c r="M3543" s="9">
        <f>'Consolidtaed Data'!$L4712-'Consolidtaed Data'!$K4712</f>
        <v>782</v>
      </c>
      <c r="N3543" s="9" t="str">
        <f>VLOOKUP('Consolidtaed Data'!$C4712,[1]Locations!$A:$O,2,0)</f>
        <v>Fairfield</v>
      </c>
      <c r="O3543" s="9" t="str">
        <f>VLOOKUP('Consolidtaed Data'!$D4712,'[1]Sales People'!$A:$B,2,0)</f>
        <v>Patrick Ruiz</v>
      </c>
      <c r="P3543" s="9" t="str">
        <f>VLOOKUP('Consolidtaed Data'!$E4712,[1]Customers!$A:$B,2,0)</f>
        <v>Christopher Arnold</v>
      </c>
      <c r="Q3543" s="11">
        <f>WEEKDAY('Consolidtaed Data'!$F4712)</f>
        <v>7</v>
      </c>
      <c r="R3543" s="9">
        <f>MONTH('Consolidtaed Data'!$F4712)</f>
        <v>12</v>
      </c>
      <c r="S3543" s="9" t="str">
        <f>TEXT(Table3[[#This Row],[Purchase Date]],"MMMM")</f>
        <v>September</v>
      </c>
      <c r="T3543" s="9">
        <f>YEAR('Consolidtaed Data'!$F4712)</f>
        <v>2020</v>
      </c>
    </row>
    <row r="3544" spans="1:20" x14ac:dyDescent="0.3">
      <c r="A3544" s="9" t="s">
        <v>4565</v>
      </c>
      <c r="B3544" s="9" t="s">
        <v>742</v>
      </c>
      <c r="C3544" s="9" t="s">
        <v>45</v>
      </c>
      <c r="D3544" s="9" t="s">
        <v>73</v>
      </c>
      <c r="E3544" s="9" t="s">
        <v>649</v>
      </c>
      <c r="F3544" s="10">
        <v>44090</v>
      </c>
      <c r="G3544" s="10" t="str">
        <f>VLOOKUP(Table3[[#This Row],[Product ID]],[1]Products!$A:$G,2,0)</f>
        <v>Product 90</v>
      </c>
      <c r="H3544" s="22">
        <v>1</v>
      </c>
      <c r="I3544" s="9">
        <f>VLOOKUP('Consolidtaed Data'!$B5011,[1]Products!$A:$G,4,0)</f>
        <v>2257</v>
      </c>
      <c r="J3544" s="9">
        <f>VLOOKUP('Consolidtaed Data'!$B5011,[1]Products!$A:$G,3,0)</f>
        <v>1535</v>
      </c>
      <c r="K3544" s="9">
        <f>'Consolidtaed Data'!$J5011*'Consolidtaed Data'!$H5011</f>
        <v>130</v>
      </c>
      <c r="L3544" s="9">
        <f>'Consolidtaed Data'!$I5011*'Consolidtaed Data'!$H5011</f>
        <v>181</v>
      </c>
      <c r="M3544" s="9">
        <f>'Consolidtaed Data'!$L5011-'Consolidtaed Data'!$K5011</f>
        <v>944</v>
      </c>
      <c r="N3544" s="9" t="str">
        <f>VLOOKUP('Consolidtaed Data'!$C5011,[1]Locations!$A:$O,2,0)</f>
        <v>Temecula</v>
      </c>
      <c r="O3544" s="9" t="str">
        <f>VLOOKUP('Consolidtaed Data'!$D5011,'[1]Sales People'!$A:$B,2,0)</f>
        <v>Andrew Bowman</v>
      </c>
      <c r="P3544" s="9" t="str">
        <f>VLOOKUP('Consolidtaed Data'!$E5011,[1]Customers!$A:$B,2,0)</f>
        <v>Jason Hudson</v>
      </c>
      <c r="Q3544" s="11">
        <f>WEEKDAY('Consolidtaed Data'!$F5011)</f>
        <v>1</v>
      </c>
      <c r="R3544" s="9">
        <f>MONTH('Consolidtaed Data'!$F5011)</f>
        <v>1</v>
      </c>
      <c r="S3544" s="9" t="str">
        <f>TEXT(Table3[[#This Row],[Purchase Date]],"MMMM")</f>
        <v>September</v>
      </c>
      <c r="T3544" s="9">
        <f>YEAR('Consolidtaed Data'!$F5011)</f>
        <v>2021</v>
      </c>
    </row>
    <row r="3545" spans="1:20" x14ac:dyDescent="0.3">
      <c r="A3545" s="9" t="s">
        <v>4566</v>
      </c>
      <c r="B3545" s="9" t="s">
        <v>76</v>
      </c>
      <c r="C3545" s="9" t="s">
        <v>39</v>
      </c>
      <c r="D3545" s="9" t="s">
        <v>64</v>
      </c>
      <c r="E3545" s="9" t="s">
        <v>605</v>
      </c>
      <c r="F3545" s="10">
        <v>44090</v>
      </c>
      <c r="G3545" s="10" t="str">
        <f>VLOOKUP(Table3[[#This Row],[Product ID]],[1]Products!$A:$G,2,0)</f>
        <v>Product 19</v>
      </c>
      <c r="H3545" s="22">
        <v>4</v>
      </c>
      <c r="I3545" s="9">
        <f>VLOOKUP('Consolidtaed Data'!$B5223,[1]Products!$A:$G,4,0)</f>
        <v>392</v>
      </c>
      <c r="J3545" s="9">
        <f>VLOOKUP('Consolidtaed Data'!$B5223,[1]Products!$A:$G,3,0)</f>
        <v>255</v>
      </c>
      <c r="K3545" s="9">
        <f>'Consolidtaed Data'!$J5223*'Consolidtaed Data'!$H5223</f>
        <v>1223</v>
      </c>
      <c r="L3545" s="9">
        <f>'Consolidtaed Data'!$I5223*'Consolidtaed Data'!$H5223</f>
        <v>2005</v>
      </c>
      <c r="M3545" s="9">
        <f>'Consolidtaed Data'!$L5223-'Consolidtaed Data'!$K5223</f>
        <v>561</v>
      </c>
      <c r="N3545" s="9" t="str">
        <f>VLOOKUP('Consolidtaed Data'!$C5223,[1]Locations!$A:$O,2,0)</f>
        <v>Sunnyvale</v>
      </c>
      <c r="O3545" s="9" t="str">
        <f>VLOOKUP('Consolidtaed Data'!$D5223,'[1]Sales People'!$A:$B,2,0)</f>
        <v>Joshua Cook</v>
      </c>
      <c r="P3545" s="9" t="str">
        <f>VLOOKUP('Consolidtaed Data'!$E5223,[1]Customers!$A:$B,2,0)</f>
        <v>Steven Mccoy</v>
      </c>
      <c r="Q3545" s="11">
        <f>WEEKDAY('Consolidtaed Data'!$F5223)</f>
        <v>3</v>
      </c>
      <c r="R3545" s="9">
        <f>MONTH('Consolidtaed Data'!$F5223)</f>
        <v>1</v>
      </c>
      <c r="S3545" s="9" t="str">
        <f>TEXT(Table3[[#This Row],[Purchase Date]],"MMMM")</f>
        <v>September</v>
      </c>
      <c r="T3545" s="9">
        <f>YEAR('Consolidtaed Data'!$F5223)</f>
        <v>2021</v>
      </c>
    </row>
    <row r="3546" spans="1:20" x14ac:dyDescent="0.3">
      <c r="A3546" s="9" t="s">
        <v>4567</v>
      </c>
      <c r="B3546" s="9" t="s">
        <v>653</v>
      </c>
      <c r="C3546" s="9" t="s">
        <v>405</v>
      </c>
      <c r="D3546" s="9" t="s">
        <v>91</v>
      </c>
      <c r="E3546" s="9" t="s">
        <v>1527</v>
      </c>
      <c r="F3546" s="10">
        <v>44090</v>
      </c>
      <c r="G3546" s="10" t="str">
        <f>VLOOKUP(Table3[[#This Row],[Product ID]],[1]Products!$A:$G,2,0)</f>
        <v>Product 74</v>
      </c>
      <c r="H3546" s="22">
        <v>2</v>
      </c>
      <c r="I3546" s="9">
        <f>VLOOKUP('Consolidtaed Data'!$B5254,[1]Products!$A:$G,4,0)</f>
        <v>1500</v>
      </c>
      <c r="J3546" s="9">
        <f>VLOOKUP('Consolidtaed Data'!$B5254,[1]Products!$A:$G,3,0)</f>
        <v>900</v>
      </c>
      <c r="K3546" s="9">
        <f>'Consolidtaed Data'!$J5254*'Consolidtaed Data'!$H5254</f>
        <v>22</v>
      </c>
      <c r="L3546" s="9">
        <f>'Consolidtaed Data'!$I5254*'Consolidtaed Data'!$H5254</f>
        <v>35</v>
      </c>
      <c r="M3546" s="9">
        <f>'Consolidtaed Data'!$L5254-'Consolidtaed Data'!$K5254</f>
        <v>153</v>
      </c>
      <c r="N3546" s="9" t="str">
        <f>VLOOKUP('Consolidtaed Data'!$C5254,[1]Locations!$A:$O,2,0)</f>
        <v>Escondido</v>
      </c>
      <c r="O3546" s="9" t="str">
        <f>VLOOKUP('Consolidtaed Data'!$D5254,'[1]Sales People'!$A:$B,2,0)</f>
        <v>Joe Sims</v>
      </c>
      <c r="P3546" s="9" t="str">
        <f>VLOOKUP('Consolidtaed Data'!$E5254,[1]Customers!$A:$B,2,0)</f>
        <v>Gary Jones</v>
      </c>
      <c r="Q3546" s="11">
        <f>WEEKDAY('Consolidtaed Data'!$F5254)</f>
        <v>6</v>
      </c>
      <c r="R3546" s="9">
        <f>MONTH('Consolidtaed Data'!$F5254)</f>
        <v>1</v>
      </c>
      <c r="S3546" s="9" t="str">
        <f>TEXT(Table3[[#This Row],[Purchase Date]],"MMMM")</f>
        <v>September</v>
      </c>
      <c r="T3546" s="9">
        <f>YEAR('Consolidtaed Data'!$F5254)</f>
        <v>2021</v>
      </c>
    </row>
    <row r="3547" spans="1:20" x14ac:dyDescent="0.3">
      <c r="A3547" s="9" t="s">
        <v>4568</v>
      </c>
      <c r="B3547" s="9" t="s">
        <v>340</v>
      </c>
      <c r="C3547" s="9" t="s">
        <v>347</v>
      </c>
      <c r="D3547" s="9" t="s">
        <v>174</v>
      </c>
      <c r="E3547" s="9" t="s">
        <v>1594</v>
      </c>
      <c r="F3547" s="10">
        <v>44090</v>
      </c>
      <c r="G3547" s="10" t="str">
        <f>VLOOKUP(Table3[[#This Row],[Product ID]],[1]Products!$A:$G,2,0)</f>
        <v>Product 34</v>
      </c>
      <c r="H3547" s="22">
        <v>3</v>
      </c>
      <c r="I3547" s="9">
        <f>VLOOKUP('Consolidtaed Data'!$B5371,[1]Products!$A:$G,4,0)</f>
        <v>1522</v>
      </c>
      <c r="J3547" s="9">
        <f>VLOOKUP('Consolidtaed Data'!$B5371,[1]Products!$A:$G,3,0)</f>
        <v>791</v>
      </c>
      <c r="K3547" s="9">
        <f>'Consolidtaed Data'!$J5371*'Consolidtaed Data'!$H5371</f>
        <v>634</v>
      </c>
      <c r="L3547" s="9">
        <f>'Consolidtaed Data'!$I5371*'Consolidtaed Data'!$H5371</f>
        <v>880</v>
      </c>
      <c r="M3547" s="9">
        <f>'Consolidtaed Data'!$L5371-'Consolidtaed Data'!$K5371</f>
        <v>120</v>
      </c>
      <c r="N3547" s="9" t="str">
        <f>VLOOKUP('Consolidtaed Data'!$C5371,[1]Locations!$A:$O,2,0)</f>
        <v>Elk Grove</v>
      </c>
      <c r="O3547" s="9" t="str">
        <f>VLOOKUP('Consolidtaed Data'!$D5371,'[1]Sales People'!$A:$B,2,0)</f>
        <v>Ryan Welch</v>
      </c>
      <c r="P3547" s="9" t="str">
        <f>VLOOKUP('Consolidtaed Data'!$E5371,[1]Customers!$A:$B,2,0)</f>
        <v>Donald Andrews</v>
      </c>
      <c r="Q3547" s="11">
        <f>WEEKDAY('Consolidtaed Data'!$F5371)</f>
        <v>2</v>
      </c>
      <c r="R3547" s="9">
        <f>MONTH('Consolidtaed Data'!$F5371)</f>
        <v>2</v>
      </c>
      <c r="S3547" s="9" t="str">
        <f>TEXT(Table3[[#This Row],[Purchase Date]],"MMMM")</f>
        <v>September</v>
      </c>
      <c r="T3547" s="9">
        <f>YEAR('Consolidtaed Data'!$F5371)</f>
        <v>2021</v>
      </c>
    </row>
    <row r="3548" spans="1:20" x14ac:dyDescent="0.3">
      <c r="A3548" s="9" t="s">
        <v>4569</v>
      </c>
      <c r="B3548" s="9" t="s">
        <v>103</v>
      </c>
      <c r="C3548" s="9" t="s">
        <v>210</v>
      </c>
      <c r="D3548" s="9" t="s">
        <v>281</v>
      </c>
      <c r="E3548" s="9" t="s">
        <v>3389</v>
      </c>
      <c r="F3548" s="10">
        <v>44090</v>
      </c>
      <c r="G3548" s="10" t="str">
        <f>VLOOKUP(Table3[[#This Row],[Product ID]],[1]Products!$A:$G,2,0)</f>
        <v>Product 44</v>
      </c>
      <c r="H3548" s="22">
        <v>3</v>
      </c>
      <c r="I3548" s="9">
        <f>VLOOKUP('Consolidtaed Data'!$B5407,[1]Products!$A:$G,4,0)</f>
        <v>1522</v>
      </c>
      <c r="J3548" s="9">
        <f>VLOOKUP('Consolidtaed Data'!$B5407,[1]Products!$A:$G,3,0)</f>
        <v>791</v>
      </c>
      <c r="K3548" s="9">
        <f>'Consolidtaed Data'!$J5407*'Consolidtaed Data'!$H5407</f>
        <v>648</v>
      </c>
      <c r="L3548" s="9">
        <f>'Consolidtaed Data'!$I5407*'Consolidtaed Data'!$H5407</f>
        <v>771</v>
      </c>
      <c r="M3548" s="9">
        <f>'Consolidtaed Data'!$L5407-'Consolidtaed Data'!$K5407</f>
        <v>380</v>
      </c>
      <c r="N3548" s="9" t="str">
        <f>VLOOKUP('Consolidtaed Data'!$C5407,[1]Locations!$A:$O,2,0)</f>
        <v>El Monte</v>
      </c>
      <c r="O3548" s="9" t="str">
        <f>VLOOKUP('Consolidtaed Data'!$D5407,'[1]Sales People'!$A:$B,2,0)</f>
        <v>Arthur Mccoy</v>
      </c>
      <c r="P3548" s="9" t="str">
        <f>VLOOKUP('Consolidtaed Data'!$E5407,[1]Customers!$A:$B,2,0)</f>
        <v>Matthew Lewis</v>
      </c>
      <c r="Q3548" s="11">
        <f>WEEKDAY('Consolidtaed Data'!$F5407)</f>
        <v>4</v>
      </c>
      <c r="R3548" s="9">
        <f>MONTH('Consolidtaed Data'!$F5407)</f>
        <v>2</v>
      </c>
      <c r="S3548" s="9" t="str">
        <f>TEXT(Table3[[#This Row],[Purchase Date]],"MMMM")</f>
        <v>September</v>
      </c>
      <c r="T3548" s="9">
        <f>YEAR('Consolidtaed Data'!$F5407)</f>
        <v>2021</v>
      </c>
    </row>
    <row r="3549" spans="1:20" x14ac:dyDescent="0.3">
      <c r="A3549" s="9" t="s">
        <v>4570</v>
      </c>
      <c r="B3549" s="9" t="s">
        <v>85</v>
      </c>
      <c r="C3549" s="9" t="s">
        <v>205</v>
      </c>
      <c r="D3549" s="9" t="s">
        <v>127</v>
      </c>
      <c r="E3549" s="9" t="s">
        <v>1701</v>
      </c>
      <c r="F3549" s="10">
        <v>44090</v>
      </c>
      <c r="G3549" s="10" t="str">
        <f>VLOOKUP(Table3[[#This Row],[Product ID]],[1]Products!$A:$G,2,0)</f>
        <v>Product 93</v>
      </c>
      <c r="H3549" s="22">
        <v>1</v>
      </c>
      <c r="I3549" s="9">
        <f>VLOOKUP('Consolidtaed Data'!$B7626,[1]Products!$A:$G,4,0)</f>
        <v>1353</v>
      </c>
      <c r="J3549" s="9">
        <f>VLOOKUP('Consolidtaed Data'!$B7626,[1]Products!$A:$G,3,0)</f>
        <v>947</v>
      </c>
      <c r="K3549" s="9">
        <f>'Consolidtaed Data'!$J7626*'Consolidtaed Data'!$H7626</f>
        <v>1263</v>
      </c>
      <c r="L3549" s="9">
        <f>'Consolidtaed Data'!$I7626*'Consolidtaed Data'!$H7626</f>
        <v>1683</v>
      </c>
      <c r="M3549" s="9">
        <f>'Consolidtaed Data'!$L7626-'Consolidtaed Data'!$K7626</f>
        <v>1504</v>
      </c>
      <c r="N3549" s="9" t="str">
        <f>VLOOKUP('Consolidtaed Data'!$C7626,[1]Locations!$A:$O,2,0)</f>
        <v>Ontario</v>
      </c>
      <c r="O3549" s="9" t="str">
        <f>VLOOKUP('Consolidtaed Data'!$D7626,'[1]Sales People'!$A:$B,2,0)</f>
        <v>Brian Thomas</v>
      </c>
      <c r="P3549" s="9" t="str">
        <f>VLOOKUP('Consolidtaed Data'!$E7626,[1]Customers!$A:$B,2,0)</f>
        <v>Gregory Simmons</v>
      </c>
      <c r="Q3549" s="11">
        <f>WEEKDAY('Consolidtaed Data'!$F7626)</f>
        <v>2</v>
      </c>
      <c r="R3549" s="9">
        <f>MONTH('Consolidtaed Data'!$F7626)</f>
        <v>8</v>
      </c>
      <c r="S3549" s="9" t="str">
        <f>TEXT(Table3[[#This Row],[Purchase Date]],"MMMM")</f>
        <v>September</v>
      </c>
      <c r="T3549" s="9">
        <f>YEAR('Consolidtaed Data'!$F7626)</f>
        <v>2021</v>
      </c>
    </row>
    <row r="3550" spans="1:20" x14ac:dyDescent="0.3">
      <c r="A3550" s="9" t="s">
        <v>4571</v>
      </c>
      <c r="B3550" s="9" t="s">
        <v>582</v>
      </c>
      <c r="C3550" s="9" t="s">
        <v>152</v>
      </c>
      <c r="D3550" s="9" t="s">
        <v>281</v>
      </c>
      <c r="E3550" s="9" t="s">
        <v>877</v>
      </c>
      <c r="F3550" s="10">
        <v>44090</v>
      </c>
      <c r="G3550" s="10" t="str">
        <f>VLOOKUP(Table3[[#This Row],[Product ID]],[1]Products!$A:$G,2,0)</f>
        <v>Product 58</v>
      </c>
      <c r="H3550" s="22">
        <v>2</v>
      </c>
      <c r="I3550" s="9">
        <f>VLOOKUP('Consolidtaed Data'!$B7987,[1]Products!$A:$G,4,0)</f>
        <v>502</v>
      </c>
      <c r="J3550" s="9">
        <f>VLOOKUP('Consolidtaed Data'!$B7987,[1]Products!$A:$G,3,0)</f>
        <v>296</v>
      </c>
      <c r="K3550" s="9">
        <f>'Consolidtaed Data'!$J7987*'Consolidtaed Data'!$H7987</f>
        <v>1464</v>
      </c>
      <c r="L3550" s="9">
        <f>'Consolidtaed Data'!$I7987*'Consolidtaed Data'!$H7987</f>
        <v>2154</v>
      </c>
      <c r="M3550" s="9">
        <f>'Consolidtaed Data'!$L7987-'Consolidtaed Data'!$K7987</f>
        <v>161</v>
      </c>
      <c r="N3550" s="9" t="str">
        <f>VLOOKUP('Consolidtaed Data'!$C7987,[1]Locations!$A:$O,2,0)</f>
        <v>Huntington Beach</v>
      </c>
      <c r="O3550" s="9" t="str">
        <f>VLOOKUP('Consolidtaed Data'!$D7987,'[1]Sales People'!$A:$B,2,0)</f>
        <v>Carl Hall</v>
      </c>
      <c r="P3550" s="9" t="str">
        <f>VLOOKUP('Consolidtaed Data'!$E7987,[1]Customers!$A:$B,2,0)</f>
        <v>Paul Lane</v>
      </c>
      <c r="Q3550" s="11">
        <f>WEEKDAY('Consolidtaed Data'!$F7987)</f>
        <v>2</v>
      </c>
      <c r="R3550" s="9">
        <f>MONTH('Consolidtaed Data'!$F7987)</f>
        <v>8</v>
      </c>
      <c r="S3550" s="9" t="str">
        <f>TEXT(Table3[[#This Row],[Purchase Date]],"MMMM")</f>
        <v>September</v>
      </c>
      <c r="T3550" s="9">
        <f>YEAR('Consolidtaed Data'!$F7987)</f>
        <v>2021</v>
      </c>
    </row>
    <row r="3551" spans="1:20" x14ac:dyDescent="0.3">
      <c r="A3551" s="9" t="s">
        <v>4572</v>
      </c>
      <c r="B3551" s="9" t="s">
        <v>116</v>
      </c>
      <c r="C3551" s="9" t="s">
        <v>34</v>
      </c>
      <c r="D3551" s="9" t="s">
        <v>131</v>
      </c>
      <c r="E3551" s="9" t="s">
        <v>2161</v>
      </c>
      <c r="F3551" s="10">
        <v>44090</v>
      </c>
      <c r="G3551" s="10" t="str">
        <f>VLOOKUP(Table3[[#This Row],[Product ID]],[1]Products!$A:$G,2,0)</f>
        <v>Product 55</v>
      </c>
      <c r="H3551" s="22">
        <v>2</v>
      </c>
      <c r="I3551" s="9">
        <f>VLOOKUP('Consolidtaed Data'!$B8039,[1]Products!$A:$G,4,0)</f>
        <v>1526</v>
      </c>
      <c r="J3551" s="9">
        <f>VLOOKUP('Consolidtaed Data'!$B8039,[1]Products!$A:$G,3,0)</f>
        <v>1251</v>
      </c>
      <c r="K3551" s="9">
        <f>'Consolidtaed Data'!$J8039*'Consolidtaed Data'!$H8039</f>
        <v>2046</v>
      </c>
      <c r="L3551" s="9">
        <f>'Consolidtaed Data'!$I8039*'Consolidtaed Data'!$H8039</f>
        <v>4014</v>
      </c>
      <c r="M3551" s="9">
        <f>'Consolidtaed Data'!$L8039-'Consolidtaed Data'!$K8039</f>
        <v>982</v>
      </c>
      <c r="N3551" s="9" t="str">
        <f>VLOOKUP('Consolidtaed Data'!$C8039,[1]Locations!$A:$O,2,0)</f>
        <v>Salinas</v>
      </c>
      <c r="O3551" s="9" t="str">
        <f>VLOOKUP('Consolidtaed Data'!$D8039,'[1]Sales People'!$A:$B,2,0)</f>
        <v>Patrick Ruiz</v>
      </c>
      <c r="P3551" s="9" t="str">
        <f>VLOOKUP('Consolidtaed Data'!$E8039,[1]Customers!$A:$B,2,0)</f>
        <v>Jeffrey Phillips</v>
      </c>
      <c r="Q3551" s="11">
        <f>WEEKDAY('Consolidtaed Data'!$F8039)</f>
        <v>7</v>
      </c>
      <c r="R3551" s="9">
        <f>MONTH('Consolidtaed Data'!$F8039)</f>
        <v>9</v>
      </c>
      <c r="S3551" s="9" t="str">
        <f>TEXT(Table3[[#This Row],[Purchase Date]],"MMMM")</f>
        <v>September</v>
      </c>
      <c r="T3551" s="9">
        <f>YEAR('Consolidtaed Data'!$F8039)</f>
        <v>2021</v>
      </c>
    </row>
    <row r="3552" spans="1:20" x14ac:dyDescent="0.3">
      <c r="A3552" s="9" t="s">
        <v>4573</v>
      </c>
      <c r="B3552" s="9" t="s">
        <v>156</v>
      </c>
      <c r="C3552" s="9" t="s">
        <v>421</v>
      </c>
      <c r="D3552" s="9" t="s">
        <v>73</v>
      </c>
      <c r="E3552" s="9" t="s">
        <v>268</v>
      </c>
      <c r="F3552" s="10">
        <v>44090</v>
      </c>
      <c r="G3552" s="10" t="str">
        <f>VLOOKUP(Table3[[#This Row],[Product ID]],[1]Products!$A:$G,2,0)</f>
        <v>Product 21</v>
      </c>
      <c r="H3552" s="22">
        <v>3</v>
      </c>
      <c r="I3552" s="9">
        <f>VLOOKUP('Consolidtaed Data'!$B8242,[1]Products!$A:$G,4,0)</f>
        <v>368</v>
      </c>
      <c r="J3552" s="9">
        <f>VLOOKUP('Consolidtaed Data'!$B8242,[1]Products!$A:$G,3,0)</f>
        <v>294</v>
      </c>
      <c r="K3552" s="9">
        <f>'Consolidtaed Data'!$J8242*'Consolidtaed Data'!$H8242</f>
        <v>1902</v>
      </c>
      <c r="L3552" s="9">
        <f>'Consolidtaed Data'!$I8242*'Consolidtaed Data'!$H8242</f>
        <v>2640</v>
      </c>
      <c r="M3552" s="9">
        <f>'Consolidtaed Data'!$L8242-'Consolidtaed Data'!$K8242</f>
        <v>243</v>
      </c>
      <c r="N3552" s="9" t="str">
        <f>VLOOKUP('Consolidtaed Data'!$C8242,[1]Locations!$A:$O,2,0)</f>
        <v>Orange</v>
      </c>
      <c r="O3552" s="9" t="str">
        <f>VLOOKUP('Consolidtaed Data'!$D8242,'[1]Sales People'!$A:$B,2,0)</f>
        <v>Ryan Butler</v>
      </c>
      <c r="P3552" s="9" t="str">
        <f>VLOOKUP('Consolidtaed Data'!$E8242,[1]Customers!$A:$B,2,0)</f>
        <v>William Carpenter</v>
      </c>
      <c r="Q3552" s="11">
        <f>WEEKDAY('Consolidtaed Data'!$F8242)</f>
        <v>1</v>
      </c>
      <c r="R3552" s="9">
        <f>MONTH('Consolidtaed Data'!$F8242)</f>
        <v>9</v>
      </c>
      <c r="S3552" s="9" t="str">
        <f>TEXT(Table3[[#This Row],[Purchase Date]],"MMMM")</f>
        <v>September</v>
      </c>
      <c r="T3552" s="9">
        <f>YEAR('Consolidtaed Data'!$F8242)</f>
        <v>2021</v>
      </c>
    </row>
    <row r="3553" spans="1:20" x14ac:dyDescent="0.3">
      <c r="A3553" s="9" t="s">
        <v>4574</v>
      </c>
      <c r="B3553" s="9" t="s">
        <v>219</v>
      </c>
      <c r="C3553" s="9" t="s">
        <v>469</v>
      </c>
      <c r="D3553" s="9" t="s">
        <v>197</v>
      </c>
      <c r="E3553" s="9" t="s">
        <v>3450</v>
      </c>
      <c r="F3553" s="10">
        <v>44090</v>
      </c>
      <c r="G3553" s="10" t="str">
        <f>VLOOKUP(Table3[[#This Row],[Product ID]],[1]Products!$A:$G,2,0)</f>
        <v>Product 35</v>
      </c>
      <c r="H3553" s="22">
        <v>3</v>
      </c>
      <c r="I3553" s="9">
        <f>VLOOKUP('Consolidtaed Data'!$B8809,[1]Products!$A:$G,4,0)</f>
        <v>1708</v>
      </c>
      <c r="J3553" s="9">
        <f>VLOOKUP('Consolidtaed Data'!$B8809,[1]Products!$A:$G,3,0)</f>
        <v>871</v>
      </c>
      <c r="K3553" s="9">
        <f>'Consolidtaed Data'!$J8809*'Consolidtaed Data'!$H8809</f>
        <v>1516</v>
      </c>
      <c r="L3553" s="9">
        <f>'Consolidtaed Data'!$I8809*'Consolidtaed Data'!$H8809</f>
        <v>1783</v>
      </c>
      <c r="M3553" s="9">
        <f>'Consolidtaed Data'!$L8809-'Consolidtaed Data'!$K8809</f>
        <v>412</v>
      </c>
      <c r="N3553" s="9" t="str">
        <f>VLOOKUP('Consolidtaed Data'!$C8809,[1]Locations!$A:$O,2,0)</f>
        <v>Santa Maria</v>
      </c>
      <c r="O3553" s="9" t="str">
        <f>VLOOKUP('Consolidtaed Data'!$D8809,'[1]Sales People'!$A:$B,2,0)</f>
        <v>Howard Gardner</v>
      </c>
      <c r="P3553" s="9" t="str">
        <f>VLOOKUP('Consolidtaed Data'!$E8809,[1]Customers!$A:$B,2,0)</f>
        <v>Joseph Murphy</v>
      </c>
      <c r="Q3553" s="11">
        <f>WEEKDAY('Consolidtaed Data'!$F8809)</f>
        <v>1</v>
      </c>
      <c r="R3553" s="9">
        <f>MONTH('Consolidtaed Data'!$F8809)</f>
        <v>10</v>
      </c>
      <c r="S3553" s="9" t="str">
        <f>TEXT(Table3[[#This Row],[Purchase Date]],"MMMM")</f>
        <v>September</v>
      </c>
      <c r="T3553" s="9">
        <f>YEAR('Consolidtaed Data'!$F8809)</f>
        <v>2021</v>
      </c>
    </row>
    <row r="3554" spans="1:20" x14ac:dyDescent="0.3">
      <c r="A3554" s="9" t="s">
        <v>4575</v>
      </c>
      <c r="B3554" s="9" t="s">
        <v>397</v>
      </c>
      <c r="C3554" s="9" t="s">
        <v>223</v>
      </c>
      <c r="D3554" s="9" t="s">
        <v>113</v>
      </c>
      <c r="E3554" s="9" t="s">
        <v>554</v>
      </c>
      <c r="F3554" s="10">
        <v>44090</v>
      </c>
      <c r="G3554" s="10" t="str">
        <f>VLOOKUP(Table3[[#This Row],[Product ID]],[1]Products!$A:$G,2,0)</f>
        <v>Product 20</v>
      </c>
      <c r="H3554" s="22">
        <v>1</v>
      </c>
      <c r="I3554" s="9">
        <f>VLOOKUP('Consolidtaed Data'!$B9171,[1]Products!$A:$G,4,0)</f>
        <v>584</v>
      </c>
      <c r="J3554" s="9">
        <f>VLOOKUP('Consolidtaed Data'!$B9171,[1]Products!$A:$G,3,0)</f>
        <v>420</v>
      </c>
      <c r="K3554" s="9">
        <f>'Consolidtaed Data'!$J9171*'Consolidtaed Data'!$H9171</f>
        <v>376</v>
      </c>
      <c r="L3554" s="9">
        <f>'Consolidtaed Data'!$I9171*'Consolidtaed Data'!$H9171</f>
        <v>458</v>
      </c>
      <c r="M3554" s="9">
        <f>'Consolidtaed Data'!$L9171-'Consolidtaed Data'!$K9171</f>
        <v>1784</v>
      </c>
      <c r="N3554" s="9" t="str">
        <f>VLOOKUP('Consolidtaed Data'!$C9171,[1]Locations!$A:$O,2,0)</f>
        <v>Hayward</v>
      </c>
      <c r="O3554" s="9" t="str">
        <f>VLOOKUP('Consolidtaed Data'!$D9171,'[1]Sales People'!$A:$B,2,0)</f>
        <v>Ryan Butler</v>
      </c>
      <c r="P3554" s="9" t="str">
        <f>VLOOKUP('Consolidtaed Data'!$E9171,[1]Customers!$A:$B,2,0)</f>
        <v>Brian Murphy</v>
      </c>
      <c r="Q3554" s="11">
        <f>WEEKDAY('Consolidtaed Data'!$F9171)</f>
        <v>5</v>
      </c>
      <c r="R3554" s="9">
        <f>MONTH('Consolidtaed Data'!$F9171)</f>
        <v>11</v>
      </c>
      <c r="S3554" s="9" t="str">
        <f>TEXT(Table3[[#This Row],[Purchase Date]],"MMMM")</f>
        <v>September</v>
      </c>
      <c r="T3554" s="9">
        <f>YEAR('Consolidtaed Data'!$F9171)</f>
        <v>2021</v>
      </c>
    </row>
    <row r="3555" spans="1:20" x14ac:dyDescent="0.3">
      <c r="A3555" s="9" t="s">
        <v>4576</v>
      </c>
      <c r="B3555" s="9" t="s">
        <v>742</v>
      </c>
      <c r="C3555" s="9" t="s">
        <v>263</v>
      </c>
      <c r="D3555" s="9" t="s">
        <v>131</v>
      </c>
      <c r="E3555" s="9" t="s">
        <v>1580</v>
      </c>
      <c r="F3555" s="10">
        <v>44091</v>
      </c>
      <c r="G3555" s="10" t="str">
        <f>VLOOKUP(Table3[[#This Row],[Product ID]],[1]Products!$A:$G,2,0)</f>
        <v>Product 90</v>
      </c>
      <c r="H3555" s="22">
        <v>4</v>
      </c>
      <c r="I3555" s="9">
        <f>VLOOKUP('Consolidtaed Data'!$B5058,[1]Products!$A:$G,4,0)</f>
        <v>127</v>
      </c>
      <c r="J3555" s="9">
        <f>VLOOKUP('Consolidtaed Data'!$B5058,[1]Products!$A:$G,3,0)</f>
        <v>79</v>
      </c>
      <c r="K3555" s="9">
        <f>'Consolidtaed Data'!$J5058*'Consolidtaed Data'!$H5058</f>
        <v>1683</v>
      </c>
      <c r="L3555" s="9">
        <f>'Consolidtaed Data'!$I5058*'Consolidtaed Data'!$H5058</f>
        <v>2052</v>
      </c>
      <c r="M3555" s="9">
        <f>'Consolidtaed Data'!$L5058-'Consolidtaed Data'!$K5058</f>
        <v>1378</v>
      </c>
      <c r="N3555" s="9" t="str">
        <f>VLOOKUP('Consolidtaed Data'!$C5058,[1]Locations!$A:$O,2,0)</f>
        <v>San Bernardino</v>
      </c>
      <c r="O3555" s="9" t="str">
        <f>VLOOKUP('Consolidtaed Data'!$D5058,'[1]Sales People'!$A:$B,2,0)</f>
        <v>Ronald Reed</v>
      </c>
      <c r="P3555" s="9" t="str">
        <f>VLOOKUP('Consolidtaed Data'!$E5058,[1]Customers!$A:$B,2,0)</f>
        <v>Howard Harrison</v>
      </c>
      <c r="Q3555" s="11">
        <f>WEEKDAY('Consolidtaed Data'!$F5058)</f>
        <v>4</v>
      </c>
      <c r="R3555" s="9">
        <f>MONTH('Consolidtaed Data'!$F5058)</f>
        <v>1</v>
      </c>
      <c r="S3555" s="9" t="str">
        <f>TEXT(Table3[[#This Row],[Purchase Date]],"MMMM")</f>
        <v>September</v>
      </c>
      <c r="T3555" s="9">
        <f>YEAR('Consolidtaed Data'!$F5058)</f>
        <v>2021</v>
      </c>
    </row>
    <row r="3556" spans="1:20" x14ac:dyDescent="0.3">
      <c r="A3556" s="9" t="s">
        <v>4577</v>
      </c>
      <c r="B3556" s="9" t="s">
        <v>230</v>
      </c>
      <c r="C3556" s="9" t="s">
        <v>420</v>
      </c>
      <c r="D3556" s="9" t="s">
        <v>241</v>
      </c>
      <c r="E3556" s="9" t="s">
        <v>1414</v>
      </c>
      <c r="F3556" s="10">
        <v>44091</v>
      </c>
      <c r="G3556" s="10" t="str">
        <f>VLOOKUP(Table3[[#This Row],[Product ID]],[1]Products!$A:$G,2,0)</f>
        <v>Product 31</v>
      </c>
      <c r="H3556" s="22">
        <v>1</v>
      </c>
      <c r="I3556" s="9">
        <f>VLOOKUP('Consolidtaed Data'!$B5188,[1]Products!$A:$G,4,0)</f>
        <v>871</v>
      </c>
      <c r="J3556" s="9">
        <f>VLOOKUP('Consolidtaed Data'!$B5188,[1]Products!$A:$G,3,0)</f>
        <v>540</v>
      </c>
      <c r="K3556" s="9">
        <f>'Consolidtaed Data'!$J5188*'Consolidtaed Data'!$H5188</f>
        <v>1896</v>
      </c>
      <c r="L3556" s="9">
        <f>'Consolidtaed Data'!$I5188*'Consolidtaed Data'!$H5188</f>
        <v>2495</v>
      </c>
      <c r="M3556" s="9">
        <f>'Consolidtaed Data'!$L5188-'Consolidtaed Data'!$K5188</f>
        <v>1060</v>
      </c>
      <c r="N3556" s="9" t="str">
        <f>VLOOKUP('Consolidtaed Data'!$C5188,[1]Locations!$A:$O,2,0)</f>
        <v>Richmond</v>
      </c>
      <c r="O3556" s="9" t="str">
        <f>VLOOKUP('Consolidtaed Data'!$D5188,'[1]Sales People'!$A:$B,2,0)</f>
        <v>Clarence Fox</v>
      </c>
      <c r="P3556" s="9" t="str">
        <f>VLOOKUP('Consolidtaed Data'!$E5188,[1]Customers!$A:$B,2,0)</f>
        <v>Peter Castillo</v>
      </c>
      <c r="Q3556" s="11">
        <f>WEEKDAY('Consolidtaed Data'!$F5188)</f>
        <v>7</v>
      </c>
      <c r="R3556" s="9">
        <f>MONTH('Consolidtaed Data'!$F5188)</f>
        <v>1</v>
      </c>
      <c r="S3556" s="9" t="str">
        <f>TEXT(Table3[[#This Row],[Purchase Date]],"MMMM")</f>
        <v>September</v>
      </c>
      <c r="T3556" s="9">
        <f>YEAR('Consolidtaed Data'!$F5188)</f>
        <v>2021</v>
      </c>
    </row>
    <row r="3557" spans="1:20" x14ac:dyDescent="0.3">
      <c r="A3557" s="9" t="s">
        <v>4578</v>
      </c>
      <c r="B3557" s="9" t="s">
        <v>572</v>
      </c>
      <c r="C3557" s="9" t="s">
        <v>192</v>
      </c>
      <c r="D3557" s="9" t="s">
        <v>174</v>
      </c>
      <c r="E3557" s="9" t="s">
        <v>154</v>
      </c>
      <c r="F3557" s="10">
        <v>44091</v>
      </c>
      <c r="G3557" s="10" t="str">
        <f>VLOOKUP(Table3[[#This Row],[Product ID]],[1]Products!$A:$G,2,0)</f>
        <v>Product 22</v>
      </c>
      <c r="H3557" s="22">
        <v>1</v>
      </c>
      <c r="I3557" s="9">
        <f>VLOOKUP('Consolidtaed Data'!$B5821,[1]Products!$A:$G,4,0)</f>
        <v>1638</v>
      </c>
      <c r="J3557" s="9">
        <f>VLOOKUP('Consolidtaed Data'!$B5821,[1]Products!$A:$G,3,0)</f>
        <v>1261</v>
      </c>
      <c r="K3557" s="9">
        <f>'Consolidtaed Data'!$J5821*'Consolidtaed Data'!$H5821</f>
        <v>4101</v>
      </c>
      <c r="L3557" s="9">
        <f>'Consolidtaed Data'!$I5821*'Consolidtaed Data'!$H5821</f>
        <v>6723</v>
      </c>
      <c r="M3557" s="9">
        <f>'Consolidtaed Data'!$L5821-'Consolidtaed Data'!$K5821</f>
        <v>82</v>
      </c>
      <c r="N3557" s="9" t="str">
        <f>VLOOKUP('Consolidtaed Data'!$C5821,[1]Locations!$A:$O,2,0)</f>
        <v>Santa Clara</v>
      </c>
      <c r="O3557" s="9" t="str">
        <f>VLOOKUP('Consolidtaed Data'!$D5821,'[1]Sales People'!$A:$B,2,0)</f>
        <v>Scott Mason</v>
      </c>
      <c r="P3557" s="9" t="str">
        <f>VLOOKUP('Consolidtaed Data'!$E5821,[1]Customers!$A:$B,2,0)</f>
        <v>Douglas Perkins</v>
      </c>
      <c r="Q3557" s="11">
        <f>WEEKDAY('Consolidtaed Data'!$F5821)</f>
        <v>6</v>
      </c>
      <c r="R3557" s="9">
        <f>MONTH('Consolidtaed Data'!$F5821)</f>
        <v>3</v>
      </c>
      <c r="S3557" s="9" t="str">
        <f>TEXT(Table3[[#This Row],[Purchase Date]],"MMMM")</f>
        <v>September</v>
      </c>
      <c r="T3557" s="9">
        <f>YEAR('Consolidtaed Data'!$F5821)</f>
        <v>2021</v>
      </c>
    </row>
    <row r="3558" spans="1:20" x14ac:dyDescent="0.3">
      <c r="A3558" s="9" t="s">
        <v>4579</v>
      </c>
      <c r="B3558" s="9" t="s">
        <v>742</v>
      </c>
      <c r="C3558" s="9" t="s">
        <v>152</v>
      </c>
      <c r="D3558" s="9" t="s">
        <v>64</v>
      </c>
      <c r="E3558" s="9" t="s">
        <v>3330</v>
      </c>
      <c r="F3558" s="10">
        <v>44091</v>
      </c>
      <c r="G3558" s="10" t="str">
        <f>VLOOKUP(Table3[[#This Row],[Product ID]],[1]Products!$A:$G,2,0)</f>
        <v>Product 90</v>
      </c>
      <c r="H3558" s="22">
        <v>2</v>
      </c>
      <c r="I3558" s="9">
        <f>VLOOKUP('Consolidtaed Data'!$B6292,[1]Products!$A:$G,4,0)</f>
        <v>315</v>
      </c>
      <c r="J3558" s="9">
        <f>VLOOKUP('Consolidtaed Data'!$B6292,[1]Products!$A:$G,3,0)</f>
        <v>208</v>
      </c>
      <c r="K3558" s="9">
        <f>'Consolidtaed Data'!$J6292*'Consolidtaed Data'!$H6292</f>
        <v>72</v>
      </c>
      <c r="L3558" s="9">
        <f>'Consolidtaed Data'!$I6292*'Consolidtaed Data'!$H6292</f>
        <v>136</v>
      </c>
      <c r="M3558" s="9">
        <f>'Consolidtaed Data'!$L6292-'Consolidtaed Data'!$K6292</f>
        <v>1032</v>
      </c>
      <c r="N3558" s="9" t="str">
        <f>VLOOKUP('Consolidtaed Data'!$C6292,[1]Locations!$A:$O,2,0)</f>
        <v>Santa Clara</v>
      </c>
      <c r="O3558" s="9" t="str">
        <f>VLOOKUP('Consolidtaed Data'!$D6292,'[1]Sales People'!$A:$B,2,0)</f>
        <v>Clarence Fox</v>
      </c>
      <c r="P3558" s="9" t="str">
        <f>VLOOKUP('Consolidtaed Data'!$E6292,[1]Customers!$A:$B,2,0)</f>
        <v>Thomas Hawkins</v>
      </c>
      <c r="Q3558" s="11">
        <f>WEEKDAY('Consolidtaed Data'!$F6292)</f>
        <v>5</v>
      </c>
      <c r="R3558" s="9">
        <f>MONTH('Consolidtaed Data'!$F6292)</f>
        <v>4</v>
      </c>
      <c r="S3558" s="9" t="str">
        <f>TEXT(Table3[[#This Row],[Purchase Date]],"MMMM")</f>
        <v>September</v>
      </c>
      <c r="T3558" s="9">
        <f>YEAR('Consolidtaed Data'!$F6292)</f>
        <v>2021</v>
      </c>
    </row>
    <row r="3559" spans="1:20" x14ac:dyDescent="0.3">
      <c r="A3559" s="9" t="s">
        <v>4580</v>
      </c>
      <c r="B3559" s="9" t="s">
        <v>136</v>
      </c>
      <c r="C3559" s="9" t="s">
        <v>394</v>
      </c>
      <c r="D3559" s="9" t="s">
        <v>326</v>
      </c>
      <c r="E3559" s="9" t="s">
        <v>1322</v>
      </c>
      <c r="F3559" s="10">
        <v>44091</v>
      </c>
      <c r="G3559" s="10" t="str">
        <f>VLOOKUP(Table3[[#This Row],[Product ID]],[1]Products!$A:$G,2,0)</f>
        <v>Product 2</v>
      </c>
      <c r="H3559" s="22">
        <v>3</v>
      </c>
      <c r="I3559" s="9">
        <f>VLOOKUP('Consolidtaed Data'!$B6448,[1]Products!$A:$G,4,0)</f>
        <v>290</v>
      </c>
      <c r="J3559" s="9">
        <f>VLOOKUP('Consolidtaed Data'!$B6448,[1]Products!$A:$G,3,0)</f>
        <v>200</v>
      </c>
      <c r="K3559" s="9">
        <f>'Consolidtaed Data'!$J6448*'Consolidtaed Data'!$H6448</f>
        <v>683</v>
      </c>
      <c r="L3559" s="9">
        <f>'Consolidtaed Data'!$I6448*'Consolidtaed Data'!$H6448</f>
        <v>1119</v>
      </c>
      <c r="M3559" s="9">
        <f>'Consolidtaed Data'!$L6448-'Consolidtaed Data'!$K6448</f>
        <v>1302</v>
      </c>
      <c r="N3559" s="9" t="str">
        <f>VLOOKUP('Consolidtaed Data'!$C6448,[1]Locations!$A:$O,2,0)</f>
        <v>Visalia</v>
      </c>
      <c r="O3559" s="9" t="str">
        <f>VLOOKUP('Consolidtaed Data'!$D6448,'[1]Sales People'!$A:$B,2,0)</f>
        <v>Justin Lynch</v>
      </c>
      <c r="P3559" s="9" t="str">
        <f>VLOOKUP('Consolidtaed Data'!$E6448,[1]Customers!$A:$B,2,0)</f>
        <v>Peter Cook</v>
      </c>
      <c r="Q3559" s="11">
        <f>WEEKDAY('Consolidtaed Data'!$F6448)</f>
        <v>4</v>
      </c>
      <c r="R3559" s="9">
        <f>MONTH('Consolidtaed Data'!$F6448)</f>
        <v>5</v>
      </c>
      <c r="S3559" s="9" t="str">
        <f>TEXT(Table3[[#This Row],[Purchase Date]],"MMMM")</f>
        <v>September</v>
      </c>
      <c r="T3559" s="9">
        <f>YEAR('Consolidtaed Data'!$F6448)</f>
        <v>2021</v>
      </c>
    </row>
    <row r="3560" spans="1:20" x14ac:dyDescent="0.3">
      <c r="A3560" s="9" t="s">
        <v>4581</v>
      </c>
      <c r="B3560" s="9" t="s">
        <v>318</v>
      </c>
      <c r="C3560" s="9" t="s">
        <v>50</v>
      </c>
      <c r="D3560" s="9" t="s">
        <v>197</v>
      </c>
      <c r="E3560" s="9" t="s">
        <v>704</v>
      </c>
      <c r="F3560" s="10">
        <v>44091</v>
      </c>
      <c r="G3560" s="10" t="str">
        <f>VLOOKUP(Table3[[#This Row],[Product ID]],[1]Products!$A:$G,2,0)</f>
        <v>Product 89</v>
      </c>
      <c r="H3560" s="22">
        <v>4</v>
      </c>
      <c r="I3560" s="9">
        <f>VLOOKUP('Consolidtaed Data'!$B6578,[1]Products!$A:$G,4,0)</f>
        <v>2241</v>
      </c>
      <c r="J3560" s="9">
        <f>VLOOKUP('Consolidtaed Data'!$B6578,[1]Products!$A:$G,3,0)</f>
        <v>1367</v>
      </c>
      <c r="K3560" s="9">
        <f>'Consolidtaed Data'!$J6578*'Consolidtaed Data'!$H6578</f>
        <v>584</v>
      </c>
      <c r="L3560" s="9">
        <f>'Consolidtaed Data'!$I6578*'Consolidtaed Data'!$H6578</f>
        <v>913</v>
      </c>
      <c r="M3560" s="9">
        <f>'Consolidtaed Data'!$L6578-'Consolidtaed Data'!$K6578</f>
        <v>275</v>
      </c>
      <c r="N3560" s="9" t="str">
        <f>VLOOKUP('Consolidtaed Data'!$C6578,[1]Locations!$A:$O,2,0)</f>
        <v>Roseville</v>
      </c>
      <c r="O3560" s="9" t="str">
        <f>VLOOKUP('Consolidtaed Data'!$D6578,'[1]Sales People'!$A:$B,2,0)</f>
        <v>Fred Robertson</v>
      </c>
      <c r="P3560" s="9" t="str">
        <f>VLOOKUP('Consolidtaed Data'!$E6578,[1]Customers!$A:$B,2,0)</f>
        <v>Roger Miller</v>
      </c>
      <c r="Q3560" s="11">
        <f>WEEKDAY('Consolidtaed Data'!$F6578)</f>
        <v>7</v>
      </c>
      <c r="R3560" s="9">
        <f>MONTH('Consolidtaed Data'!$F6578)</f>
        <v>5</v>
      </c>
      <c r="S3560" s="9" t="str">
        <f>TEXT(Table3[[#This Row],[Purchase Date]],"MMMM")</f>
        <v>September</v>
      </c>
      <c r="T3560" s="9">
        <f>YEAR('Consolidtaed Data'!$F6578)</f>
        <v>2021</v>
      </c>
    </row>
    <row r="3561" spans="1:20" x14ac:dyDescent="0.3">
      <c r="A3561" s="9" t="s">
        <v>4582</v>
      </c>
      <c r="B3561" s="9" t="s">
        <v>116</v>
      </c>
      <c r="C3561" s="9" t="s">
        <v>249</v>
      </c>
      <c r="D3561" s="9" t="s">
        <v>123</v>
      </c>
      <c r="E3561" s="9" t="s">
        <v>643</v>
      </c>
      <c r="F3561" s="10">
        <v>44091</v>
      </c>
      <c r="G3561" s="10" t="str">
        <f>VLOOKUP(Table3[[#This Row],[Product ID]],[1]Products!$A:$G,2,0)</f>
        <v>Product 55</v>
      </c>
      <c r="H3561" s="22">
        <v>2</v>
      </c>
      <c r="I3561" s="9">
        <f>VLOOKUP('Consolidtaed Data'!$B6787,[1]Products!$A:$G,4,0)</f>
        <v>667</v>
      </c>
      <c r="J3561" s="9">
        <f>VLOOKUP('Consolidtaed Data'!$B6787,[1]Products!$A:$G,3,0)</f>
        <v>387</v>
      </c>
      <c r="K3561" s="9">
        <f>'Consolidtaed Data'!$J6787*'Consolidtaed Data'!$H6787</f>
        <v>1484</v>
      </c>
      <c r="L3561" s="9">
        <f>'Consolidtaed Data'!$I6787*'Consolidtaed Data'!$H6787</f>
        <v>2283</v>
      </c>
      <c r="M3561" s="9">
        <f>'Consolidtaed Data'!$L6787-'Consolidtaed Data'!$K6787</f>
        <v>64</v>
      </c>
      <c r="N3561" s="9" t="str">
        <f>VLOOKUP('Consolidtaed Data'!$C6787,[1]Locations!$A:$O,2,0)</f>
        <v>Anaheim</v>
      </c>
      <c r="O3561" s="9" t="str">
        <f>VLOOKUP('Consolidtaed Data'!$D6787,'[1]Sales People'!$A:$B,2,0)</f>
        <v>Martin Perry</v>
      </c>
      <c r="P3561" s="9" t="str">
        <f>VLOOKUP('Consolidtaed Data'!$E6787,[1]Customers!$A:$B,2,0)</f>
        <v>Juan Wood</v>
      </c>
      <c r="Q3561" s="11">
        <f>WEEKDAY('Consolidtaed Data'!$F6787)</f>
        <v>3</v>
      </c>
      <c r="R3561" s="9">
        <f>MONTH('Consolidtaed Data'!$F6787)</f>
        <v>6</v>
      </c>
      <c r="S3561" s="9" t="str">
        <f>TEXT(Table3[[#This Row],[Purchase Date]],"MMMM")</f>
        <v>September</v>
      </c>
      <c r="T3561" s="9">
        <f>YEAR('Consolidtaed Data'!$F6787)</f>
        <v>2021</v>
      </c>
    </row>
    <row r="3562" spans="1:20" x14ac:dyDescent="0.3">
      <c r="A3562" s="9" t="s">
        <v>4583</v>
      </c>
      <c r="B3562" s="9" t="s">
        <v>185</v>
      </c>
      <c r="C3562" s="9" t="s">
        <v>55</v>
      </c>
      <c r="D3562" s="9" t="s">
        <v>143</v>
      </c>
      <c r="E3562" s="9" t="s">
        <v>1961</v>
      </c>
      <c r="F3562" s="10">
        <v>44091</v>
      </c>
      <c r="G3562" s="10" t="str">
        <f>VLOOKUP(Table3[[#This Row],[Product ID]],[1]Products!$A:$G,2,0)</f>
        <v>Product 65</v>
      </c>
      <c r="H3562" s="22">
        <v>1</v>
      </c>
      <c r="I3562" s="9">
        <f>VLOOKUP('Consolidtaed Data'!$B7244,[1]Products!$A:$G,4,0)</f>
        <v>596</v>
      </c>
      <c r="J3562" s="9">
        <f>VLOOKUP('Consolidtaed Data'!$B7244,[1]Products!$A:$G,3,0)</f>
        <v>358</v>
      </c>
      <c r="K3562" s="9">
        <f>'Consolidtaed Data'!$J7244*'Consolidtaed Data'!$H7244</f>
        <v>2728</v>
      </c>
      <c r="L3562" s="9">
        <f>'Consolidtaed Data'!$I7244*'Consolidtaed Data'!$H7244</f>
        <v>5352</v>
      </c>
      <c r="M3562" s="9">
        <f>'Consolidtaed Data'!$L7244-'Consolidtaed Data'!$K7244</f>
        <v>96</v>
      </c>
      <c r="N3562" s="9" t="str">
        <f>VLOOKUP('Consolidtaed Data'!$C7244,[1]Locations!$A:$O,2,0)</f>
        <v>Richmond</v>
      </c>
      <c r="O3562" s="9" t="str">
        <f>VLOOKUP('Consolidtaed Data'!$D7244,'[1]Sales People'!$A:$B,2,0)</f>
        <v>Justin Lynch</v>
      </c>
      <c r="P3562" s="9" t="str">
        <f>VLOOKUP('Consolidtaed Data'!$E7244,[1]Customers!$A:$B,2,0)</f>
        <v>Carlos Smith</v>
      </c>
      <c r="Q3562" s="11">
        <f>WEEKDAY('Consolidtaed Data'!$F7244)</f>
        <v>1</v>
      </c>
      <c r="R3562" s="9">
        <f>MONTH('Consolidtaed Data'!$F7244)</f>
        <v>7</v>
      </c>
      <c r="S3562" s="9" t="str">
        <f>TEXT(Table3[[#This Row],[Purchase Date]],"MMMM")</f>
        <v>September</v>
      </c>
      <c r="T3562" s="9">
        <f>YEAR('Consolidtaed Data'!$F7244)</f>
        <v>2021</v>
      </c>
    </row>
    <row r="3563" spans="1:20" x14ac:dyDescent="0.3">
      <c r="A3563" s="9" t="s">
        <v>4584</v>
      </c>
      <c r="B3563" s="9" t="s">
        <v>382</v>
      </c>
      <c r="C3563" s="9" t="s">
        <v>394</v>
      </c>
      <c r="D3563" s="9" t="s">
        <v>46</v>
      </c>
      <c r="E3563" s="9" t="s">
        <v>2014</v>
      </c>
      <c r="F3563" s="10">
        <v>44091</v>
      </c>
      <c r="G3563" s="10" t="str">
        <f>VLOOKUP(Table3[[#This Row],[Product ID]],[1]Products!$A:$G,2,0)</f>
        <v>Product 50</v>
      </c>
      <c r="H3563" s="22">
        <v>1</v>
      </c>
      <c r="I3563" s="9">
        <f>VLOOKUP('Consolidtaed Data'!$B7416,[1]Products!$A:$G,4,0)</f>
        <v>1809</v>
      </c>
      <c r="J3563" s="9">
        <f>VLOOKUP('Consolidtaed Data'!$B7416,[1]Products!$A:$G,3,0)</f>
        <v>1067</v>
      </c>
      <c r="K3563" s="9">
        <f>'Consolidtaed Data'!$J7416*'Consolidtaed Data'!$H7416</f>
        <v>1683</v>
      </c>
      <c r="L3563" s="9">
        <f>'Consolidtaed Data'!$I7416*'Consolidtaed Data'!$H7416</f>
        <v>2052</v>
      </c>
      <c r="M3563" s="9">
        <f>'Consolidtaed Data'!$L7416-'Consolidtaed Data'!$K7416</f>
        <v>451</v>
      </c>
      <c r="N3563" s="9" t="str">
        <f>VLOOKUP('Consolidtaed Data'!$C7416,[1]Locations!$A:$O,2,0)</f>
        <v>Ontario</v>
      </c>
      <c r="O3563" s="9" t="str">
        <f>VLOOKUP('Consolidtaed Data'!$D7416,'[1]Sales People'!$A:$B,2,0)</f>
        <v>Carl Hall</v>
      </c>
      <c r="P3563" s="9" t="str">
        <f>VLOOKUP('Consolidtaed Data'!$E7416,[1]Customers!$A:$B,2,0)</f>
        <v>Carlos Miller</v>
      </c>
      <c r="Q3563" s="11">
        <f>WEEKDAY('Consolidtaed Data'!$F7416)</f>
        <v>7</v>
      </c>
      <c r="R3563" s="9">
        <f>MONTH('Consolidtaed Data'!$F7416)</f>
        <v>7</v>
      </c>
      <c r="S3563" s="9" t="str">
        <f>TEXT(Table3[[#This Row],[Purchase Date]],"MMMM")</f>
        <v>September</v>
      </c>
      <c r="T3563" s="9">
        <f>YEAR('Consolidtaed Data'!$F7416)</f>
        <v>2021</v>
      </c>
    </row>
    <row r="3564" spans="1:20" x14ac:dyDescent="0.3">
      <c r="A3564" s="9" t="s">
        <v>4585</v>
      </c>
      <c r="B3564" s="9" t="s">
        <v>266</v>
      </c>
      <c r="C3564" s="9" t="s">
        <v>42</v>
      </c>
      <c r="D3564" s="9" t="s">
        <v>9</v>
      </c>
      <c r="E3564" s="9" t="s">
        <v>791</v>
      </c>
      <c r="F3564" s="10">
        <v>44091</v>
      </c>
      <c r="G3564" s="10" t="str">
        <f>VLOOKUP(Table3[[#This Row],[Product ID]],[1]Products!$A:$G,2,0)</f>
        <v>Product 92</v>
      </c>
      <c r="H3564" s="22">
        <v>1</v>
      </c>
      <c r="I3564" s="9">
        <f>VLOOKUP('Consolidtaed Data'!$B7472,[1]Products!$A:$G,4,0)</f>
        <v>886</v>
      </c>
      <c r="J3564" s="9">
        <f>VLOOKUP('Consolidtaed Data'!$B7472,[1]Products!$A:$G,3,0)</f>
        <v>478</v>
      </c>
      <c r="K3564" s="9">
        <f>'Consolidtaed Data'!$J7472*'Consolidtaed Data'!$H7472</f>
        <v>255</v>
      </c>
      <c r="L3564" s="9">
        <f>'Consolidtaed Data'!$I7472*'Consolidtaed Data'!$H7472</f>
        <v>392</v>
      </c>
      <c r="M3564" s="9">
        <f>'Consolidtaed Data'!$L7472-'Consolidtaed Data'!$K7472</f>
        <v>892</v>
      </c>
      <c r="N3564" s="9" t="str">
        <f>VLOOKUP('Consolidtaed Data'!$C7472,[1]Locations!$A:$O,2,0)</f>
        <v>West Covina</v>
      </c>
      <c r="O3564" s="9" t="str">
        <f>VLOOKUP('Consolidtaed Data'!$D7472,'[1]Sales People'!$A:$B,2,0)</f>
        <v>Walter Cook</v>
      </c>
      <c r="P3564" s="9" t="str">
        <f>VLOOKUP('Consolidtaed Data'!$E7472,[1]Customers!$A:$B,2,0)</f>
        <v>Ralph Kelley</v>
      </c>
      <c r="Q3564" s="11">
        <f>WEEKDAY('Consolidtaed Data'!$F7472)</f>
        <v>4</v>
      </c>
      <c r="R3564" s="9">
        <f>MONTH('Consolidtaed Data'!$F7472)</f>
        <v>7</v>
      </c>
      <c r="S3564" s="9" t="str">
        <f>TEXT(Table3[[#This Row],[Purchase Date]],"MMMM")</f>
        <v>September</v>
      </c>
      <c r="T3564" s="9">
        <f>YEAR('Consolidtaed Data'!$F7472)</f>
        <v>2021</v>
      </c>
    </row>
    <row r="3565" spans="1:20" x14ac:dyDescent="0.3">
      <c r="A3565" s="9" t="s">
        <v>4586</v>
      </c>
      <c r="B3565" s="9" t="s">
        <v>168</v>
      </c>
      <c r="C3565" s="9" t="s">
        <v>130</v>
      </c>
      <c r="D3565" s="9" t="s">
        <v>127</v>
      </c>
      <c r="E3565" s="9" t="s">
        <v>1463</v>
      </c>
      <c r="F3565" s="10">
        <v>44091</v>
      </c>
      <c r="G3565" s="10" t="str">
        <f>VLOOKUP(Table3[[#This Row],[Product ID]],[1]Products!$A:$G,2,0)</f>
        <v>Product 26</v>
      </c>
      <c r="H3565" s="22">
        <v>1</v>
      </c>
      <c r="I3565" s="9">
        <f>VLOOKUP('Consolidtaed Data'!$B7514,[1]Products!$A:$G,4,0)</f>
        <v>886</v>
      </c>
      <c r="J3565" s="9">
        <f>VLOOKUP('Consolidtaed Data'!$B7514,[1]Products!$A:$G,3,0)</f>
        <v>478</v>
      </c>
      <c r="K3565" s="9">
        <f>'Consolidtaed Data'!$J7514*'Consolidtaed Data'!$H7514</f>
        <v>2952</v>
      </c>
      <c r="L3565" s="9">
        <f>'Consolidtaed Data'!$I7514*'Consolidtaed Data'!$H7514</f>
        <v>4101</v>
      </c>
      <c r="M3565" s="9">
        <f>'Consolidtaed Data'!$L7514-'Consolidtaed Data'!$K7514</f>
        <v>3308</v>
      </c>
      <c r="N3565" s="9" t="str">
        <f>VLOOKUP('Consolidtaed Data'!$C7514,[1]Locations!$A:$O,2,0)</f>
        <v>Escondido</v>
      </c>
      <c r="O3565" s="9" t="str">
        <f>VLOOKUP('Consolidtaed Data'!$D7514,'[1]Sales People'!$A:$B,2,0)</f>
        <v>Jerry Perry</v>
      </c>
      <c r="P3565" s="9" t="str">
        <f>VLOOKUP('Consolidtaed Data'!$E7514,[1]Customers!$A:$B,2,0)</f>
        <v>Douglas Robinson</v>
      </c>
      <c r="Q3565" s="11">
        <f>WEEKDAY('Consolidtaed Data'!$F7514)</f>
        <v>1</v>
      </c>
      <c r="R3565" s="9">
        <f>MONTH('Consolidtaed Data'!$F7514)</f>
        <v>7</v>
      </c>
      <c r="S3565" s="9" t="str">
        <f>TEXT(Table3[[#This Row],[Purchase Date]],"MMMM")</f>
        <v>September</v>
      </c>
      <c r="T3565" s="9">
        <f>YEAR('Consolidtaed Data'!$F7514)</f>
        <v>2021</v>
      </c>
    </row>
    <row r="3566" spans="1:20" x14ac:dyDescent="0.3">
      <c r="A3566" s="9" t="s">
        <v>4587</v>
      </c>
      <c r="B3566" s="9" t="s">
        <v>107</v>
      </c>
      <c r="C3566" s="9" t="s">
        <v>423</v>
      </c>
      <c r="D3566" s="9" t="s">
        <v>87</v>
      </c>
      <c r="E3566" s="9" t="s">
        <v>1263</v>
      </c>
      <c r="F3566" s="10">
        <v>44091</v>
      </c>
      <c r="G3566" s="10" t="str">
        <f>VLOOKUP(Table3[[#This Row],[Product ID]],[1]Products!$A:$G,2,0)</f>
        <v>Product 52</v>
      </c>
      <c r="H3566" s="22">
        <v>1</v>
      </c>
      <c r="I3566" s="9">
        <f>VLOOKUP('Consolidtaed Data'!$B7775,[1]Products!$A:$G,4,0)</f>
        <v>203</v>
      </c>
      <c r="J3566" s="9">
        <f>VLOOKUP('Consolidtaed Data'!$B7775,[1]Products!$A:$G,3,0)</f>
        <v>154</v>
      </c>
      <c r="K3566" s="9">
        <f>'Consolidtaed Data'!$J7775*'Consolidtaed Data'!$H7775</f>
        <v>450</v>
      </c>
      <c r="L3566" s="9">
        <f>'Consolidtaed Data'!$I7775*'Consolidtaed Data'!$H7775</f>
        <v>818</v>
      </c>
      <c r="M3566" s="9">
        <f>'Consolidtaed Data'!$L7775-'Consolidtaed Data'!$K7775</f>
        <v>331</v>
      </c>
      <c r="N3566" s="9" t="str">
        <f>VLOOKUP('Consolidtaed Data'!$C7775,[1]Locations!$A:$O,2,0)</f>
        <v>San Diego</v>
      </c>
      <c r="O3566" s="9" t="str">
        <f>VLOOKUP('Consolidtaed Data'!$D7775,'[1]Sales People'!$A:$B,2,0)</f>
        <v>Robert Reed</v>
      </c>
      <c r="P3566" s="9" t="str">
        <f>VLOOKUP('Consolidtaed Data'!$E7775,[1]Customers!$A:$B,2,0)</f>
        <v>Donald Andrews</v>
      </c>
      <c r="Q3566" s="11">
        <f>WEEKDAY('Consolidtaed Data'!$F7775)</f>
        <v>7</v>
      </c>
      <c r="R3566" s="9">
        <f>MONTH('Consolidtaed Data'!$F7775)</f>
        <v>8</v>
      </c>
      <c r="S3566" s="9" t="str">
        <f>TEXT(Table3[[#This Row],[Purchase Date]],"MMMM")</f>
        <v>September</v>
      </c>
      <c r="T3566" s="9">
        <f>YEAR('Consolidtaed Data'!$F7775)</f>
        <v>2021</v>
      </c>
    </row>
    <row r="3567" spans="1:20" x14ac:dyDescent="0.3">
      <c r="A3567" s="9" t="s">
        <v>4588</v>
      </c>
      <c r="B3567" s="9" t="s">
        <v>336</v>
      </c>
      <c r="C3567" s="9" t="s">
        <v>42</v>
      </c>
      <c r="D3567" s="9" t="s">
        <v>326</v>
      </c>
      <c r="E3567" s="9" t="s">
        <v>2832</v>
      </c>
      <c r="F3567" s="10">
        <v>44091</v>
      </c>
      <c r="G3567" s="10" t="str">
        <f>VLOOKUP(Table3[[#This Row],[Product ID]],[1]Products!$A:$G,2,0)</f>
        <v>Product 78</v>
      </c>
      <c r="H3567" s="22">
        <v>2</v>
      </c>
      <c r="I3567" s="9">
        <f>VLOOKUP('Consolidtaed Data'!$B7939,[1]Products!$A:$G,4,0)</f>
        <v>1783</v>
      </c>
      <c r="J3567" s="9">
        <f>VLOOKUP('Consolidtaed Data'!$B7939,[1]Products!$A:$G,3,0)</f>
        <v>1230</v>
      </c>
      <c r="K3567" s="9">
        <f>'Consolidtaed Data'!$J7939*'Consolidtaed Data'!$H7939</f>
        <v>316</v>
      </c>
      <c r="L3567" s="9">
        <f>'Consolidtaed Data'!$I7939*'Consolidtaed Data'!$H7939</f>
        <v>508</v>
      </c>
      <c r="M3567" s="9">
        <f>'Consolidtaed Data'!$L7939-'Consolidtaed Data'!$K7939</f>
        <v>2067</v>
      </c>
      <c r="N3567" s="9" t="str">
        <f>VLOOKUP('Consolidtaed Data'!$C7939,[1]Locations!$A:$O,2,0)</f>
        <v>Santa Clara</v>
      </c>
      <c r="O3567" s="9" t="str">
        <f>VLOOKUP('Consolidtaed Data'!$D7939,'[1]Sales People'!$A:$B,2,0)</f>
        <v>Carl Elliott</v>
      </c>
      <c r="P3567" s="9" t="str">
        <f>VLOOKUP('Consolidtaed Data'!$E7939,[1]Customers!$A:$B,2,0)</f>
        <v>Edward Walker</v>
      </c>
      <c r="Q3567" s="11">
        <f>WEEKDAY('Consolidtaed Data'!$F7939)</f>
        <v>5</v>
      </c>
      <c r="R3567" s="9">
        <f>MONTH('Consolidtaed Data'!$F7939)</f>
        <v>8</v>
      </c>
      <c r="S3567" s="9" t="str">
        <f>TEXT(Table3[[#This Row],[Purchase Date]],"MMMM")</f>
        <v>September</v>
      </c>
      <c r="T3567" s="9">
        <f>YEAR('Consolidtaed Data'!$F7939)</f>
        <v>2021</v>
      </c>
    </row>
    <row r="3568" spans="1:20" x14ac:dyDescent="0.3">
      <c r="A3568" s="9" t="s">
        <v>4589</v>
      </c>
      <c r="B3568" s="9" t="s">
        <v>230</v>
      </c>
      <c r="C3568" s="9" t="s">
        <v>67</v>
      </c>
      <c r="D3568" s="9" t="s">
        <v>220</v>
      </c>
      <c r="E3568" s="9" t="s">
        <v>1018</v>
      </c>
      <c r="F3568" s="10">
        <v>44091</v>
      </c>
      <c r="G3568" s="10" t="str">
        <f>VLOOKUP(Table3[[#This Row],[Product ID]],[1]Products!$A:$G,2,0)</f>
        <v>Product 31</v>
      </c>
      <c r="H3568" s="22">
        <v>1</v>
      </c>
      <c r="I3568" s="9">
        <f>VLOOKUP('Consolidtaed Data'!$B8143,[1]Products!$A:$G,4,0)</f>
        <v>561</v>
      </c>
      <c r="J3568" s="9">
        <f>VLOOKUP('Consolidtaed Data'!$B8143,[1]Products!$A:$G,3,0)</f>
        <v>421</v>
      </c>
      <c r="K3568" s="9">
        <f>'Consolidtaed Data'!$J8143*'Consolidtaed Data'!$H8143</f>
        <v>534</v>
      </c>
      <c r="L3568" s="9">
        <f>'Consolidtaed Data'!$I8143*'Consolidtaed Data'!$H8143</f>
        <v>847</v>
      </c>
      <c r="M3568" s="9">
        <f>'Consolidtaed Data'!$L8143-'Consolidtaed Data'!$K8143</f>
        <v>431</v>
      </c>
      <c r="N3568" s="9" t="str">
        <f>VLOOKUP('Consolidtaed Data'!$C8143,[1]Locations!$A:$O,2,0)</f>
        <v>Lancaster</v>
      </c>
      <c r="O3568" s="9" t="str">
        <f>VLOOKUP('Consolidtaed Data'!$D8143,'[1]Sales People'!$A:$B,2,0)</f>
        <v>Gary Rodriguez</v>
      </c>
      <c r="P3568" s="9" t="str">
        <f>VLOOKUP('Consolidtaed Data'!$E8143,[1]Customers!$A:$B,2,0)</f>
        <v>Joshua Bennett</v>
      </c>
      <c r="Q3568" s="11">
        <f>WEEKDAY('Consolidtaed Data'!$F8143)</f>
        <v>7</v>
      </c>
      <c r="R3568" s="9">
        <f>MONTH('Consolidtaed Data'!$F8143)</f>
        <v>9</v>
      </c>
      <c r="S3568" s="9" t="str">
        <f>TEXT(Table3[[#This Row],[Purchase Date]],"MMMM")</f>
        <v>September</v>
      </c>
      <c r="T3568" s="9">
        <f>YEAR('Consolidtaed Data'!$F8143)</f>
        <v>2021</v>
      </c>
    </row>
    <row r="3569" spans="1:20" x14ac:dyDescent="0.3">
      <c r="A3569" s="9" t="s">
        <v>4590</v>
      </c>
      <c r="B3569" s="9" t="s">
        <v>582</v>
      </c>
      <c r="C3569" s="9" t="s">
        <v>34</v>
      </c>
      <c r="D3569" s="9" t="s">
        <v>153</v>
      </c>
      <c r="E3569" s="9" t="s">
        <v>214</v>
      </c>
      <c r="F3569" s="10">
        <v>44091</v>
      </c>
      <c r="G3569" s="10" t="str">
        <f>VLOOKUP(Table3[[#This Row],[Product ID]],[1]Products!$A:$G,2,0)</f>
        <v>Product 58</v>
      </c>
      <c r="H3569" s="22">
        <v>1</v>
      </c>
      <c r="I3569" s="9">
        <f>VLOOKUP('Consolidtaed Data'!$B8797,[1]Products!$A:$G,4,0)</f>
        <v>799</v>
      </c>
      <c r="J3569" s="9">
        <f>VLOOKUP('Consolidtaed Data'!$B8797,[1]Products!$A:$G,3,0)</f>
        <v>455</v>
      </c>
      <c r="K3569" s="9">
        <f>'Consolidtaed Data'!$J8797*'Consolidtaed Data'!$H8797</f>
        <v>3669</v>
      </c>
      <c r="L3569" s="9">
        <f>'Consolidtaed Data'!$I8797*'Consolidtaed Data'!$H8797</f>
        <v>6015</v>
      </c>
      <c r="M3569" s="9">
        <f>'Consolidtaed Data'!$L8797-'Consolidtaed Data'!$K8797</f>
        <v>1131</v>
      </c>
      <c r="N3569" s="9" t="str">
        <f>VLOOKUP('Consolidtaed Data'!$C8797,[1]Locations!$A:$O,2,0)</f>
        <v>Concord</v>
      </c>
      <c r="O3569" s="9" t="str">
        <f>VLOOKUP('Consolidtaed Data'!$D8797,'[1]Sales People'!$A:$B,2,0)</f>
        <v>Kevin Butler</v>
      </c>
      <c r="P3569" s="9" t="str">
        <f>VLOOKUP('Consolidtaed Data'!$E8797,[1]Customers!$A:$B,2,0)</f>
        <v>Arthur Gilbert</v>
      </c>
      <c r="Q3569" s="11">
        <f>WEEKDAY('Consolidtaed Data'!$F8797)</f>
        <v>7</v>
      </c>
      <c r="R3569" s="9">
        <f>MONTH('Consolidtaed Data'!$F8797)</f>
        <v>10</v>
      </c>
      <c r="S3569" s="9" t="str">
        <f>TEXT(Table3[[#This Row],[Purchase Date]],"MMMM")</f>
        <v>September</v>
      </c>
      <c r="T3569" s="9">
        <f>YEAR('Consolidtaed Data'!$F8797)</f>
        <v>2021</v>
      </c>
    </row>
    <row r="3570" spans="1:20" x14ac:dyDescent="0.3">
      <c r="A3570" s="9" t="s">
        <v>4591</v>
      </c>
      <c r="B3570" s="9" t="s">
        <v>981</v>
      </c>
      <c r="C3570" s="9" t="s">
        <v>59</v>
      </c>
      <c r="D3570" s="9" t="s">
        <v>51</v>
      </c>
      <c r="E3570" s="9" t="s">
        <v>636</v>
      </c>
      <c r="F3570" s="10">
        <v>44091</v>
      </c>
      <c r="G3570" s="10" t="str">
        <f>VLOOKUP(Table3[[#This Row],[Product ID]],[1]Products!$A:$G,2,0)</f>
        <v>Product 3</v>
      </c>
      <c r="H3570" s="22">
        <v>3</v>
      </c>
      <c r="I3570" s="9">
        <f>VLOOKUP('Consolidtaed Data'!$B9437,[1]Products!$A:$G,4,0)</f>
        <v>2495</v>
      </c>
      <c r="J3570" s="9">
        <f>VLOOKUP('Consolidtaed Data'!$B9437,[1]Products!$A:$G,3,0)</f>
        <v>1896</v>
      </c>
      <c r="K3570" s="9">
        <f>'Consolidtaed Data'!$J9437*'Consolidtaed Data'!$H9437</f>
        <v>5364</v>
      </c>
      <c r="L3570" s="9">
        <f>'Consolidtaed Data'!$I9437*'Consolidtaed Data'!$H9437</f>
        <v>7059</v>
      </c>
      <c r="M3570" s="9">
        <f>'Consolidtaed Data'!$L9437-'Consolidtaed Data'!$K9437</f>
        <v>2028</v>
      </c>
      <c r="N3570" s="9" t="str">
        <f>VLOOKUP('Consolidtaed Data'!$C9437,[1]Locations!$A:$O,2,0)</f>
        <v>Rialto</v>
      </c>
      <c r="O3570" s="9" t="str">
        <f>VLOOKUP('Consolidtaed Data'!$D9437,'[1]Sales People'!$A:$B,2,0)</f>
        <v>Joshua Cook</v>
      </c>
      <c r="P3570" s="9" t="str">
        <f>VLOOKUP('Consolidtaed Data'!$E9437,[1]Customers!$A:$B,2,0)</f>
        <v>Gerald Gray</v>
      </c>
      <c r="Q3570" s="11">
        <f>WEEKDAY('Consolidtaed Data'!$F9437)</f>
        <v>3</v>
      </c>
      <c r="R3570" s="9">
        <f>MONTH('Consolidtaed Data'!$F9437)</f>
        <v>12</v>
      </c>
      <c r="S3570" s="9" t="str">
        <f>TEXT(Table3[[#This Row],[Purchase Date]],"MMMM")</f>
        <v>September</v>
      </c>
      <c r="T3570" s="9">
        <f>YEAR('Consolidtaed Data'!$F9437)</f>
        <v>2021</v>
      </c>
    </row>
    <row r="3571" spans="1:20" x14ac:dyDescent="0.3">
      <c r="A3571" s="9" t="s">
        <v>4592</v>
      </c>
      <c r="B3571" s="9" t="s">
        <v>582</v>
      </c>
      <c r="C3571" s="9" t="s">
        <v>94</v>
      </c>
      <c r="D3571" s="9" t="s">
        <v>73</v>
      </c>
      <c r="E3571" s="9" t="s">
        <v>834</v>
      </c>
      <c r="F3571" s="10">
        <v>44092</v>
      </c>
      <c r="G3571" s="10" t="str">
        <f>VLOOKUP(Table3[[#This Row],[Product ID]],[1]Products!$A:$G,2,0)</f>
        <v>Product 58</v>
      </c>
      <c r="H3571" s="22">
        <v>1</v>
      </c>
      <c r="I3571" s="9">
        <f>VLOOKUP('Consolidtaed Data'!$B4865,[1]Products!$A:$G,4,0)</f>
        <v>2410</v>
      </c>
      <c r="J3571" s="9">
        <f>VLOOKUP('Consolidtaed Data'!$B4865,[1]Products!$A:$G,3,0)</f>
        <v>1518</v>
      </c>
      <c r="K3571" s="9">
        <f>'Consolidtaed Data'!$J4865*'Consolidtaed Data'!$H4865</f>
        <v>389</v>
      </c>
      <c r="L3571" s="9">
        <f>'Consolidtaed Data'!$I4865*'Consolidtaed Data'!$H4865</f>
        <v>637</v>
      </c>
      <c r="M3571" s="9">
        <f>'Consolidtaed Data'!$L4865-'Consolidtaed Data'!$K4865</f>
        <v>78</v>
      </c>
      <c r="N3571" s="9" t="str">
        <f>VLOOKUP('Consolidtaed Data'!$C4865,[1]Locations!$A:$O,2,0)</f>
        <v>Sacramento</v>
      </c>
      <c r="O3571" s="9" t="str">
        <f>VLOOKUP('Consolidtaed Data'!$D4865,'[1]Sales People'!$A:$B,2,0)</f>
        <v>Carl Hall</v>
      </c>
      <c r="P3571" s="9" t="str">
        <f>VLOOKUP('Consolidtaed Data'!$E4865,[1]Customers!$A:$B,2,0)</f>
        <v>Johnny Hawkins</v>
      </c>
      <c r="Q3571" s="11">
        <f>WEEKDAY('Consolidtaed Data'!$F4865)</f>
        <v>5</v>
      </c>
      <c r="R3571" s="9">
        <f>MONTH('Consolidtaed Data'!$F4865)</f>
        <v>12</v>
      </c>
      <c r="S3571" s="9" t="str">
        <f>TEXT(Table3[[#This Row],[Purchase Date]],"MMMM")</f>
        <v>September</v>
      </c>
      <c r="T3571" s="9">
        <f>YEAR('Consolidtaed Data'!$F4865)</f>
        <v>2020</v>
      </c>
    </row>
    <row r="3572" spans="1:20" x14ac:dyDescent="0.3">
      <c r="A3572" s="9" t="s">
        <v>4593</v>
      </c>
      <c r="B3572" s="9" t="s">
        <v>240</v>
      </c>
      <c r="C3572" s="9" t="s">
        <v>55</v>
      </c>
      <c r="D3572" s="9" t="s">
        <v>281</v>
      </c>
      <c r="E3572" s="9" t="s">
        <v>962</v>
      </c>
      <c r="F3572" s="10">
        <v>44092</v>
      </c>
      <c r="G3572" s="10" t="str">
        <f>VLOOKUP(Table3[[#This Row],[Product ID]],[1]Products!$A:$G,2,0)</f>
        <v>Product 70</v>
      </c>
      <c r="H3572" s="22">
        <v>2</v>
      </c>
      <c r="I3572" s="9">
        <f>VLOOKUP('Consolidtaed Data'!$B5255,[1]Products!$A:$G,4,0)</f>
        <v>684</v>
      </c>
      <c r="J3572" s="9">
        <f>VLOOKUP('Consolidtaed Data'!$B5255,[1]Products!$A:$G,3,0)</f>
        <v>561</v>
      </c>
      <c r="K3572" s="9">
        <f>'Consolidtaed Data'!$J5255*'Consolidtaed Data'!$H5255</f>
        <v>1190</v>
      </c>
      <c r="L3572" s="9">
        <f>'Consolidtaed Data'!$I5255*'Consolidtaed Data'!$H5255</f>
        <v>1566</v>
      </c>
      <c r="M3572" s="9">
        <f>'Consolidtaed Data'!$L5255-'Consolidtaed Data'!$K5255</f>
        <v>156</v>
      </c>
      <c r="N3572" s="9" t="str">
        <f>VLOOKUP('Consolidtaed Data'!$C5255,[1]Locations!$A:$O,2,0)</f>
        <v>Palmdale</v>
      </c>
      <c r="O3572" s="9" t="str">
        <f>VLOOKUP('Consolidtaed Data'!$D5255,'[1]Sales People'!$A:$B,2,0)</f>
        <v>Ryan Butler</v>
      </c>
      <c r="P3572" s="9" t="str">
        <f>VLOOKUP('Consolidtaed Data'!$E5255,[1]Customers!$A:$B,2,0)</f>
        <v>Raymond Young</v>
      </c>
      <c r="Q3572" s="11">
        <f>WEEKDAY('Consolidtaed Data'!$F5255)</f>
        <v>6</v>
      </c>
      <c r="R3572" s="9">
        <f>MONTH('Consolidtaed Data'!$F5255)</f>
        <v>1</v>
      </c>
      <c r="S3572" s="9" t="str">
        <f>TEXT(Table3[[#This Row],[Purchase Date]],"MMMM")</f>
        <v>September</v>
      </c>
      <c r="T3572" s="9">
        <f>YEAR('Consolidtaed Data'!$F5255)</f>
        <v>2021</v>
      </c>
    </row>
    <row r="3573" spans="1:20" x14ac:dyDescent="0.3">
      <c r="A3573" s="9" t="s">
        <v>4594</v>
      </c>
      <c r="B3573" s="9" t="s">
        <v>415</v>
      </c>
      <c r="C3573" s="9" t="s">
        <v>94</v>
      </c>
      <c r="D3573" s="9" t="s">
        <v>229</v>
      </c>
      <c r="E3573" s="9" t="s">
        <v>2014</v>
      </c>
      <c r="F3573" s="10">
        <v>44092</v>
      </c>
      <c r="G3573" s="10" t="str">
        <f>VLOOKUP(Table3[[#This Row],[Product ID]],[1]Products!$A:$G,2,0)</f>
        <v>Product 18</v>
      </c>
      <c r="H3573" s="22">
        <v>3</v>
      </c>
      <c r="I3573" s="9">
        <f>VLOOKUP('Consolidtaed Data'!$B5298,[1]Products!$A:$G,4,0)</f>
        <v>315</v>
      </c>
      <c r="J3573" s="9">
        <f>VLOOKUP('Consolidtaed Data'!$B5298,[1]Products!$A:$G,3,0)</f>
        <v>208</v>
      </c>
      <c r="K3573" s="9">
        <f>'Consolidtaed Data'!$J5298*'Consolidtaed Data'!$H5298</f>
        <v>5936</v>
      </c>
      <c r="L3573" s="9">
        <f>'Consolidtaed Data'!$I5298*'Consolidtaed Data'!$H5298</f>
        <v>9132</v>
      </c>
      <c r="M3573" s="9">
        <f>'Consolidtaed Data'!$L5298-'Consolidtaed Data'!$K5298</f>
        <v>660</v>
      </c>
      <c r="N3573" s="9" t="str">
        <f>VLOOKUP('Consolidtaed Data'!$C5298,[1]Locations!$A:$O,2,0)</f>
        <v>Los Angeles</v>
      </c>
      <c r="O3573" s="9" t="str">
        <f>VLOOKUP('Consolidtaed Data'!$D5298,'[1]Sales People'!$A:$B,2,0)</f>
        <v>Ernest Wagner</v>
      </c>
      <c r="P3573" s="9" t="str">
        <f>VLOOKUP('Consolidtaed Data'!$E5298,[1]Customers!$A:$B,2,0)</f>
        <v>Shawn Snyder</v>
      </c>
      <c r="Q3573" s="11">
        <f>WEEKDAY('Consolidtaed Data'!$F5298)</f>
        <v>2</v>
      </c>
      <c r="R3573" s="9">
        <f>MONTH('Consolidtaed Data'!$F5298)</f>
        <v>1</v>
      </c>
      <c r="S3573" s="9" t="str">
        <f>TEXT(Table3[[#This Row],[Purchase Date]],"MMMM")</f>
        <v>September</v>
      </c>
      <c r="T3573" s="9">
        <f>YEAR('Consolidtaed Data'!$F5298)</f>
        <v>2021</v>
      </c>
    </row>
    <row r="3574" spans="1:20" x14ac:dyDescent="0.3">
      <c r="A3574" s="9" t="s">
        <v>4595</v>
      </c>
      <c r="B3574" s="9" t="s">
        <v>85</v>
      </c>
      <c r="C3574" s="9" t="s">
        <v>104</v>
      </c>
      <c r="D3574" s="9" t="s">
        <v>143</v>
      </c>
      <c r="E3574" s="9" t="s">
        <v>521</v>
      </c>
      <c r="F3574" s="10">
        <v>44092</v>
      </c>
      <c r="G3574" s="10" t="str">
        <f>VLOOKUP(Table3[[#This Row],[Product ID]],[1]Products!$A:$G,2,0)</f>
        <v>Product 93</v>
      </c>
      <c r="H3574" s="22">
        <v>3</v>
      </c>
      <c r="I3574" s="9">
        <f>VLOOKUP('Consolidtaed Data'!$B5748,[1]Products!$A:$G,4,0)</f>
        <v>1812</v>
      </c>
      <c r="J3574" s="9">
        <f>VLOOKUP('Consolidtaed Data'!$B5748,[1]Products!$A:$G,3,0)</f>
        <v>1305</v>
      </c>
      <c r="K3574" s="9">
        <f>'Consolidtaed Data'!$J5748*'Consolidtaed Data'!$H5748</f>
        <v>61</v>
      </c>
      <c r="L3574" s="9">
        <f>'Consolidtaed Data'!$I5748*'Consolidtaed Data'!$H5748</f>
        <v>95</v>
      </c>
      <c r="M3574" s="9">
        <f>'Consolidtaed Data'!$L5748-'Consolidtaed Data'!$K5748</f>
        <v>1818</v>
      </c>
      <c r="N3574" s="9" t="str">
        <f>VLOOKUP('Consolidtaed Data'!$C5748,[1]Locations!$A:$O,2,0)</f>
        <v>Sunnyvale</v>
      </c>
      <c r="O3574" s="9" t="str">
        <f>VLOOKUP('Consolidtaed Data'!$D5748,'[1]Sales People'!$A:$B,2,0)</f>
        <v>Sean Miller</v>
      </c>
      <c r="P3574" s="9" t="str">
        <f>VLOOKUP('Consolidtaed Data'!$E5748,[1]Customers!$A:$B,2,0)</f>
        <v>Russell Nelson</v>
      </c>
      <c r="Q3574" s="11">
        <f>WEEKDAY('Consolidtaed Data'!$F5748)</f>
        <v>2</v>
      </c>
      <c r="R3574" s="9">
        <f>MONTH('Consolidtaed Data'!$F5748)</f>
        <v>3</v>
      </c>
      <c r="S3574" s="9" t="str">
        <f>TEXT(Table3[[#This Row],[Purchase Date]],"MMMM")</f>
        <v>September</v>
      </c>
      <c r="T3574" s="9">
        <f>YEAR('Consolidtaed Data'!$F5748)</f>
        <v>2021</v>
      </c>
    </row>
    <row r="3575" spans="1:20" x14ac:dyDescent="0.3">
      <c r="A3575" s="9" t="s">
        <v>4596</v>
      </c>
      <c r="B3575" s="9" t="s">
        <v>526</v>
      </c>
      <c r="C3575" s="9" t="s">
        <v>352</v>
      </c>
      <c r="D3575" s="9" t="s">
        <v>123</v>
      </c>
      <c r="E3575" s="9" t="s">
        <v>2235</v>
      </c>
      <c r="F3575" s="10">
        <v>44092</v>
      </c>
      <c r="G3575" s="10" t="str">
        <f>VLOOKUP(Table3[[#This Row],[Product ID]],[1]Products!$A:$G,2,0)</f>
        <v>Product 14</v>
      </c>
      <c r="H3575" s="22">
        <v>4</v>
      </c>
      <c r="I3575" s="9">
        <f>VLOOKUP('Consolidtaed Data'!$B6360,[1]Products!$A:$G,4,0)</f>
        <v>530</v>
      </c>
      <c r="J3575" s="9">
        <f>VLOOKUP('Consolidtaed Data'!$B6360,[1]Products!$A:$G,3,0)</f>
        <v>424</v>
      </c>
      <c r="K3575" s="9">
        <f>'Consolidtaed Data'!$J6360*'Consolidtaed Data'!$H6360</f>
        <v>2248</v>
      </c>
      <c r="L3575" s="9">
        <f>'Consolidtaed Data'!$I6360*'Consolidtaed Data'!$H6360</f>
        <v>3304</v>
      </c>
      <c r="M3575" s="9">
        <f>'Consolidtaed Data'!$L6360-'Consolidtaed Data'!$K6360</f>
        <v>451</v>
      </c>
      <c r="N3575" s="9" t="str">
        <f>VLOOKUP('Consolidtaed Data'!$C6360,[1]Locations!$A:$O,2,0)</f>
        <v>San Buenaventura (Ventura)</v>
      </c>
      <c r="O3575" s="9" t="str">
        <f>VLOOKUP('Consolidtaed Data'!$D6360,'[1]Sales People'!$A:$B,2,0)</f>
        <v>Roger Ramos</v>
      </c>
      <c r="P3575" s="9" t="str">
        <f>VLOOKUP('Consolidtaed Data'!$E6360,[1]Customers!$A:$B,2,0)</f>
        <v>Stephen Reynolds</v>
      </c>
      <c r="Q3575" s="11">
        <f>WEEKDAY('Consolidtaed Data'!$F6360)</f>
        <v>3</v>
      </c>
      <c r="R3575" s="9">
        <f>MONTH('Consolidtaed Data'!$F6360)</f>
        <v>4</v>
      </c>
      <c r="S3575" s="9" t="str">
        <f>TEXT(Table3[[#This Row],[Purchase Date]],"MMMM")</f>
        <v>September</v>
      </c>
      <c r="T3575" s="9">
        <f>YEAR('Consolidtaed Data'!$F6360)</f>
        <v>2021</v>
      </c>
    </row>
    <row r="3576" spans="1:20" x14ac:dyDescent="0.3">
      <c r="A3576" s="9" t="s">
        <v>4597</v>
      </c>
      <c r="B3576" s="9" t="s">
        <v>219</v>
      </c>
      <c r="C3576" s="9" t="s">
        <v>201</v>
      </c>
      <c r="D3576" s="9" t="s">
        <v>127</v>
      </c>
      <c r="E3576" s="9" t="s">
        <v>362</v>
      </c>
      <c r="F3576" s="10">
        <v>44092</v>
      </c>
      <c r="G3576" s="10" t="str">
        <f>VLOOKUP(Table3[[#This Row],[Product ID]],[1]Products!$A:$G,2,0)</f>
        <v>Product 35</v>
      </c>
      <c r="H3576" s="22">
        <v>1</v>
      </c>
      <c r="I3576" s="9">
        <f>VLOOKUP('Consolidtaed Data'!$B6588,[1]Products!$A:$G,4,0)</f>
        <v>530</v>
      </c>
      <c r="J3576" s="9">
        <f>VLOOKUP('Consolidtaed Data'!$B6588,[1]Products!$A:$G,3,0)</f>
        <v>435</v>
      </c>
      <c r="K3576" s="9">
        <f>'Consolidtaed Data'!$J6588*'Consolidtaed Data'!$H6588</f>
        <v>1896</v>
      </c>
      <c r="L3576" s="9">
        <f>'Consolidtaed Data'!$I6588*'Consolidtaed Data'!$H6588</f>
        <v>2495</v>
      </c>
      <c r="M3576" s="9">
        <f>'Consolidtaed Data'!$L6588-'Consolidtaed Data'!$K6588</f>
        <v>2888</v>
      </c>
      <c r="N3576" s="9" t="str">
        <f>VLOOKUP('Consolidtaed Data'!$C6588,[1]Locations!$A:$O,2,0)</f>
        <v>Norwalk</v>
      </c>
      <c r="O3576" s="9" t="str">
        <f>VLOOKUP('Consolidtaed Data'!$D6588,'[1]Sales People'!$A:$B,2,0)</f>
        <v>Walter Cook</v>
      </c>
      <c r="P3576" s="9" t="str">
        <f>VLOOKUP('Consolidtaed Data'!$E6588,[1]Customers!$A:$B,2,0)</f>
        <v>Patrick Hall</v>
      </c>
      <c r="Q3576" s="11">
        <f>WEEKDAY('Consolidtaed Data'!$F6588)</f>
        <v>1</v>
      </c>
      <c r="R3576" s="9">
        <f>MONTH('Consolidtaed Data'!$F6588)</f>
        <v>5</v>
      </c>
      <c r="S3576" s="9" t="str">
        <f>TEXT(Table3[[#This Row],[Purchase Date]],"MMMM")</f>
        <v>September</v>
      </c>
      <c r="T3576" s="9">
        <f>YEAR('Consolidtaed Data'!$F6588)</f>
        <v>2021</v>
      </c>
    </row>
    <row r="3577" spans="1:20" x14ac:dyDescent="0.3">
      <c r="A3577" s="9" t="s">
        <v>4598</v>
      </c>
      <c r="B3577" s="9" t="s">
        <v>160</v>
      </c>
      <c r="C3577" s="9" t="s">
        <v>50</v>
      </c>
      <c r="D3577" s="9" t="s">
        <v>68</v>
      </c>
      <c r="E3577" s="9" t="s">
        <v>1531</v>
      </c>
      <c r="F3577" s="10">
        <v>44092</v>
      </c>
      <c r="G3577" s="10" t="str">
        <f>VLOOKUP(Table3[[#This Row],[Product ID]],[1]Products!$A:$G,2,0)</f>
        <v>Product 28</v>
      </c>
      <c r="H3577" s="22">
        <v>4</v>
      </c>
      <c r="I3577" s="9">
        <f>VLOOKUP('Consolidtaed Data'!$B7135,[1]Products!$A:$G,4,0)</f>
        <v>127</v>
      </c>
      <c r="J3577" s="9">
        <f>VLOOKUP('Consolidtaed Data'!$B7135,[1]Products!$A:$G,3,0)</f>
        <v>79</v>
      </c>
      <c r="K3577" s="9">
        <f>'Consolidtaed Data'!$J7135*'Consolidtaed Data'!$H7135</f>
        <v>252</v>
      </c>
      <c r="L3577" s="9">
        <f>'Consolidtaed Data'!$I7135*'Consolidtaed Data'!$H7135</f>
        <v>369</v>
      </c>
      <c r="M3577" s="9">
        <f>'Consolidtaed Data'!$L7135-'Consolidtaed Data'!$K7135</f>
        <v>644</v>
      </c>
      <c r="N3577" s="9" t="str">
        <f>VLOOKUP('Consolidtaed Data'!$C7135,[1]Locations!$A:$O,2,0)</f>
        <v>Downey</v>
      </c>
      <c r="O3577" s="9" t="str">
        <f>VLOOKUP('Consolidtaed Data'!$D7135,'[1]Sales People'!$A:$B,2,0)</f>
        <v>Kevin Butler</v>
      </c>
      <c r="P3577" s="9" t="str">
        <f>VLOOKUP('Consolidtaed Data'!$E7135,[1]Customers!$A:$B,2,0)</f>
        <v>Sean Kelly</v>
      </c>
      <c r="Q3577" s="11">
        <f>WEEKDAY('Consolidtaed Data'!$F7135)</f>
        <v>7</v>
      </c>
      <c r="R3577" s="9">
        <f>MONTH('Consolidtaed Data'!$F7135)</f>
        <v>6</v>
      </c>
      <c r="S3577" s="9" t="str">
        <f>TEXT(Table3[[#This Row],[Purchase Date]],"MMMM")</f>
        <v>September</v>
      </c>
      <c r="T3577" s="9">
        <f>YEAR('Consolidtaed Data'!$F7135)</f>
        <v>2021</v>
      </c>
    </row>
    <row r="3578" spans="1:20" x14ac:dyDescent="0.3">
      <c r="A3578" s="9" t="s">
        <v>4599</v>
      </c>
      <c r="B3578" s="9" t="s">
        <v>477</v>
      </c>
      <c r="C3578" s="9" t="s">
        <v>122</v>
      </c>
      <c r="D3578" s="9" t="s">
        <v>68</v>
      </c>
      <c r="E3578" s="9" t="s">
        <v>1118</v>
      </c>
      <c r="F3578" s="10">
        <v>44092</v>
      </c>
      <c r="G3578" s="10" t="str">
        <f>VLOOKUP(Table3[[#This Row],[Product ID]],[1]Products!$A:$G,2,0)</f>
        <v>Product 46</v>
      </c>
      <c r="H3578" s="22">
        <v>3</v>
      </c>
      <c r="I3578" s="9">
        <f>VLOOKUP('Consolidtaed Data'!$B7250,[1]Products!$A:$G,4,0)</f>
        <v>596</v>
      </c>
      <c r="J3578" s="9">
        <f>VLOOKUP('Consolidtaed Data'!$B7250,[1]Products!$A:$G,3,0)</f>
        <v>358</v>
      </c>
      <c r="K3578" s="9">
        <f>'Consolidtaed Data'!$J7250*'Consolidtaed Data'!$H7250</f>
        <v>561</v>
      </c>
      <c r="L3578" s="9">
        <f>'Consolidtaed Data'!$I7250*'Consolidtaed Data'!$H7250</f>
        <v>684</v>
      </c>
      <c r="M3578" s="9">
        <f>'Consolidtaed Data'!$L7250-'Consolidtaed Data'!$K7250</f>
        <v>64</v>
      </c>
      <c r="N3578" s="9" t="str">
        <f>VLOOKUP('Consolidtaed Data'!$C7250,[1]Locations!$A:$O,2,0)</f>
        <v>Simi Valley</v>
      </c>
      <c r="O3578" s="9" t="str">
        <f>VLOOKUP('Consolidtaed Data'!$D7250,'[1]Sales People'!$A:$B,2,0)</f>
        <v>Carl Hall</v>
      </c>
      <c r="P3578" s="9" t="str">
        <f>VLOOKUP('Consolidtaed Data'!$E7250,[1]Customers!$A:$B,2,0)</f>
        <v>Nicholas Williamson</v>
      </c>
      <c r="Q3578" s="11">
        <f>WEEKDAY('Consolidtaed Data'!$F7250)</f>
        <v>1</v>
      </c>
      <c r="R3578" s="9">
        <f>MONTH('Consolidtaed Data'!$F7250)</f>
        <v>7</v>
      </c>
      <c r="S3578" s="9" t="str">
        <f>TEXT(Table3[[#This Row],[Purchase Date]],"MMMM")</f>
        <v>September</v>
      </c>
      <c r="T3578" s="9">
        <f>YEAR('Consolidtaed Data'!$F7250)</f>
        <v>2021</v>
      </c>
    </row>
    <row r="3579" spans="1:20" x14ac:dyDescent="0.3">
      <c r="A3579" s="9" t="s">
        <v>4600</v>
      </c>
      <c r="B3579" s="9" t="s">
        <v>252</v>
      </c>
      <c r="C3579" s="9" t="s">
        <v>63</v>
      </c>
      <c r="D3579" s="9" t="s">
        <v>127</v>
      </c>
      <c r="E3579" s="9" t="s">
        <v>60</v>
      </c>
      <c r="F3579" s="10">
        <v>44092</v>
      </c>
      <c r="G3579" s="10" t="str">
        <f>VLOOKUP(Table3[[#This Row],[Product ID]],[1]Products!$A:$G,2,0)</f>
        <v>Product 81</v>
      </c>
      <c r="H3579" s="22">
        <v>1</v>
      </c>
      <c r="I3579" s="9">
        <f>VLOOKUP('Consolidtaed Data'!$B8488,[1]Products!$A:$G,4,0)</f>
        <v>368</v>
      </c>
      <c r="J3579" s="9">
        <f>VLOOKUP('Consolidtaed Data'!$B8488,[1]Products!$A:$G,3,0)</f>
        <v>269</v>
      </c>
      <c r="K3579" s="9">
        <f>'Consolidtaed Data'!$J8488*'Consolidtaed Data'!$H8488</f>
        <v>1291</v>
      </c>
      <c r="L3579" s="9">
        <f>'Consolidtaed Data'!$I8488*'Consolidtaed Data'!$H8488</f>
        <v>2391</v>
      </c>
      <c r="M3579" s="9">
        <f>'Consolidtaed Data'!$L8488-'Consolidtaed Data'!$K8488</f>
        <v>1224</v>
      </c>
      <c r="N3579" s="9" t="str">
        <f>VLOOKUP('Consolidtaed Data'!$C8488,[1]Locations!$A:$O,2,0)</f>
        <v>Carlsbad</v>
      </c>
      <c r="O3579" s="9" t="str">
        <f>VLOOKUP('Consolidtaed Data'!$D8488,'[1]Sales People'!$A:$B,2,0)</f>
        <v>Brian Hansen</v>
      </c>
      <c r="P3579" s="9" t="str">
        <f>VLOOKUP('Consolidtaed Data'!$E8488,[1]Customers!$A:$B,2,0)</f>
        <v>Anthony Torres</v>
      </c>
      <c r="Q3579" s="11">
        <f>WEEKDAY('Consolidtaed Data'!$F8488)</f>
        <v>5</v>
      </c>
      <c r="R3579" s="9">
        <f>MONTH('Consolidtaed Data'!$F8488)</f>
        <v>10</v>
      </c>
      <c r="S3579" s="9" t="str">
        <f>TEXT(Table3[[#This Row],[Purchase Date]],"MMMM")</f>
        <v>September</v>
      </c>
      <c r="T3579" s="9">
        <f>YEAR('Consolidtaed Data'!$F8488)</f>
        <v>2021</v>
      </c>
    </row>
    <row r="3580" spans="1:20" x14ac:dyDescent="0.3">
      <c r="A3580" s="9" t="s">
        <v>4601</v>
      </c>
      <c r="B3580" s="9" t="s">
        <v>692</v>
      </c>
      <c r="C3580" s="9" t="s">
        <v>108</v>
      </c>
      <c r="D3580" s="9" t="s">
        <v>35</v>
      </c>
      <c r="E3580" s="9" t="s">
        <v>1923</v>
      </c>
      <c r="F3580" s="10">
        <v>44092</v>
      </c>
      <c r="G3580" s="10" t="str">
        <f>VLOOKUP(Table3[[#This Row],[Product ID]],[1]Products!$A:$G,2,0)</f>
        <v>Product 83</v>
      </c>
      <c r="H3580" s="22">
        <v>3</v>
      </c>
      <c r="I3580" s="9">
        <f>VLOOKUP('Consolidtaed Data'!$B8990,[1]Products!$A:$G,4,0)</f>
        <v>951</v>
      </c>
      <c r="J3580" s="9">
        <f>VLOOKUP('Consolidtaed Data'!$B8990,[1]Products!$A:$G,3,0)</f>
        <v>504</v>
      </c>
      <c r="K3580" s="9">
        <f>'Consolidtaed Data'!$J8990*'Consolidtaed Data'!$H8990</f>
        <v>4176</v>
      </c>
      <c r="L3580" s="9">
        <f>'Consolidtaed Data'!$I8990*'Consolidtaed Data'!$H8990</f>
        <v>7596</v>
      </c>
      <c r="M3580" s="9">
        <f>'Consolidtaed Data'!$L8990-'Consolidtaed Data'!$K8990</f>
        <v>855</v>
      </c>
      <c r="N3580" s="9" t="str">
        <f>VLOOKUP('Consolidtaed Data'!$C8990,[1]Locations!$A:$O,2,0)</f>
        <v>Escondido</v>
      </c>
      <c r="O3580" s="9" t="str">
        <f>VLOOKUP('Consolidtaed Data'!$D8990,'[1]Sales People'!$A:$B,2,0)</f>
        <v>Joshua Cook</v>
      </c>
      <c r="P3580" s="9" t="str">
        <f>VLOOKUP('Consolidtaed Data'!$E8990,[1]Customers!$A:$B,2,0)</f>
        <v>Juan Lawrence</v>
      </c>
      <c r="Q3580" s="11">
        <f>WEEKDAY('Consolidtaed Data'!$F8990)</f>
        <v>6</v>
      </c>
      <c r="R3580" s="9">
        <f>MONTH('Consolidtaed Data'!$F8990)</f>
        <v>11</v>
      </c>
      <c r="S3580" s="9" t="str">
        <f>TEXT(Table3[[#This Row],[Purchase Date]],"MMMM")</f>
        <v>September</v>
      </c>
      <c r="T3580" s="9">
        <f>YEAR('Consolidtaed Data'!$F8990)</f>
        <v>2021</v>
      </c>
    </row>
    <row r="3581" spans="1:20" x14ac:dyDescent="0.3">
      <c r="A3581" s="9" t="s">
        <v>4602</v>
      </c>
      <c r="B3581" s="9" t="s">
        <v>62</v>
      </c>
      <c r="C3581" s="9" t="s">
        <v>67</v>
      </c>
      <c r="D3581" s="9" t="s">
        <v>35</v>
      </c>
      <c r="E3581" s="9" t="s">
        <v>1091</v>
      </c>
      <c r="F3581" s="10">
        <v>44092</v>
      </c>
      <c r="G3581" s="10" t="str">
        <f>VLOOKUP(Table3[[#This Row],[Product ID]],[1]Products!$A:$G,2,0)</f>
        <v>Product 17</v>
      </c>
      <c r="H3581" s="22">
        <v>1</v>
      </c>
      <c r="I3581" s="9">
        <f>VLOOKUP('Consolidtaed Data'!$B8998,[1]Products!$A:$G,4,0)</f>
        <v>2257</v>
      </c>
      <c r="J3581" s="9">
        <f>VLOOKUP('Consolidtaed Data'!$B8998,[1]Products!$A:$G,3,0)</f>
        <v>1535</v>
      </c>
      <c r="K3581" s="9">
        <f>'Consolidtaed Data'!$J8998*'Consolidtaed Data'!$H8998</f>
        <v>807</v>
      </c>
      <c r="L3581" s="9">
        <f>'Consolidtaed Data'!$I8998*'Consolidtaed Data'!$H8998</f>
        <v>1104</v>
      </c>
      <c r="M3581" s="9">
        <f>'Consolidtaed Data'!$L8998-'Consolidtaed Data'!$K8998</f>
        <v>290</v>
      </c>
      <c r="N3581" s="9" t="str">
        <f>VLOOKUP('Consolidtaed Data'!$C8998,[1]Locations!$A:$O,2,0)</f>
        <v>Oakland</v>
      </c>
      <c r="O3581" s="9" t="str">
        <f>VLOOKUP('Consolidtaed Data'!$D8998,'[1]Sales People'!$A:$B,2,0)</f>
        <v>Scott Mason</v>
      </c>
      <c r="P3581" s="9" t="str">
        <f>VLOOKUP('Consolidtaed Data'!$E8998,[1]Customers!$A:$B,2,0)</f>
        <v>Roy Jenkins</v>
      </c>
      <c r="Q3581" s="11">
        <f>WEEKDAY('Consolidtaed Data'!$F8998)</f>
        <v>6</v>
      </c>
      <c r="R3581" s="9">
        <f>MONTH('Consolidtaed Data'!$F8998)</f>
        <v>11</v>
      </c>
      <c r="S3581" s="9" t="str">
        <f>TEXT(Table3[[#This Row],[Purchase Date]],"MMMM")</f>
        <v>September</v>
      </c>
      <c r="T3581" s="9">
        <f>YEAR('Consolidtaed Data'!$F8998)</f>
        <v>2021</v>
      </c>
    </row>
    <row r="3582" spans="1:20" x14ac:dyDescent="0.3">
      <c r="A3582" s="9" t="s">
        <v>4603</v>
      </c>
      <c r="B3582" s="9" t="s">
        <v>572</v>
      </c>
      <c r="C3582" s="9" t="s">
        <v>86</v>
      </c>
      <c r="D3582" s="9" t="s">
        <v>161</v>
      </c>
      <c r="E3582" s="9" t="s">
        <v>651</v>
      </c>
      <c r="F3582" s="10">
        <v>44092</v>
      </c>
      <c r="G3582" s="10" t="str">
        <f>VLOOKUP(Table3[[#This Row],[Product ID]],[1]Products!$A:$G,2,0)</f>
        <v>Product 22</v>
      </c>
      <c r="H3582" s="22">
        <v>2</v>
      </c>
      <c r="I3582" s="9">
        <f>VLOOKUP('Consolidtaed Data'!$B9090,[1]Products!$A:$G,4,0)</f>
        <v>1743</v>
      </c>
      <c r="J3582" s="9">
        <f>VLOOKUP('Consolidtaed Data'!$B9090,[1]Products!$A:$G,3,0)</f>
        <v>872</v>
      </c>
      <c r="K3582" s="9">
        <f>'Consolidtaed Data'!$J9090*'Consolidtaed Data'!$H9090</f>
        <v>3576</v>
      </c>
      <c r="L3582" s="9">
        <f>'Consolidtaed Data'!$I9090*'Consolidtaed Data'!$H9090</f>
        <v>4706</v>
      </c>
      <c r="M3582" s="9">
        <f>'Consolidtaed Data'!$L9090-'Consolidtaed Data'!$K9090</f>
        <v>436</v>
      </c>
      <c r="N3582" s="9" t="str">
        <f>VLOOKUP('Consolidtaed Data'!$C9090,[1]Locations!$A:$O,2,0)</f>
        <v>Burbank</v>
      </c>
      <c r="O3582" s="9" t="str">
        <f>VLOOKUP('Consolidtaed Data'!$D9090,'[1]Sales People'!$A:$B,2,0)</f>
        <v>Jimmy Young</v>
      </c>
      <c r="P3582" s="9" t="str">
        <f>VLOOKUP('Consolidtaed Data'!$E9090,[1]Customers!$A:$B,2,0)</f>
        <v>Joshua Peterson</v>
      </c>
      <c r="Q3582" s="11">
        <f>WEEKDAY('Consolidtaed Data'!$F9090)</f>
        <v>6</v>
      </c>
      <c r="R3582" s="9">
        <f>MONTH('Consolidtaed Data'!$F9090)</f>
        <v>11</v>
      </c>
      <c r="S3582" s="9" t="str">
        <f>TEXT(Table3[[#This Row],[Purchase Date]],"MMMM")</f>
        <v>September</v>
      </c>
      <c r="T3582" s="9">
        <f>YEAR('Consolidtaed Data'!$F9090)</f>
        <v>2021</v>
      </c>
    </row>
    <row r="3583" spans="1:20" x14ac:dyDescent="0.3">
      <c r="A3583" s="9" t="s">
        <v>4604</v>
      </c>
      <c r="B3583" s="9" t="s">
        <v>284</v>
      </c>
      <c r="C3583" s="9" t="s">
        <v>90</v>
      </c>
      <c r="D3583" s="9" t="s">
        <v>43</v>
      </c>
      <c r="E3583" s="9" t="s">
        <v>474</v>
      </c>
      <c r="F3583" s="10">
        <v>44092</v>
      </c>
      <c r="G3583" s="10" t="str">
        <f>VLOOKUP(Table3[[#This Row],[Product ID]],[1]Products!$A:$G,2,0)</f>
        <v>Product 96</v>
      </c>
      <c r="H3583" s="22">
        <v>1</v>
      </c>
      <c r="I3583" s="9">
        <f>VLOOKUP('Consolidtaed Data'!$B9358,[1]Products!$A:$G,4,0)</f>
        <v>2353</v>
      </c>
      <c r="J3583" s="9">
        <f>VLOOKUP('Consolidtaed Data'!$B9358,[1]Products!$A:$G,3,0)</f>
        <v>1788</v>
      </c>
      <c r="K3583" s="9">
        <f>'Consolidtaed Data'!$J9358*'Consolidtaed Data'!$H9358</f>
        <v>1896</v>
      </c>
      <c r="L3583" s="9">
        <f>'Consolidtaed Data'!$I9358*'Consolidtaed Data'!$H9358</f>
        <v>2495</v>
      </c>
      <c r="M3583" s="9">
        <f>'Consolidtaed Data'!$L9358-'Consolidtaed Data'!$K9358</f>
        <v>2946</v>
      </c>
      <c r="N3583" s="9" t="str">
        <f>VLOOKUP('Consolidtaed Data'!$C9358,[1]Locations!$A:$O,2,0)</f>
        <v>San Bernardino</v>
      </c>
      <c r="O3583" s="9" t="str">
        <f>VLOOKUP('Consolidtaed Data'!$D9358,'[1]Sales People'!$A:$B,2,0)</f>
        <v>Larry Marshall</v>
      </c>
      <c r="P3583" s="9" t="str">
        <f>VLOOKUP('Consolidtaed Data'!$E9358,[1]Customers!$A:$B,2,0)</f>
        <v>Nicholas Garcia</v>
      </c>
      <c r="Q3583" s="11">
        <f>WEEKDAY('Consolidtaed Data'!$F9358)</f>
        <v>4</v>
      </c>
      <c r="R3583" s="9">
        <f>MONTH('Consolidtaed Data'!$F9358)</f>
        <v>12</v>
      </c>
      <c r="S3583" s="9" t="str">
        <f>TEXT(Table3[[#This Row],[Purchase Date]],"MMMM")</f>
        <v>September</v>
      </c>
      <c r="T3583" s="9">
        <f>YEAR('Consolidtaed Data'!$F9358)</f>
        <v>2021</v>
      </c>
    </row>
    <row r="3584" spans="1:20" x14ac:dyDescent="0.3">
      <c r="A3584" s="9" t="s">
        <v>4605</v>
      </c>
      <c r="B3584" s="9" t="s">
        <v>204</v>
      </c>
      <c r="C3584" s="9" t="s">
        <v>42</v>
      </c>
      <c r="D3584" s="9" t="s">
        <v>131</v>
      </c>
      <c r="E3584" s="9" t="s">
        <v>202</v>
      </c>
      <c r="F3584" s="10">
        <v>44093</v>
      </c>
      <c r="G3584" s="10" t="str">
        <f>VLOOKUP(Table3[[#This Row],[Product ID]],[1]Products!$A:$G,2,0)</f>
        <v>Product 101</v>
      </c>
      <c r="H3584" s="22">
        <v>2</v>
      </c>
      <c r="I3584" s="9">
        <f>VLOOKUP('Consolidtaed Data'!$B5881,[1]Products!$A:$G,4,0)</f>
        <v>556</v>
      </c>
      <c r="J3584" s="9">
        <f>VLOOKUP('Consolidtaed Data'!$B5881,[1]Products!$A:$G,3,0)</f>
        <v>395</v>
      </c>
      <c r="K3584" s="9">
        <f>'Consolidtaed Data'!$J5881*'Consolidtaed Data'!$H5881</f>
        <v>1742</v>
      </c>
      <c r="L3584" s="9">
        <f>'Consolidtaed Data'!$I5881*'Consolidtaed Data'!$H5881</f>
        <v>3416</v>
      </c>
      <c r="M3584" s="9">
        <f>'Consolidtaed Data'!$L5881-'Consolidtaed Data'!$K5881</f>
        <v>599</v>
      </c>
      <c r="N3584" s="9" t="str">
        <f>VLOOKUP('Consolidtaed Data'!$C5881,[1]Locations!$A:$O,2,0)</f>
        <v>San Jose</v>
      </c>
      <c r="O3584" s="9" t="str">
        <f>VLOOKUP('Consolidtaed Data'!$D5881,'[1]Sales People'!$A:$B,2,0)</f>
        <v>Clarence Fox</v>
      </c>
      <c r="P3584" s="9" t="str">
        <f>VLOOKUP('Consolidtaed Data'!$E5881,[1]Customers!$A:$B,2,0)</f>
        <v>Donald Reynolds</v>
      </c>
      <c r="Q3584" s="11">
        <f>WEEKDAY('Consolidtaed Data'!$F5881)</f>
        <v>3</v>
      </c>
      <c r="R3584" s="9">
        <f>MONTH('Consolidtaed Data'!$F5881)</f>
        <v>3</v>
      </c>
      <c r="S3584" s="9" t="str">
        <f>TEXT(Table3[[#This Row],[Purchase Date]],"MMMM")</f>
        <v>September</v>
      </c>
      <c r="T3584" s="9">
        <f>YEAR('Consolidtaed Data'!$F5881)</f>
        <v>2021</v>
      </c>
    </row>
    <row r="3585" spans="1:20" x14ac:dyDescent="0.3">
      <c r="A3585" s="9" t="s">
        <v>4606</v>
      </c>
      <c r="B3585" s="9" t="s">
        <v>185</v>
      </c>
      <c r="C3585" s="9" t="s">
        <v>21</v>
      </c>
      <c r="D3585" s="9" t="s">
        <v>123</v>
      </c>
      <c r="E3585" s="9" t="s">
        <v>1067</v>
      </c>
      <c r="F3585" s="10">
        <v>44093</v>
      </c>
      <c r="G3585" s="10" t="str">
        <f>VLOOKUP(Table3[[#This Row],[Product ID]],[1]Products!$A:$G,2,0)</f>
        <v>Product 65</v>
      </c>
      <c r="H3585" s="22">
        <v>3</v>
      </c>
      <c r="I3585" s="9">
        <f>VLOOKUP('Consolidtaed Data'!$B6256,[1]Products!$A:$G,4,0)</f>
        <v>1077</v>
      </c>
      <c r="J3585" s="9">
        <f>VLOOKUP('Consolidtaed Data'!$B6256,[1]Products!$A:$G,3,0)</f>
        <v>732</v>
      </c>
      <c r="K3585" s="9">
        <f>'Consolidtaed Data'!$J6256*'Consolidtaed Data'!$H6256</f>
        <v>5164</v>
      </c>
      <c r="L3585" s="9">
        <f>'Consolidtaed Data'!$I6256*'Consolidtaed Data'!$H6256</f>
        <v>9564</v>
      </c>
      <c r="M3585" s="9">
        <f>'Consolidtaed Data'!$L6256-'Consolidtaed Data'!$K6256</f>
        <v>161</v>
      </c>
      <c r="N3585" s="9" t="str">
        <f>VLOOKUP('Consolidtaed Data'!$C6256,[1]Locations!$A:$O,2,0)</f>
        <v>Lancaster</v>
      </c>
      <c r="O3585" s="9" t="str">
        <f>VLOOKUP('Consolidtaed Data'!$D6256,'[1]Sales People'!$A:$B,2,0)</f>
        <v>Bobby Russell</v>
      </c>
      <c r="P3585" s="9" t="str">
        <f>VLOOKUP('Consolidtaed Data'!$E6256,[1]Customers!$A:$B,2,0)</f>
        <v>Ralph Jacobs</v>
      </c>
      <c r="Q3585" s="11">
        <f>WEEKDAY('Consolidtaed Data'!$F6256)</f>
        <v>3</v>
      </c>
      <c r="R3585" s="9">
        <f>MONTH('Consolidtaed Data'!$F6256)</f>
        <v>4</v>
      </c>
      <c r="S3585" s="9" t="str">
        <f>TEXT(Table3[[#This Row],[Purchase Date]],"MMMM")</f>
        <v>September</v>
      </c>
      <c r="T3585" s="9">
        <f>YEAR('Consolidtaed Data'!$F6256)</f>
        <v>2021</v>
      </c>
    </row>
    <row r="3586" spans="1:20" x14ac:dyDescent="0.3">
      <c r="A3586" s="9" t="s">
        <v>4607</v>
      </c>
      <c r="B3586" s="9" t="s">
        <v>177</v>
      </c>
      <c r="C3586" s="9" t="s">
        <v>210</v>
      </c>
      <c r="D3586" s="9" t="s">
        <v>206</v>
      </c>
      <c r="E3586" s="9" t="s">
        <v>969</v>
      </c>
      <c r="F3586" s="10">
        <v>44093</v>
      </c>
      <c r="G3586" s="10" t="str">
        <f>VLOOKUP(Table3[[#This Row],[Product ID]],[1]Products!$A:$G,2,0)</f>
        <v>Product 5</v>
      </c>
      <c r="H3586" s="22">
        <v>3</v>
      </c>
      <c r="I3586" s="9">
        <f>VLOOKUP('Consolidtaed Data'!$B6651,[1]Products!$A:$G,4,0)</f>
        <v>502</v>
      </c>
      <c r="J3586" s="9">
        <f>VLOOKUP('Consolidtaed Data'!$B6651,[1]Products!$A:$G,3,0)</f>
        <v>296</v>
      </c>
      <c r="K3586" s="9">
        <f>'Consolidtaed Data'!$J6651*'Consolidtaed Data'!$H6651</f>
        <v>1272</v>
      </c>
      <c r="L3586" s="9">
        <f>'Consolidtaed Data'!$I6651*'Consolidtaed Data'!$H6651</f>
        <v>1590</v>
      </c>
      <c r="M3586" s="9">
        <f>'Consolidtaed Data'!$L6651-'Consolidtaed Data'!$K6651</f>
        <v>2676</v>
      </c>
      <c r="N3586" s="9" t="str">
        <f>VLOOKUP('Consolidtaed Data'!$C6651,[1]Locations!$A:$O,2,0)</f>
        <v>El Monte</v>
      </c>
      <c r="O3586" s="9" t="str">
        <f>VLOOKUP('Consolidtaed Data'!$D6651,'[1]Sales People'!$A:$B,2,0)</f>
        <v>Larry Castillo</v>
      </c>
      <c r="P3586" s="9" t="str">
        <f>VLOOKUP('Consolidtaed Data'!$E6651,[1]Customers!$A:$B,2,0)</f>
        <v>Wayne Owens</v>
      </c>
      <c r="Q3586" s="11">
        <f>WEEKDAY('Consolidtaed Data'!$F6651)</f>
        <v>7</v>
      </c>
      <c r="R3586" s="9">
        <f>MONTH('Consolidtaed Data'!$F6651)</f>
        <v>5</v>
      </c>
      <c r="S3586" s="9" t="str">
        <f>TEXT(Table3[[#This Row],[Purchase Date]],"MMMM")</f>
        <v>September</v>
      </c>
      <c r="T3586" s="9">
        <f>YEAR('Consolidtaed Data'!$F6651)</f>
        <v>2021</v>
      </c>
    </row>
    <row r="3587" spans="1:20" x14ac:dyDescent="0.3">
      <c r="A3587" s="9" t="s">
        <v>4608</v>
      </c>
      <c r="B3587" s="9" t="s">
        <v>49</v>
      </c>
      <c r="C3587" s="9" t="s">
        <v>192</v>
      </c>
      <c r="D3587" s="9" t="s">
        <v>13</v>
      </c>
      <c r="E3587" s="9" t="s">
        <v>706</v>
      </c>
      <c r="F3587" s="10">
        <v>44093</v>
      </c>
      <c r="G3587" s="10" t="str">
        <f>VLOOKUP(Table3[[#This Row],[Product ID]],[1]Products!$A:$G,2,0)</f>
        <v>Product 30</v>
      </c>
      <c r="H3587" s="22">
        <v>2</v>
      </c>
      <c r="I3587" s="9">
        <f>VLOOKUP('Consolidtaed Data'!$B6783,[1]Products!$A:$G,4,0)</f>
        <v>2257</v>
      </c>
      <c r="J3587" s="9">
        <f>VLOOKUP('Consolidtaed Data'!$B6783,[1]Products!$A:$G,3,0)</f>
        <v>1535</v>
      </c>
      <c r="K3587" s="9">
        <f>'Consolidtaed Data'!$J6783*'Consolidtaed Data'!$H6783</f>
        <v>1896</v>
      </c>
      <c r="L3587" s="9">
        <f>'Consolidtaed Data'!$I6783*'Consolidtaed Data'!$H6783</f>
        <v>2495</v>
      </c>
      <c r="M3587" s="9">
        <f>'Consolidtaed Data'!$L6783-'Consolidtaed Data'!$K6783</f>
        <v>344</v>
      </c>
      <c r="N3587" s="9" t="str">
        <f>VLOOKUP('Consolidtaed Data'!$C6783,[1]Locations!$A:$O,2,0)</f>
        <v>Torrance</v>
      </c>
      <c r="O3587" s="9" t="str">
        <f>VLOOKUP('Consolidtaed Data'!$D6783,'[1]Sales People'!$A:$B,2,0)</f>
        <v>Scott Mason</v>
      </c>
      <c r="P3587" s="9" t="str">
        <f>VLOOKUP('Consolidtaed Data'!$E6783,[1]Customers!$A:$B,2,0)</f>
        <v>Frank Gibson</v>
      </c>
      <c r="Q3587" s="11">
        <f>WEEKDAY('Consolidtaed Data'!$F6783)</f>
        <v>3</v>
      </c>
      <c r="R3587" s="9">
        <f>MONTH('Consolidtaed Data'!$F6783)</f>
        <v>6</v>
      </c>
      <c r="S3587" s="9" t="str">
        <f>TEXT(Table3[[#This Row],[Purchase Date]],"MMMM")</f>
        <v>September</v>
      </c>
      <c r="T3587" s="9">
        <f>YEAR('Consolidtaed Data'!$F6783)</f>
        <v>2021</v>
      </c>
    </row>
    <row r="3588" spans="1:20" x14ac:dyDescent="0.3">
      <c r="A3588" s="9" t="s">
        <v>4609</v>
      </c>
      <c r="B3588" s="9" t="s">
        <v>549</v>
      </c>
      <c r="C3588" s="9" t="s">
        <v>462</v>
      </c>
      <c r="D3588" s="9" t="s">
        <v>143</v>
      </c>
      <c r="E3588" s="9" t="s">
        <v>124</v>
      </c>
      <c r="F3588" s="10">
        <v>44093</v>
      </c>
      <c r="G3588" s="10" t="str">
        <f>VLOOKUP(Table3[[#This Row],[Product ID]],[1]Products!$A:$G,2,0)</f>
        <v>Product 10</v>
      </c>
      <c r="H3588" s="22">
        <v>1</v>
      </c>
      <c r="I3588" s="9">
        <f>VLOOKUP('Consolidtaed Data'!$B7264,[1]Products!$A:$G,4,0)</f>
        <v>530</v>
      </c>
      <c r="J3588" s="9">
        <f>VLOOKUP('Consolidtaed Data'!$B7264,[1]Products!$A:$G,3,0)</f>
        <v>424</v>
      </c>
      <c r="K3588" s="9">
        <f>'Consolidtaed Data'!$J7264*'Consolidtaed Data'!$H7264</f>
        <v>3780</v>
      </c>
      <c r="L3588" s="9">
        <f>'Consolidtaed Data'!$I7264*'Consolidtaed Data'!$H7264</f>
        <v>7556</v>
      </c>
      <c r="M3588" s="9">
        <f>'Consolidtaed Data'!$L7264-'Consolidtaed Data'!$K7264</f>
        <v>1389</v>
      </c>
      <c r="N3588" s="9" t="str">
        <f>VLOOKUP('Consolidtaed Data'!$C7264,[1]Locations!$A:$O,2,0)</f>
        <v>San Buenaventura (Ventura)</v>
      </c>
      <c r="O3588" s="9" t="str">
        <f>VLOOKUP('Consolidtaed Data'!$D7264,'[1]Sales People'!$A:$B,2,0)</f>
        <v>Brian Thomas</v>
      </c>
      <c r="P3588" s="9" t="str">
        <f>VLOOKUP('Consolidtaed Data'!$E7264,[1]Customers!$A:$B,2,0)</f>
        <v>Henry Cox</v>
      </c>
      <c r="Q3588" s="11">
        <f>WEEKDAY('Consolidtaed Data'!$F7264)</f>
        <v>2</v>
      </c>
      <c r="R3588" s="9">
        <f>MONTH('Consolidtaed Data'!$F7264)</f>
        <v>7</v>
      </c>
      <c r="S3588" s="9" t="str">
        <f>TEXT(Table3[[#This Row],[Purchase Date]],"MMMM")</f>
        <v>September</v>
      </c>
      <c r="T3588" s="9">
        <f>YEAR('Consolidtaed Data'!$F7264)</f>
        <v>2021</v>
      </c>
    </row>
    <row r="3589" spans="1:20" x14ac:dyDescent="0.3">
      <c r="A3589" s="9" t="s">
        <v>4610</v>
      </c>
      <c r="B3589" s="9" t="s">
        <v>71</v>
      </c>
      <c r="C3589" s="9" t="s">
        <v>421</v>
      </c>
      <c r="D3589" s="9" t="s">
        <v>9</v>
      </c>
      <c r="E3589" s="9" t="s">
        <v>730</v>
      </c>
      <c r="F3589" s="10">
        <v>44093</v>
      </c>
      <c r="G3589" s="10" t="str">
        <f>VLOOKUP(Table3[[#This Row],[Product ID]],[1]Products!$A:$G,2,0)</f>
        <v>Product 42</v>
      </c>
      <c r="H3589" s="22">
        <v>3</v>
      </c>
      <c r="I3589" s="9">
        <f>VLOOKUP('Consolidtaed Data'!$B8108,[1]Products!$A:$G,4,0)</f>
        <v>880</v>
      </c>
      <c r="J3589" s="9">
        <f>VLOOKUP('Consolidtaed Data'!$B8108,[1]Products!$A:$G,3,0)</f>
        <v>634</v>
      </c>
      <c r="K3589" s="9">
        <f>'Consolidtaed Data'!$J8108*'Consolidtaed Data'!$H8108</f>
        <v>270</v>
      </c>
      <c r="L3589" s="9">
        <f>'Consolidtaed Data'!$I8108*'Consolidtaed Data'!$H8108</f>
        <v>336</v>
      </c>
      <c r="M3589" s="9">
        <f>'Consolidtaed Data'!$L8108-'Consolidtaed Data'!$K8108</f>
        <v>351</v>
      </c>
      <c r="N3589" s="9" t="str">
        <f>VLOOKUP('Consolidtaed Data'!$C8108,[1]Locations!$A:$O,2,0)</f>
        <v>San Bernardino</v>
      </c>
      <c r="O3589" s="9" t="str">
        <f>VLOOKUP('Consolidtaed Data'!$D8108,'[1]Sales People'!$A:$B,2,0)</f>
        <v>Jerry Perry</v>
      </c>
      <c r="P3589" s="9" t="str">
        <f>VLOOKUP('Consolidtaed Data'!$E8108,[1]Customers!$A:$B,2,0)</f>
        <v>Brandon Bailey</v>
      </c>
      <c r="Q3589" s="11">
        <f>WEEKDAY('Consolidtaed Data'!$F8108)</f>
        <v>5</v>
      </c>
      <c r="R3589" s="9">
        <f>MONTH('Consolidtaed Data'!$F8108)</f>
        <v>9</v>
      </c>
      <c r="S3589" s="9" t="str">
        <f>TEXT(Table3[[#This Row],[Purchase Date]],"MMMM")</f>
        <v>September</v>
      </c>
      <c r="T3589" s="9">
        <f>YEAR('Consolidtaed Data'!$F8108)</f>
        <v>2021</v>
      </c>
    </row>
    <row r="3590" spans="1:20" x14ac:dyDescent="0.3">
      <c r="A3590" s="9" t="s">
        <v>4611</v>
      </c>
      <c r="B3590" s="9" t="s">
        <v>529</v>
      </c>
      <c r="C3590" s="9" t="s">
        <v>635</v>
      </c>
      <c r="D3590" s="9" t="s">
        <v>46</v>
      </c>
      <c r="E3590" s="9" t="s">
        <v>892</v>
      </c>
      <c r="F3590" s="10">
        <v>44093</v>
      </c>
      <c r="G3590" s="10" t="str">
        <f>VLOOKUP(Table3[[#This Row],[Product ID]],[1]Products!$A:$G,2,0)</f>
        <v>Product 56</v>
      </c>
      <c r="H3590" s="22">
        <v>1</v>
      </c>
      <c r="I3590" s="9">
        <f>VLOOKUP('Consolidtaed Data'!$B9103,[1]Products!$A:$G,4,0)</f>
        <v>1467</v>
      </c>
      <c r="J3590" s="9">
        <f>VLOOKUP('Consolidtaed Data'!$B9103,[1]Products!$A:$G,3,0)</f>
        <v>807</v>
      </c>
      <c r="K3590" s="9">
        <f>'Consolidtaed Data'!$J9103*'Consolidtaed Data'!$H9103</f>
        <v>1366</v>
      </c>
      <c r="L3590" s="9">
        <f>'Consolidtaed Data'!$I9103*'Consolidtaed Data'!$H9103</f>
        <v>2238</v>
      </c>
      <c r="M3590" s="9">
        <f>'Consolidtaed Data'!$L9103-'Consolidtaed Data'!$K9103</f>
        <v>1444</v>
      </c>
      <c r="N3590" s="9" t="str">
        <f>VLOOKUP('Consolidtaed Data'!$C9103,[1]Locations!$A:$O,2,0)</f>
        <v>El Monte</v>
      </c>
      <c r="O3590" s="9" t="str">
        <f>VLOOKUP('Consolidtaed Data'!$D9103,'[1]Sales People'!$A:$B,2,0)</f>
        <v>Joshua Taylor</v>
      </c>
      <c r="P3590" s="9" t="str">
        <f>VLOOKUP('Consolidtaed Data'!$E9103,[1]Customers!$A:$B,2,0)</f>
        <v>Juan Collins</v>
      </c>
      <c r="Q3590" s="11">
        <f>WEEKDAY('Consolidtaed Data'!$F9103)</f>
        <v>7</v>
      </c>
      <c r="R3590" s="9">
        <f>MONTH('Consolidtaed Data'!$F9103)</f>
        <v>11</v>
      </c>
      <c r="S3590" s="9" t="str">
        <f>TEXT(Table3[[#This Row],[Purchase Date]],"MMMM")</f>
        <v>September</v>
      </c>
      <c r="T3590" s="9">
        <f>YEAR('Consolidtaed Data'!$F9103)</f>
        <v>2021</v>
      </c>
    </row>
    <row r="3591" spans="1:20" x14ac:dyDescent="0.3">
      <c r="A3591" s="9" t="s">
        <v>4612</v>
      </c>
      <c r="B3591" s="9" t="s">
        <v>225</v>
      </c>
      <c r="C3591" s="9" t="s">
        <v>469</v>
      </c>
      <c r="D3591" s="9" t="s">
        <v>123</v>
      </c>
      <c r="E3591" s="9" t="s">
        <v>593</v>
      </c>
      <c r="F3591" s="10">
        <v>44093</v>
      </c>
      <c r="G3591" s="10" t="str">
        <f>VLOOKUP(Table3[[#This Row],[Product ID]],[1]Products!$A:$G,2,0)</f>
        <v>Product 24</v>
      </c>
      <c r="H3591" s="22">
        <v>3</v>
      </c>
      <c r="I3591" s="9">
        <f>VLOOKUP('Consolidtaed Data'!$B9319,[1]Products!$A:$G,4,0)</f>
        <v>95</v>
      </c>
      <c r="J3591" s="9">
        <f>VLOOKUP('Consolidtaed Data'!$B9319,[1]Products!$A:$G,3,0)</f>
        <v>61</v>
      </c>
      <c r="K3591" s="9">
        <f>'Consolidtaed Data'!$J9319*'Consolidtaed Data'!$H9319</f>
        <v>5180</v>
      </c>
      <c r="L3591" s="9">
        <f>'Consolidtaed Data'!$I9319*'Consolidtaed Data'!$H9319</f>
        <v>6556</v>
      </c>
      <c r="M3591" s="9">
        <f>'Consolidtaed Data'!$L9319-'Consolidtaed Data'!$K9319</f>
        <v>267</v>
      </c>
      <c r="N3591" s="9" t="str">
        <f>VLOOKUP('Consolidtaed Data'!$C9319,[1]Locations!$A:$O,2,0)</f>
        <v>Fremont</v>
      </c>
      <c r="O3591" s="9" t="str">
        <f>VLOOKUP('Consolidtaed Data'!$D9319,'[1]Sales People'!$A:$B,2,0)</f>
        <v>Ernest Wheeler</v>
      </c>
      <c r="P3591" s="9" t="str">
        <f>VLOOKUP('Consolidtaed Data'!$E9319,[1]Customers!$A:$B,2,0)</f>
        <v>Aaron Day</v>
      </c>
      <c r="Q3591" s="11">
        <f>WEEKDAY('Consolidtaed Data'!$F9319)</f>
        <v>2</v>
      </c>
      <c r="R3591" s="9">
        <f>MONTH('Consolidtaed Data'!$F9319)</f>
        <v>12</v>
      </c>
      <c r="S3591" s="9" t="str">
        <f>TEXT(Table3[[#This Row],[Purchase Date]],"MMMM")</f>
        <v>September</v>
      </c>
      <c r="T3591" s="9">
        <f>YEAR('Consolidtaed Data'!$F9319)</f>
        <v>2021</v>
      </c>
    </row>
    <row r="3592" spans="1:20" x14ac:dyDescent="0.3">
      <c r="A3592" s="9" t="s">
        <v>4613</v>
      </c>
      <c r="B3592" s="9" t="s">
        <v>116</v>
      </c>
      <c r="C3592" s="9" t="s">
        <v>522</v>
      </c>
      <c r="D3592" s="9" t="s">
        <v>46</v>
      </c>
      <c r="E3592" s="9" t="s">
        <v>2495</v>
      </c>
      <c r="F3592" s="10">
        <v>44094</v>
      </c>
      <c r="G3592" s="10" t="str">
        <f>VLOOKUP(Table3[[#This Row],[Product ID]],[1]Products!$A:$G,2,0)</f>
        <v>Product 55</v>
      </c>
      <c r="H3592" s="22">
        <v>2</v>
      </c>
      <c r="I3592" s="9">
        <f>VLOOKUP('Consolidtaed Data'!$B4707,[1]Products!$A:$G,4,0)</f>
        <v>951</v>
      </c>
      <c r="J3592" s="9">
        <f>VLOOKUP('Consolidtaed Data'!$B4707,[1]Products!$A:$G,3,0)</f>
        <v>504</v>
      </c>
      <c r="K3592" s="9">
        <f>'Consolidtaed Data'!$J4707*'Consolidtaed Data'!$H4707</f>
        <v>1268</v>
      </c>
      <c r="L3592" s="9">
        <f>'Consolidtaed Data'!$I4707*'Consolidtaed Data'!$H4707</f>
        <v>1760</v>
      </c>
      <c r="M3592" s="9">
        <f>'Consolidtaed Data'!$L4707-'Consolidtaed Data'!$K4707</f>
        <v>2216</v>
      </c>
      <c r="N3592" s="9" t="str">
        <f>VLOOKUP('Consolidtaed Data'!$C4707,[1]Locations!$A:$O,2,0)</f>
        <v>Oakland</v>
      </c>
      <c r="O3592" s="9" t="str">
        <f>VLOOKUP('Consolidtaed Data'!$D4707,'[1]Sales People'!$A:$B,2,0)</f>
        <v>Roger Ramos</v>
      </c>
      <c r="P3592" s="9" t="str">
        <f>VLOOKUP('Consolidtaed Data'!$E4707,[1]Customers!$A:$B,2,0)</f>
        <v>Christopher Kim</v>
      </c>
      <c r="Q3592" s="11">
        <f>WEEKDAY('Consolidtaed Data'!$F4707)</f>
        <v>6</v>
      </c>
      <c r="R3592" s="9">
        <f>MONTH('Consolidtaed Data'!$F4707)</f>
        <v>12</v>
      </c>
      <c r="S3592" s="9" t="str">
        <f>TEXT(Table3[[#This Row],[Purchase Date]],"MMMM")</f>
        <v>September</v>
      </c>
      <c r="T3592" s="9">
        <f>YEAR('Consolidtaed Data'!$F4707)</f>
        <v>2020</v>
      </c>
    </row>
    <row r="3593" spans="1:20" x14ac:dyDescent="0.3">
      <c r="A3593" s="9" t="s">
        <v>4614</v>
      </c>
      <c r="B3593" s="9" t="s">
        <v>225</v>
      </c>
      <c r="C3593" s="9" t="s">
        <v>122</v>
      </c>
      <c r="D3593" s="9" t="s">
        <v>229</v>
      </c>
      <c r="E3593" s="9" t="s">
        <v>1554</v>
      </c>
      <c r="F3593" s="10">
        <v>44094</v>
      </c>
      <c r="G3593" s="10" t="str">
        <f>VLOOKUP(Table3[[#This Row],[Product ID]],[1]Products!$A:$G,2,0)</f>
        <v>Product 24</v>
      </c>
      <c r="H3593" s="22">
        <v>4</v>
      </c>
      <c r="I3593" s="9">
        <f>VLOOKUP('Consolidtaed Data'!$B4932,[1]Products!$A:$G,4,0)</f>
        <v>1671</v>
      </c>
      <c r="J3593" s="9">
        <f>VLOOKUP('Consolidtaed Data'!$B4932,[1]Products!$A:$G,3,0)</f>
        <v>1220</v>
      </c>
      <c r="K3593" s="9">
        <f>'Consolidtaed Data'!$J4932*'Consolidtaed Data'!$H4932</f>
        <v>1301</v>
      </c>
      <c r="L3593" s="9">
        <f>'Consolidtaed Data'!$I4932*'Consolidtaed Data'!$H4932</f>
        <v>1587</v>
      </c>
      <c r="M3593" s="9">
        <f>'Consolidtaed Data'!$L4932-'Consolidtaed Data'!$K4932</f>
        <v>368</v>
      </c>
      <c r="N3593" s="9" t="str">
        <f>VLOOKUP('Consolidtaed Data'!$C4932,[1]Locations!$A:$O,2,0)</f>
        <v>San Bernardino</v>
      </c>
      <c r="O3593" s="9" t="str">
        <f>VLOOKUP('Consolidtaed Data'!$D4932,'[1]Sales People'!$A:$B,2,0)</f>
        <v>Walter Cook</v>
      </c>
      <c r="P3593" s="9" t="str">
        <f>VLOOKUP('Consolidtaed Data'!$E4932,[1]Customers!$A:$B,2,0)</f>
        <v>Justin Johnston</v>
      </c>
      <c r="Q3593" s="11">
        <f>WEEKDAY('Consolidtaed Data'!$F4932)</f>
        <v>3</v>
      </c>
      <c r="R3593" s="9">
        <f>MONTH('Consolidtaed Data'!$F4932)</f>
        <v>12</v>
      </c>
      <c r="S3593" s="9" t="str">
        <f>TEXT(Table3[[#This Row],[Purchase Date]],"MMMM")</f>
        <v>September</v>
      </c>
      <c r="T3593" s="9">
        <f>YEAR('Consolidtaed Data'!$F4932)</f>
        <v>2020</v>
      </c>
    </row>
    <row r="3594" spans="1:20" x14ac:dyDescent="0.3">
      <c r="A3594" s="9" t="s">
        <v>4615</v>
      </c>
      <c r="B3594" s="9" t="s">
        <v>415</v>
      </c>
      <c r="C3594" s="9" t="s">
        <v>263</v>
      </c>
      <c r="D3594" s="9" t="s">
        <v>315</v>
      </c>
      <c r="E3594" s="9" t="s">
        <v>316</v>
      </c>
      <c r="F3594" s="10">
        <v>44094</v>
      </c>
      <c r="G3594" s="10" t="str">
        <f>VLOOKUP(Table3[[#This Row],[Product ID]],[1]Products!$A:$G,2,0)</f>
        <v>Product 18</v>
      </c>
      <c r="H3594" s="22">
        <v>1</v>
      </c>
      <c r="I3594" s="9">
        <f>VLOOKUP('Consolidtaed Data'!$B5107,[1]Products!$A:$G,4,0)</f>
        <v>1522</v>
      </c>
      <c r="J3594" s="9">
        <f>VLOOKUP('Consolidtaed Data'!$B5107,[1]Products!$A:$G,3,0)</f>
        <v>791</v>
      </c>
      <c r="K3594" s="9">
        <f>'Consolidtaed Data'!$J5107*'Consolidtaed Data'!$H5107</f>
        <v>1968</v>
      </c>
      <c r="L3594" s="9">
        <f>'Consolidtaed Data'!$I5107*'Consolidtaed Data'!$H5107</f>
        <v>2734</v>
      </c>
      <c r="M3594" s="9">
        <f>'Consolidtaed Data'!$L5107-'Consolidtaed Data'!$K5107</f>
        <v>1797</v>
      </c>
      <c r="N3594" s="9" t="str">
        <f>VLOOKUP('Consolidtaed Data'!$C5107,[1]Locations!$A:$O,2,0)</f>
        <v>Salinas</v>
      </c>
      <c r="O3594" s="9" t="str">
        <f>VLOOKUP('Consolidtaed Data'!$D5107,'[1]Sales People'!$A:$B,2,0)</f>
        <v>Gary Rodriguez</v>
      </c>
      <c r="P3594" s="9" t="str">
        <f>VLOOKUP('Consolidtaed Data'!$E5107,[1]Customers!$A:$B,2,0)</f>
        <v>Benjamin Murray</v>
      </c>
      <c r="Q3594" s="11">
        <f>WEEKDAY('Consolidtaed Data'!$F5107)</f>
        <v>1</v>
      </c>
      <c r="R3594" s="9">
        <f>MONTH('Consolidtaed Data'!$F5107)</f>
        <v>1</v>
      </c>
      <c r="S3594" s="9" t="str">
        <f>TEXT(Table3[[#This Row],[Purchase Date]],"MMMM")</f>
        <v>September</v>
      </c>
      <c r="T3594" s="9">
        <f>YEAR('Consolidtaed Data'!$F5107)</f>
        <v>2021</v>
      </c>
    </row>
    <row r="3595" spans="1:20" x14ac:dyDescent="0.3">
      <c r="A3595" s="9" t="s">
        <v>4616</v>
      </c>
      <c r="B3595" s="9" t="s">
        <v>330</v>
      </c>
      <c r="C3595" s="9" t="s">
        <v>173</v>
      </c>
      <c r="D3595" s="9" t="s">
        <v>272</v>
      </c>
      <c r="E3595" s="9" t="s">
        <v>1278</v>
      </c>
      <c r="F3595" s="10">
        <v>44094</v>
      </c>
      <c r="G3595" s="10" t="str">
        <f>VLOOKUP(Table3[[#This Row],[Product ID]],[1]Products!$A:$G,2,0)</f>
        <v>Product 91</v>
      </c>
      <c r="H3595" s="22">
        <v>3</v>
      </c>
      <c r="I3595" s="9">
        <f>VLOOKUP('Consolidtaed Data'!$B5279,[1]Products!$A:$G,4,0)</f>
        <v>637</v>
      </c>
      <c r="J3595" s="9">
        <f>VLOOKUP('Consolidtaed Data'!$B5279,[1]Products!$A:$G,3,0)</f>
        <v>389</v>
      </c>
      <c r="K3595" s="9">
        <f>'Consolidtaed Data'!$J5279*'Consolidtaed Data'!$H5279</f>
        <v>408</v>
      </c>
      <c r="L3595" s="9">
        <f>'Consolidtaed Data'!$I5279*'Consolidtaed Data'!$H5279</f>
        <v>504</v>
      </c>
      <c r="M3595" s="9">
        <f>'Consolidtaed Data'!$L5279-'Consolidtaed Data'!$K5279</f>
        <v>1226</v>
      </c>
      <c r="N3595" s="9" t="str">
        <f>VLOOKUP('Consolidtaed Data'!$C5279,[1]Locations!$A:$O,2,0)</f>
        <v>Fairfield</v>
      </c>
      <c r="O3595" s="9" t="str">
        <f>VLOOKUP('Consolidtaed Data'!$D5279,'[1]Sales People'!$A:$B,2,0)</f>
        <v>Howard Gardner</v>
      </c>
      <c r="P3595" s="9" t="str">
        <f>VLOOKUP('Consolidtaed Data'!$E5279,[1]Customers!$A:$B,2,0)</f>
        <v>Jeremy Jenkins</v>
      </c>
      <c r="Q3595" s="11">
        <f>WEEKDAY('Consolidtaed Data'!$F5279)</f>
        <v>1</v>
      </c>
      <c r="R3595" s="9">
        <f>MONTH('Consolidtaed Data'!$F5279)</f>
        <v>1</v>
      </c>
      <c r="S3595" s="9" t="str">
        <f>TEXT(Table3[[#This Row],[Purchase Date]],"MMMM")</f>
        <v>September</v>
      </c>
      <c r="T3595" s="9">
        <f>YEAR('Consolidtaed Data'!$F5279)</f>
        <v>2021</v>
      </c>
    </row>
    <row r="3596" spans="1:20" x14ac:dyDescent="0.3">
      <c r="A3596" s="9" t="s">
        <v>4617</v>
      </c>
      <c r="B3596" s="9" t="s">
        <v>204</v>
      </c>
      <c r="C3596" s="9" t="s">
        <v>469</v>
      </c>
      <c r="D3596" s="9" t="s">
        <v>143</v>
      </c>
      <c r="E3596" s="9" t="s">
        <v>1953</v>
      </c>
      <c r="F3596" s="10">
        <v>44094</v>
      </c>
      <c r="G3596" s="10" t="str">
        <f>VLOOKUP(Table3[[#This Row],[Product ID]],[1]Products!$A:$G,2,0)</f>
        <v>Product 101</v>
      </c>
      <c r="H3596" s="22">
        <v>4</v>
      </c>
      <c r="I3596" s="9">
        <f>VLOOKUP('Consolidtaed Data'!$B5392,[1]Products!$A:$G,4,0)</f>
        <v>1848</v>
      </c>
      <c r="J3596" s="9">
        <f>VLOOKUP('Consolidtaed Data'!$B5392,[1]Products!$A:$G,3,0)</f>
        <v>1294</v>
      </c>
      <c r="K3596" s="9">
        <f>'Consolidtaed Data'!$J5392*'Consolidtaed Data'!$H5392</f>
        <v>1518</v>
      </c>
      <c r="L3596" s="9">
        <f>'Consolidtaed Data'!$I5392*'Consolidtaed Data'!$H5392</f>
        <v>2410</v>
      </c>
      <c r="M3596" s="9">
        <f>'Consolidtaed Data'!$L5392-'Consolidtaed Data'!$K5392</f>
        <v>3348</v>
      </c>
      <c r="N3596" s="9" t="str">
        <f>VLOOKUP('Consolidtaed Data'!$C5392,[1]Locations!$A:$O,2,0)</f>
        <v>Long Beach</v>
      </c>
      <c r="O3596" s="9" t="str">
        <f>VLOOKUP('Consolidtaed Data'!$D5392,'[1]Sales People'!$A:$B,2,0)</f>
        <v>Ernest Wheeler</v>
      </c>
      <c r="P3596" s="9" t="str">
        <f>VLOOKUP('Consolidtaed Data'!$E5392,[1]Customers!$A:$B,2,0)</f>
        <v>George Stanley</v>
      </c>
      <c r="Q3596" s="11">
        <f>WEEKDAY('Consolidtaed Data'!$F5392)</f>
        <v>3</v>
      </c>
      <c r="R3596" s="9">
        <f>MONTH('Consolidtaed Data'!$F5392)</f>
        <v>2</v>
      </c>
      <c r="S3596" s="9" t="str">
        <f>TEXT(Table3[[#This Row],[Purchase Date]],"MMMM")</f>
        <v>September</v>
      </c>
      <c r="T3596" s="9">
        <f>YEAR('Consolidtaed Data'!$F5392)</f>
        <v>2021</v>
      </c>
    </row>
    <row r="3597" spans="1:20" x14ac:dyDescent="0.3">
      <c r="A3597" s="9" t="s">
        <v>4618</v>
      </c>
      <c r="B3597" s="9" t="s">
        <v>382</v>
      </c>
      <c r="C3597" s="9" t="s">
        <v>82</v>
      </c>
      <c r="D3597" s="9" t="s">
        <v>161</v>
      </c>
      <c r="E3597" s="9" t="s">
        <v>1261</v>
      </c>
      <c r="F3597" s="10">
        <v>44094</v>
      </c>
      <c r="G3597" s="10" t="str">
        <f>VLOOKUP(Table3[[#This Row],[Product ID]],[1]Products!$A:$G,2,0)</f>
        <v>Product 50</v>
      </c>
      <c r="H3597" s="22">
        <v>1</v>
      </c>
      <c r="I3597" s="9">
        <f>VLOOKUP('Consolidtaed Data'!$B6601,[1]Products!$A:$G,4,0)</f>
        <v>1809</v>
      </c>
      <c r="J3597" s="9">
        <f>VLOOKUP('Consolidtaed Data'!$B6601,[1]Products!$A:$G,3,0)</f>
        <v>1067</v>
      </c>
      <c r="K3597" s="9">
        <f>'Consolidtaed Data'!$J6601*'Consolidtaed Data'!$H6601</f>
        <v>588</v>
      </c>
      <c r="L3597" s="9">
        <f>'Consolidtaed Data'!$I6601*'Consolidtaed Data'!$H6601</f>
        <v>736</v>
      </c>
      <c r="M3597" s="9">
        <f>'Consolidtaed Data'!$L6601-'Consolidtaed Data'!$K6601</f>
        <v>88</v>
      </c>
      <c r="N3597" s="9" t="str">
        <f>VLOOKUP('Consolidtaed Data'!$C6601,[1]Locations!$A:$O,2,0)</f>
        <v>Thousand Oaks</v>
      </c>
      <c r="O3597" s="9" t="str">
        <f>VLOOKUP('Consolidtaed Data'!$D6601,'[1]Sales People'!$A:$B,2,0)</f>
        <v>Andrew Bowman</v>
      </c>
      <c r="P3597" s="9" t="str">
        <f>VLOOKUP('Consolidtaed Data'!$E6601,[1]Customers!$A:$B,2,0)</f>
        <v>Mark Gonzalez</v>
      </c>
      <c r="Q3597" s="11">
        <f>WEEKDAY('Consolidtaed Data'!$F6601)</f>
        <v>2</v>
      </c>
      <c r="R3597" s="9">
        <f>MONTH('Consolidtaed Data'!$F6601)</f>
        <v>5</v>
      </c>
      <c r="S3597" s="9" t="str">
        <f>TEXT(Table3[[#This Row],[Purchase Date]],"MMMM")</f>
        <v>September</v>
      </c>
      <c r="T3597" s="9">
        <f>YEAR('Consolidtaed Data'!$F6601)</f>
        <v>2021</v>
      </c>
    </row>
    <row r="3598" spans="1:20" x14ac:dyDescent="0.3">
      <c r="A3598" s="9" t="s">
        <v>4619</v>
      </c>
      <c r="B3598" s="9" t="s">
        <v>531</v>
      </c>
      <c r="C3598" s="9" t="s">
        <v>302</v>
      </c>
      <c r="D3598" s="9" t="s">
        <v>22</v>
      </c>
      <c r="E3598" s="9" t="s">
        <v>482</v>
      </c>
      <c r="F3598" s="10">
        <v>44094</v>
      </c>
      <c r="G3598" s="10" t="str">
        <f>VLOOKUP(Table3[[#This Row],[Product ID]],[1]Products!$A:$G,2,0)</f>
        <v>Product 62</v>
      </c>
      <c r="H3598" s="22">
        <v>1</v>
      </c>
      <c r="I3598" s="9">
        <f>VLOOKUP('Consolidtaed Data'!$B6896,[1]Products!$A:$G,4,0)</f>
        <v>504</v>
      </c>
      <c r="J3598" s="9">
        <f>VLOOKUP('Consolidtaed Data'!$B6896,[1]Products!$A:$G,3,0)</f>
        <v>408</v>
      </c>
      <c r="K3598" s="9">
        <f>'Consolidtaed Data'!$J6896*'Consolidtaed Data'!$H6896</f>
        <v>1301</v>
      </c>
      <c r="L3598" s="9">
        <f>'Consolidtaed Data'!$I6896*'Consolidtaed Data'!$H6896</f>
        <v>1587</v>
      </c>
      <c r="M3598" s="9">
        <f>'Consolidtaed Data'!$L6896-'Consolidtaed Data'!$K6896</f>
        <v>82</v>
      </c>
      <c r="N3598" s="9" t="str">
        <f>VLOOKUP('Consolidtaed Data'!$C6896,[1]Locations!$A:$O,2,0)</f>
        <v>Bakersfield</v>
      </c>
      <c r="O3598" s="9" t="str">
        <f>VLOOKUP('Consolidtaed Data'!$D6896,'[1]Sales People'!$A:$B,2,0)</f>
        <v>Joshua Taylor</v>
      </c>
      <c r="P3598" s="9" t="str">
        <f>VLOOKUP('Consolidtaed Data'!$E6896,[1]Customers!$A:$B,2,0)</f>
        <v>Nicholas West</v>
      </c>
      <c r="Q3598" s="11">
        <f>WEEKDAY('Consolidtaed Data'!$F6896)</f>
        <v>4</v>
      </c>
      <c r="R3598" s="9">
        <f>MONTH('Consolidtaed Data'!$F6896)</f>
        <v>6</v>
      </c>
      <c r="S3598" s="9" t="str">
        <f>TEXT(Table3[[#This Row],[Purchase Date]],"MMMM")</f>
        <v>September</v>
      </c>
      <c r="T3598" s="9">
        <f>YEAR('Consolidtaed Data'!$F6896)</f>
        <v>2021</v>
      </c>
    </row>
    <row r="3599" spans="1:20" x14ac:dyDescent="0.3">
      <c r="A3599" s="9" t="s">
        <v>4620</v>
      </c>
      <c r="B3599" s="9" t="s">
        <v>188</v>
      </c>
      <c r="C3599" s="9" t="s">
        <v>469</v>
      </c>
      <c r="D3599" s="9" t="s">
        <v>329</v>
      </c>
      <c r="E3599" s="9" t="s">
        <v>362</v>
      </c>
      <c r="F3599" s="10">
        <v>44094</v>
      </c>
      <c r="G3599" s="10" t="str">
        <f>VLOOKUP(Table3[[#This Row],[Product ID]],[1]Products!$A:$G,2,0)</f>
        <v>Product 63</v>
      </c>
      <c r="H3599" s="22">
        <v>1</v>
      </c>
      <c r="I3599" s="9">
        <f>VLOOKUP('Consolidtaed Data'!$B7087,[1]Products!$A:$G,4,0)</f>
        <v>951</v>
      </c>
      <c r="J3599" s="9">
        <f>VLOOKUP('Consolidtaed Data'!$B7087,[1]Products!$A:$G,3,0)</f>
        <v>504</v>
      </c>
      <c r="K3599" s="9">
        <f>'Consolidtaed Data'!$J7087*'Consolidtaed Data'!$H7087</f>
        <v>5452</v>
      </c>
      <c r="L3599" s="9">
        <f>'Consolidtaed Data'!$I7087*'Consolidtaed Data'!$H7087</f>
        <v>6900</v>
      </c>
      <c r="M3599" s="9">
        <f>'Consolidtaed Data'!$L7087-'Consolidtaed Data'!$K7087</f>
        <v>290</v>
      </c>
      <c r="N3599" s="9" t="str">
        <f>VLOOKUP('Consolidtaed Data'!$C7087,[1]Locations!$A:$O,2,0)</f>
        <v>Pomona</v>
      </c>
      <c r="O3599" s="9" t="str">
        <f>VLOOKUP('Consolidtaed Data'!$D7087,'[1]Sales People'!$A:$B,2,0)</f>
        <v>Christopher Tucker</v>
      </c>
      <c r="P3599" s="9" t="str">
        <f>VLOOKUP('Consolidtaed Data'!$E7087,[1]Customers!$A:$B,2,0)</f>
        <v>Peter Bradley</v>
      </c>
      <c r="Q3599" s="11">
        <f>WEEKDAY('Consolidtaed Data'!$F7087)</f>
        <v>4</v>
      </c>
      <c r="R3599" s="9">
        <f>MONTH('Consolidtaed Data'!$F7087)</f>
        <v>6</v>
      </c>
      <c r="S3599" s="9" t="str">
        <f>TEXT(Table3[[#This Row],[Purchase Date]],"MMMM")</f>
        <v>September</v>
      </c>
      <c r="T3599" s="9">
        <f>YEAR('Consolidtaed Data'!$F7087)</f>
        <v>2021</v>
      </c>
    </row>
    <row r="3600" spans="1:20" x14ac:dyDescent="0.3">
      <c r="A3600" s="9" t="s">
        <v>4621</v>
      </c>
      <c r="B3600" s="9" t="s">
        <v>526</v>
      </c>
      <c r="C3600" s="9" t="s">
        <v>178</v>
      </c>
      <c r="D3600" s="9" t="s">
        <v>26</v>
      </c>
      <c r="E3600" s="9" t="s">
        <v>622</v>
      </c>
      <c r="F3600" s="10">
        <v>44094</v>
      </c>
      <c r="G3600" s="10" t="str">
        <f>VLOOKUP(Table3[[#This Row],[Product ID]],[1]Products!$A:$G,2,0)</f>
        <v>Product 14</v>
      </c>
      <c r="H3600" s="22">
        <v>1</v>
      </c>
      <c r="I3600" s="9">
        <f>VLOOKUP('Consolidtaed Data'!$B7390,[1]Products!$A:$G,4,0)</f>
        <v>1351</v>
      </c>
      <c r="J3600" s="9">
        <f>VLOOKUP('Consolidtaed Data'!$B7390,[1]Products!$A:$G,3,0)</f>
        <v>1108</v>
      </c>
      <c r="K3600" s="9">
        <f>'Consolidtaed Data'!$J7390*'Consolidtaed Data'!$H7390</f>
        <v>4554</v>
      </c>
      <c r="L3600" s="9">
        <f>'Consolidtaed Data'!$I7390*'Consolidtaed Data'!$H7390</f>
        <v>7230</v>
      </c>
      <c r="M3600" s="9">
        <f>'Consolidtaed Data'!$L7390-'Consolidtaed Data'!$K7390</f>
        <v>22</v>
      </c>
      <c r="N3600" s="9" t="str">
        <f>VLOOKUP('Consolidtaed Data'!$C7390,[1]Locations!$A:$O,2,0)</f>
        <v>Ontario</v>
      </c>
      <c r="O3600" s="9" t="str">
        <f>VLOOKUP('Consolidtaed Data'!$D7390,'[1]Sales People'!$A:$B,2,0)</f>
        <v>Martin Perry</v>
      </c>
      <c r="P3600" s="9" t="str">
        <f>VLOOKUP('Consolidtaed Data'!$E7390,[1]Customers!$A:$B,2,0)</f>
        <v>William Montgomery</v>
      </c>
      <c r="Q3600" s="11">
        <f>WEEKDAY('Consolidtaed Data'!$F7390)</f>
        <v>4</v>
      </c>
      <c r="R3600" s="9">
        <f>MONTH('Consolidtaed Data'!$F7390)</f>
        <v>7</v>
      </c>
      <c r="S3600" s="9" t="str">
        <f>TEXT(Table3[[#This Row],[Purchase Date]],"MMMM")</f>
        <v>September</v>
      </c>
      <c r="T3600" s="9">
        <f>YEAR('Consolidtaed Data'!$F7390)</f>
        <v>2021</v>
      </c>
    </row>
    <row r="3601" spans="1:20" x14ac:dyDescent="0.3">
      <c r="A3601" s="9" t="s">
        <v>4622</v>
      </c>
      <c r="B3601" s="9" t="s">
        <v>477</v>
      </c>
      <c r="C3601" s="9" t="s">
        <v>178</v>
      </c>
      <c r="D3601" s="9" t="s">
        <v>329</v>
      </c>
      <c r="E3601" s="9" t="s">
        <v>473</v>
      </c>
      <c r="F3601" s="10">
        <v>44094</v>
      </c>
      <c r="G3601" s="10" t="str">
        <f>VLOOKUP(Table3[[#This Row],[Product ID]],[1]Products!$A:$G,2,0)</f>
        <v>Product 46</v>
      </c>
      <c r="H3601" s="22">
        <v>1</v>
      </c>
      <c r="I3601" s="9">
        <f>VLOOKUP('Consolidtaed Data'!$B7401,[1]Products!$A:$G,4,0)</f>
        <v>596</v>
      </c>
      <c r="J3601" s="9">
        <f>VLOOKUP('Consolidtaed Data'!$B7401,[1]Products!$A:$G,3,0)</f>
        <v>358</v>
      </c>
      <c r="K3601" s="9">
        <f>'Consolidtaed Data'!$J7401*'Consolidtaed Data'!$H7401</f>
        <v>2835</v>
      </c>
      <c r="L3601" s="9">
        <f>'Consolidtaed Data'!$I7401*'Consolidtaed Data'!$H7401</f>
        <v>5667</v>
      </c>
      <c r="M3601" s="9">
        <f>'Consolidtaed Data'!$L7401-'Consolidtaed Data'!$K7401</f>
        <v>600</v>
      </c>
      <c r="N3601" s="9" t="str">
        <f>VLOOKUP('Consolidtaed Data'!$C7401,[1]Locations!$A:$O,2,0)</f>
        <v>Moreno Valley</v>
      </c>
      <c r="O3601" s="9" t="str">
        <f>VLOOKUP('Consolidtaed Data'!$D7401,'[1]Sales People'!$A:$B,2,0)</f>
        <v>Ryan Butler</v>
      </c>
      <c r="P3601" s="9" t="str">
        <f>VLOOKUP('Consolidtaed Data'!$E7401,[1]Customers!$A:$B,2,0)</f>
        <v>Walter Baker</v>
      </c>
      <c r="Q3601" s="11">
        <f>WEEKDAY('Consolidtaed Data'!$F7401)</f>
        <v>5</v>
      </c>
      <c r="R3601" s="9">
        <f>MONTH('Consolidtaed Data'!$F7401)</f>
        <v>7</v>
      </c>
      <c r="S3601" s="9" t="str">
        <f>TEXT(Table3[[#This Row],[Purchase Date]],"MMMM")</f>
        <v>September</v>
      </c>
      <c r="T3601" s="9">
        <f>YEAR('Consolidtaed Data'!$F7401)</f>
        <v>2021</v>
      </c>
    </row>
    <row r="3602" spans="1:20" x14ac:dyDescent="0.3">
      <c r="A3602" s="9" t="s">
        <v>4623</v>
      </c>
      <c r="B3602" s="9" t="s">
        <v>116</v>
      </c>
      <c r="C3602" s="9" t="s">
        <v>564</v>
      </c>
      <c r="D3602" s="9" t="s">
        <v>22</v>
      </c>
      <c r="E3602" s="9" t="s">
        <v>2584</v>
      </c>
      <c r="F3602" s="10">
        <v>44094</v>
      </c>
      <c r="G3602" s="10" t="str">
        <f>VLOOKUP(Table3[[#This Row],[Product ID]],[1]Products!$A:$G,2,0)</f>
        <v>Product 55</v>
      </c>
      <c r="H3602" s="22">
        <v>1</v>
      </c>
      <c r="I3602" s="9">
        <f>VLOOKUP('Consolidtaed Data'!$B7599,[1]Products!$A:$G,4,0)</f>
        <v>2257</v>
      </c>
      <c r="J3602" s="9">
        <f>VLOOKUP('Consolidtaed Data'!$B7599,[1]Products!$A:$G,3,0)</f>
        <v>1535</v>
      </c>
      <c r="K3602" s="9">
        <f>'Consolidtaed Data'!$J7599*'Consolidtaed Data'!$H7599</f>
        <v>409</v>
      </c>
      <c r="L3602" s="9">
        <f>'Consolidtaed Data'!$I7599*'Consolidtaed Data'!$H7599</f>
        <v>817</v>
      </c>
      <c r="M3602" s="9">
        <f>'Consolidtaed Data'!$L7599-'Consolidtaed Data'!$K7599</f>
        <v>120</v>
      </c>
      <c r="N3602" s="9" t="str">
        <f>VLOOKUP('Consolidtaed Data'!$C7599,[1]Locations!$A:$O,2,0)</f>
        <v>Daly City</v>
      </c>
      <c r="O3602" s="9" t="str">
        <f>VLOOKUP('Consolidtaed Data'!$D7599,'[1]Sales People'!$A:$B,2,0)</f>
        <v>Joshua Taylor</v>
      </c>
      <c r="P3602" s="9" t="str">
        <f>VLOOKUP('Consolidtaed Data'!$E7599,[1]Customers!$A:$B,2,0)</f>
        <v>Bruce King</v>
      </c>
      <c r="Q3602" s="11">
        <f>WEEKDAY('Consolidtaed Data'!$F7599)</f>
        <v>7</v>
      </c>
      <c r="R3602" s="9">
        <f>MONTH('Consolidtaed Data'!$F7599)</f>
        <v>7</v>
      </c>
      <c r="S3602" s="9" t="str">
        <f>TEXT(Table3[[#This Row],[Purchase Date]],"MMMM")</f>
        <v>September</v>
      </c>
      <c r="T3602" s="9">
        <f>YEAR('Consolidtaed Data'!$F7599)</f>
        <v>2021</v>
      </c>
    </row>
    <row r="3603" spans="1:20" x14ac:dyDescent="0.3">
      <c r="A3603" s="9" t="s">
        <v>4624</v>
      </c>
      <c r="B3603" s="9" t="s">
        <v>742</v>
      </c>
      <c r="C3603" s="9" t="s">
        <v>108</v>
      </c>
      <c r="D3603" s="9" t="s">
        <v>131</v>
      </c>
      <c r="E3603" s="9" t="s">
        <v>508</v>
      </c>
      <c r="F3603" s="10">
        <v>44094</v>
      </c>
      <c r="G3603" s="10" t="str">
        <f>VLOOKUP(Table3[[#This Row],[Product ID]],[1]Products!$A:$G,2,0)</f>
        <v>Product 90</v>
      </c>
      <c r="H3603" s="22">
        <v>2</v>
      </c>
      <c r="I3603" s="9">
        <f>VLOOKUP('Consolidtaed Data'!$B7731,[1]Products!$A:$G,4,0)</f>
        <v>596</v>
      </c>
      <c r="J3603" s="9">
        <f>VLOOKUP('Consolidtaed Data'!$B7731,[1]Products!$A:$G,3,0)</f>
        <v>358</v>
      </c>
      <c r="K3603" s="9">
        <f>'Consolidtaed Data'!$J7731*'Consolidtaed Data'!$H7731</f>
        <v>1512</v>
      </c>
      <c r="L3603" s="9">
        <f>'Consolidtaed Data'!$I7731*'Consolidtaed Data'!$H7731</f>
        <v>2853</v>
      </c>
      <c r="M3603" s="9">
        <f>'Consolidtaed Data'!$L7731-'Consolidtaed Data'!$K7731</f>
        <v>892</v>
      </c>
      <c r="N3603" s="9" t="str">
        <f>VLOOKUP('Consolidtaed Data'!$C7731,[1]Locations!$A:$O,2,0)</f>
        <v>Garden Grove</v>
      </c>
      <c r="O3603" s="9" t="str">
        <f>VLOOKUP('Consolidtaed Data'!$D7731,'[1]Sales People'!$A:$B,2,0)</f>
        <v>Howard Gardner</v>
      </c>
      <c r="P3603" s="9" t="str">
        <f>VLOOKUP('Consolidtaed Data'!$E7731,[1]Customers!$A:$B,2,0)</f>
        <v>Samuel Palmer</v>
      </c>
      <c r="Q3603" s="11">
        <f>WEEKDAY('Consolidtaed Data'!$F7731)</f>
        <v>2</v>
      </c>
      <c r="R3603" s="9">
        <f>MONTH('Consolidtaed Data'!$F7731)</f>
        <v>8</v>
      </c>
      <c r="S3603" s="9" t="str">
        <f>TEXT(Table3[[#This Row],[Purchase Date]],"MMMM")</f>
        <v>September</v>
      </c>
      <c r="T3603" s="9">
        <f>YEAR('Consolidtaed Data'!$F7731)</f>
        <v>2021</v>
      </c>
    </row>
    <row r="3604" spans="1:20" x14ac:dyDescent="0.3">
      <c r="A3604" s="9" t="s">
        <v>4625</v>
      </c>
      <c r="B3604" s="9" t="s">
        <v>712</v>
      </c>
      <c r="C3604" s="9" t="s">
        <v>325</v>
      </c>
      <c r="D3604" s="9" t="s">
        <v>43</v>
      </c>
      <c r="E3604" s="9" t="s">
        <v>69</v>
      </c>
      <c r="F3604" s="10">
        <v>44094</v>
      </c>
      <c r="G3604" s="10" t="str">
        <f>VLOOKUP(Table3[[#This Row],[Product ID]],[1]Products!$A:$G,2,0)</f>
        <v>Product 32</v>
      </c>
      <c r="H3604" s="22">
        <v>1</v>
      </c>
      <c r="I3604" s="9">
        <f>VLOOKUP('Consolidtaed Data'!$B9452,[1]Products!$A:$G,4,0)</f>
        <v>2495</v>
      </c>
      <c r="J3604" s="9">
        <f>VLOOKUP('Consolidtaed Data'!$B9452,[1]Products!$A:$G,3,0)</f>
        <v>1896</v>
      </c>
      <c r="K3604" s="9">
        <f>'Consolidtaed Data'!$J9452*'Consolidtaed Data'!$H9452</f>
        <v>2373</v>
      </c>
      <c r="L3604" s="9">
        <f>'Consolidtaed Data'!$I9452*'Consolidtaed Data'!$H9452</f>
        <v>4566</v>
      </c>
      <c r="M3604" s="9">
        <f>'Consolidtaed Data'!$L9452-'Consolidtaed Data'!$K9452</f>
        <v>837</v>
      </c>
      <c r="N3604" s="9" t="str">
        <f>VLOOKUP('Consolidtaed Data'!$C9452,[1]Locations!$A:$O,2,0)</f>
        <v>Oakland</v>
      </c>
      <c r="O3604" s="9" t="str">
        <f>VLOOKUP('Consolidtaed Data'!$D9452,'[1]Sales People'!$A:$B,2,0)</f>
        <v>Martin Carr</v>
      </c>
      <c r="P3604" s="9" t="str">
        <f>VLOOKUP('Consolidtaed Data'!$E9452,[1]Customers!$A:$B,2,0)</f>
        <v>Roger Tucker</v>
      </c>
      <c r="Q3604" s="11">
        <f>WEEKDAY('Consolidtaed Data'!$F9452)</f>
        <v>4</v>
      </c>
      <c r="R3604" s="9">
        <f>MONTH('Consolidtaed Data'!$F9452)</f>
        <v>12</v>
      </c>
      <c r="S3604" s="9" t="str">
        <f>TEXT(Table3[[#This Row],[Purchase Date]],"MMMM")</f>
        <v>September</v>
      </c>
      <c r="T3604" s="9">
        <f>YEAR('Consolidtaed Data'!$F9452)</f>
        <v>2021</v>
      </c>
    </row>
    <row r="3605" spans="1:20" x14ac:dyDescent="0.3">
      <c r="A3605" s="9" t="s">
        <v>4626</v>
      </c>
      <c r="B3605" s="9" t="s">
        <v>182</v>
      </c>
      <c r="C3605" s="9" t="s">
        <v>352</v>
      </c>
      <c r="D3605" s="9" t="s">
        <v>272</v>
      </c>
      <c r="E3605" s="9" t="s">
        <v>1699</v>
      </c>
      <c r="F3605" s="10">
        <v>44094</v>
      </c>
      <c r="G3605" s="10" t="str">
        <f>VLOOKUP(Table3[[#This Row],[Product ID]],[1]Products!$A:$G,2,0)</f>
        <v>Product 9</v>
      </c>
      <c r="H3605" s="22">
        <v>3</v>
      </c>
      <c r="I3605" s="9">
        <f>VLOOKUP('Consolidtaed Data'!$B9489,[1]Products!$A:$G,4,0)</f>
        <v>2091</v>
      </c>
      <c r="J3605" s="9">
        <f>VLOOKUP('Consolidtaed Data'!$B9489,[1]Products!$A:$G,3,0)</f>
        <v>1485</v>
      </c>
      <c r="K3605" s="9">
        <f>'Consolidtaed Data'!$J9489*'Consolidtaed Data'!$H9489</f>
        <v>1800</v>
      </c>
      <c r="L3605" s="9">
        <f>'Consolidtaed Data'!$I9489*'Consolidtaed Data'!$H9489</f>
        <v>3272</v>
      </c>
      <c r="M3605" s="9">
        <f>'Consolidtaed Data'!$L9489-'Consolidtaed Data'!$K9489</f>
        <v>123</v>
      </c>
      <c r="N3605" s="9" t="str">
        <f>VLOOKUP('Consolidtaed Data'!$C9489,[1]Locations!$A:$O,2,0)</f>
        <v>Thousand Oaks</v>
      </c>
      <c r="O3605" s="9" t="str">
        <f>VLOOKUP('Consolidtaed Data'!$D9489,'[1]Sales People'!$A:$B,2,0)</f>
        <v>Jimmy Young</v>
      </c>
      <c r="P3605" s="9" t="str">
        <f>VLOOKUP('Consolidtaed Data'!$E9489,[1]Customers!$A:$B,2,0)</f>
        <v>Johnny Andrews</v>
      </c>
      <c r="Q3605" s="11">
        <f>WEEKDAY('Consolidtaed Data'!$F9489)</f>
        <v>7</v>
      </c>
      <c r="R3605" s="9">
        <f>MONTH('Consolidtaed Data'!$F9489)</f>
        <v>12</v>
      </c>
      <c r="S3605" s="9" t="str">
        <f>TEXT(Table3[[#This Row],[Purchase Date]],"MMMM")</f>
        <v>September</v>
      </c>
      <c r="T3605" s="9">
        <f>YEAR('Consolidtaed Data'!$F9489)</f>
        <v>2021</v>
      </c>
    </row>
    <row r="3606" spans="1:20" x14ac:dyDescent="0.3">
      <c r="A3606" s="9" t="s">
        <v>4627</v>
      </c>
      <c r="B3606" s="9" t="s">
        <v>529</v>
      </c>
      <c r="C3606" s="9" t="s">
        <v>352</v>
      </c>
      <c r="D3606" s="9" t="s">
        <v>193</v>
      </c>
      <c r="E3606" s="9" t="s">
        <v>962</v>
      </c>
      <c r="F3606" s="10">
        <v>44094</v>
      </c>
      <c r="G3606" s="10" t="str">
        <f>VLOOKUP(Table3[[#This Row],[Product ID]],[1]Products!$A:$G,2,0)</f>
        <v>Product 56</v>
      </c>
      <c r="H3606" s="22">
        <v>1</v>
      </c>
      <c r="I3606" s="9">
        <f>VLOOKUP('Consolidtaed Data'!$B9572,[1]Products!$A:$G,4,0)</f>
        <v>2391</v>
      </c>
      <c r="J3606" s="9">
        <f>VLOOKUP('Consolidtaed Data'!$B9572,[1]Products!$A:$G,3,0)</f>
        <v>1291</v>
      </c>
      <c r="K3606" s="9">
        <f>'Consolidtaed Data'!$J9572*'Consolidtaed Data'!$H9572</f>
        <v>1272</v>
      </c>
      <c r="L3606" s="9">
        <f>'Consolidtaed Data'!$I9572*'Consolidtaed Data'!$H9572</f>
        <v>1590</v>
      </c>
      <c r="M3606" s="9">
        <f>'Consolidtaed Data'!$L9572-'Consolidtaed Data'!$K9572</f>
        <v>1106</v>
      </c>
      <c r="N3606" s="9" t="str">
        <f>VLOOKUP('Consolidtaed Data'!$C9572,[1]Locations!$A:$O,2,0)</f>
        <v>Richmond</v>
      </c>
      <c r="O3606" s="9" t="str">
        <f>VLOOKUP('Consolidtaed Data'!$D9572,'[1]Sales People'!$A:$B,2,0)</f>
        <v>John Reyes</v>
      </c>
      <c r="P3606" s="9" t="str">
        <f>VLOOKUP('Consolidtaed Data'!$E9572,[1]Customers!$A:$B,2,0)</f>
        <v>Keith Stephens</v>
      </c>
      <c r="Q3606" s="11">
        <f>WEEKDAY('Consolidtaed Data'!$F9572)</f>
        <v>6</v>
      </c>
      <c r="R3606" s="9">
        <f>MONTH('Consolidtaed Data'!$F9572)</f>
        <v>12</v>
      </c>
      <c r="S3606" s="9" t="str">
        <f>TEXT(Table3[[#This Row],[Purchase Date]],"MMMM")</f>
        <v>September</v>
      </c>
      <c r="T3606" s="9">
        <f>YEAR('Consolidtaed Data'!$F9572)</f>
        <v>2021</v>
      </c>
    </row>
    <row r="3607" spans="1:20" x14ac:dyDescent="0.3">
      <c r="A3607" s="9" t="s">
        <v>4628</v>
      </c>
      <c r="B3607" s="9" t="s">
        <v>15</v>
      </c>
      <c r="C3607" s="9" t="s">
        <v>504</v>
      </c>
      <c r="D3607" s="9" t="s">
        <v>68</v>
      </c>
      <c r="E3607" s="9" t="s">
        <v>2386</v>
      </c>
      <c r="F3607" s="10">
        <v>44095</v>
      </c>
      <c r="G3607" s="10" t="str">
        <f>VLOOKUP(Table3[[#This Row],[Product ID]],[1]Products!$A:$G,2,0)</f>
        <v>Product 38</v>
      </c>
      <c r="H3607" s="22">
        <v>1</v>
      </c>
      <c r="I3607" s="9">
        <f>VLOOKUP('Consolidtaed Data'!$B4769,[1]Products!$A:$G,4,0)</f>
        <v>561</v>
      </c>
      <c r="J3607" s="9">
        <f>VLOOKUP('Consolidtaed Data'!$B4769,[1]Products!$A:$G,3,0)</f>
        <v>421</v>
      </c>
      <c r="K3607" s="9">
        <f>'Consolidtaed Data'!$J4769*'Consolidtaed Data'!$H4769</f>
        <v>778</v>
      </c>
      <c r="L3607" s="9">
        <f>'Consolidtaed Data'!$I4769*'Consolidtaed Data'!$H4769</f>
        <v>1274</v>
      </c>
      <c r="M3607" s="9">
        <f>'Consolidtaed Data'!$L4769-'Consolidtaed Data'!$K4769</f>
        <v>1144</v>
      </c>
      <c r="N3607" s="9" t="str">
        <f>VLOOKUP('Consolidtaed Data'!$C4769,[1]Locations!$A:$O,2,0)</f>
        <v>San Francisco</v>
      </c>
      <c r="O3607" s="9" t="str">
        <f>VLOOKUP('Consolidtaed Data'!$D4769,'[1]Sales People'!$A:$B,2,0)</f>
        <v>John Reyes</v>
      </c>
      <c r="P3607" s="9" t="str">
        <f>VLOOKUP('Consolidtaed Data'!$E4769,[1]Customers!$A:$B,2,0)</f>
        <v>Bruce Porter</v>
      </c>
      <c r="Q3607" s="11">
        <f>WEEKDAY('Consolidtaed Data'!$F4769)</f>
        <v>4</v>
      </c>
      <c r="R3607" s="9">
        <f>MONTH('Consolidtaed Data'!$F4769)</f>
        <v>12</v>
      </c>
      <c r="S3607" s="9" t="str">
        <f>TEXT(Table3[[#This Row],[Purchase Date]],"MMMM")</f>
        <v>September</v>
      </c>
      <c r="T3607" s="9">
        <f>YEAR('Consolidtaed Data'!$F4769)</f>
        <v>2020</v>
      </c>
    </row>
    <row r="3608" spans="1:20" x14ac:dyDescent="0.3">
      <c r="A3608" s="9" t="s">
        <v>4629</v>
      </c>
      <c r="B3608" s="9" t="s">
        <v>349</v>
      </c>
      <c r="C3608" s="9" t="s">
        <v>295</v>
      </c>
      <c r="D3608" s="9" t="s">
        <v>83</v>
      </c>
      <c r="E3608" s="9" t="s">
        <v>982</v>
      </c>
      <c r="F3608" s="10">
        <v>44095</v>
      </c>
      <c r="G3608" s="10" t="str">
        <f>VLOOKUP(Table3[[#This Row],[Product ID]],[1]Products!$A:$G,2,0)</f>
        <v>Product 60</v>
      </c>
      <c r="H3608" s="22">
        <v>2</v>
      </c>
      <c r="I3608" s="9">
        <f>VLOOKUP('Consolidtaed Data'!$B5016,[1]Products!$A:$G,4,0)</f>
        <v>2495</v>
      </c>
      <c r="J3608" s="9">
        <f>VLOOKUP('Consolidtaed Data'!$B5016,[1]Products!$A:$G,3,0)</f>
        <v>1896</v>
      </c>
      <c r="K3608" s="9">
        <f>'Consolidtaed Data'!$J5016*'Consolidtaed Data'!$H5016</f>
        <v>872</v>
      </c>
      <c r="L3608" s="9">
        <f>'Consolidtaed Data'!$I5016*'Consolidtaed Data'!$H5016</f>
        <v>1743</v>
      </c>
      <c r="M3608" s="9">
        <f>'Consolidtaed Data'!$L5016-'Consolidtaed Data'!$K5016</f>
        <v>1818</v>
      </c>
      <c r="N3608" s="9" t="str">
        <f>VLOOKUP('Consolidtaed Data'!$C5016,[1]Locations!$A:$O,2,0)</f>
        <v>Rancho Cucamonga</v>
      </c>
      <c r="O3608" s="9" t="str">
        <f>VLOOKUP('Consolidtaed Data'!$D5016,'[1]Sales People'!$A:$B,2,0)</f>
        <v>Christopher Tucker</v>
      </c>
      <c r="P3608" s="9" t="str">
        <f>VLOOKUP('Consolidtaed Data'!$E5016,[1]Customers!$A:$B,2,0)</f>
        <v>Michael Lane</v>
      </c>
      <c r="Q3608" s="11">
        <f>WEEKDAY('Consolidtaed Data'!$F5016)</f>
        <v>2</v>
      </c>
      <c r="R3608" s="9">
        <f>MONTH('Consolidtaed Data'!$F5016)</f>
        <v>1</v>
      </c>
      <c r="S3608" s="9" t="str">
        <f>TEXT(Table3[[#This Row],[Purchase Date]],"MMMM")</f>
        <v>September</v>
      </c>
      <c r="T3608" s="9">
        <f>YEAR('Consolidtaed Data'!$F5016)</f>
        <v>2021</v>
      </c>
    </row>
    <row r="3609" spans="1:20" x14ac:dyDescent="0.3">
      <c r="A3609" s="9" t="s">
        <v>4630</v>
      </c>
      <c r="B3609" s="9" t="s">
        <v>490</v>
      </c>
      <c r="C3609" s="9" t="s">
        <v>635</v>
      </c>
      <c r="D3609" s="9" t="s">
        <v>153</v>
      </c>
      <c r="E3609" s="9" t="s">
        <v>47</v>
      </c>
      <c r="F3609" s="10">
        <v>44095</v>
      </c>
      <c r="G3609" s="10" t="str">
        <f>VLOOKUP(Table3[[#This Row],[Product ID]],[1]Products!$A:$G,2,0)</f>
        <v>Product 79</v>
      </c>
      <c r="H3609" s="22">
        <v>1</v>
      </c>
      <c r="I3609" s="9">
        <f>VLOOKUP('Consolidtaed Data'!$B5974,[1]Products!$A:$G,4,0)</f>
        <v>684</v>
      </c>
      <c r="J3609" s="9">
        <f>VLOOKUP('Consolidtaed Data'!$B5974,[1]Products!$A:$G,3,0)</f>
        <v>561</v>
      </c>
      <c r="K3609" s="9">
        <f>'Consolidtaed Data'!$J5974*'Consolidtaed Data'!$H5974</f>
        <v>1275</v>
      </c>
      <c r="L3609" s="9">
        <f>'Consolidtaed Data'!$I5974*'Consolidtaed Data'!$H5974</f>
        <v>1635</v>
      </c>
      <c r="M3609" s="9">
        <f>'Consolidtaed Data'!$L5974-'Consolidtaed Data'!$K5974</f>
        <v>660</v>
      </c>
      <c r="N3609" s="9" t="str">
        <f>VLOOKUP('Consolidtaed Data'!$C5974,[1]Locations!$A:$O,2,0)</f>
        <v>Downey</v>
      </c>
      <c r="O3609" s="9" t="str">
        <f>VLOOKUP('Consolidtaed Data'!$D5974,'[1]Sales People'!$A:$B,2,0)</f>
        <v>Carl Hall</v>
      </c>
      <c r="P3609" s="9" t="str">
        <f>VLOOKUP('Consolidtaed Data'!$E5974,[1]Customers!$A:$B,2,0)</f>
        <v>Ronald Anderson</v>
      </c>
      <c r="Q3609" s="11">
        <f>WEEKDAY('Consolidtaed Data'!$F5974)</f>
        <v>2</v>
      </c>
      <c r="R3609" s="9">
        <f>MONTH('Consolidtaed Data'!$F5974)</f>
        <v>3</v>
      </c>
      <c r="S3609" s="9" t="str">
        <f>TEXT(Table3[[#This Row],[Purchase Date]],"MMMM")</f>
        <v>September</v>
      </c>
      <c r="T3609" s="9">
        <f>YEAR('Consolidtaed Data'!$F5974)</f>
        <v>2021</v>
      </c>
    </row>
    <row r="3610" spans="1:20" x14ac:dyDescent="0.3">
      <c r="A3610" s="9" t="s">
        <v>4631</v>
      </c>
      <c r="B3610" s="9" t="s">
        <v>806</v>
      </c>
      <c r="C3610" s="9" t="s">
        <v>186</v>
      </c>
      <c r="D3610" s="9" t="s">
        <v>87</v>
      </c>
      <c r="E3610" s="9" t="s">
        <v>300</v>
      </c>
      <c r="F3610" s="10">
        <v>44095</v>
      </c>
      <c r="G3610" s="10" t="str">
        <f>VLOOKUP(Table3[[#This Row],[Product ID]],[1]Products!$A:$G,2,0)</f>
        <v>Product 72</v>
      </c>
      <c r="H3610" s="22">
        <v>1</v>
      </c>
      <c r="I3610" s="9">
        <f>VLOOKUP('Consolidtaed Data'!$B6073,[1]Products!$A:$G,4,0)</f>
        <v>1022</v>
      </c>
      <c r="J3610" s="9">
        <f>VLOOKUP('Consolidtaed Data'!$B6073,[1]Products!$A:$G,3,0)</f>
        <v>818</v>
      </c>
      <c r="K3610" s="9">
        <f>'Consolidtaed Data'!$J6073*'Consolidtaed Data'!$H6073</f>
        <v>1294</v>
      </c>
      <c r="L3610" s="9">
        <f>'Consolidtaed Data'!$I6073*'Consolidtaed Data'!$H6073</f>
        <v>1848</v>
      </c>
      <c r="M3610" s="9">
        <f>'Consolidtaed Data'!$L6073-'Consolidtaed Data'!$K6073</f>
        <v>528</v>
      </c>
      <c r="N3610" s="9" t="str">
        <f>VLOOKUP('Consolidtaed Data'!$C6073,[1]Locations!$A:$O,2,0)</f>
        <v>Thousand Oaks</v>
      </c>
      <c r="O3610" s="9" t="str">
        <f>VLOOKUP('Consolidtaed Data'!$D6073,'[1]Sales People'!$A:$B,2,0)</f>
        <v>Howard Sims</v>
      </c>
      <c r="P3610" s="9" t="str">
        <f>VLOOKUP('Consolidtaed Data'!$E6073,[1]Customers!$A:$B,2,0)</f>
        <v>Jimmy Andrews</v>
      </c>
      <c r="Q3610" s="11">
        <f>WEEKDAY('Consolidtaed Data'!$F6073)</f>
        <v>5</v>
      </c>
      <c r="R3610" s="9">
        <f>MONTH('Consolidtaed Data'!$F6073)</f>
        <v>4</v>
      </c>
      <c r="S3610" s="9" t="str">
        <f>TEXT(Table3[[#This Row],[Purchase Date]],"MMMM")</f>
        <v>September</v>
      </c>
      <c r="T3610" s="9">
        <f>YEAR('Consolidtaed Data'!$F6073)</f>
        <v>2021</v>
      </c>
    </row>
    <row r="3611" spans="1:20" x14ac:dyDescent="0.3">
      <c r="A3611" s="9" t="s">
        <v>4632</v>
      </c>
      <c r="B3611" s="9" t="s">
        <v>7</v>
      </c>
      <c r="C3611" s="9" t="s">
        <v>99</v>
      </c>
      <c r="D3611" s="9" t="s">
        <v>17</v>
      </c>
      <c r="E3611" s="9" t="s">
        <v>912</v>
      </c>
      <c r="F3611" s="10">
        <v>44095</v>
      </c>
      <c r="G3611" s="10" t="str">
        <f>VLOOKUP(Table3[[#This Row],[Product ID]],[1]Products!$A:$G,2,0)</f>
        <v>Product 77</v>
      </c>
      <c r="H3611" s="22">
        <v>1</v>
      </c>
      <c r="I3611" s="9">
        <f>VLOOKUP('Consolidtaed Data'!$B6867,[1]Products!$A:$G,4,0)</f>
        <v>684</v>
      </c>
      <c r="J3611" s="9">
        <f>VLOOKUP('Consolidtaed Data'!$B6867,[1]Products!$A:$G,3,0)</f>
        <v>561</v>
      </c>
      <c r="K3611" s="9">
        <f>'Consolidtaed Data'!$J6867*'Consolidtaed Data'!$H6867</f>
        <v>818</v>
      </c>
      <c r="L3611" s="9">
        <f>'Consolidtaed Data'!$I6867*'Consolidtaed Data'!$H6867</f>
        <v>1022</v>
      </c>
      <c r="M3611" s="9">
        <f>'Consolidtaed Data'!$L6867-'Consolidtaed Data'!$K6867</f>
        <v>1472</v>
      </c>
      <c r="N3611" s="9" t="str">
        <f>VLOOKUP('Consolidtaed Data'!$C6867,[1]Locations!$A:$O,2,0)</f>
        <v>Oxnard</v>
      </c>
      <c r="O3611" s="9" t="str">
        <f>VLOOKUP('Consolidtaed Data'!$D6867,'[1]Sales People'!$A:$B,2,0)</f>
        <v>Eugene Holmes</v>
      </c>
      <c r="P3611" s="9" t="str">
        <f>VLOOKUP('Consolidtaed Data'!$E6867,[1]Customers!$A:$B,2,0)</f>
        <v>Phillip Edwards</v>
      </c>
      <c r="Q3611" s="11">
        <f>WEEKDAY('Consolidtaed Data'!$F6867)</f>
        <v>2</v>
      </c>
      <c r="R3611" s="9">
        <f>MONTH('Consolidtaed Data'!$F6867)</f>
        <v>6</v>
      </c>
      <c r="S3611" s="9" t="str">
        <f>TEXT(Table3[[#This Row],[Purchase Date]],"MMMM")</f>
        <v>September</v>
      </c>
      <c r="T3611" s="9">
        <f>YEAR('Consolidtaed Data'!$F6867)</f>
        <v>2021</v>
      </c>
    </row>
    <row r="3612" spans="1:20" x14ac:dyDescent="0.3">
      <c r="A3612" s="9" t="s">
        <v>4633</v>
      </c>
      <c r="B3612" s="9" t="s">
        <v>338</v>
      </c>
      <c r="C3612" s="9" t="s">
        <v>196</v>
      </c>
      <c r="D3612" s="9" t="s">
        <v>95</v>
      </c>
      <c r="E3612" s="9" t="s">
        <v>162</v>
      </c>
      <c r="F3612" s="10">
        <v>44095</v>
      </c>
      <c r="G3612" s="10" t="str">
        <f>VLOOKUP(Table3[[#This Row],[Product ID]],[1]Products!$A:$G,2,0)</f>
        <v>Product 95</v>
      </c>
      <c r="H3612" s="22">
        <v>1</v>
      </c>
      <c r="I3612" s="9">
        <f>VLOOKUP('Consolidtaed Data'!$B7017,[1]Products!$A:$G,4,0)</f>
        <v>947</v>
      </c>
      <c r="J3612" s="9">
        <f>VLOOKUP('Consolidtaed Data'!$B7017,[1]Products!$A:$G,3,0)</f>
        <v>786</v>
      </c>
      <c r="K3612" s="9">
        <f>'Consolidtaed Data'!$J7017*'Consolidtaed Data'!$H7017</f>
        <v>3201</v>
      </c>
      <c r="L3612" s="9">
        <f>'Consolidtaed Data'!$I7017*'Consolidtaed Data'!$H7017</f>
        <v>5427</v>
      </c>
      <c r="M3612" s="9">
        <f>'Consolidtaed Data'!$L7017-'Consolidtaed Data'!$K7017</f>
        <v>383</v>
      </c>
      <c r="N3612" s="9" t="str">
        <f>VLOOKUP('Consolidtaed Data'!$C7017,[1]Locations!$A:$O,2,0)</f>
        <v>Los Angeles</v>
      </c>
      <c r="O3612" s="9" t="str">
        <f>VLOOKUP('Consolidtaed Data'!$D7017,'[1]Sales People'!$A:$B,2,0)</f>
        <v>Jeremy Mendoza</v>
      </c>
      <c r="P3612" s="9" t="str">
        <f>VLOOKUP('Consolidtaed Data'!$E7017,[1]Customers!$A:$B,2,0)</f>
        <v>Alan Green</v>
      </c>
      <c r="Q3612" s="11">
        <f>WEEKDAY('Consolidtaed Data'!$F7017)</f>
        <v>6</v>
      </c>
      <c r="R3612" s="9">
        <f>MONTH('Consolidtaed Data'!$F7017)</f>
        <v>6</v>
      </c>
      <c r="S3612" s="9" t="str">
        <f>TEXT(Table3[[#This Row],[Purchase Date]],"MMMM")</f>
        <v>September</v>
      </c>
      <c r="T3612" s="9">
        <f>YEAR('Consolidtaed Data'!$F7017)</f>
        <v>2021</v>
      </c>
    </row>
    <row r="3613" spans="1:20" x14ac:dyDescent="0.3">
      <c r="A3613" s="9" t="s">
        <v>4634</v>
      </c>
      <c r="B3613" s="9" t="s">
        <v>41</v>
      </c>
      <c r="C3613" s="9" t="s">
        <v>59</v>
      </c>
      <c r="D3613" s="9" t="s">
        <v>123</v>
      </c>
      <c r="E3613" s="9" t="s">
        <v>913</v>
      </c>
      <c r="F3613" s="10">
        <v>44095</v>
      </c>
      <c r="G3613" s="10" t="str">
        <f>VLOOKUP(Table3[[#This Row],[Product ID]],[1]Products!$A:$G,2,0)</f>
        <v>Product 11</v>
      </c>
      <c r="H3613" s="22">
        <v>4</v>
      </c>
      <c r="I3613" s="9">
        <f>VLOOKUP('Consolidtaed Data'!$B7963,[1]Products!$A:$G,4,0)</f>
        <v>1103</v>
      </c>
      <c r="J3613" s="9">
        <f>VLOOKUP('Consolidtaed Data'!$B7963,[1]Products!$A:$G,3,0)</f>
        <v>838</v>
      </c>
      <c r="K3613" s="9">
        <f>'Consolidtaed Data'!$J7963*'Consolidtaed Data'!$H7963</f>
        <v>22</v>
      </c>
      <c r="L3613" s="9">
        <f>'Consolidtaed Data'!$I7963*'Consolidtaed Data'!$H7963</f>
        <v>35</v>
      </c>
      <c r="M3613" s="9">
        <f>'Consolidtaed Data'!$L7963-'Consolidtaed Data'!$K7963</f>
        <v>1226</v>
      </c>
      <c r="N3613" s="9" t="str">
        <f>VLOOKUP('Consolidtaed Data'!$C7963,[1]Locations!$A:$O,2,0)</f>
        <v>San Francisco</v>
      </c>
      <c r="O3613" s="9" t="str">
        <f>VLOOKUP('Consolidtaed Data'!$D7963,'[1]Sales People'!$A:$B,2,0)</f>
        <v>Roger Ramos</v>
      </c>
      <c r="P3613" s="9" t="str">
        <f>VLOOKUP('Consolidtaed Data'!$E7963,[1]Customers!$A:$B,2,0)</f>
        <v>Eugene Sims</v>
      </c>
      <c r="Q3613" s="11">
        <f>WEEKDAY('Consolidtaed Data'!$F7963)</f>
        <v>7</v>
      </c>
      <c r="R3613" s="9">
        <f>MONTH('Consolidtaed Data'!$F7963)</f>
        <v>8</v>
      </c>
      <c r="S3613" s="9" t="str">
        <f>TEXT(Table3[[#This Row],[Purchase Date]],"MMMM")</f>
        <v>September</v>
      </c>
      <c r="T3613" s="9">
        <f>YEAR('Consolidtaed Data'!$F7963)</f>
        <v>2021</v>
      </c>
    </row>
    <row r="3614" spans="1:20" x14ac:dyDescent="0.3">
      <c r="A3614" s="9" t="s">
        <v>4635</v>
      </c>
      <c r="B3614" s="9" t="s">
        <v>369</v>
      </c>
      <c r="C3614" s="9" t="s">
        <v>39</v>
      </c>
      <c r="D3614" s="9" t="s">
        <v>95</v>
      </c>
      <c r="E3614" s="9" t="s">
        <v>1265</v>
      </c>
      <c r="F3614" s="10">
        <v>44095</v>
      </c>
      <c r="G3614" s="10" t="str">
        <f>VLOOKUP(Table3[[#This Row],[Product ID]],[1]Products!$A:$G,2,0)</f>
        <v>Product 8</v>
      </c>
      <c r="H3614" s="22">
        <v>3</v>
      </c>
      <c r="I3614" s="9">
        <f>VLOOKUP('Consolidtaed Data'!$B8087,[1]Products!$A:$G,4,0)</f>
        <v>1783</v>
      </c>
      <c r="J3614" s="9">
        <f>VLOOKUP('Consolidtaed Data'!$B8087,[1]Products!$A:$G,3,0)</f>
        <v>1516</v>
      </c>
      <c r="K3614" s="9">
        <f>'Consolidtaed Data'!$J8087*'Consolidtaed Data'!$H8087</f>
        <v>2446</v>
      </c>
      <c r="L3614" s="9">
        <f>'Consolidtaed Data'!$I8087*'Consolidtaed Data'!$H8087</f>
        <v>4010</v>
      </c>
      <c r="M3614" s="9">
        <f>'Consolidtaed Data'!$L8087-'Consolidtaed Data'!$K8087</f>
        <v>222</v>
      </c>
      <c r="N3614" s="9" t="str">
        <f>VLOOKUP('Consolidtaed Data'!$C8087,[1]Locations!$A:$O,2,0)</f>
        <v>San Mateo</v>
      </c>
      <c r="O3614" s="9" t="str">
        <f>VLOOKUP('Consolidtaed Data'!$D8087,'[1]Sales People'!$A:$B,2,0)</f>
        <v>Ryan Welch</v>
      </c>
      <c r="P3614" s="9" t="str">
        <f>VLOOKUP('Consolidtaed Data'!$E8087,[1]Customers!$A:$B,2,0)</f>
        <v>Louis Perry</v>
      </c>
      <c r="Q3614" s="11">
        <f>WEEKDAY('Consolidtaed Data'!$F8087)</f>
        <v>3</v>
      </c>
      <c r="R3614" s="9">
        <f>MONTH('Consolidtaed Data'!$F8087)</f>
        <v>9</v>
      </c>
      <c r="S3614" s="9" t="str">
        <f>TEXT(Table3[[#This Row],[Purchase Date]],"MMMM")</f>
        <v>September</v>
      </c>
      <c r="T3614" s="9">
        <f>YEAR('Consolidtaed Data'!$F8087)</f>
        <v>2021</v>
      </c>
    </row>
    <row r="3615" spans="1:20" x14ac:dyDescent="0.3">
      <c r="A3615" s="9" t="s">
        <v>4636</v>
      </c>
      <c r="B3615" s="9" t="s">
        <v>200</v>
      </c>
      <c r="C3615" s="9" t="s">
        <v>226</v>
      </c>
      <c r="D3615" s="9" t="s">
        <v>91</v>
      </c>
      <c r="E3615" s="9" t="s">
        <v>773</v>
      </c>
      <c r="F3615" s="10">
        <v>44095</v>
      </c>
      <c r="G3615" s="10" t="str">
        <f>VLOOKUP(Table3[[#This Row],[Product ID]],[1]Products!$A:$G,2,0)</f>
        <v>Product 23</v>
      </c>
      <c r="H3615" s="22">
        <v>1</v>
      </c>
      <c r="I3615" s="9">
        <f>VLOOKUP('Consolidtaed Data'!$B8168,[1]Products!$A:$G,4,0)</f>
        <v>596</v>
      </c>
      <c r="J3615" s="9">
        <f>VLOOKUP('Consolidtaed Data'!$B8168,[1]Products!$A:$G,3,0)</f>
        <v>358</v>
      </c>
      <c r="K3615" s="9">
        <f>'Consolidtaed Data'!$J8168*'Consolidtaed Data'!$H8168</f>
        <v>786</v>
      </c>
      <c r="L3615" s="9">
        <f>'Consolidtaed Data'!$I8168*'Consolidtaed Data'!$H8168</f>
        <v>947</v>
      </c>
      <c r="M3615" s="9">
        <f>'Consolidtaed Data'!$L8168-'Consolidtaed Data'!$K8168</f>
        <v>1484</v>
      </c>
      <c r="N3615" s="9" t="str">
        <f>VLOOKUP('Consolidtaed Data'!$C8168,[1]Locations!$A:$O,2,0)</f>
        <v>Elk Grove</v>
      </c>
      <c r="O3615" s="9" t="str">
        <f>VLOOKUP('Consolidtaed Data'!$D8168,'[1]Sales People'!$A:$B,2,0)</f>
        <v>Brian Thomas</v>
      </c>
      <c r="P3615" s="9" t="str">
        <f>VLOOKUP('Consolidtaed Data'!$E8168,[1]Customers!$A:$B,2,0)</f>
        <v>Richard Cunningham</v>
      </c>
      <c r="Q3615" s="11">
        <f>WEEKDAY('Consolidtaed Data'!$F8168)</f>
        <v>2</v>
      </c>
      <c r="R3615" s="9">
        <f>MONTH('Consolidtaed Data'!$F8168)</f>
        <v>9</v>
      </c>
      <c r="S3615" s="9" t="str">
        <f>TEXT(Table3[[#This Row],[Purchase Date]],"MMMM")</f>
        <v>September</v>
      </c>
      <c r="T3615" s="9">
        <f>YEAR('Consolidtaed Data'!$F8168)</f>
        <v>2021</v>
      </c>
    </row>
    <row r="3616" spans="1:20" x14ac:dyDescent="0.3">
      <c r="A3616" s="9" t="s">
        <v>4637</v>
      </c>
      <c r="B3616" s="9" t="s">
        <v>390</v>
      </c>
      <c r="C3616" s="9" t="s">
        <v>263</v>
      </c>
      <c r="D3616" s="9" t="s">
        <v>206</v>
      </c>
      <c r="E3616" s="9" t="s">
        <v>1396</v>
      </c>
      <c r="F3616" s="10">
        <v>44095</v>
      </c>
      <c r="G3616" s="10" t="str">
        <f>VLOOKUP(Table3[[#This Row],[Product ID]],[1]Products!$A:$G,2,0)</f>
        <v>Product 48</v>
      </c>
      <c r="H3616" s="22">
        <v>1</v>
      </c>
      <c r="I3616" s="9">
        <f>VLOOKUP('Consolidtaed Data'!$B8495,[1]Products!$A:$G,4,0)</f>
        <v>2495</v>
      </c>
      <c r="J3616" s="9">
        <f>VLOOKUP('Consolidtaed Data'!$B8495,[1]Products!$A:$G,3,0)</f>
        <v>1896</v>
      </c>
      <c r="K3616" s="9">
        <f>'Consolidtaed Data'!$J8495*'Consolidtaed Data'!$H8495</f>
        <v>1367</v>
      </c>
      <c r="L3616" s="9">
        <f>'Consolidtaed Data'!$I8495*'Consolidtaed Data'!$H8495</f>
        <v>2241</v>
      </c>
      <c r="M3616" s="9">
        <f>'Consolidtaed Data'!$L8495-'Consolidtaed Data'!$K8495</f>
        <v>1818</v>
      </c>
      <c r="N3616" s="9" t="str">
        <f>VLOOKUP('Consolidtaed Data'!$C8495,[1]Locations!$A:$O,2,0)</f>
        <v>Murrieta</v>
      </c>
      <c r="O3616" s="9" t="str">
        <f>VLOOKUP('Consolidtaed Data'!$D8495,'[1]Sales People'!$A:$B,2,0)</f>
        <v>Martin Perry</v>
      </c>
      <c r="P3616" s="9" t="str">
        <f>VLOOKUP('Consolidtaed Data'!$E8495,[1]Customers!$A:$B,2,0)</f>
        <v>Nicholas Arnold</v>
      </c>
      <c r="Q3616" s="11">
        <f>WEEKDAY('Consolidtaed Data'!$F8495)</f>
        <v>5</v>
      </c>
      <c r="R3616" s="9">
        <f>MONTH('Consolidtaed Data'!$F8495)</f>
        <v>10</v>
      </c>
      <c r="S3616" s="9" t="str">
        <f>TEXT(Table3[[#This Row],[Purchase Date]],"MMMM")</f>
        <v>September</v>
      </c>
      <c r="T3616" s="9">
        <f>YEAR('Consolidtaed Data'!$F8495)</f>
        <v>2021</v>
      </c>
    </row>
    <row r="3617" spans="1:20" x14ac:dyDescent="0.3">
      <c r="A3617" s="9" t="s">
        <v>4638</v>
      </c>
      <c r="B3617" s="9" t="s">
        <v>373</v>
      </c>
      <c r="C3617" s="9" t="s">
        <v>421</v>
      </c>
      <c r="D3617" s="9" t="s">
        <v>22</v>
      </c>
      <c r="E3617" s="9" t="s">
        <v>1254</v>
      </c>
      <c r="F3617" s="10">
        <v>44095</v>
      </c>
      <c r="G3617" s="10" t="str">
        <f>VLOOKUP(Table3[[#This Row],[Product ID]],[1]Products!$A:$G,2,0)</f>
        <v>Product 66</v>
      </c>
      <c r="H3617" s="22">
        <v>2</v>
      </c>
      <c r="I3617" s="9">
        <f>VLOOKUP('Consolidtaed Data'!$B8589,[1]Products!$A:$G,4,0)</f>
        <v>584</v>
      </c>
      <c r="J3617" s="9">
        <f>VLOOKUP('Consolidtaed Data'!$B8589,[1]Products!$A:$G,3,0)</f>
        <v>420</v>
      </c>
      <c r="K3617" s="9">
        <f>'Consolidtaed Data'!$J8589*'Consolidtaed Data'!$H8589</f>
        <v>683</v>
      </c>
      <c r="L3617" s="9">
        <f>'Consolidtaed Data'!$I8589*'Consolidtaed Data'!$H8589</f>
        <v>1119</v>
      </c>
      <c r="M3617" s="9">
        <f>'Consolidtaed Data'!$L8589-'Consolidtaed Data'!$K8589</f>
        <v>48</v>
      </c>
      <c r="N3617" s="9" t="str">
        <f>VLOOKUP('Consolidtaed Data'!$C8589,[1]Locations!$A:$O,2,0)</f>
        <v>Salinas</v>
      </c>
      <c r="O3617" s="9" t="str">
        <f>VLOOKUP('Consolidtaed Data'!$D8589,'[1]Sales People'!$A:$B,2,0)</f>
        <v>Kenneth Bradley</v>
      </c>
      <c r="P3617" s="9" t="str">
        <f>VLOOKUP('Consolidtaed Data'!$E8589,[1]Customers!$A:$B,2,0)</f>
        <v>Jesse Alvarez</v>
      </c>
      <c r="Q3617" s="11">
        <f>WEEKDAY('Consolidtaed Data'!$F8589)</f>
        <v>5</v>
      </c>
      <c r="R3617" s="9">
        <f>MONTH('Consolidtaed Data'!$F8589)</f>
        <v>10</v>
      </c>
      <c r="S3617" s="9" t="str">
        <f>TEXT(Table3[[#This Row],[Purchase Date]],"MMMM")</f>
        <v>September</v>
      </c>
      <c r="T3617" s="9">
        <f>YEAR('Consolidtaed Data'!$F8589)</f>
        <v>2021</v>
      </c>
    </row>
    <row r="3618" spans="1:20" x14ac:dyDescent="0.3">
      <c r="A3618" s="9" t="s">
        <v>4639</v>
      </c>
      <c r="B3618" s="9" t="s">
        <v>294</v>
      </c>
      <c r="C3618" s="9" t="s">
        <v>42</v>
      </c>
      <c r="D3618" s="9" t="s">
        <v>246</v>
      </c>
      <c r="E3618" s="9" t="s">
        <v>1118</v>
      </c>
      <c r="F3618" s="10">
        <v>44095</v>
      </c>
      <c r="G3618" s="10" t="str">
        <f>VLOOKUP(Table3[[#This Row],[Product ID]],[1]Products!$A:$G,2,0)</f>
        <v>Product 51</v>
      </c>
      <c r="H3618" s="22">
        <v>4</v>
      </c>
      <c r="I3618" s="9">
        <f>VLOOKUP('Consolidtaed Data'!$B9646,[1]Products!$A:$G,4,0)</f>
        <v>1338</v>
      </c>
      <c r="J3618" s="9">
        <f>VLOOKUP('Consolidtaed Data'!$B9646,[1]Products!$A:$G,3,0)</f>
        <v>682</v>
      </c>
      <c r="K3618" s="9">
        <f>'Consolidtaed Data'!$J9646*'Consolidtaed Data'!$H9646</f>
        <v>2732</v>
      </c>
      <c r="L3618" s="9">
        <f>'Consolidtaed Data'!$I9646*'Consolidtaed Data'!$H9646</f>
        <v>4712</v>
      </c>
      <c r="M3618" s="9">
        <f>'Consolidtaed Data'!$L9646-'Consolidtaed Data'!$K9646</f>
        <v>904</v>
      </c>
      <c r="N3618" s="9" t="str">
        <f>VLOOKUP('Consolidtaed Data'!$C9646,[1]Locations!$A:$O,2,0)</f>
        <v>Oxnard</v>
      </c>
      <c r="O3618" s="9" t="str">
        <f>VLOOKUP('Consolidtaed Data'!$D9646,'[1]Sales People'!$A:$B,2,0)</f>
        <v>Sean Miller</v>
      </c>
      <c r="P3618" s="9" t="str">
        <f>VLOOKUP('Consolidtaed Data'!$E9646,[1]Customers!$A:$B,2,0)</f>
        <v>Joshua Collins</v>
      </c>
      <c r="Q3618" s="11">
        <f>WEEKDAY('Consolidtaed Data'!$F9646)</f>
        <v>5</v>
      </c>
      <c r="R3618" s="9">
        <f>MONTH('Consolidtaed Data'!$F9646)</f>
        <v>12</v>
      </c>
      <c r="S3618" s="9" t="str">
        <f>TEXT(Table3[[#This Row],[Purchase Date]],"MMMM")</f>
        <v>September</v>
      </c>
      <c r="T3618" s="9">
        <f>YEAR('Consolidtaed Data'!$F9646)</f>
        <v>2021</v>
      </c>
    </row>
    <row r="3619" spans="1:20" x14ac:dyDescent="0.3">
      <c r="A3619" s="9" t="s">
        <v>4640</v>
      </c>
      <c r="B3619" s="9" t="s">
        <v>103</v>
      </c>
      <c r="C3619" s="9" t="s">
        <v>231</v>
      </c>
      <c r="D3619" s="9" t="s">
        <v>87</v>
      </c>
      <c r="E3619" s="9" t="s">
        <v>183</v>
      </c>
      <c r="F3619" s="10">
        <v>44096</v>
      </c>
      <c r="G3619" s="10" t="str">
        <f>VLOOKUP(Table3[[#This Row],[Product ID]],[1]Products!$A:$G,2,0)</f>
        <v>Product 44</v>
      </c>
      <c r="H3619" s="22">
        <v>3</v>
      </c>
      <c r="I3619" s="9">
        <f>VLOOKUP('Consolidtaed Data'!$B5067,[1]Products!$A:$G,4,0)</f>
        <v>217</v>
      </c>
      <c r="J3619" s="9">
        <f>VLOOKUP('Consolidtaed Data'!$B5067,[1]Products!$A:$G,3,0)</f>
        <v>171</v>
      </c>
      <c r="K3619" s="9">
        <f>'Consolidtaed Data'!$J5067*'Consolidtaed Data'!$H5067</f>
        <v>3915</v>
      </c>
      <c r="L3619" s="9">
        <f>'Consolidtaed Data'!$I5067*'Consolidtaed Data'!$H5067</f>
        <v>5436</v>
      </c>
      <c r="M3619" s="9">
        <f>'Consolidtaed Data'!$L5067-'Consolidtaed Data'!$K5067</f>
        <v>123</v>
      </c>
      <c r="N3619" s="9" t="str">
        <f>VLOOKUP('Consolidtaed Data'!$C5067,[1]Locations!$A:$O,2,0)</f>
        <v>Daly City</v>
      </c>
      <c r="O3619" s="9" t="str">
        <f>VLOOKUP('Consolidtaed Data'!$D5067,'[1]Sales People'!$A:$B,2,0)</f>
        <v>Jeremy Mendoza</v>
      </c>
      <c r="P3619" s="9" t="str">
        <f>VLOOKUP('Consolidtaed Data'!$E5067,[1]Customers!$A:$B,2,0)</f>
        <v>James Sullivan</v>
      </c>
      <c r="Q3619" s="11">
        <f>WEEKDAY('Consolidtaed Data'!$F5067)</f>
        <v>5</v>
      </c>
      <c r="R3619" s="9">
        <f>MONTH('Consolidtaed Data'!$F5067)</f>
        <v>1</v>
      </c>
      <c r="S3619" s="9" t="str">
        <f>TEXT(Table3[[#This Row],[Purchase Date]],"MMMM")</f>
        <v>September</v>
      </c>
      <c r="T3619" s="9">
        <f>YEAR('Consolidtaed Data'!$F5067)</f>
        <v>2021</v>
      </c>
    </row>
    <row r="3620" spans="1:20" x14ac:dyDescent="0.3">
      <c r="A3620" s="9" t="s">
        <v>4641</v>
      </c>
      <c r="B3620" s="9" t="s">
        <v>41</v>
      </c>
      <c r="C3620" s="9" t="s">
        <v>169</v>
      </c>
      <c r="D3620" s="9" t="s">
        <v>68</v>
      </c>
      <c r="E3620" s="9" t="s">
        <v>2281</v>
      </c>
      <c r="F3620" s="10">
        <v>44096</v>
      </c>
      <c r="G3620" s="10" t="str">
        <f>VLOOKUP(Table3[[#This Row],[Product ID]],[1]Products!$A:$G,2,0)</f>
        <v>Product 11</v>
      </c>
      <c r="H3620" s="22">
        <v>3</v>
      </c>
      <c r="I3620" s="9">
        <f>VLOOKUP('Consolidtaed Data'!$B5321,[1]Products!$A:$G,4,0)</f>
        <v>1798</v>
      </c>
      <c r="J3620" s="9">
        <f>VLOOKUP('Consolidtaed Data'!$B5321,[1]Products!$A:$G,3,0)</f>
        <v>971</v>
      </c>
      <c r="K3620" s="9">
        <f>'Consolidtaed Data'!$J5321*'Consolidtaed Data'!$H5321</f>
        <v>807</v>
      </c>
      <c r="L3620" s="9">
        <f>'Consolidtaed Data'!$I5321*'Consolidtaed Data'!$H5321</f>
        <v>1467</v>
      </c>
      <c r="M3620" s="9">
        <f>'Consolidtaed Data'!$L5321-'Consolidtaed Data'!$K5321</f>
        <v>206</v>
      </c>
      <c r="N3620" s="9" t="str">
        <f>VLOOKUP('Consolidtaed Data'!$C5321,[1]Locations!$A:$O,2,0)</f>
        <v>Thousand Oaks</v>
      </c>
      <c r="O3620" s="9" t="str">
        <f>VLOOKUP('Consolidtaed Data'!$D5321,'[1]Sales People'!$A:$B,2,0)</f>
        <v>Ronald Reed</v>
      </c>
      <c r="P3620" s="9" t="str">
        <f>VLOOKUP('Consolidtaed Data'!$E5321,[1]Customers!$A:$B,2,0)</f>
        <v>Wayne Stewart</v>
      </c>
      <c r="Q3620" s="11">
        <f>WEEKDAY('Consolidtaed Data'!$F5321)</f>
        <v>5</v>
      </c>
      <c r="R3620" s="9">
        <f>MONTH('Consolidtaed Data'!$F5321)</f>
        <v>1</v>
      </c>
      <c r="S3620" s="9" t="str">
        <f>TEXT(Table3[[#This Row],[Purchase Date]],"MMMM")</f>
        <v>September</v>
      </c>
      <c r="T3620" s="9">
        <f>YEAR('Consolidtaed Data'!$F5321)</f>
        <v>2021</v>
      </c>
    </row>
    <row r="3621" spans="1:20" x14ac:dyDescent="0.3">
      <c r="A3621" s="9" t="s">
        <v>4642</v>
      </c>
      <c r="B3621" s="9" t="s">
        <v>93</v>
      </c>
      <c r="C3621" s="9" t="s">
        <v>564</v>
      </c>
      <c r="D3621" s="9" t="s">
        <v>46</v>
      </c>
      <c r="E3621" s="9" t="s">
        <v>1567</v>
      </c>
      <c r="F3621" s="10">
        <v>44096</v>
      </c>
      <c r="G3621" s="10" t="str">
        <f>VLOOKUP(Table3[[#This Row],[Product ID]],[1]Products!$A:$G,2,0)</f>
        <v>Product 71</v>
      </c>
      <c r="H3621" s="22">
        <v>1</v>
      </c>
      <c r="I3621" s="9">
        <f>VLOOKUP('Consolidtaed Data'!$B5811,[1]Products!$A:$G,4,0)</f>
        <v>1467</v>
      </c>
      <c r="J3621" s="9">
        <f>VLOOKUP('Consolidtaed Data'!$B5811,[1]Products!$A:$G,3,0)</f>
        <v>807</v>
      </c>
      <c r="K3621" s="9">
        <f>'Consolidtaed Data'!$J5811*'Consolidtaed Data'!$H5811</f>
        <v>1774</v>
      </c>
      <c r="L3621" s="9">
        <f>'Consolidtaed Data'!$I5811*'Consolidtaed Data'!$H5811</f>
        <v>2464</v>
      </c>
      <c r="M3621" s="9">
        <f>'Consolidtaed Data'!$L5811-'Consolidtaed Data'!$K5811</f>
        <v>246</v>
      </c>
      <c r="N3621" s="9" t="str">
        <f>VLOOKUP('Consolidtaed Data'!$C5811,[1]Locations!$A:$O,2,0)</f>
        <v>Concord</v>
      </c>
      <c r="O3621" s="9" t="str">
        <f>VLOOKUP('Consolidtaed Data'!$D5811,'[1]Sales People'!$A:$B,2,0)</f>
        <v>Andrew Bowman</v>
      </c>
      <c r="P3621" s="9" t="str">
        <f>VLOOKUP('Consolidtaed Data'!$E5811,[1]Customers!$A:$B,2,0)</f>
        <v>Ernest Fox</v>
      </c>
      <c r="Q3621" s="11">
        <f>WEEKDAY('Consolidtaed Data'!$F5811)</f>
        <v>6</v>
      </c>
      <c r="R3621" s="9">
        <f>MONTH('Consolidtaed Data'!$F5811)</f>
        <v>3</v>
      </c>
      <c r="S3621" s="9" t="str">
        <f>TEXT(Table3[[#This Row],[Purchase Date]],"MMMM")</f>
        <v>September</v>
      </c>
      <c r="T3621" s="9">
        <f>YEAR('Consolidtaed Data'!$F5811)</f>
        <v>2021</v>
      </c>
    </row>
    <row r="3622" spans="1:20" x14ac:dyDescent="0.3">
      <c r="A3622" s="9" t="s">
        <v>4643</v>
      </c>
      <c r="B3622" s="9" t="s">
        <v>62</v>
      </c>
      <c r="C3622" s="9" t="s">
        <v>59</v>
      </c>
      <c r="D3622" s="9" t="s">
        <v>80</v>
      </c>
      <c r="E3622" s="9" t="s">
        <v>1193</v>
      </c>
      <c r="F3622" s="10">
        <v>44096</v>
      </c>
      <c r="G3622" s="10" t="str">
        <f>VLOOKUP(Table3[[#This Row],[Product ID]],[1]Products!$A:$G,2,0)</f>
        <v>Product 17</v>
      </c>
      <c r="H3622" s="22">
        <v>1</v>
      </c>
      <c r="I3622" s="9">
        <f>VLOOKUP('Consolidtaed Data'!$B6377,[1]Products!$A:$G,4,0)</f>
        <v>800</v>
      </c>
      <c r="J3622" s="9">
        <f>VLOOKUP('Consolidtaed Data'!$B6377,[1]Products!$A:$G,3,0)</f>
        <v>536</v>
      </c>
      <c r="K3622" s="9">
        <f>'Consolidtaed Data'!$J6377*'Consolidtaed Data'!$H6377</f>
        <v>1378</v>
      </c>
      <c r="L3622" s="9">
        <f>'Consolidtaed Data'!$I6377*'Consolidtaed Data'!$H6377</f>
        <v>1887</v>
      </c>
      <c r="M3622" s="9">
        <f>'Consolidtaed Data'!$L6377-'Consolidtaed Data'!$K6377</f>
        <v>1380</v>
      </c>
      <c r="N3622" s="9" t="str">
        <f>VLOOKUP('Consolidtaed Data'!$C6377,[1]Locations!$A:$O,2,0)</f>
        <v>Norwalk</v>
      </c>
      <c r="O3622" s="9" t="str">
        <f>VLOOKUP('Consolidtaed Data'!$D6377,'[1]Sales People'!$A:$B,2,0)</f>
        <v>Sean Miller</v>
      </c>
      <c r="P3622" s="9" t="str">
        <f>VLOOKUP('Consolidtaed Data'!$E6377,[1]Customers!$A:$B,2,0)</f>
        <v>Howard Harrison</v>
      </c>
      <c r="Q3622" s="11">
        <f>WEEKDAY('Consolidtaed Data'!$F6377)</f>
        <v>5</v>
      </c>
      <c r="R3622" s="9">
        <f>MONTH('Consolidtaed Data'!$F6377)</f>
        <v>4</v>
      </c>
      <c r="S3622" s="9" t="str">
        <f>TEXT(Table3[[#This Row],[Purchase Date]],"MMMM")</f>
        <v>September</v>
      </c>
      <c r="T3622" s="9">
        <f>YEAR('Consolidtaed Data'!$F6377)</f>
        <v>2021</v>
      </c>
    </row>
    <row r="3623" spans="1:20" x14ac:dyDescent="0.3">
      <c r="A3623" s="9" t="s">
        <v>4644</v>
      </c>
      <c r="B3623" s="9" t="s">
        <v>742</v>
      </c>
      <c r="C3623" s="9" t="s">
        <v>108</v>
      </c>
      <c r="D3623" s="9" t="s">
        <v>17</v>
      </c>
      <c r="E3623" s="9" t="s">
        <v>256</v>
      </c>
      <c r="F3623" s="10">
        <v>44096</v>
      </c>
      <c r="G3623" s="10" t="str">
        <f>VLOOKUP(Table3[[#This Row],[Product ID]],[1]Products!$A:$G,2,0)</f>
        <v>Product 90</v>
      </c>
      <c r="H3623" s="22">
        <v>1</v>
      </c>
      <c r="I3623" s="9">
        <f>VLOOKUP('Consolidtaed Data'!$B6606,[1]Products!$A:$G,4,0)</f>
        <v>2091</v>
      </c>
      <c r="J3623" s="9">
        <f>VLOOKUP('Consolidtaed Data'!$B6606,[1]Products!$A:$G,3,0)</f>
        <v>1485</v>
      </c>
      <c r="K3623" s="9">
        <f>'Consolidtaed Data'!$J6606*'Consolidtaed Data'!$H6606</f>
        <v>1518</v>
      </c>
      <c r="L3623" s="9">
        <f>'Consolidtaed Data'!$I6606*'Consolidtaed Data'!$H6606</f>
        <v>2410</v>
      </c>
      <c r="M3623" s="9">
        <f>'Consolidtaed Data'!$L6606-'Consolidtaed Data'!$K6606</f>
        <v>827</v>
      </c>
      <c r="N3623" s="9" t="str">
        <f>VLOOKUP('Consolidtaed Data'!$C6606,[1]Locations!$A:$O,2,0)</f>
        <v>Salinas</v>
      </c>
      <c r="O3623" s="9" t="str">
        <f>VLOOKUP('Consolidtaed Data'!$D6606,'[1]Sales People'!$A:$B,2,0)</f>
        <v>Christopher Tucker</v>
      </c>
      <c r="P3623" s="9" t="str">
        <f>VLOOKUP('Consolidtaed Data'!$E6606,[1]Customers!$A:$B,2,0)</f>
        <v>David Mendoza</v>
      </c>
      <c r="Q3623" s="11">
        <f>WEEKDAY('Consolidtaed Data'!$F6606)</f>
        <v>3</v>
      </c>
      <c r="R3623" s="9">
        <f>MONTH('Consolidtaed Data'!$F6606)</f>
        <v>5</v>
      </c>
      <c r="S3623" s="9" t="str">
        <f>TEXT(Table3[[#This Row],[Purchase Date]],"MMMM")</f>
        <v>September</v>
      </c>
      <c r="T3623" s="9">
        <f>YEAR('Consolidtaed Data'!$F6606)</f>
        <v>2021</v>
      </c>
    </row>
    <row r="3624" spans="1:20" x14ac:dyDescent="0.3">
      <c r="A3624" s="9" t="s">
        <v>4645</v>
      </c>
      <c r="B3624" s="9" t="s">
        <v>252</v>
      </c>
      <c r="C3624" s="9" t="s">
        <v>226</v>
      </c>
      <c r="D3624" s="9" t="s">
        <v>149</v>
      </c>
      <c r="E3624" s="9" t="s">
        <v>339</v>
      </c>
      <c r="F3624" s="10">
        <v>44096</v>
      </c>
      <c r="G3624" s="10" t="str">
        <f>VLOOKUP(Table3[[#This Row],[Product ID]],[1]Products!$A:$G,2,0)</f>
        <v>Product 81</v>
      </c>
      <c r="H3624" s="22">
        <v>1</v>
      </c>
      <c r="I3624" s="9">
        <f>VLOOKUP('Consolidtaed Data'!$B7587,[1]Products!$A:$G,4,0)</f>
        <v>378</v>
      </c>
      <c r="J3624" s="9">
        <f>VLOOKUP('Consolidtaed Data'!$B7587,[1]Products!$A:$G,3,0)</f>
        <v>291</v>
      </c>
      <c r="K3624" s="9">
        <f>'Consolidtaed Data'!$J7587*'Consolidtaed Data'!$H7587</f>
        <v>1190</v>
      </c>
      <c r="L3624" s="9">
        <f>'Consolidtaed Data'!$I7587*'Consolidtaed Data'!$H7587</f>
        <v>1566</v>
      </c>
      <c r="M3624" s="9">
        <f>'Consolidtaed Data'!$L7587-'Consolidtaed Data'!$K7587</f>
        <v>49</v>
      </c>
      <c r="N3624" s="9" t="str">
        <f>VLOOKUP('Consolidtaed Data'!$C7587,[1]Locations!$A:$O,2,0)</f>
        <v>Corona</v>
      </c>
      <c r="O3624" s="9" t="str">
        <f>VLOOKUP('Consolidtaed Data'!$D7587,'[1]Sales People'!$A:$B,2,0)</f>
        <v>Joshua Cook</v>
      </c>
      <c r="P3624" s="9" t="str">
        <f>VLOOKUP('Consolidtaed Data'!$E7587,[1]Customers!$A:$B,2,0)</f>
        <v>Eric Bowman</v>
      </c>
      <c r="Q3624" s="11">
        <f>WEEKDAY('Consolidtaed Data'!$F7587)</f>
        <v>6</v>
      </c>
      <c r="R3624" s="9">
        <f>MONTH('Consolidtaed Data'!$F7587)</f>
        <v>7</v>
      </c>
      <c r="S3624" s="9" t="str">
        <f>TEXT(Table3[[#This Row],[Purchase Date]],"MMMM")</f>
        <v>September</v>
      </c>
      <c r="T3624" s="9">
        <f>YEAR('Consolidtaed Data'!$F7587)</f>
        <v>2021</v>
      </c>
    </row>
    <row r="3625" spans="1:20" x14ac:dyDescent="0.3">
      <c r="A3625" s="9" t="s">
        <v>4646</v>
      </c>
      <c r="B3625" s="9" t="s">
        <v>240</v>
      </c>
      <c r="C3625" s="9" t="s">
        <v>231</v>
      </c>
      <c r="D3625" s="9" t="s">
        <v>374</v>
      </c>
      <c r="E3625" s="9" t="s">
        <v>224</v>
      </c>
      <c r="F3625" s="10">
        <v>44096</v>
      </c>
      <c r="G3625" s="10" t="str">
        <f>VLOOKUP(Table3[[#This Row],[Product ID]],[1]Products!$A:$G,2,0)</f>
        <v>Product 70</v>
      </c>
      <c r="H3625" s="22">
        <v>3</v>
      </c>
      <c r="I3625" s="9">
        <f>VLOOKUP('Consolidtaed Data'!$B8003,[1]Products!$A:$G,4,0)</f>
        <v>2410</v>
      </c>
      <c r="J3625" s="9">
        <f>VLOOKUP('Consolidtaed Data'!$B8003,[1]Products!$A:$G,3,0)</f>
        <v>1518</v>
      </c>
      <c r="K3625" s="9">
        <f>'Consolidtaed Data'!$J8003*'Consolidtaed Data'!$H8003</f>
        <v>408</v>
      </c>
      <c r="L3625" s="9">
        <f>'Consolidtaed Data'!$I8003*'Consolidtaed Data'!$H8003</f>
        <v>504</v>
      </c>
      <c r="M3625" s="9">
        <f>'Consolidtaed Data'!$L8003-'Consolidtaed Data'!$K8003</f>
        <v>368</v>
      </c>
      <c r="N3625" s="9" t="str">
        <f>VLOOKUP('Consolidtaed Data'!$C8003,[1]Locations!$A:$O,2,0)</f>
        <v>Berkeley</v>
      </c>
      <c r="O3625" s="9" t="str">
        <f>VLOOKUP('Consolidtaed Data'!$D8003,'[1]Sales People'!$A:$B,2,0)</f>
        <v>Kenneth Bradley</v>
      </c>
      <c r="P3625" s="9" t="str">
        <f>VLOOKUP('Consolidtaed Data'!$E8003,[1]Customers!$A:$B,2,0)</f>
        <v>Frank Schmidt</v>
      </c>
      <c r="Q3625" s="11">
        <f>WEEKDAY('Consolidtaed Data'!$F8003)</f>
        <v>4</v>
      </c>
      <c r="R3625" s="9">
        <f>MONTH('Consolidtaed Data'!$F8003)</f>
        <v>9</v>
      </c>
      <c r="S3625" s="9" t="str">
        <f>TEXT(Table3[[#This Row],[Purchase Date]],"MMMM")</f>
        <v>September</v>
      </c>
      <c r="T3625" s="9">
        <f>YEAR('Consolidtaed Data'!$F8003)</f>
        <v>2021</v>
      </c>
    </row>
    <row r="3626" spans="1:20" x14ac:dyDescent="0.3">
      <c r="A3626" s="9" t="s">
        <v>4647</v>
      </c>
      <c r="B3626" s="9" t="s">
        <v>318</v>
      </c>
      <c r="C3626" s="9" t="s">
        <v>319</v>
      </c>
      <c r="D3626" s="9" t="s">
        <v>193</v>
      </c>
      <c r="E3626" s="9" t="s">
        <v>3283</v>
      </c>
      <c r="F3626" s="10">
        <v>44096</v>
      </c>
      <c r="G3626" s="10" t="str">
        <f>VLOOKUP(Table3[[#This Row],[Product ID]],[1]Products!$A:$G,2,0)</f>
        <v>Product 89</v>
      </c>
      <c r="H3626" s="22">
        <v>1</v>
      </c>
      <c r="I3626" s="9">
        <f>VLOOKUP('Consolidtaed Data'!$B8588,[1]Products!$A:$G,4,0)</f>
        <v>2005</v>
      </c>
      <c r="J3626" s="9">
        <f>VLOOKUP('Consolidtaed Data'!$B8588,[1]Products!$A:$G,3,0)</f>
        <v>1223</v>
      </c>
      <c r="K3626" s="9">
        <f>'Consolidtaed Data'!$J8588*'Consolidtaed Data'!$H8588</f>
        <v>5331</v>
      </c>
      <c r="L3626" s="9">
        <f>'Consolidtaed Data'!$I8588*'Consolidtaed Data'!$H8588</f>
        <v>6423</v>
      </c>
      <c r="M3626" s="9">
        <f>'Consolidtaed Data'!$L8588-'Consolidtaed Data'!$K8588</f>
        <v>1784</v>
      </c>
      <c r="N3626" s="9" t="str">
        <f>VLOOKUP('Consolidtaed Data'!$C8588,[1]Locations!$A:$O,2,0)</f>
        <v>Fullerton</v>
      </c>
      <c r="O3626" s="9" t="str">
        <f>VLOOKUP('Consolidtaed Data'!$D8588,'[1]Sales People'!$A:$B,2,0)</f>
        <v>Larry Castillo</v>
      </c>
      <c r="P3626" s="9" t="str">
        <f>VLOOKUP('Consolidtaed Data'!$E8588,[1]Customers!$A:$B,2,0)</f>
        <v>Eric Shaw</v>
      </c>
      <c r="Q3626" s="11">
        <f>WEEKDAY('Consolidtaed Data'!$F8588)</f>
        <v>5</v>
      </c>
      <c r="R3626" s="9">
        <f>MONTH('Consolidtaed Data'!$F8588)</f>
        <v>10</v>
      </c>
      <c r="S3626" s="9" t="str">
        <f>TEXT(Table3[[#This Row],[Purchase Date]],"MMMM")</f>
        <v>September</v>
      </c>
      <c r="T3626" s="9">
        <f>YEAR('Consolidtaed Data'!$F8588)</f>
        <v>2021</v>
      </c>
    </row>
    <row r="3627" spans="1:20" x14ac:dyDescent="0.3">
      <c r="A3627" s="9" t="s">
        <v>4648</v>
      </c>
      <c r="B3627" s="9" t="s">
        <v>185</v>
      </c>
      <c r="C3627" s="9" t="s">
        <v>72</v>
      </c>
      <c r="D3627" s="9" t="s">
        <v>174</v>
      </c>
      <c r="E3627" s="9" t="s">
        <v>135</v>
      </c>
      <c r="F3627" s="10">
        <v>44096</v>
      </c>
      <c r="G3627" s="10" t="str">
        <f>VLOOKUP(Table3[[#This Row],[Product ID]],[1]Products!$A:$G,2,0)</f>
        <v>Product 65</v>
      </c>
      <c r="H3627" s="22">
        <v>3</v>
      </c>
      <c r="I3627" s="9">
        <f>VLOOKUP('Consolidtaed Data'!$B9032,[1]Products!$A:$G,4,0)</f>
        <v>217</v>
      </c>
      <c r="J3627" s="9">
        <f>VLOOKUP('Consolidtaed Data'!$B9032,[1]Products!$A:$G,3,0)</f>
        <v>171</v>
      </c>
      <c r="K3627" s="9">
        <f>'Consolidtaed Data'!$J9032*'Consolidtaed Data'!$H9032</f>
        <v>872</v>
      </c>
      <c r="L3627" s="9">
        <f>'Consolidtaed Data'!$I9032*'Consolidtaed Data'!$H9032</f>
        <v>1743</v>
      </c>
      <c r="M3627" s="9">
        <f>'Consolidtaed Data'!$L9032-'Consolidtaed Data'!$K9032</f>
        <v>576</v>
      </c>
      <c r="N3627" s="9" t="str">
        <f>VLOOKUP('Consolidtaed Data'!$C9032,[1]Locations!$A:$O,2,0)</f>
        <v>Torrance</v>
      </c>
      <c r="O3627" s="9" t="str">
        <f>VLOOKUP('Consolidtaed Data'!$D9032,'[1]Sales People'!$A:$B,2,0)</f>
        <v>Christopher Tucker</v>
      </c>
      <c r="P3627" s="9" t="str">
        <f>VLOOKUP('Consolidtaed Data'!$E9032,[1]Customers!$A:$B,2,0)</f>
        <v>Todd George</v>
      </c>
      <c r="Q3627" s="11">
        <f>WEEKDAY('Consolidtaed Data'!$F9032)</f>
        <v>1</v>
      </c>
      <c r="R3627" s="9">
        <f>MONTH('Consolidtaed Data'!$F9032)</f>
        <v>11</v>
      </c>
      <c r="S3627" s="9" t="str">
        <f>TEXT(Table3[[#This Row],[Purchase Date]],"MMMM")</f>
        <v>September</v>
      </c>
      <c r="T3627" s="9">
        <f>YEAR('Consolidtaed Data'!$F9032)</f>
        <v>2021</v>
      </c>
    </row>
    <row r="3628" spans="1:20" x14ac:dyDescent="0.3">
      <c r="A3628" s="9" t="s">
        <v>4649</v>
      </c>
      <c r="B3628" s="9" t="s">
        <v>529</v>
      </c>
      <c r="C3628" s="9" t="s">
        <v>25</v>
      </c>
      <c r="D3628" s="9" t="s">
        <v>329</v>
      </c>
      <c r="E3628" s="9" t="s">
        <v>3330</v>
      </c>
      <c r="F3628" s="10">
        <v>44096</v>
      </c>
      <c r="G3628" s="10" t="str">
        <f>VLOOKUP(Table3[[#This Row],[Product ID]],[1]Products!$A:$G,2,0)</f>
        <v>Product 56</v>
      </c>
      <c r="H3628" s="22">
        <v>2</v>
      </c>
      <c r="I3628" s="9">
        <f>VLOOKUP('Consolidtaed Data'!$B9108,[1]Products!$A:$G,4,0)</f>
        <v>1178</v>
      </c>
      <c r="J3628" s="9">
        <f>VLOOKUP('Consolidtaed Data'!$B9108,[1]Products!$A:$G,3,0)</f>
        <v>683</v>
      </c>
      <c r="K3628" s="9">
        <f>'Consolidtaed Data'!$J9108*'Consolidtaed Data'!$H9108</f>
        <v>2421</v>
      </c>
      <c r="L3628" s="9">
        <f>'Consolidtaed Data'!$I9108*'Consolidtaed Data'!$H9108</f>
        <v>4401</v>
      </c>
      <c r="M3628" s="9">
        <f>'Consolidtaed Data'!$L9108-'Consolidtaed Data'!$K9108</f>
        <v>1302</v>
      </c>
      <c r="N3628" s="9" t="str">
        <f>VLOOKUP('Consolidtaed Data'!$C9108,[1]Locations!$A:$O,2,0)</f>
        <v>Sunnyvale</v>
      </c>
      <c r="O3628" s="9" t="str">
        <f>VLOOKUP('Consolidtaed Data'!$D9108,'[1]Sales People'!$A:$B,2,0)</f>
        <v>Howard Gardner</v>
      </c>
      <c r="P3628" s="9" t="str">
        <f>VLOOKUP('Consolidtaed Data'!$E9108,[1]Customers!$A:$B,2,0)</f>
        <v>Mark Spencer</v>
      </c>
      <c r="Q3628" s="11">
        <f>WEEKDAY('Consolidtaed Data'!$F9108)</f>
        <v>7</v>
      </c>
      <c r="R3628" s="9">
        <f>MONTH('Consolidtaed Data'!$F9108)</f>
        <v>11</v>
      </c>
      <c r="S3628" s="9" t="str">
        <f>TEXT(Table3[[#This Row],[Purchase Date]],"MMMM")</f>
        <v>September</v>
      </c>
      <c r="T3628" s="9">
        <f>YEAR('Consolidtaed Data'!$F9108)</f>
        <v>2021</v>
      </c>
    </row>
    <row r="3629" spans="1:20" x14ac:dyDescent="0.3">
      <c r="A3629" s="9" t="s">
        <v>4650</v>
      </c>
      <c r="B3629" s="9" t="s">
        <v>200</v>
      </c>
      <c r="C3629" s="9" t="s">
        <v>63</v>
      </c>
      <c r="D3629" s="9" t="s">
        <v>31</v>
      </c>
      <c r="E3629" s="9" t="s">
        <v>644</v>
      </c>
      <c r="F3629" s="10">
        <v>44096</v>
      </c>
      <c r="G3629" s="10" t="str">
        <f>VLOOKUP(Table3[[#This Row],[Product ID]],[1]Products!$A:$G,2,0)</f>
        <v>Product 23</v>
      </c>
      <c r="H3629" s="22">
        <v>1</v>
      </c>
      <c r="I3629" s="9">
        <f>VLOOKUP('Consolidtaed Data'!$B9230,[1]Products!$A:$G,4,0)</f>
        <v>368</v>
      </c>
      <c r="J3629" s="9">
        <f>VLOOKUP('Consolidtaed Data'!$B9230,[1]Products!$A:$G,3,0)</f>
        <v>269</v>
      </c>
      <c r="K3629" s="9">
        <f>'Consolidtaed Data'!$J9230*'Consolidtaed Data'!$H9230</f>
        <v>376</v>
      </c>
      <c r="L3629" s="9">
        <f>'Consolidtaed Data'!$I9230*'Consolidtaed Data'!$H9230</f>
        <v>458</v>
      </c>
      <c r="M3629" s="9">
        <f>'Consolidtaed Data'!$L9230-'Consolidtaed Data'!$K9230</f>
        <v>1662</v>
      </c>
      <c r="N3629" s="9" t="str">
        <f>VLOOKUP('Consolidtaed Data'!$C9230,[1]Locations!$A:$O,2,0)</f>
        <v>Orange</v>
      </c>
      <c r="O3629" s="9" t="str">
        <f>VLOOKUP('Consolidtaed Data'!$D9230,'[1]Sales People'!$A:$B,2,0)</f>
        <v>Justin Lynch</v>
      </c>
      <c r="P3629" s="9" t="str">
        <f>VLOOKUP('Consolidtaed Data'!$E9230,[1]Customers!$A:$B,2,0)</f>
        <v>Christopher Miller</v>
      </c>
      <c r="Q3629" s="11">
        <f>WEEKDAY('Consolidtaed Data'!$F9230)</f>
        <v>2</v>
      </c>
      <c r="R3629" s="9">
        <f>MONTH('Consolidtaed Data'!$F9230)</f>
        <v>11</v>
      </c>
      <c r="S3629" s="9" t="str">
        <f>TEXT(Table3[[#This Row],[Purchase Date]],"MMMM")</f>
        <v>September</v>
      </c>
      <c r="T3629" s="9">
        <f>YEAR('Consolidtaed Data'!$F9230)</f>
        <v>2021</v>
      </c>
    </row>
    <row r="3630" spans="1:20" x14ac:dyDescent="0.3">
      <c r="A3630" s="9" t="s">
        <v>4651</v>
      </c>
      <c r="B3630" s="9" t="s">
        <v>301</v>
      </c>
      <c r="C3630" s="9" t="s">
        <v>331</v>
      </c>
      <c r="D3630" s="9" t="s">
        <v>272</v>
      </c>
      <c r="E3630" s="9" t="s">
        <v>2112</v>
      </c>
      <c r="F3630" s="10">
        <v>44097</v>
      </c>
      <c r="G3630" s="10" t="str">
        <f>VLOOKUP(Table3[[#This Row],[Product ID]],[1]Products!$A:$G,2,0)</f>
        <v>Product 57</v>
      </c>
      <c r="H3630" s="22">
        <v>1</v>
      </c>
      <c r="I3630" s="9">
        <f>VLOOKUP('Consolidtaed Data'!$B4692,[1]Products!$A:$G,4,0)</f>
        <v>136</v>
      </c>
      <c r="J3630" s="9">
        <f>VLOOKUP('Consolidtaed Data'!$B4692,[1]Products!$A:$G,3,0)</f>
        <v>72</v>
      </c>
      <c r="K3630" s="9">
        <f>'Consolidtaed Data'!$J4692*'Consolidtaed Data'!$H4692</f>
        <v>2794</v>
      </c>
      <c r="L3630" s="9">
        <f>'Consolidtaed Data'!$I4692*'Consolidtaed Data'!$H4692</f>
        <v>3934</v>
      </c>
      <c r="M3630" s="9">
        <f>'Consolidtaed Data'!$L4692-'Consolidtaed Data'!$K4692</f>
        <v>1224</v>
      </c>
      <c r="N3630" s="9" t="str">
        <f>VLOOKUP('Consolidtaed Data'!$C4692,[1]Locations!$A:$O,2,0)</f>
        <v>Bakersfield</v>
      </c>
      <c r="O3630" s="9" t="str">
        <f>VLOOKUP('Consolidtaed Data'!$D4692,'[1]Sales People'!$A:$B,2,0)</f>
        <v>Howard Gardner</v>
      </c>
      <c r="P3630" s="9" t="str">
        <f>VLOOKUP('Consolidtaed Data'!$E4692,[1]Customers!$A:$B,2,0)</f>
        <v>Jose Watson</v>
      </c>
      <c r="Q3630" s="11">
        <f>WEEKDAY('Consolidtaed Data'!$F4692)</f>
        <v>5</v>
      </c>
      <c r="R3630" s="9">
        <f>MONTH('Consolidtaed Data'!$F4692)</f>
        <v>12</v>
      </c>
      <c r="S3630" s="9" t="str">
        <f>TEXT(Table3[[#This Row],[Purchase Date]],"MMMM")</f>
        <v>September</v>
      </c>
      <c r="T3630" s="9">
        <f>YEAR('Consolidtaed Data'!$F4692)</f>
        <v>2020</v>
      </c>
    </row>
    <row r="3631" spans="1:20" x14ac:dyDescent="0.3">
      <c r="A3631" s="9" t="s">
        <v>4652</v>
      </c>
      <c r="B3631" s="9" t="s">
        <v>139</v>
      </c>
      <c r="C3631" s="9" t="s">
        <v>423</v>
      </c>
      <c r="D3631" s="9" t="s">
        <v>35</v>
      </c>
      <c r="E3631" s="9" t="s">
        <v>1567</v>
      </c>
      <c r="F3631" s="10">
        <v>44097</v>
      </c>
      <c r="G3631" s="10" t="str">
        <f>VLOOKUP(Table3[[#This Row],[Product ID]],[1]Products!$A:$G,2,0)</f>
        <v>Product 13</v>
      </c>
      <c r="H3631" s="22">
        <v>4</v>
      </c>
      <c r="I3631" s="9">
        <f>VLOOKUP('Consolidtaed Data'!$B5389,[1]Products!$A:$G,4,0)</f>
        <v>2396</v>
      </c>
      <c r="J3631" s="9">
        <f>VLOOKUP('Consolidtaed Data'!$B5389,[1]Products!$A:$G,3,0)</f>
        <v>1965</v>
      </c>
      <c r="K3631" s="9">
        <f>'Consolidtaed Data'!$J5389*'Consolidtaed Data'!$H5389</f>
        <v>1367</v>
      </c>
      <c r="L3631" s="9">
        <f>'Consolidtaed Data'!$I5389*'Consolidtaed Data'!$H5389</f>
        <v>2241</v>
      </c>
      <c r="M3631" s="9">
        <f>'Consolidtaed Data'!$L5389-'Consolidtaed Data'!$K5389</f>
        <v>722</v>
      </c>
      <c r="N3631" s="9" t="str">
        <f>VLOOKUP('Consolidtaed Data'!$C5389,[1]Locations!$A:$O,2,0)</f>
        <v>West Covina</v>
      </c>
      <c r="O3631" s="9" t="str">
        <f>VLOOKUP('Consolidtaed Data'!$D5389,'[1]Sales People'!$A:$B,2,0)</f>
        <v>Larry Castillo</v>
      </c>
      <c r="P3631" s="9" t="str">
        <f>VLOOKUP('Consolidtaed Data'!$E5389,[1]Customers!$A:$B,2,0)</f>
        <v>Bobby Hughes</v>
      </c>
      <c r="Q3631" s="11">
        <f>WEEKDAY('Consolidtaed Data'!$F5389)</f>
        <v>3</v>
      </c>
      <c r="R3631" s="9">
        <f>MONTH('Consolidtaed Data'!$F5389)</f>
        <v>2</v>
      </c>
      <c r="S3631" s="9" t="str">
        <f>TEXT(Table3[[#This Row],[Purchase Date]],"MMMM")</f>
        <v>September</v>
      </c>
      <c r="T3631" s="9">
        <f>YEAR('Consolidtaed Data'!$F5389)</f>
        <v>2021</v>
      </c>
    </row>
    <row r="3632" spans="1:20" x14ac:dyDescent="0.3">
      <c r="A3632" s="9" t="s">
        <v>4653</v>
      </c>
      <c r="B3632" s="9" t="s">
        <v>103</v>
      </c>
      <c r="C3632" s="9" t="s">
        <v>228</v>
      </c>
      <c r="D3632" s="9" t="s">
        <v>127</v>
      </c>
      <c r="E3632" s="9" t="s">
        <v>1247</v>
      </c>
      <c r="F3632" s="10">
        <v>44097</v>
      </c>
      <c r="G3632" s="10" t="str">
        <f>VLOOKUP(Table3[[#This Row],[Product ID]],[1]Products!$A:$G,2,0)</f>
        <v>Product 44</v>
      </c>
      <c r="H3632" s="22">
        <v>2</v>
      </c>
      <c r="I3632" s="9">
        <f>VLOOKUP('Consolidtaed Data'!$B5410,[1]Products!$A:$G,4,0)</f>
        <v>315</v>
      </c>
      <c r="J3632" s="9">
        <f>VLOOKUP('Consolidtaed Data'!$B5410,[1]Products!$A:$G,3,0)</f>
        <v>208</v>
      </c>
      <c r="K3632" s="9">
        <f>'Consolidtaed Data'!$J5410*'Consolidtaed Data'!$H5410</f>
        <v>956</v>
      </c>
      <c r="L3632" s="9">
        <f>'Consolidtaed Data'!$I5410*'Consolidtaed Data'!$H5410</f>
        <v>1772</v>
      </c>
      <c r="M3632" s="9">
        <f>'Consolidtaed Data'!$L5410-'Consolidtaed Data'!$K5410</f>
        <v>408</v>
      </c>
      <c r="N3632" s="9" t="str">
        <f>VLOOKUP('Consolidtaed Data'!$C5410,[1]Locations!$A:$O,2,0)</f>
        <v>San Jose</v>
      </c>
      <c r="O3632" s="9" t="str">
        <f>VLOOKUP('Consolidtaed Data'!$D5410,'[1]Sales People'!$A:$B,2,0)</f>
        <v>Eugene Holmes</v>
      </c>
      <c r="P3632" s="9" t="str">
        <f>VLOOKUP('Consolidtaed Data'!$E5410,[1]Customers!$A:$B,2,0)</f>
        <v>Russell Nelson</v>
      </c>
      <c r="Q3632" s="11">
        <f>WEEKDAY('Consolidtaed Data'!$F5410)</f>
        <v>5</v>
      </c>
      <c r="R3632" s="9">
        <f>MONTH('Consolidtaed Data'!$F5410)</f>
        <v>2</v>
      </c>
      <c r="S3632" s="9" t="str">
        <f>TEXT(Table3[[#This Row],[Purchase Date]],"MMMM")</f>
        <v>September</v>
      </c>
      <c r="T3632" s="9">
        <f>YEAR('Consolidtaed Data'!$F5410)</f>
        <v>2021</v>
      </c>
    </row>
    <row r="3633" spans="1:20" x14ac:dyDescent="0.3">
      <c r="A3633" s="9" t="s">
        <v>4654</v>
      </c>
      <c r="B3633" s="9" t="s">
        <v>311</v>
      </c>
      <c r="C3633" s="9" t="s">
        <v>522</v>
      </c>
      <c r="D3633" s="9" t="s">
        <v>95</v>
      </c>
      <c r="E3633" s="9" t="s">
        <v>779</v>
      </c>
      <c r="F3633" s="10">
        <v>44097</v>
      </c>
      <c r="G3633" s="10" t="str">
        <f>VLOOKUP(Table3[[#This Row],[Product ID]],[1]Products!$A:$G,2,0)</f>
        <v>Product 33</v>
      </c>
      <c r="H3633" s="22">
        <v>1</v>
      </c>
      <c r="I3633" s="9">
        <f>VLOOKUP('Consolidtaed Data'!$B7637,[1]Products!$A:$G,4,0)</f>
        <v>1826</v>
      </c>
      <c r="J3633" s="9">
        <f>VLOOKUP('Consolidtaed Data'!$B7637,[1]Products!$A:$G,3,0)</f>
        <v>1443</v>
      </c>
      <c r="K3633" s="9">
        <f>'Consolidtaed Data'!$J7637*'Consolidtaed Data'!$H7637</f>
        <v>665</v>
      </c>
      <c r="L3633" s="9">
        <f>'Consolidtaed Data'!$I7637*'Consolidtaed Data'!$H7637</f>
        <v>1278</v>
      </c>
      <c r="M3633" s="9">
        <f>'Consolidtaed Data'!$L7637-'Consolidtaed Data'!$K7637</f>
        <v>377</v>
      </c>
      <c r="N3633" s="9" t="str">
        <f>VLOOKUP('Consolidtaed Data'!$C7637,[1]Locations!$A:$O,2,0)</f>
        <v>Corona</v>
      </c>
      <c r="O3633" s="9" t="str">
        <f>VLOOKUP('Consolidtaed Data'!$D7637,'[1]Sales People'!$A:$B,2,0)</f>
        <v>Roger Robertson</v>
      </c>
      <c r="P3633" s="9" t="str">
        <f>VLOOKUP('Consolidtaed Data'!$E7637,[1]Customers!$A:$B,2,0)</f>
        <v>Roy Carpenter</v>
      </c>
      <c r="Q3633" s="11">
        <f>WEEKDAY('Consolidtaed Data'!$F7637)</f>
        <v>3</v>
      </c>
      <c r="R3633" s="9">
        <f>MONTH('Consolidtaed Data'!$F7637)</f>
        <v>8</v>
      </c>
      <c r="S3633" s="9" t="str">
        <f>TEXT(Table3[[#This Row],[Purchase Date]],"MMMM")</f>
        <v>September</v>
      </c>
      <c r="T3633" s="9">
        <f>YEAR('Consolidtaed Data'!$F7637)</f>
        <v>2021</v>
      </c>
    </row>
    <row r="3634" spans="1:20" x14ac:dyDescent="0.3">
      <c r="A3634" s="9" t="s">
        <v>4655</v>
      </c>
      <c r="B3634" s="9" t="s">
        <v>15</v>
      </c>
      <c r="C3634" s="9" t="s">
        <v>228</v>
      </c>
      <c r="D3634" s="9" t="s">
        <v>272</v>
      </c>
      <c r="E3634" s="9" t="s">
        <v>111</v>
      </c>
      <c r="F3634" s="10">
        <v>44097</v>
      </c>
      <c r="G3634" s="10" t="str">
        <f>VLOOKUP(Table3[[#This Row],[Product ID]],[1]Products!$A:$G,2,0)</f>
        <v>Product 38</v>
      </c>
      <c r="H3634" s="22">
        <v>4</v>
      </c>
      <c r="I3634" s="9">
        <f>VLOOKUP('Consolidtaed Data'!$B8198,[1]Products!$A:$G,4,0)</f>
        <v>392</v>
      </c>
      <c r="J3634" s="9">
        <f>VLOOKUP('Consolidtaed Data'!$B8198,[1]Products!$A:$G,3,0)</f>
        <v>255</v>
      </c>
      <c r="K3634" s="9">
        <f>'Consolidtaed Data'!$J8198*'Consolidtaed Data'!$H8198</f>
        <v>648</v>
      </c>
      <c r="L3634" s="9">
        <f>'Consolidtaed Data'!$I8198*'Consolidtaed Data'!$H8198</f>
        <v>771</v>
      </c>
      <c r="M3634" s="9">
        <f>'Consolidtaed Data'!$L8198-'Consolidtaed Data'!$K8198</f>
        <v>161</v>
      </c>
      <c r="N3634" s="9" t="str">
        <f>VLOOKUP('Consolidtaed Data'!$C8198,[1]Locations!$A:$O,2,0)</f>
        <v>Berkeley</v>
      </c>
      <c r="O3634" s="9" t="str">
        <f>VLOOKUP('Consolidtaed Data'!$D8198,'[1]Sales People'!$A:$B,2,0)</f>
        <v>Joshua Taylor</v>
      </c>
      <c r="P3634" s="9" t="str">
        <f>VLOOKUP('Consolidtaed Data'!$E8198,[1]Customers!$A:$B,2,0)</f>
        <v>Billy Gonzales</v>
      </c>
      <c r="Q3634" s="11">
        <f>WEEKDAY('Consolidtaed Data'!$F8198)</f>
        <v>4</v>
      </c>
      <c r="R3634" s="9">
        <f>MONTH('Consolidtaed Data'!$F8198)</f>
        <v>9</v>
      </c>
      <c r="S3634" s="9" t="str">
        <f>TEXT(Table3[[#This Row],[Purchase Date]],"MMMM")</f>
        <v>September</v>
      </c>
      <c r="T3634" s="9">
        <f>YEAR('Consolidtaed Data'!$F8198)</f>
        <v>2021</v>
      </c>
    </row>
    <row r="3635" spans="1:20" x14ac:dyDescent="0.3">
      <c r="A3635" s="9" t="s">
        <v>4656</v>
      </c>
      <c r="B3635" s="9" t="s">
        <v>393</v>
      </c>
      <c r="C3635" s="9" t="s">
        <v>462</v>
      </c>
      <c r="D3635" s="9" t="s">
        <v>161</v>
      </c>
      <c r="E3635" s="9" t="s">
        <v>2315</v>
      </c>
      <c r="F3635" s="10">
        <v>44097</v>
      </c>
      <c r="G3635" s="10" t="str">
        <f>VLOOKUP(Table3[[#This Row],[Product ID]],[1]Products!$A:$G,2,0)</f>
        <v>Product 84</v>
      </c>
      <c r="H3635" s="22">
        <v>1</v>
      </c>
      <c r="I3635" s="9">
        <f>VLOOKUP('Consolidtaed Data'!$B8506,[1]Products!$A:$G,4,0)</f>
        <v>545</v>
      </c>
      <c r="J3635" s="9">
        <f>VLOOKUP('Consolidtaed Data'!$B8506,[1]Products!$A:$G,3,0)</f>
        <v>425</v>
      </c>
      <c r="K3635" s="9">
        <f>'Consolidtaed Data'!$J8506*'Consolidtaed Data'!$H8506</f>
        <v>1636</v>
      </c>
      <c r="L3635" s="9">
        <f>'Consolidtaed Data'!$I8506*'Consolidtaed Data'!$H8506</f>
        <v>3268</v>
      </c>
      <c r="M3635" s="9">
        <f>'Consolidtaed Data'!$L8506-'Consolidtaed Data'!$K8506</f>
        <v>383</v>
      </c>
      <c r="N3635" s="9" t="str">
        <f>VLOOKUP('Consolidtaed Data'!$C8506,[1]Locations!$A:$O,2,0)</f>
        <v>Fullerton</v>
      </c>
      <c r="O3635" s="9" t="str">
        <f>VLOOKUP('Consolidtaed Data'!$D8506,'[1]Sales People'!$A:$B,2,0)</f>
        <v>Ronald Reed</v>
      </c>
      <c r="P3635" s="9" t="str">
        <f>VLOOKUP('Consolidtaed Data'!$E8506,[1]Customers!$A:$B,2,0)</f>
        <v>Mark Kim</v>
      </c>
      <c r="Q3635" s="11">
        <f>WEEKDAY('Consolidtaed Data'!$F8506)</f>
        <v>6</v>
      </c>
      <c r="R3635" s="9">
        <f>MONTH('Consolidtaed Data'!$F8506)</f>
        <v>10</v>
      </c>
      <c r="S3635" s="9" t="str">
        <f>TEXT(Table3[[#This Row],[Purchase Date]],"MMMM")</f>
        <v>September</v>
      </c>
      <c r="T3635" s="9">
        <f>YEAR('Consolidtaed Data'!$F8506)</f>
        <v>2021</v>
      </c>
    </row>
    <row r="3636" spans="1:20" x14ac:dyDescent="0.3">
      <c r="A3636" s="9" t="s">
        <v>4657</v>
      </c>
      <c r="B3636" s="9" t="s">
        <v>98</v>
      </c>
      <c r="C3636" s="9" t="s">
        <v>245</v>
      </c>
      <c r="D3636" s="9" t="s">
        <v>229</v>
      </c>
      <c r="E3636" s="9" t="s">
        <v>2838</v>
      </c>
      <c r="F3636" s="10">
        <v>44097</v>
      </c>
      <c r="G3636" s="10" t="str">
        <f>VLOOKUP(Table3[[#This Row],[Product ID]],[1]Products!$A:$G,2,0)</f>
        <v>Product 85</v>
      </c>
      <c r="H3636" s="22">
        <v>1</v>
      </c>
      <c r="I3636" s="9">
        <f>VLOOKUP('Consolidtaed Data'!$B9046,[1]Products!$A:$G,4,0)</f>
        <v>181</v>
      </c>
      <c r="J3636" s="9">
        <f>VLOOKUP('Consolidtaed Data'!$B9046,[1]Products!$A:$G,3,0)</f>
        <v>130</v>
      </c>
      <c r="K3636" s="9">
        <f>'Consolidtaed Data'!$J9046*'Consolidtaed Data'!$H9046</f>
        <v>455</v>
      </c>
      <c r="L3636" s="9">
        <f>'Consolidtaed Data'!$I9046*'Consolidtaed Data'!$H9046</f>
        <v>799</v>
      </c>
      <c r="M3636" s="9">
        <f>'Consolidtaed Data'!$L9046-'Consolidtaed Data'!$K9046</f>
        <v>1710</v>
      </c>
      <c r="N3636" s="9" t="str">
        <f>VLOOKUP('Consolidtaed Data'!$C9046,[1]Locations!$A:$O,2,0)</f>
        <v>Orange</v>
      </c>
      <c r="O3636" s="9" t="str">
        <f>VLOOKUP('Consolidtaed Data'!$D9046,'[1]Sales People'!$A:$B,2,0)</f>
        <v>Martin Perry</v>
      </c>
      <c r="P3636" s="9" t="str">
        <f>VLOOKUP('Consolidtaed Data'!$E9046,[1]Customers!$A:$B,2,0)</f>
        <v>Bruce Bowman</v>
      </c>
      <c r="Q3636" s="11">
        <f>WEEKDAY('Consolidtaed Data'!$F9046)</f>
        <v>2</v>
      </c>
      <c r="R3636" s="9">
        <f>MONTH('Consolidtaed Data'!$F9046)</f>
        <v>11</v>
      </c>
      <c r="S3636" s="9" t="str">
        <f>TEXT(Table3[[#This Row],[Purchase Date]],"MMMM")</f>
        <v>September</v>
      </c>
      <c r="T3636" s="9">
        <f>YEAR('Consolidtaed Data'!$F9046)</f>
        <v>2021</v>
      </c>
    </row>
    <row r="3637" spans="1:20" x14ac:dyDescent="0.3">
      <c r="A3637" s="9" t="s">
        <v>4658</v>
      </c>
      <c r="B3637" s="9" t="s">
        <v>355</v>
      </c>
      <c r="C3637" s="9" t="s">
        <v>186</v>
      </c>
      <c r="D3637" s="9" t="s">
        <v>73</v>
      </c>
      <c r="E3637" s="9" t="s">
        <v>958</v>
      </c>
      <c r="F3637" s="10">
        <v>44097</v>
      </c>
      <c r="G3637" s="10" t="str">
        <f>VLOOKUP(Table3[[#This Row],[Product ID]],[1]Products!$A:$G,2,0)</f>
        <v>Product 100</v>
      </c>
      <c r="H3637" s="22">
        <v>1</v>
      </c>
      <c r="I3637" s="9">
        <f>VLOOKUP('Consolidtaed Data'!$B9522,[1]Products!$A:$G,4,0)</f>
        <v>1582</v>
      </c>
      <c r="J3637" s="9">
        <f>VLOOKUP('Consolidtaed Data'!$B9522,[1]Products!$A:$G,3,0)</f>
        <v>1234</v>
      </c>
      <c r="K3637" s="9">
        <f>'Consolidtaed Data'!$J9522*'Consolidtaed Data'!$H9522</f>
        <v>807</v>
      </c>
      <c r="L3637" s="9">
        <f>'Consolidtaed Data'!$I9522*'Consolidtaed Data'!$H9522</f>
        <v>1467</v>
      </c>
      <c r="M3637" s="9">
        <f>'Consolidtaed Data'!$L9522-'Consolidtaed Data'!$K9522</f>
        <v>3072</v>
      </c>
      <c r="N3637" s="9" t="str">
        <f>VLOOKUP('Consolidtaed Data'!$C9522,[1]Locations!$A:$O,2,0)</f>
        <v>Burbank</v>
      </c>
      <c r="O3637" s="9" t="str">
        <f>VLOOKUP('Consolidtaed Data'!$D9522,'[1]Sales People'!$A:$B,2,0)</f>
        <v>Brian Hansen</v>
      </c>
      <c r="P3637" s="9" t="str">
        <f>VLOOKUP('Consolidtaed Data'!$E9522,[1]Customers!$A:$B,2,0)</f>
        <v>Shawn Day</v>
      </c>
      <c r="Q3637" s="11">
        <f>WEEKDAY('Consolidtaed Data'!$F9522)</f>
        <v>3</v>
      </c>
      <c r="R3637" s="9">
        <f>MONTH('Consolidtaed Data'!$F9522)</f>
        <v>12</v>
      </c>
      <c r="S3637" s="9" t="str">
        <f>TEXT(Table3[[#This Row],[Purchase Date]],"MMMM")</f>
        <v>September</v>
      </c>
      <c r="T3637" s="9">
        <f>YEAR('Consolidtaed Data'!$F9522)</f>
        <v>2021</v>
      </c>
    </row>
    <row r="3638" spans="1:20" x14ac:dyDescent="0.3">
      <c r="A3638" s="9" t="s">
        <v>4659</v>
      </c>
      <c r="B3638" s="9" t="s">
        <v>103</v>
      </c>
      <c r="C3638" s="9" t="s">
        <v>201</v>
      </c>
      <c r="D3638" s="9" t="s">
        <v>272</v>
      </c>
      <c r="E3638" s="9" t="s">
        <v>137</v>
      </c>
      <c r="F3638" s="10">
        <v>44097</v>
      </c>
      <c r="G3638" s="10" t="str">
        <f>VLOOKUP(Table3[[#This Row],[Product ID]],[1]Products!$A:$G,2,0)</f>
        <v>Product 44</v>
      </c>
      <c r="H3638" s="22">
        <v>1</v>
      </c>
      <c r="I3638" s="9">
        <f>VLOOKUP('Consolidtaed Data'!$B9656,[1]Products!$A:$G,4,0)</f>
        <v>1467</v>
      </c>
      <c r="J3638" s="9">
        <f>VLOOKUP('Consolidtaed Data'!$B9656,[1]Products!$A:$G,3,0)</f>
        <v>807</v>
      </c>
      <c r="K3638" s="9">
        <f>'Consolidtaed Data'!$J9656*'Consolidtaed Data'!$H9656</f>
        <v>838</v>
      </c>
      <c r="L3638" s="9">
        <f>'Consolidtaed Data'!$I9656*'Consolidtaed Data'!$H9656</f>
        <v>1103</v>
      </c>
      <c r="M3638" s="9">
        <f>'Consolidtaed Data'!$L9656-'Consolidtaed Data'!$K9656</f>
        <v>827</v>
      </c>
      <c r="N3638" s="9" t="str">
        <f>VLOOKUP('Consolidtaed Data'!$C9656,[1]Locations!$A:$O,2,0)</f>
        <v>Orange</v>
      </c>
      <c r="O3638" s="9" t="str">
        <f>VLOOKUP('Consolidtaed Data'!$D9656,'[1]Sales People'!$A:$B,2,0)</f>
        <v>Fred Robertson</v>
      </c>
      <c r="P3638" s="9" t="str">
        <f>VLOOKUP('Consolidtaed Data'!$E9656,[1]Customers!$A:$B,2,0)</f>
        <v>Stephen Kelly</v>
      </c>
      <c r="Q3638" s="11">
        <f>WEEKDAY('Consolidtaed Data'!$F9656)</f>
        <v>5</v>
      </c>
      <c r="R3638" s="9">
        <f>MONTH('Consolidtaed Data'!$F9656)</f>
        <v>12</v>
      </c>
      <c r="S3638" s="9" t="str">
        <f>TEXT(Table3[[#This Row],[Purchase Date]],"MMMM")</f>
        <v>September</v>
      </c>
      <c r="T3638" s="9">
        <f>YEAR('Consolidtaed Data'!$F9656)</f>
        <v>2021</v>
      </c>
    </row>
    <row r="3639" spans="1:20" x14ac:dyDescent="0.3">
      <c r="A3639" s="9" t="s">
        <v>4660</v>
      </c>
      <c r="B3639" s="9" t="s">
        <v>225</v>
      </c>
      <c r="C3639" s="9" t="s">
        <v>412</v>
      </c>
      <c r="D3639" s="9" t="s">
        <v>105</v>
      </c>
      <c r="E3639" s="9" t="s">
        <v>1854</v>
      </c>
      <c r="F3639" s="10">
        <v>44098</v>
      </c>
      <c r="G3639" s="10" t="str">
        <f>VLOOKUP(Table3[[#This Row],[Product ID]],[1]Products!$A:$G,2,0)</f>
        <v>Product 24</v>
      </c>
      <c r="H3639" s="22">
        <v>1</v>
      </c>
      <c r="I3639" s="9">
        <f>VLOOKUP('Consolidtaed Data'!$B5176,[1]Products!$A:$G,4,0)</f>
        <v>2091</v>
      </c>
      <c r="J3639" s="9">
        <f>VLOOKUP('Consolidtaed Data'!$B5176,[1]Products!$A:$G,3,0)</f>
        <v>1485</v>
      </c>
      <c r="K3639" s="9">
        <f>'Consolidtaed Data'!$J5176*'Consolidtaed Data'!$H5176</f>
        <v>765</v>
      </c>
      <c r="L3639" s="9">
        <f>'Consolidtaed Data'!$I5176*'Consolidtaed Data'!$H5176</f>
        <v>1176</v>
      </c>
      <c r="M3639" s="9">
        <f>'Consolidtaed Data'!$L5176-'Consolidtaed Data'!$K5176</f>
        <v>894</v>
      </c>
      <c r="N3639" s="9" t="str">
        <f>VLOOKUP('Consolidtaed Data'!$C5176,[1]Locations!$A:$O,2,0)</f>
        <v>Rancho Cucamonga</v>
      </c>
      <c r="O3639" s="9" t="str">
        <f>VLOOKUP('Consolidtaed Data'!$D5176,'[1]Sales People'!$A:$B,2,0)</f>
        <v>Martin Perry</v>
      </c>
      <c r="P3639" s="9" t="str">
        <f>VLOOKUP('Consolidtaed Data'!$E5176,[1]Customers!$A:$B,2,0)</f>
        <v>Gary Porter</v>
      </c>
      <c r="Q3639" s="11">
        <f>WEEKDAY('Consolidtaed Data'!$F5176)</f>
        <v>7</v>
      </c>
      <c r="R3639" s="9">
        <f>MONTH('Consolidtaed Data'!$F5176)</f>
        <v>1</v>
      </c>
      <c r="S3639" s="9" t="str">
        <f>TEXT(Table3[[#This Row],[Purchase Date]],"MMMM")</f>
        <v>September</v>
      </c>
      <c r="T3639" s="9">
        <f>YEAR('Consolidtaed Data'!$F5176)</f>
        <v>2021</v>
      </c>
    </row>
    <row r="3640" spans="1:20" x14ac:dyDescent="0.3">
      <c r="A3640" s="9" t="s">
        <v>4661</v>
      </c>
      <c r="B3640" s="9" t="s">
        <v>38</v>
      </c>
      <c r="C3640" s="9" t="s">
        <v>228</v>
      </c>
      <c r="D3640" s="9" t="s">
        <v>193</v>
      </c>
      <c r="E3640" s="9" t="s">
        <v>912</v>
      </c>
      <c r="F3640" s="10">
        <v>44098</v>
      </c>
      <c r="G3640" s="10" t="str">
        <f>VLOOKUP(Table3[[#This Row],[Product ID]],[1]Products!$A:$G,2,0)</f>
        <v>Product 25</v>
      </c>
      <c r="H3640" s="22">
        <v>3</v>
      </c>
      <c r="I3640" s="9">
        <f>VLOOKUP('Consolidtaed Data'!$B5382,[1]Products!$A:$G,4,0)</f>
        <v>368</v>
      </c>
      <c r="J3640" s="9">
        <f>VLOOKUP('Consolidtaed Data'!$B5382,[1]Products!$A:$G,3,0)</f>
        <v>294</v>
      </c>
      <c r="K3640" s="9">
        <f>'Consolidtaed Data'!$J5382*'Consolidtaed Data'!$H5382</f>
        <v>171</v>
      </c>
      <c r="L3640" s="9">
        <f>'Consolidtaed Data'!$I5382*'Consolidtaed Data'!$H5382</f>
        <v>217</v>
      </c>
      <c r="M3640" s="9">
        <f>'Consolidtaed Data'!$L5382-'Consolidtaed Data'!$K5382</f>
        <v>792</v>
      </c>
      <c r="N3640" s="9" t="str">
        <f>VLOOKUP('Consolidtaed Data'!$C5382,[1]Locations!$A:$O,2,0)</f>
        <v>Inglewood</v>
      </c>
      <c r="O3640" s="9" t="str">
        <f>VLOOKUP('Consolidtaed Data'!$D5382,'[1]Sales People'!$A:$B,2,0)</f>
        <v>Patrick Ruiz</v>
      </c>
      <c r="P3640" s="9" t="str">
        <f>VLOOKUP('Consolidtaed Data'!$E5382,[1]Customers!$A:$B,2,0)</f>
        <v>Roy Rice</v>
      </c>
      <c r="Q3640" s="11">
        <f>WEEKDAY('Consolidtaed Data'!$F5382)</f>
        <v>3</v>
      </c>
      <c r="R3640" s="9">
        <f>MONTH('Consolidtaed Data'!$F5382)</f>
        <v>2</v>
      </c>
      <c r="S3640" s="9" t="str">
        <f>TEXT(Table3[[#This Row],[Purchase Date]],"MMMM")</f>
        <v>September</v>
      </c>
      <c r="T3640" s="9">
        <f>YEAR('Consolidtaed Data'!$F5382)</f>
        <v>2021</v>
      </c>
    </row>
    <row r="3641" spans="1:20" x14ac:dyDescent="0.3">
      <c r="A3641" s="9" t="s">
        <v>4662</v>
      </c>
      <c r="B3641" s="9" t="s">
        <v>29</v>
      </c>
      <c r="C3641" s="9" t="s">
        <v>126</v>
      </c>
      <c r="D3641" s="9" t="s">
        <v>153</v>
      </c>
      <c r="E3641" s="9" t="s">
        <v>1199</v>
      </c>
      <c r="F3641" s="10">
        <v>44098</v>
      </c>
      <c r="G3641" s="10" t="str">
        <f>VLOOKUP(Table3[[#This Row],[Product ID]],[1]Products!$A:$G,2,0)</f>
        <v>Product 37</v>
      </c>
      <c r="H3641" s="22">
        <v>1</v>
      </c>
      <c r="I3641" s="9">
        <f>VLOOKUP('Consolidtaed Data'!$B5406,[1]Products!$A:$G,4,0)</f>
        <v>2410</v>
      </c>
      <c r="J3641" s="9">
        <f>VLOOKUP('Consolidtaed Data'!$B5406,[1]Products!$A:$G,3,0)</f>
        <v>1518</v>
      </c>
      <c r="K3641" s="9">
        <f>'Consolidtaed Data'!$J5406*'Consolidtaed Data'!$H5406</f>
        <v>1774</v>
      </c>
      <c r="L3641" s="9">
        <f>'Consolidtaed Data'!$I5406*'Consolidtaed Data'!$H5406</f>
        <v>2464</v>
      </c>
      <c r="M3641" s="9">
        <f>'Consolidtaed Data'!$L5406-'Consolidtaed Data'!$K5406</f>
        <v>49</v>
      </c>
      <c r="N3641" s="9" t="str">
        <f>VLOOKUP('Consolidtaed Data'!$C5406,[1]Locations!$A:$O,2,0)</f>
        <v>Los Angeles</v>
      </c>
      <c r="O3641" s="9" t="str">
        <f>VLOOKUP('Consolidtaed Data'!$D5406,'[1]Sales People'!$A:$B,2,0)</f>
        <v>Carl Hall</v>
      </c>
      <c r="P3641" s="9" t="str">
        <f>VLOOKUP('Consolidtaed Data'!$E5406,[1]Customers!$A:$B,2,0)</f>
        <v>Howard Moore</v>
      </c>
      <c r="Q3641" s="11">
        <f>WEEKDAY('Consolidtaed Data'!$F5406)</f>
        <v>4</v>
      </c>
      <c r="R3641" s="9">
        <f>MONTH('Consolidtaed Data'!$F5406)</f>
        <v>2</v>
      </c>
      <c r="S3641" s="9" t="str">
        <f>TEXT(Table3[[#This Row],[Purchase Date]],"MMMM")</f>
        <v>September</v>
      </c>
      <c r="T3641" s="9">
        <f>YEAR('Consolidtaed Data'!$F5406)</f>
        <v>2021</v>
      </c>
    </row>
    <row r="3642" spans="1:20" x14ac:dyDescent="0.3">
      <c r="A3642" s="9" t="s">
        <v>4663</v>
      </c>
      <c r="B3642" s="9" t="s">
        <v>338</v>
      </c>
      <c r="C3642" s="9" t="s">
        <v>16</v>
      </c>
      <c r="D3642" s="9" t="s">
        <v>197</v>
      </c>
      <c r="E3642" s="9" t="s">
        <v>884</v>
      </c>
      <c r="F3642" s="10">
        <v>44098</v>
      </c>
      <c r="G3642" s="10" t="str">
        <f>VLOOKUP(Table3[[#This Row],[Product ID]],[1]Products!$A:$G,2,0)</f>
        <v>Product 95</v>
      </c>
      <c r="H3642" s="22">
        <v>2</v>
      </c>
      <c r="I3642" s="9">
        <f>VLOOKUP('Consolidtaed Data'!$B5509,[1]Products!$A:$G,4,0)</f>
        <v>1887</v>
      </c>
      <c r="J3642" s="9">
        <f>VLOOKUP('Consolidtaed Data'!$B5509,[1]Products!$A:$G,3,0)</f>
        <v>1378</v>
      </c>
      <c r="K3642" s="9">
        <f>'Consolidtaed Data'!$J5509*'Consolidtaed Data'!$H5509</f>
        <v>1200</v>
      </c>
      <c r="L3642" s="9">
        <f>'Consolidtaed Data'!$I5509*'Consolidtaed Data'!$H5509</f>
        <v>2182</v>
      </c>
      <c r="M3642" s="9">
        <f>'Consolidtaed Data'!$L5509-'Consolidtaed Data'!$K5509</f>
        <v>495</v>
      </c>
      <c r="N3642" s="9" t="str">
        <f>VLOOKUP('Consolidtaed Data'!$C5509,[1]Locations!$A:$O,2,0)</f>
        <v>El Cajon</v>
      </c>
      <c r="O3642" s="9" t="str">
        <f>VLOOKUP('Consolidtaed Data'!$D5509,'[1]Sales People'!$A:$B,2,0)</f>
        <v>Jeremy Mendoza</v>
      </c>
      <c r="P3642" s="9" t="str">
        <f>VLOOKUP('Consolidtaed Data'!$E5509,[1]Customers!$A:$B,2,0)</f>
        <v>Justin Graham</v>
      </c>
      <c r="Q3642" s="11">
        <f>WEEKDAY('Consolidtaed Data'!$F5509)</f>
        <v>5</v>
      </c>
      <c r="R3642" s="9">
        <f>MONTH('Consolidtaed Data'!$F5509)</f>
        <v>2</v>
      </c>
      <c r="S3642" s="9" t="str">
        <f>TEXT(Table3[[#This Row],[Purchase Date]],"MMMM")</f>
        <v>September</v>
      </c>
      <c r="T3642" s="9">
        <f>YEAR('Consolidtaed Data'!$F5509)</f>
        <v>2021</v>
      </c>
    </row>
    <row r="3643" spans="1:20" x14ac:dyDescent="0.3">
      <c r="A3643" s="9" t="s">
        <v>4664</v>
      </c>
      <c r="B3643" s="9" t="s">
        <v>580</v>
      </c>
      <c r="C3643" s="9" t="s">
        <v>45</v>
      </c>
      <c r="D3643" s="9" t="s">
        <v>161</v>
      </c>
      <c r="E3643" s="9" t="s">
        <v>771</v>
      </c>
      <c r="F3643" s="10">
        <v>44098</v>
      </c>
      <c r="G3643" s="10" t="str">
        <f>VLOOKUP(Table3[[#This Row],[Product ID]],[1]Products!$A:$G,2,0)</f>
        <v>Product 1</v>
      </c>
      <c r="H3643" s="22">
        <v>4</v>
      </c>
      <c r="I3643" s="9">
        <f>VLOOKUP('Consolidtaed Data'!$B5933,[1]Products!$A:$G,4,0)</f>
        <v>1889</v>
      </c>
      <c r="J3643" s="9">
        <f>VLOOKUP('Consolidtaed Data'!$B5933,[1]Products!$A:$G,3,0)</f>
        <v>945</v>
      </c>
      <c r="K3643" s="9">
        <f>'Consolidtaed Data'!$J5933*'Consolidtaed Data'!$H5933</f>
        <v>421</v>
      </c>
      <c r="L3643" s="9">
        <f>'Consolidtaed Data'!$I5933*'Consolidtaed Data'!$H5933</f>
        <v>561</v>
      </c>
      <c r="M3643" s="9">
        <f>'Consolidtaed Data'!$L5933-'Consolidtaed Data'!$K5933</f>
        <v>690</v>
      </c>
      <c r="N3643" s="9" t="str">
        <f>VLOOKUP('Consolidtaed Data'!$C5933,[1]Locations!$A:$O,2,0)</f>
        <v>San Mateo</v>
      </c>
      <c r="O3643" s="9" t="str">
        <f>VLOOKUP('Consolidtaed Data'!$D5933,'[1]Sales People'!$A:$B,2,0)</f>
        <v>Martin Perry</v>
      </c>
      <c r="P3643" s="9" t="str">
        <f>VLOOKUP('Consolidtaed Data'!$E5933,[1]Customers!$A:$B,2,0)</f>
        <v>Ernest Rivera</v>
      </c>
      <c r="Q3643" s="11">
        <f>WEEKDAY('Consolidtaed Data'!$F5933)</f>
        <v>7</v>
      </c>
      <c r="R3643" s="9">
        <f>MONTH('Consolidtaed Data'!$F5933)</f>
        <v>3</v>
      </c>
      <c r="S3643" s="9" t="str">
        <f>TEXT(Table3[[#This Row],[Purchase Date]],"MMMM")</f>
        <v>September</v>
      </c>
      <c r="T3643" s="9">
        <f>YEAR('Consolidtaed Data'!$F5933)</f>
        <v>2021</v>
      </c>
    </row>
    <row r="3644" spans="1:20" x14ac:dyDescent="0.3">
      <c r="A3644" s="9" t="s">
        <v>4665</v>
      </c>
      <c r="B3644" s="9" t="s">
        <v>580</v>
      </c>
      <c r="C3644" s="9" t="s">
        <v>59</v>
      </c>
      <c r="D3644" s="9" t="s">
        <v>229</v>
      </c>
      <c r="E3644" s="9" t="s">
        <v>323</v>
      </c>
      <c r="F3644" s="10">
        <v>44098</v>
      </c>
      <c r="G3644" s="10" t="str">
        <f>VLOOKUP(Table3[[#This Row],[Product ID]],[1]Products!$A:$G,2,0)</f>
        <v>Product 1</v>
      </c>
      <c r="H3644" s="22">
        <v>1</v>
      </c>
      <c r="I3644" s="9">
        <f>VLOOKUP('Consolidtaed Data'!$B6089,[1]Products!$A:$G,4,0)</f>
        <v>1278</v>
      </c>
      <c r="J3644" s="9">
        <f>VLOOKUP('Consolidtaed Data'!$B6089,[1]Products!$A:$G,3,0)</f>
        <v>665</v>
      </c>
      <c r="K3644" s="9">
        <f>'Consolidtaed Data'!$J6089*'Consolidtaed Data'!$H6089</f>
        <v>1350</v>
      </c>
      <c r="L3644" s="9">
        <f>'Consolidtaed Data'!$I6089*'Consolidtaed Data'!$H6089</f>
        <v>2454</v>
      </c>
      <c r="M3644" s="9">
        <f>'Consolidtaed Data'!$L6089-'Consolidtaed Data'!$K6089</f>
        <v>74</v>
      </c>
      <c r="N3644" s="9" t="str">
        <f>VLOOKUP('Consolidtaed Data'!$C6089,[1]Locations!$A:$O,2,0)</f>
        <v>Santa Clara</v>
      </c>
      <c r="O3644" s="9" t="str">
        <f>VLOOKUP('Consolidtaed Data'!$D6089,'[1]Sales People'!$A:$B,2,0)</f>
        <v>Ronald Reed</v>
      </c>
      <c r="P3644" s="9" t="str">
        <f>VLOOKUP('Consolidtaed Data'!$E6089,[1]Customers!$A:$B,2,0)</f>
        <v>William James</v>
      </c>
      <c r="Q3644" s="11">
        <f>WEEKDAY('Consolidtaed Data'!$F6089)</f>
        <v>6</v>
      </c>
      <c r="R3644" s="9">
        <f>MONTH('Consolidtaed Data'!$F6089)</f>
        <v>4</v>
      </c>
      <c r="S3644" s="9" t="str">
        <f>TEXT(Table3[[#This Row],[Purchase Date]],"MMMM")</f>
        <v>September</v>
      </c>
      <c r="T3644" s="9">
        <f>YEAR('Consolidtaed Data'!$F6089)</f>
        <v>2021</v>
      </c>
    </row>
    <row r="3645" spans="1:20" x14ac:dyDescent="0.3">
      <c r="A3645" s="9" t="s">
        <v>4666</v>
      </c>
      <c r="B3645" s="9" t="s">
        <v>168</v>
      </c>
      <c r="C3645" s="9" t="s">
        <v>173</v>
      </c>
      <c r="D3645" s="9" t="s">
        <v>56</v>
      </c>
      <c r="E3645" s="9" t="s">
        <v>723</v>
      </c>
      <c r="F3645" s="10">
        <v>44098</v>
      </c>
      <c r="G3645" s="10" t="str">
        <f>VLOOKUP(Table3[[#This Row],[Product ID]],[1]Products!$A:$G,2,0)</f>
        <v>Product 26</v>
      </c>
      <c r="H3645" s="22">
        <v>3</v>
      </c>
      <c r="I3645" s="9">
        <f>VLOOKUP('Consolidtaed Data'!$B6461,[1]Products!$A:$G,4,0)</f>
        <v>1380</v>
      </c>
      <c r="J3645" s="9">
        <f>VLOOKUP('Consolidtaed Data'!$B6461,[1]Products!$A:$G,3,0)</f>
        <v>1090</v>
      </c>
      <c r="K3645" s="9">
        <f>'Consolidtaed Data'!$J6461*'Consolidtaed Data'!$H6461</f>
        <v>876</v>
      </c>
      <c r="L3645" s="9">
        <f>'Consolidtaed Data'!$I6461*'Consolidtaed Data'!$H6461</f>
        <v>1068</v>
      </c>
      <c r="M3645" s="9">
        <f>'Consolidtaed Data'!$L6461-'Consolidtaed Data'!$K6461</f>
        <v>855</v>
      </c>
      <c r="N3645" s="9" t="str">
        <f>VLOOKUP('Consolidtaed Data'!$C6461,[1]Locations!$A:$O,2,0)</f>
        <v>Sacramento</v>
      </c>
      <c r="O3645" s="9" t="str">
        <f>VLOOKUP('Consolidtaed Data'!$D6461,'[1]Sales People'!$A:$B,2,0)</f>
        <v>Sean Miller</v>
      </c>
      <c r="P3645" s="9" t="str">
        <f>VLOOKUP('Consolidtaed Data'!$E6461,[1]Customers!$A:$B,2,0)</f>
        <v>Phillip Harvey</v>
      </c>
      <c r="Q3645" s="11">
        <f>WEEKDAY('Consolidtaed Data'!$F6461)</f>
        <v>4</v>
      </c>
      <c r="R3645" s="9">
        <f>MONTH('Consolidtaed Data'!$F6461)</f>
        <v>5</v>
      </c>
      <c r="S3645" s="9" t="str">
        <f>TEXT(Table3[[#This Row],[Purchase Date]],"MMMM")</f>
        <v>September</v>
      </c>
      <c r="T3645" s="9">
        <f>YEAR('Consolidtaed Data'!$F6461)</f>
        <v>2021</v>
      </c>
    </row>
    <row r="3646" spans="1:20" x14ac:dyDescent="0.3">
      <c r="A3646" s="9" t="s">
        <v>4667</v>
      </c>
      <c r="B3646" s="9" t="s">
        <v>98</v>
      </c>
      <c r="C3646" s="9" t="s">
        <v>462</v>
      </c>
      <c r="D3646" s="9" t="s">
        <v>272</v>
      </c>
      <c r="E3646" s="9" t="s">
        <v>1641</v>
      </c>
      <c r="F3646" s="10">
        <v>44098</v>
      </c>
      <c r="G3646" s="10" t="str">
        <f>VLOOKUP(Table3[[#This Row],[Product ID]],[1]Products!$A:$G,2,0)</f>
        <v>Product 85</v>
      </c>
      <c r="H3646" s="22">
        <v>1</v>
      </c>
      <c r="I3646" s="9">
        <f>VLOOKUP('Consolidtaed Data'!$B6965,[1]Products!$A:$G,4,0)</f>
        <v>1889</v>
      </c>
      <c r="J3646" s="9">
        <f>VLOOKUP('Consolidtaed Data'!$B6965,[1]Products!$A:$G,3,0)</f>
        <v>945</v>
      </c>
      <c r="K3646" s="9">
        <f>'Consolidtaed Data'!$J6965*'Consolidtaed Data'!$H6965</f>
        <v>3201</v>
      </c>
      <c r="L3646" s="9">
        <f>'Consolidtaed Data'!$I6965*'Consolidtaed Data'!$H6965</f>
        <v>5427</v>
      </c>
      <c r="M3646" s="9">
        <f>'Consolidtaed Data'!$L6965-'Consolidtaed Data'!$K6965</f>
        <v>106</v>
      </c>
      <c r="N3646" s="9" t="str">
        <f>VLOOKUP('Consolidtaed Data'!$C6965,[1]Locations!$A:$O,2,0)</f>
        <v>Oakland</v>
      </c>
      <c r="O3646" s="9" t="str">
        <f>VLOOKUP('Consolidtaed Data'!$D6965,'[1]Sales People'!$A:$B,2,0)</f>
        <v>Kenneth Fields</v>
      </c>
      <c r="P3646" s="9" t="str">
        <f>VLOOKUP('Consolidtaed Data'!$E6965,[1]Customers!$A:$B,2,0)</f>
        <v>Billy Miller</v>
      </c>
      <c r="Q3646" s="11">
        <f>WEEKDAY('Consolidtaed Data'!$F6965)</f>
        <v>2</v>
      </c>
      <c r="R3646" s="9">
        <f>MONTH('Consolidtaed Data'!$F6965)</f>
        <v>6</v>
      </c>
      <c r="S3646" s="9" t="str">
        <f>TEXT(Table3[[#This Row],[Purchase Date]],"MMMM")</f>
        <v>September</v>
      </c>
      <c r="T3646" s="9">
        <f>YEAR('Consolidtaed Data'!$F6965)</f>
        <v>2021</v>
      </c>
    </row>
    <row r="3647" spans="1:20" x14ac:dyDescent="0.3">
      <c r="A3647" s="9" t="s">
        <v>4668</v>
      </c>
      <c r="B3647" s="9" t="s">
        <v>322</v>
      </c>
      <c r="C3647" s="9" t="s">
        <v>72</v>
      </c>
      <c r="D3647" s="9" t="s">
        <v>193</v>
      </c>
      <c r="E3647" s="9" t="s">
        <v>511</v>
      </c>
      <c r="F3647" s="10">
        <v>44098</v>
      </c>
      <c r="G3647" s="10" t="str">
        <f>VLOOKUP(Table3[[#This Row],[Product ID]],[1]Products!$A:$G,2,0)</f>
        <v>Product 43</v>
      </c>
      <c r="H3647" s="22">
        <v>1</v>
      </c>
      <c r="I3647" s="9">
        <f>VLOOKUP('Consolidtaed Data'!$B7204,[1]Products!$A:$G,4,0)</f>
        <v>1178</v>
      </c>
      <c r="J3647" s="9">
        <f>VLOOKUP('Consolidtaed Data'!$B7204,[1]Products!$A:$G,3,0)</f>
        <v>683</v>
      </c>
      <c r="K3647" s="9">
        <f>'Consolidtaed Data'!$J7204*'Consolidtaed Data'!$H7204</f>
        <v>237</v>
      </c>
      <c r="L3647" s="9">
        <f>'Consolidtaed Data'!$I7204*'Consolidtaed Data'!$H7204</f>
        <v>381</v>
      </c>
      <c r="M3647" s="9">
        <f>'Consolidtaed Data'!$L7204-'Consolidtaed Data'!$K7204</f>
        <v>1852</v>
      </c>
      <c r="N3647" s="9" t="str">
        <f>VLOOKUP('Consolidtaed Data'!$C7204,[1]Locations!$A:$O,2,0)</f>
        <v>Palmdale</v>
      </c>
      <c r="O3647" s="9" t="str">
        <f>VLOOKUP('Consolidtaed Data'!$D7204,'[1]Sales People'!$A:$B,2,0)</f>
        <v>Charles Harper</v>
      </c>
      <c r="P3647" s="9" t="str">
        <f>VLOOKUP('Consolidtaed Data'!$E7204,[1]Customers!$A:$B,2,0)</f>
        <v>William Schmidt</v>
      </c>
      <c r="Q3647" s="11">
        <f>WEEKDAY('Consolidtaed Data'!$F7204)</f>
        <v>4</v>
      </c>
      <c r="R3647" s="9">
        <f>MONTH('Consolidtaed Data'!$F7204)</f>
        <v>6</v>
      </c>
      <c r="S3647" s="9" t="str">
        <f>TEXT(Table3[[#This Row],[Purchase Date]],"MMMM")</f>
        <v>September</v>
      </c>
      <c r="T3647" s="9">
        <f>YEAR('Consolidtaed Data'!$F7204)</f>
        <v>2021</v>
      </c>
    </row>
    <row r="3648" spans="1:20" x14ac:dyDescent="0.3">
      <c r="A3648" s="9" t="s">
        <v>4669</v>
      </c>
      <c r="B3648" s="9" t="s">
        <v>580</v>
      </c>
      <c r="C3648" s="9" t="s">
        <v>331</v>
      </c>
      <c r="D3648" s="9" t="s">
        <v>13</v>
      </c>
      <c r="E3648" s="9" t="s">
        <v>1388</v>
      </c>
      <c r="F3648" s="10">
        <v>44098</v>
      </c>
      <c r="G3648" s="10" t="str">
        <f>VLOOKUP(Table3[[#This Row],[Product ID]],[1]Products!$A:$G,2,0)</f>
        <v>Product 1</v>
      </c>
      <c r="H3648" s="22">
        <v>4</v>
      </c>
      <c r="I3648" s="9">
        <f>VLOOKUP('Consolidtaed Data'!$B8073,[1]Products!$A:$G,4,0)</f>
        <v>1077</v>
      </c>
      <c r="J3648" s="9">
        <f>VLOOKUP('Consolidtaed Data'!$B8073,[1]Products!$A:$G,3,0)</f>
        <v>732</v>
      </c>
      <c r="K3648" s="9">
        <f>'Consolidtaed Data'!$J8073*'Consolidtaed Data'!$H8073</f>
        <v>5044</v>
      </c>
      <c r="L3648" s="9">
        <f>'Consolidtaed Data'!$I8073*'Consolidtaed Data'!$H8073</f>
        <v>6552</v>
      </c>
      <c r="M3648" s="9">
        <f>'Consolidtaed Data'!$L8073-'Consolidtaed Data'!$K8073</f>
        <v>147</v>
      </c>
      <c r="N3648" s="9" t="str">
        <f>VLOOKUP('Consolidtaed Data'!$C8073,[1]Locations!$A:$O,2,0)</f>
        <v>Santa Maria</v>
      </c>
      <c r="O3648" s="9" t="str">
        <f>VLOOKUP('Consolidtaed Data'!$D8073,'[1]Sales People'!$A:$B,2,0)</f>
        <v>Brian Hansen</v>
      </c>
      <c r="P3648" s="9" t="str">
        <f>VLOOKUP('Consolidtaed Data'!$E8073,[1]Customers!$A:$B,2,0)</f>
        <v>Fred Perez</v>
      </c>
      <c r="Q3648" s="11">
        <f>WEEKDAY('Consolidtaed Data'!$F8073)</f>
        <v>2</v>
      </c>
      <c r="R3648" s="9">
        <f>MONTH('Consolidtaed Data'!$F8073)</f>
        <v>9</v>
      </c>
      <c r="S3648" s="9" t="str">
        <f>TEXT(Table3[[#This Row],[Purchase Date]],"MMMM")</f>
        <v>September</v>
      </c>
      <c r="T3648" s="9">
        <f>YEAR('Consolidtaed Data'!$F8073)</f>
        <v>2021</v>
      </c>
    </row>
    <row r="3649" spans="1:20" x14ac:dyDescent="0.3">
      <c r="A3649" s="9" t="s">
        <v>4670</v>
      </c>
      <c r="B3649" s="9" t="s">
        <v>252</v>
      </c>
      <c r="C3649" s="9" t="s">
        <v>196</v>
      </c>
      <c r="D3649" s="9" t="s">
        <v>13</v>
      </c>
      <c r="E3649" s="9" t="s">
        <v>2328</v>
      </c>
      <c r="F3649" s="10">
        <v>44098</v>
      </c>
      <c r="G3649" s="10" t="str">
        <f>VLOOKUP(Table3[[#This Row],[Product ID]],[1]Products!$A:$G,2,0)</f>
        <v>Product 81</v>
      </c>
      <c r="H3649" s="22">
        <v>1</v>
      </c>
      <c r="I3649" s="9">
        <f>VLOOKUP('Consolidtaed Data'!$B8243,[1]Products!$A:$G,4,0)</f>
        <v>556</v>
      </c>
      <c r="J3649" s="9">
        <f>VLOOKUP('Consolidtaed Data'!$B8243,[1]Products!$A:$G,3,0)</f>
        <v>395</v>
      </c>
      <c r="K3649" s="9">
        <f>'Consolidtaed Data'!$J8243*'Consolidtaed Data'!$H8243</f>
        <v>504</v>
      </c>
      <c r="L3649" s="9">
        <f>'Consolidtaed Data'!$I8243*'Consolidtaed Data'!$H8243</f>
        <v>951</v>
      </c>
      <c r="M3649" s="9">
        <f>'Consolidtaed Data'!$L8243-'Consolidtaed Data'!$K8243</f>
        <v>1198</v>
      </c>
      <c r="N3649" s="9" t="str">
        <f>VLOOKUP('Consolidtaed Data'!$C8243,[1]Locations!$A:$O,2,0)</f>
        <v>Orange</v>
      </c>
      <c r="O3649" s="9" t="str">
        <f>VLOOKUP('Consolidtaed Data'!$D8243,'[1]Sales People'!$A:$B,2,0)</f>
        <v>Jeremy Mendoza</v>
      </c>
      <c r="P3649" s="9" t="str">
        <f>VLOOKUP('Consolidtaed Data'!$E8243,[1]Customers!$A:$B,2,0)</f>
        <v>Robert Price</v>
      </c>
      <c r="Q3649" s="11">
        <f>WEEKDAY('Consolidtaed Data'!$F8243)</f>
        <v>1</v>
      </c>
      <c r="R3649" s="9">
        <f>MONTH('Consolidtaed Data'!$F8243)</f>
        <v>9</v>
      </c>
      <c r="S3649" s="9" t="str">
        <f>TEXT(Table3[[#This Row],[Purchase Date]],"MMMM")</f>
        <v>September</v>
      </c>
      <c r="T3649" s="9">
        <f>YEAR('Consolidtaed Data'!$F8243)</f>
        <v>2021</v>
      </c>
    </row>
    <row r="3650" spans="1:20" x14ac:dyDescent="0.3">
      <c r="A3650" s="9" t="s">
        <v>4671</v>
      </c>
      <c r="B3650" s="9" t="s">
        <v>151</v>
      </c>
      <c r="C3650" s="9" t="s">
        <v>63</v>
      </c>
      <c r="D3650" s="9" t="s">
        <v>22</v>
      </c>
      <c r="E3650" s="9" t="s">
        <v>1261</v>
      </c>
      <c r="F3650" s="10">
        <v>44098</v>
      </c>
      <c r="G3650" s="10" t="str">
        <f>VLOOKUP(Table3[[#This Row],[Product ID]],[1]Products!$A:$G,2,0)</f>
        <v>Product 94</v>
      </c>
      <c r="H3650" s="22">
        <v>2</v>
      </c>
      <c r="I3650" s="9">
        <f>VLOOKUP('Consolidtaed Data'!$B8438,[1]Products!$A:$G,4,0)</f>
        <v>1500</v>
      </c>
      <c r="J3650" s="9">
        <f>VLOOKUP('Consolidtaed Data'!$B8438,[1]Products!$A:$G,3,0)</f>
        <v>900</v>
      </c>
      <c r="K3650" s="9">
        <f>'Consolidtaed Data'!$J8438*'Consolidtaed Data'!$H8438</f>
        <v>624</v>
      </c>
      <c r="L3650" s="9">
        <f>'Consolidtaed Data'!$I8438*'Consolidtaed Data'!$H8438</f>
        <v>945</v>
      </c>
      <c r="M3650" s="9">
        <f>'Consolidtaed Data'!$L8438-'Consolidtaed Data'!$K8438</f>
        <v>656</v>
      </c>
      <c r="N3650" s="9" t="str">
        <f>VLOOKUP('Consolidtaed Data'!$C8438,[1]Locations!$A:$O,2,0)</f>
        <v>San Francisco</v>
      </c>
      <c r="O3650" s="9" t="str">
        <f>VLOOKUP('Consolidtaed Data'!$D8438,'[1]Sales People'!$A:$B,2,0)</f>
        <v>Brian Thomas</v>
      </c>
      <c r="P3650" s="9" t="str">
        <f>VLOOKUP('Consolidtaed Data'!$E8438,[1]Customers!$A:$B,2,0)</f>
        <v>James Castillo</v>
      </c>
      <c r="Q3650" s="11">
        <f>WEEKDAY('Consolidtaed Data'!$F8438)</f>
        <v>2</v>
      </c>
      <c r="R3650" s="9">
        <f>MONTH('Consolidtaed Data'!$F8438)</f>
        <v>10</v>
      </c>
      <c r="S3650" s="9" t="str">
        <f>TEXT(Table3[[#This Row],[Purchase Date]],"MMMM")</f>
        <v>September</v>
      </c>
      <c r="T3650" s="9">
        <f>YEAR('Consolidtaed Data'!$F8438)</f>
        <v>2021</v>
      </c>
    </row>
    <row r="3651" spans="1:20" x14ac:dyDescent="0.3">
      <c r="A3651" s="9" t="s">
        <v>4672</v>
      </c>
      <c r="B3651" s="9" t="s">
        <v>219</v>
      </c>
      <c r="C3651" s="9" t="s">
        <v>289</v>
      </c>
      <c r="D3651" s="9" t="s">
        <v>105</v>
      </c>
      <c r="E3651" s="9" t="s">
        <v>256</v>
      </c>
      <c r="F3651" s="10">
        <v>44098</v>
      </c>
      <c r="G3651" s="10" t="str">
        <f>VLOOKUP(Table3[[#This Row],[Product ID]],[1]Products!$A:$G,2,0)</f>
        <v>Product 35</v>
      </c>
      <c r="H3651" s="22">
        <v>3</v>
      </c>
      <c r="I3651" s="9">
        <f>VLOOKUP('Consolidtaed Data'!$B8439,[1]Products!$A:$G,4,0)</f>
        <v>818</v>
      </c>
      <c r="J3651" s="9">
        <f>VLOOKUP('Consolidtaed Data'!$B8439,[1]Products!$A:$G,3,0)</f>
        <v>450</v>
      </c>
      <c r="K3651" s="9">
        <f>'Consolidtaed Data'!$J8439*'Consolidtaed Data'!$H8439</f>
        <v>778</v>
      </c>
      <c r="L3651" s="9">
        <f>'Consolidtaed Data'!$I8439*'Consolidtaed Data'!$H8439</f>
        <v>1274</v>
      </c>
      <c r="M3651" s="9">
        <f>'Consolidtaed Data'!$L8439-'Consolidtaed Data'!$K8439</f>
        <v>1632</v>
      </c>
      <c r="N3651" s="9" t="str">
        <f>VLOOKUP('Consolidtaed Data'!$C8439,[1]Locations!$A:$O,2,0)</f>
        <v>Santa Ana</v>
      </c>
      <c r="O3651" s="9" t="str">
        <f>VLOOKUP('Consolidtaed Data'!$D8439,'[1]Sales People'!$A:$B,2,0)</f>
        <v>Larry Castillo</v>
      </c>
      <c r="P3651" s="9" t="str">
        <f>VLOOKUP('Consolidtaed Data'!$E8439,[1]Customers!$A:$B,2,0)</f>
        <v>Daniel Fernandez</v>
      </c>
      <c r="Q3651" s="11">
        <f>WEEKDAY('Consolidtaed Data'!$F8439)</f>
        <v>2</v>
      </c>
      <c r="R3651" s="9">
        <f>MONTH('Consolidtaed Data'!$F8439)</f>
        <v>10</v>
      </c>
      <c r="S3651" s="9" t="str">
        <f>TEXT(Table3[[#This Row],[Purchase Date]],"MMMM")</f>
        <v>September</v>
      </c>
      <c r="T3651" s="9">
        <f>YEAR('Consolidtaed Data'!$F8439)</f>
        <v>2021</v>
      </c>
    </row>
    <row r="3652" spans="1:20" x14ac:dyDescent="0.3">
      <c r="A3652" s="9" t="s">
        <v>4673</v>
      </c>
      <c r="B3652" s="9" t="s">
        <v>582</v>
      </c>
      <c r="C3652" s="9" t="s">
        <v>210</v>
      </c>
      <c r="D3652" s="9" t="s">
        <v>197</v>
      </c>
      <c r="E3652" s="9" t="s">
        <v>214</v>
      </c>
      <c r="F3652" s="10">
        <v>44098</v>
      </c>
      <c r="G3652" s="10" t="str">
        <f>VLOOKUP(Table3[[#This Row],[Product ID]],[1]Products!$A:$G,2,0)</f>
        <v>Product 58</v>
      </c>
      <c r="H3652" s="22">
        <v>2</v>
      </c>
      <c r="I3652" s="9">
        <f>VLOOKUP('Consolidtaed Data'!$B8652,[1]Products!$A:$G,4,0)</f>
        <v>913</v>
      </c>
      <c r="J3652" s="9">
        <f>VLOOKUP('Consolidtaed Data'!$B8652,[1]Products!$A:$G,3,0)</f>
        <v>584</v>
      </c>
      <c r="K3652" s="9">
        <f>'Consolidtaed Data'!$J8652*'Consolidtaed Data'!$H8652</f>
        <v>1485</v>
      </c>
      <c r="L3652" s="9">
        <f>'Consolidtaed Data'!$I8652*'Consolidtaed Data'!$H8652</f>
        <v>2091</v>
      </c>
      <c r="M3652" s="9">
        <f>'Consolidtaed Data'!$L8652-'Consolidtaed Data'!$K8652</f>
        <v>368</v>
      </c>
      <c r="N3652" s="9" t="str">
        <f>VLOOKUP('Consolidtaed Data'!$C8652,[1]Locations!$A:$O,2,0)</f>
        <v>Fresno</v>
      </c>
      <c r="O3652" s="9" t="str">
        <f>VLOOKUP('Consolidtaed Data'!$D8652,'[1]Sales People'!$A:$B,2,0)</f>
        <v>Joshua Taylor</v>
      </c>
      <c r="P3652" s="9" t="str">
        <f>VLOOKUP('Consolidtaed Data'!$E8652,[1]Customers!$A:$B,2,0)</f>
        <v>Russell Boyd</v>
      </c>
      <c r="Q3652" s="11">
        <f>WEEKDAY('Consolidtaed Data'!$F8652)</f>
        <v>3</v>
      </c>
      <c r="R3652" s="9">
        <f>MONTH('Consolidtaed Data'!$F8652)</f>
        <v>10</v>
      </c>
      <c r="S3652" s="9" t="str">
        <f>TEXT(Table3[[#This Row],[Purchase Date]],"MMMM")</f>
        <v>September</v>
      </c>
      <c r="T3652" s="9">
        <f>YEAR('Consolidtaed Data'!$F8652)</f>
        <v>2021</v>
      </c>
    </row>
    <row r="3653" spans="1:20" x14ac:dyDescent="0.3">
      <c r="A3653" s="9" t="s">
        <v>4674</v>
      </c>
      <c r="B3653" s="9" t="s">
        <v>981</v>
      </c>
      <c r="C3653" s="9" t="s">
        <v>245</v>
      </c>
      <c r="D3653" s="9" t="s">
        <v>64</v>
      </c>
      <c r="E3653" s="9" t="s">
        <v>474</v>
      </c>
      <c r="F3653" s="10">
        <v>44098</v>
      </c>
      <c r="G3653" s="10" t="str">
        <f>VLOOKUP(Table3[[#This Row],[Product ID]],[1]Products!$A:$G,2,0)</f>
        <v>Product 3</v>
      </c>
      <c r="H3653" s="22">
        <v>3</v>
      </c>
      <c r="I3653" s="9">
        <f>VLOOKUP('Consolidtaed Data'!$B9518,[1]Products!$A:$G,4,0)</f>
        <v>1639</v>
      </c>
      <c r="J3653" s="9">
        <f>VLOOKUP('Consolidtaed Data'!$B9518,[1]Products!$A:$G,3,0)</f>
        <v>1295</v>
      </c>
      <c r="K3653" s="9">
        <f>'Consolidtaed Data'!$J9518*'Consolidtaed Data'!$H9518</f>
        <v>807</v>
      </c>
      <c r="L3653" s="9">
        <f>'Consolidtaed Data'!$I9518*'Consolidtaed Data'!$H9518</f>
        <v>1467</v>
      </c>
      <c r="M3653" s="9">
        <f>'Consolidtaed Data'!$L9518-'Consolidtaed Data'!$K9518</f>
        <v>2888</v>
      </c>
      <c r="N3653" s="9" t="str">
        <f>VLOOKUP('Consolidtaed Data'!$C9518,[1]Locations!$A:$O,2,0)</f>
        <v>Simi Valley</v>
      </c>
      <c r="O3653" s="9" t="str">
        <f>VLOOKUP('Consolidtaed Data'!$D9518,'[1]Sales People'!$A:$B,2,0)</f>
        <v>Roger Ramos</v>
      </c>
      <c r="P3653" s="9" t="str">
        <f>VLOOKUP('Consolidtaed Data'!$E9518,[1]Customers!$A:$B,2,0)</f>
        <v>Ernest Fox</v>
      </c>
      <c r="Q3653" s="11">
        <f>WEEKDAY('Consolidtaed Data'!$F9518)</f>
        <v>3</v>
      </c>
      <c r="R3653" s="9">
        <f>MONTH('Consolidtaed Data'!$F9518)</f>
        <v>12</v>
      </c>
      <c r="S3653" s="9" t="str">
        <f>TEXT(Table3[[#This Row],[Purchase Date]],"MMMM")</f>
        <v>September</v>
      </c>
      <c r="T3653" s="9">
        <f>YEAR('Consolidtaed Data'!$F9518)</f>
        <v>2021</v>
      </c>
    </row>
    <row r="3654" spans="1:20" x14ac:dyDescent="0.3">
      <c r="A3654" s="9" t="s">
        <v>4675</v>
      </c>
      <c r="B3654" s="9" t="s">
        <v>188</v>
      </c>
      <c r="C3654" s="9" t="s">
        <v>226</v>
      </c>
      <c r="D3654" s="9" t="s">
        <v>329</v>
      </c>
      <c r="E3654" s="9" t="s">
        <v>1844</v>
      </c>
      <c r="F3654" s="10">
        <v>44099</v>
      </c>
      <c r="G3654" s="10" t="str">
        <f>VLOOKUP(Table3[[#This Row],[Product ID]],[1]Products!$A:$G,2,0)</f>
        <v>Product 63</v>
      </c>
      <c r="H3654" s="22">
        <v>1</v>
      </c>
      <c r="I3654" s="9">
        <f>VLOOKUP('Consolidtaed Data'!$B4805,[1]Products!$A:$G,4,0)</f>
        <v>1494</v>
      </c>
      <c r="J3654" s="9">
        <f>VLOOKUP('Consolidtaed Data'!$B4805,[1]Products!$A:$G,3,0)</f>
        <v>971</v>
      </c>
      <c r="K3654" s="9">
        <f>'Consolidtaed Data'!$J4805*'Consolidtaed Data'!$H4805</f>
        <v>1740</v>
      </c>
      <c r="L3654" s="9">
        <f>'Consolidtaed Data'!$I4805*'Consolidtaed Data'!$H4805</f>
        <v>2120</v>
      </c>
      <c r="M3654" s="9">
        <f>'Consolidtaed Data'!$L4805-'Consolidtaed Data'!$K4805</f>
        <v>123</v>
      </c>
      <c r="N3654" s="9" t="str">
        <f>VLOOKUP('Consolidtaed Data'!$C4805,[1]Locations!$A:$O,2,0)</f>
        <v>Modesto</v>
      </c>
      <c r="O3654" s="9" t="str">
        <f>VLOOKUP('Consolidtaed Data'!$D4805,'[1]Sales People'!$A:$B,2,0)</f>
        <v>Roger Robertson</v>
      </c>
      <c r="P3654" s="9" t="str">
        <f>VLOOKUP('Consolidtaed Data'!$E4805,[1]Customers!$A:$B,2,0)</f>
        <v>Andrew Adams</v>
      </c>
      <c r="Q3654" s="11">
        <f>WEEKDAY('Consolidtaed Data'!$F4805)</f>
        <v>6</v>
      </c>
      <c r="R3654" s="9">
        <f>MONTH('Consolidtaed Data'!$F4805)</f>
        <v>12</v>
      </c>
      <c r="S3654" s="9" t="str">
        <f>TEXT(Table3[[#This Row],[Purchase Date]],"MMMM")</f>
        <v>September</v>
      </c>
      <c r="T3654" s="9">
        <f>YEAR('Consolidtaed Data'!$F4805)</f>
        <v>2020</v>
      </c>
    </row>
    <row r="3655" spans="1:20" x14ac:dyDescent="0.3">
      <c r="A3655" s="9" t="s">
        <v>4676</v>
      </c>
      <c r="B3655" s="9" t="s">
        <v>311</v>
      </c>
      <c r="C3655" s="9" t="s">
        <v>357</v>
      </c>
      <c r="D3655" s="9" t="s">
        <v>46</v>
      </c>
      <c r="E3655" s="9" t="s">
        <v>1052</v>
      </c>
      <c r="F3655" s="10">
        <v>44099</v>
      </c>
      <c r="G3655" s="10" t="str">
        <f>VLOOKUP(Table3[[#This Row],[Product ID]],[1]Products!$A:$G,2,0)</f>
        <v>Product 33</v>
      </c>
      <c r="H3655" s="22">
        <v>4</v>
      </c>
      <c r="I3655" s="9">
        <f>VLOOKUP('Consolidtaed Data'!$B5124,[1]Products!$A:$G,4,0)</f>
        <v>667</v>
      </c>
      <c r="J3655" s="9">
        <f>VLOOKUP('Consolidtaed Data'!$B5124,[1]Products!$A:$G,3,0)</f>
        <v>387</v>
      </c>
      <c r="K3655" s="9">
        <f>'Consolidtaed Data'!$J5124*'Consolidtaed Data'!$H5124</f>
        <v>84</v>
      </c>
      <c r="L3655" s="9">
        <f>'Consolidtaed Data'!$I5124*'Consolidtaed Data'!$H5124</f>
        <v>123</v>
      </c>
      <c r="M3655" s="9">
        <f>'Consolidtaed Data'!$L5124-'Consolidtaed Data'!$K5124</f>
        <v>1404</v>
      </c>
      <c r="N3655" s="9" t="str">
        <f>VLOOKUP('Consolidtaed Data'!$C5124,[1]Locations!$A:$O,2,0)</f>
        <v>Santa Maria</v>
      </c>
      <c r="O3655" s="9" t="str">
        <f>VLOOKUP('Consolidtaed Data'!$D5124,'[1]Sales People'!$A:$B,2,0)</f>
        <v>Joshua Cook</v>
      </c>
      <c r="P3655" s="9" t="str">
        <f>VLOOKUP('Consolidtaed Data'!$E5124,[1]Customers!$A:$B,2,0)</f>
        <v>Gerald Rogers</v>
      </c>
      <c r="Q3655" s="11">
        <f>WEEKDAY('Consolidtaed Data'!$F5124)</f>
        <v>3</v>
      </c>
      <c r="R3655" s="9">
        <f>MONTH('Consolidtaed Data'!$F5124)</f>
        <v>1</v>
      </c>
      <c r="S3655" s="9" t="str">
        <f>TEXT(Table3[[#This Row],[Purchase Date]],"MMMM")</f>
        <v>September</v>
      </c>
      <c r="T3655" s="9">
        <f>YEAR('Consolidtaed Data'!$F5124)</f>
        <v>2021</v>
      </c>
    </row>
    <row r="3656" spans="1:20" x14ac:dyDescent="0.3">
      <c r="A3656" s="9" t="s">
        <v>4677</v>
      </c>
      <c r="B3656" s="9" t="s">
        <v>692</v>
      </c>
      <c r="C3656" s="9" t="s">
        <v>104</v>
      </c>
      <c r="D3656" s="9" t="s">
        <v>35</v>
      </c>
      <c r="E3656" s="9" t="s">
        <v>296</v>
      </c>
      <c r="F3656" s="10">
        <v>44099</v>
      </c>
      <c r="G3656" s="10" t="str">
        <f>VLOOKUP(Table3[[#This Row],[Product ID]],[1]Products!$A:$G,2,0)</f>
        <v>Product 83</v>
      </c>
      <c r="H3656" s="22">
        <v>2</v>
      </c>
      <c r="I3656" s="9">
        <f>VLOOKUP('Consolidtaed Data'!$B5714,[1]Products!$A:$G,4,0)</f>
        <v>502</v>
      </c>
      <c r="J3656" s="9">
        <f>VLOOKUP('Consolidtaed Data'!$B5714,[1]Products!$A:$G,3,0)</f>
        <v>296</v>
      </c>
      <c r="K3656" s="9">
        <f>'Consolidtaed Data'!$J5714*'Consolidtaed Data'!$H5714</f>
        <v>4800</v>
      </c>
      <c r="L3656" s="9">
        <f>'Consolidtaed Data'!$I5714*'Consolidtaed Data'!$H5714</f>
        <v>8728</v>
      </c>
      <c r="M3656" s="9">
        <f>'Consolidtaed Data'!$L5714-'Consolidtaed Data'!$K5714</f>
        <v>2212</v>
      </c>
      <c r="N3656" s="9" t="str">
        <f>VLOOKUP('Consolidtaed Data'!$C5714,[1]Locations!$A:$O,2,0)</f>
        <v>Santa Rosa</v>
      </c>
      <c r="O3656" s="9" t="str">
        <f>VLOOKUP('Consolidtaed Data'!$D5714,'[1]Sales People'!$A:$B,2,0)</f>
        <v>Kenneth Bradley</v>
      </c>
      <c r="P3656" s="9" t="str">
        <f>VLOOKUP('Consolidtaed Data'!$E5714,[1]Customers!$A:$B,2,0)</f>
        <v>Steven Owens</v>
      </c>
      <c r="Q3656" s="11">
        <f>WEEKDAY('Consolidtaed Data'!$F5714)</f>
        <v>6</v>
      </c>
      <c r="R3656" s="9">
        <f>MONTH('Consolidtaed Data'!$F5714)</f>
        <v>2</v>
      </c>
      <c r="S3656" s="9" t="str">
        <f>TEXT(Table3[[#This Row],[Purchase Date]],"MMMM")</f>
        <v>September</v>
      </c>
      <c r="T3656" s="9">
        <f>YEAR('Consolidtaed Data'!$F5714)</f>
        <v>2021</v>
      </c>
    </row>
    <row r="3657" spans="1:20" x14ac:dyDescent="0.3">
      <c r="A3657" s="9" t="s">
        <v>4678</v>
      </c>
      <c r="B3657" s="9" t="s">
        <v>355</v>
      </c>
      <c r="C3657" s="9" t="s">
        <v>90</v>
      </c>
      <c r="D3657" s="9" t="s">
        <v>315</v>
      </c>
      <c r="E3657" s="9" t="s">
        <v>2201</v>
      </c>
      <c r="F3657" s="10">
        <v>44099</v>
      </c>
      <c r="G3657" s="10" t="str">
        <f>VLOOKUP(Table3[[#This Row],[Product ID]],[1]Products!$A:$G,2,0)</f>
        <v>Product 100</v>
      </c>
      <c r="H3657" s="22">
        <v>4</v>
      </c>
      <c r="I3657" s="9">
        <f>VLOOKUP('Consolidtaed Data'!$B5876,[1]Products!$A:$G,4,0)</f>
        <v>2257</v>
      </c>
      <c r="J3657" s="9">
        <f>VLOOKUP('Consolidtaed Data'!$B5876,[1]Products!$A:$G,3,0)</f>
        <v>1535</v>
      </c>
      <c r="K3657" s="9">
        <f>'Consolidtaed Data'!$J5876*'Consolidtaed Data'!$H5876</f>
        <v>1272</v>
      </c>
      <c r="L3657" s="9">
        <f>'Consolidtaed Data'!$I5876*'Consolidtaed Data'!$H5876</f>
        <v>1590</v>
      </c>
      <c r="M3657" s="9">
        <f>'Consolidtaed Data'!$L5876-'Consolidtaed Data'!$K5876</f>
        <v>892</v>
      </c>
      <c r="N3657" s="9" t="str">
        <f>VLOOKUP('Consolidtaed Data'!$C5876,[1]Locations!$A:$O,2,0)</f>
        <v>Elk Grove</v>
      </c>
      <c r="O3657" s="9" t="str">
        <f>VLOOKUP('Consolidtaed Data'!$D5876,'[1]Sales People'!$A:$B,2,0)</f>
        <v>Arthur Mccoy</v>
      </c>
      <c r="P3657" s="9" t="str">
        <f>VLOOKUP('Consolidtaed Data'!$E5876,[1]Customers!$A:$B,2,0)</f>
        <v>Justin Johnston</v>
      </c>
      <c r="Q3657" s="11">
        <f>WEEKDAY('Consolidtaed Data'!$F5876)</f>
        <v>2</v>
      </c>
      <c r="R3657" s="9">
        <f>MONTH('Consolidtaed Data'!$F5876)</f>
        <v>3</v>
      </c>
      <c r="S3657" s="9" t="str">
        <f>TEXT(Table3[[#This Row],[Purchase Date]],"MMMM")</f>
        <v>September</v>
      </c>
      <c r="T3657" s="9">
        <f>YEAR('Consolidtaed Data'!$F5876)</f>
        <v>2021</v>
      </c>
    </row>
    <row r="3658" spans="1:20" x14ac:dyDescent="0.3">
      <c r="A3658" s="9" t="s">
        <v>4679</v>
      </c>
      <c r="B3658" s="9" t="s">
        <v>191</v>
      </c>
      <c r="C3658" s="9" t="s">
        <v>108</v>
      </c>
      <c r="D3658" s="9" t="s">
        <v>26</v>
      </c>
      <c r="E3658" s="9" t="s">
        <v>101</v>
      </c>
      <c r="F3658" s="10">
        <v>44099</v>
      </c>
      <c r="G3658" s="10" t="str">
        <f>VLOOKUP(Table3[[#This Row],[Product ID]],[1]Products!$A:$G,2,0)</f>
        <v>Product 36</v>
      </c>
      <c r="H3658" s="22">
        <v>1</v>
      </c>
      <c r="I3658" s="9">
        <f>VLOOKUP('Consolidtaed Data'!$B5909,[1]Products!$A:$G,4,0)</f>
        <v>1119</v>
      </c>
      <c r="J3658" s="9">
        <f>VLOOKUP('Consolidtaed Data'!$B5909,[1]Products!$A:$G,3,0)</f>
        <v>683</v>
      </c>
      <c r="K3658" s="9">
        <f>'Consolidtaed Data'!$J5909*'Consolidtaed Data'!$H5909</f>
        <v>1220</v>
      </c>
      <c r="L3658" s="9">
        <f>'Consolidtaed Data'!$I5909*'Consolidtaed Data'!$H5909</f>
        <v>1671</v>
      </c>
      <c r="M3658" s="9">
        <f>'Consolidtaed Data'!$L5909-'Consolidtaed Data'!$K5909</f>
        <v>483</v>
      </c>
      <c r="N3658" s="9" t="str">
        <f>VLOOKUP('Consolidtaed Data'!$C5909,[1]Locations!$A:$O,2,0)</f>
        <v>Bakersfield</v>
      </c>
      <c r="O3658" s="9" t="str">
        <f>VLOOKUP('Consolidtaed Data'!$D5909,'[1]Sales People'!$A:$B,2,0)</f>
        <v>Joshua Taylor</v>
      </c>
      <c r="P3658" s="9" t="str">
        <f>VLOOKUP('Consolidtaed Data'!$E5909,[1]Customers!$A:$B,2,0)</f>
        <v>Gerald Rogers</v>
      </c>
      <c r="Q3658" s="11">
        <f>WEEKDAY('Consolidtaed Data'!$F5909)</f>
        <v>4</v>
      </c>
      <c r="R3658" s="9">
        <f>MONTH('Consolidtaed Data'!$F5909)</f>
        <v>3</v>
      </c>
      <c r="S3658" s="9" t="str">
        <f>TEXT(Table3[[#This Row],[Purchase Date]],"MMMM")</f>
        <v>September</v>
      </c>
      <c r="T3658" s="9">
        <f>YEAR('Consolidtaed Data'!$F5909)</f>
        <v>2021</v>
      </c>
    </row>
    <row r="3659" spans="1:20" x14ac:dyDescent="0.3">
      <c r="A3659" s="9" t="s">
        <v>4680</v>
      </c>
      <c r="B3659" s="9" t="s">
        <v>54</v>
      </c>
      <c r="C3659" s="9" t="s">
        <v>357</v>
      </c>
      <c r="D3659" s="9" t="s">
        <v>51</v>
      </c>
      <c r="E3659" s="9" t="s">
        <v>738</v>
      </c>
      <c r="F3659" s="10">
        <v>44099</v>
      </c>
      <c r="G3659" s="10" t="str">
        <f>VLOOKUP(Table3[[#This Row],[Product ID]],[1]Products!$A:$G,2,0)</f>
        <v>Product 41</v>
      </c>
      <c r="H3659" s="22">
        <v>2</v>
      </c>
      <c r="I3659" s="9">
        <f>VLOOKUP('Consolidtaed Data'!$B6085,[1]Products!$A:$G,4,0)</f>
        <v>1708</v>
      </c>
      <c r="J3659" s="9">
        <f>VLOOKUP('Consolidtaed Data'!$B6085,[1]Products!$A:$G,3,0)</f>
        <v>871</v>
      </c>
      <c r="K3659" s="9">
        <f>'Consolidtaed Data'!$J6085*'Consolidtaed Data'!$H6085</f>
        <v>1820</v>
      </c>
      <c r="L3659" s="9">
        <f>'Consolidtaed Data'!$I6085*'Consolidtaed Data'!$H6085</f>
        <v>3196</v>
      </c>
      <c r="M3659" s="9">
        <f>'Consolidtaed Data'!$L6085-'Consolidtaed Data'!$K6085</f>
        <v>2070</v>
      </c>
      <c r="N3659" s="9" t="str">
        <f>VLOOKUP('Consolidtaed Data'!$C6085,[1]Locations!$A:$O,2,0)</f>
        <v>Oakland</v>
      </c>
      <c r="O3659" s="9" t="str">
        <f>VLOOKUP('Consolidtaed Data'!$D6085,'[1]Sales People'!$A:$B,2,0)</f>
        <v>Walter Cook</v>
      </c>
      <c r="P3659" s="9" t="str">
        <f>VLOOKUP('Consolidtaed Data'!$E6085,[1]Customers!$A:$B,2,0)</f>
        <v>Victor Marshall</v>
      </c>
      <c r="Q3659" s="11">
        <f>WEEKDAY('Consolidtaed Data'!$F6085)</f>
        <v>6</v>
      </c>
      <c r="R3659" s="9">
        <f>MONTH('Consolidtaed Data'!$F6085)</f>
        <v>4</v>
      </c>
      <c r="S3659" s="9" t="str">
        <f>TEXT(Table3[[#This Row],[Purchase Date]],"MMMM")</f>
        <v>September</v>
      </c>
      <c r="T3659" s="9">
        <f>YEAR('Consolidtaed Data'!$F6085)</f>
        <v>2021</v>
      </c>
    </row>
    <row r="3660" spans="1:20" x14ac:dyDescent="0.3">
      <c r="A3660" s="9" t="s">
        <v>4681</v>
      </c>
      <c r="B3660" s="9" t="s">
        <v>151</v>
      </c>
      <c r="C3660" s="9" t="s">
        <v>157</v>
      </c>
      <c r="D3660" s="9" t="s">
        <v>229</v>
      </c>
      <c r="E3660" s="9" t="s">
        <v>4802</v>
      </c>
      <c r="F3660" s="10">
        <v>44099</v>
      </c>
      <c r="G3660" s="10" t="str">
        <f>VLOOKUP(Table3[[#This Row],[Product ID]],[1]Products!$A:$G,2,0)</f>
        <v>Product 94</v>
      </c>
      <c r="H3660" s="22">
        <v>1</v>
      </c>
      <c r="I3660" s="9">
        <f>VLOOKUP('Consolidtaed Data'!$B6507,[1]Products!$A:$G,4,0)</f>
        <v>886</v>
      </c>
      <c r="J3660" s="9">
        <f>VLOOKUP('Consolidtaed Data'!$B6507,[1]Products!$A:$G,3,0)</f>
        <v>478</v>
      </c>
      <c r="K3660" s="9">
        <f>'Consolidtaed Data'!$J6507*'Consolidtaed Data'!$H6507</f>
        <v>1350</v>
      </c>
      <c r="L3660" s="9">
        <f>'Consolidtaed Data'!$I6507*'Consolidtaed Data'!$H6507</f>
        <v>2454</v>
      </c>
      <c r="M3660" s="9">
        <f>'Consolidtaed Data'!$L6507-'Consolidtaed Data'!$K6507</f>
        <v>1376</v>
      </c>
      <c r="N3660" s="9" t="str">
        <f>VLOOKUP('Consolidtaed Data'!$C6507,[1]Locations!$A:$O,2,0)</f>
        <v>Oceanside</v>
      </c>
      <c r="O3660" s="9" t="str">
        <f>VLOOKUP('Consolidtaed Data'!$D6507,'[1]Sales People'!$A:$B,2,0)</f>
        <v>Howard Sims</v>
      </c>
      <c r="P3660" s="9" t="str">
        <f>VLOOKUP('Consolidtaed Data'!$E6507,[1]Customers!$A:$B,2,0)</f>
        <v>Gregory Porter</v>
      </c>
      <c r="Q3660" s="11">
        <f>WEEKDAY('Consolidtaed Data'!$F6507)</f>
        <v>2</v>
      </c>
      <c r="R3660" s="9">
        <f>MONTH('Consolidtaed Data'!$F6507)</f>
        <v>5</v>
      </c>
      <c r="S3660" s="9" t="str">
        <f>TEXT(Table3[[#This Row],[Purchase Date]],"MMMM")</f>
        <v>September</v>
      </c>
      <c r="T3660" s="9">
        <f>YEAR('Consolidtaed Data'!$F6507)</f>
        <v>2021</v>
      </c>
    </row>
    <row r="3661" spans="1:20" x14ac:dyDescent="0.3">
      <c r="A3661" s="9" t="s">
        <v>4682</v>
      </c>
      <c r="B3661" s="9" t="s">
        <v>390</v>
      </c>
      <c r="C3661" s="9" t="s">
        <v>394</v>
      </c>
      <c r="D3661" s="9" t="s">
        <v>149</v>
      </c>
      <c r="E3661" s="9" t="s">
        <v>144</v>
      </c>
      <c r="F3661" s="10">
        <v>44099</v>
      </c>
      <c r="G3661" s="10" t="str">
        <f>VLOOKUP(Table3[[#This Row],[Product ID]],[1]Products!$A:$G,2,0)</f>
        <v>Product 48</v>
      </c>
      <c r="H3661" s="22">
        <v>1</v>
      </c>
      <c r="I3661" s="9">
        <f>VLOOKUP('Consolidtaed Data'!$B6559,[1]Products!$A:$G,4,0)</f>
        <v>1380</v>
      </c>
      <c r="J3661" s="9">
        <f>VLOOKUP('Consolidtaed Data'!$B6559,[1]Products!$A:$G,3,0)</f>
        <v>1090</v>
      </c>
      <c r="K3661" s="9">
        <f>'Consolidtaed Data'!$J6559*'Consolidtaed Data'!$H6559</f>
        <v>5364</v>
      </c>
      <c r="L3661" s="9">
        <f>'Consolidtaed Data'!$I6559*'Consolidtaed Data'!$H6559</f>
        <v>7059</v>
      </c>
      <c r="M3661" s="9">
        <f>'Consolidtaed Data'!$L6559-'Consolidtaed Data'!$K6559</f>
        <v>2028</v>
      </c>
      <c r="N3661" s="9" t="str">
        <f>VLOOKUP('Consolidtaed Data'!$C6559,[1]Locations!$A:$O,2,0)</f>
        <v>Roseville</v>
      </c>
      <c r="O3661" s="9" t="str">
        <f>VLOOKUP('Consolidtaed Data'!$D6559,'[1]Sales People'!$A:$B,2,0)</f>
        <v>Larry Marshall</v>
      </c>
      <c r="P3661" s="9" t="str">
        <f>VLOOKUP('Consolidtaed Data'!$E6559,[1]Customers!$A:$B,2,0)</f>
        <v>Fred Russell</v>
      </c>
      <c r="Q3661" s="11">
        <f>WEEKDAY('Consolidtaed Data'!$F6559)</f>
        <v>5</v>
      </c>
      <c r="R3661" s="9">
        <f>MONTH('Consolidtaed Data'!$F6559)</f>
        <v>5</v>
      </c>
      <c r="S3661" s="9" t="str">
        <f>TEXT(Table3[[#This Row],[Purchase Date]],"MMMM")</f>
        <v>September</v>
      </c>
      <c r="T3661" s="9">
        <f>YEAR('Consolidtaed Data'!$F6559)</f>
        <v>2021</v>
      </c>
    </row>
    <row r="3662" spans="1:20" x14ac:dyDescent="0.3">
      <c r="A3662" s="9" t="s">
        <v>4683</v>
      </c>
      <c r="B3662" s="9" t="s">
        <v>107</v>
      </c>
      <c r="C3662" s="9" t="s">
        <v>55</v>
      </c>
      <c r="D3662" s="9" t="s">
        <v>26</v>
      </c>
      <c r="E3662" s="9" t="s">
        <v>128</v>
      </c>
      <c r="F3662" s="10">
        <v>44099</v>
      </c>
      <c r="G3662" s="10" t="str">
        <f>VLOOKUP(Table3[[#This Row],[Product ID]],[1]Products!$A:$G,2,0)</f>
        <v>Product 52</v>
      </c>
      <c r="H3662" s="22">
        <v>1</v>
      </c>
      <c r="I3662" s="9">
        <f>VLOOKUP('Consolidtaed Data'!$B6671,[1]Products!$A:$G,4,0)</f>
        <v>1052</v>
      </c>
      <c r="J3662" s="9">
        <f>VLOOKUP('Consolidtaed Data'!$B6671,[1]Products!$A:$G,3,0)</f>
        <v>589</v>
      </c>
      <c r="K3662" s="9">
        <f>'Consolidtaed Data'!$J6671*'Consolidtaed Data'!$H6671</f>
        <v>400</v>
      </c>
      <c r="L3662" s="9">
        <f>'Consolidtaed Data'!$I6671*'Consolidtaed Data'!$H6671</f>
        <v>580</v>
      </c>
      <c r="M3662" s="9">
        <f>'Consolidtaed Data'!$L6671-'Consolidtaed Data'!$K6671</f>
        <v>837</v>
      </c>
      <c r="N3662" s="9" t="str">
        <f>VLOOKUP('Consolidtaed Data'!$C6671,[1]Locations!$A:$O,2,0)</f>
        <v>Stockton</v>
      </c>
      <c r="O3662" s="9" t="str">
        <f>VLOOKUP('Consolidtaed Data'!$D6671,'[1]Sales People'!$A:$B,2,0)</f>
        <v>Howard Sims</v>
      </c>
      <c r="P3662" s="9" t="str">
        <f>VLOOKUP('Consolidtaed Data'!$E6671,[1]Customers!$A:$B,2,0)</f>
        <v>Jeremy Peterson</v>
      </c>
      <c r="Q3662" s="11">
        <f>WEEKDAY('Consolidtaed Data'!$F6671)</f>
        <v>1</v>
      </c>
      <c r="R3662" s="9">
        <f>MONTH('Consolidtaed Data'!$F6671)</f>
        <v>5</v>
      </c>
      <c r="S3662" s="9" t="str">
        <f>TEXT(Table3[[#This Row],[Purchase Date]],"MMMM")</f>
        <v>September</v>
      </c>
      <c r="T3662" s="9">
        <f>YEAR('Consolidtaed Data'!$F6671)</f>
        <v>2021</v>
      </c>
    </row>
    <row r="3663" spans="1:20" x14ac:dyDescent="0.3">
      <c r="A3663" s="9" t="s">
        <v>4684</v>
      </c>
      <c r="B3663" s="9" t="s">
        <v>89</v>
      </c>
      <c r="C3663" s="9" t="s">
        <v>99</v>
      </c>
      <c r="D3663" s="9" t="s">
        <v>149</v>
      </c>
      <c r="E3663" s="9" t="s">
        <v>1436</v>
      </c>
      <c r="F3663" s="10">
        <v>44099</v>
      </c>
      <c r="G3663" s="10" t="str">
        <f>VLOOKUP(Table3[[#This Row],[Product ID]],[1]Products!$A:$G,2,0)</f>
        <v>Product 64</v>
      </c>
      <c r="H3663" s="22">
        <v>3</v>
      </c>
      <c r="I3663" s="9">
        <f>VLOOKUP('Consolidtaed Data'!$B6932,[1]Products!$A:$G,4,0)</f>
        <v>1582</v>
      </c>
      <c r="J3663" s="9">
        <f>VLOOKUP('Consolidtaed Data'!$B6932,[1]Products!$A:$G,3,0)</f>
        <v>1234</v>
      </c>
      <c r="K3663" s="9">
        <f>'Consolidtaed Data'!$J6932*'Consolidtaed Data'!$H6932</f>
        <v>876</v>
      </c>
      <c r="L3663" s="9">
        <f>'Consolidtaed Data'!$I6932*'Consolidtaed Data'!$H6932</f>
        <v>1068</v>
      </c>
      <c r="M3663" s="9">
        <f>'Consolidtaed Data'!$L6932-'Consolidtaed Data'!$K6932</f>
        <v>1044</v>
      </c>
      <c r="N3663" s="9" t="str">
        <f>VLOOKUP('Consolidtaed Data'!$C6932,[1]Locations!$A:$O,2,0)</f>
        <v>Inglewood</v>
      </c>
      <c r="O3663" s="9" t="str">
        <f>VLOOKUP('Consolidtaed Data'!$D6932,'[1]Sales People'!$A:$B,2,0)</f>
        <v>Clarence Fox</v>
      </c>
      <c r="P3663" s="9" t="str">
        <f>VLOOKUP('Consolidtaed Data'!$E6932,[1]Customers!$A:$B,2,0)</f>
        <v>Keith Campbell</v>
      </c>
      <c r="Q3663" s="11">
        <f>WEEKDAY('Consolidtaed Data'!$F6932)</f>
        <v>7</v>
      </c>
      <c r="R3663" s="9">
        <f>MONTH('Consolidtaed Data'!$F6932)</f>
        <v>6</v>
      </c>
      <c r="S3663" s="9" t="str">
        <f>TEXT(Table3[[#This Row],[Purchase Date]],"MMMM")</f>
        <v>September</v>
      </c>
      <c r="T3663" s="9">
        <f>YEAR('Consolidtaed Data'!$F6932)</f>
        <v>2021</v>
      </c>
    </row>
    <row r="3664" spans="1:20" x14ac:dyDescent="0.3">
      <c r="A3664" s="9" t="s">
        <v>4685</v>
      </c>
      <c r="B3664" s="9" t="s">
        <v>355</v>
      </c>
      <c r="C3664" s="9" t="s">
        <v>325</v>
      </c>
      <c r="D3664" s="9" t="s">
        <v>174</v>
      </c>
      <c r="E3664" s="9" t="s">
        <v>514</v>
      </c>
      <c r="F3664" s="10">
        <v>44099</v>
      </c>
      <c r="G3664" s="10" t="str">
        <f>VLOOKUP(Table3[[#This Row],[Product ID]],[1]Products!$A:$G,2,0)</f>
        <v>Product 100</v>
      </c>
      <c r="H3664" s="22">
        <v>2</v>
      </c>
      <c r="I3664" s="9">
        <f>VLOOKUP('Consolidtaed Data'!$B7357,[1]Products!$A:$G,4,0)</f>
        <v>1367</v>
      </c>
      <c r="J3664" s="9">
        <f>VLOOKUP('Consolidtaed Data'!$B7357,[1]Products!$A:$G,3,0)</f>
        <v>984</v>
      </c>
      <c r="K3664" s="9">
        <f>'Consolidtaed Data'!$J7357*'Consolidtaed Data'!$H7357</f>
        <v>1350</v>
      </c>
      <c r="L3664" s="9">
        <f>'Consolidtaed Data'!$I7357*'Consolidtaed Data'!$H7357</f>
        <v>2454</v>
      </c>
      <c r="M3664" s="9">
        <f>'Consolidtaed Data'!$L7357-'Consolidtaed Data'!$K7357</f>
        <v>87</v>
      </c>
      <c r="N3664" s="9" t="str">
        <f>VLOOKUP('Consolidtaed Data'!$C7357,[1]Locations!$A:$O,2,0)</f>
        <v>Garden Grove</v>
      </c>
      <c r="O3664" s="9" t="str">
        <f>VLOOKUP('Consolidtaed Data'!$D7357,'[1]Sales People'!$A:$B,2,0)</f>
        <v>Jeremy Mendoza</v>
      </c>
      <c r="P3664" s="9" t="str">
        <f>VLOOKUP('Consolidtaed Data'!$E7357,[1]Customers!$A:$B,2,0)</f>
        <v>Joe Gordon</v>
      </c>
      <c r="Q3664" s="11">
        <f>WEEKDAY('Consolidtaed Data'!$F7357)</f>
        <v>2</v>
      </c>
      <c r="R3664" s="9">
        <f>MONTH('Consolidtaed Data'!$F7357)</f>
        <v>7</v>
      </c>
      <c r="S3664" s="9" t="str">
        <f>TEXT(Table3[[#This Row],[Purchase Date]],"MMMM")</f>
        <v>September</v>
      </c>
      <c r="T3664" s="9">
        <f>YEAR('Consolidtaed Data'!$F7357)</f>
        <v>2021</v>
      </c>
    </row>
    <row r="3665" spans="1:20" x14ac:dyDescent="0.3">
      <c r="A3665" s="9" t="s">
        <v>4686</v>
      </c>
      <c r="B3665" s="9" t="s">
        <v>182</v>
      </c>
      <c r="C3665" s="9" t="s">
        <v>228</v>
      </c>
      <c r="D3665" s="9" t="s">
        <v>153</v>
      </c>
      <c r="E3665" s="9" t="s">
        <v>198</v>
      </c>
      <c r="F3665" s="10">
        <v>44099</v>
      </c>
      <c r="G3665" s="10" t="str">
        <f>VLOOKUP(Table3[[#This Row],[Product ID]],[1]Products!$A:$G,2,0)</f>
        <v>Product 9</v>
      </c>
      <c r="H3665" s="22">
        <v>1</v>
      </c>
      <c r="I3665" s="9">
        <f>VLOOKUP('Consolidtaed Data'!$B7793,[1]Products!$A:$G,4,0)</f>
        <v>1639</v>
      </c>
      <c r="J3665" s="9">
        <f>VLOOKUP('Consolidtaed Data'!$B7793,[1]Products!$A:$G,3,0)</f>
        <v>1295</v>
      </c>
      <c r="K3665" s="9">
        <f>'Consolidtaed Data'!$J7793*'Consolidtaed Data'!$H7793</f>
        <v>3272</v>
      </c>
      <c r="L3665" s="9">
        <f>'Consolidtaed Data'!$I7793*'Consolidtaed Data'!$H7793</f>
        <v>4088</v>
      </c>
      <c r="M3665" s="9">
        <f>'Consolidtaed Data'!$L7793-'Consolidtaed Data'!$K7793</f>
        <v>1484</v>
      </c>
      <c r="N3665" s="9" t="str">
        <f>VLOOKUP('Consolidtaed Data'!$C7793,[1]Locations!$A:$O,2,0)</f>
        <v>Stockton</v>
      </c>
      <c r="O3665" s="9" t="str">
        <f>VLOOKUP('Consolidtaed Data'!$D7793,'[1]Sales People'!$A:$B,2,0)</f>
        <v>Justin Lynch</v>
      </c>
      <c r="P3665" s="9" t="str">
        <f>VLOOKUP('Consolidtaed Data'!$E7793,[1]Customers!$A:$B,2,0)</f>
        <v>Joseph Lawson</v>
      </c>
      <c r="Q3665" s="11">
        <f>WEEKDAY('Consolidtaed Data'!$F7793)</f>
        <v>1</v>
      </c>
      <c r="R3665" s="9">
        <f>MONTH('Consolidtaed Data'!$F7793)</f>
        <v>8</v>
      </c>
      <c r="S3665" s="9" t="str">
        <f>TEXT(Table3[[#This Row],[Purchase Date]],"MMMM")</f>
        <v>September</v>
      </c>
      <c r="T3665" s="9">
        <f>YEAR('Consolidtaed Data'!$F7793)</f>
        <v>2021</v>
      </c>
    </row>
    <row r="3666" spans="1:20" x14ac:dyDescent="0.3">
      <c r="A3666" s="9" t="s">
        <v>4687</v>
      </c>
      <c r="B3666" s="9" t="s">
        <v>418</v>
      </c>
      <c r="C3666" s="9" t="s">
        <v>564</v>
      </c>
      <c r="D3666" s="9" t="s">
        <v>246</v>
      </c>
      <c r="E3666" s="9" t="s">
        <v>2253</v>
      </c>
      <c r="F3666" s="10">
        <v>44099</v>
      </c>
      <c r="G3666" s="10" t="str">
        <f>VLOOKUP(Table3[[#This Row],[Product ID]],[1]Products!$A:$G,2,0)</f>
        <v>Product 82</v>
      </c>
      <c r="H3666" s="22">
        <v>1</v>
      </c>
      <c r="I3666" s="9">
        <f>VLOOKUP('Consolidtaed Data'!$B8373,[1]Products!$A:$G,4,0)</f>
        <v>368</v>
      </c>
      <c r="J3666" s="9">
        <f>VLOOKUP('Consolidtaed Data'!$B8373,[1]Products!$A:$G,3,0)</f>
        <v>294</v>
      </c>
      <c r="K3666" s="9">
        <f>'Consolidtaed Data'!$J8373*'Consolidtaed Data'!$H8373</f>
        <v>3162</v>
      </c>
      <c r="L3666" s="9">
        <f>'Consolidtaed Data'!$I8373*'Consolidtaed Data'!$H8373</f>
        <v>4215</v>
      </c>
      <c r="M3666" s="9">
        <f>'Consolidtaed Data'!$L8373-'Consolidtaed Data'!$K8373</f>
        <v>742</v>
      </c>
      <c r="N3666" s="9" t="str">
        <f>VLOOKUP('Consolidtaed Data'!$C8373,[1]Locations!$A:$O,2,0)</f>
        <v>Carlsbad</v>
      </c>
      <c r="O3666" s="9" t="str">
        <f>VLOOKUP('Consolidtaed Data'!$D8373,'[1]Sales People'!$A:$B,2,0)</f>
        <v>Ernest Wheeler</v>
      </c>
      <c r="P3666" s="9" t="str">
        <f>VLOOKUP('Consolidtaed Data'!$E8373,[1]Customers!$A:$B,2,0)</f>
        <v>Carl Collins</v>
      </c>
      <c r="Q3666" s="11">
        <f>WEEKDAY('Consolidtaed Data'!$F8373)</f>
        <v>3</v>
      </c>
      <c r="R3666" s="9">
        <f>MONTH('Consolidtaed Data'!$F8373)</f>
        <v>9</v>
      </c>
      <c r="S3666" s="9" t="str">
        <f>TEXT(Table3[[#This Row],[Purchase Date]],"MMMM")</f>
        <v>September</v>
      </c>
      <c r="T3666" s="9">
        <f>YEAR('Consolidtaed Data'!$F8373)</f>
        <v>2021</v>
      </c>
    </row>
    <row r="3667" spans="1:20" x14ac:dyDescent="0.3">
      <c r="A3667" s="9" t="s">
        <v>4688</v>
      </c>
      <c r="B3667" s="9" t="s">
        <v>355</v>
      </c>
      <c r="C3667" s="9" t="s">
        <v>50</v>
      </c>
      <c r="D3667" s="9" t="s">
        <v>64</v>
      </c>
      <c r="E3667" s="9" t="s">
        <v>696</v>
      </c>
      <c r="F3667" s="10">
        <v>44099</v>
      </c>
      <c r="G3667" s="10" t="str">
        <f>VLOOKUP(Table3[[#This Row],[Product ID]],[1]Products!$A:$G,2,0)</f>
        <v>Product 100</v>
      </c>
      <c r="H3667" s="22">
        <v>1</v>
      </c>
      <c r="I3667" s="9">
        <f>VLOOKUP('Consolidtaed Data'!$B8426,[1]Products!$A:$G,4,0)</f>
        <v>392</v>
      </c>
      <c r="J3667" s="9">
        <f>VLOOKUP('Consolidtaed Data'!$B8426,[1]Products!$A:$G,3,0)</f>
        <v>255</v>
      </c>
      <c r="K3667" s="9">
        <f>'Consolidtaed Data'!$J8426*'Consolidtaed Data'!$H8426</f>
        <v>510</v>
      </c>
      <c r="L3667" s="9">
        <f>'Consolidtaed Data'!$I8426*'Consolidtaed Data'!$H8426</f>
        <v>784</v>
      </c>
      <c r="M3667" s="9">
        <f>'Consolidtaed Data'!$L8426-'Consolidtaed Data'!$K8426</f>
        <v>408</v>
      </c>
      <c r="N3667" s="9" t="str">
        <f>VLOOKUP('Consolidtaed Data'!$C8426,[1]Locations!$A:$O,2,0)</f>
        <v>West Covina</v>
      </c>
      <c r="O3667" s="9" t="str">
        <f>VLOOKUP('Consolidtaed Data'!$D8426,'[1]Sales People'!$A:$B,2,0)</f>
        <v>Kevin Butler</v>
      </c>
      <c r="P3667" s="9" t="str">
        <f>VLOOKUP('Consolidtaed Data'!$E8426,[1]Customers!$A:$B,2,0)</f>
        <v>Aaron Moreno</v>
      </c>
      <c r="Q3667" s="11">
        <f>WEEKDAY('Consolidtaed Data'!$F8426)</f>
        <v>1</v>
      </c>
      <c r="R3667" s="9">
        <f>MONTH('Consolidtaed Data'!$F8426)</f>
        <v>10</v>
      </c>
      <c r="S3667" s="9" t="str">
        <f>TEXT(Table3[[#This Row],[Purchase Date]],"MMMM")</f>
        <v>September</v>
      </c>
      <c r="T3667" s="9">
        <f>YEAR('Consolidtaed Data'!$F8426)</f>
        <v>2021</v>
      </c>
    </row>
    <row r="3668" spans="1:20" x14ac:dyDescent="0.3">
      <c r="A3668" s="9" t="s">
        <v>4689</v>
      </c>
      <c r="B3668" s="9" t="s">
        <v>330</v>
      </c>
      <c r="C3668" s="9" t="s">
        <v>253</v>
      </c>
      <c r="D3668" s="9" t="s">
        <v>153</v>
      </c>
      <c r="E3668" s="9" t="s">
        <v>273</v>
      </c>
      <c r="F3668" s="10">
        <v>44099</v>
      </c>
      <c r="G3668" s="10" t="str">
        <f>VLOOKUP(Table3[[#This Row],[Product ID]],[1]Products!$A:$G,2,0)</f>
        <v>Product 91</v>
      </c>
      <c r="H3668" s="22">
        <v>1</v>
      </c>
      <c r="I3668" s="9">
        <f>VLOOKUP('Consolidtaed Data'!$B8678,[1]Products!$A:$G,4,0)</f>
        <v>667</v>
      </c>
      <c r="J3668" s="9">
        <f>VLOOKUP('Consolidtaed Data'!$B8678,[1]Products!$A:$G,3,0)</f>
        <v>387</v>
      </c>
      <c r="K3668" s="9">
        <f>'Consolidtaed Data'!$J8678*'Consolidtaed Data'!$H8678</f>
        <v>1683</v>
      </c>
      <c r="L3668" s="9">
        <f>'Consolidtaed Data'!$I8678*'Consolidtaed Data'!$H8678</f>
        <v>2052</v>
      </c>
      <c r="M3668" s="9">
        <f>'Consolidtaed Data'!$L8678-'Consolidtaed Data'!$K8678</f>
        <v>286</v>
      </c>
      <c r="N3668" s="9" t="str">
        <f>VLOOKUP('Consolidtaed Data'!$C8678,[1]Locations!$A:$O,2,0)</f>
        <v>El Cajon</v>
      </c>
      <c r="O3668" s="9" t="str">
        <f>VLOOKUP('Consolidtaed Data'!$D8678,'[1]Sales People'!$A:$B,2,0)</f>
        <v>Joe Sims</v>
      </c>
      <c r="P3668" s="9" t="str">
        <f>VLOOKUP('Consolidtaed Data'!$E8678,[1]Customers!$A:$B,2,0)</f>
        <v>Shawn Cook</v>
      </c>
      <c r="Q3668" s="11">
        <f>WEEKDAY('Consolidtaed Data'!$F8678)</f>
        <v>6</v>
      </c>
      <c r="R3668" s="9">
        <f>MONTH('Consolidtaed Data'!$F8678)</f>
        <v>10</v>
      </c>
      <c r="S3668" s="9" t="str">
        <f>TEXT(Table3[[#This Row],[Purchase Date]],"MMMM")</f>
        <v>September</v>
      </c>
      <c r="T3668" s="9">
        <f>YEAR('Consolidtaed Data'!$F8678)</f>
        <v>2021</v>
      </c>
    </row>
    <row r="3669" spans="1:20" x14ac:dyDescent="0.3">
      <c r="A3669" s="9" t="s">
        <v>4690</v>
      </c>
      <c r="B3669" s="9" t="s">
        <v>712</v>
      </c>
      <c r="C3669" s="9" t="s">
        <v>173</v>
      </c>
      <c r="D3669" s="9" t="s">
        <v>235</v>
      </c>
      <c r="E3669" s="9" t="s">
        <v>1447</v>
      </c>
      <c r="F3669" s="10">
        <v>44099</v>
      </c>
      <c r="G3669" s="10" t="str">
        <f>VLOOKUP(Table3[[#This Row],[Product ID]],[1]Products!$A:$G,2,0)</f>
        <v>Product 32</v>
      </c>
      <c r="H3669" s="22">
        <v>3</v>
      </c>
      <c r="I3669" s="9">
        <f>VLOOKUP('Consolidtaed Data'!$B8808,[1]Products!$A:$G,4,0)</f>
        <v>913</v>
      </c>
      <c r="J3669" s="9">
        <f>VLOOKUP('Consolidtaed Data'!$B8808,[1]Products!$A:$G,3,0)</f>
        <v>584</v>
      </c>
      <c r="K3669" s="9">
        <f>'Consolidtaed Data'!$J8808*'Consolidtaed Data'!$H8808</f>
        <v>1399</v>
      </c>
      <c r="L3669" s="9">
        <f>'Consolidtaed Data'!$I8808*'Consolidtaed Data'!$H8808</f>
        <v>2294</v>
      </c>
      <c r="M3669" s="9">
        <f>'Consolidtaed Data'!$L8808-'Consolidtaed Data'!$K8808</f>
        <v>248</v>
      </c>
      <c r="N3669" s="9" t="str">
        <f>VLOOKUP('Consolidtaed Data'!$C8808,[1]Locations!$A:$O,2,0)</f>
        <v>Carlsbad</v>
      </c>
      <c r="O3669" s="9" t="str">
        <f>VLOOKUP('Consolidtaed Data'!$D8808,'[1]Sales People'!$A:$B,2,0)</f>
        <v>Martin Carr</v>
      </c>
      <c r="P3669" s="9" t="str">
        <f>VLOOKUP('Consolidtaed Data'!$E8808,[1]Customers!$A:$B,2,0)</f>
        <v>Jack Lynch</v>
      </c>
      <c r="Q3669" s="11">
        <f>WEEKDAY('Consolidtaed Data'!$F8808)</f>
        <v>1</v>
      </c>
      <c r="R3669" s="9">
        <f>MONTH('Consolidtaed Data'!$F8808)</f>
        <v>10</v>
      </c>
      <c r="S3669" s="9" t="str">
        <f>TEXT(Table3[[#This Row],[Purchase Date]],"MMMM")</f>
        <v>September</v>
      </c>
      <c r="T3669" s="9">
        <f>YEAR('Consolidtaed Data'!$F8808)</f>
        <v>2021</v>
      </c>
    </row>
    <row r="3670" spans="1:20" x14ac:dyDescent="0.3">
      <c r="A3670" s="9" t="s">
        <v>4691</v>
      </c>
      <c r="B3670" s="9" t="s">
        <v>981</v>
      </c>
      <c r="C3670" s="9" t="s">
        <v>302</v>
      </c>
      <c r="D3670" s="9" t="s">
        <v>315</v>
      </c>
      <c r="E3670" s="9" t="s">
        <v>1324</v>
      </c>
      <c r="F3670" s="10">
        <v>44099</v>
      </c>
      <c r="G3670" s="10" t="str">
        <f>VLOOKUP(Table3[[#This Row],[Product ID]],[1]Products!$A:$G,2,0)</f>
        <v>Product 3</v>
      </c>
      <c r="H3670" s="22">
        <v>2</v>
      </c>
      <c r="I3670" s="9">
        <f>VLOOKUP('Consolidtaed Data'!$B8922,[1]Products!$A:$G,4,0)</f>
        <v>667</v>
      </c>
      <c r="J3670" s="9">
        <f>VLOOKUP('Consolidtaed Data'!$B8922,[1]Products!$A:$G,3,0)</f>
        <v>387</v>
      </c>
      <c r="K3670" s="9">
        <f>'Consolidtaed Data'!$J8922*'Consolidtaed Data'!$H8922</f>
        <v>1602</v>
      </c>
      <c r="L3670" s="9">
        <f>'Consolidtaed Data'!$I8922*'Consolidtaed Data'!$H8922</f>
        <v>2541</v>
      </c>
      <c r="M3670" s="9">
        <f>'Consolidtaed Data'!$L8922-'Consolidtaed Data'!$K8922</f>
        <v>483</v>
      </c>
      <c r="N3670" s="9" t="str">
        <f>VLOOKUP('Consolidtaed Data'!$C8922,[1]Locations!$A:$O,2,0)</f>
        <v>Rancho Cucamonga</v>
      </c>
      <c r="O3670" s="9" t="str">
        <f>VLOOKUP('Consolidtaed Data'!$D8922,'[1]Sales People'!$A:$B,2,0)</f>
        <v>Jimmy Young</v>
      </c>
      <c r="P3670" s="9" t="str">
        <f>VLOOKUP('Consolidtaed Data'!$E8922,[1]Customers!$A:$B,2,0)</f>
        <v>Edward Walker</v>
      </c>
      <c r="Q3670" s="11">
        <f>WEEKDAY('Consolidtaed Data'!$F8922)</f>
        <v>1</v>
      </c>
      <c r="R3670" s="9">
        <f>MONTH('Consolidtaed Data'!$F8922)</f>
        <v>11</v>
      </c>
      <c r="S3670" s="9" t="str">
        <f>TEXT(Table3[[#This Row],[Purchase Date]],"MMMM")</f>
        <v>September</v>
      </c>
      <c r="T3670" s="9">
        <f>YEAR('Consolidtaed Data'!$F8922)</f>
        <v>2021</v>
      </c>
    </row>
    <row r="3671" spans="1:20" x14ac:dyDescent="0.3">
      <c r="A3671" s="9" t="s">
        <v>4692</v>
      </c>
      <c r="B3671" s="9" t="s">
        <v>85</v>
      </c>
      <c r="C3671" s="9" t="s">
        <v>55</v>
      </c>
      <c r="D3671" s="9" t="s">
        <v>35</v>
      </c>
      <c r="E3671" s="9" t="s">
        <v>906</v>
      </c>
      <c r="F3671" s="10">
        <v>44099</v>
      </c>
      <c r="G3671" s="10" t="str">
        <f>VLOOKUP(Table3[[#This Row],[Product ID]],[1]Products!$A:$G,2,0)</f>
        <v>Product 93</v>
      </c>
      <c r="H3671" s="22">
        <v>1</v>
      </c>
      <c r="I3671" s="9">
        <f>VLOOKUP('Consolidtaed Data'!$B9479,[1]Products!$A:$G,4,0)</f>
        <v>1671</v>
      </c>
      <c r="J3671" s="9">
        <f>VLOOKUP('Consolidtaed Data'!$B9479,[1]Products!$A:$G,3,0)</f>
        <v>1220</v>
      </c>
      <c r="K3671" s="9">
        <f>'Consolidtaed Data'!$J9479*'Consolidtaed Data'!$H9479</f>
        <v>255</v>
      </c>
      <c r="L3671" s="9">
        <f>'Consolidtaed Data'!$I9479*'Consolidtaed Data'!$H9479</f>
        <v>392</v>
      </c>
      <c r="M3671" s="9">
        <f>'Consolidtaed Data'!$L9479-'Consolidtaed Data'!$K9479</f>
        <v>871</v>
      </c>
      <c r="N3671" s="9" t="str">
        <f>VLOOKUP('Consolidtaed Data'!$C9479,[1]Locations!$A:$O,2,0)</f>
        <v>Ontario</v>
      </c>
      <c r="O3671" s="9" t="str">
        <f>VLOOKUP('Consolidtaed Data'!$D9479,'[1]Sales People'!$A:$B,2,0)</f>
        <v>Scott Clark</v>
      </c>
      <c r="P3671" s="9" t="str">
        <f>VLOOKUP('Consolidtaed Data'!$E9479,[1]Customers!$A:$B,2,0)</f>
        <v>Nicholas Simmons</v>
      </c>
      <c r="Q3671" s="11">
        <f>WEEKDAY('Consolidtaed Data'!$F9479)</f>
        <v>6</v>
      </c>
      <c r="R3671" s="9">
        <f>MONTH('Consolidtaed Data'!$F9479)</f>
        <v>12</v>
      </c>
      <c r="S3671" s="9" t="str">
        <f>TEXT(Table3[[#This Row],[Purchase Date]],"MMMM")</f>
        <v>September</v>
      </c>
      <c r="T3671" s="9">
        <f>YEAR('Consolidtaed Data'!$F9479)</f>
        <v>2021</v>
      </c>
    </row>
    <row r="3672" spans="1:20" x14ac:dyDescent="0.3">
      <c r="A3672" s="9" t="s">
        <v>4693</v>
      </c>
      <c r="B3672" s="9" t="s">
        <v>119</v>
      </c>
      <c r="C3672" s="9" t="s">
        <v>522</v>
      </c>
      <c r="D3672" s="9" t="s">
        <v>31</v>
      </c>
      <c r="E3672" s="9" t="s">
        <v>365</v>
      </c>
      <c r="F3672" s="10">
        <v>44100</v>
      </c>
      <c r="G3672" s="10" t="str">
        <f>VLOOKUP(Table3[[#This Row],[Product ID]],[1]Products!$A:$G,2,0)</f>
        <v>Product 67</v>
      </c>
      <c r="H3672" s="22">
        <v>2</v>
      </c>
      <c r="I3672" s="9">
        <f>VLOOKUP('Consolidtaed Data'!$B4766,[1]Products!$A:$G,4,0)</f>
        <v>826</v>
      </c>
      <c r="J3672" s="9">
        <f>VLOOKUP('Consolidtaed Data'!$B4766,[1]Products!$A:$G,3,0)</f>
        <v>562</v>
      </c>
      <c r="K3672" s="9">
        <f>'Consolidtaed Data'!$J4766*'Consolidtaed Data'!$H4766</f>
        <v>1443</v>
      </c>
      <c r="L3672" s="9">
        <f>'Consolidtaed Data'!$I4766*'Consolidtaed Data'!$H4766</f>
        <v>1826</v>
      </c>
      <c r="M3672" s="9">
        <f>'Consolidtaed Data'!$L4766-'Consolidtaed Data'!$K4766</f>
        <v>495</v>
      </c>
      <c r="N3672" s="9" t="str">
        <f>VLOOKUP('Consolidtaed Data'!$C4766,[1]Locations!$A:$O,2,0)</f>
        <v>Huntington Beach</v>
      </c>
      <c r="O3672" s="9" t="str">
        <f>VLOOKUP('Consolidtaed Data'!$D4766,'[1]Sales People'!$A:$B,2,0)</f>
        <v>Brian Hansen</v>
      </c>
      <c r="P3672" s="9" t="str">
        <f>VLOOKUP('Consolidtaed Data'!$E4766,[1]Customers!$A:$B,2,0)</f>
        <v>Ralph Willis</v>
      </c>
      <c r="Q3672" s="11">
        <f>WEEKDAY('Consolidtaed Data'!$F4766)</f>
        <v>3</v>
      </c>
      <c r="R3672" s="9">
        <f>MONTH('Consolidtaed Data'!$F4766)</f>
        <v>12</v>
      </c>
      <c r="S3672" s="9" t="str">
        <f>TEXT(Table3[[#This Row],[Purchase Date]],"MMMM")</f>
        <v>September</v>
      </c>
      <c r="T3672" s="9">
        <f>YEAR('Consolidtaed Data'!$F4766)</f>
        <v>2020</v>
      </c>
    </row>
    <row r="3673" spans="1:20" x14ac:dyDescent="0.3">
      <c r="A3673" s="9" t="s">
        <v>4694</v>
      </c>
      <c r="B3673" s="9" t="s">
        <v>49</v>
      </c>
      <c r="C3673" s="9" t="s">
        <v>94</v>
      </c>
      <c r="D3673" s="9" t="s">
        <v>149</v>
      </c>
      <c r="E3673" s="9" t="s">
        <v>180</v>
      </c>
      <c r="F3673" s="10">
        <v>44100</v>
      </c>
      <c r="G3673" s="10" t="str">
        <f>VLOOKUP(Table3[[#This Row],[Product ID]],[1]Products!$A:$G,2,0)</f>
        <v>Product 30</v>
      </c>
      <c r="H3673" s="22">
        <v>3</v>
      </c>
      <c r="I3673" s="9">
        <f>VLOOKUP('Consolidtaed Data'!$B4780,[1]Products!$A:$G,4,0)</f>
        <v>217</v>
      </c>
      <c r="J3673" s="9">
        <f>VLOOKUP('Consolidtaed Data'!$B4780,[1]Products!$A:$G,3,0)</f>
        <v>171</v>
      </c>
      <c r="K3673" s="9">
        <f>'Consolidtaed Data'!$J4780*'Consolidtaed Data'!$H4780</f>
        <v>2454</v>
      </c>
      <c r="L3673" s="9">
        <f>'Consolidtaed Data'!$I4780*'Consolidtaed Data'!$H4780</f>
        <v>3066</v>
      </c>
      <c r="M3673" s="9">
        <f>'Consolidtaed Data'!$L4780-'Consolidtaed Data'!$K4780</f>
        <v>1980</v>
      </c>
      <c r="N3673" s="9" t="str">
        <f>VLOOKUP('Consolidtaed Data'!$C4780,[1]Locations!$A:$O,2,0)</f>
        <v>Oceanside</v>
      </c>
      <c r="O3673" s="9" t="str">
        <f>VLOOKUP('Consolidtaed Data'!$D4780,'[1]Sales People'!$A:$B,2,0)</f>
        <v>Howard Gardner</v>
      </c>
      <c r="P3673" s="9" t="str">
        <f>VLOOKUP('Consolidtaed Data'!$E4780,[1]Customers!$A:$B,2,0)</f>
        <v>Louis White</v>
      </c>
      <c r="Q3673" s="11">
        <f>WEEKDAY('Consolidtaed Data'!$F4780)</f>
        <v>4</v>
      </c>
      <c r="R3673" s="9">
        <f>MONTH('Consolidtaed Data'!$F4780)</f>
        <v>12</v>
      </c>
      <c r="S3673" s="9" t="str">
        <f>TEXT(Table3[[#This Row],[Purchase Date]],"MMMM")</f>
        <v>September</v>
      </c>
      <c r="T3673" s="9">
        <f>YEAR('Consolidtaed Data'!$F4780)</f>
        <v>2020</v>
      </c>
    </row>
    <row r="3674" spans="1:20" x14ac:dyDescent="0.3">
      <c r="A3674" s="9" t="s">
        <v>4695</v>
      </c>
      <c r="B3674" s="9" t="s">
        <v>572</v>
      </c>
      <c r="C3674" s="9" t="s">
        <v>522</v>
      </c>
      <c r="D3674" s="9" t="s">
        <v>206</v>
      </c>
      <c r="E3674" s="9" t="s">
        <v>486</v>
      </c>
      <c r="F3674" s="10">
        <v>44100</v>
      </c>
      <c r="G3674" s="10" t="str">
        <f>VLOOKUP(Table3[[#This Row],[Product ID]],[1]Products!$A:$G,2,0)</f>
        <v>Product 22</v>
      </c>
      <c r="H3674" s="22">
        <v>1</v>
      </c>
      <c r="I3674" s="9">
        <f>VLOOKUP('Consolidtaed Data'!$B4840,[1]Products!$A:$G,4,0)</f>
        <v>1178</v>
      </c>
      <c r="J3674" s="9">
        <f>VLOOKUP('Consolidtaed Data'!$B4840,[1]Products!$A:$G,3,0)</f>
        <v>683</v>
      </c>
      <c r="K3674" s="9">
        <f>'Consolidtaed Data'!$J4840*'Consolidtaed Data'!$H4840</f>
        <v>791</v>
      </c>
      <c r="L3674" s="9">
        <f>'Consolidtaed Data'!$I4840*'Consolidtaed Data'!$H4840</f>
        <v>1522</v>
      </c>
      <c r="M3674" s="9">
        <f>'Consolidtaed Data'!$L4840-'Consolidtaed Data'!$K4840</f>
        <v>507</v>
      </c>
      <c r="N3674" s="9" t="str">
        <f>VLOOKUP('Consolidtaed Data'!$C4840,[1]Locations!$A:$O,2,0)</f>
        <v>Santa Ana</v>
      </c>
      <c r="O3674" s="9" t="str">
        <f>VLOOKUP('Consolidtaed Data'!$D4840,'[1]Sales People'!$A:$B,2,0)</f>
        <v>Martin Perry</v>
      </c>
      <c r="P3674" s="9" t="str">
        <f>VLOOKUP('Consolidtaed Data'!$E4840,[1]Customers!$A:$B,2,0)</f>
        <v>James Simmons</v>
      </c>
      <c r="Q3674" s="11">
        <f>WEEKDAY('Consolidtaed Data'!$F4840)</f>
        <v>2</v>
      </c>
      <c r="R3674" s="9">
        <f>MONTH('Consolidtaed Data'!$F4840)</f>
        <v>12</v>
      </c>
      <c r="S3674" s="9" t="str">
        <f>TEXT(Table3[[#This Row],[Purchase Date]],"MMMM")</f>
        <v>September</v>
      </c>
      <c r="T3674" s="9">
        <f>YEAR('Consolidtaed Data'!$F4840)</f>
        <v>2020</v>
      </c>
    </row>
    <row r="3675" spans="1:20" x14ac:dyDescent="0.3">
      <c r="A3675" s="9" t="s">
        <v>4696</v>
      </c>
      <c r="B3675" s="9" t="s">
        <v>369</v>
      </c>
      <c r="C3675" s="9" t="s">
        <v>42</v>
      </c>
      <c r="D3675" s="9" t="s">
        <v>402</v>
      </c>
      <c r="E3675" s="9" t="s">
        <v>327</v>
      </c>
      <c r="F3675" s="10">
        <v>44100</v>
      </c>
      <c r="G3675" s="10" t="str">
        <f>VLOOKUP(Table3[[#This Row],[Product ID]],[1]Products!$A:$G,2,0)</f>
        <v>Product 8</v>
      </c>
      <c r="H3675" s="22">
        <v>1</v>
      </c>
      <c r="I3675" s="9">
        <f>VLOOKUP('Consolidtaed Data'!$B5424,[1]Products!$A:$G,4,0)</f>
        <v>1708</v>
      </c>
      <c r="J3675" s="9">
        <f>VLOOKUP('Consolidtaed Data'!$B5424,[1]Products!$A:$G,3,0)</f>
        <v>871</v>
      </c>
      <c r="K3675" s="9">
        <f>'Consolidtaed Data'!$J5424*'Consolidtaed Data'!$H5424</f>
        <v>1291</v>
      </c>
      <c r="L3675" s="9">
        <f>'Consolidtaed Data'!$I5424*'Consolidtaed Data'!$H5424</f>
        <v>2391</v>
      </c>
      <c r="M3675" s="9">
        <f>'Consolidtaed Data'!$L5424-'Consolidtaed Data'!$K5424</f>
        <v>331</v>
      </c>
      <c r="N3675" s="9" t="str">
        <f>VLOOKUP('Consolidtaed Data'!$C5424,[1]Locations!$A:$O,2,0)</f>
        <v>San Mateo</v>
      </c>
      <c r="O3675" s="9" t="str">
        <f>VLOOKUP('Consolidtaed Data'!$D5424,'[1]Sales People'!$A:$B,2,0)</f>
        <v>Joshua Taylor</v>
      </c>
      <c r="P3675" s="9" t="str">
        <f>VLOOKUP('Consolidtaed Data'!$E5424,[1]Customers!$A:$B,2,0)</f>
        <v>Chris Chapman</v>
      </c>
      <c r="Q3675" s="11">
        <f>WEEKDAY('Consolidtaed Data'!$F5424)</f>
        <v>6</v>
      </c>
      <c r="R3675" s="9">
        <f>MONTH('Consolidtaed Data'!$F5424)</f>
        <v>2</v>
      </c>
      <c r="S3675" s="9" t="str">
        <f>TEXT(Table3[[#This Row],[Purchase Date]],"MMMM")</f>
        <v>September</v>
      </c>
      <c r="T3675" s="9">
        <f>YEAR('Consolidtaed Data'!$F5424)</f>
        <v>2021</v>
      </c>
    </row>
    <row r="3676" spans="1:20" x14ac:dyDescent="0.3">
      <c r="A3676" s="9" t="s">
        <v>4697</v>
      </c>
      <c r="B3676" s="9" t="s">
        <v>490</v>
      </c>
      <c r="C3676" s="9" t="s">
        <v>421</v>
      </c>
      <c r="D3676" s="9" t="s">
        <v>143</v>
      </c>
      <c r="E3676" s="9" t="s">
        <v>18</v>
      </c>
      <c r="F3676" s="10">
        <v>44100</v>
      </c>
      <c r="G3676" s="10" t="str">
        <f>VLOOKUP(Table3[[#This Row],[Product ID]],[1]Products!$A:$G,2,0)</f>
        <v>Product 79</v>
      </c>
      <c r="H3676" s="22">
        <v>1</v>
      </c>
      <c r="I3676" s="9">
        <f>VLOOKUP('Consolidtaed Data'!$B5523,[1]Products!$A:$G,4,0)</f>
        <v>1783</v>
      </c>
      <c r="J3676" s="9">
        <f>VLOOKUP('Consolidtaed Data'!$B5523,[1]Products!$A:$G,3,0)</f>
        <v>1230</v>
      </c>
      <c r="K3676" s="9">
        <f>'Consolidtaed Data'!$J5523*'Consolidtaed Data'!$H5523</f>
        <v>478</v>
      </c>
      <c r="L3676" s="9">
        <f>'Consolidtaed Data'!$I5523*'Consolidtaed Data'!$H5523</f>
        <v>886</v>
      </c>
      <c r="M3676" s="9">
        <f>'Consolidtaed Data'!$L5523-'Consolidtaed Data'!$K5523</f>
        <v>408</v>
      </c>
      <c r="N3676" s="9" t="str">
        <f>VLOOKUP('Consolidtaed Data'!$C5523,[1]Locations!$A:$O,2,0)</f>
        <v>Huntington Beach</v>
      </c>
      <c r="O3676" s="9" t="str">
        <f>VLOOKUP('Consolidtaed Data'!$D5523,'[1]Sales People'!$A:$B,2,0)</f>
        <v>Clarence Fox</v>
      </c>
      <c r="P3676" s="9" t="str">
        <f>VLOOKUP('Consolidtaed Data'!$E5523,[1]Customers!$A:$B,2,0)</f>
        <v>Victor Martinez</v>
      </c>
      <c r="Q3676" s="11">
        <f>WEEKDAY('Consolidtaed Data'!$F5523)</f>
        <v>6</v>
      </c>
      <c r="R3676" s="9">
        <f>MONTH('Consolidtaed Data'!$F5523)</f>
        <v>2</v>
      </c>
      <c r="S3676" s="9" t="str">
        <f>TEXT(Table3[[#This Row],[Purchase Date]],"MMMM")</f>
        <v>September</v>
      </c>
      <c r="T3676" s="9">
        <f>YEAR('Consolidtaed Data'!$F5523)</f>
        <v>2021</v>
      </c>
    </row>
    <row r="3677" spans="1:20" x14ac:dyDescent="0.3">
      <c r="A3677" s="9" t="s">
        <v>4698</v>
      </c>
      <c r="B3677" s="9" t="s">
        <v>373</v>
      </c>
      <c r="C3677" s="9" t="s">
        <v>126</v>
      </c>
      <c r="D3677" s="9" t="s">
        <v>246</v>
      </c>
      <c r="E3677" s="9" t="s">
        <v>1228</v>
      </c>
      <c r="F3677" s="10">
        <v>44100</v>
      </c>
      <c r="G3677" s="10" t="str">
        <f>VLOOKUP(Table3[[#This Row],[Product ID]],[1]Products!$A:$G,2,0)</f>
        <v>Product 66</v>
      </c>
      <c r="H3677" s="22">
        <v>3</v>
      </c>
      <c r="I3677" s="9">
        <f>VLOOKUP('Consolidtaed Data'!$B5603,[1]Products!$A:$G,4,0)</f>
        <v>2396</v>
      </c>
      <c r="J3677" s="9">
        <f>VLOOKUP('Consolidtaed Data'!$B5603,[1]Products!$A:$G,3,0)</f>
        <v>1965</v>
      </c>
      <c r="K3677" s="9">
        <f>'Consolidtaed Data'!$J5603*'Consolidtaed Data'!$H5603</f>
        <v>4197</v>
      </c>
      <c r="L3677" s="9">
        <f>'Consolidtaed Data'!$I5603*'Consolidtaed Data'!$H5603</f>
        <v>6882</v>
      </c>
      <c r="M3677" s="9">
        <f>'Consolidtaed Data'!$L5603-'Consolidtaed Data'!$K5603</f>
        <v>782</v>
      </c>
      <c r="N3677" s="9" t="str">
        <f>VLOOKUP('Consolidtaed Data'!$C5603,[1]Locations!$A:$O,2,0)</f>
        <v>Irvine</v>
      </c>
      <c r="O3677" s="9" t="str">
        <f>VLOOKUP('Consolidtaed Data'!$D5603,'[1]Sales People'!$A:$B,2,0)</f>
        <v>Andrew Bowman</v>
      </c>
      <c r="P3677" s="9" t="str">
        <f>VLOOKUP('Consolidtaed Data'!$E5603,[1]Customers!$A:$B,2,0)</f>
        <v>Stephen Cook</v>
      </c>
      <c r="Q3677" s="11">
        <f>WEEKDAY('Consolidtaed Data'!$F5603)</f>
        <v>6</v>
      </c>
      <c r="R3677" s="9">
        <f>MONTH('Consolidtaed Data'!$F5603)</f>
        <v>2</v>
      </c>
      <c r="S3677" s="9" t="str">
        <f>TEXT(Table3[[#This Row],[Purchase Date]],"MMMM")</f>
        <v>September</v>
      </c>
      <c r="T3677" s="9">
        <f>YEAR('Consolidtaed Data'!$F5603)</f>
        <v>2021</v>
      </c>
    </row>
    <row r="3678" spans="1:20" x14ac:dyDescent="0.3">
      <c r="A3678" s="9" t="s">
        <v>4699</v>
      </c>
      <c r="B3678" s="9" t="s">
        <v>349</v>
      </c>
      <c r="C3678" s="9" t="s">
        <v>226</v>
      </c>
      <c r="D3678" s="9" t="s">
        <v>51</v>
      </c>
      <c r="E3678" s="9" t="s">
        <v>1510</v>
      </c>
      <c r="F3678" s="10">
        <v>44100</v>
      </c>
      <c r="G3678" s="10" t="str">
        <f>VLOOKUP(Table3[[#This Row],[Product ID]],[1]Products!$A:$G,2,0)</f>
        <v>Product 60</v>
      </c>
      <c r="H3678" s="22">
        <v>3</v>
      </c>
      <c r="I3678" s="9">
        <f>VLOOKUP('Consolidtaed Data'!$B5716,[1]Products!$A:$G,4,0)</f>
        <v>584</v>
      </c>
      <c r="J3678" s="9">
        <f>VLOOKUP('Consolidtaed Data'!$B5716,[1]Products!$A:$G,3,0)</f>
        <v>420</v>
      </c>
      <c r="K3678" s="9">
        <f>'Consolidtaed Data'!$J5716*'Consolidtaed Data'!$H5716</f>
        <v>455</v>
      </c>
      <c r="L3678" s="9">
        <f>'Consolidtaed Data'!$I5716*'Consolidtaed Data'!$H5716</f>
        <v>799</v>
      </c>
      <c r="M3678" s="9">
        <f>'Consolidtaed Data'!$L5716-'Consolidtaed Data'!$K5716</f>
        <v>123</v>
      </c>
      <c r="N3678" s="9" t="str">
        <f>VLOOKUP('Consolidtaed Data'!$C5716,[1]Locations!$A:$O,2,0)</f>
        <v>Stockton</v>
      </c>
      <c r="O3678" s="9" t="str">
        <f>VLOOKUP('Consolidtaed Data'!$D5716,'[1]Sales People'!$A:$B,2,0)</f>
        <v>Joshua Cook</v>
      </c>
      <c r="P3678" s="9" t="str">
        <f>VLOOKUP('Consolidtaed Data'!$E5716,[1]Customers!$A:$B,2,0)</f>
        <v>Clarence Austin</v>
      </c>
      <c r="Q3678" s="11">
        <f>WEEKDAY('Consolidtaed Data'!$F5716)</f>
        <v>7</v>
      </c>
      <c r="R3678" s="9">
        <f>MONTH('Consolidtaed Data'!$F5716)</f>
        <v>2</v>
      </c>
      <c r="S3678" s="9" t="str">
        <f>TEXT(Table3[[#This Row],[Purchase Date]],"MMMM")</f>
        <v>September</v>
      </c>
      <c r="T3678" s="9">
        <f>YEAR('Consolidtaed Data'!$F5716)</f>
        <v>2021</v>
      </c>
    </row>
    <row r="3679" spans="1:20" x14ac:dyDescent="0.3">
      <c r="A3679" s="9" t="s">
        <v>4700</v>
      </c>
      <c r="B3679" s="9" t="s">
        <v>526</v>
      </c>
      <c r="C3679" s="9" t="s">
        <v>263</v>
      </c>
      <c r="D3679" s="9" t="s">
        <v>83</v>
      </c>
      <c r="E3679" s="9" t="s">
        <v>1231</v>
      </c>
      <c r="F3679" s="10">
        <v>44100</v>
      </c>
      <c r="G3679" s="10" t="str">
        <f>VLOOKUP(Table3[[#This Row],[Product ID]],[1]Products!$A:$G,2,0)</f>
        <v>Product 14</v>
      </c>
      <c r="H3679" s="22">
        <v>3</v>
      </c>
      <c r="I3679" s="9">
        <f>VLOOKUP('Consolidtaed Data'!$B5861,[1]Products!$A:$G,4,0)</f>
        <v>1743</v>
      </c>
      <c r="J3679" s="9">
        <f>VLOOKUP('Consolidtaed Data'!$B5861,[1]Products!$A:$G,3,0)</f>
        <v>872</v>
      </c>
      <c r="K3679" s="9">
        <f>'Consolidtaed Data'!$J5861*'Consolidtaed Data'!$H5861</f>
        <v>1965</v>
      </c>
      <c r="L3679" s="9">
        <f>'Consolidtaed Data'!$I5861*'Consolidtaed Data'!$H5861</f>
        <v>2396</v>
      </c>
      <c r="M3679" s="9">
        <f>'Consolidtaed Data'!$L5861-'Consolidtaed Data'!$K5861</f>
        <v>3496</v>
      </c>
      <c r="N3679" s="9" t="str">
        <f>VLOOKUP('Consolidtaed Data'!$C5861,[1]Locations!$A:$O,2,0)</f>
        <v>Anaheim</v>
      </c>
      <c r="O3679" s="9" t="str">
        <f>VLOOKUP('Consolidtaed Data'!$D5861,'[1]Sales People'!$A:$B,2,0)</f>
        <v>Kenneth Bradley</v>
      </c>
      <c r="P3679" s="9" t="str">
        <f>VLOOKUP('Consolidtaed Data'!$E5861,[1]Customers!$A:$B,2,0)</f>
        <v>Roger Alexander</v>
      </c>
      <c r="Q3679" s="11">
        <f>WEEKDAY('Consolidtaed Data'!$F5861)</f>
        <v>1</v>
      </c>
      <c r="R3679" s="9">
        <f>MONTH('Consolidtaed Data'!$F5861)</f>
        <v>3</v>
      </c>
      <c r="S3679" s="9" t="str">
        <f>TEXT(Table3[[#This Row],[Purchase Date]],"MMMM")</f>
        <v>September</v>
      </c>
      <c r="T3679" s="9">
        <f>YEAR('Consolidtaed Data'!$F5861)</f>
        <v>2021</v>
      </c>
    </row>
    <row r="3680" spans="1:20" x14ac:dyDescent="0.3">
      <c r="A3680" s="9" t="s">
        <v>4701</v>
      </c>
      <c r="B3680" s="9" t="s">
        <v>216</v>
      </c>
      <c r="C3680" s="9" t="s">
        <v>472</v>
      </c>
      <c r="D3680" s="9" t="s">
        <v>220</v>
      </c>
      <c r="E3680" s="9" t="s">
        <v>2489</v>
      </c>
      <c r="F3680" s="10">
        <v>44100</v>
      </c>
      <c r="G3680" s="10" t="str">
        <f>VLOOKUP(Table3[[#This Row],[Product ID]],[1]Products!$A:$G,2,0)</f>
        <v>Product 73</v>
      </c>
      <c r="H3680" s="22">
        <v>1</v>
      </c>
      <c r="I3680" s="9">
        <f>VLOOKUP('Consolidtaed Data'!$B6609,[1]Products!$A:$G,4,0)</f>
        <v>880</v>
      </c>
      <c r="J3680" s="9">
        <f>VLOOKUP('Consolidtaed Data'!$B6609,[1]Products!$A:$G,3,0)</f>
        <v>634</v>
      </c>
      <c r="K3680" s="9">
        <f>'Consolidtaed Data'!$J6609*'Consolidtaed Data'!$H6609</f>
        <v>1173</v>
      </c>
      <c r="L3680" s="9">
        <f>'Consolidtaed Data'!$I6609*'Consolidtaed Data'!$H6609</f>
        <v>1862</v>
      </c>
      <c r="M3680" s="9">
        <f>'Consolidtaed Data'!$L6609-'Consolidtaed Data'!$K6609</f>
        <v>1389</v>
      </c>
      <c r="N3680" s="9" t="str">
        <f>VLOOKUP('Consolidtaed Data'!$C6609,[1]Locations!$A:$O,2,0)</f>
        <v>Garden Grove</v>
      </c>
      <c r="O3680" s="9" t="str">
        <f>VLOOKUP('Consolidtaed Data'!$D6609,'[1]Sales People'!$A:$B,2,0)</f>
        <v>Larry Castillo</v>
      </c>
      <c r="P3680" s="9" t="str">
        <f>VLOOKUP('Consolidtaed Data'!$E6609,[1]Customers!$A:$B,2,0)</f>
        <v>Bruce Harris</v>
      </c>
      <c r="Q3680" s="11">
        <f>WEEKDAY('Consolidtaed Data'!$F6609)</f>
        <v>3</v>
      </c>
      <c r="R3680" s="9">
        <f>MONTH('Consolidtaed Data'!$F6609)</f>
        <v>5</v>
      </c>
      <c r="S3680" s="9" t="str">
        <f>TEXT(Table3[[#This Row],[Purchase Date]],"MMMM")</f>
        <v>September</v>
      </c>
      <c r="T3680" s="9">
        <f>YEAR('Consolidtaed Data'!$F6609)</f>
        <v>2021</v>
      </c>
    </row>
    <row r="3681" spans="1:20" x14ac:dyDescent="0.3">
      <c r="A3681" s="9" t="s">
        <v>4702</v>
      </c>
      <c r="B3681" s="9" t="s">
        <v>526</v>
      </c>
      <c r="C3681" s="9" t="s">
        <v>331</v>
      </c>
      <c r="D3681" s="9" t="s">
        <v>161</v>
      </c>
      <c r="E3681" s="9" t="s">
        <v>599</v>
      </c>
      <c r="F3681" s="10">
        <v>44100</v>
      </c>
      <c r="G3681" s="10" t="str">
        <f>VLOOKUP(Table3[[#This Row],[Product ID]],[1]Products!$A:$G,2,0)</f>
        <v>Product 14</v>
      </c>
      <c r="H3681" s="22">
        <v>1</v>
      </c>
      <c r="I3681" s="9">
        <f>VLOOKUP('Consolidtaed Data'!$B6909,[1]Products!$A:$G,4,0)</f>
        <v>2497</v>
      </c>
      <c r="J3681" s="9">
        <f>VLOOKUP('Consolidtaed Data'!$B6909,[1]Products!$A:$G,3,0)</f>
        <v>1473</v>
      </c>
      <c r="K3681" s="9">
        <f>'Consolidtaed Data'!$J6909*'Consolidtaed Data'!$H6909</f>
        <v>752</v>
      </c>
      <c r="L3681" s="9">
        <f>'Consolidtaed Data'!$I6909*'Consolidtaed Data'!$H6909</f>
        <v>916</v>
      </c>
      <c r="M3681" s="9">
        <f>'Consolidtaed Data'!$L6909-'Consolidtaed Data'!$K6909</f>
        <v>364</v>
      </c>
      <c r="N3681" s="9" t="str">
        <f>VLOOKUP('Consolidtaed Data'!$C6909,[1]Locations!$A:$O,2,0)</f>
        <v>San Jose</v>
      </c>
      <c r="O3681" s="9" t="str">
        <f>VLOOKUP('Consolidtaed Data'!$D6909,'[1]Sales People'!$A:$B,2,0)</f>
        <v>Justin Lynch</v>
      </c>
      <c r="P3681" s="9" t="str">
        <f>VLOOKUP('Consolidtaed Data'!$E6909,[1]Customers!$A:$B,2,0)</f>
        <v>Stephen Larson</v>
      </c>
      <c r="Q3681" s="11">
        <f>WEEKDAY('Consolidtaed Data'!$F6909)</f>
        <v>5</v>
      </c>
      <c r="R3681" s="9">
        <f>MONTH('Consolidtaed Data'!$F6909)</f>
        <v>6</v>
      </c>
      <c r="S3681" s="9" t="str">
        <f>TEXT(Table3[[#This Row],[Purchase Date]],"MMMM")</f>
        <v>September</v>
      </c>
      <c r="T3681" s="9">
        <f>YEAR('Consolidtaed Data'!$F6909)</f>
        <v>2021</v>
      </c>
    </row>
    <row r="3682" spans="1:20" x14ac:dyDescent="0.3">
      <c r="A3682" s="9" t="s">
        <v>4703</v>
      </c>
      <c r="B3682" s="9" t="s">
        <v>806</v>
      </c>
      <c r="C3682" s="9" t="s">
        <v>635</v>
      </c>
      <c r="D3682" s="9" t="s">
        <v>241</v>
      </c>
      <c r="E3682" s="9" t="s">
        <v>1409</v>
      </c>
      <c r="F3682" s="10">
        <v>44100</v>
      </c>
      <c r="G3682" s="10" t="str">
        <f>VLOOKUP(Table3[[#This Row],[Product ID]],[1]Products!$A:$G,2,0)</f>
        <v>Product 72</v>
      </c>
      <c r="H3682" s="22">
        <v>4</v>
      </c>
      <c r="I3682" s="9">
        <f>VLOOKUP('Consolidtaed Data'!$B7569,[1]Products!$A:$G,4,0)</f>
        <v>1743</v>
      </c>
      <c r="J3682" s="9">
        <f>VLOOKUP('Consolidtaed Data'!$B7569,[1]Products!$A:$G,3,0)</f>
        <v>872</v>
      </c>
      <c r="K3682" s="9">
        <f>'Consolidtaed Data'!$J7569*'Consolidtaed Data'!$H7569</f>
        <v>4089</v>
      </c>
      <c r="L3682" s="9">
        <f>'Consolidtaed Data'!$I7569*'Consolidtaed Data'!$H7569</f>
        <v>5175</v>
      </c>
      <c r="M3682" s="9">
        <f>'Consolidtaed Data'!$L7569-'Consolidtaed Data'!$K7569</f>
        <v>572</v>
      </c>
      <c r="N3682" s="9" t="str">
        <f>VLOOKUP('Consolidtaed Data'!$C7569,[1]Locations!$A:$O,2,0)</f>
        <v>Richmond</v>
      </c>
      <c r="O3682" s="9" t="str">
        <f>VLOOKUP('Consolidtaed Data'!$D7569,'[1]Sales People'!$A:$B,2,0)</f>
        <v>Martin Perry</v>
      </c>
      <c r="P3682" s="9" t="str">
        <f>VLOOKUP('Consolidtaed Data'!$E7569,[1]Customers!$A:$B,2,0)</f>
        <v>Alan Miller</v>
      </c>
      <c r="Q3682" s="11">
        <f>WEEKDAY('Consolidtaed Data'!$F7569)</f>
        <v>5</v>
      </c>
      <c r="R3682" s="9">
        <f>MONTH('Consolidtaed Data'!$F7569)</f>
        <v>7</v>
      </c>
      <c r="S3682" s="9" t="str">
        <f>TEXT(Table3[[#This Row],[Purchase Date]],"MMMM")</f>
        <v>September</v>
      </c>
      <c r="T3682" s="9">
        <f>YEAR('Consolidtaed Data'!$F7569)</f>
        <v>2021</v>
      </c>
    </row>
    <row r="3683" spans="1:20" x14ac:dyDescent="0.3">
      <c r="A3683" s="9" t="s">
        <v>4704</v>
      </c>
      <c r="B3683" s="9" t="s">
        <v>185</v>
      </c>
      <c r="C3683" s="9" t="s">
        <v>223</v>
      </c>
      <c r="D3683" s="9" t="s">
        <v>229</v>
      </c>
      <c r="E3683" s="9" t="s">
        <v>534</v>
      </c>
      <c r="F3683" s="10">
        <v>44100</v>
      </c>
      <c r="G3683" s="10" t="str">
        <f>VLOOKUP(Table3[[#This Row],[Product ID]],[1]Products!$A:$G,2,0)</f>
        <v>Product 65</v>
      </c>
      <c r="H3683" s="22">
        <v>1</v>
      </c>
      <c r="I3683" s="9">
        <f>VLOOKUP('Consolidtaed Data'!$B7603,[1]Products!$A:$G,4,0)</f>
        <v>1887</v>
      </c>
      <c r="J3683" s="9">
        <f>VLOOKUP('Consolidtaed Data'!$B7603,[1]Products!$A:$G,3,0)</f>
        <v>1378</v>
      </c>
      <c r="K3683" s="9">
        <f>'Consolidtaed Data'!$J7603*'Consolidtaed Data'!$H7603</f>
        <v>90</v>
      </c>
      <c r="L3683" s="9">
        <f>'Consolidtaed Data'!$I7603*'Consolidtaed Data'!$H7603</f>
        <v>112</v>
      </c>
      <c r="M3683" s="9">
        <f>'Consolidtaed Data'!$L7603-'Consolidtaed Data'!$K7603</f>
        <v>688</v>
      </c>
      <c r="N3683" s="9" t="str">
        <f>VLOOKUP('Consolidtaed Data'!$C7603,[1]Locations!$A:$O,2,0)</f>
        <v>Santa Ana</v>
      </c>
      <c r="O3683" s="9" t="str">
        <f>VLOOKUP('Consolidtaed Data'!$D7603,'[1]Sales People'!$A:$B,2,0)</f>
        <v>Jeremy Mendoza</v>
      </c>
      <c r="P3683" s="9" t="str">
        <f>VLOOKUP('Consolidtaed Data'!$E7603,[1]Customers!$A:$B,2,0)</f>
        <v>Joseph Lawson</v>
      </c>
      <c r="Q3683" s="11">
        <f>WEEKDAY('Consolidtaed Data'!$F7603)</f>
        <v>1</v>
      </c>
      <c r="R3683" s="9">
        <f>MONTH('Consolidtaed Data'!$F7603)</f>
        <v>8</v>
      </c>
      <c r="S3683" s="9" t="str">
        <f>TEXT(Table3[[#This Row],[Purchase Date]],"MMMM")</f>
        <v>September</v>
      </c>
      <c r="T3683" s="9">
        <f>YEAR('Consolidtaed Data'!$F7603)</f>
        <v>2021</v>
      </c>
    </row>
    <row r="3684" spans="1:20" x14ac:dyDescent="0.3">
      <c r="A3684" s="9" t="s">
        <v>4705</v>
      </c>
      <c r="B3684" s="9" t="s">
        <v>330</v>
      </c>
      <c r="C3684" s="9" t="s">
        <v>275</v>
      </c>
      <c r="D3684" s="9" t="s">
        <v>64</v>
      </c>
      <c r="E3684" s="9" t="s">
        <v>784</v>
      </c>
      <c r="F3684" s="10">
        <v>44100</v>
      </c>
      <c r="G3684" s="10" t="str">
        <f>VLOOKUP(Table3[[#This Row],[Product ID]],[1]Products!$A:$G,2,0)</f>
        <v>Product 91</v>
      </c>
      <c r="H3684" s="22">
        <v>1</v>
      </c>
      <c r="I3684" s="9">
        <f>VLOOKUP('Consolidtaed Data'!$B7617,[1]Products!$A:$G,4,0)</f>
        <v>1639</v>
      </c>
      <c r="J3684" s="9">
        <f>VLOOKUP('Consolidtaed Data'!$B7617,[1]Products!$A:$G,3,0)</f>
        <v>1295</v>
      </c>
      <c r="K3684" s="9">
        <f>'Consolidtaed Data'!$J7617*'Consolidtaed Data'!$H7617</f>
        <v>450</v>
      </c>
      <c r="L3684" s="9">
        <f>'Consolidtaed Data'!$I7617*'Consolidtaed Data'!$H7617</f>
        <v>818</v>
      </c>
      <c r="M3684" s="9">
        <f>'Consolidtaed Data'!$L7617-'Consolidtaed Data'!$K7617</f>
        <v>321</v>
      </c>
      <c r="N3684" s="9" t="str">
        <f>VLOOKUP('Consolidtaed Data'!$C7617,[1]Locations!$A:$O,2,0)</f>
        <v>Carlsbad</v>
      </c>
      <c r="O3684" s="9" t="str">
        <f>VLOOKUP('Consolidtaed Data'!$D7617,'[1]Sales People'!$A:$B,2,0)</f>
        <v>Larry Marshall</v>
      </c>
      <c r="P3684" s="9" t="str">
        <f>VLOOKUP('Consolidtaed Data'!$E7617,[1]Customers!$A:$B,2,0)</f>
        <v>Matthew Duncan</v>
      </c>
      <c r="Q3684" s="11">
        <f>WEEKDAY('Consolidtaed Data'!$F7617)</f>
        <v>2</v>
      </c>
      <c r="R3684" s="9">
        <f>MONTH('Consolidtaed Data'!$F7617)</f>
        <v>8</v>
      </c>
      <c r="S3684" s="9" t="str">
        <f>TEXT(Table3[[#This Row],[Purchase Date]],"MMMM")</f>
        <v>September</v>
      </c>
      <c r="T3684" s="9">
        <f>YEAR('Consolidtaed Data'!$F7617)</f>
        <v>2021</v>
      </c>
    </row>
    <row r="3685" spans="1:20" x14ac:dyDescent="0.3">
      <c r="A3685" s="9" t="s">
        <v>4706</v>
      </c>
      <c r="B3685" s="9" t="s">
        <v>15</v>
      </c>
      <c r="C3685" s="9" t="s">
        <v>289</v>
      </c>
      <c r="D3685" s="9" t="s">
        <v>220</v>
      </c>
      <c r="E3685" s="9" t="s">
        <v>84</v>
      </c>
      <c r="F3685" s="10">
        <v>44100</v>
      </c>
      <c r="G3685" s="10" t="str">
        <f>VLOOKUP(Table3[[#This Row],[Product ID]],[1]Products!$A:$G,2,0)</f>
        <v>Product 38</v>
      </c>
      <c r="H3685" s="22">
        <v>2</v>
      </c>
      <c r="I3685" s="9">
        <f>VLOOKUP('Consolidtaed Data'!$B7715,[1]Products!$A:$G,4,0)</f>
        <v>1351</v>
      </c>
      <c r="J3685" s="9">
        <f>VLOOKUP('Consolidtaed Data'!$B7715,[1]Products!$A:$G,3,0)</f>
        <v>1108</v>
      </c>
      <c r="K3685" s="9">
        <f>'Consolidtaed Data'!$J7715*'Consolidtaed Data'!$H7715</f>
        <v>1464</v>
      </c>
      <c r="L3685" s="9">
        <f>'Consolidtaed Data'!$I7715*'Consolidtaed Data'!$H7715</f>
        <v>2154</v>
      </c>
      <c r="M3685" s="9">
        <f>'Consolidtaed Data'!$L7715-'Consolidtaed Data'!$K7715</f>
        <v>2511</v>
      </c>
      <c r="N3685" s="9" t="str">
        <f>VLOOKUP('Consolidtaed Data'!$C7715,[1]Locations!$A:$O,2,0)</f>
        <v>East Los Angeles</v>
      </c>
      <c r="O3685" s="9" t="str">
        <f>VLOOKUP('Consolidtaed Data'!$D7715,'[1]Sales People'!$A:$B,2,0)</f>
        <v>Joe Sims</v>
      </c>
      <c r="P3685" s="9" t="str">
        <f>VLOOKUP('Consolidtaed Data'!$E7715,[1]Customers!$A:$B,2,0)</f>
        <v>Mark Spencer</v>
      </c>
      <c r="Q3685" s="11">
        <f>WEEKDAY('Consolidtaed Data'!$F7715)</f>
        <v>1</v>
      </c>
      <c r="R3685" s="9">
        <f>MONTH('Consolidtaed Data'!$F7715)</f>
        <v>8</v>
      </c>
      <c r="S3685" s="9" t="str">
        <f>TEXT(Table3[[#This Row],[Purchase Date]],"MMMM")</f>
        <v>September</v>
      </c>
      <c r="T3685" s="9">
        <f>YEAR('Consolidtaed Data'!$F7715)</f>
        <v>2021</v>
      </c>
    </row>
    <row r="3686" spans="1:20" x14ac:dyDescent="0.3">
      <c r="A3686" s="9" t="s">
        <v>4707</v>
      </c>
      <c r="B3686" s="9" t="s">
        <v>151</v>
      </c>
      <c r="C3686" s="9" t="s">
        <v>421</v>
      </c>
      <c r="D3686" s="9" t="s">
        <v>326</v>
      </c>
      <c r="E3686" s="9" t="s">
        <v>132</v>
      </c>
      <c r="F3686" s="10">
        <v>44100</v>
      </c>
      <c r="G3686" s="10" t="str">
        <f>VLOOKUP(Table3[[#This Row],[Product ID]],[1]Products!$A:$G,2,0)</f>
        <v>Product 94</v>
      </c>
      <c r="H3686" s="22">
        <v>1</v>
      </c>
      <c r="I3686" s="9">
        <f>VLOOKUP('Consolidtaed Data'!$B7817,[1]Products!$A:$G,4,0)</f>
        <v>127</v>
      </c>
      <c r="J3686" s="9">
        <f>VLOOKUP('Consolidtaed Data'!$B7817,[1]Products!$A:$G,3,0)</f>
        <v>79</v>
      </c>
      <c r="K3686" s="9">
        <f>'Consolidtaed Data'!$J7817*'Consolidtaed Data'!$H7817</f>
        <v>1535</v>
      </c>
      <c r="L3686" s="9">
        <f>'Consolidtaed Data'!$I7817*'Consolidtaed Data'!$H7817</f>
        <v>2257</v>
      </c>
      <c r="M3686" s="9">
        <f>'Consolidtaed Data'!$L7817-'Consolidtaed Data'!$K7817</f>
        <v>1624</v>
      </c>
      <c r="N3686" s="9" t="str">
        <f>VLOOKUP('Consolidtaed Data'!$C7817,[1]Locations!$A:$O,2,0)</f>
        <v>El Monte</v>
      </c>
      <c r="O3686" s="9" t="str">
        <f>VLOOKUP('Consolidtaed Data'!$D7817,'[1]Sales People'!$A:$B,2,0)</f>
        <v>Brian Davis</v>
      </c>
      <c r="P3686" s="9" t="str">
        <f>VLOOKUP('Consolidtaed Data'!$E7817,[1]Customers!$A:$B,2,0)</f>
        <v>Benjamin Moreno</v>
      </c>
      <c r="Q3686" s="11">
        <f>WEEKDAY('Consolidtaed Data'!$F7817)</f>
        <v>3</v>
      </c>
      <c r="R3686" s="9">
        <f>MONTH('Consolidtaed Data'!$F7817)</f>
        <v>8</v>
      </c>
      <c r="S3686" s="9" t="str">
        <f>TEXT(Table3[[#This Row],[Purchase Date]],"MMMM")</f>
        <v>September</v>
      </c>
      <c r="T3686" s="9">
        <f>YEAR('Consolidtaed Data'!$F7817)</f>
        <v>2021</v>
      </c>
    </row>
    <row r="3687" spans="1:20" x14ac:dyDescent="0.3">
      <c r="A3687" s="9" t="s">
        <v>4708</v>
      </c>
      <c r="B3687" s="9" t="s">
        <v>369</v>
      </c>
      <c r="C3687" s="9" t="s">
        <v>231</v>
      </c>
      <c r="D3687" s="9" t="s">
        <v>31</v>
      </c>
      <c r="E3687" s="9" t="s">
        <v>69</v>
      </c>
      <c r="F3687" s="10">
        <v>44100</v>
      </c>
      <c r="G3687" s="10" t="str">
        <f>VLOOKUP(Table3[[#This Row],[Product ID]],[1]Products!$A:$G,2,0)</f>
        <v>Product 8</v>
      </c>
      <c r="H3687" s="22">
        <v>1</v>
      </c>
      <c r="I3687" s="9">
        <f>VLOOKUP('Consolidtaed Data'!$B7823,[1]Products!$A:$G,4,0)</f>
        <v>400</v>
      </c>
      <c r="J3687" s="9">
        <f>VLOOKUP('Consolidtaed Data'!$B7823,[1]Products!$A:$G,3,0)</f>
        <v>208</v>
      </c>
      <c r="K3687" s="9">
        <f>'Consolidtaed Data'!$J7823*'Consolidtaed Data'!$H7823</f>
        <v>1535</v>
      </c>
      <c r="L3687" s="9">
        <f>'Consolidtaed Data'!$I7823*'Consolidtaed Data'!$H7823</f>
        <v>2257</v>
      </c>
      <c r="M3687" s="9">
        <f>'Consolidtaed Data'!$L7823-'Consolidtaed Data'!$K7823</f>
        <v>48</v>
      </c>
      <c r="N3687" s="9" t="str">
        <f>VLOOKUP('Consolidtaed Data'!$C7823,[1]Locations!$A:$O,2,0)</f>
        <v>Fresno</v>
      </c>
      <c r="O3687" s="9" t="str">
        <f>VLOOKUP('Consolidtaed Data'!$D7823,'[1]Sales People'!$A:$B,2,0)</f>
        <v>Martin Perry</v>
      </c>
      <c r="P3687" s="9" t="str">
        <f>VLOOKUP('Consolidtaed Data'!$E7823,[1]Customers!$A:$B,2,0)</f>
        <v>Edward Gonzalez</v>
      </c>
      <c r="Q3687" s="11">
        <f>WEEKDAY('Consolidtaed Data'!$F7823)</f>
        <v>3</v>
      </c>
      <c r="R3687" s="9">
        <f>MONTH('Consolidtaed Data'!$F7823)</f>
        <v>8</v>
      </c>
      <c r="S3687" s="9" t="str">
        <f>TEXT(Table3[[#This Row],[Purchase Date]],"MMMM")</f>
        <v>September</v>
      </c>
      <c r="T3687" s="9">
        <f>YEAR('Consolidtaed Data'!$F7823)</f>
        <v>2021</v>
      </c>
    </row>
    <row r="3688" spans="1:20" x14ac:dyDescent="0.3">
      <c r="A3688" s="9" t="s">
        <v>4709</v>
      </c>
      <c r="B3688" s="9" t="s">
        <v>129</v>
      </c>
      <c r="C3688" s="9" t="s">
        <v>223</v>
      </c>
      <c r="D3688" s="9" t="s">
        <v>9</v>
      </c>
      <c r="E3688" s="9" t="s">
        <v>273</v>
      </c>
      <c r="F3688" s="10">
        <v>44100</v>
      </c>
      <c r="G3688" s="10" t="str">
        <f>VLOOKUP(Table3[[#This Row],[Product ID]],[1]Products!$A:$G,2,0)</f>
        <v>Product 47</v>
      </c>
      <c r="H3688" s="22">
        <v>1</v>
      </c>
      <c r="I3688" s="9">
        <f>VLOOKUP('Consolidtaed Data'!$B8024,[1]Products!$A:$G,4,0)</f>
        <v>1635</v>
      </c>
      <c r="J3688" s="9">
        <f>VLOOKUP('Consolidtaed Data'!$B8024,[1]Products!$A:$G,3,0)</f>
        <v>1046</v>
      </c>
      <c r="K3688" s="9">
        <f>'Consolidtaed Data'!$J8024*'Consolidtaed Data'!$H8024</f>
        <v>2886</v>
      </c>
      <c r="L3688" s="9">
        <f>'Consolidtaed Data'!$I8024*'Consolidtaed Data'!$H8024</f>
        <v>3652</v>
      </c>
      <c r="M3688" s="9">
        <f>'Consolidtaed Data'!$L8024-'Consolidtaed Data'!$K8024</f>
        <v>1316</v>
      </c>
      <c r="N3688" s="9" t="str">
        <f>VLOOKUP('Consolidtaed Data'!$C8024,[1]Locations!$A:$O,2,0)</f>
        <v>Pomona</v>
      </c>
      <c r="O3688" s="9" t="str">
        <f>VLOOKUP('Consolidtaed Data'!$D8024,'[1]Sales People'!$A:$B,2,0)</f>
        <v>Kenneth Fields</v>
      </c>
      <c r="P3688" s="9" t="str">
        <f>VLOOKUP('Consolidtaed Data'!$E8024,[1]Customers!$A:$B,2,0)</f>
        <v>Douglas Franklin</v>
      </c>
      <c r="Q3688" s="11">
        <f>WEEKDAY('Consolidtaed Data'!$F8024)</f>
        <v>5</v>
      </c>
      <c r="R3688" s="9">
        <f>MONTH('Consolidtaed Data'!$F8024)</f>
        <v>9</v>
      </c>
      <c r="S3688" s="9" t="str">
        <f>TEXT(Table3[[#This Row],[Purchase Date]],"MMMM")</f>
        <v>September</v>
      </c>
      <c r="T3688" s="9">
        <f>YEAR('Consolidtaed Data'!$F8024)</f>
        <v>2021</v>
      </c>
    </row>
    <row r="3689" spans="1:20" x14ac:dyDescent="0.3">
      <c r="A3689" s="9" t="s">
        <v>4710</v>
      </c>
      <c r="B3689" s="9" t="s">
        <v>204</v>
      </c>
      <c r="C3689" s="9" t="s">
        <v>196</v>
      </c>
      <c r="D3689" s="9" t="s">
        <v>22</v>
      </c>
      <c r="E3689" s="9" t="s">
        <v>571</v>
      </c>
      <c r="F3689" s="10">
        <v>44100</v>
      </c>
      <c r="G3689" s="10" t="str">
        <f>VLOOKUP(Table3[[#This Row],[Product ID]],[1]Products!$A:$G,2,0)</f>
        <v>Product 101</v>
      </c>
      <c r="H3689" s="22">
        <v>2</v>
      </c>
      <c r="I3689" s="9">
        <f>VLOOKUP('Consolidtaed Data'!$B8031,[1]Products!$A:$G,4,0)</f>
        <v>584</v>
      </c>
      <c r="J3689" s="9">
        <f>VLOOKUP('Consolidtaed Data'!$B8031,[1]Products!$A:$G,3,0)</f>
        <v>420</v>
      </c>
      <c r="K3689" s="9">
        <f>'Consolidtaed Data'!$J8031*'Consolidtaed Data'!$H8031</f>
        <v>2180</v>
      </c>
      <c r="L3689" s="9">
        <f>'Consolidtaed Data'!$I8031*'Consolidtaed Data'!$H8031</f>
        <v>2760</v>
      </c>
      <c r="M3689" s="9">
        <f>'Consolidtaed Data'!$L8031-'Consolidtaed Data'!$K8031</f>
        <v>1710</v>
      </c>
      <c r="N3689" s="9" t="str">
        <f>VLOOKUP('Consolidtaed Data'!$C8031,[1]Locations!$A:$O,2,0)</f>
        <v>Berkeley</v>
      </c>
      <c r="O3689" s="9" t="str">
        <f>VLOOKUP('Consolidtaed Data'!$D8031,'[1]Sales People'!$A:$B,2,0)</f>
        <v>Martin Perry</v>
      </c>
      <c r="P3689" s="9" t="str">
        <f>VLOOKUP('Consolidtaed Data'!$E8031,[1]Customers!$A:$B,2,0)</f>
        <v>Bruce Armstrong</v>
      </c>
      <c r="Q3689" s="11">
        <f>WEEKDAY('Consolidtaed Data'!$F8031)</f>
        <v>6</v>
      </c>
      <c r="R3689" s="9">
        <f>MONTH('Consolidtaed Data'!$F8031)</f>
        <v>9</v>
      </c>
      <c r="S3689" s="9" t="str">
        <f>TEXT(Table3[[#This Row],[Purchase Date]],"MMMM")</f>
        <v>September</v>
      </c>
      <c r="T3689" s="9">
        <f>YEAR('Consolidtaed Data'!$F8031)</f>
        <v>2021</v>
      </c>
    </row>
    <row r="3690" spans="1:20" x14ac:dyDescent="0.3">
      <c r="A3690" s="9" t="s">
        <v>4711</v>
      </c>
      <c r="B3690" s="9" t="s">
        <v>38</v>
      </c>
      <c r="C3690" s="9" t="s">
        <v>423</v>
      </c>
      <c r="D3690" s="9" t="s">
        <v>73</v>
      </c>
      <c r="E3690" s="9" t="s">
        <v>269</v>
      </c>
      <c r="F3690" s="10">
        <v>44100</v>
      </c>
      <c r="G3690" s="10" t="str">
        <f>VLOOKUP(Table3[[#This Row],[Product ID]],[1]Products!$A:$G,2,0)</f>
        <v>Product 25</v>
      </c>
      <c r="H3690" s="22">
        <v>2</v>
      </c>
      <c r="I3690" s="9">
        <f>VLOOKUP('Consolidtaed Data'!$B8195,[1]Products!$A:$G,4,0)</f>
        <v>1743</v>
      </c>
      <c r="J3690" s="9">
        <f>VLOOKUP('Consolidtaed Data'!$B8195,[1]Products!$A:$G,3,0)</f>
        <v>872</v>
      </c>
      <c r="K3690" s="9">
        <f>'Consolidtaed Data'!$J8195*'Consolidtaed Data'!$H8195</f>
        <v>208</v>
      </c>
      <c r="L3690" s="9">
        <f>'Consolidtaed Data'!$I8195*'Consolidtaed Data'!$H8195</f>
        <v>400</v>
      </c>
      <c r="M3690" s="9">
        <f>'Consolidtaed Data'!$L8195-'Consolidtaed Data'!$K8195</f>
        <v>766</v>
      </c>
      <c r="N3690" s="9" t="str">
        <f>VLOOKUP('Consolidtaed Data'!$C8195,[1]Locations!$A:$O,2,0)</f>
        <v>Long Beach</v>
      </c>
      <c r="O3690" s="9" t="str">
        <f>VLOOKUP('Consolidtaed Data'!$D8195,'[1]Sales People'!$A:$B,2,0)</f>
        <v>Andrew Bowman</v>
      </c>
      <c r="P3690" s="9" t="str">
        <f>VLOOKUP('Consolidtaed Data'!$E8195,[1]Customers!$A:$B,2,0)</f>
        <v>Aaron Miller</v>
      </c>
      <c r="Q3690" s="11">
        <f>WEEKDAY('Consolidtaed Data'!$F8195)</f>
        <v>4</v>
      </c>
      <c r="R3690" s="9">
        <f>MONTH('Consolidtaed Data'!$F8195)</f>
        <v>9</v>
      </c>
      <c r="S3690" s="9" t="str">
        <f>TEXT(Table3[[#This Row],[Purchase Date]],"MMMM")</f>
        <v>September</v>
      </c>
      <c r="T3690" s="9">
        <f>YEAR('Consolidtaed Data'!$F8195)</f>
        <v>2021</v>
      </c>
    </row>
    <row r="3691" spans="1:20" x14ac:dyDescent="0.3">
      <c r="A3691" s="9" t="s">
        <v>4712</v>
      </c>
      <c r="B3691" s="9" t="s">
        <v>529</v>
      </c>
      <c r="C3691" s="9" t="s">
        <v>245</v>
      </c>
      <c r="D3691" s="9" t="s">
        <v>149</v>
      </c>
      <c r="E3691" s="9" t="s">
        <v>1165</v>
      </c>
      <c r="F3691" s="10">
        <v>44100</v>
      </c>
      <c r="G3691" s="10" t="str">
        <f>VLOOKUP(Table3[[#This Row],[Product ID]],[1]Products!$A:$G,2,0)</f>
        <v>Product 56</v>
      </c>
      <c r="H3691" s="22">
        <v>3</v>
      </c>
      <c r="I3691" s="9">
        <f>VLOOKUP('Consolidtaed Data'!$B8635,[1]Products!$A:$G,4,0)</f>
        <v>95</v>
      </c>
      <c r="J3691" s="9">
        <f>VLOOKUP('Consolidtaed Data'!$B8635,[1]Products!$A:$G,3,0)</f>
        <v>61</v>
      </c>
      <c r="K3691" s="9">
        <f>'Consolidtaed Data'!$J8635*'Consolidtaed Data'!$H8635</f>
        <v>589</v>
      </c>
      <c r="L3691" s="9">
        <f>'Consolidtaed Data'!$I8635*'Consolidtaed Data'!$H8635</f>
        <v>1052</v>
      </c>
      <c r="M3691" s="9">
        <f>'Consolidtaed Data'!$L8635-'Consolidtaed Data'!$K8635</f>
        <v>275</v>
      </c>
      <c r="N3691" s="9" t="str">
        <f>VLOOKUP('Consolidtaed Data'!$C8635,[1]Locations!$A:$O,2,0)</f>
        <v>Chula Vista</v>
      </c>
      <c r="O3691" s="9" t="str">
        <f>VLOOKUP('Consolidtaed Data'!$D8635,'[1]Sales People'!$A:$B,2,0)</f>
        <v>Patrick Ruiz</v>
      </c>
      <c r="P3691" s="9" t="str">
        <f>VLOOKUP('Consolidtaed Data'!$E8635,[1]Customers!$A:$B,2,0)</f>
        <v>Samuel Fowler</v>
      </c>
      <c r="Q3691" s="11">
        <f>WEEKDAY('Consolidtaed Data'!$F8635)</f>
        <v>2</v>
      </c>
      <c r="R3691" s="9">
        <f>MONTH('Consolidtaed Data'!$F8635)</f>
        <v>10</v>
      </c>
      <c r="S3691" s="9" t="str">
        <f>TEXT(Table3[[#This Row],[Purchase Date]],"MMMM")</f>
        <v>September</v>
      </c>
      <c r="T3691" s="9">
        <f>YEAR('Consolidtaed Data'!$F8635)</f>
        <v>2021</v>
      </c>
    </row>
    <row r="3692" spans="1:20" x14ac:dyDescent="0.3">
      <c r="A3692" s="9" t="s">
        <v>4713</v>
      </c>
      <c r="B3692" s="9" t="s">
        <v>49</v>
      </c>
      <c r="C3692" s="9" t="s">
        <v>186</v>
      </c>
      <c r="D3692" s="9" t="s">
        <v>402</v>
      </c>
      <c r="E3692" s="9" t="s">
        <v>2238</v>
      </c>
      <c r="F3692" s="10">
        <v>44100</v>
      </c>
      <c r="G3692" s="10" t="str">
        <f>VLOOKUP(Table3[[#This Row],[Product ID]],[1]Products!$A:$G,2,0)</f>
        <v>Product 30</v>
      </c>
      <c r="H3692" s="22">
        <v>3</v>
      </c>
      <c r="I3692" s="9">
        <f>VLOOKUP('Consolidtaed Data'!$B8683,[1]Products!$A:$G,4,0)</f>
        <v>1889</v>
      </c>
      <c r="J3692" s="9">
        <f>VLOOKUP('Consolidtaed Data'!$B8683,[1]Products!$A:$G,3,0)</f>
        <v>945</v>
      </c>
      <c r="K3692" s="9">
        <f>'Consolidtaed Data'!$J8683*'Consolidtaed Data'!$H8683</f>
        <v>888</v>
      </c>
      <c r="L3692" s="9">
        <f>'Consolidtaed Data'!$I8683*'Consolidtaed Data'!$H8683</f>
        <v>1506</v>
      </c>
      <c r="M3692" s="9">
        <f>'Consolidtaed Data'!$L8683-'Consolidtaed Data'!$K8683</f>
        <v>206</v>
      </c>
      <c r="N3692" s="9" t="str">
        <f>VLOOKUP('Consolidtaed Data'!$C8683,[1]Locations!$A:$O,2,0)</f>
        <v>Costa Mesa</v>
      </c>
      <c r="O3692" s="9" t="str">
        <f>VLOOKUP('Consolidtaed Data'!$D8683,'[1]Sales People'!$A:$B,2,0)</f>
        <v>Carl Hall</v>
      </c>
      <c r="P3692" s="9" t="str">
        <f>VLOOKUP('Consolidtaed Data'!$E8683,[1]Customers!$A:$B,2,0)</f>
        <v>Victor Dean</v>
      </c>
      <c r="Q3692" s="11">
        <f>WEEKDAY('Consolidtaed Data'!$F8683)</f>
        <v>6</v>
      </c>
      <c r="R3692" s="9">
        <f>MONTH('Consolidtaed Data'!$F8683)</f>
        <v>10</v>
      </c>
      <c r="S3692" s="9" t="str">
        <f>TEXT(Table3[[#This Row],[Purchase Date]],"MMMM")</f>
        <v>September</v>
      </c>
      <c r="T3692" s="9">
        <f>YEAR('Consolidtaed Data'!$F8683)</f>
        <v>2021</v>
      </c>
    </row>
    <row r="3693" spans="1:20" x14ac:dyDescent="0.3">
      <c r="A3693" s="9" t="s">
        <v>4714</v>
      </c>
      <c r="B3693" s="9" t="s">
        <v>79</v>
      </c>
      <c r="C3693" s="9" t="s">
        <v>205</v>
      </c>
      <c r="D3693" s="9" t="s">
        <v>22</v>
      </c>
      <c r="E3693" s="9" t="s">
        <v>719</v>
      </c>
      <c r="F3693" s="10">
        <v>44100</v>
      </c>
      <c r="G3693" s="10" t="str">
        <f>VLOOKUP(Table3[[#This Row],[Product ID]],[1]Products!$A:$G,2,0)</f>
        <v>Product 80</v>
      </c>
      <c r="H3693" s="22">
        <v>2</v>
      </c>
      <c r="I3693" s="9">
        <f>VLOOKUP('Consolidtaed Data'!$B8856,[1]Products!$A:$G,4,0)</f>
        <v>799</v>
      </c>
      <c r="J3693" s="9">
        <f>VLOOKUP('Consolidtaed Data'!$B8856,[1]Products!$A:$G,3,0)</f>
        <v>455</v>
      </c>
      <c r="K3693" s="9">
        <f>'Consolidtaed Data'!$J8856*'Consolidtaed Data'!$H8856</f>
        <v>4432</v>
      </c>
      <c r="L3693" s="9">
        <f>'Consolidtaed Data'!$I8856*'Consolidtaed Data'!$H8856</f>
        <v>5404</v>
      </c>
      <c r="M3693" s="9">
        <f>'Consolidtaed Data'!$L8856-'Consolidtaed Data'!$K8856</f>
        <v>318</v>
      </c>
      <c r="N3693" s="9" t="str">
        <f>VLOOKUP('Consolidtaed Data'!$C8856,[1]Locations!$A:$O,2,0)</f>
        <v>Concord</v>
      </c>
      <c r="O3693" s="9" t="str">
        <f>VLOOKUP('Consolidtaed Data'!$D8856,'[1]Sales People'!$A:$B,2,0)</f>
        <v>Martin Carr</v>
      </c>
      <c r="P3693" s="9" t="str">
        <f>VLOOKUP('Consolidtaed Data'!$E8856,[1]Customers!$A:$B,2,0)</f>
        <v>Steve Sanchez</v>
      </c>
      <c r="Q3693" s="11">
        <f>WEEKDAY('Consolidtaed Data'!$F8856)</f>
        <v>4</v>
      </c>
      <c r="R3693" s="9">
        <f>MONTH('Consolidtaed Data'!$F8856)</f>
        <v>11</v>
      </c>
      <c r="S3693" s="9" t="str">
        <f>TEXT(Table3[[#This Row],[Purchase Date]],"MMMM")</f>
        <v>September</v>
      </c>
      <c r="T3693" s="9">
        <f>YEAR('Consolidtaed Data'!$F8856)</f>
        <v>2021</v>
      </c>
    </row>
    <row r="3694" spans="1:20" x14ac:dyDescent="0.3">
      <c r="A3694" s="9" t="s">
        <v>4715</v>
      </c>
      <c r="B3694" s="9" t="s">
        <v>188</v>
      </c>
      <c r="C3694" s="9" t="s">
        <v>472</v>
      </c>
      <c r="D3694" s="9" t="s">
        <v>43</v>
      </c>
      <c r="E3694" s="9" t="s">
        <v>3139</v>
      </c>
      <c r="F3694" s="10">
        <v>44100</v>
      </c>
      <c r="G3694" s="10" t="str">
        <f>VLOOKUP(Table3[[#This Row],[Product ID]],[1]Products!$A:$G,2,0)</f>
        <v>Product 63</v>
      </c>
      <c r="H3694" s="22">
        <v>4</v>
      </c>
      <c r="I3694" s="9">
        <f>VLOOKUP('Consolidtaed Data'!$B9657,[1]Products!$A:$G,4,0)</f>
        <v>826</v>
      </c>
      <c r="J3694" s="9">
        <f>VLOOKUP('Consolidtaed Data'!$B9657,[1]Products!$A:$G,3,0)</f>
        <v>562</v>
      </c>
      <c r="K3694" s="9">
        <f>'Consolidtaed Data'!$J9657*'Consolidtaed Data'!$H9657</f>
        <v>1965</v>
      </c>
      <c r="L3694" s="9">
        <f>'Consolidtaed Data'!$I9657*'Consolidtaed Data'!$H9657</f>
        <v>2396</v>
      </c>
      <c r="M3694" s="9">
        <f>'Consolidtaed Data'!$L9657-'Consolidtaed Data'!$K9657</f>
        <v>265</v>
      </c>
      <c r="N3694" s="9" t="str">
        <f>VLOOKUP('Consolidtaed Data'!$C9657,[1]Locations!$A:$O,2,0)</f>
        <v>Sunnyvale</v>
      </c>
      <c r="O3694" s="9" t="str">
        <f>VLOOKUP('Consolidtaed Data'!$D9657,'[1]Sales People'!$A:$B,2,0)</f>
        <v>Joe Sims</v>
      </c>
      <c r="P3694" s="9" t="str">
        <f>VLOOKUP('Consolidtaed Data'!$E9657,[1]Customers!$A:$B,2,0)</f>
        <v>Randy Hayes</v>
      </c>
      <c r="Q3694" s="11">
        <f>WEEKDAY('Consolidtaed Data'!$F9657)</f>
        <v>5</v>
      </c>
      <c r="R3694" s="9">
        <f>MONTH('Consolidtaed Data'!$F9657)</f>
        <v>12</v>
      </c>
      <c r="S3694" s="9" t="str">
        <f>TEXT(Table3[[#This Row],[Purchase Date]],"MMMM")</f>
        <v>September</v>
      </c>
      <c r="T3694" s="9">
        <f>YEAR('Consolidtaed Data'!$F9657)</f>
        <v>2021</v>
      </c>
    </row>
    <row r="3695" spans="1:20" x14ac:dyDescent="0.3">
      <c r="A3695" s="9" t="s">
        <v>4716</v>
      </c>
      <c r="B3695" s="9" t="s">
        <v>393</v>
      </c>
      <c r="C3695" s="9" t="s">
        <v>94</v>
      </c>
      <c r="D3695" s="9" t="s">
        <v>143</v>
      </c>
      <c r="E3695" s="9" t="s">
        <v>1803</v>
      </c>
      <c r="F3695" s="10">
        <v>44101</v>
      </c>
      <c r="G3695" s="10" t="str">
        <f>VLOOKUP(Table3[[#This Row],[Product ID]],[1]Products!$A:$G,2,0)</f>
        <v>Product 84</v>
      </c>
      <c r="H3695" s="22">
        <v>1</v>
      </c>
      <c r="I3695" s="9">
        <f>VLOOKUP('Consolidtaed Data'!$B4755,[1]Products!$A:$G,4,0)</f>
        <v>847</v>
      </c>
      <c r="J3695" s="9">
        <f>VLOOKUP('Consolidtaed Data'!$B4755,[1]Products!$A:$G,3,0)</f>
        <v>534</v>
      </c>
      <c r="K3695" s="9">
        <f>'Consolidtaed Data'!$J4755*'Consolidtaed Data'!$H4755</f>
        <v>2756</v>
      </c>
      <c r="L3695" s="9">
        <f>'Consolidtaed Data'!$I4755*'Consolidtaed Data'!$H4755</f>
        <v>3774</v>
      </c>
      <c r="M3695" s="9">
        <f>'Consolidtaed Data'!$L4755-'Consolidtaed Data'!$K4755</f>
        <v>49</v>
      </c>
      <c r="N3695" s="9" t="str">
        <f>VLOOKUP('Consolidtaed Data'!$C4755,[1]Locations!$A:$O,2,0)</f>
        <v>Santa Clara</v>
      </c>
      <c r="O3695" s="9" t="str">
        <f>VLOOKUP('Consolidtaed Data'!$D4755,'[1]Sales People'!$A:$B,2,0)</f>
        <v>Brian Thomas</v>
      </c>
      <c r="P3695" s="9" t="str">
        <f>VLOOKUP('Consolidtaed Data'!$E4755,[1]Customers!$A:$B,2,0)</f>
        <v>Donald Andrews</v>
      </c>
      <c r="Q3695" s="11">
        <f>WEEKDAY('Consolidtaed Data'!$F4755)</f>
        <v>3</v>
      </c>
      <c r="R3695" s="9">
        <f>MONTH('Consolidtaed Data'!$F4755)</f>
        <v>12</v>
      </c>
      <c r="S3695" s="9" t="str">
        <f>TEXT(Table3[[#This Row],[Purchase Date]],"MMMM")</f>
        <v>September</v>
      </c>
      <c r="T3695" s="9">
        <f>YEAR('Consolidtaed Data'!$F4755)</f>
        <v>2020</v>
      </c>
    </row>
    <row r="3696" spans="1:20" x14ac:dyDescent="0.3">
      <c r="A3696" s="9" t="s">
        <v>4717</v>
      </c>
      <c r="B3696" s="9" t="s">
        <v>204</v>
      </c>
      <c r="C3696" s="9" t="s">
        <v>94</v>
      </c>
      <c r="D3696" s="9" t="s">
        <v>26</v>
      </c>
      <c r="E3696" s="9" t="s">
        <v>860</v>
      </c>
      <c r="F3696" s="10">
        <v>44101</v>
      </c>
      <c r="G3696" s="10" t="str">
        <f>VLOOKUP(Table3[[#This Row],[Product ID]],[1]Products!$A:$G,2,0)</f>
        <v>Product 101</v>
      </c>
      <c r="H3696" s="22">
        <v>3</v>
      </c>
      <c r="I3696" s="9">
        <f>VLOOKUP('Consolidtaed Data'!$B4894,[1]Products!$A:$G,4,0)</f>
        <v>1405</v>
      </c>
      <c r="J3696" s="9">
        <f>VLOOKUP('Consolidtaed Data'!$B4894,[1]Products!$A:$G,3,0)</f>
        <v>1054</v>
      </c>
      <c r="K3696" s="9">
        <f>'Consolidtaed Data'!$J4894*'Consolidtaed Data'!$H4894</f>
        <v>683</v>
      </c>
      <c r="L3696" s="9">
        <f>'Consolidtaed Data'!$I4894*'Consolidtaed Data'!$H4894</f>
        <v>1178</v>
      </c>
      <c r="M3696" s="9">
        <f>'Consolidtaed Data'!$L4894-'Consolidtaed Data'!$K4894</f>
        <v>95</v>
      </c>
      <c r="N3696" s="9" t="str">
        <f>VLOOKUP('Consolidtaed Data'!$C4894,[1]Locations!$A:$O,2,0)</f>
        <v>Pasadena</v>
      </c>
      <c r="O3696" s="9" t="str">
        <f>VLOOKUP('Consolidtaed Data'!$D4894,'[1]Sales People'!$A:$B,2,0)</f>
        <v>Brian Hansen</v>
      </c>
      <c r="P3696" s="9" t="str">
        <f>VLOOKUP('Consolidtaed Data'!$E4894,[1]Customers!$A:$B,2,0)</f>
        <v>Christopher Matthews</v>
      </c>
      <c r="Q3696" s="11">
        <f>WEEKDAY('Consolidtaed Data'!$F4894)</f>
        <v>7</v>
      </c>
      <c r="R3696" s="9">
        <f>MONTH('Consolidtaed Data'!$F4894)</f>
        <v>12</v>
      </c>
      <c r="S3696" s="9" t="str">
        <f>TEXT(Table3[[#This Row],[Purchase Date]],"MMMM")</f>
        <v>September</v>
      </c>
      <c r="T3696" s="9">
        <f>YEAR('Consolidtaed Data'!$F4894)</f>
        <v>2020</v>
      </c>
    </row>
    <row r="3697" spans="1:20" x14ac:dyDescent="0.3">
      <c r="A3697" s="9" t="s">
        <v>4718</v>
      </c>
      <c r="B3697" s="9" t="s">
        <v>71</v>
      </c>
      <c r="C3697" s="9" t="s">
        <v>192</v>
      </c>
      <c r="D3697" s="9" t="s">
        <v>56</v>
      </c>
      <c r="E3697" s="9" t="s">
        <v>626</v>
      </c>
      <c r="F3697" s="10">
        <v>44101</v>
      </c>
      <c r="G3697" s="10" t="str">
        <f>VLOOKUP(Table3[[#This Row],[Product ID]],[1]Products!$A:$G,2,0)</f>
        <v>Product 42</v>
      </c>
      <c r="H3697" s="22">
        <v>1</v>
      </c>
      <c r="I3697" s="9">
        <f>VLOOKUP('Consolidtaed Data'!$B6110,[1]Products!$A:$G,4,0)</f>
        <v>217</v>
      </c>
      <c r="J3697" s="9">
        <f>VLOOKUP('Consolidtaed Data'!$B6110,[1]Products!$A:$G,3,0)</f>
        <v>171</v>
      </c>
      <c r="K3697" s="9">
        <f>'Consolidtaed Data'!$J6110*'Consolidtaed Data'!$H6110</f>
        <v>900</v>
      </c>
      <c r="L3697" s="9">
        <f>'Consolidtaed Data'!$I6110*'Consolidtaed Data'!$H6110</f>
        <v>1636</v>
      </c>
      <c r="M3697" s="9">
        <f>'Consolidtaed Data'!$L6110-'Consolidtaed Data'!$K6110</f>
        <v>902</v>
      </c>
      <c r="N3697" s="9" t="str">
        <f>VLOOKUP('Consolidtaed Data'!$C6110,[1]Locations!$A:$O,2,0)</f>
        <v>San Bernardino</v>
      </c>
      <c r="O3697" s="9" t="str">
        <f>VLOOKUP('Consolidtaed Data'!$D6110,'[1]Sales People'!$A:$B,2,0)</f>
        <v>Kevin Butler</v>
      </c>
      <c r="P3697" s="9" t="str">
        <f>VLOOKUP('Consolidtaed Data'!$E6110,[1]Customers!$A:$B,2,0)</f>
        <v>William Hawkins</v>
      </c>
      <c r="Q3697" s="11">
        <f>WEEKDAY('Consolidtaed Data'!$F6110)</f>
        <v>7</v>
      </c>
      <c r="R3697" s="9">
        <f>MONTH('Consolidtaed Data'!$F6110)</f>
        <v>4</v>
      </c>
      <c r="S3697" s="9" t="str">
        <f>TEXT(Table3[[#This Row],[Purchase Date]],"MMMM")</f>
        <v>September</v>
      </c>
      <c r="T3697" s="9">
        <f>YEAR('Consolidtaed Data'!$F6110)</f>
        <v>2021</v>
      </c>
    </row>
    <row r="3698" spans="1:20" x14ac:dyDescent="0.3">
      <c r="A3698" s="9" t="s">
        <v>4719</v>
      </c>
      <c r="B3698" s="9" t="s">
        <v>129</v>
      </c>
      <c r="C3698" s="9" t="s">
        <v>289</v>
      </c>
      <c r="D3698" s="9" t="s">
        <v>87</v>
      </c>
      <c r="E3698" s="9" t="s">
        <v>613</v>
      </c>
      <c r="F3698" s="10">
        <v>44101</v>
      </c>
      <c r="G3698" s="10" t="str">
        <f>VLOOKUP(Table3[[#This Row],[Product ID]],[1]Products!$A:$G,2,0)</f>
        <v>Product 47</v>
      </c>
      <c r="H3698" s="22">
        <v>1</v>
      </c>
      <c r="I3698" s="9">
        <f>VLOOKUP('Consolidtaed Data'!$B6420,[1]Products!$A:$G,4,0)</f>
        <v>217</v>
      </c>
      <c r="J3698" s="9">
        <f>VLOOKUP('Consolidtaed Data'!$B6420,[1]Products!$A:$G,3,0)</f>
        <v>171</v>
      </c>
      <c r="K3698" s="9">
        <f>'Consolidtaed Data'!$J6420*'Consolidtaed Data'!$H6420</f>
        <v>1173</v>
      </c>
      <c r="L3698" s="9">
        <f>'Consolidtaed Data'!$I6420*'Consolidtaed Data'!$H6420</f>
        <v>1862</v>
      </c>
      <c r="M3698" s="9">
        <f>'Consolidtaed Data'!$L6420-'Consolidtaed Data'!$K6420</f>
        <v>406</v>
      </c>
      <c r="N3698" s="9" t="str">
        <f>VLOOKUP('Consolidtaed Data'!$C6420,[1]Locations!$A:$O,2,0)</f>
        <v>Victorville</v>
      </c>
      <c r="O3698" s="9" t="str">
        <f>VLOOKUP('Consolidtaed Data'!$D6420,'[1]Sales People'!$A:$B,2,0)</f>
        <v>Brian Thomas</v>
      </c>
      <c r="P3698" s="9" t="str">
        <f>VLOOKUP('Consolidtaed Data'!$E6420,[1]Customers!$A:$B,2,0)</f>
        <v>Alan Scott</v>
      </c>
      <c r="Q3698" s="11">
        <f>WEEKDAY('Consolidtaed Data'!$F6420)</f>
        <v>1</v>
      </c>
      <c r="R3698" s="9">
        <f>MONTH('Consolidtaed Data'!$F6420)</f>
        <v>5</v>
      </c>
      <c r="S3698" s="9" t="str">
        <f>TEXT(Table3[[#This Row],[Purchase Date]],"MMMM")</f>
        <v>September</v>
      </c>
      <c r="T3698" s="9">
        <f>YEAR('Consolidtaed Data'!$F6420)</f>
        <v>2021</v>
      </c>
    </row>
    <row r="3699" spans="1:20" x14ac:dyDescent="0.3">
      <c r="A3699" s="9" t="s">
        <v>4720</v>
      </c>
      <c r="B3699" s="9" t="s">
        <v>266</v>
      </c>
      <c r="C3699" s="9" t="s">
        <v>205</v>
      </c>
      <c r="D3699" s="9" t="s">
        <v>100</v>
      </c>
      <c r="E3699" s="9" t="s">
        <v>1335</v>
      </c>
      <c r="F3699" s="10">
        <v>44101</v>
      </c>
      <c r="G3699" s="10" t="str">
        <f>VLOOKUP(Table3[[#This Row],[Product ID]],[1]Products!$A:$G,2,0)</f>
        <v>Product 92</v>
      </c>
      <c r="H3699" s="22">
        <v>1</v>
      </c>
      <c r="I3699" s="9">
        <f>VLOOKUP('Consolidtaed Data'!$B6492,[1]Products!$A:$G,4,0)</f>
        <v>2495</v>
      </c>
      <c r="J3699" s="9">
        <f>VLOOKUP('Consolidtaed Data'!$B6492,[1]Products!$A:$G,3,0)</f>
        <v>1896</v>
      </c>
      <c r="K3699" s="9">
        <f>'Consolidtaed Data'!$J6492*'Consolidtaed Data'!$H6492</f>
        <v>5164</v>
      </c>
      <c r="L3699" s="9">
        <f>'Consolidtaed Data'!$I6492*'Consolidtaed Data'!$H6492</f>
        <v>9564</v>
      </c>
      <c r="M3699" s="9">
        <f>'Consolidtaed Data'!$L6492-'Consolidtaed Data'!$K6492</f>
        <v>1130</v>
      </c>
      <c r="N3699" s="9" t="str">
        <f>VLOOKUP('Consolidtaed Data'!$C6492,[1]Locations!$A:$O,2,0)</f>
        <v>Downey</v>
      </c>
      <c r="O3699" s="9" t="str">
        <f>VLOOKUP('Consolidtaed Data'!$D6492,'[1]Sales People'!$A:$B,2,0)</f>
        <v>Eugene Holmes</v>
      </c>
      <c r="P3699" s="9" t="str">
        <f>VLOOKUP('Consolidtaed Data'!$E6492,[1]Customers!$A:$B,2,0)</f>
        <v>Sean Woods</v>
      </c>
      <c r="Q3699" s="11">
        <f>WEEKDAY('Consolidtaed Data'!$F6492)</f>
        <v>1</v>
      </c>
      <c r="R3699" s="9">
        <f>MONTH('Consolidtaed Data'!$F6492)</f>
        <v>5</v>
      </c>
      <c r="S3699" s="9" t="str">
        <f>TEXT(Table3[[#This Row],[Purchase Date]],"MMMM")</f>
        <v>September</v>
      </c>
      <c r="T3699" s="9">
        <f>YEAR('Consolidtaed Data'!$F6492)</f>
        <v>2021</v>
      </c>
    </row>
    <row r="3700" spans="1:20" x14ac:dyDescent="0.3">
      <c r="A3700" s="9" t="s">
        <v>4721</v>
      </c>
      <c r="B3700" s="9" t="s">
        <v>366</v>
      </c>
      <c r="C3700" s="9" t="s">
        <v>325</v>
      </c>
      <c r="D3700" s="9" t="s">
        <v>43</v>
      </c>
      <c r="E3700" s="9" t="s">
        <v>877</v>
      </c>
      <c r="F3700" s="10">
        <v>44101</v>
      </c>
      <c r="G3700" s="10" t="str">
        <f>VLOOKUP(Table3[[#This Row],[Product ID]],[1]Products!$A:$G,2,0)</f>
        <v>Product 39</v>
      </c>
      <c r="H3700" s="22">
        <v>1</v>
      </c>
      <c r="I3700" s="9">
        <f>VLOOKUP('Consolidtaed Data'!$B6897,[1]Products!$A:$G,4,0)</f>
        <v>1338</v>
      </c>
      <c r="J3700" s="9">
        <f>VLOOKUP('Consolidtaed Data'!$B6897,[1]Products!$A:$G,3,0)</f>
        <v>682</v>
      </c>
      <c r="K3700" s="9">
        <f>'Consolidtaed Data'!$J6897*'Consolidtaed Data'!$H6897</f>
        <v>624</v>
      </c>
      <c r="L3700" s="9">
        <f>'Consolidtaed Data'!$I6897*'Consolidtaed Data'!$H6897</f>
        <v>1200</v>
      </c>
      <c r="M3700" s="9">
        <f>'Consolidtaed Data'!$L6897-'Consolidtaed Data'!$K6897</f>
        <v>344</v>
      </c>
      <c r="N3700" s="9" t="str">
        <f>VLOOKUP('Consolidtaed Data'!$C6897,[1]Locations!$A:$O,2,0)</f>
        <v>Fremont</v>
      </c>
      <c r="O3700" s="9" t="str">
        <f>VLOOKUP('Consolidtaed Data'!$D6897,'[1]Sales People'!$A:$B,2,0)</f>
        <v>Roger Robertson</v>
      </c>
      <c r="P3700" s="9" t="str">
        <f>VLOOKUP('Consolidtaed Data'!$E6897,[1]Customers!$A:$B,2,0)</f>
        <v>Alan Parker</v>
      </c>
      <c r="Q3700" s="11">
        <f>WEEKDAY('Consolidtaed Data'!$F6897)</f>
        <v>4</v>
      </c>
      <c r="R3700" s="9">
        <f>MONTH('Consolidtaed Data'!$F6897)</f>
        <v>6</v>
      </c>
      <c r="S3700" s="9" t="str">
        <f>TEXT(Table3[[#This Row],[Purchase Date]],"MMMM")</f>
        <v>September</v>
      </c>
      <c r="T3700" s="9">
        <f>YEAR('Consolidtaed Data'!$F6897)</f>
        <v>2021</v>
      </c>
    </row>
    <row r="3701" spans="1:20" x14ac:dyDescent="0.3">
      <c r="A3701" s="9" t="s">
        <v>4722</v>
      </c>
      <c r="B3701" s="9" t="s">
        <v>116</v>
      </c>
      <c r="C3701" s="9" t="s">
        <v>169</v>
      </c>
      <c r="D3701" s="9" t="s">
        <v>374</v>
      </c>
      <c r="E3701" s="9" t="s">
        <v>296</v>
      </c>
      <c r="F3701" s="10">
        <v>44101</v>
      </c>
      <c r="G3701" s="10" t="str">
        <f>VLOOKUP(Table3[[#This Row],[Product ID]],[1]Products!$A:$G,2,0)</f>
        <v>Product 55</v>
      </c>
      <c r="H3701" s="22">
        <v>1</v>
      </c>
      <c r="I3701" s="9">
        <f>VLOOKUP('Consolidtaed Data'!$B6978,[1]Products!$A:$G,4,0)</f>
        <v>1278</v>
      </c>
      <c r="J3701" s="9">
        <f>VLOOKUP('Consolidtaed Data'!$B6978,[1]Products!$A:$G,3,0)</f>
        <v>665</v>
      </c>
      <c r="K3701" s="9">
        <f>'Consolidtaed Data'!$J6978*'Consolidtaed Data'!$H6978</f>
        <v>1968</v>
      </c>
      <c r="L3701" s="9">
        <f>'Consolidtaed Data'!$I6978*'Consolidtaed Data'!$H6978</f>
        <v>2734</v>
      </c>
      <c r="M3701" s="9">
        <f>'Consolidtaed Data'!$L6978-'Consolidtaed Data'!$K6978</f>
        <v>1504</v>
      </c>
      <c r="N3701" s="9" t="str">
        <f>VLOOKUP('Consolidtaed Data'!$C6978,[1]Locations!$A:$O,2,0)</f>
        <v>Anaheim</v>
      </c>
      <c r="O3701" s="9" t="str">
        <f>VLOOKUP('Consolidtaed Data'!$D6978,'[1]Sales People'!$A:$B,2,0)</f>
        <v>Martin Carr</v>
      </c>
      <c r="P3701" s="9" t="str">
        <f>VLOOKUP('Consolidtaed Data'!$E6978,[1]Customers!$A:$B,2,0)</f>
        <v>Jerry Rogers</v>
      </c>
      <c r="Q3701" s="11">
        <f>WEEKDAY('Consolidtaed Data'!$F6978)</f>
        <v>3</v>
      </c>
      <c r="R3701" s="9">
        <f>MONTH('Consolidtaed Data'!$F6978)</f>
        <v>6</v>
      </c>
      <c r="S3701" s="9" t="str">
        <f>TEXT(Table3[[#This Row],[Purchase Date]],"MMMM")</f>
        <v>September</v>
      </c>
      <c r="T3701" s="9">
        <f>YEAR('Consolidtaed Data'!$F6978)</f>
        <v>2021</v>
      </c>
    </row>
    <row r="3702" spans="1:20" x14ac:dyDescent="0.3">
      <c r="A3702" s="9" t="s">
        <v>4723</v>
      </c>
      <c r="B3702" s="9" t="s">
        <v>24</v>
      </c>
      <c r="C3702" s="9" t="s">
        <v>357</v>
      </c>
      <c r="D3702" s="9" t="s">
        <v>281</v>
      </c>
      <c r="E3702" s="9" t="s">
        <v>552</v>
      </c>
      <c r="F3702" s="10">
        <v>44101</v>
      </c>
      <c r="G3702" s="10" t="str">
        <f>VLOOKUP(Table3[[#This Row],[Product ID]],[1]Products!$A:$G,2,0)</f>
        <v>Product 6</v>
      </c>
      <c r="H3702" s="22">
        <v>1</v>
      </c>
      <c r="I3702" s="9">
        <f>VLOOKUP('Consolidtaed Data'!$B9037,[1]Products!$A:$G,4,0)</f>
        <v>181</v>
      </c>
      <c r="J3702" s="9">
        <f>VLOOKUP('Consolidtaed Data'!$B9037,[1]Products!$A:$G,3,0)</f>
        <v>130</v>
      </c>
      <c r="K3702" s="9">
        <f>'Consolidtaed Data'!$J9037*'Consolidtaed Data'!$H9037</f>
        <v>1275</v>
      </c>
      <c r="L3702" s="9">
        <f>'Consolidtaed Data'!$I9037*'Consolidtaed Data'!$H9037</f>
        <v>1635</v>
      </c>
      <c r="M3702" s="9">
        <f>'Consolidtaed Data'!$L9037-'Consolidtaed Data'!$K9037</f>
        <v>383</v>
      </c>
      <c r="N3702" s="9" t="str">
        <f>VLOOKUP('Consolidtaed Data'!$C9037,[1]Locations!$A:$O,2,0)</f>
        <v>Huntington Beach</v>
      </c>
      <c r="O3702" s="9" t="str">
        <f>VLOOKUP('Consolidtaed Data'!$D9037,'[1]Sales People'!$A:$B,2,0)</f>
        <v>Martin Perry</v>
      </c>
      <c r="P3702" s="9" t="str">
        <f>VLOOKUP('Consolidtaed Data'!$E9037,[1]Customers!$A:$B,2,0)</f>
        <v>Jerry Harvey</v>
      </c>
      <c r="Q3702" s="11">
        <f>WEEKDAY('Consolidtaed Data'!$F9037)</f>
        <v>2</v>
      </c>
      <c r="R3702" s="9">
        <f>MONTH('Consolidtaed Data'!$F9037)</f>
        <v>11</v>
      </c>
      <c r="S3702" s="9" t="str">
        <f>TEXT(Table3[[#This Row],[Purchase Date]],"MMMM")</f>
        <v>September</v>
      </c>
      <c r="T3702" s="9">
        <f>YEAR('Consolidtaed Data'!$F9037)</f>
        <v>2021</v>
      </c>
    </row>
    <row r="3703" spans="1:20" x14ac:dyDescent="0.3">
      <c r="A3703" s="9" t="s">
        <v>4724</v>
      </c>
      <c r="B3703" s="9" t="s">
        <v>503</v>
      </c>
      <c r="C3703" s="9" t="s">
        <v>347</v>
      </c>
      <c r="D3703" s="9" t="s">
        <v>161</v>
      </c>
      <c r="E3703" s="9" t="s">
        <v>1215</v>
      </c>
      <c r="F3703" s="10">
        <v>44101</v>
      </c>
      <c r="G3703" s="10" t="str">
        <f>VLOOKUP(Table3[[#This Row],[Product ID]],[1]Products!$A:$G,2,0)</f>
        <v>Product 99</v>
      </c>
      <c r="H3703" s="22">
        <v>1</v>
      </c>
      <c r="I3703" s="9">
        <f>VLOOKUP('Consolidtaed Data'!$B9083,[1]Products!$A:$G,4,0)</f>
        <v>530</v>
      </c>
      <c r="J3703" s="9">
        <f>VLOOKUP('Consolidtaed Data'!$B9083,[1]Products!$A:$G,3,0)</f>
        <v>435</v>
      </c>
      <c r="K3703" s="9">
        <f>'Consolidtaed Data'!$J9083*'Consolidtaed Data'!$H9083</f>
        <v>947</v>
      </c>
      <c r="L3703" s="9">
        <f>'Consolidtaed Data'!$I9083*'Consolidtaed Data'!$H9083</f>
        <v>1353</v>
      </c>
      <c r="M3703" s="9">
        <f>'Consolidtaed Data'!$L9083-'Consolidtaed Data'!$K9083</f>
        <v>39</v>
      </c>
      <c r="N3703" s="9" t="str">
        <f>VLOOKUP('Consolidtaed Data'!$C9083,[1]Locations!$A:$O,2,0)</f>
        <v>Victorville</v>
      </c>
      <c r="O3703" s="9" t="str">
        <f>VLOOKUP('Consolidtaed Data'!$D9083,'[1]Sales People'!$A:$B,2,0)</f>
        <v>Ryan Butler</v>
      </c>
      <c r="P3703" s="9" t="str">
        <f>VLOOKUP('Consolidtaed Data'!$E9083,[1]Customers!$A:$B,2,0)</f>
        <v>Wayne Rodriguez</v>
      </c>
      <c r="Q3703" s="11">
        <f>WEEKDAY('Consolidtaed Data'!$F9083)</f>
        <v>5</v>
      </c>
      <c r="R3703" s="9">
        <f>MONTH('Consolidtaed Data'!$F9083)</f>
        <v>11</v>
      </c>
      <c r="S3703" s="9" t="str">
        <f>TEXT(Table3[[#This Row],[Purchase Date]],"MMMM")</f>
        <v>September</v>
      </c>
      <c r="T3703" s="9">
        <f>YEAR('Consolidtaed Data'!$F9083)</f>
        <v>2021</v>
      </c>
    </row>
    <row r="3704" spans="1:20" x14ac:dyDescent="0.3">
      <c r="A3704" s="9" t="s">
        <v>4725</v>
      </c>
      <c r="B3704" s="9" t="s">
        <v>477</v>
      </c>
      <c r="C3704" s="9" t="s">
        <v>231</v>
      </c>
      <c r="D3704" s="9" t="s">
        <v>13</v>
      </c>
      <c r="E3704" s="9" t="s">
        <v>1274</v>
      </c>
      <c r="F3704" s="10">
        <v>44101</v>
      </c>
      <c r="G3704" s="10" t="str">
        <f>VLOOKUP(Table3[[#This Row],[Product ID]],[1]Products!$A:$G,2,0)</f>
        <v>Product 46</v>
      </c>
      <c r="H3704" s="22">
        <v>1</v>
      </c>
      <c r="I3704" s="9">
        <f>VLOOKUP('Consolidtaed Data'!$B9205,[1]Products!$A:$G,4,0)</f>
        <v>2495</v>
      </c>
      <c r="J3704" s="9">
        <f>VLOOKUP('Consolidtaed Data'!$B9205,[1]Products!$A:$G,3,0)</f>
        <v>1896</v>
      </c>
      <c r="K3704" s="9">
        <f>'Consolidtaed Data'!$J9205*'Consolidtaed Data'!$H9205</f>
        <v>3885</v>
      </c>
      <c r="L3704" s="9">
        <f>'Consolidtaed Data'!$I9205*'Consolidtaed Data'!$H9205</f>
        <v>4917</v>
      </c>
      <c r="M3704" s="9">
        <f>'Consolidtaed Data'!$L9205-'Consolidtaed Data'!$K9205</f>
        <v>192</v>
      </c>
      <c r="N3704" s="9" t="str">
        <f>VLOOKUP('Consolidtaed Data'!$C9205,[1]Locations!$A:$O,2,0)</f>
        <v>Stockton</v>
      </c>
      <c r="O3704" s="9" t="str">
        <f>VLOOKUP('Consolidtaed Data'!$D9205,'[1]Sales People'!$A:$B,2,0)</f>
        <v>Gary Rodriguez</v>
      </c>
      <c r="P3704" s="9" t="str">
        <f>VLOOKUP('Consolidtaed Data'!$E9205,[1]Customers!$A:$B,2,0)</f>
        <v>Brandon Wood</v>
      </c>
      <c r="Q3704" s="11">
        <f>WEEKDAY('Consolidtaed Data'!$F9205)</f>
        <v>7</v>
      </c>
      <c r="R3704" s="9">
        <f>MONTH('Consolidtaed Data'!$F9205)</f>
        <v>11</v>
      </c>
      <c r="S3704" s="9" t="str">
        <f>TEXT(Table3[[#This Row],[Purchase Date]],"MMMM")</f>
        <v>September</v>
      </c>
      <c r="T3704" s="9">
        <f>YEAR('Consolidtaed Data'!$F9205)</f>
        <v>2021</v>
      </c>
    </row>
    <row r="3705" spans="1:20" x14ac:dyDescent="0.3">
      <c r="A3705" s="9" t="s">
        <v>4726</v>
      </c>
      <c r="B3705" s="9" t="s">
        <v>340</v>
      </c>
      <c r="C3705" s="9" t="s">
        <v>249</v>
      </c>
      <c r="D3705" s="9" t="s">
        <v>127</v>
      </c>
      <c r="E3705" s="9" t="s">
        <v>1065</v>
      </c>
      <c r="F3705" s="10">
        <v>44101</v>
      </c>
      <c r="G3705" s="10" t="str">
        <f>VLOOKUP(Table3[[#This Row],[Product ID]],[1]Products!$A:$G,2,0)</f>
        <v>Product 34</v>
      </c>
      <c r="H3705" s="22">
        <v>2</v>
      </c>
      <c r="I3705" s="9">
        <f>VLOOKUP('Consolidtaed Data'!$B9255,[1]Products!$A:$G,4,0)</f>
        <v>127</v>
      </c>
      <c r="J3705" s="9">
        <f>VLOOKUP('Consolidtaed Data'!$B9255,[1]Products!$A:$G,3,0)</f>
        <v>79</v>
      </c>
      <c r="K3705" s="9">
        <f>'Consolidtaed Data'!$J9255*'Consolidtaed Data'!$H9255</f>
        <v>7584</v>
      </c>
      <c r="L3705" s="9">
        <f>'Consolidtaed Data'!$I9255*'Consolidtaed Data'!$H9255</f>
        <v>9980</v>
      </c>
      <c r="M3705" s="9">
        <f>'Consolidtaed Data'!$L9255-'Consolidtaed Data'!$K9255</f>
        <v>570</v>
      </c>
      <c r="N3705" s="9" t="str">
        <f>VLOOKUP('Consolidtaed Data'!$C9255,[1]Locations!$A:$O,2,0)</f>
        <v>Clovis</v>
      </c>
      <c r="O3705" s="9" t="str">
        <f>VLOOKUP('Consolidtaed Data'!$D9255,'[1]Sales People'!$A:$B,2,0)</f>
        <v>Gary Rodriguez</v>
      </c>
      <c r="P3705" s="9" t="str">
        <f>VLOOKUP('Consolidtaed Data'!$E9255,[1]Customers!$A:$B,2,0)</f>
        <v>Kevin Lopez</v>
      </c>
      <c r="Q3705" s="11">
        <f>WEEKDAY('Consolidtaed Data'!$F9255)</f>
        <v>4</v>
      </c>
      <c r="R3705" s="9">
        <f>MONTH('Consolidtaed Data'!$F9255)</f>
        <v>12</v>
      </c>
      <c r="S3705" s="9" t="str">
        <f>TEXT(Table3[[#This Row],[Purchase Date]],"MMMM")</f>
        <v>September</v>
      </c>
      <c r="T3705" s="9">
        <f>YEAR('Consolidtaed Data'!$F9255)</f>
        <v>2021</v>
      </c>
    </row>
    <row r="3706" spans="1:20" x14ac:dyDescent="0.3">
      <c r="A3706" s="9" t="s">
        <v>4727</v>
      </c>
      <c r="B3706" s="9" t="s">
        <v>160</v>
      </c>
      <c r="C3706" s="9" t="s">
        <v>231</v>
      </c>
      <c r="D3706" s="9" t="s">
        <v>68</v>
      </c>
      <c r="E3706" s="9" t="s">
        <v>601</v>
      </c>
      <c r="F3706" s="10">
        <v>44101</v>
      </c>
      <c r="G3706" s="10" t="str">
        <f>VLOOKUP(Table3[[#This Row],[Product ID]],[1]Products!$A:$G,2,0)</f>
        <v>Product 28</v>
      </c>
      <c r="H3706" s="22">
        <v>1</v>
      </c>
      <c r="I3706" s="9">
        <f>VLOOKUP('Consolidtaed Data'!$B9420,[1]Products!$A:$G,4,0)</f>
        <v>1809</v>
      </c>
      <c r="J3706" s="9">
        <f>VLOOKUP('Consolidtaed Data'!$B9420,[1]Products!$A:$G,3,0)</f>
        <v>1067</v>
      </c>
      <c r="K3706" s="9">
        <f>'Consolidtaed Data'!$J9420*'Consolidtaed Data'!$H9420</f>
        <v>450</v>
      </c>
      <c r="L3706" s="9">
        <f>'Consolidtaed Data'!$I9420*'Consolidtaed Data'!$H9420</f>
        <v>818</v>
      </c>
      <c r="M3706" s="9">
        <f>'Consolidtaed Data'!$L9420-'Consolidtaed Data'!$K9420</f>
        <v>1632</v>
      </c>
      <c r="N3706" s="9" t="str">
        <f>VLOOKUP('Consolidtaed Data'!$C9420,[1]Locations!$A:$O,2,0)</f>
        <v>San Bernardino</v>
      </c>
      <c r="O3706" s="9" t="str">
        <f>VLOOKUP('Consolidtaed Data'!$D9420,'[1]Sales People'!$A:$B,2,0)</f>
        <v>Roger Ramos</v>
      </c>
      <c r="P3706" s="9" t="str">
        <f>VLOOKUP('Consolidtaed Data'!$E9420,[1]Customers!$A:$B,2,0)</f>
        <v>Phillip Tucker</v>
      </c>
      <c r="Q3706" s="11">
        <f>WEEKDAY('Consolidtaed Data'!$F9420)</f>
        <v>1</v>
      </c>
      <c r="R3706" s="9">
        <f>MONTH('Consolidtaed Data'!$F9420)</f>
        <v>12</v>
      </c>
      <c r="S3706" s="9" t="str">
        <f>TEXT(Table3[[#This Row],[Purchase Date]],"MMMM")</f>
        <v>September</v>
      </c>
      <c r="T3706" s="9">
        <f>YEAR('Consolidtaed Data'!$F9420)</f>
        <v>2021</v>
      </c>
    </row>
    <row r="3707" spans="1:20" x14ac:dyDescent="0.3">
      <c r="A3707" s="9" t="s">
        <v>4728</v>
      </c>
      <c r="B3707" s="9" t="s">
        <v>230</v>
      </c>
      <c r="C3707" s="9" t="s">
        <v>82</v>
      </c>
      <c r="D3707" s="9" t="s">
        <v>174</v>
      </c>
      <c r="E3707" s="9" t="s">
        <v>657</v>
      </c>
      <c r="F3707" s="10">
        <v>44102</v>
      </c>
      <c r="G3707" s="10" t="str">
        <f>VLOOKUP(Table3[[#This Row],[Product ID]],[1]Products!$A:$G,2,0)</f>
        <v>Product 31</v>
      </c>
      <c r="H3707" s="22">
        <v>2</v>
      </c>
      <c r="I3707" s="9">
        <f>VLOOKUP('Consolidtaed Data'!$B4799,[1]Products!$A:$G,4,0)</f>
        <v>1351</v>
      </c>
      <c r="J3707" s="9">
        <f>VLOOKUP('Consolidtaed Data'!$B4799,[1]Products!$A:$G,3,0)</f>
        <v>1108</v>
      </c>
      <c r="K3707" s="9">
        <f>'Consolidtaed Data'!$J4799*'Consolidtaed Data'!$H4799</f>
        <v>2602</v>
      </c>
      <c r="L3707" s="9">
        <f>'Consolidtaed Data'!$I4799*'Consolidtaed Data'!$H4799</f>
        <v>3174</v>
      </c>
      <c r="M3707" s="9">
        <f>'Consolidtaed Data'!$L4799-'Consolidtaed Data'!$K4799</f>
        <v>192</v>
      </c>
      <c r="N3707" s="9" t="str">
        <f>VLOOKUP('Consolidtaed Data'!$C4799,[1]Locations!$A:$O,2,0)</f>
        <v>East Los Angeles</v>
      </c>
      <c r="O3707" s="9" t="str">
        <f>VLOOKUP('Consolidtaed Data'!$D4799,'[1]Sales People'!$A:$B,2,0)</f>
        <v>Ryan Butler</v>
      </c>
      <c r="P3707" s="9" t="str">
        <f>VLOOKUP('Consolidtaed Data'!$E4799,[1]Customers!$A:$B,2,0)</f>
        <v>Jesse Hernandez</v>
      </c>
      <c r="Q3707" s="11">
        <f>WEEKDAY('Consolidtaed Data'!$F4799)</f>
        <v>6</v>
      </c>
      <c r="R3707" s="9">
        <f>MONTH('Consolidtaed Data'!$F4799)</f>
        <v>12</v>
      </c>
      <c r="S3707" s="9" t="str">
        <f>TEXT(Table3[[#This Row],[Purchase Date]],"MMMM")</f>
        <v>September</v>
      </c>
      <c r="T3707" s="9">
        <f>YEAR('Consolidtaed Data'!$F4799)</f>
        <v>2020</v>
      </c>
    </row>
    <row r="3708" spans="1:20" x14ac:dyDescent="0.3">
      <c r="A3708" s="9" t="s">
        <v>4729</v>
      </c>
      <c r="B3708" s="9" t="s">
        <v>151</v>
      </c>
      <c r="C3708" s="9" t="s">
        <v>352</v>
      </c>
      <c r="D3708" s="9" t="s">
        <v>281</v>
      </c>
      <c r="E3708" s="9" t="s">
        <v>1207</v>
      </c>
      <c r="F3708" s="10">
        <v>44102</v>
      </c>
      <c r="G3708" s="10" t="str">
        <f>VLOOKUP(Table3[[#This Row],[Product ID]],[1]Products!$A:$G,2,0)</f>
        <v>Product 94</v>
      </c>
      <c r="H3708" s="22">
        <v>1</v>
      </c>
      <c r="I3708" s="9">
        <f>VLOOKUP('Consolidtaed Data'!$B4872,[1]Products!$A:$G,4,0)</f>
        <v>584</v>
      </c>
      <c r="J3708" s="9">
        <f>VLOOKUP('Consolidtaed Data'!$B4872,[1]Products!$A:$G,3,0)</f>
        <v>420</v>
      </c>
      <c r="K3708" s="9">
        <f>'Consolidtaed Data'!$J4872*'Consolidtaed Data'!$H4872</f>
        <v>130</v>
      </c>
      <c r="L3708" s="9">
        <f>'Consolidtaed Data'!$I4872*'Consolidtaed Data'!$H4872</f>
        <v>181</v>
      </c>
      <c r="M3708" s="9">
        <f>'Consolidtaed Data'!$L4872-'Consolidtaed Data'!$K4872</f>
        <v>792</v>
      </c>
      <c r="N3708" s="9" t="str">
        <f>VLOOKUP('Consolidtaed Data'!$C4872,[1]Locations!$A:$O,2,0)</f>
        <v>Lancaster</v>
      </c>
      <c r="O3708" s="9" t="str">
        <f>VLOOKUP('Consolidtaed Data'!$D4872,'[1]Sales People'!$A:$B,2,0)</f>
        <v>Ernest Wheeler</v>
      </c>
      <c r="P3708" s="9" t="str">
        <f>VLOOKUP('Consolidtaed Data'!$E4872,[1]Customers!$A:$B,2,0)</f>
        <v>Antonio Nelson</v>
      </c>
      <c r="Q3708" s="11">
        <f>WEEKDAY('Consolidtaed Data'!$F4872)</f>
        <v>5</v>
      </c>
      <c r="R3708" s="9">
        <f>MONTH('Consolidtaed Data'!$F4872)</f>
        <v>12</v>
      </c>
      <c r="S3708" s="9" t="str">
        <f>TEXT(Table3[[#This Row],[Purchase Date]],"MMMM")</f>
        <v>September</v>
      </c>
      <c r="T3708" s="9">
        <f>YEAR('Consolidtaed Data'!$F4872)</f>
        <v>2020</v>
      </c>
    </row>
    <row r="3709" spans="1:20" x14ac:dyDescent="0.3">
      <c r="A3709" s="9" t="s">
        <v>4730</v>
      </c>
      <c r="B3709" s="9" t="s">
        <v>610</v>
      </c>
      <c r="C3709" s="9" t="s">
        <v>30</v>
      </c>
      <c r="D3709" s="9" t="s">
        <v>100</v>
      </c>
      <c r="E3709" s="9" t="s">
        <v>445</v>
      </c>
      <c r="F3709" s="10">
        <v>44102</v>
      </c>
      <c r="G3709" s="10" t="str">
        <f>VLOOKUP(Table3[[#This Row],[Product ID]],[1]Products!$A:$G,2,0)</f>
        <v>Product 12</v>
      </c>
      <c r="H3709" s="22">
        <v>1</v>
      </c>
      <c r="I3709" s="9">
        <f>VLOOKUP('Consolidtaed Data'!$B5063,[1]Products!$A:$G,4,0)</f>
        <v>1889</v>
      </c>
      <c r="J3709" s="9">
        <f>VLOOKUP('Consolidtaed Data'!$B5063,[1]Products!$A:$G,3,0)</f>
        <v>945</v>
      </c>
      <c r="K3709" s="9">
        <f>'Consolidtaed Data'!$J5063*'Consolidtaed Data'!$H5063</f>
        <v>1464</v>
      </c>
      <c r="L3709" s="9">
        <f>'Consolidtaed Data'!$I5063*'Consolidtaed Data'!$H5063</f>
        <v>2154</v>
      </c>
      <c r="M3709" s="9">
        <f>'Consolidtaed Data'!$L5063-'Consolidtaed Data'!$K5063</f>
        <v>534</v>
      </c>
      <c r="N3709" s="9" t="str">
        <f>VLOOKUP('Consolidtaed Data'!$C5063,[1]Locations!$A:$O,2,0)</f>
        <v>Fremont</v>
      </c>
      <c r="O3709" s="9" t="str">
        <f>VLOOKUP('Consolidtaed Data'!$D5063,'[1]Sales People'!$A:$B,2,0)</f>
        <v>Christopher Tucker</v>
      </c>
      <c r="P3709" s="9" t="str">
        <f>VLOOKUP('Consolidtaed Data'!$E5063,[1]Customers!$A:$B,2,0)</f>
        <v>Todd Lynch</v>
      </c>
      <c r="Q3709" s="11">
        <f>WEEKDAY('Consolidtaed Data'!$F5063)</f>
        <v>5</v>
      </c>
      <c r="R3709" s="9">
        <f>MONTH('Consolidtaed Data'!$F5063)</f>
        <v>1</v>
      </c>
      <c r="S3709" s="9" t="str">
        <f>TEXT(Table3[[#This Row],[Purchase Date]],"MMMM")</f>
        <v>September</v>
      </c>
      <c r="T3709" s="9">
        <f>YEAR('Consolidtaed Data'!$F5063)</f>
        <v>2021</v>
      </c>
    </row>
    <row r="3710" spans="1:20" x14ac:dyDescent="0.3">
      <c r="A3710" s="9" t="s">
        <v>4731</v>
      </c>
      <c r="B3710" s="9" t="s">
        <v>204</v>
      </c>
      <c r="C3710" s="9" t="s">
        <v>67</v>
      </c>
      <c r="D3710" s="9" t="s">
        <v>64</v>
      </c>
      <c r="E3710" s="9" t="s">
        <v>2185</v>
      </c>
      <c r="F3710" s="10">
        <v>44102</v>
      </c>
      <c r="G3710" s="10" t="str">
        <f>VLOOKUP(Table3[[#This Row],[Product ID]],[1]Products!$A:$G,2,0)</f>
        <v>Product 101</v>
      </c>
      <c r="H3710" s="22">
        <v>2</v>
      </c>
      <c r="I3710" s="9">
        <f>VLOOKUP('Consolidtaed Data'!$B5365,[1]Products!$A:$G,4,0)</f>
        <v>2283</v>
      </c>
      <c r="J3710" s="9">
        <f>VLOOKUP('Consolidtaed Data'!$B5365,[1]Products!$A:$G,3,0)</f>
        <v>1484</v>
      </c>
      <c r="K3710" s="9">
        <f>'Consolidtaed Data'!$J5365*'Consolidtaed Data'!$H5365</f>
        <v>1261</v>
      </c>
      <c r="L3710" s="9">
        <f>'Consolidtaed Data'!$I5365*'Consolidtaed Data'!$H5365</f>
        <v>1638</v>
      </c>
      <c r="M3710" s="9">
        <f>'Consolidtaed Data'!$L5365-'Consolidtaed Data'!$K5365</f>
        <v>1324</v>
      </c>
      <c r="N3710" s="9" t="str">
        <f>VLOOKUP('Consolidtaed Data'!$C5365,[1]Locations!$A:$O,2,0)</f>
        <v>Bakersfield</v>
      </c>
      <c r="O3710" s="9" t="str">
        <f>VLOOKUP('Consolidtaed Data'!$D5365,'[1]Sales People'!$A:$B,2,0)</f>
        <v>Larry Marshall</v>
      </c>
      <c r="P3710" s="9" t="str">
        <f>VLOOKUP('Consolidtaed Data'!$E5365,[1]Customers!$A:$B,2,0)</f>
        <v>Mark Lee</v>
      </c>
      <c r="Q3710" s="11">
        <f>WEEKDAY('Consolidtaed Data'!$F5365)</f>
        <v>2</v>
      </c>
      <c r="R3710" s="9">
        <f>MONTH('Consolidtaed Data'!$F5365)</f>
        <v>2</v>
      </c>
      <c r="S3710" s="9" t="str">
        <f>TEXT(Table3[[#This Row],[Purchase Date]],"MMMM")</f>
        <v>September</v>
      </c>
      <c r="T3710" s="9">
        <f>YEAR('Consolidtaed Data'!$F5365)</f>
        <v>2021</v>
      </c>
    </row>
    <row r="3711" spans="1:20" x14ac:dyDescent="0.3">
      <c r="A3711" s="9" t="s">
        <v>4732</v>
      </c>
      <c r="B3711" s="9" t="s">
        <v>116</v>
      </c>
      <c r="C3711" s="9" t="s">
        <v>196</v>
      </c>
      <c r="D3711" s="9" t="s">
        <v>123</v>
      </c>
      <c r="E3711" s="9" t="s">
        <v>398</v>
      </c>
      <c r="F3711" s="10">
        <v>44102</v>
      </c>
      <c r="G3711" s="10" t="str">
        <f>VLOOKUP(Table3[[#This Row],[Product ID]],[1]Products!$A:$G,2,0)</f>
        <v>Product 55</v>
      </c>
      <c r="H3711" s="22">
        <v>1</v>
      </c>
      <c r="I3711" s="9">
        <f>VLOOKUP('Consolidtaed Data'!$B6368,[1]Products!$A:$G,4,0)</f>
        <v>2241</v>
      </c>
      <c r="J3711" s="9">
        <f>VLOOKUP('Consolidtaed Data'!$B6368,[1]Products!$A:$G,3,0)</f>
        <v>1367</v>
      </c>
      <c r="K3711" s="9">
        <f>'Consolidtaed Data'!$J6368*'Consolidtaed Data'!$H6368</f>
        <v>2244</v>
      </c>
      <c r="L3711" s="9">
        <f>'Consolidtaed Data'!$I6368*'Consolidtaed Data'!$H6368</f>
        <v>2736</v>
      </c>
      <c r="M3711" s="9">
        <f>'Consolidtaed Data'!$L6368-'Consolidtaed Data'!$K6368</f>
        <v>102</v>
      </c>
      <c r="N3711" s="9" t="str">
        <f>VLOOKUP('Consolidtaed Data'!$C6368,[1]Locations!$A:$O,2,0)</f>
        <v>East Los Angeles</v>
      </c>
      <c r="O3711" s="9" t="str">
        <f>VLOOKUP('Consolidtaed Data'!$D6368,'[1]Sales People'!$A:$B,2,0)</f>
        <v>Carl Elliott</v>
      </c>
      <c r="P3711" s="9" t="str">
        <f>VLOOKUP('Consolidtaed Data'!$E6368,[1]Customers!$A:$B,2,0)</f>
        <v>Ralph Davis</v>
      </c>
      <c r="Q3711" s="11">
        <f>WEEKDAY('Consolidtaed Data'!$F6368)</f>
        <v>4</v>
      </c>
      <c r="R3711" s="9">
        <f>MONTH('Consolidtaed Data'!$F6368)</f>
        <v>4</v>
      </c>
      <c r="S3711" s="9" t="str">
        <f>TEXT(Table3[[#This Row],[Purchase Date]],"MMMM")</f>
        <v>September</v>
      </c>
      <c r="T3711" s="9">
        <f>YEAR('Consolidtaed Data'!$F6368)</f>
        <v>2021</v>
      </c>
    </row>
    <row r="3712" spans="1:20" x14ac:dyDescent="0.3">
      <c r="A3712" s="9" t="s">
        <v>4733</v>
      </c>
      <c r="B3712" s="9" t="s">
        <v>103</v>
      </c>
      <c r="C3712" s="9" t="s">
        <v>30</v>
      </c>
      <c r="D3712" s="9" t="s">
        <v>22</v>
      </c>
      <c r="E3712" s="9" t="s">
        <v>416</v>
      </c>
      <c r="F3712" s="10">
        <v>44102</v>
      </c>
      <c r="G3712" s="10" t="str">
        <f>VLOOKUP(Table3[[#This Row],[Product ID]],[1]Products!$A:$G,2,0)</f>
        <v>Product 44</v>
      </c>
      <c r="H3712" s="22">
        <v>2</v>
      </c>
      <c r="I3712" s="9">
        <f>VLOOKUP('Consolidtaed Data'!$B6908,[1]Products!$A:$G,4,0)</f>
        <v>584</v>
      </c>
      <c r="J3712" s="9">
        <f>VLOOKUP('Consolidtaed Data'!$B6908,[1]Products!$A:$G,3,0)</f>
        <v>420</v>
      </c>
      <c r="K3712" s="9">
        <f>'Consolidtaed Data'!$J6908*'Consolidtaed Data'!$H6908</f>
        <v>1108</v>
      </c>
      <c r="L3712" s="9">
        <f>'Consolidtaed Data'!$I6908*'Consolidtaed Data'!$H6908</f>
        <v>1351</v>
      </c>
      <c r="M3712" s="9">
        <f>'Consolidtaed Data'!$L6908-'Consolidtaed Data'!$K6908</f>
        <v>192</v>
      </c>
      <c r="N3712" s="9" t="str">
        <f>VLOOKUP('Consolidtaed Data'!$C6908,[1]Locations!$A:$O,2,0)</f>
        <v>Norwalk</v>
      </c>
      <c r="O3712" s="9" t="str">
        <f>VLOOKUP('Consolidtaed Data'!$D6908,'[1]Sales People'!$A:$B,2,0)</f>
        <v>Larry Castillo</v>
      </c>
      <c r="P3712" s="9" t="str">
        <f>VLOOKUP('Consolidtaed Data'!$E6908,[1]Customers!$A:$B,2,0)</f>
        <v>Joe Hanson</v>
      </c>
      <c r="Q3712" s="11">
        <f>WEEKDAY('Consolidtaed Data'!$F6908)</f>
        <v>5</v>
      </c>
      <c r="R3712" s="9">
        <f>MONTH('Consolidtaed Data'!$F6908)</f>
        <v>6</v>
      </c>
      <c r="S3712" s="9" t="str">
        <f>TEXT(Table3[[#This Row],[Purchase Date]],"MMMM")</f>
        <v>September</v>
      </c>
      <c r="T3712" s="9">
        <f>YEAR('Consolidtaed Data'!$F6908)</f>
        <v>2021</v>
      </c>
    </row>
    <row r="3713" spans="1:20" x14ac:dyDescent="0.3">
      <c r="A3713" s="9" t="s">
        <v>4734</v>
      </c>
      <c r="B3713" s="9" t="s">
        <v>49</v>
      </c>
      <c r="C3713" s="9" t="s">
        <v>72</v>
      </c>
      <c r="D3713" s="9" t="s">
        <v>35</v>
      </c>
      <c r="E3713" s="9" t="s">
        <v>1458</v>
      </c>
      <c r="F3713" s="10">
        <v>44102</v>
      </c>
      <c r="G3713" s="10" t="str">
        <f>VLOOKUP(Table3[[#This Row],[Product ID]],[1]Products!$A:$G,2,0)</f>
        <v>Product 30</v>
      </c>
      <c r="H3713" s="22">
        <v>1</v>
      </c>
      <c r="I3713" s="9">
        <f>VLOOKUP('Consolidtaed Data'!$B7796,[1]Products!$A:$G,4,0)</f>
        <v>886</v>
      </c>
      <c r="J3713" s="9">
        <f>VLOOKUP('Consolidtaed Data'!$B7796,[1]Products!$A:$G,3,0)</f>
        <v>478</v>
      </c>
      <c r="K3713" s="9">
        <f>'Consolidtaed Data'!$J7796*'Consolidtaed Data'!$H7796</f>
        <v>2502</v>
      </c>
      <c r="L3713" s="9">
        <f>'Consolidtaed Data'!$I7796*'Consolidtaed Data'!$H7796</f>
        <v>3052</v>
      </c>
      <c r="M3713" s="9">
        <f>'Consolidtaed Data'!$L7796-'Consolidtaed Data'!$K7796</f>
        <v>2092</v>
      </c>
      <c r="N3713" s="9" t="str">
        <f>VLOOKUP('Consolidtaed Data'!$C7796,[1]Locations!$A:$O,2,0)</f>
        <v>Lancaster</v>
      </c>
      <c r="O3713" s="9" t="str">
        <f>VLOOKUP('Consolidtaed Data'!$D7796,'[1]Sales People'!$A:$B,2,0)</f>
        <v>Ronald Reed</v>
      </c>
      <c r="P3713" s="9" t="str">
        <f>VLOOKUP('Consolidtaed Data'!$E7796,[1]Customers!$A:$B,2,0)</f>
        <v>Russell Bailey</v>
      </c>
      <c r="Q3713" s="11">
        <f>WEEKDAY('Consolidtaed Data'!$F7796)</f>
        <v>1</v>
      </c>
      <c r="R3713" s="9">
        <f>MONTH('Consolidtaed Data'!$F7796)</f>
        <v>8</v>
      </c>
      <c r="S3713" s="9" t="str">
        <f>TEXT(Table3[[#This Row],[Purchase Date]],"MMMM")</f>
        <v>September</v>
      </c>
      <c r="T3713" s="9">
        <f>YEAR('Consolidtaed Data'!$F7796)</f>
        <v>2021</v>
      </c>
    </row>
    <row r="3714" spans="1:20" x14ac:dyDescent="0.3">
      <c r="A3714" s="9" t="s">
        <v>4735</v>
      </c>
      <c r="B3714" s="9" t="s">
        <v>490</v>
      </c>
      <c r="C3714" s="9" t="s">
        <v>253</v>
      </c>
      <c r="D3714" s="9" t="s">
        <v>91</v>
      </c>
      <c r="E3714" s="9" t="s">
        <v>1751</v>
      </c>
      <c r="F3714" s="10">
        <v>44102</v>
      </c>
      <c r="G3714" s="10" t="str">
        <f>VLOOKUP(Table3[[#This Row],[Product ID]],[1]Products!$A:$G,2,0)</f>
        <v>Product 79</v>
      </c>
      <c r="H3714" s="22">
        <v>1</v>
      </c>
      <c r="I3714" s="9">
        <f>VLOOKUP('Consolidtaed Data'!$B8075,[1]Products!$A:$G,4,0)</f>
        <v>1708</v>
      </c>
      <c r="J3714" s="9">
        <f>VLOOKUP('Consolidtaed Data'!$B8075,[1]Products!$A:$G,3,0)</f>
        <v>871</v>
      </c>
      <c r="K3714" s="9">
        <f>'Consolidtaed Data'!$J8075*'Consolidtaed Data'!$H8075</f>
        <v>1263</v>
      </c>
      <c r="L3714" s="9">
        <f>'Consolidtaed Data'!$I8075*'Consolidtaed Data'!$H8075</f>
        <v>1683</v>
      </c>
      <c r="M3714" s="9">
        <f>'Consolidtaed Data'!$L8075-'Consolidtaed Data'!$K8075</f>
        <v>99</v>
      </c>
      <c r="N3714" s="9" t="str">
        <f>VLOOKUP('Consolidtaed Data'!$C8075,[1]Locations!$A:$O,2,0)</f>
        <v>Norwalk</v>
      </c>
      <c r="O3714" s="9" t="str">
        <f>VLOOKUP('Consolidtaed Data'!$D8075,'[1]Sales People'!$A:$B,2,0)</f>
        <v>Kevin Butler</v>
      </c>
      <c r="P3714" s="9" t="str">
        <f>VLOOKUP('Consolidtaed Data'!$E8075,[1]Customers!$A:$B,2,0)</f>
        <v>Alan Scott</v>
      </c>
      <c r="Q3714" s="11">
        <f>WEEKDAY('Consolidtaed Data'!$F8075)</f>
        <v>2</v>
      </c>
      <c r="R3714" s="9">
        <f>MONTH('Consolidtaed Data'!$F8075)</f>
        <v>9</v>
      </c>
      <c r="S3714" s="9" t="str">
        <f>TEXT(Table3[[#This Row],[Purchase Date]],"MMMM")</f>
        <v>September</v>
      </c>
      <c r="T3714" s="9">
        <f>YEAR('Consolidtaed Data'!$F8075)</f>
        <v>2021</v>
      </c>
    </row>
    <row r="3715" spans="1:20" x14ac:dyDescent="0.3">
      <c r="A3715" s="9" t="s">
        <v>4736</v>
      </c>
      <c r="B3715" s="9" t="s">
        <v>418</v>
      </c>
      <c r="C3715" s="9" t="s">
        <v>90</v>
      </c>
      <c r="D3715" s="9" t="s">
        <v>35</v>
      </c>
      <c r="E3715" s="9" t="s">
        <v>1436</v>
      </c>
      <c r="F3715" s="10">
        <v>44103</v>
      </c>
      <c r="G3715" s="10" t="str">
        <f>VLOOKUP(Table3[[#This Row],[Product ID]],[1]Products!$A:$G,2,0)</f>
        <v>Product 82</v>
      </c>
      <c r="H3715" s="22">
        <v>1</v>
      </c>
      <c r="I3715" s="9">
        <f>VLOOKUP('Consolidtaed Data'!$B4867,[1]Products!$A:$G,4,0)</f>
        <v>2283</v>
      </c>
      <c r="J3715" s="9">
        <f>VLOOKUP('Consolidtaed Data'!$B4867,[1]Products!$A:$G,3,0)</f>
        <v>1484</v>
      </c>
      <c r="K3715" s="9">
        <f>'Consolidtaed Data'!$J4867*'Consolidtaed Data'!$H4867</f>
        <v>1234</v>
      </c>
      <c r="L3715" s="9">
        <f>'Consolidtaed Data'!$I4867*'Consolidtaed Data'!$H4867</f>
        <v>1582</v>
      </c>
      <c r="M3715" s="9">
        <f>'Consolidtaed Data'!$L4867-'Consolidtaed Data'!$K4867</f>
        <v>90</v>
      </c>
      <c r="N3715" s="9" t="str">
        <f>VLOOKUP('Consolidtaed Data'!$C4867,[1]Locations!$A:$O,2,0)</f>
        <v>Fresno</v>
      </c>
      <c r="O3715" s="9" t="str">
        <f>VLOOKUP('Consolidtaed Data'!$D4867,'[1]Sales People'!$A:$B,2,0)</f>
        <v>John Reyes</v>
      </c>
      <c r="P3715" s="9" t="str">
        <f>VLOOKUP('Consolidtaed Data'!$E4867,[1]Customers!$A:$B,2,0)</f>
        <v>Gary Hudson</v>
      </c>
      <c r="Q3715" s="11">
        <f>WEEKDAY('Consolidtaed Data'!$F4867)</f>
        <v>5</v>
      </c>
      <c r="R3715" s="9">
        <f>MONTH('Consolidtaed Data'!$F4867)</f>
        <v>12</v>
      </c>
      <c r="S3715" s="9" t="str">
        <f>TEXT(Table3[[#This Row],[Purchase Date]],"MMMM")</f>
        <v>September</v>
      </c>
      <c r="T3715" s="9">
        <f>YEAR('Consolidtaed Data'!$F4867)</f>
        <v>2020</v>
      </c>
    </row>
    <row r="3716" spans="1:20" x14ac:dyDescent="0.3">
      <c r="A3716" s="9" t="s">
        <v>4737</v>
      </c>
      <c r="B3716" s="9" t="s">
        <v>177</v>
      </c>
      <c r="C3716" s="9" t="s">
        <v>275</v>
      </c>
      <c r="D3716" s="9" t="s">
        <v>95</v>
      </c>
      <c r="E3716" s="9" t="s">
        <v>1105</v>
      </c>
      <c r="F3716" s="10">
        <v>44103</v>
      </c>
      <c r="G3716" s="10" t="str">
        <f>VLOOKUP(Table3[[#This Row],[Product ID]],[1]Products!$A:$G,2,0)</f>
        <v>Product 5</v>
      </c>
      <c r="H3716" s="22">
        <v>3</v>
      </c>
      <c r="I3716" s="9">
        <f>VLOOKUP('Consolidtaed Data'!$B4880,[1]Products!$A:$G,4,0)</f>
        <v>1467</v>
      </c>
      <c r="J3716" s="9">
        <f>VLOOKUP('Consolidtaed Data'!$B4880,[1]Products!$A:$G,3,0)</f>
        <v>807</v>
      </c>
      <c r="K3716" s="9">
        <f>'Consolidtaed Data'!$J4880*'Consolidtaed Data'!$H4880</f>
        <v>962</v>
      </c>
      <c r="L3716" s="9">
        <f>'Consolidtaed Data'!$I4880*'Consolidtaed Data'!$H4880</f>
        <v>1414</v>
      </c>
      <c r="M3716" s="9">
        <f>'Consolidtaed Data'!$L4880-'Consolidtaed Data'!$K4880</f>
        <v>1710</v>
      </c>
      <c r="N3716" s="9" t="str">
        <f>VLOOKUP('Consolidtaed Data'!$C4880,[1]Locations!$A:$O,2,0)</f>
        <v>Downey</v>
      </c>
      <c r="O3716" s="9" t="str">
        <f>VLOOKUP('Consolidtaed Data'!$D4880,'[1]Sales People'!$A:$B,2,0)</f>
        <v>Justin Lynch</v>
      </c>
      <c r="P3716" s="9" t="str">
        <f>VLOOKUP('Consolidtaed Data'!$E4880,[1]Customers!$A:$B,2,0)</f>
        <v>Arthur Welch</v>
      </c>
      <c r="Q3716" s="11">
        <f>WEEKDAY('Consolidtaed Data'!$F4880)</f>
        <v>6</v>
      </c>
      <c r="R3716" s="9">
        <f>MONTH('Consolidtaed Data'!$F4880)</f>
        <v>12</v>
      </c>
      <c r="S3716" s="9" t="str">
        <f>TEXT(Table3[[#This Row],[Purchase Date]],"MMMM")</f>
        <v>September</v>
      </c>
      <c r="T3716" s="9">
        <f>YEAR('Consolidtaed Data'!$F4880)</f>
        <v>2020</v>
      </c>
    </row>
    <row r="3717" spans="1:20" x14ac:dyDescent="0.3">
      <c r="A3717" s="9" t="s">
        <v>4738</v>
      </c>
      <c r="B3717" s="9" t="s">
        <v>54</v>
      </c>
      <c r="C3717" s="9" t="s">
        <v>458</v>
      </c>
      <c r="D3717" s="9" t="s">
        <v>131</v>
      </c>
      <c r="E3717" s="9" t="s">
        <v>2283</v>
      </c>
      <c r="F3717" s="10">
        <v>44103</v>
      </c>
      <c r="G3717" s="10" t="str">
        <f>VLOOKUP(Table3[[#This Row],[Product ID]],[1]Products!$A:$G,2,0)</f>
        <v>Product 41</v>
      </c>
      <c r="H3717" s="22">
        <v>1</v>
      </c>
      <c r="I3717" s="9">
        <f>VLOOKUP('Consolidtaed Data'!$B5018,[1]Products!$A:$G,4,0)</f>
        <v>637</v>
      </c>
      <c r="J3717" s="9">
        <f>VLOOKUP('Consolidtaed Data'!$B5018,[1]Products!$A:$G,3,0)</f>
        <v>389</v>
      </c>
      <c r="K3717" s="9">
        <f>'Consolidtaed Data'!$J5018*'Consolidtaed Data'!$H5018</f>
        <v>873</v>
      </c>
      <c r="L3717" s="9">
        <f>'Consolidtaed Data'!$I5018*'Consolidtaed Data'!$H5018</f>
        <v>1134</v>
      </c>
      <c r="M3717" s="9">
        <f>'Consolidtaed Data'!$L5018-'Consolidtaed Data'!$K5018</f>
        <v>990</v>
      </c>
      <c r="N3717" s="9" t="str">
        <f>VLOOKUP('Consolidtaed Data'!$C5018,[1]Locations!$A:$O,2,0)</f>
        <v>San Diego</v>
      </c>
      <c r="O3717" s="9" t="str">
        <f>VLOOKUP('Consolidtaed Data'!$D5018,'[1]Sales People'!$A:$B,2,0)</f>
        <v>Kenneth Fields</v>
      </c>
      <c r="P3717" s="9" t="str">
        <f>VLOOKUP('Consolidtaed Data'!$E5018,[1]Customers!$A:$B,2,0)</f>
        <v>Peter Castillo</v>
      </c>
      <c r="Q3717" s="11">
        <f>WEEKDAY('Consolidtaed Data'!$F5018)</f>
        <v>2</v>
      </c>
      <c r="R3717" s="9">
        <f>MONTH('Consolidtaed Data'!$F5018)</f>
        <v>1</v>
      </c>
      <c r="S3717" s="9" t="str">
        <f>TEXT(Table3[[#This Row],[Purchase Date]],"MMMM")</f>
        <v>September</v>
      </c>
      <c r="T3717" s="9">
        <f>YEAR('Consolidtaed Data'!$F5018)</f>
        <v>2021</v>
      </c>
    </row>
    <row r="3718" spans="1:20" x14ac:dyDescent="0.3">
      <c r="A3718" s="9" t="s">
        <v>4739</v>
      </c>
      <c r="B3718" s="9" t="s">
        <v>103</v>
      </c>
      <c r="C3718" s="9" t="s">
        <v>140</v>
      </c>
      <c r="D3718" s="9" t="s">
        <v>329</v>
      </c>
      <c r="E3718" s="9" t="s">
        <v>391</v>
      </c>
      <c r="F3718" s="10">
        <v>44103</v>
      </c>
      <c r="G3718" s="10" t="str">
        <f>VLOOKUP(Table3[[#This Row],[Product ID]],[1]Products!$A:$G,2,0)</f>
        <v>Product 44</v>
      </c>
      <c r="H3718" s="22">
        <v>2</v>
      </c>
      <c r="I3718" s="9">
        <f>VLOOKUP('Consolidtaed Data'!$B5053,[1]Products!$A:$G,4,0)</f>
        <v>112</v>
      </c>
      <c r="J3718" s="9">
        <f>VLOOKUP('Consolidtaed Data'!$B5053,[1]Products!$A:$G,3,0)</f>
        <v>90</v>
      </c>
      <c r="K3718" s="9">
        <f>'Consolidtaed Data'!$J5053*'Consolidtaed Data'!$H5053</f>
        <v>818</v>
      </c>
      <c r="L3718" s="9">
        <f>'Consolidtaed Data'!$I5053*'Consolidtaed Data'!$H5053</f>
        <v>1022</v>
      </c>
      <c r="M3718" s="9">
        <f>'Consolidtaed Data'!$L5053-'Consolidtaed Data'!$K5053</f>
        <v>837</v>
      </c>
      <c r="N3718" s="9" t="str">
        <f>VLOOKUP('Consolidtaed Data'!$C5053,[1]Locations!$A:$O,2,0)</f>
        <v>Pasadena</v>
      </c>
      <c r="O3718" s="9" t="str">
        <f>VLOOKUP('Consolidtaed Data'!$D5053,'[1]Sales People'!$A:$B,2,0)</f>
        <v>John Reyes</v>
      </c>
      <c r="P3718" s="9" t="str">
        <f>VLOOKUP('Consolidtaed Data'!$E5053,[1]Customers!$A:$B,2,0)</f>
        <v>Jonathan Reed</v>
      </c>
      <c r="Q3718" s="11">
        <f>WEEKDAY('Consolidtaed Data'!$F5053)</f>
        <v>4</v>
      </c>
      <c r="R3718" s="9">
        <f>MONTH('Consolidtaed Data'!$F5053)</f>
        <v>1</v>
      </c>
      <c r="S3718" s="9" t="str">
        <f>TEXT(Table3[[#This Row],[Purchase Date]],"MMMM")</f>
        <v>September</v>
      </c>
      <c r="T3718" s="9">
        <f>YEAR('Consolidtaed Data'!$F5053)</f>
        <v>2021</v>
      </c>
    </row>
    <row r="3719" spans="1:20" x14ac:dyDescent="0.3">
      <c r="A3719" s="9" t="s">
        <v>4740</v>
      </c>
      <c r="B3719" s="9" t="s">
        <v>7</v>
      </c>
      <c r="C3719" s="9" t="s">
        <v>130</v>
      </c>
      <c r="D3719" s="9" t="s">
        <v>127</v>
      </c>
      <c r="E3719" s="9" t="s">
        <v>743</v>
      </c>
      <c r="F3719" s="10">
        <v>44103</v>
      </c>
      <c r="G3719" s="10" t="str">
        <f>VLOOKUP(Table3[[#This Row],[Product ID]],[1]Products!$A:$G,2,0)</f>
        <v>Product 77</v>
      </c>
      <c r="H3719" s="22">
        <v>4</v>
      </c>
      <c r="I3719" s="9">
        <f>VLOOKUP('Consolidtaed Data'!$B5164,[1]Products!$A:$G,4,0)</f>
        <v>1351</v>
      </c>
      <c r="J3719" s="9">
        <f>VLOOKUP('Consolidtaed Data'!$B5164,[1]Products!$A:$G,3,0)</f>
        <v>1108</v>
      </c>
      <c r="K3719" s="9">
        <f>'Consolidtaed Data'!$J5164*'Consolidtaed Data'!$H5164</f>
        <v>1636</v>
      </c>
      <c r="L3719" s="9">
        <f>'Consolidtaed Data'!$I5164*'Consolidtaed Data'!$H5164</f>
        <v>2044</v>
      </c>
      <c r="M3719" s="9">
        <f>'Consolidtaed Data'!$L5164-'Consolidtaed Data'!$K5164</f>
        <v>799</v>
      </c>
      <c r="N3719" s="9" t="str">
        <f>VLOOKUP('Consolidtaed Data'!$C5164,[1]Locations!$A:$O,2,0)</f>
        <v>Fairfield</v>
      </c>
      <c r="O3719" s="9" t="str">
        <f>VLOOKUP('Consolidtaed Data'!$D5164,'[1]Sales People'!$A:$B,2,0)</f>
        <v>Robert Reed</v>
      </c>
      <c r="P3719" s="9" t="str">
        <f>VLOOKUP('Consolidtaed Data'!$E5164,[1]Customers!$A:$B,2,0)</f>
        <v>Thomas Duncan</v>
      </c>
      <c r="Q3719" s="11">
        <f>WEEKDAY('Consolidtaed Data'!$F5164)</f>
        <v>6</v>
      </c>
      <c r="R3719" s="9">
        <f>MONTH('Consolidtaed Data'!$F5164)</f>
        <v>1</v>
      </c>
      <c r="S3719" s="9" t="str">
        <f>TEXT(Table3[[#This Row],[Purchase Date]],"MMMM")</f>
        <v>September</v>
      </c>
      <c r="T3719" s="9">
        <f>YEAR('Consolidtaed Data'!$F5164)</f>
        <v>2021</v>
      </c>
    </row>
    <row r="3720" spans="1:20" x14ac:dyDescent="0.3">
      <c r="A3720" s="9" t="s">
        <v>4741</v>
      </c>
      <c r="B3720" s="9" t="s">
        <v>298</v>
      </c>
      <c r="C3720" s="9" t="s">
        <v>192</v>
      </c>
      <c r="D3720" s="9" t="s">
        <v>123</v>
      </c>
      <c r="E3720" s="9" t="s">
        <v>460</v>
      </c>
      <c r="F3720" s="10">
        <v>44103</v>
      </c>
      <c r="G3720" s="10" t="str">
        <f>VLOOKUP(Table3[[#This Row],[Product ID]],[1]Products!$A:$G,2,0)</f>
        <v>Product 53</v>
      </c>
      <c r="H3720" s="22">
        <v>2</v>
      </c>
      <c r="I3720" s="9">
        <f>VLOOKUP('Consolidtaed Data'!$B5214,[1]Products!$A:$G,4,0)</f>
        <v>1052</v>
      </c>
      <c r="J3720" s="9">
        <f>VLOOKUP('Consolidtaed Data'!$B5214,[1]Products!$A:$G,3,0)</f>
        <v>589</v>
      </c>
      <c r="K3720" s="9">
        <f>'Consolidtaed Data'!$J5214*'Consolidtaed Data'!$H5214</f>
        <v>3848</v>
      </c>
      <c r="L3720" s="9">
        <f>'Consolidtaed Data'!$I5214*'Consolidtaed Data'!$H5214</f>
        <v>5656</v>
      </c>
      <c r="M3720" s="9">
        <f>'Consolidtaed Data'!$L5214-'Consolidtaed Data'!$K5214</f>
        <v>406</v>
      </c>
      <c r="N3720" s="9" t="str">
        <f>VLOOKUP('Consolidtaed Data'!$C5214,[1]Locations!$A:$O,2,0)</f>
        <v>Murrieta</v>
      </c>
      <c r="O3720" s="9" t="str">
        <f>VLOOKUP('Consolidtaed Data'!$D5214,'[1]Sales People'!$A:$B,2,0)</f>
        <v>Roger Robertson</v>
      </c>
      <c r="P3720" s="9" t="str">
        <f>VLOOKUP('Consolidtaed Data'!$E5214,[1]Customers!$A:$B,2,0)</f>
        <v>Ralph Davis</v>
      </c>
      <c r="Q3720" s="11">
        <f>WEEKDAY('Consolidtaed Data'!$F5214)</f>
        <v>2</v>
      </c>
      <c r="R3720" s="9">
        <f>MONTH('Consolidtaed Data'!$F5214)</f>
        <v>1</v>
      </c>
      <c r="S3720" s="9" t="str">
        <f>TEXT(Table3[[#This Row],[Purchase Date]],"MMMM")</f>
        <v>September</v>
      </c>
      <c r="T3720" s="9">
        <f>YEAR('Consolidtaed Data'!$F5214)</f>
        <v>2021</v>
      </c>
    </row>
    <row r="3721" spans="1:20" x14ac:dyDescent="0.3">
      <c r="A3721" s="9" t="s">
        <v>4742</v>
      </c>
      <c r="B3721" s="9" t="s">
        <v>503</v>
      </c>
      <c r="C3721" s="9" t="s">
        <v>67</v>
      </c>
      <c r="D3721" s="9" t="s">
        <v>13</v>
      </c>
      <c r="E3721" s="9" t="s">
        <v>597</v>
      </c>
      <c r="F3721" s="10">
        <v>44103</v>
      </c>
      <c r="G3721" s="10" t="str">
        <f>VLOOKUP(Table3[[#This Row],[Product ID]],[1]Products!$A:$G,2,0)</f>
        <v>Product 99</v>
      </c>
      <c r="H3721" s="22">
        <v>3</v>
      </c>
      <c r="I3721" s="9">
        <f>VLOOKUP('Consolidtaed Data'!$B5482,[1]Products!$A:$G,4,0)</f>
        <v>1638</v>
      </c>
      <c r="J3721" s="9">
        <f>VLOOKUP('Consolidtaed Data'!$B5482,[1]Products!$A:$G,3,0)</f>
        <v>1261</v>
      </c>
      <c r="K3721" s="9">
        <f>'Consolidtaed Data'!$J5482*'Consolidtaed Data'!$H5482</f>
        <v>408</v>
      </c>
      <c r="L3721" s="9">
        <f>'Consolidtaed Data'!$I5482*'Consolidtaed Data'!$H5482</f>
        <v>504</v>
      </c>
      <c r="M3721" s="9">
        <f>'Consolidtaed Data'!$L5482-'Consolidtaed Data'!$K5482</f>
        <v>447</v>
      </c>
      <c r="N3721" s="9" t="str">
        <f>VLOOKUP('Consolidtaed Data'!$C5482,[1]Locations!$A:$O,2,0)</f>
        <v>Burbank</v>
      </c>
      <c r="O3721" s="9" t="str">
        <f>VLOOKUP('Consolidtaed Data'!$D5482,'[1]Sales People'!$A:$B,2,0)</f>
        <v>Larry Castillo</v>
      </c>
      <c r="P3721" s="9" t="str">
        <f>VLOOKUP('Consolidtaed Data'!$E5482,[1]Customers!$A:$B,2,0)</f>
        <v>Kenneth Ryan</v>
      </c>
      <c r="Q3721" s="11">
        <f>WEEKDAY('Consolidtaed Data'!$F5482)</f>
        <v>3</v>
      </c>
      <c r="R3721" s="9">
        <f>MONTH('Consolidtaed Data'!$F5482)</f>
        <v>2</v>
      </c>
      <c r="S3721" s="9" t="str">
        <f>TEXT(Table3[[#This Row],[Purchase Date]],"MMMM")</f>
        <v>September</v>
      </c>
      <c r="T3721" s="9">
        <f>YEAR('Consolidtaed Data'!$F5482)</f>
        <v>2021</v>
      </c>
    </row>
    <row r="3722" spans="1:20" x14ac:dyDescent="0.3">
      <c r="A3722" s="9" t="s">
        <v>4743</v>
      </c>
      <c r="B3722" s="9" t="s">
        <v>418</v>
      </c>
      <c r="C3722" s="9" t="s">
        <v>178</v>
      </c>
      <c r="D3722" s="9" t="s">
        <v>161</v>
      </c>
      <c r="E3722" s="9" t="s">
        <v>2260</v>
      </c>
      <c r="F3722" s="10">
        <v>44103</v>
      </c>
      <c r="G3722" s="10" t="str">
        <f>VLOOKUP(Table3[[#This Row],[Product ID]],[1]Products!$A:$G,2,0)</f>
        <v>Product 82</v>
      </c>
      <c r="H3722" s="22">
        <v>1</v>
      </c>
      <c r="I3722" s="9">
        <f>VLOOKUP('Consolidtaed Data'!$B5498,[1]Products!$A:$G,4,0)</f>
        <v>136</v>
      </c>
      <c r="J3722" s="9">
        <f>VLOOKUP('Consolidtaed Data'!$B5498,[1]Products!$A:$G,3,0)</f>
        <v>72</v>
      </c>
      <c r="K3722" s="9">
        <f>'Consolidtaed Data'!$J5498*'Consolidtaed Data'!$H5498</f>
        <v>409</v>
      </c>
      <c r="L3722" s="9">
        <f>'Consolidtaed Data'!$I5498*'Consolidtaed Data'!$H5498</f>
        <v>817</v>
      </c>
      <c r="M3722" s="9">
        <f>'Consolidtaed Data'!$L5498-'Consolidtaed Data'!$K5498</f>
        <v>874</v>
      </c>
      <c r="N3722" s="9" t="str">
        <f>VLOOKUP('Consolidtaed Data'!$C5498,[1]Locations!$A:$O,2,0)</f>
        <v>Santa Clara</v>
      </c>
      <c r="O3722" s="9" t="str">
        <f>VLOOKUP('Consolidtaed Data'!$D5498,'[1]Sales People'!$A:$B,2,0)</f>
        <v>Joshua Taylor</v>
      </c>
      <c r="P3722" s="9" t="str">
        <f>VLOOKUP('Consolidtaed Data'!$E5498,[1]Customers!$A:$B,2,0)</f>
        <v>Daniel Carroll</v>
      </c>
      <c r="Q3722" s="11">
        <f>WEEKDAY('Consolidtaed Data'!$F5498)</f>
        <v>4</v>
      </c>
      <c r="R3722" s="9">
        <f>MONTH('Consolidtaed Data'!$F5498)</f>
        <v>2</v>
      </c>
      <c r="S3722" s="9" t="str">
        <f>TEXT(Table3[[#This Row],[Purchase Date]],"MMMM")</f>
        <v>September</v>
      </c>
      <c r="T3722" s="9">
        <f>YEAR('Consolidtaed Data'!$F5498)</f>
        <v>2021</v>
      </c>
    </row>
    <row r="3723" spans="1:20" x14ac:dyDescent="0.3">
      <c r="A3723" s="9" t="s">
        <v>4744</v>
      </c>
      <c r="B3723" s="9" t="s">
        <v>139</v>
      </c>
      <c r="C3723" s="9" t="s">
        <v>192</v>
      </c>
      <c r="D3723" s="9" t="s">
        <v>241</v>
      </c>
      <c r="E3723" s="9" t="s">
        <v>2315</v>
      </c>
      <c r="F3723" s="10">
        <v>44103</v>
      </c>
      <c r="G3723" s="10" t="str">
        <f>VLOOKUP(Table3[[#This Row],[Product ID]],[1]Products!$A:$G,2,0)</f>
        <v>Product 13</v>
      </c>
      <c r="H3723" s="22">
        <v>1</v>
      </c>
      <c r="I3723" s="9">
        <f>VLOOKUP('Consolidtaed Data'!$B6077,[1]Products!$A:$G,4,0)</f>
        <v>1783</v>
      </c>
      <c r="J3723" s="9">
        <f>VLOOKUP('Consolidtaed Data'!$B6077,[1]Products!$A:$G,3,0)</f>
        <v>1516</v>
      </c>
      <c r="K3723" s="9">
        <f>'Consolidtaed Data'!$J6077*'Consolidtaed Data'!$H6077</f>
        <v>154</v>
      </c>
      <c r="L3723" s="9">
        <f>'Consolidtaed Data'!$I6077*'Consolidtaed Data'!$H6077</f>
        <v>203</v>
      </c>
      <c r="M3723" s="9">
        <f>'Consolidtaed Data'!$L6077-'Consolidtaed Data'!$K6077</f>
        <v>99</v>
      </c>
      <c r="N3723" s="9" t="str">
        <f>VLOOKUP('Consolidtaed Data'!$C6077,[1]Locations!$A:$O,2,0)</f>
        <v>Downey</v>
      </c>
      <c r="O3723" s="9" t="str">
        <f>VLOOKUP('Consolidtaed Data'!$D6077,'[1]Sales People'!$A:$B,2,0)</f>
        <v>Charles Harper</v>
      </c>
      <c r="P3723" s="9" t="str">
        <f>VLOOKUP('Consolidtaed Data'!$E6077,[1]Customers!$A:$B,2,0)</f>
        <v>Earl Phillips</v>
      </c>
      <c r="Q3723" s="11">
        <f>WEEKDAY('Consolidtaed Data'!$F6077)</f>
        <v>5</v>
      </c>
      <c r="R3723" s="9">
        <f>MONTH('Consolidtaed Data'!$F6077)</f>
        <v>4</v>
      </c>
      <c r="S3723" s="9" t="str">
        <f>TEXT(Table3[[#This Row],[Purchase Date]],"MMMM")</f>
        <v>September</v>
      </c>
      <c r="T3723" s="9">
        <f>YEAR('Consolidtaed Data'!$F6077)</f>
        <v>2021</v>
      </c>
    </row>
    <row r="3724" spans="1:20" x14ac:dyDescent="0.3">
      <c r="A3724" s="9" t="s">
        <v>4745</v>
      </c>
      <c r="B3724" s="9" t="s">
        <v>41</v>
      </c>
      <c r="C3724" s="9" t="s">
        <v>134</v>
      </c>
      <c r="D3724" s="9" t="s">
        <v>220</v>
      </c>
      <c r="E3724" s="9" t="s">
        <v>430</v>
      </c>
      <c r="F3724" s="10">
        <v>44103</v>
      </c>
      <c r="G3724" s="10" t="str">
        <f>VLOOKUP(Table3[[#This Row],[Product ID]],[1]Products!$A:$G,2,0)</f>
        <v>Product 11</v>
      </c>
      <c r="H3724" s="22">
        <v>3</v>
      </c>
      <c r="I3724" s="9">
        <f>VLOOKUP('Consolidtaed Data'!$B6288,[1]Products!$A:$G,4,0)</f>
        <v>2497</v>
      </c>
      <c r="J3724" s="9">
        <f>VLOOKUP('Consolidtaed Data'!$B6288,[1]Products!$A:$G,3,0)</f>
        <v>1473</v>
      </c>
      <c r="K3724" s="9">
        <f>'Consolidtaed Data'!$J6288*'Consolidtaed Data'!$H6288</f>
        <v>1200</v>
      </c>
      <c r="L3724" s="9">
        <f>'Consolidtaed Data'!$I6288*'Consolidtaed Data'!$H6288</f>
        <v>2182</v>
      </c>
      <c r="M3724" s="9">
        <f>'Consolidtaed Data'!$L6288-'Consolidtaed Data'!$K6288</f>
        <v>2193</v>
      </c>
      <c r="N3724" s="9" t="str">
        <f>VLOOKUP('Consolidtaed Data'!$C6288,[1]Locations!$A:$O,2,0)</f>
        <v>Orange</v>
      </c>
      <c r="O3724" s="9" t="str">
        <f>VLOOKUP('Consolidtaed Data'!$D6288,'[1]Sales People'!$A:$B,2,0)</f>
        <v>Ernest Wheeler</v>
      </c>
      <c r="P3724" s="9" t="str">
        <f>VLOOKUP('Consolidtaed Data'!$E6288,[1]Customers!$A:$B,2,0)</f>
        <v>Daniel Berry</v>
      </c>
      <c r="Q3724" s="11">
        <f>WEEKDAY('Consolidtaed Data'!$F6288)</f>
        <v>4</v>
      </c>
      <c r="R3724" s="9">
        <f>MONTH('Consolidtaed Data'!$F6288)</f>
        <v>4</v>
      </c>
      <c r="S3724" s="9" t="str">
        <f>TEXT(Table3[[#This Row],[Purchase Date]],"MMMM")</f>
        <v>September</v>
      </c>
      <c r="T3724" s="9">
        <f>YEAR('Consolidtaed Data'!$F6288)</f>
        <v>2021</v>
      </c>
    </row>
    <row r="3725" spans="1:20" x14ac:dyDescent="0.3">
      <c r="A3725" s="9" t="s">
        <v>4746</v>
      </c>
      <c r="B3725" s="9" t="s">
        <v>160</v>
      </c>
      <c r="C3725" s="9" t="s">
        <v>357</v>
      </c>
      <c r="D3725" s="9" t="s">
        <v>123</v>
      </c>
      <c r="E3725" s="9" t="s">
        <v>459</v>
      </c>
      <c r="F3725" s="10">
        <v>44103</v>
      </c>
      <c r="G3725" s="10" t="str">
        <f>VLOOKUP(Table3[[#This Row],[Product ID]],[1]Products!$A:$G,2,0)</f>
        <v>Product 28</v>
      </c>
      <c r="H3725" s="22">
        <v>1</v>
      </c>
      <c r="I3725" s="9">
        <f>VLOOKUP('Consolidtaed Data'!$B6749,[1]Products!$A:$G,4,0)</f>
        <v>1052</v>
      </c>
      <c r="J3725" s="9">
        <f>VLOOKUP('Consolidtaed Data'!$B6749,[1]Products!$A:$G,3,0)</f>
        <v>589</v>
      </c>
      <c r="K3725" s="9">
        <f>'Consolidtaed Data'!$J6749*'Consolidtaed Data'!$H6749</f>
        <v>1366</v>
      </c>
      <c r="L3725" s="9">
        <f>'Consolidtaed Data'!$I6749*'Consolidtaed Data'!$H6749</f>
        <v>2356</v>
      </c>
      <c r="M3725" s="9">
        <f>'Consolidtaed Data'!$L6749-'Consolidtaed Data'!$K6749</f>
        <v>576</v>
      </c>
      <c r="N3725" s="9" t="str">
        <f>VLOOKUP('Consolidtaed Data'!$C6749,[1]Locations!$A:$O,2,0)</f>
        <v>Fremont</v>
      </c>
      <c r="O3725" s="9" t="str">
        <f>VLOOKUP('Consolidtaed Data'!$D6749,'[1]Sales People'!$A:$B,2,0)</f>
        <v>Jerry Perry</v>
      </c>
      <c r="P3725" s="9" t="str">
        <f>VLOOKUP('Consolidtaed Data'!$E6749,[1]Customers!$A:$B,2,0)</f>
        <v>Arthur Welch</v>
      </c>
      <c r="Q3725" s="11">
        <f>WEEKDAY('Consolidtaed Data'!$F6749)</f>
        <v>7</v>
      </c>
      <c r="R3725" s="9">
        <f>MONTH('Consolidtaed Data'!$F6749)</f>
        <v>5</v>
      </c>
      <c r="S3725" s="9" t="str">
        <f>TEXT(Table3[[#This Row],[Purchase Date]],"MMMM")</f>
        <v>September</v>
      </c>
      <c r="T3725" s="9">
        <f>YEAR('Consolidtaed Data'!$F6749)</f>
        <v>2021</v>
      </c>
    </row>
    <row r="3726" spans="1:20" x14ac:dyDescent="0.3">
      <c r="A3726" s="9" t="s">
        <v>4747</v>
      </c>
      <c r="B3726" s="9" t="s">
        <v>311</v>
      </c>
      <c r="C3726" s="9" t="s">
        <v>72</v>
      </c>
      <c r="D3726" s="9" t="s">
        <v>197</v>
      </c>
      <c r="E3726" s="9" t="s">
        <v>1047</v>
      </c>
      <c r="F3726" s="10">
        <v>44103</v>
      </c>
      <c r="G3726" s="10" t="str">
        <f>VLOOKUP(Table3[[#This Row],[Product ID]],[1]Products!$A:$G,2,0)</f>
        <v>Product 33</v>
      </c>
      <c r="H3726" s="22">
        <v>1</v>
      </c>
      <c r="I3726" s="9">
        <f>VLOOKUP('Consolidtaed Data'!$B6778,[1]Products!$A:$G,4,0)</f>
        <v>203</v>
      </c>
      <c r="J3726" s="9">
        <f>VLOOKUP('Consolidtaed Data'!$B6778,[1]Products!$A:$G,3,0)</f>
        <v>154</v>
      </c>
      <c r="K3726" s="9">
        <f>'Consolidtaed Data'!$J6778*'Consolidtaed Data'!$H6778</f>
        <v>2590</v>
      </c>
      <c r="L3726" s="9">
        <f>'Consolidtaed Data'!$I6778*'Consolidtaed Data'!$H6778</f>
        <v>3278</v>
      </c>
      <c r="M3726" s="9">
        <f>'Consolidtaed Data'!$L6778-'Consolidtaed Data'!$K6778</f>
        <v>164</v>
      </c>
      <c r="N3726" s="9" t="str">
        <f>VLOOKUP('Consolidtaed Data'!$C6778,[1]Locations!$A:$O,2,0)</f>
        <v>Lancaster</v>
      </c>
      <c r="O3726" s="9" t="str">
        <f>VLOOKUP('Consolidtaed Data'!$D6778,'[1]Sales People'!$A:$B,2,0)</f>
        <v>Martin Carr</v>
      </c>
      <c r="P3726" s="9" t="str">
        <f>VLOOKUP('Consolidtaed Data'!$E6778,[1]Customers!$A:$B,2,0)</f>
        <v>Sean Kelly</v>
      </c>
      <c r="Q3726" s="11">
        <f>WEEKDAY('Consolidtaed Data'!$F6778)</f>
        <v>3</v>
      </c>
      <c r="R3726" s="9">
        <f>MONTH('Consolidtaed Data'!$F6778)</f>
        <v>6</v>
      </c>
      <c r="S3726" s="9" t="str">
        <f>TEXT(Table3[[#This Row],[Purchase Date]],"MMMM")</f>
        <v>September</v>
      </c>
      <c r="T3726" s="9">
        <f>YEAR('Consolidtaed Data'!$F6778)</f>
        <v>2021</v>
      </c>
    </row>
    <row r="3727" spans="1:20" x14ac:dyDescent="0.3">
      <c r="A3727" s="9" t="s">
        <v>4748</v>
      </c>
      <c r="B3727" s="9" t="s">
        <v>225</v>
      </c>
      <c r="C3727" s="9" t="s">
        <v>302</v>
      </c>
      <c r="D3727" s="9" t="s">
        <v>161</v>
      </c>
      <c r="E3727" s="9" t="s">
        <v>3404</v>
      </c>
      <c r="F3727" s="10">
        <v>44103</v>
      </c>
      <c r="G3727" s="10" t="str">
        <f>VLOOKUP(Table3[[#This Row],[Product ID]],[1]Products!$A:$G,2,0)</f>
        <v>Product 24</v>
      </c>
      <c r="H3727" s="22">
        <v>3</v>
      </c>
      <c r="I3727" s="9">
        <f>VLOOKUP('Consolidtaed Data'!$B7837,[1]Products!$A:$G,4,0)</f>
        <v>1380</v>
      </c>
      <c r="J3727" s="9">
        <f>VLOOKUP('Consolidtaed Data'!$B7837,[1]Products!$A:$G,3,0)</f>
        <v>1090</v>
      </c>
      <c r="K3727" s="9">
        <f>'Consolidtaed Data'!$J7837*'Consolidtaed Data'!$H7837</f>
        <v>2590</v>
      </c>
      <c r="L3727" s="9">
        <f>'Consolidtaed Data'!$I7837*'Consolidtaed Data'!$H7837</f>
        <v>3278</v>
      </c>
      <c r="M3727" s="9">
        <f>'Consolidtaed Data'!$L7837-'Consolidtaed Data'!$K7837</f>
        <v>329</v>
      </c>
      <c r="N3727" s="9" t="str">
        <f>VLOOKUP('Consolidtaed Data'!$C7837,[1]Locations!$A:$O,2,0)</f>
        <v>Sunnyvale</v>
      </c>
      <c r="O3727" s="9" t="str">
        <f>VLOOKUP('Consolidtaed Data'!$D7837,'[1]Sales People'!$A:$B,2,0)</f>
        <v>Kenneth Fields</v>
      </c>
      <c r="P3727" s="9" t="str">
        <f>VLOOKUP('Consolidtaed Data'!$E7837,[1]Customers!$A:$B,2,0)</f>
        <v>Daniel Dixon</v>
      </c>
      <c r="Q3727" s="11">
        <f>WEEKDAY('Consolidtaed Data'!$F7837)</f>
        <v>4</v>
      </c>
      <c r="R3727" s="9">
        <f>MONTH('Consolidtaed Data'!$F7837)</f>
        <v>8</v>
      </c>
      <c r="S3727" s="9" t="str">
        <f>TEXT(Table3[[#This Row],[Purchase Date]],"MMMM")</f>
        <v>September</v>
      </c>
      <c r="T3727" s="9">
        <f>YEAR('Consolidtaed Data'!$F7837)</f>
        <v>2021</v>
      </c>
    </row>
    <row r="3728" spans="1:20" x14ac:dyDescent="0.3">
      <c r="A3728" s="9" t="s">
        <v>4749</v>
      </c>
      <c r="B3728" s="9" t="s">
        <v>531</v>
      </c>
      <c r="C3728" s="9" t="s">
        <v>325</v>
      </c>
      <c r="D3728" s="9" t="s">
        <v>9</v>
      </c>
      <c r="E3728" s="9" t="s">
        <v>651</v>
      </c>
      <c r="F3728" s="10">
        <v>44103</v>
      </c>
      <c r="G3728" s="10" t="str">
        <f>VLOOKUP(Table3[[#This Row],[Product ID]],[1]Products!$A:$G,2,0)</f>
        <v>Product 62</v>
      </c>
      <c r="H3728" s="22">
        <v>2</v>
      </c>
      <c r="I3728" s="9">
        <f>VLOOKUP('Consolidtaed Data'!$B7984,[1]Products!$A:$G,4,0)</f>
        <v>217</v>
      </c>
      <c r="J3728" s="9">
        <f>VLOOKUP('Consolidtaed Data'!$B7984,[1]Products!$A:$G,3,0)</f>
        <v>171</v>
      </c>
      <c r="K3728" s="9">
        <f>'Consolidtaed Data'!$J7984*'Consolidtaed Data'!$H7984</f>
        <v>1516</v>
      </c>
      <c r="L3728" s="9">
        <f>'Consolidtaed Data'!$I7984*'Consolidtaed Data'!$H7984</f>
        <v>1783</v>
      </c>
      <c r="M3728" s="9">
        <f>'Consolidtaed Data'!$L7984-'Consolidtaed Data'!$K7984</f>
        <v>572</v>
      </c>
      <c r="N3728" s="9" t="str">
        <f>VLOOKUP('Consolidtaed Data'!$C7984,[1]Locations!$A:$O,2,0)</f>
        <v>Costa Mesa</v>
      </c>
      <c r="O3728" s="9" t="str">
        <f>VLOOKUP('Consolidtaed Data'!$D7984,'[1]Sales People'!$A:$B,2,0)</f>
        <v>Roger Robertson</v>
      </c>
      <c r="P3728" s="9" t="str">
        <f>VLOOKUP('Consolidtaed Data'!$E7984,[1]Customers!$A:$B,2,0)</f>
        <v>Phillip Watkins</v>
      </c>
      <c r="Q3728" s="11">
        <f>WEEKDAY('Consolidtaed Data'!$F7984)</f>
        <v>2</v>
      </c>
      <c r="R3728" s="9">
        <f>MONTH('Consolidtaed Data'!$F7984)</f>
        <v>8</v>
      </c>
      <c r="S3728" s="9" t="str">
        <f>TEXT(Table3[[#This Row],[Purchase Date]],"MMMM")</f>
        <v>September</v>
      </c>
      <c r="T3728" s="9">
        <f>YEAR('Consolidtaed Data'!$F7984)</f>
        <v>2021</v>
      </c>
    </row>
    <row r="3729" spans="1:20" x14ac:dyDescent="0.3">
      <c r="A3729" s="9" t="s">
        <v>4750</v>
      </c>
      <c r="B3729" s="9" t="s">
        <v>580</v>
      </c>
      <c r="C3729" s="9" t="s">
        <v>344</v>
      </c>
      <c r="D3729" s="9" t="s">
        <v>64</v>
      </c>
      <c r="E3729" s="9" t="s">
        <v>1052</v>
      </c>
      <c r="F3729" s="10">
        <v>44103</v>
      </c>
      <c r="G3729" s="10" t="str">
        <f>VLOOKUP(Table3[[#This Row],[Product ID]],[1]Products!$A:$G,2,0)</f>
        <v>Product 1</v>
      </c>
      <c r="H3729" s="22">
        <v>1</v>
      </c>
      <c r="I3729" s="9">
        <f>VLOOKUP('Consolidtaed Data'!$B8037,[1]Products!$A:$G,4,0)</f>
        <v>1809</v>
      </c>
      <c r="J3729" s="9">
        <f>VLOOKUP('Consolidtaed Data'!$B8037,[1]Products!$A:$G,3,0)</f>
        <v>1067</v>
      </c>
      <c r="K3729" s="9">
        <f>'Consolidtaed Data'!$J8037*'Consolidtaed Data'!$H8037</f>
        <v>2400</v>
      </c>
      <c r="L3729" s="9">
        <f>'Consolidtaed Data'!$I8037*'Consolidtaed Data'!$H8037</f>
        <v>4364</v>
      </c>
      <c r="M3729" s="9">
        <f>'Consolidtaed Data'!$L8037-'Consolidtaed Data'!$K8037</f>
        <v>192</v>
      </c>
      <c r="N3729" s="9" t="str">
        <f>VLOOKUP('Consolidtaed Data'!$C8037,[1]Locations!$A:$O,2,0)</f>
        <v>Burbank</v>
      </c>
      <c r="O3729" s="9" t="str">
        <f>VLOOKUP('Consolidtaed Data'!$D8037,'[1]Sales People'!$A:$B,2,0)</f>
        <v>Walter Cook</v>
      </c>
      <c r="P3729" s="9" t="str">
        <f>VLOOKUP('Consolidtaed Data'!$E8037,[1]Customers!$A:$B,2,0)</f>
        <v>Shawn Snyder</v>
      </c>
      <c r="Q3729" s="11">
        <f>WEEKDAY('Consolidtaed Data'!$F8037)</f>
        <v>7</v>
      </c>
      <c r="R3729" s="9">
        <f>MONTH('Consolidtaed Data'!$F8037)</f>
        <v>9</v>
      </c>
      <c r="S3729" s="9" t="str">
        <f>TEXT(Table3[[#This Row],[Purchase Date]],"MMMM")</f>
        <v>September</v>
      </c>
      <c r="T3729" s="9">
        <f>YEAR('Consolidtaed Data'!$F8037)</f>
        <v>2021</v>
      </c>
    </row>
    <row r="3730" spans="1:20" x14ac:dyDescent="0.3">
      <c r="A3730" s="9" t="s">
        <v>4751</v>
      </c>
      <c r="B3730" s="9" t="s">
        <v>54</v>
      </c>
      <c r="C3730" s="9" t="s">
        <v>67</v>
      </c>
      <c r="D3730" s="9" t="s">
        <v>123</v>
      </c>
      <c r="E3730" s="9" t="s">
        <v>2524</v>
      </c>
      <c r="F3730" s="10">
        <v>44103</v>
      </c>
      <c r="G3730" s="10" t="str">
        <f>VLOOKUP(Table3[[#This Row],[Product ID]],[1]Products!$A:$G,2,0)</f>
        <v>Product 41</v>
      </c>
      <c r="H3730" s="22">
        <v>1</v>
      </c>
      <c r="I3730" s="9">
        <f>VLOOKUP('Consolidtaed Data'!$B8201,[1]Products!$A:$G,4,0)</f>
        <v>1500</v>
      </c>
      <c r="J3730" s="9">
        <f>VLOOKUP('Consolidtaed Data'!$B8201,[1]Products!$A:$G,3,0)</f>
        <v>900</v>
      </c>
      <c r="K3730" s="9">
        <f>'Consolidtaed Data'!$J8201*'Consolidtaed Data'!$H8201</f>
        <v>2610</v>
      </c>
      <c r="L3730" s="9">
        <f>'Consolidtaed Data'!$I8201*'Consolidtaed Data'!$H8201</f>
        <v>3624</v>
      </c>
      <c r="M3730" s="9">
        <f>'Consolidtaed Data'!$L8201-'Consolidtaed Data'!$K8201</f>
        <v>267</v>
      </c>
      <c r="N3730" s="9" t="str">
        <f>VLOOKUP('Consolidtaed Data'!$C8201,[1]Locations!$A:$O,2,0)</f>
        <v>Rialto</v>
      </c>
      <c r="O3730" s="9" t="str">
        <f>VLOOKUP('Consolidtaed Data'!$D8201,'[1]Sales People'!$A:$B,2,0)</f>
        <v>Charles Harper</v>
      </c>
      <c r="P3730" s="9" t="str">
        <f>VLOOKUP('Consolidtaed Data'!$E8201,[1]Customers!$A:$B,2,0)</f>
        <v>Bruce Chapman</v>
      </c>
      <c r="Q3730" s="11">
        <f>WEEKDAY('Consolidtaed Data'!$F8201)</f>
        <v>5</v>
      </c>
      <c r="R3730" s="9">
        <f>MONTH('Consolidtaed Data'!$F8201)</f>
        <v>9</v>
      </c>
      <c r="S3730" s="9" t="str">
        <f>TEXT(Table3[[#This Row],[Purchase Date]],"MMMM")</f>
        <v>September</v>
      </c>
      <c r="T3730" s="9">
        <f>YEAR('Consolidtaed Data'!$F8201)</f>
        <v>2021</v>
      </c>
    </row>
    <row r="3731" spans="1:20" x14ac:dyDescent="0.3">
      <c r="A3731" s="9" t="s">
        <v>4752</v>
      </c>
      <c r="B3731" s="9" t="s">
        <v>71</v>
      </c>
      <c r="C3731" s="9" t="s">
        <v>210</v>
      </c>
      <c r="D3731" s="9" t="s">
        <v>235</v>
      </c>
      <c r="E3731" s="9" t="s">
        <v>547</v>
      </c>
      <c r="F3731" s="10">
        <v>44103</v>
      </c>
      <c r="G3731" s="10" t="str">
        <f>VLOOKUP(Table3[[#This Row],[Product ID]],[1]Products!$A:$G,2,0)</f>
        <v>Product 42</v>
      </c>
      <c r="H3731" s="22">
        <v>1</v>
      </c>
      <c r="I3731" s="9">
        <f>VLOOKUP('Consolidtaed Data'!$B8280,[1]Products!$A:$G,4,0)</f>
        <v>1638</v>
      </c>
      <c r="J3731" s="9">
        <f>VLOOKUP('Consolidtaed Data'!$B8280,[1]Products!$A:$G,3,0)</f>
        <v>1261</v>
      </c>
      <c r="K3731" s="9">
        <f>'Consolidtaed Data'!$J8280*'Consolidtaed Data'!$H8280</f>
        <v>2642</v>
      </c>
      <c r="L3731" s="9">
        <f>'Consolidtaed Data'!$I8280*'Consolidtaed Data'!$H8280</f>
        <v>3944</v>
      </c>
      <c r="M3731" s="9">
        <f>'Consolidtaed Data'!$L8280-'Consolidtaed Data'!$K8280</f>
        <v>184</v>
      </c>
      <c r="N3731" s="9" t="str">
        <f>VLOOKUP('Consolidtaed Data'!$C8280,[1]Locations!$A:$O,2,0)</f>
        <v>Escondido</v>
      </c>
      <c r="O3731" s="9" t="str">
        <f>VLOOKUP('Consolidtaed Data'!$D8280,'[1]Sales People'!$A:$B,2,0)</f>
        <v>Henry Nelson</v>
      </c>
      <c r="P3731" s="9" t="str">
        <f>VLOOKUP('Consolidtaed Data'!$E8280,[1]Customers!$A:$B,2,0)</f>
        <v>Ralph Olson</v>
      </c>
      <c r="Q3731" s="11">
        <f>WEEKDAY('Consolidtaed Data'!$F8280)</f>
        <v>4</v>
      </c>
      <c r="R3731" s="9">
        <f>MONTH('Consolidtaed Data'!$F8280)</f>
        <v>9</v>
      </c>
      <c r="S3731" s="9" t="str">
        <f>TEXT(Table3[[#This Row],[Purchase Date]],"MMMM")</f>
        <v>September</v>
      </c>
      <c r="T3731" s="9">
        <f>YEAR('Consolidtaed Data'!$F8280)</f>
        <v>2021</v>
      </c>
    </row>
    <row r="3732" spans="1:20" x14ac:dyDescent="0.3">
      <c r="A3732" s="9" t="s">
        <v>4753</v>
      </c>
      <c r="B3732" s="9" t="s">
        <v>38</v>
      </c>
      <c r="C3732" s="9" t="s">
        <v>94</v>
      </c>
      <c r="D3732" s="9" t="s">
        <v>22</v>
      </c>
      <c r="E3732" s="9" t="s">
        <v>728</v>
      </c>
      <c r="F3732" s="10">
        <v>44103</v>
      </c>
      <c r="G3732" s="10" t="str">
        <f>VLOOKUP(Table3[[#This Row],[Product ID]],[1]Products!$A:$G,2,0)</f>
        <v>Product 25</v>
      </c>
      <c r="H3732" s="22">
        <v>1</v>
      </c>
      <c r="I3732" s="9">
        <f>VLOOKUP('Consolidtaed Data'!$B9632,[1]Products!$A:$G,4,0)</f>
        <v>947</v>
      </c>
      <c r="J3732" s="9">
        <f>VLOOKUP('Consolidtaed Data'!$B9632,[1]Products!$A:$G,3,0)</f>
        <v>786</v>
      </c>
      <c r="K3732" s="9">
        <f>'Consolidtaed Data'!$J9632*'Consolidtaed Data'!$H9632</f>
        <v>1184</v>
      </c>
      <c r="L3732" s="9">
        <f>'Consolidtaed Data'!$I9632*'Consolidtaed Data'!$H9632</f>
        <v>2008</v>
      </c>
      <c r="M3732" s="9">
        <f>'Consolidtaed Data'!$L9632-'Consolidtaed Data'!$K9632</f>
        <v>1818</v>
      </c>
      <c r="N3732" s="9" t="str">
        <f>VLOOKUP('Consolidtaed Data'!$C9632,[1]Locations!$A:$O,2,0)</f>
        <v>Irvine</v>
      </c>
      <c r="O3732" s="9" t="str">
        <f>VLOOKUP('Consolidtaed Data'!$D9632,'[1]Sales People'!$A:$B,2,0)</f>
        <v>Robert Reed</v>
      </c>
      <c r="P3732" s="9" t="str">
        <f>VLOOKUP('Consolidtaed Data'!$E9632,[1]Customers!$A:$B,2,0)</f>
        <v>Shawn Bishop</v>
      </c>
      <c r="Q3732" s="11">
        <f>WEEKDAY('Consolidtaed Data'!$F9632)</f>
        <v>3</v>
      </c>
      <c r="R3732" s="9">
        <f>MONTH('Consolidtaed Data'!$F9632)</f>
        <v>12</v>
      </c>
      <c r="S3732" s="9" t="str">
        <f>TEXT(Table3[[#This Row],[Purchase Date]],"MMMM")</f>
        <v>September</v>
      </c>
      <c r="T3732" s="9">
        <f>YEAR('Consolidtaed Data'!$F9632)</f>
        <v>2021</v>
      </c>
    </row>
    <row r="3733" spans="1:20" x14ac:dyDescent="0.3">
      <c r="A3733" s="9" t="s">
        <v>4754</v>
      </c>
      <c r="B3733" s="9" t="s">
        <v>188</v>
      </c>
      <c r="C3733" s="9" t="s">
        <v>405</v>
      </c>
      <c r="D3733" s="9" t="s">
        <v>51</v>
      </c>
      <c r="E3733" s="9" t="s">
        <v>1174</v>
      </c>
      <c r="F3733" s="10">
        <v>44104</v>
      </c>
      <c r="G3733" s="10" t="str">
        <f>VLOOKUP(Table3[[#This Row],[Product ID]],[1]Products!$A:$G,2,0)</f>
        <v>Product 63</v>
      </c>
      <c r="H3733" s="22">
        <v>1</v>
      </c>
      <c r="I3733" s="9">
        <f>VLOOKUP('Consolidtaed Data'!$B5155,[1]Products!$A:$G,4,0)</f>
        <v>799</v>
      </c>
      <c r="J3733" s="9">
        <f>VLOOKUP('Consolidtaed Data'!$B5155,[1]Products!$A:$G,3,0)</f>
        <v>455</v>
      </c>
      <c r="K3733" s="9">
        <f>'Consolidtaed Data'!$J5155*'Consolidtaed Data'!$H5155</f>
        <v>425</v>
      </c>
      <c r="L3733" s="9">
        <f>'Consolidtaed Data'!$I5155*'Consolidtaed Data'!$H5155</f>
        <v>545</v>
      </c>
      <c r="M3733" s="9">
        <f>'Consolidtaed Data'!$L5155-'Consolidtaed Data'!$K5155</f>
        <v>148</v>
      </c>
      <c r="N3733" s="9" t="str">
        <f>VLOOKUP('Consolidtaed Data'!$C5155,[1]Locations!$A:$O,2,0)</f>
        <v>Antioch</v>
      </c>
      <c r="O3733" s="9" t="str">
        <f>VLOOKUP('Consolidtaed Data'!$D5155,'[1]Sales People'!$A:$B,2,0)</f>
        <v>Andrew Bowman</v>
      </c>
      <c r="P3733" s="9" t="str">
        <f>VLOOKUP('Consolidtaed Data'!$E5155,[1]Customers!$A:$B,2,0)</f>
        <v>Willie Daniels</v>
      </c>
      <c r="Q3733" s="11">
        <f>WEEKDAY('Consolidtaed Data'!$F5155)</f>
        <v>5</v>
      </c>
      <c r="R3733" s="9">
        <f>MONTH('Consolidtaed Data'!$F5155)</f>
        <v>1</v>
      </c>
      <c r="S3733" s="9" t="str">
        <f>TEXT(Table3[[#This Row],[Purchase Date]],"MMMM")</f>
        <v>September</v>
      </c>
      <c r="T3733" s="9">
        <f>YEAR('Consolidtaed Data'!$F5155)</f>
        <v>2021</v>
      </c>
    </row>
    <row r="3734" spans="1:20" x14ac:dyDescent="0.3">
      <c r="A3734" s="9" t="s">
        <v>4755</v>
      </c>
      <c r="B3734" s="9" t="s">
        <v>204</v>
      </c>
      <c r="C3734" s="9" t="s">
        <v>253</v>
      </c>
      <c r="D3734" s="9" t="s">
        <v>95</v>
      </c>
      <c r="E3734" s="9" t="s">
        <v>657</v>
      </c>
      <c r="F3734" s="10">
        <v>44104</v>
      </c>
      <c r="G3734" s="10" t="str">
        <f>VLOOKUP(Table3[[#This Row],[Product ID]],[1]Products!$A:$G,2,0)</f>
        <v>Product 101</v>
      </c>
      <c r="H3734" s="22">
        <v>1</v>
      </c>
      <c r="I3734" s="9">
        <f>VLOOKUP('Consolidtaed Data'!$B5384,[1]Products!$A:$G,4,0)</f>
        <v>684</v>
      </c>
      <c r="J3734" s="9">
        <f>VLOOKUP('Consolidtaed Data'!$B5384,[1]Products!$A:$G,3,0)</f>
        <v>561</v>
      </c>
      <c r="K3734" s="9">
        <f>'Consolidtaed Data'!$J5384*'Consolidtaed Data'!$H5384</f>
        <v>1788</v>
      </c>
      <c r="L3734" s="9">
        <f>'Consolidtaed Data'!$I5384*'Consolidtaed Data'!$H5384</f>
        <v>2353</v>
      </c>
      <c r="M3734" s="9">
        <f>'Consolidtaed Data'!$L5384-'Consolidtaed Data'!$K5384</f>
        <v>926</v>
      </c>
      <c r="N3734" s="9" t="str">
        <f>VLOOKUP('Consolidtaed Data'!$C5384,[1]Locations!$A:$O,2,0)</f>
        <v>Stockton</v>
      </c>
      <c r="O3734" s="9" t="str">
        <f>VLOOKUP('Consolidtaed Data'!$D5384,'[1]Sales People'!$A:$B,2,0)</f>
        <v>Joshua Taylor</v>
      </c>
      <c r="P3734" s="9" t="str">
        <f>VLOOKUP('Consolidtaed Data'!$E5384,[1]Customers!$A:$B,2,0)</f>
        <v>Douglas Foster</v>
      </c>
      <c r="Q3734" s="11">
        <f>WEEKDAY('Consolidtaed Data'!$F5384)</f>
        <v>3</v>
      </c>
      <c r="R3734" s="9">
        <f>MONTH('Consolidtaed Data'!$F5384)</f>
        <v>2</v>
      </c>
      <c r="S3734" s="9" t="str">
        <f>TEXT(Table3[[#This Row],[Purchase Date]],"MMMM")</f>
        <v>September</v>
      </c>
      <c r="T3734" s="9">
        <f>YEAR('Consolidtaed Data'!$F5384)</f>
        <v>2021</v>
      </c>
    </row>
    <row r="3735" spans="1:20" x14ac:dyDescent="0.3">
      <c r="A3735" s="9" t="s">
        <v>4756</v>
      </c>
      <c r="B3735" s="9" t="s">
        <v>301</v>
      </c>
      <c r="C3735" s="9" t="s">
        <v>347</v>
      </c>
      <c r="D3735" s="9" t="s">
        <v>315</v>
      </c>
      <c r="E3735" s="9" t="s">
        <v>1215</v>
      </c>
      <c r="F3735" s="10">
        <v>44104</v>
      </c>
      <c r="G3735" s="10" t="str">
        <f>VLOOKUP(Table3[[#This Row],[Product ID]],[1]Products!$A:$G,2,0)</f>
        <v>Product 57</v>
      </c>
      <c r="H3735" s="22">
        <v>4</v>
      </c>
      <c r="I3735" s="9">
        <f>VLOOKUP('Consolidtaed Data'!$B5430,[1]Products!$A:$G,4,0)</f>
        <v>1526</v>
      </c>
      <c r="J3735" s="9">
        <f>VLOOKUP('Consolidtaed Data'!$B5430,[1]Products!$A:$G,3,0)</f>
        <v>1251</v>
      </c>
      <c r="K3735" s="9">
        <f>'Consolidtaed Data'!$J5430*'Consolidtaed Data'!$H5430</f>
        <v>2092</v>
      </c>
      <c r="L3735" s="9">
        <f>'Consolidtaed Data'!$I5430*'Consolidtaed Data'!$H5430</f>
        <v>3270</v>
      </c>
      <c r="M3735" s="9">
        <f>'Consolidtaed Data'!$L5430-'Consolidtaed Data'!$K5430</f>
        <v>13</v>
      </c>
      <c r="N3735" s="9" t="str">
        <f>VLOOKUP('Consolidtaed Data'!$C5430,[1]Locations!$A:$O,2,0)</f>
        <v>Antioch</v>
      </c>
      <c r="O3735" s="9" t="str">
        <f>VLOOKUP('Consolidtaed Data'!$D5430,'[1]Sales People'!$A:$B,2,0)</f>
        <v>Scott Mason</v>
      </c>
      <c r="P3735" s="9" t="str">
        <f>VLOOKUP('Consolidtaed Data'!$E5430,[1]Customers!$A:$B,2,0)</f>
        <v>Thomas Gonzales</v>
      </c>
      <c r="Q3735" s="11">
        <f>WEEKDAY('Consolidtaed Data'!$F5430)</f>
        <v>6</v>
      </c>
      <c r="R3735" s="9">
        <f>MONTH('Consolidtaed Data'!$F5430)</f>
        <v>2</v>
      </c>
      <c r="S3735" s="9" t="str">
        <f>TEXT(Table3[[#This Row],[Purchase Date]],"MMMM")</f>
        <v>September</v>
      </c>
      <c r="T3735" s="9">
        <f>YEAR('Consolidtaed Data'!$F5430)</f>
        <v>2021</v>
      </c>
    </row>
    <row r="3736" spans="1:20" x14ac:dyDescent="0.3">
      <c r="A3736" s="9" t="s">
        <v>4757</v>
      </c>
      <c r="B3736" s="9" t="s">
        <v>338</v>
      </c>
      <c r="C3736" s="9" t="s">
        <v>39</v>
      </c>
      <c r="D3736" s="9" t="s">
        <v>13</v>
      </c>
      <c r="E3736" s="9" t="s">
        <v>1146</v>
      </c>
      <c r="F3736" s="10">
        <v>44104</v>
      </c>
      <c r="G3736" s="10" t="str">
        <f>VLOOKUP(Table3[[#This Row],[Product ID]],[1]Products!$A:$G,2,0)</f>
        <v>Product 95</v>
      </c>
      <c r="H3736" s="22">
        <v>1</v>
      </c>
      <c r="I3736" s="9">
        <f>VLOOKUP('Consolidtaed Data'!$B5708,[1]Products!$A:$G,4,0)</f>
        <v>2294</v>
      </c>
      <c r="J3736" s="9">
        <f>VLOOKUP('Consolidtaed Data'!$B5708,[1]Products!$A:$G,3,0)</f>
        <v>1399</v>
      </c>
      <c r="K3736" s="9">
        <f>'Consolidtaed Data'!$J5708*'Consolidtaed Data'!$H5708</f>
        <v>2522</v>
      </c>
      <c r="L3736" s="9">
        <f>'Consolidtaed Data'!$I5708*'Consolidtaed Data'!$H5708</f>
        <v>3276</v>
      </c>
      <c r="M3736" s="9">
        <f>'Consolidtaed Data'!$L5708-'Consolidtaed Data'!$K5708</f>
        <v>799</v>
      </c>
      <c r="N3736" s="9" t="str">
        <f>VLOOKUP('Consolidtaed Data'!$C5708,[1]Locations!$A:$O,2,0)</f>
        <v>Torrance</v>
      </c>
      <c r="O3736" s="9" t="str">
        <f>VLOOKUP('Consolidtaed Data'!$D5708,'[1]Sales People'!$A:$B,2,0)</f>
        <v>Scott Mason</v>
      </c>
      <c r="P3736" s="9" t="str">
        <f>VLOOKUP('Consolidtaed Data'!$E5708,[1]Customers!$A:$B,2,0)</f>
        <v>Keith Schmidt</v>
      </c>
      <c r="Q3736" s="11">
        <f>WEEKDAY('Consolidtaed Data'!$F5708)</f>
        <v>6</v>
      </c>
      <c r="R3736" s="9">
        <f>MONTH('Consolidtaed Data'!$F5708)</f>
        <v>2</v>
      </c>
      <c r="S3736" s="9" t="str">
        <f>TEXT(Table3[[#This Row],[Purchase Date]],"MMMM")</f>
        <v>September</v>
      </c>
      <c r="T3736" s="9">
        <f>YEAR('Consolidtaed Data'!$F5708)</f>
        <v>2021</v>
      </c>
    </row>
    <row r="3737" spans="1:20" x14ac:dyDescent="0.3">
      <c r="A3737" s="9" t="s">
        <v>4758</v>
      </c>
      <c r="B3737" s="9" t="s">
        <v>355</v>
      </c>
      <c r="C3737" s="9" t="s">
        <v>126</v>
      </c>
      <c r="D3737" s="9" t="s">
        <v>31</v>
      </c>
      <c r="E3737" s="9" t="s">
        <v>1345</v>
      </c>
      <c r="F3737" s="10">
        <v>44104</v>
      </c>
      <c r="G3737" s="10" t="str">
        <f>VLOOKUP(Table3[[#This Row],[Product ID]],[1]Products!$A:$G,2,0)</f>
        <v>Product 100</v>
      </c>
      <c r="H3737" s="22">
        <v>1</v>
      </c>
      <c r="I3737" s="9">
        <f>VLOOKUP('Consolidtaed Data'!$B6011,[1]Products!$A:$G,4,0)</f>
        <v>217</v>
      </c>
      <c r="J3737" s="9">
        <f>VLOOKUP('Consolidtaed Data'!$B6011,[1]Products!$A:$G,3,0)</f>
        <v>171</v>
      </c>
      <c r="K3737" s="9">
        <f>'Consolidtaed Data'!$J6011*'Consolidtaed Data'!$H6011</f>
        <v>2913</v>
      </c>
      <c r="L3737" s="9">
        <f>'Consolidtaed Data'!$I6011*'Consolidtaed Data'!$H6011</f>
        <v>5394</v>
      </c>
      <c r="M3737" s="9">
        <f>'Consolidtaed Data'!$L6011-'Consolidtaed Data'!$K6011</f>
        <v>270</v>
      </c>
      <c r="N3737" s="9" t="str">
        <f>VLOOKUP('Consolidtaed Data'!$C6011,[1]Locations!$A:$O,2,0)</f>
        <v>Irvine</v>
      </c>
      <c r="O3737" s="9" t="str">
        <f>VLOOKUP('Consolidtaed Data'!$D6011,'[1]Sales People'!$A:$B,2,0)</f>
        <v>Sean Miller</v>
      </c>
      <c r="P3737" s="9" t="str">
        <f>VLOOKUP('Consolidtaed Data'!$E6011,[1]Customers!$A:$B,2,0)</f>
        <v>Richard Peters</v>
      </c>
      <c r="Q3737" s="11">
        <f>WEEKDAY('Consolidtaed Data'!$F6011)</f>
        <v>7</v>
      </c>
      <c r="R3737" s="9">
        <f>MONTH('Consolidtaed Data'!$F6011)</f>
        <v>4</v>
      </c>
      <c r="S3737" s="9" t="str">
        <f>TEXT(Table3[[#This Row],[Purchase Date]],"MMMM")</f>
        <v>September</v>
      </c>
      <c r="T3737" s="9">
        <f>YEAR('Consolidtaed Data'!$F6011)</f>
        <v>2021</v>
      </c>
    </row>
    <row r="3738" spans="1:20" x14ac:dyDescent="0.3">
      <c r="A3738" s="9" t="s">
        <v>4759</v>
      </c>
      <c r="B3738" s="9" t="s">
        <v>712</v>
      </c>
      <c r="C3738" s="9" t="s">
        <v>152</v>
      </c>
      <c r="D3738" s="9" t="s">
        <v>193</v>
      </c>
      <c r="E3738" s="9" t="s">
        <v>2345</v>
      </c>
      <c r="F3738" s="10">
        <v>44104</v>
      </c>
      <c r="G3738" s="10" t="str">
        <f>VLOOKUP(Table3[[#This Row],[Product ID]],[1]Products!$A:$G,2,0)</f>
        <v>Product 32</v>
      </c>
      <c r="H3738" s="22">
        <v>1</v>
      </c>
      <c r="I3738" s="9">
        <f>VLOOKUP('Consolidtaed Data'!$B7075,[1]Products!$A:$G,4,0)</f>
        <v>112</v>
      </c>
      <c r="J3738" s="9">
        <f>VLOOKUP('Consolidtaed Data'!$B7075,[1]Products!$A:$G,3,0)</f>
        <v>90</v>
      </c>
      <c r="K3738" s="9">
        <f>'Consolidtaed Data'!$J7075*'Consolidtaed Data'!$H7075</f>
        <v>358</v>
      </c>
      <c r="L3738" s="9">
        <f>'Consolidtaed Data'!$I7075*'Consolidtaed Data'!$H7075</f>
        <v>596</v>
      </c>
      <c r="M3738" s="9">
        <f>'Consolidtaed Data'!$L7075-'Consolidtaed Data'!$K7075</f>
        <v>408</v>
      </c>
      <c r="N3738" s="9" t="str">
        <f>VLOOKUP('Consolidtaed Data'!$C7075,[1]Locations!$A:$O,2,0)</f>
        <v>Santa Maria</v>
      </c>
      <c r="O3738" s="9" t="str">
        <f>VLOOKUP('Consolidtaed Data'!$D7075,'[1]Sales People'!$A:$B,2,0)</f>
        <v>John Reyes</v>
      </c>
      <c r="P3738" s="9" t="str">
        <f>VLOOKUP('Consolidtaed Data'!$E7075,[1]Customers!$A:$B,2,0)</f>
        <v>Patrick Morales</v>
      </c>
      <c r="Q3738" s="11">
        <f>WEEKDAY('Consolidtaed Data'!$F7075)</f>
        <v>3</v>
      </c>
      <c r="R3738" s="9">
        <f>MONTH('Consolidtaed Data'!$F7075)</f>
        <v>6</v>
      </c>
      <c r="S3738" s="9" t="str">
        <f>TEXT(Table3[[#This Row],[Purchase Date]],"MMMM")</f>
        <v>September</v>
      </c>
      <c r="T3738" s="9">
        <f>YEAR('Consolidtaed Data'!$F7075)</f>
        <v>2021</v>
      </c>
    </row>
    <row r="3739" spans="1:20" x14ac:dyDescent="0.3">
      <c r="A3739" s="9" t="s">
        <v>4760</v>
      </c>
      <c r="B3739" s="9" t="s">
        <v>71</v>
      </c>
      <c r="C3739" s="9" t="s">
        <v>226</v>
      </c>
      <c r="D3739" s="9" t="s">
        <v>235</v>
      </c>
      <c r="E3739" s="9" t="s">
        <v>221</v>
      </c>
      <c r="F3739" s="10">
        <v>44104</v>
      </c>
      <c r="G3739" s="10" t="str">
        <f>VLOOKUP(Table3[[#This Row],[Product ID]],[1]Products!$A:$G,2,0)</f>
        <v>Product 42</v>
      </c>
      <c r="H3739" s="22">
        <v>3</v>
      </c>
      <c r="I3739" s="9">
        <f>VLOOKUP('Consolidtaed Data'!$B7434,[1]Products!$A:$G,4,0)</f>
        <v>530</v>
      </c>
      <c r="J3739" s="9">
        <f>VLOOKUP('Consolidtaed Data'!$B7434,[1]Products!$A:$G,3,0)</f>
        <v>435</v>
      </c>
      <c r="K3739" s="9">
        <f>'Consolidtaed Data'!$J7434*'Consolidtaed Data'!$H7434</f>
        <v>1614</v>
      </c>
      <c r="L3739" s="9">
        <f>'Consolidtaed Data'!$I7434*'Consolidtaed Data'!$H7434</f>
        <v>2934</v>
      </c>
      <c r="M3739" s="9">
        <f>'Consolidtaed Data'!$L7434-'Consolidtaed Data'!$K7434</f>
        <v>46</v>
      </c>
      <c r="N3739" s="9" t="str">
        <f>VLOOKUP('Consolidtaed Data'!$C7434,[1]Locations!$A:$O,2,0)</f>
        <v>Rancho Cucamonga</v>
      </c>
      <c r="O3739" s="9" t="str">
        <f>VLOOKUP('Consolidtaed Data'!$D7434,'[1]Sales People'!$A:$B,2,0)</f>
        <v>Brian Davis</v>
      </c>
      <c r="P3739" s="9" t="str">
        <f>VLOOKUP('Consolidtaed Data'!$E7434,[1]Customers!$A:$B,2,0)</f>
        <v>Chris Howard</v>
      </c>
      <c r="Q3739" s="11">
        <f>WEEKDAY('Consolidtaed Data'!$F7434)</f>
        <v>1</v>
      </c>
      <c r="R3739" s="9">
        <f>MONTH('Consolidtaed Data'!$F7434)</f>
        <v>7</v>
      </c>
      <c r="S3739" s="9" t="str">
        <f>TEXT(Table3[[#This Row],[Purchase Date]],"MMMM")</f>
        <v>September</v>
      </c>
      <c r="T3739" s="9">
        <f>YEAR('Consolidtaed Data'!$F7434)</f>
        <v>2021</v>
      </c>
    </row>
    <row r="3740" spans="1:20" x14ac:dyDescent="0.3">
      <c r="A3740" s="9" t="s">
        <v>4761</v>
      </c>
      <c r="B3740" s="9" t="s">
        <v>119</v>
      </c>
      <c r="C3740" s="9" t="s">
        <v>104</v>
      </c>
      <c r="D3740" s="9" t="s">
        <v>246</v>
      </c>
      <c r="E3740" s="9" t="s">
        <v>2042</v>
      </c>
      <c r="F3740" s="10">
        <v>44104</v>
      </c>
      <c r="G3740" s="10" t="str">
        <f>VLOOKUP(Table3[[#This Row],[Product ID]],[1]Products!$A:$G,2,0)</f>
        <v>Product 67</v>
      </c>
      <c r="H3740" s="22">
        <v>1</v>
      </c>
      <c r="I3740" s="9">
        <f>VLOOKUP('Consolidtaed Data'!$B8295,[1]Products!$A:$G,4,0)</f>
        <v>545</v>
      </c>
      <c r="J3740" s="9">
        <f>VLOOKUP('Consolidtaed Data'!$B8295,[1]Products!$A:$G,3,0)</f>
        <v>425</v>
      </c>
      <c r="K3740" s="9">
        <f>'Consolidtaed Data'!$J8295*'Consolidtaed Data'!$H8295</f>
        <v>130</v>
      </c>
      <c r="L3740" s="9">
        <f>'Consolidtaed Data'!$I8295*'Consolidtaed Data'!$H8295</f>
        <v>181</v>
      </c>
      <c r="M3740" s="9">
        <f>'Consolidtaed Data'!$L8295-'Consolidtaed Data'!$K8295</f>
        <v>256</v>
      </c>
      <c r="N3740" s="9" t="str">
        <f>VLOOKUP('Consolidtaed Data'!$C8295,[1]Locations!$A:$O,2,0)</f>
        <v>Richmond</v>
      </c>
      <c r="O3740" s="9" t="str">
        <f>VLOOKUP('Consolidtaed Data'!$D8295,'[1]Sales People'!$A:$B,2,0)</f>
        <v>Ronald Reed</v>
      </c>
      <c r="P3740" s="9" t="str">
        <f>VLOOKUP('Consolidtaed Data'!$E8295,[1]Customers!$A:$B,2,0)</f>
        <v>Edward Williams</v>
      </c>
      <c r="Q3740" s="11">
        <f>WEEKDAY('Consolidtaed Data'!$F8295)</f>
        <v>5</v>
      </c>
      <c r="R3740" s="9">
        <f>MONTH('Consolidtaed Data'!$F8295)</f>
        <v>9</v>
      </c>
      <c r="S3740" s="9" t="str">
        <f>TEXT(Table3[[#This Row],[Purchase Date]],"MMMM")</f>
        <v>September</v>
      </c>
      <c r="T3740" s="9">
        <f>YEAR('Consolidtaed Data'!$F8295)</f>
        <v>2021</v>
      </c>
    </row>
    <row r="3741" spans="1:20" x14ac:dyDescent="0.3">
      <c r="A3741" s="9" t="s">
        <v>4762</v>
      </c>
      <c r="B3741" s="9" t="s">
        <v>355</v>
      </c>
      <c r="C3741" s="9" t="s">
        <v>226</v>
      </c>
      <c r="D3741" s="9" t="s">
        <v>17</v>
      </c>
      <c r="E3741" s="9" t="s">
        <v>1116</v>
      </c>
      <c r="F3741" s="10">
        <v>44104</v>
      </c>
      <c r="G3741" s="10" t="str">
        <f>VLOOKUP(Table3[[#This Row],[Product ID]],[1]Products!$A:$G,2,0)</f>
        <v>Product 100</v>
      </c>
      <c r="H3741" s="22">
        <v>1</v>
      </c>
      <c r="I3741" s="9">
        <f>VLOOKUP('Consolidtaed Data'!$B8636,[1]Products!$A:$G,4,0)</f>
        <v>771</v>
      </c>
      <c r="J3741" s="9">
        <f>VLOOKUP('Consolidtaed Data'!$B8636,[1]Products!$A:$G,3,0)</f>
        <v>648</v>
      </c>
      <c r="K3741" s="9">
        <f>'Consolidtaed Data'!$J8636*'Consolidtaed Data'!$H8636</f>
        <v>1068</v>
      </c>
      <c r="L3741" s="9">
        <f>'Consolidtaed Data'!$I8636*'Consolidtaed Data'!$H8636</f>
        <v>1694</v>
      </c>
      <c r="M3741" s="9">
        <f>'Consolidtaed Data'!$L8636-'Consolidtaed Data'!$K8636</f>
        <v>944</v>
      </c>
      <c r="N3741" s="9" t="str">
        <f>VLOOKUP('Consolidtaed Data'!$C8636,[1]Locations!$A:$O,2,0)</f>
        <v>Palmdale</v>
      </c>
      <c r="O3741" s="9" t="str">
        <f>VLOOKUP('Consolidtaed Data'!$D8636,'[1]Sales People'!$A:$B,2,0)</f>
        <v>Martin Carr</v>
      </c>
      <c r="P3741" s="9" t="str">
        <f>VLOOKUP('Consolidtaed Data'!$E8636,[1]Customers!$A:$B,2,0)</f>
        <v>Jonathan Cox</v>
      </c>
      <c r="Q3741" s="11">
        <f>WEEKDAY('Consolidtaed Data'!$F8636)</f>
        <v>2</v>
      </c>
      <c r="R3741" s="9">
        <f>MONTH('Consolidtaed Data'!$F8636)</f>
        <v>10</v>
      </c>
      <c r="S3741" s="9" t="str">
        <f>TEXT(Table3[[#This Row],[Purchase Date]],"MMMM")</f>
        <v>September</v>
      </c>
      <c r="T3741" s="9">
        <f>YEAR('Consolidtaed Data'!$F8636)</f>
        <v>2021</v>
      </c>
    </row>
    <row r="3742" spans="1:20" x14ac:dyDescent="0.3">
      <c r="A3742" s="9" t="s">
        <v>4763</v>
      </c>
      <c r="B3742" s="9" t="s">
        <v>355</v>
      </c>
      <c r="C3742" s="9" t="s">
        <v>21</v>
      </c>
      <c r="D3742" s="9" t="s">
        <v>87</v>
      </c>
      <c r="E3742" s="9" t="s">
        <v>292</v>
      </c>
      <c r="F3742" s="10">
        <v>44104</v>
      </c>
      <c r="G3742" s="10" t="str">
        <f>VLOOKUP(Table3[[#This Row],[Product ID]],[1]Products!$A:$G,2,0)</f>
        <v>Product 100</v>
      </c>
      <c r="H3742" s="22">
        <v>1</v>
      </c>
      <c r="I3742" s="9">
        <f>VLOOKUP('Consolidtaed Data'!$B8782,[1]Products!$A:$G,4,0)</f>
        <v>1500</v>
      </c>
      <c r="J3742" s="9">
        <f>VLOOKUP('Consolidtaed Data'!$B8782,[1]Products!$A:$G,3,0)</f>
        <v>900</v>
      </c>
      <c r="K3742" s="9">
        <f>'Consolidtaed Data'!$J8782*'Consolidtaed Data'!$H8782</f>
        <v>534</v>
      </c>
      <c r="L3742" s="9">
        <f>'Consolidtaed Data'!$I8782*'Consolidtaed Data'!$H8782</f>
        <v>847</v>
      </c>
      <c r="M3742" s="9">
        <f>'Consolidtaed Data'!$L8782-'Consolidtaed Data'!$K8782</f>
        <v>523</v>
      </c>
      <c r="N3742" s="9" t="str">
        <f>VLOOKUP('Consolidtaed Data'!$C8782,[1]Locations!$A:$O,2,0)</f>
        <v>Carlsbad</v>
      </c>
      <c r="O3742" s="9" t="str">
        <f>VLOOKUP('Consolidtaed Data'!$D8782,'[1]Sales People'!$A:$B,2,0)</f>
        <v>Ernest Wagner</v>
      </c>
      <c r="P3742" s="9" t="str">
        <f>VLOOKUP('Consolidtaed Data'!$E8782,[1]Customers!$A:$B,2,0)</f>
        <v>Daniel West</v>
      </c>
      <c r="Q3742" s="11">
        <f>WEEKDAY('Consolidtaed Data'!$F8782)</f>
        <v>6</v>
      </c>
      <c r="R3742" s="9">
        <f>MONTH('Consolidtaed Data'!$F8782)</f>
        <v>10</v>
      </c>
      <c r="S3742" s="9" t="str">
        <f>TEXT(Table3[[#This Row],[Purchase Date]],"MMMM")</f>
        <v>September</v>
      </c>
      <c r="T3742" s="9">
        <f>YEAR('Consolidtaed Data'!$F8782)</f>
        <v>2021</v>
      </c>
    </row>
    <row r="3743" spans="1:20" x14ac:dyDescent="0.3">
      <c r="A3743" s="9" t="s">
        <v>4764</v>
      </c>
      <c r="B3743" s="9" t="s">
        <v>349</v>
      </c>
      <c r="C3743" s="9" t="s">
        <v>319</v>
      </c>
      <c r="D3743" s="9" t="s">
        <v>95</v>
      </c>
      <c r="E3743" s="9" t="s">
        <v>1668</v>
      </c>
      <c r="F3743" s="10">
        <v>44104</v>
      </c>
      <c r="G3743" s="10" t="str">
        <f>VLOOKUP(Table3[[#This Row],[Product ID]],[1]Products!$A:$G,2,0)</f>
        <v>Product 60</v>
      </c>
      <c r="H3743" s="22">
        <v>1</v>
      </c>
      <c r="I3743" s="9">
        <f>VLOOKUP('Consolidtaed Data'!$B9181,[1]Products!$A:$G,4,0)</f>
        <v>127</v>
      </c>
      <c r="J3743" s="9">
        <f>VLOOKUP('Consolidtaed Data'!$B9181,[1]Products!$A:$G,3,0)</f>
        <v>79</v>
      </c>
      <c r="K3743" s="9">
        <f>'Consolidtaed Data'!$J9181*'Consolidtaed Data'!$H9181</f>
        <v>1434</v>
      </c>
      <c r="L3743" s="9">
        <f>'Consolidtaed Data'!$I9181*'Consolidtaed Data'!$H9181</f>
        <v>2658</v>
      </c>
      <c r="M3743" s="9">
        <f>'Consolidtaed Data'!$L9181-'Consolidtaed Data'!$K9181</f>
        <v>1024</v>
      </c>
      <c r="N3743" s="9" t="str">
        <f>VLOOKUP('Consolidtaed Data'!$C9181,[1]Locations!$A:$O,2,0)</f>
        <v>Downey</v>
      </c>
      <c r="O3743" s="9" t="str">
        <f>VLOOKUP('Consolidtaed Data'!$D9181,'[1]Sales People'!$A:$B,2,0)</f>
        <v>Scott Mason</v>
      </c>
      <c r="P3743" s="9" t="str">
        <f>VLOOKUP('Consolidtaed Data'!$E9181,[1]Customers!$A:$B,2,0)</f>
        <v>Carlos Reed</v>
      </c>
      <c r="Q3743" s="11">
        <f>WEEKDAY('Consolidtaed Data'!$F9181)</f>
        <v>6</v>
      </c>
      <c r="R3743" s="9">
        <f>MONTH('Consolidtaed Data'!$F9181)</f>
        <v>11</v>
      </c>
      <c r="S3743" s="9" t="str">
        <f>TEXT(Table3[[#This Row],[Purchase Date]],"MMMM")</f>
        <v>September</v>
      </c>
      <c r="T3743" s="9">
        <f>YEAR('Consolidtaed Data'!$F9181)</f>
        <v>2021</v>
      </c>
    </row>
    <row r="3744" spans="1:20" x14ac:dyDescent="0.3">
      <c r="A3744" s="9" t="s">
        <v>4765</v>
      </c>
      <c r="B3744" s="9" t="s">
        <v>322</v>
      </c>
      <c r="C3744" s="9" t="s">
        <v>412</v>
      </c>
      <c r="D3744" s="9" t="s">
        <v>100</v>
      </c>
      <c r="E3744" s="9" t="s">
        <v>332</v>
      </c>
      <c r="F3744" s="10">
        <v>44104</v>
      </c>
      <c r="G3744" s="10" t="str">
        <f>VLOOKUP(Table3[[#This Row],[Product ID]],[1]Products!$A:$G,2,0)</f>
        <v>Product 43</v>
      </c>
      <c r="H3744" s="22">
        <v>1</v>
      </c>
      <c r="I3744" s="9">
        <f>VLOOKUP('Consolidtaed Data'!$B9381,[1]Products!$A:$G,4,0)</f>
        <v>95</v>
      </c>
      <c r="J3744" s="9">
        <f>VLOOKUP('Consolidtaed Data'!$B9381,[1]Products!$A:$G,3,0)</f>
        <v>61</v>
      </c>
      <c r="K3744" s="9">
        <f>'Consolidtaed Data'!$J9381*'Consolidtaed Data'!$H9381</f>
        <v>1164</v>
      </c>
      <c r="L3744" s="9">
        <f>'Consolidtaed Data'!$I9381*'Consolidtaed Data'!$H9381</f>
        <v>1512</v>
      </c>
      <c r="M3744" s="9">
        <f>'Consolidtaed Data'!$L9381-'Consolidtaed Data'!$K9381</f>
        <v>66</v>
      </c>
      <c r="N3744" s="9" t="str">
        <f>VLOOKUP('Consolidtaed Data'!$C9381,[1]Locations!$A:$O,2,0)</f>
        <v>Fairfield</v>
      </c>
      <c r="O3744" s="9" t="str">
        <f>VLOOKUP('Consolidtaed Data'!$D9381,'[1]Sales People'!$A:$B,2,0)</f>
        <v>Sean Miller</v>
      </c>
      <c r="P3744" s="9" t="str">
        <f>VLOOKUP('Consolidtaed Data'!$E9381,[1]Customers!$A:$B,2,0)</f>
        <v>Roy Jenkins</v>
      </c>
      <c r="Q3744" s="11">
        <f>WEEKDAY('Consolidtaed Data'!$F9381)</f>
        <v>6</v>
      </c>
      <c r="R3744" s="9">
        <f>MONTH('Consolidtaed Data'!$F9381)</f>
        <v>12</v>
      </c>
      <c r="S3744" s="9" t="str">
        <f>TEXT(Table3[[#This Row],[Purchase Date]],"MMMM")</f>
        <v>September</v>
      </c>
      <c r="T3744" s="9">
        <f>YEAR('Consolidtaed Data'!$F9381)</f>
        <v>2021</v>
      </c>
    </row>
    <row r="3745" spans="1:20" x14ac:dyDescent="0.3">
      <c r="A3745" s="9" t="s">
        <v>4766</v>
      </c>
      <c r="B3745" s="9" t="s">
        <v>172</v>
      </c>
      <c r="C3745" s="9" t="s">
        <v>231</v>
      </c>
      <c r="D3745" s="9" t="s">
        <v>143</v>
      </c>
      <c r="E3745" s="9" t="s">
        <v>493</v>
      </c>
      <c r="F3745" s="10">
        <v>44104</v>
      </c>
      <c r="G3745" s="10" t="str">
        <f>VLOOKUP(Table3[[#This Row],[Product ID]],[1]Products!$A:$G,2,0)</f>
        <v>Product 4</v>
      </c>
      <c r="H3745" s="22">
        <v>1</v>
      </c>
      <c r="I3745" s="9">
        <f>VLOOKUP('Consolidtaed Data'!$B9466,[1]Products!$A:$G,4,0)</f>
        <v>1494</v>
      </c>
      <c r="J3745" s="9">
        <f>VLOOKUP('Consolidtaed Data'!$B9466,[1]Products!$A:$G,3,0)</f>
        <v>971</v>
      </c>
      <c r="K3745" s="9">
        <f>'Consolidtaed Data'!$J9466*'Consolidtaed Data'!$H9466</f>
        <v>22</v>
      </c>
      <c r="L3745" s="9">
        <f>'Consolidtaed Data'!$I9466*'Consolidtaed Data'!$H9466</f>
        <v>35</v>
      </c>
      <c r="M3745" s="9">
        <f>'Consolidtaed Data'!$L9466-'Consolidtaed Data'!$K9466</f>
        <v>368</v>
      </c>
      <c r="N3745" s="9" t="str">
        <f>VLOOKUP('Consolidtaed Data'!$C9466,[1]Locations!$A:$O,2,0)</f>
        <v>Elk Grove</v>
      </c>
      <c r="O3745" s="9" t="str">
        <f>VLOOKUP('Consolidtaed Data'!$D9466,'[1]Sales People'!$A:$B,2,0)</f>
        <v>Jerry Perry</v>
      </c>
      <c r="P3745" s="9" t="str">
        <f>VLOOKUP('Consolidtaed Data'!$E9466,[1]Customers!$A:$B,2,0)</f>
        <v>Thomas Duncan</v>
      </c>
      <c r="Q3745" s="11">
        <f>WEEKDAY('Consolidtaed Data'!$F9466)</f>
        <v>5</v>
      </c>
      <c r="R3745" s="9">
        <f>MONTH('Consolidtaed Data'!$F9466)</f>
        <v>12</v>
      </c>
      <c r="S3745" s="9" t="str">
        <f>TEXT(Table3[[#This Row],[Purchase Date]],"MMMM")</f>
        <v>September</v>
      </c>
      <c r="T3745" s="9">
        <f>YEAR('Consolidtaed Data'!$F9466)</f>
        <v>2021</v>
      </c>
    </row>
    <row r="3746" spans="1:20" x14ac:dyDescent="0.3">
      <c r="A3746" s="9" t="s">
        <v>4767</v>
      </c>
      <c r="B3746" s="9" t="s">
        <v>278</v>
      </c>
      <c r="C3746" s="9" t="s">
        <v>275</v>
      </c>
      <c r="D3746" s="9" t="s">
        <v>315</v>
      </c>
      <c r="E3746" s="9" t="s">
        <v>202</v>
      </c>
      <c r="F3746" s="10">
        <v>44104</v>
      </c>
      <c r="G3746" s="10" t="str">
        <f>VLOOKUP(Table3[[#This Row],[Product ID]],[1]Products!$A:$G,2,0)</f>
        <v>Product 75</v>
      </c>
      <c r="H3746" s="22">
        <v>3</v>
      </c>
      <c r="I3746" s="9">
        <f>VLOOKUP('Consolidtaed Data'!$B9671,[1]Products!$A:$G,4,0)</f>
        <v>400</v>
      </c>
      <c r="J3746" s="9">
        <f>VLOOKUP('Consolidtaed Data'!$B9671,[1]Products!$A:$G,3,0)</f>
        <v>208</v>
      </c>
      <c r="K3746" s="9">
        <f>'Consolidtaed Data'!$J9671*'Consolidtaed Data'!$H9671</f>
        <v>3570</v>
      </c>
      <c r="L3746" s="9">
        <f>'Consolidtaed Data'!$I9671*'Consolidtaed Data'!$H9671</f>
        <v>4698</v>
      </c>
      <c r="M3746" s="9">
        <f>'Consolidtaed Data'!$L9671-'Consolidtaed Data'!$K9671</f>
        <v>87</v>
      </c>
      <c r="N3746" s="9" t="str">
        <f>VLOOKUP('Consolidtaed Data'!$C9671,[1]Locations!$A:$O,2,0)</f>
        <v>San Jose</v>
      </c>
      <c r="O3746" s="9" t="str">
        <f>VLOOKUP('Consolidtaed Data'!$D9671,'[1]Sales People'!$A:$B,2,0)</f>
        <v>Patrick Ruiz</v>
      </c>
      <c r="P3746" s="9" t="str">
        <f>VLOOKUP('Consolidtaed Data'!$E9671,[1]Customers!$A:$B,2,0)</f>
        <v>Nicholas Morrison</v>
      </c>
      <c r="Q3746" s="11">
        <f>WEEKDAY('Consolidtaed Data'!$F9671)</f>
        <v>6</v>
      </c>
      <c r="R3746" s="9">
        <f>MONTH('Consolidtaed Data'!$F9671)</f>
        <v>12</v>
      </c>
      <c r="S3746" s="9" t="str">
        <f>TEXT(Table3[[#This Row],[Purchase Date]],"MMMM")</f>
        <v>September</v>
      </c>
      <c r="T3746" s="9">
        <f>YEAR('Consolidtaed Data'!$F9671)</f>
        <v>2021</v>
      </c>
    </row>
    <row r="3747" spans="1:20" x14ac:dyDescent="0.3">
      <c r="A3747" s="9" t="s">
        <v>4768</v>
      </c>
      <c r="B3747" s="9" t="s">
        <v>230</v>
      </c>
      <c r="C3747" s="9" t="s">
        <v>169</v>
      </c>
      <c r="D3747" s="9" t="s">
        <v>91</v>
      </c>
      <c r="E3747" s="9" t="s">
        <v>128</v>
      </c>
      <c r="F3747" s="10">
        <v>44105</v>
      </c>
      <c r="G3747" s="10" t="str">
        <f>VLOOKUP(Table3[[#This Row],[Product ID]],[1]Products!$A:$G,2,0)</f>
        <v>Product 31</v>
      </c>
      <c r="H3747" s="22">
        <v>2</v>
      </c>
      <c r="I3747" s="9">
        <f>VLOOKUP('Consolidtaed Data'!$B5061,[1]Products!$A:$G,4,0)</f>
        <v>315</v>
      </c>
      <c r="J3747" s="9">
        <f>VLOOKUP('Consolidtaed Data'!$B5061,[1]Products!$A:$G,3,0)</f>
        <v>208</v>
      </c>
      <c r="K3747" s="9">
        <f>'Consolidtaed Data'!$J5061*'Consolidtaed Data'!$H5061</f>
        <v>2180</v>
      </c>
      <c r="L3747" s="9">
        <f>'Consolidtaed Data'!$I5061*'Consolidtaed Data'!$H5061</f>
        <v>2760</v>
      </c>
      <c r="M3747" s="9">
        <f>'Consolidtaed Data'!$L5061-'Consolidtaed Data'!$K5061</f>
        <v>690</v>
      </c>
      <c r="N3747" s="9" t="str">
        <f>VLOOKUP('Consolidtaed Data'!$C5061,[1]Locations!$A:$O,2,0)</f>
        <v>Glendale</v>
      </c>
      <c r="O3747" s="9" t="str">
        <f>VLOOKUP('Consolidtaed Data'!$D5061,'[1]Sales People'!$A:$B,2,0)</f>
        <v>Joshua Cook</v>
      </c>
      <c r="P3747" s="9" t="str">
        <f>VLOOKUP('Consolidtaed Data'!$E5061,[1]Customers!$A:$B,2,0)</f>
        <v>Eugene Murphy</v>
      </c>
      <c r="Q3747" s="11">
        <f>WEEKDAY('Consolidtaed Data'!$F5061)</f>
        <v>5</v>
      </c>
      <c r="R3747" s="9">
        <f>MONTH('Consolidtaed Data'!$F5061)</f>
        <v>1</v>
      </c>
      <c r="S3747" s="9" t="str">
        <f>TEXT(Table3[[#This Row],[Purchase Date]],"MMMM")</f>
        <v>October</v>
      </c>
      <c r="T3747" s="9">
        <f>YEAR('Consolidtaed Data'!$F5061)</f>
        <v>2021</v>
      </c>
    </row>
    <row r="3748" spans="1:20" x14ac:dyDescent="0.3">
      <c r="A3748" s="9" t="s">
        <v>4769</v>
      </c>
      <c r="B3748" s="9" t="s">
        <v>172</v>
      </c>
      <c r="C3748" s="9" t="s">
        <v>34</v>
      </c>
      <c r="D3748" s="9" t="s">
        <v>131</v>
      </c>
      <c r="E3748" s="9" t="s">
        <v>1339</v>
      </c>
      <c r="F3748" s="10">
        <v>44105</v>
      </c>
      <c r="G3748" s="10" t="str">
        <f>VLOOKUP(Table3[[#This Row],[Product ID]],[1]Products!$A:$G,2,0)</f>
        <v>Product 4</v>
      </c>
      <c r="H3748" s="22">
        <v>2</v>
      </c>
      <c r="I3748" s="9">
        <f>VLOOKUP('Consolidtaed Data'!$B6409,[1]Products!$A:$G,4,0)</f>
        <v>123</v>
      </c>
      <c r="J3748" s="9">
        <f>VLOOKUP('Consolidtaed Data'!$B6409,[1]Products!$A:$G,3,0)</f>
        <v>84</v>
      </c>
      <c r="K3748" s="9">
        <f>'Consolidtaed Data'!$J6409*'Consolidtaed Data'!$H6409</f>
        <v>2180</v>
      </c>
      <c r="L3748" s="9">
        <f>'Consolidtaed Data'!$I6409*'Consolidtaed Data'!$H6409</f>
        <v>2760</v>
      </c>
      <c r="M3748" s="9">
        <f>'Consolidtaed Data'!$L6409-'Consolidtaed Data'!$K6409</f>
        <v>600</v>
      </c>
      <c r="N3748" s="9" t="str">
        <f>VLOOKUP('Consolidtaed Data'!$C6409,[1]Locations!$A:$O,2,0)</f>
        <v>Sunnyvale</v>
      </c>
      <c r="O3748" s="9" t="str">
        <f>VLOOKUP('Consolidtaed Data'!$D6409,'[1]Sales People'!$A:$B,2,0)</f>
        <v>John Reyes</v>
      </c>
      <c r="P3748" s="9" t="str">
        <f>VLOOKUP('Consolidtaed Data'!$E6409,[1]Customers!$A:$B,2,0)</f>
        <v>Ralph Elliott</v>
      </c>
      <c r="Q3748" s="11">
        <f>WEEKDAY('Consolidtaed Data'!$F6409)</f>
        <v>7</v>
      </c>
      <c r="R3748" s="9">
        <f>MONTH('Consolidtaed Data'!$F6409)</f>
        <v>5</v>
      </c>
      <c r="S3748" s="9" t="str">
        <f>TEXT(Table3[[#This Row],[Purchase Date]],"MMMM")</f>
        <v>October</v>
      </c>
      <c r="T3748" s="9">
        <f>YEAR('Consolidtaed Data'!$F6409)</f>
        <v>2021</v>
      </c>
    </row>
    <row r="3749" spans="1:20" x14ac:dyDescent="0.3">
      <c r="A3749" s="9" t="s">
        <v>4770</v>
      </c>
      <c r="B3749" s="9" t="s">
        <v>393</v>
      </c>
      <c r="C3749" s="9" t="s">
        <v>152</v>
      </c>
      <c r="D3749" s="9" t="s">
        <v>46</v>
      </c>
      <c r="E3749" s="9" t="s">
        <v>1574</v>
      </c>
      <c r="F3749" s="10">
        <v>44105</v>
      </c>
      <c r="G3749" s="10" t="str">
        <f>VLOOKUP(Table3[[#This Row],[Product ID]],[1]Products!$A:$G,2,0)</f>
        <v>Product 84</v>
      </c>
      <c r="H3749" s="22">
        <v>1</v>
      </c>
      <c r="I3749" s="9">
        <f>VLOOKUP('Consolidtaed Data'!$B6554,[1]Products!$A:$G,4,0)</f>
        <v>458</v>
      </c>
      <c r="J3749" s="9">
        <f>VLOOKUP('Consolidtaed Data'!$B6554,[1]Products!$A:$G,3,0)</f>
        <v>376</v>
      </c>
      <c r="K3749" s="9">
        <f>'Consolidtaed Data'!$J6554*'Consolidtaed Data'!$H6554</f>
        <v>435</v>
      </c>
      <c r="L3749" s="9">
        <f>'Consolidtaed Data'!$I6554*'Consolidtaed Data'!$H6554</f>
        <v>530</v>
      </c>
      <c r="M3749" s="9">
        <f>'Consolidtaed Data'!$L6554-'Consolidtaed Data'!$K6554</f>
        <v>644</v>
      </c>
      <c r="N3749" s="9" t="str">
        <f>VLOOKUP('Consolidtaed Data'!$C6554,[1]Locations!$A:$O,2,0)</f>
        <v>Vallejo</v>
      </c>
      <c r="O3749" s="9" t="str">
        <f>VLOOKUP('Consolidtaed Data'!$D6554,'[1]Sales People'!$A:$B,2,0)</f>
        <v>Scott Clark</v>
      </c>
      <c r="P3749" s="9" t="str">
        <f>VLOOKUP('Consolidtaed Data'!$E6554,[1]Customers!$A:$B,2,0)</f>
        <v>Scott Allen</v>
      </c>
      <c r="Q3749" s="11">
        <f>WEEKDAY('Consolidtaed Data'!$F6554)</f>
        <v>5</v>
      </c>
      <c r="R3749" s="9">
        <f>MONTH('Consolidtaed Data'!$F6554)</f>
        <v>5</v>
      </c>
      <c r="S3749" s="9" t="str">
        <f>TEXT(Table3[[#This Row],[Purchase Date]],"MMMM")</f>
        <v>October</v>
      </c>
      <c r="T3749" s="9">
        <f>YEAR('Consolidtaed Data'!$F6554)</f>
        <v>2021</v>
      </c>
    </row>
    <row r="3750" spans="1:20" x14ac:dyDescent="0.3">
      <c r="A3750" s="9" t="s">
        <v>4771</v>
      </c>
      <c r="B3750" s="9" t="s">
        <v>216</v>
      </c>
      <c r="C3750" s="9" t="s">
        <v>289</v>
      </c>
      <c r="D3750" s="9" t="s">
        <v>161</v>
      </c>
      <c r="E3750" s="9" t="s">
        <v>1044</v>
      </c>
      <c r="F3750" s="10">
        <v>44105</v>
      </c>
      <c r="G3750" s="10" t="str">
        <f>VLOOKUP(Table3[[#This Row],[Product ID]],[1]Products!$A:$G,2,0)</f>
        <v>Product 73</v>
      </c>
      <c r="H3750" s="22">
        <v>1</v>
      </c>
      <c r="I3750" s="9">
        <f>VLOOKUP('Consolidtaed Data'!$B6699,[1]Products!$A:$G,4,0)</f>
        <v>1405</v>
      </c>
      <c r="J3750" s="9">
        <f>VLOOKUP('Consolidtaed Data'!$B6699,[1]Products!$A:$G,3,0)</f>
        <v>1054</v>
      </c>
      <c r="K3750" s="9">
        <f>'Consolidtaed Data'!$J6699*'Consolidtaed Data'!$H6699</f>
        <v>435</v>
      </c>
      <c r="L3750" s="9">
        <f>'Consolidtaed Data'!$I6699*'Consolidtaed Data'!$H6699</f>
        <v>530</v>
      </c>
      <c r="M3750" s="9">
        <f>'Consolidtaed Data'!$L6699-'Consolidtaed Data'!$K6699</f>
        <v>384</v>
      </c>
      <c r="N3750" s="9" t="str">
        <f>VLOOKUP('Consolidtaed Data'!$C6699,[1]Locations!$A:$O,2,0)</f>
        <v>Bakersfield</v>
      </c>
      <c r="O3750" s="9" t="str">
        <f>VLOOKUP('Consolidtaed Data'!$D6699,'[1]Sales People'!$A:$B,2,0)</f>
        <v>Bobby Russell</v>
      </c>
      <c r="P3750" s="9" t="str">
        <f>VLOOKUP('Consolidtaed Data'!$E6699,[1]Customers!$A:$B,2,0)</f>
        <v>Benjamin Garza</v>
      </c>
      <c r="Q3750" s="11">
        <f>WEEKDAY('Consolidtaed Data'!$F6699)</f>
        <v>3</v>
      </c>
      <c r="R3750" s="9">
        <f>MONTH('Consolidtaed Data'!$F6699)</f>
        <v>5</v>
      </c>
      <c r="S3750" s="9" t="str">
        <f>TEXT(Table3[[#This Row],[Purchase Date]],"MMMM")</f>
        <v>October</v>
      </c>
      <c r="T3750" s="9">
        <f>YEAR('Consolidtaed Data'!$F6699)</f>
        <v>2021</v>
      </c>
    </row>
    <row r="3751" spans="1:20" x14ac:dyDescent="0.3">
      <c r="A3751" s="9" t="s">
        <v>4772</v>
      </c>
      <c r="B3751" s="9" t="s">
        <v>366</v>
      </c>
      <c r="C3751" s="9" t="s">
        <v>34</v>
      </c>
      <c r="D3751" s="9" t="s">
        <v>113</v>
      </c>
      <c r="E3751" s="9" t="s">
        <v>3709</v>
      </c>
      <c r="F3751" s="10">
        <v>44105</v>
      </c>
      <c r="G3751" s="10" t="str">
        <f>VLOOKUP(Table3[[#This Row],[Product ID]],[1]Products!$A:$G,2,0)</f>
        <v>Product 39</v>
      </c>
      <c r="H3751" s="22">
        <v>2</v>
      </c>
      <c r="I3751" s="9">
        <f>VLOOKUP('Consolidtaed Data'!$B7141,[1]Products!$A:$G,4,0)</f>
        <v>951</v>
      </c>
      <c r="J3751" s="9">
        <f>VLOOKUP('Consolidtaed Data'!$B7141,[1]Products!$A:$G,3,0)</f>
        <v>504</v>
      </c>
      <c r="K3751" s="9">
        <f>'Consolidtaed Data'!$J7141*'Consolidtaed Data'!$H7141</f>
        <v>1295</v>
      </c>
      <c r="L3751" s="9">
        <f>'Consolidtaed Data'!$I7141*'Consolidtaed Data'!$H7141</f>
        <v>1639</v>
      </c>
      <c r="M3751" s="9">
        <f>'Consolidtaed Data'!$L7141-'Consolidtaed Data'!$K7141</f>
        <v>406</v>
      </c>
      <c r="N3751" s="9" t="str">
        <f>VLOOKUP('Consolidtaed Data'!$C7141,[1]Locations!$A:$O,2,0)</f>
        <v>Pomona</v>
      </c>
      <c r="O3751" s="9" t="str">
        <f>VLOOKUP('Consolidtaed Data'!$D7141,'[1]Sales People'!$A:$B,2,0)</f>
        <v>Martin Carr</v>
      </c>
      <c r="P3751" s="9" t="str">
        <f>VLOOKUP('Consolidtaed Data'!$E7141,[1]Customers!$A:$B,2,0)</f>
        <v>Paul Richardson</v>
      </c>
      <c r="Q3751" s="11">
        <f>WEEKDAY('Consolidtaed Data'!$F7141)</f>
        <v>7</v>
      </c>
      <c r="R3751" s="9">
        <f>MONTH('Consolidtaed Data'!$F7141)</f>
        <v>6</v>
      </c>
      <c r="S3751" s="9" t="str">
        <f>TEXT(Table3[[#This Row],[Purchase Date]],"MMMM")</f>
        <v>October</v>
      </c>
      <c r="T3751" s="9">
        <f>YEAR('Consolidtaed Data'!$F7141)</f>
        <v>2021</v>
      </c>
    </row>
    <row r="3752" spans="1:20" x14ac:dyDescent="0.3">
      <c r="A3752" s="9" t="s">
        <v>4773</v>
      </c>
      <c r="B3752" s="9" t="s">
        <v>278</v>
      </c>
      <c r="C3752" s="9" t="s">
        <v>325</v>
      </c>
      <c r="D3752" s="9" t="s">
        <v>68</v>
      </c>
      <c r="E3752" s="9" t="s">
        <v>1065</v>
      </c>
      <c r="F3752" s="10">
        <v>44105</v>
      </c>
      <c r="G3752" s="10" t="str">
        <f>VLOOKUP(Table3[[#This Row],[Product ID]],[1]Products!$A:$G,2,0)</f>
        <v>Product 75</v>
      </c>
      <c r="H3752" s="22">
        <v>1</v>
      </c>
      <c r="I3752" s="9">
        <f>VLOOKUP('Consolidtaed Data'!$B7322,[1]Products!$A:$G,4,0)</f>
        <v>951</v>
      </c>
      <c r="J3752" s="9">
        <f>VLOOKUP('Consolidtaed Data'!$B7322,[1]Products!$A:$G,3,0)</f>
        <v>504</v>
      </c>
      <c r="K3752" s="9">
        <f>'Consolidtaed Data'!$J7322*'Consolidtaed Data'!$H7322</f>
        <v>872</v>
      </c>
      <c r="L3752" s="9">
        <f>'Consolidtaed Data'!$I7322*'Consolidtaed Data'!$H7322</f>
        <v>1743</v>
      </c>
      <c r="M3752" s="9">
        <f>'Consolidtaed Data'!$L7322-'Consolidtaed Data'!$K7322</f>
        <v>736</v>
      </c>
      <c r="N3752" s="9" t="str">
        <f>VLOOKUP('Consolidtaed Data'!$C7322,[1]Locations!$A:$O,2,0)</f>
        <v>Orange</v>
      </c>
      <c r="O3752" s="9" t="str">
        <f>VLOOKUP('Consolidtaed Data'!$D7322,'[1]Sales People'!$A:$B,2,0)</f>
        <v>Christopher Tucker</v>
      </c>
      <c r="P3752" s="9" t="str">
        <f>VLOOKUP('Consolidtaed Data'!$E7322,[1]Customers!$A:$B,2,0)</f>
        <v>Shawn Torres</v>
      </c>
      <c r="Q3752" s="11">
        <f>WEEKDAY('Consolidtaed Data'!$F7322)</f>
        <v>6</v>
      </c>
      <c r="R3752" s="9">
        <f>MONTH('Consolidtaed Data'!$F7322)</f>
        <v>7</v>
      </c>
      <c r="S3752" s="9" t="str">
        <f>TEXT(Table3[[#This Row],[Purchase Date]],"MMMM")</f>
        <v>October</v>
      </c>
      <c r="T3752" s="9">
        <f>YEAR('Consolidtaed Data'!$F7322)</f>
        <v>2021</v>
      </c>
    </row>
    <row r="3753" spans="1:20" x14ac:dyDescent="0.3">
      <c r="A3753" s="9" t="s">
        <v>4774</v>
      </c>
      <c r="B3753" s="9" t="s">
        <v>71</v>
      </c>
      <c r="C3753" s="9" t="s">
        <v>196</v>
      </c>
      <c r="D3753" s="9" t="s">
        <v>174</v>
      </c>
      <c r="E3753" s="9" t="s">
        <v>781</v>
      </c>
      <c r="F3753" s="10">
        <v>44105</v>
      </c>
      <c r="G3753" s="10" t="str">
        <f>VLOOKUP(Table3[[#This Row],[Product ID]],[1]Products!$A:$G,2,0)</f>
        <v>Product 42</v>
      </c>
      <c r="H3753" s="22">
        <v>1</v>
      </c>
      <c r="I3753" s="9">
        <f>VLOOKUP('Consolidtaed Data'!$B7458,[1]Products!$A:$G,4,0)</f>
        <v>2464</v>
      </c>
      <c r="J3753" s="9">
        <f>VLOOKUP('Consolidtaed Data'!$B7458,[1]Products!$A:$G,3,0)</f>
        <v>1774</v>
      </c>
      <c r="K3753" s="9">
        <f>'Consolidtaed Data'!$J7458*'Consolidtaed Data'!$H7458</f>
        <v>269</v>
      </c>
      <c r="L3753" s="9">
        <f>'Consolidtaed Data'!$I7458*'Consolidtaed Data'!$H7458</f>
        <v>368</v>
      </c>
      <c r="M3753" s="9">
        <f>'Consolidtaed Data'!$L7458-'Consolidtaed Data'!$K7458</f>
        <v>1024</v>
      </c>
      <c r="N3753" s="9" t="str">
        <f>VLOOKUP('Consolidtaed Data'!$C7458,[1]Locations!$A:$O,2,0)</f>
        <v>Thousand Oaks</v>
      </c>
      <c r="O3753" s="9" t="str">
        <f>VLOOKUP('Consolidtaed Data'!$D7458,'[1]Sales People'!$A:$B,2,0)</f>
        <v>Scott Clark</v>
      </c>
      <c r="P3753" s="9" t="str">
        <f>VLOOKUP('Consolidtaed Data'!$E7458,[1]Customers!$A:$B,2,0)</f>
        <v>Victor Rogers</v>
      </c>
      <c r="Q3753" s="11">
        <f>WEEKDAY('Consolidtaed Data'!$F7458)</f>
        <v>2</v>
      </c>
      <c r="R3753" s="9">
        <f>MONTH('Consolidtaed Data'!$F7458)</f>
        <v>7</v>
      </c>
      <c r="S3753" s="9" t="str">
        <f>TEXT(Table3[[#This Row],[Purchase Date]],"MMMM")</f>
        <v>October</v>
      </c>
      <c r="T3753" s="9">
        <f>YEAR('Consolidtaed Data'!$F7458)</f>
        <v>2021</v>
      </c>
    </row>
    <row r="3754" spans="1:20" x14ac:dyDescent="0.3">
      <c r="A3754" s="9" t="s">
        <v>4775</v>
      </c>
      <c r="B3754" s="9" t="s">
        <v>116</v>
      </c>
      <c r="C3754" s="9" t="s">
        <v>152</v>
      </c>
      <c r="D3754" s="9" t="s">
        <v>51</v>
      </c>
      <c r="E3754" s="9" t="s">
        <v>2161</v>
      </c>
      <c r="F3754" s="10">
        <v>44105</v>
      </c>
      <c r="G3754" s="10" t="str">
        <f>VLOOKUP(Table3[[#This Row],[Product ID]],[1]Products!$A:$G,2,0)</f>
        <v>Product 55</v>
      </c>
      <c r="H3754" s="22">
        <v>3</v>
      </c>
      <c r="I3754" s="9">
        <f>VLOOKUP('Consolidtaed Data'!$B7528,[1]Products!$A:$G,4,0)</f>
        <v>127</v>
      </c>
      <c r="J3754" s="9">
        <f>VLOOKUP('Consolidtaed Data'!$B7528,[1]Products!$A:$G,3,0)</f>
        <v>79</v>
      </c>
      <c r="K3754" s="9">
        <f>'Consolidtaed Data'!$J7528*'Consolidtaed Data'!$H7528</f>
        <v>1054</v>
      </c>
      <c r="L3754" s="9">
        <f>'Consolidtaed Data'!$I7528*'Consolidtaed Data'!$H7528</f>
        <v>1405</v>
      </c>
      <c r="M3754" s="9">
        <f>'Consolidtaed Data'!$L7528-'Consolidtaed Data'!$K7528</f>
        <v>550</v>
      </c>
      <c r="N3754" s="9" t="str">
        <f>VLOOKUP('Consolidtaed Data'!$C7528,[1]Locations!$A:$O,2,0)</f>
        <v>El Monte</v>
      </c>
      <c r="O3754" s="9" t="str">
        <f>VLOOKUP('Consolidtaed Data'!$D7528,'[1]Sales People'!$A:$B,2,0)</f>
        <v>Bobby Russell</v>
      </c>
      <c r="P3754" s="9" t="str">
        <f>VLOOKUP('Consolidtaed Data'!$E7528,[1]Customers!$A:$B,2,0)</f>
        <v>Bobby Hughes</v>
      </c>
      <c r="Q3754" s="11">
        <f>WEEKDAY('Consolidtaed Data'!$F7528)</f>
        <v>2</v>
      </c>
      <c r="R3754" s="9">
        <f>MONTH('Consolidtaed Data'!$F7528)</f>
        <v>7</v>
      </c>
      <c r="S3754" s="9" t="str">
        <f>TEXT(Table3[[#This Row],[Purchase Date]],"MMMM")</f>
        <v>October</v>
      </c>
      <c r="T3754" s="9">
        <f>YEAR('Consolidtaed Data'!$F7528)</f>
        <v>2021</v>
      </c>
    </row>
    <row r="3755" spans="1:20" x14ac:dyDescent="0.3">
      <c r="A3755" s="9" t="s">
        <v>4776</v>
      </c>
      <c r="B3755" s="9" t="s">
        <v>160</v>
      </c>
      <c r="C3755" s="9" t="s">
        <v>165</v>
      </c>
      <c r="D3755" s="9" t="s">
        <v>68</v>
      </c>
      <c r="E3755" s="9" t="s">
        <v>1342</v>
      </c>
      <c r="F3755" s="10">
        <v>44105</v>
      </c>
      <c r="G3755" s="10" t="str">
        <f>VLOOKUP(Table3[[#This Row],[Product ID]],[1]Products!$A:$G,2,0)</f>
        <v>Product 28</v>
      </c>
      <c r="H3755" s="22">
        <v>1</v>
      </c>
      <c r="I3755" s="9">
        <f>VLOOKUP('Consolidtaed Data'!$B8085,[1]Products!$A:$G,4,0)</f>
        <v>1848</v>
      </c>
      <c r="J3755" s="9">
        <f>VLOOKUP('Consolidtaed Data'!$B8085,[1]Products!$A:$G,3,0)</f>
        <v>1294</v>
      </c>
      <c r="K3755" s="9">
        <f>'Consolidtaed Data'!$J8085*'Consolidtaed Data'!$H8085</f>
        <v>1535</v>
      </c>
      <c r="L3755" s="9">
        <f>'Consolidtaed Data'!$I8085*'Consolidtaed Data'!$H8085</f>
        <v>2257</v>
      </c>
      <c r="M3755" s="9">
        <f>'Consolidtaed Data'!$L8085-'Consolidtaed Data'!$K8085</f>
        <v>870</v>
      </c>
      <c r="N3755" s="9" t="str">
        <f>VLOOKUP('Consolidtaed Data'!$C8085,[1]Locations!$A:$O,2,0)</f>
        <v>Irvine</v>
      </c>
      <c r="O3755" s="9" t="str">
        <f>VLOOKUP('Consolidtaed Data'!$D8085,'[1]Sales People'!$A:$B,2,0)</f>
        <v>Ronald Reed</v>
      </c>
      <c r="P3755" s="9" t="str">
        <f>VLOOKUP('Consolidtaed Data'!$E8085,[1]Customers!$A:$B,2,0)</f>
        <v>Shawn Wallace</v>
      </c>
      <c r="Q3755" s="11">
        <f>WEEKDAY('Consolidtaed Data'!$F8085)</f>
        <v>3</v>
      </c>
      <c r="R3755" s="9">
        <f>MONTH('Consolidtaed Data'!$F8085)</f>
        <v>9</v>
      </c>
      <c r="S3755" s="9" t="str">
        <f>TEXT(Table3[[#This Row],[Purchase Date]],"MMMM")</f>
        <v>October</v>
      </c>
      <c r="T3755" s="9">
        <f>YEAR('Consolidtaed Data'!$F8085)</f>
        <v>2021</v>
      </c>
    </row>
    <row r="3756" spans="1:20" x14ac:dyDescent="0.3">
      <c r="A3756" s="9" t="s">
        <v>4777</v>
      </c>
      <c r="B3756" s="9" t="s">
        <v>29</v>
      </c>
      <c r="C3756" s="9" t="s">
        <v>231</v>
      </c>
      <c r="D3756" s="9" t="s">
        <v>153</v>
      </c>
      <c r="E3756" s="9" t="s">
        <v>52</v>
      </c>
      <c r="F3756" s="10">
        <v>44105</v>
      </c>
      <c r="G3756" s="10" t="str">
        <f>VLOOKUP(Table3[[#This Row],[Product ID]],[1]Products!$A:$G,2,0)</f>
        <v>Product 37</v>
      </c>
      <c r="H3756" s="22">
        <v>3</v>
      </c>
      <c r="I3756" s="9">
        <f>VLOOKUP('Consolidtaed Data'!$B8346,[1]Products!$A:$G,4,0)</f>
        <v>1178</v>
      </c>
      <c r="J3756" s="9">
        <f>VLOOKUP('Consolidtaed Data'!$B8346,[1]Products!$A:$G,3,0)</f>
        <v>683</v>
      </c>
      <c r="K3756" s="9">
        <f>'Consolidtaed Data'!$J8346*'Consolidtaed Data'!$H8346</f>
        <v>154</v>
      </c>
      <c r="L3756" s="9">
        <f>'Consolidtaed Data'!$I8346*'Consolidtaed Data'!$H8346</f>
        <v>203</v>
      </c>
      <c r="M3756" s="9">
        <f>'Consolidtaed Data'!$L8346-'Consolidtaed Data'!$K8346</f>
        <v>206</v>
      </c>
      <c r="N3756" s="9" t="str">
        <f>VLOOKUP('Consolidtaed Data'!$C8346,[1]Locations!$A:$O,2,0)</f>
        <v>Irvine</v>
      </c>
      <c r="O3756" s="9" t="str">
        <f>VLOOKUP('Consolidtaed Data'!$D8346,'[1]Sales People'!$A:$B,2,0)</f>
        <v>Scott Mason</v>
      </c>
      <c r="P3756" s="9" t="str">
        <f>VLOOKUP('Consolidtaed Data'!$E8346,[1]Customers!$A:$B,2,0)</f>
        <v>Victor Ramos</v>
      </c>
      <c r="Q3756" s="11">
        <f>WEEKDAY('Consolidtaed Data'!$F8346)</f>
        <v>2</v>
      </c>
      <c r="R3756" s="9">
        <f>MONTH('Consolidtaed Data'!$F8346)</f>
        <v>9</v>
      </c>
      <c r="S3756" s="9" t="str">
        <f>TEXT(Table3[[#This Row],[Purchase Date]],"MMMM")</f>
        <v>October</v>
      </c>
      <c r="T3756" s="9">
        <f>YEAR('Consolidtaed Data'!$F8346)</f>
        <v>2021</v>
      </c>
    </row>
    <row r="3757" spans="1:20" x14ac:dyDescent="0.3">
      <c r="A3757" s="9" t="s">
        <v>4778</v>
      </c>
      <c r="B3757" s="9" t="s">
        <v>38</v>
      </c>
      <c r="C3757" s="9" t="s">
        <v>173</v>
      </c>
      <c r="D3757" s="9" t="s">
        <v>17</v>
      </c>
      <c r="E3757" s="9" t="s">
        <v>1944</v>
      </c>
      <c r="F3757" s="10">
        <v>44105</v>
      </c>
      <c r="G3757" s="10" t="str">
        <f>VLOOKUP(Table3[[#This Row],[Product ID]],[1]Products!$A:$G,2,0)</f>
        <v>Product 25</v>
      </c>
      <c r="H3757" s="22">
        <v>1</v>
      </c>
      <c r="I3757" s="9">
        <f>VLOOKUP('Consolidtaed Data'!$B8424,[1]Products!$A:$G,4,0)</f>
        <v>1582</v>
      </c>
      <c r="J3757" s="9">
        <f>VLOOKUP('Consolidtaed Data'!$B8424,[1]Products!$A:$G,3,0)</f>
        <v>1234</v>
      </c>
      <c r="K3757" s="9">
        <f>'Consolidtaed Data'!$J8424*'Consolidtaed Data'!$H8424</f>
        <v>389</v>
      </c>
      <c r="L3757" s="9">
        <f>'Consolidtaed Data'!$I8424*'Consolidtaed Data'!$H8424</f>
        <v>637</v>
      </c>
      <c r="M3757" s="9">
        <f>'Consolidtaed Data'!$L8424-'Consolidtaed Data'!$K8424</f>
        <v>451</v>
      </c>
      <c r="N3757" s="9" t="str">
        <f>VLOOKUP('Consolidtaed Data'!$C8424,[1]Locations!$A:$O,2,0)</f>
        <v>Oceanside</v>
      </c>
      <c r="O3757" s="9" t="str">
        <f>VLOOKUP('Consolidtaed Data'!$D8424,'[1]Sales People'!$A:$B,2,0)</f>
        <v>Ronald Reed</v>
      </c>
      <c r="P3757" s="9" t="str">
        <f>VLOOKUP('Consolidtaed Data'!$E8424,[1]Customers!$A:$B,2,0)</f>
        <v>Eugene Hunter</v>
      </c>
      <c r="Q3757" s="11">
        <f>WEEKDAY('Consolidtaed Data'!$F8424)</f>
        <v>1</v>
      </c>
      <c r="R3757" s="9">
        <f>MONTH('Consolidtaed Data'!$F8424)</f>
        <v>10</v>
      </c>
      <c r="S3757" s="9" t="str">
        <f>TEXT(Table3[[#This Row],[Purchase Date]],"MMMM")</f>
        <v>October</v>
      </c>
      <c r="T3757" s="9">
        <f>YEAR('Consolidtaed Data'!$F8424)</f>
        <v>2021</v>
      </c>
    </row>
    <row r="3758" spans="1:20" x14ac:dyDescent="0.3">
      <c r="A3758" s="9" t="s">
        <v>4779</v>
      </c>
      <c r="B3758" s="9" t="s">
        <v>200</v>
      </c>
      <c r="C3758" s="9" t="s">
        <v>394</v>
      </c>
      <c r="D3758" s="9" t="s">
        <v>56</v>
      </c>
      <c r="E3758" s="9" t="s">
        <v>413</v>
      </c>
      <c r="F3758" s="10">
        <v>44105</v>
      </c>
      <c r="G3758" s="10" t="str">
        <f>VLOOKUP(Table3[[#This Row],[Product ID]],[1]Products!$A:$G,2,0)</f>
        <v>Product 23</v>
      </c>
      <c r="H3758" s="22">
        <v>2</v>
      </c>
      <c r="I3758" s="9">
        <f>VLOOKUP('Consolidtaed Data'!$B8528,[1]Products!$A:$G,4,0)</f>
        <v>1077</v>
      </c>
      <c r="J3758" s="9">
        <f>VLOOKUP('Consolidtaed Data'!$B8528,[1]Products!$A:$G,3,0)</f>
        <v>732</v>
      </c>
      <c r="K3758" s="9">
        <f>'Consolidtaed Data'!$J8528*'Consolidtaed Data'!$H8528</f>
        <v>1367</v>
      </c>
      <c r="L3758" s="9">
        <f>'Consolidtaed Data'!$I8528*'Consolidtaed Data'!$H8528</f>
        <v>2241</v>
      </c>
      <c r="M3758" s="9">
        <f>'Consolidtaed Data'!$L8528-'Consolidtaed Data'!$K8528</f>
        <v>1508</v>
      </c>
      <c r="N3758" s="9" t="str">
        <f>VLOOKUP('Consolidtaed Data'!$C8528,[1]Locations!$A:$O,2,0)</f>
        <v>Escondido</v>
      </c>
      <c r="O3758" s="9" t="str">
        <f>VLOOKUP('Consolidtaed Data'!$D8528,'[1]Sales People'!$A:$B,2,0)</f>
        <v>Charles Harper</v>
      </c>
      <c r="P3758" s="9" t="str">
        <f>VLOOKUP('Consolidtaed Data'!$E8528,[1]Customers!$A:$B,2,0)</f>
        <v>Thomas Campbell</v>
      </c>
      <c r="Q3758" s="11">
        <f>WEEKDAY('Consolidtaed Data'!$F8528)</f>
        <v>1</v>
      </c>
      <c r="R3758" s="9">
        <f>MONTH('Consolidtaed Data'!$F8528)</f>
        <v>10</v>
      </c>
      <c r="S3758" s="9" t="str">
        <f>TEXT(Table3[[#This Row],[Purchase Date]],"MMMM")</f>
        <v>October</v>
      </c>
      <c r="T3758" s="9">
        <f>YEAR('Consolidtaed Data'!$F8528)</f>
        <v>2021</v>
      </c>
    </row>
    <row r="3759" spans="1:20" x14ac:dyDescent="0.3">
      <c r="A3759" s="9" t="s">
        <v>4780</v>
      </c>
      <c r="B3759" s="9" t="s">
        <v>531</v>
      </c>
      <c r="C3759" s="9" t="s">
        <v>295</v>
      </c>
      <c r="D3759" s="9" t="s">
        <v>22</v>
      </c>
      <c r="E3759" s="9" t="s">
        <v>1363</v>
      </c>
      <c r="F3759" s="10">
        <v>44105</v>
      </c>
      <c r="G3759" s="10" t="str">
        <f>VLOOKUP(Table3[[#This Row],[Product ID]],[1]Products!$A:$G,2,0)</f>
        <v>Product 62</v>
      </c>
      <c r="H3759" s="22">
        <v>2</v>
      </c>
      <c r="I3759" s="9">
        <f>VLOOKUP('Consolidtaed Data'!$B9448,[1]Products!$A:$G,4,0)</f>
        <v>400</v>
      </c>
      <c r="J3759" s="9">
        <f>VLOOKUP('Consolidtaed Data'!$B9448,[1]Products!$A:$G,3,0)</f>
        <v>208</v>
      </c>
      <c r="K3759" s="9">
        <f>'Consolidtaed Data'!$J9448*'Consolidtaed Data'!$H9448</f>
        <v>1350</v>
      </c>
      <c r="L3759" s="9">
        <f>'Consolidtaed Data'!$I9448*'Consolidtaed Data'!$H9448</f>
        <v>2454</v>
      </c>
      <c r="M3759" s="9">
        <f>'Consolidtaed Data'!$L9448-'Consolidtaed Data'!$K9448</f>
        <v>688</v>
      </c>
      <c r="N3759" s="9" t="str">
        <f>VLOOKUP('Consolidtaed Data'!$C9448,[1]Locations!$A:$O,2,0)</f>
        <v>Inglewood</v>
      </c>
      <c r="O3759" s="9" t="str">
        <f>VLOOKUP('Consolidtaed Data'!$D9448,'[1]Sales People'!$A:$B,2,0)</f>
        <v>Roger Robertson</v>
      </c>
      <c r="P3759" s="9" t="str">
        <f>VLOOKUP('Consolidtaed Data'!$E9448,[1]Customers!$A:$B,2,0)</f>
        <v>Kevin Gomez</v>
      </c>
      <c r="Q3759" s="11">
        <f>WEEKDAY('Consolidtaed Data'!$F9448)</f>
        <v>4</v>
      </c>
      <c r="R3759" s="9">
        <f>MONTH('Consolidtaed Data'!$F9448)</f>
        <v>12</v>
      </c>
      <c r="S3759" s="9" t="str">
        <f>TEXT(Table3[[#This Row],[Purchase Date]],"MMMM")</f>
        <v>October</v>
      </c>
      <c r="T3759" s="9">
        <f>YEAR('Consolidtaed Data'!$F9448)</f>
        <v>2021</v>
      </c>
    </row>
    <row r="3760" spans="1:20" x14ac:dyDescent="0.3">
      <c r="A3760" s="9" t="s">
        <v>4781</v>
      </c>
      <c r="B3760" s="9" t="s">
        <v>160</v>
      </c>
      <c r="C3760" s="9" t="s">
        <v>30</v>
      </c>
      <c r="D3760" s="9" t="s">
        <v>241</v>
      </c>
      <c r="E3760" s="9" t="s">
        <v>2112</v>
      </c>
      <c r="F3760" s="10">
        <v>44106</v>
      </c>
      <c r="G3760" s="10" t="str">
        <f>VLOOKUP(Table3[[#This Row],[Product ID]],[1]Products!$A:$G,2,0)</f>
        <v>Product 28</v>
      </c>
      <c r="H3760" s="22">
        <v>3</v>
      </c>
      <c r="I3760" s="9">
        <f>VLOOKUP('Consolidtaed Data'!$B4791,[1]Products!$A:$G,4,0)</f>
        <v>2091</v>
      </c>
      <c r="J3760" s="9">
        <f>VLOOKUP('Consolidtaed Data'!$B4791,[1]Products!$A:$G,3,0)</f>
        <v>1485</v>
      </c>
      <c r="K3760" s="9">
        <f>'Consolidtaed Data'!$J4791*'Consolidtaed Data'!$H4791</f>
        <v>2952</v>
      </c>
      <c r="L3760" s="9">
        <f>'Consolidtaed Data'!$I4791*'Consolidtaed Data'!$H4791</f>
        <v>4101</v>
      </c>
      <c r="M3760" s="9">
        <f>'Consolidtaed Data'!$L4791-'Consolidtaed Data'!$K4791</f>
        <v>1378</v>
      </c>
      <c r="N3760" s="9" t="str">
        <f>VLOOKUP('Consolidtaed Data'!$C4791,[1]Locations!$A:$O,2,0)</f>
        <v>Pasadena</v>
      </c>
      <c r="O3760" s="9" t="str">
        <f>VLOOKUP('Consolidtaed Data'!$D4791,'[1]Sales People'!$A:$B,2,0)</f>
        <v>Ryan Welch</v>
      </c>
      <c r="P3760" s="9" t="str">
        <f>VLOOKUP('Consolidtaed Data'!$E4791,[1]Customers!$A:$B,2,0)</f>
        <v>Steven Nichols</v>
      </c>
      <c r="Q3760" s="11">
        <f>WEEKDAY('Consolidtaed Data'!$F4791)</f>
        <v>6</v>
      </c>
      <c r="R3760" s="9">
        <f>MONTH('Consolidtaed Data'!$F4791)</f>
        <v>12</v>
      </c>
      <c r="S3760" s="9" t="str">
        <f>TEXT(Table3[[#This Row],[Purchase Date]],"MMMM")</f>
        <v>October</v>
      </c>
      <c r="T3760" s="9">
        <f>YEAR('Consolidtaed Data'!$F4791)</f>
        <v>2020</v>
      </c>
    </row>
    <row r="3761" spans="1:20" x14ac:dyDescent="0.3">
      <c r="A3761" s="9" t="s">
        <v>4782</v>
      </c>
      <c r="B3761" s="9" t="s">
        <v>526</v>
      </c>
      <c r="C3761" s="9" t="s">
        <v>126</v>
      </c>
      <c r="D3761" s="9" t="s">
        <v>241</v>
      </c>
      <c r="E3761" s="9" t="s">
        <v>1169</v>
      </c>
      <c r="F3761" s="10">
        <v>44106</v>
      </c>
      <c r="G3761" s="10" t="str">
        <f>VLOOKUP(Table3[[#This Row],[Product ID]],[1]Products!$A:$G,2,0)</f>
        <v>Product 14</v>
      </c>
      <c r="H3761" s="22">
        <v>1</v>
      </c>
      <c r="I3761" s="9">
        <f>VLOOKUP('Consolidtaed Data'!$B4835,[1]Products!$A:$G,4,0)</f>
        <v>1338</v>
      </c>
      <c r="J3761" s="9">
        <f>VLOOKUP('Consolidtaed Data'!$B4835,[1]Products!$A:$G,3,0)</f>
        <v>682</v>
      </c>
      <c r="K3761" s="9">
        <f>'Consolidtaed Data'!$J4835*'Consolidtaed Data'!$H4835</f>
        <v>1080</v>
      </c>
      <c r="L3761" s="9">
        <f>'Consolidtaed Data'!$I4835*'Consolidtaed Data'!$H4835</f>
        <v>1742</v>
      </c>
      <c r="M3761" s="9">
        <f>'Consolidtaed Data'!$L4835-'Consolidtaed Data'!$K4835</f>
        <v>944</v>
      </c>
      <c r="N3761" s="9" t="str">
        <f>VLOOKUP('Consolidtaed Data'!$C4835,[1]Locations!$A:$O,2,0)</f>
        <v>Chula Vista</v>
      </c>
      <c r="O3761" s="9" t="str">
        <f>VLOOKUP('Consolidtaed Data'!$D4835,'[1]Sales People'!$A:$B,2,0)</f>
        <v>Charles Harper</v>
      </c>
      <c r="P3761" s="9" t="str">
        <f>VLOOKUP('Consolidtaed Data'!$E4835,[1]Customers!$A:$B,2,0)</f>
        <v>Adam Mcdonald</v>
      </c>
      <c r="Q3761" s="11">
        <f>WEEKDAY('Consolidtaed Data'!$F4835)</f>
        <v>2</v>
      </c>
      <c r="R3761" s="9">
        <f>MONTH('Consolidtaed Data'!$F4835)</f>
        <v>12</v>
      </c>
      <c r="S3761" s="9" t="str">
        <f>TEXT(Table3[[#This Row],[Purchase Date]],"MMMM")</f>
        <v>October</v>
      </c>
      <c r="T3761" s="9">
        <f>YEAR('Consolidtaed Data'!$F4835)</f>
        <v>2020</v>
      </c>
    </row>
    <row r="3762" spans="1:20" x14ac:dyDescent="0.3">
      <c r="A3762" s="9" t="s">
        <v>4783</v>
      </c>
      <c r="B3762" s="9" t="s">
        <v>373</v>
      </c>
      <c r="C3762" s="9" t="s">
        <v>295</v>
      </c>
      <c r="D3762" s="9" t="s">
        <v>13</v>
      </c>
      <c r="E3762" s="9" t="s">
        <v>1247</v>
      </c>
      <c r="F3762" s="10">
        <v>44106</v>
      </c>
      <c r="G3762" s="10" t="str">
        <f>VLOOKUP(Table3[[#This Row],[Product ID]],[1]Products!$A:$G,2,0)</f>
        <v>Product 66</v>
      </c>
      <c r="H3762" s="22">
        <v>1</v>
      </c>
      <c r="I3762" s="9">
        <f>VLOOKUP('Consolidtaed Data'!$B5337,[1]Products!$A:$G,4,0)</f>
        <v>181</v>
      </c>
      <c r="J3762" s="9">
        <f>VLOOKUP('Consolidtaed Data'!$B5337,[1]Products!$A:$G,3,0)</f>
        <v>130</v>
      </c>
      <c r="K3762" s="9">
        <f>'Consolidtaed Data'!$J5337*'Consolidtaed Data'!$H5337</f>
        <v>683</v>
      </c>
      <c r="L3762" s="9">
        <f>'Consolidtaed Data'!$I5337*'Consolidtaed Data'!$H5337</f>
        <v>1119</v>
      </c>
      <c r="M3762" s="9">
        <f>'Consolidtaed Data'!$L5337-'Consolidtaed Data'!$K5337</f>
        <v>972</v>
      </c>
      <c r="N3762" s="9" t="str">
        <f>VLOOKUP('Consolidtaed Data'!$C5337,[1]Locations!$A:$O,2,0)</f>
        <v>Oakland</v>
      </c>
      <c r="O3762" s="9" t="str">
        <f>VLOOKUP('Consolidtaed Data'!$D5337,'[1]Sales People'!$A:$B,2,0)</f>
        <v>Jimmy Young</v>
      </c>
      <c r="P3762" s="9" t="str">
        <f>VLOOKUP('Consolidtaed Data'!$E5337,[1]Customers!$A:$B,2,0)</f>
        <v>Dennis Morris</v>
      </c>
      <c r="Q3762" s="11">
        <f>WEEKDAY('Consolidtaed Data'!$F5337)</f>
        <v>6</v>
      </c>
      <c r="R3762" s="9">
        <f>MONTH('Consolidtaed Data'!$F5337)</f>
        <v>1</v>
      </c>
      <c r="S3762" s="9" t="str">
        <f>TEXT(Table3[[#This Row],[Purchase Date]],"MMMM")</f>
        <v>October</v>
      </c>
      <c r="T3762" s="9">
        <f>YEAR('Consolidtaed Data'!$F5337)</f>
        <v>2021</v>
      </c>
    </row>
    <row r="3763" spans="1:20" x14ac:dyDescent="0.3">
      <c r="A3763" s="9" t="s">
        <v>4784</v>
      </c>
      <c r="B3763" s="9" t="s">
        <v>164</v>
      </c>
      <c r="C3763" s="9" t="s">
        <v>186</v>
      </c>
      <c r="D3763" s="9" t="s">
        <v>100</v>
      </c>
      <c r="E3763" s="9" t="s">
        <v>575</v>
      </c>
      <c r="F3763" s="10">
        <v>44106</v>
      </c>
      <c r="G3763" s="10" t="str">
        <f>VLOOKUP(Table3[[#This Row],[Product ID]],[1]Products!$A:$G,2,0)</f>
        <v>Product 69</v>
      </c>
      <c r="H3763" s="22">
        <v>1</v>
      </c>
      <c r="I3763" s="9">
        <f>VLOOKUP('Consolidtaed Data'!$B5636,[1]Products!$A:$G,4,0)</f>
        <v>2294</v>
      </c>
      <c r="J3763" s="9">
        <f>VLOOKUP('Consolidtaed Data'!$B5636,[1]Products!$A:$G,3,0)</f>
        <v>1399</v>
      </c>
      <c r="K3763" s="9">
        <f>'Consolidtaed Data'!$J5636*'Consolidtaed Data'!$H5636</f>
        <v>1777</v>
      </c>
      <c r="L3763" s="9">
        <f>'Consolidtaed Data'!$I5636*'Consolidtaed Data'!$H5636</f>
        <v>2141</v>
      </c>
      <c r="M3763" s="9">
        <f>'Consolidtaed Data'!$L5636-'Consolidtaed Data'!$K5636</f>
        <v>944</v>
      </c>
      <c r="N3763" s="9" t="str">
        <f>VLOOKUP('Consolidtaed Data'!$C5636,[1]Locations!$A:$O,2,0)</f>
        <v>Huntington Beach</v>
      </c>
      <c r="O3763" s="9" t="str">
        <f>VLOOKUP('Consolidtaed Data'!$D5636,'[1]Sales People'!$A:$B,2,0)</f>
        <v>Robert Reed</v>
      </c>
      <c r="P3763" s="9" t="str">
        <f>VLOOKUP('Consolidtaed Data'!$E5636,[1]Customers!$A:$B,2,0)</f>
        <v>Juan Wood</v>
      </c>
      <c r="Q3763" s="11">
        <f>WEEKDAY('Consolidtaed Data'!$F5636)</f>
        <v>2</v>
      </c>
      <c r="R3763" s="9">
        <f>MONTH('Consolidtaed Data'!$F5636)</f>
        <v>2</v>
      </c>
      <c r="S3763" s="9" t="str">
        <f>TEXT(Table3[[#This Row],[Purchase Date]],"MMMM")</f>
        <v>October</v>
      </c>
      <c r="T3763" s="9">
        <f>YEAR('Consolidtaed Data'!$F5636)</f>
        <v>2021</v>
      </c>
    </row>
    <row r="3764" spans="1:20" x14ac:dyDescent="0.3">
      <c r="A3764" s="9" t="s">
        <v>4785</v>
      </c>
      <c r="B3764" s="9" t="s">
        <v>336</v>
      </c>
      <c r="C3764" s="9" t="s">
        <v>210</v>
      </c>
      <c r="D3764" s="9" t="s">
        <v>131</v>
      </c>
      <c r="E3764" s="9" t="s">
        <v>137</v>
      </c>
      <c r="F3764" s="10">
        <v>44106</v>
      </c>
      <c r="G3764" s="10" t="str">
        <f>VLOOKUP(Table3[[#This Row],[Product ID]],[1]Products!$A:$G,2,0)</f>
        <v>Product 78</v>
      </c>
      <c r="H3764" s="22">
        <v>1</v>
      </c>
      <c r="I3764" s="9">
        <f>VLOOKUP('Consolidtaed Data'!$B5858,[1]Products!$A:$G,4,0)</f>
        <v>2497</v>
      </c>
      <c r="J3764" s="9">
        <f>VLOOKUP('Consolidtaed Data'!$B5858,[1]Products!$A:$G,3,0)</f>
        <v>1473</v>
      </c>
      <c r="K3764" s="9">
        <f>'Consolidtaed Data'!$J5858*'Consolidtaed Data'!$H5858</f>
        <v>84</v>
      </c>
      <c r="L3764" s="9">
        <f>'Consolidtaed Data'!$I5858*'Consolidtaed Data'!$H5858</f>
        <v>123</v>
      </c>
      <c r="M3764" s="9">
        <f>'Consolidtaed Data'!$L5858-'Consolidtaed Data'!$K5858</f>
        <v>2400</v>
      </c>
      <c r="N3764" s="9" t="str">
        <f>VLOOKUP('Consolidtaed Data'!$C5858,[1]Locations!$A:$O,2,0)</f>
        <v>Santa Ana</v>
      </c>
      <c r="O3764" s="9" t="str">
        <f>VLOOKUP('Consolidtaed Data'!$D5858,'[1]Sales People'!$A:$B,2,0)</f>
        <v>Jerry Perry</v>
      </c>
      <c r="P3764" s="9" t="str">
        <f>VLOOKUP('Consolidtaed Data'!$E5858,[1]Customers!$A:$B,2,0)</f>
        <v>Benjamin Garza</v>
      </c>
      <c r="Q3764" s="11">
        <f>WEEKDAY('Consolidtaed Data'!$F5858)</f>
        <v>1</v>
      </c>
      <c r="R3764" s="9">
        <f>MONTH('Consolidtaed Data'!$F5858)</f>
        <v>3</v>
      </c>
      <c r="S3764" s="9" t="str">
        <f>TEXT(Table3[[#This Row],[Purchase Date]],"MMMM")</f>
        <v>October</v>
      </c>
      <c r="T3764" s="9">
        <f>YEAR('Consolidtaed Data'!$F5858)</f>
        <v>2021</v>
      </c>
    </row>
    <row r="3765" spans="1:20" x14ac:dyDescent="0.3">
      <c r="A3765" s="9" t="s">
        <v>4786</v>
      </c>
      <c r="B3765" s="9" t="s">
        <v>529</v>
      </c>
      <c r="C3765" s="9" t="s">
        <v>319</v>
      </c>
      <c r="D3765" s="9" t="s">
        <v>100</v>
      </c>
      <c r="E3765" s="9" t="s">
        <v>1081</v>
      </c>
      <c r="F3765" s="10">
        <v>44106</v>
      </c>
      <c r="G3765" s="10" t="str">
        <f>VLOOKUP(Table3[[#This Row],[Product ID]],[1]Products!$A:$G,2,0)</f>
        <v>Product 56</v>
      </c>
      <c r="H3765" s="22">
        <v>4</v>
      </c>
      <c r="I3765" s="9">
        <f>VLOOKUP('Consolidtaed Data'!$B6106,[1]Products!$A:$G,4,0)</f>
        <v>392</v>
      </c>
      <c r="J3765" s="9">
        <f>VLOOKUP('Consolidtaed Data'!$B6106,[1]Products!$A:$G,3,0)</f>
        <v>255</v>
      </c>
      <c r="K3765" s="9">
        <f>'Consolidtaed Data'!$J6106*'Consolidtaed Data'!$H6106</f>
        <v>3548</v>
      </c>
      <c r="L3765" s="9">
        <f>'Consolidtaed Data'!$I6106*'Consolidtaed Data'!$H6106</f>
        <v>4928</v>
      </c>
      <c r="M3765" s="9">
        <f>'Consolidtaed Data'!$L6106-'Consolidtaed Data'!$K6106</f>
        <v>599</v>
      </c>
      <c r="N3765" s="9" t="str">
        <f>VLOOKUP('Consolidtaed Data'!$C6106,[1]Locations!$A:$O,2,0)</f>
        <v>Palmdale</v>
      </c>
      <c r="O3765" s="9" t="str">
        <f>VLOOKUP('Consolidtaed Data'!$D6106,'[1]Sales People'!$A:$B,2,0)</f>
        <v>Arthur Mccoy</v>
      </c>
      <c r="P3765" s="9" t="str">
        <f>VLOOKUP('Consolidtaed Data'!$E6106,[1]Customers!$A:$B,2,0)</f>
        <v>Jesse Evans</v>
      </c>
      <c r="Q3765" s="11">
        <f>WEEKDAY('Consolidtaed Data'!$F6106)</f>
        <v>7</v>
      </c>
      <c r="R3765" s="9">
        <f>MONTH('Consolidtaed Data'!$F6106)</f>
        <v>4</v>
      </c>
      <c r="S3765" s="9" t="str">
        <f>TEXT(Table3[[#This Row],[Purchase Date]],"MMMM")</f>
        <v>October</v>
      </c>
      <c r="T3765" s="9">
        <f>YEAR('Consolidtaed Data'!$F6106)</f>
        <v>2021</v>
      </c>
    </row>
    <row r="3766" spans="1:20" x14ac:dyDescent="0.3">
      <c r="A3766" s="9" t="s">
        <v>4787</v>
      </c>
      <c r="B3766" s="9" t="s">
        <v>20</v>
      </c>
      <c r="C3766" s="9" t="s">
        <v>504</v>
      </c>
      <c r="D3766" s="9" t="s">
        <v>281</v>
      </c>
      <c r="E3766" s="9" t="s">
        <v>1258</v>
      </c>
      <c r="F3766" s="10">
        <v>44106</v>
      </c>
      <c r="G3766" s="10" t="str">
        <f>VLOOKUP(Table3[[#This Row],[Product ID]],[1]Products!$A:$G,2,0)</f>
        <v>Product 98</v>
      </c>
      <c r="H3766" s="22">
        <v>1</v>
      </c>
      <c r="I3766" s="9">
        <f>VLOOKUP('Consolidtaed Data'!$B7092,[1]Products!$A:$G,4,0)</f>
        <v>290</v>
      </c>
      <c r="J3766" s="9">
        <f>VLOOKUP('Consolidtaed Data'!$B7092,[1]Products!$A:$G,3,0)</f>
        <v>200</v>
      </c>
      <c r="K3766" s="9">
        <f>'Consolidtaed Data'!$J7092*'Consolidtaed Data'!$H7092</f>
        <v>84</v>
      </c>
      <c r="L3766" s="9">
        <f>'Consolidtaed Data'!$I7092*'Consolidtaed Data'!$H7092</f>
        <v>123</v>
      </c>
      <c r="M3766" s="9">
        <f>'Consolidtaed Data'!$L7092-'Consolidtaed Data'!$K7092</f>
        <v>1320</v>
      </c>
      <c r="N3766" s="9" t="str">
        <f>VLOOKUP('Consolidtaed Data'!$C7092,[1]Locations!$A:$O,2,0)</f>
        <v>Pasadena</v>
      </c>
      <c r="O3766" s="9" t="str">
        <f>VLOOKUP('Consolidtaed Data'!$D7092,'[1]Sales People'!$A:$B,2,0)</f>
        <v>Jimmy Young</v>
      </c>
      <c r="P3766" s="9" t="str">
        <f>VLOOKUP('Consolidtaed Data'!$E7092,[1]Customers!$A:$B,2,0)</f>
        <v>Charles Richards</v>
      </c>
      <c r="Q3766" s="11">
        <f>WEEKDAY('Consolidtaed Data'!$F7092)</f>
        <v>4</v>
      </c>
      <c r="R3766" s="9">
        <f>MONTH('Consolidtaed Data'!$F7092)</f>
        <v>6</v>
      </c>
      <c r="S3766" s="9" t="str">
        <f>TEXT(Table3[[#This Row],[Purchase Date]],"MMMM")</f>
        <v>October</v>
      </c>
      <c r="T3766" s="9">
        <f>YEAR('Consolidtaed Data'!$F7092)</f>
        <v>2021</v>
      </c>
    </row>
    <row r="3767" spans="1:20" x14ac:dyDescent="0.3">
      <c r="A3767" s="9" t="s">
        <v>4788</v>
      </c>
      <c r="B3767" s="9" t="s">
        <v>418</v>
      </c>
      <c r="C3767" s="9" t="s">
        <v>263</v>
      </c>
      <c r="D3767" s="9" t="s">
        <v>64</v>
      </c>
      <c r="E3767" s="9" t="s">
        <v>1309</v>
      </c>
      <c r="F3767" s="10">
        <v>44106</v>
      </c>
      <c r="G3767" s="10" t="str">
        <f>VLOOKUP(Table3[[#This Row],[Product ID]],[1]Products!$A:$G,2,0)</f>
        <v>Product 82</v>
      </c>
      <c r="H3767" s="22">
        <v>3</v>
      </c>
      <c r="I3767" s="9">
        <f>VLOOKUP('Consolidtaed Data'!$B8088,[1]Products!$A:$G,4,0)</f>
        <v>2294</v>
      </c>
      <c r="J3767" s="9">
        <f>VLOOKUP('Consolidtaed Data'!$B8088,[1]Products!$A:$G,3,0)</f>
        <v>1399</v>
      </c>
      <c r="K3767" s="9">
        <f>'Consolidtaed Data'!$J8088*'Consolidtaed Data'!$H8088</f>
        <v>3936</v>
      </c>
      <c r="L3767" s="9">
        <f>'Consolidtaed Data'!$I8088*'Consolidtaed Data'!$H8088</f>
        <v>5468</v>
      </c>
      <c r="M3767" s="9">
        <f>'Consolidtaed Data'!$L8088-'Consolidtaed Data'!$K8088</f>
        <v>766</v>
      </c>
      <c r="N3767" s="9" t="str">
        <f>VLOOKUP('Consolidtaed Data'!$C8088,[1]Locations!$A:$O,2,0)</f>
        <v>Oakland</v>
      </c>
      <c r="O3767" s="9" t="str">
        <f>VLOOKUP('Consolidtaed Data'!$D8088,'[1]Sales People'!$A:$B,2,0)</f>
        <v>Scott Clark</v>
      </c>
      <c r="P3767" s="9" t="str">
        <f>VLOOKUP('Consolidtaed Data'!$E8088,[1]Customers!$A:$B,2,0)</f>
        <v>Samuel Fields</v>
      </c>
      <c r="Q3767" s="11">
        <f>WEEKDAY('Consolidtaed Data'!$F8088)</f>
        <v>3</v>
      </c>
      <c r="R3767" s="9">
        <f>MONTH('Consolidtaed Data'!$F8088)</f>
        <v>9</v>
      </c>
      <c r="S3767" s="9" t="str">
        <f>TEXT(Table3[[#This Row],[Purchase Date]],"MMMM")</f>
        <v>October</v>
      </c>
      <c r="T3767" s="9">
        <f>YEAR('Consolidtaed Data'!$F8088)</f>
        <v>2021</v>
      </c>
    </row>
    <row r="3768" spans="1:20" x14ac:dyDescent="0.3">
      <c r="A3768" s="9" t="s">
        <v>4789</v>
      </c>
      <c r="B3768" s="9" t="s">
        <v>369</v>
      </c>
      <c r="C3768" s="9" t="s">
        <v>42</v>
      </c>
      <c r="D3768" s="9" t="s">
        <v>315</v>
      </c>
      <c r="E3768" s="9" t="s">
        <v>1857</v>
      </c>
      <c r="F3768" s="10">
        <v>44106</v>
      </c>
      <c r="G3768" s="10" t="str">
        <f>VLOOKUP(Table3[[#This Row],[Product ID]],[1]Products!$A:$G,2,0)</f>
        <v>Product 8</v>
      </c>
      <c r="H3768" s="22">
        <v>2</v>
      </c>
      <c r="I3768" s="9">
        <f>VLOOKUP('Consolidtaed Data'!$B8663,[1]Products!$A:$G,4,0)</f>
        <v>1367</v>
      </c>
      <c r="J3768" s="9">
        <f>VLOOKUP('Consolidtaed Data'!$B8663,[1]Products!$A:$G,3,0)</f>
        <v>984</v>
      </c>
      <c r="K3768" s="9">
        <f>'Consolidtaed Data'!$J8663*'Consolidtaed Data'!$H8663</f>
        <v>395</v>
      </c>
      <c r="L3768" s="9">
        <f>'Consolidtaed Data'!$I8663*'Consolidtaed Data'!$H8663</f>
        <v>556</v>
      </c>
      <c r="M3768" s="9">
        <f>'Consolidtaed Data'!$L8663-'Consolidtaed Data'!$K8663</f>
        <v>495</v>
      </c>
      <c r="N3768" s="9" t="str">
        <f>VLOOKUP('Consolidtaed Data'!$C8663,[1]Locations!$A:$O,2,0)</f>
        <v>Oceanside</v>
      </c>
      <c r="O3768" s="9" t="str">
        <f>VLOOKUP('Consolidtaed Data'!$D8663,'[1]Sales People'!$A:$B,2,0)</f>
        <v>Roger Robertson</v>
      </c>
      <c r="P3768" s="9" t="str">
        <f>VLOOKUP('Consolidtaed Data'!$E8663,[1]Customers!$A:$B,2,0)</f>
        <v>Ronald Barnes</v>
      </c>
      <c r="Q3768" s="11">
        <f>WEEKDAY('Consolidtaed Data'!$F8663)</f>
        <v>4</v>
      </c>
      <c r="R3768" s="9">
        <f>MONTH('Consolidtaed Data'!$F8663)</f>
        <v>10</v>
      </c>
      <c r="S3768" s="9" t="str">
        <f>TEXT(Table3[[#This Row],[Purchase Date]],"MMMM")</f>
        <v>October</v>
      </c>
      <c r="T3768" s="9">
        <f>YEAR('Consolidtaed Data'!$F8663)</f>
        <v>2021</v>
      </c>
    </row>
    <row r="3769" spans="1:20" x14ac:dyDescent="0.3">
      <c r="A3769" s="9" t="s">
        <v>4790</v>
      </c>
      <c r="B3769" s="9" t="s">
        <v>712</v>
      </c>
      <c r="C3769" s="9" t="s">
        <v>140</v>
      </c>
      <c r="D3769" s="9" t="s">
        <v>100</v>
      </c>
      <c r="E3769" s="9" t="s">
        <v>633</v>
      </c>
      <c r="F3769" s="10">
        <v>44107</v>
      </c>
      <c r="G3769" s="10" t="str">
        <f>VLOOKUP(Table3[[#This Row],[Product ID]],[1]Products!$A:$G,2,0)</f>
        <v>Product 32</v>
      </c>
      <c r="H3769" s="22">
        <v>2</v>
      </c>
      <c r="I3769" s="9">
        <f>VLOOKUP('Consolidtaed Data'!$B4754,[1]Products!$A:$G,4,0)</f>
        <v>502</v>
      </c>
      <c r="J3769" s="9">
        <f>VLOOKUP('Consolidtaed Data'!$B4754,[1]Products!$A:$G,3,0)</f>
        <v>296</v>
      </c>
      <c r="K3769" s="9">
        <f>'Consolidtaed Data'!$J4754*'Consolidtaed Data'!$H4754</f>
        <v>72</v>
      </c>
      <c r="L3769" s="9">
        <f>'Consolidtaed Data'!$I4754*'Consolidtaed Data'!$H4754</f>
        <v>136</v>
      </c>
      <c r="M3769" s="9">
        <f>'Consolidtaed Data'!$L4754-'Consolidtaed Data'!$K4754</f>
        <v>369</v>
      </c>
      <c r="N3769" s="9" t="str">
        <f>VLOOKUP('Consolidtaed Data'!$C4754,[1]Locations!$A:$O,2,0)</f>
        <v>Chula Vista</v>
      </c>
      <c r="O3769" s="9" t="str">
        <f>VLOOKUP('Consolidtaed Data'!$D4754,'[1]Sales People'!$A:$B,2,0)</f>
        <v>Howard Sims</v>
      </c>
      <c r="P3769" s="9" t="str">
        <f>VLOOKUP('Consolidtaed Data'!$E4754,[1]Customers!$A:$B,2,0)</f>
        <v>Antonio Cooper</v>
      </c>
      <c r="Q3769" s="11">
        <f>WEEKDAY('Consolidtaed Data'!$F4754)</f>
        <v>3</v>
      </c>
      <c r="R3769" s="9">
        <f>MONTH('Consolidtaed Data'!$F4754)</f>
        <v>12</v>
      </c>
      <c r="S3769" s="9" t="str">
        <f>TEXT(Table3[[#This Row],[Purchase Date]],"MMMM")</f>
        <v>October</v>
      </c>
      <c r="T3769" s="9">
        <f>YEAR('Consolidtaed Data'!$F4754)</f>
        <v>2020</v>
      </c>
    </row>
    <row r="3770" spans="1:20" x14ac:dyDescent="0.3">
      <c r="A3770" s="9" t="s">
        <v>4791</v>
      </c>
      <c r="B3770" s="9" t="s">
        <v>531</v>
      </c>
      <c r="C3770" s="9" t="s">
        <v>169</v>
      </c>
      <c r="D3770" s="9" t="s">
        <v>100</v>
      </c>
      <c r="E3770" s="9" t="s">
        <v>897</v>
      </c>
      <c r="F3770" s="10">
        <v>44107</v>
      </c>
      <c r="G3770" s="10" t="str">
        <f>VLOOKUP(Table3[[#This Row],[Product ID]],[1]Products!$A:$G,2,0)</f>
        <v>Product 62</v>
      </c>
      <c r="H3770" s="22">
        <v>3</v>
      </c>
      <c r="I3770" s="9">
        <f>VLOOKUP('Consolidtaed Data'!$B4945,[1]Products!$A:$G,4,0)</f>
        <v>1494</v>
      </c>
      <c r="J3770" s="9">
        <f>VLOOKUP('Consolidtaed Data'!$B4945,[1]Products!$A:$G,3,0)</f>
        <v>971</v>
      </c>
      <c r="K3770" s="9">
        <f>'Consolidtaed Data'!$J4945*'Consolidtaed Data'!$H4945</f>
        <v>1173</v>
      </c>
      <c r="L3770" s="9">
        <f>'Consolidtaed Data'!$I4945*'Consolidtaed Data'!$H4945</f>
        <v>1862</v>
      </c>
      <c r="M3770" s="9">
        <f>'Consolidtaed Data'!$L4945-'Consolidtaed Data'!$K4945</f>
        <v>290</v>
      </c>
      <c r="N3770" s="9" t="str">
        <f>VLOOKUP('Consolidtaed Data'!$C4945,[1]Locations!$A:$O,2,0)</f>
        <v>Anaheim</v>
      </c>
      <c r="O3770" s="9" t="str">
        <f>VLOOKUP('Consolidtaed Data'!$D4945,'[1]Sales People'!$A:$B,2,0)</f>
        <v>Larry Marshall</v>
      </c>
      <c r="P3770" s="9" t="str">
        <f>VLOOKUP('Consolidtaed Data'!$E4945,[1]Customers!$A:$B,2,0)</f>
        <v>Howard Lynch</v>
      </c>
      <c r="Q3770" s="11">
        <f>WEEKDAY('Consolidtaed Data'!$F4945)</f>
        <v>3</v>
      </c>
      <c r="R3770" s="9">
        <f>MONTH('Consolidtaed Data'!$F4945)</f>
        <v>12</v>
      </c>
      <c r="S3770" s="9" t="str">
        <f>TEXT(Table3[[#This Row],[Purchase Date]],"MMMM")</f>
        <v>October</v>
      </c>
      <c r="T3770" s="9">
        <f>YEAR('Consolidtaed Data'!$F4945)</f>
        <v>2020</v>
      </c>
    </row>
    <row r="3771" spans="1:20" x14ac:dyDescent="0.3">
      <c r="A3771" s="9" t="s">
        <v>4792</v>
      </c>
      <c r="B3771" s="9" t="s">
        <v>529</v>
      </c>
      <c r="C3771" s="9" t="s">
        <v>42</v>
      </c>
      <c r="D3771" s="9" t="s">
        <v>235</v>
      </c>
      <c r="E3771" s="9" t="s">
        <v>922</v>
      </c>
      <c r="F3771" s="10">
        <v>44107</v>
      </c>
      <c r="G3771" s="10" t="str">
        <f>VLOOKUP(Table3[[#This Row],[Product ID]],[1]Products!$A:$G,2,0)</f>
        <v>Product 56</v>
      </c>
      <c r="H3771" s="22">
        <v>3</v>
      </c>
      <c r="I3771" s="9">
        <f>VLOOKUP('Consolidtaed Data'!$B4978,[1]Products!$A:$G,4,0)</f>
        <v>458</v>
      </c>
      <c r="J3771" s="9">
        <f>VLOOKUP('Consolidtaed Data'!$B4978,[1]Products!$A:$G,3,0)</f>
        <v>376</v>
      </c>
      <c r="K3771" s="9">
        <f>'Consolidtaed Data'!$J4978*'Consolidtaed Data'!$H4978</f>
        <v>255</v>
      </c>
      <c r="L3771" s="9">
        <f>'Consolidtaed Data'!$I4978*'Consolidtaed Data'!$H4978</f>
        <v>392</v>
      </c>
      <c r="M3771" s="9">
        <f>'Consolidtaed Data'!$L4978-'Consolidtaed Data'!$K4978</f>
        <v>87</v>
      </c>
      <c r="N3771" s="9" t="str">
        <f>VLOOKUP('Consolidtaed Data'!$C4978,[1]Locations!$A:$O,2,0)</f>
        <v>Visalia</v>
      </c>
      <c r="O3771" s="9" t="str">
        <f>VLOOKUP('Consolidtaed Data'!$D4978,'[1]Sales People'!$A:$B,2,0)</f>
        <v>Carl Hall</v>
      </c>
      <c r="P3771" s="9" t="str">
        <f>VLOOKUP('Consolidtaed Data'!$E4978,[1]Customers!$A:$B,2,0)</f>
        <v>Raymond Alexander</v>
      </c>
      <c r="Q3771" s="11">
        <f>WEEKDAY('Consolidtaed Data'!$F4978)</f>
        <v>5</v>
      </c>
      <c r="R3771" s="9">
        <f>MONTH('Consolidtaed Data'!$F4978)</f>
        <v>12</v>
      </c>
      <c r="S3771" s="9" t="str">
        <f>TEXT(Table3[[#This Row],[Purchase Date]],"MMMM")</f>
        <v>October</v>
      </c>
      <c r="T3771" s="9">
        <f>YEAR('Consolidtaed Data'!$F4978)</f>
        <v>2020</v>
      </c>
    </row>
    <row r="3772" spans="1:20" x14ac:dyDescent="0.3">
      <c r="A3772" s="9" t="s">
        <v>4793</v>
      </c>
      <c r="B3772" s="9" t="s">
        <v>15</v>
      </c>
      <c r="C3772" s="9" t="s">
        <v>45</v>
      </c>
      <c r="D3772" s="9" t="s">
        <v>123</v>
      </c>
      <c r="E3772" s="9" t="s">
        <v>942</v>
      </c>
      <c r="F3772" s="10">
        <v>44107</v>
      </c>
      <c r="G3772" s="10" t="str">
        <f>VLOOKUP(Table3[[#This Row],[Product ID]],[1]Products!$A:$G,2,0)</f>
        <v>Product 38</v>
      </c>
      <c r="H3772" s="22">
        <v>4</v>
      </c>
      <c r="I3772" s="9">
        <f>VLOOKUP('Consolidtaed Data'!$B5044,[1]Products!$A:$G,4,0)</f>
        <v>181</v>
      </c>
      <c r="J3772" s="9">
        <f>VLOOKUP('Consolidtaed Data'!$B5044,[1]Products!$A:$G,3,0)</f>
        <v>130</v>
      </c>
      <c r="K3772" s="9">
        <f>'Consolidtaed Data'!$J5044*'Consolidtaed Data'!$H5044</f>
        <v>682</v>
      </c>
      <c r="L3772" s="9">
        <f>'Consolidtaed Data'!$I5044*'Consolidtaed Data'!$H5044</f>
        <v>1338</v>
      </c>
      <c r="M3772" s="9">
        <f>'Consolidtaed Data'!$L5044-'Consolidtaed Data'!$K5044</f>
        <v>280</v>
      </c>
      <c r="N3772" s="9" t="str">
        <f>VLOOKUP('Consolidtaed Data'!$C5044,[1]Locations!$A:$O,2,0)</f>
        <v>Santa Ana</v>
      </c>
      <c r="O3772" s="9" t="str">
        <f>VLOOKUP('Consolidtaed Data'!$D5044,'[1]Sales People'!$A:$B,2,0)</f>
        <v>Joe Sims</v>
      </c>
      <c r="P3772" s="9" t="str">
        <f>VLOOKUP('Consolidtaed Data'!$E5044,[1]Customers!$A:$B,2,0)</f>
        <v>Chris Howard</v>
      </c>
      <c r="Q3772" s="11">
        <f>WEEKDAY('Consolidtaed Data'!$F5044)</f>
        <v>3</v>
      </c>
      <c r="R3772" s="9">
        <f>MONTH('Consolidtaed Data'!$F5044)</f>
        <v>1</v>
      </c>
      <c r="S3772" s="9" t="str">
        <f>TEXT(Table3[[#This Row],[Purchase Date]],"MMMM")</f>
        <v>October</v>
      </c>
      <c r="T3772" s="9">
        <f>YEAR('Consolidtaed Data'!$F5044)</f>
        <v>2021</v>
      </c>
    </row>
    <row r="3773" spans="1:20" x14ac:dyDescent="0.3">
      <c r="A3773" s="9" t="s">
        <v>4794</v>
      </c>
      <c r="B3773" s="9" t="s">
        <v>240</v>
      </c>
      <c r="C3773" s="9" t="s">
        <v>173</v>
      </c>
      <c r="D3773" s="9" t="s">
        <v>374</v>
      </c>
      <c r="E3773" s="9" t="s">
        <v>579</v>
      </c>
      <c r="F3773" s="10">
        <v>44107</v>
      </c>
      <c r="G3773" s="10" t="str">
        <f>VLOOKUP(Table3[[#This Row],[Product ID]],[1]Products!$A:$G,2,0)</f>
        <v>Product 70</v>
      </c>
      <c r="H3773" s="22">
        <v>1</v>
      </c>
      <c r="I3773" s="9">
        <f>VLOOKUP('Consolidtaed Data'!$B5234,[1]Products!$A:$G,4,0)</f>
        <v>1022</v>
      </c>
      <c r="J3773" s="9">
        <f>VLOOKUP('Consolidtaed Data'!$B5234,[1]Products!$A:$G,3,0)</f>
        <v>818</v>
      </c>
      <c r="K3773" s="9">
        <f>'Consolidtaed Data'!$J5234*'Consolidtaed Data'!$H5234</f>
        <v>1168</v>
      </c>
      <c r="L3773" s="9">
        <f>'Consolidtaed Data'!$I5234*'Consolidtaed Data'!$H5234</f>
        <v>1424</v>
      </c>
      <c r="M3773" s="9">
        <f>'Consolidtaed Data'!$L5234-'Consolidtaed Data'!$K5234</f>
        <v>348</v>
      </c>
      <c r="N3773" s="9" t="str">
        <f>VLOOKUP('Consolidtaed Data'!$C5234,[1]Locations!$A:$O,2,0)</f>
        <v>Riverside</v>
      </c>
      <c r="O3773" s="9" t="str">
        <f>VLOOKUP('Consolidtaed Data'!$D5234,'[1]Sales People'!$A:$B,2,0)</f>
        <v>Charles Harper</v>
      </c>
      <c r="P3773" s="9" t="str">
        <f>VLOOKUP('Consolidtaed Data'!$E5234,[1]Customers!$A:$B,2,0)</f>
        <v>Robert Ferguson</v>
      </c>
      <c r="Q3773" s="11">
        <f>WEEKDAY('Consolidtaed Data'!$F5234)</f>
        <v>4</v>
      </c>
      <c r="R3773" s="9">
        <f>MONTH('Consolidtaed Data'!$F5234)</f>
        <v>1</v>
      </c>
      <c r="S3773" s="9" t="str">
        <f>TEXT(Table3[[#This Row],[Purchase Date]],"MMMM")</f>
        <v>October</v>
      </c>
      <c r="T3773" s="9">
        <f>YEAR('Consolidtaed Data'!$F5234)</f>
        <v>2021</v>
      </c>
    </row>
    <row r="3774" spans="1:20" x14ac:dyDescent="0.3">
      <c r="A3774" s="9" t="s">
        <v>4795</v>
      </c>
      <c r="B3774" s="9" t="s">
        <v>139</v>
      </c>
      <c r="C3774" s="9" t="s">
        <v>405</v>
      </c>
      <c r="D3774" s="9" t="s">
        <v>143</v>
      </c>
      <c r="E3774" s="9" t="s">
        <v>2832</v>
      </c>
      <c r="F3774" s="10">
        <v>44107</v>
      </c>
      <c r="G3774" s="10" t="str">
        <f>VLOOKUP(Table3[[#This Row],[Product ID]],[1]Products!$A:$G,2,0)</f>
        <v>Product 13</v>
      </c>
      <c r="H3774" s="22">
        <v>4</v>
      </c>
      <c r="I3774" s="9">
        <f>VLOOKUP('Consolidtaed Data'!$B5823,[1]Products!$A:$G,4,0)</f>
        <v>112</v>
      </c>
      <c r="J3774" s="9">
        <f>VLOOKUP('Consolidtaed Data'!$B5823,[1]Products!$A:$G,3,0)</f>
        <v>90</v>
      </c>
      <c r="K3774" s="9">
        <f>'Consolidtaed Data'!$J5823*'Consolidtaed Data'!$H5823</f>
        <v>3884</v>
      </c>
      <c r="L3774" s="9">
        <f>'Consolidtaed Data'!$I5823*'Consolidtaed Data'!$H5823</f>
        <v>7192</v>
      </c>
      <c r="M3774" s="9">
        <f>'Consolidtaed Data'!$L5823-'Consolidtaed Data'!$K5823</f>
        <v>74</v>
      </c>
      <c r="N3774" s="9" t="str">
        <f>VLOOKUP('Consolidtaed Data'!$C5823,[1]Locations!$A:$O,2,0)</f>
        <v>Elk Grove</v>
      </c>
      <c r="O3774" s="9" t="str">
        <f>VLOOKUP('Consolidtaed Data'!$D5823,'[1]Sales People'!$A:$B,2,0)</f>
        <v>Carl Hall</v>
      </c>
      <c r="P3774" s="9" t="str">
        <f>VLOOKUP('Consolidtaed Data'!$E5823,[1]Customers!$A:$B,2,0)</f>
        <v>Stephen Larson</v>
      </c>
      <c r="Q3774" s="11">
        <f>WEEKDAY('Consolidtaed Data'!$F5823)</f>
        <v>6</v>
      </c>
      <c r="R3774" s="9">
        <f>MONTH('Consolidtaed Data'!$F5823)</f>
        <v>3</v>
      </c>
      <c r="S3774" s="9" t="str">
        <f>TEXT(Table3[[#This Row],[Purchase Date]],"MMMM")</f>
        <v>October</v>
      </c>
      <c r="T3774" s="9">
        <f>YEAR('Consolidtaed Data'!$F5823)</f>
        <v>2021</v>
      </c>
    </row>
    <row r="3775" spans="1:20" x14ac:dyDescent="0.3">
      <c r="A3775" s="9" t="s">
        <v>4796</v>
      </c>
      <c r="B3775" s="9" t="s">
        <v>369</v>
      </c>
      <c r="C3775" s="9" t="s">
        <v>140</v>
      </c>
      <c r="D3775" s="9" t="s">
        <v>64</v>
      </c>
      <c r="E3775" s="9" t="s">
        <v>1186</v>
      </c>
      <c r="F3775" s="10">
        <v>44107</v>
      </c>
      <c r="G3775" s="10" t="str">
        <f>VLOOKUP(Table3[[#This Row],[Product ID]],[1]Products!$A:$G,2,0)</f>
        <v>Product 8</v>
      </c>
      <c r="H3775" s="22">
        <v>2</v>
      </c>
      <c r="I3775" s="9">
        <f>VLOOKUP('Consolidtaed Data'!$B6114,[1]Products!$A:$G,4,0)</f>
        <v>392</v>
      </c>
      <c r="J3775" s="9">
        <f>VLOOKUP('Consolidtaed Data'!$B6114,[1]Products!$A:$G,3,0)</f>
        <v>255</v>
      </c>
      <c r="K3775" s="9">
        <f>'Consolidtaed Data'!$J6114*'Consolidtaed Data'!$H6114</f>
        <v>2952</v>
      </c>
      <c r="L3775" s="9">
        <f>'Consolidtaed Data'!$I6114*'Consolidtaed Data'!$H6114</f>
        <v>4101</v>
      </c>
      <c r="M3775" s="9">
        <f>'Consolidtaed Data'!$L6114-'Consolidtaed Data'!$K6114</f>
        <v>74</v>
      </c>
      <c r="N3775" s="9" t="str">
        <f>VLOOKUP('Consolidtaed Data'!$C6114,[1]Locations!$A:$O,2,0)</f>
        <v>Simi Valley</v>
      </c>
      <c r="O3775" s="9" t="str">
        <f>VLOOKUP('Consolidtaed Data'!$D6114,'[1]Sales People'!$A:$B,2,0)</f>
        <v>Larry Marshall</v>
      </c>
      <c r="P3775" s="9" t="str">
        <f>VLOOKUP('Consolidtaed Data'!$E6114,[1]Customers!$A:$B,2,0)</f>
        <v>Scott Roberts</v>
      </c>
      <c r="Q3775" s="11">
        <f>WEEKDAY('Consolidtaed Data'!$F6114)</f>
        <v>7</v>
      </c>
      <c r="R3775" s="9">
        <f>MONTH('Consolidtaed Data'!$F6114)</f>
        <v>4</v>
      </c>
      <c r="S3775" s="9" t="str">
        <f>TEXT(Table3[[#This Row],[Purchase Date]],"MMMM")</f>
        <v>October</v>
      </c>
      <c r="T3775" s="9">
        <f>YEAR('Consolidtaed Data'!$F6114)</f>
        <v>2021</v>
      </c>
    </row>
    <row r="3776" spans="1:20" x14ac:dyDescent="0.3">
      <c r="A3776" s="9" t="s">
        <v>4797</v>
      </c>
      <c r="B3776" s="9" t="s">
        <v>340</v>
      </c>
      <c r="C3776" s="9" t="s">
        <v>173</v>
      </c>
      <c r="D3776" s="9" t="s">
        <v>83</v>
      </c>
      <c r="E3776" s="9" t="s">
        <v>337</v>
      </c>
      <c r="F3776" s="10">
        <v>44107</v>
      </c>
      <c r="G3776" s="10" t="str">
        <f>VLOOKUP(Table3[[#This Row],[Product ID]],[1]Products!$A:$G,2,0)</f>
        <v>Product 34</v>
      </c>
      <c r="H3776" s="22">
        <v>3</v>
      </c>
      <c r="I3776" s="9">
        <f>VLOOKUP('Consolidtaed Data'!$B6758,[1]Products!$A:$G,4,0)</f>
        <v>530</v>
      </c>
      <c r="J3776" s="9">
        <f>VLOOKUP('Consolidtaed Data'!$B6758,[1]Products!$A:$G,3,0)</f>
        <v>424</v>
      </c>
      <c r="K3776" s="9">
        <f>'Consolidtaed Data'!$J6758*'Consolidtaed Data'!$H6758</f>
        <v>1443</v>
      </c>
      <c r="L3776" s="9">
        <f>'Consolidtaed Data'!$I6758*'Consolidtaed Data'!$H6758</f>
        <v>1826</v>
      </c>
      <c r="M3776" s="9">
        <f>'Consolidtaed Data'!$L6758-'Consolidtaed Data'!$K6758</f>
        <v>451</v>
      </c>
      <c r="N3776" s="9" t="str">
        <f>VLOOKUP('Consolidtaed Data'!$C6758,[1]Locations!$A:$O,2,0)</f>
        <v>Oxnard</v>
      </c>
      <c r="O3776" s="9" t="str">
        <f>VLOOKUP('Consolidtaed Data'!$D6758,'[1]Sales People'!$A:$B,2,0)</f>
        <v>Carl Hall</v>
      </c>
      <c r="P3776" s="9" t="str">
        <f>VLOOKUP('Consolidtaed Data'!$E6758,[1]Customers!$A:$B,2,0)</f>
        <v>Ralph Banks</v>
      </c>
      <c r="Q3776" s="11">
        <f>WEEKDAY('Consolidtaed Data'!$F6758)</f>
        <v>1</v>
      </c>
      <c r="R3776" s="9">
        <f>MONTH('Consolidtaed Data'!$F6758)</f>
        <v>5</v>
      </c>
      <c r="S3776" s="9" t="str">
        <f>TEXT(Table3[[#This Row],[Purchase Date]],"MMMM")</f>
        <v>October</v>
      </c>
      <c r="T3776" s="9">
        <f>YEAR('Consolidtaed Data'!$F6758)</f>
        <v>2021</v>
      </c>
    </row>
    <row r="3777" spans="1:20" x14ac:dyDescent="0.3">
      <c r="A3777" s="9" t="s">
        <v>4798</v>
      </c>
      <c r="B3777" s="9" t="s">
        <v>369</v>
      </c>
      <c r="C3777" s="9" t="s">
        <v>42</v>
      </c>
      <c r="D3777" s="9" t="s">
        <v>131</v>
      </c>
      <c r="E3777" s="9" t="s">
        <v>2096</v>
      </c>
      <c r="F3777" s="10">
        <v>44107</v>
      </c>
      <c r="G3777" s="10" t="str">
        <f>VLOOKUP(Table3[[#This Row],[Product ID]],[1]Products!$A:$G,2,0)</f>
        <v>Product 8</v>
      </c>
      <c r="H3777" s="22">
        <v>3</v>
      </c>
      <c r="I3777" s="9">
        <f>VLOOKUP('Consolidtaed Data'!$B7317,[1]Products!$A:$G,4,0)</f>
        <v>400</v>
      </c>
      <c r="J3777" s="9">
        <f>VLOOKUP('Consolidtaed Data'!$B7317,[1]Products!$A:$G,3,0)</f>
        <v>208</v>
      </c>
      <c r="K3777" s="9">
        <f>'Consolidtaed Data'!$J7317*'Consolidtaed Data'!$H7317</f>
        <v>389</v>
      </c>
      <c r="L3777" s="9">
        <f>'Consolidtaed Data'!$I7317*'Consolidtaed Data'!$H7317</f>
        <v>637</v>
      </c>
      <c r="M3777" s="9">
        <f>'Consolidtaed Data'!$L7317-'Consolidtaed Data'!$K7317</f>
        <v>1178</v>
      </c>
      <c r="N3777" s="9" t="str">
        <f>VLOOKUP('Consolidtaed Data'!$C7317,[1]Locations!$A:$O,2,0)</f>
        <v>Ontario</v>
      </c>
      <c r="O3777" s="9" t="str">
        <f>VLOOKUP('Consolidtaed Data'!$D7317,'[1]Sales People'!$A:$B,2,0)</f>
        <v>Howard Sims</v>
      </c>
      <c r="P3777" s="9" t="str">
        <f>VLOOKUP('Consolidtaed Data'!$E7317,[1]Customers!$A:$B,2,0)</f>
        <v>Clarence Grant</v>
      </c>
      <c r="Q3777" s="11">
        <f>WEEKDAY('Consolidtaed Data'!$F7317)</f>
        <v>6</v>
      </c>
      <c r="R3777" s="9">
        <f>MONTH('Consolidtaed Data'!$F7317)</f>
        <v>7</v>
      </c>
      <c r="S3777" s="9" t="str">
        <f>TEXT(Table3[[#This Row],[Purchase Date]],"MMMM")</f>
        <v>October</v>
      </c>
      <c r="T3777" s="9">
        <f>YEAR('Consolidtaed Data'!$F7317)</f>
        <v>2021</v>
      </c>
    </row>
    <row r="3778" spans="1:20" x14ac:dyDescent="0.3">
      <c r="A3778" s="9" t="s">
        <v>4799</v>
      </c>
      <c r="B3778" s="9" t="s">
        <v>136</v>
      </c>
      <c r="C3778" s="9" t="s">
        <v>50</v>
      </c>
      <c r="D3778" s="9" t="s">
        <v>35</v>
      </c>
      <c r="E3778" s="9" t="s">
        <v>242</v>
      </c>
      <c r="F3778" s="10">
        <v>44107</v>
      </c>
      <c r="G3778" s="10" t="str">
        <f>VLOOKUP(Table3[[#This Row],[Product ID]],[1]Products!$A:$G,2,0)</f>
        <v>Product 2</v>
      </c>
      <c r="H3778" s="22">
        <v>4</v>
      </c>
      <c r="I3778" s="9">
        <f>VLOOKUP('Consolidtaed Data'!$B7691,[1]Products!$A:$G,4,0)</f>
        <v>2141</v>
      </c>
      <c r="J3778" s="9">
        <f>VLOOKUP('Consolidtaed Data'!$B7691,[1]Products!$A:$G,3,0)</f>
        <v>1777</v>
      </c>
      <c r="K3778" s="9">
        <f>'Consolidtaed Data'!$J7691*'Consolidtaed Data'!$H7691</f>
        <v>416</v>
      </c>
      <c r="L3778" s="9">
        <f>'Consolidtaed Data'!$I7691*'Consolidtaed Data'!$H7691</f>
        <v>603</v>
      </c>
      <c r="M3778" s="9">
        <f>'Consolidtaed Data'!$L7691-'Consolidtaed Data'!$K7691</f>
        <v>507</v>
      </c>
      <c r="N3778" s="9" t="str">
        <f>VLOOKUP('Consolidtaed Data'!$C7691,[1]Locations!$A:$O,2,0)</f>
        <v>Palmdale</v>
      </c>
      <c r="O3778" s="9" t="str">
        <f>VLOOKUP('Consolidtaed Data'!$D7691,'[1]Sales People'!$A:$B,2,0)</f>
        <v>Eugene Holmes</v>
      </c>
      <c r="P3778" s="9" t="str">
        <f>VLOOKUP('Consolidtaed Data'!$E7691,[1]Customers!$A:$B,2,0)</f>
        <v>Clarence Grant</v>
      </c>
      <c r="Q3778" s="11">
        <f>WEEKDAY('Consolidtaed Data'!$F7691)</f>
        <v>7</v>
      </c>
      <c r="R3778" s="9">
        <f>MONTH('Consolidtaed Data'!$F7691)</f>
        <v>8</v>
      </c>
      <c r="S3778" s="9" t="str">
        <f>TEXT(Table3[[#This Row],[Purchase Date]],"MMMM")</f>
        <v>October</v>
      </c>
      <c r="T3778" s="9">
        <f>YEAR('Consolidtaed Data'!$F7691)</f>
        <v>2021</v>
      </c>
    </row>
    <row r="3779" spans="1:20" x14ac:dyDescent="0.3">
      <c r="A3779" s="9" t="s">
        <v>4800</v>
      </c>
      <c r="B3779" s="9" t="s">
        <v>139</v>
      </c>
      <c r="C3779" s="9" t="s">
        <v>50</v>
      </c>
      <c r="D3779" s="9" t="s">
        <v>83</v>
      </c>
      <c r="E3779" s="9" t="s">
        <v>803</v>
      </c>
      <c r="F3779" s="10">
        <v>44107</v>
      </c>
      <c r="G3779" s="10" t="str">
        <f>VLOOKUP(Table3[[#This Row],[Product ID]],[1]Products!$A:$G,2,0)</f>
        <v>Product 13</v>
      </c>
      <c r="H3779" s="22">
        <v>1</v>
      </c>
      <c r="I3779" s="9">
        <f>VLOOKUP('Consolidtaed Data'!$B7738,[1]Products!$A:$G,4,0)</f>
        <v>1809</v>
      </c>
      <c r="J3779" s="9">
        <f>VLOOKUP('Consolidtaed Data'!$B7738,[1]Products!$A:$G,3,0)</f>
        <v>1067</v>
      </c>
      <c r="K3779" s="9">
        <f>'Consolidtaed Data'!$J7738*'Consolidtaed Data'!$H7738</f>
        <v>90</v>
      </c>
      <c r="L3779" s="9">
        <f>'Consolidtaed Data'!$I7738*'Consolidtaed Data'!$H7738</f>
        <v>112</v>
      </c>
      <c r="M3779" s="9">
        <f>'Consolidtaed Data'!$L7738-'Consolidtaed Data'!$K7738</f>
        <v>658</v>
      </c>
      <c r="N3779" s="9" t="str">
        <f>VLOOKUP('Consolidtaed Data'!$C7738,[1]Locations!$A:$O,2,0)</f>
        <v>Oxnard</v>
      </c>
      <c r="O3779" s="9" t="str">
        <f>VLOOKUP('Consolidtaed Data'!$D7738,'[1]Sales People'!$A:$B,2,0)</f>
        <v>Ernest Wagner</v>
      </c>
      <c r="P3779" s="9" t="str">
        <f>VLOOKUP('Consolidtaed Data'!$E7738,[1]Customers!$A:$B,2,0)</f>
        <v>Jesse Alvarez</v>
      </c>
      <c r="Q3779" s="11">
        <f>WEEKDAY('Consolidtaed Data'!$F7738)</f>
        <v>3</v>
      </c>
      <c r="R3779" s="9">
        <f>MONTH('Consolidtaed Data'!$F7738)</f>
        <v>8</v>
      </c>
      <c r="S3779" s="9" t="str">
        <f>TEXT(Table3[[#This Row],[Purchase Date]],"MMMM")</f>
        <v>October</v>
      </c>
      <c r="T3779" s="9">
        <f>YEAR('Consolidtaed Data'!$F7738)</f>
        <v>2021</v>
      </c>
    </row>
    <row r="3780" spans="1:20" x14ac:dyDescent="0.3">
      <c r="A3780" s="9" t="s">
        <v>4801</v>
      </c>
      <c r="B3780" s="9" t="s">
        <v>85</v>
      </c>
      <c r="C3780" s="9" t="s">
        <v>319</v>
      </c>
      <c r="D3780" s="9" t="s">
        <v>51</v>
      </c>
      <c r="E3780" s="9" t="s">
        <v>1116</v>
      </c>
      <c r="F3780" s="10">
        <v>44107</v>
      </c>
      <c r="G3780" s="10" t="str">
        <f>VLOOKUP(Table3[[#This Row],[Product ID]],[1]Products!$A:$G,2,0)</f>
        <v>Product 93</v>
      </c>
      <c r="H3780" s="22">
        <v>3</v>
      </c>
      <c r="I3780" s="9">
        <f>VLOOKUP('Consolidtaed Data'!$B8226,[1]Products!$A:$G,4,0)</f>
        <v>886</v>
      </c>
      <c r="J3780" s="9">
        <f>VLOOKUP('Consolidtaed Data'!$B8226,[1]Products!$A:$G,3,0)</f>
        <v>478</v>
      </c>
      <c r="K3780" s="9">
        <f>'Consolidtaed Data'!$J8226*'Consolidtaed Data'!$H8226</f>
        <v>1080</v>
      </c>
      <c r="L3780" s="9">
        <f>'Consolidtaed Data'!$I8226*'Consolidtaed Data'!$H8226</f>
        <v>1742</v>
      </c>
      <c r="M3780" s="9">
        <f>'Consolidtaed Data'!$L8226-'Consolidtaed Data'!$K8226</f>
        <v>1104</v>
      </c>
      <c r="N3780" s="9" t="str">
        <f>VLOOKUP('Consolidtaed Data'!$C8226,[1]Locations!$A:$O,2,0)</f>
        <v>Temecula</v>
      </c>
      <c r="O3780" s="9" t="str">
        <f>VLOOKUP('Consolidtaed Data'!$D8226,'[1]Sales People'!$A:$B,2,0)</f>
        <v>Brian Davis</v>
      </c>
      <c r="P3780" s="9" t="str">
        <f>VLOOKUP('Consolidtaed Data'!$E8226,[1]Customers!$A:$B,2,0)</f>
        <v>Charles Fields</v>
      </c>
      <c r="Q3780" s="11">
        <f>WEEKDAY('Consolidtaed Data'!$F8226)</f>
        <v>6</v>
      </c>
      <c r="R3780" s="9">
        <f>MONTH('Consolidtaed Data'!$F8226)</f>
        <v>9</v>
      </c>
      <c r="S3780" s="9" t="str">
        <f>TEXT(Table3[[#This Row],[Purchase Date]],"MMMM")</f>
        <v>October</v>
      </c>
      <c r="T3780" s="9">
        <f>YEAR('Consolidtaed Data'!$F8226)</f>
        <v>2021</v>
      </c>
    </row>
    <row r="3781" spans="1:20" x14ac:dyDescent="0.3">
      <c r="A3781" s="9" t="s">
        <v>4803</v>
      </c>
      <c r="B3781" s="9" t="s">
        <v>443</v>
      </c>
      <c r="C3781" s="9" t="s">
        <v>12</v>
      </c>
      <c r="D3781" s="9" t="s">
        <v>281</v>
      </c>
      <c r="E3781" s="9" t="s">
        <v>305</v>
      </c>
      <c r="F3781" s="10">
        <v>44107</v>
      </c>
      <c r="G3781" s="10" t="str">
        <f>VLOOKUP(Table3[[#This Row],[Product ID]],[1]Products!$A:$G,2,0)</f>
        <v>Product 61</v>
      </c>
      <c r="H3781" s="22">
        <v>1</v>
      </c>
      <c r="I3781" s="9">
        <f>VLOOKUP('Consolidtaed Data'!$B8320,[1]Products!$A:$G,4,0)</f>
        <v>913</v>
      </c>
      <c r="J3781" s="9">
        <f>VLOOKUP('Consolidtaed Data'!$B8320,[1]Products!$A:$G,3,0)</f>
        <v>584</v>
      </c>
      <c r="K3781" s="9">
        <f>'Consolidtaed Data'!$J8320*'Consolidtaed Data'!$H8320</f>
        <v>947</v>
      </c>
      <c r="L3781" s="9">
        <f>'Consolidtaed Data'!$I8320*'Consolidtaed Data'!$H8320</f>
        <v>1353</v>
      </c>
      <c r="M3781" s="9">
        <f>'Consolidtaed Data'!$L8320-'Consolidtaed Data'!$K8320</f>
        <v>99</v>
      </c>
      <c r="N3781" s="9" t="str">
        <f>VLOOKUP('Consolidtaed Data'!$C8320,[1]Locations!$A:$O,2,0)</f>
        <v>Fontana</v>
      </c>
      <c r="O3781" s="9" t="str">
        <f>VLOOKUP('Consolidtaed Data'!$D8320,'[1]Sales People'!$A:$B,2,0)</f>
        <v>Martin Perry</v>
      </c>
      <c r="P3781" s="9" t="str">
        <f>VLOOKUP('Consolidtaed Data'!$E8320,[1]Customers!$A:$B,2,0)</f>
        <v>Gary Baker</v>
      </c>
      <c r="Q3781" s="11">
        <f>WEEKDAY('Consolidtaed Data'!$F8320)</f>
        <v>7</v>
      </c>
      <c r="R3781" s="9">
        <f>MONTH('Consolidtaed Data'!$F8320)</f>
        <v>9</v>
      </c>
      <c r="S3781" s="9" t="str">
        <f>TEXT(Table3[[#This Row],[Purchase Date]],"MMMM")</f>
        <v>October</v>
      </c>
      <c r="T3781" s="9">
        <f>YEAR('Consolidtaed Data'!$F8320)</f>
        <v>2021</v>
      </c>
    </row>
    <row r="3782" spans="1:20" x14ac:dyDescent="0.3">
      <c r="A3782" s="9" t="s">
        <v>4804</v>
      </c>
      <c r="B3782" s="9" t="s">
        <v>156</v>
      </c>
      <c r="C3782" s="9" t="s">
        <v>134</v>
      </c>
      <c r="D3782" s="9" t="s">
        <v>13</v>
      </c>
      <c r="E3782" s="9" t="s">
        <v>1231</v>
      </c>
      <c r="F3782" s="10">
        <v>44107</v>
      </c>
      <c r="G3782" s="10" t="str">
        <f>VLOOKUP(Table3[[#This Row],[Product ID]],[1]Products!$A:$G,2,0)</f>
        <v>Product 21</v>
      </c>
      <c r="H3782" s="22">
        <v>3</v>
      </c>
      <c r="I3782" s="9">
        <f>VLOOKUP('Consolidtaed Data'!$B8524,[1]Products!$A:$G,4,0)</f>
        <v>1812</v>
      </c>
      <c r="J3782" s="9">
        <f>VLOOKUP('Consolidtaed Data'!$B8524,[1]Products!$A:$G,3,0)</f>
        <v>1305</v>
      </c>
      <c r="K3782" s="9">
        <f>'Consolidtaed Data'!$J8524*'Consolidtaed Data'!$H8524</f>
        <v>1572</v>
      </c>
      <c r="L3782" s="9">
        <f>'Consolidtaed Data'!$I8524*'Consolidtaed Data'!$H8524</f>
        <v>1894</v>
      </c>
      <c r="M3782" s="9">
        <f>'Consolidtaed Data'!$L8524-'Consolidtaed Data'!$K8524</f>
        <v>90</v>
      </c>
      <c r="N3782" s="9" t="str">
        <f>VLOOKUP('Consolidtaed Data'!$C8524,[1]Locations!$A:$O,2,0)</f>
        <v>Irvine</v>
      </c>
      <c r="O3782" s="9" t="str">
        <f>VLOOKUP('Consolidtaed Data'!$D8524,'[1]Sales People'!$A:$B,2,0)</f>
        <v>Howard Sims</v>
      </c>
      <c r="P3782" s="9" t="str">
        <f>VLOOKUP('Consolidtaed Data'!$E8524,[1]Customers!$A:$B,2,0)</f>
        <v>Victor Gutierrez</v>
      </c>
      <c r="Q3782" s="11">
        <f>WEEKDAY('Consolidtaed Data'!$F8524)</f>
        <v>1</v>
      </c>
      <c r="R3782" s="9">
        <f>MONTH('Consolidtaed Data'!$F8524)</f>
        <v>10</v>
      </c>
      <c r="S3782" s="9" t="str">
        <f>TEXT(Table3[[#This Row],[Purchase Date]],"MMMM")</f>
        <v>October</v>
      </c>
      <c r="T3782" s="9">
        <f>YEAR('Consolidtaed Data'!$F8524)</f>
        <v>2021</v>
      </c>
    </row>
    <row r="3783" spans="1:20" x14ac:dyDescent="0.3">
      <c r="A3783" s="9" t="s">
        <v>4805</v>
      </c>
      <c r="B3783" s="9" t="s">
        <v>266</v>
      </c>
      <c r="C3783" s="9" t="s">
        <v>16</v>
      </c>
      <c r="D3783" s="9" t="s">
        <v>220</v>
      </c>
      <c r="E3783" s="9" t="s">
        <v>740</v>
      </c>
      <c r="F3783" s="10">
        <v>44108</v>
      </c>
      <c r="G3783" s="10" t="str">
        <f>VLOOKUP(Table3[[#This Row],[Product ID]],[1]Products!$A:$G,2,0)</f>
        <v>Product 92</v>
      </c>
      <c r="H3783" s="22">
        <v>1</v>
      </c>
      <c r="I3783" s="9">
        <f>VLOOKUP('Consolidtaed Data'!$B4828,[1]Products!$A:$G,4,0)</f>
        <v>1783</v>
      </c>
      <c r="J3783" s="9">
        <f>VLOOKUP('Consolidtaed Data'!$B4828,[1]Products!$A:$G,3,0)</f>
        <v>1230</v>
      </c>
      <c r="K3783" s="9">
        <f>'Consolidtaed Data'!$J4828*'Consolidtaed Data'!$H4828</f>
        <v>1305</v>
      </c>
      <c r="L3783" s="9">
        <f>'Consolidtaed Data'!$I4828*'Consolidtaed Data'!$H4828</f>
        <v>1590</v>
      </c>
      <c r="M3783" s="9">
        <f>'Consolidtaed Data'!$L4828-'Consolidtaed Data'!$K4828</f>
        <v>280</v>
      </c>
      <c r="N3783" s="9" t="str">
        <f>VLOOKUP('Consolidtaed Data'!$C4828,[1]Locations!$A:$O,2,0)</f>
        <v>Irvine</v>
      </c>
      <c r="O3783" s="9" t="str">
        <f>VLOOKUP('Consolidtaed Data'!$D4828,'[1]Sales People'!$A:$B,2,0)</f>
        <v>Brian Hansen</v>
      </c>
      <c r="P3783" s="9" t="str">
        <f>VLOOKUP('Consolidtaed Data'!$E4828,[1]Customers!$A:$B,2,0)</f>
        <v>Brian Murphy</v>
      </c>
      <c r="Q3783" s="11">
        <f>WEEKDAY('Consolidtaed Data'!$F4828)</f>
        <v>1</v>
      </c>
      <c r="R3783" s="9">
        <f>MONTH('Consolidtaed Data'!$F4828)</f>
        <v>12</v>
      </c>
      <c r="S3783" s="9" t="str">
        <f>TEXT(Table3[[#This Row],[Purchase Date]],"MMMM")</f>
        <v>October</v>
      </c>
      <c r="T3783" s="9">
        <f>YEAR('Consolidtaed Data'!$F4828)</f>
        <v>2020</v>
      </c>
    </row>
    <row r="3784" spans="1:20" x14ac:dyDescent="0.3">
      <c r="A3784" s="9" t="s">
        <v>4806</v>
      </c>
      <c r="B3784" s="9" t="s">
        <v>336</v>
      </c>
      <c r="C3784" s="9" t="s">
        <v>30</v>
      </c>
      <c r="D3784" s="9" t="s">
        <v>64</v>
      </c>
      <c r="E3784" s="9" t="s">
        <v>3910</v>
      </c>
      <c r="F3784" s="10">
        <v>44108</v>
      </c>
      <c r="G3784" s="10" t="str">
        <f>VLOOKUP(Table3[[#This Row],[Product ID]],[1]Products!$A:$G,2,0)</f>
        <v>Product 78</v>
      </c>
      <c r="H3784" s="22">
        <v>1</v>
      </c>
      <c r="I3784" s="9">
        <f>VLOOKUP('Consolidtaed Data'!$B4851,[1]Products!$A:$G,4,0)</f>
        <v>181</v>
      </c>
      <c r="J3784" s="9">
        <f>VLOOKUP('Consolidtaed Data'!$B4851,[1]Products!$A:$G,3,0)</f>
        <v>130</v>
      </c>
      <c r="K3784" s="9">
        <f>'Consolidtaed Data'!$J4851*'Consolidtaed Data'!$H4851</f>
        <v>5004</v>
      </c>
      <c r="L3784" s="9">
        <f>'Consolidtaed Data'!$I4851*'Consolidtaed Data'!$H4851</f>
        <v>6104</v>
      </c>
      <c r="M3784" s="9">
        <f>'Consolidtaed Data'!$L4851-'Consolidtaed Data'!$K4851</f>
        <v>1144</v>
      </c>
      <c r="N3784" s="9" t="str">
        <f>VLOOKUP('Consolidtaed Data'!$C4851,[1]Locations!$A:$O,2,0)</f>
        <v>Salinas</v>
      </c>
      <c r="O3784" s="9" t="str">
        <f>VLOOKUP('Consolidtaed Data'!$D4851,'[1]Sales People'!$A:$B,2,0)</f>
        <v>Joshua Taylor</v>
      </c>
      <c r="P3784" s="9" t="str">
        <f>VLOOKUP('Consolidtaed Data'!$E4851,[1]Customers!$A:$B,2,0)</f>
        <v>Henry Harper</v>
      </c>
      <c r="Q3784" s="11">
        <f>WEEKDAY('Consolidtaed Data'!$F4851)</f>
        <v>3</v>
      </c>
      <c r="R3784" s="9">
        <f>MONTH('Consolidtaed Data'!$F4851)</f>
        <v>12</v>
      </c>
      <c r="S3784" s="9" t="str">
        <f>TEXT(Table3[[#This Row],[Purchase Date]],"MMMM")</f>
        <v>October</v>
      </c>
      <c r="T3784" s="9">
        <f>YEAR('Consolidtaed Data'!$F4851)</f>
        <v>2020</v>
      </c>
    </row>
    <row r="3785" spans="1:20" x14ac:dyDescent="0.3">
      <c r="A3785" s="9" t="s">
        <v>4807</v>
      </c>
      <c r="B3785" s="9" t="s">
        <v>24</v>
      </c>
      <c r="C3785" s="9" t="s">
        <v>104</v>
      </c>
      <c r="D3785" s="9" t="s">
        <v>17</v>
      </c>
      <c r="E3785" s="9" t="s">
        <v>413</v>
      </c>
      <c r="F3785" s="10">
        <v>44108</v>
      </c>
      <c r="G3785" s="10" t="str">
        <f>VLOOKUP(Table3[[#This Row],[Product ID]],[1]Products!$A:$G,2,0)</f>
        <v>Product 6</v>
      </c>
      <c r="H3785" s="22">
        <v>1</v>
      </c>
      <c r="I3785" s="9">
        <f>VLOOKUP('Consolidtaed Data'!$B4897,[1]Products!$A:$G,4,0)</f>
        <v>181</v>
      </c>
      <c r="J3785" s="9">
        <f>VLOOKUP('Consolidtaed Data'!$B4897,[1]Products!$A:$G,3,0)</f>
        <v>130</v>
      </c>
      <c r="K3785" s="9">
        <f>'Consolidtaed Data'!$J4897*'Consolidtaed Data'!$H4897</f>
        <v>171</v>
      </c>
      <c r="L3785" s="9">
        <f>'Consolidtaed Data'!$I4897*'Consolidtaed Data'!$H4897</f>
        <v>217</v>
      </c>
      <c r="M3785" s="9">
        <f>'Consolidtaed Data'!$L4897-'Consolidtaed Data'!$K4897</f>
        <v>752</v>
      </c>
      <c r="N3785" s="9" t="str">
        <f>VLOOKUP('Consolidtaed Data'!$C4897,[1]Locations!$A:$O,2,0)</f>
        <v>Palmdale</v>
      </c>
      <c r="O3785" s="9" t="str">
        <f>VLOOKUP('Consolidtaed Data'!$D4897,'[1]Sales People'!$A:$B,2,0)</f>
        <v>Joe Sims</v>
      </c>
      <c r="P3785" s="9" t="str">
        <f>VLOOKUP('Consolidtaed Data'!$E4897,[1]Customers!$A:$B,2,0)</f>
        <v>Adam Mccoy</v>
      </c>
      <c r="Q3785" s="11">
        <f>WEEKDAY('Consolidtaed Data'!$F4897)</f>
        <v>7</v>
      </c>
      <c r="R3785" s="9">
        <f>MONTH('Consolidtaed Data'!$F4897)</f>
        <v>12</v>
      </c>
      <c r="S3785" s="9" t="str">
        <f>TEXT(Table3[[#This Row],[Purchase Date]],"MMMM")</f>
        <v>October</v>
      </c>
      <c r="T3785" s="9">
        <f>YEAR('Consolidtaed Data'!$F4897)</f>
        <v>2020</v>
      </c>
    </row>
    <row r="3786" spans="1:20" x14ac:dyDescent="0.3">
      <c r="A3786" s="9" t="s">
        <v>4808</v>
      </c>
      <c r="B3786" s="9" t="s">
        <v>318</v>
      </c>
      <c r="C3786" s="9" t="s">
        <v>564</v>
      </c>
      <c r="D3786" s="9" t="s">
        <v>206</v>
      </c>
      <c r="E3786" s="9" t="s">
        <v>593</v>
      </c>
      <c r="F3786" s="10">
        <v>44108</v>
      </c>
      <c r="G3786" s="10" t="str">
        <f>VLOOKUP(Table3[[#This Row],[Product ID]],[1]Products!$A:$G,2,0)</f>
        <v>Product 89</v>
      </c>
      <c r="H3786" s="22">
        <v>2</v>
      </c>
      <c r="I3786" s="9">
        <f>VLOOKUP('Consolidtaed Data'!$B4985,[1]Products!$A:$G,4,0)</f>
        <v>1798</v>
      </c>
      <c r="J3786" s="9">
        <f>VLOOKUP('Consolidtaed Data'!$B4985,[1]Products!$A:$G,3,0)</f>
        <v>971</v>
      </c>
      <c r="K3786" s="9">
        <f>'Consolidtaed Data'!$J4985*'Consolidtaed Data'!$H4985</f>
        <v>1614</v>
      </c>
      <c r="L3786" s="9">
        <f>'Consolidtaed Data'!$I4985*'Consolidtaed Data'!$H4985</f>
        <v>2934</v>
      </c>
      <c r="M3786" s="9">
        <f>'Consolidtaed Data'!$L4985-'Consolidtaed Data'!$K4985</f>
        <v>902</v>
      </c>
      <c r="N3786" s="9" t="str">
        <f>VLOOKUP('Consolidtaed Data'!$C4985,[1]Locations!$A:$O,2,0)</f>
        <v>Hayward</v>
      </c>
      <c r="O3786" s="9" t="str">
        <f>VLOOKUP('Consolidtaed Data'!$D4985,'[1]Sales People'!$A:$B,2,0)</f>
        <v>Clarence Fox</v>
      </c>
      <c r="P3786" s="9" t="str">
        <f>VLOOKUP('Consolidtaed Data'!$E4985,[1]Customers!$A:$B,2,0)</f>
        <v>Alan Scott</v>
      </c>
      <c r="Q3786" s="11">
        <f>WEEKDAY('Consolidtaed Data'!$F4985)</f>
        <v>6</v>
      </c>
      <c r="R3786" s="9">
        <f>MONTH('Consolidtaed Data'!$F4985)</f>
        <v>1</v>
      </c>
      <c r="S3786" s="9" t="str">
        <f>TEXT(Table3[[#This Row],[Purchase Date]],"MMMM")</f>
        <v>October</v>
      </c>
      <c r="T3786" s="9">
        <f>YEAR('Consolidtaed Data'!$F4985)</f>
        <v>2021</v>
      </c>
    </row>
    <row r="3787" spans="1:20" x14ac:dyDescent="0.3">
      <c r="A3787" s="9" t="s">
        <v>4809</v>
      </c>
      <c r="B3787" s="9" t="s">
        <v>369</v>
      </c>
      <c r="C3787" s="9" t="s">
        <v>39</v>
      </c>
      <c r="D3787" s="9" t="s">
        <v>73</v>
      </c>
      <c r="E3787" s="9" t="s">
        <v>1049</v>
      </c>
      <c r="F3787" s="10">
        <v>44108</v>
      </c>
      <c r="G3787" s="10" t="str">
        <f>VLOOKUP(Table3[[#This Row],[Product ID]],[1]Products!$A:$G,2,0)</f>
        <v>Product 8</v>
      </c>
      <c r="H3787" s="22">
        <v>2</v>
      </c>
      <c r="I3787" s="9">
        <f>VLOOKUP('Consolidtaed Data'!$B5224,[1]Products!$A:$G,4,0)</f>
        <v>181</v>
      </c>
      <c r="J3787" s="9">
        <f>VLOOKUP('Consolidtaed Data'!$B5224,[1]Products!$A:$G,3,0)</f>
        <v>130</v>
      </c>
      <c r="K3787" s="9">
        <f>'Consolidtaed Data'!$J5224*'Consolidtaed Data'!$H5224</f>
        <v>683</v>
      </c>
      <c r="L3787" s="9">
        <f>'Consolidtaed Data'!$I5224*'Consolidtaed Data'!$H5224</f>
        <v>1119</v>
      </c>
      <c r="M3787" s="9">
        <f>'Consolidtaed Data'!$L5224-'Consolidtaed Data'!$K5224</f>
        <v>572</v>
      </c>
      <c r="N3787" s="9" t="str">
        <f>VLOOKUP('Consolidtaed Data'!$C5224,[1]Locations!$A:$O,2,0)</f>
        <v>Vallejo</v>
      </c>
      <c r="O3787" s="9" t="str">
        <f>VLOOKUP('Consolidtaed Data'!$D5224,'[1]Sales People'!$A:$B,2,0)</f>
        <v>Jimmy Young</v>
      </c>
      <c r="P3787" s="9" t="str">
        <f>VLOOKUP('Consolidtaed Data'!$E5224,[1]Customers!$A:$B,2,0)</f>
        <v>Kevin Wheeler</v>
      </c>
      <c r="Q3787" s="11">
        <f>WEEKDAY('Consolidtaed Data'!$F5224)</f>
        <v>3</v>
      </c>
      <c r="R3787" s="9">
        <f>MONTH('Consolidtaed Data'!$F5224)</f>
        <v>1</v>
      </c>
      <c r="S3787" s="9" t="str">
        <f>TEXT(Table3[[#This Row],[Purchase Date]],"MMMM")</f>
        <v>October</v>
      </c>
      <c r="T3787" s="9">
        <f>YEAR('Consolidtaed Data'!$F5224)</f>
        <v>2021</v>
      </c>
    </row>
    <row r="3788" spans="1:20" x14ac:dyDescent="0.3">
      <c r="A3788" s="9" t="s">
        <v>4810</v>
      </c>
      <c r="B3788" s="9" t="s">
        <v>103</v>
      </c>
      <c r="C3788" s="9" t="s">
        <v>82</v>
      </c>
      <c r="D3788" s="9" t="s">
        <v>100</v>
      </c>
      <c r="E3788" s="9" t="s">
        <v>1892</v>
      </c>
      <c r="F3788" s="10">
        <v>44108</v>
      </c>
      <c r="G3788" s="10" t="str">
        <f>VLOOKUP(Table3[[#This Row],[Product ID]],[1]Products!$A:$G,2,0)</f>
        <v>Product 44</v>
      </c>
      <c r="H3788" s="22">
        <v>3</v>
      </c>
      <c r="I3788" s="9">
        <f>VLOOKUP('Consolidtaed Data'!$B5453,[1]Products!$A:$G,4,0)</f>
        <v>2410</v>
      </c>
      <c r="J3788" s="9">
        <f>VLOOKUP('Consolidtaed Data'!$B5453,[1]Products!$A:$G,3,0)</f>
        <v>1518</v>
      </c>
      <c r="K3788" s="9">
        <f>'Consolidtaed Data'!$J5453*'Consolidtaed Data'!$H5453</f>
        <v>252</v>
      </c>
      <c r="L3788" s="9">
        <f>'Consolidtaed Data'!$I5453*'Consolidtaed Data'!$H5453</f>
        <v>369</v>
      </c>
      <c r="M3788" s="9">
        <f>'Consolidtaed Data'!$L5453-'Consolidtaed Data'!$K5453</f>
        <v>892</v>
      </c>
      <c r="N3788" s="9" t="str">
        <f>VLOOKUP('Consolidtaed Data'!$C5453,[1]Locations!$A:$O,2,0)</f>
        <v>Irvine</v>
      </c>
      <c r="O3788" s="9" t="str">
        <f>VLOOKUP('Consolidtaed Data'!$D5453,'[1]Sales People'!$A:$B,2,0)</f>
        <v>Walter Cook</v>
      </c>
      <c r="P3788" s="9" t="str">
        <f>VLOOKUP('Consolidtaed Data'!$E5453,[1]Customers!$A:$B,2,0)</f>
        <v>Carl Reid</v>
      </c>
      <c r="Q3788" s="11">
        <f>WEEKDAY('Consolidtaed Data'!$F5453)</f>
        <v>1</v>
      </c>
      <c r="R3788" s="9">
        <f>MONTH('Consolidtaed Data'!$F5453)</f>
        <v>2</v>
      </c>
      <c r="S3788" s="9" t="str">
        <f>TEXT(Table3[[#This Row],[Purchase Date]],"MMMM")</f>
        <v>October</v>
      </c>
      <c r="T3788" s="9">
        <f>YEAR('Consolidtaed Data'!$F5453)</f>
        <v>2021</v>
      </c>
    </row>
    <row r="3789" spans="1:20" x14ac:dyDescent="0.3">
      <c r="A3789" s="9" t="s">
        <v>4811</v>
      </c>
      <c r="B3789" s="9" t="s">
        <v>349</v>
      </c>
      <c r="C3789" s="9" t="s">
        <v>295</v>
      </c>
      <c r="D3789" s="9" t="s">
        <v>64</v>
      </c>
      <c r="E3789" s="9" t="s">
        <v>784</v>
      </c>
      <c r="F3789" s="10">
        <v>44108</v>
      </c>
      <c r="G3789" s="10" t="str">
        <f>VLOOKUP(Table3[[#This Row],[Product ID]],[1]Products!$A:$G,2,0)</f>
        <v>Product 60</v>
      </c>
      <c r="H3789" s="22">
        <v>1</v>
      </c>
      <c r="I3789" s="9">
        <f>VLOOKUP('Consolidtaed Data'!$B5671,[1]Products!$A:$G,4,0)</f>
        <v>880</v>
      </c>
      <c r="J3789" s="9">
        <f>VLOOKUP('Consolidtaed Data'!$B5671,[1]Products!$A:$G,3,0)</f>
        <v>634</v>
      </c>
      <c r="K3789" s="9">
        <f>'Consolidtaed Data'!$J5671*'Consolidtaed Data'!$H5671</f>
        <v>1473</v>
      </c>
      <c r="L3789" s="9">
        <f>'Consolidtaed Data'!$I5671*'Consolidtaed Data'!$H5671</f>
        <v>2497</v>
      </c>
      <c r="M3789" s="9">
        <f>'Consolidtaed Data'!$L5671-'Consolidtaed Data'!$K5671</f>
        <v>1818</v>
      </c>
      <c r="N3789" s="9" t="str">
        <f>VLOOKUP('Consolidtaed Data'!$C5671,[1]Locations!$A:$O,2,0)</f>
        <v>Rialto</v>
      </c>
      <c r="O3789" s="9" t="str">
        <f>VLOOKUP('Consolidtaed Data'!$D5671,'[1]Sales People'!$A:$B,2,0)</f>
        <v>Larry Marshall</v>
      </c>
      <c r="P3789" s="9" t="str">
        <f>VLOOKUP('Consolidtaed Data'!$E5671,[1]Customers!$A:$B,2,0)</f>
        <v>Lawrence Watson</v>
      </c>
      <c r="Q3789" s="11">
        <f>WEEKDAY('Consolidtaed Data'!$F5671)</f>
        <v>4</v>
      </c>
      <c r="R3789" s="9">
        <f>MONTH('Consolidtaed Data'!$F5671)</f>
        <v>2</v>
      </c>
      <c r="S3789" s="9" t="str">
        <f>TEXT(Table3[[#This Row],[Purchase Date]],"MMMM")</f>
        <v>October</v>
      </c>
      <c r="T3789" s="9">
        <f>YEAR('Consolidtaed Data'!$F5671)</f>
        <v>2021</v>
      </c>
    </row>
    <row r="3790" spans="1:20" x14ac:dyDescent="0.3">
      <c r="A3790" s="9" t="s">
        <v>4812</v>
      </c>
      <c r="B3790" s="9" t="s">
        <v>298</v>
      </c>
      <c r="C3790" s="9" t="s">
        <v>231</v>
      </c>
      <c r="D3790" s="9" t="s">
        <v>31</v>
      </c>
      <c r="E3790" s="9" t="s">
        <v>825</v>
      </c>
      <c r="F3790" s="10">
        <v>44108</v>
      </c>
      <c r="G3790" s="10" t="str">
        <f>VLOOKUP(Table3[[#This Row],[Product ID]],[1]Products!$A:$G,2,0)</f>
        <v>Product 53</v>
      </c>
      <c r="H3790" s="22">
        <v>3</v>
      </c>
      <c r="I3790" s="9">
        <f>VLOOKUP('Consolidtaed Data'!$B5931,[1]Products!$A:$G,4,0)</f>
        <v>1848</v>
      </c>
      <c r="J3790" s="9">
        <f>VLOOKUP('Consolidtaed Data'!$B5931,[1]Products!$A:$G,3,0)</f>
        <v>1294</v>
      </c>
      <c r="K3790" s="9">
        <f>'Consolidtaed Data'!$J5931*'Consolidtaed Data'!$H5931</f>
        <v>1774</v>
      </c>
      <c r="L3790" s="9">
        <f>'Consolidtaed Data'!$I5931*'Consolidtaed Data'!$H5931</f>
        <v>2464</v>
      </c>
      <c r="M3790" s="9">
        <f>'Consolidtaed Data'!$L5931-'Consolidtaed Data'!$K5931</f>
        <v>1056</v>
      </c>
      <c r="N3790" s="9" t="str">
        <f>VLOOKUP('Consolidtaed Data'!$C5931,[1]Locations!$A:$O,2,0)</f>
        <v>Huntington Beach</v>
      </c>
      <c r="O3790" s="9" t="str">
        <f>VLOOKUP('Consolidtaed Data'!$D5931,'[1]Sales People'!$A:$B,2,0)</f>
        <v>Kevin Butler</v>
      </c>
      <c r="P3790" s="9" t="str">
        <f>VLOOKUP('Consolidtaed Data'!$E5931,[1]Customers!$A:$B,2,0)</f>
        <v>Charles Montgomery</v>
      </c>
      <c r="Q3790" s="11">
        <f>WEEKDAY('Consolidtaed Data'!$F5931)</f>
        <v>7</v>
      </c>
      <c r="R3790" s="9">
        <f>MONTH('Consolidtaed Data'!$F5931)</f>
        <v>3</v>
      </c>
      <c r="S3790" s="9" t="str">
        <f>TEXT(Table3[[#This Row],[Purchase Date]],"MMMM")</f>
        <v>October</v>
      </c>
      <c r="T3790" s="9">
        <f>YEAR('Consolidtaed Data'!$F5931)</f>
        <v>2021</v>
      </c>
    </row>
    <row r="3791" spans="1:20" x14ac:dyDescent="0.3">
      <c r="A3791" s="9" t="s">
        <v>4813</v>
      </c>
      <c r="B3791" s="9" t="s">
        <v>390</v>
      </c>
      <c r="C3791" s="9" t="s">
        <v>152</v>
      </c>
      <c r="D3791" s="9" t="s">
        <v>326</v>
      </c>
      <c r="E3791" s="9" t="s">
        <v>1058</v>
      </c>
      <c r="F3791" s="10">
        <v>44108</v>
      </c>
      <c r="G3791" s="10" t="str">
        <f>VLOOKUP(Table3[[#This Row],[Product ID]],[1]Products!$A:$G,2,0)</f>
        <v>Product 48</v>
      </c>
      <c r="H3791" s="22">
        <v>1</v>
      </c>
      <c r="I3791" s="9">
        <f>VLOOKUP('Consolidtaed Data'!$B6328,[1]Products!$A:$G,4,0)</f>
        <v>1582</v>
      </c>
      <c r="J3791" s="9">
        <f>VLOOKUP('Consolidtaed Data'!$B6328,[1]Products!$A:$G,3,0)</f>
        <v>1234</v>
      </c>
      <c r="K3791" s="9">
        <f>'Consolidtaed Data'!$J6328*'Consolidtaed Data'!$H6328</f>
        <v>4134</v>
      </c>
      <c r="L3791" s="9">
        <f>'Consolidtaed Data'!$I6328*'Consolidtaed Data'!$H6328</f>
        <v>5661</v>
      </c>
      <c r="M3791" s="9">
        <f>'Consolidtaed Data'!$L6328-'Consolidtaed Data'!$K6328</f>
        <v>408</v>
      </c>
      <c r="N3791" s="9" t="str">
        <f>VLOOKUP('Consolidtaed Data'!$C6328,[1]Locations!$A:$O,2,0)</f>
        <v>San Bernardino</v>
      </c>
      <c r="O3791" s="9" t="str">
        <f>VLOOKUP('Consolidtaed Data'!$D6328,'[1]Sales People'!$A:$B,2,0)</f>
        <v>Fred Robertson</v>
      </c>
      <c r="P3791" s="9" t="str">
        <f>VLOOKUP('Consolidtaed Data'!$E6328,[1]Customers!$A:$B,2,0)</f>
        <v>Brian Kim</v>
      </c>
      <c r="Q3791" s="11">
        <f>WEEKDAY('Consolidtaed Data'!$F6328)</f>
        <v>7</v>
      </c>
      <c r="R3791" s="9">
        <f>MONTH('Consolidtaed Data'!$F6328)</f>
        <v>4</v>
      </c>
      <c r="S3791" s="9" t="str">
        <f>TEXT(Table3[[#This Row],[Purchase Date]],"MMMM")</f>
        <v>October</v>
      </c>
      <c r="T3791" s="9">
        <f>YEAR('Consolidtaed Data'!$F6328)</f>
        <v>2021</v>
      </c>
    </row>
    <row r="3792" spans="1:20" x14ac:dyDescent="0.3">
      <c r="A3792" s="9" t="s">
        <v>4814</v>
      </c>
      <c r="B3792" s="9" t="s">
        <v>806</v>
      </c>
      <c r="C3792" s="9" t="s">
        <v>245</v>
      </c>
      <c r="D3792" s="9" t="s">
        <v>235</v>
      </c>
      <c r="E3792" s="9" t="s">
        <v>1601</v>
      </c>
      <c r="F3792" s="10">
        <v>44108</v>
      </c>
      <c r="G3792" s="10" t="str">
        <f>VLOOKUP(Table3[[#This Row],[Product ID]],[1]Products!$A:$G,2,0)</f>
        <v>Product 72</v>
      </c>
      <c r="H3792" s="22">
        <v>1</v>
      </c>
      <c r="I3792" s="9">
        <f>VLOOKUP('Consolidtaed Data'!$B6531,[1]Products!$A:$G,4,0)</f>
        <v>771</v>
      </c>
      <c r="J3792" s="9">
        <f>VLOOKUP('Consolidtaed Data'!$B6531,[1]Products!$A:$G,3,0)</f>
        <v>648</v>
      </c>
      <c r="K3792" s="9">
        <f>'Consolidtaed Data'!$J6531*'Consolidtaed Data'!$H6531</f>
        <v>4101</v>
      </c>
      <c r="L3792" s="9">
        <f>'Consolidtaed Data'!$I6531*'Consolidtaed Data'!$H6531</f>
        <v>6723</v>
      </c>
      <c r="M3792" s="9">
        <f>'Consolidtaed Data'!$L6531-'Consolidtaed Data'!$K6531</f>
        <v>613</v>
      </c>
      <c r="N3792" s="9" t="str">
        <f>VLOOKUP('Consolidtaed Data'!$C6531,[1]Locations!$A:$O,2,0)</f>
        <v>Fremont</v>
      </c>
      <c r="O3792" s="9" t="str">
        <f>VLOOKUP('Consolidtaed Data'!$D6531,'[1]Sales People'!$A:$B,2,0)</f>
        <v>Fred Robertson</v>
      </c>
      <c r="P3792" s="9" t="str">
        <f>VLOOKUP('Consolidtaed Data'!$E6531,[1]Customers!$A:$B,2,0)</f>
        <v>Antonio Owens</v>
      </c>
      <c r="Q3792" s="11">
        <f>WEEKDAY('Consolidtaed Data'!$F6531)</f>
        <v>3</v>
      </c>
      <c r="R3792" s="9">
        <f>MONTH('Consolidtaed Data'!$F6531)</f>
        <v>5</v>
      </c>
      <c r="S3792" s="9" t="str">
        <f>TEXT(Table3[[#This Row],[Purchase Date]],"MMMM")</f>
        <v>October</v>
      </c>
      <c r="T3792" s="9">
        <f>YEAR('Consolidtaed Data'!$F6531)</f>
        <v>2021</v>
      </c>
    </row>
    <row r="3793" spans="1:20" x14ac:dyDescent="0.3">
      <c r="A3793" s="9" t="s">
        <v>4815</v>
      </c>
      <c r="B3793" s="9" t="s">
        <v>712</v>
      </c>
      <c r="C3793" s="9" t="s">
        <v>126</v>
      </c>
      <c r="D3793" s="9" t="s">
        <v>22</v>
      </c>
      <c r="E3793" s="9" t="s">
        <v>779</v>
      </c>
      <c r="F3793" s="10">
        <v>44108</v>
      </c>
      <c r="G3793" s="10" t="str">
        <f>VLOOKUP(Table3[[#This Row],[Product ID]],[1]Products!$A:$G,2,0)</f>
        <v>Product 32</v>
      </c>
      <c r="H3793" s="22">
        <v>4</v>
      </c>
      <c r="I3793" s="9">
        <f>VLOOKUP('Consolidtaed Data'!$B6803,[1]Products!$A:$G,4,0)</f>
        <v>1119</v>
      </c>
      <c r="J3793" s="9">
        <f>VLOOKUP('Consolidtaed Data'!$B6803,[1]Products!$A:$G,3,0)</f>
        <v>683</v>
      </c>
      <c r="K3793" s="9">
        <f>'Consolidtaed Data'!$J6803*'Consolidtaed Data'!$H6803</f>
        <v>962</v>
      </c>
      <c r="L3793" s="9">
        <f>'Consolidtaed Data'!$I6803*'Consolidtaed Data'!$H6803</f>
        <v>1414</v>
      </c>
      <c r="M3793" s="9">
        <f>'Consolidtaed Data'!$L6803-'Consolidtaed Data'!$K6803</f>
        <v>95</v>
      </c>
      <c r="N3793" s="9" t="str">
        <f>VLOOKUP('Consolidtaed Data'!$C6803,[1]Locations!$A:$O,2,0)</f>
        <v>Torrance</v>
      </c>
      <c r="O3793" s="9" t="str">
        <f>VLOOKUP('Consolidtaed Data'!$D6803,'[1]Sales People'!$A:$B,2,0)</f>
        <v>Roger Ramos</v>
      </c>
      <c r="P3793" s="9" t="str">
        <f>VLOOKUP('Consolidtaed Data'!$E6803,[1]Customers!$A:$B,2,0)</f>
        <v>Benjamin Morgan</v>
      </c>
      <c r="Q3793" s="11">
        <f>WEEKDAY('Consolidtaed Data'!$F6803)</f>
        <v>4</v>
      </c>
      <c r="R3793" s="9">
        <f>MONTH('Consolidtaed Data'!$F6803)</f>
        <v>6</v>
      </c>
      <c r="S3793" s="9" t="str">
        <f>TEXT(Table3[[#This Row],[Purchase Date]],"MMMM")</f>
        <v>October</v>
      </c>
      <c r="T3793" s="9">
        <f>YEAR('Consolidtaed Data'!$F6803)</f>
        <v>2021</v>
      </c>
    </row>
    <row r="3794" spans="1:20" x14ac:dyDescent="0.3">
      <c r="A3794" s="9" t="s">
        <v>4816</v>
      </c>
      <c r="B3794" s="9" t="s">
        <v>156</v>
      </c>
      <c r="C3794" s="9" t="s">
        <v>405</v>
      </c>
      <c r="D3794" s="9" t="s">
        <v>149</v>
      </c>
      <c r="E3794" s="9" t="s">
        <v>1256</v>
      </c>
      <c r="F3794" s="10">
        <v>44108</v>
      </c>
      <c r="G3794" s="10" t="str">
        <f>VLOOKUP(Table3[[#This Row],[Product ID]],[1]Products!$A:$G,2,0)</f>
        <v>Product 21</v>
      </c>
      <c r="H3794" s="22">
        <v>4</v>
      </c>
      <c r="I3794" s="9">
        <f>VLOOKUP('Consolidtaed Data'!$B7044,[1]Products!$A:$G,4,0)</f>
        <v>1899</v>
      </c>
      <c r="J3794" s="9">
        <f>VLOOKUP('Consolidtaed Data'!$B7044,[1]Products!$A:$G,3,0)</f>
        <v>1044</v>
      </c>
      <c r="K3794" s="9">
        <f>'Consolidtaed Data'!$J7044*'Consolidtaed Data'!$H7044</f>
        <v>1516</v>
      </c>
      <c r="L3794" s="9">
        <f>'Consolidtaed Data'!$I7044*'Consolidtaed Data'!$H7044</f>
        <v>1783</v>
      </c>
      <c r="M3794" s="9">
        <f>'Consolidtaed Data'!$L7044-'Consolidtaed Data'!$K7044</f>
        <v>102</v>
      </c>
      <c r="N3794" s="9" t="str">
        <f>VLOOKUP('Consolidtaed Data'!$C7044,[1]Locations!$A:$O,2,0)</f>
        <v>Chula Vista</v>
      </c>
      <c r="O3794" s="9" t="str">
        <f>VLOOKUP('Consolidtaed Data'!$D7044,'[1]Sales People'!$A:$B,2,0)</f>
        <v>Ryan Welch</v>
      </c>
      <c r="P3794" s="9" t="str">
        <f>VLOOKUP('Consolidtaed Data'!$E7044,[1]Customers!$A:$B,2,0)</f>
        <v>Gerald Palmer</v>
      </c>
      <c r="Q3794" s="11">
        <f>WEEKDAY('Consolidtaed Data'!$F7044)</f>
        <v>1</v>
      </c>
      <c r="R3794" s="9">
        <f>MONTH('Consolidtaed Data'!$F7044)</f>
        <v>6</v>
      </c>
      <c r="S3794" s="9" t="str">
        <f>TEXT(Table3[[#This Row],[Purchase Date]],"MMMM")</f>
        <v>October</v>
      </c>
      <c r="T3794" s="9">
        <f>YEAR('Consolidtaed Data'!$F7044)</f>
        <v>2021</v>
      </c>
    </row>
    <row r="3795" spans="1:20" x14ac:dyDescent="0.3">
      <c r="A3795" s="9" t="s">
        <v>4817</v>
      </c>
      <c r="B3795" s="9" t="s">
        <v>119</v>
      </c>
      <c r="C3795" s="9" t="s">
        <v>228</v>
      </c>
      <c r="D3795" s="9" t="s">
        <v>46</v>
      </c>
      <c r="E3795" s="9" t="s">
        <v>1007</v>
      </c>
      <c r="F3795" s="10">
        <v>44108</v>
      </c>
      <c r="G3795" s="10" t="str">
        <f>VLOOKUP(Table3[[#This Row],[Product ID]],[1]Products!$A:$G,2,0)</f>
        <v>Product 67</v>
      </c>
      <c r="H3795" s="22">
        <v>1</v>
      </c>
      <c r="I3795" s="9">
        <f>VLOOKUP('Consolidtaed Data'!$B7359,[1]Products!$A:$G,4,0)</f>
        <v>886</v>
      </c>
      <c r="J3795" s="9">
        <f>VLOOKUP('Consolidtaed Data'!$B7359,[1]Products!$A:$G,3,0)</f>
        <v>478</v>
      </c>
      <c r="K3795" s="9">
        <f>'Consolidtaed Data'!$J7359*'Consolidtaed Data'!$H7359</f>
        <v>3600</v>
      </c>
      <c r="L3795" s="9">
        <f>'Consolidtaed Data'!$I7359*'Consolidtaed Data'!$H7359</f>
        <v>6546</v>
      </c>
      <c r="M3795" s="9">
        <f>'Consolidtaed Data'!$L7359-'Consolidtaed Data'!$K7359</f>
        <v>892</v>
      </c>
      <c r="N3795" s="9" t="str">
        <f>VLOOKUP('Consolidtaed Data'!$C7359,[1]Locations!$A:$O,2,0)</f>
        <v>El Monte</v>
      </c>
      <c r="O3795" s="9" t="str">
        <f>VLOOKUP('Consolidtaed Data'!$D7359,'[1]Sales People'!$A:$B,2,0)</f>
        <v>Andrew Bowman</v>
      </c>
      <c r="P3795" s="9" t="str">
        <f>VLOOKUP('Consolidtaed Data'!$E7359,[1]Customers!$A:$B,2,0)</f>
        <v>Todd Davis</v>
      </c>
      <c r="Q3795" s="11">
        <f>WEEKDAY('Consolidtaed Data'!$F7359)</f>
        <v>2</v>
      </c>
      <c r="R3795" s="9">
        <f>MONTH('Consolidtaed Data'!$F7359)</f>
        <v>7</v>
      </c>
      <c r="S3795" s="9" t="str">
        <f>TEXT(Table3[[#This Row],[Purchase Date]],"MMMM")</f>
        <v>October</v>
      </c>
      <c r="T3795" s="9">
        <f>YEAR('Consolidtaed Data'!$F7359)</f>
        <v>2021</v>
      </c>
    </row>
    <row r="3796" spans="1:20" x14ac:dyDescent="0.3">
      <c r="A3796" s="9" t="s">
        <v>4818</v>
      </c>
      <c r="B3796" s="9" t="s">
        <v>580</v>
      </c>
      <c r="C3796" s="9" t="s">
        <v>157</v>
      </c>
      <c r="D3796" s="9" t="s">
        <v>46</v>
      </c>
      <c r="E3796" s="9" t="s">
        <v>807</v>
      </c>
      <c r="F3796" s="10">
        <v>44108</v>
      </c>
      <c r="G3796" s="10" t="str">
        <f>VLOOKUP(Table3[[#This Row],[Product ID]],[1]Products!$A:$G,2,0)</f>
        <v>Product 1</v>
      </c>
      <c r="H3796" s="22">
        <v>1</v>
      </c>
      <c r="I3796" s="9">
        <f>VLOOKUP('Consolidtaed Data'!$B7408,[1]Products!$A:$G,4,0)</f>
        <v>1638</v>
      </c>
      <c r="J3796" s="9">
        <f>VLOOKUP('Consolidtaed Data'!$B7408,[1]Products!$A:$G,3,0)</f>
        <v>1261</v>
      </c>
      <c r="K3796" s="9">
        <f>'Consolidtaed Data'!$J7408*'Consolidtaed Data'!$H7408</f>
        <v>682</v>
      </c>
      <c r="L3796" s="9">
        <f>'Consolidtaed Data'!$I7408*'Consolidtaed Data'!$H7408</f>
        <v>1338</v>
      </c>
      <c r="M3796" s="9">
        <f>'Consolidtaed Data'!$L7408-'Consolidtaed Data'!$K7408</f>
        <v>214</v>
      </c>
      <c r="N3796" s="9" t="str">
        <f>VLOOKUP('Consolidtaed Data'!$C7408,[1]Locations!$A:$O,2,0)</f>
        <v>Lancaster</v>
      </c>
      <c r="O3796" s="9" t="str">
        <f>VLOOKUP('Consolidtaed Data'!$D7408,'[1]Sales People'!$A:$B,2,0)</f>
        <v>Gary Rodriguez</v>
      </c>
      <c r="P3796" s="9" t="str">
        <f>VLOOKUP('Consolidtaed Data'!$E7408,[1]Customers!$A:$B,2,0)</f>
        <v>Craig Wright</v>
      </c>
      <c r="Q3796" s="11">
        <f>WEEKDAY('Consolidtaed Data'!$F7408)</f>
        <v>6</v>
      </c>
      <c r="R3796" s="9">
        <f>MONTH('Consolidtaed Data'!$F7408)</f>
        <v>7</v>
      </c>
      <c r="S3796" s="9" t="str">
        <f>TEXT(Table3[[#This Row],[Purchase Date]],"MMMM")</f>
        <v>October</v>
      </c>
      <c r="T3796" s="9">
        <f>YEAR('Consolidtaed Data'!$F7408)</f>
        <v>2021</v>
      </c>
    </row>
    <row r="3797" spans="1:20" x14ac:dyDescent="0.3">
      <c r="A3797" s="9" t="s">
        <v>4819</v>
      </c>
      <c r="B3797" s="9" t="s">
        <v>712</v>
      </c>
      <c r="C3797" s="9" t="s">
        <v>50</v>
      </c>
      <c r="D3797" s="9" t="s">
        <v>87</v>
      </c>
      <c r="E3797" s="9" t="s">
        <v>1013</v>
      </c>
      <c r="F3797" s="10">
        <v>44108</v>
      </c>
      <c r="G3797" s="10" t="str">
        <f>VLOOKUP(Table3[[#This Row],[Product ID]],[1]Products!$A:$G,2,0)</f>
        <v>Product 32</v>
      </c>
      <c r="H3797" s="22">
        <v>4</v>
      </c>
      <c r="I3797" s="9">
        <f>VLOOKUP('Consolidtaed Data'!$B8005,[1]Products!$A:$G,4,0)</f>
        <v>871</v>
      </c>
      <c r="J3797" s="9">
        <f>VLOOKUP('Consolidtaed Data'!$B8005,[1]Products!$A:$G,3,0)</f>
        <v>540</v>
      </c>
      <c r="K3797" s="9">
        <f>'Consolidtaed Data'!$J8005*'Consolidtaed Data'!$H8005</f>
        <v>450</v>
      </c>
      <c r="L3797" s="9">
        <f>'Consolidtaed Data'!$I8005*'Consolidtaed Data'!$H8005</f>
        <v>818</v>
      </c>
      <c r="M3797" s="9">
        <f>'Consolidtaed Data'!$L8005-'Consolidtaed Data'!$K8005</f>
        <v>46</v>
      </c>
      <c r="N3797" s="9" t="str">
        <f>VLOOKUP('Consolidtaed Data'!$C8005,[1]Locations!$A:$O,2,0)</f>
        <v>Salinas</v>
      </c>
      <c r="O3797" s="9" t="str">
        <f>VLOOKUP('Consolidtaed Data'!$D8005,'[1]Sales People'!$A:$B,2,0)</f>
        <v>Ernest Wagner</v>
      </c>
      <c r="P3797" s="9" t="str">
        <f>VLOOKUP('Consolidtaed Data'!$E8005,[1]Customers!$A:$B,2,0)</f>
        <v>Joshua Little</v>
      </c>
      <c r="Q3797" s="11">
        <f>WEEKDAY('Consolidtaed Data'!$F8005)</f>
        <v>4</v>
      </c>
      <c r="R3797" s="9">
        <f>MONTH('Consolidtaed Data'!$F8005)</f>
        <v>9</v>
      </c>
      <c r="S3797" s="9" t="str">
        <f>TEXT(Table3[[#This Row],[Purchase Date]],"MMMM")</f>
        <v>October</v>
      </c>
      <c r="T3797" s="9">
        <f>YEAR('Consolidtaed Data'!$F8005)</f>
        <v>2021</v>
      </c>
    </row>
    <row r="3798" spans="1:20" x14ac:dyDescent="0.3">
      <c r="A3798" s="9" t="s">
        <v>4820</v>
      </c>
      <c r="B3798" s="9" t="s">
        <v>397</v>
      </c>
      <c r="C3798" s="9" t="s">
        <v>67</v>
      </c>
      <c r="D3798" s="9" t="s">
        <v>31</v>
      </c>
      <c r="E3798" s="9" t="s">
        <v>1110</v>
      </c>
      <c r="F3798" s="10">
        <v>44108</v>
      </c>
      <c r="G3798" s="10" t="str">
        <f>VLOOKUP(Table3[[#This Row],[Product ID]],[1]Products!$A:$G,2,0)</f>
        <v>Product 20</v>
      </c>
      <c r="H3798" s="22">
        <v>2</v>
      </c>
      <c r="I3798" s="9">
        <f>VLOOKUP('Consolidtaed Data'!$B8052,[1]Products!$A:$G,4,0)</f>
        <v>951</v>
      </c>
      <c r="J3798" s="9">
        <f>VLOOKUP('Consolidtaed Data'!$B8052,[1]Products!$A:$G,3,0)</f>
        <v>504</v>
      </c>
      <c r="K3798" s="9">
        <f>'Consolidtaed Data'!$J8052*'Consolidtaed Data'!$H8052</f>
        <v>292</v>
      </c>
      <c r="L3798" s="9">
        <f>'Consolidtaed Data'!$I8052*'Consolidtaed Data'!$H8052</f>
        <v>356</v>
      </c>
      <c r="M3798" s="9">
        <f>'Consolidtaed Data'!$L8052-'Consolidtaed Data'!$K8052</f>
        <v>420</v>
      </c>
      <c r="N3798" s="9" t="str">
        <f>VLOOKUP('Consolidtaed Data'!$C8052,[1]Locations!$A:$O,2,0)</f>
        <v>Rialto</v>
      </c>
      <c r="O3798" s="9" t="str">
        <f>VLOOKUP('Consolidtaed Data'!$D8052,'[1]Sales People'!$A:$B,2,0)</f>
        <v>Larry Castillo</v>
      </c>
      <c r="P3798" s="9" t="str">
        <f>VLOOKUP('Consolidtaed Data'!$E8052,[1]Customers!$A:$B,2,0)</f>
        <v>Stephen Payne</v>
      </c>
      <c r="Q3798" s="11">
        <f>WEEKDAY('Consolidtaed Data'!$F8052)</f>
        <v>1</v>
      </c>
      <c r="R3798" s="9">
        <f>MONTH('Consolidtaed Data'!$F8052)</f>
        <v>9</v>
      </c>
      <c r="S3798" s="9" t="str">
        <f>TEXT(Table3[[#This Row],[Purchase Date]],"MMMM")</f>
        <v>October</v>
      </c>
      <c r="T3798" s="9">
        <f>YEAR('Consolidtaed Data'!$F8052)</f>
        <v>2021</v>
      </c>
    </row>
    <row r="3799" spans="1:20" x14ac:dyDescent="0.3">
      <c r="A3799" s="9" t="s">
        <v>4821</v>
      </c>
      <c r="B3799" s="9" t="s">
        <v>151</v>
      </c>
      <c r="C3799" s="9" t="s">
        <v>245</v>
      </c>
      <c r="D3799" s="9" t="s">
        <v>326</v>
      </c>
      <c r="E3799" s="9" t="s">
        <v>577</v>
      </c>
      <c r="F3799" s="10">
        <v>44108</v>
      </c>
      <c r="G3799" s="10" t="str">
        <f>VLOOKUP(Table3[[#This Row],[Product ID]],[1]Products!$A:$G,2,0)</f>
        <v>Product 94</v>
      </c>
      <c r="H3799" s="22">
        <v>1</v>
      </c>
      <c r="I3799" s="9">
        <f>VLOOKUP('Consolidtaed Data'!$B8344,[1]Products!$A:$G,4,0)</f>
        <v>1119</v>
      </c>
      <c r="J3799" s="9">
        <f>VLOOKUP('Consolidtaed Data'!$B8344,[1]Products!$A:$G,3,0)</f>
        <v>683</v>
      </c>
      <c r="K3799" s="9">
        <f>'Consolidtaed Data'!$J8344*'Consolidtaed Data'!$H8344</f>
        <v>1261</v>
      </c>
      <c r="L3799" s="9">
        <f>'Consolidtaed Data'!$I8344*'Consolidtaed Data'!$H8344</f>
        <v>1638</v>
      </c>
      <c r="M3799" s="9">
        <f>'Consolidtaed Data'!$L8344-'Consolidtaed Data'!$K8344</f>
        <v>987</v>
      </c>
      <c r="N3799" s="9" t="str">
        <f>VLOOKUP('Consolidtaed Data'!$C8344,[1]Locations!$A:$O,2,0)</f>
        <v>Sunnyvale</v>
      </c>
      <c r="O3799" s="9" t="str">
        <f>VLOOKUP('Consolidtaed Data'!$D8344,'[1]Sales People'!$A:$B,2,0)</f>
        <v>Martin Carr</v>
      </c>
      <c r="P3799" s="9" t="str">
        <f>VLOOKUP('Consolidtaed Data'!$E8344,[1]Customers!$A:$B,2,0)</f>
        <v>Anthony Banks</v>
      </c>
      <c r="Q3799" s="11">
        <f>WEEKDAY('Consolidtaed Data'!$F8344)</f>
        <v>1</v>
      </c>
      <c r="R3799" s="9">
        <f>MONTH('Consolidtaed Data'!$F8344)</f>
        <v>9</v>
      </c>
      <c r="S3799" s="9" t="str">
        <f>TEXT(Table3[[#This Row],[Purchase Date]],"MMMM")</f>
        <v>October</v>
      </c>
      <c r="T3799" s="9">
        <f>YEAR('Consolidtaed Data'!$F8344)</f>
        <v>2021</v>
      </c>
    </row>
    <row r="3800" spans="1:20" x14ac:dyDescent="0.3">
      <c r="A3800" s="9" t="s">
        <v>4822</v>
      </c>
      <c r="B3800" s="9" t="s">
        <v>156</v>
      </c>
      <c r="C3800" s="9" t="s">
        <v>231</v>
      </c>
      <c r="D3800" s="9" t="s">
        <v>80</v>
      </c>
      <c r="E3800" s="9" t="s">
        <v>1620</v>
      </c>
      <c r="F3800" s="10">
        <v>44108</v>
      </c>
      <c r="G3800" s="10" t="str">
        <f>VLOOKUP(Table3[[#This Row],[Product ID]],[1]Products!$A:$G,2,0)</f>
        <v>Product 21</v>
      </c>
      <c r="H3800" s="22">
        <v>1</v>
      </c>
      <c r="I3800" s="9">
        <f>VLOOKUP('Consolidtaed Data'!$B8456,[1]Products!$A:$G,4,0)</f>
        <v>2182</v>
      </c>
      <c r="J3800" s="9">
        <f>VLOOKUP('Consolidtaed Data'!$B8456,[1]Products!$A:$G,3,0)</f>
        <v>1200</v>
      </c>
      <c r="K3800" s="9">
        <f>'Consolidtaed Data'!$J8456*'Consolidtaed Data'!$H8456</f>
        <v>1968</v>
      </c>
      <c r="L3800" s="9">
        <f>'Consolidtaed Data'!$I8456*'Consolidtaed Data'!$H8456</f>
        <v>2734</v>
      </c>
      <c r="M3800" s="9">
        <f>'Consolidtaed Data'!$L8456-'Consolidtaed Data'!$K8456</f>
        <v>1032</v>
      </c>
      <c r="N3800" s="9" t="str">
        <f>VLOOKUP('Consolidtaed Data'!$C8456,[1]Locations!$A:$O,2,0)</f>
        <v>Fullerton</v>
      </c>
      <c r="O3800" s="9" t="str">
        <f>VLOOKUP('Consolidtaed Data'!$D8456,'[1]Sales People'!$A:$B,2,0)</f>
        <v>Ernest Wagner</v>
      </c>
      <c r="P3800" s="9" t="str">
        <f>VLOOKUP('Consolidtaed Data'!$E8456,[1]Customers!$A:$B,2,0)</f>
        <v>Jonathan Harris</v>
      </c>
      <c r="Q3800" s="11">
        <f>WEEKDAY('Consolidtaed Data'!$F8456)</f>
        <v>2</v>
      </c>
      <c r="R3800" s="9">
        <f>MONTH('Consolidtaed Data'!$F8456)</f>
        <v>10</v>
      </c>
      <c r="S3800" s="9" t="str">
        <f>TEXT(Table3[[#This Row],[Purchase Date]],"MMMM")</f>
        <v>October</v>
      </c>
      <c r="T3800" s="9">
        <f>YEAR('Consolidtaed Data'!$F8456)</f>
        <v>2021</v>
      </c>
    </row>
    <row r="3801" spans="1:20" x14ac:dyDescent="0.3">
      <c r="A3801" s="9" t="s">
        <v>4823</v>
      </c>
      <c r="B3801" s="9" t="s">
        <v>33</v>
      </c>
      <c r="C3801" s="9" t="s">
        <v>173</v>
      </c>
      <c r="D3801" s="9" t="s">
        <v>43</v>
      </c>
      <c r="E3801" s="9" t="s">
        <v>605</v>
      </c>
      <c r="F3801" s="10">
        <v>44108</v>
      </c>
      <c r="G3801" s="10" t="str">
        <f>VLOOKUP(Table3[[#This Row],[Product ID]],[1]Products!$A:$G,2,0)</f>
        <v>Product 29</v>
      </c>
      <c r="H3801" s="22">
        <v>4</v>
      </c>
      <c r="I3801" s="9">
        <f>VLOOKUP('Consolidtaed Data'!$B8863,[1]Products!$A:$G,4,0)</f>
        <v>1708</v>
      </c>
      <c r="J3801" s="9">
        <f>VLOOKUP('Consolidtaed Data'!$B8863,[1]Products!$A:$G,3,0)</f>
        <v>871</v>
      </c>
      <c r="K3801" s="9">
        <f>'Consolidtaed Data'!$J8863*'Consolidtaed Data'!$H8863</f>
        <v>291</v>
      </c>
      <c r="L3801" s="9">
        <f>'Consolidtaed Data'!$I8863*'Consolidtaed Data'!$H8863</f>
        <v>378</v>
      </c>
      <c r="M3801" s="9">
        <f>'Consolidtaed Data'!$L8863-'Consolidtaed Data'!$K8863</f>
        <v>1839</v>
      </c>
      <c r="N3801" s="9" t="str">
        <f>VLOOKUP('Consolidtaed Data'!$C8863,[1]Locations!$A:$O,2,0)</f>
        <v>Victorville</v>
      </c>
      <c r="O3801" s="9" t="str">
        <f>VLOOKUP('Consolidtaed Data'!$D8863,'[1]Sales People'!$A:$B,2,0)</f>
        <v>Brian Davis</v>
      </c>
      <c r="P3801" s="9" t="str">
        <f>VLOOKUP('Consolidtaed Data'!$E8863,[1]Customers!$A:$B,2,0)</f>
        <v>Henry Reyes</v>
      </c>
      <c r="Q3801" s="11">
        <f>WEEKDAY('Consolidtaed Data'!$F8863)</f>
        <v>5</v>
      </c>
      <c r="R3801" s="9">
        <f>MONTH('Consolidtaed Data'!$F8863)</f>
        <v>11</v>
      </c>
      <c r="S3801" s="9" t="str">
        <f>TEXT(Table3[[#This Row],[Purchase Date]],"MMMM")</f>
        <v>October</v>
      </c>
      <c r="T3801" s="9">
        <f>YEAR('Consolidtaed Data'!$F8863)</f>
        <v>2021</v>
      </c>
    </row>
    <row r="3802" spans="1:20" x14ac:dyDescent="0.3">
      <c r="A3802" s="9" t="s">
        <v>4824</v>
      </c>
      <c r="B3802" s="9" t="s">
        <v>318</v>
      </c>
      <c r="C3802" s="9" t="s">
        <v>223</v>
      </c>
      <c r="D3802" s="9" t="s">
        <v>246</v>
      </c>
      <c r="E3802" s="9" t="s">
        <v>1950</v>
      </c>
      <c r="F3802" s="10">
        <v>44108</v>
      </c>
      <c r="G3802" s="10" t="str">
        <f>VLOOKUP(Table3[[#This Row],[Product ID]],[1]Products!$A:$G,2,0)</f>
        <v>Product 89</v>
      </c>
      <c r="H3802" s="22">
        <v>2</v>
      </c>
      <c r="I3802" s="9">
        <f>VLOOKUP('Consolidtaed Data'!$B8902,[1]Products!$A:$G,4,0)</f>
        <v>1638</v>
      </c>
      <c r="J3802" s="9">
        <f>VLOOKUP('Consolidtaed Data'!$B8902,[1]Products!$A:$G,3,0)</f>
        <v>1261</v>
      </c>
      <c r="K3802" s="9">
        <f>'Consolidtaed Data'!$J8902*'Consolidtaed Data'!$H8902</f>
        <v>2798</v>
      </c>
      <c r="L3802" s="9">
        <f>'Consolidtaed Data'!$I8902*'Consolidtaed Data'!$H8902</f>
        <v>4588</v>
      </c>
      <c r="M3802" s="9">
        <f>'Consolidtaed Data'!$L8902-'Consolidtaed Data'!$K8902</f>
        <v>447</v>
      </c>
      <c r="N3802" s="9" t="str">
        <f>VLOOKUP('Consolidtaed Data'!$C8902,[1]Locations!$A:$O,2,0)</f>
        <v>Palmdale</v>
      </c>
      <c r="O3802" s="9" t="str">
        <f>VLOOKUP('Consolidtaed Data'!$D8902,'[1]Sales People'!$A:$B,2,0)</f>
        <v>Kenneth Fields</v>
      </c>
      <c r="P3802" s="9" t="str">
        <f>VLOOKUP('Consolidtaed Data'!$E8902,[1]Customers!$A:$B,2,0)</f>
        <v>Jimmy Harper</v>
      </c>
      <c r="Q3802" s="11">
        <f>WEEKDAY('Consolidtaed Data'!$F8902)</f>
        <v>7</v>
      </c>
      <c r="R3802" s="9">
        <f>MONTH('Consolidtaed Data'!$F8902)</f>
        <v>11</v>
      </c>
      <c r="S3802" s="9" t="str">
        <f>TEXT(Table3[[#This Row],[Purchase Date]],"MMMM")</f>
        <v>October</v>
      </c>
      <c r="T3802" s="9">
        <f>YEAR('Consolidtaed Data'!$F8902)</f>
        <v>2021</v>
      </c>
    </row>
    <row r="3803" spans="1:20" x14ac:dyDescent="0.3">
      <c r="A3803" s="9" t="s">
        <v>4825</v>
      </c>
      <c r="B3803" s="9" t="s">
        <v>188</v>
      </c>
      <c r="C3803" s="9" t="s">
        <v>462</v>
      </c>
      <c r="D3803" s="9" t="s">
        <v>31</v>
      </c>
      <c r="E3803" s="9" t="s">
        <v>239</v>
      </c>
      <c r="F3803" s="10">
        <v>44108</v>
      </c>
      <c r="G3803" s="10" t="str">
        <f>VLOOKUP(Table3[[#This Row],[Product ID]],[1]Products!$A:$G,2,0)</f>
        <v>Product 63</v>
      </c>
      <c r="H3803" s="22">
        <v>1</v>
      </c>
      <c r="I3803" s="9">
        <f>VLOOKUP('Consolidtaed Data'!$B9067,[1]Products!$A:$G,4,0)</f>
        <v>637</v>
      </c>
      <c r="J3803" s="9">
        <f>VLOOKUP('Consolidtaed Data'!$B9067,[1]Products!$A:$G,3,0)</f>
        <v>389</v>
      </c>
      <c r="K3803" s="9">
        <f>'Consolidtaed Data'!$J9067*'Consolidtaed Data'!$H9067</f>
        <v>255</v>
      </c>
      <c r="L3803" s="9">
        <f>'Consolidtaed Data'!$I9067*'Consolidtaed Data'!$H9067</f>
        <v>392</v>
      </c>
      <c r="M3803" s="9">
        <f>'Consolidtaed Data'!$L9067-'Consolidtaed Data'!$K9067</f>
        <v>1376</v>
      </c>
      <c r="N3803" s="9" t="str">
        <f>VLOOKUP('Consolidtaed Data'!$C9067,[1]Locations!$A:$O,2,0)</f>
        <v>San Mateo</v>
      </c>
      <c r="O3803" s="9" t="str">
        <f>VLOOKUP('Consolidtaed Data'!$D9067,'[1]Sales People'!$A:$B,2,0)</f>
        <v>Walter Cook</v>
      </c>
      <c r="P3803" s="9" t="str">
        <f>VLOOKUP('Consolidtaed Data'!$E9067,[1]Customers!$A:$B,2,0)</f>
        <v>Jose Riley</v>
      </c>
      <c r="Q3803" s="11">
        <f>WEEKDAY('Consolidtaed Data'!$F9067)</f>
        <v>4</v>
      </c>
      <c r="R3803" s="9">
        <f>MONTH('Consolidtaed Data'!$F9067)</f>
        <v>11</v>
      </c>
      <c r="S3803" s="9" t="str">
        <f>TEXT(Table3[[#This Row],[Purchase Date]],"MMMM")</f>
        <v>October</v>
      </c>
      <c r="T3803" s="9">
        <f>YEAR('Consolidtaed Data'!$F9067)</f>
        <v>2021</v>
      </c>
    </row>
    <row r="3804" spans="1:20" x14ac:dyDescent="0.3">
      <c r="A3804" s="9" t="s">
        <v>4826</v>
      </c>
      <c r="B3804" s="9" t="s">
        <v>15</v>
      </c>
      <c r="C3804" s="9" t="s">
        <v>210</v>
      </c>
      <c r="D3804" s="9" t="s">
        <v>281</v>
      </c>
      <c r="E3804" s="9" t="s">
        <v>629</v>
      </c>
      <c r="F3804" s="10">
        <v>44108</v>
      </c>
      <c r="G3804" s="10" t="str">
        <f>VLOOKUP(Table3[[#This Row],[Product ID]],[1]Products!$A:$G,2,0)</f>
        <v>Product 38</v>
      </c>
      <c r="H3804" s="22">
        <v>1</v>
      </c>
      <c r="I3804" s="9">
        <f>VLOOKUP('Consolidtaed Data'!$B9087,[1]Products!$A:$G,4,0)</f>
        <v>880</v>
      </c>
      <c r="J3804" s="9">
        <f>VLOOKUP('Consolidtaed Data'!$B9087,[1]Products!$A:$G,3,0)</f>
        <v>634</v>
      </c>
      <c r="K3804" s="9">
        <f>'Consolidtaed Data'!$J9087*'Consolidtaed Data'!$H9087</f>
        <v>561</v>
      </c>
      <c r="L3804" s="9">
        <f>'Consolidtaed Data'!$I9087*'Consolidtaed Data'!$H9087</f>
        <v>684</v>
      </c>
      <c r="M3804" s="9">
        <f>'Consolidtaed Data'!$L9087-'Consolidtaed Data'!$K9087</f>
        <v>411</v>
      </c>
      <c r="N3804" s="9" t="str">
        <f>VLOOKUP('Consolidtaed Data'!$C9087,[1]Locations!$A:$O,2,0)</f>
        <v>San Bernardino</v>
      </c>
      <c r="O3804" s="9" t="str">
        <f>VLOOKUP('Consolidtaed Data'!$D9087,'[1]Sales People'!$A:$B,2,0)</f>
        <v>Martin Perry</v>
      </c>
      <c r="P3804" s="9" t="str">
        <f>VLOOKUP('Consolidtaed Data'!$E9087,[1]Customers!$A:$B,2,0)</f>
        <v>Aaron Day</v>
      </c>
      <c r="Q3804" s="11">
        <f>WEEKDAY('Consolidtaed Data'!$F9087)</f>
        <v>5</v>
      </c>
      <c r="R3804" s="9">
        <f>MONTH('Consolidtaed Data'!$F9087)</f>
        <v>11</v>
      </c>
      <c r="S3804" s="9" t="str">
        <f>TEXT(Table3[[#This Row],[Purchase Date]],"MMMM")</f>
        <v>October</v>
      </c>
      <c r="T3804" s="9">
        <f>YEAR('Consolidtaed Data'!$F9087)</f>
        <v>2021</v>
      </c>
    </row>
    <row r="3805" spans="1:20" x14ac:dyDescent="0.3">
      <c r="A3805" s="9" t="s">
        <v>4827</v>
      </c>
      <c r="B3805" s="9" t="s">
        <v>151</v>
      </c>
      <c r="C3805" s="9" t="s">
        <v>423</v>
      </c>
      <c r="D3805" s="9" t="s">
        <v>149</v>
      </c>
      <c r="E3805" s="9" t="s">
        <v>1309</v>
      </c>
      <c r="F3805" s="10">
        <v>44108</v>
      </c>
      <c r="G3805" s="10" t="str">
        <f>VLOOKUP(Table3[[#This Row],[Product ID]],[1]Products!$A:$G,2,0)</f>
        <v>Product 94</v>
      </c>
      <c r="H3805" s="22">
        <v>2</v>
      </c>
      <c r="I3805" s="9">
        <f>VLOOKUP('Consolidtaed Data'!$B9165,[1]Products!$A:$G,4,0)</f>
        <v>871</v>
      </c>
      <c r="J3805" s="9">
        <f>VLOOKUP('Consolidtaed Data'!$B9165,[1]Products!$A:$G,3,0)</f>
        <v>540</v>
      </c>
      <c r="K3805" s="9">
        <f>'Consolidtaed Data'!$J9165*'Consolidtaed Data'!$H9165</f>
        <v>1176</v>
      </c>
      <c r="L3805" s="9">
        <f>'Consolidtaed Data'!$I9165*'Consolidtaed Data'!$H9165</f>
        <v>1472</v>
      </c>
      <c r="M3805" s="9">
        <f>'Consolidtaed Data'!$L9165-'Consolidtaed Data'!$K9165</f>
        <v>827</v>
      </c>
      <c r="N3805" s="9" t="str">
        <f>VLOOKUP('Consolidtaed Data'!$C9165,[1]Locations!$A:$O,2,0)</f>
        <v>Torrance</v>
      </c>
      <c r="O3805" s="9" t="str">
        <f>VLOOKUP('Consolidtaed Data'!$D9165,'[1]Sales People'!$A:$B,2,0)</f>
        <v>Larry Castillo</v>
      </c>
      <c r="P3805" s="9" t="str">
        <f>VLOOKUP('Consolidtaed Data'!$E9165,[1]Customers!$A:$B,2,0)</f>
        <v>Christopher Arnold</v>
      </c>
      <c r="Q3805" s="11">
        <f>WEEKDAY('Consolidtaed Data'!$F9165)</f>
        <v>5</v>
      </c>
      <c r="R3805" s="9">
        <f>MONTH('Consolidtaed Data'!$F9165)</f>
        <v>11</v>
      </c>
      <c r="S3805" s="9" t="str">
        <f>TEXT(Table3[[#This Row],[Purchase Date]],"MMMM")</f>
        <v>October</v>
      </c>
      <c r="T3805" s="9">
        <f>YEAR('Consolidtaed Data'!$F9165)</f>
        <v>2021</v>
      </c>
    </row>
    <row r="3806" spans="1:20" x14ac:dyDescent="0.3">
      <c r="A3806" s="9" t="s">
        <v>4828</v>
      </c>
      <c r="B3806" s="9" t="s">
        <v>572</v>
      </c>
      <c r="C3806" s="9" t="s">
        <v>275</v>
      </c>
      <c r="D3806" s="9" t="s">
        <v>35</v>
      </c>
      <c r="E3806" s="9" t="s">
        <v>1751</v>
      </c>
      <c r="F3806" s="10">
        <v>44109</v>
      </c>
      <c r="G3806" s="10" t="str">
        <f>VLOOKUP(Table3[[#This Row],[Product ID]],[1]Products!$A:$G,2,0)</f>
        <v>Product 22</v>
      </c>
      <c r="H3806" s="22">
        <v>2</v>
      </c>
      <c r="I3806" s="9">
        <f>VLOOKUP('Consolidtaed Data'!$B5172,[1]Products!$A:$G,4,0)</f>
        <v>356</v>
      </c>
      <c r="J3806" s="9">
        <f>VLOOKUP('Consolidtaed Data'!$B5172,[1]Products!$A:$G,3,0)</f>
        <v>292</v>
      </c>
      <c r="K3806" s="9">
        <f>'Consolidtaed Data'!$J5172*'Consolidtaed Data'!$H5172</f>
        <v>2460</v>
      </c>
      <c r="L3806" s="9">
        <f>'Consolidtaed Data'!$I5172*'Consolidtaed Data'!$H5172</f>
        <v>3566</v>
      </c>
      <c r="M3806" s="9">
        <f>'Consolidtaed Data'!$L5172-'Consolidtaed Data'!$K5172</f>
        <v>1044</v>
      </c>
      <c r="N3806" s="9" t="str">
        <f>VLOOKUP('Consolidtaed Data'!$C5172,[1]Locations!$A:$O,2,0)</f>
        <v>Santa Ana</v>
      </c>
      <c r="O3806" s="9" t="str">
        <f>VLOOKUP('Consolidtaed Data'!$D5172,'[1]Sales People'!$A:$B,2,0)</f>
        <v>Eugene Holmes</v>
      </c>
      <c r="P3806" s="9" t="str">
        <f>VLOOKUP('Consolidtaed Data'!$E5172,[1]Customers!$A:$B,2,0)</f>
        <v>Eugene Weaver</v>
      </c>
      <c r="Q3806" s="11">
        <f>WEEKDAY('Consolidtaed Data'!$F5172)</f>
        <v>6</v>
      </c>
      <c r="R3806" s="9">
        <f>MONTH('Consolidtaed Data'!$F5172)</f>
        <v>1</v>
      </c>
      <c r="S3806" s="9" t="str">
        <f>TEXT(Table3[[#This Row],[Purchase Date]],"MMMM")</f>
        <v>October</v>
      </c>
      <c r="T3806" s="9">
        <f>YEAR('Consolidtaed Data'!$F5172)</f>
        <v>2021</v>
      </c>
    </row>
    <row r="3807" spans="1:20" x14ac:dyDescent="0.3">
      <c r="A3807" s="9" t="s">
        <v>4829</v>
      </c>
      <c r="B3807" s="9" t="s">
        <v>742</v>
      </c>
      <c r="C3807" s="9" t="s">
        <v>412</v>
      </c>
      <c r="D3807" s="9" t="s">
        <v>246</v>
      </c>
      <c r="E3807" s="9" t="s">
        <v>643</v>
      </c>
      <c r="F3807" s="10">
        <v>44109</v>
      </c>
      <c r="G3807" s="10" t="str">
        <f>VLOOKUP(Table3[[#This Row],[Product ID]],[1]Products!$A:$G,2,0)</f>
        <v>Product 90</v>
      </c>
      <c r="H3807" s="22">
        <v>3</v>
      </c>
      <c r="I3807" s="9">
        <f>VLOOKUP('Consolidtaed Data'!$B5513,[1]Products!$A:$G,4,0)</f>
        <v>2241</v>
      </c>
      <c r="J3807" s="9">
        <f>VLOOKUP('Consolidtaed Data'!$B5513,[1]Products!$A:$G,3,0)</f>
        <v>1367</v>
      </c>
      <c r="K3807" s="9">
        <f>'Consolidtaed Data'!$J5513*'Consolidtaed Data'!$H5513</f>
        <v>947</v>
      </c>
      <c r="L3807" s="9">
        <f>'Consolidtaed Data'!$I5513*'Consolidtaed Data'!$H5513</f>
        <v>1353</v>
      </c>
      <c r="M3807" s="9">
        <f>'Consolidtaed Data'!$L5513-'Consolidtaed Data'!$K5513</f>
        <v>1140</v>
      </c>
      <c r="N3807" s="9" t="str">
        <f>VLOOKUP('Consolidtaed Data'!$C5513,[1]Locations!$A:$O,2,0)</f>
        <v>Visalia</v>
      </c>
      <c r="O3807" s="9" t="str">
        <f>VLOOKUP('Consolidtaed Data'!$D5513,'[1]Sales People'!$A:$B,2,0)</f>
        <v>Joe Sims</v>
      </c>
      <c r="P3807" s="9" t="str">
        <f>VLOOKUP('Consolidtaed Data'!$E5513,[1]Customers!$A:$B,2,0)</f>
        <v>Steve Miller</v>
      </c>
      <c r="Q3807" s="11">
        <f>WEEKDAY('Consolidtaed Data'!$F5513)</f>
        <v>5</v>
      </c>
      <c r="R3807" s="9">
        <f>MONTH('Consolidtaed Data'!$F5513)</f>
        <v>2</v>
      </c>
      <c r="S3807" s="9" t="str">
        <f>TEXT(Table3[[#This Row],[Purchase Date]],"MMMM")</f>
        <v>October</v>
      </c>
      <c r="T3807" s="9">
        <f>YEAR('Consolidtaed Data'!$F5513)</f>
        <v>2021</v>
      </c>
    </row>
    <row r="3808" spans="1:20" x14ac:dyDescent="0.3">
      <c r="A3808" s="9" t="s">
        <v>4830</v>
      </c>
      <c r="B3808" s="9" t="s">
        <v>209</v>
      </c>
      <c r="C3808" s="9" t="s">
        <v>210</v>
      </c>
      <c r="D3808" s="9" t="s">
        <v>26</v>
      </c>
      <c r="E3808" s="9" t="s">
        <v>814</v>
      </c>
      <c r="F3808" s="10">
        <v>44109</v>
      </c>
      <c r="G3808" s="10" t="str">
        <f>VLOOKUP(Table3[[#This Row],[Product ID]],[1]Products!$A:$G,2,0)</f>
        <v>Product 86</v>
      </c>
      <c r="H3808" s="22">
        <v>1</v>
      </c>
      <c r="I3808" s="9">
        <f>VLOOKUP('Consolidtaed Data'!$B6305,[1]Products!$A:$G,4,0)</f>
        <v>667</v>
      </c>
      <c r="J3808" s="9">
        <f>VLOOKUP('Consolidtaed Data'!$B6305,[1]Products!$A:$G,3,0)</f>
        <v>387</v>
      </c>
      <c r="K3808" s="9">
        <f>'Consolidtaed Data'!$J6305*'Consolidtaed Data'!$H6305</f>
        <v>3792</v>
      </c>
      <c r="L3808" s="9">
        <f>'Consolidtaed Data'!$I6305*'Consolidtaed Data'!$H6305</f>
        <v>4990</v>
      </c>
      <c r="M3808" s="9">
        <f>'Consolidtaed Data'!$L6305-'Consolidtaed Data'!$K6305</f>
        <v>102</v>
      </c>
      <c r="N3808" s="9" t="str">
        <f>VLOOKUP('Consolidtaed Data'!$C6305,[1]Locations!$A:$O,2,0)</f>
        <v>El Cajon</v>
      </c>
      <c r="O3808" s="9" t="str">
        <f>VLOOKUP('Consolidtaed Data'!$D6305,'[1]Sales People'!$A:$B,2,0)</f>
        <v>Brian Thomas</v>
      </c>
      <c r="P3808" s="9" t="str">
        <f>VLOOKUP('Consolidtaed Data'!$E6305,[1]Customers!$A:$B,2,0)</f>
        <v>Nicholas Sanders</v>
      </c>
      <c r="Q3808" s="11">
        <f>WEEKDAY('Consolidtaed Data'!$F6305)</f>
        <v>5</v>
      </c>
      <c r="R3808" s="9">
        <f>MONTH('Consolidtaed Data'!$F6305)</f>
        <v>4</v>
      </c>
      <c r="S3808" s="9" t="str">
        <f>TEXT(Table3[[#This Row],[Purchase Date]],"MMMM")</f>
        <v>October</v>
      </c>
      <c r="T3808" s="9">
        <f>YEAR('Consolidtaed Data'!$F6305)</f>
        <v>2021</v>
      </c>
    </row>
    <row r="3809" spans="1:20" x14ac:dyDescent="0.3">
      <c r="A3809" s="9" t="s">
        <v>4831</v>
      </c>
      <c r="B3809" s="9" t="s">
        <v>191</v>
      </c>
      <c r="C3809" s="9" t="s">
        <v>25</v>
      </c>
      <c r="D3809" s="9" t="s">
        <v>35</v>
      </c>
      <c r="E3809" s="9" t="s">
        <v>601</v>
      </c>
      <c r="F3809" s="10">
        <v>44109</v>
      </c>
      <c r="G3809" s="10" t="str">
        <f>VLOOKUP(Table3[[#This Row],[Product ID]],[1]Products!$A:$G,2,0)</f>
        <v>Product 36</v>
      </c>
      <c r="H3809" s="22">
        <v>2</v>
      </c>
      <c r="I3809" s="9">
        <f>VLOOKUP('Consolidtaed Data'!$B6422,[1]Products!$A:$G,4,0)</f>
        <v>1566</v>
      </c>
      <c r="J3809" s="9">
        <f>VLOOKUP('Consolidtaed Data'!$B6422,[1]Products!$A:$G,3,0)</f>
        <v>1190</v>
      </c>
      <c r="K3809" s="9">
        <f>'Consolidtaed Data'!$J6422*'Consolidtaed Data'!$H6422</f>
        <v>4134</v>
      </c>
      <c r="L3809" s="9">
        <f>'Consolidtaed Data'!$I6422*'Consolidtaed Data'!$H6422</f>
        <v>5661</v>
      </c>
      <c r="M3809" s="9">
        <f>'Consolidtaed Data'!$L6422-'Consolidtaed Data'!$K6422</f>
        <v>377</v>
      </c>
      <c r="N3809" s="9" t="str">
        <f>VLOOKUP('Consolidtaed Data'!$C6422,[1]Locations!$A:$O,2,0)</f>
        <v>Oceanside</v>
      </c>
      <c r="O3809" s="9" t="str">
        <f>VLOOKUP('Consolidtaed Data'!$D6422,'[1]Sales People'!$A:$B,2,0)</f>
        <v>Sean Miller</v>
      </c>
      <c r="P3809" s="9" t="str">
        <f>VLOOKUP('Consolidtaed Data'!$E6422,[1]Customers!$A:$B,2,0)</f>
        <v>Jerry Green</v>
      </c>
      <c r="Q3809" s="11">
        <f>WEEKDAY('Consolidtaed Data'!$F6422)</f>
        <v>1</v>
      </c>
      <c r="R3809" s="9">
        <f>MONTH('Consolidtaed Data'!$F6422)</f>
        <v>5</v>
      </c>
      <c r="S3809" s="9" t="str">
        <f>TEXT(Table3[[#This Row],[Purchase Date]],"MMMM")</f>
        <v>October</v>
      </c>
      <c r="T3809" s="9">
        <f>YEAR('Consolidtaed Data'!$F6422)</f>
        <v>2021</v>
      </c>
    </row>
    <row r="3810" spans="1:20" x14ac:dyDescent="0.3">
      <c r="A3810" s="9" t="s">
        <v>4832</v>
      </c>
      <c r="B3810" s="9" t="s">
        <v>364</v>
      </c>
      <c r="C3810" s="9" t="s">
        <v>134</v>
      </c>
      <c r="D3810" s="9" t="s">
        <v>64</v>
      </c>
      <c r="E3810" s="9" t="s">
        <v>81</v>
      </c>
      <c r="F3810" s="10">
        <v>44109</v>
      </c>
      <c r="G3810" s="10" t="str">
        <f>VLOOKUP(Table3[[#This Row],[Product ID]],[1]Products!$A:$G,2,0)</f>
        <v>Product 45</v>
      </c>
      <c r="H3810" s="22">
        <v>1</v>
      </c>
      <c r="I3810" s="9">
        <f>VLOOKUP('Consolidtaed Data'!$B6483,[1]Products!$A:$G,4,0)</f>
        <v>637</v>
      </c>
      <c r="J3810" s="9">
        <f>VLOOKUP('Consolidtaed Data'!$B6483,[1]Products!$A:$G,3,0)</f>
        <v>389</v>
      </c>
      <c r="K3810" s="9">
        <f>'Consolidtaed Data'!$J6483*'Consolidtaed Data'!$H6483</f>
        <v>1896</v>
      </c>
      <c r="L3810" s="9">
        <f>'Consolidtaed Data'!$I6483*'Consolidtaed Data'!$H6483</f>
        <v>2495</v>
      </c>
      <c r="M3810" s="9">
        <f>'Consolidtaed Data'!$L6483-'Consolidtaed Data'!$K6483</f>
        <v>264</v>
      </c>
      <c r="N3810" s="9" t="str">
        <f>VLOOKUP('Consolidtaed Data'!$C6483,[1]Locations!$A:$O,2,0)</f>
        <v>El Cajon</v>
      </c>
      <c r="O3810" s="9" t="str">
        <f>VLOOKUP('Consolidtaed Data'!$D6483,'[1]Sales People'!$A:$B,2,0)</f>
        <v>Christopher Tucker</v>
      </c>
      <c r="P3810" s="9" t="str">
        <f>VLOOKUP('Consolidtaed Data'!$E6483,[1]Customers!$A:$B,2,0)</f>
        <v>Paul Richardson</v>
      </c>
      <c r="Q3810" s="11">
        <f>WEEKDAY('Consolidtaed Data'!$F6483)</f>
        <v>7</v>
      </c>
      <c r="R3810" s="9">
        <f>MONTH('Consolidtaed Data'!$F6483)</f>
        <v>5</v>
      </c>
      <c r="S3810" s="9" t="str">
        <f>TEXT(Table3[[#This Row],[Purchase Date]],"MMMM")</f>
        <v>October</v>
      </c>
      <c r="T3810" s="9">
        <f>YEAR('Consolidtaed Data'!$F6483)</f>
        <v>2021</v>
      </c>
    </row>
    <row r="3811" spans="1:20" x14ac:dyDescent="0.3">
      <c r="A3811" s="9" t="s">
        <v>4833</v>
      </c>
      <c r="B3811" s="9" t="s">
        <v>490</v>
      </c>
      <c r="C3811" s="9" t="s">
        <v>352</v>
      </c>
      <c r="D3811" s="9" t="s">
        <v>153</v>
      </c>
      <c r="E3811" s="9" t="s">
        <v>2677</v>
      </c>
      <c r="F3811" s="10">
        <v>44109</v>
      </c>
      <c r="G3811" s="10" t="str">
        <f>VLOOKUP(Table3[[#This Row],[Product ID]],[1]Products!$A:$G,2,0)</f>
        <v>Product 79</v>
      </c>
      <c r="H3811" s="22">
        <v>1</v>
      </c>
      <c r="I3811" s="9">
        <f>VLOOKUP('Consolidtaed Data'!$B6677,[1]Products!$A:$G,4,0)</f>
        <v>1812</v>
      </c>
      <c r="J3811" s="9">
        <f>VLOOKUP('Consolidtaed Data'!$B6677,[1]Products!$A:$G,3,0)</f>
        <v>1305</v>
      </c>
      <c r="K3811" s="9">
        <f>'Consolidtaed Data'!$J6677*'Consolidtaed Data'!$H6677</f>
        <v>424</v>
      </c>
      <c r="L3811" s="9">
        <f>'Consolidtaed Data'!$I6677*'Consolidtaed Data'!$H6677</f>
        <v>530</v>
      </c>
      <c r="M3811" s="9">
        <f>'Consolidtaed Data'!$L6677-'Consolidtaed Data'!$K6677</f>
        <v>318</v>
      </c>
      <c r="N3811" s="9" t="str">
        <f>VLOOKUP('Consolidtaed Data'!$C6677,[1]Locations!$A:$O,2,0)</f>
        <v>San Buenaventura (Ventura)</v>
      </c>
      <c r="O3811" s="9" t="str">
        <f>VLOOKUP('Consolidtaed Data'!$D6677,'[1]Sales People'!$A:$B,2,0)</f>
        <v>Andrew Bowman</v>
      </c>
      <c r="P3811" s="9" t="str">
        <f>VLOOKUP('Consolidtaed Data'!$E6677,[1]Customers!$A:$B,2,0)</f>
        <v>Jason Hanson</v>
      </c>
      <c r="Q3811" s="11">
        <f>WEEKDAY('Consolidtaed Data'!$F6677)</f>
        <v>1</v>
      </c>
      <c r="R3811" s="9">
        <f>MONTH('Consolidtaed Data'!$F6677)</f>
        <v>5</v>
      </c>
      <c r="S3811" s="9" t="str">
        <f>TEXT(Table3[[#This Row],[Purchase Date]],"MMMM")</f>
        <v>October</v>
      </c>
      <c r="T3811" s="9">
        <f>YEAR('Consolidtaed Data'!$F6677)</f>
        <v>2021</v>
      </c>
    </row>
    <row r="3812" spans="1:20" x14ac:dyDescent="0.3">
      <c r="A3812" s="9" t="s">
        <v>4834</v>
      </c>
      <c r="B3812" s="9" t="s">
        <v>495</v>
      </c>
      <c r="C3812" s="9" t="s">
        <v>469</v>
      </c>
      <c r="D3812" s="9" t="s">
        <v>91</v>
      </c>
      <c r="E3812" s="9" t="s">
        <v>1816</v>
      </c>
      <c r="F3812" s="10">
        <v>44109</v>
      </c>
      <c r="G3812" s="10" t="str">
        <f>VLOOKUP(Table3[[#This Row],[Product ID]],[1]Products!$A:$G,2,0)</f>
        <v>Product 15</v>
      </c>
      <c r="H3812" s="22">
        <v>3</v>
      </c>
      <c r="I3812" s="9">
        <f>VLOOKUP('Consolidtaed Data'!$B7717,[1]Products!$A:$G,4,0)</f>
        <v>799</v>
      </c>
      <c r="J3812" s="9">
        <f>VLOOKUP('Consolidtaed Data'!$B7717,[1]Products!$A:$G,3,0)</f>
        <v>455</v>
      </c>
      <c r="K3812" s="9">
        <f>'Consolidtaed Data'!$J7717*'Consolidtaed Data'!$H7717</f>
        <v>2502</v>
      </c>
      <c r="L3812" s="9">
        <f>'Consolidtaed Data'!$I7717*'Consolidtaed Data'!$H7717</f>
        <v>3052</v>
      </c>
      <c r="M3812" s="9">
        <f>'Consolidtaed Data'!$L7717-'Consolidtaed Data'!$K7717</f>
        <v>874</v>
      </c>
      <c r="N3812" s="9" t="str">
        <f>VLOOKUP('Consolidtaed Data'!$C7717,[1]Locations!$A:$O,2,0)</f>
        <v>Jurupa Valley</v>
      </c>
      <c r="O3812" s="9" t="str">
        <f>VLOOKUP('Consolidtaed Data'!$D7717,'[1]Sales People'!$A:$B,2,0)</f>
        <v>Jimmy Young</v>
      </c>
      <c r="P3812" s="9" t="str">
        <f>VLOOKUP('Consolidtaed Data'!$E7717,[1]Customers!$A:$B,2,0)</f>
        <v>Fred Evans</v>
      </c>
      <c r="Q3812" s="11">
        <f>WEEKDAY('Consolidtaed Data'!$F7717)</f>
        <v>1</v>
      </c>
      <c r="R3812" s="9">
        <f>MONTH('Consolidtaed Data'!$F7717)</f>
        <v>8</v>
      </c>
      <c r="S3812" s="9" t="str">
        <f>TEXT(Table3[[#This Row],[Purchase Date]],"MMMM")</f>
        <v>October</v>
      </c>
      <c r="T3812" s="9">
        <f>YEAR('Consolidtaed Data'!$F7717)</f>
        <v>2021</v>
      </c>
    </row>
    <row r="3813" spans="1:20" x14ac:dyDescent="0.3">
      <c r="A3813" s="9" t="s">
        <v>4835</v>
      </c>
      <c r="B3813" s="9" t="s">
        <v>107</v>
      </c>
      <c r="C3813" s="9" t="s">
        <v>59</v>
      </c>
      <c r="D3813" s="9" t="s">
        <v>123</v>
      </c>
      <c r="E3813" s="9" t="s">
        <v>1428</v>
      </c>
      <c r="F3813" s="10">
        <v>44109</v>
      </c>
      <c r="G3813" s="10" t="str">
        <f>VLOOKUP(Table3[[#This Row],[Product ID]],[1]Products!$A:$G,2,0)</f>
        <v>Product 52</v>
      </c>
      <c r="H3813" s="22">
        <v>2</v>
      </c>
      <c r="I3813" s="9">
        <f>VLOOKUP('Consolidtaed Data'!$B7849,[1]Products!$A:$G,4,0)</f>
        <v>1783</v>
      </c>
      <c r="J3813" s="9">
        <f>VLOOKUP('Consolidtaed Data'!$B7849,[1]Products!$A:$G,3,0)</f>
        <v>1516</v>
      </c>
      <c r="K3813" s="9">
        <f>'Consolidtaed Data'!$J7849*'Consolidtaed Data'!$H7849</f>
        <v>1294</v>
      </c>
      <c r="L3813" s="9">
        <f>'Consolidtaed Data'!$I7849*'Consolidtaed Data'!$H7849</f>
        <v>1848</v>
      </c>
      <c r="M3813" s="9">
        <f>'Consolidtaed Data'!$L7849-'Consolidtaed Data'!$K7849</f>
        <v>1108</v>
      </c>
      <c r="N3813" s="9" t="str">
        <f>VLOOKUP('Consolidtaed Data'!$C7849,[1]Locations!$A:$O,2,0)</f>
        <v>Salinas</v>
      </c>
      <c r="O3813" s="9" t="str">
        <f>VLOOKUP('Consolidtaed Data'!$D7849,'[1]Sales People'!$A:$B,2,0)</f>
        <v>Gary Rodriguez</v>
      </c>
      <c r="P3813" s="9" t="str">
        <f>VLOOKUP('Consolidtaed Data'!$E7849,[1]Customers!$A:$B,2,0)</f>
        <v>Sean Andrews</v>
      </c>
      <c r="Q3813" s="11">
        <f>WEEKDAY('Consolidtaed Data'!$F7849)</f>
        <v>5</v>
      </c>
      <c r="R3813" s="9">
        <f>MONTH('Consolidtaed Data'!$F7849)</f>
        <v>8</v>
      </c>
      <c r="S3813" s="9" t="str">
        <f>TEXT(Table3[[#This Row],[Purchase Date]],"MMMM")</f>
        <v>October</v>
      </c>
      <c r="T3813" s="9">
        <f>YEAR('Consolidtaed Data'!$F7849)</f>
        <v>2021</v>
      </c>
    </row>
    <row r="3814" spans="1:20" x14ac:dyDescent="0.3">
      <c r="A3814" s="9" t="s">
        <v>4836</v>
      </c>
      <c r="B3814" s="9" t="s">
        <v>24</v>
      </c>
      <c r="C3814" s="9" t="s">
        <v>226</v>
      </c>
      <c r="D3814" s="9" t="s">
        <v>9</v>
      </c>
      <c r="E3814" s="9" t="s">
        <v>1871</v>
      </c>
      <c r="F3814" s="10">
        <v>44109</v>
      </c>
      <c r="G3814" s="10" t="str">
        <f>VLOOKUP(Table3[[#This Row],[Product ID]],[1]Products!$A:$G,2,0)</f>
        <v>Product 6</v>
      </c>
      <c r="H3814" s="22">
        <v>1</v>
      </c>
      <c r="I3814" s="9">
        <f>VLOOKUP('Consolidtaed Data'!$B7890,[1]Products!$A:$G,4,0)</f>
        <v>2257</v>
      </c>
      <c r="J3814" s="9">
        <f>VLOOKUP('Consolidtaed Data'!$B7890,[1]Products!$A:$G,3,0)</f>
        <v>1535</v>
      </c>
      <c r="K3814" s="9">
        <f>'Consolidtaed Data'!$J7890*'Consolidtaed Data'!$H7890</f>
        <v>3884</v>
      </c>
      <c r="L3814" s="9">
        <f>'Consolidtaed Data'!$I7890*'Consolidtaed Data'!$H7890</f>
        <v>7192</v>
      </c>
      <c r="M3814" s="9">
        <f>'Consolidtaed Data'!$L7890-'Consolidtaed Data'!$K7890</f>
        <v>348</v>
      </c>
      <c r="N3814" s="9" t="str">
        <f>VLOOKUP('Consolidtaed Data'!$C7890,[1]Locations!$A:$O,2,0)</f>
        <v>Sunnyvale</v>
      </c>
      <c r="O3814" s="9" t="str">
        <f>VLOOKUP('Consolidtaed Data'!$D7890,'[1]Sales People'!$A:$B,2,0)</f>
        <v>Ronald Reed</v>
      </c>
      <c r="P3814" s="9" t="str">
        <f>VLOOKUP('Consolidtaed Data'!$E7890,[1]Customers!$A:$B,2,0)</f>
        <v>Craig Rodriguez</v>
      </c>
      <c r="Q3814" s="11">
        <f>WEEKDAY('Consolidtaed Data'!$F7890)</f>
        <v>1</v>
      </c>
      <c r="R3814" s="9">
        <f>MONTH('Consolidtaed Data'!$F7890)</f>
        <v>8</v>
      </c>
      <c r="S3814" s="9" t="str">
        <f>TEXT(Table3[[#This Row],[Purchase Date]],"MMMM")</f>
        <v>October</v>
      </c>
      <c r="T3814" s="9">
        <f>YEAR('Consolidtaed Data'!$F7890)</f>
        <v>2021</v>
      </c>
    </row>
    <row r="3815" spans="1:20" x14ac:dyDescent="0.3">
      <c r="A3815" s="9" t="s">
        <v>4837</v>
      </c>
      <c r="B3815" s="9" t="s">
        <v>340</v>
      </c>
      <c r="C3815" s="9" t="s">
        <v>263</v>
      </c>
      <c r="D3815" s="9" t="s">
        <v>131</v>
      </c>
      <c r="E3815" s="9" t="s">
        <v>2145</v>
      </c>
      <c r="F3815" s="10">
        <v>44109</v>
      </c>
      <c r="G3815" s="10" t="str">
        <f>VLOOKUP(Table3[[#This Row],[Product ID]],[1]Products!$A:$G,2,0)</f>
        <v>Product 34</v>
      </c>
      <c r="H3815" s="22">
        <v>2</v>
      </c>
      <c r="I3815" s="9">
        <f>VLOOKUP('Consolidtaed Data'!$B8448,[1]Products!$A:$G,4,0)</f>
        <v>596</v>
      </c>
      <c r="J3815" s="9">
        <f>VLOOKUP('Consolidtaed Data'!$B8448,[1]Products!$A:$G,3,0)</f>
        <v>358</v>
      </c>
      <c r="K3815" s="9">
        <f>'Consolidtaed Data'!$J8448*'Consolidtaed Data'!$H8448</f>
        <v>634</v>
      </c>
      <c r="L3815" s="9">
        <f>'Consolidtaed Data'!$I8448*'Consolidtaed Data'!$H8448</f>
        <v>880</v>
      </c>
      <c r="M3815" s="9">
        <f>'Consolidtaed Data'!$L8448-'Consolidtaed Data'!$K8448</f>
        <v>348</v>
      </c>
      <c r="N3815" s="9" t="str">
        <f>VLOOKUP('Consolidtaed Data'!$C8448,[1]Locations!$A:$O,2,0)</f>
        <v>Fresno</v>
      </c>
      <c r="O3815" s="9" t="str">
        <f>VLOOKUP('Consolidtaed Data'!$D8448,'[1]Sales People'!$A:$B,2,0)</f>
        <v>Jimmy Young</v>
      </c>
      <c r="P3815" s="9" t="str">
        <f>VLOOKUP('Consolidtaed Data'!$E8448,[1]Customers!$A:$B,2,0)</f>
        <v>Antonio Morris</v>
      </c>
      <c r="Q3815" s="11">
        <f>WEEKDAY('Consolidtaed Data'!$F8448)</f>
        <v>2</v>
      </c>
      <c r="R3815" s="9">
        <f>MONTH('Consolidtaed Data'!$F8448)</f>
        <v>10</v>
      </c>
      <c r="S3815" s="9" t="str">
        <f>TEXT(Table3[[#This Row],[Purchase Date]],"MMMM")</f>
        <v>October</v>
      </c>
      <c r="T3815" s="9">
        <f>YEAR('Consolidtaed Data'!$F8448)</f>
        <v>2021</v>
      </c>
    </row>
    <row r="3816" spans="1:20" x14ac:dyDescent="0.3">
      <c r="A3816" s="9" t="s">
        <v>4838</v>
      </c>
      <c r="B3816" s="9" t="s">
        <v>382</v>
      </c>
      <c r="C3816" s="9" t="s">
        <v>122</v>
      </c>
      <c r="D3816" s="9" t="s">
        <v>83</v>
      </c>
      <c r="E3816" s="9" t="s">
        <v>841</v>
      </c>
      <c r="F3816" s="10">
        <v>44109</v>
      </c>
      <c r="G3816" s="10" t="str">
        <f>VLOOKUP(Table3[[#This Row],[Product ID]],[1]Products!$A:$G,2,0)</f>
        <v>Product 50</v>
      </c>
      <c r="H3816" s="22">
        <v>2</v>
      </c>
      <c r="I3816" s="9">
        <f>VLOOKUP('Consolidtaed Data'!$B8880,[1]Products!$A:$G,4,0)</f>
        <v>2091</v>
      </c>
      <c r="J3816" s="9">
        <f>VLOOKUP('Consolidtaed Data'!$B8880,[1]Products!$A:$G,3,0)</f>
        <v>1485</v>
      </c>
      <c r="K3816" s="9">
        <f>'Consolidtaed Data'!$J8880*'Consolidtaed Data'!$H8880</f>
        <v>421</v>
      </c>
      <c r="L3816" s="9">
        <f>'Consolidtaed Data'!$I8880*'Consolidtaed Data'!$H8880</f>
        <v>561</v>
      </c>
      <c r="M3816" s="9">
        <f>'Consolidtaed Data'!$L8880-'Consolidtaed Data'!$K8880</f>
        <v>264</v>
      </c>
      <c r="N3816" s="9" t="str">
        <f>VLOOKUP('Consolidtaed Data'!$C8880,[1]Locations!$A:$O,2,0)</f>
        <v>San Francisco</v>
      </c>
      <c r="O3816" s="9" t="str">
        <f>VLOOKUP('Consolidtaed Data'!$D8880,'[1]Sales People'!$A:$B,2,0)</f>
        <v>Brian Hansen</v>
      </c>
      <c r="P3816" s="9" t="str">
        <f>VLOOKUP('Consolidtaed Data'!$E8880,[1]Customers!$A:$B,2,0)</f>
        <v>Antonio Owens</v>
      </c>
      <c r="Q3816" s="11">
        <f>WEEKDAY('Consolidtaed Data'!$F8880)</f>
        <v>6</v>
      </c>
      <c r="R3816" s="9">
        <f>MONTH('Consolidtaed Data'!$F8880)</f>
        <v>11</v>
      </c>
      <c r="S3816" s="9" t="str">
        <f>TEXT(Table3[[#This Row],[Purchase Date]],"MMMM")</f>
        <v>October</v>
      </c>
      <c r="T3816" s="9">
        <f>YEAR('Consolidtaed Data'!$F8880)</f>
        <v>2021</v>
      </c>
    </row>
    <row r="3817" spans="1:20" x14ac:dyDescent="0.3">
      <c r="A3817" s="9" t="s">
        <v>4839</v>
      </c>
      <c r="B3817" s="9" t="s">
        <v>200</v>
      </c>
      <c r="C3817" s="9" t="s">
        <v>25</v>
      </c>
      <c r="D3817" s="9" t="s">
        <v>73</v>
      </c>
      <c r="E3817" s="9" t="s">
        <v>1845</v>
      </c>
      <c r="F3817" s="10">
        <v>44109</v>
      </c>
      <c r="G3817" s="10" t="str">
        <f>VLOOKUP(Table3[[#This Row],[Product ID]],[1]Products!$A:$G,2,0)</f>
        <v>Product 23</v>
      </c>
      <c r="H3817" s="22">
        <v>1</v>
      </c>
      <c r="I3817" s="9">
        <f>VLOOKUP('Consolidtaed Data'!$B9026,[1]Products!$A:$G,4,0)</f>
        <v>181</v>
      </c>
      <c r="J3817" s="9">
        <f>VLOOKUP('Consolidtaed Data'!$B9026,[1]Products!$A:$G,3,0)</f>
        <v>130</v>
      </c>
      <c r="K3817" s="9">
        <f>'Consolidtaed Data'!$J9026*'Consolidtaed Data'!$H9026</f>
        <v>291</v>
      </c>
      <c r="L3817" s="9">
        <f>'Consolidtaed Data'!$I9026*'Consolidtaed Data'!$H9026</f>
        <v>378</v>
      </c>
      <c r="M3817" s="9">
        <f>'Consolidtaed Data'!$L9026-'Consolidtaed Data'!$K9026</f>
        <v>123</v>
      </c>
      <c r="N3817" s="9" t="str">
        <f>VLOOKUP('Consolidtaed Data'!$C9026,[1]Locations!$A:$O,2,0)</f>
        <v>Anaheim</v>
      </c>
      <c r="O3817" s="9" t="str">
        <f>VLOOKUP('Consolidtaed Data'!$D9026,'[1]Sales People'!$A:$B,2,0)</f>
        <v>Howard Gardner</v>
      </c>
      <c r="P3817" s="9" t="str">
        <f>VLOOKUP('Consolidtaed Data'!$E9026,[1]Customers!$A:$B,2,0)</f>
        <v>Carlos Stewart</v>
      </c>
      <c r="Q3817" s="11">
        <f>WEEKDAY('Consolidtaed Data'!$F9026)</f>
        <v>1</v>
      </c>
      <c r="R3817" s="9">
        <f>MONTH('Consolidtaed Data'!$F9026)</f>
        <v>11</v>
      </c>
      <c r="S3817" s="9" t="str">
        <f>TEXT(Table3[[#This Row],[Purchase Date]],"MMMM")</f>
        <v>October</v>
      </c>
      <c r="T3817" s="9">
        <f>YEAR('Consolidtaed Data'!$F9026)</f>
        <v>2021</v>
      </c>
    </row>
    <row r="3818" spans="1:20" x14ac:dyDescent="0.3">
      <c r="A3818" s="9" t="s">
        <v>4840</v>
      </c>
      <c r="B3818" s="9" t="s">
        <v>360</v>
      </c>
      <c r="C3818" s="9" t="s">
        <v>302</v>
      </c>
      <c r="D3818" s="9" t="s">
        <v>131</v>
      </c>
      <c r="E3818" s="9" t="s">
        <v>111</v>
      </c>
      <c r="F3818" s="10">
        <v>44110</v>
      </c>
      <c r="G3818" s="10" t="str">
        <f>VLOOKUP(Table3[[#This Row],[Product ID]],[1]Products!$A:$G,2,0)</f>
        <v>Product 59</v>
      </c>
      <c r="H3818" s="22">
        <v>2</v>
      </c>
      <c r="I3818" s="9">
        <f>VLOOKUP('Consolidtaed Data'!$B4892,[1]Products!$A:$G,4,0)</f>
        <v>951</v>
      </c>
      <c r="J3818" s="9">
        <f>VLOOKUP('Consolidtaed Data'!$B4892,[1]Products!$A:$G,3,0)</f>
        <v>504</v>
      </c>
      <c r="K3818" s="9">
        <f>'Consolidtaed Data'!$J4892*'Consolidtaed Data'!$H4892</f>
        <v>1044</v>
      </c>
      <c r="L3818" s="9">
        <f>'Consolidtaed Data'!$I4892*'Consolidtaed Data'!$H4892</f>
        <v>1899</v>
      </c>
      <c r="M3818" s="9">
        <f>'Consolidtaed Data'!$L4892-'Consolidtaed Data'!$K4892</f>
        <v>782</v>
      </c>
      <c r="N3818" s="9" t="str">
        <f>VLOOKUP('Consolidtaed Data'!$C4892,[1]Locations!$A:$O,2,0)</f>
        <v>Burbank</v>
      </c>
      <c r="O3818" s="9" t="str">
        <f>VLOOKUP('Consolidtaed Data'!$D4892,'[1]Sales People'!$A:$B,2,0)</f>
        <v>Bobby Russell</v>
      </c>
      <c r="P3818" s="9" t="str">
        <f>VLOOKUP('Consolidtaed Data'!$E4892,[1]Customers!$A:$B,2,0)</f>
        <v>Gary Baker</v>
      </c>
      <c r="Q3818" s="11">
        <f>WEEKDAY('Consolidtaed Data'!$F4892)</f>
        <v>6</v>
      </c>
      <c r="R3818" s="9">
        <f>MONTH('Consolidtaed Data'!$F4892)</f>
        <v>12</v>
      </c>
      <c r="S3818" s="9" t="str">
        <f>TEXT(Table3[[#This Row],[Purchase Date]],"MMMM")</f>
        <v>October</v>
      </c>
      <c r="T3818" s="9">
        <f>YEAR('Consolidtaed Data'!$F4892)</f>
        <v>2020</v>
      </c>
    </row>
    <row r="3819" spans="1:20" x14ac:dyDescent="0.3">
      <c r="A3819" s="9" t="s">
        <v>4841</v>
      </c>
      <c r="B3819" s="9" t="s">
        <v>85</v>
      </c>
      <c r="C3819" s="9" t="s">
        <v>173</v>
      </c>
      <c r="D3819" s="9" t="s">
        <v>26</v>
      </c>
      <c r="E3819" s="9" t="s">
        <v>416</v>
      </c>
      <c r="F3819" s="10">
        <v>44110</v>
      </c>
      <c r="G3819" s="10" t="str">
        <f>VLOOKUP(Table3[[#This Row],[Product ID]],[1]Products!$A:$G,2,0)</f>
        <v>Product 93</v>
      </c>
      <c r="H3819" s="22">
        <v>1</v>
      </c>
      <c r="I3819" s="9">
        <f>VLOOKUP('Consolidtaed Data'!$B5006,[1]Products!$A:$G,4,0)</f>
        <v>1899</v>
      </c>
      <c r="J3819" s="9">
        <f>VLOOKUP('Consolidtaed Data'!$B5006,[1]Products!$A:$G,3,0)</f>
        <v>1044</v>
      </c>
      <c r="K3819" s="9">
        <f>'Consolidtaed Data'!$J5006*'Consolidtaed Data'!$H5006</f>
        <v>5688</v>
      </c>
      <c r="L3819" s="9">
        <f>'Consolidtaed Data'!$I5006*'Consolidtaed Data'!$H5006</f>
        <v>7485</v>
      </c>
      <c r="M3819" s="9">
        <f>'Consolidtaed Data'!$L5006-'Consolidtaed Data'!$K5006</f>
        <v>1252</v>
      </c>
      <c r="N3819" s="9" t="str">
        <f>VLOOKUP('Consolidtaed Data'!$C5006,[1]Locations!$A:$O,2,0)</f>
        <v>Inglewood</v>
      </c>
      <c r="O3819" s="9" t="str">
        <f>VLOOKUP('Consolidtaed Data'!$D5006,'[1]Sales People'!$A:$B,2,0)</f>
        <v>Scott Mason</v>
      </c>
      <c r="P3819" s="9" t="str">
        <f>VLOOKUP('Consolidtaed Data'!$E5006,[1]Customers!$A:$B,2,0)</f>
        <v>Douglas Perkins</v>
      </c>
      <c r="Q3819" s="11">
        <f>WEEKDAY('Consolidtaed Data'!$F5006)</f>
        <v>1</v>
      </c>
      <c r="R3819" s="9">
        <f>MONTH('Consolidtaed Data'!$F5006)</f>
        <v>1</v>
      </c>
      <c r="S3819" s="9" t="str">
        <f>TEXT(Table3[[#This Row],[Purchase Date]],"MMMM")</f>
        <v>October</v>
      </c>
      <c r="T3819" s="9">
        <f>YEAR('Consolidtaed Data'!$F5006)</f>
        <v>2021</v>
      </c>
    </row>
    <row r="3820" spans="1:20" x14ac:dyDescent="0.3">
      <c r="A3820" s="9" t="s">
        <v>4842</v>
      </c>
      <c r="B3820" s="9" t="s">
        <v>382</v>
      </c>
      <c r="C3820" s="9" t="s">
        <v>564</v>
      </c>
      <c r="D3820" s="9" t="s">
        <v>43</v>
      </c>
      <c r="E3820" s="9" t="s">
        <v>2168</v>
      </c>
      <c r="F3820" s="10">
        <v>44110</v>
      </c>
      <c r="G3820" s="10" t="str">
        <f>VLOOKUP(Table3[[#This Row],[Product ID]],[1]Products!$A:$G,2,0)</f>
        <v>Product 50</v>
      </c>
      <c r="H3820" s="22">
        <v>2</v>
      </c>
      <c r="I3820" s="9">
        <f>VLOOKUP('Consolidtaed Data'!$B5746,[1]Products!$A:$G,4,0)</f>
        <v>947</v>
      </c>
      <c r="J3820" s="9">
        <f>VLOOKUP('Consolidtaed Data'!$B5746,[1]Products!$A:$G,3,0)</f>
        <v>786</v>
      </c>
      <c r="K3820" s="9">
        <f>'Consolidtaed Data'!$J5746*'Consolidtaed Data'!$H5746</f>
        <v>832</v>
      </c>
      <c r="L3820" s="9">
        <f>'Consolidtaed Data'!$I5746*'Consolidtaed Data'!$H5746</f>
        <v>1260</v>
      </c>
      <c r="M3820" s="9">
        <f>'Consolidtaed Data'!$L5746-'Consolidtaed Data'!$K5746</f>
        <v>144</v>
      </c>
      <c r="N3820" s="9" t="str">
        <f>VLOOKUP('Consolidtaed Data'!$C5746,[1]Locations!$A:$O,2,0)</f>
        <v>Lancaster</v>
      </c>
      <c r="O3820" s="9" t="str">
        <f>VLOOKUP('Consolidtaed Data'!$D5746,'[1]Sales People'!$A:$B,2,0)</f>
        <v>Henry Nelson</v>
      </c>
      <c r="P3820" s="9" t="str">
        <f>VLOOKUP('Consolidtaed Data'!$E5746,[1]Customers!$A:$B,2,0)</f>
        <v>Louis Ellis</v>
      </c>
      <c r="Q3820" s="11">
        <f>WEEKDAY('Consolidtaed Data'!$F5746)</f>
        <v>2</v>
      </c>
      <c r="R3820" s="9">
        <f>MONTH('Consolidtaed Data'!$F5746)</f>
        <v>3</v>
      </c>
      <c r="S3820" s="9" t="str">
        <f>TEXT(Table3[[#This Row],[Purchase Date]],"MMMM")</f>
        <v>October</v>
      </c>
      <c r="T3820" s="9">
        <f>YEAR('Consolidtaed Data'!$F5746)</f>
        <v>2021</v>
      </c>
    </row>
    <row r="3821" spans="1:20" x14ac:dyDescent="0.3">
      <c r="A3821" s="9" t="s">
        <v>4843</v>
      </c>
      <c r="B3821" s="9" t="s">
        <v>225</v>
      </c>
      <c r="C3821" s="9" t="s">
        <v>302</v>
      </c>
      <c r="D3821" s="9" t="s">
        <v>35</v>
      </c>
      <c r="E3821" s="9" t="s">
        <v>2245</v>
      </c>
      <c r="F3821" s="10">
        <v>44110</v>
      </c>
      <c r="G3821" s="10" t="str">
        <f>VLOOKUP(Table3[[#This Row],[Product ID]],[1]Products!$A:$G,2,0)</f>
        <v>Product 24</v>
      </c>
      <c r="H3821" s="22">
        <v>2</v>
      </c>
      <c r="I3821" s="9">
        <f>VLOOKUP('Consolidtaed Data'!$B6918,[1]Products!$A:$G,4,0)</f>
        <v>1405</v>
      </c>
      <c r="J3821" s="9">
        <f>VLOOKUP('Consolidtaed Data'!$B6918,[1]Products!$A:$G,3,0)</f>
        <v>1054</v>
      </c>
      <c r="K3821" s="9">
        <f>'Consolidtaed Data'!$J6918*'Consolidtaed Data'!$H6918</f>
        <v>292</v>
      </c>
      <c r="L3821" s="9">
        <f>'Consolidtaed Data'!$I6918*'Consolidtaed Data'!$H6918</f>
        <v>356</v>
      </c>
      <c r="M3821" s="9">
        <f>'Consolidtaed Data'!$L6918-'Consolidtaed Data'!$K6918</f>
        <v>483</v>
      </c>
      <c r="N3821" s="9" t="str">
        <f>VLOOKUP('Consolidtaed Data'!$C6918,[1]Locations!$A:$O,2,0)</f>
        <v>Huntington Beach</v>
      </c>
      <c r="O3821" s="9" t="str">
        <f>VLOOKUP('Consolidtaed Data'!$D6918,'[1]Sales People'!$A:$B,2,0)</f>
        <v>Ryan Butler</v>
      </c>
      <c r="P3821" s="9" t="str">
        <f>VLOOKUP('Consolidtaed Data'!$E6918,[1]Customers!$A:$B,2,0)</f>
        <v>George Hill</v>
      </c>
      <c r="Q3821" s="11">
        <f>WEEKDAY('Consolidtaed Data'!$F6918)</f>
        <v>6</v>
      </c>
      <c r="R3821" s="9">
        <f>MONTH('Consolidtaed Data'!$F6918)</f>
        <v>6</v>
      </c>
      <c r="S3821" s="9" t="str">
        <f>TEXT(Table3[[#This Row],[Purchase Date]],"MMMM")</f>
        <v>October</v>
      </c>
      <c r="T3821" s="9">
        <f>YEAR('Consolidtaed Data'!$F6918)</f>
        <v>2021</v>
      </c>
    </row>
    <row r="3822" spans="1:20" x14ac:dyDescent="0.3">
      <c r="A3822" s="9" t="s">
        <v>4844</v>
      </c>
      <c r="B3822" s="9" t="s">
        <v>85</v>
      </c>
      <c r="C3822" s="9" t="s">
        <v>55</v>
      </c>
      <c r="D3822" s="9" t="s">
        <v>9</v>
      </c>
      <c r="E3822" s="9" t="s">
        <v>4065</v>
      </c>
      <c r="F3822" s="10">
        <v>44110</v>
      </c>
      <c r="G3822" s="10" t="str">
        <f>VLOOKUP(Table3[[#This Row],[Product ID]],[1]Products!$A:$G,2,0)</f>
        <v>Product 93</v>
      </c>
      <c r="H3822" s="22">
        <v>1</v>
      </c>
      <c r="I3822" s="9">
        <f>VLOOKUP('Consolidtaed Data'!$B6958,[1]Products!$A:$G,4,0)</f>
        <v>684</v>
      </c>
      <c r="J3822" s="9">
        <f>VLOOKUP('Consolidtaed Data'!$B6958,[1]Products!$A:$G,3,0)</f>
        <v>561</v>
      </c>
      <c r="K3822" s="9">
        <f>'Consolidtaed Data'!$J6958*'Consolidtaed Data'!$H6958</f>
        <v>1295</v>
      </c>
      <c r="L3822" s="9">
        <f>'Consolidtaed Data'!$I6958*'Consolidtaed Data'!$H6958</f>
        <v>1639</v>
      </c>
      <c r="M3822" s="9">
        <f>'Consolidtaed Data'!$L6958-'Consolidtaed Data'!$K6958</f>
        <v>107</v>
      </c>
      <c r="N3822" s="9" t="str">
        <f>VLOOKUP('Consolidtaed Data'!$C6958,[1]Locations!$A:$O,2,0)</f>
        <v>Anaheim</v>
      </c>
      <c r="O3822" s="9" t="str">
        <f>VLOOKUP('Consolidtaed Data'!$D6958,'[1]Sales People'!$A:$B,2,0)</f>
        <v>John Reyes</v>
      </c>
      <c r="P3822" s="9" t="str">
        <f>VLOOKUP('Consolidtaed Data'!$E6958,[1]Customers!$A:$B,2,0)</f>
        <v>Michael Thomas</v>
      </c>
      <c r="Q3822" s="11">
        <f>WEEKDAY('Consolidtaed Data'!$F6958)</f>
        <v>2</v>
      </c>
      <c r="R3822" s="9">
        <f>MONTH('Consolidtaed Data'!$F6958)</f>
        <v>6</v>
      </c>
      <c r="S3822" s="9" t="str">
        <f>TEXT(Table3[[#This Row],[Purchase Date]],"MMMM")</f>
        <v>October</v>
      </c>
      <c r="T3822" s="9">
        <f>YEAR('Consolidtaed Data'!$F6958)</f>
        <v>2021</v>
      </c>
    </row>
    <row r="3823" spans="1:20" x14ac:dyDescent="0.3">
      <c r="A3823" s="9" t="s">
        <v>4845</v>
      </c>
      <c r="B3823" s="9" t="s">
        <v>366</v>
      </c>
      <c r="C3823" s="9" t="s">
        <v>63</v>
      </c>
      <c r="D3823" s="9" t="s">
        <v>22</v>
      </c>
      <c r="E3823" s="9" t="s">
        <v>1143</v>
      </c>
      <c r="F3823" s="10">
        <v>44110</v>
      </c>
      <c r="G3823" s="10" t="str">
        <f>VLOOKUP(Table3[[#This Row],[Product ID]],[1]Products!$A:$G,2,0)</f>
        <v>Product 39</v>
      </c>
      <c r="H3823" s="22">
        <v>4</v>
      </c>
      <c r="I3823" s="9">
        <f>VLOOKUP('Consolidtaed Data'!$B7502,[1]Products!$A:$G,4,0)</f>
        <v>181</v>
      </c>
      <c r="J3823" s="9">
        <f>VLOOKUP('Consolidtaed Data'!$B7502,[1]Products!$A:$G,3,0)</f>
        <v>130</v>
      </c>
      <c r="K3823" s="9">
        <f>'Consolidtaed Data'!$J7502*'Consolidtaed Data'!$H7502</f>
        <v>72</v>
      </c>
      <c r="L3823" s="9">
        <f>'Consolidtaed Data'!$I7502*'Consolidtaed Data'!$H7502</f>
        <v>136</v>
      </c>
      <c r="M3823" s="9">
        <f>'Consolidtaed Data'!$L7502-'Consolidtaed Data'!$K7502</f>
        <v>264</v>
      </c>
      <c r="N3823" s="9" t="str">
        <f>VLOOKUP('Consolidtaed Data'!$C7502,[1]Locations!$A:$O,2,0)</f>
        <v>Fresno</v>
      </c>
      <c r="O3823" s="9" t="str">
        <f>VLOOKUP('Consolidtaed Data'!$D7502,'[1]Sales People'!$A:$B,2,0)</f>
        <v>Gary Rodriguez</v>
      </c>
      <c r="P3823" s="9" t="str">
        <f>VLOOKUP('Consolidtaed Data'!$E7502,[1]Customers!$A:$B,2,0)</f>
        <v>Stephen Andrews</v>
      </c>
      <c r="Q3823" s="11">
        <f>WEEKDAY('Consolidtaed Data'!$F7502)</f>
        <v>7</v>
      </c>
      <c r="R3823" s="9">
        <f>MONTH('Consolidtaed Data'!$F7502)</f>
        <v>7</v>
      </c>
      <c r="S3823" s="9" t="str">
        <f>TEXT(Table3[[#This Row],[Purchase Date]],"MMMM")</f>
        <v>October</v>
      </c>
      <c r="T3823" s="9">
        <f>YEAR('Consolidtaed Data'!$F7502)</f>
        <v>2021</v>
      </c>
    </row>
    <row r="3824" spans="1:20" x14ac:dyDescent="0.3">
      <c r="A3824" s="9" t="s">
        <v>4846</v>
      </c>
      <c r="B3824" s="9" t="s">
        <v>238</v>
      </c>
      <c r="C3824" s="9" t="s">
        <v>90</v>
      </c>
      <c r="D3824" s="9" t="s">
        <v>241</v>
      </c>
      <c r="E3824" s="9" t="s">
        <v>1953</v>
      </c>
      <c r="F3824" s="10">
        <v>44110</v>
      </c>
      <c r="G3824" s="10" t="str">
        <f>VLOOKUP(Table3[[#This Row],[Product ID]],[1]Products!$A:$G,2,0)</f>
        <v>Product 49</v>
      </c>
      <c r="H3824" s="22">
        <v>1</v>
      </c>
      <c r="I3824" s="9">
        <f>VLOOKUP('Consolidtaed Data'!$B7669,[1]Products!$A:$G,4,0)</f>
        <v>947</v>
      </c>
      <c r="J3824" s="9">
        <f>VLOOKUP('Consolidtaed Data'!$B7669,[1]Products!$A:$G,3,0)</f>
        <v>786</v>
      </c>
      <c r="K3824" s="9">
        <f>'Consolidtaed Data'!$J7669*'Consolidtaed Data'!$H7669</f>
        <v>4452</v>
      </c>
      <c r="L3824" s="9">
        <f>'Consolidtaed Data'!$I7669*'Consolidtaed Data'!$H7669</f>
        <v>6849</v>
      </c>
      <c r="M3824" s="9">
        <f>'Consolidtaed Data'!$L7669-'Consolidtaed Data'!$K7669</f>
        <v>1624</v>
      </c>
      <c r="N3824" s="9" t="str">
        <f>VLOOKUP('Consolidtaed Data'!$C7669,[1]Locations!$A:$O,2,0)</f>
        <v>Concord</v>
      </c>
      <c r="O3824" s="9" t="str">
        <f>VLOOKUP('Consolidtaed Data'!$D7669,'[1]Sales People'!$A:$B,2,0)</f>
        <v>Fred Robertson</v>
      </c>
      <c r="P3824" s="9" t="str">
        <f>VLOOKUP('Consolidtaed Data'!$E7669,[1]Customers!$A:$B,2,0)</f>
        <v>Carl Nguyen</v>
      </c>
      <c r="Q3824" s="11">
        <f>WEEKDAY('Consolidtaed Data'!$F7669)</f>
        <v>5</v>
      </c>
      <c r="R3824" s="9">
        <f>MONTH('Consolidtaed Data'!$F7669)</f>
        <v>8</v>
      </c>
      <c r="S3824" s="9" t="str">
        <f>TEXT(Table3[[#This Row],[Purchase Date]],"MMMM")</f>
        <v>October</v>
      </c>
      <c r="T3824" s="9">
        <f>YEAR('Consolidtaed Data'!$F7669)</f>
        <v>2021</v>
      </c>
    </row>
    <row r="3825" spans="1:20" x14ac:dyDescent="0.3">
      <c r="A3825" s="9" t="s">
        <v>4847</v>
      </c>
      <c r="B3825" s="9" t="s">
        <v>185</v>
      </c>
      <c r="C3825" s="9" t="s">
        <v>423</v>
      </c>
      <c r="D3825" s="9" t="s">
        <v>35</v>
      </c>
      <c r="E3825" s="9" t="s">
        <v>2752</v>
      </c>
      <c r="F3825" s="10">
        <v>44110</v>
      </c>
      <c r="G3825" s="10" t="str">
        <f>VLOOKUP(Table3[[#This Row],[Product ID]],[1]Products!$A:$G,2,0)</f>
        <v>Product 65</v>
      </c>
      <c r="H3825" s="22">
        <v>1</v>
      </c>
      <c r="I3825" s="9">
        <f>VLOOKUP('Consolidtaed Data'!$B7776,[1]Products!$A:$G,4,0)</f>
        <v>127</v>
      </c>
      <c r="J3825" s="9">
        <f>VLOOKUP('Consolidtaed Data'!$B7776,[1]Products!$A:$G,3,0)</f>
        <v>79</v>
      </c>
      <c r="K3825" s="9">
        <f>'Consolidtaed Data'!$J7776*'Consolidtaed Data'!$H7776</f>
        <v>536</v>
      </c>
      <c r="L3825" s="9">
        <f>'Consolidtaed Data'!$I7776*'Consolidtaed Data'!$H7776</f>
        <v>800</v>
      </c>
      <c r="M3825" s="9">
        <f>'Consolidtaed Data'!$L7776-'Consolidtaed Data'!$K7776</f>
        <v>408</v>
      </c>
      <c r="N3825" s="9" t="str">
        <f>VLOOKUP('Consolidtaed Data'!$C7776,[1]Locations!$A:$O,2,0)</f>
        <v>El Monte</v>
      </c>
      <c r="O3825" s="9" t="str">
        <f>VLOOKUP('Consolidtaed Data'!$D7776,'[1]Sales People'!$A:$B,2,0)</f>
        <v>Bobby Russell</v>
      </c>
      <c r="P3825" s="9" t="str">
        <f>VLOOKUP('Consolidtaed Data'!$E7776,[1]Customers!$A:$B,2,0)</f>
        <v>Johnny Butler</v>
      </c>
      <c r="Q3825" s="11">
        <f>WEEKDAY('Consolidtaed Data'!$F7776)</f>
        <v>7</v>
      </c>
      <c r="R3825" s="9">
        <f>MONTH('Consolidtaed Data'!$F7776)</f>
        <v>8</v>
      </c>
      <c r="S3825" s="9" t="str">
        <f>TEXT(Table3[[#This Row],[Purchase Date]],"MMMM")</f>
        <v>October</v>
      </c>
      <c r="T3825" s="9">
        <f>YEAR('Consolidtaed Data'!$F7776)</f>
        <v>2021</v>
      </c>
    </row>
    <row r="3826" spans="1:20" x14ac:dyDescent="0.3">
      <c r="A3826" s="9" t="s">
        <v>4848</v>
      </c>
      <c r="B3826" s="9" t="s">
        <v>580</v>
      </c>
      <c r="C3826" s="9" t="s">
        <v>325</v>
      </c>
      <c r="D3826" s="9" t="s">
        <v>13</v>
      </c>
      <c r="E3826" s="9" t="s">
        <v>1814</v>
      </c>
      <c r="F3826" s="10">
        <v>44110</v>
      </c>
      <c r="G3826" s="10" t="str">
        <f>VLOOKUP(Table3[[#This Row],[Product ID]],[1]Products!$A:$G,2,0)</f>
        <v>Product 1</v>
      </c>
      <c r="H3826" s="22">
        <v>1</v>
      </c>
      <c r="I3826" s="9">
        <f>VLOOKUP('Consolidtaed Data'!$B7902,[1]Products!$A:$G,4,0)</f>
        <v>1353</v>
      </c>
      <c r="J3826" s="9">
        <f>VLOOKUP('Consolidtaed Data'!$B7902,[1]Products!$A:$G,3,0)</f>
        <v>947</v>
      </c>
      <c r="K3826" s="9">
        <f>'Consolidtaed Data'!$J7902*'Consolidtaed Data'!$H7902</f>
        <v>1234</v>
      </c>
      <c r="L3826" s="9">
        <f>'Consolidtaed Data'!$I7902*'Consolidtaed Data'!$H7902</f>
        <v>1582</v>
      </c>
      <c r="M3826" s="9">
        <f>'Consolidtaed Data'!$L7902-'Consolidtaed Data'!$K7902</f>
        <v>344</v>
      </c>
      <c r="N3826" s="9" t="str">
        <f>VLOOKUP('Consolidtaed Data'!$C7902,[1]Locations!$A:$O,2,0)</f>
        <v>Fontana</v>
      </c>
      <c r="O3826" s="9" t="str">
        <f>VLOOKUP('Consolidtaed Data'!$D7902,'[1]Sales People'!$A:$B,2,0)</f>
        <v>Scott Clark</v>
      </c>
      <c r="P3826" s="9" t="str">
        <f>VLOOKUP('Consolidtaed Data'!$E7902,[1]Customers!$A:$B,2,0)</f>
        <v>Michael Lane</v>
      </c>
      <c r="Q3826" s="11">
        <f>WEEKDAY('Consolidtaed Data'!$F7902)</f>
        <v>3</v>
      </c>
      <c r="R3826" s="9">
        <f>MONTH('Consolidtaed Data'!$F7902)</f>
        <v>8</v>
      </c>
      <c r="S3826" s="9" t="str">
        <f>TEXT(Table3[[#This Row],[Purchase Date]],"MMMM")</f>
        <v>October</v>
      </c>
      <c r="T3826" s="9">
        <f>YEAR('Consolidtaed Data'!$F7902)</f>
        <v>2021</v>
      </c>
    </row>
    <row r="3827" spans="1:20" x14ac:dyDescent="0.3">
      <c r="A3827" s="9" t="s">
        <v>4849</v>
      </c>
      <c r="B3827" s="9" t="s">
        <v>390</v>
      </c>
      <c r="C3827" s="9" t="s">
        <v>423</v>
      </c>
      <c r="D3827" s="9" t="s">
        <v>95</v>
      </c>
      <c r="E3827" s="9" t="s">
        <v>999</v>
      </c>
      <c r="F3827" s="10">
        <v>44110</v>
      </c>
      <c r="G3827" s="10" t="str">
        <f>VLOOKUP(Table3[[#This Row],[Product ID]],[1]Products!$A:$G,2,0)</f>
        <v>Product 48</v>
      </c>
      <c r="H3827" s="22">
        <v>3</v>
      </c>
      <c r="I3827" s="9">
        <f>VLOOKUP('Consolidtaed Data'!$B8568,[1]Products!$A:$G,4,0)</f>
        <v>2257</v>
      </c>
      <c r="J3827" s="9">
        <f>VLOOKUP('Consolidtaed Data'!$B8568,[1]Products!$A:$G,3,0)</f>
        <v>1535</v>
      </c>
      <c r="K3827" s="9">
        <f>'Consolidtaed Data'!$J8568*'Consolidtaed Data'!$H8568</f>
        <v>1820</v>
      </c>
      <c r="L3827" s="9">
        <f>'Consolidtaed Data'!$I8568*'Consolidtaed Data'!$H8568</f>
        <v>3196</v>
      </c>
      <c r="M3827" s="9">
        <f>'Consolidtaed Data'!$L8568-'Consolidtaed Data'!$K8568</f>
        <v>1659</v>
      </c>
      <c r="N3827" s="9" t="str">
        <f>VLOOKUP('Consolidtaed Data'!$C8568,[1]Locations!$A:$O,2,0)</f>
        <v>Stockton</v>
      </c>
      <c r="O3827" s="9" t="str">
        <f>VLOOKUP('Consolidtaed Data'!$D8568,'[1]Sales People'!$A:$B,2,0)</f>
        <v>Christopher Tucker</v>
      </c>
      <c r="P3827" s="9" t="str">
        <f>VLOOKUP('Consolidtaed Data'!$E8568,[1]Customers!$A:$B,2,0)</f>
        <v>Roy Hamilton</v>
      </c>
      <c r="Q3827" s="11">
        <f>WEEKDAY('Consolidtaed Data'!$F8568)</f>
        <v>4</v>
      </c>
      <c r="R3827" s="9">
        <f>MONTH('Consolidtaed Data'!$F8568)</f>
        <v>10</v>
      </c>
      <c r="S3827" s="9" t="str">
        <f>TEXT(Table3[[#This Row],[Purchase Date]],"MMMM")</f>
        <v>October</v>
      </c>
      <c r="T3827" s="9">
        <f>YEAR('Consolidtaed Data'!$F8568)</f>
        <v>2021</v>
      </c>
    </row>
    <row r="3828" spans="1:20" x14ac:dyDescent="0.3">
      <c r="A3828" s="9" t="s">
        <v>4850</v>
      </c>
      <c r="B3828" s="9" t="s">
        <v>712</v>
      </c>
      <c r="C3828" s="9" t="s">
        <v>421</v>
      </c>
      <c r="D3828" s="9" t="s">
        <v>220</v>
      </c>
      <c r="E3828" s="9" t="s">
        <v>985</v>
      </c>
      <c r="F3828" s="10">
        <v>44111</v>
      </c>
      <c r="G3828" s="10" t="str">
        <f>VLOOKUP(Table3[[#This Row],[Product ID]],[1]Products!$A:$G,2,0)</f>
        <v>Product 32</v>
      </c>
      <c r="H3828" s="22">
        <v>1</v>
      </c>
      <c r="I3828" s="9">
        <f>VLOOKUP('Consolidtaed Data'!$B4770,[1]Products!$A:$G,4,0)</f>
        <v>1494</v>
      </c>
      <c r="J3828" s="9">
        <f>VLOOKUP('Consolidtaed Data'!$B4770,[1]Products!$A:$G,3,0)</f>
        <v>971</v>
      </c>
      <c r="K3828" s="9">
        <f>'Consolidtaed Data'!$J4770*'Consolidtaed Data'!$H4770</f>
        <v>292</v>
      </c>
      <c r="L3828" s="9">
        <f>'Consolidtaed Data'!$I4770*'Consolidtaed Data'!$H4770</f>
        <v>356</v>
      </c>
      <c r="M3828" s="9">
        <f>'Consolidtaed Data'!$L4770-'Consolidtaed Data'!$K4770</f>
        <v>98</v>
      </c>
      <c r="N3828" s="9" t="str">
        <f>VLOOKUP('Consolidtaed Data'!$C4770,[1]Locations!$A:$O,2,0)</f>
        <v>San Francisco</v>
      </c>
      <c r="O3828" s="9" t="str">
        <f>VLOOKUP('Consolidtaed Data'!$D4770,'[1]Sales People'!$A:$B,2,0)</f>
        <v>Brian Thomas</v>
      </c>
      <c r="P3828" s="9" t="str">
        <f>VLOOKUP('Consolidtaed Data'!$E4770,[1]Customers!$A:$B,2,0)</f>
        <v>James Castillo</v>
      </c>
      <c r="Q3828" s="11">
        <f>WEEKDAY('Consolidtaed Data'!$F4770)</f>
        <v>4</v>
      </c>
      <c r="R3828" s="9">
        <f>MONTH('Consolidtaed Data'!$F4770)</f>
        <v>12</v>
      </c>
      <c r="S3828" s="9" t="str">
        <f>TEXT(Table3[[#This Row],[Purchase Date]],"MMMM")</f>
        <v>October</v>
      </c>
      <c r="T3828" s="9">
        <f>YEAR('Consolidtaed Data'!$F4770)</f>
        <v>2020</v>
      </c>
    </row>
    <row r="3829" spans="1:20" x14ac:dyDescent="0.3">
      <c r="A3829" s="9" t="s">
        <v>4851</v>
      </c>
      <c r="B3829" s="9" t="s">
        <v>580</v>
      </c>
      <c r="C3829" s="9" t="s">
        <v>394</v>
      </c>
      <c r="D3829" s="9" t="s">
        <v>17</v>
      </c>
      <c r="E3829" s="9" t="s">
        <v>1157</v>
      </c>
      <c r="F3829" s="10">
        <v>44111</v>
      </c>
      <c r="G3829" s="10" t="str">
        <f>VLOOKUP(Table3[[#This Row],[Product ID]],[1]Products!$A:$G,2,0)</f>
        <v>Product 1</v>
      </c>
      <c r="H3829" s="22">
        <v>1</v>
      </c>
      <c r="I3829" s="9">
        <f>VLOOKUP('Consolidtaed Data'!$B5510,[1]Products!$A:$G,4,0)</f>
        <v>1022</v>
      </c>
      <c r="J3829" s="9">
        <f>VLOOKUP('Consolidtaed Data'!$B5510,[1]Products!$A:$G,3,0)</f>
        <v>818</v>
      </c>
      <c r="K3829" s="9">
        <f>'Consolidtaed Data'!$J5510*'Consolidtaed Data'!$H5510</f>
        <v>376</v>
      </c>
      <c r="L3829" s="9">
        <f>'Consolidtaed Data'!$I5510*'Consolidtaed Data'!$H5510</f>
        <v>458</v>
      </c>
      <c r="M3829" s="9">
        <f>'Consolidtaed Data'!$L5510-'Consolidtaed Data'!$K5510</f>
        <v>408</v>
      </c>
      <c r="N3829" s="9" t="str">
        <f>VLOOKUP('Consolidtaed Data'!$C5510,[1]Locations!$A:$O,2,0)</f>
        <v>Bakersfield</v>
      </c>
      <c r="O3829" s="9" t="str">
        <f>VLOOKUP('Consolidtaed Data'!$D5510,'[1]Sales People'!$A:$B,2,0)</f>
        <v>Jimmy Young</v>
      </c>
      <c r="P3829" s="9" t="str">
        <f>VLOOKUP('Consolidtaed Data'!$E5510,[1]Customers!$A:$B,2,0)</f>
        <v>Keith Murphy</v>
      </c>
      <c r="Q3829" s="11">
        <f>WEEKDAY('Consolidtaed Data'!$F5510)</f>
        <v>5</v>
      </c>
      <c r="R3829" s="9">
        <f>MONTH('Consolidtaed Data'!$F5510)</f>
        <v>2</v>
      </c>
      <c r="S3829" s="9" t="str">
        <f>TEXT(Table3[[#This Row],[Purchase Date]],"MMMM")</f>
        <v>October</v>
      </c>
      <c r="T3829" s="9">
        <f>YEAR('Consolidtaed Data'!$F5510)</f>
        <v>2021</v>
      </c>
    </row>
    <row r="3830" spans="1:20" x14ac:dyDescent="0.3">
      <c r="A3830" s="9" t="s">
        <v>4852</v>
      </c>
      <c r="B3830" s="9" t="s">
        <v>429</v>
      </c>
      <c r="C3830" s="9" t="s">
        <v>201</v>
      </c>
      <c r="D3830" s="9" t="s">
        <v>197</v>
      </c>
      <c r="E3830" s="9" t="s">
        <v>1031</v>
      </c>
      <c r="F3830" s="10">
        <v>44111</v>
      </c>
      <c r="G3830" s="10" t="str">
        <f>VLOOKUP(Table3[[#This Row],[Product ID]],[1]Products!$A:$G,2,0)</f>
        <v>Product 87</v>
      </c>
      <c r="H3830" s="22">
        <v>4</v>
      </c>
      <c r="I3830" s="9">
        <f>VLOOKUP('Consolidtaed Data'!$B5582,[1]Products!$A:$G,4,0)</f>
        <v>1405</v>
      </c>
      <c r="J3830" s="9">
        <f>VLOOKUP('Consolidtaed Data'!$B5582,[1]Products!$A:$G,3,0)</f>
        <v>1054</v>
      </c>
      <c r="K3830" s="9">
        <f>'Consolidtaed Data'!$J5582*'Consolidtaed Data'!$H5582</f>
        <v>1518</v>
      </c>
      <c r="L3830" s="9">
        <f>'Consolidtaed Data'!$I5582*'Consolidtaed Data'!$H5582</f>
        <v>2410</v>
      </c>
      <c r="M3830" s="9">
        <f>'Consolidtaed Data'!$L5582-'Consolidtaed Data'!$K5582</f>
        <v>1980</v>
      </c>
      <c r="N3830" s="9" t="str">
        <f>VLOOKUP('Consolidtaed Data'!$C5582,[1]Locations!$A:$O,2,0)</f>
        <v>Fresno</v>
      </c>
      <c r="O3830" s="9" t="str">
        <f>VLOOKUP('Consolidtaed Data'!$D5582,'[1]Sales People'!$A:$B,2,0)</f>
        <v>Ryan Welch</v>
      </c>
      <c r="P3830" s="9" t="str">
        <f>VLOOKUP('Consolidtaed Data'!$E5582,[1]Customers!$A:$B,2,0)</f>
        <v>Sean Morris</v>
      </c>
      <c r="Q3830" s="11">
        <f>WEEKDAY('Consolidtaed Data'!$F5582)</f>
        <v>4</v>
      </c>
      <c r="R3830" s="9">
        <f>MONTH('Consolidtaed Data'!$F5582)</f>
        <v>2</v>
      </c>
      <c r="S3830" s="9" t="str">
        <f>TEXT(Table3[[#This Row],[Purchase Date]],"MMMM")</f>
        <v>October</v>
      </c>
      <c r="T3830" s="9">
        <f>YEAR('Consolidtaed Data'!$F5582)</f>
        <v>2021</v>
      </c>
    </row>
    <row r="3831" spans="1:20" x14ac:dyDescent="0.3">
      <c r="A3831" s="9" t="s">
        <v>4853</v>
      </c>
      <c r="B3831" s="9" t="s">
        <v>7</v>
      </c>
      <c r="C3831" s="9" t="s">
        <v>522</v>
      </c>
      <c r="D3831" s="9" t="s">
        <v>174</v>
      </c>
      <c r="E3831" s="9" t="s">
        <v>953</v>
      </c>
      <c r="F3831" s="10">
        <v>44111</v>
      </c>
      <c r="G3831" s="10" t="str">
        <f>VLOOKUP(Table3[[#This Row],[Product ID]],[1]Products!$A:$G,2,0)</f>
        <v>Product 77</v>
      </c>
      <c r="H3831" s="22">
        <v>1</v>
      </c>
      <c r="I3831" s="9">
        <f>VLOOKUP('Consolidtaed Data'!$B5666,[1]Products!$A:$G,4,0)</f>
        <v>2294</v>
      </c>
      <c r="J3831" s="9">
        <f>VLOOKUP('Consolidtaed Data'!$B5666,[1]Products!$A:$G,3,0)</f>
        <v>1399</v>
      </c>
      <c r="K3831" s="9">
        <f>'Consolidtaed Data'!$J5666*'Consolidtaed Data'!$H5666</f>
        <v>1305</v>
      </c>
      <c r="L3831" s="9">
        <f>'Consolidtaed Data'!$I5666*'Consolidtaed Data'!$H5666</f>
        <v>1812</v>
      </c>
      <c r="M3831" s="9">
        <f>'Consolidtaed Data'!$L5666-'Consolidtaed Data'!$K5666</f>
        <v>51</v>
      </c>
      <c r="N3831" s="9" t="str">
        <f>VLOOKUP('Consolidtaed Data'!$C5666,[1]Locations!$A:$O,2,0)</f>
        <v>El Monte</v>
      </c>
      <c r="O3831" s="9" t="str">
        <f>VLOOKUP('Consolidtaed Data'!$D5666,'[1]Sales People'!$A:$B,2,0)</f>
        <v>Joshua Cook</v>
      </c>
      <c r="P3831" s="9" t="str">
        <f>VLOOKUP('Consolidtaed Data'!$E5666,[1]Customers!$A:$B,2,0)</f>
        <v>Randy Hayes</v>
      </c>
      <c r="Q3831" s="11">
        <f>WEEKDAY('Consolidtaed Data'!$F5666)</f>
        <v>3</v>
      </c>
      <c r="R3831" s="9">
        <f>MONTH('Consolidtaed Data'!$F5666)</f>
        <v>2</v>
      </c>
      <c r="S3831" s="9" t="str">
        <f>TEXT(Table3[[#This Row],[Purchase Date]],"MMMM")</f>
        <v>October</v>
      </c>
      <c r="T3831" s="9">
        <f>YEAR('Consolidtaed Data'!$F5666)</f>
        <v>2021</v>
      </c>
    </row>
    <row r="3832" spans="1:20" x14ac:dyDescent="0.3">
      <c r="A3832" s="9" t="s">
        <v>4854</v>
      </c>
      <c r="B3832" s="9" t="s">
        <v>168</v>
      </c>
      <c r="C3832" s="9" t="s">
        <v>331</v>
      </c>
      <c r="D3832" s="9" t="s">
        <v>143</v>
      </c>
      <c r="E3832" s="9" t="s">
        <v>2193</v>
      </c>
      <c r="F3832" s="10">
        <v>44111</v>
      </c>
      <c r="G3832" s="10" t="str">
        <f>VLOOKUP(Table3[[#This Row],[Product ID]],[1]Products!$A:$G,2,0)</f>
        <v>Product 26</v>
      </c>
      <c r="H3832" s="22">
        <v>1</v>
      </c>
      <c r="I3832" s="9">
        <f>VLOOKUP('Consolidtaed Data'!$B5766,[1]Products!$A:$G,4,0)</f>
        <v>1826</v>
      </c>
      <c r="J3832" s="9">
        <f>VLOOKUP('Consolidtaed Data'!$B5766,[1]Products!$A:$G,3,0)</f>
        <v>1443</v>
      </c>
      <c r="K3832" s="9">
        <f>'Consolidtaed Data'!$J5766*'Consolidtaed Data'!$H5766</f>
        <v>237</v>
      </c>
      <c r="L3832" s="9">
        <f>'Consolidtaed Data'!$I5766*'Consolidtaed Data'!$H5766</f>
        <v>381</v>
      </c>
      <c r="M3832" s="9">
        <f>'Consolidtaed Data'!$L5766-'Consolidtaed Data'!$K5766</f>
        <v>2226</v>
      </c>
      <c r="N3832" s="9" t="str">
        <f>VLOOKUP('Consolidtaed Data'!$C5766,[1]Locations!$A:$O,2,0)</f>
        <v>Oakland</v>
      </c>
      <c r="O3832" s="9" t="str">
        <f>VLOOKUP('Consolidtaed Data'!$D5766,'[1]Sales People'!$A:$B,2,0)</f>
        <v>Martin Perry</v>
      </c>
      <c r="P3832" s="9" t="str">
        <f>VLOOKUP('Consolidtaed Data'!$E5766,[1]Customers!$A:$B,2,0)</f>
        <v>Nicholas Williamson</v>
      </c>
      <c r="Q3832" s="11">
        <f>WEEKDAY('Consolidtaed Data'!$F5766)</f>
        <v>3</v>
      </c>
      <c r="R3832" s="9">
        <f>MONTH('Consolidtaed Data'!$F5766)</f>
        <v>3</v>
      </c>
      <c r="S3832" s="9" t="str">
        <f>TEXT(Table3[[#This Row],[Purchase Date]],"MMMM")</f>
        <v>October</v>
      </c>
      <c r="T3832" s="9">
        <f>YEAR('Consolidtaed Data'!$F5766)</f>
        <v>2021</v>
      </c>
    </row>
    <row r="3833" spans="1:20" x14ac:dyDescent="0.3">
      <c r="A3833" s="9" t="s">
        <v>4855</v>
      </c>
      <c r="B3833" s="9" t="s">
        <v>418</v>
      </c>
      <c r="C3833" s="9" t="s">
        <v>178</v>
      </c>
      <c r="D3833" s="9" t="s">
        <v>193</v>
      </c>
      <c r="E3833" s="9" t="s">
        <v>2201</v>
      </c>
      <c r="F3833" s="10">
        <v>44111</v>
      </c>
      <c r="G3833" s="10" t="str">
        <f>VLOOKUP(Table3[[#This Row],[Product ID]],[1]Products!$A:$G,2,0)</f>
        <v>Product 82</v>
      </c>
      <c r="H3833" s="22">
        <v>1</v>
      </c>
      <c r="I3833" s="9">
        <f>VLOOKUP('Consolidtaed Data'!$B5923,[1]Products!$A:$G,4,0)</f>
        <v>603</v>
      </c>
      <c r="J3833" s="9">
        <f>VLOOKUP('Consolidtaed Data'!$B5923,[1]Products!$A:$G,3,0)</f>
        <v>416</v>
      </c>
      <c r="K3833" s="9">
        <f>'Consolidtaed Data'!$J5923*'Consolidtaed Data'!$H5923</f>
        <v>1223</v>
      </c>
      <c r="L3833" s="9">
        <f>'Consolidtaed Data'!$I5923*'Consolidtaed Data'!$H5923</f>
        <v>2005</v>
      </c>
      <c r="M3833" s="9">
        <f>'Consolidtaed Data'!$L5923-'Consolidtaed Data'!$K5923</f>
        <v>463</v>
      </c>
      <c r="N3833" s="9" t="str">
        <f>VLOOKUP('Consolidtaed Data'!$C5923,[1]Locations!$A:$O,2,0)</f>
        <v>Inglewood</v>
      </c>
      <c r="O3833" s="9" t="str">
        <f>VLOOKUP('Consolidtaed Data'!$D5923,'[1]Sales People'!$A:$B,2,0)</f>
        <v>Charles Harper</v>
      </c>
      <c r="P3833" s="9" t="str">
        <f>VLOOKUP('Consolidtaed Data'!$E5923,[1]Customers!$A:$B,2,0)</f>
        <v>Christopher Kim</v>
      </c>
      <c r="Q3833" s="11">
        <f>WEEKDAY('Consolidtaed Data'!$F5923)</f>
        <v>6</v>
      </c>
      <c r="R3833" s="9">
        <f>MONTH('Consolidtaed Data'!$F5923)</f>
        <v>3</v>
      </c>
      <c r="S3833" s="9" t="str">
        <f>TEXT(Table3[[#This Row],[Purchase Date]],"MMMM")</f>
        <v>October</v>
      </c>
      <c r="T3833" s="9">
        <f>YEAR('Consolidtaed Data'!$F5923)</f>
        <v>2021</v>
      </c>
    </row>
    <row r="3834" spans="1:20" x14ac:dyDescent="0.3">
      <c r="A3834" s="9" t="s">
        <v>4856</v>
      </c>
      <c r="B3834" s="9" t="s">
        <v>336</v>
      </c>
      <c r="C3834" s="9" t="s">
        <v>126</v>
      </c>
      <c r="D3834" s="9" t="s">
        <v>123</v>
      </c>
      <c r="E3834" s="9" t="s">
        <v>290</v>
      </c>
      <c r="F3834" s="10">
        <v>44111</v>
      </c>
      <c r="G3834" s="10" t="str">
        <f>VLOOKUP(Table3[[#This Row],[Product ID]],[1]Products!$A:$G,2,0)</f>
        <v>Product 78</v>
      </c>
      <c r="H3834" s="22">
        <v>1</v>
      </c>
      <c r="I3834" s="9">
        <f>VLOOKUP('Consolidtaed Data'!$B6382,[1]Products!$A:$G,4,0)</f>
        <v>584</v>
      </c>
      <c r="J3834" s="9">
        <f>VLOOKUP('Consolidtaed Data'!$B6382,[1]Products!$A:$G,3,0)</f>
        <v>420</v>
      </c>
      <c r="K3834" s="9">
        <f>'Consolidtaed Data'!$J6382*'Consolidtaed Data'!$H6382</f>
        <v>2610</v>
      </c>
      <c r="L3834" s="9">
        <f>'Consolidtaed Data'!$I6382*'Consolidtaed Data'!$H6382</f>
        <v>3624</v>
      </c>
      <c r="M3834" s="9">
        <f>'Consolidtaed Data'!$L6382-'Consolidtaed Data'!$K6382</f>
        <v>451</v>
      </c>
      <c r="N3834" s="9" t="str">
        <f>VLOOKUP('Consolidtaed Data'!$C6382,[1]Locations!$A:$O,2,0)</f>
        <v>Oceanside</v>
      </c>
      <c r="O3834" s="9" t="str">
        <f>VLOOKUP('Consolidtaed Data'!$D6382,'[1]Sales People'!$A:$B,2,0)</f>
        <v>Joshua Cook</v>
      </c>
      <c r="P3834" s="9" t="str">
        <f>VLOOKUP('Consolidtaed Data'!$E6382,[1]Customers!$A:$B,2,0)</f>
        <v>Brian Warren</v>
      </c>
      <c r="Q3834" s="11">
        <f>WEEKDAY('Consolidtaed Data'!$F6382)</f>
        <v>5</v>
      </c>
      <c r="R3834" s="9">
        <f>MONTH('Consolidtaed Data'!$F6382)</f>
        <v>4</v>
      </c>
      <c r="S3834" s="9" t="str">
        <f>TEXT(Table3[[#This Row],[Purchase Date]],"MMMM")</f>
        <v>October</v>
      </c>
      <c r="T3834" s="9">
        <f>YEAR('Consolidtaed Data'!$F6382)</f>
        <v>2021</v>
      </c>
    </row>
    <row r="3835" spans="1:20" x14ac:dyDescent="0.3">
      <c r="A3835" s="9" t="s">
        <v>4857</v>
      </c>
      <c r="B3835" s="9" t="s">
        <v>340</v>
      </c>
      <c r="C3835" s="9" t="s">
        <v>25</v>
      </c>
      <c r="D3835" s="9" t="s">
        <v>46</v>
      </c>
      <c r="E3835" s="9" t="s">
        <v>3054</v>
      </c>
      <c r="F3835" s="10">
        <v>44111</v>
      </c>
      <c r="G3835" s="10" t="str">
        <f>VLOOKUP(Table3[[#This Row],[Product ID]],[1]Products!$A:$G,2,0)</f>
        <v>Product 34</v>
      </c>
      <c r="H3835" s="22">
        <v>1</v>
      </c>
      <c r="I3835" s="9">
        <f>VLOOKUP('Consolidtaed Data'!$B7386,[1]Products!$A:$G,4,0)</f>
        <v>2294</v>
      </c>
      <c r="J3835" s="9">
        <f>VLOOKUP('Consolidtaed Data'!$B7386,[1]Products!$A:$G,3,0)</f>
        <v>1399</v>
      </c>
      <c r="K3835" s="9">
        <f>'Consolidtaed Data'!$J7386*'Consolidtaed Data'!$H7386</f>
        <v>455</v>
      </c>
      <c r="L3835" s="9">
        <f>'Consolidtaed Data'!$I7386*'Consolidtaed Data'!$H7386</f>
        <v>799</v>
      </c>
      <c r="M3835" s="9">
        <f>'Consolidtaed Data'!$L7386-'Consolidtaed Data'!$K7386</f>
        <v>376</v>
      </c>
      <c r="N3835" s="9" t="str">
        <f>VLOOKUP('Consolidtaed Data'!$C7386,[1]Locations!$A:$O,2,0)</f>
        <v>Norwalk</v>
      </c>
      <c r="O3835" s="9" t="str">
        <f>VLOOKUP('Consolidtaed Data'!$D7386,'[1]Sales People'!$A:$B,2,0)</f>
        <v>Larry Marshall</v>
      </c>
      <c r="P3835" s="9" t="str">
        <f>VLOOKUP('Consolidtaed Data'!$E7386,[1]Customers!$A:$B,2,0)</f>
        <v>Mark Elliott</v>
      </c>
      <c r="Q3835" s="11">
        <f>WEEKDAY('Consolidtaed Data'!$F7386)</f>
        <v>4</v>
      </c>
      <c r="R3835" s="9">
        <f>MONTH('Consolidtaed Data'!$F7386)</f>
        <v>7</v>
      </c>
      <c r="S3835" s="9" t="str">
        <f>TEXT(Table3[[#This Row],[Purchase Date]],"MMMM")</f>
        <v>October</v>
      </c>
      <c r="T3835" s="9">
        <f>YEAR('Consolidtaed Data'!$F7386)</f>
        <v>2021</v>
      </c>
    </row>
    <row r="3836" spans="1:20" x14ac:dyDescent="0.3">
      <c r="A3836" s="9" t="s">
        <v>4858</v>
      </c>
      <c r="B3836" s="9" t="s">
        <v>7</v>
      </c>
      <c r="C3836" s="9" t="s">
        <v>173</v>
      </c>
      <c r="D3836" s="9" t="s">
        <v>26</v>
      </c>
      <c r="E3836" s="9" t="s">
        <v>505</v>
      </c>
      <c r="F3836" s="10">
        <v>44111</v>
      </c>
      <c r="G3836" s="10" t="str">
        <f>VLOOKUP(Table3[[#This Row],[Product ID]],[1]Products!$A:$G,2,0)</f>
        <v>Product 77</v>
      </c>
      <c r="H3836" s="22">
        <v>1</v>
      </c>
      <c r="I3836" s="9">
        <f>VLOOKUP('Consolidtaed Data'!$B7503,[1]Products!$A:$G,4,0)</f>
        <v>2182</v>
      </c>
      <c r="J3836" s="9">
        <f>VLOOKUP('Consolidtaed Data'!$B7503,[1]Products!$A:$G,3,0)</f>
        <v>1200</v>
      </c>
      <c r="K3836" s="9">
        <f>'Consolidtaed Data'!$J7503*'Consolidtaed Data'!$H7503</f>
        <v>945</v>
      </c>
      <c r="L3836" s="9">
        <f>'Consolidtaed Data'!$I7503*'Consolidtaed Data'!$H7503</f>
        <v>1889</v>
      </c>
      <c r="M3836" s="9">
        <f>'Consolidtaed Data'!$L7503-'Consolidtaed Data'!$K7503</f>
        <v>1980</v>
      </c>
      <c r="N3836" s="9" t="str">
        <f>VLOOKUP('Consolidtaed Data'!$C7503,[1]Locations!$A:$O,2,0)</f>
        <v>San Mateo</v>
      </c>
      <c r="O3836" s="9" t="str">
        <f>VLOOKUP('Consolidtaed Data'!$D7503,'[1]Sales People'!$A:$B,2,0)</f>
        <v>Howard Gardner</v>
      </c>
      <c r="P3836" s="9" t="str">
        <f>VLOOKUP('Consolidtaed Data'!$E7503,[1]Customers!$A:$B,2,0)</f>
        <v>Samuel Hamilton</v>
      </c>
      <c r="Q3836" s="11">
        <f>WEEKDAY('Consolidtaed Data'!$F7503)</f>
        <v>7</v>
      </c>
      <c r="R3836" s="9">
        <f>MONTH('Consolidtaed Data'!$F7503)</f>
        <v>7</v>
      </c>
      <c r="S3836" s="9" t="str">
        <f>TEXT(Table3[[#This Row],[Purchase Date]],"MMMM")</f>
        <v>October</v>
      </c>
      <c r="T3836" s="9">
        <f>YEAR('Consolidtaed Data'!$F7503)</f>
        <v>2021</v>
      </c>
    </row>
    <row r="3837" spans="1:20" x14ac:dyDescent="0.3">
      <c r="A3837" s="9" t="s">
        <v>4859</v>
      </c>
      <c r="B3837" s="9" t="s">
        <v>490</v>
      </c>
      <c r="C3837" s="9" t="s">
        <v>469</v>
      </c>
      <c r="D3837" s="9" t="s">
        <v>87</v>
      </c>
      <c r="E3837" s="9" t="s">
        <v>527</v>
      </c>
      <c r="F3837" s="10">
        <v>44111</v>
      </c>
      <c r="G3837" s="10" t="str">
        <f>VLOOKUP(Table3[[#This Row],[Product ID]],[1]Products!$A:$G,2,0)</f>
        <v>Product 79</v>
      </c>
      <c r="H3837" s="22">
        <v>1</v>
      </c>
      <c r="I3837" s="9">
        <f>VLOOKUP('Consolidtaed Data'!$B7614,[1]Products!$A:$G,4,0)</f>
        <v>1783</v>
      </c>
      <c r="J3837" s="9">
        <f>VLOOKUP('Consolidtaed Data'!$B7614,[1]Products!$A:$G,3,0)</f>
        <v>1516</v>
      </c>
      <c r="K3837" s="9">
        <f>'Consolidtaed Data'!$J7614*'Consolidtaed Data'!$H7614</f>
        <v>2946</v>
      </c>
      <c r="L3837" s="9">
        <f>'Consolidtaed Data'!$I7614*'Consolidtaed Data'!$H7614</f>
        <v>4994</v>
      </c>
      <c r="M3837" s="9">
        <f>'Consolidtaed Data'!$L7614-'Consolidtaed Data'!$K7614</f>
        <v>606</v>
      </c>
      <c r="N3837" s="9" t="str">
        <f>VLOOKUP('Consolidtaed Data'!$C7614,[1]Locations!$A:$O,2,0)</f>
        <v>Glendale</v>
      </c>
      <c r="O3837" s="9" t="str">
        <f>VLOOKUP('Consolidtaed Data'!$D7614,'[1]Sales People'!$A:$B,2,0)</f>
        <v>John Reyes</v>
      </c>
      <c r="P3837" s="9" t="str">
        <f>VLOOKUP('Consolidtaed Data'!$E7614,[1]Customers!$A:$B,2,0)</f>
        <v>Timothy Hamilton</v>
      </c>
      <c r="Q3837" s="11">
        <f>WEEKDAY('Consolidtaed Data'!$F7614)</f>
        <v>1</v>
      </c>
      <c r="R3837" s="9">
        <f>MONTH('Consolidtaed Data'!$F7614)</f>
        <v>8</v>
      </c>
      <c r="S3837" s="9" t="str">
        <f>TEXT(Table3[[#This Row],[Purchase Date]],"MMMM")</f>
        <v>October</v>
      </c>
      <c r="T3837" s="9">
        <f>YEAR('Consolidtaed Data'!$F7614)</f>
        <v>2021</v>
      </c>
    </row>
    <row r="3838" spans="1:20" x14ac:dyDescent="0.3">
      <c r="A3838" s="9" t="s">
        <v>4860</v>
      </c>
      <c r="B3838" s="9" t="s">
        <v>330</v>
      </c>
      <c r="C3838" s="9" t="s">
        <v>275</v>
      </c>
      <c r="D3838" s="9" t="s">
        <v>143</v>
      </c>
      <c r="E3838" s="9" t="s">
        <v>2088</v>
      </c>
      <c r="F3838" s="10">
        <v>44111</v>
      </c>
      <c r="G3838" s="10" t="str">
        <f>VLOOKUP(Table3[[#This Row],[Product ID]],[1]Products!$A:$G,2,0)</f>
        <v>Product 91</v>
      </c>
      <c r="H3838" s="22">
        <v>1</v>
      </c>
      <c r="I3838" s="9">
        <f>VLOOKUP('Consolidtaed Data'!$B8041,[1]Products!$A:$G,4,0)</f>
        <v>1367</v>
      </c>
      <c r="J3838" s="9">
        <f>VLOOKUP('Consolidtaed Data'!$B8041,[1]Products!$A:$G,3,0)</f>
        <v>984</v>
      </c>
      <c r="K3838" s="9">
        <f>'Consolidtaed Data'!$J8041*'Consolidtaed Data'!$H8041</f>
        <v>504</v>
      </c>
      <c r="L3838" s="9">
        <f>'Consolidtaed Data'!$I8041*'Consolidtaed Data'!$H8041</f>
        <v>951</v>
      </c>
      <c r="M3838" s="9">
        <f>'Consolidtaed Data'!$L8041-'Consolidtaed Data'!$K8041</f>
        <v>248</v>
      </c>
      <c r="N3838" s="9" t="str">
        <f>VLOOKUP('Consolidtaed Data'!$C8041,[1]Locations!$A:$O,2,0)</f>
        <v>Murrieta</v>
      </c>
      <c r="O3838" s="9" t="str">
        <f>VLOOKUP('Consolidtaed Data'!$D8041,'[1]Sales People'!$A:$B,2,0)</f>
        <v>Larry Castillo</v>
      </c>
      <c r="P3838" s="9" t="str">
        <f>VLOOKUP('Consolidtaed Data'!$E8041,[1]Customers!$A:$B,2,0)</f>
        <v>Carlos Scott</v>
      </c>
      <c r="Q3838" s="11">
        <f>WEEKDAY('Consolidtaed Data'!$F8041)</f>
        <v>7</v>
      </c>
      <c r="R3838" s="9">
        <f>MONTH('Consolidtaed Data'!$F8041)</f>
        <v>9</v>
      </c>
      <c r="S3838" s="9" t="str">
        <f>TEXT(Table3[[#This Row],[Purchase Date]],"MMMM")</f>
        <v>October</v>
      </c>
      <c r="T3838" s="9">
        <f>YEAR('Consolidtaed Data'!$F8041)</f>
        <v>2021</v>
      </c>
    </row>
    <row r="3839" spans="1:20" x14ac:dyDescent="0.3">
      <c r="A3839" s="9" t="s">
        <v>4861</v>
      </c>
      <c r="B3839" s="9" t="s">
        <v>49</v>
      </c>
      <c r="C3839" s="9" t="s">
        <v>263</v>
      </c>
      <c r="D3839" s="9" t="s">
        <v>193</v>
      </c>
      <c r="E3839" s="9" t="s">
        <v>562</v>
      </c>
      <c r="F3839" s="10">
        <v>44111</v>
      </c>
      <c r="G3839" s="10" t="str">
        <f>VLOOKUP(Table3[[#This Row],[Product ID]],[1]Products!$A:$G,2,0)</f>
        <v>Product 30</v>
      </c>
      <c r="H3839" s="22">
        <v>2</v>
      </c>
      <c r="I3839" s="9">
        <f>VLOOKUP('Consolidtaed Data'!$B8545,[1]Products!$A:$G,4,0)</f>
        <v>127</v>
      </c>
      <c r="J3839" s="9">
        <f>VLOOKUP('Consolidtaed Data'!$B8545,[1]Products!$A:$G,3,0)</f>
        <v>79</v>
      </c>
      <c r="K3839" s="9">
        <f>'Consolidtaed Data'!$J8545*'Consolidtaed Data'!$H8545</f>
        <v>2468</v>
      </c>
      <c r="L3839" s="9">
        <f>'Consolidtaed Data'!$I8545*'Consolidtaed Data'!$H8545</f>
        <v>3164</v>
      </c>
      <c r="M3839" s="9">
        <f>'Consolidtaed Data'!$L8545-'Consolidtaed Data'!$K8545</f>
        <v>1980</v>
      </c>
      <c r="N3839" s="9" t="str">
        <f>VLOOKUP('Consolidtaed Data'!$C8545,[1]Locations!$A:$O,2,0)</f>
        <v>Orange</v>
      </c>
      <c r="O3839" s="9" t="str">
        <f>VLOOKUP('Consolidtaed Data'!$D8545,'[1]Sales People'!$A:$B,2,0)</f>
        <v>Joe Sims</v>
      </c>
      <c r="P3839" s="9" t="str">
        <f>VLOOKUP('Consolidtaed Data'!$E8545,[1]Customers!$A:$B,2,0)</f>
        <v>George Adams</v>
      </c>
      <c r="Q3839" s="11">
        <f>WEEKDAY('Consolidtaed Data'!$F8545)</f>
        <v>2</v>
      </c>
      <c r="R3839" s="9">
        <f>MONTH('Consolidtaed Data'!$F8545)</f>
        <v>10</v>
      </c>
      <c r="S3839" s="9" t="str">
        <f>TEXT(Table3[[#This Row],[Purchase Date]],"MMMM")</f>
        <v>October</v>
      </c>
      <c r="T3839" s="9">
        <f>YEAR('Consolidtaed Data'!$F8545)</f>
        <v>2021</v>
      </c>
    </row>
    <row r="3840" spans="1:20" x14ac:dyDescent="0.3">
      <c r="A3840" s="9" t="s">
        <v>4862</v>
      </c>
      <c r="B3840" s="9" t="s">
        <v>182</v>
      </c>
      <c r="C3840" s="9" t="s">
        <v>205</v>
      </c>
      <c r="D3840" s="9" t="s">
        <v>100</v>
      </c>
      <c r="E3840" s="9" t="s">
        <v>837</v>
      </c>
      <c r="F3840" s="10">
        <v>44111</v>
      </c>
      <c r="G3840" s="10" t="str">
        <f>VLOOKUP(Table3[[#This Row],[Product ID]],[1]Products!$A:$G,2,0)</f>
        <v>Product 9</v>
      </c>
      <c r="H3840" s="22">
        <v>2</v>
      </c>
      <c r="I3840" s="9">
        <f>VLOOKUP('Consolidtaed Data'!$B9236,[1]Products!$A:$G,4,0)</f>
        <v>1522</v>
      </c>
      <c r="J3840" s="9">
        <f>VLOOKUP('Consolidtaed Data'!$B9236,[1]Products!$A:$G,3,0)</f>
        <v>791</v>
      </c>
      <c r="K3840" s="9">
        <f>'Consolidtaed Data'!$J9236*'Consolidtaed Data'!$H9236</f>
        <v>1168</v>
      </c>
      <c r="L3840" s="9">
        <f>'Consolidtaed Data'!$I9236*'Consolidtaed Data'!$H9236</f>
        <v>1826</v>
      </c>
      <c r="M3840" s="9">
        <f>'Consolidtaed Data'!$L9236-'Consolidtaed Data'!$K9236</f>
        <v>39</v>
      </c>
      <c r="N3840" s="9" t="str">
        <f>VLOOKUP('Consolidtaed Data'!$C9236,[1]Locations!$A:$O,2,0)</f>
        <v>Santa Clarita</v>
      </c>
      <c r="O3840" s="9" t="str">
        <f>VLOOKUP('Consolidtaed Data'!$D9236,'[1]Sales People'!$A:$B,2,0)</f>
        <v>Kenneth Bradley</v>
      </c>
      <c r="P3840" s="9" t="str">
        <f>VLOOKUP('Consolidtaed Data'!$E9236,[1]Customers!$A:$B,2,0)</f>
        <v>Joshua Flores</v>
      </c>
      <c r="Q3840" s="11">
        <f>WEEKDAY('Consolidtaed Data'!$F9236)</f>
        <v>2</v>
      </c>
      <c r="R3840" s="9">
        <f>MONTH('Consolidtaed Data'!$F9236)</f>
        <v>11</v>
      </c>
      <c r="S3840" s="9" t="str">
        <f>TEXT(Table3[[#This Row],[Purchase Date]],"MMMM")</f>
        <v>October</v>
      </c>
      <c r="T3840" s="9">
        <f>YEAR('Consolidtaed Data'!$F9236)</f>
        <v>2021</v>
      </c>
    </row>
    <row r="3841" spans="1:20" x14ac:dyDescent="0.3">
      <c r="A3841" s="9" t="s">
        <v>4863</v>
      </c>
      <c r="B3841" s="9" t="s">
        <v>294</v>
      </c>
      <c r="C3841" s="9" t="s">
        <v>186</v>
      </c>
      <c r="D3841" s="9" t="s">
        <v>43</v>
      </c>
      <c r="E3841" s="9" t="s">
        <v>4802</v>
      </c>
      <c r="F3841" s="10">
        <v>44111</v>
      </c>
      <c r="G3841" s="10" t="str">
        <f>VLOOKUP(Table3[[#This Row],[Product ID]],[1]Products!$A:$G,2,0)</f>
        <v>Product 51</v>
      </c>
      <c r="H3841" s="22">
        <v>1</v>
      </c>
      <c r="I3841" s="9">
        <f>VLOOKUP('Consolidtaed Data'!$B9543,[1]Products!$A:$G,4,0)</f>
        <v>2396</v>
      </c>
      <c r="J3841" s="9">
        <f>VLOOKUP('Consolidtaed Data'!$B9543,[1]Products!$A:$G,3,0)</f>
        <v>1965</v>
      </c>
      <c r="K3841" s="9">
        <f>'Consolidtaed Data'!$J9543*'Consolidtaed Data'!$H9543</f>
        <v>3576</v>
      </c>
      <c r="L3841" s="9">
        <f>'Consolidtaed Data'!$I9543*'Consolidtaed Data'!$H9543</f>
        <v>4706</v>
      </c>
      <c r="M3841" s="9">
        <f>'Consolidtaed Data'!$L9543-'Consolidtaed Data'!$K9543</f>
        <v>690</v>
      </c>
      <c r="N3841" s="9" t="str">
        <f>VLOOKUP('Consolidtaed Data'!$C9543,[1]Locations!$A:$O,2,0)</f>
        <v>Pasadena</v>
      </c>
      <c r="O3841" s="9" t="str">
        <f>VLOOKUP('Consolidtaed Data'!$D9543,'[1]Sales People'!$A:$B,2,0)</f>
        <v>Andrew Bowman</v>
      </c>
      <c r="P3841" s="9" t="str">
        <f>VLOOKUP('Consolidtaed Data'!$E9543,[1]Customers!$A:$B,2,0)</f>
        <v>Clarence Austin</v>
      </c>
      <c r="Q3841" s="11">
        <f>WEEKDAY('Consolidtaed Data'!$F9543)</f>
        <v>5</v>
      </c>
      <c r="R3841" s="9">
        <f>MONTH('Consolidtaed Data'!$F9543)</f>
        <v>12</v>
      </c>
      <c r="S3841" s="9" t="str">
        <f>TEXT(Table3[[#This Row],[Purchase Date]],"MMMM")</f>
        <v>October</v>
      </c>
      <c r="T3841" s="9">
        <f>YEAR('Consolidtaed Data'!$F9543)</f>
        <v>2021</v>
      </c>
    </row>
    <row r="3842" spans="1:20" x14ac:dyDescent="0.3">
      <c r="A3842" s="9" t="s">
        <v>4864</v>
      </c>
      <c r="B3842" s="9" t="s">
        <v>284</v>
      </c>
      <c r="C3842" s="9" t="s">
        <v>12</v>
      </c>
      <c r="D3842" s="9" t="s">
        <v>161</v>
      </c>
      <c r="E3842" s="9" t="s">
        <v>1661</v>
      </c>
      <c r="F3842" s="10">
        <v>44112</v>
      </c>
      <c r="G3842" s="10" t="str">
        <f>VLOOKUP(Table3[[#This Row],[Product ID]],[1]Products!$A:$G,2,0)</f>
        <v>Product 96</v>
      </c>
      <c r="H3842" s="22">
        <v>1</v>
      </c>
      <c r="I3842" s="9">
        <f>VLOOKUP('Consolidtaed Data'!$B4859,[1]Products!$A:$G,4,0)</f>
        <v>1889</v>
      </c>
      <c r="J3842" s="9">
        <f>VLOOKUP('Consolidtaed Data'!$B4859,[1]Products!$A:$G,3,0)</f>
        <v>945</v>
      </c>
      <c r="K3842" s="9">
        <f>'Consolidtaed Data'!$J4859*'Consolidtaed Data'!$H4859</f>
        <v>2913</v>
      </c>
      <c r="L3842" s="9">
        <f>'Consolidtaed Data'!$I4859*'Consolidtaed Data'!$H4859</f>
        <v>4482</v>
      </c>
      <c r="M3842" s="9">
        <f>'Consolidtaed Data'!$L4859-'Consolidtaed Data'!$K4859</f>
        <v>3128</v>
      </c>
      <c r="N3842" s="9" t="str">
        <f>VLOOKUP('Consolidtaed Data'!$C4859,[1]Locations!$A:$O,2,0)</f>
        <v>Pomona</v>
      </c>
      <c r="O3842" s="9" t="str">
        <f>VLOOKUP('Consolidtaed Data'!$D4859,'[1]Sales People'!$A:$B,2,0)</f>
        <v>Joshua Cook</v>
      </c>
      <c r="P3842" s="9" t="str">
        <f>VLOOKUP('Consolidtaed Data'!$E4859,[1]Customers!$A:$B,2,0)</f>
        <v>Anthony Parker</v>
      </c>
      <c r="Q3842" s="11">
        <f>WEEKDAY('Consolidtaed Data'!$F4859)</f>
        <v>4</v>
      </c>
      <c r="R3842" s="9">
        <f>MONTH('Consolidtaed Data'!$F4859)</f>
        <v>12</v>
      </c>
      <c r="S3842" s="9" t="str">
        <f>TEXT(Table3[[#This Row],[Purchase Date]],"MMMM")</f>
        <v>October</v>
      </c>
      <c r="T3842" s="9">
        <f>YEAR('Consolidtaed Data'!$F4859)</f>
        <v>2020</v>
      </c>
    </row>
    <row r="3843" spans="1:20" x14ac:dyDescent="0.3">
      <c r="A3843" s="9" t="s">
        <v>4865</v>
      </c>
      <c r="B3843" s="9" t="s">
        <v>185</v>
      </c>
      <c r="C3843" s="9" t="s">
        <v>412</v>
      </c>
      <c r="D3843" s="9" t="s">
        <v>51</v>
      </c>
      <c r="E3843" s="9" t="s">
        <v>106</v>
      </c>
      <c r="F3843" s="10">
        <v>44112</v>
      </c>
      <c r="G3843" s="10" t="str">
        <f>VLOOKUP(Table3[[#This Row],[Product ID]],[1]Products!$A:$G,2,0)</f>
        <v>Product 65</v>
      </c>
      <c r="H3843" s="22">
        <v>1</v>
      </c>
      <c r="I3843" s="9">
        <f>VLOOKUP('Consolidtaed Data'!$B5004,[1]Products!$A:$G,4,0)</f>
        <v>1353</v>
      </c>
      <c r="J3843" s="9">
        <f>VLOOKUP('Consolidtaed Data'!$B5004,[1]Products!$A:$G,3,0)</f>
        <v>947</v>
      </c>
      <c r="K3843" s="9">
        <f>'Consolidtaed Data'!$J5004*'Consolidtaed Data'!$H5004</f>
        <v>376</v>
      </c>
      <c r="L3843" s="9">
        <f>'Consolidtaed Data'!$I5004*'Consolidtaed Data'!$H5004</f>
        <v>458</v>
      </c>
      <c r="M3843" s="9">
        <f>'Consolidtaed Data'!$L5004-'Consolidtaed Data'!$K5004</f>
        <v>286</v>
      </c>
      <c r="N3843" s="9" t="str">
        <f>VLOOKUP('Consolidtaed Data'!$C5004,[1]Locations!$A:$O,2,0)</f>
        <v>Riverside</v>
      </c>
      <c r="O3843" s="9" t="str">
        <f>VLOOKUP('Consolidtaed Data'!$D5004,'[1]Sales People'!$A:$B,2,0)</f>
        <v>Jimmy Young</v>
      </c>
      <c r="P3843" s="9" t="str">
        <f>VLOOKUP('Consolidtaed Data'!$E5004,[1]Customers!$A:$B,2,0)</f>
        <v>Brian Kim</v>
      </c>
      <c r="Q3843" s="11">
        <f>WEEKDAY('Consolidtaed Data'!$F5004)</f>
        <v>1</v>
      </c>
      <c r="R3843" s="9">
        <f>MONTH('Consolidtaed Data'!$F5004)</f>
        <v>1</v>
      </c>
      <c r="S3843" s="9" t="str">
        <f>TEXT(Table3[[#This Row],[Purchase Date]],"MMMM")</f>
        <v>October</v>
      </c>
      <c r="T3843" s="9">
        <f>YEAR('Consolidtaed Data'!$F5004)</f>
        <v>2021</v>
      </c>
    </row>
    <row r="3844" spans="1:20" x14ac:dyDescent="0.3">
      <c r="A3844" s="9" t="s">
        <v>4866</v>
      </c>
      <c r="B3844" s="9" t="s">
        <v>164</v>
      </c>
      <c r="C3844" s="9" t="s">
        <v>130</v>
      </c>
      <c r="D3844" s="9" t="s">
        <v>197</v>
      </c>
      <c r="E3844" s="9" t="s">
        <v>1556</v>
      </c>
      <c r="F3844" s="10">
        <v>44112</v>
      </c>
      <c r="G3844" s="10" t="str">
        <f>VLOOKUP(Table3[[#This Row],[Product ID]],[1]Products!$A:$G,2,0)</f>
        <v>Product 69</v>
      </c>
      <c r="H3844" s="22">
        <v>4</v>
      </c>
      <c r="I3844" s="9">
        <f>VLOOKUP('Consolidtaed Data'!$B5159,[1]Products!$A:$G,4,0)</f>
        <v>2005</v>
      </c>
      <c r="J3844" s="9">
        <f>VLOOKUP('Consolidtaed Data'!$B5159,[1]Products!$A:$G,3,0)</f>
        <v>1223</v>
      </c>
      <c r="K3844" s="9">
        <f>'Consolidtaed Data'!$J5159*'Consolidtaed Data'!$H5159</f>
        <v>1296</v>
      </c>
      <c r="L3844" s="9">
        <f>'Consolidtaed Data'!$I5159*'Consolidtaed Data'!$H5159</f>
        <v>1542</v>
      </c>
      <c r="M3844" s="9">
        <f>'Consolidtaed Data'!$L5159-'Consolidtaed Data'!$K5159</f>
        <v>1131</v>
      </c>
      <c r="N3844" s="9" t="str">
        <f>VLOOKUP('Consolidtaed Data'!$C5159,[1]Locations!$A:$O,2,0)</f>
        <v>West Covina</v>
      </c>
      <c r="O3844" s="9" t="str">
        <f>VLOOKUP('Consolidtaed Data'!$D5159,'[1]Sales People'!$A:$B,2,0)</f>
        <v>Robert Reed</v>
      </c>
      <c r="P3844" s="9" t="str">
        <f>VLOOKUP('Consolidtaed Data'!$E5159,[1]Customers!$A:$B,2,0)</f>
        <v>Ronald Anderson</v>
      </c>
      <c r="Q3844" s="11">
        <f>WEEKDAY('Consolidtaed Data'!$F5159)</f>
        <v>5</v>
      </c>
      <c r="R3844" s="9">
        <f>MONTH('Consolidtaed Data'!$F5159)</f>
        <v>1</v>
      </c>
      <c r="S3844" s="9" t="str">
        <f>TEXT(Table3[[#This Row],[Purchase Date]],"MMMM")</f>
        <v>October</v>
      </c>
      <c r="T3844" s="9">
        <f>YEAR('Consolidtaed Data'!$F5159)</f>
        <v>2021</v>
      </c>
    </row>
    <row r="3845" spans="1:20" x14ac:dyDescent="0.3">
      <c r="A3845" s="9" t="s">
        <v>4867</v>
      </c>
      <c r="B3845" s="9" t="s">
        <v>252</v>
      </c>
      <c r="C3845" s="9" t="s">
        <v>82</v>
      </c>
      <c r="D3845" s="9" t="s">
        <v>143</v>
      </c>
      <c r="E3845" s="9" t="s">
        <v>2208</v>
      </c>
      <c r="F3845" s="10">
        <v>44112</v>
      </c>
      <c r="G3845" s="10" t="str">
        <f>VLOOKUP(Table3[[#This Row],[Product ID]],[1]Products!$A:$G,2,0)</f>
        <v>Product 81</v>
      </c>
      <c r="H3845" s="22">
        <v>3</v>
      </c>
      <c r="I3845" s="9">
        <f>VLOOKUP('Consolidtaed Data'!$B5242,[1]Products!$A:$G,4,0)</f>
        <v>1899</v>
      </c>
      <c r="J3845" s="9">
        <f>VLOOKUP('Consolidtaed Data'!$B5242,[1]Products!$A:$G,3,0)</f>
        <v>1044</v>
      </c>
      <c r="K3845" s="9">
        <f>'Consolidtaed Data'!$J5242*'Consolidtaed Data'!$H5242</f>
        <v>1044</v>
      </c>
      <c r="L3845" s="9">
        <f>'Consolidtaed Data'!$I5242*'Consolidtaed Data'!$H5242</f>
        <v>1899</v>
      </c>
      <c r="M3845" s="9">
        <f>'Consolidtaed Data'!$L5242-'Consolidtaed Data'!$K5242</f>
        <v>644</v>
      </c>
      <c r="N3845" s="9" t="str">
        <f>VLOOKUP('Consolidtaed Data'!$C5242,[1]Locations!$A:$O,2,0)</f>
        <v>Palmdale</v>
      </c>
      <c r="O3845" s="9" t="str">
        <f>VLOOKUP('Consolidtaed Data'!$D5242,'[1]Sales People'!$A:$B,2,0)</f>
        <v>Fred Robertson</v>
      </c>
      <c r="P3845" s="9" t="str">
        <f>VLOOKUP('Consolidtaed Data'!$E5242,[1]Customers!$A:$B,2,0)</f>
        <v>Kevin Wheeler</v>
      </c>
      <c r="Q3845" s="11">
        <f>WEEKDAY('Consolidtaed Data'!$F5242)</f>
        <v>4</v>
      </c>
      <c r="R3845" s="9">
        <f>MONTH('Consolidtaed Data'!$F5242)</f>
        <v>1</v>
      </c>
      <c r="S3845" s="9" t="str">
        <f>TEXT(Table3[[#This Row],[Purchase Date]],"MMMM")</f>
        <v>October</v>
      </c>
      <c r="T3845" s="9">
        <f>YEAR('Consolidtaed Data'!$F5242)</f>
        <v>2021</v>
      </c>
    </row>
    <row r="3846" spans="1:20" x14ac:dyDescent="0.3">
      <c r="A3846" s="9" t="s">
        <v>4868</v>
      </c>
      <c r="B3846" s="9" t="s">
        <v>182</v>
      </c>
      <c r="C3846" s="9" t="s">
        <v>63</v>
      </c>
      <c r="D3846" s="9" t="s">
        <v>56</v>
      </c>
      <c r="E3846" s="9" t="s">
        <v>856</v>
      </c>
      <c r="F3846" s="10">
        <v>44112</v>
      </c>
      <c r="G3846" s="10" t="str">
        <f>VLOOKUP(Table3[[#This Row],[Product ID]],[1]Products!$A:$G,2,0)</f>
        <v>Product 9</v>
      </c>
      <c r="H3846" s="22">
        <v>2</v>
      </c>
      <c r="I3846" s="9">
        <f>VLOOKUP('Consolidtaed Data'!$B5776,[1]Products!$A:$G,4,0)</f>
        <v>1582</v>
      </c>
      <c r="J3846" s="9">
        <f>VLOOKUP('Consolidtaed Data'!$B5776,[1]Products!$A:$G,3,0)</f>
        <v>1234</v>
      </c>
      <c r="K3846" s="9">
        <f>'Consolidtaed Data'!$J5776*'Consolidtaed Data'!$H5776</f>
        <v>1167</v>
      </c>
      <c r="L3846" s="9">
        <f>'Consolidtaed Data'!$I5776*'Consolidtaed Data'!$H5776</f>
        <v>1911</v>
      </c>
      <c r="M3846" s="9">
        <f>'Consolidtaed Data'!$L5776-'Consolidtaed Data'!$K5776</f>
        <v>344</v>
      </c>
      <c r="N3846" s="9" t="str">
        <f>VLOOKUP('Consolidtaed Data'!$C5776,[1]Locations!$A:$O,2,0)</f>
        <v>Oceanside</v>
      </c>
      <c r="O3846" s="9" t="str">
        <f>VLOOKUP('Consolidtaed Data'!$D5776,'[1]Sales People'!$A:$B,2,0)</f>
        <v>Brian Hansen</v>
      </c>
      <c r="P3846" s="9" t="str">
        <f>VLOOKUP('Consolidtaed Data'!$E5776,[1]Customers!$A:$B,2,0)</f>
        <v>Brian Hunter</v>
      </c>
      <c r="Q3846" s="11">
        <f>WEEKDAY('Consolidtaed Data'!$F5776)</f>
        <v>3</v>
      </c>
      <c r="R3846" s="9">
        <f>MONTH('Consolidtaed Data'!$F5776)</f>
        <v>3</v>
      </c>
      <c r="S3846" s="9" t="str">
        <f>TEXT(Table3[[#This Row],[Purchase Date]],"MMMM")</f>
        <v>October</v>
      </c>
      <c r="T3846" s="9">
        <f>YEAR('Consolidtaed Data'!$F5776)</f>
        <v>2021</v>
      </c>
    </row>
    <row r="3847" spans="1:20" x14ac:dyDescent="0.3">
      <c r="A3847" s="9" t="s">
        <v>4869</v>
      </c>
      <c r="B3847" s="9" t="s">
        <v>172</v>
      </c>
      <c r="C3847" s="9" t="s">
        <v>205</v>
      </c>
      <c r="D3847" s="9" t="s">
        <v>87</v>
      </c>
      <c r="E3847" s="9" t="s">
        <v>1521</v>
      </c>
      <c r="F3847" s="10">
        <v>44112</v>
      </c>
      <c r="G3847" s="10" t="str">
        <f>VLOOKUP(Table3[[#This Row],[Product ID]],[1]Products!$A:$G,2,0)</f>
        <v>Product 4</v>
      </c>
      <c r="H3847" s="22">
        <v>1</v>
      </c>
      <c r="I3847" s="9">
        <f>VLOOKUP('Consolidtaed Data'!$B5857,[1]Products!$A:$G,4,0)</f>
        <v>217</v>
      </c>
      <c r="J3847" s="9">
        <f>VLOOKUP('Consolidtaed Data'!$B5857,[1]Products!$A:$G,3,0)</f>
        <v>171</v>
      </c>
      <c r="K3847" s="9">
        <f>'Consolidtaed Data'!$J5857*'Consolidtaed Data'!$H5857</f>
        <v>1740</v>
      </c>
      <c r="L3847" s="9">
        <f>'Consolidtaed Data'!$I5857*'Consolidtaed Data'!$H5857</f>
        <v>2120</v>
      </c>
      <c r="M3847" s="9">
        <f>'Consolidtaed Data'!$L5857-'Consolidtaed Data'!$K5857</f>
        <v>408</v>
      </c>
      <c r="N3847" s="9" t="str">
        <f>VLOOKUP('Consolidtaed Data'!$C5857,[1]Locations!$A:$O,2,0)</f>
        <v>Simi Valley</v>
      </c>
      <c r="O3847" s="9" t="str">
        <f>VLOOKUP('Consolidtaed Data'!$D5857,'[1]Sales People'!$A:$B,2,0)</f>
        <v>Sean Miller</v>
      </c>
      <c r="P3847" s="9" t="str">
        <f>VLOOKUP('Consolidtaed Data'!$E5857,[1]Customers!$A:$B,2,0)</f>
        <v>Frank Weaver</v>
      </c>
      <c r="Q3847" s="11">
        <f>WEEKDAY('Consolidtaed Data'!$F5857)</f>
        <v>1</v>
      </c>
      <c r="R3847" s="9">
        <f>MONTH('Consolidtaed Data'!$F5857)</f>
        <v>3</v>
      </c>
      <c r="S3847" s="9" t="str">
        <f>TEXT(Table3[[#This Row],[Purchase Date]],"MMMM")</f>
        <v>October</v>
      </c>
      <c r="T3847" s="9">
        <f>YEAR('Consolidtaed Data'!$F5857)</f>
        <v>2021</v>
      </c>
    </row>
    <row r="3848" spans="1:20" x14ac:dyDescent="0.3">
      <c r="A3848" s="9" t="s">
        <v>4870</v>
      </c>
      <c r="B3848" s="9" t="s">
        <v>185</v>
      </c>
      <c r="C3848" s="9" t="s">
        <v>30</v>
      </c>
      <c r="D3848" s="9" t="s">
        <v>113</v>
      </c>
      <c r="E3848" s="9" t="s">
        <v>1734</v>
      </c>
      <c r="F3848" s="10">
        <v>44112</v>
      </c>
      <c r="G3848" s="10" t="str">
        <f>VLOOKUP(Table3[[#This Row],[Product ID]],[1]Products!$A:$G,2,0)</f>
        <v>Product 65</v>
      </c>
      <c r="H3848" s="22">
        <v>1</v>
      </c>
      <c r="I3848" s="9">
        <f>VLOOKUP('Consolidtaed Data'!$B6182,[1]Products!$A:$G,4,0)</f>
        <v>880</v>
      </c>
      <c r="J3848" s="9">
        <f>VLOOKUP('Consolidtaed Data'!$B6182,[1]Products!$A:$G,3,0)</f>
        <v>634</v>
      </c>
      <c r="K3848" s="9">
        <f>'Consolidtaed Data'!$J6182*'Consolidtaed Data'!$H6182</f>
        <v>389</v>
      </c>
      <c r="L3848" s="9">
        <f>'Consolidtaed Data'!$I6182*'Consolidtaed Data'!$H6182</f>
        <v>637</v>
      </c>
      <c r="M3848" s="9">
        <f>'Consolidtaed Data'!$L6182-'Consolidtaed Data'!$K6182</f>
        <v>658</v>
      </c>
      <c r="N3848" s="9" t="str">
        <f>VLOOKUP('Consolidtaed Data'!$C6182,[1]Locations!$A:$O,2,0)</f>
        <v>Corona</v>
      </c>
      <c r="O3848" s="9" t="str">
        <f>VLOOKUP('Consolidtaed Data'!$D6182,'[1]Sales People'!$A:$B,2,0)</f>
        <v>Martin Carr</v>
      </c>
      <c r="P3848" s="9" t="str">
        <f>VLOOKUP('Consolidtaed Data'!$E6182,[1]Customers!$A:$B,2,0)</f>
        <v>Martin Olson</v>
      </c>
      <c r="Q3848" s="11">
        <f>WEEKDAY('Consolidtaed Data'!$F6182)</f>
        <v>5</v>
      </c>
      <c r="R3848" s="9">
        <f>MONTH('Consolidtaed Data'!$F6182)</f>
        <v>4</v>
      </c>
      <c r="S3848" s="9" t="str">
        <f>TEXT(Table3[[#This Row],[Purchase Date]],"MMMM")</f>
        <v>October</v>
      </c>
      <c r="T3848" s="9">
        <f>YEAR('Consolidtaed Data'!$F6182)</f>
        <v>2021</v>
      </c>
    </row>
    <row r="3849" spans="1:20" x14ac:dyDescent="0.3">
      <c r="A3849" s="9" t="s">
        <v>4871</v>
      </c>
      <c r="B3849" s="9" t="s">
        <v>29</v>
      </c>
      <c r="C3849" s="9" t="s">
        <v>173</v>
      </c>
      <c r="D3849" s="9" t="s">
        <v>329</v>
      </c>
      <c r="E3849" s="9" t="s">
        <v>967</v>
      </c>
      <c r="F3849" s="10">
        <v>44112</v>
      </c>
      <c r="G3849" s="10" t="str">
        <f>VLOOKUP(Table3[[#This Row],[Product ID]],[1]Products!$A:$G,2,0)</f>
        <v>Product 37</v>
      </c>
      <c r="H3849" s="22">
        <v>1</v>
      </c>
      <c r="I3849" s="9">
        <f>VLOOKUP('Consolidtaed Data'!$B6469,[1]Products!$A:$G,4,0)</f>
        <v>400</v>
      </c>
      <c r="J3849" s="9">
        <f>VLOOKUP('Consolidtaed Data'!$B6469,[1]Products!$A:$G,3,0)</f>
        <v>208</v>
      </c>
      <c r="K3849" s="9">
        <f>'Consolidtaed Data'!$J6469*'Consolidtaed Data'!$H6469</f>
        <v>72</v>
      </c>
      <c r="L3849" s="9">
        <f>'Consolidtaed Data'!$I6469*'Consolidtaed Data'!$H6469</f>
        <v>136</v>
      </c>
      <c r="M3849" s="9">
        <f>'Consolidtaed Data'!$L6469-'Consolidtaed Data'!$K6469</f>
        <v>420</v>
      </c>
      <c r="N3849" s="9" t="str">
        <f>VLOOKUP('Consolidtaed Data'!$C6469,[1]Locations!$A:$O,2,0)</f>
        <v>Carlsbad</v>
      </c>
      <c r="O3849" s="9" t="str">
        <f>VLOOKUP('Consolidtaed Data'!$D6469,'[1]Sales People'!$A:$B,2,0)</f>
        <v>Ernest Wagner</v>
      </c>
      <c r="P3849" s="9" t="str">
        <f>VLOOKUP('Consolidtaed Data'!$E6469,[1]Customers!$A:$B,2,0)</f>
        <v>Louis Perry</v>
      </c>
      <c r="Q3849" s="11">
        <f>WEEKDAY('Consolidtaed Data'!$F6469)</f>
        <v>5</v>
      </c>
      <c r="R3849" s="9">
        <f>MONTH('Consolidtaed Data'!$F6469)</f>
        <v>5</v>
      </c>
      <c r="S3849" s="9" t="str">
        <f>TEXT(Table3[[#This Row],[Purchase Date]],"MMMM")</f>
        <v>October</v>
      </c>
      <c r="T3849" s="9">
        <f>YEAR('Consolidtaed Data'!$F6469)</f>
        <v>2021</v>
      </c>
    </row>
    <row r="3850" spans="1:20" x14ac:dyDescent="0.3">
      <c r="A3850" s="9" t="s">
        <v>4872</v>
      </c>
      <c r="B3850" s="9" t="s">
        <v>582</v>
      </c>
      <c r="C3850" s="9" t="s">
        <v>325</v>
      </c>
      <c r="D3850" s="9" t="s">
        <v>123</v>
      </c>
      <c r="E3850" s="9" t="s">
        <v>96</v>
      </c>
      <c r="F3850" s="10">
        <v>44112</v>
      </c>
      <c r="G3850" s="10" t="str">
        <f>VLOOKUP(Table3[[#This Row],[Product ID]],[1]Products!$A:$G,2,0)</f>
        <v>Product 58</v>
      </c>
      <c r="H3850" s="22">
        <v>4</v>
      </c>
      <c r="I3850" s="9">
        <f>VLOOKUP('Consolidtaed Data'!$B6542,[1]Products!$A:$G,4,0)</f>
        <v>136</v>
      </c>
      <c r="J3850" s="9">
        <f>VLOOKUP('Consolidtaed Data'!$B6542,[1]Products!$A:$G,3,0)</f>
        <v>72</v>
      </c>
      <c r="K3850" s="9">
        <f>'Consolidtaed Data'!$J6542*'Consolidtaed Data'!$H6542</f>
        <v>130</v>
      </c>
      <c r="L3850" s="9">
        <f>'Consolidtaed Data'!$I6542*'Consolidtaed Data'!$H6542</f>
        <v>181</v>
      </c>
      <c r="M3850" s="9">
        <f>'Consolidtaed Data'!$L6542-'Consolidtaed Data'!$K6542</f>
        <v>1131</v>
      </c>
      <c r="N3850" s="9" t="str">
        <f>VLOOKUP('Consolidtaed Data'!$C6542,[1]Locations!$A:$O,2,0)</f>
        <v>Rancho Cucamonga</v>
      </c>
      <c r="O3850" s="9" t="str">
        <f>VLOOKUP('Consolidtaed Data'!$D6542,'[1]Sales People'!$A:$B,2,0)</f>
        <v>Larry Marshall</v>
      </c>
      <c r="P3850" s="9" t="str">
        <f>VLOOKUP('Consolidtaed Data'!$E6542,[1]Customers!$A:$B,2,0)</f>
        <v>Aaron Tucker</v>
      </c>
      <c r="Q3850" s="11">
        <f>WEEKDAY('Consolidtaed Data'!$F6542)</f>
        <v>4</v>
      </c>
      <c r="R3850" s="9">
        <f>MONTH('Consolidtaed Data'!$F6542)</f>
        <v>5</v>
      </c>
      <c r="S3850" s="9" t="str">
        <f>TEXT(Table3[[#This Row],[Purchase Date]],"MMMM")</f>
        <v>October</v>
      </c>
      <c r="T3850" s="9">
        <f>YEAR('Consolidtaed Data'!$F6542)</f>
        <v>2021</v>
      </c>
    </row>
    <row r="3851" spans="1:20" x14ac:dyDescent="0.3">
      <c r="A3851" s="9" t="s">
        <v>4873</v>
      </c>
      <c r="B3851" s="9" t="s">
        <v>531</v>
      </c>
      <c r="C3851" s="9" t="s">
        <v>67</v>
      </c>
      <c r="D3851" s="9" t="s">
        <v>235</v>
      </c>
      <c r="E3851" s="9" t="s">
        <v>671</v>
      </c>
      <c r="F3851" s="10">
        <v>44112</v>
      </c>
      <c r="G3851" s="10" t="str">
        <f>VLOOKUP(Table3[[#This Row],[Product ID]],[1]Products!$A:$G,2,0)</f>
        <v>Product 62</v>
      </c>
      <c r="H3851" s="22">
        <v>1</v>
      </c>
      <c r="I3851" s="9">
        <f>VLOOKUP('Consolidtaed Data'!$B7469,[1]Products!$A:$G,4,0)</f>
        <v>2141</v>
      </c>
      <c r="J3851" s="9">
        <f>VLOOKUP('Consolidtaed Data'!$B7469,[1]Products!$A:$G,3,0)</f>
        <v>1777</v>
      </c>
      <c r="K3851" s="9">
        <f>'Consolidtaed Data'!$J7469*'Consolidtaed Data'!$H7469</f>
        <v>435</v>
      </c>
      <c r="L3851" s="9">
        <f>'Consolidtaed Data'!$I7469*'Consolidtaed Data'!$H7469</f>
        <v>530</v>
      </c>
      <c r="M3851" s="9">
        <f>'Consolidtaed Data'!$L7469-'Consolidtaed Data'!$K7469</f>
        <v>128</v>
      </c>
      <c r="N3851" s="9" t="str">
        <f>VLOOKUP('Consolidtaed Data'!$C7469,[1]Locations!$A:$O,2,0)</f>
        <v>Inglewood</v>
      </c>
      <c r="O3851" s="9" t="str">
        <f>VLOOKUP('Consolidtaed Data'!$D7469,'[1]Sales People'!$A:$B,2,0)</f>
        <v>Jeremy Mendoza</v>
      </c>
      <c r="P3851" s="9" t="str">
        <f>VLOOKUP('Consolidtaed Data'!$E7469,[1]Customers!$A:$B,2,0)</f>
        <v>Joshua Bennett</v>
      </c>
      <c r="Q3851" s="11">
        <f>WEEKDAY('Consolidtaed Data'!$F7469)</f>
        <v>4</v>
      </c>
      <c r="R3851" s="9">
        <f>MONTH('Consolidtaed Data'!$F7469)</f>
        <v>7</v>
      </c>
      <c r="S3851" s="9" t="str">
        <f>TEXT(Table3[[#This Row],[Purchase Date]],"MMMM")</f>
        <v>October</v>
      </c>
      <c r="T3851" s="9">
        <f>YEAR('Consolidtaed Data'!$F7469)</f>
        <v>2021</v>
      </c>
    </row>
    <row r="3852" spans="1:20" x14ac:dyDescent="0.3">
      <c r="A3852" s="9" t="s">
        <v>4874</v>
      </c>
      <c r="B3852" s="9" t="s">
        <v>294</v>
      </c>
      <c r="C3852" s="9" t="s">
        <v>462</v>
      </c>
      <c r="D3852" s="9" t="s">
        <v>9</v>
      </c>
      <c r="E3852" s="9" t="s">
        <v>1416</v>
      </c>
      <c r="F3852" s="10">
        <v>44112</v>
      </c>
      <c r="G3852" s="10" t="str">
        <f>VLOOKUP(Table3[[#This Row],[Product ID]],[1]Products!$A:$G,2,0)</f>
        <v>Product 51</v>
      </c>
      <c r="H3852" s="22">
        <v>1</v>
      </c>
      <c r="I3852" s="9">
        <f>VLOOKUP('Consolidtaed Data'!$B7684,[1]Products!$A:$G,4,0)</f>
        <v>871</v>
      </c>
      <c r="J3852" s="9">
        <f>VLOOKUP('Consolidtaed Data'!$B7684,[1]Products!$A:$G,3,0)</f>
        <v>540</v>
      </c>
      <c r="K3852" s="9">
        <f>'Consolidtaed Data'!$J7684*'Consolidtaed Data'!$H7684</f>
        <v>1965</v>
      </c>
      <c r="L3852" s="9">
        <f>'Consolidtaed Data'!$I7684*'Consolidtaed Data'!$H7684</f>
        <v>2396</v>
      </c>
      <c r="M3852" s="9">
        <f>'Consolidtaed Data'!$L7684-'Consolidtaed Data'!$K7684</f>
        <v>49</v>
      </c>
      <c r="N3852" s="9" t="str">
        <f>VLOOKUP('Consolidtaed Data'!$C7684,[1]Locations!$A:$O,2,0)</f>
        <v>Corona</v>
      </c>
      <c r="O3852" s="9" t="str">
        <f>VLOOKUP('Consolidtaed Data'!$D7684,'[1]Sales People'!$A:$B,2,0)</f>
        <v>Carl Elliott</v>
      </c>
      <c r="P3852" s="9" t="str">
        <f>VLOOKUP('Consolidtaed Data'!$E7684,[1]Customers!$A:$B,2,0)</f>
        <v>Clarence Freeman</v>
      </c>
      <c r="Q3852" s="11">
        <f>WEEKDAY('Consolidtaed Data'!$F7684)</f>
        <v>6</v>
      </c>
      <c r="R3852" s="9">
        <f>MONTH('Consolidtaed Data'!$F7684)</f>
        <v>8</v>
      </c>
      <c r="S3852" s="9" t="str">
        <f>TEXT(Table3[[#This Row],[Purchase Date]],"MMMM")</f>
        <v>October</v>
      </c>
      <c r="T3852" s="9">
        <f>YEAR('Consolidtaed Data'!$F7684)</f>
        <v>2021</v>
      </c>
    </row>
    <row r="3853" spans="1:20" x14ac:dyDescent="0.3">
      <c r="A3853" s="9" t="s">
        <v>4875</v>
      </c>
      <c r="B3853" s="9" t="s">
        <v>364</v>
      </c>
      <c r="C3853" s="9" t="s">
        <v>126</v>
      </c>
      <c r="D3853" s="9" t="s">
        <v>174</v>
      </c>
      <c r="E3853" s="9" t="s">
        <v>944</v>
      </c>
      <c r="F3853" s="10">
        <v>44112</v>
      </c>
      <c r="G3853" s="10" t="str">
        <f>VLOOKUP(Table3[[#This Row],[Product ID]],[1]Products!$A:$G,2,0)</f>
        <v>Product 45</v>
      </c>
      <c r="H3853" s="22">
        <v>1</v>
      </c>
      <c r="I3853" s="9">
        <f>VLOOKUP('Consolidtaed Data'!$B7723,[1]Products!$A:$G,4,0)</f>
        <v>2241</v>
      </c>
      <c r="J3853" s="9">
        <f>VLOOKUP('Consolidtaed Data'!$B7723,[1]Products!$A:$G,3,0)</f>
        <v>1367</v>
      </c>
      <c r="K3853" s="9">
        <f>'Consolidtaed Data'!$J7723*'Consolidtaed Data'!$H7723</f>
        <v>504</v>
      </c>
      <c r="L3853" s="9">
        <f>'Consolidtaed Data'!$I7723*'Consolidtaed Data'!$H7723</f>
        <v>951</v>
      </c>
      <c r="M3853" s="9">
        <f>'Consolidtaed Data'!$L7723-'Consolidtaed Data'!$K7723</f>
        <v>411</v>
      </c>
      <c r="N3853" s="9" t="str">
        <f>VLOOKUP('Consolidtaed Data'!$C7723,[1]Locations!$A:$O,2,0)</f>
        <v>Fresno</v>
      </c>
      <c r="O3853" s="9" t="str">
        <f>VLOOKUP('Consolidtaed Data'!$D7723,'[1]Sales People'!$A:$B,2,0)</f>
        <v>Henry Nelson</v>
      </c>
      <c r="P3853" s="9" t="str">
        <f>VLOOKUP('Consolidtaed Data'!$E7723,[1]Customers!$A:$B,2,0)</f>
        <v>Adam White</v>
      </c>
      <c r="Q3853" s="11">
        <f>WEEKDAY('Consolidtaed Data'!$F7723)</f>
        <v>2</v>
      </c>
      <c r="R3853" s="9">
        <f>MONTH('Consolidtaed Data'!$F7723)</f>
        <v>8</v>
      </c>
      <c r="S3853" s="9" t="str">
        <f>TEXT(Table3[[#This Row],[Purchase Date]],"MMMM")</f>
        <v>October</v>
      </c>
      <c r="T3853" s="9">
        <f>YEAR('Consolidtaed Data'!$F7723)</f>
        <v>2021</v>
      </c>
    </row>
    <row r="3854" spans="1:20" x14ac:dyDescent="0.3">
      <c r="A3854" s="9" t="s">
        <v>4876</v>
      </c>
      <c r="B3854" s="9" t="s">
        <v>38</v>
      </c>
      <c r="C3854" s="9" t="s">
        <v>319</v>
      </c>
      <c r="D3854" s="9" t="s">
        <v>193</v>
      </c>
      <c r="E3854" s="9" t="s">
        <v>768</v>
      </c>
      <c r="F3854" s="10">
        <v>44112</v>
      </c>
      <c r="G3854" s="10" t="str">
        <f>VLOOKUP(Table3[[#This Row],[Product ID]],[1]Products!$A:$G,2,0)</f>
        <v>Product 25</v>
      </c>
      <c r="H3854" s="22">
        <v>1</v>
      </c>
      <c r="I3854" s="9">
        <f>VLOOKUP('Consolidtaed Data'!$B7778,[1]Products!$A:$G,4,0)</f>
        <v>1671</v>
      </c>
      <c r="J3854" s="9">
        <f>VLOOKUP('Consolidtaed Data'!$B7778,[1]Products!$A:$G,3,0)</f>
        <v>1220</v>
      </c>
      <c r="K3854" s="9">
        <f>'Consolidtaed Data'!$J7778*'Consolidtaed Data'!$H7778</f>
        <v>2732</v>
      </c>
      <c r="L3854" s="9">
        <f>'Consolidtaed Data'!$I7778*'Consolidtaed Data'!$H7778</f>
        <v>4476</v>
      </c>
      <c r="M3854" s="9">
        <f>'Consolidtaed Data'!$L7778-'Consolidtaed Data'!$K7778</f>
        <v>1456</v>
      </c>
      <c r="N3854" s="9" t="str">
        <f>VLOOKUP('Consolidtaed Data'!$C7778,[1]Locations!$A:$O,2,0)</f>
        <v>Rialto</v>
      </c>
      <c r="O3854" s="9" t="str">
        <f>VLOOKUP('Consolidtaed Data'!$D7778,'[1]Sales People'!$A:$B,2,0)</f>
        <v>Gary Rodriguez</v>
      </c>
      <c r="P3854" s="9" t="str">
        <f>VLOOKUP('Consolidtaed Data'!$E7778,[1]Customers!$A:$B,2,0)</f>
        <v>Ernest Fox</v>
      </c>
      <c r="Q3854" s="11">
        <f>WEEKDAY('Consolidtaed Data'!$F7778)</f>
        <v>7</v>
      </c>
      <c r="R3854" s="9">
        <f>MONTH('Consolidtaed Data'!$F7778)</f>
        <v>8</v>
      </c>
      <c r="S3854" s="9" t="str">
        <f>TEXT(Table3[[#This Row],[Purchase Date]],"MMMM")</f>
        <v>October</v>
      </c>
      <c r="T3854" s="9">
        <f>YEAR('Consolidtaed Data'!$F7778)</f>
        <v>2021</v>
      </c>
    </row>
    <row r="3855" spans="1:20" x14ac:dyDescent="0.3">
      <c r="A3855" s="9" t="s">
        <v>4877</v>
      </c>
      <c r="B3855" s="9" t="s">
        <v>24</v>
      </c>
      <c r="C3855" s="9" t="s">
        <v>302</v>
      </c>
      <c r="D3855" s="9" t="s">
        <v>131</v>
      </c>
      <c r="E3855" s="9" t="s">
        <v>406</v>
      </c>
      <c r="F3855" s="10">
        <v>44112</v>
      </c>
      <c r="G3855" s="10" t="str">
        <f>VLOOKUP(Table3[[#This Row],[Product ID]],[1]Products!$A:$G,2,0)</f>
        <v>Product 6</v>
      </c>
      <c r="H3855" s="22">
        <v>1</v>
      </c>
      <c r="I3855" s="9">
        <f>VLOOKUP('Consolidtaed Data'!$B8004,[1]Products!$A:$G,4,0)</f>
        <v>1708</v>
      </c>
      <c r="J3855" s="9">
        <f>VLOOKUP('Consolidtaed Data'!$B8004,[1]Products!$A:$G,3,0)</f>
        <v>871</v>
      </c>
      <c r="K3855" s="9">
        <f>'Consolidtaed Data'!$J8004*'Consolidtaed Data'!$H8004</f>
        <v>294</v>
      </c>
      <c r="L3855" s="9">
        <f>'Consolidtaed Data'!$I8004*'Consolidtaed Data'!$H8004</f>
        <v>368</v>
      </c>
      <c r="M3855" s="9">
        <f>'Consolidtaed Data'!$L8004-'Consolidtaed Data'!$K8004</f>
        <v>1212</v>
      </c>
      <c r="N3855" s="9" t="str">
        <f>VLOOKUP('Consolidtaed Data'!$C8004,[1]Locations!$A:$O,2,0)</f>
        <v>San Jose</v>
      </c>
      <c r="O3855" s="9" t="str">
        <f>VLOOKUP('Consolidtaed Data'!$D8004,'[1]Sales People'!$A:$B,2,0)</f>
        <v>Ryan Welch</v>
      </c>
      <c r="P3855" s="9" t="str">
        <f>VLOOKUP('Consolidtaed Data'!$E8004,[1]Customers!$A:$B,2,0)</f>
        <v>Phillip Coleman</v>
      </c>
      <c r="Q3855" s="11">
        <f>WEEKDAY('Consolidtaed Data'!$F8004)</f>
        <v>4</v>
      </c>
      <c r="R3855" s="9">
        <f>MONTH('Consolidtaed Data'!$F8004)</f>
        <v>9</v>
      </c>
      <c r="S3855" s="9" t="str">
        <f>TEXT(Table3[[#This Row],[Purchase Date]],"MMMM")</f>
        <v>October</v>
      </c>
      <c r="T3855" s="9">
        <f>YEAR('Consolidtaed Data'!$F8004)</f>
        <v>2021</v>
      </c>
    </row>
    <row r="3856" spans="1:20" x14ac:dyDescent="0.3">
      <c r="A3856" s="9" t="s">
        <v>4878</v>
      </c>
      <c r="B3856" s="9" t="s">
        <v>204</v>
      </c>
      <c r="C3856" s="9" t="s">
        <v>302</v>
      </c>
      <c r="D3856" s="9" t="s">
        <v>315</v>
      </c>
      <c r="E3856" s="9" t="s">
        <v>571</v>
      </c>
      <c r="F3856" s="10">
        <v>44112</v>
      </c>
      <c r="G3856" s="10" t="str">
        <f>VLOOKUP(Table3[[#This Row],[Product ID]],[1]Products!$A:$G,2,0)</f>
        <v>Product 101</v>
      </c>
      <c r="H3856" s="22">
        <v>3</v>
      </c>
      <c r="I3856" s="9">
        <f>VLOOKUP('Consolidtaed Data'!$B8057,[1]Products!$A:$G,4,0)</f>
        <v>2396</v>
      </c>
      <c r="J3856" s="9">
        <f>VLOOKUP('Consolidtaed Data'!$B8057,[1]Products!$A:$G,3,0)</f>
        <v>1965</v>
      </c>
      <c r="K3856" s="9">
        <f>'Consolidtaed Data'!$J8057*'Consolidtaed Data'!$H8057</f>
        <v>1291</v>
      </c>
      <c r="L3856" s="9">
        <f>'Consolidtaed Data'!$I8057*'Consolidtaed Data'!$H8057</f>
        <v>2391</v>
      </c>
      <c r="M3856" s="9">
        <f>'Consolidtaed Data'!$L8057-'Consolidtaed Data'!$K8057</f>
        <v>613</v>
      </c>
      <c r="N3856" s="9" t="str">
        <f>VLOOKUP('Consolidtaed Data'!$C8057,[1]Locations!$A:$O,2,0)</f>
        <v>Bakersfield</v>
      </c>
      <c r="O3856" s="9" t="str">
        <f>VLOOKUP('Consolidtaed Data'!$D8057,'[1]Sales People'!$A:$B,2,0)</f>
        <v>Brian Hansen</v>
      </c>
      <c r="P3856" s="9" t="str">
        <f>VLOOKUP('Consolidtaed Data'!$E8057,[1]Customers!$A:$B,2,0)</f>
        <v>Kevin Kim</v>
      </c>
      <c r="Q3856" s="11">
        <f>WEEKDAY('Consolidtaed Data'!$F8057)</f>
        <v>1</v>
      </c>
      <c r="R3856" s="9">
        <f>MONTH('Consolidtaed Data'!$F8057)</f>
        <v>9</v>
      </c>
      <c r="S3856" s="9" t="str">
        <f>TEXT(Table3[[#This Row],[Purchase Date]],"MMMM")</f>
        <v>October</v>
      </c>
      <c r="T3856" s="9">
        <f>YEAR('Consolidtaed Data'!$F8057)</f>
        <v>2021</v>
      </c>
    </row>
    <row r="3857" spans="1:20" x14ac:dyDescent="0.3">
      <c r="A3857" s="9" t="s">
        <v>4879</v>
      </c>
      <c r="B3857" s="9" t="s">
        <v>41</v>
      </c>
      <c r="C3857" s="9" t="s">
        <v>210</v>
      </c>
      <c r="D3857" s="9" t="s">
        <v>91</v>
      </c>
      <c r="E3857" s="9" t="s">
        <v>827</v>
      </c>
      <c r="F3857" s="10">
        <v>44112</v>
      </c>
      <c r="G3857" s="10" t="str">
        <f>VLOOKUP(Table3[[#This Row],[Product ID]],[1]Products!$A:$G,2,0)</f>
        <v>Product 11</v>
      </c>
      <c r="H3857" s="22">
        <v>1</v>
      </c>
      <c r="I3857" s="9">
        <f>VLOOKUP('Consolidtaed Data'!$B8277,[1]Products!$A:$G,4,0)</f>
        <v>2182</v>
      </c>
      <c r="J3857" s="9">
        <f>VLOOKUP('Consolidtaed Data'!$B8277,[1]Products!$A:$G,3,0)</f>
        <v>1200</v>
      </c>
      <c r="K3857" s="9">
        <f>'Consolidtaed Data'!$J8277*'Consolidtaed Data'!$H8277</f>
        <v>1251</v>
      </c>
      <c r="L3857" s="9">
        <f>'Consolidtaed Data'!$I8277*'Consolidtaed Data'!$H8277</f>
        <v>1526</v>
      </c>
      <c r="M3857" s="9">
        <f>'Consolidtaed Data'!$L8277-'Consolidtaed Data'!$K8277</f>
        <v>1056</v>
      </c>
      <c r="N3857" s="9" t="str">
        <f>VLOOKUP('Consolidtaed Data'!$C8277,[1]Locations!$A:$O,2,0)</f>
        <v>Temecula</v>
      </c>
      <c r="O3857" s="9" t="str">
        <f>VLOOKUP('Consolidtaed Data'!$D8277,'[1]Sales People'!$A:$B,2,0)</f>
        <v>Martin Perry</v>
      </c>
      <c r="P3857" s="9" t="str">
        <f>VLOOKUP('Consolidtaed Data'!$E8277,[1]Customers!$A:$B,2,0)</f>
        <v>George Thompson</v>
      </c>
      <c r="Q3857" s="11">
        <f>WEEKDAY('Consolidtaed Data'!$F8277)</f>
        <v>4</v>
      </c>
      <c r="R3857" s="9">
        <f>MONTH('Consolidtaed Data'!$F8277)</f>
        <v>9</v>
      </c>
      <c r="S3857" s="9" t="str">
        <f>TEXT(Table3[[#This Row],[Purchase Date]],"MMMM")</f>
        <v>October</v>
      </c>
      <c r="T3857" s="9">
        <f>YEAR('Consolidtaed Data'!$F8277)</f>
        <v>2021</v>
      </c>
    </row>
    <row r="3858" spans="1:20" x14ac:dyDescent="0.3">
      <c r="A3858" s="9" t="s">
        <v>4880</v>
      </c>
      <c r="B3858" s="9" t="s">
        <v>188</v>
      </c>
      <c r="C3858" s="9" t="s">
        <v>245</v>
      </c>
      <c r="D3858" s="9" t="s">
        <v>31</v>
      </c>
      <c r="E3858" s="9" t="s">
        <v>2325</v>
      </c>
      <c r="F3858" s="10">
        <v>44112</v>
      </c>
      <c r="G3858" s="10" t="str">
        <f>VLOOKUP(Table3[[#This Row],[Product ID]],[1]Products!$A:$G,2,0)</f>
        <v>Product 63</v>
      </c>
      <c r="H3858" s="22">
        <v>1</v>
      </c>
      <c r="I3858" s="9">
        <f>VLOOKUP('Consolidtaed Data'!$B8418,[1]Products!$A:$G,4,0)</f>
        <v>880</v>
      </c>
      <c r="J3858" s="9">
        <f>VLOOKUP('Consolidtaed Data'!$B8418,[1]Products!$A:$G,3,0)</f>
        <v>634</v>
      </c>
      <c r="K3858" s="9">
        <f>'Consolidtaed Data'!$J8418*'Consolidtaed Data'!$H8418</f>
        <v>88</v>
      </c>
      <c r="L3858" s="9">
        <f>'Consolidtaed Data'!$I8418*'Consolidtaed Data'!$H8418</f>
        <v>140</v>
      </c>
      <c r="M3858" s="9">
        <f>'Consolidtaed Data'!$L8418-'Consolidtaed Data'!$K8418</f>
        <v>90</v>
      </c>
      <c r="N3858" s="9" t="str">
        <f>VLOOKUP('Consolidtaed Data'!$C8418,[1]Locations!$A:$O,2,0)</f>
        <v>Pomona</v>
      </c>
      <c r="O3858" s="9" t="str">
        <f>VLOOKUP('Consolidtaed Data'!$D8418,'[1]Sales People'!$A:$B,2,0)</f>
        <v>Jerry Perry</v>
      </c>
      <c r="P3858" s="9" t="str">
        <f>VLOOKUP('Consolidtaed Data'!$E8418,[1]Customers!$A:$B,2,0)</f>
        <v>James Castillo</v>
      </c>
      <c r="Q3858" s="11">
        <f>WEEKDAY('Consolidtaed Data'!$F8418)</f>
        <v>7</v>
      </c>
      <c r="R3858" s="9">
        <f>MONTH('Consolidtaed Data'!$F8418)</f>
        <v>10</v>
      </c>
      <c r="S3858" s="9" t="str">
        <f>TEXT(Table3[[#This Row],[Purchase Date]],"MMMM")</f>
        <v>October</v>
      </c>
      <c r="T3858" s="9">
        <f>YEAR('Consolidtaed Data'!$F8418)</f>
        <v>2021</v>
      </c>
    </row>
    <row r="3859" spans="1:20" x14ac:dyDescent="0.3">
      <c r="A3859" s="9" t="s">
        <v>4881</v>
      </c>
      <c r="B3859" s="9" t="s">
        <v>182</v>
      </c>
      <c r="C3859" s="9" t="s">
        <v>423</v>
      </c>
      <c r="D3859" s="9" t="s">
        <v>174</v>
      </c>
      <c r="E3859" s="9" t="s">
        <v>1127</v>
      </c>
      <c r="F3859" s="10">
        <v>44112</v>
      </c>
      <c r="G3859" s="10" t="str">
        <f>VLOOKUP(Table3[[#This Row],[Product ID]],[1]Products!$A:$G,2,0)</f>
        <v>Product 9</v>
      </c>
      <c r="H3859" s="22">
        <v>3</v>
      </c>
      <c r="I3859" s="9">
        <f>VLOOKUP('Consolidtaed Data'!$B8489,[1]Products!$A:$G,4,0)</f>
        <v>1783</v>
      </c>
      <c r="J3859" s="9">
        <f>VLOOKUP('Consolidtaed Data'!$B8489,[1]Products!$A:$G,3,0)</f>
        <v>1516</v>
      </c>
      <c r="K3859" s="9">
        <f>'Consolidtaed Data'!$J8489*'Consolidtaed Data'!$H8489</f>
        <v>5512</v>
      </c>
      <c r="L3859" s="9">
        <f>'Consolidtaed Data'!$I8489*'Consolidtaed Data'!$H8489</f>
        <v>7548</v>
      </c>
      <c r="M3859" s="9">
        <f>'Consolidtaed Data'!$L8489-'Consolidtaed Data'!$K8489</f>
        <v>894</v>
      </c>
      <c r="N3859" s="9" t="str">
        <f>VLOOKUP('Consolidtaed Data'!$C8489,[1]Locations!$A:$O,2,0)</f>
        <v>Clovis</v>
      </c>
      <c r="O3859" s="9" t="str">
        <f>VLOOKUP('Consolidtaed Data'!$D8489,'[1]Sales People'!$A:$B,2,0)</f>
        <v>Bobby Russell</v>
      </c>
      <c r="P3859" s="9" t="str">
        <f>VLOOKUP('Consolidtaed Data'!$E8489,[1]Customers!$A:$B,2,0)</f>
        <v>Joshua Watkins</v>
      </c>
      <c r="Q3859" s="11">
        <f>WEEKDAY('Consolidtaed Data'!$F8489)</f>
        <v>5</v>
      </c>
      <c r="R3859" s="9">
        <f>MONTH('Consolidtaed Data'!$F8489)</f>
        <v>10</v>
      </c>
      <c r="S3859" s="9" t="str">
        <f>TEXT(Table3[[#This Row],[Purchase Date]],"MMMM")</f>
        <v>October</v>
      </c>
      <c r="T3859" s="9">
        <f>YEAR('Consolidtaed Data'!$F8489)</f>
        <v>2021</v>
      </c>
    </row>
    <row r="3860" spans="1:20" x14ac:dyDescent="0.3">
      <c r="A3860" s="9" t="s">
        <v>4882</v>
      </c>
      <c r="B3860" s="9" t="s">
        <v>125</v>
      </c>
      <c r="C3860" s="9" t="s">
        <v>205</v>
      </c>
      <c r="D3860" s="9" t="s">
        <v>91</v>
      </c>
      <c r="E3860" s="9" t="s">
        <v>1065</v>
      </c>
      <c r="F3860" s="10">
        <v>44112</v>
      </c>
      <c r="G3860" s="10" t="str">
        <f>VLOOKUP(Table3[[#This Row],[Product ID]],[1]Products!$A:$G,2,0)</f>
        <v>Product 40</v>
      </c>
      <c r="H3860" s="22">
        <v>1</v>
      </c>
      <c r="I3860" s="9">
        <f>VLOOKUP('Consolidtaed Data'!$B8704,[1]Products!$A:$G,4,0)</f>
        <v>667</v>
      </c>
      <c r="J3860" s="9">
        <f>VLOOKUP('Consolidtaed Data'!$B8704,[1]Products!$A:$G,3,0)</f>
        <v>387</v>
      </c>
      <c r="K3860" s="9">
        <f>'Consolidtaed Data'!$J8704*'Consolidtaed Data'!$H8704</f>
        <v>158</v>
      </c>
      <c r="L3860" s="9">
        <f>'Consolidtaed Data'!$I8704*'Consolidtaed Data'!$H8704</f>
        <v>254</v>
      </c>
      <c r="M3860" s="9">
        <f>'Consolidtaed Data'!$L8704-'Consolidtaed Data'!$K8704</f>
        <v>344</v>
      </c>
      <c r="N3860" s="9" t="str">
        <f>VLOOKUP('Consolidtaed Data'!$C8704,[1]Locations!$A:$O,2,0)</f>
        <v>Norwalk</v>
      </c>
      <c r="O3860" s="9" t="str">
        <f>VLOOKUP('Consolidtaed Data'!$D8704,'[1]Sales People'!$A:$B,2,0)</f>
        <v>Scott Mason</v>
      </c>
      <c r="P3860" s="9" t="str">
        <f>VLOOKUP('Consolidtaed Data'!$E8704,[1]Customers!$A:$B,2,0)</f>
        <v>Aaron Moreno</v>
      </c>
      <c r="Q3860" s="11">
        <f>WEEKDAY('Consolidtaed Data'!$F8704)</f>
        <v>1</v>
      </c>
      <c r="R3860" s="9">
        <f>MONTH('Consolidtaed Data'!$F8704)</f>
        <v>10</v>
      </c>
      <c r="S3860" s="9" t="str">
        <f>TEXT(Table3[[#This Row],[Purchase Date]],"MMMM")</f>
        <v>October</v>
      </c>
      <c r="T3860" s="9">
        <f>YEAR('Consolidtaed Data'!$F8704)</f>
        <v>2021</v>
      </c>
    </row>
    <row r="3861" spans="1:20" x14ac:dyDescent="0.3">
      <c r="A3861" s="9" t="s">
        <v>4883</v>
      </c>
      <c r="B3861" s="9" t="s">
        <v>125</v>
      </c>
      <c r="C3861" s="9" t="s">
        <v>186</v>
      </c>
      <c r="D3861" s="9" t="s">
        <v>35</v>
      </c>
      <c r="E3861" s="9" t="s">
        <v>2602</v>
      </c>
      <c r="F3861" s="10">
        <v>44112</v>
      </c>
      <c r="G3861" s="10" t="str">
        <f>VLOOKUP(Table3[[#This Row],[Product ID]],[1]Products!$A:$G,2,0)</f>
        <v>Product 40</v>
      </c>
      <c r="H3861" s="22">
        <v>3</v>
      </c>
      <c r="I3861" s="9">
        <f>VLOOKUP('Consolidtaed Data'!$B9039,[1]Products!$A:$G,4,0)</f>
        <v>2396</v>
      </c>
      <c r="J3861" s="9">
        <f>VLOOKUP('Consolidtaed Data'!$B9039,[1]Products!$A:$G,3,0)</f>
        <v>1965</v>
      </c>
      <c r="K3861" s="9">
        <f>'Consolidtaed Data'!$J9039*'Consolidtaed Data'!$H9039</f>
        <v>832</v>
      </c>
      <c r="L3861" s="9">
        <f>'Consolidtaed Data'!$I9039*'Consolidtaed Data'!$H9039</f>
        <v>1260</v>
      </c>
      <c r="M3861" s="9">
        <f>'Consolidtaed Data'!$L9039-'Consolidtaed Data'!$K9039</f>
        <v>96</v>
      </c>
      <c r="N3861" s="9" t="str">
        <f>VLOOKUP('Consolidtaed Data'!$C9039,[1]Locations!$A:$O,2,0)</f>
        <v>Elk Grove</v>
      </c>
      <c r="O3861" s="9" t="str">
        <f>VLOOKUP('Consolidtaed Data'!$D9039,'[1]Sales People'!$A:$B,2,0)</f>
        <v>Walter Cook</v>
      </c>
      <c r="P3861" s="9" t="str">
        <f>VLOOKUP('Consolidtaed Data'!$E9039,[1]Customers!$A:$B,2,0)</f>
        <v>Michael Lewis</v>
      </c>
      <c r="Q3861" s="11">
        <f>WEEKDAY('Consolidtaed Data'!$F9039)</f>
        <v>2</v>
      </c>
      <c r="R3861" s="9">
        <f>MONTH('Consolidtaed Data'!$F9039)</f>
        <v>11</v>
      </c>
      <c r="S3861" s="9" t="str">
        <f>TEXT(Table3[[#This Row],[Purchase Date]],"MMMM")</f>
        <v>October</v>
      </c>
      <c r="T3861" s="9">
        <f>YEAR('Consolidtaed Data'!$F9039)</f>
        <v>2021</v>
      </c>
    </row>
    <row r="3862" spans="1:20" x14ac:dyDescent="0.3">
      <c r="A3862" s="9" t="s">
        <v>4884</v>
      </c>
      <c r="B3862" s="9" t="s">
        <v>369</v>
      </c>
      <c r="C3862" s="9" t="s">
        <v>412</v>
      </c>
      <c r="D3862" s="9" t="s">
        <v>143</v>
      </c>
      <c r="E3862" s="9" t="s">
        <v>1819</v>
      </c>
      <c r="F3862" s="10">
        <v>44112</v>
      </c>
      <c r="G3862" s="10" t="str">
        <f>VLOOKUP(Table3[[#This Row],[Product ID]],[1]Products!$A:$G,2,0)</f>
        <v>Product 8</v>
      </c>
      <c r="H3862" s="22">
        <v>1</v>
      </c>
      <c r="I3862" s="9">
        <f>VLOOKUP('Consolidtaed Data'!$B9274,[1]Products!$A:$G,4,0)</f>
        <v>2257</v>
      </c>
      <c r="J3862" s="9">
        <f>VLOOKUP('Consolidtaed Data'!$B9274,[1]Products!$A:$G,3,0)</f>
        <v>1535</v>
      </c>
      <c r="K3862" s="9">
        <f>'Consolidtaed Data'!$J9274*'Consolidtaed Data'!$H9274</f>
        <v>2088</v>
      </c>
      <c r="L3862" s="9">
        <f>'Consolidtaed Data'!$I9274*'Consolidtaed Data'!$H9274</f>
        <v>3798</v>
      </c>
      <c r="M3862" s="9">
        <f>'Consolidtaed Data'!$L9274-'Consolidtaed Data'!$K9274</f>
        <v>754</v>
      </c>
      <c r="N3862" s="9" t="str">
        <f>VLOOKUP('Consolidtaed Data'!$C9274,[1]Locations!$A:$O,2,0)</f>
        <v>Roseville</v>
      </c>
      <c r="O3862" s="9" t="str">
        <f>VLOOKUP('Consolidtaed Data'!$D9274,'[1]Sales People'!$A:$B,2,0)</f>
        <v>Scott Mason</v>
      </c>
      <c r="P3862" s="9" t="str">
        <f>VLOOKUP('Consolidtaed Data'!$E9274,[1]Customers!$A:$B,2,0)</f>
        <v>Raymond Allen</v>
      </c>
      <c r="Q3862" s="11">
        <f>WEEKDAY('Consolidtaed Data'!$F9274)</f>
        <v>5</v>
      </c>
      <c r="R3862" s="9">
        <f>MONTH('Consolidtaed Data'!$F9274)</f>
        <v>12</v>
      </c>
      <c r="S3862" s="9" t="str">
        <f>TEXT(Table3[[#This Row],[Purchase Date]],"MMMM")</f>
        <v>October</v>
      </c>
      <c r="T3862" s="9">
        <f>YEAR('Consolidtaed Data'!$F9274)</f>
        <v>2021</v>
      </c>
    </row>
    <row r="3863" spans="1:20" x14ac:dyDescent="0.3">
      <c r="A3863" s="9" t="s">
        <v>4885</v>
      </c>
      <c r="B3863" s="9" t="s">
        <v>238</v>
      </c>
      <c r="C3863" s="9" t="s">
        <v>126</v>
      </c>
      <c r="D3863" s="9" t="s">
        <v>73</v>
      </c>
      <c r="E3863" s="9" t="s">
        <v>1307</v>
      </c>
      <c r="F3863" s="10">
        <v>44112</v>
      </c>
      <c r="G3863" s="10" t="str">
        <f>VLOOKUP(Table3[[#This Row],[Product ID]],[1]Products!$A:$G,2,0)</f>
        <v>Product 49</v>
      </c>
      <c r="H3863" s="22">
        <v>1</v>
      </c>
      <c r="I3863" s="9">
        <f>VLOOKUP('Consolidtaed Data'!$B9314,[1]Products!$A:$G,4,0)</f>
        <v>545</v>
      </c>
      <c r="J3863" s="9">
        <f>VLOOKUP('Consolidtaed Data'!$B9314,[1]Products!$A:$G,3,0)</f>
        <v>425</v>
      </c>
      <c r="K3863" s="9">
        <f>'Consolidtaed Data'!$J9314*'Consolidtaed Data'!$H9314</f>
        <v>1054</v>
      </c>
      <c r="L3863" s="9">
        <f>'Consolidtaed Data'!$I9314*'Consolidtaed Data'!$H9314</f>
        <v>1405</v>
      </c>
      <c r="M3863" s="9">
        <f>'Consolidtaed Data'!$L9314-'Consolidtaed Data'!$K9314</f>
        <v>572</v>
      </c>
      <c r="N3863" s="9" t="str">
        <f>VLOOKUP('Consolidtaed Data'!$C9314,[1]Locations!$A:$O,2,0)</f>
        <v>Irvine</v>
      </c>
      <c r="O3863" s="9" t="str">
        <f>VLOOKUP('Consolidtaed Data'!$D9314,'[1]Sales People'!$A:$B,2,0)</f>
        <v>Fred Robertson</v>
      </c>
      <c r="P3863" s="9" t="str">
        <f>VLOOKUP('Consolidtaed Data'!$E9314,[1]Customers!$A:$B,2,0)</f>
        <v>Jeremy Vasquez</v>
      </c>
      <c r="Q3863" s="11">
        <f>WEEKDAY('Consolidtaed Data'!$F9314)</f>
        <v>1</v>
      </c>
      <c r="R3863" s="9">
        <f>MONTH('Consolidtaed Data'!$F9314)</f>
        <v>12</v>
      </c>
      <c r="S3863" s="9" t="str">
        <f>TEXT(Table3[[#This Row],[Purchase Date]],"MMMM")</f>
        <v>October</v>
      </c>
      <c r="T3863" s="9">
        <f>YEAR('Consolidtaed Data'!$F9314)</f>
        <v>2021</v>
      </c>
    </row>
    <row r="3864" spans="1:20" x14ac:dyDescent="0.3">
      <c r="A3864" s="9" t="s">
        <v>4886</v>
      </c>
      <c r="B3864" s="9" t="s">
        <v>71</v>
      </c>
      <c r="C3864" s="9" t="s">
        <v>245</v>
      </c>
      <c r="D3864" s="9" t="s">
        <v>100</v>
      </c>
      <c r="E3864" s="9" t="s">
        <v>1447</v>
      </c>
      <c r="F3864" s="10">
        <v>44112</v>
      </c>
      <c r="G3864" s="10" t="str">
        <f>VLOOKUP(Table3[[#This Row],[Product ID]],[1]Products!$A:$G,2,0)</f>
        <v>Product 42</v>
      </c>
      <c r="H3864" s="22">
        <v>1</v>
      </c>
      <c r="I3864" s="9">
        <f>VLOOKUP('Consolidtaed Data'!$B9599,[1]Products!$A:$G,4,0)</f>
        <v>2464</v>
      </c>
      <c r="J3864" s="9">
        <f>VLOOKUP('Consolidtaed Data'!$B9599,[1]Products!$A:$G,3,0)</f>
        <v>1774</v>
      </c>
      <c r="K3864" s="9">
        <f>'Consolidtaed Data'!$J9599*'Consolidtaed Data'!$H9599</f>
        <v>455</v>
      </c>
      <c r="L3864" s="9">
        <f>'Consolidtaed Data'!$I9599*'Consolidtaed Data'!$H9599</f>
        <v>799</v>
      </c>
      <c r="M3864" s="9">
        <f>'Consolidtaed Data'!$L9599-'Consolidtaed Data'!$K9599</f>
        <v>1302</v>
      </c>
      <c r="N3864" s="9" t="str">
        <f>VLOOKUP('Consolidtaed Data'!$C9599,[1]Locations!$A:$O,2,0)</f>
        <v>San Jose</v>
      </c>
      <c r="O3864" s="9" t="str">
        <f>VLOOKUP('Consolidtaed Data'!$D9599,'[1]Sales People'!$A:$B,2,0)</f>
        <v>Roger Ramos</v>
      </c>
      <c r="P3864" s="9" t="str">
        <f>VLOOKUP('Consolidtaed Data'!$E9599,[1]Customers!$A:$B,2,0)</f>
        <v>Philip Bailey</v>
      </c>
      <c r="Q3864" s="11">
        <f>WEEKDAY('Consolidtaed Data'!$F9599)</f>
        <v>1</v>
      </c>
      <c r="R3864" s="9">
        <f>MONTH('Consolidtaed Data'!$F9599)</f>
        <v>12</v>
      </c>
      <c r="S3864" s="9" t="str">
        <f>TEXT(Table3[[#This Row],[Purchase Date]],"MMMM")</f>
        <v>October</v>
      </c>
      <c r="T3864" s="9">
        <f>YEAR('Consolidtaed Data'!$F9599)</f>
        <v>2021</v>
      </c>
    </row>
    <row r="3865" spans="1:20" x14ac:dyDescent="0.3">
      <c r="A3865" s="9" t="s">
        <v>4887</v>
      </c>
      <c r="B3865" s="9" t="s">
        <v>364</v>
      </c>
      <c r="C3865" s="9" t="s">
        <v>173</v>
      </c>
      <c r="D3865" s="9" t="s">
        <v>220</v>
      </c>
      <c r="E3865" s="9" t="s">
        <v>1743</v>
      </c>
      <c r="F3865" s="10">
        <v>44113</v>
      </c>
      <c r="G3865" s="10" t="str">
        <f>VLOOKUP(Table3[[#This Row],[Product ID]],[1]Products!$A:$G,2,0)</f>
        <v>Product 45</v>
      </c>
      <c r="H3865" s="22">
        <v>1</v>
      </c>
      <c r="I3865" s="9">
        <f>VLOOKUP('Consolidtaed Data'!$B5151,[1]Products!$A:$G,4,0)</f>
        <v>1526</v>
      </c>
      <c r="J3865" s="9">
        <f>VLOOKUP('Consolidtaed Data'!$B5151,[1]Products!$A:$G,3,0)</f>
        <v>1251</v>
      </c>
      <c r="K3865" s="9">
        <f>'Consolidtaed Data'!$J5151*'Consolidtaed Data'!$H5151</f>
        <v>252</v>
      </c>
      <c r="L3865" s="9">
        <f>'Consolidtaed Data'!$I5151*'Consolidtaed Data'!$H5151</f>
        <v>369</v>
      </c>
      <c r="M3865" s="9">
        <f>'Consolidtaed Data'!$L5151-'Consolidtaed Data'!$K5151</f>
        <v>1293</v>
      </c>
      <c r="N3865" s="9" t="str">
        <f>VLOOKUP('Consolidtaed Data'!$C5151,[1]Locations!$A:$O,2,0)</f>
        <v>Santa Clara</v>
      </c>
      <c r="O3865" s="9" t="str">
        <f>VLOOKUP('Consolidtaed Data'!$D5151,'[1]Sales People'!$A:$B,2,0)</f>
        <v>Jimmy Young</v>
      </c>
      <c r="P3865" s="9" t="str">
        <f>VLOOKUP('Consolidtaed Data'!$E5151,[1]Customers!$A:$B,2,0)</f>
        <v>Charles Shaw</v>
      </c>
      <c r="Q3865" s="11">
        <f>WEEKDAY('Consolidtaed Data'!$F5151)</f>
        <v>5</v>
      </c>
      <c r="R3865" s="9">
        <f>MONTH('Consolidtaed Data'!$F5151)</f>
        <v>1</v>
      </c>
      <c r="S3865" s="9" t="str">
        <f>TEXT(Table3[[#This Row],[Purchase Date]],"MMMM")</f>
        <v>October</v>
      </c>
      <c r="T3865" s="9">
        <f>YEAR('Consolidtaed Data'!$F5151)</f>
        <v>2021</v>
      </c>
    </row>
    <row r="3866" spans="1:20" x14ac:dyDescent="0.3">
      <c r="A3866" s="9" t="s">
        <v>4888</v>
      </c>
      <c r="B3866" s="9" t="s">
        <v>360</v>
      </c>
      <c r="C3866" s="9" t="s">
        <v>231</v>
      </c>
      <c r="D3866" s="9" t="s">
        <v>105</v>
      </c>
      <c r="E3866" s="9" t="s">
        <v>618</v>
      </c>
      <c r="F3866" s="10">
        <v>44113</v>
      </c>
      <c r="G3866" s="10" t="str">
        <f>VLOOKUP(Table3[[#This Row],[Product ID]],[1]Products!$A:$G,2,0)</f>
        <v>Product 59</v>
      </c>
      <c r="H3866" s="22">
        <v>1</v>
      </c>
      <c r="I3866" s="9">
        <f>VLOOKUP('Consolidtaed Data'!$B6287,[1]Products!$A:$G,4,0)</f>
        <v>368</v>
      </c>
      <c r="J3866" s="9">
        <f>VLOOKUP('Consolidtaed Data'!$B6287,[1]Products!$A:$G,3,0)</f>
        <v>269</v>
      </c>
      <c r="K3866" s="9">
        <f>'Consolidtaed Data'!$J6287*'Consolidtaed Data'!$H6287</f>
        <v>90</v>
      </c>
      <c r="L3866" s="9">
        <f>'Consolidtaed Data'!$I6287*'Consolidtaed Data'!$H6287</f>
        <v>112</v>
      </c>
      <c r="M3866" s="9">
        <f>'Consolidtaed Data'!$L6287-'Consolidtaed Data'!$K6287</f>
        <v>492</v>
      </c>
      <c r="N3866" s="9" t="str">
        <f>VLOOKUP('Consolidtaed Data'!$C6287,[1]Locations!$A:$O,2,0)</f>
        <v>Santa Rosa</v>
      </c>
      <c r="O3866" s="9" t="str">
        <f>VLOOKUP('Consolidtaed Data'!$D6287,'[1]Sales People'!$A:$B,2,0)</f>
        <v>Clarence Fox</v>
      </c>
      <c r="P3866" s="9" t="str">
        <f>VLOOKUP('Consolidtaed Data'!$E6287,[1]Customers!$A:$B,2,0)</f>
        <v>Keith Moore</v>
      </c>
      <c r="Q3866" s="11">
        <f>WEEKDAY('Consolidtaed Data'!$F6287)</f>
        <v>4</v>
      </c>
      <c r="R3866" s="9">
        <f>MONTH('Consolidtaed Data'!$F6287)</f>
        <v>4</v>
      </c>
      <c r="S3866" s="9" t="str">
        <f>TEXT(Table3[[#This Row],[Purchase Date]],"MMMM")</f>
        <v>October</v>
      </c>
      <c r="T3866" s="9">
        <f>YEAR('Consolidtaed Data'!$F6287)</f>
        <v>2021</v>
      </c>
    </row>
    <row r="3867" spans="1:20" x14ac:dyDescent="0.3">
      <c r="A3867" s="9" t="s">
        <v>4889</v>
      </c>
      <c r="B3867" s="9" t="s">
        <v>76</v>
      </c>
      <c r="C3867" s="9" t="s">
        <v>223</v>
      </c>
      <c r="D3867" s="9" t="s">
        <v>17</v>
      </c>
      <c r="E3867" s="9" t="s">
        <v>1110</v>
      </c>
      <c r="F3867" s="10">
        <v>44113</v>
      </c>
      <c r="G3867" s="10" t="str">
        <f>VLOOKUP(Table3[[#This Row],[Product ID]],[1]Products!$A:$G,2,0)</f>
        <v>Product 19</v>
      </c>
      <c r="H3867" s="22">
        <v>4</v>
      </c>
      <c r="I3867" s="9">
        <f>VLOOKUP('Consolidtaed Data'!$B6547,[1]Products!$A:$G,4,0)</f>
        <v>2464</v>
      </c>
      <c r="J3867" s="9">
        <f>VLOOKUP('Consolidtaed Data'!$B6547,[1]Products!$A:$G,3,0)</f>
        <v>1774</v>
      </c>
      <c r="K3867" s="9">
        <f>'Consolidtaed Data'!$J6547*'Consolidtaed Data'!$H6547</f>
        <v>450</v>
      </c>
      <c r="L3867" s="9">
        <f>'Consolidtaed Data'!$I6547*'Consolidtaed Data'!$H6547</f>
        <v>818</v>
      </c>
      <c r="M3867" s="9">
        <f>'Consolidtaed Data'!$L6547-'Consolidtaed Data'!$K6547</f>
        <v>1804</v>
      </c>
      <c r="N3867" s="9" t="str">
        <f>VLOOKUP('Consolidtaed Data'!$C6547,[1]Locations!$A:$O,2,0)</f>
        <v>Moreno Valley</v>
      </c>
      <c r="O3867" s="9" t="str">
        <f>VLOOKUP('Consolidtaed Data'!$D6547,'[1]Sales People'!$A:$B,2,0)</f>
        <v>Ryan Welch</v>
      </c>
      <c r="P3867" s="9" t="str">
        <f>VLOOKUP('Consolidtaed Data'!$E6547,[1]Customers!$A:$B,2,0)</f>
        <v>Thomas Holmes</v>
      </c>
      <c r="Q3867" s="11">
        <f>WEEKDAY('Consolidtaed Data'!$F6547)</f>
        <v>4</v>
      </c>
      <c r="R3867" s="9">
        <f>MONTH('Consolidtaed Data'!$F6547)</f>
        <v>5</v>
      </c>
      <c r="S3867" s="9" t="str">
        <f>TEXT(Table3[[#This Row],[Purchase Date]],"MMMM")</f>
        <v>October</v>
      </c>
      <c r="T3867" s="9">
        <f>YEAR('Consolidtaed Data'!$F6547)</f>
        <v>2021</v>
      </c>
    </row>
    <row r="3868" spans="1:20" x14ac:dyDescent="0.3">
      <c r="A3868" s="9" t="s">
        <v>4890</v>
      </c>
      <c r="B3868" s="9" t="s">
        <v>443</v>
      </c>
      <c r="C3868" s="9" t="s">
        <v>67</v>
      </c>
      <c r="D3868" s="9" t="s">
        <v>100</v>
      </c>
      <c r="E3868" s="9" t="s">
        <v>1458</v>
      </c>
      <c r="F3868" s="10">
        <v>44113</v>
      </c>
      <c r="G3868" s="10" t="str">
        <f>VLOOKUP(Table3[[#This Row],[Product ID]],[1]Products!$A:$G,2,0)</f>
        <v>Product 61</v>
      </c>
      <c r="H3868" s="22">
        <v>2</v>
      </c>
      <c r="I3868" s="9">
        <f>VLOOKUP('Consolidtaed Data'!$B7058,[1]Products!$A:$G,4,0)</f>
        <v>356</v>
      </c>
      <c r="J3868" s="9">
        <f>VLOOKUP('Consolidtaed Data'!$B7058,[1]Products!$A:$G,3,0)</f>
        <v>292</v>
      </c>
      <c r="K3868" s="9">
        <f>'Consolidtaed Data'!$J7058*'Consolidtaed Data'!$H7058</f>
        <v>536</v>
      </c>
      <c r="L3868" s="9">
        <f>'Consolidtaed Data'!$I7058*'Consolidtaed Data'!$H7058</f>
        <v>800</v>
      </c>
      <c r="M3868" s="9">
        <f>'Consolidtaed Data'!$L7058-'Consolidtaed Data'!$K7058</f>
        <v>993</v>
      </c>
      <c r="N3868" s="9" t="str">
        <f>VLOOKUP('Consolidtaed Data'!$C7058,[1]Locations!$A:$O,2,0)</f>
        <v>Santa Ana</v>
      </c>
      <c r="O3868" s="9" t="str">
        <f>VLOOKUP('Consolidtaed Data'!$D7058,'[1]Sales People'!$A:$B,2,0)</f>
        <v>Martin Carr</v>
      </c>
      <c r="P3868" s="9" t="str">
        <f>VLOOKUP('Consolidtaed Data'!$E7058,[1]Customers!$A:$B,2,0)</f>
        <v>Steve Hunt</v>
      </c>
      <c r="Q3868" s="11">
        <f>WEEKDAY('Consolidtaed Data'!$F7058)</f>
        <v>2</v>
      </c>
      <c r="R3868" s="9">
        <f>MONTH('Consolidtaed Data'!$F7058)</f>
        <v>6</v>
      </c>
      <c r="S3868" s="9" t="str">
        <f>TEXT(Table3[[#This Row],[Purchase Date]],"MMMM")</f>
        <v>October</v>
      </c>
      <c r="T3868" s="9">
        <f>YEAR('Consolidtaed Data'!$F7058)</f>
        <v>2021</v>
      </c>
    </row>
    <row r="3869" spans="1:20" x14ac:dyDescent="0.3">
      <c r="A3869" s="9" t="s">
        <v>4891</v>
      </c>
      <c r="B3869" s="9" t="s">
        <v>610</v>
      </c>
      <c r="C3869" s="9" t="s">
        <v>67</v>
      </c>
      <c r="D3869" s="9" t="s">
        <v>374</v>
      </c>
      <c r="E3869" s="9" t="s">
        <v>3244</v>
      </c>
      <c r="F3869" s="10">
        <v>44113</v>
      </c>
      <c r="G3869" s="10" t="str">
        <f>VLOOKUP(Table3[[#This Row],[Product ID]],[1]Products!$A:$G,2,0)</f>
        <v>Product 12</v>
      </c>
      <c r="H3869" s="22">
        <v>1</v>
      </c>
      <c r="I3869" s="9">
        <f>VLOOKUP('Consolidtaed Data'!$B8384,[1]Products!$A:$G,4,0)</f>
        <v>1725</v>
      </c>
      <c r="J3869" s="9">
        <f>VLOOKUP('Consolidtaed Data'!$B8384,[1]Products!$A:$G,3,0)</f>
        <v>1363</v>
      </c>
      <c r="K3869" s="9">
        <f>'Consolidtaed Data'!$J8384*'Consolidtaed Data'!$H8384</f>
        <v>395</v>
      </c>
      <c r="L3869" s="9">
        <f>'Consolidtaed Data'!$I8384*'Consolidtaed Data'!$H8384</f>
        <v>556</v>
      </c>
      <c r="M3869" s="9">
        <f>'Consolidtaed Data'!$L8384-'Consolidtaed Data'!$K8384</f>
        <v>107</v>
      </c>
      <c r="N3869" s="9" t="str">
        <f>VLOOKUP('Consolidtaed Data'!$C8384,[1]Locations!$A:$O,2,0)</f>
        <v>Oceanside</v>
      </c>
      <c r="O3869" s="9" t="str">
        <f>VLOOKUP('Consolidtaed Data'!$D8384,'[1]Sales People'!$A:$B,2,0)</f>
        <v>Charles Harper</v>
      </c>
      <c r="P3869" s="9" t="str">
        <f>VLOOKUP('Consolidtaed Data'!$E8384,[1]Customers!$A:$B,2,0)</f>
        <v>Andrew Butler</v>
      </c>
      <c r="Q3869" s="11">
        <f>WEEKDAY('Consolidtaed Data'!$F8384)</f>
        <v>4</v>
      </c>
      <c r="R3869" s="9">
        <f>MONTH('Consolidtaed Data'!$F8384)</f>
        <v>9</v>
      </c>
      <c r="S3869" s="9" t="str">
        <f>TEXT(Table3[[#This Row],[Purchase Date]],"MMMM")</f>
        <v>October</v>
      </c>
      <c r="T3869" s="9">
        <f>YEAR('Consolidtaed Data'!$F8384)</f>
        <v>2021</v>
      </c>
    </row>
    <row r="3870" spans="1:20" x14ac:dyDescent="0.3">
      <c r="A3870" s="9" t="s">
        <v>4892</v>
      </c>
      <c r="B3870" s="9" t="s">
        <v>336</v>
      </c>
      <c r="C3870" s="9" t="s">
        <v>39</v>
      </c>
      <c r="D3870" s="9" t="s">
        <v>68</v>
      </c>
      <c r="E3870" s="9" t="s">
        <v>1521</v>
      </c>
      <c r="F3870" s="10">
        <v>44113</v>
      </c>
      <c r="G3870" s="10" t="str">
        <f>VLOOKUP(Table3[[#This Row],[Product ID]],[1]Products!$A:$G,2,0)</f>
        <v>Product 78</v>
      </c>
      <c r="H3870" s="22">
        <v>1</v>
      </c>
      <c r="I3870" s="9">
        <f>VLOOKUP('Consolidtaed Data'!$B8781,[1]Products!$A:$G,4,0)</f>
        <v>1103</v>
      </c>
      <c r="J3870" s="9">
        <f>VLOOKUP('Consolidtaed Data'!$B8781,[1]Products!$A:$G,3,0)</f>
        <v>838</v>
      </c>
      <c r="K3870" s="9">
        <f>'Consolidtaed Data'!$J8781*'Consolidtaed Data'!$H8781</f>
        <v>1365</v>
      </c>
      <c r="L3870" s="9">
        <f>'Consolidtaed Data'!$I8781*'Consolidtaed Data'!$H8781</f>
        <v>2397</v>
      </c>
      <c r="M3870" s="9">
        <f>'Consolidtaed Data'!$L8781-'Consolidtaed Data'!$K8781</f>
        <v>74</v>
      </c>
      <c r="N3870" s="9" t="str">
        <f>VLOOKUP('Consolidtaed Data'!$C8781,[1]Locations!$A:$O,2,0)</f>
        <v>Huntington Beach</v>
      </c>
      <c r="O3870" s="9" t="str">
        <f>VLOOKUP('Consolidtaed Data'!$D8781,'[1]Sales People'!$A:$B,2,0)</f>
        <v>Brian Hansen</v>
      </c>
      <c r="P3870" s="9" t="str">
        <f>VLOOKUP('Consolidtaed Data'!$E8781,[1]Customers!$A:$B,2,0)</f>
        <v>Anthony Turner</v>
      </c>
      <c r="Q3870" s="11">
        <f>WEEKDAY('Consolidtaed Data'!$F8781)</f>
        <v>6</v>
      </c>
      <c r="R3870" s="9">
        <f>MONTH('Consolidtaed Data'!$F8781)</f>
        <v>10</v>
      </c>
      <c r="S3870" s="9" t="str">
        <f>TEXT(Table3[[#This Row],[Purchase Date]],"MMMM")</f>
        <v>October</v>
      </c>
      <c r="T3870" s="9">
        <f>YEAR('Consolidtaed Data'!$F8781)</f>
        <v>2021</v>
      </c>
    </row>
    <row r="3871" spans="1:20" x14ac:dyDescent="0.3">
      <c r="A3871" s="9" t="s">
        <v>4893</v>
      </c>
      <c r="B3871" s="9" t="s">
        <v>340</v>
      </c>
      <c r="C3871" s="9" t="s">
        <v>152</v>
      </c>
      <c r="D3871" s="9" t="s">
        <v>272</v>
      </c>
      <c r="E3871" s="9" t="s">
        <v>1965</v>
      </c>
      <c r="F3871" s="10">
        <v>44113</v>
      </c>
      <c r="G3871" s="10" t="str">
        <f>VLOOKUP(Table3[[#This Row],[Product ID]],[1]Products!$A:$G,2,0)</f>
        <v>Product 34</v>
      </c>
      <c r="H3871" s="22">
        <v>1</v>
      </c>
      <c r="I3871" s="9">
        <f>VLOOKUP('Consolidtaed Data'!$B9209,[1]Products!$A:$G,4,0)</f>
        <v>667</v>
      </c>
      <c r="J3871" s="9">
        <f>VLOOKUP('Consolidtaed Data'!$B9209,[1]Products!$A:$G,3,0)</f>
        <v>387</v>
      </c>
      <c r="K3871" s="9">
        <f>'Consolidtaed Data'!$J9209*'Consolidtaed Data'!$H9209</f>
        <v>1777</v>
      </c>
      <c r="L3871" s="9">
        <f>'Consolidtaed Data'!$I9209*'Consolidtaed Data'!$H9209</f>
        <v>2141</v>
      </c>
      <c r="M3871" s="9">
        <f>'Consolidtaed Data'!$L9209-'Consolidtaed Data'!$K9209</f>
        <v>871</v>
      </c>
      <c r="N3871" s="9" t="str">
        <f>VLOOKUP('Consolidtaed Data'!$C9209,[1]Locations!$A:$O,2,0)</f>
        <v>Burbank</v>
      </c>
      <c r="O3871" s="9" t="str">
        <f>VLOOKUP('Consolidtaed Data'!$D9209,'[1]Sales People'!$A:$B,2,0)</f>
        <v>Kenneth Fields</v>
      </c>
      <c r="P3871" s="9" t="str">
        <f>VLOOKUP('Consolidtaed Data'!$E9209,[1]Customers!$A:$B,2,0)</f>
        <v>Keith Griffin</v>
      </c>
      <c r="Q3871" s="11">
        <f>WEEKDAY('Consolidtaed Data'!$F9209)</f>
        <v>1</v>
      </c>
      <c r="R3871" s="9">
        <f>MONTH('Consolidtaed Data'!$F9209)</f>
        <v>11</v>
      </c>
      <c r="S3871" s="9" t="str">
        <f>TEXT(Table3[[#This Row],[Purchase Date]],"MMMM")</f>
        <v>October</v>
      </c>
      <c r="T3871" s="9">
        <f>YEAR('Consolidtaed Data'!$F9209)</f>
        <v>2021</v>
      </c>
    </row>
    <row r="3872" spans="1:20" x14ac:dyDescent="0.3">
      <c r="A3872" s="9" t="s">
        <v>4894</v>
      </c>
      <c r="B3872" s="9" t="s">
        <v>490</v>
      </c>
      <c r="C3872" s="9" t="s">
        <v>522</v>
      </c>
      <c r="D3872" s="9" t="s">
        <v>123</v>
      </c>
      <c r="E3872" s="9" t="s">
        <v>673</v>
      </c>
      <c r="F3872" s="10">
        <v>44113</v>
      </c>
      <c r="G3872" s="10" t="str">
        <f>VLOOKUP(Table3[[#This Row],[Product ID]],[1]Products!$A:$G,2,0)</f>
        <v>Product 79</v>
      </c>
      <c r="H3872" s="22">
        <v>1</v>
      </c>
      <c r="I3872" s="9">
        <f>VLOOKUP('Consolidtaed Data'!$B9389,[1]Products!$A:$G,4,0)</f>
        <v>584</v>
      </c>
      <c r="J3872" s="9">
        <f>VLOOKUP('Consolidtaed Data'!$B9389,[1]Products!$A:$G,3,0)</f>
        <v>420</v>
      </c>
      <c r="K3872" s="9">
        <f>'Consolidtaed Data'!$J9389*'Consolidtaed Data'!$H9389</f>
        <v>1074</v>
      </c>
      <c r="L3872" s="9">
        <f>'Consolidtaed Data'!$I9389*'Consolidtaed Data'!$H9389</f>
        <v>1788</v>
      </c>
      <c r="M3872" s="9">
        <f>'Consolidtaed Data'!$L9389-'Consolidtaed Data'!$K9389</f>
        <v>451</v>
      </c>
      <c r="N3872" s="9" t="str">
        <f>VLOOKUP('Consolidtaed Data'!$C9389,[1]Locations!$A:$O,2,0)</f>
        <v>Downey</v>
      </c>
      <c r="O3872" s="9" t="str">
        <f>VLOOKUP('Consolidtaed Data'!$D9389,'[1]Sales People'!$A:$B,2,0)</f>
        <v>Eugene Holmes</v>
      </c>
      <c r="P3872" s="9" t="str">
        <f>VLOOKUP('Consolidtaed Data'!$E9389,[1]Customers!$A:$B,2,0)</f>
        <v>Victor Medina</v>
      </c>
      <c r="Q3872" s="11">
        <f>WEEKDAY('Consolidtaed Data'!$F9389)</f>
        <v>6</v>
      </c>
      <c r="R3872" s="9">
        <f>MONTH('Consolidtaed Data'!$F9389)</f>
        <v>12</v>
      </c>
      <c r="S3872" s="9" t="str">
        <f>TEXT(Table3[[#This Row],[Purchase Date]],"MMMM")</f>
        <v>October</v>
      </c>
      <c r="T3872" s="9">
        <f>YEAR('Consolidtaed Data'!$F9389)</f>
        <v>2021</v>
      </c>
    </row>
    <row r="3873" spans="1:20" x14ac:dyDescent="0.3">
      <c r="A3873" s="9" t="s">
        <v>4895</v>
      </c>
      <c r="B3873" s="9" t="s">
        <v>364</v>
      </c>
      <c r="C3873" s="9" t="s">
        <v>275</v>
      </c>
      <c r="D3873" s="9" t="s">
        <v>235</v>
      </c>
      <c r="E3873" s="9" t="s">
        <v>1597</v>
      </c>
      <c r="F3873" s="10">
        <v>44113</v>
      </c>
      <c r="G3873" s="10" t="str">
        <f>VLOOKUP(Table3[[#This Row],[Product ID]],[1]Products!$A:$G,2,0)</f>
        <v>Product 45</v>
      </c>
      <c r="H3873" s="22">
        <v>2</v>
      </c>
      <c r="I3873" s="9">
        <f>VLOOKUP('Consolidtaed Data'!$B9434,[1]Products!$A:$G,4,0)</f>
        <v>561</v>
      </c>
      <c r="J3873" s="9">
        <f>VLOOKUP('Consolidtaed Data'!$B9434,[1]Products!$A:$G,3,0)</f>
        <v>421</v>
      </c>
      <c r="K3873" s="9">
        <f>'Consolidtaed Data'!$J9434*'Consolidtaed Data'!$H9434</f>
        <v>2726</v>
      </c>
      <c r="L3873" s="9">
        <f>'Consolidtaed Data'!$I9434*'Consolidtaed Data'!$H9434</f>
        <v>3450</v>
      </c>
      <c r="M3873" s="9">
        <f>'Consolidtaed Data'!$L9434-'Consolidtaed Data'!$K9434</f>
        <v>837</v>
      </c>
      <c r="N3873" s="9" t="str">
        <f>VLOOKUP('Consolidtaed Data'!$C9434,[1]Locations!$A:$O,2,0)</f>
        <v>Santa Rosa</v>
      </c>
      <c r="O3873" s="9" t="str">
        <f>VLOOKUP('Consolidtaed Data'!$D9434,'[1]Sales People'!$A:$B,2,0)</f>
        <v>John Reyes</v>
      </c>
      <c r="P3873" s="9" t="str">
        <f>VLOOKUP('Consolidtaed Data'!$E9434,[1]Customers!$A:$B,2,0)</f>
        <v>Walter Duncan</v>
      </c>
      <c r="Q3873" s="11">
        <f>WEEKDAY('Consolidtaed Data'!$F9434)</f>
        <v>2</v>
      </c>
      <c r="R3873" s="9">
        <f>MONTH('Consolidtaed Data'!$F9434)</f>
        <v>12</v>
      </c>
      <c r="S3873" s="9" t="str">
        <f>TEXT(Table3[[#This Row],[Purchase Date]],"MMMM")</f>
        <v>October</v>
      </c>
      <c r="T3873" s="9">
        <f>YEAR('Consolidtaed Data'!$F9434)</f>
        <v>2021</v>
      </c>
    </row>
    <row r="3874" spans="1:20" x14ac:dyDescent="0.3">
      <c r="A3874" s="9" t="s">
        <v>4896</v>
      </c>
      <c r="B3874" s="9" t="s">
        <v>234</v>
      </c>
      <c r="C3874" s="9" t="s">
        <v>439</v>
      </c>
      <c r="D3874" s="9" t="s">
        <v>9</v>
      </c>
      <c r="E3874" s="9" t="s">
        <v>410</v>
      </c>
      <c r="F3874" s="10">
        <v>44114</v>
      </c>
      <c r="G3874" s="10" t="str">
        <f>VLOOKUP(Table3[[#This Row],[Product ID]],[1]Products!$A:$G,2,0)</f>
        <v>Product 54</v>
      </c>
      <c r="H3874" s="22">
        <v>3</v>
      </c>
      <c r="I3874" s="9">
        <f>VLOOKUP('Consolidtaed Data'!$B5109,[1]Products!$A:$G,4,0)</f>
        <v>1587</v>
      </c>
      <c r="J3874" s="9">
        <f>VLOOKUP('Consolidtaed Data'!$B5109,[1]Products!$A:$G,3,0)</f>
        <v>1301</v>
      </c>
      <c r="K3874" s="9">
        <f>'Consolidtaed Data'!$J5109*'Consolidtaed Data'!$H5109</f>
        <v>1275</v>
      </c>
      <c r="L3874" s="9">
        <f>'Consolidtaed Data'!$I5109*'Consolidtaed Data'!$H5109</f>
        <v>1635</v>
      </c>
      <c r="M3874" s="9">
        <f>'Consolidtaed Data'!$L5109-'Consolidtaed Data'!$K5109</f>
        <v>2676</v>
      </c>
      <c r="N3874" s="9" t="str">
        <f>VLOOKUP('Consolidtaed Data'!$C5109,[1]Locations!$A:$O,2,0)</f>
        <v>Salinas</v>
      </c>
      <c r="O3874" s="9" t="str">
        <f>VLOOKUP('Consolidtaed Data'!$D5109,'[1]Sales People'!$A:$B,2,0)</f>
        <v>Brian Thomas</v>
      </c>
      <c r="P3874" s="9" t="str">
        <f>VLOOKUP('Consolidtaed Data'!$E5109,[1]Customers!$A:$B,2,0)</f>
        <v>Joseph Warren</v>
      </c>
      <c r="Q3874" s="11">
        <f>WEEKDAY('Consolidtaed Data'!$F5109)</f>
        <v>1</v>
      </c>
      <c r="R3874" s="9">
        <f>MONTH('Consolidtaed Data'!$F5109)</f>
        <v>1</v>
      </c>
      <c r="S3874" s="9" t="str">
        <f>TEXT(Table3[[#This Row],[Purchase Date]],"MMMM")</f>
        <v>October</v>
      </c>
      <c r="T3874" s="9">
        <f>YEAR('Consolidtaed Data'!$F5109)</f>
        <v>2021</v>
      </c>
    </row>
    <row r="3875" spans="1:20" x14ac:dyDescent="0.3">
      <c r="A3875" s="9" t="s">
        <v>4897</v>
      </c>
      <c r="B3875" s="9" t="s">
        <v>572</v>
      </c>
      <c r="C3875" s="9" t="s">
        <v>34</v>
      </c>
      <c r="D3875" s="9" t="s">
        <v>374</v>
      </c>
      <c r="E3875" s="9" t="s">
        <v>1575</v>
      </c>
      <c r="F3875" s="10">
        <v>44114</v>
      </c>
      <c r="G3875" s="10" t="str">
        <f>VLOOKUP(Table3[[#This Row],[Product ID]],[1]Products!$A:$G,2,0)</f>
        <v>Product 22</v>
      </c>
      <c r="H3875" s="22">
        <v>1</v>
      </c>
      <c r="I3875" s="9">
        <f>VLOOKUP('Consolidtaed Data'!$B5465,[1]Products!$A:$G,4,0)</f>
        <v>684</v>
      </c>
      <c r="J3875" s="9">
        <f>VLOOKUP('Consolidtaed Data'!$B5465,[1]Products!$A:$G,3,0)</f>
        <v>561</v>
      </c>
      <c r="K3875" s="9">
        <f>'Consolidtaed Data'!$J5465*'Consolidtaed Data'!$H5465</f>
        <v>1090</v>
      </c>
      <c r="L3875" s="9">
        <f>'Consolidtaed Data'!$I5465*'Consolidtaed Data'!$H5465</f>
        <v>1380</v>
      </c>
      <c r="M3875" s="9">
        <f>'Consolidtaed Data'!$L5465-'Consolidtaed Data'!$K5465</f>
        <v>285</v>
      </c>
      <c r="N3875" s="9" t="str">
        <f>VLOOKUP('Consolidtaed Data'!$C5465,[1]Locations!$A:$O,2,0)</f>
        <v>Los Angeles</v>
      </c>
      <c r="O3875" s="9" t="str">
        <f>VLOOKUP('Consolidtaed Data'!$D5465,'[1]Sales People'!$A:$B,2,0)</f>
        <v>Walter Cook</v>
      </c>
      <c r="P3875" s="9" t="str">
        <f>VLOOKUP('Consolidtaed Data'!$E5465,[1]Customers!$A:$B,2,0)</f>
        <v>Sean Knight</v>
      </c>
      <c r="Q3875" s="11">
        <f>WEEKDAY('Consolidtaed Data'!$F5465)</f>
        <v>2</v>
      </c>
      <c r="R3875" s="9">
        <f>MONTH('Consolidtaed Data'!$F5465)</f>
        <v>2</v>
      </c>
      <c r="S3875" s="9" t="str">
        <f>TEXT(Table3[[#This Row],[Purchase Date]],"MMMM")</f>
        <v>October</v>
      </c>
      <c r="T3875" s="9">
        <f>YEAR('Consolidtaed Data'!$F5465)</f>
        <v>2021</v>
      </c>
    </row>
    <row r="3876" spans="1:20" x14ac:dyDescent="0.3">
      <c r="A3876" s="9" t="s">
        <v>4898</v>
      </c>
      <c r="B3876" s="9" t="s">
        <v>366</v>
      </c>
      <c r="C3876" s="9" t="s">
        <v>245</v>
      </c>
      <c r="D3876" s="9" t="s">
        <v>149</v>
      </c>
      <c r="E3876" s="9" t="s">
        <v>287</v>
      </c>
      <c r="F3876" s="10">
        <v>44114</v>
      </c>
      <c r="G3876" s="10" t="str">
        <f>VLOOKUP(Table3[[#This Row],[Product ID]],[1]Products!$A:$G,2,0)</f>
        <v>Product 39</v>
      </c>
      <c r="H3876" s="22">
        <v>1</v>
      </c>
      <c r="I3876" s="9">
        <f>VLOOKUP('Consolidtaed Data'!$B5521,[1]Products!$A:$G,4,0)</f>
        <v>556</v>
      </c>
      <c r="J3876" s="9">
        <f>VLOOKUP('Consolidtaed Data'!$B5521,[1]Products!$A:$G,3,0)</f>
        <v>395</v>
      </c>
      <c r="K3876" s="9">
        <f>'Consolidtaed Data'!$J5521*'Consolidtaed Data'!$H5521</f>
        <v>296</v>
      </c>
      <c r="L3876" s="9">
        <f>'Consolidtaed Data'!$I5521*'Consolidtaed Data'!$H5521</f>
        <v>502</v>
      </c>
      <c r="M3876" s="9">
        <f>'Consolidtaed Data'!$L5521-'Consolidtaed Data'!$K5521</f>
        <v>120</v>
      </c>
      <c r="N3876" s="9" t="str">
        <f>VLOOKUP('Consolidtaed Data'!$C5521,[1]Locations!$A:$O,2,0)</f>
        <v>Carlsbad</v>
      </c>
      <c r="O3876" s="9" t="str">
        <f>VLOOKUP('Consolidtaed Data'!$D5521,'[1]Sales People'!$A:$B,2,0)</f>
        <v>Ryan Welch</v>
      </c>
      <c r="P3876" s="9" t="str">
        <f>VLOOKUP('Consolidtaed Data'!$E5521,[1]Customers!$A:$B,2,0)</f>
        <v>Jeffrey Phillips</v>
      </c>
      <c r="Q3876" s="11">
        <f>WEEKDAY('Consolidtaed Data'!$F5521)</f>
        <v>6</v>
      </c>
      <c r="R3876" s="9">
        <f>MONTH('Consolidtaed Data'!$F5521)</f>
        <v>2</v>
      </c>
      <c r="S3876" s="9" t="str">
        <f>TEXT(Table3[[#This Row],[Purchase Date]],"MMMM")</f>
        <v>October</v>
      </c>
      <c r="T3876" s="9">
        <f>YEAR('Consolidtaed Data'!$F5521)</f>
        <v>2021</v>
      </c>
    </row>
    <row r="3877" spans="1:20" x14ac:dyDescent="0.3">
      <c r="A3877" s="9" t="s">
        <v>4899</v>
      </c>
      <c r="B3877" s="9" t="s">
        <v>364</v>
      </c>
      <c r="C3877" s="9" t="s">
        <v>21</v>
      </c>
      <c r="D3877" s="9" t="s">
        <v>91</v>
      </c>
      <c r="E3877" s="9" t="s">
        <v>334</v>
      </c>
      <c r="F3877" s="10">
        <v>44114</v>
      </c>
      <c r="G3877" s="10" t="str">
        <f>VLOOKUP(Table3[[#This Row],[Product ID]],[1]Products!$A:$G,2,0)</f>
        <v>Product 45</v>
      </c>
      <c r="H3877" s="22">
        <v>1</v>
      </c>
      <c r="I3877" s="9">
        <f>VLOOKUP('Consolidtaed Data'!$B6895,[1]Products!$A:$G,4,0)</f>
        <v>886</v>
      </c>
      <c r="J3877" s="9">
        <f>VLOOKUP('Consolidtaed Data'!$B6895,[1]Products!$A:$G,3,0)</f>
        <v>478</v>
      </c>
      <c r="K3877" s="9">
        <f>'Consolidtaed Data'!$J6895*'Consolidtaed Data'!$H6895</f>
        <v>5180</v>
      </c>
      <c r="L3877" s="9">
        <f>'Consolidtaed Data'!$I6895*'Consolidtaed Data'!$H6895</f>
        <v>6556</v>
      </c>
      <c r="M3877" s="9">
        <f>'Consolidtaed Data'!$L6895-'Consolidtaed Data'!$K6895</f>
        <v>1302</v>
      </c>
      <c r="N3877" s="9" t="str">
        <f>VLOOKUP('Consolidtaed Data'!$C6895,[1]Locations!$A:$O,2,0)</f>
        <v>Fremont</v>
      </c>
      <c r="O3877" s="9" t="str">
        <f>VLOOKUP('Consolidtaed Data'!$D6895,'[1]Sales People'!$A:$B,2,0)</f>
        <v>Carl Hall</v>
      </c>
      <c r="P3877" s="9" t="str">
        <f>VLOOKUP('Consolidtaed Data'!$E6895,[1]Customers!$A:$B,2,0)</f>
        <v>Ernest Ortiz</v>
      </c>
      <c r="Q3877" s="11">
        <f>WEEKDAY('Consolidtaed Data'!$F6895)</f>
        <v>4</v>
      </c>
      <c r="R3877" s="9">
        <f>MONTH('Consolidtaed Data'!$F6895)</f>
        <v>6</v>
      </c>
      <c r="S3877" s="9" t="str">
        <f>TEXT(Table3[[#This Row],[Purchase Date]],"MMMM")</f>
        <v>October</v>
      </c>
      <c r="T3877" s="9">
        <f>YEAR('Consolidtaed Data'!$F6895)</f>
        <v>2021</v>
      </c>
    </row>
    <row r="3878" spans="1:20" x14ac:dyDescent="0.3">
      <c r="A3878" s="9" t="s">
        <v>4900</v>
      </c>
      <c r="B3878" s="9" t="s">
        <v>244</v>
      </c>
      <c r="C3878" s="9" t="s">
        <v>412</v>
      </c>
      <c r="D3878" s="9" t="s">
        <v>95</v>
      </c>
      <c r="E3878" s="9" t="s">
        <v>2315</v>
      </c>
      <c r="F3878" s="10">
        <v>44114</v>
      </c>
      <c r="G3878" s="10" t="str">
        <f>VLOOKUP(Table3[[#This Row],[Product ID]],[1]Products!$A:$G,2,0)</f>
        <v>Product 76</v>
      </c>
      <c r="H3878" s="22">
        <v>1</v>
      </c>
      <c r="I3878" s="9">
        <f>VLOOKUP('Consolidtaed Data'!$B7422,[1]Products!$A:$G,4,0)</f>
        <v>1077</v>
      </c>
      <c r="J3878" s="9">
        <f>VLOOKUP('Consolidtaed Data'!$B7422,[1]Products!$A:$G,3,0)</f>
        <v>732</v>
      </c>
      <c r="K3878" s="9">
        <f>'Consolidtaed Data'!$J7422*'Consolidtaed Data'!$H7422</f>
        <v>2108</v>
      </c>
      <c r="L3878" s="9">
        <f>'Consolidtaed Data'!$I7422*'Consolidtaed Data'!$H7422</f>
        <v>2810</v>
      </c>
      <c r="M3878" s="9">
        <f>'Consolidtaed Data'!$L7422-'Consolidtaed Data'!$K7422</f>
        <v>451</v>
      </c>
      <c r="N3878" s="9" t="str">
        <f>VLOOKUP('Consolidtaed Data'!$C7422,[1]Locations!$A:$O,2,0)</f>
        <v>Roseville</v>
      </c>
      <c r="O3878" s="9" t="str">
        <f>VLOOKUP('Consolidtaed Data'!$D7422,'[1]Sales People'!$A:$B,2,0)</f>
        <v>Robert Reed</v>
      </c>
      <c r="P3878" s="9" t="str">
        <f>VLOOKUP('Consolidtaed Data'!$E7422,[1]Customers!$A:$B,2,0)</f>
        <v>Frank Mason</v>
      </c>
      <c r="Q3878" s="11">
        <f>WEEKDAY('Consolidtaed Data'!$F7422)</f>
        <v>7</v>
      </c>
      <c r="R3878" s="9">
        <f>MONTH('Consolidtaed Data'!$F7422)</f>
        <v>7</v>
      </c>
      <c r="S3878" s="9" t="str">
        <f>TEXT(Table3[[#This Row],[Purchase Date]],"MMMM")</f>
        <v>October</v>
      </c>
      <c r="T3878" s="9">
        <f>YEAR('Consolidtaed Data'!$F7422)</f>
        <v>2021</v>
      </c>
    </row>
    <row r="3879" spans="1:20" x14ac:dyDescent="0.3">
      <c r="A3879" s="9" t="s">
        <v>4901</v>
      </c>
      <c r="B3879" s="9" t="s">
        <v>156</v>
      </c>
      <c r="C3879" s="9" t="s">
        <v>635</v>
      </c>
      <c r="D3879" s="9" t="s">
        <v>149</v>
      </c>
      <c r="E3879" s="9" t="s">
        <v>380</v>
      </c>
      <c r="F3879" s="10">
        <v>44114</v>
      </c>
      <c r="G3879" s="10" t="str">
        <f>VLOOKUP(Table3[[#This Row],[Product ID]],[1]Products!$A:$G,2,0)</f>
        <v>Product 21</v>
      </c>
      <c r="H3879" s="22">
        <v>1</v>
      </c>
      <c r="I3879" s="9">
        <f>VLOOKUP('Consolidtaed Data'!$B7585,[1]Products!$A:$G,4,0)</f>
        <v>1052</v>
      </c>
      <c r="J3879" s="9">
        <f>VLOOKUP('Consolidtaed Data'!$B7585,[1]Products!$A:$G,3,0)</f>
        <v>589</v>
      </c>
      <c r="K3879" s="9">
        <f>'Consolidtaed Data'!$J7585*'Consolidtaed Data'!$H7585</f>
        <v>208</v>
      </c>
      <c r="L3879" s="9">
        <f>'Consolidtaed Data'!$I7585*'Consolidtaed Data'!$H7585</f>
        <v>315</v>
      </c>
      <c r="M3879" s="9">
        <f>'Consolidtaed Data'!$L7585-'Consolidtaed Data'!$K7585</f>
        <v>1444</v>
      </c>
      <c r="N3879" s="9" t="str">
        <f>VLOOKUP('Consolidtaed Data'!$C7585,[1]Locations!$A:$O,2,0)</f>
        <v>Santa Clara</v>
      </c>
      <c r="O3879" s="9" t="str">
        <f>VLOOKUP('Consolidtaed Data'!$D7585,'[1]Sales People'!$A:$B,2,0)</f>
        <v>Brian Thomas</v>
      </c>
      <c r="P3879" s="9" t="str">
        <f>VLOOKUP('Consolidtaed Data'!$E7585,[1]Customers!$A:$B,2,0)</f>
        <v>Louis Mccoy</v>
      </c>
      <c r="Q3879" s="11">
        <f>WEEKDAY('Consolidtaed Data'!$F7585)</f>
        <v>6</v>
      </c>
      <c r="R3879" s="9">
        <f>MONTH('Consolidtaed Data'!$F7585)</f>
        <v>7</v>
      </c>
      <c r="S3879" s="9" t="str">
        <f>TEXT(Table3[[#This Row],[Purchase Date]],"MMMM")</f>
        <v>October</v>
      </c>
      <c r="T3879" s="9">
        <f>YEAR('Consolidtaed Data'!$F7585)</f>
        <v>2021</v>
      </c>
    </row>
    <row r="3880" spans="1:20" x14ac:dyDescent="0.3">
      <c r="A3880" s="9" t="s">
        <v>4902</v>
      </c>
      <c r="B3880" s="9" t="s">
        <v>278</v>
      </c>
      <c r="C3880" s="9" t="s">
        <v>50</v>
      </c>
      <c r="D3880" s="9" t="s">
        <v>100</v>
      </c>
      <c r="E3880" s="9" t="s">
        <v>1272</v>
      </c>
      <c r="F3880" s="10">
        <v>44114</v>
      </c>
      <c r="G3880" s="10" t="str">
        <f>VLOOKUP(Table3[[#This Row],[Product ID]],[1]Products!$A:$G,2,0)</f>
        <v>Product 75</v>
      </c>
      <c r="H3880" s="22">
        <v>1</v>
      </c>
      <c r="I3880" s="9">
        <f>VLOOKUP('Consolidtaed Data'!$B7608,[1]Products!$A:$G,4,0)</f>
        <v>913</v>
      </c>
      <c r="J3880" s="9">
        <f>VLOOKUP('Consolidtaed Data'!$B7608,[1]Products!$A:$G,3,0)</f>
        <v>584</v>
      </c>
      <c r="K3880" s="9">
        <f>'Consolidtaed Data'!$J7608*'Consolidtaed Data'!$H7608</f>
        <v>3600</v>
      </c>
      <c r="L3880" s="9">
        <f>'Consolidtaed Data'!$I7608*'Consolidtaed Data'!$H7608</f>
        <v>6546</v>
      </c>
      <c r="M3880" s="9">
        <f>'Consolidtaed Data'!$L7608-'Consolidtaed Data'!$K7608</f>
        <v>96</v>
      </c>
      <c r="N3880" s="9" t="str">
        <f>VLOOKUP('Consolidtaed Data'!$C7608,[1]Locations!$A:$O,2,0)</f>
        <v>Rialto</v>
      </c>
      <c r="O3880" s="9" t="str">
        <f>VLOOKUP('Consolidtaed Data'!$D7608,'[1]Sales People'!$A:$B,2,0)</f>
        <v>Gary Rodriguez</v>
      </c>
      <c r="P3880" s="9" t="str">
        <f>VLOOKUP('Consolidtaed Data'!$E7608,[1]Customers!$A:$B,2,0)</f>
        <v>Kevin Campbell</v>
      </c>
      <c r="Q3880" s="11">
        <f>WEEKDAY('Consolidtaed Data'!$F7608)</f>
        <v>1</v>
      </c>
      <c r="R3880" s="9">
        <f>MONTH('Consolidtaed Data'!$F7608)</f>
        <v>8</v>
      </c>
      <c r="S3880" s="9" t="str">
        <f>TEXT(Table3[[#This Row],[Purchase Date]],"MMMM")</f>
        <v>October</v>
      </c>
      <c r="T3880" s="9">
        <f>YEAR('Consolidtaed Data'!$F7608)</f>
        <v>2021</v>
      </c>
    </row>
    <row r="3881" spans="1:20" x14ac:dyDescent="0.3">
      <c r="A3881" s="9" t="s">
        <v>4903</v>
      </c>
      <c r="B3881" s="9" t="s">
        <v>216</v>
      </c>
      <c r="C3881" s="9" t="s">
        <v>344</v>
      </c>
      <c r="D3881" s="9" t="s">
        <v>46</v>
      </c>
      <c r="E3881" s="9" t="s">
        <v>827</v>
      </c>
      <c r="F3881" s="10">
        <v>44114</v>
      </c>
      <c r="G3881" s="10" t="str">
        <f>VLOOKUP(Table3[[#This Row],[Product ID]],[1]Products!$A:$G,2,0)</f>
        <v>Product 73</v>
      </c>
      <c r="H3881" s="22">
        <v>1</v>
      </c>
      <c r="I3881" s="9">
        <f>VLOOKUP('Consolidtaed Data'!$B7940,[1]Products!$A:$G,4,0)</f>
        <v>556</v>
      </c>
      <c r="J3881" s="9">
        <f>VLOOKUP('Consolidtaed Data'!$B7940,[1]Products!$A:$G,3,0)</f>
        <v>395</v>
      </c>
      <c r="K3881" s="9">
        <f>'Consolidtaed Data'!$J7940*'Consolidtaed Data'!$H7940</f>
        <v>1128</v>
      </c>
      <c r="L3881" s="9">
        <f>'Consolidtaed Data'!$I7940*'Consolidtaed Data'!$H7940</f>
        <v>1374</v>
      </c>
      <c r="M3881" s="9">
        <f>'Consolidtaed Data'!$L7940-'Consolidtaed Data'!$K7940</f>
        <v>46</v>
      </c>
      <c r="N3881" s="9" t="str">
        <f>VLOOKUP('Consolidtaed Data'!$C7940,[1]Locations!$A:$O,2,0)</f>
        <v>Lancaster</v>
      </c>
      <c r="O3881" s="9" t="str">
        <f>VLOOKUP('Consolidtaed Data'!$D7940,'[1]Sales People'!$A:$B,2,0)</f>
        <v>Justin Lynch</v>
      </c>
      <c r="P3881" s="9" t="str">
        <f>VLOOKUP('Consolidtaed Data'!$E7940,[1]Customers!$A:$B,2,0)</f>
        <v>Timothy Lawrence</v>
      </c>
      <c r="Q3881" s="11">
        <f>WEEKDAY('Consolidtaed Data'!$F7940)</f>
        <v>5</v>
      </c>
      <c r="R3881" s="9">
        <f>MONTH('Consolidtaed Data'!$F7940)</f>
        <v>8</v>
      </c>
      <c r="S3881" s="9" t="str">
        <f>TEXT(Table3[[#This Row],[Purchase Date]],"MMMM")</f>
        <v>October</v>
      </c>
      <c r="T3881" s="9">
        <f>YEAR('Consolidtaed Data'!$F7940)</f>
        <v>2021</v>
      </c>
    </row>
    <row r="3882" spans="1:20" x14ac:dyDescent="0.3">
      <c r="A3882" s="9" t="s">
        <v>4904</v>
      </c>
      <c r="B3882" s="9" t="s">
        <v>340</v>
      </c>
      <c r="C3882" s="9" t="s">
        <v>458</v>
      </c>
      <c r="D3882" s="9" t="s">
        <v>113</v>
      </c>
      <c r="E3882" s="9" t="s">
        <v>1350</v>
      </c>
      <c r="F3882" s="10">
        <v>44114</v>
      </c>
      <c r="G3882" s="10" t="str">
        <f>VLOOKUP(Table3[[#This Row],[Product ID]],[1]Products!$A:$G,2,0)</f>
        <v>Product 34</v>
      </c>
      <c r="H3882" s="22">
        <v>1</v>
      </c>
      <c r="I3882" s="9">
        <f>VLOOKUP('Consolidtaed Data'!$B9132,[1]Products!$A:$G,4,0)</f>
        <v>1638</v>
      </c>
      <c r="J3882" s="9">
        <f>VLOOKUP('Consolidtaed Data'!$B9132,[1]Products!$A:$G,3,0)</f>
        <v>1261</v>
      </c>
      <c r="K3882" s="9">
        <f>'Consolidtaed Data'!$J9132*'Consolidtaed Data'!$H9132</f>
        <v>534</v>
      </c>
      <c r="L3882" s="9">
        <f>'Consolidtaed Data'!$I9132*'Consolidtaed Data'!$H9132</f>
        <v>847</v>
      </c>
      <c r="M3882" s="9">
        <f>'Consolidtaed Data'!$L9132-'Consolidtaed Data'!$K9132</f>
        <v>2760</v>
      </c>
      <c r="N3882" s="9" t="str">
        <f>VLOOKUP('Consolidtaed Data'!$C9132,[1]Locations!$A:$O,2,0)</f>
        <v>San Bernardino</v>
      </c>
      <c r="O3882" s="9" t="str">
        <f>VLOOKUP('Consolidtaed Data'!$D9132,'[1]Sales People'!$A:$B,2,0)</f>
        <v>Arthur Mccoy</v>
      </c>
      <c r="P3882" s="9" t="str">
        <f>VLOOKUP('Consolidtaed Data'!$E9132,[1]Customers!$A:$B,2,0)</f>
        <v>Peter Warren</v>
      </c>
      <c r="Q3882" s="11">
        <f>WEEKDAY('Consolidtaed Data'!$F9132)</f>
        <v>2</v>
      </c>
      <c r="R3882" s="9">
        <f>MONTH('Consolidtaed Data'!$F9132)</f>
        <v>11</v>
      </c>
      <c r="S3882" s="9" t="str">
        <f>TEXT(Table3[[#This Row],[Purchase Date]],"MMMM")</f>
        <v>October</v>
      </c>
      <c r="T3882" s="9">
        <f>YEAR('Consolidtaed Data'!$F9132)</f>
        <v>2021</v>
      </c>
    </row>
    <row r="3883" spans="1:20" x14ac:dyDescent="0.3">
      <c r="A3883" s="9" t="s">
        <v>4905</v>
      </c>
      <c r="B3883" s="9" t="s">
        <v>7</v>
      </c>
      <c r="C3883" s="9" t="s">
        <v>394</v>
      </c>
      <c r="D3883" s="9" t="s">
        <v>153</v>
      </c>
      <c r="E3883" s="9" t="s">
        <v>1278</v>
      </c>
      <c r="F3883" s="10">
        <v>44114</v>
      </c>
      <c r="G3883" s="10" t="str">
        <f>VLOOKUP(Table3[[#This Row],[Product ID]],[1]Products!$A:$G,2,0)</f>
        <v>Product 77</v>
      </c>
      <c r="H3883" s="22">
        <v>1</v>
      </c>
      <c r="I3883" s="9">
        <f>VLOOKUP('Consolidtaed Data'!$B9368,[1]Products!$A:$G,4,0)</f>
        <v>1887</v>
      </c>
      <c r="J3883" s="9">
        <f>VLOOKUP('Consolidtaed Data'!$B9368,[1]Products!$A:$G,3,0)</f>
        <v>1378</v>
      </c>
      <c r="K3883" s="9">
        <f>'Consolidtaed Data'!$J9368*'Consolidtaed Data'!$H9368</f>
        <v>984</v>
      </c>
      <c r="L3883" s="9">
        <f>'Consolidtaed Data'!$I9368*'Consolidtaed Data'!$H9368</f>
        <v>1367</v>
      </c>
      <c r="M3883" s="9">
        <f>'Consolidtaed Data'!$L9368-'Consolidtaed Data'!$K9368</f>
        <v>731</v>
      </c>
      <c r="N3883" s="9" t="str">
        <f>VLOOKUP('Consolidtaed Data'!$C9368,[1]Locations!$A:$O,2,0)</f>
        <v>Clovis</v>
      </c>
      <c r="O3883" s="9" t="str">
        <f>VLOOKUP('Consolidtaed Data'!$D9368,'[1]Sales People'!$A:$B,2,0)</f>
        <v>Ryan Butler</v>
      </c>
      <c r="P3883" s="9" t="str">
        <f>VLOOKUP('Consolidtaed Data'!$E9368,[1]Customers!$A:$B,2,0)</f>
        <v>Adam Myers</v>
      </c>
      <c r="Q3883" s="11">
        <f>WEEKDAY('Consolidtaed Data'!$F9368)</f>
        <v>4</v>
      </c>
      <c r="R3883" s="9">
        <f>MONTH('Consolidtaed Data'!$F9368)</f>
        <v>12</v>
      </c>
      <c r="S3883" s="9" t="str">
        <f>TEXT(Table3[[#This Row],[Purchase Date]],"MMMM")</f>
        <v>October</v>
      </c>
      <c r="T3883" s="9">
        <f>YEAR('Consolidtaed Data'!$F9368)</f>
        <v>2021</v>
      </c>
    </row>
    <row r="3884" spans="1:20" x14ac:dyDescent="0.3">
      <c r="A3884" s="9" t="s">
        <v>4906</v>
      </c>
      <c r="B3884" s="9" t="s">
        <v>156</v>
      </c>
      <c r="C3884" s="9" t="s">
        <v>192</v>
      </c>
      <c r="D3884" s="9" t="s">
        <v>197</v>
      </c>
      <c r="E3884" s="9" t="s">
        <v>1574</v>
      </c>
      <c r="F3884" s="10">
        <v>44115</v>
      </c>
      <c r="G3884" s="10" t="str">
        <f>VLOOKUP(Table3[[#This Row],[Product ID]],[1]Products!$A:$G,2,0)</f>
        <v>Product 21</v>
      </c>
      <c r="H3884" s="22">
        <v>4</v>
      </c>
      <c r="I3884" s="9">
        <f>VLOOKUP('Consolidtaed Data'!$B4768,[1]Products!$A:$G,4,0)</f>
        <v>880</v>
      </c>
      <c r="J3884" s="9">
        <f>VLOOKUP('Consolidtaed Data'!$B4768,[1]Products!$A:$G,3,0)</f>
        <v>634</v>
      </c>
      <c r="K3884" s="9">
        <f>'Consolidtaed Data'!$J4768*'Consolidtaed Data'!$H4768</f>
        <v>72</v>
      </c>
      <c r="L3884" s="9">
        <f>'Consolidtaed Data'!$I4768*'Consolidtaed Data'!$H4768</f>
        <v>136</v>
      </c>
      <c r="M3884" s="9">
        <f>'Consolidtaed Data'!$L4768-'Consolidtaed Data'!$K4768</f>
        <v>480</v>
      </c>
      <c r="N3884" s="9" t="str">
        <f>VLOOKUP('Consolidtaed Data'!$C4768,[1]Locations!$A:$O,2,0)</f>
        <v>Elk Grove</v>
      </c>
      <c r="O3884" s="9" t="str">
        <f>VLOOKUP('Consolidtaed Data'!$D4768,'[1]Sales People'!$A:$B,2,0)</f>
        <v>Joshua Taylor</v>
      </c>
      <c r="P3884" s="9" t="str">
        <f>VLOOKUP('Consolidtaed Data'!$E4768,[1]Customers!$A:$B,2,0)</f>
        <v>Willie Day</v>
      </c>
      <c r="Q3884" s="11">
        <f>WEEKDAY('Consolidtaed Data'!$F4768)</f>
        <v>4</v>
      </c>
      <c r="R3884" s="9">
        <f>MONTH('Consolidtaed Data'!$F4768)</f>
        <v>12</v>
      </c>
      <c r="S3884" s="9" t="str">
        <f>TEXT(Table3[[#This Row],[Purchase Date]],"MMMM")</f>
        <v>October</v>
      </c>
      <c r="T3884" s="9">
        <f>YEAR('Consolidtaed Data'!$F4768)</f>
        <v>2020</v>
      </c>
    </row>
    <row r="3885" spans="1:20" x14ac:dyDescent="0.3">
      <c r="A3885" s="9" t="s">
        <v>4907</v>
      </c>
      <c r="B3885" s="9" t="s">
        <v>98</v>
      </c>
      <c r="C3885" s="9" t="s">
        <v>347</v>
      </c>
      <c r="D3885" s="9" t="s">
        <v>161</v>
      </c>
      <c r="E3885" s="9" t="s">
        <v>597</v>
      </c>
      <c r="F3885" s="10">
        <v>44115</v>
      </c>
      <c r="G3885" s="10" t="str">
        <f>VLOOKUP(Table3[[#This Row],[Product ID]],[1]Products!$A:$G,2,0)</f>
        <v>Product 85</v>
      </c>
      <c r="H3885" s="22">
        <v>4</v>
      </c>
      <c r="I3885" s="9">
        <f>VLOOKUP('Consolidtaed Data'!$B4881,[1]Products!$A:$G,4,0)</f>
        <v>1526</v>
      </c>
      <c r="J3885" s="9">
        <f>VLOOKUP('Consolidtaed Data'!$B4881,[1]Products!$A:$G,3,0)</f>
        <v>1251</v>
      </c>
      <c r="K3885" s="9">
        <f>'Consolidtaed Data'!$J4881*'Consolidtaed Data'!$H4881</f>
        <v>416</v>
      </c>
      <c r="L3885" s="9">
        <f>'Consolidtaed Data'!$I4881*'Consolidtaed Data'!$H4881</f>
        <v>630</v>
      </c>
      <c r="M3885" s="9">
        <f>'Consolidtaed Data'!$L4881-'Consolidtaed Data'!$K4881</f>
        <v>576</v>
      </c>
      <c r="N3885" s="9" t="str">
        <f>VLOOKUP('Consolidtaed Data'!$C4881,[1]Locations!$A:$O,2,0)</f>
        <v>Riverside</v>
      </c>
      <c r="O3885" s="9" t="str">
        <f>VLOOKUP('Consolidtaed Data'!$D4881,'[1]Sales People'!$A:$B,2,0)</f>
        <v>Bobby Russell</v>
      </c>
      <c r="P3885" s="9" t="str">
        <f>VLOOKUP('Consolidtaed Data'!$E4881,[1]Customers!$A:$B,2,0)</f>
        <v>Samuel Stewart</v>
      </c>
      <c r="Q3885" s="11">
        <f>WEEKDAY('Consolidtaed Data'!$F4881)</f>
        <v>6</v>
      </c>
      <c r="R3885" s="9">
        <f>MONTH('Consolidtaed Data'!$F4881)</f>
        <v>12</v>
      </c>
      <c r="S3885" s="9" t="str">
        <f>TEXT(Table3[[#This Row],[Purchase Date]],"MMMM")</f>
        <v>October</v>
      </c>
      <c r="T3885" s="9">
        <f>YEAR('Consolidtaed Data'!$F4881)</f>
        <v>2020</v>
      </c>
    </row>
    <row r="3886" spans="1:20" x14ac:dyDescent="0.3">
      <c r="A3886" s="9" t="s">
        <v>4908</v>
      </c>
      <c r="B3886" s="9" t="s">
        <v>24</v>
      </c>
      <c r="C3886" s="9" t="s">
        <v>108</v>
      </c>
      <c r="D3886" s="9" t="s">
        <v>9</v>
      </c>
      <c r="E3886" s="9" t="s">
        <v>120</v>
      </c>
      <c r="F3886" s="10">
        <v>44115</v>
      </c>
      <c r="G3886" s="10" t="str">
        <f>VLOOKUP(Table3[[#This Row],[Product ID]],[1]Products!$A:$G,2,0)</f>
        <v>Product 6</v>
      </c>
      <c r="H3886" s="22">
        <v>1</v>
      </c>
      <c r="I3886" s="9">
        <f>VLOOKUP('Consolidtaed Data'!$B5251,[1]Products!$A:$G,4,0)</f>
        <v>2005</v>
      </c>
      <c r="J3886" s="9">
        <f>VLOOKUP('Consolidtaed Data'!$B5251,[1]Products!$A:$G,3,0)</f>
        <v>1223</v>
      </c>
      <c r="K3886" s="9">
        <f>'Consolidtaed Data'!$J5251*'Consolidtaed Data'!$H5251</f>
        <v>876</v>
      </c>
      <c r="L3886" s="9">
        <f>'Consolidtaed Data'!$I5251*'Consolidtaed Data'!$H5251</f>
        <v>1068</v>
      </c>
      <c r="M3886" s="9">
        <f>'Consolidtaed Data'!$L5251-'Consolidtaed Data'!$K5251</f>
        <v>161</v>
      </c>
      <c r="N3886" s="9" t="str">
        <f>VLOOKUP('Consolidtaed Data'!$C5251,[1]Locations!$A:$O,2,0)</f>
        <v>Oceanside</v>
      </c>
      <c r="O3886" s="9" t="str">
        <f>VLOOKUP('Consolidtaed Data'!$D5251,'[1]Sales People'!$A:$B,2,0)</f>
        <v>Jimmy Young</v>
      </c>
      <c r="P3886" s="9" t="str">
        <f>VLOOKUP('Consolidtaed Data'!$E5251,[1]Customers!$A:$B,2,0)</f>
        <v>Joe Bryant</v>
      </c>
      <c r="Q3886" s="11">
        <f>WEEKDAY('Consolidtaed Data'!$F5251)</f>
        <v>6</v>
      </c>
      <c r="R3886" s="9">
        <f>MONTH('Consolidtaed Data'!$F5251)</f>
        <v>1</v>
      </c>
      <c r="S3886" s="9" t="str">
        <f>TEXT(Table3[[#This Row],[Purchase Date]],"MMMM")</f>
        <v>October</v>
      </c>
      <c r="T3886" s="9">
        <f>YEAR('Consolidtaed Data'!$F5251)</f>
        <v>2021</v>
      </c>
    </row>
    <row r="3887" spans="1:20" x14ac:dyDescent="0.3">
      <c r="A3887" s="9" t="s">
        <v>4909</v>
      </c>
      <c r="B3887" s="9" t="s">
        <v>11</v>
      </c>
      <c r="C3887" s="9" t="s">
        <v>472</v>
      </c>
      <c r="D3887" s="9" t="s">
        <v>374</v>
      </c>
      <c r="E3887" s="9" t="s">
        <v>1120</v>
      </c>
      <c r="F3887" s="10">
        <v>44115</v>
      </c>
      <c r="G3887" s="10" t="str">
        <f>VLOOKUP(Table3[[#This Row],[Product ID]],[1]Products!$A:$G,2,0)</f>
        <v>Product 88</v>
      </c>
      <c r="H3887" s="22">
        <v>1</v>
      </c>
      <c r="I3887" s="9">
        <f>VLOOKUP('Consolidtaed Data'!$B6167,[1]Products!$A:$G,4,0)</f>
        <v>2283</v>
      </c>
      <c r="J3887" s="9">
        <f>VLOOKUP('Consolidtaed Data'!$B6167,[1]Products!$A:$G,3,0)</f>
        <v>1484</v>
      </c>
      <c r="K3887" s="9">
        <f>'Consolidtaed Data'!$J6167*'Consolidtaed Data'!$H6167</f>
        <v>72</v>
      </c>
      <c r="L3887" s="9">
        <f>'Consolidtaed Data'!$I6167*'Consolidtaed Data'!$H6167</f>
        <v>136</v>
      </c>
      <c r="M3887" s="9">
        <f>'Consolidtaed Data'!$L6167-'Consolidtaed Data'!$K6167</f>
        <v>1044</v>
      </c>
      <c r="N3887" s="9" t="str">
        <f>VLOOKUP('Consolidtaed Data'!$C6167,[1]Locations!$A:$O,2,0)</f>
        <v>Rialto</v>
      </c>
      <c r="O3887" s="9" t="str">
        <f>VLOOKUP('Consolidtaed Data'!$D6167,'[1]Sales People'!$A:$B,2,0)</f>
        <v>Kenneth Fields</v>
      </c>
      <c r="P3887" s="9" t="str">
        <f>VLOOKUP('Consolidtaed Data'!$E6167,[1]Customers!$A:$B,2,0)</f>
        <v>Jeremy Wilson</v>
      </c>
      <c r="Q3887" s="11">
        <f>WEEKDAY('Consolidtaed Data'!$F6167)</f>
        <v>4</v>
      </c>
      <c r="R3887" s="9">
        <f>MONTH('Consolidtaed Data'!$F6167)</f>
        <v>4</v>
      </c>
      <c r="S3887" s="9" t="str">
        <f>TEXT(Table3[[#This Row],[Purchase Date]],"MMMM")</f>
        <v>October</v>
      </c>
      <c r="T3887" s="9">
        <f>YEAR('Consolidtaed Data'!$F6167)</f>
        <v>2021</v>
      </c>
    </row>
    <row r="3888" spans="1:20" x14ac:dyDescent="0.3">
      <c r="A3888" s="9" t="s">
        <v>4910</v>
      </c>
      <c r="B3888" s="9" t="s">
        <v>191</v>
      </c>
      <c r="C3888" s="9" t="s">
        <v>134</v>
      </c>
      <c r="D3888" s="9" t="s">
        <v>68</v>
      </c>
      <c r="E3888" s="9" t="s">
        <v>527</v>
      </c>
      <c r="F3888" s="10">
        <v>44115</v>
      </c>
      <c r="G3888" s="10" t="str">
        <f>VLOOKUP(Table3[[#This Row],[Product ID]],[1]Products!$A:$G,2,0)</f>
        <v>Product 36</v>
      </c>
      <c r="H3888" s="22">
        <v>1</v>
      </c>
      <c r="I3888" s="9">
        <f>VLOOKUP('Consolidtaed Data'!$B6178,[1]Products!$A:$G,4,0)</f>
        <v>1353</v>
      </c>
      <c r="J3888" s="9">
        <f>VLOOKUP('Consolidtaed Data'!$B6178,[1]Products!$A:$G,3,0)</f>
        <v>947</v>
      </c>
      <c r="K3888" s="9">
        <f>'Consolidtaed Data'!$J6178*'Consolidtaed Data'!$H6178</f>
        <v>421</v>
      </c>
      <c r="L3888" s="9">
        <f>'Consolidtaed Data'!$I6178*'Consolidtaed Data'!$H6178</f>
        <v>561</v>
      </c>
      <c r="M3888" s="9">
        <f>'Consolidtaed Data'!$L6178-'Consolidtaed Data'!$K6178</f>
        <v>136</v>
      </c>
      <c r="N3888" s="9" t="str">
        <f>VLOOKUP('Consolidtaed Data'!$C6178,[1]Locations!$A:$O,2,0)</f>
        <v>Sacramento</v>
      </c>
      <c r="O3888" s="9" t="str">
        <f>VLOOKUP('Consolidtaed Data'!$D6178,'[1]Sales People'!$A:$B,2,0)</f>
        <v>Patrick Ruiz</v>
      </c>
      <c r="P3888" s="9" t="str">
        <f>VLOOKUP('Consolidtaed Data'!$E6178,[1]Customers!$A:$B,2,0)</f>
        <v>Eric Ward</v>
      </c>
      <c r="Q3888" s="11">
        <f>WEEKDAY('Consolidtaed Data'!$F6178)</f>
        <v>5</v>
      </c>
      <c r="R3888" s="9">
        <f>MONTH('Consolidtaed Data'!$F6178)</f>
        <v>4</v>
      </c>
      <c r="S3888" s="9" t="str">
        <f>TEXT(Table3[[#This Row],[Purchase Date]],"MMMM")</f>
        <v>October</v>
      </c>
      <c r="T3888" s="9">
        <f>YEAR('Consolidtaed Data'!$F6178)</f>
        <v>2021</v>
      </c>
    </row>
    <row r="3889" spans="1:20" x14ac:dyDescent="0.3">
      <c r="A3889" s="9" t="s">
        <v>4911</v>
      </c>
      <c r="B3889" s="9" t="s">
        <v>182</v>
      </c>
      <c r="C3889" s="9" t="s">
        <v>192</v>
      </c>
      <c r="D3889" s="9" t="s">
        <v>374</v>
      </c>
      <c r="E3889" s="9" t="s">
        <v>3709</v>
      </c>
      <c r="F3889" s="10">
        <v>44115</v>
      </c>
      <c r="G3889" s="10" t="str">
        <f>VLOOKUP(Table3[[#This Row],[Product ID]],[1]Products!$A:$G,2,0)</f>
        <v>Product 9</v>
      </c>
      <c r="H3889" s="22">
        <v>3</v>
      </c>
      <c r="I3889" s="9">
        <f>VLOOKUP('Consolidtaed Data'!$B6510,[1]Products!$A:$G,4,0)</f>
        <v>127</v>
      </c>
      <c r="J3889" s="9">
        <f>VLOOKUP('Consolidtaed Data'!$B6510,[1]Products!$A:$G,3,0)</f>
        <v>79</v>
      </c>
      <c r="K3889" s="9">
        <f>'Consolidtaed Data'!$J6510*'Consolidtaed Data'!$H6510</f>
        <v>79</v>
      </c>
      <c r="L3889" s="9">
        <f>'Consolidtaed Data'!$I6510*'Consolidtaed Data'!$H6510</f>
        <v>127</v>
      </c>
      <c r="M3889" s="9">
        <f>'Consolidtaed Data'!$L6510-'Consolidtaed Data'!$K6510</f>
        <v>1674</v>
      </c>
      <c r="N3889" s="9" t="str">
        <f>VLOOKUP('Consolidtaed Data'!$C6510,[1]Locations!$A:$O,2,0)</f>
        <v>Richmond</v>
      </c>
      <c r="O3889" s="9" t="str">
        <f>VLOOKUP('Consolidtaed Data'!$D6510,'[1]Sales People'!$A:$B,2,0)</f>
        <v>Carl Hall</v>
      </c>
      <c r="P3889" s="9" t="str">
        <f>VLOOKUP('Consolidtaed Data'!$E6510,[1]Customers!$A:$B,2,0)</f>
        <v>Willie Daniels</v>
      </c>
      <c r="Q3889" s="11">
        <f>WEEKDAY('Consolidtaed Data'!$F6510)</f>
        <v>2</v>
      </c>
      <c r="R3889" s="9">
        <f>MONTH('Consolidtaed Data'!$F6510)</f>
        <v>5</v>
      </c>
      <c r="S3889" s="9" t="str">
        <f>TEXT(Table3[[#This Row],[Purchase Date]],"MMMM")</f>
        <v>October</v>
      </c>
      <c r="T3889" s="9">
        <f>YEAR('Consolidtaed Data'!$F6510)</f>
        <v>2021</v>
      </c>
    </row>
    <row r="3890" spans="1:20" x14ac:dyDescent="0.3">
      <c r="A3890" s="9" t="s">
        <v>4912</v>
      </c>
      <c r="B3890" s="9" t="s">
        <v>580</v>
      </c>
      <c r="C3890" s="9" t="s">
        <v>472</v>
      </c>
      <c r="D3890" s="9" t="s">
        <v>73</v>
      </c>
      <c r="E3890" s="9" t="s">
        <v>128</v>
      </c>
      <c r="F3890" s="10">
        <v>44115</v>
      </c>
      <c r="G3890" s="10" t="str">
        <f>VLOOKUP(Table3[[#This Row],[Product ID]],[1]Products!$A:$G,2,0)</f>
        <v>Product 1</v>
      </c>
      <c r="H3890" s="22">
        <v>1</v>
      </c>
      <c r="I3890" s="9">
        <f>VLOOKUP('Consolidtaed Data'!$B7382,[1]Products!$A:$G,4,0)</f>
        <v>1972</v>
      </c>
      <c r="J3890" s="9">
        <f>VLOOKUP('Consolidtaed Data'!$B7382,[1]Products!$A:$G,3,0)</f>
        <v>1321</v>
      </c>
      <c r="K3890" s="9">
        <f>'Consolidtaed Data'!$J7382*'Consolidtaed Data'!$H7382</f>
        <v>1767</v>
      </c>
      <c r="L3890" s="9">
        <f>'Consolidtaed Data'!$I7382*'Consolidtaed Data'!$H7382</f>
        <v>3156</v>
      </c>
      <c r="M3890" s="9">
        <f>'Consolidtaed Data'!$L7382-'Consolidtaed Data'!$K7382</f>
        <v>243</v>
      </c>
      <c r="N3890" s="9" t="str">
        <f>VLOOKUP('Consolidtaed Data'!$C7382,[1]Locations!$A:$O,2,0)</f>
        <v>Glendale</v>
      </c>
      <c r="O3890" s="9" t="str">
        <f>VLOOKUP('Consolidtaed Data'!$D7382,'[1]Sales People'!$A:$B,2,0)</f>
        <v>Patrick Ruiz</v>
      </c>
      <c r="P3890" s="9" t="str">
        <f>VLOOKUP('Consolidtaed Data'!$E7382,[1]Customers!$A:$B,2,0)</f>
        <v>Brandon Diaz</v>
      </c>
      <c r="Q3890" s="11">
        <f>WEEKDAY('Consolidtaed Data'!$F7382)</f>
        <v>4</v>
      </c>
      <c r="R3890" s="9">
        <f>MONTH('Consolidtaed Data'!$F7382)</f>
        <v>7</v>
      </c>
      <c r="S3890" s="9" t="str">
        <f>TEXT(Table3[[#This Row],[Purchase Date]],"MMMM")</f>
        <v>October</v>
      </c>
      <c r="T3890" s="9">
        <f>YEAR('Consolidtaed Data'!$F7382)</f>
        <v>2021</v>
      </c>
    </row>
    <row r="3891" spans="1:20" x14ac:dyDescent="0.3">
      <c r="A3891" s="9" t="s">
        <v>4913</v>
      </c>
      <c r="B3891" s="9" t="s">
        <v>742</v>
      </c>
      <c r="C3891" s="9" t="s">
        <v>63</v>
      </c>
      <c r="D3891" s="9" t="s">
        <v>174</v>
      </c>
      <c r="E3891" s="9" t="s">
        <v>6621</v>
      </c>
      <c r="F3891" s="10">
        <v>44115</v>
      </c>
      <c r="G3891" s="10" t="str">
        <f>VLOOKUP(Table3[[#This Row],[Product ID]],[1]Products!$A:$G,2,0)</f>
        <v>Product 90</v>
      </c>
      <c r="H3891" s="22">
        <v>1</v>
      </c>
      <c r="I3891" s="9">
        <f>VLOOKUP('Consolidtaed Data'!$B8082,[1]Products!$A:$G,4,0)</f>
        <v>2396</v>
      </c>
      <c r="J3891" s="9">
        <f>VLOOKUP('Consolidtaed Data'!$B8082,[1]Products!$A:$G,3,0)</f>
        <v>1965</v>
      </c>
      <c r="K3891" s="9">
        <f>'Consolidtaed Data'!$J8082*'Consolidtaed Data'!$H8082</f>
        <v>358</v>
      </c>
      <c r="L3891" s="9">
        <f>'Consolidtaed Data'!$I8082*'Consolidtaed Data'!$H8082</f>
        <v>596</v>
      </c>
      <c r="M3891" s="9">
        <f>'Consolidtaed Data'!$L8082-'Consolidtaed Data'!$K8082</f>
        <v>408</v>
      </c>
      <c r="N3891" s="9" t="str">
        <f>VLOOKUP('Consolidtaed Data'!$C8082,[1]Locations!$A:$O,2,0)</f>
        <v>Bakersfield</v>
      </c>
      <c r="O3891" s="9" t="str">
        <f>VLOOKUP('Consolidtaed Data'!$D8082,'[1]Sales People'!$A:$B,2,0)</f>
        <v>John Reyes</v>
      </c>
      <c r="P3891" s="9" t="str">
        <f>VLOOKUP('Consolidtaed Data'!$E8082,[1]Customers!$A:$B,2,0)</f>
        <v>Keith Stephens</v>
      </c>
      <c r="Q3891" s="11">
        <f>WEEKDAY('Consolidtaed Data'!$F8082)</f>
        <v>3</v>
      </c>
      <c r="R3891" s="9">
        <f>MONTH('Consolidtaed Data'!$F8082)</f>
        <v>9</v>
      </c>
      <c r="S3891" s="9" t="str">
        <f>TEXT(Table3[[#This Row],[Purchase Date]],"MMMM")</f>
        <v>October</v>
      </c>
      <c r="T3891" s="9">
        <f>YEAR('Consolidtaed Data'!$F8082)</f>
        <v>2021</v>
      </c>
    </row>
    <row r="3892" spans="1:20" x14ac:dyDescent="0.3">
      <c r="A3892" s="9" t="s">
        <v>4914</v>
      </c>
      <c r="B3892" s="9" t="s">
        <v>24</v>
      </c>
      <c r="C3892" s="9" t="s">
        <v>223</v>
      </c>
      <c r="D3892" s="9" t="s">
        <v>206</v>
      </c>
      <c r="E3892" s="9" t="s">
        <v>1295</v>
      </c>
      <c r="F3892" s="10">
        <v>44115</v>
      </c>
      <c r="G3892" s="10" t="str">
        <f>VLOOKUP(Table3[[#This Row],[Product ID]],[1]Products!$A:$G,2,0)</f>
        <v>Product 6</v>
      </c>
      <c r="H3892" s="22">
        <v>3</v>
      </c>
      <c r="I3892" s="9">
        <f>VLOOKUP('Consolidtaed Data'!$B8960,[1]Products!$A:$G,4,0)</f>
        <v>35</v>
      </c>
      <c r="J3892" s="9">
        <f>VLOOKUP('Consolidtaed Data'!$B8960,[1]Products!$A:$G,3,0)</f>
        <v>22</v>
      </c>
      <c r="K3892" s="9">
        <f>'Consolidtaed Data'!$J8960*'Consolidtaed Data'!$H8960</f>
        <v>1054</v>
      </c>
      <c r="L3892" s="9">
        <f>'Consolidtaed Data'!$I8960*'Consolidtaed Data'!$H8960</f>
        <v>1405</v>
      </c>
      <c r="M3892" s="9">
        <f>'Consolidtaed Data'!$L8960-'Consolidtaed Data'!$K8960</f>
        <v>265</v>
      </c>
      <c r="N3892" s="9" t="str">
        <f>VLOOKUP('Consolidtaed Data'!$C8960,[1]Locations!$A:$O,2,0)</f>
        <v>Inglewood</v>
      </c>
      <c r="O3892" s="9" t="str">
        <f>VLOOKUP('Consolidtaed Data'!$D8960,'[1]Sales People'!$A:$B,2,0)</f>
        <v>Martin Perry</v>
      </c>
      <c r="P3892" s="9" t="str">
        <f>VLOOKUP('Consolidtaed Data'!$E8960,[1]Customers!$A:$B,2,0)</f>
        <v>Jonathan Lynch</v>
      </c>
      <c r="Q3892" s="11">
        <f>WEEKDAY('Consolidtaed Data'!$F8960)</f>
        <v>4</v>
      </c>
      <c r="R3892" s="9">
        <f>MONTH('Consolidtaed Data'!$F8960)</f>
        <v>11</v>
      </c>
      <c r="S3892" s="9" t="str">
        <f>TEXT(Table3[[#This Row],[Purchase Date]],"MMMM")</f>
        <v>October</v>
      </c>
      <c r="T3892" s="9">
        <f>YEAR('Consolidtaed Data'!$F8960)</f>
        <v>2021</v>
      </c>
    </row>
    <row r="3893" spans="1:20" x14ac:dyDescent="0.3">
      <c r="A3893" s="9" t="s">
        <v>4915</v>
      </c>
      <c r="B3893" s="9" t="s">
        <v>209</v>
      </c>
      <c r="C3893" s="9" t="s">
        <v>635</v>
      </c>
      <c r="D3893" s="9" t="s">
        <v>326</v>
      </c>
      <c r="E3893" s="9" t="s">
        <v>651</v>
      </c>
      <c r="F3893" s="10">
        <v>44115</v>
      </c>
      <c r="G3893" s="10" t="str">
        <f>VLOOKUP(Table3[[#This Row],[Product ID]],[1]Products!$A:$G,2,0)</f>
        <v>Product 86</v>
      </c>
      <c r="H3893" s="22">
        <v>3</v>
      </c>
      <c r="I3893" s="9">
        <f>VLOOKUP('Consolidtaed Data'!$B9244,[1]Products!$A:$G,4,0)</f>
        <v>1526</v>
      </c>
      <c r="J3893" s="9">
        <f>VLOOKUP('Consolidtaed Data'!$B9244,[1]Products!$A:$G,3,0)</f>
        <v>1251</v>
      </c>
      <c r="K3893" s="9">
        <f>'Consolidtaed Data'!$J9244*'Consolidtaed Data'!$H9244</f>
        <v>424</v>
      </c>
      <c r="L3893" s="9">
        <f>'Consolidtaed Data'!$I9244*'Consolidtaed Data'!$H9244</f>
        <v>530</v>
      </c>
      <c r="M3893" s="9">
        <f>'Consolidtaed Data'!$L9244-'Consolidtaed Data'!$K9244</f>
        <v>206</v>
      </c>
      <c r="N3893" s="9" t="str">
        <f>VLOOKUP('Consolidtaed Data'!$C9244,[1]Locations!$A:$O,2,0)</f>
        <v>Ontario</v>
      </c>
      <c r="O3893" s="9" t="str">
        <f>VLOOKUP('Consolidtaed Data'!$D9244,'[1]Sales People'!$A:$B,2,0)</f>
        <v>Ernest Wagner</v>
      </c>
      <c r="P3893" s="9" t="str">
        <f>VLOOKUP('Consolidtaed Data'!$E9244,[1]Customers!$A:$B,2,0)</f>
        <v>Matthew Phillips</v>
      </c>
      <c r="Q3893" s="11">
        <f>WEEKDAY('Consolidtaed Data'!$F9244)</f>
        <v>3</v>
      </c>
      <c r="R3893" s="9">
        <f>MONTH('Consolidtaed Data'!$F9244)</f>
        <v>11</v>
      </c>
      <c r="S3893" s="9" t="str">
        <f>TEXT(Table3[[#This Row],[Purchase Date]],"MMMM")</f>
        <v>October</v>
      </c>
      <c r="T3893" s="9">
        <f>YEAR('Consolidtaed Data'!$F9244)</f>
        <v>2021</v>
      </c>
    </row>
    <row r="3894" spans="1:20" x14ac:dyDescent="0.3">
      <c r="A3894" s="9" t="s">
        <v>4916</v>
      </c>
      <c r="B3894" s="9" t="s">
        <v>62</v>
      </c>
      <c r="C3894" s="9" t="s">
        <v>94</v>
      </c>
      <c r="D3894" s="9" t="s">
        <v>315</v>
      </c>
      <c r="E3894" s="9" t="s">
        <v>999</v>
      </c>
      <c r="F3894" s="10">
        <v>44115</v>
      </c>
      <c r="G3894" s="10" t="str">
        <f>VLOOKUP(Table3[[#This Row],[Product ID]],[1]Products!$A:$G,2,0)</f>
        <v>Product 17</v>
      </c>
      <c r="H3894" s="22">
        <v>1</v>
      </c>
      <c r="I3894" s="9">
        <f>VLOOKUP('Consolidtaed Data'!$B9342,[1]Products!$A:$G,4,0)</f>
        <v>315</v>
      </c>
      <c r="J3894" s="9">
        <f>VLOOKUP('Consolidtaed Data'!$B9342,[1]Products!$A:$G,3,0)</f>
        <v>208</v>
      </c>
      <c r="K3894" s="9">
        <f>'Consolidtaed Data'!$J9342*'Consolidtaed Data'!$H9342</f>
        <v>1090</v>
      </c>
      <c r="L3894" s="9">
        <f>'Consolidtaed Data'!$I9342*'Consolidtaed Data'!$H9342</f>
        <v>1380</v>
      </c>
      <c r="M3894" s="9">
        <f>'Consolidtaed Data'!$L9342-'Consolidtaed Data'!$K9342</f>
        <v>98</v>
      </c>
      <c r="N3894" s="9" t="str">
        <f>VLOOKUP('Consolidtaed Data'!$C9342,[1]Locations!$A:$O,2,0)</f>
        <v>Chula Vista</v>
      </c>
      <c r="O3894" s="9" t="str">
        <f>VLOOKUP('Consolidtaed Data'!$D9342,'[1]Sales People'!$A:$B,2,0)</f>
        <v>John Reyes</v>
      </c>
      <c r="P3894" s="9" t="str">
        <f>VLOOKUP('Consolidtaed Data'!$E9342,[1]Customers!$A:$B,2,0)</f>
        <v>Clarence Greene</v>
      </c>
      <c r="Q3894" s="11">
        <f>WEEKDAY('Consolidtaed Data'!$F9342)</f>
        <v>3</v>
      </c>
      <c r="R3894" s="9">
        <f>MONTH('Consolidtaed Data'!$F9342)</f>
        <v>12</v>
      </c>
      <c r="S3894" s="9" t="str">
        <f>TEXT(Table3[[#This Row],[Purchase Date]],"MMMM")</f>
        <v>October</v>
      </c>
      <c r="T3894" s="9">
        <f>YEAR('Consolidtaed Data'!$F9342)</f>
        <v>2021</v>
      </c>
    </row>
    <row r="3895" spans="1:20" x14ac:dyDescent="0.3">
      <c r="A3895" s="9" t="s">
        <v>4917</v>
      </c>
      <c r="B3895" s="9" t="s">
        <v>49</v>
      </c>
      <c r="C3895" s="9" t="s">
        <v>99</v>
      </c>
      <c r="D3895" s="9" t="s">
        <v>100</v>
      </c>
      <c r="E3895" s="9" t="s">
        <v>638</v>
      </c>
      <c r="F3895" s="10">
        <v>44115</v>
      </c>
      <c r="G3895" s="10" t="str">
        <f>VLOOKUP(Table3[[#This Row],[Product ID]],[1]Products!$A:$G,2,0)</f>
        <v>Product 30</v>
      </c>
      <c r="H3895" s="22">
        <v>2</v>
      </c>
      <c r="I3895" s="9">
        <f>VLOOKUP('Consolidtaed Data'!$B9431,[1]Products!$A:$G,4,0)</f>
        <v>1972</v>
      </c>
      <c r="J3895" s="9">
        <f>VLOOKUP('Consolidtaed Data'!$B9431,[1]Products!$A:$G,3,0)</f>
        <v>1321</v>
      </c>
      <c r="K3895" s="9">
        <f>'Consolidtaed Data'!$J9431*'Consolidtaed Data'!$H9431</f>
        <v>2660</v>
      </c>
      <c r="L3895" s="9">
        <f>'Consolidtaed Data'!$I9431*'Consolidtaed Data'!$H9431</f>
        <v>5112</v>
      </c>
      <c r="M3895" s="9">
        <f>'Consolidtaed Data'!$L9431-'Consolidtaed Data'!$K9431</f>
        <v>297</v>
      </c>
      <c r="N3895" s="9" t="str">
        <f>VLOOKUP('Consolidtaed Data'!$C9431,[1]Locations!$A:$O,2,0)</f>
        <v>Santa Clarita</v>
      </c>
      <c r="O3895" s="9" t="str">
        <f>VLOOKUP('Consolidtaed Data'!$D9431,'[1]Sales People'!$A:$B,2,0)</f>
        <v>Bobby Russell</v>
      </c>
      <c r="P3895" s="9" t="str">
        <f>VLOOKUP('Consolidtaed Data'!$E9431,[1]Customers!$A:$B,2,0)</f>
        <v>Harry Perkins</v>
      </c>
      <c r="Q3895" s="11">
        <f>WEEKDAY('Consolidtaed Data'!$F9431)</f>
        <v>2</v>
      </c>
      <c r="R3895" s="9">
        <f>MONTH('Consolidtaed Data'!$F9431)</f>
        <v>12</v>
      </c>
      <c r="S3895" s="9" t="str">
        <f>TEXT(Table3[[#This Row],[Purchase Date]],"MMMM")</f>
        <v>October</v>
      </c>
      <c r="T3895" s="9">
        <f>YEAR('Consolidtaed Data'!$F9431)</f>
        <v>2021</v>
      </c>
    </row>
    <row r="3896" spans="1:20" x14ac:dyDescent="0.3">
      <c r="A3896" s="9" t="s">
        <v>4918</v>
      </c>
      <c r="B3896" s="9" t="s">
        <v>382</v>
      </c>
      <c r="C3896" s="9" t="s">
        <v>245</v>
      </c>
      <c r="D3896" s="9" t="s">
        <v>206</v>
      </c>
      <c r="E3896" s="9" t="s">
        <v>846</v>
      </c>
      <c r="F3896" s="10">
        <v>44115</v>
      </c>
      <c r="G3896" s="10" t="str">
        <f>VLOOKUP(Table3[[#This Row],[Product ID]],[1]Products!$A:$G,2,0)</f>
        <v>Product 50</v>
      </c>
      <c r="H3896" s="22">
        <v>1</v>
      </c>
      <c r="I3896" s="9">
        <f>VLOOKUP('Consolidtaed Data'!$B9529,[1]Products!$A:$G,4,0)</f>
        <v>112</v>
      </c>
      <c r="J3896" s="9">
        <f>VLOOKUP('Consolidtaed Data'!$B9529,[1]Products!$A:$G,3,0)</f>
        <v>90</v>
      </c>
      <c r="K3896" s="9">
        <f>'Consolidtaed Data'!$J9529*'Consolidtaed Data'!$H9529</f>
        <v>1044</v>
      </c>
      <c r="L3896" s="9">
        <f>'Consolidtaed Data'!$I9529*'Consolidtaed Data'!$H9529</f>
        <v>1899</v>
      </c>
      <c r="M3896" s="9">
        <f>'Consolidtaed Data'!$L9529-'Consolidtaed Data'!$K9529</f>
        <v>492</v>
      </c>
      <c r="N3896" s="9" t="str">
        <f>VLOOKUP('Consolidtaed Data'!$C9529,[1]Locations!$A:$O,2,0)</f>
        <v>Sunnyvale</v>
      </c>
      <c r="O3896" s="9" t="str">
        <f>VLOOKUP('Consolidtaed Data'!$D9529,'[1]Sales People'!$A:$B,2,0)</f>
        <v>Martin Perry</v>
      </c>
      <c r="P3896" s="9" t="str">
        <f>VLOOKUP('Consolidtaed Data'!$E9529,[1]Customers!$A:$B,2,0)</f>
        <v>Bobby Duncan</v>
      </c>
      <c r="Q3896" s="11">
        <f>WEEKDAY('Consolidtaed Data'!$F9529)</f>
        <v>3</v>
      </c>
      <c r="R3896" s="9">
        <f>MONTH('Consolidtaed Data'!$F9529)</f>
        <v>12</v>
      </c>
      <c r="S3896" s="9" t="str">
        <f>TEXT(Table3[[#This Row],[Purchase Date]],"MMMM")</f>
        <v>October</v>
      </c>
      <c r="T3896" s="9">
        <f>YEAR('Consolidtaed Data'!$F9529)</f>
        <v>2021</v>
      </c>
    </row>
    <row r="3897" spans="1:20" x14ac:dyDescent="0.3">
      <c r="A3897" s="9" t="s">
        <v>4919</v>
      </c>
      <c r="B3897" s="9" t="s">
        <v>495</v>
      </c>
      <c r="C3897" s="9" t="s">
        <v>462</v>
      </c>
      <c r="D3897" s="9" t="s">
        <v>197</v>
      </c>
      <c r="E3897" s="9" t="s">
        <v>759</v>
      </c>
      <c r="F3897" s="10">
        <v>44116</v>
      </c>
      <c r="G3897" s="10" t="str">
        <f>VLOOKUP(Table3[[#This Row],[Product ID]],[1]Products!$A:$G,2,0)</f>
        <v>Product 15</v>
      </c>
      <c r="H3897" s="22">
        <v>1</v>
      </c>
      <c r="I3897" s="9">
        <f>VLOOKUP('Consolidtaed Data'!$B4855,[1]Products!$A:$G,4,0)</f>
        <v>530</v>
      </c>
      <c r="J3897" s="9">
        <f>VLOOKUP('Consolidtaed Data'!$B4855,[1]Products!$A:$G,3,0)</f>
        <v>435</v>
      </c>
      <c r="K3897" s="9">
        <f>'Consolidtaed Data'!$J4855*'Consolidtaed Data'!$H4855</f>
        <v>790</v>
      </c>
      <c r="L3897" s="9">
        <f>'Consolidtaed Data'!$I4855*'Consolidtaed Data'!$H4855</f>
        <v>1112</v>
      </c>
      <c r="M3897" s="9">
        <f>'Consolidtaed Data'!$L4855-'Consolidtaed Data'!$K4855</f>
        <v>192</v>
      </c>
      <c r="N3897" s="9" t="str">
        <f>VLOOKUP('Consolidtaed Data'!$C4855,[1]Locations!$A:$O,2,0)</f>
        <v>Inglewood</v>
      </c>
      <c r="O3897" s="9" t="str">
        <f>VLOOKUP('Consolidtaed Data'!$D4855,'[1]Sales People'!$A:$B,2,0)</f>
        <v>Kenneth Fields</v>
      </c>
      <c r="P3897" s="9" t="str">
        <f>VLOOKUP('Consolidtaed Data'!$E4855,[1]Customers!$A:$B,2,0)</f>
        <v>Louis Torres</v>
      </c>
      <c r="Q3897" s="11">
        <f>WEEKDAY('Consolidtaed Data'!$F4855)</f>
        <v>4</v>
      </c>
      <c r="R3897" s="9">
        <f>MONTH('Consolidtaed Data'!$F4855)</f>
        <v>12</v>
      </c>
      <c r="S3897" s="9" t="str">
        <f>TEXT(Table3[[#This Row],[Purchase Date]],"MMMM")</f>
        <v>October</v>
      </c>
      <c r="T3897" s="9">
        <f>YEAR('Consolidtaed Data'!$F4855)</f>
        <v>2020</v>
      </c>
    </row>
    <row r="3898" spans="1:20" x14ac:dyDescent="0.3">
      <c r="A3898" s="9" t="s">
        <v>4920</v>
      </c>
      <c r="B3898" s="9" t="s">
        <v>41</v>
      </c>
      <c r="C3898" s="9" t="s">
        <v>469</v>
      </c>
      <c r="D3898" s="9" t="s">
        <v>83</v>
      </c>
      <c r="E3898" s="9" t="s">
        <v>375</v>
      </c>
      <c r="F3898" s="10">
        <v>44116</v>
      </c>
      <c r="G3898" s="10" t="str">
        <f>VLOOKUP(Table3[[#This Row],[Product ID]],[1]Products!$A:$G,2,0)</f>
        <v>Product 11</v>
      </c>
      <c r="H3898" s="22">
        <v>4</v>
      </c>
      <c r="I3898" s="9">
        <f>VLOOKUP('Consolidtaed Data'!$B5126,[1]Products!$A:$G,4,0)</f>
        <v>817</v>
      </c>
      <c r="J3898" s="9">
        <f>VLOOKUP('Consolidtaed Data'!$B5126,[1]Products!$A:$G,3,0)</f>
        <v>409</v>
      </c>
      <c r="K3898" s="9">
        <f>'Consolidtaed Data'!$J5126*'Consolidtaed Data'!$H5126</f>
        <v>1484</v>
      </c>
      <c r="L3898" s="9">
        <f>'Consolidtaed Data'!$I5126*'Consolidtaed Data'!$H5126</f>
        <v>2283</v>
      </c>
      <c r="M3898" s="9">
        <f>'Consolidtaed Data'!$L5126-'Consolidtaed Data'!$K5126</f>
        <v>344</v>
      </c>
      <c r="N3898" s="9" t="str">
        <f>VLOOKUP('Consolidtaed Data'!$C5126,[1]Locations!$A:$O,2,0)</f>
        <v>Fairfield</v>
      </c>
      <c r="O3898" s="9" t="str">
        <f>VLOOKUP('Consolidtaed Data'!$D5126,'[1]Sales People'!$A:$B,2,0)</f>
        <v>Justin Lynch</v>
      </c>
      <c r="P3898" s="9" t="str">
        <f>VLOOKUP('Consolidtaed Data'!$E5126,[1]Customers!$A:$B,2,0)</f>
        <v>Russell Grant</v>
      </c>
      <c r="Q3898" s="11">
        <f>WEEKDAY('Consolidtaed Data'!$F5126)</f>
        <v>3</v>
      </c>
      <c r="R3898" s="9">
        <f>MONTH('Consolidtaed Data'!$F5126)</f>
        <v>1</v>
      </c>
      <c r="S3898" s="9" t="str">
        <f>TEXT(Table3[[#This Row],[Purchase Date]],"MMMM")</f>
        <v>October</v>
      </c>
      <c r="T3898" s="9">
        <f>YEAR('Consolidtaed Data'!$F5126)</f>
        <v>2021</v>
      </c>
    </row>
    <row r="3899" spans="1:20" x14ac:dyDescent="0.3">
      <c r="A3899" s="9" t="s">
        <v>4921</v>
      </c>
      <c r="B3899" s="9" t="s">
        <v>477</v>
      </c>
      <c r="C3899" s="9" t="s">
        <v>186</v>
      </c>
      <c r="D3899" s="9" t="s">
        <v>35</v>
      </c>
      <c r="E3899" s="9" t="s">
        <v>1081</v>
      </c>
      <c r="F3899" s="10">
        <v>44116</v>
      </c>
      <c r="G3899" s="10" t="str">
        <f>VLOOKUP(Table3[[#This Row],[Product ID]],[1]Products!$A:$G,2,0)</f>
        <v>Product 46</v>
      </c>
      <c r="H3899" s="22">
        <v>3</v>
      </c>
      <c r="I3899" s="9">
        <f>VLOOKUP('Consolidtaed Data'!$B5720,[1]Products!$A:$G,4,0)</f>
        <v>2391</v>
      </c>
      <c r="J3899" s="9">
        <f>VLOOKUP('Consolidtaed Data'!$B5720,[1]Products!$A:$G,3,0)</f>
        <v>1291</v>
      </c>
      <c r="K3899" s="9">
        <f>'Consolidtaed Data'!$J5720*'Consolidtaed Data'!$H5720</f>
        <v>1777</v>
      </c>
      <c r="L3899" s="9">
        <f>'Consolidtaed Data'!$I5720*'Consolidtaed Data'!$H5720</f>
        <v>2141</v>
      </c>
      <c r="M3899" s="9">
        <f>'Consolidtaed Data'!$L5720-'Consolidtaed Data'!$K5720</f>
        <v>329</v>
      </c>
      <c r="N3899" s="9" t="str">
        <f>VLOOKUP('Consolidtaed Data'!$C5720,[1]Locations!$A:$O,2,0)</f>
        <v>Oxnard</v>
      </c>
      <c r="O3899" s="9" t="str">
        <f>VLOOKUP('Consolidtaed Data'!$D5720,'[1]Sales People'!$A:$B,2,0)</f>
        <v>Scott Mason</v>
      </c>
      <c r="P3899" s="9" t="str">
        <f>VLOOKUP('Consolidtaed Data'!$E5720,[1]Customers!$A:$B,2,0)</f>
        <v>Carl Nguyen</v>
      </c>
      <c r="Q3899" s="11">
        <f>WEEKDAY('Consolidtaed Data'!$F5720)</f>
        <v>7</v>
      </c>
      <c r="R3899" s="9">
        <f>MONTH('Consolidtaed Data'!$F5720)</f>
        <v>2</v>
      </c>
      <c r="S3899" s="9" t="str">
        <f>TEXT(Table3[[#This Row],[Purchase Date]],"MMMM")</f>
        <v>October</v>
      </c>
      <c r="T3899" s="9">
        <f>YEAR('Consolidtaed Data'!$F5720)</f>
        <v>2021</v>
      </c>
    </row>
    <row r="3900" spans="1:20" x14ac:dyDescent="0.3">
      <c r="A3900" s="9" t="s">
        <v>4922</v>
      </c>
      <c r="B3900" s="9" t="s">
        <v>369</v>
      </c>
      <c r="C3900" s="9" t="s">
        <v>421</v>
      </c>
      <c r="D3900" s="9" t="s">
        <v>131</v>
      </c>
      <c r="E3900" s="9" t="s">
        <v>144</v>
      </c>
      <c r="F3900" s="10">
        <v>44116</v>
      </c>
      <c r="G3900" s="10" t="str">
        <f>VLOOKUP(Table3[[#This Row],[Product ID]],[1]Products!$A:$G,2,0)</f>
        <v>Product 8</v>
      </c>
      <c r="H3900" s="22">
        <v>1</v>
      </c>
      <c r="I3900" s="9">
        <f>VLOOKUP('Consolidtaed Data'!$B5866,[1]Products!$A:$G,4,0)</f>
        <v>667</v>
      </c>
      <c r="J3900" s="9">
        <f>VLOOKUP('Consolidtaed Data'!$B5866,[1]Products!$A:$G,3,0)</f>
        <v>387</v>
      </c>
      <c r="K3900" s="9">
        <f>'Consolidtaed Data'!$J5866*'Consolidtaed Data'!$H5866</f>
        <v>683</v>
      </c>
      <c r="L3900" s="9">
        <f>'Consolidtaed Data'!$I5866*'Consolidtaed Data'!$H5866</f>
        <v>1178</v>
      </c>
      <c r="M3900" s="9">
        <f>'Consolidtaed Data'!$L5866-'Consolidtaed Data'!$K5866</f>
        <v>95</v>
      </c>
      <c r="N3900" s="9" t="str">
        <f>VLOOKUP('Consolidtaed Data'!$C5866,[1]Locations!$A:$O,2,0)</f>
        <v>Fontana</v>
      </c>
      <c r="O3900" s="9" t="str">
        <f>VLOOKUP('Consolidtaed Data'!$D5866,'[1]Sales People'!$A:$B,2,0)</f>
        <v>Walter Cook</v>
      </c>
      <c r="P3900" s="9" t="str">
        <f>VLOOKUP('Consolidtaed Data'!$E5866,[1]Customers!$A:$B,2,0)</f>
        <v>Phillip Edwards</v>
      </c>
      <c r="Q3900" s="11">
        <f>WEEKDAY('Consolidtaed Data'!$F5866)</f>
        <v>2</v>
      </c>
      <c r="R3900" s="9">
        <f>MONTH('Consolidtaed Data'!$F5866)</f>
        <v>3</v>
      </c>
      <c r="S3900" s="9" t="str">
        <f>TEXT(Table3[[#This Row],[Purchase Date]],"MMMM")</f>
        <v>October</v>
      </c>
      <c r="T3900" s="9">
        <f>YEAR('Consolidtaed Data'!$F5866)</f>
        <v>2021</v>
      </c>
    </row>
    <row r="3901" spans="1:20" x14ac:dyDescent="0.3">
      <c r="A3901" s="9" t="s">
        <v>4923</v>
      </c>
      <c r="B3901" s="9" t="s">
        <v>610</v>
      </c>
      <c r="C3901" s="9" t="s">
        <v>82</v>
      </c>
      <c r="D3901" s="9" t="s">
        <v>241</v>
      </c>
      <c r="E3901" s="9" t="s">
        <v>788</v>
      </c>
      <c r="F3901" s="10">
        <v>44116</v>
      </c>
      <c r="G3901" s="10" t="str">
        <f>VLOOKUP(Table3[[#This Row],[Product ID]],[1]Products!$A:$G,2,0)</f>
        <v>Product 12</v>
      </c>
      <c r="H3901" s="22">
        <v>1</v>
      </c>
      <c r="I3901" s="9">
        <f>VLOOKUP('Consolidtaed Data'!$B5900,[1]Products!$A:$G,4,0)</f>
        <v>112</v>
      </c>
      <c r="J3901" s="9">
        <f>VLOOKUP('Consolidtaed Data'!$B5900,[1]Products!$A:$G,3,0)</f>
        <v>90</v>
      </c>
      <c r="K3901" s="9">
        <f>'Consolidtaed Data'!$J5900*'Consolidtaed Data'!$H5900</f>
        <v>79</v>
      </c>
      <c r="L3901" s="9">
        <f>'Consolidtaed Data'!$I5900*'Consolidtaed Data'!$H5900</f>
        <v>127</v>
      </c>
      <c r="M3901" s="9">
        <f>'Consolidtaed Data'!$L5900-'Consolidtaed Data'!$K5900</f>
        <v>606</v>
      </c>
      <c r="N3901" s="9" t="str">
        <f>VLOOKUP('Consolidtaed Data'!$C5900,[1]Locations!$A:$O,2,0)</f>
        <v>Hayward</v>
      </c>
      <c r="O3901" s="9" t="str">
        <f>VLOOKUP('Consolidtaed Data'!$D5900,'[1]Sales People'!$A:$B,2,0)</f>
        <v>Scott Mason</v>
      </c>
      <c r="P3901" s="9" t="str">
        <f>VLOOKUP('Consolidtaed Data'!$E5900,[1]Customers!$A:$B,2,0)</f>
        <v>Aaron Tucker</v>
      </c>
      <c r="Q3901" s="11">
        <f>WEEKDAY('Consolidtaed Data'!$F5900)</f>
        <v>4</v>
      </c>
      <c r="R3901" s="9">
        <f>MONTH('Consolidtaed Data'!$F5900)</f>
        <v>3</v>
      </c>
      <c r="S3901" s="9" t="str">
        <f>TEXT(Table3[[#This Row],[Purchase Date]],"MMMM")</f>
        <v>October</v>
      </c>
      <c r="T3901" s="9">
        <f>YEAR('Consolidtaed Data'!$F5900)</f>
        <v>2021</v>
      </c>
    </row>
    <row r="3902" spans="1:20" x14ac:dyDescent="0.3">
      <c r="A3902" s="9" t="s">
        <v>4924</v>
      </c>
      <c r="B3902" s="9" t="s">
        <v>125</v>
      </c>
      <c r="C3902" s="9" t="s">
        <v>178</v>
      </c>
      <c r="D3902" s="9" t="s">
        <v>35</v>
      </c>
      <c r="E3902" s="9" t="s">
        <v>323</v>
      </c>
      <c r="F3902" s="10">
        <v>44116</v>
      </c>
      <c r="G3902" s="10" t="str">
        <f>VLOOKUP(Table3[[#This Row],[Product ID]],[1]Products!$A:$G,2,0)</f>
        <v>Product 40</v>
      </c>
      <c r="H3902" s="22">
        <v>4</v>
      </c>
      <c r="I3902" s="9">
        <f>VLOOKUP('Consolidtaed Data'!$B6580,[1]Products!$A:$G,4,0)</f>
        <v>1566</v>
      </c>
      <c r="J3902" s="9">
        <f>VLOOKUP('Consolidtaed Data'!$B6580,[1]Products!$A:$G,3,0)</f>
        <v>1190</v>
      </c>
      <c r="K3902" s="9">
        <f>'Consolidtaed Data'!$J6580*'Consolidtaed Data'!$H6580</f>
        <v>1364</v>
      </c>
      <c r="L3902" s="9">
        <f>'Consolidtaed Data'!$I6580*'Consolidtaed Data'!$H6580</f>
        <v>2676</v>
      </c>
      <c r="M3902" s="9">
        <f>'Consolidtaed Data'!$L6580-'Consolidtaed Data'!$K6580</f>
        <v>280</v>
      </c>
      <c r="N3902" s="9" t="str">
        <f>VLOOKUP('Consolidtaed Data'!$C6580,[1]Locations!$A:$O,2,0)</f>
        <v>Visalia</v>
      </c>
      <c r="O3902" s="9" t="str">
        <f>VLOOKUP('Consolidtaed Data'!$D6580,'[1]Sales People'!$A:$B,2,0)</f>
        <v>Charles Harper</v>
      </c>
      <c r="P3902" s="9" t="str">
        <f>VLOOKUP('Consolidtaed Data'!$E6580,[1]Customers!$A:$B,2,0)</f>
        <v>Jimmy Grant</v>
      </c>
      <c r="Q3902" s="11">
        <f>WEEKDAY('Consolidtaed Data'!$F6580)</f>
        <v>7</v>
      </c>
      <c r="R3902" s="9">
        <f>MONTH('Consolidtaed Data'!$F6580)</f>
        <v>5</v>
      </c>
      <c r="S3902" s="9" t="str">
        <f>TEXT(Table3[[#This Row],[Purchase Date]],"MMMM")</f>
        <v>October</v>
      </c>
      <c r="T3902" s="9">
        <f>YEAR('Consolidtaed Data'!$F6580)</f>
        <v>2021</v>
      </c>
    </row>
    <row r="3903" spans="1:20" x14ac:dyDescent="0.3">
      <c r="A3903" s="9" t="s">
        <v>4925</v>
      </c>
      <c r="B3903" s="9" t="s">
        <v>89</v>
      </c>
      <c r="C3903" s="9" t="s">
        <v>249</v>
      </c>
      <c r="D3903" s="9" t="s">
        <v>272</v>
      </c>
      <c r="E3903" s="9" t="s">
        <v>424</v>
      </c>
      <c r="F3903" s="10">
        <v>44116</v>
      </c>
      <c r="G3903" s="10" t="str">
        <f>VLOOKUP(Table3[[#This Row],[Product ID]],[1]Products!$A:$G,2,0)</f>
        <v>Product 64</v>
      </c>
      <c r="H3903" s="22">
        <v>1</v>
      </c>
      <c r="I3903" s="9">
        <f>VLOOKUP('Consolidtaed Data'!$B6872,[1]Products!$A:$G,4,0)</f>
        <v>2495</v>
      </c>
      <c r="J3903" s="9">
        <f>VLOOKUP('Consolidtaed Data'!$B6872,[1]Products!$A:$G,3,0)</f>
        <v>1896</v>
      </c>
      <c r="K3903" s="9">
        <f>'Consolidtaed Data'!$J6872*'Consolidtaed Data'!$H6872</f>
        <v>2446</v>
      </c>
      <c r="L3903" s="9">
        <f>'Consolidtaed Data'!$I6872*'Consolidtaed Data'!$H6872</f>
        <v>4010</v>
      </c>
      <c r="M3903" s="9">
        <f>'Consolidtaed Data'!$L6872-'Consolidtaed Data'!$K6872</f>
        <v>368</v>
      </c>
      <c r="N3903" s="9" t="str">
        <f>VLOOKUP('Consolidtaed Data'!$C6872,[1]Locations!$A:$O,2,0)</f>
        <v>San Jose</v>
      </c>
      <c r="O3903" s="9" t="str">
        <f>VLOOKUP('Consolidtaed Data'!$D6872,'[1]Sales People'!$A:$B,2,0)</f>
        <v>Charles Harper</v>
      </c>
      <c r="P3903" s="9" t="str">
        <f>VLOOKUP('Consolidtaed Data'!$E6872,[1]Customers!$A:$B,2,0)</f>
        <v>Eric Moore</v>
      </c>
      <c r="Q3903" s="11">
        <f>WEEKDAY('Consolidtaed Data'!$F6872)</f>
        <v>3</v>
      </c>
      <c r="R3903" s="9">
        <f>MONTH('Consolidtaed Data'!$F6872)</f>
        <v>6</v>
      </c>
      <c r="S3903" s="9" t="str">
        <f>TEXT(Table3[[#This Row],[Purchase Date]],"MMMM")</f>
        <v>October</v>
      </c>
      <c r="T3903" s="9">
        <f>YEAR('Consolidtaed Data'!$F6872)</f>
        <v>2021</v>
      </c>
    </row>
    <row r="3904" spans="1:20" x14ac:dyDescent="0.3">
      <c r="A3904" s="9" t="s">
        <v>4926</v>
      </c>
      <c r="B3904" s="9" t="s">
        <v>294</v>
      </c>
      <c r="C3904" s="9" t="s">
        <v>423</v>
      </c>
      <c r="D3904" s="9" t="s">
        <v>374</v>
      </c>
      <c r="E3904" s="9" t="s">
        <v>1615</v>
      </c>
      <c r="F3904" s="10">
        <v>44116</v>
      </c>
      <c r="G3904" s="10" t="str">
        <f>VLOOKUP(Table3[[#This Row],[Product ID]],[1]Products!$A:$G,2,0)</f>
        <v>Product 51</v>
      </c>
      <c r="H3904" s="22">
        <v>1</v>
      </c>
      <c r="I3904" s="9">
        <f>VLOOKUP('Consolidtaed Data'!$B6905,[1]Products!$A:$G,4,0)</f>
        <v>1798</v>
      </c>
      <c r="J3904" s="9">
        <f>VLOOKUP('Consolidtaed Data'!$B6905,[1]Products!$A:$G,3,0)</f>
        <v>971</v>
      </c>
      <c r="K3904" s="9">
        <f>'Consolidtaed Data'!$J6905*'Consolidtaed Data'!$H6905</f>
        <v>1516</v>
      </c>
      <c r="L3904" s="9">
        <f>'Consolidtaed Data'!$I6905*'Consolidtaed Data'!$H6905</f>
        <v>1783</v>
      </c>
      <c r="M3904" s="9">
        <f>'Consolidtaed Data'!$L6905-'Consolidtaed Data'!$K6905</f>
        <v>39</v>
      </c>
      <c r="N3904" s="9" t="str">
        <f>VLOOKUP('Consolidtaed Data'!$C6905,[1]Locations!$A:$O,2,0)</f>
        <v>Norwalk</v>
      </c>
      <c r="O3904" s="9" t="str">
        <f>VLOOKUP('Consolidtaed Data'!$D6905,'[1]Sales People'!$A:$B,2,0)</f>
        <v>Justin Lynch</v>
      </c>
      <c r="P3904" s="9" t="str">
        <f>VLOOKUP('Consolidtaed Data'!$E6905,[1]Customers!$A:$B,2,0)</f>
        <v>Terry Mills</v>
      </c>
      <c r="Q3904" s="11">
        <f>WEEKDAY('Consolidtaed Data'!$F6905)</f>
        <v>5</v>
      </c>
      <c r="R3904" s="9">
        <f>MONTH('Consolidtaed Data'!$F6905)</f>
        <v>6</v>
      </c>
      <c r="S3904" s="9" t="str">
        <f>TEXT(Table3[[#This Row],[Purchase Date]],"MMMM")</f>
        <v>October</v>
      </c>
      <c r="T3904" s="9">
        <f>YEAR('Consolidtaed Data'!$F6905)</f>
        <v>2021</v>
      </c>
    </row>
    <row r="3905" spans="1:20" x14ac:dyDescent="0.3">
      <c r="A3905" s="9" t="s">
        <v>4927</v>
      </c>
      <c r="B3905" s="9" t="s">
        <v>382</v>
      </c>
      <c r="C3905" s="9" t="s">
        <v>344</v>
      </c>
      <c r="D3905" s="9" t="s">
        <v>229</v>
      </c>
      <c r="E3905" s="9" t="s">
        <v>999</v>
      </c>
      <c r="F3905" s="10">
        <v>44116</v>
      </c>
      <c r="G3905" s="10" t="str">
        <f>VLOOKUP(Table3[[#This Row],[Product ID]],[1]Products!$A:$G,2,0)</f>
        <v>Product 50</v>
      </c>
      <c r="H3905" s="22">
        <v>1</v>
      </c>
      <c r="I3905" s="9">
        <f>VLOOKUP('Consolidtaed Data'!$B6925,[1]Products!$A:$G,4,0)</f>
        <v>1671</v>
      </c>
      <c r="J3905" s="9">
        <f>VLOOKUP('Consolidtaed Data'!$B6925,[1]Products!$A:$G,3,0)</f>
        <v>1220</v>
      </c>
      <c r="K3905" s="9">
        <f>'Consolidtaed Data'!$J6925*'Consolidtaed Data'!$H6925</f>
        <v>1399</v>
      </c>
      <c r="L3905" s="9">
        <f>'Consolidtaed Data'!$I6925*'Consolidtaed Data'!$H6925</f>
        <v>2294</v>
      </c>
      <c r="M3905" s="9">
        <f>'Consolidtaed Data'!$L6925-'Consolidtaed Data'!$K6925</f>
        <v>1724</v>
      </c>
      <c r="N3905" s="9" t="str">
        <f>VLOOKUP('Consolidtaed Data'!$C6925,[1]Locations!$A:$O,2,0)</f>
        <v>Berkeley</v>
      </c>
      <c r="O3905" s="9" t="str">
        <f>VLOOKUP('Consolidtaed Data'!$D6925,'[1]Sales People'!$A:$B,2,0)</f>
        <v>Kenneth Bradley</v>
      </c>
      <c r="P3905" s="9" t="str">
        <f>VLOOKUP('Consolidtaed Data'!$E6925,[1]Customers!$A:$B,2,0)</f>
        <v>James Dean</v>
      </c>
      <c r="Q3905" s="11">
        <f>WEEKDAY('Consolidtaed Data'!$F6925)</f>
        <v>6</v>
      </c>
      <c r="R3905" s="9">
        <f>MONTH('Consolidtaed Data'!$F6925)</f>
        <v>6</v>
      </c>
      <c r="S3905" s="9" t="str">
        <f>TEXT(Table3[[#This Row],[Purchase Date]],"MMMM")</f>
        <v>October</v>
      </c>
      <c r="T3905" s="9">
        <f>YEAR('Consolidtaed Data'!$F6925)</f>
        <v>2021</v>
      </c>
    </row>
    <row r="3906" spans="1:20" x14ac:dyDescent="0.3">
      <c r="A3906" s="9" t="s">
        <v>4928</v>
      </c>
      <c r="B3906" s="9" t="s">
        <v>204</v>
      </c>
      <c r="C3906" s="9" t="s">
        <v>25</v>
      </c>
      <c r="D3906" s="9" t="s">
        <v>105</v>
      </c>
      <c r="E3906" s="9" t="s">
        <v>579</v>
      </c>
      <c r="F3906" s="10">
        <v>44116</v>
      </c>
      <c r="G3906" s="10" t="str">
        <f>VLOOKUP(Table3[[#This Row],[Product ID]],[1]Products!$A:$G,2,0)</f>
        <v>Product 101</v>
      </c>
      <c r="H3906" s="22">
        <v>4</v>
      </c>
      <c r="I3906" s="9">
        <f>VLOOKUP('Consolidtaed Data'!$B6930,[1]Products!$A:$G,4,0)</f>
        <v>1582</v>
      </c>
      <c r="J3906" s="9">
        <f>VLOOKUP('Consolidtaed Data'!$B6930,[1]Products!$A:$G,3,0)</f>
        <v>1234</v>
      </c>
      <c r="K3906" s="9">
        <f>'Consolidtaed Data'!$J6930*'Consolidtaed Data'!$H6930</f>
        <v>2049</v>
      </c>
      <c r="L3906" s="9">
        <f>'Consolidtaed Data'!$I6930*'Consolidtaed Data'!$H6930</f>
        <v>3534</v>
      </c>
      <c r="M3906" s="9">
        <f>'Consolidtaed Data'!$L6930-'Consolidtaed Data'!$K6930</f>
        <v>280</v>
      </c>
      <c r="N3906" s="9" t="str">
        <f>VLOOKUP('Consolidtaed Data'!$C6930,[1]Locations!$A:$O,2,0)</f>
        <v>Simi Valley</v>
      </c>
      <c r="O3906" s="9" t="str">
        <f>VLOOKUP('Consolidtaed Data'!$D6930,'[1]Sales People'!$A:$B,2,0)</f>
        <v>Patrick Ruiz</v>
      </c>
      <c r="P3906" s="9" t="str">
        <f>VLOOKUP('Consolidtaed Data'!$E6930,[1]Customers!$A:$B,2,0)</f>
        <v>Ralph Olson</v>
      </c>
      <c r="Q3906" s="11">
        <f>WEEKDAY('Consolidtaed Data'!$F6930)</f>
        <v>7</v>
      </c>
      <c r="R3906" s="9">
        <f>MONTH('Consolidtaed Data'!$F6930)</f>
        <v>6</v>
      </c>
      <c r="S3906" s="9" t="str">
        <f>TEXT(Table3[[#This Row],[Purchase Date]],"MMMM")</f>
        <v>October</v>
      </c>
      <c r="T3906" s="9">
        <f>YEAR('Consolidtaed Data'!$F6930)</f>
        <v>2021</v>
      </c>
    </row>
    <row r="3907" spans="1:20" x14ac:dyDescent="0.3">
      <c r="A3907" s="9" t="s">
        <v>4929</v>
      </c>
      <c r="B3907" s="9" t="s">
        <v>318</v>
      </c>
      <c r="C3907" s="9" t="s">
        <v>275</v>
      </c>
      <c r="D3907" s="9" t="s">
        <v>73</v>
      </c>
      <c r="E3907" s="9" t="s">
        <v>1284</v>
      </c>
      <c r="F3907" s="10">
        <v>44116</v>
      </c>
      <c r="G3907" s="10" t="str">
        <f>VLOOKUP(Table3[[#This Row],[Product ID]],[1]Products!$A:$G,2,0)</f>
        <v>Product 89</v>
      </c>
      <c r="H3907" s="22">
        <v>3</v>
      </c>
      <c r="I3907" s="9">
        <f>VLOOKUP('Consolidtaed Data'!$B7031,[1]Products!$A:$G,4,0)</f>
        <v>1798</v>
      </c>
      <c r="J3907" s="9">
        <f>VLOOKUP('Consolidtaed Data'!$B7031,[1]Products!$A:$G,3,0)</f>
        <v>971</v>
      </c>
      <c r="K3907" s="9">
        <f>'Consolidtaed Data'!$J7031*'Consolidtaed Data'!$H7031</f>
        <v>1008</v>
      </c>
      <c r="L3907" s="9">
        <f>'Consolidtaed Data'!$I7031*'Consolidtaed Data'!$H7031</f>
        <v>1902</v>
      </c>
      <c r="M3907" s="9">
        <f>'Consolidtaed Data'!$L7031-'Consolidtaed Data'!$K7031</f>
        <v>192</v>
      </c>
      <c r="N3907" s="9" t="str">
        <f>VLOOKUP('Consolidtaed Data'!$C7031,[1]Locations!$A:$O,2,0)</f>
        <v>Anaheim</v>
      </c>
      <c r="O3907" s="9" t="str">
        <f>VLOOKUP('Consolidtaed Data'!$D7031,'[1]Sales People'!$A:$B,2,0)</f>
        <v>Ronald Reed</v>
      </c>
      <c r="P3907" s="9" t="str">
        <f>VLOOKUP('Consolidtaed Data'!$E7031,[1]Customers!$A:$B,2,0)</f>
        <v>Stephen Payne</v>
      </c>
      <c r="Q3907" s="11">
        <f>WEEKDAY('Consolidtaed Data'!$F7031)</f>
        <v>7</v>
      </c>
      <c r="R3907" s="9">
        <f>MONTH('Consolidtaed Data'!$F7031)</f>
        <v>6</v>
      </c>
      <c r="S3907" s="9" t="str">
        <f>TEXT(Table3[[#This Row],[Purchase Date]],"MMMM")</f>
        <v>October</v>
      </c>
      <c r="T3907" s="9">
        <f>YEAR('Consolidtaed Data'!$F7031)</f>
        <v>2021</v>
      </c>
    </row>
    <row r="3908" spans="1:20" x14ac:dyDescent="0.3">
      <c r="A3908" s="9" t="s">
        <v>4930</v>
      </c>
      <c r="B3908" s="9" t="s">
        <v>188</v>
      </c>
      <c r="C3908" s="9" t="s">
        <v>30</v>
      </c>
      <c r="D3908" s="9" t="s">
        <v>100</v>
      </c>
      <c r="E3908" s="9" t="s">
        <v>1489</v>
      </c>
      <c r="F3908" s="10">
        <v>44116</v>
      </c>
      <c r="G3908" s="10" t="str">
        <f>VLOOKUP(Table3[[#This Row],[Product ID]],[1]Products!$A:$G,2,0)</f>
        <v>Product 63</v>
      </c>
      <c r="H3908" s="22">
        <v>1</v>
      </c>
      <c r="I3908" s="9">
        <f>VLOOKUP('Consolidtaed Data'!$B7424,[1]Products!$A:$G,4,0)</f>
        <v>1812</v>
      </c>
      <c r="J3908" s="9">
        <f>VLOOKUP('Consolidtaed Data'!$B7424,[1]Products!$A:$G,3,0)</f>
        <v>1305</v>
      </c>
      <c r="K3908" s="9">
        <f>'Consolidtaed Data'!$J7424*'Consolidtaed Data'!$H7424</f>
        <v>2732</v>
      </c>
      <c r="L3908" s="9">
        <f>'Consolidtaed Data'!$I7424*'Consolidtaed Data'!$H7424</f>
        <v>4712</v>
      </c>
      <c r="M3908" s="9">
        <f>'Consolidtaed Data'!$L7424-'Consolidtaed Data'!$K7424</f>
        <v>431</v>
      </c>
      <c r="N3908" s="9" t="str">
        <f>VLOOKUP('Consolidtaed Data'!$C7424,[1]Locations!$A:$O,2,0)</f>
        <v>Pomona</v>
      </c>
      <c r="O3908" s="9" t="str">
        <f>VLOOKUP('Consolidtaed Data'!$D7424,'[1]Sales People'!$A:$B,2,0)</f>
        <v>Jeremy Mendoza</v>
      </c>
      <c r="P3908" s="9" t="str">
        <f>VLOOKUP('Consolidtaed Data'!$E7424,[1]Customers!$A:$B,2,0)</f>
        <v>Bobby Burton</v>
      </c>
      <c r="Q3908" s="11">
        <f>WEEKDAY('Consolidtaed Data'!$F7424)</f>
        <v>7</v>
      </c>
      <c r="R3908" s="9">
        <f>MONTH('Consolidtaed Data'!$F7424)</f>
        <v>7</v>
      </c>
      <c r="S3908" s="9" t="str">
        <f>TEXT(Table3[[#This Row],[Purchase Date]],"MMMM")</f>
        <v>October</v>
      </c>
      <c r="T3908" s="9">
        <f>YEAR('Consolidtaed Data'!$F7424)</f>
        <v>2021</v>
      </c>
    </row>
    <row r="3909" spans="1:20" x14ac:dyDescent="0.3">
      <c r="A3909" s="9" t="s">
        <v>4931</v>
      </c>
      <c r="B3909" s="9" t="s">
        <v>284</v>
      </c>
      <c r="C3909" s="9" t="s">
        <v>178</v>
      </c>
      <c r="D3909" s="9" t="s">
        <v>329</v>
      </c>
      <c r="E3909" s="9" t="s">
        <v>1215</v>
      </c>
      <c r="F3909" s="10">
        <v>44116</v>
      </c>
      <c r="G3909" s="10" t="str">
        <f>VLOOKUP(Table3[[#This Row],[Product ID]],[1]Products!$A:$G,2,0)</f>
        <v>Product 96</v>
      </c>
      <c r="H3909" s="22">
        <v>3</v>
      </c>
      <c r="I3909" s="9">
        <f>VLOOKUP('Consolidtaed Data'!$B7447,[1]Products!$A:$G,4,0)</f>
        <v>2091</v>
      </c>
      <c r="J3909" s="9">
        <f>VLOOKUP('Consolidtaed Data'!$B7447,[1]Products!$A:$G,3,0)</f>
        <v>1485</v>
      </c>
      <c r="K3909" s="9">
        <f>'Consolidtaed Data'!$J7447*'Consolidtaed Data'!$H7447</f>
        <v>79</v>
      </c>
      <c r="L3909" s="9">
        <f>'Consolidtaed Data'!$I7447*'Consolidtaed Data'!$H7447</f>
        <v>127</v>
      </c>
      <c r="M3909" s="9">
        <f>'Consolidtaed Data'!$L7447-'Consolidtaed Data'!$K7447</f>
        <v>560</v>
      </c>
      <c r="N3909" s="9" t="str">
        <f>VLOOKUP('Consolidtaed Data'!$C7447,[1]Locations!$A:$O,2,0)</f>
        <v>Oceanside</v>
      </c>
      <c r="O3909" s="9" t="str">
        <f>VLOOKUP('Consolidtaed Data'!$D7447,'[1]Sales People'!$A:$B,2,0)</f>
        <v>Sean Miller</v>
      </c>
      <c r="P3909" s="9" t="str">
        <f>VLOOKUP('Consolidtaed Data'!$E7447,[1]Customers!$A:$B,2,0)</f>
        <v>Steven Carr</v>
      </c>
      <c r="Q3909" s="11">
        <f>WEEKDAY('Consolidtaed Data'!$F7447)</f>
        <v>1</v>
      </c>
      <c r="R3909" s="9">
        <f>MONTH('Consolidtaed Data'!$F7447)</f>
        <v>7</v>
      </c>
      <c r="S3909" s="9" t="str">
        <f>TEXT(Table3[[#This Row],[Purchase Date]],"MMMM")</f>
        <v>October</v>
      </c>
      <c r="T3909" s="9">
        <f>YEAR('Consolidtaed Data'!$F7447)</f>
        <v>2021</v>
      </c>
    </row>
    <row r="3910" spans="1:20" x14ac:dyDescent="0.3">
      <c r="A3910" s="9" t="s">
        <v>4932</v>
      </c>
      <c r="B3910" s="9" t="s">
        <v>177</v>
      </c>
      <c r="C3910" s="9" t="s">
        <v>263</v>
      </c>
      <c r="D3910" s="9" t="s">
        <v>83</v>
      </c>
      <c r="E3910" s="9" t="s">
        <v>2542</v>
      </c>
      <c r="F3910" s="10">
        <v>44116</v>
      </c>
      <c r="G3910" s="10" t="str">
        <f>VLOOKUP(Table3[[#This Row],[Product ID]],[1]Products!$A:$G,2,0)</f>
        <v>Product 5</v>
      </c>
      <c r="H3910" s="22">
        <v>1</v>
      </c>
      <c r="I3910" s="9">
        <f>VLOOKUP('Consolidtaed Data'!$B7683,[1]Products!$A:$G,4,0)</f>
        <v>886</v>
      </c>
      <c r="J3910" s="9">
        <f>VLOOKUP('Consolidtaed Data'!$B7683,[1]Products!$A:$G,3,0)</f>
        <v>478</v>
      </c>
      <c r="K3910" s="9">
        <f>'Consolidtaed Data'!$J7683*'Consolidtaed Data'!$H7683</f>
        <v>1305</v>
      </c>
      <c r="L3910" s="9">
        <f>'Consolidtaed Data'!$I7683*'Consolidtaed Data'!$H7683</f>
        <v>1590</v>
      </c>
      <c r="M3910" s="9">
        <f>'Consolidtaed Data'!$L7683-'Consolidtaed Data'!$K7683</f>
        <v>902</v>
      </c>
      <c r="N3910" s="9" t="str">
        <f>VLOOKUP('Consolidtaed Data'!$C7683,[1]Locations!$A:$O,2,0)</f>
        <v>Oxnard</v>
      </c>
      <c r="O3910" s="9" t="str">
        <f>VLOOKUP('Consolidtaed Data'!$D7683,'[1]Sales People'!$A:$B,2,0)</f>
        <v>Brian Hansen</v>
      </c>
      <c r="P3910" s="9" t="str">
        <f>VLOOKUP('Consolidtaed Data'!$E7683,[1]Customers!$A:$B,2,0)</f>
        <v>Patrick Rivera</v>
      </c>
      <c r="Q3910" s="11">
        <f>WEEKDAY('Consolidtaed Data'!$F7683)</f>
        <v>6</v>
      </c>
      <c r="R3910" s="9">
        <f>MONTH('Consolidtaed Data'!$F7683)</f>
        <v>8</v>
      </c>
      <c r="S3910" s="9" t="str">
        <f>TEXT(Table3[[#This Row],[Purchase Date]],"MMMM")</f>
        <v>October</v>
      </c>
      <c r="T3910" s="9">
        <f>YEAR('Consolidtaed Data'!$F7683)</f>
        <v>2021</v>
      </c>
    </row>
    <row r="3911" spans="1:20" x14ac:dyDescent="0.3">
      <c r="A3911" s="9" t="s">
        <v>4933</v>
      </c>
      <c r="B3911" s="9" t="s">
        <v>443</v>
      </c>
      <c r="C3911" s="9" t="s">
        <v>63</v>
      </c>
      <c r="D3911" s="9" t="s">
        <v>22</v>
      </c>
      <c r="E3911" s="9" t="s">
        <v>616</v>
      </c>
      <c r="F3911" s="10">
        <v>44116</v>
      </c>
      <c r="G3911" s="10" t="str">
        <f>VLOOKUP(Table3[[#This Row],[Product ID]],[1]Products!$A:$G,2,0)</f>
        <v>Product 61</v>
      </c>
      <c r="H3911" s="22">
        <v>2</v>
      </c>
      <c r="I3911" s="9">
        <f>VLOOKUP('Consolidtaed Data'!$B8092,[1]Products!$A:$G,4,0)</f>
        <v>1671</v>
      </c>
      <c r="J3911" s="9">
        <f>VLOOKUP('Consolidtaed Data'!$B8092,[1]Products!$A:$G,3,0)</f>
        <v>1220</v>
      </c>
      <c r="K3911" s="9">
        <f>'Consolidtaed Data'!$J8092*'Consolidtaed Data'!$H8092</f>
        <v>2732</v>
      </c>
      <c r="L3911" s="9">
        <f>'Consolidtaed Data'!$I8092*'Consolidtaed Data'!$H8092</f>
        <v>4476</v>
      </c>
      <c r="M3911" s="9">
        <f>'Consolidtaed Data'!$L8092-'Consolidtaed Data'!$K8092</f>
        <v>744</v>
      </c>
      <c r="N3911" s="9" t="str">
        <f>VLOOKUP('Consolidtaed Data'!$C8092,[1]Locations!$A:$O,2,0)</f>
        <v>West Covina</v>
      </c>
      <c r="O3911" s="9" t="str">
        <f>VLOOKUP('Consolidtaed Data'!$D8092,'[1]Sales People'!$A:$B,2,0)</f>
        <v>Ernest Wagner</v>
      </c>
      <c r="P3911" s="9" t="str">
        <f>VLOOKUP('Consolidtaed Data'!$E8092,[1]Customers!$A:$B,2,0)</f>
        <v>Billy Kennedy</v>
      </c>
      <c r="Q3911" s="11">
        <f>WEEKDAY('Consolidtaed Data'!$F8092)</f>
        <v>4</v>
      </c>
      <c r="R3911" s="9">
        <f>MONTH('Consolidtaed Data'!$F8092)</f>
        <v>9</v>
      </c>
      <c r="S3911" s="9" t="str">
        <f>TEXT(Table3[[#This Row],[Purchase Date]],"MMMM")</f>
        <v>October</v>
      </c>
      <c r="T3911" s="9">
        <f>YEAR('Consolidtaed Data'!$F8092)</f>
        <v>2021</v>
      </c>
    </row>
    <row r="3912" spans="1:20" x14ac:dyDescent="0.3">
      <c r="A3912" s="9" t="s">
        <v>4934</v>
      </c>
      <c r="B3912" s="9" t="s">
        <v>33</v>
      </c>
      <c r="C3912" s="9" t="s">
        <v>90</v>
      </c>
      <c r="D3912" s="9" t="s">
        <v>87</v>
      </c>
      <c r="E3912" s="9" t="s">
        <v>1378</v>
      </c>
      <c r="F3912" s="10">
        <v>44116</v>
      </c>
      <c r="G3912" s="10" t="str">
        <f>VLOOKUP(Table3[[#This Row],[Product ID]],[1]Products!$A:$G,2,0)</f>
        <v>Product 29</v>
      </c>
      <c r="H3912" s="22">
        <v>1</v>
      </c>
      <c r="I3912" s="9">
        <f>VLOOKUP('Consolidtaed Data'!$B8170,[1]Products!$A:$G,4,0)</f>
        <v>1639</v>
      </c>
      <c r="J3912" s="9">
        <f>VLOOKUP('Consolidtaed Data'!$B8170,[1]Products!$A:$G,3,0)</f>
        <v>1295</v>
      </c>
      <c r="K3912" s="9">
        <f>'Consolidtaed Data'!$J8170*'Consolidtaed Data'!$H8170</f>
        <v>424</v>
      </c>
      <c r="L3912" s="9">
        <f>'Consolidtaed Data'!$I8170*'Consolidtaed Data'!$H8170</f>
        <v>530</v>
      </c>
      <c r="M3912" s="9">
        <f>'Consolidtaed Data'!$L8170-'Consolidtaed Data'!$K8170</f>
        <v>123</v>
      </c>
      <c r="N3912" s="9" t="str">
        <f>VLOOKUP('Consolidtaed Data'!$C8170,[1]Locations!$A:$O,2,0)</f>
        <v>Oceanside</v>
      </c>
      <c r="O3912" s="9" t="str">
        <f>VLOOKUP('Consolidtaed Data'!$D8170,'[1]Sales People'!$A:$B,2,0)</f>
        <v>Martin Perry</v>
      </c>
      <c r="P3912" s="9" t="str">
        <f>VLOOKUP('Consolidtaed Data'!$E8170,[1]Customers!$A:$B,2,0)</f>
        <v>Paul Larson</v>
      </c>
      <c r="Q3912" s="11">
        <f>WEEKDAY('Consolidtaed Data'!$F8170)</f>
        <v>2</v>
      </c>
      <c r="R3912" s="9">
        <f>MONTH('Consolidtaed Data'!$F8170)</f>
        <v>9</v>
      </c>
      <c r="S3912" s="9" t="str">
        <f>TEXT(Table3[[#This Row],[Purchase Date]],"MMMM")</f>
        <v>October</v>
      </c>
      <c r="T3912" s="9">
        <f>YEAR('Consolidtaed Data'!$F8170)</f>
        <v>2021</v>
      </c>
    </row>
    <row r="3913" spans="1:20" x14ac:dyDescent="0.3">
      <c r="A3913" s="9" t="s">
        <v>4935</v>
      </c>
      <c r="B3913" s="9" t="s">
        <v>151</v>
      </c>
      <c r="C3913" s="9" t="s">
        <v>165</v>
      </c>
      <c r="D3913" s="9" t="s">
        <v>13</v>
      </c>
      <c r="E3913" s="9" t="s">
        <v>40</v>
      </c>
      <c r="F3913" s="10">
        <v>44116</v>
      </c>
      <c r="G3913" s="10" t="str">
        <f>VLOOKUP(Table3[[#This Row],[Product ID]],[1]Products!$A:$G,2,0)</f>
        <v>Product 94</v>
      </c>
      <c r="H3913" s="22">
        <v>3</v>
      </c>
      <c r="I3913" s="9">
        <f>VLOOKUP('Consolidtaed Data'!$B8776,[1]Products!$A:$G,4,0)</f>
        <v>1671</v>
      </c>
      <c r="J3913" s="9">
        <f>VLOOKUP('Consolidtaed Data'!$B8776,[1]Products!$A:$G,3,0)</f>
        <v>1220</v>
      </c>
      <c r="K3913" s="9">
        <f>'Consolidtaed Data'!$J8776*'Consolidtaed Data'!$H8776</f>
        <v>5688</v>
      </c>
      <c r="L3913" s="9">
        <f>'Consolidtaed Data'!$I8776*'Consolidtaed Data'!$H8776</f>
        <v>7485</v>
      </c>
      <c r="M3913" s="9">
        <f>'Consolidtaed Data'!$L8776-'Consolidtaed Data'!$K8776</f>
        <v>744</v>
      </c>
      <c r="N3913" s="9" t="str">
        <f>VLOOKUP('Consolidtaed Data'!$C8776,[1]Locations!$A:$O,2,0)</f>
        <v>Oceanside</v>
      </c>
      <c r="O3913" s="9" t="str">
        <f>VLOOKUP('Consolidtaed Data'!$D8776,'[1]Sales People'!$A:$B,2,0)</f>
        <v>Sean Miller</v>
      </c>
      <c r="P3913" s="9" t="str">
        <f>VLOOKUP('Consolidtaed Data'!$E8776,[1]Customers!$A:$B,2,0)</f>
        <v>Gerald Henry</v>
      </c>
      <c r="Q3913" s="11">
        <f>WEEKDAY('Consolidtaed Data'!$F8776)</f>
        <v>6</v>
      </c>
      <c r="R3913" s="9">
        <f>MONTH('Consolidtaed Data'!$F8776)</f>
        <v>10</v>
      </c>
      <c r="S3913" s="9" t="str">
        <f>TEXT(Table3[[#This Row],[Purchase Date]],"MMMM")</f>
        <v>October</v>
      </c>
      <c r="T3913" s="9">
        <f>YEAR('Consolidtaed Data'!$F8776)</f>
        <v>2021</v>
      </c>
    </row>
    <row r="3914" spans="1:20" x14ac:dyDescent="0.3">
      <c r="A3914" s="9" t="s">
        <v>4936</v>
      </c>
      <c r="B3914" s="9" t="s">
        <v>477</v>
      </c>
      <c r="C3914" s="9" t="s">
        <v>458</v>
      </c>
      <c r="D3914" s="9" t="s">
        <v>43</v>
      </c>
      <c r="E3914" s="9" t="s">
        <v>858</v>
      </c>
      <c r="F3914" s="10">
        <v>44116</v>
      </c>
      <c r="G3914" s="10" t="str">
        <f>VLOOKUP(Table3[[#This Row],[Product ID]],[1]Products!$A:$G,2,0)</f>
        <v>Product 46</v>
      </c>
      <c r="H3914" s="22">
        <v>4</v>
      </c>
      <c r="I3914" s="9">
        <f>VLOOKUP('Consolidtaed Data'!$B8958,[1]Products!$A:$G,4,0)</f>
        <v>561</v>
      </c>
      <c r="J3914" s="9">
        <f>VLOOKUP('Consolidtaed Data'!$B8958,[1]Products!$A:$G,3,0)</f>
        <v>421</v>
      </c>
      <c r="K3914" s="9">
        <f>'Consolidtaed Data'!$J8958*'Consolidtaed Data'!$H8958</f>
        <v>154</v>
      </c>
      <c r="L3914" s="9">
        <f>'Consolidtaed Data'!$I8958*'Consolidtaed Data'!$H8958</f>
        <v>203</v>
      </c>
      <c r="M3914" s="9">
        <f>'Consolidtaed Data'!$L8958-'Consolidtaed Data'!$K8958</f>
        <v>348</v>
      </c>
      <c r="N3914" s="9" t="str">
        <f>VLOOKUP('Consolidtaed Data'!$C8958,[1]Locations!$A:$O,2,0)</f>
        <v>Temecula</v>
      </c>
      <c r="O3914" s="9" t="str">
        <f>VLOOKUP('Consolidtaed Data'!$D8958,'[1]Sales People'!$A:$B,2,0)</f>
        <v>Jimmy Young</v>
      </c>
      <c r="P3914" s="9" t="str">
        <f>VLOOKUP('Consolidtaed Data'!$E8958,[1]Customers!$A:$B,2,0)</f>
        <v>Adam Bailey</v>
      </c>
      <c r="Q3914" s="11">
        <f>WEEKDAY('Consolidtaed Data'!$F8958)</f>
        <v>4</v>
      </c>
      <c r="R3914" s="9">
        <f>MONTH('Consolidtaed Data'!$F8958)</f>
        <v>11</v>
      </c>
      <c r="S3914" s="9" t="str">
        <f>TEXT(Table3[[#This Row],[Purchase Date]],"MMMM")</f>
        <v>October</v>
      </c>
      <c r="T3914" s="9">
        <f>YEAR('Consolidtaed Data'!$F8958)</f>
        <v>2021</v>
      </c>
    </row>
    <row r="3915" spans="1:20" x14ac:dyDescent="0.3">
      <c r="A3915" s="9" t="s">
        <v>4937</v>
      </c>
      <c r="B3915" s="9" t="s">
        <v>182</v>
      </c>
      <c r="C3915" s="9" t="s">
        <v>210</v>
      </c>
      <c r="D3915" s="9" t="s">
        <v>105</v>
      </c>
      <c r="E3915" s="9" t="s">
        <v>2424</v>
      </c>
      <c r="F3915" s="10">
        <v>44116</v>
      </c>
      <c r="G3915" s="10" t="str">
        <f>VLOOKUP(Table3[[#This Row],[Product ID]],[1]Products!$A:$G,2,0)</f>
        <v>Product 9</v>
      </c>
      <c r="H3915" s="22">
        <v>1</v>
      </c>
      <c r="I3915" s="9">
        <f>VLOOKUP('Consolidtaed Data'!$B9044,[1]Products!$A:$G,4,0)</f>
        <v>2241</v>
      </c>
      <c r="J3915" s="9">
        <f>VLOOKUP('Consolidtaed Data'!$B9044,[1]Products!$A:$G,3,0)</f>
        <v>1367</v>
      </c>
      <c r="K3915" s="9">
        <f>'Consolidtaed Data'!$J9044*'Consolidtaed Data'!$H9044</f>
        <v>1076</v>
      </c>
      <c r="L3915" s="9">
        <f>'Consolidtaed Data'!$I9044*'Consolidtaed Data'!$H9044</f>
        <v>1472</v>
      </c>
      <c r="M3915" s="9">
        <f>'Consolidtaed Data'!$L9044-'Consolidtaed Data'!$K9044</f>
        <v>972</v>
      </c>
      <c r="N3915" s="9" t="str">
        <f>VLOOKUP('Consolidtaed Data'!$C9044,[1]Locations!$A:$O,2,0)</f>
        <v>Berkeley</v>
      </c>
      <c r="O3915" s="9" t="str">
        <f>VLOOKUP('Consolidtaed Data'!$D9044,'[1]Sales People'!$A:$B,2,0)</f>
        <v>Carl Hall</v>
      </c>
      <c r="P3915" s="9" t="str">
        <f>VLOOKUP('Consolidtaed Data'!$E9044,[1]Customers!$A:$B,2,0)</f>
        <v>Walter Baker</v>
      </c>
      <c r="Q3915" s="11">
        <f>WEEKDAY('Consolidtaed Data'!$F9044)</f>
        <v>2</v>
      </c>
      <c r="R3915" s="9">
        <f>MONTH('Consolidtaed Data'!$F9044)</f>
        <v>11</v>
      </c>
      <c r="S3915" s="9" t="str">
        <f>TEXT(Table3[[#This Row],[Purchase Date]],"MMMM")</f>
        <v>October</v>
      </c>
      <c r="T3915" s="9">
        <f>YEAR('Consolidtaed Data'!$F9044)</f>
        <v>2021</v>
      </c>
    </row>
    <row r="3916" spans="1:20" x14ac:dyDescent="0.3">
      <c r="A3916" s="9" t="s">
        <v>4938</v>
      </c>
      <c r="B3916" s="9" t="s">
        <v>572</v>
      </c>
      <c r="C3916" s="9" t="s">
        <v>45</v>
      </c>
      <c r="D3916" s="9" t="s">
        <v>51</v>
      </c>
      <c r="E3916" s="9" t="s">
        <v>1197</v>
      </c>
      <c r="F3916" s="10">
        <v>44117</v>
      </c>
      <c r="G3916" s="10" t="str">
        <f>VLOOKUP(Table3[[#This Row],[Product ID]],[1]Products!$A:$G,2,0)</f>
        <v>Product 22</v>
      </c>
      <c r="H3916" s="22">
        <v>1</v>
      </c>
      <c r="I3916" s="9">
        <f>VLOOKUP('Consolidtaed Data'!$B4949,[1]Products!$A:$G,4,0)</f>
        <v>2257</v>
      </c>
      <c r="J3916" s="9">
        <f>VLOOKUP('Consolidtaed Data'!$B4949,[1]Products!$A:$G,3,0)</f>
        <v>1535</v>
      </c>
      <c r="K3916" s="9">
        <f>'Consolidtaed Data'!$J4949*'Consolidtaed Data'!$H4949</f>
        <v>44</v>
      </c>
      <c r="L3916" s="9">
        <f>'Consolidtaed Data'!$I4949*'Consolidtaed Data'!$H4949</f>
        <v>70</v>
      </c>
      <c r="M3916" s="9">
        <f>'Consolidtaed Data'!$L4949-'Consolidtaed Data'!$K4949</f>
        <v>3196</v>
      </c>
      <c r="N3916" s="9" t="str">
        <f>VLOOKUP('Consolidtaed Data'!$C4949,[1]Locations!$A:$O,2,0)</f>
        <v>Fresno</v>
      </c>
      <c r="O3916" s="9" t="str">
        <f>VLOOKUP('Consolidtaed Data'!$D4949,'[1]Sales People'!$A:$B,2,0)</f>
        <v>Christopher Tucker</v>
      </c>
      <c r="P3916" s="9" t="str">
        <f>VLOOKUP('Consolidtaed Data'!$E4949,[1]Customers!$A:$B,2,0)</f>
        <v>Kevin Gilbert</v>
      </c>
      <c r="Q3916" s="11">
        <f>WEEKDAY('Consolidtaed Data'!$F4949)</f>
        <v>3</v>
      </c>
      <c r="R3916" s="9">
        <f>MONTH('Consolidtaed Data'!$F4949)</f>
        <v>12</v>
      </c>
      <c r="S3916" s="9" t="str">
        <f>TEXT(Table3[[#This Row],[Purchase Date]],"MMMM")</f>
        <v>October</v>
      </c>
      <c r="T3916" s="9">
        <f>YEAR('Consolidtaed Data'!$F4949)</f>
        <v>2020</v>
      </c>
    </row>
    <row r="3917" spans="1:20" x14ac:dyDescent="0.3">
      <c r="A3917" s="9" t="s">
        <v>4939</v>
      </c>
      <c r="B3917" s="9" t="s">
        <v>136</v>
      </c>
      <c r="C3917" s="9" t="s">
        <v>50</v>
      </c>
      <c r="D3917" s="9" t="s">
        <v>272</v>
      </c>
      <c r="E3917" s="9" t="s">
        <v>1314</v>
      </c>
      <c r="F3917" s="10">
        <v>44117</v>
      </c>
      <c r="G3917" s="10" t="str">
        <f>VLOOKUP(Table3[[#This Row],[Product ID]],[1]Products!$A:$G,2,0)</f>
        <v>Product 2</v>
      </c>
      <c r="H3917" s="22">
        <v>2</v>
      </c>
      <c r="I3917" s="9">
        <f>VLOOKUP('Consolidtaed Data'!$B5957,[1]Products!$A:$G,4,0)</f>
        <v>799</v>
      </c>
      <c r="J3917" s="9">
        <f>VLOOKUP('Consolidtaed Data'!$B5957,[1]Products!$A:$G,3,0)</f>
        <v>455</v>
      </c>
      <c r="K3917" s="9">
        <f>'Consolidtaed Data'!$J5957*'Consolidtaed Data'!$H5957</f>
        <v>1223</v>
      </c>
      <c r="L3917" s="9">
        <f>'Consolidtaed Data'!$I5957*'Consolidtaed Data'!$H5957</f>
        <v>2005</v>
      </c>
      <c r="M3917" s="9">
        <f>'Consolidtaed Data'!$L5957-'Consolidtaed Data'!$K5957</f>
        <v>161</v>
      </c>
      <c r="N3917" s="9" t="str">
        <f>VLOOKUP('Consolidtaed Data'!$C5957,[1]Locations!$A:$O,2,0)</f>
        <v>Corona</v>
      </c>
      <c r="O3917" s="9" t="str">
        <f>VLOOKUP('Consolidtaed Data'!$D5957,'[1]Sales People'!$A:$B,2,0)</f>
        <v>Kenneth Bradley</v>
      </c>
      <c r="P3917" s="9" t="str">
        <f>VLOOKUP('Consolidtaed Data'!$E5957,[1]Customers!$A:$B,2,0)</f>
        <v>Christopher Arnold</v>
      </c>
      <c r="Q3917" s="11">
        <f>WEEKDAY('Consolidtaed Data'!$F5957)</f>
        <v>1</v>
      </c>
      <c r="R3917" s="9">
        <f>MONTH('Consolidtaed Data'!$F5957)</f>
        <v>3</v>
      </c>
      <c r="S3917" s="9" t="str">
        <f>TEXT(Table3[[#This Row],[Purchase Date]],"MMMM")</f>
        <v>October</v>
      </c>
      <c r="T3917" s="9">
        <f>YEAR('Consolidtaed Data'!$F5957)</f>
        <v>2021</v>
      </c>
    </row>
    <row r="3918" spans="1:20" x14ac:dyDescent="0.3">
      <c r="A3918" s="9" t="s">
        <v>4940</v>
      </c>
      <c r="B3918" s="9" t="s">
        <v>336</v>
      </c>
      <c r="C3918" s="9" t="s">
        <v>94</v>
      </c>
      <c r="D3918" s="9" t="s">
        <v>100</v>
      </c>
      <c r="E3918" s="9" t="s">
        <v>532</v>
      </c>
      <c r="F3918" s="10">
        <v>44117</v>
      </c>
      <c r="G3918" s="10" t="str">
        <f>VLOOKUP(Table3[[#This Row],[Product ID]],[1]Products!$A:$G,2,0)</f>
        <v>Product 78</v>
      </c>
      <c r="H3918" s="22">
        <v>4</v>
      </c>
      <c r="I3918" s="9">
        <f>VLOOKUP('Consolidtaed Data'!$B7096,[1]Products!$A:$G,4,0)</f>
        <v>458</v>
      </c>
      <c r="J3918" s="9">
        <f>VLOOKUP('Consolidtaed Data'!$B7096,[1]Products!$A:$G,3,0)</f>
        <v>376</v>
      </c>
      <c r="K3918" s="9">
        <f>'Consolidtaed Data'!$J7096*'Consolidtaed Data'!$H7096</f>
        <v>389</v>
      </c>
      <c r="L3918" s="9">
        <f>'Consolidtaed Data'!$I7096*'Consolidtaed Data'!$H7096</f>
        <v>637</v>
      </c>
      <c r="M3918" s="9">
        <f>'Consolidtaed Data'!$L7096-'Consolidtaed Data'!$K7096</f>
        <v>280</v>
      </c>
      <c r="N3918" s="9" t="str">
        <f>VLOOKUP('Consolidtaed Data'!$C7096,[1]Locations!$A:$O,2,0)</f>
        <v>Fairfield</v>
      </c>
      <c r="O3918" s="9" t="str">
        <f>VLOOKUP('Consolidtaed Data'!$D7096,'[1]Sales People'!$A:$B,2,0)</f>
        <v>Joe Sims</v>
      </c>
      <c r="P3918" s="9" t="str">
        <f>VLOOKUP('Consolidtaed Data'!$E7096,[1]Customers!$A:$B,2,0)</f>
        <v>Gregory Ramirez</v>
      </c>
      <c r="Q3918" s="11">
        <f>WEEKDAY('Consolidtaed Data'!$F7096)</f>
        <v>5</v>
      </c>
      <c r="R3918" s="9">
        <f>MONTH('Consolidtaed Data'!$F7096)</f>
        <v>6</v>
      </c>
      <c r="S3918" s="9" t="str">
        <f>TEXT(Table3[[#This Row],[Purchase Date]],"MMMM")</f>
        <v>October</v>
      </c>
      <c r="T3918" s="9">
        <f>YEAR('Consolidtaed Data'!$F7096)</f>
        <v>2021</v>
      </c>
    </row>
    <row r="3919" spans="1:20" x14ac:dyDescent="0.3">
      <c r="A3919" s="9" t="s">
        <v>4941</v>
      </c>
      <c r="B3919" s="9" t="s">
        <v>89</v>
      </c>
      <c r="C3919" s="9" t="s">
        <v>30</v>
      </c>
      <c r="D3919" s="9" t="s">
        <v>161</v>
      </c>
      <c r="E3919" s="9" t="s">
        <v>269</v>
      </c>
      <c r="F3919" s="10">
        <v>44117</v>
      </c>
      <c r="G3919" s="10" t="str">
        <f>VLOOKUP(Table3[[#This Row],[Product ID]],[1]Products!$A:$G,2,0)</f>
        <v>Product 64</v>
      </c>
      <c r="H3919" s="22">
        <v>3</v>
      </c>
      <c r="I3919" s="9">
        <f>VLOOKUP('Consolidtaed Data'!$B7341,[1]Products!$A:$G,4,0)</f>
        <v>596</v>
      </c>
      <c r="J3919" s="9">
        <f>VLOOKUP('Consolidtaed Data'!$B7341,[1]Products!$A:$G,3,0)</f>
        <v>358</v>
      </c>
      <c r="K3919" s="9">
        <f>'Consolidtaed Data'!$J7341*'Consolidtaed Data'!$H7341</f>
        <v>1572</v>
      </c>
      <c r="L3919" s="9">
        <f>'Consolidtaed Data'!$I7341*'Consolidtaed Data'!$H7341</f>
        <v>1894</v>
      </c>
      <c r="M3919" s="9">
        <f>'Consolidtaed Data'!$L7341-'Consolidtaed Data'!$K7341</f>
        <v>1532</v>
      </c>
      <c r="N3919" s="9" t="str">
        <f>VLOOKUP('Consolidtaed Data'!$C7341,[1]Locations!$A:$O,2,0)</f>
        <v>Bakersfield</v>
      </c>
      <c r="O3919" s="9" t="str">
        <f>VLOOKUP('Consolidtaed Data'!$D7341,'[1]Sales People'!$A:$B,2,0)</f>
        <v>Justin Lynch</v>
      </c>
      <c r="P3919" s="9" t="str">
        <f>VLOOKUP('Consolidtaed Data'!$E7341,[1]Customers!$A:$B,2,0)</f>
        <v>Louis Austin</v>
      </c>
      <c r="Q3919" s="11">
        <f>WEEKDAY('Consolidtaed Data'!$F7341)</f>
        <v>7</v>
      </c>
      <c r="R3919" s="9">
        <f>MONTH('Consolidtaed Data'!$F7341)</f>
        <v>7</v>
      </c>
      <c r="S3919" s="9" t="str">
        <f>TEXT(Table3[[#This Row],[Purchase Date]],"MMMM")</f>
        <v>October</v>
      </c>
      <c r="T3919" s="9">
        <f>YEAR('Consolidtaed Data'!$F7341)</f>
        <v>2021</v>
      </c>
    </row>
    <row r="3920" spans="1:20" x14ac:dyDescent="0.3">
      <c r="A3920" s="9" t="s">
        <v>4942</v>
      </c>
      <c r="B3920" s="9" t="s">
        <v>712</v>
      </c>
      <c r="C3920" s="9" t="s">
        <v>405</v>
      </c>
      <c r="D3920" s="9" t="s">
        <v>83</v>
      </c>
      <c r="E3920" s="9" t="s">
        <v>3389</v>
      </c>
      <c r="F3920" s="10">
        <v>44117</v>
      </c>
      <c r="G3920" s="10" t="str">
        <f>VLOOKUP(Table3[[#This Row],[Product ID]],[1]Products!$A:$G,2,0)</f>
        <v>Product 32</v>
      </c>
      <c r="H3920" s="22">
        <v>3</v>
      </c>
      <c r="I3920" s="9">
        <f>VLOOKUP('Consolidtaed Data'!$B7883,[1]Products!$A:$G,4,0)</f>
        <v>530</v>
      </c>
      <c r="J3920" s="9">
        <f>VLOOKUP('Consolidtaed Data'!$B7883,[1]Products!$A:$G,3,0)</f>
        <v>435</v>
      </c>
      <c r="K3920" s="9">
        <f>'Consolidtaed Data'!$J7883*'Consolidtaed Data'!$H7883</f>
        <v>130</v>
      </c>
      <c r="L3920" s="9">
        <f>'Consolidtaed Data'!$I7883*'Consolidtaed Data'!$H7883</f>
        <v>181</v>
      </c>
      <c r="M3920" s="9">
        <f>'Consolidtaed Data'!$L7883-'Consolidtaed Data'!$K7883</f>
        <v>792</v>
      </c>
      <c r="N3920" s="9" t="str">
        <f>VLOOKUP('Consolidtaed Data'!$C7883,[1]Locations!$A:$O,2,0)</f>
        <v>Carlsbad</v>
      </c>
      <c r="O3920" s="9" t="str">
        <f>VLOOKUP('Consolidtaed Data'!$D7883,'[1]Sales People'!$A:$B,2,0)</f>
        <v>Robert Reed</v>
      </c>
      <c r="P3920" s="9" t="str">
        <f>VLOOKUP('Consolidtaed Data'!$E7883,[1]Customers!$A:$B,2,0)</f>
        <v>Eric Bowman</v>
      </c>
      <c r="Q3920" s="11">
        <f>WEEKDAY('Consolidtaed Data'!$F7883)</f>
        <v>7</v>
      </c>
      <c r="R3920" s="9">
        <f>MONTH('Consolidtaed Data'!$F7883)</f>
        <v>8</v>
      </c>
      <c r="S3920" s="9" t="str">
        <f>TEXT(Table3[[#This Row],[Purchase Date]],"MMMM")</f>
        <v>October</v>
      </c>
      <c r="T3920" s="9">
        <f>YEAR('Consolidtaed Data'!$F7883)</f>
        <v>2021</v>
      </c>
    </row>
    <row r="3921" spans="1:20" x14ac:dyDescent="0.3">
      <c r="A3921" s="9" t="s">
        <v>4943</v>
      </c>
      <c r="B3921" s="9" t="s">
        <v>390</v>
      </c>
      <c r="C3921" s="9" t="s">
        <v>34</v>
      </c>
      <c r="D3921" s="9" t="s">
        <v>64</v>
      </c>
      <c r="E3921" s="9" t="s">
        <v>1238</v>
      </c>
      <c r="F3921" s="10">
        <v>44117</v>
      </c>
      <c r="G3921" s="10" t="str">
        <f>VLOOKUP(Table3[[#This Row],[Product ID]],[1]Products!$A:$G,2,0)</f>
        <v>Product 48</v>
      </c>
      <c r="H3921" s="22">
        <v>1</v>
      </c>
      <c r="I3921" s="9">
        <f>VLOOKUP('Consolidtaed Data'!$B8763,[1]Products!$A:$G,4,0)</f>
        <v>1414</v>
      </c>
      <c r="J3921" s="9">
        <f>VLOOKUP('Consolidtaed Data'!$B8763,[1]Products!$A:$G,3,0)</f>
        <v>962</v>
      </c>
      <c r="K3921" s="9">
        <f>'Consolidtaed Data'!$J8763*'Consolidtaed Data'!$H8763</f>
        <v>4548</v>
      </c>
      <c r="L3921" s="9">
        <f>'Consolidtaed Data'!$I8763*'Consolidtaed Data'!$H8763</f>
        <v>5349</v>
      </c>
      <c r="M3921" s="9">
        <f>'Consolidtaed Data'!$L8763-'Consolidtaed Data'!$K8763</f>
        <v>689</v>
      </c>
      <c r="N3921" s="9" t="str">
        <f>VLOOKUP('Consolidtaed Data'!$C8763,[1]Locations!$A:$O,2,0)</f>
        <v>Inglewood</v>
      </c>
      <c r="O3921" s="9" t="str">
        <f>VLOOKUP('Consolidtaed Data'!$D8763,'[1]Sales People'!$A:$B,2,0)</f>
        <v>Andrew Bowman</v>
      </c>
      <c r="P3921" s="9" t="str">
        <f>VLOOKUP('Consolidtaed Data'!$E8763,[1]Customers!$A:$B,2,0)</f>
        <v>Harry Diaz</v>
      </c>
      <c r="Q3921" s="11">
        <f>WEEKDAY('Consolidtaed Data'!$F8763)</f>
        <v>5</v>
      </c>
      <c r="R3921" s="9">
        <f>MONTH('Consolidtaed Data'!$F8763)</f>
        <v>10</v>
      </c>
      <c r="S3921" s="9" t="str">
        <f>TEXT(Table3[[#This Row],[Purchase Date]],"MMMM")</f>
        <v>October</v>
      </c>
      <c r="T3921" s="9">
        <f>YEAR('Consolidtaed Data'!$F8763)</f>
        <v>2021</v>
      </c>
    </row>
    <row r="3922" spans="1:20" x14ac:dyDescent="0.3">
      <c r="A3922" s="9" t="s">
        <v>4944</v>
      </c>
      <c r="B3922" s="9" t="s">
        <v>219</v>
      </c>
      <c r="C3922" s="9" t="s">
        <v>201</v>
      </c>
      <c r="D3922" s="9" t="s">
        <v>83</v>
      </c>
      <c r="E3922" s="9" t="s">
        <v>1125</v>
      </c>
      <c r="F3922" s="10">
        <v>44117</v>
      </c>
      <c r="G3922" s="10" t="str">
        <f>VLOOKUP(Table3[[#This Row],[Product ID]],[1]Products!$A:$G,2,0)</f>
        <v>Product 35</v>
      </c>
      <c r="H3922" s="22">
        <v>2</v>
      </c>
      <c r="I3922" s="9">
        <f>VLOOKUP('Consolidtaed Data'!$B8770,[1]Products!$A:$G,4,0)</f>
        <v>1367</v>
      </c>
      <c r="J3922" s="9">
        <f>VLOOKUP('Consolidtaed Data'!$B8770,[1]Products!$A:$G,3,0)</f>
        <v>984</v>
      </c>
      <c r="K3922" s="9">
        <f>'Consolidtaed Data'!$J8770*'Consolidtaed Data'!$H8770</f>
        <v>3753</v>
      </c>
      <c r="L3922" s="9">
        <f>'Consolidtaed Data'!$I8770*'Consolidtaed Data'!$H8770</f>
        <v>4578</v>
      </c>
      <c r="M3922" s="9">
        <f>'Consolidtaed Data'!$L8770-'Consolidtaed Data'!$K8770</f>
        <v>212</v>
      </c>
      <c r="N3922" s="9" t="str">
        <f>VLOOKUP('Consolidtaed Data'!$C8770,[1]Locations!$A:$O,2,0)</f>
        <v>Rancho Cucamonga</v>
      </c>
      <c r="O3922" s="9" t="str">
        <f>VLOOKUP('Consolidtaed Data'!$D8770,'[1]Sales People'!$A:$B,2,0)</f>
        <v>Roger Ramos</v>
      </c>
      <c r="P3922" s="9" t="str">
        <f>VLOOKUP('Consolidtaed Data'!$E8770,[1]Customers!$A:$B,2,0)</f>
        <v>Roger Alexander</v>
      </c>
      <c r="Q3922" s="11">
        <f>WEEKDAY('Consolidtaed Data'!$F8770)</f>
        <v>6</v>
      </c>
      <c r="R3922" s="9">
        <f>MONTH('Consolidtaed Data'!$F8770)</f>
        <v>10</v>
      </c>
      <c r="S3922" s="9" t="str">
        <f>TEXT(Table3[[#This Row],[Purchase Date]],"MMMM")</f>
        <v>October</v>
      </c>
      <c r="T3922" s="9">
        <f>YEAR('Consolidtaed Data'!$F8770)</f>
        <v>2021</v>
      </c>
    </row>
    <row r="3923" spans="1:20" x14ac:dyDescent="0.3">
      <c r="A3923" s="9" t="s">
        <v>4945</v>
      </c>
      <c r="B3923" s="9" t="s">
        <v>429</v>
      </c>
      <c r="C3923" s="9" t="s">
        <v>412</v>
      </c>
      <c r="D3923" s="9" t="s">
        <v>127</v>
      </c>
      <c r="E3923" s="9" t="s">
        <v>519</v>
      </c>
      <c r="F3923" s="10">
        <v>44117</v>
      </c>
      <c r="G3923" s="10" t="str">
        <f>VLOOKUP(Table3[[#This Row],[Product ID]],[1]Products!$A:$G,2,0)</f>
        <v>Product 87</v>
      </c>
      <c r="H3923" s="22">
        <v>2</v>
      </c>
      <c r="I3923" s="9">
        <f>VLOOKUP('Consolidtaed Data'!$B8857,[1]Products!$A:$G,4,0)</f>
        <v>2257</v>
      </c>
      <c r="J3923" s="9">
        <f>VLOOKUP('Consolidtaed Data'!$B8857,[1]Products!$A:$G,3,0)</f>
        <v>1535</v>
      </c>
      <c r="K3923" s="9">
        <f>'Consolidtaed Data'!$J8857*'Consolidtaed Data'!$H8857</f>
        <v>562</v>
      </c>
      <c r="L3923" s="9">
        <f>'Consolidtaed Data'!$I8857*'Consolidtaed Data'!$H8857</f>
        <v>826</v>
      </c>
      <c r="M3923" s="9">
        <f>'Consolidtaed Data'!$L8857-'Consolidtaed Data'!$K8857</f>
        <v>987</v>
      </c>
      <c r="N3923" s="9" t="str">
        <f>VLOOKUP('Consolidtaed Data'!$C8857,[1]Locations!$A:$O,2,0)</f>
        <v>Huntington Beach</v>
      </c>
      <c r="O3923" s="9" t="str">
        <f>VLOOKUP('Consolidtaed Data'!$D8857,'[1]Sales People'!$A:$B,2,0)</f>
        <v>Scott Mason</v>
      </c>
      <c r="P3923" s="9" t="str">
        <f>VLOOKUP('Consolidtaed Data'!$E8857,[1]Customers!$A:$B,2,0)</f>
        <v>Arthur Webb</v>
      </c>
      <c r="Q3923" s="11">
        <f>WEEKDAY('Consolidtaed Data'!$F8857)</f>
        <v>5</v>
      </c>
      <c r="R3923" s="9">
        <f>MONTH('Consolidtaed Data'!$F8857)</f>
        <v>11</v>
      </c>
      <c r="S3923" s="9" t="str">
        <f>TEXT(Table3[[#This Row],[Purchase Date]],"MMMM")</f>
        <v>October</v>
      </c>
      <c r="T3923" s="9">
        <f>YEAR('Consolidtaed Data'!$F8857)</f>
        <v>2021</v>
      </c>
    </row>
    <row r="3924" spans="1:20" x14ac:dyDescent="0.3">
      <c r="A3924" s="9" t="s">
        <v>4946</v>
      </c>
      <c r="B3924" s="9" t="s">
        <v>252</v>
      </c>
      <c r="C3924" s="9" t="s">
        <v>122</v>
      </c>
      <c r="D3924" s="9" t="s">
        <v>272</v>
      </c>
      <c r="E3924" s="9" t="s">
        <v>679</v>
      </c>
      <c r="F3924" s="10">
        <v>44117</v>
      </c>
      <c r="G3924" s="10" t="str">
        <f>VLOOKUP(Table3[[#This Row],[Product ID]],[1]Products!$A:$G,2,0)</f>
        <v>Product 81</v>
      </c>
      <c r="H3924" s="22">
        <v>2</v>
      </c>
      <c r="I3924" s="9">
        <f>VLOOKUP('Consolidtaed Data'!$B8868,[1]Products!$A:$G,4,0)</f>
        <v>1178</v>
      </c>
      <c r="J3924" s="9">
        <f>VLOOKUP('Consolidtaed Data'!$B8868,[1]Products!$A:$G,3,0)</f>
        <v>683</v>
      </c>
      <c r="K3924" s="9">
        <f>'Consolidtaed Data'!$J8868*'Consolidtaed Data'!$H8868</f>
        <v>2088</v>
      </c>
      <c r="L3924" s="9">
        <f>'Consolidtaed Data'!$I8868*'Consolidtaed Data'!$H8868</f>
        <v>3798</v>
      </c>
      <c r="M3924" s="9">
        <f>'Consolidtaed Data'!$L8868-'Consolidtaed Data'!$K8868</f>
        <v>565</v>
      </c>
      <c r="N3924" s="9" t="str">
        <f>VLOOKUP('Consolidtaed Data'!$C8868,[1]Locations!$A:$O,2,0)</f>
        <v>Long Beach</v>
      </c>
      <c r="O3924" s="9" t="str">
        <f>VLOOKUP('Consolidtaed Data'!$D8868,'[1]Sales People'!$A:$B,2,0)</f>
        <v>Henry Nelson</v>
      </c>
      <c r="P3924" s="9" t="str">
        <f>VLOOKUP('Consolidtaed Data'!$E8868,[1]Customers!$A:$B,2,0)</f>
        <v>Dennis Myers</v>
      </c>
      <c r="Q3924" s="11">
        <f>WEEKDAY('Consolidtaed Data'!$F8868)</f>
        <v>5</v>
      </c>
      <c r="R3924" s="9">
        <f>MONTH('Consolidtaed Data'!$F8868)</f>
        <v>11</v>
      </c>
      <c r="S3924" s="9" t="str">
        <f>TEXT(Table3[[#This Row],[Purchase Date]],"MMMM")</f>
        <v>October</v>
      </c>
      <c r="T3924" s="9">
        <f>YEAR('Consolidtaed Data'!$F8868)</f>
        <v>2021</v>
      </c>
    </row>
    <row r="3925" spans="1:20" x14ac:dyDescent="0.3">
      <c r="A3925" s="9" t="s">
        <v>4947</v>
      </c>
      <c r="B3925" s="9" t="s">
        <v>29</v>
      </c>
      <c r="C3925" s="9" t="s">
        <v>134</v>
      </c>
      <c r="D3925" s="9" t="s">
        <v>80</v>
      </c>
      <c r="E3925" s="9" t="s">
        <v>903</v>
      </c>
      <c r="F3925" s="10">
        <v>44117</v>
      </c>
      <c r="G3925" s="10" t="str">
        <f>VLOOKUP(Table3[[#This Row],[Product ID]],[1]Products!$A:$G,2,0)</f>
        <v>Product 37</v>
      </c>
      <c r="H3925" s="22">
        <v>3</v>
      </c>
      <c r="I3925" s="9">
        <f>VLOOKUP('Consolidtaed Data'!$B9504,[1]Products!$A:$G,4,0)</f>
        <v>181</v>
      </c>
      <c r="J3925" s="9">
        <f>VLOOKUP('Consolidtaed Data'!$B9504,[1]Products!$A:$G,3,0)</f>
        <v>130</v>
      </c>
      <c r="K3925" s="9">
        <f>'Consolidtaed Data'!$J9504*'Consolidtaed Data'!$H9504</f>
        <v>292</v>
      </c>
      <c r="L3925" s="9">
        <f>'Consolidtaed Data'!$I9504*'Consolidtaed Data'!$H9504</f>
        <v>356</v>
      </c>
      <c r="M3925" s="9">
        <f>'Consolidtaed Data'!$L9504-'Consolidtaed Data'!$K9504</f>
        <v>95</v>
      </c>
      <c r="N3925" s="9" t="str">
        <f>VLOOKUP('Consolidtaed Data'!$C9504,[1]Locations!$A:$O,2,0)</f>
        <v>Inglewood</v>
      </c>
      <c r="O3925" s="9" t="str">
        <f>VLOOKUP('Consolidtaed Data'!$D9504,'[1]Sales People'!$A:$B,2,0)</f>
        <v>Ronald Reed</v>
      </c>
      <c r="P3925" s="9" t="str">
        <f>VLOOKUP('Consolidtaed Data'!$E9504,[1]Customers!$A:$B,2,0)</f>
        <v>Mark Montgomery</v>
      </c>
      <c r="Q3925" s="11">
        <f>WEEKDAY('Consolidtaed Data'!$F9504)</f>
        <v>1</v>
      </c>
      <c r="R3925" s="9">
        <f>MONTH('Consolidtaed Data'!$F9504)</f>
        <v>12</v>
      </c>
      <c r="S3925" s="9" t="str">
        <f>TEXT(Table3[[#This Row],[Purchase Date]],"MMMM")</f>
        <v>October</v>
      </c>
      <c r="T3925" s="9">
        <f>YEAR('Consolidtaed Data'!$F9504)</f>
        <v>2021</v>
      </c>
    </row>
    <row r="3926" spans="1:20" x14ac:dyDescent="0.3">
      <c r="A3926" s="9" t="s">
        <v>4948</v>
      </c>
      <c r="B3926" s="9" t="s">
        <v>54</v>
      </c>
      <c r="C3926" s="9" t="s">
        <v>82</v>
      </c>
      <c r="D3926" s="9" t="s">
        <v>91</v>
      </c>
      <c r="E3926" s="9" t="s">
        <v>1444</v>
      </c>
      <c r="F3926" s="10">
        <v>44118</v>
      </c>
      <c r="G3926" s="10" t="str">
        <f>VLOOKUP(Table3[[#This Row],[Product ID]],[1]Products!$A:$G,2,0)</f>
        <v>Product 41</v>
      </c>
      <c r="H3926" s="22">
        <v>1</v>
      </c>
      <c r="I3926" s="9">
        <f>VLOOKUP('Consolidtaed Data'!$B4726,[1]Products!$A:$G,4,0)</f>
        <v>1582</v>
      </c>
      <c r="J3926" s="9">
        <f>VLOOKUP('Consolidtaed Data'!$B4726,[1]Products!$A:$G,3,0)</f>
        <v>1234</v>
      </c>
      <c r="K3926" s="9">
        <f>'Consolidtaed Data'!$J4726*'Consolidtaed Data'!$H4726</f>
        <v>2734</v>
      </c>
      <c r="L3926" s="9">
        <f>'Consolidtaed Data'!$I4726*'Consolidtaed Data'!$H4726</f>
        <v>4482</v>
      </c>
      <c r="M3926" s="9">
        <f>'Consolidtaed Data'!$L4726-'Consolidtaed Data'!$K4726</f>
        <v>106</v>
      </c>
      <c r="N3926" s="9" t="str">
        <f>VLOOKUP('Consolidtaed Data'!$C4726,[1]Locations!$A:$O,2,0)</f>
        <v>Salinas</v>
      </c>
      <c r="O3926" s="9" t="str">
        <f>VLOOKUP('Consolidtaed Data'!$D4726,'[1]Sales People'!$A:$B,2,0)</f>
        <v>Joe Sims</v>
      </c>
      <c r="P3926" s="9" t="str">
        <f>VLOOKUP('Consolidtaed Data'!$E4726,[1]Customers!$A:$B,2,0)</f>
        <v>Samuel Fowler</v>
      </c>
      <c r="Q3926" s="11">
        <f>WEEKDAY('Consolidtaed Data'!$F4726)</f>
        <v>1</v>
      </c>
      <c r="R3926" s="9">
        <f>MONTH('Consolidtaed Data'!$F4726)</f>
        <v>12</v>
      </c>
      <c r="S3926" s="9" t="str">
        <f>TEXT(Table3[[#This Row],[Purchase Date]],"MMMM")</f>
        <v>October</v>
      </c>
      <c r="T3926" s="9">
        <f>YEAR('Consolidtaed Data'!$F4726)</f>
        <v>2020</v>
      </c>
    </row>
    <row r="3927" spans="1:20" x14ac:dyDescent="0.3">
      <c r="A3927" s="9" t="s">
        <v>4949</v>
      </c>
      <c r="B3927" s="9" t="s">
        <v>71</v>
      </c>
      <c r="C3927" s="9" t="s">
        <v>205</v>
      </c>
      <c r="D3927" s="9" t="s">
        <v>402</v>
      </c>
      <c r="E3927" s="9" t="s">
        <v>3244</v>
      </c>
      <c r="F3927" s="10">
        <v>44118</v>
      </c>
      <c r="G3927" s="10" t="str">
        <f>VLOOKUP(Table3[[#This Row],[Product ID]],[1]Products!$A:$G,2,0)</f>
        <v>Product 42</v>
      </c>
      <c r="H3927" s="22">
        <v>4</v>
      </c>
      <c r="I3927" s="9">
        <f>VLOOKUP('Consolidtaed Data'!$B5882,[1]Products!$A:$G,4,0)</f>
        <v>1826</v>
      </c>
      <c r="J3927" s="9">
        <f>VLOOKUP('Consolidtaed Data'!$B5882,[1]Products!$A:$G,3,0)</f>
        <v>1443</v>
      </c>
      <c r="K3927" s="9">
        <f>'Consolidtaed Data'!$J5882*'Consolidtaed Data'!$H5882</f>
        <v>2756</v>
      </c>
      <c r="L3927" s="9">
        <f>'Consolidtaed Data'!$I5882*'Consolidtaed Data'!$H5882</f>
        <v>3774</v>
      </c>
      <c r="M3927" s="9">
        <f>'Consolidtaed Data'!$L5882-'Consolidtaed Data'!$K5882</f>
        <v>696</v>
      </c>
      <c r="N3927" s="9" t="str">
        <f>VLOOKUP('Consolidtaed Data'!$C5882,[1]Locations!$A:$O,2,0)</f>
        <v>Stockton</v>
      </c>
      <c r="O3927" s="9" t="str">
        <f>VLOOKUP('Consolidtaed Data'!$D5882,'[1]Sales People'!$A:$B,2,0)</f>
        <v>Kevin Butler</v>
      </c>
      <c r="P3927" s="9" t="str">
        <f>VLOOKUP('Consolidtaed Data'!$E5882,[1]Customers!$A:$B,2,0)</f>
        <v>Brian Kim</v>
      </c>
      <c r="Q3927" s="11">
        <f>WEEKDAY('Consolidtaed Data'!$F5882)</f>
        <v>3</v>
      </c>
      <c r="R3927" s="9">
        <f>MONTH('Consolidtaed Data'!$F5882)</f>
        <v>3</v>
      </c>
      <c r="S3927" s="9" t="str">
        <f>TEXT(Table3[[#This Row],[Purchase Date]],"MMMM")</f>
        <v>October</v>
      </c>
      <c r="T3927" s="9">
        <f>YEAR('Consolidtaed Data'!$F5882)</f>
        <v>2021</v>
      </c>
    </row>
    <row r="3928" spans="1:20" x14ac:dyDescent="0.3">
      <c r="A3928" s="9" t="s">
        <v>4950</v>
      </c>
      <c r="B3928" s="9" t="s">
        <v>238</v>
      </c>
      <c r="C3928" s="9" t="s">
        <v>140</v>
      </c>
      <c r="D3928" s="9" t="s">
        <v>22</v>
      </c>
      <c r="E3928" s="9" t="s">
        <v>606</v>
      </c>
      <c r="F3928" s="10">
        <v>44118</v>
      </c>
      <c r="G3928" s="10" t="str">
        <f>VLOOKUP(Table3[[#This Row],[Product ID]],[1]Products!$A:$G,2,0)</f>
        <v>Product 49</v>
      </c>
      <c r="H3928" s="22">
        <v>2</v>
      </c>
      <c r="I3928" s="9">
        <f>VLOOKUP('Consolidtaed Data'!$B6237,[1]Products!$A:$G,4,0)</f>
        <v>1639</v>
      </c>
      <c r="J3928" s="9">
        <f>VLOOKUP('Consolidtaed Data'!$B6237,[1]Products!$A:$G,3,0)</f>
        <v>1295</v>
      </c>
      <c r="K3928" s="9">
        <f>'Consolidtaed Data'!$J6237*'Consolidtaed Data'!$H6237</f>
        <v>592</v>
      </c>
      <c r="L3928" s="9">
        <f>'Consolidtaed Data'!$I6237*'Consolidtaed Data'!$H6237</f>
        <v>1004</v>
      </c>
      <c r="M3928" s="9">
        <f>'Consolidtaed Data'!$L6237-'Consolidtaed Data'!$K6237</f>
        <v>68</v>
      </c>
      <c r="N3928" s="9" t="str">
        <f>VLOOKUP('Consolidtaed Data'!$C6237,[1]Locations!$A:$O,2,0)</f>
        <v>Fairfield</v>
      </c>
      <c r="O3928" s="9" t="str">
        <f>VLOOKUP('Consolidtaed Data'!$D6237,'[1]Sales People'!$A:$B,2,0)</f>
        <v>Joshua Taylor</v>
      </c>
      <c r="P3928" s="9" t="str">
        <f>VLOOKUP('Consolidtaed Data'!$E6237,[1]Customers!$A:$B,2,0)</f>
        <v>Keith Hamilton</v>
      </c>
      <c r="Q3928" s="11">
        <f>WEEKDAY('Consolidtaed Data'!$F6237)</f>
        <v>3</v>
      </c>
      <c r="R3928" s="9">
        <f>MONTH('Consolidtaed Data'!$F6237)</f>
        <v>4</v>
      </c>
      <c r="S3928" s="9" t="str">
        <f>TEXT(Table3[[#This Row],[Purchase Date]],"MMMM")</f>
        <v>October</v>
      </c>
      <c r="T3928" s="9">
        <f>YEAR('Consolidtaed Data'!$F6237)</f>
        <v>2021</v>
      </c>
    </row>
    <row r="3929" spans="1:20" x14ac:dyDescent="0.3">
      <c r="A3929" s="9" t="s">
        <v>4951</v>
      </c>
      <c r="B3929" s="9" t="s">
        <v>136</v>
      </c>
      <c r="C3929" s="9" t="s">
        <v>223</v>
      </c>
      <c r="D3929" s="9" t="s">
        <v>83</v>
      </c>
      <c r="E3929" s="9" t="s">
        <v>3910</v>
      </c>
      <c r="F3929" s="10">
        <v>44118</v>
      </c>
      <c r="G3929" s="10" t="str">
        <f>VLOOKUP(Table3[[#This Row],[Product ID]],[1]Products!$A:$G,2,0)</f>
        <v>Product 2</v>
      </c>
      <c r="H3929" s="22">
        <v>1</v>
      </c>
      <c r="I3929" s="9">
        <f>VLOOKUP('Consolidtaed Data'!$B7864,[1]Products!$A:$G,4,0)</f>
        <v>871</v>
      </c>
      <c r="J3929" s="9">
        <f>VLOOKUP('Consolidtaed Data'!$B7864,[1]Products!$A:$G,3,0)</f>
        <v>540</v>
      </c>
      <c r="K3929" s="9">
        <f>'Consolidtaed Data'!$J7864*'Consolidtaed Data'!$H7864</f>
        <v>395</v>
      </c>
      <c r="L3929" s="9">
        <f>'Consolidtaed Data'!$I7864*'Consolidtaed Data'!$H7864</f>
        <v>556</v>
      </c>
      <c r="M3929" s="9">
        <f>'Consolidtaed Data'!$L7864-'Consolidtaed Data'!$K7864</f>
        <v>496</v>
      </c>
      <c r="N3929" s="9" t="str">
        <f>VLOOKUP('Consolidtaed Data'!$C7864,[1]Locations!$A:$O,2,0)</f>
        <v>Jurupa Valley</v>
      </c>
      <c r="O3929" s="9" t="str">
        <f>VLOOKUP('Consolidtaed Data'!$D7864,'[1]Sales People'!$A:$B,2,0)</f>
        <v>Charles Harper</v>
      </c>
      <c r="P3929" s="9" t="str">
        <f>VLOOKUP('Consolidtaed Data'!$E7864,[1]Customers!$A:$B,2,0)</f>
        <v>Dennis Ruiz</v>
      </c>
      <c r="Q3929" s="11">
        <f>WEEKDAY('Consolidtaed Data'!$F7864)</f>
        <v>6</v>
      </c>
      <c r="R3929" s="9">
        <f>MONTH('Consolidtaed Data'!$F7864)</f>
        <v>8</v>
      </c>
      <c r="S3929" s="9" t="str">
        <f>TEXT(Table3[[#This Row],[Purchase Date]],"MMMM")</f>
        <v>October</v>
      </c>
      <c r="T3929" s="9">
        <f>YEAR('Consolidtaed Data'!$F7864)</f>
        <v>2021</v>
      </c>
    </row>
    <row r="3930" spans="1:20" x14ac:dyDescent="0.3">
      <c r="A3930" s="9" t="s">
        <v>4952</v>
      </c>
      <c r="B3930" s="9" t="s">
        <v>238</v>
      </c>
      <c r="C3930" s="9" t="s">
        <v>134</v>
      </c>
      <c r="D3930" s="9" t="s">
        <v>131</v>
      </c>
      <c r="E3930" s="9" t="s">
        <v>2014</v>
      </c>
      <c r="F3930" s="10">
        <v>44118</v>
      </c>
      <c r="G3930" s="10" t="str">
        <f>VLOOKUP(Table3[[#This Row],[Product ID]],[1]Products!$A:$G,2,0)</f>
        <v>Product 49</v>
      </c>
      <c r="H3930" s="22">
        <v>3</v>
      </c>
      <c r="I3930" s="9">
        <f>VLOOKUP('Consolidtaed Data'!$B9279,[1]Products!$A:$G,4,0)</f>
        <v>596</v>
      </c>
      <c r="J3930" s="9">
        <f>VLOOKUP('Consolidtaed Data'!$B9279,[1]Products!$A:$G,3,0)</f>
        <v>358</v>
      </c>
      <c r="K3930" s="9">
        <f>'Consolidtaed Data'!$J9279*'Consolidtaed Data'!$H9279</f>
        <v>1272</v>
      </c>
      <c r="L3930" s="9">
        <f>'Consolidtaed Data'!$I9279*'Consolidtaed Data'!$H9279</f>
        <v>1590</v>
      </c>
      <c r="M3930" s="9">
        <f>'Consolidtaed Data'!$L9279-'Consolidtaed Data'!$K9279</f>
        <v>982</v>
      </c>
      <c r="N3930" s="9" t="str">
        <f>VLOOKUP('Consolidtaed Data'!$C9279,[1]Locations!$A:$O,2,0)</f>
        <v>Vallejo</v>
      </c>
      <c r="O3930" s="9" t="str">
        <f>VLOOKUP('Consolidtaed Data'!$D9279,'[1]Sales People'!$A:$B,2,0)</f>
        <v>Larry Marshall</v>
      </c>
      <c r="P3930" s="9" t="str">
        <f>VLOOKUP('Consolidtaed Data'!$E9279,[1]Customers!$A:$B,2,0)</f>
        <v>Roy Rice</v>
      </c>
      <c r="Q3930" s="11">
        <f>WEEKDAY('Consolidtaed Data'!$F9279)</f>
        <v>5</v>
      </c>
      <c r="R3930" s="9">
        <f>MONTH('Consolidtaed Data'!$F9279)</f>
        <v>12</v>
      </c>
      <c r="S3930" s="9" t="str">
        <f>TEXT(Table3[[#This Row],[Purchase Date]],"MMMM")</f>
        <v>October</v>
      </c>
      <c r="T3930" s="9">
        <f>YEAR('Consolidtaed Data'!$F9279)</f>
        <v>2021</v>
      </c>
    </row>
    <row r="3931" spans="1:20" x14ac:dyDescent="0.3">
      <c r="A3931" s="9" t="s">
        <v>4953</v>
      </c>
      <c r="B3931" s="9" t="s">
        <v>54</v>
      </c>
      <c r="C3931" s="9" t="s">
        <v>231</v>
      </c>
      <c r="D3931" s="9" t="s">
        <v>31</v>
      </c>
      <c r="E3931" s="9" t="s">
        <v>292</v>
      </c>
      <c r="F3931" s="10">
        <v>44119</v>
      </c>
      <c r="G3931" s="10" t="str">
        <f>VLOOKUP(Table3[[#This Row],[Product ID]],[1]Products!$A:$G,2,0)</f>
        <v>Product 41</v>
      </c>
      <c r="H3931" s="22">
        <v>3</v>
      </c>
      <c r="I3931" s="9">
        <f>VLOOKUP('Consolidtaed Data'!$B4950,[1]Products!$A:$G,4,0)</f>
        <v>596</v>
      </c>
      <c r="J3931" s="9">
        <f>VLOOKUP('Consolidtaed Data'!$B4950,[1]Products!$A:$G,3,0)</f>
        <v>358</v>
      </c>
      <c r="K3931" s="9">
        <f>'Consolidtaed Data'!$J4950*'Consolidtaed Data'!$H4950</f>
        <v>425</v>
      </c>
      <c r="L3931" s="9">
        <f>'Consolidtaed Data'!$I4950*'Consolidtaed Data'!$H4950</f>
        <v>545</v>
      </c>
      <c r="M3931" s="9">
        <f>'Consolidtaed Data'!$L4950-'Consolidtaed Data'!$K4950</f>
        <v>192</v>
      </c>
      <c r="N3931" s="9" t="str">
        <f>VLOOKUP('Consolidtaed Data'!$C4950,[1]Locations!$A:$O,2,0)</f>
        <v>Murrieta</v>
      </c>
      <c r="O3931" s="9" t="str">
        <f>VLOOKUP('Consolidtaed Data'!$D4950,'[1]Sales People'!$A:$B,2,0)</f>
        <v>Arthur Mccoy</v>
      </c>
      <c r="P3931" s="9" t="str">
        <f>VLOOKUP('Consolidtaed Data'!$E4950,[1]Customers!$A:$B,2,0)</f>
        <v>Benjamin Carter</v>
      </c>
      <c r="Q3931" s="11">
        <f>WEEKDAY('Consolidtaed Data'!$F4950)</f>
        <v>3</v>
      </c>
      <c r="R3931" s="9">
        <f>MONTH('Consolidtaed Data'!$F4950)</f>
        <v>12</v>
      </c>
      <c r="S3931" s="9" t="str">
        <f>TEXT(Table3[[#This Row],[Purchase Date]],"MMMM")</f>
        <v>October</v>
      </c>
      <c r="T3931" s="9">
        <f>YEAR('Consolidtaed Data'!$F4950)</f>
        <v>2020</v>
      </c>
    </row>
    <row r="3932" spans="1:20" x14ac:dyDescent="0.3">
      <c r="A3932" s="9" t="s">
        <v>4954</v>
      </c>
      <c r="B3932" s="9" t="s">
        <v>191</v>
      </c>
      <c r="C3932" s="9" t="s">
        <v>245</v>
      </c>
      <c r="D3932" s="9" t="s">
        <v>35</v>
      </c>
      <c r="E3932" s="9" t="s">
        <v>646</v>
      </c>
      <c r="F3932" s="10">
        <v>44119</v>
      </c>
      <c r="G3932" s="10" t="str">
        <f>VLOOKUP(Table3[[#This Row],[Product ID]],[1]Products!$A:$G,2,0)</f>
        <v>Product 36</v>
      </c>
      <c r="H3932" s="22">
        <v>1</v>
      </c>
      <c r="I3932" s="9">
        <f>VLOOKUP('Consolidtaed Data'!$B5488,[1]Products!$A:$G,4,0)</f>
        <v>1587</v>
      </c>
      <c r="J3932" s="9">
        <f>VLOOKUP('Consolidtaed Data'!$B5488,[1]Products!$A:$G,3,0)</f>
        <v>1301</v>
      </c>
      <c r="K3932" s="9">
        <f>'Consolidtaed Data'!$J5488*'Consolidtaed Data'!$H5488</f>
        <v>2400</v>
      </c>
      <c r="L3932" s="9">
        <f>'Consolidtaed Data'!$I5488*'Consolidtaed Data'!$H5488</f>
        <v>4364</v>
      </c>
      <c r="M3932" s="9">
        <f>'Consolidtaed Data'!$L5488-'Consolidtaed Data'!$K5488</f>
        <v>827</v>
      </c>
      <c r="N3932" s="9" t="str">
        <f>VLOOKUP('Consolidtaed Data'!$C5488,[1]Locations!$A:$O,2,0)</f>
        <v>Santa Clarita</v>
      </c>
      <c r="O3932" s="9" t="str">
        <f>VLOOKUP('Consolidtaed Data'!$D5488,'[1]Sales People'!$A:$B,2,0)</f>
        <v>Joe Sims</v>
      </c>
      <c r="P3932" s="9" t="str">
        <f>VLOOKUP('Consolidtaed Data'!$E5488,[1]Customers!$A:$B,2,0)</f>
        <v>Alan Parker</v>
      </c>
      <c r="Q3932" s="11">
        <f>WEEKDAY('Consolidtaed Data'!$F5488)</f>
        <v>3</v>
      </c>
      <c r="R3932" s="9">
        <f>MONTH('Consolidtaed Data'!$F5488)</f>
        <v>2</v>
      </c>
      <c r="S3932" s="9" t="str">
        <f>TEXT(Table3[[#This Row],[Purchase Date]],"MMMM")</f>
        <v>October</v>
      </c>
      <c r="T3932" s="9">
        <f>YEAR('Consolidtaed Data'!$F5488)</f>
        <v>2021</v>
      </c>
    </row>
    <row r="3933" spans="1:20" x14ac:dyDescent="0.3">
      <c r="A3933" s="9" t="s">
        <v>4955</v>
      </c>
      <c r="B3933" s="9" t="s">
        <v>29</v>
      </c>
      <c r="C3933" s="9" t="s">
        <v>67</v>
      </c>
      <c r="D3933" s="9" t="s">
        <v>235</v>
      </c>
      <c r="E3933" s="9" t="s">
        <v>2727</v>
      </c>
      <c r="F3933" s="10">
        <v>44119</v>
      </c>
      <c r="G3933" s="10" t="str">
        <f>VLOOKUP(Table3[[#This Row],[Product ID]],[1]Products!$A:$G,2,0)</f>
        <v>Product 37</v>
      </c>
      <c r="H3933" s="22">
        <v>1</v>
      </c>
      <c r="I3933" s="9">
        <f>VLOOKUP('Consolidtaed Data'!$B6160,[1]Products!$A:$G,4,0)</f>
        <v>1414</v>
      </c>
      <c r="J3933" s="9">
        <f>VLOOKUP('Consolidtaed Data'!$B6160,[1]Products!$A:$G,3,0)</f>
        <v>962</v>
      </c>
      <c r="K3933" s="9">
        <f>'Consolidtaed Data'!$J6160*'Consolidtaed Data'!$H6160</f>
        <v>1044</v>
      </c>
      <c r="L3933" s="9">
        <f>'Consolidtaed Data'!$I6160*'Consolidtaed Data'!$H6160</f>
        <v>1899</v>
      </c>
      <c r="M3933" s="9">
        <f>'Consolidtaed Data'!$L6160-'Consolidtaed Data'!$K6160</f>
        <v>192</v>
      </c>
      <c r="N3933" s="9" t="str">
        <f>VLOOKUP('Consolidtaed Data'!$C6160,[1]Locations!$A:$O,2,0)</f>
        <v>Santa Rosa</v>
      </c>
      <c r="O3933" s="9" t="str">
        <f>VLOOKUP('Consolidtaed Data'!$D6160,'[1]Sales People'!$A:$B,2,0)</f>
        <v>Kenneth Bradley</v>
      </c>
      <c r="P3933" s="9" t="str">
        <f>VLOOKUP('Consolidtaed Data'!$E6160,[1]Customers!$A:$B,2,0)</f>
        <v>Victor Dean</v>
      </c>
      <c r="Q3933" s="11">
        <f>WEEKDAY('Consolidtaed Data'!$F6160)</f>
        <v>4</v>
      </c>
      <c r="R3933" s="9">
        <f>MONTH('Consolidtaed Data'!$F6160)</f>
        <v>4</v>
      </c>
      <c r="S3933" s="9" t="str">
        <f>TEXT(Table3[[#This Row],[Purchase Date]],"MMMM")</f>
        <v>October</v>
      </c>
      <c r="T3933" s="9">
        <f>YEAR('Consolidtaed Data'!$F6160)</f>
        <v>2021</v>
      </c>
    </row>
    <row r="3934" spans="1:20" x14ac:dyDescent="0.3">
      <c r="A3934" s="9" t="s">
        <v>4956</v>
      </c>
      <c r="B3934" s="9" t="s">
        <v>495</v>
      </c>
      <c r="C3934" s="9" t="s">
        <v>39</v>
      </c>
      <c r="D3934" s="9" t="s">
        <v>83</v>
      </c>
      <c r="E3934" s="9" t="s">
        <v>383</v>
      </c>
      <c r="F3934" s="10">
        <v>44119</v>
      </c>
      <c r="G3934" s="10" t="str">
        <f>VLOOKUP(Table3[[#This Row],[Product ID]],[1]Products!$A:$G,2,0)</f>
        <v>Product 15</v>
      </c>
      <c r="H3934" s="22">
        <v>3</v>
      </c>
      <c r="I3934" s="9">
        <f>VLOOKUP('Consolidtaed Data'!$B6255,[1]Products!$A:$G,4,0)</f>
        <v>123</v>
      </c>
      <c r="J3934" s="9">
        <f>VLOOKUP('Consolidtaed Data'!$B6255,[1]Products!$A:$G,3,0)</f>
        <v>84</v>
      </c>
      <c r="K3934" s="9">
        <f>'Consolidtaed Data'!$J6255*'Consolidtaed Data'!$H6255</f>
        <v>624</v>
      </c>
      <c r="L3934" s="9">
        <f>'Consolidtaed Data'!$I6255*'Consolidtaed Data'!$H6255</f>
        <v>1200</v>
      </c>
      <c r="M3934" s="9">
        <f>'Consolidtaed Data'!$L6255-'Consolidtaed Data'!$K6255</f>
        <v>600</v>
      </c>
      <c r="N3934" s="9" t="str">
        <f>VLOOKUP('Consolidtaed Data'!$C6255,[1]Locations!$A:$O,2,0)</f>
        <v>Concord</v>
      </c>
      <c r="O3934" s="9" t="str">
        <f>VLOOKUP('Consolidtaed Data'!$D6255,'[1]Sales People'!$A:$B,2,0)</f>
        <v>Bobby Russell</v>
      </c>
      <c r="P3934" s="9" t="str">
        <f>VLOOKUP('Consolidtaed Data'!$E6255,[1]Customers!$A:$B,2,0)</f>
        <v>Louis Harris</v>
      </c>
      <c r="Q3934" s="11">
        <f>WEEKDAY('Consolidtaed Data'!$F6255)</f>
        <v>3</v>
      </c>
      <c r="R3934" s="9">
        <f>MONTH('Consolidtaed Data'!$F6255)</f>
        <v>4</v>
      </c>
      <c r="S3934" s="9" t="str">
        <f>TEXT(Table3[[#This Row],[Purchase Date]],"MMMM")</f>
        <v>October</v>
      </c>
      <c r="T3934" s="9">
        <f>YEAR('Consolidtaed Data'!$F6255)</f>
        <v>2021</v>
      </c>
    </row>
    <row r="3935" spans="1:20" x14ac:dyDescent="0.3">
      <c r="A3935" s="9" t="s">
        <v>4957</v>
      </c>
      <c r="B3935" s="9" t="s">
        <v>294</v>
      </c>
      <c r="C3935" s="9" t="s">
        <v>169</v>
      </c>
      <c r="D3935" s="9" t="s">
        <v>17</v>
      </c>
      <c r="E3935" s="9" t="s">
        <v>1213</v>
      </c>
      <c r="F3935" s="10">
        <v>44119</v>
      </c>
      <c r="G3935" s="10" t="str">
        <f>VLOOKUP(Table3[[#This Row],[Product ID]],[1]Products!$A:$G,2,0)</f>
        <v>Product 51</v>
      </c>
      <c r="H3935" s="22">
        <v>1</v>
      </c>
      <c r="I3935" s="9">
        <f>VLOOKUP('Consolidtaed Data'!$B6359,[1]Products!$A:$G,4,0)</f>
        <v>561</v>
      </c>
      <c r="J3935" s="9">
        <f>VLOOKUP('Consolidtaed Data'!$B6359,[1]Products!$A:$G,3,0)</f>
        <v>421</v>
      </c>
      <c r="K3935" s="9">
        <f>'Consolidtaed Data'!$J6359*'Consolidtaed Data'!$H6359</f>
        <v>818</v>
      </c>
      <c r="L3935" s="9">
        <f>'Consolidtaed Data'!$I6359*'Consolidtaed Data'!$H6359</f>
        <v>1022</v>
      </c>
      <c r="M3935" s="9">
        <f>'Consolidtaed Data'!$L6359-'Consolidtaed Data'!$K6359</f>
        <v>447</v>
      </c>
      <c r="N3935" s="9" t="str">
        <f>VLOOKUP('Consolidtaed Data'!$C6359,[1]Locations!$A:$O,2,0)</f>
        <v>Burbank</v>
      </c>
      <c r="O3935" s="9" t="str">
        <f>VLOOKUP('Consolidtaed Data'!$D6359,'[1]Sales People'!$A:$B,2,0)</f>
        <v>Ryan Welch</v>
      </c>
      <c r="P3935" s="9" t="str">
        <f>VLOOKUP('Consolidtaed Data'!$E6359,[1]Customers!$A:$B,2,0)</f>
        <v>Willie Hicks</v>
      </c>
      <c r="Q3935" s="11">
        <f>WEEKDAY('Consolidtaed Data'!$F6359)</f>
        <v>3</v>
      </c>
      <c r="R3935" s="9">
        <f>MONTH('Consolidtaed Data'!$F6359)</f>
        <v>4</v>
      </c>
      <c r="S3935" s="9" t="str">
        <f>TEXT(Table3[[#This Row],[Purchase Date]],"MMMM")</f>
        <v>October</v>
      </c>
      <c r="T3935" s="9">
        <f>YEAR('Consolidtaed Data'!$F6359)</f>
        <v>2021</v>
      </c>
    </row>
    <row r="3936" spans="1:20" x14ac:dyDescent="0.3">
      <c r="A3936" s="9" t="s">
        <v>4958</v>
      </c>
      <c r="B3936" s="9" t="s">
        <v>103</v>
      </c>
      <c r="C3936" s="9" t="s">
        <v>319</v>
      </c>
      <c r="D3936" s="9" t="s">
        <v>64</v>
      </c>
      <c r="E3936" s="9" t="s">
        <v>1563</v>
      </c>
      <c r="F3936" s="10">
        <v>44119</v>
      </c>
      <c r="G3936" s="10" t="str">
        <f>VLOOKUP(Table3[[#This Row],[Product ID]],[1]Products!$A:$G,2,0)</f>
        <v>Product 44</v>
      </c>
      <c r="H3936" s="22">
        <v>1</v>
      </c>
      <c r="I3936" s="9">
        <f>VLOOKUP('Consolidtaed Data'!$B6445,[1]Products!$A:$G,4,0)</f>
        <v>637</v>
      </c>
      <c r="J3936" s="9">
        <f>VLOOKUP('Consolidtaed Data'!$B6445,[1]Products!$A:$G,3,0)</f>
        <v>389</v>
      </c>
      <c r="K3936" s="9">
        <f>'Consolidtaed Data'!$J6445*'Consolidtaed Data'!$H6445</f>
        <v>22</v>
      </c>
      <c r="L3936" s="9">
        <f>'Consolidtaed Data'!$I6445*'Consolidtaed Data'!$H6445</f>
        <v>35</v>
      </c>
      <c r="M3936" s="9">
        <f>'Consolidtaed Data'!$L6445-'Consolidtaed Data'!$K6445</f>
        <v>987</v>
      </c>
      <c r="N3936" s="9" t="str">
        <f>VLOOKUP('Consolidtaed Data'!$C6445,[1]Locations!$A:$O,2,0)</f>
        <v>Oakland</v>
      </c>
      <c r="O3936" s="9" t="str">
        <f>VLOOKUP('Consolidtaed Data'!$D6445,'[1]Sales People'!$A:$B,2,0)</f>
        <v>Roger Ramos</v>
      </c>
      <c r="P3936" s="9" t="str">
        <f>VLOOKUP('Consolidtaed Data'!$E6445,[1]Customers!$A:$B,2,0)</f>
        <v>Shawn Ramos</v>
      </c>
      <c r="Q3936" s="11">
        <f>WEEKDAY('Consolidtaed Data'!$F6445)</f>
        <v>3</v>
      </c>
      <c r="R3936" s="9">
        <f>MONTH('Consolidtaed Data'!$F6445)</f>
        <v>5</v>
      </c>
      <c r="S3936" s="9" t="str">
        <f>TEXT(Table3[[#This Row],[Purchase Date]],"MMMM")</f>
        <v>October</v>
      </c>
      <c r="T3936" s="9">
        <f>YEAR('Consolidtaed Data'!$F6445)</f>
        <v>2021</v>
      </c>
    </row>
    <row r="3937" spans="1:20" x14ac:dyDescent="0.3">
      <c r="A3937" s="9" t="s">
        <v>4959</v>
      </c>
      <c r="B3937" s="9" t="s">
        <v>390</v>
      </c>
      <c r="C3937" s="9" t="s">
        <v>469</v>
      </c>
      <c r="D3937" s="9" t="s">
        <v>22</v>
      </c>
      <c r="E3937" s="9" t="s">
        <v>3857</v>
      </c>
      <c r="F3937" s="10">
        <v>44119</v>
      </c>
      <c r="G3937" s="10" t="str">
        <f>VLOOKUP(Table3[[#This Row],[Product ID]],[1]Products!$A:$G,2,0)</f>
        <v>Product 48</v>
      </c>
      <c r="H3937" s="22">
        <v>1</v>
      </c>
      <c r="I3937" s="9">
        <f>VLOOKUP('Consolidtaed Data'!$B6625,[1]Products!$A:$G,4,0)</f>
        <v>947</v>
      </c>
      <c r="J3937" s="9">
        <f>VLOOKUP('Consolidtaed Data'!$B6625,[1]Products!$A:$G,3,0)</f>
        <v>786</v>
      </c>
      <c r="K3937" s="9">
        <f>'Consolidtaed Data'!$J6625*'Consolidtaed Data'!$H6625</f>
        <v>1108</v>
      </c>
      <c r="L3937" s="9">
        <f>'Consolidtaed Data'!$I6625*'Consolidtaed Data'!$H6625</f>
        <v>1351</v>
      </c>
      <c r="M3937" s="9">
        <f>'Consolidtaed Data'!$L6625-'Consolidtaed Data'!$K6625</f>
        <v>894</v>
      </c>
      <c r="N3937" s="9" t="str">
        <f>VLOOKUP('Consolidtaed Data'!$C6625,[1]Locations!$A:$O,2,0)</f>
        <v>Inglewood</v>
      </c>
      <c r="O3937" s="9" t="str">
        <f>VLOOKUP('Consolidtaed Data'!$D6625,'[1]Sales People'!$A:$B,2,0)</f>
        <v>Scott Mason</v>
      </c>
      <c r="P3937" s="9" t="str">
        <f>VLOOKUP('Consolidtaed Data'!$E6625,[1]Customers!$A:$B,2,0)</f>
        <v>Antonio Green</v>
      </c>
      <c r="Q3937" s="11">
        <f>WEEKDAY('Consolidtaed Data'!$F6625)</f>
        <v>4</v>
      </c>
      <c r="R3937" s="9">
        <f>MONTH('Consolidtaed Data'!$F6625)</f>
        <v>5</v>
      </c>
      <c r="S3937" s="9" t="str">
        <f>TEXT(Table3[[#This Row],[Purchase Date]],"MMMM")</f>
        <v>October</v>
      </c>
      <c r="T3937" s="9">
        <f>YEAR('Consolidtaed Data'!$F6625)</f>
        <v>2021</v>
      </c>
    </row>
    <row r="3938" spans="1:20" x14ac:dyDescent="0.3">
      <c r="A3938" s="9" t="s">
        <v>4960</v>
      </c>
      <c r="B3938" s="9" t="s">
        <v>382</v>
      </c>
      <c r="C3938" s="9" t="s">
        <v>423</v>
      </c>
      <c r="D3938" s="9" t="s">
        <v>193</v>
      </c>
      <c r="E3938" s="9" t="s">
        <v>498</v>
      </c>
      <c r="F3938" s="10">
        <v>44119</v>
      </c>
      <c r="G3938" s="10" t="str">
        <f>VLOOKUP(Table3[[#This Row],[Product ID]],[1]Products!$A:$G,2,0)</f>
        <v>Product 50</v>
      </c>
      <c r="H3938" s="22">
        <v>3</v>
      </c>
      <c r="I3938" s="9">
        <f>VLOOKUP('Consolidtaed Data'!$B7395,[1]Products!$A:$G,4,0)</f>
        <v>2353</v>
      </c>
      <c r="J3938" s="9">
        <f>VLOOKUP('Consolidtaed Data'!$B7395,[1]Products!$A:$G,3,0)</f>
        <v>1788</v>
      </c>
      <c r="K3938" s="9">
        <f>'Consolidtaed Data'!$J7395*'Consolidtaed Data'!$H7395</f>
        <v>1227</v>
      </c>
      <c r="L3938" s="9">
        <f>'Consolidtaed Data'!$I7395*'Consolidtaed Data'!$H7395</f>
        <v>2451</v>
      </c>
      <c r="M3938" s="9">
        <f>'Consolidtaed Data'!$L7395-'Consolidtaed Data'!$K7395</f>
        <v>290</v>
      </c>
      <c r="N3938" s="9" t="str">
        <f>VLOOKUP('Consolidtaed Data'!$C7395,[1]Locations!$A:$O,2,0)</f>
        <v>Anaheim</v>
      </c>
      <c r="O3938" s="9" t="str">
        <f>VLOOKUP('Consolidtaed Data'!$D7395,'[1]Sales People'!$A:$B,2,0)</f>
        <v>Kenneth Bradley</v>
      </c>
      <c r="P3938" s="9" t="str">
        <f>VLOOKUP('Consolidtaed Data'!$E7395,[1]Customers!$A:$B,2,0)</f>
        <v>Nicholas Hamilton</v>
      </c>
      <c r="Q3938" s="11">
        <f>WEEKDAY('Consolidtaed Data'!$F7395)</f>
        <v>5</v>
      </c>
      <c r="R3938" s="9">
        <f>MONTH('Consolidtaed Data'!$F7395)</f>
        <v>7</v>
      </c>
      <c r="S3938" s="9" t="str">
        <f>TEXT(Table3[[#This Row],[Purchase Date]],"MMMM")</f>
        <v>October</v>
      </c>
      <c r="T3938" s="9">
        <f>YEAR('Consolidtaed Data'!$F7395)</f>
        <v>2021</v>
      </c>
    </row>
    <row r="3939" spans="1:20" x14ac:dyDescent="0.3">
      <c r="A3939" s="9" t="s">
        <v>4961</v>
      </c>
      <c r="B3939" s="9" t="s">
        <v>76</v>
      </c>
      <c r="C3939" s="9" t="s">
        <v>564</v>
      </c>
      <c r="D3939" s="9" t="s">
        <v>229</v>
      </c>
      <c r="E3939" s="9" t="s">
        <v>1163</v>
      </c>
      <c r="F3939" s="10">
        <v>44119</v>
      </c>
      <c r="G3939" s="10" t="str">
        <f>VLOOKUP(Table3[[#This Row],[Product ID]],[1]Products!$A:$G,2,0)</f>
        <v>Product 19</v>
      </c>
      <c r="H3939" s="22">
        <v>2</v>
      </c>
      <c r="I3939" s="9">
        <f>VLOOKUP('Consolidtaed Data'!$B7476,[1]Products!$A:$G,4,0)</f>
        <v>2495</v>
      </c>
      <c r="J3939" s="9">
        <f>VLOOKUP('Consolidtaed Data'!$B7476,[1]Products!$A:$G,3,0)</f>
        <v>1896</v>
      </c>
      <c r="K3939" s="9">
        <f>'Consolidtaed Data'!$J7476*'Consolidtaed Data'!$H7476</f>
        <v>200</v>
      </c>
      <c r="L3939" s="9">
        <f>'Consolidtaed Data'!$I7476*'Consolidtaed Data'!$H7476</f>
        <v>290</v>
      </c>
      <c r="M3939" s="9">
        <f>'Consolidtaed Data'!$L7476-'Consolidtaed Data'!$K7476</f>
        <v>599</v>
      </c>
      <c r="N3939" s="9" t="str">
        <f>VLOOKUP('Consolidtaed Data'!$C7476,[1]Locations!$A:$O,2,0)</f>
        <v>Berkeley</v>
      </c>
      <c r="O3939" s="9" t="str">
        <f>VLOOKUP('Consolidtaed Data'!$D7476,'[1]Sales People'!$A:$B,2,0)</f>
        <v>Martin Perry</v>
      </c>
      <c r="P3939" s="9" t="str">
        <f>VLOOKUP('Consolidtaed Data'!$E7476,[1]Customers!$A:$B,2,0)</f>
        <v>Christopher Nguyen</v>
      </c>
      <c r="Q3939" s="11">
        <f>WEEKDAY('Consolidtaed Data'!$F7476)</f>
        <v>4</v>
      </c>
      <c r="R3939" s="9">
        <f>MONTH('Consolidtaed Data'!$F7476)</f>
        <v>7</v>
      </c>
      <c r="S3939" s="9" t="str">
        <f>TEXT(Table3[[#This Row],[Purchase Date]],"MMMM")</f>
        <v>October</v>
      </c>
      <c r="T3939" s="9">
        <f>YEAR('Consolidtaed Data'!$F7476)</f>
        <v>2021</v>
      </c>
    </row>
    <row r="3940" spans="1:20" x14ac:dyDescent="0.3">
      <c r="A3940" s="9" t="s">
        <v>4962</v>
      </c>
      <c r="B3940" s="9" t="s">
        <v>278</v>
      </c>
      <c r="C3940" s="9" t="s">
        <v>82</v>
      </c>
      <c r="D3940" s="9" t="s">
        <v>329</v>
      </c>
      <c r="E3940" s="9" t="s">
        <v>1390</v>
      </c>
      <c r="F3940" s="10">
        <v>44119</v>
      </c>
      <c r="G3940" s="10" t="str">
        <f>VLOOKUP(Table3[[#This Row],[Product ID]],[1]Products!$A:$G,2,0)</f>
        <v>Product 75</v>
      </c>
      <c r="H3940" s="22">
        <v>2</v>
      </c>
      <c r="I3940" s="9">
        <f>VLOOKUP('Consolidtaed Data'!$B7830,[1]Products!$A:$G,4,0)</f>
        <v>1500</v>
      </c>
      <c r="J3940" s="9">
        <f>VLOOKUP('Consolidtaed Data'!$B7830,[1]Products!$A:$G,3,0)</f>
        <v>900</v>
      </c>
      <c r="K3940" s="9">
        <f>'Consolidtaed Data'!$J7830*'Consolidtaed Data'!$H7830</f>
        <v>44</v>
      </c>
      <c r="L3940" s="9">
        <f>'Consolidtaed Data'!$I7830*'Consolidtaed Data'!$H7830</f>
        <v>70</v>
      </c>
      <c r="M3940" s="9">
        <f>'Consolidtaed Data'!$L7830-'Consolidtaed Data'!$K7830</f>
        <v>1968</v>
      </c>
      <c r="N3940" s="9" t="str">
        <f>VLOOKUP('Consolidtaed Data'!$C7830,[1]Locations!$A:$O,2,0)</f>
        <v>Sacramento</v>
      </c>
      <c r="O3940" s="9" t="str">
        <f>VLOOKUP('Consolidtaed Data'!$D7830,'[1]Sales People'!$A:$B,2,0)</f>
        <v>Patrick Ruiz</v>
      </c>
      <c r="P3940" s="9" t="str">
        <f>VLOOKUP('Consolidtaed Data'!$E7830,[1]Customers!$A:$B,2,0)</f>
        <v>Lawrence Kelly</v>
      </c>
      <c r="Q3940" s="11">
        <f>WEEKDAY('Consolidtaed Data'!$F7830)</f>
        <v>4</v>
      </c>
      <c r="R3940" s="9">
        <f>MONTH('Consolidtaed Data'!$F7830)</f>
        <v>8</v>
      </c>
      <c r="S3940" s="9" t="str">
        <f>TEXT(Table3[[#This Row],[Purchase Date]],"MMMM")</f>
        <v>October</v>
      </c>
      <c r="T3940" s="9">
        <f>YEAR('Consolidtaed Data'!$F7830)</f>
        <v>2021</v>
      </c>
    </row>
    <row r="3941" spans="1:20" x14ac:dyDescent="0.3">
      <c r="A3941" s="9" t="s">
        <v>4963</v>
      </c>
      <c r="B3941" s="9" t="s">
        <v>216</v>
      </c>
      <c r="C3941" s="9" t="s">
        <v>192</v>
      </c>
      <c r="D3941" s="9" t="s">
        <v>246</v>
      </c>
      <c r="E3941" s="9" t="s">
        <v>723</v>
      </c>
      <c r="F3941" s="10">
        <v>44119</v>
      </c>
      <c r="G3941" s="10" t="str">
        <f>VLOOKUP(Table3[[#This Row],[Product ID]],[1]Products!$A:$G,2,0)</f>
        <v>Product 73</v>
      </c>
      <c r="H3941" s="22">
        <v>2</v>
      </c>
      <c r="I3941" s="9">
        <f>VLOOKUP('Consolidtaed Data'!$B8759,[1]Products!$A:$G,4,0)</f>
        <v>1582</v>
      </c>
      <c r="J3941" s="9">
        <f>VLOOKUP('Consolidtaed Data'!$B8759,[1]Products!$A:$G,3,0)</f>
        <v>1234</v>
      </c>
      <c r="K3941" s="9">
        <f>'Consolidtaed Data'!$J8759*'Consolidtaed Data'!$H8759</f>
        <v>3600</v>
      </c>
      <c r="L3941" s="9">
        <f>'Consolidtaed Data'!$I8759*'Consolidtaed Data'!$H8759</f>
        <v>6000</v>
      </c>
      <c r="M3941" s="9">
        <f>'Consolidtaed Data'!$L8759-'Consolidtaed Data'!$K8759</f>
        <v>799</v>
      </c>
      <c r="N3941" s="9" t="str">
        <f>VLOOKUP('Consolidtaed Data'!$C8759,[1]Locations!$A:$O,2,0)</f>
        <v>Corona</v>
      </c>
      <c r="O3941" s="9" t="str">
        <f>VLOOKUP('Consolidtaed Data'!$D8759,'[1]Sales People'!$A:$B,2,0)</f>
        <v>Kenneth Bradley</v>
      </c>
      <c r="P3941" s="9" t="str">
        <f>VLOOKUP('Consolidtaed Data'!$E8759,[1]Customers!$A:$B,2,0)</f>
        <v>Matthew Nguyen</v>
      </c>
      <c r="Q3941" s="11">
        <f>WEEKDAY('Consolidtaed Data'!$F8759)</f>
        <v>5</v>
      </c>
      <c r="R3941" s="9">
        <f>MONTH('Consolidtaed Data'!$F8759)</f>
        <v>10</v>
      </c>
      <c r="S3941" s="9" t="str">
        <f>TEXT(Table3[[#This Row],[Purchase Date]],"MMMM")</f>
        <v>October</v>
      </c>
      <c r="T3941" s="9">
        <f>YEAR('Consolidtaed Data'!$F8759)</f>
        <v>2021</v>
      </c>
    </row>
    <row r="3942" spans="1:20" x14ac:dyDescent="0.3">
      <c r="A3942" s="9" t="s">
        <v>4964</v>
      </c>
      <c r="B3942" s="9" t="s">
        <v>653</v>
      </c>
      <c r="C3942" s="9" t="s">
        <v>423</v>
      </c>
      <c r="D3942" s="9" t="s">
        <v>91</v>
      </c>
      <c r="E3942" s="9" t="s">
        <v>599</v>
      </c>
      <c r="F3942" s="10">
        <v>44119</v>
      </c>
      <c r="G3942" s="10" t="str">
        <f>VLOOKUP(Table3[[#This Row],[Product ID]],[1]Products!$A:$G,2,0)</f>
        <v>Product 74</v>
      </c>
      <c r="H3942" s="22">
        <v>3</v>
      </c>
      <c r="I3942" s="9">
        <f>VLOOKUP('Consolidtaed Data'!$B8938,[1]Products!$A:$G,4,0)</f>
        <v>2091</v>
      </c>
      <c r="J3942" s="9">
        <f>VLOOKUP('Consolidtaed Data'!$B8938,[1]Products!$A:$G,3,0)</f>
        <v>1485</v>
      </c>
      <c r="K3942" s="9">
        <f>'Consolidtaed Data'!$J8938*'Consolidtaed Data'!$H8938</f>
        <v>389</v>
      </c>
      <c r="L3942" s="9">
        <f>'Consolidtaed Data'!$I8938*'Consolidtaed Data'!$H8938</f>
        <v>637</v>
      </c>
      <c r="M3942" s="9">
        <f>'Consolidtaed Data'!$L8938-'Consolidtaed Data'!$K8938</f>
        <v>534</v>
      </c>
      <c r="N3942" s="9" t="str">
        <f>VLOOKUP('Consolidtaed Data'!$C8938,[1]Locations!$A:$O,2,0)</f>
        <v>Oceanside</v>
      </c>
      <c r="O3942" s="9" t="str">
        <f>VLOOKUP('Consolidtaed Data'!$D8938,'[1]Sales People'!$A:$B,2,0)</f>
        <v>Scott Mason</v>
      </c>
      <c r="P3942" s="9" t="str">
        <f>VLOOKUP('Consolidtaed Data'!$E8938,[1]Customers!$A:$B,2,0)</f>
        <v>Shawn Ray</v>
      </c>
      <c r="Q3942" s="11">
        <f>WEEKDAY('Consolidtaed Data'!$F8938)</f>
        <v>2</v>
      </c>
      <c r="R3942" s="9">
        <f>MONTH('Consolidtaed Data'!$F8938)</f>
        <v>11</v>
      </c>
      <c r="S3942" s="9" t="str">
        <f>TEXT(Table3[[#This Row],[Purchase Date]],"MMMM")</f>
        <v>October</v>
      </c>
      <c r="T3942" s="9">
        <f>YEAR('Consolidtaed Data'!$F8938)</f>
        <v>2021</v>
      </c>
    </row>
    <row r="3943" spans="1:20" x14ac:dyDescent="0.3">
      <c r="A3943" s="9" t="s">
        <v>4965</v>
      </c>
      <c r="B3943" s="9" t="s">
        <v>443</v>
      </c>
      <c r="C3943" s="9" t="s">
        <v>205</v>
      </c>
      <c r="D3943" s="9" t="s">
        <v>46</v>
      </c>
      <c r="E3943" s="9" t="s">
        <v>2727</v>
      </c>
      <c r="F3943" s="10">
        <v>44119</v>
      </c>
      <c r="G3943" s="10" t="str">
        <f>VLOOKUP(Table3[[#This Row],[Product ID]],[1]Products!$A:$G,2,0)</f>
        <v>Product 61</v>
      </c>
      <c r="H3943" s="22">
        <v>1</v>
      </c>
      <c r="I3943" s="9">
        <f>VLOOKUP('Consolidtaed Data'!$B9029,[1]Products!$A:$G,4,0)</f>
        <v>1725</v>
      </c>
      <c r="J3943" s="9">
        <f>VLOOKUP('Consolidtaed Data'!$B9029,[1]Products!$A:$G,3,0)</f>
        <v>1363</v>
      </c>
      <c r="K3943" s="9">
        <f>'Consolidtaed Data'!$J9029*'Consolidtaed Data'!$H9029</f>
        <v>536</v>
      </c>
      <c r="L3943" s="9">
        <f>'Consolidtaed Data'!$I9029*'Consolidtaed Data'!$H9029</f>
        <v>800</v>
      </c>
      <c r="M3943" s="9">
        <f>'Consolidtaed Data'!$L9029-'Consolidtaed Data'!$K9029</f>
        <v>1462</v>
      </c>
      <c r="N3943" s="9" t="str">
        <f>VLOOKUP('Consolidtaed Data'!$C9029,[1]Locations!$A:$O,2,0)</f>
        <v>Victorville</v>
      </c>
      <c r="O3943" s="9" t="str">
        <f>VLOOKUP('Consolidtaed Data'!$D9029,'[1]Sales People'!$A:$B,2,0)</f>
        <v>Jerry Perry</v>
      </c>
      <c r="P3943" s="9" t="str">
        <f>VLOOKUP('Consolidtaed Data'!$E9029,[1]Customers!$A:$B,2,0)</f>
        <v>Peter Meyer</v>
      </c>
      <c r="Q3943" s="11">
        <f>WEEKDAY('Consolidtaed Data'!$F9029)</f>
        <v>1</v>
      </c>
      <c r="R3943" s="9">
        <f>MONTH('Consolidtaed Data'!$F9029)</f>
        <v>11</v>
      </c>
      <c r="S3943" s="9" t="str">
        <f>TEXT(Table3[[#This Row],[Purchase Date]],"MMMM")</f>
        <v>October</v>
      </c>
      <c r="T3943" s="9">
        <f>YEAR('Consolidtaed Data'!$F9029)</f>
        <v>2021</v>
      </c>
    </row>
    <row r="3944" spans="1:20" x14ac:dyDescent="0.3">
      <c r="A3944" s="9" t="s">
        <v>4966</v>
      </c>
      <c r="B3944" s="9" t="s">
        <v>360</v>
      </c>
      <c r="C3944" s="9" t="s">
        <v>196</v>
      </c>
      <c r="D3944" s="9" t="s">
        <v>315</v>
      </c>
      <c r="E3944" s="9" t="s">
        <v>2647</v>
      </c>
      <c r="F3944" s="10">
        <v>44119</v>
      </c>
      <c r="G3944" s="10" t="str">
        <f>VLOOKUP(Table3[[#This Row],[Product ID]],[1]Products!$A:$G,2,0)</f>
        <v>Product 59</v>
      </c>
      <c r="H3944" s="22">
        <v>2</v>
      </c>
      <c r="I3944" s="9">
        <f>VLOOKUP('Consolidtaed Data'!$B9115,[1]Products!$A:$G,4,0)</f>
        <v>2410</v>
      </c>
      <c r="J3944" s="9">
        <f>VLOOKUP('Consolidtaed Data'!$B9115,[1]Products!$A:$G,3,0)</f>
        <v>1518</v>
      </c>
      <c r="K3944" s="9">
        <f>'Consolidtaed Data'!$J9115*'Consolidtaed Data'!$H9115</f>
        <v>2356</v>
      </c>
      <c r="L3944" s="9">
        <f>'Consolidtaed Data'!$I9115*'Consolidtaed Data'!$H9115</f>
        <v>4208</v>
      </c>
      <c r="M3944" s="9">
        <f>'Consolidtaed Data'!$L9115-'Consolidtaed Data'!$K9115</f>
        <v>1742</v>
      </c>
      <c r="N3944" s="9" t="str">
        <f>VLOOKUP('Consolidtaed Data'!$C9115,[1]Locations!$A:$O,2,0)</f>
        <v>Santa Clara</v>
      </c>
      <c r="O3944" s="9" t="str">
        <f>VLOOKUP('Consolidtaed Data'!$D9115,'[1]Sales People'!$A:$B,2,0)</f>
        <v>Ernest Wagner</v>
      </c>
      <c r="P3944" s="9" t="str">
        <f>VLOOKUP('Consolidtaed Data'!$E9115,[1]Customers!$A:$B,2,0)</f>
        <v>Clarence Warren</v>
      </c>
      <c r="Q3944" s="11">
        <f>WEEKDAY('Consolidtaed Data'!$F9115)</f>
        <v>1</v>
      </c>
      <c r="R3944" s="9">
        <f>MONTH('Consolidtaed Data'!$F9115)</f>
        <v>11</v>
      </c>
      <c r="S3944" s="9" t="str">
        <f>TEXT(Table3[[#This Row],[Purchase Date]],"MMMM")</f>
        <v>October</v>
      </c>
      <c r="T3944" s="9">
        <f>YEAR('Consolidtaed Data'!$F9115)</f>
        <v>2021</v>
      </c>
    </row>
    <row r="3945" spans="1:20" x14ac:dyDescent="0.3">
      <c r="A3945" s="9" t="s">
        <v>4967</v>
      </c>
      <c r="B3945" s="9" t="s">
        <v>336</v>
      </c>
      <c r="C3945" s="9" t="s">
        <v>412</v>
      </c>
      <c r="D3945" s="9" t="s">
        <v>374</v>
      </c>
      <c r="E3945" s="9" t="s">
        <v>1087</v>
      </c>
      <c r="F3945" s="10">
        <v>44119</v>
      </c>
      <c r="G3945" s="10" t="str">
        <f>VLOOKUP(Table3[[#This Row],[Product ID]],[1]Products!$A:$G,2,0)</f>
        <v>Product 78</v>
      </c>
      <c r="H3945" s="22">
        <v>1</v>
      </c>
      <c r="I3945" s="9">
        <f>VLOOKUP('Consolidtaed Data'!$B9286,[1]Products!$A:$G,4,0)</f>
        <v>847</v>
      </c>
      <c r="J3945" s="9">
        <f>VLOOKUP('Consolidtaed Data'!$B9286,[1]Products!$A:$G,3,0)</f>
        <v>534</v>
      </c>
      <c r="K3945" s="9">
        <f>'Consolidtaed Data'!$J9286*'Consolidtaed Data'!$H9286</f>
        <v>584</v>
      </c>
      <c r="L3945" s="9">
        <f>'Consolidtaed Data'!$I9286*'Consolidtaed Data'!$H9286</f>
        <v>913</v>
      </c>
      <c r="M3945" s="9">
        <f>'Consolidtaed Data'!$L9286-'Consolidtaed Data'!$K9286</f>
        <v>690</v>
      </c>
      <c r="N3945" s="9" t="str">
        <f>VLOOKUP('Consolidtaed Data'!$C9286,[1]Locations!$A:$O,2,0)</f>
        <v>Vallejo</v>
      </c>
      <c r="O3945" s="9" t="str">
        <f>VLOOKUP('Consolidtaed Data'!$D9286,'[1]Sales People'!$A:$B,2,0)</f>
        <v>Larry Castillo</v>
      </c>
      <c r="P3945" s="9" t="str">
        <f>VLOOKUP('Consolidtaed Data'!$E9286,[1]Customers!$A:$B,2,0)</f>
        <v>Jeremy Wilson</v>
      </c>
      <c r="Q3945" s="11">
        <f>WEEKDAY('Consolidtaed Data'!$F9286)</f>
        <v>6</v>
      </c>
      <c r="R3945" s="9">
        <f>MONTH('Consolidtaed Data'!$F9286)</f>
        <v>12</v>
      </c>
      <c r="S3945" s="9" t="str">
        <f>TEXT(Table3[[#This Row],[Purchase Date]],"MMMM")</f>
        <v>October</v>
      </c>
      <c r="T3945" s="9">
        <f>YEAR('Consolidtaed Data'!$F9286)</f>
        <v>2021</v>
      </c>
    </row>
    <row r="3946" spans="1:20" x14ac:dyDescent="0.3">
      <c r="A3946" s="9" t="s">
        <v>4968</v>
      </c>
      <c r="B3946" s="9" t="s">
        <v>209</v>
      </c>
      <c r="C3946" s="9" t="s">
        <v>16</v>
      </c>
      <c r="D3946" s="9" t="s">
        <v>35</v>
      </c>
      <c r="E3946" s="9" t="s">
        <v>367</v>
      </c>
      <c r="F3946" s="10">
        <v>44119</v>
      </c>
      <c r="G3946" s="10" t="str">
        <f>VLOOKUP(Table3[[#This Row],[Product ID]],[1]Products!$A:$G,2,0)</f>
        <v>Product 86</v>
      </c>
      <c r="H3946" s="22">
        <v>1</v>
      </c>
      <c r="I3946" s="9">
        <f>VLOOKUP('Consolidtaed Data'!$B9512,[1]Products!$A:$G,4,0)</f>
        <v>181</v>
      </c>
      <c r="J3946" s="9">
        <f>VLOOKUP('Consolidtaed Data'!$B9512,[1]Products!$A:$G,3,0)</f>
        <v>130</v>
      </c>
      <c r="K3946" s="9">
        <f>'Consolidtaed Data'!$J9512*'Consolidtaed Data'!$H9512</f>
        <v>1924</v>
      </c>
      <c r="L3946" s="9">
        <f>'Consolidtaed Data'!$I9512*'Consolidtaed Data'!$H9512</f>
        <v>2828</v>
      </c>
      <c r="M3946" s="9">
        <f>'Consolidtaed Data'!$L9512-'Consolidtaed Data'!$K9512</f>
        <v>204</v>
      </c>
      <c r="N3946" s="9" t="str">
        <f>VLOOKUP('Consolidtaed Data'!$C9512,[1]Locations!$A:$O,2,0)</f>
        <v>Bakersfield</v>
      </c>
      <c r="O3946" s="9" t="str">
        <f>VLOOKUP('Consolidtaed Data'!$D9512,'[1]Sales People'!$A:$B,2,0)</f>
        <v>Brian Hansen</v>
      </c>
      <c r="P3946" s="9" t="str">
        <f>VLOOKUP('Consolidtaed Data'!$E9512,[1]Customers!$A:$B,2,0)</f>
        <v>Joe Bryant</v>
      </c>
      <c r="Q3946" s="11">
        <f>WEEKDAY('Consolidtaed Data'!$F9512)</f>
        <v>2</v>
      </c>
      <c r="R3946" s="9">
        <f>MONTH('Consolidtaed Data'!$F9512)</f>
        <v>12</v>
      </c>
      <c r="S3946" s="9" t="str">
        <f>TEXT(Table3[[#This Row],[Purchase Date]],"MMMM")</f>
        <v>October</v>
      </c>
      <c r="T3946" s="9">
        <f>YEAR('Consolidtaed Data'!$F9512)</f>
        <v>2021</v>
      </c>
    </row>
    <row r="3947" spans="1:20" x14ac:dyDescent="0.3">
      <c r="A3947" s="9" t="s">
        <v>4969</v>
      </c>
      <c r="B3947" s="9" t="s">
        <v>572</v>
      </c>
      <c r="C3947" s="9" t="s">
        <v>319</v>
      </c>
      <c r="D3947" s="9" t="s">
        <v>149</v>
      </c>
      <c r="E3947" s="9" t="s">
        <v>537</v>
      </c>
      <c r="F3947" s="10">
        <v>44119</v>
      </c>
      <c r="G3947" s="10" t="str">
        <f>VLOOKUP(Table3[[#This Row],[Product ID]],[1]Products!$A:$G,2,0)</f>
        <v>Product 22</v>
      </c>
      <c r="H3947" s="22">
        <v>3</v>
      </c>
      <c r="I3947" s="9">
        <f>VLOOKUP('Consolidtaed Data'!$B9621,[1]Products!$A:$G,4,0)</f>
        <v>826</v>
      </c>
      <c r="J3947" s="9">
        <f>VLOOKUP('Consolidtaed Data'!$B9621,[1]Products!$A:$G,3,0)</f>
        <v>562</v>
      </c>
      <c r="K3947" s="9">
        <f>'Consolidtaed Data'!$J9621*'Consolidtaed Data'!$H9621</f>
        <v>216</v>
      </c>
      <c r="L3947" s="9">
        <f>'Consolidtaed Data'!$I9621*'Consolidtaed Data'!$H9621</f>
        <v>408</v>
      </c>
      <c r="M3947" s="9">
        <f>'Consolidtaed Data'!$L9621-'Consolidtaed Data'!$K9621</f>
        <v>447</v>
      </c>
      <c r="N3947" s="9" t="str">
        <f>VLOOKUP('Consolidtaed Data'!$C9621,[1]Locations!$A:$O,2,0)</f>
        <v>Murrieta</v>
      </c>
      <c r="O3947" s="9" t="str">
        <f>VLOOKUP('Consolidtaed Data'!$D9621,'[1]Sales People'!$A:$B,2,0)</f>
        <v>Andrew Bowman</v>
      </c>
      <c r="P3947" s="9" t="str">
        <f>VLOOKUP('Consolidtaed Data'!$E9621,[1]Customers!$A:$B,2,0)</f>
        <v>Arthur Gilbert</v>
      </c>
      <c r="Q3947" s="11">
        <f>WEEKDAY('Consolidtaed Data'!$F9621)</f>
        <v>3</v>
      </c>
      <c r="R3947" s="9">
        <f>MONTH('Consolidtaed Data'!$F9621)</f>
        <v>12</v>
      </c>
      <c r="S3947" s="9" t="str">
        <f>TEXT(Table3[[#This Row],[Purchase Date]],"MMMM")</f>
        <v>October</v>
      </c>
      <c r="T3947" s="9">
        <f>YEAR('Consolidtaed Data'!$F9621)</f>
        <v>2021</v>
      </c>
    </row>
    <row r="3948" spans="1:20" x14ac:dyDescent="0.3">
      <c r="A3948" s="9" t="s">
        <v>4970</v>
      </c>
      <c r="B3948" s="9" t="s">
        <v>529</v>
      </c>
      <c r="C3948" s="9" t="s">
        <v>522</v>
      </c>
      <c r="D3948" s="9" t="s">
        <v>83</v>
      </c>
      <c r="E3948" s="9" t="s">
        <v>812</v>
      </c>
      <c r="F3948" s="10">
        <v>44120</v>
      </c>
      <c r="G3948" s="10" t="str">
        <f>VLOOKUP(Table3[[#This Row],[Product ID]],[1]Products!$A:$G,2,0)</f>
        <v>Product 56</v>
      </c>
      <c r="H3948" s="22">
        <v>2</v>
      </c>
      <c r="I3948" s="9">
        <f>VLOOKUP('Consolidtaed Data'!$B4809,[1]Products!$A:$G,4,0)</f>
        <v>1783</v>
      </c>
      <c r="J3948" s="9">
        <f>VLOOKUP('Consolidtaed Data'!$B4809,[1]Products!$A:$G,3,0)</f>
        <v>1230</v>
      </c>
      <c r="K3948" s="9">
        <f>'Consolidtaed Data'!$J4809*'Consolidtaed Data'!$H4809</f>
        <v>4554</v>
      </c>
      <c r="L3948" s="9">
        <f>'Consolidtaed Data'!$I4809*'Consolidtaed Data'!$H4809</f>
        <v>7230</v>
      </c>
      <c r="M3948" s="9">
        <f>'Consolidtaed Data'!$L4809-'Consolidtaed Data'!$K4809</f>
        <v>22</v>
      </c>
      <c r="N3948" s="9" t="str">
        <f>VLOOKUP('Consolidtaed Data'!$C4809,[1]Locations!$A:$O,2,0)</f>
        <v>Carlsbad</v>
      </c>
      <c r="O3948" s="9" t="str">
        <f>VLOOKUP('Consolidtaed Data'!$D4809,'[1]Sales People'!$A:$B,2,0)</f>
        <v>Scott Mason</v>
      </c>
      <c r="P3948" s="9" t="str">
        <f>VLOOKUP('Consolidtaed Data'!$E4809,[1]Customers!$A:$B,2,0)</f>
        <v>Adam Jenkins</v>
      </c>
      <c r="Q3948" s="11">
        <f>WEEKDAY('Consolidtaed Data'!$F4809)</f>
        <v>7</v>
      </c>
      <c r="R3948" s="9">
        <f>MONTH('Consolidtaed Data'!$F4809)</f>
        <v>12</v>
      </c>
      <c r="S3948" s="9" t="str">
        <f>TEXT(Table3[[#This Row],[Purchase Date]],"MMMM")</f>
        <v>October</v>
      </c>
      <c r="T3948" s="9">
        <f>YEAR('Consolidtaed Data'!$F4809)</f>
        <v>2020</v>
      </c>
    </row>
    <row r="3949" spans="1:20" x14ac:dyDescent="0.3">
      <c r="A3949" s="9" t="s">
        <v>4971</v>
      </c>
      <c r="B3949" s="9" t="s">
        <v>393</v>
      </c>
      <c r="C3949" s="9" t="s">
        <v>423</v>
      </c>
      <c r="D3949" s="9" t="s">
        <v>87</v>
      </c>
      <c r="E3949" s="9" t="s">
        <v>273</v>
      </c>
      <c r="F3949" s="10">
        <v>44120</v>
      </c>
      <c r="G3949" s="10" t="str">
        <f>VLOOKUP(Table3[[#This Row],[Product ID]],[1]Products!$A:$G,2,0)</f>
        <v>Product 84</v>
      </c>
      <c r="H3949" s="22">
        <v>3</v>
      </c>
      <c r="I3949" s="9">
        <f>VLOOKUP('Consolidtaed Data'!$B5271,[1]Products!$A:$G,4,0)</f>
        <v>818</v>
      </c>
      <c r="J3949" s="9">
        <f>VLOOKUP('Consolidtaed Data'!$B5271,[1]Products!$A:$G,3,0)</f>
        <v>450</v>
      </c>
      <c r="K3949" s="9">
        <f>'Consolidtaed Data'!$J5271*'Consolidtaed Data'!$H5271</f>
        <v>2700</v>
      </c>
      <c r="L3949" s="9">
        <f>'Consolidtaed Data'!$I5271*'Consolidtaed Data'!$H5271</f>
        <v>4500</v>
      </c>
      <c r="M3949" s="9">
        <f>'Consolidtaed Data'!$L5271-'Consolidtaed Data'!$K5271</f>
        <v>874</v>
      </c>
      <c r="N3949" s="9" t="str">
        <f>VLOOKUP('Consolidtaed Data'!$C5271,[1]Locations!$A:$O,2,0)</f>
        <v>Orange</v>
      </c>
      <c r="O3949" s="9" t="str">
        <f>VLOOKUP('Consolidtaed Data'!$D5271,'[1]Sales People'!$A:$B,2,0)</f>
        <v>Ryan Butler</v>
      </c>
      <c r="P3949" s="9" t="str">
        <f>VLOOKUP('Consolidtaed Data'!$E5271,[1]Customers!$A:$B,2,0)</f>
        <v>Samuel Burke</v>
      </c>
      <c r="Q3949" s="11">
        <f>WEEKDAY('Consolidtaed Data'!$F5271)</f>
        <v>7</v>
      </c>
      <c r="R3949" s="9">
        <f>MONTH('Consolidtaed Data'!$F5271)</f>
        <v>1</v>
      </c>
      <c r="S3949" s="9" t="str">
        <f>TEXT(Table3[[#This Row],[Purchase Date]],"MMMM")</f>
        <v>October</v>
      </c>
      <c r="T3949" s="9">
        <f>YEAR('Consolidtaed Data'!$F5271)</f>
        <v>2021</v>
      </c>
    </row>
    <row r="3950" spans="1:20" x14ac:dyDescent="0.3">
      <c r="A3950" s="9" t="s">
        <v>4972</v>
      </c>
      <c r="B3950" s="9" t="s">
        <v>107</v>
      </c>
      <c r="C3950" s="9" t="s">
        <v>352</v>
      </c>
      <c r="D3950" s="9" t="s">
        <v>43</v>
      </c>
      <c r="E3950" s="9" t="s">
        <v>1069</v>
      </c>
      <c r="F3950" s="10">
        <v>44120</v>
      </c>
      <c r="G3950" s="10" t="str">
        <f>VLOOKUP(Table3[[#This Row],[Product ID]],[1]Products!$A:$G,2,0)</f>
        <v>Product 52</v>
      </c>
      <c r="H3950" s="22">
        <v>2</v>
      </c>
      <c r="I3950" s="9">
        <f>VLOOKUP('Consolidtaed Data'!$B5667,[1]Products!$A:$G,4,0)</f>
        <v>1353</v>
      </c>
      <c r="J3950" s="9">
        <f>VLOOKUP('Consolidtaed Data'!$B5667,[1]Products!$A:$G,3,0)</f>
        <v>947</v>
      </c>
      <c r="K3950" s="9">
        <f>'Consolidtaed Data'!$J5667*'Consolidtaed Data'!$H5667</f>
        <v>400</v>
      </c>
      <c r="L3950" s="9">
        <f>'Consolidtaed Data'!$I5667*'Consolidtaed Data'!$H5667</f>
        <v>580</v>
      </c>
      <c r="M3950" s="9">
        <f>'Consolidtaed Data'!$L5667-'Consolidtaed Data'!$K5667</f>
        <v>107</v>
      </c>
      <c r="N3950" s="9" t="str">
        <f>VLOOKUP('Consolidtaed Data'!$C5667,[1]Locations!$A:$O,2,0)</f>
        <v>Los Angeles</v>
      </c>
      <c r="O3950" s="9" t="str">
        <f>VLOOKUP('Consolidtaed Data'!$D5667,'[1]Sales People'!$A:$B,2,0)</f>
        <v>Scott Clark</v>
      </c>
      <c r="P3950" s="9" t="str">
        <f>VLOOKUP('Consolidtaed Data'!$E5667,[1]Customers!$A:$B,2,0)</f>
        <v>Sean Woods</v>
      </c>
      <c r="Q3950" s="11">
        <f>WEEKDAY('Consolidtaed Data'!$F5667)</f>
        <v>3</v>
      </c>
      <c r="R3950" s="9">
        <f>MONTH('Consolidtaed Data'!$F5667)</f>
        <v>2</v>
      </c>
      <c r="S3950" s="9" t="str">
        <f>TEXT(Table3[[#This Row],[Purchase Date]],"MMMM")</f>
        <v>October</v>
      </c>
      <c r="T3950" s="9">
        <f>YEAR('Consolidtaed Data'!$F5667)</f>
        <v>2021</v>
      </c>
    </row>
    <row r="3951" spans="1:20" x14ac:dyDescent="0.3">
      <c r="A3951" s="9" t="s">
        <v>4973</v>
      </c>
      <c r="B3951" s="9" t="s">
        <v>373</v>
      </c>
      <c r="C3951" s="9" t="s">
        <v>405</v>
      </c>
      <c r="D3951" s="9" t="s">
        <v>83</v>
      </c>
      <c r="E3951" s="9" t="s">
        <v>1289</v>
      </c>
      <c r="F3951" s="10">
        <v>44120</v>
      </c>
      <c r="G3951" s="10" t="str">
        <f>VLOOKUP(Table3[[#This Row],[Product ID]],[1]Products!$A:$G,2,0)</f>
        <v>Product 66</v>
      </c>
      <c r="H3951" s="22">
        <v>3</v>
      </c>
      <c r="I3951" s="9">
        <f>VLOOKUP('Consolidtaed Data'!$B5803,[1]Products!$A:$G,4,0)</f>
        <v>2410</v>
      </c>
      <c r="J3951" s="9">
        <f>VLOOKUP('Consolidtaed Data'!$B5803,[1]Products!$A:$G,3,0)</f>
        <v>1518</v>
      </c>
      <c r="K3951" s="9">
        <f>'Consolidtaed Data'!$J5803*'Consolidtaed Data'!$H5803</f>
        <v>1294</v>
      </c>
      <c r="L3951" s="9">
        <f>'Consolidtaed Data'!$I5803*'Consolidtaed Data'!$H5803</f>
        <v>1848</v>
      </c>
      <c r="M3951" s="9">
        <f>'Consolidtaed Data'!$L5803-'Consolidtaed Data'!$K5803</f>
        <v>374</v>
      </c>
      <c r="N3951" s="9" t="str">
        <f>VLOOKUP('Consolidtaed Data'!$C5803,[1]Locations!$A:$O,2,0)</f>
        <v>Glendale</v>
      </c>
      <c r="O3951" s="9" t="str">
        <f>VLOOKUP('Consolidtaed Data'!$D5803,'[1]Sales People'!$A:$B,2,0)</f>
        <v>Jerry Perry</v>
      </c>
      <c r="P3951" s="9" t="str">
        <f>VLOOKUP('Consolidtaed Data'!$E5803,[1]Customers!$A:$B,2,0)</f>
        <v>Mark Gonzalez</v>
      </c>
      <c r="Q3951" s="11">
        <f>WEEKDAY('Consolidtaed Data'!$F5803)</f>
        <v>5</v>
      </c>
      <c r="R3951" s="9">
        <f>MONTH('Consolidtaed Data'!$F5803)</f>
        <v>3</v>
      </c>
      <c r="S3951" s="9" t="str">
        <f>TEXT(Table3[[#This Row],[Purchase Date]],"MMMM")</f>
        <v>October</v>
      </c>
      <c r="T3951" s="9">
        <f>YEAR('Consolidtaed Data'!$F5803)</f>
        <v>2021</v>
      </c>
    </row>
    <row r="3952" spans="1:20" x14ac:dyDescent="0.3">
      <c r="A3952" s="9" t="s">
        <v>4974</v>
      </c>
      <c r="B3952" s="9" t="s">
        <v>252</v>
      </c>
      <c r="C3952" s="9" t="s">
        <v>263</v>
      </c>
      <c r="D3952" s="9" t="s">
        <v>374</v>
      </c>
      <c r="E3952" s="9" t="s">
        <v>897</v>
      </c>
      <c r="F3952" s="10">
        <v>44120</v>
      </c>
      <c r="G3952" s="10" t="str">
        <f>VLOOKUP(Table3[[#This Row],[Product ID]],[1]Products!$A:$G,2,0)</f>
        <v>Product 81</v>
      </c>
      <c r="H3952" s="22">
        <v>1</v>
      </c>
      <c r="I3952" s="9">
        <f>VLOOKUP('Consolidtaed Data'!$B6186,[1]Products!$A:$G,4,0)</f>
        <v>561</v>
      </c>
      <c r="J3952" s="9">
        <f>VLOOKUP('Consolidtaed Data'!$B6186,[1]Products!$A:$G,3,0)</f>
        <v>421</v>
      </c>
      <c r="K3952" s="9">
        <f>'Consolidtaed Data'!$J6186*'Consolidtaed Data'!$H6186</f>
        <v>144</v>
      </c>
      <c r="L3952" s="9">
        <f>'Consolidtaed Data'!$I6186*'Consolidtaed Data'!$H6186</f>
        <v>272</v>
      </c>
      <c r="M3952" s="9">
        <f>'Consolidtaed Data'!$L6186-'Consolidtaed Data'!$K6186</f>
        <v>246</v>
      </c>
      <c r="N3952" s="9" t="str">
        <f>VLOOKUP('Consolidtaed Data'!$C6186,[1]Locations!$A:$O,2,0)</f>
        <v>Clovis</v>
      </c>
      <c r="O3952" s="9" t="str">
        <f>VLOOKUP('Consolidtaed Data'!$D6186,'[1]Sales People'!$A:$B,2,0)</f>
        <v>Justin Lynch</v>
      </c>
      <c r="P3952" s="9" t="str">
        <f>VLOOKUP('Consolidtaed Data'!$E6186,[1]Customers!$A:$B,2,0)</f>
        <v>Todd Lynch</v>
      </c>
      <c r="Q3952" s="11">
        <f>WEEKDAY('Consolidtaed Data'!$F6186)</f>
        <v>5</v>
      </c>
      <c r="R3952" s="9">
        <f>MONTH('Consolidtaed Data'!$F6186)</f>
        <v>4</v>
      </c>
      <c r="S3952" s="9" t="str">
        <f>TEXT(Table3[[#This Row],[Purchase Date]],"MMMM")</f>
        <v>October</v>
      </c>
      <c r="T3952" s="9">
        <f>YEAR('Consolidtaed Data'!$F6186)</f>
        <v>2021</v>
      </c>
    </row>
    <row r="3953" spans="1:20" x14ac:dyDescent="0.3">
      <c r="A3953" s="9" t="s">
        <v>4975</v>
      </c>
      <c r="B3953" s="9" t="s">
        <v>185</v>
      </c>
      <c r="C3953" s="9" t="s">
        <v>39</v>
      </c>
      <c r="D3953" s="9" t="s">
        <v>161</v>
      </c>
      <c r="E3953" s="9" t="s">
        <v>1657</v>
      </c>
      <c r="F3953" s="10">
        <v>44120</v>
      </c>
      <c r="G3953" s="10" t="str">
        <f>VLOOKUP(Table3[[#This Row],[Product ID]],[1]Products!$A:$G,2,0)</f>
        <v>Product 65</v>
      </c>
      <c r="H3953" s="22">
        <v>4</v>
      </c>
      <c r="I3953" s="9">
        <f>VLOOKUP('Consolidtaed Data'!$B6241,[1]Products!$A:$G,4,0)</f>
        <v>817</v>
      </c>
      <c r="J3953" s="9">
        <f>VLOOKUP('Consolidtaed Data'!$B6241,[1]Products!$A:$G,3,0)</f>
        <v>409</v>
      </c>
      <c r="K3953" s="9">
        <f>'Consolidtaed Data'!$J6241*'Consolidtaed Data'!$H6241</f>
        <v>1067</v>
      </c>
      <c r="L3953" s="9">
        <f>'Consolidtaed Data'!$I6241*'Consolidtaed Data'!$H6241</f>
        <v>1809</v>
      </c>
      <c r="M3953" s="9">
        <f>'Consolidtaed Data'!$L6241-'Consolidtaed Data'!$K6241</f>
        <v>280</v>
      </c>
      <c r="N3953" s="9" t="str">
        <f>VLOOKUP('Consolidtaed Data'!$C6241,[1]Locations!$A:$O,2,0)</f>
        <v>Salinas</v>
      </c>
      <c r="O3953" s="9" t="str">
        <f>VLOOKUP('Consolidtaed Data'!$D6241,'[1]Sales People'!$A:$B,2,0)</f>
        <v>Jeremy Mendoza</v>
      </c>
      <c r="P3953" s="9" t="str">
        <f>VLOOKUP('Consolidtaed Data'!$E6241,[1]Customers!$A:$B,2,0)</f>
        <v>Thomas Holmes</v>
      </c>
      <c r="Q3953" s="11">
        <f>WEEKDAY('Consolidtaed Data'!$F6241)</f>
        <v>3</v>
      </c>
      <c r="R3953" s="9">
        <f>MONTH('Consolidtaed Data'!$F6241)</f>
        <v>4</v>
      </c>
      <c r="S3953" s="9" t="str">
        <f>TEXT(Table3[[#This Row],[Purchase Date]],"MMMM")</f>
        <v>October</v>
      </c>
      <c r="T3953" s="9">
        <f>YEAR('Consolidtaed Data'!$F6241)</f>
        <v>2021</v>
      </c>
    </row>
    <row r="3954" spans="1:20" x14ac:dyDescent="0.3">
      <c r="A3954" s="9" t="s">
        <v>4976</v>
      </c>
      <c r="B3954" s="9" t="s">
        <v>20</v>
      </c>
      <c r="C3954" s="9" t="s">
        <v>34</v>
      </c>
      <c r="D3954" s="9" t="s">
        <v>83</v>
      </c>
      <c r="E3954" s="9" t="s">
        <v>3026</v>
      </c>
      <c r="F3954" s="10">
        <v>44120</v>
      </c>
      <c r="G3954" s="10" t="str">
        <f>VLOOKUP(Table3[[#This Row],[Product ID]],[1]Products!$A:$G,2,0)</f>
        <v>Product 98</v>
      </c>
      <c r="H3954" s="22">
        <v>1</v>
      </c>
      <c r="I3954" s="9">
        <f>VLOOKUP('Consolidtaed Data'!$B7198,[1]Products!$A:$G,4,0)</f>
        <v>847</v>
      </c>
      <c r="J3954" s="9">
        <f>VLOOKUP('Consolidtaed Data'!$B7198,[1]Products!$A:$G,3,0)</f>
        <v>534</v>
      </c>
      <c r="K3954" s="9">
        <f>'Consolidtaed Data'!$J7198*'Consolidtaed Data'!$H7198</f>
        <v>5322</v>
      </c>
      <c r="L3954" s="9">
        <f>'Consolidtaed Data'!$I7198*'Consolidtaed Data'!$H7198</f>
        <v>7392</v>
      </c>
      <c r="M3954" s="9">
        <f>'Consolidtaed Data'!$L7198-'Consolidtaed Data'!$K7198</f>
        <v>344</v>
      </c>
      <c r="N3954" s="9" t="str">
        <f>VLOOKUP('Consolidtaed Data'!$C7198,[1]Locations!$A:$O,2,0)</f>
        <v>Fairfield</v>
      </c>
      <c r="O3954" s="9" t="str">
        <f>VLOOKUP('Consolidtaed Data'!$D7198,'[1]Sales People'!$A:$B,2,0)</f>
        <v>Kenneth Bradley</v>
      </c>
      <c r="P3954" s="9" t="str">
        <f>VLOOKUP('Consolidtaed Data'!$E7198,[1]Customers!$A:$B,2,0)</f>
        <v>Eric Alvarez</v>
      </c>
      <c r="Q3954" s="11">
        <f>WEEKDAY('Consolidtaed Data'!$F7198)</f>
        <v>4</v>
      </c>
      <c r="R3954" s="9">
        <f>MONTH('Consolidtaed Data'!$F7198)</f>
        <v>6</v>
      </c>
      <c r="S3954" s="9" t="str">
        <f>TEXT(Table3[[#This Row],[Purchase Date]],"MMMM")</f>
        <v>October</v>
      </c>
      <c r="T3954" s="9">
        <f>YEAR('Consolidtaed Data'!$F7198)</f>
        <v>2021</v>
      </c>
    </row>
    <row r="3955" spans="1:20" x14ac:dyDescent="0.3">
      <c r="A3955" s="9" t="s">
        <v>4977</v>
      </c>
      <c r="B3955" s="9" t="s">
        <v>230</v>
      </c>
      <c r="C3955" s="9" t="s">
        <v>352</v>
      </c>
      <c r="D3955" s="9" t="s">
        <v>113</v>
      </c>
      <c r="E3955" s="9" t="s">
        <v>1226</v>
      </c>
      <c r="F3955" s="10">
        <v>44120</v>
      </c>
      <c r="G3955" s="10" t="str">
        <f>VLOOKUP(Table3[[#This Row],[Product ID]],[1]Products!$A:$G,2,0)</f>
        <v>Product 31</v>
      </c>
      <c r="H3955" s="22">
        <v>1</v>
      </c>
      <c r="I3955" s="9">
        <f>VLOOKUP('Consolidtaed Data'!$B7430,[1]Products!$A:$G,4,0)</f>
        <v>1783</v>
      </c>
      <c r="J3955" s="9">
        <f>VLOOKUP('Consolidtaed Data'!$B7430,[1]Products!$A:$G,3,0)</f>
        <v>1516</v>
      </c>
      <c r="K3955" s="9">
        <f>'Consolidtaed Data'!$J7430*'Consolidtaed Data'!$H7430</f>
        <v>416</v>
      </c>
      <c r="L3955" s="9">
        <f>'Consolidtaed Data'!$I7430*'Consolidtaed Data'!$H7430</f>
        <v>800</v>
      </c>
      <c r="M3955" s="9">
        <f>'Consolidtaed Data'!$L7430-'Consolidtaed Data'!$K7430</f>
        <v>2511</v>
      </c>
      <c r="N3955" s="9" t="str">
        <f>VLOOKUP('Consolidtaed Data'!$C7430,[1]Locations!$A:$O,2,0)</f>
        <v>Murrieta</v>
      </c>
      <c r="O3955" s="9" t="str">
        <f>VLOOKUP('Consolidtaed Data'!$D7430,'[1]Sales People'!$A:$B,2,0)</f>
        <v>Christopher Tucker</v>
      </c>
      <c r="P3955" s="9" t="str">
        <f>VLOOKUP('Consolidtaed Data'!$E7430,[1]Customers!$A:$B,2,0)</f>
        <v>Paul Henderson</v>
      </c>
      <c r="Q3955" s="11">
        <f>WEEKDAY('Consolidtaed Data'!$F7430)</f>
        <v>1</v>
      </c>
      <c r="R3955" s="9">
        <f>MONTH('Consolidtaed Data'!$F7430)</f>
        <v>7</v>
      </c>
      <c r="S3955" s="9" t="str">
        <f>TEXT(Table3[[#This Row],[Purchase Date]],"MMMM")</f>
        <v>October</v>
      </c>
      <c r="T3955" s="9">
        <f>YEAR('Consolidtaed Data'!$F7430)</f>
        <v>2021</v>
      </c>
    </row>
    <row r="3956" spans="1:20" x14ac:dyDescent="0.3">
      <c r="A3956" s="9" t="s">
        <v>4978</v>
      </c>
      <c r="B3956" s="9" t="s">
        <v>340</v>
      </c>
      <c r="C3956" s="9" t="s">
        <v>319</v>
      </c>
      <c r="D3956" s="9" t="s">
        <v>91</v>
      </c>
      <c r="E3956" s="9" t="s">
        <v>307</v>
      </c>
      <c r="F3956" s="10">
        <v>44120</v>
      </c>
      <c r="G3956" s="10" t="str">
        <f>VLOOKUP(Table3[[#This Row],[Product ID]],[1]Products!$A:$G,2,0)</f>
        <v>Product 34</v>
      </c>
      <c r="H3956" s="22">
        <v>2</v>
      </c>
      <c r="I3956" s="9">
        <f>VLOOKUP('Consolidtaed Data'!$B7606,[1]Products!$A:$G,4,0)</f>
        <v>458</v>
      </c>
      <c r="J3956" s="9">
        <f>VLOOKUP('Consolidtaed Data'!$B7606,[1]Products!$A:$G,3,0)</f>
        <v>376</v>
      </c>
      <c r="K3956" s="9">
        <f>'Consolidtaed Data'!$J7606*'Consolidtaed Data'!$H7606</f>
        <v>1294</v>
      </c>
      <c r="L3956" s="9">
        <f>'Consolidtaed Data'!$I7606*'Consolidtaed Data'!$H7606</f>
        <v>1848</v>
      </c>
      <c r="M3956" s="9">
        <f>'Consolidtaed Data'!$L7606-'Consolidtaed Data'!$K7606</f>
        <v>96</v>
      </c>
      <c r="N3956" s="9" t="str">
        <f>VLOOKUP('Consolidtaed Data'!$C7606,[1]Locations!$A:$O,2,0)</f>
        <v>Oakland</v>
      </c>
      <c r="O3956" s="9" t="str">
        <f>VLOOKUP('Consolidtaed Data'!$D7606,'[1]Sales People'!$A:$B,2,0)</f>
        <v>Clarence Fox</v>
      </c>
      <c r="P3956" s="9" t="str">
        <f>VLOOKUP('Consolidtaed Data'!$E7606,[1]Customers!$A:$B,2,0)</f>
        <v>Anthony Chapman</v>
      </c>
      <c r="Q3956" s="11">
        <f>WEEKDAY('Consolidtaed Data'!$F7606)</f>
        <v>1</v>
      </c>
      <c r="R3956" s="9">
        <f>MONTH('Consolidtaed Data'!$F7606)</f>
        <v>8</v>
      </c>
      <c r="S3956" s="9" t="str">
        <f>TEXT(Table3[[#This Row],[Purchase Date]],"MMMM")</f>
        <v>October</v>
      </c>
      <c r="T3956" s="9">
        <f>YEAR('Consolidtaed Data'!$F7606)</f>
        <v>2021</v>
      </c>
    </row>
    <row r="3957" spans="1:20" x14ac:dyDescent="0.3">
      <c r="A3957" s="9" t="s">
        <v>4979</v>
      </c>
      <c r="B3957" s="9" t="s">
        <v>185</v>
      </c>
      <c r="C3957" s="9" t="s">
        <v>347</v>
      </c>
      <c r="D3957" s="9" t="s">
        <v>229</v>
      </c>
      <c r="E3957" s="9" t="s">
        <v>2148</v>
      </c>
      <c r="F3957" s="10">
        <v>44120</v>
      </c>
      <c r="G3957" s="10" t="str">
        <f>VLOOKUP(Table3[[#This Row],[Product ID]],[1]Products!$A:$G,2,0)</f>
        <v>Product 65</v>
      </c>
      <c r="H3957" s="22">
        <v>3</v>
      </c>
      <c r="I3957" s="9">
        <f>VLOOKUP('Consolidtaed Data'!$B8681,[1]Products!$A:$G,4,0)</f>
        <v>2396</v>
      </c>
      <c r="J3957" s="9">
        <f>VLOOKUP('Consolidtaed Data'!$B8681,[1]Products!$A:$G,3,0)</f>
        <v>1965</v>
      </c>
      <c r="K3957" s="9">
        <f>'Consolidtaed Data'!$J8681*'Consolidtaed Data'!$H8681</f>
        <v>1224</v>
      </c>
      <c r="L3957" s="9">
        <f>'Consolidtaed Data'!$I8681*'Consolidtaed Data'!$H8681</f>
        <v>1512</v>
      </c>
      <c r="M3957" s="9">
        <f>'Consolidtaed Data'!$L8681-'Consolidtaed Data'!$K8681</f>
        <v>492</v>
      </c>
      <c r="N3957" s="9" t="str">
        <f>VLOOKUP('Consolidtaed Data'!$C8681,[1]Locations!$A:$O,2,0)</f>
        <v>Anaheim</v>
      </c>
      <c r="O3957" s="9" t="str">
        <f>VLOOKUP('Consolidtaed Data'!$D8681,'[1]Sales People'!$A:$B,2,0)</f>
        <v>Brian Hansen</v>
      </c>
      <c r="P3957" s="9" t="str">
        <f>VLOOKUP('Consolidtaed Data'!$E8681,[1]Customers!$A:$B,2,0)</f>
        <v>Roger Thompson</v>
      </c>
      <c r="Q3957" s="11">
        <f>WEEKDAY('Consolidtaed Data'!$F8681)</f>
        <v>6</v>
      </c>
      <c r="R3957" s="9">
        <f>MONTH('Consolidtaed Data'!$F8681)</f>
        <v>10</v>
      </c>
      <c r="S3957" s="9" t="str">
        <f>TEXT(Table3[[#This Row],[Purchase Date]],"MMMM")</f>
        <v>October</v>
      </c>
      <c r="T3957" s="9">
        <f>YEAR('Consolidtaed Data'!$F8681)</f>
        <v>2021</v>
      </c>
    </row>
    <row r="3958" spans="1:20" x14ac:dyDescent="0.3">
      <c r="A3958" s="9" t="s">
        <v>4980</v>
      </c>
      <c r="B3958" s="9" t="s">
        <v>503</v>
      </c>
      <c r="C3958" s="9" t="s">
        <v>352</v>
      </c>
      <c r="D3958" s="9" t="s">
        <v>80</v>
      </c>
      <c r="E3958" s="9" t="s">
        <v>232</v>
      </c>
      <c r="F3958" s="10">
        <v>44120</v>
      </c>
      <c r="G3958" s="10" t="str">
        <f>VLOOKUP(Table3[[#This Row],[Product ID]],[1]Products!$A:$G,2,0)</f>
        <v>Product 99</v>
      </c>
      <c r="H3958" s="22">
        <v>1</v>
      </c>
      <c r="I3958" s="9">
        <f>VLOOKUP('Consolidtaed Data'!$B8749,[1]Products!$A:$G,4,0)</f>
        <v>95</v>
      </c>
      <c r="J3958" s="9">
        <f>VLOOKUP('Consolidtaed Data'!$B8749,[1]Products!$A:$G,3,0)</f>
        <v>61</v>
      </c>
      <c r="K3958" s="9">
        <f>'Consolidtaed Data'!$J8749*'Consolidtaed Data'!$H8749</f>
        <v>2049</v>
      </c>
      <c r="L3958" s="9">
        <f>'Consolidtaed Data'!$I8749*'Consolidtaed Data'!$H8749</f>
        <v>3534</v>
      </c>
      <c r="M3958" s="9">
        <f>'Consolidtaed Data'!$L8749-'Consolidtaed Data'!$K8749</f>
        <v>13</v>
      </c>
      <c r="N3958" s="9" t="str">
        <f>VLOOKUP('Consolidtaed Data'!$C8749,[1]Locations!$A:$O,2,0)</f>
        <v>Daly City</v>
      </c>
      <c r="O3958" s="9" t="str">
        <f>VLOOKUP('Consolidtaed Data'!$D8749,'[1]Sales People'!$A:$B,2,0)</f>
        <v>Jeremy Mendoza</v>
      </c>
      <c r="P3958" s="9" t="str">
        <f>VLOOKUP('Consolidtaed Data'!$E8749,[1]Customers!$A:$B,2,0)</f>
        <v>Ralph Willis</v>
      </c>
      <c r="Q3958" s="11">
        <f>WEEKDAY('Consolidtaed Data'!$F8749)</f>
        <v>4</v>
      </c>
      <c r="R3958" s="9">
        <f>MONTH('Consolidtaed Data'!$F8749)</f>
        <v>10</v>
      </c>
      <c r="S3958" s="9" t="str">
        <f>TEXT(Table3[[#This Row],[Purchase Date]],"MMMM")</f>
        <v>October</v>
      </c>
      <c r="T3958" s="9">
        <f>YEAR('Consolidtaed Data'!$F8749)</f>
        <v>2021</v>
      </c>
    </row>
    <row r="3959" spans="1:20" x14ac:dyDescent="0.3">
      <c r="A3959" s="9" t="s">
        <v>4981</v>
      </c>
      <c r="B3959" s="9" t="s">
        <v>248</v>
      </c>
      <c r="C3959" s="9" t="s">
        <v>196</v>
      </c>
      <c r="D3959" s="9" t="s">
        <v>35</v>
      </c>
      <c r="E3959" s="9" t="s">
        <v>616</v>
      </c>
      <c r="F3959" s="10">
        <v>44120</v>
      </c>
      <c r="G3959" s="10" t="str">
        <f>VLOOKUP(Table3[[#This Row],[Product ID]],[1]Products!$A:$G,2,0)</f>
        <v>Product 97</v>
      </c>
      <c r="H3959" s="22">
        <v>2</v>
      </c>
      <c r="I3959" s="9">
        <f>VLOOKUP('Consolidtaed Data'!$B8750,[1]Products!$A:$G,4,0)</f>
        <v>95</v>
      </c>
      <c r="J3959" s="9">
        <f>VLOOKUP('Consolidtaed Data'!$B8750,[1]Products!$A:$G,3,0)</f>
        <v>61</v>
      </c>
      <c r="K3959" s="9">
        <f>'Consolidtaed Data'!$J8750*'Consolidtaed Data'!$H8750</f>
        <v>1291</v>
      </c>
      <c r="L3959" s="9">
        <f>'Consolidtaed Data'!$I8750*'Consolidtaed Data'!$H8750</f>
        <v>2391</v>
      </c>
      <c r="M3959" s="9">
        <f>'Consolidtaed Data'!$L8750-'Consolidtaed Data'!$K8750</f>
        <v>2676</v>
      </c>
      <c r="N3959" s="9" t="str">
        <f>VLOOKUP('Consolidtaed Data'!$C8750,[1]Locations!$A:$O,2,0)</f>
        <v>Fremont</v>
      </c>
      <c r="O3959" s="9" t="str">
        <f>VLOOKUP('Consolidtaed Data'!$D8750,'[1]Sales People'!$A:$B,2,0)</f>
        <v>Arthur Mccoy</v>
      </c>
      <c r="P3959" s="9" t="str">
        <f>VLOOKUP('Consolidtaed Data'!$E8750,[1]Customers!$A:$B,2,0)</f>
        <v>Ronald Anderson</v>
      </c>
      <c r="Q3959" s="11">
        <f>WEEKDAY('Consolidtaed Data'!$F8750)</f>
        <v>4</v>
      </c>
      <c r="R3959" s="9">
        <f>MONTH('Consolidtaed Data'!$F8750)</f>
        <v>10</v>
      </c>
      <c r="S3959" s="9" t="str">
        <f>TEXT(Table3[[#This Row],[Purchase Date]],"MMMM")</f>
        <v>October</v>
      </c>
      <c r="T3959" s="9">
        <f>YEAR('Consolidtaed Data'!$F8750)</f>
        <v>2021</v>
      </c>
    </row>
    <row r="3960" spans="1:20" x14ac:dyDescent="0.3">
      <c r="A3960" s="9" t="s">
        <v>4982</v>
      </c>
      <c r="B3960" s="9" t="s">
        <v>79</v>
      </c>
      <c r="C3960" s="9" t="s">
        <v>231</v>
      </c>
      <c r="D3960" s="9" t="s">
        <v>153</v>
      </c>
      <c r="E3960" s="9" t="s">
        <v>1734</v>
      </c>
      <c r="F3960" s="10">
        <v>44120</v>
      </c>
      <c r="G3960" s="10" t="str">
        <f>VLOOKUP(Table3[[#This Row],[Product ID]],[1]Products!$A:$G,2,0)</f>
        <v>Product 80</v>
      </c>
      <c r="H3960" s="22">
        <v>2</v>
      </c>
      <c r="I3960" s="9">
        <f>VLOOKUP('Consolidtaed Data'!$B8757,[1]Products!$A:$G,4,0)</f>
        <v>1367</v>
      </c>
      <c r="J3960" s="9">
        <f>VLOOKUP('Consolidtaed Data'!$B8757,[1]Products!$A:$G,3,0)</f>
        <v>984</v>
      </c>
      <c r="K3960" s="9">
        <f>'Consolidtaed Data'!$J8757*'Consolidtaed Data'!$H8757</f>
        <v>634</v>
      </c>
      <c r="L3960" s="9">
        <f>'Consolidtaed Data'!$I8757*'Consolidtaed Data'!$H8757</f>
        <v>880</v>
      </c>
      <c r="M3960" s="9">
        <f>'Consolidtaed Data'!$L8757-'Consolidtaed Data'!$K8757</f>
        <v>238</v>
      </c>
      <c r="N3960" s="9" t="str">
        <f>VLOOKUP('Consolidtaed Data'!$C8757,[1]Locations!$A:$O,2,0)</f>
        <v>Concord</v>
      </c>
      <c r="O3960" s="9" t="str">
        <f>VLOOKUP('Consolidtaed Data'!$D8757,'[1]Sales People'!$A:$B,2,0)</f>
        <v>Ernest Wheeler</v>
      </c>
      <c r="P3960" s="9" t="str">
        <f>VLOOKUP('Consolidtaed Data'!$E8757,[1]Customers!$A:$B,2,0)</f>
        <v>Sean Andrews</v>
      </c>
      <c r="Q3960" s="11">
        <f>WEEKDAY('Consolidtaed Data'!$F8757)</f>
        <v>5</v>
      </c>
      <c r="R3960" s="9">
        <f>MONTH('Consolidtaed Data'!$F8757)</f>
        <v>10</v>
      </c>
      <c r="S3960" s="9" t="str">
        <f>TEXT(Table3[[#This Row],[Purchase Date]],"MMMM")</f>
        <v>October</v>
      </c>
      <c r="T3960" s="9">
        <f>YEAR('Consolidtaed Data'!$F8757)</f>
        <v>2021</v>
      </c>
    </row>
    <row r="3961" spans="1:20" x14ac:dyDescent="0.3">
      <c r="A3961" s="9" t="s">
        <v>4983</v>
      </c>
      <c r="B3961" s="9" t="s">
        <v>477</v>
      </c>
      <c r="C3961" s="9" t="s">
        <v>564</v>
      </c>
      <c r="D3961" s="9" t="s">
        <v>91</v>
      </c>
      <c r="E3961" s="9" t="s">
        <v>2569</v>
      </c>
      <c r="F3961" s="10">
        <v>44120</v>
      </c>
      <c r="G3961" s="10" t="str">
        <f>VLOOKUP(Table3[[#This Row],[Product ID]],[1]Products!$A:$G,2,0)</f>
        <v>Product 46</v>
      </c>
      <c r="H3961" s="22">
        <v>1</v>
      </c>
      <c r="I3961" s="9">
        <f>VLOOKUP('Consolidtaed Data'!$B8806,[1]Products!$A:$G,4,0)</f>
        <v>2141</v>
      </c>
      <c r="J3961" s="9">
        <f>VLOOKUP('Consolidtaed Data'!$B8806,[1]Products!$A:$G,3,0)</f>
        <v>1777</v>
      </c>
      <c r="K3961" s="9">
        <f>'Consolidtaed Data'!$J8806*'Consolidtaed Data'!$H8806</f>
        <v>1173</v>
      </c>
      <c r="L3961" s="9">
        <f>'Consolidtaed Data'!$I8806*'Consolidtaed Data'!$H8806</f>
        <v>1862</v>
      </c>
      <c r="M3961" s="9">
        <f>'Consolidtaed Data'!$L8806-'Consolidtaed Data'!$K8806</f>
        <v>34</v>
      </c>
      <c r="N3961" s="9" t="str">
        <f>VLOOKUP('Consolidtaed Data'!$C8806,[1]Locations!$A:$O,2,0)</f>
        <v>El Monte</v>
      </c>
      <c r="O3961" s="9" t="str">
        <f>VLOOKUP('Consolidtaed Data'!$D8806,'[1]Sales People'!$A:$B,2,0)</f>
        <v>Joe Sims</v>
      </c>
      <c r="P3961" s="9" t="str">
        <f>VLOOKUP('Consolidtaed Data'!$E8806,[1]Customers!$A:$B,2,0)</f>
        <v>Roger Tucker</v>
      </c>
      <c r="Q3961" s="11">
        <f>WEEKDAY('Consolidtaed Data'!$F8806)</f>
        <v>1</v>
      </c>
      <c r="R3961" s="9">
        <f>MONTH('Consolidtaed Data'!$F8806)</f>
        <v>10</v>
      </c>
      <c r="S3961" s="9" t="str">
        <f>TEXT(Table3[[#This Row],[Purchase Date]],"MMMM")</f>
        <v>October</v>
      </c>
      <c r="T3961" s="9">
        <f>YEAR('Consolidtaed Data'!$F8806)</f>
        <v>2021</v>
      </c>
    </row>
    <row r="3962" spans="1:20" x14ac:dyDescent="0.3">
      <c r="A3962" s="9" t="s">
        <v>4984</v>
      </c>
      <c r="B3962" s="9" t="s">
        <v>177</v>
      </c>
      <c r="C3962" s="9" t="s">
        <v>152</v>
      </c>
      <c r="D3962" s="9" t="s">
        <v>80</v>
      </c>
      <c r="E3962" s="9" t="s">
        <v>1131</v>
      </c>
      <c r="F3962" s="10">
        <v>44120</v>
      </c>
      <c r="G3962" s="10" t="str">
        <f>VLOOKUP(Table3[[#This Row],[Product ID]],[1]Products!$A:$G,2,0)</f>
        <v>Product 5</v>
      </c>
      <c r="H3962" s="22">
        <v>2</v>
      </c>
      <c r="I3962" s="9">
        <f>VLOOKUP('Consolidtaed Data'!$B9163,[1]Products!$A:$G,4,0)</f>
        <v>127</v>
      </c>
      <c r="J3962" s="9">
        <f>VLOOKUP('Consolidtaed Data'!$B9163,[1]Products!$A:$G,3,0)</f>
        <v>79</v>
      </c>
      <c r="K3962" s="9">
        <f>'Consolidtaed Data'!$J9163*'Consolidtaed Data'!$H9163</f>
        <v>1230</v>
      </c>
      <c r="L3962" s="9">
        <f>'Consolidtaed Data'!$I9163*'Consolidtaed Data'!$H9163</f>
        <v>1783</v>
      </c>
      <c r="M3962" s="9">
        <f>'Consolidtaed Data'!$L9163-'Consolidtaed Data'!$K9163</f>
        <v>52</v>
      </c>
      <c r="N3962" s="9" t="str">
        <f>VLOOKUP('Consolidtaed Data'!$C9163,[1]Locations!$A:$O,2,0)</f>
        <v>Elk Grove</v>
      </c>
      <c r="O3962" s="9" t="str">
        <f>VLOOKUP('Consolidtaed Data'!$D9163,'[1]Sales People'!$A:$B,2,0)</f>
        <v>Robert Reed</v>
      </c>
      <c r="P3962" s="9" t="str">
        <f>VLOOKUP('Consolidtaed Data'!$E9163,[1]Customers!$A:$B,2,0)</f>
        <v>Martin Mason</v>
      </c>
      <c r="Q3962" s="11">
        <f>WEEKDAY('Consolidtaed Data'!$F9163)</f>
        <v>4</v>
      </c>
      <c r="R3962" s="9">
        <f>MONTH('Consolidtaed Data'!$F9163)</f>
        <v>11</v>
      </c>
      <c r="S3962" s="9" t="str">
        <f>TEXT(Table3[[#This Row],[Purchase Date]],"MMMM")</f>
        <v>October</v>
      </c>
      <c r="T3962" s="9">
        <f>YEAR('Consolidtaed Data'!$F9163)</f>
        <v>2021</v>
      </c>
    </row>
    <row r="3963" spans="1:20" x14ac:dyDescent="0.3">
      <c r="A3963" s="9" t="s">
        <v>4985</v>
      </c>
      <c r="B3963" s="9" t="s">
        <v>526</v>
      </c>
      <c r="C3963" s="9" t="s">
        <v>420</v>
      </c>
      <c r="D3963" s="9" t="s">
        <v>95</v>
      </c>
      <c r="E3963" s="9" t="s">
        <v>350</v>
      </c>
      <c r="F3963" s="10">
        <v>44120</v>
      </c>
      <c r="G3963" s="10" t="str">
        <f>VLOOKUP(Table3[[#This Row],[Product ID]],[1]Products!$A:$G,2,0)</f>
        <v>Product 14</v>
      </c>
      <c r="H3963" s="22">
        <v>1</v>
      </c>
      <c r="I3963" s="9">
        <f>VLOOKUP('Consolidtaed Data'!$B9242,[1]Products!$A:$G,4,0)</f>
        <v>1052</v>
      </c>
      <c r="J3963" s="9">
        <f>VLOOKUP('Consolidtaed Data'!$B9242,[1]Products!$A:$G,3,0)</f>
        <v>589</v>
      </c>
      <c r="K3963" s="9">
        <f>'Consolidtaed Data'!$J9242*'Consolidtaed Data'!$H9242</f>
        <v>871</v>
      </c>
      <c r="L3963" s="9">
        <f>'Consolidtaed Data'!$I9242*'Consolidtaed Data'!$H9242</f>
        <v>1708</v>
      </c>
      <c r="M3963" s="9">
        <f>'Consolidtaed Data'!$L9242-'Consolidtaed Data'!$K9242</f>
        <v>1790</v>
      </c>
      <c r="N3963" s="9" t="str">
        <f>VLOOKUP('Consolidtaed Data'!$C9242,[1]Locations!$A:$O,2,0)</f>
        <v>Hayward</v>
      </c>
      <c r="O3963" s="9" t="str">
        <f>VLOOKUP('Consolidtaed Data'!$D9242,'[1]Sales People'!$A:$B,2,0)</f>
        <v>Joe Sims</v>
      </c>
      <c r="P3963" s="9" t="str">
        <f>VLOOKUP('Consolidtaed Data'!$E9242,[1]Customers!$A:$B,2,0)</f>
        <v>Terry Watson</v>
      </c>
      <c r="Q3963" s="11">
        <f>WEEKDAY('Consolidtaed Data'!$F9242)</f>
        <v>3</v>
      </c>
      <c r="R3963" s="9">
        <f>MONTH('Consolidtaed Data'!$F9242)</f>
        <v>11</v>
      </c>
      <c r="S3963" s="9" t="str">
        <f>TEXT(Table3[[#This Row],[Purchase Date]],"MMMM")</f>
        <v>October</v>
      </c>
      <c r="T3963" s="9">
        <f>YEAR('Consolidtaed Data'!$F9242)</f>
        <v>2021</v>
      </c>
    </row>
    <row r="3964" spans="1:20" x14ac:dyDescent="0.3">
      <c r="A3964" s="9" t="s">
        <v>4986</v>
      </c>
      <c r="B3964" s="9" t="s">
        <v>156</v>
      </c>
      <c r="C3964" s="9" t="s">
        <v>55</v>
      </c>
      <c r="D3964" s="9" t="s">
        <v>87</v>
      </c>
      <c r="E3964" s="9" t="s">
        <v>1650</v>
      </c>
      <c r="F3964" s="10">
        <v>44120</v>
      </c>
      <c r="G3964" s="10" t="str">
        <f>VLOOKUP(Table3[[#This Row],[Product ID]],[1]Products!$A:$G,2,0)</f>
        <v>Product 21</v>
      </c>
      <c r="H3964" s="22">
        <v>1</v>
      </c>
      <c r="I3964" s="9">
        <f>VLOOKUP('Consolidtaed Data'!$B9330,[1]Products!$A:$G,4,0)</f>
        <v>458</v>
      </c>
      <c r="J3964" s="9">
        <f>VLOOKUP('Consolidtaed Data'!$B9330,[1]Products!$A:$G,3,0)</f>
        <v>376</v>
      </c>
      <c r="K3964" s="9">
        <f>'Consolidtaed Data'!$J9330*'Consolidtaed Data'!$H9330</f>
        <v>1305</v>
      </c>
      <c r="L3964" s="9">
        <f>'Consolidtaed Data'!$I9330*'Consolidtaed Data'!$H9330</f>
        <v>1812</v>
      </c>
      <c r="M3964" s="9">
        <f>'Consolidtaed Data'!$L9330-'Consolidtaed Data'!$K9330</f>
        <v>492</v>
      </c>
      <c r="N3964" s="9" t="str">
        <f>VLOOKUP('Consolidtaed Data'!$C9330,[1]Locations!$A:$O,2,0)</f>
        <v>Corona</v>
      </c>
      <c r="O3964" s="9" t="str">
        <f>VLOOKUP('Consolidtaed Data'!$D9330,'[1]Sales People'!$A:$B,2,0)</f>
        <v>Arthur Mccoy</v>
      </c>
      <c r="P3964" s="9" t="str">
        <f>VLOOKUP('Consolidtaed Data'!$E9330,[1]Customers!$A:$B,2,0)</f>
        <v>Howard Lewis</v>
      </c>
      <c r="Q3964" s="11">
        <f>WEEKDAY('Consolidtaed Data'!$F9330)</f>
        <v>2</v>
      </c>
      <c r="R3964" s="9">
        <f>MONTH('Consolidtaed Data'!$F9330)</f>
        <v>12</v>
      </c>
      <c r="S3964" s="9" t="str">
        <f>TEXT(Table3[[#This Row],[Purchase Date]],"MMMM")</f>
        <v>October</v>
      </c>
      <c r="T3964" s="9">
        <f>YEAR('Consolidtaed Data'!$F9330)</f>
        <v>2021</v>
      </c>
    </row>
    <row r="3965" spans="1:20" x14ac:dyDescent="0.3">
      <c r="A3965" s="9" t="s">
        <v>4987</v>
      </c>
      <c r="B3965" s="9" t="s">
        <v>393</v>
      </c>
      <c r="C3965" s="9" t="s">
        <v>45</v>
      </c>
      <c r="D3965" s="9" t="s">
        <v>91</v>
      </c>
      <c r="E3965" s="9" t="s">
        <v>1438</v>
      </c>
      <c r="F3965" s="10">
        <v>44120</v>
      </c>
      <c r="G3965" s="10" t="str">
        <f>VLOOKUP(Table3[[#This Row],[Product ID]],[1]Products!$A:$G,2,0)</f>
        <v>Product 84</v>
      </c>
      <c r="H3965" s="22">
        <v>1</v>
      </c>
      <c r="I3965" s="9">
        <f>VLOOKUP('Consolidtaed Data'!$B9582,[1]Products!$A:$G,4,0)</f>
        <v>1889</v>
      </c>
      <c r="J3965" s="9">
        <f>VLOOKUP('Consolidtaed Data'!$B9582,[1]Products!$A:$G,3,0)</f>
        <v>945</v>
      </c>
      <c r="K3965" s="9">
        <f>'Consolidtaed Data'!$J9582*'Consolidtaed Data'!$H9582</f>
        <v>1230</v>
      </c>
      <c r="L3965" s="9">
        <f>'Consolidtaed Data'!$I9582*'Consolidtaed Data'!$H9582</f>
        <v>1783</v>
      </c>
      <c r="M3965" s="9">
        <f>'Consolidtaed Data'!$L9582-'Consolidtaed Data'!$K9582</f>
        <v>1092</v>
      </c>
      <c r="N3965" s="9" t="str">
        <f>VLOOKUP('Consolidtaed Data'!$C9582,[1]Locations!$A:$O,2,0)</f>
        <v>Ontario</v>
      </c>
      <c r="O3965" s="9" t="str">
        <f>VLOOKUP('Consolidtaed Data'!$D9582,'[1]Sales People'!$A:$B,2,0)</f>
        <v>John Reyes</v>
      </c>
      <c r="P3965" s="9" t="str">
        <f>VLOOKUP('Consolidtaed Data'!$E9582,[1]Customers!$A:$B,2,0)</f>
        <v>James Sullivan</v>
      </c>
      <c r="Q3965" s="11">
        <f>WEEKDAY('Consolidtaed Data'!$F9582)</f>
        <v>7</v>
      </c>
      <c r="R3965" s="9">
        <f>MONTH('Consolidtaed Data'!$F9582)</f>
        <v>12</v>
      </c>
      <c r="S3965" s="9" t="str">
        <f>TEXT(Table3[[#This Row],[Purchase Date]],"MMMM")</f>
        <v>October</v>
      </c>
      <c r="T3965" s="9">
        <f>YEAR('Consolidtaed Data'!$F9582)</f>
        <v>2021</v>
      </c>
    </row>
    <row r="3966" spans="1:20" x14ac:dyDescent="0.3">
      <c r="A3966" s="9" t="s">
        <v>4988</v>
      </c>
      <c r="B3966" s="9" t="s">
        <v>136</v>
      </c>
      <c r="C3966" s="9" t="s">
        <v>344</v>
      </c>
      <c r="D3966" s="9" t="s">
        <v>43</v>
      </c>
      <c r="E3966" s="9" t="s">
        <v>496</v>
      </c>
      <c r="F3966" s="10">
        <v>44121</v>
      </c>
      <c r="G3966" s="10" t="str">
        <f>VLOOKUP(Table3[[#This Row],[Product ID]],[1]Products!$A:$G,2,0)</f>
        <v>Product 2</v>
      </c>
      <c r="H3966" s="22">
        <v>2</v>
      </c>
      <c r="I3966" s="9">
        <f>VLOOKUP('Consolidtaed Data'!$B4856,[1]Products!$A:$G,4,0)</f>
        <v>1848</v>
      </c>
      <c r="J3966" s="9">
        <f>VLOOKUP('Consolidtaed Data'!$B4856,[1]Products!$A:$G,3,0)</f>
        <v>1294</v>
      </c>
      <c r="K3966" s="9">
        <f>'Consolidtaed Data'!$J4856*'Consolidtaed Data'!$H4856</f>
        <v>130</v>
      </c>
      <c r="L3966" s="9">
        <f>'Consolidtaed Data'!$I4856*'Consolidtaed Data'!$H4856</f>
        <v>181</v>
      </c>
      <c r="M3966" s="9">
        <f>'Consolidtaed Data'!$L4856-'Consolidtaed Data'!$K4856</f>
        <v>48</v>
      </c>
      <c r="N3966" s="9" t="str">
        <f>VLOOKUP('Consolidtaed Data'!$C4856,[1]Locations!$A:$O,2,0)</f>
        <v>Inglewood</v>
      </c>
      <c r="O3966" s="9" t="str">
        <f>VLOOKUP('Consolidtaed Data'!$D4856,'[1]Sales People'!$A:$B,2,0)</f>
        <v>Joshua Cook</v>
      </c>
      <c r="P3966" s="9" t="str">
        <f>VLOOKUP('Consolidtaed Data'!$E4856,[1]Customers!$A:$B,2,0)</f>
        <v>Kevin Wood</v>
      </c>
      <c r="Q3966" s="11">
        <f>WEEKDAY('Consolidtaed Data'!$F4856)</f>
        <v>4</v>
      </c>
      <c r="R3966" s="9">
        <f>MONTH('Consolidtaed Data'!$F4856)</f>
        <v>12</v>
      </c>
      <c r="S3966" s="9" t="str">
        <f>TEXT(Table3[[#This Row],[Purchase Date]],"MMMM")</f>
        <v>October</v>
      </c>
      <c r="T3966" s="9">
        <f>YEAR('Consolidtaed Data'!$F4856)</f>
        <v>2020</v>
      </c>
    </row>
    <row r="3967" spans="1:20" x14ac:dyDescent="0.3">
      <c r="A3967" s="9" t="s">
        <v>4989</v>
      </c>
      <c r="B3967" s="9" t="s">
        <v>531</v>
      </c>
      <c r="C3967" s="9" t="s">
        <v>67</v>
      </c>
      <c r="D3967" s="9" t="s">
        <v>26</v>
      </c>
      <c r="E3967" s="9" t="s">
        <v>3172</v>
      </c>
      <c r="F3967" s="10">
        <v>44121</v>
      </c>
      <c r="G3967" s="10" t="str">
        <f>VLOOKUP(Table3[[#This Row],[Product ID]],[1]Products!$A:$G,2,0)</f>
        <v>Product 62</v>
      </c>
      <c r="H3967" s="22">
        <v>1</v>
      </c>
      <c r="I3967" s="9">
        <f>VLOOKUP('Consolidtaed Data'!$B5419,[1]Products!$A:$G,4,0)</f>
        <v>2497</v>
      </c>
      <c r="J3967" s="9">
        <f>VLOOKUP('Consolidtaed Data'!$B5419,[1]Products!$A:$G,3,0)</f>
        <v>1473</v>
      </c>
      <c r="K3967" s="9">
        <f>'Consolidtaed Data'!$J5419*'Consolidtaed Data'!$H5419</f>
        <v>4554</v>
      </c>
      <c r="L3967" s="9">
        <f>'Consolidtaed Data'!$I5419*'Consolidtaed Data'!$H5419</f>
        <v>7230</v>
      </c>
      <c r="M3967" s="9">
        <f>'Consolidtaed Data'!$L5419-'Consolidtaed Data'!$K5419</f>
        <v>748</v>
      </c>
      <c r="N3967" s="9" t="str">
        <f>VLOOKUP('Consolidtaed Data'!$C5419,[1]Locations!$A:$O,2,0)</f>
        <v>Concord</v>
      </c>
      <c r="O3967" s="9" t="str">
        <f>VLOOKUP('Consolidtaed Data'!$D5419,'[1]Sales People'!$A:$B,2,0)</f>
        <v>Arthur Mccoy</v>
      </c>
      <c r="P3967" s="9" t="str">
        <f>VLOOKUP('Consolidtaed Data'!$E5419,[1]Customers!$A:$B,2,0)</f>
        <v>Adam Hunter</v>
      </c>
      <c r="Q3967" s="11">
        <f>WEEKDAY('Consolidtaed Data'!$F5419)</f>
        <v>5</v>
      </c>
      <c r="R3967" s="9">
        <f>MONTH('Consolidtaed Data'!$F5419)</f>
        <v>2</v>
      </c>
      <c r="S3967" s="9" t="str">
        <f>TEXT(Table3[[#This Row],[Purchase Date]],"MMMM")</f>
        <v>October</v>
      </c>
      <c r="T3967" s="9">
        <f>YEAR('Consolidtaed Data'!$F5419)</f>
        <v>2021</v>
      </c>
    </row>
    <row r="3968" spans="1:20" x14ac:dyDescent="0.3">
      <c r="A3968" s="9" t="s">
        <v>4990</v>
      </c>
      <c r="B3968" s="9" t="s">
        <v>338</v>
      </c>
      <c r="C3968" s="9" t="s">
        <v>405</v>
      </c>
      <c r="D3968" s="9" t="s">
        <v>22</v>
      </c>
      <c r="E3968" s="9" t="s">
        <v>713</v>
      </c>
      <c r="F3968" s="10">
        <v>44121</v>
      </c>
      <c r="G3968" s="10" t="str">
        <f>VLOOKUP(Table3[[#This Row],[Product ID]],[1]Products!$A:$G,2,0)</f>
        <v>Product 95</v>
      </c>
      <c r="H3968" s="22">
        <v>2</v>
      </c>
      <c r="I3968" s="9">
        <f>VLOOKUP('Consolidtaed Data'!$B5591,[1]Products!$A:$G,4,0)</f>
        <v>886</v>
      </c>
      <c r="J3968" s="9">
        <f>VLOOKUP('Consolidtaed Data'!$B5591,[1]Products!$A:$G,3,0)</f>
        <v>478</v>
      </c>
      <c r="K3968" s="9">
        <f>'Consolidtaed Data'!$J5591*'Consolidtaed Data'!$H5591</f>
        <v>420</v>
      </c>
      <c r="L3968" s="9">
        <f>'Consolidtaed Data'!$I5591*'Consolidtaed Data'!$H5591</f>
        <v>584</v>
      </c>
      <c r="M3968" s="9">
        <f>'Consolidtaed Data'!$L5591-'Consolidtaed Data'!$K5591</f>
        <v>376</v>
      </c>
      <c r="N3968" s="9" t="str">
        <f>VLOOKUP('Consolidtaed Data'!$C5591,[1]Locations!$A:$O,2,0)</f>
        <v>Salinas</v>
      </c>
      <c r="O3968" s="9" t="str">
        <f>VLOOKUP('Consolidtaed Data'!$D5591,'[1]Sales People'!$A:$B,2,0)</f>
        <v>Arthur Mccoy</v>
      </c>
      <c r="P3968" s="9" t="str">
        <f>VLOOKUP('Consolidtaed Data'!$E5591,[1]Customers!$A:$B,2,0)</f>
        <v>Philip Wheeler</v>
      </c>
      <c r="Q3968" s="11">
        <f>WEEKDAY('Consolidtaed Data'!$F5591)</f>
        <v>5</v>
      </c>
      <c r="R3968" s="9">
        <f>MONTH('Consolidtaed Data'!$F5591)</f>
        <v>2</v>
      </c>
      <c r="S3968" s="9" t="str">
        <f>TEXT(Table3[[#This Row],[Purchase Date]],"MMMM")</f>
        <v>October</v>
      </c>
      <c r="T3968" s="9">
        <f>YEAR('Consolidtaed Data'!$F5591)</f>
        <v>2021</v>
      </c>
    </row>
    <row r="3969" spans="1:20" x14ac:dyDescent="0.3">
      <c r="A3969" s="9" t="s">
        <v>4991</v>
      </c>
      <c r="B3969" s="9" t="s">
        <v>322</v>
      </c>
      <c r="C3969" s="9" t="s">
        <v>55</v>
      </c>
      <c r="D3969" s="9" t="s">
        <v>149</v>
      </c>
      <c r="E3969" s="9" t="s">
        <v>560</v>
      </c>
      <c r="F3969" s="10">
        <v>44121</v>
      </c>
      <c r="G3969" s="10" t="str">
        <f>VLOOKUP(Table3[[#This Row],[Product ID]],[1]Products!$A:$G,2,0)</f>
        <v>Product 43</v>
      </c>
      <c r="H3969" s="22">
        <v>4</v>
      </c>
      <c r="I3969" s="9">
        <f>VLOOKUP('Consolidtaed Data'!$B5790,[1]Products!$A:$G,4,0)</f>
        <v>2257</v>
      </c>
      <c r="J3969" s="9">
        <f>VLOOKUP('Consolidtaed Data'!$B5790,[1]Products!$A:$G,3,0)</f>
        <v>1535</v>
      </c>
      <c r="K3969" s="9">
        <f>'Consolidtaed Data'!$J5790*'Consolidtaed Data'!$H5790</f>
        <v>832</v>
      </c>
      <c r="L3969" s="9">
        <f>'Consolidtaed Data'!$I5790*'Consolidtaed Data'!$H5790</f>
        <v>1600</v>
      </c>
      <c r="M3969" s="9">
        <f>'Consolidtaed Data'!$L5790-'Consolidtaed Data'!$K5790</f>
        <v>2676</v>
      </c>
      <c r="N3969" s="9" t="str">
        <f>VLOOKUP('Consolidtaed Data'!$C5790,[1]Locations!$A:$O,2,0)</f>
        <v>Vista</v>
      </c>
      <c r="O3969" s="9" t="str">
        <f>VLOOKUP('Consolidtaed Data'!$D5790,'[1]Sales People'!$A:$B,2,0)</f>
        <v>Jerry Perry</v>
      </c>
      <c r="P3969" s="9" t="str">
        <f>VLOOKUP('Consolidtaed Data'!$E5790,[1]Customers!$A:$B,2,0)</f>
        <v>Todd Davis</v>
      </c>
      <c r="Q3969" s="11">
        <f>WEEKDAY('Consolidtaed Data'!$F5790)</f>
        <v>4</v>
      </c>
      <c r="R3969" s="9">
        <f>MONTH('Consolidtaed Data'!$F5790)</f>
        <v>3</v>
      </c>
      <c r="S3969" s="9" t="str">
        <f>TEXT(Table3[[#This Row],[Purchase Date]],"MMMM")</f>
        <v>October</v>
      </c>
      <c r="T3969" s="9">
        <f>YEAR('Consolidtaed Data'!$F5790)</f>
        <v>2021</v>
      </c>
    </row>
    <row r="3970" spans="1:20" x14ac:dyDescent="0.3">
      <c r="A3970" s="9" t="s">
        <v>4992</v>
      </c>
      <c r="B3970" s="9" t="s">
        <v>429</v>
      </c>
      <c r="C3970" s="9" t="s">
        <v>122</v>
      </c>
      <c r="D3970" s="9" t="s">
        <v>95</v>
      </c>
      <c r="E3970" s="9" t="s">
        <v>980</v>
      </c>
      <c r="F3970" s="10">
        <v>44121</v>
      </c>
      <c r="G3970" s="10" t="str">
        <f>VLOOKUP(Table3[[#This Row],[Product ID]],[1]Products!$A:$G,2,0)</f>
        <v>Product 87</v>
      </c>
      <c r="H3970" s="22">
        <v>3</v>
      </c>
      <c r="I3970" s="9">
        <f>VLOOKUP('Consolidtaed Data'!$B6111,[1]Products!$A:$G,4,0)</f>
        <v>2396</v>
      </c>
      <c r="J3970" s="9">
        <f>VLOOKUP('Consolidtaed Data'!$B6111,[1]Products!$A:$G,3,0)</f>
        <v>1965</v>
      </c>
      <c r="K3970" s="9">
        <f>'Consolidtaed Data'!$J6111*'Consolidtaed Data'!$H6111</f>
        <v>534</v>
      </c>
      <c r="L3970" s="9">
        <f>'Consolidtaed Data'!$I6111*'Consolidtaed Data'!$H6111</f>
        <v>847</v>
      </c>
      <c r="M3970" s="9">
        <f>'Consolidtaed Data'!$L6111-'Consolidtaed Data'!$K6111</f>
        <v>606</v>
      </c>
      <c r="N3970" s="9" t="str">
        <f>VLOOKUP('Consolidtaed Data'!$C6111,[1]Locations!$A:$O,2,0)</f>
        <v>Fontana</v>
      </c>
      <c r="O3970" s="9" t="str">
        <f>VLOOKUP('Consolidtaed Data'!$D6111,'[1]Sales People'!$A:$B,2,0)</f>
        <v>Larry Marshall</v>
      </c>
      <c r="P3970" s="9" t="str">
        <f>VLOOKUP('Consolidtaed Data'!$E6111,[1]Customers!$A:$B,2,0)</f>
        <v>Jack Phillips</v>
      </c>
      <c r="Q3970" s="11">
        <f>WEEKDAY('Consolidtaed Data'!$F6111)</f>
        <v>7</v>
      </c>
      <c r="R3970" s="9">
        <f>MONTH('Consolidtaed Data'!$F6111)</f>
        <v>4</v>
      </c>
      <c r="S3970" s="9" t="str">
        <f>TEXT(Table3[[#This Row],[Purchase Date]],"MMMM")</f>
        <v>October</v>
      </c>
      <c r="T3970" s="9">
        <f>YEAR('Consolidtaed Data'!$F6111)</f>
        <v>2021</v>
      </c>
    </row>
    <row r="3971" spans="1:20" x14ac:dyDescent="0.3">
      <c r="A3971" s="9" t="s">
        <v>4993</v>
      </c>
      <c r="B3971" s="9" t="s">
        <v>529</v>
      </c>
      <c r="C3971" s="9" t="s">
        <v>302</v>
      </c>
      <c r="D3971" s="9" t="s">
        <v>31</v>
      </c>
      <c r="E3971" s="9" t="s">
        <v>523</v>
      </c>
      <c r="F3971" s="10">
        <v>44121</v>
      </c>
      <c r="G3971" s="10" t="str">
        <f>VLOOKUP(Table3[[#This Row],[Product ID]],[1]Products!$A:$G,2,0)</f>
        <v>Product 56</v>
      </c>
      <c r="H3971" s="22">
        <v>1</v>
      </c>
      <c r="I3971" s="9">
        <f>VLOOKUP('Consolidtaed Data'!$B6484,[1]Products!$A:$G,4,0)</f>
        <v>1052</v>
      </c>
      <c r="J3971" s="9">
        <f>VLOOKUP('Consolidtaed Data'!$B6484,[1]Products!$A:$G,3,0)</f>
        <v>589</v>
      </c>
      <c r="K3971" s="9">
        <f>'Consolidtaed Data'!$J6484*'Consolidtaed Data'!$H6484</f>
        <v>2421</v>
      </c>
      <c r="L3971" s="9">
        <f>'Consolidtaed Data'!$I6484*'Consolidtaed Data'!$H6484</f>
        <v>4401</v>
      </c>
      <c r="M3971" s="9">
        <f>'Consolidtaed Data'!$L6484-'Consolidtaed Data'!$K6484</f>
        <v>1100</v>
      </c>
      <c r="N3971" s="9" t="str">
        <f>VLOOKUP('Consolidtaed Data'!$C6484,[1]Locations!$A:$O,2,0)</f>
        <v>Fairfield</v>
      </c>
      <c r="O3971" s="9" t="str">
        <f>VLOOKUP('Consolidtaed Data'!$D6484,'[1]Sales People'!$A:$B,2,0)</f>
        <v>Henry Nelson</v>
      </c>
      <c r="P3971" s="9" t="str">
        <f>VLOOKUP('Consolidtaed Data'!$E6484,[1]Customers!$A:$B,2,0)</f>
        <v>Christopher Ramos</v>
      </c>
      <c r="Q3971" s="11">
        <f>WEEKDAY('Consolidtaed Data'!$F6484)</f>
        <v>7</v>
      </c>
      <c r="R3971" s="9">
        <f>MONTH('Consolidtaed Data'!$F6484)</f>
        <v>5</v>
      </c>
      <c r="S3971" s="9" t="str">
        <f>TEXT(Table3[[#This Row],[Purchase Date]],"MMMM")</f>
        <v>October</v>
      </c>
      <c r="T3971" s="9">
        <f>YEAR('Consolidtaed Data'!$F6484)</f>
        <v>2021</v>
      </c>
    </row>
    <row r="3972" spans="1:20" x14ac:dyDescent="0.3">
      <c r="A3972" s="9" t="s">
        <v>4994</v>
      </c>
      <c r="B3972" s="9" t="s">
        <v>76</v>
      </c>
      <c r="C3972" s="9" t="s">
        <v>405</v>
      </c>
      <c r="D3972" s="9" t="s">
        <v>83</v>
      </c>
      <c r="E3972" s="9" t="s">
        <v>942</v>
      </c>
      <c r="F3972" s="10">
        <v>44121</v>
      </c>
      <c r="G3972" s="10" t="str">
        <f>VLOOKUP(Table3[[#This Row],[Product ID]],[1]Products!$A:$G,2,0)</f>
        <v>Product 19</v>
      </c>
      <c r="H3972" s="22">
        <v>3</v>
      </c>
      <c r="I3972" s="9">
        <f>VLOOKUP('Consolidtaed Data'!$B6615,[1]Products!$A:$G,4,0)</f>
        <v>530</v>
      </c>
      <c r="J3972" s="9">
        <f>VLOOKUP('Consolidtaed Data'!$B6615,[1]Products!$A:$G,3,0)</f>
        <v>424</v>
      </c>
      <c r="K3972" s="9">
        <f>'Consolidtaed Data'!$J6615*'Consolidtaed Data'!$H6615</f>
        <v>72</v>
      </c>
      <c r="L3972" s="9">
        <f>'Consolidtaed Data'!$I6615*'Consolidtaed Data'!$H6615</f>
        <v>136</v>
      </c>
      <c r="M3972" s="9">
        <f>'Consolidtaed Data'!$L6615-'Consolidtaed Data'!$K6615</f>
        <v>1252</v>
      </c>
      <c r="N3972" s="9" t="str">
        <f>VLOOKUP('Consolidtaed Data'!$C6615,[1]Locations!$A:$O,2,0)</f>
        <v>Bakersfield</v>
      </c>
      <c r="O3972" s="9" t="str">
        <f>VLOOKUP('Consolidtaed Data'!$D6615,'[1]Sales People'!$A:$B,2,0)</f>
        <v>Scott Mason</v>
      </c>
      <c r="P3972" s="9" t="str">
        <f>VLOOKUP('Consolidtaed Data'!$E6615,[1]Customers!$A:$B,2,0)</f>
        <v>Mark Lee</v>
      </c>
      <c r="Q3972" s="11">
        <f>WEEKDAY('Consolidtaed Data'!$F6615)</f>
        <v>3</v>
      </c>
      <c r="R3972" s="9">
        <f>MONTH('Consolidtaed Data'!$F6615)</f>
        <v>5</v>
      </c>
      <c r="S3972" s="9" t="str">
        <f>TEXT(Table3[[#This Row],[Purchase Date]],"MMMM")</f>
        <v>October</v>
      </c>
      <c r="T3972" s="9">
        <f>YEAR('Consolidtaed Data'!$F6615)</f>
        <v>2021</v>
      </c>
    </row>
    <row r="3973" spans="1:20" x14ac:dyDescent="0.3">
      <c r="A3973" s="9" t="s">
        <v>4995</v>
      </c>
      <c r="B3973" s="9" t="s">
        <v>116</v>
      </c>
      <c r="C3973" s="9" t="s">
        <v>82</v>
      </c>
      <c r="D3973" s="9" t="s">
        <v>56</v>
      </c>
      <c r="E3973" s="9" t="s">
        <v>52</v>
      </c>
      <c r="F3973" s="10">
        <v>44121</v>
      </c>
      <c r="G3973" s="10" t="str">
        <f>VLOOKUP(Table3[[#This Row],[Product ID]],[1]Products!$A:$G,2,0)</f>
        <v>Product 55</v>
      </c>
      <c r="H3973" s="22">
        <v>3</v>
      </c>
      <c r="I3973" s="9">
        <f>VLOOKUP('Consolidtaed Data'!$B6977,[1]Products!$A:$G,4,0)</f>
        <v>112</v>
      </c>
      <c r="J3973" s="9">
        <f>VLOOKUP('Consolidtaed Data'!$B6977,[1]Products!$A:$G,3,0)</f>
        <v>90</v>
      </c>
      <c r="K3973" s="9">
        <f>'Consolidtaed Data'!$J6977*'Consolidtaed Data'!$H6977</f>
        <v>1556</v>
      </c>
      <c r="L3973" s="9">
        <f>'Consolidtaed Data'!$I6977*'Consolidtaed Data'!$H6977</f>
        <v>2548</v>
      </c>
      <c r="M3973" s="9">
        <f>'Consolidtaed Data'!$L6977-'Consolidtaed Data'!$K6977</f>
        <v>267</v>
      </c>
      <c r="N3973" s="9" t="str">
        <f>VLOOKUP('Consolidtaed Data'!$C6977,[1]Locations!$A:$O,2,0)</f>
        <v>Concord</v>
      </c>
      <c r="O3973" s="9" t="str">
        <f>VLOOKUP('Consolidtaed Data'!$D6977,'[1]Sales People'!$A:$B,2,0)</f>
        <v>Henry Nelson</v>
      </c>
      <c r="P3973" s="9" t="str">
        <f>VLOOKUP('Consolidtaed Data'!$E6977,[1]Customers!$A:$B,2,0)</f>
        <v>Johnny Ramos</v>
      </c>
      <c r="Q3973" s="11">
        <f>WEEKDAY('Consolidtaed Data'!$F6977)</f>
        <v>3</v>
      </c>
      <c r="R3973" s="9">
        <f>MONTH('Consolidtaed Data'!$F6977)</f>
        <v>6</v>
      </c>
      <c r="S3973" s="9" t="str">
        <f>TEXT(Table3[[#This Row],[Purchase Date]],"MMMM")</f>
        <v>October</v>
      </c>
      <c r="T3973" s="9">
        <f>YEAR('Consolidtaed Data'!$F6977)</f>
        <v>2021</v>
      </c>
    </row>
    <row r="3974" spans="1:20" x14ac:dyDescent="0.3">
      <c r="A3974" s="9" t="s">
        <v>4996</v>
      </c>
      <c r="B3974" s="9" t="s">
        <v>136</v>
      </c>
      <c r="C3974" s="9" t="s">
        <v>357</v>
      </c>
      <c r="D3974" s="9" t="s">
        <v>149</v>
      </c>
      <c r="E3974" s="9" t="s">
        <v>516</v>
      </c>
      <c r="F3974" s="10">
        <v>44121</v>
      </c>
      <c r="G3974" s="10" t="str">
        <f>VLOOKUP(Table3[[#This Row],[Product ID]],[1]Products!$A:$G,2,0)</f>
        <v>Product 2</v>
      </c>
      <c r="H3974" s="22">
        <v>4</v>
      </c>
      <c r="I3974" s="9">
        <f>VLOOKUP('Consolidtaed Data'!$B7082,[1]Products!$A:$G,4,0)</f>
        <v>603</v>
      </c>
      <c r="J3974" s="9">
        <f>VLOOKUP('Consolidtaed Data'!$B7082,[1]Products!$A:$G,3,0)</f>
        <v>416</v>
      </c>
      <c r="K3974" s="9">
        <f>'Consolidtaed Data'!$J7082*'Consolidtaed Data'!$H7082</f>
        <v>1168</v>
      </c>
      <c r="L3974" s="9">
        <f>'Consolidtaed Data'!$I7082*'Consolidtaed Data'!$H7082</f>
        <v>1424</v>
      </c>
      <c r="M3974" s="9">
        <f>'Consolidtaed Data'!$L7082-'Consolidtaed Data'!$K7082</f>
        <v>51</v>
      </c>
      <c r="N3974" s="9" t="str">
        <f>VLOOKUP('Consolidtaed Data'!$C7082,[1]Locations!$A:$O,2,0)</f>
        <v>Thousand Oaks</v>
      </c>
      <c r="O3974" s="9" t="str">
        <f>VLOOKUP('Consolidtaed Data'!$D7082,'[1]Sales People'!$A:$B,2,0)</f>
        <v>Jeremy Mendoza</v>
      </c>
      <c r="P3974" s="9" t="str">
        <f>VLOOKUP('Consolidtaed Data'!$E7082,[1]Customers!$A:$B,2,0)</f>
        <v>Frank Webb</v>
      </c>
      <c r="Q3974" s="11">
        <f>WEEKDAY('Consolidtaed Data'!$F7082)</f>
        <v>4</v>
      </c>
      <c r="R3974" s="9">
        <f>MONTH('Consolidtaed Data'!$F7082)</f>
        <v>6</v>
      </c>
      <c r="S3974" s="9" t="str">
        <f>TEXT(Table3[[#This Row],[Purchase Date]],"MMMM")</f>
        <v>October</v>
      </c>
      <c r="T3974" s="9">
        <f>YEAR('Consolidtaed Data'!$F7082)</f>
        <v>2021</v>
      </c>
    </row>
    <row r="3975" spans="1:20" x14ac:dyDescent="0.3">
      <c r="A3975" s="9" t="s">
        <v>4997</v>
      </c>
      <c r="B3975" s="9" t="s">
        <v>79</v>
      </c>
      <c r="C3975" s="9" t="s">
        <v>205</v>
      </c>
      <c r="D3975" s="9" t="s">
        <v>161</v>
      </c>
      <c r="E3975" s="9" t="s">
        <v>493</v>
      </c>
      <c r="F3975" s="10">
        <v>44121</v>
      </c>
      <c r="G3975" s="10" t="str">
        <f>VLOOKUP(Table3[[#This Row],[Product ID]],[1]Products!$A:$G,2,0)</f>
        <v>Product 80</v>
      </c>
      <c r="H3975" s="22">
        <v>1</v>
      </c>
      <c r="I3975" s="9">
        <f>VLOOKUP('Consolidtaed Data'!$B7642,[1]Products!$A:$G,4,0)</f>
        <v>203</v>
      </c>
      <c r="J3975" s="9">
        <f>VLOOKUP('Consolidtaed Data'!$B7642,[1]Products!$A:$G,3,0)</f>
        <v>154</v>
      </c>
      <c r="K3975" s="9">
        <f>'Consolidtaed Data'!$J7642*'Consolidtaed Data'!$H7642</f>
        <v>683</v>
      </c>
      <c r="L3975" s="9">
        <f>'Consolidtaed Data'!$I7642*'Consolidtaed Data'!$H7642</f>
        <v>1178</v>
      </c>
      <c r="M3975" s="9">
        <f>'Consolidtaed Data'!$L7642-'Consolidtaed Data'!$K7642</f>
        <v>728</v>
      </c>
      <c r="N3975" s="9" t="str">
        <f>VLOOKUP('Consolidtaed Data'!$C7642,[1]Locations!$A:$O,2,0)</f>
        <v>Simi Valley</v>
      </c>
      <c r="O3975" s="9" t="str">
        <f>VLOOKUP('Consolidtaed Data'!$D7642,'[1]Sales People'!$A:$B,2,0)</f>
        <v>Clarence Fox</v>
      </c>
      <c r="P3975" s="9" t="str">
        <f>VLOOKUP('Consolidtaed Data'!$E7642,[1]Customers!$A:$B,2,0)</f>
        <v>Clarence Cunningham</v>
      </c>
      <c r="Q3975" s="11">
        <f>WEEKDAY('Consolidtaed Data'!$F7642)</f>
        <v>3</v>
      </c>
      <c r="R3975" s="9">
        <f>MONTH('Consolidtaed Data'!$F7642)</f>
        <v>8</v>
      </c>
      <c r="S3975" s="9" t="str">
        <f>TEXT(Table3[[#This Row],[Purchase Date]],"MMMM")</f>
        <v>October</v>
      </c>
      <c r="T3975" s="9">
        <f>YEAR('Consolidtaed Data'!$F7642)</f>
        <v>2021</v>
      </c>
    </row>
    <row r="3976" spans="1:20" x14ac:dyDescent="0.3">
      <c r="A3976" s="9" t="s">
        <v>4998</v>
      </c>
      <c r="B3976" s="9" t="s">
        <v>20</v>
      </c>
      <c r="C3976" s="9" t="s">
        <v>439</v>
      </c>
      <c r="D3976" s="9" t="s">
        <v>229</v>
      </c>
      <c r="E3976" s="9" t="s">
        <v>1015</v>
      </c>
      <c r="F3976" s="10">
        <v>44121</v>
      </c>
      <c r="G3976" s="10" t="str">
        <f>VLOOKUP(Table3[[#This Row],[Product ID]],[1]Products!$A:$G,2,0)</f>
        <v>Product 98</v>
      </c>
      <c r="H3976" s="22">
        <v>1</v>
      </c>
      <c r="I3976" s="9">
        <f>VLOOKUP('Consolidtaed Data'!$B7808,[1]Products!$A:$G,4,0)</f>
        <v>596</v>
      </c>
      <c r="J3976" s="9">
        <f>VLOOKUP('Consolidtaed Data'!$B7808,[1]Products!$A:$G,3,0)</f>
        <v>358</v>
      </c>
      <c r="K3976" s="9">
        <f>'Consolidtaed Data'!$J7808*'Consolidtaed Data'!$H7808</f>
        <v>1774</v>
      </c>
      <c r="L3976" s="9">
        <f>'Consolidtaed Data'!$I7808*'Consolidtaed Data'!$H7808</f>
        <v>2464</v>
      </c>
      <c r="M3976" s="9">
        <f>'Consolidtaed Data'!$L7808-'Consolidtaed Data'!$K7808</f>
        <v>238</v>
      </c>
      <c r="N3976" s="9" t="str">
        <f>VLOOKUP('Consolidtaed Data'!$C7808,[1]Locations!$A:$O,2,0)</f>
        <v>Oakland</v>
      </c>
      <c r="O3976" s="9" t="str">
        <f>VLOOKUP('Consolidtaed Data'!$D7808,'[1]Sales People'!$A:$B,2,0)</f>
        <v>Andrew Bowman</v>
      </c>
      <c r="P3976" s="9" t="str">
        <f>VLOOKUP('Consolidtaed Data'!$E7808,[1]Customers!$A:$B,2,0)</f>
        <v>Ryan Schmidt</v>
      </c>
      <c r="Q3976" s="11">
        <f>WEEKDAY('Consolidtaed Data'!$F7808)</f>
        <v>2</v>
      </c>
      <c r="R3976" s="9">
        <f>MONTH('Consolidtaed Data'!$F7808)</f>
        <v>8</v>
      </c>
      <c r="S3976" s="9" t="str">
        <f>TEXT(Table3[[#This Row],[Purchase Date]],"MMMM")</f>
        <v>October</v>
      </c>
      <c r="T3976" s="9">
        <f>YEAR('Consolidtaed Data'!$F7808)</f>
        <v>2021</v>
      </c>
    </row>
    <row r="3977" spans="1:20" x14ac:dyDescent="0.3">
      <c r="A3977" s="9" t="s">
        <v>4999</v>
      </c>
      <c r="B3977" s="9" t="s">
        <v>29</v>
      </c>
      <c r="C3977" s="9" t="s">
        <v>165</v>
      </c>
      <c r="D3977" s="9" t="s">
        <v>95</v>
      </c>
      <c r="E3977" s="9" t="s">
        <v>627</v>
      </c>
      <c r="F3977" s="10">
        <v>44121</v>
      </c>
      <c r="G3977" s="10" t="str">
        <f>VLOOKUP(Table3[[#This Row],[Product ID]],[1]Products!$A:$G,2,0)</f>
        <v>Product 37</v>
      </c>
      <c r="H3977" s="22">
        <v>1</v>
      </c>
      <c r="I3977" s="9">
        <f>VLOOKUP('Consolidtaed Data'!$B9077,[1]Products!$A:$G,4,0)</f>
        <v>504</v>
      </c>
      <c r="J3977" s="9">
        <f>VLOOKUP('Consolidtaed Data'!$B9077,[1]Products!$A:$G,3,0)</f>
        <v>408</v>
      </c>
      <c r="K3977" s="9">
        <f>'Consolidtaed Data'!$J9077*'Consolidtaed Data'!$H9077</f>
        <v>4452</v>
      </c>
      <c r="L3977" s="9">
        <f>'Consolidtaed Data'!$I9077*'Consolidtaed Data'!$H9077</f>
        <v>6849</v>
      </c>
      <c r="M3977" s="9">
        <f>'Consolidtaed Data'!$L9077-'Consolidtaed Data'!$K9077</f>
        <v>377</v>
      </c>
      <c r="N3977" s="9" t="str">
        <f>VLOOKUP('Consolidtaed Data'!$C9077,[1]Locations!$A:$O,2,0)</f>
        <v>Berkeley</v>
      </c>
      <c r="O3977" s="9" t="str">
        <f>VLOOKUP('Consolidtaed Data'!$D9077,'[1]Sales People'!$A:$B,2,0)</f>
        <v>Howard Sims</v>
      </c>
      <c r="P3977" s="9" t="str">
        <f>VLOOKUP('Consolidtaed Data'!$E9077,[1]Customers!$A:$B,2,0)</f>
        <v>Jason Hanson</v>
      </c>
      <c r="Q3977" s="11">
        <f>WEEKDAY('Consolidtaed Data'!$F9077)</f>
        <v>5</v>
      </c>
      <c r="R3977" s="9">
        <f>MONTH('Consolidtaed Data'!$F9077)</f>
        <v>11</v>
      </c>
      <c r="S3977" s="9" t="str">
        <f>TEXT(Table3[[#This Row],[Purchase Date]],"MMMM")</f>
        <v>October</v>
      </c>
      <c r="T3977" s="9">
        <f>YEAR('Consolidtaed Data'!$F9077)</f>
        <v>2021</v>
      </c>
    </row>
    <row r="3978" spans="1:20" x14ac:dyDescent="0.3">
      <c r="A3978" s="9" t="s">
        <v>5000</v>
      </c>
      <c r="B3978" s="9" t="s">
        <v>119</v>
      </c>
      <c r="C3978" s="9" t="s">
        <v>275</v>
      </c>
      <c r="D3978" s="9" t="s">
        <v>80</v>
      </c>
      <c r="E3978" s="9" t="s">
        <v>595</v>
      </c>
      <c r="F3978" s="10">
        <v>44121</v>
      </c>
      <c r="G3978" s="10" t="str">
        <f>VLOOKUP(Table3[[#This Row],[Product ID]],[1]Products!$A:$G,2,0)</f>
        <v>Product 67</v>
      </c>
      <c r="H3978" s="22">
        <v>1</v>
      </c>
      <c r="I3978" s="9">
        <f>VLOOKUP('Consolidtaed Data'!$B9336,[1]Products!$A:$G,4,0)</f>
        <v>1899</v>
      </c>
      <c r="J3978" s="9">
        <f>VLOOKUP('Consolidtaed Data'!$B9336,[1]Products!$A:$G,3,0)</f>
        <v>1044</v>
      </c>
      <c r="K3978" s="9">
        <f>'Consolidtaed Data'!$J9336*'Consolidtaed Data'!$H9336</f>
        <v>1518</v>
      </c>
      <c r="L3978" s="9">
        <f>'Consolidtaed Data'!$I9336*'Consolidtaed Data'!$H9336</f>
        <v>2410</v>
      </c>
      <c r="M3978" s="9">
        <f>'Consolidtaed Data'!$L9336-'Consolidtaed Data'!$K9336</f>
        <v>368</v>
      </c>
      <c r="N3978" s="9" t="str">
        <f>VLOOKUP('Consolidtaed Data'!$C9336,[1]Locations!$A:$O,2,0)</f>
        <v>Palmdale</v>
      </c>
      <c r="O3978" s="9" t="str">
        <f>VLOOKUP('Consolidtaed Data'!$D9336,'[1]Sales People'!$A:$B,2,0)</f>
        <v>Eugene Holmes</v>
      </c>
      <c r="P3978" s="9" t="str">
        <f>VLOOKUP('Consolidtaed Data'!$E9336,[1]Customers!$A:$B,2,0)</f>
        <v>Patrick Graham</v>
      </c>
      <c r="Q3978" s="11">
        <f>WEEKDAY('Consolidtaed Data'!$F9336)</f>
        <v>2</v>
      </c>
      <c r="R3978" s="9">
        <f>MONTH('Consolidtaed Data'!$F9336)</f>
        <v>12</v>
      </c>
      <c r="S3978" s="9" t="str">
        <f>TEXT(Table3[[#This Row],[Purchase Date]],"MMMM")</f>
        <v>October</v>
      </c>
      <c r="T3978" s="9">
        <f>YEAR('Consolidtaed Data'!$F9336)</f>
        <v>2021</v>
      </c>
    </row>
    <row r="3979" spans="1:20" x14ac:dyDescent="0.3">
      <c r="A3979" s="9" t="s">
        <v>5001</v>
      </c>
      <c r="B3979" s="9" t="s">
        <v>294</v>
      </c>
      <c r="C3979" s="9" t="s">
        <v>104</v>
      </c>
      <c r="D3979" s="9" t="s">
        <v>235</v>
      </c>
      <c r="E3979" s="9" t="s">
        <v>81</v>
      </c>
      <c r="F3979" s="10">
        <v>44121</v>
      </c>
      <c r="G3979" s="10" t="str">
        <f>VLOOKUP(Table3[[#This Row],[Product ID]],[1]Products!$A:$G,2,0)</f>
        <v>Product 51</v>
      </c>
      <c r="H3979" s="22">
        <v>1</v>
      </c>
      <c r="I3979" s="9">
        <f>VLOOKUP('Consolidtaed Data'!$B9424,[1]Products!$A:$G,4,0)</f>
        <v>1783</v>
      </c>
      <c r="J3979" s="9">
        <f>VLOOKUP('Consolidtaed Data'!$B9424,[1]Products!$A:$G,3,0)</f>
        <v>1516</v>
      </c>
      <c r="K3979" s="9">
        <f>'Consolidtaed Data'!$J9424*'Consolidtaed Data'!$H9424</f>
        <v>634</v>
      </c>
      <c r="L3979" s="9">
        <f>'Consolidtaed Data'!$I9424*'Consolidtaed Data'!$H9424</f>
        <v>880</v>
      </c>
      <c r="M3979" s="9">
        <f>'Consolidtaed Data'!$L9424-'Consolidtaed Data'!$K9424</f>
        <v>383</v>
      </c>
      <c r="N3979" s="9" t="str">
        <f>VLOOKUP('Consolidtaed Data'!$C9424,[1]Locations!$A:$O,2,0)</f>
        <v>Orange</v>
      </c>
      <c r="O3979" s="9" t="str">
        <f>VLOOKUP('Consolidtaed Data'!$D9424,'[1]Sales People'!$A:$B,2,0)</f>
        <v>Scott Clark</v>
      </c>
      <c r="P3979" s="9" t="str">
        <f>VLOOKUP('Consolidtaed Data'!$E9424,[1]Customers!$A:$B,2,0)</f>
        <v>Anthony Chapman</v>
      </c>
      <c r="Q3979" s="11">
        <f>WEEKDAY('Consolidtaed Data'!$F9424)</f>
        <v>1</v>
      </c>
      <c r="R3979" s="9">
        <f>MONTH('Consolidtaed Data'!$F9424)</f>
        <v>12</v>
      </c>
      <c r="S3979" s="9" t="str">
        <f>TEXT(Table3[[#This Row],[Purchase Date]],"MMMM")</f>
        <v>October</v>
      </c>
      <c r="T3979" s="9">
        <f>YEAR('Consolidtaed Data'!$F9424)</f>
        <v>2021</v>
      </c>
    </row>
    <row r="3980" spans="1:20" x14ac:dyDescent="0.3">
      <c r="A3980" s="9" t="s">
        <v>5002</v>
      </c>
      <c r="B3980" s="9" t="s">
        <v>393</v>
      </c>
      <c r="C3980" s="9" t="s">
        <v>231</v>
      </c>
      <c r="D3980" s="9" t="s">
        <v>374</v>
      </c>
      <c r="E3980" s="9" t="s">
        <v>426</v>
      </c>
      <c r="F3980" s="10">
        <v>44121</v>
      </c>
      <c r="G3980" s="10" t="str">
        <f>VLOOKUP(Table3[[#This Row],[Product ID]],[1]Products!$A:$G,2,0)</f>
        <v>Product 84</v>
      </c>
      <c r="H3980" s="22">
        <v>4</v>
      </c>
      <c r="I3980" s="9">
        <f>VLOOKUP('Consolidtaed Data'!$B9430,[1]Products!$A:$G,4,0)</f>
        <v>2391</v>
      </c>
      <c r="J3980" s="9">
        <f>VLOOKUP('Consolidtaed Data'!$B9430,[1]Products!$A:$G,3,0)</f>
        <v>1291</v>
      </c>
      <c r="K3980" s="9">
        <f>'Consolidtaed Data'!$J9430*'Consolidtaed Data'!$H9430</f>
        <v>1367</v>
      </c>
      <c r="L3980" s="9">
        <f>'Consolidtaed Data'!$I9430*'Consolidtaed Data'!$H9430</f>
        <v>2241</v>
      </c>
      <c r="M3980" s="9">
        <f>'Consolidtaed Data'!$L9430-'Consolidtaed Data'!$K9430</f>
        <v>436</v>
      </c>
      <c r="N3980" s="9" t="str">
        <f>VLOOKUP('Consolidtaed Data'!$C9430,[1]Locations!$A:$O,2,0)</f>
        <v>Thousand Oaks</v>
      </c>
      <c r="O3980" s="9" t="str">
        <f>VLOOKUP('Consolidtaed Data'!$D9430,'[1]Sales People'!$A:$B,2,0)</f>
        <v>Jerry Perry</v>
      </c>
      <c r="P3980" s="9" t="str">
        <f>VLOOKUP('Consolidtaed Data'!$E9430,[1]Customers!$A:$B,2,0)</f>
        <v>Bobby Willis</v>
      </c>
      <c r="Q3980" s="11">
        <f>WEEKDAY('Consolidtaed Data'!$F9430)</f>
        <v>2</v>
      </c>
      <c r="R3980" s="9">
        <f>MONTH('Consolidtaed Data'!$F9430)</f>
        <v>12</v>
      </c>
      <c r="S3980" s="9" t="str">
        <f>TEXT(Table3[[#This Row],[Purchase Date]],"MMMM")</f>
        <v>October</v>
      </c>
      <c r="T3980" s="9">
        <f>YEAR('Consolidtaed Data'!$F9430)</f>
        <v>2021</v>
      </c>
    </row>
    <row r="3981" spans="1:20" x14ac:dyDescent="0.3">
      <c r="A3981" s="9" t="s">
        <v>5003</v>
      </c>
      <c r="B3981" s="9" t="s">
        <v>200</v>
      </c>
      <c r="C3981" s="9" t="s">
        <v>63</v>
      </c>
      <c r="D3981" s="9" t="s">
        <v>206</v>
      </c>
      <c r="E3981" s="9" t="s">
        <v>1022</v>
      </c>
      <c r="F3981" s="10">
        <v>44121</v>
      </c>
      <c r="G3981" s="10" t="str">
        <f>VLOOKUP(Table3[[#This Row],[Product ID]],[1]Products!$A:$G,2,0)</f>
        <v>Product 23</v>
      </c>
      <c r="H3981" s="22">
        <v>1</v>
      </c>
      <c r="I3981" s="9">
        <f>VLOOKUP('Consolidtaed Data'!$B9457,[1]Products!$A:$G,4,0)</f>
        <v>2182</v>
      </c>
      <c r="J3981" s="9">
        <f>VLOOKUP('Consolidtaed Data'!$B9457,[1]Products!$A:$G,3,0)</f>
        <v>1200</v>
      </c>
      <c r="K3981" s="9">
        <f>'Consolidtaed Data'!$J9457*'Consolidtaed Data'!$H9457</f>
        <v>1173</v>
      </c>
      <c r="L3981" s="9">
        <f>'Consolidtaed Data'!$I9457*'Consolidtaed Data'!$H9457</f>
        <v>1862</v>
      </c>
      <c r="M3981" s="9">
        <f>'Consolidtaed Data'!$L9457-'Consolidtaed Data'!$K9457</f>
        <v>904</v>
      </c>
      <c r="N3981" s="9" t="str">
        <f>VLOOKUP('Consolidtaed Data'!$C9457,[1]Locations!$A:$O,2,0)</f>
        <v>San Mateo</v>
      </c>
      <c r="O3981" s="9" t="str">
        <f>VLOOKUP('Consolidtaed Data'!$D9457,'[1]Sales People'!$A:$B,2,0)</f>
        <v>Patrick Ruiz</v>
      </c>
      <c r="P3981" s="9" t="str">
        <f>VLOOKUP('Consolidtaed Data'!$E9457,[1]Customers!$A:$B,2,0)</f>
        <v>Jeffrey Carpenter</v>
      </c>
      <c r="Q3981" s="11">
        <f>WEEKDAY('Consolidtaed Data'!$F9457)</f>
        <v>4</v>
      </c>
      <c r="R3981" s="9">
        <f>MONTH('Consolidtaed Data'!$F9457)</f>
        <v>12</v>
      </c>
      <c r="S3981" s="9" t="str">
        <f>TEXT(Table3[[#This Row],[Purchase Date]],"MMMM")</f>
        <v>October</v>
      </c>
      <c r="T3981" s="9">
        <f>YEAR('Consolidtaed Data'!$F9457)</f>
        <v>2021</v>
      </c>
    </row>
    <row r="3982" spans="1:20" x14ac:dyDescent="0.3">
      <c r="A3982" s="9" t="s">
        <v>5004</v>
      </c>
      <c r="B3982" s="9" t="s">
        <v>234</v>
      </c>
      <c r="C3982" s="9" t="s">
        <v>34</v>
      </c>
      <c r="D3982" s="9" t="s">
        <v>113</v>
      </c>
      <c r="E3982" s="9" t="s">
        <v>250</v>
      </c>
      <c r="F3982" s="10">
        <v>44122</v>
      </c>
      <c r="G3982" s="10" t="str">
        <f>VLOOKUP(Table3[[#This Row],[Product ID]],[1]Products!$A:$G,2,0)</f>
        <v>Product 54</v>
      </c>
      <c r="H3982" s="22">
        <v>4</v>
      </c>
      <c r="I3982" s="9">
        <f>VLOOKUP('Consolidtaed Data'!$B4829,[1]Products!$A:$G,4,0)</f>
        <v>392</v>
      </c>
      <c r="J3982" s="9">
        <f>VLOOKUP('Consolidtaed Data'!$B4829,[1]Products!$A:$G,3,0)</f>
        <v>255</v>
      </c>
      <c r="K3982" s="9">
        <f>'Consolidtaed Data'!$J4829*'Consolidtaed Data'!$H4829</f>
        <v>3884</v>
      </c>
      <c r="L3982" s="9">
        <f>'Consolidtaed Data'!$I4829*'Consolidtaed Data'!$H4829</f>
        <v>7192</v>
      </c>
      <c r="M3982" s="9">
        <f>'Consolidtaed Data'!$L4829-'Consolidtaed Data'!$K4829</f>
        <v>1312</v>
      </c>
      <c r="N3982" s="9" t="str">
        <f>VLOOKUP('Consolidtaed Data'!$C4829,[1]Locations!$A:$O,2,0)</f>
        <v>Fullerton</v>
      </c>
      <c r="O3982" s="9" t="str">
        <f>VLOOKUP('Consolidtaed Data'!$D4829,'[1]Sales People'!$A:$B,2,0)</f>
        <v>Bobby Russell</v>
      </c>
      <c r="P3982" s="9" t="str">
        <f>VLOOKUP('Consolidtaed Data'!$E4829,[1]Customers!$A:$B,2,0)</f>
        <v>William Andrews</v>
      </c>
      <c r="Q3982" s="11">
        <f>WEEKDAY('Consolidtaed Data'!$F4829)</f>
        <v>1</v>
      </c>
      <c r="R3982" s="9">
        <f>MONTH('Consolidtaed Data'!$F4829)</f>
        <v>12</v>
      </c>
      <c r="S3982" s="9" t="str">
        <f>TEXT(Table3[[#This Row],[Purchase Date]],"MMMM")</f>
        <v>October</v>
      </c>
      <c r="T3982" s="9">
        <f>YEAR('Consolidtaed Data'!$F4829)</f>
        <v>2020</v>
      </c>
    </row>
    <row r="3983" spans="1:20" x14ac:dyDescent="0.3">
      <c r="A3983" s="9" t="s">
        <v>5005</v>
      </c>
      <c r="B3983" s="9" t="s">
        <v>79</v>
      </c>
      <c r="C3983" s="9" t="s">
        <v>325</v>
      </c>
      <c r="D3983" s="9" t="s">
        <v>326</v>
      </c>
      <c r="E3983" s="9" t="s">
        <v>671</v>
      </c>
      <c r="F3983" s="10">
        <v>44122</v>
      </c>
      <c r="G3983" s="10" t="str">
        <f>VLOOKUP(Table3[[#This Row],[Product ID]],[1]Products!$A:$G,2,0)</f>
        <v>Product 80</v>
      </c>
      <c r="H3983" s="22">
        <v>2</v>
      </c>
      <c r="I3983" s="9">
        <f>VLOOKUP('Consolidtaed Data'!$B5171,[1]Products!$A:$G,4,0)</f>
        <v>2497</v>
      </c>
      <c r="J3983" s="9">
        <f>VLOOKUP('Consolidtaed Data'!$B5171,[1]Products!$A:$G,3,0)</f>
        <v>1473</v>
      </c>
      <c r="K3983" s="9">
        <f>'Consolidtaed Data'!$J5171*'Consolidtaed Data'!$H5171</f>
        <v>5936</v>
      </c>
      <c r="L3983" s="9">
        <f>'Consolidtaed Data'!$I5171*'Consolidtaed Data'!$H5171</f>
        <v>9132</v>
      </c>
      <c r="M3983" s="9">
        <f>'Consolidtaed Data'!$L5171-'Consolidtaed Data'!$K5171</f>
        <v>246</v>
      </c>
      <c r="N3983" s="9" t="str">
        <f>VLOOKUP('Consolidtaed Data'!$C5171,[1]Locations!$A:$O,2,0)</f>
        <v>Santa Clarita</v>
      </c>
      <c r="O3983" s="9" t="str">
        <f>VLOOKUP('Consolidtaed Data'!$D5171,'[1]Sales People'!$A:$B,2,0)</f>
        <v>Sean Miller</v>
      </c>
      <c r="P3983" s="9" t="str">
        <f>VLOOKUP('Consolidtaed Data'!$E5171,[1]Customers!$A:$B,2,0)</f>
        <v>Raymond Alexander</v>
      </c>
      <c r="Q3983" s="11">
        <f>WEEKDAY('Consolidtaed Data'!$F5171)</f>
        <v>6</v>
      </c>
      <c r="R3983" s="9">
        <f>MONTH('Consolidtaed Data'!$F5171)</f>
        <v>1</v>
      </c>
      <c r="S3983" s="9" t="str">
        <f>TEXT(Table3[[#This Row],[Purchase Date]],"MMMM")</f>
        <v>October</v>
      </c>
      <c r="T3983" s="9">
        <f>YEAR('Consolidtaed Data'!$F5171)</f>
        <v>2021</v>
      </c>
    </row>
    <row r="3984" spans="1:20" x14ac:dyDescent="0.3">
      <c r="A3984" s="9" t="s">
        <v>5006</v>
      </c>
      <c r="B3984" s="9" t="s">
        <v>301</v>
      </c>
      <c r="C3984" s="9" t="s">
        <v>130</v>
      </c>
      <c r="D3984" s="9" t="s">
        <v>56</v>
      </c>
      <c r="E3984" s="9" t="s">
        <v>258</v>
      </c>
      <c r="F3984" s="10">
        <v>44122</v>
      </c>
      <c r="G3984" s="10" t="str">
        <f>VLOOKUP(Table3[[#This Row],[Product ID]],[1]Products!$A:$G,2,0)</f>
        <v>Product 57</v>
      </c>
      <c r="H3984" s="22">
        <v>2</v>
      </c>
      <c r="I3984" s="9">
        <f>VLOOKUP('Consolidtaed Data'!$B5545,[1]Products!$A:$G,4,0)</f>
        <v>315</v>
      </c>
      <c r="J3984" s="9">
        <f>VLOOKUP('Consolidtaed Data'!$B5545,[1]Products!$A:$G,3,0)</f>
        <v>208</v>
      </c>
      <c r="K3984" s="9">
        <f>'Consolidtaed Data'!$J5545*'Consolidtaed Data'!$H5545</f>
        <v>2468</v>
      </c>
      <c r="L3984" s="9">
        <f>'Consolidtaed Data'!$I5545*'Consolidtaed Data'!$H5545</f>
        <v>3164</v>
      </c>
      <c r="M3984" s="9">
        <f>'Consolidtaed Data'!$L5545-'Consolidtaed Data'!$K5545</f>
        <v>1485</v>
      </c>
      <c r="N3984" s="9" t="str">
        <f>VLOOKUP('Consolidtaed Data'!$C5545,[1]Locations!$A:$O,2,0)</f>
        <v>Bakersfield</v>
      </c>
      <c r="O3984" s="9" t="str">
        <f>VLOOKUP('Consolidtaed Data'!$D5545,'[1]Sales People'!$A:$B,2,0)</f>
        <v>Roger Robertson</v>
      </c>
      <c r="P3984" s="9" t="str">
        <f>VLOOKUP('Consolidtaed Data'!$E5545,[1]Customers!$A:$B,2,0)</f>
        <v>Craig Wright</v>
      </c>
      <c r="Q3984" s="11">
        <f>WEEKDAY('Consolidtaed Data'!$F5545)</f>
        <v>1</v>
      </c>
      <c r="R3984" s="9">
        <f>MONTH('Consolidtaed Data'!$F5545)</f>
        <v>2</v>
      </c>
      <c r="S3984" s="9" t="str">
        <f>TEXT(Table3[[#This Row],[Purchase Date]],"MMMM")</f>
        <v>October</v>
      </c>
      <c r="T3984" s="9">
        <f>YEAR('Consolidtaed Data'!$F5545)</f>
        <v>2021</v>
      </c>
    </row>
    <row r="3985" spans="1:20" x14ac:dyDescent="0.3">
      <c r="A3985" s="9" t="s">
        <v>5007</v>
      </c>
      <c r="B3985" s="9" t="s">
        <v>213</v>
      </c>
      <c r="C3985" s="9" t="s">
        <v>357</v>
      </c>
      <c r="D3985" s="9" t="s">
        <v>56</v>
      </c>
      <c r="E3985" s="9" t="s">
        <v>980</v>
      </c>
      <c r="F3985" s="10">
        <v>44122</v>
      </c>
      <c r="G3985" s="10" t="str">
        <f>VLOOKUP(Table3[[#This Row],[Product ID]],[1]Products!$A:$G,2,0)</f>
        <v>Product 68</v>
      </c>
      <c r="H3985" s="22">
        <v>1</v>
      </c>
      <c r="I3985" s="9">
        <f>VLOOKUP('Consolidtaed Data'!$B6177,[1]Products!$A:$G,4,0)</f>
        <v>596</v>
      </c>
      <c r="J3985" s="9">
        <f>VLOOKUP('Consolidtaed Data'!$B6177,[1]Products!$A:$G,3,0)</f>
        <v>358</v>
      </c>
      <c r="K3985" s="9">
        <f>'Consolidtaed Data'!$J6177*'Consolidtaed Data'!$H6177</f>
        <v>900</v>
      </c>
      <c r="L3985" s="9">
        <f>'Consolidtaed Data'!$I6177*'Consolidtaed Data'!$H6177</f>
        <v>1500</v>
      </c>
      <c r="M3985" s="9">
        <f>'Consolidtaed Data'!$L6177-'Consolidtaed Data'!$K6177</f>
        <v>554</v>
      </c>
      <c r="N3985" s="9" t="str">
        <f>VLOOKUP('Consolidtaed Data'!$C6177,[1]Locations!$A:$O,2,0)</f>
        <v>Downey</v>
      </c>
      <c r="O3985" s="9" t="str">
        <f>VLOOKUP('Consolidtaed Data'!$D6177,'[1]Sales People'!$A:$B,2,0)</f>
        <v>Brian Davis</v>
      </c>
      <c r="P3985" s="9" t="str">
        <f>VLOOKUP('Consolidtaed Data'!$E6177,[1]Customers!$A:$B,2,0)</f>
        <v>Gary Pierce</v>
      </c>
      <c r="Q3985" s="11">
        <f>WEEKDAY('Consolidtaed Data'!$F6177)</f>
        <v>5</v>
      </c>
      <c r="R3985" s="9">
        <f>MONTH('Consolidtaed Data'!$F6177)</f>
        <v>4</v>
      </c>
      <c r="S3985" s="9" t="str">
        <f>TEXT(Table3[[#This Row],[Purchase Date]],"MMMM")</f>
        <v>October</v>
      </c>
      <c r="T3985" s="9">
        <f>YEAR('Consolidtaed Data'!$F6177)</f>
        <v>2021</v>
      </c>
    </row>
    <row r="3986" spans="1:20" x14ac:dyDescent="0.3">
      <c r="A3986" s="9" t="s">
        <v>5008</v>
      </c>
      <c r="B3986" s="9" t="s">
        <v>116</v>
      </c>
      <c r="C3986" s="9" t="s">
        <v>249</v>
      </c>
      <c r="D3986" s="9" t="s">
        <v>95</v>
      </c>
      <c r="E3986" s="9" t="s">
        <v>2758</v>
      </c>
      <c r="F3986" s="10">
        <v>44122</v>
      </c>
      <c r="G3986" s="10" t="str">
        <f>VLOOKUP(Table3[[#This Row],[Product ID]],[1]Products!$A:$G,2,0)</f>
        <v>Product 55</v>
      </c>
      <c r="H3986" s="22">
        <v>3</v>
      </c>
      <c r="I3986" s="9">
        <f>VLOOKUP('Consolidtaed Data'!$B6463,[1]Products!$A:$G,4,0)</f>
        <v>1809</v>
      </c>
      <c r="J3986" s="9">
        <f>VLOOKUP('Consolidtaed Data'!$B6463,[1]Products!$A:$G,3,0)</f>
        <v>1067</v>
      </c>
      <c r="K3986" s="9">
        <f>'Consolidtaed Data'!$J6463*'Consolidtaed Data'!$H6463</f>
        <v>269</v>
      </c>
      <c r="L3986" s="9">
        <f>'Consolidtaed Data'!$I6463*'Consolidtaed Data'!$H6463</f>
        <v>368</v>
      </c>
      <c r="M3986" s="9">
        <f>'Consolidtaed Data'!$L6463-'Consolidtaed Data'!$K6463</f>
        <v>560</v>
      </c>
      <c r="N3986" s="9" t="str">
        <f>VLOOKUP('Consolidtaed Data'!$C6463,[1]Locations!$A:$O,2,0)</f>
        <v>Bakersfield</v>
      </c>
      <c r="O3986" s="9" t="str">
        <f>VLOOKUP('Consolidtaed Data'!$D6463,'[1]Sales People'!$A:$B,2,0)</f>
        <v>Henry Nelson</v>
      </c>
      <c r="P3986" s="9" t="str">
        <f>VLOOKUP('Consolidtaed Data'!$E6463,[1]Customers!$A:$B,2,0)</f>
        <v>Thomas Sims</v>
      </c>
      <c r="Q3986" s="11">
        <f>WEEKDAY('Consolidtaed Data'!$F6463)</f>
        <v>5</v>
      </c>
      <c r="R3986" s="9">
        <f>MONTH('Consolidtaed Data'!$F6463)</f>
        <v>5</v>
      </c>
      <c r="S3986" s="9" t="str">
        <f>TEXT(Table3[[#This Row],[Purchase Date]],"MMMM")</f>
        <v>October</v>
      </c>
      <c r="T3986" s="9">
        <f>YEAR('Consolidtaed Data'!$F6463)</f>
        <v>2021</v>
      </c>
    </row>
    <row r="3987" spans="1:20" x14ac:dyDescent="0.3">
      <c r="A3987" s="9" t="s">
        <v>5009</v>
      </c>
      <c r="B3987" s="9" t="s">
        <v>252</v>
      </c>
      <c r="C3987" s="9" t="s">
        <v>39</v>
      </c>
      <c r="D3987" s="9" t="s">
        <v>9</v>
      </c>
      <c r="E3987" s="9" t="s">
        <v>1463</v>
      </c>
      <c r="F3987" s="10">
        <v>44122</v>
      </c>
      <c r="G3987" s="10" t="str">
        <f>VLOOKUP(Table3[[#This Row],[Product ID]],[1]Products!$A:$G,2,0)</f>
        <v>Product 81</v>
      </c>
      <c r="H3987" s="22">
        <v>2</v>
      </c>
      <c r="I3987" s="9">
        <f>VLOOKUP('Consolidtaed Data'!$B6752,[1]Products!$A:$G,4,0)</f>
        <v>1889</v>
      </c>
      <c r="J3987" s="9">
        <f>VLOOKUP('Consolidtaed Data'!$B6752,[1]Products!$A:$G,3,0)</f>
        <v>945</v>
      </c>
      <c r="K3987" s="9">
        <f>'Consolidtaed Data'!$J6752*'Consolidtaed Data'!$H6752</f>
        <v>3884</v>
      </c>
      <c r="L3987" s="9">
        <f>'Consolidtaed Data'!$I6752*'Consolidtaed Data'!$H6752</f>
        <v>7192</v>
      </c>
      <c r="M3987" s="9">
        <f>'Consolidtaed Data'!$L6752-'Consolidtaed Data'!$K6752</f>
        <v>1724</v>
      </c>
      <c r="N3987" s="9" t="str">
        <f>VLOOKUP('Consolidtaed Data'!$C6752,[1]Locations!$A:$O,2,0)</f>
        <v>Antioch</v>
      </c>
      <c r="O3987" s="9" t="str">
        <f>VLOOKUP('Consolidtaed Data'!$D6752,'[1]Sales People'!$A:$B,2,0)</f>
        <v>Joe Sims</v>
      </c>
      <c r="P3987" s="9" t="str">
        <f>VLOOKUP('Consolidtaed Data'!$E6752,[1]Customers!$A:$B,2,0)</f>
        <v>Kevin Willis</v>
      </c>
      <c r="Q3987" s="11">
        <f>WEEKDAY('Consolidtaed Data'!$F6752)</f>
        <v>7</v>
      </c>
      <c r="R3987" s="9">
        <f>MONTH('Consolidtaed Data'!$F6752)</f>
        <v>5</v>
      </c>
      <c r="S3987" s="9" t="str">
        <f>TEXT(Table3[[#This Row],[Purchase Date]],"MMMM")</f>
        <v>October</v>
      </c>
      <c r="T3987" s="9">
        <f>YEAR('Consolidtaed Data'!$F6752)</f>
        <v>2021</v>
      </c>
    </row>
    <row r="3988" spans="1:20" x14ac:dyDescent="0.3">
      <c r="A3988" s="9" t="s">
        <v>5010</v>
      </c>
      <c r="B3988" s="9" t="s">
        <v>284</v>
      </c>
      <c r="C3988" s="9" t="s">
        <v>122</v>
      </c>
      <c r="D3988" s="9" t="s">
        <v>73</v>
      </c>
      <c r="E3988" s="9" t="s">
        <v>1743</v>
      </c>
      <c r="F3988" s="10">
        <v>44122</v>
      </c>
      <c r="G3988" s="10" t="str">
        <f>VLOOKUP(Table3[[#This Row],[Product ID]],[1]Products!$A:$G,2,0)</f>
        <v>Product 96</v>
      </c>
      <c r="H3988" s="22">
        <v>1</v>
      </c>
      <c r="I3988" s="9">
        <f>VLOOKUP('Consolidtaed Data'!$B7733,[1]Products!$A:$G,4,0)</f>
        <v>1353</v>
      </c>
      <c r="J3988" s="9">
        <f>VLOOKUP('Consolidtaed Data'!$B7733,[1]Products!$A:$G,3,0)</f>
        <v>947</v>
      </c>
      <c r="K3988" s="9">
        <f>'Consolidtaed Data'!$J7733*'Consolidtaed Data'!$H7733</f>
        <v>1788</v>
      </c>
      <c r="L3988" s="9">
        <f>'Consolidtaed Data'!$I7733*'Consolidtaed Data'!$H7733</f>
        <v>2353</v>
      </c>
      <c r="M3988" s="9">
        <f>'Consolidtaed Data'!$L7733-'Consolidtaed Data'!$K7733</f>
        <v>192</v>
      </c>
      <c r="N3988" s="9" t="str">
        <f>VLOOKUP('Consolidtaed Data'!$C7733,[1]Locations!$A:$O,2,0)</f>
        <v>Rancho Cucamonga</v>
      </c>
      <c r="O3988" s="9" t="str">
        <f>VLOOKUP('Consolidtaed Data'!$D7733,'[1]Sales People'!$A:$B,2,0)</f>
        <v>Brian Thomas</v>
      </c>
      <c r="P3988" s="9" t="str">
        <f>VLOOKUP('Consolidtaed Data'!$E7733,[1]Customers!$A:$B,2,0)</f>
        <v>Joshua Little</v>
      </c>
      <c r="Q3988" s="11">
        <f>WEEKDAY('Consolidtaed Data'!$F7733)</f>
        <v>2</v>
      </c>
      <c r="R3988" s="9">
        <f>MONTH('Consolidtaed Data'!$F7733)</f>
        <v>8</v>
      </c>
      <c r="S3988" s="9" t="str">
        <f>TEXT(Table3[[#This Row],[Purchase Date]],"MMMM")</f>
        <v>October</v>
      </c>
      <c r="T3988" s="9">
        <f>YEAR('Consolidtaed Data'!$F7733)</f>
        <v>2021</v>
      </c>
    </row>
    <row r="3989" spans="1:20" x14ac:dyDescent="0.3">
      <c r="A3989" s="9" t="s">
        <v>5011</v>
      </c>
      <c r="B3989" s="9" t="s">
        <v>71</v>
      </c>
      <c r="C3989" s="9" t="s">
        <v>12</v>
      </c>
      <c r="D3989" s="9" t="s">
        <v>329</v>
      </c>
      <c r="E3989" s="9" t="s">
        <v>1348</v>
      </c>
      <c r="F3989" s="10">
        <v>44122</v>
      </c>
      <c r="G3989" s="10" t="str">
        <f>VLOOKUP(Table3[[#This Row],[Product ID]],[1]Products!$A:$G,2,0)</f>
        <v>Product 42</v>
      </c>
      <c r="H3989" s="22">
        <v>1</v>
      </c>
      <c r="I3989" s="9">
        <f>VLOOKUP('Consolidtaed Data'!$B7861,[1]Products!$A:$G,4,0)</f>
        <v>1899</v>
      </c>
      <c r="J3989" s="9">
        <f>VLOOKUP('Consolidtaed Data'!$B7861,[1]Products!$A:$G,3,0)</f>
        <v>1044</v>
      </c>
      <c r="K3989" s="9">
        <f>'Consolidtaed Data'!$J7861*'Consolidtaed Data'!$H7861</f>
        <v>2660</v>
      </c>
      <c r="L3989" s="9">
        <f>'Consolidtaed Data'!$I7861*'Consolidtaed Data'!$H7861</f>
        <v>5112</v>
      </c>
      <c r="M3989" s="9">
        <f>'Consolidtaed Data'!$L7861-'Consolidtaed Data'!$K7861</f>
        <v>1839</v>
      </c>
      <c r="N3989" s="9" t="str">
        <f>VLOOKUP('Consolidtaed Data'!$C7861,[1]Locations!$A:$O,2,0)</f>
        <v>San Jose</v>
      </c>
      <c r="O3989" s="9" t="str">
        <f>VLOOKUP('Consolidtaed Data'!$D7861,'[1]Sales People'!$A:$B,2,0)</f>
        <v>Ernest Wagner</v>
      </c>
      <c r="P3989" s="9" t="str">
        <f>VLOOKUP('Consolidtaed Data'!$E7861,[1]Customers!$A:$B,2,0)</f>
        <v>Aaron Carr</v>
      </c>
      <c r="Q3989" s="11">
        <f>WEEKDAY('Consolidtaed Data'!$F7861)</f>
        <v>6</v>
      </c>
      <c r="R3989" s="9">
        <f>MONTH('Consolidtaed Data'!$F7861)</f>
        <v>8</v>
      </c>
      <c r="S3989" s="9" t="str">
        <f>TEXT(Table3[[#This Row],[Purchase Date]],"MMMM")</f>
        <v>October</v>
      </c>
      <c r="T3989" s="9">
        <f>YEAR('Consolidtaed Data'!$F7861)</f>
        <v>2021</v>
      </c>
    </row>
    <row r="3990" spans="1:20" x14ac:dyDescent="0.3">
      <c r="A3990" s="9" t="s">
        <v>5012</v>
      </c>
      <c r="B3990" s="9" t="s">
        <v>981</v>
      </c>
      <c r="C3990" s="9" t="s">
        <v>289</v>
      </c>
      <c r="D3990" s="9" t="s">
        <v>64</v>
      </c>
      <c r="E3990" s="9" t="s">
        <v>534</v>
      </c>
      <c r="F3990" s="10">
        <v>44122</v>
      </c>
      <c r="G3990" s="10" t="str">
        <f>VLOOKUP(Table3[[#This Row],[Product ID]],[1]Products!$A:$G,2,0)</f>
        <v>Product 3</v>
      </c>
      <c r="H3990" s="22">
        <v>1</v>
      </c>
      <c r="I3990" s="9">
        <f>VLOOKUP('Consolidtaed Data'!$B7868,[1]Products!$A:$G,4,0)</f>
        <v>684</v>
      </c>
      <c r="J3990" s="9">
        <f>VLOOKUP('Consolidtaed Data'!$B7868,[1]Products!$A:$G,3,0)</f>
        <v>561</v>
      </c>
      <c r="K3990" s="9">
        <f>'Consolidtaed Data'!$J7868*'Consolidtaed Data'!$H7868</f>
        <v>1512</v>
      </c>
      <c r="L3990" s="9">
        <f>'Consolidtaed Data'!$I7868*'Consolidtaed Data'!$H7868</f>
        <v>2853</v>
      </c>
      <c r="M3990" s="9">
        <f>'Consolidtaed Data'!$L7868-'Consolidtaed Data'!$K7868</f>
        <v>123</v>
      </c>
      <c r="N3990" s="9" t="str">
        <f>VLOOKUP('Consolidtaed Data'!$C7868,[1]Locations!$A:$O,2,0)</f>
        <v>Vallejo</v>
      </c>
      <c r="O3990" s="9" t="str">
        <f>VLOOKUP('Consolidtaed Data'!$D7868,'[1]Sales People'!$A:$B,2,0)</f>
        <v>Carl Elliott</v>
      </c>
      <c r="P3990" s="9" t="str">
        <f>VLOOKUP('Consolidtaed Data'!$E7868,[1]Customers!$A:$B,2,0)</f>
        <v>Wayne Gordon</v>
      </c>
      <c r="Q3990" s="11">
        <f>WEEKDAY('Consolidtaed Data'!$F7868)</f>
        <v>6</v>
      </c>
      <c r="R3990" s="9">
        <f>MONTH('Consolidtaed Data'!$F7868)</f>
        <v>8</v>
      </c>
      <c r="S3990" s="9" t="str">
        <f>TEXT(Table3[[#This Row],[Purchase Date]],"MMMM")</f>
        <v>October</v>
      </c>
      <c r="T3990" s="9">
        <f>YEAR('Consolidtaed Data'!$F7868)</f>
        <v>2021</v>
      </c>
    </row>
    <row r="3991" spans="1:20" x14ac:dyDescent="0.3">
      <c r="A3991" s="9" t="s">
        <v>5013</v>
      </c>
      <c r="B3991" s="9" t="s">
        <v>397</v>
      </c>
      <c r="C3991" s="9" t="s">
        <v>275</v>
      </c>
      <c r="D3991" s="9" t="s">
        <v>206</v>
      </c>
      <c r="E3991" s="9" t="s">
        <v>1309</v>
      </c>
      <c r="F3991" s="10">
        <v>44122</v>
      </c>
      <c r="G3991" s="10" t="str">
        <f>VLOOKUP(Table3[[#This Row],[Product ID]],[1]Products!$A:$G,2,0)</f>
        <v>Product 20</v>
      </c>
      <c r="H3991" s="22">
        <v>4</v>
      </c>
      <c r="I3991" s="9">
        <f>VLOOKUP('Consolidtaed Data'!$B7981,[1]Products!$A:$G,4,0)</f>
        <v>1587</v>
      </c>
      <c r="J3991" s="9">
        <f>VLOOKUP('Consolidtaed Data'!$B7981,[1]Products!$A:$G,3,0)</f>
        <v>1301</v>
      </c>
      <c r="K3991" s="9">
        <f>'Consolidtaed Data'!$J7981*'Consolidtaed Data'!$H7981</f>
        <v>3882</v>
      </c>
      <c r="L3991" s="9">
        <f>'Consolidtaed Data'!$I7981*'Consolidtaed Data'!$H7981</f>
        <v>5544</v>
      </c>
      <c r="M3991" s="9">
        <f>'Consolidtaed Data'!$L7981-'Consolidtaed Data'!$K7981</f>
        <v>1444</v>
      </c>
      <c r="N3991" s="9" t="str">
        <f>VLOOKUP('Consolidtaed Data'!$C7981,[1]Locations!$A:$O,2,0)</f>
        <v>Norwalk</v>
      </c>
      <c r="O3991" s="9" t="str">
        <f>VLOOKUP('Consolidtaed Data'!$D7981,'[1]Sales People'!$A:$B,2,0)</f>
        <v>Gary Rodriguez</v>
      </c>
      <c r="P3991" s="9" t="str">
        <f>VLOOKUP('Consolidtaed Data'!$E7981,[1]Customers!$A:$B,2,0)</f>
        <v>Andrew Butler</v>
      </c>
      <c r="Q3991" s="11">
        <f>WEEKDAY('Consolidtaed Data'!$F7981)</f>
        <v>1</v>
      </c>
      <c r="R3991" s="9">
        <f>MONTH('Consolidtaed Data'!$F7981)</f>
        <v>8</v>
      </c>
      <c r="S3991" s="9" t="str">
        <f>TEXT(Table3[[#This Row],[Purchase Date]],"MMMM")</f>
        <v>October</v>
      </c>
      <c r="T3991" s="9">
        <f>YEAR('Consolidtaed Data'!$F7981)</f>
        <v>2021</v>
      </c>
    </row>
    <row r="3992" spans="1:20" x14ac:dyDescent="0.3">
      <c r="A3992" s="9" t="s">
        <v>5014</v>
      </c>
      <c r="B3992" s="9" t="s">
        <v>151</v>
      </c>
      <c r="C3992" s="9" t="s">
        <v>165</v>
      </c>
      <c r="D3992" s="9" t="s">
        <v>31</v>
      </c>
      <c r="E3992" s="9" t="s">
        <v>60</v>
      </c>
      <c r="F3992" s="10">
        <v>44122</v>
      </c>
      <c r="G3992" s="10" t="str">
        <f>VLOOKUP(Table3[[#This Row],[Product ID]],[1]Products!$A:$G,2,0)</f>
        <v>Product 94</v>
      </c>
      <c r="H3992" s="22">
        <v>3</v>
      </c>
      <c r="I3992" s="9">
        <f>VLOOKUP('Consolidtaed Data'!$B8713,[1]Products!$A:$G,4,0)</f>
        <v>1798</v>
      </c>
      <c r="J3992" s="9">
        <f>VLOOKUP('Consolidtaed Data'!$B8713,[1]Products!$A:$G,3,0)</f>
        <v>971</v>
      </c>
      <c r="K3992" s="9">
        <f>'Consolidtaed Data'!$J8713*'Consolidtaed Data'!$H8713</f>
        <v>1378</v>
      </c>
      <c r="L3992" s="9">
        <f>'Consolidtaed Data'!$I8713*'Consolidtaed Data'!$H8713</f>
        <v>1887</v>
      </c>
      <c r="M3992" s="9">
        <f>'Consolidtaed Data'!$L8713-'Consolidtaed Data'!$K8713</f>
        <v>1224</v>
      </c>
      <c r="N3992" s="9" t="str">
        <f>VLOOKUP('Consolidtaed Data'!$C8713,[1]Locations!$A:$O,2,0)</f>
        <v>San Francisco</v>
      </c>
      <c r="O3992" s="9" t="str">
        <f>VLOOKUP('Consolidtaed Data'!$D8713,'[1]Sales People'!$A:$B,2,0)</f>
        <v>John Reyes</v>
      </c>
      <c r="P3992" s="9" t="str">
        <f>VLOOKUP('Consolidtaed Data'!$E8713,[1]Customers!$A:$B,2,0)</f>
        <v>Jose Williams</v>
      </c>
      <c r="Q3992" s="11">
        <f>WEEKDAY('Consolidtaed Data'!$F8713)</f>
        <v>2</v>
      </c>
      <c r="R3992" s="9">
        <f>MONTH('Consolidtaed Data'!$F8713)</f>
        <v>10</v>
      </c>
      <c r="S3992" s="9" t="str">
        <f>TEXT(Table3[[#This Row],[Purchase Date]],"MMMM")</f>
        <v>October</v>
      </c>
      <c r="T3992" s="9">
        <f>YEAR('Consolidtaed Data'!$F8713)</f>
        <v>2021</v>
      </c>
    </row>
    <row r="3993" spans="1:20" x14ac:dyDescent="0.3">
      <c r="A3993" s="9" t="s">
        <v>5015</v>
      </c>
      <c r="B3993" s="9" t="s">
        <v>188</v>
      </c>
      <c r="C3993" s="9" t="s">
        <v>205</v>
      </c>
      <c r="D3993" s="9" t="s">
        <v>73</v>
      </c>
      <c r="E3993" s="9" t="s">
        <v>3244</v>
      </c>
      <c r="F3993" s="10">
        <v>44122</v>
      </c>
      <c r="G3993" s="10" t="str">
        <f>VLOOKUP(Table3[[#This Row],[Product ID]],[1]Products!$A:$G,2,0)</f>
        <v>Product 63</v>
      </c>
      <c r="H3993" s="22">
        <v>1</v>
      </c>
      <c r="I3993" s="9">
        <f>VLOOKUP('Consolidtaed Data'!$B8765,[1]Products!$A:$G,4,0)</f>
        <v>1351</v>
      </c>
      <c r="J3993" s="9">
        <f>VLOOKUP('Consolidtaed Data'!$B8765,[1]Products!$A:$G,3,0)</f>
        <v>1108</v>
      </c>
      <c r="K3993" s="9">
        <f>'Consolidtaed Data'!$J8765*'Consolidtaed Data'!$H8765</f>
        <v>72</v>
      </c>
      <c r="L3993" s="9">
        <f>'Consolidtaed Data'!$I8765*'Consolidtaed Data'!$H8765</f>
        <v>136</v>
      </c>
      <c r="M3993" s="9">
        <f>'Consolidtaed Data'!$L8765-'Consolidtaed Data'!$K8765</f>
        <v>148</v>
      </c>
      <c r="N3993" s="9" t="str">
        <f>VLOOKUP('Consolidtaed Data'!$C8765,[1]Locations!$A:$O,2,0)</f>
        <v>San Mateo</v>
      </c>
      <c r="O3993" s="9" t="str">
        <f>VLOOKUP('Consolidtaed Data'!$D8765,'[1]Sales People'!$A:$B,2,0)</f>
        <v>Joshua Taylor</v>
      </c>
      <c r="P3993" s="9" t="str">
        <f>VLOOKUP('Consolidtaed Data'!$E8765,[1]Customers!$A:$B,2,0)</f>
        <v>Gregory Simmons</v>
      </c>
      <c r="Q3993" s="11">
        <f>WEEKDAY('Consolidtaed Data'!$F8765)</f>
        <v>5</v>
      </c>
      <c r="R3993" s="9">
        <f>MONTH('Consolidtaed Data'!$F8765)</f>
        <v>10</v>
      </c>
      <c r="S3993" s="9" t="str">
        <f>TEXT(Table3[[#This Row],[Purchase Date]],"MMMM")</f>
        <v>October</v>
      </c>
      <c r="T3993" s="9">
        <f>YEAR('Consolidtaed Data'!$F8765)</f>
        <v>2021</v>
      </c>
    </row>
    <row r="3994" spans="1:20" x14ac:dyDescent="0.3">
      <c r="A3994" s="9" t="s">
        <v>5016</v>
      </c>
      <c r="B3994" s="9" t="s">
        <v>185</v>
      </c>
      <c r="C3994" s="9" t="s">
        <v>412</v>
      </c>
      <c r="D3994" s="9" t="s">
        <v>235</v>
      </c>
      <c r="E3994" s="9" t="s">
        <v>1103</v>
      </c>
      <c r="F3994" s="10">
        <v>44122</v>
      </c>
      <c r="G3994" s="10" t="str">
        <f>VLOOKUP(Table3[[#This Row],[Product ID]],[1]Products!$A:$G,2,0)</f>
        <v>Product 65</v>
      </c>
      <c r="H3994" s="22">
        <v>4</v>
      </c>
      <c r="I3994" s="9">
        <f>VLOOKUP('Consolidtaed Data'!$B8867,[1]Products!$A:$G,4,0)</f>
        <v>1467</v>
      </c>
      <c r="J3994" s="9">
        <f>VLOOKUP('Consolidtaed Data'!$B8867,[1]Products!$A:$G,3,0)</f>
        <v>807</v>
      </c>
      <c r="K3994" s="9">
        <f>'Consolidtaed Data'!$J8867*'Consolidtaed Data'!$H8867</f>
        <v>6064</v>
      </c>
      <c r="L3994" s="9">
        <f>'Consolidtaed Data'!$I8867*'Consolidtaed Data'!$H8867</f>
        <v>7132</v>
      </c>
      <c r="M3994" s="9">
        <f>'Consolidtaed Data'!$L8867-'Consolidtaed Data'!$K8867</f>
        <v>509</v>
      </c>
      <c r="N3994" s="9" t="str">
        <f>VLOOKUP('Consolidtaed Data'!$C8867,[1]Locations!$A:$O,2,0)</f>
        <v>Rialto</v>
      </c>
      <c r="O3994" s="9" t="str">
        <f>VLOOKUP('Consolidtaed Data'!$D8867,'[1]Sales People'!$A:$B,2,0)</f>
        <v>Kevin Butler</v>
      </c>
      <c r="P3994" s="9" t="str">
        <f>VLOOKUP('Consolidtaed Data'!$E8867,[1]Customers!$A:$B,2,0)</f>
        <v>Michael Reed</v>
      </c>
      <c r="Q3994" s="11">
        <f>WEEKDAY('Consolidtaed Data'!$F8867)</f>
        <v>5</v>
      </c>
      <c r="R3994" s="9">
        <f>MONTH('Consolidtaed Data'!$F8867)</f>
        <v>11</v>
      </c>
      <c r="S3994" s="9" t="str">
        <f>TEXT(Table3[[#This Row],[Purchase Date]],"MMMM")</f>
        <v>October</v>
      </c>
      <c r="T3994" s="9">
        <f>YEAR('Consolidtaed Data'!$F8867)</f>
        <v>2021</v>
      </c>
    </row>
    <row r="3995" spans="1:20" x14ac:dyDescent="0.3">
      <c r="A3995" s="9" t="s">
        <v>5017</v>
      </c>
      <c r="B3995" s="9" t="s">
        <v>160</v>
      </c>
      <c r="C3995" s="9" t="s">
        <v>458</v>
      </c>
      <c r="D3995" s="9" t="s">
        <v>246</v>
      </c>
      <c r="E3995" s="9" t="s">
        <v>1324</v>
      </c>
      <c r="F3995" s="10">
        <v>44122</v>
      </c>
      <c r="G3995" s="10" t="str">
        <f>VLOOKUP(Table3[[#This Row],[Product ID]],[1]Products!$A:$G,2,0)</f>
        <v>Product 28</v>
      </c>
      <c r="H3995" s="22">
        <v>2</v>
      </c>
      <c r="I3995" s="9">
        <f>VLOOKUP('Consolidtaed Data'!$B9259,[1]Products!$A:$G,4,0)</f>
        <v>1638</v>
      </c>
      <c r="J3995" s="9">
        <f>VLOOKUP('Consolidtaed Data'!$B9259,[1]Products!$A:$G,3,0)</f>
        <v>1261</v>
      </c>
      <c r="K3995" s="9">
        <f>'Consolidtaed Data'!$J9259*'Consolidtaed Data'!$H9259</f>
        <v>421</v>
      </c>
      <c r="L3995" s="9">
        <f>'Consolidtaed Data'!$I9259*'Consolidtaed Data'!$H9259</f>
        <v>561</v>
      </c>
      <c r="M3995" s="9">
        <f>'Consolidtaed Data'!$L9259-'Consolidtaed Data'!$K9259</f>
        <v>22</v>
      </c>
      <c r="N3995" s="9" t="str">
        <f>VLOOKUP('Consolidtaed Data'!$C9259,[1]Locations!$A:$O,2,0)</f>
        <v>Pomona</v>
      </c>
      <c r="O3995" s="9" t="str">
        <f>VLOOKUP('Consolidtaed Data'!$D9259,'[1]Sales People'!$A:$B,2,0)</f>
        <v>Jerry Perry</v>
      </c>
      <c r="P3995" s="9" t="str">
        <f>VLOOKUP('Consolidtaed Data'!$E9259,[1]Customers!$A:$B,2,0)</f>
        <v>Douglas Wallace</v>
      </c>
      <c r="Q3995" s="11">
        <f>WEEKDAY('Consolidtaed Data'!$F9259)</f>
        <v>4</v>
      </c>
      <c r="R3995" s="9">
        <f>MONTH('Consolidtaed Data'!$F9259)</f>
        <v>12</v>
      </c>
      <c r="S3995" s="9" t="str">
        <f>TEXT(Table3[[#This Row],[Purchase Date]],"MMMM")</f>
        <v>October</v>
      </c>
      <c r="T3995" s="9">
        <f>YEAR('Consolidtaed Data'!$F9259)</f>
        <v>2021</v>
      </c>
    </row>
    <row r="3996" spans="1:20" x14ac:dyDescent="0.3">
      <c r="A3996" s="9" t="s">
        <v>5018</v>
      </c>
      <c r="B3996" s="9" t="s">
        <v>294</v>
      </c>
      <c r="C3996" s="9" t="s">
        <v>90</v>
      </c>
      <c r="D3996" s="9" t="s">
        <v>9</v>
      </c>
      <c r="E3996" s="9" t="s">
        <v>2733</v>
      </c>
      <c r="F3996" s="10">
        <v>44122</v>
      </c>
      <c r="G3996" s="10" t="str">
        <f>VLOOKUP(Table3[[#This Row],[Product ID]],[1]Products!$A:$G,2,0)</f>
        <v>Product 51</v>
      </c>
      <c r="H3996" s="22">
        <v>4</v>
      </c>
      <c r="I3996" s="9">
        <f>VLOOKUP('Consolidtaed Data'!$B9625,[1]Products!$A:$G,4,0)</f>
        <v>2141</v>
      </c>
      <c r="J3996" s="9">
        <f>VLOOKUP('Consolidtaed Data'!$B9625,[1]Products!$A:$G,3,0)</f>
        <v>1777</v>
      </c>
      <c r="K3996" s="9">
        <f>'Consolidtaed Data'!$J9625*'Consolidtaed Data'!$H9625</f>
        <v>1200</v>
      </c>
      <c r="L3996" s="9">
        <f>'Consolidtaed Data'!$I9625*'Consolidtaed Data'!$H9625</f>
        <v>2182</v>
      </c>
      <c r="M3996" s="9">
        <f>'Consolidtaed Data'!$L9625-'Consolidtaed Data'!$K9625</f>
        <v>192</v>
      </c>
      <c r="N3996" s="9" t="str">
        <f>VLOOKUP('Consolidtaed Data'!$C9625,[1]Locations!$A:$O,2,0)</f>
        <v>Simi Valley</v>
      </c>
      <c r="O3996" s="9" t="str">
        <f>VLOOKUP('Consolidtaed Data'!$D9625,'[1]Sales People'!$A:$B,2,0)</f>
        <v>Justin Lynch</v>
      </c>
      <c r="P3996" s="9" t="str">
        <f>VLOOKUP('Consolidtaed Data'!$E9625,[1]Customers!$A:$B,2,0)</f>
        <v>Keith Schmidt</v>
      </c>
      <c r="Q3996" s="11">
        <f>WEEKDAY('Consolidtaed Data'!$F9625)</f>
        <v>3</v>
      </c>
      <c r="R3996" s="9">
        <f>MONTH('Consolidtaed Data'!$F9625)</f>
        <v>12</v>
      </c>
      <c r="S3996" s="9" t="str">
        <f>TEXT(Table3[[#This Row],[Purchase Date]],"MMMM")</f>
        <v>October</v>
      </c>
      <c r="T3996" s="9">
        <f>YEAR('Consolidtaed Data'!$F9625)</f>
        <v>2021</v>
      </c>
    </row>
    <row r="3997" spans="1:20" x14ac:dyDescent="0.3">
      <c r="A3997" s="9" t="s">
        <v>5019</v>
      </c>
      <c r="B3997" s="9" t="s">
        <v>549</v>
      </c>
      <c r="C3997" s="9" t="s">
        <v>39</v>
      </c>
      <c r="D3997" s="9" t="s">
        <v>149</v>
      </c>
      <c r="E3997" s="9" t="s">
        <v>756</v>
      </c>
      <c r="F3997" s="10">
        <v>44123</v>
      </c>
      <c r="G3997" s="10" t="str">
        <f>VLOOKUP(Table3[[#This Row],[Product ID]],[1]Products!$A:$G,2,0)</f>
        <v>Product 10</v>
      </c>
      <c r="H3997" s="22">
        <v>1</v>
      </c>
      <c r="I3997" s="9">
        <f>VLOOKUP('Consolidtaed Data'!$B5272,[1]Products!$A:$G,4,0)</f>
        <v>2495</v>
      </c>
      <c r="J3997" s="9">
        <f>VLOOKUP('Consolidtaed Data'!$B5272,[1]Products!$A:$G,3,0)</f>
        <v>1896</v>
      </c>
      <c r="K3997" s="9">
        <f>'Consolidtaed Data'!$J5272*'Consolidtaed Data'!$H5272</f>
        <v>7860</v>
      </c>
      <c r="L3997" s="9">
        <f>'Consolidtaed Data'!$I5272*'Consolidtaed Data'!$H5272</f>
        <v>9584</v>
      </c>
      <c r="M3997" s="9">
        <f>'Consolidtaed Data'!$L5272-'Consolidtaed Data'!$K5272</f>
        <v>812</v>
      </c>
      <c r="N3997" s="9" t="str">
        <f>VLOOKUP('Consolidtaed Data'!$C5272,[1]Locations!$A:$O,2,0)</f>
        <v>Carlsbad</v>
      </c>
      <c r="O3997" s="9" t="str">
        <f>VLOOKUP('Consolidtaed Data'!$D5272,'[1]Sales People'!$A:$B,2,0)</f>
        <v>Roger Ramos</v>
      </c>
      <c r="P3997" s="9" t="str">
        <f>VLOOKUP('Consolidtaed Data'!$E5272,[1]Customers!$A:$B,2,0)</f>
        <v>Walter Harris</v>
      </c>
      <c r="Q3997" s="11">
        <f>WEEKDAY('Consolidtaed Data'!$F5272)</f>
        <v>7</v>
      </c>
      <c r="R3997" s="9">
        <f>MONTH('Consolidtaed Data'!$F5272)</f>
        <v>1</v>
      </c>
      <c r="S3997" s="9" t="str">
        <f>TEXT(Table3[[#This Row],[Purchase Date]],"MMMM")</f>
        <v>October</v>
      </c>
      <c r="T3997" s="9">
        <f>YEAR('Consolidtaed Data'!$F5272)</f>
        <v>2021</v>
      </c>
    </row>
    <row r="3998" spans="1:20" x14ac:dyDescent="0.3">
      <c r="A3998" s="9" t="s">
        <v>5020</v>
      </c>
      <c r="B3998" s="9" t="s">
        <v>981</v>
      </c>
      <c r="C3998" s="9" t="s">
        <v>472</v>
      </c>
      <c r="D3998" s="9" t="s">
        <v>272</v>
      </c>
      <c r="E3998" s="9" t="s">
        <v>337</v>
      </c>
      <c r="F3998" s="10">
        <v>44123</v>
      </c>
      <c r="G3998" s="10" t="str">
        <f>VLOOKUP(Table3[[#This Row],[Product ID]],[1]Products!$A:$G,2,0)</f>
        <v>Product 3</v>
      </c>
      <c r="H3998" s="22">
        <v>2</v>
      </c>
      <c r="I3998" s="9">
        <f>VLOOKUP('Consolidtaed Data'!$B5958,[1]Products!$A:$G,4,0)</f>
        <v>1798</v>
      </c>
      <c r="J3998" s="9">
        <f>VLOOKUP('Consolidtaed Data'!$B5958,[1]Products!$A:$G,3,0)</f>
        <v>971</v>
      </c>
      <c r="K3998" s="9">
        <f>'Consolidtaed Data'!$J5958*'Consolidtaed Data'!$H5958</f>
        <v>774</v>
      </c>
      <c r="L3998" s="9">
        <f>'Consolidtaed Data'!$I5958*'Consolidtaed Data'!$H5958</f>
        <v>1334</v>
      </c>
      <c r="M3998" s="9">
        <f>'Consolidtaed Data'!$L5958-'Consolidtaed Data'!$K5958</f>
        <v>64</v>
      </c>
      <c r="N3998" s="9" t="str">
        <f>VLOOKUP('Consolidtaed Data'!$C5958,[1]Locations!$A:$O,2,0)</f>
        <v>Jurupa Valley</v>
      </c>
      <c r="O3998" s="9" t="str">
        <f>VLOOKUP('Consolidtaed Data'!$D5958,'[1]Sales People'!$A:$B,2,0)</f>
        <v>Brian Davis</v>
      </c>
      <c r="P3998" s="9" t="str">
        <f>VLOOKUP('Consolidtaed Data'!$E5958,[1]Customers!$A:$B,2,0)</f>
        <v>Billy Cook</v>
      </c>
      <c r="Q3998" s="11">
        <f>WEEKDAY('Consolidtaed Data'!$F5958)</f>
        <v>1</v>
      </c>
      <c r="R3998" s="9">
        <f>MONTH('Consolidtaed Data'!$F5958)</f>
        <v>3</v>
      </c>
      <c r="S3998" s="9" t="str">
        <f>TEXT(Table3[[#This Row],[Purchase Date]],"MMMM")</f>
        <v>October</v>
      </c>
      <c r="T3998" s="9">
        <f>YEAR('Consolidtaed Data'!$F5958)</f>
        <v>2021</v>
      </c>
    </row>
    <row r="3999" spans="1:20" x14ac:dyDescent="0.3">
      <c r="A3999" s="9" t="s">
        <v>5021</v>
      </c>
      <c r="B3999" s="9" t="s">
        <v>294</v>
      </c>
      <c r="C3999" s="9" t="s">
        <v>249</v>
      </c>
      <c r="D3999" s="9" t="s">
        <v>161</v>
      </c>
      <c r="E3999" s="9" t="s">
        <v>279</v>
      </c>
      <c r="F3999" s="10">
        <v>44123</v>
      </c>
      <c r="G3999" s="10" t="str">
        <f>VLOOKUP(Table3[[#This Row],[Product ID]],[1]Products!$A:$G,2,0)</f>
        <v>Product 51</v>
      </c>
      <c r="H3999" s="22">
        <v>1</v>
      </c>
      <c r="I3999" s="9">
        <f>VLOOKUP('Consolidtaed Data'!$B6472,[1]Products!$A:$G,4,0)</f>
        <v>1862</v>
      </c>
      <c r="J3999" s="9">
        <f>VLOOKUP('Consolidtaed Data'!$B6472,[1]Products!$A:$G,3,0)</f>
        <v>1173</v>
      </c>
      <c r="K3999" s="9">
        <f>'Consolidtaed Data'!$J6472*'Consolidtaed Data'!$H6472</f>
        <v>3792</v>
      </c>
      <c r="L3999" s="9">
        <f>'Consolidtaed Data'!$I6472*'Consolidtaed Data'!$H6472</f>
        <v>4990</v>
      </c>
      <c r="M3999" s="9">
        <f>'Consolidtaed Data'!$L6472-'Consolidtaed Data'!$K6472</f>
        <v>156</v>
      </c>
      <c r="N3999" s="9" t="str">
        <f>VLOOKUP('Consolidtaed Data'!$C6472,[1]Locations!$A:$O,2,0)</f>
        <v>Rialto</v>
      </c>
      <c r="O3999" s="9" t="str">
        <f>VLOOKUP('Consolidtaed Data'!$D6472,'[1]Sales People'!$A:$B,2,0)</f>
        <v>Ronald Reed</v>
      </c>
      <c r="P3999" s="9" t="str">
        <f>VLOOKUP('Consolidtaed Data'!$E6472,[1]Customers!$A:$B,2,0)</f>
        <v>Anthony Simpson</v>
      </c>
      <c r="Q3999" s="11">
        <f>WEEKDAY('Consolidtaed Data'!$F6472)</f>
        <v>6</v>
      </c>
      <c r="R3999" s="9">
        <f>MONTH('Consolidtaed Data'!$F6472)</f>
        <v>5</v>
      </c>
      <c r="S3999" s="9" t="str">
        <f>TEXT(Table3[[#This Row],[Purchase Date]],"MMMM")</f>
        <v>October</v>
      </c>
      <c r="T3999" s="9">
        <f>YEAR('Consolidtaed Data'!$F6472)</f>
        <v>2021</v>
      </c>
    </row>
    <row r="4000" spans="1:20" x14ac:dyDescent="0.3">
      <c r="A4000" s="9" t="s">
        <v>5022</v>
      </c>
      <c r="B4000" s="9" t="s">
        <v>213</v>
      </c>
      <c r="C4000" s="9" t="s">
        <v>228</v>
      </c>
      <c r="D4000" s="9" t="s">
        <v>281</v>
      </c>
      <c r="E4000" s="9" t="s">
        <v>498</v>
      </c>
      <c r="F4000" s="10">
        <v>44123</v>
      </c>
      <c r="G4000" s="10" t="str">
        <f>VLOOKUP(Table3[[#This Row],[Product ID]],[1]Products!$A:$G,2,0)</f>
        <v>Product 68</v>
      </c>
      <c r="H4000" s="22">
        <v>1</v>
      </c>
      <c r="I4000" s="9">
        <f>VLOOKUP('Consolidtaed Data'!$B6761,[1]Products!$A:$G,4,0)</f>
        <v>684</v>
      </c>
      <c r="J4000" s="9">
        <f>VLOOKUP('Consolidtaed Data'!$B6761,[1]Products!$A:$G,3,0)</f>
        <v>561</v>
      </c>
      <c r="K4000" s="9">
        <f>'Consolidtaed Data'!$J6761*'Consolidtaed Data'!$H6761</f>
        <v>291</v>
      </c>
      <c r="L4000" s="9">
        <f>'Consolidtaed Data'!$I6761*'Consolidtaed Data'!$H6761</f>
        <v>378</v>
      </c>
      <c r="M4000" s="9">
        <f>'Consolidtaed Data'!$L6761-'Consolidtaed Data'!$K6761</f>
        <v>428</v>
      </c>
      <c r="N4000" s="9" t="str">
        <f>VLOOKUP('Consolidtaed Data'!$C6761,[1]Locations!$A:$O,2,0)</f>
        <v>Santa Rosa</v>
      </c>
      <c r="O4000" s="9" t="str">
        <f>VLOOKUP('Consolidtaed Data'!$D6761,'[1]Sales People'!$A:$B,2,0)</f>
        <v>Scott Clark</v>
      </c>
      <c r="P4000" s="9" t="str">
        <f>VLOOKUP('Consolidtaed Data'!$E6761,[1]Customers!$A:$B,2,0)</f>
        <v>Joe Bryant</v>
      </c>
      <c r="Q4000" s="11">
        <f>WEEKDAY('Consolidtaed Data'!$F6761)</f>
        <v>1</v>
      </c>
      <c r="R4000" s="9">
        <f>MONTH('Consolidtaed Data'!$F6761)</f>
        <v>5</v>
      </c>
      <c r="S4000" s="9" t="str">
        <f>TEXT(Table3[[#This Row],[Purchase Date]],"MMMM")</f>
        <v>October</v>
      </c>
      <c r="T4000" s="9">
        <f>YEAR('Consolidtaed Data'!$F6761)</f>
        <v>2021</v>
      </c>
    </row>
    <row r="4001" spans="1:20" x14ac:dyDescent="0.3">
      <c r="A4001" s="9" t="s">
        <v>5023</v>
      </c>
      <c r="B4001" s="9" t="s">
        <v>278</v>
      </c>
      <c r="C4001" s="9" t="s">
        <v>331</v>
      </c>
      <c r="D4001" s="9" t="s">
        <v>241</v>
      </c>
      <c r="E4001" s="9" t="s">
        <v>507</v>
      </c>
      <c r="F4001" s="10">
        <v>44123</v>
      </c>
      <c r="G4001" s="10" t="str">
        <f>VLOOKUP(Table3[[#This Row],[Product ID]],[1]Products!$A:$G,2,0)</f>
        <v>Product 75</v>
      </c>
      <c r="H4001" s="22">
        <v>2</v>
      </c>
      <c r="I4001" s="9">
        <f>VLOOKUP('Consolidtaed Data'!$B7121,[1]Products!$A:$G,4,0)</f>
        <v>1278</v>
      </c>
      <c r="J4001" s="9">
        <f>VLOOKUP('Consolidtaed Data'!$B7121,[1]Products!$A:$G,3,0)</f>
        <v>665</v>
      </c>
      <c r="K4001" s="9">
        <f>'Consolidtaed Data'!$J7121*'Consolidtaed Data'!$H7121</f>
        <v>3780</v>
      </c>
      <c r="L4001" s="9">
        <f>'Consolidtaed Data'!$I7121*'Consolidtaed Data'!$H7121</f>
        <v>7556</v>
      </c>
      <c r="M4001" s="9">
        <f>'Consolidtaed Data'!$L7121-'Consolidtaed Data'!$K7121</f>
        <v>187</v>
      </c>
      <c r="N4001" s="9" t="str">
        <f>VLOOKUP('Consolidtaed Data'!$C7121,[1]Locations!$A:$O,2,0)</f>
        <v>San Diego</v>
      </c>
      <c r="O4001" s="9" t="str">
        <f>VLOOKUP('Consolidtaed Data'!$D7121,'[1]Sales People'!$A:$B,2,0)</f>
        <v>Andrew Bowman</v>
      </c>
      <c r="P4001" s="9" t="str">
        <f>VLOOKUP('Consolidtaed Data'!$E7121,[1]Customers!$A:$B,2,0)</f>
        <v>Kevin Campbell</v>
      </c>
      <c r="Q4001" s="11">
        <f>WEEKDAY('Consolidtaed Data'!$F7121)</f>
        <v>6</v>
      </c>
      <c r="R4001" s="9">
        <f>MONTH('Consolidtaed Data'!$F7121)</f>
        <v>6</v>
      </c>
      <c r="S4001" s="9" t="str">
        <f>TEXT(Table3[[#This Row],[Purchase Date]],"MMMM")</f>
        <v>October</v>
      </c>
      <c r="T4001" s="9">
        <f>YEAR('Consolidtaed Data'!$F7121)</f>
        <v>2021</v>
      </c>
    </row>
    <row r="4002" spans="1:20" x14ac:dyDescent="0.3">
      <c r="A4002" s="9" t="s">
        <v>5024</v>
      </c>
      <c r="B4002" s="9" t="s">
        <v>209</v>
      </c>
      <c r="C4002" s="9" t="s">
        <v>104</v>
      </c>
      <c r="D4002" s="9" t="s">
        <v>272</v>
      </c>
      <c r="E4002" s="9" t="s">
        <v>641</v>
      </c>
      <c r="F4002" s="10">
        <v>44123</v>
      </c>
      <c r="G4002" s="10" t="str">
        <f>VLOOKUP(Table3[[#This Row],[Product ID]],[1]Products!$A:$G,2,0)</f>
        <v>Product 86</v>
      </c>
      <c r="H4002" s="22">
        <v>1</v>
      </c>
      <c r="I4002" s="9">
        <f>VLOOKUP('Consolidtaed Data'!$B8116,[1]Products!$A:$G,4,0)</f>
        <v>880</v>
      </c>
      <c r="J4002" s="9">
        <f>VLOOKUP('Consolidtaed Data'!$B8116,[1]Products!$A:$G,3,0)</f>
        <v>634</v>
      </c>
      <c r="K4002" s="9">
        <f>'Consolidtaed Data'!$J8116*'Consolidtaed Data'!$H8116</f>
        <v>1777</v>
      </c>
      <c r="L4002" s="9">
        <f>'Consolidtaed Data'!$I8116*'Consolidtaed Data'!$H8116</f>
        <v>2141</v>
      </c>
      <c r="M4002" s="9">
        <f>'Consolidtaed Data'!$L8116-'Consolidtaed Data'!$K8116</f>
        <v>96</v>
      </c>
      <c r="N4002" s="9" t="str">
        <f>VLOOKUP('Consolidtaed Data'!$C8116,[1]Locations!$A:$O,2,0)</f>
        <v>Pomona</v>
      </c>
      <c r="O4002" s="9" t="str">
        <f>VLOOKUP('Consolidtaed Data'!$D8116,'[1]Sales People'!$A:$B,2,0)</f>
        <v>Ryan Butler</v>
      </c>
      <c r="P4002" s="9" t="str">
        <f>VLOOKUP('Consolidtaed Data'!$E8116,[1]Customers!$A:$B,2,0)</f>
        <v>Stephen Reynolds</v>
      </c>
      <c r="Q4002" s="11">
        <f>WEEKDAY('Consolidtaed Data'!$F8116)</f>
        <v>6</v>
      </c>
      <c r="R4002" s="9">
        <f>MONTH('Consolidtaed Data'!$F8116)</f>
        <v>9</v>
      </c>
      <c r="S4002" s="9" t="str">
        <f>TEXT(Table3[[#This Row],[Purchase Date]],"MMMM")</f>
        <v>October</v>
      </c>
      <c r="T4002" s="9">
        <f>YEAR('Consolidtaed Data'!$F8116)</f>
        <v>2021</v>
      </c>
    </row>
    <row r="4003" spans="1:20" x14ac:dyDescent="0.3">
      <c r="A4003" s="9" t="s">
        <v>5025</v>
      </c>
      <c r="B4003" s="9" t="s">
        <v>156</v>
      </c>
      <c r="C4003" s="9" t="s">
        <v>165</v>
      </c>
      <c r="D4003" s="9" t="s">
        <v>197</v>
      </c>
      <c r="E4003" s="9" t="s">
        <v>1054</v>
      </c>
      <c r="F4003" s="10">
        <v>44123</v>
      </c>
      <c r="G4003" s="10" t="str">
        <f>VLOOKUP(Table3[[#This Row],[Product ID]],[1]Products!$A:$G,2,0)</f>
        <v>Product 21</v>
      </c>
      <c r="H4003" s="22">
        <v>1</v>
      </c>
      <c r="I4003" s="9">
        <f>VLOOKUP('Consolidtaed Data'!$B8204,[1]Products!$A:$G,4,0)</f>
        <v>556</v>
      </c>
      <c r="J4003" s="9">
        <f>VLOOKUP('Consolidtaed Data'!$B8204,[1]Products!$A:$G,3,0)</f>
        <v>395</v>
      </c>
      <c r="K4003" s="9">
        <f>'Consolidtaed Data'!$J8204*'Consolidtaed Data'!$H8204</f>
        <v>7108</v>
      </c>
      <c r="L4003" s="9">
        <f>'Consolidtaed Data'!$I8204*'Consolidtaed Data'!$H8204</f>
        <v>8564</v>
      </c>
      <c r="M4003" s="9">
        <f>'Consolidtaed Data'!$L8204-'Consolidtaed Data'!$K8204</f>
        <v>436</v>
      </c>
      <c r="N4003" s="9" t="str">
        <f>VLOOKUP('Consolidtaed Data'!$C8204,[1]Locations!$A:$O,2,0)</f>
        <v>Glendale</v>
      </c>
      <c r="O4003" s="9" t="str">
        <f>VLOOKUP('Consolidtaed Data'!$D8204,'[1]Sales People'!$A:$B,2,0)</f>
        <v>Ryan Butler</v>
      </c>
      <c r="P4003" s="9" t="str">
        <f>VLOOKUP('Consolidtaed Data'!$E8204,[1]Customers!$A:$B,2,0)</f>
        <v>Robert Carr</v>
      </c>
      <c r="Q4003" s="11">
        <f>WEEKDAY('Consolidtaed Data'!$F8204)</f>
        <v>5</v>
      </c>
      <c r="R4003" s="9">
        <f>MONTH('Consolidtaed Data'!$F8204)</f>
        <v>9</v>
      </c>
      <c r="S4003" s="9" t="str">
        <f>TEXT(Table3[[#This Row],[Purchase Date]],"MMMM")</f>
        <v>October</v>
      </c>
      <c r="T4003" s="9">
        <f>YEAR('Consolidtaed Data'!$F8204)</f>
        <v>2021</v>
      </c>
    </row>
    <row r="4004" spans="1:20" x14ac:dyDescent="0.3">
      <c r="A4004" s="9" t="s">
        <v>5026</v>
      </c>
      <c r="B4004" s="9" t="s">
        <v>330</v>
      </c>
      <c r="C4004" s="9" t="s">
        <v>319</v>
      </c>
      <c r="D4004" s="9" t="s">
        <v>149</v>
      </c>
      <c r="E4004" s="9" t="s">
        <v>812</v>
      </c>
      <c r="F4004" s="10">
        <v>44123</v>
      </c>
      <c r="G4004" s="10" t="str">
        <f>VLOOKUP(Table3[[#This Row],[Product ID]],[1]Products!$A:$G,2,0)</f>
        <v>Product 91</v>
      </c>
      <c r="H4004" s="22">
        <v>1</v>
      </c>
      <c r="I4004" s="9">
        <f>VLOOKUP('Consolidtaed Data'!$B9159,[1]Products!$A:$G,4,0)</f>
        <v>667</v>
      </c>
      <c r="J4004" s="9">
        <f>VLOOKUP('Consolidtaed Data'!$B9159,[1]Products!$A:$G,3,0)</f>
        <v>387</v>
      </c>
      <c r="K4004" s="9">
        <f>'Consolidtaed Data'!$J9159*'Consolidtaed Data'!$H9159</f>
        <v>561</v>
      </c>
      <c r="L4004" s="9">
        <f>'Consolidtaed Data'!$I9159*'Consolidtaed Data'!$H9159</f>
        <v>684</v>
      </c>
      <c r="M4004" s="9">
        <f>'Consolidtaed Data'!$L9159-'Consolidtaed Data'!$K9159</f>
        <v>2400</v>
      </c>
      <c r="N4004" s="9" t="str">
        <f>VLOOKUP('Consolidtaed Data'!$C9159,[1]Locations!$A:$O,2,0)</f>
        <v>Thousand Oaks</v>
      </c>
      <c r="O4004" s="9" t="str">
        <f>VLOOKUP('Consolidtaed Data'!$D9159,'[1]Sales People'!$A:$B,2,0)</f>
        <v>Brian Hansen</v>
      </c>
      <c r="P4004" s="9" t="str">
        <f>VLOOKUP('Consolidtaed Data'!$E9159,[1]Customers!$A:$B,2,0)</f>
        <v>Charles Hughes</v>
      </c>
      <c r="Q4004" s="11">
        <f>WEEKDAY('Consolidtaed Data'!$F9159)</f>
        <v>4</v>
      </c>
      <c r="R4004" s="9">
        <f>MONTH('Consolidtaed Data'!$F9159)</f>
        <v>11</v>
      </c>
      <c r="S4004" s="9" t="str">
        <f>TEXT(Table3[[#This Row],[Purchase Date]],"MMMM")</f>
        <v>October</v>
      </c>
      <c r="T4004" s="9">
        <f>YEAR('Consolidtaed Data'!$F9159)</f>
        <v>2021</v>
      </c>
    </row>
    <row r="4005" spans="1:20" x14ac:dyDescent="0.3">
      <c r="A4005" s="9" t="s">
        <v>5027</v>
      </c>
      <c r="B4005" s="9" t="s">
        <v>572</v>
      </c>
      <c r="C4005" s="9" t="s">
        <v>458</v>
      </c>
      <c r="D4005" s="9" t="s">
        <v>51</v>
      </c>
      <c r="E4005" s="9" t="s">
        <v>2118</v>
      </c>
      <c r="F4005" s="10">
        <v>44124</v>
      </c>
      <c r="G4005" s="10" t="str">
        <f>VLOOKUP(Table3[[#This Row],[Product ID]],[1]Products!$A:$G,2,0)</f>
        <v>Product 22</v>
      </c>
      <c r="H4005" s="22">
        <v>1</v>
      </c>
      <c r="I4005" s="9">
        <f>VLOOKUP('Consolidtaed Data'!$B4903,[1]Products!$A:$G,4,0)</f>
        <v>1972</v>
      </c>
      <c r="J4005" s="9">
        <f>VLOOKUP('Consolidtaed Data'!$B4903,[1]Products!$A:$G,3,0)</f>
        <v>1321</v>
      </c>
      <c r="K4005" s="9">
        <f>'Consolidtaed Data'!$J4903*'Consolidtaed Data'!$H4903</f>
        <v>2514</v>
      </c>
      <c r="L4005" s="9">
        <f>'Consolidtaed Data'!$I4903*'Consolidtaed Data'!$H4903</f>
        <v>3309</v>
      </c>
      <c r="M4005" s="9">
        <f>'Consolidtaed Data'!$L4903-'Consolidtaed Data'!$K4903</f>
        <v>329</v>
      </c>
      <c r="N4005" s="9" t="str">
        <f>VLOOKUP('Consolidtaed Data'!$C4903,[1]Locations!$A:$O,2,0)</f>
        <v>Fontana</v>
      </c>
      <c r="O4005" s="9" t="str">
        <f>VLOOKUP('Consolidtaed Data'!$D4903,'[1]Sales People'!$A:$B,2,0)</f>
        <v>Andrew Bowman</v>
      </c>
      <c r="P4005" s="9" t="str">
        <f>VLOOKUP('Consolidtaed Data'!$E4903,[1]Customers!$A:$B,2,0)</f>
        <v>William Andrews</v>
      </c>
      <c r="Q4005" s="11">
        <f>WEEKDAY('Consolidtaed Data'!$F4903)</f>
        <v>1</v>
      </c>
      <c r="R4005" s="9">
        <f>MONTH('Consolidtaed Data'!$F4903)</f>
        <v>12</v>
      </c>
      <c r="S4005" s="9" t="str">
        <f>TEXT(Table3[[#This Row],[Purchase Date]],"MMMM")</f>
        <v>October</v>
      </c>
      <c r="T4005" s="9">
        <f>YEAR('Consolidtaed Data'!$F4903)</f>
        <v>2020</v>
      </c>
    </row>
    <row r="4006" spans="1:20" x14ac:dyDescent="0.3">
      <c r="A4006" s="9" t="s">
        <v>5028</v>
      </c>
      <c r="B4006" s="9" t="s">
        <v>318</v>
      </c>
      <c r="C4006" s="9" t="s">
        <v>564</v>
      </c>
      <c r="D4006" s="9" t="s">
        <v>43</v>
      </c>
      <c r="E4006" s="9" t="s">
        <v>1582</v>
      </c>
      <c r="F4006" s="10">
        <v>44124</v>
      </c>
      <c r="G4006" s="10" t="str">
        <f>VLOOKUP(Table3[[#This Row],[Product ID]],[1]Products!$A:$G,2,0)</f>
        <v>Product 89</v>
      </c>
      <c r="H4006" s="22">
        <v>1</v>
      </c>
      <c r="I4006" s="9">
        <f>VLOOKUP('Consolidtaed Data'!$B4911,[1]Products!$A:$G,4,0)</f>
        <v>1414</v>
      </c>
      <c r="J4006" s="9">
        <f>VLOOKUP('Consolidtaed Data'!$B4911,[1]Products!$A:$G,3,0)</f>
        <v>962</v>
      </c>
      <c r="K4006" s="9">
        <f>'Consolidtaed Data'!$J4911*'Consolidtaed Data'!$H4911</f>
        <v>971</v>
      </c>
      <c r="L4006" s="9">
        <f>'Consolidtaed Data'!$I4911*'Consolidtaed Data'!$H4911</f>
        <v>1494</v>
      </c>
      <c r="M4006" s="9">
        <f>'Consolidtaed Data'!$L4911-'Consolidtaed Data'!$K4911</f>
        <v>495</v>
      </c>
      <c r="N4006" s="9" t="str">
        <f>VLOOKUP('Consolidtaed Data'!$C4911,[1]Locations!$A:$O,2,0)</f>
        <v>Santa Clarita</v>
      </c>
      <c r="O4006" s="9" t="str">
        <f>VLOOKUP('Consolidtaed Data'!$D4911,'[1]Sales People'!$A:$B,2,0)</f>
        <v>Joshua Cook</v>
      </c>
      <c r="P4006" s="9" t="str">
        <f>VLOOKUP('Consolidtaed Data'!$E4911,[1]Customers!$A:$B,2,0)</f>
        <v>Steve Tucker</v>
      </c>
      <c r="Q4006" s="11">
        <f>WEEKDAY('Consolidtaed Data'!$F4911)</f>
        <v>1</v>
      </c>
      <c r="R4006" s="9">
        <f>MONTH('Consolidtaed Data'!$F4911)</f>
        <v>12</v>
      </c>
      <c r="S4006" s="9" t="str">
        <f>TEXT(Table3[[#This Row],[Purchase Date]],"MMMM")</f>
        <v>October</v>
      </c>
      <c r="T4006" s="9">
        <f>YEAR('Consolidtaed Data'!$F4911)</f>
        <v>2020</v>
      </c>
    </row>
    <row r="4007" spans="1:20" x14ac:dyDescent="0.3">
      <c r="A4007" s="9" t="s">
        <v>5029</v>
      </c>
      <c r="B4007" s="9" t="s">
        <v>238</v>
      </c>
      <c r="C4007" s="9" t="s">
        <v>192</v>
      </c>
      <c r="D4007" s="9" t="s">
        <v>31</v>
      </c>
      <c r="E4007" s="9" t="s">
        <v>52</v>
      </c>
      <c r="F4007" s="10">
        <v>44124</v>
      </c>
      <c r="G4007" s="10" t="str">
        <f>VLOOKUP(Table3[[#This Row],[Product ID]],[1]Products!$A:$G,2,0)</f>
        <v>Product 49</v>
      </c>
      <c r="H4007" s="22">
        <v>1</v>
      </c>
      <c r="I4007" s="9">
        <f>VLOOKUP('Consolidtaed Data'!$B4930,[1]Products!$A:$G,4,0)</f>
        <v>368</v>
      </c>
      <c r="J4007" s="9">
        <f>VLOOKUP('Consolidtaed Data'!$B4930,[1]Products!$A:$G,3,0)</f>
        <v>269</v>
      </c>
      <c r="K4007" s="9">
        <f>'Consolidtaed Data'!$J4930*'Consolidtaed Data'!$H4930</f>
        <v>842</v>
      </c>
      <c r="L4007" s="9">
        <f>'Consolidtaed Data'!$I4930*'Consolidtaed Data'!$H4930</f>
        <v>1122</v>
      </c>
      <c r="M4007" s="9">
        <f>'Consolidtaed Data'!$L4930-'Consolidtaed Data'!$K4930</f>
        <v>180</v>
      </c>
      <c r="N4007" s="9" t="str">
        <f>VLOOKUP('Consolidtaed Data'!$C4930,[1]Locations!$A:$O,2,0)</f>
        <v>Pasadena</v>
      </c>
      <c r="O4007" s="9" t="str">
        <f>VLOOKUP('Consolidtaed Data'!$D4930,'[1]Sales People'!$A:$B,2,0)</f>
        <v>Walter Cook</v>
      </c>
      <c r="P4007" s="9" t="str">
        <f>VLOOKUP('Consolidtaed Data'!$E4930,[1]Customers!$A:$B,2,0)</f>
        <v>Craig Mills</v>
      </c>
      <c r="Q4007" s="11">
        <f>WEEKDAY('Consolidtaed Data'!$F4930)</f>
        <v>3</v>
      </c>
      <c r="R4007" s="9">
        <f>MONTH('Consolidtaed Data'!$F4930)</f>
        <v>12</v>
      </c>
      <c r="S4007" s="9" t="str">
        <f>TEXT(Table3[[#This Row],[Purchase Date]],"MMMM")</f>
        <v>October</v>
      </c>
      <c r="T4007" s="9">
        <f>YEAR('Consolidtaed Data'!$F4930)</f>
        <v>2020</v>
      </c>
    </row>
    <row r="4008" spans="1:20" x14ac:dyDescent="0.3">
      <c r="A4008" s="9" t="s">
        <v>5030</v>
      </c>
      <c r="B4008" s="9" t="s">
        <v>182</v>
      </c>
      <c r="C4008" s="9" t="s">
        <v>126</v>
      </c>
      <c r="D4008" s="9" t="s">
        <v>100</v>
      </c>
      <c r="E4008" s="9" t="s">
        <v>569</v>
      </c>
      <c r="F4008" s="10">
        <v>44124</v>
      </c>
      <c r="G4008" s="10" t="str">
        <f>VLOOKUP(Table3[[#This Row],[Product ID]],[1]Products!$A:$G,2,0)</f>
        <v>Product 9</v>
      </c>
      <c r="H4008" s="22">
        <v>2</v>
      </c>
      <c r="I4008" s="9">
        <f>VLOOKUP('Consolidtaed Data'!$B5687,[1]Products!$A:$G,4,0)</f>
        <v>1405</v>
      </c>
      <c r="J4008" s="9">
        <f>VLOOKUP('Consolidtaed Data'!$B5687,[1]Products!$A:$G,3,0)</f>
        <v>1054</v>
      </c>
      <c r="K4008" s="9">
        <f>'Consolidtaed Data'!$J5687*'Consolidtaed Data'!$H5687</f>
        <v>1167</v>
      </c>
      <c r="L4008" s="9">
        <f>'Consolidtaed Data'!$I5687*'Consolidtaed Data'!$H5687</f>
        <v>1911</v>
      </c>
      <c r="M4008" s="9">
        <f>'Consolidtaed Data'!$L5687-'Consolidtaed Data'!$K5687</f>
        <v>137</v>
      </c>
      <c r="N4008" s="9" t="str">
        <f>VLOOKUP('Consolidtaed Data'!$C5687,[1]Locations!$A:$O,2,0)</f>
        <v>Victorville</v>
      </c>
      <c r="O4008" s="9" t="str">
        <f>VLOOKUP('Consolidtaed Data'!$D5687,'[1]Sales People'!$A:$B,2,0)</f>
        <v>Martin Perry</v>
      </c>
      <c r="P4008" s="9" t="str">
        <f>VLOOKUP('Consolidtaed Data'!$E5687,[1]Customers!$A:$B,2,0)</f>
        <v>Carlos Smith</v>
      </c>
      <c r="Q4008" s="11">
        <f>WEEKDAY('Consolidtaed Data'!$F5687)</f>
        <v>4</v>
      </c>
      <c r="R4008" s="9">
        <f>MONTH('Consolidtaed Data'!$F5687)</f>
        <v>2</v>
      </c>
      <c r="S4008" s="9" t="str">
        <f>TEXT(Table3[[#This Row],[Purchase Date]],"MMMM")</f>
        <v>October</v>
      </c>
      <c r="T4008" s="9">
        <f>YEAR('Consolidtaed Data'!$F5687)</f>
        <v>2021</v>
      </c>
    </row>
    <row r="4009" spans="1:20" x14ac:dyDescent="0.3">
      <c r="A4009" s="9" t="s">
        <v>5031</v>
      </c>
      <c r="B4009" s="9" t="s">
        <v>182</v>
      </c>
      <c r="C4009" s="9" t="s">
        <v>8</v>
      </c>
      <c r="D4009" s="9" t="s">
        <v>26</v>
      </c>
      <c r="E4009" s="9" t="s">
        <v>515</v>
      </c>
      <c r="F4009" s="10">
        <v>44124</v>
      </c>
      <c r="G4009" s="10" t="str">
        <f>VLOOKUP(Table3[[#This Row],[Product ID]],[1]Products!$A:$G,2,0)</f>
        <v>Product 9</v>
      </c>
      <c r="H4009" s="22">
        <v>3</v>
      </c>
      <c r="I4009" s="9">
        <f>VLOOKUP('Consolidtaed Data'!$B6536,[1]Products!$A:$G,4,0)</f>
        <v>95</v>
      </c>
      <c r="J4009" s="9">
        <f>VLOOKUP('Consolidtaed Data'!$B6536,[1]Products!$A:$G,3,0)</f>
        <v>61</v>
      </c>
      <c r="K4009" s="9">
        <f>'Consolidtaed Data'!$J6536*'Consolidtaed Data'!$H6536</f>
        <v>2602</v>
      </c>
      <c r="L4009" s="9">
        <f>'Consolidtaed Data'!$I6536*'Consolidtaed Data'!$H6536</f>
        <v>3174</v>
      </c>
      <c r="M4009" s="9">
        <f>'Consolidtaed Data'!$L6536-'Consolidtaed Data'!$K6536</f>
        <v>507</v>
      </c>
      <c r="N4009" s="9" t="str">
        <f>VLOOKUP('Consolidtaed Data'!$C6536,[1]Locations!$A:$O,2,0)</f>
        <v>Oxnard</v>
      </c>
      <c r="O4009" s="9" t="str">
        <f>VLOOKUP('Consolidtaed Data'!$D6536,'[1]Sales People'!$A:$B,2,0)</f>
        <v>Larry Castillo</v>
      </c>
      <c r="P4009" s="9" t="str">
        <f>VLOOKUP('Consolidtaed Data'!$E6536,[1]Customers!$A:$B,2,0)</f>
        <v>Ralph Wheeler</v>
      </c>
      <c r="Q4009" s="11">
        <f>WEEKDAY('Consolidtaed Data'!$F6536)</f>
        <v>4</v>
      </c>
      <c r="R4009" s="9">
        <f>MONTH('Consolidtaed Data'!$F6536)</f>
        <v>5</v>
      </c>
      <c r="S4009" s="9" t="str">
        <f>TEXT(Table3[[#This Row],[Purchase Date]],"MMMM")</f>
        <v>October</v>
      </c>
      <c r="T4009" s="9">
        <f>YEAR('Consolidtaed Data'!$F6536)</f>
        <v>2021</v>
      </c>
    </row>
    <row r="4010" spans="1:20" x14ac:dyDescent="0.3">
      <c r="A4010" s="9" t="s">
        <v>5032</v>
      </c>
      <c r="B4010" s="9" t="s">
        <v>168</v>
      </c>
      <c r="C4010" s="9" t="s">
        <v>104</v>
      </c>
      <c r="D4010" s="9" t="s">
        <v>105</v>
      </c>
      <c r="E4010" s="9" t="s">
        <v>1572</v>
      </c>
      <c r="F4010" s="10">
        <v>44124</v>
      </c>
      <c r="G4010" s="10" t="str">
        <f>VLOOKUP(Table3[[#This Row],[Product ID]],[1]Products!$A:$G,2,0)</f>
        <v>Product 26</v>
      </c>
      <c r="H4010" s="22">
        <v>1</v>
      </c>
      <c r="I4010" s="9">
        <f>VLOOKUP('Consolidtaed Data'!$B6672,[1]Products!$A:$G,4,0)</f>
        <v>356</v>
      </c>
      <c r="J4010" s="9">
        <f>VLOOKUP('Consolidtaed Data'!$B6672,[1]Products!$A:$G,3,0)</f>
        <v>292</v>
      </c>
      <c r="K4010" s="9">
        <f>'Consolidtaed Data'!$J6672*'Consolidtaed Data'!$H6672</f>
        <v>171</v>
      </c>
      <c r="L4010" s="9">
        <f>'Consolidtaed Data'!$I6672*'Consolidtaed Data'!$H6672</f>
        <v>217</v>
      </c>
      <c r="M4010" s="9">
        <f>'Consolidtaed Data'!$L6672-'Consolidtaed Data'!$K6672</f>
        <v>48</v>
      </c>
      <c r="N4010" s="9" t="str">
        <f>VLOOKUP('Consolidtaed Data'!$C6672,[1]Locations!$A:$O,2,0)</f>
        <v>San Diego</v>
      </c>
      <c r="O4010" s="9" t="str">
        <f>VLOOKUP('Consolidtaed Data'!$D6672,'[1]Sales People'!$A:$B,2,0)</f>
        <v>Scott Mason</v>
      </c>
      <c r="P4010" s="9" t="str">
        <f>VLOOKUP('Consolidtaed Data'!$E6672,[1]Customers!$A:$B,2,0)</f>
        <v>Jesse Alvarez</v>
      </c>
      <c r="Q4010" s="11">
        <f>WEEKDAY('Consolidtaed Data'!$F6672)</f>
        <v>1</v>
      </c>
      <c r="R4010" s="9">
        <f>MONTH('Consolidtaed Data'!$F6672)</f>
        <v>5</v>
      </c>
      <c r="S4010" s="9" t="str">
        <f>TEXT(Table3[[#This Row],[Purchase Date]],"MMMM")</f>
        <v>October</v>
      </c>
      <c r="T4010" s="9">
        <f>YEAR('Consolidtaed Data'!$F6672)</f>
        <v>2021</v>
      </c>
    </row>
    <row r="4011" spans="1:20" x14ac:dyDescent="0.3">
      <c r="A4011" s="9" t="s">
        <v>5033</v>
      </c>
      <c r="B4011" s="9" t="s">
        <v>503</v>
      </c>
      <c r="C4011" s="9" t="s">
        <v>249</v>
      </c>
      <c r="D4011" s="9" t="s">
        <v>43</v>
      </c>
      <c r="E4011" s="9" t="s">
        <v>52</v>
      </c>
      <c r="F4011" s="10">
        <v>44124</v>
      </c>
      <c r="G4011" s="10" t="str">
        <f>VLOOKUP(Table3[[#This Row],[Product ID]],[1]Products!$A:$G,2,0)</f>
        <v>Product 99</v>
      </c>
      <c r="H4011" s="22">
        <v>3</v>
      </c>
      <c r="I4011" s="9">
        <f>VLOOKUP('Consolidtaed Data'!$B6971,[1]Products!$A:$G,4,0)</f>
        <v>1639</v>
      </c>
      <c r="J4011" s="9">
        <f>VLOOKUP('Consolidtaed Data'!$B6971,[1]Products!$A:$G,3,0)</f>
        <v>1295</v>
      </c>
      <c r="K4011" s="9">
        <f>'Consolidtaed Data'!$J6971*'Consolidtaed Data'!$H6971</f>
        <v>807</v>
      </c>
      <c r="L4011" s="9">
        <f>'Consolidtaed Data'!$I6971*'Consolidtaed Data'!$H6971</f>
        <v>1104</v>
      </c>
      <c r="M4011" s="9">
        <f>'Consolidtaed Data'!$L6971-'Consolidtaed Data'!$K6971</f>
        <v>1569</v>
      </c>
      <c r="N4011" s="9" t="str">
        <f>VLOOKUP('Consolidtaed Data'!$C6971,[1]Locations!$A:$O,2,0)</f>
        <v>Daly City</v>
      </c>
      <c r="O4011" s="9" t="str">
        <f>VLOOKUP('Consolidtaed Data'!$D6971,'[1]Sales People'!$A:$B,2,0)</f>
        <v>Kevin Butler</v>
      </c>
      <c r="P4011" s="9" t="str">
        <f>VLOOKUP('Consolidtaed Data'!$E6971,[1]Customers!$A:$B,2,0)</f>
        <v>Shawn Long</v>
      </c>
      <c r="Q4011" s="11">
        <f>WEEKDAY('Consolidtaed Data'!$F6971)</f>
        <v>2</v>
      </c>
      <c r="R4011" s="9">
        <f>MONTH('Consolidtaed Data'!$F6971)</f>
        <v>6</v>
      </c>
      <c r="S4011" s="9" t="str">
        <f>TEXT(Table3[[#This Row],[Purchase Date]],"MMMM")</f>
        <v>October</v>
      </c>
      <c r="T4011" s="9">
        <f>YEAR('Consolidtaed Data'!$F6971)</f>
        <v>2021</v>
      </c>
    </row>
    <row r="4012" spans="1:20" x14ac:dyDescent="0.3">
      <c r="A4012" s="9" t="s">
        <v>5034</v>
      </c>
      <c r="B4012" s="9" t="s">
        <v>411</v>
      </c>
      <c r="C4012" s="9" t="s">
        <v>223</v>
      </c>
      <c r="D4012" s="9" t="s">
        <v>281</v>
      </c>
      <c r="E4012" s="9" t="s">
        <v>1335</v>
      </c>
      <c r="F4012" s="10">
        <v>44124</v>
      </c>
      <c r="G4012" s="10" t="str">
        <f>VLOOKUP(Table3[[#This Row],[Product ID]],[1]Products!$A:$G,2,0)</f>
        <v>Product 27</v>
      </c>
      <c r="H4012" s="22">
        <v>1</v>
      </c>
      <c r="I4012" s="9">
        <f>VLOOKUP('Consolidtaed Data'!$B7041,[1]Products!$A:$G,4,0)</f>
        <v>847</v>
      </c>
      <c r="J4012" s="9">
        <f>VLOOKUP('Consolidtaed Data'!$B7041,[1]Products!$A:$G,3,0)</f>
        <v>534</v>
      </c>
      <c r="K4012" s="9">
        <f>'Consolidtaed Data'!$J7041*'Consolidtaed Data'!$H7041</f>
        <v>1443</v>
      </c>
      <c r="L4012" s="9">
        <f>'Consolidtaed Data'!$I7041*'Consolidtaed Data'!$H7041</f>
        <v>1826</v>
      </c>
      <c r="M4012" s="9">
        <f>'Consolidtaed Data'!$L7041-'Consolidtaed Data'!$K7041</f>
        <v>123</v>
      </c>
      <c r="N4012" s="9" t="str">
        <f>VLOOKUP('Consolidtaed Data'!$C7041,[1]Locations!$A:$O,2,0)</f>
        <v>Burbank</v>
      </c>
      <c r="O4012" s="9" t="str">
        <f>VLOOKUP('Consolidtaed Data'!$D7041,'[1]Sales People'!$A:$B,2,0)</f>
        <v>Justin Lynch</v>
      </c>
      <c r="P4012" s="9" t="str">
        <f>VLOOKUP('Consolidtaed Data'!$E7041,[1]Customers!$A:$B,2,0)</f>
        <v>Ryan Ruiz</v>
      </c>
      <c r="Q4012" s="11">
        <f>WEEKDAY('Consolidtaed Data'!$F7041)</f>
        <v>1</v>
      </c>
      <c r="R4012" s="9">
        <f>MONTH('Consolidtaed Data'!$F7041)</f>
        <v>6</v>
      </c>
      <c r="S4012" s="9" t="str">
        <f>TEXT(Table3[[#This Row],[Purchase Date]],"MMMM")</f>
        <v>October</v>
      </c>
      <c r="T4012" s="9">
        <f>YEAR('Consolidtaed Data'!$F7041)</f>
        <v>2021</v>
      </c>
    </row>
    <row r="4013" spans="1:20" x14ac:dyDescent="0.3">
      <c r="A4013" s="9" t="s">
        <v>5035</v>
      </c>
      <c r="B4013" s="9" t="s">
        <v>495</v>
      </c>
      <c r="C4013" s="9" t="s">
        <v>504</v>
      </c>
      <c r="D4013" s="9" t="s">
        <v>402</v>
      </c>
      <c r="E4013" s="9" t="s">
        <v>891</v>
      </c>
      <c r="F4013" s="10">
        <v>44124</v>
      </c>
      <c r="G4013" s="10" t="str">
        <f>VLOOKUP(Table3[[#This Row],[Product ID]],[1]Products!$A:$G,2,0)</f>
        <v>Product 15</v>
      </c>
      <c r="H4013" s="22">
        <v>1</v>
      </c>
      <c r="I4013" s="9">
        <f>VLOOKUP('Consolidtaed Data'!$B7225,[1]Products!$A:$G,4,0)</f>
        <v>1812</v>
      </c>
      <c r="J4013" s="9">
        <f>VLOOKUP('Consolidtaed Data'!$B7225,[1]Products!$A:$G,3,0)</f>
        <v>1305</v>
      </c>
      <c r="K4013" s="9">
        <f>'Consolidtaed Data'!$J7225*'Consolidtaed Data'!$H7225</f>
        <v>584</v>
      </c>
      <c r="L4013" s="9">
        <f>'Consolidtaed Data'!$I7225*'Consolidtaed Data'!$H7225</f>
        <v>913</v>
      </c>
      <c r="M4013" s="9">
        <f>'Consolidtaed Data'!$L7225-'Consolidtaed Data'!$K7225</f>
        <v>192</v>
      </c>
      <c r="N4013" s="9" t="str">
        <f>VLOOKUP('Consolidtaed Data'!$C7225,[1]Locations!$A:$O,2,0)</f>
        <v>Escondido</v>
      </c>
      <c r="O4013" s="9" t="str">
        <f>VLOOKUP('Consolidtaed Data'!$D7225,'[1]Sales People'!$A:$B,2,0)</f>
        <v>Sean Miller</v>
      </c>
      <c r="P4013" s="9" t="str">
        <f>VLOOKUP('Consolidtaed Data'!$E7225,[1]Customers!$A:$B,2,0)</f>
        <v>Ralph Nichols</v>
      </c>
      <c r="Q4013" s="11">
        <f>WEEKDAY('Consolidtaed Data'!$F7225)</f>
        <v>6</v>
      </c>
      <c r="R4013" s="9">
        <f>MONTH('Consolidtaed Data'!$F7225)</f>
        <v>7</v>
      </c>
      <c r="S4013" s="9" t="str">
        <f>TEXT(Table3[[#This Row],[Purchase Date]],"MMMM")</f>
        <v>October</v>
      </c>
      <c r="T4013" s="9">
        <f>YEAR('Consolidtaed Data'!$F7225)</f>
        <v>2021</v>
      </c>
    </row>
    <row r="4014" spans="1:20" x14ac:dyDescent="0.3">
      <c r="A4014" s="9" t="s">
        <v>5036</v>
      </c>
      <c r="B4014" s="9" t="s">
        <v>151</v>
      </c>
      <c r="C4014" s="9" t="s">
        <v>405</v>
      </c>
      <c r="D4014" s="9" t="s">
        <v>153</v>
      </c>
      <c r="E4014" s="9" t="s">
        <v>52</v>
      </c>
      <c r="F4014" s="10">
        <v>44124</v>
      </c>
      <c r="G4014" s="10" t="str">
        <f>VLOOKUP(Table3[[#This Row],[Product ID]],[1]Products!$A:$G,2,0)</f>
        <v>Product 94</v>
      </c>
      <c r="H4014" s="22">
        <v>1</v>
      </c>
      <c r="I4014" s="9">
        <f>VLOOKUP('Consolidtaed Data'!$B7284,[1]Products!$A:$G,4,0)</f>
        <v>880</v>
      </c>
      <c r="J4014" s="9">
        <f>VLOOKUP('Consolidtaed Data'!$B7284,[1]Products!$A:$G,3,0)</f>
        <v>634</v>
      </c>
      <c r="K4014" s="9">
        <f>'Consolidtaed Data'!$J7284*'Consolidtaed Data'!$H7284</f>
        <v>947</v>
      </c>
      <c r="L4014" s="9">
        <f>'Consolidtaed Data'!$I7284*'Consolidtaed Data'!$H7284</f>
        <v>1353</v>
      </c>
      <c r="M4014" s="9">
        <f>'Consolidtaed Data'!$L7284-'Consolidtaed Data'!$K7284</f>
        <v>1224</v>
      </c>
      <c r="N4014" s="9" t="str">
        <f>VLOOKUP('Consolidtaed Data'!$C7284,[1]Locations!$A:$O,2,0)</f>
        <v>Burbank</v>
      </c>
      <c r="O4014" s="9" t="str">
        <f>VLOOKUP('Consolidtaed Data'!$D7284,'[1]Sales People'!$A:$B,2,0)</f>
        <v>Joshua Cook</v>
      </c>
      <c r="P4014" s="9" t="str">
        <f>VLOOKUP('Consolidtaed Data'!$E7284,[1]Customers!$A:$B,2,0)</f>
        <v>Matthew Lewis</v>
      </c>
      <c r="Q4014" s="11">
        <f>WEEKDAY('Consolidtaed Data'!$F7284)</f>
        <v>4</v>
      </c>
      <c r="R4014" s="9">
        <f>MONTH('Consolidtaed Data'!$F7284)</f>
        <v>7</v>
      </c>
      <c r="S4014" s="9" t="str">
        <f>TEXT(Table3[[#This Row],[Purchase Date]],"MMMM")</f>
        <v>October</v>
      </c>
      <c r="T4014" s="9">
        <f>YEAR('Consolidtaed Data'!$F7284)</f>
        <v>2021</v>
      </c>
    </row>
    <row r="4015" spans="1:20" x14ac:dyDescent="0.3">
      <c r="A4015" s="9" t="s">
        <v>5037</v>
      </c>
      <c r="B4015" s="9" t="s">
        <v>107</v>
      </c>
      <c r="C4015" s="9" t="s">
        <v>421</v>
      </c>
      <c r="D4015" s="9" t="s">
        <v>281</v>
      </c>
      <c r="E4015" s="9" t="s">
        <v>538</v>
      </c>
      <c r="F4015" s="10">
        <v>44124</v>
      </c>
      <c r="G4015" s="10" t="str">
        <f>VLOOKUP(Table3[[#This Row],[Product ID]],[1]Products!$A:$G,2,0)</f>
        <v>Product 52</v>
      </c>
      <c r="H4015" s="22">
        <v>1</v>
      </c>
      <c r="I4015" s="9">
        <f>VLOOKUP('Consolidtaed Data'!$B7351,[1]Products!$A:$G,4,0)</f>
        <v>1077</v>
      </c>
      <c r="J4015" s="9">
        <f>VLOOKUP('Consolidtaed Data'!$B7351,[1]Products!$A:$G,3,0)</f>
        <v>732</v>
      </c>
      <c r="K4015" s="9">
        <f>'Consolidtaed Data'!$J7351*'Consolidtaed Data'!$H7351</f>
        <v>450</v>
      </c>
      <c r="L4015" s="9">
        <f>'Consolidtaed Data'!$I7351*'Consolidtaed Data'!$H7351</f>
        <v>818</v>
      </c>
      <c r="M4015" s="9">
        <f>'Consolidtaed Data'!$L7351-'Consolidtaed Data'!$K7351</f>
        <v>192</v>
      </c>
      <c r="N4015" s="9" t="str">
        <f>VLOOKUP('Consolidtaed Data'!$C7351,[1]Locations!$A:$O,2,0)</f>
        <v>Fremont</v>
      </c>
      <c r="O4015" s="9" t="str">
        <f>VLOOKUP('Consolidtaed Data'!$D7351,'[1]Sales People'!$A:$B,2,0)</f>
        <v>Kenneth Fields</v>
      </c>
      <c r="P4015" s="9" t="str">
        <f>VLOOKUP('Consolidtaed Data'!$E7351,[1]Customers!$A:$B,2,0)</f>
        <v>Anthony Chapman</v>
      </c>
      <c r="Q4015" s="11">
        <f>WEEKDAY('Consolidtaed Data'!$F7351)</f>
        <v>1</v>
      </c>
      <c r="R4015" s="9">
        <f>MONTH('Consolidtaed Data'!$F7351)</f>
        <v>7</v>
      </c>
      <c r="S4015" s="9" t="str">
        <f>TEXT(Table3[[#This Row],[Purchase Date]],"MMMM")</f>
        <v>October</v>
      </c>
      <c r="T4015" s="9">
        <f>YEAR('Consolidtaed Data'!$F7351)</f>
        <v>2021</v>
      </c>
    </row>
    <row r="4016" spans="1:20" x14ac:dyDescent="0.3">
      <c r="A4016" s="9" t="s">
        <v>5038</v>
      </c>
      <c r="B4016" s="9" t="s">
        <v>230</v>
      </c>
      <c r="C4016" s="9" t="s">
        <v>352</v>
      </c>
      <c r="D4016" s="9" t="s">
        <v>229</v>
      </c>
      <c r="E4016" s="9" t="s">
        <v>2188</v>
      </c>
      <c r="F4016" s="10">
        <v>44124</v>
      </c>
      <c r="G4016" s="10" t="str">
        <f>VLOOKUP(Table3[[#This Row],[Product ID]],[1]Products!$A:$G,2,0)</f>
        <v>Product 31</v>
      </c>
      <c r="H4016" s="22">
        <v>3</v>
      </c>
      <c r="I4016" s="9">
        <f>VLOOKUP('Consolidtaed Data'!$B7964,[1]Products!$A:$G,4,0)</f>
        <v>1848</v>
      </c>
      <c r="J4016" s="9">
        <f>VLOOKUP('Consolidtaed Data'!$B7964,[1]Products!$A:$G,3,0)</f>
        <v>1294</v>
      </c>
      <c r="K4016" s="9">
        <f>'Consolidtaed Data'!$J7964*'Consolidtaed Data'!$H7964</f>
        <v>269</v>
      </c>
      <c r="L4016" s="9">
        <f>'Consolidtaed Data'!$I7964*'Consolidtaed Data'!$H7964</f>
        <v>368</v>
      </c>
      <c r="M4016" s="9">
        <f>'Consolidtaed Data'!$L7964-'Consolidtaed Data'!$K7964</f>
        <v>1140</v>
      </c>
      <c r="N4016" s="9" t="str">
        <f>VLOOKUP('Consolidtaed Data'!$C7964,[1]Locations!$A:$O,2,0)</f>
        <v>San Francisco</v>
      </c>
      <c r="O4016" s="9" t="str">
        <f>VLOOKUP('Consolidtaed Data'!$D7964,'[1]Sales People'!$A:$B,2,0)</f>
        <v>Kenneth Bradley</v>
      </c>
      <c r="P4016" s="9" t="str">
        <f>VLOOKUP('Consolidtaed Data'!$E7964,[1]Customers!$A:$B,2,0)</f>
        <v>Jack Phillips</v>
      </c>
      <c r="Q4016" s="11">
        <f>WEEKDAY('Consolidtaed Data'!$F7964)</f>
        <v>7</v>
      </c>
      <c r="R4016" s="9">
        <f>MONTH('Consolidtaed Data'!$F7964)</f>
        <v>8</v>
      </c>
      <c r="S4016" s="9" t="str">
        <f>TEXT(Table3[[#This Row],[Purchase Date]],"MMMM")</f>
        <v>October</v>
      </c>
      <c r="T4016" s="9">
        <f>YEAR('Consolidtaed Data'!$F7964)</f>
        <v>2021</v>
      </c>
    </row>
    <row r="4017" spans="1:20" x14ac:dyDescent="0.3">
      <c r="A4017" s="9" t="s">
        <v>5039</v>
      </c>
      <c r="B4017" s="9" t="s">
        <v>168</v>
      </c>
      <c r="C4017" s="9" t="s">
        <v>126</v>
      </c>
      <c r="D4017" s="9" t="s">
        <v>131</v>
      </c>
      <c r="E4017" s="9" t="s">
        <v>124</v>
      </c>
      <c r="F4017" s="10">
        <v>44124</v>
      </c>
      <c r="G4017" s="10" t="str">
        <f>VLOOKUP(Table3[[#This Row],[Product ID]],[1]Products!$A:$G,2,0)</f>
        <v>Product 26</v>
      </c>
      <c r="H4017" s="22">
        <v>3</v>
      </c>
      <c r="I4017" s="9">
        <f>VLOOKUP('Consolidtaed Data'!$B8067,[1]Products!$A:$G,4,0)</f>
        <v>880</v>
      </c>
      <c r="J4017" s="9">
        <f>VLOOKUP('Consolidtaed Data'!$B8067,[1]Products!$A:$G,3,0)</f>
        <v>634</v>
      </c>
      <c r="K4017" s="9">
        <f>'Consolidtaed Data'!$J8067*'Consolidtaed Data'!$H8067</f>
        <v>2734</v>
      </c>
      <c r="L4017" s="9">
        <f>'Consolidtaed Data'!$I8067*'Consolidtaed Data'!$H8067</f>
        <v>4482</v>
      </c>
      <c r="M4017" s="9">
        <f>'Consolidtaed Data'!$L8067-'Consolidtaed Data'!$K8067</f>
        <v>2280</v>
      </c>
      <c r="N4017" s="9" t="str">
        <f>VLOOKUP('Consolidtaed Data'!$C8067,[1]Locations!$A:$O,2,0)</f>
        <v>Sacramento</v>
      </c>
      <c r="O4017" s="9" t="str">
        <f>VLOOKUP('Consolidtaed Data'!$D8067,'[1]Sales People'!$A:$B,2,0)</f>
        <v>Arthur Mccoy</v>
      </c>
      <c r="P4017" s="9" t="str">
        <f>VLOOKUP('Consolidtaed Data'!$E8067,[1]Customers!$A:$B,2,0)</f>
        <v>Nicholas Garcia</v>
      </c>
      <c r="Q4017" s="11">
        <f>WEEKDAY('Consolidtaed Data'!$F8067)</f>
        <v>2</v>
      </c>
      <c r="R4017" s="9">
        <f>MONTH('Consolidtaed Data'!$F8067)</f>
        <v>9</v>
      </c>
      <c r="S4017" s="9" t="str">
        <f>TEXT(Table3[[#This Row],[Purchase Date]],"MMMM")</f>
        <v>October</v>
      </c>
      <c r="T4017" s="9">
        <f>YEAR('Consolidtaed Data'!$F8067)</f>
        <v>2021</v>
      </c>
    </row>
    <row r="4018" spans="1:20" x14ac:dyDescent="0.3">
      <c r="A4018" s="9" t="s">
        <v>5040</v>
      </c>
      <c r="B4018" s="9" t="s">
        <v>360</v>
      </c>
      <c r="C4018" s="9" t="s">
        <v>352</v>
      </c>
      <c r="D4018" s="9" t="s">
        <v>161</v>
      </c>
      <c r="E4018" s="9" t="s">
        <v>250</v>
      </c>
      <c r="F4018" s="10">
        <v>44124</v>
      </c>
      <c r="G4018" s="10" t="str">
        <f>VLOOKUP(Table3[[#This Row],[Product ID]],[1]Products!$A:$G,2,0)</f>
        <v>Product 59</v>
      </c>
      <c r="H4018" s="22">
        <v>1</v>
      </c>
      <c r="I4018" s="9">
        <f>VLOOKUP('Consolidtaed Data'!$B8771,[1]Products!$A:$G,4,0)</f>
        <v>947</v>
      </c>
      <c r="J4018" s="9">
        <f>VLOOKUP('Consolidtaed Data'!$B8771,[1]Products!$A:$G,3,0)</f>
        <v>786</v>
      </c>
      <c r="K4018" s="9">
        <f>'Consolidtaed Data'!$J8771*'Consolidtaed Data'!$H8771</f>
        <v>4268</v>
      </c>
      <c r="L4018" s="9">
        <f>'Consolidtaed Data'!$I8771*'Consolidtaed Data'!$H8771</f>
        <v>7236</v>
      </c>
      <c r="M4018" s="9">
        <f>'Consolidtaed Data'!$L8771-'Consolidtaed Data'!$K8771</f>
        <v>1800</v>
      </c>
      <c r="N4018" s="9" t="str">
        <f>VLOOKUP('Consolidtaed Data'!$C8771,[1]Locations!$A:$O,2,0)</f>
        <v>Fontana</v>
      </c>
      <c r="O4018" s="9" t="str">
        <f>VLOOKUP('Consolidtaed Data'!$D8771,'[1]Sales People'!$A:$B,2,0)</f>
        <v>Kenneth Bradley</v>
      </c>
      <c r="P4018" s="9" t="str">
        <f>VLOOKUP('Consolidtaed Data'!$E8771,[1]Customers!$A:$B,2,0)</f>
        <v>Anthony Parker</v>
      </c>
      <c r="Q4018" s="11">
        <f>WEEKDAY('Consolidtaed Data'!$F8771)</f>
        <v>6</v>
      </c>
      <c r="R4018" s="9">
        <f>MONTH('Consolidtaed Data'!$F8771)</f>
        <v>10</v>
      </c>
      <c r="S4018" s="9" t="str">
        <f>TEXT(Table3[[#This Row],[Purchase Date]],"MMMM")</f>
        <v>October</v>
      </c>
      <c r="T4018" s="9">
        <f>YEAR('Consolidtaed Data'!$F8771)</f>
        <v>2021</v>
      </c>
    </row>
    <row r="4019" spans="1:20" x14ac:dyDescent="0.3">
      <c r="A4019" s="9" t="s">
        <v>5041</v>
      </c>
      <c r="B4019" s="9" t="s">
        <v>151</v>
      </c>
      <c r="C4019" s="9" t="s">
        <v>67</v>
      </c>
      <c r="D4019" s="9" t="s">
        <v>402</v>
      </c>
      <c r="E4019" s="9" t="s">
        <v>2617</v>
      </c>
      <c r="F4019" s="10">
        <v>44124</v>
      </c>
      <c r="G4019" s="10" t="str">
        <f>VLOOKUP(Table3[[#This Row],[Product ID]],[1]Products!$A:$G,2,0)</f>
        <v>Product 94</v>
      </c>
      <c r="H4019" s="22">
        <v>3</v>
      </c>
      <c r="I4019" s="9">
        <f>VLOOKUP('Consolidtaed Data'!$B9024,[1]Products!$A:$G,4,0)</f>
        <v>2005</v>
      </c>
      <c r="J4019" s="9">
        <f>VLOOKUP('Consolidtaed Data'!$B9024,[1]Products!$A:$G,3,0)</f>
        <v>1223</v>
      </c>
      <c r="K4019" s="9">
        <f>'Consolidtaed Data'!$J9024*'Consolidtaed Data'!$H9024</f>
        <v>1774</v>
      </c>
      <c r="L4019" s="9">
        <f>'Consolidtaed Data'!$I9024*'Consolidtaed Data'!$H9024</f>
        <v>2464</v>
      </c>
      <c r="M4019" s="9">
        <f>'Consolidtaed Data'!$L9024-'Consolidtaed Data'!$K9024</f>
        <v>528</v>
      </c>
      <c r="N4019" s="9" t="str">
        <f>VLOOKUP('Consolidtaed Data'!$C9024,[1]Locations!$A:$O,2,0)</f>
        <v>Long Beach</v>
      </c>
      <c r="O4019" s="9" t="str">
        <f>VLOOKUP('Consolidtaed Data'!$D9024,'[1]Sales People'!$A:$B,2,0)</f>
        <v>Jeremy Mendoza</v>
      </c>
      <c r="P4019" s="9" t="str">
        <f>VLOOKUP('Consolidtaed Data'!$E9024,[1]Customers!$A:$B,2,0)</f>
        <v>Ralph Willis</v>
      </c>
      <c r="Q4019" s="11">
        <f>WEEKDAY('Consolidtaed Data'!$F9024)</f>
        <v>1</v>
      </c>
      <c r="R4019" s="9">
        <f>MONTH('Consolidtaed Data'!$F9024)</f>
        <v>11</v>
      </c>
      <c r="S4019" s="9" t="str">
        <f>TEXT(Table3[[#This Row],[Purchase Date]],"MMMM")</f>
        <v>October</v>
      </c>
      <c r="T4019" s="9">
        <f>YEAR('Consolidtaed Data'!$F9024)</f>
        <v>2021</v>
      </c>
    </row>
    <row r="4020" spans="1:20" x14ac:dyDescent="0.3">
      <c r="A4020" s="9" t="s">
        <v>5042</v>
      </c>
      <c r="B4020" s="9" t="s">
        <v>443</v>
      </c>
      <c r="C4020" s="9" t="s">
        <v>39</v>
      </c>
      <c r="D4020" s="9" t="s">
        <v>17</v>
      </c>
      <c r="E4020" s="9" t="s">
        <v>575</v>
      </c>
      <c r="F4020" s="10">
        <v>44125</v>
      </c>
      <c r="G4020" s="10" t="str">
        <f>VLOOKUP(Table3[[#This Row],[Product ID]],[1]Products!$A:$G,2,0)</f>
        <v>Product 61</v>
      </c>
      <c r="H4020" s="22">
        <v>1</v>
      </c>
      <c r="I4020" s="9">
        <f>VLOOKUP('Consolidtaed Data'!$B4746,[1]Products!$A:$G,4,0)</f>
        <v>502</v>
      </c>
      <c r="J4020" s="9">
        <f>VLOOKUP('Consolidtaed Data'!$B4746,[1]Products!$A:$G,3,0)</f>
        <v>296</v>
      </c>
      <c r="K4020" s="9">
        <f>'Consolidtaed Data'!$J4746*'Consolidtaed Data'!$H4746</f>
        <v>2734</v>
      </c>
      <c r="L4020" s="9">
        <f>'Consolidtaed Data'!$I4746*'Consolidtaed Data'!$H4746</f>
        <v>4482</v>
      </c>
      <c r="M4020" s="9">
        <f>'Consolidtaed Data'!$L4746-'Consolidtaed Data'!$K4746</f>
        <v>39</v>
      </c>
      <c r="N4020" s="9" t="str">
        <f>VLOOKUP('Consolidtaed Data'!$C4746,[1]Locations!$A:$O,2,0)</f>
        <v>Pasadena</v>
      </c>
      <c r="O4020" s="9" t="str">
        <f>VLOOKUP('Consolidtaed Data'!$D4746,'[1]Sales People'!$A:$B,2,0)</f>
        <v>Brian Davis</v>
      </c>
      <c r="P4020" s="9" t="str">
        <f>VLOOKUP('Consolidtaed Data'!$E4746,[1]Customers!$A:$B,2,0)</f>
        <v>Ryan Ruiz</v>
      </c>
      <c r="Q4020" s="11">
        <f>WEEKDAY('Consolidtaed Data'!$F4746)</f>
        <v>2</v>
      </c>
      <c r="R4020" s="9">
        <f>MONTH('Consolidtaed Data'!$F4746)</f>
        <v>12</v>
      </c>
      <c r="S4020" s="9" t="str">
        <f>TEXT(Table3[[#This Row],[Purchase Date]],"MMMM")</f>
        <v>October</v>
      </c>
      <c r="T4020" s="9">
        <f>YEAR('Consolidtaed Data'!$F4746)</f>
        <v>2020</v>
      </c>
    </row>
    <row r="4021" spans="1:20" x14ac:dyDescent="0.3">
      <c r="A4021" s="9" t="s">
        <v>5043</v>
      </c>
      <c r="B4021" s="9" t="s">
        <v>107</v>
      </c>
      <c r="C4021" s="9" t="s">
        <v>21</v>
      </c>
      <c r="D4021" s="9" t="s">
        <v>220</v>
      </c>
      <c r="E4021" s="9" t="s">
        <v>117</v>
      </c>
      <c r="F4021" s="10">
        <v>44125</v>
      </c>
      <c r="G4021" s="10" t="str">
        <f>VLOOKUP(Table3[[#This Row],[Product ID]],[1]Products!$A:$G,2,0)</f>
        <v>Product 52</v>
      </c>
      <c r="H4021" s="22">
        <v>1</v>
      </c>
      <c r="I4021" s="9">
        <f>VLOOKUP('Consolidtaed Data'!$B5137,[1]Products!$A:$G,4,0)</f>
        <v>2391</v>
      </c>
      <c r="J4021" s="9">
        <f>VLOOKUP('Consolidtaed Data'!$B5137,[1]Products!$A:$G,3,0)</f>
        <v>1291</v>
      </c>
      <c r="K4021" s="9">
        <f>'Consolidtaed Data'!$J5137*'Consolidtaed Data'!$H5137</f>
        <v>2913</v>
      </c>
      <c r="L4021" s="9">
        <f>'Consolidtaed Data'!$I5137*'Consolidtaed Data'!$H5137</f>
        <v>5394</v>
      </c>
      <c r="M4021" s="9">
        <f>'Consolidtaed Data'!$L5137-'Consolidtaed Data'!$K5137</f>
        <v>560</v>
      </c>
      <c r="N4021" s="9" t="str">
        <f>VLOOKUP('Consolidtaed Data'!$C5137,[1]Locations!$A:$O,2,0)</f>
        <v>Glendale</v>
      </c>
      <c r="O4021" s="9" t="str">
        <f>VLOOKUP('Consolidtaed Data'!$D5137,'[1]Sales People'!$A:$B,2,0)</f>
        <v>Scott Clark</v>
      </c>
      <c r="P4021" s="9" t="str">
        <f>VLOOKUP('Consolidtaed Data'!$E5137,[1]Customers!$A:$B,2,0)</f>
        <v>Fred Perez</v>
      </c>
      <c r="Q4021" s="11">
        <f>WEEKDAY('Consolidtaed Data'!$F5137)</f>
        <v>4</v>
      </c>
      <c r="R4021" s="9">
        <f>MONTH('Consolidtaed Data'!$F5137)</f>
        <v>1</v>
      </c>
      <c r="S4021" s="9" t="str">
        <f>TEXT(Table3[[#This Row],[Purchase Date]],"MMMM")</f>
        <v>October</v>
      </c>
      <c r="T4021" s="9">
        <f>YEAR('Consolidtaed Data'!$F5137)</f>
        <v>2021</v>
      </c>
    </row>
    <row r="4022" spans="1:20" x14ac:dyDescent="0.3">
      <c r="A4022" s="9" t="s">
        <v>5044</v>
      </c>
      <c r="B4022" s="9" t="s">
        <v>234</v>
      </c>
      <c r="C4022" s="9" t="s">
        <v>152</v>
      </c>
      <c r="D4022" s="9" t="s">
        <v>68</v>
      </c>
      <c r="E4022" s="9" t="s">
        <v>296</v>
      </c>
      <c r="F4022" s="10">
        <v>44125</v>
      </c>
      <c r="G4022" s="10" t="str">
        <f>VLOOKUP(Table3[[#This Row],[Product ID]],[1]Products!$A:$G,2,0)</f>
        <v>Product 54</v>
      </c>
      <c r="H4022" s="22">
        <v>1</v>
      </c>
      <c r="I4022" s="9">
        <f>VLOOKUP('Consolidtaed Data'!$B5165,[1]Products!$A:$G,4,0)</f>
        <v>1351</v>
      </c>
      <c r="J4022" s="9">
        <f>VLOOKUP('Consolidtaed Data'!$B5165,[1]Products!$A:$G,3,0)</f>
        <v>1108</v>
      </c>
      <c r="K4022" s="9">
        <f>'Consolidtaed Data'!$J5165*'Consolidtaed Data'!$H5165</f>
        <v>1251</v>
      </c>
      <c r="L4022" s="9">
        <f>'Consolidtaed Data'!$I5165*'Consolidtaed Data'!$H5165</f>
        <v>1526</v>
      </c>
      <c r="M4022" s="9">
        <f>'Consolidtaed Data'!$L5165-'Consolidtaed Data'!$K5165</f>
        <v>816</v>
      </c>
      <c r="N4022" s="9" t="str">
        <f>VLOOKUP('Consolidtaed Data'!$C5165,[1]Locations!$A:$O,2,0)</f>
        <v>San Buenaventura (Ventura)</v>
      </c>
      <c r="O4022" s="9" t="str">
        <f>VLOOKUP('Consolidtaed Data'!$D5165,'[1]Sales People'!$A:$B,2,0)</f>
        <v>Kenneth Bradley</v>
      </c>
      <c r="P4022" s="9" t="str">
        <f>VLOOKUP('Consolidtaed Data'!$E5165,[1]Customers!$A:$B,2,0)</f>
        <v>Jeffrey Carpenter</v>
      </c>
      <c r="Q4022" s="11">
        <f>WEEKDAY('Consolidtaed Data'!$F5165)</f>
        <v>6</v>
      </c>
      <c r="R4022" s="9">
        <f>MONTH('Consolidtaed Data'!$F5165)</f>
        <v>1</v>
      </c>
      <c r="S4022" s="9" t="str">
        <f>TEXT(Table3[[#This Row],[Purchase Date]],"MMMM")</f>
        <v>October</v>
      </c>
      <c r="T4022" s="9">
        <f>YEAR('Consolidtaed Data'!$F5165)</f>
        <v>2021</v>
      </c>
    </row>
    <row r="4023" spans="1:20" x14ac:dyDescent="0.3">
      <c r="A4023" s="9" t="s">
        <v>5045</v>
      </c>
      <c r="B4023" s="9" t="s">
        <v>360</v>
      </c>
      <c r="C4023" s="9" t="s">
        <v>55</v>
      </c>
      <c r="D4023" s="9" t="s">
        <v>95</v>
      </c>
      <c r="E4023" s="9" t="s">
        <v>166</v>
      </c>
      <c r="F4023" s="10">
        <v>44125</v>
      </c>
      <c r="G4023" s="10" t="str">
        <f>VLOOKUP(Table3[[#This Row],[Product ID]],[1]Products!$A:$G,2,0)</f>
        <v>Product 59</v>
      </c>
      <c r="H4023" s="22">
        <v>3</v>
      </c>
      <c r="I4023" s="9">
        <f>VLOOKUP('Consolidtaed Data'!$B5598,[1]Products!$A:$G,4,0)</f>
        <v>667</v>
      </c>
      <c r="J4023" s="9">
        <f>VLOOKUP('Consolidtaed Data'!$B5598,[1]Products!$A:$G,3,0)</f>
        <v>387</v>
      </c>
      <c r="K4023" s="9">
        <f>'Consolidtaed Data'!$J5598*'Consolidtaed Data'!$H5598</f>
        <v>1896</v>
      </c>
      <c r="L4023" s="9">
        <f>'Consolidtaed Data'!$I5598*'Consolidtaed Data'!$H5598</f>
        <v>2495</v>
      </c>
      <c r="M4023" s="9">
        <f>'Consolidtaed Data'!$L5598-'Consolidtaed Data'!$K5598</f>
        <v>78</v>
      </c>
      <c r="N4023" s="9" t="str">
        <f>VLOOKUP('Consolidtaed Data'!$C5598,[1]Locations!$A:$O,2,0)</f>
        <v>Salinas</v>
      </c>
      <c r="O4023" s="9" t="str">
        <f>VLOOKUP('Consolidtaed Data'!$D5598,'[1]Sales People'!$A:$B,2,0)</f>
        <v>Brian Thomas</v>
      </c>
      <c r="P4023" s="9" t="str">
        <f>VLOOKUP('Consolidtaed Data'!$E5598,[1]Customers!$A:$B,2,0)</f>
        <v>Billy Adams</v>
      </c>
      <c r="Q4023" s="11">
        <f>WEEKDAY('Consolidtaed Data'!$F5598)</f>
        <v>6</v>
      </c>
      <c r="R4023" s="9">
        <f>MONTH('Consolidtaed Data'!$F5598)</f>
        <v>2</v>
      </c>
      <c r="S4023" s="9" t="str">
        <f>TEXT(Table3[[#This Row],[Purchase Date]],"MMMM")</f>
        <v>October</v>
      </c>
      <c r="T4023" s="9">
        <f>YEAR('Consolidtaed Data'!$F5598)</f>
        <v>2021</v>
      </c>
    </row>
    <row r="4024" spans="1:20" x14ac:dyDescent="0.3">
      <c r="A4024" s="9" t="s">
        <v>5046</v>
      </c>
      <c r="B4024" s="9" t="s">
        <v>191</v>
      </c>
      <c r="C4024" s="9" t="s">
        <v>564</v>
      </c>
      <c r="D4024" s="9" t="s">
        <v>281</v>
      </c>
      <c r="E4024" s="9" t="s">
        <v>146</v>
      </c>
      <c r="F4024" s="10">
        <v>44125</v>
      </c>
      <c r="G4024" s="10" t="str">
        <f>VLOOKUP(Table3[[#This Row],[Product ID]],[1]Products!$A:$G,2,0)</f>
        <v>Product 36</v>
      </c>
      <c r="H4024" s="22">
        <v>4</v>
      </c>
      <c r="I4024" s="9">
        <f>VLOOKUP('Consolidtaed Data'!$B6112,[1]Products!$A:$G,4,0)</f>
        <v>1405</v>
      </c>
      <c r="J4024" s="9">
        <f>VLOOKUP('Consolidtaed Data'!$B6112,[1]Products!$A:$G,3,0)</f>
        <v>1054</v>
      </c>
      <c r="K4024" s="9">
        <f>'Consolidtaed Data'!$J6112*'Consolidtaed Data'!$H6112</f>
        <v>1020</v>
      </c>
      <c r="L4024" s="9">
        <f>'Consolidtaed Data'!$I6112*'Consolidtaed Data'!$H6112</f>
        <v>1568</v>
      </c>
      <c r="M4024" s="9">
        <f>'Consolidtaed Data'!$L6112-'Consolidtaed Data'!$K6112</f>
        <v>26</v>
      </c>
      <c r="N4024" s="9" t="str">
        <f>VLOOKUP('Consolidtaed Data'!$C6112,[1]Locations!$A:$O,2,0)</f>
        <v>Fontana</v>
      </c>
      <c r="O4024" s="9" t="str">
        <f>VLOOKUP('Consolidtaed Data'!$D6112,'[1]Sales People'!$A:$B,2,0)</f>
        <v>Clarence Fox</v>
      </c>
      <c r="P4024" s="9" t="str">
        <f>VLOOKUP('Consolidtaed Data'!$E6112,[1]Customers!$A:$B,2,0)</f>
        <v>Roy Scott</v>
      </c>
      <c r="Q4024" s="11">
        <f>WEEKDAY('Consolidtaed Data'!$F6112)</f>
        <v>7</v>
      </c>
      <c r="R4024" s="9">
        <f>MONTH('Consolidtaed Data'!$F6112)</f>
        <v>4</v>
      </c>
      <c r="S4024" s="9" t="str">
        <f>TEXT(Table3[[#This Row],[Purchase Date]],"MMMM")</f>
        <v>October</v>
      </c>
      <c r="T4024" s="9">
        <f>YEAR('Consolidtaed Data'!$F6112)</f>
        <v>2021</v>
      </c>
    </row>
    <row r="4025" spans="1:20" x14ac:dyDescent="0.3">
      <c r="A4025" s="9" t="s">
        <v>5047</v>
      </c>
      <c r="B4025" s="9" t="s">
        <v>119</v>
      </c>
      <c r="C4025" s="9" t="s">
        <v>12</v>
      </c>
      <c r="D4025" s="9" t="s">
        <v>206</v>
      </c>
      <c r="E4025" s="9" t="s">
        <v>162</v>
      </c>
      <c r="F4025" s="10">
        <v>44125</v>
      </c>
      <c r="G4025" s="10" t="str">
        <f>VLOOKUP(Table3[[#This Row],[Product ID]],[1]Products!$A:$G,2,0)</f>
        <v>Product 67</v>
      </c>
      <c r="H4025" s="22">
        <v>1</v>
      </c>
      <c r="I4025" s="9">
        <f>VLOOKUP('Consolidtaed Data'!$B6333,[1]Products!$A:$G,4,0)</f>
        <v>2257</v>
      </c>
      <c r="J4025" s="9">
        <f>VLOOKUP('Consolidtaed Data'!$B6333,[1]Products!$A:$G,3,0)</f>
        <v>1535</v>
      </c>
      <c r="K4025" s="9">
        <f>'Consolidtaed Data'!$J6333*'Consolidtaed Data'!$H6333</f>
        <v>872</v>
      </c>
      <c r="L4025" s="9">
        <f>'Consolidtaed Data'!$I6333*'Consolidtaed Data'!$H6333</f>
        <v>1743</v>
      </c>
      <c r="M4025" s="9">
        <f>'Consolidtaed Data'!$L6333-'Consolidtaed Data'!$K6333</f>
        <v>656</v>
      </c>
      <c r="N4025" s="9" t="str">
        <f>VLOOKUP('Consolidtaed Data'!$C6333,[1]Locations!$A:$O,2,0)</f>
        <v>Rancho Cucamonga</v>
      </c>
      <c r="O4025" s="9" t="str">
        <f>VLOOKUP('Consolidtaed Data'!$D6333,'[1]Sales People'!$A:$B,2,0)</f>
        <v>Larry Castillo</v>
      </c>
      <c r="P4025" s="9" t="str">
        <f>VLOOKUP('Consolidtaed Data'!$E6333,[1]Customers!$A:$B,2,0)</f>
        <v>Jeffrey Carpenter</v>
      </c>
      <c r="Q4025" s="11">
        <f>WEEKDAY('Consolidtaed Data'!$F6333)</f>
        <v>1</v>
      </c>
      <c r="R4025" s="9">
        <f>MONTH('Consolidtaed Data'!$F6333)</f>
        <v>4</v>
      </c>
      <c r="S4025" s="9" t="str">
        <f>TEXT(Table3[[#This Row],[Purchase Date]],"MMMM")</f>
        <v>October</v>
      </c>
      <c r="T4025" s="9">
        <f>YEAR('Consolidtaed Data'!$F6333)</f>
        <v>2021</v>
      </c>
    </row>
    <row r="4026" spans="1:20" x14ac:dyDescent="0.3">
      <c r="A4026" s="9" t="s">
        <v>5048</v>
      </c>
      <c r="B4026" s="9" t="s">
        <v>382</v>
      </c>
      <c r="C4026" s="9" t="s">
        <v>423</v>
      </c>
      <c r="D4026" s="9" t="s">
        <v>131</v>
      </c>
      <c r="E4026" s="9" t="s">
        <v>540</v>
      </c>
      <c r="F4026" s="10">
        <v>44125</v>
      </c>
      <c r="G4026" s="10" t="str">
        <f>VLOOKUP(Table3[[#This Row],[Product ID]],[1]Products!$A:$G,2,0)</f>
        <v>Product 50</v>
      </c>
      <c r="H4026" s="22">
        <v>1</v>
      </c>
      <c r="I4026" s="9">
        <f>VLOOKUP('Consolidtaed Data'!$B6349,[1]Products!$A:$G,4,0)</f>
        <v>1783</v>
      </c>
      <c r="J4026" s="9">
        <f>VLOOKUP('Consolidtaed Data'!$B6349,[1]Products!$A:$G,3,0)</f>
        <v>1230</v>
      </c>
      <c r="K4026" s="9">
        <f>'Consolidtaed Data'!$J6349*'Consolidtaed Data'!$H6349</f>
        <v>900</v>
      </c>
      <c r="L4026" s="9">
        <f>'Consolidtaed Data'!$I6349*'Consolidtaed Data'!$H6349</f>
        <v>1500</v>
      </c>
      <c r="M4026" s="9">
        <f>'Consolidtaed Data'!$L6349-'Consolidtaed Data'!$K6349</f>
        <v>117</v>
      </c>
      <c r="N4026" s="9" t="str">
        <f>VLOOKUP('Consolidtaed Data'!$C6349,[1]Locations!$A:$O,2,0)</f>
        <v>El Monte</v>
      </c>
      <c r="O4026" s="9" t="str">
        <f>VLOOKUP('Consolidtaed Data'!$D6349,'[1]Sales People'!$A:$B,2,0)</f>
        <v>Scott Clark</v>
      </c>
      <c r="P4026" s="9" t="str">
        <f>VLOOKUP('Consolidtaed Data'!$E6349,[1]Customers!$A:$B,2,0)</f>
        <v>George Stanley</v>
      </c>
      <c r="Q4026" s="11">
        <f>WEEKDAY('Consolidtaed Data'!$F6349)</f>
        <v>2</v>
      </c>
      <c r="R4026" s="9">
        <f>MONTH('Consolidtaed Data'!$F6349)</f>
        <v>4</v>
      </c>
      <c r="S4026" s="9" t="str">
        <f>TEXT(Table3[[#This Row],[Purchase Date]],"MMMM")</f>
        <v>October</v>
      </c>
      <c r="T4026" s="9">
        <f>YEAR('Consolidtaed Data'!$F6349)</f>
        <v>2021</v>
      </c>
    </row>
    <row r="4027" spans="1:20" x14ac:dyDescent="0.3">
      <c r="A4027" s="9" t="s">
        <v>5049</v>
      </c>
      <c r="B4027" s="9" t="s">
        <v>692</v>
      </c>
      <c r="C4027" s="9" t="s">
        <v>169</v>
      </c>
      <c r="D4027" s="9" t="s">
        <v>68</v>
      </c>
      <c r="E4027" s="9" t="s">
        <v>1152</v>
      </c>
      <c r="F4027" s="10">
        <v>44125</v>
      </c>
      <c r="G4027" s="10" t="str">
        <f>VLOOKUP(Table3[[#This Row],[Product ID]],[1]Products!$A:$G,2,0)</f>
        <v>Product 83</v>
      </c>
      <c r="H4027" s="22">
        <v>3</v>
      </c>
      <c r="I4027" s="9">
        <f>VLOOKUP('Consolidtaed Data'!$B6464,[1]Products!$A:$G,4,0)</f>
        <v>913</v>
      </c>
      <c r="J4027" s="9">
        <f>VLOOKUP('Consolidtaed Data'!$B6464,[1]Products!$A:$G,3,0)</f>
        <v>584</v>
      </c>
      <c r="K4027" s="9">
        <f>'Consolidtaed Data'!$J6464*'Consolidtaed Data'!$H6464</f>
        <v>1234</v>
      </c>
      <c r="L4027" s="9">
        <f>'Consolidtaed Data'!$I6464*'Consolidtaed Data'!$H6464</f>
        <v>1582</v>
      </c>
      <c r="M4027" s="9">
        <f>'Consolidtaed Data'!$L6464-'Consolidtaed Data'!$K6464</f>
        <v>96</v>
      </c>
      <c r="N4027" s="9" t="str">
        <f>VLOOKUP('Consolidtaed Data'!$C6464,[1]Locations!$A:$O,2,0)</f>
        <v>Roseville</v>
      </c>
      <c r="O4027" s="9" t="str">
        <f>VLOOKUP('Consolidtaed Data'!$D6464,'[1]Sales People'!$A:$B,2,0)</f>
        <v>Scott Mason</v>
      </c>
      <c r="P4027" s="9" t="str">
        <f>VLOOKUP('Consolidtaed Data'!$E6464,[1]Customers!$A:$B,2,0)</f>
        <v>Patrick Williamson</v>
      </c>
      <c r="Q4027" s="11">
        <f>WEEKDAY('Consolidtaed Data'!$F6464)</f>
        <v>5</v>
      </c>
      <c r="R4027" s="9">
        <f>MONTH('Consolidtaed Data'!$F6464)</f>
        <v>5</v>
      </c>
      <c r="S4027" s="9" t="str">
        <f>TEXT(Table3[[#This Row],[Purchase Date]],"MMMM")</f>
        <v>October</v>
      </c>
      <c r="T4027" s="9">
        <f>YEAR('Consolidtaed Data'!$F6464)</f>
        <v>2021</v>
      </c>
    </row>
    <row r="4028" spans="1:20" x14ac:dyDescent="0.3">
      <c r="A4028" s="9" t="s">
        <v>5050</v>
      </c>
      <c r="B4028" s="9" t="s">
        <v>443</v>
      </c>
      <c r="C4028" s="9" t="s">
        <v>295</v>
      </c>
      <c r="D4028" s="9" t="s">
        <v>105</v>
      </c>
      <c r="E4028" s="9" t="s">
        <v>1965</v>
      </c>
      <c r="F4028" s="10">
        <v>44125</v>
      </c>
      <c r="G4028" s="10" t="str">
        <f>VLOOKUP(Table3[[#This Row],[Product ID]],[1]Products!$A:$G,2,0)</f>
        <v>Product 61</v>
      </c>
      <c r="H4028" s="22">
        <v>3</v>
      </c>
      <c r="I4028" s="9">
        <f>VLOOKUP('Consolidtaed Data'!$B6608,[1]Products!$A:$G,4,0)</f>
        <v>1103</v>
      </c>
      <c r="J4028" s="9">
        <f>VLOOKUP('Consolidtaed Data'!$B6608,[1]Products!$A:$G,3,0)</f>
        <v>838</v>
      </c>
      <c r="K4028" s="9">
        <f>'Consolidtaed Data'!$J6608*'Consolidtaed Data'!$H6608</f>
        <v>5322</v>
      </c>
      <c r="L4028" s="9">
        <f>'Consolidtaed Data'!$I6608*'Consolidtaed Data'!$H6608</f>
        <v>7392</v>
      </c>
      <c r="M4028" s="9">
        <f>'Consolidtaed Data'!$L6608-'Consolidtaed Data'!$K6608</f>
        <v>3196</v>
      </c>
      <c r="N4028" s="9" t="str">
        <f>VLOOKUP('Consolidtaed Data'!$C6608,[1]Locations!$A:$O,2,0)</f>
        <v>Richmond</v>
      </c>
      <c r="O4028" s="9" t="str">
        <f>VLOOKUP('Consolidtaed Data'!$D6608,'[1]Sales People'!$A:$B,2,0)</f>
        <v>Justin Lynch</v>
      </c>
      <c r="P4028" s="9" t="str">
        <f>VLOOKUP('Consolidtaed Data'!$E6608,[1]Customers!$A:$B,2,0)</f>
        <v>Thomas Hawkins</v>
      </c>
      <c r="Q4028" s="11">
        <f>WEEKDAY('Consolidtaed Data'!$F6608)</f>
        <v>3</v>
      </c>
      <c r="R4028" s="9">
        <f>MONTH('Consolidtaed Data'!$F6608)</f>
        <v>5</v>
      </c>
      <c r="S4028" s="9" t="str">
        <f>TEXT(Table3[[#This Row],[Purchase Date]],"MMMM")</f>
        <v>October</v>
      </c>
      <c r="T4028" s="9">
        <f>YEAR('Consolidtaed Data'!$F6608)</f>
        <v>2021</v>
      </c>
    </row>
    <row r="4029" spans="1:20" x14ac:dyDescent="0.3">
      <c r="A4029" s="9" t="s">
        <v>5051</v>
      </c>
      <c r="B4029" s="9" t="s">
        <v>742</v>
      </c>
      <c r="C4029" s="9" t="s">
        <v>21</v>
      </c>
      <c r="D4029" s="9" t="s">
        <v>35</v>
      </c>
      <c r="E4029" s="9" t="s">
        <v>2181</v>
      </c>
      <c r="F4029" s="10">
        <v>44125</v>
      </c>
      <c r="G4029" s="10" t="str">
        <f>VLOOKUP(Table3[[#This Row],[Product ID]],[1]Products!$A:$G,2,0)</f>
        <v>Product 90</v>
      </c>
      <c r="H4029" s="22">
        <v>3</v>
      </c>
      <c r="I4029" s="9">
        <f>VLOOKUP('Consolidtaed Data'!$B6624,[1]Products!$A:$G,4,0)</f>
        <v>1467</v>
      </c>
      <c r="J4029" s="9">
        <f>VLOOKUP('Consolidtaed Data'!$B6624,[1]Products!$A:$G,3,0)</f>
        <v>807</v>
      </c>
      <c r="K4029" s="9">
        <f>'Consolidtaed Data'!$J6624*'Consolidtaed Data'!$H6624</f>
        <v>3548</v>
      </c>
      <c r="L4029" s="9">
        <f>'Consolidtaed Data'!$I6624*'Consolidtaed Data'!$H6624</f>
        <v>4928</v>
      </c>
      <c r="M4029" s="9">
        <f>'Consolidtaed Data'!$L6624-'Consolidtaed Data'!$K6624</f>
        <v>3308</v>
      </c>
      <c r="N4029" s="9" t="str">
        <f>VLOOKUP('Consolidtaed Data'!$C6624,[1]Locations!$A:$O,2,0)</f>
        <v>Fresno</v>
      </c>
      <c r="O4029" s="9" t="str">
        <f>VLOOKUP('Consolidtaed Data'!$D6624,'[1]Sales People'!$A:$B,2,0)</f>
        <v>Howard Sims</v>
      </c>
      <c r="P4029" s="9" t="str">
        <f>VLOOKUP('Consolidtaed Data'!$E6624,[1]Customers!$A:$B,2,0)</f>
        <v>Anthony Turner</v>
      </c>
      <c r="Q4029" s="11">
        <f>WEEKDAY('Consolidtaed Data'!$F6624)</f>
        <v>4</v>
      </c>
      <c r="R4029" s="9">
        <f>MONTH('Consolidtaed Data'!$F6624)</f>
        <v>5</v>
      </c>
      <c r="S4029" s="9" t="str">
        <f>TEXT(Table3[[#This Row],[Purchase Date]],"MMMM")</f>
        <v>October</v>
      </c>
      <c r="T4029" s="9">
        <f>YEAR('Consolidtaed Data'!$F6624)</f>
        <v>2021</v>
      </c>
    </row>
    <row r="4030" spans="1:20" x14ac:dyDescent="0.3">
      <c r="A4030" s="9" t="s">
        <v>5052</v>
      </c>
      <c r="B4030" s="9" t="s">
        <v>981</v>
      </c>
      <c r="C4030" s="9" t="s">
        <v>169</v>
      </c>
      <c r="D4030" s="9" t="s">
        <v>402</v>
      </c>
      <c r="E4030" s="9" t="s">
        <v>187</v>
      </c>
      <c r="F4030" s="10">
        <v>44125</v>
      </c>
      <c r="G4030" s="10" t="str">
        <f>VLOOKUP(Table3[[#This Row],[Product ID]],[1]Products!$A:$G,2,0)</f>
        <v>Product 3</v>
      </c>
      <c r="H4030" s="22">
        <v>1</v>
      </c>
      <c r="I4030" s="9">
        <f>VLOOKUP('Consolidtaed Data'!$B6762,[1]Products!$A:$G,4,0)</f>
        <v>951</v>
      </c>
      <c r="J4030" s="9">
        <f>VLOOKUP('Consolidtaed Data'!$B6762,[1]Products!$A:$G,3,0)</f>
        <v>504</v>
      </c>
      <c r="K4030" s="9">
        <f>'Consolidtaed Data'!$J6762*'Consolidtaed Data'!$H6762</f>
        <v>1744</v>
      </c>
      <c r="L4030" s="9">
        <f>'Consolidtaed Data'!$I6762*'Consolidtaed Data'!$H6762</f>
        <v>3486</v>
      </c>
      <c r="M4030" s="9">
        <f>'Consolidtaed Data'!$L6762-'Consolidtaed Data'!$K6762</f>
        <v>1800</v>
      </c>
      <c r="N4030" s="9" t="str">
        <f>VLOOKUP('Consolidtaed Data'!$C6762,[1]Locations!$A:$O,2,0)</f>
        <v>San Francisco</v>
      </c>
      <c r="O4030" s="9" t="str">
        <f>VLOOKUP('Consolidtaed Data'!$D6762,'[1]Sales People'!$A:$B,2,0)</f>
        <v>Gary Rodriguez</v>
      </c>
      <c r="P4030" s="9" t="str">
        <f>VLOOKUP('Consolidtaed Data'!$E6762,[1]Customers!$A:$B,2,0)</f>
        <v>Kevin Lopez</v>
      </c>
      <c r="Q4030" s="11">
        <f>WEEKDAY('Consolidtaed Data'!$F6762)</f>
        <v>1</v>
      </c>
      <c r="R4030" s="9">
        <f>MONTH('Consolidtaed Data'!$F6762)</f>
        <v>5</v>
      </c>
      <c r="S4030" s="9" t="str">
        <f>TEXT(Table3[[#This Row],[Purchase Date]],"MMMM")</f>
        <v>October</v>
      </c>
      <c r="T4030" s="9">
        <f>YEAR('Consolidtaed Data'!$F6762)</f>
        <v>2021</v>
      </c>
    </row>
    <row r="4031" spans="1:20" x14ac:dyDescent="0.3">
      <c r="A4031" s="9" t="s">
        <v>5053</v>
      </c>
      <c r="B4031" s="9" t="s">
        <v>172</v>
      </c>
      <c r="C4031" s="9" t="s">
        <v>228</v>
      </c>
      <c r="D4031" s="9" t="s">
        <v>161</v>
      </c>
      <c r="E4031" s="9" t="s">
        <v>1481</v>
      </c>
      <c r="F4031" s="10">
        <v>44125</v>
      </c>
      <c r="G4031" s="10" t="str">
        <f>VLOOKUP(Table3[[#This Row],[Product ID]],[1]Products!$A:$G,2,0)</f>
        <v>Product 4</v>
      </c>
      <c r="H4031" s="22">
        <v>1</v>
      </c>
      <c r="I4031" s="9">
        <f>VLOOKUP('Consolidtaed Data'!$B6810,[1]Products!$A:$G,4,0)</f>
        <v>2182</v>
      </c>
      <c r="J4031" s="9">
        <f>VLOOKUP('Consolidtaed Data'!$B6810,[1]Products!$A:$G,3,0)</f>
        <v>1200</v>
      </c>
      <c r="K4031" s="9">
        <f>'Consolidtaed Data'!$J6810*'Consolidtaed Data'!$H6810</f>
        <v>1190</v>
      </c>
      <c r="L4031" s="9">
        <f>'Consolidtaed Data'!$I6810*'Consolidtaed Data'!$H6810</f>
        <v>1566</v>
      </c>
      <c r="M4031" s="9">
        <f>'Consolidtaed Data'!$L6810-'Consolidtaed Data'!$K6810</f>
        <v>523</v>
      </c>
      <c r="N4031" s="9" t="str">
        <f>VLOOKUP('Consolidtaed Data'!$C6810,[1]Locations!$A:$O,2,0)</f>
        <v>Sacramento</v>
      </c>
      <c r="O4031" s="9" t="str">
        <f>VLOOKUP('Consolidtaed Data'!$D6810,'[1]Sales People'!$A:$B,2,0)</f>
        <v>Martin Carr</v>
      </c>
      <c r="P4031" s="9" t="str">
        <f>VLOOKUP('Consolidtaed Data'!$E6810,[1]Customers!$A:$B,2,0)</f>
        <v>Scott Roberts</v>
      </c>
      <c r="Q4031" s="11">
        <f>WEEKDAY('Consolidtaed Data'!$F6810)</f>
        <v>4</v>
      </c>
      <c r="R4031" s="9">
        <f>MONTH('Consolidtaed Data'!$F6810)</f>
        <v>6</v>
      </c>
      <c r="S4031" s="9" t="str">
        <f>TEXT(Table3[[#This Row],[Purchase Date]],"MMMM")</f>
        <v>October</v>
      </c>
      <c r="T4031" s="9">
        <f>YEAR('Consolidtaed Data'!$F6810)</f>
        <v>2021</v>
      </c>
    </row>
    <row r="4032" spans="1:20" x14ac:dyDescent="0.3">
      <c r="A4032" s="9" t="s">
        <v>5054</v>
      </c>
      <c r="B4032" s="9" t="s">
        <v>15</v>
      </c>
      <c r="C4032" s="9" t="s">
        <v>210</v>
      </c>
      <c r="D4032" s="9" t="s">
        <v>329</v>
      </c>
      <c r="E4032" s="9" t="s">
        <v>1304</v>
      </c>
      <c r="F4032" s="10">
        <v>44125</v>
      </c>
      <c r="G4032" s="10" t="str">
        <f>VLOOKUP(Table3[[#This Row],[Product ID]],[1]Products!$A:$G,2,0)</f>
        <v>Product 38</v>
      </c>
      <c r="H4032" s="22">
        <v>3</v>
      </c>
      <c r="I4032" s="9">
        <f>VLOOKUP('Consolidtaed Data'!$B6865,[1]Products!$A:$G,4,0)</f>
        <v>2091</v>
      </c>
      <c r="J4032" s="9">
        <f>VLOOKUP('Consolidtaed Data'!$B6865,[1]Products!$A:$G,3,0)</f>
        <v>1485</v>
      </c>
      <c r="K4032" s="9">
        <f>'Consolidtaed Data'!$J6865*'Consolidtaed Data'!$H6865</f>
        <v>1464</v>
      </c>
      <c r="L4032" s="9">
        <f>'Consolidtaed Data'!$I6865*'Consolidtaed Data'!$H6865</f>
        <v>2154</v>
      </c>
      <c r="M4032" s="9">
        <f>'Consolidtaed Data'!$L6865-'Consolidtaed Data'!$K6865</f>
        <v>1797</v>
      </c>
      <c r="N4032" s="9" t="str">
        <f>VLOOKUP('Consolidtaed Data'!$C6865,[1]Locations!$A:$O,2,0)</f>
        <v>Vista</v>
      </c>
      <c r="O4032" s="9" t="str">
        <f>VLOOKUP('Consolidtaed Data'!$D6865,'[1]Sales People'!$A:$B,2,0)</f>
        <v>Jeremy Mendoza</v>
      </c>
      <c r="P4032" s="9" t="str">
        <f>VLOOKUP('Consolidtaed Data'!$E6865,[1]Customers!$A:$B,2,0)</f>
        <v>Larry Stone</v>
      </c>
      <c r="Q4032" s="11">
        <f>WEEKDAY('Consolidtaed Data'!$F6865)</f>
        <v>2</v>
      </c>
      <c r="R4032" s="9">
        <f>MONTH('Consolidtaed Data'!$F6865)</f>
        <v>6</v>
      </c>
      <c r="S4032" s="9" t="str">
        <f>TEXT(Table3[[#This Row],[Purchase Date]],"MMMM")</f>
        <v>October</v>
      </c>
      <c r="T4032" s="9">
        <f>YEAR('Consolidtaed Data'!$F6865)</f>
        <v>2021</v>
      </c>
    </row>
    <row r="4033" spans="1:20" x14ac:dyDescent="0.3">
      <c r="A4033" s="9" t="s">
        <v>5055</v>
      </c>
      <c r="B4033" s="9" t="s">
        <v>278</v>
      </c>
      <c r="C4033" s="9" t="s">
        <v>30</v>
      </c>
      <c r="D4033" s="9" t="s">
        <v>206</v>
      </c>
      <c r="E4033" s="9" t="s">
        <v>595</v>
      </c>
      <c r="F4033" s="10">
        <v>44125</v>
      </c>
      <c r="G4033" s="10" t="str">
        <f>VLOOKUP(Table3[[#This Row],[Product ID]],[1]Products!$A:$G,2,0)</f>
        <v>Product 75</v>
      </c>
      <c r="H4033" s="22">
        <v>3</v>
      </c>
      <c r="I4033" s="9">
        <f>VLOOKUP('Consolidtaed Data'!$B7166,[1]Products!$A:$G,4,0)</f>
        <v>561</v>
      </c>
      <c r="J4033" s="9">
        <f>VLOOKUP('Consolidtaed Data'!$B7166,[1]Products!$A:$G,3,0)</f>
        <v>421</v>
      </c>
      <c r="K4033" s="9">
        <f>'Consolidtaed Data'!$J7166*'Consolidtaed Data'!$H7166</f>
        <v>873</v>
      </c>
      <c r="L4033" s="9">
        <f>'Consolidtaed Data'!$I7166*'Consolidtaed Data'!$H7166</f>
        <v>1134</v>
      </c>
      <c r="M4033" s="9">
        <f>'Consolidtaed Data'!$L7166-'Consolidtaed Data'!$K7166</f>
        <v>2193</v>
      </c>
      <c r="N4033" s="9" t="str">
        <f>VLOOKUP('Consolidtaed Data'!$C7166,[1]Locations!$A:$O,2,0)</f>
        <v>Stockton</v>
      </c>
      <c r="O4033" s="9" t="str">
        <f>VLOOKUP('Consolidtaed Data'!$D7166,'[1]Sales People'!$A:$B,2,0)</f>
        <v>Andrew Bowman</v>
      </c>
      <c r="P4033" s="9" t="str">
        <f>VLOOKUP('Consolidtaed Data'!$E7166,[1]Customers!$A:$B,2,0)</f>
        <v>Brandon Martin</v>
      </c>
      <c r="Q4033" s="11">
        <f>WEEKDAY('Consolidtaed Data'!$F7166)</f>
        <v>3</v>
      </c>
      <c r="R4033" s="9">
        <f>MONTH('Consolidtaed Data'!$F7166)</f>
        <v>6</v>
      </c>
      <c r="S4033" s="9" t="str">
        <f>TEXT(Table3[[#This Row],[Purchase Date]],"MMMM")</f>
        <v>October</v>
      </c>
      <c r="T4033" s="9">
        <f>YEAR('Consolidtaed Data'!$F7166)</f>
        <v>2021</v>
      </c>
    </row>
    <row r="4034" spans="1:20" x14ac:dyDescent="0.3">
      <c r="A4034" s="9" t="s">
        <v>5056</v>
      </c>
      <c r="B4034" s="9" t="s">
        <v>24</v>
      </c>
      <c r="C4034" s="9" t="s">
        <v>67</v>
      </c>
      <c r="D4034" s="9" t="s">
        <v>31</v>
      </c>
      <c r="E4034" s="9" t="s">
        <v>515</v>
      </c>
      <c r="F4034" s="10">
        <v>44125</v>
      </c>
      <c r="G4034" s="10" t="str">
        <f>VLOOKUP(Table3[[#This Row],[Product ID]],[1]Products!$A:$G,2,0)</f>
        <v>Product 6</v>
      </c>
      <c r="H4034" s="22">
        <v>1</v>
      </c>
      <c r="I4034" s="9">
        <f>VLOOKUP('Consolidtaed Data'!$B7375,[1]Products!$A:$G,4,0)</f>
        <v>203</v>
      </c>
      <c r="J4034" s="9">
        <f>VLOOKUP('Consolidtaed Data'!$B7375,[1]Products!$A:$G,3,0)</f>
        <v>154</v>
      </c>
      <c r="K4034" s="9">
        <f>'Consolidtaed Data'!$J7375*'Consolidtaed Data'!$H7375</f>
        <v>1890</v>
      </c>
      <c r="L4034" s="9">
        <f>'Consolidtaed Data'!$I7375*'Consolidtaed Data'!$H7375</f>
        <v>3778</v>
      </c>
      <c r="M4034" s="9">
        <f>'Consolidtaed Data'!$L7375-'Consolidtaed Data'!$K7375</f>
        <v>702</v>
      </c>
      <c r="N4034" s="9" t="str">
        <f>VLOOKUP('Consolidtaed Data'!$C7375,[1]Locations!$A:$O,2,0)</f>
        <v>Fairfield</v>
      </c>
      <c r="O4034" s="9" t="str">
        <f>VLOOKUP('Consolidtaed Data'!$D7375,'[1]Sales People'!$A:$B,2,0)</f>
        <v>Andrew Bowman</v>
      </c>
      <c r="P4034" s="9" t="str">
        <f>VLOOKUP('Consolidtaed Data'!$E7375,[1]Customers!$A:$B,2,0)</f>
        <v>Henry Cox</v>
      </c>
      <c r="Q4034" s="11">
        <f>WEEKDAY('Consolidtaed Data'!$F7375)</f>
        <v>3</v>
      </c>
      <c r="R4034" s="9">
        <f>MONTH('Consolidtaed Data'!$F7375)</f>
        <v>7</v>
      </c>
      <c r="S4034" s="9" t="str">
        <f>TEXT(Table3[[#This Row],[Purchase Date]],"MMMM")</f>
        <v>October</v>
      </c>
      <c r="T4034" s="9">
        <f>YEAR('Consolidtaed Data'!$F7375)</f>
        <v>2021</v>
      </c>
    </row>
    <row r="4035" spans="1:20" x14ac:dyDescent="0.3">
      <c r="A4035" s="9" t="s">
        <v>5057</v>
      </c>
      <c r="B4035" s="9" t="s">
        <v>252</v>
      </c>
      <c r="C4035" s="9" t="s">
        <v>344</v>
      </c>
      <c r="D4035" s="9" t="s">
        <v>87</v>
      </c>
      <c r="E4035" s="9" t="s">
        <v>1887</v>
      </c>
      <c r="F4035" s="10">
        <v>44125</v>
      </c>
      <c r="G4035" s="10" t="str">
        <f>VLOOKUP(Table3[[#This Row],[Product ID]],[1]Products!$A:$G,2,0)</f>
        <v>Product 81</v>
      </c>
      <c r="H4035" s="22">
        <v>4</v>
      </c>
      <c r="I4035" s="9">
        <f>VLOOKUP('Consolidtaed Data'!$B7437,[1]Products!$A:$G,4,0)</f>
        <v>1103</v>
      </c>
      <c r="J4035" s="9">
        <f>VLOOKUP('Consolidtaed Data'!$B7437,[1]Products!$A:$G,3,0)</f>
        <v>838</v>
      </c>
      <c r="K4035" s="9">
        <f>'Consolidtaed Data'!$J7437*'Consolidtaed Data'!$H7437</f>
        <v>1636</v>
      </c>
      <c r="L4035" s="9">
        <f>'Consolidtaed Data'!$I7437*'Consolidtaed Data'!$H7437</f>
        <v>2044</v>
      </c>
      <c r="M4035" s="9">
        <f>'Consolidtaed Data'!$L7437-'Consolidtaed Data'!$K7437</f>
        <v>64</v>
      </c>
      <c r="N4035" s="9" t="str">
        <f>VLOOKUP('Consolidtaed Data'!$C7437,[1]Locations!$A:$O,2,0)</f>
        <v>Los Angeles</v>
      </c>
      <c r="O4035" s="9" t="str">
        <f>VLOOKUP('Consolidtaed Data'!$D7437,'[1]Sales People'!$A:$B,2,0)</f>
        <v>Bobby Russell</v>
      </c>
      <c r="P4035" s="9" t="str">
        <f>VLOOKUP('Consolidtaed Data'!$E7437,[1]Customers!$A:$B,2,0)</f>
        <v>Jerry Barnes</v>
      </c>
      <c r="Q4035" s="11">
        <f>WEEKDAY('Consolidtaed Data'!$F7437)</f>
        <v>1</v>
      </c>
      <c r="R4035" s="9">
        <f>MONTH('Consolidtaed Data'!$F7437)</f>
        <v>7</v>
      </c>
      <c r="S4035" s="9" t="str">
        <f>TEXT(Table3[[#This Row],[Purchase Date]],"MMMM")</f>
        <v>October</v>
      </c>
      <c r="T4035" s="9">
        <f>YEAR('Consolidtaed Data'!$F7437)</f>
        <v>2021</v>
      </c>
    </row>
    <row r="4036" spans="1:20" x14ac:dyDescent="0.3">
      <c r="A4036" s="9" t="s">
        <v>5058</v>
      </c>
      <c r="B4036" s="9" t="s">
        <v>266</v>
      </c>
      <c r="C4036" s="9" t="s">
        <v>12</v>
      </c>
      <c r="D4036" s="9" t="s">
        <v>281</v>
      </c>
      <c r="E4036" s="9" t="s">
        <v>765</v>
      </c>
      <c r="F4036" s="10">
        <v>44125</v>
      </c>
      <c r="G4036" s="10" t="str">
        <f>VLOOKUP(Table3[[#This Row],[Product ID]],[1]Products!$A:$G,2,0)</f>
        <v>Product 92</v>
      </c>
      <c r="H4036" s="22">
        <v>2</v>
      </c>
      <c r="I4036" s="9">
        <f>VLOOKUP('Consolidtaed Data'!$B8167,[1]Products!$A:$G,4,0)</f>
        <v>2091</v>
      </c>
      <c r="J4036" s="9">
        <f>VLOOKUP('Consolidtaed Data'!$B8167,[1]Products!$A:$G,3,0)</f>
        <v>1485</v>
      </c>
      <c r="K4036" s="9">
        <f>'Consolidtaed Data'!$J8167*'Consolidtaed Data'!$H8167</f>
        <v>1800</v>
      </c>
      <c r="L4036" s="9">
        <f>'Consolidtaed Data'!$I8167*'Consolidtaed Data'!$H8167</f>
        <v>3000</v>
      </c>
      <c r="M4036" s="9">
        <f>'Consolidtaed Data'!$L8167-'Consolidtaed Data'!$K8167</f>
        <v>982</v>
      </c>
      <c r="N4036" s="9" t="str">
        <f>VLOOKUP('Consolidtaed Data'!$C8167,[1]Locations!$A:$O,2,0)</f>
        <v>Costa Mesa</v>
      </c>
      <c r="O4036" s="9" t="str">
        <f>VLOOKUP('Consolidtaed Data'!$D8167,'[1]Sales People'!$A:$B,2,0)</f>
        <v>Jeremy Mendoza</v>
      </c>
      <c r="P4036" s="9" t="str">
        <f>VLOOKUP('Consolidtaed Data'!$E8167,[1]Customers!$A:$B,2,0)</f>
        <v>Bruce Chapman</v>
      </c>
      <c r="Q4036" s="11">
        <f>WEEKDAY('Consolidtaed Data'!$F8167)</f>
        <v>2</v>
      </c>
      <c r="R4036" s="9">
        <f>MONTH('Consolidtaed Data'!$F8167)</f>
        <v>9</v>
      </c>
      <c r="S4036" s="9" t="str">
        <f>TEXT(Table3[[#This Row],[Purchase Date]],"MMMM")</f>
        <v>October</v>
      </c>
      <c r="T4036" s="9">
        <f>YEAR('Consolidtaed Data'!$F8167)</f>
        <v>2021</v>
      </c>
    </row>
    <row r="4037" spans="1:20" x14ac:dyDescent="0.3">
      <c r="A4037" s="9" t="s">
        <v>5059</v>
      </c>
      <c r="B4037" s="9" t="s">
        <v>653</v>
      </c>
      <c r="C4037" s="9" t="s">
        <v>319</v>
      </c>
      <c r="D4037" s="9" t="s">
        <v>131</v>
      </c>
      <c r="E4037" s="9" t="s">
        <v>1309</v>
      </c>
      <c r="F4037" s="10">
        <v>44125</v>
      </c>
      <c r="G4037" s="10" t="str">
        <f>VLOOKUP(Table3[[#This Row],[Product ID]],[1]Products!$A:$G,2,0)</f>
        <v>Product 74</v>
      </c>
      <c r="H4037" s="22">
        <v>1</v>
      </c>
      <c r="I4037" s="9">
        <f>VLOOKUP('Consolidtaed Data'!$B8538,[1]Products!$A:$G,4,0)</f>
        <v>1351</v>
      </c>
      <c r="J4037" s="9">
        <f>VLOOKUP('Consolidtaed Data'!$B8538,[1]Products!$A:$G,3,0)</f>
        <v>1108</v>
      </c>
      <c r="K4037" s="9">
        <f>'Consolidtaed Data'!$J8538*'Consolidtaed Data'!$H8538</f>
        <v>7108</v>
      </c>
      <c r="L4037" s="9">
        <f>'Consolidtaed Data'!$I8538*'Consolidtaed Data'!$H8538</f>
        <v>8564</v>
      </c>
      <c r="M4037" s="9">
        <f>'Consolidtaed Data'!$L8538-'Consolidtaed Data'!$K8538</f>
        <v>824</v>
      </c>
      <c r="N4037" s="9" t="str">
        <f>VLOOKUP('Consolidtaed Data'!$C8538,[1]Locations!$A:$O,2,0)</f>
        <v>Bakersfield</v>
      </c>
      <c r="O4037" s="9" t="str">
        <f>VLOOKUP('Consolidtaed Data'!$D8538,'[1]Sales People'!$A:$B,2,0)</f>
        <v>Jimmy Young</v>
      </c>
      <c r="P4037" s="9" t="str">
        <f>VLOOKUP('Consolidtaed Data'!$E8538,[1]Customers!$A:$B,2,0)</f>
        <v>Christopher Nguyen</v>
      </c>
      <c r="Q4037" s="11">
        <f>WEEKDAY('Consolidtaed Data'!$F8538)</f>
        <v>2</v>
      </c>
      <c r="R4037" s="9">
        <f>MONTH('Consolidtaed Data'!$F8538)</f>
        <v>10</v>
      </c>
      <c r="S4037" s="9" t="str">
        <f>TEXT(Table3[[#This Row],[Purchase Date]],"MMMM")</f>
        <v>October</v>
      </c>
      <c r="T4037" s="9">
        <f>YEAR('Consolidtaed Data'!$F8538)</f>
        <v>2021</v>
      </c>
    </row>
    <row r="4038" spans="1:20" x14ac:dyDescent="0.3">
      <c r="A4038" s="9" t="s">
        <v>5060</v>
      </c>
      <c r="B4038" s="9" t="s">
        <v>230</v>
      </c>
      <c r="C4038" s="9" t="s">
        <v>16</v>
      </c>
      <c r="D4038" s="9" t="s">
        <v>197</v>
      </c>
      <c r="E4038" s="9" t="s">
        <v>1446</v>
      </c>
      <c r="F4038" s="10">
        <v>44125</v>
      </c>
      <c r="G4038" s="10" t="str">
        <f>VLOOKUP(Table3[[#This Row],[Product ID]],[1]Products!$A:$G,2,0)</f>
        <v>Product 31</v>
      </c>
      <c r="H4038" s="22">
        <v>2</v>
      </c>
      <c r="I4038" s="9">
        <f>VLOOKUP('Consolidtaed Data'!$B8751,[1]Products!$A:$G,4,0)</f>
        <v>818</v>
      </c>
      <c r="J4038" s="9">
        <f>VLOOKUP('Consolidtaed Data'!$B8751,[1]Products!$A:$G,3,0)</f>
        <v>450</v>
      </c>
      <c r="K4038" s="9">
        <f>'Consolidtaed Data'!$J8751*'Consolidtaed Data'!$H8751</f>
        <v>1294</v>
      </c>
      <c r="L4038" s="9">
        <f>'Consolidtaed Data'!$I8751*'Consolidtaed Data'!$H8751</f>
        <v>1848</v>
      </c>
      <c r="M4038" s="9">
        <f>'Consolidtaed Data'!$L8751-'Consolidtaed Data'!$K8751</f>
        <v>2200</v>
      </c>
      <c r="N4038" s="9" t="str">
        <f>VLOOKUP('Consolidtaed Data'!$C8751,[1]Locations!$A:$O,2,0)</f>
        <v>Fullerton</v>
      </c>
      <c r="O4038" s="9" t="str">
        <f>VLOOKUP('Consolidtaed Data'!$D8751,'[1]Sales People'!$A:$B,2,0)</f>
        <v>Charles Harper</v>
      </c>
      <c r="P4038" s="9" t="str">
        <f>VLOOKUP('Consolidtaed Data'!$E8751,[1]Customers!$A:$B,2,0)</f>
        <v>Scott Mills</v>
      </c>
      <c r="Q4038" s="11">
        <f>WEEKDAY('Consolidtaed Data'!$F8751)</f>
        <v>4</v>
      </c>
      <c r="R4038" s="9">
        <f>MONTH('Consolidtaed Data'!$F8751)</f>
        <v>10</v>
      </c>
      <c r="S4038" s="9" t="str">
        <f>TEXT(Table3[[#This Row],[Purchase Date]],"MMMM")</f>
        <v>October</v>
      </c>
      <c r="T4038" s="9">
        <f>YEAR('Consolidtaed Data'!$F8751)</f>
        <v>2021</v>
      </c>
    </row>
    <row r="4039" spans="1:20" x14ac:dyDescent="0.3">
      <c r="A4039" s="9" t="s">
        <v>5061</v>
      </c>
      <c r="B4039" s="9" t="s">
        <v>415</v>
      </c>
      <c r="C4039" s="9" t="s">
        <v>67</v>
      </c>
      <c r="D4039" s="9" t="s">
        <v>149</v>
      </c>
      <c r="E4039" s="9" t="s">
        <v>552</v>
      </c>
      <c r="F4039" s="10">
        <v>44125</v>
      </c>
      <c r="G4039" s="10" t="str">
        <f>VLOOKUP(Table3[[#This Row],[Product ID]],[1]Products!$A:$G,2,0)</f>
        <v>Product 18</v>
      </c>
      <c r="H4039" s="22">
        <v>3</v>
      </c>
      <c r="I4039" s="9">
        <f>VLOOKUP('Consolidtaed Data'!$B9147,[1]Products!$A:$G,4,0)</f>
        <v>181</v>
      </c>
      <c r="J4039" s="9">
        <f>VLOOKUP('Consolidtaed Data'!$B9147,[1]Products!$A:$G,3,0)</f>
        <v>130</v>
      </c>
      <c r="K4039" s="9">
        <f>'Consolidtaed Data'!$J9147*'Consolidtaed Data'!$H9147</f>
        <v>308</v>
      </c>
      <c r="L4039" s="9">
        <f>'Consolidtaed Data'!$I9147*'Consolidtaed Data'!$H9147</f>
        <v>406</v>
      </c>
      <c r="M4039" s="9">
        <f>'Consolidtaed Data'!$L9147-'Consolidtaed Data'!$K9147</f>
        <v>658</v>
      </c>
      <c r="N4039" s="9" t="str">
        <f>VLOOKUP('Consolidtaed Data'!$C9147,[1]Locations!$A:$O,2,0)</f>
        <v>Burbank</v>
      </c>
      <c r="O4039" s="9" t="str">
        <f>VLOOKUP('Consolidtaed Data'!$D9147,'[1]Sales People'!$A:$B,2,0)</f>
        <v>Ernest Wheeler</v>
      </c>
      <c r="P4039" s="9" t="str">
        <f>VLOOKUP('Consolidtaed Data'!$E9147,[1]Customers!$A:$B,2,0)</f>
        <v>Jeremy Porter</v>
      </c>
      <c r="Q4039" s="11">
        <f>WEEKDAY('Consolidtaed Data'!$F9147)</f>
        <v>3</v>
      </c>
      <c r="R4039" s="9">
        <f>MONTH('Consolidtaed Data'!$F9147)</f>
        <v>11</v>
      </c>
      <c r="S4039" s="9" t="str">
        <f>TEXT(Table3[[#This Row],[Purchase Date]],"MMMM")</f>
        <v>October</v>
      </c>
      <c r="T4039" s="9">
        <f>YEAR('Consolidtaed Data'!$F9147)</f>
        <v>2021</v>
      </c>
    </row>
    <row r="4040" spans="1:20" x14ac:dyDescent="0.3">
      <c r="A4040" s="9" t="s">
        <v>5062</v>
      </c>
      <c r="B4040" s="9" t="s">
        <v>278</v>
      </c>
      <c r="C4040" s="9" t="s">
        <v>67</v>
      </c>
      <c r="D4040" s="9" t="s">
        <v>83</v>
      </c>
      <c r="E4040" s="9" t="s">
        <v>1849</v>
      </c>
      <c r="F4040" s="10">
        <v>44125</v>
      </c>
      <c r="G4040" s="10" t="str">
        <f>VLOOKUP(Table3[[#This Row],[Product ID]],[1]Products!$A:$G,2,0)</f>
        <v>Product 75</v>
      </c>
      <c r="H4040" s="22">
        <v>3</v>
      </c>
      <c r="I4040" s="9">
        <f>VLOOKUP('Consolidtaed Data'!$B9561,[1]Products!$A:$G,4,0)</f>
        <v>203</v>
      </c>
      <c r="J4040" s="9">
        <f>VLOOKUP('Consolidtaed Data'!$B9561,[1]Products!$A:$G,3,0)</f>
        <v>154</v>
      </c>
      <c r="K4040" s="9">
        <f>'Consolidtaed Data'!$J9561*'Consolidtaed Data'!$H9561</f>
        <v>1305</v>
      </c>
      <c r="L4040" s="9">
        <f>'Consolidtaed Data'!$I9561*'Consolidtaed Data'!$H9561</f>
        <v>1590</v>
      </c>
      <c r="M4040" s="9">
        <f>'Consolidtaed Data'!$L9561-'Consolidtaed Data'!$K9561</f>
        <v>492</v>
      </c>
      <c r="N4040" s="9" t="str">
        <f>VLOOKUP('Consolidtaed Data'!$C9561,[1]Locations!$A:$O,2,0)</f>
        <v>Sunnyvale</v>
      </c>
      <c r="O4040" s="9" t="str">
        <f>VLOOKUP('Consolidtaed Data'!$D9561,'[1]Sales People'!$A:$B,2,0)</f>
        <v>Kevin Butler</v>
      </c>
      <c r="P4040" s="9" t="str">
        <f>VLOOKUP('Consolidtaed Data'!$E9561,[1]Customers!$A:$B,2,0)</f>
        <v>Nicholas Cunningham</v>
      </c>
      <c r="Q4040" s="11">
        <f>WEEKDAY('Consolidtaed Data'!$F9561)</f>
        <v>6</v>
      </c>
      <c r="R4040" s="9">
        <f>MONTH('Consolidtaed Data'!$F9561)</f>
        <v>12</v>
      </c>
      <c r="S4040" s="9" t="str">
        <f>TEXT(Table3[[#This Row],[Purchase Date]],"MMMM")</f>
        <v>October</v>
      </c>
      <c r="T4040" s="9">
        <f>YEAR('Consolidtaed Data'!$F9561)</f>
        <v>2021</v>
      </c>
    </row>
    <row r="4041" spans="1:20" x14ac:dyDescent="0.3">
      <c r="A4041" s="9" t="s">
        <v>5063</v>
      </c>
      <c r="B4041" s="9" t="s">
        <v>366</v>
      </c>
      <c r="C4041" s="9" t="s">
        <v>45</v>
      </c>
      <c r="D4041" s="9" t="s">
        <v>73</v>
      </c>
      <c r="E4041" s="9" t="s">
        <v>511</v>
      </c>
      <c r="F4041" s="10">
        <v>44126</v>
      </c>
      <c r="G4041" s="10" t="str">
        <f>VLOOKUP(Table3[[#This Row],[Product ID]],[1]Products!$A:$G,2,0)</f>
        <v>Product 39</v>
      </c>
      <c r="H4041" s="22">
        <v>4</v>
      </c>
      <c r="I4041" s="9">
        <f>VLOOKUP('Consolidtaed Data'!$B4724,[1]Products!$A:$G,4,0)</f>
        <v>1889</v>
      </c>
      <c r="J4041" s="9">
        <f>VLOOKUP('Consolidtaed Data'!$B4724,[1]Products!$A:$G,3,0)</f>
        <v>945</v>
      </c>
      <c r="K4041" s="9">
        <f>'Consolidtaed Data'!$J4724*'Consolidtaed Data'!$H4724</f>
        <v>4554</v>
      </c>
      <c r="L4041" s="9">
        <f>'Consolidtaed Data'!$I4724*'Consolidtaed Data'!$H4724</f>
        <v>7230</v>
      </c>
      <c r="M4041" s="9">
        <f>'Consolidtaed Data'!$L4724-'Consolidtaed Data'!$K4724</f>
        <v>174</v>
      </c>
      <c r="N4041" s="9" t="str">
        <f>VLOOKUP('Consolidtaed Data'!$C4724,[1]Locations!$A:$O,2,0)</f>
        <v>Fremont</v>
      </c>
      <c r="O4041" s="9" t="str">
        <f>VLOOKUP('Consolidtaed Data'!$D4724,'[1]Sales People'!$A:$B,2,0)</f>
        <v>Ernest Wagner</v>
      </c>
      <c r="P4041" s="9" t="str">
        <f>VLOOKUP('Consolidtaed Data'!$E4724,[1]Customers!$A:$B,2,0)</f>
        <v>Howard Moore</v>
      </c>
      <c r="Q4041" s="11">
        <f>WEEKDAY('Consolidtaed Data'!$F4724)</f>
        <v>1</v>
      </c>
      <c r="R4041" s="9">
        <f>MONTH('Consolidtaed Data'!$F4724)</f>
        <v>12</v>
      </c>
      <c r="S4041" s="9" t="str">
        <f>TEXT(Table3[[#This Row],[Purchase Date]],"MMMM")</f>
        <v>October</v>
      </c>
      <c r="T4041" s="9">
        <f>YEAR('Consolidtaed Data'!$F4724)</f>
        <v>2020</v>
      </c>
    </row>
    <row r="4042" spans="1:20" x14ac:dyDescent="0.3">
      <c r="A4042" s="9" t="s">
        <v>5064</v>
      </c>
      <c r="B4042" s="9" t="s">
        <v>349</v>
      </c>
      <c r="C4042" s="9" t="s">
        <v>82</v>
      </c>
      <c r="D4042" s="9" t="s">
        <v>127</v>
      </c>
      <c r="E4042" s="9" t="s">
        <v>542</v>
      </c>
      <c r="F4042" s="10">
        <v>44126</v>
      </c>
      <c r="G4042" s="10" t="str">
        <f>VLOOKUP(Table3[[#This Row],[Product ID]],[1]Products!$A:$G,2,0)</f>
        <v>Product 60</v>
      </c>
      <c r="H4042" s="22">
        <v>1</v>
      </c>
      <c r="I4042" s="9">
        <f>VLOOKUP('Consolidtaed Data'!$B5399,[1]Products!$A:$G,4,0)</f>
        <v>1522</v>
      </c>
      <c r="J4042" s="9">
        <f>VLOOKUP('Consolidtaed Data'!$B5399,[1]Products!$A:$G,3,0)</f>
        <v>791</v>
      </c>
      <c r="K4042" s="9">
        <f>'Consolidtaed Data'!$J5399*'Consolidtaed Data'!$H5399</f>
        <v>1485</v>
      </c>
      <c r="L4042" s="9">
        <f>'Consolidtaed Data'!$I5399*'Consolidtaed Data'!$H5399</f>
        <v>2091</v>
      </c>
      <c r="M4042" s="9">
        <f>'Consolidtaed Data'!$L5399-'Consolidtaed Data'!$K5399</f>
        <v>408</v>
      </c>
      <c r="N4042" s="9" t="str">
        <f>VLOOKUP('Consolidtaed Data'!$C5399,[1]Locations!$A:$O,2,0)</f>
        <v>Los Angeles</v>
      </c>
      <c r="O4042" s="9" t="str">
        <f>VLOOKUP('Consolidtaed Data'!$D5399,'[1]Sales People'!$A:$B,2,0)</f>
        <v>Clarence Fox</v>
      </c>
      <c r="P4042" s="9" t="str">
        <f>VLOOKUP('Consolidtaed Data'!$E5399,[1]Customers!$A:$B,2,0)</f>
        <v>Ronald Arnold</v>
      </c>
      <c r="Q4042" s="11">
        <f>WEEKDAY('Consolidtaed Data'!$F5399)</f>
        <v>4</v>
      </c>
      <c r="R4042" s="9">
        <f>MONTH('Consolidtaed Data'!$F5399)</f>
        <v>2</v>
      </c>
      <c r="S4042" s="9" t="str">
        <f>TEXT(Table3[[#This Row],[Purchase Date]],"MMMM")</f>
        <v>October</v>
      </c>
      <c r="T4042" s="9">
        <f>YEAR('Consolidtaed Data'!$F5399)</f>
        <v>2021</v>
      </c>
    </row>
    <row r="4043" spans="1:20" x14ac:dyDescent="0.3">
      <c r="A4043" s="9" t="s">
        <v>5065</v>
      </c>
      <c r="B4043" s="9" t="s">
        <v>653</v>
      </c>
      <c r="C4043" s="9" t="s">
        <v>39</v>
      </c>
      <c r="D4043" s="9" t="s">
        <v>149</v>
      </c>
      <c r="E4043" s="9" t="s">
        <v>683</v>
      </c>
      <c r="F4043" s="10">
        <v>44126</v>
      </c>
      <c r="G4043" s="10" t="str">
        <f>VLOOKUP(Table3[[#This Row],[Product ID]],[1]Products!$A:$G,2,0)</f>
        <v>Product 74</v>
      </c>
      <c r="H4043" s="22">
        <v>2</v>
      </c>
      <c r="I4043" s="9">
        <f>VLOOKUP('Consolidtaed Data'!$B6150,[1]Products!$A:$G,4,0)</f>
        <v>603</v>
      </c>
      <c r="J4043" s="9">
        <f>VLOOKUP('Consolidtaed Data'!$B6150,[1]Products!$A:$G,3,0)</f>
        <v>416</v>
      </c>
      <c r="K4043" s="9">
        <f>'Consolidtaed Data'!$J6150*'Consolidtaed Data'!$H6150</f>
        <v>2946</v>
      </c>
      <c r="L4043" s="9">
        <f>'Consolidtaed Data'!$I6150*'Consolidtaed Data'!$H6150</f>
        <v>4994</v>
      </c>
      <c r="M4043" s="9">
        <f>'Consolidtaed Data'!$L6150-'Consolidtaed Data'!$K6150</f>
        <v>1380</v>
      </c>
      <c r="N4043" s="9" t="str">
        <f>VLOOKUP('Consolidtaed Data'!$C6150,[1]Locations!$A:$O,2,0)</f>
        <v>Torrance</v>
      </c>
      <c r="O4043" s="9" t="str">
        <f>VLOOKUP('Consolidtaed Data'!$D6150,'[1]Sales People'!$A:$B,2,0)</f>
        <v>Brian Hansen</v>
      </c>
      <c r="P4043" s="9" t="str">
        <f>VLOOKUP('Consolidtaed Data'!$E6150,[1]Customers!$A:$B,2,0)</f>
        <v>Philip Wheeler</v>
      </c>
      <c r="Q4043" s="11">
        <f>WEEKDAY('Consolidtaed Data'!$F6150)</f>
        <v>3</v>
      </c>
      <c r="R4043" s="9">
        <f>MONTH('Consolidtaed Data'!$F6150)</f>
        <v>4</v>
      </c>
      <c r="S4043" s="9" t="str">
        <f>TEXT(Table3[[#This Row],[Purchase Date]],"MMMM")</f>
        <v>October</v>
      </c>
      <c r="T4043" s="9">
        <f>YEAR('Consolidtaed Data'!$F6150)</f>
        <v>2021</v>
      </c>
    </row>
    <row r="4044" spans="1:20" x14ac:dyDescent="0.3">
      <c r="A4044" s="9" t="s">
        <v>5066</v>
      </c>
      <c r="B4044" s="9" t="s">
        <v>418</v>
      </c>
      <c r="C4044" s="9" t="s">
        <v>16</v>
      </c>
      <c r="D4044" s="9" t="s">
        <v>246</v>
      </c>
      <c r="E4044" s="9" t="s">
        <v>947</v>
      </c>
      <c r="F4044" s="10">
        <v>44126</v>
      </c>
      <c r="G4044" s="10" t="str">
        <f>VLOOKUP(Table3[[#This Row],[Product ID]],[1]Products!$A:$G,2,0)</f>
        <v>Product 82</v>
      </c>
      <c r="H4044" s="22">
        <v>4</v>
      </c>
      <c r="I4044" s="9">
        <f>VLOOKUP('Consolidtaed Data'!$B6696,[1]Products!$A:$G,4,0)</f>
        <v>123</v>
      </c>
      <c r="J4044" s="9">
        <f>VLOOKUP('Consolidtaed Data'!$B6696,[1]Products!$A:$G,3,0)</f>
        <v>84</v>
      </c>
      <c r="K4044" s="9">
        <f>'Consolidtaed Data'!$J6696*'Consolidtaed Data'!$H6696</f>
        <v>180</v>
      </c>
      <c r="L4044" s="9">
        <f>'Consolidtaed Data'!$I6696*'Consolidtaed Data'!$H6696</f>
        <v>224</v>
      </c>
      <c r="M4044" s="9">
        <f>'Consolidtaed Data'!$L6696-'Consolidtaed Data'!$K6696</f>
        <v>589</v>
      </c>
      <c r="N4044" s="9" t="str">
        <f>VLOOKUP('Consolidtaed Data'!$C6696,[1]Locations!$A:$O,2,0)</f>
        <v>Thousand Oaks</v>
      </c>
      <c r="O4044" s="9" t="str">
        <f>VLOOKUP('Consolidtaed Data'!$D6696,'[1]Sales People'!$A:$B,2,0)</f>
        <v>Jimmy Young</v>
      </c>
      <c r="P4044" s="9" t="str">
        <f>VLOOKUP('Consolidtaed Data'!$E6696,[1]Customers!$A:$B,2,0)</f>
        <v>Peter Gray</v>
      </c>
      <c r="Q4044" s="11">
        <f>WEEKDAY('Consolidtaed Data'!$F6696)</f>
        <v>2</v>
      </c>
      <c r="R4044" s="9">
        <f>MONTH('Consolidtaed Data'!$F6696)</f>
        <v>5</v>
      </c>
      <c r="S4044" s="9" t="str">
        <f>TEXT(Table3[[#This Row],[Purchase Date]],"MMMM")</f>
        <v>October</v>
      </c>
      <c r="T4044" s="9">
        <f>YEAR('Consolidtaed Data'!$F6696)</f>
        <v>2021</v>
      </c>
    </row>
    <row r="4045" spans="1:20" x14ac:dyDescent="0.3">
      <c r="A4045" s="9" t="s">
        <v>5067</v>
      </c>
      <c r="B4045" s="9" t="s">
        <v>225</v>
      </c>
      <c r="C4045" s="9" t="s">
        <v>86</v>
      </c>
      <c r="D4045" s="9" t="s">
        <v>235</v>
      </c>
      <c r="E4045" s="9" t="s">
        <v>812</v>
      </c>
      <c r="F4045" s="10">
        <v>44126</v>
      </c>
      <c r="G4045" s="10" t="str">
        <f>VLOOKUP(Table3[[#This Row],[Product ID]],[1]Products!$A:$G,2,0)</f>
        <v>Product 24</v>
      </c>
      <c r="H4045" s="22">
        <v>1</v>
      </c>
      <c r="I4045" s="9">
        <f>VLOOKUP('Consolidtaed Data'!$B7007,[1]Products!$A:$G,4,0)</f>
        <v>1587</v>
      </c>
      <c r="J4045" s="9">
        <f>VLOOKUP('Consolidtaed Data'!$B7007,[1]Products!$A:$G,3,0)</f>
        <v>1301</v>
      </c>
      <c r="K4045" s="9">
        <f>'Consolidtaed Data'!$J7007*'Consolidtaed Data'!$H7007</f>
        <v>716</v>
      </c>
      <c r="L4045" s="9">
        <f>'Consolidtaed Data'!$I7007*'Consolidtaed Data'!$H7007</f>
        <v>1192</v>
      </c>
      <c r="M4045" s="9">
        <f>'Consolidtaed Data'!$L7007-'Consolidtaed Data'!$K7007</f>
        <v>322</v>
      </c>
      <c r="N4045" s="9" t="str">
        <f>VLOOKUP('Consolidtaed Data'!$C7007,[1]Locations!$A:$O,2,0)</f>
        <v>Moreno Valley</v>
      </c>
      <c r="O4045" s="9" t="str">
        <f>VLOOKUP('Consolidtaed Data'!$D7007,'[1]Sales People'!$A:$B,2,0)</f>
        <v>Joshua Taylor</v>
      </c>
      <c r="P4045" s="9" t="str">
        <f>VLOOKUP('Consolidtaed Data'!$E7007,[1]Customers!$A:$B,2,0)</f>
        <v>Billy Olson</v>
      </c>
      <c r="Q4045" s="11">
        <f>WEEKDAY('Consolidtaed Data'!$F7007)</f>
        <v>5</v>
      </c>
      <c r="R4045" s="9">
        <f>MONTH('Consolidtaed Data'!$F7007)</f>
        <v>6</v>
      </c>
      <c r="S4045" s="9" t="str">
        <f>TEXT(Table3[[#This Row],[Purchase Date]],"MMMM")</f>
        <v>October</v>
      </c>
      <c r="T4045" s="9">
        <f>YEAR('Consolidtaed Data'!$F7007)</f>
        <v>2021</v>
      </c>
    </row>
    <row r="4046" spans="1:20" x14ac:dyDescent="0.3">
      <c r="A4046" s="9" t="s">
        <v>5068</v>
      </c>
      <c r="B4046" s="9" t="s">
        <v>89</v>
      </c>
      <c r="C4046" s="9" t="s">
        <v>249</v>
      </c>
      <c r="D4046" s="9" t="s">
        <v>143</v>
      </c>
      <c r="E4046" s="9" t="s">
        <v>1421</v>
      </c>
      <c r="F4046" s="10">
        <v>44126</v>
      </c>
      <c r="G4046" s="10" t="str">
        <f>VLOOKUP(Table3[[#This Row],[Product ID]],[1]Products!$A:$G,2,0)</f>
        <v>Product 64</v>
      </c>
      <c r="H4046" s="22">
        <v>3</v>
      </c>
      <c r="I4046" s="9">
        <f>VLOOKUP('Consolidtaed Data'!$B7122,[1]Products!$A:$G,4,0)</f>
        <v>584</v>
      </c>
      <c r="J4046" s="9">
        <f>VLOOKUP('Consolidtaed Data'!$B7122,[1]Products!$A:$G,3,0)</f>
        <v>420</v>
      </c>
      <c r="K4046" s="9">
        <f>'Consolidtaed Data'!$J7122*'Consolidtaed Data'!$H7122</f>
        <v>90</v>
      </c>
      <c r="L4046" s="9">
        <f>'Consolidtaed Data'!$I7122*'Consolidtaed Data'!$H7122</f>
        <v>112</v>
      </c>
      <c r="M4046" s="9">
        <f>'Consolidtaed Data'!$L7122-'Consolidtaed Data'!$K7122</f>
        <v>3196</v>
      </c>
      <c r="N4046" s="9" t="str">
        <f>VLOOKUP('Consolidtaed Data'!$C7122,[1]Locations!$A:$O,2,0)</f>
        <v>Oxnard</v>
      </c>
      <c r="O4046" s="9" t="str">
        <f>VLOOKUP('Consolidtaed Data'!$D7122,'[1]Sales People'!$A:$B,2,0)</f>
        <v>Ronald Reed</v>
      </c>
      <c r="P4046" s="9" t="str">
        <f>VLOOKUP('Consolidtaed Data'!$E7122,[1]Customers!$A:$B,2,0)</f>
        <v>Bobby Willis</v>
      </c>
      <c r="Q4046" s="11">
        <f>WEEKDAY('Consolidtaed Data'!$F7122)</f>
        <v>6</v>
      </c>
      <c r="R4046" s="9">
        <f>MONTH('Consolidtaed Data'!$F7122)</f>
        <v>6</v>
      </c>
      <c r="S4046" s="9" t="str">
        <f>TEXT(Table3[[#This Row],[Purchase Date]],"MMMM")</f>
        <v>October</v>
      </c>
      <c r="T4046" s="9">
        <f>YEAR('Consolidtaed Data'!$F7122)</f>
        <v>2021</v>
      </c>
    </row>
    <row r="4047" spans="1:20" x14ac:dyDescent="0.3">
      <c r="A4047" s="9" t="s">
        <v>5069</v>
      </c>
      <c r="B4047" s="9" t="s">
        <v>311</v>
      </c>
      <c r="C4047" s="9" t="s">
        <v>319</v>
      </c>
      <c r="D4047" s="9" t="s">
        <v>149</v>
      </c>
      <c r="E4047" s="9" t="s">
        <v>722</v>
      </c>
      <c r="F4047" s="10">
        <v>44126</v>
      </c>
      <c r="G4047" s="10" t="str">
        <f>VLOOKUP(Table3[[#This Row],[Product ID]],[1]Products!$A:$G,2,0)</f>
        <v>Product 33</v>
      </c>
      <c r="H4047" s="22">
        <v>3</v>
      </c>
      <c r="I4047" s="9">
        <f>VLOOKUP('Consolidtaed Data'!$B7238,[1]Products!$A:$G,4,0)</f>
        <v>123</v>
      </c>
      <c r="J4047" s="9">
        <f>VLOOKUP('Consolidtaed Data'!$B7238,[1]Products!$A:$G,3,0)</f>
        <v>84</v>
      </c>
      <c r="K4047" s="9">
        <f>'Consolidtaed Data'!$J7238*'Consolidtaed Data'!$H7238</f>
        <v>1190</v>
      </c>
      <c r="L4047" s="9">
        <f>'Consolidtaed Data'!$I7238*'Consolidtaed Data'!$H7238</f>
        <v>1566</v>
      </c>
      <c r="M4047" s="9">
        <f>'Consolidtaed Data'!$L7238-'Consolidtaed Data'!$K7238</f>
        <v>554</v>
      </c>
      <c r="N4047" s="9" t="str">
        <f>VLOOKUP('Consolidtaed Data'!$C7238,[1]Locations!$A:$O,2,0)</f>
        <v>Burbank</v>
      </c>
      <c r="O4047" s="9" t="str">
        <f>VLOOKUP('Consolidtaed Data'!$D7238,'[1]Sales People'!$A:$B,2,0)</f>
        <v>Gary Rodriguez</v>
      </c>
      <c r="P4047" s="9" t="str">
        <f>VLOOKUP('Consolidtaed Data'!$E7238,[1]Customers!$A:$B,2,0)</f>
        <v>Eric Bradley</v>
      </c>
      <c r="Q4047" s="11">
        <f>WEEKDAY('Consolidtaed Data'!$F7238)</f>
        <v>7</v>
      </c>
      <c r="R4047" s="9">
        <f>MONTH('Consolidtaed Data'!$F7238)</f>
        <v>7</v>
      </c>
      <c r="S4047" s="9" t="str">
        <f>TEXT(Table3[[#This Row],[Purchase Date]],"MMMM")</f>
        <v>October</v>
      </c>
      <c r="T4047" s="9">
        <f>YEAR('Consolidtaed Data'!$F7238)</f>
        <v>2021</v>
      </c>
    </row>
    <row r="4048" spans="1:20" x14ac:dyDescent="0.3">
      <c r="A4048" s="9" t="s">
        <v>5070</v>
      </c>
      <c r="B4048" s="9" t="s">
        <v>429</v>
      </c>
      <c r="C4048" s="9" t="s">
        <v>39</v>
      </c>
      <c r="D4048" s="9" t="s">
        <v>68</v>
      </c>
      <c r="E4048" s="9" t="s">
        <v>410</v>
      </c>
      <c r="F4048" s="10">
        <v>44126</v>
      </c>
      <c r="G4048" s="10" t="str">
        <f>VLOOKUP(Table3[[#This Row],[Product ID]],[1]Products!$A:$G,2,0)</f>
        <v>Product 87</v>
      </c>
      <c r="H4048" s="22">
        <v>3</v>
      </c>
      <c r="I4048" s="9">
        <f>VLOOKUP('Consolidtaed Data'!$B7435,[1]Products!$A:$G,4,0)</f>
        <v>1278</v>
      </c>
      <c r="J4048" s="9">
        <f>VLOOKUP('Consolidtaed Data'!$B7435,[1]Products!$A:$G,3,0)</f>
        <v>665</v>
      </c>
      <c r="K4048" s="9">
        <f>'Consolidtaed Data'!$J7435*'Consolidtaed Data'!$H7435</f>
        <v>589</v>
      </c>
      <c r="L4048" s="9">
        <f>'Consolidtaed Data'!$I7435*'Consolidtaed Data'!$H7435</f>
        <v>1052</v>
      </c>
      <c r="M4048" s="9">
        <f>'Consolidtaed Data'!$L7435-'Consolidtaed Data'!$K7435</f>
        <v>369</v>
      </c>
      <c r="N4048" s="9" t="str">
        <f>VLOOKUP('Consolidtaed Data'!$C7435,[1]Locations!$A:$O,2,0)</f>
        <v>Torrance</v>
      </c>
      <c r="O4048" s="9" t="str">
        <f>VLOOKUP('Consolidtaed Data'!$D7435,'[1]Sales People'!$A:$B,2,0)</f>
        <v>Brian Thomas</v>
      </c>
      <c r="P4048" s="9" t="str">
        <f>VLOOKUP('Consolidtaed Data'!$E7435,[1]Customers!$A:$B,2,0)</f>
        <v>Robert Ferguson</v>
      </c>
      <c r="Q4048" s="11">
        <f>WEEKDAY('Consolidtaed Data'!$F7435)</f>
        <v>1</v>
      </c>
      <c r="R4048" s="9">
        <f>MONTH('Consolidtaed Data'!$F7435)</f>
        <v>7</v>
      </c>
      <c r="S4048" s="9" t="str">
        <f>TEXT(Table3[[#This Row],[Purchase Date]],"MMMM")</f>
        <v>October</v>
      </c>
      <c r="T4048" s="9">
        <f>YEAR('Consolidtaed Data'!$F7435)</f>
        <v>2021</v>
      </c>
    </row>
    <row r="4049" spans="1:20" x14ac:dyDescent="0.3">
      <c r="A4049" s="9" t="s">
        <v>5071</v>
      </c>
      <c r="B4049" s="9" t="s">
        <v>318</v>
      </c>
      <c r="C4049" s="9" t="s">
        <v>421</v>
      </c>
      <c r="D4049" s="9" t="s">
        <v>131</v>
      </c>
      <c r="E4049" s="9" t="s">
        <v>777</v>
      </c>
      <c r="F4049" s="10">
        <v>44126</v>
      </c>
      <c r="G4049" s="10" t="str">
        <f>VLOOKUP(Table3[[#This Row],[Product ID]],[1]Products!$A:$G,2,0)</f>
        <v>Product 89</v>
      </c>
      <c r="H4049" s="22">
        <v>2</v>
      </c>
      <c r="I4049" s="9">
        <f>VLOOKUP('Consolidtaed Data'!$B7895,[1]Products!$A:$G,4,0)</f>
        <v>2396</v>
      </c>
      <c r="J4049" s="9">
        <f>VLOOKUP('Consolidtaed Data'!$B7895,[1]Products!$A:$G,3,0)</f>
        <v>1965</v>
      </c>
      <c r="K4049" s="9">
        <f>'Consolidtaed Data'!$J7895*'Consolidtaed Data'!$H7895</f>
        <v>1223</v>
      </c>
      <c r="L4049" s="9">
        <f>'Consolidtaed Data'!$I7895*'Consolidtaed Data'!$H7895</f>
        <v>2005</v>
      </c>
      <c r="M4049" s="9">
        <f>'Consolidtaed Data'!$L7895-'Consolidtaed Data'!$K7895</f>
        <v>3348</v>
      </c>
      <c r="N4049" s="9" t="str">
        <f>VLOOKUP('Consolidtaed Data'!$C7895,[1]Locations!$A:$O,2,0)</f>
        <v>Santa Clarita</v>
      </c>
      <c r="O4049" s="9" t="str">
        <f>VLOOKUP('Consolidtaed Data'!$D7895,'[1]Sales People'!$A:$B,2,0)</f>
        <v>Ernest Wheeler</v>
      </c>
      <c r="P4049" s="9" t="str">
        <f>VLOOKUP('Consolidtaed Data'!$E7895,[1]Customers!$A:$B,2,0)</f>
        <v>Jason Diaz</v>
      </c>
      <c r="Q4049" s="11">
        <f>WEEKDAY('Consolidtaed Data'!$F7895)</f>
        <v>2</v>
      </c>
      <c r="R4049" s="9">
        <f>MONTH('Consolidtaed Data'!$F7895)</f>
        <v>8</v>
      </c>
      <c r="S4049" s="9" t="str">
        <f>TEXT(Table3[[#This Row],[Purchase Date]],"MMMM")</f>
        <v>October</v>
      </c>
      <c r="T4049" s="9">
        <f>YEAR('Consolidtaed Data'!$F7895)</f>
        <v>2021</v>
      </c>
    </row>
    <row r="4050" spans="1:20" x14ac:dyDescent="0.3">
      <c r="A4050" s="9" t="s">
        <v>5072</v>
      </c>
      <c r="B4050" s="9" t="s">
        <v>76</v>
      </c>
      <c r="C4050" s="9" t="s">
        <v>86</v>
      </c>
      <c r="D4050" s="9" t="s">
        <v>26</v>
      </c>
      <c r="E4050" s="9" t="s">
        <v>1039</v>
      </c>
      <c r="F4050" s="10">
        <v>44126</v>
      </c>
      <c r="G4050" s="10" t="str">
        <f>VLOOKUP(Table3[[#This Row],[Product ID]],[1]Products!$A:$G,2,0)</f>
        <v>Product 19</v>
      </c>
      <c r="H4050" s="22">
        <v>1</v>
      </c>
      <c r="I4050" s="9">
        <f>VLOOKUP('Consolidtaed Data'!$B8010,[1]Products!$A:$G,4,0)</f>
        <v>2391</v>
      </c>
      <c r="J4050" s="9">
        <f>VLOOKUP('Consolidtaed Data'!$B8010,[1]Products!$A:$G,3,0)</f>
        <v>1291</v>
      </c>
      <c r="K4050" s="9">
        <f>'Consolidtaed Data'!$J8010*'Consolidtaed Data'!$H8010</f>
        <v>3915</v>
      </c>
      <c r="L4050" s="9">
        <f>'Consolidtaed Data'!$I8010*'Consolidtaed Data'!$H8010</f>
        <v>5436</v>
      </c>
      <c r="M4050" s="9">
        <f>'Consolidtaed Data'!$L8010-'Consolidtaed Data'!$K8010</f>
        <v>1160</v>
      </c>
      <c r="N4050" s="9" t="str">
        <f>VLOOKUP('Consolidtaed Data'!$C8010,[1]Locations!$A:$O,2,0)</f>
        <v>Roseville</v>
      </c>
      <c r="O4050" s="9" t="str">
        <f>VLOOKUP('Consolidtaed Data'!$D8010,'[1]Sales People'!$A:$B,2,0)</f>
        <v>Brian Davis</v>
      </c>
      <c r="P4050" s="9" t="str">
        <f>VLOOKUP('Consolidtaed Data'!$E8010,[1]Customers!$A:$B,2,0)</f>
        <v>Jose Williams</v>
      </c>
      <c r="Q4050" s="11">
        <f>WEEKDAY('Consolidtaed Data'!$F8010)</f>
        <v>5</v>
      </c>
      <c r="R4050" s="9">
        <f>MONTH('Consolidtaed Data'!$F8010)</f>
        <v>9</v>
      </c>
      <c r="S4050" s="9" t="str">
        <f>TEXT(Table3[[#This Row],[Purchase Date]],"MMMM")</f>
        <v>October</v>
      </c>
      <c r="T4050" s="9">
        <f>YEAR('Consolidtaed Data'!$F8010)</f>
        <v>2021</v>
      </c>
    </row>
    <row r="4051" spans="1:20" x14ac:dyDescent="0.3">
      <c r="A4051" s="9" t="s">
        <v>5073</v>
      </c>
      <c r="B4051" s="9" t="s">
        <v>364</v>
      </c>
      <c r="C4051" s="9" t="s">
        <v>130</v>
      </c>
      <c r="D4051" s="9" t="s">
        <v>31</v>
      </c>
      <c r="E4051" s="9" t="s">
        <v>180</v>
      </c>
      <c r="F4051" s="10">
        <v>44126</v>
      </c>
      <c r="G4051" s="10" t="str">
        <f>VLOOKUP(Table3[[#This Row],[Product ID]],[1]Products!$A:$G,2,0)</f>
        <v>Product 45</v>
      </c>
      <c r="H4051" s="22">
        <v>1</v>
      </c>
      <c r="I4051" s="9">
        <f>VLOOKUP('Consolidtaed Data'!$B8655,[1]Products!$A:$G,4,0)</f>
        <v>886</v>
      </c>
      <c r="J4051" s="9">
        <f>VLOOKUP('Consolidtaed Data'!$B8655,[1]Products!$A:$G,3,0)</f>
        <v>478</v>
      </c>
      <c r="K4051" s="9">
        <f>'Consolidtaed Data'!$J8655*'Consolidtaed Data'!$H8655</f>
        <v>584</v>
      </c>
      <c r="L4051" s="9">
        <f>'Consolidtaed Data'!$I8655*'Consolidtaed Data'!$H8655</f>
        <v>913</v>
      </c>
      <c r="M4051" s="9">
        <f>'Consolidtaed Data'!$L8655-'Consolidtaed Data'!$K8655</f>
        <v>606</v>
      </c>
      <c r="N4051" s="9" t="str">
        <f>VLOOKUP('Consolidtaed Data'!$C8655,[1]Locations!$A:$O,2,0)</f>
        <v>Santa Rosa</v>
      </c>
      <c r="O4051" s="9" t="str">
        <f>VLOOKUP('Consolidtaed Data'!$D8655,'[1]Sales People'!$A:$B,2,0)</f>
        <v>Christopher Tucker</v>
      </c>
      <c r="P4051" s="9" t="str">
        <f>VLOOKUP('Consolidtaed Data'!$E8655,[1]Customers!$A:$B,2,0)</f>
        <v>Steve Bennett</v>
      </c>
      <c r="Q4051" s="11">
        <f>WEEKDAY('Consolidtaed Data'!$F8655)</f>
        <v>4</v>
      </c>
      <c r="R4051" s="9">
        <f>MONTH('Consolidtaed Data'!$F8655)</f>
        <v>10</v>
      </c>
      <c r="S4051" s="9" t="str">
        <f>TEXT(Table3[[#This Row],[Purchase Date]],"MMMM")</f>
        <v>October</v>
      </c>
      <c r="T4051" s="9">
        <f>YEAR('Consolidtaed Data'!$F8655)</f>
        <v>2021</v>
      </c>
    </row>
    <row r="4052" spans="1:20" x14ac:dyDescent="0.3">
      <c r="A4052" s="9" t="s">
        <v>5074</v>
      </c>
      <c r="B4052" s="9" t="s">
        <v>349</v>
      </c>
      <c r="C4052" s="9" t="s">
        <v>205</v>
      </c>
      <c r="D4052" s="9" t="s">
        <v>326</v>
      </c>
      <c r="E4052" s="9" t="s">
        <v>1476</v>
      </c>
      <c r="F4052" s="10">
        <v>44126</v>
      </c>
      <c r="G4052" s="10" t="str">
        <f>VLOOKUP(Table3[[#This Row],[Product ID]],[1]Products!$A:$G,2,0)</f>
        <v>Product 60</v>
      </c>
      <c r="H4052" s="22">
        <v>2</v>
      </c>
      <c r="I4052" s="9">
        <f>VLOOKUP('Consolidtaed Data'!$B9502,[1]Products!$A:$G,4,0)</f>
        <v>637</v>
      </c>
      <c r="J4052" s="9">
        <f>VLOOKUP('Consolidtaed Data'!$B9502,[1]Products!$A:$G,3,0)</f>
        <v>389</v>
      </c>
      <c r="K4052" s="9">
        <f>'Consolidtaed Data'!$J9502*'Consolidtaed Data'!$H9502</f>
        <v>1752</v>
      </c>
      <c r="L4052" s="9">
        <f>'Consolidtaed Data'!$I9502*'Consolidtaed Data'!$H9502</f>
        <v>2739</v>
      </c>
      <c r="M4052" s="9">
        <f>'Consolidtaed Data'!$L9502-'Consolidtaed Data'!$K9502</f>
        <v>368</v>
      </c>
      <c r="N4052" s="9" t="str">
        <f>VLOOKUP('Consolidtaed Data'!$C9502,[1]Locations!$A:$O,2,0)</f>
        <v>Orange</v>
      </c>
      <c r="O4052" s="9" t="str">
        <f>VLOOKUP('Consolidtaed Data'!$D9502,'[1]Sales People'!$A:$B,2,0)</f>
        <v>Ernest Wheeler</v>
      </c>
      <c r="P4052" s="9" t="str">
        <f>VLOOKUP('Consolidtaed Data'!$E9502,[1]Customers!$A:$B,2,0)</f>
        <v>Jonathan Harris</v>
      </c>
      <c r="Q4052" s="11">
        <f>WEEKDAY('Consolidtaed Data'!$F9502)</f>
        <v>1</v>
      </c>
      <c r="R4052" s="9">
        <f>MONTH('Consolidtaed Data'!$F9502)</f>
        <v>12</v>
      </c>
      <c r="S4052" s="9" t="str">
        <f>TEXT(Table3[[#This Row],[Purchase Date]],"MMMM")</f>
        <v>October</v>
      </c>
      <c r="T4052" s="9">
        <f>YEAR('Consolidtaed Data'!$F9502)</f>
        <v>2021</v>
      </c>
    </row>
    <row r="4053" spans="1:20" x14ac:dyDescent="0.3">
      <c r="A4053" s="9" t="s">
        <v>5075</v>
      </c>
      <c r="B4053" s="9" t="s">
        <v>7</v>
      </c>
      <c r="C4053" s="9" t="s">
        <v>134</v>
      </c>
      <c r="D4053" s="9" t="s">
        <v>17</v>
      </c>
      <c r="E4053" s="9" t="s">
        <v>2440</v>
      </c>
      <c r="F4053" s="10">
        <v>44127</v>
      </c>
      <c r="G4053" s="10" t="str">
        <f>VLOOKUP(Table3[[#This Row],[Product ID]],[1]Products!$A:$G,2,0)</f>
        <v>Product 77</v>
      </c>
      <c r="H4053" s="22">
        <v>4</v>
      </c>
      <c r="I4053" s="9">
        <f>VLOOKUP('Consolidtaed Data'!$B5313,[1]Products!$A:$G,4,0)</f>
        <v>400</v>
      </c>
      <c r="J4053" s="9">
        <f>VLOOKUP('Consolidtaed Data'!$B5313,[1]Products!$A:$G,3,0)</f>
        <v>208</v>
      </c>
      <c r="K4053" s="9">
        <f>'Consolidtaed Data'!$J5313*'Consolidtaed Data'!$H5313</f>
        <v>154</v>
      </c>
      <c r="L4053" s="9">
        <f>'Consolidtaed Data'!$I5313*'Consolidtaed Data'!$H5313</f>
        <v>203</v>
      </c>
      <c r="M4053" s="9">
        <f>'Consolidtaed Data'!$L5313-'Consolidtaed Data'!$K5313</f>
        <v>34</v>
      </c>
      <c r="N4053" s="9" t="str">
        <f>VLOOKUP('Consolidtaed Data'!$C5313,[1]Locations!$A:$O,2,0)</f>
        <v>Concord</v>
      </c>
      <c r="O4053" s="9" t="str">
        <f>VLOOKUP('Consolidtaed Data'!$D5313,'[1]Sales People'!$A:$B,2,0)</f>
        <v>Larry Marshall</v>
      </c>
      <c r="P4053" s="9" t="str">
        <f>VLOOKUP('Consolidtaed Data'!$E5313,[1]Customers!$A:$B,2,0)</f>
        <v>Lawrence Watson</v>
      </c>
      <c r="Q4053" s="11">
        <f>WEEKDAY('Consolidtaed Data'!$F5313)</f>
        <v>4</v>
      </c>
      <c r="R4053" s="9">
        <f>MONTH('Consolidtaed Data'!$F5313)</f>
        <v>1</v>
      </c>
      <c r="S4053" s="9" t="str">
        <f>TEXT(Table3[[#This Row],[Purchase Date]],"MMMM")</f>
        <v>October</v>
      </c>
      <c r="T4053" s="9">
        <f>YEAR('Consolidtaed Data'!$F5313)</f>
        <v>2021</v>
      </c>
    </row>
    <row r="4054" spans="1:20" x14ac:dyDescent="0.3">
      <c r="A4054" s="9" t="s">
        <v>5076</v>
      </c>
      <c r="B4054" s="9" t="s">
        <v>156</v>
      </c>
      <c r="C4054" s="9" t="s">
        <v>173</v>
      </c>
      <c r="D4054" s="9" t="s">
        <v>51</v>
      </c>
      <c r="E4054" s="9" t="s">
        <v>2533</v>
      </c>
      <c r="F4054" s="10">
        <v>44127</v>
      </c>
      <c r="G4054" s="10" t="str">
        <f>VLOOKUP(Table3[[#This Row],[Product ID]],[1]Products!$A:$G,2,0)</f>
        <v>Product 21</v>
      </c>
      <c r="H4054" s="22">
        <v>3</v>
      </c>
      <c r="I4054" s="9">
        <f>VLOOKUP('Consolidtaed Data'!$B5559,[1]Products!$A:$G,4,0)</f>
        <v>603</v>
      </c>
      <c r="J4054" s="9">
        <f>VLOOKUP('Consolidtaed Data'!$B5559,[1]Products!$A:$G,3,0)</f>
        <v>416</v>
      </c>
      <c r="K4054" s="9">
        <f>'Consolidtaed Data'!$J5559*'Consolidtaed Data'!$H5559</f>
        <v>180</v>
      </c>
      <c r="L4054" s="9">
        <f>'Consolidtaed Data'!$I5559*'Consolidtaed Data'!$H5559</f>
        <v>224</v>
      </c>
      <c r="M4054" s="9">
        <f>'Consolidtaed Data'!$L5559-'Consolidtaed Data'!$K5559</f>
        <v>2481</v>
      </c>
      <c r="N4054" s="9" t="str">
        <f>VLOOKUP('Consolidtaed Data'!$C5559,[1]Locations!$A:$O,2,0)</f>
        <v>Huntington Beach</v>
      </c>
      <c r="O4054" s="9" t="str">
        <f>VLOOKUP('Consolidtaed Data'!$D5559,'[1]Sales People'!$A:$B,2,0)</f>
        <v>Ernest Wheeler</v>
      </c>
      <c r="P4054" s="9" t="str">
        <f>VLOOKUP('Consolidtaed Data'!$E5559,[1]Customers!$A:$B,2,0)</f>
        <v>Bobby Hughes</v>
      </c>
      <c r="Q4054" s="11">
        <f>WEEKDAY('Consolidtaed Data'!$F5559)</f>
        <v>2</v>
      </c>
      <c r="R4054" s="9">
        <f>MONTH('Consolidtaed Data'!$F5559)</f>
        <v>2</v>
      </c>
      <c r="S4054" s="9" t="str">
        <f>TEXT(Table3[[#This Row],[Purchase Date]],"MMMM")</f>
        <v>October</v>
      </c>
      <c r="T4054" s="9">
        <f>YEAR('Consolidtaed Data'!$F5559)</f>
        <v>2021</v>
      </c>
    </row>
    <row r="4055" spans="1:20" x14ac:dyDescent="0.3">
      <c r="A4055" s="9" t="s">
        <v>5077</v>
      </c>
      <c r="B4055" s="9" t="s">
        <v>116</v>
      </c>
      <c r="C4055" s="9" t="s">
        <v>504</v>
      </c>
      <c r="D4055" s="9" t="s">
        <v>206</v>
      </c>
      <c r="E4055" s="9" t="s">
        <v>432</v>
      </c>
      <c r="F4055" s="10">
        <v>44127</v>
      </c>
      <c r="G4055" s="10" t="str">
        <f>VLOOKUP(Table3[[#This Row],[Product ID]],[1]Products!$A:$G,2,0)</f>
        <v>Product 55</v>
      </c>
      <c r="H4055" s="22">
        <v>1</v>
      </c>
      <c r="I4055" s="9">
        <f>VLOOKUP('Consolidtaed Data'!$B5646,[1]Products!$A:$G,4,0)</f>
        <v>2091</v>
      </c>
      <c r="J4055" s="9">
        <f>VLOOKUP('Consolidtaed Data'!$B5646,[1]Products!$A:$G,3,0)</f>
        <v>1485</v>
      </c>
      <c r="K4055" s="9">
        <f>'Consolidtaed Data'!$J5646*'Consolidtaed Data'!$H5646</f>
        <v>648</v>
      </c>
      <c r="L4055" s="9">
        <f>'Consolidtaed Data'!$I5646*'Consolidtaed Data'!$H5646</f>
        <v>771</v>
      </c>
      <c r="M4055" s="9">
        <f>'Consolidtaed Data'!$L5646-'Consolidtaed Data'!$K5646</f>
        <v>492</v>
      </c>
      <c r="N4055" s="9" t="str">
        <f>VLOOKUP('Consolidtaed Data'!$C5646,[1]Locations!$A:$O,2,0)</f>
        <v>West Covina</v>
      </c>
      <c r="O4055" s="9" t="str">
        <f>VLOOKUP('Consolidtaed Data'!$D5646,'[1]Sales People'!$A:$B,2,0)</f>
        <v>Brian Davis</v>
      </c>
      <c r="P4055" s="9" t="str">
        <f>VLOOKUP('Consolidtaed Data'!$E5646,[1]Customers!$A:$B,2,0)</f>
        <v>Eugene Sims</v>
      </c>
      <c r="Q4055" s="11">
        <f>WEEKDAY('Consolidtaed Data'!$F5646)</f>
        <v>2</v>
      </c>
      <c r="R4055" s="9">
        <f>MONTH('Consolidtaed Data'!$F5646)</f>
        <v>2</v>
      </c>
      <c r="S4055" s="9" t="str">
        <f>TEXT(Table3[[#This Row],[Purchase Date]],"MMMM")</f>
        <v>October</v>
      </c>
      <c r="T4055" s="9">
        <f>YEAR('Consolidtaed Data'!$F5646)</f>
        <v>2021</v>
      </c>
    </row>
    <row r="4056" spans="1:20" x14ac:dyDescent="0.3">
      <c r="A4056" s="9" t="s">
        <v>5078</v>
      </c>
      <c r="B4056" s="9" t="s">
        <v>79</v>
      </c>
      <c r="C4056" s="9" t="s">
        <v>357</v>
      </c>
      <c r="D4056" s="9" t="s">
        <v>22</v>
      </c>
      <c r="E4056" s="9" t="s">
        <v>514</v>
      </c>
      <c r="F4056" s="10">
        <v>44127</v>
      </c>
      <c r="G4056" s="10" t="str">
        <f>VLOOKUP(Table3[[#This Row],[Product ID]],[1]Products!$A:$G,2,0)</f>
        <v>Product 80</v>
      </c>
      <c r="H4056" s="22">
        <v>3</v>
      </c>
      <c r="I4056" s="9">
        <f>VLOOKUP('Consolidtaed Data'!$B6556,[1]Products!$A:$G,4,0)</f>
        <v>2091</v>
      </c>
      <c r="J4056" s="9">
        <f>VLOOKUP('Consolidtaed Data'!$B6556,[1]Products!$A:$G,3,0)</f>
        <v>1485</v>
      </c>
      <c r="K4056" s="9">
        <f>'Consolidtaed Data'!$J6556*'Consolidtaed Data'!$H6556</f>
        <v>1108</v>
      </c>
      <c r="L4056" s="9">
        <f>'Consolidtaed Data'!$I6556*'Consolidtaed Data'!$H6556</f>
        <v>1351</v>
      </c>
      <c r="M4056" s="9">
        <f>'Consolidtaed Data'!$L6556-'Consolidtaed Data'!$K6556</f>
        <v>322</v>
      </c>
      <c r="N4056" s="9" t="str">
        <f>VLOOKUP('Consolidtaed Data'!$C6556,[1]Locations!$A:$O,2,0)</f>
        <v>El Monte</v>
      </c>
      <c r="O4056" s="9" t="str">
        <f>VLOOKUP('Consolidtaed Data'!$D6556,'[1]Sales People'!$A:$B,2,0)</f>
        <v>John Reyes</v>
      </c>
      <c r="P4056" s="9" t="str">
        <f>VLOOKUP('Consolidtaed Data'!$E6556,[1]Customers!$A:$B,2,0)</f>
        <v>Albert Jacobs</v>
      </c>
      <c r="Q4056" s="11">
        <f>WEEKDAY('Consolidtaed Data'!$F6556)</f>
        <v>5</v>
      </c>
      <c r="R4056" s="9">
        <f>MONTH('Consolidtaed Data'!$F6556)</f>
        <v>5</v>
      </c>
      <c r="S4056" s="9" t="str">
        <f>TEXT(Table3[[#This Row],[Purchase Date]],"MMMM")</f>
        <v>October</v>
      </c>
      <c r="T4056" s="9">
        <f>YEAR('Consolidtaed Data'!$F6556)</f>
        <v>2021</v>
      </c>
    </row>
    <row r="4057" spans="1:20" x14ac:dyDescent="0.3">
      <c r="A4057" s="9" t="s">
        <v>5079</v>
      </c>
      <c r="B4057" s="9" t="s">
        <v>209</v>
      </c>
      <c r="C4057" s="9" t="s">
        <v>223</v>
      </c>
      <c r="D4057" s="9" t="s">
        <v>22</v>
      </c>
      <c r="E4057" s="9" t="s">
        <v>496</v>
      </c>
      <c r="F4057" s="10">
        <v>44127</v>
      </c>
      <c r="G4057" s="10" t="str">
        <f>VLOOKUP(Table3[[#This Row],[Product ID]],[1]Products!$A:$G,2,0)</f>
        <v>Product 86</v>
      </c>
      <c r="H4057" s="22">
        <v>2</v>
      </c>
      <c r="I4057" s="9">
        <f>VLOOKUP('Consolidtaed Data'!$B6724,[1]Products!$A:$G,4,0)</f>
        <v>1278</v>
      </c>
      <c r="J4057" s="9">
        <f>VLOOKUP('Consolidtaed Data'!$B6724,[1]Products!$A:$G,3,0)</f>
        <v>665</v>
      </c>
      <c r="K4057" s="9">
        <f>'Consolidtaed Data'!$J6724*'Consolidtaed Data'!$H6724</f>
        <v>2886</v>
      </c>
      <c r="L4057" s="9">
        <f>'Consolidtaed Data'!$I6724*'Consolidtaed Data'!$H6724</f>
        <v>4242</v>
      </c>
      <c r="M4057" s="9">
        <f>'Consolidtaed Data'!$L6724-'Consolidtaed Data'!$K6724</f>
        <v>238</v>
      </c>
      <c r="N4057" s="9" t="str">
        <f>VLOOKUP('Consolidtaed Data'!$C6724,[1]Locations!$A:$O,2,0)</f>
        <v>San Bernardino</v>
      </c>
      <c r="O4057" s="9" t="str">
        <f>VLOOKUP('Consolidtaed Data'!$D6724,'[1]Sales People'!$A:$B,2,0)</f>
        <v>Scott Clark</v>
      </c>
      <c r="P4057" s="9" t="str">
        <f>VLOOKUP('Consolidtaed Data'!$E6724,[1]Customers!$A:$B,2,0)</f>
        <v>Douglas Franklin</v>
      </c>
      <c r="Q4057" s="11">
        <f>WEEKDAY('Consolidtaed Data'!$F6724)</f>
        <v>5</v>
      </c>
      <c r="R4057" s="9">
        <f>MONTH('Consolidtaed Data'!$F6724)</f>
        <v>5</v>
      </c>
      <c r="S4057" s="9" t="str">
        <f>TEXT(Table3[[#This Row],[Purchase Date]],"MMMM")</f>
        <v>October</v>
      </c>
      <c r="T4057" s="9">
        <f>YEAR('Consolidtaed Data'!$F6724)</f>
        <v>2021</v>
      </c>
    </row>
    <row r="4058" spans="1:20" x14ac:dyDescent="0.3">
      <c r="A4058" s="9" t="s">
        <v>5080</v>
      </c>
      <c r="B4058" s="9" t="s">
        <v>355</v>
      </c>
      <c r="C4058" s="9" t="s">
        <v>245</v>
      </c>
      <c r="D4058" s="9" t="s">
        <v>105</v>
      </c>
      <c r="E4058" s="9" t="s">
        <v>1798</v>
      </c>
      <c r="F4058" s="10">
        <v>44127</v>
      </c>
      <c r="G4058" s="10" t="str">
        <f>VLOOKUP(Table3[[#This Row],[Product ID]],[1]Products!$A:$G,2,0)</f>
        <v>Product 100</v>
      </c>
      <c r="H4058" s="22">
        <v>3</v>
      </c>
      <c r="I4058" s="9">
        <f>VLOOKUP('Consolidtaed Data'!$B7140,[1]Products!$A:$G,4,0)</f>
        <v>2495</v>
      </c>
      <c r="J4058" s="9">
        <f>VLOOKUP('Consolidtaed Data'!$B7140,[1]Products!$A:$G,3,0)</f>
        <v>1896</v>
      </c>
      <c r="K4058" s="9">
        <f>'Consolidtaed Data'!$J7140*'Consolidtaed Data'!$H7140</f>
        <v>683</v>
      </c>
      <c r="L4058" s="9">
        <f>'Consolidtaed Data'!$I7140*'Consolidtaed Data'!$H7140</f>
        <v>1119</v>
      </c>
      <c r="M4058" s="9">
        <f>'Consolidtaed Data'!$L7140-'Consolidtaed Data'!$K7140</f>
        <v>106</v>
      </c>
      <c r="N4058" s="9" t="str">
        <f>VLOOKUP('Consolidtaed Data'!$C7140,[1]Locations!$A:$O,2,0)</f>
        <v>Torrance</v>
      </c>
      <c r="O4058" s="9" t="str">
        <f>VLOOKUP('Consolidtaed Data'!$D7140,'[1]Sales People'!$A:$B,2,0)</f>
        <v>Brian Thomas</v>
      </c>
      <c r="P4058" s="9" t="str">
        <f>VLOOKUP('Consolidtaed Data'!$E7140,[1]Customers!$A:$B,2,0)</f>
        <v>Harry Hudson</v>
      </c>
      <c r="Q4058" s="11">
        <f>WEEKDAY('Consolidtaed Data'!$F7140)</f>
        <v>7</v>
      </c>
      <c r="R4058" s="9">
        <f>MONTH('Consolidtaed Data'!$F7140)</f>
        <v>6</v>
      </c>
      <c r="S4058" s="9" t="str">
        <f>TEXT(Table3[[#This Row],[Purchase Date]],"MMMM")</f>
        <v>October</v>
      </c>
      <c r="T4058" s="9">
        <f>YEAR('Consolidtaed Data'!$F7140)</f>
        <v>2021</v>
      </c>
    </row>
    <row r="4059" spans="1:20" x14ac:dyDescent="0.3">
      <c r="A4059" s="9" t="s">
        <v>5081</v>
      </c>
      <c r="B4059" s="9" t="s">
        <v>393</v>
      </c>
      <c r="C4059" s="9" t="s">
        <v>12</v>
      </c>
      <c r="D4059" s="9" t="s">
        <v>68</v>
      </c>
      <c r="E4059" s="9" t="s">
        <v>1302</v>
      </c>
      <c r="F4059" s="10">
        <v>44127</v>
      </c>
      <c r="G4059" s="10" t="str">
        <f>VLOOKUP(Table3[[#This Row],[Product ID]],[1]Products!$A:$G,2,0)</f>
        <v>Product 84</v>
      </c>
      <c r="H4059" s="22">
        <v>1</v>
      </c>
      <c r="I4059" s="9">
        <f>VLOOKUP('Consolidtaed Data'!$B8430,[1]Products!$A:$G,4,0)</f>
        <v>913</v>
      </c>
      <c r="J4059" s="9">
        <f>VLOOKUP('Consolidtaed Data'!$B8430,[1]Products!$A:$G,3,0)</f>
        <v>584</v>
      </c>
      <c r="K4059" s="9">
        <f>'Consolidtaed Data'!$J8430*'Consolidtaed Data'!$H8430</f>
        <v>2970</v>
      </c>
      <c r="L4059" s="9">
        <f>'Consolidtaed Data'!$I8430*'Consolidtaed Data'!$H8430</f>
        <v>4182</v>
      </c>
      <c r="M4059" s="9">
        <f>'Consolidtaed Data'!$L8430-'Consolidtaed Data'!$K8430</f>
        <v>782</v>
      </c>
      <c r="N4059" s="9" t="str">
        <f>VLOOKUP('Consolidtaed Data'!$C8430,[1]Locations!$A:$O,2,0)</f>
        <v>Pomona</v>
      </c>
      <c r="O4059" s="9" t="str">
        <f>VLOOKUP('Consolidtaed Data'!$D8430,'[1]Sales People'!$A:$B,2,0)</f>
        <v>Ernest Wheeler</v>
      </c>
      <c r="P4059" s="9" t="str">
        <f>VLOOKUP('Consolidtaed Data'!$E8430,[1]Customers!$A:$B,2,0)</f>
        <v>Jose Riley</v>
      </c>
      <c r="Q4059" s="11">
        <f>WEEKDAY('Consolidtaed Data'!$F8430)</f>
        <v>1</v>
      </c>
      <c r="R4059" s="9">
        <f>MONTH('Consolidtaed Data'!$F8430)</f>
        <v>10</v>
      </c>
      <c r="S4059" s="9" t="str">
        <f>TEXT(Table3[[#This Row],[Purchase Date]],"MMMM")</f>
        <v>October</v>
      </c>
      <c r="T4059" s="9">
        <f>YEAR('Consolidtaed Data'!$F8430)</f>
        <v>2021</v>
      </c>
    </row>
    <row r="4060" spans="1:20" x14ac:dyDescent="0.3">
      <c r="A4060" s="9" t="s">
        <v>5082</v>
      </c>
      <c r="B4060" s="9" t="s">
        <v>172</v>
      </c>
      <c r="C4060" s="9" t="s">
        <v>157</v>
      </c>
      <c r="D4060" s="9" t="s">
        <v>56</v>
      </c>
      <c r="E4060" s="9" t="s">
        <v>3080</v>
      </c>
      <c r="F4060" s="10">
        <v>44127</v>
      </c>
      <c r="G4060" s="10" t="str">
        <f>VLOOKUP(Table3[[#This Row],[Product ID]],[1]Products!$A:$G,2,0)</f>
        <v>Product 4</v>
      </c>
      <c r="H4060" s="22">
        <v>3</v>
      </c>
      <c r="I4060" s="9">
        <f>VLOOKUP('Consolidtaed Data'!$B8590,[1]Products!$A:$G,4,0)</f>
        <v>913</v>
      </c>
      <c r="J4060" s="9">
        <f>VLOOKUP('Consolidtaed Data'!$B8590,[1]Products!$A:$G,3,0)</f>
        <v>584</v>
      </c>
      <c r="K4060" s="9">
        <f>'Consolidtaed Data'!$J8590*'Consolidtaed Data'!$H8590</f>
        <v>790</v>
      </c>
      <c r="L4060" s="9">
        <f>'Consolidtaed Data'!$I8590*'Consolidtaed Data'!$H8590</f>
        <v>1112</v>
      </c>
      <c r="M4060" s="9">
        <f>'Consolidtaed Data'!$L8590-'Consolidtaed Data'!$K8590</f>
        <v>589</v>
      </c>
      <c r="N4060" s="9" t="str">
        <f>VLOOKUP('Consolidtaed Data'!$C8590,[1]Locations!$A:$O,2,0)</f>
        <v>Palmdale</v>
      </c>
      <c r="O4060" s="9" t="str">
        <f>VLOOKUP('Consolidtaed Data'!$D8590,'[1]Sales People'!$A:$B,2,0)</f>
        <v>Kenneth Bradley</v>
      </c>
      <c r="P4060" s="9" t="str">
        <f>VLOOKUP('Consolidtaed Data'!$E8590,[1]Customers!$A:$B,2,0)</f>
        <v>Joshua Rose</v>
      </c>
      <c r="Q4060" s="11">
        <f>WEEKDAY('Consolidtaed Data'!$F8590)</f>
        <v>5</v>
      </c>
      <c r="R4060" s="9">
        <f>MONTH('Consolidtaed Data'!$F8590)</f>
        <v>10</v>
      </c>
      <c r="S4060" s="9" t="str">
        <f>TEXT(Table3[[#This Row],[Purchase Date]],"MMMM")</f>
        <v>October</v>
      </c>
      <c r="T4060" s="9">
        <f>YEAR('Consolidtaed Data'!$F8590)</f>
        <v>2021</v>
      </c>
    </row>
    <row r="4061" spans="1:20" x14ac:dyDescent="0.3">
      <c r="A4061" s="9" t="s">
        <v>5083</v>
      </c>
      <c r="B4061" s="9" t="s">
        <v>278</v>
      </c>
      <c r="C4061" s="9" t="s">
        <v>196</v>
      </c>
      <c r="D4061" s="9" t="s">
        <v>374</v>
      </c>
      <c r="E4061" s="9" t="s">
        <v>2204</v>
      </c>
      <c r="F4061" s="10">
        <v>44127</v>
      </c>
      <c r="G4061" s="10" t="str">
        <f>VLOOKUP(Table3[[#This Row],[Product ID]],[1]Products!$A:$G,2,0)</f>
        <v>Product 75</v>
      </c>
      <c r="H4061" s="22">
        <v>2</v>
      </c>
      <c r="I4061" s="9">
        <f>VLOOKUP('Consolidtaed Data'!$B9089,[1]Products!$A:$G,4,0)</f>
        <v>217</v>
      </c>
      <c r="J4061" s="9">
        <f>VLOOKUP('Consolidtaed Data'!$B9089,[1]Products!$A:$G,3,0)</f>
        <v>171</v>
      </c>
      <c r="K4061" s="9">
        <f>'Consolidtaed Data'!$J9089*'Consolidtaed Data'!$H9089</f>
        <v>1350</v>
      </c>
      <c r="L4061" s="9">
        <f>'Consolidtaed Data'!$I9089*'Consolidtaed Data'!$H9089</f>
        <v>2454</v>
      </c>
      <c r="M4061" s="9">
        <f>'Consolidtaed Data'!$L9089-'Consolidtaed Data'!$K9089</f>
        <v>102</v>
      </c>
      <c r="N4061" s="9" t="str">
        <f>VLOOKUP('Consolidtaed Data'!$C9089,[1]Locations!$A:$O,2,0)</f>
        <v>Torrance</v>
      </c>
      <c r="O4061" s="9" t="str">
        <f>VLOOKUP('Consolidtaed Data'!$D9089,'[1]Sales People'!$A:$B,2,0)</f>
        <v>Arthur Mccoy</v>
      </c>
      <c r="P4061" s="9" t="str">
        <f>VLOOKUP('Consolidtaed Data'!$E9089,[1]Customers!$A:$B,2,0)</f>
        <v>Alan Parker</v>
      </c>
      <c r="Q4061" s="11">
        <f>WEEKDAY('Consolidtaed Data'!$F9089)</f>
        <v>5</v>
      </c>
      <c r="R4061" s="9">
        <f>MONTH('Consolidtaed Data'!$F9089)</f>
        <v>11</v>
      </c>
      <c r="S4061" s="9" t="str">
        <f>TEXT(Table3[[#This Row],[Purchase Date]],"MMMM")</f>
        <v>October</v>
      </c>
      <c r="T4061" s="9">
        <f>YEAR('Consolidtaed Data'!$F9089)</f>
        <v>2021</v>
      </c>
    </row>
    <row r="4062" spans="1:20" x14ac:dyDescent="0.3">
      <c r="A4062" s="9" t="s">
        <v>5084</v>
      </c>
      <c r="B4062" s="9" t="s">
        <v>156</v>
      </c>
      <c r="C4062" s="9" t="s">
        <v>223</v>
      </c>
      <c r="D4062" s="9" t="s">
        <v>46</v>
      </c>
      <c r="E4062" s="9" t="s">
        <v>2325</v>
      </c>
      <c r="F4062" s="10">
        <v>44127</v>
      </c>
      <c r="G4062" s="10" t="str">
        <f>VLOOKUP(Table3[[#This Row],[Product ID]],[1]Products!$A:$G,2,0)</f>
        <v>Product 21</v>
      </c>
      <c r="H4062" s="22">
        <v>1</v>
      </c>
      <c r="I4062" s="9">
        <f>VLOOKUP('Consolidtaed Data'!$B9203,[1]Products!$A:$G,4,0)</f>
        <v>1414</v>
      </c>
      <c r="J4062" s="9">
        <f>VLOOKUP('Consolidtaed Data'!$B9203,[1]Products!$A:$G,3,0)</f>
        <v>962</v>
      </c>
      <c r="K4062" s="9">
        <f>'Consolidtaed Data'!$J9203*'Consolidtaed Data'!$H9203</f>
        <v>510</v>
      </c>
      <c r="L4062" s="9">
        <f>'Consolidtaed Data'!$I9203*'Consolidtaed Data'!$H9203</f>
        <v>784</v>
      </c>
      <c r="M4062" s="9">
        <f>'Consolidtaed Data'!$L9203-'Consolidtaed Data'!$K9203</f>
        <v>267</v>
      </c>
      <c r="N4062" s="9" t="str">
        <f>VLOOKUP('Consolidtaed Data'!$C9203,[1]Locations!$A:$O,2,0)</f>
        <v>Fremont</v>
      </c>
      <c r="O4062" s="9" t="str">
        <f>VLOOKUP('Consolidtaed Data'!$D9203,'[1]Sales People'!$A:$B,2,0)</f>
        <v>Eugene Holmes</v>
      </c>
      <c r="P4062" s="9" t="str">
        <f>VLOOKUP('Consolidtaed Data'!$E9203,[1]Customers!$A:$B,2,0)</f>
        <v>Steve Sanchez</v>
      </c>
      <c r="Q4062" s="11">
        <f>WEEKDAY('Consolidtaed Data'!$F9203)</f>
        <v>7</v>
      </c>
      <c r="R4062" s="9">
        <f>MONTH('Consolidtaed Data'!$F9203)</f>
        <v>11</v>
      </c>
      <c r="S4062" s="9" t="str">
        <f>TEXT(Table3[[#This Row],[Purchase Date]],"MMMM")</f>
        <v>October</v>
      </c>
      <c r="T4062" s="9">
        <f>YEAR('Consolidtaed Data'!$F9203)</f>
        <v>2021</v>
      </c>
    </row>
    <row r="4063" spans="1:20" x14ac:dyDescent="0.3">
      <c r="A4063" s="9" t="s">
        <v>5085</v>
      </c>
      <c r="B4063" s="9" t="s">
        <v>54</v>
      </c>
      <c r="C4063" s="9" t="s">
        <v>21</v>
      </c>
      <c r="D4063" s="9" t="s">
        <v>13</v>
      </c>
      <c r="E4063" s="9" t="s">
        <v>1982</v>
      </c>
      <c r="F4063" s="10">
        <v>44128</v>
      </c>
      <c r="G4063" s="10" t="str">
        <f>VLOOKUP(Table3[[#This Row],[Product ID]],[1]Products!$A:$G,2,0)</f>
        <v>Product 41</v>
      </c>
      <c r="H4063" s="22">
        <v>1</v>
      </c>
      <c r="I4063" s="9">
        <f>VLOOKUP('Consolidtaed Data'!$B5008,[1]Products!$A:$G,4,0)</f>
        <v>800</v>
      </c>
      <c r="J4063" s="9">
        <f>VLOOKUP('Consolidtaed Data'!$B5008,[1]Products!$A:$G,3,0)</f>
        <v>536</v>
      </c>
      <c r="K4063" s="9">
        <f>'Consolidtaed Data'!$J5008*'Consolidtaed Data'!$H5008</f>
        <v>61</v>
      </c>
      <c r="L4063" s="9">
        <f>'Consolidtaed Data'!$I5008*'Consolidtaed Data'!$H5008</f>
        <v>95</v>
      </c>
      <c r="M4063" s="9">
        <f>'Consolidtaed Data'!$L5008-'Consolidtaed Data'!$K5008</f>
        <v>463</v>
      </c>
      <c r="N4063" s="9" t="str">
        <f>VLOOKUP('Consolidtaed Data'!$C5008,[1]Locations!$A:$O,2,0)</f>
        <v>Downey</v>
      </c>
      <c r="O4063" s="9" t="str">
        <f>VLOOKUP('Consolidtaed Data'!$D5008,'[1]Sales People'!$A:$B,2,0)</f>
        <v>John Reyes</v>
      </c>
      <c r="P4063" s="9" t="str">
        <f>VLOOKUP('Consolidtaed Data'!$E5008,[1]Customers!$A:$B,2,0)</f>
        <v>Gregory Welch</v>
      </c>
      <c r="Q4063" s="11">
        <f>WEEKDAY('Consolidtaed Data'!$F5008)</f>
        <v>1</v>
      </c>
      <c r="R4063" s="9">
        <f>MONTH('Consolidtaed Data'!$F5008)</f>
        <v>1</v>
      </c>
      <c r="S4063" s="9" t="str">
        <f>TEXT(Table3[[#This Row],[Purchase Date]],"MMMM")</f>
        <v>October</v>
      </c>
      <c r="T4063" s="9">
        <f>YEAR('Consolidtaed Data'!$F5008)</f>
        <v>2021</v>
      </c>
    </row>
    <row r="4064" spans="1:20" x14ac:dyDescent="0.3">
      <c r="A4064" s="9" t="s">
        <v>5086</v>
      </c>
      <c r="B4064" s="9" t="s">
        <v>98</v>
      </c>
      <c r="C4064" s="9" t="s">
        <v>165</v>
      </c>
      <c r="D4064" s="9" t="s">
        <v>83</v>
      </c>
      <c r="E4064" s="9" t="s">
        <v>1071</v>
      </c>
      <c r="F4064" s="10">
        <v>44128</v>
      </c>
      <c r="G4064" s="10" t="str">
        <f>VLOOKUP(Table3[[#This Row],[Product ID]],[1]Products!$A:$G,2,0)</f>
        <v>Product 85</v>
      </c>
      <c r="H4064" s="22">
        <v>1</v>
      </c>
      <c r="I4064" s="9">
        <f>VLOOKUP('Consolidtaed Data'!$B6364,[1]Products!$A:$G,4,0)</f>
        <v>504</v>
      </c>
      <c r="J4064" s="9">
        <f>VLOOKUP('Consolidtaed Data'!$B6364,[1]Products!$A:$G,3,0)</f>
        <v>408</v>
      </c>
      <c r="K4064" s="9">
        <f>'Consolidtaed Data'!$J6364*'Consolidtaed Data'!$H6364</f>
        <v>421</v>
      </c>
      <c r="L4064" s="9">
        <f>'Consolidtaed Data'!$I6364*'Consolidtaed Data'!$H6364</f>
        <v>561</v>
      </c>
      <c r="M4064" s="9">
        <f>'Consolidtaed Data'!$L6364-'Consolidtaed Data'!$K6364</f>
        <v>408</v>
      </c>
      <c r="N4064" s="9" t="str">
        <f>VLOOKUP('Consolidtaed Data'!$C6364,[1]Locations!$A:$O,2,0)</f>
        <v>Daly City</v>
      </c>
      <c r="O4064" s="9" t="str">
        <f>VLOOKUP('Consolidtaed Data'!$D6364,'[1]Sales People'!$A:$B,2,0)</f>
        <v>Gary Rodriguez</v>
      </c>
      <c r="P4064" s="9" t="str">
        <f>VLOOKUP('Consolidtaed Data'!$E6364,[1]Customers!$A:$B,2,0)</f>
        <v>Ralph Wood</v>
      </c>
      <c r="Q4064" s="11">
        <f>WEEKDAY('Consolidtaed Data'!$F6364)</f>
        <v>3</v>
      </c>
      <c r="R4064" s="9">
        <f>MONTH('Consolidtaed Data'!$F6364)</f>
        <v>4</v>
      </c>
      <c r="S4064" s="9" t="str">
        <f>TEXT(Table3[[#This Row],[Purchase Date]],"MMMM")</f>
        <v>October</v>
      </c>
      <c r="T4064" s="9">
        <f>YEAR('Consolidtaed Data'!$F6364)</f>
        <v>2021</v>
      </c>
    </row>
    <row r="4065" spans="1:20" x14ac:dyDescent="0.3">
      <c r="A4065" s="9" t="s">
        <v>5087</v>
      </c>
      <c r="B4065" s="9" t="s">
        <v>301</v>
      </c>
      <c r="C4065" s="9" t="s">
        <v>325</v>
      </c>
      <c r="D4065" s="9" t="s">
        <v>22</v>
      </c>
      <c r="E4065" s="9" t="s">
        <v>654</v>
      </c>
      <c r="F4065" s="10">
        <v>44128</v>
      </c>
      <c r="G4065" s="10" t="str">
        <f>VLOOKUP(Table3[[#This Row],[Product ID]],[1]Products!$A:$G,2,0)</f>
        <v>Product 57</v>
      </c>
      <c r="H4065" s="22">
        <v>2</v>
      </c>
      <c r="I4065" s="9">
        <f>VLOOKUP('Consolidtaed Data'!$B7292,[1]Products!$A:$G,4,0)</f>
        <v>2396</v>
      </c>
      <c r="J4065" s="9">
        <f>VLOOKUP('Consolidtaed Data'!$B7292,[1]Products!$A:$G,3,0)</f>
        <v>1965</v>
      </c>
      <c r="K4065" s="9">
        <f>'Consolidtaed Data'!$J7292*'Consolidtaed Data'!$H7292</f>
        <v>1291</v>
      </c>
      <c r="L4065" s="9">
        <f>'Consolidtaed Data'!$I7292*'Consolidtaed Data'!$H7292</f>
        <v>2391</v>
      </c>
      <c r="M4065" s="9">
        <f>'Consolidtaed Data'!$L7292-'Consolidtaed Data'!$K7292</f>
        <v>990</v>
      </c>
      <c r="N4065" s="9" t="str">
        <f>VLOOKUP('Consolidtaed Data'!$C7292,[1]Locations!$A:$O,2,0)</f>
        <v>Berkeley</v>
      </c>
      <c r="O4065" s="9" t="str">
        <f>VLOOKUP('Consolidtaed Data'!$D7292,'[1]Sales People'!$A:$B,2,0)</f>
        <v>Jerry Perry</v>
      </c>
      <c r="P4065" s="9" t="str">
        <f>VLOOKUP('Consolidtaed Data'!$E7292,[1]Customers!$A:$B,2,0)</f>
        <v>Raymond Fields</v>
      </c>
      <c r="Q4065" s="11">
        <f>WEEKDAY('Consolidtaed Data'!$F7292)</f>
        <v>4</v>
      </c>
      <c r="R4065" s="9">
        <f>MONTH('Consolidtaed Data'!$F7292)</f>
        <v>7</v>
      </c>
      <c r="S4065" s="9" t="str">
        <f>TEXT(Table3[[#This Row],[Purchase Date]],"MMMM")</f>
        <v>October</v>
      </c>
      <c r="T4065" s="9">
        <f>YEAR('Consolidtaed Data'!$F7292)</f>
        <v>2021</v>
      </c>
    </row>
    <row r="4066" spans="1:20" x14ac:dyDescent="0.3">
      <c r="A4066" s="9" t="s">
        <v>5088</v>
      </c>
      <c r="B4066" s="9" t="s">
        <v>225</v>
      </c>
      <c r="C4066" s="9" t="s">
        <v>94</v>
      </c>
      <c r="D4066" s="9" t="s">
        <v>91</v>
      </c>
      <c r="E4066" s="9" t="s">
        <v>656</v>
      </c>
      <c r="F4066" s="10">
        <v>44128</v>
      </c>
      <c r="G4066" s="10" t="str">
        <f>VLOOKUP(Table3[[#This Row],[Product ID]],[1]Products!$A:$G,2,0)</f>
        <v>Product 24</v>
      </c>
      <c r="H4066" s="22">
        <v>4</v>
      </c>
      <c r="I4066" s="9">
        <f>VLOOKUP('Consolidtaed Data'!$B8019,[1]Products!$A:$G,4,0)</f>
        <v>35</v>
      </c>
      <c r="J4066" s="9">
        <f>VLOOKUP('Consolidtaed Data'!$B8019,[1]Products!$A:$G,3,0)</f>
        <v>22</v>
      </c>
      <c r="K4066" s="9">
        <f>'Consolidtaed Data'!$J8019*'Consolidtaed Data'!$H8019</f>
        <v>5895</v>
      </c>
      <c r="L4066" s="9">
        <f>'Consolidtaed Data'!$I8019*'Consolidtaed Data'!$H8019</f>
        <v>7188</v>
      </c>
      <c r="M4066" s="9">
        <f>'Consolidtaed Data'!$L8019-'Consolidtaed Data'!$K8019</f>
        <v>2640</v>
      </c>
      <c r="N4066" s="9" t="str">
        <f>VLOOKUP('Consolidtaed Data'!$C8019,[1]Locations!$A:$O,2,0)</f>
        <v>Irvine</v>
      </c>
      <c r="O4066" s="9" t="str">
        <f>VLOOKUP('Consolidtaed Data'!$D8019,'[1]Sales People'!$A:$B,2,0)</f>
        <v>Justin Lynch</v>
      </c>
      <c r="P4066" s="9" t="str">
        <f>VLOOKUP('Consolidtaed Data'!$E8019,[1]Customers!$A:$B,2,0)</f>
        <v>Daniel Moreno</v>
      </c>
      <c r="Q4066" s="11">
        <f>WEEKDAY('Consolidtaed Data'!$F8019)</f>
        <v>5</v>
      </c>
      <c r="R4066" s="9">
        <f>MONTH('Consolidtaed Data'!$F8019)</f>
        <v>9</v>
      </c>
      <c r="S4066" s="9" t="str">
        <f>TEXT(Table3[[#This Row],[Purchase Date]],"MMMM")</f>
        <v>October</v>
      </c>
      <c r="T4066" s="9">
        <f>YEAR('Consolidtaed Data'!$F8019)</f>
        <v>2021</v>
      </c>
    </row>
    <row r="4067" spans="1:20" x14ac:dyDescent="0.3">
      <c r="A4067" s="9" t="s">
        <v>5089</v>
      </c>
      <c r="B4067" s="9" t="s">
        <v>191</v>
      </c>
      <c r="C4067" s="9" t="s">
        <v>331</v>
      </c>
      <c r="D4067" s="9" t="s">
        <v>143</v>
      </c>
      <c r="E4067" s="9" t="s">
        <v>1896</v>
      </c>
      <c r="F4067" s="10">
        <v>44128</v>
      </c>
      <c r="G4067" s="10" t="str">
        <f>VLOOKUP(Table3[[#This Row],[Product ID]],[1]Products!$A:$G,2,0)</f>
        <v>Product 36</v>
      </c>
      <c r="H4067" s="22">
        <v>1</v>
      </c>
      <c r="I4067" s="9">
        <f>VLOOKUP('Consolidtaed Data'!$B8502,[1]Products!$A:$G,4,0)</f>
        <v>1077</v>
      </c>
      <c r="J4067" s="9">
        <f>VLOOKUP('Consolidtaed Data'!$B8502,[1]Products!$A:$G,3,0)</f>
        <v>732</v>
      </c>
      <c r="K4067" s="9">
        <f>'Consolidtaed Data'!$J8502*'Consolidtaed Data'!$H8502</f>
        <v>154</v>
      </c>
      <c r="L4067" s="9">
        <f>'Consolidtaed Data'!$I8502*'Consolidtaed Data'!$H8502</f>
        <v>203</v>
      </c>
      <c r="M4067" s="9">
        <f>'Consolidtaed Data'!$L8502-'Consolidtaed Data'!$K8502</f>
        <v>420</v>
      </c>
      <c r="N4067" s="9" t="str">
        <f>VLOOKUP('Consolidtaed Data'!$C8502,[1]Locations!$A:$O,2,0)</f>
        <v>Pomona</v>
      </c>
      <c r="O4067" s="9" t="str">
        <f>VLOOKUP('Consolidtaed Data'!$D8502,'[1]Sales People'!$A:$B,2,0)</f>
        <v>Fred Robertson</v>
      </c>
      <c r="P4067" s="9" t="str">
        <f>VLOOKUP('Consolidtaed Data'!$E8502,[1]Customers!$A:$B,2,0)</f>
        <v>Brandon Martin</v>
      </c>
      <c r="Q4067" s="11">
        <f>WEEKDAY('Consolidtaed Data'!$F8502)</f>
        <v>6</v>
      </c>
      <c r="R4067" s="9">
        <f>MONTH('Consolidtaed Data'!$F8502)</f>
        <v>10</v>
      </c>
      <c r="S4067" s="9" t="str">
        <f>TEXT(Table3[[#This Row],[Purchase Date]],"MMMM")</f>
        <v>October</v>
      </c>
      <c r="T4067" s="9">
        <f>YEAR('Consolidtaed Data'!$F8502)</f>
        <v>2021</v>
      </c>
    </row>
    <row r="4068" spans="1:20" x14ac:dyDescent="0.3">
      <c r="A4068" s="9" t="s">
        <v>5090</v>
      </c>
      <c r="B4068" s="9" t="s">
        <v>200</v>
      </c>
      <c r="C4068" s="9" t="s">
        <v>347</v>
      </c>
      <c r="D4068" s="9" t="s">
        <v>174</v>
      </c>
      <c r="E4068" s="9" t="s">
        <v>912</v>
      </c>
      <c r="F4068" s="10">
        <v>44128</v>
      </c>
      <c r="G4068" s="10" t="str">
        <f>VLOOKUP(Table3[[#This Row],[Product ID]],[1]Products!$A:$G,2,0)</f>
        <v>Product 23</v>
      </c>
      <c r="H4068" s="22">
        <v>1</v>
      </c>
      <c r="I4068" s="9">
        <f>VLOOKUP('Consolidtaed Data'!$B8548,[1]Products!$A:$G,4,0)</f>
        <v>1522</v>
      </c>
      <c r="J4068" s="9">
        <f>VLOOKUP('Consolidtaed Data'!$B8548,[1]Products!$A:$G,3,0)</f>
        <v>791</v>
      </c>
      <c r="K4068" s="9">
        <f>'Consolidtaed Data'!$J8548*'Consolidtaed Data'!$H8548</f>
        <v>1580</v>
      </c>
      <c r="L4068" s="9">
        <f>'Consolidtaed Data'!$I8548*'Consolidtaed Data'!$H8548</f>
        <v>2224</v>
      </c>
      <c r="M4068" s="9">
        <f>'Consolidtaed Data'!$L8548-'Consolidtaed Data'!$K8548</f>
        <v>589</v>
      </c>
      <c r="N4068" s="9" t="str">
        <f>VLOOKUP('Consolidtaed Data'!$C8548,[1]Locations!$A:$O,2,0)</f>
        <v>El Cajon</v>
      </c>
      <c r="O4068" s="9" t="str">
        <f>VLOOKUP('Consolidtaed Data'!$D8548,'[1]Sales People'!$A:$B,2,0)</f>
        <v>Ernest Wagner</v>
      </c>
      <c r="P4068" s="9" t="str">
        <f>VLOOKUP('Consolidtaed Data'!$E8548,[1]Customers!$A:$B,2,0)</f>
        <v>Michael Hill</v>
      </c>
      <c r="Q4068" s="11">
        <f>WEEKDAY('Consolidtaed Data'!$F8548)</f>
        <v>3</v>
      </c>
      <c r="R4068" s="9">
        <f>MONTH('Consolidtaed Data'!$F8548)</f>
        <v>10</v>
      </c>
      <c r="S4068" s="9" t="str">
        <f>TEXT(Table3[[#This Row],[Purchase Date]],"MMMM")</f>
        <v>October</v>
      </c>
      <c r="T4068" s="9">
        <f>YEAR('Consolidtaed Data'!$F8548)</f>
        <v>2021</v>
      </c>
    </row>
    <row r="4069" spans="1:20" x14ac:dyDescent="0.3">
      <c r="A4069" s="9" t="s">
        <v>5091</v>
      </c>
      <c r="B4069" s="9" t="s">
        <v>136</v>
      </c>
      <c r="C4069" s="9" t="s">
        <v>347</v>
      </c>
      <c r="D4069" s="9" t="s">
        <v>374</v>
      </c>
      <c r="E4069" s="9" t="s">
        <v>833</v>
      </c>
      <c r="F4069" s="10">
        <v>44128</v>
      </c>
      <c r="G4069" s="10" t="str">
        <f>VLOOKUP(Table3[[#This Row],[Product ID]],[1]Products!$A:$G,2,0)</f>
        <v>Product 2</v>
      </c>
      <c r="H4069" s="22">
        <v>1</v>
      </c>
      <c r="I4069" s="9">
        <f>VLOOKUP('Consolidtaed Data'!$B8593,[1]Products!$A:$G,4,0)</f>
        <v>603</v>
      </c>
      <c r="J4069" s="9">
        <f>VLOOKUP('Consolidtaed Data'!$B8593,[1]Products!$A:$G,3,0)</f>
        <v>416</v>
      </c>
      <c r="K4069" s="9">
        <f>'Consolidtaed Data'!$J8593*'Consolidtaed Data'!$H8593</f>
        <v>1602</v>
      </c>
      <c r="L4069" s="9">
        <f>'Consolidtaed Data'!$I8593*'Consolidtaed Data'!$H8593</f>
        <v>2541</v>
      </c>
      <c r="M4069" s="9">
        <f>'Consolidtaed Data'!$L8593-'Consolidtaed Data'!$K8593</f>
        <v>351</v>
      </c>
      <c r="N4069" s="9" t="str">
        <f>VLOOKUP('Consolidtaed Data'!$C8593,[1]Locations!$A:$O,2,0)</f>
        <v>San Mateo</v>
      </c>
      <c r="O4069" s="9" t="str">
        <f>VLOOKUP('Consolidtaed Data'!$D8593,'[1]Sales People'!$A:$B,2,0)</f>
        <v>Robert Reed</v>
      </c>
      <c r="P4069" s="9" t="str">
        <f>VLOOKUP('Consolidtaed Data'!$E8593,[1]Customers!$A:$B,2,0)</f>
        <v>Walter Watson</v>
      </c>
      <c r="Q4069" s="11">
        <f>WEEKDAY('Consolidtaed Data'!$F8593)</f>
        <v>6</v>
      </c>
      <c r="R4069" s="9">
        <f>MONTH('Consolidtaed Data'!$F8593)</f>
        <v>10</v>
      </c>
      <c r="S4069" s="9" t="str">
        <f>TEXT(Table3[[#This Row],[Purchase Date]],"MMMM")</f>
        <v>October</v>
      </c>
      <c r="T4069" s="9">
        <f>YEAR('Consolidtaed Data'!$F8593)</f>
        <v>2021</v>
      </c>
    </row>
    <row r="4070" spans="1:20" x14ac:dyDescent="0.3">
      <c r="A4070" s="9" t="s">
        <v>5092</v>
      </c>
      <c r="B4070" s="9" t="s">
        <v>443</v>
      </c>
      <c r="C4070" s="9" t="s">
        <v>564</v>
      </c>
      <c r="D4070" s="9" t="s">
        <v>43</v>
      </c>
      <c r="E4070" s="9" t="s">
        <v>837</v>
      </c>
      <c r="F4070" s="10">
        <v>44128</v>
      </c>
      <c r="G4070" s="10" t="str">
        <f>VLOOKUP(Table3[[#This Row],[Product ID]],[1]Products!$A:$G,2,0)</f>
        <v>Product 61</v>
      </c>
      <c r="H4070" s="22">
        <v>3</v>
      </c>
      <c r="I4070" s="9">
        <f>VLOOKUP('Consolidtaed Data'!$B8705,[1]Products!$A:$G,4,0)</f>
        <v>799</v>
      </c>
      <c r="J4070" s="9">
        <f>VLOOKUP('Consolidtaed Data'!$B8705,[1]Products!$A:$G,3,0)</f>
        <v>455</v>
      </c>
      <c r="K4070" s="9">
        <f>'Consolidtaed Data'!$J8705*'Consolidtaed Data'!$H8705</f>
        <v>1696</v>
      </c>
      <c r="L4070" s="9">
        <f>'Consolidtaed Data'!$I8705*'Consolidtaed Data'!$H8705</f>
        <v>2120</v>
      </c>
      <c r="M4070" s="9">
        <f>'Consolidtaed Data'!$L8705-'Consolidtaed Data'!$K8705</f>
        <v>1053</v>
      </c>
      <c r="N4070" s="9" t="str">
        <f>VLOOKUP('Consolidtaed Data'!$C8705,[1]Locations!$A:$O,2,0)</f>
        <v>Fontana</v>
      </c>
      <c r="O4070" s="9" t="str">
        <f>VLOOKUP('Consolidtaed Data'!$D8705,'[1]Sales People'!$A:$B,2,0)</f>
        <v>Walter Cook</v>
      </c>
      <c r="P4070" s="9" t="str">
        <f>VLOOKUP('Consolidtaed Data'!$E8705,[1]Customers!$A:$B,2,0)</f>
        <v>Ralph Oliver</v>
      </c>
      <c r="Q4070" s="11">
        <f>WEEKDAY('Consolidtaed Data'!$F8705)</f>
        <v>1</v>
      </c>
      <c r="R4070" s="9">
        <f>MONTH('Consolidtaed Data'!$F8705)</f>
        <v>10</v>
      </c>
      <c r="S4070" s="9" t="str">
        <f>TEXT(Table3[[#This Row],[Purchase Date]],"MMMM")</f>
        <v>October</v>
      </c>
      <c r="T4070" s="9">
        <f>YEAR('Consolidtaed Data'!$F8705)</f>
        <v>2021</v>
      </c>
    </row>
    <row r="4071" spans="1:20" x14ac:dyDescent="0.3">
      <c r="A4071" s="9" t="s">
        <v>5093</v>
      </c>
      <c r="B4071" s="9" t="s">
        <v>125</v>
      </c>
      <c r="C4071" s="9" t="s">
        <v>325</v>
      </c>
      <c r="D4071" s="9" t="s">
        <v>91</v>
      </c>
      <c r="E4071" s="9" t="s">
        <v>936</v>
      </c>
      <c r="F4071" s="10">
        <v>44129</v>
      </c>
      <c r="G4071" s="10" t="str">
        <f>VLOOKUP(Table3[[#This Row],[Product ID]],[1]Products!$A:$G,2,0)</f>
        <v>Product 40</v>
      </c>
      <c r="H4071" s="22">
        <v>3</v>
      </c>
      <c r="I4071" s="9">
        <f>VLOOKUP('Consolidtaed Data'!$B4797,[1]Products!$A:$G,4,0)</f>
        <v>1587</v>
      </c>
      <c r="J4071" s="9">
        <f>VLOOKUP('Consolidtaed Data'!$B4797,[1]Products!$A:$G,3,0)</f>
        <v>1301</v>
      </c>
      <c r="K4071" s="9">
        <f>'Consolidtaed Data'!$J4797*'Consolidtaed Data'!$H4797</f>
        <v>504</v>
      </c>
      <c r="L4071" s="9">
        <f>'Consolidtaed Data'!$I4797*'Consolidtaed Data'!$H4797</f>
        <v>951</v>
      </c>
      <c r="M4071" s="9">
        <f>'Consolidtaed Data'!$L4797-'Consolidtaed Data'!$K4797</f>
        <v>95</v>
      </c>
      <c r="N4071" s="9" t="str">
        <f>VLOOKUP('Consolidtaed Data'!$C4797,[1]Locations!$A:$O,2,0)</f>
        <v>Clovis</v>
      </c>
      <c r="O4071" s="9" t="str">
        <f>VLOOKUP('Consolidtaed Data'!$D4797,'[1]Sales People'!$A:$B,2,0)</f>
        <v>Arthur Mccoy</v>
      </c>
      <c r="P4071" s="9" t="str">
        <f>VLOOKUP('Consolidtaed Data'!$E4797,[1]Customers!$A:$B,2,0)</f>
        <v>Brandon Diaz</v>
      </c>
      <c r="Q4071" s="11">
        <f>WEEKDAY('Consolidtaed Data'!$F4797)</f>
        <v>6</v>
      </c>
      <c r="R4071" s="9">
        <f>MONTH('Consolidtaed Data'!$F4797)</f>
        <v>12</v>
      </c>
      <c r="S4071" s="9" t="str">
        <f>TEXT(Table3[[#This Row],[Purchase Date]],"MMMM")</f>
        <v>October</v>
      </c>
      <c r="T4071" s="9">
        <f>YEAR('Consolidtaed Data'!$F4797)</f>
        <v>2020</v>
      </c>
    </row>
    <row r="4072" spans="1:20" x14ac:dyDescent="0.3">
      <c r="A4072" s="9" t="s">
        <v>5094</v>
      </c>
      <c r="B4072" s="9" t="s">
        <v>225</v>
      </c>
      <c r="C4072" s="9" t="s">
        <v>319</v>
      </c>
      <c r="D4072" s="9" t="s">
        <v>153</v>
      </c>
      <c r="E4072" s="9" t="s">
        <v>273</v>
      </c>
      <c r="F4072" s="10">
        <v>44129</v>
      </c>
      <c r="G4072" s="10" t="str">
        <f>VLOOKUP(Table3[[#This Row],[Product ID]],[1]Products!$A:$G,2,0)</f>
        <v>Product 24</v>
      </c>
      <c r="H4072" s="22">
        <v>1</v>
      </c>
      <c r="I4072" s="9">
        <f>VLOOKUP('Consolidtaed Data'!$B5156,[1]Products!$A:$G,4,0)</f>
        <v>392</v>
      </c>
      <c r="J4072" s="9">
        <f>VLOOKUP('Consolidtaed Data'!$B5156,[1]Products!$A:$G,3,0)</f>
        <v>255</v>
      </c>
      <c r="K4072" s="9">
        <f>'Consolidtaed Data'!$J5156*'Consolidtaed Data'!$H5156</f>
        <v>1295</v>
      </c>
      <c r="L4072" s="9">
        <f>'Consolidtaed Data'!$I5156*'Consolidtaed Data'!$H5156</f>
        <v>1639</v>
      </c>
      <c r="M4072" s="9">
        <f>'Consolidtaed Data'!$L5156-'Consolidtaed Data'!$K5156</f>
        <v>192</v>
      </c>
      <c r="N4072" s="9" t="str">
        <f>VLOOKUP('Consolidtaed Data'!$C5156,[1]Locations!$A:$O,2,0)</f>
        <v>Irvine</v>
      </c>
      <c r="O4072" s="9" t="str">
        <f>VLOOKUP('Consolidtaed Data'!$D5156,'[1]Sales People'!$A:$B,2,0)</f>
        <v>Joshua Taylor</v>
      </c>
      <c r="P4072" s="9" t="str">
        <f>VLOOKUP('Consolidtaed Data'!$E5156,[1]Customers!$A:$B,2,0)</f>
        <v>Terry Mills</v>
      </c>
      <c r="Q4072" s="11">
        <f>WEEKDAY('Consolidtaed Data'!$F5156)</f>
        <v>5</v>
      </c>
      <c r="R4072" s="9">
        <f>MONTH('Consolidtaed Data'!$F5156)</f>
        <v>1</v>
      </c>
      <c r="S4072" s="9" t="str">
        <f>TEXT(Table3[[#This Row],[Purchase Date]],"MMMM")</f>
        <v>October</v>
      </c>
      <c r="T4072" s="9">
        <f>YEAR('Consolidtaed Data'!$F5156)</f>
        <v>2021</v>
      </c>
    </row>
    <row r="4073" spans="1:20" x14ac:dyDescent="0.3">
      <c r="A4073" s="9" t="s">
        <v>5095</v>
      </c>
      <c r="B4073" s="9" t="s">
        <v>503</v>
      </c>
      <c r="C4073" s="9" t="s">
        <v>30</v>
      </c>
      <c r="D4073" s="9" t="s">
        <v>22</v>
      </c>
      <c r="E4073" s="9" t="s">
        <v>4203</v>
      </c>
      <c r="F4073" s="10">
        <v>44129</v>
      </c>
      <c r="G4073" s="10" t="str">
        <f>VLOOKUP(Table3[[#This Row],[Product ID]],[1]Products!$A:$G,2,0)</f>
        <v>Product 99</v>
      </c>
      <c r="H4073" s="22">
        <v>1</v>
      </c>
      <c r="I4073" s="9">
        <f>VLOOKUP('Consolidtaed Data'!$B5385,[1]Products!$A:$G,4,0)</f>
        <v>530</v>
      </c>
      <c r="J4073" s="9">
        <f>VLOOKUP('Consolidtaed Data'!$B5385,[1]Products!$A:$G,3,0)</f>
        <v>435</v>
      </c>
      <c r="K4073" s="9">
        <f>'Consolidtaed Data'!$J5385*'Consolidtaed Data'!$H5385</f>
        <v>2196</v>
      </c>
      <c r="L4073" s="9">
        <f>'Consolidtaed Data'!$I5385*'Consolidtaed Data'!$H5385</f>
        <v>3231</v>
      </c>
      <c r="M4073" s="9">
        <f>'Consolidtaed Data'!$L5385-'Consolidtaed Data'!$K5385</f>
        <v>51</v>
      </c>
      <c r="N4073" s="9" t="str">
        <f>VLOOKUP('Consolidtaed Data'!$C5385,[1]Locations!$A:$O,2,0)</f>
        <v>Anaheim</v>
      </c>
      <c r="O4073" s="9" t="str">
        <f>VLOOKUP('Consolidtaed Data'!$D5385,'[1]Sales People'!$A:$B,2,0)</f>
        <v>Roger Ramos</v>
      </c>
      <c r="P4073" s="9" t="str">
        <f>VLOOKUP('Consolidtaed Data'!$E5385,[1]Customers!$A:$B,2,0)</f>
        <v>Philip Cunningham</v>
      </c>
      <c r="Q4073" s="11">
        <f>WEEKDAY('Consolidtaed Data'!$F5385)</f>
        <v>3</v>
      </c>
      <c r="R4073" s="9">
        <f>MONTH('Consolidtaed Data'!$F5385)</f>
        <v>2</v>
      </c>
      <c r="S4073" s="9" t="str">
        <f>TEXT(Table3[[#This Row],[Purchase Date]],"MMMM")</f>
        <v>October</v>
      </c>
      <c r="T4073" s="9">
        <f>YEAR('Consolidtaed Data'!$F5385)</f>
        <v>2021</v>
      </c>
    </row>
    <row r="4074" spans="1:20" x14ac:dyDescent="0.3">
      <c r="A4074" s="9" t="s">
        <v>5096</v>
      </c>
      <c r="B4074" s="9" t="s">
        <v>411</v>
      </c>
      <c r="C4074" s="9" t="s">
        <v>67</v>
      </c>
      <c r="D4074" s="9" t="s">
        <v>22</v>
      </c>
      <c r="E4074" s="9" t="s">
        <v>1857</v>
      </c>
      <c r="F4074" s="10">
        <v>44129</v>
      </c>
      <c r="G4074" s="10" t="str">
        <f>VLOOKUP(Table3[[#This Row],[Product ID]],[1]Products!$A:$G,2,0)</f>
        <v>Product 27</v>
      </c>
      <c r="H4074" s="22">
        <v>1</v>
      </c>
      <c r="I4074" s="9">
        <f>VLOOKUP('Consolidtaed Data'!$B5758,[1]Products!$A:$G,4,0)</f>
        <v>1725</v>
      </c>
      <c r="J4074" s="9">
        <f>VLOOKUP('Consolidtaed Data'!$B5758,[1]Products!$A:$G,3,0)</f>
        <v>1363</v>
      </c>
      <c r="K4074" s="9">
        <f>'Consolidtaed Data'!$J5758*'Consolidtaed Data'!$H5758</f>
        <v>2454</v>
      </c>
      <c r="L4074" s="9">
        <f>'Consolidtaed Data'!$I5758*'Consolidtaed Data'!$H5758</f>
        <v>3066</v>
      </c>
      <c r="M4074" s="9">
        <f>'Consolidtaed Data'!$L5758-'Consolidtaed Data'!$K5758</f>
        <v>161</v>
      </c>
      <c r="N4074" s="9" t="str">
        <f>VLOOKUP('Consolidtaed Data'!$C5758,[1]Locations!$A:$O,2,0)</f>
        <v>Richmond</v>
      </c>
      <c r="O4074" s="9" t="str">
        <f>VLOOKUP('Consolidtaed Data'!$D5758,'[1]Sales People'!$A:$B,2,0)</f>
        <v>Howard Sims</v>
      </c>
      <c r="P4074" s="9" t="str">
        <f>VLOOKUP('Consolidtaed Data'!$E5758,[1]Customers!$A:$B,2,0)</f>
        <v>Johnny Ward</v>
      </c>
      <c r="Q4074" s="11">
        <f>WEEKDAY('Consolidtaed Data'!$F5758)</f>
        <v>2</v>
      </c>
      <c r="R4074" s="9">
        <f>MONTH('Consolidtaed Data'!$F5758)</f>
        <v>3</v>
      </c>
      <c r="S4074" s="9" t="str">
        <f>TEXT(Table3[[#This Row],[Purchase Date]],"MMMM")</f>
        <v>October</v>
      </c>
      <c r="T4074" s="9">
        <f>YEAR('Consolidtaed Data'!$F5758)</f>
        <v>2021</v>
      </c>
    </row>
    <row r="4075" spans="1:20" x14ac:dyDescent="0.3">
      <c r="A4075" s="9" t="s">
        <v>5097</v>
      </c>
      <c r="B4075" s="9" t="s">
        <v>156</v>
      </c>
      <c r="C4075" s="9" t="s">
        <v>210</v>
      </c>
      <c r="D4075" s="9" t="s">
        <v>51</v>
      </c>
      <c r="E4075" s="9" t="s">
        <v>385</v>
      </c>
      <c r="F4075" s="10">
        <v>44129</v>
      </c>
      <c r="G4075" s="10" t="str">
        <f>VLOOKUP(Table3[[#This Row],[Product ID]],[1]Products!$A:$G,2,0)</f>
        <v>Product 21</v>
      </c>
      <c r="H4075" s="22">
        <v>1</v>
      </c>
      <c r="I4075" s="9">
        <f>VLOOKUP('Consolidtaed Data'!$B6133,[1]Products!$A:$G,4,0)</f>
        <v>1351</v>
      </c>
      <c r="J4075" s="9">
        <f>VLOOKUP('Consolidtaed Data'!$B6133,[1]Products!$A:$G,3,0)</f>
        <v>1108</v>
      </c>
      <c r="K4075" s="9">
        <f>'Consolidtaed Data'!$J6133*'Consolidtaed Data'!$H6133</f>
        <v>1602</v>
      </c>
      <c r="L4075" s="9">
        <f>'Consolidtaed Data'!$I6133*'Consolidtaed Data'!$H6133</f>
        <v>2541</v>
      </c>
      <c r="M4075" s="9">
        <f>'Consolidtaed Data'!$L6133-'Consolidtaed Data'!$K6133</f>
        <v>1140</v>
      </c>
      <c r="N4075" s="9" t="str">
        <f>VLOOKUP('Consolidtaed Data'!$C6133,[1]Locations!$A:$O,2,0)</f>
        <v>Simi Valley</v>
      </c>
      <c r="O4075" s="9" t="str">
        <f>VLOOKUP('Consolidtaed Data'!$D6133,'[1]Sales People'!$A:$B,2,0)</f>
        <v>Carl Elliott</v>
      </c>
      <c r="P4075" s="9" t="str">
        <f>VLOOKUP('Consolidtaed Data'!$E6133,[1]Customers!$A:$B,2,0)</f>
        <v>Joshua Hunt</v>
      </c>
      <c r="Q4075" s="11">
        <f>WEEKDAY('Consolidtaed Data'!$F6133)</f>
        <v>2</v>
      </c>
      <c r="R4075" s="9">
        <f>MONTH('Consolidtaed Data'!$F6133)</f>
        <v>4</v>
      </c>
      <c r="S4075" s="9" t="str">
        <f>TEXT(Table3[[#This Row],[Purchase Date]],"MMMM")</f>
        <v>October</v>
      </c>
      <c r="T4075" s="9">
        <f>YEAR('Consolidtaed Data'!$F6133)</f>
        <v>2021</v>
      </c>
    </row>
    <row r="4076" spans="1:20" x14ac:dyDescent="0.3">
      <c r="A4076" s="9" t="s">
        <v>5098</v>
      </c>
      <c r="B4076" s="9" t="s">
        <v>11</v>
      </c>
      <c r="C4076" s="9" t="s">
        <v>275</v>
      </c>
      <c r="D4076" s="9" t="s">
        <v>51</v>
      </c>
      <c r="E4076" s="9" t="s">
        <v>579</v>
      </c>
      <c r="F4076" s="10">
        <v>44129</v>
      </c>
      <c r="G4076" s="10" t="str">
        <f>VLOOKUP(Table3[[#This Row],[Product ID]],[1]Products!$A:$G,2,0)</f>
        <v>Product 88</v>
      </c>
      <c r="H4076" s="22">
        <v>1</v>
      </c>
      <c r="I4076" s="9">
        <f>VLOOKUP('Consolidtaed Data'!$B6465,[1]Products!$A:$G,4,0)</f>
        <v>1587</v>
      </c>
      <c r="J4076" s="9">
        <f>VLOOKUP('Consolidtaed Data'!$B6465,[1]Products!$A:$G,3,0)</f>
        <v>1301</v>
      </c>
      <c r="K4076" s="9">
        <f>'Consolidtaed Data'!$J6465*'Consolidtaed Data'!$H6465</f>
        <v>584</v>
      </c>
      <c r="L4076" s="9">
        <f>'Consolidtaed Data'!$I6465*'Consolidtaed Data'!$H6465</f>
        <v>712</v>
      </c>
      <c r="M4076" s="9">
        <f>'Consolidtaed Data'!$L6465-'Consolidtaed Data'!$K6465</f>
        <v>344</v>
      </c>
      <c r="N4076" s="9" t="str">
        <f>VLOOKUP('Consolidtaed Data'!$C6465,[1]Locations!$A:$O,2,0)</f>
        <v>San Bernardino</v>
      </c>
      <c r="O4076" s="9" t="str">
        <f>VLOOKUP('Consolidtaed Data'!$D6465,'[1]Sales People'!$A:$B,2,0)</f>
        <v>Ernest Wheeler</v>
      </c>
      <c r="P4076" s="9" t="str">
        <f>VLOOKUP('Consolidtaed Data'!$E6465,[1]Customers!$A:$B,2,0)</f>
        <v>Ralph Cooper</v>
      </c>
      <c r="Q4076" s="11">
        <f>WEEKDAY('Consolidtaed Data'!$F6465)</f>
        <v>5</v>
      </c>
      <c r="R4076" s="9">
        <f>MONTH('Consolidtaed Data'!$F6465)</f>
        <v>5</v>
      </c>
      <c r="S4076" s="9" t="str">
        <f>TEXT(Table3[[#This Row],[Purchase Date]],"MMMM")</f>
        <v>October</v>
      </c>
      <c r="T4076" s="9">
        <f>YEAR('Consolidtaed Data'!$F6465)</f>
        <v>2021</v>
      </c>
    </row>
    <row r="4077" spans="1:20" x14ac:dyDescent="0.3">
      <c r="A4077" s="9" t="s">
        <v>5099</v>
      </c>
      <c r="B4077" s="9" t="s">
        <v>252</v>
      </c>
      <c r="C4077" s="9" t="s">
        <v>223</v>
      </c>
      <c r="D4077" s="9" t="s">
        <v>123</v>
      </c>
      <c r="E4077" s="9" t="s">
        <v>1261</v>
      </c>
      <c r="F4077" s="10">
        <v>44129</v>
      </c>
      <c r="G4077" s="10" t="str">
        <f>VLOOKUP(Table3[[#This Row],[Product ID]],[1]Products!$A:$G,2,0)</f>
        <v>Product 81</v>
      </c>
      <c r="H4077" s="22">
        <v>2</v>
      </c>
      <c r="I4077" s="9">
        <f>VLOOKUP('Consolidtaed Data'!$B8094,[1]Products!$A:$G,4,0)</f>
        <v>1052</v>
      </c>
      <c r="J4077" s="9">
        <f>VLOOKUP('Consolidtaed Data'!$B8094,[1]Products!$A:$G,3,0)</f>
        <v>589</v>
      </c>
      <c r="K4077" s="9">
        <f>'Consolidtaed Data'!$J8094*'Consolidtaed Data'!$H8094</f>
        <v>376</v>
      </c>
      <c r="L4077" s="9">
        <f>'Consolidtaed Data'!$I8094*'Consolidtaed Data'!$H8094</f>
        <v>458</v>
      </c>
      <c r="M4077" s="9">
        <f>'Consolidtaed Data'!$L8094-'Consolidtaed Data'!$K8094</f>
        <v>82</v>
      </c>
      <c r="N4077" s="9" t="str">
        <f>VLOOKUP('Consolidtaed Data'!$C8094,[1]Locations!$A:$O,2,0)</f>
        <v>Bakersfield</v>
      </c>
      <c r="O4077" s="9" t="str">
        <f>VLOOKUP('Consolidtaed Data'!$D8094,'[1]Sales People'!$A:$B,2,0)</f>
        <v>Scott Clark</v>
      </c>
      <c r="P4077" s="9" t="str">
        <f>VLOOKUP('Consolidtaed Data'!$E8094,[1]Customers!$A:$B,2,0)</f>
        <v>Bruce Butler</v>
      </c>
      <c r="Q4077" s="11">
        <f>WEEKDAY('Consolidtaed Data'!$F8094)</f>
        <v>4</v>
      </c>
      <c r="R4077" s="9">
        <f>MONTH('Consolidtaed Data'!$F8094)</f>
        <v>9</v>
      </c>
      <c r="S4077" s="9" t="str">
        <f>TEXT(Table3[[#This Row],[Purchase Date]],"MMMM")</f>
        <v>October</v>
      </c>
      <c r="T4077" s="9">
        <f>YEAR('Consolidtaed Data'!$F8094)</f>
        <v>2021</v>
      </c>
    </row>
    <row r="4078" spans="1:20" x14ac:dyDescent="0.3">
      <c r="A4078" s="9" t="s">
        <v>5100</v>
      </c>
      <c r="B4078" s="9" t="s">
        <v>49</v>
      </c>
      <c r="C4078" s="9" t="s">
        <v>134</v>
      </c>
      <c r="D4078" s="9" t="s">
        <v>149</v>
      </c>
      <c r="E4078" s="9" t="s">
        <v>622</v>
      </c>
      <c r="F4078" s="10">
        <v>44129</v>
      </c>
      <c r="G4078" s="10" t="str">
        <f>VLOOKUP(Table3[[#This Row],[Product ID]],[1]Products!$A:$G,2,0)</f>
        <v>Product 30</v>
      </c>
      <c r="H4078" s="22">
        <v>1</v>
      </c>
      <c r="I4078" s="9">
        <f>VLOOKUP('Consolidtaed Data'!$B9264,[1]Products!$A:$G,4,0)</f>
        <v>603</v>
      </c>
      <c r="J4078" s="9">
        <f>VLOOKUP('Consolidtaed Data'!$B9264,[1]Products!$A:$G,3,0)</f>
        <v>416</v>
      </c>
      <c r="K4078" s="9">
        <f>'Consolidtaed Data'!$J9264*'Consolidtaed Data'!$H9264</f>
        <v>4419</v>
      </c>
      <c r="L4078" s="9">
        <f>'Consolidtaed Data'!$I9264*'Consolidtaed Data'!$H9264</f>
        <v>7491</v>
      </c>
      <c r="M4078" s="9">
        <f>'Consolidtaed Data'!$L9264-'Consolidtaed Data'!$K9264</f>
        <v>275</v>
      </c>
      <c r="N4078" s="9" t="str">
        <f>VLOOKUP('Consolidtaed Data'!$C9264,[1]Locations!$A:$O,2,0)</f>
        <v>Oceanside</v>
      </c>
      <c r="O4078" s="9" t="str">
        <f>VLOOKUP('Consolidtaed Data'!$D9264,'[1]Sales People'!$A:$B,2,0)</f>
        <v>Patrick Ruiz</v>
      </c>
      <c r="P4078" s="9" t="str">
        <f>VLOOKUP('Consolidtaed Data'!$E9264,[1]Customers!$A:$B,2,0)</f>
        <v>Roy West</v>
      </c>
      <c r="Q4078" s="11">
        <f>WEEKDAY('Consolidtaed Data'!$F9264)</f>
        <v>4</v>
      </c>
      <c r="R4078" s="9">
        <f>MONTH('Consolidtaed Data'!$F9264)</f>
        <v>12</v>
      </c>
      <c r="S4078" s="9" t="str">
        <f>TEXT(Table3[[#This Row],[Purchase Date]],"MMMM")</f>
        <v>October</v>
      </c>
      <c r="T4078" s="9">
        <f>YEAR('Consolidtaed Data'!$F9264)</f>
        <v>2021</v>
      </c>
    </row>
    <row r="4079" spans="1:20" x14ac:dyDescent="0.3">
      <c r="A4079" s="9" t="s">
        <v>5101</v>
      </c>
      <c r="B4079" s="9" t="s">
        <v>330</v>
      </c>
      <c r="C4079" s="9" t="s">
        <v>635</v>
      </c>
      <c r="D4079" s="9" t="s">
        <v>91</v>
      </c>
      <c r="E4079" s="9" t="s">
        <v>552</v>
      </c>
      <c r="F4079" s="10">
        <v>44129</v>
      </c>
      <c r="G4079" s="10" t="str">
        <f>VLOOKUP(Table3[[#This Row],[Product ID]],[1]Products!$A:$G,2,0)</f>
        <v>Product 91</v>
      </c>
      <c r="H4079" s="22">
        <v>1</v>
      </c>
      <c r="I4079" s="9">
        <f>VLOOKUP('Consolidtaed Data'!$B9500,[1]Products!$A:$G,4,0)</f>
        <v>1494</v>
      </c>
      <c r="J4079" s="9">
        <f>VLOOKUP('Consolidtaed Data'!$B9500,[1]Products!$A:$G,3,0)</f>
        <v>971</v>
      </c>
      <c r="K4079" s="9">
        <f>'Consolidtaed Data'!$J9500*'Consolidtaed Data'!$H9500</f>
        <v>6072</v>
      </c>
      <c r="L4079" s="9">
        <f>'Consolidtaed Data'!$I9500*'Consolidtaed Data'!$H9500</f>
        <v>9640</v>
      </c>
      <c r="M4079" s="9">
        <f>'Consolidtaed Data'!$L9500-'Consolidtaed Data'!$K9500</f>
        <v>364</v>
      </c>
      <c r="N4079" s="9" t="str">
        <f>VLOOKUP('Consolidtaed Data'!$C9500,[1]Locations!$A:$O,2,0)</f>
        <v>Murrieta</v>
      </c>
      <c r="O4079" s="9" t="str">
        <f>VLOOKUP('Consolidtaed Data'!$D9500,'[1]Sales People'!$A:$B,2,0)</f>
        <v>Ryan Welch</v>
      </c>
      <c r="P4079" s="9" t="str">
        <f>VLOOKUP('Consolidtaed Data'!$E9500,[1]Customers!$A:$B,2,0)</f>
        <v>Adam Alexander</v>
      </c>
      <c r="Q4079" s="11">
        <f>WEEKDAY('Consolidtaed Data'!$F9500)</f>
        <v>1</v>
      </c>
      <c r="R4079" s="9">
        <f>MONTH('Consolidtaed Data'!$F9500)</f>
        <v>12</v>
      </c>
      <c r="S4079" s="9" t="str">
        <f>TEXT(Table3[[#This Row],[Purchase Date]],"MMMM")</f>
        <v>October</v>
      </c>
      <c r="T4079" s="9">
        <f>YEAR('Consolidtaed Data'!$F9500)</f>
        <v>2021</v>
      </c>
    </row>
    <row r="4080" spans="1:20" x14ac:dyDescent="0.3">
      <c r="A4080" s="9" t="s">
        <v>5102</v>
      </c>
      <c r="B4080" s="9" t="s">
        <v>29</v>
      </c>
      <c r="C4080" s="9" t="s">
        <v>344</v>
      </c>
      <c r="D4080" s="9" t="s">
        <v>281</v>
      </c>
      <c r="E4080" s="9" t="s">
        <v>1432</v>
      </c>
      <c r="F4080" s="10">
        <v>44130</v>
      </c>
      <c r="G4080" s="10" t="str">
        <f>VLOOKUP(Table3[[#This Row],[Product ID]],[1]Products!$A:$G,2,0)</f>
        <v>Product 37</v>
      </c>
      <c r="H4080" s="22">
        <v>1</v>
      </c>
      <c r="I4080" s="9">
        <f>VLOOKUP('Consolidtaed Data'!$B5286,[1]Products!$A:$G,4,0)</f>
        <v>502</v>
      </c>
      <c r="J4080" s="9">
        <f>VLOOKUP('Consolidtaed Data'!$B5286,[1]Products!$A:$G,3,0)</f>
        <v>296</v>
      </c>
      <c r="K4080" s="9">
        <f>'Consolidtaed Data'!$J5286*'Consolidtaed Data'!$H5286</f>
        <v>1230</v>
      </c>
      <c r="L4080" s="9">
        <f>'Consolidtaed Data'!$I5286*'Consolidtaed Data'!$H5286</f>
        <v>1783</v>
      </c>
      <c r="M4080" s="9">
        <f>'Consolidtaed Data'!$L5286-'Consolidtaed Data'!$K5286</f>
        <v>447</v>
      </c>
      <c r="N4080" s="9" t="str">
        <f>VLOOKUP('Consolidtaed Data'!$C5286,[1]Locations!$A:$O,2,0)</f>
        <v>Rancho Cucamonga</v>
      </c>
      <c r="O4080" s="9" t="str">
        <f>VLOOKUP('Consolidtaed Data'!$D5286,'[1]Sales People'!$A:$B,2,0)</f>
        <v>Kenneth Fields</v>
      </c>
      <c r="P4080" s="9" t="str">
        <f>VLOOKUP('Consolidtaed Data'!$E5286,[1]Customers!$A:$B,2,0)</f>
        <v>Samuel Jenkins</v>
      </c>
      <c r="Q4080" s="11">
        <f>WEEKDAY('Consolidtaed Data'!$F5286)</f>
        <v>1</v>
      </c>
      <c r="R4080" s="9">
        <f>MONTH('Consolidtaed Data'!$F5286)</f>
        <v>1</v>
      </c>
      <c r="S4080" s="9" t="str">
        <f>TEXT(Table3[[#This Row],[Purchase Date]],"MMMM")</f>
        <v>October</v>
      </c>
      <c r="T4080" s="9">
        <f>YEAR('Consolidtaed Data'!$F5286)</f>
        <v>2021</v>
      </c>
    </row>
    <row r="4081" spans="1:20" x14ac:dyDescent="0.3">
      <c r="A4081" s="9" t="s">
        <v>5103</v>
      </c>
      <c r="B4081" s="9" t="s">
        <v>322</v>
      </c>
      <c r="C4081" s="9" t="s">
        <v>275</v>
      </c>
      <c r="D4081" s="9" t="s">
        <v>31</v>
      </c>
      <c r="E4081" s="9" t="s">
        <v>863</v>
      </c>
      <c r="F4081" s="10">
        <v>44130</v>
      </c>
      <c r="G4081" s="10" t="str">
        <f>VLOOKUP(Table3[[#This Row],[Product ID]],[1]Products!$A:$G,2,0)</f>
        <v>Product 43</v>
      </c>
      <c r="H4081" s="22">
        <v>4</v>
      </c>
      <c r="I4081" s="9">
        <f>VLOOKUP('Consolidtaed Data'!$B5567,[1]Products!$A:$G,4,0)</f>
        <v>368</v>
      </c>
      <c r="J4081" s="9">
        <f>VLOOKUP('Consolidtaed Data'!$B5567,[1]Products!$A:$G,3,0)</f>
        <v>294</v>
      </c>
      <c r="K4081" s="9">
        <f>'Consolidtaed Data'!$J5567*'Consolidtaed Data'!$H5567</f>
        <v>450</v>
      </c>
      <c r="L4081" s="9">
        <f>'Consolidtaed Data'!$I5567*'Consolidtaed Data'!$H5567</f>
        <v>818</v>
      </c>
      <c r="M4081" s="9">
        <f>'Consolidtaed Data'!$L5567-'Consolidtaed Data'!$K5567</f>
        <v>662</v>
      </c>
      <c r="N4081" s="9" t="str">
        <f>VLOOKUP('Consolidtaed Data'!$C5567,[1]Locations!$A:$O,2,0)</f>
        <v>San Jose</v>
      </c>
      <c r="O4081" s="9" t="str">
        <f>VLOOKUP('Consolidtaed Data'!$D5567,'[1]Sales People'!$A:$B,2,0)</f>
        <v>Roger Ramos</v>
      </c>
      <c r="P4081" s="9" t="str">
        <f>VLOOKUP('Consolidtaed Data'!$E5567,[1]Customers!$A:$B,2,0)</f>
        <v>Roy West</v>
      </c>
      <c r="Q4081" s="11">
        <f>WEEKDAY('Consolidtaed Data'!$F5567)</f>
        <v>3</v>
      </c>
      <c r="R4081" s="9">
        <f>MONTH('Consolidtaed Data'!$F5567)</f>
        <v>2</v>
      </c>
      <c r="S4081" s="9" t="str">
        <f>TEXT(Table3[[#This Row],[Purchase Date]],"MMMM")</f>
        <v>October</v>
      </c>
      <c r="T4081" s="9">
        <f>YEAR('Consolidtaed Data'!$F5567)</f>
        <v>2021</v>
      </c>
    </row>
    <row r="4082" spans="1:20" x14ac:dyDescent="0.3">
      <c r="A4082" s="9" t="s">
        <v>5104</v>
      </c>
      <c r="B4082" s="9" t="s">
        <v>336</v>
      </c>
      <c r="C4082" s="9" t="s">
        <v>458</v>
      </c>
      <c r="D4082" s="9" t="s">
        <v>95</v>
      </c>
      <c r="E4082" s="9" t="s">
        <v>296</v>
      </c>
      <c r="F4082" s="10">
        <v>44130</v>
      </c>
      <c r="G4082" s="10" t="str">
        <f>VLOOKUP(Table3[[#This Row],[Product ID]],[1]Products!$A:$G,2,0)</f>
        <v>Product 78</v>
      </c>
      <c r="H4082" s="22">
        <v>4</v>
      </c>
      <c r="I4082" s="9">
        <f>VLOOKUP('Consolidtaed Data'!$B5952,[1]Products!$A:$G,4,0)</f>
        <v>315</v>
      </c>
      <c r="J4082" s="9">
        <f>VLOOKUP('Consolidtaed Data'!$B5952,[1]Products!$A:$G,3,0)</f>
        <v>208</v>
      </c>
      <c r="K4082" s="9">
        <f>'Consolidtaed Data'!$J5952*'Consolidtaed Data'!$H5952</f>
        <v>1366</v>
      </c>
      <c r="L4082" s="9">
        <f>'Consolidtaed Data'!$I5952*'Consolidtaed Data'!$H5952</f>
        <v>2356</v>
      </c>
      <c r="M4082" s="9">
        <f>'Consolidtaed Data'!$L5952-'Consolidtaed Data'!$K5952</f>
        <v>1131</v>
      </c>
      <c r="N4082" s="9" t="str">
        <f>VLOOKUP('Consolidtaed Data'!$C5952,[1]Locations!$A:$O,2,0)</f>
        <v>San Francisco</v>
      </c>
      <c r="O4082" s="9" t="str">
        <f>VLOOKUP('Consolidtaed Data'!$D5952,'[1]Sales People'!$A:$B,2,0)</f>
        <v>Ryan Welch</v>
      </c>
      <c r="P4082" s="9" t="str">
        <f>VLOOKUP('Consolidtaed Data'!$E5952,[1]Customers!$A:$B,2,0)</f>
        <v>Fred Bryant</v>
      </c>
      <c r="Q4082" s="11">
        <f>WEEKDAY('Consolidtaed Data'!$F5952)</f>
        <v>1</v>
      </c>
      <c r="R4082" s="9">
        <f>MONTH('Consolidtaed Data'!$F5952)</f>
        <v>3</v>
      </c>
      <c r="S4082" s="9" t="str">
        <f>TEXT(Table3[[#This Row],[Purchase Date]],"MMMM")</f>
        <v>October</v>
      </c>
      <c r="T4082" s="9">
        <f>YEAR('Consolidtaed Data'!$F5952)</f>
        <v>2021</v>
      </c>
    </row>
    <row r="4083" spans="1:20" x14ac:dyDescent="0.3">
      <c r="A4083" s="9" t="s">
        <v>5105</v>
      </c>
      <c r="B4083" s="9" t="s">
        <v>393</v>
      </c>
      <c r="C4083" s="9" t="s">
        <v>45</v>
      </c>
      <c r="D4083" s="9" t="s">
        <v>193</v>
      </c>
      <c r="E4083" s="9" t="s">
        <v>810</v>
      </c>
      <c r="F4083" s="10">
        <v>44130</v>
      </c>
      <c r="G4083" s="10" t="str">
        <f>VLOOKUP(Table3[[#This Row],[Product ID]],[1]Products!$A:$G,2,0)</f>
        <v>Product 84</v>
      </c>
      <c r="H4083" s="22">
        <v>4</v>
      </c>
      <c r="I4083" s="9">
        <f>VLOOKUP('Consolidtaed Data'!$B6179,[1]Products!$A:$G,4,0)</f>
        <v>95</v>
      </c>
      <c r="J4083" s="9">
        <f>VLOOKUP('Consolidtaed Data'!$B6179,[1]Products!$A:$G,3,0)</f>
        <v>61</v>
      </c>
      <c r="K4083" s="9">
        <f>'Consolidtaed Data'!$J6179*'Consolidtaed Data'!$H6179</f>
        <v>2502</v>
      </c>
      <c r="L4083" s="9">
        <f>'Consolidtaed Data'!$I6179*'Consolidtaed Data'!$H6179</f>
        <v>3052</v>
      </c>
      <c r="M4083" s="9">
        <f>'Consolidtaed Data'!$L6179-'Consolidtaed Data'!$K6179</f>
        <v>192</v>
      </c>
      <c r="N4083" s="9" t="str">
        <f>VLOOKUP('Consolidtaed Data'!$C6179,[1]Locations!$A:$O,2,0)</f>
        <v>West Covina</v>
      </c>
      <c r="O4083" s="9" t="str">
        <f>VLOOKUP('Consolidtaed Data'!$D6179,'[1]Sales People'!$A:$B,2,0)</f>
        <v>Patrick Ruiz</v>
      </c>
      <c r="P4083" s="9" t="str">
        <f>VLOOKUP('Consolidtaed Data'!$E6179,[1]Customers!$A:$B,2,0)</f>
        <v>Victor Martinez</v>
      </c>
      <c r="Q4083" s="11">
        <f>WEEKDAY('Consolidtaed Data'!$F6179)</f>
        <v>5</v>
      </c>
      <c r="R4083" s="9">
        <f>MONTH('Consolidtaed Data'!$F6179)</f>
        <v>4</v>
      </c>
      <c r="S4083" s="9" t="str">
        <f>TEXT(Table3[[#This Row],[Purchase Date]],"MMMM")</f>
        <v>October</v>
      </c>
      <c r="T4083" s="9">
        <f>YEAR('Consolidtaed Data'!$F6179)</f>
        <v>2021</v>
      </c>
    </row>
    <row r="4084" spans="1:20" x14ac:dyDescent="0.3">
      <c r="A4084" s="9" t="s">
        <v>5106</v>
      </c>
      <c r="B4084" s="9" t="s">
        <v>225</v>
      </c>
      <c r="C4084" s="9" t="s">
        <v>458</v>
      </c>
      <c r="D4084" s="9" t="s">
        <v>281</v>
      </c>
      <c r="E4084" s="9" t="s">
        <v>1502</v>
      </c>
      <c r="F4084" s="10">
        <v>44130</v>
      </c>
      <c r="G4084" s="10" t="str">
        <f>VLOOKUP(Table3[[#This Row],[Product ID]],[1]Products!$A:$G,2,0)</f>
        <v>Product 24</v>
      </c>
      <c r="H4084" s="22">
        <v>1</v>
      </c>
      <c r="I4084" s="9">
        <f>VLOOKUP('Consolidtaed Data'!$B6747,[1]Products!$A:$G,4,0)</f>
        <v>1052</v>
      </c>
      <c r="J4084" s="9">
        <f>VLOOKUP('Consolidtaed Data'!$B6747,[1]Products!$A:$G,3,0)</f>
        <v>589</v>
      </c>
      <c r="K4084" s="9">
        <f>'Consolidtaed Data'!$J6747*'Consolidtaed Data'!$H6747</f>
        <v>3519</v>
      </c>
      <c r="L4084" s="9">
        <f>'Consolidtaed Data'!$I6747*'Consolidtaed Data'!$H6747</f>
        <v>5586</v>
      </c>
      <c r="M4084" s="9">
        <f>'Consolidtaed Data'!$L6747-'Consolidtaed Data'!$K6747</f>
        <v>212</v>
      </c>
      <c r="N4084" s="9" t="str">
        <f>VLOOKUP('Consolidtaed Data'!$C6747,[1]Locations!$A:$O,2,0)</f>
        <v>Berkeley</v>
      </c>
      <c r="O4084" s="9" t="str">
        <f>VLOOKUP('Consolidtaed Data'!$D6747,'[1]Sales People'!$A:$B,2,0)</f>
        <v>Sean Miller</v>
      </c>
      <c r="P4084" s="9" t="str">
        <f>VLOOKUP('Consolidtaed Data'!$E6747,[1]Customers!$A:$B,2,0)</f>
        <v>Benjamin Ryan</v>
      </c>
      <c r="Q4084" s="11">
        <f>WEEKDAY('Consolidtaed Data'!$F6747)</f>
        <v>7</v>
      </c>
      <c r="R4084" s="9">
        <f>MONTH('Consolidtaed Data'!$F6747)</f>
        <v>5</v>
      </c>
      <c r="S4084" s="9" t="str">
        <f>TEXT(Table3[[#This Row],[Purchase Date]],"MMMM")</f>
        <v>October</v>
      </c>
      <c r="T4084" s="9">
        <f>YEAR('Consolidtaed Data'!$F6747)</f>
        <v>2021</v>
      </c>
    </row>
    <row r="4085" spans="1:20" x14ac:dyDescent="0.3">
      <c r="A4085" s="9" t="s">
        <v>5107</v>
      </c>
      <c r="B4085" s="9" t="s">
        <v>981</v>
      </c>
      <c r="C4085" s="9" t="s">
        <v>331</v>
      </c>
      <c r="D4085" s="9" t="s">
        <v>113</v>
      </c>
      <c r="E4085" s="9" t="s">
        <v>1536</v>
      </c>
      <c r="F4085" s="10">
        <v>44130</v>
      </c>
      <c r="G4085" s="10" t="str">
        <f>VLOOKUP(Table3[[#This Row],[Product ID]],[1]Products!$A:$G,2,0)</f>
        <v>Product 3</v>
      </c>
      <c r="H4085" s="22">
        <v>4</v>
      </c>
      <c r="I4085" s="9">
        <f>VLOOKUP('Consolidtaed Data'!$B7339,[1]Products!$A:$G,4,0)</f>
        <v>203</v>
      </c>
      <c r="J4085" s="9">
        <f>VLOOKUP('Consolidtaed Data'!$B7339,[1]Products!$A:$G,3,0)</f>
        <v>154</v>
      </c>
      <c r="K4085" s="9">
        <f>'Consolidtaed Data'!$J7339*'Consolidtaed Data'!$H7339</f>
        <v>3070</v>
      </c>
      <c r="L4085" s="9">
        <f>'Consolidtaed Data'!$I7339*'Consolidtaed Data'!$H7339</f>
        <v>4514</v>
      </c>
      <c r="M4085" s="9">
        <f>'Consolidtaed Data'!$L7339-'Consolidtaed Data'!$K7339</f>
        <v>128</v>
      </c>
      <c r="N4085" s="9" t="str">
        <f>VLOOKUP('Consolidtaed Data'!$C7339,[1]Locations!$A:$O,2,0)</f>
        <v>Concord</v>
      </c>
      <c r="O4085" s="9" t="str">
        <f>VLOOKUP('Consolidtaed Data'!$D7339,'[1]Sales People'!$A:$B,2,0)</f>
        <v>Sean Miller</v>
      </c>
      <c r="P4085" s="9" t="str">
        <f>VLOOKUP('Consolidtaed Data'!$E7339,[1]Customers!$A:$B,2,0)</f>
        <v>Fred Romero</v>
      </c>
      <c r="Q4085" s="11">
        <f>WEEKDAY('Consolidtaed Data'!$F7339)</f>
        <v>7</v>
      </c>
      <c r="R4085" s="9">
        <f>MONTH('Consolidtaed Data'!$F7339)</f>
        <v>7</v>
      </c>
      <c r="S4085" s="9" t="str">
        <f>TEXT(Table3[[#This Row],[Purchase Date]],"MMMM")</f>
        <v>October</v>
      </c>
      <c r="T4085" s="9">
        <f>YEAR('Consolidtaed Data'!$F7339)</f>
        <v>2021</v>
      </c>
    </row>
    <row r="4086" spans="1:20" x14ac:dyDescent="0.3">
      <c r="A4086" s="9" t="s">
        <v>5108</v>
      </c>
      <c r="B4086" s="9" t="s">
        <v>393</v>
      </c>
      <c r="C4086" s="9" t="s">
        <v>104</v>
      </c>
      <c r="D4086" s="9" t="s">
        <v>281</v>
      </c>
      <c r="E4086" s="9" t="s">
        <v>187</v>
      </c>
      <c r="F4086" s="10">
        <v>44130</v>
      </c>
      <c r="G4086" s="10" t="str">
        <f>VLOOKUP(Table3[[#This Row],[Product ID]],[1]Products!$A:$G,2,0)</f>
        <v>Product 84</v>
      </c>
      <c r="H4086" s="22">
        <v>3</v>
      </c>
      <c r="I4086" s="9">
        <f>VLOOKUP('Consolidtaed Data'!$B7543,[1]Products!$A:$G,4,0)</f>
        <v>596</v>
      </c>
      <c r="J4086" s="9">
        <f>VLOOKUP('Consolidtaed Data'!$B7543,[1]Products!$A:$G,3,0)</f>
        <v>358</v>
      </c>
      <c r="K4086" s="9">
        <f>'Consolidtaed Data'!$J7543*'Consolidtaed Data'!$H7543</f>
        <v>4605</v>
      </c>
      <c r="L4086" s="9">
        <f>'Consolidtaed Data'!$I7543*'Consolidtaed Data'!$H7543</f>
        <v>6771</v>
      </c>
      <c r="M4086" s="9">
        <f>'Consolidtaed Data'!$L7543-'Consolidtaed Data'!$K7543</f>
        <v>420</v>
      </c>
      <c r="N4086" s="9" t="str">
        <f>VLOOKUP('Consolidtaed Data'!$C7543,[1]Locations!$A:$O,2,0)</f>
        <v>San Jose</v>
      </c>
      <c r="O4086" s="9" t="str">
        <f>VLOOKUP('Consolidtaed Data'!$D7543,'[1]Sales People'!$A:$B,2,0)</f>
        <v>Roger Robertson</v>
      </c>
      <c r="P4086" s="9" t="str">
        <f>VLOOKUP('Consolidtaed Data'!$E7543,[1]Customers!$A:$B,2,0)</f>
        <v>Roy Shaw</v>
      </c>
      <c r="Q4086" s="11">
        <f>WEEKDAY('Consolidtaed Data'!$F7543)</f>
        <v>3</v>
      </c>
      <c r="R4086" s="9">
        <f>MONTH('Consolidtaed Data'!$F7543)</f>
        <v>7</v>
      </c>
      <c r="S4086" s="9" t="str">
        <f>TEXT(Table3[[#This Row],[Purchase Date]],"MMMM")</f>
        <v>October</v>
      </c>
      <c r="T4086" s="9">
        <f>YEAR('Consolidtaed Data'!$F7543)</f>
        <v>2021</v>
      </c>
    </row>
    <row r="4087" spans="1:20" x14ac:dyDescent="0.3">
      <c r="A4087" s="9" t="s">
        <v>5109</v>
      </c>
      <c r="B4087" s="9" t="s">
        <v>349</v>
      </c>
      <c r="C4087" s="9" t="s">
        <v>228</v>
      </c>
      <c r="D4087" s="9" t="s">
        <v>402</v>
      </c>
      <c r="E4087" s="9" t="s">
        <v>777</v>
      </c>
      <c r="F4087" s="10">
        <v>44130</v>
      </c>
      <c r="G4087" s="10" t="str">
        <f>VLOOKUP(Table3[[#This Row],[Product ID]],[1]Products!$A:$G,2,0)</f>
        <v>Product 60</v>
      </c>
      <c r="H4087" s="22">
        <v>1</v>
      </c>
      <c r="I4087" s="9">
        <f>VLOOKUP('Consolidtaed Data'!$B7887,[1]Products!$A:$G,4,0)</f>
        <v>1798</v>
      </c>
      <c r="J4087" s="9">
        <f>VLOOKUP('Consolidtaed Data'!$B7887,[1]Products!$A:$G,3,0)</f>
        <v>971</v>
      </c>
      <c r="K4087" s="9">
        <f>'Consolidtaed Data'!$J7887*'Consolidtaed Data'!$H7887</f>
        <v>425</v>
      </c>
      <c r="L4087" s="9">
        <f>'Consolidtaed Data'!$I7887*'Consolidtaed Data'!$H7887</f>
        <v>545</v>
      </c>
      <c r="M4087" s="9">
        <f>'Consolidtaed Data'!$L7887-'Consolidtaed Data'!$K7887</f>
        <v>560</v>
      </c>
      <c r="N4087" s="9" t="str">
        <f>VLOOKUP('Consolidtaed Data'!$C7887,[1]Locations!$A:$O,2,0)</f>
        <v>Thousand Oaks</v>
      </c>
      <c r="O4087" s="9" t="str">
        <f>VLOOKUP('Consolidtaed Data'!$D7887,'[1]Sales People'!$A:$B,2,0)</f>
        <v>John Reyes</v>
      </c>
      <c r="P4087" s="9" t="str">
        <f>VLOOKUP('Consolidtaed Data'!$E7887,[1]Customers!$A:$B,2,0)</f>
        <v>Ryan Ruiz</v>
      </c>
      <c r="Q4087" s="11">
        <f>WEEKDAY('Consolidtaed Data'!$F7887)</f>
        <v>1</v>
      </c>
      <c r="R4087" s="9">
        <f>MONTH('Consolidtaed Data'!$F7887)</f>
        <v>8</v>
      </c>
      <c r="S4087" s="9" t="str">
        <f>TEXT(Table3[[#This Row],[Purchase Date]],"MMMM")</f>
        <v>October</v>
      </c>
      <c r="T4087" s="9">
        <f>YEAR('Consolidtaed Data'!$F7887)</f>
        <v>2021</v>
      </c>
    </row>
    <row r="4088" spans="1:20" x14ac:dyDescent="0.3">
      <c r="A4088" s="9" t="s">
        <v>5110</v>
      </c>
      <c r="B4088" s="9" t="s">
        <v>204</v>
      </c>
      <c r="C4088" s="9" t="s">
        <v>169</v>
      </c>
      <c r="D4088" s="9" t="s">
        <v>26</v>
      </c>
      <c r="E4088" s="9" t="s">
        <v>825</v>
      </c>
      <c r="F4088" s="10">
        <v>44130</v>
      </c>
      <c r="G4088" s="10" t="str">
        <f>VLOOKUP(Table3[[#This Row],[Product ID]],[1]Products!$A:$G,2,0)</f>
        <v>Product 101</v>
      </c>
      <c r="H4088" s="22">
        <v>1</v>
      </c>
      <c r="I4088" s="9">
        <f>VLOOKUP('Consolidtaed Data'!$B8387,[1]Products!$A:$G,4,0)</f>
        <v>502</v>
      </c>
      <c r="J4088" s="9">
        <f>VLOOKUP('Consolidtaed Data'!$B8387,[1]Products!$A:$G,3,0)</f>
        <v>296</v>
      </c>
      <c r="K4088" s="9">
        <f>'Consolidtaed Data'!$J8387*'Consolidtaed Data'!$H8387</f>
        <v>872</v>
      </c>
      <c r="L4088" s="9">
        <f>'Consolidtaed Data'!$I8387*'Consolidtaed Data'!$H8387</f>
        <v>1743</v>
      </c>
      <c r="M4088" s="9">
        <f>'Consolidtaed Data'!$L8387-'Consolidtaed Data'!$K8387</f>
        <v>486</v>
      </c>
      <c r="N4088" s="9" t="str">
        <f>VLOOKUP('Consolidtaed Data'!$C8387,[1]Locations!$A:$O,2,0)</f>
        <v>Norwalk</v>
      </c>
      <c r="O4088" s="9" t="str">
        <f>VLOOKUP('Consolidtaed Data'!$D8387,'[1]Sales People'!$A:$B,2,0)</f>
        <v>Kevin Butler</v>
      </c>
      <c r="P4088" s="9" t="str">
        <f>VLOOKUP('Consolidtaed Data'!$E8387,[1]Customers!$A:$B,2,0)</f>
        <v>Bruce Armstrong</v>
      </c>
      <c r="Q4088" s="11">
        <f>WEEKDAY('Consolidtaed Data'!$F8387)</f>
        <v>5</v>
      </c>
      <c r="R4088" s="9">
        <f>MONTH('Consolidtaed Data'!$F8387)</f>
        <v>9</v>
      </c>
      <c r="S4088" s="9" t="str">
        <f>TEXT(Table3[[#This Row],[Purchase Date]],"MMMM")</f>
        <v>October</v>
      </c>
      <c r="T4088" s="9">
        <f>YEAR('Consolidtaed Data'!$F8387)</f>
        <v>2021</v>
      </c>
    </row>
    <row r="4089" spans="1:20" x14ac:dyDescent="0.3">
      <c r="A4089" s="9" t="s">
        <v>5111</v>
      </c>
      <c r="B4089" s="9" t="s">
        <v>298</v>
      </c>
      <c r="C4089" s="9" t="s">
        <v>25</v>
      </c>
      <c r="D4089" s="9" t="s">
        <v>241</v>
      </c>
      <c r="E4089" s="9" t="s">
        <v>1376</v>
      </c>
      <c r="F4089" s="10">
        <v>44130</v>
      </c>
      <c r="G4089" s="10" t="str">
        <f>VLOOKUP(Table3[[#This Row],[Product ID]],[1]Products!$A:$G,2,0)</f>
        <v>Product 53</v>
      </c>
      <c r="H4089" s="22">
        <v>2</v>
      </c>
      <c r="I4089" s="9">
        <f>VLOOKUP('Consolidtaed Data'!$B8620,[1]Products!$A:$G,4,0)</f>
        <v>1862</v>
      </c>
      <c r="J4089" s="9">
        <f>VLOOKUP('Consolidtaed Data'!$B8620,[1]Products!$A:$G,3,0)</f>
        <v>1173</v>
      </c>
      <c r="K4089" s="9">
        <f>'Consolidtaed Data'!$J8620*'Consolidtaed Data'!$H8620</f>
        <v>1485</v>
      </c>
      <c r="L4089" s="9">
        <f>'Consolidtaed Data'!$I8620*'Consolidtaed Data'!$H8620</f>
        <v>2091</v>
      </c>
      <c r="M4089" s="9">
        <f>'Consolidtaed Data'!$L8620-'Consolidtaed Data'!$K8620</f>
        <v>589</v>
      </c>
      <c r="N4089" s="9" t="str">
        <f>VLOOKUP('Consolidtaed Data'!$C8620,[1]Locations!$A:$O,2,0)</f>
        <v>Richmond</v>
      </c>
      <c r="O4089" s="9" t="str">
        <f>VLOOKUP('Consolidtaed Data'!$D8620,'[1]Sales People'!$A:$B,2,0)</f>
        <v>Scott Clark</v>
      </c>
      <c r="P4089" s="9" t="str">
        <f>VLOOKUP('Consolidtaed Data'!$E8620,[1]Customers!$A:$B,2,0)</f>
        <v>Roger Elliott</v>
      </c>
      <c r="Q4089" s="11">
        <f>WEEKDAY('Consolidtaed Data'!$F8620)</f>
        <v>1</v>
      </c>
      <c r="R4089" s="9">
        <f>MONTH('Consolidtaed Data'!$F8620)</f>
        <v>10</v>
      </c>
      <c r="S4089" s="9" t="str">
        <f>TEXT(Table3[[#This Row],[Purchase Date]],"MMMM")</f>
        <v>October</v>
      </c>
      <c r="T4089" s="9">
        <f>YEAR('Consolidtaed Data'!$F8620)</f>
        <v>2021</v>
      </c>
    </row>
    <row r="4090" spans="1:20" x14ac:dyDescent="0.3">
      <c r="A4090" s="9" t="s">
        <v>5112</v>
      </c>
      <c r="B4090" s="9" t="s">
        <v>712</v>
      </c>
      <c r="C4090" s="9" t="s">
        <v>63</v>
      </c>
      <c r="D4090" s="9" t="s">
        <v>220</v>
      </c>
      <c r="E4090" s="9" t="s">
        <v>701</v>
      </c>
      <c r="F4090" s="10">
        <v>44130</v>
      </c>
      <c r="G4090" s="10" t="str">
        <f>VLOOKUP(Table3[[#This Row],[Product ID]],[1]Products!$A:$G,2,0)</f>
        <v>Product 32</v>
      </c>
      <c r="H4090" s="22">
        <v>1</v>
      </c>
      <c r="I4090" s="9">
        <f>VLOOKUP('Consolidtaed Data'!$B8957,[1]Products!$A:$G,4,0)</f>
        <v>2283</v>
      </c>
      <c r="J4090" s="9">
        <f>VLOOKUP('Consolidtaed Data'!$B8957,[1]Products!$A:$G,3,0)</f>
        <v>1484</v>
      </c>
      <c r="K4090" s="9">
        <f>'Consolidtaed Data'!$J8957*'Consolidtaed Data'!$H8957</f>
        <v>455</v>
      </c>
      <c r="L4090" s="9">
        <f>'Consolidtaed Data'!$I8957*'Consolidtaed Data'!$H8957</f>
        <v>799</v>
      </c>
      <c r="M4090" s="9">
        <f>'Consolidtaed Data'!$L8957-'Consolidtaed Data'!$K8957</f>
        <v>452</v>
      </c>
      <c r="N4090" s="9" t="str">
        <f>VLOOKUP('Consolidtaed Data'!$C8957,[1]Locations!$A:$O,2,0)</f>
        <v>Rancho Cucamonga</v>
      </c>
      <c r="O4090" s="9" t="str">
        <f>VLOOKUP('Consolidtaed Data'!$D8957,'[1]Sales People'!$A:$B,2,0)</f>
        <v>Justin Lynch</v>
      </c>
      <c r="P4090" s="9" t="str">
        <f>VLOOKUP('Consolidtaed Data'!$E8957,[1]Customers!$A:$B,2,0)</f>
        <v>William Medina</v>
      </c>
      <c r="Q4090" s="11">
        <f>WEEKDAY('Consolidtaed Data'!$F8957)</f>
        <v>4</v>
      </c>
      <c r="R4090" s="9">
        <f>MONTH('Consolidtaed Data'!$F8957)</f>
        <v>11</v>
      </c>
      <c r="S4090" s="9" t="str">
        <f>TEXT(Table3[[#This Row],[Purchase Date]],"MMMM")</f>
        <v>October</v>
      </c>
      <c r="T4090" s="9">
        <f>YEAR('Consolidtaed Data'!$F8957)</f>
        <v>2021</v>
      </c>
    </row>
    <row r="4091" spans="1:20" x14ac:dyDescent="0.3">
      <c r="A4091" s="9" t="s">
        <v>5113</v>
      </c>
      <c r="B4091" s="9" t="s">
        <v>477</v>
      </c>
      <c r="C4091" s="9" t="s">
        <v>63</v>
      </c>
      <c r="D4091" s="9" t="s">
        <v>43</v>
      </c>
      <c r="E4091" s="9" t="s">
        <v>1961</v>
      </c>
      <c r="F4091" s="10">
        <v>44130</v>
      </c>
      <c r="G4091" s="10" t="str">
        <f>VLOOKUP(Table3[[#This Row],[Product ID]],[1]Products!$A:$G,2,0)</f>
        <v>Product 46</v>
      </c>
      <c r="H4091" s="22">
        <v>1</v>
      </c>
      <c r="I4091" s="9">
        <f>VLOOKUP('Consolidtaed Data'!$B9000,[1]Products!$A:$G,4,0)</f>
        <v>871</v>
      </c>
      <c r="J4091" s="9">
        <f>VLOOKUP('Consolidtaed Data'!$B9000,[1]Products!$A:$G,3,0)</f>
        <v>540</v>
      </c>
      <c r="K4091" s="9">
        <f>'Consolidtaed Data'!$J9000*'Consolidtaed Data'!$H9000</f>
        <v>1364</v>
      </c>
      <c r="L4091" s="9">
        <f>'Consolidtaed Data'!$I9000*'Consolidtaed Data'!$H9000</f>
        <v>2676</v>
      </c>
      <c r="M4091" s="9">
        <f>'Consolidtaed Data'!$L9000-'Consolidtaed Data'!$K9000</f>
        <v>1032</v>
      </c>
      <c r="N4091" s="9" t="str">
        <f>VLOOKUP('Consolidtaed Data'!$C9000,[1]Locations!$A:$O,2,0)</f>
        <v>Los Angeles</v>
      </c>
      <c r="O4091" s="9" t="str">
        <f>VLOOKUP('Consolidtaed Data'!$D9000,'[1]Sales People'!$A:$B,2,0)</f>
        <v>Robert Reed</v>
      </c>
      <c r="P4091" s="9" t="str">
        <f>VLOOKUP('Consolidtaed Data'!$E9000,[1]Customers!$A:$B,2,0)</f>
        <v>Earl Phillips</v>
      </c>
      <c r="Q4091" s="11">
        <f>WEEKDAY('Consolidtaed Data'!$F9000)</f>
        <v>7</v>
      </c>
      <c r="R4091" s="9">
        <f>MONTH('Consolidtaed Data'!$F9000)</f>
        <v>11</v>
      </c>
      <c r="S4091" s="9" t="str">
        <f>TEXT(Table3[[#This Row],[Purchase Date]],"MMMM")</f>
        <v>October</v>
      </c>
      <c r="T4091" s="9">
        <f>YEAR('Consolidtaed Data'!$F9000)</f>
        <v>2021</v>
      </c>
    </row>
    <row r="4092" spans="1:20" x14ac:dyDescent="0.3">
      <c r="A4092" s="9" t="s">
        <v>5114</v>
      </c>
      <c r="B4092" s="9" t="s">
        <v>322</v>
      </c>
      <c r="C4092" s="9" t="s">
        <v>231</v>
      </c>
      <c r="D4092" s="9" t="s">
        <v>143</v>
      </c>
      <c r="E4092" s="9" t="s">
        <v>1180</v>
      </c>
      <c r="F4092" s="10">
        <v>44130</v>
      </c>
      <c r="G4092" s="10" t="str">
        <f>VLOOKUP(Table3[[#This Row],[Product ID]],[1]Products!$A:$G,2,0)</f>
        <v>Product 43</v>
      </c>
      <c r="H4092" s="22">
        <v>1</v>
      </c>
      <c r="I4092" s="9">
        <f>VLOOKUP('Consolidtaed Data'!$B9172,[1]Products!$A:$G,4,0)</f>
        <v>947</v>
      </c>
      <c r="J4092" s="9">
        <f>VLOOKUP('Consolidtaed Data'!$B9172,[1]Products!$A:$G,3,0)</f>
        <v>786</v>
      </c>
      <c r="K4092" s="9">
        <f>'Consolidtaed Data'!$J9172*'Consolidtaed Data'!$H9172</f>
        <v>945</v>
      </c>
      <c r="L4092" s="9">
        <f>'Consolidtaed Data'!$I9172*'Consolidtaed Data'!$H9172</f>
        <v>1889</v>
      </c>
      <c r="M4092" s="9">
        <f>'Consolidtaed Data'!$L9172-'Consolidtaed Data'!$K9172</f>
        <v>1302</v>
      </c>
      <c r="N4092" s="9" t="str">
        <f>VLOOKUP('Consolidtaed Data'!$C9172,[1]Locations!$A:$O,2,0)</f>
        <v>Lancaster</v>
      </c>
      <c r="O4092" s="9" t="str">
        <f>VLOOKUP('Consolidtaed Data'!$D9172,'[1]Sales People'!$A:$B,2,0)</f>
        <v>Scott Clark</v>
      </c>
      <c r="P4092" s="9" t="str">
        <f>VLOOKUP('Consolidtaed Data'!$E9172,[1]Customers!$A:$B,2,0)</f>
        <v>Joshua Flores</v>
      </c>
      <c r="Q4092" s="11">
        <f>WEEKDAY('Consolidtaed Data'!$F9172)</f>
        <v>5</v>
      </c>
      <c r="R4092" s="9">
        <f>MONTH('Consolidtaed Data'!$F9172)</f>
        <v>11</v>
      </c>
      <c r="S4092" s="9" t="str">
        <f>TEXT(Table3[[#This Row],[Purchase Date]],"MMMM")</f>
        <v>October</v>
      </c>
      <c r="T4092" s="9">
        <f>YEAR('Consolidtaed Data'!$F9172)</f>
        <v>2021</v>
      </c>
    </row>
    <row r="4093" spans="1:20" x14ac:dyDescent="0.3">
      <c r="A4093" s="9" t="s">
        <v>5115</v>
      </c>
      <c r="B4093" s="9" t="s">
        <v>610</v>
      </c>
      <c r="C4093" s="9" t="s">
        <v>253</v>
      </c>
      <c r="D4093" s="9" t="s">
        <v>35</v>
      </c>
      <c r="E4093" s="9" t="s">
        <v>1594</v>
      </c>
      <c r="F4093" s="10">
        <v>44131</v>
      </c>
      <c r="G4093" s="10" t="str">
        <f>VLOOKUP(Table3[[#This Row],[Product ID]],[1]Products!$A:$G,2,0)</f>
        <v>Product 12</v>
      </c>
      <c r="H4093" s="22">
        <v>3</v>
      </c>
      <c r="I4093" s="9">
        <f>VLOOKUP('Consolidtaed Data'!$B4753,[1]Products!$A:$G,4,0)</f>
        <v>112</v>
      </c>
      <c r="J4093" s="9">
        <f>VLOOKUP('Consolidtaed Data'!$B4753,[1]Products!$A:$G,3,0)</f>
        <v>90</v>
      </c>
      <c r="K4093" s="9">
        <f>'Consolidtaed Data'!$J4753*'Consolidtaed Data'!$H4753</f>
        <v>1608</v>
      </c>
      <c r="L4093" s="9">
        <f>'Consolidtaed Data'!$I4753*'Consolidtaed Data'!$H4753</f>
        <v>2400</v>
      </c>
      <c r="M4093" s="9">
        <f>'Consolidtaed Data'!$L4753-'Consolidtaed Data'!$K4753</f>
        <v>49</v>
      </c>
      <c r="N4093" s="9" t="str">
        <f>VLOOKUP('Consolidtaed Data'!$C4753,[1]Locations!$A:$O,2,0)</f>
        <v>Vista</v>
      </c>
      <c r="O4093" s="9" t="str">
        <f>VLOOKUP('Consolidtaed Data'!$D4753,'[1]Sales People'!$A:$B,2,0)</f>
        <v>Walter Cook</v>
      </c>
      <c r="P4093" s="9" t="str">
        <f>VLOOKUP('Consolidtaed Data'!$E4753,[1]Customers!$A:$B,2,0)</f>
        <v>James Fisher</v>
      </c>
      <c r="Q4093" s="11">
        <f>WEEKDAY('Consolidtaed Data'!$F4753)</f>
        <v>3</v>
      </c>
      <c r="R4093" s="9">
        <f>MONTH('Consolidtaed Data'!$F4753)</f>
        <v>12</v>
      </c>
      <c r="S4093" s="9" t="str">
        <f>TEXT(Table3[[#This Row],[Purchase Date]],"MMMM")</f>
        <v>October</v>
      </c>
      <c r="T4093" s="9">
        <f>YEAR('Consolidtaed Data'!$F4753)</f>
        <v>2020</v>
      </c>
    </row>
    <row r="4094" spans="1:20" x14ac:dyDescent="0.3">
      <c r="A4094" s="9" t="s">
        <v>5116</v>
      </c>
      <c r="B4094" s="9" t="s">
        <v>266</v>
      </c>
      <c r="C4094" s="9" t="s">
        <v>99</v>
      </c>
      <c r="D4094" s="9" t="s">
        <v>46</v>
      </c>
      <c r="E4094" s="9" t="s">
        <v>345</v>
      </c>
      <c r="F4094" s="10">
        <v>44131</v>
      </c>
      <c r="G4094" s="10" t="str">
        <f>VLOOKUP(Table3[[#This Row],[Product ID]],[1]Products!$A:$G,2,0)</f>
        <v>Product 92</v>
      </c>
      <c r="H4094" s="22">
        <v>3</v>
      </c>
      <c r="I4094" s="9">
        <f>VLOOKUP('Consolidtaed Data'!$B4815,[1]Products!$A:$G,4,0)</f>
        <v>2353</v>
      </c>
      <c r="J4094" s="9">
        <f>VLOOKUP('Consolidtaed Data'!$B4815,[1]Products!$A:$G,3,0)</f>
        <v>1788</v>
      </c>
      <c r="K4094" s="9">
        <f>'Consolidtaed Data'!$J4815*'Consolidtaed Data'!$H4815</f>
        <v>3753</v>
      </c>
      <c r="L4094" s="9">
        <f>'Consolidtaed Data'!$I4815*'Consolidtaed Data'!$H4815</f>
        <v>4578</v>
      </c>
      <c r="M4094" s="9">
        <f>'Consolidtaed Data'!$L4815-'Consolidtaed Data'!$K4815</f>
        <v>560</v>
      </c>
      <c r="N4094" s="9" t="str">
        <f>VLOOKUP('Consolidtaed Data'!$C4815,[1]Locations!$A:$O,2,0)</f>
        <v>Norwalk</v>
      </c>
      <c r="O4094" s="9" t="str">
        <f>VLOOKUP('Consolidtaed Data'!$D4815,'[1]Sales People'!$A:$B,2,0)</f>
        <v>Kenneth Bradley</v>
      </c>
      <c r="P4094" s="9" t="str">
        <f>VLOOKUP('Consolidtaed Data'!$E4815,[1]Customers!$A:$B,2,0)</f>
        <v>Jimmy Harper</v>
      </c>
      <c r="Q4094" s="11">
        <f>WEEKDAY('Consolidtaed Data'!$F4815)</f>
        <v>7</v>
      </c>
      <c r="R4094" s="9">
        <f>MONTH('Consolidtaed Data'!$F4815)</f>
        <v>12</v>
      </c>
      <c r="S4094" s="9" t="str">
        <f>TEXT(Table3[[#This Row],[Purchase Date]],"MMMM")</f>
        <v>October</v>
      </c>
      <c r="T4094" s="9">
        <f>YEAR('Consolidtaed Data'!$F4815)</f>
        <v>2020</v>
      </c>
    </row>
    <row r="4095" spans="1:20" x14ac:dyDescent="0.3">
      <c r="A4095" s="9" t="s">
        <v>5117</v>
      </c>
      <c r="B4095" s="9" t="s">
        <v>252</v>
      </c>
      <c r="C4095" s="9" t="s">
        <v>108</v>
      </c>
      <c r="D4095" s="9" t="s">
        <v>229</v>
      </c>
      <c r="E4095" s="9" t="s">
        <v>460</v>
      </c>
      <c r="F4095" s="10">
        <v>44131</v>
      </c>
      <c r="G4095" s="10" t="str">
        <f>VLOOKUP(Table3[[#This Row],[Product ID]],[1]Products!$A:$G,2,0)</f>
        <v>Product 81</v>
      </c>
      <c r="H4095" s="22">
        <v>3</v>
      </c>
      <c r="I4095" s="9">
        <f>VLOOKUP('Consolidtaed Data'!$B5291,[1]Products!$A:$G,4,0)</f>
        <v>315</v>
      </c>
      <c r="J4095" s="9">
        <f>VLOOKUP('Consolidtaed Data'!$B5291,[1]Products!$A:$G,3,0)</f>
        <v>208</v>
      </c>
      <c r="K4095" s="9">
        <f>'Consolidtaed Data'!$J5291*'Consolidtaed Data'!$H5291</f>
        <v>504</v>
      </c>
      <c r="L4095" s="9">
        <f>'Consolidtaed Data'!$I5291*'Consolidtaed Data'!$H5291</f>
        <v>951</v>
      </c>
      <c r="M4095" s="9">
        <f>'Consolidtaed Data'!$L5291-'Consolidtaed Data'!$K5291</f>
        <v>748</v>
      </c>
      <c r="N4095" s="9" t="str">
        <f>VLOOKUP('Consolidtaed Data'!$C5291,[1]Locations!$A:$O,2,0)</f>
        <v>El Monte</v>
      </c>
      <c r="O4095" s="9" t="str">
        <f>VLOOKUP('Consolidtaed Data'!$D5291,'[1]Sales People'!$A:$B,2,0)</f>
        <v>Charles Harper</v>
      </c>
      <c r="P4095" s="9" t="str">
        <f>VLOOKUP('Consolidtaed Data'!$E5291,[1]Customers!$A:$B,2,0)</f>
        <v>Peter Warren</v>
      </c>
      <c r="Q4095" s="11">
        <f>WEEKDAY('Consolidtaed Data'!$F5291)</f>
        <v>2</v>
      </c>
      <c r="R4095" s="9">
        <f>MONTH('Consolidtaed Data'!$F5291)</f>
        <v>1</v>
      </c>
      <c r="S4095" s="9" t="str">
        <f>TEXT(Table3[[#This Row],[Purchase Date]],"MMMM")</f>
        <v>October</v>
      </c>
      <c r="T4095" s="9">
        <f>YEAR('Consolidtaed Data'!$F5291)</f>
        <v>2021</v>
      </c>
    </row>
    <row r="4096" spans="1:20" x14ac:dyDescent="0.3">
      <c r="A4096" s="9" t="s">
        <v>5118</v>
      </c>
      <c r="B4096" s="9" t="s">
        <v>549</v>
      </c>
      <c r="C4096" s="9" t="s">
        <v>439</v>
      </c>
      <c r="D4096" s="9" t="s">
        <v>9</v>
      </c>
      <c r="E4096" s="9" t="s">
        <v>2098</v>
      </c>
      <c r="F4096" s="10">
        <v>44131</v>
      </c>
      <c r="G4096" s="10" t="str">
        <f>VLOOKUP(Table3[[#This Row],[Product ID]],[1]Products!$A:$G,2,0)</f>
        <v>Product 10</v>
      </c>
      <c r="H4096" s="22">
        <v>2</v>
      </c>
      <c r="I4096" s="9">
        <f>VLOOKUP('Consolidtaed Data'!$B5494,[1]Products!$A:$G,4,0)</f>
        <v>1500</v>
      </c>
      <c r="J4096" s="9">
        <f>VLOOKUP('Consolidtaed Data'!$B5494,[1]Products!$A:$G,3,0)</f>
        <v>900</v>
      </c>
      <c r="K4096" s="9">
        <f>'Consolidtaed Data'!$J5494*'Consolidtaed Data'!$H5494</f>
        <v>1261</v>
      </c>
      <c r="L4096" s="9">
        <f>'Consolidtaed Data'!$I5494*'Consolidtaed Data'!$H5494</f>
        <v>1638</v>
      </c>
      <c r="M4096" s="9">
        <f>'Consolidtaed Data'!$L5494-'Consolidtaed Data'!$K5494</f>
        <v>285</v>
      </c>
      <c r="N4096" s="9" t="str">
        <f>VLOOKUP('Consolidtaed Data'!$C5494,[1]Locations!$A:$O,2,0)</f>
        <v>Burbank</v>
      </c>
      <c r="O4096" s="9" t="str">
        <f>VLOOKUP('Consolidtaed Data'!$D5494,'[1]Sales People'!$A:$B,2,0)</f>
        <v>Arthur Mccoy</v>
      </c>
      <c r="P4096" s="9" t="str">
        <f>VLOOKUP('Consolidtaed Data'!$E5494,[1]Customers!$A:$B,2,0)</f>
        <v>Benjamin Ryan</v>
      </c>
      <c r="Q4096" s="11">
        <f>WEEKDAY('Consolidtaed Data'!$F5494)</f>
        <v>4</v>
      </c>
      <c r="R4096" s="9">
        <f>MONTH('Consolidtaed Data'!$F5494)</f>
        <v>2</v>
      </c>
      <c r="S4096" s="9" t="str">
        <f>TEXT(Table3[[#This Row],[Purchase Date]],"MMMM")</f>
        <v>October</v>
      </c>
      <c r="T4096" s="9">
        <f>YEAR('Consolidtaed Data'!$F5494)</f>
        <v>2021</v>
      </c>
    </row>
    <row r="4097" spans="1:20" x14ac:dyDescent="0.3">
      <c r="A4097" s="9" t="s">
        <v>5119</v>
      </c>
      <c r="B4097" s="9" t="s">
        <v>298</v>
      </c>
      <c r="C4097" s="9" t="s">
        <v>522</v>
      </c>
      <c r="D4097" s="9" t="s">
        <v>329</v>
      </c>
      <c r="E4097" s="9" t="s">
        <v>1152</v>
      </c>
      <c r="F4097" s="10">
        <v>44131</v>
      </c>
      <c r="G4097" s="10" t="str">
        <f>VLOOKUP(Table3[[#This Row],[Product ID]],[1]Products!$A:$G,2,0)</f>
        <v>Product 53</v>
      </c>
      <c r="H4097" s="22">
        <v>1</v>
      </c>
      <c r="I4097" s="9">
        <f>VLOOKUP('Consolidtaed Data'!$B5730,[1]Products!$A:$G,4,0)</f>
        <v>2497</v>
      </c>
      <c r="J4097" s="9">
        <f>VLOOKUP('Consolidtaed Data'!$B5730,[1]Products!$A:$G,3,0)</f>
        <v>1473</v>
      </c>
      <c r="K4097" s="9">
        <f>'Consolidtaed Data'!$J5730*'Consolidtaed Data'!$H5730</f>
        <v>1046</v>
      </c>
      <c r="L4097" s="9">
        <f>'Consolidtaed Data'!$I5730*'Consolidtaed Data'!$H5730</f>
        <v>1635</v>
      </c>
      <c r="M4097" s="9">
        <f>'Consolidtaed Data'!$L5730-'Consolidtaed Data'!$K5730</f>
        <v>1100</v>
      </c>
      <c r="N4097" s="9" t="str">
        <f>VLOOKUP('Consolidtaed Data'!$C5730,[1]Locations!$A:$O,2,0)</f>
        <v>San Mateo</v>
      </c>
      <c r="O4097" s="9" t="str">
        <f>VLOOKUP('Consolidtaed Data'!$D5730,'[1]Sales People'!$A:$B,2,0)</f>
        <v>Kevin Butler</v>
      </c>
      <c r="P4097" s="9" t="str">
        <f>VLOOKUP('Consolidtaed Data'!$E5730,[1]Customers!$A:$B,2,0)</f>
        <v>Paul Holmes</v>
      </c>
      <c r="Q4097" s="11">
        <f>WEEKDAY('Consolidtaed Data'!$F5730)</f>
        <v>1</v>
      </c>
      <c r="R4097" s="9">
        <f>MONTH('Consolidtaed Data'!$F5730)</f>
        <v>2</v>
      </c>
      <c r="S4097" s="9" t="str">
        <f>TEXT(Table3[[#This Row],[Purchase Date]],"MMMM")</f>
        <v>October</v>
      </c>
      <c r="T4097" s="9">
        <f>YEAR('Consolidtaed Data'!$F5730)</f>
        <v>2021</v>
      </c>
    </row>
    <row r="4098" spans="1:20" x14ac:dyDescent="0.3">
      <c r="A4098" s="9" t="s">
        <v>5120</v>
      </c>
      <c r="B4098" s="9" t="s">
        <v>415</v>
      </c>
      <c r="C4098" s="9" t="s">
        <v>130</v>
      </c>
      <c r="D4098" s="9" t="s">
        <v>91</v>
      </c>
      <c r="E4098" s="9" t="s">
        <v>841</v>
      </c>
      <c r="F4098" s="10">
        <v>44131</v>
      </c>
      <c r="G4098" s="10" t="str">
        <f>VLOOKUP(Table3[[#This Row],[Product ID]],[1]Products!$A:$G,2,0)</f>
        <v>Product 18</v>
      </c>
      <c r="H4098" s="22">
        <v>4</v>
      </c>
      <c r="I4098" s="9">
        <f>VLOOKUP('Consolidtaed Data'!$B6014,[1]Products!$A:$G,4,0)</f>
        <v>356</v>
      </c>
      <c r="J4098" s="9">
        <f>VLOOKUP('Consolidtaed Data'!$B6014,[1]Products!$A:$G,3,0)</f>
        <v>292</v>
      </c>
      <c r="K4098" s="9">
        <f>'Consolidtaed Data'!$J6014*'Consolidtaed Data'!$H6014</f>
        <v>1473</v>
      </c>
      <c r="L4098" s="9">
        <f>'Consolidtaed Data'!$I6014*'Consolidtaed Data'!$H6014</f>
        <v>2497</v>
      </c>
      <c r="M4098" s="9">
        <f>'Consolidtaed Data'!$L6014-'Consolidtaed Data'!$K6014</f>
        <v>1790</v>
      </c>
      <c r="N4098" s="9" t="str">
        <f>VLOOKUP('Consolidtaed Data'!$C6014,[1]Locations!$A:$O,2,0)</f>
        <v>Elk Grove</v>
      </c>
      <c r="O4098" s="9" t="str">
        <f>VLOOKUP('Consolidtaed Data'!$D6014,'[1]Sales People'!$A:$B,2,0)</f>
        <v>Kevin Butler</v>
      </c>
      <c r="P4098" s="9" t="str">
        <f>VLOOKUP('Consolidtaed Data'!$E6014,[1]Customers!$A:$B,2,0)</f>
        <v>Arthur Webb</v>
      </c>
      <c r="Q4098" s="11">
        <f>WEEKDAY('Consolidtaed Data'!$F6014)</f>
        <v>1</v>
      </c>
      <c r="R4098" s="9">
        <f>MONTH('Consolidtaed Data'!$F6014)</f>
        <v>4</v>
      </c>
      <c r="S4098" s="9" t="str">
        <f>TEXT(Table3[[#This Row],[Purchase Date]],"MMMM")</f>
        <v>October</v>
      </c>
      <c r="T4098" s="9">
        <f>YEAR('Consolidtaed Data'!$F6014)</f>
        <v>2021</v>
      </c>
    </row>
    <row r="4099" spans="1:20" x14ac:dyDescent="0.3">
      <c r="A4099" s="9" t="s">
        <v>5121</v>
      </c>
      <c r="B4099" s="9" t="s">
        <v>172</v>
      </c>
      <c r="C4099" s="9" t="s">
        <v>42</v>
      </c>
      <c r="D4099" s="9" t="s">
        <v>91</v>
      </c>
      <c r="E4099" s="9" t="s">
        <v>1265</v>
      </c>
      <c r="F4099" s="10">
        <v>44131</v>
      </c>
      <c r="G4099" s="10" t="str">
        <f>VLOOKUP(Table3[[#This Row],[Product ID]],[1]Products!$A:$G,2,0)</f>
        <v>Product 4</v>
      </c>
      <c r="H4099" s="22">
        <v>4</v>
      </c>
      <c r="I4099" s="9">
        <f>VLOOKUP('Consolidtaed Data'!$B7118,[1]Products!$A:$G,4,0)</f>
        <v>1639</v>
      </c>
      <c r="J4099" s="9">
        <f>VLOOKUP('Consolidtaed Data'!$B7118,[1]Products!$A:$G,3,0)</f>
        <v>1295</v>
      </c>
      <c r="K4099" s="9">
        <f>'Consolidtaed Data'!$J7118*'Consolidtaed Data'!$H7118</f>
        <v>971</v>
      </c>
      <c r="L4099" s="9">
        <f>'Consolidtaed Data'!$I7118*'Consolidtaed Data'!$H7118</f>
        <v>1494</v>
      </c>
      <c r="M4099" s="9">
        <f>'Consolidtaed Data'!$L7118-'Consolidtaed Data'!$K7118</f>
        <v>599</v>
      </c>
      <c r="N4099" s="9" t="str">
        <f>VLOOKUP('Consolidtaed Data'!$C7118,[1]Locations!$A:$O,2,0)</f>
        <v>San Mateo</v>
      </c>
      <c r="O4099" s="9" t="str">
        <f>VLOOKUP('Consolidtaed Data'!$D7118,'[1]Sales People'!$A:$B,2,0)</f>
        <v>Henry Nelson</v>
      </c>
      <c r="P4099" s="9" t="str">
        <f>VLOOKUP('Consolidtaed Data'!$E7118,[1]Customers!$A:$B,2,0)</f>
        <v>Bruce Chapman</v>
      </c>
      <c r="Q4099" s="11">
        <f>WEEKDAY('Consolidtaed Data'!$F7118)</f>
        <v>6</v>
      </c>
      <c r="R4099" s="9">
        <f>MONTH('Consolidtaed Data'!$F7118)</f>
        <v>6</v>
      </c>
      <c r="S4099" s="9" t="str">
        <f>TEXT(Table3[[#This Row],[Purchase Date]],"MMMM")</f>
        <v>October</v>
      </c>
      <c r="T4099" s="9">
        <f>YEAR('Consolidtaed Data'!$F7118)</f>
        <v>2021</v>
      </c>
    </row>
    <row r="4100" spans="1:20" x14ac:dyDescent="0.3">
      <c r="A4100" s="9" t="s">
        <v>5122</v>
      </c>
      <c r="B4100" s="9" t="s">
        <v>531</v>
      </c>
      <c r="C4100" s="9" t="s">
        <v>50</v>
      </c>
      <c r="D4100" s="9" t="s">
        <v>17</v>
      </c>
      <c r="E4100" s="9" t="s">
        <v>1039</v>
      </c>
      <c r="F4100" s="10">
        <v>44131</v>
      </c>
      <c r="G4100" s="10" t="str">
        <f>VLOOKUP(Table3[[#This Row],[Product ID]],[1]Products!$A:$G,2,0)</f>
        <v>Product 62</v>
      </c>
      <c r="H4100" s="22">
        <v>3</v>
      </c>
      <c r="I4100" s="9">
        <f>VLOOKUP('Consolidtaed Data'!$B7735,[1]Products!$A:$G,4,0)</f>
        <v>2257</v>
      </c>
      <c r="J4100" s="9">
        <f>VLOOKUP('Consolidtaed Data'!$B7735,[1]Products!$A:$G,3,0)</f>
        <v>1535</v>
      </c>
      <c r="K4100" s="9">
        <f>'Consolidtaed Data'!$J7735*'Consolidtaed Data'!$H7735</f>
        <v>1223</v>
      </c>
      <c r="L4100" s="9">
        <f>'Consolidtaed Data'!$I7735*'Consolidtaed Data'!$H7735</f>
        <v>2005</v>
      </c>
      <c r="M4100" s="9">
        <f>'Consolidtaed Data'!$L7735-'Consolidtaed Data'!$K7735</f>
        <v>369</v>
      </c>
      <c r="N4100" s="9" t="str">
        <f>VLOOKUP('Consolidtaed Data'!$C7735,[1]Locations!$A:$O,2,0)</f>
        <v>Carlsbad</v>
      </c>
      <c r="O4100" s="9" t="str">
        <f>VLOOKUP('Consolidtaed Data'!$D7735,'[1]Sales People'!$A:$B,2,0)</f>
        <v>Carl Elliott</v>
      </c>
      <c r="P4100" s="9" t="str">
        <f>VLOOKUP('Consolidtaed Data'!$E7735,[1]Customers!$A:$B,2,0)</f>
        <v>Phillip Tucker</v>
      </c>
      <c r="Q4100" s="11">
        <f>WEEKDAY('Consolidtaed Data'!$F7735)</f>
        <v>2</v>
      </c>
      <c r="R4100" s="9">
        <f>MONTH('Consolidtaed Data'!$F7735)</f>
        <v>8</v>
      </c>
      <c r="S4100" s="9" t="str">
        <f>TEXT(Table3[[#This Row],[Purchase Date]],"MMMM")</f>
        <v>October</v>
      </c>
      <c r="T4100" s="9">
        <f>YEAR('Consolidtaed Data'!$F7735)</f>
        <v>2021</v>
      </c>
    </row>
    <row r="4101" spans="1:20" x14ac:dyDescent="0.3">
      <c r="A4101" s="9" t="s">
        <v>5123</v>
      </c>
      <c r="B4101" s="9" t="s">
        <v>284</v>
      </c>
      <c r="C4101" s="9" t="s">
        <v>108</v>
      </c>
      <c r="D4101" s="9" t="s">
        <v>43</v>
      </c>
      <c r="E4101" s="9" t="s">
        <v>282</v>
      </c>
      <c r="F4101" s="10">
        <v>44131</v>
      </c>
      <c r="G4101" s="10" t="str">
        <f>VLOOKUP(Table3[[#This Row],[Product ID]],[1]Products!$A:$G,2,0)</f>
        <v>Product 96</v>
      </c>
      <c r="H4101" s="22">
        <v>2</v>
      </c>
      <c r="I4101" s="9">
        <f>VLOOKUP('Consolidtaed Data'!$B7865,[1]Products!$A:$G,4,0)</f>
        <v>880</v>
      </c>
      <c r="J4101" s="9">
        <f>VLOOKUP('Consolidtaed Data'!$B7865,[1]Products!$A:$G,3,0)</f>
        <v>634</v>
      </c>
      <c r="K4101" s="9">
        <f>'Consolidtaed Data'!$J7865*'Consolidtaed Data'!$H7865</f>
        <v>540</v>
      </c>
      <c r="L4101" s="9">
        <f>'Consolidtaed Data'!$I7865*'Consolidtaed Data'!$H7865</f>
        <v>871</v>
      </c>
      <c r="M4101" s="9">
        <f>'Consolidtaed Data'!$L7865-'Consolidtaed Data'!$K7865</f>
        <v>48</v>
      </c>
      <c r="N4101" s="9" t="str">
        <f>VLOOKUP('Consolidtaed Data'!$C7865,[1]Locations!$A:$O,2,0)</f>
        <v>Temecula</v>
      </c>
      <c r="O4101" s="9" t="str">
        <f>VLOOKUP('Consolidtaed Data'!$D7865,'[1]Sales People'!$A:$B,2,0)</f>
        <v>Gary Rodriguez</v>
      </c>
      <c r="P4101" s="9" t="str">
        <f>VLOOKUP('Consolidtaed Data'!$E7865,[1]Customers!$A:$B,2,0)</f>
        <v>John Hunt</v>
      </c>
      <c r="Q4101" s="11">
        <f>WEEKDAY('Consolidtaed Data'!$F7865)</f>
        <v>6</v>
      </c>
      <c r="R4101" s="9">
        <f>MONTH('Consolidtaed Data'!$F7865)</f>
        <v>8</v>
      </c>
      <c r="S4101" s="9" t="str">
        <f>TEXT(Table3[[#This Row],[Purchase Date]],"MMMM")</f>
        <v>October</v>
      </c>
      <c r="T4101" s="9">
        <f>YEAR('Consolidtaed Data'!$F7865)</f>
        <v>2021</v>
      </c>
    </row>
    <row r="4102" spans="1:20" x14ac:dyDescent="0.3">
      <c r="A4102" s="9" t="s">
        <v>5124</v>
      </c>
      <c r="B4102" s="9" t="s">
        <v>252</v>
      </c>
      <c r="C4102" s="9" t="s">
        <v>126</v>
      </c>
      <c r="D4102" s="9" t="s">
        <v>220</v>
      </c>
      <c r="E4102" s="9" t="s">
        <v>1701</v>
      </c>
      <c r="F4102" s="10">
        <v>44131</v>
      </c>
      <c r="G4102" s="10" t="str">
        <f>VLOOKUP(Table3[[#This Row],[Product ID]],[1]Products!$A:$G,2,0)</f>
        <v>Product 81</v>
      </c>
      <c r="H4102" s="22">
        <v>1</v>
      </c>
      <c r="I4102" s="9">
        <f>VLOOKUP('Consolidtaed Data'!$B7961,[1]Products!$A:$G,4,0)</f>
        <v>1639</v>
      </c>
      <c r="J4102" s="9">
        <f>VLOOKUP('Consolidtaed Data'!$B7961,[1]Products!$A:$G,3,0)</f>
        <v>1295</v>
      </c>
      <c r="K4102" s="9">
        <f>'Consolidtaed Data'!$J7961*'Consolidtaed Data'!$H7961</f>
        <v>3036</v>
      </c>
      <c r="L4102" s="9">
        <f>'Consolidtaed Data'!$I7961*'Consolidtaed Data'!$H7961</f>
        <v>4820</v>
      </c>
      <c r="M4102" s="9">
        <f>'Consolidtaed Data'!$L7961-'Consolidtaed Data'!$K7961</f>
        <v>871</v>
      </c>
      <c r="N4102" s="9" t="str">
        <f>VLOOKUP('Consolidtaed Data'!$C7961,[1]Locations!$A:$O,2,0)</f>
        <v>San Bernardino</v>
      </c>
      <c r="O4102" s="9" t="str">
        <f>VLOOKUP('Consolidtaed Data'!$D7961,'[1]Sales People'!$A:$B,2,0)</f>
        <v>Jerry Perry</v>
      </c>
      <c r="P4102" s="9" t="str">
        <f>VLOOKUP('Consolidtaed Data'!$E7961,[1]Customers!$A:$B,2,0)</f>
        <v>Shawn Henderson</v>
      </c>
      <c r="Q4102" s="11">
        <f>WEEKDAY('Consolidtaed Data'!$F7961)</f>
        <v>7</v>
      </c>
      <c r="R4102" s="9">
        <f>MONTH('Consolidtaed Data'!$F7961)</f>
        <v>8</v>
      </c>
      <c r="S4102" s="9" t="str">
        <f>TEXT(Table3[[#This Row],[Purchase Date]],"MMMM")</f>
        <v>October</v>
      </c>
      <c r="T4102" s="9">
        <f>YEAR('Consolidtaed Data'!$F7961)</f>
        <v>2021</v>
      </c>
    </row>
    <row r="4103" spans="1:20" x14ac:dyDescent="0.3">
      <c r="A4103" s="9" t="s">
        <v>5125</v>
      </c>
      <c r="B4103" s="9" t="s">
        <v>71</v>
      </c>
      <c r="C4103" s="9" t="s">
        <v>412</v>
      </c>
      <c r="D4103" s="9" t="s">
        <v>73</v>
      </c>
      <c r="E4103" s="9" t="s">
        <v>380</v>
      </c>
      <c r="F4103" s="10">
        <v>44131</v>
      </c>
      <c r="G4103" s="10" t="str">
        <f>VLOOKUP(Table3[[#This Row],[Product ID]],[1]Products!$A:$G,2,0)</f>
        <v>Product 42</v>
      </c>
      <c r="H4103" s="22">
        <v>3</v>
      </c>
      <c r="I4103" s="9">
        <f>VLOOKUP('Consolidtaed Data'!$B9062,[1]Products!$A:$G,4,0)</f>
        <v>181</v>
      </c>
      <c r="J4103" s="9">
        <f>VLOOKUP('Consolidtaed Data'!$B9062,[1]Products!$A:$G,3,0)</f>
        <v>130</v>
      </c>
      <c r="K4103" s="9">
        <f>'Consolidtaed Data'!$J9062*'Consolidtaed Data'!$H9062</f>
        <v>5892</v>
      </c>
      <c r="L4103" s="9">
        <f>'Consolidtaed Data'!$I9062*'Consolidtaed Data'!$H9062</f>
        <v>9988</v>
      </c>
      <c r="M4103" s="9">
        <f>'Consolidtaed Data'!$L9062-'Consolidtaed Data'!$K9062</f>
        <v>855</v>
      </c>
      <c r="N4103" s="9" t="str">
        <f>VLOOKUP('Consolidtaed Data'!$C9062,[1]Locations!$A:$O,2,0)</f>
        <v>Oakland</v>
      </c>
      <c r="O4103" s="9" t="str">
        <f>VLOOKUP('Consolidtaed Data'!$D9062,'[1]Sales People'!$A:$B,2,0)</f>
        <v>Brian Davis</v>
      </c>
      <c r="P4103" s="9" t="str">
        <f>VLOOKUP('Consolidtaed Data'!$E9062,[1]Customers!$A:$B,2,0)</f>
        <v>Eric Bradley</v>
      </c>
      <c r="Q4103" s="11">
        <f>WEEKDAY('Consolidtaed Data'!$F9062)</f>
        <v>4</v>
      </c>
      <c r="R4103" s="9">
        <f>MONTH('Consolidtaed Data'!$F9062)</f>
        <v>11</v>
      </c>
      <c r="S4103" s="9" t="str">
        <f>TEXT(Table3[[#This Row],[Purchase Date]],"MMMM")</f>
        <v>October</v>
      </c>
      <c r="T4103" s="9">
        <f>YEAR('Consolidtaed Data'!$F9062)</f>
        <v>2021</v>
      </c>
    </row>
    <row r="4104" spans="1:20" x14ac:dyDescent="0.3">
      <c r="A4104" s="9" t="s">
        <v>5126</v>
      </c>
      <c r="B4104" s="9" t="s">
        <v>477</v>
      </c>
      <c r="C4104" s="9" t="s">
        <v>30</v>
      </c>
      <c r="D4104" s="9" t="s">
        <v>51</v>
      </c>
      <c r="E4104" s="9" t="s">
        <v>1856</v>
      </c>
      <c r="F4104" s="10">
        <v>44131</v>
      </c>
      <c r="G4104" s="10" t="str">
        <f>VLOOKUP(Table3[[#This Row],[Product ID]],[1]Products!$A:$G,2,0)</f>
        <v>Product 46</v>
      </c>
      <c r="H4104" s="22">
        <v>1</v>
      </c>
      <c r="I4104" s="9">
        <f>VLOOKUP('Consolidtaed Data'!$B9240,[1]Products!$A:$G,4,0)</f>
        <v>35</v>
      </c>
      <c r="J4104" s="9">
        <f>VLOOKUP('Consolidtaed Data'!$B9240,[1]Products!$A:$G,3,0)</f>
        <v>22</v>
      </c>
      <c r="K4104" s="9">
        <f>'Consolidtaed Data'!$J9240*'Consolidtaed Data'!$H9240</f>
        <v>435</v>
      </c>
      <c r="L4104" s="9">
        <f>'Consolidtaed Data'!$I9240*'Consolidtaed Data'!$H9240</f>
        <v>530</v>
      </c>
      <c r="M4104" s="9">
        <f>'Consolidtaed Data'!$L9240-'Consolidtaed Data'!$K9240</f>
        <v>256</v>
      </c>
      <c r="N4104" s="9" t="str">
        <f>VLOOKUP('Consolidtaed Data'!$C9240,[1]Locations!$A:$O,2,0)</f>
        <v>Norwalk</v>
      </c>
      <c r="O4104" s="9" t="str">
        <f>VLOOKUP('Consolidtaed Data'!$D9240,'[1]Sales People'!$A:$B,2,0)</f>
        <v>Larry Marshall</v>
      </c>
      <c r="P4104" s="9" t="str">
        <f>VLOOKUP('Consolidtaed Data'!$E9240,[1]Customers!$A:$B,2,0)</f>
        <v>Jose Lewis</v>
      </c>
      <c r="Q4104" s="11">
        <f>WEEKDAY('Consolidtaed Data'!$F9240)</f>
        <v>3</v>
      </c>
      <c r="R4104" s="9">
        <f>MONTH('Consolidtaed Data'!$F9240)</f>
        <v>11</v>
      </c>
      <c r="S4104" s="9" t="str">
        <f>TEXT(Table3[[#This Row],[Purchase Date]],"MMMM")</f>
        <v>October</v>
      </c>
      <c r="T4104" s="9">
        <f>YEAR('Consolidtaed Data'!$F9240)</f>
        <v>2021</v>
      </c>
    </row>
    <row r="4105" spans="1:20" x14ac:dyDescent="0.3">
      <c r="A4105" s="9" t="s">
        <v>5127</v>
      </c>
      <c r="B4105" s="9" t="s">
        <v>182</v>
      </c>
      <c r="C4105" s="9" t="s">
        <v>226</v>
      </c>
      <c r="D4105" s="9" t="s">
        <v>246</v>
      </c>
      <c r="E4105" s="9" t="s">
        <v>106</v>
      </c>
      <c r="F4105" s="10">
        <v>44131</v>
      </c>
      <c r="G4105" s="10" t="str">
        <f>VLOOKUP(Table3[[#This Row],[Product ID]],[1]Products!$A:$G,2,0)</f>
        <v>Product 9</v>
      </c>
      <c r="H4105" s="22">
        <v>4</v>
      </c>
      <c r="I4105" s="9">
        <f>VLOOKUP('Consolidtaed Data'!$B9474,[1]Products!$A:$G,4,0)</f>
        <v>1743</v>
      </c>
      <c r="J4105" s="9">
        <f>VLOOKUP('Consolidtaed Data'!$B9474,[1]Products!$A:$G,3,0)</f>
        <v>872</v>
      </c>
      <c r="K4105" s="9">
        <f>'Consolidtaed Data'!$J9474*'Consolidtaed Data'!$H9474</f>
        <v>376</v>
      </c>
      <c r="L4105" s="9">
        <f>'Consolidtaed Data'!$I9474*'Consolidtaed Data'!$H9474</f>
        <v>458</v>
      </c>
      <c r="M4105" s="9">
        <f>'Consolidtaed Data'!$L9474-'Consolidtaed Data'!$K9474</f>
        <v>275</v>
      </c>
      <c r="N4105" s="9" t="str">
        <f>VLOOKUP('Consolidtaed Data'!$C9474,[1]Locations!$A:$O,2,0)</f>
        <v>Fairfield</v>
      </c>
      <c r="O4105" s="9" t="str">
        <f>VLOOKUP('Consolidtaed Data'!$D9474,'[1]Sales People'!$A:$B,2,0)</f>
        <v>Carl Hall</v>
      </c>
      <c r="P4105" s="9" t="str">
        <f>VLOOKUP('Consolidtaed Data'!$E9474,[1]Customers!$A:$B,2,0)</f>
        <v>Justin Graham</v>
      </c>
      <c r="Q4105" s="11">
        <f>WEEKDAY('Consolidtaed Data'!$F9474)</f>
        <v>6</v>
      </c>
      <c r="R4105" s="9">
        <f>MONTH('Consolidtaed Data'!$F9474)</f>
        <v>12</v>
      </c>
      <c r="S4105" s="9" t="str">
        <f>TEXT(Table3[[#This Row],[Purchase Date]],"MMMM")</f>
        <v>October</v>
      </c>
      <c r="T4105" s="9">
        <f>YEAR('Consolidtaed Data'!$F9474)</f>
        <v>2021</v>
      </c>
    </row>
    <row r="4106" spans="1:20" x14ac:dyDescent="0.3">
      <c r="A4106" s="9" t="s">
        <v>5129</v>
      </c>
      <c r="B4106" s="9" t="s">
        <v>33</v>
      </c>
      <c r="C4106" s="9" t="s">
        <v>472</v>
      </c>
      <c r="D4106" s="9" t="s">
        <v>229</v>
      </c>
      <c r="E4106" s="9" t="s">
        <v>316</v>
      </c>
      <c r="F4106" s="10">
        <v>44132</v>
      </c>
      <c r="G4106" s="10" t="str">
        <f>VLOOKUP(Table3[[#This Row],[Product ID]],[1]Products!$A:$G,2,0)</f>
        <v>Product 29</v>
      </c>
      <c r="H4106" s="22">
        <v>3</v>
      </c>
      <c r="I4106" s="9">
        <f>VLOOKUP('Consolidtaed Data'!$B4988,[1]Products!$A:$G,4,0)</f>
        <v>203</v>
      </c>
      <c r="J4106" s="9">
        <f>VLOOKUP('Consolidtaed Data'!$B4988,[1]Products!$A:$G,3,0)</f>
        <v>154</v>
      </c>
      <c r="K4106" s="9">
        <f>'Consolidtaed Data'!$J4988*'Consolidtaed Data'!$H4988</f>
        <v>1321</v>
      </c>
      <c r="L4106" s="9">
        <f>'Consolidtaed Data'!$I4988*'Consolidtaed Data'!$H4988</f>
        <v>1972</v>
      </c>
      <c r="M4106" s="9">
        <f>'Consolidtaed Data'!$L4988-'Consolidtaed Data'!$K4988</f>
        <v>384</v>
      </c>
      <c r="N4106" s="9" t="str">
        <f>VLOOKUP('Consolidtaed Data'!$C4988,[1]Locations!$A:$O,2,0)</f>
        <v>Chula Vista</v>
      </c>
      <c r="O4106" s="9" t="str">
        <f>VLOOKUP('Consolidtaed Data'!$D4988,'[1]Sales People'!$A:$B,2,0)</f>
        <v>Roger Ramos</v>
      </c>
      <c r="P4106" s="9" t="str">
        <f>VLOOKUP('Consolidtaed Data'!$E4988,[1]Customers!$A:$B,2,0)</f>
        <v>Larry Ray</v>
      </c>
      <c r="Q4106" s="11">
        <f>WEEKDAY('Consolidtaed Data'!$F4988)</f>
        <v>6</v>
      </c>
      <c r="R4106" s="9">
        <f>MONTH('Consolidtaed Data'!$F4988)</f>
        <v>1</v>
      </c>
      <c r="S4106" s="9" t="str">
        <f>TEXT(Table3[[#This Row],[Purchase Date]],"MMMM")</f>
        <v>October</v>
      </c>
      <c r="T4106" s="9">
        <f>YEAR('Consolidtaed Data'!$F4988)</f>
        <v>2021</v>
      </c>
    </row>
    <row r="4107" spans="1:20" x14ac:dyDescent="0.3">
      <c r="A4107" s="9" t="s">
        <v>5130</v>
      </c>
      <c r="B4107" s="9" t="s">
        <v>338</v>
      </c>
      <c r="C4107" s="9" t="s">
        <v>63</v>
      </c>
      <c r="D4107" s="9" t="s">
        <v>68</v>
      </c>
      <c r="E4107" s="9" t="s">
        <v>1825</v>
      </c>
      <c r="F4107" s="10">
        <v>44132</v>
      </c>
      <c r="G4107" s="10" t="str">
        <f>VLOOKUP(Table3[[#This Row],[Product ID]],[1]Products!$A:$G,2,0)</f>
        <v>Product 95</v>
      </c>
      <c r="H4107" s="22">
        <v>4</v>
      </c>
      <c r="I4107" s="9">
        <f>VLOOKUP('Consolidtaed Data'!$B5376,[1]Products!$A:$G,4,0)</f>
        <v>826</v>
      </c>
      <c r="J4107" s="9">
        <f>VLOOKUP('Consolidtaed Data'!$B5376,[1]Products!$A:$G,3,0)</f>
        <v>562</v>
      </c>
      <c r="K4107" s="9">
        <f>'Consolidtaed Data'!$J5376*'Consolidtaed Data'!$H5376</f>
        <v>786</v>
      </c>
      <c r="L4107" s="9">
        <f>'Consolidtaed Data'!$I5376*'Consolidtaed Data'!$H5376</f>
        <v>947</v>
      </c>
      <c r="M4107" s="9">
        <f>'Consolidtaed Data'!$L5376-'Consolidtaed Data'!$K5376</f>
        <v>599</v>
      </c>
      <c r="N4107" s="9" t="str">
        <f>VLOOKUP('Consolidtaed Data'!$C5376,[1]Locations!$A:$O,2,0)</f>
        <v>Antioch</v>
      </c>
      <c r="O4107" s="9" t="str">
        <f>VLOOKUP('Consolidtaed Data'!$D5376,'[1]Sales People'!$A:$B,2,0)</f>
        <v>Ryan Butler</v>
      </c>
      <c r="P4107" s="9" t="str">
        <f>VLOOKUP('Consolidtaed Data'!$E5376,[1]Customers!$A:$B,2,0)</f>
        <v>Scott Gordon</v>
      </c>
      <c r="Q4107" s="11">
        <f>WEEKDAY('Consolidtaed Data'!$F5376)</f>
        <v>2</v>
      </c>
      <c r="R4107" s="9">
        <f>MONTH('Consolidtaed Data'!$F5376)</f>
        <v>2</v>
      </c>
      <c r="S4107" s="9" t="str">
        <f>TEXT(Table3[[#This Row],[Purchase Date]],"MMMM")</f>
        <v>October</v>
      </c>
      <c r="T4107" s="9">
        <f>YEAR('Consolidtaed Data'!$F5376)</f>
        <v>2021</v>
      </c>
    </row>
    <row r="4108" spans="1:20" x14ac:dyDescent="0.3">
      <c r="A4108" s="9" t="s">
        <v>5131</v>
      </c>
      <c r="B4108" s="9" t="s">
        <v>529</v>
      </c>
      <c r="C4108" s="9" t="s">
        <v>325</v>
      </c>
      <c r="D4108" s="9" t="s">
        <v>43</v>
      </c>
      <c r="E4108" s="9" t="s">
        <v>1887</v>
      </c>
      <c r="F4108" s="10">
        <v>44132</v>
      </c>
      <c r="G4108" s="10" t="str">
        <f>VLOOKUP(Table3[[#This Row],[Product ID]],[1]Products!$A:$G,2,0)</f>
        <v>Product 56</v>
      </c>
      <c r="H4108" s="22">
        <v>4</v>
      </c>
      <c r="I4108" s="9">
        <f>VLOOKUP('Consolidtaed Data'!$B8245,[1]Products!$A:$G,4,0)</f>
        <v>1052</v>
      </c>
      <c r="J4108" s="9">
        <f>VLOOKUP('Consolidtaed Data'!$B8245,[1]Products!$A:$G,3,0)</f>
        <v>589</v>
      </c>
      <c r="K4108" s="9">
        <f>'Consolidtaed Data'!$J8245*'Consolidtaed Data'!$H8245</f>
        <v>291</v>
      </c>
      <c r="L4108" s="9">
        <f>'Consolidtaed Data'!$I8245*'Consolidtaed Data'!$H8245</f>
        <v>378</v>
      </c>
      <c r="M4108" s="9">
        <f>'Consolidtaed Data'!$L8245-'Consolidtaed Data'!$K8245</f>
        <v>99</v>
      </c>
      <c r="N4108" s="9" t="str">
        <f>VLOOKUP('Consolidtaed Data'!$C8245,[1]Locations!$A:$O,2,0)</f>
        <v>Moreno Valley</v>
      </c>
      <c r="O4108" s="9" t="str">
        <f>VLOOKUP('Consolidtaed Data'!$D8245,'[1]Sales People'!$A:$B,2,0)</f>
        <v>Ryan Welch</v>
      </c>
      <c r="P4108" s="9" t="str">
        <f>VLOOKUP('Consolidtaed Data'!$E8245,[1]Customers!$A:$B,2,0)</f>
        <v>Roy Rice</v>
      </c>
      <c r="Q4108" s="11">
        <f>WEEKDAY('Consolidtaed Data'!$F8245)</f>
        <v>1</v>
      </c>
      <c r="R4108" s="9">
        <f>MONTH('Consolidtaed Data'!$F8245)</f>
        <v>9</v>
      </c>
      <c r="S4108" s="9" t="str">
        <f>TEXT(Table3[[#This Row],[Purchase Date]],"MMMM")</f>
        <v>October</v>
      </c>
      <c r="T4108" s="9">
        <f>YEAR('Consolidtaed Data'!$F8245)</f>
        <v>2021</v>
      </c>
    </row>
    <row r="4109" spans="1:20" x14ac:dyDescent="0.3">
      <c r="A4109" s="9" t="s">
        <v>5132</v>
      </c>
      <c r="B4109" s="9" t="s">
        <v>136</v>
      </c>
      <c r="C4109" s="9" t="s">
        <v>67</v>
      </c>
      <c r="D4109" s="9" t="s">
        <v>35</v>
      </c>
      <c r="E4109" s="9" t="s">
        <v>368</v>
      </c>
      <c r="F4109" s="10">
        <v>44132</v>
      </c>
      <c r="G4109" s="10" t="str">
        <f>VLOOKUP(Table3[[#This Row],[Product ID]],[1]Products!$A:$G,2,0)</f>
        <v>Product 2</v>
      </c>
      <c r="H4109" s="22">
        <v>4</v>
      </c>
      <c r="I4109" s="9">
        <f>VLOOKUP('Consolidtaed Data'!$B8416,[1]Products!$A:$G,4,0)</f>
        <v>951</v>
      </c>
      <c r="J4109" s="9">
        <f>VLOOKUP('Consolidtaed Data'!$B8416,[1]Products!$A:$G,3,0)</f>
        <v>504</v>
      </c>
      <c r="K4109" s="9">
        <f>'Consolidtaed Data'!$J8416*'Consolidtaed Data'!$H8416</f>
        <v>807</v>
      </c>
      <c r="L4109" s="9">
        <f>'Consolidtaed Data'!$I8416*'Consolidtaed Data'!$H8416</f>
        <v>1104</v>
      </c>
      <c r="M4109" s="9">
        <f>'Consolidtaed Data'!$L8416-'Consolidtaed Data'!$K8416</f>
        <v>39</v>
      </c>
      <c r="N4109" s="9" t="str">
        <f>VLOOKUP('Consolidtaed Data'!$C8416,[1]Locations!$A:$O,2,0)</f>
        <v>Oceanside</v>
      </c>
      <c r="O4109" s="9" t="str">
        <f>VLOOKUP('Consolidtaed Data'!$D8416,'[1]Sales People'!$A:$B,2,0)</f>
        <v>Gary Rodriguez</v>
      </c>
      <c r="P4109" s="9" t="str">
        <f>VLOOKUP('Consolidtaed Data'!$E8416,[1]Customers!$A:$B,2,0)</f>
        <v>Benjamin Carpenter</v>
      </c>
      <c r="Q4109" s="11">
        <f>WEEKDAY('Consolidtaed Data'!$F8416)</f>
        <v>7</v>
      </c>
      <c r="R4109" s="9">
        <f>MONTH('Consolidtaed Data'!$F8416)</f>
        <v>10</v>
      </c>
      <c r="S4109" s="9" t="str">
        <f>TEXT(Table3[[#This Row],[Purchase Date]],"MMMM")</f>
        <v>October</v>
      </c>
      <c r="T4109" s="9">
        <f>YEAR('Consolidtaed Data'!$F8416)</f>
        <v>2021</v>
      </c>
    </row>
    <row r="4110" spans="1:20" x14ac:dyDescent="0.3">
      <c r="A4110" s="9" t="s">
        <v>5133</v>
      </c>
      <c r="B4110" s="9" t="s">
        <v>397</v>
      </c>
      <c r="C4110" s="9" t="s">
        <v>99</v>
      </c>
      <c r="D4110" s="9" t="s">
        <v>83</v>
      </c>
      <c r="E4110" s="9" t="s">
        <v>52</v>
      </c>
      <c r="F4110" s="10">
        <v>44132</v>
      </c>
      <c r="G4110" s="10" t="str">
        <f>VLOOKUP(Table3[[#This Row],[Product ID]],[1]Products!$A:$G,2,0)</f>
        <v>Product 20</v>
      </c>
      <c r="H4110" s="22">
        <v>4</v>
      </c>
      <c r="I4110" s="9">
        <f>VLOOKUP('Consolidtaed Data'!$B8852,[1]Products!$A:$G,4,0)</f>
        <v>368</v>
      </c>
      <c r="J4110" s="9">
        <f>VLOOKUP('Consolidtaed Data'!$B8852,[1]Products!$A:$G,3,0)</f>
        <v>269</v>
      </c>
      <c r="K4110" s="9">
        <f>'Consolidtaed Data'!$J8852*'Consolidtaed Data'!$H8852</f>
        <v>22</v>
      </c>
      <c r="L4110" s="9">
        <f>'Consolidtaed Data'!$I8852*'Consolidtaed Data'!$H8852</f>
        <v>35</v>
      </c>
      <c r="M4110" s="9">
        <f>'Consolidtaed Data'!$L8852-'Consolidtaed Data'!$K8852</f>
        <v>768</v>
      </c>
      <c r="N4110" s="9" t="str">
        <f>VLOOKUP('Consolidtaed Data'!$C8852,[1]Locations!$A:$O,2,0)</f>
        <v>Ontario</v>
      </c>
      <c r="O4110" s="9" t="str">
        <f>VLOOKUP('Consolidtaed Data'!$D8852,'[1]Sales People'!$A:$B,2,0)</f>
        <v>Joshua Taylor</v>
      </c>
      <c r="P4110" s="9" t="str">
        <f>VLOOKUP('Consolidtaed Data'!$E8852,[1]Customers!$A:$B,2,0)</f>
        <v>Douglas Diaz</v>
      </c>
      <c r="Q4110" s="11">
        <f>WEEKDAY('Consolidtaed Data'!$F8852)</f>
        <v>4</v>
      </c>
      <c r="R4110" s="9">
        <f>MONTH('Consolidtaed Data'!$F8852)</f>
        <v>11</v>
      </c>
      <c r="S4110" s="9" t="str">
        <f>TEXT(Table3[[#This Row],[Purchase Date]],"MMMM")</f>
        <v>October</v>
      </c>
      <c r="T4110" s="9">
        <f>YEAR('Consolidtaed Data'!$F8852)</f>
        <v>2021</v>
      </c>
    </row>
    <row r="4111" spans="1:20" x14ac:dyDescent="0.3">
      <c r="A4111" s="9" t="s">
        <v>5134</v>
      </c>
      <c r="B4111" s="9" t="s">
        <v>490</v>
      </c>
      <c r="C4111" s="9" t="s">
        <v>42</v>
      </c>
      <c r="D4111" s="9" t="s">
        <v>153</v>
      </c>
      <c r="E4111" s="9" t="s">
        <v>1368</v>
      </c>
      <c r="F4111" s="10">
        <v>44132</v>
      </c>
      <c r="G4111" s="10" t="str">
        <f>VLOOKUP(Table3[[#This Row],[Product ID]],[1]Products!$A:$G,2,0)</f>
        <v>Product 79</v>
      </c>
      <c r="H4111" s="22">
        <v>2</v>
      </c>
      <c r="I4111" s="9">
        <f>VLOOKUP('Consolidtaed Data'!$B8970,[1]Products!$A:$G,4,0)</f>
        <v>667</v>
      </c>
      <c r="J4111" s="9">
        <f>VLOOKUP('Consolidtaed Data'!$B8970,[1]Products!$A:$G,3,0)</f>
        <v>387</v>
      </c>
      <c r="K4111" s="9">
        <f>'Consolidtaed Data'!$J8970*'Consolidtaed Data'!$H8970</f>
        <v>1518</v>
      </c>
      <c r="L4111" s="9">
        <f>'Consolidtaed Data'!$I8970*'Consolidtaed Data'!$H8970</f>
        <v>2410</v>
      </c>
      <c r="M4111" s="9">
        <f>'Consolidtaed Data'!$L8970-'Consolidtaed Data'!$K8970</f>
        <v>2400</v>
      </c>
      <c r="N4111" s="9" t="str">
        <f>VLOOKUP('Consolidtaed Data'!$C8970,[1]Locations!$A:$O,2,0)</f>
        <v>Irvine</v>
      </c>
      <c r="O4111" s="9" t="str">
        <f>VLOOKUP('Consolidtaed Data'!$D8970,'[1]Sales People'!$A:$B,2,0)</f>
        <v>Martin Carr</v>
      </c>
      <c r="P4111" s="9" t="str">
        <f>VLOOKUP('Consolidtaed Data'!$E8970,[1]Customers!$A:$B,2,0)</f>
        <v>Mark Simmons</v>
      </c>
      <c r="Q4111" s="11">
        <f>WEEKDAY('Consolidtaed Data'!$F8970)</f>
        <v>5</v>
      </c>
      <c r="R4111" s="9">
        <f>MONTH('Consolidtaed Data'!$F8970)</f>
        <v>11</v>
      </c>
      <c r="S4111" s="9" t="str">
        <f>TEXT(Table3[[#This Row],[Purchase Date]],"MMMM")</f>
        <v>October</v>
      </c>
      <c r="T4111" s="9">
        <f>YEAR('Consolidtaed Data'!$F8970)</f>
        <v>2021</v>
      </c>
    </row>
    <row r="4112" spans="1:20" x14ac:dyDescent="0.3">
      <c r="A4112" s="9" t="s">
        <v>5135</v>
      </c>
      <c r="B4112" s="9" t="s">
        <v>7</v>
      </c>
      <c r="C4112" s="9" t="s">
        <v>21</v>
      </c>
      <c r="D4112" s="9" t="s">
        <v>17</v>
      </c>
      <c r="E4112" s="9" t="s">
        <v>1363</v>
      </c>
      <c r="F4112" s="10">
        <v>44133</v>
      </c>
      <c r="G4112" s="10" t="str">
        <f>VLOOKUP(Table3[[#This Row],[Product ID]],[1]Products!$A:$G,2,0)</f>
        <v>Product 77</v>
      </c>
      <c r="H4112" s="22">
        <v>3</v>
      </c>
      <c r="I4112" s="9">
        <f>VLOOKUP('Consolidtaed Data'!$B4926,[1]Products!$A:$G,4,0)</f>
        <v>1380</v>
      </c>
      <c r="J4112" s="9">
        <f>VLOOKUP('Consolidtaed Data'!$B4926,[1]Products!$A:$G,3,0)</f>
        <v>1090</v>
      </c>
      <c r="K4112" s="9">
        <f>'Consolidtaed Data'!$J4926*'Consolidtaed Data'!$H4926</f>
        <v>455</v>
      </c>
      <c r="L4112" s="9">
        <f>'Consolidtaed Data'!$I4926*'Consolidtaed Data'!$H4926</f>
        <v>799</v>
      </c>
      <c r="M4112" s="9">
        <f>'Consolidtaed Data'!$L4926-'Consolidtaed Data'!$K4926</f>
        <v>660</v>
      </c>
      <c r="N4112" s="9" t="str">
        <f>VLOOKUP('Consolidtaed Data'!$C4926,[1]Locations!$A:$O,2,0)</f>
        <v>Burbank</v>
      </c>
      <c r="O4112" s="9" t="str">
        <f>VLOOKUP('Consolidtaed Data'!$D4926,'[1]Sales People'!$A:$B,2,0)</f>
        <v>Carl Elliott</v>
      </c>
      <c r="P4112" s="9" t="str">
        <f>VLOOKUP('Consolidtaed Data'!$E4926,[1]Customers!$A:$B,2,0)</f>
        <v>Bruce Armstrong</v>
      </c>
      <c r="Q4112" s="11">
        <f>WEEKDAY('Consolidtaed Data'!$F4926)</f>
        <v>2</v>
      </c>
      <c r="R4112" s="9">
        <f>MONTH('Consolidtaed Data'!$F4926)</f>
        <v>12</v>
      </c>
      <c r="S4112" s="9" t="str">
        <f>TEXT(Table3[[#This Row],[Purchase Date]],"MMMM")</f>
        <v>October</v>
      </c>
      <c r="T4112" s="9">
        <f>YEAR('Consolidtaed Data'!$F4926)</f>
        <v>2020</v>
      </c>
    </row>
    <row r="4113" spans="1:20" x14ac:dyDescent="0.3">
      <c r="A4113" s="9" t="s">
        <v>5136</v>
      </c>
      <c r="B4113" s="9" t="s">
        <v>369</v>
      </c>
      <c r="C4113" s="9" t="s">
        <v>82</v>
      </c>
      <c r="D4113" s="9" t="s">
        <v>229</v>
      </c>
      <c r="E4113" s="9" t="s">
        <v>270</v>
      </c>
      <c r="F4113" s="10">
        <v>44133</v>
      </c>
      <c r="G4113" s="10" t="str">
        <f>VLOOKUP(Table3[[#This Row],[Product ID]],[1]Products!$A:$G,2,0)</f>
        <v>Product 8</v>
      </c>
      <c r="H4113" s="22">
        <v>1</v>
      </c>
      <c r="I4113" s="9">
        <f>VLOOKUP('Consolidtaed Data'!$B5261,[1]Products!$A:$G,4,0)</f>
        <v>368</v>
      </c>
      <c r="J4113" s="9">
        <f>VLOOKUP('Consolidtaed Data'!$B5261,[1]Products!$A:$G,3,0)</f>
        <v>294</v>
      </c>
      <c r="K4113" s="9">
        <f>'Consolidtaed Data'!$J5261*'Consolidtaed Data'!$H5261</f>
        <v>424</v>
      </c>
      <c r="L4113" s="9">
        <f>'Consolidtaed Data'!$I5261*'Consolidtaed Data'!$H5261</f>
        <v>530</v>
      </c>
      <c r="M4113" s="9">
        <f>'Consolidtaed Data'!$L5261-'Consolidtaed Data'!$K5261</f>
        <v>589</v>
      </c>
      <c r="N4113" s="9" t="str">
        <f>VLOOKUP('Consolidtaed Data'!$C5261,[1]Locations!$A:$O,2,0)</f>
        <v>El Cajon</v>
      </c>
      <c r="O4113" s="9" t="str">
        <f>VLOOKUP('Consolidtaed Data'!$D5261,'[1]Sales People'!$A:$B,2,0)</f>
        <v>Bobby Russell</v>
      </c>
      <c r="P4113" s="9" t="str">
        <f>VLOOKUP('Consolidtaed Data'!$E5261,[1]Customers!$A:$B,2,0)</f>
        <v>Brandon Wood</v>
      </c>
      <c r="Q4113" s="11">
        <f>WEEKDAY('Consolidtaed Data'!$F5261)</f>
        <v>6</v>
      </c>
      <c r="R4113" s="9">
        <f>MONTH('Consolidtaed Data'!$F5261)</f>
        <v>1</v>
      </c>
      <c r="S4113" s="9" t="str">
        <f>TEXT(Table3[[#This Row],[Purchase Date]],"MMMM")</f>
        <v>October</v>
      </c>
      <c r="T4113" s="9">
        <f>YEAR('Consolidtaed Data'!$F5261)</f>
        <v>2021</v>
      </c>
    </row>
    <row r="4114" spans="1:20" x14ac:dyDescent="0.3">
      <c r="A4114" s="9" t="s">
        <v>5137</v>
      </c>
      <c r="B4114" s="9" t="s">
        <v>191</v>
      </c>
      <c r="C4114" s="9" t="s">
        <v>223</v>
      </c>
      <c r="D4114" s="9" t="s">
        <v>315</v>
      </c>
      <c r="E4114" s="9" t="s">
        <v>1502</v>
      </c>
      <c r="F4114" s="10">
        <v>44133</v>
      </c>
      <c r="G4114" s="10" t="str">
        <f>VLOOKUP(Table3[[#This Row],[Product ID]],[1]Products!$A:$G,2,0)</f>
        <v>Product 36</v>
      </c>
      <c r="H4114" s="22">
        <v>1</v>
      </c>
      <c r="I4114" s="9">
        <f>VLOOKUP('Consolidtaed Data'!$B5747,[1]Products!$A:$G,4,0)</f>
        <v>2353</v>
      </c>
      <c r="J4114" s="9">
        <f>VLOOKUP('Consolidtaed Data'!$B5747,[1]Products!$A:$G,3,0)</f>
        <v>1788</v>
      </c>
      <c r="K4114" s="9">
        <f>'Consolidtaed Data'!$J5747*'Consolidtaed Data'!$H5747</f>
        <v>1742</v>
      </c>
      <c r="L4114" s="9">
        <f>'Consolidtaed Data'!$I5747*'Consolidtaed Data'!$H5747</f>
        <v>3416</v>
      </c>
      <c r="M4114" s="9">
        <f>'Consolidtaed Data'!$L5747-'Consolidtaed Data'!$K5747</f>
        <v>714</v>
      </c>
      <c r="N4114" s="9" t="str">
        <f>VLOOKUP('Consolidtaed Data'!$C5747,[1]Locations!$A:$O,2,0)</f>
        <v>Fairfield</v>
      </c>
      <c r="O4114" s="9" t="str">
        <f>VLOOKUP('Consolidtaed Data'!$D5747,'[1]Sales People'!$A:$B,2,0)</f>
        <v>Charles Harper</v>
      </c>
      <c r="P4114" s="9" t="str">
        <f>VLOOKUP('Consolidtaed Data'!$E5747,[1]Customers!$A:$B,2,0)</f>
        <v>Frank Hawkins</v>
      </c>
      <c r="Q4114" s="11">
        <f>WEEKDAY('Consolidtaed Data'!$F5747)</f>
        <v>2</v>
      </c>
      <c r="R4114" s="9">
        <f>MONTH('Consolidtaed Data'!$F5747)</f>
        <v>3</v>
      </c>
      <c r="S4114" s="9" t="str">
        <f>TEXT(Table3[[#This Row],[Purchase Date]],"MMMM")</f>
        <v>October</v>
      </c>
      <c r="T4114" s="9">
        <f>YEAR('Consolidtaed Data'!$F5747)</f>
        <v>2021</v>
      </c>
    </row>
    <row r="4115" spans="1:20" x14ac:dyDescent="0.3">
      <c r="A4115" s="9" t="s">
        <v>5138</v>
      </c>
      <c r="B4115" s="9" t="s">
        <v>172</v>
      </c>
      <c r="C4115" s="9" t="s">
        <v>59</v>
      </c>
      <c r="D4115" s="9" t="s">
        <v>123</v>
      </c>
      <c r="E4115" s="9" t="s">
        <v>202</v>
      </c>
      <c r="F4115" s="10">
        <v>44133</v>
      </c>
      <c r="G4115" s="10" t="str">
        <f>VLOOKUP(Table3[[#This Row],[Product ID]],[1]Products!$A:$G,2,0)</f>
        <v>Product 4</v>
      </c>
      <c r="H4115" s="22">
        <v>1</v>
      </c>
      <c r="I4115" s="9">
        <f>VLOOKUP('Consolidtaed Data'!$B5921,[1]Products!$A:$G,4,0)</f>
        <v>378</v>
      </c>
      <c r="J4115" s="9">
        <f>VLOOKUP('Consolidtaed Data'!$B5921,[1]Products!$A:$G,3,0)</f>
        <v>291</v>
      </c>
      <c r="K4115" s="9">
        <f>'Consolidtaed Data'!$J5921*'Consolidtaed Data'!$H5921</f>
        <v>1173</v>
      </c>
      <c r="L4115" s="9">
        <f>'Consolidtaed Data'!$I5921*'Consolidtaed Data'!$H5921</f>
        <v>1862</v>
      </c>
      <c r="M4115" s="9">
        <f>'Consolidtaed Data'!$L5921-'Consolidtaed Data'!$K5921</f>
        <v>368</v>
      </c>
      <c r="N4115" s="9" t="str">
        <f>VLOOKUP('Consolidtaed Data'!$C5921,[1]Locations!$A:$O,2,0)</f>
        <v>Santa Maria</v>
      </c>
      <c r="O4115" s="9" t="str">
        <f>VLOOKUP('Consolidtaed Data'!$D5921,'[1]Sales People'!$A:$B,2,0)</f>
        <v>Jimmy Young</v>
      </c>
      <c r="P4115" s="9" t="str">
        <f>VLOOKUP('Consolidtaed Data'!$E5921,[1]Customers!$A:$B,2,0)</f>
        <v>Scott Rice</v>
      </c>
      <c r="Q4115" s="11">
        <f>WEEKDAY('Consolidtaed Data'!$F5921)</f>
        <v>5</v>
      </c>
      <c r="R4115" s="9">
        <f>MONTH('Consolidtaed Data'!$F5921)</f>
        <v>3</v>
      </c>
      <c r="S4115" s="9" t="str">
        <f>TEXT(Table3[[#This Row],[Purchase Date]],"MMMM")</f>
        <v>October</v>
      </c>
      <c r="T4115" s="9">
        <f>YEAR('Consolidtaed Data'!$F5921)</f>
        <v>2021</v>
      </c>
    </row>
    <row r="4116" spans="1:20" x14ac:dyDescent="0.3">
      <c r="A4116" s="9" t="s">
        <v>5139</v>
      </c>
      <c r="B4116" s="9" t="s">
        <v>41</v>
      </c>
      <c r="C4116" s="9" t="s">
        <v>394</v>
      </c>
      <c r="D4116" s="9" t="s">
        <v>105</v>
      </c>
      <c r="E4116" s="9" t="s">
        <v>644</v>
      </c>
      <c r="F4116" s="10">
        <v>44133</v>
      </c>
      <c r="G4116" s="10" t="str">
        <f>VLOOKUP(Table3[[#This Row],[Product ID]],[1]Products!$A:$G,2,0)</f>
        <v>Product 11</v>
      </c>
      <c r="H4116" s="22">
        <v>2</v>
      </c>
      <c r="I4116" s="9">
        <f>VLOOKUP('Consolidtaed Data'!$B6012,[1]Products!$A:$G,4,0)</f>
        <v>556</v>
      </c>
      <c r="J4116" s="9">
        <f>VLOOKUP('Consolidtaed Data'!$B6012,[1]Products!$A:$G,3,0)</f>
        <v>395</v>
      </c>
      <c r="K4116" s="9">
        <f>'Consolidtaed Data'!$J6012*'Consolidtaed Data'!$H6012</f>
        <v>1614</v>
      </c>
      <c r="L4116" s="9">
        <f>'Consolidtaed Data'!$I6012*'Consolidtaed Data'!$H6012</f>
        <v>2934</v>
      </c>
      <c r="M4116" s="9">
        <f>'Consolidtaed Data'!$L6012-'Consolidtaed Data'!$K6012</f>
        <v>1128</v>
      </c>
      <c r="N4116" s="9" t="str">
        <f>VLOOKUP('Consolidtaed Data'!$C6012,[1]Locations!$A:$O,2,0)</f>
        <v>Los Angeles</v>
      </c>
      <c r="O4116" s="9" t="str">
        <f>VLOOKUP('Consolidtaed Data'!$D6012,'[1]Sales People'!$A:$B,2,0)</f>
        <v>Sean Miller</v>
      </c>
      <c r="P4116" s="9" t="str">
        <f>VLOOKUP('Consolidtaed Data'!$E6012,[1]Customers!$A:$B,2,0)</f>
        <v>Joe Powell</v>
      </c>
      <c r="Q4116" s="11">
        <f>WEEKDAY('Consolidtaed Data'!$F6012)</f>
        <v>7</v>
      </c>
      <c r="R4116" s="9">
        <f>MONTH('Consolidtaed Data'!$F6012)</f>
        <v>4</v>
      </c>
      <c r="S4116" s="9" t="str">
        <f>TEXT(Table3[[#This Row],[Purchase Date]],"MMMM")</f>
        <v>October</v>
      </c>
      <c r="T4116" s="9">
        <f>YEAR('Consolidtaed Data'!$F6012)</f>
        <v>2021</v>
      </c>
    </row>
    <row r="4117" spans="1:20" x14ac:dyDescent="0.3">
      <c r="A4117" s="9" t="s">
        <v>5140</v>
      </c>
      <c r="B4117" s="9" t="s">
        <v>107</v>
      </c>
      <c r="C4117" s="9" t="s">
        <v>157</v>
      </c>
      <c r="D4117" s="9" t="s">
        <v>246</v>
      </c>
      <c r="E4117" s="9" t="s">
        <v>740</v>
      </c>
      <c r="F4117" s="10">
        <v>44133</v>
      </c>
      <c r="G4117" s="10" t="str">
        <f>VLOOKUP(Table3[[#This Row],[Product ID]],[1]Products!$A:$G,2,0)</f>
        <v>Product 52</v>
      </c>
      <c r="H4117" s="22">
        <v>4</v>
      </c>
      <c r="I4117" s="9">
        <f>VLOOKUP('Consolidtaed Data'!$B6037,[1]Products!$A:$G,4,0)</f>
        <v>123</v>
      </c>
      <c r="J4117" s="9">
        <f>VLOOKUP('Consolidtaed Data'!$B6037,[1]Products!$A:$G,3,0)</f>
        <v>84</v>
      </c>
      <c r="K4117" s="9">
        <f>'Consolidtaed Data'!$J6037*'Consolidtaed Data'!$H6037</f>
        <v>1291</v>
      </c>
      <c r="L4117" s="9">
        <f>'Consolidtaed Data'!$I6037*'Consolidtaed Data'!$H6037</f>
        <v>2391</v>
      </c>
      <c r="M4117" s="9">
        <f>'Consolidtaed Data'!$L6037-'Consolidtaed Data'!$K6037</f>
        <v>49</v>
      </c>
      <c r="N4117" s="9" t="str">
        <f>VLOOKUP('Consolidtaed Data'!$C6037,[1]Locations!$A:$O,2,0)</f>
        <v>Ontario</v>
      </c>
      <c r="O4117" s="9" t="str">
        <f>VLOOKUP('Consolidtaed Data'!$D6037,'[1]Sales People'!$A:$B,2,0)</f>
        <v>Eugene Holmes</v>
      </c>
      <c r="P4117" s="9" t="str">
        <f>VLOOKUP('Consolidtaed Data'!$E6037,[1]Customers!$A:$B,2,0)</f>
        <v>Peter Castillo</v>
      </c>
      <c r="Q4117" s="11">
        <f>WEEKDAY('Consolidtaed Data'!$F6037)</f>
        <v>2</v>
      </c>
      <c r="R4117" s="9">
        <f>MONTH('Consolidtaed Data'!$F6037)</f>
        <v>4</v>
      </c>
      <c r="S4117" s="9" t="str">
        <f>TEXT(Table3[[#This Row],[Purchase Date]],"MMMM")</f>
        <v>October</v>
      </c>
      <c r="T4117" s="9">
        <f>YEAR('Consolidtaed Data'!$F6037)</f>
        <v>2021</v>
      </c>
    </row>
    <row r="4118" spans="1:20" x14ac:dyDescent="0.3">
      <c r="A4118" s="9" t="s">
        <v>5141</v>
      </c>
      <c r="B4118" s="9" t="s">
        <v>107</v>
      </c>
      <c r="C4118" s="9" t="s">
        <v>412</v>
      </c>
      <c r="D4118" s="9" t="s">
        <v>35</v>
      </c>
      <c r="E4118" s="9" t="s">
        <v>1409</v>
      </c>
      <c r="F4118" s="10">
        <v>44133</v>
      </c>
      <c r="G4118" s="10" t="str">
        <f>VLOOKUP(Table3[[#This Row],[Product ID]],[1]Products!$A:$G,2,0)</f>
        <v>Product 52</v>
      </c>
      <c r="H4118" s="22">
        <v>1</v>
      </c>
      <c r="I4118" s="9">
        <f>VLOOKUP('Consolidtaed Data'!$B6219,[1]Products!$A:$G,4,0)</f>
        <v>181</v>
      </c>
      <c r="J4118" s="9">
        <f>VLOOKUP('Consolidtaed Data'!$B6219,[1]Products!$A:$G,3,0)</f>
        <v>130</v>
      </c>
      <c r="K4118" s="9">
        <f>'Consolidtaed Data'!$J6219*'Consolidtaed Data'!$H6219</f>
        <v>4432</v>
      </c>
      <c r="L4118" s="9">
        <f>'Consolidtaed Data'!$I6219*'Consolidtaed Data'!$H6219</f>
        <v>5404</v>
      </c>
      <c r="M4118" s="9">
        <f>'Consolidtaed Data'!$L6219-'Consolidtaed Data'!$K6219</f>
        <v>447</v>
      </c>
      <c r="N4118" s="9" t="str">
        <f>VLOOKUP('Consolidtaed Data'!$C6219,[1]Locations!$A:$O,2,0)</f>
        <v>Inglewood</v>
      </c>
      <c r="O4118" s="9" t="str">
        <f>VLOOKUP('Consolidtaed Data'!$D6219,'[1]Sales People'!$A:$B,2,0)</f>
        <v>Jerry Perry</v>
      </c>
      <c r="P4118" s="9" t="str">
        <f>VLOOKUP('Consolidtaed Data'!$E6219,[1]Customers!$A:$B,2,0)</f>
        <v>Bobby Murray</v>
      </c>
      <c r="Q4118" s="11">
        <f>WEEKDAY('Consolidtaed Data'!$F6219)</f>
        <v>1</v>
      </c>
      <c r="R4118" s="9">
        <f>MONTH('Consolidtaed Data'!$F6219)</f>
        <v>4</v>
      </c>
      <c r="S4118" s="9" t="str">
        <f>TEXT(Table3[[#This Row],[Purchase Date]],"MMMM")</f>
        <v>October</v>
      </c>
      <c r="T4118" s="9">
        <f>YEAR('Consolidtaed Data'!$F6219)</f>
        <v>2021</v>
      </c>
    </row>
    <row r="4119" spans="1:20" x14ac:dyDescent="0.3">
      <c r="A4119" s="9" t="s">
        <v>5142</v>
      </c>
      <c r="B4119" s="9" t="s">
        <v>653</v>
      </c>
      <c r="C4119" s="9" t="s">
        <v>412</v>
      </c>
      <c r="D4119" s="9" t="s">
        <v>123</v>
      </c>
      <c r="E4119" s="9" t="s">
        <v>1816</v>
      </c>
      <c r="F4119" s="10">
        <v>44133</v>
      </c>
      <c r="G4119" s="10" t="str">
        <f>VLOOKUP(Table3[[#This Row],[Product ID]],[1]Products!$A:$G,2,0)</f>
        <v>Product 74</v>
      </c>
      <c r="H4119" s="22">
        <v>2</v>
      </c>
      <c r="I4119" s="9">
        <f>VLOOKUP('Consolidtaed Data'!$B6488,[1]Products!$A:$G,4,0)</f>
        <v>1119</v>
      </c>
      <c r="J4119" s="9">
        <f>VLOOKUP('Consolidtaed Data'!$B6488,[1]Products!$A:$G,3,0)</f>
        <v>683</v>
      </c>
      <c r="K4119" s="9">
        <f>'Consolidtaed Data'!$J6488*'Consolidtaed Data'!$H6488</f>
        <v>1046</v>
      </c>
      <c r="L4119" s="9">
        <f>'Consolidtaed Data'!$I6488*'Consolidtaed Data'!$H6488</f>
        <v>1635</v>
      </c>
      <c r="M4119" s="9">
        <f>'Consolidtaed Data'!$L6488-'Consolidtaed Data'!$K6488</f>
        <v>246</v>
      </c>
      <c r="N4119" s="9" t="str">
        <f>VLOOKUP('Consolidtaed Data'!$C6488,[1]Locations!$A:$O,2,0)</f>
        <v>West Covina</v>
      </c>
      <c r="O4119" s="9" t="str">
        <f>VLOOKUP('Consolidtaed Data'!$D6488,'[1]Sales People'!$A:$B,2,0)</f>
        <v>Andrew Bowman</v>
      </c>
      <c r="P4119" s="9" t="str">
        <f>VLOOKUP('Consolidtaed Data'!$E6488,[1]Customers!$A:$B,2,0)</f>
        <v>Benjamin Ryan</v>
      </c>
      <c r="Q4119" s="11">
        <f>WEEKDAY('Consolidtaed Data'!$F6488)</f>
        <v>7</v>
      </c>
      <c r="R4119" s="9">
        <f>MONTH('Consolidtaed Data'!$F6488)</f>
        <v>5</v>
      </c>
      <c r="S4119" s="9" t="str">
        <f>TEXT(Table3[[#This Row],[Purchase Date]],"MMMM")</f>
        <v>October</v>
      </c>
      <c r="T4119" s="9">
        <f>YEAR('Consolidtaed Data'!$F6488)</f>
        <v>2021</v>
      </c>
    </row>
    <row r="4120" spans="1:20" x14ac:dyDescent="0.3">
      <c r="A4120" s="9" t="s">
        <v>5143</v>
      </c>
      <c r="B4120" s="9" t="s">
        <v>266</v>
      </c>
      <c r="C4120" s="9" t="s">
        <v>173</v>
      </c>
      <c r="D4120" s="9" t="s">
        <v>220</v>
      </c>
      <c r="E4120" s="9" t="s">
        <v>651</v>
      </c>
      <c r="F4120" s="10">
        <v>44133</v>
      </c>
      <c r="G4120" s="10" t="str">
        <f>VLOOKUP(Table3[[#This Row],[Product ID]],[1]Products!$A:$G,2,0)</f>
        <v>Product 92</v>
      </c>
      <c r="H4120" s="22">
        <v>1</v>
      </c>
      <c r="I4120" s="9">
        <f>VLOOKUP('Consolidtaed Data'!$B6834,[1]Products!$A:$G,4,0)</f>
        <v>1178</v>
      </c>
      <c r="J4120" s="9">
        <f>VLOOKUP('Consolidtaed Data'!$B6834,[1]Products!$A:$G,3,0)</f>
        <v>683</v>
      </c>
      <c r="K4120" s="9">
        <f>'Consolidtaed Data'!$J6834*'Consolidtaed Data'!$H6834</f>
        <v>1518</v>
      </c>
      <c r="L4120" s="9">
        <f>'Consolidtaed Data'!$I6834*'Consolidtaed Data'!$H6834</f>
        <v>2410</v>
      </c>
      <c r="M4120" s="9">
        <f>'Consolidtaed Data'!$L6834-'Consolidtaed Data'!$K6834</f>
        <v>492</v>
      </c>
      <c r="N4120" s="9" t="str">
        <f>VLOOKUP('Consolidtaed Data'!$C6834,[1]Locations!$A:$O,2,0)</f>
        <v>Rialto</v>
      </c>
      <c r="O4120" s="9" t="str">
        <f>VLOOKUP('Consolidtaed Data'!$D6834,'[1]Sales People'!$A:$B,2,0)</f>
        <v>Roger Ramos</v>
      </c>
      <c r="P4120" s="9" t="str">
        <f>VLOOKUP('Consolidtaed Data'!$E6834,[1]Customers!$A:$B,2,0)</f>
        <v>Paul Carpenter</v>
      </c>
      <c r="Q4120" s="11">
        <f>WEEKDAY('Consolidtaed Data'!$F6834)</f>
        <v>6</v>
      </c>
      <c r="R4120" s="9">
        <f>MONTH('Consolidtaed Data'!$F6834)</f>
        <v>6</v>
      </c>
      <c r="S4120" s="9" t="str">
        <f>TEXT(Table3[[#This Row],[Purchase Date]],"MMMM")</f>
        <v>October</v>
      </c>
      <c r="T4120" s="9">
        <f>YEAR('Consolidtaed Data'!$F6834)</f>
        <v>2021</v>
      </c>
    </row>
    <row r="4121" spans="1:20" x14ac:dyDescent="0.3">
      <c r="A4121" s="9" t="s">
        <v>5144</v>
      </c>
      <c r="B4121" s="9" t="s">
        <v>572</v>
      </c>
      <c r="C4121" s="9" t="s">
        <v>45</v>
      </c>
      <c r="D4121" s="9" t="s">
        <v>46</v>
      </c>
      <c r="E4121" s="9" t="s">
        <v>187</v>
      </c>
      <c r="F4121" s="10">
        <v>44133</v>
      </c>
      <c r="G4121" s="10" t="str">
        <f>VLOOKUP(Table3[[#This Row],[Product ID]],[1]Products!$A:$G,2,0)</f>
        <v>Product 22</v>
      </c>
      <c r="H4121" s="22">
        <v>1</v>
      </c>
      <c r="I4121" s="9">
        <f>VLOOKUP('Consolidtaed Data'!$B8493,[1]Products!$A:$G,4,0)</f>
        <v>847</v>
      </c>
      <c r="J4121" s="9">
        <f>VLOOKUP('Consolidtaed Data'!$B8493,[1]Products!$A:$G,3,0)</f>
        <v>534</v>
      </c>
      <c r="K4121" s="9">
        <f>'Consolidtaed Data'!$J8493*'Consolidtaed Data'!$H8493</f>
        <v>130</v>
      </c>
      <c r="L4121" s="9">
        <f>'Consolidtaed Data'!$I8493*'Consolidtaed Data'!$H8493</f>
        <v>181</v>
      </c>
      <c r="M4121" s="9">
        <f>'Consolidtaed Data'!$L8493-'Consolidtaed Data'!$K8493</f>
        <v>52</v>
      </c>
      <c r="N4121" s="9" t="str">
        <f>VLOOKUP('Consolidtaed Data'!$C8493,[1]Locations!$A:$O,2,0)</f>
        <v>Vista</v>
      </c>
      <c r="O4121" s="9" t="str">
        <f>VLOOKUP('Consolidtaed Data'!$D8493,'[1]Sales People'!$A:$B,2,0)</f>
        <v>Kevin Butler</v>
      </c>
      <c r="P4121" s="9" t="str">
        <f>VLOOKUP('Consolidtaed Data'!$E8493,[1]Customers!$A:$B,2,0)</f>
        <v>Victor Medina</v>
      </c>
      <c r="Q4121" s="11">
        <f>WEEKDAY('Consolidtaed Data'!$F8493)</f>
        <v>5</v>
      </c>
      <c r="R4121" s="9">
        <f>MONTH('Consolidtaed Data'!$F8493)</f>
        <v>10</v>
      </c>
      <c r="S4121" s="9" t="str">
        <f>TEXT(Table3[[#This Row],[Purchase Date]],"MMMM")</f>
        <v>October</v>
      </c>
      <c r="T4121" s="9">
        <f>YEAR('Consolidtaed Data'!$F8493)</f>
        <v>2021</v>
      </c>
    </row>
    <row r="4122" spans="1:20" x14ac:dyDescent="0.3">
      <c r="A4122" s="9" t="s">
        <v>5145</v>
      </c>
      <c r="B4122" s="9" t="s">
        <v>369</v>
      </c>
      <c r="C4122" s="9" t="s">
        <v>157</v>
      </c>
      <c r="D4122" s="9" t="s">
        <v>13</v>
      </c>
      <c r="E4122" s="9" t="s">
        <v>1556</v>
      </c>
      <c r="F4122" s="10">
        <v>44133</v>
      </c>
      <c r="G4122" s="10" t="str">
        <f>VLOOKUP(Table3[[#This Row],[Product ID]],[1]Products!$A:$G,2,0)</f>
        <v>Product 8</v>
      </c>
      <c r="H4122" s="22">
        <v>1</v>
      </c>
      <c r="I4122" s="9">
        <f>VLOOKUP('Consolidtaed Data'!$B9263,[1]Products!$A:$G,4,0)</f>
        <v>112</v>
      </c>
      <c r="J4122" s="9">
        <f>VLOOKUP('Consolidtaed Data'!$B9263,[1]Products!$A:$G,3,0)</f>
        <v>90</v>
      </c>
      <c r="K4122" s="9">
        <f>'Consolidtaed Data'!$J9263*'Consolidtaed Data'!$H9263</f>
        <v>1251</v>
      </c>
      <c r="L4122" s="9">
        <f>'Consolidtaed Data'!$I9263*'Consolidtaed Data'!$H9263</f>
        <v>1526</v>
      </c>
      <c r="M4122" s="9">
        <f>'Consolidtaed Data'!$L9263-'Consolidtaed Data'!$K9263</f>
        <v>408</v>
      </c>
      <c r="N4122" s="9" t="str">
        <f>VLOOKUP('Consolidtaed Data'!$C9263,[1]Locations!$A:$O,2,0)</f>
        <v>Inglewood</v>
      </c>
      <c r="O4122" s="9" t="str">
        <f>VLOOKUP('Consolidtaed Data'!$D9263,'[1]Sales People'!$A:$B,2,0)</f>
        <v>Martin Perry</v>
      </c>
      <c r="P4122" s="9" t="str">
        <f>VLOOKUP('Consolidtaed Data'!$E9263,[1]Customers!$A:$B,2,0)</f>
        <v>Brian Kim</v>
      </c>
      <c r="Q4122" s="11">
        <f>WEEKDAY('Consolidtaed Data'!$F9263)</f>
        <v>4</v>
      </c>
      <c r="R4122" s="9">
        <f>MONTH('Consolidtaed Data'!$F9263)</f>
        <v>12</v>
      </c>
      <c r="S4122" s="9" t="str">
        <f>TEXT(Table3[[#This Row],[Purchase Date]],"MMMM")</f>
        <v>October</v>
      </c>
      <c r="T4122" s="9">
        <f>YEAR('Consolidtaed Data'!$F9263)</f>
        <v>2021</v>
      </c>
    </row>
    <row r="4123" spans="1:20" x14ac:dyDescent="0.3">
      <c r="A4123" s="9" t="s">
        <v>5146</v>
      </c>
      <c r="B4123" s="9" t="s">
        <v>213</v>
      </c>
      <c r="C4123" s="9" t="s">
        <v>8</v>
      </c>
      <c r="D4123" s="9" t="s">
        <v>235</v>
      </c>
      <c r="E4123" s="9" t="s">
        <v>1348</v>
      </c>
      <c r="F4123" s="10">
        <v>44133</v>
      </c>
      <c r="G4123" s="10" t="str">
        <f>VLOOKUP(Table3[[#This Row],[Product ID]],[1]Products!$A:$G,2,0)</f>
        <v>Product 68</v>
      </c>
      <c r="H4123" s="22">
        <v>1</v>
      </c>
      <c r="I4123" s="9">
        <f>VLOOKUP('Consolidtaed Data'!$B9519,[1]Products!$A:$G,4,0)</f>
        <v>1278</v>
      </c>
      <c r="J4123" s="9">
        <f>VLOOKUP('Consolidtaed Data'!$B9519,[1]Products!$A:$G,3,0)</f>
        <v>665</v>
      </c>
      <c r="K4123" s="9">
        <f>'Consolidtaed Data'!$J9519*'Consolidtaed Data'!$H9519</f>
        <v>6072</v>
      </c>
      <c r="L4123" s="9">
        <f>'Consolidtaed Data'!$I9519*'Consolidtaed Data'!$H9519</f>
        <v>9640</v>
      </c>
      <c r="M4123" s="9">
        <f>'Consolidtaed Data'!$L9519-'Consolidtaed Data'!$K9519</f>
        <v>1035</v>
      </c>
      <c r="N4123" s="9" t="str">
        <f>VLOOKUP('Consolidtaed Data'!$C9519,[1]Locations!$A:$O,2,0)</f>
        <v>El Monte</v>
      </c>
      <c r="O4123" s="9" t="str">
        <f>VLOOKUP('Consolidtaed Data'!$D9519,'[1]Sales People'!$A:$B,2,0)</f>
        <v>Roger Robertson</v>
      </c>
      <c r="P4123" s="9" t="str">
        <f>VLOOKUP('Consolidtaed Data'!$E9519,[1]Customers!$A:$B,2,0)</f>
        <v>Sean Morris</v>
      </c>
      <c r="Q4123" s="11">
        <f>WEEKDAY('Consolidtaed Data'!$F9519)</f>
        <v>3</v>
      </c>
      <c r="R4123" s="9">
        <f>MONTH('Consolidtaed Data'!$F9519)</f>
        <v>12</v>
      </c>
      <c r="S4123" s="9" t="str">
        <f>TEXT(Table3[[#This Row],[Purchase Date]],"MMMM")</f>
        <v>October</v>
      </c>
      <c r="T4123" s="9">
        <f>YEAR('Consolidtaed Data'!$F9519)</f>
        <v>2021</v>
      </c>
    </row>
    <row r="4124" spans="1:20" x14ac:dyDescent="0.3">
      <c r="A4124" s="9" t="s">
        <v>5147</v>
      </c>
      <c r="B4124" s="9" t="s">
        <v>15</v>
      </c>
      <c r="C4124" s="9" t="s">
        <v>90</v>
      </c>
      <c r="D4124" s="9" t="s">
        <v>329</v>
      </c>
      <c r="E4124" s="9" t="s">
        <v>279</v>
      </c>
      <c r="F4124" s="10">
        <v>44134</v>
      </c>
      <c r="G4124" s="10" t="str">
        <f>VLOOKUP(Table3[[#This Row],[Product ID]],[1]Products!$A:$G,2,0)</f>
        <v>Product 38</v>
      </c>
      <c r="H4124" s="22">
        <v>1</v>
      </c>
      <c r="I4124" s="9">
        <f>VLOOKUP('Consolidtaed Data'!$B4834,[1]Products!$A:$G,4,0)</f>
        <v>545</v>
      </c>
      <c r="J4124" s="9">
        <f>VLOOKUP('Consolidtaed Data'!$B4834,[1]Products!$A:$G,3,0)</f>
        <v>425</v>
      </c>
      <c r="K4124" s="9">
        <f>'Consolidtaed Data'!$J4834*'Consolidtaed Data'!$H4834</f>
        <v>562</v>
      </c>
      <c r="L4124" s="9">
        <f>'Consolidtaed Data'!$I4834*'Consolidtaed Data'!$H4834</f>
        <v>826</v>
      </c>
      <c r="M4124" s="9">
        <f>'Consolidtaed Data'!$L4834-'Consolidtaed Data'!$K4834</f>
        <v>90</v>
      </c>
      <c r="N4124" s="9" t="str">
        <f>VLOOKUP('Consolidtaed Data'!$C4834,[1]Locations!$A:$O,2,0)</f>
        <v>San Buenaventura (Ventura)</v>
      </c>
      <c r="O4124" s="9" t="str">
        <f>VLOOKUP('Consolidtaed Data'!$D4834,'[1]Sales People'!$A:$B,2,0)</f>
        <v>Larry Marshall</v>
      </c>
      <c r="P4124" s="9" t="str">
        <f>VLOOKUP('Consolidtaed Data'!$E4834,[1]Customers!$A:$B,2,0)</f>
        <v>Philip Burton</v>
      </c>
      <c r="Q4124" s="11">
        <f>WEEKDAY('Consolidtaed Data'!$F4834)</f>
        <v>2</v>
      </c>
      <c r="R4124" s="9">
        <f>MONTH('Consolidtaed Data'!$F4834)</f>
        <v>12</v>
      </c>
      <c r="S4124" s="9" t="str">
        <f>TEXT(Table3[[#This Row],[Purchase Date]],"MMMM")</f>
        <v>October</v>
      </c>
      <c r="T4124" s="9">
        <f>YEAR('Consolidtaed Data'!$F4834)</f>
        <v>2020</v>
      </c>
    </row>
    <row r="4125" spans="1:20" x14ac:dyDescent="0.3">
      <c r="A4125" s="9" t="s">
        <v>5148</v>
      </c>
      <c r="B4125" s="9" t="s">
        <v>248</v>
      </c>
      <c r="C4125" s="9" t="s">
        <v>140</v>
      </c>
      <c r="D4125" s="9" t="s">
        <v>35</v>
      </c>
      <c r="E4125" s="9" t="s">
        <v>493</v>
      </c>
      <c r="F4125" s="10">
        <v>44134</v>
      </c>
      <c r="G4125" s="10" t="str">
        <f>VLOOKUP(Table3[[#This Row],[Product ID]],[1]Products!$A:$G,2,0)</f>
        <v>Product 97</v>
      </c>
      <c r="H4125" s="22">
        <v>4</v>
      </c>
      <c r="I4125" s="9">
        <f>VLOOKUP('Consolidtaed Data'!$B5641,[1]Products!$A:$G,4,0)</f>
        <v>2241</v>
      </c>
      <c r="J4125" s="9">
        <f>VLOOKUP('Consolidtaed Data'!$B5641,[1]Products!$A:$G,3,0)</f>
        <v>1367</v>
      </c>
      <c r="K4125" s="9">
        <f>'Consolidtaed Data'!$J5641*'Consolidtaed Data'!$H5641</f>
        <v>3488</v>
      </c>
      <c r="L4125" s="9">
        <f>'Consolidtaed Data'!$I5641*'Consolidtaed Data'!$H5641</f>
        <v>6972</v>
      </c>
      <c r="M4125" s="9">
        <f>'Consolidtaed Data'!$L5641-'Consolidtaed Data'!$K5641</f>
        <v>1120</v>
      </c>
      <c r="N4125" s="9" t="str">
        <f>VLOOKUP('Consolidtaed Data'!$C5641,[1]Locations!$A:$O,2,0)</f>
        <v>Anaheim</v>
      </c>
      <c r="O4125" s="9" t="str">
        <f>VLOOKUP('Consolidtaed Data'!$D5641,'[1]Sales People'!$A:$B,2,0)</f>
        <v>Justin Lynch</v>
      </c>
      <c r="P4125" s="9" t="str">
        <f>VLOOKUP('Consolidtaed Data'!$E5641,[1]Customers!$A:$B,2,0)</f>
        <v>Thomas Gonzales</v>
      </c>
      <c r="Q4125" s="11">
        <f>WEEKDAY('Consolidtaed Data'!$F5641)</f>
        <v>2</v>
      </c>
      <c r="R4125" s="9">
        <f>MONTH('Consolidtaed Data'!$F5641)</f>
        <v>2</v>
      </c>
      <c r="S4125" s="9" t="str">
        <f>TEXT(Table3[[#This Row],[Purchase Date]],"MMMM")</f>
        <v>October</v>
      </c>
      <c r="T4125" s="9">
        <f>YEAR('Consolidtaed Data'!$F5641)</f>
        <v>2021</v>
      </c>
    </row>
    <row r="4126" spans="1:20" x14ac:dyDescent="0.3">
      <c r="A4126" s="9" t="s">
        <v>5149</v>
      </c>
      <c r="B4126" s="9" t="s">
        <v>582</v>
      </c>
      <c r="C4126" s="9" t="s">
        <v>439</v>
      </c>
      <c r="D4126" s="9" t="s">
        <v>83</v>
      </c>
      <c r="E4126" s="9" t="s">
        <v>3283</v>
      </c>
      <c r="F4126" s="10">
        <v>44134</v>
      </c>
      <c r="G4126" s="10" t="str">
        <f>VLOOKUP(Table3[[#This Row],[Product ID]],[1]Products!$A:$G,2,0)</f>
        <v>Product 58</v>
      </c>
      <c r="H4126" s="22">
        <v>1</v>
      </c>
      <c r="I4126" s="9">
        <f>VLOOKUP('Consolidtaed Data'!$B5834,[1]Products!$A:$G,4,0)</f>
        <v>127</v>
      </c>
      <c r="J4126" s="9">
        <f>VLOOKUP('Consolidtaed Data'!$B5834,[1]Products!$A:$G,3,0)</f>
        <v>79</v>
      </c>
      <c r="K4126" s="9">
        <f>'Consolidtaed Data'!$J5834*'Consolidtaed Data'!$H5834</f>
        <v>2373</v>
      </c>
      <c r="L4126" s="9">
        <f>'Consolidtaed Data'!$I5834*'Consolidtaed Data'!$H5834</f>
        <v>4566</v>
      </c>
      <c r="M4126" s="9">
        <f>'Consolidtaed Data'!$L5834-'Consolidtaed Data'!$K5834</f>
        <v>972</v>
      </c>
      <c r="N4126" s="9" t="str">
        <f>VLOOKUP('Consolidtaed Data'!$C5834,[1]Locations!$A:$O,2,0)</f>
        <v>Daly City</v>
      </c>
      <c r="O4126" s="9" t="str">
        <f>VLOOKUP('Consolidtaed Data'!$D5834,'[1]Sales People'!$A:$B,2,0)</f>
        <v>Christopher Tucker</v>
      </c>
      <c r="P4126" s="9" t="str">
        <f>VLOOKUP('Consolidtaed Data'!$E5834,[1]Customers!$A:$B,2,0)</f>
        <v>Alan Green</v>
      </c>
      <c r="Q4126" s="11">
        <f>WEEKDAY('Consolidtaed Data'!$F5834)</f>
        <v>7</v>
      </c>
      <c r="R4126" s="9">
        <f>MONTH('Consolidtaed Data'!$F5834)</f>
        <v>3</v>
      </c>
      <c r="S4126" s="9" t="str">
        <f>TEXT(Table3[[#This Row],[Purchase Date]],"MMMM")</f>
        <v>October</v>
      </c>
      <c r="T4126" s="9">
        <f>YEAR('Consolidtaed Data'!$F5834)</f>
        <v>2021</v>
      </c>
    </row>
    <row r="4127" spans="1:20" x14ac:dyDescent="0.3">
      <c r="A4127" s="9" t="s">
        <v>5150</v>
      </c>
      <c r="B4127" s="9" t="s">
        <v>418</v>
      </c>
      <c r="C4127" s="9" t="s">
        <v>275</v>
      </c>
      <c r="D4127" s="9" t="s">
        <v>374</v>
      </c>
      <c r="E4127" s="9" t="s">
        <v>339</v>
      </c>
      <c r="F4127" s="10">
        <v>44134</v>
      </c>
      <c r="G4127" s="10" t="str">
        <f>VLOOKUP(Table3[[#This Row],[Product ID]],[1]Products!$A:$G,2,0)</f>
        <v>Product 82</v>
      </c>
      <c r="H4127" s="22">
        <v>1</v>
      </c>
      <c r="I4127" s="9">
        <f>VLOOKUP('Consolidtaed Data'!$B6248,[1]Products!$A:$G,4,0)</f>
        <v>1783</v>
      </c>
      <c r="J4127" s="9">
        <f>VLOOKUP('Consolidtaed Data'!$B6248,[1]Products!$A:$G,3,0)</f>
        <v>1516</v>
      </c>
      <c r="K4127" s="9">
        <f>'Consolidtaed Data'!$J6248*'Consolidtaed Data'!$H6248</f>
        <v>1397</v>
      </c>
      <c r="L4127" s="9">
        <f>'Consolidtaed Data'!$I6248*'Consolidtaed Data'!$H6248</f>
        <v>1967</v>
      </c>
      <c r="M4127" s="9">
        <f>'Consolidtaed Data'!$L6248-'Consolidtaed Data'!$K6248</f>
        <v>1056</v>
      </c>
      <c r="N4127" s="9" t="str">
        <f>VLOOKUP('Consolidtaed Data'!$C6248,[1]Locations!$A:$O,2,0)</f>
        <v>Garden Grove</v>
      </c>
      <c r="O4127" s="9" t="str">
        <f>VLOOKUP('Consolidtaed Data'!$D6248,'[1]Sales People'!$A:$B,2,0)</f>
        <v>Gary Rodriguez</v>
      </c>
      <c r="P4127" s="9" t="str">
        <f>VLOOKUP('Consolidtaed Data'!$E6248,[1]Customers!$A:$B,2,0)</f>
        <v>Clarence Freeman</v>
      </c>
      <c r="Q4127" s="11">
        <f>WEEKDAY('Consolidtaed Data'!$F6248)</f>
        <v>3</v>
      </c>
      <c r="R4127" s="9">
        <f>MONTH('Consolidtaed Data'!$F6248)</f>
        <v>4</v>
      </c>
      <c r="S4127" s="9" t="str">
        <f>TEXT(Table3[[#This Row],[Purchase Date]],"MMMM")</f>
        <v>October</v>
      </c>
      <c r="T4127" s="9">
        <f>YEAR('Consolidtaed Data'!$F6248)</f>
        <v>2021</v>
      </c>
    </row>
    <row r="4128" spans="1:20" x14ac:dyDescent="0.3">
      <c r="A4128" s="9" t="s">
        <v>5151</v>
      </c>
      <c r="B4128" s="9" t="s">
        <v>24</v>
      </c>
      <c r="C4128" s="9" t="s">
        <v>169</v>
      </c>
      <c r="D4128" s="9" t="s">
        <v>241</v>
      </c>
      <c r="E4128" s="9" t="s">
        <v>659</v>
      </c>
      <c r="F4128" s="10">
        <v>44134</v>
      </c>
      <c r="G4128" s="10" t="str">
        <f>VLOOKUP(Table3[[#This Row],[Product ID]],[1]Products!$A:$G,2,0)</f>
        <v>Product 6</v>
      </c>
      <c r="H4128" s="22">
        <v>1</v>
      </c>
      <c r="I4128" s="9">
        <f>VLOOKUP('Consolidtaed Data'!$B6257,[1]Products!$A:$G,4,0)</f>
        <v>2294</v>
      </c>
      <c r="J4128" s="9">
        <f>VLOOKUP('Consolidtaed Data'!$B6257,[1]Products!$A:$G,3,0)</f>
        <v>1399</v>
      </c>
      <c r="K4128" s="9">
        <f>'Consolidtaed Data'!$J6257*'Consolidtaed Data'!$H6257</f>
        <v>291</v>
      </c>
      <c r="L4128" s="9">
        <f>'Consolidtaed Data'!$I6257*'Consolidtaed Data'!$H6257</f>
        <v>378</v>
      </c>
      <c r="M4128" s="9">
        <f>'Consolidtaed Data'!$L6257-'Consolidtaed Data'!$K6257</f>
        <v>702</v>
      </c>
      <c r="N4128" s="9" t="str">
        <f>VLOOKUP('Consolidtaed Data'!$C6257,[1]Locations!$A:$O,2,0)</f>
        <v>Elk Grove</v>
      </c>
      <c r="O4128" s="9" t="str">
        <f>VLOOKUP('Consolidtaed Data'!$D6257,'[1]Sales People'!$A:$B,2,0)</f>
        <v>Scott Clark</v>
      </c>
      <c r="P4128" s="9" t="str">
        <f>VLOOKUP('Consolidtaed Data'!$E6257,[1]Customers!$A:$B,2,0)</f>
        <v>Alan Sims</v>
      </c>
      <c r="Q4128" s="11">
        <f>WEEKDAY('Consolidtaed Data'!$F6257)</f>
        <v>3</v>
      </c>
      <c r="R4128" s="9">
        <f>MONTH('Consolidtaed Data'!$F6257)</f>
        <v>4</v>
      </c>
      <c r="S4128" s="9" t="str">
        <f>TEXT(Table3[[#This Row],[Purchase Date]],"MMMM")</f>
        <v>October</v>
      </c>
      <c r="T4128" s="9">
        <f>YEAR('Consolidtaed Data'!$F6257)</f>
        <v>2021</v>
      </c>
    </row>
    <row r="4129" spans="1:20" x14ac:dyDescent="0.3">
      <c r="A4129" s="9" t="s">
        <v>5152</v>
      </c>
      <c r="B4129" s="9" t="s">
        <v>168</v>
      </c>
      <c r="C4129" s="9" t="s">
        <v>462</v>
      </c>
      <c r="D4129" s="9" t="s">
        <v>174</v>
      </c>
      <c r="E4129" s="9" t="s">
        <v>2066</v>
      </c>
      <c r="F4129" s="10">
        <v>44134</v>
      </c>
      <c r="G4129" s="10" t="str">
        <f>VLOOKUP(Table3[[#This Row],[Product ID]],[1]Products!$A:$G,2,0)</f>
        <v>Product 26</v>
      </c>
      <c r="H4129" s="22">
        <v>1</v>
      </c>
      <c r="I4129" s="9">
        <f>VLOOKUP('Consolidtaed Data'!$B6398,[1]Products!$A:$G,4,0)</f>
        <v>95</v>
      </c>
      <c r="J4129" s="9">
        <f>VLOOKUP('Consolidtaed Data'!$B6398,[1]Products!$A:$G,3,0)</f>
        <v>61</v>
      </c>
      <c r="K4129" s="9">
        <f>'Consolidtaed Data'!$J6398*'Consolidtaed Data'!$H6398</f>
        <v>3144</v>
      </c>
      <c r="L4129" s="9">
        <f>'Consolidtaed Data'!$I6398*'Consolidtaed Data'!$H6398</f>
        <v>3788</v>
      </c>
      <c r="M4129" s="9">
        <f>'Consolidtaed Data'!$L6398-'Consolidtaed Data'!$K6398</f>
        <v>626</v>
      </c>
      <c r="N4129" s="9" t="str">
        <f>VLOOKUP('Consolidtaed Data'!$C6398,[1]Locations!$A:$O,2,0)</f>
        <v>Rancho Cucamonga</v>
      </c>
      <c r="O4129" s="9" t="str">
        <f>VLOOKUP('Consolidtaed Data'!$D6398,'[1]Sales People'!$A:$B,2,0)</f>
        <v>Arthur Mccoy</v>
      </c>
      <c r="P4129" s="9" t="str">
        <f>VLOOKUP('Consolidtaed Data'!$E6398,[1]Customers!$A:$B,2,0)</f>
        <v>Jeremy Gomez</v>
      </c>
      <c r="Q4129" s="11">
        <f>WEEKDAY('Consolidtaed Data'!$F6398)</f>
        <v>6</v>
      </c>
      <c r="R4129" s="9">
        <f>MONTH('Consolidtaed Data'!$F6398)</f>
        <v>4</v>
      </c>
      <c r="S4129" s="9" t="str">
        <f>TEXT(Table3[[#This Row],[Purchase Date]],"MMMM")</f>
        <v>October</v>
      </c>
      <c r="T4129" s="9">
        <f>YEAR('Consolidtaed Data'!$F6398)</f>
        <v>2021</v>
      </c>
    </row>
    <row r="4130" spans="1:20" x14ac:dyDescent="0.3">
      <c r="A4130" s="9" t="s">
        <v>5153</v>
      </c>
      <c r="B4130" s="9" t="s">
        <v>580</v>
      </c>
      <c r="C4130" s="9" t="s">
        <v>99</v>
      </c>
      <c r="D4130" s="9" t="s">
        <v>402</v>
      </c>
      <c r="E4130" s="9" t="s">
        <v>1352</v>
      </c>
      <c r="F4130" s="10">
        <v>44134</v>
      </c>
      <c r="G4130" s="10" t="str">
        <f>VLOOKUP(Table3[[#This Row],[Product ID]],[1]Products!$A:$G,2,0)</f>
        <v>Product 1</v>
      </c>
      <c r="H4130" s="22">
        <v>1</v>
      </c>
      <c r="I4130" s="9">
        <f>VLOOKUP('Consolidtaed Data'!$B6744,[1]Products!$A:$G,4,0)</f>
        <v>458</v>
      </c>
      <c r="J4130" s="9">
        <f>VLOOKUP('Consolidtaed Data'!$B6744,[1]Products!$A:$G,3,0)</f>
        <v>376</v>
      </c>
      <c r="K4130" s="9">
        <f>'Consolidtaed Data'!$J6744*'Consolidtaed Data'!$H6744</f>
        <v>435</v>
      </c>
      <c r="L4130" s="9">
        <f>'Consolidtaed Data'!$I6744*'Consolidtaed Data'!$H6744</f>
        <v>530</v>
      </c>
      <c r="M4130" s="9">
        <f>'Consolidtaed Data'!$L6744-'Consolidtaed Data'!$K6744</f>
        <v>243</v>
      </c>
      <c r="N4130" s="9" t="str">
        <f>VLOOKUP('Consolidtaed Data'!$C6744,[1]Locations!$A:$O,2,0)</f>
        <v>Elk Grove</v>
      </c>
      <c r="O4130" s="9" t="str">
        <f>VLOOKUP('Consolidtaed Data'!$D6744,'[1]Sales People'!$A:$B,2,0)</f>
        <v>Joshua Cook</v>
      </c>
      <c r="P4130" s="9" t="str">
        <f>VLOOKUP('Consolidtaed Data'!$E6744,[1]Customers!$A:$B,2,0)</f>
        <v>Jimmy Ray</v>
      </c>
      <c r="Q4130" s="11">
        <f>WEEKDAY('Consolidtaed Data'!$F6744)</f>
        <v>7</v>
      </c>
      <c r="R4130" s="9">
        <f>MONTH('Consolidtaed Data'!$F6744)</f>
        <v>5</v>
      </c>
      <c r="S4130" s="9" t="str">
        <f>TEXT(Table3[[#This Row],[Purchase Date]],"MMMM")</f>
        <v>October</v>
      </c>
      <c r="T4130" s="9">
        <f>YEAR('Consolidtaed Data'!$F6744)</f>
        <v>2021</v>
      </c>
    </row>
    <row r="4131" spans="1:20" x14ac:dyDescent="0.3">
      <c r="A4131" s="9" t="s">
        <v>5154</v>
      </c>
      <c r="B4131" s="9" t="s">
        <v>225</v>
      </c>
      <c r="C4131" s="9" t="s">
        <v>504</v>
      </c>
      <c r="D4131" s="9" t="s">
        <v>68</v>
      </c>
      <c r="E4131" s="9" t="s">
        <v>1215</v>
      </c>
      <c r="F4131" s="10">
        <v>44134</v>
      </c>
      <c r="G4131" s="10" t="str">
        <f>VLOOKUP(Table3[[#This Row],[Product ID]],[1]Products!$A:$G,2,0)</f>
        <v>Product 24</v>
      </c>
      <c r="H4131" s="22">
        <v>1</v>
      </c>
      <c r="I4131" s="9">
        <f>VLOOKUP('Consolidtaed Data'!$B7485,[1]Products!$A:$G,4,0)</f>
        <v>1380</v>
      </c>
      <c r="J4131" s="9">
        <f>VLOOKUP('Consolidtaed Data'!$B7485,[1]Products!$A:$G,3,0)</f>
        <v>1090</v>
      </c>
      <c r="K4131" s="9">
        <f>'Consolidtaed Data'!$J7485*'Consolidtaed Data'!$H7485</f>
        <v>1602</v>
      </c>
      <c r="L4131" s="9">
        <f>'Consolidtaed Data'!$I7485*'Consolidtaed Data'!$H7485</f>
        <v>2541</v>
      </c>
      <c r="M4131" s="9">
        <f>'Consolidtaed Data'!$L7485-'Consolidtaed Data'!$K7485</f>
        <v>792</v>
      </c>
      <c r="N4131" s="9" t="str">
        <f>VLOOKUP('Consolidtaed Data'!$C7485,[1]Locations!$A:$O,2,0)</f>
        <v>Chula Vista</v>
      </c>
      <c r="O4131" s="9" t="str">
        <f>VLOOKUP('Consolidtaed Data'!$D7485,'[1]Sales People'!$A:$B,2,0)</f>
        <v>Roger Ramos</v>
      </c>
      <c r="P4131" s="9" t="str">
        <f>VLOOKUP('Consolidtaed Data'!$E7485,[1]Customers!$A:$B,2,0)</f>
        <v>Kenneth Ross</v>
      </c>
      <c r="Q4131" s="11">
        <f>WEEKDAY('Consolidtaed Data'!$F7485)</f>
        <v>5</v>
      </c>
      <c r="R4131" s="9">
        <f>MONTH('Consolidtaed Data'!$F7485)</f>
        <v>7</v>
      </c>
      <c r="S4131" s="9" t="str">
        <f>TEXT(Table3[[#This Row],[Purchase Date]],"MMMM")</f>
        <v>October</v>
      </c>
      <c r="T4131" s="9">
        <f>YEAR('Consolidtaed Data'!$F7485)</f>
        <v>2021</v>
      </c>
    </row>
    <row r="4132" spans="1:20" x14ac:dyDescent="0.3">
      <c r="A4132" s="9" t="s">
        <v>5155</v>
      </c>
      <c r="B4132" s="9" t="s">
        <v>41</v>
      </c>
      <c r="C4132" s="9" t="s">
        <v>25</v>
      </c>
      <c r="D4132" s="9" t="s">
        <v>35</v>
      </c>
      <c r="E4132" s="9" t="s">
        <v>749</v>
      </c>
      <c r="F4132" s="10">
        <v>44134</v>
      </c>
      <c r="G4132" s="10" t="str">
        <f>VLOOKUP(Table3[[#This Row],[Product ID]],[1]Products!$A:$G,2,0)</f>
        <v>Product 11</v>
      </c>
      <c r="H4132" s="22">
        <v>1</v>
      </c>
      <c r="I4132" s="9">
        <f>VLOOKUP('Consolidtaed Data'!$B8216,[1]Products!$A:$G,4,0)</f>
        <v>684</v>
      </c>
      <c r="J4132" s="9">
        <f>VLOOKUP('Consolidtaed Data'!$B8216,[1]Products!$A:$G,3,0)</f>
        <v>561</v>
      </c>
      <c r="K4132" s="9">
        <f>'Consolidtaed Data'!$J8216*'Consolidtaed Data'!$H8216</f>
        <v>1305</v>
      </c>
      <c r="L4132" s="9">
        <f>'Consolidtaed Data'!$I8216*'Consolidtaed Data'!$H8216</f>
        <v>1590</v>
      </c>
      <c r="M4132" s="9">
        <f>'Consolidtaed Data'!$L8216-'Consolidtaed Data'!$K8216</f>
        <v>2397</v>
      </c>
      <c r="N4132" s="9" t="str">
        <f>VLOOKUP('Consolidtaed Data'!$C8216,[1]Locations!$A:$O,2,0)</f>
        <v>Inglewood</v>
      </c>
      <c r="O4132" s="9" t="str">
        <f>VLOOKUP('Consolidtaed Data'!$D8216,'[1]Sales People'!$A:$B,2,0)</f>
        <v>Ernest Wagner</v>
      </c>
      <c r="P4132" s="9" t="str">
        <f>VLOOKUP('Consolidtaed Data'!$E8216,[1]Customers!$A:$B,2,0)</f>
        <v>Jonathan Reed</v>
      </c>
      <c r="Q4132" s="11">
        <f>WEEKDAY('Consolidtaed Data'!$F8216)</f>
        <v>5</v>
      </c>
      <c r="R4132" s="9">
        <f>MONTH('Consolidtaed Data'!$F8216)</f>
        <v>9</v>
      </c>
      <c r="S4132" s="9" t="str">
        <f>TEXT(Table3[[#This Row],[Purchase Date]],"MMMM")</f>
        <v>October</v>
      </c>
      <c r="T4132" s="9">
        <f>YEAR('Consolidtaed Data'!$F8216)</f>
        <v>2021</v>
      </c>
    </row>
    <row r="4133" spans="1:20" x14ac:dyDescent="0.3">
      <c r="A4133" s="9" t="s">
        <v>5156</v>
      </c>
      <c r="B4133" s="9" t="s">
        <v>252</v>
      </c>
      <c r="C4133" s="9" t="s">
        <v>635</v>
      </c>
      <c r="D4133" s="9" t="s">
        <v>31</v>
      </c>
      <c r="E4133" s="9" t="s">
        <v>273</v>
      </c>
      <c r="F4133" s="10">
        <v>44134</v>
      </c>
      <c r="G4133" s="10" t="str">
        <f>VLOOKUP(Table3[[#This Row],[Product ID]],[1]Products!$A:$G,2,0)</f>
        <v>Product 81</v>
      </c>
      <c r="H4133" s="22">
        <v>2</v>
      </c>
      <c r="I4133" s="9">
        <f>VLOOKUP('Consolidtaed Data'!$B8356,[1]Products!$A:$G,4,0)</f>
        <v>2182</v>
      </c>
      <c r="J4133" s="9">
        <f>VLOOKUP('Consolidtaed Data'!$B8356,[1]Products!$A:$G,3,0)</f>
        <v>1200</v>
      </c>
      <c r="K4133" s="9">
        <f>'Consolidtaed Data'!$J8356*'Consolidtaed Data'!$H8356</f>
        <v>7860</v>
      </c>
      <c r="L4133" s="9">
        <f>'Consolidtaed Data'!$I8356*'Consolidtaed Data'!$H8356</f>
        <v>9584</v>
      </c>
      <c r="M4133" s="9">
        <f>'Consolidtaed Data'!$L8356-'Consolidtaed Data'!$K8356</f>
        <v>243</v>
      </c>
      <c r="N4133" s="9" t="str">
        <f>VLOOKUP('Consolidtaed Data'!$C8356,[1]Locations!$A:$O,2,0)</f>
        <v>Sunnyvale</v>
      </c>
      <c r="O4133" s="9" t="str">
        <f>VLOOKUP('Consolidtaed Data'!$D8356,'[1]Sales People'!$A:$B,2,0)</f>
        <v>Brian Davis</v>
      </c>
      <c r="P4133" s="9" t="str">
        <f>VLOOKUP('Consolidtaed Data'!$E8356,[1]Customers!$A:$B,2,0)</f>
        <v>Wayne Johnson</v>
      </c>
      <c r="Q4133" s="11">
        <f>WEEKDAY('Consolidtaed Data'!$F8356)</f>
        <v>2</v>
      </c>
      <c r="R4133" s="9">
        <f>MONTH('Consolidtaed Data'!$F8356)</f>
        <v>9</v>
      </c>
      <c r="S4133" s="9" t="str">
        <f>TEXT(Table3[[#This Row],[Purchase Date]],"MMMM")</f>
        <v>October</v>
      </c>
      <c r="T4133" s="9">
        <f>YEAR('Consolidtaed Data'!$F8356)</f>
        <v>2021</v>
      </c>
    </row>
    <row r="4134" spans="1:20" x14ac:dyDescent="0.3">
      <c r="A4134" s="9" t="s">
        <v>5157</v>
      </c>
      <c r="B4134" s="9" t="s">
        <v>252</v>
      </c>
      <c r="C4134" s="9" t="s">
        <v>30</v>
      </c>
      <c r="D4134" s="9" t="s">
        <v>87</v>
      </c>
      <c r="E4134" s="9" t="s">
        <v>207</v>
      </c>
      <c r="F4134" s="10">
        <v>44134</v>
      </c>
      <c r="G4134" s="10" t="str">
        <f>VLOOKUP(Table3[[#This Row],[Product ID]],[1]Products!$A:$G,2,0)</f>
        <v>Product 81</v>
      </c>
      <c r="H4134" s="22">
        <v>2</v>
      </c>
      <c r="I4134" s="9">
        <f>VLOOKUP('Consolidtaed Data'!$B8454,[1]Products!$A:$G,4,0)</f>
        <v>290</v>
      </c>
      <c r="J4134" s="9">
        <f>VLOOKUP('Consolidtaed Data'!$B8454,[1]Products!$A:$G,3,0)</f>
        <v>200</v>
      </c>
      <c r="K4134" s="9">
        <f>'Consolidtaed Data'!$J8454*'Consolidtaed Data'!$H8454</f>
        <v>732</v>
      </c>
      <c r="L4134" s="9">
        <f>'Consolidtaed Data'!$I8454*'Consolidtaed Data'!$H8454</f>
        <v>1077</v>
      </c>
      <c r="M4134" s="9">
        <f>'Consolidtaed Data'!$L8454-'Consolidtaed Data'!$K8454</f>
        <v>1376</v>
      </c>
      <c r="N4134" s="9" t="str">
        <f>VLOOKUP('Consolidtaed Data'!$C8454,[1]Locations!$A:$O,2,0)</f>
        <v>Norwalk</v>
      </c>
      <c r="O4134" s="9" t="str">
        <f>VLOOKUP('Consolidtaed Data'!$D8454,'[1]Sales People'!$A:$B,2,0)</f>
        <v>Gary Rodriguez</v>
      </c>
      <c r="P4134" s="9" t="str">
        <f>VLOOKUP('Consolidtaed Data'!$E8454,[1]Customers!$A:$B,2,0)</f>
        <v>Victor Gutierrez</v>
      </c>
      <c r="Q4134" s="11">
        <f>WEEKDAY('Consolidtaed Data'!$F8454)</f>
        <v>2</v>
      </c>
      <c r="R4134" s="9">
        <f>MONTH('Consolidtaed Data'!$F8454)</f>
        <v>10</v>
      </c>
      <c r="S4134" s="9" t="str">
        <f>TEXT(Table3[[#This Row],[Purchase Date]],"MMMM")</f>
        <v>October</v>
      </c>
      <c r="T4134" s="9">
        <f>YEAR('Consolidtaed Data'!$F8454)</f>
        <v>2021</v>
      </c>
    </row>
    <row r="4135" spans="1:20" x14ac:dyDescent="0.3">
      <c r="A4135" s="9" t="s">
        <v>5158</v>
      </c>
      <c r="B4135" s="9" t="s">
        <v>98</v>
      </c>
      <c r="C4135" s="9" t="s">
        <v>108</v>
      </c>
      <c r="D4135" s="9" t="s">
        <v>197</v>
      </c>
      <c r="E4135" s="9" t="s">
        <v>1186</v>
      </c>
      <c r="F4135" s="10">
        <v>44134</v>
      </c>
      <c r="G4135" s="10" t="str">
        <f>VLOOKUP(Table3[[#This Row],[Product ID]],[1]Products!$A:$G,2,0)</f>
        <v>Product 85</v>
      </c>
      <c r="H4135" s="22">
        <v>3</v>
      </c>
      <c r="I4135" s="9">
        <f>VLOOKUP('Consolidtaed Data'!$B8457,[1]Products!$A:$G,4,0)</f>
        <v>556</v>
      </c>
      <c r="J4135" s="9">
        <f>VLOOKUP('Consolidtaed Data'!$B8457,[1]Products!$A:$G,3,0)</f>
        <v>395</v>
      </c>
      <c r="K4135" s="9">
        <f>'Consolidtaed Data'!$J8457*'Consolidtaed Data'!$H8457</f>
        <v>1516</v>
      </c>
      <c r="L4135" s="9">
        <f>'Consolidtaed Data'!$I8457*'Consolidtaed Data'!$H8457</f>
        <v>1783</v>
      </c>
      <c r="M4135" s="9">
        <f>'Consolidtaed Data'!$L8457-'Consolidtaed Data'!$K8457</f>
        <v>656</v>
      </c>
      <c r="N4135" s="9" t="str">
        <f>VLOOKUP('Consolidtaed Data'!$C8457,[1]Locations!$A:$O,2,0)</f>
        <v>Simi Valley</v>
      </c>
      <c r="O4135" s="9" t="str">
        <f>VLOOKUP('Consolidtaed Data'!$D8457,'[1]Sales People'!$A:$B,2,0)</f>
        <v>Carl Hall</v>
      </c>
      <c r="P4135" s="9" t="str">
        <f>VLOOKUP('Consolidtaed Data'!$E8457,[1]Customers!$A:$B,2,0)</f>
        <v>Gregory Chapman</v>
      </c>
      <c r="Q4135" s="11">
        <f>WEEKDAY('Consolidtaed Data'!$F8457)</f>
        <v>2</v>
      </c>
      <c r="R4135" s="9">
        <f>MONTH('Consolidtaed Data'!$F8457)</f>
        <v>10</v>
      </c>
      <c r="S4135" s="9" t="str">
        <f>TEXT(Table3[[#This Row],[Purchase Date]],"MMMM")</f>
        <v>October</v>
      </c>
      <c r="T4135" s="9">
        <f>YEAR('Consolidtaed Data'!$F8457)</f>
        <v>2021</v>
      </c>
    </row>
    <row r="4136" spans="1:20" x14ac:dyDescent="0.3">
      <c r="A4136" s="9" t="s">
        <v>5159</v>
      </c>
      <c r="B4136" s="9" t="s">
        <v>116</v>
      </c>
      <c r="C4136" s="9" t="s">
        <v>25</v>
      </c>
      <c r="D4136" s="9" t="s">
        <v>22</v>
      </c>
      <c r="E4136" s="9" t="s">
        <v>1582</v>
      </c>
      <c r="F4136" s="10">
        <v>44134</v>
      </c>
      <c r="G4136" s="10" t="str">
        <f>VLOOKUP(Table3[[#This Row],[Product ID]],[1]Products!$A:$G,2,0)</f>
        <v>Product 55</v>
      </c>
      <c r="H4136" s="22">
        <v>3</v>
      </c>
      <c r="I4136" s="9">
        <f>VLOOKUP('Consolidtaed Data'!$B9098,[1]Products!$A:$G,4,0)</f>
        <v>2464</v>
      </c>
      <c r="J4136" s="9">
        <f>VLOOKUP('Consolidtaed Data'!$B9098,[1]Products!$A:$G,3,0)</f>
        <v>1774</v>
      </c>
      <c r="K4136" s="9">
        <f>'Consolidtaed Data'!$J9098*'Consolidtaed Data'!$H9098</f>
        <v>5512</v>
      </c>
      <c r="L4136" s="9">
        <f>'Consolidtaed Data'!$I9098*'Consolidtaed Data'!$H9098</f>
        <v>7548</v>
      </c>
      <c r="M4136" s="9">
        <f>'Consolidtaed Data'!$L9098-'Consolidtaed Data'!$K9098</f>
        <v>651</v>
      </c>
      <c r="N4136" s="9" t="str">
        <f>VLOOKUP('Consolidtaed Data'!$C9098,[1]Locations!$A:$O,2,0)</f>
        <v>Oakland</v>
      </c>
      <c r="O4136" s="9" t="str">
        <f>VLOOKUP('Consolidtaed Data'!$D9098,'[1]Sales People'!$A:$B,2,0)</f>
        <v>Roger Ramos</v>
      </c>
      <c r="P4136" s="9" t="str">
        <f>VLOOKUP('Consolidtaed Data'!$E9098,[1]Customers!$A:$B,2,0)</f>
        <v>Chris Fuller</v>
      </c>
      <c r="Q4136" s="11">
        <f>WEEKDAY('Consolidtaed Data'!$F9098)</f>
        <v>6</v>
      </c>
      <c r="R4136" s="9">
        <f>MONTH('Consolidtaed Data'!$F9098)</f>
        <v>11</v>
      </c>
      <c r="S4136" s="9" t="str">
        <f>TEXT(Table3[[#This Row],[Purchase Date]],"MMMM")</f>
        <v>October</v>
      </c>
      <c r="T4136" s="9">
        <f>YEAR('Consolidtaed Data'!$F9098)</f>
        <v>2021</v>
      </c>
    </row>
    <row r="4137" spans="1:20" x14ac:dyDescent="0.3">
      <c r="A4137" s="9" t="s">
        <v>5160</v>
      </c>
      <c r="B4137" s="9" t="s">
        <v>318</v>
      </c>
      <c r="C4137" s="9" t="s">
        <v>72</v>
      </c>
      <c r="D4137" s="9" t="s">
        <v>374</v>
      </c>
      <c r="E4137" s="9" t="s">
        <v>2440</v>
      </c>
      <c r="F4137" s="10">
        <v>44134</v>
      </c>
      <c r="G4137" s="10" t="str">
        <f>VLOOKUP(Table3[[#This Row],[Product ID]],[1]Products!$A:$G,2,0)</f>
        <v>Product 89</v>
      </c>
      <c r="H4137" s="22">
        <v>1</v>
      </c>
      <c r="I4137" s="9">
        <f>VLOOKUP('Consolidtaed Data'!$B9105,[1]Products!$A:$G,4,0)</f>
        <v>1526</v>
      </c>
      <c r="J4137" s="9">
        <f>VLOOKUP('Consolidtaed Data'!$B9105,[1]Products!$A:$G,3,0)</f>
        <v>1251</v>
      </c>
      <c r="K4137" s="9">
        <f>'Consolidtaed Data'!$J9105*'Consolidtaed Data'!$H9105</f>
        <v>2582</v>
      </c>
      <c r="L4137" s="9">
        <f>'Consolidtaed Data'!$I9105*'Consolidtaed Data'!$H9105</f>
        <v>4782</v>
      </c>
      <c r="M4137" s="9">
        <f>'Consolidtaed Data'!$L9105-'Consolidtaed Data'!$K9105</f>
        <v>599</v>
      </c>
      <c r="N4137" s="9" t="str">
        <f>VLOOKUP('Consolidtaed Data'!$C9105,[1]Locations!$A:$O,2,0)</f>
        <v>Antioch</v>
      </c>
      <c r="O4137" s="9" t="str">
        <f>VLOOKUP('Consolidtaed Data'!$D9105,'[1]Sales People'!$A:$B,2,0)</f>
        <v>Eugene Holmes</v>
      </c>
      <c r="P4137" s="9" t="str">
        <f>VLOOKUP('Consolidtaed Data'!$E9105,[1]Customers!$A:$B,2,0)</f>
        <v>Brian Kim</v>
      </c>
      <c r="Q4137" s="11">
        <f>WEEKDAY('Consolidtaed Data'!$F9105)</f>
        <v>7</v>
      </c>
      <c r="R4137" s="9">
        <f>MONTH('Consolidtaed Data'!$F9105)</f>
        <v>11</v>
      </c>
      <c r="S4137" s="9" t="str">
        <f>TEXT(Table3[[#This Row],[Purchase Date]],"MMMM")</f>
        <v>October</v>
      </c>
      <c r="T4137" s="9">
        <f>YEAR('Consolidtaed Data'!$F9105)</f>
        <v>2021</v>
      </c>
    </row>
    <row r="4138" spans="1:20" x14ac:dyDescent="0.3">
      <c r="A4138" s="9" t="s">
        <v>5161</v>
      </c>
      <c r="B4138" s="9" t="s">
        <v>284</v>
      </c>
      <c r="C4138" s="9" t="s">
        <v>263</v>
      </c>
      <c r="D4138" s="9" t="s">
        <v>281</v>
      </c>
      <c r="E4138" s="9" t="s">
        <v>1083</v>
      </c>
      <c r="F4138" s="10">
        <v>44134</v>
      </c>
      <c r="G4138" s="10" t="str">
        <f>VLOOKUP(Table3[[#This Row],[Product ID]],[1]Products!$A:$G,2,0)</f>
        <v>Product 96</v>
      </c>
      <c r="H4138" s="22">
        <v>1</v>
      </c>
      <c r="I4138" s="9">
        <f>VLOOKUP('Consolidtaed Data'!$B9380,[1]Products!$A:$G,4,0)</f>
        <v>1119</v>
      </c>
      <c r="J4138" s="9">
        <f>VLOOKUP('Consolidtaed Data'!$B9380,[1]Products!$A:$G,3,0)</f>
        <v>683</v>
      </c>
      <c r="K4138" s="9">
        <f>'Consolidtaed Data'!$J9380*'Consolidtaed Data'!$H9380</f>
        <v>2835</v>
      </c>
      <c r="L4138" s="9">
        <f>'Consolidtaed Data'!$I9380*'Consolidtaed Data'!$H9380</f>
        <v>5667</v>
      </c>
      <c r="M4138" s="9">
        <f>'Consolidtaed Data'!$L9380-'Consolidtaed Data'!$K9380</f>
        <v>51</v>
      </c>
      <c r="N4138" s="9" t="str">
        <f>VLOOKUP('Consolidtaed Data'!$C9380,[1]Locations!$A:$O,2,0)</f>
        <v>El Monte</v>
      </c>
      <c r="O4138" s="9" t="str">
        <f>VLOOKUP('Consolidtaed Data'!$D9380,'[1]Sales People'!$A:$B,2,0)</f>
        <v>John Reyes</v>
      </c>
      <c r="P4138" s="9" t="str">
        <f>VLOOKUP('Consolidtaed Data'!$E9380,[1]Customers!$A:$B,2,0)</f>
        <v>Billy Miller</v>
      </c>
      <c r="Q4138" s="11">
        <f>WEEKDAY('Consolidtaed Data'!$F9380)</f>
        <v>6</v>
      </c>
      <c r="R4138" s="9">
        <f>MONTH('Consolidtaed Data'!$F9380)</f>
        <v>12</v>
      </c>
      <c r="S4138" s="9" t="str">
        <f>TEXT(Table3[[#This Row],[Purchase Date]],"MMMM")</f>
        <v>October</v>
      </c>
      <c r="T4138" s="9">
        <f>YEAR('Consolidtaed Data'!$F9380)</f>
        <v>2021</v>
      </c>
    </row>
    <row r="4139" spans="1:20" x14ac:dyDescent="0.3">
      <c r="A4139" s="9" t="s">
        <v>5162</v>
      </c>
      <c r="B4139" s="9" t="s">
        <v>219</v>
      </c>
      <c r="C4139" s="9" t="s">
        <v>439</v>
      </c>
      <c r="D4139" s="9" t="s">
        <v>26</v>
      </c>
      <c r="E4139" s="9" t="s">
        <v>735</v>
      </c>
      <c r="F4139" s="10">
        <v>44134</v>
      </c>
      <c r="G4139" s="10" t="str">
        <f>VLOOKUP(Table3[[#This Row],[Product ID]],[1]Products!$A:$G,2,0)</f>
        <v>Product 35</v>
      </c>
      <c r="H4139" s="22">
        <v>1</v>
      </c>
      <c r="I4139" s="9">
        <f>VLOOKUP('Consolidtaed Data'!$B9445,[1]Products!$A:$G,4,0)</f>
        <v>1639</v>
      </c>
      <c r="J4139" s="9">
        <f>VLOOKUP('Consolidtaed Data'!$B9445,[1]Products!$A:$G,3,0)</f>
        <v>1295</v>
      </c>
      <c r="K4139" s="9">
        <f>'Consolidtaed Data'!$J9445*'Consolidtaed Data'!$H9445</f>
        <v>1364</v>
      </c>
      <c r="L4139" s="9">
        <f>'Consolidtaed Data'!$I9445*'Consolidtaed Data'!$H9445</f>
        <v>2676</v>
      </c>
      <c r="M4139" s="9">
        <f>'Consolidtaed Data'!$L9445-'Consolidtaed Data'!$K9445</f>
        <v>731</v>
      </c>
      <c r="N4139" s="9" t="str">
        <f>VLOOKUP('Consolidtaed Data'!$C9445,[1]Locations!$A:$O,2,0)</f>
        <v>Santa Clara</v>
      </c>
      <c r="O4139" s="9" t="str">
        <f>VLOOKUP('Consolidtaed Data'!$D9445,'[1]Sales People'!$A:$B,2,0)</f>
        <v>Fred Robertson</v>
      </c>
      <c r="P4139" s="9" t="str">
        <f>VLOOKUP('Consolidtaed Data'!$E9445,[1]Customers!$A:$B,2,0)</f>
        <v>Sean Black</v>
      </c>
      <c r="Q4139" s="11">
        <f>WEEKDAY('Consolidtaed Data'!$F9445)</f>
        <v>3</v>
      </c>
      <c r="R4139" s="9">
        <f>MONTH('Consolidtaed Data'!$F9445)</f>
        <v>12</v>
      </c>
      <c r="S4139" s="9" t="str">
        <f>TEXT(Table3[[#This Row],[Purchase Date]],"MMMM")</f>
        <v>October</v>
      </c>
      <c r="T4139" s="9">
        <f>YEAR('Consolidtaed Data'!$F9445)</f>
        <v>2021</v>
      </c>
    </row>
    <row r="4140" spans="1:20" x14ac:dyDescent="0.3">
      <c r="A4140" s="9" t="s">
        <v>5163</v>
      </c>
      <c r="B4140" s="9" t="s">
        <v>240</v>
      </c>
      <c r="C4140" s="9" t="s">
        <v>39</v>
      </c>
      <c r="D4140" s="9" t="s">
        <v>174</v>
      </c>
      <c r="E4140" s="9" t="s">
        <v>389</v>
      </c>
      <c r="F4140" s="10">
        <v>44135</v>
      </c>
      <c r="G4140" s="10" t="str">
        <f>VLOOKUP(Table3[[#This Row],[Product ID]],[1]Products!$A:$G,2,0)</f>
        <v>Product 70</v>
      </c>
      <c r="H4140" s="22">
        <v>2</v>
      </c>
      <c r="I4140" s="9">
        <f>VLOOKUP('Consolidtaed Data'!$B5025,[1]Products!$A:$G,4,0)</f>
        <v>1178</v>
      </c>
      <c r="J4140" s="9">
        <f>VLOOKUP('Consolidtaed Data'!$B5025,[1]Products!$A:$G,3,0)</f>
        <v>683</v>
      </c>
      <c r="K4140" s="9">
        <f>'Consolidtaed Data'!$J5025*'Consolidtaed Data'!$H5025</f>
        <v>1295</v>
      </c>
      <c r="L4140" s="9">
        <f>'Consolidtaed Data'!$I5025*'Consolidtaed Data'!$H5025</f>
        <v>1639</v>
      </c>
      <c r="M4140" s="9">
        <f>'Consolidtaed Data'!$L5025-'Consolidtaed Data'!$K5025</f>
        <v>812</v>
      </c>
      <c r="N4140" s="9" t="str">
        <f>VLOOKUP('Consolidtaed Data'!$C5025,[1]Locations!$A:$O,2,0)</f>
        <v>San Diego</v>
      </c>
      <c r="O4140" s="9" t="str">
        <f>VLOOKUP('Consolidtaed Data'!$D5025,'[1]Sales People'!$A:$B,2,0)</f>
        <v>Howard Gardner</v>
      </c>
      <c r="P4140" s="9" t="str">
        <f>VLOOKUP('Consolidtaed Data'!$E5025,[1]Customers!$A:$B,2,0)</f>
        <v>Todd Lynch</v>
      </c>
      <c r="Q4140" s="11">
        <f>WEEKDAY('Consolidtaed Data'!$F5025)</f>
        <v>2</v>
      </c>
      <c r="R4140" s="9">
        <f>MONTH('Consolidtaed Data'!$F5025)</f>
        <v>1</v>
      </c>
      <c r="S4140" s="9" t="str">
        <f>TEXT(Table3[[#This Row],[Purchase Date]],"MMMM")</f>
        <v>October</v>
      </c>
      <c r="T4140" s="9">
        <f>YEAR('Consolidtaed Data'!$F5025)</f>
        <v>2021</v>
      </c>
    </row>
    <row r="4141" spans="1:20" x14ac:dyDescent="0.3">
      <c r="A4141" s="9" t="s">
        <v>5164</v>
      </c>
      <c r="B4141" s="9" t="s">
        <v>318</v>
      </c>
      <c r="C4141" s="9" t="s">
        <v>295</v>
      </c>
      <c r="D4141" s="9" t="s">
        <v>272</v>
      </c>
      <c r="E4141" s="9" t="s">
        <v>2098</v>
      </c>
      <c r="F4141" s="10">
        <v>44135</v>
      </c>
      <c r="G4141" s="10" t="str">
        <f>VLOOKUP(Table3[[#This Row],[Product ID]],[1]Products!$A:$G,2,0)</f>
        <v>Product 89</v>
      </c>
      <c r="H4141" s="22">
        <v>2</v>
      </c>
      <c r="I4141" s="9">
        <f>VLOOKUP('Consolidtaed Data'!$B5035,[1]Products!$A:$G,4,0)</f>
        <v>136</v>
      </c>
      <c r="J4141" s="9">
        <f>VLOOKUP('Consolidtaed Data'!$B5035,[1]Products!$A:$G,3,0)</f>
        <v>72</v>
      </c>
      <c r="K4141" s="9">
        <f>'Consolidtaed Data'!$J5035*'Consolidtaed Data'!$H5035</f>
        <v>504</v>
      </c>
      <c r="L4141" s="9">
        <f>'Consolidtaed Data'!$I5035*'Consolidtaed Data'!$H5035</f>
        <v>951</v>
      </c>
      <c r="M4141" s="9">
        <f>'Consolidtaed Data'!$L5035-'Consolidtaed Data'!$K5035</f>
        <v>187</v>
      </c>
      <c r="N4141" s="9" t="str">
        <f>VLOOKUP('Consolidtaed Data'!$C5035,[1]Locations!$A:$O,2,0)</f>
        <v>Costa Mesa</v>
      </c>
      <c r="O4141" s="9" t="str">
        <f>VLOOKUP('Consolidtaed Data'!$D5035,'[1]Sales People'!$A:$B,2,0)</f>
        <v>Brian Hansen</v>
      </c>
      <c r="P4141" s="9" t="str">
        <f>VLOOKUP('Consolidtaed Data'!$E5035,[1]Customers!$A:$B,2,0)</f>
        <v>Nicholas Hamilton</v>
      </c>
      <c r="Q4141" s="11">
        <f>WEEKDAY('Consolidtaed Data'!$F5035)</f>
        <v>3</v>
      </c>
      <c r="R4141" s="9">
        <f>MONTH('Consolidtaed Data'!$F5035)</f>
        <v>1</v>
      </c>
      <c r="S4141" s="9" t="str">
        <f>TEXT(Table3[[#This Row],[Purchase Date]],"MMMM")</f>
        <v>October</v>
      </c>
      <c r="T4141" s="9">
        <f>YEAR('Consolidtaed Data'!$F5035)</f>
        <v>2021</v>
      </c>
    </row>
    <row r="4142" spans="1:20" x14ac:dyDescent="0.3">
      <c r="A4142" s="9" t="s">
        <v>5165</v>
      </c>
      <c r="B4142" s="9" t="s">
        <v>582</v>
      </c>
      <c r="C4142" s="9" t="s">
        <v>504</v>
      </c>
      <c r="D4142" s="9" t="s">
        <v>100</v>
      </c>
      <c r="E4142" s="9" t="s">
        <v>2161</v>
      </c>
      <c r="F4142" s="10">
        <v>44135</v>
      </c>
      <c r="G4142" s="10" t="str">
        <f>VLOOKUP(Table3[[#This Row],[Product ID]],[1]Products!$A:$G,2,0)</f>
        <v>Product 58</v>
      </c>
      <c r="H4142" s="22">
        <v>1</v>
      </c>
      <c r="I4142" s="9">
        <f>VLOOKUP('Consolidtaed Data'!$B5192,[1]Products!$A:$G,4,0)</f>
        <v>556</v>
      </c>
      <c r="J4142" s="9">
        <f>VLOOKUP('Consolidtaed Data'!$B5192,[1]Products!$A:$G,3,0)</f>
        <v>395</v>
      </c>
      <c r="K4142" s="9">
        <f>'Consolidtaed Data'!$J5192*'Consolidtaed Data'!$H5192</f>
        <v>1788</v>
      </c>
      <c r="L4142" s="9">
        <f>'Consolidtaed Data'!$I5192*'Consolidtaed Data'!$H5192</f>
        <v>2353</v>
      </c>
      <c r="M4142" s="9">
        <f>'Consolidtaed Data'!$L5192-'Consolidtaed Data'!$K5192</f>
        <v>265</v>
      </c>
      <c r="N4142" s="9" t="str">
        <f>VLOOKUP('Consolidtaed Data'!$C5192,[1]Locations!$A:$O,2,0)</f>
        <v>Santa Ana</v>
      </c>
      <c r="O4142" s="9" t="str">
        <f>VLOOKUP('Consolidtaed Data'!$D5192,'[1]Sales People'!$A:$B,2,0)</f>
        <v>Carl Elliott</v>
      </c>
      <c r="P4142" s="9" t="str">
        <f>VLOOKUP('Consolidtaed Data'!$E5192,[1]Customers!$A:$B,2,0)</f>
        <v>Chris Burke</v>
      </c>
      <c r="Q4142" s="11">
        <f>WEEKDAY('Consolidtaed Data'!$F5192)</f>
        <v>7</v>
      </c>
      <c r="R4142" s="9">
        <f>MONTH('Consolidtaed Data'!$F5192)</f>
        <v>1</v>
      </c>
      <c r="S4142" s="9" t="str">
        <f>TEXT(Table3[[#This Row],[Purchase Date]],"MMMM")</f>
        <v>October</v>
      </c>
      <c r="T4142" s="9">
        <f>YEAR('Consolidtaed Data'!$F5192)</f>
        <v>2021</v>
      </c>
    </row>
    <row r="4143" spans="1:20" x14ac:dyDescent="0.3">
      <c r="A4143" s="9" t="s">
        <v>5166</v>
      </c>
      <c r="B4143" s="9" t="s">
        <v>549</v>
      </c>
      <c r="C4143" s="9" t="s">
        <v>30</v>
      </c>
      <c r="D4143" s="9" t="s">
        <v>51</v>
      </c>
      <c r="E4143" s="9" t="s">
        <v>1216</v>
      </c>
      <c r="F4143" s="10">
        <v>44135</v>
      </c>
      <c r="G4143" s="10" t="str">
        <f>VLOOKUP(Table3[[#This Row],[Product ID]],[1]Products!$A:$G,2,0)</f>
        <v>Product 10</v>
      </c>
      <c r="H4143" s="22">
        <v>1</v>
      </c>
      <c r="I4143" s="9">
        <f>VLOOKUP('Consolidtaed Data'!$B5226,[1]Products!$A:$G,4,0)</f>
        <v>2283</v>
      </c>
      <c r="J4143" s="9">
        <f>VLOOKUP('Consolidtaed Data'!$B5226,[1]Products!$A:$G,3,0)</f>
        <v>1484</v>
      </c>
      <c r="K4143" s="9">
        <f>'Consolidtaed Data'!$J5226*'Consolidtaed Data'!$H5226</f>
        <v>2660</v>
      </c>
      <c r="L4143" s="9">
        <f>'Consolidtaed Data'!$I5226*'Consolidtaed Data'!$H5226</f>
        <v>5112</v>
      </c>
      <c r="M4143" s="9">
        <f>'Consolidtaed Data'!$L5226-'Consolidtaed Data'!$K5226</f>
        <v>192</v>
      </c>
      <c r="N4143" s="9" t="str">
        <f>VLOOKUP('Consolidtaed Data'!$C5226,[1]Locations!$A:$O,2,0)</f>
        <v>Torrance</v>
      </c>
      <c r="O4143" s="9" t="str">
        <f>VLOOKUP('Consolidtaed Data'!$D5226,'[1]Sales People'!$A:$B,2,0)</f>
        <v>Christopher Tucker</v>
      </c>
      <c r="P4143" s="9" t="str">
        <f>VLOOKUP('Consolidtaed Data'!$E5226,[1]Customers!$A:$B,2,0)</f>
        <v>Steven Nichols</v>
      </c>
      <c r="Q4143" s="11">
        <f>WEEKDAY('Consolidtaed Data'!$F5226)</f>
        <v>3</v>
      </c>
      <c r="R4143" s="9">
        <f>MONTH('Consolidtaed Data'!$F5226)</f>
        <v>1</v>
      </c>
      <c r="S4143" s="9" t="str">
        <f>TEXT(Table3[[#This Row],[Purchase Date]],"MMMM")</f>
        <v>October</v>
      </c>
      <c r="T4143" s="9">
        <f>YEAR('Consolidtaed Data'!$F5226)</f>
        <v>2021</v>
      </c>
    </row>
    <row r="4144" spans="1:20" x14ac:dyDescent="0.3">
      <c r="A4144" s="9" t="s">
        <v>5167</v>
      </c>
      <c r="B4144" s="9" t="s">
        <v>340</v>
      </c>
      <c r="C4144" s="9" t="s">
        <v>55</v>
      </c>
      <c r="D4144" s="9" t="s">
        <v>64</v>
      </c>
      <c r="E4144" s="9" t="s">
        <v>207</v>
      </c>
      <c r="F4144" s="10">
        <v>44135</v>
      </c>
      <c r="G4144" s="10" t="str">
        <f>VLOOKUP(Table3[[#This Row],[Product ID]],[1]Products!$A:$G,2,0)</f>
        <v>Product 34</v>
      </c>
      <c r="H4144" s="22">
        <v>1</v>
      </c>
      <c r="I4144" s="9">
        <f>VLOOKUP('Consolidtaed Data'!$B5345,[1]Products!$A:$G,4,0)</f>
        <v>1826</v>
      </c>
      <c r="J4144" s="9">
        <f>VLOOKUP('Consolidtaed Data'!$B5345,[1]Products!$A:$G,3,0)</f>
        <v>1443</v>
      </c>
      <c r="K4144" s="9">
        <f>'Consolidtaed Data'!$J5345*'Consolidtaed Data'!$H5345</f>
        <v>872</v>
      </c>
      <c r="L4144" s="9">
        <f>'Consolidtaed Data'!$I5345*'Consolidtaed Data'!$H5345</f>
        <v>1743</v>
      </c>
      <c r="M4144" s="9">
        <f>'Consolidtaed Data'!$L5345-'Consolidtaed Data'!$K5345</f>
        <v>1632</v>
      </c>
      <c r="N4144" s="9" t="str">
        <f>VLOOKUP('Consolidtaed Data'!$C5345,[1]Locations!$A:$O,2,0)</f>
        <v>Elk Grove</v>
      </c>
      <c r="O4144" s="9" t="str">
        <f>VLOOKUP('Consolidtaed Data'!$D5345,'[1]Sales People'!$A:$B,2,0)</f>
        <v>Carl Elliott</v>
      </c>
      <c r="P4144" s="9" t="str">
        <f>VLOOKUP('Consolidtaed Data'!$E5345,[1]Customers!$A:$B,2,0)</f>
        <v>Carl Nguyen</v>
      </c>
      <c r="Q4144" s="11">
        <f>WEEKDAY('Consolidtaed Data'!$F5345)</f>
        <v>7</v>
      </c>
      <c r="R4144" s="9">
        <f>MONTH('Consolidtaed Data'!$F5345)</f>
        <v>1</v>
      </c>
      <c r="S4144" s="9" t="str">
        <f>TEXT(Table3[[#This Row],[Purchase Date]],"MMMM")</f>
        <v>October</v>
      </c>
      <c r="T4144" s="9">
        <f>YEAR('Consolidtaed Data'!$F5345)</f>
        <v>2021</v>
      </c>
    </row>
    <row r="4145" spans="1:20" x14ac:dyDescent="0.3">
      <c r="A4145" s="9" t="s">
        <v>5168</v>
      </c>
      <c r="B4145" s="9" t="s">
        <v>360</v>
      </c>
      <c r="C4145" s="9" t="s">
        <v>439</v>
      </c>
      <c r="D4145" s="9" t="s">
        <v>46</v>
      </c>
      <c r="E4145" s="9" t="s">
        <v>40</v>
      </c>
      <c r="F4145" s="10">
        <v>44135</v>
      </c>
      <c r="G4145" s="10" t="str">
        <f>VLOOKUP(Table3[[#This Row],[Product ID]],[1]Products!$A:$G,2,0)</f>
        <v>Product 59</v>
      </c>
      <c r="H4145" s="22">
        <v>1</v>
      </c>
      <c r="I4145" s="9">
        <f>VLOOKUP('Consolidtaed Data'!$B6295,[1]Products!$A:$G,4,0)</f>
        <v>217</v>
      </c>
      <c r="J4145" s="9">
        <f>VLOOKUP('Consolidtaed Data'!$B6295,[1]Products!$A:$G,3,0)</f>
        <v>171</v>
      </c>
      <c r="K4145" s="9">
        <f>'Consolidtaed Data'!$J6295*'Consolidtaed Data'!$H6295</f>
        <v>455</v>
      </c>
      <c r="L4145" s="9">
        <f>'Consolidtaed Data'!$I6295*'Consolidtaed Data'!$H6295</f>
        <v>799</v>
      </c>
      <c r="M4145" s="9">
        <f>'Consolidtaed Data'!$L6295-'Consolidtaed Data'!$K6295</f>
        <v>4400</v>
      </c>
      <c r="N4145" s="9" t="str">
        <f>VLOOKUP('Consolidtaed Data'!$C6295,[1]Locations!$A:$O,2,0)</f>
        <v>San Bernardino</v>
      </c>
      <c r="O4145" s="9" t="str">
        <f>VLOOKUP('Consolidtaed Data'!$D6295,'[1]Sales People'!$A:$B,2,0)</f>
        <v>Arthur Mccoy</v>
      </c>
      <c r="P4145" s="9" t="str">
        <f>VLOOKUP('Consolidtaed Data'!$E6295,[1]Customers!$A:$B,2,0)</f>
        <v>Daniel Carroll</v>
      </c>
      <c r="Q4145" s="11">
        <f>WEEKDAY('Consolidtaed Data'!$F6295)</f>
        <v>5</v>
      </c>
      <c r="R4145" s="9">
        <f>MONTH('Consolidtaed Data'!$F6295)</f>
        <v>4</v>
      </c>
      <c r="S4145" s="9" t="str">
        <f>TEXT(Table3[[#This Row],[Purchase Date]],"MMMM")</f>
        <v>October</v>
      </c>
      <c r="T4145" s="9">
        <f>YEAR('Consolidtaed Data'!$F6295)</f>
        <v>2021</v>
      </c>
    </row>
    <row r="4146" spans="1:20" x14ac:dyDescent="0.3">
      <c r="A4146" s="9" t="s">
        <v>5169</v>
      </c>
      <c r="B4146" s="9" t="s">
        <v>38</v>
      </c>
      <c r="C4146" s="9" t="s">
        <v>462</v>
      </c>
      <c r="D4146" s="9" t="s">
        <v>123</v>
      </c>
      <c r="E4146" s="9" t="s">
        <v>801</v>
      </c>
      <c r="F4146" s="10">
        <v>44135</v>
      </c>
      <c r="G4146" s="10" t="str">
        <f>VLOOKUP(Table3[[#This Row],[Product ID]],[1]Products!$A:$G,2,0)</f>
        <v>Product 25</v>
      </c>
      <c r="H4146" s="22">
        <v>4</v>
      </c>
      <c r="I4146" s="9">
        <f>VLOOKUP('Consolidtaed Data'!$B8007,[1]Products!$A:$G,4,0)</f>
        <v>2495</v>
      </c>
      <c r="J4146" s="9">
        <f>VLOOKUP('Consolidtaed Data'!$B8007,[1]Products!$A:$G,3,0)</f>
        <v>1896</v>
      </c>
      <c r="K4146" s="9">
        <f>'Consolidtaed Data'!$J8007*'Consolidtaed Data'!$H8007</f>
        <v>84</v>
      </c>
      <c r="L4146" s="9">
        <f>'Consolidtaed Data'!$I8007*'Consolidtaed Data'!$H8007</f>
        <v>123</v>
      </c>
      <c r="M4146" s="9">
        <f>'Consolidtaed Data'!$L8007-'Consolidtaed Data'!$K8007</f>
        <v>1485</v>
      </c>
      <c r="N4146" s="9" t="str">
        <f>VLOOKUP('Consolidtaed Data'!$C8007,[1]Locations!$A:$O,2,0)</f>
        <v>Lancaster</v>
      </c>
      <c r="O4146" s="9" t="str">
        <f>VLOOKUP('Consolidtaed Data'!$D8007,'[1]Sales People'!$A:$B,2,0)</f>
        <v>Patrick Ruiz</v>
      </c>
      <c r="P4146" s="9" t="str">
        <f>VLOOKUP('Consolidtaed Data'!$E8007,[1]Customers!$A:$B,2,0)</f>
        <v>Nicholas Ward</v>
      </c>
      <c r="Q4146" s="11">
        <f>WEEKDAY('Consolidtaed Data'!$F8007)</f>
        <v>4</v>
      </c>
      <c r="R4146" s="9">
        <f>MONTH('Consolidtaed Data'!$F8007)</f>
        <v>9</v>
      </c>
      <c r="S4146" s="9" t="str">
        <f>TEXT(Table3[[#This Row],[Purchase Date]],"MMMM")</f>
        <v>October</v>
      </c>
      <c r="T4146" s="9">
        <f>YEAR('Consolidtaed Data'!$F8007)</f>
        <v>2021</v>
      </c>
    </row>
    <row r="4147" spans="1:20" x14ac:dyDescent="0.3">
      <c r="A4147" s="9" t="s">
        <v>5170</v>
      </c>
      <c r="B4147" s="9" t="s">
        <v>112</v>
      </c>
      <c r="C4147" s="9" t="s">
        <v>157</v>
      </c>
      <c r="D4147" s="9" t="s">
        <v>95</v>
      </c>
      <c r="E4147" s="9" t="s">
        <v>801</v>
      </c>
      <c r="F4147" s="10">
        <v>44135</v>
      </c>
      <c r="G4147" s="10" t="str">
        <f>VLOOKUP(Table3[[#This Row],[Product ID]],[1]Products!$A:$G,2,0)</f>
        <v>Product 7</v>
      </c>
      <c r="H4147" s="22">
        <v>1</v>
      </c>
      <c r="I4147" s="9">
        <f>VLOOKUP('Consolidtaed Data'!$B8187,[1]Products!$A:$G,4,0)</f>
        <v>556</v>
      </c>
      <c r="J4147" s="9">
        <f>VLOOKUP('Consolidtaed Data'!$B8187,[1]Products!$A:$G,3,0)</f>
        <v>395</v>
      </c>
      <c r="K4147" s="9">
        <f>'Consolidtaed Data'!$J8187*'Consolidtaed Data'!$H8187</f>
        <v>648</v>
      </c>
      <c r="L4147" s="9">
        <f>'Consolidtaed Data'!$I8187*'Consolidtaed Data'!$H8187</f>
        <v>771</v>
      </c>
      <c r="M4147" s="9">
        <f>'Consolidtaed Data'!$L8187-'Consolidtaed Data'!$K8187</f>
        <v>384</v>
      </c>
      <c r="N4147" s="9" t="str">
        <f>VLOOKUP('Consolidtaed Data'!$C8187,[1]Locations!$A:$O,2,0)</f>
        <v>Visalia</v>
      </c>
      <c r="O4147" s="9" t="str">
        <f>VLOOKUP('Consolidtaed Data'!$D8187,'[1]Sales People'!$A:$B,2,0)</f>
        <v>Martin Carr</v>
      </c>
      <c r="P4147" s="9" t="str">
        <f>VLOOKUP('Consolidtaed Data'!$E8187,[1]Customers!$A:$B,2,0)</f>
        <v>Roy Shaw</v>
      </c>
      <c r="Q4147" s="11">
        <f>WEEKDAY('Consolidtaed Data'!$F8187)</f>
        <v>4</v>
      </c>
      <c r="R4147" s="9">
        <f>MONTH('Consolidtaed Data'!$F8187)</f>
        <v>9</v>
      </c>
      <c r="S4147" s="9" t="str">
        <f>TEXT(Table3[[#This Row],[Purchase Date]],"MMMM")</f>
        <v>October</v>
      </c>
      <c r="T4147" s="9">
        <f>YEAR('Consolidtaed Data'!$F8187)</f>
        <v>2021</v>
      </c>
    </row>
    <row r="4148" spans="1:20" x14ac:dyDescent="0.3">
      <c r="A4148" s="9" t="s">
        <v>5171</v>
      </c>
      <c r="B4148" s="9" t="s">
        <v>266</v>
      </c>
      <c r="C4148" s="9" t="s">
        <v>122</v>
      </c>
      <c r="D4148" s="9" t="s">
        <v>229</v>
      </c>
      <c r="E4148" s="9" t="s">
        <v>96</v>
      </c>
      <c r="F4148" s="10">
        <v>44135</v>
      </c>
      <c r="G4148" s="10" t="str">
        <f>VLOOKUP(Table3[[#This Row],[Product ID]],[1]Products!$A:$G,2,0)</f>
        <v>Product 92</v>
      </c>
      <c r="H4148" s="22">
        <v>1</v>
      </c>
      <c r="I4148" s="9">
        <f>VLOOKUP('Consolidtaed Data'!$B8777,[1]Products!$A:$G,4,0)</f>
        <v>123</v>
      </c>
      <c r="J4148" s="9">
        <f>VLOOKUP('Consolidtaed Data'!$B8777,[1]Products!$A:$G,3,0)</f>
        <v>84</v>
      </c>
      <c r="K4148" s="9">
        <f>'Consolidtaed Data'!$J8777*'Consolidtaed Data'!$H8777</f>
        <v>947</v>
      </c>
      <c r="L4148" s="9">
        <f>'Consolidtaed Data'!$I8777*'Consolidtaed Data'!$H8777</f>
        <v>1353</v>
      </c>
      <c r="M4148" s="9">
        <f>'Consolidtaed Data'!$L8777-'Consolidtaed Data'!$K8777</f>
        <v>408</v>
      </c>
      <c r="N4148" s="9" t="str">
        <f>VLOOKUP('Consolidtaed Data'!$C8777,[1]Locations!$A:$O,2,0)</f>
        <v>Fullerton</v>
      </c>
      <c r="O4148" s="9" t="str">
        <f>VLOOKUP('Consolidtaed Data'!$D8777,'[1]Sales People'!$A:$B,2,0)</f>
        <v>Brian Thomas</v>
      </c>
      <c r="P4148" s="9" t="str">
        <f>VLOOKUP('Consolidtaed Data'!$E8777,[1]Customers!$A:$B,2,0)</f>
        <v>Frank Brown</v>
      </c>
      <c r="Q4148" s="11">
        <f>WEEKDAY('Consolidtaed Data'!$F8777)</f>
        <v>6</v>
      </c>
      <c r="R4148" s="9">
        <f>MONTH('Consolidtaed Data'!$F8777)</f>
        <v>10</v>
      </c>
      <c r="S4148" s="9" t="str">
        <f>TEXT(Table3[[#This Row],[Purchase Date]],"MMMM")</f>
        <v>October</v>
      </c>
      <c r="T4148" s="9">
        <f>YEAR('Consolidtaed Data'!$F8777)</f>
        <v>2021</v>
      </c>
    </row>
    <row r="4149" spans="1:20" x14ac:dyDescent="0.3">
      <c r="A4149" s="9" t="s">
        <v>5172</v>
      </c>
      <c r="B4149" s="9" t="s">
        <v>692</v>
      </c>
      <c r="C4149" s="9" t="s">
        <v>86</v>
      </c>
      <c r="D4149" s="9" t="s">
        <v>43</v>
      </c>
      <c r="E4149" s="9" t="s">
        <v>1409</v>
      </c>
      <c r="F4149" s="10">
        <v>44135</v>
      </c>
      <c r="G4149" s="10" t="str">
        <f>VLOOKUP(Table3[[#This Row],[Product ID]],[1]Products!$A:$G,2,0)</f>
        <v>Product 83</v>
      </c>
      <c r="H4149" s="22">
        <v>1</v>
      </c>
      <c r="I4149" s="9">
        <f>VLOOKUP('Consolidtaed Data'!$B8934,[1]Products!$A:$G,4,0)</f>
        <v>290</v>
      </c>
      <c r="J4149" s="9">
        <f>VLOOKUP('Consolidtaed Data'!$B8934,[1]Products!$A:$G,3,0)</f>
        <v>200</v>
      </c>
      <c r="K4149" s="9">
        <f>'Consolidtaed Data'!$J8934*'Consolidtaed Data'!$H8934</f>
        <v>1296</v>
      </c>
      <c r="L4149" s="9">
        <f>'Consolidtaed Data'!$I8934*'Consolidtaed Data'!$H8934</f>
        <v>1542</v>
      </c>
      <c r="M4149" s="9">
        <f>'Consolidtaed Data'!$L8934-'Consolidtaed Data'!$K8934</f>
        <v>406</v>
      </c>
      <c r="N4149" s="9" t="str">
        <f>VLOOKUP('Consolidtaed Data'!$C8934,[1]Locations!$A:$O,2,0)</f>
        <v>Antioch</v>
      </c>
      <c r="O4149" s="9" t="str">
        <f>VLOOKUP('Consolidtaed Data'!$D8934,'[1]Sales People'!$A:$B,2,0)</f>
        <v>Justin Lynch</v>
      </c>
      <c r="P4149" s="9" t="str">
        <f>VLOOKUP('Consolidtaed Data'!$E8934,[1]Customers!$A:$B,2,0)</f>
        <v>Mark Morales</v>
      </c>
      <c r="Q4149" s="11">
        <f>WEEKDAY('Consolidtaed Data'!$F8934)</f>
        <v>2</v>
      </c>
      <c r="R4149" s="9">
        <f>MONTH('Consolidtaed Data'!$F8934)</f>
        <v>11</v>
      </c>
      <c r="S4149" s="9" t="str">
        <f>TEXT(Table3[[#This Row],[Purchase Date]],"MMMM")</f>
        <v>October</v>
      </c>
      <c r="T4149" s="9">
        <f>YEAR('Consolidtaed Data'!$F8934)</f>
        <v>2021</v>
      </c>
    </row>
    <row r="4150" spans="1:20" x14ac:dyDescent="0.3">
      <c r="A4150" s="9" t="s">
        <v>5173</v>
      </c>
      <c r="B4150" s="9" t="s">
        <v>24</v>
      </c>
      <c r="C4150" s="9" t="s">
        <v>420</v>
      </c>
      <c r="D4150" s="9" t="s">
        <v>220</v>
      </c>
      <c r="E4150" s="9" t="s">
        <v>703</v>
      </c>
      <c r="F4150" s="10">
        <v>44136</v>
      </c>
      <c r="G4150" s="10" t="str">
        <f>VLOOKUP(Table3[[#This Row],[Product ID]],[1]Products!$A:$G,2,0)</f>
        <v>Product 6</v>
      </c>
      <c r="H4150" s="22">
        <v>2</v>
      </c>
      <c r="I4150" s="9">
        <f>VLOOKUP('Consolidtaed Data'!$B4846,[1]Products!$A:$G,4,0)</f>
        <v>1566</v>
      </c>
      <c r="J4150" s="9">
        <f>VLOOKUP('Consolidtaed Data'!$B4846,[1]Products!$A:$G,3,0)</f>
        <v>1190</v>
      </c>
      <c r="K4150" s="9">
        <f>'Consolidtaed Data'!$J4846*'Consolidtaed Data'!$H4846</f>
        <v>424</v>
      </c>
      <c r="L4150" s="9">
        <f>'Consolidtaed Data'!$I4846*'Consolidtaed Data'!$H4846</f>
        <v>530</v>
      </c>
      <c r="M4150" s="9">
        <f>'Consolidtaed Data'!$L4846-'Consolidtaed Data'!$K4846</f>
        <v>507</v>
      </c>
      <c r="N4150" s="9" t="str">
        <f>VLOOKUP('Consolidtaed Data'!$C4846,[1]Locations!$A:$O,2,0)</f>
        <v>Santa Rosa</v>
      </c>
      <c r="O4150" s="9" t="str">
        <f>VLOOKUP('Consolidtaed Data'!$D4846,'[1]Sales People'!$A:$B,2,0)</f>
        <v>Henry Nelson</v>
      </c>
      <c r="P4150" s="9" t="str">
        <f>VLOOKUP('Consolidtaed Data'!$E4846,[1]Customers!$A:$B,2,0)</f>
        <v>Andrew Adams</v>
      </c>
      <c r="Q4150" s="11">
        <f>WEEKDAY('Consolidtaed Data'!$F4846)</f>
        <v>3</v>
      </c>
      <c r="R4150" s="9">
        <f>MONTH('Consolidtaed Data'!$F4846)</f>
        <v>12</v>
      </c>
      <c r="S4150" s="9" t="str">
        <f>TEXT(Table3[[#This Row],[Purchase Date]],"MMMM")</f>
        <v>November</v>
      </c>
      <c r="T4150" s="9">
        <f>YEAR('Consolidtaed Data'!$F4846)</f>
        <v>2020</v>
      </c>
    </row>
    <row r="4151" spans="1:20" x14ac:dyDescent="0.3">
      <c r="A4151" s="9" t="s">
        <v>5174</v>
      </c>
      <c r="B4151" s="9" t="s">
        <v>107</v>
      </c>
      <c r="C4151" s="9" t="s">
        <v>165</v>
      </c>
      <c r="D4151" s="9" t="s">
        <v>9</v>
      </c>
      <c r="E4151" s="9" t="s">
        <v>644</v>
      </c>
      <c r="F4151" s="10">
        <v>44136</v>
      </c>
      <c r="G4151" s="10" t="str">
        <f>VLOOKUP(Table3[[#This Row],[Product ID]],[1]Products!$A:$G,2,0)</f>
        <v>Product 52</v>
      </c>
      <c r="H4151" s="22">
        <v>3</v>
      </c>
      <c r="I4151" s="9">
        <f>VLOOKUP('Consolidtaed Data'!$B5342,[1]Products!$A:$G,4,0)</f>
        <v>847</v>
      </c>
      <c r="J4151" s="9">
        <f>VLOOKUP('Consolidtaed Data'!$B5342,[1]Products!$A:$G,3,0)</f>
        <v>534</v>
      </c>
      <c r="K4151" s="9">
        <f>'Consolidtaed Data'!$J5342*'Consolidtaed Data'!$H5342</f>
        <v>4419</v>
      </c>
      <c r="L4151" s="9">
        <f>'Consolidtaed Data'!$I5342*'Consolidtaed Data'!$H5342</f>
        <v>7491</v>
      </c>
      <c r="M4151" s="9">
        <f>'Consolidtaed Data'!$L5342-'Consolidtaed Data'!$K5342</f>
        <v>554</v>
      </c>
      <c r="N4151" s="9" t="str">
        <f>VLOOKUP('Consolidtaed Data'!$C5342,[1]Locations!$A:$O,2,0)</f>
        <v>Victorville</v>
      </c>
      <c r="O4151" s="9" t="str">
        <f>VLOOKUP('Consolidtaed Data'!$D5342,'[1]Sales People'!$A:$B,2,0)</f>
        <v>Ernest Wagner</v>
      </c>
      <c r="P4151" s="9" t="str">
        <f>VLOOKUP('Consolidtaed Data'!$E5342,[1]Customers!$A:$B,2,0)</f>
        <v>Todd Roberts</v>
      </c>
      <c r="Q4151" s="11">
        <f>WEEKDAY('Consolidtaed Data'!$F5342)</f>
        <v>7</v>
      </c>
      <c r="R4151" s="9">
        <f>MONTH('Consolidtaed Data'!$F5342)</f>
        <v>1</v>
      </c>
      <c r="S4151" s="9" t="str">
        <f>TEXT(Table3[[#This Row],[Purchase Date]],"MMMM")</f>
        <v>November</v>
      </c>
      <c r="T4151" s="9">
        <f>YEAR('Consolidtaed Data'!$F5342)</f>
        <v>2021</v>
      </c>
    </row>
    <row r="4152" spans="1:20" x14ac:dyDescent="0.3">
      <c r="A4152" s="9" t="s">
        <v>5175</v>
      </c>
      <c r="B4152" s="9" t="s">
        <v>89</v>
      </c>
      <c r="C4152" s="9" t="s">
        <v>462</v>
      </c>
      <c r="D4152" s="9" t="s">
        <v>56</v>
      </c>
      <c r="E4152" s="9" t="s">
        <v>2148</v>
      </c>
      <c r="F4152" s="10">
        <v>44136</v>
      </c>
      <c r="G4152" s="10" t="str">
        <f>VLOOKUP(Table3[[#This Row],[Product ID]],[1]Products!$A:$G,2,0)</f>
        <v>Product 64</v>
      </c>
      <c r="H4152" s="22">
        <v>3</v>
      </c>
      <c r="I4152" s="9">
        <f>VLOOKUP('Consolidtaed Data'!$B5970,[1]Products!$A:$G,4,0)</f>
        <v>2182</v>
      </c>
      <c r="J4152" s="9">
        <f>VLOOKUP('Consolidtaed Data'!$B5970,[1]Products!$A:$G,3,0)</f>
        <v>1200</v>
      </c>
      <c r="K4152" s="9">
        <f>'Consolidtaed Data'!$J5970*'Consolidtaed Data'!$H5970</f>
        <v>395</v>
      </c>
      <c r="L4152" s="9">
        <f>'Consolidtaed Data'!$I5970*'Consolidtaed Data'!$H5970</f>
        <v>556</v>
      </c>
      <c r="M4152" s="9">
        <f>'Consolidtaed Data'!$L5970-'Consolidtaed Data'!$K5970</f>
        <v>364</v>
      </c>
      <c r="N4152" s="9" t="str">
        <f>VLOOKUP('Consolidtaed Data'!$C5970,[1]Locations!$A:$O,2,0)</f>
        <v>Santa Clarita</v>
      </c>
      <c r="O4152" s="9" t="str">
        <f>VLOOKUP('Consolidtaed Data'!$D5970,'[1]Sales People'!$A:$B,2,0)</f>
        <v>Scott Clark</v>
      </c>
      <c r="P4152" s="9" t="str">
        <f>VLOOKUP('Consolidtaed Data'!$E5970,[1]Customers!$A:$B,2,0)</f>
        <v>Robert Ferguson</v>
      </c>
      <c r="Q4152" s="11">
        <f>WEEKDAY('Consolidtaed Data'!$F5970)</f>
        <v>2</v>
      </c>
      <c r="R4152" s="9">
        <f>MONTH('Consolidtaed Data'!$F5970)</f>
        <v>3</v>
      </c>
      <c r="S4152" s="9" t="str">
        <f>TEXT(Table3[[#This Row],[Purchase Date]],"MMMM")</f>
        <v>November</v>
      </c>
      <c r="T4152" s="9">
        <f>YEAR('Consolidtaed Data'!$F5970)</f>
        <v>2021</v>
      </c>
    </row>
    <row r="4153" spans="1:20" x14ac:dyDescent="0.3">
      <c r="A4153" s="9" t="s">
        <v>5176</v>
      </c>
      <c r="B4153" s="9" t="s">
        <v>294</v>
      </c>
      <c r="C4153" s="9" t="s">
        <v>140</v>
      </c>
      <c r="D4153" s="9" t="s">
        <v>64</v>
      </c>
      <c r="E4153" s="9" t="s">
        <v>2672</v>
      </c>
      <c r="F4153" s="10">
        <v>44136</v>
      </c>
      <c r="G4153" s="10" t="str">
        <f>VLOOKUP(Table3[[#This Row],[Product ID]],[1]Products!$A:$G,2,0)</f>
        <v>Product 51</v>
      </c>
      <c r="H4153" s="22">
        <v>4</v>
      </c>
      <c r="I4153" s="9">
        <f>VLOOKUP('Consolidtaed Data'!$B5997,[1]Products!$A:$G,4,0)</f>
        <v>1077</v>
      </c>
      <c r="J4153" s="9">
        <f>VLOOKUP('Consolidtaed Data'!$B5997,[1]Products!$A:$G,3,0)</f>
        <v>732</v>
      </c>
      <c r="K4153" s="9">
        <f>'Consolidtaed Data'!$J5997*'Consolidtaed Data'!$H5997</f>
        <v>791</v>
      </c>
      <c r="L4153" s="9">
        <f>'Consolidtaed Data'!$I5997*'Consolidtaed Data'!$H5997</f>
        <v>1522</v>
      </c>
      <c r="M4153" s="9">
        <f>'Consolidtaed Data'!$L5997-'Consolidtaed Data'!$K5997</f>
        <v>39</v>
      </c>
      <c r="N4153" s="9" t="str">
        <f>VLOOKUP('Consolidtaed Data'!$C5997,[1]Locations!$A:$O,2,0)</f>
        <v>Rancho Cucamonga</v>
      </c>
      <c r="O4153" s="9" t="str">
        <f>VLOOKUP('Consolidtaed Data'!$D5997,'[1]Sales People'!$A:$B,2,0)</f>
        <v>Jimmy Young</v>
      </c>
      <c r="P4153" s="9" t="str">
        <f>VLOOKUP('Consolidtaed Data'!$E5997,[1]Customers!$A:$B,2,0)</f>
        <v>Henry Bishop</v>
      </c>
      <c r="Q4153" s="11">
        <f>WEEKDAY('Consolidtaed Data'!$F5997)</f>
        <v>6</v>
      </c>
      <c r="R4153" s="9">
        <f>MONTH('Consolidtaed Data'!$F5997)</f>
        <v>4</v>
      </c>
      <c r="S4153" s="9" t="str">
        <f>TEXT(Table3[[#This Row],[Purchase Date]],"MMMM")</f>
        <v>November</v>
      </c>
      <c r="T4153" s="9">
        <f>YEAR('Consolidtaed Data'!$F5997)</f>
        <v>2021</v>
      </c>
    </row>
    <row r="4154" spans="1:20" x14ac:dyDescent="0.3">
      <c r="A4154" s="9" t="s">
        <v>5177</v>
      </c>
      <c r="B4154" s="9" t="s">
        <v>495</v>
      </c>
      <c r="C4154" s="9" t="s">
        <v>226</v>
      </c>
      <c r="D4154" s="9" t="s">
        <v>143</v>
      </c>
      <c r="E4154" s="9" t="s">
        <v>1668</v>
      </c>
      <c r="F4154" s="10">
        <v>44136</v>
      </c>
      <c r="G4154" s="10" t="str">
        <f>VLOOKUP(Table3[[#This Row],[Product ID]],[1]Products!$A:$G,2,0)</f>
        <v>Product 15</v>
      </c>
      <c r="H4154" s="22">
        <v>4</v>
      </c>
      <c r="I4154" s="9">
        <f>VLOOKUP('Consolidtaed Data'!$B6187,[1]Products!$A:$G,4,0)</f>
        <v>951</v>
      </c>
      <c r="J4154" s="9">
        <f>VLOOKUP('Consolidtaed Data'!$B6187,[1]Products!$A:$G,3,0)</f>
        <v>504</v>
      </c>
      <c r="K4154" s="9">
        <f>'Consolidtaed Data'!$J6187*'Consolidtaed Data'!$H6187</f>
        <v>1168</v>
      </c>
      <c r="L4154" s="9">
        <f>'Consolidtaed Data'!$I6187*'Consolidtaed Data'!$H6187</f>
        <v>1826</v>
      </c>
      <c r="M4154" s="9">
        <f>'Consolidtaed Data'!$L6187-'Consolidtaed Data'!$K6187</f>
        <v>96</v>
      </c>
      <c r="N4154" s="9" t="str">
        <f>VLOOKUP('Consolidtaed Data'!$C6187,[1]Locations!$A:$O,2,0)</f>
        <v>Concord</v>
      </c>
      <c r="O4154" s="9" t="str">
        <f>VLOOKUP('Consolidtaed Data'!$D6187,'[1]Sales People'!$A:$B,2,0)</f>
        <v>Martin Carr</v>
      </c>
      <c r="P4154" s="9" t="str">
        <f>VLOOKUP('Consolidtaed Data'!$E6187,[1]Customers!$A:$B,2,0)</f>
        <v>Raymond Allen</v>
      </c>
      <c r="Q4154" s="11">
        <f>WEEKDAY('Consolidtaed Data'!$F6187)</f>
        <v>5</v>
      </c>
      <c r="R4154" s="9">
        <f>MONTH('Consolidtaed Data'!$F6187)</f>
        <v>4</v>
      </c>
      <c r="S4154" s="9" t="str">
        <f>TEXT(Table3[[#This Row],[Purchase Date]],"MMMM")</f>
        <v>November</v>
      </c>
      <c r="T4154" s="9">
        <f>YEAR('Consolidtaed Data'!$F6187)</f>
        <v>2021</v>
      </c>
    </row>
    <row r="4155" spans="1:20" x14ac:dyDescent="0.3">
      <c r="A4155" s="9" t="s">
        <v>5178</v>
      </c>
      <c r="B4155" s="9" t="s">
        <v>429</v>
      </c>
      <c r="C4155" s="9" t="s">
        <v>205</v>
      </c>
      <c r="D4155" s="9" t="s">
        <v>220</v>
      </c>
      <c r="E4155" s="9" t="s">
        <v>646</v>
      </c>
      <c r="F4155" s="10">
        <v>44136</v>
      </c>
      <c r="G4155" s="10" t="str">
        <f>VLOOKUP(Table3[[#This Row],[Product ID]],[1]Products!$A:$G,2,0)</f>
        <v>Product 87</v>
      </c>
      <c r="H4155" s="22">
        <v>1</v>
      </c>
      <c r="I4155" s="9">
        <f>VLOOKUP('Consolidtaed Data'!$B6240,[1]Products!$A:$G,4,0)</f>
        <v>2410</v>
      </c>
      <c r="J4155" s="9">
        <f>VLOOKUP('Consolidtaed Data'!$B6240,[1]Products!$A:$G,3,0)</f>
        <v>1518</v>
      </c>
      <c r="K4155" s="9">
        <f>'Consolidtaed Data'!$J6240*'Consolidtaed Data'!$H6240</f>
        <v>945</v>
      </c>
      <c r="L4155" s="9">
        <f>'Consolidtaed Data'!$I6240*'Consolidtaed Data'!$H6240</f>
        <v>1889</v>
      </c>
      <c r="M4155" s="9">
        <f>'Consolidtaed Data'!$L6240-'Consolidtaed Data'!$K6240</f>
        <v>360</v>
      </c>
      <c r="N4155" s="9" t="str">
        <f>VLOOKUP('Consolidtaed Data'!$C6240,[1]Locations!$A:$O,2,0)</f>
        <v>Victorville</v>
      </c>
      <c r="O4155" s="9" t="str">
        <f>VLOOKUP('Consolidtaed Data'!$D6240,'[1]Sales People'!$A:$B,2,0)</f>
        <v>Ryan Welch</v>
      </c>
      <c r="P4155" s="9" t="str">
        <f>VLOOKUP('Consolidtaed Data'!$E6240,[1]Customers!$A:$B,2,0)</f>
        <v>Martin Reyes</v>
      </c>
      <c r="Q4155" s="11">
        <f>WEEKDAY('Consolidtaed Data'!$F6240)</f>
        <v>3</v>
      </c>
      <c r="R4155" s="9">
        <f>MONTH('Consolidtaed Data'!$F6240)</f>
        <v>4</v>
      </c>
      <c r="S4155" s="9" t="str">
        <f>TEXT(Table3[[#This Row],[Purchase Date]],"MMMM")</f>
        <v>November</v>
      </c>
      <c r="T4155" s="9">
        <f>YEAR('Consolidtaed Data'!$F6240)</f>
        <v>2021</v>
      </c>
    </row>
    <row r="4156" spans="1:20" x14ac:dyDescent="0.3">
      <c r="A4156" s="9" t="s">
        <v>5179</v>
      </c>
      <c r="B4156" s="9" t="s">
        <v>11</v>
      </c>
      <c r="C4156" s="9" t="s">
        <v>331</v>
      </c>
      <c r="D4156" s="9" t="s">
        <v>95</v>
      </c>
      <c r="E4156" s="9" t="s">
        <v>353</v>
      </c>
      <c r="F4156" s="10">
        <v>44136</v>
      </c>
      <c r="G4156" s="10" t="str">
        <f>VLOOKUP(Table3[[#This Row],[Product ID]],[1]Products!$A:$G,2,0)</f>
        <v>Product 88</v>
      </c>
      <c r="H4156" s="22">
        <v>1</v>
      </c>
      <c r="I4156" s="9">
        <f>VLOOKUP('Consolidtaed Data'!$B6975,[1]Products!$A:$G,4,0)</f>
        <v>1708</v>
      </c>
      <c r="J4156" s="9">
        <f>VLOOKUP('Consolidtaed Data'!$B6975,[1]Products!$A:$G,3,0)</f>
        <v>871</v>
      </c>
      <c r="K4156" s="9">
        <f>'Consolidtaed Data'!$J6975*'Consolidtaed Data'!$H6975</f>
        <v>1305</v>
      </c>
      <c r="L4156" s="9">
        <f>'Consolidtaed Data'!$I6975*'Consolidtaed Data'!$H6975</f>
        <v>1812</v>
      </c>
      <c r="M4156" s="9">
        <f>'Consolidtaed Data'!$L6975-'Consolidtaed Data'!$K6975</f>
        <v>161</v>
      </c>
      <c r="N4156" s="9" t="str">
        <f>VLOOKUP('Consolidtaed Data'!$C6975,[1]Locations!$A:$O,2,0)</f>
        <v>Glendale</v>
      </c>
      <c r="O4156" s="9" t="str">
        <f>VLOOKUP('Consolidtaed Data'!$D6975,'[1]Sales People'!$A:$B,2,0)</f>
        <v>Larry Marshall</v>
      </c>
      <c r="P4156" s="9" t="str">
        <f>VLOOKUP('Consolidtaed Data'!$E6975,[1]Customers!$A:$B,2,0)</f>
        <v>Victor Hughes</v>
      </c>
      <c r="Q4156" s="11">
        <f>WEEKDAY('Consolidtaed Data'!$F6975)</f>
        <v>3</v>
      </c>
      <c r="R4156" s="9">
        <f>MONTH('Consolidtaed Data'!$F6975)</f>
        <v>6</v>
      </c>
      <c r="S4156" s="9" t="str">
        <f>TEXT(Table3[[#This Row],[Purchase Date]],"MMMM")</f>
        <v>November</v>
      </c>
      <c r="T4156" s="9">
        <f>YEAR('Consolidtaed Data'!$F6975)</f>
        <v>2021</v>
      </c>
    </row>
    <row r="4157" spans="1:20" x14ac:dyDescent="0.3">
      <c r="A4157" s="9" t="s">
        <v>5180</v>
      </c>
      <c r="B4157" s="9" t="s">
        <v>213</v>
      </c>
      <c r="C4157" s="9" t="s">
        <v>134</v>
      </c>
      <c r="D4157" s="9" t="s">
        <v>161</v>
      </c>
      <c r="E4157" s="9" t="s">
        <v>1568</v>
      </c>
      <c r="F4157" s="10">
        <v>44136</v>
      </c>
      <c r="G4157" s="10" t="str">
        <f>VLOOKUP(Table3[[#This Row],[Product ID]],[1]Products!$A:$G,2,0)</f>
        <v>Product 68</v>
      </c>
      <c r="H4157" s="22">
        <v>2</v>
      </c>
      <c r="I4157" s="9">
        <f>VLOOKUP('Consolidtaed Data'!$B7048,[1]Products!$A:$G,4,0)</f>
        <v>1587</v>
      </c>
      <c r="J4157" s="9">
        <f>VLOOKUP('Consolidtaed Data'!$B7048,[1]Products!$A:$G,3,0)</f>
        <v>1301</v>
      </c>
      <c r="K4157" s="9">
        <f>'Consolidtaed Data'!$J7048*'Consolidtaed Data'!$H7048</f>
        <v>1902</v>
      </c>
      <c r="L4157" s="9">
        <f>'Consolidtaed Data'!$I7048*'Consolidtaed Data'!$H7048</f>
        <v>2640</v>
      </c>
      <c r="M4157" s="9">
        <f>'Consolidtaed Data'!$L7048-'Consolidtaed Data'!$K7048</f>
        <v>1044</v>
      </c>
      <c r="N4157" s="9" t="str">
        <f>VLOOKUP('Consolidtaed Data'!$C7048,[1]Locations!$A:$O,2,0)</f>
        <v>Jurupa Valley</v>
      </c>
      <c r="O4157" s="9" t="str">
        <f>VLOOKUP('Consolidtaed Data'!$D7048,'[1]Sales People'!$A:$B,2,0)</f>
        <v>Martin Perry</v>
      </c>
      <c r="P4157" s="9" t="str">
        <f>VLOOKUP('Consolidtaed Data'!$E7048,[1]Customers!$A:$B,2,0)</f>
        <v>Aaron Carr</v>
      </c>
      <c r="Q4157" s="11">
        <f>WEEKDAY('Consolidtaed Data'!$F7048)</f>
        <v>1</v>
      </c>
      <c r="R4157" s="9">
        <f>MONTH('Consolidtaed Data'!$F7048)</f>
        <v>6</v>
      </c>
      <c r="S4157" s="9" t="str">
        <f>TEXT(Table3[[#This Row],[Purchase Date]],"MMMM")</f>
        <v>November</v>
      </c>
      <c r="T4157" s="9">
        <f>YEAR('Consolidtaed Data'!$F7048)</f>
        <v>2021</v>
      </c>
    </row>
    <row r="4158" spans="1:20" x14ac:dyDescent="0.3">
      <c r="A4158" s="9" t="s">
        <v>5181</v>
      </c>
      <c r="B4158" s="9" t="s">
        <v>103</v>
      </c>
      <c r="C4158" s="9" t="s">
        <v>228</v>
      </c>
      <c r="D4158" s="9" t="s">
        <v>193</v>
      </c>
      <c r="E4158" s="9" t="s">
        <v>36</v>
      </c>
      <c r="F4158" s="10">
        <v>44136</v>
      </c>
      <c r="G4158" s="10" t="str">
        <f>VLOOKUP(Table3[[#This Row],[Product ID]],[1]Products!$A:$G,2,0)</f>
        <v>Product 44</v>
      </c>
      <c r="H4158" s="22">
        <v>3</v>
      </c>
      <c r="I4158" s="9">
        <f>VLOOKUP('Consolidtaed Data'!$B7558,[1]Products!$A:$G,4,0)</f>
        <v>2410</v>
      </c>
      <c r="J4158" s="9">
        <f>VLOOKUP('Consolidtaed Data'!$B7558,[1]Products!$A:$G,3,0)</f>
        <v>1518</v>
      </c>
      <c r="K4158" s="9">
        <f>'Consolidtaed Data'!$J7558*'Consolidtaed Data'!$H7558</f>
        <v>1399</v>
      </c>
      <c r="L4158" s="9">
        <f>'Consolidtaed Data'!$I7558*'Consolidtaed Data'!$H7558</f>
        <v>2294</v>
      </c>
      <c r="M4158" s="9">
        <f>'Consolidtaed Data'!$L7558-'Consolidtaed Data'!$K7558</f>
        <v>290</v>
      </c>
      <c r="N4158" s="9" t="str">
        <f>VLOOKUP('Consolidtaed Data'!$C7558,[1]Locations!$A:$O,2,0)</f>
        <v>Anaheim</v>
      </c>
      <c r="O4158" s="9" t="str">
        <f>VLOOKUP('Consolidtaed Data'!$D7558,'[1]Sales People'!$A:$B,2,0)</f>
        <v>Walter Cook</v>
      </c>
      <c r="P4158" s="9" t="str">
        <f>VLOOKUP('Consolidtaed Data'!$E7558,[1]Customers!$A:$B,2,0)</f>
        <v>Jesse Alvarez</v>
      </c>
      <c r="Q4158" s="11">
        <f>WEEKDAY('Consolidtaed Data'!$F7558)</f>
        <v>4</v>
      </c>
      <c r="R4158" s="9">
        <f>MONTH('Consolidtaed Data'!$F7558)</f>
        <v>7</v>
      </c>
      <c r="S4158" s="9" t="str">
        <f>TEXT(Table3[[#This Row],[Purchase Date]],"MMMM")</f>
        <v>November</v>
      </c>
      <c r="T4158" s="9">
        <f>YEAR('Consolidtaed Data'!$F7558)</f>
        <v>2021</v>
      </c>
    </row>
    <row r="4159" spans="1:20" x14ac:dyDescent="0.3">
      <c r="A4159" s="9" t="s">
        <v>5182</v>
      </c>
      <c r="B4159" s="9" t="s">
        <v>172</v>
      </c>
      <c r="C4159" s="9" t="s">
        <v>196</v>
      </c>
      <c r="D4159" s="9" t="s">
        <v>374</v>
      </c>
      <c r="E4159" s="9" t="s">
        <v>1337</v>
      </c>
      <c r="F4159" s="10">
        <v>44136</v>
      </c>
      <c r="G4159" s="10" t="str">
        <f>VLOOKUP(Table3[[#This Row],[Product ID]],[1]Products!$A:$G,2,0)</f>
        <v>Product 4</v>
      </c>
      <c r="H4159" s="22">
        <v>1</v>
      </c>
      <c r="I4159" s="9">
        <f>VLOOKUP('Consolidtaed Data'!$B8334,[1]Products!$A:$G,4,0)</f>
        <v>1494</v>
      </c>
      <c r="J4159" s="9">
        <f>VLOOKUP('Consolidtaed Data'!$B8334,[1]Products!$A:$G,3,0)</f>
        <v>971</v>
      </c>
      <c r="K4159" s="9">
        <f>'Consolidtaed Data'!$J8334*'Consolidtaed Data'!$H8334</f>
        <v>1700</v>
      </c>
      <c r="L4159" s="9">
        <f>'Consolidtaed Data'!$I8334*'Consolidtaed Data'!$H8334</f>
        <v>2180</v>
      </c>
      <c r="M4159" s="9">
        <f>'Consolidtaed Data'!$L8334-'Consolidtaed Data'!$K8334</f>
        <v>660</v>
      </c>
      <c r="N4159" s="9" t="str">
        <f>VLOOKUP('Consolidtaed Data'!$C8334,[1]Locations!$A:$O,2,0)</f>
        <v>Bakersfield</v>
      </c>
      <c r="O4159" s="9" t="str">
        <f>VLOOKUP('Consolidtaed Data'!$D8334,'[1]Sales People'!$A:$B,2,0)</f>
        <v>Scott Mason</v>
      </c>
      <c r="P4159" s="9" t="str">
        <f>VLOOKUP('Consolidtaed Data'!$E8334,[1]Customers!$A:$B,2,0)</f>
        <v>Victor Rogers</v>
      </c>
      <c r="Q4159" s="11">
        <f>WEEKDAY('Consolidtaed Data'!$F8334)</f>
        <v>1</v>
      </c>
      <c r="R4159" s="9">
        <f>MONTH('Consolidtaed Data'!$F8334)</f>
        <v>9</v>
      </c>
      <c r="S4159" s="9" t="str">
        <f>TEXT(Table3[[#This Row],[Purchase Date]],"MMMM")</f>
        <v>November</v>
      </c>
      <c r="T4159" s="9">
        <f>YEAR('Consolidtaed Data'!$F8334)</f>
        <v>2021</v>
      </c>
    </row>
    <row r="4160" spans="1:20" x14ac:dyDescent="0.3">
      <c r="A4160" s="9" t="s">
        <v>5183</v>
      </c>
      <c r="B4160" s="9" t="s">
        <v>529</v>
      </c>
      <c r="C4160" s="9" t="s">
        <v>140</v>
      </c>
      <c r="D4160" s="9" t="s">
        <v>197</v>
      </c>
      <c r="E4160" s="9" t="s">
        <v>2193</v>
      </c>
      <c r="F4160" s="10">
        <v>44136</v>
      </c>
      <c r="G4160" s="10" t="str">
        <f>VLOOKUP(Table3[[#This Row],[Product ID]],[1]Products!$A:$G,2,0)</f>
        <v>Product 56</v>
      </c>
      <c r="H4160" s="22">
        <v>4</v>
      </c>
      <c r="I4160" s="9">
        <f>VLOOKUP('Consolidtaed Data'!$B8399,[1]Products!$A:$G,4,0)</f>
        <v>847</v>
      </c>
      <c r="J4160" s="9">
        <f>VLOOKUP('Consolidtaed Data'!$B8399,[1]Products!$A:$G,3,0)</f>
        <v>534</v>
      </c>
      <c r="K4160" s="9">
        <f>'Consolidtaed Data'!$J8399*'Consolidtaed Data'!$H8399</f>
        <v>2734</v>
      </c>
      <c r="L4160" s="9">
        <f>'Consolidtaed Data'!$I8399*'Consolidtaed Data'!$H8399</f>
        <v>4482</v>
      </c>
      <c r="M4160" s="9">
        <f>'Consolidtaed Data'!$L8399-'Consolidtaed Data'!$K8399</f>
        <v>2092</v>
      </c>
      <c r="N4160" s="9" t="str">
        <f>VLOOKUP('Consolidtaed Data'!$C8399,[1]Locations!$A:$O,2,0)</f>
        <v>Downey</v>
      </c>
      <c r="O4160" s="9" t="str">
        <f>VLOOKUP('Consolidtaed Data'!$D8399,'[1]Sales People'!$A:$B,2,0)</f>
        <v>Robert Reed</v>
      </c>
      <c r="P4160" s="9" t="str">
        <f>VLOOKUP('Consolidtaed Data'!$E8399,[1]Customers!$A:$B,2,0)</f>
        <v>Jimmy Wood</v>
      </c>
      <c r="Q4160" s="11">
        <f>WEEKDAY('Consolidtaed Data'!$F8399)</f>
        <v>5</v>
      </c>
      <c r="R4160" s="9">
        <f>MONTH('Consolidtaed Data'!$F8399)</f>
        <v>9</v>
      </c>
      <c r="S4160" s="9" t="str">
        <f>TEXT(Table3[[#This Row],[Purchase Date]],"MMMM")</f>
        <v>November</v>
      </c>
      <c r="T4160" s="9">
        <f>YEAR('Consolidtaed Data'!$F8399)</f>
        <v>2021</v>
      </c>
    </row>
    <row r="4161" spans="1:20" x14ac:dyDescent="0.3">
      <c r="A4161" s="9" t="s">
        <v>5184</v>
      </c>
      <c r="B4161" s="9" t="s">
        <v>164</v>
      </c>
      <c r="C4161" s="9" t="s">
        <v>94</v>
      </c>
      <c r="D4161" s="9" t="s">
        <v>100</v>
      </c>
      <c r="E4161" s="9" t="s">
        <v>88</v>
      </c>
      <c r="F4161" s="10">
        <v>44136</v>
      </c>
      <c r="G4161" s="10" t="str">
        <f>VLOOKUP(Table3[[#This Row],[Product ID]],[1]Products!$A:$G,2,0)</f>
        <v>Product 69</v>
      </c>
      <c r="H4161" s="22">
        <v>1</v>
      </c>
      <c r="I4161" s="9">
        <f>VLOOKUP('Consolidtaed Data'!$B8535,[1]Products!$A:$G,4,0)</f>
        <v>2241</v>
      </c>
      <c r="J4161" s="9">
        <f>VLOOKUP('Consolidtaed Data'!$B8535,[1]Products!$A:$G,3,0)</f>
        <v>1367</v>
      </c>
      <c r="K4161" s="9">
        <f>'Consolidtaed Data'!$J8535*'Consolidtaed Data'!$H8535</f>
        <v>291</v>
      </c>
      <c r="L4161" s="9">
        <f>'Consolidtaed Data'!$I8535*'Consolidtaed Data'!$H8535</f>
        <v>378</v>
      </c>
      <c r="M4161" s="9">
        <f>'Consolidtaed Data'!$L8535-'Consolidtaed Data'!$K8535</f>
        <v>658</v>
      </c>
      <c r="N4161" s="9" t="str">
        <f>VLOOKUP('Consolidtaed Data'!$C8535,[1]Locations!$A:$O,2,0)</f>
        <v>Oceanside</v>
      </c>
      <c r="O4161" s="9" t="str">
        <f>VLOOKUP('Consolidtaed Data'!$D8535,'[1]Sales People'!$A:$B,2,0)</f>
        <v>Eugene Holmes</v>
      </c>
      <c r="P4161" s="9" t="str">
        <f>VLOOKUP('Consolidtaed Data'!$E8535,[1]Customers!$A:$B,2,0)</f>
        <v>Jesse Bishop</v>
      </c>
      <c r="Q4161" s="11">
        <f>WEEKDAY('Consolidtaed Data'!$F8535)</f>
        <v>1</v>
      </c>
      <c r="R4161" s="9">
        <f>MONTH('Consolidtaed Data'!$F8535)</f>
        <v>10</v>
      </c>
      <c r="S4161" s="9" t="str">
        <f>TEXT(Table3[[#This Row],[Purchase Date]],"MMMM")</f>
        <v>November</v>
      </c>
      <c r="T4161" s="9">
        <f>YEAR('Consolidtaed Data'!$F8535)</f>
        <v>2021</v>
      </c>
    </row>
    <row r="4162" spans="1:20" x14ac:dyDescent="0.3">
      <c r="A4162" s="9" t="s">
        <v>5185</v>
      </c>
      <c r="B4162" s="9" t="s">
        <v>393</v>
      </c>
      <c r="C4162" s="9" t="s">
        <v>34</v>
      </c>
      <c r="D4162" s="9" t="s">
        <v>143</v>
      </c>
      <c r="E4162" s="9" t="s">
        <v>597</v>
      </c>
      <c r="F4162" s="10">
        <v>44136</v>
      </c>
      <c r="G4162" s="10" t="str">
        <f>VLOOKUP(Table3[[#This Row],[Product ID]],[1]Products!$A:$G,2,0)</f>
        <v>Product 84</v>
      </c>
      <c r="H4162" s="22">
        <v>1</v>
      </c>
      <c r="I4162" s="9">
        <f>VLOOKUP('Consolidtaed Data'!$B8986,[1]Products!$A:$G,4,0)</f>
        <v>502</v>
      </c>
      <c r="J4162" s="9">
        <f>VLOOKUP('Consolidtaed Data'!$B8986,[1]Products!$A:$G,3,0)</f>
        <v>296</v>
      </c>
      <c r="K4162" s="9">
        <f>'Consolidtaed Data'!$J8986*'Consolidtaed Data'!$H8986</f>
        <v>1074</v>
      </c>
      <c r="L4162" s="9">
        <f>'Consolidtaed Data'!$I8986*'Consolidtaed Data'!$H8986</f>
        <v>1788</v>
      </c>
      <c r="M4162" s="9">
        <f>'Consolidtaed Data'!$L8986-'Consolidtaed Data'!$K8986</f>
        <v>270</v>
      </c>
      <c r="N4162" s="9" t="str">
        <f>VLOOKUP('Consolidtaed Data'!$C8986,[1]Locations!$A:$O,2,0)</f>
        <v>San Buenaventura (Ventura)</v>
      </c>
      <c r="O4162" s="9" t="str">
        <f>VLOOKUP('Consolidtaed Data'!$D8986,'[1]Sales People'!$A:$B,2,0)</f>
        <v>Roger Robertson</v>
      </c>
      <c r="P4162" s="9" t="str">
        <f>VLOOKUP('Consolidtaed Data'!$E8986,[1]Customers!$A:$B,2,0)</f>
        <v>Willie Harrison</v>
      </c>
      <c r="Q4162" s="11">
        <f>WEEKDAY('Consolidtaed Data'!$F8986)</f>
        <v>6</v>
      </c>
      <c r="R4162" s="9">
        <f>MONTH('Consolidtaed Data'!$F8986)</f>
        <v>11</v>
      </c>
      <c r="S4162" s="9" t="str">
        <f>TEXT(Table3[[#This Row],[Purchase Date]],"MMMM")</f>
        <v>November</v>
      </c>
      <c r="T4162" s="9">
        <f>YEAR('Consolidtaed Data'!$F8986)</f>
        <v>2021</v>
      </c>
    </row>
    <row r="4163" spans="1:20" x14ac:dyDescent="0.3">
      <c r="A4163" s="9" t="s">
        <v>5186</v>
      </c>
      <c r="B4163" s="9" t="s">
        <v>168</v>
      </c>
      <c r="C4163" s="9" t="s">
        <v>201</v>
      </c>
      <c r="D4163" s="9" t="s">
        <v>51</v>
      </c>
      <c r="E4163" s="9" t="s">
        <v>1298</v>
      </c>
      <c r="F4163" s="10">
        <v>44136</v>
      </c>
      <c r="G4163" s="10" t="str">
        <f>VLOOKUP(Table3[[#This Row],[Product ID]],[1]Products!$A:$G,2,0)</f>
        <v>Product 26</v>
      </c>
      <c r="H4163" s="22">
        <v>3</v>
      </c>
      <c r="I4163" s="9">
        <f>VLOOKUP('Consolidtaed Data'!$B9297,[1]Products!$A:$G,4,0)</f>
        <v>2257</v>
      </c>
      <c r="J4163" s="9">
        <f>VLOOKUP('Consolidtaed Data'!$B9297,[1]Products!$A:$G,3,0)</f>
        <v>1535</v>
      </c>
      <c r="K4163" s="9">
        <f>'Consolidtaed Data'!$J9297*'Consolidtaed Data'!$H9297</f>
        <v>7584</v>
      </c>
      <c r="L4163" s="9">
        <f>'Consolidtaed Data'!$I9297*'Consolidtaed Data'!$H9297</f>
        <v>9980</v>
      </c>
      <c r="M4163" s="9">
        <f>'Consolidtaed Data'!$L9297-'Consolidtaed Data'!$K9297</f>
        <v>1032</v>
      </c>
      <c r="N4163" s="9" t="str">
        <f>VLOOKUP('Consolidtaed Data'!$C9297,[1]Locations!$A:$O,2,0)</f>
        <v>Moreno Valley</v>
      </c>
      <c r="O4163" s="9" t="str">
        <f>VLOOKUP('Consolidtaed Data'!$D9297,'[1]Sales People'!$A:$B,2,0)</f>
        <v>Ryan Butler</v>
      </c>
      <c r="P4163" s="9" t="str">
        <f>VLOOKUP('Consolidtaed Data'!$E9297,[1]Customers!$A:$B,2,0)</f>
        <v>William Medina</v>
      </c>
      <c r="Q4163" s="11">
        <f>WEEKDAY('Consolidtaed Data'!$F9297)</f>
        <v>7</v>
      </c>
      <c r="R4163" s="9">
        <f>MONTH('Consolidtaed Data'!$F9297)</f>
        <v>12</v>
      </c>
      <c r="S4163" s="9" t="str">
        <f>TEXT(Table3[[#This Row],[Purchase Date]],"MMMM")</f>
        <v>November</v>
      </c>
      <c r="T4163" s="9">
        <f>YEAR('Consolidtaed Data'!$F9297)</f>
        <v>2021</v>
      </c>
    </row>
    <row r="4164" spans="1:20" x14ac:dyDescent="0.3">
      <c r="A4164" s="9" t="s">
        <v>5187</v>
      </c>
      <c r="B4164" s="9" t="s">
        <v>11</v>
      </c>
      <c r="C4164" s="9" t="s">
        <v>325</v>
      </c>
      <c r="D4164" s="9" t="s">
        <v>51</v>
      </c>
      <c r="E4164" s="9" t="s">
        <v>350</v>
      </c>
      <c r="F4164" s="10">
        <v>44136</v>
      </c>
      <c r="G4164" s="10" t="str">
        <f>VLOOKUP(Table3[[#This Row],[Product ID]],[1]Products!$A:$G,2,0)</f>
        <v>Product 88</v>
      </c>
      <c r="H4164" s="22">
        <v>1</v>
      </c>
      <c r="I4164" s="9">
        <f>VLOOKUP('Consolidtaed Data'!$B9377,[1]Products!$A:$G,4,0)</f>
        <v>2396</v>
      </c>
      <c r="J4164" s="9">
        <f>VLOOKUP('Consolidtaed Data'!$B9377,[1]Products!$A:$G,3,0)</f>
        <v>1965</v>
      </c>
      <c r="K4164" s="9">
        <f>'Consolidtaed Data'!$J9377*'Consolidtaed Data'!$H9377</f>
        <v>4216</v>
      </c>
      <c r="L4164" s="9">
        <f>'Consolidtaed Data'!$I9377*'Consolidtaed Data'!$H9377</f>
        <v>5620</v>
      </c>
      <c r="M4164" s="9">
        <f>'Consolidtaed Data'!$L9377-'Consolidtaed Data'!$K9377</f>
        <v>46</v>
      </c>
      <c r="N4164" s="9" t="str">
        <f>VLOOKUP('Consolidtaed Data'!$C9377,[1]Locations!$A:$O,2,0)</f>
        <v>Lancaster</v>
      </c>
      <c r="O4164" s="9" t="str">
        <f>VLOOKUP('Consolidtaed Data'!$D9377,'[1]Sales People'!$A:$B,2,0)</f>
        <v>Ernest Wheeler</v>
      </c>
      <c r="P4164" s="9" t="str">
        <f>VLOOKUP('Consolidtaed Data'!$E9377,[1]Customers!$A:$B,2,0)</f>
        <v>Randy Webb</v>
      </c>
      <c r="Q4164" s="11">
        <f>WEEKDAY('Consolidtaed Data'!$F9377)</f>
        <v>5</v>
      </c>
      <c r="R4164" s="9">
        <f>MONTH('Consolidtaed Data'!$F9377)</f>
        <v>12</v>
      </c>
      <c r="S4164" s="9" t="str">
        <f>TEXT(Table3[[#This Row],[Purchase Date]],"MMMM")</f>
        <v>November</v>
      </c>
      <c r="T4164" s="9">
        <f>YEAR('Consolidtaed Data'!$F9377)</f>
        <v>2021</v>
      </c>
    </row>
    <row r="4165" spans="1:20" x14ac:dyDescent="0.3">
      <c r="A4165" s="9" t="s">
        <v>5188</v>
      </c>
      <c r="B4165" s="9" t="s">
        <v>119</v>
      </c>
      <c r="C4165" s="9" t="s">
        <v>347</v>
      </c>
      <c r="D4165" s="9" t="s">
        <v>246</v>
      </c>
      <c r="E4165" s="9" t="s">
        <v>1309</v>
      </c>
      <c r="F4165" s="10">
        <v>44137</v>
      </c>
      <c r="G4165" s="10" t="str">
        <f>VLOOKUP(Table3[[#This Row],[Product ID]],[1]Products!$A:$G,2,0)</f>
        <v>Product 67</v>
      </c>
      <c r="H4165" s="22">
        <v>4</v>
      </c>
      <c r="I4165" s="9">
        <f>VLOOKUP('Consolidtaed Data'!$B5416,[1]Products!$A:$G,4,0)</f>
        <v>1353</v>
      </c>
      <c r="J4165" s="9">
        <f>VLOOKUP('Consolidtaed Data'!$B5416,[1]Products!$A:$G,3,0)</f>
        <v>947</v>
      </c>
      <c r="K4165" s="9">
        <f>'Consolidtaed Data'!$J5416*'Consolidtaed Data'!$H5416</f>
        <v>848</v>
      </c>
      <c r="L4165" s="9">
        <f>'Consolidtaed Data'!$I5416*'Consolidtaed Data'!$H5416</f>
        <v>1060</v>
      </c>
      <c r="M4165" s="9">
        <f>'Consolidtaed Data'!$L5416-'Consolidtaed Data'!$K5416</f>
        <v>408</v>
      </c>
      <c r="N4165" s="9" t="str">
        <f>VLOOKUP('Consolidtaed Data'!$C5416,[1]Locations!$A:$O,2,0)</f>
        <v>Modesto</v>
      </c>
      <c r="O4165" s="9" t="str">
        <f>VLOOKUP('Consolidtaed Data'!$D5416,'[1]Sales People'!$A:$B,2,0)</f>
        <v>Christopher Tucker</v>
      </c>
      <c r="P4165" s="9" t="str">
        <f>VLOOKUP('Consolidtaed Data'!$E5416,[1]Customers!$A:$B,2,0)</f>
        <v>Terry Harris</v>
      </c>
      <c r="Q4165" s="11">
        <f>WEEKDAY('Consolidtaed Data'!$F5416)</f>
        <v>5</v>
      </c>
      <c r="R4165" s="9">
        <f>MONTH('Consolidtaed Data'!$F5416)</f>
        <v>2</v>
      </c>
      <c r="S4165" s="9" t="str">
        <f>TEXT(Table3[[#This Row],[Purchase Date]],"MMMM")</f>
        <v>November</v>
      </c>
      <c r="T4165" s="9">
        <f>YEAR('Consolidtaed Data'!$F5416)</f>
        <v>2021</v>
      </c>
    </row>
    <row r="4166" spans="1:20" x14ac:dyDescent="0.3">
      <c r="A4166" s="9" t="s">
        <v>5189</v>
      </c>
      <c r="B4166" s="9" t="s">
        <v>692</v>
      </c>
      <c r="C4166" s="9" t="s">
        <v>178</v>
      </c>
      <c r="D4166" s="9" t="s">
        <v>149</v>
      </c>
      <c r="E4166" s="9" t="s">
        <v>849</v>
      </c>
      <c r="F4166" s="10">
        <v>44137</v>
      </c>
      <c r="G4166" s="10" t="str">
        <f>VLOOKUP(Table3[[#This Row],[Product ID]],[1]Products!$A:$G,2,0)</f>
        <v>Product 83</v>
      </c>
      <c r="H4166" s="22">
        <v>1</v>
      </c>
      <c r="I4166" s="9">
        <f>VLOOKUP('Consolidtaed Data'!$B5980,[1]Products!$A:$G,4,0)</f>
        <v>771</v>
      </c>
      <c r="J4166" s="9">
        <f>VLOOKUP('Consolidtaed Data'!$B5980,[1]Products!$A:$G,3,0)</f>
        <v>648</v>
      </c>
      <c r="K4166" s="9">
        <f>'Consolidtaed Data'!$J5980*'Consolidtaed Data'!$H5980</f>
        <v>1074</v>
      </c>
      <c r="L4166" s="9">
        <f>'Consolidtaed Data'!$I5980*'Consolidtaed Data'!$H5980</f>
        <v>1788</v>
      </c>
      <c r="M4166" s="9">
        <f>'Consolidtaed Data'!$L5980-'Consolidtaed Data'!$K5980</f>
        <v>192</v>
      </c>
      <c r="N4166" s="9" t="str">
        <f>VLOOKUP('Consolidtaed Data'!$C5980,[1]Locations!$A:$O,2,0)</f>
        <v>Stockton</v>
      </c>
      <c r="O4166" s="9" t="str">
        <f>VLOOKUP('Consolidtaed Data'!$D5980,'[1]Sales People'!$A:$B,2,0)</f>
        <v>Larry Castillo</v>
      </c>
      <c r="P4166" s="9" t="str">
        <f>VLOOKUP('Consolidtaed Data'!$E5980,[1]Customers!$A:$B,2,0)</f>
        <v>Jason Dixon</v>
      </c>
      <c r="Q4166" s="11">
        <f>WEEKDAY('Consolidtaed Data'!$F5980)</f>
        <v>2</v>
      </c>
      <c r="R4166" s="9">
        <f>MONTH('Consolidtaed Data'!$F5980)</f>
        <v>3</v>
      </c>
      <c r="S4166" s="9" t="str">
        <f>TEXT(Table3[[#This Row],[Purchase Date]],"MMMM")</f>
        <v>November</v>
      </c>
      <c r="T4166" s="9">
        <f>YEAR('Consolidtaed Data'!$F5980)</f>
        <v>2021</v>
      </c>
    </row>
    <row r="4167" spans="1:20" x14ac:dyDescent="0.3">
      <c r="A4167" s="9" t="s">
        <v>5190</v>
      </c>
      <c r="B4167" s="9" t="s">
        <v>572</v>
      </c>
      <c r="C4167" s="9" t="s">
        <v>130</v>
      </c>
      <c r="D4167" s="9" t="s">
        <v>374</v>
      </c>
      <c r="E4167" s="9" t="s">
        <v>1067</v>
      </c>
      <c r="F4167" s="10">
        <v>44137</v>
      </c>
      <c r="G4167" s="10" t="str">
        <f>VLOOKUP(Table3[[#This Row],[Product ID]],[1]Products!$A:$G,2,0)</f>
        <v>Product 22</v>
      </c>
      <c r="H4167" s="22">
        <v>2</v>
      </c>
      <c r="I4167" s="9">
        <f>VLOOKUP('Consolidtaed Data'!$B5983,[1]Products!$A:$G,4,0)</f>
        <v>504</v>
      </c>
      <c r="J4167" s="9">
        <f>VLOOKUP('Consolidtaed Data'!$B5983,[1]Products!$A:$G,3,0)</f>
        <v>408</v>
      </c>
      <c r="K4167" s="9">
        <f>'Consolidtaed Data'!$J5983*'Consolidtaed Data'!$H5983</f>
        <v>5772</v>
      </c>
      <c r="L4167" s="9">
        <f>'Consolidtaed Data'!$I5983*'Consolidtaed Data'!$H5983</f>
        <v>7304</v>
      </c>
      <c r="M4167" s="9">
        <f>'Consolidtaed Data'!$L5983-'Consolidtaed Data'!$K5983</f>
        <v>192</v>
      </c>
      <c r="N4167" s="9" t="str">
        <f>VLOOKUP('Consolidtaed Data'!$C5983,[1]Locations!$A:$O,2,0)</f>
        <v>Oxnard</v>
      </c>
      <c r="O4167" s="9" t="str">
        <f>VLOOKUP('Consolidtaed Data'!$D5983,'[1]Sales People'!$A:$B,2,0)</f>
        <v>Justin Lynch</v>
      </c>
      <c r="P4167" s="9" t="str">
        <f>VLOOKUP('Consolidtaed Data'!$E5983,[1]Customers!$A:$B,2,0)</f>
        <v>Brian Rice</v>
      </c>
      <c r="Q4167" s="11">
        <f>WEEKDAY('Consolidtaed Data'!$F5983)</f>
        <v>5</v>
      </c>
      <c r="R4167" s="9">
        <f>MONTH('Consolidtaed Data'!$F5983)</f>
        <v>4</v>
      </c>
      <c r="S4167" s="9" t="str">
        <f>TEXT(Table3[[#This Row],[Purchase Date]],"MMMM")</f>
        <v>November</v>
      </c>
      <c r="T4167" s="9">
        <f>YEAR('Consolidtaed Data'!$F5983)</f>
        <v>2021</v>
      </c>
    </row>
    <row r="4168" spans="1:20" x14ac:dyDescent="0.3">
      <c r="A4168" s="9" t="s">
        <v>5191</v>
      </c>
      <c r="B4168" s="9" t="s">
        <v>29</v>
      </c>
      <c r="C4168" s="9" t="s">
        <v>130</v>
      </c>
      <c r="D4168" s="9" t="s">
        <v>123</v>
      </c>
      <c r="E4168" s="9" t="s">
        <v>1180</v>
      </c>
      <c r="F4168" s="10">
        <v>44137</v>
      </c>
      <c r="G4168" s="10" t="str">
        <f>VLOOKUP(Table3[[#This Row],[Product ID]],[1]Products!$A:$G,2,0)</f>
        <v>Product 37</v>
      </c>
      <c r="H4168" s="22">
        <v>1</v>
      </c>
      <c r="I4168" s="9">
        <f>VLOOKUP('Consolidtaed Data'!$B6766,[1]Products!$A:$G,4,0)</f>
        <v>1380</v>
      </c>
      <c r="J4168" s="9">
        <f>VLOOKUP('Consolidtaed Data'!$B6766,[1]Products!$A:$G,3,0)</f>
        <v>1090</v>
      </c>
      <c r="K4168" s="9">
        <f>'Consolidtaed Data'!$J6766*'Consolidtaed Data'!$H6766</f>
        <v>255</v>
      </c>
      <c r="L4168" s="9">
        <f>'Consolidtaed Data'!$I6766*'Consolidtaed Data'!$H6766</f>
        <v>392</v>
      </c>
      <c r="M4168" s="9">
        <f>'Consolidtaed Data'!$L6766-'Consolidtaed Data'!$K6766</f>
        <v>452</v>
      </c>
      <c r="N4168" s="9" t="str">
        <f>VLOOKUP('Consolidtaed Data'!$C6766,[1]Locations!$A:$O,2,0)</f>
        <v>Fremont</v>
      </c>
      <c r="O4168" s="9" t="str">
        <f>VLOOKUP('Consolidtaed Data'!$D6766,'[1]Sales People'!$A:$B,2,0)</f>
        <v>Gary Rodriguez</v>
      </c>
      <c r="P4168" s="9" t="str">
        <f>VLOOKUP('Consolidtaed Data'!$E6766,[1]Customers!$A:$B,2,0)</f>
        <v>Gary Pierce</v>
      </c>
      <c r="Q4168" s="11">
        <f>WEEKDAY('Consolidtaed Data'!$F6766)</f>
        <v>1</v>
      </c>
      <c r="R4168" s="9">
        <f>MONTH('Consolidtaed Data'!$F6766)</f>
        <v>5</v>
      </c>
      <c r="S4168" s="9" t="str">
        <f>TEXT(Table3[[#This Row],[Purchase Date]],"MMMM")</f>
        <v>November</v>
      </c>
      <c r="T4168" s="9">
        <f>YEAR('Consolidtaed Data'!$F6766)</f>
        <v>2021</v>
      </c>
    </row>
    <row r="4169" spans="1:20" x14ac:dyDescent="0.3">
      <c r="A4169" s="9" t="s">
        <v>5192</v>
      </c>
      <c r="B4169" s="9" t="s">
        <v>580</v>
      </c>
      <c r="C4169" s="9" t="s">
        <v>63</v>
      </c>
      <c r="D4169" s="9" t="s">
        <v>127</v>
      </c>
      <c r="E4169" s="9" t="s">
        <v>537</v>
      </c>
      <c r="F4169" s="10">
        <v>44137</v>
      </c>
      <c r="G4169" s="10" t="str">
        <f>VLOOKUP(Table3[[#This Row],[Product ID]],[1]Products!$A:$G,2,0)</f>
        <v>Product 1</v>
      </c>
      <c r="H4169" s="22">
        <v>1</v>
      </c>
      <c r="I4169" s="9">
        <f>VLOOKUP('Consolidtaed Data'!$B6831,[1]Products!$A:$G,4,0)</f>
        <v>1351</v>
      </c>
      <c r="J4169" s="9">
        <f>VLOOKUP('Consolidtaed Data'!$B6831,[1]Products!$A:$G,3,0)</f>
        <v>1108</v>
      </c>
      <c r="K4169" s="9">
        <f>'Consolidtaed Data'!$J6831*'Consolidtaed Data'!$H6831</f>
        <v>3930</v>
      </c>
      <c r="L4169" s="9">
        <f>'Consolidtaed Data'!$I6831*'Consolidtaed Data'!$H6831</f>
        <v>4792</v>
      </c>
      <c r="M4169" s="9">
        <f>'Consolidtaed Data'!$L6831-'Consolidtaed Data'!$K6831</f>
        <v>534</v>
      </c>
      <c r="N4169" s="9" t="str">
        <f>VLOOKUP('Consolidtaed Data'!$C6831,[1]Locations!$A:$O,2,0)</f>
        <v>Santa Maria</v>
      </c>
      <c r="O4169" s="9" t="str">
        <f>VLOOKUP('Consolidtaed Data'!$D6831,'[1]Sales People'!$A:$B,2,0)</f>
        <v>Brian Hansen</v>
      </c>
      <c r="P4169" s="9" t="str">
        <f>VLOOKUP('Consolidtaed Data'!$E6831,[1]Customers!$A:$B,2,0)</f>
        <v>Alan Perry</v>
      </c>
      <c r="Q4169" s="11">
        <f>WEEKDAY('Consolidtaed Data'!$F6831)</f>
        <v>6</v>
      </c>
      <c r="R4169" s="9">
        <f>MONTH('Consolidtaed Data'!$F6831)</f>
        <v>6</v>
      </c>
      <c r="S4169" s="9" t="str">
        <f>TEXT(Table3[[#This Row],[Purchase Date]],"MMMM")</f>
        <v>November</v>
      </c>
      <c r="T4169" s="9">
        <f>YEAR('Consolidtaed Data'!$F6831)</f>
        <v>2021</v>
      </c>
    </row>
    <row r="4170" spans="1:20" x14ac:dyDescent="0.3">
      <c r="A4170" s="9" t="s">
        <v>5193</v>
      </c>
      <c r="B4170" s="9" t="s">
        <v>213</v>
      </c>
      <c r="C4170" s="9" t="s">
        <v>412</v>
      </c>
      <c r="D4170" s="9" t="s">
        <v>174</v>
      </c>
      <c r="E4170" s="9" t="s">
        <v>2386</v>
      </c>
      <c r="F4170" s="10">
        <v>44137</v>
      </c>
      <c r="G4170" s="10" t="str">
        <f>VLOOKUP(Table3[[#This Row],[Product ID]],[1]Products!$A:$G,2,0)</f>
        <v>Product 68</v>
      </c>
      <c r="H4170" s="22">
        <v>2</v>
      </c>
      <c r="I4170" s="9">
        <f>VLOOKUP('Consolidtaed Data'!$B7205,[1]Products!$A:$G,4,0)</f>
        <v>181</v>
      </c>
      <c r="J4170" s="9">
        <f>VLOOKUP('Consolidtaed Data'!$B7205,[1]Products!$A:$G,3,0)</f>
        <v>130</v>
      </c>
      <c r="K4170" s="9">
        <f>'Consolidtaed Data'!$J7205*'Consolidtaed Data'!$H7205</f>
        <v>1366</v>
      </c>
      <c r="L4170" s="9">
        <f>'Consolidtaed Data'!$I7205*'Consolidtaed Data'!$H7205</f>
        <v>2238</v>
      </c>
      <c r="M4170" s="9">
        <f>'Consolidtaed Data'!$L7205-'Consolidtaed Data'!$K7205</f>
        <v>447</v>
      </c>
      <c r="N4170" s="9" t="str">
        <f>VLOOKUP('Consolidtaed Data'!$C7205,[1]Locations!$A:$O,2,0)</f>
        <v>Temecula</v>
      </c>
      <c r="O4170" s="9" t="str">
        <f>VLOOKUP('Consolidtaed Data'!$D7205,'[1]Sales People'!$A:$B,2,0)</f>
        <v>Ernest Wheeler</v>
      </c>
      <c r="P4170" s="9" t="str">
        <f>VLOOKUP('Consolidtaed Data'!$E7205,[1]Customers!$A:$B,2,0)</f>
        <v>Willie Day</v>
      </c>
      <c r="Q4170" s="11">
        <f>WEEKDAY('Consolidtaed Data'!$F7205)</f>
        <v>5</v>
      </c>
      <c r="R4170" s="9">
        <f>MONTH('Consolidtaed Data'!$F7205)</f>
        <v>7</v>
      </c>
      <c r="S4170" s="9" t="str">
        <f>TEXT(Table3[[#This Row],[Purchase Date]],"MMMM")</f>
        <v>November</v>
      </c>
      <c r="T4170" s="9">
        <f>YEAR('Consolidtaed Data'!$F7205)</f>
        <v>2021</v>
      </c>
    </row>
    <row r="4171" spans="1:20" x14ac:dyDescent="0.3">
      <c r="A4171" s="9" t="s">
        <v>5194</v>
      </c>
      <c r="B4171" s="9" t="s">
        <v>200</v>
      </c>
      <c r="C4171" s="9" t="s">
        <v>249</v>
      </c>
      <c r="D4171" s="9" t="s">
        <v>22</v>
      </c>
      <c r="E4171" s="9" t="s">
        <v>1143</v>
      </c>
      <c r="F4171" s="10">
        <v>44137</v>
      </c>
      <c r="G4171" s="10" t="str">
        <f>VLOOKUP(Table3[[#This Row],[Product ID]],[1]Products!$A:$G,2,0)</f>
        <v>Product 23</v>
      </c>
      <c r="H4171" s="22">
        <v>2</v>
      </c>
      <c r="I4171" s="9">
        <f>VLOOKUP('Consolidtaed Data'!$B7822,[1]Products!$A:$G,4,0)</f>
        <v>2005</v>
      </c>
      <c r="J4171" s="9">
        <f>VLOOKUP('Consolidtaed Data'!$B7822,[1]Products!$A:$G,3,0)</f>
        <v>1223</v>
      </c>
      <c r="K4171" s="9">
        <f>'Consolidtaed Data'!$J7822*'Consolidtaed Data'!$H7822</f>
        <v>5940</v>
      </c>
      <c r="L4171" s="9">
        <f>'Consolidtaed Data'!$I7822*'Consolidtaed Data'!$H7822</f>
        <v>8364</v>
      </c>
      <c r="M4171" s="9">
        <f>'Consolidtaed Data'!$L7822-'Consolidtaed Data'!$K7822</f>
        <v>246</v>
      </c>
      <c r="N4171" s="9" t="str">
        <f>VLOOKUP('Consolidtaed Data'!$C7822,[1]Locations!$A:$O,2,0)</f>
        <v>Norwalk</v>
      </c>
      <c r="O4171" s="9" t="str">
        <f>VLOOKUP('Consolidtaed Data'!$D7822,'[1]Sales People'!$A:$B,2,0)</f>
        <v>Gary Rodriguez</v>
      </c>
      <c r="P4171" s="9" t="str">
        <f>VLOOKUP('Consolidtaed Data'!$E7822,[1]Customers!$A:$B,2,0)</f>
        <v>Joseph Lopez</v>
      </c>
      <c r="Q4171" s="11">
        <f>WEEKDAY('Consolidtaed Data'!$F7822)</f>
        <v>3</v>
      </c>
      <c r="R4171" s="9">
        <f>MONTH('Consolidtaed Data'!$F7822)</f>
        <v>8</v>
      </c>
      <c r="S4171" s="9" t="str">
        <f>TEXT(Table3[[#This Row],[Purchase Date]],"MMMM")</f>
        <v>November</v>
      </c>
      <c r="T4171" s="9">
        <f>YEAR('Consolidtaed Data'!$F7822)</f>
        <v>2021</v>
      </c>
    </row>
    <row r="4172" spans="1:20" x14ac:dyDescent="0.3">
      <c r="A4172" s="9" t="s">
        <v>5195</v>
      </c>
      <c r="B4172" s="9" t="s">
        <v>336</v>
      </c>
      <c r="C4172" s="9" t="s">
        <v>462</v>
      </c>
      <c r="D4172" s="9" t="s">
        <v>22</v>
      </c>
      <c r="E4172" s="9" t="s">
        <v>985</v>
      </c>
      <c r="F4172" s="10">
        <v>44137</v>
      </c>
      <c r="G4172" s="10" t="str">
        <f>VLOOKUP(Table3[[#This Row],[Product ID]],[1]Products!$A:$G,2,0)</f>
        <v>Product 78</v>
      </c>
      <c r="H4172" s="22">
        <v>1</v>
      </c>
      <c r="I4172" s="9">
        <f>VLOOKUP('Consolidtaed Data'!$B7896,[1]Products!$A:$G,4,0)</f>
        <v>2141</v>
      </c>
      <c r="J4172" s="9">
        <f>VLOOKUP('Consolidtaed Data'!$B7896,[1]Products!$A:$G,3,0)</f>
        <v>1777</v>
      </c>
      <c r="K4172" s="9">
        <f>'Consolidtaed Data'!$J7896*'Consolidtaed Data'!$H7896</f>
        <v>2160</v>
      </c>
      <c r="L4172" s="9">
        <f>'Consolidtaed Data'!$I7896*'Consolidtaed Data'!$H7896</f>
        <v>3484</v>
      </c>
      <c r="M4172" s="9">
        <f>'Consolidtaed Data'!$L7896-'Consolidtaed Data'!$K7896</f>
        <v>106</v>
      </c>
      <c r="N4172" s="9" t="str">
        <f>VLOOKUP('Consolidtaed Data'!$C7896,[1]Locations!$A:$O,2,0)</f>
        <v>Sunnyvale</v>
      </c>
      <c r="O4172" s="9" t="str">
        <f>VLOOKUP('Consolidtaed Data'!$D7896,'[1]Sales People'!$A:$B,2,0)</f>
        <v>Andrew Bowman</v>
      </c>
      <c r="P4172" s="9" t="str">
        <f>VLOOKUP('Consolidtaed Data'!$E7896,[1]Customers!$A:$B,2,0)</f>
        <v>Robert Carr</v>
      </c>
      <c r="Q4172" s="11">
        <f>WEEKDAY('Consolidtaed Data'!$F7896)</f>
        <v>2</v>
      </c>
      <c r="R4172" s="9">
        <f>MONTH('Consolidtaed Data'!$F7896)</f>
        <v>8</v>
      </c>
      <c r="S4172" s="9" t="str">
        <f>TEXT(Table3[[#This Row],[Purchase Date]],"MMMM")</f>
        <v>November</v>
      </c>
      <c r="T4172" s="9">
        <f>YEAR('Consolidtaed Data'!$F7896)</f>
        <v>2021</v>
      </c>
    </row>
    <row r="4173" spans="1:20" x14ac:dyDescent="0.3">
      <c r="A4173" s="9" t="s">
        <v>5196</v>
      </c>
      <c r="B4173" s="9" t="s">
        <v>185</v>
      </c>
      <c r="C4173" s="9" t="s">
        <v>8</v>
      </c>
      <c r="D4173" s="9" t="s">
        <v>105</v>
      </c>
      <c r="E4173" s="9" t="s">
        <v>1062</v>
      </c>
      <c r="F4173" s="10">
        <v>44137</v>
      </c>
      <c r="G4173" s="10" t="str">
        <f>VLOOKUP(Table3[[#This Row],[Product ID]],[1]Products!$A:$G,2,0)</f>
        <v>Product 65</v>
      </c>
      <c r="H4173" s="22">
        <v>3</v>
      </c>
      <c r="I4173" s="9">
        <f>VLOOKUP('Consolidtaed Data'!$B8106,[1]Products!$A:$G,4,0)</f>
        <v>1119</v>
      </c>
      <c r="J4173" s="9">
        <f>VLOOKUP('Consolidtaed Data'!$B8106,[1]Products!$A:$G,3,0)</f>
        <v>683</v>
      </c>
      <c r="K4173" s="9">
        <f>'Consolidtaed Data'!$J8106*'Consolidtaed Data'!$H8106</f>
        <v>416</v>
      </c>
      <c r="L4173" s="9">
        <f>'Consolidtaed Data'!$I8106*'Consolidtaed Data'!$H8106</f>
        <v>603</v>
      </c>
      <c r="M4173" s="9">
        <f>'Consolidtaed Data'!$L8106-'Consolidtaed Data'!$K8106</f>
        <v>507</v>
      </c>
      <c r="N4173" s="9" t="str">
        <f>VLOOKUP('Consolidtaed Data'!$C8106,[1]Locations!$A:$O,2,0)</f>
        <v>Roseville</v>
      </c>
      <c r="O4173" s="9" t="str">
        <f>VLOOKUP('Consolidtaed Data'!$D8106,'[1]Sales People'!$A:$B,2,0)</f>
        <v>Brian Thomas</v>
      </c>
      <c r="P4173" s="9" t="str">
        <f>VLOOKUP('Consolidtaed Data'!$E8106,[1]Customers!$A:$B,2,0)</f>
        <v>Johnny Butler</v>
      </c>
      <c r="Q4173" s="11">
        <f>WEEKDAY('Consolidtaed Data'!$F8106)</f>
        <v>5</v>
      </c>
      <c r="R4173" s="9">
        <f>MONTH('Consolidtaed Data'!$F8106)</f>
        <v>9</v>
      </c>
      <c r="S4173" s="9" t="str">
        <f>TEXT(Table3[[#This Row],[Purchase Date]],"MMMM")</f>
        <v>November</v>
      </c>
      <c r="T4173" s="9">
        <f>YEAR('Consolidtaed Data'!$F8106)</f>
        <v>2021</v>
      </c>
    </row>
    <row r="4174" spans="1:20" x14ac:dyDescent="0.3">
      <c r="A4174" s="9" t="s">
        <v>5197</v>
      </c>
      <c r="B4174" s="9" t="s">
        <v>340</v>
      </c>
      <c r="C4174" s="9" t="s">
        <v>289</v>
      </c>
      <c r="D4174" s="9" t="s">
        <v>80</v>
      </c>
      <c r="E4174" s="9" t="s">
        <v>287</v>
      </c>
      <c r="F4174" s="10">
        <v>44137</v>
      </c>
      <c r="G4174" s="10" t="str">
        <f>VLOOKUP(Table3[[#This Row],[Product ID]],[1]Products!$A:$G,2,0)</f>
        <v>Product 34</v>
      </c>
      <c r="H4174" s="22">
        <v>3</v>
      </c>
      <c r="I4174" s="9">
        <f>VLOOKUP('Consolidtaed Data'!$B8615,[1]Products!$A:$G,4,0)</f>
        <v>1582</v>
      </c>
      <c r="J4174" s="9">
        <f>VLOOKUP('Consolidtaed Data'!$B8615,[1]Products!$A:$G,3,0)</f>
        <v>1234</v>
      </c>
      <c r="K4174" s="9">
        <f>'Consolidtaed Data'!$J8615*'Consolidtaed Data'!$H8615</f>
        <v>5596</v>
      </c>
      <c r="L4174" s="9">
        <f>'Consolidtaed Data'!$I8615*'Consolidtaed Data'!$H8615</f>
        <v>9176</v>
      </c>
      <c r="M4174" s="9">
        <f>'Consolidtaed Data'!$L8615-'Consolidtaed Data'!$K8615</f>
        <v>738</v>
      </c>
      <c r="N4174" s="9" t="str">
        <f>VLOOKUP('Consolidtaed Data'!$C8615,[1]Locations!$A:$O,2,0)</f>
        <v>Fresno</v>
      </c>
      <c r="O4174" s="9" t="str">
        <f>VLOOKUP('Consolidtaed Data'!$D8615,'[1]Sales People'!$A:$B,2,0)</f>
        <v>Robert Reed</v>
      </c>
      <c r="P4174" s="9" t="str">
        <f>VLOOKUP('Consolidtaed Data'!$E8615,[1]Customers!$A:$B,2,0)</f>
        <v>Daniel Moreno</v>
      </c>
      <c r="Q4174" s="11">
        <f>WEEKDAY('Consolidtaed Data'!$F8615)</f>
        <v>1</v>
      </c>
      <c r="R4174" s="9">
        <f>MONTH('Consolidtaed Data'!$F8615)</f>
        <v>10</v>
      </c>
      <c r="S4174" s="9" t="str">
        <f>TEXT(Table3[[#This Row],[Purchase Date]],"MMMM")</f>
        <v>November</v>
      </c>
      <c r="T4174" s="9">
        <f>YEAR('Consolidtaed Data'!$F8615)</f>
        <v>2021</v>
      </c>
    </row>
    <row r="4175" spans="1:20" x14ac:dyDescent="0.3">
      <c r="A4175" s="9" t="s">
        <v>5198</v>
      </c>
      <c r="B4175" s="9" t="s">
        <v>85</v>
      </c>
      <c r="C4175" s="9" t="s">
        <v>228</v>
      </c>
      <c r="D4175" s="9" t="s">
        <v>326</v>
      </c>
      <c r="E4175" s="9" t="s">
        <v>791</v>
      </c>
      <c r="F4175" s="10">
        <v>44137</v>
      </c>
      <c r="G4175" s="10" t="str">
        <f>VLOOKUP(Table3[[#This Row],[Product ID]],[1]Products!$A:$G,2,0)</f>
        <v>Product 93</v>
      </c>
      <c r="H4175" s="22">
        <v>3</v>
      </c>
      <c r="I4175" s="9">
        <f>VLOOKUP('Consolidtaed Data'!$B8736,[1]Products!$A:$G,4,0)</f>
        <v>1899</v>
      </c>
      <c r="J4175" s="9">
        <f>VLOOKUP('Consolidtaed Data'!$B8736,[1]Products!$A:$G,3,0)</f>
        <v>1044</v>
      </c>
      <c r="K4175" s="9">
        <f>'Consolidtaed Data'!$J8736*'Consolidtaed Data'!$H8736</f>
        <v>665</v>
      </c>
      <c r="L4175" s="9">
        <f>'Consolidtaed Data'!$I8736*'Consolidtaed Data'!$H8736</f>
        <v>1278</v>
      </c>
      <c r="M4175" s="9">
        <f>'Consolidtaed Data'!$L8736-'Consolidtaed Data'!$K8736</f>
        <v>88</v>
      </c>
      <c r="N4175" s="9" t="str">
        <f>VLOOKUP('Consolidtaed Data'!$C8736,[1]Locations!$A:$O,2,0)</f>
        <v>Pomona</v>
      </c>
      <c r="O4175" s="9" t="str">
        <f>VLOOKUP('Consolidtaed Data'!$D8736,'[1]Sales People'!$A:$B,2,0)</f>
        <v>Joshua Taylor</v>
      </c>
      <c r="P4175" s="9" t="str">
        <f>VLOOKUP('Consolidtaed Data'!$E8736,[1]Customers!$A:$B,2,0)</f>
        <v>Alan Sims</v>
      </c>
      <c r="Q4175" s="11">
        <f>WEEKDAY('Consolidtaed Data'!$F8736)</f>
        <v>4</v>
      </c>
      <c r="R4175" s="9">
        <f>MONTH('Consolidtaed Data'!$F8736)</f>
        <v>10</v>
      </c>
      <c r="S4175" s="9" t="str">
        <f>TEXT(Table3[[#This Row],[Purchase Date]],"MMMM")</f>
        <v>November</v>
      </c>
      <c r="T4175" s="9">
        <f>YEAR('Consolidtaed Data'!$F8736)</f>
        <v>2021</v>
      </c>
    </row>
    <row r="4176" spans="1:20" x14ac:dyDescent="0.3">
      <c r="A4176" s="9" t="s">
        <v>5199</v>
      </c>
      <c r="B4176" s="9" t="s">
        <v>301</v>
      </c>
      <c r="C4176" s="9" t="s">
        <v>201</v>
      </c>
      <c r="D4176" s="9" t="s">
        <v>143</v>
      </c>
      <c r="E4176" s="9" t="s">
        <v>1567</v>
      </c>
      <c r="F4176" s="10">
        <v>44137</v>
      </c>
      <c r="G4176" s="10" t="str">
        <f>VLOOKUP(Table3[[#This Row],[Product ID]],[1]Products!$A:$G,2,0)</f>
        <v>Product 57</v>
      </c>
      <c r="H4176" s="22">
        <v>2</v>
      </c>
      <c r="I4176" s="9">
        <f>VLOOKUP('Consolidtaed Data'!$B8800,[1]Products!$A:$G,4,0)</f>
        <v>2294</v>
      </c>
      <c r="J4176" s="9">
        <f>VLOOKUP('Consolidtaed Data'!$B8800,[1]Products!$A:$G,3,0)</f>
        <v>1399</v>
      </c>
      <c r="K4176" s="9">
        <f>'Consolidtaed Data'!$J8800*'Consolidtaed Data'!$H8800</f>
        <v>1518</v>
      </c>
      <c r="L4176" s="9">
        <f>'Consolidtaed Data'!$I8800*'Consolidtaed Data'!$H8800</f>
        <v>2410</v>
      </c>
      <c r="M4176" s="9">
        <f>'Consolidtaed Data'!$L8800-'Consolidtaed Data'!$K8800</f>
        <v>492</v>
      </c>
      <c r="N4176" s="9" t="str">
        <f>VLOOKUP('Consolidtaed Data'!$C8800,[1]Locations!$A:$O,2,0)</f>
        <v>Daly City</v>
      </c>
      <c r="O4176" s="9" t="str">
        <f>VLOOKUP('Consolidtaed Data'!$D8800,'[1]Sales People'!$A:$B,2,0)</f>
        <v>Scott Mason</v>
      </c>
      <c r="P4176" s="9" t="str">
        <f>VLOOKUP('Consolidtaed Data'!$E8800,[1]Customers!$A:$B,2,0)</f>
        <v>Jose Barnes</v>
      </c>
      <c r="Q4176" s="11">
        <f>WEEKDAY('Consolidtaed Data'!$F8800)</f>
        <v>1</v>
      </c>
      <c r="R4176" s="9">
        <f>MONTH('Consolidtaed Data'!$F8800)</f>
        <v>10</v>
      </c>
      <c r="S4176" s="9" t="str">
        <f>TEXT(Table3[[#This Row],[Purchase Date]],"MMMM")</f>
        <v>November</v>
      </c>
      <c r="T4176" s="9">
        <f>YEAR('Consolidtaed Data'!$F8800)</f>
        <v>2021</v>
      </c>
    </row>
    <row r="4177" spans="1:20" x14ac:dyDescent="0.3">
      <c r="A4177" s="9" t="s">
        <v>5200</v>
      </c>
      <c r="B4177" s="9" t="s">
        <v>219</v>
      </c>
      <c r="C4177" s="9" t="s">
        <v>21</v>
      </c>
      <c r="D4177" s="9" t="s">
        <v>374</v>
      </c>
      <c r="E4177" s="9" t="s">
        <v>36</v>
      </c>
      <c r="F4177" s="10">
        <v>44137</v>
      </c>
      <c r="G4177" s="10" t="str">
        <f>VLOOKUP(Table3[[#This Row],[Product ID]],[1]Products!$A:$G,2,0)</f>
        <v>Product 35</v>
      </c>
      <c r="H4177" s="22">
        <v>2</v>
      </c>
      <c r="I4177" s="9">
        <f>VLOOKUP('Consolidtaed Data'!$B8830,[1]Products!$A:$G,4,0)</f>
        <v>123</v>
      </c>
      <c r="J4177" s="9">
        <f>VLOOKUP('Consolidtaed Data'!$B8830,[1]Products!$A:$G,3,0)</f>
        <v>84</v>
      </c>
      <c r="K4177" s="9">
        <f>'Consolidtaed Data'!$J8830*'Consolidtaed Data'!$H8830</f>
        <v>1995</v>
      </c>
      <c r="L4177" s="9">
        <f>'Consolidtaed Data'!$I8830*'Consolidtaed Data'!$H8830</f>
        <v>3834</v>
      </c>
      <c r="M4177" s="9">
        <f>'Consolidtaed Data'!$L8830-'Consolidtaed Data'!$K8830</f>
        <v>1659</v>
      </c>
      <c r="N4177" s="9" t="str">
        <f>VLOOKUP('Consolidtaed Data'!$C8830,[1]Locations!$A:$O,2,0)</f>
        <v>Riverside</v>
      </c>
      <c r="O4177" s="9" t="str">
        <f>VLOOKUP('Consolidtaed Data'!$D8830,'[1]Sales People'!$A:$B,2,0)</f>
        <v>Carl Hall</v>
      </c>
      <c r="P4177" s="9" t="str">
        <f>VLOOKUP('Consolidtaed Data'!$E8830,[1]Customers!$A:$B,2,0)</f>
        <v>Henry Harper</v>
      </c>
      <c r="Q4177" s="11">
        <f>WEEKDAY('Consolidtaed Data'!$F8830)</f>
        <v>3</v>
      </c>
      <c r="R4177" s="9">
        <f>MONTH('Consolidtaed Data'!$F8830)</f>
        <v>11</v>
      </c>
      <c r="S4177" s="9" t="str">
        <f>TEXT(Table3[[#This Row],[Purchase Date]],"MMMM")</f>
        <v>November</v>
      </c>
      <c r="T4177" s="9">
        <f>YEAR('Consolidtaed Data'!$F8830)</f>
        <v>2021</v>
      </c>
    </row>
    <row r="4178" spans="1:20" x14ac:dyDescent="0.3">
      <c r="A4178" s="9" t="s">
        <v>5201</v>
      </c>
      <c r="B4178" s="9" t="s">
        <v>119</v>
      </c>
      <c r="C4178" s="9" t="s">
        <v>59</v>
      </c>
      <c r="D4178" s="9" t="s">
        <v>153</v>
      </c>
      <c r="E4178" s="9" t="s">
        <v>2727</v>
      </c>
      <c r="F4178" s="10">
        <v>44137</v>
      </c>
      <c r="G4178" s="10" t="str">
        <f>VLOOKUP(Table3[[#This Row],[Product ID]],[1]Products!$A:$G,2,0)</f>
        <v>Product 67</v>
      </c>
      <c r="H4178" s="22">
        <v>3</v>
      </c>
      <c r="I4178" s="9">
        <f>VLOOKUP('Consolidtaed Data'!$B8871,[1]Products!$A:$G,4,0)</f>
        <v>1380</v>
      </c>
      <c r="J4178" s="9">
        <f>VLOOKUP('Consolidtaed Data'!$B8871,[1]Products!$A:$G,3,0)</f>
        <v>1090</v>
      </c>
      <c r="K4178" s="9">
        <f>'Consolidtaed Data'!$J8871*'Consolidtaed Data'!$H8871</f>
        <v>1680</v>
      </c>
      <c r="L4178" s="9">
        <f>'Consolidtaed Data'!$I8871*'Consolidtaed Data'!$H8871</f>
        <v>2336</v>
      </c>
      <c r="M4178" s="9">
        <f>'Consolidtaed Data'!$L8871-'Consolidtaed Data'!$K8871</f>
        <v>660</v>
      </c>
      <c r="N4178" s="9" t="str">
        <f>VLOOKUP('Consolidtaed Data'!$C8871,[1]Locations!$A:$O,2,0)</f>
        <v>Oceanside</v>
      </c>
      <c r="O4178" s="9" t="str">
        <f>VLOOKUP('Consolidtaed Data'!$D8871,'[1]Sales People'!$A:$B,2,0)</f>
        <v>Henry Nelson</v>
      </c>
      <c r="P4178" s="9" t="str">
        <f>VLOOKUP('Consolidtaed Data'!$E8871,[1]Customers!$A:$B,2,0)</f>
        <v>Ralph Nichols</v>
      </c>
      <c r="Q4178" s="11">
        <f>WEEKDAY('Consolidtaed Data'!$F8871)</f>
        <v>5</v>
      </c>
      <c r="R4178" s="9">
        <f>MONTH('Consolidtaed Data'!$F8871)</f>
        <v>11</v>
      </c>
      <c r="S4178" s="9" t="str">
        <f>TEXT(Table3[[#This Row],[Purchase Date]],"MMMM")</f>
        <v>November</v>
      </c>
      <c r="T4178" s="9">
        <f>YEAR('Consolidtaed Data'!$F8871)</f>
        <v>2021</v>
      </c>
    </row>
    <row r="4179" spans="1:20" x14ac:dyDescent="0.3">
      <c r="A4179" s="9" t="s">
        <v>5202</v>
      </c>
      <c r="B4179" s="9" t="s">
        <v>349</v>
      </c>
      <c r="C4179" s="9" t="s">
        <v>8</v>
      </c>
      <c r="D4179" s="9" t="s">
        <v>87</v>
      </c>
      <c r="E4179" s="9" t="s">
        <v>399</v>
      </c>
      <c r="F4179" s="10">
        <v>44138</v>
      </c>
      <c r="G4179" s="10" t="str">
        <f>VLOOKUP(Table3[[#This Row],[Product ID]],[1]Products!$A:$G,2,0)</f>
        <v>Product 60</v>
      </c>
      <c r="H4179" s="22">
        <v>1</v>
      </c>
      <c r="I4179" s="9">
        <f>VLOOKUP('Consolidtaed Data'!$B5309,[1]Products!$A:$G,4,0)</f>
        <v>880</v>
      </c>
      <c r="J4179" s="9">
        <f>VLOOKUP('Consolidtaed Data'!$B5309,[1]Products!$A:$G,3,0)</f>
        <v>634</v>
      </c>
      <c r="K4179" s="9">
        <f>'Consolidtaed Data'!$J5309*'Consolidtaed Data'!$H5309</f>
        <v>3554</v>
      </c>
      <c r="L4179" s="9">
        <f>'Consolidtaed Data'!$I5309*'Consolidtaed Data'!$H5309</f>
        <v>4282</v>
      </c>
      <c r="M4179" s="9">
        <f>'Consolidtaed Data'!$L5309-'Consolidtaed Data'!$K5309</f>
        <v>2028</v>
      </c>
      <c r="N4179" s="9" t="str">
        <f>VLOOKUP('Consolidtaed Data'!$C5309,[1]Locations!$A:$O,2,0)</f>
        <v>Santa Clarita</v>
      </c>
      <c r="O4179" s="9" t="str">
        <f>VLOOKUP('Consolidtaed Data'!$D5309,'[1]Sales People'!$A:$B,2,0)</f>
        <v>Eugene Holmes</v>
      </c>
      <c r="P4179" s="9" t="str">
        <f>VLOOKUP('Consolidtaed Data'!$E5309,[1]Customers!$A:$B,2,0)</f>
        <v>Jesse Graham</v>
      </c>
      <c r="Q4179" s="11">
        <f>WEEKDAY('Consolidtaed Data'!$F5309)</f>
        <v>3</v>
      </c>
      <c r="R4179" s="9">
        <f>MONTH('Consolidtaed Data'!$F5309)</f>
        <v>1</v>
      </c>
      <c r="S4179" s="9" t="str">
        <f>TEXT(Table3[[#This Row],[Purchase Date]],"MMMM")</f>
        <v>November</v>
      </c>
      <c r="T4179" s="9">
        <f>YEAR('Consolidtaed Data'!$F5309)</f>
        <v>2021</v>
      </c>
    </row>
    <row r="4180" spans="1:20" x14ac:dyDescent="0.3">
      <c r="A4180" s="9" t="s">
        <v>5203</v>
      </c>
      <c r="B4180" s="9" t="s">
        <v>373</v>
      </c>
      <c r="C4180" s="9" t="s">
        <v>34</v>
      </c>
      <c r="D4180" s="9" t="s">
        <v>174</v>
      </c>
      <c r="E4180" s="9" t="s">
        <v>2056</v>
      </c>
      <c r="F4180" s="10">
        <v>44138</v>
      </c>
      <c r="G4180" s="10" t="str">
        <f>VLOOKUP(Table3[[#This Row],[Product ID]],[1]Products!$A:$G,2,0)</f>
        <v>Product 66</v>
      </c>
      <c r="H4180" s="22">
        <v>2</v>
      </c>
      <c r="I4180" s="9">
        <f>VLOOKUP('Consolidtaed Data'!$B5445,[1]Products!$A:$G,4,0)</f>
        <v>1353</v>
      </c>
      <c r="J4180" s="9">
        <f>VLOOKUP('Consolidtaed Data'!$B5445,[1]Products!$A:$G,3,0)</f>
        <v>947</v>
      </c>
      <c r="K4180" s="9">
        <f>'Consolidtaed Data'!$J5445*'Consolidtaed Data'!$H5445</f>
        <v>154</v>
      </c>
      <c r="L4180" s="9">
        <f>'Consolidtaed Data'!$I5445*'Consolidtaed Data'!$H5445</f>
        <v>203</v>
      </c>
      <c r="M4180" s="9">
        <f>'Consolidtaed Data'!$L5445-'Consolidtaed Data'!$K5445</f>
        <v>322</v>
      </c>
      <c r="N4180" s="9" t="str">
        <f>VLOOKUP('Consolidtaed Data'!$C5445,[1]Locations!$A:$O,2,0)</f>
        <v>Carlsbad</v>
      </c>
      <c r="O4180" s="9" t="str">
        <f>VLOOKUP('Consolidtaed Data'!$D5445,'[1]Sales People'!$A:$B,2,0)</f>
        <v>Martin Carr</v>
      </c>
      <c r="P4180" s="9" t="str">
        <f>VLOOKUP('Consolidtaed Data'!$E5445,[1]Customers!$A:$B,2,0)</f>
        <v>Randy Simpson</v>
      </c>
      <c r="Q4180" s="11">
        <f>WEEKDAY('Consolidtaed Data'!$F5445)</f>
        <v>7</v>
      </c>
      <c r="R4180" s="9">
        <f>MONTH('Consolidtaed Data'!$F5445)</f>
        <v>2</v>
      </c>
      <c r="S4180" s="9" t="str">
        <f>TEXT(Table3[[#This Row],[Purchase Date]],"MMMM")</f>
        <v>November</v>
      </c>
      <c r="T4180" s="9">
        <f>YEAR('Consolidtaed Data'!$F5445)</f>
        <v>2021</v>
      </c>
    </row>
    <row r="4181" spans="1:20" x14ac:dyDescent="0.3">
      <c r="A4181" s="9" t="s">
        <v>5204</v>
      </c>
      <c r="B4181" s="9" t="s">
        <v>238</v>
      </c>
      <c r="C4181" s="9" t="s">
        <v>412</v>
      </c>
      <c r="D4181" s="9" t="s">
        <v>9</v>
      </c>
      <c r="E4181" s="9" t="s">
        <v>2647</v>
      </c>
      <c r="F4181" s="10">
        <v>44138</v>
      </c>
      <c r="G4181" s="10" t="str">
        <f>VLOOKUP(Table3[[#This Row],[Product ID]],[1]Products!$A:$G,2,0)</f>
        <v>Product 49</v>
      </c>
      <c r="H4181" s="22">
        <v>2</v>
      </c>
      <c r="I4181" s="9">
        <f>VLOOKUP('Consolidtaed Data'!$B5575,[1]Products!$A:$G,4,0)</f>
        <v>2241</v>
      </c>
      <c r="J4181" s="9">
        <f>VLOOKUP('Consolidtaed Data'!$B5575,[1]Products!$A:$G,3,0)</f>
        <v>1367</v>
      </c>
      <c r="K4181" s="9">
        <f>'Consolidtaed Data'!$J5575*'Consolidtaed Data'!$H5575</f>
        <v>1516</v>
      </c>
      <c r="L4181" s="9">
        <f>'Consolidtaed Data'!$I5575*'Consolidtaed Data'!$H5575</f>
        <v>1783</v>
      </c>
      <c r="M4181" s="9">
        <f>'Consolidtaed Data'!$L5575-'Consolidtaed Data'!$K5575</f>
        <v>78</v>
      </c>
      <c r="N4181" s="9" t="str">
        <f>VLOOKUP('Consolidtaed Data'!$C5575,[1]Locations!$A:$O,2,0)</f>
        <v>Inglewood</v>
      </c>
      <c r="O4181" s="9" t="str">
        <f>VLOOKUP('Consolidtaed Data'!$D5575,'[1]Sales People'!$A:$B,2,0)</f>
        <v>Arthur Mccoy</v>
      </c>
      <c r="P4181" s="9" t="str">
        <f>VLOOKUP('Consolidtaed Data'!$E5575,[1]Customers!$A:$B,2,0)</f>
        <v>Jack Lewis</v>
      </c>
      <c r="Q4181" s="11">
        <f>WEEKDAY('Consolidtaed Data'!$F5575)</f>
        <v>4</v>
      </c>
      <c r="R4181" s="9">
        <f>MONTH('Consolidtaed Data'!$F5575)</f>
        <v>2</v>
      </c>
      <c r="S4181" s="9" t="str">
        <f>TEXT(Table3[[#This Row],[Purchase Date]],"MMMM")</f>
        <v>November</v>
      </c>
      <c r="T4181" s="9">
        <f>YEAR('Consolidtaed Data'!$F5575)</f>
        <v>2021</v>
      </c>
    </row>
    <row r="4182" spans="1:20" x14ac:dyDescent="0.3">
      <c r="A4182" s="9" t="s">
        <v>5205</v>
      </c>
      <c r="B4182" s="9" t="s">
        <v>712</v>
      </c>
      <c r="C4182" s="9" t="s">
        <v>130</v>
      </c>
      <c r="D4182" s="9" t="s">
        <v>64</v>
      </c>
      <c r="E4182" s="9" t="s">
        <v>1278</v>
      </c>
      <c r="F4182" s="10">
        <v>44138</v>
      </c>
      <c r="G4182" s="10" t="str">
        <f>VLOOKUP(Table3[[#This Row],[Product ID]],[1]Products!$A:$G,2,0)</f>
        <v>Product 32</v>
      </c>
      <c r="H4182" s="22">
        <v>2</v>
      </c>
      <c r="I4182" s="9">
        <f>VLOOKUP('Consolidtaed Data'!$B5577,[1]Products!$A:$G,4,0)</f>
        <v>1103</v>
      </c>
      <c r="J4182" s="9">
        <f>VLOOKUP('Consolidtaed Data'!$B5577,[1]Products!$A:$G,3,0)</f>
        <v>838</v>
      </c>
      <c r="K4182" s="9">
        <f>'Consolidtaed Data'!$J5577*'Consolidtaed Data'!$H5577</f>
        <v>5180</v>
      </c>
      <c r="L4182" s="9">
        <f>'Consolidtaed Data'!$I5577*'Consolidtaed Data'!$H5577</f>
        <v>6556</v>
      </c>
      <c r="M4182" s="9">
        <f>'Consolidtaed Data'!$L5577-'Consolidtaed Data'!$K5577</f>
        <v>2613</v>
      </c>
      <c r="N4182" s="9" t="str">
        <f>VLOOKUP('Consolidtaed Data'!$C5577,[1]Locations!$A:$O,2,0)</f>
        <v>San Diego</v>
      </c>
      <c r="O4182" s="9" t="str">
        <f>VLOOKUP('Consolidtaed Data'!$D5577,'[1]Sales People'!$A:$B,2,0)</f>
        <v>Joshua Cook</v>
      </c>
      <c r="P4182" s="9" t="str">
        <f>VLOOKUP('Consolidtaed Data'!$E5577,[1]Customers!$A:$B,2,0)</f>
        <v>Arthur Roberts</v>
      </c>
      <c r="Q4182" s="11">
        <f>WEEKDAY('Consolidtaed Data'!$F5577)</f>
        <v>4</v>
      </c>
      <c r="R4182" s="9">
        <f>MONTH('Consolidtaed Data'!$F5577)</f>
        <v>2</v>
      </c>
      <c r="S4182" s="9" t="str">
        <f>TEXT(Table3[[#This Row],[Purchase Date]],"MMMM")</f>
        <v>November</v>
      </c>
      <c r="T4182" s="9">
        <f>YEAR('Consolidtaed Data'!$F5577)</f>
        <v>2021</v>
      </c>
    </row>
    <row r="4183" spans="1:20" x14ac:dyDescent="0.3">
      <c r="A4183" s="9" t="s">
        <v>5206</v>
      </c>
      <c r="B4183" s="9" t="s">
        <v>692</v>
      </c>
      <c r="C4183" s="9" t="s">
        <v>504</v>
      </c>
      <c r="D4183" s="9" t="s">
        <v>31</v>
      </c>
      <c r="E4183" s="9" t="s">
        <v>1309</v>
      </c>
      <c r="F4183" s="10">
        <v>44138</v>
      </c>
      <c r="G4183" s="10" t="str">
        <f>VLOOKUP(Table3[[#This Row],[Product ID]],[1]Products!$A:$G,2,0)</f>
        <v>Product 83</v>
      </c>
      <c r="H4183" s="22">
        <v>1</v>
      </c>
      <c r="I4183" s="9">
        <f>VLOOKUP('Consolidtaed Data'!$B6316,[1]Products!$A:$G,4,0)</f>
        <v>2241</v>
      </c>
      <c r="J4183" s="9">
        <f>VLOOKUP('Consolidtaed Data'!$B6316,[1]Products!$A:$G,3,0)</f>
        <v>1367</v>
      </c>
      <c r="K4183" s="9">
        <f>'Consolidtaed Data'!$J6316*'Consolidtaed Data'!$H6316</f>
        <v>616</v>
      </c>
      <c r="L4183" s="9">
        <f>'Consolidtaed Data'!$I6316*'Consolidtaed Data'!$H6316</f>
        <v>812</v>
      </c>
      <c r="M4183" s="9">
        <f>'Consolidtaed Data'!$L6316-'Consolidtaed Data'!$K6316</f>
        <v>49</v>
      </c>
      <c r="N4183" s="9" t="str">
        <f>VLOOKUP('Consolidtaed Data'!$C6316,[1]Locations!$A:$O,2,0)</f>
        <v>Huntington Beach</v>
      </c>
      <c r="O4183" s="9" t="str">
        <f>VLOOKUP('Consolidtaed Data'!$D6316,'[1]Sales People'!$A:$B,2,0)</f>
        <v>Ronald Reed</v>
      </c>
      <c r="P4183" s="9" t="str">
        <f>VLOOKUP('Consolidtaed Data'!$E6316,[1]Customers!$A:$B,2,0)</f>
        <v>Jason Gray</v>
      </c>
      <c r="Q4183" s="11">
        <f>WEEKDAY('Consolidtaed Data'!$F6316)</f>
        <v>7</v>
      </c>
      <c r="R4183" s="9">
        <f>MONTH('Consolidtaed Data'!$F6316)</f>
        <v>4</v>
      </c>
      <c r="S4183" s="9" t="str">
        <f>TEXT(Table3[[#This Row],[Purchase Date]],"MMMM")</f>
        <v>November</v>
      </c>
      <c r="T4183" s="9">
        <f>YEAR('Consolidtaed Data'!$F6316)</f>
        <v>2021</v>
      </c>
    </row>
    <row r="4184" spans="1:20" x14ac:dyDescent="0.3">
      <c r="A4184" s="9" t="s">
        <v>5207</v>
      </c>
      <c r="B4184" s="9" t="s">
        <v>151</v>
      </c>
      <c r="C4184" s="9" t="s">
        <v>186</v>
      </c>
      <c r="D4184" s="9" t="s">
        <v>235</v>
      </c>
      <c r="E4184" s="9" t="s">
        <v>448</v>
      </c>
      <c r="F4184" s="10">
        <v>44138</v>
      </c>
      <c r="G4184" s="10" t="str">
        <f>VLOOKUP(Table3[[#This Row],[Product ID]],[1]Products!$A:$G,2,0)</f>
        <v>Product 94</v>
      </c>
      <c r="H4184" s="22">
        <v>1</v>
      </c>
      <c r="I4184" s="9">
        <f>VLOOKUP('Consolidtaed Data'!$B6477,[1]Products!$A:$G,4,0)</f>
        <v>1798</v>
      </c>
      <c r="J4184" s="9">
        <f>VLOOKUP('Consolidtaed Data'!$B6477,[1]Products!$A:$G,3,0)</f>
        <v>971</v>
      </c>
      <c r="K4184" s="9">
        <f>'Consolidtaed Data'!$J6477*'Consolidtaed Data'!$H6477</f>
        <v>2049</v>
      </c>
      <c r="L4184" s="9">
        <f>'Consolidtaed Data'!$I6477*'Consolidtaed Data'!$H6477</f>
        <v>3534</v>
      </c>
      <c r="M4184" s="9">
        <f>'Consolidtaed Data'!$L6477-'Consolidtaed Data'!$K6477</f>
        <v>95</v>
      </c>
      <c r="N4184" s="9" t="str">
        <f>VLOOKUP('Consolidtaed Data'!$C6477,[1]Locations!$A:$O,2,0)</f>
        <v>Bakersfield</v>
      </c>
      <c r="O4184" s="9" t="str">
        <f>VLOOKUP('Consolidtaed Data'!$D6477,'[1]Sales People'!$A:$B,2,0)</f>
        <v>Ryan Welch</v>
      </c>
      <c r="P4184" s="9" t="str">
        <f>VLOOKUP('Consolidtaed Data'!$E6477,[1]Customers!$A:$B,2,0)</f>
        <v>Steve Bennett</v>
      </c>
      <c r="Q4184" s="11">
        <f>WEEKDAY('Consolidtaed Data'!$F6477)</f>
        <v>6</v>
      </c>
      <c r="R4184" s="9">
        <f>MONTH('Consolidtaed Data'!$F6477)</f>
        <v>5</v>
      </c>
      <c r="S4184" s="9" t="str">
        <f>TEXT(Table3[[#This Row],[Purchase Date]],"MMMM")</f>
        <v>November</v>
      </c>
      <c r="T4184" s="9">
        <f>YEAR('Consolidtaed Data'!$F6477)</f>
        <v>2021</v>
      </c>
    </row>
    <row r="4185" spans="1:20" x14ac:dyDescent="0.3">
      <c r="A4185" s="9" t="s">
        <v>5208</v>
      </c>
      <c r="B4185" s="9" t="s">
        <v>490</v>
      </c>
      <c r="C4185" s="9" t="s">
        <v>25</v>
      </c>
      <c r="D4185" s="9" t="s">
        <v>174</v>
      </c>
      <c r="E4185" s="9" t="s">
        <v>831</v>
      </c>
      <c r="F4185" s="10">
        <v>44138</v>
      </c>
      <c r="G4185" s="10" t="str">
        <f>VLOOKUP(Table3[[#This Row],[Product ID]],[1]Products!$A:$G,2,0)</f>
        <v>Product 79</v>
      </c>
      <c r="H4185" s="22">
        <v>3</v>
      </c>
      <c r="I4185" s="9">
        <f>VLOOKUP('Consolidtaed Data'!$B7212,[1]Products!$A:$G,4,0)</f>
        <v>368</v>
      </c>
      <c r="J4185" s="9">
        <f>VLOOKUP('Consolidtaed Data'!$B7212,[1]Products!$A:$G,3,0)</f>
        <v>294</v>
      </c>
      <c r="K4185" s="9">
        <f>'Consolidtaed Data'!$J7212*'Consolidtaed Data'!$H7212</f>
        <v>683</v>
      </c>
      <c r="L4185" s="9">
        <f>'Consolidtaed Data'!$I7212*'Consolidtaed Data'!$H7212</f>
        <v>1119</v>
      </c>
      <c r="M4185" s="9">
        <f>'Consolidtaed Data'!$L7212-'Consolidtaed Data'!$K7212</f>
        <v>2193</v>
      </c>
      <c r="N4185" s="9" t="str">
        <f>VLOOKUP('Consolidtaed Data'!$C7212,[1]Locations!$A:$O,2,0)</f>
        <v>Daly City</v>
      </c>
      <c r="O4185" s="9" t="str">
        <f>VLOOKUP('Consolidtaed Data'!$D7212,'[1]Sales People'!$A:$B,2,0)</f>
        <v>Kenneth Bradley</v>
      </c>
      <c r="P4185" s="9" t="str">
        <f>VLOOKUP('Consolidtaed Data'!$E7212,[1]Customers!$A:$B,2,0)</f>
        <v>Charles Bell</v>
      </c>
      <c r="Q4185" s="11">
        <f>WEEKDAY('Consolidtaed Data'!$F7212)</f>
        <v>5</v>
      </c>
      <c r="R4185" s="9">
        <f>MONTH('Consolidtaed Data'!$F7212)</f>
        <v>7</v>
      </c>
      <c r="S4185" s="9" t="str">
        <f>TEXT(Table3[[#This Row],[Purchase Date]],"MMMM")</f>
        <v>November</v>
      </c>
      <c r="T4185" s="9">
        <f>YEAR('Consolidtaed Data'!$F7212)</f>
        <v>2021</v>
      </c>
    </row>
    <row r="4186" spans="1:20" x14ac:dyDescent="0.3">
      <c r="A4186" s="9" t="s">
        <v>5209</v>
      </c>
      <c r="B4186" s="9" t="s">
        <v>742</v>
      </c>
      <c r="C4186" s="9" t="s">
        <v>130</v>
      </c>
      <c r="D4186" s="9" t="s">
        <v>143</v>
      </c>
      <c r="E4186" s="9" t="s">
        <v>3880</v>
      </c>
      <c r="F4186" s="10">
        <v>44138</v>
      </c>
      <c r="G4186" s="10" t="str">
        <f>VLOOKUP(Table3[[#This Row],[Product ID]],[1]Products!$A:$G,2,0)</f>
        <v>Product 90</v>
      </c>
      <c r="H4186" s="22">
        <v>3</v>
      </c>
      <c r="I4186" s="9">
        <f>VLOOKUP('Consolidtaed Data'!$B7740,[1]Products!$A:$G,4,0)</f>
        <v>136</v>
      </c>
      <c r="J4186" s="9">
        <f>VLOOKUP('Consolidtaed Data'!$B7740,[1]Products!$A:$G,3,0)</f>
        <v>72</v>
      </c>
      <c r="K4186" s="9">
        <f>'Consolidtaed Data'!$J7740*'Consolidtaed Data'!$H7740</f>
        <v>292</v>
      </c>
      <c r="L4186" s="9">
        <f>'Consolidtaed Data'!$I7740*'Consolidtaed Data'!$H7740</f>
        <v>356</v>
      </c>
      <c r="M4186" s="9">
        <f>'Consolidtaed Data'!$L7740-'Consolidtaed Data'!$K7740</f>
        <v>742</v>
      </c>
      <c r="N4186" s="9" t="str">
        <f>VLOOKUP('Consolidtaed Data'!$C7740,[1]Locations!$A:$O,2,0)</f>
        <v>Clovis</v>
      </c>
      <c r="O4186" s="9" t="str">
        <f>VLOOKUP('Consolidtaed Data'!$D7740,'[1]Sales People'!$A:$B,2,0)</f>
        <v>Carl Hall</v>
      </c>
      <c r="P4186" s="9" t="str">
        <f>VLOOKUP('Consolidtaed Data'!$E7740,[1]Customers!$A:$B,2,0)</f>
        <v>Bruce Oliver</v>
      </c>
      <c r="Q4186" s="11">
        <f>WEEKDAY('Consolidtaed Data'!$F7740)</f>
        <v>3</v>
      </c>
      <c r="R4186" s="9">
        <f>MONTH('Consolidtaed Data'!$F7740)</f>
        <v>8</v>
      </c>
      <c r="S4186" s="9" t="str">
        <f>TEXT(Table3[[#This Row],[Purchase Date]],"MMMM")</f>
        <v>November</v>
      </c>
      <c r="T4186" s="9">
        <f>YEAR('Consolidtaed Data'!$F7740)</f>
        <v>2021</v>
      </c>
    </row>
    <row r="4187" spans="1:20" x14ac:dyDescent="0.3">
      <c r="A4187" s="9" t="s">
        <v>5210</v>
      </c>
      <c r="B4187" s="9" t="s">
        <v>11</v>
      </c>
      <c r="C4187" s="9" t="s">
        <v>231</v>
      </c>
      <c r="D4187" s="9" t="s">
        <v>95</v>
      </c>
      <c r="E4187" s="9" t="s">
        <v>1339</v>
      </c>
      <c r="F4187" s="10">
        <v>44138</v>
      </c>
      <c r="G4187" s="10" t="str">
        <f>VLOOKUP(Table3[[#This Row],[Product ID]],[1]Products!$A:$G,2,0)</f>
        <v>Product 88</v>
      </c>
      <c r="H4187" s="22">
        <v>2</v>
      </c>
      <c r="I4187" s="9">
        <f>VLOOKUP('Consolidtaed Data'!$B9064,[1]Products!$A:$G,4,0)</f>
        <v>127</v>
      </c>
      <c r="J4187" s="9">
        <f>VLOOKUP('Consolidtaed Data'!$B9064,[1]Products!$A:$G,3,0)</f>
        <v>79</v>
      </c>
      <c r="K4187" s="9">
        <f>'Consolidtaed Data'!$J9064*'Consolidtaed Data'!$H9064</f>
        <v>3600</v>
      </c>
      <c r="L4187" s="9">
        <f>'Consolidtaed Data'!$I9064*'Consolidtaed Data'!$H9064</f>
        <v>6000</v>
      </c>
      <c r="M4187" s="9">
        <f>'Consolidtaed Data'!$L9064-'Consolidtaed Data'!$K9064</f>
        <v>1131</v>
      </c>
      <c r="N4187" s="9" t="str">
        <f>VLOOKUP('Consolidtaed Data'!$C9064,[1]Locations!$A:$O,2,0)</f>
        <v>Norwalk</v>
      </c>
      <c r="O4187" s="9" t="str">
        <f>VLOOKUP('Consolidtaed Data'!$D9064,'[1]Sales People'!$A:$B,2,0)</f>
        <v>Scott Mason</v>
      </c>
      <c r="P4187" s="9" t="str">
        <f>VLOOKUP('Consolidtaed Data'!$E9064,[1]Customers!$A:$B,2,0)</f>
        <v>Adam Duncan</v>
      </c>
      <c r="Q4187" s="11">
        <f>WEEKDAY('Consolidtaed Data'!$F9064)</f>
        <v>4</v>
      </c>
      <c r="R4187" s="9">
        <f>MONTH('Consolidtaed Data'!$F9064)</f>
        <v>11</v>
      </c>
      <c r="S4187" s="9" t="str">
        <f>TEXT(Table3[[#This Row],[Purchase Date]],"MMMM")</f>
        <v>November</v>
      </c>
      <c r="T4187" s="9">
        <f>YEAR('Consolidtaed Data'!$F9064)</f>
        <v>2021</v>
      </c>
    </row>
    <row r="4188" spans="1:20" x14ac:dyDescent="0.3">
      <c r="A4188" s="9" t="s">
        <v>5211</v>
      </c>
      <c r="B4188" s="9" t="s">
        <v>71</v>
      </c>
      <c r="C4188" s="9" t="s">
        <v>42</v>
      </c>
      <c r="D4188" s="9" t="s">
        <v>272</v>
      </c>
      <c r="E4188" s="9" t="s">
        <v>597</v>
      </c>
      <c r="F4188" s="10">
        <v>44138</v>
      </c>
      <c r="G4188" s="10" t="str">
        <f>VLOOKUP(Table3[[#This Row],[Product ID]],[1]Products!$A:$G,2,0)</f>
        <v>Product 42</v>
      </c>
      <c r="H4188" s="22">
        <v>1</v>
      </c>
      <c r="I4188" s="9">
        <f>VLOOKUP('Consolidtaed Data'!$B9293,[1]Products!$A:$G,4,0)</f>
        <v>2497</v>
      </c>
      <c r="J4188" s="9">
        <f>VLOOKUP('Consolidtaed Data'!$B9293,[1]Products!$A:$G,3,0)</f>
        <v>1473</v>
      </c>
      <c r="K4188" s="9">
        <f>'Consolidtaed Data'!$J9293*'Consolidtaed Data'!$H9293</f>
        <v>1434</v>
      </c>
      <c r="L4188" s="9">
        <f>'Consolidtaed Data'!$I9293*'Consolidtaed Data'!$H9293</f>
        <v>2658</v>
      </c>
      <c r="M4188" s="9">
        <f>'Consolidtaed Data'!$L9293-'Consolidtaed Data'!$K9293</f>
        <v>553</v>
      </c>
      <c r="N4188" s="9" t="str">
        <f>VLOOKUP('Consolidtaed Data'!$C9293,[1]Locations!$A:$O,2,0)</f>
        <v>Visalia</v>
      </c>
      <c r="O4188" s="9" t="str">
        <f>VLOOKUP('Consolidtaed Data'!$D9293,'[1]Sales People'!$A:$B,2,0)</f>
        <v>Arthur Mccoy</v>
      </c>
      <c r="P4188" s="9" t="str">
        <f>VLOOKUP('Consolidtaed Data'!$E9293,[1]Customers!$A:$B,2,0)</f>
        <v>Edward Mason</v>
      </c>
      <c r="Q4188" s="11">
        <f>WEEKDAY('Consolidtaed Data'!$F9293)</f>
        <v>7</v>
      </c>
      <c r="R4188" s="9">
        <f>MONTH('Consolidtaed Data'!$F9293)</f>
        <v>12</v>
      </c>
      <c r="S4188" s="9" t="str">
        <f>TEXT(Table3[[#This Row],[Purchase Date]],"MMMM")</f>
        <v>November</v>
      </c>
      <c r="T4188" s="9">
        <f>YEAR('Consolidtaed Data'!$F9293)</f>
        <v>2021</v>
      </c>
    </row>
    <row r="4189" spans="1:20" x14ac:dyDescent="0.3">
      <c r="A4189" s="9" t="s">
        <v>5212</v>
      </c>
      <c r="B4189" s="9" t="s">
        <v>806</v>
      </c>
      <c r="C4189" s="9" t="s">
        <v>140</v>
      </c>
      <c r="D4189" s="9" t="s">
        <v>197</v>
      </c>
      <c r="E4189" s="9" t="s">
        <v>605</v>
      </c>
      <c r="F4189" s="10">
        <v>44139</v>
      </c>
      <c r="G4189" s="10" t="str">
        <f>VLOOKUP(Table3[[#This Row],[Product ID]],[1]Products!$A:$G,2,0)</f>
        <v>Product 72</v>
      </c>
      <c r="H4189" s="22">
        <v>1</v>
      </c>
      <c r="I4189" s="9">
        <f>VLOOKUP('Consolidtaed Data'!$B4796,[1]Products!$A:$G,4,0)</f>
        <v>1967</v>
      </c>
      <c r="J4189" s="9">
        <f>VLOOKUP('Consolidtaed Data'!$B4796,[1]Products!$A:$G,3,0)</f>
        <v>1397</v>
      </c>
      <c r="K4189" s="9">
        <f>'Consolidtaed Data'!$J4796*'Consolidtaed Data'!$H4796</f>
        <v>1080</v>
      </c>
      <c r="L4189" s="9">
        <f>'Consolidtaed Data'!$I4796*'Consolidtaed Data'!$H4796</f>
        <v>1742</v>
      </c>
      <c r="M4189" s="9">
        <f>'Consolidtaed Data'!$L4796-'Consolidtaed Data'!$K4796</f>
        <v>44</v>
      </c>
      <c r="N4189" s="9" t="str">
        <f>VLOOKUP('Consolidtaed Data'!$C4796,[1]Locations!$A:$O,2,0)</f>
        <v>Visalia</v>
      </c>
      <c r="O4189" s="9" t="str">
        <f>VLOOKUP('Consolidtaed Data'!$D4796,'[1]Sales People'!$A:$B,2,0)</f>
        <v>Clarence Fox</v>
      </c>
      <c r="P4189" s="9" t="str">
        <f>VLOOKUP('Consolidtaed Data'!$E4796,[1]Customers!$A:$B,2,0)</f>
        <v>John Hunt</v>
      </c>
      <c r="Q4189" s="11">
        <f>WEEKDAY('Consolidtaed Data'!$F4796)</f>
        <v>6</v>
      </c>
      <c r="R4189" s="9">
        <f>MONTH('Consolidtaed Data'!$F4796)</f>
        <v>12</v>
      </c>
      <c r="S4189" s="9" t="str">
        <f>TEXT(Table3[[#This Row],[Purchase Date]],"MMMM")</f>
        <v>November</v>
      </c>
      <c r="T4189" s="9">
        <f>YEAR('Consolidtaed Data'!$F4796)</f>
        <v>2020</v>
      </c>
    </row>
    <row r="4190" spans="1:20" x14ac:dyDescent="0.3">
      <c r="A4190" s="9" t="s">
        <v>5213</v>
      </c>
      <c r="B4190" s="9" t="s">
        <v>278</v>
      </c>
      <c r="C4190" s="9" t="s">
        <v>8</v>
      </c>
      <c r="D4190" s="9" t="s">
        <v>193</v>
      </c>
      <c r="E4190" s="9" t="s">
        <v>1078</v>
      </c>
      <c r="F4190" s="10">
        <v>44139</v>
      </c>
      <c r="G4190" s="10" t="str">
        <f>VLOOKUP(Table3[[#This Row],[Product ID]],[1]Products!$A:$G,2,0)</f>
        <v>Product 75</v>
      </c>
      <c r="H4190" s="22">
        <v>2</v>
      </c>
      <c r="I4190" s="9">
        <f>VLOOKUP('Consolidtaed Data'!$B5079,[1]Products!$A:$G,4,0)</f>
        <v>1103</v>
      </c>
      <c r="J4190" s="9">
        <f>VLOOKUP('Consolidtaed Data'!$B5079,[1]Products!$A:$G,3,0)</f>
        <v>838</v>
      </c>
      <c r="K4190" s="9">
        <f>'Consolidtaed Data'!$J5079*'Consolidtaed Data'!$H5079</f>
        <v>1890</v>
      </c>
      <c r="L4190" s="9">
        <f>'Consolidtaed Data'!$I5079*'Consolidtaed Data'!$H5079</f>
        <v>3778</v>
      </c>
      <c r="M4190" s="9">
        <f>'Consolidtaed Data'!$L5079-'Consolidtaed Data'!$K5079</f>
        <v>348</v>
      </c>
      <c r="N4190" s="9" t="str">
        <f>VLOOKUP('Consolidtaed Data'!$C5079,[1]Locations!$A:$O,2,0)</f>
        <v>Richmond</v>
      </c>
      <c r="O4190" s="9" t="str">
        <f>VLOOKUP('Consolidtaed Data'!$D5079,'[1]Sales People'!$A:$B,2,0)</f>
        <v>Clarence Fox</v>
      </c>
      <c r="P4190" s="9" t="str">
        <f>VLOOKUP('Consolidtaed Data'!$E5079,[1]Customers!$A:$B,2,0)</f>
        <v>Craig Mills</v>
      </c>
      <c r="Q4190" s="11">
        <f>WEEKDAY('Consolidtaed Data'!$F5079)</f>
        <v>6</v>
      </c>
      <c r="R4190" s="9">
        <f>MONTH('Consolidtaed Data'!$F5079)</f>
        <v>1</v>
      </c>
      <c r="S4190" s="9" t="str">
        <f>TEXT(Table3[[#This Row],[Purchase Date]],"MMMM")</f>
        <v>November</v>
      </c>
      <c r="T4190" s="9">
        <f>YEAR('Consolidtaed Data'!$F5079)</f>
        <v>2021</v>
      </c>
    </row>
    <row r="4191" spans="1:20" x14ac:dyDescent="0.3">
      <c r="A4191" s="9" t="s">
        <v>5214</v>
      </c>
      <c r="B4191" s="9" t="s">
        <v>373</v>
      </c>
      <c r="C4191" s="9" t="s">
        <v>157</v>
      </c>
      <c r="D4191" s="9" t="s">
        <v>193</v>
      </c>
      <c r="E4191" s="9" t="s">
        <v>631</v>
      </c>
      <c r="F4191" s="10">
        <v>44139</v>
      </c>
      <c r="G4191" s="10" t="str">
        <f>VLOOKUP(Table3[[#This Row],[Product ID]],[1]Products!$A:$G,2,0)</f>
        <v>Product 66</v>
      </c>
      <c r="H4191" s="22">
        <v>1</v>
      </c>
      <c r="I4191" s="9">
        <f>VLOOKUP('Consolidtaed Data'!$B5179,[1]Products!$A:$G,4,0)</f>
        <v>95</v>
      </c>
      <c r="J4191" s="9">
        <f>VLOOKUP('Consolidtaed Data'!$B5179,[1]Products!$A:$G,3,0)</f>
        <v>61</v>
      </c>
      <c r="K4191" s="9">
        <f>'Consolidtaed Data'!$J5179*'Consolidtaed Data'!$H5179</f>
        <v>513</v>
      </c>
      <c r="L4191" s="9">
        <f>'Consolidtaed Data'!$I5179*'Consolidtaed Data'!$H5179</f>
        <v>651</v>
      </c>
      <c r="M4191" s="9">
        <f>'Consolidtaed Data'!$L5179-'Consolidtaed Data'!$K5179</f>
        <v>123</v>
      </c>
      <c r="N4191" s="9" t="str">
        <f>VLOOKUP('Consolidtaed Data'!$C5179,[1]Locations!$A:$O,2,0)</f>
        <v>Chula Vista</v>
      </c>
      <c r="O4191" s="9" t="str">
        <f>VLOOKUP('Consolidtaed Data'!$D5179,'[1]Sales People'!$A:$B,2,0)</f>
        <v>John Reyes</v>
      </c>
      <c r="P4191" s="9" t="str">
        <f>VLOOKUP('Consolidtaed Data'!$E5179,[1]Customers!$A:$B,2,0)</f>
        <v>Kevin Moreno</v>
      </c>
      <c r="Q4191" s="11">
        <f>WEEKDAY('Consolidtaed Data'!$F5179)</f>
        <v>7</v>
      </c>
      <c r="R4191" s="9">
        <f>MONTH('Consolidtaed Data'!$F5179)</f>
        <v>1</v>
      </c>
      <c r="S4191" s="9" t="str">
        <f>TEXT(Table3[[#This Row],[Purchase Date]],"MMMM")</f>
        <v>November</v>
      </c>
      <c r="T4191" s="9">
        <f>YEAR('Consolidtaed Data'!$F5179)</f>
        <v>2021</v>
      </c>
    </row>
    <row r="4192" spans="1:20" x14ac:dyDescent="0.3">
      <c r="A4192" s="9" t="s">
        <v>5215</v>
      </c>
      <c r="B4192" s="9" t="s">
        <v>164</v>
      </c>
      <c r="C4192" s="9" t="s">
        <v>439</v>
      </c>
      <c r="D4192" s="9" t="s">
        <v>197</v>
      </c>
      <c r="E4192" s="9" t="s">
        <v>380</v>
      </c>
      <c r="F4192" s="10">
        <v>44139</v>
      </c>
      <c r="G4192" s="10" t="str">
        <f>VLOOKUP(Table3[[#This Row],[Product ID]],[1]Products!$A:$G,2,0)</f>
        <v>Product 69</v>
      </c>
      <c r="H4192" s="22">
        <v>3</v>
      </c>
      <c r="I4192" s="9">
        <f>VLOOKUP('Consolidtaed Data'!$B6059,[1]Products!$A:$G,4,0)</f>
        <v>2257</v>
      </c>
      <c r="J4192" s="9">
        <f>VLOOKUP('Consolidtaed Data'!$B6059,[1]Products!$A:$G,3,0)</f>
        <v>1535</v>
      </c>
      <c r="K4192" s="9">
        <f>'Consolidtaed Data'!$J6059*'Consolidtaed Data'!$H6059</f>
        <v>2946</v>
      </c>
      <c r="L4192" s="9">
        <f>'Consolidtaed Data'!$I6059*'Consolidtaed Data'!$H6059</f>
        <v>4994</v>
      </c>
      <c r="M4192" s="9">
        <f>'Consolidtaed Data'!$L6059-'Consolidtaed Data'!$K6059</f>
        <v>799</v>
      </c>
      <c r="N4192" s="9" t="str">
        <f>VLOOKUP('Consolidtaed Data'!$C6059,[1]Locations!$A:$O,2,0)</f>
        <v>Rialto</v>
      </c>
      <c r="O4192" s="9" t="str">
        <f>VLOOKUP('Consolidtaed Data'!$D6059,'[1]Sales People'!$A:$B,2,0)</f>
        <v>Ernest Wagner</v>
      </c>
      <c r="P4192" s="9" t="str">
        <f>VLOOKUP('Consolidtaed Data'!$E6059,[1]Customers!$A:$B,2,0)</f>
        <v>Ralph Richardson</v>
      </c>
      <c r="Q4192" s="11">
        <f>WEEKDAY('Consolidtaed Data'!$F6059)</f>
        <v>4</v>
      </c>
      <c r="R4192" s="9">
        <f>MONTH('Consolidtaed Data'!$F6059)</f>
        <v>4</v>
      </c>
      <c r="S4192" s="9" t="str">
        <f>TEXT(Table3[[#This Row],[Purchase Date]],"MMMM")</f>
        <v>November</v>
      </c>
      <c r="T4192" s="9">
        <f>YEAR('Consolidtaed Data'!$F6059)</f>
        <v>2021</v>
      </c>
    </row>
    <row r="4193" spans="1:20" x14ac:dyDescent="0.3">
      <c r="A4193" s="9" t="s">
        <v>5216</v>
      </c>
      <c r="B4193" s="9" t="s">
        <v>125</v>
      </c>
      <c r="C4193" s="9" t="s">
        <v>469</v>
      </c>
      <c r="D4193" s="9" t="s">
        <v>326</v>
      </c>
      <c r="E4193" s="9" t="s">
        <v>268</v>
      </c>
      <c r="F4193" s="10">
        <v>44139</v>
      </c>
      <c r="G4193" s="10" t="str">
        <f>VLOOKUP(Table3[[#This Row],[Product ID]],[1]Products!$A:$G,2,0)</f>
        <v>Product 40</v>
      </c>
      <c r="H4193" s="22">
        <v>1</v>
      </c>
      <c r="I4193" s="9">
        <f>VLOOKUP('Consolidtaed Data'!$B7039,[1]Products!$A:$G,4,0)</f>
        <v>2241</v>
      </c>
      <c r="J4193" s="9">
        <f>VLOOKUP('Consolidtaed Data'!$B7039,[1]Products!$A:$G,3,0)</f>
        <v>1367</v>
      </c>
      <c r="K4193" s="9">
        <f>'Consolidtaed Data'!$J7039*'Consolidtaed Data'!$H7039</f>
        <v>1432</v>
      </c>
      <c r="L4193" s="9">
        <f>'Consolidtaed Data'!$I7039*'Consolidtaed Data'!$H7039</f>
        <v>2384</v>
      </c>
      <c r="M4193" s="9">
        <f>'Consolidtaed Data'!$L7039-'Consolidtaed Data'!$K7039</f>
        <v>837</v>
      </c>
      <c r="N4193" s="9" t="str">
        <f>VLOOKUP('Consolidtaed Data'!$C7039,[1]Locations!$A:$O,2,0)</f>
        <v>Costa Mesa</v>
      </c>
      <c r="O4193" s="9" t="str">
        <f>VLOOKUP('Consolidtaed Data'!$D7039,'[1]Sales People'!$A:$B,2,0)</f>
        <v>Gary Rodriguez</v>
      </c>
      <c r="P4193" s="9" t="str">
        <f>VLOOKUP('Consolidtaed Data'!$E7039,[1]Customers!$A:$B,2,0)</f>
        <v>Patrick Williamson</v>
      </c>
      <c r="Q4193" s="11">
        <f>WEEKDAY('Consolidtaed Data'!$F7039)</f>
        <v>1</v>
      </c>
      <c r="R4193" s="9">
        <f>MONTH('Consolidtaed Data'!$F7039)</f>
        <v>6</v>
      </c>
      <c r="S4193" s="9" t="str">
        <f>TEXT(Table3[[#This Row],[Purchase Date]],"MMMM")</f>
        <v>November</v>
      </c>
      <c r="T4193" s="9">
        <f>YEAR('Consolidtaed Data'!$F7039)</f>
        <v>2021</v>
      </c>
    </row>
    <row r="4194" spans="1:20" x14ac:dyDescent="0.3">
      <c r="A4194" s="9" t="s">
        <v>5217</v>
      </c>
      <c r="B4194" s="9" t="s">
        <v>364</v>
      </c>
      <c r="C4194" s="9" t="s">
        <v>275</v>
      </c>
      <c r="D4194" s="9" t="s">
        <v>246</v>
      </c>
      <c r="E4194" s="9" t="s">
        <v>1701</v>
      </c>
      <c r="F4194" s="10">
        <v>44139</v>
      </c>
      <c r="G4194" s="10" t="str">
        <f>VLOOKUP(Table3[[#This Row],[Product ID]],[1]Products!$A:$G,2,0)</f>
        <v>Product 45</v>
      </c>
      <c r="H4194" s="22">
        <v>1</v>
      </c>
      <c r="I4194" s="9">
        <f>VLOOKUP('Consolidtaed Data'!$B7504,[1]Products!$A:$G,4,0)</f>
        <v>847</v>
      </c>
      <c r="J4194" s="9">
        <f>VLOOKUP('Consolidtaed Data'!$B7504,[1]Products!$A:$G,3,0)</f>
        <v>534</v>
      </c>
      <c r="K4194" s="9">
        <f>'Consolidtaed Data'!$J7504*'Consolidtaed Data'!$H7504</f>
        <v>22</v>
      </c>
      <c r="L4194" s="9">
        <f>'Consolidtaed Data'!$I7504*'Consolidtaed Data'!$H7504</f>
        <v>35</v>
      </c>
      <c r="M4194" s="9">
        <f>'Consolidtaed Data'!$L7504-'Consolidtaed Data'!$K7504</f>
        <v>722</v>
      </c>
      <c r="N4194" s="9" t="str">
        <f>VLOOKUP('Consolidtaed Data'!$C7504,[1]Locations!$A:$O,2,0)</f>
        <v>Victorville</v>
      </c>
      <c r="O4194" s="9" t="str">
        <f>VLOOKUP('Consolidtaed Data'!$D7504,'[1]Sales People'!$A:$B,2,0)</f>
        <v>Kenneth Bradley</v>
      </c>
      <c r="P4194" s="9" t="str">
        <f>VLOOKUP('Consolidtaed Data'!$E7504,[1]Customers!$A:$B,2,0)</f>
        <v>Richard Carr</v>
      </c>
      <c r="Q4194" s="11">
        <f>WEEKDAY('Consolidtaed Data'!$F7504)</f>
        <v>7</v>
      </c>
      <c r="R4194" s="9">
        <f>MONTH('Consolidtaed Data'!$F7504)</f>
        <v>7</v>
      </c>
      <c r="S4194" s="9" t="str">
        <f>TEXT(Table3[[#This Row],[Purchase Date]],"MMMM")</f>
        <v>November</v>
      </c>
      <c r="T4194" s="9">
        <f>YEAR('Consolidtaed Data'!$F7504)</f>
        <v>2021</v>
      </c>
    </row>
    <row r="4195" spans="1:20" x14ac:dyDescent="0.3">
      <c r="A4195" s="9" t="s">
        <v>5218</v>
      </c>
      <c r="B4195" s="9" t="s">
        <v>188</v>
      </c>
      <c r="C4195" s="9" t="s">
        <v>72</v>
      </c>
      <c r="D4195" s="9" t="s">
        <v>315</v>
      </c>
      <c r="E4195" s="9" t="s">
        <v>900</v>
      </c>
      <c r="F4195" s="10">
        <v>44139</v>
      </c>
      <c r="G4195" s="10" t="str">
        <f>VLOOKUP(Table3[[#This Row],[Product ID]],[1]Products!$A:$G,2,0)</f>
        <v>Product 63</v>
      </c>
      <c r="H4195" s="22">
        <v>3</v>
      </c>
      <c r="I4195" s="9">
        <f>VLOOKUP('Consolidtaed Data'!$B7532,[1]Products!$A:$G,4,0)</f>
        <v>1635</v>
      </c>
      <c r="J4195" s="9">
        <f>VLOOKUP('Consolidtaed Data'!$B7532,[1]Products!$A:$G,3,0)</f>
        <v>1046</v>
      </c>
      <c r="K4195" s="9">
        <f>'Consolidtaed Data'!$J7532*'Consolidtaed Data'!$H7532</f>
        <v>504</v>
      </c>
      <c r="L4195" s="9">
        <f>'Consolidtaed Data'!$I7532*'Consolidtaed Data'!$H7532</f>
        <v>951</v>
      </c>
      <c r="M4195" s="9">
        <f>'Consolidtaed Data'!$L7532-'Consolidtaed Data'!$K7532</f>
        <v>782</v>
      </c>
      <c r="N4195" s="9" t="str">
        <f>VLOOKUP('Consolidtaed Data'!$C7532,[1]Locations!$A:$O,2,0)</f>
        <v>Lancaster</v>
      </c>
      <c r="O4195" s="9" t="str">
        <f>VLOOKUP('Consolidtaed Data'!$D7532,'[1]Sales People'!$A:$B,2,0)</f>
        <v>Howard Gardner</v>
      </c>
      <c r="P4195" s="9" t="str">
        <f>VLOOKUP('Consolidtaed Data'!$E7532,[1]Customers!$A:$B,2,0)</f>
        <v>Brandon Bailey</v>
      </c>
      <c r="Q4195" s="11">
        <f>WEEKDAY('Consolidtaed Data'!$F7532)</f>
        <v>2</v>
      </c>
      <c r="R4195" s="9">
        <f>MONTH('Consolidtaed Data'!$F7532)</f>
        <v>7</v>
      </c>
      <c r="S4195" s="9" t="str">
        <f>TEXT(Table3[[#This Row],[Purchase Date]],"MMMM")</f>
        <v>November</v>
      </c>
      <c r="T4195" s="9">
        <f>YEAR('Consolidtaed Data'!$F7532)</f>
        <v>2021</v>
      </c>
    </row>
    <row r="4196" spans="1:20" x14ac:dyDescent="0.3">
      <c r="A4196" s="9" t="s">
        <v>5219</v>
      </c>
      <c r="B4196" s="9" t="s">
        <v>160</v>
      </c>
      <c r="C4196" s="9" t="s">
        <v>25</v>
      </c>
      <c r="D4196" s="9" t="s">
        <v>174</v>
      </c>
      <c r="E4196" s="9" t="s">
        <v>150</v>
      </c>
      <c r="F4196" s="10">
        <v>44139</v>
      </c>
      <c r="G4196" s="10" t="str">
        <f>VLOOKUP(Table3[[#This Row],[Product ID]],[1]Products!$A:$G,2,0)</f>
        <v>Product 28</v>
      </c>
      <c r="H4196" s="22">
        <v>3</v>
      </c>
      <c r="I4196" s="9">
        <f>VLOOKUP('Consolidtaed Data'!$B8903,[1]Products!$A:$G,4,0)</f>
        <v>2257</v>
      </c>
      <c r="J4196" s="9">
        <f>VLOOKUP('Consolidtaed Data'!$B8903,[1]Products!$A:$G,3,0)</f>
        <v>1535</v>
      </c>
      <c r="K4196" s="9">
        <f>'Consolidtaed Data'!$J8903*'Consolidtaed Data'!$H8903</f>
        <v>956</v>
      </c>
      <c r="L4196" s="9">
        <f>'Consolidtaed Data'!$I8903*'Consolidtaed Data'!$H8903</f>
        <v>1772</v>
      </c>
      <c r="M4196" s="9">
        <f>'Consolidtaed Data'!$L8903-'Consolidtaed Data'!$K8903</f>
        <v>1224</v>
      </c>
      <c r="N4196" s="9" t="str">
        <f>VLOOKUP('Consolidtaed Data'!$C8903,[1]Locations!$A:$O,2,0)</f>
        <v>Oakland</v>
      </c>
      <c r="O4196" s="9" t="str">
        <f>VLOOKUP('Consolidtaed Data'!$D8903,'[1]Sales People'!$A:$B,2,0)</f>
        <v>Kenneth Fields</v>
      </c>
      <c r="P4196" s="9" t="str">
        <f>VLOOKUP('Consolidtaed Data'!$E8903,[1]Customers!$A:$B,2,0)</f>
        <v>Louis Torres</v>
      </c>
      <c r="Q4196" s="11">
        <f>WEEKDAY('Consolidtaed Data'!$F8903)</f>
        <v>7</v>
      </c>
      <c r="R4196" s="9">
        <f>MONTH('Consolidtaed Data'!$F8903)</f>
        <v>11</v>
      </c>
      <c r="S4196" s="9" t="str">
        <f>TEXT(Table3[[#This Row],[Purchase Date]],"MMMM")</f>
        <v>November</v>
      </c>
      <c r="T4196" s="9">
        <f>YEAR('Consolidtaed Data'!$F8903)</f>
        <v>2021</v>
      </c>
    </row>
    <row r="4197" spans="1:20" x14ac:dyDescent="0.3">
      <c r="A4197" s="9" t="s">
        <v>5220</v>
      </c>
      <c r="B4197" s="9" t="s">
        <v>209</v>
      </c>
      <c r="C4197" s="9" t="s">
        <v>196</v>
      </c>
      <c r="D4197" s="9" t="s">
        <v>229</v>
      </c>
      <c r="E4197" s="9" t="s">
        <v>2747</v>
      </c>
      <c r="F4197" s="10">
        <v>44140</v>
      </c>
      <c r="G4197" s="10" t="str">
        <f>VLOOKUP(Table3[[#This Row],[Product ID]],[1]Products!$A:$G,2,0)</f>
        <v>Product 86</v>
      </c>
      <c r="H4197" s="22">
        <v>1</v>
      </c>
      <c r="I4197" s="9">
        <f>VLOOKUP('Consolidtaed Data'!$B5014,[1]Products!$A:$G,4,0)</f>
        <v>290</v>
      </c>
      <c r="J4197" s="9">
        <f>VLOOKUP('Consolidtaed Data'!$B5014,[1]Products!$A:$G,3,0)</f>
        <v>200</v>
      </c>
      <c r="K4197" s="9">
        <f>'Consolidtaed Data'!$J5014*'Consolidtaed Data'!$H5014</f>
        <v>971</v>
      </c>
      <c r="L4197" s="9">
        <f>'Consolidtaed Data'!$I5014*'Consolidtaed Data'!$H5014</f>
        <v>1798</v>
      </c>
      <c r="M4197" s="9">
        <f>'Consolidtaed Data'!$L5014-'Consolidtaed Data'!$K5014</f>
        <v>837</v>
      </c>
      <c r="N4197" s="9" t="str">
        <f>VLOOKUP('Consolidtaed Data'!$C5014,[1]Locations!$A:$O,2,0)</f>
        <v>Elk Grove</v>
      </c>
      <c r="O4197" s="9" t="str">
        <f>VLOOKUP('Consolidtaed Data'!$D5014,'[1]Sales People'!$A:$B,2,0)</f>
        <v>Ryan Welch</v>
      </c>
      <c r="P4197" s="9" t="str">
        <f>VLOOKUP('Consolidtaed Data'!$E5014,[1]Customers!$A:$B,2,0)</f>
        <v>Todd George</v>
      </c>
      <c r="Q4197" s="11">
        <f>WEEKDAY('Consolidtaed Data'!$F5014)</f>
        <v>2</v>
      </c>
      <c r="R4197" s="9">
        <f>MONTH('Consolidtaed Data'!$F5014)</f>
        <v>1</v>
      </c>
      <c r="S4197" s="9" t="str">
        <f>TEXT(Table3[[#This Row],[Purchase Date]],"MMMM")</f>
        <v>November</v>
      </c>
      <c r="T4197" s="9">
        <f>YEAR('Consolidtaed Data'!$F5014)</f>
        <v>2021</v>
      </c>
    </row>
    <row r="4198" spans="1:20" x14ac:dyDescent="0.3">
      <c r="A4198" s="9" t="s">
        <v>5221</v>
      </c>
      <c r="B4198" s="9" t="s">
        <v>373</v>
      </c>
      <c r="C4198" s="9" t="s">
        <v>357</v>
      </c>
      <c r="D4198" s="9" t="s">
        <v>9</v>
      </c>
      <c r="E4198" s="9" t="s">
        <v>1720</v>
      </c>
      <c r="F4198" s="10">
        <v>44140</v>
      </c>
      <c r="G4198" s="10" t="str">
        <f>VLOOKUP(Table3[[#This Row],[Product ID]],[1]Products!$A:$G,2,0)</f>
        <v>Product 66</v>
      </c>
      <c r="H4198" s="22">
        <v>1</v>
      </c>
      <c r="I4198" s="9">
        <f>VLOOKUP('Consolidtaed Data'!$B5150,[1]Products!$A:$G,4,0)</f>
        <v>1351</v>
      </c>
      <c r="J4198" s="9">
        <f>VLOOKUP('Consolidtaed Data'!$B5150,[1]Products!$A:$G,3,0)</f>
        <v>1108</v>
      </c>
      <c r="K4198" s="9">
        <f>'Consolidtaed Data'!$J5150*'Consolidtaed Data'!$H5150</f>
        <v>504</v>
      </c>
      <c r="L4198" s="9">
        <f>'Consolidtaed Data'!$I5150*'Consolidtaed Data'!$H5150</f>
        <v>951</v>
      </c>
      <c r="M4198" s="9">
        <f>'Consolidtaed Data'!$L5150-'Consolidtaed Data'!$K5150</f>
        <v>688</v>
      </c>
      <c r="N4198" s="9" t="str">
        <f>VLOOKUP('Consolidtaed Data'!$C5150,[1]Locations!$A:$O,2,0)</f>
        <v>Los Angeles</v>
      </c>
      <c r="O4198" s="9" t="str">
        <f>VLOOKUP('Consolidtaed Data'!$D5150,'[1]Sales People'!$A:$B,2,0)</f>
        <v>Robert Reed</v>
      </c>
      <c r="P4198" s="9" t="str">
        <f>VLOOKUP('Consolidtaed Data'!$E5150,[1]Customers!$A:$B,2,0)</f>
        <v>Peter Meyer</v>
      </c>
      <c r="Q4198" s="11">
        <f>WEEKDAY('Consolidtaed Data'!$F5150)</f>
        <v>5</v>
      </c>
      <c r="R4198" s="9">
        <f>MONTH('Consolidtaed Data'!$F5150)</f>
        <v>1</v>
      </c>
      <c r="S4198" s="9" t="str">
        <f>TEXT(Table3[[#This Row],[Purchase Date]],"MMMM")</f>
        <v>November</v>
      </c>
      <c r="T4198" s="9">
        <f>YEAR('Consolidtaed Data'!$F5150)</f>
        <v>2021</v>
      </c>
    </row>
    <row r="4199" spans="1:20" x14ac:dyDescent="0.3">
      <c r="A4199" s="9" t="s">
        <v>5222</v>
      </c>
      <c r="B4199" s="9" t="s">
        <v>148</v>
      </c>
      <c r="C4199" s="9" t="s">
        <v>25</v>
      </c>
      <c r="D4199" s="9" t="s">
        <v>241</v>
      </c>
      <c r="E4199" s="9" t="s">
        <v>1324</v>
      </c>
      <c r="F4199" s="10">
        <v>44140</v>
      </c>
      <c r="G4199" s="10" t="str">
        <f>VLOOKUP(Table3[[#This Row],[Product ID]],[1]Products!$A:$G,2,0)</f>
        <v>Product 16</v>
      </c>
      <c r="H4199" s="22">
        <v>1</v>
      </c>
      <c r="I4199" s="9">
        <f>VLOOKUP('Consolidtaed Data'!$B6088,[1]Products!$A:$G,4,0)</f>
        <v>818</v>
      </c>
      <c r="J4199" s="9">
        <f>VLOOKUP('Consolidtaed Data'!$B6088,[1]Products!$A:$G,3,0)</f>
        <v>450</v>
      </c>
      <c r="K4199" s="9">
        <f>'Consolidtaed Data'!$J6088*'Consolidtaed Data'!$H6088</f>
        <v>1800</v>
      </c>
      <c r="L4199" s="9">
        <f>'Consolidtaed Data'!$I6088*'Consolidtaed Data'!$H6088</f>
        <v>3000</v>
      </c>
      <c r="M4199" s="9">
        <f>'Consolidtaed Data'!$L6088-'Consolidtaed Data'!$K6088</f>
        <v>690</v>
      </c>
      <c r="N4199" s="9" t="str">
        <f>VLOOKUP('Consolidtaed Data'!$C6088,[1]Locations!$A:$O,2,0)</f>
        <v>Santa Maria</v>
      </c>
      <c r="O4199" s="9" t="str">
        <f>VLOOKUP('Consolidtaed Data'!$D6088,'[1]Sales People'!$A:$B,2,0)</f>
        <v>Martin Perry</v>
      </c>
      <c r="P4199" s="9" t="str">
        <f>VLOOKUP('Consolidtaed Data'!$E6088,[1]Customers!$A:$B,2,0)</f>
        <v>Brandon Wright</v>
      </c>
      <c r="Q4199" s="11">
        <f>WEEKDAY('Consolidtaed Data'!$F6088)</f>
        <v>6</v>
      </c>
      <c r="R4199" s="9">
        <f>MONTH('Consolidtaed Data'!$F6088)</f>
        <v>4</v>
      </c>
      <c r="S4199" s="9" t="str">
        <f>TEXT(Table3[[#This Row],[Purchase Date]],"MMMM")</f>
        <v>November</v>
      </c>
      <c r="T4199" s="9">
        <f>YEAR('Consolidtaed Data'!$F6088)</f>
        <v>2021</v>
      </c>
    </row>
    <row r="4200" spans="1:20" x14ac:dyDescent="0.3">
      <c r="A4200" s="9" t="s">
        <v>5223</v>
      </c>
      <c r="B4200" s="9" t="s">
        <v>191</v>
      </c>
      <c r="C4200" s="9" t="s">
        <v>394</v>
      </c>
      <c r="D4200" s="9" t="s">
        <v>374</v>
      </c>
      <c r="E4200" s="9" t="s">
        <v>1845</v>
      </c>
      <c r="F4200" s="10">
        <v>44140</v>
      </c>
      <c r="G4200" s="10" t="str">
        <f>VLOOKUP(Table3[[#This Row],[Product ID]],[1]Products!$A:$G,2,0)</f>
        <v>Product 36</v>
      </c>
      <c r="H4200" s="22">
        <v>1</v>
      </c>
      <c r="I4200" s="9">
        <f>VLOOKUP('Consolidtaed Data'!$B6157,[1]Products!$A:$G,4,0)</f>
        <v>1899</v>
      </c>
      <c r="J4200" s="9">
        <f>VLOOKUP('Consolidtaed Data'!$B6157,[1]Products!$A:$G,3,0)</f>
        <v>1044</v>
      </c>
      <c r="K4200" s="9">
        <f>'Consolidtaed Data'!$J6157*'Consolidtaed Data'!$H6157</f>
        <v>971</v>
      </c>
      <c r="L4200" s="9">
        <f>'Consolidtaed Data'!$I6157*'Consolidtaed Data'!$H6157</f>
        <v>1798</v>
      </c>
      <c r="M4200" s="9">
        <f>'Consolidtaed Data'!$L6157-'Consolidtaed Data'!$K6157</f>
        <v>1598</v>
      </c>
      <c r="N4200" s="9" t="str">
        <f>VLOOKUP('Consolidtaed Data'!$C6157,[1]Locations!$A:$O,2,0)</f>
        <v>Elk Grove</v>
      </c>
      <c r="O4200" s="9" t="str">
        <f>VLOOKUP('Consolidtaed Data'!$D6157,'[1]Sales People'!$A:$B,2,0)</f>
        <v>Martin Carr</v>
      </c>
      <c r="P4200" s="9" t="str">
        <f>VLOOKUP('Consolidtaed Data'!$E6157,[1]Customers!$A:$B,2,0)</f>
        <v>Johnny Andrews</v>
      </c>
      <c r="Q4200" s="11">
        <f>WEEKDAY('Consolidtaed Data'!$F6157)</f>
        <v>4</v>
      </c>
      <c r="R4200" s="9">
        <f>MONTH('Consolidtaed Data'!$F6157)</f>
        <v>4</v>
      </c>
      <c r="S4200" s="9" t="str">
        <f>TEXT(Table3[[#This Row],[Purchase Date]],"MMMM")</f>
        <v>November</v>
      </c>
      <c r="T4200" s="9">
        <f>YEAR('Consolidtaed Data'!$F6157)</f>
        <v>2021</v>
      </c>
    </row>
    <row r="4201" spans="1:20" x14ac:dyDescent="0.3">
      <c r="A4201" s="9" t="s">
        <v>5224</v>
      </c>
      <c r="B4201" s="9" t="s">
        <v>653</v>
      </c>
      <c r="C4201" s="9" t="s">
        <v>423</v>
      </c>
      <c r="D4201" s="9" t="s">
        <v>17</v>
      </c>
      <c r="E4201" s="9" t="s">
        <v>863</v>
      </c>
      <c r="F4201" s="10">
        <v>44140</v>
      </c>
      <c r="G4201" s="10" t="str">
        <f>VLOOKUP(Table3[[#This Row],[Product ID]],[1]Products!$A:$G,2,0)</f>
        <v>Product 74</v>
      </c>
      <c r="H4201" s="22">
        <v>3</v>
      </c>
      <c r="I4201" s="9">
        <f>VLOOKUP('Consolidtaed Data'!$B6656,[1]Products!$A:$G,4,0)</f>
        <v>502</v>
      </c>
      <c r="J4201" s="9">
        <f>VLOOKUP('Consolidtaed Data'!$B6656,[1]Products!$A:$G,3,0)</f>
        <v>296</v>
      </c>
      <c r="K4201" s="9">
        <f>'Consolidtaed Data'!$J6656*'Consolidtaed Data'!$H6656</f>
        <v>455</v>
      </c>
      <c r="L4201" s="9">
        <f>'Consolidtaed Data'!$I6656*'Consolidtaed Data'!$H6656</f>
        <v>799</v>
      </c>
      <c r="M4201" s="9">
        <f>'Consolidtaed Data'!$L6656-'Consolidtaed Data'!$K6656</f>
        <v>724</v>
      </c>
      <c r="N4201" s="9" t="str">
        <f>VLOOKUP('Consolidtaed Data'!$C6656,[1]Locations!$A:$O,2,0)</f>
        <v>Sunnyvale</v>
      </c>
      <c r="O4201" s="9" t="str">
        <f>VLOOKUP('Consolidtaed Data'!$D6656,'[1]Sales People'!$A:$B,2,0)</f>
        <v>Ronald Reed</v>
      </c>
      <c r="P4201" s="9" t="str">
        <f>VLOOKUP('Consolidtaed Data'!$E6656,[1]Customers!$A:$B,2,0)</f>
        <v>Stephen Webb</v>
      </c>
      <c r="Q4201" s="11">
        <f>WEEKDAY('Consolidtaed Data'!$F6656)</f>
        <v>7</v>
      </c>
      <c r="R4201" s="9">
        <f>MONTH('Consolidtaed Data'!$F6656)</f>
        <v>5</v>
      </c>
      <c r="S4201" s="9" t="str">
        <f>TEXT(Table3[[#This Row],[Purchase Date]],"MMMM")</f>
        <v>November</v>
      </c>
      <c r="T4201" s="9">
        <f>YEAR('Consolidtaed Data'!$F6656)</f>
        <v>2021</v>
      </c>
    </row>
    <row r="4202" spans="1:20" x14ac:dyDescent="0.3">
      <c r="A4202" s="9" t="s">
        <v>5225</v>
      </c>
      <c r="B4202" s="9" t="s">
        <v>11</v>
      </c>
      <c r="C4202" s="9" t="s">
        <v>134</v>
      </c>
      <c r="D4202" s="9" t="s">
        <v>241</v>
      </c>
      <c r="E4202" s="9" t="s">
        <v>646</v>
      </c>
      <c r="F4202" s="10">
        <v>44140</v>
      </c>
      <c r="G4202" s="10" t="str">
        <f>VLOOKUP(Table3[[#This Row],[Product ID]],[1]Products!$A:$G,2,0)</f>
        <v>Product 88</v>
      </c>
      <c r="H4202" s="22">
        <v>3</v>
      </c>
      <c r="I4202" s="9">
        <f>VLOOKUP('Consolidtaed Data'!$B6750,[1]Products!$A:$G,4,0)</f>
        <v>1022</v>
      </c>
      <c r="J4202" s="9">
        <f>VLOOKUP('Consolidtaed Data'!$B6750,[1]Products!$A:$G,3,0)</f>
        <v>818</v>
      </c>
      <c r="K4202" s="9">
        <f>'Consolidtaed Data'!$J6750*'Consolidtaed Data'!$H6750</f>
        <v>1399</v>
      </c>
      <c r="L4202" s="9">
        <f>'Consolidtaed Data'!$I6750*'Consolidtaed Data'!$H6750</f>
        <v>2294</v>
      </c>
      <c r="M4202" s="9">
        <f>'Consolidtaed Data'!$L6750-'Consolidtaed Data'!$K6750</f>
        <v>742</v>
      </c>
      <c r="N4202" s="9" t="str">
        <f>VLOOKUP('Consolidtaed Data'!$C6750,[1]Locations!$A:$O,2,0)</f>
        <v>Victorville</v>
      </c>
      <c r="O4202" s="9" t="str">
        <f>VLOOKUP('Consolidtaed Data'!$D6750,'[1]Sales People'!$A:$B,2,0)</f>
        <v>Sean Miller</v>
      </c>
      <c r="P4202" s="9" t="str">
        <f>VLOOKUP('Consolidtaed Data'!$E6750,[1]Customers!$A:$B,2,0)</f>
        <v>Earl Ortiz</v>
      </c>
      <c r="Q4202" s="11">
        <f>WEEKDAY('Consolidtaed Data'!$F6750)</f>
        <v>7</v>
      </c>
      <c r="R4202" s="9">
        <f>MONTH('Consolidtaed Data'!$F6750)</f>
        <v>5</v>
      </c>
      <c r="S4202" s="9" t="str">
        <f>TEXT(Table3[[#This Row],[Purchase Date]],"MMMM")</f>
        <v>November</v>
      </c>
      <c r="T4202" s="9">
        <f>YEAR('Consolidtaed Data'!$F6750)</f>
        <v>2021</v>
      </c>
    </row>
    <row r="4203" spans="1:20" x14ac:dyDescent="0.3">
      <c r="A4203" s="9" t="s">
        <v>5226</v>
      </c>
      <c r="B4203" s="9" t="s">
        <v>85</v>
      </c>
      <c r="C4203" s="9" t="s">
        <v>469</v>
      </c>
      <c r="D4203" s="9" t="s">
        <v>83</v>
      </c>
      <c r="E4203" s="9" t="s">
        <v>440</v>
      </c>
      <c r="F4203" s="10">
        <v>44140</v>
      </c>
      <c r="G4203" s="10" t="str">
        <f>VLOOKUP(Table3[[#This Row],[Product ID]],[1]Products!$A:$G,2,0)</f>
        <v>Product 93</v>
      </c>
      <c r="H4203" s="22">
        <v>1</v>
      </c>
      <c r="I4203" s="9">
        <f>VLOOKUP('Consolidtaed Data'!$B7481,[1]Products!$A:$G,4,0)</f>
        <v>1278</v>
      </c>
      <c r="J4203" s="9">
        <f>VLOOKUP('Consolidtaed Data'!$B7481,[1]Products!$A:$G,3,0)</f>
        <v>665</v>
      </c>
      <c r="K4203" s="9">
        <f>'Consolidtaed Data'!$J7481*'Consolidtaed Data'!$H7481</f>
        <v>732</v>
      </c>
      <c r="L4203" s="9">
        <f>'Consolidtaed Data'!$I7481*'Consolidtaed Data'!$H7481</f>
        <v>1077</v>
      </c>
      <c r="M4203" s="9">
        <f>'Consolidtaed Data'!$L7481-'Consolidtaed Data'!$K7481</f>
        <v>782</v>
      </c>
      <c r="N4203" s="9" t="str">
        <f>VLOOKUP('Consolidtaed Data'!$C7481,[1]Locations!$A:$O,2,0)</f>
        <v>San Mateo</v>
      </c>
      <c r="O4203" s="9" t="str">
        <f>VLOOKUP('Consolidtaed Data'!$D7481,'[1]Sales People'!$A:$B,2,0)</f>
        <v>Joshua Cook</v>
      </c>
      <c r="P4203" s="9" t="str">
        <f>VLOOKUP('Consolidtaed Data'!$E7481,[1]Customers!$A:$B,2,0)</f>
        <v>Adam Jenkins</v>
      </c>
      <c r="Q4203" s="11">
        <f>WEEKDAY('Consolidtaed Data'!$F7481)</f>
        <v>5</v>
      </c>
      <c r="R4203" s="9">
        <f>MONTH('Consolidtaed Data'!$F7481)</f>
        <v>7</v>
      </c>
      <c r="S4203" s="9" t="str">
        <f>TEXT(Table3[[#This Row],[Purchase Date]],"MMMM")</f>
        <v>November</v>
      </c>
      <c r="T4203" s="9">
        <f>YEAR('Consolidtaed Data'!$F7481)</f>
        <v>2021</v>
      </c>
    </row>
    <row r="4204" spans="1:20" x14ac:dyDescent="0.3">
      <c r="A4204" s="9" t="s">
        <v>5227</v>
      </c>
      <c r="B4204" s="9" t="s">
        <v>185</v>
      </c>
      <c r="C4204" s="9" t="s">
        <v>152</v>
      </c>
      <c r="D4204" s="9" t="s">
        <v>246</v>
      </c>
      <c r="E4204" s="9" t="s">
        <v>1407</v>
      </c>
      <c r="F4204" s="10">
        <v>44140</v>
      </c>
      <c r="G4204" s="10" t="str">
        <f>VLOOKUP(Table3[[#This Row],[Product ID]],[1]Products!$A:$G,2,0)</f>
        <v>Product 65</v>
      </c>
      <c r="H4204" s="22">
        <v>1</v>
      </c>
      <c r="I4204" s="9">
        <f>VLOOKUP('Consolidtaed Data'!$B7687,[1]Products!$A:$G,4,0)</f>
        <v>2005</v>
      </c>
      <c r="J4204" s="9">
        <f>VLOOKUP('Consolidtaed Data'!$B7687,[1]Products!$A:$G,3,0)</f>
        <v>1223</v>
      </c>
      <c r="K4204" s="9">
        <f>'Consolidtaed Data'!$J7687*'Consolidtaed Data'!$H7687</f>
        <v>1965</v>
      </c>
      <c r="L4204" s="9">
        <f>'Consolidtaed Data'!$I7687*'Consolidtaed Data'!$H7687</f>
        <v>2396</v>
      </c>
      <c r="M4204" s="9">
        <f>'Consolidtaed Data'!$L7687-'Consolidtaed Data'!$K7687</f>
        <v>1149</v>
      </c>
      <c r="N4204" s="9" t="str">
        <f>VLOOKUP('Consolidtaed Data'!$C7687,[1]Locations!$A:$O,2,0)</f>
        <v>Daly City</v>
      </c>
      <c r="O4204" s="9" t="str">
        <f>VLOOKUP('Consolidtaed Data'!$D7687,'[1]Sales People'!$A:$B,2,0)</f>
        <v>Christopher Tucker</v>
      </c>
      <c r="P4204" s="9" t="str">
        <f>VLOOKUP('Consolidtaed Data'!$E7687,[1]Customers!$A:$B,2,0)</f>
        <v>Scott Roberts</v>
      </c>
      <c r="Q4204" s="11">
        <f>WEEKDAY('Consolidtaed Data'!$F7687)</f>
        <v>6</v>
      </c>
      <c r="R4204" s="9">
        <f>MONTH('Consolidtaed Data'!$F7687)</f>
        <v>8</v>
      </c>
      <c r="S4204" s="9" t="str">
        <f>TEXT(Table3[[#This Row],[Purchase Date]],"MMMM")</f>
        <v>November</v>
      </c>
      <c r="T4204" s="9">
        <f>YEAR('Consolidtaed Data'!$F7687)</f>
        <v>2021</v>
      </c>
    </row>
    <row r="4205" spans="1:20" x14ac:dyDescent="0.3">
      <c r="A4205" s="9" t="s">
        <v>5228</v>
      </c>
      <c r="B4205" s="9" t="s">
        <v>284</v>
      </c>
      <c r="C4205" s="9" t="s">
        <v>90</v>
      </c>
      <c r="D4205" s="9" t="s">
        <v>149</v>
      </c>
      <c r="E4205" s="9" t="s">
        <v>170</v>
      </c>
      <c r="F4205" s="10">
        <v>44140</v>
      </c>
      <c r="G4205" s="10" t="str">
        <f>VLOOKUP(Table3[[#This Row],[Product ID]],[1]Products!$A:$G,2,0)</f>
        <v>Product 96</v>
      </c>
      <c r="H4205" s="22">
        <v>1</v>
      </c>
      <c r="I4205" s="9">
        <f>VLOOKUP('Consolidtaed Data'!$B8406,[1]Products!$A:$G,4,0)</f>
        <v>1812</v>
      </c>
      <c r="J4205" s="9">
        <f>VLOOKUP('Consolidtaed Data'!$B8406,[1]Products!$A:$G,3,0)</f>
        <v>1305</v>
      </c>
      <c r="K4205" s="9">
        <f>'Consolidtaed Data'!$J8406*'Consolidtaed Data'!$H8406</f>
        <v>872</v>
      </c>
      <c r="L4205" s="9">
        <f>'Consolidtaed Data'!$I8406*'Consolidtaed Data'!$H8406</f>
        <v>1743</v>
      </c>
      <c r="M4205" s="9">
        <f>'Consolidtaed Data'!$L8406-'Consolidtaed Data'!$K8406</f>
        <v>570</v>
      </c>
      <c r="N4205" s="9" t="str">
        <f>VLOOKUP('Consolidtaed Data'!$C8406,[1]Locations!$A:$O,2,0)</f>
        <v>Los Angeles</v>
      </c>
      <c r="O4205" s="9" t="str">
        <f>VLOOKUP('Consolidtaed Data'!$D8406,'[1]Sales People'!$A:$B,2,0)</f>
        <v>Jeremy Mendoza</v>
      </c>
      <c r="P4205" s="9" t="str">
        <f>VLOOKUP('Consolidtaed Data'!$E8406,[1]Customers!$A:$B,2,0)</f>
        <v>David Mendoza</v>
      </c>
      <c r="Q4205" s="11">
        <f>WEEKDAY('Consolidtaed Data'!$F8406)</f>
        <v>5</v>
      </c>
      <c r="R4205" s="9">
        <f>MONTH('Consolidtaed Data'!$F8406)</f>
        <v>9</v>
      </c>
      <c r="S4205" s="9" t="str">
        <f>TEXT(Table3[[#This Row],[Purchase Date]],"MMMM")</f>
        <v>November</v>
      </c>
      <c r="T4205" s="9">
        <f>YEAR('Consolidtaed Data'!$F8406)</f>
        <v>2021</v>
      </c>
    </row>
    <row r="4206" spans="1:20" x14ac:dyDescent="0.3">
      <c r="A4206" s="9" t="s">
        <v>5229</v>
      </c>
      <c r="B4206" s="9" t="s">
        <v>98</v>
      </c>
      <c r="C4206" s="9" t="s">
        <v>86</v>
      </c>
      <c r="D4206" s="9" t="s">
        <v>281</v>
      </c>
      <c r="E4206" s="9" t="s">
        <v>419</v>
      </c>
      <c r="F4206" s="10">
        <v>44140</v>
      </c>
      <c r="G4206" s="10" t="str">
        <f>VLOOKUP(Table3[[#This Row],[Product ID]],[1]Products!$A:$G,2,0)</f>
        <v>Product 85</v>
      </c>
      <c r="H4206" s="22">
        <v>1</v>
      </c>
      <c r="I4206" s="9">
        <f>VLOOKUP('Consolidtaed Data'!$B8837,[1]Products!$A:$G,4,0)</f>
        <v>2294</v>
      </c>
      <c r="J4206" s="9">
        <f>VLOOKUP('Consolidtaed Data'!$B8837,[1]Products!$A:$G,3,0)</f>
        <v>1399</v>
      </c>
      <c r="K4206" s="9">
        <f>'Consolidtaed Data'!$J8837*'Consolidtaed Data'!$H8837</f>
        <v>1200</v>
      </c>
      <c r="L4206" s="9">
        <f>'Consolidtaed Data'!$I8837*'Consolidtaed Data'!$H8837</f>
        <v>2182</v>
      </c>
      <c r="M4206" s="9">
        <f>'Consolidtaed Data'!$L8837-'Consolidtaed Data'!$K8837</f>
        <v>51</v>
      </c>
      <c r="N4206" s="9" t="str">
        <f>VLOOKUP('Consolidtaed Data'!$C8837,[1]Locations!$A:$O,2,0)</f>
        <v>Santa Maria</v>
      </c>
      <c r="O4206" s="9" t="str">
        <f>VLOOKUP('Consolidtaed Data'!$D8837,'[1]Sales People'!$A:$B,2,0)</f>
        <v>Roger Ramos</v>
      </c>
      <c r="P4206" s="9" t="str">
        <f>VLOOKUP('Consolidtaed Data'!$E8837,[1]Customers!$A:$B,2,0)</f>
        <v>Victor Medina</v>
      </c>
      <c r="Q4206" s="11">
        <f>WEEKDAY('Consolidtaed Data'!$F8837)</f>
        <v>3</v>
      </c>
      <c r="R4206" s="9">
        <f>MONTH('Consolidtaed Data'!$F8837)</f>
        <v>11</v>
      </c>
      <c r="S4206" s="9" t="str">
        <f>TEXT(Table3[[#This Row],[Purchase Date]],"MMMM")</f>
        <v>November</v>
      </c>
      <c r="T4206" s="9">
        <f>YEAR('Consolidtaed Data'!$F8837)</f>
        <v>2021</v>
      </c>
    </row>
    <row r="4207" spans="1:20" x14ac:dyDescent="0.3">
      <c r="A4207" s="9" t="s">
        <v>5230</v>
      </c>
      <c r="B4207" s="9" t="s">
        <v>156</v>
      </c>
      <c r="C4207" s="9" t="s">
        <v>42</v>
      </c>
      <c r="D4207" s="9" t="s">
        <v>153</v>
      </c>
      <c r="E4207" s="9" t="s">
        <v>1844</v>
      </c>
      <c r="F4207" s="10">
        <v>44140</v>
      </c>
      <c r="G4207" s="10" t="str">
        <f>VLOOKUP(Table3[[#This Row],[Product ID]],[1]Products!$A:$G,2,0)</f>
        <v>Product 21</v>
      </c>
      <c r="H4207" s="22">
        <v>1</v>
      </c>
      <c r="I4207" s="9">
        <f>VLOOKUP('Consolidtaed Data'!$B9146,[1]Products!$A:$G,4,0)</f>
        <v>1725</v>
      </c>
      <c r="J4207" s="9">
        <f>VLOOKUP('Consolidtaed Data'!$B9146,[1]Products!$A:$G,3,0)</f>
        <v>1363</v>
      </c>
      <c r="K4207" s="9">
        <f>'Consolidtaed Data'!$J9146*'Consolidtaed Data'!$H9146</f>
        <v>79</v>
      </c>
      <c r="L4207" s="9">
        <f>'Consolidtaed Data'!$I9146*'Consolidtaed Data'!$H9146</f>
        <v>127</v>
      </c>
      <c r="M4207" s="9">
        <f>'Consolidtaed Data'!$L9146-'Consolidtaed Data'!$K9146</f>
        <v>48</v>
      </c>
      <c r="N4207" s="9" t="str">
        <f>VLOOKUP('Consolidtaed Data'!$C9146,[1]Locations!$A:$O,2,0)</f>
        <v>Jurupa Valley</v>
      </c>
      <c r="O4207" s="9" t="str">
        <f>VLOOKUP('Consolidtaed Data'!$D9146,'[1]Sales People'!$A:$B,2,0)</f>
        <v>Howard Sims</v>
      </c>
      <c r="P4207" s="9" t="str">
        <f>VLOOKUP('Consolidtaed Data'!$E9146,[1]Customers!$A:$B,2,0)</f>
        <v>Daniel Perry</v>
      </c>
      <c r="Q4207" s="11">
        <f>WEEKDAY('Consolidtaed Data'!$F9146)</f>
        <v>3</v>
      </c>
      <c r="R4207" s="9">
        <f>MONTH('Consolidtaed Data'!$F9146)</f>
        <v>11</v>
      </c>
      <c r="S4207" s="9" t="str">
        <f>TEXT(Table3[[#This Row],[Purchase Date]],"MMMM")</f>
        <v>November</v>
      </c>
      <c r="T4207" s="9">
        <f>YEAR('Consolidtaed Data'!$F9146)</f>
        <v>2021</v>
      </c>
    </row>
    <row r="4208" spans="1:20" x14ac:dyDescent="0.3">
      <c r="A4208" s="9" t="s">
        <v>5231</v>
      </c>
      <c r="B4208" s="9" t="s">
        <v>213</v>
      </c>
      <c r="C4208" s="9" t="s">
        <v>90</v>
      </c>
      <c r="D4208" s="9" t="s">
        <v>123</v>
      </c>
      <c r="E4208" s="9" t="s">
        <v>1067</v>
      </c>
      <c r="F4208" s="10">
        <v>44141</v>
      </c>
      <c r="G4208" s="10" t="str">
        <f>VLOOKUP(Table3[[#This Row],[Product ID]],[1]Products!$A:$G,2,0)</f>
        <v>Product 68</v>
      </c>
      <c r="H4208" s="22">
        <v>2</v>
      </c>
      <c r="I4208" s="9">
        <f>VLOOKUP('Consolidtaed Data'!$B4917,[1]Products!$A:$G,4,0)</f>
        <v>1077</v>
      </c>
      <c r="J4208" s="9">
        <f>VLOOKUP('Consolidtaed Data'!$B4917,[1]Products!$A:$G,3,0)</f>
        <v>732</v>
      </c>
      <c r="K4208" s="9">
        <f>'Consolidtaed Data'!$J4917*'Consolidtaed Data'!$H4917</f>
        <v>971</v>
      </c>
      <c r="L4208" s="9">
        <f>'Consolidtaed Data'!$I4917*'Consolidtaed Data'!$H4917</f>
        <v>1494</v>
      </c>
      <c r="M4208" s="9">
        <f>'Consolidtaed Data'!$L4917-'Consolidtaed Data'!$K4917</f>
        <v>270</v>
      </c>
      <c r="N4208" s="9" t="str">
        <f>VLOOKUP('Consolidtaed Data'!$C4917,[1]Locations!$A:$O,2,0)</f>
        <v>Jurupa Valley</v>
      </c>
      <c r="O4208" s="9" t="str">
        <f>VLOOKUP('Consolidtaed Data'!$D4917,'[1]Sales People'!$A:$B,2,0)</f>
        <v>Ryan Butler</v>
      </c>
      <c r="P4208" s="9" t="str">
        <f>VLOOKUP('Consolidtaed Data'!$E4917,[1]Customers!$A:$B,2,0)</f>
        <v>Adam Jenkins</v>
      </c>
      <c r="Q4208" s="11">
        <f>WEEKDAY('Consolidtaed Data'!$F4917)</f>
        <v>2</v>
      </c>
      <c r="R4208" s="9">
        <f>MONTH('Consolidtaed Data'!$F4917)</f>
        <v>12</v>
      </c>
      <c r="S4208" s="9" t="str">
        <f>TEXT(Table3[[#This Row],[Purchase Date]],"MMMM")</f>
        <v>November</v>
      </c>
      <c r="T4208" s="9">
        <f>YEAR('Consolidtaed Data'!$F4917)</f>
        <v>2020</v>
      </c>
    </row>
    <row r="4209" spans="1:20" x14ac:dyDescent="0.3">
      <c r="A4209" s="9" t="s">
        <v>5232</v>
      </c>
      <c r="B4209" s="9" t="s">
        <v>364</v>
      </c>
      <c r="C4209" s="9" t="s">
        <v>201</v>
      </c>
      <c r="D4209" s="9" t="s">
        <v>51</v>
      </c>
      <c r="E4209" s="9" t="s">
        <v>725</v>
      </c>
      <c r="F4209" s="10">
        <v>44141</v>
      </c>
      <c r="G4209" s="10" t="str">
        <f>VLOOKUP(Table3[[#This Row],[Product ID]],[1]Products!$A:$G,2,0)</f>
        <v>Product 45</v>
      </c>
      <c r="H4209" s="22">
        <v>1</v>
      </c>
      <c r="I4209" s="9">
        <f>VLOOKUP('Consolidtaed Data'!$B4955,[1]Products!$A:$G,4,0)</f>
        <v>356</v>
      </c>
      <c r="J4209" s="9">
        <f>VLOOKUP('Consolidtaed Data'!$B4955,[1]Products!$A:$G,3,0)</f>
        <v>292</v>
      </c>
      <c r="K4209" s="9">
        <f>'Consolidtaed Data'!$J4955*'Consolidtaed Data'!$H4955</f>
        <v>1432</v>
      </c>
      <c r="L4209" s="9">
        <f>'Consolidtaed Data'!$I4955*'Consolidtaed Data'!$H4955</f>
        <v>2384</v>
      </c>
      <c r="M4209" s="9">
        <f>'Consolidtaed Data'!$L4955-'Consolidtaed Data'!$K4955</f>
        <v>286</v>
      </c>
      <c r="N4209" s="9" t="str">
        <f>VLOOKUP('Consolidtaed Data'!$C4955,[1]Locations!$A:$O,2,0)</f>
        <v>Hayward</v>
      </c>
      <c r="O4209" s="9" t="str">
        <f>VLOOKUP('Consolidtaed Data'!$D4955,'[1]Sales People'!$A:$B,2,0)</f>
        <v>Henry Nelson</v>
      </c>
      <c r="P4209" s="9" t="str">
        <f>VLOOKUP('Consolidtaed Data'!$E4955,[1]Customers!$A:$B,2,0)</f>
        <v>Michael Allen</v>
      </c>
      <c r="Q4209" s="11">
        <f>WEEKDAY('Consolidtaed Data'!$F4955)</f>
        <v>4</v>
      </c>
      <c r="R4209" s="9">
        <f>MONTH('Consolidtaed Data'!$F4955)</f>
        <v>12</v>
      </c>
      <c r="S4209" s="9" t="str">
        <f>TEXT(Table3[[#This Row],[Purchase Date]],"MMMM")</f>
        <v>November</v>
      </c>
      <c r="T4209" s="9">
        <f>YEAR('Consolidtaed Data'!$F4955)</f>
        <v>2020</v>
      </c>
    </row>
    <row r="4210" spans="1:20" x14ac:dyDescent="0.3">
      <c r="A4210" s="9" t="s">
        <v>5233</v>
      </c>
      <c r="B4210" s="9" t="s">
        <v>490</v>
      </c>
      <c r="C4210" s="9" t="s">
        <v>344</v>
      </c>
      <c r="D4210" s="9" t="s">
        <v>127</v>
      </c>
      <c r="E4210" s="9" t="s">
        <v>1930</v>
      </c>
      <c r="F4210" s="10">
        <v>44141</v>
      </c>
      <c r="G4210" s="10" t="str">
        <f>VLOOKUP(Table3[[#This Row],[Product ID]],[1]Products!$A:$G,2,0)</f>
        <v>Product 79</v>
      </c>
      <c r="H4210" s="22">
        <v>1</v>
      </c>
      <c r="I4210" s="9">
        <f>VLOOKUP('Consolidtaed Data'!$B5057,[1]Products!$A:$G,4,0)</f>
        <v>368</v>
      </c>
      <c r="J4210" s="9">
        <f>VLOOKUP('Consolidtaed Data'!$B5057,[1]Products!$A:$G,3,0)</f>
        <v>294</v>
      </c>
      <c r="K4210" s="9">
        <f>'Consolidtaed Data'!$J5057*'Consolidtaed Data'!$H5057</f>
        <v>2180</v>
      </c>
      <c r="L4210" s="9">
        <f>'Consolidtaed Data'!$I5057*'Consolidtaed Data'!$H5057</f>
        <v>2760</v>
      </c>
      <c r="M4210" s="9">
        <f>'Consolidtaed Data'!$L5057-'Consolidtaed Data'!$K5057</f>
        <v>606</v>
      </c>
      <c r="N4210" s="9" t="str">
        <f>VLOOKUP('Consolidtaed Data'!$C5057,[1]Locations!$A:$O,2,0)</f>
        <v>Oxnard</v>
      </c>
      <c r="O4210" s="9" t="str">
        <f>VLOOKUP('Consolidtaed Data'!$D5057,'[1]Sales People'!$A:$B,2,0)</f>
        <v>Carl Hall</v>
      </c>
      <c r="P4210" s="9" t="str">
        <f>VLOOKUP('Consolidtaed Data'!$E5057,[1]Customers!$A:$B,2,0)</f>
        <v>Richard Cunningham</v>
      </c>
      <c r="Q4210" s="11">
        <f>WEEKDAY('Consolidtaed Data'!$F5057)</f>
        <v>4</v>
      </c>
      <c r="R4210" s="9">
        <f>MONTH('Consolidtaed Data'!$F5057)</f>
        <v>1</v>
      </c>
      <c r="S4210" s="9" t="str">
        <f>TEXT(Table3[[#This Row],[Purchase Date]],"MMMM")</f>
        <v>November</v>
      </c>
      <c r="T4210" s="9">
        <f>YEAR('Consolidtaed Data'!$F5057)</f>
        <v>2021</v>
      </c>
    </row>
    <row r="4211" spans="1:20" x14ac:dyDescent="0.3">
      <c r="A4211" s="9" t="s">
        <v>5234</v>
      </c>
      <c r="B4211" s="9" t="s">
        <v>244</v>
      </c>
      <c r="C4211" s="9" t="s">
        <v>231</v>
      </c>
      <c r="D4211" s="9" t="s">
        <v>95</v>
      </c>
      <c r="E4211" s="9" t="s">
        <v>967</v>
      </c>
      <c r="F4211" s="10">
        <v>44141</v>
      </c>
      <c r="G4211" s="10" t="str">
        <f>VLOOKUP(Table3[[#This Row],[Product ID]],[1]Products!$A:$G,2,0)</f>
        <v>Product 76</v>
      </c>
      <c r="H4211" s="22">
        <v>1</v>
      </c>
      <c r="I4211" s="9">
        <f>VLOOKUP('Consolidtaed Data'!$B5574,[1]Products!$A:$G,4,0)</f>
        <v>1639</v>
      </c>
      <c r="J4211" s="9">
        <f>VLOOKUP('Consolidtaed Data'!$B5574,[1]Products!$A:$G,3,0)</f>
        <v>1295</v>
      </c>
      <c r="K4211" s="9">
        <f>'Consolidtaed Data'!$J5574*'Consolidtaed Data'!$H5574</f>
        <v>971</v>
      </c>
      <c r="L4211" s="9">
        <f>'Consolidtaed Data'!$I5574*'Consolidtaed Data'!$H5574</f>
        <v>1494</v>
      </c>
      <c r="M4211" s="9">
        <f>'Consolidtaed Data'!$L5574-'Consolidtaed Data'!$K5574</f>
        <v>48</v>
      </c>
      <c r="N4211" s="9" t="str">
        <f>VLOOKUP('Consolidtaed Data'!$C5574,[1]Locations!$A:$O,2,0)</f>
        <v>Oceanside</v>
      </c>
      <c r="O4211" s="9" t="str">
        <f>VLOOKUP('Consolidtaed Data'!$D5574,'[1]Sales People'!$A:$B,2,0)</f>
        <v>Howard Gardner</v>
      </c>
      <c r="P4211" s="9" t="str">
        <f>VLOOKUP('Consolidtaed Data'!$E5574,[1]Customers!$A:$B,2,0)</f>
        <v>Jack Reid</v>
      </c>
      <c r="Q4211" s="11">
        <f>WEEKDAY('Consolidtaed Data'!$F5574)</f>
        <v>4</v>
      </c>
      <c r="R4211" s="9">
        <f>MONTH('Consolidtaed Data'!$F5574)</f>
        <v>2</v>
      </c>
      <c r="S4211" s="9" t="str">
        <f>TEXT(Table3[[#This Row],[Purchase Date]],"MMMM")</f>
        <v>November</v>
      </c>
      <c r="T4211" s="9">
        <f>YEAR('Consolidtaed Data'!$F5574)</f>
        <v>2021</v>
      </c>
    </row>
    <row r="4212" spans="1:20" x14ac:dyDescent="0.3">
      <c r="A4212" s="9" t="s">
        <v>5235</v>
      </c>
      <c r="B4212" s="9" t="s">
        <v>85</v>
      </c>
      <c r="C4212" s="9" t="s">
        <v>344</v>
      </c>
      <c r="D4212" s="9" t="s">
        <v>31</v>
      </c>
      <c r="E4212" s="9" t="s">
        <v>426</v>
      </c>
      <c r="F4212" s="10">
        <v>44141</v>
      </c>
      <c r="G4212" s="10" t="str">
        <f>VLOOKUP(Table3[[#This Row],[Product ID]],[1]Products!$A:$G,2,0)</f>
        <v>Product 93</v>
      </c>
      <c r="H4212" s="22">
        <v>3</v>
      </c>
      <c r="I4212" s="9">
        <f>VLOOKUP('Consolidtaed Data'!$B5809,[1]Products!$A:$G,4,0)</f>
        <v>800</v>
      </c>
      <c r="J4212" s="9">
        <f>VLOOKUP('Consolidtaed Data'!$B5809,[1]Products!$A:$G,3,0)</f>
        <v>536</v>
      </c>
      <c r="K4212" s="9">
        <f>'Consolidtaed Data'!$J5809*'Consolidtaed Data'!$H5809</f>
        <v>90</v>
      </c>
      <c r="L4212" s="9">
        <f>'Consolidtaed Data'!$I5809*'Consolidtaed Data'!$H5809</f>
        <v>112</v>
      </c>
      <c r="M4212" s="9">
        <f>'Consolidtaed Data'!$L5809-'Consolidtaed Data'!$K5809</f>
        <v>436</v>
      </c>
      <c r="N4212" s="9" t="str">
        <f>VLOOKUP('Consolidtaed Data'!$C5809,[1]Locations!$A:$O,2,0)</f>
        <v>Bakersfield</v>
      </c>
      <c r="O4212" s="9" t="str">
        <f>VLOOKUP('Consolidtaed Data'!$D5809,'[1]Sales People'!$A:$B,2,0)</f>
        <v>Carl Elliott</v>
      </c>
      <c r="P4212" s="9" t="str">
        <f>VLOOKUP('Consolidtaed Data'!$E5809,[1]Customers!$A:$B,2,0)</f>
        <v>Douglas Franklin</v>
      </c>
      <c r="Q4212" s="11">
        <f>WEEKDAY('Consolidtaed Data'!$F5809)</f>
        <v>6</v>
      </c>
      <c r="R4212" s="9">
        <f>MONTH('Consolidtaed Data'!$F5809)</f>
        <v>3</v>
      </c>
      <c r="S4212" s="9" t="str">
        <f>TEXT(Table3[[#This Row],[Purchase Date]],"MMMM")</f>
        <v>November</v>
      </c>
      <c r="T4212" s="9">
        <f>YEAR('Consolidtaed Data'!$F5809)</f>
        <v>2021</v>
      </c>
    </row>
    <row r="4213" spans="1:20" x14ac:dyDescent="0.3">
      <c r="A4213" s="9" t="s">
        <v>5236</v>
      </c>
      <c r="B4213" s="9" t="s">
        <v>382</v>
      </c>
      <c r="C4213" s="9" t="s">
        <v>130</v>
      </c>
      <c r="D4213" s="9" t="s">
        <v>246</v>
      </c>
      <c r="E4213" s="9" t="s">
        <v>1982</v>
      </c>
      <c r="F4213" s="10">
        <v>44141</v>
      </c>
      <c r="G4213" s="10" t="str">
        <f>VLOOKUP(Table3[[#This Row],[Product ID]],[1]Products!$A:$G,2,0)</f>
        <v>Product 50</v>
      </c>
      <c r="H4213" s="22">
        <v>4</v>
      </c>
      <c r="I4213" s="9">
        <f>VLOOKUP('Consolidtaed Data'!$B5879,[1]Products!$A:$G,4,0)</f>
        <v>1522</v>
      </c>
      <c r="J4213" s="9">
        <f>VLOOKUP('Consolidtaed Data'!$B5879,[1]Products!$A:$G,3,0)</f>
        <v>791</v>
      </c>
      <c r="K4213" s="9">
        <f>'Consolidtaed Data'!$J5879*'Consolidtaed Data'!$H5879</f>
        <v>1295</v>
      </c>
      <c r="L4213" s="9">
        <f>'Consolidtaed Data'!$I5879*'Consolidtaed Data'!$H5879</f>
        <v>1639</v>
      </c>
      <c r="M4213" s="9">
        <f>'Consolidtaed Data'!$L5879-'Consolidtaed Data'!$K5879</f>
        <v>855</v>
      </c>
      <c r="N4213" s="9" t="str">
        <f>VLOOKUP('Consolidtaed Data'!$C5879,[1]Locations!$A:$O,2,0)</f>
        <v>Murrieta</v>
      </c>
      <c r="O4213" s="9" t="str">
        <f>VLOOKUP('Consolidtaed Data'!$D5879,'[1]Sales People'!$A:$B,2,0)</f>
        <v>Robert Reed</v>
      </c>
      <c r="P4213" s="9" t="str">
        <f>VLOOKUP('Consolidtaed Data'!$E5879,[1]Customers!$A:$B,2,0)</f>
        <v>Paul Carpenter</v>
      </c>
      <c r="Q4213" s="11">
        <f>WEEKDAY('Consolidtaed Data'!$F5879)</f>
        <v>3</v>
      </c>
      <c r="R4213" s="9">
        <f>MONTH('Consolidtaed Data'!$F5879)</f>
        <v>3</v>
      </c>
      <c r="S4213" s="9" t="str">
        <f>TEXT(Table3[[#This Row],[Purchase Date]],"MMMM")</f>
        <v>November</v>
      </c>
      <c r="T4213" s="9">
        <f>YEAR('Consolidtaed Data'!$F5879)</f>
        <v>2021</v>
      </c>
    </row>
    <row r="4214" spans="1:20" x14ac:dyDescent="0.3">
      <c r="A4214" s="9" t="s">
        <v>5237</v>
      </c>
      <c r="B4214" s="9" t="s">
        <v>107</v>
      </c>
      <c r="C4214" s="9" t="s">
        <v>289</v>
      </c>
      <c r="D4214" s="9" t="s">
        <v>193</v>
      </c>
      <c r="E4214" s="9" t="s">
        <v>2056</v>
      </c>
      <c r="F4214" s="10">
        <v>44141</v>
      </c>
      <c r="G4214" s="10" t="str">
        <f>VLOOKUP(Table3[[#This Row],[Product ID]],[1]Products!$A:$G,2,0)</f>
        <v>Product 52</v>
      </c>
      <c r="H4214" s="22">
        <v>4</v>
      </c>
      <c r="I4214" s="9">
        <f>VLOOKUP('Consolidtaed Data'!$B5992,[1]Products!$A:$G,4,0)</f>
        <v>603</v>
      </c>
      <c r="J4214" s="9">
        <f>VLOOKUP('Consolidtaed Data'!$B5992,[1]Products!$A:$G,3,0)</f>
        <v>416</v>
      </c>
      <c r="K4214" s="9">
        <f>'Consolidtaed Data'!$J5992*'Consolidtaed Data'!$H5992</f>
        <v>296</v>
      </c>
      <c r="L4214" s="9">
        <f>'Consolidtaed Data'!$I5992*'Consolidtaed Data'!$H5992</f>
        <v>502</v>
      </c>
      <c r="M4214" s="9">
        <f>'Consolidtaed Data'!$L5992-'Consolidtaed Data'!$K5992</f>
        <v>894</v>
      </c>
      <c r="N4214" s="9" t="str">
        <f>VLOOKUP('Consolidtaed Data'!$C5992,[1]Locations!$A:$O,2,0)</f>
        <v>Corona</v>
      </c>
      <c r="O4214" s="9" t="str">
        <f>VLOOKUP('Consolidtaed Data'!$D5992,'[1]Sales People'!$A:$B,2,0)</f>
        <v>Eugene Holmes</v>
      </c>
      <c r="P4214" s="9" t="str">
        <f>VLOOKUP('Consolidtaed Data'!$E5992,[1]Customers!$A:$B,2,0)</f>
        <v>Paul Larson</v>
      </c>
      <c r="Q4214" s="11">
        <f>WEEKDAY('Consolidtaed Data'!$F5992)</f>
        <v>5</v>
      </c>
      <c r="R4214" s="9">
        <f>MONTH('Consolidtaed Data'!$F5992)</f>
        <v>4</v>
      </c>
      <c r="S4214" s="9" t="str">
        <f>TEXT(Table3[[#This Row],[Purchase Date]],"MMMM")</f>
        <v>November</v>
      </c>
      <c r="T4214" s="9">
        <f>YEAR('Consolidtaed Data'!$F5992)</f>
        <v>2021</v>
      </c>
    </row>
    <row r="4215" spans="1:20" x14ac:dyDescent="0.3">
      <c r="A4215" s="9" t="s">
        <v>5238</v>
      </c>
      <c r="B4215" s="9" t="s">
        <v>415</v>
      </c>
      <c r="C4215" s="9" t="s">
        <v>319</v>
      </c>
      <c r="D4215" s="9" t="s">
        <v>113</v>
      </c>
      <c r="E4215" s="9" t="s">
        <v>900</v>
      </c>
      <c r="F4215" s="10">
        <v>44141</v>
      </c>
      <c r="G4215" s="10" t="str">
        <f>VLOOKUP(Table3[[#This Row],[Product ID]],[1]Products!$A:$G,2,0)</f>
        <v>Product 18</v>
      </c>
      <c r="H4215" s="22">
        <v>1</v>
      </c>
      <c r="I4215" s="9">
        <f>VLOOKUP('Consolidtaed Data'!$B6032,[1]Products!$A:$G,4,0)</f>
        <v>799</v>
      </c>
      <c r="J4215" s="9">
        <f>VLOOKUP('Consolidtaed Data'!$B6032,[1]Products!$A:$G,3,0)</f>
        <v>455</v>
      </c>
      <c r="K4215" s="9">
        <f>'Consolidtaed Data'!$J6032*'Consolidtaed Data'!$H6032</f>
        <v>962</v>
      </c>
      <c r="L4215" s="9">
        <f>'Consolidtaed Data'!$I6032*'Consolidtaed Data'!$H6032</f>
        <v>1414</v>
      </c>
      <c r="M4215" s="9">
        <f>'Consolidtaed Data'!$L6032-'Consolidtaed Data'!$K6032</f>
        <v>107</v>
      </c>
      <c r="N4215" s="9" t="str">
        <f>VLOOKUP('Consolidtaed Data'!$C6032,[1]Locations!$A:$O,2,0)</f>
        <v>Sacramento</v>
      </c>
      <c r="O4215" s="9" t="str">
        <f>VLOOKUP('Consolidtaed Data'!$D6032,'[1]Sales People'!$A:$B,2,0)</f>
        <v>Martin Perry</v>
      </c>
      <c r="P4215" s="9" t="str">
        <f>VLOOKUP('Consolidtaed Data'!$E6032,[1]Customers!$A:$B,2,0)</f>
        <v>Joshua Hunt</v>
      </c>
      <c r="Q4215" s="11">
        <f>WEEKDAY('Consolidtaed Data'!$F6032)</f>
        <v>2</v>
      </c>
      <c r="R4215" s="9">
        <f>MONTH('Consolidtaed Data'!$F6032)</f>
        <v>4</v>
      </c>
      <c r="S4215" s="9" t="str">
        <f>TEXT(Table3[[#This Row],[Purchase Date]],"MMMM")</f>
        <v>November</v>
      </c>
      <c r="T4215" s="9">
        <f>YEAR('Consolidtaed Data'!$F6032)</f>
        <v>2021</v>
      </c>
    </row>
    <row r="4216" spans="1:20" x14ac:dyDescent="0.3">
      <c r="A4216" s="9" t="s">
        <v>5239</v>
      </c>
      <c r="B4216" s="9" t="s">
        <v>531</v>
      </c>
      <c r="C4216" s="9" t="s">
        <v>228</v>
      </c>
      <c r="D4216" s="9" t="s">
        <v>46</v>
      </c>
      <c r="E4216" s="9" t="s">
        <v>371</v>
      </c>
      <c r="F4216" s="10">
        <v>44141</v>
      </c>
      <c r="G4216" s="10" t="str">
        <f>VLOOKUP(Table3[[#This Row],[Product ID]],[1]Products!$A:$G,2,0)</f>
        <v>Product 62</v>
      </c>
      <c r="H4216" s="22">
        <v>3</v>
      </c>
      <c r="I4216" s="9">
        <f>VLOOKUP('Consolidtaed Data'!$B6632,[1]Products!$A:$G,4,0)</f>
        <v>799</v>
      </c>
      <c r="J4216" s="9">
        <f>VLOOKUP('Consolidtaed Data'!$B6632,[1]Products!$A:$G,3,0)</f>
        <v>455</v>
      </c>
      <c r="K4216" s="9">
        <f>'Consolidtaed Data'!$J6632*'Consolidtaed Data'!$H6632</f>
        <v>588</v>
      </c>
      <c r="L4216" s="9">
        <f>'Consolidtaed Data'!$I6632*'Consolidtaed Data'!$H6632</f>
        <v>736</v>
      </c>
      <c r="M4216" s="9">
        <f>'Consolidtaed Data'!$L6632-'Consolidtaed Data'!$K6632</f>
        <v>408</v>
      </c>
      <c r="N4216" s="9" t="str">
        <f>VLOOKUP('Consolidtaed Data'!$C6632,[1]Locations!$A:$O,2,0)</f>
        <v>Oakland</v>
      </c>
      <c r="O4216" s="9" t="str">
        <f>VLOOKUP('Consolidtaed Data'!$D6632,'[1]Sales People'!$A:$B,2,0)</f>
        <v>Ernest Wheeler</v>
      </c>
      <c r="P4216" s="9" t="str">
        <f>VLOOKUP('Consolidtaed Data'!$E6632,[1]Customers!$A:$B,2,0)</f>
        <v>Samuel Price</v>
      </c>
      <c r="Q4216" s="11">
        <f>WEEKDAY('Consolidtaed Data'!$F6632)</f>
        <v>5</v>
      </c>
      <c r="R4216" s="9">
        <f>MONTH('Consolidtaed Data'!$F6632)</f>
        <v>5</v>
      </c>
      <c r="S4216" s="9" t="str">
        <f>TEXT(Table3[[#This Row],[Purchase Date]],"MMMM")</f>
        <v>November</v>
      </c>
      <c r="T4216" s="9">
        <f>YEAR('Consolidtaed Data'!$F6632)</f>
        <v>2021</v>
      </c>
    </row>
    <row r="4217" spans="1:20" x14ac:dyDescent="0.3">
      <c r="A4217" s="9" t="s">
        <v>5240</v>
      </c>
      <c r="B4217" s="9" t="s">
        <v>151</v>
      </c>
      <c r="C4217" s="9" t="s">
        <v>201</v>
      </c>
      <c r="D4217" s="9" t="s">
        <v>80</v>
      </c>
      <c r="E4217" s="9" t="s">
        <v>2617</v>
      </c>
      <c r="F4217" s="10">
        <v>44141</v>
      </c>
      <c r="G4217" s="10" t="str">
        <f>VLOOKUP(Table3[[#This Row],[Product ID]],[1]Products!$A:$G,2,0)</f>
        <v>Product 94</v>
      </c>
      <c r="H4217" s="22">
        <v>3</v>
      </c>
      <c r="I4217" s="9">
        <f>VLOOKUP('Consolidtaed Data'!$B7037,[1]Products!$A:$G,4,0)</f>
        <v>2283</v>
      </c>
      <c r="J4217" s="9">
        <f>VLOOKUP('Consolidtaed Data'!$B7037,[1]Products!$A:$G,3,0)</f>
        <v>1484</v>
      </c>
      <c r="K4217" s="9">
        <f>'Consolidtaed Data'!$J7037*'Consolidtaed Data'!$H7037</f>
        <v>2886</v>
      </c>
      <c r="L4217" s="9">
        <f>'Consolidtaed Data'!$I7037*'Consolidtaed Data'!$H7037</f>
        <v>4242</v>
      </c>
      <c r="M4217" s="9">
        <f>'Consolidtaed Data'!$L7037-'Consolidtaed Data'!$K7037</f>
        <v>1035</v>
      </c>
      <c r="N4217" s="9" t="str">
        <f>VLOOKUP('Consolidtaed Data'!$C7037,[1]Locations!$A:$O,2,0)</f>
        <v>Carlsbad</v>
      </c>
      <c r="O4217" s="9" t="str">
        <f>VLOOKUP('Consolidtaed Data'!$D7037,'[1]Sales People'!$A:$B,2,0)</f>
        <v>Ernest Wagner</v>
      </c>
      <c r="P4217" s="9" t="str">
        <f>VLOOKUP('Consolidtaed Data'!$E7037,[1]Customers!$A:$B,2,0)</f>
        <v>Todd Price</v>
      </c>
      <c r="Q4217" s="11">
        <f>WEEKDAY('Consolidtaed Data'!$F7037)</f>
        <v>7</v>
      </c>
      <c r="R4217" s="9">
        <f>MONTH('Consolidtaed Data'!$F7037)</f>
        <v>6</v>
      </c>
      <c r="S4217" s="9" t="str">
        <f>TEXT(Table3[[#This Row],[Purchase Date]],"MMMM")</f>
        <v>November</v>
      </c>
      <c r="T4217" s="9">
        <f>YEAR('Consolidtaed Data'!$F7037)</f>
        <v>2021</v>
      </c>
    </row>
    <row r="4218" spans="1:20" x14ac:dyDescent="0.3">
      <c r="A4218" s="9" t="s">
        <v>5241</v>
      </c>
      <c r="B4218" s="9" t="s">
        <v>311</v>
      </c>
      <c r="C4218" s="9" t="s">
        <v>165</v>
      </c>
      <c r="D4218" s="9" t="s">
        <v>220</v>
      </c>
      <c r="E4218" s="9" t="s">
        <v>816</v>
      </c>
      <c r="F4218" s="10">
        <v>44141</v>
      </c>
      <c r="G4218" s="10" t="str">
        <f>VLOOKUP(Table3[[#This Row],[Product ID]],[1]Products!$A:$G,2,0)</f>
        <v>Product 33</v>
      </c>
      <c r="H4218" s="22">
        <v>2</v>
      </c>
      <c r="I4218" s="9">
        <f>VLOOKUP('Consolidtaed Data'!$B7154,[1]Products!$A:$G,4,0)</f>
        <v>504</v>
      </c>
      <c r="J4218" s="9">
        <f>VLOOKUP('Consolidtaed Data'!$B7154,[1]Products!$A:$G,3,0)</f>
        <v>408</v>
      </c>
      <c r="K4218" s="9">
        <f>'Consolidtaed Data'!$J7154*'Consolidtaed Data'!$H7154</f>
        <v>2616</v>
      </c>
      <c r="L4218" s="9">
        <f>'Consolidtaed Data'!$I7154*'Consolidtaed Data'!$H7154</f>
        <v>5229</v>
      </c>
      <c r="M4218" s="9">
        <f>'Consolidtaed Data'!$L7154-'Consolidtaed Data'!$K7154</f>
        <v>288</v>
      </c>
      <c r="N4218" s="9" t="str">
        <f>VLOOKUP('Consolidtaed Data'!$C7154,[1]Locations!$A:$O,2,0)</f>
        <v>Stockton</v>
      </c>
      <c r="O4218" s="9" t="str">
        <f>VLOOKUP('Consolidtaed Data'!$D7154,'[1]Sales People'!$A:$B,2,0)</f>
        <v>Martin Perry</v>
      </c>
      <c r="P4218" s="9" t="str">
        <f>VLOOKUP('Consolidtaed Data'!$E7154,[1]Customers!$A:$B,2,0)</f>
        <v>Jose Riley</v>
      </c>
      <c r="Q4218" s="11">
        <f>WEEKDAY('Consolidtaed Data'!$F7154)</f>
        <v>2</v>
      </c>
      <c r="R4218" s="9">
        <f>MONTH('Consolidtaed Data'!$F7154)</f>
        <v>6</v>
      </c>
      <c r="S4218" s="9" t="str">
        <f>TEXT(Table3[[#This Row],[Purchase Date]],"MMMM")</f>
        <v>November</v>
      </c>
      <c r="T4218" s="9">
        <f>YEAR('Consolidtaed Data'!$F7154)</f>
        <v>2021</v>
      </c>
    </row>
    <row r="4219" spans="1:20" x14ac:dyDescent="0.3">
      <c r="A4219" s="9" t="s">
        <v>5242</v>
      </c>
      <c r="B4219" s="9" t="s">
        <v>443</v>
      </c>
      <c r="C4219" s="9" t="s">
        <v>423</v>
      </c>
      <c r="D4219" s="9" t="s">
        <v>31</v>
      </c>
      <c r="E4219" s="9" t="s">
        <v>2421</v>
      </c>
      <c r="F4219" s="10">
        <v>44141</v>
      </c>
      <c r="G4219" s="10" t="str">
        <f>VLOOKUP(Table3[[#This Row],[Product ID]],[1]Products!$A:$G,2,0)</f>
        <v>Product 61</v>
      </c>
      <c r="H4219" s="22">
        <v>1</v>
      </c>
      <c r="I4219" s="9">
        <f>VLOOKUP('Consolidtaed Data'!$B7253,[1]Products!$A:$G,4,0)</f>
        <v>1522</v>
      </c>
      <c r="J4219" s="9">
        <f>VLOOKUP('Consolidtaed Data'!$B7253,[1]Products!$A:$G,3,0)</f>
        <v>791</v>
      </c>
      <c r="K4219" s="9">
        <f>'Consolidtaed Data'!$J7253*'Consolidtaed Data'!$H7253</f>
        <v>1227</v>
      </c>
      <c r="L4219" s="9">
        <f>'Consolidtaed Data'!$I7253*'Consolidtaed Data'!$H7253</f>
        <v>2451</v>
      </c>
      <c r="M4219" s="9">
        <f>'Consolidtaed Data'!$L7253-'Consolidtaed Data'!$K7253</f>
        <v>2424</v>
      </c>
      <c r="N4219" s="9" t="str">
        <f>VLOOKUP('Consolidtaed Data'!$C7253,[1]Locations!$A:$O,2,0)</f>
        <v>Daly City</v>
      </c>
      <c r="O4219" s="9" t="str">
        <f>VLOOKUP('Consolidtaed Data'!$D7253,'[1]Sales People'!$A:$B,2,0)</f>
        <v>Ernest Wagner</v>
      </c>
      <c r="P4219" s="9" t="str">
        <f>VLOOKUP('Consolidtaed Data'!$E7253,[1]Customers!$A:$B,2,0)</f>
        <v>Nicholas Hamilton</v>
      </c>
      <c r="Q4219" s="11">
        <f>WEEKDAY('Consolidtaed Data'!$F7253)</f>
        <v>1</v>
      </c>
      <c r="R4219" s="9">
        <f>MONTH('Consolidtaed Data'!$F7253)</f>
        <v>7</v>
      </c>
      <c r="S4219" s="9" t="str">
        <f>TEXT(Table3[[#This Row],[Purchase Date]],"MMMM")</f>
        <v>November</v>
      </c>
      <c r="T4219" s="9">
        <f>YEAR('Consolidtaed Data'!$F7253)</f>
        <v>2021</v>
      </c>
    </row>
    <row r="4220" spans="1:20" x14ac:dyDescent="0.3">
      <c r="A4220" s="9" t="s">
        <v>5243</v>
      </c>
      <c r="B4220" s="9" t="s">
        <v>24</v>
      </c>
      <c r="C4220" s="9" t="s">
        <v>249</v>
      </c>
      <c r="D4220" s="9" t="s">
        <v>123</v>
      </c>
      <c r="E4220" s="9" t="s">
        <v>2208</v>
      </c>
      <c r="F4220" s="10">
        <v>44141</v>
      </c>
      <c r="G4220" s="10" t="str">
        <f>VLOOKUP(Table3[[#This Row],[Product ID]],[1]Products!$A:$G,2,0)</f>
        <v>Product 6</v>
      </c>
      <c r="H4220" s="22">
        <v>3</v>
      </c>
      <c r="I4220" s="9">
        <f>VLOOKUP('Consolidtaed Data'!$B8628,[1]Products!$A:$G,4,0)</f>
        <v>1353</v>
      </c>
      <c r="J4220" s="9">
        <f>VLOOKUP('Consolidtaed Data'!$B8628,[1]Products!$A:$G,3,0)</f>
        <v>947</v>
      </c>
      <c r="K4220" s="9">
        <f>'Consolidtaed Data'!$J8628*'Consolidtaed Data'!$H8628</f>
        <v>2468</v>
      </c>
      <c r="L4220" s="9">
        <f>'Consolidtaed Data'!$I8628*'Consolidtaed Data'!$H8628</f>
        <v>3164</v>
      </c>
      <c r="M4220" s="9">
        <f>'Consolidtaed Data'!$L8628-'Consolidtaed Data'!$K8628</f>
        <v>548</v>
      </c>
      <c r="N4220" s="9" t="str">
        <f>VLOOKUP('Consolidtaed Data'!$C8628,[1]Locations!$A:$O,2,0)</f>
        <v>Inglewood</v>
      </c>
      <c r="O4220" s="9" t="str">
        <f>VLOOKUP('Consolidtaed Data'!$D8628,'[1]Sales People'!$A:$B,2,0)</f>
        <v>Charles Harper</v>
      </c>
      <c r="P4220" s="9" t="str">
        <f>VLOOKUP('Consolidtaed Data'!$E8628,[1]Customers!$A:$B,2,0)</f>
        <v>Joshua Anderson</v>
      </c>
      <c r="Q4220" s="11">
        <f>WEEKDAY('Consolidtaed Data'!$F8628)</f>
        <v>2</v>
      </c>
      <c r="R4220" s="9">
        <f>MONTH('Consolidtaed Data'!$F8628)</f>
        <v>10</v>
      </c>
      <c r="S4220" s="9" t="str">
        <f>TEXT(Table3[[#This Row],[Purchase Date]],"MMMM")</f>
        <v>November</v>
      </c>
      <c r="T4220" s="9">
        <f>YEAR('Consolidtaed Data'!$F8628)</f>
        <v>2021</v>
      </c>
    </row>
    <row r="4221" spans="1:20" x14ac:dyDescent="0.3">
      <c r="A4221" s="9" t="s">
        <v>5244</v>
      </c>
      <c r="B4221" s="9" t="s">
        <v>397</v>
      </c>
      <c r="C4221" s="9" t="s">
        <v>302</v>
      </c>
      <c r="D4221" s="9" t="s">
        <v>9</v>
      </c>
      <c r="E4221" s="9" t="s">
        <v>537</v>
      </c>
      <c r="F4221" s="10">
        <v>44141</v>
      </c>
      <c r="G4221" s="10" t="str">
        <f>VLOOKUP(Table3[[#This Row],[Product ID]],[1]Products!$A:$G,2,0)</f>
        <v>Product 20</v>
      </c>
      <c r="H4221" s="22">
        <v>1</v>
      </c>
      <c r="I4221" s="9">
        <f>VLOOKUP('Consolidtaed Data'!$B8649,[1]Products!$A:$G,4,0)</f>
        <v>2497</v>
      </c>
      <c r="J4221" s="9">
        <f>VLOOKUP('Consolidtaed Data'!$B8649,[1]Products!$A:$G,3,0)</f>
        <v>1473</v>
      </c>
      <c r="K4221" s="9">
        <f>'Consolidtaed Data'!$J8649*'Consolidtaed Data'!$H8649</f>
        <v>208</v>
      </c>
      <c r="L4221" s="9">
        <f>'Consolidtaed Data'!$I8649*'Consolidtaed Data'!$H8649</f>
        <v>400</v>
      </c>
      <c r="M4221" s="9">
        <f>'Consolidtaed Data'!$L8649-'Consolidtaed Data'!$K8649</f>
        <v>90</v>
      </c>
      <c r="N4221" s="9" t="str">
        <f>VLOOKUP('Consolidtaed Data'!$C8649,[1]Locations!$A:$O,2,0)</f>
        <v>Escondido</v>
      </c>
      <c r="O4221" s="9" t="str">
        <f>VLOOKUP('Consolidtaed Data'!$D8649,'[1]Sales People'!$A:$B,2,0)</f>
        <v>Howard Sims</v>
      </c>
      <c r="P4221" s="9" t="str">
        <f>VLOOKUP('Consolidtaed Data'!$E8649,[1]Customers!$A:$B,2,0)</f>
        <v>Timothy Bowman</v>
      </c>
      <c r="Q4221" s="11">
        <f>WEEKDAY('Consolidtaed Data'!$F8649)</f>
        <v>3</v>
      </c>
      <c r="R4221" s="9">
        <f>MONTH('Consolidtaed Data'!$F8649)</f>
        <v>10</v>
      </c>
      <c r="S4221" s="9" t="str">
        <f>TEXT(Table3[[#This Row],[Purchase Date]],"MMMM")</f>
        <v>November</v>
      </c>
      <c r="T4221" s="9">
        <f>YEAR('Consolidtaed Data'!$F8649)</f>
        <v>2021</v>
      </c>
    </row>
    <row r="4222" spans="1:20" x14ac:dyDescent="0.3">
      <c r="A4222" s="9" t="s">
        <v>5245</v>
      </c>
      <c r="B4222" s="9" t="s">
        <v>204</v>
      </c>
      <c r="C4222" s="9" t="s">
        <v>344</v>
      </c>
      <c r="D4222" s="9" t="s">
        <v>9</v>
      </c>
      <c r="E4222" s="9" t="s">
        <v>3330</v>
      </c>
      <c r="F4222" s="10">
        <v>44141</v>
      </c>
      <c r="G4222" s="10" t="str">
        <f>VLOOKUP(Table3[[#This Row],[Product ID]],[1]Products!$A:$G,2,0)</f>
        <v>Product 101</v>
      </c>
      <c r="H4222" s="22">
        <v>3</v>
      </c>
      <c r="I4222" s="9">
        <f>VLOOKUP('Consolidtaed Data'!$B8778,[1]Products!$A:$G,4,0)</f>
        <v>217</v>
      </c>
      <c r="J4222" s="9">
        <f>VLOOKUP('Consolidtaed Data'!$B8778,[1]Products!$A:$G,3,0)</f>
        <v>171</v>
      </c>
      <c r="K4222" s="9">
        <f>'Consolidtaed Data'!$J8778*'Consolidtaed Data'!$H8778</f>
        <v>791</v>
      </c>
      <c r="L4222" s="9">
        <f>'Consolidtaed Data'!$I8778*'Consolidtaed Data'!$H8778</f>
        <v>1522</v>
      </c>
      <c r="M4222" s="9">
        <f>'Consolidtaed Data'!$L8778-'Consolidtaed Data'!$K8778</f>
        <v>3348</v>
      </c>
      <c r="N4222" s="9" t="str">
        <f>VLOOKUP('Consolidtaed Data'!$C8778,[1]Locations!$A:$O,2,0)</f>
        <v>El Monte</v>
      </c>
      <c r="O4222" s="9" t="str">
        <f>VLOOKUP('Consolidtaed Data'!$D8778,'[1]Sales People'!$A:$B,2,0)</f>
        <v>Joshua Cook</v>
      </c>
      <c r="P4222" s="9" t="str">
        <f>VLOOKUP('Consolidtaed Data'!$E8778,[1]Customers!$A:$B,2,0)</f>
        <v>Todd George</v>
      </c>
      <c r="Q4222" s="11">
        <f>WEEKDAY('Consolidtaed Data'!$F8778)</f>
        <v>6</v>
      </c>
      <c r="R4222" s="9">
        <f>MONTH('Consolidtaed Data'!$F8778)</f>
        <v>10</v>
      </c>
      <c r="S4222" s="9" t="str">
        <f>TEXT(Table3[[#This Row],[Purchase Date]],"MMMM")</f>
        <v>November</v>
      </c>
      <c r="T4222" s="9">
        <f>YEAR('Consolidtaed Data'!$F8778)</f>
        <v>2021</v>
      </c>
    </row>
    <row r="4223" spans="1:20" x14ac:dyDescent="0.3">
      <c r="A4223" s="9" t="s">
        <v>5246</v>
      </c>
      <c r="B4223" s="9" t="s">
        <v>369</v>
      </c>
      <c r="C4223" s="9" t="s">
        <v>472</v>
      </c>
      <c r="D4223" s="9" t="s">
        <v>100</v>
      </c>
      <c r="E4223" s="9" t="s">
        <v>605</v>
      </c>
      <c r="F4223" s="10">
        <v>44141</v>
      </c>
      <c r="G4223" s="10" t="str">
        <f>VLOOKUP(Table3[[#This Row],[Product ID]],[1]Products!$A:$G,2,0)</f>
        <v>Product 8</v>
      </c>
      <c r="H4223" s="22">
        <v>1</v>
      </c>
      <c r="I4223" s="9">
        <f>VLOOKUP('Consolidtaed Data'!$B9036,[1]Products!$A:$G,4,0)</f>
        <v>368</v>
      </c>
      <c r="J4223" s="9">
        <f>VLOOKUP('Consolidtaed Data'!$B9036,[1]Products!$A:$G,3,0)</f>
        <v>294</v>
      </c>
      <c r="K4223" s="9">
        <f>'Consolidtaed Data'!$J9036*'Consolidtaed Data'!$H9036</f>
        <v>1321</v>
      </c>
      <c r="L4223" s="9">
        <f>'Consolidtaed Data'!$I9036*'Consolidtaed Data'!$H9036</f>
        <v>1972</v>
      </c>
      <c r="M4223" s="9">
        <f>'Consolidtaed Data'!$L9036-'Consolidtaed Data'!$K9036</f>
        <v>2346</v>
      </c>
      <c r="N4223" s="9" t="str">
        <f>VLOOKUP('Consolidtaed Data'!$C9036,[1]Locations!$A:$O,2,0)</f>
        <v>Burbank</v>
      </c>
      <c r="O4223" s="9" t="str">
        <f>VLOOKUP('Consolidtaed Data'!$D9036,'[1]Sales People'!$A:$B,2,0)</f>
        <v>Clarence Fox</v>
      </c>
      <c r="P4223" s="9" t="str">
        <f>VLOOKUP('Consolidtaed Data'!$E9036,[1]Customers!$A:$B,2,0)</f>
        <v>Terry Payne</v>
      </c>
      <c r="Q4223" s="11">
        <f>WEEKDAY('Consolidtaed Data'!$F9036)</f>
        <v>2</v>
      </c>
      <c r="R4223" s="9">
        <f>MONTH('Consolidtaed Data'!$F9036)</f>
        <v>11</v>
      </c>
      <c r="S4223" s="9" t="str">
        <f>TEXT(Table3[[#This Row],[Purchase Date]],"MMMM")</f>
        <v>November</v>
      </c>
      <c r="T4223" s="9">
        <f>YEAR('Consolidtaed Data'!$F9036)</f>
        <v>2021</v>
      </c>
    </row>
    <row r="4224" spans="1:20" x14ac:dyDescent="0.3">
      <c r="A4224" s="9" t="s">
        <v>5247</v>
      </c>
      <c r="B4224" s="9" t="s">
        <v>477</v>
      </c>
      <c r="C4224" s="9" t="s">
        <v>169</v>
      </c>
      <c r="D4224" s="9" t="s">
        <v>174</v>
      </c>
      <c r="E4224" s="9" t="s">
        <v>1687</v>
      </c>
      <c r="F4224" s="10">
        <v>44141</v>
      </c>
      <c r="G4224" s="10" t="str">
        <f>VLOOKUP(Table3[[#This Row],[Product ID]],[1]Products!$A:$G,2,0)</f>
        <v>Product 46</v>
      </c>
      <c r="H4224" s="22">
        <v>1</v>
      </c>
      <c r="I4224" s="9">
        <f>VLOOKUP('Consolidtaed Data'!$B9122,[1]Products!$A:$G,4,0)</f>
        <v>1414</v>
      </c>
      <c r="J4224" s="9">
        <f>VLOOKUP('Consolidtaed Data'!$B9122,[1]Products!$A:$G,3,0)</f>
        <v>962</v>
      </c>
      <c r="K4224" s="9">
        <f>'Consolidtaed Data'!$J9122*'Consolidtaed Data'!$H9122</f>
        <v>3792</v>
      </c>
      <c r="L4224" s="9">
        <f>'Consolidtaed Data'!$I9122*'Consolidtaed Data'!$H9122</f>
        <v>4990</v>
      </c>
      <c r="M4224" s="9">
        <f>'Consolidtaed Data'!$L9122-'Consolidtaed Data'!$K9122</f>
        <v>1598</v>
      </c>
      <c r="N4224" s="9" t="str">
        <f>VLOOKUP('Consolidtaed Data'!$C9122,[1]Locations!$A:$O,2,0)</f>
        <v>Santa Rosa</v>
      </c>
      <c r="O4224" s="9" t="str">
        <f>VLOOKUP('Consolidtaed Data'!$D9122,'[1]Sales People'!$A:$B,2,0)</f>
        <v>Kenneth Bradley</v>
      </c>
      <c r="P4224" s="9" t="str">
        <f>VLOOKUP('Consolidtaed Data'!$E9122,[1]Customers!$A:$B,2,0)</f>
        <v>Jeremy Gomez</v>
      </c>
      <c r="Q4224" s="11">
        <f>WEEKDAY('Consolidtaed Data'!$F9122)</f>
        <v>1</v>
      </c>
      <c r="R4224" s="9">
        <f>MONTH('Consolidtaed Data'!$F9122)</f>
        <v>11</v>
      </c>
      <c r="S4224" s="9" t="str">
        <f>TEXT(Table3[[#This Row],[Purchase Date]],"MMMM")</f>
        <v>November</v>
      </c>
      <c r="T4224" s="9">
        <f>YEAR('Consolidtaed Data'!$F9122)</f>
        <v>2021</v>
      </c>
    </row>
    <row r="4225" spans="1:20" x14ac:dyDescent="0.3">
      <c r="A4225" s="9" t="s">
        <v>5248</v>
      </c>
      <c r="B4225" s="9" t="s">
        <v>119</v>
      </c>
      <c r="C4225" s="9" t="s">
        <v>249</v>
      </c>
      <c r="D4225" s="9" t="s">
        <v>95</v>
      </c>
      <c r="E4225" s="9" t="s">
        <v>117</v>
      </c>
      <c r="F4225" s="10">
        <v>44141</v>
      </c>
      <c r="G4225" s="10" t="str">
        <f>VLOOKUP(Table3[[#This Row],[Product ID]],[1]Products!$A:$G,2,0)</f>
        <v>Product 67</v>
      </c>
      <c r="H4225" s="22">
        <v>3</v>
      </c>
      <c r="I4225" s="9">
        <f>VLOOKUP('Consolidtaed Data'!$B9275,[1]Products!$A:$G,4,0)</f>
        <v>2182</v>
      </c>
      <c r="J4225" s="9">
        <f>VLOOKUP('Consolidtaed Data'!$B9275,[1]Products!$A:$G,3,0)</f>
        <v>1200</v>
      </c>
      <c r="K4225" s="9">
        <f>'Consolidtaed Data'!$J9275*'Consolidtaed Data'!$H9275</f>
        <v>4936</v>
      </c>
      <c r="L4225" s="9">
        <f>'Consolidtaed Data'!$I9275*'Consolidtaed Data'!$H9275</f>
        <v>6328</v>
      </c>
      <c r="M4225" s="9">
        <f>'Consolidtaed Data'!$L9275-'Consolidtaed Data'!$K9275</f>
        <v>106</v>
      </c>
      <c r="N4225" s="9" t="str">
        <f>VLOOKUP('Consolidtaed Data'!$C9275,[1]Locations!$A:$O,2,0)</f>
        <v>East Los Angeles</v>
      </c>
      <c r="O4225" s="9" t="str">
        <f>VLOOKUP('Consolidtaed Data'!$D9275,'[1]Sales People'!$A:$B,2,0)</f>
        <v>Ronald Reed</v>
      </c>
      <c r="P4225" s="9" t="str">
        <f>VLOOKUP('Consolidtaed Data'!$E9275,[1]Customers!$A:$B,2,0)</f>
        <v>Donald Collins</v>
      </c>
      <c r="Q4225" s="11">
        <f>WEEKDAY('Consolidtaed Data'!$F9275)</f>
        <v>5</v>
      </c>
      <c r="R4225" s="9">
        <f>MONTH('Consolidtaed Data'!$F9275)</f>
        <v>12</v>
      </c>
      <c r="S4225" s="9" t="str">
        <f>TEXT(Table3[[#This Row],[Purchase Date]],"MMMM")</f>
        <v>November</v>
      </c>
      <c r="T4225" s="9">
        <f>YEAR('Consolidtaed Data'!$F9275)</f>
        <v>2021</v>
      </c>
    </row>
    <row r="4226" spans="1:20" x14ac:dyDescent="0.3">
      <c r="A4226" s="9" t="s">
        <v>5249</v>
      </c>
      <c r="B4226" s="9" t="s">
        <v>204</v>
      </c>
      <c r="C4226" s="9" t="s">
        <v>394</v>
      </c>
      <c r="D4226" s="9" t="s">
        <v>43</v>
      </c>
      <c r="E4226" s="9" t="s">
        <v>1394</v>
      </c>
      <c r="F4226" s="10">
        <v>44141</v>
      </c>
      <c r="G4226" s="10" t="str">
        <f>VLOOKUP(Table3[[#This Row],[Product ID]],[1]Products!$A:$G,2,0)</f>
        <v>Product 101</v>
      </c>
      <c r="H4226" s="22">
        <v>3</v>
      </c>
      <c r="I4226" s="9">
        <f>VLOOKUP('Consolidtaed Data'!$B9400,[1]Products!$A:$G,4,0)</f>
        <v>1812</v>
      </c>
      <c r="J4226" s="9">
        <f>VLOOKUP('Consolidtaed Data'!$B9400,[1]Products!$A:$G,3,0)</f>
        <v>1305</v>
      </c>
      <c r="K4226" s="9">
        <f>'Consolidtaed Data'!$J9400*'Consolidtaed Data'!$H9400</f>
        <v>435</v>
      </c>
      <c r="L4226" s="9">
        <f>'Consolidtaed Data'!$I9400*'Consolidtaed Data'!$H9400</f>
        <v>530</v>
      </c>
      <c r="M4226" s="9">
        <f>'Consolidtaed Data'!$L9400-'Consolidtaed Data'!$K9400</f>
        <v>722</v>
      </c>
      <c r="N4226" s="9" t="str">
        <f>VLOOKUP('Consolidtaed Data'!$C9400,[1]Locations!$A:$O,2,0)</f>
        <v>Modesto</v>
      </c>
      <c r="O4226" s="9" t="str">
        <f>VLOOKUP('Consolidtaed Data'!$D9400,'[1]Sales People'!$A:$B,2,0)</f>
        <v>Patrick Ruiz</v>
      </c>
      <c r="P4226" s="9" t="str">
        <f>VLOOKUP('Consolidtaed Data'!$E9400,[1]Customers!$A:$B,2,0)</f>
        <v>Daniel Perry</v>
      </c>
      <c r="Q4226" s="11">
        <f>WEEKDAY('Consolidtaed Data'!$F9400)</f>
        <v>7</v>
      </c>
      <c r="R4226" s="9">
        <f>MONTH('Consolidtaed Data'!$F9400)</f>
        <v>12</v>
      </c>
      <c r="S4226" s="9" t="str">
        <f>TEXT(Table3[[#This Row],[Purchase Date]],"MMMM")</f>
        <v>November</v>
      </c>
      <c r="T4226" s="9">
        <f>YEAR('Consolidtaed Data'!$F9400)</f>
        <v>2021</v>
      </c>
    </row>
    <row r="4227" spans="1:20" x14ac:dyDescent="0.3">
      <c r="A4227" s="9" t="s">
        <v>5250</v>
      </c>
      <c r="B4227" s="9" t="s">
        <v>360</v>
      </c>
      <c r="C4227" s="9" t="s">
        <v>275</v>
      </c>
      <c r="D4227" s="9" t="s">
        <v>153</v>
      </c>
      <c r="E4227" s="9" t="s">
        <v>1083</v>
      </c>
      <c r="F4227" s="10">
        <v>44141</v>
      </c>
      <c r="G4227" s="10" t="str">
        <f>VLOOKUP(Table3[[#This Row],[Product ID]],[1]Products!$A:$G,2,0)</f>
        <v>Product 59</v>
      </c>
      <c r="H4227" s="22">
        <v>1</v>
      </c>
      <c r="I4227" s="9">
        <f>VLOOKUP('Consolidtaed Data'!$B9611,[1]Products!$A:$G,4,0)</f>
        <v>1582</v>
      </c>
      <c r="J4227" s="9">
        <f>VLOOKUP('Consolidtaed Data'!$B9611,[1]Products!$A:$G,3,0)</f>
        <v>1234</v>
      </c>
      <c r="K4227" s="9">
        <f>'Consolidtaed Data'!$J9611*'Consolidtaed Data'!$H9611</f>
        <v>3873</v>
      </c>
      <c r="L4227" s="9">
        <f>'Consolidtaed Data'!$I9611*'Consolidtaed Data'!$H9611</f>
        <v>7173</v>
      </c>
      <c r="M4227" s="9">
        <f>'Consolidtaed Data'!$L9611-'Consolidtaed Data'!$K9611</f>
        <v>651</v>
      </c>
      <c r="N4227" s="9" t="str">
        <f>VLOOKUP('Consolidtaed Data'!$C9611,[1]Locations!$A:$O,2,0)</f>
        <v>Concord</v>
      </c>
      <c r="O4227" s="9" t="str">
        <f>VLOOKUP('Consolidtaed Data'!$D9611,'[1]Sales People'!$A:$B,2,0)</f>
        <v>Ernest Wagner</v>
      </c>
      <c r="P4227" s="9" t="str">
        <f>VLOOKUP('Consolidtaed Data'!$E9611,[1]Customers!$A:$B,2,0)</f>
        <v>Edward Mason</v>
      </c>
      <c r="Q4227" s="11">
        <f>WEEKDAY('Consolidtaed Data'!$F9611)</f>
        <v>2</v>
      </c>
      <c r="R4227" s="9">
        <f>MONTH('Consolidtaed Data'!$F9611)</f>
        <v>12</v>
      </c>
      <c r="S4227" s="9" t="str">
        <f>TEXT(Table3[[#This Row],[Purchase Date]],"MMMM")</f>
        <v>November</v>
      </c>
      <c r="T4227" s="9">
        <f>YEAR('Consolidtaed Data'!$F9611)</f>
        <v>2021</v>
      </c>
    </row>
    <row r="4228" spans="1:20" x14ac:dyDescent="0.3">
      <c r="A4228" s="9" t="s">
        <v>5251</v>
      </c>
      <c r="B4228" s="9" t="s">
        <v>490</v>
      </c>
      <c r="C4228" s="9" t="s">
        <v>12</v>
      </c>
      <c r="D4228" s="9" t="s">
        <v>95</v>
      </c>
      <c r="E4228" s="9" t="s">
        <v>1396</v>
      </c>
      <c r="F4228" s="10">
        <v>44142</v>
      </c>
      <c r="G4228" s="10" t="str">
        <f>VLOOKUP(Table3[[#This Row],[Product ID]],[1]Products!$A:$G,2,0)</f>
        <v>Product 79</v>
      </c>
      <c r="H4228" s="22">
        <v>2</v>
      </c>
      <c r="I4228" s="9">
        <f>VLOOKUP('Consolidtaed Data'!$B5051,[1]Products!$A:$G,4,0)</f>
        <v>1566</v>
      </c>
      <c r="J4228" s="9">
        <f>VLOOKUP('Consolidtaed Data'!$B5051,[1]Products!$A:$G,3,0)</f>
        <v>1190</v>
      </c>
      <c r="K4228" s="9">
        <f>'Consolidtaed Data'!$J5051*'Consolidtaed Data'!$H5051</f>
        <v>130</v>
      </c>
      <c r="L4228" s="9">
        <f>'Consolidtaed Data'!$I5051*'Consolidtaed Data'!$H5051</f>
        <v>181</v>
      </c>
      <c r="M4228" s="9">
        <f>'Consolidtaed Data'!$L5051-'Consolidtaed Data'!$K5051</f>
        <v>48</v>
      </c>
      <c r="N4228" s="9" t="str">
        <f>VLOOKUP('Consolidtaed Data'!$C5051,[1]Locations!$A:$O,2,0)</f>
        <v>Anaheim</v>
      </c>
      <c r="O4228" s="9" t="str">
        <f>VLOOKUP('Consolidtaed Data'!$D5051,'[1]Sales People'!$A:$B,2,0)</f>
        <v>Martin Carr</v>
      </c>
      <c r="P4228" s="9" t="str">
        <f>VLOOKUP('Consolidtaed Data'!$E5051,[1]Customers!$A:$B,2,0)</f>
        <v>Juan Wood</v>
      </c>
      <c r="Q4228" s="11">
        <f>WEEKDAY('Consolidtaed Data'!$F5051)</f>
        <v>4</v>
      </c>
      <c r="R4228" s="9">
        <f>MONTH('Consolidtaed Data'!$F5051)</f>
        <v>1</v>
      </c>
      <c r="S4228" s="9" t="str">
        <f>TEXT(Table3[[#This Row],[Purchase Date]],"MMMM")</f>
        <v>November</v>
      </c>
      <c r="T4228" s="9">
        <f>YEAR('Consolidtaed Data'!$F5051)</f>
        <v>2021</v>
      </c>
    </row>
    <row r="4229" spans="1:20" x14ac:dyDescent="0.3">
      <c r="A4229" s="9" t="s">
        <v>5252</v>
      </c>
      <c r="B4229" s="9" t="s">
        <v>364</v>
      </c>
      <c r="C4229" s="9" t="s">
        <v>67</v>
      </c>
      <c r="D4229" s="9" t="s">
        <v>64</v>
      </c>
      <c r="E4229" s="9" t="s">
        <v>120</v>
      </c>
      <c r="F4229" s="10">
        <v>44142</v>
      </c>
      <c r="G4229" s="10" t="str">
        <f>VLOOKUP(Table3[[#This Row],[Product ID]],[1]Products!$A:$G,2,0)</f>
        <v>Product 45</v>
      </c>
      <c r="H4229" s="22">
        <v>3</v>
      </c>
      <c r="I4229" s="9">
        <f>VLOOKUP('Consolidtaed Data'!$B5312,[1]Products!$A:$G,4,0)</f>
        <v>818</v>
      </c>
      <c r="J4229" s="9">
        <f>VLOOKUP('Consolidtaed Data'!$B5312,[1]Products!$A:$G,3,0)</f>
        <v>450</v>
      </c>
      <c r="K4229" s="9">
        <f>'Consolidtaed Data'!$J5312*'Consolidtaed Data'!$H5312</f>
        <v>1190</v>
      </c>
      <c r="L4229" s="9">
        <f>'Consolidtaed Data'!$I5312*'Consolidtaed Data'!$H5312</f>
        <v>1566</v>
      </c>
      <c r="M4229" s="9">
        <f>'Consolidtaed Data'!$L5312-'Consolidtaed Data'!$K5312</f>
        <v>2565</v>
      </c>
      <c r="N4229" s="9" t="str">
        <f>VLOOKUP('Consolidtaed Data'!$C5312,[1]Locations!$A:$O,2,0)</f>
        <v>Moreno Valley</v>
      </c>
      <c r="O4229" s="9" t="str">
        <f>VLOOKUP('Consolidtaed Data'!$D5312,'[1]Sales People'!$A:$B,2,0)</f>
        <v>John Reyes</v>
      </c>
      <c r="P4229" s="9" t="str">
        <f>VLOOKUP('Consolidtaed Data'!$E5312,[1]Customers!$A:$B,2,0)</f>
        <v>Joshua Collins</v>
      </c>
      <c r="Q4229" s="11">
        <f>WEEKDAY('Consolidtaed Data'!$F5312)</f>
        <v>3</v>
      </c>
      <c r="R4229" s="9">
        <f>MONTH('Consolidtaed Data'!$F5312)</f>
        <v>1</v>
      </c>
      <c r="S4229" s="9" t="str">
        <f>TEXT(Table3[[#This Row],[Purchase Date]],"MMMM")</f>
        <v>November</v>
      </c>
      <c r="T4229" s="9">
        <f>YEAR('Consolidtaed Data'!$F5312)</f>
        <v>2021</v>
      </c>
    </row>
    <row r="4230" spans="1:20" x14ac:dyDescent="0.3">
      <c r="A4230" s="9" t="s">
        <v>5253</v>
      </c>
      <c r="B4230" s="9" t="s">
        <v>397</v>
      </c>
      <c r="C4230" s="9" t="s">
        <v>263</v>
      </c>
      <c r="D4230" s="9" t="s">
        <v>105</v>
      </c>
      <c r="E4230" s="9" t="s">
        <v>1047</v>
      </c>
      <c r="F4230" s="10">
        <v>44142</v>
      </c>
      <c r="G4230" s="10" t="str">
        <f>VLOOKUP(Table3[[#This Row],[Product ID]],[1]Products!$A:$G,2,0)</f>
        <v>Product 20</v>
      </c>
      <c r="H4230" s="22">
        <v>1</v>
      </c>
      <c r="I4230" s="9">
        <f>VLOOKUP('Consolidtaed Data'!$B5493,[1]Products!$A:$G,4,0)</f>
        <v>1635</v>
      </c>
      <c r="J4230" s="9">
        <f>VLOOKUP('Consolidtaed Data'!$B5493,[1]Products!$A:$G,3,0)</f>
        <v>1046</v>
      </c>
      <c r="K4230" s="9">
        <f>'Consolidtaed Data'!$J5493*'Consolidtaed Data'!$H5493</f>
        <v>4800</v>
      </c>
      <c r="L4230" s="9">
        <f>'Consolidtaed Data'!$I5493*'Consolidtaed Data'!$H5493</f>
        <v>8728</v>
      </c>
      <c r="M4230" s="9">
        <f>'Consolidtaed Data'!$L5493-'Consolidtaed Data'!$K5493</f>
        <v>280</v>
      </c>
      <c r="N4230" s="9" t="str">
        <f>VLOOKUP('Consolidtaed Data'!$C5493,[1]Locations!$A:$O,2,0)</f>
        <v>Riverside</v>
      </c>
      <c r="O4230" s="9" t="str">
        <f>VLOOKUP('Consolidtaed Data'!$D5493,'[1]Sales People'!$A:$B,2,0)</f>
        <v>Ronald Reed</v>
      </c>
      <c r="P4230" s="9" t="str">
        <f>VLOOKUP('Consolidtaed Data'!$E5493,[1]Customers!$A:$B,2,0)</f>
        <v>Kenneth Marshall</v>
      </c>
      <c r="Q4230" s="11">
        <f>WEEKDAY('Consolidtaed Data'!$F5493)</f>
        <v>4</v>
      </c>
      <c r="R4230" s="9">
        <f>MONTH('Consolidtaed Data'!$F5493)</f>
        <v>2</v>
      </c>
      <c r="S4230" s="9" t="str">
        <f>TEXT(Table3[[#This Row],[Purchase Date]],"MMMM")</f>
        <v>November</v>
      </c>
      <c r="T4230" s="9">
        <f>YEAR('Consolidtaed Data'!$F5493)</f>
        <v>2021</v>
      </c>
    </row>
    <row r="4231" spans="1:20" x14ac:dyDescent="0.3">
      <c r="A4231" s="9" t="s">
        <v>5254</v>
      </c>
      <c r="B4231" s="9" t="s">
        <v>225</v>
      </c>
      <c r="C4231" s="9" t="s">
        <v>50</v>
      </c>
      <c r="D4231" s="9" t="s">
        <v>153</v>
      </c>
      <c r="E4231" s="9" t="s">
        <v>879</v>
      </c>
      <c r="F4231" s="10">
        <v>44142</v>
      </c>
      <c r="G4231" s="10" t="str">
        <f>VLOOKUP(Table3[[#This Row],[Product ID]],[1]Products!$A:$G,2,0)</f>
        <v>Product 24</v>
      </c>
      <c r="H4231" s="22">
        <v>1</v>
      </c>
      <c r="I4231" s="9">
        <f>VLOOKUP('Consolidtaed Data'!$B6451,[1]Products!$A:$G,4,0)</f>
        <v>2495</v>
      </c>
      <c r="J4231" s="9">
        <f>VLOOKUP('Consolidtaed Data'!$B6451,[1]Products!$A:$G,3,0)</f>
        <v>1896</v>
      </c>
      <c r="K4231" s="9">
        <f>'Consolidtaed Data'!$J6451*'Consolidtaed Data'!$H6451</f>
        <v>683</v>
      </c>
      <c r="L4231" s="9">
        <f>'Consolidtaed Data'!$I6451*'Consolidtaed Data'!$H6451</f>
        <v>1119</v>
      </c>
      <c r="M4231" s="9">
        <f>'Consolidtaed Data'!$L6451-'Consolidtaed Data'!$K6451</f>
        <v>238</v>
      </c>
      <c r="N4231" s="9" t="str">
        <f>VLOOKUP('Consolidtaed Data'!$C6451,[1]Locations!$A:$O,2,0)</f>
        <v>Oceanside</v>
      </c>
      <c r="O4231" s="9" t="str">
        <f>VLOOKUP('Consolidtaed Data'!$D6451,'[1]Sales People'!$A:$B,2,0)</f>
        <v>Kenneth Bradley</v>
      </c>
      <c r="P4231" s="9" t="str">
        <f>VLOOKUP('Consolidtaed Data'!$E6451,[1]Customers!$A:$B,2,0)</f>
        <v>Phillip Harvey</v>
      </c>
      <c r="Q4231" s="11">
        <f>WEEKDAY('Consolidtaed Data'!$F6451)</f>
        <v>4</v>
      </c>
      <c r="R4231" s="9">
        <f>MONTH('Consolidtaed Data'!$F6451)</f>
        <v>5</v>
      </c>
      <c r="S4231" s="9" t="str">
        <f>TEXT(Table3[[#This Row],[Purchase Date]],"MMMM")</f>
        <v>November</v>
      </c>
      <c r="T4231" s="9">
        <f>YEAR('Consolidtaed Data'!$F6451)</f>
        <v>2021</v>
      </c>
    </row>
    <row r="4232" spans="1:20" x14ac:dyDescent="0.3">
      <c r="A4232" s="9" t="s">
        <v>5255</v>
      </c>
      <c r="B4232" s="9" t="s">
        <v>33</v>
      </c>
      <c r="C4232" s="9" t="s">
        <v>462</v>
      </c>
      <c r="D4232" s="9" t="s">
        <v>281</v>
      </c>
      <c r="E4232" s="9" t="s">
        <v>730</v>
      </c>
      <c r="F4232" s="10">
        <v>44142</v>
      </c>
      <c r="G4232" s="10" t="str">
        <f>VLOOKUP(Table3[[#This Row],[Product ID]],[1]Products!$A:$G,2,0)</f>
        <v>Product 29</v>
      </c>
      <c r="H4232" s="22">
        <v>2</v>
      </c>
      <c r="I4232" s="9">
        <f>VLOOKUP('Consolidtaed Data'!$B6657,[1]Products!$A:$G,4,0)</f>
        <v>1809</v>
      </c>
      <c r="J4232" s="9">
        <f>VLOOKUP('Consolidtaed Data'!$B6657,[1]Products!$A:$G,3,0)</f>
        <v>1067</v>
      </c>
      <c r="K4232" s="9">
        <f>'Consolidtaed Data'!$J6657*'Consolidtaed Data'!$H6657</f>
        <v>2380</v>
      </c>
      <c r="L4232" s="9">
        <f>'Consolidtaed Data'!$I6657*'Consolidtaed Data'!$H6657</f>
        <v>3132</v>
      </c>
      <c r="M4232" s="9">
        <f>'Consolidtaed Data'!$L6657-'Consolidtaed Data'!$K6657</f>
        <v>2565</v>
      </c>
      <c r="N4232" s="9" t="str">
        <f>VLOOKUP('Consolidtaed Data'!$C6657,[1]Locations!$A:$O,2,0)</f>
        <v>Fresno</v>
      </c>
      <c r="O4232" s="9" t="str">
        <f>VLOOKUP('Consolidtaed Data'!$D6657,'[1]Sales People'!$A:$B,2,0)</f>
        <v>Andrew Bowman</v>
      </c>
      <c r="P4232" s="9" t="str">
        <f>VLOOKUP('Consolidtaed Data'!$E6657,[1]Customers!$A:$B,2,0)</f>
        <v>Phillip Coleman</v>
      </c>
      <c r="Q4232" s="11">
        <f>WEEKDAY('Consolidtaed Data'!$F6657)</f>
        <v>7</v>
      </c>
      <c r="R4232" s="9">
        <f>MONTH('Consolidtaed Data'!$F6657)</f>
        <v>5</v>
      </c>
      <c r="S4232" s="9" t="str">
        <f>TEXT(Table3[[#This Row],[Purchase Date]],"MMMM")</f>
        <v>November</v>
      </c>
      <c r="T4232" s="9">
        <f>YEAR('Consolidtaed Data'!$F6657)</f>
        <v>2021</v>
      </c>
    </row>
    <row r="4233" spans="1:20" x14ac:dyDescent="0.3">
      <c r="A4233" s="9" t="s">
        <v>5256</v>
      </c>
      <c r="B4233" s="9" t="s">
        <v>495</v>
      </c>
      <c r="C4233" s="9" t="s">
        <v>39</v>
      </c>
      <c r="D4233" s="9" t="s">
        <v>123</v>
      </c>
      <c r="E4233" s="9" t="s">
        <v>2421</v>
      </c>
      <c r="F4233" s="10">
        <v>44142</v>
      </c>
      <c r="G4233" s="10" t="str">
        <f>VLOOKUP(Table3[[#This Row],[Product ID]],[1]Products!$A:$G,2,0)</f>
        <v>Product 15</v>
      </c>
      <c r="H4233" s="22">
        <v>1</v>
      </c>
      <c r="I4233" s="9">
        <f>VLOOKUP('Consolidtaed Data'!$B7187,[1]Products!$A:$G,4,0)</f>
        <v>947</v>
      </c>
      <c r="J4233" s="9">
        <f>VLOOKUP('Consolidtaed Data'!$B7187,[1]Products!$A:$G,3,0)</f>
        <v>786</v>
      </c>
      <c r="K4233" s="9">
        <f>'Consolidtaed Data'!$J7187*'Consolidtaed Data'!$H7187</f>
        <v>1067</v>
      </c>
      <c r="L4233" s="9">
        <f>'Consolidtaed Data'!$I7187*'Consolidtaed Data'!$H7187</f>
        <v>1809</v>
      </c>
      <c r="M4233" s="9">
        <f>'Consolidtaed Data'!$L7187-'Consolidtaed Data'!$K7187</f>
        <v>1144</v>
      </c>
      <c r="N4233" s="9" t="str">
        <f>VLOOKUP('Consolidtaed Data'!$C7187,[1]Locations!$A:$O,2,0)</f>
        <v>Temecula</v>
      </c>
      <c r="O4233" s="9" t="str">
        <f>VLOOKUP('Consolidtaed Data'!$D7187,'[1]Sales People'!$A:$B,2,0)</f>
        <v>John Reyes</v>
      </c>
      <c r="P4233" s="9" t="str">
        <f>VLOOKUP('Consolidtaed Data'!$E7187,[1]Customers!$A:$B,2,0)</f>
        <v>Justin Miller</v>
      </c>
      <c r="Q4233" s="11">
        <f>WEEKDAY('Consolidtaed Data'!$F7187)</f>
        <v>4</v>
      </c>
      <c r="R4233" s="9">
        <f>MONTH('Consolidtaed Data'!$F7187)</f>
        <v>6</v>
      </c>
      <c r="S4233" s="9" t="str">
        <f>TEXT(Table3[[#This Row],[Purchase Date]],"MMMM")</f>
        <v>November</v>
      </c>
      <c r="T4233" s="9">
        <f>YEAR('Consolidtaed Data'!$F7187)</f>
        <v>2021</v>
      </c>
    </row>
    <row r="4234" spans="1:20" x14ac:dyDescent="0.3">
      <c r="A4234" s="9" t="s">
        <v>5257</v>
      </c>
      <c r="B4234" s="9" t="s">
        <v>712</v>
      </c>
      <c r="C4234" s="9" t="s">
        <v>86</v>
      </c>
      <c r="D4234" s="9" t="s">
        <v>46</v>
      </c>
      <c r="E4234" s="9" t="s">
        <v>365</v>
      </c>
      <c r="F4234" s="10">
        <v>44142</v>
      </c>
      <c r="G4234" s="10" t="str">
        <f>VLOOKUP(Table3[[#This Row],[Product ID]],[1]Products!$A:$G,2,0)</f>
        <v>Product 32</v>
      </c>
      <c r="H4234" s="22">
        <v>3</v>
      </c>
      <c r="I4234" s="9">
        <f>VLOOKUP('Consolidtaed Data'!$B7334,[1]Products!$A:$G,4,0)</f>
        <v>913</v>
      </c>
      <c r="J4234" s="9">
        <f>VLOOKUP('Consolidtaed Data'!$B7334,[1]Products!$A:$G,3,0)</f>
        <v>584</v>
      </c>
      <c r="K4234" s="9">
        <f>'Consolidtaed Data'!$J7334*'Consolidtaed Data'!$H7334</f>
        <v>2468</v>
      </c>
      <c r="L4234" s="9">
        <f>'Consolidtaed Data'!$I7334*'Consolidtaed Data'!$H7334</f>
        <v>3164</v>
      </c>
      <c r="M4234" s="9">
        <f>'Consolidtaed Data'!$L7334-'Consolidtaed Data'!$K7334</f>
        <v>49</v>
      </c>
      <c r="N4234" s="9" t="str">
        <f>VLOOKUP('Consolidtaed Data'!$C7334,[1]Locations!$A:$O,2,0)</f>
        <v>Santa Ana</v>
      </c>
      <c r="O4234" s="9" t="str">
        <f>VLOOKUP('Consolidtaed Data'!$D7334,'[1]Sales People'!$A:$B,2,0)</f>
        <v>Jimmy Young</v>
      </c>
      <c r="P4234" s="9" t="str">
        <f>VLOOKUP('Consolidtaed Data'!$E7334,[1]Customers!$A:$B,2,0)</f>
        <v>Craig Wright</v>
      </c>
      <c r="Q4234" s="11">
        <f>WEEKDAY('Consolidtaed Data'!$F7334)</f>
        <v>7</v>
      </c>
      <c r="R4234" s="9">
        <f>MONTH('Consolidtaed Data'!$F7334)</f>
        <v>7</v>
      </c>
      <c r="S4234" s="9" t="str">
        <f>TEXT(Table3[[#This Row],[Purchase Date]],"MMMM")</f>
        <v>November</v>
      </c>
      <c r="T4234" s="9">
        <f>YEAR('Consolidtaed Data'!$F7334)</f>
        <v>2021</v>
      </c>
    </row>
    <row r="4235" spans="1:20" x14ac:dyDescent="0.3">
      <c r="A4235" s="9" t="s">
        <v>5258</v>
      </c>
      <c r="B4235" s="9" t="s">
        <v>98</v>
      </c>
      <c r="C4235" s="9" t="s">
        <v>34</v>
      </c>
      <c r="D4235" s="9" t="s">
        <v>220</v>
      </c>
      <c r="E4235" s="9" t="s">
        <v>851</v>
      </c>
      <c r="F4235" s="10">
        <v>44142</v>
      </c>
      <c r="G4235" s="10" t="str">
        <f>VLOOKUP(Table3[[#This Row],[Product ID]],[1]Products!$A:$G,2,0)</f>
        <v>Product 85</v>
      </c>
      <c r="H4235" s="22">
        <v>4</v>
      </c>
      <c r="I4235" s="9">
        <f>VLOOKUP('Consolidtaed Data'!$B7516,[1]Products!$A:$G,4,0)</f>
        <v>847</v>
      </c>
      <c r="J4235" s="9">
        <f>VLOOKUP('Consolidtaed Data'!$B7516,[1]Products!$A:$G,3,0)</f>
        <v>534</v>
      </c>
      <c r="K4235" s="9">
        <f>'Consolidtaed Data'!$J7516*'Consolidtaed Data'!$H7516</f>
        <v>1896</v>
      </c>
      <c r="L4235" s="9">
        <f>'Consolidtaed Data'!$I7516*'Consolidtaed Data'!$H7516</f>
        <v>2495</v>
      </c>
      <c r="M4235" s="9">
        <f>'Consolidtaed Data'!$L7516-'Consolidtaed Data'!$K7516</f>
        <v>486</v>
      </c>
      <c r="N4235" s="9" t="str">
        <f>VLOOKUP('Consolidtaed Data'!$C7516,[1]Locations!$A:$O,2,0)</f>
        <v>Sacramento</v>
      </c>
      <c r="O4235" s="9" t="str">
        <f>VLOOKUP('Consolidtaed Data'!$D7516,'[1]Sales People'!$A:$B,2,0)</f>
        <v>Howard Sims</v>
      </c>
      <c r="P4235" s="9" t="str">
        <f>VLOOKUP('Consolidtaed Data'!$E7516,[1]Customers!$A:$B,2,0)</f>
        <v>Brandon Dixon</v>
      </c>
      <c r="Q4235" s="11">
        <f>WEEKDAY('Consolidtaed Data'!$F7516)</f>
        <v>1</v>
      </c>
      <c r="R4235" s="9">
        <f>MONTH('Consolidtaed Data'!$F7516)</f>
        <v>7</v>
      </c>
      <c r="S4235" s="9" t="str">
        <f>TEXT(Table3[[#This Row],[Purchase Date]],"MMMM")</f>
        <v>November</v>
      </c>
      <c r="T4235" s="9">
        <f>YEAR('Consolidtaed Data'!$F7516)</f>
        <v>2021</v>
      </c>
    </row>
    <row r="4236" spans="1:20" x14ac:dyDescent="0.3">
      <c r="A4236" s="9" t="s">
        <v>5259</v>
      </c>
      <c r="B4236" s="9" t="s">
        <v>209</v>
      </c>
      <c r="C4236" s="9" t="s">
        <v>420</v>
      </c>
      <c r="D4236" s="9" t="s">
        <v>123</v>
      </c>
      <c r="E4236" s="9" t="s">
        <v>375</v>
      </c>
      <c r="F4236" s="10">
        <v>44142</v>
      </c>
      <c r="G4236" s="10" t="str">
        <f>VLOOKUP(Table3[[#This Row],[Product ID]],[1]Products!$A:$G,2,0)</f>
        <v>Product 86</v>
      </c>
      <c r="H4236" s="22">
        <v>1</v>
      </c>
      <c r="I4236" s="9">
        <f>VLOOKUP('Consolidtaed Data'!$B8128,[1]Products!$A:$G,4,0)</f>
        <v>1526</v>
      </c>
      <c r="J4236" s="9">
        <f>VLOOKUP('Consolidtaed Data'!$B8128,[1]Products!$A:$G,3,0)</f>
        <v>1251</v>
      </c>
      <c r="K4236" s="9">
        <f>'Consolidtaed Data'!$J8128*'Consolidtaed Data'!$H8128</f>
        <v>79</v>
      </c>
      <c r="L4236" s="9">
        <f>'Consolidtaed Data'!$I8128*'Consolidtaed Data'!$H8128</f>
        <v>127</v>
      </c>
      <c r="M4236" s="9">
        <f>'Consolidtaed Data'!$L8128-'Consolidtaed Data'!$K8128</f>
        <v>264</v>
      </c>
      <c r="N4236" s="9" t="str">
        <f>VLOOKUP('Consolidtaed Data'!$C8128,[1]Locations!$A:$O,2,0)</f>
        <v>Pasadena</v>
      </c>
      <c r="O4236" s="9" t="str">
        <f>VLOOKUP('Consolidtaed Data'!$D8128,'[1]Sales People'!$A:$B,2,0)</f>
        <v>Andrew Bowman</v>
      </c>
      <c r="P4236" s="9" t="str">
        <f>VLOOKUP('Consolidtaed Data'!$E8128,[1]Customers!$A:$B,2,0)</f>
        <v>Ernest Ortiz</v>
      </c>
      <c r="Q4236" s="11">
        <f>WEEKDAY('Consolidtaed Data'!$F8128)</f>
        <v>6</v>
      </c>
      <c r="R4236" s="9">
        <f>MONTH('Consolidtaed Data'!$F8128)</f>
        <v>9</v>
      </c>
      <c r="S4236" s="9" t="str">
        <f>TEXT(Table3[[#This Row],[Purchase Date]],"MMMM")</f>
        <v>November</v>
      </c>
      <c r="T4236" s="9">
        <f>YEAR('Consolidtaed Data'!$F8128)</f>
        <v>2021</v>
      </c>
    </row>
    <row r="4237" spans="1:20" x14ac:dyDescent="0.3">
      <c r="A4237" s="9" t="s">
        <v>5260</v>
      </c>
      <c r="B4237" s="9" t="s">
        <v>136</v>
      </c>
      <c r="C4237" s="9" t="s">
        <v>201</v>
      </c>
      <c r="D4237" s="9" t="s">
        <v>272</v>
      </c>
      <c r="E4237" s="9" t="s">
        <v>445</v>
      </c>
      <c r="F4237" s="10">
        <v>44142</v>
      </c>
      <c r="G4237" s="10" t="str">
        <f>VLOOKUP(Table3[[#This Row],[Product ID]],[1]Products!$A:$G,2,0)</f>
        <v>Product 2</v>
      </c>
      <c r="H4237" s="22">
        <v>3</v>
      </c>
      <c r="I4237" s="9">
        <f>VLOOKUP('Consolidtaed Data'!$B8780,[1]Products!$A:$G,4,0)</f>
        <v>315</v>
      </c>
      <c r="J4237" s="9">
        <f>VLOOKUP('Consolidtaed Data'!$B8780,[1]Products!$A:$G,3,0)</f>
        <v>208</v>
      </c>
      <c r="K4237" s="9">
        <f>'Consolidtaed Data'!$J8780*'Consolidtaed Data'!$H8780</f>
        <v>5176</v>
      </c>
      <c r="L4237" s="9">
        <f>'Consolidtaed Data'!$I8780*'Consolidtaed Data'!$H8780</f>
        <v>7392</v>
      </c>
      <c r="M4237" s="9">
        <f>'Consolidtaed Data'!$L8780-'Consolidtaed Data'!$K8780</f>
        <v>51</v>
      </c>
      <c r="N4237" s="9" t="str">
        <f>VLOOKUP('Consolidtaed Data'!$C8780,[1]Locations!$A:$O,2,0)</f>
        <v>Moreno Valley</v>
      </c>
      <c r="O4237" s="9" t="str">
        <f>VLOOKUP('Consolidtaed Data'!$D8780,'[1]Sales People'!$A:$B,2,0)</f>
        <v>Brian Thomas</v>
      </c>
      <c r="P4237" s="9" t="str">
        <f>VLOOKUP('Consolidtaed Data'!$E8780,[1]Customers!$A:$B,2,0)</f>
        <v>Christopher Wright</v>
      </c>
      <c r="Q4237" s="11">
        <f>WEEKDAY('Consolidtaed Data'!$F8780)</f>
        <v>6</v>
      </c>
      <c r="R4237" s="9">
        <f>MONTH('Consolidtaed Data'!$F8780)</f>
        <v>10</v>
      </c>
      <c r="S4237" s="9" t="str">
        <f>TEXT(Table3[[#This Row],[Purchase Date]],"MMMM")</f>
        <v>November</v>
      </c>
      <c r="T4237" s="9">
        <f>YEAR('Consolidtaed Data'!$F8780)</f>
        <v>2021</v>
      </c>
    </row>
    <row r="4238" spans="1:20" x14ac:dyDescent="0.3">
      <c r="A4238" s="9" t="s">
        <v>5261</v>
      </c>
      <c r="B4238" s="9" t="s">
        <v>298</v>
      </c>
      <c r="C4238" s="9" t="s">
        <v>522</v>
      </c>
      <c r="D4238" s="9" t="s">
        <v>9</v>
      </c>
      <c r="E4238" s="9" t="s">
        <v>791</v>
      </c>
      <c r="F4238" s="10">
        <v>44143</v>
      </c>
      <c r="G4238" s="10" t="str">
        <f>VLOOKUP(Table3[[#This Row],[Product ID]],[1]Products!$A:$G,2,0)</f>
        <v>Product 53</v>
      </c>
      <c r="H4238" s="22">
        <v>2</v>
      </c>
      <c r="I4238" s="9">
        <f>VLOOKUP('Consolidtaed Data'!$B5338,[1]Products!$A:$G,4,0)</f>
        <v>886</v>
      </c>
      <c r="J4238" s="9">
        <f>VLOOKUP('Consolidtaed Data'!$B5338,[1]Products!$A:$G,3,0)</f>
        <v>478</v>
      </c>
      <c r="K4238" s="9">
        <f>'Consolidtaed Data'!$J5338*'Consolidtaed Data'!$H5338</f>
        <v>791</v>
      </c>
      <c r="L4238" s="9">
        <f>'Consolidtaed Data'!$I5338*'Consolidtaed Data'!$H5338</f>
        <v>1522</v>
      </c>
      <c r="M4238" s="9">
        <f>'Consolidtaed Data'!$L5338-'Consolidtaed Data'!$K5338</f>
        <v>92</v>
      </c>
      <c r="N4238" s="9" t="str">
        <f>VLOOKUP('Consolidtaed Data'!$C5338,[1]Locations!$A:$O,2,0)</f>
        <v>Rancho Cucamonga</v>
      </c>
      <c r="O4238" s="9" t="str">
        <f>VLOOKUP('Consolidtaed Data'!$D5338,'[1]Sales People'!$A:$B,2,0)</f>
        <v>Scott Mason</v>
      </c>
      <c r="P4238" s="9" t="str">
        <f>VLOOKUP('Consolidtaed Data'!$E5338,[1]Customers!$A:$B,2,0)</f>
        <v>Fred Reid</v>
      </c>
      <c r="Q4238" s="11">
        <f>WEEKDAY('Consolidtaed Data'!$F5338)</f>
        <v>6</v>
      </c>
      <c r="R4238" s="9">
        <f>MONTH('Consolidtaed Data'!$F5338)</f>
        <v>1</v>
      </c>
      <c r="S4238" s="9" t="str">
        <f>TEXT(Table3[[#This Row],[Purchase Date]],"MMMM")</f>
        <v>November</v>
      </c>
      <c r="T4238" s="9">
        <f>YEAR('Consolidtaed Data'!$F5338)</f>
        <v>2021</v>
      </c>
    </row>
    <row r="4239" spans="1:20" x14ac:dyDescent="0.3">
      <c r="A4239" s="9" t="s">
        <v>5262</v>
      </c>
      <c r="B4239" s="9" t="s">
        <v>240</v>
      </c>
      <c r="C4239" s="9" t="s">
        <v>421</v>
      </c>
      <c r="D4239" s="9" t="s">
        <v>329</v>
      </c>
      <c r="E4239" s="9" t="s">
        <v>474</v>
      </c>
      <c r="F4239" s="10">
        <v>44143</v>
      </c>
      <c r="G4239" s="10" t="str">
        <f>VLOOKUP(Table3[[#This Row],[Product ID]],[1]Products!$A:$G,2,0)</f>
        <v>Product 70</v>
      </c>
      <c r="H4239" s="22">
        <v>1</v>
      </c>
      <c r="I4239" s="9">
        <f>VLOOKUP('Consolidtaed Data'!$B5579,[1]Products!$A:$G,4,0)</f>
        <v>392</v>
      </c>
      <c r="J4239" s="9">
        <f>VLOOKUP('Consolidtaed Data'!$B5579,[1]Products!$A:$G,3,0)</f>
        <v>255</v>
      </c>
      <c r="K4239" s="9">
        <f>'Consolidtaed Data'!$J5579*'Consolidtaed Data'!$H5579</f>
        <v>1291</v>
      </c>
      <c r="L4239" s="9">
        <f>'Consolidtaed Data'!$I5579*'Consolidtaed Data'!$H5579</f>
        <v>2391</v>
      </c>
      <c r="M4239" s="9">
        <f>'Consolidtaed Data'!$L5579-'Consolidtaed Data'!$K5579</f>
        <v>689</v>
      </c>
      <c r="N4239" s="9" t="str">
        <f>VLOOKUP('Consolidtaed Data'!$C5579,[1]Locations!$A:$O,2,0)</f>
        <v>Pasadena</v>
      </c>
      <c r="O4239" s="9" t="str">
        <f>VLOOKUP('Consolidtaed Data'!$D5579,'[1]Sales People'!$A:$B,2,0)</f>
        <v>Joshua Cook</v>
      </c>
      <c r="P4239" s="9" t="str">
        <f>VLOOKUP('Consolidtaed Data'!$E5579,[1]Customers!$A:$B,2,0)</f>
        <v>Louis Torres</v>
      </c>
      <c r="Q4239" s="11">
        <f>WEEKDAY('Consolidtaed Data'!$F5579)</f>
        <v>4</v>
      </c>
      <c r="R4239" s="9">
        <f>MONTH('Consolidtaed Data'!$F5579)</f>
        <v>2</v>
      </c>
      <c r="S4239" s="9" t="str">
        <f>TEXT(Table3[[#This Row],[Purchase Date]],"MMMM")</f>
        <v>November</v>
      </c>
      <c r="T4239" s="9">
        <f>YEAR('Consolidtaed Data'!$F5579)</f>
        <v>2021</v>
      </c>
    </row>
    <row r="4240" spans="1:20" x14ac:dyDescent="0.3">
      <c r="A4240" s="9" t="s">
        <v>5263</v>
      </c>
      <c r="B4240" s="9" t="s">
        <v>580</v>
      </c>
      <c r="C4240" s="9" t="s">
        <v>42</v>
      </c>
      <c r="D4240" s="9" t="s">
        <v>31</v>
      </c>
      <c r="E4240" s="9" t="s">
        <v>2228</v>
      </c>
      <c r="F4240" s="10">
        <v>44143</v>
      </c>
      <c r="G4240" s="10" t="str">
        <f>VLOOKUP(Table3[[#This Row],[Product ID]],[1]Products!$A:$G,2,0)</f>
        <v>Product 1</v>
      </c>
      <c r="H4240" s="22">
        <v>1</v>
      </c>
      <c r="I4240" s="9">
        <f>VLOOKUP('Consolidtaed Data'!$B5965,[1]Products!$A:$G,4,0)</f>
        <v>1972</v>
      </c>
      <c r="J4240" s="9">
        <f>VLOOKUP('Consolidtaed Data'!$B5965,[1]Products!$A:$G,3,0)</f>
        <v>1321</v>
      </c>
      <c r="K4240" s="9">
        <f>'Consolidtaed Data'!$J5965*'Consolidtaed Data'!$H5965</f>
        <v>504</v>
      </c>
      <c r="L4240" s="9">
        <f>'Consolidtaed Data'!$I5965*'Consolidtaed Data'!$H5965</f>
        <v>951</v>
      </c>
      <c r="M4240" s="9">
        <f>'Consolidtaed Data'!$L5965-'Consolidtaed Data'!$K5965</f>
        <v>4400</v>
      </c>
      <c r="N4240" s="9" t="str">
        <f>VLOOKUP('Consolidtaed Data'!$C5965,[1]Locations!$A:$O,2,0)</f>
        <v>Santa Rosa</v>
      </c>
      <c r="O4240" s="9" t="str">
        <f>VLOOKUP('Consolidtaed Data'!$D5965,'[1]Sales People'!$A:$B,2,0)</f>
        <v>Ernest Wagner</v>
      </c>
      <c r="P4240" s="9" t="str">
        <f>VLOOKUP('Consolidtaed Data'!$E5965,[1]Customers!$A:$B,2,0)</f>
        <v>Carlos Smith</v>
      </c>
      <c r="Q4240" s="11">
        <f>WEEKDAY('Consolidtaed Data'!$F5965)</f>
        <v>1</v>
      </c>
      <c r="R4240" s="9">
        <f>MONTH('Consolidtaed Data'!$F5965)</f>
        <v>3</v>
      </c>
      <c r="S4240" s="9" t="str">
        <f>TEXT(Table3[[#This Row],[Purchase Date]],"MMMM")</f>
        <v>November</v>
      </c>
      <c r="T4240" s="9">
        <f>YEAR('Consolidtaed Data'!$F5965)</f>
        <v>2021</v>
      </c>
    </row>
    <row r="4241" spans="1:20" x14ac:dyDescent="0.3">
      <c r="A4241" s="9" t="s">
        <v>5264</v>
      </c>
      <c r="B4241" s="9" t="s">
        <v>369</v>
      </c>
      <c r="C4241" s="9" t="s">
        <v>522</v>
      </c>
      <c r="D4241" s="9" t="s">
        <v>374</v>
      </c>
      <c r="E4241" s="9" t="s">
        <v>1909</v>
      </c>
      <c r="F4241" s="10">
        <v>44143</v>
      </c>
      <c r="G4241" s="10" t="str">
        <f>VLOOKUP(Table3[[#This Row],[Product ID]],[1]Products!$A:$G,2,0)</f>
        <v>Product 8</v>
      </c>
      <c r="H4241" s="22">
        <v>3</v>
      </c>
      <c r="I4241" s="9">
        <f>VLOOKUP('Consolidtaed Data'!$B6543,[1]Products!$A:$G,4,0)</f>
        <v>530</v>
      </c>
      <c r="J4241" s="9">
        <f>VLOOKUP('Consolidtaed Data'!$B6543,[1]Products!$A:$G,3,0)</f>
        <v>424</v>
      </c>
      <c r="K4241" s="9">
        <f>'Consolidtaed Data'!$J6543*'Consolidtaed Data'!$H6543</f>
        <v>2346</v>
      </c>
      <c r="L4241" s="9">
        <f>'Consolidtaed Data'!$I6543*'Consolidtaed Data'!$H6543</f>
        <v>3724</v>
      </c>
      <c r="M4241" s="9">
        <f>'Consolidtaed Data'!$L6543-'Consolidtaed Data'!$K6543</f>
        <v>96</v>
      </c>
      <c r="N4241" s="9" t="str">
        <f>VLOOKUP('Consolidtaed Data'!$C6543,[1]Locations!$A:$O,2,0)</f>
        <v>Santa Rosa</v>
      </c>
      <c r="O4241" s="9" t="str">
        <f>VLOOKUP('Consolidtaed Data'!$D6543,'[1]Sales People'!$A:$B,2,0)</f>
        <v>Arthur Mccoy</v>
      </c>
      <c r="P4241" s="9" t="str">
        <f>VLOOKUP('Consolidtaed Data'!$E6543,[1]Customers!$A:$B,2,0)</f>
        <v>Jesse Hill</v>
      </c>
      <c r="Q4241" s="11">
        <f>WEEKDAY('Consolidtaed Data'!$F6543)</f>
        <v>4</v>
      </c>
      <c r="R4241" s="9">
        <f>MONTH('Consolidtaed Data'!$F6543)</f>
        <v>5</v>
      </c>
      <c r="S4241" s="9" t="str">
        <f>TEXT(Table3[[#This Row],[Purchase Date]],"MMMM")</f>
        <v>November</v>
      </c>
      <c r="T4241" s="9">
        <f>YEAR('Consolidtaed Data'!$F6543)</f>
        <v>2021</v>
      </c>
    </row>
    <row r="4242" spans="1:20" x14ac:dyDescent="0.3">
      <c r="A4242" s="9" t="s">
        <v>5265</v>
      </c>
      <c r="B4242" s="9" t="s">
        <v>294</v>
      </c>
      <c r="C4242" s="9" t="s">
        <v>231</v>
      </c>
      <c r="D4242" s="9" t="s">
        <v>87</v>
      </c>
      <c r="E4242" s="9" t="s">
        <v>1006</v>
      </c>
      <c r="F4242" s="10">
        <v>44143</v>
      </c>
      <c r="G4242" s="10" t="str">
        <f>VLOOKUP(Table3[[#This Row],[Product ID]],[1]Products!$A:$G,2,0)</f>
        <v>Product 51</v>
      </c>
      <c r="H4242" s="22">
        <v>1</v>
      </c>
      <c r="I4242" s="9">
        <f>VLOOKUP('Consolidtaed Data'!$B6587,[1]Products!$A:$G,4,0)</f>
        <v>1887</v>
      </c>
      <c r="J4242" s="9">
        <f>VLOOKUP('Consolidtaed Data'!$B6587,[1]Products!$A:$G,3,0)</f>
        <v>1378</v>
      </c>
      <c r="K4242" s="9">
        <f>'Consolidtaed Data'!$J6587*'Consolidtaed Data'!$H6587</f>
        <v>79</v>
      </c>
      <c r="L4242" s="9">
        <f>'Consolidtaed Data'!$I6587*'Consolidtaed Data'!$H6587</f>
        <v>127</v>
      </c>
      <c r="M4242" s="9">
        <f>'Consolidtaed Data'!$L6587-'Consolidtaed Data'!$K6587</f>
        <v>1980</v>
      </c>
      <c r="N4242" s="9" t="str">
        <f>VLOOKUP('Consolidtaed Data'!$C6587,[1]Locations!$A:$O,2,0)</f>
        <v>Anaheim</v>
      </c>
      <c r="O4242" s="9" t="str">
        <f>VLOOKUP('Consolidtaed Data'!$D6587,'[1]Sales People'!$A:$B,2,0)</f>
        <v>Ronald Reed</v>
      </c>
      <c r="P4242" s="9" t="str">
        <f>VLOOKUP('Consolidtaed Data'!$E6587,[1]Customers!$A:$B,2,0)</f>
        <v>Adam Alexander</v>
      </c>
      <c r="Q4242" s="11">
        <f>WEEKDAY('Consolidtaed Data'!$F6587)</f>
        <v>1</v>
      </c>
      <c r="R4242" s="9">
        <f>MONTH('Consolidtaed Data'!$F6587)</f>
        <v>5</v>
      </c>
      <c r="S4242" s="9" t="str">
        <f>TEXT(Table3[[#This Row],[Purchase Date]],"MMMM")</f>
        <v>November</v>
      </c>
      <c r="T4242" s="9">
        <f>YEAR('Consolidtaed Data'!$F6587)</f>
        <v>2021</v>
      </c>
    </row>
    <row r="4243" spans="1:20" x14ac:dyDescent="0.3">
      <c r="A4243" s="9" t="s">
        <v>5266</v>
      </c>
      <c r="B4243" s="9" t="s">
        <v>136</v>
      </c>
      <c r="C4243" s="9" t="s">
        <v>458</v>
      </c>
      <c r="D4243" s="9" t="s">
        <v>174</v>
      </c>
      <c r="E4243" s="9" t="s">
        <v>584</v>
      </c>
      <c r="F4243" s="10">
        <v>44143</v>
      </c>
      <c r="G4243" s="10" t="str">
        <f>VLOOKUP(Table3[[#This Row],[Product ID]],[1]Products!$A:$G,2,0)</f>
        <v>Product 2</v>
      </c>
      <c r="H4243" s="22">
        <v>4</v>
      </c>
      <c r="I4243" s="9">
        <f>VLOOKUP('Consolidtaed Data'!$B7278,[1]Products!$A:$G,4,0)</f>
        <v>1367</v>
      </c>
      <c r="J4243" s="9">
        <f>VLOOKUP('Consolidtaed Data'!$B7278,[1]Products!$A:$G,3,0)</f>
        <v>984</v>
      </c>
      <c r="K4243" s="9">
        <f>'Consolidtaed Data'!$J7278*'Consolidtaed Data'!$H7278</f>
        <v>3484</v>
      </c>
      <c r="L4243" s="9">
        <f>'Consolidtaed Data'!$I7278*'Consolidtaed Data'!$H7278</f>
        <v>6832</v>
      </c>
      <c r="M4243" s="9">
        <f>'Consolidtaed Data'!$L7278-'Consolidtaed Data'!$K7278</f>
        <v>180</v>
      </c>
      <c r="N4243" s="9" t="str">
        <f>VLOOKUP('Consolidtaed Data'!$C7278,[1]Locations!$A:$O,2,0)</f>
        <v>Temecula</v>
      </c>
      <c r="O4243" s="9" t="str">
        <f>VLOOKUP('Consolidtaed Data'!$D7278,'[1]Sales People'!$A:$B,2,0)</f>
        <v>Carl Elliott</v>
      </c>
      <c r="P4243" s="9" t="str">
        <f>VLOOKUP('Consolidtaed Data'!$E7278,[1]Customers!$A:$B,2,0)</f>
        <v>Joseph Walker</v>
      </c>
      <c r="Q4243" s="11">
        <f>WEEKDAY('Consolidtaed Data'!$F7278)</f>
        <v>3</v>
      </c>
      <c r="R4243" s="9">
        <f>MONTH('Consolidtaed Data'!$F7278)</f>
        <v>7</v>
      </c>
      <c r="S4243" s="9" t="str">
        <f>TEXT(Table3[[#This Row],[Purchase Date]],"MMMM")</f>
        <v>November</v>
      </c>
      <c r="T4243" s="9">
        <f>YEAR('Consolidtaed Data'!$F7278)</f>
        <v>2021</v>
      </c>
    </row>
    <row r="4244" spans="1:20" x14ac:dyDescent="0.3">
      <c r="A4244" s="9" t="s">
        <v>5267</v>
      </c>
      <c r="B4244" s="9" t="s">
        <v>526</v>
      </c>
      <c r="C4244" s="9" t="s">
        <v>104</v>
      </c>
      <c r="D4244" s="9" t="s">
        <v>26</v>
      </c>
      <c r="E4244" s="9" t="s">
        <v>1982</v>
      </c>
      <c r="F4244" s="10">
        <v>44143</v>
      </c>
      <c r="G4244" s="10" t="str">
        <f>VLOOKUP(Table3[[#This Row],[Product ID]],[1]Products!$A:$G,2,0)</f>
        <v>Product 14</v>
      </c>
      <c r="H4244" s="22">
        <v>1</v>
      </c>
      <c r="I4244" s="9">
        <f>VLOOKUP('Consolidtaed Data'!$B7356,[1]Products!$A:$G,4,0)</f>
        <v>378</v>
      </c>
      <c r="J4244" s="9">
        <f>VLOOKUP('Consolidtaed Data'!$B7356,[1]Products!$A:$G,3,0)</f>
        <v>291</v>
      </c>
      <c r="K4244" s="9">
        <f>'Consolidtaed Data'!$J7356*'Consolidtaed Data'!$H7356</f>
        <v>984</v>
      </c>
      <c r="L4244" s="9">
        <f>'Consolidtaed Data'!$I7356*'Consolidtaed Data'!$H7356</f>
        <v>1367</v>
      </c>
      <c r="M4244" s="9">
        <f>'Consolidtaed Data'!$L7356-'Consolidtaed Data'!$K7356</f>
        <v>2888</v>
      </c>
      <c r="N4244" s="9" t="str">
        <f>VLOOKUP('Consolidtaed Data'!$C7356,[1]Locations!$A:$O,2,0)</f>
        <v>Inglewood</v>
      </c>
      <c r="O4244" s="9" t="str">
        <f>VLOOKUP('Consolidtaed Data'!$D7356,'[1]Sales People'!$A:$B,2,0)</f>
        <v>Gary Rodriguez</v>
      </c>
      <c r="P4244" s="9" t="str">
        <f>VLOOKUP('Consolidtaed Data'!$E7356,[1]Customers!$A:$B,2,0)</f>
        <v>Benjamin Jacobs</v>
      </c>
      <c r="Q4244" s="11">
        <f>WEEKDAY('Consolidtaed Data'!$F7356)</f>
        <v>2</v>
      </c>
      <c r="R4244" s="9">
        <f>MONTH('Consolidtaed Data'!$F7356)</f>
        <v>7</v>
      </c>
      <c r="S4244" s="9" t="str">
        <f>TEXT(Table3[[#This Row],[Purchase Date]],"MMMM")</f>
        <v>November</v>
      </c>
      <c r="T4244" s="9">
        <f>YEAR('Consolidtaed Data'!$F7356)</f>
        <v>2021</v>
      </c>
    </row>
    <row r="4245" spans="1:20" x14ac:dyDescent="0.3">
      <c r="A4245" s="9" t="s">
        <v>5268</v>
      </c>
      <c r="B4245" s="9" t="s">
        <v>185</v>
      </c>
      <c r="C4245" s="9" t="s">
        <v>352</v>
      </c>
      <c r="D4245" s="9" t="s">
        <v>153</v>
      </c>
      <c r="E4245" s="9" t="s">
        <v>730</v>
      </c>
      <c r="F4245" s="10">
        <v>44143</v>
      </c>
      <c r="G4245" s="10" t="str">
        <f>VLOOKUP(Table3[[#This Row],[Product ID]],[1]Products!$A:$G,2,0)</f>
        <v>Product 65</v>
      </c>
      <c r="H4245" s="22">
        <v>1</v>
      </c>
      <c r="I4245" s="9">
        <f>VLOOKUP('Consolidtaed Data'!$B7582,[1]Products!$A:$G,4,0)</f>
        <v>1405</v>
      </c>
      <c r="J4245" s="9">
        <f>VLOOKUP('Consolidtaed Data'!$B7582,[1]Products!$A:$G,3,0)</f>
        <v>1054</v>
      </c>
      <c r="K4245" s="9">
        <f>'Consolidtaed Data'!$J7582*'Consolidtaed Data'!$H7582</f>
        <v>291</v>
      </c>
      <c r="L4245" s="9">
        <f>'Consolidtaed Data'!$I7582*'Consolidtaed Data'!$H7582</f>
        <v>378</v>
      </c>
      <c r="M4245" s="9">
        <f>'Consolidtaed Data'!$L7582-'Consolidtaed Data'!$K7582</f>
        <v>870</v>
      </c>
      <c r="N4245" s="9" t="str">
        <f>VLOOKUP('Consolidtaed Data'!$C7582,[1]Locations!$A:$O,2,0)</f>
        <v>Hayward</v>
      </c>
      <c r="O4245" s="9" t="str">
        <f>VLOOKUP('Consolidtaed Data'!$D7582,'[1]Sales People'!$A:$B,2,0)</f>
        <v>Henry Nelson</v>
      </c>
      <c r="P4245" s="9" t="str">
        <f>VLOOKUP('Consolidtaed Data'!$E7582,[1]Customers!$A:$B,2,0)</f>
        <v>Edward Mason</v>
      </c>
      <c r="Q4245" s="11">
        <f>WEEKDAY('Consolidtaed Data'!$F7582)</f>
        <v>6</v>
      </c>
      <c r="R4245" s="9">
        <f>MONTH('Consolidtaed Data'!$F7582)</f>
        <v>7</v>
      </c>
      <c r="S4245" s="9" t="str">
        <f>TEXT(Table3[[#This Row],[Purchase Date]],"MMMM")</f>
        <v>November</v>
      </c>
      <c r="T4245" s="9">
        <f>YEAR('Consolidtaed Data'!$F7582)</f>
        <v>2021</v>
      </c>
    </row>
    <row r="4246" spans="1:20" x14ac:dyDescent="0.3">
      <c r="A4246" s="9" t="s">
        <v>5269</v>
      </c>
      <c r="B4246" s="9" t="s">
        <v>252</v>
      </c>
      <c r="C4246" s="9" t="s">
        <v>253</v>
      </c>
      <c r="D4246" s="9" t="s">
        <v>402</v>
      </c>
      <c r="E4246" s="9" t="s">
        <v>300</v>
      </c>
      <c r="F4246" s="10">
        <v>44143</v>
      </c>
      <c r="G4246" s="10" t="str">
        <f>VLOOKUP(Table3[[#This Row],[Product ID]],[1]Products!$A:$G,2,0)</f>
        <v>Product 81</v>
      </c>
      <c r="H4246" s="22">
        <v>2</v>
      </c>
      <c r="I4246" s="9">
        <f>VLOOKUP('Consolidtaed Data'!$B8610,[1]Products!$A:$G,4,0)</f>
        <v>2283</v>
      </c>
      <c r="J4246" s="9">
        <f>VLOOKUP('Consolidtaed Data'!$B8610,[1]Products!$A:$G,3,0)</f>
        <v>1484</v>
      </c>
      <c r="K4246" s="9">
        <f>'Consolidtaed Data'!$J8610*'Consolidtaed Data'!$H8610</f>
        <v>947</v>
      </c>
      <c r="L4246" s="9">
        <f>'Consolidtaed Data'!$I8610*'Consolidtaed Data'!$H8610</f>
        <v>1353</v>
      </c>
      <c r="M4246" s="9">
        <f>'Consolidtaed Data'!$L8610-'Consolidtaed Data'!$K8610</f>
        <v>161</v>
      </c>
      <c r="N4246" s="9" t="str">
        <f>VLOOKUP('Consolidtaed Data'!$C8610,[1]Locations!$A:$O,2,0)</f>
        <v>Lancaster</v>
      </c>
      <c r="O4246" s="9" t="str">
        <f>VLOOKUP('Consolidtaed Data'!$D8610,'[1]Sales People'!$A:$B,2,0)</f>
        <v>Andrew Bowman</v>
      </c>
      <c r="P4246" s="9" t="str">
        <f>VLOOKUP('Consolidtaed Data'!$E8610,[1]Customers!$A:$B,2,0)</f>
        <v>Dennis Morris</v>
      </c>
      <c r="Q4246" s="11">
        <f>WEEKDAY('Consolidtaed Data'!$F8610)</f>
        <v>1</v>
      </c>
      <c r="R4246" s="9">
        <f>MONTH('Consolidtaed Data'!$F8610)</f>
        <v>10</v>
      </c>
      <c r="S4246" s="9" t="str">
        <f>TEXT(Table3[[#This Row],[Purchase Date]],"MMMM")</f>
        <v>November</v>
      </c>
      <c r="T4246" s="9">
        <f>YEAR('Consolidtaed Data'!$F8610)</f>
        <v>2021</v>
      </c>
    </row>
    <row r="4247" spans="1:20" x14ac:dyDescent="0.3">
      <c r="A4247" s="9" t="s">
        <v>5270</v>
      </c>
      <c r="B4247" s="9" t="s">
        <v>692</v>
      </c>
      <c r="C4247" s="9" t="s">
        <v>405</v>
      </c>
      <c r="D4247" s="9" t="s">
        <v>80</v>
      </c>
      <c r="E4247" s="9" t="s">
        <v>408</v>
      </c>
      <c r="F4247" s="10">
        <v>44143</v>
      </c>
      <c r="G4247" s="10" t="str">
        <f>VLOOKUP(Table3[[#This Row],[Product ID]],[1]Products!$A:$G,2,0)</f>
        <v>Product 83</v>
      </c>
      <c r="H4247" s="22">
        <v>1</v>
      </c>
      <c r="I4247" s="9">
        <f>VLOOKUP('Consolidtaed Data'!$B9600,[1]Products!$A:$G,4,0)</f>
        <v>1467</v>
      </c>
      <c r="J4247" s="9">
        <f>VLOOKUP('Consolidtaed Data'!$B9600,[1]Products!$A:$G,3,0)</f>
        <v>807</v>
      </c>
      <c r="K4247" s="9">
        <f>'Consolidtaed Data'!$J9600*'Consolidtaed Data'!$H9600</f>
        <v>2886</v>
      </c>
      <c r="L4247" s="9">
        <f>'Consolidtaed Data'!$I9600*'Consolidtaed Data'!$H9600</f>
        <v>4242</v>
      </c>
      <c r="M4247" s="9">
        <f>'Consolidtaed Data'!$L9600-'Consolidtaed Data'!$K9600</f>
        <v>2565</v>
      </c>
      <c r="N4247" s="9" t="str">
        <f>VLOOKUP('Consolidtaed Data'!$C9600,[1]Locations!$A:$O,2,0)</f>
        <v>Santa Ana</v>
      </c>
      <c r="O4247" s="9" t="str">
        <f>VLOOKUP('Consolidtaed Data'!$D9600,'[1]Sales People'!$A:$B,2,0)</f>
        <v>Brian Thomas</v>
      </c>
      <c r="P4247" s="9" t="str">
        <f>VLOOKUP('Consolidtaed Data'!$E9600,[1]Customers!$A:$B,2,0)</f>
        <v>Bobby Hughes</v>
      </c>
      <c r="Q4247" s="11">
        <f>WEEKDAY('Consolidtaed Data'!$F9600)</f>
        <v>1</v>
      </c>
      <c r="R4247" s="9">
        <f>MONTH('Consolidtaed Data'!$F9600)</f>
        <v>12</v>
      </c>
      <c r="S4247" s="9" t="str">
        <f>TEXT(Table3[[#This Row],[Purchase Date]],"MMMM")</f>
        <v>November</v>
      </c>
      <c r="T4247" s="9">
        <f>YEAR('Consolidtaed Data'!$F9600)</f>
        <v>2021</v>
      </c>
    </row>
    <row r="4248" spans="1:20" x14ac:dyDescent="0.3">
      <c r="A4248" s="9" t="s">
        <v>5271</v>
      </c>
      <c r="B4248" s="9" t="s">
        <v>119</v>
      </c>
      <c r="C4248" s="9" t="s">
        <v>522</v>
      </c>
      <c r="D4248" s="9" t="s">
        <v>46</v>
      </c>
      <c r="E4248" s="9" t="s">
        <v>463</v>
      </c>
      <c r="F4248" s="10">
        <v>44144</v>
      </c>
      <c r="G4248" s="10" t="str">
        <f>VLOOKUP(Table3[[#This Row],[Product ID]],[1]Products!$A:$G,2,0)</f>
        <v>Product 67</v>
      </c>
      <c r="H4248" s="22">
        <v>2</v>
      </c>
      <c r="I4248" s="9">
        <f>VLOOKUP('Consolidtaed Data'!$B5099,[1]Products!$A:$G,4,0)</f>
        <v>1725</v>
      </c>
      <c r="J4248" s="9">
        <f>VLOOKUP('Consolidtaed Data'!$B5099,[1]Products!$A:$G,3,0)</f>
        <v>1363</v>
      </c>
      <c r="K4248" s="9">
        <f>'Consolidtaed Data'!$J5099*'Consolidtaed Data'!$H5099</f>
        <v>2244</v>
      </c>
      <c r="L4248" s="9">
        <f>'Consolidtaed Data'!$I5099*'Consolidtaed Data'!$H5099</f>
        <v>2736</v>
      </c>
      <c r="M4248" s="9">
        <f>'Consolidtaed Data'!$L5099-'Consolidtaed Data'!$K5099</f>
        <v>2346</v>
      </c>
      <c r="N4248" s="9" t="str">
        <f>VLOOKUP('Consolidtaed Data'!$C5099,[1]Locations!$A:$O,2,0)</f>
        <v>San Mateo</v>
      </c>
      <c r="O4248" s="9" t="str">
        <f>VLOOKUP('Consolidtaed Data'!$D5099,'[1]Sales People'!$A:$B,2,0)</f>
        <v>Eugene Holmes</v>
      </c>
      <c r="P4248" s="9" t="str">
        <f>VLOOKUP('Consolidtaed Data'!$E5099,[1]Customers!$A:$B,2,0)</f>
        <v>Andrew Martin</v>
      </c>
      <c r="Q4248" s="11">
        <f>WEEKDAY('Consolidtaed Data'!$F5099)</f>
        <v>7</v>
      </c>
      <c r="R4248" s="9">
        <f>MONTH('Consolidtaed Data'!$F5099)</f>
        <v>1</v>
      </c>
      <c r="S4248" s="9" t="str">
        <f>TEXT(Table3[[#This Row],[Purchase Date]],"MMMM")</f>
        <v>November</v>
      </c>
      <c r="T4248" s="9">
        <f>YEAR('Consolidtaed Data'!$F5099)</f>
        <v>2021</v>
      </c>
    </row>
    <row r="4249" spans="1:20" x14ac:dyDescent="0.3">
      <c r="A4249" s="9" t="s">
        <v>5272</v>
      </c>
      <c r="B4249" s="9" t="s">
        <v>653</v>
      </c>
      <c r="C4249" s="9" t="s">
        <v>458</v>
      </c>
      <c r="D4249" s="9" t="s">
        <v>43</v>
      </c>
      <c r="E4249" s="9" t="s">
        <v>1720</v>
      </c>
      <c r="F4249" s="10">
        <v>44144</v>
      </c>
      <c r="G4249" s="10" t="str">
        <f>VLOOKUP(Table3[[#This Row],[Product ID]],[1]Products!$A:$G,2,0)</f>
        <v>Product 74</v>
      </c>
      <c r="H4249" s="22">
        <v>2</v>
      </c>
      <c r="I4249" s="9">
        <f>VLOOKUP('Consolidtaed Data'!$B5230,[1]Products!$A:$G,4,0)</f>
        <v>1582</v>
      </c>
      <c r="J4249" s="9">
        <f>VLOOKUP('Consolidtaed Data'!$B5230,[1]Products!$A:$G,3,0)</f>
        <v>1234</v>
      </c>
      <c r="K4249" s="9">
        <f>'Consolidtaed Data'!$J5230*'Consolidtaed Data'!$H5230</f>
        <v>1363</v>
      </c>
      <c r="L4249" s="9">
        <f>'Consolidtaed Data'!$I5230*'Consolidtaed Data'!$H5230</f>
        <v>1725</v>
      </c>
      <c r="M4249" s="9">
        <f>'Consolidtaed Data'!$L5230-'Consolidtaed Data'!$K5230</f>
        <v>243</v>
      </c>
      <c r="N4249" s="9" t="str">
        <f>VLOOKUP('Consolidtaed Data'!$C5230,[1]Locations!$A:$O,2,0)</f>
        <v>Murrieta</v>
      </c>
      <c r="O4249" s="9" t="str">
        <f>VLOOKUP('Consolidtaed Data'!$D5230,'[1]Sales People'!$A:$B,2,0)</f>
        <v>Joe Sims</v>
      </c>
      <c r="P4249" s="9" t="str">
        <f>VLOOKUP('Consolidtaed Data'!$E5230,[1]Customers!$A:$B,2,0)</f>
        <v>Justin Butler</v>
      </c>
      <c r="Q4249" s="11">
        <f>WEEKDAY('Consolidtaed Data'!$F5230)</f>
        <v>3</v>
      </c>
      <c r="R4249" s="9">
        <f>MONTH('Consolidtaed Data'!$F5230)</f>
        <v>1</v>
      </c>
      <c r="S4249" s="9" t="str">
        <f>TEXT(Table3[[#This Row],[Purchase Date]],"MMMM")</f>
        <v>November</v>
      </c>
      <c r="T4249" s="9">
        <f>YEAR('Consolidtaed Data'!$F5230)</f>
        <v>2021</v>
      </c>
    </row>
    <row r="4250" spans="1:20" x14ac:dyDescent="0.3">
      <c r="A4250" s="9" t="s">
        <v>5273</v>
      </c>
      <c r="B4250" s="9" t="s">
        <v>393</v>
      </c>
      <c r="C4250" s="9" t="s">
        <v>275</v>
      </c>
      <c r="D4250" s="9" t="s">
        <v>68</v>
      </c>
      <c r="E4250" s="9" t="s">
        <v>416</v>
      </c>
      <c r="F4250" s="10">
        <v>44144</v>
      </c>
      <c r="G4250" s="10" t="str">
        <f>VLOOKUP(Table3[[#This Row],[Product ID]],[1]Products!$A:$G,2,0)</f>
        <v>Product 84</v>
      </c>
      <c r="H4250" s="22">
        <v>4</v>
      </c>
      <c r="I4250" s="9">
        <f>VLOOKUP('Consolidtaed Data'!$B6729,[1]Products!$A:$G,4,0)</f>
        <v>127</v>
      </c>
      <c r="J4250" s="9">
        <f>VLOOKUP('Consolidtaed Data'!$B6729,[1]Products!$A:$G,3,0)</f>
        <v>79</v>
      </c>
      <c r="K4250" s="9">
        <f>'Consolidtaed Data'!$J6729*'Consolidtaed Data'!$H6729</f>
        <v>888</v>
      </c>
      <c r="L4250" s="9">
        <f>'Consolidtaed Data'!$I6729*'Consolidtaed Data'!$H6729</f>
        <v>1506</v>
      </c>
      <c r="M4250" s="9">
        <f>'Consolidtaed Data'!$L6729-'Consolidtaed Data'!$K6729</f>
        <v>1968</v>
      </c>
      <c r="N4250" s="9" t="str">
        <f>VLOOKUP('Consolidtaed Data'!$C6729,[1]Locations!$A:$O,2,0)</f>
        <v>Jurupa Valley</v>
      </c>
      <c r="O4250" s="9" t="str">
        <f>VLOOKUP('Consolidtaed Data'!$D6729,'[1]Sales People'!$A:$B,2,0)</f>
        <v>Ronald Reed</v>
      </c>
      <c r="P4250" s="9" t="str">
        <f>VLOOKUP('Consolidtaed Data'!$E6729,[1]Customers!$A:$B,2,0)</f>
        <v>Jonathan Bowman</v>
      </c>
      <c r="Q4250" s="11">
        <f>WEEKDAY('Consolidtaed Data'!$F6729)</f>
        <v>6</v>
      </c>
      <c r="R4250" s="9">
        <f>MONTH('Consolidtaed Data'!$F6729)</f>
        <v>5</v>
      </c>
      <c r="S4250" s="9" t="str">
        <f>TEXT(Table3[[#This Row],[Purchase Date]],"MMMM")</f>
        <v>November</v>
      </c>
      <c r="T4250" s="9">
        <f>YEAR('Consolidtaed Data'!$F6729)</f>
        <v>2021</v>
      </c>
    </row>
    <row r="4251" spans="1:20" x14ac:dyDescent="0.3">
      <c r="A4251" s="9" t="s">
        <v>5274</v>
      </c>
      <c r="B4251" s="9" t="s">
        <v>806</v>
      </c>
      <c r="C4251" s="9" t="s">
        <v>122</v>
      </c>
      <c r="D4251" s="9" t="s">
        <v>73</v>
      </c>
      <c r="E4251" s="9" t="s">
        <v>2174</v>
      </c>
      <c r="F4251" s="10">
        <v>44144</v>
      </c>
      <c r="G4251" s="10" t="str">
        <f>VLOOKUP(Table3[[#This Row],[Product ID]],[1]Products!$A:$G,2,0)</f>
        <v>Product 72</v>
      </c>
      <c r="H4251" s="22">
        <v>3</v>
      </c>
      <c r="I4251" s="9">
        <f>VLOOKUP('Consolidtaed Data'!$B7163,[1]Products!$A:$G,4,0)</f>
        <v>1582</v>
      </c>
      <c r="J4251" s="9">
        <f>VLOOKUP('Consolidtaed Data'!$B7163,[1]Products!$A:$G,3,0)</f>
        <v>1234</v>
      </c>
      <c r="K4251" s="9">
        <f>'Consolidtaed Data'!$J7163*'Consolidtaed Data'!$H7163</f>
        <v>984</v>
      </c>
      <c r="L4251" s="9">
        <f>'Consolidtaed Data'!$I7163*'Consolidtaed Data'!$H7163</f>
        <v>1367</v>
      </c>
      <c r="M4251" s="9">
        <f>'Consolidtaed Data'!$L7163-'Consolidtaed Data'!$K7163</f>
        <v>331</v>
      </c>
      <c r="N4251" s="9" t="str">
        <f>VLOOKUP('Consolidtaed Data'!$C7163,[1]Locations!$A:$O,2,0)</f>
        <v>Pasadena</v>
      </c>
      <c r="O4251" s="9" t="str">
        <f>VLOOKUP('Consolidtaed Data'!$D7163,'[1]Sales People'!$A:$B,2,0)</f>
        <v>Martin Carr</v>
      </c>
      <c r="P4251" s="9" t="str">
        <f>VLOOKUP('Consolidtaed Data'!$E7163,[1]Customers!$A:$B,2,0)</f>
        <v>Alan Parker</v>
      </c>
      <c r="Q4251" s="11">
        <f>WEEKDAY('Consolidtaed Data'!$F7163)</f>
        <v>3</v>
      </c>
      <c r="R4251" s="9">
        <f>MONTH('Consolidtaed Data'!$F7163)</f>
        <v>6</v>
      </c>
      <c r="S4251" s="9" t="str">
        <f>TEXT(Table3[[#This Row],[Purchase Date]],"MMMM")</f>
        <v>November</v>
      </c>
      <c r="T4251" s="9">
        <f>YEAR('Consolidtaed Data'!$F7163)</f>
        <v>2021</v>
      </c>
    </row>
    <row r="4252" spans="1:20" x14ac:dyDescent="0.3">
      <c r="A4252" s="9" t="s">
        <v>5275</v>
      </c>
      <c r="B4252" s="9" t="s">
        <v>284</v>
      </c>
      <c r="C4252" s="9" t="s">
        <v>42</v>
      </c>
      <c r="D4252" s="9" t="s">
        <v>26</v>
      </c>
      <c r="E4252" s="9" t="s">
        <v>1575</v>
      </c>
      <c r="F4252" s="10">
        <v>44144</v>
      </c>
      <c r="G4252" s="10" t="str">
        <f>VLOOKUP(Table3[[#This Row],[Product ID]],[1]Products!$A:$G,2,0)</f>
        <v>Product 96</v>
      </c>
      <c r="H4252" s="22">
        <v>4</v>
      </c>
      <c r="I4252" s="9">
        <f>VLOOKUP('Consolidtaed Data'!$B7316,[1]Products!$A:$G,4,0)</f>
        <v>667</v>
      </c>
      <c r="J4252" s="9">
        <f>VLOOKUP('Consolidtaed Data'!$B7316,[1]Products!$A:$G,3,0)</f>
        <v>387</v>
      </c>
      <c r="K4252" s="9">
        <f>'Consolidtaed Data'!$J7316*'Consolidtaed Data'!$H7316</f>
        <v>1190</v>
      </c>
      <c r="L4252" s="9">
        <f>'Consolidtaed Data'!$I7316*'Consolidtaed Data'!$H7316</f>
        <v>1566</v>
      </c>
      <c r="M4252" s="9">
        <f>'Consolidtaed Data'!$L7316-'Consolidtaed Data'!$K7316</f>
        <v>286</v>
      </c>
      <c r="N4252" s="9" t="str">
        <f>VLOOKUP('Consolidtaed Data'!$C7316,[1]Locations!$A:$O,2,0)</f>
        <v>Burbank</v>
      </c>
      <c r="O4252" s="9" t="str">
        <f>VLOOKUP('Consolidtaed Data'!$D7316,'[1]Sales People'!$A:$B,2,0)</f>
        <v>Jerry Perry</v>
      </c>
      <c r="P4252" s="9" t="str">
        <f>VLOOKUP('Consolidtaed Data'!$E7316,[1]Customers!$A:$B,2,0)</f>
        <v>Keith Wheeler</v>
      </c>
      <c r="Q4252" s="11">
        <f>WEEKDAY('Consolidtaed Data'!$F7316)</f>
        <v>6</v>
      </c>
      <c r="R4252" s="9">
        <f>MONTH('Consolidtaed Data'!$F7316)</f>
        <v>7</v>
      </c>
      <c r="S4252" s="9" t="str">
        <f>TEXT(Table3[[#This Row],[Purchase Date]],"MMMM")</f>
        <v>November</v>
      </c>
      <c r="T4252" s="9">
        <f>YEAR('Consolidtaed Data'!$F7316)</f>
        <v>2021</v>
      </c>
    </row>
    <row r="4253" spans="1:20" x14ac:dyDescent="0.3">
      <c r="A4253" s="9" t="s">
        <v>5276</v>
      </c>
      <c r="B4253" s="9" t="s">
        <v>188</v>
      </c>
      <c r="C4253" s="9" t="s">
        <v>108</v>
      </c>
      <c r="D4253" s="9" t="s">
        <v>80</v>
      </c>
      <c r="E4253" s="9" t="s">
        <v>1803</v>
      </c>
      <c r="F4253" s="10">
        <v>44144</v>
      </c>
      <c r="G4253" s="10" t="str">
        <f>VLOOKUP(Table3[[#This Row],[Product ID]],[1]Products!$A:$G,2,0)</f>
        <v>Product 63</v>
      </c>
      <c r="H4253" s="22">
        <v>3</v>
      </c>
      <c r="I4253" s="9">
        <f>VLOOKUP('Consolidtaed Data'!$B7552,[1]Products!$A:$G,4,0)</f>
        <v>203</v>
      </c>
      <c r="J4253" s="9">
        <f>VLOOKUP('Consolidtaed Data'!$B7552,[1]Products!$A:$G,3,0)</f>
        <v>154</v>
      </c>
      <c r="K4253" s="9">
        <f>'Consolidtaed Data'!$J7552*'Consolidtaed Data'!$H7552</f>
        <v>1774</v>
      </c>
      <c r="L4253" s="9">
        <f>'Consolidtaed Data'!$I7552*'Consolidtaed Data'!$H7552</f>
        <v>2464</v>
      </c>
      <c r="M4253" s="9">
        <f>'Consolidtaed Data'!$L7552-'Consolidtaed Data'!$K7552</f>
        <v>246</v>
      </c>
      <c r="N4253" s="9" t="str">
        <f>VLOOKUP('Consolidtaed Data'!$C7552,[1]Locations!$A:$O,2,0)</f>
        <v>El Monte</v>
      </c>
      <c r="O4253" s="9" t="str">
        <f>VLOOKUP('Consolidtaed Data'!$D7552,'[1]Sales People'!$A:$B,2,0)</f>
        <v>Howard Sims</v>
      </c>
      <c r="P4253" s="9" t="str">
        <f>VLOOKUP('Consolidtaed Data'!$E7552,[1]Customers!$A:$B,2,0)</f>
        <v>Dennis Morris</v>
      </c>
      <c r="Q4253" s="11">
        <f>WEEKDAY('Consolidtaed Data'!$F7552)</f>
        <v>4</v>
      </c>
      <c r="R4253" s="9">
        <f>MONTH('Consolidtaed Data'!$F7552)</f>
        <v>7</v>
      </c>
      <c r="S4253" s="9" t="str">
        <f>TEXT(Table3[[#This Row],[Purchase Date]],"MMMM")</f>
        <v>November</v>
      </c>
      <c r="T4253" s="9">
        <f>YEAR('Consolidtaed Data'!$F7552)</f>
        <v>2021</v>
      </c>
    </row>
    <row r="4254" spans="1:20" x14ac:dyDescent="0.3">
      <c r="A4254" s="9" t="s">
        <v>5277</v>
      </c>
      <c r="B4254" s="9" t="s">
        <v>490</v>
      </c>
      <c r="C4254" s="9" t="s">
        <v>421</v>
      </c>
      <c r="D4254" s="9" t="s">
        <v>80</v>
      </c>
      <c r="E4254" s="9" t="s">
        <v>10</v>
      </c>
      <c r="F4254" s="10">
        <v>44144</v>
      </c>
      <c r="G4254" s="10" t="str">
        <f>VLOOKUP(Table3[[#This Row],[Product ID]],[1]Products!$A:$G,2,0)</f>
        <v>Product 79</v>
      </c>
      <c r="H4254" s="22">
        <v>1</v>
      </c>
      <c r="I4254" s="9">
        <f>VLOOKUP('Consolidtaed Data'!$B7839,[1]Products!$A:$G,4,0)</f>
        <v>871</v>
      </c>
      <c r="J4254" s="9">
        <f>VLOOKUP('Consolidtaed Data'!$B7839,[1]Products!$A:$G,3,0)</f>
        <v>540</v>
      </c>
      <c r="K4254" s="9">
        <f>'Consolidtaed Data'!$J7839*'Consolidtaed Data'!$H7839</f>
        <v>3848</v>
      </c>
      <c r="L4254" s="9">
        <f>'Consolidtaed Data'!$I7839*'Consolidtaed Data'!$H7839</f>
        <v>5656</v>
      </c>
      <c r="M4254" s="9">
        <f>'Consolidtaed Data'!$L7839-'Consolidtaed Data'!$K7839</f>
        <v>436</v>
      </c>
      <c r="N4254" s="9" t="str">
        <f>VLOOKUP('Consolidtaed Data'!$C7839,[1]Locations!$A:$O,2,0)</f>
        <v>Thousand Oaks</v>
      </c>
      <c r="O4254" s="9" t="str">
        <f>VLOOKUP('Consolidtaed Data'!$D7839,'[1]Sales People'!$A:$B,2,0)</f>
        <v>Ryan Butler</v>
      </c>
      <c r="P4254" s="9" t="str">
        <f>VLOOKUP('Consolidtaed Data'!$E7839,[1]Customers!$A:$B,2,0)</f>
        <v>Sean Alexander</v>
      </c>
      <c r="Q4254" s="11">
        <f>WEEKDAY('Consolidtaed Data'!$F7839)</f>
        <v>4</v>
      </c>
      <c r="R4254" s="9">
        <f>MONTH('Consolidtaed Data'!$F7839)</f>
        <v>8</v>
      </c>
      <c r="S4254" s="9" t="str">
        <f>TEXT(Table3[[#This Row],[Purchase Date]],"MMMM")</f>
        <v>November</v>
      </c>
      <c r="T4254" s="9">
        <f>YEAR('Consolidtaed Data'!$F7839)</f>
        <v>2021</v>
      </c>
    </row>
    <row r="4255" spans="1:20" x14ac:dyDescent="0.3">
      <c r="A4255" s="9" t="s">
        <v>5278</v>
      </c>
      <c r="B4255" s="9" t="s">
        <v>71</v>
      </c>
      <c r="C4255" s="9" t="s">
        <v>469</v>
      </c>
      <c r="D4255" s="9" t="s">
        <v>235</v>
      </c>
      <c r="E4255" s="9" t="s">
        <v>681</v>
      </c>
      <c r="F4255" s="10">
        <v>44144</v>
      </c>
      <c r="G4255" s="10" t="str">
        <f>VLOOKUP(Table3[[#This Row],[Product ID]],[1]Products!$A:$G,2,0)</f>
        <v>Product 42</v>
      </c>
      <c r="H4255" s="22">
        <v>1</v>
      </c>
      <c r="I4255" s="9">
        <f>VLOOKUP('Consolidtaed Data'!$B7853,[1]Products!$A:$G,4,0)</f>
        <v>356</v>
      </c>
      <c r="J4255" s="9">
        <f>VLOOKUP('Consolidtaed Data'!$B7853,[1]Products!$A:$G,3,0)</f>
        <v>292</v>
      </c>
      <c r="K4255" s="9">
        <f>'Consolidtaed Data'!$J7853*'Consolidtaed Data'!$H7853</f>
        <v>1484</v>
      </c>
      <c r="L4255" s="9">
        <f>'Consolidtaed Data'!$I7853*'Consolidtaed Data'!$H7853</f>
        <v>2283</v>
      </c>
      <c r="M4255" s="9">
        <f>'Consolidtaed Data'!$L7853-'Consolidtaed Data'!$K7853</f>
        <v>1302</v>
      </c>
      <c r="N4255" s="9" t="str">
        <f>VLOOKUP('Consolidtaed Data'!$C7853,[1]Locations!$A:$O,2,0)</f>
        <v>Berkeley</v>
      </c>
      <c r="O4255" s="9" t="str">
        <f>VLOOKUP('Consolidtaed Data'!$D7853,'[1]Sales People'!$A:$B,2,0)</f>
        <v>Patrick Ruiz</v>
      </c>
      <c r="P4255" s="9" t="str">
        <f>VLOOKUP('Consolidtaed Data'!$E7853,[1]Customers!$A:$B,2,0)</f>
        <v>Frank Brown</v>
      </c>
      <c r="Q4255" s="11">
        <f>WEEKDAY('Consolidtaed Data'!$F7853)</f>
        <v>5</v>
      </c>
      <c r="R4255" s="9">
        <f>MONTH('Consolidtaed Data'!$F7853)</f>
        <v>8</v>
      </c>
      <c r="S4255" s="9" t="str">
        <f>TEXT(Table3[[#This Row],[Purchase Date]],"MMMM")</f>
        <v>November</v>
      </c>
      <c r="T4255" s="9">
        <f>YEAR('Consolidtaed Data'!$F7853)</f>
        <v>2021</v>
      </c>
    </row>
    <row r="4256" spans="1:20" x14ac:dyDescent="0.3">
      <c r="A4256" s="9" t="s">
        <v>5279</v>
      </c>
      <c r="B4256" s="9" t="s">
        <v>284</v>
      </c>
      <c r="C4256" s="9" t="s">
        <v>173</v>
      </c>
      <c r="D4256" s="9" t="s">
        <v>43</v>
      </c>
      <c r="E4256" s="9" t="s">
        <v>1293</v>
      </c>
      <c r="F4256" s="10">
        <v>44144</v>
      </c>
      <c r="G4256" s="10" t="str">
        <f>VLOOKUP(Table3[[#This Row],[Product ID]],[1]Products!$A:$G,2,0)</f>
        <v>Product 96</v>
      </c>
      <c r="H4256" s="22">
        <v>4</v>
      </c>
      <c r="I4256" s="9">
        <f>VLOOKUP('Consolidtaed Data'!$B8864,[1]Products!$A:$G,4,0)</f>
        <v>123</v>
      </c>
      <c r="J4256" s="9">
        <f>VLOOKUP('Consolidtaed Data'!$B8864,[1]Products!$A:$G,3,0)</f>
        <v>84</v>
      </c>
      <c r="K4256" s="9">
        <f>'Consolidtaed Data'!$J8864*'Consolidtaed Data'!$H8864</f>
        <v>2092</v>
      </c>
      <c r="L4256" s="9">
        <f>'Consolidtaed Data'!$I8864*'Consolidtaed Data'!$H8864</f>
        <v>3270</v>
      </c>
      <c r="M4256" s="9">
        <f>'Consolidtaed Data'!$L8864-'Consolidtaed Data'!$K8864</f>
        <v>892</v>
      </c>
      <c r="N4256" s="9" t="str">
        <f>VLOOKUP('Consolidtaed Data'!$C8864,[1]Locations!$A:$O,2,0)</f>
        <v>Palmdale</v>
      </c>
      <c r="O4256" s="9" t="str">
        <f>VLOOKUP('Consolidtaed Data'!$D8864,'[1]Sales People'!$A:$B,2,0)</f>
        <v>Kenneth Fields</v>
      </c>
      <c r="P4256" s="9" t="str">
        <f>VLOOKUP('Consolidtaed Data'!$E8864,[1]Customers!$A:$B,2,0)</f>
        <v>Phillip Tucker</v>
      </c>
      <c r="Q4256" s="11">
        <f>WEEKDAY('Consolidtaed Data'!$F8864)</f>
        <v>5</v>
      </c>
      <c r="R4256" s="9">
        <f>MONTH('Consolidtaed Data'!$F8864)</f>
        <v>11</v>
      </c>
      <c r="S4256" s="9" t="str">
        <f>TEXT(Table3[[#This Row],[Purchase Date]],"MMMM")</f>
        <v>November</v>
      </c>
      <c r="T4256" s="9">
        <f>YEAR('Consolidtaed Data'!$F8864)</f>
        <v>2021</v>
      </c>
    </row>
    <row r="4257" spans="1:20" x14ac:dyDescent="0.3">
      <c r="A4257" s="9" t="s">
        <v>5280</v>
      </c>
      <c r="B4257" s="9" t="s">
        <v>429</v>
      </c>
      <c r="C4257" s="9" t="s">
        <v>421</v>
      </c>
      <c r="D4257" s="9" t="s">
        <v>235</v>
      </c>
      <c r="E4257" s="9" t="s">
        <v>710</v>
      </c>
      <c r="F4257" s="10">
        <v>44144</v>
      </c>
      <c r="G4257" s="10" t="str">
        <f>VLOOKUP(Table3[[#This Row],[Product ID]],[1]Products!$A:$G,2,0)</f>
        <v>Product 87</v>
      </c>
      <c r="H4257" s="22">
        <v>4</v>
      </c>
      <c r="I4257" s="9">
        <f>VLOOKUP('Consolidtaed Data'!$B9119,[1]Products!$A:$G,4,0)</f>
        <v>1725</v>
      </c>
      <c r="J4257" s="9">
        <f>VLOOKUP('Consolidtaed Data'!$B9119,[1]Products!$A:$G,3,0)</f>
        <v>1363</v>
      </c>
      <c r="K4257" s="9">
        <f>'Consolidtaed Data'!$J9119*'Consolidtaed Data'!$H9119</f>
        <v>1397</v>
      </c>
      <c r="L4257" s="9">
        <f>'Consolidtaed Data'!$I9119*'Consolidtaed Data'!$H9119</f>
        <v>1967</v>
      </c>
      <c r="M4257" s="9">
        <f>'Consolidtaed Data'!$L9119-'Consolidtaed Data'!$K9119</f>
        <v>855</v>
      </c>
      <c r="N4257" s="9" t="str">
        <f>VLOOKUP('Consolidtaed Data'!$C9119,[1]Locations!$A:$O,2,0)</f>
        <v>Corona</v>
      </c>
      <c r="O4257" s="9" t="str">
        <f>VLOOKUP('Consolidtaed Data'!$D9119,'[1]Sales People'!$A:$B,2,0)</f>
        <v>Carl Elliott</v>
      </c>
      <c r="P4257" s="9" t="str">
        <f>VLOOKUP('Consolidtaed Data'!$E9119,[1]Customers!$A:$B,2,0)</f>
        <v>Samuel Palmer</v>
      </c>
      <c r="Q4257" s="11">
        <f>WEEKDAY('Consolidtaed Data'!$F9119)</f>
        <v>1</v>
      </c>
      <c r="R4257" s="9">
        <f>MONTH('Consolidtaed Data'!$F9119)</f>
        <v>11</v>
      </c>
      <c r="S4257" s="9" t="str">
        <f>TEXT(Table3[[#This Row],[Purchase Date]],"MMMM")</f>
        <v>November</v>
      </c>
      <c r="T4257" s="9">
        <f>YEAR('Consolidtaed Data'!$F9119)</f>
        <v>2021</v>
      </c>
    </row>
    <row r="4258" spans="1:20" x14ac:dyDescent="0.3">
      <c r="A4258" s="9" t="s">
        <v>5281</v>
      </c>
      <c r="B4258" s="9" t="s">
        <v>213</v>
      </c>
      <c r="C4258" s="9" t="s">
        <v>423</v>
      </c>
      <c r="D4258" s="9" t="s">
        <v>123</v>
      </c>
      <c r="E4258" s="9" t="s">
        <v>1825</v>
      </c>
      <c r="F4258" s="10">
        <v>44144</v>
      </c>
      <c r="G4258" s="10" t="str">
        <f>VLOOKUP(Table3[[#This Row],[Product ID]],[1]Products!$A:$G,2,0)</f>
        <v>Product 68</v>
      </c>
      <c r="H4258" s="22">
        <v>1</v>
      </c>
      <c r="I4258" s="9">
        <f>VLOOKUP('Consolidtaed Data'!$B9135,[1]Products!$A:$G,4,0)</f>
        <v>400</v>
      </c>
      <c r="J4258" s="9">
        <f>VLOOKUP('Consolidtaed Data'!$B9135,[1]Products!$A:$G,3,0)</f>
        <v>208</v>
      </c>
      <c r="K4258" s="9">
        <f>'Consolidtaed Data'!$J9135*'Consolidtaed Data'!$H9135</f>
        <v>4089</v>
      </c>
      <c r="L4258" s="9">
        <f>'Consolidtaed Data'!$I9135*'Consolidtaed Data'!$H9135</f>
        <v>5175</v>
      </c>
      <c r="M4258" s="9">
        <f>'Consolidtaed Data'!$L9135-'Consolidtaed Data'!$K9135</f>
        <v>1149</v>
      </c>
      <c r="N4258" s="9" t="str">
        <f>VLOOKUP('Consolidtaed Data'!$C9135,[1]Locations!$A:$O,2,0)</f>
        <v>Inglewood</v>
      </c>
      <c r="O4258" s="9" t="str">
        <f>VLOOKUP('Consolidtaed Data'!$D9135,'[1]Sales People'!$A:$B,2,0)</f>
        <v>Eugene Holmes</v>
      </c>
      <c r="P4258" s="9" t="str">
        <f>VLOOKUP('Consolidtaed Data'!$E9135,[1]Customers!$A:$B,2,0)</f>
        <v>Louis Chavez</v>
      </c>
      <c r="Q4258" s="11">
        <f>WEEKDAY('Consolidtaed Data'!$F9135)</f>
        <v>2</v>
      </c>
      <c r="R4258" s="9">
        <f>MONTH('Consolidtaed Data'!$F9135)</f>
        <v>11</v>
      </c>
      <c r="S4258" s="9" t="str">
        <f>TEXT(Table3[[#This Row],[Purchase Date]],"MMMM")</f>
        <v>November</v>
      </c>
      <c r="T4258" s="9">
        <f>YEAR('Consolidtaed Data'!$F9135)</f>
        <v>2021</v>
      </c>
    </row>
    <row r="4259" spans="1:20" x14ac:dyDescent="0.3">
      <c r="A4259" s="9" t="s">
        <v>5282</v>
      </c>
      <c r="B4259" s="9" t="s">
        <v>191</v>
      </c>
      <c r="C4259" s="9" t="s">
        <v>344</v>
      </c>
      <c r="D4259" s="9" t="s">
        <v>315</v>
      </c>
      <c r="E4259" s="9" t="s">
        <v>1159</v>
      </c>
      <c r="F4259" s="10">
        <v>44144</v>
      </c>
      <c r="G4259" s="10" t="str">
        <f>VLOOKUP(Table3[[#This Row],[Product ID]],[1]Products!$A:$G,2,0)</f>
        <v>Product 36</v>
      </c>
      <c r="H4259" s="22">
        <v>1</v>
      </c>
      <c r="I4259" s="9">
        <f>VLOOKUP('Consolidtaed Data'!$B9563,[1]Products!$A:$G,4,0)</f>
        <v>1639</v>
      </c>
      <c r="J4259" s="9">
        <f>VLOOKUP('Consolidtaed Data'!$B9563,[1]Products!$A:$G,3,0)</f>
        <v>1295</v>
      </c>
      <c r="K4259" s="9">
        <f>'Consolidtaed Data'!$J9563*'Consolidtaed Data'!$H9563</f>
        <v>1227</v>
      </c>
      <c r="L4259" s="9">
        <f>'Consolidtaed Data'!$I9563*'Consolidtaed Data'!$H9563</f>
        <v>2451</v>
      </c>
      <c r="M4259" s="9">
        <f>'Consolidtaed Data'!$L9563-'Consolidtaed Data'!$K9563</f>
        <v>246</v>
      </c>
      <c r="N4259" s="9" t="str">
        <f>VLOOKUP('Consolidtaed Data'!$C9563,[1]Locations!$A:$O,2,0)</f>
        <v>Berkeley</v>
      </c>
      <c r="O4259" s="9" t="str">
        <f>VLOOKUP('Consolidtaed Data'!$D9563,'[1]Sales People'!$A:$B,2,0)</f>
        <v>Brian Hansen</v>
      </c>
      <c r="P4259" s="9" t="str">
        <f>VLOOKUP('Consolidtaed Data'!$E9563,[1]Customers!$A:$B,2,0)</f>
        <v>Carlos Smith</v>
      </c>
      <c r="Q4259" s="11">
        <f>WEEKDAY('Consolidtaed Data'!$F9563)</f>
        <v>6</v>
      </c>
      <c r="R4259" s="9">
        <f>MONTH('Consolidtaed Data'!$F9563)</f>
        <v>12</v>
      </c>
      <c r="S4259" s="9" t="str">
        <f>TEXT(Table3[[#This Row],[Purchase Date]],"MMMM")</f>
        <v>November</v>
      </c>
      <c r="T4259" s="9">
        <f>YEAR('Consolidtaed Data'!$F9563)</f>
        <v>2021</v>
      </c>
    </row>
    <row r="4260" spans="1:20" x14ac:dyDescent="0.3">
      <c r="A4260" s="9" t="s">
        <v>5283</v>
      </c>
      <c r="B4260" s="9" t="s">
        <v>93</v>
      </c>
      <c r="C4260" s="9" t="s">
        <v>352</v>
      </c>
      <c r="D4260" s="9" t="s">
        <v>235</v>
      </c>
      <c r="E4260" s="9" t="s">
        <v>732</v>
      </c>
      <c r="F4260" s="10">
        <v>44145</v>
      </c>
      <c r="G4260" s="10" t="str">
        <f>VLOOKUP(Table3[[#This Row],[Product ID]],[1]Products!$A:$G,2,0)</f>
        <v>Product 71</v>
      </c>
      <c r="H4260" s="22">
        <v>2</v>
      </c>
      <c r="I4260" s="9">
        <f>VLOOKUP('Consolidtaed Data'!$B4957,[1]Products!$A:$G,4,0)</f>
        <v>368</v>
      </c>
      <c r="J4260" s="9">
        <f>VLOOKUP('Consolidtaed Data'!$B4957,[1]Products!$A:$G,3,0)</f>
        <v>269</v>
      </c>
      <c r="K4260" s="9">
        <f>'Consolidtaed Data'!$J4957*'Consolidtaed Data'!$H4957</f>
        <v>600</v>
      </c>
      <c r="L4260" s="9">
        <f>'Consolidtaed Data'!$I4957*'Consolidtaed Data'!$H4957</f>
        <v>870</v>
      </c>
      <c r="M4260" s="9">
        <f>'Consolidtaed Data'!$L4957-'Consolidtaed Data'!$K4957</f>
        <v>123</v>
      </c>
      <c r="N4260" s="9" t="str">
        <f>VLOOKUP('Consolidtaed Data'!$C4957,[1]Locations!$A:$O,2,0)</f>
        <v>Murrieta</v>
      </c>
      <c r="O4260" s="9" t="str">
        <f>VLOOKUP('Consolidtaed Data'!$D4957,'[1]Sales People'!$A:$B,2,0)</f>
        <v>Robert Reed</v>
      </c>
      <c r="P4260" s="9" t="str">
        <f>VLOOKUP('Consolidtaed Data'!$E4957,[1]Customers!$A:$B,2,0)</f>
        <v>Randy Hayes</v>
      </c>
      <c r="Q4260" s="11">
        <f>WEEKDAY('Consolidtaed Data'!$F4957)</f>
        <v>4</v>
      </c>
      <c r="R4260" s="9">
        <f>MONTH('Consolidtaed Data'!$F4957)</f>
        <v>12</v>
      </c>
      <c r="S4260" s="9" t="str">
        <f>TEXT(Table3[[#This Row],[Purchase Date]],"MMMM")</f>
        <v>November</v>
      </c>
      <c r="T4260" s="9">
        <f>YEAR('Consolidtaed Data'!$F4957)</f>
        <v>2020</v>
      </c>
    </row>
    <row r="4261" spans="1:20" x14ac:dyDescent="0.3">
      <c r="A4261" s="9" t="s">
        <v>5284</v>
      </c>
      <c r="B4261" s="9" t="s">
        <v>225</v>
      </c>
      <c r="C4261" s="9" t="s">
        <v>21</v>
      </c>
      <c r="D4261" s="9" t="s">
        <v>73</v>
      </c>
      <c r="E4261" s="9" t="s">
        <v>1110</v>
      </c>
      <c r="F4261" s="10">
        <v>44145</v>
      </c>
      <c r="G4261" s="10" t="str">
        <f>VLOOKUP(Table3[[#This Row],[Product ID]],[1]Products!$A:$G,2,0)</f>
        <v>Product 24</v>
      </c>
      <c r="H4261" s="22">
        <v>1</v>
      </c>
      <c r="I4261" s="9">
        <f>VLOOKUP('Consolidtaed Data'!$B5075,[1]Products!$A:$G,4,0)</f>
        <v>203</v>
      </c>
      <c r="J4261" s="9">
        <f>VLOOKUP('Consolidtaed Data'!$B5075,[1]Products!$A:$G,3,0)</f>
        <v>154</v>
      </c>
      <c r="K4261" s="9">
        <f>'Consolidtaed Data'!$J5075*'Consolidtaed Data'!$H5075</f>
        <v>1190</v>
      </c>
      <c r="L4261" s="9">
        <f>'Consolidtaed Data'!$I5075*'Consolidtaed Data'!$H5075</f>
        <v>1566</v>
      </c>
      <c r="M4261" s="9">
        <f>'Consolidtaed Data'!$L5075-'Consolidtaed Data'!$K5075</f>
        <v>106</v>
      </c>
      <c r="N4261" s="9" t="str">
        <f>VLOOKUP('Consolidtaed Data'!$C5075,[1]Locations!$A:$O,2,0)</f>
        <v>Sacramento</v>
      </c>
      <c r="O4261" s="9" t="str">
        <f>VLOOKUP('Consolidtaed Data'!$D5075,'[1]Sales People'!$A:$B,2,0)</f>
        <v>Brian Hansen</v>
      </c>
      <c r="P4261" s="9" t="str">
        <f>VLOOKUP('Consolidtaed Data'!$E5075,[1]Customers!$A:$B,2,0)</f>
        <v>Andrew Burns</v>
      </c>
      <c r="Q4261" s="11">
        <f>WEEKDAY('Consolidtaed Data'!$F5075)</f>
        <v>5</v>
      </c>
      <c r="R4261" s="9">
        <f>MONTH('Consolidtaed Data'!$F5075)</f>
        <v>1</v>
      </c>
      <c r="S4261" s="9" t="str">
        <f>TEXT(Table3[[#This Row],[Purchase Date]],"MMMM")</f>
        <v>November</v>
      </c>
      <c r="T4261" s="9">
        <f>YEAR('Consolidtaed Data'!$F5075)</f>
        <v>2021</v>
      </c>
    </row>
    <row r="4262" spans="1:20" x14ac:dyDescent="0.3">
      <c r="A4262" s="9" t="s">
        <v>5285</v>
      </c>
      <c r="B4262" s="9" t="s">
        <v>443</v>
      </c>
      <c r="C4262" s="9" t="s">
        <v>42</v>
      </c>
      <c r="D4262" s="9" t="s">
        <v>272</v>
      </c>
      <c r="E4262" s="9" t="s">
        <v>459</v>
      </c>
      <c r="F4262" s="10">
        <v>44145</v>
      </c>
      <c r="G4262" s="10" t="str">
        <f>VLOOKUP(Table3[[#This Row],[Product ID]],[1]Products!$A:$G,2,0)</f>
        <v>Product 61</v>
      </c>
      <c r="H4262" s="22">
        <v>2</v>
      </c>
      <c r="I4262" s="9">
        <f>VLOOKUP('Consolidtaed Data'!$B5316,[1]Products!$A:$G,4,0)</f>
        <v>1414</v>
      </c>
      <c r="J4262" s="9">
        <f>VLOOKUP('Consolidtaed Data'!$B5316,[1]Products!$A:$G,3,0)</f>
        <v>962</v>
      </c>
      <c r="K4262" s="9">
        <f>'Consolidtaed Data'!$J5316*'Consolidtaed Data'!$H5316</f>
        <v>1363</v>
      </c>
      <c r="L4262" s="9">
        <f>'Consolidtaed Data'!$I5316*'Consolidtaed Data'!$H5316</f>
        <v>1725</v>
      </c>
      <c r="M4262" s="9">
        <f>'Consolidtaed Data'!$L5316-'Consolidtaed Data'!$K5316</f>
        <v>1818</v>
      </c>
      <c r="N4262" s="9" t="str">
        <f>VLOOKUP('Consolidtaed Data'!$C5316,[1]Locations!$A:$O,2,0)</f>
        <v>Burbank</v>
      </c>
      <c r="O4262" s="9" t="str">
        <f>VLOOKUP('Consolidtaed Data'!$D5316,'[1]Sales People'!$A:$B,2,0)</f>
        <v>Andrew Bowman</v>
      </c>
      <c r="P4262" s="9" t="str">
        <f>VLOOKUP('Consolidtaed Data'!$E5316,[1]Customers!$A:$B,2,0)</f>
        <v>Henry Boyd</v>
      </c>
      <c r="Q4262" s="11">
        <f>WEEKDAY('Consolidtaed Data'!$F5316)</f>
        <v>4</v>
      </c>
      <c r="R4262" s="9">
        <f>MONTH('Consolidtaed Data'!$F5316)</f>
        <v>1</v>
      </c>
      <c r="S4262" s="9" t="str">
        <f>TEXT(Table3[[#This Row],[Purchase Date]],"MMMM")</f>
        <v>November</v>
      </c>
      <c r="T4262" s="9">
        <f>YEAR('Consolidtaed Data'!$F5316)</f>
        <v>2021</v>
      </c>
    </row>
    <row r="4263" spans="1:20" x14ac:dyDescent="0.3">
      <c r="A4263" s="9" t="s">
        <v>5286</v>
      </c>
      <c r="B4263" s="9" t="s">
        <v>125</v>
      </c>
      <c r="C4263" s="9" t="s">
        <v>226</v>
      </c>
      <c r="D4263" s="9" t="s">
        <v>17</v>
      </c>
      <c r="E4263" s="9" t="s">
        <v>786</v>
      </c>
      <c r="F4263" s="10">
        <v>44145</v>
      </c>
      <c r="G4263" s="10" t="str">
        <f>VLOOKUP(Table3[[#This Row],[Product ID]],[1]Products!$A:$G,2,0)</f>
        <v>Product 40</v>
      </c>
      <c r="H4263" s="22">
        <v>2</v>
      </c>
      <c r="I4263" s="9">
        <f>VLOOKUP('Consolidtaed Data'!$B5620,[1]Products!$A:$G,4,0)</f>
        <v>1077</v>
      </c>
      <c r="J4263" s="9">
        <f>VLOOKUP('Consolidtaed Data'!$B5620,[1]Products!$A:$G,3,0)</f>
        <v>732</v>
      </c>
      <c r="K4263" s="9">
        <f>'Consolidtaed Data'!$J5620*'Consolidtaed Data'!$H5620</f>
        <v>2522</v>
      </c>
      <c r="L4263" s="9">
        <f>'Consolidtaed Data'!$I5620*'Consolidtaed Data'!$H5620</f>
        <v>3276</v>
      </c>
      <c r="M4263" s="9">
        <f>'Consolidtaed Data'!$L5620-'Consolidtaed Data'!$K5620</f>
        <v>412</v>
      </c>
      <c r="N4263" s="9" t="str">
        <f>VLOOKUP('Consolidtaed Data'!$C5620,[1]Locations!$A:$O,2,0)</f>
        <v>Rancho Cucamonga</v>
      </c>
      <c r="O4263" s="9" t="str">
        <f>VLOOKUP('Consolidtaed Data'!$D5620,'[1]Sales People'!$A:$B,2,0)</f>
        <v>Brian Thomas</v>
      </c>
      <c r="P4263" s="9" t="str">
        <f>VLOOKUP('Consolidtaed Data'!$E5620,[1]Customers!$A:$B,2,0)</f>
        <v>Willie Hicks</v>
      </c>
      <c r="Q4263" s="11">
        <f>WEEKDAY('Consolidtaed Data'!$F5620)</f>
        <v>1</v>
      </c>
      <c r="R4263" s="9">
        <f>MONTH('Consolidtaed Data'!$F5620)</f>
        <v>2</v>
      </c>
      <c r="S4263" s="9" t="str">
        <f>TEXT(Table3[[#This Row],[Purchase Date]],"MMMM")</f>
        <v>November</v>
      </c>
      <c r="T4263" s="9">
        <f>YEAR('Consolidtaed Data'!$F5620)</f>
        <v>2021</v>
      </c>
    </row>
    <row r="4264" spans="1:20" x14ac:dyDescent="0.3">
      <c r="A4264" s="9" t="s">
        <v>5287</v>
      </c>
      <c r="B4264" s="9" t="s">
        <v>429</v>
      </c>
      <c r="C4264" s="9" t="s">
        <v>458</v>
      </c>
      <c r="D4264" s="9" t="s">
        <v>100</v>
      </c>
      <c r="E4264" s="9" t="s">
        <v>362</v>
      </c>
      <c r="F4264" s="10">
        <v>44145</v>
      </c>
      <c r="G4264" s="10" t="str">
        <f>VLOOKUP(Table3[[#This Row],[Product ID]],[1]Products!$A:$G,2,0)</f>
        <v>Product 87</v>
      </c>
      <c r="H4264" s="22">
        <v>1</v>
      </c>
      <c r="I4264" s="9">
        <f>VLOOKUP('Consolidtaed Data'!$B6075,[1]Products!$A:$G,4,0)</f>
        <v>1889</v>
      </c>
      <c r="J4264" s="9">
        <f>VLOOKUP('Consolidtaed Data'!$B6075,[1]Products!$A:$G,3,0)</f>
        <v>945</v>
      </c>
      <c r="K4264" s="9">
        <f>'Consolidtaed Data'!$J6075*'Consolidtaed Data'!$H6075</f>
        <v>807</v>
      </c>
      <c r="L4264" s="9">
        <f>'Consolidtaed Data'!$I6075*'Consolidtaed Data'!$H6075</f>
        <v>1104</v>
      </c>
      <c r="M4264" s="9">
        <f>'Consolidtaed Data'!$L6075-'Consolidtaed Data'!$K6075</f>
        <v>816</v>
      </c>
      <c r="N4264" s="9" t="str">
        <f>VLOOKUP('Consolidtaed Data'!$C6075,[1]Locations!$A:$O,2,0)</f>
        <v>San Jose</v>
      </c>
      <c r="O4264" s="9" t="str">
        <f>VLOOKUP('Consolidtaed Data'!$D6075,'[1]Sales People'!$A:$B,2,0)</f>
        <v>Joshua Cook</v>
      </c>
      <c r="P4264" s="9" t="str">
        <f>VLOOKUP('Consolidtaed Data'!$E6075,[1]Customers!$A:$B,2,0)</f>
        <v>Steve Barnes</v>
      </c>
      <c r="Q4264" s="11">
        <f>WEEKDAY('Consolidtaed Data'!$F6075)</f>
        <v>5</v>
      </c>
      <c r="R4264" s="9">
        <f>MONTH('Consolidtaed Data'!$F6075)</f>
        <v>4</v>
      </c>
      <c r="S4264" s="9" t="str">
        <f>TEXT(Table3[[#This Row],[Purchase Date]],"MMMM")</f>
        <v>November</v>
      </c>
      <c r="T4264" s="9">
        <f>YEAR('Consolidtaed Data'!$F6075)</f>
        <v>2021</v>
      </c>
    </row>
    <row r="4265" spans="1:20" x14ac:dyDescent="0.3">
      <c r="A4265" s="9" t="s">
        <v>5288</v>
      </c>
      <c r="B4265" s="9" t="s">
        <v>15</v>
      </c>
      <c r="C4265" s="9" t="s">
        <v>90</v>
      </c>
      <c r="D4265" s="9" t="s">
        <v>91</v>
      </c>
      <c r="E4265" s="9" t="s">
        <v>268</v>
      </c>
      <c r="F4265" s="10">
        <v>44145</v>
      </c>
      <c r="G4265" s="10" t="str">
        <f>VLOOKUP(Table3[[#This Row],[Product ID]],[1]Products!$A:$G,2,0)</f>
        <v>Product 38</v>
      </c>
      <c r="H4265" s="22">
        <v>4</v>
      </c>
      <c r="I4265" s="9">
        <f>VLOOKUP('Consolidtaed Data'!$B6176,[1]Products!$A:$G,4,0)</f>
        <v>2283</v>
      </c>
      <c r="J4265" s="9">
        <f>VLOOKUP('Consolidtaed Data'!$B6176,[1]Products!$A:$G,3,0)</f>
        <v>1484</v>
      </c>
      <c r="K4265" s="9">
        <f>'Consolidtaed Data'!$J6176*'Consolidtaed Data'!$H6176</f>
        <v>421</v>
      </c>
      <c r="L4265" s="9">
        <f>'Consolidtaed Data'!$I6176*'Consolidtaed Data'!$H6176</f>
        <v>561</v>
      </c>
      <c r="M4265" s="9">
        <f>'Consolidtaed Data'!$L6176-'Consolidtaed Data'!$K6176</f>
        <v>799</v>
      </c>
      <c r="N4265" s="9" t="str">
        <f>VLOOKUP('Consolidtaed Data'!$C6176,[1]Locations!$A:$O,2,0)</f>
        <v>Escondido</v>
      </c>
      <c r="O4265" s="9" t="str">
        <f>VLOOKUP('Consolidtaed Data'!$D6176,'[1]Sales People'!$A:$B,2,0)</f>
        <v>Scott Mason</v>
      </c>
      <c r="P4265" s="9" t="str">
        <f>VLOOKUP('Consolidtaed Data'!$E6176,[1]Customers!$A:$B,2,0)</f>
        <v>Benjamin Morgan</v>
      </c>
      <c r="Q4265" s="11">
        <f>WEEKDAY('Consolidtaed Data'!$F6176)</f>
        <v>5</v>
      </c>
      <c r="R4265" s="9">
        <f>MONTH('Consolidtaed Data'!$F6176)</f>
        <v>4</v>
      </c>
      <c r="S4265" s="9" t="str">
        <f>TEXT(Table3[[#This Row],[Purchase Date]],"MMMM")</f>
        <v>November</v>
      </c>
      <c r="T4265" s="9">
        <f>YEAR('Consolidtaed Data'!$F6176)</f>
        <v>2021</v>
      </c>
    </row>
    <row r="4266" spans="1:20" x14ac:dyDescent="0.3">
      <c r="A4266" s="9" t="s">
        <v>5289</v>
      </c>
      <c r="B4266" s="9" t="s">
        <v>7</v>
      </c>
      <c r="C4266" s="9" t="s">
        <v>130</v>
      </c>
      <c r="D4266" s="9" t="s">
        <v>64</v>
      </c>
      <c r="E4266" s="9" t="s">
        <v>627</v>
      </c>
      <c r="F4266" s="10">
        <v>44145</v>
      </c>
      <c r="G4266" s="10" t="str">
        <f>VLOOKUP(Table3[[#This Row],[Product ID]],[1]Products!$A:$G,2,0)</f>
        <v>Product 77</v>
      </c>
      <c r="H4266" s="22">
        <v>2</v>
      </c>
      <c r="I4266" s="9">
        <f>VLOOKUP('Consolidtaed Data'!$B6290,[1]Products!$A:$G,4,0)</f>
        <v>1972</v>
      </c>
      <c r="J4266" s="9">
        <f>VLOOKUP('Consolidtaed Data'!$B6290,[1]Products!$A:$G,3,0)</f>
        <v>1321</v>
      </c>
      <c r="K4266" s="9">
        <f>'Consolidtaed Data'!$J6290*'Consolidtaed Data'!$H6290</f>
        <v>2092</v>
      </c>
      <c r="L4266" s="9">
        <f>'Consolidtaed Data'!$I6290*'Consolidtaed Data'!$H6290</f>
        <v>3270</v>
      </c>
      <c r="M4266" s="9">
        <f>'Consolidtaed Data'!$L6290-'Consolidtaed Data'!$K6290</f>
        <v>22</v>
      </c>
      <c r="N4266" s="9" t="str">
        <f>VLOOKUP('Consolidtaed Data'!$C6290,[1]Locations!$A:$O,2,0)</f>
        <v>San Buenaventura (Ventura)</v>
      </c>
      <c r="O4266" s="9" t="str">
        <f>VLOOKUP('Consolidtaed Data'!$D6290,'[1]Sales People'!$A:$B,2,0)</f>
        <v>Jimmy Young</v>
      </c>
      <c r="P4266" s="9" t="str">
        <f>VLOOKUP('Consolidtaed Data'!$E6290,[1]Customers!$A:$B,2,0)</f>
        <v>Randy Hayes</v>
      </c>
      <c r="Q4266" s="11">
        <f>WEEKDAY('Consolidtaed Data'!$F6290)</f>
        <v>5</v>
      </c>
      <c r="R4266" s="9">
        <f>MONTH('Consolidtaed Data'!$F6290)</f>
        <v>4</v>
      </c>
      <c r="S4266" s="9" t="str">
        <f>TEXT(Table3[[#This Row],[Purchase Date]],"MMMM")</f>
        <v>November</v>
      </c>
      <c r="T4266" s="9">
        <f>YEAR('Consolidtaed Data'!$F6290)</f>
        <v>2021</v>
      </c>
    </row>
    <row r="4267" spans="1:20" x14ac:dyDescent="0.3">
      <c r="A4267" s="9" t="s">
        <v>5290</v>
      </c>
      <c r="B4267" s="9" t="s">
        <v>11</v>
      </c>
      <c r="C4267" s="9" t="s">
        <v>186</v>
      </c>
      <c r="D4267" s="9" t="s">
        <v>87</v>
      </c>
      <c r="E4267" s="9" t="s">
        <v>793</v>
      </c>
      <c r="F4267" s="10">
        <v>44145</v>
      </c>
      <c r="G4267" s="10" t="str">
        <f>VLOOKUP(Table3[[#This Row],[Product ID]],[1]Products!$A:$G,2,0)</f>
        <v>Product 88</v>
      </c>
      <c r="H4267" s="22">
        <v>1</v>
      </c>
      <c r="I4267" s="9">
        <f>VLOOKUP('Consolidtaed Data'!$B7507,[1]Products!$A:$G,4,0)</f>
        <v>1899</v>
      </c>
      <c r="J4267" s="9">
        <f>VLOOKUP('Consolidtaed Data'!$B7507,[1]Products!$A:$G,3,0)</f>
        <v>1044</v>
      </c>
      <c r="K4267" s="9">
        <f>'Consolidtaed Data'!$J7507*'Consolidtaed Data'!$H7507</f>
        <v>1484</v>
      </c>
      <c r="L4267" s="9">
        <f>'Consolidtaed Data'!$I7507*'Consolidtaed Data'!$H7507</f>
        <v>2283</v>
      </c>
      <c r="M4267" s="9">
        <f>'Consolidtaed Data'!$L7507-'Consolidtaed Data'!$K7507</f>
        <v>318</v>
      </c>
      <c r="N4267" s="9" t="str">
        <f>VLOOKUP('Consolidtaed Data'!$C7507,[1]Locations!$A:$O,2,0)</f>
        <v>West Covina</v>
      </c>
      <c r="O4267" s="9" t="str">
        <f>VLOOKUP('Consolidtaed Data'!$D7507,'[1]Sales People'!$A:$B,2,0)</f>
        <v>Joshua Cook</v>
      </c>
      <c r="P4267" s="9" t="str">
        <f>VLOOKUP('Consolidtaed Data'!$E7507,[1]Customers!$A:$B,2,0)</f>
        <v>Keith Murphy</v>
      </c>
      <c r="Q4267" s="11">
        <f>WEEKDAY('Consolidtaed Data'!$F7507)</f>
        <v>1</v>
      </c>
      <c r="R4267" s="9">
        <f>MONTH('Consolidtaed Data'!$F7507)</f>
        <v>7</v>
      </c>
      <c r="S4267" s="9" t="str">
        <f>TEXT(Table3[[#This Row],[Purchase Date]],"MMMM")</f>
        <v>November</v>
      </c>
      <c r="T4267" s="9">
        <f>YEAR('Consolidtaed Data'!$F7507)</f>
        <v>2021</v>
      </c>
    </row>
    <row r="4268" spans="1:20" x14ac:dyDescent="0.3">
      <c r="A4268" s="9" t="s">
        <v>5291</v>
      </c>
      <c r="B4268" s="9" t="s">
        <v>278</v>
      </c>
      <c r="C4268" s="9" t="s">
        <v>25</v>
      </c>
      <c r="D4268" s="9" t="s">
        <v>83</v>
      </c>
      <c r="E4268" s="9" t="s">
        <v>831</v>
      </c>
      <c r="F4268" s="10">
        <v>44145</v>
      </c>
      <c r="G4268" s="10" t="str">
        <f>VLOOKUP(Table3[[#This Row],[Product ID]],[1]Products!$A:$G,2,0)</f>
        <v>Product 75</v>
      </c>
      <c r="H4268" s="22">
        <v>1</v>
      </c>
      <c r="I4268" s="9">
        <f>VLOOKUP('Consolidtaed Data'!$B7609,[1]Products!$A:$G,4,0)</f>
        <v>1708</v>
      </c>
      <c r="J4268" s="9">
        <f>VLOOKUP('Consolidtaed Data'!$B7609,[1]Products!$A:$G,3,0)</f>
        <v>871</v>
      </c>
      <c r="K4268" s="9">
        <f>'Consolidtaed Data'!$J7609*'Consolidtaed Data'!$H7609</f>
        <v>66</v>
      </c>
      <c r="L4268" s="9">
        <f>'Consolidtaed Data'!$I7609*'Consolidtaed Data'!$H7609</f>
        <v>105</v>
      </c>
      <c r="M4268" s="9">
        <f>'Consolidtaed Data'!$L7609-'Consolidtaed Data'!$K7609</f>
        <v>1598</v>
      </c>
      <c r="N4268" s="9" t="str">
        <f>VLOOKUP('Consolidtaed Data'!$C7609,[1]Locations!$A:$O,2,0)</f>
        <v>Santa Ana</v>
      </c>
      <c r="O4268" s="9" t="str">
        <f>VLOOKUP('Consolidtaed Data'!$D7609,'[1]Sales People'!$A:$B,2,0)</f>
        <v>John Reyes</v>
      </c>
      <c r="P4268" s="9" t="str">
        <f>VLOOKUP('Consolidtaed Data'!$E7609,[1]Customers!$A:$B,2,0)</f>
        <v>Nicholas Cunningham</v>
      </c>
      <c r="Q4268" s="11">
        <f>WEEKDAY('Consolidtaed Data'!$F7609)</f>
        <v>1</v>
      </c>
      <c r="R4268" s="9">
        <f>MONTH('Consolidtaed Data'!$F7609)</f>
        <v>8</v>
      </c>
      <c r="S4268" s="9" t="str">
        <f>TEXT(Table3[[#This Row],[Purchase Date]],"MMMM")</f>
        <v>November</v>
      </c>
      <c r="T4268" s="9">
        <f>YEAR('Consolidtaed Data'!$F7609)</f>
        <v>2021</v>
      </c>
    </row>
    <row r="4269" spans="1:20" x14ac:dyDescent="0.3">
      <c r="A4269" s="9" t="s">
        <v>5292</v>
      </c>
      <c r="B4269" s="9" t="s">
        <v>103</v>
      </c>
      <c r="C4269" s="9" t="s">
        <v>12</v>
      </c>
      <c r="D4269" s="9" t="s">
        <v>95</v>
      </c>
      <c r="E4269" s="9" t="s">
        <v>537</v>
      </c>
      <c r="F4269" s="10">
        <v>44145</v>
      </c>
      <c r="G4269" s="10" t="str">
        <f>VLOOKUP(Table3[[#This Row],[Product ID]],[1]Products!$A:$G,2,0)</f>
        <v>Product 44</v>
      </c>
      <c r="H4269" s="22">
        <v>1</v>
      </c>
      <c r="I4269" s="9">
        <f>VLOOKUP('Consolidtaed Data'!$B7734,[1]Products!$A:$G,4,0)</f>
        <v>1467</v>
      </c>
      <c r="J4269" s="9">
        <f>VLOOKUP('Consolidtaed Data'!$B7734,[1]Products!$A:$G,3,0)</f>
        <v>807</v>
      </c>
      <c r="K4269" s="9">
        <f>'Consolidtaed Data'!$J7734*'Consolidtaed Data'!$H7734</f>
        <v>665</v>
      </c>
      <c r="L4269" s="9">
        <f>'Consolidtaed Data'!$I7734*'Consolidtaed Data'!$H7734</f>
        <v>1278</v>
      </c>
      <c r="M4269" s="9">
        <f>'Consolidtaed Data'!$L7734-'Consolidtaed Data'!$K7734</f>
        <v>801</v>
      </c>
      <c r="N4269" s="9" t="str">
        <f>VLOOKUP('Consolidtaed Data'!$C7734,[1]Locations!$A:$O,2,0)</f>
        <v>Fontana</v>
      </c>
      <c r="O4269" s="9" t="str">
        <f>VLOOKUP('Consolidtaed Data'!$D7734,'[1]Sales People'!$A:$B,2,0)</f>
        <v>Jerry Perry</v>
      </c>
      <c r="P4269" s="9" t="str">
        <f>VLOOKUP('Consolidtaed Data'!$E7734,[1]Customers!$A:$B,2,0)</f>
        <v>David Mendoza</v>
      </c>
      <c r="Q4269" s="11">
        <f>WEEKDAY('Consolidtaed Data'!$F7734)</f>
        <v>2</v>
      </c>
      <c r="R4269" s="9">
        <f>MONTH('Consolidtaed Data'!$F7734)</f>
        <v>8</v>
      </c>
      <c r="S4269" s="9" t="str">
        <f>TEXT(Table3[[#This Row],[Purchase Date]],"MMMM")</f>
        <v>November</v>
      </c>
      <c r="T4269" s="9">
        <f>YEAR('Consolidtaed Data'!$F7734)</f>
        <v>2021</v>
      </c>
    </row>
    <row r="4270" spans="1:20" x14ac:dyDescent="0.3">
      <c r="A4270" s="9" t="s">
        <v>5293</v>
      </c>
      <c r="B4270" s="9" t="s">
        <v>529</v>
      </c>
      <c r="C4270" s="9" t="s">
        <v>50</v>
      </c>
      <c r="D4270" s="9" t="s">
        <v>174</v>
      </c>
      <c r="E4270" s="9" t="s">
        <v>270</v>
      </c>
      <c r="F4270" s="10">
        <v>44145</v>
      </c>
      <c r="G4270" s="10" t="str">
        <f>VLOOKUP(Table3[[#This Row],[Product ID]],[1]Products!$A:$G,2,0)</f>
        <v>Product 56</v>
      </c>
      <c r="H4270" s="22">
        <v>4</v>
      </c>
      <c r="I4270" s="9">
        <f>VLOOKUP('Consolidtaed Data'!$B7782,[1]Products!$A:$G,4,0)</f>
        <v>1103</v>
      </c>
      <c r="J4270" s="9">
        <f>VLOOKUP('Consolidtaed Data'!$B7782,[1]Products!$A:$G,3,0)</f>
        <v>838</v>
      </c>
      <c r="K4270" s="9">
        <f>'Consolidtaed Data'!$J7782*'Consolidtaed Data'!$H7782</f>
        <v>588</v>
      </c>
      <c r="L4270" s="9">
        <f>'Consolidtaed Data'!$I7782*'Consolidtaed Data'!$H7782</f>
        <v>736</v>
      </c>
      <c r="M4270" s="9">
        <f>'Consolidtaed Data'!$L7782-'Consolidtaed Data'!$K7782</f>
        <v>1659</v>
      </c>
      <c r="N4270" s="9" t="str">
        <f>VLOOKUP('Consolidtaed Data'!$C7782,[1]Locations!$A:$O,2,0)</f>
        <v>East Los Angeles</v>
      </c>
      <c r="O4270" s="9" t="str">
        <f>VLOOKUP('Consolidtaed Data'!$D7782,'[1]Sales People'!$A:$B,2,0)</f>
        <v>Ronald Reed</v>
      </c>
      <c r="P4270" s="9" t="str">
        <f>VLOOKUP('Consolidtaed Data'!$E7782,[1]Customers!$A:$B,2,0)</f>
        <v>David Mendoza</v>
      </c>
      <c r="Q4270" s="11">
        <f>WEEKDAY('Consolidtaed Data'!$F7782)</f>
        <v>7</v>
      </c>
      <c r="R4270" s="9">
        <f>MONTH('Consolidtaed Data'!$F7782)</f>
        <v>8</v>
      </c>
      <c r="S4270" s="9" t="str">
        <f>TEXT(Table3[[#This Row],[Purchase Date]],"MMMM")</f>
        <v>November</v>
      </c>
      <c r="T4270" s="9">
        <f>YEAR('Consolidtaed Data'!$F7782)</f>
        <v>2021</v>
      </c>
    </row>
    <row r="4271" spans="1:20" x14ac:dyDescent="0.3">
      <c r="A4271" s="9" t="s">
        <v>5294</v>
      </c>
      <c r="B4271" s="9" t="s">
        <v>360</v>
      </c>
      <c r="C4271" s="9" t="s">
        <v>228</v>
      </c>
      <c r="D4271" s="9" t="s">
        <v>246</v>
      </c>
      <c r="E4271" s="9" t="s">
        <v>1165</v>
      </c>
      <c r="F4271" s="10">
        <v>44145</v>
      </c>
      <c r="G4271" s="10" t="str">
        <f>VLOOKUP(Table3[[#This Row],[Product ID]],[1]Products!$A:$G,2,0)</f>
        <v>Product 59</v>
      </c>
      <c r="H4271" s="22">
        <v>2</v>
      </c>
      <c r="I4271" s="9">
        <f>VLOOKUP('Consolidtaed Data'!$B7797,[1]Products!$A:$G,4,0)</f>
        <v>217</v>
      </c>
      <c r="J4271" s="9">
        <f>VLOOKUP('Consolidtaed Data'!$B7797,[1]Products!$A:$G,3,0)</f>
        <v>171</v>
      </c>
      <c r="K4271" s="9">
        <f>'Consolidtaed Data'!$J7797*'Consolidtaed Data'!$H7797</f>
        <v>5452</v>
      </c>
      <c r="L4271" s="9">
        <f>'Consolidtaed Data'!$I7797*'Consolidtaed Data'!$H7797</f>
        <v>6900</v>
      </c>
      <c r="M4271" s="9">
        <f>'Consolidtaed Data'!$L7797-'Consolidtaed Data'!$K7797</f>
        <v>329</v>
      </c>
      <c r="N4271" s="9" t="str">
        <f>VLOOKUP('Consolidtaed Data'!$C7797,[1]Locations!$A:$O,2,0)</f>
        <v>Fontana</v>
      </c>
      <c r="O4271" s="9" t="str">
        <f>VLOOKUP('Consolidtaed Data'!$D7797,'[1]Sales People'!$A:$B,2,0)</f>
        <v>Joshua Taylor</v>
      </c>
      <c r="P4271" s="9" t="str">
        <f>VLOOKUP('Consolidtaed Data'!$E7797,[1]Customers!$A:$B,2,0)</f>
        <v>Patrick Wells</v>
      </c>
      <c r="Q4271" s="11">
        <f>WEEKDAY('Consolidtaed Data'!$F7797)</f>
        <v>1</v>
      </c>
      <c r="R4271" s="9">
        <f>MONTH('Consolidtaed Data'!$F7797)</f>
        <v>8</v>
      </c>
      <c r="S4271" s="9" t="str">
        <f>TEXT(Table3[[#This Row],[Purchase Date]],"MMMM")</f>
        <v>November</v>
      </c>
      <c r="T4271" s="9">
        <f>YEAR('Consolidtaed Data'!$F7797)</f>
        <v>2021</v>
      </c>
    </row>
    <row r="4272" spans="1:20" x14ac:dyDescent="0.3">
      <c r="A4272" s="9" t="s">
        <v>5295</v>
      </c>
      <c r="B4272" s="9" t="s">
        <v>33</v>
      </c>
      <c r="C4272" s="9" t="s">
        <v>94</v>
      </c>
      <c r="D4272" s="9" t="s">
        <v>73</v>
      </c>
      <c r="E4272" s="9" t="s">
        <v>1965</v>
      </c>
      <c r="F4272" s="10">
        <v>44145</v>
      </c>
      <c r="G4272" s="10" t="str">
        <f>VLOOKUP(Table3[[#This Row],[Product ID]],[1]Products!$A:$G,2,0)</f>
        <v>Product 29</v>
      </c>
      <c r="H4272" s="22">
        <v>1</v>
      </c>
      <c r="I4272" s="9">
        <f>VLOOKUP('Consolidtaed Data'!$B7942,[1]Products!$A:$G,4,0)</f>
        <v>1862</v>
      </c>
      <c r="J4272" s="9">
        <f>VLOOKUP('Consolidtaed Data'!$B7942,[1]Products!$A:$G,3,0)</f>
        <v>1173</v>
      </c>
      <c r="K4272" s="9">
        <f>'Consolidtaed Data'!$J7942*'Consolidtaed Data'!$H7942</f>
        <v>387</v>
      </c>
      <c r="L4272" s="9">
        <f>'Consolidtaed Data'!$I7942*'Consolidtaed Data'!$H7942</f>
        <v>667</v>
      </c>
      <c r="M4272" s="9">
        <f>'Consolidtaed Data'!$L7942-'Consolidtaed Data'!$K7942</f>
        <v>702</v>
      </c>
      <c r="N4272" s="9" t="str">
        <f>VLOOKUP('Consolidtaed Data'!$C7942,[1]Locations!$A:$O,2,0)</f>
        <v>Torrance</v>
      </c>
      <c r="O4272" s="9" t="str">
        <f>VLOOKUP('Consolidtaed Data'!$D7942,'[1]Sales People'!$A:$B,2,0)</f>
        <v>Carl Hall</v>
      </c>
      <c r="P4272" s="9" t="str">
        <f>VLOOKUP('Consolidtaed Data'!$E7942,[1]Customers!$A:$B,2,0)</f>
        <v>Randy Webb</v>
      </c>
      <c r="Q4272" s="11">
        <f>WEEKDAY('Consolidtaed Data'!$F7942)</f>
        <v>5</v>
      </c>
      <c r="R4272" s="9">
        <f>MONTH('Consolidtaed Data'!$F7942)</f>
        <v>8</v>
      </c>
      <c r="S4272" s="9" t="str">
        <f>TEXT(Table3[[#This Row],[Purchase Date]],"MMMM")</f>
        <v>November</v>
      </c>
      <c r="T4272" s="9">
        <f>YEAR('Consolidtaed Data'!$F7942)</f>
        <v>2021</v>
      </c>
    </row>
    <row r="4273" spans="1:20" x14ac:dyDescent="0.3">
      <c r="A4273" s="9" t="s">
        <v>5296</v>
      </c>
      <c r="B4273" s="9" t="s">
        <v>151</v>
      </c>
      <c r="C4273" s="9" t="s">
        <v>423</v>
      </c>
      <c r="D4273" s="9" t="s">
        <v>73</v>
      </c>
      <c r="E4273" s="9" t="s">
        <v>1607</v>
      </c>
      <c r="F4273" s="10">
        <v>44145</v>
      </c>
      <c r="G4273" s="10" t="str">
        <f>VLOOKUP(Table3[[#This Row],[Product ID]],[1]Products!$A:$G,2,0)</f>
        <v>Product 94</v>
      </c>
      <c r="H4273" s="22">
        <v>1</v>
      </c>
      <c r="I4273" s="9">
        <f>VLOOKUP('Consolidtaed Data'!$B8559,[1]Products!$A:$G,4,0)</f>
        <v>181</v>
      </c>
      <c r="J4273" s="9">
        <f>VLOOKUP('Consolidtaed Data'!$B8559,[1]Products!$A:$G,3,0)</f>
        <v>130</v>
      </c>
      <c r="K4273" s="9">
        <f>'Consolidtaed Data'!$J8559*'Consolidtaed Data'!$H8559</f>
        <v>1484</v>
      </c>
      <c r="L4273" s="9">
        <f>'Consolidtaed Data'!$I8559*'Consolidtaed Data'!$H8559</f>
        <v>2283</v>
      </c>
      <c r="M4273" s="9">
        <f>'Consolidtaed Data'!$L8559-'Consolidtaed Data'!$K8559</f>
        <v>368</v>
      </c>
      <c r="N4273" s="9" t="str">
        <f>VLOOKUP('Consolidtaed Data'!$C8559,[1]Locations!$A:$O,2,0)</f>
        <v>Roseville</v>
      </c>
      <c r="O4273" s="9" t="str">
        <f>VLOOKUP('Consolidtaed Data'!$D8559,'[1]Sales People'!$A:$B,2,0)</f>
        <v>Ernest Wheeler</v>
      </c>
      <c r="P4273" s="9" t="str">
        <f>VLOOKUP('Consolidtaed Data'!$E8559,[1]Customers!$A:$B,2,0)</f>
        <v>Wayne Ortiz</v>
      </c>
      <c r="Q4273" s="11">
        <f>WEEKDAY('Consolidtaed Data'!$F8559)</f>
        <v>3</v>
      </c>
      <c r="R4273" s="9">
        <f>MONTH('Consolidtaed Data'!$F8559)</f>
        <v>10</v>
      </c>
      <c r="S4273" s="9" t="str">
        <f>TEXT(Table3[[#This Row],[Purchase Date]],"MMMM")</f>
        <v>November</v>
      </c>
      <c r="T4273" s="9">
        <f>YEAR('Consolidtaed Data'!$F8559)</f>
        <v>2021</v>
      </c>
    </row>
    <row r="4274" spans="1:20" x14ac:dyDescent="0.3">
      <c r="A4274" s="9" t="s">
        <v>5297</v>
      </c>
      <c r="B4274" s="9" t="s">
        <v>103</v>
      </c>
      <c r="C4274" s="9" t="s">
        <v>140</v>
      </c>
      <c r="D4274" s="9" t="s">
        <v>235</v>
      </c>
      <c r="E4274" s="9" t="s">
        <v>1582</v>
      </c>
      <c r="F4274" s="10">
        <v>44145</v>
      </c>
      <c r="G4274" s="10" t="str">
        <f>VLOOKUP(Table3[[#This Row],[Product ID]],[1]Products!$A:$G,2,0)</f>
        <v>Product 44</v>
      </c>
      <c r="H4274" s="22">
        <v>2</v>
      </c>
      <c r="I4274" s="9">
        <f>VLOOKUP('Consolidtaed Data'!$B8671,[1]Products!$A:$G,4,0)</f>
        <v>368</v>
      </c>
      <c r="J4274" s="9">
        <f>VLOOKUP('Consolidtaed Data'!$B8671,[1]Products!$A:$G,3,0)</f>
        <v>294</v>
      </c>
      <c r="K4274" s="9">
        <f>'Consolidtaed Data'!$J8671*'Consolidtaed Data'!$H8671</f>
        <v>1190</v>
      </c>
      <c r="L4274" s="9">
        <f>'Consolidtaed Data'!$I8671*'Consolidtaed Data'!$H8671</f>
        <v>1566</v>
      </c>
      <c r="M4274" s="9">
        <f>'Consolidtaed Data'!$L8671-'Consolidtaed Data'!$K8671</f>
        <v>90</v>
      </c>
      <c r="N4274" s="9" t="str">
        <f>VLOOKUP('Consolidtaed Data'!$C8671,[1]Locations!$A:$O,2,0)</f>
        <v>Carlsbad</v>
      </c>
      <c r="O4274" s="9" t="str">
        <f>VLOOKUP('Consolidtaed Data'!$D8671,'[1]Sales People'!$A:$B,2,0)</f>
        <v>Sean Miller</v>
      </c>
      <c r="P4274" s="9" t="str">
        <f>VLOOKUP('Consolidtaed Data'!$E8671,[1]Customers!$A:$B,2,0)</f>
        <v>Jesse Bishop</v>
      </c>
      <c r="Q4274" s="11">
        <f>WEEKDAY('Consolidtaed Data'!$F8671)</f>
        <v>5</v>
      </c>
      <c r="R4274" s="9">
        <f>MONTH('Consolidtaed Data'!$F8671)</f>
        <v>10</v>
      </c>
      <c r="S4274" s="9" t="str">
        <f>TEXT(Table3[[#This Row],[Purchase Date]],"MMMM")</f>
        <v>November</v>
      </c>
      <c r="T4274" s="9">
        <f>YEAR('Consolidtaed Data'!$F8671)</f>
        <v>2021</v>
      </c>
    </row>
    <row r="4275" spans="1:20" x14ac:dyDescent="0.3">
      <c r="A4275" s="9" t="s">
        <v>5298</v>
      </c>
      <c r="B4275" s="9" t="s">
        <v>330</v>
      </c>
      <c r="C4275" s="9" t="s">
        <v>344</v>
      </c>
      <c r="D4275" s="9" t="s">
        <v>326</v>
      </c>
      <c r="E4275" s="9" t="s">
        <v>1136</v>
      </c>
      <c r="F4275" s="10">
        <v>44145</v>
      </c>
      <c r="G4275" s="10" t="str">
        <f>VLOOKUP(Table3[[#This Row],[Product ID]],[1]Products!$A:$G,2,0)</f>
        <v>Product 91</v>
      </c>
      <c r="H4275" s="22">
        <v>1</v>
      </c>
      <c r="I4275" s="9">
        <f>VLOOKUP('Consolidtaed Data'!$B8700,[1]Products!$A:$G,4,0)</f>
        <v>1119</v>
      </c>
      <c r="J4275" s="9">
        <f>VLOOKUP('Consolidtaed Data'!$B8700,[1]Products!$A:$G,3,0)</f>
        <v>683</v>
      </c>
      <c r="K4275" s="9">
        <f>'Consolidtaed Data'!$J8700*'Consolidtaed Data'!$H8700</f>
        <v>61</v>
      </c>
      <c r="L4275" s="9">
        <f>'Consolidtaed Data'!$I8700*'Consolidtaed Data'!$H8700</f>
        <v>95</v>
      </c>
      <c r="M4275" s="9">
        <f>'Consolidtaed Data'!$L8700-'Consolidtaed Data'!$K8700</f>
        <v>368</v>
      </c>
      <c r="N4275" s="9" t="str">
        <f>VLOOKUP('Consolidtaed Data'!$C8700,[1]Locations!$A:$O,2,0)</f>
        <v>Carlsbad</v>
      </c>
      <c r="O4275" s="9" t="str">
        <f>VLOOKUP('Consolidtaed Data'!$D8700,'[1]Sales People'!$A:$B,2,0)</f>
        <v>Howard Gardner</v>
      </c>
      <c r="P4275" s="9" t="str">
        <f>VLOOKUP('Consolidtaed Data'!$E8700,[1]Customers!$A:$B,2,0)</f>
        <v>Gregory Simmons</v>
      </c>
      <c r="Q4275" s="11">
        <f>WEEKDAY('Consolidtaed Data'!$F8700)</f>
        <v>1</v>
      </c>
      <c r="R4275" s="9">
        <f>MONTH('Consolidtaed Data'!$F8700)</f>
        <v>10</v>
      </c>
      <c r="S4275" s="9" t="str">
        <f>TEXT(Table3[[#This Row],[Purchase Date]],"MMMM")</f>
        <v>November</v>
      </c>
      <c r="T4275" s="9">
        <f>YEAR('Consolidtaed Data'!$F8700)</f>
        <v>2021</v>
      </c>
    </row>
    <row r="4276" spans="1:20" x14ac:dyDescent="0.3">
      <c r="A4276" s="9" t="s">
        <v>5299</v>
      </c>
      <c r="B4276" s="9" t="s">
        <v>85</v>
      </c>
      <c r="C4276" s="9" t="s">
        <v>469</v>
      </c>
      <c r="D4276" s="9" t="s">
        <v>26</v>
      </c>
      <c r="E4276" s="9" t="s">
        <v>1608</v>
      </c>
      <c r="F4276" s="10">
        <v>44145</v>
      </c>
      <c r="G4276" s="10" t="str">
        <f>VLOOKUP(Table3[[#This Row],[Product ID]],[1]Products!$A:$G,2,0)</f>
        <v>Product 93</v>
      </c>
      <c r="H4276" s="22">
        <v>4</v>
      </c>
      <c r="I4276" s="9">
        <f>VLOOKUP('Consolidtaed Data'!$B8816,[1]Products!$A:$G,4,0)</f>
        <v>127</v>
      </c>
      <c r="J4276" s="9">
        <f>VLOOKUP('Consolidtaed Data'!$B8816,[1]Products!$A:$G,3,0)</f>
        <v>79</v>
      </c>
      <c r="K4276" s="9">
        <f>'Consolidtaed Data'!$J8816*'Consolidtaed Data'!$H8816</f>
        <v>818</v>
      </c>
      <c r="L4276" s="9">
        <f>'Consolidtaed Data'!$I8816*'Consolidtaed Data'!$H8816</f>
        <v>1022</v>
      </c>
      <c r="M4276" s="9">
        <f>'Consolidtaed Data'!$L8816-'Consolidtaed Data'!$K8816</f>
        <v>180</v>
      </c>
      <c r="N4276" s="9" t="str">
        <f>VLOOKUP('Consolidtaed Data'!$C8816,[1]Locations!$A:$O,2,0)</f>
        <v>San Mateo</v>
      </c>
      <c r="O4276" s="9" t="str">
        <f>VLOOKUP('Consolidtaed Data'!$D8816,'[1]Sales People'!$A:$B,2,0)</f>
        <v>Ernest Wagner</v>
      </c>
      <c r="P4276" s="9" t="str">
        <f>VLOOKUP('Consolidtaed Data'!$E8816,[1]Customers!$A:$B,2,0)</f>
        <v>Michael Reed</v>
      </c>
      <c r="Q4276" s="11">
        <f>WEEKDAY('Consolidtaed Data'!$F8816)</f>
        <v>2</v>
      </c>
      <c r="R4276" s="9">
        <f>MONTH('Consolidtaed Data'!$F8816)</f>
        <v>11</v>
      </c>
      <c r="S4276" s="9" t="str">
        <f>TEXT(Table3[[#This Row],[Purchase Date]],"MMMM")</f>
        <v>November</v>
      </c>
      <c r="T4276" s="9">
        <f>YEAR('Consolidtaed Data'!$F8816)</f>
        <v>2021</v>
      </c>
    </row>
    <row r="4277" spans="1:20" x14ac:dyDescent="0.3">
      <c r="A4277" s="9" t="s">
        <v>5300</v>
      </c>
      <c r="B4277" s="9" t="s">
        <v>103</v>
      </c>
      <c r="C4277" s="9" t="s">
        <v>458</v>
      </c>
      <c r="D4277" s="9" t="s">
        <v>83</v>
      </c>
      <c r="E4277" s="9" t="s">
        <v>749</v>
      </c>
      <c r="F4277" s="10">
        <v>44145</v>
      </c>
      <c r="G4277" s="10" t="str">
        <f>VLOOKUP(Table3[[#This Row],[Product ID]],[1]Products!$A:$G,2,0)</f>
        <v>Product 44</v>
      </c>
      <c r="H4277" s="22">
        <v>1</v>
      </c>
      <c r="I4277" s="9">
        <f>VLOOKUP('Consolidtaed Data'!$B9490,[1]Products!$A:$G,4,0)</f>
        <v>35</v>
      </c>
      <c r="J4277" s="9">
        <f>VLOOKUP('Consolidtaed Data'!$B9490,[1]Products!$A:$G,3,0)</f>
        <v>22</v>
      </c>
      <c r="K4277" s="9">
        <f>'Consolidtaed Data'!$J9490*'Consolidtaed Data'!$H9490</f>
        <v>435</v>
      </c>
      <c r="L4277" s="9">
        <f>'Consolidtaed Data'!$I9490*'Consolidtaed Data'!$H9490</f>
        <v>530</v>
      </c>
      <c r="M4277" s="9">
        <f>'Consolidtaed Data'!$L9490-'Consolidtaed Data'!$K9490</f>
        <v>452</v>
      </c>
      <c r="N4277" s="9" t="str">
        <f>VLOOKUP('Consolidtaed Data'!$C9490,[1]Locations!$A:$O,2,0)</f>
        <v>Moreno Valley</v>
      </c>
      <c r="O4277" s="9" t="str">
        <f>VLOOKUP('Consolidtaed Data'!$D9490,'[1]Sales People'!$A:$B,2,0)</f>
        <v>Bobby Russell</v>
      </c>
      <c r="P4277" s="9" t="str">
        <f>VLOOKUP('Consolidtaed Data'!$E9490,[1]Customers!$A:$B,2,0)</f>
        <v>Russell Nelson</v>
      </c>
      <c r="Q4277" s="11">
        <f>WEEKDAY('Consolidtaed Data'!$F9490)</f>
        <v>7</v>
      </c>
      <c r="R4277" s="9">
        <f>MONTH('Consolidtaed Data'!$F9490)</f>
        <v>12</v>
      </c>
      <c r="S4277" s="9" t="str">
        <f>TEXT(Table3[[#This Row],[Purchase Date]],"MMMM")</f>
        <v>November</v>
      </c>
      <c r="T4277" s="9">
        <f>YEAR('Consolidtaed Data'!$F9490)</f>
        <v>2021</v>
      </c>
    </row>
    <row r="4278" spans="1:20" x14ac:dyDescent="0.3">
      <c r="A4278" s="9" t="s">
        <v>5301</v>
      </c>
      <c r="B4278" s="9" t="s">
        <v>311</v>
      </c>
      <c r="C4278" s="9" t="s">
        <v>122</v>
      </c>
      <c r="D4278" s="9" t="s">
        <v>326</v>
      </c>
      <c r="E4278" s="9" t="s">
        <v>424</v>
      </c>
      <c r="F4278" s="10">
        <v>44145</v>
      </c>
      <c r="G4278" s="10" t="str">
        <f>VLOOKUP(Table3[[#This Row],[Product ID]],[1]Products!$A:$G,2,0)</f>
        <v>Product 33</v>
      </c>
      <c r="H4278" s="22">
        <v>3</v>
      </c>
      <c r="I4278" s="9">
        <f>VLOOKUP('Consolidtaed Data'!$B9492,[1]Products!$A:$G,4,0)</f>
        <v>136</v>
      </c>
      <c r="J4278" s="9">
        <f>VLOOKUP('Consolidtaed Data'!$B9492,[1]Products!$A:$G,3,0)</f>
        <v>72</v>
      </c>
      <c r="K4278" s="9">
        <f>'Consolidtaed Data'!$J9492*'Consolidtaed Data'!$H9492</f>
        <v>682</v>
      </c>
      <c r="L4278" s="9">
        <f>'Consolidtaed Data'!$I9492*'Consolidtaed Data'!$H9492</f>
        <v>1338</v>
      </c>
      <c r="M4278" s="9">
        <f>'Consolidtaed Data'!$L9492-'Consolidtaed Data'!$K9492</f>
        <v>892</v>
      </c>
      <c r="N4278" s="9" t="str">
        <f>VLOOKUP('Consolidtaed Data'!$C9492,[1]Locations!$A:$O,2,0)</f>
        <v>Pasadena</v>
      </c>
      <c r="O4278" s="9" t="str">
        <f>VLOOKUP('Consolidtaed Data'!$D9492,'[1]Sales People'!$A:$B,2,0)</f>
        <v>Larry Marshall</v>
      </c>
      <c r="P4278" s="9" t="str">
        <f>VLOOKUP('Consolidtaed Data'!$E9492,[1]Customers!$A:$B,2,0)</f>
        <v>Albert Young</v>
      </c>
      <c r="Q4278" s="11">
        <f>WEEKDAY('Consolidtaed Data'!$F9492)</f>
        <v>7</v>
      </c>
      <c r="R4278" s="9">
        <f>MONTH('Consolidtaed Data'!$F9492)</f>
        <v>12</v>
      </c>
      <c r="S4278" s="9" t="str">
        <f>TEXT(Table3[[#This Row],[Purchase Date]],"MMMM")</f>
        <v>November</v>
      </c>
      <c r="T4278" s="9">
        <f>YEAR('Consolidtaed Data'!$F9492)</f>
        <v>2021</v>
      </c>
    </row>
    <row r="4279" spans="1:20" x14ac:dyDescent="0.3">
      <c r="A4279" s="9" t="s">
        <v>5302</v>
      </c>
      <c r="B4279" s="9" t="s">
        <v>298</v>
      </c>
      <c r="C4279" s="9" t="s">
        <v>192</v>
      </c>
      <c r="D4279" s="9" t="s">
        <v>100</v>
      </c>
      <c r="E4279" s="9" t="s">
        <v>3709</v>
      </c>
      <c r="F4279" s="10">
        <v>44146</v>
      </c>
      <c r="G4279" s="10" t="str">
        <f>VLOOKUP(Table3[[#This Row],[Product ID]],[1]Products!$A:$G,2,0)</f>
        <v>Product 53</v>
      </c>
      <c r="H4279" s="22">
        <v>1</v>
      </c>
      <c r="I4279" s="9">
        <f>VLOOKUP('Consolidtaed Data'!$B4759,[1]Products!$A:$G,4,0)</f>
        <v>1380</v>
      </c>
      <c r="J4279" s="9">
        <f>VLOOKUP('Consolidtaed Data'!$B4759,[1]Products!$A:$G,3,0)</f>
        <v>1090</v>
      </c>
      <c r="K4279" s="9">
        <f>'Consolidtaed Data'!$J4759*'Consolidtaed Data'!$H4759</f>
        <v>2196</v>
      </c>
      <c r="L4279" s="9">
        <f>'Consolidtaed Data'!$I4759*'Consolidtaed Data'!$H4759</f>
        <v>3231</v>
      </c>
      <c r="M4279" s="9">
        <f>'Consolidtaed Data'!$L4759-'Consolidtaed Data'!$K4759</f>
        <v>553</v>
      </c>
      <c r="N4279" s="9" t="str">
        <f>VLOOKUP('Consolidtaed Data'!$C4759,[1]Locations!$A:$O,2,0)</f>
        <v>Torrance</v>
      </c>
      <c r="O4279" s="9" t="str">
        <f>VLOOKUP('Consolidtaed Data'!$D4759,'[1]Sales People'!$A:$B,2,0)</f>
        <v>Henry Nelson</v>
      </c>
      <c r="P4279" s="9" t="str">
        <f>VLOOKUP('Consolidtaed Data'!$E4759,[1]Customers!$A:$B,2,0)</f>
        <v>Terry Richards</v>
      </c>
      <c r="Q4279" s="11">
        <f>WEEKDAY('Consolidtaed Data'!$F4759)</f>
        <v>3</v>
      </c>
      <c r="R4279" s="9">
        <f>MONTH('Consolidtaed Data'!$F4759)</f>
        <v>12</v>
      </c>
      <c r="S4279" s="9" t="str">
        <f>TEXT(Table3[[#This Row],[Purchase Date]],"MMMM")</f>
        <v>November</v>
      </c>
      <c r="T4279" s="9">
        <f>YEAR('Consolidtaed Data'!$F4759)</f>
        <v>2020</v>
      </c>
    </row>
    <row r="4280" spans="1:20" x14ac:dyDescent="0.3">
      <c r="A4280" s="9" t="s">
        <v>5303</v>
      </c>
      <c r="B4280" s="9" t="s">
        <v>610</v>
      </c>
      <c r="C4280" s="9" t="s">
        <v>25</v>
      </c>
      <c r="D4280" s="9" t="s">
        <v>105</v>
      </c>
      <c r="E4280" s="9" t="s">
        <v>856</v>
      </c>
      <c r="F4280" s="10">
        <v>44146</v>
      </c>
      <c r="G4280" s="10" t="str">
        <f>VLOOKUP(Table3[[#This Row],[Product ID]],[1]Products!$A:$G,2,0)</f>
        <v>Product 12</v>
      </c>
      <c r="H4280" s="22">
        <v>1</v>
      </c>
      <c r="I4280" s="9">
        <f>VLOOKUP('Consolidtaed Data'!$B5110,[1]Products!$A:$G,4,0)</f>
        <v>392</v>
      </c>
      <c r="J4280" s="9">
        <f>VLOOKUP('Consolidtaed Data'!$B5110,[1]Products!$A:$G,3,0)</f>
        <v>255</v>
      </c>
      <c r="K4280" s="9">
        <f>'Consolidtaed Data'!$J5110*'Consolidtaed Data'!$H5110</f>
        <v>2913</v>
      </c>
      <c r="L4280" s="9">
        <f>'Consolidtaed Data'!$I5110*'Consolidtaed Data'!$H5110</f>
        <v>4482</v>
      </c>
      <c r="M4280" s="9">
        <f>'Consolidtaed Data'!$L5110-'Consolidtaed Data'!$K5110</f>
        <v>246</v>
      </c>
      <c r="N4280" s="9" t="str">
        <f>VLOOKUP('Consolidtaed Data'!$C5110,[1]Locations!$A:$O,2,0)</f>
        <v>Oxnard</v>
      </c>
      <c r="O4280" s="9" t="str">
        <f>VLOOKUP('Consolidtaed Data'!$D5110,'[1]Sales People'!$A:$B,2,0)</f>
        <v>Justin Lynch</v>
      </c>
      <c r="P4280" s="9" t="str">
        <f>VLOOKUP('Consolidtaed Data'!$E5110,[1]Customers!$A:$B,2,0)</f>
        <v>Jimmy Wood</v>
      </c>
      <c r="Q4280" s="11">
        <f>WEEKDAY('Consolidtaed Data'!$F5110)</f>
        <v>1</v>
      </c>
      <c r="R4280" s="9">
        <f>MONTH('Consolidtaed Data'!$F5110)</f>
        <v>1</v>
      </c>
      <c r="S4280" s="9" t="str">
        <f>TEXT(Table3[[#This Row],[Purchase Date]],"MMMM")</f>
        <v>November</v>
      </c>
      <c r="T4280" s="9">
        <f>YEAR('Consolidtaed Data'!$F5110)</f>
        <v>2021</v>
      </c>
    </row>
    <row r="4281" spans="1:20" x14ac:dyDescent="0.3">
      <c r="A4281" s="9" t="s">
        <v>5304</v>
      </c>
      <c r="B4281" s="9" t="s">
        <v>216</v>
      </c>
      <c r="C4281" s="9" t="s">
        <v>192</v>
      </c>
      <c r="D4281" s="9" t="s">
        <v>153</v>
      </c>
      <c r="E4281" s="9" t="s">
        <v>258</v>
      </c>
      <c r="F4281" s="10">
        <v>44146</v>
      </c>
      <c r="G4281" s="10" t="str">
        <f>VLOOKUP(Table3[[#This Row],[Product ID]],[1]Products!$A:$G,2,0)</f>
        <v>Product 73</v>
      </c>
      <c r="H4281" s="22">
        <v>2</v>
      </c>
      <c r="I4281" s="9">
        <f>VLOOKUP('Consolidtaed Data'!$B5797,[1]Products!$A:$G,4,0)</f>
        <v>1119</v>
      </c>
      <c r="J4281" s="9">
        <f>VLOOKUP('Consolidtaed Data'!$B5797,[1]Products!$A:$G,3,0)</f>
        <v>683</v>
      </c>
      <c r="K4281" s="9">
        <f>'Consolidtaed Data'!$J5797*'Consolidtaed Data'!$H5797</f>
        <v>786</v>
      </c>
      <c r="L4281" s="9">
        <f>'Consolidtaed Data'!$I5797*'Consolidtaed Data'!$H5797</f>
        <v>947</v>
      </c>
      <c r="M4281" s="9">
        <f>'Consolidtaed Data'!$L5797-'Consolidtaed Data'!$K5797</f>
        <v>313</v>
      </c>
      <c r="N4281" s="9" t="str">
        <f>VLOOKUP('Consolidtaed Data'!$C5797,[1]Locations!$A:$O,2,0)</f>
        <v>Temecula</v>
      </c>
      <c r="O4281" s="9" t="str">
        <f>VLOOKUP('Consolidtaed Data'!$D5797,'[1]Sales People'!$A:$B,2,0)</f>
        <v>Ryan Butler</v>
      </c>
      <c r="P4281" s="9" t="str">
        <f>VLOOKUP('Consolidtaed Data'!$E5797,[1]Customers!$A:$B,2,0)</f>
        <v>Charles Bell</v>
      </c>
      <c r="Q4281" s="11">
        <f>WEEKDAY('Consolidtaed Data'!$F5797)</f>
        <v>5</v>
      </c>
      <c r="R4281" s="9">
        <f>MONTH('Consolidtaed Data'!$F5797)</f>
        <v>3</v>
      </c>
      <c r="S4281" s="9" t="str">
        <f>TEXT(Table3[[#This Row],[Purchase Date]],"MMMM")</f>
        <v>November</v>
      </c>
      <c r="T4281" s="9">
        <f>YEAR('Consolidtaed Data'!$F5797)</f>
        <v>2021</v>
      </c>
    </row>
    <row r="4282" spans="1:20" x14ac:dyDescent="0.3">
      <c r="A4282" s="9" t="s">
        <v>5305</v>
      </c>
      <c r="B4282" s="9" t="s">
        <v>209</v>
      </c>
      <c r="C4282" s="9" t="s">
        <v>210</v>
      </c>
      <c r="D4282" s="9" t="s">
        <v>315</v>
      </c>
      <c r="E4282" s="9" t="s">
        <v>565</v>
      </c>
      <c r="F4282" s="10">
        <v>44146</v>
      </c>
      <c r="G4282" s="10" t="str">
        <f>VLOOKUP(Table3[[#This Row],[Product ID]],[1]Products!$A:$G,2,0)</f>
        <v>Product 86</v>
      </c>
      <c r="H4282" s="22">
        <v>1</v>
      </c>
      <c r="I4282" s="9">
        <f>VLOOKUP('Consolidtaed Data'!$B5843,[1]Products!$A:$G,4,0)</f>
        <v>818</v>
      </c>
      <c r="J4282" s="9">
        <f>VLOOKUP('Consolidtaed Data'!$B5843,[1]Products!$A:$G,3,0)</f>
        <v>450</v>
      </c>
      <c r="K4282" s="9">
        <f>'Consolidtaed Data'!$J5843*'Consolidtaed Data'!$H5843</f>
        <v>3884</v>
      </c>
      <c r="L4282" s="9">
        <f>'Consolidtaed Data'!$I5843*'Consolidtaed Data'!$H5843</f>
        <v>7192</v>
      </c>
      <c r="M4282" s="9">
        <f>'Consolidtaed Data'!$L5843-'Consolidtaed Data'!$K5843</f>
        <v>840</v>
      </c>
      <c r="N4282" s="9" t="str">
        <f>VLOOKUP('Consolidtaed Data'!$C5843,[1]Locations!$A:$O,2,0)</f>
        <v>Corona</v>
      </c>
      <c r="O4282" s="9" t="str">
        <f>VLOOKUP('Consolidtaed Data'!$D5843,'[1]Sales People'!$A:$B,2,0)</f>
        <v>Patrick Ruiz</v>
      </c>
      <c r="P4282" s="9" t="str">
        <f>VLOOKUP('Consolidtaed Data'!$E5843,[1]Customers!$A:$B,2,0)</f>
        <v>Brandon Martin</v>
      </c>
      <c r="Q4282" s="11">
        <f>WEEKDAY('Consolidtaed Data'!$F5843)</f>
        <v>7</v>
      </c>
      <c r="R4282" s="9">
        <f>MONTH('Consolidtaed Data'!$F5843)</f>
        <v>3</v>
      </c>
      <c r="S4282" s="9" t="str">
        <f>TEXT(Table3[[#This Row],[Purchase Date]],"MMMM")</f>
        <v>November</v>
      </c>
      <c r="T4282" s="9">
        <f>YEAR('Consolidtaed Data'!$F5843)</f>
        <v>2021</v>
      </c>
    </row>
    <row r="4283" spans="1:20" x14ac:dyDescent="0.3">
      <c r="A4283" s="9" t="s">
        <v>5306</v>
      </c>
      <c r="B4283" s="9" t="s">
        <v>216</v>
      </c>
      <c r="C4283" s="9" t="s">
        <v>394</v>
      </c>
      <c r="D4283" s="9" t="s">
        <v>123</v>
      </c>
      <c r="E4283" s="9" t="s">
        <v>1794</v>
      </c>
      <c r="F4283" s="10">
        <v>44146</v>
      </c>
      <c r="G4283" s="10" t="str">
        <f>VLOOKUP(Table3[[#This Row],[Product ID]],[1]Products!$A:$G,2,0)</f>
        <v>Product 73</v>
      </c>
      <c r="H4283" s="22">
        <v>2</v>
      </c>
      <c r="I4283" s="9">
        <f>VLOOKUP('Consolidtaed Data'!$B5987,[1]Products!$A:$G,4,0)</f>
        <v>1566</v>
      </c>
      <c r="J4283" s="9">
        <f>VLOOKUP('Consolidtaed Data'!$B5987,[1]Products!$A:$G,3,0)</f>
        <v>1190</v>
      </c>
      <c r="K4283" s="9">
        <f>'Consolidtaed Data'!$J5987*'Consolidtaed Data'!$H5987</f>
        <v>5892</v>
      </c>
      <c r="L4283" s="9">
        <f>'Consolidtaed Data'!$I5987*'Consolidtaed Data'!$H5987</f>
        <v>9988</v>
      </c>
      <c r="M4283" s="9">
        <f>'Consolidtaed Data'!$L5987-'Consolidtaed Data'!$K5987</f>
        <v>874</v>
      </c>
      <c r="N4283" s="9" t="str">
        <f>VLOOKUP('Consolidtaed Data'!$C5987,[1]Locations!$A:$O,2,0)</f>
        <v>Riverside</v>
      </c>
      <c r="O4283" s="9" t="str">
        <f>VLOOKUP('Consolidtaed Data'!$D5987,'[1]Sales People'!$A:$B,2,0)</f>
        <v>Ernest Wheeler</v>
      </c>
      <c r="P4283" s="9" t="str">
        <f>VLOOKUP('Consolidtaed Data'!$E5987,[1]Customers!$A:$B,2,0)</f>
        <v>Raymond Allen</v>
      </c>
      <c r="Q4283" s="11">
        <f>WEEKDAY('Consolidtaed Data'!$F5987)</f>
        <v>5</v>
      </c>
      <c r="R4283" s="9">
        <f>MONTH('Consolidtaed Data'!$F5987)</f>
        <v>4</v>
      </c>
      <c r="S4283" s="9" t="str">
        <f>TEXT(Table3[[#This Row],[Purchase Date]],"MMMM")</f>
        <v>November</v>
      </c>
      <c r="T4283" s="9">
        <f>YEAR('Consolidtaed Data'!$F5987)</f>
        <v>2021</v>
      </c>
    </row>
    <row r="4284" spans="1:20" x14ac:dyDescent="0.3">
      <c r="A4284" s="9" t="s">
        <v>5307</v>
      </c>
      <c r="B4284" s="9" t="s">
        <v>318</v>
      </c>
      <c r="C4284" s="9" t="s">
        <v>157</v>
      </c>
      <c r="D4284" s="9" t="s">
        <v>43</v>
      </c>
      <c r="E4284" s="9" t="s">
        <v>663</v>
      </c>
      <c r="F4284" s="10">
        <v>44146</v>
      </c>
      <c r="G4284" s="10" t="str">
        <f>VLOOKUP(Table3[[#This Row],[Product ID]],[1]Products!$A:$G,2,0)</f>
        <v>Product 89</v>
      </c>
      <c r="H4284" s="22">
        <v>4</v>
      </c>
      <c r="I4284" s="9">
        <f>VLOOKUP('Consolidtaed Data'!$B6010,[1]Products!$A:$G,4,0)</f>
        <v>112</v>
      </c>
      <c r="J4284" s="9">
        <f>VLOOKUP('Consolidtaed Data'!$B6010,[1]Products!$A:$G,3,0)</f>
        <v>90</v>
      </c>
      <c r="K4284" s="9">
        <f>'Consolidtaed Data'!$J6010*'Consolidtaed Data'!$H6010</f>
        <v>424</v>
      </c>
      <c r="L4284" s="9">
        <f>'Consolidtaed Data'!$I6010*'Consolidtaed Data'!$H6010</f>
        <v>530</v>
      </c>
      <c r="M4284" s="9">
        <f>'Consolidtaed Data'!$L6010-'Consolidtaed Data'!$K6010</f>
        <v>782</v>
      </c>
      <c r="N4284" s="9" t="str">
        <f>VLOOKUP('Consolidtaed Data'!$C6010,[1]Locations!$A:$O,2,0)</f>
        <v>Chula Vista</v>
      </c>
      <c r="O4284" s="9" t="str">
        <f>VLOOKUP('Consolidtaed Data'!$D6010,'[1]Sales People'!$A:$B,2,0)</f>
        <v>Charles Harper</v>
      </c>
      <c r="P4284" s="9" t="str">
        <f>VLOOKUP('Consolidtaed Data'!$E6010,[1]Customers!$A:$B,2,0)</f>
        <v>Steven Carr</v>
      </c>
      <c r="Q4284" s="11">
        <f>WEEKDAY('Consolidtaed Data'!$F6010)</f>
        <v>7</v>
      </c>
      <c r="R4284" s="9">
        <f>MONTH('Consolidtaed Data'!$F6010)</f>
        <v>4</v>
      </c>
      <c r="S4284" s="9" t="str">
        <f>TEXT(Table3[[#This Row],[Purchase Date]],"MMMM")</f>
        <v>November</v>
      </c>
      <c r="T4284" s="9">
        <f>YEAR('Consolidtaed Data'!$F6010)</f>
        <v>2021</v>
      </c>
    </row>
    <row r="4285" spans="1:20" x14ac:dyDescent="0.3">
      <c r="A4285" s="9" t="s">
        <v>5308</v>
      </c>
      <c r="B4285" s="9" t="s">
        <v>712</v>
      </c>
      <c r="C4285" s="9" t="s">
        <v>104</v>
      </c>
      <c r="D4285" s="9" t="s">
        <v>100</v>
      </c>
      <c r="E4285" s="9" t="s">
        <v>827</v>
      </c>
      <c r="F4285" s="10">
        <v>44146</v>
      </c>
      <c r="G4285" s="10" t="str">
        <f>VLOOKUP(Table3[[#This Row],[Product ID]],[1]Products!$A:$G,2,0)</f>
        <v>Product 32</v>
      </c>
      <c r="H4285" s="22">
        <v>1</v>
      </c>
      <c r="I4285" s="9">
        <f>VLOOKUP('Consolidtaed Data'!$B6109,[1]Products!$A:$G,4,0)</f>
        <v>556</v>
      </c>
      <c r="J4285" s="9">
        <f>VLOOKUP('Consolidtaed Data'!$B6109,[1]Products!$A:$G,3,0)</f>
        <v>395</v>
      </c>
      <c r="K4285" s="9">
        <f>'Consolidtaed Data'!$J6109*'Consolidtaed Data'!$H6109</f>
        <v>3032</v>
      </c>
      <c r="L4285" s="9">
        <f>'Consolidtaed Data'!$I6109*'Consolidtaed Data'!$H6109</f>
        <v>3566</v>
      </c>
      <c r="M4285" s="9">
        <f>'Consolidtaed Data'!$L6109-'Consolidtaed Data'!$K6109</f>
        <v>606</v>
      </c>
      <c r="N4285" s="9" t="str">
        <f>VLOOKUP('Consolidtaed Data'!$C6109,[1]Locations!$A:$O,2,0)</f>
        <v>Sunnyvale</v>
      </c>
      <c r="O4285" s="9" t="str">
        <f>VLOOKUP('Consolidtaed Data'!$D6109,'[1]Sales People'!$A:$B,2,0)</f>
        <v>Eugene Holmes</v>
      </c>
      <c r="P4285" s="9" t="str">
        <f>VLOOKUP('Consolidtaed Data'!$E6109,[1]Customers!$A:$B,2,0)</f>
        <v>Donald Morris</v>
      </c>
      <c r="Q4285" s="11">
        <f>WEEKDAY('Consolidtaed Data'!$F6109)</f>
        <v>7</v>
      </c>
      <c r="R4285" s="9">
        <f>MONTH('Consolidtaed Data'!$F6109)</f>
        <v>4</v>
      </c>
      <c r="S4285" s="9" t="str">
        <f>TEXT(Table3[[#This Row],[Purchase Date]],"MMMM")</f>
        <v>November</v>
      </c>
      <c r="T4285" s="9">
        <f>YEAR('Consolidtaed Data'!$F6109)</f>
        <v>2021</v>
      </c>
    </row>
    <row r="4286" spans="1:20" x14ac:dyDescent="0.3">
      <c r="A4286" s="9" t="s">
        <v>5309</v>
      </c>
      <c r="B4286" s="9" t="s">
        <v>252</v>
      </c>
      <c r="C4286" s="9" t="s">
        <v>173</v>
      </c>
      <c r="D4286" s="9" t="s">
        <v>246</v>
      </c>
      <c r="E4286" s="9" t="s">
        <v>2542</v>
      </c>
      <c r="F4286" s="10">
        <v>44146</v>
      </c>
      <c r="G4286" s="10" t="str">
        <f>VLOOKUP(Table3[[#This Row],[Product ID]],[1]Products!$A:$G,2,0)</f>
        <v>Product 81</v>
      </c>
      <c r="H4286" s="22">
        <v>1</v>
      </c>
      <c r="I4286" s="9">
        <f>VLOOKUP('Consolidtaed Data'!$B6357,[1]Products!$A:$G,4,0)</f>
        <v>1812</v>
      </c>
      <c r="J4286" s="9">
        <f>VLOOKUP('Consolidtaed Data'!$B6357,[1]Products!$A:$G,3,0)</f>
        <v>1305</v>
      </c>
      <c r="K4286" s="9">
        <f>'Consolidtaed Data'!$J6357*'Consolidtaed Data'!$H6357</f>
        <v>3484</v>
      </c>
      <c r="L4286" s="9">
        <f>'Consolidtaed Data'!$I6357*'Consolidtaed Data'!$H6357</f>
        <v>6832</v>
      </c>
      <c r="M4286" s="9">
        <f>'Consolidtaed Data'!$L6357-'Consolidtaed Data'!$K6357</f>
        <v>626</v>
      </c>
      <c r="N4286" s="9" t="str">
        <f>VLOOKUP('Consolidtaed Data'!$C6357,[1]Locations!$A:$O,2,0)</f>
        <v>Concord</v>
      </c>
      <c r="O4286" s="9" t="str">
        <f>VLOOKUP('Consolidtaed Data'!$D6357,'[1]Sales People'!$A:$B,2,0)</f>
        <v>Jeremy Mendoza</v>
      </c>
      <c r="P4286" s="9" t="str">
        <f>VLOOKUP('Consolidtaed Data'!$E6357,[1]Customers!$A:$B,2,0)</f>
        <v>Eugene Cooper</v>
      </c>
      <c r="Q4286" s="11">
        <f>WEEKDAY('Consolidtaed Data'!$F6357)</f>
        <v>3</v>
      </c>
      <c r="R4286" s="9">
        <f>MONTH('Consolidtaed Data'!$F6357)</f>
        <v>4</v>
      </c>
      <c r="S4286" s="9" t="str">
        <f>TEXT(Table3[[#This Row],[Purchase Date]],"MMMM")</f>
        <v>November</v>
      </c>
      <c r="T4286" s="9">
        <f>YEAR('Consolidtaed Data'!$F6357)</f>
        <v>2021</v>
      </c>
    </row>
    <row r="4287" spans="1:20" x14ac:dyDescent="0.3">
      <c r="A4287" s="9" t="s">
        <v>5310</v>
      </c>
      <c r="B4287" s="9" t="s">
        <v>54</v>
      </c>
      <c r="C4287" s="9" t="s">
        <v>16</v>
      </c>
      <c r="D4287" s="9" t="s">
        <v>153</v>
      </c>
      <c r="E4287" s="9" t="s">
        <v>740</v>
      </c>
      <c r="F4287" s="10">
        <v>44146</v>
      </c>
      <c r="G4287" s="10" t="str">
        <f>VLOOKUP(Table3[[#This Row],[Product ID]],[1]Products!$A:$G,2,0)</f>
        <v>Product 41</v>
      </c>
      <c r="H4287" s="22">
        <v>1</v>
      </c>
      <c r="I4287" s="9">
        <f>VLOOKUP('Consolidtaed Data'!$B6662,[1]Products!$A:$G,4,0)</f>
        <v>502</v>
      </c>
      <c r="J4287" s="9">
        <f>VLOOKUP('Consolidtaed Data'!$B6662,[1]Products!$A:$G,3,0)</f>
        <v>296</v>
      </c>
      <c r="K4287" s="9">
        <f>'Consolidtaed Data'!$J6662*'Consolidtaed Data'!$H6662</f>
        <v>1248</v>
      </c>
      <c r="L4287" s="9">
        <f>'Consolidtaed Data'!$I6662*'Consolidtaed Data'!$H6662</f>
        <v>1809</v>
      </c>
      <c r="M4287" s="9">
        <f>'Consolidtaed Data'!$L6662-'Consolidtaed Data'!$K6662</f>
        <v>106</v>
      </c>
      <c r="N4287" s="9" t="str">
        <f>VLOOKUP('Consolidtaed Data'!$C6662,[1]Locations!$A:$O,2,0)</f>
        <v>El Monte</v>
      </c>
      <c r="O4287" s="9" t="str">
        <f>VLOOKUP('Consolidtaed Data'!$D6662,'[1]Sales People'!$A:$B,2,0)</f>
        <v>Howard Sims</v>
      </c>
      <c r="P4287" s="9" t="str">
        <f>VLOOKUP('Consolidtaed Data'!$E6662,[1]Customers!$A:$B,2,0)</f>
        <v>Christopher Matthews</v>
      </c>
      <c r="Q4287" s="11">
        <f>WEEKDAY('Consolidtaed Data'!$F6662)</f>
        <v>7</v>
      </c>
      <c r="R4287" s="9">
        <f>MONTH('Consolidtaed Data'!$F6662)</f>
        <v>5</v>
      </c>
      <c r="S4287" s="9" t="str">
        <f>TEXT(Table3[[#This Row],[Purchase Date]],"MMMM")</f>
        <v>November</v>
      </c>
      <c r="T4287" s="9">
        <f>YEAR('Consolidtaed Data'!$F6662)</f>
        <v>2021</v>
      </c>
    </row>
    <row r="4288" spans="1:20" x14ac:dyDescent="0.3">
      <c r="A4288" s="9" t="s">
        <v>5311</v>
      </c>
      <c r="B4288" s="9" t="s">
        <v>382</v>
      </c>
      <c r="C4288" s="9" t="s">
        <v>39</v>
      </c>
      <c r="D4288" s="9" t="s">
        <v>315</v>
      </c>
      <c r="E4288" s="9" t="s">
        <v>839</v>
      </c>
      <c r="F4288" s="10">
        <v>44146</v>
      </c>
      <c r="G4288" s="10" t="str">
        <f>VLOOKUP(Table3[[#This Row],[Product ID]],[1]Products!$A:$G,2,0)</f>
        <v>Product 50</v>
      </c>
      <c r="H4288" s="22">
        <v>1</v>
      </c>
      <c r="I4288" s="9">
        <f>VLOOKUP('Consolidtaed Data'!$B6830,[1]Products!$A:$G,4,0)</f>
        <v>123</v>
      </c>
      <c r="J4288" s="9">
        <f>VLOOKUP('Consolidtaed Data'!$B6830,[1]Products!$A:$G,3,0)</f>
        <v>84</v>
      </c>
      <c r="K4288" s="9">
        <f>'Consolidtaed Data'!$J6830*'Consolidtaed Data'!$H6830</f>
        <v>871</v>
      </c>
      <c r="L4288" s="9">
        <f>'Consolidtaed Data'!$I6830*'Consolidtaed Data'!$H6830</f>
        <v>1708</v>
      </c>
      <c r="M4288" s="9">
        <f>'Consolidtaed Data'!$L6830-'Consolidtaed Data'!$K6830</f>
        <v>243</v>
      </c>
      <c r="N4288" s="9" t="str">
        <f>VLOOKUP('Consolidtaed Data'!$C6830,[1]Locations!$A:$O,2,0)</f>
        <v>Bakersfield</v>
      </c>
      <c r="O4288" s="9" t="str">
        <f>VLOOKUP('Consolidtaed Data'!$D6830,'[1]Sales People'!$A:$B,2,0)</f>
        <v>Ryan Butler</v>
      </c>
      <c r="P4288" s="9" t="str">
        <f>VLOOKUP('Consolidtaed Data'!$E6830,[1]Customers!$A:$B,2,0)</f>
        <v>Joshua Garza</v>
      </c>
      <c r="Q4288" s="11">
        <f>WEEKDAY('Consolidtaed Data'!$F6830)</f>
        <v>6</v>
      </c>
      <c r="R4288" s="9">
        <f>MONTH('Consolidtaed Data'!$F6830)</f>
        <v>6</v>
      </c>
      <c r="S4288" s="9" t="str">
        <f>TEXT(Table3[[#This Row],[Purchase Date]],"MMMM")</f>
        <v>November</v>
      </c>
      <c r="T4288" s="9">
        <f>YEAR('Consolidtaed Data'!$F6830)</f>
        <v>2021</v>
      </c>
    </row>
    <row r="4289" spans="1:20" x14ac:dyDescent="0.3">
      <c r="A4289" s="9" t="s">
        <v>5312</v>
      </c>
      <c r="B4289" s="9" t="s">
        <v>360</v>
      </c>
      <c r="C4289" s="9" t="s">
        <v>319</v>
      </c>
      <c r="D4289" s="9" t="s">
        <v>153</v>
      </c>
      <c r="E4289" s="9" t="s">
        <v>2028</v>
      </c>
      <c r="F4289" s="10">
        <v>44146</v>
      </c>
      <c r="G4289" s="10" t="str">
        <f>VLOOKUP(Table3[[#This Row],[Product ID]],[1]Products!$A:$G,2,0)</f>
        <v>Product 59</v>
      </c>
      <c r="H4289" s="22">
        <v>1</v>
      </c>
      <c r="I4289" s="9">
        <f>VLOOKUP('Consolidtaed Data'!$B7018,[1]Products!$A:$G,4,0)</f>
        <v>315</v>
      </c>
      <c r="J4289" s="9">
        <f>VLOOKUP('Consolidtaed Data'!$B7018,[1]Products!$A:$G,3,0)</f>
        <v>208</v>
      </c>
      <c r="K4289" s="9">
        <f>'Consolidtaed Data'!$J7018*'Consolidtaed Data'!$H7018</f>
        <v>208</v>
      </c>
      <c r="L4289" s="9">
        <f>'Consolidtaed Data'!$I7018*'Consolidtaed Data'!$H7018</f>
        <v>315</v>
      </c>
      <c r="M4289" s="9">
        <f>'Consolidtaed Data'!$L7018-'Consolidtaed Data'!$K7018</f>
        <v>322</v>
      </c>
      <c r="N4289" s="9" t="str">
        <f>VLOOKUP('Consolidtaed Data'!$C7018,[1]Locations!$A:$O,2,0)</f>
        <v>Irvine</v>
      </c>
      <c r="O4289" s="9" t="str">
        <f>VLOOKUP('Consolidtaed Data'!$D7018,'[1]Sales People'!$A:$B,2,0)</f>
        <v>John Reyes</v>
      </c>
      <c r="P4289" s="9" t="str">
        <f>VLOOKUP('Consolidtaed Data'!$E7018,[1]Customers!$A:$B,2,0)</f>
        <v>Juan Perez</v>
      </c>
      <c r="Q4289" s="11">
        <f>WEEKDAY('Consolidtaed Data'!$F7018)</f>
        <v>6</v>
      </c>
      <c r="R4289" s="9">
        <f>MONTH('Consolidtaed Data'!$F7018)</f>
        <v>6</v>
      </c>
      <c r="S4289" s="9" t="str">
        <f>TEXT(Table3[[#This Row],[Purchase Date]],"MMMM")</f>
        <v>November</v>
      </c>
      <c r="T4289" s="9">
        <f>YEAR('Consolidtaed Data'!$F7018)</f>
        <v>2021</v>
      </c>
    </row>
    <row r="4290" spans="1:20" x14ac:dyDescent="0.3">
      <c r="A4290" s="9" t="s">
        <v>5313</v>
      </c>
      <c r="B4290" s="9" t="s">
        <v>531</v>
      </c>
      <c r="C4290" s="9" t="s">
        <v>423</v>
      </c>
      <c r="D4290" s="9" t="s">
        <v>315</v>
      </c>
      <c r="E4290" s="9" t="s">
        <v>1044</v>
      </c>
      <c r="F4290" s="10">
        <v>44146</v>
      </c>
      <c r="G4290" s="10" t="str">
        <f>VLOOKUP(Table3[[#This Row],[Product ID]],[1]Products!$A:$G,2,0)</f>
        <v>Product 62</v>
      </c>
      <c r="H4290" s="22">
        <v>1</v>
      </c>
      <c r="I4290" s="9">
        <f>VLOOKUP('Consolidtaed Data'!$B7034,[1]Products!$A:$G,4,0)</f>
        <v>1638</v>
      </c>
      <c r="J4290" s="9">
        <f>VLOOKUP('Consolidtaed Data'!$B7034,[1]Products!$A:$G,3,0)</f>
        <v>1261</v>
      </c>
      <c r="K4290" s="9">
        <f>'Consolidtaed Data'!$J7034*'Consolidtaed Data'!$H7034</f>
        <v>270</v>
      </c>
      <c r="L4290" s="9">
        <f>'Consolidtaed Data'!$I7034*'Consolidtaed Data'!$H7034</f>
        <v>336</v>
      </c>
      <c r="M4290" s="9">
        <f>'Consolidtaed Data'!$L7034-'Consolidtaed Data'!$K7034</f>
        <v>656</v>
      </c>
      <c r="N4290" s="9" t="str">
        <f>VLOOKUP('Consolidtaed Data'!$C7034,[1]Locations!$A:$O,2,0)</f>
        <v>Torrance</v>
      </c>
      <c r="O4290" s="9" t="str">
        <f>VLOOKUP('Consolidtaed Data'!$D7034,'[1]Sales People'!$A:$B,2,0)</f>
        <v>Kenneth Bradley</v>
      </c>
      <c r="P4290" s="9" t="str">
        <f>VLOOKUP('Consolidtaed Data'!$E7034,[1]Customers!$A:$B,2,0)</f>
        <v>Mark Lee</v>
      </c>
      <c r="Q4290" s="11">
        <f>WEEKDAY('Consolidtaed Data'!$F7034)</f>
        <v>7</v>
      </c>
      <c r="R4290" s="9">
        <f>MONTH('Consolidtaed Data'!$F7034)</f>
        <v>6</v>
      </c>
      <c r="S4290" s="9" t="str">
        <f>TEXT(Table3[[#This Row],[Purchase Date]],"MMMM")</f>
        <v>November</v>
      </c>
      <c r="T4290" s="9">
        <f>YEAR('Consolidtaed Data'!$F7034)</f>
        <v>2021</v>
      </c>
    </row>
    <row r="4291" spans="1:20" x14ac:dyDescent="0.3">
      <c r="A4291" s="9" t="s">
        <v>5314</v>
      </c>
      <c r="B4291" s="9" t="s">
        <v>148</v>
      </c>
      <c r="C4291" s="9" t="s">
        <v>226</v>
      </c>
      <c r="D4291" s="9" t="s">
        <v>100</v>
      </c>
      <c r="E4291" s="9" t="s">
        <v>1190</v>
      </c>
      <c r="F4291" s="10">
        <v>44146</v>
      </c>
      <c r="G4291" s="10" t="str">
        <f>VLOOKUP(Table3[[#This Row],[Product ID]],[1]Products!$A:$G,2,0)</f>
        <v>Product 16</v>
      </c>
      <c r="H4291" s="22">
        <v>3</v>
      </c>
      <c r="I4291" s="9">
        <f>VLOOKUP('Consolidtaed Data'!$B7074,[1]Products!$A:$G,4,0)</f>
        <v>871</v>
      </c>
      <c r="J4291" s="9">
        <f>VLOOKUP('Consolidtaed Data'!$B7074,[1]Products!$A:$G,3,0)</f>
        <v>540</v>
      </c>
      <c r="K4291" s="9">
        <f>'Consolidtaed Data'!$J7074*'Consolidtaed Data'!$H7074</f>
        <v>4548</v>
      </c>
      <c r="L4291" s="9">
        <f>'Consolidtaed Data'!$I7074*'Consolidtaed Data'!$H7074</f>
        <v>5349</v>
      </c>
      <c r="M4291" s="9">
        <f>'Consolidtaed Data'!$L7074-'Consolidtaed Data'!$K7074</f>
        <v>2622</v>
      </c>
      <c r="N4291" s="9" t="str">
        <f>VLOOKUP('Consolidtaed Data'!$C7074,[1]Locations!$A:$O,2,0)</f>
        <v>Palmdale</v>
      </c>
      <c r="O4291" s="9" t="str">
        <f>VLOOKUP('Consolidtaed Data'!$D7074,'[1]Sales People'!$A:$B,2,0)</f>
        <v>Martin Perry</v>
      </c>
      <c r="P4291" s="9" t="str">
        <f>VLOOKUP('Consolidtaed Data'!$E7074,[1]Customers!$A:$B,2,0)</f>
        <v>Sean Olson</v>
      </c>
      <c r="Q4291" s="11">
        <f>WEEKDAY('Consolidtaed Data'!$F7074)</f>
        <v>3</v>
      </c>
      <c r="R4291" s="9">
        <f>MONTH('Consolidtaed Data'!$F7074)</f>
        <v>6</v>
      </c>
      <c r="S4291" s="9" t="str">
        <f>TEXT(Table3[[#This Row],[Purchase Date]],"MMMM")</f>
        <v>November</v>
      </c>
      <c r="T4291" s="9">
        <f>YEAR('Consolidtaed Data'!$F7074)</f>
        <v>2021</v>
      </c>
    </row>
    <row r="4292" spans="1:20" x14ac:dyDescent="0.3">
      <c r="A4292" s="9" t="s">
        <v>5315</v>
      </c>
      <c r="B4292" s="9" t="s">
        <v>336</v>
      </c>
      <c r="C4292" s="9" t="s">
        <v>289</v>
      </c>
      <c r="D4292" s="9" t="s">
        <v>161</v>
      </c>
      <c r="E4292" s="9" t="s">
        <v>1546</v>
      </c>
      <c r="F4292" s="10">
        <v>44146</v>
      </c>
      <c r="G4292" s="10" t="str">
        <f>VLOOKUP(Table3[[#This Row],[Product ID]],[1]Products!$A:$G,2,0)</f>
        <v>Product 78</v>
      </c>
      <c r="H4292" s="22">
        <v>1</v>
      </c>
      <c r="I4292" s="9">
        <f>VLOOKUP('Consolidtaed Data'!$B7128,[1]Products!$A:$G,4,0)</f>
        <v>1635</v>
      </c>
      <c r="J4292" s="9">
        <f>VLOOKUP('Consolidtaed Data'!$B7128,[1]Products!$A:$G,3,0)</f>
        <v>1046</v>
      </c>
      <c r="K4292" s="9">
        <f>'Consolidtaed Data'!$J7128*'Consolidtaed Data'!$H7128</f>
        <v>1397</v>
      </c>
      <c r="L4292" s="9">
        <f>'Consolidtaed Data'!$I7128*'Consolidtaed Data'!$H7128</f>
        <v>1967</v>
      </c>
      <c r="M4292" s="9">
        <f>'Consolidtaed Data'!$L7128-'Consolidtaed Data'!$K7128</f>
        <v>1104</v>
      </c>
      <c r="N4292" s="9" t="str">
        <f>VLOOKUP('Consolidtaed Data'!$C7128,[1]Locations!$A:$O,2,0)</f>
        <v>Oceanside</v>
      </c>
      <c r="O4292" s="9" t="str">
        <f>VLOOKUP('Consolidtaed Data'!$D7128,'[1]Sales People'!$A:$B,2,0)</f>
        <v>Brian Davis</v>
      </c>
      <c r="P4292" s="9" t="str">
        <f>VLOOKUP('Consolidtaed Data'!$E7128,[1]Customers!$A:$B,2,0)</f>
        <v>Edward Mason</v>
      </c>
      <c r="Q4292" s="11">
        <f>WEEKDAY('Consolidtaed Data'!$F7128)</f>
        <v>6</v>
      </c>
      <c r="R4292" s="9">
        <f>MONTH('Consolidtaed Data'!$F7128)</f>
        <v>6</v>
      </c>
      <c r="S4292" s="9" t="str">
        <f>TEXT(Table3[[#This Row],[Purchase Date]],"MMMM")</f>
        <v>November</v>
      </c>
      <c r="T4292" s="9">
        <f>YEAR('Consolidtaed Data'!$F7128)</f>
        <v>2021</v>
      </c>
    </row>
    <row r="4293" spans="1:20" x14ac:dyDescent="0.3">
      <c r="A4293" s="9" t="s">
        <v>5316</v>
      </c>
      <c r="B4293" s="9" t="s">
        <v>373</v>
      </c>
      <c r="C4293" s="9" t="s">
        <v>319</v>
      </c>
      <c r="D4293" s="9" t="s">
        <v>51</v>
      </c>
      <c r="E4293" s="9" t="s">
        <v>1258</v>
      </c>
      <c r="F4293" s="10">
        <v>44146</v>
      </c>
      <c r="G4293" s="10" t="str">
        <f>VLOOKUP(Table3[[#This Row],[Product ID]],[1]Products!$A:$G,2,0)</f>
        <v>Product 66</v>
      </c>
      <c r="H4293" s="22">
        <v>1</v>
      </c>
      <c r="I4293" s="9">
        <f>VLOOKUP('Consolidtaed Data'!$B7372,[1]Products!$A:$G,4,0)</f>
        <v>1582</v>
      </c>
      <c r="J4293" s="9">
        <f>VLOOKUP('Consolidtaed Data'!$B7372,[1]Products!$A:$G,3,0)</f>
        <v>1234</v>
      </c>
      <c r="K4293" s="9">
        <f>'Consolidtaed Data'!$J7372*'Consolidtaed Data'!$H7372</f>
        <v>791</v>
      </c>
      <c r="L4293" s="9">
        <f>'Consolidtaed Data'!$I7372*'Consolidtaed Data'!$H7372</f>
        <v>1522</v>
      </c>
      <c r="M4293" s="9">
        <f>'Consolidtaed Data'!$L7372-'Consolidtaed Data'!$K7372</f>
        <v>96</v>
      </c>
      <c r="N4293" s="9" t="str">
        <f>VLOOKUP('Consolidtaed Data'!$C7372,[1]Locations!$A:$O,2,0)</f>
        <v>Temecula</v>
      </c>
      <c r="O4293" s="9" t="str">
        <f>VLOOKUP('Consolidtaed Data'!$D7372,'[1]Sales People'!$A:$B,2,0)</f>
        <v>Roger Ramos</v>
      </c>
      <c r="P4293" s="9" t="str">
        <f>VLOOKUP('Consolidtaed Data'!$E7372,[1]Customers!$A:$B,2,0)</f>
        <v>Chris Howard</v>
      </c>
      <c r="Q4293" s="11">
        <f>WEEKDAY('Consolidtaed Data'!$F7372)</f>
        <v>3</v>
      </c>
      <c r="R4293" s="9">
        <f>MONTH('Consolidtaed Data'!$F7372)</f>
        <v>7</v>
      </c>
      <c r="S4293" s="9" t="str">
        <f>TEXT(Table3[[#This Row],[Purchase Date]],"MMMM")</f>
        <v>November</v>
      </c>
      <c r="T4293" s="9">
        <f>YEAR('Consolidtaed Data'!$F7372)</f>
        <v>2021</v>
      </c>
    </row>
    <row r="4294" spans="1:20" x14ac:dyDescent="0.3">
      <c r="A4294" s="9" t="s">
        <v>5317</v>
      </c>
      <c r="B4294" s="9" t="s">
        <v>244</v>
      </c>
      <c r="C4294" s="9" t="s">
        <v>122</v>
      </c>
      <c r="D4294" s="9" t="s">
        <v>68</v>
      </c>
      <c r="E4294" s="9" t="s">
        <v>2185</v>
      </c>
      <c r="F4294" s="10">
        <v>44146</v>
      </c>
      <c r="G4294" s="10" t="str">
        <f>VLOOKUP(Table3[[#This Row],[Product ID]],[1]Products!$A:$G,2,0)</f>
        <v>Product 76</v>
      </c>
      <c r="H4294" s="22">
        <v>2</v>
      </c>
      <c r="I4294" s="9">
        <f>VLOOKUP('Consolidtaed Data'!$B7431,[1]Products!$A:$G,4,0)</f>
        <v>684</v>
      </c>
      <c r="J4294" s="9">
        <f>VLOOKUP('Consolidtaed Data'!$B7431,[1]Products!$A:$G,3,0)</f>
        <v>561</v>
      </c>
      <c r="K4294" s="9">
        <f>'Consolidtaed Data'!$J7431*'Consolidtaed Data'!$H7431</f>
        <v>7860</v>
      </c>
      <c r="L4294" s="9">
        <f>'Consolidtaed Data'!$I7431*'Consolidtaed Data'!$H7431</f>
        <v>9584</v>
      </c>
      <c r="M4294" s="9">
        <f>'Consolidtaed Data'!$L7431-'Consolidtaed Data'!$K7431</f>
        <v>2760</v>
      </c>
      <c r="N4294" s="9" t="str">
        <f>VLOOKUP('Consolidtaed Data'!$C7431,[1]Locations!$A:$O,2,0)</f>
        <v>Santa Ana</v>
      </c>
      <c r="O4294" s="9" t="str">
        <f>VLOOKUP('Consolidtaed Data'!$D7431,'[1]Sales People'!$A:$B,2,0)</f>
        <v>Eugene Holmes</v>
      </c>
      <c r="P4294" s="9" t="str">
        <f>VLOOKUP('Consolidtaed Data'!$E7431,[1]Customers!$A:$B,2,0)</f>
        <v>Russell Alexander</v>
      </c>
      <c r="Q4294" s="11">
        <f>WEEKDAY('Consolidtaed Data'!$F7431)</f>
        <v>1</v>
      </c>
      <c r="R4294" s="9">
        <f>MONTH('Consolidtaed Data'!$F7431)</f>
        <v>7</v>
      </c>
      <c r="S4294" s="9" t="str">
        <f>TEXT(Table3[[#This Row],[Purchase Date]],"MMMM")</f>
        <v>November</v>
      </c>
      <c r="T4294" s="9">
        <f>YEAR('Consolidtaed Data'!$F7431)</f>
        <v>2021</v>
      </c>
    </row>
    <row r="4295" spans="1:20" x14ac:dyDescent="0.3">
      <c r="A4295" s="9" t="s">
        <v>5318</v>
      </c>
      <c r="B4295" s="9" t="s">
        <v>54</v>
      </c>
      <c r="C4295" s="9" t="s">
        <v>169</v>
      </c>
      <c r="D4295" s="9" t="s">
        <v>193</v>
      </c>
      <c r="E4295" s="9" t="s">
        <v>947</v>
      </c>
      <c r="F4295" s="10">
        <v>44146</v>
      </c>
      <c r="G4295" s="10" t="str">
        <f>VLOOKUP(Table3[[#This Row],[Product ID]],[1]Products!$A:$G,2,0)</f>
        <v>Product 41</v>
      </c>
      <c r="H4295" s="22">
        <v>1</v>
      </c>
      <c r="I4295" s="9">
        <f>VLOOKUP('Consolidtaed Data'!$B8221,[1]Products!$A:$G,4,0)</f>
        <v>1052</v>
      </c>
      <c r="J4295" s="9">
        <f>VLOOKUP('Consolidtaed Data'!$B8221,[1]Products!$A:$G,3,0)</f>
        <v>589</v>
      </c>
      <c r="K4295" s="9">
        <f>'Consolidtaed Data'!$J8221*'Consolidtaed Data'!$H8221</f>
        <v>504</v>
      </c>
      <c r="L4295" s="9">
        <f>'Consolidtaed Data'!$I8221*'Consolidtaed Data'!$H8221</f>
        <v>951</v>
      </c>
      <c r="M4295" s="9">
        <f>'Consolidtaed Data'!$L8221-'Consolidtaed Data'!$K8221</f>
        <v>1224</v>
      </c>
      <c r="N4295" s="9" t="str">
        <f>VLOOKUP('Consolidtaed Data'!$C8221,[1]Locations!$A:$O,2,0)</f>
        <v>Victorville</v>
      </c>
      <c r="O4295" s="9" t="str">
        <f>VLOOKUP('Consolidtaed Data'!$D8221,'[1]Sales People'!$A:$B,2,0)</f>
        <v>Arthur Mccoy</v>
      </c>
      <c r="P4295" s="9" t="str">
        <f>VLOOKUP('Consolidtaed Data'!$E8221,[1]Customers!$A:$B,2,0)</f>
        <v>Peter Freeman</v>
      </c>
      <c r="Q4295" s="11">
        <f>WEEKDAY('Consolidtaed Data'!$F8221)</f>
        <v>6</v>
      </c>
      <c r="R4295" s="9">
        <f>MONTH('Consolidtaed Data'!$F8221)</f>
        <v>9</v>
      </c>
      <c r="S4295" s="9" t="str">
        <f>TEXT(Table3[[#This Row],[Purchase Date]],"MMMM")</f>
        <v>November</v>
      </c>
      <c r="T4295" s="9">
        <f>YEAR('Consolidtaed Data'!$F8221)</f>
        <v>2021</v>
      </c>
    </row>
    <row r="4296" spans="1:20" x14ac:dyDescent="0.3">
      <c r="A4296" s="9" t="s">
        <v>5319</v>
      </c>
      <c r="B4296" s="9" t="s">
        <v>225</v>
      </c>
      <c r="C4296" s="9" t="s">
        <v>263</v>
      </c>
      <c r="D4296" s="9" t="s">
        <v>105</v>
      </c>
      <c r="E4296" s="9" t="s">
        <v>2303</v>
      </c>
      <c r="F4296" s="10">
        <v>44146</v>
      </c>
      <c r="G4296" s="10" t="str">
        <f>VLOOKUP(Table3[[#This Row],[Product ID]],[1]Products!$A:$G,2,0)</f>
        <v>Product 24</v>
      </c>
      <c r="H4296" s="22">
        <v>3</v>
      </c>
      <c r="I4296" s="9">
        <f>VLOOKUP('Consolidtaed Data'!$B8305,[1]Products!$A:$G,4,0)</f>
        <v>947</v>
      </c>
      <c r="J4296" s="9">
        <f>VLOOKUP('Consolidtaed Data'!$B8305,[1]Products!$A:$G,3,0)</f>
        <v>786</v>
      </c>
      <c r="K4296" s="9">
        <f>'Consolidtaed Data'!$J8305*'Consolidtaed Data'!$H8305</f>
        <v>872</v>
      </c>
      <c r="L4296" s="9">
        <f>'Consolidtaed Data'!$I8305*'Consolidtaed Data'!$H8305</f>
        <v>1743</v>
      </c>
      <c r="M4296" s="9">
        <f>'Consolidtaed Data'!$L8305-'Consolidtaed Data'!$K8305</f>
        <v>275</v>
      </c>
      <c r="N4296" s="9" t="str">
        <f>VLOOKUP('Consolidtaed Data'!$C8305,[1]Locations!$A:$O,2,0)</f>
        <v>Orange</v>
      </c>
      <c r="O4296" s="9" t="str">
        <f>VLOOKUP('Consolidtaed Data'!$D8305,'[1]Sales People'!$A:$B,2,0)</f>
        <v>Arthur Mccoy</v>
      </c>
      <c r="P4296" s="9" t="str">
        <f>VLOOKUP('Consolidtaed Data'!$E8305,[1]Customers!$A:$B,2,0)</f>
        <v>Stephen Greene</v>
      </c>
      <c r="Q4296" s="11">
        <f>WEEKDAY('Consolidtaed Data'!$F8305)</f>
        <v>6</v>
      </c>
      <c r="R4296" s="9">
        <f>MONTH('Consolidtaed Data'!$F8305)</f>
        <v>9</v>
      </c>
      <c r="S4296" s="9" t="str">
        <f>TEXT(Table3[[#This Row],[Purchase Date]],"MMMM")</f>
        <v>November</v>
      </c>
      <c r="T4296" s="9">
        <f>YEAR('Consolidtaed Data'!$F8305)</f>
        <v>2021</v>
      </c>
    </row>
    <row r="4297" spans="1:20" x14ac:dyDescent="0.3">
      <c r="A4297" s="9" t="s">
        <v>5320</v>
      </c>
      <c r="B4297" s="9" t="s">
        <v>369</v>
      </c>
      <c r="C4297" s="9" t="s">
        <v>55</v>
      </c>
      <c r="D4297" s="9" t="s">
        <v>326</v>
      </c>
      <c r="E4297" s="9" t="s">
        <v>2342</v>
      </c>
      <c r="F4297" s="10">
        <v>44146</v>
      </c>
      <c r="G4297" s="10" t="str">
        <f>VLOOKUP(Table3[[#This Row],[Product ID]],[1]Products!$A:$G,2,0)</f>
        <v>Product 8</v>
      </c>
      <c r="H4297" s="22">
        <v>2</v>
      </c>
      <c r="I4297" s="9">
        <f>VLOOKUP('Consolidtaed Data'!$B8527,[1]Products!$A:$G,4,0)</f>
        <v>136</v>
      </c>
      <c r="J4297" s="9">
        <f>VLOOKUP('Consolidtaed Data'!$B8527,[1]Products!$A:$G,3,0)</f>
        <v>72</v>
      </c>
      <c r="K4297" s="9">
        <f>'Consolidtaed Data'!$J8527*'Consolidtaed Data'!$H8527</f>
        <v>947</v>
      </c>
      <c r="L4297" s="9">
        <f>'Consolidtaed Data'!$I8527*'Consolidtaed Data'!$H8527</f>
        <v>1353</v>
      </c>
      <c r="M4297" s="9">
        <f>'Consolidtaed Data'!$L8527-'Consolidtaed Data'!$K8527</f>
        <v>2216</v>
      </c>
      <c r="N4297" s="9" t="str">
        <f>VLOOKUP('Consolidtaed Data'!$C8527,[1]Locations!$A:$O,2,0)</f>
        <v>El Cajon</v>
      </c>
      <c r="O4297" s="9" t="str">
        <f>VLOOKUP('Consolidtaed Data'!$D8527,'[1]Sales People'!$A:$B,2,0)</f>
        <v>Carl Elliott</v>
      </c>
      <c r="P4297" s="9" t="str">
        <f>VLOOKUP('Consolidtaed Data'!$E8527,[1]Customers!$A:$B,2,0)</f>
        <v>Bruce Armstrong</v>
      </c>
      <c r="Q4297" s="11">
        <f>WEEKDAY('Consolidtaed Data'!$F8527)</f>
        <v>1</v>
      </c>
      <c r="R4297" s="9">
        <f>MONTH('Consolidtaed Data'!$F8527)</f>
        <v>10</v>
      </c>
      <c r="S4297" s="9" t="str">
        <f>TEXT(Table3[[#This Row],[Purchase Date]],"MMMM")</f>
        <v>November</v>
      </c>
      <c r="T4297" s="9">
        <f>YEAR('Consolidtaed Data'!$F8527)</f>
        <v>2021</v>
      </c>
    </row>
    <row r="4298" spans="1:20" x14ac:dyDescent="0.3">
      <c r="A4298" s="9" t="s">
        <v>5321</v>
      </c>
      <c r="B4298" s="9" t="s">
        <v>360</v>
      </c>
      <c r="C4298" s="9" t="s">
        <v>130</v>
      </c>
      <c r="D4298" s="9" t="s">
        <v>56</v>
      </c>
      <c r="E4298" s="9" t="s">
        <v>1062</v>
      </c>
      <c r="F4298" s="10">
        <v>44146</v>
      </c>
      <c r="G4298" s="10" t="str">
        <f>VLOOKUP(Table3[[#This Row],[Product ID]],[1]Products!$A:$G,2,0)</f>
        <v>Product 59</v>
      </c>
      <c r="H4298" s="22">
        <v>3</v>
      </c>
      <c r="I4298" s="9">
        <f>VLOOKUP('Consolidtaed Data'!$B8624,[1]Products!$A:$G,4,0)</f>
        <v>800</v>
      </c>
      <c r="J4298" s="9">
        <f>VLOOKUP('Consolidtaed Data'!$B8624,[1]Products!$A:$G,3,0)</f>
        <v>536</v>
      </c>
      <c r="K4298" s="9">
        <f>'Consolidtaed Data'!$J8624*'Consolidtaed Data'!$H8624</f>
        <v>589</v>
      </c>
      <c r="L4298" s="9">
        <f>'Consolidtaed Data'!$I8624*'Consolidtaed Data'!$H8624</f>
        <v>1052</v>
      </c>
      <c r="M4298" s="9">
        <f>'Consolidtaed Data'!$L8624-'Consolidtaed Data'!$K8624</f>
        <v>78</v>
      </c>
      <c r="N4298" s="9" t="str">
        <f>VLOOKUP('Consolidtaed Data'!$C8624,[1]Locations!$A:$O,2,0)</f>
        <v>Fontana</v>
      </c>
      <c r="O4298" s="9" t="str">
        <f>VLOOKUP('Consolidtaed Data'!$D8624,'[1]Sales People'!$A:$B,2,0)</f>
        <v>Henry Nelson</v>
      </c>
      <c r="P4298" s="9" t="str">
        <f>VLOOKUP('Consolidtaed Data'!$E8624,[1]Customers!$A:$B,2,0)</f>
        <v>John Hunt</v>
      </c>
      <c r="Q4298" s="11">
        <f>WEEKDAY('Consolidtaed Data'!$F8624)</f>
        <v>1</v>
      </c>
      <c r="R4298" s="9">
        <f>MONTH('Consolidtaed Data'!$F8624)</f>
        <v>10</v>
      </c>
      <c r="S4298" s="9" t="str">
        <f>TEXT(Table3[[#This Row],[Purchase Date]],"MMMM")</f>
        <v>November</v>
      </c>
      <c r="T4298" s="9">
        <f>YEAR('Consolidtaed Data'!$F8624)</f>
        <v>2021</v>
      </c>
    </row>
    <row r="4299" spans="1:20" x14ac:dyDescent="0.3">
      <c r="A4299" s="9" t="s">
        <v>5322</v>
      </c>
      <c r="B4299" s="9" t="s">
        <v>219</v>
      </c>
      <c r="C4299" s="9" t="s">
        <v>319</v>
      </c>
      <c r="D4299" s="9" t="s">
        <v>83</v>
      </c>
      <c r="E4299" s="9" t="s">
        <v>1871</v>
      </c>
      <c r="F4299" s="10">
        <v>44146</v>
      </c>
      <c r="G4299" s="10" t="str">
        <f>VLOOKUP(Table3[[#This Row],[Product ID]],[1]Products!$A:$G,2,0)</f>
        <v>Product 35</v>
      </c>
      <c r="H4299" s="22">
        <v>2</v>
      </c>
      <c r="I4299" s="9">
        <f>VLOOKUP('Consolidtaed Data'!$B8746,[1]Products!$A:$G,4,0)</f>
        <v>392</v>
      </c>
      <c r="J4299" s="9">
        <f>VLOOKUP('Consolidtaed Data'!$B8746,[1]Products!$A:$G,3,0)</f>
        <v>255</v>
      </c>
      <c r="K4299" s="9">
        <f>'Consolidtaed Data'!$J8746*'Consolidtaed Data'!$H8746</f>
        <v>3032</v>
      </c>
      <c r="L4299" s="9">
        <f>'Consolidtaed Data'!$I8746*'Consolidtaed Data'!$H8746</f>
        <v>3566</v>
      </c>
      <c r="M4299" s="9">
        <f>'Consolidtaed Data'!$L8746-'Consolidtaed Data'!$K8746</f>
        <v>463</v>
      </c>
      <c r="N4299" s="9" t="str">
        <f>VLOOKUP('Consolidtaed Data'!$C8746,[1]Locations!$A:$O,2,0)</f>
        <v>Long Beach</v>
      </c>
      <c r="O4299" s="9" t="str">
        <f>VLOOKUP('Consolidtaed Data'!$D8746,'[1]Sales People'!$A:$B,2,0)</f>
        <v>Gary Rodriguez</v>
      </c>
      <c r="P4299" s="9" t="str">
        <f>VLOOKUP('Consolidtaed Data'!$E8746,[1]Customers!$A:$B,2,0)</f>
        <v>Ryan Ford</v>
      </c>
      <c r="Q4299" s="11">
        <f>WEEKDAY('Consolidtaed Data'!$F8746)</f>
        <v>4</v>
      </c>
      <c r="R4299" s="9">
        <f>MONTH('Consolidtaed Data'!$F8746)</f>
        <v>10</v>
      </c>
      <c r="S4299" s="9" t="str">
        <f>TEXT(Table3[[#This Row],[Purchase Date]],"MMMM")</f>
        <v>November</v>
      </c>
      <c r="T4299" s="9">
        <f>YEAR('Consolidtaed Data'!$F8746)</f>
        <v>2021</v>
      </c>
    </row>
    <row r="4300" spans="1:20" x14ac:dyDescent="0.3">
      <c r="A4300" s="9" t="s">
        <v>5323</v>
      </c>
      <c r="B4300" s="9" t="s">
        <v>248</v>
      </c>
      <c r="C4300" s="9" t="s">
        <v>42</v>
      </c>
      <c r="D4300" s="9" t="s">
        <v>22</v>
      </c>
      <c r="E4300" s="9" t="s">
        <v>1240</v>
      </c>
      <c r="F4300" s="10">
        <v>44146</v>
      </c>
      <c r="G4300" s="10" t="str">
        <f>VLOOKUP(Table3[[#This Row],[Product ID]],[1]Products!$A:$G,2,0)</f>
        <v>Product 97</v>
      </c>
      <c r="H4300" s="22">
        <v>3</v>
      </c>
      <c r="I4300" s="9">
        <f>VLOOKUP('Consolidtaed Data'!$B9408,[1]Products!$A:$G,4,0)</f>
        <v>1671</v>
      </c>
      <c r="J4300" s="9">
        <f>VLOOKUP('Consolidtaed Data'!$B9408,[1]Products!$A:$G,3,0)</f>
        <v>1220</v>
      </c>
      <c r="K4300" s="9">
        <f>'Consolidtaed Data'!$J9408*'Consolidtaed Data'!$H9408</f>
        <v>2886</v>
      </c>
      <c r="L4300" s="9">
        <f>'Consolidtaed Data'!$I9408*'Consolidtaed Data'!$H9408</f>
        <v>4242</v>
      </c>
      <c r="M4300" s="9">
        <f>'Consolidtaed Data'!$L9408-'Consolidtaed Data'!$K9408</f>
        <v>246</v>
      </c>
      <c r="N4300" s="9" t="str">
        <f>VLOOKUP('Consolidtaed Data'!$C9408,[1]Locations!$A:$O,2,0)</f>
        <v>Bakersfield</v>
      </c>
      <c r="O4300" s="9" t="str">
        <f>VLOOKUP('Consolidtaed Data'!$D9408,'[1]Sales People'!$A:$B,2,0)</f>
        <v>Joshua Cook</v>
      </c>
      <c r="P4300" s="9" t="str">
        <f>VLOOKUP('Consolidtaed Data'!$E9408,[1]Customers!$A:$B,2,0)</f>
        <v>Fred Jenkins</v>
      </c>
      <c r="Q4300" s="11">
        <f>WEEKDAY('Consolidtaed Data'!$F9408)</f>
        <v>7</v>
      </c>
      <c r="R4300" s="9">
        <f>MONTH('Consolidtaed Data'!$F9408)</f>
        <v>12</v>
      </c>
      <c r="S4300" s="9" t="str">
        <f>TEXT(Table3[[#This Row],[Purchase Date]],"MMMM")</f>
        <v>November</v>
      </c>
      <c r="T4300" s="9">
        <f>YEAR('Consolidtaed Data'!$F9408)</f>
        <v>2021</v>
      </c>
    </row>
    <row r="4301" spans="1:20" x14ac:dyDescent="0.3">
      <c r="A4301" s="9" t="s">
        <v>5324</v>
      </c>
      <c r="B4301" s="9" t="s">
        <v>219</v>
      </c>
      <c r="C4301" s="9" t="s">
        <v>45</v>
      </c>
      <c r="D4301" s="9" t="s">
        <v>193</v>
      </c>
      <c r="E4301" s="9" t="s">
        <v>3244</v>
      </c>
      <c r="F4301" s="10">
        <v>44147</v>
      </c>
      <c r="G4301" s="10" t="str">
        <f>VLOOKUP(Table3[[#This Row],[Product ID]],[1]Products!$A:$G,2,0)</f>
        <v>Product 35</v>
      </c>
      <c r="H4301" s="22">
        <v>1</v>
      </c>
      <c r="I4301" s="9">
        <f>VLOOKUP('Consolidtaed Data'!$B4762,[1]Products!$A:$G,4,0)</f>
        <v>1671</v>
      </c>
      <c r="J4301" s="9">
        <f>VLOOKUP('Consolidtaed Data'!$B4762,[1]Products!$A:$G,3,0)</f>
        <v>1220</v>
      </c>
      <c r="K4301" s="9">
        <f>'Consolidtaed Data'!$J4762*'Consolidtaed Data'!$H4762</f>
        <v>5364</v>
      </c>
      <c r="L4301" s="9">
        <f>'Consolidtaed Data'!$I4762*'Consolidtaed Data'!$H4762</f>
        <v>7059</v>
      </c>
      <c r="M4301" s="9">
        <f>'Consolidtaed Data'!$L4762-'Consolidtaed Data'!$K4762</f>
        <v>902</v>
      </c>
      <c r="N4301" s="9" t="str">
        <f>VLOOKUP('Consolidtaed Data'!$C4762,[1]Locations!$A:$O,2,0)</f>
        <v>El Monte</v>
      </c>
      <c r="O4301" s="9" t="str">
        <f>VLOOKUP('Consolidtaed Data'!$D4762,'[1]Sales People'!$A:$B,2,0)</f>
        <v>Scott Mason</v>
      </c>
      <c r="P4301" s="9" t="str">
        <f>VLOOKUP('Consolidtaed Data'!$E4762,[1]Customers!$A:$B,2,0)</f>
        <v>Roger Tucker</v>
      </c>
      <c r="Q4301" s="11">
        <f>WEEKDAY('Consolidtaed Data'!$F4762)</f>
        <v>3</v>
      </c>
      <c r="R4301" s="9">
        <f>MONTH('Consolidtaed Data'!$F4762)</f>
        <v>12</v>
      </c>
      <c r="S4301" s="9" t="str">
        <f>TEXT(Table3[[#This Row],[Purchase Date]],"MMMM")</f>
        <v>November</v>
      </c>
      <c r="T4301" s="9">
        <f>YEAR('Consolidtaed Data'!$F4762)</f>
        <v>2020</v>
      </c>
    </row>
    <row r="4302" spans="1:20" x14ac:dyDescent="0.3">
      <c r="A4302" s="9" t="s">
        <v>5325</v>
      </c>
      <c r="B4302" s="9" t="s">
        <v>129</v>
      </c>
      <c r="C4302" s="9" t="s">
        <v>122</v>
      </c>
      <c r="D4302" s="9" t="s">
        <v>241</v>
      </c>
      <c r="E4302" s="9" t="s">
        <v>726</v>
      </c>
      <c r="F4302" s="10">
        <v>44147</v>
      </c>
      <c r="G4302" s="10" t="str">
        <f>VLOOKUP(Table3[[#This Row],[Product ID]],[1]Products!$A:$G,2,0)</f>
        <v>Product 47</v>
      </c>
      <c r="H4302" s="22">
        <v>2</v>
      </c>
      <c r="I4302" s="9">
        <f>VLOOKUP('Consolidtaed Data'!$B4824,[1]Products!$A:$G,4,0)</f>
        <v>1889</v>
      </c>
      <c r="J4302" s="9">
        <f>VLOOKUP('Consolidtaed Data'!$B4824,[1]Products!$A:$G,3,0)</f>
        <v>945</v>
      </c>
      <c r="K4302" s="9">
        <f>'Consolidtaed Data'!$J4824*'Consolidtaed Data'!$H4824</f>
        <v>2454</v>
      </c>
      <c r="L4302" s="9">
        <f>'Consolidtaed Data'!$I4824*'Consolidtaed Data'!$H4824</f>
        <v>3066</v>
      </c>
      <c r="M4302" s="9">
        <f>'Consolidtaed Data'!$L4824-'Consolidtaed Data'!$K4824</f>
        <v>321</v>
      </c>
      <c r="N4302" s="9" t="str">
        <f>VLOOKUP('Consolidtaed Data'!$C4824,[1]Locations!$A:$O,2,0)</f>
        <v>Torrance</v>
      </c>
      <c r="O4302" s="9" t="str">
        <f>VLOOKUP('Consolidtaed Data'!$D4824,'[1]Sales People'!$A:$B,2,0)</f>
        <v>Joe Sims</v>
      </c>
      <c r="P4302" s="9" t="str">
        <f>VLOOKUP('Consolidtaed Data'!$E4824,[1]Customers!$A:$B,2,0)</f>
        <v>Eugene Ryan</v>
      </c>
      <c r="Q4302" s="11">
        <f>WEEKDAY('Consolidtaed Data'!$F4824)</f>
        <v>1</v>
      </c>
      <c r="R4302" s="9">
        <f>MONTH('Consolidtaed Data'!$F4824)</f>
        <v>12</v>
      </c>
      <c r="S4302" s="9" t="str">
        <f>TEXT(Table3[[#This Row],[Purchase Date]],"MMMM")</f>
        <v>November</v>
      </c>
      <c r="T4302" s="9">
        <f>YEAR('Consolidtaed Data'!$F4824)</f>
        <v>2020</v>
      </c>
    </row>
    <row r="4303" spans="1:20" x14ac:dyDescent="0.3">
      <c r="A4303" s="9" t="s">
        <v>5326</v>
      </c>
      <c r="B4303" s="9" t="s">
        <v>981</v>
      </c>
      <c r="C4303" s="9" t="s">
        <v>45</v>
      </c>
      <c r="D4303" s="9" t="s">
        <v>105</v>
      </c>
      <c r="E4303" s="9" t="s">
        <v>180</v>
      </c>
      <c r="F4303" s="10">
        <v>44147</v>
      </c>
      <c r="G4303" s="10" t="str">
        <f>VLOOKUP(Table3[[#This Row],[Product ID]],[1]Products!$A:$G,2,0)</f>
        <v>Product 3</v>
      </c>
      <c r="H4303" s="22">
        <v>1</v>
      </c>
      <c r="I4303" s="9">
        <f>VLOOKUP('Consolidtaed Data'!$B4895,[1]Products!$A:$G,4,0)</f>
        <v>684</v>
      </c>
      <c r="J4303" s="9">
        <f>VLOOKUP('Consolidtaed Data'!$B4895,[1]Products!$A:$G,3,0)</f>
        <v>561</v>
      </c>
      <c r="K4303" s="9">
        <f>'Consolidtaed Data'!$J4895*'Consolidtaed Data'!$H4895</f>
        <v>1190</v>
      </c>
      <c r="L4303" s="9">
        <f>'Consolidtaed Data'!$I4895*'Consolidtaed Data'!$H4895</f>
        <v>1566</v>
      </c>
      <c r="M4303" s="9">
        <f>'Consolidtaed Data'!$L4895-'Consolidtaed Data'!$K4895</f>
        <v>2200</v>
      </c>
      <c r="N4303" s="9" t="str">
        <f>VLOOKUP('Consolidtaed Data'!$C4895,[1]Locations!$A:$O,2,0)</f>
        <v>San Buenaventura (Ventura)</v>
      </c>
      <c r="O4303" s="9" t="str">
        <f>VLOOKUP('Consolidtaed Data'!$D4895,'[1]Sales People'!$A:$B,2,0)</f>
        <v>Sean Miller</v>
      </c>
      <c r="P4303" s="9" t="str">
        <f>VLOOKUP('Consolidtaed Data'!$E4895,[1]Customers!$A:$B,2,0)</f>
        <v>Jonathan Pierce</v>
      </c>
      <c r="Q4303" s="11">
        <f>WEEKDAY('Consolidtaed Data'!$F4895)</f>
        <v>7</v>
      </c>
      <c r="R4303" s="9">
        <f>MONTH('Consolidtaed Data'!$F4895)</f>
        <v>12</v>
      </c>
      <c r="S4303" s="9" t="str">
        <f>TEXT(Table3[[#This Row],[Purchase Date]],"MMMM")</f>
        <v>November</v>
      </c>
      <c r="T4303" s="9">
        <f>YEAR('Consolidtaed Data'!$F4895)</f>
        <v>2020</v>
      </c>
    </row>
    <row r="4304" spans="1:20" x14ac:dyDescent="0.3">
      <c r="A4304" s="9" t="s">
        <v>5327</v>
      </c>
      <c r="B4304" s="9" t="s">
        <v>49</v>
      </c>
      <c r="C4304" s="9" t="s">
        <v>295</v>
      </c>
      <c r="D4304" s="9" t="s">
        <v>153</v>
      </c>
      <c r="E4304" s="9" t="s">
        <v>1695</v>
      </c>
      <c r="F4304" s="10">
        <v>44147</v>
      </c>
      <c r="G4304" s="10" t="str">
        <f>VLOOKUP(Table3[[#This Row],[Product ID]],[1]Products!$A:$G,2,0)</f>
        <v>Product 30</v>
      </c>
      <c r="H4304" s="22">
        <v>1</v>
      </c>
      <c r="I4304" s="9">
        <f>VLOOKUP('Consolidtaed Data'!$B5715,[1]Products!$A:$G,4,0)</f>
        <v>1022</v>
      </c>
      <c r="J4304" s="9">
        <f>VLOOKUP('Consolidtaed Data'!$B5715,[1]Products!$A:$G,3,0)</f>
        <v>818</v>
      </c>
      <c r="K4304" s="9">
        <f>'Consolidtaed Data'!$J5715*'Consolidtaed Data'!$H5715</f>
        <v>1234</v>
      </c>
      <c r="L4304" s="9">
        <f>'Consolidtaed Data'!$I5715*'Consolidtaed Data'!$H5715</f>
        <v>1582</v>
      </c>
      <c r="M4304" s="9">
        <f>'Consolidtaed Data'!$L5715-'Consolidtaed Data'!$K5715</f>
        <v>452</v>
      </c>
      <c r="N4304" s="9" t="str">
        <f>VLOOKUP('Consolidtaed Data'!$C5715,[1]Locations!$A:$O,2,0)</f>
        <v>Fontana</v>
      </c>
      <c r="O4304" s="9" t="str">
        <f>VLOOKUP('Consolidtaed Data'!$D5715,'[1]Sales People'!$A:$B,2,0)</f>
        <v>Joshua Cook</v>
      </c>
      <c r="P4304" s="9" t="str">
        <f>VLOOKUP('Consolidtaed Data'!$E5715,[1]Customers!$A:$B,2,0)</f>
        <v>Samuel Fowler</v>
      </c>
      <c r="Q4304" s="11">
        <f>WEEKDAY('Consolidtaed Data'!$F5715)</f>
        <v>6</v>
      </c>
      <c r="R4304" s="9">
        <f>MONTH('Consolidtaed Data'!$F5715)</f>
        <v>2</v>
      </c>
      <c r="S4304" s="9" t="str">
        <f>TEXT(Table3[[#This Row],[Purchase Date]],"MMMM")</f>
        <v>November</v>
      </c>
      <c r="T4304" s="9">
        <f>YEAR('Consolidtaed Data'!$F5715)</f>
        <v>2021</v>
      </c>
    </row>
    <row r="4305" spans="1:20" x14ac:dyDescent="0.3">
      <c r="A4305" s="9" t="s">
        <v>5328</v>
      </c>
      <c r="B4305" s="9" t="s">
        <v>116</v>
      </c>
      <c r="C4305" s="9" t="s">
        <v>192</v>
      </c>
      <c r="D4305" s="9" t="s">
        <v>220</v>
      </c>
      <c r="E4305" s="9" t="s">
        <v>268</v>
      </c>
      <c r="F4305" s="10">
        <v>44147</v>
      </c>
      <c r="G4305" s="10" t="str">
        <f>VLOOKUP(Table3[[#This Row],[Product ID]],[1]Products!$A:$G,2,0)</f>
        <v>Product 55</v>
      </c>
      <c r="H4305" s="22">
        <v>2</v>
      </c>
      <c r="I4305" s="9">
        <f>VLOOKUP('Consolidtaed Data'!$B5817,[1]Products!$A:$G,4,0)</f>
        <v>1526</v>
      </c>
      <c r="J4305" s="9">
        <f>VLOOKUP('Consolidtaed Data'!$B5817,[1]Products!$A:$G,3,0)</f>
        <v>1251</v>
      </c>
      <c r="K4305" s="9">
        <f>'Consolidtaed Data'!$J5817*'Consolidtaed Data'!$H5817</f>
        <v>1902</v>
      </c>
      <c r="L4305" s="9">
        <f>'Consolidtaed Data'!$I5817*'Consolidtaed Data'!$H5817</f>
        <v>2640</v>
      </c>
      <c r="M4305" s="9">
        <f>'Consolidtaed Data'!$L5817-'Consolidtaed Data'!$K5817</f>
        <v>1818</v>
      </c>
      <c r="N4305" s="9" t="str">
        <f>VLOOKUP('Consolidtaed Data'!$C5817,[1]Locations!$A:$O,2,0)</f>
        <v>Roseville</v>
      </c>
      <c r="O4305" s="9" t="str">
        <f>VLOOKUP('Consolidtaed Data'!$D5817,'[1]Sales People'!$A:$B,2,0)</f>
        <v>Fred Robertson</v>
      </c>
      <c r="P4305" s="9" t="str">
        <f>VLOOKUP('Consolidtaed Data'!$E5817,[1]Customers!$A:$B,2,0)</f>
        <v>Jose Barnes</v>
      </c>
      <c r="Q4305" s="11">
        <f>WEEKDAY('Consolidtaed Data'!$F5817)</f>
        <v>6</v>
      </c>
      <c r="R4305" s="9">
        <f>MONTH('Consolidtaed Data'!$F5817)</f>
        <v>3</v>
      </c>
      <c r="S4305" s="9" t="str">
        <f>TEXT(Table3[[#This Row],[Purchase Date]],"MMMM")</f>
        <v>November</v>
      </c>
      <c r="T4305" s="9">
        <f>YEAR('Consolidtaed Data'!$F5817)</f>
        <v>2021</v>
      </c>
    </row>
    <row r="4306" spans="1:20" x14ac:dyDescent="0.3">
      <c r="A4306" s="9" t="s">
        <v>5329</v>
      </c>
      <c r="B4306" s="9" t="s">
        <v>33</v>
      </c>
      <c r="C4306" s="9" t="s">
        <v>25</v>
      </c>
      <c r="D4306" s="9" t="s">
        <v>229</v>
      </c>
      <c r="E4306" s="9" t="s">
        <v>912</v>
      </c>
      <c r="F4306" s="10">
        <v>44147</v>
      </c>
      <c r="G4306" s="10" t="str">
        <f>VLOOKUP(Table3[[#This Row],[Product ID]],[1]Products!$A:$G,2,0)</f>
        <v>Product 29</v>
      </c>
      <c r="H4306" s="22">
        <v>3</v>
      </c>
      <c r="I4306" s="9">
        <f>VLOOKUP('Consolidtaed Data'!$B6142,[1]Products!$A:$G,4,0)</f>
        <v>112</v>
      </c>
      <c r="J4306" s="9">
        <f>VLOOKUP('Consolidtaed Data'!$B6142,[1]Products!$A:$G,3,0)</f>
        <v>90</v>
      </c>
      <c r="K4306" s="9">
        <f>'Consolidtaed Data'!$J6142*'Consolidtaed Data'!$H6142</f>
        <v>1942</v>
      </c>
      <c r="L4306" s="9">
        <f>'Consolidtaed Data'!$I6142*'Consolidtaed Data'!$H6142</f>
        <v>3596</v>
      </c>
      <c r="M4306" s="9">
        <f>'Consolidtaed Data'!$L6142-'Consolidtaed Data'!$K6142</f>
        <v>280</v>
      </c>
      <c r="N4306" s="9" t="str">
        <f>VLOOKUP('Consolidtaed Data'!$C6142,[1]Locations!$A:$O,2,0)</f>
        <v>Oceanside</v>
      </c>
      <c r="O4306" s="9" t="str">
        <f>VLOOKUP('Consolidtaed Data'!$D6142,'[1]Sales People'!$A:$B,2,0)</f>
        <v>Larry Marshall</v>
      </c>
      <c r="P4306" s="9" t="str">
        <f>VLOOKUP('Consolidtaed Data'!$E6142,[1]Customers!$A:$B,2,0)</f>
        <v>Ronald Duncan</v>
      </c>
      <c r="Q4306" s="11">
        <f>WEEKDAY('Consolidtaed Data'!$F6142)</f>
        <v>3</v>
      </c>
      <c r="R4306" s="9">
        <f>MONTH('Consolidtaed Data'!$F6142)</f>
        <v>4</v>
      </c>
      <c r="S4306" s="9" t="str">
        <f>TEXT(Table3[[#This Row],[Purchase Date]],"MMMM")</f>
        <v>November</v>
      </c>
      <c r="T4306" s="9">
        <f>YEAR('Consolidtaed Data'!$F6142)</f>
        <v>2021</v>
      </c>
    </row>
    <row r="4307" spans="1:20" x14ac:dyDescent="0.3">
      <c r="A4307" s="9" t="s">
        <v>5330</v>
      </c>
      <c r="B4307" s="9" t="s">
        <v>7</v>
      </c>
      <c r="C4307" s="9" t="s">
        <v>205</v>
      </c>
      <c r="D4307" s="9" t="s">
        <v>46</v>
      </c>
      <c r="E4307" s="9" t="s">
        <v>2148</v>
      </c>
      <c r="F4307" s="10">
        <v>44147</v>
      </c>
      <c r="G4307" s="10" t="str">
        <f>VLOOKUP(Table3[[#This Row],[Product ID]],[1]Products!$A:$G,2,0)</f>
        <v>Product 77</v>
      </c>
      <c r="H4307" s="22">
        <v>3</v>
      </c>
      <c r="I4307" s="9">
        <f>VLOOKUP('Consolidtaed Data'!$B6161,[1]Products!$A:$G,4,0)</f>
        <v>1899</v>
      </c>
      <c r="J4307" s="9">
        <f>VLOOKUP('Consolidtaed Data'!$B6161,[1]Products!$A:$G,3,0)</f>
        <v>1044</v>
      </c>
      <c r="K4307" s="9">
        <f>'Consolidtaed Data'!$J6161*'Consolidtaed Data'!$H6161</f>
        <v>4134</v>
      </c>
      <c r="L4307" s="9">
        <f>'Consolidtaed Data'!$I6161*'Consolidtaed Data'!$H6161</f>
        <v>5661</v>
      </c>
      <c r="M4307" s="9">
        <f>'Consolidtaed Data'!$L6161-'Consolidtaed Data'!$K6161</f>
        <v>383</v>
      </c>
      <c r="N4307" s="9" t="str">
        <f>VLOOKUP('Consolidtaed Data'!$C6161,[1]Locations!$A:$O,2,0)</f>
        <v>Oceanside</v>
      </c>
      <c r="O4307" s="9" t="str">
        <f>VLOOKUP('Consolidtaed Data'!$D6161,'[1]Sales People'!$A:$B,2,0)</f>
        <v>Ryan Butler</v>
      </c>
      <c r="P4307" s="9" t="str">
        <f>VLOOKUP('Consolidtaed Data'!$E6161,[1]Customers!$A:$B,2,0)</f>
        <v>Bobby Willis</v>
      </c>
      <c r="Q4307" s="11">
        <f>WEEKDAY('Consolidtaed Data'!$F6161)</f>
        <v>4</v>
      </c>
      <c r="R4307" s="9">
        <f>MONTH('Consolidtaed Data'!$F6161)</f>
        <v>4</v>
      </c>
      <c r="S4307" s="9" t="str">
        <f>TEXT(Table3[[#This Row],[Purchase Date]],"MMMM")</f>
        <v>November</v>
      </c>
      <c r="T4307" s="9">
        <f>YEAR('Consolidtaed Data'!$F6161)</f>
        <v>2021</v>
      </c>
    </row>
    <row r="4308" spans="1:20" x14ac:dyDescent="0.3">
      <c r="A4308" s="9" t="s">
        <v>5331</v>
      </c>
      <c r="B4308" s="9" t="s">
        <v>415</v>
      </c>
      <c r="C4308" s="9" t="s">
        <v>289</v>
      </c>
      <c r="D4308" s="9" t="s">
        <v>31</v>
      </c>
      <c r="E4308" s="9" t="s">
        <v>2098</v>
      </c>
      <c r="F4308" s="10">
        <v>44147</v>
      </c>
      <c r="G4308" s="10" t="str">
        <f>VLOOKUP(Table3[[#This Row],[Product ID]],[1]Products!$A:$G,2,0)</f>
        <v>Product 18</v>
      </c>
      <c r="H4308" s="22">
        <v>2</v>
      </c>
      <c r="I4308" s="9">
        <f>VLOOKUP('Consolidtaed Data'!$B6825,[1]Products!$A:$G,4,0)</f>
        <v>2353</v>
      </c>
      <c r="J4308" s="9">
        <f>VLOOKUP('Consolidtaed Data'!$B6825,[1]Products!$A:$G,3,0)</f>
        <v>1788</v>
      </c>
      <c r="K4308" s="9">
        <f>'Consolidtaed Data'!$J6825*'Consolidtaed Data'!$H6825</f>
        <v>2835</v>
      </c>
      <c r="L4308" s="9">
        <f>'Consolidtaed Data'!$I6825*'Consolidtaed Data'!$H6825</f>
        <v>5667</v>
      </c>
      <c r="M4308" s="9">
        <f>'Consolidtaed Data'!$L6825-'Consolidtaed Data'!$K6825</f>
        <v>184</v>
      </c>
      <c r="N4308" s="9" t="str">
        <f>VLOOKUP('Consolidtaed Data'!$C6825,[1]Locations!$A:$O,2,0)</f>
        <v>Fullerton</v>
      </c>
      <c r="O4308" s="9" t="str">
        <f>VLOOKUP('Consolidtaed Data'!$D6825,'[1]Sales People'!$A:$B,2,0)</f>
        <v>Ernest Wheeler</v>
      </c>
      <c r="P4308" s="9" t="str">
        <f>VLOOKUP('Consolidtaed Data'!$E6825,[1]Customers!$A:$B,2,0)</f>
        <v>Jose Lewis</v>
      </c>
      <c r="Q4308" s="11">
        <f>WEEKDAY('Consolidtaed Data'!$F6825)</f>
        <v>6</v>
      </c>
      <c r="R4308" s="9">
        <f>MONTH('Consolidtaed Data'!$F6825)</f>
        <v>6</v>
      </c>
      <c r="S4308" s="9" t="str">
        <f>TEXT(Table3[[#This Row],[Purchase Date]],"MMMM")</f>
        <v>November</v>
      </c>
      <c r="T4308" s="9">
        <f>YEAR('Consolidtaed Data'!$F6825)</f>
        <v>2021</v>
      </c>
    </row>
    <row r="4309" spans="1:20" x14ac:dyDescent="0.3">
      <c r="A4309" s="9" t="s">
        <v>5332</v>
      </c>
      <c r="B4309" s="9" t="s">
        <v>806</v>
      </c>
      <c r="C4309" s="9" t="s">
        <v>39</v>
      </c>
      <c r="D4309" s="9" t="s">
        <v>17</v>
      </c>
      <c r="E4309" s="9" t="s">
        <v>1903</v>
      </c>
      <c r="F4309" s="10">
        <v>44147</v>
      </c>
      <c r="G4309" s="10" t="str">
        <f>VLOOKUP(Table3[[#This Row],[Product ID]],[1]Products!$A:$G,2,0)</f>
        <v>Product 72</v>
      </c>
      <c r="H4309" s="22">
        <v>2</v>
      </c>
      <c r="I4309" s="9">
        <f>VLOOKUP('Consolidtaed Data'!$B6970,[1]Products!$A:$G,4,0)</f>
        <v>1783</v>
      </c>
      <c r="J4309" s="9">
        <f>VLOOKUP('Consolidtaed Data'!$B6970,[1]Products!$A:$G,3,0)</f>
        <v>1230</v>
      </c>
      <c r="K4309" s="9">
        <f>'Consolidtaed Data'!$J6970*'Consolidtaed Data'!$H6970</f>
        <v>900</v>
      </c>
      <c r="L4309" s="9">
        <f>'Consolidtaed Data'!$I6970*'Consolidtaed Data'!$H6970</f>
        <v>1500</v>
      </c>
      <c r="M4309" s="9">
        <f>'Consolidtaed Data'!$L6970-'Consolidtaed Data'!$K6970</f>
        <v>204</v>
      </c>
      <c r="N4309" s="9" t="str">
        <f>VLOOKUP('Consolidtaed Data'!$C6970,[1]Locations!$A:$O,2,0)</f>
        <v>Fremont</v>
      </c>
      <c r="O4309" s="9" t="str">
        <f>VLOOKUP('Consolidtaed Data'!$D6970,'[1]Sales People'!$A:$B,2,0)</f>
        <v>Brian Thomas</v>
      </c>
      <c r="P4309" s="9" t="str">
        <f>VLOOKUP('Consolidtaed Data'!$E6970,[1]Customers!$A:$B,2,0)</f>
        <v>Mark Spencer</v>
      </c>
      <c r="Q4309" s="11">
        <f>WEEKDAY('Consolidtaed Data'!$F6970)</f>
        <v>2</v>
      </c>
      <c r="R4309" s="9">
        <f>MONTH('Consolidtaed Data'!$F6970)</f>
        <v>6</v>
      </c>
      <c r="S4309" s="9" t="str">
        <f>TEXT(Table3[[#This Row],[Purchase Date]],"MMMM")</f>
        <v>November</v>
      </c>
      <c r="T4309" s="9">
        <f>YEAR('Consolidtaed Data'!$F6970)</f>
        <v>2021</v>
      </c>
    </row>
    <row r="4310" spans="1:20" x14ac:dyDescent="0.3">
      <c r="A4310" s="9" t="s">
        <v>5333</v>
      </c>
      <c r="B4310" s="9" t="s">
        <v>148</v>
      </c>
      <c r="C4310" s="9" t="s">
        <v>344</v>
      </c>
      <c r="D4310" s="9" t="s">
        <v>315</v>
      </c>
      <c r="E4310" s="9" t="s">
        <v>1736</v>
      </c>
      <c r="F4310" s="10">
        <v>44147</v>
      </c>
      <c r="G4310" s="10" t="str">
        <f>VLOOKUP(Table3[[#This Row],[Product ID]],[1]Products!$A:$G,2,0)</f>
        <v>Product 16</v>
      </c>
      <c r="H4310" s="22">
        <v>1</v>
      </c>
      <c r="I4310" s="9">
        <f>VLOOKUP('Consolidtaed Data'!$B7954,[1]Products!$A:$G,4,0)</f>
        <v>1526</v>
      </c>
      <c r="J4310" s="9">
        <f>VLOOKUP('Consolidtaed Data'!$B7954,[1]Products!$A:$G,3,0)</f>
        <v>1251</v>
      </c>
      <c r="K4310" s="9">
        <f>'Consolidtaed Data'!$J7954*'Consolidtaed Data'!$H7954</f>
        <v>1185</v>
      </c>
      <c r="L4310" s="9">
        <f>'Consolidtaed Data'!$I7954*'Consolidtaed Data'!$H7954</f>
        <v>1668</v>
      </c>
      <c r="M4310" s="9">
        <f>'Consolidtaed Data'!$L7954-'Consolidtaed Data'!$K7954</f>
        <v>87</v>
      </c>
      <c r="N4310" s="9" t="str">
        <f>VLOOKUP('Consolidtaed Data'!$C7954,[1]Locations!$A:$O,2,0)</f>
        <v>Sunnyvale</v>
      </c>
      <c r="O4310" s="9" t="str">
        <f>VLOOKUP('Consolidtaed Data'!$D7954,'[1]Sales People'!$A:$B,2,0)</f>
        <v>Justin Lynch</v>
      </c>
      <c r="P4310" s="9" t="str">
        <f>VLOOKUP('Consolidtaed Data'!$E7954,[1]Customers!$A:$B,2,0)</f>
        <v>Henry Andrews</v>
      </c>
      <c r="Q4310" s="11">
        <f>WEEKDAY('Consolidtaed Data'!$F7954)</f>
        <v>7</v>
      </c>
      <c r="R4310" s="9">
        <f>MONTH('Consolidtaed Data'!$F7954)</f>
        <v>8</v>
      </c>
      <c r="S4310" s="9" t="str">
        <f>TEXT(Table3[[#This Row],[Purchase Date]],"MMMM")</f>
        <v>November</v>
      </c>
      <c r="T4310" s="9">
        <f>YEAR('Consolidtaed Data'!$F7954)</f>
        <v>2021</v>
      </c>
    </row>
    <row r="4311" spans="1:20" x14ac:dyDescent="0.3">
      <c r="A4311" s="9" t="s">
        <v>5334</v>
      </c>
      <c r="B4311" s="9" t="s">
        <v>284</v>
      </c>
      <c r="C4311" s="9" t="s">
        <v>50</v>
      </c>
      <c r="D4311" s="9" t="s">
        <v>91</v>
      </c>
      <c r="E4311" s="9" t="s">
        <v>424</v>
      </c>
      <c r="F4311" s="10">
        <v>44147</v>
      </c>
      <c r="G4311" s="10" t="str">
        <f>VLOOKUP(Table3[[#This Row],[Product ID]],[1]Products!$A:$G,2,0)</f>
        <v>Product 96</v>
      </c>
      <c r="H4311" s="22">
        <v>1</v>
      </c>
      <c r="I4311" s="9">
        <f>VLOOKUP('Consolidtaed Data'!$B8038,[1]Products!$A:$G,4,0)</f>
        <v>2391</v>
      </c>
      <c r="J4311" s="9">
        <f>VLOOKUP('Consolidtaed Data'!$B8038,[1]Products!$A:$G,3,0)</f>
        <v>1291</v>
      </c>
      <c r="K4311" s="9">
        <f>'Consolidtaed Data'!$J8038*'Consolidtaed Data'!$H8038</f>
        <v>716</v>
      </c>
      <c r="L4311" s="9">
        <f>'Consolidtaed Data'!$I8038*'Consolidtaed Data'!$H8038</f>
        <v>1192</v>
      </c>
      <c r="M4311" s="9">
        <f>'Consolidtaed Data'!$L8038-'Consolidtaed Data'!$K8038</f>
        <v>329</v>
      </c>
      <c r="N4311" s="9" t="str">
        <f>VLOOKUP('Consolidtaed Data'!$C8038,[1]Locations!$A:$O,2,0)</f>
        <v>Pasadena</v>
      </c>
      <c r="O4311" s="9" t="str">
        <f>VLOOKUP('Consolidtaed Data'!$D8038,'[1]Sales People'!$A:$B,2,0)</f>
        <v>Sean Miller</v>
      </c>
      <c r="P4311" s="9" t="str">
        <f>VLOOKUP('Consolidtaed Data'!$E8038,[1]Customers!$A:$B,2,0)</f>
        <v>Donald Reynolds</v>
      </c>
      <c r="Q4311" s="11">
        <f>WEEKDAY('Consolidtaed Data'!$F8038)</f>
        <v>7</v>
      </c>
      <c r="R4311" s="9">
        <f>MONTH('Consolidtaed Data'!$F8038)</f>
        <v>9</v>
      </c>
      <c r="S4311" s="9" t="str">
        <f>TEXT(Table3[[#This Row],[Purchase Date]],"MMMM")</f>
        <v>November</v>
      </c>
      <c r="T4311" s="9">
        <f>YEAR('Consolidtaed Data'!$F8038)</f>
        <v>2021</v>
      </c>
    </row>
    <row r="4312" spans="1:20" x14ac:dyDescent="0.3">
      <c r="A4312" s="9" t="s">
        <v>5335</v>
      </c>
      <c r="B4312" s="9" t="s">
        <v>139</v>
      </c>
      <c r="C4312" s="9" t="s">
        <v>472</v>
      </c>
      <c r="D4312" s="9" t="s">
        <v>246</v>
      </c>
      <c r="E4312" s="9" t="s">
        <v>57</v>
      </c>
      <c r="F4312" s="10">
        <v>44147</v>
      </c>
      <c r="G4312" s="10" t="str">
        <f>VLOOKUP(Table3[[#This Row],[Product ID]],[1]Products!$A:$G,2,0)</f>
        <v>Product 13</v>
      </c>
      <c r="H4312" s="22">
        <v>1</v>
      </c>
      <c r="I4312" s="9">
        <f>VLOOKUP('Consolidtaed Data'!$B9001,[1]Products!$A:$G,4,0)</f>
        <v>871</v>
      </c>
      <c r="J4312" s="9">
        <f>VLOOKUP('Consolidtaed Data'!$B9001,[1]Products!$A:$G,3,0)</f>
        <v>540</v>
      </c>
      <c r="K4312" s="9">
        <f>'Consolidtaed Data'!$J9001*'Consolidtaed Data'!$H9001</f>
        <v>200</v>
      </c>
      <c r="L4312" s="9">
        <f>'Consolidtaed Data'!$I9001*'Consolidtaed Data'!$H9001</f>
        <v>290</v>
      </c>
      <c r="M4312" s="9">
        <f>'Consolidtaed Data'!$L9001-'Consolidtaed Data'!$K9001</f>
        <v>95</v>
      </c>
      <c r="N4312" s="9" t="str">
        <f>VLOOKUP('Consolidtaed Data'!$C9001,[1]Locations!$A:$O,2,0)</f>
        <v>Vista</v>
      </c>
      <c r="O4312" s="9" t="str">
        <f>VLOOKUP('Consolidtaed Data'!$D9001,'[1]Sales People'!$A:$B,2,0)</f>
        <v>Brian Hansen</v>
      </c>
      <c r="P4312" s="9" t="str">
        <f>VLOOKUP('Consolidtaed Data'!$E9001,[1]Customers!$A:$B,2,0)</f>
        <v>Shawn Reynolds</v>
      </c>
      <c r="Q4312" s="11">
        <f>WEEKDAY('Consolidtaed Data'!$F9001)</f>
        <v>7</v>
      </c>
      <c r="R4312" s="9">
        <f>MONTH('Consolidtaed Data'!$F9001)</f>
        <v>11</v>
      </c>
      <c r="S4312" s="9" t="str">
        <f>TEXT(Table3[[#This Row],[Purchase Date]],"MMMM")</f>
        <v>November</v>
      </c>
      <c r="T4312" s="9">
        <f>YEAR('Consolidtaed Data'!$F9001)</f>
        <v>2021</v>
      </c>
    </row>
    <row r="4313" spans="1:20" x14ac:dyDescent="0.3">
      <c r="A4313" s="9" t="s">
        <v>5336</v>
      </c>
      <c r="B4313" s="9" t="s">
        <v>503</v>
      </c>
      <c r="C4313" s="9" t="s">
        <v>564</v>
      </c>
      <c r="D4313" s="9" t="s">
        <v>127</v>
      </c>
      <c r="E4313" s="9" t="s">
        <v>1348</v>
      </c>
      <c r="F4313" s="10">
        <v>44148</v>
      </c>
      <c r="G4313" s="10" t="str">
        <f>VLOOKUP(Table3[[#This Row],[Product ID]],[1]Products!$A:$G,2,0)</f>
        <v>Product 99</v>
      </c>
      <c r="H4313" s="22">
        <v>1</v>
      </c>
      <c r="I4313" s="9">
        <f>VLOOKUP('Consolidtaed Data'!$B5637,[1]Products!$A:$G,4,0)</f>
        <v>2241</v>
      </c>
      <c r="J4313" s="9">
        <f>VLOOKUP('Consolidtaed Data'!$B5637,[1]Products!$A:$G,3,0)</f>
        <v>1367</v>
      </c>
      <c r="K4313" s="9">
        <f>'Consolidtaed Data'!$J5637*'Consolidtaed Data'!$H5637</f>
        <v>1512</v>
      </c>
      <c r="L4313" s="9">
        <f>'Consolidtaed Data'!$I5637*'Consolidtaed Data'!$H5637</f>
        <v>2853</v>
      </c>
      <c r="M4313" s="9">
        <f>'Consolidtaed Data'!$L5637-'Consolidtaed Data'!$K5637</f>
        <v>1108</v>
      </c>
      <c r="N4313" s="9" t="str">
        <f>VLOOKUP('Consolidtaed Data'!$C5637,[1]Locations!$A:$O,2,0)</f>
        <v>Hayward</v>
      </c>
      <c r="O4313" s="9" t="str">
        <f>VLOOKUP('Consolidtaed Data'!$D5637,'[1]Sales People'!$A:$B,2,0)</f>
        <v>Jeremy Mendoza</v>
      </c>
      <c r="P4313" s="9" t="str">
        <f>VLOOKUP('Consolidtaed Data'!$E5637,[1]Customers!$A:$B,2,0)</f>
        <v>Benjamin Jacobs</v>
      </c>
      <c r="Q4313" s="11">
        <f>WEEKDAY('Consolidtaed Data'!$F5637)</f>
        <v>2</v>
      </c>
      <c r="R4313" s="9">
        <f>MONTH('Consolidtaed Data'!$F5637)</f>
        <v>2</v>
      </c>
      <c r="S4313" s="9" t="str">
        <f>TEXT(Table3[[#This Row],[Purchase Date]],"MMMM")</f>
        <v>November</v>
      </c>
      <c r="T4313" s="9">
        <f>YEAR('Consolidtaed Data'!$F5637)</f>
        <v>2021</v>
      </c>
    </row>
    <row r="4314" spans="1:20" x14ac:dyDescent="0.3">
      <c r="A4314" s="9" t="s">
        <v>5337</v>
      </c>
      <c r="B4314" s="9" t="s">
        <v>415</v>
      </c>
      <c r="C4314" s="9" t="s">
        <v>439</v>
      </c>
      <c r="D4314" s="9" t="s">
        <v>80</v>
      </c>
      <c r="E4314" s="9" t="s">
        <v>944</v>
      </c>
      <c r="F4314" s="10">
        <v>44148</v>
      </c>
      <c r="G4314" s="10" t="str">
        <f>VLOOKUP(Table3[[#This Row],[Product ID]],[1]Products!$A:$G,2,0)</f>
        <v>Product 18</v>
      </c>
      <c r="H4314" s="22">
        <v>2</v>
      </c>
      <c r="I4314" s="9">
        <f>VLOOKUP('Consolidtaed Data'!$B6916,[1]Products!$A:$G,4,0)</f>
        <v>2391</v>
      </c>
      <c r="J4314" s="9">
        <f>VLOOKUP('Consolidtaed Data'!$B6916,[1]Products!$A:$G,3,0)</f>
        <v>1291</v>
      </c>
      <c r="K4314" s="9">
        <f>'Consolidtaed Data'!$J6916*'Consolidtaed Data'!$H6916</f>
        <v>376</v>
      </c>
      <c r="L4314" s="9">
        <f>'Consolidtaed Data'!$I6916*'Consolidtaed Data'!$H6916</f>
        <v>458</v>
      </c>
      <c r="M4314" s="9">
        <f>'Consolidtaed Data'!$L6916-'Consolidtaed Data'!$K6916</f>
        <v>99</v>
      </c>
      <c r="N4314" s="9" t="str">
        <f>VLOOKUP('Consolidtaed Data'!$C6916,[1]Locations!$A:$O,2,0)</f>
        <v>Rialto</v>
      </c>
      <c r="O4314" s="9" t="str">
        <f>VLOOKUP('Consolidtaed Data'!$D6916,'[1]Sales People'!$A:$B,2,0)</f>
        <v>Arthur Mccoy</v>
      </c>
      <c r="P4314" s="9" t="str">
        <f>VLOOKUP('Consolidtaed Data'!$E6916,[1]Customers!$A:$B,2,0)</f>
        <v>Dennis Myers</v>
      </c>
      <c r="Q4314" s="11">
        <f>WEEKDAY('Consolidtaed Data'!$F6916)</f>
        <v>6</v>
      </c>
      <c r="R4314" s="9">
        <f>MONTH('Consolidtaed Data'!$F6916)</f>
        <v>6</v>
      </c>
      <c r="S4314" s="9" t="str">
        <f>TEXT(Table3[[#This Row],[Purchase Date]],"MMMM")</f>
        <v>November</v>
      </c>
      <c r="T4314" s="9">
        <f>YEAR('Consolidtaed Data'!$F6916)</f>
        <v>2021</v>
      </c>
    </row>
    <row r="4315" spans="1:20" x14ac:dyDescent="0.3">
      <c r="A4315" s="9" t="s">
        <v>5338</v>
      </c>
      <c r="B4315" s="9" t="s">
        <v>103</v>
      </c>
      <c r="C4315" s="9" t="s">
        <v>223</v>
      </c>
      <c r="D4315" s="9" t="s">
        <v>220</v>
      </c>
      <c r="E4315" s="9" t="s">
        <v>2098</v>
      </c>
      <c r="F4315" s="10">
        <v>44148</v>
      </c>
      <c r="G4315" s="10" t="str">
        <f>VLOOKUP(Table3[[#This Row],[Product ID]],[1]Products!$A:$G,2,0)</f>
        <v>Product 44</v>
      </c>
      <c r="H4315" s="22">
        <v>2</v>
      </c>
      <c r="I4315" s="9">
        <f>VLOOKUP('Consolidtaed Data'!$B6940,[1]Products!$A:$G,4,0)</f>
        <v>1522</v>
      </c>
      <c r="J4315" s="9">
        <f>VLOOKUP('Consolidtaed Data'!$B6940,[1]Products!$A:$G,3,0)</f>
        <v>791</v>
      </c>
      <c r="K4315" s="9">
        <f>'Consolidtaed Data'!$J6940*'Consolidtaed Data'!$H6940</f>
        <v>774</v>
      </c>
      <c r="L4315" s="9">
        <f>'Consolidtaed Data'!$I6940*'Consolidtaed Data'!$H6940</f>
        <v>1334</v>
      </c>
      <c r="M4315" s="9">
        <f>'Consolidtaed Data'!$L6940-'Consolidtaed Data'!$K6940</f>
        <v>2193</v>
      </c>
      <c r="N4315" s="9" t="str">
        <f>VLOOKUP('Consolidtaed Data'!$C6940,[1]Locations!$A:$O,2,0)</f>
        <v>Costa Mesa</v>
      </c>
      <c r="O4315" s="9" t="str">
        <f>VLOOKUP('Consolidtaed Data'!$D6940,'[1]Sales People'!$A:$B,2,0)</f>
        <v>Bobby Russell</v>
      </c>
      <c r="P4315" s="9" t="str">
        <f>VLOOKUP('Consolidtaed Data'!$E6940,[1]Customers!$A:$B,2,0)</f>
        <v>Walter Duncan</v>
      </c>
      <c r="Q4315" s="11">
        <f>WEEKDAY('Consolidtaed Data'!$F6940)</f>
        <v>7</v>
      </c>
      <c r="R4315" s="9">
        <f>MONTH('Consolidtaed Data'!$F6940)</f>
        <v>6</v>
      </c>
      <c r="S4315" s="9" t="str">
        <f>TEXT(Table3[[#This Row],[Purchase Date]],"MMMM")</f>
        <v>November</v>
      </c>
      <c r="T4315" s="9">
        <f>YEAR('Consolidtaed Data'!$F6940)</f>
        <v>2021</v>
      </c>
    </row>
    <row r="4316" spans="1:20" x14ac:dyDescent="0.3">
      <c r="A4316" s="9" t="s">
        <v>5339</v>
      </c>
      <c r="B4316" s="9" t="s">
        <v>177</v>
      </c>
      <c r="C4316" s="9" t="s">
        <v>302</v>
      </c>
      <c r="D4316" s="9" t="s">
        <v>43</v>
      </c>
      <c r="E4316" s="9" t="s">
        <v>1903</v>
      </c>
      <c r="F4316" s="10">
        <v>44148</v>
      </c>
      <c r="G4316" s="10" t="str">
        <f>VLOOKUP(Table3[[#This Row],[Product ID]],[1]Products!$A:$G,2,0)</f>
        <v>Product 5</v>
      </c>
      <c r="H4316" s="22">
        <v>3</v>
      </c>
      <c r="I4316" s="9">
        <f>VLOOKUP('Consolidtaed Data'!$B7584,[1]Products!$A:$G,4,0)</f>
        <v>136</v>
      </c>
      <c r="J4316" s="9">
        <f>VLOOKUP('Consolidtaed Data'!$B7584,[1]Products!$A:$G,3,0)</f>
        <v>72</v>
      </c>
      <c r="K4316" s="9">
        <f>'Consolidtaed Data'!$J7584*'Consolidtaed Data'!$H7584</f>
        <v>1161</v>
      </c>
      <c r="L4316" s="9">
        <f>'Consolidtaed Data'!$I7584*'Consolidtaed Data'!$H7584</f>
        <v>2001</v>
      </c>
      <c r="M4316" s="9">
        <f>'Consolidtaed Data'!$L7584-'Consolidtaed Data'!$K7584</f>
        <v>827</v>
      </c>
      <c r="N4316" s="9" t="str">
        <f>VLOOKUP('Consolidtaed Data'!$C7584,[1]Locations!$A:$O,2,0)</f>
        <v>Moreno Valley</v>
      </c>
      <c r="O4316" s="9" t="str">
        <f>VLOOKUP('Consolidtaed Data'!$D7584,'[1]Sales People'!$A:$B,2,0)</f>
        <v>Roger Robertson</v>
      </c>
      <c r="P4316" s="9" t="str">
        <f>VLOOKUP('Consolidtaed Data'!$E7584,[1]Customers!$A:$B,2,0)</f>
        <v>Raymond Barnes</v>
      </c>
      <c r="Q4316" s="11">
        <f>WEEKDAY('Consolidtaed Data'!$F7584)</f>
        <v>6</v>
      </c>
      <c r="R4316" s="9">
        <f>MONTH('Consolidtaed Data'!$F7584)</f>
        <v>7</v>
      </c>
      <c r="S4316" s="9" t="str">
        <f>TEXT(Table3[[#This Row],[Purchase Date]],"MMMM")</f>
        <v>November</v>
      </c>
      <c r="T4316" s="9">
        <f>YEAR('Consolidtaed Data'!$F7584)</f>
        <v>2021</v>
      </c>
    </row>
    <row r="4317" spans="1:20" x14ac:dyDescent="0.3">
      <c r="A4317" s="9" t="s">
        <v>5340</v>
      </c>
      <c r="B4317" s="9" t="s">
        <v>33</v>
      </c>
      <c r="C4317" s="9" t="s">
        <v>201</v>
      </c>
      <c r="D4317" s="9" t="s">
        <v>229</v>
      </c>
      <c r="E4317" s="9" t="s">
        <v>1866</v>
      </c>
      <c r="F4317" s="10">
        <v>44148</v>
      </c>
      <c r="G4317" s="10" t="str">
        <f>VLOOKUP(Table3[[#This Row],[Product ID]],[1]Products!$A:$G,2,0)</f>
        <v>Product 29</v>
      </c>
      <c r="H4317" s="22">
        <v>2</v>
      </c>
      <c r="I4317" s="9">
        <f>VLOOKUP('Consolidtaed Data'!$B7838,[1]Products!$A:$G,4,0)</f>
        <v>545</v>
      </c>
      <c r="J4317" s="9">
        <f>VLOOKUP('Consolidtaed Data'!$B7838,[1]Products!$A:$G,3,0)</f>
        <v>425</v>
      </c>
      <c r="K4317" s="9">
        <f>'Consolidtaed Data'!$J7838*'Consolidtaed Data'!$H7838</f>
        <v>900</v>
      </c>
      <c r="L4317" s="9">
        <f>'Consolidtaed Data'!$I7838*'Consolidtaed Data'!$H7838</f>
        <v>1636</v>
      </c>
      <c r="M4317" s="9">
        <f>'Consolidtaed Data'!$L7838-'Consolidtaed Data'!$K7838</f>
        <v>1092</v>
      </c>
      <c r="N4317" s="9" t="str">
        <f>VLOOKUP('Consolidtaed Data'!$C7838,[1]Locations!$A:$O,2,0)</f>
        <v>Carlsbad</v>
      </c>
      <c r="O4317" s="9" t="str">
        <f>VLOOKUP('Consolidtaed Data'!$D7838,'[1]Sales People'!$A:$B,2,0)</f>
        <v>Carl Elliott</v>
      </c>
      <c r="P4317" s="9" t="str">
        <f>VLOOKUP('Consolidtaed Data'!$E7838,[1]Customers!$A:$B,2,0)</f>
        <v>Ralph Elliott</v>
      </c>
      <c r="Q4317" s="11">
        <f>WEEKDAY('Consolidtaed Data'!$F7838)</f>
        <v>4</v>
      </c>
      <c r="R4317" s="9">
        <f>MONTH('Consolidtaed Data'!$F7838)</f>
        <v>8</v>
      </c>
      <c r="S4317" s="9" t="str">
        <f>TEXT(Table3[[#This Row],[Purchase Date]],"MMMM")</f>
        <v>November</v>
      </c>
      <c r="T4317" s="9">
        <f>YEAR('Consolidtaed Data'!$F7838)</f>
        <v>2021</v>
      </c>
    </row>
    <row r="4318" spans="1:20" x14ac:dyDescent="0.3">
      <c r="A4318" s="9" t="s">
        <v>5341</v>
      </c>
      <c r="B4318" s="9" t="s">
        <v>139</v>
      </c>
      <c r="C4318" s="9" t="s">
        <v>295</v>
      </c>
      <c r="D4318" s="9" t="s">
        <v>83</v>
      </c>
      <c r="E4318" s="9" t="s">
        <v>663</v>
      </c>
      <c r="F4318" s="10">
        <v>44148</v>
      </c>
      <c r="G4318" s="10" t="str">
        <f>VLOOKUP(Table3[[#This Row],[Product ID]],[1]Products!$A:$G,2,0)</f>
        <v>Product 13</v>
      </c>
      <c r="H4318" s="22">
        <v>4</v>
      </c>
      <c r="I4318" s="9">
        <f>VLOOKUP('Consolidtaed Data'!$B8151,[1]Products!$A:$G,4,0)</f>
        <v>817</v>
      </c>
      <c r="J4318" s="9">
        <f>VLOOKUP('Consolidtaed Data'!$B8151,[1]Products!$A:$G,3,0)</f>
        <v>409</v>
      </c>
      <c r="K4318" s="9">
        <f>'Consolidtaed Data'!$J8151*'Consolidtaed Data'!$H8151</f>
        <v>2446</v>
      </c>
      <c r="L4318" s="9">
        <f>'Consolidtaed Data'!$I8151*'Consolidtaed Data'!$H8151</f>
        <v>4010</v>
      </c>
      <c r="M4318" s="9">
        <f>'Consolidtaed Data'!$L8151-'Consolidtaed Data'!$K8151</f>
        <v>246</v>
      </c>
      <c r="N4318" s="9" t="str">
        <f>VLOOKUP('Consolidtaed Data'!$C8151,[1]Locations!$A:$O,2,0)</f>
        <v>Fairfield</v>
      </c>
      <c r="O4318" s="9" t="str">
        <f>VLOOKUP('Consolidtaed Data'!$D8151,'[1]Sales People'!$A:$B,2,0)</f>
        <v>Christopher Tucker</v>
      </c>
      <c r="P4318" s="9" t="str">
        <f>VLOOKUP('Consolidtaed Data'!$E8151,[1]Customers!$A:$B,2,0)</f>
        <v>Aaron Tucker</v>
      </c>
      <c r="Q4318" s="11">
        <f>WEEKDAY('Consolidtaed Data'!$F8151)</f>
        <v>1</v>
      </c>
      <c r="R4318" s="9">
        <f>MONTH('Consolidtaed Data'!$F8151)</f>
        <v>9</v>
      </c>
      <c r="S4318" s="9" t="str">
        <f>TEXT(Table3[[#This Row],[Purchase Date]],"MMMM")</f>
        <v>November</v>
      </c>
      <c r="T4318" s="9">
        <f>YEAR('Consolidtaed Data'!$F8151)</f>
        <v>2021</v>
      </c>
    </row>
    <row r="4319" spans="1:20" x14ac:dyDescent="0.3">
      <c r="A4319" s="9" t="s">
        <v>5342</v>
      </c>
      <c r="B4319" s="9" t="s">
        <v>336</v>
      </c>
      <c r="C4319" s="9" t="s">
        <v>226</v>
      </c>
      <c r="D4319" s="9" t="s">
        <v>329</v>
      </c>
      <c r="E4319" s="9" t="s">
        <v>1877</v>
      </c>
      <c r="F4319" s="10">
        <v>44148</v>
      </c>
      <c r="G4319" s="10" t="str">
        <f>VLOOKUP(Table3[[#This Row],[Product ID]],[1]Products!$A:$G,2,0)</f>
        <v>Product 78</v>
      </c>
      <c r="H4319" s="22">
        <v>3</v>
      </c>
      <c r="I4319" s="9">
        <f>VLOOKUP('Consolidtaed Data'!$B8218,[1]Products!$A:$G,4,0)</f>
        <v>947</v>
      </c>
      <c r="J4319" s="9">
        <f>VLOOKUP('Consolidtaed Data'!$B8218,[1]Products!$A:$G,3,0)</f>
        <v>786</v>
      </c>
      <c r="K4319" s="9">
        <f>'Consolidtaed Data'!$J8218*'Consolidtaed Data'!$H8218</f>
        <v>684</v>
      </c>
      <c r="L4319" s="9">
        <f>'Consolidtaed Data'!$I8218*'Consolidtaed Data'!$H8218</f>
        <v>868</v>
      </c>
      <c r="M4319" s="9">
        <f>'Consolidtaed Data'!$L8218-'Consolidtaed Data'!$K8218</f>
        <v>1767</v>
      </c>
      <c r="N4319" s="9" t="str">
        <f>VLOOKUP('Consolidtaed Data'!$C8218,[1]Locations!$A:$O,2,0)</f>
        <v>Escondido</v>
      </c>
      <c r="O4319" s="9" t="str">
        <f>VLOOKUP('Consolidtaed Data'!$D8218,'[1]Sales People'!$A:$B,2,0)</f>
        <v>John Reyes</v>
      </c>
      <c r="P4319" s="9" t="str">
        <f>VLOOKUP('Consolidtaed Data'!$E8218,[1]Customers!$A:$B,2,0)</f>
        <v>Fred Russell</v>
      </c>
      <c r="Q4319" s="11">
        <f>WEEKDAY('Consolidtaed Data'!$F8218)</f>
        <v>6</v>
      </c>
      <c r="R4319" s="9">
        <f>MONTH('Consolidtaed Data'!$F8218)</f>
        <v>9</v>
      </c>
      <c r="S4319" s="9" t="str">
        <f>TEXT(Table3[[#This Row],[Purchase Date]],"MMMM")</f>
        <v>November</v>
      </c>
      <c r="T4319" s="9">
        <f>YEAR('Consolidtaed Data'!$F8218)</f>
        <v>2021</v>
      </c>
    </row>
    <row r="4320" spans="1:20" x14ac:dyDescent="0.3">
      <c r="A4320" s="9" t="s">
        <v>5343</v>
      </c>
      <c r="B4320" s="9" t="s">
        <v>33</v>
      </c>
      <c r="C4320" s="9" t="s">
        <v>423</v>
      </c>
      <c r="D4320" s="9" t="s">
        <v>127</v>
      </c>
      <c r="E4320" s="9" t="s">
        <v>273</v>
      </c>
      <c r="F4320" s="10">
        <v>44148</v>
      </c>
      <c r="G4320" s="10" t="str">
        <f>VLOOKUP(Table3[[#This Row],[Product ID]],[1]Products!$A:$G,2,0)</f>
        <v>Product 29</v>
      </c>
      <c r="H4320" s="22">
        <v>3</v>
      </c>
      <c r="I4320" s="9">
        <f>VLOOKUP('Consolidtaed Data'!$B8330,[1]Products!$A:$G,4,0)</f>
        <v>556</v>
      </c>
      <c r="J4320" s="9">
        <f>VLOOKUP('Consolidtaed Data'!$B8330,[1]Products!$A:$G,3,0)</f>
        <v>395</v>
      </c>
      <c r="K4320" s="9">
        <f>'Consolidtaed Data'!$J8330*'Consolidtaed Data'!$H8330</f>
        <v>1054</v>
      </c>
      <c r="L4320" s="9">
        <f>'Consolidtaed Data'!$I8330*'Consolidtaed Data'!$H8330</f>
        <v>1405</v>
      </c>
      <c r="M4320" s="9">
        <f>'Consolidtaed Data'!$L8330-'Consolidtaed Data'!$K8330</f>
        <v>742</v>
      </c>
      <c r="N4320" s="9" t="str">
        <f>VLOOKUP('Consolidtaed Data'!$C8330,[1]Locations!$A:$O,2,0)</f>
        <v>Oceanside</v>
      </c>
      <c r="O4320" s="9" t="str">
        <f>VLOOKUP('Consolidtaed Data'!$D8330,'[1]Sales People'!$A:$B,2,0)</f>
        <v>Charles Harper</v>
      </c>
      <c r="P4320" s="9" t="str">
        <f>VLOOKUP('Consolidtaed Data'!$E8330,[1]Customers!$A:$B,2,0)</f>
        <v>David Perkins</v>
      </c>
      <c r="Q4320" s="11">
        <f>WEEKDAY('Consolidtaed Data'!$F8330)</f>
        <v>1</v>
      </c>
      <c r="R4320" s="9">
        <f>MONTH('Consolidtaed Data'!$F8330)</f>
        <v>9</v>
      </c>
      <c r="S4320" s="9" t="str">
        <f>TEXT(Table3[[#This Row],[Purchase Date]],"MMMM")</f>
        <v>November</v>
      </c>
      <c r="T4320" s="9">
        <f>YEAR('Consolidtaed Data'!$F8330)</f>
        <v>2021</v>
      </c>
    </row>
    <row r="4321" spans="1:20" x14ac:dyDescent="0.3">
      <c r="A4321" s="9" t="s">
        <v>5344</v>
      </c>
      <c r="B4321" s="9" t="s">
        <v>252</v>
      </c>
      <c r="C4321" s="9" t="s">
        <v>357</v>
      </c>
      <c r="D4321" s="9" t="s">
        <v>402</v>
      </c>
      <c r="E4321" s="9" t="s">
        <v>715</v>
      </c>
      <c r="F4321" s="10">
        <v>44148</v>
      </c>
      <c r="G4321" s="10" t="str">
        <f>VLOOKUP(Table3[[#This Row],[Product ID]],[1]Products!$A:$G,2,0)</f>
        <v>Product 81</v>
      </c>
      <c r="H4321" s="22">
        <v>3</v>
      </c>
      <c r="I4321" s="9">
        <f>VLOOKUP('Consolidtaed Data'!$B9498,[1]Products!$A:$G,4,0)</f>
        <v>181</v>
      </c>
      <c r="J4321" s="9">
        <f>VLOOKUP('Consolidtaed Data'!$B9498,[1]Products!$A:$G,3,0)</f>
        <v>130</v>
      </c>
      <c r="K4321" s="9">
        <f>'Consolidtaed Data'!$J9498*'Consolidtaed Data'!$H9498</f>
        <v>2952</v>
      </c>
      <c r="L4321" s="9">
        <f>'Consolidtaed Data'!$I9498*'Consolidtaed Data'!$H9498</f>
        <v>4101</v>
      </c>
      <c r="M4321" s="9">
        <f>'Consolidtaed Data'!$L9498-'Consolidtaed Data'!$K9498</f>
        <v>102</v>
      </c>
      <c r="N4321" s="9" t="str">
        <f>VLOOKUP('Consolidtaed Data'!$C9498,[1]Locations!$A:$O,2,0)</f>
        <v>Hayward</v>
      </c>
      <c r="O4321" s="9" t="str">
        <f>VLOOKUP('Consolidtaed Data'!$D9498,'[1]Sales People'!$A:$B,2,0)</f>
        <v>Bobby Russell</v>
      </c>
      <c r="P4321" s="9" t="str">
        <f>VLOOKUP('Consolidtaed Data'!$E9498,[1]Customers!$A:$B,2,0)</f>
        <v>Charles Bell</v>
      </c>
      <c r="Q4321" s="11">
        <f>WEEKDAY('Consolidtaed Data'!$F9498)</f>
        <v>1</v>
      </c>
      <c r="R4321" s="9">
        <f>MONTH('Consolidtaed Data'!$F9498)</f>
        <v>12</v>
      </c>
      <c r="S4321" s="9" t="str">
        <f>TEXT(Table3[[#This Row],[Purchase Date]],"MMMM")</f>
        <v>November</v>
      </c>
      <c r="T4321" s="9">
        <f>YEAR('Consolidtaed Data'!$F9498)</f>
        <v>2021</v>
      </c>
    </row>
    <row r="4322" spans="1:20" x14ac:dyDescent="0.3">
      <c r="A4322" s="9" t="s">
        <v>5345</v>
      </c>
      <c r="B4322" s="9" t="s">
        <v>151</v>
      </c>
      <c r="C4322" s="9" t="s">
        <v>357</v>
      </c>
      <c r="D4322" s="9" t="s">
        <v>229</v>
      </c>
      <c r="E4322" s="9" t="s">
        <v>521</v>
      </c>
      <c r="F4322" s="10">
        <v>44149</v>
      </c>
      <c r="G4322" s="10" t="str">
        <f>VLOOKUP(Table3[[#This Row],[Product ID]],[1]Products!$A:$G,2,0)</f>
        <v>Product 94</v>
      </c>
      <c r="H4322" s="22">
        <v>4</v>
      </c>
      <c r="I4322" s="9">
        <f>VLOOKUP('Consolidtaed Data'!$B5032,[1]Products!$A:$G,4,0)</f>
        <v>1278</v>
      </c>
      <c r="J4322" s="9">
        <f>VLOOKUP('Consolidtaed Data'!$B5032,[1]Products!$A:$G,3,0)</f>
        <v>665</v>
      </c>
      <c r="K4322" s="9">
        <f>'Consolidtaed Data'!$J5032*'Consolidtaed Data'!$H5032</f>
        <v>1200</v>
      </c>
      <c r="L4322" s="9">
        <f>'Consolidtaed Data'!$I5032*'Consolidtaed Data'!$H5032</f>
        <v>2182</v>
      </c>
      <c r="M4322" s="9">
        <f>'Consolidtaed Data'!$L5032-'Consolidtaed Data'!$K5032</f>
        <v>895</v>
      </c>
      <c r="N4322" s="9" t="str">
        <f>VLOOKUP('Consolidtaed Data'!$C5032,[1]Locations!$A:$O,2,0)</f>
        <v>Elk Grove</v>
      </c>
      <c r="O4322" s="9" t="str">
        <f>VLOOKUP('Consolidtaed Data'!$D5032,'[1]Sales People'!$A:$B,2,0)</f>
        <v>Martin Perry</v>
      </c>
      <c r="P4322" s="9" t="str">
        <f>VLOOKUP('Consolidtaed Data'!$E5032,[1]Customers!$A:$B,2,0)</f>
        <v>Willie Day</v>
      </c>
      <c r="Q4322" s="11">
        <f>WEEKDAY('Consolidtaed Data'!$F5032)</f>
        <v>3</v>
      </c>
      <c r="R4322" s="9">
        <f>MONTH('Consolidtaed Data'!$F5032)</f>
        <v>1</v>
      </c>
      <c r="S4322" s="9" t="str">
        <f>TEXT(Table3[[#This Row],[Purchase Date]],"MMMM")</f>
        <v>November</v>
      </c>
      <c r="T4322" s="9">
        <f>YEAR('Consolidtaed Data'!$F5032)</f>
        <v>2021</v>
      </c>
    </row>
    <row r="4323" spans="1:20" x14ac:dyDescent="0.3">
      <c r="A4323" s="9" t="s">
        <v>5346</v>
      </c>
      <c r="B4323" s="9" t="s">
        <v>653</v>
      </c>
      <c r="C4323" s="9" t="s">
        <v>21</v>
      </c>
      <c r="D4323" s="9" t="s">
        <v>326</v>
      </c>
      <c r="E4323" s="9" t="s">
        <v>1153</v>
      </c>
      <c r="F4323" s="10">
        <v>44149</v>
      </c>
      <c r="G4323" s="10" t="str">
        <f>VLOOKUP(Table3[[#This Row],[Product ID]],[1]Products!$A:$G,2,0)</f>
        <v>Product 74</v>
      </c>
      <c r="H4323" s="22">
        <v>4</v>
      </c>
      <c r="I4323" s="9">
        <f>VLOOKUP('Consolidtaed Data'!$B5854,[1]Products!$A:$G,4,0)</f>
        <v>1052</v>
      </c>
      <c r="J4323" s="9">
        <f>VLOOKUP('Consolidtaed Data'!$B5854,[1]Products!$A:$G,3,0)</f>
        <v>589</v>
      </c>
      <c r="K4323" s="9">
        <f>'Consolidtaed Data'!$J5854*'Consolidtaed Data'!$H5854</f>
        <v>3788</v>
      </c>
      <c r="L4323" s="9">
        <f>'Consolidtaed Data'!$I5854*'Consolidtaed Data'!$H5854</f>
        <v>5412</v>
      </c>
      <c r="M4323" s="9">
        <f>'Consolidtaed Data'!$L5854-'Consolidtaed Data'!$K5854</f>
        <v>331</v>
      </c>
      <c r="N4323" s="9" t="str">
        <f>VLOOKUP('Consolidtaed Data'!$C5854,[1]Locations!$A:$O,2,0)</f>
        <v>Richmond</v>
      </c>
      <c r="O4323" s="9" t="str">
        <f>VLOOKUP('Consolidtaed Data'!$D5854,'[1]Sales People'!$A:$B,2,0)</f>
        <v>Andrew Bowman</v>
      </c>
      <c r="P4323" s="9" t="str">
        <f>VLOOKUP('Consolidtaed Data'!$E5854,[1]Customers!$A:$B,2,0)</f>
        <v>Joe Hanson</v>
      </c>
      <c r="Q4323" s="11">
        <f>WEEKDAY('Consolidtaed Data'!$F5854)</f>
        <v>1</v>
      </c>
      <c r="R4323" s="9">
        <f>MONTH('Consolidtaed Data'!$F5854)</f>
        <v>3</v>
      </c>
      <c r="S4323" s="9" t="str">
        <f>TEXT(Table3[[#This Row],[Purchase Date]],"MMMM")</f>
        <v>November</v>
      </c>
      <c r="T4323" s="9">
        <f>YEAR('Consolidtaed Data'!$F5854)</f>
        <v>2021</v>
      </c>
    </row>
    <row r="4324" spans="1:20" x14ac:dyDescent="0.3">
      <c r="A4324" s="9" t="s">
        <v>5347</v>
      </c>
      <c r="B4324" s="9" t="s">
        <v>33</v>
      </c>
      <c r="C4324" s="9" t="s">
        <v>72</v>
      </c>
      <c r="D4324" s="9" t="s">
        <v>153</v>
      </c>
      <c r="E4324" s="9" t="s">
        <v>2166</v>
      </c>
      <c r="F4324" s="10">
        <v>44149</v>
      </c>
      <c r="G4324" s="10" t="str">
        <f>VLOOKUP(Table3[[#This Row],[Product ID]],[1]Products!$A:$G,2,0)</f>
        <v>Product 29</v>
      </c>
      <c r="H4324" s="22">
        <v>3</v>
      </c>
      <c r="I4324" s="9">
        <f>VLOOKUP('Consolidtaed Data'!$B6796,[1]Products!$A:$G,4,0)</f>
        <v>290</v>
      </c>
      <c r="J4324" s="9">
        <f>VLOOKUP('Consolidtaed Data'!$B6796,[1]Products!$A:$G,3,0)</f>
        <v>200</v>
      </c>
      <c r="K4324" s="9">
        <f>'Consolidtaed Data'!$J6796*'Consolidtaed Data'!$H6796</f>
        <v>208</v>
      </c>
      <c r="L4324" s="9">
        <f>'Consolidtaed Data'!$I6796*'Consolidtaed Data'!$H6796</f>
        <v>400</v>
      </c>
      <c r="M4324" s="9">
        <f>'Consolidtaed Data'!$L6796-'Consolidtaed Data'!$K6796</f>
        <v>164</v>
      </c>
      <c r="N4324" s="9" t="str">
        <f>VLOOKUP('Consolidtaed Data'!$C6796,[1]Locations!$A:$O,2,0)</f>
        <v>Vista</v>
      </c>
      <c r="O4324" s="9" t="str">
        <f>VLOOKUP('Consolidtaed Data'!$D6796,'[1]Sales People'!$A:$B,2,0)</f>
        <v>Ryan Welch</v>
      </c>
      <c r="P4324" s="9" t="str">
        <f>VLOOKUP('Consolidtaed Data'!$E6796,[1]Customers!$A:$B,2,0)</f>
        <v>Russell Alexander</v>
      </c>
      <c r="Q4324" s="11">
        <f>WEEKDAY('Consolidtaed Data'!$F6796)</f>
        <v>4</v>
      </c>
      <c r="R4324" s="9">
        <f>MONTH('Consolidtaed Data'!$F6796)</f>
        <v>6</v>
      </c>
      <c r="S4324" s="9" t="str">
        <f>TEXT(Table3[[#This Row],[Purchase Date]],"MMMM")</f>
        <v>November</v>
      </c>
      <c r="T4324" s="9">
        <f>YEAR('Consolidtaed Data'!$F6796)</f>
        <v>2021</v>
      </c>
    </row>
    <row r="4325" spans="1:20" x14ac:dyDescent="0.3">
      <c r="A4325" s="9" t="s">
        <v>5348</v>
      </c>
      <c r="B4325" s="9" t="s">
        <v>418</v>
      </c>
      <c r="C4325" s="9" t="s">
        <v>130</v>
      </c>
      <c r="D4325" s="9" t="s">
        <v>220</v>
      </c>
      <c r="E4325" s="9" t="s">
        <v>287</v>
      </c>
      <c r="F4325" s="10">
        <v>44149</v>
      </c>
      <c r="G4325" s="10" t="str">
        <f>VLOOKUP(Table3[[#This Row],[Product ID]],[1]Products!$A:$G,2,0)</f>
        <v>Product 82</v>
      </c>
      <c r="H4325" s="22">
        <v>2</v>
      </c>
      <c r="I4325" s="9">
        <f>VLOOKUP('Consolidtaed Data'!$B7085,[1]Products!$A:$G,4,0)</f>
        <v>871</v>
      </c>
      <c r="J4325" s="9">
        <f>VLOOKUP('Consolidtaed Data'!$B7085,[1]Products!$A:$G,3,0)</f>
        <v>540</v>
      </c>
      <c r="K4325" s="9">
        <f>'Consolidtaed Data'!$J7085*'Consolidtaed Data'!$H7085</f>
        <v>1161</v>
      </c>
      <c r="L4325" s="9">
        <f>'Consolidtaed Data'!$I7085*'Consolidtaed Data'!$H7085</f>
        <v>2001</v>
      </c>
      <c r="M4325" s="9">
        <f>'Consolidtaed Data'!$L7085-'Consolidtaed Data'!$K7085</f>
        <v>2166</v>
      </c>
      <c r="N4325" s="9" t="str">
        <f>VLOOKUP('Consolidtaed Data'!$C7085,[1]Locations!$A:$O,2,0)</f>
        <v>Sunnyvale</v>
      </c>
      <c r="O4325" s="9" t="str">
        <f>VLOOKUP('Consolidtaed Data'!$D7085,'[1]Sales People'!$A:$B,2,0)</f>
        <v>Walter Cook</v>
      </c>
      <c r="P4325" s="9" t="str">
        <f>VLOOKUP('Consolidtaed Data'!$E7085,[1]Customers!$A:$B,2,0)</f>
        <v>Anthony Fisher</v>
      </c>
      <c r="Q4325" s="11">
        <f>WEEKDAY('Consolidtaed Data'!$F7085)</f>
        <v>4</v>
      </c>
      <c r="R4325" s="9">
        <f>MONTH('Consolidtaed Data'!$F7085)</f>
        <v>6</v>
      </c>
      <c r="S4325" s="9" t="str">
        <f>TEXT(Table3[[#This Row],[Purchase Date]],"MMMM")</f>
        <v>November</v>
      </c>
      <c r="T4325" s="9">
        <f>YEAR('Consolidtaed Data'!$F7085)</f>
        <v>2021</v>
      </c>
    </row>
    <row r="4326" spans="1:20" x14ac:dyDescent="0.3">
      <c r="A4326" s="9" t="s">
        <v>5349</v>
      </c>
      <c r="B4326" s="9" t="s">
        <v>503</v>
      </c>
      <c r="C4326" s="9" t="s">
        <v>39</v>
      </c>
      <c r="D4326" s="9" t="s">
        <v>131</v>
      </c>
      <c r="E4326" s="9" t="s">
        <v>1354</v>
      </c>
      <c r="F4326" s="10">
        <v>44149</v>
      </c>
      <c r="G4326" s="10" t="str">
        <f>VLOOKUP(Table3[[#This Row],[Product ID]],[1]Products!$A:$G,2,0)</f>
        <v>Product 99</v>
      </c>
      <c r="H4326" s="22">
        <v>1</v>
      </c>
      <c r="I4326" s="9">
        <f>VLOOKUP('Consolidtaed Data'!$B7243,[1]Products!$A:$G,4,0)</f>
        <v>1708</v>
      </c>
      <c r="J4326" s="9">
        <f>VLOOKUP('Consolidtaed Data'!$B7243,[1]Products!$A:$G,3,0)</f>
        <v>871</v>
      </c>
      <c r="K4326" s="9">
        <f>'Consolidtaed Data'!$J7243*'Consolidtaed Data'!$H7243</f>
        <v>3690</v>
      </c>
      <c r="L4326" s="9">
        <f>'Consolidtaed Data'!$I7243*'Consolidtaed Data'!$H7243</f>
        <v>5349</v>
      </c>
      <c r="M4326" s="9">
        <f>'Consolidtaed Data'!$L7243-'Consolidtaed Data'!$K7243</f>
        <v>528</v>
      </c>
      <c r="N4326" s="9" t="str">
        <f>VLOOKUP('Consolidtaed Data'!$C7243,[1]Locations!$A:$O,2,0)</f>
        <v>Vista</v>
      </c>
      <c r="O4326" s="9" t="str">
        <f>VLOOKUP('Consolidtaed Data'!$D7243,'[1]Sales People'!$A:$B,2,0)</f>
        <v>John Reyes</v>
      </c>
      <c r="P4326" s="9" t="str">
        <f>VLOOKUP('Consolidtaed Data'!$E7243,[1]Customers!$A:$B,2,0)</f>
        <v>Peter Boyd</v>
      </c>
      <c r="Q4326" s="11">
        <f>WEEKDAY('Consolidtaed Data'!$F7243)</f>
        <v>1</v>
      </c>
      <c r="R4326" s="9">
        <f>MONTH('Consolidtaed Data'!$F7243)</f>
        <v>7</v>
      </c>
      <c r="S4326" s="9" t="str">
        <f>TEXT(Table3[[#This Row],[Purchase Date]],"MMMM")</f>
        <v>November</v>
      </c>
      <c r="T4326" s="9">
        <f>YEAR('Consolidtaed Data'!$F7243)</f>
        <v>2021</v>
      </c>
    </row>
    <row r="4327" spans="1:20" x14ac:dyDescent="0.3">
      <c r="A4327" s="9" t="s">
        <v>5350</v>
      </c>
      <c r="B4327" s="9" t="s">
        <v>526</v>
      </c>
      <c r="C4327" s="9" t="s">
        <v>635</v>
      </c>
      <c r="D4327" s="9" t="s">
        <v>143</v>
      </c>
      <c r="E4327" s="9" t="s">
        <v>576</v>
      </c>
      <c r="F4327" s="10">
        <v>44149</v>
      </c>
      <c r="G4327" s="10" t="str">
        <f>VLOOKUP(Table3[[#This Row],[Product ID]],[1]Products!$A:$G,2,0)</f>
        <v>Product 14</v>
      </c>
      <c r="H4327" s="22">
        <v>1</v>
      </c>
      <c r="I4327" s="9">
        <f>VLOOKUP('Consolidtaed Data'!$B7624,[1]Products!$A:$G,4,0)</f>
        <v>2091</v>
      </c>
      <c r="J4327" s="9">
        <f>VLOOKUP('Consolidtaed Data'!$B7624,[1]Products!$A:$G,3,0)</f>
        <v>1485</v>
      </c>
      <c r="K4327" s="9">
        <f>'Consolidtaed Data'!$J7624*'Consolidtaed Data'!$H7624</f>
        <v>2613</v>
      </c>
      <c r="L4327" s="9">
        <f>'Consolidtaed Data'!$I7624*'Consolidtaed Data'!$H7624</f>
        <v>5124</v>
      </c>
      <c r="M4327" s="9">
        <f>'Consolidtaed Data'!$L7624-'Consolidtaed Data'!$K7624</f>
        <v>92</v>
      </c>
      <c r="N4327" s="9" t="str">
        <f>VLOOKUP('Consolidtaed Data'!$C7624,[1]Locations!$A:$O,2,0)</f>
        <v>Escondido</v>
      </c>
      <c r="O4327" s="9" t="str">
        <f>VLOOKUP('Consolidtaed Data'!$D7624,'[1]Sales People'!$A:$B,2,0)</f>
        <v>Ernest Wagner</v>
      </c>
      <c r="P4327" s="9" t="str">
        <f>VLOOKUP('Consolidtaed Data'!$E7624,[1]Customers!$A:$B,2,0)</f>
        <v>Bobby Greene</v>
      </c>
      <c r="Q4327" s="11">
        <f>WEEKDAY('Consolidtaed Data'!$F7624)</f>
        <v>2</v>
      </c>
      <c r="R4327" s="9">
        <f>MONTH('Consolidtaed Data'!$F7624)</f>
        <v>8</v>
      </c>
      <c r="S4327" s="9" t="str">
        <f>TEXT(Table3[[#This Row],[Purchase Date]],"MMMM")</f>
        <v>November</v>
      </c>
      <c r="T4327" s="9">
        <f>YEAR('Consolidtaed Data'!$F7624)</f>
        <v>2021</v>
      </c>
    </row>
    <row r="4328" spans="1:20" x14ac:dyDescent="0.3">
      <c r="A4328" s="9" t="s">
        <v>5351</v>
      </c>
      <c r="B4328" s="9" t="s">
        <v>336</v>
      </c>
      <c r="C4328" s="9" t="s">
        <v>412</v>
      </c>
      <c r="D4328" s="9" t="s">
        <v>46</v>
      </c>
      <c r="E4328" s="9" t="s">
        <v>985</v>
      </c>
      <c r="F4328" s="10">
        <v>44149</v>
      </c>
      <c r="G4328" s="10" t="str">
        <f>VLOOKUP(Table3[[#This Row],[Product ID]],[1]Products!$A:$G,2,0)</f>
        <v>Product 78</v>
      </c>
      <c r="H4328" s="22">
        <v>1</v>
      </c>
      <c r="I4328" s="9">
        <f>VLOOKUP('Consolidtaed Data'!$B7704,[1]Products!$A:$G,4,0)</f>
        <v>947</v>
      </c>
      <c r="J4328" s="9">
        <f>VLOOKUP('Consolidtaed Data'!$B7704,[1]Products!$A:$G,3,0)</f>
        <v>786</v>
      </c>
      <c r="K4328" s="9">
        <f>'Consolidtaed Data'!$J7704*'Consolidtaed Data'!$H7704</f>
        <v>1378</v>
      </c>
      <c r="L4328" s="9">
        <f>'Consolidtaed Data'!$I7704*'Consolidtaed Data'!$H7704</f>
        <v>1887</v>
      </c>
      <c r="M4328" s="9">
        <f>'Consolidtaed Data'!$L7704-'Consolidtaed Data'!$K7704</f>
        <v>1742</v>
      </c>
      <c r="N4328" s="9" t="str">
        <f>VLOOKUP('Consolidtaed Data'!$C7704,[1]Locations!$A:$O,2,0)</f>
        <v>Stockton</v>
      </c>
      <c r="O4328" s="9" t="str">
        <f>VLOOKUP('Consolidtaed Data'!$D7704,'[1]Sales People'!$A:$B,2,0)</f>
        <v>Carl Hall</v>
      </c>
      <c r="P4328" s="9" t="str">
        <f>VLOOKUP('Consolidtaed Data'!$E7704,[1]Customers!$A:$B,2,0)</f>
        <v>Victor Scott</v>
      </c>
      <c r="Q4328" s="11">
        <f>WEEKDAY('Consolidtaed Data'!$F7704)</f>
        <v>1</v>
      </c>
      <c r="R4328" s="9">
        <f>MONTH('Consolidtaed Data'!$F7704)</f>
        <v>8</v>
      </c>
      <c r="S4328" s="9" t="str">
        <f>TEXT(Table3[[#This Row],[Purchase Date]],"MMMM")</f>
        <v>November</v>
      </c>
      <c r="T4328" s="9">
        <f>YEAR('Consolidtaed Data'!$F7704)</f>
        <v>2021</v>
      </c>
    </row>
    <row r="4329" spans="1:20" x14ac:dyDescent="0.3">
      <c r="A4329" s="9" t="s">
        <v>5352</v>
      </c>
      <c r="B4329" s="9" t="s">
        <v>284</v>
      </c>
      <c r="C4329" s="9" t="s">
        <v>134</v>
      </c>
      <c r="D4329" s="9" t="s">
        <v>402</v>
      </c>
      <c r="E4329" s="9" t="s">
        <v>908</v>
      </c>
      <c r="F4329" s="10">
        <v>44149</v>
      </c>
      <c r="G4329" s="10" t="str">
        <f>VLOOKUP(Table3[[#This Row],[Product ID]],[1]Products!$A:$G,2,0)</f>
        <v>Product 96</v>
      </c>
      <c r="H4329" s="22">
        <v>1</v>
      </c>
      <c r="I4329" s="9">
        <f>VLOOKUP('Consolidtaed Data'!$B8014,[1]Products!$A:$G,4,0)</f>
        <v>112</v>
      </c>
      <c r="J4329" s="9">
        <f>VLOOKUP('Consolidtaed Data'!$B8014,[1]Products!$A:$G,3,0)</f>
        <v>90</v>
      </c>
      <c r="K4329" s="9">
        <f>'Consolidtaed Data'!$J8014*'Consolidtaed Data'!$H8014</f>
        <v>5512</v>
      </c>
      <c r="L4329" s="9">
        <f>'Consolidtaed Data'!$I8014*'Consolidtaed Data'!$H8014</f>
        <v>7548</v>
      </c>
      <c r="M4329" s="9">
        <f>'Consolidtaed Data'!$L8014-'Consolidtaed Data'!$K8014</f>
        <v>1888</v>
      </c>
      <c r="N4329" s="9" t="str">
        <f>VLOOKUP('Consolidtaed Data'!$C8014,[1]Locations!$A:$O,2,0)</f>
        <v>Modesto</v>
      </c>
      <c r="O4329" s="9" t="str">
        <f>VLOOKUP('Consolidtaed Data'!$D8014,'[1]Sales People'!$A:$B,2,0)</f>
        <v>Martin Perry</v>
      </c>
      <c r="P4329" s="9" t="str">
        <f>VLOOKUP('Consolidtaed Data'!$E8014,[1]Customers!$A:$B,2,0)</f>
        <v>Brian Kim</v>
      </c>
      <c r="Q4329" s="11">
        <f>WEEKDAY('Consolidtaed Data'!$F8014)</f>
        <v>5</v>
      </c>
      <c r="R4329" s="9">
        <f>MONTH('Consolidtaed Data'!$F8014)</f>
        <v>9</v>
      </c>
      <c r="S4329" s="9" t="str">
        <f>TEXT(Table3[[#This Row],[Purchase Date]],"MMMM")</f>
        <v>November</v>
      </c>
      <c r="T4329" s="9">
        <f>YEAR('Consolidtaed Data'!$F8014)</f>
        <v>2021</v>
      </c>
    </row>
    <row r="4330" spans="1:20" x14ac:dyDescent="0.3">
      <c r="A4330" s="9" t="s">
        <v>5353</v>
      </c>
      <c r="B4330" s="9" t="s">
        <v>806</v>
      </c>
      <c r="C4330" s="9" t="s">
        <v>45</v>
      </c>
      <c r="D4330" s="9" t="s">
        <v>149</v>
      </c>
      <c r="E4330" s="9" t="s">
        <v>3172</v>
      </c>
      <c r="F4330" s="10">
        <v>44149</v>
      </c>
      <c r="G4330" s="10" t="str">
        <f>VLOOKUP(Table3[[#This Row],[Product ID]],[1]Products!$A:$G,2,0)</f>
        <v>Product 72</v>
      </c>
      <c r="H4330" s="22">
        <v>1</v>
      </c>
      <c r="I4330" s="9">
        <f>VLOOKUP('Consolidtaed Data'!$B8157,[1]Products!$A:$G,4,0)</f>
        <v>2497</v>
      </c>
      <c r="J4330" s="9">
        <f>VLOOKUP('Consolidtaed Data'!$B8157,[1]Products!$A:$G,3,0)</f>
        <v>1473</v>
      </c>
      <c r="K4330" s="9">
        <f>'Consolidtaed Data'!$J8157*'Consolidtaed Data'!$H8157</f>
        <v>1464</v>
      </c>
      <c r="L4330" s="9">
        <f>'Consolidtaed Data'!$I8157*'Consolidtaed Data'!$H8157</f>
        <v>2154</v>
      </c>
      <c r="M4330" s="9">
        <f>'Consolidtaed Data'!$L8157-'Consolidtaed Data'!$K8157</f>
        <v>651</v>
      </c>
      <c r="N4330" s="9" t="str">
        <f>VLOOKUP('Consolidtaed Data'!$C8157,[1]Locations!$A:$O,2,0)</f>
        <v>Stockton</v>
      </c>
      <c r="O4330" s="9" t="str">
        <f>VLOOKUP('Consolidtaed Data'!$D8157,'[1]Sales People'!$A:$B,2,0)</f>
        <v>Ernest Wheeler</v>
      </c>
      <c r="P4330" s="9" t="str">
        <f>VLOOKUP('Consolidtaed Data'!$E8157,[1]Customers!$A:$B,2,0)</f>
        <v>Samuel Hamilton</v>
      </c>
      <c r="Q4330" s="11">
        <f>WEEKDAY('Consolidtaed Data'!$F8157)</f>
        <v>1</v>
      </c>
      <c r="R4330" s="9">
        <f>MONTH('Consolidtaed Data'!$F8157)</f>
        <v>9</v>
      </c>
      <c r="S4330" s="9" t="str">
        <f>TEXT(Table3[[#This Row],[Purchase Date]],"MMMM")</f>
        <v>November</v>
      </c>
      <c r="T4330" s="9">
        <f>YEAR('Consolidtaed Data'!$F8157)</f>
        <v>2021</v>
      </c>
    </row>
    <row r="4331" spans="1:20" x14ac:dyDescent="0.3">
      <c r="A4331" s="9" t="s">
        <v>5354</v>
      </c>
      <c r="B4331" s="9" t="s">
        <v>580</v>
      </c>
      <c r="C4331" s="9" t="s">
        <v>178</v>
      </c>
      <c r="D4331" s="9" t="s">
        <v>73</v>
      </c>
      <c r="E4331" s="9" t="s">
        <v>413</v>
      </c>
      <c r="F4331" s="10">
        <v>44149</v>
      </c>
      <c r="G4331" s="10" t="str">
        <f>VLOOKUP(Table3[[#This Row],[Product ID]],[1]Products!$A:$G,2,0)</f>
        <v>Product 1</v>
      </c>
      <c r="H4331" s="22">
        <v>1</v>
      </c>
      <c r="I4331" s="9">
        <f>VLOOKUP('Consolidtaed Data'!$B8428,[1]Products!$A:$G,4,0)</f>
        <v>2141</v>
      </c>
      <c r="J4331" s="9">
        <f>VLOOKUP('Consolidtaed Data'!$B8428,[1]Products!$A:$G,3,0)</f>
        <v>1777</v>
      </c>
      <c r="K4331" s="9">
        <f>'Consolidtaed Data'!$J8428*'Consolidtaed Data'!$H8428</f>
        <v>1614</v>
      </c>
      <c r="L4331" s="9">
        <f>'Consolidtaed Data'!$I8428*'Consolidtaed Data'!$H8428</f>
        <v>2934</v>
      </c>
      <c r="M4331" s="9">
        <f>'Consolidtaed Data'!$L8428-'Consolidtaed Data'!$K8428</f>
        <v>46</v>
      </c>
      <c r="N4331" s="9" t="str">
        <f>VLOOKUP('Consolidtaed Data'!$C8428,[1]Locations!$A:$O,2,0)</f>
        <v>Burbank</v>
      </c>
      <c r="O4331" s="9" t="str">
        <f>VLOOKUP('Consolidtaed Data'!$D8428,'[1]Sales People'!$A:$B,2,0)</f>
        <v>Eugene Holmes</v>
      </c>
      <c r="P4331" s="9" t="str">
        <f>VLOOKUP('Consolidtaed Data'!$E8428,[1]Customers!$A:$B,2,0)</f>
        <v>Keith James</v>
      </c>
      <c r="Q4331" s="11">
        <f>WEEKDAY('Consolidtaed Data'!$F8428)</f>
        <v>1</v>
      </c>
      <c r="R4331" s="9">
        <f>MONTH('Consolidtaed Data'!$F8428)</f>
        <v>10</v>
      </c>
      <c r="S4331" s="9" t="str">
        <f>TEXT(Table3[[#This Row],[Purchase Date]],"MMMM")</f>
        <v>November</v>
      </c>
      <c r="T4331" s="9">
        <f>YEAR('Consolidtaed Data'!$F8428)</f>
        <v>2021</v>
      </c>
    </row>
    <row r="4332" spans="1:20" x14ac:dyDescent="0.3">
      <c r="A4332" s="9" t="s">
        <v>5355</v>
      </c>
      <c r="B4332" s="9" t="s">
        <v>76</v>
      </c>
      <c r="C4332" s="9" t="s">
        <v>134</v>
      </c>
      <c r="D4332" s="9" t="s">
        <v>73</v>
      </c>
      <c r="E4332" s="9" t="s">
        <v>877</v>
      </c>
      <c r="F4332" s="10">
        <v>44149</v>
      </c>
      <c r="G4332" s="10" t="str">
        <f>VLOOKUP(Table3[[#This Row],[Product ID]],[1]Products!$A:$G,2,0)</f>
        <v>Product 19</v>
      </c>
      <c r="H4332" s="22">
        <v>4</v>
      </c>
      <c r="I4332" s="9">
        <f>VLOOKUP('Consolidtaed Data'!$B8585,[1]Products!$A:$G,4,0)</f>
        <v>504</v>
      </c>
      <c r="J4332" s="9">
        <f>VLOOKUP('Consolidtaed Data'!$B8585,[1]Products!$A:$G,3,0)</f>
        <v>408</v>
      </c>
      <c r="K4332" s="9">
        <f>'Consolidtaed Data'!$J8585*'Consolidtaed Data'!$H8585</f>
        <v>910</v>
      </c>
      <c r="L4332" s="9">
        <f>'Consolidtaed Data'!$I8585*'Consolidtaed Data'!$H8585</f>
        <v>1598</v>
      </c>
      <c r="M4332" s="9">
        <f>'Consolidtaed Data'!$L8585-'Consolidtaed Data'!$K8585</f>
        <v>1100</v>
      </c>
      <c r="N4332" s="9" t="str">
        <f>VLOOKUP('Consolidtaed Data'!$C8585,[1]Locations!$A:$O,2,0)</f>
        <v>Inglewood</v>
      </c>
      <c r="O4332" s="9" t="str">
        <f>VLOOKUP('Consolidtaed Data'!$D8585,'[1]Sales People'!$A:$B,2,0)</f>
        <v>Bobby Russell</v>
      </c>
      <c r="P4332" s="9" t="str">
        <f>VLOOKUP('Consolidtaed Data'!$E8585,[1]Customers!$A:$B,2,0)</f>
        <v>Stephen Larson</v>
      </c>
      <c r="Q4332" s="11">
        <f>WEEKDAY('Consolidtaed Data'!$F8585)</f>
        <v>5</v>
      </c>
      <c r="R4332" s="9">
        <f>MONTH('Consolidtaed Data'!$F8585)</f>
        <v>10</v>
      </c>
      <c r="S4332" s="9" t="str">
        <f>TEXT(Table3[[#This Row],[Purchase Date]],"MMMM")</f>
        <v>November</v>
      </c>
      <c r="T4332" s="9">
        <f>YEAR('Consolidtaed Data'!$F8585)</f>
        <v>2021</v>
      </c>
    </row>
    <row r="4333" spans="1:20" x14ac:dyDescent="0.3">
      <c r="A4333" s="9" t="s">
        <v>5356</v>
      </c>
      <c r="B4333" s="9" t="s">
        <v>172</v>
      </c>
      <c r="C4333" s="9" t="s">
        <v>231</v>
      </c>
      <c r="D4333" s="9" t="s">
        <v>51</v>
      </c>
      <c r="E4333" s="9" t="s">
        <v>538</v>
      </c>
      <c r="F4333" s="10">
        <v>44149</v>
      </c>
      <c r="G4333" s="10" t="str">
        <f>VLOOKUP(Table3[[#This Row],[Product ID]],[1]Products!$A:$G,2,0)</f>
        <v>Product 4</v>
      </c>
      <c r="H4333" s="22">
        <v>4</v>
      </c>
      <c r="I4333" s="9">
        <f>VLOOKUP('Consolidtaed Data'!$B8740,[1]Products!$A:$G,4,0)</f>
        <v>818</v>
      </c>
      <c r="J4333" s="9">
        <f>VLOOKUP('Consolidtaed Data'!$B8740,[1]Products!$A:$G,3,0)</f>
        <v>450</v>
      </c>
      <c r="K4333" s="9">
        <f>'Consolidtaed Data'!$J8740*'Consolidtaed Data'!$H8740</f>
        <v>872</v>
      </c>
      <c r="L4333" s="9">
        <f>'Consolidtaed Data'!$I8740*'Consolidtaed Data'!$H8740</f>
        <v>1743</v>
      </c>
      <c r="M4333" s="9">
        <f>'Consolidtaed Data'!$L8740-'Consolidtaed Data'!$K8740</f>
        <v>553</v>
      </c>
      <c r="N4333" s="9" t="str">
        <f>VLOOKUP('Consolidtaed Data'!$C8740,[1]Locations!$A:$O,2,0)</f>
        <v>Norwalk</v>
      </c>
      <c r="O4333" s="9" t="str">
        <f>VLOOKUP('Consolidtaed Data'!$D8740,'[1]Sales People'!$A:$B,2,0)</f>
        <v>Scott Mason</v>
      </c>
      <c r="P4333" s="9" t="str">
        <f>VLOOKUP('Consolidtaed Data'!$E8740,[1]Customers!$A:$B,2,0)</f>
        <v>Clarence Kelley</v>
      </c>
      <c r="Q4333" s="11">
        <f>WEEKDAY('Consolidtaed Data'!$F8740)</f>
        <v>4</v>
      </c>
      <c r="R4333" s="9">
        <f>MONTH('Consolidtaed Data'!$F8740)</f>
        <v>10</v>
      </c>
      <c r="S4333" s="9" t="str">
        <f>TEXT(Table3[[#This Row],[Purchase Date]],"MMMM")</f>
        <v>November</v>
      </c>
      <c r="T4333" s="9">
        <f>YEAR('Consolidtaed Data'!$F8740)</f>
        <v>2021</v>
      </c>
    </row>
    <row r="4334" spans="1:20" x14ac:dyDescent="0.3">
      <c r="A4334" s="9" t="s">
        <v>5357</v>
      </c>
      <c r="B4334" s="9" t="s">
        <v>54</v>
      </c>
      <c r="C4334" s="9" t="s">
        <v>104</v>
      </c>
      <c r="D4334" s="9" t="s">
        <v>46</v>
      </c>
      <c r="E4334" s="9" t="s">
        <v>434</v>
      </c>
      <c r="F4334" s="10">
        <v>44149</v>
      </c>
      <c r="G4334" s="10" t="str">
        <f>VLOOKUP(Table3[[#This Row],[Product ID]],[1]Products!$A:$G,2,0)</f>
        <v>Product 41</v>
      </c>
      <c r="H4334" s="22">
        <v>4</v>
      </c>
      <c r="I4334" s="9">
        <f>VLOOKUP('Consolidtaed Data'!$B9354,[1]Products!$A:$G,4,0)</f>
        <v>880</v>
      </c>
      <c r="J4334" s="9">
        <f>VLOOKUP('Consolidtaed Data'!$B9354,[1]Products!$A:$G,3,0)</f>
        <v>634</v>
      </c>
      <c r="K4334" s="9">
        <f>'Consolidtaed Data'!$J9354*'Consolidtaed Data'!$H9354</f>
        <v>1223</v>
      </c>
      <c r="L4334" s="9">
        <f>'Consolidtaed Data'!$I9354*'Consolidtaed Data'!$H9354</f>
        <v>2005</v>
      </c>
      <c r="M4334" s="9">
        <f>'Consolidtaed Data'!$L9354-'Consolidtaed Data'!$K9354</f>
        <v>1024</v>
      </c>
      <c r="N4334" s="9" t="str">
        <f>VLOOKUP('Consolidtaed Data'!$C9354,[1]Locations!$A:$O,2,0)</f>
        <v>Modesto</v>
      </c>
      <c r="O4334" s="9" t="str">
        <f>VLOOKUP('Consolidtaed Data'!$D9354,'[1]Sales People'!$A:$B,2,0)</f>
        <v>Larry Marshall</v>
      </c>
      <c r="P4334" s="9" t="str">
        <f>VLOOKUP('Consolidtaed Data'!$E9354,[1]Customers!$A:$B,2,0)</f>
        <v>Benjamin Morgan</v>
      </c>
      <c r="Q4334" s="11">
        <f>WEEKDAY('Consolidtaed Data'!$F9354)</f>
        <v>3</v>
      </c>
      <c r="R4334" s="9">
        <f>MONTH('Consolidtaed Data'!$F9354)</f>
        <v>12</v>
      </c>
      <c r="S4334" s="9" t="str">
        <f>TEXT(Table3[[#This Row],[Purchase Date]],"MMMM")</f>
        <v>November</v>
      </c>
      <c r="T4334" s="9">
        <f>YEAR('Consolidtaed Data'!$F9354)</f>
        <v>2021</v>
      </c>
    </row>
    <row r="4335" spans="1:20" x14ac:dyDescent="0.3">
      <c r="A4335" s="9" t="s">
        <v>5358</v>
      </c>
      <c r="B4335" s="9" t="s">
        <v>580</v>
      </c>
      <c r="C4335" s="9" t="s">
        <v>504</v>
      </c>
      <c r="D4335" s="9" t="s">
        <v>68</v>
      </c>
      <c r="E4335" s="9" t="s">
        <v>1421</v>
      </c>
      <c r="F4335" s="10">
        <v>44149</v>
      </c>
      <c r="G4335" s="10" t="str">
        <f>VLOOKUP(Table3[[#This Row],[Product ID]],[1]Products!$A:$G,2,0)</f>
        <v>Product 1</v>
      </c>
      <c r="H4335" s="22">
        <v>1</v>
      </c>
      <c r="I4335" s="9">
        <f>VLOOKUP('Consolidtaed Data'!$B9416,[1]Products!$A:$G,4,0)</f>
        <v>2257</v>
      </c>
      <c r="J4335" s="9">
        <f>VLOOKUP('Consolidtaed Data'!$B9416,[1]Products!$A:$G,3,0)</f>
        <v>1535</v>
      </c>
      <c r="K4335" s="9">
        <f>'Consolidtaed Data'!$J9416*'Consolidtaed Data'!$H9416</f>
        <v>2970</v>
      </c>
      <c r="L4335" s="9">
        <f>'Consolidtaed Data'!$I9416*'Consolidtaed Data'!$H9416</f>
        <v>4182</v>
      </c>
      <c r="M4335" s="9">
        <f>'Consolidtaed Data'!$L9416-'Consolidtaed Data'!$K9416</f>
        <v>1790</v>
      </c>
      <c r="N4335" s="9" t="str">
        <f>VLOOKUP('Consolidtaed Data'!$C9416,[1]Locations!$A:$O,2,0)</f>
        <v>Rialto</v>
      </c>
      <c r="O4335" s="9" t="str">
        <f>VLOOKUP('Consolidtaed Data'!$D9416,'[1]Sales People'!$A:$B,2,0)</f>
        <v>Carl Hall</v>
      </c>
      <c r="P4335" s="9" t="str">
        <f>VLOOKUP('Consolidtaed Data'!$E9416,[1]Customers!$A:$B,2,0)</f>
        <v>Steven Walker</v>
      </c>
      <c r="Q4335" s="11">
        <f>WEEKDAY('Consolidtaed Data'!$F9416)</f>
        <v>1</v>
      </c>
      <c r="R4335" s="9">
        <f>MONTH('Consolidtaed Data'!$F9416)</f>
        <v>12</v>
      </c>
      <c r="S4335" s="9" t="str">
        <f>TEXT(Table3[[#This Row],[Purchase Date]],"MMMM")</f>
        <v>November</v>
      </c>
      <c r="T4335" s="9">
        <f>YEAR('Consolidtaed Data'!$F9416)</f>
        <v>2021</v>
      </c>
    </row>
    <row r="4336" spans="1:20" x14ac:dyDescent="0.3">
      <c r="A4336" s="9" t="s">
        <v>5359</v>
      </c>
      <c r="B4336" s="9" t="s">
        <v>572</v>
      </c>
      <c r="C4336" s="9" t="s">
        <v>458</v>
      </c>
      <c r="D4336" s="9" t="s">
        <v>100</v>
      </c>
      <c r="E4336" s="9" t="s">
        <v>2253</v>
      </c>
      <c r="F4336" s="10">
        <v>44149</v>
      </c>
      <c r="G4336" s="10" t="str">
        <f>VLOOKUP(Table3[[#This Row],[Product ID]],[1]Products!$A:$G,2,0)</f>
        <v>Product 22</v>
      </c>
      <c r="H4336" s="22">
        <v>1</v>
      </c>
      <c r="I4336" s="9">
        <f>VLOOKUP('Consolidtaed Data'!$B9461,[1]Products!$A:$G,4,0)</f>
        <v>1798</v>
      </c>
      <c r="J4336" s="9">
        <f>VLOOKUP('Consolidtaed Data'!$B9461,[1]Products!$A:$G,3,0)</f>
        <v>971</v>
      </c>
      <c r="K4336" s="9">
        <f>'Consolidtaed Data'!$J9461*'Consolidtaed Data'!$H9461</f>
        <v>269</v>
      </c>
      <c r="L4336" s="9">
        <f>'Consolidtaed Data'!$I9461*'Consolidtaed Data'!$H9461</f>
        <v>368</v>
      </c>
      <c r="M4336" s="9">
        <f>'Consolidtaed Data'!$L9461-'Consolidtaed Data'!$K9461</f>
        <v>368</v>
      </c>
      <c r="N4336" s="9" t="str">
        <f>VLOOKUP('Consolidtaed Data'!$C9461,[1]Locations!$A:$O,2,0)</f>
        <v>Santa Clarita</v>
      </c>
      <c r="O4336" s="9" t="str">
        <f>VLOOKUP('Consolidtaed Data'!$D9461,'[1]Sales People'!$A:$B,2,0)</f>
        <v>Howard Gardner</v>
      </c>
      <c r="P4336" s="9" t="str">
        <f>VLOOKUP('Consolidtaed Data'!$E9461,[1]Customers!$A:$B,2,0)</f>
        <v>Arthur Welch</v>
      </c>
      <c r="Q4336" s="11">
        <f>WEEKDAY('Consolidtaed Data'!$F9461)</f>
        <v>5</v>
      </c>
      <c r="R4336" s="9">
        <f>MONTH('Consolidtaed Data'!$F9461)</f>
        <v>12</v>
      </c>
      <c r="S4336" s="9" t="str">
        <f>TEXT(Table3[[#This Row],[Purchase Date]],"MMMM")</f>
        <v>November</v>
      </c>
      <c r="T4336" s="9">
        <f>YEAR('Consolidtaed Data'!$F9461)</f>
        <v>2021</v>
      </c>
    </row>
    <row r="4337" spans="1:20" x14ac:dyDescent="0.3">
      <c r="A4337" s="9" t="s">
        <v>5360</v>
      </c>
      <c r="B4337" s="9" t="s">
        <v>225</v>
      </c>
      <c r="C4337" s="9" t="s">
        <v>331</v>
      </c>
      <c r="D4337" s="9" t="s">
        <v>9</v>
      </c>
      <c r="E4337" s="9" t="s">
        <v>751</v>
      </c>
      <c r="F4337" s="10">
        <v>44150</v>
      </c>
      <c r="G4337" s="10" t="str">
        <f>VLOOKUP(Table3[[#This Row],[Product ID]],[1]Products!$A:$G,2,0)</f>
        <v>Product 24</v>
      </c>
      <c r="H4337" s="22">
        <v>2</v>
      </c>
      <c r="I4337" s="9">
        <f>VLOOKUP('Consolidtaed Data'!$B4756,[1]Products!$A:$G,4,0)</f>
        <v>871</v>
      </c>
      <c r="J4337" s="9">
        <f>VLOOKUP('Consolidtaed Data'!$B4756,[1]Products!$A:$G,3,0)</f>
        <v>540</v>
      </c>
      <c r="K4337" s="9">
        <f>'Consolidtaed Data'!$J4756*'Consolidtaed Data'!$H4756</f>
        <v>7152</v>
      </c>
      <c r="L4337" s="9">
        <f>'Consolidtaed Data'!$I4756*'Consolidtaed Data'!$H4756</f>
        <v>9412</v>
      </c>
      <c r="M4337" s="9">
        <f>'Consolidtaed Data'!$L4756-'Consolidtaed Data'!$K4756</f>
        <v>408</v>
      </c>
      <c r="N4337" s="9" t="str">
        <f>VLOOKUP('Consolidtaed Data'!$C4756,[1]Locations!$A:$O,2,0)</f>
        <v>Huntington Beach</v>
      </c>
      <c r="O4337" s="9" t="str">
        <f>VLOOKUP('Consolidtaed Data'!$D4756,'[1]Sales People'!$A:$B,2,0)</f>
        <v>Eugene Holmes</v>
      </c>
      <c r="P4337" s="9" t="str">
        <f>VLOOKUP('Consolidtaed Data'!$E4756,[1]Customers!$A:$B,2,0)</f>
        <v>Kevin Webb</v>
      </c>
      <c r="Q4337" s="11">
        <f>WEEKDAY('Consolidtaed Data'!$F4756)</f>
        <v>3</v>
      </c>
      <c r="R4337" s="9">
        <f>MONTH('Consolidtaed Data'!$F4756)</f>
        <v>12</v>
      </c>
      <c r="S4337" s="9" t="str">
        <f>TEXT(Table3[[#This Row],[Purchase Date]],"MMMM")</f>
        <v>November</v>
      </c>
      <c r="T4337" s="9">
        <f>YEAR('Consolidtaed Data'!$F4756)</f>
        <v>2020</v>
      </c>
    </row>
    <row r="4338" spans="1:20" x14ac:dyDescent="0.3">
      <c r="A4338" s="9" t="s">
        <v>5361</v>
      </c>
      <c r="B4338" s="9" t="s">
        <v>349</v>
      </c>
      <c r="C4338" s="9" t="s">
        <v>34</v>
      </c>
      <c r="D4338" s="9" t="s">
        <v>95</v>
      </c>
      <c r="E4338" s="9" t="s">
        <v>1006</v>
      </c>
      <c r="F4338" s="10">
        <v>44150</v>
      </c>
      <c r="G4338" s="10" t="str">
        <f>VLOOKUP(Table3[[#This Row],[Product ID]],[1]Products!$A:$G,2,0)</f>
        <v>Product 60</v>
      </c>
      <c r="H4338" s="22">
        <v>1</v>
      </c>
      <c r="I4338" s="9">
        <f>VLOOKUP('Consolidtaed Data'!$B5108,[1]Products!$A:$G,4,0)</f>
        <v>1367</v>
      </c>
      <c r="J4338" s="9">
        <f>VLOOKUP('Consolidtaed Data'!$B5108,[1]Products!$A:$G,3,0)</f>
        <v>984</v>
      </c>
      <c r="K4338" s="9">
        <f>'Consolidtaed Data'!$J5108*'Consolidtaed Data'!$H5108</f>
        <v>1251</v>
      </c>
      <c r="L4338" s="9">
        <f>'Consolidtaed Data'!$I5108*'Consolidtaed Data'!$H5108</f>
        <v>1526</v>
      </c>
      <c r="M4338" s="9">
        <f>'Consolidtaed Data'!$L5108-'Consolidtaed Data'!$K5108</f>
        <v>1378</v>
      </c>
      <c r="N4338" s="9" t="str">
        <f>VLOOKUP('Consolidtaed Data'!$C5108,[1]Locations!$A:$O,2,0)</f>
        <v>East Los Angeles</v>
      </c>
      <c r="O4338" s="9" t="str">
        <f>VLOOKUP('Consolidtaed Data'!$D5108,'[1]Sales People'!$A:$B,2,0)</f>
        <v>Robert Reed</v>
      </c>
      <c r="P4338" s="9" t="str">
        <f>VLOOKUP('Consolidtaed Data'!$E5108,[1]Customers!$A:$B,2,0)</f>
        <v>Adam Hernandez</v>
      </c>
      <c r="Q4338" s="11">
        <f>WEEKDAY('Consolidtaed Data'!$F5108)</f>
        <v>1</v>
      </c>
      <c r="R4338" s="9">
        <f>MONTH('Consolidtaed Data'!$F5108)</f>
        <v>1</v>
      </c>
      <c r="S4338" s="9" t="str">
        <f>TEXT(Table3[[#This Row],[Purchase Date]],"MMMM")</f>
        <v>November</v>
      </c>
      <c r="T4338" s="9">
        <f>YEAR('Consolidtaed Data'!$F5108)</f>
        <v>2021</v>
      </c>
    </row>
    <row r="4339" spans="1:20" x14ac:dyDescent="0.3">
      <c r="A4339" s="9" t="s">
        <v>5362</v>
      </c>
      <c r="B4339" s="9" t="s">
        <v>610</v>
      </c>
      <c r="C4339" s="9" t="s">
        <v>30</v>
      </c>
      <c r="D4339" s="9" t="s">
        <v>13</v>
      </c>
      <c r="E4339" s="9" t="s">
        <v>649</v>
      </c>
      <c r="F4339" s="10">
        <v>44150</v>
      </c>
      <c r="G4339" s="10" t="str">
        <f>VLOOKUP(Table3[[#This Row],[Product ID]],[1]Products!$A:$G,2,0)</f>
        <v>Product 12</v>
      </c>
      <c r="H4339" s="22">
        <v>1</v>
      </c>
      <c r="I4339" s="9">
        <f>VLOOKUP('Consolidtaed Data'!$B5235,[1]Products!$A:$G,4,0)</f>
        <v>886</v>
      </c>
      <c r="J4339" s="9">
        <f>VLOOKUP('Consolidtaed Data'!$B5235,[1]Products!$A:$G,3,0)</f>
        <v>478</v>
      </c>
      <c r="K4339" s="9">
        <f>'Consolidtaed Data'!$J5235*'Consolidtaed Data'!$H5235</f>
        <v>2886</v>
      </c>
      <c r="L4339" s="9">
        <f>'Consolidtaed Data'!$I5235*'Consolidtaed Data'!$H5235</f>
        <v>4242</v>
      </c>
      <c r="M4339" s="9">
        <f>'Consolidtaed Data'!$L5235-'Consolidtaed Data'!$K5235</f>
        <v>1293</v>
      </c>
      <c r="N4339" s="9" t="str">
        <f>VLOOKUP('Consolidtaed Data'!$C5235,[1]Locations!$A:$O,2,0)</f>
        <v>El Cajon</v>
      </c>
      <c r="O4339" s="9" t="str">
        <f>VLOOKUP('Consolidtaed Data'!$D5235,'[1]Sales People'!$A:$B,2,0)</f>
        <v>Clarence Fox</v>
      </c>
      <c r="P4339" s="9" t="str">
        <f>VLOOKUP('Consolidtaed Data'!$E5235,[1]Customers!$A:$B,2,0)</f>
        <v>Patrick Graham</v>
      </c>
      <c r="Q4339" s="11">
        <f>WEEKDAY('Consolidtaed Data'!$F5235)</f>
        <v>4</v>
      </c>
      <c r="R4339" s="9">
        <f>MONTH('Consolidtaed Data'!$F5235)</f>
        <v>1</v>
      </c>
      <c r="S4339" s="9" t="str">
        <f>TEXT(Table3[[#This Row],[Purchase Date]],"MMMM")</f>
        <v>November</v>
      </c>
      <c r="T4339" s="9">
        <f>YEAR('Consolidtaed Data'!$F5235)</f>
        <v>2021</v>
      </c>
    </row>
    <row r="4340" spans="1:20" x14ac:dyDescent="0.3">
      <c r="A4340" s="9" t="s">
        <v>5363</v>
      </c>
      <c r="B4340" s="9" t="s">
        <v>429</v>
      </c>
      <c r="C4340" s="9" t="s">
        <v>104</v>
      </c>
      <c r="D4340" s="9" t="s">
        <v>95</v>
      </c>
      <c r="E4340" s="9" t="s">
        <v>606</v>
      </c>
      <c r="F4340" s="10">
        <v>44150</v>
      </c>
      <c r="G4340" s="10" t="str">
        <f>VLOOKUP(Table3[[#This Row],[Product ID]],[1]Products!$A:$G,2,0)</f>
        <v>Product 87</v>
      </c>
      <c r="H4340" s="22">
        <v>2</v>
      </c>
      <c r="I4340" s="9">
        <f>VLOOKUP('Consolidtaed Data'!$B5794,[1]Products!$A:$G,4,0)</f>
        <v>1826</v>
      </c>
      <c r="J4340" s="9">
        <f>VLOOKUP('Consolidtaed Data'!$B5794,[1]Products!$A:$G,3,0)</f>
        <v>1443</v>
      </c>
      <c r="K4340" s="9">
        <f>'Consolidtaed Data'!$J5794*'Consolidtaed Data'!$H5794</f>
        <v>848</v>
      </c>
      <c r="L4340" s="9">
        <f>'Consolidtaed Data'!$I5794*'Consolidtaed Data'!$H5794</f>
        <v>1060</v>
      </c>
      <c r="M4340" s="9">
        <f>'Consolidtaed Data'!$L5794-'Consolidtaed Data'!$K5794</f>
        <v>51</v>
      </c>
      <c r="N4340" s="9" t="str">
        <f>VLOOKUP('Consolidtaed Data'!$C5794,[1]Locations!$A:$O,2,0)</f>
        <v>Long Beach</v>
      </c>
      <c r="O4340" s="9" t="str">
        <f>VLOOKUP('Consolidtaed Data'!$D5794,'[1]Sales People'!$A:$B,2,0)</f>
        <v>Robert Reed</v>
      </c>
      <c r="P4340" s="9" t="str">
        <f>VLOOKUP('Consolidtaed Data'!$E5794,[1]Customers!$A:$B,2,0)</f>
        <v>Paul Henderson</v>
      </c>
      <c r="Q4340" s="11">
        <f>WEEKDAY('Consolidtaed Data'!$F5794)</f>
        <v>5</v>
      </c>
      <c r="R4340" s="9">
        <f>MONTH('Consolidtaed Data'!$F5794)</f>
        <v>3</v>
      </c>
      <c r="S4340" s="9" t="str">
        <f>TEXT(Table3[[#This Row],[Purchase Date]],"MMMM")</f>
        <v>November</v>
      </c>
      <c r="T4340" s="9">
        <f>YEAR('Consolidtaed Data'!$F5794)</f>
        <v>2021</v>
      </c>
    </row>
    <row r="4341" spans="1:20" x14ac:dyDescent="0.3">
      <c r="A4341" s="9" t="s">
        <v>5364</v>
      </c>
      <c r="B4341" s="9" t="s">
        <v>318</v>
      </c>
      <c r="C4341" s="9" t="s">
        <v>55</v>
      </c>
      <c r="D4341" s="9" t="s">
        <v>56</v>
      </c>
      <c r="E4341" s="9" t="s">
        <v>158</v>
      </c>
      <c r="F4341" s="10">
        <v>44150</v>
      </c>
      <c r="G4341" s="10" t="str">
        <f>VLOOKUP(Table3[[#This Row],[Product ID]],[1]Products!$A:$G,2,0)</f>
        <v>Product 89</v>
      </c>
      <c r="H4341" s="22">
        <v>3</v>
      </c>
      <c r="I4341" s="9">
        <f>VLOOKUP('Consolidtaed Data'!$B5938,[1]Products!$A:$G,4,0)</f>
        <v>1278</v>
      </c>
      <c r="J4341" s="9">
        <f>VLOOKUP('Consolidtaed Data'!$B5938,[1]Products!$A:$G,3,0)</f>
        <v>665</v>
      </c>
      <c r="K4341" s="9">
        <f>'Consolidtaed Data'!$J5938*'Consolidtaed Data'!$H5938</f>
        <v>1367</v>
      </c>
      <c r="L4341" s="9">
        <f>'Consolidtaed Data'!$I5938*'Consolidtaed Data'!$H5938</f>
        <v>2241</v>
      </c>
      <c r="M4341" s="9">
        <f>'Consolidtaed Data'!$L5938-'Consolidtaed Data'!$K5938</f>
        <v>243</v>
      </c>
      <c r="N4341" s="9" t="str">
        <f>VLOOKUP('Consolidtaed Data'!$C5938,[1]Locations!$A:$O,2,0)</f>
        <v>Inglewood</v>
      </c>
      <c r="O4341" s="9" t="str">
        <f>VLOOKUP('Consolidtaed Data'!$D5938,'[1]Sales People'!$A:$B,2,0)</f>
        <v>Charles Harper</v>
      </c>
      <c r="P4341" s="9" t="str">
        <f>VLOOKUP('Consolidtaed Data'!$E5938,[1]Customers!$A:$B,2,0)</f>
        <v>Christopher Hudson</v>
      </c>
      <c r="Q4341" s="11">
        <f>WEEKDAY('Consolidtaed Data'!$F5938)</f>
        <v>7</v>
      </c>
      <c r="R4341" s="9">
        <f>MONTH('Consolidtaed Data'!$F5938)</f>
        <v>3</v>
      </c>
      <c r="S4341" s="9" t="str">
        <f>TEXT(Table3[[#This Row],[Purchase Date]],"MMMM")</f>
        <v>November</v>
      </c>
      <c r="T4341" s="9">
        <f>YEAR('Consolidtaed Data'!$F5938)</f>
        <v>2021</v>
      </c>
    </row>
    <row r="4342" spans="1:20" x14ac:dyDescent="0.3">
      <c r="A4342" s="9" t="s">
        <v>5365</v>
      </c>
      <c r="B4342" s="9" t="s">
        <v>369</v>
      </c>
      <c r="C4342" s="9" t="s">
        <v>263</v>
      </c>
      <c r="D4342" s="9" t="s">
        <v>73</v>
      </c>
      <c r="E4342" s="9" t="s">
        <v>2386</v>
      </c>
      <c r="F4342" s="10">
        <v>44150</v>
      </c>
      <c r="G4342" s="10" t="str">
        <f>VLOOKUP(Table3[[#This Row],[Product ID]],[1]Products!$A:$G,2,0)</f>
        <v>Product 8</v>
      </c>
      <c r="H4342" s="22">
        <v>1</v>
      </c>
      <c r="I4342" s="9">
        <f>VLOOKUP('Consolidtaed Data'!$B5945,[1]Products!$A:$G,4,0)</f>
        <v>584</v>
      </c>
      <c r="J4342" s="9">
        <f>VLOOKUP('Consolidtaed Data'!$B5945,[1]Products!$A:$G,3,0)</f>
        <v>420</v>
      </c>
      <c r="K4342" s="9">
        <f>'Consolidtaed Data'!$J5945*'Consolidtaed Data'!$H5945</f>
        <v>1473</v>
      </c>
      <c r="L4342" s="9">
        <f>'Consolidtaed Data'!$I5945*'Consolidtaed Data'!$H5945</f>
        <v>2497</v>
      </c>
      <c r="M4342" s="9">
        <f>'Consolidtaed Data'!$L5945-'Consolidtaed Data'!$K5945</f>
        <v>106</v>
      </c>
      <c r="N4342" s="9" t="str">
        <f>VLOOKUP('Consolidtaed Data'!$C5945,[1]Locations!$A:$O,2,0)</f>
        <v>Fairfield</v>
      </c>
      <c r="O4342" s="9" t="str">
        <f>VLOOKUP('Consolidtaed Data'!$D5945,'[1]Sales People'!$A:$B,2,0)</f>
        <v>Brian Thomas</v>
      </c>
      <c r="P4342" s="9" t="str">
        <f>VLOOKUP('Consolidtaed Data'!$E5945,[1]Customers!$A:$B,2,0)</f>
        <v>Russell Grant</v>
      </c>
      <c r="Q4342" s="11">
        <f>WEEKDAY('Consolidtaed Data'!$F5945)</f>
        <v>7</v>
      </c>
      <c r="R4342" s="9">
        <f>MONTH('Consolidtaed Data'!$F5945)</f>
        <v>3</v>
      </c>
      <c r="S4342" s="9" t="str">
        <f>TEXT(Table3[[#This Row],[Purchase Date]],"MMMM")</f>
        <v>November</v>
      </c>
      <c r="T4342" s="9">
        <f>YEAR('Consolidtaed Data'!$F5945)</f>
        <v>2021</v>
      </c>
    </row>
    <row r="4343" spans="1:20" x14ac:dyDescent="0.3">
      <c r="A4343" s="9" t="s">
        <v>5366</v>
      </c>
      <c r="B4343" s="9" t="s">
        <v>125</v>
      </c>
      <c r="C4343" s="9" t="s">
        <v>228</v>
      </c>
      <c r="D4343" s="9" t="s">
        <v>9</v>
      </c>
      <c r="E4343" s="9" t="s">
        <v>1197</v>
      </c>
      <c r="F4343" s="10">
        <v>44150</v>
      </c>
      <c r="G4343" s="10" t="str">
        <f>VLOOKUP(Table3[[#This Row],[Product ID]],[1]Products!$A:$G,2,0)</f>
        <v>Product 40</v>
      </c>
      <c r="H4343" s="22">
        <v>1</v>
      </c>
      <c r="I4343" s="9">
        <f>VLOOKUP('Consolidtaed Data'!$B6658,[1]Products!$A:$G,4,0)</f>
        <v>1967</v>
      </c>
      <c r="J4343" s="9">
        <f>VLOOKUP('Consolidtaed Data'!$B6658,[1]Products!$A:$G,3,0)</f>
        <v>1397</v>
      </c>
      <c r="K4343" s="9">
        <f>'Consolidtaed Data'!$J6658*'Consolidtaed Data'!$H6658</f>
        <v>376</v>
      </c>
      <c r="L4343" s="9">
        <f>'Consolidtaed Data'!$I6658*'Consolidtaed Data'!$H6658</f>
        <v>458</v>
      </c>
      <c r="M4343" s="9">
        <f>'Consolidtaed Data'!$L6658-'Consolidtaed Data'!$K6658</f>
        <v>436</v>
      </c>
      <c r="N4343" s="9" t="str">
        <f>VLOOKUP('Consolidtaed Data'!$C6658,[1]Locations!$A:$O,2,0)</f>
        <v>Carlsbad</v>
      </c>
      <c r="O4343" s="9" t="str">
        <f>VLOOKUP('Consolidtaed Data'!$D6658,'[1]Sales People'!$A:$B,2,0)</f>
        <v>Martin Perry</v>
      </c>
      <c r="P4343" s="9" t="str">
        <f>VLOOKUP('Consolidtaed Data'!$E6658,[1]Customers!$A:$B,2,0)</f>
        <v>Henry Elliott</v>
      </c>
      <c r="Q4343" s="11">
        <f>WEEKDAY('Consolidtaed Data'!$F6658)</f>
        <v>7</v>
      </c>
      <c r="R4343" s="9">
        <f>MONTH('Consolidtaed Data'!$F6658)</f>
        <v>5</v>
      </c>
      <c r="S4343" s="9" t="str">
        <f>TEXT(Table3[[#This Row],[Purchase Date]],"MMMM")</f>
        <v>November</v>
      </c>
      <c r="T4343" s="9">
        <f>YEAR('Consolidtaed Data'!$F6658)</f>
        <v>2021</v>
      </c>
    </row>
    <row r="4344" spans="1:20" x14ac:dyDescent="0.3">
      <c r="A4344" s="9" t="s">
        <v>5367</v>
      </c>
      <c r="B4344" s="9" t="s">
        <v>11</v>
      </c>
      <c r="C4344" s="9" t="s">
        <v>196</v>
      </c>
      <c r="D4344" s="9" t="s">
        <v>123</v>
      </c>
      <c r="E4344" s="9" t="s">
        <v>175</v>
      </c>
      <c r="F4344" s="10">
        <v>44150</v>
      </c>
      <c r="G4344" s="10" t="str">
        <f>VLOOKUP(Table3[[#This Row],[Product ID]],[1]Products!$A:$G,2,0)</f>
        <v>Product 88</v>
      </c>
      <c r="H4344" s="22">
        <v>1</v>
      </c>
      <c r="I4344" s="9">
        <f>VLOOKUP('Consolidtaed Data'!$B6716,[1]Products!$A:$G,4,0)</f>
        <v>947</v>
      </c>
      <c r="J4344" s="9">
        <f>VLOOKUP('Consolidtaed Data'!$B6716,[1]Products!$A:$G,3,0)</f>
        <v>786</v>
      </c>
      <c r="K4344" s="9">
        <f>'Consolidtaed Data'!$J6716*'Consolidtaed Data'!$H6716</f>
        <v>872</v>
      </c>
      <c r="L4344" s="9">
        <f>'Consolidtaed Data'!$I6716*'Consolidtaed Data'!$H6716</f>
        <v>1743</v>
      </c>
      <c r="M4344" s="9">
        <f>'Consolidtaed Data'!$L6716-'Consolidtaed Data'!$K6716</f>
        <v>280</v>
      </c>
      <c r="N4344" s="9" t="str">
        <f>VLOOKUP('Consolidtaed Data'!$C6716,[1]Locations!$A:$O,2,0)</f>
        <v>Elk Grove</v>
      </c>
      <c r="O4344" s="9" t="str">
        <f>VLOOKUP('Consolidtaed Data'!$D6716,'[1]Sales People'!$A:$B,2,0)</f>
        <v>Robert Reed</v>
      </c>
      <c r="P4344" s="9" t="str">
        <f>VLOOKUP('Consolidtaed Data'!$E6716,[1]Customers!$A:$B,2,0)</f>
        <v>Adam Thompson</v>
      </c>
      <c r="Q4344" s="11">
        <f>WEEKDAY('Consolidtaed Data'!$F6716)</f>
        <v>4</v>
      </c>
      <c r="R4344" s="9">
        <f>MONTH('Consolidtaed Data'!$F6716)</f>
        <v>5</v>
      </c>
      <c r="S4344" s="9" t="str">
        <f>TEXT(Table3[[#This Row],[Purchase Date]],"MMMM")</f>
        <v>November</v>
      </c>
      <c r="T4344" s="9">
        <f>YEAR('Consolidtaed Data'!$F6716)</f>
        <v>2021</v>
      </c>
    </row>
    <row r="4345" spans="1:20" x14ac:dyDescent="0.3">
      <c r="A4345" s="9" t="s">
        <v>5368</v>
      </c>
      <c r="B4345" s="9" t="s">
        <v>7</v>
      </c>
      <c r="C4345" s="9" t="s">
        <v>394</v>
      </c>
      <c r="D4345" s="9" t="s">
        <v>26</v>
      </c>
      <c r="E4345" s="9" t="s">
        <v>1091</v>
      </c>
      <c r="F4345" s="10">
        <v>44150</v>
      </c>
      <c r="G4345" s="10" t="str">
        <f>VLOOKUP(Table3[[#This Row],[Product ID]],[1]Products!$A:$G,2,0)</f>
        <v>Product 77</v>
      </c>
      <c r="H4345" s="22">
        <v>1</v>
      </c>
      <c r="I4345" s="9">
        <f>VLOOKUP('Consolidtaed Data'!$B7562,[1]Products!$A:$G,4,0)</f>
        <v>556</v>
      </c>
      <c r="J4345" s="9">
        <f>VLOOKUP('Consolidtaed Data'!$B7562,[1]Products!$A:$G,3,0)</f>
        <v>395</v>
      </c>
      <c r="K4345" s="9">
        <f>'Consolidtaed Data'!$J7562*'Consolidtaed Data'!$H7562</f>
        <v>1301</v>
      </c>
      <c r="L4345" s="9">
        <f>'Consolidtaed Data'!$I7562*'Consolidtaed Data'!$H7562</f>
        <v>1587</v>
      </c>
      <c r="M4345" s="9">
        <f>'Consolidtaed Data'!$L7562-'Consolidtaed Data'!$K7562</f>
        <v>553</v>
      </c>
      <c r="N4345" s="9" t="str">
        <f>VLOOKUP('Consolidtaed Data'!$C7562,[1]Locations!$A:$O,2,0)</f>
        <v>San Diego</v>
      </c>
      <c r="O4345" s="9" t="str">
        <f>VLOOKUP('Consolidtaed Data'!$D7562,'[1]Sales People'!$A:$B,2,0)</f>
        <v>Brian Thomas</v>
      </c>
      <c r="P4345" s="9" t="str">
        <f>VLOOKUP('Consolidtaed Data'!$E7562,[1]Customers!$A:$B,2,0)</f>
        <v>Craig Rodriguez</v>
      </c>
      <c r="Q4345" s="11">
        <f>WEEKDAY('Consolidtaed Data'!$F7562)</f>
        <v>4</v>
      </c>
      <c r="R4345" s="9">
        <f>MONTH('Consolidtaed Data'!$F7562)</f>
        <v>7</v>
      </c>
      <c r="S4345" s="9" t="str">
        <f>TEXT(Table3[[#This Row],[Purchase Date]],"MMMM")</f>
        <v>November</v>
      </c>
      <c r="T4345" s="9">
        <f>YEAR('Consolidtaed Data'!$F7562)</f>
        <v>2021</v>
      </c>
    </row>
    <row r="4346" spans="1:20" x14ac:dyDescent="0.3">
      <c r="A4346" s="9" t="s">
        <v>5369</v>
      </c>
      <c r="B4346" s="9" t="s">
        <v>336</v>
      </c>
      <c r="C4346" s="9" t="s">
        <v>421</v>
      </c>
      <c r="D4346" s="9" t="s">
        <v>95</v>
      </c>
      <c r="E4346" s="9" t="s">
        <v>595</v>
      </c>
      <c r="F4346" s="10">
        <v>44150</v>
      </c>
      <c r="G4346" s="10" t="str">
        <f>VLOOKUP(Table3[[#This Row],[Product ID]],[1]Products!$A:$G,2,0)</f>
        <v>Product 78</v>
      </c>
      <c r="H4346" s="22">
        <v>1</v>
      </c>
      <c r="I4346" s="9">
        <f>VLOOKUP('Consolidtaed Data'!$B7748,[1]Products!$A:$G,4,0)</f>
        <v>817</v>
      </c>
      <c r="J4346" s="9">
        <f>VLOOKUP('Consolidtaed Data'!$B7748,[1]Products!$A:$G,3,0)</f>
        <v>409</v>
      </c>
      <c r="K4346" s="9">
        <f>'Consolidtaed Data'!$J7748*'Consolidtaed Data'!$H7748</f>
        <v>1185</v>
      </c>
      <c r="L4346" s="9">
        <f>'Consolidtaed Data'!$I7748*'Consolidtaed Data'!$H7748</f>
        <v>1668</v>
      </c>
      <c r="M4346" s="9">
        <f>'Consolidtaed Data'!$L7748-'Consolidtaed Data'!$K7748</f>
        <v>1149</v>
      </c>
      <c r="N4346" s="9" t="str">
        <f>VLOOKUP('Consolidtaed Data'!$C7748,[1]Locations!$A:$O,2,0)</f>
        <v>Stockton</v>
      </c>
      <c r="O4346" s="9" t="str">
        <f>VLOOKUP('Consolidtaed Data'!$D7748,'[1]Sales People'!$A:$B,2,0)</f>
        <v>Martin Carr</v>
      </c>
      <c r="P4346" s="9" t="str">
        <f>VLOOKUP('Consolidtaed Data'!$E7748,[1]Customers!$A:$B,2,0)</f>
        <v>Steve Hunt</v>
      </c>
      <c r="Q4346" s="11">
        <f>WEEKDAY('Consolidtaed Data'!$F7748)</f>
        <v>4</v>
      </c>
      <c r="R4346" s="9">
        <f>MONTH('Consolidtaed Data'!$F7748)</f>
        <v>8</v>
      </c>
      <c r="S4346" s="9" t="str">
        <f>TEXT(Table3[[#This Row],[Purchase Date]],"MMMM")</f>
        <v>November</v>
      </c>
      <c r="T4346" s="9">
        <f>YEAR('Consolidtaed Data'!$F7748)</f>
        <v>2021</v>
      </c>
    </row>
    <row r="4347" spans="1:20" x14ac:dyDescent="0.3">
      <c r="A4347" s="9" t="s">
        <v>5370</v>
      </c>
      <c r="B4347" s="9" t="s">
        <v>148</v>
      </c>
      <c r="C4347" s="9" t="s">
        <v>472</v>
      </c>
      <c r="D4347" s="9" t="s">
        <v>272</v>
      </c>
      <c r="E4347" s="9" t="s">
        <v>1278</v>
      </c>
      <c r="F4347" s="10">
        <v>44150</v>
      </c>
      <c r="G4347" s="10" t="str">
        <f>VLOOKUP(Table3[[#This Row],[Product ID]],[1]Products!$A:$G,2,0)</f>
        <v>Product 16</v>
      </c>
      <c r="H4347" s="22">
        <v>1</v>
      </c>
      <c r="I4347" s="9">
        <f>VLOOKUP('Consolidtaed Data'!$B8142,[1]Products!$A:$G,4,0)</f>
        <v>392</v>
      </c>
      <c r="J4347" s="9">
        <f>VLOOKUP('Consolidtaed Data'!$B8142,[1]Products!$A:$G,3,0)</f>
        <v>255</v>
      </c>
      <c r="K4347" s="9">
        <f>'Consolidtaed Data'!$J8142*'Consolidtaed Data'!$H8142</f>
        <v>3570</v>
      </c>
      <c r="L4347" s="9">
        <f>'Consolidtaed Data'!$I8142*'Consolidtaed Data'!$H8142</f>
        <v>4698</v>
      </c>
      <c r="M4347" s="9">
        <f>'Consolidtaed Data'!$L8142-'Consolidtaed Data'!$K8142</f>
        <v>736</v>
      </c>
      <c r="N4347" s="9" t="str">
        <f>VLOOKUP('Consolidtaed Data'!$C8142,[1]Locations!$A:$O,2,0)</f>
        <v>San Diego</v>
      </c>
      <c r="O4347" s="9" t="str">
        <f>VLOOKUP('Consolidtaed Data'!$D8142,'[1]Sales People'!$A:$B,2,0)</f>
        <v>Walter Cook</v>
      </c>
      <c r="P4347" s="9" t="str">
        <f>VLOOKUP('Consolidtaed Data'!$E8142,[1]Customers!$A:$B,2,0)</f>
        <v>Henry Cox</v>
      </c>
      <c r="Q4347" s="11">
        <f>WEEKDAY('Consolidtaed Data'!$F8142)</f>
        <v>7</v>
      </c>
      <c r="R4347" s="9">
        <f>MONTH('Consolidtaed Data'!$F8142)</f>
        <v>9</v>
      </c>
      <c r="S4347" s="9" t="str">
        <f>TEXT(Table3[[#This Row],[Purchase Date]],"MMMM")</f>
        <v>November</v>
      </c>
      <c r="T4347" s="9">
        <f>YEAR('Consolidtaed Data'!$F8142)</f>
        <v>2021</v>
      </c>
    </row>
    <row r="4348" spans="1:20" x14ac:dyDescent="0.3">
      <c r="A4348" s="9" t="s">
        <v>5371</v>
      </c>
      <c r="B4348" s="9" t="s">
        <v>172</v>
      </c>
      <c r="C4348" s="9" t="s">
        <v>99</v>
      </c>
      <c r="D4348" s="9" t="s">
        <v>91</v>
      </c>
      <c r="E4348" s="9" t="s">
        <v>444</v>
      </c>
      <c r="F4348" s="10">
        <v>44150</v>
      </c>
      <c r="G4348" s="10" t="str">
        <f>VLOOKUP(Table3[[#This Row],[Product ID]],[1]Products!$A:$G,2,0)</f>
        <v>Product 4</v>
      </c>
      <c r="H4348" s="22">
        <v>1</v>
      </c>
      <c r="I4348" s="9">
        <f>VLOOKUP('Consolidtaed Data'!$B8793,[1]Products!$A:$G,4,0)</f>
        <v>1638</v>
      </c>
      <c r="J4348" s="9">
        <f>VLOOKUP('Consolidtaed Data'!$B8793,[1]Products!$A:$G,3,0)</f>
        <v>1261</v>
      </c>
      <c r="K4348" s="9">
        <f>'Consolidtaed Data'!$J8793*'Consolidtaed Data'!$H8793</f>
        <v>1912</v>
      </c>
      <c r="L4348" s="9">
        <f>'Consolidtaed Data'!$I8793*'Consolidtaed Data'!$H8793</f>
        <v>3544</v>
      </c>
      <c r="M4348" s="9">
        <f>'Consolidtaed Data'!$L8793-'Consolidtaed Data'!$K8793</f>
        <v>348</v>
      </c>
      <c r="N4348" s="9" t="str">
        <f>VLOOKUP('Consolidtaed Data'!$C8793,[1]Locations!$A:$O,2,0)</f>
        <v>Riverside</v>
      </c>
      <c r="O4348" s="9" t="str">
        <f>VLOOKUP('Consolidtaed Data'!$D8793,'[1]Sales People'!$A:$B,2,0)</f>
        <v>Carl Elliott</v>
      </c>
      <c r="P4348" s="9" t="str">
        <f>VLOOKUP('Consolidtaed Data'!$E8793,[1]Customers!$A:$B,2,0)</f>
        <v>Juan Ramirez</v>
      </c>
      <c r="Q4348" s="11">
        <f>WEEKDAY('Consolidtaed Data'!$F8793)</f>
        <v>7</v>
      </c>
      <c r="R4348" s="9">
        <f>MONTH('Consolidtaed Data'!$F8793)</f>
        <v>10</v>
      </c>
      <c r="S4348" s="9" t="str">
        <f>TEXT(Table3[[#This Row],[Purchase Date]],"MMMM")</f>
        <v>November</v>
      </c>
      <c r="T4348" s="9">
        <f>YEAR('Consolidtaed Data'!$F8793)</f>
        <v>2021</v>
      </c>
    </row>
    <row r="4349" spans="1:20" x14ac:dyDescent="0.3">
      <c r="A4349" s="9" t="s">
        <v>5372</v>
      </c>
      <c r="B4349" s="9" t="s">
        <v>85</v>
      </c>
      <c r="C4349" s="9" t="s">
        <v>134</v>
      </c>
      <c r="D4349" s="9" t="s">
        <v>35</v>
      </c>
      <c r="E4349" s="9" t="s">
        <v>704</v>
      </c>
      <c r="F4349" s="10">
        <v>44150</v>
      </c>
      <c r="G4349" s="10" t="str">
        <f>VLOOKUP(Table3[[#This Row],[Product ID]],[1]Products!$A:$G,2,0)</f>
        <v>Product 93</v>
      </c>
      <c r="H4349" s="22">
        <v>3</v>
      </c>
      <c r="I4349" s="9">
        <f>VLOOKUP('Consolidtaed Data'!$B8939,[1]Products!$A:$G,4,0)</f>
        <v>1743</v>
      </c>
      <c r="J4349" s="9">
        <f>VLOOKUP('Consolidtaed Data'!$B8939,[1]Products!$A:$G,3,0)</f>
        <v>872</v>
      </c>
      <c r="K4349" s="9">
        <f>'Consolidtaed Data'!$J8939*'Consolidtaed Data'!$H8939</f>
        <v>1397</v>
      </c>
      <c r="L4349" s="9">
        <f>'Consolidtaed Data'!$I8939*'Consolidtaed Data'!$H8939</f>
        <v>1967</v>
      </c>
      <c r="M4349" s="9">
        <f>'Consolidtaed Data'!$L8939-'Consolidtaed Data'!$K8939</f>
        <v>1356</v>
      </c>
      <c r="N4349" s="9" t="str">
        <f>VLOOKUP('Consolidtaed Data'!$C8939,[1]Locations!$A:$O,2,0)</f>
        <v>Clovis</v>
      </c>
      <c r="O4349" s="9" t="str">
        <f>VLOOKUP('Consolidtaed Data'!$D8939,'[1]Sales People'!$A:$B,2,0)</f>
        <v>Joe Sims</v>
      </c>
      <c r="P4349" s="9" t="str">
        <f>VLOOKUP('Consolidtaed Data'!$E8939,[1]Customers!$A:$B,2,0)</f>
        <v>Donald Morris</v>
      </c>
      <c r="Q4349" s="11">
        <f>WEEKDAY('Consolidtaed Data'!$F8939)</f>
        <v>2</v>
      </c>
      <c r="R4349" s="9">
        <f>MONTH('Consolidtaed Data'!$F8939)</f>
        <v>11</v>
      </c>
      <c r="S4349" s="9" t="str">
        <f>TEXT(Table3[[#This Row],[Purchase Date]],"MMMM")</f>
        <v>November</v>
      </c>
      <c r="T4349" s="9">
        <f>YEAR('Consolidtaed Data'!$F8939)</f>
        <v>2021</v>
      </c>
    </row>
    <row r="4350" spans="1:20" x14ac:dyDescent="0.3">
      <c r="A4350" s="9" t="s">
        <v>5373</v>
      </c>
      <c r="B4350" s="9" t="s">
        <v>526</v>
      </c>
      <c r="C4350" s="9" t="s">
        <v>21</v>
      </c>
      <c r="D4350" s="9" t="s">
        <v>51</v>
      </c>
      <c r="E4350" s="9" t="s">
        <v>2118</v>
      </c>
      <c r="F4350" s="10">
        <v>44151</v>
      </c>
      <c r="G4350" s="10" t="str">
        <f>VLOOKUP(Table3[[#This Row],[Product ID]],[1]Products!$A:$G,2,0)</f>
        <v>Product 14</v>
      </c>
      <c r="H4350" s="22">
        <v>4</v>
      </c>
      <c r="I4350" s="9">
        <f>VLOOKUP('Consolidtaed Data'!$B4962,[1]Products!$A:$G,4,0)</f>
        <v>2141</v>
      </c>
      <c r="J4350" s="9">
        <f>VLOOKUP('Consolidtaed Data'!$B4962,[1]Products!$A:$G,3,0)</f>
        <v>1777</v>
      </c>
      <c r="K4350" s="9">
        <f>'Consolidtaed Data'!$J4962*'Consolidtaed Data'!$H4962</f>
        <v>291</v>
      </c>
      <c r="L4350" s="9">
        <f>'Consolidtaed Data'!$I4962*'Consolidtaed Data'!$H4962</f>
        <v>378</v>
      </c>
      <c r="M4350" s="9">
        <f>'Consolidtaed Data'!$L4962-'Consolidtaed Data'!$K4962</f>
        <v>383</v>
      </c>
      <c r="N4350" s="9" t="str">
        <f>VLOOKUP('Consolidtaed Data'!$C4962,[1]Locations!$A:$O,2,0)</f>
        <v>Clovis</v>
      </c>
      <c r="O4350" s="9" t="str">
        <f>VLOOKUP('Consolidtaed Data'!$D4962,'[1]Sales People'!$A:$B,2,0)</f>
        <v>Kenneth Fields</v>
      </c>
      <c r="P4350" s="9" t="str">
        <f>VLOOKUP('Consolidtaed Data'!$E4962,[1]Customers!$A:$B,2,0)</f>
        <v>Michael Lewis</v>
      </c>
      <c r="Q4350" s="11">
        <f>WEEKDAY('Consolidtaed Data'!$F4962)</f>
        <v>4</v>
      </c>
      <c r="R4350" s="9">
        <f>MONTH('Consolidtaed Data'!$F4962)</f>
        <v>12</v>
      </c>
      <c r="S4350" s="9" t="str">
        <f>TEXT(Table3[[#This Row],[Purchase Date]],"MMMM")</f>
        <v>November</v>
      </c>
      <c r="T4350" s="9">
        <f>YEAR('Consolidtaed Data'!$F4962)</f>
        <v>2020</v>
      </c>
    </row>
    <row r="4351" spans="1:20" x14ac:dyDescent="0.3">
      <c r="A4351" s="9" t="s">
        <v>5374</v>
      </c>
      <c r="B4351" s="9" t="s">
        <v>373</v>
      </c>
      <c r="C4351" s="9" t="s">
        <v>169</v>
      </c>
      <c r="D4351" s="9" t="s">
        <v>105</v>
      </c>
      <c r="E4351" s="9" t="s">
        <v>1018</v>
      </c>
      <c r="F4351" s="10">
        <v>44151</v>
      </c>
      <c r="G4351" s="10" t="str">
        <f>VLOOKUP(Table3[[#This Row],[Product ID]],[1]Products!$A:$G,2,0)</f>
        <v>Product 66</v>
      </c>
      <c r="H4351" s="22">
        <v>2</v>
      </c>
      <c r="I4351" s="9">
        <f>VLOOKUP('Consolidtaed Data'!$B5375,[1]Products!$A:$G,4,0)</f>
        <v>2005</v>
      </c>
      <c r="J4351" s="9">
        <f>VLOOKUP('Consolidtaed Data'!$B5375,[1]Products!$A:$G,3,0)</f>
        <v>1223</v>
      </c>
      <c r="K4351" s="9">
        <f>'Consolidtaed Data'!$J5375*'Consolidtaed Data'!$H5375</f>
        <v>154</v>
      </c>
      <c r="L4351" s="9">
        <f>'Consolidtaed Data'!$I5375*'Consolidtaed Data'!$H5375</f>
        <v>203</v>
      </c>
      <c r="M4351" s="9">
        <f>'Consolidtaed Data'!$L5375-'Consolidtaed Data'!$K5375</f>
        <v>837</v>
      </c>
      <c r="N4351" s="9" t="str">
        <f>VLOOKUP('Consolidtaed Data'!$C5375,[1]Locations!$A:$O,2,0)</f>
        <v>Vista</v>
      </c>
      <c r="O4351" s="9" t="str">
        <f>VLOOKUP('Consolidtaed Data'!$D5375,'[1]Sales People'!$A:$B,2,0)</f>
        <v>Roger Ramos</v>
      </c>
      <c r="P4351" s="9" t="str">
        <f>VLOOKUP('Consolidtaed Data'!$E5375,[1]Customers!$A:$B,2,0)</f>
        <v>Donald Stanley</v>
      </c>
      <c r="Q4351" s="11">
        <f>WEEKDAY('Consolidtaed Data'!$F5375)</f>
        <v>2</v>
      </c>
      <c r="R4351" s="9">
        <f>MONTH('Consolidtaed Data'!$F5375)</f>
        <v>2</v>
      </c>
      <c r="S4351" s="9" t="str">
        <f>TEXT(Table3[[#This Row],[Purchase Date]],"MMMM")</f>
        <v>November</v>
      </c>
      <c r="T4351" s="9">
        <f>YEAR('Consolidtaed Data'!$F5375)</f>
        <v>2021</v>
      </c>
    </row>
    <row r="4352" spans="1:20" x14ac:dyDescent="0.3">
      <c r="A4352" s="9" t="s">
        <v>5375</v>
      </c>
      <c r="B4352" s="9" t="s">
        <v>125</v>
      </c>
      <c r="C4352" s="9" t="s">
        <v>165</v>
      </c>
      <c r="D4352" s="9" t="s">
        <v>220</v>
      </c>
      <c r="E4352" s="9" t="s">
        <v>1205</v>
      </c>
      <c r="F4352" s="10">
        <v>44151</v>
      </c>
      <c r="G4352" s="10" t="str">
        <f>VLOOKUP(Table3[[#This Row],[Product ID]],[1]Products!$A:$G,2,0)</f>
        <v>Product 40</v>
      </c>
      <c r="H4352" s="22">
        <v>1</v>
      </c>
      <c r="I4352" s="9">
        <f>VLOOKUP('Consolidtaed Data'!$B5918,[1]Products!$A:$G,4,0)</f>
        <v>871</v>
      </c>
      <c r="J4352" s="9">
        <f>VLOOKUP('Consolidtaed Data'!$B5918,[1]Products!$A:$G,3,0)</f>
        <v>540</v>
      </c>
      <c r="K4352" s="9">
        <f>'Consolidtaed Data'!$J5918*'Consolidtaed Data'!$H5918</f>
        <v>1924</v>
      </c>
      <c r="L4352" s="9">
        <f>'Consolidtaed Data'!$I5918*'Consolidtaed Data'!$H5918</f>
        <v>2828</v>
      </c>
      <c r="M4352" s="9">
        <f>'Consolidtaed Data'!$L5918-'Consolidtaed Data'!$K5918</f>
        <v>1308</v>
      </c>
      <c r="N4352" s="9" t="str">
        <f>VLOOKUP('Consolidtaed Data'!$C5918,[1]Locations!$A:$O,2,0)</f>
        <v>El Cajon</v>
      </c>
      <c r="O4352" s="9" t="str">
        <f>VLOOKUP('Consolidtaed Data'!$D5918,'[1]Sales People'!$A:$B,2,0)</f>
        <v>Gary Rodriguez</v>
      </c>
      <c r="P4352" s="9" t="str">
        <f>VLOOKUP('Consolidtaed Data'!$E5918,[1]Customers!$A:$B,2,0)</f>
        <v>Roger Price</v>
      </c>
      <c r="Q4352" s="11">
        <f>WEEKDAY('Consolidtaed Data'!$F5918)</f>
        <v>5</v>
      </c>
      <c r="R4352" s="9">
        <f>MONTH('Consolidtaed Data'!$F5918)</f>
        <v>3</v>
      </c>
      <c r="S4352" s="9" t="str">
        <f>TEXT(Table3[[#This Row],[Purchase Date]],"MMMM")</f>
        <v>November</v>
      </c>
      <c r="T4352" s="9">
        <f>YEAR('Consolidtaed Data'!$F5918)</f>
        <v>2021</v>
      </c>
    </row>
    <row r="4353" spans="1:20" x14ac:dyDescent="0.3">
      <c r="A4353" s="9" t="s">
        <v>5376</v>
      </c>
      <c r="B4353" s="9" t="s">
        <v>806</v>
      </c>
      <c r="C4353" s="9" t="s">
        <v>67</v>
      </c>
      <c r="D4353" s="9" t="s">
        <v>123</v>
      </c>
      <c r="E4353" s="9" t="s">
        <v>124</v>
      </c>
      <c r="F4353" s="10">
        <v>44151</v>
      </c>
      <c r="G4353" s="10" t="str">
        <f>VLOOKUP(Table3[[#This Row],[Product ID]],[1]Products!$A:$G,2,0)</f>
        <v>Product 72</v>
      </c>
      <c r="H4353" s="22">
        <v>4</v>
      </c>
      <c r="I4353" s="9">
        <f>VLOOKUP('Consolidtaed Data'!$B6125,[1]Products!$A:$G,4,0)</f>
        <v>1972</v>
      </c>
      <c r="J4353" s="9">
        <f>VLOOKUP('Consolidtaed Data'!$B6125,[1]Products!$A:$G,3,0)</f>
        <v>1321</v>
      </c>
      <c r="K4353" s="9">
        <f>'Consolidtaed Data'!$J6125*'Consolidtaed Data'!$H6125</f>
        <v>4548</v>
      </c>
      <c r="L4353" s="9">
        <f>'Consolidtaed Data'!$I6125*'Consolidtaed Data'!$H6125</f>
        <v>5349</v>
      </c>
      <c r="M4353" s="9">
        <f>'Consolidtaed Data'!$L6125-'Consolidtaed Data'!$K6125</f>
        <v>117</v>
      </c>
      <c r="N4353" s="9" t="str">
        <f>VLOOKUP('Consolidtaed Data'!$C6125,[1]Locations!$A:$O,2,0)</f>
        <v>San Bernardino</v>
      </c>
      <c r="O4353" s="9" t="str">
        <f>VLOOKUP('Consolidtaed Data'!$D6125,'[1]Sales People'!$A:$B,2,0)</f>
        <v>Henry Nelson</v>
      </c>
      <c r="P4353" s="9" t="str">
        <f>VLOOKUP('Consolidtaed Data'!$E6125,[1]Customers!$A:$B,2,0)</f>
        <v>Kevin Lopez</v>
      </c>
      <c r="Q4353" s="11">
        <f>WEEKDAY('Consolidtaed Data'!$F6125)</f>
        <v>1</v>
      </c>
      <c r="R4353" s="9">
        <f>MONTH('Consolidtaed Data'!$F6125)</f>
        <v>4</v>
      </c>
      <c r="S4353" s="9" t="str">
        <f>TEXT(Table3[[#This Row],[Purchase Date]],"MMMM")</f>
        <v>November</v>
      </c>
      <c r="T4353" s="9">
        <f>YEAR('Consolidtaed Data'!$F6125)</f>
        <v>2021</v>
      </c>
    </row>
    <row r="4354" spans="1:20" x14ac:dyDescent="0.3">
      <c r="A4354" s="9" t="s">
        <v>5377</v>
      </c>
      <c r="B4354" s="9" t="s">
        <v>54</v>
      </c>
      <c r="C4354" s="9" t="s">
        <v>205</v>
      </c>
      <c r="D4354" s="9" t="s">
        <v>56</v>
      </c>
      <c r="E4354" s="9" t="s">
        <v>1357</v>
      </c>
      <c r="F4354" s="10">
        <v>44151</v>
      </c>
      <c r="G4354" s="10" t="str">
        <f>VLOOKUP(Table3[[#This Row],[Product ID]],[1]Products!$A:$G,2,0)</f>
        <v>Product 41</v>
      </c>
      <c r="H4354" s="22">
        <v>1</v>
      </c>
      <c r="I4354" s="9">
        <f>VLOOKUP('Consolidtaed Data'!$B6408,[1]Products!$A:$G,4,0)</f>
        <v>1278</v>
      </c>
      <c r="J4354" s="9">
        <f>VLOOKUP('Consolidtaed Data'!$B6408,[1]Products!$A:$G,3,0)</f>
        <v>665</v>
      </c>
      <c r="K4354" s="9">
        <f>'Consolidtaed Data'!$J6408*'Consolidtaed Data'!$H6408</f>
        <v>807</v>
      </c>
      <c r="L4354" s="9">
        <f>'Consolidtaed Data'!$I6408*'Consolidtaed Data'!$H6408</f>
        <v>1467</v>
      </c>
      <c r="M4354" s="9">
        <f>'Consolidtaed Data'!$L6408-'Consolidtaed Data'!$K6408</f>
        <v>690</v>
      </c>
      <c r="N4354" s="9" t="str">
        <f>VLOOKUP('Consolidtaed Data'!$C6408,[1]Locations!$A:$O,2,0)</f>
        <v>Palmdale</v>
      </c>
      <c r="O4354" s="9" t="str">
        <f>VLOOKUP('Consolidtaed Data'!$D6408,'[1]Sales People'!$A:$B,2,0)</f>
        <v>Fred Robertson</v>
      </c>
      <c r="P4354" s="9" t="str">
        <f>VLOOKUP('Consolidtaed Data'!$E6408,[1]Customers!$A:$B,2,0)</f>
        <v>Carlos Kim</v>
      </c>
      <c r="Q4354" s="11">
        <f>WEEKDAY('Consolidtaed Data'!$F6408)</f>
        <v>7</v>
      </c>
      <c r="R4354" s="9">
        <f>MONTH('Consolidtaed Data'!$F6408)</f>
        <v>5</v>
      </c>
      <c r="S4354" s="9" t="str">
        <f>TEXT(Table3[[#This Row],[Purchase Date]],"MMMM")</f>
        <v>November</v>
      </c>
      <c r="T4354" s="9">
        <f>YEAR('Consolidtaed Data'!$F6408)</f>
        <v>2021</v>
      </c>
    </row>
    <row r="4355" spans="1:20" x14ac:dyDescent="0.3">
      <c r="A4355" s="9" t="s">
        <v>5378</v>
      </c>
      <c r="B4355" s="9" t="s">
        <v>93</v>
      </c>
      <c r="C4355" s="9" t="s">
        <v>152</v>
      </c>
      <c r="D4355" s="9" t="s">
        <v>91</v>
      </c>
      <c r="E4355" s="9" t="s">
        <v>1899</v>
      </c>
      <c r="F4355" s="10">
        <v>44151</v>
      </c>
      <c r="G4355" s="10" t="str">
        <f>VLOOKUP(Table3[[#This Row],[Product ID]],[1]Products!$A:$G,2,0)</f>
        <v>Product 71</v>
      </c>
      <c r="H4355" s="22">
        <v>2</v>
      </c>
      <c r="I4355" s="9">
        <f>VLOOKUP('Consolidtaed Data'!$B6920,[1]Products!$A:$G,4,0)</f>
        <v>1022</v>
      </c>
      <c r="J4355" s="9">
        <f>VLOOKUP('Consolidtaed Data'!$B6920,[1]Products!$A:$G,3,0)</f>
        <v>818</v>
      </c>
      <c r="K4355" s="9">
        <f>'Consolidtaed Data'!$J6920*'Consolidtaed Data'!$H6920</f>
        <v>2454</v>
      </c>
      <c r="L4355" s="9">
        <f>'Consolidtaed Data'!$I6920*'Consolidtaed Data'!$H6920</f>
        <v>3066</v>
      </c>
      <c r="M4355" s="9">
        <f>'Consolidtaed Data'!$L6920-'Consolidtaed Data'!$K6920</f>
        <v>1224</v>
      </c>
      <c r="N4355" s="9" t="str">
        <f>VLOOKUP('Consolidtaed Data'!$C6920,[1]Locations!$A:$O,2,0)</f>
        <v>Riverside</v>
      </c>
      <c r="O4355" s="9" t="str">
        <f>VLOOKUP('Consolidtaed Data'!$D6920,'[1]Sales People'!$A:$B,2,0)</f>
        <v>Howard Gardner</v>
      </c>
      <c r="P4355" s="9" t="str">
        <f>VLOOKUP('Consolidtaed Data'!$E6920,[1]Customers!$A:$B,2,0)</f>
        <v>Ryan Bailey</v>
      </c>
      <c r="Q4355" s="11">
        <f>WEEKDAY('Consolidtaed Data'!$F6920)</f>
        <v>6</v>
      </c>
      <c r="R4355" s="9">
        <f>MONTH('Consolidtaed Data'!$F6920)</f>
        <v>6</v>
      </c>
      <c r="S4355" s="9" t="str">
        <f>TEXT(Table3[[#This Row],[Purchase Date]],"MMMM")</f>
        <v>November</v>
      </c>
      <c r="T4355" s="9">
        <f>YEAR('Consolidtaed Data'!$F6920)</f>
        <v>2021</v>
      </c>
    </row>
    <row r="4356" spans="1:20" x14ac:dyDescent="0.3">
      <c r="A4356" s="9" t="s">
        <v>5379</v>
      </c>
      <c r="B4356" s="9" t="s">
        <v>526</v>
      </c>
      <c r="C4356" s="9" t="s">
        <v>67</v>
      </c>
      <c r="D4356" s="9" t="s">
        <v>281</v>
      </c>
      <c r="E4356" s="9" t="s">
        <v>2118</v>
      </c>
      <c r="F4356" s="10">
        <v>44151</v>
      </c>
      <c r="G4356" s="10" t="str">
        <f>VLOOKUP(Table3[[#This Row],[Product ID]],[1]Products!$A:$G,2,0)</f>
        <v>Product 14</v>
      </c>
      <c r="H4356" s="22">
        <v>2</v>
      </c>
      <c r="I4356" s="9">
        <f>VLOOKUP('Consolidtaed Data'!$B7288,[1]Products!$A:$G,4,0)</f>
        <v>2410</v>
      </c>
      <c r="J4356" s="9">
        <f>VLOOKUP('Consolidtaed Data'!$B7288,[1]Products!$A:$G,3,0)</f>
        <v>1518</v>
      </c>
      <c r="K4356" s="9">
        <f>'Consolidtaed Data'!$J7288*'Consolidtaed Data'!$H7288</f>
        <v>2946</v>
      </c>
      <c r="L4356" s="9">
        <f>'Consolidtaed Data'!$I7288*'Consolidtaed Data'!$H7288</f>
        <v>4994</v>
      </c>
      <c r="M4356" s="9">
        <f>'Consolidtaed Data'!$L7288-'Consolidtaed Data'!$K7288</f>
        <v>161</v>
      </c>
      <c r="N4356" s="9" t="str">
        <f>VLOOKUP('Consolidtaed Data'!$C7288,[1]Locations!$A:$O,2,0)</f>
        <v>Elk Grove</v>
      </c>
      <c r="O4356" s="9" t="str">
        <f>VLOOKUP('Consolidtaed Data'!$D7288,'[1]Sales People'!$A:$B,2,0)</f>
        <v>Ernest Wheeler</v>
      </c>
      <c r="P4356" s="9" t="str">
        <f>VLOOKUP('Consolidtaed Data'!$E7288,[1]Customers!$A:$B,2,0)</f>
        <v>Benjamin Murray</v>
      </c>
      <c r="Q4356" s="11">
        <f>WEEKDAY('Consolidtaed Data'!$F7288)</f>
        <v>4</v>
      </c>
      <c r="R4356" s="9">
        <f>MONTH('Consolidtaed Data'!$F7288)</f>
        <v>7</v>
      </c>
      <c r="S4356" s="9" t="str">
        <f>TEXT(Table3[[#This Row],[Purchase Date]],"MMMM")</f>
        <v>November</v>
      </c>
      <c r="T4356" s="9">
        <f>YEAR('Consolidtaed Data'!$F7288)</f>
        <v>2021</v>
      </c>
    </row>
    <row r="4357" spans="1:20" x14ac:dyDescent="0.3">
      <c r="A4357" s="9" t="s">
        <v>5380</v>
      </c>
      <c r="B4357" s="9" t="s">
        <v>240</v>
      </c>
      <c r="C4357" s="9" t="s">
        <v>94</v>
      </c>
      <c r="D4357" s="9" t="s">
        <v>105</v>
      </c>
      <c r="E4357" s="9" t="s">
        <v>154</v>
      </c>
      <c r="F4357" s="10">
        <v>44151</v>
      </c>
      <c r="G4357" s="10" t="str">
        <f>VLOOKUP(Table3[[#This Row],[Product ID]],[1]Products!$A:$G,2,0)</f>
        <v>Product 70</v>
      </c>
      <c r="H4357" s="22">
        <v>3</v>
      </c>
      <c r="I4357" s="9">
        <f>VLOOKUP('Consolidtaed Data'!$B7388,[1]Products!$A:$G,4,0)</f>
        <v>1367</v>
      </c>
      <c r="J4357" s="9">
        <f>VLOOKUP('Consolidtaed Data'!$B7388,[1]Products!$A:$G,3,0)</f>
        <v>984</v>
      </c>
      <c r="K4357" s="9">
        <f>'Consolidtaed Data'!$J7388*'Consolidtaed Data'!$H7388</f>
        <v>984</v>
      </c>
      <c r="L4357" s="9">
        <f>'Consolidtaed Data'!$I7388*'Consolidtaed Data'!$H7388</f>
        <v>1367</v>
      </c>
      <c r="M4357" s="9">
        <f>'Consolidtaed Data'!$L7388-'Consolidtaed Data'!$K7388</f>
        <v>240</v>
      </c>
      <c r="N4357" s="9" t="str">
        <f>VLOOKUP('Consolidtaed Data'!$C7388,[1]Locations!$A:$O,2,0)</f>
        <v>Irvine</v>
      </c>
      <c r="O4357" s="9" t="str">
        <f>VLOOKUP('Consolidtaed Data'!$D7388,'[1]Sales People'!$A:$B,2,0)</f>
        <v>Christopher Tucker</v>
      </c>
      <c r="P4357" s="9" t="str">
        <f>VLOOKUP('Consolidtaed Data'!$E7388,[1]Customers!$A:$B,2,0)</f>
        <v>Paul Holmes</v>
      </c>
      <c r="Q4357" s="11">
        <f>WEEKDAY('Consolidtaed Data'!$F7388)</f>
        <v>4</v>
      </c>
      <c r="R4357" s="9">
        <f>MONTH('Consolidtaed Data'!$F7388)</f>
        <v>7</v>
      </c>
      <c r="S4357" s="9" t="str">
        <f>TEXT(Table3[[#This Row],[Purchase Date]],"MMMM")</f>
        <v>November</v>
      </c>
      <c r="T4357" s="9">
        <f>YEAR('Consolidtaed Data'!$F7388)</f>
        <v>2021</v>
      </c>
    </row>
    <row r="4358" spans="1:20" x14ac:dyDescent="0.3">
      <c r="A4358" s="9" t="s">
        <v>5381</v>
      </c>
      <c r="B4358" s="9" t="s">
        <v>29</v>
      </c>
      <c r="C4358" s="9" t="s">
        <v>522</v>
      </c>
      <c r="D4358" s="9" t="s">
        <v>235</v>
      </c>
      <c r="E4358" s="9" t="s">
        <v>763</v>
      </c>
      <c r="F4358" s="10">
        <v>44151</v>
      </c>
      <c r="G4358" s="10" t="str">
        <f>VLOOKUP(Table3[[#This Row],[Product ID]],[1]Products!$A:$G,2,0)</f>
        <v>Product 37</v>
      </c>
      <c r="H4358" s="22">
        <v>1</v>
      </c>
      <c r="I4358" s="9">
        <f>VLOOKUP('Consolidtaed Data'!$B8098,[1]Products!$A:$G,4,0)</f>
        <v>1119</v>
      </c>
      <c r="J4358" s="9">
        <f>VLOOKUP('Consolidtaed Data'!$B8098,[1]Products!$A:$G,3,0)</f>
        <v>683</v>
      </c>
      <c r="K4358" s="9">
        <f>'Consolidtaed Data'!$J8098*'Consolidtaed Data'!$H8098</f>
        <v>732</v>
      </c>
      <c r="L4358" s="9">
        <f>'Consolidtaed Data'!$I8098*'Consolidtaed Data'!$H8098</f>
        <v>1077</v>
      </c>
      <c r="M4358" s="9">
        <f>'Consolidtaed Data'!$L8098-'Consolidtaed Data'!$K8098</f>
        <v>328</v>
      </c>
      <c r="N4358" s="9" t="str">
        <f>VLOOKUP('Consolidtaed Data'!$C8098,[1]Locations!$A:$O,2,0)</f>
        <v>Thousand Oaks</v>
      </c>
      <c r="O4358" s="9" t="str">
        <f>VLOOKUP('Consolidtaed Data'!$D8098,'[1]Sales People'!$A:$B,2,0)</f>
        <v>Ernest Wagner</v>
      </c>
      <c r="P4358" s="9" t="str">
        <f>VLOOKUP('Consolidtaed Data'!$E8098,[1]Customers!$A:$B,2,0)</f>
        <v>Ronald Duncan</v>
      </c>
      <c r="Q4358" s="11">
        <f>WEEKDAY('Consolidtaed Data'!$F8098)</f>
        <v>4</v>
      </c>
      <c r="R4358" s="9">
        <f>MONTH('Consolidtaed Data'!$F8098)</f>
        <v>9</v>
      </c>
      <c r="S4358" s="9" t="str">
        <f>TEXT(Table3[[#This Row],[Purchase Date]],"MMMM")</f>
        <v>November</v>
      </c>
      <c r="T4358" s="9">
        <f>YEAR('Consolidtaed Data'!$F8098)</f>
        <v>2021</v>
      </c>
    </row>
    <row r="4359" spans="1:20" x14ac:dyDescent="0.3">
      <c r="A4359" s="9" t="s">
        <v>5382</v>
      </c>
      <c r="B4359" s="9" t="s">
        <v>172</v>
      </c>
      <c r="C4359" s="9" t="s">
        <v>352</v>
      </c>
      <c r="D4359" s="9" t="s">
        <v>91</v>
      </c>
      <c r="E4359" s="9" t="s">
        <v>391</v>
      </c>
      <c r="F4359" s="10">
        <v>44151</v>
      </c>
      <c r="G4359" s="10" t="str">
        <f>VLOOKUP(Table3[[#This Row],[Product ID]],[1]Products!$A:$G,2,0)</f>
        <v>Product 4</v>
      </c>
      <c r="H4359" s="22">
        <v>1</v>
      </c>
      <c r="I4359" s="9">
        <f>VLOOKUP('Consolidtaed Data'!$B8444,[1]Products!$A:$G,4,0)</f>
        <v>596</v>
      </c>
      <c r="J4359" s="9">
        <f>VLOOKUP('Consolidtaed Data'!$B8444,[1]Products!$A:$G,3,0)</f>
        <v>358</v>
      </c>
      <c r="K4359" s="9">
        <f>'Consolidtaed Data'!$J8444*'Consolidtaed Data'!$H8444</f>
        <v>61</v>
      </c>
      <c r="L4359" s="9">
        <f>'Consolidtaed Data'!$I8444*'Consolidtaed Data'!$H8444</f>
        <v>95</v>
      </c>
      <c r="M4359" s="9">
        <f>'Consolidtaed Data'!$L8444-'Consolidtaed Data'!$K8444</f>
        <v>153</v>
      </c>
      <c r="N4359" s="9" t="str">
        <f>VLOOKUP('Consolidtaed Data'!$C8444,[1]Locations!$A:$O,2,0)</f>
        <v>Anaheim</v>
      </c>
      <c r="O4359" s="9" t="str">
        <f>VLOOKUP('Consolidtaed Data'!$D8444,'[1]Sales People'!$A:$B,2,0)</f>
        <v>Andrew Bowman</v>
      </c>
      <c r="P4359" s="9" t="str">
        <f>VLOOKUP('Consolidtaed Data'!$E8444,[1]Customers!$A:$B,2,0)</f>
        <v>Alan Thomas</v>
      </c>
      <c r="Q4359" s="11">
        <f>WEEKDAY('Consolidtaed Data'!$F8444)</f>
        <v>2</v>
      </c>
      <c r="R4359" s="9">
        <f>MONTH('Consolidtaed Data'!$F8444)</f>
        <v>10</v>
      </c>
      <c r="S4359" s="9" t="str">
        <f>TEXT(Table3[[#This Row],[Purchase Date]],"MMMM")</f>
        <v>November</v>
      </c>
      <c r="T4359" s="9">
        <f>YEAR('Consolidtaed Data'!$F8444)</f>
        <v>2021</v>
      </c>
    </row>
    <row r="4360" spans="1:20" x14ac:dyDescent="0.3">
      <c r="A4360" s="9" t="s">
        <v>5383</v>
      </c>
      <c r="B4360" s="9" t="s">
        <v>318</v>
      </c>
      <c r="C4360" s="9" t="s">
        <v>86</v>
      </c>
      <c r="D4360" s="9" t="s">
        <v>272</v>
      </c>
      <c r="E4360" s="9" t="s">
        <v>1650</v>
      </c>
      <c r="F4360" s="10">
        <v>44151</v>
      </c>
      <c r="G4360" s="10" t="str">
        <f>VLOOKUP(Table3[[#This Row],[Product ID]],[1]Products!$A:$G,2,0)</f>
        <v>Product 89</v>
      </c>
      <c r="H4360" s="22">
        <v>1</v>
      </c>
      <c r="I4360" s="9">
        <f>VLOOKUP('Consolidtaed Data'!$B8792,[1]Products!$A:$G,4,0)</f>
        <v>504</v>
      </c>
      <c r="J4360" s="9">
        <f>VLOOKUP('Consolidtaed Data'!$B8792,[1]Products!$A:$G,3,0)</f>
        <v>408</v>
      </c>
      <c r="K4360" s="9">
        <f>'Consolidtaed Data'!$J8792*'Consolidtaed Data'!$H8792</f>
        <v>421</v>
      </c>
      <c r="L4360" s="9">
        <f>'Consolidtaed Data'!$I8792*'Consolidtaed Data'!$H8792</f>
        <v>561</v>
      </c>
      <c r="M4360" s="9">
        <f>'Consolidtaed Data'!$L8792-'Consolidtaed Data'!$K8792</f>
        <v>2968</v>
      </c>
      <c r="N4360" s="9" t="str">
        <f>VLOOKUP('Consolidtaed Data'!$C8792,[1]Locations!$A:$O,2,0)</f>
        <v>Fairfield</v>
      </c>
      <c r="O4360" s="9" t="str">
        <f>VLOOKUP('Consolidtaed Data'!$D8792,'[1]Sales People'!$A:$B,2,0)</f>
        <v>Jeremy Mendoza</v>
      </c>
      <c r="P4360" s="9" t="str">
        <f>VLOOKUP('Consolidtaed Data'!$E8792,[1]Customers!$A:$B,2,0)</f>
        <v>Gary Pierce</v>
      </c>
      <c r="Q4360" s="11">
        <f>WEEKDAY('Consolidtaed Data'!$F8792)</f>
        <v>7</v>
      </c>
      <c r="R4360" s="9">
        <f>MONTH('Consolidtaed Data'!$F8792)</f>
        <v>10</v>
      </c>
      <c r="S4360" s="9" t="str">
        <f>TEXT(Table3[[#This Row],[Purchase Date]],"MMMM")</f>
        <v>November</v>
      </c>
      <c r="T4360" s="9">
        <f>YEAR('Consolidtaed Data'!$F8792)</f>
        <v>2021</v>
      </c>
    </row>
    <row r="4361" spans="1:20" x14ac:dyDescent="0.3">
      <c r="A4361" s="9" t="s">
        <v>5384</v>
      </c>
      <c r="B4361" s="9" t="s">
        <v>712</v>
      </c>
      <c r="C4361" s="9" t="s">
        <v>63</v>
      </c>
      <c r="D4361" s="9" t="s">
        <v>87</v>
      </c>
      <c r="E4361" s="9" t="s">
        <v>749</v>
      </c>
      <c r="F4361" s="10">
        <v>44152</v>
      </c>
      <c r="G4361" s="10" t="str">
        <f>VLOOKUP(Table3[[#This Row],[Product ID]],[1]Products!$A:$G,2,0)</f>
        <v>Product 32</v>
      </c>
      <c r="H4361" s="22">
        <v>3</v>
      </c>
      <c r="I4361" s="9">
        <f>VLOOKUP('Consolidtaed Data'!$B6123,[1]Products!$A:$G,4,0)</f>
        <v>2410</v>
      </c>
      <c r="J4361" s="9">
        <f>VLOOKUP('Consolidtaed Data'!$B6123,[1]Products!$A:$G,3,0)</f>
        <v>1518</v>
      </c>
      <c r="K4361" s="9">
        <f>'Consolidtaed Data'!$J6123*'Consolidtaed Data'!$H6123</f>
        <v>832</v>
      </c>
      <c r="L4361" s="9">
        <f>'Consolidtaed Data'!$I6123*'Consolidtaed Data'!$H6123</f>
        <v>1206</v>
      </c>
      <c r="M4361" s="9">
        <f>'Consolidtaed Data'!$L6123-'Consolidtaed Data'!$K6123</f>
        <v>754</v>
      </c>
      <c r="N4361" s="9" t="str">
        <f>VLOOKUP('Consolidtaed Data'!$C6123,[1]Locations!$A:$O,2,0)</f>
        <v>Hayward</v>
      </c>
      <c r="O4361" s="9" t="str">
        <f>VLOOKUP('Consolidtaed Data'!$D6123,'[1]Sales People'!$A:$B,2,0)</f>
        <v>Scott Clark</v>
      </c>
      <c r="P4361" s="9" t="str">
        <f>VLOOKUP('Consolidtaed Data'!$E6123,[1]Customers!$A:$B,2,0)</f>
        <v>Bruce King</v>
      </c>
      <c r="Q4361" s="11">
        <f>WEEKDAY('Consolidtaed Data'!$F6123)</f>
        <v>1</v>
      </c>
      <c r="R4361" s="9">
        <f>MONTH('Consolidtaed Data'!$F6123)</f>
        <v>4</v>
      </c>
      <c r="S4361" s="9" t="str">
        <f>TEXT(Table3[[#This Row],[Purchase Date]],"MMMM")</f>
        <v>November</v>
      </c>
      <c r="T4361" s="9">
        <f>YEAR('Consolidtaed Data'!$F6123)</f>
        <v>2021</v>
      </c>
    </row>
    <row r="4362" spans="1:20" x14ac:dyDescent="0.3">
      <c r="A4362" s="9" t="s">
        <v>5385</v>
      </c>
      <c r="B4362" s="9" t="s">
        <v>156</v>
      </c>
      <c r="C4362" s="9" t="s">
        <v>275</v>
      </c>
      <c r="D4362" s="9" t="s">
        <v>193</v>
      </c>
      <c r="E4362" s="9" t="s">
        <v>812</v>
      </c>
      <c r="F4362" s="10">
        <v>44152</v>
      </c>
      <c r="G4362" s="10" t="str">
        <f>VLOOKUP(Table3[[#This Row],[Product ID]],[1]Products!$A:$G,2,0)</f>
        <v>Product 21</v>
      </c>
      <c r="H4362" s="22">
        <v>1</v>
      </c>
      <c r="I4362" s="9">
        <f>VLOOKUP('Consolidtaed Data'!$B6610,[1]Products!$A:$G,4,0)</f>
        <v>1587</v>
      </c>
      <c r="J4362" s="9">
        <f>VLOOKUP('Consolidtaed Data'!$B6610,[1]Products!$A:$G,3,0)</f>
        <v>1301</v>
      </c>
      <c r="K4362" s="9">
        <f>'Consolidtaed Data'!$J6610*'Consolidtaed Data'!$H6610</f>
        <v>1378</v>
      </c>
      <c r="L4362" s="9">
        <f>'Consolidtaed Data'!$I6610*'Consolidtaed Data'!$H6610</f>
        <v>1887</v>
      </c>
      <c r="M4362" s="9">
        <f>'Consolidtaed Data'!$L6610-'Consolidtaed Data'!$K6610</f>
        <v>204</v>
      </c>
      <c r="N4362" s="9" t="str">
        <f>VLOOKUP('Consolidtaed Data'!$C6610,[1]Locations!$A:$O,2,0)</f>
        <v>Glendale</v>
      </c>
      <c r="O4362" s="9" t="str">
        <f>VLOOKUP('Consolidtaed Data'!$D6610,'[1]Sales People'!$A:$B,2,0)</f>
        <v>Scott Clark</v>
      </c>
      <c r="P4362" s="9" t="str">
        <f>VLOOKUP('Consolidtaed Data'!$E6610,[1]Customers!$A:$B,2,0)</f>
        <v>Raymond Arnold</v>
      </c>
      <c r="Q4362" s="11">
        <f>WEEKDAY('Consolidtaed Data'!$F6610)</f>
        <v>3</v>
      </c>
      <c r="R4362" s="9">
        <f>MONTH('Consolidtaed Data'!$F6610)</f>
        <v>5</v>
      </c>
      <c r="S4362" s="9" t="str">
        <f>TEXT(Table3[[#This Row],[Purchase Date]],"MMMM")</f>
        <v>November</v>
      </c>
      <c r="T4362" s="9">
        <f>YEAR('Consolidtaed Data'!$F6610)</f>
        <v>2021</v>
      </c>
    </row>
    <row r="4363" spans="1:20" x14ac:dyDescent="0.3">
      <c r="A4363" s="9" t="s">
        <v>5386</v>
      </c>
      <c r="B4363" s="9" t="s">
        <v>529</v>
      </c>
      <c r="C4363" s="9" t="s">
        <v>94</v>
      </c>
      <c r="D4363" s="9" t="s">
        <v>329</v>
      </c>
      <c r="E4363" s="9" t="s">
        <v>775</v>
      </c>
      <c r="F4363" s="10">
        <v>44152</v>
      </c>
      <c r="G4363" s="10" t="str">
        <f>VLOOKUP(Table3[[#This Row],[Product ID]],[1]Products!$A:$G,2,0)</f>
        <v>Product 56</v>
      </c>
      <c r="H4363" s="22">
        <v>2</v>
      </c>
      <c r="I4363" s="9">
        <f>VLOOKUP('Consolidtaed Data'!$B6763,[1]Products!$A:$G,4,0)</f>
        <v>123</v>
      </c>
      <c r="J4363" s="9">
        <f>VLOOKUP('Consolidtaed Data'!$B6763,[1]Products!$A:$G,3,0)</f>
        <v>84</v>
      </c>
      <c r="K4363" s="9">
        <f>'Consolidtaed Data'!$J6763*'Consolidtaed Data'!$H6763</f>
        <v>838</v>
      </c>
      <c r="L4363" s="9">
        <f>'Consolidtaed Data'!$I6763*'Consolidtaed Data'!$H6763</f>
        <v>1103</v>
      </c>
      <c r="M4363" s="9">
        <f>'Consolidtaed Data'!$L6763-'Consolidtaed Data'!$K6763</f>
        <v>523</v>
      </c>
      <c r="N4363" s="9" t="str">
        <f>VLOOKUP('Consolidtaed Data'!$C6763,[1]Locations!$A:$O,2,0)</f>
        <v>Moreno Valley</v>
      </c>
      <c r="O4363" s="9" t="str">
        <f>VLOOKUP('Consolidtaed Data'!$D6763,'[1]Sales People'!$A:$B,2,0)</f>
        <v>Justin Lynch</v>
      </c>
      <c r="P4363" s="9" t="str">
        <f>VLOOKUP('Consolidtaed Data'!$E6763,[1]Customers!$A:$B,2,0)</f>
        <v>Jeffrey Gibson</v>
      </c>
      <c r="Q4363" s="11">
        <f>WEEKDAY('Consolidtaed Data'!$F6763)</f>
        <v>1</v>
      </c>
      <c r="R4363" s="9">
        <f>MONTH('Consolidtaed Data'!$F6763)</f>
        <v>5</v>
      </c>
      <c r="S4363" s="9" t="str">
        <f>TEXT(Table3[[#This Row],[Purchase Date]],"MMMM")</f>
        <v>November</v>
      </c>
      <c r="T4363" s="9">
        <f>YEAR('Consolidtaed Data'!$F6763)</f>
        <v>2021</v>
      </c>
    </row>
    <row r="4364" spans="1:20" x14ac:dyDescent="0.3">
      <c r="A4364" s="9" t="s">
        <v>5387</v>
      </c>
      <c r="B4364" s="9" t="s">
        <v>76</v>
      </c>
      <c r="C4364" s="9" t="s">
        <v>192</v>
      </c>
      <c r="D4364" s="9" t="s">
        <v>9</v>
      </c>
      <c r="E4364" s="9" t="s">
        <v>538</v>
      </c>
      <c r="F4364" s="10">
        <v>44152</v>
      </c>
      <c r="G4364" s="10" t="str">
        <f>VLOOKUP(Table3[[#This Row],[Product ID]],[1]Products!$A:$G,2,0)</f>
        <v>Product 19</v>
      </c>
      <c r="H4364" s="22">
        <v>3</v>
      </c>
      <c r="I4364" s="9">
        <f>VLOOKUP('Consolidtaed Data'!$B7280,[1]Products!$A:$G,4,0)</f>
        <v>1862</v>
      </c>
      <c r="J4364" s="9">
        <f>VLOOKUP('Consolidtaed Data'!$B7280,[1]Products!$A:$G,3,0)</f>
        <v>1173</v>
      </c>
      <c r="K4364" s="9">
        <f>'Consolidtaed Data'!$J7280*'Consolidtaed Data'!$H7280</f>
        <v>3201</v>
      </c>
      <c r="L4364" s="9">
        <f>'Consolidtaed Data'!$I7280*'Consolidtaed Data'!$H7280</f>
        <v>5427</v>
      </c>
      <c r="M4364" s="9">
        <f>'Consolidtaed Data'!$L7280-'Consolidtaed Data'!$K7280</f>
        <v>66</v>
      </c>
      <c r="N4364" s="9" t="str">
        <f>VLOOKUP('Consolidtaed Data'!$C7280,[1]Locations!$A:$O,2,0)</f>
        <v>Garden Grove</v>
      </c>
      <c r="O4364" s="9" t="str">
        <f>VLOOKUP('Consolidtaed Data'!$D7280,'[1]Sales People'!$A:$B,2,0)</f>
        <v>Jerry Perry</v>
      </c>
      <c r="P4364" s="9" t="str">
        <f>VLOOKUP('Consolidtaed Data'!$E7280,[1]Customers!$A:$B,2,0)</f>
        <v>Martin Olson</v>
      </c>
      <c r="Q4364" s="11">
        <f>WEEKDAY('Consolidtaed Data'!$F7280)</f>
        <v>3</v>
      </c>
      <c r="R4364" s="9">
        <f>MONTH('Consolidtaed Data'!$F7280)</f>
        <v>7</v>
      </c>
      <c r="S4364" s="9" t="str">
        <f>TEXT(Table3[[#This Row],[Purchase Date]],"MMMM")</f>
        <v>November</v>
      </c>
      <c r="T4364" s="9">
        <f>YEAR('Consolidtaed Data'!$F7280)</f>
        <v>2021</v>
      </c>
    </row>
    <row r="4365" spans="1:20" x14ac:dyDescent="0.3">
      <c r="A4365" s="9" t="s">
        <v>5388</v>
      </c>
      <c r="B4365" s="9" t="s">
        <v>200</v>
      </c>
      <c r="C4365" s="9" t="s">
        <v>63</v>
      </c>
      <c r="D4365" s="9" t="s">
        <v>46</v>
      </c>
      <c r="E4365" s="9" t="s">
        <v>337</v>
      </c>
      <c r="F4365" s="10">
        <v>44152</v>
      </c>
      <c r="G4365" s="10" t="str">
        <f>VLOOKUP(Table3[[#This Row],[Product ID]],[1]Products!$A:$G,2,0)</f>
        <v>Product 23</v>
      </c>
      <c r="H4365" s="22">
        <v>4</v>
      </c>
      <c r="I4365" s="9">
        <f>VLOOKUP('Consolidtaed Data'!$B8369,[1]Products!$A:$G,4,0)</f>
        <v>2464</v>
      </c>
      <c r="J4365" s="9">
        <f>VLOOKUP('Consolidtaed Data'!$B8369,[1]Products!$A:$G,3,0)</f>
        <v>1774</v>
      </c>
      <c r="K4365" s="9">
        <f>'Consolidtaed Data'!$J8369*'Consolidtaed Data'!$H8369</f>
        <v>425</v>
      </c>
      <c r="L4365" s="9">
        <f>'Consolidtaed Data'!$I8369*'Consolidtaed Data'!$H8369</f>
        <v>545</v>
      </c>
      <c r="M4365" s="9">
        <f>'Consolidtaed Data'!$L8369-'Consolidtaed Data'!$K8369</f>
        <v>589</v>
      </c>
      <c r="N4365" s="9" t="str">
        <f>VLOOKUP('Consolidtaed Data'!$C8369,[1]Locations!$A:$O,2,0)</f>
        <v>Carlsbad</v>
      </c>
      <c r="O4365" s="9" t="str">
        <f>VLOOKUP('Consolidtaed Data'!$D8369,'[1]Sales People'!$A:$B,2,0)</f>
        <v>Brian Thomas</v>
      </c>
      <c r="P4365" s="9" t="str">
        <f>VLOOKUP('Consolidtaed Data'!$E8369,[1]Customers!$A:$B,2,0)</f>
        <v>Mark Spencer</v>
      </c>
      <c r="Q4365" s="11">
        <f>WEEKDAY('Consolidtaed Data'!$F8369)</f>
        <v>3</v>
      </c>
      <c r="R4365" s="9">
        <f>MONTH('Consolidtaed Data'!$F8369)</f>
        <v>9</v>
      </c>
      <c r="S4365" s="9" t="str">
        <f>TEXT(Table3[[#This Row],[Purchase Date]],"MMMM")</f>
        <v>November</v>
      </c>
      <c r="T4365" s="9">
        <f>YEAR('Consolidtaed Data'!$F8369)</f>
        <v>2021</v>
      </c>
    </row>
    <row r="4366" spans="1:20" x14ac:dyDescent="0.3">
      <c r="A4366" s="9" t="s">
        <v>5389</v>
      </c>
      <c r="B4366" s="9" t="s">
        <v>148</v>
      </c>
      <c r="C4366" s="9" t="s">
        <v>231</v>
      </c>
      <c r="D4366" s="9" t="s">
        <v>43</v>
      </c>
      <c r="E4366" s="9" t="s">
        <v>827</v>
      </c>
      <c r="F4366" s="10">
        <v>44152</v>
      </c>
      <c r="G4366" s="10" t="str">
        <f>VLOOKUP(Table3[[#This Row],[Product ID]],[1]Products!$A:$G,2,0)</f>
        <v>Product 16</v>
      </c>
      <c r="H4366" s="22">
        <v>1</v>
      </c>
      <c r="I4366" s="9">
        <f>VLOOKUP('Consolidtaed Data'!$B8606,[1]Products!$A:$G,4,0)</f>
        <v>400</v>
      </c>
      <c r="J4366" s="9">
        <f>VLOOKUP('Consolidtaed Data'!$B8606,[1]Products!$A:$G,3,0)</f>
        <v>208</v>
      </c>
      <c r="K4366" s="9">
        <f>'Consolidtaed Data'!$J8606*'Consolidtaed Data'!$H8606</f>
        <v>716</v>
      </c>
      <c r="L4366" s="9">
        <f>'Consolidtaed Data'!$I8606*'Consolidtaed Data'!$H8606</f>
        <v>1192</v>
      </c>
      <c r="M4366" s="9">
        <f>'Consolidtaed Data'!$L8606-'Consolidtaed Data'!$K8606</f>
        <v>728</v>
      </c>
      <c r="N4366" s="9" t="str">
        <f>VLOOKUP('Consolidtaed Data'!$C8606,[1]Locations!$A:$O,2,0)</f>
        <v>West Covina</v>
      </c>
      <c r="O4366" s="9" t="str">
        <f>VLOOKUP('Consolidtaed Data'!$D8606,'[1]Sales People'!$A:$B,2,0)</f>
        <v>Arthur Mccoy</v>
      </c>
      <c r="P4366" s="9" t="str">
        <f>VLOOKUP('Consolidtaed Data'!$E8606,[1]Customers!$A:$B,2,0)</f>
        <v>Kevin Gomez</v>
      </c>
      <c r="Q4366" s="11">
        <f>WEEKDAY('Consolidtaed Data'!$F8606)</f>
        <v>7</v>
      </c>
      <c r="R4366" s="9">
        <f>MONTH('Consolidtaed Data'!$F8606)</f>
        <v>10</v>
      </c>
      <c r="S4366" s="9" t="str">
        <f>TEXT(Table3[[#This Row],[Purchase Date]],"MMMM")</f>
        <v>November</v>
      </c>
      <c r="T4366" s="9">
        <f>YEAR('Consolidtaed Data'!$F8606)</f>
        <v>2021</v>
      </c>
    </row>
    <row r="4367" spans="1:20" x14ac:dyDescent="0.3">
      <c r="A4367" s="9" t="s">
        <v>5390</v>
      </c>
      <c r="B4367" s="9" t="s">
        <v>529</v>
      </c>
      <c r="C4367" s="9" t="s">
        <v>104</v>
      </c>
      <c r="D4367" s="9" t="s">
        <v>26</v>
      </c>
      <c r="E4367" s="9" t="s">
        <v>424</v>
      </c>
      <c r="F4367" s="10">
        <v>44153</v>
      </c>
      <c r="G4367" s="10" t="str">
        <f>VLOOKUP(Table3[[#This Row],[Product ID]],[1]Products!$A:$G,2,0)</f>
        <v>Product 56</v>
      </c>
      <c r="H4367" s="22">
        <v>3</v>
      </c>
      <c r="I4367" s="9">
        <f>VLOOKUP('Consolidtaed Data'!$B4775,[1]Products!$A:$G,4,0)</f>
        <v>1826</v>
      </c>
      <c r="J4367" s="9">
        <f>VLOOKUP('Consolidtaed Data'!$B4775,[1]Products!$A:$G,3,0)</f>
        <v>1443</v>
      </c>
      <c r="K4367" s="9">
        <f>'Consolidtaed Data'!$J4775*'Consolidtaed Data'!$H4775</f>
        <v>4455</v>
      </c>
      <c r="L4367" s="9">
        <f>'Consolidtaed Data'!$I4775*'Consolidtaed Data'!$H4775</f>
        <v>6273</v>
      </c>
      <c r="M4367" s="9">
        <f>'Consolidtaed Data'!$L4775-'Consolidtaed Data'!$K4775</f>
        <v>164</v>
      </c>
      <c r="N4367" s="9" t="str">
        <f>VLOOKUP('Consolidtaed Data'!$C4775,[1]Locations!$A:$O,2,0)</f>
        <v>Lancaster</v>
      </c>
      <c r="O4367" s="9" t="str">
        <f>VLOOKUP('Consolidtaed Data'!$D4775,'[1]Sales People'!$A:$B,2,0)</f>
        <v>Bobby Russell</v>
      </c>
      <c r="P4367" s="9" t="str">
        <f>VLOOKUP('Consolidtaed Data'!$E4775,[1]Customers!$A:$B,2,0)</f>
        <v>Jimmy Andrews</v>
      </c>
      <c r="Q4367" s="11">
        <f>WEEKDAY('Consolidtaed Data'!$F4775)</f>
        <v>4</v>
      </c>
      <c r="R4367" s="9">
        <f>MONTH('Consolidtaed Data'!$F4775)</f>
        <v>12</v>
      </c>
      <c r="S4367" s="9" t="str">
        <f>TEXT(Table3[[#This Row],[Purchase Date]],"MMMM")</f>
        <v>November</v>
      </c>
      <c r="T4367" s="9">
        <f>YEAR('Consolidtaed Data'!$F4775)</f>
        <v>2020</v>
      </c>
    </row>
    <row r="4368" spans="1:20" x14ac:dyDescent="0.3">
      <c r="A4368" s="9" t="s">
        <v>5391</v>
      </c>
      <c r="B4368" s="9" t="s">
        <v>526</v>
      </c>
      <c r="C4368" s="9" t="s">
        <v>21</v>
      </c>
      <c r="D4368" s="9" t="s">
        <v>31</v>
      </c>
      <c r="E4368" s="9" t="s">
        <v>1527</v>
      </c>
      <c r="F4368" s="10">
        <v>44153</v>
      </c>
      <c r="G4368" s="10" t="str">
        <f>VLOOKUP(Table3[[#This Row],[Product ID]],[1]Products!$A:$G,2,0)</f>
        <v>Product 14</v>
      </c>
      <c r="H4368" s="22">
        <v>3</v>
      </c>
      <c r="I4368" s="9">
        <f>VLOOKUP('Consolidtaed Data'!$B4885,[1]Products!$A:$G,4,0)</f>
        <v>1351</v>
      </c>
      <c r="J4368" s="9">
        <f>VLOOKUP('Consolidtaed Data'!$B4885,[1]Products!$A:$G,3,0)</f>
        <v>1108</v>
      </c>
      <c r="K4368" s="9">
        <f>'Consolidtaed Data'!$J4885*'Consolidtaed Data'!$H4885</f>
        <v>2756</v>
      </c>
      <c r="L4368" s="9">
        <f>'Consolidtaed Data'!$I4885*'Consolidtaed Data'!$H4885</f>
        <v>3774</v>
      </c>
      <c r="M4368" s="9">
        <f>'Consolidtaed Data'!$L4885-'Consolidtaed Data'!$K4885</f>
        <v>1014</v>
      </c>
      <c r="N4368" s="9" t="str">
        <f>VLOOKUP('Consolidtaed Data'!$C4885,[1]Locations!$A:$O,2,0)</f>
        <v>Simi Valley</v>
      </c>
      <c r="O4368" s="9" t="str">
        <f>VLOOKUP('Consolidtaed Data'!$D4885,'[1]Sales People'!$A:$B,2,0)</f>
        <v>Scott Mason</v>
      </c>
      <c r="P4368" s="9" t="str">
        <f>VLOOKUP('Consolidtaed Data'!$E4885,[1]Customers!$A:$B,2,0)</f>
        <v>Jeffrey Sanders</v>
      </c>
      <c r="Q4368" s="11">
        <f>WEEKDAY('Consolidtaed Data'!$F4885)</f>
        <v>6</v>
      </c>
      <c r="R4368" s="9">
        <f>MONTH('Consolidtaed Data'!$F4885)</f>
        <v>12</v>
      </c>
      <c r="S4368" s="9" t="str">
        <f>TEXT(Table3[[#This Row],[Purchase Date]],"MMMM")</f>
        <v>November</v>
      </c>
      <c r="T4368" s="9">
        <f>YEAR('Consolidtaed Data'!$F4885)</f>
        <v>2020</v>
      </c>
    </row>
    <row r="4369" spans="1:20" x14ac:dyDescent="0.3">
      <c r="A4369" s="9" t="s">
        <v>5392</v>
      </c>
      <c r="B4369" s="9" t="s">
        <v>151</v>
      </c>
      <c r="C4369" s="9" t="s">
        <v>8</v>
      </c>
      <c r="D4369" s="9" t="s">
        <v>206</v>
      </c>
      <c r="E4369" s="9" t="s">
        <v>1197</v>
      </c>
      <c r="F4369" s="10">
        <v>44153</v>
      </c>
      <c r="G4369" s="10" t="str">
        <f>VLOOKUP(Table3[[#This Row],[Product ID]],[1]Products!$A:$G,2,0)</f>
        <v>Product 94</v>
      </c>
      <c r="H4369" s="22">
        <v>1</v>
      </c>
      <c r="I4369" s="9">
        <f>VLOOKUP('Consolidtaed Data'!$B5268,[1]Products!$A:$G,4,0)</f>
        <v>2294</v>
      </c>
      <c r="J4369" s="9">
        <f>VLOOKUP('Consolidtaed Data'!$B5268,[1]Products!$A:$G,3,0)</f>
        <v>1399</v>
      </c>
      <c r="K4369" s="9">
        <f>'Consolidtaed Data'!$J5268*'Consolidtaed Data'!$H5268</f>
        <v>395</v>
      </c>
      <c r="L4369" s="9">
        <f>'Consolidtaed Data'!$I5268*'Consolidtaed Data'!$H5268</f>
        <v>556</v>
      </c>
      <c r="M4369" s="9">
        <f>'Consolidtaed Data'!$L5268-'Consolidtaed Data'!$K5268</f>
        <v>3300</v>
      </c>
      <c r="N4369" s="9" t="str">
        <f>VLOOKUP('Consolidtaed Data'!$C5268,[1]Locations!$A:$O,2,0)</f>
        <v>Riverside</v>
      </c>
      <c r="O4369" s="9" t="str">
        <f>VLOOKUP('Consolidtaed Data'!$D5268,'[1]Sales People'!$A:$B,2,0)</f>
        <v>Henry Nelson</v>
      </c>
      <c r="P4369" s="9" t="str">
        <f>VLOOKUP('Consolidtaed Data'!$E5268,[1]Customers!$A:$B,2,0)</f>
        <v>Adam Hunter</v>
      </c>
      <c r="Q4369" s="11">
        <f>WEEKDAY('Consolidtaed Data'!$F5268)</f>
        <v>7</v>
      </c>
      <c r="R4369" s="9">
        <f>MONTH('Consolidtaed Data'!$F5268)</f>
        <v>1</v>
      </c>
      <c r="S4369" s="9" t="str">
        <f>TEXT(Table3[[#This Row],[Purchase Date]],"MMMM")</f>
        <v>November</v>
      </c>
      <c r="T4369" s="9">
        <f>YEAR('Consolidtaed Data'!$F5268)</f>
        <v>2021</v>
      </c>
    </row>
    <row r="4370" spans="1:20" x14ac:dyDescent="0.3">
      <c r="A4370" s="9" t="s">
        <v>5393</v>
      </c>
      <c r="B4370" s="9" t="s">
        <v>85</v>
      </c>
      <c r="C4370" s="9" t="s">
        <v>289</v>
      </c>
      <c r="D4370" s="9" t="s">
        <v>64</v>
      </c>
      <c r="E4370" s="9" t="s">
        <v>2247</v>
      </c>
      <c r="F4370" s="10">
        <v>44153</v>
      </c>
      <c r="G4370" s="10" t="str">
        <f>VLOOKUP(Table3[[#This Row],[Product ID]],[1]Products!$A:$G,2,0)</f>
        <v>Product 93</v>
      </c>
      <c r="H4370" s="22">
        <v>2</v>
      </c>
      <c r="I4370" s="9">
        <f>VLOOKUP('Consolidtaed Data'!$B5485,[1]Products!$A:$G,4,0)</f>
        <v>1353</v>
      </c>
      <c r="J4370" s="9">
        <f>VLOOKUP('Consolidtaed Data'!$B5485,[1]Products!$A:$G,3,0)</f>
        <v>947</v>
      </c>
      <c r="K4370" s="9">
        <f>'Consolidtaed Data'!$J5485*'Consolidtaed Data'!$H5485</f>
        <v>1301</v>
      </c>
      <c r="L4370" s="9">
        <f>'Consolidtaed Data'!$I5485*'Consolidtaed Data'!$H5485</f>
        <v>1587</v>
      </c>
      <c r="M4370" s="9">
        <f>'Consolidtaed Data'!$L5485-'Consolidtaed Data'!$K5485</f>
        <v>3496</v>
      </c>
      <c r="N4370" s="9" t="str">
        <f>VLOOKUP('Consolidtaed Data'!$C5485,[1]Locations!$A:$O,2,0)</f>
        <v>Murrieta</v>
      </c>
      <c r="O4370" s="9" t="str">
        <f>VLOOKUP('Consolidtaed Data'!$D5485,'[1]Sales People'!$A:$B,2,0)</f>
        <v>Henry Nelson</v>
      </c>
      <c r="P4370" s="9" t="str">
        <f>VLOOKUP('Consolidtaed Data'!$E5485,[1]Customers!$A:$B,2,0)</f>
        <v>Bobby Murray</v>
      </c>
      <c r="Q4370" s="11">
        <f>WEEKDAY('Consolidtaed Data'!$F5485)</f>
        <v>3</v>
      </c>
      <c r="R4370" s="9">
        <f>MONTH('Consolidtaed Data'!$F5485)</f>
        <v>2</v>
      </c>
      <c r="S4370" s="9" t="str">
        <f>TEXT(Table3[[#This Row],[Purchase Date]],"MMMM")</f>
        <v>November</v>
      </c>
      <c r="T4370" s="9">
        <f>YEAR('Consolidtaed Data'!$F5485)</f>
        <v>2021</v>
      </c>
    </row>
    <row r="4371" spans="1:20" x14ac:dyDescent="0.3">
      <c r="A4371" s="9" t="s">
        <v>5394</v>
      </c>
      <c r="B4371" s="9" t="s">
        <v>580</v>
      </c>
      <c r="C4371" s="9" t="s">
        <v>59</v>
      </c>
      <c r="D4371" s="9" t="s">
        <v>272</v>
      </c>
      <c r="E4371" s="9" t="s">
        <v>716</v>
      </c>
      <c r="F4371" s="10">
        <v>44153</v>
      </c>
      <c r="G4371" s="10" t="str">
        <f>VLOOKUP(Table3[[#This Row],[Product ID]],[1]Products!$A:$G,2,0)</f>
        <v>Product 1</v>
      </c>
      <c r="H4371" s="22">
        <v>3</v>
      </c>
      <c r="I4371" s="9">
        <f>VLOOKUP('Consolidtaed Data'!$B5500,[1]Products!$A:$G,4,0)</f>
        <v>392</v>
      </c>
      <c r="J4371" s="9">
        <f>VLOOKUP('Consolidtaed Data'!$B5500,[1]Products!$A:$G,3,0)</f>
        <v>255</v>
      </c>
      <c r="K4371" s="9">
        <f>'Consolidtaed Data'!$J5500*'Consolidtaed Data'!$H5500</f>
        <v>5322</v>
      </c>
      <c r="L4371" s="9">
        <f>'Consolidtaed Data'!$I5500*'Consolidtaed Data'!$H5500</f>
        <v>7392</v>
      </c>
      <c r="M4371" s="9">
        <f>'Consolidtaed Data'!$L5500-'Consolidtaed Data'!$K5500</f>
        <v>248</v>
      </c>
      <c r="N4371" s="9" t="str">
        <f>VLOOKUP('Consolidtaed Data'!$C5500,[1]Locations!$A:$O,2,0)</f>
        <v>Chula Vista</v>
      </c>
      <c r="O4371" s="9" t="str">
        <f>VLOOKUP('Consolidtaed Data'!$D5500,'[1]Sales People'!$A:$B,2,0)</f>
        <v>Robert Reed</v>
      </c>
      <c r="P4371" s="9" t="str">
        <f>VLOOKUP('Consolidtaed Data'!$E5500,[1]Customers!$A:$B,2,0)</f>
        <v>Samuel Burke</v>
      </c>
      <c r="Q4371" s="11">
        <f>WEEKDAY('Consolidtaed Data'!$F5500)</f>
        <v>5</v>
      </c>
      <c r="R4371" s="9">
        <f>MONTH('Consolidtaed Data'!$F5500)</f>
        <v>2</v>
      </c>
      <c r="S4371" s="9" t="str">
        <f>TEXT(Table3[[#This Row],[Purchase Date]],"MMMM")</f>
        <v>November</v>
      </c>
      <c r="T4371" s="9">
        <f>YEAR('Consolidtaed Data'!$F5500)</f>
        <v>2021</v>
      </c>
    </row>
    <row r="4372" spans="1:20" x14ac:dyDescent="0.3">
      <c r="A4372" s="9" t="s">
        <v>5395</v>
      </c>
      <c r="B4372" s="9" t="s">
        <v>301</v>
      </c>
      <c r="C4372" s="9" t="s">
        <v>319</v>
      </c>
      <c r="D4372" s="9" t="s">
        <v>26</v>
      </c>
      <c r="E4372" s="9" t="s">
        <v>2148</v>
      </c>
      <c r="F4372" s="10">
        <v>44153</v>
      </c>
      <c r="G4372" s="10" t="str">
        <f>VLOOKUP(Table3[[#This Row],[Product ID]],[1]Products!$A:$G,2,0)</f>
        <v>Product 57</v>
      </c>
      <c r="H4372" s="22">
        <v>1</v>
      </c>
      <c r="I4372" s="9">
        <f>VLOOKUP('Consolidtaed Data'!$B5506,[1]Products!$A:$G,4,0)</f>
        <v>502</v>
      </c>
      <c r="J4372" s="9">
        <f>VLOOKUP('Consolidtaed Data'!$B5506,[1]Products!$A:$G,3,0)</f>
        <v>296</v>
      </c>
      <c r="K4372" s="9">
        <f>'Consolidtaed Data'!$J5506*'Consolidtaed Data'!$H5506</f>
        <v>540</v>
      </c>
      <c r="L4372" s="9">
        <f>'Consolidtaed Data'!$I5506*'Consolidtaed Data'!$H5506</f>
        <v>871</v>
      </c>
      <c r="M4372" s="9">
        <f>'Consolidtaed Data'!$L5506-'Consolidtaed Data'!$K5506</f>
        <v>451</v>
      </c>
      <c r="N4372" s="9" t="str">
        <f>VLOOKUP('Consolidtaed Data'!$C5506,[1]Locations!$A:$O,2,0)</f>
        <v>Jurupa Valley</v>
      </c>
      <c r="O4372" s="9" t="str">
        <f>VLOOKUP('Consolidtaed Data'!$D5506,'[1]Sales People'!$A:$B,2,0)</f>
        <v>Jerry Perry</v>
      </c>
      <c r="P4372" s="9" t="str">
        <f>VLOOKUP('Consolidtaed Data'!$E5506,[1]Customers!$A:$B,2,0)</f>
        <v>Aaron Miller</v>
      </c>
      <c r="Q4372" s="11">
        <f>WEEKDAY('Consolidtaed Data'!$F5506)</f>
        <v>5</v>
      </c>
      <c r="R4372" s="9">
        <f>MONTH('Consolidtaed Data'!$F5506)</f>
        <v>2</v>
      </c>
      <c r="S4372" s="9" t="str">
        <f>TEXT(Table3[[#This Row],[Purchase Date]],"MMMM")</f>
        <v>November</v>
      </c>
      <c r="T4372" s="9">
        <f>YEAR('Consolidtaed Data'!$F5506)</f>
        <v>2021</v>
      </c>
    </row>
    <row r="4373" spans="1:20" x14ac:dyDescent="0.3">
      <c r="A4373" s="9" t="s">
        <v>5396</v>
      </c>
      <c r="B4373" s="9" t="s">
        <v>93</v>
      </c>
      <c r="C4373" s="9" t="s">
        <v>347</v>
      </c>
      <c r="D4373" s="9" t="s">
        <v>100</v>
      </c>
      <c r="E4373" s="9" t="s">
        <v>1344</v>
      </c>
      <c r="F4373" s="10">
        <v>44153</v>
      </c>
      <c r="G4373" s="10" t="str">
        <f>VLOOKUP(Table3[[#This Row],[Product ID]],[1]Products!$A:$G,2,0)</f>
        <v>Product 71</v>
      </c>
      <c r="H4373" s="22">
        <v>1</v>
      </c>
      <c r="I4373" s="9">
        <f>VLOOKUP('Consolidtaed Data'!$B5565,[1]Products!$A:$G,4,0)</f>
        <v>1367</v>
      </c>
      <c r="J4373" s="9">
        <f>VLOOKUP('Consolidtaed Data'!$B5565,[1]Products!$A:$G,3,0)</f>
        <v>984</v>
      </c>
      <c r="K4373" s="9">
        <f>'Consolidtaed Data'!$J5565*'Consolidtaed Data'!$H5565</f>
        <v>1443</v>
      </c>
      <c r="L4373" s="9">
        <f>'Consolidtaed Data'!$I5565*'Consolidtaed Data'!$H5565</f>
        <v>1826</v>
      </c>
      <c r="M4373" s="9">
        <f>'Consolidtaed Data'!$L5565-'Consolidtaed Data'!$K5565</f>
        <v>78</v>
      </c>
      <c r="N4373" s="9" t="str">
        <f>VLOOKUP('Consolidtaed Data'!$C5565,[1]Locations!$A:$O,2,0)</f>
        <v>Roseville</v>
      </c>
      <c r="O4373" s="9" t="str">
        <f>VLOOKUP('Consolidtaed Data'!$D5565,'[1]Sales People'!$A:$B,2,0)</f>
        <v>Robert Reed</v>
      </c>
      <c r="P4373" s="9" t="str">
        <f>VLOOKUP('Consolidtaed Data'!$E5565,[1]Customers!$A:$B,2,0)</f>
        <v>George Stanley</v>
      </c>
      <c r="Q4373" s="11">
        <f>WEEKDAY('Consolidtaed Data'!$F5565)</f>
        <v>2</v>
      </c>
      <c r="R4373" s="9">
        <f>MONTH('Consolidtaed Data'!$F5565)</f>
        <v>2</v>
      </c>
      <c r="S4373" s="9" t="str">
        <f>TEXT(Table3[[#This Row],[Purchase Date]],"MMMM")</f>
        <v>November</v>
      </c>
      <c r="T4373" s="9">
        <f>YEAR('Consolidtaed Data'!$F5565)</f>
        <v>2021</v>
      </c>
    </row>
    <row r="4374" spans="1:20" x14ac:dyDescent="0.3">
      <c r="A4374" s="9" t="s">
        <v>5397</v>
      </c>
      <c r="B4374" s="9" t="s">
        <v>531</v>
      </c>
      <c r="C4374" s="9" t="s">
        <v>469</v>
      </c>
      <c r="D4374" s="9" t="s">
        <v>43</v>
      </c>
      <c r="E4374" s="9" t="s">
        <v>371</v>
      </c>
      <c r="F4374" s="10">
        <v>44153</v>
      </c>
      <c r="G4374" s="10" t="str">
        <f>VLOOKUP(Table3[[#This Row],[Product ID]],[1]Products!$A:$G,2,0)</f>
        <v>Product 62</v>
      </c>
      <c r="H4374" s="22">
        <v>2</v>
      </c>
      <c r="I4374" s="9">
        <f>VLOOKUP('Consolidtaed Data'!$B5762,[1]Products!$A:$G,4,0)</f>
        <v>368</v>
      </c>
      <c r="J4374" s="9">
        <f>VLOOKUP('Consolidtaed Data'!$B5762,[1]Products!$A:$G,3,0)</f>
        <v>269</v>
      </c>
      <c r="K4374" s="9">
        <f>'Consolidtaed Data'!$J5762*'Consolidtaed Data'!$H5762</f>
        <v>450</v>
      </c>
      <c r="L4374" s="9">
        <f>'Consolidtaed Data'!$I5762*'Consolidtaed Data'!$H5762</f>
        <v>818</v>
      </c>
      <c r="M4374" s="9">
        <f>'Consolidtaed Data'!$L5762-'Consolidtaed Data'!$K5762</f>
        <v>872</v>
      </c>
      <c r="N4374" s="9" t="str">
        <f>VLOOKUP('Consolidtaed Data'!$C5762,[1]Locations!$A:$O,2,0)</f>
        <v>El Monte</v>
      </c>
      <c r="O4374" s="9" t="str">
        <f>VLOOKUP('Consolidtaed Data'!$D5762,'[1]Sales People'!$A:$B,2,0)</f>
        <v>Ryan Butler</v>
      </c>
      <c r="P4374" s="9" t="str">
        <f>VLOOKUP('Consolidtaed Data'!$E5762,[1]Customers!$A:$B,2,0)</f>
        <v>Jonathan Pierce</v>
      </c>
      <c r="Q4374" s="11">
        <f>WEEKDAY('Consolidtaed Data'!$F5762)</f>
        <v>2</v>
      </c>
      <c r="R4374" s="9">
        <f>MONTH('Consolidtaed Data'!$F5762)</f>
        <v>3</v>
      </c>
      <c r="S4374" s="9" t="str">
        <f>TEXT(Table3[[#This Row],[Purchase Date]],"MMMM")</f>
        <v>November</v>
      </c>
      <c r="T4374" s="9">
        <f>YEAR('Consolidtaed Data'!$F5762)</f>
        <v>2021</v>
      </c>
    </row>
    <row r="4375" spans="1:20" x14ac:dyDescent="0.3">
      <c r="A4375" s="9" t="s">
        <v>5398</v>
      </c>
      <c r="B4375" s="9" t="s">
        <v>340</v>
      </c>
      <c r="C4375" s="9" t="s">
        <v>564</v>
      </c>
      <c r="D4375" s="9" t="s">
        <v>229</v>
      </c>
      <c r="E4375" s="9" t="s">
        <v>1498</v>
      </c>
      <c r="F4375" s="10">
        <v>44153</v>
      </c>
      <c r="G4375" s="10" t="str">
        <f>VLOOKUP(Table3[[#This Row],[Product ID]],[1]Products!$A:$G,2,0)</f>
        <v>Product 34</v>
      </c>
      <c r="H4375" s="22">
        <v>1</v>
      </c>
      <c r="I4375" s="9">
        <f>VLOOKUP('Consolidtaed Data'!$B5774,[1]Products!$A:$G,4,0)</f>
        <v>1178</v>
      </c>
      <c r="J4375" s="9">
        <f>VLOOKUP('Consolidtaed Data'!$B5774,[1]Products!$A:$G,3,0)</f>
        <v>683</v>
      </c>
      <c r="K4375" s="9">
        <f>'Consolidtaed Data'!$J5774*'Consolidtaed Data'!$H5774</f>
        <v>1366</v>
      </c>
      <c r="L4375" s="9">
        <f>'Consolidtaed Data'!$I5774*'Consolidtaed Data'!$H5774</f>
        <v>2238</v>
      </c>
      <c r="M4375" s="9">
        <f>'Consolidtaed Data'!$L5774-'Consolidtaed Data'!$K5774</f>
        <v>858</v>
      </c>
      <c r="N4375" s="9" t="str">
        <f>VLOOKUP('Consolidtaed Data'!$C5774,[1]Locations!$A:$O,2,0)</f>
        <v>San Mateo</v>
      </c>
      <c r="O4375" s="9" t="str">
        <f>VLOOKUP('Consolidtaed Data'!$D5774,'[1]Sales People'!$A:$B,2,0)</f>
        <v>Martin Carr</v>
      </c>
      <c r="P4375" s="9" t="str">
        <f>VLOOKUP('Consolidtaed Data'!$E5774,[1]Customers!$A:$B,2,0)</f>
        <v>Todd Watson</v>
      </c>
      <c r="Q4375" s="11">
        <f>WEEKDAY('Consolidtaed Data'!$F5774)</f>
        <v>3</v>
      </c>
      <c r="R4375" s="9">
        <f>MONTH('Consolidtaed Data'!$F5774)</f>
        <v>3</v>
      </c>
      <c r="S4375" s="9" t="str">
        <f>TEXT(Table3[[#This Row],[Purchase Date]],"MMMM")</f>
        <v>November</v>
      </c>
      <c r="T4375" s="9">
        <f>YEAR('Consolidtaed Data'!$F5774)</f>
        <v>2021</v>
      </c>
    </row>
    <row r="4376" spans="1:20" x14ac:dyDescent="0.3">
      <c r="A4376" s="9" t="s">
        <v>5399</v>
      </c>
      <c r="B4376" s="9" t="s">
        <v>119</v>
      </c>
      <c r="C4376" s="9" t="s">
        <v>352</v>
      </c>
      <c r="D4376" s="9" t="s">
        <v>113</v>
      </c>
      <c r="E4376" s="9" t="s">
        <v>904</v>
      </c>
      <c r="F4376" s="10">
        <v>44153</v>
      </c>
      <c r="G4376" s="10" t="str">
        <f>VLOOKUP(Table3[[#This Row],[Product ID]],[1]Products!$A:$G,2,0)</f>
        <v>Product 67</v>
      </c>
      <c r="H4376" s="22">
        <v>2</v>
      </c>
      <c r="I4376" s="9">
        <f>VLOOKUP('Consolidtaed Data'!$B5950,[1]Products!$A:$G,4,0)</f>
        <v>368</v>
      </c>
      <c r="J4376" s="9">
        <f>VLOOKUP('Consolidtaed Data'!$B5950,[1]Products!$A:$G,3,0)</f>
        <v>294</v>
      </c>
      <c r="K4376" s="9">
        <f>'Consolidtaed Data'!$J5950*'Consolidtaed Data'!$H5950</f>
        <v>888</v>
      </c>
      <c r="L4376" s="9">
        <f>'Consolidtaed Data'!$I5950*'Consolidtaed Data'!$H5950</f>
        <v>1506</v>
      </c>
      <c r="M4376" s="9">
        <f>'Consolidtaed Data'!$L5950-'Consolidtaed Data'!$K5950</f>
        <v>3928</v>
      </c>
      <c r="N4376" s="9" t="str">
        <f>VLOOKUP('Consolidtaed Data'!$C5950,[1]Locations!$A:$O,2,0)</f>
        <v>Burbank</v>
      </c>
      <c r="O4376" s="9" t="str">
        <f>VLOOKUP('Consolidtaed Data'!$D5950,'[1]Sales People'!$A:$B,2,0)</f>
        <v>Scott Mason</v>
      </c>
      <c r="P4376" s="9" t="str">
        <f>VLOOKUP('Consolidtaed Data'!$E5950,[1]Customers!$A:$B,2,0)</f>
        <v>Joshua Flores</v>
      </c>
      <c r="Q4376" s="11">
        <f>WEEKDAY('Consolidtaed Data'!$F5950)</f>
        <v>7</v>
      </c>
      <c r="R4376" s="9">
        <f>MONTH('Consolidtaed Data'!$F5950)</f>
        <v>3</v>
      </c>
      <c r="S4376" s="9" t="str">
        <f>TEXT(Table3[[#This Row],[Purchase Date]],"MMMM")</f>
        <v>November</v>
      </c>
      <c r="T4376" s="9">
        <f>YEAR('Consolidtaed Data'!$F5950)</f>
        <v>2021</v>
      </c>
    </row>
    <row r="4377" spans="1:20" x14ac:dyDescent="0.3">
      <c r="A4377" s="9" t="s">
        <v>5400</v>
      </c>
      <c r="B4377" s="9" t="s">
        <v>188</v>
      </c>
      <c r="C4377" s="9" t="s">
        <v>249</v>
      </c>
      <c r="D4377" s="9" t="s">
        <v>326</v>
      </c>
      <c r="E4377" s="9" t="s">
        <v>908</v>
      </c>
      <c r="F4377" s="10">
        <v>44153</v>
      </c>
      <c r="G4377" s="10" t="str">
        <f>VLOOKUP(Table3[[#This Row],[Product ID]],[1]Products!$A:$G,2,0)</f>
        <v>Product 63</v>
      </c>
      <c r="H4377" s="22">
        <v>4</v>
      </c>
      <c r="I4377" s="9">
        <f>VLOOKUP('Consolidtaed Data'!$B6044,[1]Products!$A:$G,4,0)</f>
        <v>1467</v>
      </c>
      <c r="J4377" s="9">
        <f>VLOOKUP('Consolidtaed Data'!$B6044,[1]Products!$A:$G,3,0)</f>
        <v>807</v>
      </c>
      <c r="K4377" s="9">
        <f>'Consolidtaed Data'!$J6044*'Consolidtaed Data'!$H6044</f>
        <v>3036</v>
      </c>
      <c r="L4377" s="9">
        <f>'Consolidtaed Data'!$I6044*'Consolidtaed Data'!$H6044</f>
        <v>4820</v>
      </c>
      <c r="M4377" s="9">
        <f>'Consolidtaed Data'!$L6044-'Consolidtaed Data'!$K6044</f>
        <v>589</v>
      </c>
      <c r="N4377" s="9" t="str">
        <f>VLOOKUP('Consolidtaed Data'!$C6044,[1]Locations!$A:$O,2,0)</f>
        <v>Huntington Beach</v>
      </c>
      <c r="O4377" s="9" t="str">
        <f>VLOOKUP('Consolidtaed Data'!$D6044,'[1]Sales People'!$A:$B,2,0)</f>
        <v>Roger Robertson</v>
      </c>
      <c r="P4377" s="9" t="str">
        <f>VLOOKUP('Consolidtaed Data'!$E6044,[1]Customers!$A:$B,2,0)</f>
        <v>Joshua Jones</v>
      </c>
      <c r="Q4377" s="11">
        <f>WEEKDAY('Consolidtaed Data'!$F6044)</f>
        <v>3</v>
      </c>
      <c r="R4377" s="9">
        <f>MONTH('Consolidtaed Data'!$F6044)</f>
        <v>4</v>
      </c>
      <c r="S4377" s="9" t="str">
        <f>TEXT(Table3[[#This Row],[Purchase Date]],"MMMM")</f>
        <v>November</v>
      </c>
      <c r="T4377" s="9">
        <f>YEAR('Consolidtaed Data'!$F6044)</f>
        <v>2021</v>
      </c>
    </row>
    <row r="4378" spans="1:20" x14ac:dyDescent="0.3">
      <c r="A4378" s="9" t="s">
        <v>5401</v>
      </c>
      <c r="B4378" s="9" t="s">
        <v>338</v>
      </c>
      <c r="C4378" s="9" t="s">
        <v>275</v>
      </c>
      <c r="D4378" s="9" t="s">
        <v>22</v>
      </c>
      <c r="E4378" s="9" t="s">
        <v>775</v>
      </c>
      <c r="F4378" s="10">
        <v>44153</v>
      </c>
      <c r="G4378" s="10" t="str">
        <f>VLOOKUP(Table3[[#This Row],[Product ID]],[1]Products!$A:$G,2,0)</f>
        <v>Product 95</v>
      </c>
      <c r="H4378" s="22">
        <v>3</v>
      </c>
      <c r="I4378" s="9">
        <f>VLOOKUP('Consolidtaed Data'!$B6307,[1]Products!$A:$G,4,0)</f>
        <v>1638</v>
      </c>
      <c r="J4378" s="9">
        <f>VLOOKUP('Consolidtaed Data'!$B6307,[1]Products!$A:$G,3,0)</f>
        <v>1261</v>
      </c>
      <c r="K4378" s="9">
        <f>'Consolidtaed Data'!$J6307*'Consolidtaed Data'!$H6307</f>
        <v>1190</v>
      </c>
      <c r="L4378" s="9">
        <f>'Consolidtaed Data'!$I6307*'Consolidtaed Data'!$H6307</f>
        <v>1566</v>
      </c>
      <c r="M4378" s="9">
        <f>'Consolidtaed Data'!$L6307-'Consolidtaed Data'!$K6307</f>
        <v>825</v>
      </c>
      <c r="N4378" s="9" t="str">
        <f>VLOOKUP('Consolidtaed Data'!$C6307,[1]Locations!$A:$O,2,0)</f>
        <v>Pomona</v>
      </c>
      <c r="O4378" s="9" t="str">
        <f>VLOOKUP('Consolidtaed Data'!$D6307,'[1]Sales People'!$A:$B,2,0)</f>
        <v>Scott Mason</v>
      </c>
      <c r="P4378" s="9" t="str">
        <f>VLOOKUP('Consolidtaed Data'!$E6307,[1]Customers!$A:$B,2,0)</f>
        <v>Jack Reid</v>
      </c>
      <c r="Q4378" s="11">
        <f>WEEKDAY('Consolidtaed Data'!$F6307)</f>
        <v>6</v>
      </c>
      <c r="R4378" s="9">
        <f>MONTH('Consolidtaed Data'!$F6307)</f>
        <v>4</v>
      </c>
      <c r="S4378" s="9" t="str">
        <f>TEXT(Table3[[#This Row],[Purchase Date]],"MMMM")</f>
        <v>November</v>
      </c>
      <c r="T4378" s="9">
        <f>YEAR('Consolidtaed Data'!$F6307)</f>
        <v>2021</v>
      </c>
    </row>
    <row r="4379" spans="1:20" x14ac:dyDescent="0.3">
      <c r="A4379" s="9" t="s">
        <v>5402</v>
      </c>
      <c r="B4379" s="9" t="s">
        <v>549</v>
      </c>
      <c r="C4379" s="9" t="s">
        <v>201</v>
      </c>
      <c r="D4379" s="9" t="s">
        <v>143</v>
      </c>
      <c r="E4379" s="9" t="s">
        <v>440</v>
      </c>
      <c r="F4379" s="10">
        <v>44153</v>
      </c>
      <c r="G4379" s="10" t="str">
        <f>VLOOKUP(Table3[[#This Row],[Product ID]],[1]Products!$A:$G,2,0)</f>
        <v>Product 10</v>
      </c>
      <c r="H4379" s="22">
        <v>4</v>
      </c>
      <c r="I4379" s="9">
        <f>VLOOKUP('Consolidtaed Data'!$B6852,[1]Products!$A:$G,4,0)</f>
        <v>1526</v>
      </c>
      <c r="J4379" s="9">
        <f>VLOOKUP('Consolidtaed Data'!$B6852,[1]Products!$A:$G,3,0)</f>
        <v>1251</v>
      </c>
      <c r="K4379" s="9">
        <f>'Consolidtaed Data'!$J6852*'Consolidtaed Data'!$H6852</f>
        <v>2582</v>
      </c>
      <c r="L4379" s="9">
        <f>'Consolidtaed Data'!$I6852*'Consolidtaed Data'!$H6852</f>
        <v>4782</v>
      </c>
      <c r="M4379" s="9">
        <f>'Consolidtaed Data'!$L6852-'Consolidtaed Data'!$K6852</f>
        <v>1104</v>
      </c>
      <c r="N4379" s="9" t="str">
        <f>VLOOKUP('Consolidtaed Data'!$C6852,[1]Locations!$A:$O,2,0)</f>
        <v>Rialto</v>
      </c>
      <c r="O4379" s="9" t="str">
        <f>VLOOKUP('Consolidtaed Data'!$D6852,'[1]Sales People'!$A:$B,2,0)</f>
        <v>Arthur Mccoy</v>
      </c>
      <c r="P4379" s="9" t="str">
        <f>VLOOKUP('Consolidtaed Data'!$E6852,[1]Customers!$A:$B,2,0)</f>
        <v>Paul Larson</v>
      </c>
      <c r="Q4379" s="11">
        <f>WEEKDAY('Consolidtaed Data'!$F6852)</f>
        <v>1</v>
      </c>
      <c r="R4379" s="9">
        <f>MONTH('Consolidtaed Data'!$F6852)</f>
        <v>6</v>
      </c>
      <c r="S4379" s="9" t="str">
        <f>TEXT(Table3[[#This Row],[Purchase Date]],"MMMM")</f>
        <v>November</v>
      </c>
      <c r="T4379" s="9">
        <f>YEAR('Consolidtaed Data'!$F6852)</f>
        <v>2021</v>
      </c>
    </row>
    <row r="4380" spans="1:20" x14ac:dyDescent="0.3">
      <c r="A4380" s="9" t="s">
        <v>5403</v>
      </c>
      <c r="B4380" s="9" t="s">
        <v>191</v>
      </c>
      <c r="C4380" s="9" t="s">
        <v>263</v>
      </c>
      <c r="D4380" s="9" t="s">
        <v>131</v>
      </c>
      <c r="E4380" s="9" t="s">
        <v>1909</v>
      </c>
      <c r="F4380" s="10">
        <v>44153</v>
      </c>
      <c r="G4380" s="10" t="str">
        <f>VLOOKUP(Table3[[#This Row],[Product ID]],[1]Products!$A:$G,2,0)</f>
        <v>Product 36</v>
      </c>
      <c r="H4380" s="22">
        <v>4</v>
      </c>
      <c r="I4380" s="9">
        <f>VLOOKUP('Consolidtaed Data'!$B6919,[1]Products!$A:$G,4,0)</f>
        <v>530</v>
      </c>
      <c r="J4380" s="9">
        <f>VLOOKUP('Consolidtaed Data'!$B6919,[1]Products!$A:$G,3,0)</f>
        <v>435</v>
      </c>
      <c r="K4380" s="9">
        <f>'Consolidtaed Data'!$J6919*'Consolidtaed Data'!$H6919</f>
        <v>1367</v>
      </c>
      <c r="L4380" s="9">
        <f>'Consolidtaed Data'!$I6919*'Consolidtaed Data'!$H6919</f>
        <v>2241</v>
      </c>
      <c r="M4380" s="9">
        <f>'Consolidtaed Data'!$L6919-'Consolidtaed Data'!$K6919</f>
        <v>34</v>
      </c>
      <c r="N4380" s="9" t="str">
        <f>VLOOKUP('Consolidtaed Data'!$C6919,[1]Locations!$A:$O,2,0)</f>
        <v>Burbank</v>
      </c>
      <c r="O4380" s="9" t="str">
        <f>VLOOKUP('Consolidtaed Data'!$D6919,'[1]Sales People'!$A:$B,2,0)</f>
        <v>Howard Gardner</v>
      </c>
      <c r="P4380" s="9" t="str">
        <f>VLOOKUP('Consolidtaed Data'!$E6919,[1]Customers!$A:$B,2,0)</f>
        <v>Johnny Andrews</v>
      </c>
      <c r="Q4380" s="11">
        <f>WEEKDAY('Consolidtaed Data'!$F6919)</f>
        <v>6</v>
      </c>
      <c r="R4380" s="9">
        <f>MONTH('Consolidtaed Data'!$F6919)</f>
        <v>6</v>
      </c>
      <c r="S4380" s="9" t="str">
        <f>TEXT(Table3[[#This Row],[Purchase Date]],"MMMM")</f>
        <v>November</v>
      </c>
      <c r="T4380" s="9">
        <f>YEAR('Consolidtaed Data'!$F6919)</f>
        <v>2021</v>
      </c>
    </row>
    <row r="4381" spans="1:20" x14ac:dyDescent="0.3">
      <c r="A4381" s="9" t="s">
        <v>5404</v>
      </c>
      <c r="B4381" s="9" t="s">
        <v>477</v>
      </c>
      <c r="C4381" s="9" t="s">
        <v>16</v>
      </c>
      <c r="D4381" s="9" t="s">
        <v>402</v>
      </c>
      <c r="E4381" s="9" t="s">
        <v>944</v>
      </c>
      <c r="F4381" s="10">
        <v>44153</v>
      </c>
      <c r="G4381" s="10" t="str">
        <f>VLOOKUP(Table3[[#This Row],[Product ID]],[1]Products!$A:$G,2,0)</f>
        <v>Product 46</v>
      </c>
      <c r="H4381" s="22">
        <v>3</v>
      </c>
      <c r="I4381" s="9">
        <f>VLOOKUP('Consolidtaed Data'!$B7607,[1]Products!$A:$G,4,0)</f>
        <v>1899</v>
      </c>
      <c r="J4381" s="9">
        <f>VLOOKUP('Consolidtaed Data'!$B7607,[1]Products!$A:$G,3,0)</f>
        <v>1044</v>
      </c>
      <c r="K4381" s="9">
        <f>'Consolidtaed Data'!$J7607*'Consolidtaed Data'!$H7607</f>
        <v>1516</v>
      </c>
      <c r="L4381" s="9">
        <f>'Consolidtaed Data'!$I7607*'Consolidtaed Data'!$H7607</f>
        <v>1783</v>
      </c>
      <c r="M4381" s="9">
        <f>'Consolidtaed Data'!$L7607-'Consolidtaed Data'!$K7607</f>
        <v>1056</v>
      </c>
      <c r="N4381" s="9" t="str">
        <f>VLOOKUP('Consolidtaed Data'!$C7607,[1]Locations!$A:$O,2,0)</f>
        <v>Hayward</v>
      </c>
      <c r="O4381" s="9" t="str">
        <f>VLOOKUP('Consolidtaed Data'!$D7607,'[1]Sales People'!$A:$B,2,0)</f>
        <v>Henry Nelson</v>
      </c>
      <c r="P4381" s="9" t="str">
        <f>VLOOKUP('Consolidtaed Data'!$E7607,[1]Customers!$A:$B,2,0)</f>
        <v>Sean Morris</v>
      </c>
      <c r="Q4381" s="11">
        <f>WEEKDAY('Consolidtaed Data'!$F7607)</f>
        <v>1</v>
      </c>
      <c r="R4381" s="9">
        <f>MONTH('Consolidtaed Data'!$F7607)</f>
        <v>8</v>
      </c>
      <c r="S4381" s="9" t="str">
        <f>TEXT(Table3[[#This Row],[Purchase Date]],"MMMM")</f>
        <v>November</v>
      </c>
      <c r="T4381" s="9">
        <f>YEAR('Consolidtaed Data'!$F7607)</f>
        <v>2021</v>
      </c>
    </row>
    <row r="4382" spans="1:20" x14ac:dyDescent="0.3">
      <c r="A4382" s="9" t="s">
        <v>5405</v>
      </c>
      <c r="B4382" s="9" t="s">
        <v>529</v>
      </c>
      <c r="C4382" s="9" t="s">
        <v>21</v>
      </c>
      <c r="D4382" s="9" t="s">
        <v>206</v>
      </c>
      <c r="E4382" s="9" t="s">
        <v>23</v>
      </c>
      <c r="F4382" s="10">
        <v>44153</v>
      </c>
      <c r="G4382" s="10" t="str">
        <f>VLOOKUP(Table3[[#This Row],[Product ID]],[1]Products!$A:$G,2,0)</f>
        <v>Product 56</v>
      </c>
      <c r="H4382" s="22">
        <v>2</v>
      </c>
      <c r="I4382" s="9">
        <f>VLOOKUP('Consolidtaed Data'!$B7962,[1]Products!$A:$G,4,0)</f>
        <v>800</v>
      </c>
      <c r="J4382" s="9">
        <f>VLOOKUP('Consolidtaed Data'!$B7962,[1]Products!$A:$G,3,0)</f>
        <v>536</v>
      </c>
      <c r="K4382" s="9">
        <f>'Consolidtaed Data'!$J7962*'Consolidtaed Data'!$H7962</f>
        <v>510</v>
      </c>
      <c r="L4382" s="9">
        <f>'Consolidtaed Data'!$I7962*'Consolidtaed Data'!$H7962</f>
        <v>784</v>
      </c>
      <c r="M4382" s="9">
        <f>'Consolidtaed Data'!$L7962-'Consolidtaed Data'!$K7962</f>
        <v>782</v>
      </c>
      <c r="N4382" s="9" t="str">
        <f>VLOOKUP('Consolidtaed Data'!$C7962,[1]Locations!$A:$O,2,0)</f>
        <v>San Jose</v>
      </c>
      <c r="O4382" s="9" t="str">
        <f>VLOOKUP('Consolidtaed Data'!$D7962,'[1]Sales People'!$A:$B,2,0)</f>
        <v>Howard Gardner</v>
      </c>
      <c r="P4382" s="9" t="str">
        <f>VLOOKUP('Consolidtaed Data'!$E7962,[1]Customers!$A:$B,2,0)</f>
        <v>Roger Alexander</v>
      </c>
      <c r="Q4382" s="11">
        <f>WEEKDAY('Consolidtaed Data'!$F7962)</f>
        <v>7</v>
      </c>
      <c r="R4382" s="9">
        <f>MONTH('Consolidtaed Data'!$F7962)</f>
        <v>8</v>
      </c>
      <c r="S4382" s="9" t="str">
        <f>TEXT(Table3[[#This Row],[Purchase Date]],"MMMM")</f>
        <v>November</v>
      </c>
      <c r="T4382" s="9">
        <f>YEAR('Consolidtaed Data'!$F7962)</f>
        <v>2021</v>
      </c>
    </row>
    <row r="4383" spans="1:20" x14ac:dyDescent="0.3">
      <c r="A4383" s="9" t="s">
        <v>5406</v>
      </c>
      <c r="B4383" s="9" t="s">
        <v>364</v>
      </c>
      <c r="C4383" s="9" t="s">
        <v>45</v>
      </c>
      <c r="D4383" s="9" t="s">
        <v>51</v>
      </c>
      <c r="E4383" s="9" t="s">
        <v>720</v>
      </c>
      <c r="F4383" s="10">
        <v>44153</v>
      </c>
      <c r="G4383" s="10" t="str">
        <f>VLOOKUP(Table3[[#This Row],[Product ID]],[1]Products!$A:$G,2,0)</f>
        <v>Product 45</v>
      </c>
      <c r="H4383" s="22">
        <v>1</v>
      </c>
      <c r="I4383" s="9">
        <f>VLOOKUP('Consolidtaed Data'!$B8272,[1]Products!$A:$G,4,0)</f>
        <v>112</v>
      </c>
      <c r="J4383" s="9">
        <f>VLOOKUP('Consolidtaed Data'!$B8272,[1]Products!$A:$G,3,0)</f>
        <v>90</v>
      </c>
      <c r="K4383" s="9">
        <f>'Consolidtaed Data'!$J8272*'Consolidtaed Data'!$H8272</f>
        <v>838</v>
      </c>
      <c r="L4383" s="9">
        <f>'Consolidtaed Data'!$I8272*'Consolidtaed Data'!$H8272</f>
        <v>1103</v>
      </c>
      <c r="M4383" s="9">
        <f>'Consolidtaed Data'!$L8272-'Consolidtaed Data'!$K8272</f>
        <v>1744</v>
      </c>
      <c r="N4383" s="9" t="str">
        <f>VLOOKUP('Consolidtaed Data'!$C8272,[1]Locations!$A:$O,2,0)</f>
        <v>Palmdale</v>
      </c>
      <c r="O4383" s="9" t="str">
        <f>VLOOKUP('Consolidtaed Data'!$D8272,'[1]Sales People'!$A:$B,2,0)</f>
        <v>Patrick Ruiz</v>
      </c>
      <c r="P4383" s="9" t="str">
        <f>VLOOKUP('Consolidtaed Data'!$E8272,[1]Customers!$A:$B,2,0)</f>
        <v>Steve Stewart</v>
      </c>
      <c r="Q4383" s="11">
        <f>WEEKDAY('Consolidtaed Data'!$F8272)</f>
        <v>3</v>
      </c>
      <c r="R4383" s="9">
        <f>MONTH('Consolidtaed Data'!$F8272)</f>
        <v>9</v>
      </c>
      <c r="S4383" s="9" t="str">
        <f>TEXT(Table3[[#This Row],[Purchase Date]],"MMMM")</f>
        <v>November</v>
      </c>
      <c r="T4383" s="9">
        <f>YEAR('Consolidtaed Data'!$F8272)</f>
        <v>2021</v>
      </c>
    </row>
    <row r="4384" spans="1:20" x14ac:dyDescent="0.3">
      <c r="A4384" s="9" t="s">
        <v>5407</v>
      </c>
      <c r="B4384" s="9" t="s">
        <v>340</v>
      </c>
      <c r="C4384" s="9" t="s">
        <v>347</v>
      </c>
      <c r="D4384" s="9" t="s">
        <v>374</v>
      </c>
      <c r="E4384" s="9" t="s">
        <v>768</v>
      </c>
      <c r="F4384" s="10">
        <v>44153</v>
      </c>
      <c r="G4384" s="10" t="str">
        <f>VLOOKUP(Table3[[#This Row],[Product ID]],[1]Products!$A:$G,2,0)</f>
        <v>Product 34</v>
      </c>
      <c r="H4384" s="22">
        <v>2</v>
      </c>
      <c r="I4384" s="9">
        <f>VLOOKUP('Consolidtaed Data'!$B8443,[1]Products!$A:$G,4,0)</f>
        <v>203</v>
      </c>
      <c r="J4384" s="9">
        <f>VLOOKUP('Consolidtaed Data'!$B8443,[1]Products!$A:$G,3,0)</f>
        <v>154</v>
      </c>
      <c r="K4384" s="9">
        <f>'Consolidtaed Data'!$J8443*'Consolidtaed Data'!$H8443</f>
        <v>450</v>
      </c>
      <c r="L4384" s="9">
        <f>'Consolidtaed Data'!$I8443*'Consolidtaed Data'!$H8443</f>
        <v>818</v>
      </c>
      <c r="M4384" s="9">
        <f>'Consolidtaed Data'!$L8443-'Consolidtaed Data'!$K8443</f>
        <v>290</v>
      </c>
      <c r="N4384" s="9" t="str">
        <f>VLOOKUP('Consolidtaed Data'!$C8443,[1]Locations!$A:$O,2,0)</f>
        <v>Fullerton</v>
      </c>
      <c r="O4384" s="9" t="str">
        <f>VLOOKUP('Consolidtaed Data'!$D8443,'[1]Sales People'!$A:$B,2,0)</f>
        <v>Howard Gardner</v>
      </c>
      <c r="P4384" s="9" t="str">
        <f>VLOOKUP('Consolidtaed Data'!$E8443,[1]Customers!$A:$B,2,0)</f>
        <v>Jimmy Grant</v>
      </c>
      <c r="Q4384" s="11">
        <f>WEEKDAY('Consolidtaed Data'!$F8443)</f>
        <v>2</v>
      </c>
      <c r="R4384" s="9">
        <f>MONTH('Consolidtaed Data'!$F8443)</f>
        <v>10</v>
      </c>
      <c r="S4384" s="9" t="str">
        <f>TEXT(Table3[[#This Row],[Purchase Date]],"MMMM")</f>
        <v>November</v>
      </c>
      <c r="T4384" s="9">
        <f>YEAR('Consolidtaed Data'!$F8443)</f>
        <v>2021</v>
      </c>
    </row>
    <row r="4385" spans="1:20" x14ac:dyDescent="0.3">
      <c r="A4385" s="9" t="s">
        <v>5408</v>
      </c>
      <c r="B4385" s="9" t="s">
        <v>156</v>
      </c>
      <c r="C4385" s="9" t="s">
        <v>45</v>
      </c>
      <c r="D4385" s="9" t="s">
        <v>56</v>
      </c>
      <c r="E4385" s="9" t="s">
        <v>962</v>
      </c>
      <c r="F4385" s="10">
        <v>44153</v>
      </c>
      <c r="G4385" s="10" t="str">
        <f>VLOOKUP(Table3[[#This Row],[Product ID]],[1]Products!$A:$G,2,0)</f>
        <v>Product 21</v>
      </c>
      <c r="H4385" s="22">
        <v>1</v>
      </c>
      <c r="I4385" s="9">
        <f>VLOOKUP('Consolidtaed Data'!$B9215,[1]Products!$A:$G,4,0)</f>
        <v>356</v>
      </c>
      <c r="J4385" s="9">
        <f>VLOOKUP('Consolidtaed Data'!$B9215,[1]Products!$A:$G,3,0)</f>
        <v>292</v>
      </c>
      <c r="K4385" s="9">
        <f>'Consolidtaed Data'!$J9215*'Consolidtaed Data'!$H9215</f>
        <v>130</v>
      </c>
      <c r="L4385" s="9">
        <f>'Consolidtaed Data'!$I9215*'Consolidtaed Data'!$H9215</f>
        <v>181</v>
      </c>
      <c r="M4385" s="9">
        <f>'Consolidtaed Data'!$L9215-'Consolidtaed Data'!$K9215</f>
        <v>451</v>
      </c>
      <c r="N4385" s="9" t="str">
        <f>VLOOKUP('Consolidtaed Data'!$C9215,[1]Locations!$A:$O,2,0)</f>
        <v>Burbank</v>
      </c>
      <c r="O4385" s="9" t="str">
        <f>VLOOKUP('Consolidtaed Data'!$D9215,'[1]Sales People'!$A:$B,2,0)</f>
        <v>Justin Lynch</v>
      </c>
      <c r="P4385" s="9" t="str">
        <f>VLOOKUP('Consolidtaed Data'!$E9215,[1]Customers!$A:$B,2,0)</f>
        <v>Eugene Brooks</v>
      </c>
      <c r="Q4385" s="11">
        <f>WEEKDAY('Consolidtaed Data'!$F9215)</f>
        <v>1</v>
      </c>
      <c r="R4385" s="9">
        <f>MONTH('Consolidtaed Data'!$F9215)</f>
        <v>11</v>
      </c>
      <c r="S4385" s="9" t="str">
        <f>TEXT(Table3[[#This Row],[Purchase Date]],"MMMM")</f>
        <v>November</v>
      </c>
      <c r="T4385" s="9">
        <f>YEAR('Consolidtaed Data'!$F9215)</f>
        <v>2021</v>
      </c>
    </row>
    <row r="4386" spans="1:20" x14ac:dyDescent="0.3">
      <c r="A4386" s="9" t="s">
        <v>5409</v>
      </c>
      <c r="B4386" s="9" t="s">
        <v>692</v>
      </c>
      <c r="C4386" s="9" t="s">
        <v>152</v>
      </c>
      <c r="D4386" s="9" t="s">
        <v>43</v>
      </c>
      <c r="E4386" s="9" t="s">
        <v>1846</v>
      </c>
      <c r="F4386" s="10">
        <v>44153</v>
      </c>
      <c r="G4386" s="10" t="str">
        <f>VLOOKUP(Table3[[#This Row],[Product ID]],[1]Products!$A:$G,2,0)</f>
        <v>Product 83</v>
      </c>
      <c r="H4386" s="22">
        <v>4</v>
      </c>
      <c r="I4386" s="9">
        <f>VLOOKUP('Consolidtaed Data'!$B9258,[1]Products!$A:$G,4,0)</f>
        <v>561</v>
      </c>
      <c r="J4386" s="9">
        <f>VLOOKUP('Consolidtaed Data'!$B9258,[1]Products!$A:$G,3,0)</f>
        <v>421</v>
      </c>
      <c r="K4386" s="9">
        <f>'Consolidtaed Data'!$J9258*'Consolidtaed Data'!$H9258</f>
        <v>208</v>
      </c>
      <c r="L4386" s="9">
        <f>'Consolidtaed Data'!$I9258*'Consolidtaed Data'!$H9258</f>
        <v>400</v>
      </c>
      <c r="M4386" s="9">
        <f>'Consolidtaed Data'!$L9258-'Consolidtaed Data'!$K9258</f>
        <v>480</v>
      </c>
      <c r="N4386" s="9" t="str">
        <f>VLOOKUP('Consolidtaed Data'!$C9258,[1]Locations!$A:$O,2,0)</f>
        <v>San Diego</v>
      </c>
      <c r="O4386" s="9" t="str">
        <f>VLOOKUP('Consolidtaed Data'!$D9258,'[1]Sales People'!$A:$B,2,0)</f>
        <v>Eugene Holmes</v>
      </c>
      <c r="P4386" s="9" t="str">
        <f>VLOOKUP('Consolidtaed Data'!$E9258,[1]Customers!$A:$B,2,0)</f>
        <v>Daniel Moreno</v>
      </c>
      <c r="Q4386" s="11">
        <f>WEEKDAY('Consolidtaed Data'!$F9258)</f>
        <v>4</v>
      </c>
      <c r="R4386" s="9">
        <f>MONTH('Consolidtaed Data'!$F9258)</f>
        <v>12</v>
      </c>
      <c r="S4386" s="9" t="str">
        <f>TEXT(Table3[[#This Row],[Purchase Date]],"MMMM")</f>
        <v>November</v>
      </c>
      <c r="T4386" s="9">
        <f>YEAR('Consolidtaed Data'!$F9258)</f>
        <v>2021</v>
      </c>
    </row>
    <row r="4387" spans="1:20" x14ac:dyDescent="0.3">
      <c r="A4387" s="9" t="s">
        <v>5410</v>
      </c>
      <c r="B4387" s="9" t="s">
        <v>443</v>
      </c>
      <c r="C4387" s="9" t="s">
        <v>122</v>
      </c>
      <c r="D4387" s="9" t="s">
        <v>22</v>
      </c>
      <c r="E4387" s="9" t="s">
        <v>681</v>
      </c>
      <c r="F4387" s="10">
        <v>44153</v>
      </c>
      <c r="G4387" s="10" t="str">
        <f>VLOOKUP(Table3[[#This Row],[Product ID]],[1]Products!$A:$G,2,0)</f>
        <v>Product 61</v>
      </c>
      <c r="H4387" s="22">
        <v>2</v>
      </c>
      <c r="I4387" s="9">
        <f>VLOOKUP('Consolidtaed Data'!$B9585,[1]Products!$A:$G,4,0)</f>
        <v>603</v>
      </c>
      <c r="J4387" s="9">
        <f>VLOOKUP('Consolidtaed Data'!$B9585,[1]Products!$A:$G,3,0)</f>
        <v>416</v>
      </c>
      <c r="K4387" s="9">
        <f>'Consolidtaed Data'!$J9585*'Consolidtaed Data'!$H9585</f>
        <v>1378</v>
      </c>
      <c r="L4387" s="9">
        <f>'Consolidtaed Data'!$I9585*'Consolidtaed Data'!$H9585</f>
        <v>1887</v>
      </c>
      <c r="M4387" s="9">
        <f>'Consolidtaed Data'!$L9585-'Consolidtaed Data'!$K9585</f>
        <v>137</v>
      </c>
      <c r="N4387" s="9" t="str">
        <f>VLOOKUP('Consolidtaed Data'!$C9585,[1]Locations!$A:$O,2,0)</f>
        <v>Rancho Cucamonga</v>
      </c>
      <c r="O4387" s="9" t="str">
        <f>VLOOKUP('Consolidtaed Data'!$D9585,'[1]Sales People'!$A:$B,2,0)</f>
        <v>Larry Marshall</v>
      </c>
      <c r="P4387" s="9" t="str">
        <f>VLOOKUP('Consolidtaed Data'!$E9585,[1]Customers!$A:$B,2,0)</f>
        <v>Harry Castillo</v>
      </c>
      <c r="Q4387" s="11">
        <f>WEEKDAY('Consolidtaed Data'!$F9585)</f>
        <v>7</v>
      </c>
      <c r="R4387" s="9">
        <f>MONTH('Consolidtaed Data'!$F9585)</f>
        <v>12</v>
      </c>
      <c r="S4387" s="9" t="str">
        <f>TEXT(Table3[[#This Row],[Purchase Date]],"MMMM")</f>
        <v>November</v>
      </c>
      <c r="T4387" s="9">
        <f>YEAR('Consolidtaed Data'!$F9585)</f>
        <v>2021</v>
      </c>
    </row>
    <row r="4388" spans="1:20" x14ac:dyDescent="0.3">
      <c r="A4388" s="9" t="s">
        <v>5411</v>
      </c>
      <c r="B4388" s="9" t="s">
        <v>7</v>
      </c>
      <c r="C4388" s="9" t="s">
        <v>522</v>
      </c>
      <c r="D4388" s="9" t="s">
        <v>13</v>
      </c>
      <c r="E4388" s="9" t="s">
        <v>1673</v>
      </c>
      <c r="F4388" s="10">
        <v>44154</v>
      </c>
      <c r="G4388" s="10" t="str">
        <f>VLOOKUP(Table3[[#This Row],[Product ID]],[1]Products!$A:$G,2,0)</f>
        <v>Product 77</v>
      </c>
      <c r="H4388" s="22">
        <v>1</v>
      </c>
      <c r="I4388" s="9">
        <f>VLOOKUP('Consolidtaed Data'!$B4874,[1]Products!$A:$G,4,0)</f>
        <v>596</v>
      </c>
      <c r="J4388" s="9">
        <f>VLOOKUP('Consolidtaed Data'!$B4874,[1]Products!$A:$G,3,0)</f>
        <v>358</v>
      </c>
      <c r="K4388" s="9">
        <f>'Consolidtaed Data'!$J4874*'Consolidtaed Data'!$H4874</f>
        <v>1942</v>
      </c>
      <c r="L4388" s="9">
        <f>'Consolidtaed Data'!$I4874*'Consolidtaed Data'!$H4874</f>
        <v>3596</v>
      </c>
      <c r="M4388" s="9">
        <f>'Consolidtaed Data'!$L4874-'Consolidtaed Data'!$K4874</f>
        <v>992</v>
      </c>
      <c r="N4388" s="9" t="str">
        <f>VLOOKUP('Consolidtaed Data'!$C4874,[1]Locations!$A:$O,2,0)</f>
        <v>El Cajon</v>
      </c>
      <c r="O4388" s="9" t="str">
        <f>VLOOKUP('Consolidtaed Data'!$D4874,'[1]Sales People'!$A:$B,2,0)</f>
        <v>Carl Elliott</v>
      </c>
      <c r="P4388" s="9" t="str">
        <f>VLOOKUP('Consolidtaed Data'!$E4874,[1]Customers!$A:$B,2,0)</f>
        <v>Jonathan Cox</v>
      </c>
      <c r="Q4388" s="11">
        <f>WEEKDAY('Consolidtaed Data'!$F4874)</f>
        <v>5</v>
      </c>
      <c r="R4388" s="9">
        <f>MONTH('Consolidtaed Data'!$F4874)</f>
        <v>12</v>
      </c>
      <c r="S4388" s="9" t="str">
        <f>TEXT(Table3[[#This Row],[Purchase Date]],"MMMM")</f>
        <v>November</v>
      </c>
      <c r="T4388" s="9">
        <f>YEAR('Consolidtaed Data'!$F4874)</f>
        <v>2020</v>
      </c>
    </row>
    <row r="4389" spans="1:20" x14ac:dyDescent="0.3">
      <c r="A4389" s="9" t="s">
        <v>5412</v>
      </c>
      <c r="B4389" s="9" t="s">
        <v>340</v>
      </c>
      <c r="C4389" s="9" t="s">
        <v>325</v>
      </c>
      <c r="D4389" s="9" t="s">
        <v>68</v>
      </c>
      <c r="E4389" s="9" t="s">
        <v>745</v>
      </c>
      <c r="F4389" s="10">
        <v>44154</v>
      </c>
      <c r="G4389" s="10" t="str">
        <f>VLOOKUP(Table3[[#This Row],[Product ID]],[1]Products!$A:$G,2,0)</f>
        <v>Product 34</v>
      </c>
      <c r="H4389" s="22">
        <v>1</v>
      </c>
      <c r="I4389" s="9">
        <f>VLOOKUP('Consolidtaed Data'!$B5174,[1]Products!$A:$G,4,0)</f>
        <v>1798</v>
      </c>
      <c r="J4389" s="9">
        <f>VLOOKUP('Consolidtaed Data'!$B5174,[1]Products!$A:$G,3,0)</f>
        <v>971</v>
      </c>
      <c r="K4389" s="9">
        <f>'Consolidtaed Data'!$J5174*'Consolidtaed Data'!$H5174</f>
        <v>842</v>
      </c>
      <c r="L4389" s="9">
        <f>'Consolidtaed Data'!$I5174*'Consolidtaed Data'!$H5174</f>
        <v>1122</v>
      </c>
      <c r="M4389" s="9">
        <f>'Consolidtaed Data'!$L5174-'Consolidtaed Data'!$K5174</f>
        <v>1710</v>
      </c>
      <c r="N4389" s="9" t="str">
        <f>VLOOKUP('Consolidtaed Data'!$C5174,[1]Locations!$A:$O,2,0)</f>
        <v>Simi Valley</v>
      </c>
      <c r="O4389" s="9" t="str">
        <f>VLOOKUP('Consolidtaed Data'!$D5174,'[1]Sales People'!$A:$B,2,0)</f>
        <v>Brian Hansen</v>
      </c>
      <c r="P4389" s="9" t="str">
        <f>VLOOKUP('Consolidtaed Data'!$E5174,[1]Customers!$A:$B,2,0)</f>
        <v>Thomas Sims</v>
      </c>
      <c r="Q4389" s="11">
        <f>WEEKDAY('Consolidtaed Data'!$F5174)</f>
        <v>6</v>
      </c>
      <c r="R4389" s="9">
        <f>MONTH('Consolidtaed Data'!$F5174)</f>
        <v>1</v>
      </c>
      <c r="S4389" s="9" t="str">
        <f>TEXT(Table3[[#This Row],[Purchase Date]],"MMMM")</f>
        <v>November</v>
      </c>
      <c r="T4389" s="9">
        <f>YEAR('Consolidtaed Data'!$F5174)</f>
        <v>2021</v>
      </c>
    </row>
    <row r="4390" spans="1:20" x14ac:dyDescent="0.3">
      <c r="A4390" s="9" t="s">
        <v>5413</v>
      </c>
      <c r="B4390" s="9" t="s">
        <v>981</v>
      </c>
      <c r="C4390" s="9" t="s">
        <v>122</v>
      </c>
      <c r="D4390" s="9" t="s">
        <v>87</v>
      </c>
      <c r="E4390" s="9" t="s">
        <v>796</v>
      </c>
      <c r="F4390" s="10">
        <v>44154</v>
      </c>
      <c r="G4390" s="10" t="str">
        <f>VLOOKUP(Table3[[#This Row],[Product ID]],[1]Products!$A:$G,2,0)</f>
        <v>Product 3</v>
      </c>
      <c r="H4390" s="22">
        <v>1</v>
      </c>
      <c r="I4390" s="9">
        <f>VLOOKUP('Consolidtaed Data'!$B5182,[1]Products!$A:$G,4,0)</f>
        <v>35</v>
      </c>
      <c r="J4390" s="9">
        <f>VLOOKUP('Consolidtaed Data'!$B5182,[1]Products!$A:$G,3,0)</f>
        <v>22</v>
      </c>
      <c r="K4390" s="9">
        <f>'Consolidtaed Data'!$J5182*'Consolidtaed Data'!$H5182</f>
        <v>79</v>
      </c>
      <c r="L4390" s="9">
        <f>'Consolidtaed Data'!$I5182*'Consolidtaed Data'!$H5182</f>
        <v>127</v>
      </c>
      <c r="M4390" s="9">
        <f>'Consolidtaed Data'!$L5182-'Consolidtaed Data'!$K5182</f>
        <v>66</v>
      </c>
      <c r="N4390" s="9" t="str">
        <f>VLOOKUP('Consolidtaed Data'!$C5182,[1]Locations!$A:$O,2,0)</f>
        <v>Torrance</v>
      </c>
      <c r="O4390" s="9" t="str">
        <f>VLOOKUP('Consolidtaed Data'!$D5182,'[1]Sales People'!$A:$B,2,0)</f>
        <v>Henry Nelson</v>
      </c>
      <c r="P4390" s="9" t="str">
        <f>VLOOKUP('Consolidtaed Data'!$E5182,[1]Customers!$A:$B,2,0)</f>
        <v>Louis Ellis</v>
      </c>
      <c r="Q4390" s="11">
        <f>WEEKDAY('Consolidtaed Data'!$F5182)</f>
        <v>7</v>
      </c>
      <c r="R4390" s="9">
        <f>MONTH('Consolidtaed Data'!$F5182)</f>
        <v>1</v>
      </c>
      <c r="S4390" s="9" t="str">
        <f>TEXT(Table3[[#This Row],[Purchase Date]],"MMMM")</f>
        <v>November</v>
      </c>
      <c r="T4390" s="9">
        <f>YEAR('Consolidtaed Data'!$F5182)</f>
        <v>2021</v>
      </c>
    </row>
    <row r="4391" spans="1:20" x14ac:dyDescent="0.3">
      <c r="A4391" s="9" t="s">
        <v>5414</v>
      </c>
      <c r="B4391" s="9" t="s">
        <v>98</v>
      </c>
      <c r="C4391" s="9" t="s">
        <v>564</v>
      </c>
      <c r="D4391" s="9" t="s">
        <v>113</v>
      </c>
      <c r="E4391" s="9" t="s">
        <v>631</v>
      </c>
      <c r="F4391" s="10">
        <v>44154</v>
      </c>
      <c r="G4391" s="10" t="str">
        <f>VLOOKUP(Table3[[#This Row],[Product ID]],[1]Products!$A:$G,2,0)</f>
        <v>Product 85</v>
      </c>
      <c r="H4391" s="22">
        <v>1</v>
      </c>
      <c r="I4391" s="9">
        <f>VLOOKUP('Consolidtaed Data'!$B5739,[1]Products!$A:$G,4,0)</f>
        <v>951</v>
      </c>
      <c r="J4391" s="9">
        <f>VLOOKUP('Consolidtaed Data'!$B5739,[1]Products!$A:$G,3,0)</f>
        <v>504</v>
      </c>
      <c r="K4391" s="9">
        <f>'Consolidtaed Data'!$J5739*'Consolidtaed Data'!$H5739</f>
        <v>513</v>
      </c>
      <c r="L4391" s="9">
        <f>'Consolidtaed Data'!$I5739*'Consolidtaed Data'!$H5739</f>
        <v>651</v>
      </c>
      <c r="M4391" s="9">
        <f>'Consolidtaed Data'!$L5739-'Consolidtaed Data'!$K5739</f>
        <v>492</v>
      </c>
      <c r="N4391" s="9" t="str">
        <f>VLOOKUP('Consolidtaed Data'!$C5739,[1]Locations!$A:$O,2,0)</f>
        <v>Costa Mesa</v>
      </c>
      <c r="O4391" s="9" t="str">
        <f>VLOOKUP('Consolidtaed Data'!$D5739,'[1]Sales People'!$A:$B,2,0)</f>
        <v>Kevin Butler</v>
      </c>
      <c r="P4391" s="9" t="str">
        <f>VLOOKUP('Consolidtaed Data'!$E5739,[1]Customers!$A:$B,2,0)</f>
        <v>Kevin Wood</v>
      </c>
      <c r="Q4391" s="11">
        <f>WEEKDAY('Consolidtaed Data'!$F5739)</f>
        <v>1</v>
      </c>
      <c r="R4391" s="9">
        <f>MONTH('Consolidtaed Data'!$F5739)</f>
        <v>2</v>
      </c>
      <c r="S4391" s="9" t="str">
        <f>TEXT(Table3[[#This Row],[Purchase Date]],"MMMM")</f>
        <v>November</v>
      </c>
      <c r="T4391" s="9">
        <f>YEAR('Consolidtaed Data'!$F5739)</f>
        <v>2021</v>
      </c>
    </row>
    <row r="4392" spans="1:20" x14ac:dyDescent="0.3">
      <c r="A4392" s="9" t="s">
        <v>5415</v>
      </c>
      <c r="B4392" s="9" t="s">
        <v>490</v>
      </c>
      <c r="C4392" s="9" t="s">
        <v>205</v>
      </c>
      <c r="D4392" s="9" t="s">
        <v>91</v>
      </c>
      <c r="E4392" s="9" t="s">
        <v>383</v>
      </c>
      <c r="F4392" s="10">
        <v>44154</v>
      </c>
      <c r="G4392" s="10" t="str">
        <f>VLOOKUP(Table3[[#This Row],[Product ID]],[1]Products!$A:$G,2,0)</f>
        <v>Product 79</v>
      </c>
      <c r="H4392" s="22">
        <v>4</v>
      </c>
      <c r="I4392" s="9">
        <f>VLOOKUP('Consolidtaed Data'!$B5802,[1]Products!$A:$G,4,0)</f>
        <v>368</v>
      </c>
      <c r="J4392" s="9">
        <f>VLOOKUP('Consolidtaed Data'!$B5802,[1]Products!$A:$G,3,0)</f>
        <v>269</v>
      </c>
      <c r="K4392" s="9">
        <f>'Consolidtaed Data'!$J5802*'Consolidtaed Data'!$H5802</f>
        <v>22</v>
      </c>
      <c r="L4392" s="9">
        <f>'Consolidtaed Data'!$I5802*'Consolidtaed Data'!$H5802</f>
        <v>35</v>
      </c>
      <c r="M4392" s="9">
        <f>'Consolidtaed Data'!$L5802-'Consolidtaed Data'!$K5802</f>
        <v>1504</v>
      </c>
      <c r="N4392" s="9" t="str">
        <f>VLOOKUP('Consolidtaed Data'!$C5802,[1]Locations!$A:$O,2,0)</f>
        <v>San Francisco</v>
      </c>
      <c r="O4392" s="9" t="str">
        <f>VLOOKUP('Consolidtaed Data'!$D5802,'[1]Sales People'!$A:$B,2,0)</f>
        <v>Clarence Fox</v>
      </c>
      <c r="P4392" s="9" t="str">
        <f>VLOOKUP('Consolidtaed Data'!$E5802,[1]Customers!$A:$B,2,0)</f>
        <v>Richard Peters</v>
      </c>
      <c r="Q4392" s="11">
        <f>WEEKDAY('Consolidtaed Data'!$F5802)</f>
        <v>5</v>
      </c>
      <c r="R4392" s="9">
        <f>MONTH('Consolidtaed Data'!$F5802)</f>
        <v>3</v>
      </c>
      <c r="S4392" s="9" t="str">
        <f>TEXT(Table3[[#This Row],[Purchase Date]],"MMMM")</f>
        <v>November</v>
      </c>
      <c r="T4392" s="9">
        <f>YEAR('Consolidtaed Data'!$F5802)</f>
        <v>2021</v>
      </c>
    </row>
    <row r="4393" spans="1:20" x14ac:dyDescent="0.3">
      <c r="A4393" s="9" t="s">
        <v>5416</v>
      </c>
      <c r="B4393" s="9" t="s">
        <v>549</v>
      </c>
      <c r="C4393" s="9" t="s">
        <v>462</v>
      </c>
      <c r="D4393" s="9" t="s">
        <v>161</v>
      </c>
      <c r="E4393" s="9" t="s">
        <v>1428</v>
      </c>
      <c r="F4393" s="10">
        <v>44154</v>
      </c>
      <c r="G4393" s="10" t="str">
        <f>VLOOKUP(Table3[[#This Row],[Product ID]],[1]Products!$A:$G,2,0)</f>
        <v>Product 10</v>
      </c>
      <c r="H4393" s="22">
        <v>1</v>
      </c>
      <c r="I4393" s="9">
        <f>VLOOKUP('Consolidtaed Data'!$B6105,[1]Products!$A:$G,4,0)</f>
        <v>1566</v>
      </c>
      <c r="J4393" s="9">
        <f>VLOOKUP('Consolidtaed Data'!$B6105,[1]Products!$A:$G,3,0)</f>
        <v>1190</v>
      </c>
      <c r="K4393" s="9">
        <f>'Consolidtaed Data'!$J6105*'Consolidtaed Data'!$H6105</f>
        <v>683</v>
      </c>
      <c r="L4393" s="9">
        <f>'Consolidtaed Data'!$I6105*'Consolidtaed Data'!$H6105</f>
        <v>1178</v>
      </c>
      <c r="M4393" s="9">
        <f>'Consolidtaed Data'!$L6105-'Consolidtaed Data'!$K6105</f>
        <v>902</v>
      </c>
      <c r="N4393" s="9" t="str">
        <f>VLOOKUP('Consolidtaed Data'!$C6105,[1]Locations!$A:$O,2,0)</f>
        <v>Chula Vista</v>
      </c>
      <c r="O4393" s="9" t="str">
        <f>VLOOKUP('Consolidtaed Data'!$D6105,'[1]Sales People'!$A:$B,2,0)</f>
        <v>Jerry Perry</v>
      </c>
      <c r="P4393" s="9" t="str">
        <f>VLOOKUP('Consolidtaed Data'!$E6105,[1]Customers!$A:$B,2,0)</f>
        <v>Kenneth Ross</v>
      </c>
      <c r="Q4393" s="11">
        <f>WEEKDAY('Consolidtaed Data'!$F6105)</f>
        <v>7</v>
      </c>
      <c r="R4393" s="9">
        <f>MONTH('Consolidtaed Data'!$F6105)</f>
        <v>4</v>
      </c>
      <c r="S4393" s="9" t="str">
        <f>TEXT(Table3[[#This Row],[Purchase Date]],"MMMM")</f>
        <v>November</v>
      </c>
      <c r="T4393" s="9">
        <f>YEAR('Consolidtaed Data'!$F6105)</f>
        <v>2021</v>
      </c>
    </row>
    <row r="4394" spans="1:20" x14ac:dyDescent="0.3">
      <c r="A4394" s="9" t="s">
        <v>5417</v>
      </c>
      <c r="B4394" s="9" t="s">
        <v>390</v>
      </c>
      <c r="C4394" s="9" t="s">
        <v>331</v>
      </c>
      <c r="D4394" s="9" t="s">
        <v>220</v>
      </c>
      <c r="E4394" s="9" t="s">
        <v>962</v>
      </c>
      <c r="F4394" s="10">
        <v>44154</v>
      </c>
      <c r="G4394" s="10" t="str">
        <f>VLOOKUP(Table3[[#This Row],[Product ID]],[1]Products!$A:$G,2,0)</f>
        <v>Product 48</v>
      </c>
      <c r="H4394" s="22">
        <v>4</v>
      </c>
      <c r="I4394" s="9">
        <f>VLOOKUP('Consolidtaed Data'!$B6185,[1]Products!$A:$G,4,0)</f>
        <v>35</v>
      </c>
      <c r="J4394" s="9">
        <f>VLOOKUP('Consolidtaed Data'!$B6185,[1]Products!$A:$G,3,0)</f>
        <v>22</v>
      </c>
      <c r="K4394" s="9">
        <f>'Consolidtaed Data'!$J6185*'Consolidtaed Data'!$H6185</f>
        <v>400</v>
      </c>
      <c r="L4394" s="9">
        <f>'Consolidtaed Data'!$I6185*'Consolidtaed Data'!$H6185</f>
        <v>580</v>
      </c>
      <c r="M4394" s="9">
        <f>'Consolidtaed Data'!$L6185-'Consolidtaed Data'!$K6185</f>
        <v>248</v>
      </c>
      <c r="N4394" s="9" t="str">
        <f>VLOOKUP('Consolidtaed Data'!$C6185,[1]Locations!$A:$O,2,0)</f>
        <v>Fontana</v>
      </c>
      <c r="O4394" s="9" t="str">
        <f>VLOOKUP('Consolidtaed Data'!$D6185,'[1]Sales People'!$A:$B,2,0)</f>
        <v>Brian Hansen</v>
      </c>
      <c r="P4394" s="9" t="str">
        <f>VLOOKUP('Consolidtaed Data'!$E6185,[1]Customers!$A:$B,2,0)</f>
        <v>Thomas Campbell</v>
      </c>
      <c r="Q4394" s="11">
        <f>WEEKDAY('Consolidtaed Data'!$F6185)</f>
        <v>5</v>
      </c>
      <c r="R4394" s="9">
        <f>MONTH('Consolidtaed Data'!$F6185)</f>
        <v>4</v>
      </c>
      <c r="S4394" s="9" t="str">
        <f>TEXT(Table3[[#This Row],[Purchase Date]],"MMMM")</f>
        <v>November</v>
      </c>
      <c r="T4394" s="9">
        <f>YEAR('Consolidtaed Data'!$F6185)</f>
        <v>2021</v>
      </c>
    </row>
    <row r="4395" spans="1:20" x14ac:dyDescent="0.3">
      <c r="A4395" s="9" t="s">
        <v>5418</v>
      </c>
      <c r="B4395" s="9" t="s">
        <v>148</v>
      </c>
      <c r="C4395" s="9" t="s">
        <v>99</v>
      </c>
      <c r="D4395" s="9" t="s">
        <v>315</v>
      </c>
      <c r="E4395" s="9" t="s">
        <v>4203</v>
      </c>
      <c r="F4395" s="10">
        <v>44154</v>
      </c>
      <c r="G4395" s="10" t="str">
        <f>VLOOKUP(Table3[[#This Row],[Product ID]],[1]Products!$A:$G,2,0)</f>
        <v>Product 16</v>
      </c>
      <c r="H4395" s="22">
        <v>1</v>
      </c>
      <c r="I4395" s="9">
        <f>VLOOKUP('Consolidtaed Data'!$B6310,[1]Products!$A:$G,4,0)</f>
        <v>458</v>
      </c>
      <c r="J4395" s="9">
        <f>VLOOKUP('Consolidtaed Data'!$B6310,[1]Products!$A:$G,3,0)</f>
        <v>376</v>
      </c>
      <c r="K4395" s="9">
        <f>'Consolidtaed Data'!$J6310*'Consolidtaed Data'!$H6310</f>
        <v>888</v>
      </c>
      <c r="L4395" s="9">
        <f>'Consolidtaed Data'!$I6310*'Consolidtaed Data'!$H6310</f>
        <v>1506</v>
      </c>
      <c r="M4395" s="9">
        <f>'Consolidtaed Data'!$L6310-'Consolidtaed Data'!$K6310</f>
        <v>1624</v>
      </c>
      <c r="N4395" s="9" t="str">
        <f>VLOOKUP('Consolidtaed Data'!$C6310,[1]Locations!$A:$O,2,0)</f>
        <v>San Diego</v>
      </c>
      <c r="O4395" s="9" t="str">
        <f>VLOOKUP('Consolidtaed Data'!$D6310,'[1]Sales People'!$A:$B,2,0)</f>
        <v>Martin Perry</v>
      </c>
      <c r="P4395" s="9" t="str">
        <f>VLOOKUP('Consolidtaed Data'!$E6310,[1]Customers!$A:$B,2,0)</f>
        <v>Charles Bell</v>
      </c>
      <c r="Q4395" s="11">
        <f>WEEKDAY('Consolidtaed Data'!$F6310)</f>
        <v>6</v>
      </c>
      <c r="R4395" s="9">
        <f>MONTH('Consolidtaed Data'!$F6310)</f>
        <v>4</v>
      </c>
      <c r="S4395" s="9" t="str">
        <f>TEXT(Table3[[#This Row],[Purchase Date]],"MMMM")</f>
        <v>November</v>
      </c>
      <c r="T4395" s="9">
        <f>YEAR('Consolidtaed Data'!$F6310)</f>
        <v>2021</v>
      </c>
    </row>
    <row r="4396" spans="1:20" x14ac:dyDescent="0.3">
      <c r="A4396" s="9" t="s">
        <v>5419</v>
      </c>
      <c r="B4396" s="9" t="s">
        <v>806</v>
      </c>
      <c r="C4396" s="9" t="s">
        <v>157</v>
      </c>
      <c r="D4396" s="9" t="s">
        <v>80</v>
      </c>
      <c r="E4396" s="9" t="s">
        <v>910</v>
      </c>
      <c r="F4396" s="10">
        <v>44154</v>
      </c>
      <c r="G4396" s="10" t="str">
        <f>VLOOKUP(Table3[[#This Row],[Product ID]],[1]Products!$A:$G,2,0)</f>
        <v>Product 72</v>
      </c>
      <c r="H4396" s="22">
        <v>1</v>
      </c>
      <c r="I4396" s="9">
        <f>VLOOKUP('Consolidtaed Data'!$B6320,[1]Products!$A:$G,4,0)</f>
        <v>1338</v>
      </c>
      <c r="J4396" s="9">
        <f>VLOOKUP('Consolidtaed Data'!$B6320,[1]Products!$A:$G,3,0)</f>
        <v>682</v>
      </c>
      <c r="K4396" s="9">
        <f>'Consolidtaed Data'!$J6320*'Consolidtaed Data'!$H6320</f>
        <v>5588</v>
      </c>
      <c r="L4396" s="9">
        <f>'Consolidtaed Data'!$I6320*'Consolidtaed Data'!$H6320</f>
        <v>7868</v>
      </c>
      <c r="M4396" s="9">
        <f>'Consolidtaed Data'!$L6320-'Consolidtaed Data'!$K6320</f>
        <v>1086</v>
      </c>
      <c r="N4396" s="9" t="str">
        <f>VLOOKUP('Consolidtaed Data'!$C6320,[1]Locations!$A:$O,2,0)</f>
        <v>Fremont</v>
      </c>
      <c r="O4396" s="9" t="str">
        <f>VLOOKUP('Consolidtaed Data'!$D6320,'[1]Sales People'!$A:$B,2,0)</f>
        <v>Larry Marshall</v>
      </c>
      <c r="P4396" s="9" t="str">
        <f>VLOOKUP('Consolidtaed Data'!$E6320,[1]Customers!$A:$B,2,0)</f>
        <v>Joshua Hunt</v>
      </c>
      <c r="Q4396" s="11">
        <f>WEEKDAY('Consolidtaed Data'!$F6320)</f>
        <v>7</v>
      </c>
      <c r="R4396" s="9">
        <f>MONTH('Consolidtaed Data'!$F6320)</f>
        <v>4</v>
      </c>
      <c r="S4396" s="9" t="str">
        <f>TEXT(Table3[[#This Row],[Purchase Date]],"MMMM")</f>
        <v>November</v>
      </c>
      <c r="T4396" s="9">
        <f>YEAR('Consolidtaed Data'!$F6320)</f>
        <v>2021</v>
      </c>
    </row>
    <row r="4397" spans="1:20" x14ac:dyDescent="0.3">
      <c r="A4397" s="9" t="s">
        <v>5420</v>
      </c>
      <c r="B4397" s="9" t="s">
        <v>355</v>
      </c>
      <c r="C4397" s="9" t="s">
        <v>50</v>
      </c>
      <c r="D4397" s="9" t="s">
        <v>143</v>
      </c>
      <c r="E4397" s="9" t="s">
        <v>408</v>
      </c>
      <c r="F4397" s="10">
        <v>44154</v>
      </c>
      <c r="G4397" s="10" t="str">
        <f>VLOOKUP(Table3[[#This Row],[Product ID]],[1]Products!$A:$G,2,0)</f>
        <v>Product 100</v>
      </c>
      <c r="H4397" s="22">
        <v>1</v>
      </c>
      <c r="I4397" s="9">
        <f>VLOOKUP('Consolidtaed Data'!$B6442,[1]Products!$A:$G,4,0)</f>
        <v>1671</v>
      </c>
      <c r="J4397" s="9">
        <f>VLOOKUP('Consolidtaed Data'!$B6442,[1]Products!$A:$G,3,0)</f>
        <v>1220</v>
      </c>
      <c r="K4397" s="9">
        <f>'Consolidtaed Data'!$J6442*'Consolidtaed Data'!$H6442</f>
        <v>1366</v>
      </c>
      <c r="L4397" s="9">
        <f>'Consolidtaed Data'!$I6442*'Consolidtaed Data'!$H6442</f>
        <v>2238</v>
      </c>
      <c r="M4397" s="9">
        <f>'Consolidtaed Data'!$L6442-'Consolidtaed Data'!$K6442</f>
        <v>351</v>
      </c>
      <c r="N4397" s="9" t="str">
        <f>VLOOKUP('Consolidtaed Data'!$C6442,[1]Locations!$A:$O,2,0)</f>
        <v>Victorville</v>
      </c>
      <c r="O4397" s="9" t="str">
        <f>VLOOKUP('Consolidtaed Data'!$D6442,'[1]Sales People'!$A:$B,2,0)</f>
        <v>Jeremy Mendoza</v>
      </c>
      <c r="P4397" s="9" t="str">
        <f>VLOOKUP('Consolidtaed Data'!$E6442,[1]Customers!$A:$B,2,0)</f>
        <v>James Dean</v>
      </c>
      <c r="Q4397" s="11">
        <f>WEEKDAY('Consolidtaed Data'!$F6442)</f>
        <v>3</v>
      </c>
      <c r="R4397" s="9">
        <f>MONTH('Consolidtaed Data'!$F6442)</f>
        <v>5</v>
      </c>
      <c r="S4397" s="9" t="str">
        <f>TEXT(Table3[[#This Row],[Purchase Date]],"MMMM")</f>
        <v>November</v>
      </c>
      <c r="T4397" s="9">
        <f>YEAR('Consolidtaed Data'!$F6442)</f>
        <v>2021</v>
      </c>
    </row>
    <row r="4398" spans="1:20" x14ac:dyDescent="0.3">
      <c r="A4398" s="9" t="s">
        <v>5421</v>
      </c>
      <c r="B4398" s="9" t="s">
        <v>29</v>
      </c>
      <c r="C4398" s="9" t="s">
        <v>94</v>
      </c>
      <c r="D4398" s="9" t="s">
        <v>64</v>
      </c>
      <c r="E4398" s="9" t="s">
        <v>1210</v>
      </c>
      <c r="F4398" s="10">
        <v>44154</v>
      </c>
      <c r="G4398" s="10" t="str">
        <f>VLOOKUP(Table3[[#This Row],[Product ID]],[1]Products!$A:$G,2,0)</f>
        <v>Product 37</v>
      </c>
      <c r="H4398" s="22">
        <v>1</v>
      </c>
      <c r="I4398" s="9">
        <f>VLOOKUP('Consolidtaed Data'!$B6444,[1]Products!$A:$G,4,0)</f>
        <v>290</v>
      </c>
      <c r="J4398" s="9">
        <f>VLOOKUP('Consolidtaed Data'!$B6444,[1]Products!$A:$G,3,0)</f>
        <v>200</v>
      </c>
      <c r="K4398" s="9">
        <f>'Consolidtaed Data'!$J6444*'Consolidtaed Data'!$H6444</f>
        <v>130</v>
      </c>
      <c r="L4398" s="9">
        <f>'Consolidtaed Data'!$I6444*'Consolidtaed Data'!$H6444</f>
        <v>181</v>
      </c>
      <c r="M4398" s="9">
        <f>'Consolidtaed Data'!$L6444-'Consolidtaed Data'!$K6444</f>
        <v>728</v>
      </c>
      <c r="N4398" s="9" t="str">
        <f>VLOOKUP('Consolidtaed Data'!$C6444,[1]Locations!$A:$O,2,0)</f>
        <v>Clovis</v>
      </c>
      <c r="O4398" s="9" t="str">
        <f>VLOOKUP('Consolidtaed Data'!$D6444,'[1]Sales People'!$A:$B,2,0)</f>
        <v>Sean Miller</v>
      </c>
      <c r="P4398" s="9" t="str">
        <f>VLOOKUP('Consolidtaed Data'!$E6444,[1]Customers!$A:$B,2,0)</f>
        <v>Thomas Holmes</v>
      </c>
      <c r="Q4398" s="11">
        <f>WEEKDAY('Consolidtaed Data'!$F6444)</f>
        <v>3</v>
      </c>
      <c r="R4398" s="9">
        <f>MONTH('Consolidtaed Data'!$F6444)</f>
        <v>5</v>
      </c>
      <c r="S4398" s="9" t="str">
        <f>TEXT(Table3[[#This Row],[Purchase Date]],"MMMM")</f>
        <v>November</v>
      </c>
      <c r="T4398" s="9">
        <f>YEAR('Consolidtaed Data'!$F6444)</f>
        <v>2021</v>
      </c>
    </row>
    <row r="4399" spans="1:20" x14ac:dyDescent="0.3">
      <c r="A4399" s="9" t="s">
        <v>5422</v>
      </c>
      <c r="B4399" s="9" t="s">
        <v>526</v>
      </c>
      <c r="C4399" s="9" t="s">
        <v>522</v>
      </c>
      <c r="D4399" s="9" t="s">
        <v>123</v>
      </c>
      <c r="E4399" s="9" t="s">
        <v>207</v>
      </c>
      <c r="F4399" s="10">
        <v>44154</v>
      </c>
      <c r="G4399" s="10" t="str">
        <f>VLOOKUP(Table3[[#This Row],[Product ID]],[1]Products!$A:$G,2,0)</f>
        <v>Product 14</v>
      </c>
      <c r="H4399" s="22">
        <v>1</v>
      </c>
      <c r="I4399" s="9">
        <f>VLOOKUP('Consolidtaed Data'!$B6679,[1]Products!$A:$G,4,0)</f>
        <v>1899</v>
      </c>
      <c r="J4399" s="9">
        <f>VLOOKUP('Consolidtaed Data'!$B6679,[1]Products!$A:$G,3,0)</f>
        <v>1044</v>
      </c>
      <c r="K4399" s="9">
        <f>'Consolidtaed Data'!$J6679*'Consolidtaed Data'!$H6679</f>
        <v>420</v>
      </c>
      <c r="L4399" s="9">
        <f>'Consolidtaed Data'!$I6679*'Consolidtaed Data'!$H6679</f>
        <v>584</v>
      </c>
      <c r="M4399" s="9">
        <f>'Consolidtaed Data'!$L6679-'Consolidtaed Data'!$K6679</f>
        <v>87</v>
      </c>
      <c r="N4399" s="9" t="str">
        <f>VLOOKUP('Consolidtaed Data'!$C6679,[1]Locations!$A:$O,2,0)</f>
        <v>Richmond</v>
      </c>
      <c r="O4399" s="9" t="str">
        <f>VLOOKUP('Consolidtaed Data'!$D6679,'[1]Sales People'!$A:$B,2,0)</f>
        <v>Joe Sims</v>
      </c>
      <c r="P4399" s="9" t="str">
        <f>VLOOKUP('Consolidtaed Data'!$E6679,[1]Customers!$A:$B,2,0)</f>
        <v>Benjamin Kim</v>
      </c>
      <c r="Q4399" s="11">
        <f>WEEKDAY('Consolidtaed Data'!$F6679)</f>
        <v>1</v>
      </c>
      <c r="R4399" s="9">
        <f>MONTH('Consolidtaed Data'!$F6679)</f>
        <v>5</v>
      </c>
      <c r="S4399" s="9" t="str">
        <f>TEXT(Table3[[#This Row],[Purchase Date]],"MMMM")</f>
        <v>November</v>
      </c>
      <c r="T4399" s="9">
        <f>YEAR('Consolidtaed Data'!$F6679)</f>
        <v>2021</v>
      </c>
    </row>
    <row r="4400" spans="1:20" x14ac:dyDescent="0.3">
      <c r="A4400" s="9" t="s">
        <v>5423</v>
      </c>
      <c r="B4400" s="9" t="s">
        <v>24</v>
      </c>
      <c r="C4400" s="9" t="s">
        <v>126</v>
      </c>
      <c r="D4400" s="9" t="s">
        <v>100</v>
      </c>
      <c r="E4400" s="9" t="s">
        <v>1719</v>
      </c>
      <c r="F4400" s="10">
        <v>44154</v>
      </c>
      <c r="G4400" s="10" t="str">
        <f>VLOOKUP(Table3[[#This Row],[Product ID]],[1]Products!$A:$G,2,0)</f>
        <v>Product 6</v>
      </c>
      <c r="H4400" s="22">
        <v>3</v>
      </c>
      <c r="I4400" s="9">
        <f>VLOOKUP('Consolidtaed Data'!$B6736,[1]Products!$A:$G,4,0)</f>
        <v>2005</v>
      </c>
      <c r="J4400" s="9">
        <f>VLOOKUP('Consolidtaed Data'!$B6736,[1]Products!$A:$G,3,0)</f>
        <v>1223</v>
      </c>
      <c r="K4400" s="9">
        <f>'Consolidtaed Data'!$J6736*'Consolidtaed Data'!$H6736</f>
        <v>2514</v>
      </c>
      <c r="L4400" s="9">
        <f>'Consolidtaed Data'!$I6736*'Consolidtaed Data'!$H6736</f>
        <v>3309</v>
      </c>
      <c r="M4400" s="9">
        <f>'Consolidtaed Data'!$L6736-'Consolidtaed Data'!$K6736</f>
        <v>412</v>
      </c>
      <c r="N4400" s="9" t="str">
        <f>VLOOKUP('Consolidtaed Data'!$C6736,[1]Locations!$A:$O,2,0)</f>
        <v>Corona</v>
      </c>
      <c r="O4400" s="9" t="str">
        <f>VLOOKUP('Consolidtaed Data'!$D6736,'[1]Sales People'!$A:$B,2,0)</f>
        <v>Ryan Welch</v>
      </c>
      <c r="P4400" s="9" t="str">
        <f>VLOOKUP('Consolidtaed Data'!$E6736,[1]Customers!$A:$B,2,0)</f>
        <v>Keith Griffin</v>
      </c>
      <c r="Q4400" s="11">
        <f>WEEKDAY('Consolidtaed Data'!$F6736)</f>
        <v>6</v>
      </c>
      <c r="R4400" s="9">
        <f>MONTH('Consolidtaed Data'!$F6736)</f>
        <v>5</v>
      </c>
      <c r="S4400" s="9" t="str">
        <f>TEXT(Table3[[#This Row],[Purchase Date]],"MMMM")</f>
        <v>November</v>
      </c>
      <c r="T4400" s="9">
        <f>YEAR('Consolidtaed Data'!$F6736)</f>
        <v>2021</v>
      </c>
    </row>
    <row r="4401" spans="1:20" x14ac:dyDescent="0.3">
      <c r="A4401" s="9" t="s">
        <v>5424</v>
      </c>
      <c r="B4401" s="9" t="s">
        <v>340</v>
      </c>
      <c r="C4401" s="9" t="s">
        <v>8</v>
      </c>
      <c r="D4401" s="9" t="s">
        <v>281</v>
      </c>
      <c r="E4401" s="9" t="s">
        <v>2260</v>
      </c>
      <c r="F4401" s="10">
        <v>44154</v>
      </c>
      <c r="G4401" s="10" t="str">
        <f>VLOOKUP(Table3[[#This Row],[Product ID]],[1]Products!$A:$G,2,0)</f>
        <v>Product 34</v>
      </c>
      <c r="H4401" s="22">
        <v>1</v>
      </c>
      <c r="I4401" s="9">
        <f>VLOOKUP('Consolidtaed Data'!$B7213,[1]Products!$A:$G,4,0)</f>
        <v>2495</v>
      </c>
      <c r="J4401" s="9">
        <f>VLOOKUP('Consolidtaed Data'!$B7213,[1]Products!$A:$G,3,0)</f>
        <v>1896</v>
      </c>
      <c r="K4401" s="9">
        <f>'Consolidtaed Data'!$J7213*'Consolidtaed Data'!$H7213</f>
        <v>513</v>
      </c>
      <c r="L4401" s="9">
        <f>'Consolidtaed Data'!$I7213*'Consolidtaed Data'!$H7213</f>
        <v>651</v>
      </c>
      <c r="M4401" s="9">
        <f>'Consolidtaed Data'!$L7213-'Consolidtaed Data'!$K7213</f>
        <v>1130</v>
      </c>
      <c r="N4401" s="9" t="str">
        <f>VLOOKUP('Consolidtaed Data'!$C7213,[1]Locations!$A:$O,2,0)</f>
        <v>San Bernardino</v>
      </c>
      <c r="O4401" s="9" t="str">
        <f>VLOOKUP('Consolidtaed Data'!$D7213,'[1]Sales People'!$A:$B,2,0)</f>
        <v>Brian Thomas</v>
      </c>
      <c r="P4401" s="9" t="str">
        <f>VLOOKUP('Consolidtaed Data'!$E7213,[1]Customers!$A:$B,2,0)</f>
        <v>Fred Russell</v>
      </c>
      <c r="Q4401" s="11">
        <f>WEEKDAY('Consolidtaed Data'!$F7213)</f>
        <v>5</v>
      </c>
      <c r="R4401" s="9">
        <f>MONTH('Consolidtaed Data'!$F7213)</f>
        <v>7</v>
      </c>
      <c r="S4401" s="9" t="str">
        <f>TEXT(Table3[[#This Row],[Purchase Date]],"MMMM")</f>
        <v>November</v>
      </c>
      <c r="T4401" s="9">
        <f>YEAR('Consolidtaed Data'!$F7213)</f>
        <v>2021</v>
      </c>
    </row>
    <row r="4402" spans="1:20" x14ac:dyDescent="0.3">
      <c r="A4402" s="9" t="s">
        <v>5425</v>
      </c>
      <c r="B4402" s="9" t="s">
        <v>369</v>
      </c>
      <c r="C4402" s="9" t="s">
        <v>412</v>
      </c>
      <c r="D4402" s="9" t="s">
        <v>46</v>
      </c>
      <c r="E4402" s="9" t="s">
        <v>2088</v>
      </c>
      <c r="F4402" s="10">
        <v>44154</v>
      </c>
      <c r="G4402" s="10" t="str">
        <f>VLOOKUP(Table3[[#This Row],[Product ID]],[1]Products!$A:$G,2,0)</f>
        <v>Product 8</v>
      </c>
      <c r="H4402" s="22">
        <v>4</v>
      </c>
      <c r="I4402" s="9">
        <f>VLOOKUP('Consolidtaed Data'!$B7699,[1]Products!$A:$G,4,0)</f>
        <v>1899</v>
      </c>
      <c r="J4402" s="9">
        <f>VLOOKUP('Consolidtaed Data'!$B7699,[1]Products!$A:$G,3,0)</f>
        <v>1044</v>
      </c>
      <c r="K4402" s="9">
        <f>'Consolidtaed Data'!$J7699*'Consolidtaed Data'!$H7699</f>
        <v>270</v>
      </c>
      <c r="L4402" s="9">
        <f>'Consolidtaed Data'!$I7699*'Consolidtaed Data'!$H7699</f>
        <v>336</v>
      </c>
      <c r="M4402" s="9">
        <f>'Consolidtaed Data'!$L7699-'Consolidtaed Data'!$K7699</f>
        <v>46</v>
      </c>
      <c r="N4402" s="9" t="str">
        <f>VLOOKUP('Consolidtaed Data'!$C7699,[1]Locations!$A:$O,2,0)</f>
        <v>Visalia</v>
      </c>
      <c r="O4402" s="9" t="str">
        <f>VLOOKUP('Consolidtaed Data'!$D7699,'[1]Sales People'!$A:$B,2,0)</f>
        <v>Henry Nelson</v>
      </c>
      <c r="P4402" s="9" t="str">
        <f>VLOOKUP('Consolidtaed Data'!$E7699,[1]Customers!$A:$B,2,0)</f>
        <v>Jose Wright</v>
      </c>
      <c r="Q4402" s="11">
        <f>WEEKDAY('Consolidtaed Data'!$F7699)</f>
        <v>7</v>
      </c>
      <c r="R4402" s="9">
        <f>MONTH('Consolidtaed Data'!$F7699)</f>
        <v>8</v>
      </c>
      <c r="S4402" s="9" t="str">
        <f>TEXT(Table3[[#This Row],[Purchase Date]],"MMMM")</f>
        <v>November</v>
      </c>
      <c r="T4402" s="9">
        <f>YEAR('Consolidtaed Data'!$F7699)</f>
        <v>2021</v>
      </c>
    </row>
    <row r="4403" spans="1:20" x14ac:dyDescent="0.3">
      <c r="A4403" s="9" t="s">
        <v>5426</v>
      </c>
      <c r="B4403" s="9" t="s">
        <v>653</v>
      </c>
      <c r="C4403" s="9" t="s">
        <v>263</v>
      </c>
      <c r="D4403" s="9" t="s">
        <v>105</v>
      </c>
      <c r="E4403" s="9" t="s">
        <v>814</v>
      </c>
      <c r="F4403" s="10">
        <v>44154</v>
      </c>
      <c r="G4403" s="10" t="str">
        <f>VLOOKUP(Table3[[#This Row],[Product ID]],[1]Products!$A:$G,2,0)</f>
        <v>Product 74</v>
      </c>
      <c r="H4403" s="22">
        <v>1</v>
      </c>
      <c r="I4403" s="9">
        <f>VLOOKUP('Consolidtaed Data'!$B7765,[1]Products!$A:$G,4,0)</f>
        <v>1052</v>
      </c>
      <c r="J4403" s="9">
        <f>VLOOKUP('Consolidtaed Data'!$B7765,[1]Products!$A:$G,3,0)</f>
        <v>589</v>
      </c>
      <c r="K4403" s="9">
        <f>'Consolidtaed Data'!$J7765*'Consolidtaed Data'!$H7765</f>
        <v>1108</v>
      </c>
      <c r="L4403" s="9">
        <f>'Consolidtaed Data'!$I7765*'Consolidtaed Data'!$H7765</f>
        <v>1351</v>
      </c>
      <c r="M4403" s="9">
        <f>'Consolidtaed Data'!$L7765-'Consolidtaed Data'!$K7765</f>
        <v>799</v>
      </c>
      <c r="N4403" s="9" t="str">
        <f>VLOOKUP('Consolidtaed Data'!$C7765,[1]Locations!$A:$O,2,0)</f>
        <v>West Covina</v>
      </c>
      <c r="O4403" s="9" t="str">
        <f>VLOOKUP('Consolidtaed Data'!$D7765,'[1]Sales People'!$A:$B,2,0)</f>
        <v>Roger Robertson</v>
      </c>
      <c r="P4403" s="9" t="str">
        <f>VLOOKUP('Consolidtaed Data'!$E7765,[1]Customers!$A:$B,2,0)</f>
        <v>Donald Andrews</v>
      </c>
      <c r="Q4403" s="11">
        <f>WEEKDAY('Consolidtaed Data'!$F7765)</f>
        <v>6</v>
      </c>
      <c r="R4403" s="9">
        <f>MONTH('Consolidtaed Data'!$F7765)</f>
        <v>8</v>
      </c>
      <c r="S4403" s="9" t="str">
        <f>TEXT(Table3[[#This Row],[Purchase Date]],"MMMM")</f>
        <v>November</v>
      </c>
      <c r="T4403" s="9">
        <f>YEAR('Consolidtaed Data'!$F7765)</f>
        <v>2021</v>
      </c>
    </row>
    <row r="4404" spans="1:20" x14ac:dyDescent="0.3">
      <c r="A4404" s="9" t="s">
        <v>5427</v>
      </c>
      <c r="B4404" s="9" t="s">
        <v>230</v>
      </c>
      <c r="C4404" s="9" t="s">
        <v>99</v>
      </c>
      <c r="D4404" s="9" t="s">
        <v>56</v>
      </c>
      <c r="E4404" s="9" t="s">
        <v>282</v>
      </c>
      <c r="F4404" s="10">
        <v>44154</v>
      </c>
      <c r="G4404" s="10" t="str">
        <f>VLOOKUP(Table3[[#This Row],[Product ID]],[1]Products!$A:$G,2,0)</f>
        <v>Product 31</v>
      </c>
      <c r="H4404" s="22">
        <v>3</v>
      </c>
      <c r="I4404" s="9">
        <f>VLOOKUP('Consolidtaed Data'!$B7891,[1]Products!$A:$G,4,0)</f>
        <v>2391</v>
      </c>
      <c r="J4404" s="9">
        <f>VLOOKUP('Consolidtaed Data'!$B7891,[1]Products!$A:$G,3,0)</f>
        <v>1291</v>
      </c>
      <c r="K4404" s="9">
        <f>'Consolidtaed Data'!$J7891*'Consolidtaed Data'!$H7891</f>
        <v>1350</v>
      </c>
      <c r="L4404" s="9">
        <f>'Consolidtaed Data'!$I7891*'Consolidtaed Data'!$H7891</f>
        <v>2454</v>
      </c>
      <c r="M4404" s="9">
        <f>'Consolidtaed Data'!$L7891-'Consolidtaed Data'!$K7891</f>
        <v>296</v>
      </c>
      <c r="N4404" s="9" t="str">
        <f>VLOOKUP('Consolidtaed Data'!$C7891,[1]Locations!$A:$O,2,0)</f>
        <v>Santa Maria</v>
      </c>
      <c r="O4404" s="9" t="str">
        <f>VLOOKUP('Consolidtaed Data'!$D7891,'[1]Sales People'!$A:$B,2,0)</f>
        <v>Justin Lynch</v>
      </c>
      <c r="P4404" s="9" t="str">
        <f>VLOOKUP('Consolidtaed Data'!$E7891,[1]Customers!$A:$B,2,0)</f>
        <v>Patrick Rivera</v>
      </c>
      <c r="Q4404" s="11">
        <f>WEEKDAY('Consolidtaed Data'!$F7891)</f>
        <v>1</v>
      </c>
      <c r="R4404" s="9">
        <f>MONTH('Consolidtaed Data'!$F7891)</f>
        <v>8</v>
      </c>
      <c r="S4404" s="9" t="str">
        <f>TEXT(Table3[[#This Row],[Purchase Date]],"MMMM")</f>
        <v>November</v>
      </c>
      <c r="T4404" s="9">
        <f>YEAR('Consolidtaed Data'!$F7891)</f>
        <v>2021</v>
      </c>
    </row>
    <row r="4405" spans="1:20" x14ac:dyDescent="0.3">
      <c r="A4405" s="9" t="s">
        <v>5428</v>
      </c>
      <c r="B4405" s="9" t="s">
        <v>33</v>
      </c>
      <c r="C4405" s="9" t="s">
        <v>21</v>
      </c>
      <c r="D4405" s="9" t="s">
        <v>272</v>
      </c>
      <c r="E4405" s="9" t="s">
        <v>120</v>
      </c>
      <c r="F4405" s="10">
        <v>44154</v>
      </c>
      <c r="G4405" s="10" t="str">
        <f>VLOOKUP(Table3[[#This Row],[Product ID]],[1]Products!$A:$G,2,0)</f>
        <v>Product 29</v>
      </c>
      <c r="H4405" s="22">
        <v>3</v>
      </c>
      <c r="I4405" s="9">
        <f>VLOOKUP('Consolidtaed Data'!$B8192,[1]Products!$A:$G,4,0)</f>
        <v>1494</v>
      </c>
      <c r="J4405" s="9">
        <f>VLOOKUP('Consolidtaed Data'!$B8192,[1]Products!$A:$G,3,0)</f>
        <v>971</v>
      </c>
      <c r="K4405" s="9">
        <f>'Consolidtaed Data'!$J8192*'Consolidtaed Data'!$H8192</f>
        <v>3783</v>
      </c>
      <c r="L4405" s="9">
        <f>'Consolidtaed Data'!$I8192*'Consolidtaed Data'!$H8192</f>
        <v>4914</v>
      </c>
      <c r="M4405" s="9">
        <f>'Consolidtaed Data'!$L8192-'Consolidtaed Data'!$K8192</f>
        <v>192</v>
      </c>
      <c r="N4405" s="9" t="str">
        <f>VLOOKUP('Consolidtaed Data'!$C8192,[1]Locations!$A:$O,2,0)</f>
        <v>Antioch</v>
      </c>
      <c r="O4405" s="9" t="str">
        <f>VLOOKUP('Consolidtaed Data'!$D8192,'[1]Sales People'!$A:$B,2,0)</f>
        <v>Ronald Reed</v>
      </c>
      <c r="P4405" s="9" t="str">
        <f>VLOOKUP('Consolidtaed Data'!$E8192,[1]Customers!$A:$B,2,0)</f>
        <v>Russell Grant</v>
      </c>
      <c r="Q4405" s="11">
        <f>WEEKDAY('Consolidtaed Data'!$F8192)</f>
        <v>4</v>
      </c>
      <c r="R4405" s="9">
        <f>MONTH('Consolidtaed Data'!$F8192)</f>
        <v>9</v>
      </c>
      <c r="S4405" s="9" t="str">
        <f>TEXT(Table3[[#This Row],[Purchase Date]],"MMMM")</f>
        <v>November</v>
      </c>
      <c r="T4405" s="9">
        <f>YEAR('Consolidtaed Data'!$F8192)</f>
        <v>2021</v>
      </c>
    </row>
    <row r="4406" spans="1:20" x14ac:dyDescent="0.3">
      <c r="A4406" s="9" t="s">
        <v>5429</v>
      </c>
      <c r="B4406" s="9" t="s">
        <v>93</v>
      </c>
      <c r="C4406" s="9" t="s">
        <v>192</v>
      </c>
      <c r="D4406" s="9" t="s">
        <v>235</v>
      </c>
      <c r="E4406" s="9" t="s">
        <v>501</v>
      </c>
      <c r="F4406" s="10">
        <v>44154</v>
      </c>
      <c r="G4406" s="10" t="str">
        <f>VLOOKUP(Table3[[#This Row],[Product ID]],[1]Products!$A:$G,2,0)</f>
        <v>Product 71</v>
      </c>
      <c r="H4406" s="22">
        <v>3</v>
      </c>
      <c r="I4406" s="9">
        <f>VLOOKUP('Consolidtaed Data'!$B8648,[1]Products!$A:$G,4,0)</f>
        <v>556</v>
      </c>
      <c r="J4406" s="9">
        <f>VLOOKUP('Consolidtaed Data'!$B8648,[1]Products!$A:$G,3,0)</f>
        <v>395</v>
      </c>
      <c r="K4406" s="9">
        <f>'Consolidtaed Data'!$J8648*'Consolidtaed Data'!$H8648</f>
        <v>61</v>
      </c>
      <c r="L4406" s="9">
        <f>'Consolidtaed Data'!$I8648*'Consolidtaed Data'!$H8648</f>
        <v>95</v>
      </c>
      <c r="M4406" s="9">
        <f>'Consolidtaed Data'!$L8648-'Consolidtaed Data'!$K8648</f>
        <v>1032</v>
      </c>
      <c r="N4406" s="9" t="str">
        <f>VLOOKUP('Consolidtaed Data'!$C8648,[1]Locations!$A:$O,2,0)</f>
        <v>San Mateo</v>
      </c>
      <c r="O4406" s="9" t="str">
        <f>VLOOKUP('Consolidtaed Data'!$D8648,'[1]Sales People'!$A:$B,2,0)</f>
        <v>Robert Reed</v>
      </c>
      <c r="P4406" s="9" t="str">
        <f>VLOOKUP('Consolidtaed Data'!$E8648,[1]Customers!$A:$B,2,0)</f>
        <v>Alan Miller</v>
      </c>
      <c r="Q4406" s="11">
        <f>WEEKDAY('Consolidtaed Data'!$F8648)</f>
        <v>3</v>
      </c>
      <c r="R4406" s="9">
        <f>MONTH('Consolidtaed Data'!$F8648)</f>
        <v>10</v>
      </c>
      <c r="S4406" s="9" t="str">
        <f>TEXT(Table3[[#This Row],[Purchase Date]],"MMMM")</f>
        <v>November</v>
      </c>
      <c r="T4406" s="9">
        <f>YEAR('Consolidtaed Data'!$F8648)</f>
        <v>2021</v>
      </c>
    </row>
    <row r="4407" spans="1:20" x14ac:dyDescent="0.3">
      <c r="A4407" s="9" t="s">
        <v>5430</v>
      </c>
      <c r="B4407" s="9" t="s">
        <v>185</v>
      </c>
      <c r="C4407" s="9" t="s">
        <v>352</v>
      </c>
      <c r="D4407" s="9" t="s">
        <v>123</v>
      </c>
      <c r="E4407" s="9" t="s">
        <v>942</v>
      </c>
      <c r="F4407" s="10">
        <v>44154</v>
      </c>
      <c r="G4407" s="10" t="str">
        <f>VLOOKUP(Table3[[#This Row],[Product ID]],[1]Products!$A:$G,2,0)</f>
        <v>Product 65</v>
      </c>
      <c r="H4407" s="22">
        <v>1</v>
      </c>
      <c r="I4407" s="9">
        <f>VLOOKUP('Consolidtaed Data'!$B9345,[1]Products!$A:$G,4,0)</f>
        <v>1467</v>
      </c>
      <c r="J4407" s="9">
        <f>VLOOKUP('Consolidtaed Data'!$B9345,[1]Products!$A:$G,3,0)</f>
        <v>807</v>
      </c>
      <c r="K4407" s="9">
        <f>'Consolidtaed Data'!$J9345*'Consolidtaed Data'!$H9345</f>
        <v>1890</v>
      </c>
      <c r="L4407" s="9">
        <f>'Consolidtaed Data'!$I9345*'Consolidtaed Data'!$H9345</f>
        <v>3778</v>
      </c>
      <c r="M4407" s="9">
        <f>'Consolidtaed Data'!$L9345-'Consolidtaed Data'!$K9345</f>
        <v>523</v>
      </c>
      <c r="N4407" s="9" t="str">
        <f>VLOOKUP('Consolidtaed Data'!$C9345,[1]Locations!$A:$O,2,0)</f>
        <v>Daly City</v>
      </c>
      <c r="O4407" s="9" t="str">
        <f>VLOOKUP('Consolidtaed Data'!$D9345,'[1]Sales People'!$A:$B,2,0)</f>
        <v>Jerry Perry</v>
      </c>
      <c r="P4407" s="9" t="str">
        <f>VLOOKUP('Consolidtaed Data'!$E9345,[1]Customers!$A:$B,2,0)</f>
        <v>William Carpenter</v>
      </c>
      <c r="Q4407" s="11">
        <f>WEEKDAY('Consolidtaed Data'!$F9345)</f>
        <v>3</v>
      </c>
      <c r="R4407" s="9">
        <f>MONTH('Consolidtaed Data'!$F9345)</f>
        <v>12</v>
      </c>
      <c r="S4407" s="9" t="str">
        <f>TEXT(Table3[[#This Row],[Purchase Date]],"MMMM")</f>
        <v>November</v>
      </c>
      <c r="T4407" s="9">
        <f>YEAR('Consolidtaed Data'!$F9345)</f>
        <v>2021</v>
      </c>
    </row>
    <row r="4408" spans="1:20" x14ac:dyDescent="0.3">
      <c r="A4408" s="9" t="s">
        <v>5431</v>
      </c>
      <c r="B4408" s="9" t="s">
        <v>244</v>
      </c>
      <c r="C4408" s="9" t="s">
        <v>94</v>
      </c>
      <c r="D4408" s="9" t="s">
        <v>35</v>
      </c>
      <c r="E4408" s="9" t="s">
        <v>81</v>
      </c>
      <c r="F4408" s="10">
        <v>44155</v>
      </c>
      <c r="G4408" s="10" t="str">
        <f>VLOOKUP(Table3[[#This Row],[Product ID]],[1]Products!$A:$G,2,0)</f>
        <v>Product 76</v>
      </c>
      <c r="H4408" s="22">
        <v>1</v>
      </c>
      <c r="I4408" s="9">
        <f>VLOOKUP('Consolidtaed Data'!$B4826,[1]Products!$A:$G,4,0)</f>
        <v>1862</v>
      </c>
      <c r="J4408" s="9">
        <f>VLOOKUP('Consolidtaed Data'!$B4826,[1]Products!$A:$G,3,0)</f>
        <v>1173</v>
      </c>
      <c r="K4408" s="9">
        <f>'Consolidtaed Data'!$J4826*'Consolidtaed Data'!$H4826</f>
        <v>1894</v>
      </c>
      <c r="L4408" s="9">
        <f>'Consolidtaed Data'!$I4826*'Consolidtaed Data'!$H4826</f>
        <v>2706</v>
      </c>
      <c r="M4408" s="9">
        <f>'Consolidtaed Data'!$L4826-'Consolidtaed Data'!$K4826</f>
        <v>261</v>
      </c>
      <c r="N4408" s="9" t="str">
        <f>VLOOKUP('Consolidtaed Data'!$C4826,[1]Locations!$A:$O,2,0)</f>
        <v>Hayward</v>
      </c>
      <c r="O4408" s="9" t="str">
        <f>VLOOKUP('Consolidtaed Data'!$D4826,'[1]Sales People'!$A:$B,2,0)</f>
        <v>Ernest Wheeler</v>
      </c>
      <c r="P4408" s="9" t="str">
        <f>VLOOKUP('Consolidtaed Data'!$E4826,[1]Customers!$A:$B,2,0)</f>
        <v>Joshua Collins</v>
      </c>
      <c r="Q4408" s="11">
        <f>WEEKDAY('Consolidtaed Data'!$F4826)</f>
        <v>1</v>
      </c>
      <c r="R4408" s="9">
        <f>MONTH('Consolidtaed Data'!$F4826)</f>
        <v>12</v>
      </c>
      <c r="S4408" s="9" t="str">
        <f>TEXT(Table3[[#This Row],[Purchase Date]],"MMMM")</f>
        <v>November</v>
      </c>
      <c r="T4408" s="9">
        <f>YEAR('Consolidtaed Data'!$F4826)</f>
        <v>2020</v>
      </c>
    </row>
    <row r="4409" spans="1:20" x14ac:dyDescent="0.3">
      <c r="A4409" s="9" t="s">
        <v>5432</v>
      </c>
      <c r="B4409" s="9" t="s">
        <v>301</v>
      </c>
      <c r="C4409" s="9" t="s">
        <v>423</v>
      </c>
      <c r="D4409" s="9" t="s">
        <v>113</v>
      </c>
      <c r="E4409" s="9" t="s">
        <v>2028</v>
      </c>
      <c r="F4409" s="10">
        <v>44155</v>
      </c>
      <c r="G4409" s="10" t="str">
        <f>VLOOKUP(Table3[[#This Row],[Product ID]],[1]Products!$A:$G,2,0)</f>
        <v>Product 57</v>
      </c>
      <c r="H4409" s="22">
        <v>3</v>
      </c>
      <c r="I4409" s="9">
        <f>VLOOKUP('Consolidtaed Data'!$B4912,[1]Products!$A:$G,4,0)</f>
        <v>203</v>
      </c>
      <c r="J4409" s="9">
        <f>VLOOKUP('Consolidtaed Data'!$B4912,[1]Products!$A:$G,3,0)</f>
        <v>154</v>
      </c>
      <c r="K4409" s="9">
        <f>'Consolidtaed Data'!$J4912*'Consolidtaed Data'!$H4912</f>
        <v>3138</v>
      </c>
      <c r="L4409" s="9">
        <f>'Consolidtaed Data'!$I4912*'Consolidtaed Data'!$H4912</f>
        <v>4905</v>
      </c>
      <c r="M4409" s="9">
        <f>'Consolidtaed Data'!$L4912-'Consolidtaed Data'!$K4912</f>
        <v>92</v>
      </c>
      <c r="N4409" s="9" t="str">
        <f>VLOOKUP('Consolidtaed Data'!$C4912,[1]Locations!$A:$O,2,0)</f>
        <v>Moreno Valley</v>
      </c>
      <c r="O4409" s="9" t="str">
        <f>VLOOKUP('Consolidtaed Data'!$D4912,'[1]Sales People'!$A:$B,2,0)</f>
        <v>Robert Reed</v>
      </c>
      <c r="P4409" s="9" t="str">
        <f>VLOOKUP('Consolidtaed Data'!$E4912,[1]Customers!$A:$B,2,0)</f>
        <v>Wayne Hunter</v>
      </c>
      <c r="Q4409" s="11">
        <f>WEEKDAY('Consolidtaed Data'!$F4912)</f>
        <v>1</v>
      </c>
      <c r="R4409" s="9">
        <f>MONTH('Consolidtaed Data'!$F4912)</f>
        <v>12</v>
      </c>
      <c r="S4409" s="9" t="str">
        <f>TEXT(Table3[[#This Row],[Purchase Date]],"MMMM")</f>
        <v>November</v>
      </c>
      <c r="T4409" s="9">
        <f>YEAR('Consolidtaed Data'!$F4912)</f>
        <v>2020</v>
      </c>
    </row>
    <row r="4410" spans="1:20" x14ac:dyDescent="0.3">
      <c r="A4410" s="9" t="s">
        <v>5433</v>
      </c>
      <c r="B4410" s="9" t="s">
        <v>234</v>
      </c>
      <c r="C4410" s="9" t="s">
        <v>165</v>
      </c>
      <c r="D4410" s="9" t="s">
        <v>46</v>
      </c>
      <c r="E4410" s="9" t="s">
        <v>1363</v>
      </c>
      <c r="F4410" s="10">
        <v>44155</v>
      </c>
      <c r="G4410" s="10" t="str">
        <f>VLOOKUP(Table3[[#This Row],[Product ID]],[1]Products!$A:$G,2,0)</f>
        <v>Product 54</v>
      </c>
      <c r="H4410" s="22">
        <v>1</v>
      </c>
      <c r="I4410" s="9">
        <f>VLOOKUP('Consolidtaed Data'!$B6208,[1]Products!$A:$G,4,0)</f>
        <v>1522</v>
      </c>
      <c r="J4410" s="9">
        <f>VLOOKUP('Consolidtaed Data'!$B6208,[1]Products!$A:$G,3,0)</f>
        <v>791</v>
      </c>
      <c r="K4410" s="9">
        <f>'Consolidtaed Data'!$J6208*'Consolidtaed Data'!$H6208</f>
        <v>584</v>
      </c>
      <c r="L4410" s="9">
        <f>'Consolidtaed Data'!$I6208*'Consolidtaed Data'!$H6208</f>
        <v>712</v>
      </c>
      <c r="M4410" s="9">
        <f>'Consolidtaed Data'!$L6208-'Consolidtaed Data'!$K6208</f>
        <v>1964</v>
      </c>
      <c r="N4410" s="9" t="str">
        <f>VLOOKUP('Consolidtaed Data'!$C6208,[1]Locations!$A:$O,2,0)</f>
        <v>Oakland</v>
      </c>
      <c r="O4410" s="9" t="str">
        <f>VLOOKUP('Consolidtaed Data'!$D6208,'[1]Sales People'!$A:$B,2,0)</f>
        <v>Brian Thomas</v>
      </c>
      <c r="P4410" s="9" t="str">
        <f>VLOOKUP('Consolidtaed Data'!$E6208,[1]Customers!$A:$B,2,0)</f>
        <v>Gerald Clark</v>
      </c>
      <c r="Q4410" s="11">
        <f>WEEKDAY('Consolidtaed Data'!$F6208)</f>
        <v>1</v>
      </c>
      <c r="R4410" s="9">
        <f>MONTH('Consolidtaed Data'!$F6208)</f>
        <v>4</v>
      </c>
      <c r="S4410" s="9" t="str">
        <f>TEXT(Table3[[#This Row],[Purchase Date]],"MMMM")</f>
        <v>November</v>
      </c>
      <c r="T4410" s="9">
        <f>YEAR('Consolidtaed Data'!$F6208)</f>
        <v>2021</v>
      </c>
    </row>
    <row r="4411" spans="1:20" x14ac:dyDescent="0.3">
      <c r="A4411" s="9" t="s">
        <v>5434</v>
      </c>
      <c r="B4411" s="9" t="s">
        <v>369</v>
      </c>
      <c r="C4411" s="9" t="s">
        <v>420</v>
      </c>
      <c r="D4411" s="9" t="s">
        <v>123</v>
      </c>
      <c r="E4411" s="9" t="s">
        <v>2042</v>
      </c>
      <c r="F4411" s="10">
        <v>44155</v>
      </c>
      <c r="G4411" s="10" t="str">
        <f>VLOOKUP(Table3[[#This Row],[Product ID]],[1]Products!$A:$G,2,0)</f>
        <v>Product 8</v>
      </c>
      <c r="H4411" s="22">
        <v>1</v>
      </c>
      <c r="I4411" s="9">
        <f>VLOOKUP('Consolidtaed Data'!$B6490,[1]Products!$A:$G,4,0)</f>
        <v>1467</v>
      </c>
      <c r="J4411" s="9">
        <f>VLOOKUP('Consolidtaed Data'!$B6490,[1]Products!$A:$G,3,0)</f>
        <v>807</v>
      </c>
      <c r="K4411" s="9">
        <f>'Consolidtaed Data'!$J6490*'Consolidtaed Data'!$H6490</f>
        <v>1072</v>
      </c>
      <c r="L4411" s="9">
        <f>'Consolidtaed Data'!$I6490*'Consolidtaed Data'!$H6490</f>
        <v>1600</v>
      </c>
      <c r="M4411" s="9">
        <f>'Consolidtaed Data'!$L6490-'Consolidtaed Data'!$K6490</f>
        <v>2193</v>
      </c>
      <c r="N4411" s="9" t="str">
        <f>VLOOKUP('Consolidtaed Data'!$C6490,[1]Locations!$A:$O,2,0)</f>
        <v>Rancho Cucamonga</v>
      </c>
      <c r="O4411" s="9" t="str">
        <f>VLOOKUP('Consolidtaed Data'!$D6490,'[1]Sales People'!$A:$B,2,0)</f>
        <v>Jeremy Mendoza</v>
      </c>
      <c r="P4411" s="9" t="str">
        <f>VLOOKUP('Consolidtaed Data'!$E6490,[1]Customers!$A:$B,2,0)</f>
        <v>Walter Russell</v>
      </c>
      <c r="Q4411" s="11">
        <f>WEEKDAY('Consolidtaed Data'!$F6490)</f>
        <v>7</v>
      </c>
      <c r="R4411" s="9">
        <f>MONTH('Consolidtaed Data'!$F6490)</f>
        <v>5</v>
      </c>
      <c r="S4411" s="9" t="str">
        <f>TEXT(Table3[[#This Row],[Purchase Date]],"MMMM")</f>
        <v>November</v>
      </c>
      <c r="T4411" s="9">
        <f>YEAR('Consolidtaed Data'!$F6490)</f>
        <v>2021</v>
      </c>
    </row>
    <row r="4412" spans="1:20" x14ac:dyDescent="0.3">
      <c r="A4412" s="9" t="s">
        <v>5435</v>
      </c>
      <c r="B4412" s="9" t="s">
        <v>119</v>
      </c>
      <c r="C4412" s="9" t="s">
        <v>99</v>
      </c>
      <c r="D4412" s="9" t="s">
        <v>174</v>
      </c>
      <c r="E4412" s="9" t="s">
        <v>716</v>
      </c>
      <c r="F4412" s="10">
        <v>44155</v>
      </c>
      <c r="G4412" s="10" t="str">
        <f>VLOOKUP(Table3[[#This Row],[Product ID]],[1]Products!$A:$G,2,0)</f>
        <v>Product 67</v>
      </c>
      <c r="H4412" s="22">
        <v>1</v>
      </c>
      <c r="I4412" s="9">
        <f>VLOOKUP('Consolidtaed Data'!$B6701,[1]Products!$A:$G,4,0)</f>
        <v>2353</v>
      </c>
      <c r="J4412" s="9">
        <f>VLOOKUP('Consolidtaed Data'!$B6701,[1]Products!$A:$G,3,0)</f>
        <v>1788</v>
      </c>
      <c r="K4412" s="9">
        <f>'Consolidtaed Data'!$J6701*'Consolidtaed Data'!$H6701</f>
        <v>1067</v>
      </c>
      <c r="L4412" s="9">
        <f>'Consolidtaed Data'!$I6701*'Consolidtaed Data'!$H6701</f>
        <v>1809</v>
      </c>
      <c r="M4412" s="9">
        <f>'Consolidtaed Data'!$L6701-'Consolidtaed Data'!$K6701</f>
        <v>1131</v>
      </c>
      <c r="N4412" s="9" t="str">
        <f>VLOOKUP('Consolidtaed Data'!$C6701,[1]Locations!$A:$O,2,0)</f>
        <v>Costa Mesa</v>
      </c>
      <c r="O4412" s="9" t="str">
        <f>VLOOKUP('Consolidtaed Data'!$D6701,'[1]Sales People'!$A:$B,2,0)</f>
        <v>Joshua Cook</v>
      </c>
      <c r="P4412" s="9" t="str">
        <f>VLOOKUP('Consolidtaed Data'!$E6701,[1]Customers!$A:$B,2,0)</f>
        <v>Michael Allen</v>
      </c>
      <c r="Q4412" s="11">
        <f>WEEKDAY('Consolidtaed Data'!$F6701)</f>
        <v>3</v>
      </c>
      <c r="R4412" s="9">
        <f>MONTH('Consolidtaed Data'!$F6701)</f>
        <v>5</v>
      </c>
      <c r="S4412" s="9" t="str">
        <f>TEXT(Table3[[#This Row],[Purchase Date]],"MMMM")</f>
        <v>November</v>
      </c>
      <c r="T4412" s="9">
        <f>YEAR('Consolidtaed Data'!$F6701)</f>
        <v>2021</v>
      </c>
    </row>
    <row r="4413" spans="1:20" x14ac:dyDescent="0.3">
      <c r="A4413" s="9" t="s">
        <v>5436</v>
      </c>
      <c r="B4413" s="9" t="s">
        <v>503</v>
      </c>
      <c r="C4413" s="9" t="s">
        <v>472</v>
      </c>
      <c r="D4413" s="9" t="s">
        <v>206</v>
      </c>
      <c r="E4413" s="9" t="s">
        <v>482</v>
      </c>
      <c r="F4413" s="10">
        <v>44155</v>
      </c>
      <c r="G4413" s="10" t="str">
        <f>VLOOKUP(Table3[[#This Row],[Product ID]],[1]Products!$A:$G,2,0)</f>
        <v>Product 99</v>
      </c>
      <c r="H4413" s="22">
        <v>3</v>
      </c>
      <c r="I4413" s="9">
        <f>VLOOKUP('Consolidtaed Data'!$B6726,[1]Products!$A:$G,4,0)</f>
        <v>2410</v>
      </c>
      <c r="J4413" s="9">
        <f>VLOOKUP('Consolidtaed Data'!$B6726,[1]Products!$A:$G,3,0)</f>
        <v>1518</v>
      </c>
      <c r="K4413" s="9">
        <f>'Consolidtaed Data'!$J6726*'Consolidtaed Data'!$H6726</f>
        <v>732</v>
      </c>
      <c r="L4413" s="9">
        <f>'Consolidtaed Data'!$I6726*'Consolidtaed Data'!$H6726</f>
        <v>1077</v>
      </c>
      <c r="M4413" s="9">
        <f>'Consolidtaed Data'!$L6726-'Consolidtaed Data'!$K6726</f>
        <v>824</v>
      </c>
      <c r="N4413" s="9" t="str">
        <f>VLOOKUP('Consolidtaed Data'!$C6726,[1]Locations!$A:$O,2,0)</f>
        <v>Visalia</v>
      </c>
      <c r="O4413" s="9" t="str">
        <f>VLOOKUP('Consolidtaed Data'!$D6726,'[1]Sales People'!$A:$B,2,0)</f>
        <v>Ernest Wheeler</v>
      </c>
      <c r="P4413" s="9" t="str">
        <f>VLOOKUP('Consolidtaed Data'!$E6726,[1]Customers!$A:$B,2,0)</f>
        <v>Adam Thompson</v>
      </c>
      <c r="Q4413" s="11">
        <f>WEEKDAY('Consolidtaed Data'!$F6726)</f>
        <v>6</v>
      </c>
      <c r="R4413" s="9">
        <f>MONTH('Consolidtaed Data'!$F6726)</f>
        <v>5</v>
      </c>
      <c r="S4413" s="9" t="str">
        <f>TEXT(Table3[[#This Row],[Purchase Date]],"MMMM")</f>
        <v>November</v>
      </c>
      <c r="T4413" s="9">
        <f>YEAR('Consolidtaed Data'!$F6726)</f>
        <v>2021</v>
      </c>
    </row>
    <row r="4414" spans="1:20" x14ac:dyDescent="0.3">
      <c r="A4414" s="9" t="s">
        <v>5437</v>
      </c>
      <c r="B4414" s="9" t="s">
        <v>41</v>
      </c>
      <c r="C4414" s="9" t="s">
        <v>295</v>
      </c>
      <c r="D4414" s="9" t="s">
        <v>143</v>
      </c>
      <c r="E4414" s="9" t="s">
        <v>1304</v>
      </c>
      <c r="F4414" s="10">
        <v>44155</v>
      </c>
      <c r="G4414" s="10" t="str">
        <f>VLOOKUP(Table3[[#This Row],[Product ID]],[1]Products!$A:$G,2,0)</f>
        <v>Product 11</v>
      </c>
      <c r="H4414" s="22">
        <v>3</v>
      </c>
      <c r="I4414" s="9">
        <f>VLOOKUP('Consolidtaed Data'!$B6893,[1]Products!$A:$G,4,0)</f>
        <v>818</v>
      </c>
      <c r="J4414" s="9">
        <f>VLOOKUP('Consolidtaed Data'!$B6893,[1]Products!$A:$G,3,0)</f>
        <v>450</v>
      </c>
      <c r="K4414" s="9">
        <f>'Consolidtaed Data'!$J6893*'Consolidtaed Data'!$H6893</f>
        <v>5164</v>
      </c>
      <c r="L4414" s="9">
        <f>'Consolidtaed Data'!$I6893*'Consolidtaed Data'!$H6893</f>
        <v>9564</v>
      </c>
      <c r="M4414" s="9">
        <f>'Consolidtaed Data'!$L6893-'Consolidtaed Data'!$K6893</f>
        <v>1632</v>
      </c>
      <c r="N4414" s="9" t="str">
        <f>VLOOKUP('Consolidtaed Data'!$C6893,[1]Locations!$A:$O,2,0)</f>
        <v>Clovis</v>
      </c>
      <c r="O4414" s="9" t="str">
        <f>VLOOKUP('Consolidtaed Data'!$D6893,'[1]Sales People'!$A:$B,2,0)</f>
        <v>Kenneth Bradley</v>
      </c>
      <c r="P4414" s="9" t="str">
        <f>VLOOKUP('Consolidtaed Data'!$E6893,[1]Customers!$A:$B,2,0)</f>
        <v>Joe Carroll</v>
      </c>
      <c r="Q4414" s="11">
        <f>WEEKDAY('Consolidtaed Data'!$F6893)</f>
        <v>4</v>
      </c>
      <c r="R4414" s="9">
        <f>MONTH('Consolidtaed Data'!$F6893)</f>
        <v>6</v>
      </c>
      <c r="S4414" s="9" t="str">
        <f>TEXT(Table3[[#This Row],[Purchase Date]],"MMMM")</f>
        <v>November</v>
      </c>
      <c r="T4414" s="9">
        <f>YEAR('Consolidtaed Data'!$F6893)</f>
        <v>2021</v>
      </c>
    </row>
    <row r="4415" spans="1:20" x14ac:dyDescent="0.3">
      <c r="A4415" s="9" t="s">
        <v>5438</v>
      </c>
      <c r="B4415" s="9" t="s">
        <v>191</v>
      </c>
      <c r="C4415" s="9" t="s">
        <v>25</v>
      </c>
      <c r="D4415" s="9" t="s">
        <v>315</v>
      </c>
      <c r="E4415" s="9" t="s">
        <v>1699</v>
      </c>
      <c r="F4415" s="10">
        <v>44155</v>
      </c>
      <c r="G4415" s="10" t="str">
        <f>VLOOKUP(Table3[[#This Row],[Product ID]],[1]Products!$A:$G,2,0)</f>
        <v>Product 36</v>
      </c>
      <c r="H4415" s="22">
        <v>1</v>
      </c>
      <c r="I4415" s="9">
        <f>VLOOKUP('Consolidtaed Data'!$B6956,[1]Products!$A:$G,4,0)</f>
        <v>886</v>
      </c>
      <c r="J4415" s="9">
        <f>VLOOKUP('Consolidtaed Data'!$B6956,[1]Products!$A:$G,3,0)</f>
        <v>478</v>
      </c>
      <c r="K4415" s="9">
        <f>'Consolidtaed Data'!$J6956*'Consolidtaed Data'!$H6956</f>
        <v>1473</v>
      </c>
      <c r="L4415" s="9">
        <f>'Consolidtaed Data'!$I6956*'Consolidtaed Data'!$H6956</f>
        <v>2497</v>
      </c>
      <c r="M4415" s="9">
        <f>'Consolidtaed Data'!$L6956-'Consolidtaed Data'!$K6956</f>
        <v>96</v>
      </c>
      <c r="N4415" s="9" t="str">
        <f>VLOOKUP('Consolidtaed Data'!$C6956,[1]Locations!$A:$O,2,0)</f>
        <v>Hayward</v>
      </c>
      <c r="O4415" s="9" t="str">
        <f>VLOOKUP('Consolidtaed Data'!$D6956,'[1]Sales People'!$A:$B,2,0)</f>
        <v>Larry Castillo</v>
      </c>
      <c r="P4415" s="9" t="str">
        <f>VLOOKUP('Consolidtaed Data'!$E6956,[1]Customers!$A:$B,2,0)</f>
        <v>Sean Andrews</v>
      </c>
      <c r="Q4415" s="11">
        <f>WEEKDAY('Consolidtaed Data'!$F6956)</f>
        <v>1</v>
      </c>
      <c r="R4415" s="9">
        <f>MONTH('Consolidtaed Data'!$F6956)</f>
        <v>6</v>
      </c>
      <c r="S4415" s="9" t="str">
        <f>TEXT(Table3[[#This Row],[Purchase Date]],"MMMM")</f>
        <v>November</v>
      </c>
      <c r="T4415" s="9">
        <f>YEAR('Consolidtaed Data'!$F6956)</f>
        <v>2021</v>
      </c>
    </row>
    <row r="4416" spans="1:20" x14ac:dyDescent="0.3">
      <c r="A4416" s="9" t="s">
        <v>5439</v>
      </c>
      <c r="B4416" s="9" t="s">
        <v>129</v>
      </c>
      <c r="C4416" s="9" t="s">
        <v>325</v>
      </c>
      <c r="D4416" s="9" t="s">
        <v>83</v>
      </c>
      <c r="E4416" s="9" t="s">
        <v>358</v>
      </c>
      <c r="F4416" s="10">
        <v>44155</v>
      </c>
      <c r="G4416" s="10" t="str">
        <f>VLOOKUP(Table3[[#This Row],[Product ID]],[1]Products!$A:$G,2,0)</f>
        <v>Product 47</v>
      </c>
      <c r="H4416" s="22">
        <v>1</v>
      </c>
      <c r="I4416" s="9">
        <f>VLOOKUP('Consolidtaed Data'!$B7405,[1]Products!$A:$G,4,0)</f>
        <v>847</v>
      </c>
      <c r="J4416" s="9">
        <f>VLOOKUP('Consolidtaed Data'!$B7405,[1]Products!$A:$G,3,0)</f>
        <v>534</v>
      </c>
      <c r="K4416" s="9">
        <f>'Consolidtaed Data'!$J7405*'Consolidtaed Data'!$H7405</f>
        <v>2602</v>
      </c>
      <c r="L4416" s="9">
        <f>'Consolidtaed Data'!$I7405*'Consolidtaed Data'!$H7405</f>
        <v>3174</v>
      </c>
      <c r="M4416" s="9">
        <f>'Consolidtaed Data'!$L7405-'Consolidtaed Data'!$K7405</f>
        <v>576</v>
      </c>
      <c r="N4416" s="9" t="str">
        <f>VLOOKUP('Consolidtaed Data'!$C7405,[1]Locations!$A:$O,2,0)</f>
        <v>El Monte</v>
      </c>
      <c r="O4416" s="9" t="str">
        <f>VLOOKUP('Consolidtaed Data'!$D7405,'[1]Sales People'!$A:$B,2,0)</f>
        <v>Ronald Reed</v>
      </c>
      <c r="P4416" s="9" t="str">
        <f>VLOOKUP('Consolidtaed Data'!$E7405,[1]Customers!$A:$B,2,0)</f>
        <v>Bobby Burton</v>
      </c>
      <c r="Q4416" s="11">
        <f>WEEKDAY('Consolidtaed Data'!$F7405)</f>
        <v>6</v>
      </c>
      <c r="R4416" s="9">
        <f>MONTH('Consolidtaed Data'!$F7405)</f>
        <v>7</v>
      </c>
      <c r="S4416" s="9" t="str">
        <f>TEXT(Table3[[#This Row],[Purchase Date]],"MMMM")</f>
        <v>November</v>
      </c>
      <c r="T4416" s="9">
        <f>YEAR('Consolidtaed Data'!$F7405)</f>
        <v>2021</v>
      </c>
    </row>
    <row r="4417" spans="1:20" x14ac:dyDescent="0.3">
      <c r="A4417" s="9" t="s">
        <v>5440</v>
      </c>
      <c r="B4417" s="9" t="s">
        <v>806</v>
      </c>
      <c r="C4417" s="9" t="s">
        <v>319</v>
      </c>
      <c r="D4417" s="9" t="s">
        <v>51</v>
      </c>
      <c r="E4417" s="9" t="s">
        <v>638</v>
      </c>
      <c r="F4417" s="10">
        <v>44155</v>
      </c>
      <c r="G4417" s="10" t="str">
        <f>VLOOKUP(Table3[[#This Row],[Product ID]],[1]Products!$A:$G,2,0)</f>
        <v>Product 72</v>
      </c>
      <c r="H4417" s="22">
        <v>2</v>
      </c>
      <c r="I4417" s="9">
        <f>VLOOKUP('Consolidtaed Data'!$B8292,[1]Products!$A:$G,4,0)</f>
        <v>771</v>
      </c>
      <c r="J4417" s="9">
        <f>VLOOKUP('Consolidtaed Data'!$B8292,[1]Products!$A:$G,3,0)</f>
        <v>648</v>
      </c>
      <c r="K4417" s="9">
        <f>'Consolidtaed Data'!$J8292*'Consolidtaed Data'!$H8292</f>
        <v>561</v>
      </c>
      <c r="L4417" s="9">
        <f>'Consolidtaed Data'!$I8292*'Consolidtaed Data'!$H8292</f>
        <v>684</v>
      </c>
      <c r="M4417" s="9">
        <f>'Consolidtaed Data'!$L8292-'Consolidtaed Data'!$K8292</f>
        <v>1224</v>
      </c>
      <c r="N4417" s="9" t="str">
        <f>VLOOKUP('Consolidtaed Data'!$C8292,[1]Locations!$A:$O,2,0)</f>
        <v>San Diego</v>
      </c>
      <c r="O4417" s="9" t="str">
        <f>VLOOKUP('Consolidtaed Data'!$D8292,'[1]Sales People'!$A:$B,2,0)</f>
        <v>Arthur Mccoy</v>
      </c>
      <c r="P4417" s="9" t="str">
        <f>VLOOKUP('Consolidtaed Data'!$E8292,[1]Customers!$A:$B,2,0)</f>
        <v>Gary Pierce</v>
      </c>
      <c r="Q4417" s="11">
        <f>WEEKDAY('Consolidtaed Data'!$F8292)</f>
        <v>5</v>
      </c>
      <c r="R4417" s="9">
        <f>MONTH('Consolidtaed Data'!$F8292)</f>
        <v>9</v>
      </c>
      <c r="S4417" s="9" t="str">
        <f>TEXT(Table3[[#This Row],[Purchase Date]],"MMMM")</f>
        <v>November</v>
      </c>
      <c r="T4417" s="9">
        <f>YEAR('Consolidtaed Data'!$F8292)</f>
        <v>2021</v>
      </c>
    </row>
    <row r="4418" spans="1:20" x14ac:dyDescent="0.3">
      <c r="A4418" s="9" t="s">
        <v>5441</v>
      </c>
      <c r="B4418" s="9" t="s">
        <v>284</v>
      </c>
      <c r="C4418" s="9" t="s">
        <v>104</v>
      </c>
      <c r="D4418" s="9" t="s">
        <v>64</v>
      </c>
      <c r="E4418" s="9" t="s">
        <v>3263</v>
      </c>
      <c r="F4418" s="10">
        <v>44155</v>
      </c>
      <c r="G4418" s="10" t="str">
        <f>VLOOKUP(Table3[[#This Row],[Product ID]],[1]Products!$A:$G,2,0)</f>
        <v>Product 96</v>
      </c>
      <c r="H4418" s="22">
        <v>4</v>
      </c>
      <c r="I4418" s="9">
        <f>VLOOKUP('Consolidtaed Data'!$B8401,[1]Products!$A:$G,4,0)</f>
        <v>817</v>
      </c>
      <c r="J4418" s="9">
        <f>VLOOKUP('Consolidtaed Data'!$B8401,[1]Products!$A:$G,3,0)</f>
        <v>409</v>
      </c>
      <c r="K4418" s="9">
        <f>'Consolidtaed Data'!$J8401*'Consolidtaed Data'!$H8401</f>
        <v>900</v>
      </c>
      <c r="L4418" s="9">
        <f>'Consolidtaed Data'!$I8401*'Consolidtaed Data'!$H8401</f>
        <v>1500</v>
      </c>
      <c r="M4418" s="9">
        <f>'Consolidtaed Data'!$L8401-'Consolidtaed Data'!$K8401</f>
        <v>322</v>
      </c>
      <c r="N4418" s="9" t="str">
        <f>VLOOKUP('Consolidtaed Data'!$C8401,[1]Locations!$A:$O,2,0)</f>
        <v>Riverside</v>
      </c>
      <c r="O4418" s="9" t="str">
        <f>VLOOKUP('Consolidtaed Data'!$D8401,'[1]Sales People'!$A:$B,2,0)</f>
        <v>Brian Davis</v>
      </c>
      <c r="P4418" s="9" t="str">
        <f>VLOOKUP('Consolidtaed Data'!$E8401,[1]Customers!$A:$B,2,0)</f>
        <v>Jonathan Cox</v>
      </c>
      <c r="Q4418" s="11">
        <f>WEEKDAY('Consolidtaed Data'!$F8401)</f>
        <v>5</v>
      </c>
      <c r="R4418" s="9">
        <f>MONTH('Consolidtaed Data'!$F8401)</f>
        <v>9</v>
      </c>
      <c r="S4418" s="9" t="str">
        <f>TEXT(Table3[[#This Row],[Purchase Date]],"MMMM")</f>
        <v>November</v>
      </c>
      <c r="T4418" s="9">
        <f>YEAR('Consolidtaed Data'!$F8401)</f>
        <v>2021</v>
      </c>
    </row>
    <row r="4419" spans="1:20" x14ac:dyDescent="0.3">
      <c r="A4419" s="9" t="s">
        <v>5442</v>
      </c>
      <c r="B4419" s="9" t="s">
        <v>418</v>
      </c>
      <c r="C4419" s="9" t="s">
        <v>405</v>
      </c>
      <c r="D4419" s="9" t="s">
        <v>31</v>
      </c>
      <c r="E4419" s="9" t="s">
        <v>1078</v>
      </c>
      <c r="F4419" s="10">
        <v>44155</v>
      </c>
      <c r="G4419" s="10" t="str">
        <f>VLOOKUP(Table3[[#This Row],[Product ID]],[1]Products!$A:$G,2,0)</f>
        <v>Product 82</v>
      </c>
      <c r="H4419" s="22">
        <v>2</v>
      </c>
      <c r="I4419" s="9">
        <f>VLOOKUP('Consolidtaed Data'!$B8834,[1]Products!$A:$G,4,0)</f>
        <v>771</v>
      </c>
      <c r="J4419" s="9">
        <f>VLOOKUP('Consolidtaed Data'!$B8834,[1]Products!$A:$G,3,0)</f>
        <v>648</v>
      </c>
      <c r="K4419" s="9">
        <f>'Consolidtaed Data'!$J8834*'Consolidtaed Data'!$H8834</f>
        <v>1890</v>
      </c>
      <c r="L4419" s="9">
        <f>'Consolidtaed Data'!$I8834*'Consolidtaed Data'!$H8834</f>
        <v>3778</v>
      </c>
      <c r="M4419" s="9">
        <f>'Consolidtaed Data'!$L8834-'Consolidtaed Data'!$K8834</f>
        <v>858</v>
      </c>
      <c r="N4419" s="9" t="str">
        <f>VLOOKUP('Consolidtaed Data'!$C8834,[1]Locations!$A:$O,2,0)</f>
        <v>Roseville</v>
      </c>
      <c r="O4419" s="9" t="str">
        <f>VLOOKUP('Consolidtaed Data'!$D8834,'[1]Sales People'!$A:$B,2,0)</f>
        <v>Joe Sims</v>
      </c>
      <c r="P4419" s="9" t="str">
        <f>VLOOKUP('Consolidtaed Data'!$E8834,[1]Customers!$A:$B,2,0)</f>
        <v>Jason Gray</v>
      </c>
      <c r="Q4419" s="11">
        <f>WEEKDAY('Consolidtaed Data'!$F8834)</f>
        <v>3</v>
      </c>
      <c r="R4419" s="9">
        <f>MONTH('Consolidtaed Data'!$F8834)</f>
        <v>11</v>
      </c>
      <c r="S4419" s="9" t="str">
        <f>TEXT(Table3[[#This Row],[Purchase Date]],"MMMM")</f>
        <v>November</v>
      </c>
      <c r="T4419" s="9">
        <f>YEAR('Consolidtaed Data'!$F8834)</f>
        <v>2021</v>
      </c>
    </row>
    <row r="4420" spans="1:20" x14ac:dyDescent="0.3">
      <c r="A4420" s="9" t="s">
        <v>5443</v>
      </c>
      <c r="B4420" s="9" t="s">
        <v>213</v>
      </c>
      <c r="C4420" s="9" t="s">
        <v>472</v>
      </c>
      <c r="D4420" s="9" t="s">
        <v>246</v>
      </c>
      <c r="E4420" s="9" t="s">
        <v>1337</v>
      </c>
      <c r="F4420" s="10">
        <v>44155</v>
      </c>
      <c r="G4420" s="10" t="str">
        <f>VLOOKUP(Table3[[#This Row],[Product ID]],[1]Products!$A:$G,2,0)</f>
        <v>Product 68</v>
      </c>
      <c r="H4420" s="22">
        <v>2</v>
      </c>
      <c r="I4420" s="9">
        <f>VLOOKUP('Consolidtaed Data'!$B8945,[1]Products!$A:$G,4,0)</f>
        <v>1889</v>
      </c>
      <c r="J4420" s="9">
        <f>VLOOKUP('Consolidtaed Data'!$B8945,[1]Products!$A:$G,3,0)</f>
        <v>945</v>
      </c>
      <c r="K4420" s="9">
        <f>'Consolidtaed Data'!$J8945*'Consolidtaed Data'!$H8945</f>
        <v>1251</v>
      </c>
      <c r="L4420" s="9">
        <f>'Consolidtaed Data'!$I8945*'Consolidtaed Data'!$H8945</f>
        <v>1526</v>
      </c>
      <c r="M4420" s="9">
        <f>'Consolidtaed Data'!$L8945-'Consolidtaed Data'!$K8945</f>
        <v>939</v>
      </c>
      <c r="N4420" s="9" t="str">
        <f>VLOOKUP('Consolidtaed Data'!$C8945,[1]Locations!$A:$O,2,0)</f>
        <v>Oxnard</v>
      </c>
      <c r="O4420" s="9" t="str">
        <f>VLOOKUP('Consolidtaed Data'!$D8945,'[1]Sales People'!$A:$B,2,0)</f>
        <v>Jimmy Young</v>
      </c>
      <c r="P4420" s="9" t="str">
        <f>VLOOKUP('Consolidtaed Data'!$E8945,[1]Customers!$A:$B,2,0)</f>
        <v>Roy Murphy</v>
      </c>
      <c r="Q4420" s="11">
        <f>WEEKDAY('Consolidtaed Data'!$F8945)</f>
        <v>3</v>
      </c>
      <c r="R4420" s="9">
        <f>MONTH('Consolidtaed Data'!$F8945)</f>
        <v>11</v>
      </c>
      <c r="S4420" s="9" t="str">
        <f>TEXT(Table3[[#This Row],[Purchase Date]],"MMMM")</f>
        <v>November</v>
      </c>
      <c r="T4420" s="9">
        <f>YEAR('Consolidtaed Data'!$F8945)</f>
        <v>2021</v>
      </c>
    </row>
    <row r="4421" spans="1:20" x14ac:dyDescent="0.3">
      <c r="A4421" s="9" t="s">
        <v>5444</v>
      </c>
      <c r="B4421" s="9" t="s">
        <v>200</v>
      </c>
      <c r="C4421" s="9" t="s">
        <v>169</v>
      </c>
      <c r="D4421" s="9" t="s">
        <v>149</v>
      </c>
      <c r="E4421" s="9" t="s">
        <v>109</v>
      </c>
      <c r="F4421" s="10">
        <v>44155</v>
      </c>
      <c r="G4421" s="10" t="str">
        <f>VLOOKUP(Table3[[#This Row],[Product ID]],[1]Products!$A:$G,2,0)</f>
        <v>Product 23</v>
      </c>
      <c r="H4421" s="22">
        <v>1</v>
      </c>
      <c r="I4421" s="9">
        <f>VLOOKUP('Consolidtaed Data'!$B8951,[1]Products!$A:$G,4,0)</f>
        <v>1351</v>
      </c>
      <c r="J4421" s="9">
        <f>VLOOKUP('Consolidtaed Data'!$B8951,[1]Products!$A:$G,3,0)</f>
        <v>1108</v>
      </c>
      <c r="K4421" s="9">
        <f>'Consolidtaed Data'!$J8951*'Consolidtaed Data'!$H8951</f>
        <v>5322</v>
      </c>
      <c r="L4421" s="9">
        <f>'Consolidtaed Data'!$I8951*'Consolidtaed Data'!$H8951</f>
        <v>7392</v>
      </c>
      <c r="M4421" s="9">
        <f>'Consolidtaed Data'!$L8951-'Consolidtaed Data'!$K8951</f>
        <v>553</v>
      </c>
      <c r="N4421" s="9" t="str">
        <f>VLOOKUP('Consolidtaed Data'!$C8951,[1]Locations!$A:$O,2,0)</f>
        <v>Lancaster</v>
      </c>
      <c r="O4421" s="9" t="str">
        <f>VLOOKUP('Consolidtaed Data'!$D8951,'[1]Sales People'!$A:$B,2,0)</f>
        <v>Patrick Ruiz</v>
      </c>
      <c r="P4421" s="9" t="str">
        <f>VLOOKUP('Consolidtaed Data'!$E8951,[1]Customers!$A:$B,2,0)</f>
        <v>Joshua Jones</v>
      </c>
      <c r="Q4421" s="11">
        <f>WEEKDAY('Consolidtaed Data'!$F8951)</f>
        <v>3</v>
      </c>
      <c r="R4421" s="9">
        <f>MONTH('Consolidtaed Data'!$F8951)</f>
        <v>11</v>
      </c>
      <c r="S4421" s="9" t="str">
        <f>TEXT(Table3[[#This Row],[Purchase Date]],"MMMM")</f>
        <v>November</v>
      </c>
      <c r="T4421" s="9">
        <f>YEAR('Consolidtaed Data'!$F8951)</f>
        <v>2021</v>
      </c>
    </row>
    <row r="4422" spans="1:20" x14ac:dyDescent="0.3">
      <c r="A4422" s="9" t="s">
        <v>5445</v>
      </c>
      <c r="B4422" s="9" t="s">
        <v>390</v>
      </c>
      <c r="C4422" s="9" t="s">
        <v>140</v>
      </c>
      <c r="D4422" s="9" t="s">
        <v>22</v>
      </c>
      <c r="E4422" s="9" t="s">
        <v>1594</v>
      </c>
      <c r="F4422" s="10">
        <v>44155</v>
      </c>
      <c r="G4422" s="10" t="str">
        <f>VLOOKUP(Table3[[#This Row],[Product ID]],[1]Products!$A:$G,2,0)</f>
        <v>Product 48</v>
      </c>
      <c r="H4422" s="22">
        <v>4</v>
      </c>
      <c r="I4422" s="9">
        <f>VLOOKUP('Consolidtaed Data'!$B9153,[1]Products!$A:$G,4,0)</f>
        <v>2497</v>
      </c>
      <c r="J4422" s="9">
        <f>VLOOKUP('Consolidtaed Data'!$B9153,[1]Products!$A:$G,3,0)</f>
        <v>1473</v>
      </c>
      <c r="K4422" s="9">
        <f>'Consolidtaed Data'!$J9153*'Consolidtaed Data'!$H9153</f>
        <v>1173</v>
      </c>
      <c r="L4422" s="9">
        <f>'Consolidtaed Data'!$I9153*'Consolidtaed Data'!$H9153</f>
        <v>1862</v>
      </c>
      <c r="M4422" s="9">
        <f>'Consolidtaed Data'!$L9153-'Consolidtaed Data'!$K9153</f>
        <v>78</v>
      </c>
      <c r="N4422" s="9" t="str">
        <f>VLOOKUP('Consolidtaed Data'!$C9153,[1]Locations!$A:$O,2,0)</f>
        <v>Carlsbad</v>
      </c>
      <c r="O4422" s="9" t="str">
        <f>VLOOKUP('Consolidtaed Data'!$D9153,'[1]Sales People'!$A:$B,2,0)</f>
        <v>Justin Lynch</v>
      </c>
      <c r="P4422" s="9" t="str">
        <f>VLOOKUP('Consolidtaed Data'!$E9153,[1]Customers!$A:$B,2,0)</f>
        <v>Craig Rodriguez</v>
      </c>
      <c r="Q4422" s="11">
        <f>WEEKDAY('Consolidtaed Data'!$F9153)</f>
        <v>3</v>
      </c>
      <c r="R4422" s="9">
        <f>MONTH('Consolidtaed Data'!$F9153)</f>
        <v>11</v>
      </c>
      <c r="S4422" s="9" t="str">
        <f>TEXT(Table3[[#This Row],[Purchase Date]],"MMMM")</f>
        <v>November</v>
      </c>
      <c r="T4422" s="9">
        <f>YEAR('Consolidtaed Data'!$F9153)</f>
        <v>2021</v>
      </c>
    </row>
    <row r="4423" spans="1:20" x14ac:dyDescent="0.3">
      <c r="A4423" s="9" t="s">
        <v>5446</v>
      </c>
      <c r="B4423" s="9" t="s">
        <v>382</v>
      </c>
      <c r="C4423" s="9" t="s">
        <v>196</v>
      </c>
      <c r="D4423" s="9" t="s">
        <v>229</v>
      </c>
      <c r="E4423" s="9" t="s">
        <v>1495</v>
      </c>
      <c r="F4423" s="10">
        <v>44155</v>
      </c>
      <c r="G4423" s="10" t="str">
        <f>VLOOKUP(Table3[[#This Row],[Product ID]],[1]Products!$A:$G,2,0)</f>
        <v>Product 50</v>
      </c>
      <c r="H4423" s="22">
        <v>2</v>
      </c>
      <c r="I4423" s="9">
        <f>VLOOKUP('Consolidtaed Data'!$B9248,[1]Products!$A:$G,4,0)</f>
        <v>1494</v>
      </c>
      <c r="J4423" s="9">
        <f>VLOOKUP('Consolidtaed Data'!$B9248,[1]Products!$A:$G,3,0)</f>
        <v>971</v>
      </c>
      <c r="K4423" s="9">
        <f>'Consolidtaed Data'!$J9248*'Consolidtaed Data'!$H9248</f>
        <v>1220</v>
      </c>
      <c r="L4423" s="9">
        <f>'Consolidtaed Data'!$I9248*'Consolidtaed Data'!$H9248</f>
        <v>1671</v>
      </c>
      <c r="M4423" s="9">
        <f>'Consolidtaed Data'!$L9248-'Consolidtaed Data'!$K9248</f>
        <v>156</v>
      </c>
      <c r="N4423" s="9" t="str">
        <f>VLOOKUP('Consolidtaed Data'!$C9248,[1]Locations!$A:$O,2,0)</f>
        <v>Fresno</v>
      </c>
      <c r="O4423" s="9" t="str">
        <f>VLOOKUP('Consolidtaed Data'!$D9248,'[1]Sales People'!$A:$B,2,0)</f>
        <v>Brian Hansen</v>
      </c>
      <c r="P4423" s="9" t="str">
        <f>VLOOKUP('Consolidtaed Data'!$E9248,[1]Customers!$A:$B,2,0)</f>
        <v>William Andrews</v>
      </c>
      <c r="Q4423" s="11">
        <f>WEEKDAY('Consolidtaed Data'!$F9248)</f>
        <v>3</v>
      </c>
      <c r="R4423" s="9">
        <f>MONTH('Consolidtaed Data'!$F9248)</f>
        <v>11</v>
      </c>
      <c r="S4423" s="9" t="str">
        <f>TEXT(Table3[[#This Row],[Purchase Date]],"MMMM")</f>
        <v>November</v>
      </c>
      <c r="T4423" s="9">
        <f>YEAR('Consolidtaed Data'!$F9248)</f>
        <v>2021</v>
      </c>
    </row>
    <row r="4424" spans="1:20" x14ac:dyDescent="0.3">
      <c r="A4424" s="9" t="s">
        <v>5447</v>
      </c>
      <c r="B4424" s="9" t="s">
        <v>382</v>
      </c>
      <c r="C4424" s="9" t="s">
        <v>325</v>
      </c>
      <c r="D4424" s="9" t="s">
        <v>161</v>
      </c>
      <c r="E4424" s="9" t="s">
        <v>891</v>
      </c>
      <c r="F4424" s="10">
        <v>44155</v>
      </c>
      <c r="G4424" s="10" t="str">
        <f>VLOOKUP(Table3[[#This Row],[Product ID]],[1]Products!$A:$G,2,0)</f>
        <v>Product 50</v>
      </c>
      <c r="H4424" s="22">
        <v>4</v>
      </c>
      <c r="I4424" s="9">
        <f>VLOOKUP('Consolidtaed Data'!$B9379,[1]Products!$A:$G,4,0)</f>
        <v>771</v>
      </c>
      <c r="J4424" s="9">
        <f>VLOOKUP('Consolidtaed Data'!$B9379,[1]Products!$A:$G,3,0)</f>
        <v>648</v>
      </c>
      <c r="K4424" s="9">
        <f>'Consolidtaed Data'!$J9379*'Consolidtaed Data'!$H9379</f>
        <v>1321</v>
      </c>
      <c r="L4424" s="9">
        <f>'Consolidtaed Data'!$I9379*'Consolidtaed Data'!$H9379</f>
        <v>1972</v>
      </c>
      <c r="M4424" s="9">
        <f>'Consolidtaed Data'!$L9379-'Consolidtaed Data'!$K9379</f>
        <v>286</v>
      </c>
      <c r="N4424" s="9" t="str">
        <f>VLOOKUP('Consolidtaed Data'!$C9379,[1]Locations!$A:$O,2,0)</f>
        <v>Downey</v>
      </c>
      <c r="O4424" s="9" t="str">
        <f>VLOOKUP('Consolidtaed Data'!$D9379,'[1]Sales People'!$A:$B,2,0)</f>
        <v>Bobby Russell</v>
      </c>
      <c r="P4424" s="9" t="str">
        <f>VLOOKUP('Consolidtaed Data'!$E9379,[1]Customers!$A:$B,2,0)</f>
        <v>Joseph Lopez</v>
      </c>
      <c r="Q4424" s="11">
        <f>WEEKDAY('Consolidtaed Data'!$F9379)</f>
        <v>6</v>
      </c>
      <c r="R4424" s="9">
        <f>MONTH('Consolidtaed Data'!$F9379)</f>
        <v>12</v>
      </c>
      <c r="S4424" s="9" t="str">
        <f>TEXT(Table3[[#This Row],[Purchase Date]],"MMMM")</f>
        <v>November</v>
      </c>
      <c r="T4424" s="9">
        <f>YEAR('Consolidtaed Data'!$F9379)</f>
        <v>2021</v>
      </c>
    </row>
    <row r="4425" spans="1:20" x14ac:dyDescent="0.3">
      <c r="A4425" s="9" t="s">
        <v>5448</v>
      </c>
      <c r="B4425" s="9" t="s">
        <v>62</v>
      </c>
      <c r="C4425" s="9" t="s">
        <v>169</v>
      </c>
      <c r="D4425" s="9" t="s">
        <v>17</v>
      </c>
      <c r="E4425" s="9" t="s">
        <v>1849</v>
      </c>
      <c r="F4425" s="10">
        <v>44155</v>
      </c>
      <c r="G4425" s="10" t="str">
        <f>VLOOKUP(Table3[[#This Row],[Product ID]],[1]Products!$A:$G,2,0)</f>
        <v>Product 17</v>
      </c>
      <c r="H4425" s="22">
        <v>2</v>
      </c>
      <c r="I4425" s="9">
        <f>VLOOKUP('Consolidtaed Data'!$B9580,[1]Products!$A:$G,4,0)</f>
        <v>1414</v>
      </c>
      <c r="J4425" s="9">
        <f>VLOOKUP('Consolidtaed Data'!$B9580,[1]Products!$A:$G,3,0)</f>
        <v>962</v>
      </c>
      <c r="K4425" s="9">
        <f>'Consolidtaed Data'!$J9580*'Consolidtaed Data'!$H9580</f>
        <v>2421</v>
      </c>
      <c r="L4425" s="9">
        <f>'Consolidtaed Data'!$I9580*'Consolidtaed Data'!$H9580</f>
        <v>4401</v>
      </c>
      <c r="M4425" s="9">
        <f>'Consolidtaed Data'!$L9580-'Consolidtaed Data'!$K9580</f>
        <v>1218</v>
      </c>
      <c r="N4425" s="9" t="str">
        <f>VLOOKUP('Consolidtaed Data'!$C9580,[1]Locations!$A:$O,2,0)</f>
        <v>San Buenaventura (Ventura)</v>
      </c>
      <c r="O4425" s="9" t="str">
        <f>VLOOKUP('Consolidtaed Data'!$D9580,'[1]Sales People'!$A:$B,2,0)</f>
        <v>Gary Rodriguez</v>
      </c>
      <c r="P4425" s="9" t="str">
        <f>VLOOKUP('Consolidtaed Data'!$E9580,[1]Customers!$A:$B,2,0)</f>
        <v>Ralph Olson</v>
      </c>
      <c r="Q4425" s="11">
        <f>WEEKDAY('Consolidtaed Data'!$F9580)</f>
        <v>7</v>
      </c>
      <c r="R4425" s="9">
        <f>MONTH('Consolidtaed Data'!$F9580)</f>
        <v>12</v>
      </c>
      <c r="S4425" s="9" t="str">
        <f>TEXT(Table3[[#This Row],[Purchase Date]],"MMMM")</f>
        <v>November</v>
      </c>
      <c r="T4425" s="9">
        <f>YEAR('Consolidtaed Data'!$F9580)</f>
        <v>2021</v>
      </c>
    </row>
    <row r="4426" spans="1:20" x14ac:dyDescent="0.3">
      <c r="A4426" s="9" t="s">
        <v>5449</v>
      </c>
      <c r="B4426" s="9" t="s">
        <v>415</v>
      </c>
      <c r="C4426" s="9" t="s">
        <v>458</v>
      </c>
      <c r="D4426" s="9" t="s">
        <v>80</v>
      </c>
      <c r="E4426" s="9" t="s">
        <v>915</v>
      </c>
      <c r="F4426" s="10">
        <v>44156</v>
      </c>
      <c r="G4426" s="10" t="str">
        <f>VLOOKUP(Table3[[#This Row],[Product ID]],[1]Products!$A:$G,2,0)</f>
        <v>Product 18</v>
      </c>
      <c r="H4426" s="22">
        <v>4</v>
      </c>
      <c r="I4426" s="9">
        <f>VLOOKUP('Consolidtaed Data'!$B4938,[1]Products!$A:$G,4,0)</f>
        <v>1566</v>
      </c>
      <c r="J4426" s="9">
        <f>VLOOKUP('Consolidtaed Data'!$B4938,[1]Products!$A:$G,3,0)</f>
        <v>1190</v>
      </c>
      <c r="K4426" s="9">
        <f>'Consolidtaed Data'!$J4938*'Consolidtaed Data'!$H4938</f>
        <v>1767</v>
      </c>
      <c r="L4426" s="9">
        <f>'Consolidtaed Data'!$I4938*'Consolidtaed Data'!$H4938</f>
        <v>3156</v>
      </c>
      <c r="M4426" s="9">
        <f>'Consolidtaed Data'!$L4938-'Consolidtaed Data'!$K4938</f>
        <v>345</v>
      </c>
      <c r="N4426" s="9" t="str">
        <f>VLOOKUP('Consolidtaed Data'!$C4938,[1]Locations!$A:$O,2,0)</f>
        <v>San Diego</v>
      </c>
      <c r="O4426" s="9" t="str">
        <f>VLOOKUP('Consolidtaed Data'!$D4938,'[1]Sales People'!$A:$B,2,0)</f>
        <v>Walter Cook</v>
      </c>
      <c r="P4426" s="9" t="str">
        <f>VLOOKUP('Consolidtaed Data'!$E4938,[1]Customers!$A:$B,2,0)</f>
        <v>Steven Owens</v>
      </c>
      <c r="Q4426" s="11">
        <f>WEEKDAY('Consolidtaed Data'!$F4938)</f>
        <v>3</v>
      </c>
      <c r="R4426" s="9">
        <f>MONTH('Consolidtaed Data'!$F4938)</f>
        <v>12</v>
      </c>
      <c r="S4426" s="9" t="str">
        <f>TEXT(Table3[[#This Row],[Purchase Date]],"MMMM")</f>
        <v>November</v>
      </c>
      <c r="T4426" s="9">
        <f>YEAR('Consolidtaed Data'!$F4938)</f>
        <v>2020</v>
      </c>
    </row>
    <row r="4427" spans="1:20" x14ac:dyDescent="0.3">
      <c r="A4427" s="9" t="s">
        <v>5450</v>
      </c>
      <c r="B4427" s="9" t="s">
        <v>529</v>
      </c>
      <c r="C4427" s="9" t="s">
        <v>104</v>
      </c>
      <c r="D4427" s="9" t="s">
        <v>73</v>
      </c>
      <c r="E4427" s="9" t="s">
        <v>886</v>
      </c>
      <c r="F4427" s="10">
        <v>44156</v>
      </c>
      <c r="G4427" s="10" t="str">
        <f>VLOOKUP(Table3[[#This Row],[Product ID]],[1]Products!$A:$G,2,0)</f>
        <v>Product 56</v>
      </c>
      <c r="H4427" s="22">
        <v>1</v>
      </c>
      <c r="I4427" s="9">
        <f>VLOOKUP('Consolidtaed Data'!$B5034,[1]Products!$A:$G,4,0)</f>
        <v>1972</v>
      </c>
      <c r="J4427" s="9">
        <f>VLOOKUP('Consolidtaed Data'!$B5034,[1]Products!$A:$G,3,0)</f>
        <v>1321</v>
      </c>
      <c r="K4427" s="9">
        <f>'Consolidtaed Data'!$J5034*'Consolidtaed Data'!$H5034</f>
        <v>3548</v>
      </c>
      <c r="L4427" s="9">
        <f>'Consolidtaed Data'!$I5034*'Consolidtaed Data'!$H5034</f>
        <v>4928</v>
      </c>
      <c r="M4427" s="9">
        <f>'Consolidtaed Data'!$L5034-'Consolidtaed Data'!$K5034</f>
        <v>243</v>
      </c>
      <c r="N4427" s="9" t="str">
        <f>VLOOKUP('Consolidtaed Data'!$C5034,[1]Locations!$A:$O,2,0)</f>
        <v>Temecula</v>
      </c>
      <c r="O4427" s="9" t="str">
        <f>VLOOKUP('Consolidtaed Data'!$D5034,'[1]Sales People'!$A:$B,2,0)</f>
        <v>Ernest Wagner</v>
      </c>
      <c r="P4427" s="9" t="str">
        <f>VLOOKUP('Consolidtaed Data'!$E5034,[1]Customers!$A:$B,2,0)</f>
        <v>Eric Bradley</v>
      </c>
      <c r="Q4427" s="11">
        <f>WEEKDAY('Consolidtaed Data'!$F5034)</f>
        <v>3</v>
      </c>
      <c r="R4427" s="9">
        <f>MONTH('Consolidtaed Data'!$F5034)</f>
        <v>1</v>
      </c>
      <c r="S4427" s="9" t="str">
        <f>TEXT(Table3[[#This Row],[Purchase Date]],"MMMM")</f>
        <v>November</v>
      </c>
      <c r="T4427" s="9">
        <f>YEAR('Consolidtaed Data'!$F5034)</f>
        <v>2021</v>
      </c>
    </row>
    <row r="4428" spans="1:20" x14ac:dyDescent="0.3">
      <c r="A4428" s="9" t="s">
        <v>5451</v>
      </c>
      <c r="B4428" s="9" t="s">
        <v>98</v>
      </c>
      <c r="C4428" s="9" t="s">
        <v>394</v>
      </c>
      <c r="D4428" s="9" t="s">
        <v>35</v>
      </c>
      <c r="E4428" s="9" t="s">
        <v>656</v>
      </c>
      <c r="F4428" s="10">
        <v>44156</v>
      </c>
      <c r="G4428" s="10" t="str">
        <f>VLOOKUP(Table3[[#This Row],[Product ID]],[1]Products!$A:$G,2,0)</f>
        <v>Product 85</v>
      </c>
      <c r="H4428" s="22">
        <v>2</v>
      </c>
      <c r="I4428" s="9">
        <f>VLOOKUP('Consolidtaed Data'!$B5287,[1]Products!$A:$G,4,0)</f>
        <v>1887</v>
      </c>
      <c r="J4428" s="9">
        <f>VLOOKUP('Consolidtaed Data'!$B5287,[1]Products!$A:$G,3,0)</f>
        <v>1378</v>
      </c>
      <c r="K4428" s="9">
        <f>'Consolidtaed Data'!$J5287*'Consolidtaed Data'!$H5287</f>
        <v>252</v>
      </c>
      <c r="L4428" s="9">
        <f>'Consolidtaed Data'!$I5287*'Consolidtaed Data'!$H5287</f>
        <v>369</v>
      </c>
      <c r="M4428" s="9">
        <f>'Consolidtaed Data'!$L5287-'Consolidtaed Data'!$K5287</f>
        <v>855</v>
      </c>
      <c r="N4428" s="9" t="str">
        <f>VLOOKUP('Consolidtaed Data'!$C5287,[1]Locations!$A:$O,2,0)</f>
        <v>Antioch</v>
      </c>
      <c r="O4428" s="9" t="str">
        <f>VLOOKUP('Consolidtaed Data'!$D5287,'[1]Sales People'!$A:$B,2,0)</f>
        <v>Charles Harper</v>
      </c>
      <c r="P4428" s="9" t="str">
        <f>VLOOKUP('Consolidtaed Data'!$E5287,[1]Customers!$A:$B,2,0)</f>
        <v>Frank Gibson</v>
      </c>
      <c r="Q4428" s="11">
        <f>WEEKDAY('Consolidtaed Data'!$F5287)</f>
        <v>1</v>
      </c>
      <c r="R4428" s="9">
        <f>MONTH('Consolidtaed Data'!$F5287)</f>
        <v>1</v>
      </c>
      <c r="S4428" s="9" t="str">
        <f>TEXT(Table3[[#This Row],[Purchase Date]],"MMMM")</f>
        <v>November</v>
      </c>
      <c r="T4428" s="9">
        <f>YEAR('Consolidtaed Data'!$F5287)</f>
        <v>2021</v>
      </c>
    </row>
    <row r="4429" spans="1:20" x14ac:dyDescent="0.3">
      <c r="A4429" s="9" t="s">
        <v>5452</v>
      </c>
      <c r="B4429" s="9" t="s">
        <v>177</v>
      </c>
      <c r="C4429" s="9" t="s">
        <v>67</v>
      </c>
      <c r="D4429" s="9" t="s">
        <v>51</v>
      </c>
      <c r="E4429" s="9" t="s">
        <v>399</v>
      </c>
      <c r="F4429" s="10">
        <v>44156</v>
      </c>
      <c r="G4429" s="10" t="str">
        <f>VLOOKUP(Table3[[#This Row],[Product ID]],[1]Products!$A:$G,2,0)</f>
        <v>Product 5</v>
      </c>
      <c r="H4429" s="22">
        <v>1</v>
      </c>
      <c r="I4429" s="9">
        <f>VLOOKUP('Consolidtaed Data'!$B5849,[1]Products!$A:$G,4,0)</f>
        <v>458</v>
      </c>
      <c r="J4429" s="9">
        <f>VLOOKUP('Consolidtaed Data'!$B5849,[1]Products!$A:$G,3,0)</f>
        <v>376</v>
      </c>
      <c r="K4429" s="9">
        <f>'Consolidtaed Data'!$J5849*'Consolidtaed Data'!$H5849</f>
        <v>421</v>
      </c>
      <c r="L4429" s="9">
        <f>'Consolidtaed Data'!$I5849*'Consolidtaed Data'!$H5849</f>
        <v>561</v>
      </c>
      <c r="M4429" s="9">
        <f>'Consolidtaed Data'!$L5849-'Consolidtaed Data'!$K5849</f>
        <v>982</v>
      </c>
      <c r="N4429" s="9" t="str">
        <f>VLOOKUP('Consolidtaed Data'!$C5849,[1]Locations!$A:$O,2,0)</f>
        <v>Elk Grove</v>
      </c>
      <c r="O4429" s="9" t="str">
        <f>VLOOKUP('Consolidtaed Data'!$D5849,'[1]Sales People'!$A:$B,2,0)</f>
        <v>Brian Hansen</v>
      </c>
      <c r="P4429" s="9" t="str">
        <f>VLOOKUP('Consolidtaed Data'!$E5849,[1]Customers!$A:$B,2,0)</f>
        <v>Thomas Duncan</v>
      </c>
      <c r="Q4429" s="11">
        <f>WEEKDAY('Consolidtaed Data'!$F5849)</f>
        <v>1</v>
      </c>
      <c r="R4429" s="9">
        <f>MONTH('Consolidtaed Data'!$F5849)</f>
        <v>3</v>
      </c>
      <c r="S4429" s="9" t="str">
        <f>TEXT(Table3[[#This Row],[Purchase Date]],"MMMM")</f>
        <v>November</v>
      </c>
      <c r="T4429" s="9">
        <f>YEAR('Consolidtaed Data'!$F5849)</f>
        <v>2021</v>
      </c>
    </row>
    <row r="4430" spans="1:20" x14ac:dyDescent="0.3">
      <c r="A4430" s="9" t="s">
        <v>5453</v>
      </c>
      <c r="B4430" s="9" t="s">
        <v>443</v>
      </c>
      <c r="C4430" s="9" t="s">
        <v>173</v>
      </c>
      <c r="D4430" s="9" t="s">
        <v>80</v>
      </c>
      <c r="E4430" s="9" t="s">
        <v>919</v>
      </c>
      <c r="F4430" s="10">
        <v>44156</v>
      </c>
      <c r="G4430" s="10" t="str">
        <f>VLOOKUP(Table3[[#This Row],[Product ID]],[1]Products!$A:$G,2,0)</f>
        <v>Product 61</v>
      </c>
      <c r="H4430" s="22">
        <v>4</v>
      </c>
      <c r="I4430" s="9">
        <f>VLOOKUP('Consolidtaed Data'!$B6191,[1]Products!$A:$G,4,0)</f>
        <v>1077</v>
      </c>
      <c r="J4430" s="9">
        <f>VLOOKUP('Consolidtaed Data'!$B6191,[1]Products!$A:$G,3,0)</f>
        <v>732</v>
      </c>
      <c r="K4430" s="9">
        <f>'Consolidtaed Data'!$J6191*'Consolidtaed Data'!$H6191</f>
        <v>154</v>
      </c>
      <c r="L4430" s="9">
        <f>'Consolidtaed Data'!$I6191*'Consolidtaed Data'!$H6191</f>
        <v>203</v>
      </c>
      <c r="M4430" s="9">
        <f>'Consolidtaed Data'!$L6191-'Consolidtaed Data'!$K6191</f>
        <v>13</v>
      </c>
      <c r="N4430" s="9" t="str">
        <f>VLOOKUP('Consolidtaed Data'!$C6191,[1]Locations!$A:$O,2,0)</f>
        <v>Temecula</v>
      </c>
      <c r="O4430" s="9" t="str">
        <f>VLOOKUP('Consolidtaed Data'!$D6191,'[1]Sales People'!$A:$B,2,0)</f>
        <v>Kevin Butler</v>
      </c>
      <c r="P4430" s="9" t="str">
        <f>VLOOKUP('Consolidtaed Data'!$E6191,[1]Customers!$A:$B,2,0)</f>
        <v>Terry Richards</v>
      </c>
      <c r="Q4430" s="11">
        <f>WEEKDAY('Consolidtaed Data'!$F6191)</f>
        <v>6</v>
      </c>
      <c r="R4430" s="9">
        <f>MONTH('Consolidtaed Data'!$F6191)</f>
        <v>4</v>
      </c>
      <c r="S4430" s="9" t="str">
        <f>TEXT(Table3[[#This Row],[Purchase Date]],"MMMM")</f>
        <v>November</v>
      </c>
      <c r="T4430" s="9">
        <f>YEAR('Consolidtaed Data'!$F6191)</f>
        <v>2021</v>
      </c>
    </row>
    <row r="4431" spans="1:20" x14ac:dyDescent="0.3">
      <c r="A4431" s="9" t="s">
        <v>5454</v>
      </c>
      <c r="B4431" s="9" t="s">
        <v>41</v>
      </c>
      <c r="C4431" s="9" t="s">
        <v>201</v>
      </c>
      <c r="D4431" s="9" t="s">
        <v>193</v>
      </c>
      <c r="E4431" s="9" t="s">
        <v>1438</v>
      </c>
      <c r="F4431" s="10">
        <v>44156</v>
      </c>
      <c r="G4431" s="10" t="str">
        <f>VLOOKUP(Table3[[#This Row],[Product ID]],[1]Products!$A:$G,2,0)</f>
        <v>Product 11</v>
      </c>
      <c r="H4431" s="22">
        <v>1</v>
      </c>
      <c r="I4431" s="9">
        <f>VLOOKUP('Consolidtaed Data'!$B6414,[1]Products!$A:$G,4,0)</f>
        <v>181</v>
      </c>
      <c r="J4431" s="9">
        <f>VLOOKUP('Consolidtaed Data'!$B6414,[1]Products!$A:$G,3,0)</f>
        <v>130</v>
      </c>
      <c r="K4431" s="9">
        <f>'Consolidtaed Data'!$J6414*'Consolidtaed Data'!$H6414</f>
        <v>2794</v>
      </c>
      <c r="L4431" s="9">
        <f>'Consolidtaed Data'!$I6414*'Consolidtaed Data'!$H6414</f>
        <v>3934</v>
      </c>
      <c r="M4431" s="9">
        <f>'Consolidtaed Data'!$L6414-'Consolidtaed Data'!$K6414</f>
        <v>364</v>
      </c>
      <c r="N4431" s="9" t="str">
        <f>VLOOKUP('Consolidtaed Data'!$C6414,[1]Locations!$A:$O,2,0)</f>
        <v>Simi Valley</v>
      </c>
      <c r="O4431" s="9" t="str">
        <f>VLOOKUP('Consolidtaed Data'!$D6414,'[1]Sales People'!$A:$B,2,0)</f>
        <v>Howard Gardner</v>
      </c>
      <c r="P4431" s="9" t="str">
        <f>VLOOKUP('Consolidtaed Data'!$E6414,[1]Customers!$A:$B,2,0)</f>
        <v>Billy Nelson</v>
      </c>
      <c r="Q4431" s="11">
        <f>WEEKDAY('Consolidtaed Data'!$F6414)</f>
        <v>7</v>
      </c>
      <c r="R4431" s="9">
        <f>MONTH('Consolidtaed Data'!$F6414)</f>
        <v>5</v>
      </c>
      <c r="S4431" s="9" t="str">
        <f>TEXT(Table3[[#This Row],[Purchase Date]],"MMMM")</f>
        <v>November</v>
      </c>
      <c r="T4431" s="9">
        <f>YEAR('Consolidtaed Data'!$F6414)</f>
        <v>2021</v>
      </c>
    </row>
    <row r="4432" spans="1:20" x14ac:dyDescent="0.3">
      <c r="A4432" s="9" t="s">
        <v>5455</v>
      </c>
      <c r="B4432" s="9" t="s">
        <v>20</v>
      </c>
      <c r="C4432" s="9" t="s">
        <v>344</v>
      </c>
      <c r="D4432" s="9" t="s">
        <v>68</v>
      </c>
      <c r="E4432" s="9" t="s">
        <v>60</v>
      </c>
      <c r="F4432" s="10">
        <v>44156</v>
      </c>
      <c r="G4432" s="10" t="str">
        <f>VLOOKUP(Table3[[#This Row],[Product ID]],[1]Products!$A:$G,2,0)</f>
        <v>Product 98</v>
      </c>
      <c r="H4432" s="22">
        <v>3</v>
      </c>
      <c r="I4432" s="9">
        <f>VLOOKUP('Consolidtaed Data'!$B6509,[1]Products!$A:$G,4,0)</f>
        <v>1967</v>
      </c>
      <c r="J4432" s="9">
        <f>VLOOKUP('Consolidtaed Data'!$B6509,[1]Products!$A:$G,3,0)</f>
        <v>1397</v>
      </c>
      <c r="K4432" s="9">
        <f>'Consolidtaed Data'!$J6509*'Consolidtaed Data'!$H6509</f>
        <v>294</v>
      </c>
      <c r="L4432" s="9">
        <f>'Consolidtaed Data'!$I6509*'Consolidtaed Data'!$H6509</f>
        <v>368</v>
      </c>
      <c r="M4432" s="9">
        <f>'Consolidtaed Data'!$L6509-'Consolidtaed Data'!$K6509</f>
        <v>102</v>
      </c>
      <c r="N4432" s="9" t="str">
        <f>VLOOKUP('Consolidtaed Data'!$C6509,[1]Locations!$A:$O,2,0)</f>
        <v>El Cajon</v>
      </c>
      <c r="O4432" s="9" t="str">
        <f>VLOOKUP('Consolidtaed Data'!$D6509,'[1]Sales People'!$A:$B,2,0)</f>
        <v>Sean Miller</v>
      </c>
      <c r="P4432" s="9" t="str">
        <f>VLOOKUP('Consolidtaed Data'!$E6509,[1]Customers!$A:$B,2,0)</f>
        <v>Carl Collins</v>
      </c>
      <c r="Q4432" s="11">
        <f>WEEKDAY('Consolidtaed Data'!$F6509)</f>
        <v>2</v>
      </c>
      <c r="R4432" s="9">
        <f>MONTH('Consolidtaed Data'!$F6509)</f>
        <v>5</v>
      </c>
      <c r="S4432" s="9" t="str">
        <f>TEXT(Table3[[#This Row],[Purchase Date]],"MMMM")</f>
        <v>November</v>
      </c>
      <c r="T4432" s="9">
        <f>YEAR('Consolidtaed Data'!$F6509)</f>
        <v>2021</v>
      </c>
    </row>
    <row r="4433" spans="1:20" x14ac:dyDescent="0.3">
      <c r="A4433" s="9" t="s">
        <v>5456</v>
      </c>
      <c r="B4433" s="9" t="s">
        <v>429</v>
      </c>
      <c r="C4433" s="9" t="s">
        <v>25</v>
      </c>
      <c r="D4433" s="9" t="s">
        <v>46</v>
      </c>
      <c r="E4433" s="9" t="s">
        <v>1172</v>
      </c>
      <c r="F4433" s="10">
        <v>44156</v>
      </c>
      <c r="G4433" s="10" t="str">
        <f>VLOOKUP(Table3[[#This Row],[Product ID]],[1]Products!$A:$G,2,0)</f>
        <v>Product 87</v>
      </c>
      <c r="H4433" s="22">
        <v>4</v>
      </c>
      <c r="I4433" s="9">
        <f>VLOOKUP('Consolidtaed Data'!$B6941,[1]Products!$A:$G,4,0)</f>
        <v>1500</v>
      </c>
      <c r="J4433" s="9">
        <f>VLOOKUP('Consolidtaed Data'!$B6941,[1]Products!$A:$G,3,0)</f>
        <v>900</v>
      </c>
      <c r="K4433" s="9">
        <f>'Consolidtaed Data'!$J6941*'Consolidtaed Data'!$H6941</f>
        <v>1301</v>
      </c>
      <c r="L4433" s="9">
        <f>'Consolidtaed Data'!$I6941*'Consolidtaed Data'!$H6941</f>
        <v>1587</v>
      </c>
      <c r="M4433" s="9">
        <f>'Consolidtaed Data'!$L6941-'Consolidtaed Data'!$K6941</f>
        <v>286</v>
      </c>
      <c r="N4433" s="9" t="str">
        <f>VLOOKUP('Consolidtaed Data'!$C6941,[1]Locations!$A:$O,2,0)</f>
        <v>Riverside</v>
      </c>
      <c r="O4433" s="9" t="str">
        <f>VLOOKUP('Consolidtaed Data'!$D6941,'[1]Sales People'!$A:$B,2,0)</f>
        <v>Joshua Cook</v>
      </c>
      <c r="P4433" s="9" t="str">
        <f>VLOOKUP('Consolidtaed Data'!$E6941,[1]Customers!$A:$B,2,0)</f>
        <v>Eugene Cunningham</v>
      </c>
      <c r="Q4433" s="11">
        <f>WEEKDAY('Consolidtaed Data'!$F6941)</f>
        <v>7</v>
      </c>
      <c r="R4433" s="9">
        <f>MONTH('Consolidtaed Data'!$F6941)</f>
        <v>6</v>
      </c>
      <c r="S4433" s="9" t="str">
        <f>TEXT(Table3[[#This Row],[Purchase Date]],"MMMM")</f>
        <v>November</v>
      </c>
      <c r="T4433" s="9">
        <f>YEAR('Consolidtaed Data'!$F6941)</f>
        <v>2021</v>
      </c>
    </row>
    <row r="4434" spans="1:20" x14ac:dyDescent="0.3">
      <c r="A4434" s="9" t="s">
        <v>5457</v>
      </c>
      <c r="B4434" s="9" t="s">
        <v>234</v>
      </c>
      <c r="C4434" s="9" t="s">
        <v>173</v>
      </c>
      <c r="D4434" s="9" t="s">
        <v>46</v>
      </c>
      <c r="E4434" s="9" t="s">
        <v>1056</v>
      </c>
      <c r="F4434" s="10">
        <v>44156</v>
      </c>
      <c r="G4434" s="10" t="str">
        <f>VLOOKUP(Table3[[#This Row],[Product ID]],[1]Products!$A:$G,2,0)</f>
        <v>Product 54</v>
      </c>
      <c r="H4434" s="22">
        <v>1</v>
      </c>
      <c r="I4434" s="9">
        <f>VLOOKUP('Consolidtaed Data'!$B7057,[1]Products!$A:$G,4,0)</f>
        <v>826</v>
      </c>
      <c r="J4434" s="9">
        <f>VLOOKUP('Consolidtaed Data'!$B7057,[1]Products!$A:$G,3,0)</f>
        <v>562</v>
      </c>
      <c r="K4434" s="9">
        <f>'Consolidtaed Data'!$J7057*'Consolidtaed Data'!$H7057</f>
        <v>450</v>
      </c>
      <c r="L4434" s="9">
        <f>'Consolidtaed Data'!$I7057*'Consolidtaed Data'!$H7057</f>
        <v>818</v>
      </c>
      <c r="M4434" s="9">
        <f>'Consolidtaed Data'!$L7057-'Consolidtaed Data'!$K7057</f>
        <v>1378</v>
      </c>
      <c r="N4434" s="9" t="str">
        <f>VLOOKUP('Consolidtaed Data'!$C7057,[1]Locations!$A:$O,2,0)</f>
        <v>Santa Clara</v>
      </c>
      <c r="O4434" s="9" t="str">
        <f>VLOOKUP('Consolidtaed Data'!$D7057,'[1]Sales People'!$A:$B,2,0)</f>
        <v>Charles Harper</v>
      </c>
      <c r="P4434" s="9" t="str">
        <f>VLOOKUP('Consolidtaed Data'!$E7057,[1]Customers!$A:$B,2,0)</f>
        <v>Samuel Burke</v>
      </c>
      <c r="Q4434" s="11">
        <f>WEEKDAY('Consolidtaed Data'!$F7057)</f>
        <v>2</v>
      </c>
      <c r="R4434" s="9">
        <f>MONTH('Consolidtaed Data'!$F7057)</f>
        <v>6</v>
      </c>
      <c r="S4434" s="9" t="str">
        <f>TEXT(Table3[[#This Row],[Purchase Date]],"MMMM")</f>
        <v>November</v>
      </c>
      <c r="T4434" s="9">
        <f>YEAR('Consolidtaed Data'!$F7057)</f>
        <v>2021</v>
      </c>
    </row>
    <row r="4435" spans="1:20" x14ac:dyDescent="0.3">
      <c r="A4435" s="9" t="s">
        <v>5458</v>
      </c>
      <c r="B4435" s="9" t="s">
        <v>580</v>
      </c>
      <c r="C4435" s="9" t="s">
        <v>228</v>
      </c>
      <c r="D4435" s="9" t="s">
        <v>272</v>
      </c>
      <c r="E4435" s="9" t="s">
        <v>1362</v>
      </c>
      <c r="F4435" s="10">
        <v>44156</v>
      </c>
      <c r="G4435" s="10" t="str">
        <f>VLOOKUP(Table3[[#This Row],[Product ID]],[1]Products!$A:$G,2,0)</f>
        <v>Product 1</v>
      </c>
      <c r="H4435" s="22">
        <v>1</v>
      </c>
      <c r="I4435" s="9">
        <f>VLOOKUP('Consolidtaed Data'!$B8045,[1]Products!$A:$G,4,0)</f>
        <v>799</v>
      </c>
      <c r="J4435" s="9">
        <f>VLOOKUP('Consolidtaed Data'!$B8045,[1]Products!$A:$G,3,0)</f>
        <v>455</v>
      </c>
      <c r="K4435" s="9">
        <f>'Consolidtaed Data'!$J8045*'Consolidtaed Data'!$H8045</f>
        <v>634</v>
      </c>
      <c r="L4435" s="9">
        <f>'Consolidtaed Data'!$I8045*'Consolidtaed Data'!$H8045</f>
        <v>880</v>
      </c>
      <c r="M4435" s="9">
        <f>'Consolidtaed Data'!$L8045-'Consolidtaed Data'!$K8045</f>
        <v>96</v>
      </c>
      <c r="N4435" s="9" t="str">
        <f>VLOOKUP('Consolidtaed Data'!$C8045,[1]Locations!$A:$O,2,0)</f>
        <v>Oceanside</v>
      </c>
      <c r="O4435" s="9" t="str">
        <f>VLOOKUP('Consolidtaed Data'!$D8045,'[1]Sales People'!$A:$B,2,0)</f>
        <v>Joe Sims</v>
      </c>
      <c r="P4435" s="9" t="str">
        <f>VLOOKUP('Consolidtaed Data'!$E8045,[1]Customers!$A:$B,2,0)</f>
        <v>Thomas Campbell</v>
      </c>
      <c r="Q4435" s="11">
        <f>WEEKDAY('Consolidtaed Data'!$F8045)</f>
        <v>7</v>
      </c>
      <c r="R4435" s="9">
        <f>MONTH('Consolidtaed Data'!$F8045)</f>
        <v>9</v>
      </c>
      <c r="S4435" s="9" t="str">
        <f>TEXT(Table3[[#This Row],[Purchase Date]],"MMMM")</f>
        <v>November</v>
      </c>
      <c r="T4435" s="9">
        <f>YEAR('Consolidtaed Data'!$F8045)</f>
        <v>2021</v>
      </c>
    </row>
    <row r="4436" spans="1:20" x14ac:dyDescent="0.3">
      <c r="A4436" s="9" t="s">
        <v>5459</v>
      </c>
      <c r="B4436" s="9" t="s">
        <v>71</v>
      </c>
      <c r="C4436" s="9" t="s">
        <v>263</v>
      </c>
      <c r="D4436" s="9" t="s">
        <v>235</v>
      </c>
      <c r="E4436" s="9" t="s">
        <v>211</v>
      </c>
      <c r="F4436" s="10">
        <v>44156</v>
      </c>
      <c r="G4436" s="10" t="str">
        <f>VLOOKUP(Table3[[#This Row],[Product ID]],[1]Products!$A:$G,2,0)</f>
        <v>Product 42</v>
      </c>
      <c r="H4436" s="22">
        <v>3</v>
      </c>
      <c r="I4436" s="9">
        <f>VLOOKUP('Consolidtaed Data'!$B8230,[1]Products!$A:$G,4,0)</f>
        <v>203</v>
      </c>
      <c r="J4436" s="9">
        <f>VLOOKUP('Consolidtaed Data'!$B8230,[1]Products!$A:$G,3,0)</f>
        <v>154</v>
      </c>
      <c r="K4436" s="9">
        <f>'Consolidtaed Data'!$J8230*'Consolidtaed Data'!$H8230</f>
        <v>79</v>
      </c>
      <c r="L4436" s="9">
        <f>'Consolidtaed Data'!$I8230*'Consolidtaed Data'!$H8230</f>
        <v>127</v>
      </c>
      <c r="M4436" s="9">
        <f>'Consolidtaed Data'!$L8230-'Consolidtaed Data'!$K8230</f>
        <v>599</v>
      </c>
      <c r="N4436" s="9" t="str">
        <f>VLOOKUP('Consolidtaed Data'!$C8230,[1]Locations!$A:$O,2,0)</f>
        <v>Downey</v>
      </c>
      <c r="O4436" s="9" t="str">
        <f>VLOOKUP('Consolidtaed Data'!$D8230,'[1]Sales People'!$A:$B,2,0)</f>
        <v>Arthur Mccoy</v>
      </c>
      <c r="P4436" s="9" t="str">
        <f>VLOOKUP('Consolidtaed Data'!$E8230,[1]Customers!$A:$B,2,0)</f>
        <v>Christopher Hudson</v>
      </c>
      <c r="Q4436" s="11">
        <f>WEEKDAY('Consolidtaed Data'!$F8230)</f>
        <v>7</v>
      </c>
      <c r="R4436" s="9">
        <f>MONTH('Consolidtaed Data'!$F8230)</f>
        <v>9</v>
      </c>
      <c r="S4436" s="9" t="str">
        <f>TEXT(Table3[[#This Row],[Purchase Date]],"MMMM")</f>
        <v>November</v>
      </c>
      <c r="T4436" s="9">
        <f>YEAR('Consolidtaed Data'!$F8230)</f>
        <v>2021</v>
      </c>
    </row>
    <row r="4437" spans="1:20" x14ac:dyDescent="0.3">
      <c r="A4437" s="9" t="s">
        <v>5460</v>
      </c>
      <c r="B4437" s="9" t="s">
        <v>390</v>
      </c>
      <c r="C4437" s="9" t="s">
        <v>8</v>
      </c>
      <c r="D4437" s="9" t="s">
        <v>272</v>
      </c>
      <c r="E4437" s="9" t="s">
        <v>109</v>
      </c>
      <c r="F4437" s="10">
        <v>44156</v>
      </c>
      <c r="G4437" s="10" t="str">
        <f>VLOOKUP(Table3[[#This Row],[Product ID]],[1]Products!$A:$G,2,0)</f>
        <v>Product 48</v>
      </c>
      <c r="H4437" s="22">
        <v>1</v>
      </c>
      <c r="I4437" s="9">
        <f>VLOOKUP('Consolidtaed Data'!$B8309,[1]Products!$A:$G,4,0)</f>
        <v>315</v>
      </c>
      <c r="J4437" s="9">
        <f>VLOOKUP('Consolidtaed Data'!$B8309,[1]Products!$A:$G,3,0)</f>
        <v>208</v>
      </c>
      <c r="K4437" s="9">
        <f>'Consolidtaed Data'!$J8309*'Consolidtaed Data'!$H8309</f>
        <v>1397</v>
      </c>
      <c r="L4437" s="9">
        <f>'Consolidtaed Data'!$I8309*'Consolidtaed Data'!$H8309</f>
        <v>1967</v>
      </c>
      <c r="M4437" s="9">
        <f>'Consolidtaed Data'!$L8309-'Consolidtaed Data'!$K8309</f>
        <v>2924</v>
      </c>
      <c r="N4437" s="9" t="str">
        <f>VLOOKUP('Consolidtaed Data'!$C8309,[1]Locations!$A:$O,2,0)</f>
        <v>Irvine</v>
      </c>
      <c r="O4437" s="9" t="str">
        <f>VLOOKUP('Consolidtaed Data'!$D8309,'[1]Sales People'!$A:$B,2,0)</f>
        <v>Clarence Fox</v>
      </c>
      <c r="P4437" s="9" t="str">
        <f>VLOOKUP('Consolidtaed Data'!$E8309,[1]Customers!$A:$B,2,0)</f>
        <v>Shawn Ray</v>
      </c>
      <c r="Q4437" s="11">
        <f>WEEKDAY('Consolidtaed Data'!$F8309)</f>
        <v>6</v>
      </c>
      <c r="R4437" s="9">
        <f>MONTH('Consolidtaed Data'!$F8309)</f>
        <v>9</v>
      </c>
      <c r="S4437" s="9" t="str">
        <f>TEXT(Table3[[#This Row],[Purchase Date]],"MMMM")</f>
        <v>November</v>
      </c>
      <c r="T4437" s="9">
        <f>YEAR('Consolidtaed Data'!$F8309)</f>
        <v>2021</v>
      </c>
    </row>
    <row r="4438" spans="1:20" x14ac:dyDescent="0.3">
      <c r="A4438" s="9" t="s">
        <v>5461</v>
      </c>
      <c r="B4438" s="9" t="s">
        <v>322</v>
      </c>
      <c r="C4438" s="9" t="s">
        <v>140</v>
      </c>
      <c r="D4438" s="9" t="s">
        <v>229</v>
      </c>
      <c r="E4438" s="9" t="s">
        <v>846</v>
      </c>
      <c r="F4438" s="10">
        <v>44156</v>
      </c>
      <c r="G4438" s="10" t="str">
        <f>VLOOKUP(Table3[[#This Row],[Product ID]],[1]Products!$A:$G,2,0)</f>
        <v>Product 43</v>
      </c>
      <c r="H4438" s="22">
        <v>1</v>
      </c>
      <c r="I4438" s="9">
        <f>VLOOKUP('Consolidtaed Data'!$B9015,[1]Products!$A:$G,4,0)</f>
        <v>1708</v>
      </c>
      <c r="J4438" s="9">
        <f>VLOOKUP('Consolidtaed Data'!$B9015,[1]Products!$A:$G,3,0)</f>
        <v>871</v>
      </c>
      <c r="K4438" s="9">
        <f>'Consolidtaed Data'!$J9015*'Consolidtaed Data'!$H9015</f>
        <v>3036</v>
      </c>
      <c r="L4438" s="9">
        <f>'Consolidtaed Data'!$I9015*'Consolidtaed Data'!$H9015</f>
        <v>4820</v>
      </c>
      <c r="M4438" s="9">
        <f>'Consolidtaed Data'!$L9015-'Consolidtaed Data'!$K9015</f>
        <v>204</v>
      </c>
      <c r="N4438" s="9" t="str">
        <f>VLOOKUP('Consolidtaed Data'!$C9015,[1]Locations!$A:$O,2,0)</f>
        <v>Costa Mesa</v>
      </c>
      <c r="O4438" s="9" t="str">
        <f>VLOOKUP('Consolidtaed Data'!$D9015,'[1]Sales People'!$A:$B,2,0)</f>
        <v>Bobby Russell</v>
      </c>
      <c r="P4438" s="9" t="str">
        <f>VLOOKUP('Consolidtaed Data'!$E9015,[1]Customers!$A:$B,2,0)</f>
        <v>Christopher Johnston</v>
      </c>
      <c r="Q4438" s="11">
        <f>WEEKDAY('Consolidtaed Data'!$F9015)</f>
        <v>7</v>
      </c>
      <c r="R4438" s="9">
        <f>MONTH('Consolidtaed Data'!$F9015)</f>
        <v>11</v>
      </c>
      <c r="S4438" s="9" t="str">
        <f>TEXT(Table3[[#This Row],[Purchase Date]],"MMMM")</f>
        <v>November</v>
      </c>
      <c r="T4438" s="9">
        <f>YEAR('Consolidtaed Data'!$F9015)</f>
        <v>2021</v>
      </c>
    </row>
    <row r="4439" spans="1:20" x14ac:dyDescent="0.3">
      <c r="A4439" s="9" t="s">
        <v>5462</v>
      </c>
      <c r="B4439" s="9" t="s">
        <v>160</v>
      </c>
      <c r="C4439" s="9" t="s">
        <v>59</v>
      </c>
      <c r="D4439" s="9" t="s">
        <v>241</v>
      </c>
      <c r="E4439" s="9" t="s">
        <v>1035</v>
      </c>
      <c r="F4439" s="10">
        <v>44156</v>
      </c>
      <c r="G4439" s="10" t="str">
        <f>VLOOKUP(Table3[[#This Row],[Product ID]],[1]Products!$A:$G,2,0)</f>
        <v>Product 28</v>
      </c>
      <c r="H4439" s="22">
        <v>1</v>
      </c>
      <c r="I4439" s="9">
        <f>VLOOKUP('Consolidtaed Data'!$B9139,[1]Products!$A:$G,4,0)</f>
        <v>1889</v>
      </c>
      <c r="J4439" s="9">
        <f>VLOOKUP('Consolidtaed Data'!$B9139,[1]Products!$A:$G,3,0)</f>
        <v>945</v>
      </c>
      <c r="K4439" s="9">
        <f>'Consolidtaed Data'!$J9139*'Consolidtaed Data'!$H9139</f>
        <v>1251</v>
      </c>
      <c r="L4439" s="9">
        <f>'Consolidtaed Data'!$I9139*'Consolidtaed Data'!$H9139</f>
        <v>1526</v>
      </c>
      <c r="M4439" s="9">
        <f>'Consolidtaed Data'!$L9139-'Consolidtaed Data'!$K9139</f>
        <v>164</v>
      </c>
      <c r="N4439" s="9" t="str">
        <f>VLOOKUP('Consolidtaed Data'!$C9139,[1]Locations!$A:$O,2,0)</f>
        <v>Carlsbad</v>
      </c>
      <c r="O4439" s="9" t="str">
        <f>VLOOKUP('Consolidtaed Data'!$D9139,'[1]Sales People'!$A:$B,2,0)</f>
        <v>Bobby Russell</v>
      </c>
      <c r="P4439" s="9" t="str">
        <f>VLOOKUP('Consolidtaed Data'!$E9139,[1]Customers!$A:$B,2,0)</f>
        <v>Jerry Rogers</v>
      </c>
      <c r="Q4439" s="11">
        <f>WEEKDAY('Consolidtaed Data'!$F9139)</f>
        <v>2</v>
      </c>
      <c r="R4439" s="9">
        <f>MONTH('Consolidtaed Data'!$F9139)</f>
        <v>11</v>
      </c>
      <c r="S4439" s="9" t="str">
        <f>TEXT(Table3[[#This Row],[Purchase Date]],"MMMM")</f>
        <v>November</v>
      </c>
      <c r="T4439" s="9">
        <f>YEAR('Consolidtaed Data'!$F9139)</f>
        <v>2021</v>
      </c>
    </row>
    <row r="4440" spans="1:20" x14ac:dyDescent="0.3">
      <c r="A4440" s="9" t="s">
        <v>5463</v>
      </c>
      <c r="B4440" s="9" t="s">
        <v>49</v>
      </c>
      <c r="C4440" s="9" t="s">
        <v>50</v>
      </c>
      <c r="D4440" s="9" t="s">
        <v>26</v>
      </c>
      <c r="E4440" s="9" t="s">
        <v>1887</v>
      </c>
      <c r="F4440" s="10">
        <v>44156</v>
      </c>
      <c r="G4440" s="10" t="str">
        <f>VLOOKUP(Table3[[#This Row],[Product ID]],[1]Products!$A:$G,2,0)</f>
        <v>Product 30</v>
      </c>
      <c r="H4440" s="22">
        <v>2</v>
      </c>
      <c r="I4440" s="9">
        <f>VLOOKUP('Consolidtaed Data'!$B9663,[1]Products!$A:$G,4,0)</f>
        <v>603</v>
      </c>
      <c r="J4440" s="9">
        <f>VLOOKUP('Consolidtaed Data'!$B9663,[1]Products!$A:$G,3,0)</f>
        <v>416</v>
      </c>
      <c r="K4440" s="9">
        <f>'Consolidtaed Data'!$J9663*'Consolidtaed Data'!$H9663</f>
        <v>296</v>
      </c>
      <c r="L4440" s="9">
        <f>'Consolidtaed Data'!$I9663*'Consolidtaed Data'!$H9663</f>
        <v>502</v>
      </c>
      <c r="M4440" s="9">
        <f>'Consolidtaed Data'!$L9663-'Consolidtaed Data'!$K9663</f>
        <v>196</v>
      </c>
      <c r="N4440" s="9" t="str">
        <f>VLOOKUP('Consolidtaed Data'!$C9663,[1]Locations!$A:$O,2,0)</f>
        <v>Irvine</v>
      </c>
      <c r="O4440" s="9" t="str">
        <f>VLOOKUP('Consolidtaed Data'!$D9663,'[1]Sales People'!$A:$B,2,0)</f>
        <v>Roger Robertson</v>
      </c>
      <c r="P4440" s="9" t="str">
        <f>VLOOKUP('Consolidtaed Data'!$E9663,[1]Customers!$A:$B,2,0)</f>
        <v>Walter Harris</v>
      </c>
      <c r="Q4440" s="11">
        <f>WEEKDAY('Consolidtaed Data'!$F9663)</f>
        <v>6</v>
      </c>
      <c r="R4440" s="9">
        <f>MONTH('Consolidtaed Data'!$F9663)</f>
        <v>12</v>
      </c>
      <c r="S4440" s="9" t="str">
        <f>TEXT(Table3[[#This Row],[Purchase Date]],"MMMM")</f>
        <v>November</v>
      </c>
      <c r="T4440" s="9">
        <f>YEAR('Consolidtaed Data'!$F9663)</f>
        <v>2021</v>
      </c>
    </row>
    <row r="4441" spans="1:20" x14ac:dyDescent="0.3">
      <c r="A4441" s="9" t="s">
        <v>5464</v>
      </c>
      <c r="B4441" s="9" t="s">
        <v>125</v>
      </c>
      <c r="C4441" s="9" t="s">
        <v>178</v>
      </c>
      <c r="D4441" s="9" t="s">
        <v>329</v>
      </c>
      <c r="E4441" s="9" t="s">
        <v>416</v>
      </c>
      <c r="F4441" s="10">
        <v>44157</v>
      </c>
      <c r="G4441" s="10" t="str">
        <f>VLOOKUP(Table3[[#This Row],[Product ID]],[1]Products!$A:$G,2,0)</f>
        <v>Product 40</v>
      </c>
      <c r="H4441" s="22">
        <v>3</v>
      </c>
      <c r="I4441" s="9">
        <f>VLOOKUP('Consolidtaed Data'!$B5128,[1]Products!$A:$G,4,0)</f>
        <v>1353</v>
      </c>
      <c r="J4441" s="9">
        <f>VLOOKUP('Consolidtaed Data'!$B5128,[1]Products!$A:$G,3,0)</f>
        <v>947</v>
      </c>
      <c r="K4441" s="9">
        <f>'Consolidtaed Data'!$J5128*'Consolidtaed Data'!$H5128</f>
        <v>72</v>
      </c>
      <c r="L4441" s="9">
        <f>'Consolidtaed Data'!$I5128*'Consolidtaed Data'!$H5128</f>
        <v>136</v>
      </c>
      <c r="M4441" s="9">
        <f>'Consolidtaed Data'!$L5128-'Consolidtaed Data'!$K5128</f>
        <v>246</v>
      </c>
      <c r="N4441" s="9" t="str">
        <f>VLOOKUP('Consolidtaed Data'!$C5128,[1]Locations!$A:$O,2,0)</f>
        <v>Elk Grove</v>
      </c>
      <c r="O4441" s="9" t="str">
        <f>VLOOKUP('Consolidtaed Data'!$D5128,'[1]Sales People'!$A:$B,2,0)</f>
        <v>Brian Hansen</v>
      </c>
      <c r="P4441" s="9" t="str">
        <f>VLOOKUP('Consolidtaed Data'!$E5128,[1]Customers!$A:$B,2,0)</f>
        <v>Clarence Freeman</v>
      </c>
      <c r="Q4441" s="11">
        <f>WEEKDAY('Consolidtaed Data'!$F5128)</f>
        <v>3</v>
      </c>
      <c r="R4441" s="9">
        <f>MONTH('Consolidtaed Data'!$F5128)</f>
        <v>1</v>
      </c>
      <c r="S4441" s="9" t="str">
        <f>TEXT(Table3[[#This Row],[Purchase Date]],"MMMM")</f>
        <v>November</v>
      </c>
      <c r="T4441" s="9">
        <f>YEAR('Consolidtaed Data'!$F5128)</f>
        <v>2021</v>
      </c>
    </row>
    <row r="4442" spans="1:20" x14ac:dyDescent="0.3">
      <c r="A4442" s="9" t="s">
        <v>5465</v>
      </c>
      <c r="B4442" s="9" t="s">
        <v>129</v>
      </c>
      <c r="C4442" s="9" t="s">
        <v>30</v>
      </c>
      <c r="D4442" s="9" t="s">
        <v>123</v>
      </c>
      <c r="E4442" s="9" t="s">
        <v>788</v>
      </c>
      <c r="F4442" s="10">
        <v>44157</v>
      </c>
      <c r="G4442" s="10" t="str">
        <f>VLOOKUP(Table3[[#This Row],[Product ID]],[1]Products!$A:$G,2,0)</f>
        <v>Product 47</v>
      </c>
      <c r="H4442" s="22">
        <v>4</v>
      </c>
      <c r="I4442" s="9">
        <f>VLOOKUP('Consolidtaed Data'!$B6025,[1]Products!$A:$G,4,0)</f>
        <v>1708</v>
      </c>
      <c r="J4442" s="9">
        <f>VLOOKUP('Consolidtaed Data'!$B6025,[1]Products!$A:$G,3,0)</f>
        <v>871</v>
      </c>
      <c r="K4442" s="9">
        <f>'Consolidtaed Data'!$J6025*'Consolidtaed Data'!$H6025</f>
        <v>130</v>
      </c>
      <c r="L4442" s="9">
        <f>'Consolidtaed Data'!$I6025*'Consolidtaed Data'!$H6025</f>
        <v>181</v>
      </c>
      <c r="M4442" s="9">
        <f>'Consolidtaed Data'!$L6025-'Consolidtaed Data'!$K6025</f>
        <v>1024</v>
      </c>
      <c r="N4442" s="9" t="str">
        <f>VLOOKUP('Consolidtaed Data'!$C6025,[1]Locations!$A:$O,2,0)</f>
        <v>San Jose</v>
      </c>
      <c r="O4442" s="9" t="str">
        <f>VLOOKUP('Consolidtaed Data'!$D6025,'[1]Sales People'!$A:$B,2,0)</f>
        <v>Patrick Ruiz</v>
      </c>
      <c r="P4442" s="9" t="str">
        <f>VLOOKUP('Consolidtaed Data'!$E6025,[1]Customers!$A:$B,2,0)</f>
        <v>Lawrence Sanchez</v>
      </c>
      <c r="Q4442" s="11">
        <f>WEEKDAY('Consolidtaed Data'!$F6025)</f>
        <v>1</v>
      </c>
      <c r="R4442" s="9">
        <f>MONTH('Consolidtaed Data'!$F6025)</f>
        <v>4</v>
      </c>
      <c r="S4442" s="9" t="str">
        <f>TEXT(Table3[[#This Row],[Purchase Date]],"MMMM")</f>
        <v>November</v>
      </c>
      <c r="T4442" s="9">
        <f>YEAR('Consolidtaed Data'!$F6025)</f>
        <v>2021</v>
      </c>
    </row>
    <row r="4443" spans="1:20" x14ac:dyDescent="0.3">
      <c r="A4443" s="9" t="s">
        <v>5466</v>
      </c>
      <c r="B4443" s="9" t="s">
        <v>252</v>
      </c>
      <c r="C4443" s="9" t="s">
        <v>90</v>
      </c>
      <c r="D4443" s="9" t="s">
        <v>113</v>
      </c>
      <c r="E4443" s="9" t="s">
        <v>534</v>
      </c>
      <c r="F4443" s="10">
        <v>44157</v>
      </c>
      <c r="G4443" s="10" t="str">
        <f>VLOOKUP(Table3[[#This Row],[Product ID]],[1]Products!$A:$G,2,0)</f>
        <v>Product 81</v>
      </c>
      <c r="H4443" s="22">
        <v>1</v>
      </c>
      <c r="I4443" s="9">
        <f>VLOOKUP('Consolidtaed Data'!$B6147,[1]Products!$A:$G,4,0)</f>
        <v>1635</v>
      </c>
      <c r="J4443" s="9">
        <f>VLOOKUP('Consolidtaed Data'!$B6147,[1]Products!$A:$G,3,0)</f>
        <v>1046</v>
      </c>
      <c r="K4443" s="9">
        <f>'Consolidtaed Data'!$J6147*'Consolidtaed Data'!$H6147</f>
        <v>208</v>
      </c>
      <c r="L4443" s="9">
        <f>'Consolidtaed Data'!$I6147*'Consolidtaed Data'!$H6147</f>
        <v>315</v>
      </c>
      <c r="M4443" s="9">
        <f>'Consolidtaed Data'!$L6147-'Consolidtaed Data'!$K6147</f>
        <v>1224</v>
      </c>
      <c r="N4443" s="9" t="str">
        <f>VLOOKUP('Consolidtaed Data'!$C6147,[1]Locations!$A:$O,2,0)</f>
        <v>Garden Grove</v>
      </c>
      <c r="O4443" s="9" t="str">
        <f>VLOOKUP('Consolidtaed Data'!$D6147,'[1]Sales People'!$A:$B,2,0)</f>
        <v>Martin Carr</v>
      </c>
      <c r="P4443" s="9" t="str">
        <f>VLOOKUP('Consolidtaed Data'!$E6147,[1]Customers!$A:$B,2,0)</f>
        <v>Martin Berry</v>
      </c>
      <c r="Q4443" s="11">
        <f>WEEKDAY('Consolidtaed Data'!$F6147)</f>
        <v>3</v>
      </c>
      <c r="R4443" s="9">
        <f>MONTH('Consolidtaed Data'!$F6147)</f>
        <v>4</v>
      </c>
      <c r="S4443" s="9" t="str">
        <f>TEXT(Table3[[#This Row],[Purchase Date]],"MMMM")</f>
        <v>November</v>
      </c>
      <c r="T4443" s="9">
        <f>YEAR('Consolidtaed Data'!$F6147)</f>
        <v>2021</v>
      </c>
    </row>
    <row r="4444" spans="1:20" x14ac:dyDescent="0.3">
      <c r="A4444" s="9" t="s">
        <v>5467</v>
      </c>
      <c r="B4444" s="9" t="s">
        <v>529</v>
      </c>
      <c r="C4444" s="9" t="s">
        <v>228</v>
      </c>
      <c r="D4444" s="9" t="s">
        <v>229</v>
      </c>
      <c r="E4444" s="9" t="s">
        <v>158</v>
      </c>
      <c r="F4444" s="10">
        <v>44157</v>
      </c>
      <c r="G4444" s="10" t="str">
        <f>VLOOKUP(Table3[[#This Row],[Product ID]],[1]Products!$A:$G,2,0)</f>
        <v>Product 56</v>
      </c>
      <c r="H4444" s="22">
        <v>2</v>
      </c>
      <c r="I4444" s="9">
        <f>VLOOKUP('Consolidtaed Data'!$B6419,[1]Products!$A:$G,4,0)</f>
        <v>1367</v>
      </c>
      <c r="J4444" s="9">
        <f>VLOOKUP('Consolidtaed Data'!$B6419,[1]Products!$A:$G,3,0)</f>
        <v>984</v>
      </c>
      <c r="K4444" s="9">
        <f>'Consolidtaed Data'!$J6419*'Consolidtaed Data'!$H6419</f>
        <v>588</v>
      </c>
      <c r="L4444" s="9">
        <f>'Consolidtaed Data'!$I6419*'Consolidtaed Data'!$H6419</f>
        <v>736</v>
      </c>
      <c r="M4444" s="9">
        <f>'Consolidtaed Data'!$L6419-'Consolidtaed Data'!$K6419</f>
        <v>408</v>
      </c>
      <c r="N4444" s="9" t="str">
        <f>VLOOKUP('Consolidtaed Data'!$C6419,[1]Locations!$A:$O,2,0)</f>
        <v>San Jose</v>
      </c>
      <c r="O4444" s="9" t="str">
        <f>VLOOKUP('Consolidtaed Data'!$D6419,'[1]Sales People'!$A:$B,2,0)</f>
        <v>Larry Marshall</v>
      </c>
      <c r="P4444" s="9" t="str">
        <f>VLOOKUP('Consolidtaed Data'!$E6419,[1]Customers!$A:$B,2,0)</f>
        <v>Michael Mills</v>
      </c>
      <c r="Q4444" s="11">
        <f>WEEKDAY('Consolidtaed Data'!$F6419)</f>
        <v>7</v>
      </c>
      <c r="R4444" s="9">
        <f>MONTH('Consolidtaed Data'!$F6419)</f>
        <v>5</v>
      </c>
      <c r="S4444" s="9" t="str">
        <f>TEXT(Table3[[#This Row],[Purchase Date]],"MMMM")</f>
        <v>November</v>
      </c>
      <c r="T4444" s="9">
        <f>YEAR('Consolidtaed Data'!$F6419)</f>
        <v>2021</v>
      </c>
    </row>
    <row r="4445" spans="1:20" x14ac:dyDescent="0.3">
      <c r="A4445" s="9" t="s">
        <v>5468</v>
      </c>
      <c r="B4445" s="9" t="s">
        <v>355</v>
      </c>
      <c r="C4445" s="9" t="s">
        <v>59</v>
      </c>
      <c r="D4445" s="9" t="s">
        <v>246</v>
      </c>
      <c r="E4445" s="9" t="s">
        <v>836</v>
      </c>
      <c r="F4445" s="10">
        <v>44157</v>
      </c>
      <c r="G4445" s="10" t="str">
        <f>VLOOKUP(Table3[[#This Row],[Product ID]],[1]Products!$A:$G,2,0)</f>
        <v>Product 100</v>
      </c>
      <c r="H4445" s="22">
        <v>1</v>
      </c>
      <c r="I4445" s="9">
        <f>VLOOKUP('Consolidtaed Data'!$B6515,[1]Products!$A:$G,4,0)</f>
        <v>368</v>
      </c>
      <c r="J4445" s="9">
        <f>VLOOKUP('Consolidtaed Data'!$B6515,[1]Products!$A:$G,3,0)</f>
        <v>294</v>
      </c>
      <c r="K4445" s="9">
        <f>'Consolidtaed Data'!$J6515*'Consolidtaed Data'!$H6515</f>
        <v>208</v>
      </c>
      <c r="L4445" s="9">
        <f>'Consolidtaed Data'!$I6515*'Consolidtaed Data'!$H6515</f>
        <v>400</v>
      </c>
      <c r="M4445" s="9">
        <f>'Consolidtaed Data'!$L6515-'Consolidtaed Data'!$K6515</f>
        <v>902</v>
      </c>
      <c r="N4445" s="9" t="str">
        <f>VLOOKUP('Consolidtaed Data'!$C6515,[1]Locations!$A:$O,2,0)</f>
        <v>Los Angeles</v>
      </c>
      <c r="O4445" s="9" t="str">
        <f>VLOOKUP('Consolidtaed Data'!$D6515,'[1]Sales People'!$A:$B,2,0)</f>
        <v>Jimmy Young</v>
      </c>
      <c r="P4445" s="9" t="str">
        <f>VLOOKUP('Consolidtaed Data'!$E6515,[1]Customers!$A:$B,2,0)</f>
        <v>Justin Graham</v>
      </c>
      <c r="Q4445" s="11">
        <f>WEEKDAY('Consolidtaed Data'!$F6515)</f>
        <v>2</v>
      </c>
      <c r="R4445" s="9">
        <f>MONTH('Consolidtaed Data'!$F6515)</f>
        <v>5</v>
      </c>
      <c r="S4445" s="9" t="str">
        <f>TEXT(Table3[[#This Row],[Purchase Date]],"MMMM")</f>
        <v>November</v>
      </c>
      <c r="T4445" s="9">
        <f>YEAR('Consolidtaed Data'!$F6515)</f>
        <v>2021</v>
      </c>
    </row>
    <row r="4446" spans="1:20" x14ac:dyDescent="0.3">
      <c r="A4446" s="9" t="s">
        <v>5469</v>
      </c>
      <c r="B4446" s="9" t="s">
        <v>136</v>
      </c>
      <c r="C4446" s="9" t="s">
        <v>331</v>
      </c>
      <c r="D4446" s="9" t="s">
        <v>87</v>
      </c>
      <c r="E4446" s="9" t="s">
        <v>659</v>
      </c>
      <c r="F4446" s="10">
        <v>44157</v>
      </c>
      <c r="G4446" s="10" t="str">
        <f>VLOOKUP(Table3[[#This Row],[Product ID]],[1]Products!$A:$G,2,0)</f>
        <v>Product 2</v>
      </c>
      <c r="H4446" s="22">
        <v>4</v>
      </c>
      <c r="I4446" s="9">
        <f>VLOOKUP('Consolidtaed Data'!$B6583,[1]Products!$A:$G,4,0)</f>
        <v>2391</v>
      </c>
      <c r="J4446" s="9">
        <f>VLOOKUP('Consolidtaed Data'!$B6583,[1]Products!$A:$G,3,0)</f>
        <v>1291</v>
      </c>
      <c r="K4446" s="9">
        <f>'Consolidtaed Data'!$J6583*'Consolidtaed Data'!$H6583</f>
        <v>4554</v>
      </c>
      <c r="L4446" s="9">
        <f>'Consolidtaed Data'!$I6583*'Consolidtaed Data'!$H6583</f>
        <v>7230</v>
      </c>
      <c r="M4446" s="9">
        <f>'Consolidtaed Data'!$L6583-'Consolidtaed Data'!$K6583</f>
        <v>3308</v>
      </c>
      <c r="N4446" s="9" t="str">
        <f>VLOOKUP('Consolidtaed Data'!$C6583,[1]Locations!$A:$O,2,0)</f>
        <v>El Monte</v>
      </c>
      <c r="O4446" s="9" t="str">
        <f>VLOOKUP('Consolidtaed Data'!$D6583,'[1]Sales People'!$A:$B,2,0)</f>
        <v>Jerry Perry</v>
      </c>
      <c r="P4446" s="9" t="str">
        <f>VLOOKUP('Consolidtaed Data'!$E6583,[1]Customers!$A:$B,2,0)</f>
        <v>Larry Ray</v>
      </c>
      <c r="Q4446" s="11">
        <f>WEEKDAY('Consolidtaed Data'!$F6583)</f>
        <v>1</v>
      </c>
      <c r="R4446" s="9">
        <f>MONTH('Consolidtaed Data'!$F6583)</f>
        <v>5</v>
      </c>
      <c r="S4446" s="9" t="str">
        <f>TEXT(Table3[[#This Row],[Purchase Date]],"MMMM")</f>
        <v>November</v>
      </c>
      <c r="T4446" s="9">
        <f>YEAR('Consolidtaed Data'!$F6583)</f>
        <v>2021</v>
      </c>
    </row>
    <row r="4447" spans="1:20" x14ac:dyDescent="0.3">
      <c r="A4447" s="9" t="s">
        <v>5470</v>
      </c>
      <c r="B4447" s="9" t="s">
        <v>116</v>
      </c>
      <c r="C4447" s="9" t="s">
        <v>421</v>
      </c>
      <c r="D4447" s="9" t="s">
        <v>68</v>
      </c>
      <c r="E4447" s="9" t="s">
        <v>696</v>
      </c>
      <c r="F4447" s="10">
        <v>44157</v>
      </c>
      <c r="G4447" s="10" t="str">
        <f>VLOOKUP(Table3[[#This Row],[Product ID]],[1]Products!$A:$G,2,0)</f>
        <v>Product 55</v>
      </c>
      <c r="H4447" s="22">
        <v>4</v>
      </c>
      <c r="I4447" s="9">
        <f>VLOOKUP('Consolidtaed Data'!$B6960,[1]Products!$A:$G,4,0)</f>
        <v>1494</v>
      </c>
      <c r="J4447" s="9">
        <f>VLOOKUP('Consolidtaed Data'!$B6960,[1]Products!$A:$G,3,0)</f>
        <v>971</v>
      </c>
      <c r="K4447" s="9">
        <f>'Consolidtaed Data'!$J6960*'Consolidtaed Data'!$H6960</f>
        <v>1620</v>
      </c>
      <c r="L4447" s="9">
        <f>'Consolidtaed Data'!$I6960*'Consolidtaed Data'!$H6960</f>
        <v>2613</v>
      </c>
      <c r="M4447" s="9">
        <f>'Consolidtaed Data'!$L6960-'Consolidtaed Data'!$K6960</f>
        <v>192</v>
      </c>
      <c r="N4447" s="9" t="str">
        <f>VLOOKUP('Consolidtaed Data'!$C6960,[1]Locations!$A:$O,2,0)</f>
        <v>Torrance</v>
      </c>
      <c r="O4447" s="9" t="str">
        <f>VLOOKUP('Consolidtaed Data'!$D6960,'[1]Sales People'!$A:$B,2,0)</f>
        <v>Jimmy Young</v>
      </c>
      <c r="P4447" s="9" t="str">
        <f>VLOOKUP('Consolidtaed Data'!$E6960,[1]Customers!$A:$B,2,0)</f>
        <v>Raymond Fields</v>
      </c>
      <c r="Q4447" s="11">
        <f>WEEKDAY('Consolidtaed Data'!$F6960)</f>
        <v>2</v>
      </c>
      <c r="R4447" s="9">
        <f>MONTH('Consolidtaed Data'!$F6960)</f>
        <v>6</v>
      </c>
      <c r="S4447" s="9" t="str">
        <f>TEXT(Table3[[#This Row],[Purchase Date]],"MMMM")</f>
        <v>November</v>
      </c>
      <c r="T4447" s="9">
        <f>YEAR('Consolidtaed Data'!$F6960)</f>
        <v>2021</v>
      </c>
    </row>
    <row r="4448" spans="1:20" x14ac:dyDescent="0.3">
      <c r="A4448" s="9" t="s">
        <v>5471</v>
      </c>
      <c r="B4448" s="9" t="s">
        <v>38</v>
      </c>
      <c r="C4448" s="9" t="s">
        <v>55</v>
      </c>
      <c r="D4448" s="9" t="s">
        <v>64</v>
      </c>
      <c r="E4448" s="9" t="s">
        <v>375</v>
      </c>
      <c r="F4448" s="10">
        <v>44157</v>
      </c>
      <c r="G4448" s="10" t="str">
        <f>VLOOKUP(Table3[[#This Row],[Product ID]],[1]Products!$A:$G,2,0)</f>
        <v>Product 25</v>
      </c>
      <c r="H4448" s="22">
        <v>1</v>
      </c>
      <c r="I4448" s="9">
        <f>VLOOKUP('Consolidtaed Data'!$B7249,[1]Products!$A:$G,4,0)</f>
        <v>603</v>
      </c>
      <c r="J4448" s="9">
        <f>VLOOKUP('Consolidtaed Data'!$B7249,[1]Products!$A:$G,3,0)</f>
        <v>416</v>
      </c>
      <c r="K4448" s="9">
        <f>'Consolidtaed Data'!$J7249*'Consolidtaed Data'!$H7249</f>
        <v>1485</v>
      </c>
      <c r="L4448" s="9">
        <f>'Consolidtaed Data'!$I7249*'Consolidtaed Data'!$H7249</f>
        <v>2091</v>
      </c>
      <c r="M4448" s="9">
        <f>'Consolidtaed Data'!$L7249-'Consolidtaed Data'!$K7249</f>
        <v>782</v>
      </c>
      <c r="N4448" s="9" t="str">
        <f>VLOOKUP('Consolidtaed Data'!$C7249,[1]Locations!$A:$O,2,0)</f>
        <v>Costa Mesa</v>
      </c>
      <c r="O4448" s="9" t="str">
        <f>VLOOKUP('Consolidtaed Data'!$D7249,'[1]Sales People'!$A:$B,2,0)</f>
        <v>Justin Lynch</v>
      </c>
      <c r="P4448" s="9" t="str">
        <f>VLOOKUP('Consolidtaed Data'!$E7249,[1]Customers!$A:$B,2,0)</f>
        <v>Phillip Webb</v>
      </c>
      <c r="Q4448" s="11">
        <f>WEEKDAY('Consolidtaed Data'!$F7249)</f>
        <v>1</v>
      </c>
      <c r="R4448" s="9">
        <f>MONTH('Consolidtaed Data'!$F7249)</f>
        <v>7</v>
      </c>
      <c r="S4448" s="9" t="str">
        <f>TEXT(Table3[[#This Row],[Purchase Date]],"MMMM")</f>
        <v>November</v>
      </c>
      <c r="T4448" s="9">
        <f>YEAR('Consolidtaed Data'!$F7249)</f>
        <v>2021</v>
      </c>
    </row>
    <row r="4449" spans="1:20" x14ac:dyDescent="0.3">
      <c r="A4449" s="9" t="s">
        <v>5472</v>
      </c>
      <c r="B4449" s="9" t="s">
        <v>148</v>
      </c>
      <c r="C4449" s="9" t="s">
        <v>72</v>
      </c>
      <c r="D4449" s="9" t="s">
        <v>241</v>
      </c>
      <c r="E4449" s="9" t="s">
        <v>36</v>
      </c>
      <c r="F4449" s="10">
        <v>44157</v>
      </c>
      <c r="G4449" s="10" t="str">
        <f>VLOOKUP(Table3[[#This Row],[Product ID]],[1]Products!$A:$G,2,0)</f>
        <v>Product 16</v>
      </c>
      <c r="H4449" s="22">
        <v>1</v>
      </c>
      <c r="I4449" s="9">
        <f>VLOOKUP('Consolidtaed Data'!$B7265,[1]Products!$A:$G,4,0)</f>
        <v>1743</v>
      </c>
      <c r="J4449" s="9">
        <f>VLOOKUP('Consolidtaed Data'!$B7265,[1]Products!$A:$G,3,0)</f>
        <v>872</v>
      </c>
      <c r="K4449" s="9">
        <f>'Consolidtaed Data'!$J7265*'Consolidtaed Data'!$H7265</f>
        <v>873</v>
      </c>
      <c r="L4449" s="9">
        <f>'Consolidtaed Data'!$I7265*'Consolidtaed Data'!$H7265</f>
        <v>1134</v>
      </c>
      <c r="M4449" s="9">
        <f>'Consolidtaed Data'!$L7265-'Consolidtaed Data'!$K7265</f>
        <v>192</v>
      </c>
      <c r="N4449" s="9" t="str">
        <f>VLOOKUP('Consolidtaed Data'!$C7265,[1]Locations!$A:$O,2,0)</f>
        <v>Simi Valley</v>
      </c>
      <c r="O4449" s="9" t="str">
        <f>VLOOKUP('Consolidtaed Data'!$D7265,'[1]Sales People'!$A:$B,2,0)</f>
        <v>Larry Marshall</v>
      </c>
      <c r="P4449" s="9" t="str">
        <f>VLOOKUP('Consolidtaed Data'!$E7265,[1]Customers!$A:$B,2,0)</f>
        <v>Joe Baker</v>
      </c>
      <c r="Q4449" s="11">
        <f>WEEKDAY('Consolidtaed Data'!$F7265)</f>
        <v>2</v>
      </c>
      <c r="R4449" s="9">
        <f>MONTH('Consolidtaed Data'!$F7265)</f>
        <v>7</v>
      </c>
      <c r="S4449" s="9" t="str">
        <f>TEXT(Table3[[#This Row],[Purchase Date]],"MMMM")</f>
        <v>November</v>
      </c>
      <c r="T4449" s="9">
        <f>YEAR('Consolidtaed Data'!$F7265)</f>
        <v>2021</v>
      </c>
    </row>
    <row r="4450" spans="1:20" x14ac:dyDescent="0.3">
      <c r="A4450" s="9" t="s">
        <v>5473</v>
      </c>
      <c r="B4450" s="9" t="s">
        <v>330</v>
      </c>
      <c r="C4450" s="9" t="s">
        <v>295</v>
      </c>
      <c r="D4450" s="9" t="s">
        <v>272</v>
      </c>
      <c r="E4450" s="9" t="s">
        <v>620</v>
      </c>
      <c r="F4450" s="10">
        <v>44157</v>
      </c>
      <c r="G4450" s="10" t="str">
        <f>VLOOKUP(Table3[[#This Row],[Product ID]],[1]Products!$A:$G,2,0)</f>
        <v>Product 91</v>
      </c>
      <c r="H4450" s="22">
        <v>2</v>
      </c>
      <c r="I4450" s="9">
        <f>VLOOKUP('Consolidtaed Data'!$B7320,[1]Products!$A:$G,4,0)</f>
        <v>1887</v>
      </c>
      <c r="J4450" s="9">
        <f>VLOOKUP('Consolidtaed Data'!$B7320,[1]Products!$A:$G,3,0)</f>
        <v>1378</v>
      </c>
      <c r="K4450" s="9">
        <f>'Consolidtaed Data'!$J7320*'Consolidtaed Data'!$H7320</f>
        <v>1223</v>
      </c>
      <c r="L4450" s="9">
        <f>'Consolidtaed Data'!$I7320*'Consolidtaed Data'!$H7320</f>
        <v>2005</v>
      </c>
      <c r="M4450" s="9">
        <f>'Consolidtaed Data'!$L7320-'Consolidtaed Data'!$K7320</f>
        <v>408</v>
      </c>
      <c r="N4450" s="9" t="str">
        <f>VLOOKUP('Consolidtaed Data'!$C7320,[1]Locations!$A:$O,2,0)</f>
        <v>Roseville</v>
      </c>
      <c r="O4450" s="9" t="str">
        <f>VLOOKUP('Consolidtaed Data'!$D7320,'[1]Sales People'!$A:$B,2,0)</f>
        <v>Clarence Fox</v>
      </c>
      <c r="P4450" s="9" t="str">
        <f>VLOOKUP('Consolidtaed Data'!$E7320,[1]Customers!$A:$B,2,0)</f>
        <v>Shawn Reynolds</v>
      </c>
      <c r="Q4450" s="11">
        <f>WEEKDAY('Consolidtaed Data'!$F7320)</f>
        <v>6</v>
      </c>
      <c r="R4450" s="9">
        <f>MONTH('Consolidtaed Data'!$F7320)</f>
        <v>7</v>
      </c>
      <c r="S4450" s="9" t="str">
        <f>TEXT(Table3[[#This Row],[Purchase Date]],"MMMM")</f>
        <v>November</v>
      </c>
      <c r="T4450" s="9">
        <f>YEAR('Consolidtaed Data'!$F7320)</f>
        <v>2021</v>
      </c>
    </row>
    <row r="4451" spans="1:20" x14ac:dyDescent="0.3">
      <c r="A4451" s="9" t="s">
        <v>5474</v>
      </c>
      <c r="B4451" s="9" t="s">
        <v>338</v>
      </c>
      <c r="C4451" s="9" t="s">
        <v>192</v>
      </c>
      <c r="D4451" s="9" t="s">
        <v>174</v>
      </c>
      <c r="E4451" s="9" t="s">
        <v>1180</v>
      </c>
      <c r="F4451" s="10">
        <v>44157</v>
      </c>
      <c r="G4451" s="10" t="str">
        <f>VLOOKUP(Table3[[#This Row],[Product ID]],[1]Products!$A:$G,2,0)</f>
        <v>Product 95</v>
      </c>
      <c r="H4451" s="22">
        <v>1</v>
      </c>
      <c r="I4451" s="9">
        <f>VLOOKUP('Consolidtaed Data'!$B7812,[1]Products!$A:$G,4,0)</f>
        <v>584</v>
      </c>
      <c r="J4451" s="9">
        <f>VLOOKUP('Consolidtaed Data'!$B7812,[1]Products!$A:$G,3,0)</f>
        <v>420</v>
      </c>
      <c r="K4451" s="9">
        <f>'Consolidtaed Data'!$J7812*'Consolidtaed Data'!$H7812</f>
        <v>1485</v>
      </c>
      <c r="L4451" s="9">
        <f>'Consolidtaed Data'!$I7812*'Consolidtaed Data'!$H7812</f>
        <v>2091</v>
      </c>
      <c r="M4451" s="9">
        <f>'Consolidtaed Data'!$L7812-'Consolidtaed Data'!$K7812</f>
        <v>496</v>
      </c>
      <c r="N4451" s="9" t="str">
        <f>VLOOKUP('Consolidtaed Data'!$C7812,[1]Locations!$A:$O,2,0)</f>
        <v>Chula Vista</v>
      </c>
      <c r="O4451" s="9" t="str">
        <f>VLOOKUP('Consolidtaed Data'!$D7812,'[1]Sales People'!$A:$B,2,0)</f>
        <v>Sean Miller</v>
      </c>
      <c r="P4451" s="9" t="str">
        <f>VLOOKUP('Consolidtaed Data'!$E7812,[1]Customers!$A:$B,2,0)</f>
        <v>Jeremy Schmidt</v>
      </c>
      <c r="Q4451" s="11">
        <f>WEEKDAY('Consolidtaed Data'!$F7812)</f>
        <v>2</v>
      </c>
      <c r="R4451" s="9">
        <f>MONTH('Consolidtaed Data'!$F7812)</f>
        <v>8</v>
      </c>
      <c r="S4451" s="9" t="str">
        <f>TEXT(Table3[[#This Row],[Purchase Date]],"MMMM")</f>
        <v>November</v>
      </c>
      <c r="T4451" s="9">
        <f>YEAR('Consolidtaed Data'!$F7812)</f>
        <v>2021</v>
      </c>
    </row>
    <row r="4452" spans="1:20" x14ac:dyDescent="0.3">
      <c r="A4452" s="9" t="s">
        <v>5475</v>
      </c>
      <c r="B4452" s="9" t="s">
        <v>411</v>
      </c>
      <c r="C4452" s="9" t="s">
        <v>186</v>
      </c>
      <c r="D4452" s="9" t="s">
        <v>149</v>
      </c>
      <c r="E4452" s="9" t="s">
        <v>2747</v>
      </c>
      <c r="F4452" s="10">
        <v>44157</v>
      </c>
      <c r="G4452" s="10" t="str">
        <f>VLOOKUP(Table3[[#This Row],[Product ID]],[1]Products!$A:$G,2,0)</f>
        <v>Product 27</v>
      </c>
      <c r="H4452" s="22">
        <v>1</v>
      </c>
      <c r="I4452" s="9">
        <f>VLOOKUP('Consolidtaed Data'!$B8155,[1]Products!$A:$G,4,0)</f>
        <v>2495</v>
      </c>
      <c r="J4452" s="9">
        <f>VLOOKUP('Consolidtaed Data'!$B8155,[1]Products!$A:$G,3,0)</f>
        <v>1896</v>
      </c>
      <c r="K4452" s="9">
        <f>'Consolidtaed Data'!$J8155*'Consolidtaed Data'!$H8155</f>
        <v>838</v>
      </c>
      <c r="L4452" s="9">
        <f>'Consolidtaed Data'!$I8155*'Consolidtaed Data'!$H8155</f>
        <v>1103</v>
      </c>
      <c r="M4452" s="9">
        <f>'Consolidtaed Data'!$L8155-'Consolidtaed Data'!$K8155</f>
        <v>380</v>
      </c>
      <c r="N4452" s="9" t="str">
        <f>VLOOKUP('Consolidtaed Data'!$C8155,[1]Locations!$A:$O,2,0)</f>
        <v>Temecula</v>
      </c>
      <c r="O4452" s="9" t="str">
        <f>VLOOKUP('Consolidtaed Data'!$D8155,'[1]Sales People'!$A:$B,2,0)</f>
        <v>Scott Mason</v>
      </c>
      <c r="P4452" s="9" t="str">
        <f>VLOOKUP('Consolidtaed Data'!$E8155,[1]Customers!$A:$B,2,0)</f>
        <v>Joshua Collins</v>
      </c>
      <c r="Q4452" s="11">
        <f>WEEKDAY('Consolidtaed Data'!$F8155)</f>
        <v>1</v>
      </c>
      <c r="R4452" s="9">
        <f>MONTH('Consolidtaed Data'!$F8155)</f>
        <v>9</v>
      </c>
      <c r="S4452" s="9" t="str">
        <f>TEXT(Table3[[#This Row],[Purchase Date]],"MMMM")</f>
        <v>November</v>
      </c>
      <c r="T4452" s="9">
        <f>YEAR('Consolidtaed Data'!$F8155)</f>
        <v>2021</v>
      </c>
    </row>
    <row r="4453" spans="1:20" x14ac:dyDescent="0.3">
      <c r="A4453" s="9" t="s">
        <v>5476</v>
      </c>
      <c r="B4453" s="9" t="s">
        <v>301</v>
      </c>
      <c r="C4453" s="9" t="s">
        <v>357</v>
      </c>
      <c r="D4453" s="9" t="s">
        <v>229</v>
      </c>
      <c r="E4453" s="9" t="s">
        <v>2208</v>
      </c>
      <c r="F4453" s="10">
        <v>44157</v>
      </c>
      <c r="G4453" s="10" t="str">
        <f>VLOOKUP(Table3[[#This Row],[Product ID]],[1]Products!$A:$G,2,0)</f>
        <v>Product 57</v>
      </c>
      <c r="H4453" s="22">
        <v>1</v>
      </c>
      <c r="I4453" s="9">
        <f>VLOOKUP('Consolidtaed Data'!$B8185,[1]Products!$A:$G,4,0)</f>
        <v>1635</v>
      </c>
      <c r="J4453" s="9">
        <f>VLOOKUP('Consolidtaed Data'!$B8185,[1]Products!$A:$G,3,0)</f>
        <v>1046</v>
      </c>
      <c r="K4453" s="9">
        <f>'Consolidtaed Data'!$J8185*'Consolidtaed Data'!$H8185</f>
        <v>871</v>
      </c>
      <c r="L4453" s="9">
        <f>'Consolidtaed Data'!$I8185*'Consolidtaed Data'!$H8185</f>
        <v>1708</v>
      </c>
      <c r="M4453" s="9">
        <f>'Consolidtaed Data'!$L8185-'Consolidtaed Data'!$K8185</f>
        <v>651</v>
      </c>
      <c r="N4453" s="9" t="str">
        <f>VLOOKUP('Consolidtaed Data'!$C8185,[1]Locations!$A:$O,2,0)</f>
        <v>Anaheim</v>
      </c>
      <c r="O4453" s="9" t="str">
        <f>VLOOKUP('Consolidtaed Data'!$D8185,'[1]Sales People'!$A:$B,2,0)</f>
        <v>Robert Reed</v>
      </c>
      <c r="P4453" s="9" t="str">
        <f>VLOOKUP('Consolidtaed Data'!$E8185,[1]Customers!$A:$B,2,0)</f>
        <v>Roy Scott</v>
      </c>
      <c r="Q4453" s="11">
        <f>WEEKDAY('Consolidtaed Data'!$F8185)</f>
        <v>4</v>
      </c>
      <c r="R4453" s="9">
        <f>MONTH('Consolidtaed Data'!$F8185)</f>
        <v>9</v>
      </c>
      <c r="S4453" s="9" t="str">
        <f>TEXT(Table3[[#This Row],[Purchase Date]],"MMMM")</f>
        <v>November</v>
      </c>
      <c r="T4453" s="9">
        <f>YEAR('Consolidtaed Data'!$F8185)</f>
        <v>2021</v>
      </c>
    </row>
    <row r="4454" spans="1:20" x14ac:dyDescent="0.3">
      <c r="A4454" s="9" t="s">
        <v>5477</v>
      </c>
      <c r="B4454" s="9" t="s">
        <v>284</v>
      </c>
      <c r="C4454" s="9" t="s">
        <v>412</v>
      </c>
      <c r="D4454" s="9" t="s">
        <v>56</v>
      </c>
      <c r="E4454" s="9" t="s">
        <v>740</v>
      </c>
      <c r="F4454" s="10">
        <v>44157</v>
      </c>
      <c r="G4454" s="10" t="str">
        <f>VLOOKUP(Table3[[#This Row],[Product ID]],[1]Products!$A:$G,2,0)</f>
        <v>Product 96</v>
      </c>
      <c r="H4454" s="22">
        <v>1</v>
      </c>
      <c r="I4454" s="9">
        <f>VLOOKUP('Consolidtaed Data'!$B8407,[1]Products!$A:$G,4,0)</f>
        <v>2005</v>
      </c>
      <c r="J4454" s="9">
        <f>VLOOKUP('Consolidtaed Data'!$B8407,[1]Products!$A:$G,3,0)</f>
        <v>1223</v>
      </c>
      <c r="K4454" s="9">
        <f>'Consolidtaed Data'!$J8407*'Consolidtaed Data'!$H8407</f>
        <v>732</v>
      </c>
      <c r="L4454" s="9">
        <f>'Consolidtaed Data'!$I8407*'Consolidtaed Data'!$H8407</f>
        <v>1077</v>
      </c>
      <c r="M4454" s="9">
        <f>'Consolidtaed Data'!$L8407-'Consolidtaed Data'!$K8407</f>
        <v>13</v>
      </c>
      <c r="N4454" s="9" t="str">
        <f>VLOOKUP('Consolidtaed Data'!$C8407,[1]Locations!$A:$O,2,0)</f>
        <v>Garden Grove</v>
      </c>
      <c r="O4454" s="9" t="str">
        <f>VLOOKUP('Consolidtaed Data'!$D8407,'[1]Sales People'!$A:$B,2,0)</f>
        <v>Andrew Bowman</v>
      </c>
      <c r="P4454" s="9" t="str">
        <f>VLOOKUP('Consolidtaed Data'!$E8407,[1]Customers!$A:$B,2,0)</f>
        <v>Eugene Scott</v>
      </c>
      <c r="Q4454" s="11">
        <f>WEEKDAY('Consolidtaed Data'!$F8407)</f>
        <v>6</v>
      </c>
      <c r="R4454" s="9">
        <f>MONTH('Consolidtaed Data'!$F8407)</f>
        <v>10</v>
      </c>
      <c r="S4454" s="9" t="str">
        <f>TEXT(Table3[[#This Row],[Purchase Date]],"MMMM")</f>
        <v>November</v>
      </c>
      <c r="T4454" s="9">
        <f>YEAR('Consolidtaed Data'!$F8407)</f>
        <v>2021</v>
      </c>
    </row>
    <row r="4455" spans="1:20" x14ac:dyDescent="0.3">
      <c r="A4455" s="9" t="s">
        <v>5478</v>
      </c>
      <c r="B4455" s="9" t="s">
        <v>443</v>
      </c>
      <c r="C4455" s="9" t="s">
        <v>357</v>
      </c>
      <c r="D4455" s="9" t="s">
        <v>113</v>
      </c>
      <c r="E4455" s="9" t="s">
        <v>1319</v>
      </c>
      <c r="F4455" s="10">
        <v>44157</v>
      </c>
      <c r="G4455" s="10" t="str">
        <f>VLOOKUP(Table3[[#This Row],[Product ID]],[1]Products!$A:$G,2,0)</f>
        <v>Product 61</v>
      </c>
      <c r="H4455" s="22">
        <v>1</v>
      </c>
      <c r="I4455" s="9">
        <f>VLOOKUP('Consolidtaed Data'!$B9425,[1]Products!$A:$G,4,0)</f>
        <v>2495</v>
      </c>
      <c r="J4455" s="9">
        <f>VLOOKUP('Consolidtaed Data'!$B9425,[1]Products!$A:$G,3,0)</f>
        <v>1896</v>
      </c>
      <c r="K4455" s="9">
        <f>'Consolidtaed Data'!$J9425*'Consolidtaed Data'!$H9425</f>
        <v>2108</v>
      </c>
      <c r="L4455" s="9">
        <f>'Consolidtaed Data'!$I9425*'Consolidtaed Data'!$H9425</f>
        <v>2810</v>
      </c>
      <c r="M4455" s="9">
        <f>'Consolidtaed Data'!$L9425-'Consolidtaed Data'!$K9425</f>
        <v>148</v>
      </c>
      <c r="N4455" s="9" t="str">
        <f>VLOOKUP('Consolidtaed Data'!$C9425,[1]Locations!$A:$O,2,0)</f>
        <v>Lancaster</v>
      </c>
      <c r="O4455" s="9" t="str">
        <f>VLOOKUP('Consolidtaed Data'!$D9425,'[1]Sales People'!$A:$B,2,0)</f>
        <v>Ryan Butler</v>
      </c>
      <c r="P4455" s="9" t="str">
        <f>VLOOKUP('Consolidtaed Data'!$E9425,[1]Customers!$A:$B,2,0)</f>
        <v>Adam Bailey</v>
      </c>
      <c r="Q4455" s="11">
        <f>WEEKDAY('Consolidtaed Data'!$F9425)</f>
        <v>1</v>
      </c>
      <c r="R4455" s="9">
        <f>MONTH('Consolidtaed Data'!$F9425)</f>
        <v>12</v>
      </c>
      <c r="S4455" s="9" t="str">
        <f>TEXT(Table3[[#This Row],[Purchase Date]],"MMMM")</f>
        <v>November</v>
      </c>
      <c r="T4455" s="9">
        <f>YEAR('Consolidtaed Data'!$F9425)</f>
        <v>2021</v>
      </c>
    </row>
    <row r="4456" spans="1:20" x14ac:dyDescent="0.3">
      <c r="A4456" s="9" t="s">
        <v>5479</v>
      </c>
      <c r="B4456" s="9" t="s">
        <v>148</v>
      </c>
      <c r="C4456" s="9" t="s">
        <v>104</v>
      </c>
      <c r="D4456" s="9" t="s">
        <v>241</v>
      </c>
      <c r="E4456" s="9" t="s">
        <v>150</v>
      </c>
      <c r="F4456" s="10">
        <v>44157</v>
      </c>
      <c r="G4456" s="10" t="str">
        <f>VLOOKUP(Table3[[#This Row],[Product ID]],[1]Products!$A:$G,2,0)</f>
        <v>Product 16</v>
      </c>
      <c r="H4456" s="22">
        <v>3</v>
      </c>
      <c r="I4456" s="9">
        <f>VLOOKUP('Consolidtaed Data'!$B9432,[1]Products!$A:$G,4,0)</f>
        <v>584</v>
      </c>
      <c r="J4456" s="9">
        <f>VLOOKUP('Consolidtaed Data'!$B9432,[1]Products!$A:$G,3,0)</f>
        <v>420</v>
      </c>
      <c r="K4456" s="9">
        <f>'Consolidtaed Data'!$J9432*'Consolidtaed Data'!$H9432</f>
        <v>1295</v>
      </c>
      <c r="L4456" s="9">
        <f>'Consolidtaed Data'!$I9432*'Consolidtaed Data'!$H9432</f>
        <v>1639</v>
      </c>
      <c r="M4456" s="9">
        <f>'Consolidtaed Data'!$L9432-'Consolidtaed Data'!$K9432</f>
        <v>275</v>
      </c>
      <c r="N4456" s="9" t="str">
        <f>VLOOKUP('Consolidtaed Data'!$C9432,[1]Locations!$A:$O,2,0)</f>
        <v>East Los Angeles</v>
      </c>
      <c r="O4456" s="9" t="str">
        <f>VLOOKUP('Consolidtaed Data'!$D9432,'[1]Sales People'!$A:$B,2,0)</f>
        <v>Clarence Fox</v>
      </c>
      <c r="P4456" s="9" t="str">
        <f>VLOOKUP('Consolidtaed Data'!$E9432,[1]Customers!$A:$B,2,0)</f>
        <v>Albert Jacobs</v>
      </c>
      <c r="Q4456" s="11">
        <f>WEEKDAY('Consolidtaed Data'!$F9432)</f>
        <v>2</v>
      </c>
      <c r="R4456" s="9">
        <f>MONTH('Consolidtaed Data'!$F9432)</f>
        <v>12</v>
      </c>
      <c r="S4456" s="9" t="str">
        <f>TEXT(Table3[[#This Row],[Purchase Date]],"MMMM")</f>
        <v>November</v>
      </c>
      <c r="T4456" s="9">
        <f>YEAR('Consolidtaed Data'!$F9432)</f>
        <v>2021</v>
      </c>
    </row>
    <row r="4457" spans="1:20" x14ac:dyDescent="0.3">
      <c r="A4457" s="9" t="s">
        <v>5480</v>
      </c>
      <c r="B4457" s="9" t="s">
        <v>418</v>
      </c>
      <c r="C4457" s="9" t="s">
        <v>245</v>
      </c>
      <c r="D4457" s="9" t="s">
        <v>315</v>
      </c>
      <c r="E4457" s="9" t="s">
        <v>1201</v>
      </c>
      <c r="F4457" s="10">
        <v>44157</v>
      </c>
      <c r="G4457" s="10" t="str">
        <f>VLOOKUP(Table3[[#This Row],[Product ID]],[1]Products!$A:$G,2,0)</f>
        <v>Product 82</v>
      </c>
      <c r="H4457" s="22">
        <v>4</v>
      </c>
      <c r="I4457" s="9">
        <f>VLOOKUP('Consolidtaed Data'!$B9453,[1]Products!$A:$G,4,0)</f>
        <v>368</v>
      </c>
      <c r="J4457" s="9">
        <f>VLOOKUP('Consolidtaed Data'!$B9453,[1]Products!$A:$G,3,0)</f>
        <v>294</v>
      </c>
      <c r="K4457" s="9">
        <f>'Consolidtaed Data'!$J9453*'Consolidtaed Data'!$H9453</f>
        <v>2373</v>
      </c>
      <c r="L4457" s="9">
        <f>'Consolidtaed Data'!$I9453*'Consolidtaed Data'!$H9453</f>
        <v>4566</v>
      </c>
      <c r="M4457" s="9">
        <f>'Consolidtaed Data'!$L9453-'Consolidtaed Data'!$K9453</f>
        <v>364</v>
      </c>
      <c r="N4457" s="9" t="str">
        <f>VLOOKUP('Consolidtaed Data'!$C9453,[1]Locations!$A:$O,2,0)</f>
        <v>Elk Grove</v>
      </c>
      <c r="O4457" s="9" t="str">
        <f>VLOOKUP('Consolidtaed Data'!$D9453,'[1]Sales People'!$A:$B,2,0)</f>
        <v>Kenneth Fields</v>
      </c>
      <c r="P4457" s="9" t="str">
        <f>VLOOKUP('Consolidtaed Data'!$E9453,[1]Customers!$A:$B,2,0)</f>
        <v>Steve Diaz</v>
      </c>
      <c r="Q4457" s="11">
        <f>WEEKDAY('Consolidtaed Data'!$F9453)</f>
        <v>4</v>
      </c>
      <c r="R4457" s="9">
        <f>MONTH('Consolidtaed Data'!$F9453)</f>
        <v>12</v>
      </c>
      <c r="S4457" s="9" t="str">
        <f>TEXT(Table3[[#This Row],[Purchase Date]],"MMMM")</f>
        <v>November</v>
      </c>
      <c r="T4457" s="9">
        <f>YEAR('Consolidtaed Data'!$F9453)</f>
        <v>2021</v>
      </c>
    </row>
    <row r="4458" spans="1:20" x14ac:dyDescent="0.3">
      <c r="A4458" s="9" t="s">
        <v>5481</v>
      </c>
      <c r="B4458" s="9" t="s">
        <v>692</v>
      </c>
      <c r="C4458" s="9" t="s">
        <v>347</v>
      </c>
      <c r="D4458" s="9" t="s">
        <v>149</v>
      </c>
      <c r="E4458" s="9" t="s">
        <v>743</v>
      </c>
      <c r="F4458" s="10">
        <v>44157</v>
      </c>
      <c r="G4458" s="10" t="str">
        <f>VLOOKUP(Table3[[#This Row],[Product ID]],[1]Products!$A:$G,2,0)</f>
        <v>Product 83</v>
      </c>
      <c r="H4458" s="22">
        <v>2</v>
      </c>
      <c r="I4458" s="9">
        <f>VLOOKUP('Consolidtaed Data'!$B9536,[1]Products!$A:$G,4,0)</f>
        <v>2294</v>
      </c>
      <c r="J4458" s="9">
        <f>VLOOKUP('Consolidtaed Data'!$B9536,[1]Products!$A:$G,3,0)</f>
        <v>1399</v>
      </c>
      <c r="K4458" s="9">
        <f>'Consolidtaed Data'!$J9536*'Consolidtaed Data'!$H9536</f>
        <v>3600</v>
      </c>
      <c r="L4458" s="9">
        <f>'Consolidtaed Data'!$I9536*'Consolidtaed Data'!$H9536</f>
        <v>6000</v>
      </c>
      <c r="M4458" s="9">
        <f>'Consolidtaed Data'!$L9536-'Consolidtaed Data'!$K9536</f>
        <v>792</v>
      </c>
      <c r="N4458" s="9" t="str">
        <f>VLOOKUP('Consolidtaed Data'!$C9536,[1]Locations!$A:$O,2,0)</f>
        <v>Richmond</v>
      </c>
      <c r="O4458" s="9" t="str">
        <f>VLOOKUP('Consolidtaed Data'!$D9536,'[1]Sales People'!$A:$B,2,0)</f>
        <v>John Reyes</v>
      </c>
      <c r="P4458" s="9" t="str">
        <f>VLOOKUP('Consolidtaed Data'!$E9536,[1]Customers!$A:$B,2,0)</f>
        <v>Steven Owens</v>
      </c>
      <c r="Q4458" s="11">
        <f>WEEKDAY('Consolidtaed Data'!$F9536)</f>
        <v>4</v>
      </c>
      <c r="R4458" s="9">
        <f>MONTH('Consolidtaed Data'!$F9536)</f>
        <v>12</v>
      </c>
      <c r="S4458" s="9" t="str">
        <f>TEXT(Table3[[#This Row],[Purchase Date]],"MMMM")</f>
        <v>November</v>
      </c>
      <c r="T4458" s="9">
        <f>YEAR('Consolidtaed Data'!$F9536)</f>
        <v>2021</v>
      </c>
    </row>
    <row r="4459" spans="1:20" x14ac:dyDescent="0.3">
      <c r="A4459" s="9" t="s">
        <v>5482</v>
      </c>
      <c r="B4459" s="9" t="s">
        <v>185</v>
      </c>
      <c r="C4459" s="9" t="s">
        <v>157</v>
      </c>
      <c r="D4459" s="9" t="s">
        <v>281</v>
      </c>
      <c r="E4459" s="9" t="s">
        <v>982</v>
      </c>
      <c r="F4459" s="10">
        <v>44158</v>
      </c>
      <c r="G4459" s="10" t="str">
        <f>VLOOKUP(Table3[[#This Row],[Product ID]],[1]Products!$A:$G,2,0)</f>
        <v>Product 65</v>
      </c>
      <c r="H4459" s="22">
        <v>3</v>
      </c>
      <c r="I4459" s="9">
        <f>VLOOKUP('Consolidtaed Data'!$B5080,[1]Products!$A:$G,4,0)</f>
        <v>1783</v>
      </c>
      <c r="J4459" s="9">
        <f>VLOOKUP('Consolidtaed Data'!$B5080,[1]Products!$A:$G,3,0)</f>
        <v>1516</v>
      </c>
      <c r="K4459" s="9">
        <f>'Consolidtaed Data'!$J5080*'Consolidtaed Data'!$H5080</f>
        <v>562</v>
      </c>
      <c r="L4459" s="9">
        <f>'Consolidtaed Data'!$I5080*'Consolidtaed Data'!$H5080</f>
        <v>826</v>
      </c>
      <c r="M4459" s="9">
        <f>'Consolidtaed Data'!$L5080-'Consolidtaed Data'!$K5080</f>
        <v>1695</v>
      </c>
      <c r="N4459" s="9" t="str">
        <f>VLOOKUP('Consolidtaed Data'!$C5080,[1]Locations!$A:$O,2,0)</f>
        <v>Orange</v>
      </c>
      <c r="O4459" s="9" t="str">
        <f>VLOOKUP('Consolidtaed Data'!$D5080,'[1]Sales People'!$A:$B,2,0)</f>
        <v>Eugene Holmes</v>
      </c>
      <c r="P4459" s="9" t="str">
        <f>VLOOKUP('Consolidtaed Data'!$E5080,[1]Customers!$A:$B,2,0)</f>
        <v>Phillip Tucker</v>
      </c>
      <c r="Q4459" s="11">
        <f>WEEKDAY('Consolidtaed Data'!$F5080)</f>
        <v>6</v>
      </c>
      <c r="R4459" s="9">
        <f>MONTH('Consolidtaed Data'!$F5080)</f>
        <v>1</v>
      </c>
      <c r="S4459" s="9" t="str">
        <f>TEXT(Table3[[#This Row],[Purchase Date]],"MMMM")</f>
        <v>November</v>
      </c>
      <c r="T4459" s="9">
        <f>YEAR('Consolidtaed Data'!$F5080)</f>
        <v>2021</v>
      </c>
    </row>
    <row r="4460" spans="1:20" x14ac:dyDescent="0.3">
      <c r="A4460" s="9" t="s">
        <v>5483</v>
      </c>
      <c r="B4460" s="9" t="s">
        <v>54</v>
      </c>
      <c r="C4460" s="9" t="s">
        <v>325</v>
      </c>
      <c r="D4460" s="9" t="s">
        <v>127</v>
      </c>
      <c r="E4460" s="9" t="s">
        <v>465</v>
      </c>
      <c r="F4460" s="10">
        <v>44158</v>
      </c>
      <c r="G4460" s="10" t="str">
        <f>VLOOKUP(Table3[[#This Row],[Product ID]],[1]Products!$A:$G,2,0)</f>
        <v>Product 41</v>
      </c>
      <c r="H4460" s="22">
        <v>1</v>
      </c>
      <c r="I4460" s="9">
        <f>VLOOKUP('Consolidtaed Data'!$B5086,[1]Products!$A:$G,4,0)</f>
        <v>1972</v>
      </c>
      <c r="J4460" s="9">
        <f>VLOOKUP('Consolidtaed Data'!$B5086,[1]Products!$A:$G,3,0)</f>
        <v>1321</v>
      </c>
      <c r="K4460" s="9">
        <f>'Consolidtaed Data'!$J5086*'Consolidtaed Data'!$H5086</f>
        <v>589</v>
      </c>
      <c r="L4460" s="9">
        <f>'Consolidtaed Data'!$I5086*'Consolidtaed Data'!$H5086</f>
        <v>1052</v>
      </c>
      <c r="M4460" s="9">
        <f>'Consolidtaed Data'!$L5086-'Consolidtaed Data'!$K5086</f>
        <v>1710</v>
      </c>
      <c r="N4460" s="9" t="str">
        <f>VLOOKUP('Consolidtaed Data'!$C5086,[1]Locations!$A:$O,2,0)</f>
        <v>Victorville</v>
      </c>
      <c r="O4460" s="9" t="str">
        <f>VLOOKUP('Consolidtaed Data'!$D5086,'[1]Sales People'!$A:$B,2,0)</f>
        <v>Sean Miller</v>
      </c>
      <c r="P4460" s="9" t="str">
        <f>VLOOKUP('Consolidtaed Data'!$E5086,[1]Customers!$A:$B,2,0)</f>
        <v>Matthew Walker</v>
      </c>
      <c r="Q4460" s="11">
        <f>WEEKDAY('Consolidtaed Data'!$F5086)</f>
        <v>6</v>
      </c>
      <c r="R4460" s="9">
        <f>MONTH('Consolidtaed Data'!$F5086)</f>
        <v>1</v>
      </c>
      <c r="S4460" s="9" t="str">
        <f>TEXT(Table3[[#This Row],[Purchase Date]],"MMMM")</f>
        <v>November</v>
      </c>
      <c r="T4460" s="9">
        <f>YEAR('Consolidtaed Data'!$F5086)</f>
        <v>2021</v>
      </c>
    </row>
    <row r="4461" spans="1:20" x14ac:dyDescent="0.3">
      <c r="A4461" s="9" t="s">
        <v>5484</v>
      </c>
      <c r="B4461" s="9" t="s">
        <v>330</v>
      </c>
      <c r="C4461" s="9" t="s">
        <v>295</v>
      </c>
      <c r="D4461" s="9" t="s">
        <v>329</v>
      </c>
      <c r="E4461" s="9" t="s">
        <v>371</v>
      </c>
      <c r="F4461" s="10">
        <v>44158</v>
      </c>
      <c r="G4461" s="10" t="str">
        <f>VLOOKUP(Table3[[#This Row],[Product ID]],[1]Products!$A:$G,2,0)</f>
        <v>Product 91</v>
      </c>
      <c r="H4461" s="22">
        <v>4</v>
      </c>
      <c r="I4461" s="9">
        <f>VLOOKUP('Consolidtaed Data'!$B5605,[1]Products!$A:$G,4,0)</f>
        <v>545</v>
      </c>
      <c r="J4461" s="9">
        <f>VLOOKUP('Consolidtaed Data'!$B5605,[1]Products!$A:$G,3,0)</f>
        <v>425</v>
      </c>
      <c r="K4461" s="9">
        <f>'Consolidtaed Data'!$J5605*'Consolidtaed Data'!$H5605</f>
        <v>2841</v>
      </c>
      <c r="L4461" s="9">
        <f>'Consolidtaed Data'!$I5605*'Consolidtaed Data'!$H5605</f>
        <v>4059</v>
      </c>
      <c r="M4461" s="9">
        <f>'Consolidtaed Data'!$L5605-'Consolidtaed Data'!$K5605</f>
        <v>267</v>
      </c>
      <c r="N4461" s="9" t="str">
        <f>VLOOKUP('Consolidtaed Data'!$C5605,[1]Locations!$A:$O,2,0)</f>
        <v>Victorville</v>
      </c>
      <c r="O4461" s="9" t="str">
        <f>VLOOKUP('Consolidtaed Data'!$D5605,'[1]Sales People'!$A:$B,2,0)</f>
        <v>Andrew Bowman</v>
      </c>
      <c r="P4461" s="9" t="str">
        <f>VLOOKUP('Consolidtaed Data'!$E5605,[1]Customers!$A:$B,2,0)</f>
        <v>Russell Nelson</v>
      </c>
      <c r="Q4461" s="11">
        <f>WEEKDAY('Consolidtaed Data'!$F5605)</f>
        <v>7</v>
      </c>
      <c r="R4461" s="9">
        <f>MONTH('Consolidtaed Data'!$F5605)</f>
        <v>2</v>
      </c>
      <c r="S4461" s="9" t="str">
        <f>TEXT(Table3[[#This Row],[Purchase Date]],"MMMM")</f>
        <v>November</v>
      </c>
      <c r="T4461" s="9">
        <f>YEAR('Consolidtaed Data'!$F5605)</f>
        <v>2021</v>
      </c>
    </row>
    <row r="4462" spans="1:20" x14ac:dyDescent="0.3">
      <c r="A4462" s="9" t="s">
        <v>5485</v>
      </c>
      <c r="B4462" s="9" t="s">
        <v>338</v>
      </c>
      <c r="C4462" s="9" t="s">
        <v>25</v>
      </c>
      <c r="D4462" s="9" t="s">
        <v>43</v>
      </c>
      <c r="E4462" s="9" t="s">
        <v>106</v>
      </c>
      <c r="F4462" s="10">
        <v>44158</v>
      </c>
      <c r="G4462" s="10" t="str">
        <f>VLOOKUP(Table3[[#This Row],[Product ID]],[1]Products!$A:$G,2,0)</f>
        <v>Product 95</v>
      </c>
      <c r="H4462" s="22">
        <v>2</v>
      </c>
      <c r="I4462" s="9">
        <f>VLOOKUP('Consolidtaed Data'!$B5675,[1]Products!$A:$G,4,0)</f>
        <v>596</v>
      </c>
      <c r="J4462" s="9">
        <f>VLOOKUP('Consolidtaed Data'!$B5675,[1]Products!$A:$G,3,0)</f>
        <v>358</v>
      </c>
      <c r="K4462" s="9">
        <f>'Consolidtaed Data'!$J5675*'Consolidtaed Data'!$H5675</f>
        <v>435</v>
      </c>
      <c r="L4462" s="9">
        <f>'Consolidtaed Data'!$I5675*'Consolidtaed Data'!$H5675</f>
        <v>530</v>
      </c>
      <c r="M4462" s="9">
        <f>'Consolidtaed Data'!$L5675-'Consolidtaed Data'!$K5675</f>
        <v>22</v>
      </c>
      <c r="N4462" s="9" t="str">
        <f>VLOOKUP('Consolidtaed Data'!$C5675,[1]Locations!$A:$O,2,0)</f>
        <v>Murrieta</v>
      </c>
      <c r="O4462" s="9" t="str">
        <f>VLOOKUP('Consolidtaed Data'!$D5675,'[1]Sales People'!$A:$B,2,0)</f>
        <v>Scott Mason</v>
      </c>
      <c r="P4462" s="9" t="str">
        <f>VLOOKUP('Consolidtaed Data'!$E5675,[1]Customers!$A:$B,2,0)</f>
        <v>Howard Lewis</v>
      </c>
      <c r="Q4462" s="11">
        <f>WEEKDAY('Consolidtaed Data'!$F5675)</f>
        <v>4</v>
      </c>
      <c r="R4462" s="9">
        <f>MONTH('Consolidtaed Data'!$F5675)</f>
        <v>2</v>
      </c>
      <c r="S4462" s="9" t="str">
        <f>TEXT(Table3[[#This Row],[Purchase Date]],"MMMM")</f>
        <v>November</v>
      </c>
      <c r="T4462" s="9">
        <f>YEAR('Consolidtaed Data'!$F5675)</f>
        <v>2021</v>
      </c>
    </row>
    <row r="4463" spans="1:20" x14ac:dyDescent="0.3">
      <c r="A4463" s="9" t="s">
        <v>5486</v>
      </c>
      <c r="B4463" s="9" t="s">
        <v>390</v>
      </c>
      <c r="C4463" s="9" t="s">
        <v>223</v>
      </c>
      <c r="D4463" s="9" t="s">
        <v>127</v>
      </c>
      <c r="E4463" s="9" t="s">
        <v>1284</v>
      </c>
      <c r="F4463" s="10">
        <v>44158</v>
      </c>
      <c r="G4463" s="10" t="str">
        <f>VLOOKUP(Table3[[#This Row],[Product ID]],[1]Products!$A:$G,2,0)</f>
        <v>Product 48</v>
      </c>
      <c r="H4463" s="22">
        <v>1</v>
      </c>
      <c r="I4463" s="9">
        <f>VLOOKUP('Consolidtaed Data'!$B5732,[1]Products!$A:$G,4,0)</f>
        <v>368</v>
      </c>
      <c r="J4463" s="9">
        <f>VLOOKUP('Consolidtaed Data'!$B5732,[1]Products!$A:$G,3,0)</f>
        <v>294</v>
      </c>
      <c r="K4463" s="9">
        <f>'Consolidtaed Data'!$J5732*'Consolidtaed Data'!$H5732</f>
        <v>2726</v>
      </c>
      <c r="L4463" s="9">
        <f>'Consolidtaed Data'!$I5732*'Consolidtaed Data'!$H5732</f>
        <v>3450</v>
      </c>
      <c r="M4463" s="9">
        <f>'Consolidtaed Data'!$L5732-'Consolidtaed Data'!$K5732</f>
        <v>766</v>
      </c>
      <c r="N4463" s="9" t="str">
        <f>VLOOKUP('Consolidtaed Data'!$C5732,[1]Locations!$A:$O,2,0)</f>
        <v>Huntington Beach</v>
      </c>
      <c r="O4463" s="9" t="str">
        <f>VLOOKUP('Consolidtaed Data'!$D5732,'[1]Sales People'!$A:$B,2,0)</f>
        <v>Larry Castillo</v>
      </c>
      <c r="P4463" s="9" t="str">
        <f>VLOOKUP('Consolidtaed Data'!$E5732,[1]Customers!$A:$B,2,0)</f>
        <v>Billy Adams</v>
      </c>
      <c r="Q4463" s="11">
        <f>WEEKDAY('Consolidtaed Data'!$F5732)</f>
        <v>1</v>
      </c>
      <c r="R4463" s="9">
        <f>MONTH('Consolidtaed Data'!$F5732)</f>
        <v>2</v>
      </c>
      <c r="S4463" s="9" t="str">
        <f>TEXT(Table3[[#This Row],[Purchase Date]],"MMMM")</f>
        <v>November</v>
      </c>
      <c r="T4463" s="9">
        <f>YEAR('Consolidtaed Data'!$F5732)</f>
        <v>2021</v>
      </c>
    </row>
    <row r="4464" spans="1:20" x14ac:dyDescent="0.3">
      <c r="A4464" s="9" t="s">
        <v>5487</v>
      </c>
      <c r="B4464" s="9" t="s">
        <v>125</v>
      </c>
      <c r="C4464" s="9" t="s">
        <v>196</v>
      </c>
      <c r="D4464" s="9" t="s">
        <v>161</v>
      </c>
      <c r="E4464" s="9" t="s">
        <v>849</v>
      </c>
      <c r="F4464" s="10">
        <v>44158</v>
      </c>
      <c r="G4464" s="10" t="str">
        <f>VLOOKUP(Table3[[#This Row],[Product ID]],[1]Products!$A:$G,2,0)</f>
        <v>Product 40</v>
      </c>
      <c r="H4464" s="22">
        <v>1</v>
      </c>
      <c r="I4464" s="9">
        <f>VLOOKUP('Consolidtaed Data'!$B6266,[1]Products!$A:$G,4,0)</f>
        <v>2396</v>
      </c>
      <c r="J4464" s="9">
        <f>VLOOKUP('Consolidtaed Data'!$B6266,[1]Products!$A:$G,3,0)</f>
        <v>1965</v>
      </c>
      <c r="K4464" s="9">
        <f>'Consolidtaed Data'!$J6266*'Consolidtaed Data'!$H6266</f>
        <v>1301</v>
      </c>
      <c r="L4464" s="9">
        <f>'Consolidtaed Data'!$I6266*'Consolidtaed Data'!$H6266</f>
        <v>1587</v>
      </c>
      <c r="M4464" s="9">
        <f>'Consolidtaed Data'!$L6266-'Consolidtaed Data'!$K6266</f>
        <v>22</v>
      </c>
      <c r="N4464" s="9" t="str">
        <f>VLOOKUP('Consolidtaed Data'!$C6266,[1]Locations!$A:$O,2,0)</f>
        <v>Concord</v>
      </c>
      <c r="O4464" s="9" t="str">
        <f>VLOOKUP('Consolidtaed Data'!$D6266,'[1]Sales People'!$A:$B,2,0)</f>
        <v>Fred Robertson</v>
      </c>
      <c r="P4464" s="9" t="str">
        <f>VLOOKUP('Consolidtaed Data'!$E6266,[1]Customers!$A:$B,2,0)</f>
        <v>Billy Gonzales</v>
      </c>
      <c r="Q4464" s="11">
        <f>WEEKDAY('Consolidtaed Data'!$F6266)</f>
        <v>3</v>
      </c>
      <c r="R4464" s="9">
        <f>MONTH('Consolidtaed Data'!$F6266)</f>
        <v>4</v>
      </c>
      <c r="S4464" s="9" t="str">
        <f>TEXT(Table3[[#This Row],[Purchase Date]],"MMMM")</f>
        <v>November</v>
      </c>
      <c r="T4464" s="9">
        <f>YEAR('Consolidtaed Data'!$F6266)</f>
        <v>2021</v>
      </c>
    </row>
    <row r="4465" spans="1:20" x14ac:dyDescent="0.3">
      <c r="A4465" s="9" t="s">
        <v>5488</v>
      </c>
      <c r="B4465" s="9" t="s">
        <v>129</v>
      </c>
      <c r="C4465" s="9" t="s">
        <v>231</v>
      </c>
      <c r="D4465" s="9" t="s">
        <v>87</v>
      </c>
      <c r="E4465" s="9" t="s">
        <v>1409</v>
      </c>
      <c r="F4465" s="10">
        <v>44158</v>
      </c>
      <c r="G4465" s="10" t="str">
        <f>VLOOKUP(Table3[[#This Row],[Product ID]],[1]Products!$A:$G,2,0)</f>
        <v>Product 47</v>
      </c>
      <c r="H4465" s="22">
        <v>1</v>
      </c>
      <c r="I4465" s="9">
        <f>VLOOKUP('Consolidtaed Data'!$B6428,[1]Products!$A:$G,4,0)</f>
        <v>2396</v>
      </c>
      <c r="J4465" s="9">
        <f>VLOOKUP('Consolidtaed Data'!$B6428,[1]Products!$A:$G,3,0)</f>
        <v>1965</v>
      </c>
      <c r="K4465" s="9">
        <f>'Consolidtaed Data'!$J6428*'Consolidtaed Data'!$H6428</f>
        <v>1367</v>
      </c>
      <c r="L4465" s="9">
        <f>'Consolidtaed Data'!$I6428*'Consolidtaed Data'!$H6428</f>
        <v>2241</v>
      </c>
      <c r="M4465" s="9">
        <f>'Consolidtaed Data'!$L6428-'Consolidtaed Data'!$K6428</f>
        <v>1392</v>
      </c>
      <c r="N4465" s="9" t="str">
        <f>VLOOKUP('Consolidtaed Data'!$C6428,[1]Locations!$A:$O,2,0)</f>
        <v>Fremont</v>
      </c>
      <c r="O4465" s="9" t="str">
        <f>VLOOKUP('Consolidtaed Data'!$D6428,'[1]Sales People'!$A:$B,2,0)</f>
        <v>Kenneth Bradley</v>
      </c>
      <c r="P4465" s="9" t="str">
        <f>VLOOKUP('Consolidtaed Data'!$E6428,[1]Customers!$A:$B,2,0)</f>
        <v>Henry Diaz</v>
      </c>
      <c r="Q4465" s="11">
        <f>WEEKDAY('Consolidtaed Data'!$F6428)</f>
        <v>2</v>
      </c>
      <c r="R4465" s="9">
        <f>MONTH('Consolidtaed Data'!$F6428)</f>
        <v>5</v>
      </c>
      <c r="S4465" s="9" t="str">
        <f>TEXT(Table3[[#This Row],[Purchase Date]],"MMMM")</f>
        <v>November</v>
      </c>
      <c r="T4465" s="9">
        <f>YEAR('Consolidtaed Data'!$F6428)</f>
        <v>2021</v>
      </c>
    </row>
    <row r="4466" spans="1:20" x14ac:dyDescent="0.3">
      <c r="A4466" s="9" t="s">
        <v>5489</v>
      </c>
      <c r="B4466" s="9" t="s">
        <v>311</v>
      </c>
      <c r="C4466" s="9" t="s">
        <v>50</v>
      </c>
      <c r="D4466" s="9" t="s">
        <v>229</v>
      </c>
      <c r="E4466" s="9" t="s">
        <v>154</v>
      </c>
      <c r="F4466" s="10">
        <v>44158</v>
      </c>
      <c r="G4466" s="10" t="str">
        <f>VLOOKUP(Table3[[#This Row],[Product ID]],[1]Products!$A:$G,2,0)</f>
        <v>Product 33</v>
      </c>
      <c r="H4466" s="22">
        <v>1</v>
      </c>
      <c r="I4466" s="9">
        <f>VLOOKUP('Consolidtaed Data'!$B6772,[1]Products!$A:$G,4,0)</f>
        <v>667</v>
      </c>
      <c r="J4466" s="9">
        <f>VLOOKUP('Consolidtaed Data'!$B6772,[1]Products!$A:$G,3,0)</f>
        <v>387</v>
      </c>
      <c r="K4466" s="9">
        <f>'Consolidtaed Data'!$J6772*'Consolidtaed Data'!$H6772</f>
        <v>876</v>
      </c>
      <c r="L4466" s="9">
        <f>'Consolidtaed Data'!$I6772*'Consolidtaed Data'!$H6772</f>
        <v>1068</v>
      </c>
      <c r="M4466" s="9">
        <f>'Consolidtaed Data'!$L6772-'Consolidtaed Data'!$K6772</f>
        <v>123</v>
      </c>
      <c r="N4466" s="9" t="str">
        <f>VLOOKUP('Consolidtaed Data'!$C6772,[1]Locations!$A:$O,2,0)</f>
        <v>Thousand Oaks</v>
      </c>
      <c r="O4466" s="9" t="str">
        <f>VLOOKUP('Consolidtaed Data'!$D6772,'[1]Sales People'!$A:$B,2,0)</f>
        <v>Justin Lynch</v>
      </c>
      <c r="P4466" s="9" t="str">
        <f>VLOOKUP('Consolidtaed Data'!$E6772,[1]Customers!$A:$B,2,0)</f>
        <v>Ronald Bradley</v>
      </c>
      <c r="Q4466" s="11">
        <f>WEEKDAY('Consolidtaed Data'!$F6772)</f>
        <v>2</v>
      </c>
      <c r="R4466" s="9">
        <f>MONTH('Consolidtaed Data'!$F6772)</f>
        <v>5</v>
      </c>
      <c r="S4466" s="9" t="str">
        <f>TEXT(Table3[[#This Row],[Purchase Date]],"MMMM")</f>
        <v>November</v>
      </c>
      <c r="T4466" s="9">
        <f>YEAR('Consolidtaed Data'!$F6772)</f>
        <v>2021</v>
      </c>
    </row>
    <row r="4467" spans="1:20" x14ac:dyDescent="0.3">
      <c r="A4467" s="9" t="s">
        <v>5490</v>
      </c>
      <c r="B4467" s="9" t="s">
        <v>89</v>
      </c>
      <c r="C4467" s="9" t="s">
        <v>635</v>
      </c>
      <c r="D4467" s="9" t="s">
        <v>197</v>
      </c>
      <c r="E4467" s="9" t="s">
        <v>348</v>
      </c>
      <c r="F4467" s="10">
        <v>44158</v>
      </c>
      <c r="G4467" s="10" t="str">
        <f>VLOOKUP(Table3[[#This Row],[Product ID]],[1]Products!$A:$G,2,0)</f>
        <v>Product 64</v>
      </c>
      <c r="H4467" s="22">
        <v>1</v>
      </c>
      <c r="I4467" s="9">
        <f>VLOOKUP('Consolidtaed Data'!$B7544,[1]Products!$A:$G,4,0)</f>
        <v>1889</v>
      </c>
      <c r="J4467" s="9">
        <f>VLOOKUP('Consolidtaed Data'!$B7544,[1]Products!$A:$G,3,0)</f>
        <v>945</v>
      </c>
      <c r="K4467" s="9">
        <f>'Consolidtaed Data'!$J7544*'Consolidtaed Data'!$H7544</f>
        <v>984</v>
      </c>
      <c r="L4467" s="9">
        <f>'Consolidtaed Data'!$I7544*'Consolidtaed Data'!$H7544</f>
        <v>1367</v>
      </c>
      <c r="M4467" s="9">
        <f>'Consolidtaed Data'!$L7544-'Consolidtaed Data'!$K7544</f>
        <v>2613</v>
      </c>
      <c r="N4467" s="9" t="str">
        <f>VLOOKUP('Consolidtaed Data'!$C7544,[1]Locations!$A:$O,2,0)</f>
        <v>Richmond</v>
      </c>
      <c r="O4467" s="9" t="str">
        <f>VLOOKUP('Consolidtaed Data'!$D7544,'[1]Sales People'!$A:$B,2,0)</f>
        <v>Jerry Perry</v>
      </c>
      <c r="P4467" s="9" t="str">
        <f>VLOOKUP('Consolidtaed Data'!$E7544,[1]Customers!$A:$B,2,0)</f>
        <v>Jesse Graham</v>
      </c>
      <c r="Q4467" s="11">
        <f>WEEKDAY('Consolidtaed Data'!$F7544)</f>
        <v>3</v>
      </c>
      <c r="R4467" s="9">
        <f>MONTH('Consolidtaed Data'!$F7544)</f>
        <v>7</v>
      </c>
      <c r="S4467" s="9" t="str">
        <f>TEXT(Table3[[#This Row],[Purchase Date]],"MMMM")</f>
        <v>November</v>
      </c>
      <c r="T4467" s="9">
        <f>YEAR('Consolidtaed Data'!$F7544)</f>
        <v>2021</v>
      </c>
    </row>
    <row r="4468" spans="1:20" x14ac:dyDescent="0.3">
      <c r="A4468" s="9" t="s">
        <v>5491</v>
      </c>
      <c r="B4468" s="9" t="s">
        <v>213</v>
      </c>
      <c r="C4468" s="9" t="s">
        <v>205</v>
      </c>
      <c r="D4468" s="9" t="s">
        <v>272</v>
      </c>
      <c r="E4468" s="9" t="s">
        <v>3880</v>
      </c>
      <c r="F4468" s="10">
        <v>44158</v>
      </c>
      <c r="G4468" s="10" t="str">
        <f>VLOOKUP(Table3[[#This Row],[Product ID]],[1]Products!$A:$G,2,0)</f>
        <v>Product 68</v>
      </c>
      <c r="H4468" s="22">
        <v>4</v>
      </c>
      <c r="I4468" s="9">
        <f>VLOOKUP('Consolidtaed Data'!$B7679,[1]Products!$A:$G,4,0)</f>
        <v>1351</v>
      </c>
      <c r="J4468" s="9">
        <f>VLOOKUP('Consolidtaed Data'!$B7679,[1]Products!$A:$G,3,0)</f>
        <v>1108</v>
      </c>
      <c r="K4468" s="9">
        <f>'Consolidtaed Data'!$J7679*'Consolidtaed Data'!$H7679</f>
        <v>1161</v>
      </c>
      <c r="L4468" s="9">
        <f>'Consolidtaed Data'!$I7679*'Consolidtaed Data'!$H7679</f>
        <v>2001</v>
      </c>
      <c r="M4468" s="9">
        <f>'Consolidtaed Data'!$L7679-'Consolidtaed Data'!$K7679</f>
        <v>87</v>
      </c>
      <c r="N4468" s="9" t="str">
        <f>VLOOKUP('Consolidtaed Data'!$C7679,[1]Locations!$A:$O,2,0)</f>
        <v>Riverside</v>
      </c>
      <c r="O4468" s="9" t="str">
        <f>VLOOKUP('Consolidtaed Data'!$D7679,'[1]Sales People'!$A:$B,2,0)</f>
        <v>Kevin Butler</v>
      </c>
      <c r="P4468" s="9" t="str">
        <f>VLOOKUP('Consolidtaed Data'!$E7679,[1]Customers!$A:$B,2,0)</f>
        <v>Benjamin Jacobs</v>
      </c>
      <c r="Q4468" s="11">
        <f>WEEKDAY('Consolidtaed Data'!$F7679)</f>
        <v>6</v>
      </c>
      <c r="R4468" s="9">
        <f>MONTH('Consolidtaed Data'!$F7679)</f>
        <v>8</v>
      </c>
      <c r="S4468" s="9" t="str">
        <f>TEXT(Table3[[#This Row],[Purchase Date]],"MMMM")</f>
        <v>November</v>
      </c>
      <c r="T4468" s="9">
        <f>YEAR('Consolidtaed Data'!$F7679)</f>
        <v>2021</v>
      </c>
    </row>
    <row r="4469" spans="1:20" x14ac:dyDescent="0.3">
      <c r="A4469" s="9" t="s">
        <v>5492</v>
      </c>
      <c r="B4469" s="9" t="s">
        <v>294</v>
      </c>
      <c r="C4469" s="9" t="s">
        <v>319</v>
      </c>
      <c r="D4469" s="9" t="s">
        <v>329</v>
      </c>
      <c r="E4469" s="9" t="s">
        <v>2542</v>
      </c>
      <c r="F4469" s="10">
        <v>44158</v>
      </c>
      <c r="G4469" s="10" t="str">
        <f>VLOOKUP(Table3[[#This Row],[Product ID]],[1]Products!$A:$G,2,0)</f>
        <v>Product 51</v>
      </c>
      <c r="H4469" s="22">
        <v>1</v>
      </c>
      <c r="I4469" s="9">
        <f>VLOOKUP('Consolidtaed Data'!$B8434,[1]Products!$A:$G,4,0)</f>
        <v>1862</v>
      </c>
      <c r="J4469" s="9">
        <f>VLOOKUP('Consolidtaed Data'!$B8434,[1]Products!$A:$G,3,0)</f>
        <v>1173</v>
      </c>
      <c r="K4469" s="9">
        <f>'Consolidtaed Data'!$J8434*'Consolidtaed Data'!$H8434</f>
        <v>154</v>
      </c>
      <c r="L4469" s="9">
        <f>'Consolidtaed Data'!$I8434*'Consolidtaed Data'!$H8434</f>
        <v>203</v>
      </c>
      <c r="M4469" s="9">
        <f>'Consolidtaed Data'!$L8434-'Consolidtaed Data'!$K8434</f>
        <v>408</v>
      </c>
      <c r="N4469" s="9" t="str">
        <f>VLOOKUP('Consolidtaed Data'!$C8434,[1]Locations!$A:$O,2,0)</f>
        <v>Clovis</v>
      </c>
      <c r="O4469" s="9" t="str">
        <f>VLOOKUP('Consolidtaed Data'!$D8434,'[1]Sales People'!$A:$B,2,0)</f>
        <v>Martin Carr</v>
      </c>
      <c r="P4469" s="9" t="str">
        <f>VLOOKUP('Consolidtaed Data'!$E8434,[1]Customers!$A:$B,2,0)</f>
        <v>Ralph Jacobs</v>
      </c>
      <c r="Q4469" s="11">
        <f>WEEKDAY('Consolidtaed Data'!$F8434)</f>
        <v>1</v>
      </c>
      <c r="R4469" s="9">
        <f>MONTH('Consolidtaed Data'!$F8434)</f>
        <v>10</v>
      </c>
      <c r="S4469" s="9" t="str">
        <f>TEXT(Table3[[#This Row],[Purchase Date]],"MMMM")</f>
        <v>November</v>
      </c>
      <c r="T4469" s="9">
        <f>YEAR('Consolidtaed Data'!$F8434)</f>
        <v>2021</v>
      </c>
    </row>
    <row r="4470" spans="1:20" x14ac:dyDescent="0.3">
      <c r="A4470" s="9" t="s">
        <v>5493</v>
      </c>
      <c r="B4470" s="9" t="s">
        <v>429</v>
      </c>
      <c r="C4470" s="9" t="s">
        <v>201</v>
      </c>
      <c r="D4470" s="9" t="s">
        <v>272</v>
      </c>
      <c r="E4470" s="9" t="s">
        <v>410</v>
      </c>
      <c r="F4470" s="10">
        <v>44158</v>
      </c>
      <c r="G4470" s="10" t="str">
        <f>VLOOKUP(Table3[[#This Row],[Product ID]],[1]Products!$A:$G,2,0)</f>
        <v>Product 87</v>
      </c>
      <c r="H4470" s="22">
        <v>1</v>
      </c>
      <c r="I4470" s="9">
        <f>VLOOKUP('Consolidtaed Data'!$B9063,[1]Products!$A:$G,4,0)</f>
        <v>1899</v>
      </c>
      <c r="J4470" s="9">
        <f>VLOOKUP('Consolidtaed Data'!$B9063,[1]Products!$A:$G,3,0)</f>
        <v>1044</v>
      </c>
      <c r="K4470" s="9">
        <f>'Consolidtaed Data'!$J9063*'Consolidtaed Data'!$H9063</f>
        <v>1321</v>
      </c>
      <c r="L4470" s="9">
        <f>'Consolidtaed Data'!$I9063*'Consolidtaed Data'!$H9063</f>
        <v>1972</v>
      </c>
      <c r="M4470" s="9">
        <f>'Consolidtaed Data'!$L9063-'Consolidtaed Data'!$K9063</f>
        <v>107</v>
      </c>
      <c r="N4470" s="9" t="str">
        <f>VLOOKUP('Consolidtaed Data'!$C9063,[1]Locations!$A:$O,2,0)</f>
        <v>Orange</v>
      </c>
      <c r="O4470" s="9" t="str">
        <f>VLOOKUP('Consolidtaed Data'!$D9063,'[1]Sales People'!$A:$B,2,0)</f>
        <v>Jimmy Young</v>
      </c>
      <c r="P4470" s="9" t="str">
        <f>VLOOKUP('Consolidtaed Data'!$E9063,[1]Customers!$A:$B,2,0)</f>
        <v>Douglas Robinson</v>
      </c>
      <c r="Q4470" s="11">
        <f>WEEKDAY('Consolidtaed Data'!$F9063)</f>
        <v>4</v>
      </c>
      <c r="R4470" s="9">
        <f>MONTH('Consolidtaed Data'!$F9063)</f>
        <v>11</v>
      </c>
      <c r="S4470" s="9" t="str">
        <f>TEXT(Table3[[#This Row],[Purchase Date]],"MMMM")</f>
        <v>November</v>
      </c>
      <c r="T4470" s="9">
        <f>YEAR('Consolidtaed Data'!$F9063)</f>
        <v>2021</v>
      </c>
    </row>
    <row r="4471" spans="1:20" x14ac:dyDescent="0.3">
      <c r="A4471" s="9" t="s">
        <v>5494</v>
      </c>
      <c r="B4471" s="9" t="s">
        <v>531</v>
      </c>
      <c r="C4471" s="9" t="s">
        <v>245</v>
      </c>
      <c r="D4471" s="9" t="s">
        <v>87</v>
      </c>
      <c r="E4471" s="9" t="s">
        <v>2168</v>
      </c>
      <c r="F4471" s="10">
        <v>44158</v>
      </c>
      <c r="G4471" s="10" t="str">
        <f>VLOOKUP(Table3[[#This Row],[Product ID]],[1]Products!$A:$G,2,0)</f>
        <v>Product 62</v>
      </c>
      <c r="H4471" s="22">
        <v>4</v>
      </c>
      <c r="I4471" s="9">
        <f>VLOOKUP('Consolidtaed Data'!$B9397,[1]Products!$A:$G,4,0)</f>
        <v>1494</v>
      </c>
      <c r="J4471" s="9">
        <f>VLOOKUP('Consolidtaed Data'!$B9397,[1]Products!$A:$G,3,0)</f>
        <v>971</v>
      </c>
      <c r="K4471" s="9">
        <f>'Consolidtaed Data'!$J9397*'Consolidtaed Data'!$H9397</f>
        <v>2913</v>
      </c>
      <c r="L4471" s="9">
        <f>'Consolidtaed Data'!$I9397*'Consolidtaed Data'!$H9397</f>
        <v>4482</v>
      </c>
      <c r="M4471" s="9">
        <f>'Consolidtaed Data'!$L9397-'Consolidtaed Data'!$K9397</f>
        <v>1710</v>
      </c>
      <c r="N4471" s="9" t="str">
        <f>VLOOKUP('Consolidtaed Data'!$C9397,[1]Locations!$A:$O,2,0)</f>
        <v>Rialto</v>
      </c>
      <c r="O4471" s="9" t="str">
        <f>VLOOKUP('Consolidtaed Data'!$D9397,'[1]Sales People'!$A:$B,2,0)</f>
        <v>Clarence Fox</v>
      </c>
      <c r="P4471" s="9" t="str">
        <f>VLOOKUP('Consolidtaed Data'!$E9397,[1]Customers!$A:$B,2,0)</f>
        <v>Kenneth Hill</v>
      </c>
      <c r="Q4471" s="11">
        <f>WEEKDAY('Consolidtaed Data'!$F9397)</f>
        <v>7</v>
      </c>
      <c r="R4471" s="9">
        <f>MONTH('Consolidtaed Data'!$F9397)</f>
        <v>12</v>
      </c>
      <c r="S4471" s="9" t="str">
        <f>TEXT(Table3[[#This Row],[Purchase Date]],"MMMM")</f>
        <v>November</v>
      </c>
      <c r="T4471" s="9">
        <f>YEAR('Consolidtaed Data'!$F9397)</f>
        <v>2021</v>
      </c>
    </row>
    <row r="4472" spans="1:20" x14ac:dyDescent="0.3">
      <c r="A4472" s="9" t="s">
        <v>5495</v>
      </c>
      <c r="B4472" s="9" t="s">
        <v>85</v>
      </c>
      <c r="C4472" s="9" t="s">
        <v>469</v>
      </c>
      <c r="D4472" s="9" t="s">
        <v>51</v>
      </c>
      <c r="E4472" s="9" t="s">
        <v>3089</v>
      </c>
      <c r="F4472" s="10">
        <v>44158</v>
      </c>
      <c r="G4472" s="10" t="str">
        <f>VLOOKUP(Table3[[#This Row],[Product ID]],[1]Products!$A:$G,2,0)</f>
        <v>Product 93</v>
      </c>
      <c r="H4472" s="22">
        <v>2</v>
      </c>
      <c r="I4472" s="9">
        <f>VLOOKUP('Consolidtaed Data'!$B9444,[1]Products!$A:$G,4,0)</f>
        <v>378</v>
      </c>
      <c r="J4472" s="9">
        <f>VLOOKUP('Consolidtaed Data'!$B9444,[1]Products!$A:$G,3,0)</f>
        <v>291</v>
      </c>
      <c r="K4472" s="9">
        <f>'Consolidtaed Data'!$J9444*'Consolidtaed Data'!$H9444</f>
        <v>3660</v>
      </c>
      <c r="L4472" s="9">
        <f>'Consolidtaed Data'!$I9444*'Consolidtaed Data'!$H9444</f>
        <v>5013</v>
      </c>
      <c r="M4472" s="9">
        <f>'Consolidtaed Data'!$L9444-'Consolidtaed Data'!$K9444</f>
        <v>660</v>
      </c>
      <c r="N4472" s="9" t="str">
        <f>VLOOKUP('Consolidtaed Data'!$C9444,[1]Locations!$A:$O,2,0)</f>
        <v>Sacramento</v>
      </c>
      <c r="O4472" s="9" t="str">
        <f>VLOOKUP('Consolidtaed Data'!$D9444,'[1]Sales People'!$A:$B,2,0)</f>
        <v>John Reyes</v>
      </c>
      <c r="P4472" s="9" t="str">
        <f>VLOOKUP('Consolidtaed Data'!$E9444,[1]Customers!$A:$B,2,0)</f>
        <v>Charles Perry</v>
      </c>
      <c r="Q4472" s="11">
        <f>WEEKDAY('Consolidtaed Data'!$F9444)</f>
        <v>3</v>
      </c>
      <c r="R4472" s="9">
        <f>MONTH('Consolidtaed Data'!$F9444)</f>
        <v>12</v>
      </c>
      <c r="S4472" s="9" t="str">
        <f>TEXT(Table3[[#This Row],[Purchase Date]],"MMMM")</f>
        <v>November</v>
      </c>
      <c r="T4472" s="9">
        <f>YEAR('Consolidtaed Data'!$F9444)</f>
        <v>2021</v>
      </c>
    </row>
    <row r="4473" spans="1:20" x14ac:dyDescent="0.3">
      <c r="A4473" s="9" t="s">
        <v>5496</v>
      </c>
      <c r="B4473" s="9" t="s">
        <v>54</v>
      </c>
      <c r="C4473" s="9" t="s">
        <v>108</v>
      </c>
      <c r="D4473" s="9" t="s">
        <v>87</v>
      </c>
      <c r="E4473" s="9" t="s">
        <v>1608</v>
      </c>
      <c r="F4473" s="10">
        <v>44159</v>
      </c>
      <c r="G4473" s="10" t="str">
        <f>VLOOKUP(Table3[[#This Row],[Product ID]],[1]Products!$A:$G,2,0)</f>
        <v>Product 41</v>
      </c>
      <c r="H4473" s="22">
        <v>1</v>
      </c>
      <c r="I4473" s="9">
        <f>VLOOKUP('Consolidtaed Data'!$B5161,[1]Products!$A:$G,4,0)</f>
        <v>530</v>
      </c>
      <c r="J4473" s="9">
        <f>VLOOKUP('Consolidtaed Data'!$B5161,[1]Products!$A:$G,3,0)</f>
        <v>424</v>
      </c>
      <c r="K4473" s="9">
        <f>'Consolidtaed Data'!$J5161*'Consolidtaed Data'!$H5161</f>
        <v>90</v>
      </c>
      <c r="L4473" s="9">
        <f>'Consolidtaed Data'!$I5161*'Consolidtaed Data'!$H5161</f>
        <v>112</v>
      </c>
      <c r="M4473" s="9">
        <f>'Consolidtaed Data'!$L5161-'Consolidtaed Data'!$K5161</f>
        <v>90</v>
      </c>
      <c r="N4473" s="9" t="str">
        <f>VLOOKUP('Consolidtaed Data'!$C5161,[1]Locations!$A:$O,2,0)</f>
        <v>Ontario</v>
      </c>
      <c r="O4473" s="9" t="str">
        <f>VLOOKUP('Consolidtaed Data'!$D5161,'[1]Sales People'!$A:$B,2,0)</f>
        <v>Ernest Wheeler</v>
      </c>
      <c r="P4473" s="9" t="str">
        <f>VLOOKUP('Consolidtaed Data'!$E5161,[1]Customers!$A:$B,2,0)</f>
        <v>Ryan Bailey</v>
      </c>
      <c r="Q4473" s="11">
        <f>WEEKDAY('Consolidtaed Data'!$F5161)</f>
        <v>5</v>
      </c>
      <c r="R4473" s="9">
        <f>MONTH('Consolidtaed Data'!$F5161)</f>
        <v>1</v>
      </c>
      <c r="S4473" s="9" t="str">
        <f>TEXT(Table3[[#This Row],[Purchase Date]],"MMMM")</f>
        <v>November</v>
      </c>
      <c r="T4473" s="9">
        <f>YEAR('Consolidtaed Data'!$F5161)</f>
        <v>2021</v>
      </c>
    </row>
    <row r="4474" spans="1:20" x14ac:dyDescent="0.3">
      <c r="A4474" s="9" t="s">
        <v>5497</v>
      </c>
      <c r="B4474" s="9" t="s">
        <v>526</v>
      </c>
      <c r="C4474" s="9" t="s">
        <v>55</v>
      </c>
      <c r="D4474" s="9" t="s">
        <v>95</v>
      </c>
      <c r="E4474" s="9" t="s">
        <v>2315</v>
      </c>
      <c r="F4474" s="10">
        <v>44159</v>
      </c>
      <c r="G4474" s="10" t="str">
        <f>VLOOKUP(Table3[[#This Row],[Product ID]],[1]Products!$A:$G,2,0)</f>
        <v>Product 14</v>
      </c>
      <c r="H4474" s="22">
        <v>1</v>
      </c>
      <c r="I4474" s="9">
        <f>VLOOKUP('Consolidtaed Data'!$B5610,[1]Products!$A:$G,4,0)</f>
        <v>1566</v>
      </c>
      <c r="J4474" s="9">
        <f>VLOOKUP('Consolidtaed Data'!$B5610,[1]Products!$A:$G,3,0)</f>
        <v>1190</v>
      </c>
      <c r="K4474" s="9">
        <f>'Consolidtaed Data'!$J5610*'Consolidtaed Data'!$H5610</f>
        <v>1752</v>
      </c>
      <c r="L4474" s="9">
        <f>'Consolidtaed Data'!$I5610*'Consolidtaed Data'!$H5610</f>
        <v>2739</v>
      </c>
      <c r="M4474" s="9">
        <f>'Consolidtaed Data'!$L5610-'Consolidtaed Data'!$K5610</f>
        <v>1032</v>
      </c>
      <c r="N4474" s="9" t="str">
        <f>VLOOKUP('Consolidtaed Data'!$C5610,[1]Locations!$A:$O,2,0)</f>
        <v>Huntington Beach</v>
      </c>
      <c r="O4474" s="9" t="str">
        <f>VLOOKUP('Consolidtaed Data'!$D5610,'[1]Sales People'!$A:$B,2,0)</f>
        <v>Christopher Tucker</v>
      </c>
      <c r="P4474" s="9" t="str">
        <f>VLOOKUP('Consolidtaed Data'!$E5610,[1]Customers!$A:$B,2,0)</f>
        <v>Shawn Torres</v>
      </c>
      <c r="Q4474" s="11">
        <f>WEEKDAY('Consolidtaed Data'!$F5610)</f>
        <v>7</v>
      </c>
      <c r="R4474" s="9">
        <f>MONTH('Consolidtaed Data'!$F5610)</f>
        <v>2</v>
      </c>
      <c r="S4474" s="9" t="str">
        <f>TEXT(Table3[[#This Row],[Purchase Date]],"MMMM")</f>
        <v>November</v>
      </c>
      <c r="T4474" s="9">
        <f>YEAR('Consolidtaed Data'!$F5610)</f>
        <v>2021</v>
      </c>
    </row>
    <row r="4475" spans="1:20" x14ac:dyDescent="0.3">
      <c r="A4475" s="9" t="s">
        <v>5498</v>
      </c>
      <c r="B4475" s="9" t="s">
        <v>252</v>
      </c>
      <c r="C4475" s="9" t="s">
        <v>347</v>
      </c>
      <c r="D4475" s="9" t="s">
        <v>95</v>
      </c>
      <c r="E4475" s="9" t="s">
        <v>1131</v>
      </c>
      <c r="F4475" s="10">
        <v>44159</v>
      </c>
      <c r="G4475" s="10" t="str">
        <f>VLOOKUP(Table3[[#This Row],[Product ID]],[1]Products!$A:$G,2,0)</f>
        <v>Product 81</v>
      </c>
      <c r="H4475" s="22">
        <v>1</v>
      </c>
      <c r="I4475" s="9">
        <f>VLOOKUP('Consolidtaed Data'!$B5905,[1]Products!$A:$G,4,0)</f>
        <v>1103</v>
      </c>
      <c r="J4475" s="9">
        <f>VLOOKUP('Consolidtaed Data'!$B5905,[1]Products!$A:$G,3,0)</f>
        <v>838</v>
      </c>
      <c r="K4475" s="9">
        <f>'Consolidtaed Data'!$J5905*'Consolidtaed Data'!$H5905</f>
        <v>450</v>
      </c>
      <c r="L4475" s="9">
        <f>'Consolidtaed Data'!$I5905*'Consolidtaed Data'!$H5905</f>
        <v>818</v>
      </c>
      <c r="M4475" s="9">
        <f>'Consolidtaed Data'!$L5905-'Consolidtaed Data'!$K5905</f>
        <v>599</v>
      </c>
      <c r="N4475" s="9" t="str">
        <f>VLOOKUP('Consolidtaed Data'!$C5905,[1]Locations!$A:$O,2,0)</f>
        <v>Clovis</v>
      </c>
      <c r="O4475" s="9" t="str">
        <f>VLOOKUP('Consolidtaed Data'!$D5905,'[1]Sales People'!$A:$B,2,0)</f>
        <v>Justin Lynch</v>
      </c>
      <c r="P4475" s="9" t="str">
        <f>VLOOKUP('Consolidtaed Data'!$E5905,[1]Customers!$A:$B,2,0)</f>
        <v>Jerry Reed</v>
      </c>
      <c r="Q4475" s="11">
        <f>WEEKDAY('Consolidtaed Data'!$F5905)</f>
        <v>4</v>
      </c>
      <c r="R4475" s="9">
        <f>MONTH('Consolidtaed Data'!$F5905)</f>
        <v>3</v>
      </c>
      <c r="S4475" s="9" t="str">
        <f>TEXT(Table3[[#This Row],[Purchase Date]],"MMMM")</f>
        <v>November</v>
      </c>
      <c r="T4475" s="9">
        <f>YEAR('Consolidtaed Data'!$F5905)</f>
        <v>2021</v>
      </c>
    </row>
    <row r="4476" spans="1:20" x14ac:dyDescent="0.3">
      <c r="A4476" s="9" t="s">
        <v>5499</v>
      </c>
      <c r="B4476" s="9" t="s">
        <v>529</v>
      </c>
      <c r="C4476" s="9" t="s">
        <v>140</v>
      </c>
      <c r="D4476" s="9" t="s">
        <v>131</v>
      </c>
      <c r="E4476" s="9" t="s">
        <v>499</v>
      </c>
      <c r="F4476" s="10">
        <v>44159</v>
      </c>
      <c r="G4476" s="10" t="str">
        <f>VLOOKUP(Table3[[#This Row],[Product ID]],[1]Products!$A:$G,2,0)</f>
        <v>Product 56</v>
      </c>
      <c r="H4476" s="22">
        <v>1</v>
      </c>
      <c r="I4476" s="9">
        <f>VLOOKUP('Consolidtaed Data'!$B5990,[1]Products!$A:$G,4,0)</f>
        <v>603</v>
      </c>
      <c r="J4476" s="9">
        <f>VLOOKUP('Consolidtaed Data'!$B5990,[1]Products!$A:$G,3,0)</f>
        <v>416</v>
      </c>
      <c r="K4476" s="9">
        <f>'Consolidtaed Data'!$J5990*'Consolidtaed Data'!$H5990</f>
        <v>360</v>
      </c>
      <c r="L4476" s="9">
        <f>'Consolidtaed Data'!$I5990*'Consolidtaed Data'!$H5990</f>
        <v>448</v>
      </c>
      <c r="M4476" s="9">
        <f>'Consolidtaed Data'!$L5990-'Consolidtaed Data'!$K5990</f>
        <v>192</v>
      </c>
      <c r="N4476" s="9" t="str">
        <f>VLOOKUP('Consolidtaed Data'!$C5990,[1]Locations!$A:$O,2,0)</f>
        <v>Temecula</v>
      </c>
      <c r="O4476" s="9" t="str">
        <f>VLOOKUP('Consolidtaed Data'!$D5990,'[1]Sales People'!$A:$B,2,0)</f>
        <v>Ronald Reed</v>
      </c>
      <c r="P4476" s="9" t="str">
        <f>VLOOKUP('Consolidtaed Data'!$E5990,[1]Customers!$A:$B,2,0)</f>
        <v>Edward Walker</v>
      </c>
      <c r="Q4476" s="11">
        <f>WEEKDAY('Consolidtaed Data'!$F5990)</f>
        <v>5</v>
      </c>
      <c r="R4476" s="9">
        <f>MONTH('Consolidtaed Data'!$F5990)</f>
        <v>4</v>
      </c>
      <c r="S4476" s="9" t="str">
        <f>TEXT(Table3[[#This Row],[Purchase Date]],"MMMM")</f>
        <v>November</v>
      </c>
      <c r="T4476" s="9">
        <f>YEAR('Consolidtaed Data'!$F5990)</f>
        <v>2021</v>
      </c>
    </row>
    <row r="4477" spans="1:20" x14ac:dyDescent="0.3">
      <c r="A4477" s="9" t="s">
        <v>5500</v>
      </c>
      <c r="B4477" s="9" t="s">
        <v>219</v>
      </c>
      <c r="C4477" s="9" t="s">
        <v>178</v>
      </c>
      <c r="D4477" s="9" t="s">
        <v>193</v>
      </c>
      <c r="E4477" s="9" t="s">
        <v>250</v>
      </c>
      <c r="F4477" s="10">
        <v>44159</v>
      </c>
      <c r="G4477" s="10" t="str">
        <f>VLOOKUP(Table3[[#This Row],[Product ID]],[1]Products!$A:$G,2,0)</f>
        <v>Product 35</v>
      </c>
      <c r="H4477" s="22">
        <v>3</v>
      </c>
      <c r="I4477" s="9">
        <f>VLOOKUP('Consolidtaed Data'!$B6213,[1]Products!$A:$G,4,0)</f>
        <v>1812</v>
      </c>
      <c r="J4477" s="9">
        <f>VLOOKUP('Consolidtaed Data'!$B6213,[1]Products!$A:$G,3,0)</f>
        <v>1305</v>
      </c>
      <c r="K4477" s="9">
        <f>'Consolidtaed Data'!$J6213*'Consolidtaed Data'!$H6213</f>
        <v>44</v>
      </c>
      <c r="L4477" s="9">
        <f>'Consolidtaed Data'!$I6213*'Consolidtaed Data'!$H6213</f>
        <v>70</v>
      </c>
      <c r="M4477" s="9">
        <f>'Consolidtaed Data'!$L6213-'Consolidtaed Data'!$K6213</f>
        <v>128</v>
      </c>
      <c r="N4477" s="9" t="str">
        <f>VLOOKUP('Consolidtaed Data'!$C6213,[1]Locations!$A:$O,2,0)</f>
        <v>East Los Angeles</v>
      </c>
      <c r="O4477" s="9" t="str">
        <f>VLOOKUP('Consolidtaed Data'!$D6213,'[1]Sales People'!$A:$B,2,0)</f>
        <v>Joshua Taylor</v>
      </c>
      <c r="P4477" s="9" t="str">
        <f>VLOOKUP('Consolidtaed Data'!$E6213,[1]Customers!$A:$B,2,0)</f>
        <v>Brian Kim</v>
      </c>
      <c r="Q4477" s="11">
        <f>WEEKDAY('Consolidtaed Data'!$F6213)</f>
        <v>1</v>
      </c>
      <c r="R4477" s="9">
        <f>MONTH('Consolidtaed Data'!$F6213)</f>
        <v>4</v>
      </c>
      <c r="S4477" s="9" t="str">
        <f>TEXT(Table3[[#This Row],[Purchase Date]],"MMMM")</f>
        <v>November</v>
      </c>
      <c r="T4477" s="9">
        <f>YEAR('Consolidtaed Data'!$F6213)</f>
        <v>2021</v>
      </c>
    </row>
    <row r="4478" spans="1:20" x14ac:dyDescent="0.3">
      <c r="A4478" s="9" t="s">
        <v>5501</v>
      </c>
      <c r="B4478" s="9" t="s">
        <v>213</v>
      </c>
      <c r="C4478" s="9" t="s">
        <v>25</v>
      </c>
      <c r="D4478" s="9" t="s">
        <v>51</v>
      </c>
      <c r="E4478" s="9" t="s">
        <v>831</v>
      </c>
      <c r="F4478" s="10">
        <v>44159</v>
      </c>
      <c r="G4478" s="10" t="str">
        <f>VLOOKUP(Table3[[#This Row],[Product ID]],[1]Products!$A:$G,2,0)</f>
        <v>Product 68</v>
      </c>
      <c r="H4478" s="22">
        <v>3</v>
      </c>
      <c r="I4478" s="9">
        <f>VLOOKUP('Consolidtaed Data'!$B6220,[1]Products!$A:$G,4,0)</f>
        <v>1587</v>
      </c>
      <c r="J4478" s="9">
        <f>VLOOKUP('Consolidtaed Data'!$B6220,[1]Products!$A:$G,3,0)</f>
        <v>1301</v>
      </c>
      <c r="K4478" s="9">
        <f>'Consolidtaed Data'!$J6220*'Consolidtaed Data'!$H6220</f>
        <v>791</v>
      </c>
      <c r="L4478" s="9">
        <f>'Consolidtaed Data'!$I6220*'Consolidtaed Data'!$H6220</f>
        <v>1522</v>
      </c>
      <c r="M4478" s="9">
        <f>'Consolidtaed Data'!$L6220-'Consolidtaed Data'!$K6220</f>
        <v>744</v>
      </c>
      <c r="N4478" s="9" t="str">
        <f>VLOOKUP('Consolidtaed Data'!$C6220,[1]Locations!$A:$O,2,0)</f>
        <v>Norwalk</v>
      </c>
      <c r="O4478" s="9" t="str">
        <f>VLOOKUP('Consolidtaed Data'!$D6220,'[1]Sales People'!$A:$B,2,0)</f>
        <v>Jeremy Mendoza</v>
      </c>
      <c r="P4478" s="9" t="str">
        <f>VLOOKUP('Consolidtaed Data'!$E6220,[1]Customers!$A:$B,2,0)</f>
        <v>Ralph Banks</v>
      </c>
      <c r="Q4478" s="11">
        <f>WEEKDAY('Consolidtaed Data'!$F6220)</f>
        <v>1</v>
      </c>
      <c r="R4478" s="9">
        <f>MONTH('Consolidtaed Data'!$F6220)</f>
        <v>4</v>
      </c>
      <c r="S4478" s="9" t="str">
        <f>TEXT(Table3[[#This Row],[Purchase Date]],"MMMM")</f>
        <v>November</v>
      </c>
      <c r="T4478" s="9">
        <f>YEAR('Consolidtaed Data'!$F6220)</f>
        <v>2021</v>
      </c>
    </row>
    <row r="4479" spans="1:20" x14ac:dyDescent="0.3">
      <c r="A4479" s="9" t="s">
        <v>5502</v>
      </c>
      <c r="B4479" s="9" t="s">
        <v>301</v>
      </c>
      <c r="C4479" s="9" t="s">
        <v>165</v>
      </c>
      <c r="D4479" s="9" t="s">
        <v>123</v>
      </c>
      <c r="E4479" s="9" t="s">
        <v>679</v>
      </c>
      <c r="F4479" s="10">
        <v>44159</v>
      </c>
      <c r="G4479" s="10" t="str">
        <f>VLOOKUP(Table3[[#This Row],[Product ID]],[1]Products!$A:$G,2,0)</f>
        <v>Product 57</v>
      </c>
      <c r="H4479" s="22">
        <v>1</v>
      </c>
      <c r="I4479" s="9">
        <f>VLOOKUP('Consolidtaed Data'!$B6471,[1]Products!$A:$G,4,0)</f>
        <v>35</v>
      </c>
      <c r="J4479" s="9">
        <f>VLOOKUP('Consolidtaed Data'!$B6471,[1]Products!$A:$G,3,0)</f>
        <v>22</v>
      </c>
      <c r="K4479" s="9">
        <f>'Consolidtaed Data'!$J6471*'Consolidtaed Data'!$H6471</f>
        <v>1518</v>
      </c>
      <c r="L4479" s="9">
        <f>'Consolidtaed Data'!$I6471*'Consolidtaed Data'!$H6471</f>
        <v>2410</v>
      </c>
      <c r="M4479" s="9">
        <f>'Consolidtaed Data'!$L6471-'Consolidtaed Data'!$K6471</f>
        <v>345</v>
      </c>
      <c r="N4479" s="9" t="str">
        <f>VLOOKUP('Consolidtaed Data'!$C6471,[1]Locations!$A:$O,2,0)</f>
        <v>Pasadena</v>
      </c>
      <c r="O4479" s="9" t="str">
        <f>VLOOKUP('Consolidtaed Data'!$D6471,'[1]Sales People'!$A:$B,2,0)</f>
        <v>Kenneth Fields</v>
      </c>
      <c r="P4479" s="9" t="str">
        <f>VLOOKUP('Consolidtaed Data'!$E6471,[1]Customers!$A:$B,2,0)</f>
        <v>Ralph Wheeler</v>
      </c>
      <c r="Q4479" s="11">
        <f>WEEKDAY('Consolidtaed Data'!$F6471)</f>
        <v>6</v>
      </c>
      <c r="R4479" s="9">
        <f>MONTH('Consolidtaed Data'!$F6471)</f>
        <v>5</v>
      </c>
      <c r="S4479" s="9" t="str">
        <f>TEXT(Table3[[#This Row],[Purchase Date]],"MMMM")</f>
        <v>November</v>
      </c>
      <c r="T4479" s="9">
        <f>YEAR('Consolidtaed Data'!$F6471)</f>
        <v>2021</v>
      </c>
    </row>
    <row r="4480" spans="1:20" x14ac:dyDescent="0.3">
      <c r="A4480" s="9" t="s">
        <v>5503</v>
      </c>
      <c r="B4480" s="9" t="s">
        <v>107</v>
      </c>
      <c r="C4480" s="9" t="s">
        <v>122</v>
      </c>
      <c r="D4480" s="9" t="s">
        <v>246</v>
      </c>
      <c r="E4480" s="9" t="s">
        <v>6621</v>
      </c>
      <c r="F4480" s="10">
        <v>44159</v>
      </c>
      <c r="G4480" s="10" t="str">
        <f>VLOOKUP(Table3[[#This Row],[Product ID]],[1]Products!$A:$G,2,0)</f>
        <v>Product 52</v>
      </c>
      <c r="H4480" s="22">
        <v>1</v>
      </c>
      <c r="I4480" s="9">
        <f>VLOOKUP('Consolidtaed Data'!$B7110,[1]Products!$A:$G,4,0)</f>
        <v>127</v>
      </c>
      <c r="J4480" s="9">
        <f>VLOOKUP('Consolidtaed Data'!$B7110,[1]Products!$A:$G,3,0)</f>
        <v>79</v>
      </c>
      <c r="K4480" s="9">
        <f>'Consolidtaed Data'!$J7110*'Consolidtaed Data'!$H7110</f>
        <v>538</v>
      </c>
      <c r="L4480" s="9">
        <f>'Consolidtaed Data'!$I7110*'Consolidtaed Data'!$H7110</f>
        <v>736</v>
      </c>
      <c r="M4480" s="9">
        <f>'Consolidtaed Data'!$L7110-'Consolidtaed Data'!$K7110</f>
        <v>424</v>
      </c>
      <c r="N4480" s="9" t="str">
        <f>VLOOKUP('Consolidtaed Data'!$C7110,[1]Locations!$A:$O,2,0)</f>
        <v>East Los Angeles</v>
      </c>
      <c r="O4480" s="9" t="str">
        <f>VLOOKUP('Consolidtaed Data'!$D7110,'[1]Sales People'!$A:$B,2,0)</f>
        <v>John Reyes</v>
      </c>
      <c r="P4480" s="9" t="str">
        <f>VLOOKUP('Consolidtaed Data'!$E7110,[1]Customers!$A:$B,2,0)</f>
        <v>Adam Mccoy</v>
      </c>
      <c r="Q4480" s="11">
        <f>WEEKDAY('Consolidtaed Data'!$F7110)</f>
        <v>5</v>
      </c>
      <c r="R4480" s="9">
        <f>MONTH('Consolidtaed Data'!$F7110)</f>
        <v>6</v>
      </c>
      <c r="S4480" s="9" t="str">
        <f>TEXT(Table3[[#This Row],[Purchase Date]],"MMMM")</f>
        <v>November</v>
      </c>
      <c r="T4480" s="9">
        <f>YEAR('Consolidtaed Data'!$F7110)</f>
        <v>2021</v>
      </c>
    </row>
    <row r="4481" spans="1:20" x14ac:dyDescent="0.3">
      <c r="A4481" s="9" t="s">
        <v>5504</v>
      </c>
      <c r="B4481" s="9" t="s">
        <v>54</v>
      </c>
      <c r="C4481" s="9" t="s">
        <v>157</v>
      </c>
      <c r="D4481" s="9" t="s">
        <v>35</v>
      </c>
      <c r="E4481" s="9" t="s">
        <v>942</v>
      </c>
      <c r="F4481" s="10">
        <v>44159</v>
      </c>
      <c r="G4481" s="10" t="str">
        <f>VLOOKUP(Table3[[#This Row],[Product ID]],[1]Products!$A:$G,2,0)</f>
        <v>Product 41</v>
      </c>
      <c r="H4481" s="22">
        <v>1</v>
      </c>
      <c r="I4481" s="9">
        <f>VLOOKUP('Consolidtaed Data'!$B7450,[1]Products!$A:$G,4,0)</f>
        <v>203</v>
      </c>
      <c r="J4481" s="9">
        <f>VLOOKUP('Consolidtaed Data'!$B7450,[1]Products!$A:$G,3,0)</f>
        <v>154</v>
      </c>
      <c r="K4481" s="9">
        <f>'Consolidtaed Data'!$J7450*'Consolidtaed Data'!$H7450</f>
        <v>7152</v>
      </c>
      <c r="L4481" s="9">
        <f>'Consolidtaed Data'!$I7450*'Consolidtaed Data'!$H7450</f>
        <v>9412</v>
      </c>
      <c r="M4481" s="9">
        <f>'Consolidtaed Data'!$L7450-'Consolidtaed Data'!$K7450</f>
        <v>553</v>
      </c>
      <c r="N4481" s="9" t="str">
        <f>VLOOKUP('Consolidtaed Data'!$C7450,[1]Locations!$A:$O,2,0)</f>
        <v>Fresno</v>
      </c>
      <c r="O4481" s="9" t="str">
        <f>VLOOKUP('Consolidtaed Data'!$D7450,'[1]Sales People'!$A:$B,2,0)</f>
        <v>Jimmy Young</v>
      </c>
      <c r="P4481" s="9" t="str">
        <f>VLOOKUP('Consolidtaed Data'!$E7450,[1]Customers!$A:$B,2,0)</f>
        <v>Benjamin Kim</v>
      </c>
      <c r="Q4481" s="11">
        <f>WEEKDAY('Consolidtaed Data'!$F7450)</f>
        <v>2</v>
      </c>
      <c r="R4481" s="9">
        <f>MONTH('Consolidtaed Data'!$F7450)</f>
        <v>7</v>
      </c>
      <c r="S4481" s="9" t="str">
        <f>TEXT(Table3[[#This Row],[Purchase Date]],"MMMM")</f>
        <v>November</v>
      </c>
      <c r="T4481" s="9">
        <f>YEAR('Consolidtaed Data'!$F7450)</f>
        <v>2021</v>
      </c>
    </row>
    <row r="4482" spans="1:20" x14ac:dyDescent="0.3">
      <c r="A4482" s="9" t="s">
        <v>5505</v>
      </c>
      <c r="B4482" s="9" t="s">
        <v>244</v>
      </c>
      <c r="C4482" s="9" t="s">
        <v>469</v>
      </c>
      <c r="D4482" s="9" t="s">
        <v>9</v>
      </c>
      <c r="E4482" s="9" t="s">
        <v>1363</v>
      </c>
      <c r="F4482" s="10">
        <v>44159</v>
      </c>
      <c r="G4482" s="10" t="str">
        <f>VLOOKUP(Table3[[#This Row],[Product ID]],[1]Products!$A:$G,2,0)</f>
        <v>Product 76</v>
      </c>
      <c r="H4482" s="22">
        <v>3</v>
      </c>
      <c r="I4482" s="9">
        <f>VLOOKUP('Consolidtaed Data'!$B7519,[1]Products!$A:$G,4,0)</f>
        <v>2410</v>
      </c>
      <c r="J4482" s="9">
        <f>VLOOKUP('Consolidtaed Data'!$B7519,[1]Products!$A:$G,3,0)</f>
        <v>1518</v>
      </c>
      <c r="K4482" s="9">
        <f>'Consolidtaed Data'!$J7519*'Consolidtaed Data'!$H7519</f>
        <v>589</v>
      </c>
      <c r="L4482" s="9">
        <f>'Consolidtaed Data'!$I7519*'Consolidtaed Data'!$H7519</f>
        <v>1052</v>
      </c>
      <c r="M4482" s="9">
        <f>'Consolidtaed Data'!$L7519-'Consolidtaed Data'!$K7519</f>
        <v>246</v>
      </c>
      <c r="N4482" s="9" t="str">
        <f>VLOOKUP('Consolidtaed Data'!$C7519,[1]Locations!$A:$O,2,0)</f>
        <v>Lancaster</v>
      </c>
      <c r="O4482" s="9" t="str">
        <f>VLOOKUP('Consolidtaed Data'!$D7519,'[1]Sales People'!$A:$B,2,0)</f>
        <v>Brian Davis</v>
      </c>
      <c r="P4482" s="9" t="str">
        <f>VLOOKUP('Consolidtaed Data'!$E7519,[1]Customers!$A:$B,2,0)</f>
        <v>Roy Murphy</v>
      </c>
      <c r="Q4482" s="11">
        <f>WEEKDAY('Consolidtaed Data'!$F7519)</f>
        <v>2</v>
      </c>
      <c r="R4482" s="9">
        <f>MONTH('Consolidtaed Data'!$F7519)</f>
        <v>7</v>
      </c>
      <c r="S4482" s="9" t="str">
        <f>TEXT(Table3[[#This Row],[Purchase Date]],"MMMM")</f>
        <v>November</v>
      </c>
      <c r="T4482" s="9">
        <f>YEAR('Consolidtaed Data'!$F7519)</f>
        <v>2021</v>
      </c>
    </row>
    <row r="4483" spans="1:20" x14ac:dyDescent="0.3">
      <c r="A4483" s="9" t="s">
        <v>5506</v>
      </c>
      <c r="B4483" s="9" t="s">
        <v>225</v>
      </c>
      <c r="C4483" s="9" t="s">
        <v>263</v>
      </c>
      <c r="D4483" s="9" t="s">
        <v>149</v>
      </c>
      <c r="E4483" s="9" t="s">
        <v>560</v>
      </c>
      <c r="F4483" s="10">
        <v>44159</v>
      </c>
      <c r="G4483" s="10" t="str">
        <f>VLOOKUP(Table3[[#This Row],[Product ID]],[1]Products!$A:$G,2,0)</f>
        <v>Product 24</v>
      </c>
      <c r="H4483" s="22">
        <v>1</v>
      </c>
      <c r="I4483" s="9">
        <f>VLOOKUP('Consolidtaed Data'!$B8161,[1]Products!$A:$G,4,0)</f>
        <v>203</v>
      </c>
      <c r="J4483" s="9">
        <f>VLOOKUP('Consolidtaed Data'!$B8161,[1]Products!$A:$G,3,0)</f>
        <v>154</v>
      </c>
      <c r="K4483" s="9">
        <f>'Consolidtaed Data'!$J8161*'Consolidtaed Data'!$H8161</f>
        <v>534</v>
      </c>
      <c r="L4483" s="9">
        <f>'Consolidtaed Data'!$I8161*'Consolidtaed Data'!$H8161</f>
        <v>847</v>
      </c>
      <c r="M4483" s="9">
        <f>'Consolidtaed Data'!$L8161-'Consolidtaed Data'!$K8161</f>
        <v>123</v>
      </c>
      <c r="N4483" s="9" t="str">
        <f>VLOOKUP('Consolidtaed Data'!$C8161,[1]Locations!$A:$O,2,0)</f>
        <v>Norwalk</v>
      </c>
      <c r="O4483" s="9" t="str">
        <f>VLOOKUP('Consolidtaed Data'!$D8161,'[1]Sales People'!$A:$B,2,0)</f>
        <v>Carl Elliott</v>
      </c>
      <c r="P4483" s="9" t="str">
        <f>VLOOKUP('Consolidtaed Data'!$E8161,[1]Customers!$A:$B,2,0)</f>
        <v>Joshua Brooks</v>
      </c>
      <c r="Q4483" s="11">
        <f>WEEKDAY('Consolidtaed Data'!$F8161)</f>
        <v>1</v>
      </c>
      <c r="R4483" s="9">
        <f>MONTH('Consolidtaed Data'!$F8161)</f>
        <v>9</v>
      </c>
      <c r="S4483" s="9" t="str">
        <f>TEXT(Table3[[#This Row],[Purchase Date]],"MMMM")</f>
        <v>November</v>
      </c>
      <c r="T4483" s="9">
        <f>YEAR('Consolidtaed Data'!$F8161)</f>
        <v>2021</v>
      </c>
    </row>
    <row r="4484" spans="1:20" x14ac:dyDescent="0.3">
      <c r="A4484" s="9" t="s">
        <v>5507</v>
      </c>
      <c r="B4484" s="9" t="s">
        <v>188</v>
      </c>
      <c r="C4484" s="9" t="s">
        <v>30</v>
      </c>
      <c r="D4484" s="9" t="s">
        <v>87</v>
      </c>
      <c r="E4484" s="9" t="s">
        <v>2733</v>
      </c>
      <c r="F4484" s="10">
        <v>44159</v>
      </c>
      <c r="G4484" s="10" t="str">
        <f>VLOOKUP(Table3[[#This Row],[Product ID]],[1]Products!$A:$G,2,0)</f>
        <v>Product 63</v>
      </c>
      <c r="H4484" s="22">
        <v>1</v>
      </c>
      <c r="I4484" s="9">
        <f>VLOOKUP('Consolidtaed Data'!$B8458,[1]Products!$A:$G,4,0)</f>
        <v>203</v>
      </c>
      <c r="J4484" s="9">
        <f>VLOOKUP('Consolidtaed Data'!$B8458,[1]Products!$A:$G,3,0)</f>
        <v>154</v>
      </c>
      <c r="K4484" s="9">
        <f>'Consolidtaed Data'!$J8458*'Consolidtaed Data'!$H8458</f>
        <v>765</v>
      </c>
      <c r="L4484" s="9">
        <f>'Consolidtaed Data'!$I8458*'Consolidtaed Data'!$H8458</f>
        <v>1176</v>
      </c>
      <c r="M4484" s="9">
        <f>'Consolidtaed Data'!$L8458-'Consolidtaed Data'!$K8458</f>
        <v>2756</v>
      </c>
      <c r="N4484" s="9" t="str">
        <f>VLOOKUP('Consolidtaed Data'!$C8458,[1]Locations!$A:$O,2,0)</f>
        <v>Pomona</v>
      </c>
      <c r="O4484" s="9" t="str">
        <f>VLOOKUP('Consolidtaed Data'!$D8458,'[1]Sales People'!$A:$B,2,0)</f>
        <v>Ernest Wagner</v>
      </c>
      <c r="P4484" s="9" t="str">
        <f>VLOOKUP('Consolidtaed Data'!$E8458,[1]Customers!$A:$B,2,0)</f>
        <v>Stephen Reynolds</v>
      </c>
      <c r="Q4484" s="11">
        <f>WEEKDAY('Consolidtaed Data'!$F8458)</f>
        <v>3</v>
      </c>
      <c r="R4484" s="9">
        <f>MONTH('Consolidtaed Data'!$F8458)</f>
        <v>10</v>
      </c>
      <c r="S4484" s="9" t="str">
        <f>TEXT(Table3[[#This Row],[Purchase Date]],"MMMM")</f>
        <v>November</v>
      </c>
      <c r="T4484" s="9">
        <f>YEAR('Consolidtaed Data'!$F8458)</f>
        <v>2021</v>
      </c>
    </row>
    <row r="4485" spans="1:20" x14ac:dyDescent="0.3">
      <c r="A4485" s="9" t="s">
        <v>5508</v>
      </c>
      <c r="B4485" s="9" t="s">
        <v>7</v>
      </c>
      <c r="C4485" s="9" t="s">
        <v>178</v>
      </c>
      <c r="D4485" s="9" t="s">
        <v>241</v>
      </c>
      <c r="E4485" s="9" t="s">
        <v>1042</v>
      </c>
      <c r="F4485" s="10">
        <v>44159</v>
      </c>
      <c r="G4485" s="10" t="str">
        <f>VLOOKUP(Table3[[#This Row],[Product ID]],[1]Products!$A:$G,2,0)</f>
        <v>Product 77</v>
      </c>
      <c r="H4485" s="22">
        <v>1</v>
      </c>
      <c r="I4485" s="9">
        <f>VLOOKUP('Consolidtaed Data'!$B8961,[1]Products!$A:$G,4,0)</f>
        <v>1889</v>
      </c>
      <c r="J4485" s="9">
        <f>VLOOKUP('Consolidtaed Data'!$B8961,[1]Products!$A:$G,3,0)</f>
        <v>945</v>
      </c>
      <c r="K4485" s="9">
        <f>'Consolidtaed Data'!$J8961*'Consolidtaed Data'!$H8961</f>
        <v>1632</v>
      </c>
      <c r="L4485" s="9">
        <f>'Consolidtaed Data'!$I8961*'Consolidtaed Data'!$H8961</f>
        <v>2016</v>
      </c>
      <c r="M4485" s="9">
        <f>'Consolidtaed Data'!$L8961-'Consolidtaed Data'!$K8961</f>
        <v>321</v>
      </c>
      <c r="N4485" s="9" t="str">
        <f>VLOOKUP('Consolidtaed Data'!$C8961,[1]Locations!$A:$O,2,0)</f>
        <v>Hayward</v>
      </c>
      <c r="O4485" s="9" t="str">
        <f>VLOOKUP('Consolidtaed Data'!$D8961,'[1]Sales People'!$A:$B,2,0)</f>
        <v>Jimmy Young</v>
      </c>
      <c r="P4485" s="9" t="str">
        <f>VLOOKUP('Consolidtaed Data'!$E8961,[1]Customers!$A:$B,2,0)</f>
        <v>Robert Carr</v>
      </c>
      <c r="Q4485" s="11">
        <f>WEEKDAY('Consolidtaed Data'!$F8961)</f>
        <v>4</v>
      </c>
      <c r="R4485" s="9">
        <f>MONTH('Consolidtaed Data'!$F8961)</f>
        <v>11</v>
      </c>
      <c r="S4485" s="9" t="str">
        <f>TEXT(Table3[[#This Row],[Purchase Date]],"MMMM")</f>
        <v>November</v>
      </c>
      <c r="T4485" s="9">
        <f>YEAR('Consolidtaed Data'!$F8961)</f>
        <v>2021</v>
      </c>
    </row>
    <row r="4486" spans="1:20" x14ac:dyDescent="0.3">
      <c r="A4486" s="9" t="s">
        <v>5509</v>
      </c>
      <c r="B4486" s="9" t="s">
        <v>336</v>
      </c>
      <c r="C4486" s="9" t="s">
        <v>226</v>
      </c>
      <c r="D4486" s="9" t="s">
        <v>105</v>
      </c>
      <c r="E4486" s="9" t="s">
        <v>1215</v>
      </c>
      <c r="F4486" s="10">
        <v>44160</v>
      </c>
      <c r="G4486" s="10" t="str">
        <f>VLOOKUP(Table3[[#This Row],[Product ID]],[1]Products!$A:$G,2,0)</f>
        <v>Product 78</v>
      </c>
      <c r="H4486" s="22">
        <v>1</v>
      </c>
      <c r="I4486" s="9">
        <f>VLOOKUP('Consolidtaed Data'!$B5134,[1]Products!$A:$G,4,0)</f>
        <v>684</v>
      </c>
      <c r="J4486" s="9">
        <f>VLOOKUP('Consolidtaed Data'!$B5134,[1]Products!$A:$G,3,0)</f>
        <v>561</v>
      </c>
      <c r="K4486" s="9">
        <f>'Consolidtaed Data'!$J5134*'Consolidtaed Data'!$H5134</f>
        <v>1602</v>
      </c>
      <c r="L4486" s="9">
        <f>'Consolidtaed Data'!$I5134*'Consolidtaed Data'!$H5134</f>
        <v>2541</v>
      </c>
      <c r="M4486" s="9">
        <f>'Consolidtaed Data'!$L5134-'Consolidtaed Data'!$K5134</f>
        <v>447</v>
      </c>
      <c r="N4486" s="9" t="str">
        <f>VLOOKUP('Consolidtaed Data'!$C5134,[1]Locations!$A:$O,2,0)</f>
        <v>Santa Clarita</v>
      </c>
      <c r="O4486" s="9" t="str">
        <f>VLOOKUP('Consolidtaed Data'!$D5134,'[1]Sales People'!$A:$B,2,0)</f>
        <v>Martin Carr</v>
      </c>
      <c r="P4486" s="9" t="str">
        <f>VLOOKUP('Consolidtaed Data'!$E5134,[1]Customers!$A:$B,2,0)</f>
        <v>Anthony Chapman</v>
      </c>
      <c r="Q4486" s="11">
        <f>WEEKDAY('Consolidtaed Data'!$F5134)</f>
        <v>4</v>
      </c>
      <c r="R4486" s="9">
        <f>MONTH('Consolidtaed Data'!$F5134)</f>
        <v>1</v>
      </c>
      <c r="S4486" s="9" t="str">
        <f>TEXT(Table3[[#This Row],[Purchase Date]],"MMMM")</f>
        <v>November</v>
      </c>
      <c r="T4486" s="9">
        <f>YEAR('Consolidtaed Data'!$F5134)</f>
        <v>2021</v>
      </c>
    </row>
    <row r="4487" spans="1:20" x14ac:dyDescent="0.3">
      <c r="A4487" s="9" t="s">
        <v>5510</v>
      </c>
      <c r="B4487" s="9" t="s">
        <v>418</v>
      </c>
      <c r="C4487" s="9" t="s">
        <v>21</v>
      </c>
      <c r="D4487" s="9" t="s">
        <v>315</v>
      </c>
      <c r="E4487" s="9" t="s">
        <v>970</v>
      </c>
      <c r="F4487" s="10">
        <v>44160</v>
      </c>
      <c r="G4487" s="10" t="str">
        <f>VLOOKUP(Table3[[#This Row],[Product ID]],[1]Products!$A:$G,2,0)</f>
        <v>Product 82</v>
      </c>
      <c r="H4487" s="22">
        <v>1</v>
      </c>
      <c r="I4487" s="9">
        <f>VLOOKUP('Consolidtaed Data'!$B5180,[1]Products!$A:$G,4,0)</f>
        <v>771</v>
      </c>
      <c r="J4487" s="9">
        <f>VLOOKUP('Consolidtaed Data'!$B5180,[1]Products!$A:$G,3,0)</f>
        <v>648</v>
      </c>
      <c r="K4487" s="9">
        <f>'Consolidtaed Data'!$J5180*'Consolidtaed Data'!$H5180</f>
        <v>589</v>
      </c>
      <c r="L4487" s="9">
        <f>'Consolidtaed Data'!$I5180*'Consolidtaed Data'!$H5180</f>
        <v>1052</v>
      </c>
      <c r="M4487" s="9">
        <f>'Consolidtaed Data'!$L5180-'Consolidtaed Data'!$K5180</f>
        <v>313</v>
      </c>
      <c r="N4487" s="9" t="str">
        <f>VLOOKUP('Consolidtaed Data'!$C5180,[1]Locations!$A:$O,2,0)</f>
        <v>Daly City</v>
      </c>
      <c r="O4487" s="9" t="str">
        <f>VLOOKUP('Consolidtaed Data'!$D5180,'[1]Sales People'!$A:$B,2,0)</f>
        <v>Charles Harper</v>
      </c>
      <c r="P4487" s="9" t="str">
        <f>VLOOKUP('Consolidtaed Data'!$E5180,[1]Customers!$A:$B,2,0)</f>
        <v>Louis Ellis</v>
      </c>
      <c r="Q4487" s="11">
        <f>WEEKDAY('Consolidtaed Data'!$F5180)</f>
        <v>7</v>
      </c>
      <c r="R4487" s="9">
        <f>MONTH('Consolidtaed Data'!$F5180)</f>
        <v>1</v>
      </c>
      <c r="S4487" s="9" t="str">
        <f>TEXT(Table3[[#This Row],[Purchase Date]],"MMMM")</f>
        <v>November</v>
      </c>
      <c r="T4487" s="9">
        <f>YEAR('Consolidtaed Data'!$F5180)</f>
        <v>2021</v>
      </c>
    </row>
    <row r="4488" spans="1:20" x14ac:dyDescent="0.3">
      <c r="A4488" s="9" t="s">
        <v>5511</v>
      </c>
      <c r="B4488" s="9" t="s">
        <v>71</v>
      </c>
      <c r="C4488" s="9" t="s">
        <v>165</v>
      </c>
      <c r="D4488" s="9" t="s">
        <v>127</v>
      </c>
      <c r="E4488" s="9" t="s">
        <v>1444</v>
      </c>
      <c r="F4488" s="10">
        <v>44160</v>
      </c>
      <c r="G4488" s="10" t="str">
        <f>VLOOKUP(Table3[[#This Row],[Product ID]],[1]Products!$A:$G,2,0)</f>
        <v>Product 42</v>
      </c>
      <c r="H4488" s="22">
        <v>1</v>
      </c>
      <c r="I4488" s="9">
        <f>VLOOKUP('Consolidtaed Data'!$B5258,[1]Products!$A:$G,4,0)</f>
        <v>2091</v>
      </c>
      <c r="J4488" s="9">
        <f>VLOOKUP('Consolidtaed Data'!$B5258,[1]Products!$A:$G,3,0)</f>
        <v>1485</v>
      </c>
      <c r="K4488" s="9">
        <f>'Consolidtaed Data'!$J5258*'Consolidtaed Data'!$H5258</f>
        <v>72</v>
      </c>
      <c r="L4488" s="9">
        <f>'Consolidtaed Data'!$I5258*'Consolidtaed Data'!$H5258</f>
        <v>136</v>
      </c>
      <c r="M4488" s="9">
        <f>'Consolidtaed Data'!$L5258-'Consolidtaed Data'!$K5258</f>
        <v>1044</v>
      </c>
      <c r="N4488" s="9" t="str">
        <f>VLOOKUP('Consolidtaed Data'!$C5258,[1]Locations!$A:$O,2,0)</f>
        <v>Salinas</v>
      </c>
      <c r="O4488" s="9" t="str">
        <f>VLOOKUP('Consolidtaed Data'!$D5258,'[1]Sales People'!$A:$B,2,0)</f>
        <v>Fred Robertson</v>
      </c>
      <c r="P4488" s="9" t="str">
        <f>VLOOKUP('Consolidtaed Data'!$E5258,[1]Customers!$A:$B,2,0)</f>
        <v>Jerry Barnes</v>
      </c>
      <c r="Q4488" s="11">
        <f>WEEKDAY('Consolidtaed Data'!$F5258)</f>
        <v>6</v>
      </c>
      <c r="R4488" s="9">
        <f>MONTH('Consolidtaed Data'!$F5258)</f>
        <v>1</v>
      </c>
      <c r="S4488" s="9" t="str">
        <f>TEXT(Table3[[#This Row],[Purchase Date]],"MMMM")</f>
        <v>November</v>
      </c>
      <c r="T4488" s="9">
        <f>YEAR('Consolidtaed Data'!$F5258)</f>
        <v>2021</v>
      </c>
    </row>
    <row r="4489" spans="1:20" x14ac:dyDescent="0.3">
      <c r="A4489" s="9" t="s">
        <v>5512</v>
      </c>
      <c r="B4489" s="9" t="s">
        <v>415</v>
      </c>
      <c r="C4489" s="9" t="s">
        <v>289</v>
      </c>
      <c r="D4489" s="9" t="s">
        <v>281</v>
      </c>
      <c r="E4489" s="9" t="s">
        <v>4517</v>
      </c>
      <c r="F4489" s="10">
        <v>44160</v>
      </c>
      <c r="G4489" s="10" t="str">
        <f>VLOOKUP(Table3[[#This Row],[Product ID]],[1]Products!$A:$G,2,0)</f>
        <v>Product 18</v>
      </c>
      <c r="H4489" s="22">
        <v>1</v>
      </c>
      <c r="I4489" s="9">
        <f>VLOOKUP('Consolidtaed Data'!$B5871,[1]Products!$A:$G,4,0)</f>
        <v>1338</v>
      </c>
      <c r="J4489" s="9">
        <f>VLOOKUP('Consolidtaed Data'!$B5871,[1]Products!$A:$G,3,0)</f>
        <v>682</v>
      </c>
      <c r="K4489" s="9">
        <f>'Consolidtaed Data'!$J5871*'Consolidtaed Data'!$H5871</f>
        <v>1686</v>
      </c>
      <c r="L4489" s="9">
        <f>'Consolidtaed Data'!$I5871*'Consolidtaed Data'!$H5871</f>
        <v>2478</v>
      </c>
      <c r="M4489" s="9">
        <f>'Consolidtaed Data'!$L5871-'Consolidtaed Data'!$K5871</f>
        <v>1046</v>
      </c>
      <c r="N4489" s="9" t="str">
        <f>VLOOKUP('Consolidtaed Data'!$C5871,[1]Locations!$A:$O,2,0)</f>
        <v>Riverside</v>
      </c>
      <c r="O4489" s="9" t="str">
        <f>VLOOKUP('Consolidtaed Data'!$D5871,'[1]Sales People'!$A:$B,2,0)</f>
        <v>Jimmy Young</v>
      </c>
      <c r="P4489" s="9" t="str">
        <f>VLOOKUP('Consolidtaed Data'!$E5871,[1]Customers!$A:$B,2,0)</f>
        <v>Jesse Evans</v>
      </c>
      <c r="Q4489" s="11">
        <f>WEEKDAY('Consolidtaed Data'!$F5871)</f>
        <v>2</v>
      </c>
      <c r="R4489" s="9">
        <f>MONTH('Consolidtaed Data'!$F5871)</f>
        <v>3</v>
      </c>
      <c r="S4489" s="9" t="str">
        <f>TEXT(Table3[[#This Row],[Purchase Date]],"MMMM")</f>
        <v>November</v>
      </c>
      <c r="T4489" s="9">
        <f>YEAR('Consolidtaed Data'!$F5871)</f>
        <v>2021</v>
      </c>
    </row>
    <row r="4490" spans="1:20" x14ac:dyDescent="0.3">
      <c r="A4490" s="9" t="s">
        <v>5513</v>
      </c>
      <c r="B4490" s="9" t="s">
        <v>531</v>
      </c>
      <c r="C4490" s="9" t="s">
        <v>104</v>
      </c>
      <c r="D4490" s="9" t="s">
        <v>9</v>
      </c>
      <c r="E4490" s="9" t="s">
        <v>737</v>
      </c>
      <c r="F4490" s="10">
        <v>44160</v>
      </c>
      <c r="G4490" s="10" t="str">
        <f>VLOOKUP(Table3[[#This Row],[Product ID]],[1]Products!$A:$G,2,0)</f>
        <v>Product 62</v>
      </c>
      <c r="H4490" s="22">
        <v>3</v>
      </c>
      <c r="I4490" s="9">
        <f>VLOOKUP('Consolidtaed Data'!$B6875,[1]Products!$A:$G,4,0)</f>
        <v>1467</v>
      </c>
      <c r="J4490" s="9">
        <f>VLOOKUP('Consolidtaed Data'!$B6875,[1]Products!$A:$G,3,0)</f>
        <v>807</v>
      </c>
      <c r="K4490" s="9">
        <f>'Consolidtaed Data'!$J6875*'Consolidtaed Data'!$H6875</f>
        <v>1020</v>
      </c>
      <c r="L4490" s="9">
        <f>'Consolidtaed Data'!$I6875*'Consolidtaed Data'!$H6875</f>
        <v>1568</v>
      </c>
      <c r="M4490" s="9">
        <f>'Consolidtaed Data'!$L6875-'Consolidtaed Data'!$K6875</f>
        <v>892</v>
      </c>
      <c r="N4490" s="9" t="str">
        <f>VLOOKUP('Consolidtaed Data'!$C6875,[1]Locations!$A:$O,2,0)</f>
        <v>Daly City</v>
      </c>
      <c r="O4490" s="9" t="str">
        <f>VLOOKUP('Consolidtaed Data'!$D6875,'[1]Sales People'!$A:$B,2,0)</f>
        <v>Ernest Wheeler</v>
      </c>
      <c r="P4490" s="9" t="str">
        <f>VLOOKUP('Consolidtaed Data'!$E6875,[1]Customers!$A:$B,2,0)</f>
        <v>Patrick Rivera</v>
      </c>
      <c r="Q4490" s="11">
        <f>WEEKDAY('Consolidtaed Data'!$F6875)</f>
        <v>3</v>
      </c>
      <c r="R4490" s="9">
        <f>MONTH('Consolidtaed Data'!$F6875)</f>
        <v>6</v>
      </c>
      <c r="S4490" s="9" t="str">
        <f>TEXT(Table3[[#This Row],[Purchase Date]],"MMMM")</f>
        <v>November</v>
      </c>
      <c r="T4490" s="9">
        <f>YEAR('Consolidtaed Data'!$F6875)</f>
        <v>2021</v>
      </c>
    </row>
    <row r="4491" spans="1:20" x14ac:dyDescent="0.3">
      <c r="A4491" s="9" t="s">
        <v>5514</v>
      </c>
      <c r="B4491" s="9" t="s">
        <v>582</v>
      </c>
      <c r="C4491" s="9" t="s">
        <v>104</v>
      </c>
      <c r="D4491" s="9" t="s">
        <v>174</v>
      </c>
      <c r="E4491" s="9" t="s">
        <v>2288</v>
      </c>
      <c r="F4491" s="10">
        <v>44160</v>
      </c>
      <c r="G4491" s="10" t="str">
        <f>VLOOKUP(Table3[[#This Row],[Product ID]],[1]Products!$A:$G,2,0)</f>
        <v>Product 58</v>
      </c>
      <c r="H4491" s="22">
        <v>1</v>
      </c>
      <c r="I4491" s="9">
        <f>VLOOKUP('Consolidtaed Data'!$B7033,[1]Products!$A:$G,4,0)</f>
        <v>1967</v>
      </c>
      <c r="J4491" s="9">
        <f>VLOOKUP('Consolidtaed Data'!$B7033,[1]Products!$A:$G,3,0)</f>
        <v>1397</v>
      </c>
      <c r="K4491" s="9">
        <f>'Consolidtaed Data'!$J7033*'Consolidtaed Data'!$H7033</f>
        <v>870</v>
      </c>
      <c r="L4491" s="9">
        <f>'Consolidtaed Data'!$I7033*'Consolidtaed Data'!$H7033</f>
        <v>1060</v>
      </c>
      <c r="M4491" s="9">
        <f>'Consolidtaed Data'!$L7033-'Consolidtaed Data'!$K7033</f>
        <v>147</v>
      </c>
      <c r="N4491" s="9" t="str">
        <f>VLOOKUP('Consolidtaed Data'!$C7033,[1]Locations!$A:$O,2,0)</f>
        <v>Thousand Oaks</v>
      </c>
      <c r="O4491" s="9" t="str">
        <f>VLOOKUP('Consolidtaed Data'!$D7033,'[1]Sales People'!$A:$B,2,0)</f>
        <v>Ryan Welch</v>
      </c>
      <c r="P4491" s="9" t="str">
        <f>VLOOKUP('Consolidtaed Data'!$E7033,[1]Customers!$A:$B,2,0)</f>
        <v>Victor Marshall</v>
      </c>
      <c r="Q4491" s="11">
        <f>WEEKDAY('Consolidtaed Data'!$F7033)</f>
        <v>7</v>
      </c>
      <c r="R4491" s="9">
        <f>MONTH('Consolidtaed Data'!$F7033)</f>
        <v>6</v>
      </c>
      <c r="S4491" s="9" t="str">
        <f>TEXT(Table3[[#This Row],[Purchase Date]],"MMMM")</f>
        <v>November</v>
      </c>
      <c r="T4491" s="9">
        <f>YEAR('Consolidtaed Data'!$F7033)</f>
        <v>2021</v>
      </c>
    </row>
    <row r="4492" spans="1:20" x14ac:dyDescent="0.3">
      <c r="A4492" s="9" t="s">
        <v>5515</v>
      </c>
      <c r="B4492" s="9" t="s">
        <v>129</v>
      </c>
      <c r="C4492" s="9" t="s">
        <v>405</v>
      </c>
      <c r="D4492" s="9" t="s">
        <v>402</v>
      </c>
      <c r="E4492" s="9" t="s">
        <v>395</v>
      </c>
      <c r="F4492" s="10">
        <v>44160</v>
      </c>
      <c r="G4492" s="10" t="str">
        <f>VLOOKUP(Table3[[#This Row],[Product ID]],[1]Products!$A:$G,2,0)</f>
        <v>Product 47</v>
      </c>
      <c r="H4492" s="22">
        <v>4</v>
      </c>
      <c r="I4492" s="9">
        <f>VLOOKUP('Consolidtaed Data'!$B7059,[1]Products!$A:$G,4,0)</f>
        <v>603</v>
      </c>
      <c r="J4492" s="9">
        <f>VLOOKUP('Consolidtaed Data'!$B7059,[1]Products!$A:$G,3,0)</f>
        <v>416</v>
      </c>
      <c r="K4492" s="9">
        <f>'Consolidtaed Data'!$J7059*'Consolidtaed Data'!$H7059</f>
        <v>1122</v>
      </c>
      <c r="L4492" s="9">
        <f>'Consolidtaed Data'!$I7059*'Consolidtaed Data'!$H7059</f>
        <v>1368</v>
      </c>
      <c r="M4492" s="9">
        <f>'Consolidtaed Data'!$L7059-'Consolidtaed Data'!$K7059</f>
        <v>895</v>
      </c>
      <c r="N4492" s="9" t="str">
        <f>VLOOKUP('Consolidtaed Data'!$C7059,[1]Locations!$A:$O,2,0)</f>
        <v>Simi Valley</v>
      </c>
      <c r="O4492" s="9" t="str">
        <f>VLOOKUP('Consolidtaed Data'!$D7059,'[1]Sales People'!$A:$B,2,0)</f>
        <v>Joshua Cook</v>
      </c>
      <c r="P4492" s="9" t="str">
        <f>VLOOKUP('Consolidtaed Data'!$E7059,[1]Customers!$A:$B,2,0)</f>
        <v>Jack Stevens</v>
      </c>
      <c r="Q4492" s="11">
        <f>WEEKDAY('Consolidtaed Data'!$F7059)</f>
        <v>2</v>
      </c>
      <c r="R4492" s="9">
        <f>MONTH('Consolidtaed Data'!$F7059)</f>
        <v>6</v>
      </c>
      <c r="S4492" s="9" t="str">
        <f>TEXT(Table3[[#This Row],[Purchase Date]],"MMMM")</f>
        <v>November</v>
      </c>
      <c r="T4492" s="9">
        <f>YEAR('Consolidtaed Data'!$F7059)</f>
        <v>2021</v>
      </c>
    </row>
    <row r="4493" spans="1:20" x14ac:dyDescent="0.3">
      <c r="A4493" s="9" t="s">
        <v>5516</v>
      </c>
      <c r="B4493" s="9" t="s">
        <v>393</v>
      </c>
      <c r="C4493" s="9" t="s">
        <v>134</v>
      </c>
      <c r="D4493" s="9" t="s">
        <v>153</v>
      </c>
      <c r="E4493" s="9" t="s">
        <v>442</v>
      </c>
      <c r="F4493" s="10">
        <v>44160</v>
      </c>
      <c r="G4493" s="10" t="str">
        <f>VLOOKUP(Table3[[#This Row],[Product ID]],[1]Products!$A:$G,2,0)</f>
        <v>Product 84</v>
      </c>
      <c r="H4493" s="22">
        <v>4</v>
      </c>
      <c r="I4493" s="9">
        <f>VLOOKUP('Consolidtaed Data'!$B7493,[1]Products!$A:$G,4,0)</f>
        <v>392</v>
      </c>
      <c r="J4493" s="9">
        <f>VLOOKUP('Consolidtaed Data'!$B7493,[1]Products!$A:$G,3,0)</f>
        <v>255</v>
      </c>
      <c r="K4493" s="9">
        <f>'Consolidtaed Data'!$J7493*'Consolidtaed Data'!$H7493</f>
        <v>634</v>
      </c>
      <c r="L4493" s="9">
        <f>'Consolidtaed Data'!$I7493*'Consolidtaed Data'!$H7493</f>
        <v>880</v>
      </c>
      <c r="M4493" s="9">
        <f>'Consolidtaed Data'!$L7493-'Consolidtaed Data'!$K7493</f>
        <v>651</v>
      </c>
      <c r="N4493" s="9" t="str">
        <f>VLOOKUP('Consolidtaed Data'!$C7493,[1]Locations!$A:$O,2,0)</f>
        <v>Torrance</v>
      </c>
      <c r="O4493" s="9" t="str">
        <f>VLOOKUP('Consolidtaed Data'!$D7493,'[1]Sales People'!$A:$B,2,0)</f>
        <v>Brian Thomas</v>
      </c>
      <c r="P4493" s="9" t="str">
        <f>VLOOKUP('Consolidtaed Data'!$E7493,[1]Customers!$A:$B,2,0)</f>
        <v>Charles Shaw</v>
      </c>
      <c r="Q4493" s="11">
        <f>WEEKDAY('Consolidtaed Data'!$F7493)</f>
        <v>6</v>
      </c>
      <c r="R4493" s="9">
        <f>MONTH('Consolidtaed Data'!$F7493)</f>
        <v>7</v>
      </c>
      <c r="S4493" s="9" t="str">
        <f>TEXT(Table3[[#This Row],[Purchase Date]],"MMMM")</f>
        <v>November</v>
      </c>
      <c r="T4493" s="9">
        <f>YEAR('Consolidtaed Data'!$F7493)</f>
        <v>2021</v>
      </c>
    </row>
    <row r="4494" spans="1:20" x14ac:dyDescent="0.3">
      <c r="A4494" s="9" t="s">
        <v>5517</v>
      </c>
      <c r="B4494" s="9" t="s">
        <v>349</v>
      </c>
      <c r="C4494" s="9" t="s">
        <v>295</v>
      </c>
      <c r="D4494" s="9" t="s">
        <v>220</v>
      </c>
      <c r="E4494" s="9" t="s">
        <v>1892</v>
      </c>
      <c r="F4494" s="10">
        <v>44160</v>
      </c>
      <c r="G4494" s="10" t="str">
        <f>VLOOKUP(Table3[[#This Row],[Product ID]],[1]Products!$A:$G,2,0)</f>
        <v>Product 60</v>
      </c>
      <c r="H4494" s="22">
        <v>2</v>
      </c>
      <c r="I4494" s="9">
        <f>VLOOKUP('Consolidtaed Data'!$B7579,[1]Products!$A:$G,4,0)</f>
        <v>886</v>
      </c>
      <c r="J4494" s="9">
        <f>VLOOKUP('Consolidtaed Data'!$B7579,[1]Products!$A:$G,3,0)</f>
        <v>478</v>
      </c>
      <c r="K4494" s="9">
        <f>'Consolidtaed Data'!$J7579*'Consolidtaed Data'!$H7579</f>
        <v>387</v>
      </c>
      <c r="L4494" s="9">
        <f>'Consolidtaed Data'!$I7579*'Consolidtaed Data'!$H7579</f>
        <v>667</v>
      </c>
      <c r="M4494" s="9">
        <f>'Consolidtaed Data'!$L7579-'Consolidtaed Data'!$K7579</f>
        <v>406</v>
      </c>
      <c r="N4494" s="9" t="str">
        <f>VLOOKUP('Consolidtaed Data'!$C7579,[1]Locations!$A:$O,2,0)</f>
        <v>Downey</v>
      </c>
      <c r="O4494" s="9" t="str">
        <f>VLOOKUP('Consolidtaed Data'!$D7579,'[1]Sales People'!$A:$B,2,0)</f>
        <v>Sean Miller</v>
      </c>
      <c r="P4494" s="9" t="str">
        <f>VLOOKUP('Consolidtaed Data'!$E7579,[1]Customers!$A:$B,2,0)</f>
        <v>Jack Jackson</v>
      </c>
      <c r="Q4494" s="11">
        <f>WEEKDAY('Consolidtaed Data'!$F7579)</f>
        <v>6</v>
      </c>
      <c r="R4494" s="9">
        <f>MONTH('Consolidtaed Data'!$F7579)</f>
        <v>7</v>
      </c>
      <c r="S4494" s="9" t="str">
        <f>TEXT(Table3[[#This Row],[Purchase Date]],"MMMM")</f>
        <v>November</v>
      </c>
      <c r="T4494" s="9">
        <f>YEAR('Consolidtaed Data'!$F7579)</f>
        <v>2021</v>
      </c>
    </row>
    <row r="4495" spans="1:20" x14ac:dyDescent="0.3">
      <c r="A4495" s="9" t="s">
        <v>5518</v>
      </c>
      <c r="B4495" s="9" t="s">
        <v>49</v>
      </c>
      <c r="C4495" s="9" t="s">
        <v>423</v>
      </c>
      <c r="D4495" s="9" t="s">
        <v>73</v>
      </c>
      <c r="E4495" s="9" t="s">
        <v>2022</v>
      </c>
      <c r="F4495" s="10">
        <v>44160</v>
      </c>
      <c r="G4495" s="10" t="str">
        <f>VLOOKUP(Table3[[#This Row],[Product ID]],[1]Products!$A:$G,2,0)</f>
        <v>Product 30</v>
      </c>
      <c r="H4495" s="22">
        <v>1</v>
      </c>
      <c r="I4495" s="9">
        <f>VLOOKUP('Consolidtaed Data'!$B7755,[1]Products!$A:$G,4,0)</f>
        <v>1103</v>
      </c>
      <c r="J4495" s="9">
        <f>VLOOKUP('Consolidtaed Data'!$B7755,[1]Products!$A:$G,3,0)</f>
        <v>838</v>
      </c>
      <c r="K4495" s="9">
        <f>'Consolidtaed Data'!$J7755*'Consolidtaed Data'!$H7755</f>
        <v>634</v>
      </c>
      <c r="L4495" s="9">
        <f>'Consolidtaed Data'!$I7755*'Consolidtaed Data'!$H7755</f>
        <v>880</v>
      </c>
      <c r="M4495" s="9">
        <f>'Consolidtaed Data'!$L7755-'Consolidtaed Data'!$K7755</f>
        <v>1804</v>
      </c>
      <c r="N4495" s="9" t="str">
        <f>VLOOKUP('Consolidtaed Data'!$C7755,[1]Locations!$A:$O,2,0)</f>
        <v>San Mateo</v>
      </c>
      <c r="O4495" s="9" t="str">
        <f>VLOOKUP('Consolidtaed Data'!$D7755,'[1]Sales People'!$A:$B,2,0)</f>
        <v>Ryan Welch</v>
      </c>
      <c r="P4495" s="9" t="str">
        <f>VLOOKUP('Consolidtaed Data'!$E7755,[1]Customers!$A:$B,2,0)</f>
        <v>Benjamin Jacobs</v>
      </c>
      <c r="Q4495" s="11">
        <f>WEEKDAY('Consolidtaed Data'!$F7755)</f>
        <v>5</v>
      </c>
      <c r="R4495" s="9">
        <f>MONTH('Consolidtaed Data'!$F7755)</f>
        <v>8</v>
      </c>
      <c r="S4495" s="9" t="str">
        <f>TEXT(Table3[[#This Row],[Purchase Date]],"MMMM")</f>
        <v>November</v>
      </c>
      <c r="T4495" s="9">
        <f>YEAR('Consolidtaed Data'!$F7755)</f>
        <v>2021</v>
      </c>
    </row>
    <row r="4496" spans="1:20" x14ac:dyDescent="0.3">
      <c r="A4496" s="9" t="s">
        <v>5519</v>
      </c>
      <c r="B4496" s="9" t="s">
        <v>168</v>
      </c>
      <c r="C4496" s="9" t="s">
        <v>196</v>
      </c>
      <c r="D4496" s="9" t="s">
        <v>80</v>
      </c>
      <c r="E4496" s="9" t="s">
        <v>578</v>
      </c>
      <c r="F4496" s="10">
        <v>44160</v>
      </c>
      <c r="G4496" s="10" t="str">
        <f>VLOOKUP(Table3[[#This Row],[Product ID]],[1]Products!$A:$G,2,0)</f>
        <v>Product 26</v>
      </c>
      <c r="H4496" s="22">
        <v>2</v>
      </c>
      <c r="I4496" s="9">
        <f>VLOOKUP('Consolidtaed Data'!$B7768,[1]Products!$A:$G,4,0)</f>
        <v>561</v>
      </c>
      <c r="J4496" s="9">
        <f>VLOOKUP('Consolidtaed Data'!$B7768,[1]Products!$A:$G,3,0)</f>
        <v>421</v>
      </c>
      <c r="K4496" s="9">
        <f>'Consolidtaed Data'!$J7768*'Consolidtaed Data'!$H7768</f>
        <v>2616</v>
      </c>
      <c r="L4496" s="9">
        <f>'Consolidtaed Data'!$I7768*'Consolidtaed Data'!$H7768</f>
        <v>5229</v>
      </c>
      <c r="M4496" s="9">
        <f>'Consolidtaed Data'!$L7768-'Consolidtaed Data'!$K7768</f>
        <v>246</v>
      </c>
      <c r="N4496" s="9" t="str">
        <f>VLOOKUP('Consolidtaed Data'!$C7768,[1]Locations!$A:$O,2,0)</f>
        <v>Huntington Beach</v>
      </c>
      <c r="O4496" s="9" t="str">
        <f>VLOOKUP('Consolidtaed Data'!$D7768,'[1]Sales People'!$A:$B,2,0)</f>
        <v>Justin Lynch</v>
      </c>
      <c r="P4496" s="9" t="str">
        <f>VLOOKUP('Consolidtaed Data'!$E7768,[1]Customers!$A:$B,2,0)</f>
        <v>David Mendoza</v>
      </c>
      <c r="Q4496" s="11">
        <f>WEEKDAY('Consolidtaed Data'!$F7768)</f>
        <v>6</v>
      </c>
      <c r="R4496" s="9">
        <f>MONTH('Consolidtaed Data'!$F7768)</f>
        <v>8</v>
      </c>
      <c r="S4496" s="9" t="str">
        <f>TEXT(Table3[[#This Row],[Purchase Date]],"MMMM")</f>
        <v>November</v>
      </c>
      <c r="T4496" s="9">
        <f>YEAR('Consolidtaed Data'!$F7768)</f>
        <v>2021</v>
      </c>
    </row>
    <row r="4497" spans="1:20" x14ac:dyDescent="0.3">
      <c r="A4497" s="9" t="s">
        <v>5520</v>
      </c>
      <c r="B4497" s="9" t="s">
        <v>393</v>
      </c>
      <c r="C4497" s="9" t="s">
        <v>405</v>
      </c>
      <c r="D4497" s="9" t="s">
        <v>315</v>
      </c>
      <c r="E4497" s="9" t="s">
        <v>1909</v>
      </c>
      <c r="F4497" s="10">
        <v>44160</v>
      </c>
      <c r="G4497" s="10" t="str">
        <f>VLOOKUP(Table3[[#This Row],[Product ID]],[1]Products!$A:$G,2,0)</f>
        <v>Product 84</v>
      </c>
      <c r="H4497" s="22">
        <v>3</v>
      </c>
      <c r="I4497" s="9">
        <f>VLOOKUP('Consolidtaed Data'!$B8517,[1]Products!$A:$G,4,0)</f>
        <v>1889</v>
      </c>
      <c r="J4497" s="9">
        <f>VLOOKUP('Consolidtaed Data'!$B8517,[1]Products!$A:$G,3,0)</f>
        <v>945</v>
      </c>
      <c r="K4497" s="9">
        <f>'Consolidtaed Data'!$J8517*'Consolidtaed Data'!$H8517</f>
        <v>1535</v>
      </c>
      <c r="L4497" s="9">
        <f>'Consolidtaed Data'!$I8517*'Consolidtaed Data'!$H8517</f>
        <v>2257</v>
      </c>
      <c r="M4497" s="9">
        <f>'Consolidtaed Data'!$L8517-'Consolidtaed Data'!$K8517</f>
        <v>530</v>
      </c>
      <c r="N4497" s="9" t="str">
        <f>VLOOKUP('Consolidtaed Data'!$C8517,[1]Locations!$A:$O,2,0)</f>
        <v>Lancaster</v>
      </c>
      <c r="O4497" s="9" t="str">
        <f>VLOOKUP('Consolidtaed Data'!$D8517,'[1]Sales People'!$A:$B,2,0)</f>
        <v>Ernest Wheeler</v>
      </c>
      <c r="P4497" s="9" t="str">
        <f>VLOOKUP('Consolidtaed Data'!$E8517,[1]Customers!$A:$B,2,0)</f>
        <v>Adam Mcdonald</v>
      </c>
      <c r="Q4497" s="11">
        <f>WEEKDAY('Consolidtaed Data'!$F8517)</f>
        <v>7</v>
      </c>
      <c r="R4497" s="9">
        <f>MONTH('Consolidtaed Data'!$F8517)</f>
        <v>10</v>
      </c>
      <c r="S4497" s="9" t="str">
        <f>TEXT(Table3[[#This Row],[Purchase Date]],"MMMM")</f>
        <v>November</v>
      </c>
      <c r="T4497" s="9">
        <f>YEAR('Consolidtaed Data'!$F8517)</f>
        <v>2021</v>
      </c>
    </row>
    <row r="4498" spans="1:20" x14ac:dyDescent="0.3">
      <c r="A4498" s="9" t="s">
        <v>5521</v>
      </c>
      <c r="B4498" s="9" t="s">
        <v>103</v>
      </c>
      <c r="C4498" s="9" t="s">
        <v>99</v>
      </c>
      <c r="D4498" s="9" t="s">
        <v>87</v>
      </c>
      <c r="E4498" s="9" t="s">
        <v>550</v>
      </c>
      <c r="F4498" s="10">
        <v>44160</v>
      </c>
      <c r="G4498" s="10" t="str">
        <f>VLOOKUP(Table3[[#This Row],[Product ID]],[1]Products!$A:$G,2,0)</f>
        <v>Product 44</v>
      </c>
      <c r="H4498" s="22">
        <v>1</v>
      </c>
      <c r="I4498" s="9">
        <f>VLOOKUP('Consolidtaed Data'!$B8866,[1]Products!$A:$G,4,0)</f>
        <v>1899</v>
      </c>
      <c r="J4498" s="9">
        <f>VLOOKUP('Consolidtaed Data'!$B8866,[1]Products!$A:$G,3,0)</f>
        <v>1044</v>
      </c>
      <c r="K4498" s="9">
        <f>'Consolidtaed Data'!$J8866*'Consolidtaed Data'!$H8866</f>
        <v>5596</v>
      </c>
      <c r="L4498" s="9">
        <f>'Consolidtaed Data'!$I8866*'Consolidtaed Data'!$H8866</f>
        <v>9176</v>
      </c>
      <c r="M4498" s="9">
        <f>'Consolidtaed Data'!$L8866-'Consolidtaed Data'!$K8866</f>
        <v>714</v>
      </c>
      <c r="N4498" s="9" t="str">
        <f>VLOOKUP('Consolidtaed Data'!$C8866,[1]Locations!$A:$O,2,0)</f>
        <v>Ontario</v>
      </c>
      <c r="O4498" s="9" t="str">
        <f>VLOOKUP('Consolidtaed Data'!$D8866,'[1]Sales People'!$A:$B,2,0)</f>
        <v>Eugene Holmes</v>
      </c>
      <c r="P4498" s="9" t="str">
        <f>VLOOKUP('Consolidtaed Data'!$E8866,[1]Customers!$A:$B,2,0)</f>
        <v>John Hunt</v>
      </c>
      <c r="Q4498" s="11">
        <f>WEEKDAY('Consolidtaed Data'!$F8866)</f>
        <v>5</v>
      </c>
      <c r="R4498" s="9">
        <f>MONTH('Consolidtaed Data'!$F8866)</f>
        <v>11</v>
      </c>
      <c r="S4498" s="9" t="str">
        <f>TEXT(Table3[[#This Row],[Purchase Date]],"MMMM")</f>
        <v>November</v>
      </c>
      <c r="T4498" s="9">
        <f>YEAR('Consolidtaed Data'!$F8866)</f>
        <v>2021</v>
      </c>
    </row>
    <row r="4499" spans="1:20" x14ac:dyDescent="0.3">
      <c r="A4499" s="9" t="s">
        <v>5522</v>
      </c>
      <c r="B4499" s="9" t="s">
        <v>582</v>
      </c>
      <c r="C4499" s="9" t="s">
        <v>169</v>
      </c>
      <c r="D4499" s="9" t="s">
        <v>402</v>
      </c>
      <c r="E4499" s="9" t="s">
        <v>2145</v>
      </c>
      <c r="F4499" s="10">
        <v>44160</v>
      </c>
      <c r="G4499" s="10" t="str">
        <f>VLOOKUP(Table3[[#This Row],[Product ID]],[1]Products!$A:$G,2,0)</f>
        <v>Product 58</v>
      </c>
      <c r="H4499" s="22">
        <v>1</v>
      </c>
      <c r="I4499" s="9">
        <f>VLOOKUP('Consolidtaed Data'!$B8973,[1]Products!$A:$G,4,0)</f>
        <v>1671</v>
      </c>
      <c r="J4499" s="9">
        <f>VLOOKUP('Consolidtaed Data'!$B8973,[1]Products!$A:$G,3,0)</f>
        <v>1220</v>
      </c>
      <c r="K4499" s="9">
        <f>'Consolidtaed Data'!$J8973*'Consolidtaed Data'!$H8973</f>
        <v>2592</v>
      </c>
      <c r="L4499" s="9">
        <f>'Consolidtaed Data'!$I8973*'Consolidtaed Data'!$H8973</f>
        <v>3084</v>
      </c>
      <c r="M4499" s="9">
        <f>'Consolidtaed Data'!$L8973-'Consolidtaed Data'!$K8973</f>
        <v>1968</v>
      </c>
      <c r="N4499" s="9" t="str">
        <f>VLOOKUP('Consolidtaed Data'!$C8973,[1]Locations!$A:$O,2,0)</f>
        <v>East Los Angeles</v>
      </c>
      <c r="O4499" s="9" t="str">
        <f>VLOOKUP('Consolidtaed Data'!$D8973,'[1]Sales People'!$A:$B,2,0)</f>
        <v>Scott Clark</v>
      </c>
      <c r="P4499" s="9" t="str">
        <f>VLOOKUP('Consolidtaed Data'!$E8973,[1]Customers!$A:$B,2,0)</f>
        <v>Jose Ellis</v>
      </c>
      <c r="Q4499" s="11">
        <f>WEEKDAY('Consolidtaed Data'!$F8973)</f>
        <v>5</v>
      </c>
      <c r="R4499" s="9">
        <f>MONTH('Consolidtaed Data'!$F8973)</f>
        <v>11</v>
      </c>
      <c r="S4499" s="9" t="str">
        <f>TEXT(Table3[[#This Row],[Purchase Date]],"MMMM")</f>
        <v>November</v>
      </c>
      <c r="T4499" s="9">
        <f>YEAR('Consolidtaed Data'!$F8973)</f>
        <v>2021</v>
      </c>
    </row>
    <row r="4500" spans="1:20" x14ac:dyDescent="0.3">
      <c r="A4500" s="9" t="s">
        <v>5523</v>
      </c>
      <c r="B4500" s="9" t="s">
        <v>7</v>
      </c>
      <c r="C4500" s="9" t="s">
        <v>186</v>
      </c>
      <c r="D4500" s="9" t="s">
        <v>272</v>
      </c>
      <c r="E4500" s="9" t="s">
        <v>1195</v>
      </c>
      <c r="F4500" s="10">
        <v>44160</v>
      </c>
      <c r="G4500" s="10" t="str">
        <f>VLOOKUP(Table3[[#This Row],[Product ID]],[1]Products!$A:$G,2,0)</f>
        <v>Product 77</v>
      </c>
      <c r="H4500" s="22">
        <v>2</v>
      </c>
      <c r="I4500" s="9">
        <f>VLOOKUP('Consolidtaed Data'!$B9471,[1]Products!$A:$G,4,0)</f>
        <v>217</v>
      </c>
      <c r="J4500" s="9">
        <f>VLOOKUP('Consolidtaed Data'!$B9471,[1]Products!$A:$G,3,0)</f>
        <v>171</v>
      </c>
      <c r="K4500" s="9">
        <f>'Consolidtaed Data'!$J9471*'Consolidtaed Data'!$H9471</f>
        <v>1740</v>
      </c>
      <c r="L4500" s="9">
        <f>'Consolidtaed Data'!$I9471*'Consolidtaed Data'!$H9471</f>
        <v>2120</v>
      </c>
      <c r="M4500" s="9">
        <f>'Consolidtaed Data'!$L9471-'Consolidtaed Data'!$K9471</f>
        <v>2216</v>
      </c>
      <c r="N4500" s="9" t="str">
        <f>VLOOKUP('Consolidtaed Data'!$C9471,[1]Locations!$A:$O,2,0)</f>
        <v>Stockton</v>
      </c>
      <c r="O4500" s="9" t="str">
        <f>VLOOKUP('Consolidtaed Data'!$D9471,'[1]Sales People'!$A:$B,2,0)</f>
        <v>Kenneth Bradley</v>
      </c>
      <c r="P4500" s="9" t="str">
        <f>VLOOKUP('Consolidtaed Data'!$E9471,[1]Customers!$A:$B,2,0)</f>
        <v>Raymond Alexander</v>
      </c>
      <c r="Q4500" s="11">
        <f>WEEKDAY('Consolidtaed Data'!$F9471)</f>
        <v>6</v>
      </c>
      <c r="R4500" s="9">
        <f>MONTH('Consolidtaed Data'!$F9471)</f>
        <v>12</v>
      </c>
      <c r="S4500" s="9" t="str">
        <f>TEXT(Table3[[#This Row],[Purchase Date]],"MMMM")</f>
        <v>November</v>
      </c>
      <c r="T4500" s="9">
        <f>YEAR('Consolidtaed Data'!$F9471)</f>
        <v>2021</v>
      </c>
    </row>
    <row r="4501" spans="1:20" x14ac:dyDescent="0.3">
      <c r="A4501" s="9" t="s">
        <v>5524</v>
      </c>
      <c r="B4501" s="9" t="s">
        <v>79</v>
      </c>
      <c r="C4501" s="9" t="s">
        <v>226</v>
      </c>
      <c r="D4501" s="9" t="s">
        <v>220</v>
      </c>
      <c r="E4501" s="9" t="s">
        <v>399</v>
      </c>
      <c r="F4501" s="10">
        <v>44161</v>
      </c>
      <c r="G4501" s="10" t="str">
        <f>VLOOKUP(Table3[[#This Row],[Product ID]],[1]Products!$A:$G,2,0)</f>
        <v>Product 80</v>
      </c>
      <c r="H4501" s="22">
        <v>4</v>
      </c>
      <c r="I4501" s="9">
        <f>VLOOKUP('Consolidtaed Data'!$B4802,[1]Products!$A:$G,4,0)</f>
        <v>603</v>
      </c>
      <c r="J4501" s="9">
        <f>VLOOKUP('Consolidtaed Data'!$B4802,[1]Products!$A:$G,3,0)</f>
        <v>416</v>
      </c>
      <c r="K4501" s="9">
        <f>'Consolidtaed Data'!$J4802*'Consolidtaed Data'!$H4802</f>
        <v>732</v>
      </c>
      <c r="L4501" s="9">
        <f>'Consolidtaed Data'!$I4802*'Consolidtaed Data'!$H4802</f>
        <v>1077</v>
      </c>
      <c r="M4501" s="9">
        <f>'Consolidtaed Data'!$L4802-'Consolidtaed Data'!$K4802</f>
        <v>2888</v>
      </c>
      <c r="N4501" s="9" t="str">
        <f>VLOOKUP('Consolidtaed Data'!$C4802,[1]Locations!$A:$O,2,0)</f>
        <v>Concord</v>
      </c>
      <c r="O4501" s="9" t="str">
        <f>VLOOKUP('Consolidtaed Data'!$D4802,'[1]Sales People'!$A:$B,2,0)</f>
        <v>Carl Elliott</v>
      </c>
      <c r="P4501" s="9" t="str">
        <f>VLOOKUP('Consolidtaed Data'!$E4802,[1]Customers!$A:$B,2,0)</f>
        <v>Bruce Bowman</v>
      </c>
      <c r="Q4501" s="11">
        <f>WEEKDAY('Consolidtaed Data'!$F4802)</f>
        <v>6</v>
      </c>
      <c r="R4501" s="9">
        <f>MONTH('Consolidtaed Data'!$F4802)</f>
        <v>12</v>
      </c>
      <c r="S4501" s="9" t="str">
        <f>TEXT(Table3[[#This Row],[Purchase Date]],"MMMM")</f>
        <v>November</v>
      </c>
      <c r="T4501" s="9">
        <f>YEAR('Consolidtaed Data'!$F4802)</f>
        <v>2020</v>
      </c>
    </row>
    <row r="4502" spans="1:20" x14ac:dyDescent="0.3">
      <c r="A4502" s="9" t="s">
        <v>5525</v>
      </c>
      <c r="B4502" s="9" t="s">
        <v>366</v>
      </c>
      <c r="C4502" s="9" t="s">
        <v>357</v>
      </c>
      <c r="D4502" s="9" t="s">
        <v>83</v>
      </c>
      <c r="E4502" s="9" t="s">
        <v>1067</v>
      </c>
      <c r="F4502" s="10">
        <v>44161</v>
      </c>
      <c r="G4502" s="10" t="str">
        <f>VLOOKUP(Table3[[#This Row],[Product ID]],[1]Products!$A:$G,2,0)</f>
        <v>Product 39</v>
      </c>
      <c r="H4502" s="22">
        <v>1</v>
      </c>
      <c r="I4502" s="9">
        <f>VLOOKUP('Consolidtaed Data'!$B5059,[1]Products!$A:$G,4,0)</f>
        <v>2005</v>
      </c>
      <c r="J4502" s="9">
        <f>VLOOKUP('Consolidtaed Data'!$B5059,[1]Products!$A:$G,3,0)</f>
        <v>1223</v>
      </c>
      <c r="K4502" s="9">
        <f>'Consolidtaed Data'!$J5059*'Consolidtaed Data'!$H5059</f>
        <v>455</v>
      </c>
      <c r="L4502" s="9">
        <f>'Consolidtaed Data'!$I5059*'Consolidtaed Data'!$H5059</f>
        <v>799</v>
      </c>
      <c r="M4502" s="9">
        <f>'Consolidtaed Data'!$L5059-'Consolidtaed Data'!$K5059</f>
        <v>424</v>
      </c>
      <c r="N4502" s="9" t="str">
        <f>VLOOKUP('Consolidtaed Data'!$C5059,[1]Locations!$A:$O,2,0)</f>
        <v>Hayward</v>
      </c>
      <c r="O4502" s="9" t="str">
        <f>VLOOKUP('Consolidtaed Data'!$D5059,'[1]Sales People'!$A:$B,2,0)</f>
        <v>Martin Perry</v>
      </c>
      <c r="P4502" s="9" t="str">
        <f>VLOOKUP('Consolidtaed Data'!$E5059,[1]Customers!$A:$B,2,0)</f>
        <v>Bruce Bowman</v>
      </c>
      <c r="Q4502" s="11">
        <f>WEEKDAY('Consolidtaed Data'!$F5059)</f>
        <v>4</v>
      </c>
      <c r="R4502" s="9">
        <f>MONTH('Consolidtaed Data'!$F5059)</f>
        <v>1</v>
      </c>
      <c r="S4502" s="9" t="str">
        <f>TEXT(Table3[[#This Row],[Purchase Date]],"MMMM")</f>
        <v>November</v>
      </c>
      <c r="T4502" s="9">
        <f>YEAR('Consolidtaed Data'!$F5059)</f>
        <v>2021</v>
      </c>
    </row>
    <row r="4503" spans="1:20" x14ac:dyDescent="0.3">
      <c r="A4503" s="9" t="s">
        <v>5526</v>
      </c>
      <c r="B4503" s="9" t="s">
        <v>301</v>
      </c>
      <c r="C4503" s="9" t="s">
        <v>201</v>
      </c>
      <c r="D4503" s="9" t="s">
        <v>26</v>
      </c>
      <c r="E4503" s="9" t="s">
        <v>1379</v>
      </c>
      <c r="F4503" s="10">
        <v>44161</v>
      </c>
      <c r="G4503" s="10" t="str">
        <f>VLOOKUP(Table3[[#This Row],[Product ID]],[1]Products!$A:$G,2,0)</f>
        <v>Product 57</v>
      </c>
      <c r="H4503" s="22">
        <v>1</v>
      </c>
      <c r="I4503" s="9">
        <f>VLOOKUP('Consolidtaed Data'!$B5435,[1]Products!$A:$G,4,0)</f>
        <v>951</v>
      </c>
      <c r="J4503" s="9">
        <f>VLOOKUP('Consolidtaed Data'!$B5435,[1]Products!$A:$G,3,0)</f>
        <v>504</v>
      </c>
      <c r="K4503" s="9">
        <f>'Consolidtaed Data'!$J5435*'Consolidtaed Data'!$H5435</f>
        <v>409</v>
      </c>
      <c r="L4503" s="9">
        <f>'Consolidtaed Data'!$I5435*'Consolidtaed Data'!$H5435</f>
        <v>817</v>
      </c>
      <c r="M4503" s="9">
        <f>'Consolidtaed Data'!$L5435-'Consolidtaed Data'!$K5435</f>
        <v>1293</v>
      </c>
      <c r="N4503" s="9" t="str">
        <f>VLOOKUP('Consolidtaed Data'!$C5435,[1]Locations!$A:$O,2,0)</f>
        <v>El Monte</v>
      </c>
      <c r="O4503" s="9" t="str">
        <f>VLOOKUP('Consolidtaed Data'!$D5435,'[1]Sales People'!$A:$B,2,0)</f>
        <v>Henry Nelson</v>
      </c>
      <c r="P4503" s="9" t="str">
        <f>VLOOKUP('Consolidtaed Data'!$E5435,[1]Customers!$A:$B,2,0)</f>
        <v>Randy Hayes</v>
      </c>
      <c r="Q4503" s="11">
        <f>WEEKDAY('Consolidtaed Data'!$F5435)</f>
        <v>7</v>
      </c>
      <c r="R4503" s="9">
        <f>MONTH('Consolidtaed Data'!$F5435)</f>
        <v>2</v>
      </c>
      <c r="S4503" s="9" t="str">
        <f>TEXT(Table3[[#This Row],[Purchase Date]],"MMMM")</f>
        <v>November</v>
      </c>
      <c r="T4503" s="9">
        <f>YEAR('Consolidtaed Data'!$F5435)</f>
        <v>2021</v>
      </c>
    </row>
    <row r="4504" spans="1:20" x14ac:dyDescent="0.3">
      <c r="A4504" s="9" t="s">
        <v>5527</v>
      </c>
      <c r="B4504" s="9" t="s">
        <v>582</v>
      </c>
      <c r="C4504" s="9" t="s">
        <v>122</v>
      </c>
      <c r="D4504" s="9" t="s">
        <v>95</v>
      </c>
      <c r="E4504" s="9" t="s">
        <v>3025</v>
      </c>
      <c r="F4504" s="10">
        <v>44161</v>
      </c>
      <c r="G4504" s="10" t="str">
        <f>VLOOKUP(Table3[[#This Row],[Product ID]],[1]Products!$A:$G,2,0)</f>
        <v>Product 58</v>
      </c>
      <c r="H4504" s="22">
        <v>1</v>
      </c>
      <c r="I4504" s="9">
        <f>VLOOKUP('Consolidtaed Data'!$B5460,[1]Products!$A:$G,4,0)</f>
        <v>1889</v>
      </c>
      <c r="J4504" s="9">
        <f>VLOOKUP('Consolidtaed Data'!$B5460,[1]Products!$A:$G,3,0)</f>
        <v>945</v>
      </c>
      <c r="K4504" s="9">
        <f>'Consolidtaed Data'!$J5460*'Consolidtaed Data'!$H5460</f>
        <v>1516</v>
      </c>
      <c r="L4504" s="9">
        <f>'Consolidtaed Data'!$I5460*'Consolidtaed Data'!$H5460</f>
        <v>1783</v>
      </c>
      <c r="M4504" s="9">
        <f>'Consolidtaed Data'!$L5460-'Consolidtaed Data'!$K5460</f>
        <v>238</v>
      </c>
      <c r="N4504" s="9" t="str">
        <f>VLOOKUP('Consolidtaed Data'!$C5460,[1]Locations!$A:$O,2,0)</f>
        <v>Pasadena</v>
      </c>
      <c r="O4504" s="9" t="str">
        <f>VLOOKUP('Consolidtaed Data'!$D5460,'[1]Sales People'!$A:$B,2,0)</f>
        <v>Ryan Welch</v>
      </c>
      <c r="P4504" s="9" t="str">
        <f>VLOOKUP('Consolidtaed Data'!$E5460,[1]Customers!$A:$B,2,0)</f>
        <v>Jeffrey Gibson</v>
      </c>
      <c r="Q4504" s="11">
        <f>WEEKDAY('Consolidtaed Data'!$F5460)</f>
        <v>1</v>
      </c>
      <c r="R4504" s="9">
        <f>MONTH('Consolidtaed Data'!$F5460)</f>
        <v>2</v>
      </c>
      <c r="S4504" s="9" t="str">
        <f>TEXT(Table3[[#This Row],[Purchase Date]],"MMMM")</f>
        <v>November</v>
      </c>
      <c r="T4504" s="9">
        <f>YEAR('Consolidtaed Data'!$F5460)</f>
        <v>2021</v>
      </c>
    </row>
    <row r="4505" spans="1:20" x14ac:dyDescent="0.3">
      <c r="A4505" s="9" t="s">
        <v>5528</v>
      </c>
      <c r="B4505" s="9" t="s">
        <v>418</v>
      </c>
      <c r="C4505" s="9" t="s">
        <v>564</v>
      </c>
      <c r="D4505" s="9" t="s">
        <v>17</v>
      </c>
      <c r="E4505" s="9" t="s">
        <v>1199</v>
      </c>
      <c r="F4505" s="10">
        <v>44161</v>
      </c>
      <c r="G4505" s="10" t="str">
        <f>VLOOKUP(Table3[[#This Row],[Product ID]],[1]Products!$A:$G,2,0)</f>
        <v>Product 82</v>
      </c>
      <c r="H4505" s="22">
        <v>1</v>
      </c>
      <c r="I4505" s="9">
        <f>VLOOKUP('Consolidtaed Data'!$B6741,[1]Products!$A:$G,4,0)</f>
        <v>530</v>
      </c>
      <c r="J4505" s="9">
        <f>VLOOKUP('Consolidtaed Data'!$B6741,[1]Products!$A:$G,3,0)</f>
        <v>424</v>
      </c>
      <c r="K4505" s="9">
        <f>'Consolidtaed Data'!$J6741*'Consolidtaed Data'!$H6741</f>
        <v>3848</v>
      </c>
      <c r="L4505" s="9">
        <f>'Consolidtaed Data'!$I6741*'Consolidtaed Data'!$H6741</f>
        <v>5656</v>
      </c>
      <c r="M4505" s="9">
        <f>'Consolidtaed Data'!$L6741-'Consolidtaed Data'!$K6741</f>
        <v>64</v>
      </c>
      <c r="N4505" s="9" t="str">
        <f>VLOOKUP('Consolidtaed Data'!$C6741,[1]Locations!$A:$O,2,0)</f>
        <v>Rialto</v>
      </c>
      <c r="O4505" s="9" t="str">
        <f>VLOOKUP('Consolidtaed Data'!$D6741,'[1]Sales People'!$A:$B,2,0)</f>
        <v>Walter Cook</v>
      </c>
      <c r="P4505" s="9" t="str">
        <f>VLOOKUP('Consolidtaed Data'!$E6741,[1]Customers!$A:$B,2,0)</f>
        <v>Wayne Williams</v>
      </c>
      <c r="Q4505" s="11">
        <f>WEEKDAY('Consolidtaed Data'!$F6741)</f>
        <v>7</v>
      </c>
      <c r="R4505" s="9">
        <f>MONTH('Consolidtaed Data'!$F6741)</f>
        <v>5</v>
      </c>
      <c r="S4505" s="9" t="str">
        <f>TEXT(Table3[[#This Row],[Purchase Date]],"MMMM")</f>
        <v>November</v>
      </c>
      <c r="T4505" s="9">
        <f>YEAR('Consolidtaed Data'!$F6741)</f>
        <v>2021</v>
      </c>
    </row>
    <row r="4506" spans="1:20" x14ac:dyDescent="0.3">
      <c r="A4506" s="9" t="s">
        <v>5529</v>
      </c>
      <c r="B4506" s="9" t="s">
        <v>160</v>
      </c>
      <c r="C4506" s="9" t="s">
        <v>16</v>
      </c>
      <c r="D4506" s="9" t="s">
        <v>46</v>
      </c>
      <c r="E4506" s="9" t="s">
        <v>801</v>
      </c>
      <c r="F4506" s="10">
        <v>44161</v>
      </c>
      <c r="G4506" s="10" t="str">
        <f>VLOOKUP(Table3[[#This Row],[Product ID]],[1]Products!$A:$G,2,0)</f>
        <v>Product 28</v>
      </c>
      <c r="H4506" s="22">
        <v>1</v>
      </c>
      <c r="I4506" s="9">
        <f>VLOOKUP('Consolidtaed Data'!$B6791,[1]Products!$A:$G,4,0)</f>
        <v>530</v>
      </c>
      <c r="J4506" s="9">
        <f>VLOOKUP('Consolidtaed Data'!$B6791,[1]Products!$A:$G,3,0)</f>
        <v>424</v>
      </c>
      <c r="K4506" s="9">
        <f>'Consolidtaed Data'!$J6791*'Consolidtaed Data'!$H6791</f>
        <v>513</v>
      </c>
      <c r="L4506" s="9">
        <f>'Consolidtaed Data'!$I6791*'Consolidtaed Data'!$H6791</f>
        <v>651</v>
      </c>
      <c r="M4506" s="9">
        <f>'Consolidtaed Data'!$L6791-'Consolidtaed Data'!$K6791</f>
        <v>377</v>
      </c>
      <c r="N4506" s="9" t="str">
        <f>VLOOKUP('Consolidtaed Data'!$C6791,[1]Locations!$A:$O,2,0)</f>
        <v>Orange</v>
      </c>
      <c r="O4506" s="9" t="str">
        <f>VLOOKUP('Consolidtaed Data'!$D6791,'[1]Sales People'!$A:$B,2,0)</f>
        <v>Eugene Holmes</v>
      </c>
      <c r="P4506" s="9" t="str">
        <f>VLOOKUP('Consolidtaed Data'!$E6791,[1]Customers!$A:$B,2,0)</f>
        <v>James Fisher</v>
      </c>
      <c r="Q4506" s="11">
        <f>WEEKDAY('Consolidtaed Data'!$F6791)</f>
        <v>3</v>
      </c>
      <c r="R4506" s="9">
        <f>MONTH('Consolidtaed Data'!$F6791)</f>
        <v>6</v>
      </c>
      <c r="S4506" s="9" t="str">
        <f>TEXT(Table3[[#This Row],[Purchase Date]],"MMMM")</f>
        <v>November</v>
      </c>
      <c r="T4506" s="9">
        <f>YEAR('Consolidtaed Data'!$F6791)</f>
        <v>2021</v>
      </c>
    </row>
    <row r="4507" spans="1:20" x14ac:dyDescent="0.3">
      <c r="A4507" s="9" t="s">
        <v>5530</v>
      </c>
      <c r="B4507" s="9" t="s">
        <v>76</v>
      </c>
      <c r="C4507" s="9" t="s">
        <v>178</v>
      </c>
      <c r="D4507" s="9" t="s">
        <v>95</v>
      </c>
      <c r="E4507" s="9" t="s">
        <v>380</v>
      </c>
      <c r="F4507" s="10">
        <v>44161</v>
      </c>
      <c r="G4507" s="10" t="str">
        <f>VLOOKUP(Table3[[#This Row],[Product ID]],[1]Products!$A:$G,2,0)</f>
        <v>Product 19</v>
      </c>
      <c r="H4507" s="22">
        <v>1</v>
      </c>
      <c r="I4507" s="9">
        <f>VLOOKUP('Consolidtaed Data'!$B6885,[1]Products!$A:$G,4,0)</f>
        <v>217</v>
      </c>
      <c r="J4507" s="9">
        <f>VLOOKUP('Consolidtaed Data'!$B6885,[1]Products!$A:$G,3,0)</f>
        <v>171</v>
      </c>
      <c r="K4507" s="9">
        <f>'Consolidtaed Data'!$J6885*'Consolidtaed Data'!$H6885</f>
        <v>900</v>
      </c>
      <c r="L4507" s="9">
        <f>'Consolidtaed Data'!$I6885*'Consolidtaed Data'!$H6885</f>
        <v>1636</v>
      </c>
      <c r="M4507" s="9">
        <f>'Consolidtaed Data'!$L6885-'Consolidtaed Data'!$K6885</f>
        <v>792</v>
      </c>
      <c r="N4507" s="9" t="str">
        <f>VLOOKUP('Consolidtaed Data'!$C6885,[1]Locations!$A:$O,2,0)</f>
        <v>Escondido</v>
      </c>
      <c r="O4507" s="9" t="str">
        <f>VLOOKUP('Consolidtaed Data'!$D6885,'[1]Sales People'!$A:$B,2,0)</f>
        <v>Brian Hansen</v>
      </c>
      <c r="P4507" s="9" t="str">
        <f>VLOOKUP('Consolidtaed Data'!$E6885,[1]Customers!$A:$B,2,0)</f>
        <v>Charles Montgomery</v>
      </c>
      <c r="Q4507" s="11">
        <f>WEEKDAY('Consolidtaed Data'!$F6885)</f>
        <v>3</v>
      </c>
      <c r="R4507" s="9">
        <f>MONTH('Consolidtaed Data'!$F6885)</f>
        <v>6</v>
      </c>
      <c r="S4507" s="9" t="str">
        <f>TEXT(Table3[[#This Row],[Purchase Date]],"MMMM")</f>
        <v>November</v>
      </c>
      <c r="T4507" s="9">
        <f>YEAR('Consolidtaed Data'!$F6885)</f>
        <v>2021</v>
      </c>
    </row>
    <row r="4508" spans="1:20" x14ac:dyDescent="0.3">
      <c r="A4508" s="9" t="s">
        <v>5531</v>
      </c>
      <c r="B4508" s="9" t="s">
        <v>41</v>
      </c>
      <c r="C4508" s="9" t="s">
        <v>55</v>
      </c>
      <c r="D4508" s="9" t="s">
        <v>17</v>
      </c>
      <c r="E4508" s="9" t="s">
        <v>1152</v>
      </c>
      <c r="F4508" s="10">
        <v>44161</v>
      </c>
      <c r="G4508" s="10" t="str">
        <f>VLOOKUP(Table3[[#This Row],[Product ID]],[1]Products!$A:$G,2,0)</f>
        <v>Product 11</v>
      </c>
      <c r="H4508" s="22">
        <v>1</v>
      </c>
      <c r="I4508" s="9">
        <f>VLOOKUP('Consolidtaed Data'!$B7233,[1]Products!$A:$G,4,0)</f>
        <v>1809</v>
      </c>
      <c r="J4508" s="9">
        <f>VLOOKUP('Consolidtaed Data'!$B7233,[1]Products!$A:$G,3,0)</f>
        <v>1067</v>
      </c>
      <c r="K4508" s="9">
        <f>'Consolidtaed Data'!$J7233*'Consolidtaed Data'!$H7233</f>
        <v>1296</v>
      </c>
      <c r="L4508" s="9">
        <f>'Consolidtaed Data'!$I7233*'Consolidtaed Data'!$H7233</f>
        <v>1542</v>
      </c>
      <c r="M4508" s="9">
        <f>'Consolidtaed Data'!$L7233-'Consolidtaed Data'!$K7233</f>
        <v>374</v>
      </c>
      <c r="N4508" s="9" t="str">
        <f>VLOOKUP('Consolidtaed Data'!$C7233,[1]Locations!$A:$O,2,0)</f>
        <v>San Jose</v>
      </c>
      <c r="O4508" s="9" t="str">
        <f>VLOOKUP('Consolidtaed Data'!$D7233,'[1]Sales People'!$A:$B,2,0)</f>
        <v>Clarence Fox</v>
      </c>
      <c r="P4508" s="9" t="str">
        <f>VLOOKUP('Consolidtaed Data'!$E7233,[1]Customers!$A:$B,2,0)</f>
        <v>James Sullivan</v>
      </c>
      <c r="Q4508" s="11">
        <f>WEEKDAY('Consolidtaed Data'!$F7233)</f>
        <v>7</v>
      </c>
      <c r="R4508" s="9">
        <f>MONTH('Consolidtaed Data'!$F7233)</f>
        <v>7</v>
      </c>
      <c r="S4508" s="9" t="str">
        <f>TEXT(Table3[[#This Row],[Purchase Date]],"MMMM")</f>
        <v>November</v>
      </c>
      <c r="T4508" s="9">
        <f>YEAR('Consolidtaed Data'!$F7233)</f>
        <v>2021</v>
      </c>
    </row>
    <row r="4509" spans="1:20" x14ac:dyDescent="0.3">
      <c r="A4509" s="9" t="s">
        <v>5532</v>
      </c>
      <c r="B4509" s="9" t="s">
        <v>230</v>
      </c>
      <c r="C4509" s="9" t="s">
        <v>201</v>
      </c>
      <c r="D4509" s="9" t="s">
        <v>100</v>
      </c>
      <c r="E4509" s="9" t="s">
        <v>1734</v>
      </c>
      <c r="F4509" s="10">
        <v>44161</v>
      </c>
      <c r="G4509" s="10" t="str">
        <f>VLOOKUP(Table3[[#This Row],[Product ID]],[1]Products!$A:$G,2,0)</f>
        <v>Product 31</v>
      </c>
      <c r="H4509" s="22">
        <v>4</v>
      </c>
      <c r="I4509" s="9">
        <f>VLOOKUP('Consolidtaed Data'!$B7862,[1]Products!$A:$G,4,0)</f>
        <v>947</v>
      </c>
      <c r="J4509" s="9">
        <f>VLOOKUP('Consolidtaed Data'!$B7862,[1]Products!$A:$G,3,0)</f>
        <v>786</v>
      </c>
      <c r="K4509" s="9">
        <f>'Consolidtaed Data'!$J7862*'Consolidtaed Data'!$H7862</f>
        <v>1054</v>
      </c>
      <c r="L4509" s="9">
        <f>'Consolidtaed Data'!$I7862*'Consolidtaed Data'!$H7862</f>
        <v>1405</v>
      </c>
      <c r="M4509" s="9">
        <f>'Consolidtaed Data'!$L7862-'Consolidtaed Data'!$K7862</f>
        <v>204</v>
      </c>
      <c r="N4509" s="9" t="str">
        <f>VLOOKUP('Consolidtaed Data'!$C7862,[1]Locations!$A:$O,2,0)</f>
        <v>Santa Clara</v>
      </c>
      <c r="O4509" s="9" t="str">
        <f>VLOOKUP('Consolidtaed Data'!$D7862,'[1]Sales People'!$A:$B,2,0)</f>
        <v>Clarence Fox</v>
      </c>
      <c r="P4509" s="9" t="str">
        <f>VLOOKUP('Consolidtaed Data'!$E7862,[1]Customers!$A:$B,2,0)</f>
        <v>Joe Coleman</v>
      </c>
      <c r="Q4509" s="11">
        <f>WEEKDAY('Consolidtaed Data'!$F7862)</f>
        <v>6</v>
      </c>
      <c r="R4509" s="9">
        <f>MONTH('Consolidtaed Data'!$F7862)</f>
        <v>8</v>
      </c>
      <c r="S4509" s="9" t="str">
        <f>TEXT(Table3[[#This Row],[Purchase Date]],"MMMM")</f>
        <v>November</v>
      </c>
      <c r="T4509" s="9">
        <f>YEAR('Consolidtaed Data'!$F7862)</f>
        <v>2021</v>
      </c>
    </row>
    <row r="4510" spans="1:20" x14ac:dyDescent="0.3">
      <c r="A4510" s="9" t="s">
        <v>5533</v>
      </c>
      <c r="B4510" s="9" t="s">
        <v>981</v>
      </c>
      <c r="C4510" s="9" t="s">
        <v>249</v>
      </c>
      <c r="D4510" s="9" t="s">
        <v>329</v>
      </c>
      <c r="E4510" s="9" t="s">
        <v>881</v>
      </c>
      <c r="F4510" s="10">
        <v>44161</v>
      </c>
      <c r="G4510" s="10" t="str">
        <f>VLOOKUP(Table3[[#This Row],[Product ID]],[1]Products!$A:$G,2,0)</f>
        <v>Product 3</v>
      </c>
      <c r="H4510" s="22">
        <v>3</v>
      </c>
      <c r="I4510" s="9">
        <f>VLOOKUP('Consolidtaed Data'!$B7985,[1]Products!$A:$G,4,0)</f>
        <v>2091</v>
      </c>
      <c r="J4510" s="9">
        <f>VLOOKUP('Consolidtaed Data'!$B7985,[1]Products!$A:$G,3,0)</f>
        <v>1485</v>
      </c>
      <c r="K4510" s="9">
        <f>'Consolidtaed Data'!$J7985*'Consolidtaed Data'!$H7985</f>
        <v>1251</v>
      </c>
      <c r="L4510" s="9">
        <f>'Consolidtaed Data'!$I7985*'Consolidtaed Data'!$H7985</f>
        <v>1526</v>
      </c>
      <c r="M4510" s="9">
        <f>'Consolidtaed Data'!$L7985-'Consolidtaed Data'!$K7985</f>
        <v>280</v>
      </c>
      <c r="N4510" s="9" t="str">
        <f>VLOOKUP('Consolidtaed Data'!$C7985,[1]Locations!$A:$O,2,0)</f>
        <v>Oxnard</v>
      </c>
      <c r="O4510" s="9" t="str">
        <f>VLOOKUP('Consolidtaed Data'!$D7985,'[1]Sales People'!$A:$B,2,0)</f>
        <v>Roger Ramos</v>
      </c>
      <c r="P4510" s="9" t="str">
        <f>VLOOKUP('Consolidtaed Data'!$E7985,[1]Customers!$A:$B,2,0)</f>
        <v>Juan Harvey</v>
      </c>
      <c r="Q4510" s="11">
        <f>WEEKDAY('Consolidtaed Data'!$F7985)</f>
        <v>2</v>
      </c>
      <c r="R4510" s="9">
        <f>MONTH('Consolidtaed Data'!$F7985)</f>
        <v>8</v>
      </c>
      <c r="S4510" s="9" t="str">
        <f>TEXT(Table3[[#This Row],[Purchase Date]],"MMMM")</f>
        <v>November</v>
      </c>
      <c r="T4510" s="9">
        <f>YEAR('Consolidtaed Data'!$F7985)</f>
        <v>2021</v>
      </c>
    </row>
    <row r="4511" spans="1:20" x14ac:dyDescent="0.3">
      <c r="A4511" s="9" t="s">
        <v>5534</v>
      </c>
      <c r="B4511" s="9" t="s">
        <v>103</v>
      </c>
      <c r="C4511" s="9" t="s">
        <v>423</v>
      </c>
      <c r="D4511" s="9" t="s">
        <v>220</v>
      </c>
      <c r="E4511" s="9" t="s">
        <v>983</v>
      </c>
      <c r="F4511" s="10">
        <v>44161</v>
      </c>
      <c r="G4511" s="10" t="str">
        <f>VLOOKUP(Table3[[#This Row],[Product ID]],[1]Products!$A:$G,2,0)</f>
        <v>Product 44</v>
      </c>
      <c r="H4511" s="22">
        <v>1</v>
      </c>
      <c r="I4511" s="9">
        <f>VLOOKUP('Consolidtaed Data'!$B8179,[1]Products!$A:$G,4,0)</f>
        <v>504</v>
      </c>
      <c r="J4511" s="9">
        <f>VLOOKUP('Consolidtaed Data'!$B8179,[1]Products!$A:$G,3,0)</f>
        <v>408</v>
      </c>
      <c r="K4511" s="9">
        <f>'Consolidtaed Data'!$J8179*'Consolidtaed Data'!$H8179</f>
        <v>1184</v>
      </c>
      <c r="L4511" s="9">
        <f>'Consolidtaed Data'!$I8179*'Consolidtaed Data'!$H8179</f>
        <v>2008</v>
      </c>
      <c r="M4511" s="9">
        <f>'Consolidtaed Data'!$L8179-'Consolidtaed Data'!$K8179</f>
        <v>589</v>
      </c>
      <c r="N4511" s="9" t="str">
        <f>VLOOKUP('Consolidtaed Data'!$C8179,[1]Locations!$A:$O,2,0)</f>
        <v>Victorville</v>
      </c>
      <c r="O4511" s="9" t="str">
        <f>VLOOKUP('Consolidtaed Data'!$D8179,'[1]Sales People'!$A:$B,2,0)</f>
        <v>Ernest Wagner</v>
      </c>
      <c r="P4511" s="9" t="str">
        <f>VLOOKUP('Consolidtaed Data'!$E8179,[1]Customers!$A:$B,2,0)</f>
        <v>Richard Hudson</v>
      </c>
      <c r="Q4511" s="11">
        <f>WEEKDAY('Consolidtaed Data'!$F8179)</f>
        <v>3</v>
      </c>
      <c r="R4511" s="9">
        <f>MONTH('Consolidtaed Data'!$F8179)</f>
        <v>9</v>
      </c>
      <c r="S4511" s="9" t="str">
        <f>TEXT(Table3[[#This Row],[Purchase Date]],"MMMM")</f>
        <v>November</v>
      </c>
      <c r="T4511" s="9">
        <f>YEAR('Consolidtaed Data'!$F8179)</f>
        <v>2021</v>
      </c>
    </row>
    <row r="4512" spans="1:20" x14ac:dyDescent="0.3">
      <c r="A4512" s="9" t="s">
        <v>5535</v>
      </c>
      <c r="B4512" s="9" t="s">
        <v>572</v>
      </c>
      <c r="C4512" s="9" t="s">
        <v>55</v>
      </c>
      <c r="D4512" s="9" t="s">
        <v>131</v>
      </c>
      <c r="E4512" s="9" t="s">
        <v>679</v>
      </c>
      <c r="F4512" s="10">
        <v>44161</v>
      </c>
      <c r="G4512" s="10" t="str">
        <f>VLOOKUP(Table3[[#This Row],[Product ID]],[1]Products!$A:$G,2,0)</f>
        <v>Product 22</v>
      </c>
      <c r="H4512" s="22">
        <v>1</v>
      </c>
      <c r="I4512" s="9">
        <f>VLOOKUP('Consolidtaed Data'!$B8301,[1]Products!$A:$G,4,0)</f>
        <v>504</v>
      </c>
      <c r="J4512" s="9">
        <f>VLOOKUP('Consolidtaed Data'!$B8301,[1]Products!$A:$G,3,0)</f>
        <v>408</v>
      </c>
      <c r="K4512" s="9">
        <f>'Consolidtaed Data'!$J8301*'Consolidtaed Data'!$H8301</f>
        <v>584</v>
      </c>
      <c r="L4512" s="9">
        <f>'Consolidtaed Data'!$I8301*'Consolidtaed Data'!$H8301</f>
        <v>913</v>
      </c>
      <c r="M4512" s="9">
        <f>'Consolidtaed Data'!$L8301-'Consolidtaed Data'!$K8301</f>
        <v>240</v>
      </c>
      <c r="N4512" s="9" t="str">
        <f>VLOOKUP('Consolidtaed Data'!$C8301,[1]Locations!$A:$O,2,0)</f>
        <v>Oxnard</v>
      </c>
      <c r="O4512" s="9" t="str">
        <f>VLOOKUP('Consolidtaed Data'!$D8301,'[1]Sales People'!$A:$B,2,0)</f>
        <v>Patrick Ruiz</v>
      </c>
      <c r="P4512" s="9" t="str">
        <f>VLOOKUP('Consolidtaed Data'!$E8301,[1]Customers!$A:$B,2,0)</f>
        <v>Jeffrey Gibson</v>
      </c>
      <c r="Q4512" s="11">
        <f>WEEKDAY('Consolidtaed Data'!$F8301)</f>
        <v>6</v>
      </c>
      <c r="R4512" s="9">
        <f>MONTH('Consolidtaed Data'!$F8301)</f>
        <v>9</v>
      </c>
      <c r="S4512" s="9" t="str">
        <f>TEXT(Table3[[#This Row],[Purchase Date]],"MMMM")</f>
        <v>November</v>
      </c>
      <c r="T4512" s="9">
        <f>YEAR('Consolidtaed Data'!$F8301)</f>
        <v>2021</v>
      </c>
    </row>
    <row r="4513" spans="1:20" x14ac:dyDescent="0.3">
      <c r="A4513" s="9" t="s">
        <v>5536</v>
      </c>
      <c r="B4513" s="9" t="s">
        <v>230</v>
      </c>
      <c r="C4513" s="9" t="s">
        <v>522</v>
      </c>
      <c r="D4513" s="9" t="s">
        <v>64</v>
      </c>
      <c r="E4513" s="9" t="s">
        <v>820</v>
      </c>
      <c r="F4513" s="10">
        <v>44161</v>
      </c>
      <c r="G4513" s="10" t="str">
        <f>VLOOKUP(Table3[[#This Row],[Product ID]],[1]Products!$A:$G,2,0)</f>
        <v>Product 31</v>
      </c>
      <c r="H4513" s="22">
        <v>2</v>
      </c>
      <c r="I4513" s="9">
        <f>VLOOKUP('Consolidtaed Data'!$B8890,[1]Products!$A:$G,4,0)</f>
        <v>1638</v>
      </c>
      <c r="J4513" s="9">
        <f>VLOOKUP('Consolidtaed Data'!$B8890,[1]Products!$A:$G,3,0)</f>
        <v>1261</v>
      </c>
      <c r="K4513" s="9">
        <f>'Consolidtaed Data'!$J8890*'Consolidtaed Data'!$H8890</f>
        <v>130</v>
      </c>
      <c r="L4513" s="9">
        <f>'Consolidtaed Data'!$I8890*'Consolidtaed Data'!$H8890</f>
        <v>181</v>
      </c>
      <c r="M4513" s="9">
        <f>'Consolidtaed Data'!$L8890-'Consolidtaed Data'!$K8890</f>
        <v>827</v>
      </c>
      <c r="N4513" s="9" t="str">
        <f>VLOOKUP('Consolidtaed Data'!$C8890,[1]Locations!$A:$O,2,0)</f>
        <v>Simi Valley</v>
      </c>
      <c r="O4513" s="9" t="str">
        <f>VLOOKUP('Consolidtaed Data'!$D8890,'[1]Sales People'!$A:$B,2,0)</f>
        <v>Clarence Fox</v>
      </c>
      <c r="P4513" s="9" t="str">
        <f>VLOOKUP('Consolidtaed Data'!$E8890,[1]Customers!$A:$B,2,0)</f>
        <v>Gregory Welch</v>
      </c>
      <c r="Q4513" s="11">
        <f>WEEKDAY('Consolidtaed Data'!$F8890)</f>
        <v>6</v>
      </c>
      <c r="R4513" s="9">
        <f>MONTH('Consolidtaed Data'!$F8890)</f>
        <v>11</v>
      </c>
      <c r="S4513" s="9" t="str">
        <f>TEXT(Table3[[#This Row],[Purchase Date]],"MMMM")</f>
        <v>November</v>
      </c>
      <c r="T4513" s="9">
        <f>YEAR('Consolidtaed Data'!$F8890)</f>
        <v>2021</v>
      </c>
    </row>
    <row r="4514" spans="1:20" x14ac:dyDescent="0.3">
      <c r="A4514" s="9" t="s">
        <v>5537</v>
      </c>
      <c r="B4514" s="9" t="s">
        <v>116</v>
      </c>
      <c r="C4514" s="9" t="s">
        <v>39</v>
      </c>
      <c r="D4514" s="9" t="s">
        <v>143</v>
      </c>
      <c r="E4514" s="9" t="s">
        <v>1432</v>
      </c>
      <c r="F4514" s="10">
        <v>44161</v>
      </c>
      <c r="G4514" s="10" t="str">
        <f>VLOOKUP(Table3[[#This Row],[Product ID]],[1]Products!$A:$G,2,0)</f>
        <v>Product 55</v>
      </c>
      <c r="H4514" s="22">
        <v>4</v>
      </c>
      <c r="I4514" s="9">
        <f>VLOOKUP('Consolidtaed Data'!$B9017,[1]Products!$A:$G,4,0)</f>
        <v>1862</v>
      </c>
      <c r="J4514" s="9">
        <f>VLOOKUP('Consolidtaed Data'!$B9017,[1]Products!$A:$G,3,0)</f>
        <v>1173</v>
      </c>
      <c r="K4514" s="9">
        <f>'Consolidtaed Data'!$J9017*'Consolidtaed Data'!$H9017</f>
        <v>1251</v>
      </c>
      <c r="L4514" s="9">
        <f>'Consolidtaed Data'!$I9017*'Consolidtaed Data'!$H9017</f>
        <v>1526</v>
      </c>
      <c r="M4514" s="9">
        <f>'Consolidtaed Data'!$L9017-'Consolidtaed Data'!$K9017</f>
        <v>452</v>
      </c>
      <c r="N4514" s="9" t="str">
        <f>VLOOKUP('Consolidtaed Data'!$C9017,[1]Locations!$A:$O,2,0)</f>
        <v>Norwalk</v>
      </c>
      <c r="O4514" s="9" t="str">
        <f>VLOOKUP('Consolidtaed Data'!$D9017,'[1]Sales People'!$A:$B,2,0)</f>
        <v>Ryan Butler</v>
      </c>
      <c r="P4514" s="9" t="str">
        <f>VLOOKUP('Consolidtaed Data'!$E9017,[1]Customers!$A:$B,2,0)</f>
        <v>Kevin Willis</v>
      </c>
      <c r="Q4514" s="11">
        <f>WEEKDAY('Consolidtaed Data'!$F9017)</f>
        <v>1</v>
      </c>
      <c r="R4514" s="9">
        <f>MONTH('Consolidtaed Data'!$F9017)</f>
        <v>11</v>
      </c>
      <c r="S4514" s="9" t="str">
        <f>TEXT(Table3[[#This Row],[Purchase Date]],"MMMM")</f>
        <v>November</v>
      </c>
      <c r="T4514" s="9">
        <f>YEAR('Consolidtaed Data'!$F9017)</f>
        <v>2021</v>
      </c>
    </row>
    <row r="4515" spans="1:20" x14ac:dyDescent="0.3">
      <c r="A4515" s="9" t="s">
        <v>5538</v>
      </c>
      <c r="B4515" s="9" t="s">
        <v>164</v>
      </c>
      <c r="C4515" s="9" t="s">
        <v>169</v>
      </c>
      <c r="D4515" s="9" t="s">
        <v>113</v>
      </c>
      <c r="E4515" s="9" t="s">
        <v>1481</v>
      </c>
      <c r="F4515" s="10">
        <v>44161</v>
      </c>
      <c r="G4515" s="10" t="str">
        <f>VLOOKUP(Table3[[#This Row],[Product ID]],[1]Products!$A:$G,2,0)</f>
        <v>Product 69</v>
      </c>
      <c r="H4515" s="22">
        <v>4</v>
      </c>
      <c r="I4515" s="9">
        <f>VLOOKUP('Consolidtaed Data'!$B9107,[1]Products!$A:$G,4,0)</f>
        <v>1783</v>
      </c>
      <c r="J4515" s="9">
        <f>VLOOKUP('Consolidtaed Data'!$B9107,[1]Products!$A:$G,3,0)</f>
        <v>1516</v>
      </c>
      <c r="K4515" s="9">
        <f>'Consolidtaed Data'!$J9107*'Consolidtaed Data'!$H9107</f>
        <v>1896</v>
      </c>
      <c r="L4515" s="9">
        <f>'Consolidtaed Data'!$I9107*'Consolidtaed Data'!$H9107</f>
        <v>2495</v>
      </c>
      <c r="M4515" s="9">
        <f>'Consolidtaed Data'!$L9107-'Consolidtaed Data'!$K9107</f>
        <v>696</v>
      </c>
      <c r="N4515" s="9" t="str">
        <f>VLOOKUP('Consolidtaed Data'!$C9107,[1]Locations!$A:$O,2,0)</f>
        <v>Downey</v>
      </c>
      <c r="O4515" s="9" t="str">
        <f>VLOOKUP('Consolidtaed Data'!$D9107,'[1]Sales People'!$A:$B,2,0)</f>
        <v>Roger Ramos</v>
      </c>
      <c r="P4515" s="9" t="str">
        <f>VLOOKUP('Consolidtaed Data'!$E9107,[1]Customers!$A:$B,2,0)</f>
        <v>Martin Olson</v>
      </c>
      <c r="Q4515" s="11">
        <f>WEEKDAY('Consolidtaed Data'!$F9107)</f>
        <v>7</v>
      </c>
      <c r="R4515" s="9">
        <f>MONTH('Consolidtaed Data'!$F9107)</f>
        <v>11</v>
      </c>
      <c r="S4515" s="9" t="str">
        <f>TEXT(Table3[[#This Row],[Purchase Date]],"MMMM")</f>
        <v>November</v>
      </c>
      <c r="T4515" s="9">
        <f>YEAR('Consolidtaed Data'!$F9107)</f>
        <v>2021</v>
      </c>
    </row>
    <row r="4516" spans="1:20" x14ac:dyDescent="0.3">
      <c r="A4516" s="9" t="s">
        <v>5539</v>
      </c>
      <c r="B4516" s="9" t="s">
        <v>219</v>
      </c>
      <c r="C4516" s="9" t="s">
        <v>82</v>
      </c>
      <c r="D4516" s="9" t="s">
        <v>35</v>
      </c>
      <c r="E4516" s="9" t="s">
        <v>654</v>
      </c>
      <c r="F4516" s="10">
        <v>44161</v>
      </c>
      <c r="G4516" s="10" t="str">
        <f>VLOOKUP(Table3[[#This Row],[Product ID]],[1]Products!$A:$G,2,0)</f>
        <v>Product 35</v>
      </c>
      <c r="H4516" s="22">
        <v>1</v>
      </c>
      <c r="I4516" s="9">
        <f>VLOOKUP('Consolidtaed Data'!$B9360,[1]Products!$A:$G,4,0)</f>
        <v>2283</v>
      </c>
      <c r="J4516" s="9">
        <f>VLOOKUP('Consolidtaed Data'!$B9360,[1]Products!$A:$G,3,0)</f>
        <v>1484</v>
      </c>
      <c r="K4516" s="9">
        <f>'Consolidtaed Data'!$J9360*'Consolidtaed Data'!$H9360</f>
        <v>2049</v>
      </c>
      <c r="L4516" s="9">
        <f>'Consolidtaed Data'!$I9360*'Consolidtaed Data'!$H9360</f>
        <v>3357</v>
      </c>
      <c r="M4516" s="9">
        <f>'Consolidtaed Data'!$L9360-'Consolidtaed Data'!$K9360</f>
        <v>895</v>
      </c>
      <c r="N4516" s="9" t="str">
        <f>VLOOKUP('Consolidtaed Data'!$C9360,[1]Locations!$A:$O,2,0)</f>
        <v>East Los Angeles</v>
      </c>
      <c r="O4516" s="9" t="str">
        <f>VLOOKUP('Consolidtaed Data'!$D9360,'[1]Sales People'!$A:$B,2,0)</f>
        <v>Fred Robertson</v>
      </c>
      <c r="P4516" s="9" t="str">
        <f>VLOOKUP('Consolidtaed Data'!$E9360,[1]Customers!$A:$B,2,0)</f>
        <v>Russell Nelson</v>
      </c>
      <c r="Q4516" s="11">
        <f>WEEKDAY('Consolidtaed Data'!$F9360)</f>
        <v>4</v>
      </c>
      <c r="R4516" s="9">
        <f>MONTH('Consolidtaed Data'!$F9360)</f>
        <v>12</v>
      </c>
      <c r="S4516" s="9" t="str">
        <f>TEXT(Table3[[#This Row],[Purchase Date]],"MMMM")</f>
        <v>November</v>
      </c>
      <c r="T4516" s="9">
        <f>YEAR('Consolidtaed Data'!$F9360)</f>
        <v>2021</v>
      </c>
    </row>
    <row r="4517" spans="1:20" x14ac:dyDescent="0.3">
      <c r="A4517" s="9" t="s">
        <v>5540</v>
      </c>
      <c r="B4517" s="9" t="s">
        <v>364</v>
      </c>
      <c r="C4517" s="9" t="s">
        <v>347</v>
      </c>
      <c r="D4517" s="9" t="s">
        <v>87</v>
      </c>
      <c r="E4517" s="9" t="s">
        <v>1226</v>
      </c>
      <c r="F4517" s="10">
        <v>44161</v>
      </c>
      <c r="G4517" s="10" t="str">
        <f>VLOOKUP(Table3[[#This Row],[Product ID]],[1]Products!$A:$G,2,0)</f>
        <v>Product 45</v>
      </c>
      <c r="H4517" s="22">
        <v>3</v>
      </c>
      <c r="I4517" s="9">
        <f>VLOOKUP('Consolidtaed Data'!$B9633,[1]Products!$A:$G,4,0)</f>
        <v>1638</v>
      </c>
      <c r="J4517" s="9">
        <f>VLOOKUP('Consolidtaed Data'!$B9633,[1]Products!$A:$G,3,0)</f>
        <v>1261</v>
      </c>
      <c r="K4517" s="9">
        <f>'Consolidtaed Data'!$J9633*'Consolidtaed Data'!$H9633</f>
        <v>478</v>
      </c>
      <c r="L4517" s="9">
        <f>'Consolidtaed Data'!$I9633*'Consolidtaed Data'!$H9633</f>
        <v>886</v>
      </c>
      <c r="M4517" s="9">
        <f>'Consolidtaed Data'!$L9633-'Consolidtaed Data'!$K9633</f>
        <v>90</v>
      </c>
      <c r="N4517" s="9" t="str">
        <f>VLOOKUP('Consolidtaed Data'!$C9633,[1]Locations!$A:$O,2,0)</f>
        <v>Oakland</v>
      </c>
      <c r="O4517" s="9" t="str">
        <f>VLOOKUP('Consolidtaed Data'!$D9633,'[1]Sales People'!$A:$B,2,0)</f>
        <v>Larry Castillo</v>
      </c>
      <c r="P4517" s="9" t="str">
        <f>VLOOKUP('Consolidtaed Data'!$E9633,[1]Customers!$A:$B,2,0)</f>
        <v>Robert Murphy</v>
      </c>
      <c r="Q4517" s="11">
        <f>WEEKDAY('Consolidtaed Data'!$F9633)</f>
        <v>4</v>
      </c>
      <c r="R4517" s="9">
        <f>MONTH('Consolidtaed Data'!$F9633)</f>
        <v>12</v>
      </c>
      <c r="S4517" s="9" t="str">
        <f>TEXT(Table3[[#This Row],[Purchase Date]],"MMMM")</f>
        <v>November</v>
      </c>
      <c r="T4517" s="9">
        <f>YEAR('Consolidtaed Data'!$F9633)</f>
        <v>2021</v>
      </c>
    </row>
    <row r="4518" spans="1:20" x14ac:dyDescent="0.3">
      <c r="A4518" s="9" t="s">
        <v>5541</v>
      </c>
      <c r="B4518" s="9" t="s">
        <v>71</v>
      </c>
      <c r="C4518" s="9" t="s">
        <v>635</v>
      </c>
      <c r="D4518" s="9" t="s">
        <v>131</v>
      </c>
      <c r="E4518" s="9" t="s">
        <v>2569</v>
      </c>
      <c r="F4518" s="10">
        <v>44162</v>
      </c>
      <c r="G4518" s="10" t="str">
        <f>VLOOKUP(Table3[[#This Row],[Product ID]],[1]Products!$A:$G,2,0)</f>
        <v>Product 42</v>
      </c>
      <c r="H4518" s="22">
        <v>1</v>
      </c>
      <c r="I4518" s="9">
        <f>VLOOKUP('Consolidtaed Data'!$B4979,[1]Products!$A:$G,4,0)</f>
        <v>818</v>
      </c>
      <c r="J4518" s="9">
        <f>VLOOKUP('Consolidtaed Data'!$B4979,[1]Products!$A:$G,3,0)</f>
        <v>450</v>
      </c>
      <c r="K4518" s="9">
        <f>'Consolidtaed Data'!$J4979*'Consolidtaed Data'!$H4979</f>
        <v>158</v>
      </c>
      <c r="L4518" s="9">
        <f>'Consolidtaed Data'!$I4979*'Consolidtaed Data'!$H4979</f>
        <v>254</v>
      </c>
      <c r="M4518" s="9">
        <f>'Consolidtaed Data'!$L4979-'Consolidtaed Data'!$K4979</f>
        <v>2400</v>
      </c>
      <c r="N4518" s="9" t="str">
        <f>VLOOKUP('Consolidtaed Data'!$C4979,[1]Locations!$A:$O,2,0)</f>
        <v>Carlsbad</v>
      </c>
      <c r="O4518" s="9" t="str">
        <f>VLOOKUP('Consolidtaed Data'!$D4979,'[1]Sales People'!$A:$B,2,0)</f>
        <v>Arthur Mccoy</v>
      </c>
      <c r="P4518" s="9" t="str">
        <f>VLOOKUP('Consolidtaed Data'!$E4979,[1]Customers!$A:$B,2,0)</f>
        <v>Ralph Richardson</v>
      </c>
      <c r="Q4518" s="11">
        <f>WEEKDAY('Consolidtaed Data'!$F4979)</f>
        <v>5</v>
      </c>
      <c r="R4518" s="9">
        <f>MONTH('Consolidtaed Data'!$F4979)</f>
        <v>12</v>
      </c>
      <c r="S4518" s="9" t="str">
        <f>TEXT(Table3[[#This Row],[Purchase Date]],"MMMM")</f>
        <v>November</v>
      </c>
      <c r="T4518" s="9">
        <f>YEAR('Consolidtaed Data'!$F4979)</f>
        <v>2020</v>
      </c>
    </row>
    <row r="4519" spans="1:20" x14ac:dyDescent="0.3">
      <c r="A4519" s="9" t="s">
        <v>5542</v>
      </c>
      <c r="B4519" s="9" t="s">
        <v>98</v>
      </c>
      <c r="C4519" s="9" t="s">
        <v>67</v>
      </c>
      <c r="D4519" s="9" t="s">
        <v>241</v>
      </c>
      <c r="E4519" s="9" t="s">
        <v>264</v>
      </c>
      <c r="F4519" s="10">
        <v>44162</v>
      </c>
      <c r="G4519" s="10" t="str">
        <f>VLOOKUP(Table3[[#This Row],[Product ID]],[1]Products!$A:$G,2,0)</f>
        <v>Product 85</v>
      </c>
      <c r="H4519" s="22">
        <v>1</v>
      </c>
      <c r="I4519" s="9">
        <f>VLOOKUP('Consolidtaed Data'!$B6095,[1]Products!$A:$G,4,0)</f>
        <v>1353</v>
      </c>
      <c r="J4519" s="9">
        <f>VLOOKUP('Consolidtaed Data'!$B6095,[1]Products!$A:$G,3,0)</f>
        <v>947</v>
      </c>
      <c r="K4519" s="9">
        <f>'Consolidtaed Data'!$J6095*'Consolidtaed Data'!$H6095</f>
        <v>1365</v>
      </c>
      <c r="L4519" s="9">
        <f>'Consolidtaed Data'!$I6095*'Consolidtaed Data'!$H6095</f>
        <v>2397</v>
      </c>
      <c r="M4519" s="9">
        <f>'Consolidtaed Data'!$L6095-'Consolidtaed Data'!$K6095</f>
        <v>369</v>
      </c>
      <c r="N4519" s="9" t="str">
        <f>VLOOKUP('Consolidtaed Data'!$C6095,[1]Locations!$A:$O,2,0)</f>
        <v>Santa Ana</v>
      </c>
      <c r="O4519" s="9" t="str">
        <f>VLOOKUP('Consolidtaed Data'!$D6095,'[1]Sales People'!$A:$B,2,0)</f>
        <v>Carl Hall</v>
      </c>
      <c r="P4519" s="9" t="str">
        <f>VLOOKUP('Consolidtaed Data'!$E6095,[1]Customers!$A:$B,2,0)</f>
        <v>Jose Williams</v>
      </c>
      <c r="Q4519" s="11">
        <f>WEEKDAY('Consolidtaed Data'!$F6095)</f>
        <v>6</v>
      </c>
      <c r="R4519" s="9">
        <f>MONTH('Consolidtaed Data'!$F6095)</f>
        <v>4</v>
      </c>
      <c r="S4519" s="9" t="str">
        <f>TEXT(Table3[[#This Row],[Purchase Date]],"MMMM")</f>
        <v>November</v>
      </c>
      <c r="T4519" s="9">
        <f>YEAR('Consolidtaed Data'!$F6095)</f>
        <v>2021</v>
      </c>
    </row>
    <row r="4520" spans="1:20" x14ac:dyDescent="0.3">
      <c r="A4520" s="9" t="s">
        <v>5543</v>
      </c>
      <c r="B4520" s="9" t="s">
        <v>582</v>
      </c>
      <c r="C4520" s="9" t="s">
        <v>522</v>
      </c>
      <c r="D4520" s="9" t="s">
        <v>64</v>
      </c>
      <c r="E4520" s="9" t="s">
        <v>912</v>
      </c>
      <c r="F4520" s="10">
        <v>44162</v>
      </c>
      <c r="G4520" s="10" t="str">
        <f>VLOOKUP(Table3[[#This Row],[Product ID]],[1]Products!$A:$G,2,0)</f>
        <v>Product 58</v>
      </c>
      <c r="H4520" s="22">
        <v>4</v>
      </c>
      <c r="I4520" s="9">
        <f>VLOOKUP('Consolidtaed Data'!$B6151,[1]Products!$A:$G,4,0)</f>
        <v>2495</v>
      </c>
      <c r="J4520" s="9">
        <f>VLOOKUP('Consolidtaed Data'!$B6151,[1]Products!$A:$G,3,0)</f>
        <v>1896</v>
      </c>
      <c r="K4520" s="9">
        <f>'Consolidtaed Data'!$J6151*'Consolidtaed Data'!$H6151</f>
        <v>1305</v>
      </c>
      <c r="L4520" s="9">
        <f>'Consolidtaed Data'!$I6151*'Consolidtaed Data'!$H6151</f>
        <v>1812</v>
      </c>
      <c r="M4520" s="9">
        <f>'Consolidtaed Data'!$L6151-'Consolidtaed Data'!$K6151</f>
        <v>344</v>
      </c>
      <c r="N4520" s="9" t="str">
        <f>VLOOKUP('Consolidtaed Data'!$C6151,[1]Locations!$A:$O,2,0)</f>
        <v>Norwalk</v>
      </c>
      <c r="O4520" s="9" t="str">
        <f>VLOOKUP('Consolidtaed Data'!$D6151,'[1]Sales People'!$A:$B,2,0)</f>
        <v>Ronald Reed</v>
      </c>
      <c r="P4520" s="9" t="str">
        <f>VLOOKUP('Consolidtaed Data'!$E6151,[1]Customers!$A:$B,2,0)</f>
        <v>Benjamin Kim</v>
      </c>
      <c r="Q4520" s="11">
        <f>WEEKDAY('Consolidtaed Data'!$F6151)</f>
        <v>3</v>
      </c>
      <c r="R4520" s="9">
        <f>MONTH('Consolidtaed Data'!$F6151)</f>
        <v>4</v>
      </c>
      <c r="S4520" s="9" t="str">
        <f>TEXT(Table3[[#This Row],[Purchase Date]],"MMMM")</f>
        <v>November</v>
      </c>
      <c r="T4520" s="9">
        <f>YEAR('Consolidtaed Data'!$F6151)</f>
        <v>2021</v>
      </c>
    </row>
    <row r="4521" spans="1:20" x14ac:dyDescent="0.3">
      <c r="A4521" s="9" t="s">
        <v>5544</v>
      </c>
      <c r="B4521" s="9" t="s">
        <v>490</v>
      </c>
      <c r="C4521" s="9" t="s">
        <v>228</v>
      </c>
      <c r="D4521" s="9" t="s">
        <v>329</v>
      </c>
      <c r="E4521" s="9" t="s">
        <v>713</v>
      </c>
      <c r="F4521" s="10">
        <v>44162</v>
      </c>
      <c r="G4521" s="10" t="str">
        <f>VLOOKUP(Table3[[#This Row],[Product ID]],[1]Products!$A:$G,2,0)</f>
        <v>Product 79</v>
      </c>
      <c r="H4521" s="22">
        <v>3</v>
      </c>
      <c r="I4521" s="9">
        <f>VLOOKUP('Consolidtaed Data'!$B6291,[1]Products!$A:$G,4,0)</f>
        <v>667</v>
      </c>
      <c r="J4521" s="9">
        <f>VLOOKUP('Consolidtaed Data'!$B6291,[1]Products!$A:$G,3,0)</f>
        <v>387</v>
      </c>
      <c r="K4521" s="9">
        <f>'Consolidtaed Data'!$J6291*'Consolidtaed Data'!$H6291</f>
        <v>842</v>
      </c>
      <c r="L4521" s="9">
        <f>'Consolidtaed Data'!$I6291*'Consolidtaed Data'!$H6291</f>
        <v>1122</v>
      </c>
      <c r="M4521" s="9">
        <f>'Consolidtaed Data'!$L6291-'Consolidtaed Data'!$K6291</f>
        <v>613</v>
      </c>
      <c r="N4521" s="9" t="str">
        <f>VLOOKUP('Consolidtaed Data'!$C6291,[1]Locations!$A:$O,2,0)</f>
        <v>Oxnard</v>
      </c>
      <c r="O4521" s="9" t="str">
        <f>VLOOKUP('Consolidtaed Data'!$D6291,'[1]Sales People'!$A:$B,2,0)</f>
        <v>Ernest Wagner</v>
      </c>
      <c r="P4521" s="9" t="str">
        <f>VLOOKUP('Consolidtaed Data'!$E6291,[1]Customers!$A:$B,2,0)</f>
        <v>William Hawkins</v>
      </c>
      <c r="Q4521" s="11">
        <f>WEEKDAY('Consolidtaed Data'!$F6291)</f>
        <v>5</v>
      </c>
      <c r="R4521" s="9">
        <f>MONTH('Consolidtaed Data'!$F6291)</f>
        <v>4</v>
      </c>
      <c r="S4521" s="9" t="str">
        <f>TEXT(Table3[[#This Row],[Purchase Date]],"MMMM")</f>
        <v>November</v>
      </c>
      <c r="T4521" s="9">
        <f>YEAR('Consolidtaed Data'!$F6291)</f>
        <v>2021</v>
      </c>
    </row>
    <row r="4522" spans="1:20" x14ac:dyDescent="0.3">
      <c r="A4522" s="9" t="s">
        <v>5545</v>
      </c>
      <c r="B4522" s="9" t="s">
        <v>148</v>
      </c>
      <c r="C4522" s="9" t="s">
        <v>263</v>
      </c>
      <c r="D4522" s="9" t="s">
        <v>100</v>
      </c>
      <c r="E4522" s="9" t="s">
        <v>2024</v>
      </c>
      <c r="F4522" s="10">
        <v>44162</v>
      </c>
      <c r="G4522" s="10" t="str">
        <f>VLOOKUP(Table3[[#This Row],[Product ID]],[1]Products!$A:$G,2,0)</f>
        <v>Product 16</v>
      </c>
      <c r="H4522" s="22">
        <v>1</v>
      </c>
      <c r="I4522" s="9">
        <f>VLOOKUP('Consolidtaed Data'!$B6516,[1]Products!$A:$G,4,0)</f>
        <v>1639</v>
      </c>
      <c r="J4522" s="9">
        <f>VLOOKUP('Consolidtaed Data'!$B6516,[1]Products!$A:$G,3,0)</f>
        <v>1295</v>
      </c>
      <c r="K4522" s="9">
        <f>'Consolidtaed Data'!$J6516*'Consolidtaed Data'!$H6516</f>
        <v>2421</v>
      </c>
      <c r="L4522" s="9">
        <f>'Consolidtaed Data'!$I6516*'Consolidtaed Data'!$H6516</f>
        <v>4401</v>
      </c>
      <c r="M4522" s="9">
        <f>'Consolidtaed Data'!$L6516-'Consolidtaed Data'!$K6516</f>
        <v>99</v>
      </c>
      <c r="N4522" s="9" t="str">
        <f>VLOOKUP('Consolidtaed Data'!$C6516,[1]Locations!$A:$O,2,0)</f>
        <v>Pomona</v>
      </c>
      <c r="O4522" s="9" t="str">
        <f>VLOOKUP('Consolidtaed Data'!$D6516,'[1]Sales People'!$A:$B,2,0)</f>
        <v>Arthur Mccoy</v>
      </c>
      <c r="P4522" s="9" t="str">
        <f>VLOOKUP('Consolidtaed Data'!$E6516,[1]Customers!$A:$B,2,0)</f>
        <v>Roger Thompson</v>
      </c>
      <c r="Q4522" s="11">
        <f>WEEKDAY('Consolidtaed Data'!$F6516)</f>
        <v>2</v>
      </c>
      <c r="R4522" s="9">
        <f>MONTH('Consolidtaed Data'!$F6516)</f>
        <v>5</v>
      </c>
      <c r="S4522" s="9" t="str">
        <f>TEXT(Table3[[#This Row],[Purchase Date]],"MMMM")</f>
        <v>November</v>
      </c>
      <c r="T4522" s="9">
        <f>YEAR('Consolidtaed Data'!$F6516)</f>
        <v>2021</v>
      </c>
    </row>
    <row r="4523" spans="1:20" x14ac:dyDescent="0.3">
      <c r="A4523" s="9" t="s">
        <v>5546</v>
      </c>
      <c r="B4523" s="9" t="s">
        <v>191</v>
      </c>
      <c r="C4523" s="9" t="s">
        <v>104</v>
      </c>
      <c r="D4523" s="9" t="s">
        <v>131</v>
      </c>
      <c r="E4523" s="9" t="s">
        <v>834</v>
      </c>
      <c r="F4523" s="10">
        <v>44162</v>
      </c>
      <c r="G4523" s="10" t="str">
        <f>VLOOKUP(Table3[[#This Row],[Product ID]],[1]Products!$A:$G,2,0)</f>
        <v>Product 36</v>
      </c>
      <c r="H4523" s="22">
        <v>2</v>
      </c>
      <c r="I4523" s="9">
        <f>VLOOKUP('Consolidtaed Data'!$B6631,[1]Products!$A:$G,4,0)</f>
        <v>871</v>
      </c>
      <c r="J4523" s="9">
        <f>VLOOKUP('Consolidtaed Data'!$B6631,[1]Products!$A:$G,3,0)</f>
        <v>540</v>
      </c>
      <c r="K4523" s="9">
        <f>'Consolidtaed Data'!$J6631*'Consolidtaed Data'!$H6631</f>
        <v>2248</v>
      </c>
      <c r="L4523" s="9">
        <f>'Consolidtaed Data'!$I6631*'Consolidtaed Data'!$H6631</f>
        <v>3304</v>
      </c>
      <c r="M4523" s="9">
        <f>'Consolidtaed Data'!$L6631-'Consolidtaed Data'!$K6631</f>
        <v>248</v>
      </c>
      <c r="N4523" s="9" t="str">
        <f>VLOOKUP('Consolidtaed Data'!$C6631,[1]Locations!$A:$O,2,0)</f>
        <v>Garden Grove</v>
      </c>
      <c r="O4523" s="9" t="str">
        <f>VLOOKUP('Consolidtaed Data'!$D6631,'[1]Sales People'!$A:$B,2,0)</f>
        <v>Jerry Perry</v>
      </c>
      <c r="P4523" s="9" t="str">
        <f>VLOOKUP('Consolidtaed Data'!$E6631,[1]Customers!$A:$B,2,0)</f>
        <v>Sean Black</v>
      </c>
      <c r="Q4523" s="11">
        <f>WEEKDAY('Consolidtaed Data'!$F6631)</f>
        <v>5</v>
      </c>
      <c r="R4523" s="9">
        <f>MONTH('Consolidtaed Data'!$F6631)</f>
        <v>5</v>
      </c>
      <c r="S4523" s="9" t="str">
        <f>TEXT(Table3[[#This Row],[Purchase Date]],"MMMM")</f>
        <v>November</v>
      </c>
      <c r="T4523" s="9">
        <f>YEAR('Consolidtaed Data'!$F6631)</f>
        <v>2021</v>
      </c>
    </row>
    <row r="4524" spans="1:20" x14ac:dyDescent="0.3">
      <c r="A4524" s="9" t="s">
        <v>5547</v>
      </c>
      <c r="B4524" s="9" t="s">
        <v>477</v>
      </c>
      <c r="C4524" s="9" t="s">
        <v>16</v>
      </c>
      <c r="D4524" s="9" t="s">
        <v>87</v>
      </c>
      <c r="E4524" s="9" t="s">
        <v>2208</v>
      </c>
      <c r="F4524" s="10">
        <v>44162</v>
      </c>
      <c r="G4524" s="10" t="str">
        <f>VLOOKUP(Table3[[#This Row],[Product ID]],[1]Products!$A:$G,2,0)</f>
        <v>Product 46</v>
      </c>
      <c r="H4524" s="22">
        <v>1</v>
      </c>
      <c r="I4524" s="9">
        <f>VLOOKUP('Consolidtaed Data'!$B6944,[1]Products!$A:$G,4,0)</f>
        <v>913</v>
      </c>
      <c r="J4524" s="9">
        <f>VLOOKUP('Consolidtaed Data'!$B6944,[1]Products!$A:$G,3,0)</f>
        <v>584</v>
      </c>
      <c r="K4524" s="9">
        <f>'Consolidtaed Data'!$J6944*'Consolidtaed Data'!$H6944</f>
        <v>1602</v>
      </c>
      <c r="L4524" s="9">
        <f>'Consolidtaed Data'!$I6944*'Consolidtaed Data'!$H6944</f>
        <v>2541</v>
      </c>
      <c r="M4524" s="9">
        <f>'Consolidtaed Data'!$L6944-'Consolidtaed Data'!$K6944</f>
        <v>892</v>
      </c>
      <c r="N4524" s="9" t="str">
        <f>VLOOKUP('Consolidtaed Data'!$C6944,[1]Locations!$A:$O,2,0)</f>
        <v>Chula Vista</v>
      </c>
      <c r="O4524" s="9" t="str">
        <f>VLOOKUP('Consolidtaed Data'!$D6944,'[1]Sales People'!$A:$B,2,0)</f>
        <v>Martin Perry</v>
      </c>
      <c r="P4524" s="9" t="str">
        <f>VLOOKUP('Consolidtaed Data'!$E6944,[1]Customers!$A:$B,2,0)</f>
        <v>Joshua Garza</v>
      </c>
      <c r="Q4524" s="11">
        <f>WEEKDAY('Consolidtaed Data'!$F6944)</f>
        <v>1</v>
      </c>
      <c r="R4524" s="9">
        <f>MONTH('Consolidtaed Data'!$F6944)</f>
        <v>6</v>
      </c>
      <c r="S4524" s="9" t="str">
        <f>TEXT(Table3[[#This Row],[Purchase Date]],"MMMM")</f>
        <v>November</v>
      </c>
      <c r="T4524" s="9">
        <f>YEAR('Consolidtaed Data'!$F6944)</f>
        <v>2021</v>
      </c>
    </row>
    <row r="4525" spans="1:20" x14ac:dyDescent="0.3">
      <c r="A4525" s="9" t="s">
        <v>5548</v>
      </c>
      <c r="B4525" s="9" t="s">
        <v>311</v>
      </c>
      <c r="C4525" s="9" t="s">
        <v>504</v>
      </c>
      <c r="D4525" s="9" t="s">
        <v>235</v>
      </c>
      <c r="E4525" s="9" t="s">
        <v>459</v>
      </c>
      <c r="F4525" s="10">
        <v>44162</v>
      </c>
      <c r="G4525" s="10" t="str">
        <f>VLOOKUP(Table3[[#This Row],[Product ID]],[1]Products!$A:$G,2,0)</f>
        <v>Product 33</v>
      </c>
      <c r="H4525" s="22">
        <v>1</v>
      </c>
      <c r="I4525" s="9">
        <f>VLOOKUP('Consolidtaed Data'!$B7492,[1]Products!$A:$G,4,0)</f>
        <v>1022</v>
      </c>
      <c r="J4525" s="9">
        <f>VLOOKUP('Consolidtaed Data'!$B7492,[1]Products!$A:$G,3,0)</f>
        <v>818</v>
      </c>
      <c r="K4525" s="9">
        <f>'Consolidtaed Data'!$J7492*'Consolidtaed Data'!$H7492</f>
        <v>1234</v>
      </c>
      <c r="L4525" s="9">
        <f>'Consolidtaed Data'!$I7492*'Consolidtaed Data'!$H7492</f>
        <v>1582</v>
      </c>
      <c r="M4525" s="9">
        <f>'Consolidtaed Data'!$L7492-'Consolidtaed Data'!$K7492</f>
        <v>982</v>
      </c>
      <c r="N4525" s="9" t="str">
        <f>VLOOKUP('Consolidtaed Data'!$C7492,[1]Locations!$A:$O,2,0)</f>
        <v>Richmond</v>
      </c>
      <c r="O4525" s="9" t="str">
        <f>VLOOKUP('Consolidtaed Data'!$D7492,'[1]Sales People'!$A:$B,2,0)</f>
        <v>Howard Gardner</v>
      </c>
      <c r="P4525" s="9" t="str">
        <f>VLOOKUP('Consolidtaed Data'!$E7492,[1]Customers!$A:$B,2,0)</f>
        <v>Adam Hernandez</v>
      </c>
      <c r="Q4525" s="11">
        <f>WEEKDAY('Consolidtaed Data'!$F7492)</f>
        <v>6</v>
      </c>
      <c r="R4525" s="9">
        <f>MONTH('Consolidtaed Data'!$F7492)</f>
        <v>7</v>
      </c>
      <c r="S4525" s="9" t="str">
        <f>TEXT(Table3[[#This Row],[Purchase Date]],"MMMM")</f>
        <v>November</v>
      </c>
      <c r="T4525" s="9">
        <f>YEAR('Consolidtaed Data'!$F7492)</f>
        <v>2021</v>
      </c>
    </row>
    <row r="4526" spans="1:20" x14ac:dyDescent="0.3">
      <c r="A4526" s="9" t="s">
        <v>5549</v>
      </c>
      <c r="B4526" s="9" t="s">
        <v>531</v>
      </c>
      <c r="C4526" s="9" t="s">
        <v>50</v>
      </c>
      <c r="D4526" s="9" t="s">
        <v>87</v>
      </c>
      <c r="E4526" s="9" t="s">
        <v>606</v>
      </c>
      <c r="F4526" s="10">
        <v>44162</v>
      </c>
      <c r="G4526" s="10" t="str">
        <f>VLOOKUP(Table3[[#This Row],[Product ID]],[1]Products!$A:$G,2,0)</f>
        <v>Product 62</v>
      </c>
      <c r="H4526" s="22">
        <v>1</v>
      </c>
      <c r="I4526" s="9">
        <f>VLOOKUP('Consolidtaed Data'!$B7572,[1]Products!$A:$G,4,0)</f>
        <v>818</v>
      </c>
      <c r="J4526" s="9">
        <f>VLOOKUP('Consolidtaed Data'!$B7572,[1]Products!$A:$G,3,0)</f>
        <v>450</v>
      </c>
      <c r="K4526" s="9">
        <f>'Consolidtaed Data'!$J7572*'Consolidtaed Data'!$H7572</f>
        <v>2756</v>
      </c>
      <c r="L4526" s="9">
        <f>'Consolidtaed Data'!$I7572*'Consolidtaed Data'!$H7572</f>
        <v>3774</v>
      </c>
      <c r="M4526" s="9">
        <f>'Consolidtaed Data'!$L7572-'Consolidtaed Data'!$K7572</f>
        <v>351</v>
      </c>
      <c r="N4526" s="9" t="str">
        <f>VLOOKUP('Consolidtaed Data'!$C7572,[1]Locations!$A:$O,2,0)</f>
        <v>Inglewood</v>
      </c>
      <c r="O4526" s="9" t="str">
        <f>VLOOKUP('Consolidtaed Data'!$D7572,'[1]Sales People'!$A:$B,2,0)</f>
        <v>Ronald Reed</v>
      </c>
      <c r="P4526" s="9" t="str">
        <f>VLOOKUP('Consolidtaed Data'!$E7572,[1]Customers!$A:$B,2,0)</f>
        <v>Shawn Fields</v>
      </c>
      <c r="Q4526" s="11">
        <f>WEEKDAY('Consolidtaed Data'!$F7572)</f>
        <v>5</v>
      </c>
      <c r="R4526" s="9">
        <f>MONTH('Consolidtaed Data'!$F7572)</f>
        <v>7</v>
      </c>
      <c r="S4526" s="9" t="str">
        <f>TEXT(Table3[[#This Row],[Purchase Date]],"MMMM")</f>
        <v>November</v>
      </c>
      <c r="T4526" s="9">
        <f>YEAR('Consolidtaed Data'!$F7572)</f>
        <v>2021</v>
      </c>
    </row>
    <row r="4527" spans="1:20" x14ac:dyDescent="0.3">
      <c r="A4527" s="9" t="s">
        <v>5550</v>
      </c>
      <c r="B4527" s="9" t="s">
        <v>390</v>
      </c>
      <c r="C4527" s="9" t="s">
        <v>226</v>
      </c>
      <c r="D4527" s="9" t="s">
        <v>26</v>
      </c>
      <c r="E4527" s="9" t="s">
        <v>1304</v>
      </c>
      <c r="F4527" s="10">
        <v>44162</v>
      </c>
      <c r="G4527" s="10" t="str">
        <f>VLOOKUP(Table3[[#This Row],[Product ID]],[1]Products!$A:$G,2,0)</f>
        <v>Product 48</v>
      </c>
      <c r="H4527" s="22">
        <v>2</v>
      </c>
      <c r="I4527" s="9">
        <f>VLOOKUP('Consolidtaed Data'!$B7977,[1]Products!$A:$G,4,0)</f>
        <v>112</v>
      </c>
      <c r="J4527" s="9">
        <f>VLOOKUP('Consolidtaed Data'!$B7977,[1]Products!$A:$G,3,0)</f>
        <v>90</v>
      </c>
      <c r="K4527" s="9">
        <f>'Consolidtaed Data'!$J7977*'Consolidtaed Data'!$H7977</f>
        <v>72</v>
      </c>
      <c r="L4527" s="9">
        <f>'Consolidtaed Data'!$I7977*'Consolidtaed Data'!$H7977</f>
        <v>136</v>
      </c>
      <c r="M4527" s="9">
        <f>'Consolidtaed Data'!$L7977-'Consolidtaed Data'!$K7977</f>
        <v>369</v>
      </c>
      <c r="N4527" s="9" t="str">
        <f>VLOOKUP('Consolidtaed Data'!$C7977,[1]Locations!$A:$O,2,0)</f>
        <v>Palmdale</v>
      </c>
      <c r="O4527" s="9" t="str">
        <f>VLOOKUP('Consolidtaed Data'!$D7977,'[1]Sales People'!$A:$B,2,0)</f>
        <v>Carl Hall</v>
      </c>
      <c r="P4527" s="9" t="str">
        <f>VLOOKUP('Consolidtaed Data'!$E7977,[1]Customers!$A:$B,2,0)</f>
        <v>Jesse Castillo</v>
      </c>
      <c r="Q4527" s="11">
        <f>WEEKDAY('Consolidtaed Data'!$F7977)</f>
        <v>1</v>
      </c>
      <c r="R4527" s="9">
        <f>MONTH('Consolidtaed Data'!$F7977)</f>
        <v>8</v>
      </c>
      <c r="S4527" s="9" t="str">
        <f>TEXT(Table3[[#This Row],[Purchase Date]],"MMMM")</f>
        <v>November</v>
      </c>
      <c r="T4527" s="9">
        <f>YEAR('Consolidtaed Data'!$F7977)</f>
        <v>2021</v>
      </c>
    </row>
    <row r="4528" spans="1:20" x14ac:dyDescent="0.3">
      <c r="A4528" s="9" t="s">
        <v>5551</v>
      </c>
      <c r="B4528" s="9" t="s">
        <v>62</v>
      </c>
      <c r="C4528" s="9" t="s">
        <v>223</v>
      </c>
      <c r="D4528" s="9" t="s">
        <v>143</v>
      </c>
      <c r="E4528" s="9" t="s">
        <v>3089</v>
      </c>
      <c r="F4528" s="10">
        <v>44162</v>
      </c>
      <c r="G4528" s="10" t="str">
        <f>VLOOKUP(Table3[[#This Row],[Product ID]],[1]Products!$A:$G,2,0)</f>
        <v>Product 17</v>
      </c>
      <c r="H4528" s="22">
        <v>1</v>
      </c>
      <c r="I4528" s="9">
        <f>VLOOKUP('Consolidtaed Data'!$B8191,[1]Products!$A:$G,4,0)</f>
        <v>2353</v>
      </c>
      <c r="J4528" s="9">
        <f>VLOOKUP('Consolidtaed Data'!$B8191,[1]Products!$A:$G,3,0)</f>
        <v>1788</v>
      </c>
      <c r="K4528" s="9">
        <f>'Consolidtaed Data'!$J8191*'Consolidtaed Data'!$H8191</f>
        <v>1295</v>
      </c>
      <c r="L4528" s="9">
        <f>'Consolidtaed Data'!$I8191*'Consolidtaed Data'!$H8191</f>
        <v>1639</v>
      </c>
      <c r="M4528" s="9">
        <f>'Consolidtaed Data'!$L8191-'Consolidtaed Data'!$K8191</f>
        <v>348</v>
      </c>
      <c r="N4528" s="9" t="str">
        <f>VLOOKUP('Consolidtaed Data'!$C8191,[1]Locations!$A:$O,2,0)</f>
        <v>Elk Grove</v>
      </c>
      <c r="O4528" s="9" t="str">
        <f>VLOOKUP('Consolidtaed Data'!$D8191,'[1]Sales People'!$A:$B,2,0)</f>
        <v>Joshua Taylor</v>
      </c>
      <c r="P4528" s="9" t="str">
        <f>VLOOKUP('Consolidtaed Data'!$E8191,[1]Customers!$A:$B,2,0)</f>
        <v>Eugene Cooper</v>
      </c>
      <c r="Q4528" s="11">
        <f>WEEKDAY('Consolidtaed Data'!$F8191)</f>
        <v>4</v>
      </c>
      <c r="R4528" s="9">
        <f>MONTH('Consolidtaed Data'!$F8191)</f>
        <v>9</v>
      </c>
      <c r="S4528" s="9" t="str">
        <f>TEXT(Table3[[#This Row],[Purchase Date]],"MMMM")</f>
        <v>November</v>
      </c>
      <c r="T4528" s="9">
        <f>YEAR('Consolidtaed Data'!$F8191)</f>
        <v>2021</v>
      </c>
    </row>
    <row r="4529" spans="1:20" x14ac:dyDescent="0.3">
      <c r="A4529" s="9" t="s">
        <v>5552</v>
      </c>
      <c r="B4529" s="9" t="s">
        <v>216</v>
      </c>
      <c r="C4529" s="9" t="s">
        <v>249</v>
      </c>
      <c r="D4529" s="9" t="s">
        <v>246</v>
      </c>
      <c r="E4529" s="9" t="s">
        <v>2028</v>
      </c>
      <c r="F4529" s="10">
        <v>44162</v>
      </c>
      <c r="G4529" s="10" t="str">
        <f>VLOOKUP(Table3[[#This Row],[Product ID]],[1]Products!$A:$G,2,0)</f>
        <v>Product 73</v>
      </c>
      <c r="H4529" s="22">
        <v>1</v>
      </c>
      <c r="I4529" s="9">
        <f>VLOOKUP('Consolidtaed Data'!$B8339,[1]Products!$A:$G,4,0)</f>
        <v>1862</v>
      </c>
      <c r="J4529" s="9">
        <f>VLOOKUP('Consolidtaed Data'!$B8339,[1]Products!$A:$G,3,0)</f>
        <v>1173</v>
      </c>
      <c r="K4529" s="9">
        <f>'Consolidtaed Data'!$J8339*'Consolidtaed Data'!$H8339</f>
        <v>416</v>
      </c>
      <c r="L4529" s="9">
        <f>'Consolidtaed Data'!$I8339*'Consolidtaed Data'!$H8339</f>
        <v>603</v>
      </c>
      <c r="M4529" s="9">
        <f>'Consolidtaed Data'!$L8339-'Consolidtaed Data'!$K8339</f>
        <v>274</v>
      </c>
      <c r="N4529" s="9" t="str">
        <f>VLOOKUP('Consolidtaed Data'!$C8339,[1]Locations!$A:$O,2,0)</f>
        <v>Hayward</v>
      </c>
      <c r="O4529" s="9" t="str">
        <f>VLOOKUP('Consolidtaed Data'!$D8339,'[1]Sales People'!$A:$B,2,0)</f>
        <v>Jimmy Young</v>
      </c>
      <c r="P4529" s="9" t="str">
        <f>VLOOKUP('Consolidtaed Data'!$E8339,[1]Customers!$A:$B,2,0)</f>
        <v>Jesse Garrett</v>
      </c>
      <c r="Q4529" s="11">
        <f>WEEKDAY('Consolidtaed Data'!$F8339)</f>
        <v>1</v>
      </c>
      <c r="R4529" s="9">
        <f>MONTH('Consolidtaed Data'!$F8339)</f>
        <v>9</v>
      </c>
      <c r="S4529" s="9" t="str">
        <f>TEXT(Table3[[#This Row],[Purchase Date]],"MMMM")</f>
        <v>November</v>
      </c>
      <c r="T4529" s="9">
        <f>YEAR('Consolidtaed Data'!$F8339)</f>
        <v>2021</v>
      </c>
    </row>
    <row r="4530" spans="1:20" x14ac:dyDescent="0.3">
      <c r="A4530" s="9" t="s">
        <v>5553</v>
      </c>
      <c r="B4530" s="9" t="s">
        <v>298</v>
      </c>
      <c r="C4530" s="9" t="s">
        <v>462</v>
      </c>
      <c r="D4530" s="9" t="s">
        <v>68</v>
      </c>
      <c r="E4530" s="9" t="s">
        <v>663</v>
      </c>
      <c r="F4530" s="10">
        <v>44162</v>
      </c>
      <c r="G4530" s="10" t="str">
        <f>VLOOKUP(Table3[[#This Row],[Product ID]],[1]Products!$A:$G,2,0)</f>
        <v>Product 53</v>
      </c>
      <c r="H4530" s="22">
        <v>1</v>
      </c>
      <c r="I4530" s="9">
        <f>VLOOKUP('Consolidtaed Data'!$B8357,[1]Products!$A:$G,4,0)</f>
        <v>947</v>
      </c>
      <c r="J4530" s="9">
        <f>VLOOKUP('Consolidtaed Data'!$B8357,[1]Products!$A:$G,3,0)</f>
        <v>786</v>
      </c>
      <c r="K4530" s="9">
        <f>'Consolidtaed Data'!$J8357*'Consolidtaed Data'!$H8357</f>
        <v>4419</v>
      </c>
      <c r="L4530" s="9">
        <f>'Consolidtaed Data'!$I8357*'Consolidtaed Data'!$H8357</f>
        <v>7491</v>
      </c>
      <c r="M4530" s="9">
        <f>'Consolidtaed Data'!$L8357-'Consolidtaed Data'!$K8357</f>
        <v>1128</v>
      </c>
      <c r="N4530" s="9" t="str">
        <f>VLOOKUP('Consolidtaed Data'!$C8357,[1]Locations!$A:$O,2,0)</f>
        <v>Richmond</v>
      </c>
      <c r="O4530" s="9" t="str">
        <f>VLOOKUP('Consolidtaed Data'!$D8357,'[1]Sales People'!$A:$B,2,0)</f>
        <v>Joshua Cook</v>
      </c>
      <c r="P4530" s="9" t="str">
        <f>VLOOKUP('Consolidtaed Data'!$E8357,[1]Customers!$A:$B,2,0)</f>
        <v>Gerald Clark</v>
      </c>
      <c r="Q4530" s="11">
        <f>WEEKDAY('Consolidtaed Data'!$F8357)</f>
        <v>2</v>
      </c>
      <c r="R4530" s="9">
        <f>MONTH('Consolidtaed Data'!$F8357)</f>
        <v>9</v>
      </c>
      <c r="S4530" s="9" t="str">
        <f>TEXT(Table3[[#This Row],[Purchase Date]],"MMMM")</f>
        <v>November</v>
      </c>
      <c r="T4530" s="9">
        <f>YEAR('Consolidtaed Data'!$F8357)</f>
        <v>2021</v>
      </c>
    </row>
    <row r="4531" spans="1:20" x14ac:dyDescent="0.3">
      <c r="A4531" s="9" t="s">
        <v>5554</v>
      </c>
      <c r="B4531" s="9" t="s">
        <v>411</v>
      </c>
      <c r="C4531" s="9" t="s">
        <v>249</v>
      </c>
      <c r="D4531" s="9" t="s">
        <v>374</v>
      </c>
      <c r="E4531" s="9" t="s">
        <v>1382</v>
      </c>
      <c r="F4531" s="10">
        <v>44162</v>
      </c>
      <c r="G4531" s="10" t="str">
        <f>VLOOKUP(Table3[[#This Row],[Product ID]],[1]Products!$A:$G,2,0)</f>
        <v>Product 27</v>
      </c>
      <c r="H4531" s="22">
        <v>4</v>
      </c>
      <c r="I4531" s="9">
        <f>VLOOKUP('Consolidtaed Data'!$B8389,[1]Products!$A:$G,4,0)</f>
        <v>181</v>
      </c>
      <c r="J4531" s="9">
        <f>VLOOKUP('Consolidtaed Data'!$B8389,[1]Products!$A:$G,3,0)</f>
        <v>130</v>
      </c>
      <c r="K4531" s="9">
        <f>'Consolidtaed Data'!$J8389*'Consolidtaed Data'!$H8389</f>
        <v>2794</v>
      </c>
      <c r="L4531" s="9">
        <f>'Consolidtaed Data'!$I8389*'Consolidtaed Data'!$H8389</f>
        <v>3934</v>
      </c>
      <c r="M4531" s="9">
        <f>'Consolidtaed Data'!$L8389-'Consolidtaed Data'!$K8389</f>
        <v>265</v>
      </c>
      <c r="N4531" s="9" t="str">
        <f>VLOOKUP('Consolidtaed Data'!$C8389,[1]Locations!$A:$O,2,0)</f>
        <v>Antioch</v>
      </c>
      <c r="O4531" s="9" t="str">
        <f>VLOOKUP('Consolidtaed Data'!$D8389,'[1]Sales People'!$A:$B,2,0)</f>
        <v>Patrick Ruiz</v>
      </c>
      <c r="P4531" s="9" t="str">
        <f>VLOOKUP('Consolidtaed Data'!$E8389,[1]Customers!$A:$B,2,0)</f>
        <v>Andrew Martin</v>
      </c>
      <c r="Q4531" s="11">
        <f>WEEKDAY('Consolidtaed Data'!$F8389)</f>
        <v>5</v>
      </c>
      <c r="R4531" s="9">
        <f>MONTH('Consolidtaed Data'!$F8389)</f>
        <v>9</v>
      </c>
      <c r="S4531" s="9" t="str">
        <f>TEXT(Table3[[#This Row],[Purchase Date]],"MMMM")</f>
        <v>November</v>
      </c>
      <c r="T4531" s="9">
        <f>YEAR('Consolidtaed Data'!$F8389)</f>
        <v>2021</v>
      </c>
    </row>
    <row r="4532" spans="1:20" x14ac:dyDescent="0.3">
      <c r="A4532" s="9" t="s">
        <v>5555</v>
      </c>
      <c r="B4532" s="9" t="s">
        <v>477</v>
      </c>
      <c r="C4532" s="9" t="s">
        <v>357</v>
      </c>
      <c r="D4532" s="9" t="s">
        <v>17</v>
      </c>
      <c r="E4532" s="9" t="s">
        <v>2220</v>
      </c>
      <c r="F4532" s="10">
        <v>44162</v>
      </c>
      <c r="G4532" s="10" t="str">
        <f>VLOOKUP(Table3[[#This Row],[Product ID]],[1]Products!$A:$G,2,0)</f>
        <v>Product 46</v>
      </c>
      <c r="H4532" s="22">
        <v>1</v>
      </c>
      <c r="I4532" s="9">
        <f>VLOOKUP('Consolidtaed Data'!$B8711,[1]Products!$A:$G,4,0)</f>
        <v>217</v>
      </c>
      <c r="J4532" s="9">
        <f>VLOOKUP('Consolidtaed Data'!$B8711,[1]Products!$A:$G,3,0)</f>
        <v>171</v>
      </c>
      <c r="K4532" s="9">
        <f>'Consolidtaed Data'!$J8711*'Consolidtaed Data'!$H8711</f>
        <v>1432</v>
      </c>
      <c r="L4532" s="9">
        <f>'Consolidtaed Data'!$I8711*'Consolidtaed Data'!$H8711</f>
        <v>2384</v>
      </c>
      <c r="M4532" s="9">
        <f>'Consolidtaed Data'!$L8711-'Consolidtaed Data'!$K8711</f>
        <v>39</v>
      </c>
      <c r="N4532" s="9" t="str">
        <f>VLOOKUP('Consolidtaed Data'!$C8711,[1]Locations!$A:$O,2,0)</f>
        <v>Murrieta</v>
      </c>
      <c r="O4532" s="9" t="str">
        <f>VLOOKUP('Consolidtaed Data'!$D8711,'[1]Sales People'!$A:$B,2,0)</f>
        <v>Roger Robertson</v>
      </c>
      <c r="P4532" s="9" t="str">
        <f>VLOOKUP('Consolidtaed Data'!$E8711,[1]Customers!$A:$B,2,0)</f>
        <v>Scott Mills</v>
      </c>
      <c r="Q4532" s="11">
        <f>WEEKDAY('Consolidtaed Data'!$F8711)</f>
        <v>2</v>
      </c>
      <c r="R4532" s="9">
        <f>MONTH('Consolidtaed Data'!$F8711)</f>
        <v>10</v>
      </c>
      <c r="S4532" s="9" t="str">
        <f>TEXT(Table3[[#This Row],[Purchase Date]],"MMMM")</f>
        <v>November</v>
      </c>
      <c r="T4532" s="9">
        <f>YEAR('Consolidtaed Data'!$F8711)</f>
        <v>2021</v>
      </c>
    </row>
    <row r="4533" spans="1:20" x14ac:dyDescent="0.3">
      <c r="A4533" s="9" t="s">
        <v>5556</v>
      </c>
      <c r="B4533" s="9" t="s">
        <v>338</v>
      </c>
      <c r="C4533" s="9" t="s">
        <v>126</v>
      </c>
      <c r="D4533" s="9" t="s">
        <v>56</v>
      </c>
      <c r="E4533" s="9" t="s">
        <v>972</v>
      </c>
      <c r="F4533" s="10">
        <v>44162</v>
      </c>
      <c r="G4533" s="10" t="str">
        <f>VLOOKUP(Table3[[#This Row],[Product ID]],[1]Products!$A:$G,2,0)</f>
        <v>Product 95</v>
      </c>
      <c r="H4533" s="22">
        <v>2</v>
      </c>
      <c r="I4533" s="9">
        <f>VLOOKUP('Consolidtaed Data'!$B8967,[1]Products!$A:$G,4,0)</f>
        <v>1783</v>
      </c>
      <c r="J4533" s="9">
        <f>VLOOKUP('Consolidtaed Data'!$B8967,[1]Products!$A:$G,3,0)</f>
        <v>1516</v>
      </c>
      <c r="K4533" s="9">
        <f>'Consolidtaed Data'!$J8967*'Consolidtaed Data'!$H8967</f>
        <v>2421</v>
      </c>
      <c r="L4533" s="9">
        <f>'Consolidtaed Data'!$I8967*'Consolidtaed Data'!$H8967</f>
        <v>4401</v>
      </c>
      <c r="M4533" s="9">
        <f>'Consolidtaed Data'!$L8967-'Consolidtaed Data'!$K8967</f>
        <v>13</v>
      </c>
      <c r="N4533" s="9" t="str">
        <f>VLOOKUP('Consolidtaed Data'!$C8967,[1]Locations!$A:$O,2,0)</f>
        <v>Garden Grove</v>
      </c>
      <c r="O4533" s="9" t="str">
        <f>VLOOKUP('Consolidtaed Data'!$D8967,'[1]Sales People'!$A:$B,2,0)</f>
        <v>Roger Ramos</v>
      </c>
      <c r="P4533" s="9" t="str">
        <f>VLOOKUP('Consolidtaed Data'!$E8967,[1]Customers!$A:$B,2,0)</f>
        <v>Clarence Austin</v>
      </c>
      <c r="Q4533" s="11">
        <f>WEEKDAY('Consolidtaed Data'!$F8967)</f>
        <v>5</v>
      </c>
      <c r="R4533" s="9">
        <f>MONTH('Consolidtaed Data'!$F8967)</f>
        <v>11</v>
      </c>
      <c r="S4533" s="9" t="str">
        <f>TEXT(Table3[[#This Row],[Purchase Date]],"MMMM")</f>
        <v>November</v>
      </c>
      <c r="T4533" s="9">
        <f>YEAR('Consolidtaed Data'!$F8967)</f>
        <v>2021</v>
      </c>
    </row>
    <row r="4534" spans="1:20" x14ac:dyDescent="0.3">
      <c r="A4534" s="9" t="s">
        <v>5557</v>
      </c>
      <c r="B4534" s="9" t="s">
        <v>188</v>
      </c>
      <c r="C4534" s="9" t="s">
        <v>140</v>
      </c>
      <c r="D4534" s="9" t="s">
        <v>83</v>
      </c>
      <c r="E4534" s="9" t="s">
        <v>514</v>
      </c>
      <c r="F4534" s="10">
        <v>44162</v>
      </c>
      <c r="G4534" s="10" t="str">
        <f>VLOOKUP(Table3[[#This Row],[Product ID]],[1]Products!$A:$G,2,0)</f>
        <v>Product 63</v>
      </c>
      <c r="H4534" s="22">
        <v>1</v>
      </c>
      <c r="I4534" s="9">
        <f>VLOOKUP('Consolidtaed Data'!$B9192,[1]Products!$A:$G,4,0)</f>
        <v>1743</v>
      </c>
      <c r="J4534" s="9">
        <f>VLOOKUP('Consolidtaed Data'!$B9192,[1]Products!$A:$G,3,0)</f>
        <v>872</v>
      </c>
      <c r="K4534" s="9">
        <f>'Consolidtaed Data'!$J9192*'Consolidtaed Data'!$H9192</f>
        <v>962</v>
      </c>
      <c r="L4534" s="9">
        <f>'Consolidtaed Data'!$I9192*'Consolidtaed Data'!$H9192</f>
        <v>1414</v>
      </c>
      <c r="M4534" s="9">
        <f>'Consolidtaed Data'!$L9192-'Consolidtaed Data'!$K9192</f>
        <v>161</v>
      </c>
      <c r="N4534" s="9" t="str">
        <f>VLOOKUP('Consolidtaed Data'!$C9192,[1]Locations!$A:$O,2,0)</f>
        <v>Inglewood</v>
      </c>
      <c r="O4534" s="9" t="str">
        <f>VLOOKUP('Consolidtaed Data'!$D9192,'[1]Sales People'!$A:$B,2,0)</f>
        <v>Bobby Russell</v>
      </c>
      <c r="P4534" s="9" t="str">
        <f>VLOOKUP('Consolidtaed Data'!$E9192,[1]Customers!$A:$B,2,0)</f>
        <v>Daniel Dixon</v>
      </c>
      <c r="Q4534" s="11">
        <f>WEEKDAY('Consolidtaed Data'!$F9192)</f>
        <v>6</v>
      </c>
      <c r="R4534" s="9">
        <f>MONTH('Consolidtaed Data'!$F9192)</f>
        <v>11</v>
      </c>
      <c r="S4534" s="9" t="str">
        <f>TEXT(Table3[[#This Row],[Purchase Date]],"MMMM")</f>
        <v>November</v>
      </c>
      <c r="T4534" s="9">
        <f>YEAR('Consolidtaed Data'!$F9192)</f>
        <v>2021</v>
      </c>
    </row>
    <row r="4535" spans="1:20" x14ac:dyDescent="0.3">
      <c r="A4535" s="9" t="s">
        <v>5558</v>
      </c>
      <c r="B4535" s="9" t="s">
        <v>168</v>
      </c>
      <c r="C4535" s="9" t="s">
        <v>412</v>
      </c>
      <c r="D4535" s="9" t="s">
        <v>31</v>
      </c>
      <c r="E4535" s="9" t="s">
        <v>154</v>
      </c>
      <c r="F4535" s="10">
        <v>44163</v>
      </c>
      <c r="G4535" s="10" t="str">
        <f>VLOOKUP(Table3[[#This Row],[Product ID]],[1]Products!$A:$G,2,0)</f>
        <v>Product 26</v>
      </c>
      <c r="H4535" s="22">
        <v>1</v>
      </c>
      <c r="I4535" s="9">
        <f>VLOOKUP('Consolidtaed Data'!$B4737,[1]Products!$A:$G,4,0)</f>
        <v>800</v>
      </c>
      <c r="J4535" s="9">
        <f>VLOOKUP('Consolidtaed Data'!$B4737,[1]Products!$A:$G,3,0)</f>
        <v>536</v>
      </c>
      <c r="K4535" s="9">
        <f>'Consolidtaed Data'!$J4737*'Consolidtaed Data'!$H4737</f>
        <v>4880</v>
      </c>
      <c r="L4535" s="9">
        <f>'Consolidtaed Data'!$I4737*'Consolidtaed Data'!$H4737</f>
        <v>6684</v>
      </c>
      <c r="M4535" s="9">
        <f>'Consolidtaed Data'!$L4737-'Consolidtaed Data'!$K4737</f>
        <v>874</v>
      </c>
      <c r="N4535" s="9" t="str">
        <f>VLOOKUP('Consolidtaed Data'!$C4737,[1]Locations!$A:$O,2,0)</f>
        <v>Rialto</v>
      </c>
      <c r="O4535" s="9" t="str">
        <f>VLOOKUP('Consolidtaed Data'!$D4737,'[1]Sales People'!$A:$B,2,0)</f>
        <v>Joshua Taylor</v>
      </c>
      <c r="P4535" s="9" t="str">
        <f>VLOOKUP('Consolidtaed Data'!$E4737,[1]Customers!$A:$B,2,0)</f>
        <v>Bruce Porter</v>
      </c>
      <c r="Q4535" s="11">
        <f>WEEKDAY('Consolidtaed Data'!$F4737)</f>
        <v>2</v>
      </c>
      <c r="R4535" s="9">
        <f>MONTH('Consolidtaed Data'!$F4737)</f>
        <v>12</v>
      </c>
      <c r="S4535" s="9" t="str">
        <f>TEXT(Table3[[#This Row],[Purchase Date]],"MMMM")</f>
        <v>November</v>
      </c>
      <c r="T4535" s="9">
        <f>YEAR('Consolidtaed Data'!$F4737)</f>
        <v>2020</v>
      </c>
    </row>
    <row r="4536" spans="1:20" x14ac:dyDescent="0.3">
      <c r="A4536" s="9" t="s">
        <v>5559</v>
      </c>
      <c r="B4536" s="9" t="s">
        <v>981</v>
      </c>
      <c r="C4536" s="9" t="s">
        <v>352</v>
      </c>
      <c r="D4536" s="9" t="s">
        <v>105</v>
      </c>
      <c r="E4536" s="9" t="s">
        <v>1803</v>
      </c>
      <c r="F4536" s="10">
        <v>44163</v>
      </c>
      <c r="G4536" s="10" t="str">
        <f>VLOOKUP(Table3[[#This Row],[Product ID]],[1]Products!$A:$G,2,0)</f>
        <v>Product 3</v>
      </c>
      <c r="H4536" s="22">
        <v>1</v>
      </c>
      <c r="I4536" s="9">
        <f>VLOOKUP('Consolidtaed Data'!$B4997,[1]Products!$A:$G,4,0)</f>
        <v>392</v>
      </c>
      <c r="J4536" s="9">
        <f>VLOOKUP('Consolidtaed Data'!$B4997,[1]Products!$A:$G,3,0)</f>
        <v>255</v>
      </c>
      <c r="K4536" s="9">
        <f>'Consolidtaed Data'!$J4997*'Consolidtaed Data'!$H4997</f>
        <v>872</v>
      </c>
      <c r="L4536" s="9">
        <f>'Consolidtaed Data'!$I4997*'Consolidtaed Data'!$H4997</f>
        <v>1743</v>
      </c>
      <c r="M4536" s="9">
        <f>'Consolidtaed Data'!$L4997-'Consolidtaed Data'!$K4997</f>
        <v>782</v>
      </c>
      <c r="N4536" s="9" t="str">
        <f>VLOOKUP('Consolidtaed Data'!$C4997,[1]Locations!$A:$O,2,0)</f>
        <v>Oceanside</v>
      </c>
      <c r="O4536" s="9" t="str">
        <f>VLOOKUP('Consolidtaed Data'!$D4997,'[1]Sales People'!$A:$B,2,0)</f>
        <v>Martin Carr</v>
      </c>
      <c r="P4536" s="9" t="str">
        <f>VLOOKUP('Consolidtaed Data'!$E4997,[1]Customers!$A:$B,2,0)</f>
        <v>Alan Thomas</v>
      </c>
      <c r="Q4536" s="11">
        <f>WEEKDAY('Consolidtaed Data'!$F4997)</f>
        <v>7</v>
      </c>
      <c r="R4536" s="9">
        <f>MONTH('Consolidtaed Data'!$F4997)</f>
        <v>1</v>
      </c>
      <c r="S4536" s="9" t="str">
        <f>TEXT(Table3[[#This Row],[Purchase Date]],"MMMM")</f>
        <v>November</v>
      </c>
      <c r="T4536" s="9">
        <f>YEAR('Consolidtaed Data'!$F4997)</f>
        <v>2021</v>
      </c>
    </row>
    <row r="4537" spans="1:20" x14ac:dyDescent="0.3">
      <c r="A4537" s="9" t="s">
        <v>5560</v>
      </c>
      <c r="B4537" s="9" t="s">
        <v>529</v>
      </c>
      <c r="C4537" s="9" t="s">
        <v>295</v>
      </c>
      <c r="D4537" s="9" t="s">
        <v>326</v>
      </c>
      <c r="E4537" s="9" t="s">
        <v>1058</v>
      </c>
      <c r="F4537" s="10">
        <v>44163</v>
      </c>
      <c r="G4537" s="10" t="str">
        <f>VLOOKUP(Table3[[#This Row],[Product ID]],[1]Products!$A:$G,2,0)</f>
        <v>Product 56</v>
      </c>
      <c r="H4537" s="22">
        <v>1</v>
      </c>
      <c r="I4537" s="9">
        <f>VLOOKUP('Consolidtaed Data'!$B5550,[1]Products!$A:$G,4,0)</f>
        <v>1862</v>
      </c>
      <c r="J4537" s="9">
        <f>VLOOKUP('Consolidtaed Data'!$B5550,[1]Products!$A:$G,3,0)</f>
        <v>1173</v>
      </c>
      <c r="K4537" s="9">
        <f>'Consolidtaed Data'!$J5550*'Consolidtaed Data'!$H5550</f>
        <v>3702</v>
      </c>
      <c r="L4537" s="9">
        <f>'Consolidtaed Data'!$I5550*'Consolidtaed Data'!$H5550</f>
        <v>4746</v>
      </c>
      <c r="M4537" s="9">
        <f>'Consolidtaed Data'!$L5550-'Consolidtaed Data'!$K5550</f>
        <v>153</v>
      </c>
      <c r="N4537" s="9" t="str">
        <f>VLOOKUP('Consolidtaed Data'!$C5550,[1]Locations!$A:$O,2,0)</f>
        <v>Berkeley</v>
      </c>
      <c r="O4537" s="9" t="str">
        <f>VLOOKUP('Consolidtaed Data'!$D5550,'[1]Sales People'!$A:$B,2,0)</f>
        <v>Ryan Welch</v>
      </c>
      <c r="P4537" s="9" t="str">
        <f>VLOOKUP('Consolidtaed Data'!$E5550,[1]Customers!$A:$B,2,0)</f>
        <v>Albert Jacobs</v>
      </c>
      <c r="Q4537" s="11">
        <f>WEEKDAY('Consolidtaed Data'!$F5550)</f>
        <v>1</v>
      </c>
      <c r="R4537" s="9">
        <f>MONTH('Consolidtaed Data'!$F5550)</f>
        <v>2</v>
      </c>
      <c r="S4537" s="9" t="str">
        <f>TEXT(Table3[[#This Row],[Purchase Date]],"MMMM")</f>
        <v>November</v>
      </c>
      <c r="T4537" s="9">
        <f>YEAR('Consolidtaed Data'!$F5550)</f>
        <v>2021</v>
      </c>
    </row>
    <row r="4538" spans="1:20" x14ac:dyDescent="0.3">
      <c r="A4538" s="9" t="s">
        <v>5561</v>
      </c>
      <c r="B4538" s="9" t="s">
        <v>322</v>
      </c>
      <c r="C4538" s="9" t="s">
        <v>157</v>
      </c>
      <c r="D4538" s="9" t="s">
        <v>272</v>
      </c>
      <c r="E4538" s="9" t="s">
        <v>679</v>
      </c>
      <c r="F4538" s="10">
        <v>44163</v>
      </c>
      <c r="G4538" s="10" t="str">
        <f>VLOOKUP(Table3[[#This Row],[Product ID]],[1]Products!$A:$G,2,0)</f>
        <v>Product 43</v>
      </c>
      <c r="H4538" s="22">
        <v>2</v>
      </c>
      <c r="I4538" s="9">
        <f>VLOOKUP('Consolidtaed Data'!$B5601,[1]Products!$A:$G,4,0)</f>
        <v>947</v>
      </c>
      <c r="J4538" s="9">
        <f>VLOOKUP('Consolidtaed Data'!$B5601,[1]Products!$A:$G,3,0)</f>
        <v>786</v>
      </c>
      <c r="K4538" s="9">
        <f>'Consolidtaed Data'!$J5601*'Consolidtaed Data'!$H5601</f>
        <v>1046</v>
      </c>
      <c r="L4538" s="9">
        <f>'Consolidtaed Data'!$I5601*'Consolidtaed Data'!$H5601</f>
        <v>1635</v>
      </c>
      <c r="M4538" s="9">
        <f>'Consolidtaed Data'!$L5601-'Consolidtaed Data'!$K5601</f>
        <v>589</v>
      </c>
      <c r="N4538" s="9" t="str">
        <f>VLOOKUP('Consolidtaed Data'!$C5601,[1]Locations!$A:$O,2,0)</f>
        <v>San Bernardino</v>
      </c>
      <c r="O4538" s="9" t="str">
        <f>VLOOKUP('Consolidtaed Data'!$D5601,'[1]Sales People'!$A:$B,2,0)</f>
        <v>Jeremy Mendoza</v>
      </c>
      <c r="P4538" s="9" t="str">
        <f>VLOOKUP('Consolidtaed Data'!$E5601,[1]Customers!$A:$B,2,0)</f>
        <v>Charles Shaw</v>
      </c>
      <c r="Q4538" s="11">
        <f>WEEKDAY('Consolidtaed Data'!$F5601)</f>
        <v>6</v>
      </c>
      <c r="R4538" s="9">
        <f>MONTH('Consolidtaed Data'!$F5601)</f>
        <v>2</v>
      </c>
      <c r="S4538" s="9" t="str">
        <f>TEXT(Table3[[#This Row],[Purchase Date]],"MMMM")</f>
        <v>November</v>
      </c>
      <c r="T4538" s="9">
        <f>YEAR('Consolidtaed Data'!$F5601)</f>
        <v>2021</v>
      </c>
    </row>
    <row r="4539" spans="1:20" x14ac:dyDescent="0.3">
      <c r="A4539" s="9" t="s">
        <v>5562</v>
      </c>
      <c r="B4539" s="9" t="s">
        <v>549</v>
      </c>
      <c r="C4539" s="9" t="s">
        <v>423</v>
      </c>
      <c r="D4539" s="9" t="s">
        <v>127</v>
      </c>
      <c r="E4539" s="9" t="s">
        <v>1849</v>
      </c>
      <c r="F4539" s="10">
        <v>44163</v>
      </c>
      <c r="G4539" s="10" t="str">
        <f>VLOOKUP(Table3[[#This Row],[Product ID]],[1]Products!$A:$G,2,0)</f>
        <v>Product 10</v>
      </c>
      <c r="H4539" s="22">
        <v>2</v>
      </c>
      <c r="I4539" s="9">
        <f>VLOOKUP('Consolidtaed Data'!$B5649,[1]Products!$A:$G,4,0)</f>
        <v>1889</v>
      </c>
      <c r="J4539" s="9">
        <f>VLOOKUP('Consolidtaed Data'!$B5649,[1]Products!$A:$G,3,0)</f>
        <v>945</v>
      </c>
      <c r="K4539" s="9">
        <f>'Consolidtaed Data'!$J5649*'Consolidtaed Data'!$H5649</f>
        <v>1890</v>
      </c>
      <c r="L4539" s="9">
        <f>'Consolidtaed Data'!$I5649*'Consolidtaed Data'!$H5649</f>
        <v>3778</v>
      </c>
      <c r="M4539" s="9">
        <f>'Consolidtaed Data'!$L5649-'Consolidtaed Data'!$K5649</f>
        <v>600</v>
      </c>
      <c r="N4539" s="9" t="str">
        <f>VLOOKUP('Consolidtaed Data'!$C5649,[1]Locations!$A:$O,2,0)</f>
        <v>Salinas</v>
      </c>
      <c r="O4539" s="9" t="str">
        <f>VLOOKUP('Consolidtaed Data'!$D5649,'[1]Sales People'!$A:$B,2,0)</f>
        <v>Joshua Cook</v>
      </c>
      <c r="P4539" s="9" t="str">
        <f>VLOOKUP('Consolidtaed Data'!$E5649,[1]Customers!$A:$B,2,0)</f>
        <v>Keith Hamilton</v>
      </c>
      <c r="Q4539" s="11">
        <f>WEEKDAY('Consolidtaed Data'!$F5649)</f>
        <v>3</v>
      </c>
      <c r="R4539" s="9">
        <f>MONTH('Consolidtaed Data'!$F5649)</f>
        <v>2</v>
      </c>
      <c r="S4539" s="9" t="str">
        <f>TEXT(Table3[[#This Row],[Purchase Date]],"MMMM")</f>
        <v>November</v>
      </c>
      <c r="T4539" s="9">
        <f>YEAR('Consolidtaed Data'!$F5649)</f>
        <v>2021</v>
      </c>
    </row>
    <row r="4540" spans="1:20" x14ac:dyDescent="0.3">
      <c r="A4540" s="9" t="s">
        <v>5563</v>
      </c>
      <c r="B4540" s="9" t="s">
        <v>172</v>
      </c>
      <c r="C4540" s="9" t="s">
        <v>169</v>
      </c>
      <c r="D4540" s="9" t="s">
        <v>100</v>
      </c>
      <c r="E4540" s="9" t="s">
        <v>1699</v>
      </c>
      <c r="F4540" s="10">
        <v>44163</v>
      </c>
      <c r="G4540" s="10" t="str">
        <f>VLOOKUP(Table3[[#This Row],[Product ID]],[1]Products!$A:$G,2,0)</f>
        <v>Product 4</v>
      </c>
      <c r="H4540" s="22">
        <v>1</v>
      </c>
      <c r="I4540" s="9">
        <f>VLOOKUP('Consolidtaed Data'!$B5718,[1]Products!$A:$G,4,0)</f>
        <v>1587</v>
      </c>
      <c r="J4540" s="9">
        <f>VLOOKUP('Consolidtaed Data'!$B5718,[1]Products!$A:$G,3,0)</f>
        <v>1301</v>
      </c>
      <c r="K4540" s="9">
        <f>'Consolidtaed Data'!$J5718*'Consolidtaed Data'!$H5718</f>
        <v>1272</v>
      </c>
      <c r="L4540" s="9">
        <f>'Consolidtaed Data'!$I5718*'Consolidtaed Data'!$H5718</f>
        <v>1590</v>
      </c>
      <c r="M4540" s="9">
        <f>'Consolidtaed Data'!$L5718-'Consolidtaed Data'!$K5718</f>
        <v>164</v>
      </c>
      <c r="N4540" s="9" t="str">
        <f>VLOOKUP('Consolidtaed Data'!$C5718,[1]Locations!$A:$O,2,0)</f>
        <v>Santa Rosa</v>
      </c>
      <c r="O4540" s="9" t="str">
        <f>VLOOKUP('Consolidtaed Data'!$D5718,'[1]Sales People'!$A:$B,2,0)</f>
        <v>Larry Castillo</v>
      </c>
      <c r="P4540" s="9" t="str">
        <f>VLOOKUP('Consolidtaed Data'!$E5718,[1]Customers!$A:$B,2,0)</f>
        <v>Raymond Roberts</v>
      </c>
      <c r="Q4540" s="11">
        <f>WEEKDAY('Consolidtaed Data'!$F5718)</f>
        <v>7</v>
      </c>
      <c r="R4540" s="9">
        <f>MONTH('Consolidtaed Data'!$F5718)</f>
        <v>2</v>
      </c>
      <c r="S4540" s="9" t="str">
        <f>TEXT(Table3[[#This Row],[Purchase Date]],"MMMM")</f>
        <v>November</v>
      </c>
      <c r="T4540" s="9">
        <f>YEAR('Consolidtaed Data'!$F5718)</f>
        <v>2021</v>
      </c>
    </row>
    <row r="4541" spans="1:20" x14ac:dyDescent="0.3">
      <c r="A4541" s="9" t="s">
        <v>5564</v>
      </c>
      <c r="B4541" s="9" t="s">
        <v>33</v>
      </c>
      <c r="C4541" s="9" t="s">
        <v>231</v>
      </c>
      <c r="D4541" s="9" t="s">
        <v>402</v>
      </c>
      <c r="E4541" s="9" t="s">
        <v>450</v>
      </c>
      <c r="F4541" s="10">
        <v>44163</v>
      </c>
      <c r="G4541" s="10" t="str">
        <f>VLOOKUP(Table3[[#This Row],[Product ID]],[1]Products!$A:$G,2,0)</f>
        <v>Product 29</v>
      </c>
      <c r="H4541" s="22">
        <v>3</v>
      </c>
      <c r="I4541" s="9">
        <f>VLOOKUP('Consolidtaed Data'!$B5859,[1]Products!$A:$G,4,0)</f>
        <v>458</v>
      </c>
      <c r="J4541" s="9">
        <f>VLOOKUP('Consolidtaed Data'!$B5859,[1]Products!$A:$G,3,0)</f>
        <v>376</v>
      </c>
      <c r="K4541" s="9">
        <f>'Consolidtaed Data'!$J5859*'Consolidtaed Data'!$H5859</f>
        <v>1190</v>
      </c>
      <c r="L4541" s="9">
        <f>'Consolidtaed Data'!$I5859*'Consolidtaed Data'!$H5859</f>
        <v>1566</v>
      </c>
      <c r="M4541" s="9">
        <f>'Consolidtaed Data'!$L5859-'Consolidtaed Data'!$K5859</f>
        <v>296</v>
      </c>
      <c r="N4541" s="9" t="str">
        <f>VLOOKUP('Consolidtaed Data'!$C5859,[1]Locations!$A:$O,2,0)</f>
        <v>Moreno Valley</v>
      </c>
      <c r="O4541" s="9" t="str">
        <f>VLOOKUP('Consolidtaed Data'!$D5859,'[1]Sales People'!$A:$B,2,0)</f>
        <v>Howard Sims</v>
      </c>
      <c r="P4541" s="9" t="str">
        <f>VLOOKUP('Consolidtaed Data'!$E5859,[1]Customers!$A:$B,2,0)</f>
        <v>Kenneth Arnold</v>
      </c>
      <c r="Q4541" s="11">
        <f>WEEKDAY('Consolidtaed Data'!$F5859)</f>
        <v>1</v>
      </c>
      <c r="R4541" s="9">
        <f>MONTH('Consolidtaed Data'!$F5859)</f>
        <v>3</v>
      </c>
      <c r="S4541" s="9" t="str">
        <f>TEXT(Table3[[#This Row],[Purchase Date]],"MMMM")</f>
        <v>November</v>
      </c>
      <c r="T4541" s="9">
        <f>YEAR('Consolidtaed Data'!$F5859)</f>
        <v>2021</v>
      </c>
    </row>
    <row r="4542" spans="1:20" x14ac:dyDescent="0.3">
      <c r="A4542" s="9" t="s">
        <v>5565</v>
      </c>
      <c r="B4542" s="9" t="s">
        <v>369</v>
      </c>
      <c r="C4542" s="9" t="s">
        <v>564</v>
      </c>
      <c r="D4542" s="9" t="s">
        <v>87</v>
      </c>
      <c r="E4542" s="9" t="s">
        <v>1359</v>
      </c>
      <c r="F4542" s="10">
        <v>44163</v>
      </c>
      <c r="G4542" s="10" t="str">
        <f>VLOOKUP(Table3[[#This Row],[Product ID]],[1]Products!$A:$G,2,0)</f>
        <v>Product 8</v>
      </c>
      <c r="H4542" s="22">
        <v>3</v>
      </c>
      <c r="I4542" s="9">
        <f>VLOOKUP('Consolidtaed Data'!$B5994,[1]Products!$A:$G,4,0)</f>
        <v>871</v>
      </c>
      <c r="J4542" s="9">
        <f>VLOOKUP('Consolidtaed Data'!$B5994,[1]Products!$A:$G,3,0)</f>
        <v>540</v>
      </c>
      <c r="K4542" s="9">
        <f>'Consolidtaed Data'!$J5994*'Consolidtaed Data'!$H5994</f>
        <v>3570</v>
      </c>
      <c r="L4542" s="9">
        <f>'Consolidtaed Data'!$I5994*'Consolidtaed Data'!$H5994</f>
        <v>4698</v>
      </c>
      <c r="M4542" s="9">
        <f>'Consolidtaed Data'!$L5994-'Consolidtaed Data'!$K5994</f>
        <v>812</v>
      </c>
      <c r="N4542" s="9" t="str">
        <f>VLOOKUP('Consolidtaed Data'!$C5994,[1]Locations!$A:$O,2,0)</f>
        <v>Hayward</v>
      </c>
      <c r="O4542" s="9" t="str">
        <f>VLOOKUP('Consolidtaed Data'!$D5994,'[1]Sales People'!$A:$B,2,0)</f>
        <v>Carl Elliott</v>
      </c>
      <c r="P4542" s="9" t="str">
        <f>VLOOKUP('Consolidtaed Data'!$E5994,[1]Customers!$A:$B,2,0)</f>
        <v>David Nguyen</v>
      </c>
      <c r="Q4542" s="11">
        <f>WEEKDAY('Consolidtaed Data'!$F5994)</f>
        <v>6</v>
      </c>
      <c r="R4542" s="9">
        <f>MONTH('Consolidtaed Data'!$F5994)</f>
        <v>4</v>
      </c>
      <c r="S4542" s="9" t="str">
        <f>TEXT(Table3[[#This Row],[Purchase Date]],"MMMM")</f>
        <v>November</v>
      </c>
      <c r="T4542" s="9">
        <f>YEAR('Consolidtaed Data'!$F5994)</f>
        <v>2021</v>
      </c>
    </row>
    <row r="4543" spans="1:20" x14ac:dyDescent="0.3">
      <c r="A4543" s="9" t="s">
        <v>5566</v>
      </c>
      <c r="B4543" s="9" t="s">
        <v>393</v>
      </c>
      <c r="C4543" s="9" t="s">
        <v>249</v>
      </c>
      <c r="D4543" s="9" t="s">
        <v>131</v>
      </c>
      <c r="E4543" s="9" t="s">
        <v>1378</v>
      </c>
      <c r="F4543" s="10">
        <v>44163</v>
      </c>
      <c r="G4543" s="10" t="str">
        <f>VLOOKUP(Table3[[#This Row],[Product ID]],[1]Products!$A:$G,2,0)</f>
        <v>Product 84</v>
      </c>
      <c r="H4543" s="22">
        <v>1</v>
      </c>
      <c r="I4543" s="9">
        <f>VLOOKUP('Consolidtaed Data'!$B7473,[1]Products!$A:$G,4,0)</f>
        <v>203</v>
      </c>
      <c r="J4543" s="9">
        <f>VLOOKUP('Consolidtaed Data'!$B7473,[1]Products!$A:$G,3,0)</f>
        <v>154</v>
      </c>
      <c r="K4543" s="9">
        <f>'Consolidtaed Data'!$J7473*'Consolidtaed Data'!$H7473</f>
        <v>1080</v>
      </c>
      <c r="L4543" s="9">
        <f>'Consolidtaed Data'!$I7473*'Consolidtaed Data'!$H7473</f>
        <v>1742</v>
      </c>
      <c r="M4543" s="9">
        <f>'Consolidtaed Data'!$L7473-'Consolidtaed Data'!$K7473</f>
        <v>331</v>
      </c>
      <c r="N4543" s="9" t="str">
        <f>VLOOKUP('Consolidtaed Data'!$C7473,[1]Locations!$A:$O,2,0)</f>
        <v>Downey</v>
      </c>
      <c r="O4543" s="9" t="str">
        <f>VLOOKUP('Consolidtaed Data'!$D7473,'[1]Sales People'!$A:$B,2,0)</f>
        <v>Ernest Wheeler</v>
      </c>
      <c r="P4543" s="9" t="str">
        <f>VLOOKUP('Consolidtaed Data'!$E7473,[1]Customers!$A:$B,2,0)</f>
        <v>George Ellis</v>
      </c>
      <c r="Q4543" s="11">
        <f>WEEKDAY('Consolidtaed Data'!$F7473)</f>
        <v>4</v>
      </c>
      <c r="R4543" s="9">
        <f>MONTH('Consolidtaed Data'!$F7473)</f>
        <v>7</v>
      </c>
      <c r="S4543" s="9" t="str">
        <f>TEXT(Table3[[#This Row],[Purchase Date]],"MMMM")</f>
        <v>November</v>
      </c>
      <c r="T4543" s="9">
        <f>YEAR('Consolidtaed Data'!$F7473)</f>
        <v>2021</v>
      </c>
    </row>
    <row r="4544" spans="1:20" x14ac:dyDescent="0.3">
      <c r="A4544" s="9" t="s">
        <v>5567</v>
      </c>
      <c r="B4544" s="9" t="s">
        <v>355</v>
      </c>
      <c r="C4544" s="9" t="s">
        <v>42</v>
      </c>
      <c r="D4544" s="9" t="s">
        <v>31</v>
      </c>
      <c r="E4544" s="9" t="s">
        <v>1322</v>
      </c>
      <c r="F4544" s="10">
        <v>44163</v>
      </c>
      <c r="G4544" s="10" t="str">
        <f>VLOOKUP(Table3[[#This Row],[Product ID]],[1]Products!$A:$G,2,0)</f>
        <v>Product 100</v>
      </c>
      <c r="H4544" s="22">
        <v>3</v>
      </c>
      <c r="I4544" s="9">
        <f>VLOOKUP('Consolidtaed Data'!$B7750,[1]Products!$A:$G,4,0)</f>
        <v>2410</v>
      </c>
      <c r="J4544" s="9">
        <f>VLOOKUP('Consolidtaed Data'!$B7750,[1]Products!$A:$G,3,0)</f>
        <v>1518</v>
      </c>
      <c r="K4544" s="9">
        <f>'Consolidtaed Data'!$J7750*'Consolidtaed Data'!$H7750</f>
        <v>838</v>
      </c>
      <c r="L4544" s="9">
        <f>'Consolidtaed Data'!$I7750*'Consolidtaed Data'!$H7750</f>
        <v>1103</v>
      </c>
      <c r="M4544" s="9">
        <f>'Consolidtaed Data'!$L7750-'Consolidtaed Data'!$K7750</f>
        <v>600</v>
      </c>
      <c r="N4544" s="9" t="str">
        <f>VLOOKUP('Consolidtaed Data'!$C7750,[1]Locations!$A:$O,2,0)</f>
        <v>Fresno</v>
      </c>
      <c r="O4544" s="9" t="str">
        <f>VLOOKUP('Consolidtaed Data'!$D7750,'[1]Sales People'!$A:$B,2,0)</f>
        <v>Carl Hall</v>
      </c>
      <c r="P4544" s="9" t="str">
        <f>VLOOKUP('Consolidtaed Data'!$E7750,[1]Customers!$A:$B,2,0)</f>
        <v>Juan Wood</v>
      </c>
      <c r="Q4544" s="11">
        <f>WEEKDAY('Consolidtaed Data'!$F7750)</f>
        <v>4</v>
      </c>
      <c r="R4544" s="9">
        <f>MONTH('Consolidtaed Data'!$F7750)</f>
        <v>8</v>
      </c>
      <c r="S4544" s="9" t="str">
        <f>TEXT(Table3[[#This Row],[Purchase Date]],"MMMM")</f>
        <v>November</v>
      </c>
      <c r="T4544" s="9">
        <f>YEAR('Consolidtaed Data'!$F7750)</f>
        <v>2021</v>
      </c>
    </row>
    <row r="4545" spans="1:20" x14ac:dyDescent="0.3">
      <c r="A4545" s="9" t="s">
        <v>5568</v>
      </c>
      <c r="B4545" s="9" t="s">
        <v>266</v>
      </c>
      <c r="C4545" s="9" t="s">
        <v>45</v>
      </c>
      <c r="D4545" s="9" t="s">
        <v>220</v>
      </c>
      <c r="E4545" s="9" t="s">
        <v>2238</v>
      </c>
      <c r="F4545" s="10">
        <v>44163</v>
      </c>
      <c r="G4545" s="10" t="str">
        <f>VLOOKUP(Table3[[#This Row],[Product ID]],[1]Products!$A:$G,2,0)</f>
        <v>Product 92</v>
      </c>
      <c r="H4545" s="22">
        <v>1</v>
      </c>
      <c r="I4545" s="9">
        <f>VLOOKUP('Consolidtaed Data'!$B8090,[1]Products!$A:$G,4,0)</f>
        <v>1566</v>
      </c>
      <c r="J4545" s="9">
        <f>VLOOKUP('Consolidtaed Data'!$B8090,[1]Products!$A:$G,3,0)</f>
        <v>1190</v>
      </c>
      <c r="K4545" s="9">
        <f>'Consolidtaed Data'!$J8090*'Consolidtaed Data'!$H8090</f>
        <v>840</v>
      </c>
      <c r="L4545" s="9">
        <f>'Consolidtaed Data'!$I8090*'Consolidtaed Data'!$H8090</f>
        <v>1168</v>
      </c>
      <c r="M4545" s="9">
        <f>'Consolidtaed Data'!$L8090-'Consolidtaed Data'!$K8090</f>
        <v>752</v>
      </c>
      <c r="N4545" s="9" t="str">
        <f>VLOOKUP('Consolidtaed Data'!$C8090,[1]Locations!$A:$O,2,0)</f>
        <v>Pomona</v>
      </c>
      <c r="O4545" s="9" t="str">
        <f>VLOOKUP('Consolidtaed Data'!$D8090,'[1]Sales People'!$A:$B,2,0)</f>
        <v>Carl Hall</v>
      </c>
      <c r="P4545" s="9" t="str">
        <f>VLOOKUP('Consolidtaed Data'!$E8090,[1]Customers!$A:$B,2,0)</f>
        <v>Ronald Watkins</v>
      </c>
      <c r="Q4545" s="11">
        <f>WEEKDAY('Consolidtaed Data'!$F8090)</f>
        <v>4</v>
      </c>
      <c r="R4545" s="9">
        <f>MONTH('Consolidtaed Data'!$F8090)</f>
        <v>9</v>
      </c>
      <c r="S4545" s="9" t="str">
        <f>TEXT(Table3[[#This Row],[Purchase Date]],"MMMM")</f>
        <v>November</v>
      </c>
      <c r="T4545" s="9">
        <f>YEAR('Consolidtaed Data'!$F8090)</f>
        <v>2021</v>
      </c>
    </row>
    <row r="4546" spans="1:20" x14ac:dyDescent="0.3">
      <c r="A4546" s="9" t="s">
        <v>5569</v>
      </c>
      <c r="B4546" s="9" t="s">
        <v>156</v>
      </c>
      <c r="C4546" s="9" t="s">
        <v>39</v>
      </c>
      <c r="D4546" s="9" t="s">
        <v>315</v>
      </c>
      <c r="E4546" s="9" t="s">
        <v>1845</v>
      </c>
      <c r="F4546" s="10">
        <v>44163</v>
      </c>
      <c r="G4546" s="10" t="str">
        <f>VLOOKUP(Table3[[#This Row],[Product ID]],[1]Products!$A:$G,2,0)</f>
        <v>Product 21</v>
      </c>
      <c r="H4546" s="22">
        <v>1</v>
      </c>
      <c r="I4546" s="9">
        <f>VLOOKUP('Consolidtaed Data'!$B8110,[1]Products!$A:$G,4,0)</f>
        <v>368</v>
      </c>
      <c r="J4546" s="9">
        <f>VLOOKUP('Consolidtaed Data'!$B8110,[1]Products!$A:$G,3,0)</f>
        <v>294</v>
      </c>
      <c r="K4546" s="9">
        <f>'Consolidtaed Data'!$J8110*'Consolidtaed Data'!$H8110</f>
        <v>1190</v>
      </c>
      <c r="L4546" s="9">
        <f>'Consolidtaed Data'!$I8110*'Consolidtaed Data'!$H8110</f>
        <v>1566</v>
      </c>
      <c r="M4546" s="9">
        <f>'Consolidtaed Data'!$L8110-'Consolidtaed Data'!$K8110</f>
        <v>396</v>
      </c>
      <c r="N4546" s="9" t="str">
        <f>VLOOKUP('Consolidtaed Data'!$C8110,[1]Locations!$A:$O,2,0)</f>
        <v>Pasadena</v>
      </c>
      <c r="O4546" s="9" t="str">
        <f>VLOOKUP('Consolidtaed Data'!$D8110,'[1]Sales People'!$A:$B,2,0)</f>
        <v>Brian Thomas</v>
      </c>
      <c r="P4546" s="9" t="str">
        <f>VLOOKUP('Consolidtaed Data'!$E8110,[1]Customers!$A:$B,2,0)</f>
        <v>Douglas Greene</v>
      </c>
      <c r="Q4546" s="11">
        <f>WEEKDAY('Consolidtaed Data'!$F8110)</f>
        <v>5</v>
      </c>
      <c r="R4546" s="9">
        <f>MONTH('Consolidtaed Data'!$F8110)</f>
        <v>9</v>
      </c>
      <c r="S4546" s="9" t="str">
        <f>TEXT(Table3[[#This Row],[Purchase Date]],"MMMM")</f>
        <v>November</v>
      </c>
      <c r="T4546" s="9">
        <f>YEAR('Consolidtaed Data'!$F8110)</f>
        <v>2021</v>
      </c>
    </row>
    <row r="4547" spans="1:20" x14ac:dyDescent="0.3">
      <c r="A4547" s="9" t="s">
        <v>5570</v>
      </c>
      <c r="B4547" s="9" t="s">
        <v>139</v>
      </c>
      <c r="C4547" s="9" t="s">
        <v>226</v>
      </c>
      <c r="D4547" s="9" t="s">
        <v>161</v>
      </c>
      <c r="E4547" s="9" t="s">
        <v>2810</v>
      </c>
      <c r="F4547" s="10">
        <v>44163</v>
      </c>
      <c r="G4547" s="10" t="str">
        <f>VLOOKUP(Table3[[#This Row],[Product ID]],[1]Products!$A:$G,2,0)</f>
        <v>Product 13</v>
      </c>
      <c r="H4547" s="22">
        <v>2</v>
      </c>
      <c r="I4547" s="9">
        <f>VLOOKUP('Consolidtaed Data'!$B8261,[1]Products!$A:$G,4,0)</f>
        <v>1967</v>
      </c>
      <c r="J4547" s="9">
        <f>VLOOKUP('Consolidtaed Data'!$B8261,[1]Products!$A:$G,3,0)</f>
        <v>1397</v>
      </c>
      <c r="K4547" s="9">
        <f>'Consolidtaed Data'!$J8261*'Consolidtaed Data'!$H8261</f>
        <v>424</v>
      </c>
      <c r="L4547" s="9">
        <f>'Consolidtaed Data'!$I8261*'Consolidtaed Data'!$H8261</f>
        <v>530</v>
      </c>
      <c r="M4547" s="9">
        <f>'Consolidtaed Data'!$L8261-'Consolidtaed Data'!$K8261</f>
        <v>3072</v>
      </c>
      <c r="N4547" s="9" t="str">
        <f>VLOOKUP('Consolidtaed Data'!$C8261,[1]Locations!$A:$O,2,0)</f>
        <v>Torrance</v>
      </c>
      <c r="O4547" s="9" t="str">
        <f>VLOOKUP('Consolidtaed Data'!$D8261,'[1]Sales People'!$A:$B,2,0)</f>
        <v>Joe Sims</v>
      </c>
      <c r="P4547" s="9" t="str">
        <f>VLOOKUP('Consolidtaed Data'!$E8261,[1]Customers!$A:$B,2,0)</f>
        <v>Eric Ward</v>
      </c>
      <c r="Q4547" s="11">
        <f>WEEKDAY('Consolidtaed Data'!$F8261)</f>
        <v>2</v>
      </c>
      <c r="R4547" s="9">
        <f>MONTH('Consolidtaed Data'!$F8261)</f>
        <v>9</v>
      </c>
      <c r="S4547" s="9" t="str">
        <f>TEXT(Table3[[#This Row],[Purchase Date]],"MMMM")</f>
        <v>November</v>
      </c>
      <c r="T4547" s="9">
        <f>YEAR('Consolidtaed Data'!$F8261)</f>
        <v>2021</v>
      </c>
    </row>
    <row r="4548" spans="1:20" x14ac:dyDescent="0.3">
      <c r="A4548" s="9" t="s">
        <v>5571</v>
      </c>
      <c r="B4548" s="9" t="s">
        <v>338</v>
      </c>
      <c r="C4548" s="9" t="s">
        <v>423</v>
      </c>
      <c r="D4548" s="9" t="s">
        <v>56</v>
      </c>
      <c r="E4548" s="9" t="s">
        <v>183</v>
      </c>
      <c r="F4548" s="10">
        <v>44163</v>
      </c>
      <c r="G4548" s="10" t="str">
        <f>VLOOKUP(Table3[[#This Row],[Product ID]],[1]Products!$A:$G,2,0)</f>
        <v>Product 95</v>
      </c>
      <c r="H4548" s="22">
        <v>4</v>
      </c>
      <c r="I4548" s="9">
        <f>VLOOKUP('Consolidtaed Data'!$B8303,[1]Products!$A:$G,4,0)</f>
        <v>530</v>
      </c>
      <c r="J4548" s="9">
        <f>VLOOKUP('Consolidtaed Data'!$B8303,[1]Products!$A:$G,3,0)</f>
        <v>435</v>
      </c>
      <c r="K4548" s="9">
        <f>'Consolidtaed Data'!$J8303*'Consolidtaed Data'!$H8303</f>
        <v>1363</v>
      </c>
      <c r="L4548" s="9">
        <f>'Consolidtaed Data'!$I8303*'Consolidtaed Data'!$H8303</f>
        <v>1725</v>
      </c>
      <c r="M4548" s="9">
        <f>'Consolidtaed Data'!$L8303-'Consolidtaed Data'!$K8303</f>
        <v>855</v>
      </c>
      <c r="N4548" s="9" t="str">
        <f>VLOOKUP('Consolidtaed Data'!$C8303,[1]Locations!$A:$O,2,0)</f>
        <v>San Francisco</v>
      </c>
      <c r="O4548" s="9" t="str">
        <f>VLOOKUP('Consolidtaed Data'!$D8303,'[1]Sales People'!$A:$B,2,0)</f>
        <v>Brian Thomas</v>
      </c>
      <c r="P4548" s="9" t="str">
        <f>VLOOKUP('Consolidtaed Data'!$E8303,[1]Customers!$A:$B,2,0)</f>
        <v>Brandon Wright</v>
      </c>
      <c r="Q4548" s="11">
        <f>WEEKDAY('Consolidtaed Data'!$F8303)</f>
        <v>6</v>
      </c>
      <c r="R4548" s="9">
        <f>MONTH('Consolidtaed Data'!$F8303)</f>
        <v>9</v>
      </c>
      <c r="S4548" s="9" t="str">
        <f>TEXT(Table3[[#This Row],[Purchase Date]],"MMMM")</f>
        <v>November</v>
      </c>
      <c r="T4548" s="9">
        <f>YEAR('Consolidtaed Data'!$F8303)</f>
        <v>2021</v>
      </c>
    </row>
    <row r="4549" spans="1:20" x14ac:dyDescent="0.3">
      <c r="A4549" s="9" t="s">
        <v>5572</v>
      </c>
      <c r="B4549" s="9" t="s">
        <v>330</v>
      </c>
      <c r="C4549" s="9" t="s">
        <v>504</v>
      </c>
      <c r="D4549" s="9" t="s">
        <v>241</v>
      </c>
      <c r="E4549" s="9" t="s">
        <v>1764</v>
      </c>
      <c r="F4549" s="10">
        <v>44163</v>
      </c>
      <c r="G4549" s="10" t="str">
        <f>VLOOKUP(Table3[[#This Row],[Product ID]],[1]Products!$A:$G,2,0)</f>
        <v>Product 91</v>
      </c>
      <c r="H4549" s="22">
        <v>2</v>
      </c>
      <c r="I4549" s="9">
        <f>VLOOKUP('Consolidtaed Data'!$B8617,[1]Products!$A:$G,4,0)</f>
        <v>1566</v>
      </c>
      <c r="J4549" s="9">
        <f>VLOOKUP('Consolidtaed Data'!$B8617,[1]Products!$A:$G,3,0)</f>
        <v>1190</v>
      </c>
      <c r="K4549" s="9">
        <f>'Consolidtaed Data'!$J8617*'Consolidtaed Data'!$H8617</f>
        <v>2346</v>
      </c>
      <c r="L4549" s="9">
        <f>'Consolidtaed Data'!$I8617*'Consolidtaed Data'!$H8617</f>
        <v>3724</v>
      </c>
      <c r="M4549" s="9">
        <f>'Consolidtaed Data'!$L8617-'Consolidtaed Data'!$K8617</f>
        <v>187</v>
      </c>
      <c r="N4549" s="9" t="str">
        <f>VLOOKUP('Consolidtaed Data'!$C8617,[1]Locations!$A:$O,2,0)</f>
        <v>Garden Grove</v>
      </c>
      <c r="O4549" s="9" t="str">
        <f>VLOOKUP('Consolidtaed Data'!$D8617,'[1]Sales People'!$A:$B,2,0)</f>
        <v>Brian Hansen</v>
      </c>
      <c r="P4549" s="9" t="str">
        <f>VLOOKUP('Consolidtaed Data'!$E8617,[1]Customers!$A:$B,2,0)</f>
        <v>Terry Morris</v>
      </c>
      <c r="Q4549" s="11">
        <f>WEEKDAY('Consolidtaed Data'!$F8617)</f>
        <v>1</v>
      </c>
      <c r="R4549" s="9">
        <f>MONTH('Consolidtaed Data'!$F8617)</f>
        <v>10</v>
      </c>
      <c r="S4549" s="9" t="str">
        <f>TEXT(Table3[[#This Row],[Purchase Date]],"MMMM")</f>
        <v>November</v>
      </c>
      <c r="T4549" s="9">
        <f>YEAR('Consolidtaed Data'!$F8617)</f>
        <v>2021</v>
      </c>
    </row>
    <row r="4550" spans="1:20" x14ac:dyDescent="0.3">
      <c r="A4550" s="9" t="s">
        <v>5573</v>
      </c>
      <c r="B4550" s="9" t="s">
        <v>33</v>
      </c>
      <c r="C4550" s="9" t="s">
        <v>178</v>
      </c>
      <c r="D4550" s="9" t="s">
        <v>326</v>
      </c>
      <c r="E4550" s="9" t="s">
        <v>256</v>
      </c>
      <c r="F4550" s="10">
        <v>44163</v>
      </c>
      <c r="G4550" s="10" t="str">
        <f>VLOOKUP(Table3[[#This Row],[Product ID]],[1]Products!$A:$G,2,0)</f>
        <v>Product 29</v>
      </c>
      <c r="H4550" s="22">
        <v>1</v>
      </c>
      <c r="I4550" s="9">
        <f>VLOOKUP('Consolidtaed Data'!$B8738,[1]Products!$A:$G,4,0)</f>
        <v>1467</v>
      </c>
      <c r="J4550" s="9">
        <f>VLOOKUP('Consolidtaed Data'!$B8738,[1]Products!$A:$G,3,0)</f>
        <v>807</v>
      </c>
      <c r="K4550" s="9">
        <f>'Consolidtaed Data'!$J8738*'Consolidtaed Data'!$H8738</f>
        <v>462</v>
      </c>
      <c r="L4550" s="9">
        <f>'Consolidtaed Data'!$I8738*'Consolidtaed Data'!$H8738</f>
        <v>609</v>
      </c>
      <c r="M4550" s="9">
        <f>'Consolidtaed Data'!$L8738-'Consolidtaed Data'!$K8738</f>
        <v>46</v>
      </c>
      <c r="N4550" s="9" t="str">
        <f>VLOOKUP('Consolidtaed Data'!$C8738,[1]Locations!$A:$O,2,0)</f>
        <v>Costa Mesa</v>
      </c>
      <c r="O4550" s="9" t="str">
        <f>VLOOKUP('Consolidtaed Data'!$D8738,'[1]Sales People'!$A:$B,2,0)</f>
        <v>Clarence Fox</v>
      </c>
      <c r="P4550" s="9" t="str">
        <f>VLOOKUP('Consolidtaed Data'!$E8738,[1]Customers!$A:$B,2,0)</f>
        <v>Kevin Jones</v>
      </c>
      <c r="Q4550" s="11">
        <f>WEEKDAY('Consolidtaed Data'!$F8738)</f>
        <v>4</v>
      </c>
      <c r="R4550" s="9">
        <f>MONTH('Consolidtaed Data'!$F8738)</f>
        <v>10</v>
      </c>
      <c r="S4550" s="9" t="str">
        <f>TEXT(Table3[[#This Row],[Purchase Date]],"MMMM")</f>
        <v>November</v>
      </c>
      <c r="T4550" s="9">
        <f>YEAR('Consolidtaed Data'!$F8738)</f>
        <v>2021</v>
      </c>
    </row>
    <row r="4551" spans="1:20" x14ac:dyDescent="0.3">
      <c r="A4551" s="9" t="s">
        <v>5574</v>
      </c>
      <c r="B4551" s="9" t="s">
        <v>373</v>
      </c>
      <c r="C4551" s="9" t="s">
        <v>344</v>
      </c>
      <c r="D4551" s="9" t="s">
        <v>272</v>
      </c>
      <c r="E4551" s="9" t="s">
        <v>1240</v>
      </c>
      <c r="F4551" s="10">
        <v>44163</v>
      </c>
      <c r="G4551" s="10" t="str">
        <f>VLOOKUP(Table3[[#This Row],[Product ID]],[1]Products!$A:$G,2,0)</f>
        <v>Product 66</v>
      </c>
      <c r="H4551" s="22">
        <v>1</v>
      </c>
      <c r="I4551" s="9">
        <f>VLOOKUP('Consolidtaed Data'!$B8741,[1]Products!$A:$G,4,0)</f>
        <v>2396</v>
      </c>
      <c r="J4551" s="9">
        <f>VLOOKUP('Consolidtaed Data'!$B8741,[1]Products!$A:$G,3,0)</f>
        <v>1965</v>
      </c>
      <c r="K4551" s="9">
        <f>'Consolidtaed Data'!$J8741*'Consolidtaed Data'!$H8741</f>
        <v>2970</v>
      </c>
      <c r="L4551" s="9">
        <f>'Consolidtaed Data'!$I8741*'Consolidtaed Data'!$H8741</f>
        <v>4182</v>
      </c>
      <c r="M4551" s="9">
        <f>'Consolidtaed Data'!$L8741-'Consolidtaed Data'!$K8741</f>
        <v>952</v>
      </c>
      <c r="N4551" s="9" t="str">
        <f>VLOOKUP('Consolidtaed Data'!$C8741,[1]Locations!$A:$O,2,0)</f>
        <v>Elk Grove</v>
      </c>
      <c r="O4551" s="9" t="str">
        <f>VLOOKUP('Consolidtaed Data'!$D8741,'[1]Sales People'!$A:$B,2,0)</f>
        <v>Howard Gardner</v>
      </c>
      <c r="P4551" s="9" t="str">
        <f>VLOOKUP('Consolidtaed Data'!$E8741,[1]Customers!$A:$B,2,0)</f>
        <v>Wayne Williams</v>
      </c>
      <c r="Q4551" s="11">
        <f>WEEKDAY('Consolidtaed Data'!$F8741)</f>
        <v>4</v>
      </c>
      <c r="R4551" s="9">
        <f>MONTH('Consolidtaed Data'!$F8741)</f>
        <v>10</v>
      </c>
      <c r="S4551" s="9" t="str">
        <f>TEXT(Table3[[#This Row],[Purchase Date]],"MMMM")</f>
        <v>November</v>
      </c>
      <c r="T4551" s="9">
        <f>YEAR('Consolidtaed Data'!$F8741)</f>
        <v>2021</v>
      </c>
    </row>
    <row r="4552" spans="1:20" x14ac:dyDescent="0.3">
      <c r="A4552" s="9" t="s">
        <v>5575</v>
      </c>
      <c r="B4552" s="9" t="s">
        <v>244</v>
      </c>
      <c r="C4552" s="9" t="s">
        <v>59</v>
      </c>
      <c r="D4552" s="9" t="s">
        <v>197</v>
      </c>
      <c r="E4552" s="9" t="s">
        <v>1002</v>
      </c>
      <c r="F4552" s="10">
        <v>44163</v>
      </c>
      <c r="G4552" s="10" t="str">
        <f>VLOOKUP(Table3[[#This Row],[Product ID]],[1]Products!$A:$G,2,0)</f>
        <v>Product 76</v>
      </c>
      <c r="H4552" s="22">
        <v>1</v>
      </c>
      <c r="I4552" s="9">
        <f>VLOOKUP('Consolidtaed Data'!$B9021,[1]Products!$A:$G,4,0)</f>
        <v>1351</v>
      </c>
      <c r="J4552" s="9">
        <f>VLOOKUP('Consolidtaed Data'!$B9021,[1]Products!$A:$G,3,0)</f>
        <v>1108</v>
      </c>
      <c r="K4552" s="9">
        <f>'Consolidtaed Data'!$J9021*'Consolidtaed Data'!$H9021</f>
        <v>478</v>
      </c>
      <c r="L4552" s="9">
        <f>'Consolidtaed Data'!$I9021*'Consolidtaed Data'!$H9021</f>
        <v>886</v>
      </c>
      <c r="M4552" s="9">
        <f>'Consolidtaed Data'!$L9021-'Consolidtaed Data'!$K9021</f>
        <v>752</v>
      </c>
      <c r="N4552" s="9" t="str">
        <f>VLOOKUP('Consolidtaed Data'!$C9021,[1]Locations!$A:$O,2,0)</f>
        <v>Daly City</v>
      </c>
      <c r="O4552" s="9" t="str">
        <f>VLOOKUP('Consolidtaed Data'!$D9021,'[1]Sales People'!$A:$B,2,0)</f>
        <v>Jimmy Young</v>
      </c>
      <c r="P4552" s="9" t="str">
        <f>VLOOKUP('Consolidtaed Data'!$E9021,[1]Customers!$A:$B,2,0)</f>
        <v>Clarence Kelley</v>
      </c>
      <c r="Q4552" s="11">
        <f>WEEKDAY('Consolidtaed Data'!$F9021)</f>
        <v>1</v>
      </c>
      <c r="R4552" s="9">
        <f>MONTH('Consolidtaed Data'!$F9021)</f>
        <v>11</v>
      </c>
      <c r="S4552" s="9" t="str">
        <f>TEXT(Table3[[#This Row],[Purchase Date]],"MMMM")</f>
        <v>November</v>
      </c>
      <c r="T4552" s="9">
        <f>YEAR('Consolidtaed Data'!$F9021)</f>
        <v>2021</v>
      </c>
    </row>
    <row r="4553" spans="1:20" x14ac:dyDescent="0.3">
      <c r="A4553" s="9" t="s">
        <v>5576</v>
      </c>
      <c r="B4553" s="9" t="s">
        <v>526</v>
      </c>
      <c r="C4553" s="9" t="s">
        <v>462</v>
      </c>
      <c r="D4553" s="9" t="s">
        <v>174</v>
      </c>
      <c r="E4553" s="9" t="s">
        <v>3450</v>
      </c>
      <c r="F4553" s="10">
        <v>44163</v>
      </c>
      <c r="G4553" s="10" t="str">
        <f>VLOOKUP(Table3[[#This Row],[Product ID]],[1]Products!$A:$G,2,0)</f>
        <v>Product 14</v>
      </c>
      <c r="H4553" s="22">
        <v>1</v>
      </c>
      <c r="I4553" s="9">
        <f>VLOOKUP('Consolidtaed Data'!$B9080,[1]Products!$A:$G,4,0)</f>
        <v>368</v>
      </c>
      <c r="J4553" s="9">
        <f>VLOOKUP('Consolidtaed Data'!$B9080,[1]Products!$A:$G,3,0)</f>
        <v>294</v>
      </c>
      <c r="K4553" s="9">
        <f>'Consolidtaed Data'!$J9080*'Consolidtaed Data'!$H9080</f>
        <v>3576</v>
      </c>
      <c r="L4553" s="9">
        <f>'Consolidtaed Data'!$I9080*'Consolidtaed Data'!$H9080</f>
        <v>4706</v>
      </c>
      <c r="M4553" s="9">
        <f>'Consolidtaed Data'!$L9080-'Consolidtaed Data'!$K9080</f>
        <v>13</v>
      </c>
      <c r="N4553" s="9" t="str">
        <f>VLOOKUP('Consolidtaed Data'!$C9080,[1]Locations!$A:$O,2,0)</f>
        <v>Huntington Beach</v>
      </c>
      <c r="O4553" s="9" t="str">
        <f>VLOOKUP('Consolidtaed Data'!$D9080,'[1]Sales People'!$A:$B,2,0)</f>
        <v>Henry Nelson</v>
      </c>
      <c r="P4553" s="9" t="str">
        <f>VLOOKUP('Consolidtaed Data'!$E9080,[1]Customers!$A:$B,2,0)</f>
        <v>Stephen Andrews</v>
      </c>
      <c r="Q4553" s="11">
        <f>WEEKDAY('Consolidtaed Data'!$F9080)</f>
        <v>5</v>
      </c>
      <c r="R4553" s="9">
        <f>MONTH('Consolidtaed Data'!$F9080)</f>
        <v>11</v>
      </c>
      <c r="S4553" s="9" t="str">
        <f>TEXT(Table3[[#This Row],[Purchase Date]],"MMMM")</f>
        <v>November</v>
      </c>
      <c r="T4553" s="9">
        <f>YEAR('Consolidtaed Data'!$F9080)</f>
        <v>2021</v>
      </c>
    </row>
    <row r="4554" spans="1:20" x14ac:dyDescent="0.3">
      <c r="A4554" s="9" t="s">
        <v>5577</v>
      </c>
      <c r="B4554" s="9" t="s">
        <v>76</v>
      </c>
      <c r="C4554" s="9" t="s">
        <v>157</v>
      </c>
      <c r="D4554" s="9" t="s">
        <v>105</v>
      </c>
      <c r="E4554" s="9" t="s">
        <v>1513</v>
      </c>
      <c r="F4554" s="10">
        <v>44164</v>
      </c>
      <c r="G4554" s="10" t="str">
        <f>VLOOKUP(Table3[[#This Row],[Product ID]],[1]Products!$A:$G,2,0)</f>
        <v>Product 19</v>
      </c>
      <c r="H4554" s="22">
        <v>4</v>
      </c>
      <c r="I4554" s="9">
        <f>VLOOKUP('Consolidtaed Data'!$B4820,[1]Products!$A:$G,4,0)</f>
        <v>1467</v>
      </c>
      <c r="J4554" s="9">
        <f>VLOOKUP('Consolidtaed Data'!$B4820,[1]Products!$A:$G,3,0)</f>
        <v>807</v>
      </c>
      <c r="K4554" s="9">
        <f>'Consolidtaed Data'!$J4820*'Consolidtaed Data'!$H4820</f>
        <v>4548</v>
      </c>
      <c r="L4554" s="9">
        <f>'Consolidtaed Data'!$I4820*'Consolidtaed Data'!$H4820</f>
        <v>5349</v>
      </c>
      <c r="M4554" s="9">
        <f>'Consolidtaed Data'!$L4820-'Consolidtaed Data'!$K4820</f>
        <v>2640</v>
      </c>
      <c r="N4554" s="9" t="str">
        <f>VLOOKUP('Consolidtaed Data'!$C4820,[1]Locations!$A:$O,2,0)</f>
        <v>Santa Clarita</v>
      </c>
      <c r="O4554" s="9" t="str">
        <f>VLOOKUP('Consolidtaed Data'!$D4820,'[1]Sales People'!$A:$B,2,0)</f>
        <v>Roger Ramos</v>
      </c>
      <c r="P4554" s="9" t="str">
        <f>VLOOKUP('Consolidtaed Data'!$E4820,[1]Customers!$A:$B,2,0)</f>
        <v>Sean Woods</v>
      </c>
      <c r="Q4554" s="11">
        <f>WEEKDAY('Consolidtaed Data'!$F4820)</f>
        <v>1</v>
      </c>
      <c r="R4554" s="9">
        <f>MONTH('Consolidtaed Data'!$F4820)</f>
        <v>12</v>
      </c>
      <c r="S4554" s="9" t="str">
        <f>TEXT(Table3[[#This Row],[Purchase Date]],"MMMM")</f>
        <v>November</v>
      </c>
      <c r="T4554" s="9">
        <f>YEAR('Consolidtaed Data'!$F4820)</f>
        <v>2020</v>
      </c>
    </row>
    <row r="4555" spans="1:20" x14ac:dyDescent="0.3">
      <c r="A4555" s="9" t="s">
        <v>5578</v>
      </c>
      <c r="B4555" s="9" t="s">
        <v>429</v>
      </c>
      <c r="C4555" s="9" t="s">
        <v>165</v>
      </c>
      <c r="D4555" s="9" t="s">
        <v>51</v>
      </c>
      <c r="E4555" s="9" t="s">
        <v>287</v>
      </c>
      <c r="F4555" s="10">
        <v>44164</v>
      </c>
      <c r="G4555" s="10" t="str">
        <f>VLOOKUP(Table3[[#This Row],[Product ID]],[1]Products!$A:$G,2,0)</f>
        <v>Product 87</v>
      </c>
      <c r="H4555" s="22">
        <v>2</v>
      </c>
      <c r="I4555" s="9">
        <f>VLOOKUP('Consolidtaed Data'!$B5219,[1]Products!$A:$G,4,0)</f>
        <v>1743</v>
      </c>
      <c r="J4555" s="9">
        <f>VLOOKUP('Consolidtaed Data'!$B5219,[1]Products!$A:$G,3,0)</f>
        <v>872</v>
      </c>
      <c r="K4555" s="9">
        <f>'Consolidtaed Data'!$J5219*'Consolidtaed Data'!$H5219</f>
        <v>504</v>
      </c>
      <c r="L4555" s="9">
        <f>'Consolidtaed Data'!$I5219*'Consolidtaed Data'!$H5219</f>
        <v>951</v>
      </c>
      <c r="M4555" s="9">
        <f>'Consolidtaed Data'!$L5219-'Consolidtaed Data'!$K5219</f>
        <v>1456</v>
      </c>
      <c r="N4555" s="9" t="str">
        <f>VLOOKUP('Consolidtaed Data'!$C5219,[1]Locations!$A:$O,2,0)</f>
        <v>Corona</v>
      </c>
      <c r="O4555" s="9" t="str">
        <f>VLOOKUP('Consolidtaed Data'!$D5219,'[1]Sales People'!$A:$B,2,0)</f>
        <v>Martin Perry</v>
      </c>
      <c r="P4555" s="9" t="str">
        <f>VLOOKUP('Consolidtaed Data'!$E5219,[1]Customers!$A:$B,2,0)</f>
        <v>Terry Payne</v>
      </c>
      <c r="Q4555" s="11">
        <f>WEEKDAY('Consolidtaed Data'!$F5219)</f>
        <v>3</v>
      </c>
      <c r="R4555" s="9">
        <f>MONTH('Consolidtaed Data'!$F5219)</f>
        <v>1</v>
      </c>
      <c r="S4555" s="9" t="str">
        <f>TEXT(Table3[[#This Row],[Purchase Date]],"MMMM")</f>
        <v>November</v>
      </c>
      <c r="T4555" s="9">
        <f>YEAR('Consolidtaed Data'!$F5219)</f>
        <v>2021</v>
      </c>
    </row>
    <row r="4556" spans="1:20" x14ac:dyDescent="0.3">
      <c r="A4556" s="9" t="s">
        <v>5579</v>
      </c>
      <c r="B4556" s="9" t="s">
        <v>244</v>
      </c>
      <c r="C4556" s="9" t="s">
        <v>263</v>
      </c>
      <c r="D4556" s="9" t="s">
        <v>206</v>
      </c>
      <c r="E4556" s="9" t="s">
        <v>793</v>
      </c>
      <c r="F4556" s="10">
        <v>44164</v>
      </c>
      <c r="G4556" s="10" t="str">
        <f>VLOOKUP(Table3[[#This Row],[Product ID]],[1]Products!$A:$G,2,0)</f>
        <v>Product 76</v>
      </c>
      <c r="H4556" s="22">
        <v>1</v>
      </c>
      <c r="I4556" s="9">
        <f>VLOOKUP('Consolidtaed Data'!$B5495,[1]Products!$A:$G,4,0)</f>
        <v>356</v>
      </c>
      <c r="J4556" s="9">
        <f>VLOOKUP('Consolidtaed Data'!$B5495,[1]Products!$A:$G,3,0)</f>
        <v>292</v>
      </c>
      <c r="K4556" s="9">
        <f>'Consolidtaed Data'!$J5495*'Consolidtaed Data'!$H5495</f>
        <v>2373</v>
      </c>
      <c r="L4556" s="9">
        <f>'Consolidtaed Data'!$I5495*'Consolidtaed Data'!$H5495</f>
        <v>4566</v>
      </c>
      <c r="M4556" s="9">
        <f>'Consolidtaed Data'!$L5495-'Consolidtaed Data'!$K5495</f>
        <v>768</v>
      </c>
      <c r="N4556" s="9" t="str">
        <f>VLOOKUP('Consolidtaed Data'!$C5495,[1]Locations!$A:$O,2,0)</f>
        <v>Downey</v>
      </c>
      <c r="O4556" s="9" t="str">
        <f>VLOOKUP('Consolidtaed Data'!$D5495,'[1]Sales People'!$A:$B,2,0)</f>
        <v>Martin Perry</v>
      </c>
      <c r="P4556" s="9" t="str">
        <f>VLOOKUP('Consolidtaed Data'!$E5495,[1]Customers!$A:$B,2,0)</f>
        <v>Ralph Elliott</v>
      </c>
      <c r="Q4556" s="11">
        <f>WEEKDAY('Consolidtaed Data'!$F5495)</f>
        <v>4</v>
      </c>
      <c r="R4556" s="9">
        <f>MONTH('Consolidtaed Data'!$F5495)</f>
        <v>2</v>
      </c>
      <c r="S4556" s="9" t="str">
        <f>TEXT(Table3[[#This Row],[Purchase Date]],"MMMM")</f>
        <v>November</v>
      </c>
      <c r="T4556" s="9">
        <f>YEAR('Consolidtaed Data'!$F5495)</f>
        <v>2021</v>
      </c>
    </row>
    <row r="4557" spans="1:20" x14ac:dyDescent="0.3">
      <c r="A4557" s="9" t="s">
        <v>5580</v>
      </c>
      <c r="B4557" s="9" t="s">
        <v>156</v>
      </c>
      <c r="C4557" s="9" t="s">
        <v>108</v>
      </c>
      <c r="D4557" s="9" t="s">
        <v>326</v>
      </c>
      <c r="E4557" s="9" t="s">
        <v>735</v>
      </c>
      <c r="F4557" s="10">
        <v>44164</v>
      </c>
      <c r="G4557" s="10" t="str">
        <f>VLOOKUP(Table3[[#This Row],[Product ID]],[1]Products!$A:$G,2,0)</f>
        <v>Product 21</v>
      </c>
      <c r="H4557" s="22">
        <v>1</v>
      </c>
      <c r="I4557" s="9">
        <f>VLOOKUP('Consolidtaed Data'!$B5939,[1]Products!$A:$G,4,0)</f>
        <v>368</v>
      </c>
      <c r="J4557" s="9">
        <f>VLOOKUP('Consolidtaed Data'!$B5939,[1]Products!$A:$G,3,0)</f>
        <v>269</v>
      </c>
      <c r="K4557" s="9">
        <f>'Consolidtaed Data'!$J5939*'Consolidtaed Data'!$H5939</f>
        <v>90</v>
      </c>
      <c r="L4557" s="9">
        <f>'Consolidtaed Data'!$I5939*'Consolidtaed Data'!$H5939</f>
        <v>112</v>
      </c>
      <c r="M4557" s="9">
        <f>'Consolidtaed Data'!$L5939-'Consolidtaed Data'!$K5939</f>
        <v>827</v>
      </c>
      <c r="N4557" s="9" t="str">
        <f>VLOOKUP('Consolidtaed Data'!$C5939,[1]Locations!$A:$O,2,0)</f>
        <v>Oceanside</v>
      </c>
      <c r="O4557" s="9" t="str">
        <f>VLOOKUP('Consolidtaed Data'!$D5939,'[1]Sales People'!$A:$B,2,0)</f>
        <v>Jerry Perry</v>
      </c>
      <c r="P4557" s="9" t="str">
        <f>VLOOKUP('Consolidtaed Data'!$E5939,[1]Customers!$A:$B,2,0)</f>
        <v>Jack Phillips</v>
      </c>
      <c r="Q4557" s="11">
        <f>WEEKDAY('Consolidtaed Data'!$F5939)</f>
        <v>7</v>
      </c>
      <c r="R4557" s="9">
        <f>MONTH('Consolidtaed Data'!$F5939)</f>
        <v>3</v>
      </c>
      <c r="S4557" s="9" t="str">
        <f>TEXT(Table3[[#This Row],[Purchase Date]],"MMMM")</f>
        <v>November</v>
      </c>
      <c r="T4557" s="9">
        <f>YEAR('Consolidtaed Data'!$F5939)</f>
        <v>2021</v>
      </c>
    </row>
    <row r="4558" spans="1:20" x14ac:dyDescent="0.3">
      <c r="A4558" s="9" t="s">
        <v>5581</v>
      </c>
      <c r="B4558" s="9" t="s">
        <v>373</v>
      </c>
      <c r="C4558" s="9" t="s">
        <v>325</v>
      </c>
      <c r="D4558" s="9" t="s">
        <v>26</v>
      </c>
      <c r="E4558" s="9" t="s">
        <v>47</v>
      </c>
      <c r="F4558" s="10">
        <v>44164</v>
      </c>
      <c r="G4558" s="10" t="str">
        <f>VLOOKUP(Table3[[#This Row],[Product ID]],[1]Products!$A:$G,2,0)</f>
        <v>Product 66</v>
      </c>
      <c r="H4558" s="22">
        <v>4</v>
      </c>
      <c r="I4558" s="9">
        <f>VLOOKUP('Consolidtaed Data'!$B6313,[1]Products!$A:$G,4,0)</f>
        <v>2241</v>
      </c>
      <c r="J4558" s="9">
        <f>VLOOKUP('Consolidtaed Data'!$B6313,[1]Products!$A:$G,3,0)</f>
        <v>1367</v>
      </c>
      <c r="K4558" s="9">
        <f>'Consolidtaed Data'!$J6313*'Consolidtaed Data'!$H6313</f>
        <v>1820</v>
      </c>
      <c r="L4558" s="9">
        <f>'Consolidtaed Data'!$I6313*'Consolidtaed Data'!$H6313</f>
        <v>3196</v>
      </c>
      <c r="M4558" s="9">
        <f>'Consolidtaed Data'!$L6313-'Consolidtaed Data'!$K6313</f>
        <v>1654</v>
      </c>
      <c r="N4558" s="9" t="str">
        <f>VLOOKUP('Consolidtaed Data'!$C6313,[1]Locations!$A:$O,2,0)</f>
        <v>Santa Clarita</v>
      </c>
      <c r="O4558" s="9" t="str">
        <f>VLOOKUP('Consolidtaed Data'!$D6313,'[1]Sales People'!$A:$B,2,0)</f>
        <v>Clarence Fox</v>
      </c>
      <c r="P4558" s="9" t="str">
        <f>VLOOKUP('Consolidtaed Data'!$E6313,[1]Customers!$A:$B,2,0)</f>
        <v>Jonathan Moreno</v>
      </c>
      <c r="Q4558" s="11">
        <f>WEEKDAY('Consolidtaed Data'!$F6313)</f>
        <v>6</v>
      </c>
      <c r="R4558" s="9">
        <f>MONTH('Consolidtaed Data'!$F6313)</f>
        <v>4</v>
      </c>
      <c r="S4558" s="9" t="str">
        <f>TEXT(Table3[[#This Row],[Purchase Date]],"MMMM")</f>
        <v>November</v>
      </c>
      <c r="T4558" s="9">
        <f>YEAR('Consolidtaed Data'!$F6313)</f>
        <v>2021</v>
      </c>
    </row>
    <row r="4559" spans="1:20" x14ac:dyDescent="0.3">
      <c r="A4559" s="9" t="s">
        <v>5582</v>
      </c>
      <c r="B4559" s="9" t="s">
        <v>981</v>
      </c>
      <c r="C4559" s="9" t="s">
        <v>325</v>
      </c>
      <c r="D4559" s="9" t="s">
        <v>123</v>
      </c>
      <c r="E4559" s="9" t="s">
        <v>3389</v>
      </c>
      <c r="F4559" s="10">
        <v>44164</v>
      </c>
      <c r="G4559" s="10" t="str">
        <f>VLOOKUP(Table3[[#This Row],[Product ID]],[1]Products!$A:$G,2,0)</f>
        <v>Product 3</v>
      </c>
      <c r="H4559" s="22">
        <v>4</v>
      </c>
      <c r="I4559" s="9">
        <f>VLOOKUP('Consolidtaed Data'!$B6467,[1]Products!$A:$G,4,0)</f>
        <v>392</v>
      </c>
      <c r="J4559" s="9">
        <f>VLOOKUP('Consolidtaed Data'!$B6467,[1]Products!$A:$G,3,0)</f>
        <v>255</v>
      </c>
      <c r="K4559" s="9">
        <f>'Consolidtaed Data'!$J6467*'Consolidtaed Data'!$H6467</f>
        <v>1767</v>
      </c>
      <c r="L4559" s="9">
        <f>'Consolidtaed Data'!$I6467*'Consolidtaed Data'!$H6467</f>
        <v>3156</v>
      </c>
      <c r="M4559" s="9">
        <f>'Consolidtaed Data'!$L6467-'Consolidtaed Data'!$K6467</f>
        <v>383</v>
      </c>
      <c r="N4559" s="9" t="str">
        <f>VLOOKUP('Consolidtaed Data'!$C6467,[1]Locations!$A:$O,2,0)</f>
        <v>Daly City</v>
      </c>
      <c r="O4559" s="9" t="str">
        <f>VLOOKUP('Consolidtaed Data'!$D6467,'[1]Sales People'!$A:$B,2,0)</f>
        <v>Christopher Tucker</v>
      </c>
      <c r="P4559" s="9" t="str">
        <f>VLOOKUP('Consolidtaed Data'!$E6467,[1]Customers!$A:$B,2,0)</f>
        <v>Ronald Barnes</v>
      </c>
      <c r="Q4559" s="11">
        <f>WEEKDAY('Consolidtaed Data'!$F6467)</f>
        <v>5</v>
      </c>
      <c r="R4559" s="9">
        <f>MONTH('Consolidtaed Data'!$F6467)</f>
        <v>5</v>
      </c>
      <c r="S4559" s="9" t="str">
        <f>TEXT(Table3[[#This Row],[Purchase Date]],"MMMM")</f>
        <v>November</v>
      </c>
      <c r="T4559" s="9">
        <f>YEAR('Consolidtaed Data'!$F6467)</f>
        <v>2021</v>
      </c>
    </row>
    <row r="4560" spans="1:20" x14ac:dyDescent="0.3">
      <c r="A4560" s="9" t="s">
        <v>5583</v>
      </c>
      <c r="B4560" s="9" t="s">
        <v>340</v>
      </c>
      <c r="C4560" s="9" t="s">
        <v>263</v>
      </c>
      <c r="D4560" s="9" t="s">
        <v>235</v>
      </c>
      <c r="E4560" s="9" t="s">
        <v>224</v>
      </c>
      <c r="F4560" s="10">
        <v>44164</v>
      </c>
      <c r="G4560" s="10" t="str">
        <f>VLOOKUP(Table3[[#This Row],[Product ID]],[1]Products!$A:$G,2,0)</f>
        <v>Product 34</v>
      </c>
      <c r="H4560" s="22">
        <v>4</v>
      </c>
      <c r="I4560" s="9">
        <f>VLOOKUP('Consolidtaed Data'!$B6473,[1]Products!$A:$G,4,0)</f>
        <v>1783</v>
      </c>
      <c r="J4560" s="9">
        <f>VLOOKUP('Consolidtaed Data'!$B6473,[1]Products!$A:$G,3,0)</f>
        <v>1230</v>
      </c>
      <c r="K4560" s="9">
        <f>'Consolidtaed Data'!$J6473*'Consolidtaed Data'!$H6473</f>
        <v>1620</v>
      </c>
      <c r="L4560" s="9">
        <f>'Consolidtaed Data'!$I6473*'Consolidtaed Data'!$H6473</f>
        <v>2613</v>
      </c>
      <c r="M4560" s="9">
        <f>'Consolidtaed Data'!$L6473-'Consolidtaed Data'!$K6473</f>
        <v>799</v>
      </c>
      <c r="N4560" s="9" t="str">
        <f>VLOOKUP('Consolidtaed Data'!$C6473,[1]Locations!$A:$O,2,0)</f>
        <v>San Jose</v>
      </c>
      <c r="O4560" s="9" t="str">
        <f>VLOOKUP('Consolidtaed Data'!$D6473,'[1]Sales People'!$A:$B,2,0)</f>
        <v>Clarence Fox</v>
      </c>
      <c r="P4560" s="9" t="str">
        <f>VLOOKUP('Consolidtaed Data'!$E6473,[1]Customers!$A:$B,2,0)</f>
        <v>Philip Foster</v>
      </c>
      <c r="Q4560" s="11">
        <f>WEEKDAY('Consolidtaed Data'!$F6473)</f>
        <v>6</v>
      </c>
      <c r="R4560" s="9">
        <f>MONTH('Consolidtaed Data'!$F6473)</f>
        <v>5</v>
      </c>
      <c r="S4560" s="9" t="str">
        <f>TEXT(Table3[[#This Row],[Purchase Date]],"MMMM")</f>
        <v>November</v>
      </c>
      <c r="T4560" s="9">
        <f>YEAR('Consolidtaed Data'!$F6473)</f>
        <v>2021</v>
      </c>
    </row>
    <row r="4561" spans="1:20" x14ac:dyDescent="0.3">
      <c r="A4561" s="9" t="s">
        <v>5584</v>
      </c>
      <c r="B4561" s="9" t="s">
        <v>311</v>
      </c>
      <c r="C4561" s="9" t="s">
        <v>104</v>
      </c>
      <c r="D4561" s="9" t="s">
        <v>56</v>
      </c>
      <c r="E4561" s="9" t="s">
        <v>2057</v>
      </c>
      <c r="F4561" s="10">
        <v>44164</v>
      </c>
      <c r="G4561" s="10" t="str">
        <f>VLOOKUP(Table3[[#This Row],[Product ID]],[1]Products!$A:$G,2,0)</f>
        <v>Product 33</v>
      </c>
      <c r="H4561" s="22">
        <v>2</v>
      </c>
      <c r="I4561" s="9">
        <f>VLOOKUP('Consolidtaed Data'!$B6555,[1]Products!$A:$G,4,0)</f>
        <v>1526</v>
      </c>
      <c r="J4561" s="9">
        <f>VLOOKUP('Consolidtaed Data'!$B6555,[1]Products!$A:$G,3,0)</f>
        <v>1251</v>
      </c>
      <c r="K4561" s="9">
        <f>'Consolidtaed Data'!$J6555*'Consolidtaed Data'!$H6555</f>
        <v>1046</v>
      </c>
      <c r="L4561" s="9">
        <f>'Consolidtaed Data'!$I6555*'Consolidtaed Data'!$H6555</f>
        <v>1635</v>
      </c>
      <c r="M4561" s="9">
        <f>'Consolidtaed Data'!$L6555-'Consolidtaed Data'!$K6555</f>
        <v>364</v>
      </c>
      <c r="N4561" s="9" t="str">
        <f>VLOOKUP('Consolidtaed Data'!$C6555,[1]Locations!$A:$O,2,0)</f>
        <v>Santa Clarita</v>
      </c>
      <c r="O4561" s="9" t="str">
        <f>VLOOKUP('Consolidtaed Data'!$D6555,'[1]Sales People'!$A:$B,2,0)</f>
        <v>Howard Sims</v>
      </c>
      <c r="P4561" s="9" t="str">
        <f>VLOOKUP('Consolidtaed Data'!$E6555,[1]Customers!$A:$B,2,0)</f>
        <v>Jason Gray</v>
      </c>
      <c r="Q4561" s="11">
        <f>WEEKDAY('Consolidtaed Data'!$F6555)</f>
        <v>5</v>
      </c>
      <c r="R4561" s="9">
        <f>MONTH('Consolidtaed Data'!$F6555)</f>
        <v>5</v>
      </c>
      <c r="S4561" s="9" t="str">
        <f>TEXT(Table3[[#This Row],[Purchase Date]],"MMMM")</f>
        <v>November</v>
      </c>
      <c r="T4561" s="9">
        <f>YEAR('Consolidtaed Data'!$F6555)</f>
        <v>2021</v>
      </c>
    </row>
    <row r="4562" spans="1:20" x14ac:dyDescent="0.3">
      <c r="A4562" s="9" t="s">
        <v>5585</v>
      </c>
      <c r="B4562" s="9" t="s">
        <v>219</v>
      </c>
      <c r="C4562" s="9" t="s">
        <v>86</v>
      </c>
      <c r="D4562" s="9" t="s">
        <v>43</v>
      </c>
      <c r="E4562" s="9" t="s">
        <v>81</v>
      </c>
      <c r="F4562" s="10">
        <v>44164</v>
      </c>
      <c r="G4562" s="10" t="str">
        <f>VLOOKUP(Table3[[#This Row],[Product ID]],[1]Products!$A:$G,2,0)</f>
        <v>Product 35</v>
      </c>
      <c r="H4562" s="22">
        <v>3</v>
      </c>
      <c r="I4562" s="9">
        <f>VLOOKUP('Consolidtaed Data'!$B6938,[1]Products!$A:$G,4,0)</f>
        <v>556</v>
      </c>
      <c r="J4562" s="9">
        <f>VLOOKUP('Consolidtaed Data'!$B6938,[1]Products!$A:$G,3,0)</f>
        <v>395</v>
      </c>
      <c r="K4562" s="9">
        <f>'Consolidtaed Data'!$J6938*'Consolidtaed Data'!$H6938</f>
        <v>3882</v>
      </c>
      <c r="L4562" s="9">
        <f>'Consolidtaed Data'!$I6938*'Consolidtaed Data'!$H6938</f>
        <v>5544</v>
      </c>
      <c r="M4562" s="9">
        <f>'Consolidtaed Data'!$L6938-'Consolidtaed Data'!$K6938</f>
        <v>2260</v>
      </c>
      <c r="N4562" s="9" t="str">
        <f>VLOOKUP('Consolidtaed Data'!$C6938,[1]Locations!$A:$O,2,0)</f>
        <v>Sacramento</v>
      </c>
      <c r="O4562" s="9" t="str">
        <f>VLOOKUP('Consolidtaed Data'!$D6938,'[1]Sales People'!$A:$B,2,0)</f>
        <v>Bobby Russell</v>
      </c>
      <c r="P4562" s="9" t="str">
        <f>VLOOKUP('Consolidtaed Data'!$E6938,[1]Customers!$A:$B,2,0)</f>
        <v>Michael Thomas</v>
      </c>
      <c r="Q4562" s="11">
        <f>WEEKDAY('Consolidtaed Data'!$F6938)</f>
        <v>7</v>
      </c>
      <c r="R4562" s="9">
        <f>MONTH('Consolidtaed Data'!$F6938)</f>
        <v>6</v>
      </c>
      <c r="S4562" s="9" t="str">
        <f>TEXT(Table3[[#This Row],[Purchase Date]],"MMMM")</f>
        <v>November</v>
      </c>
      <c r="T4562" s="9">
        <f>YEAR('Consolidtaed Data'!$F6938)</f>
        <v>2021</v>
      </c>
    </row>
    <row r="4563" spans="1:20" x14ac:dyDescent="0.3">
      <c r="A4563" s="9" t="s">
        <v>5586</v>
      </c>
      <c r="B4563" s="9" t="s">
        <v>177</v>
      </c>
      <c r="C4563" s="9" t="s">
        <v>99</v>
      </c>
      <c r="D4563" s="9" t="s">
        <v>329</v>
      </c>
      <c r="E4563" s="9" t="s">
        <v>925</v>
      </c>
      <c r="F4563" s="10">
        <v>44164</v>
      </c>
      <c r="G4563" s="10" t="str">
        <f>VLOOKUP(Table3[[#This Row],[Product ID]],[1]Products!$A:$G,2,0)</f>
        <v>Product 5</v>
      </c>
      <c r="H4563" s="22">
        <v>3</v>
      </c>
      <c r="I4563" s="9">
        <f>VLOOKUP('Consolidtaed Data'!$B7771,[1]Products!$A:$G,4,0)</f>
        <v>1351</v>
      </c>
      <c r="J4563" s="9">
        <f>VLOOKUP('Consolidtaed Data'!$B7771,[1]Products!$A:$G,3,0)</f>
        <v>1108</v>
      </c>
      <c r="K4563" s="9">
        <f>'Consolidtaed Data'!$J7771*'Consolidtaed Data'!$H7771</f>
        <v>520</v>
      </c>
      <c r="L4563" s="9">
        <f>'Consolidtaed Data'!$I7771*'Consolidtaed Data'!$H7771</f>
        <v>724</v>
      </c>
      <c r="M4563" s="9">
        <f>'Consolidtaed Data'!$L7771-'Consolidtaed Data'!$K7771</f>
        <v>74</v>
      </c>
      <c r="N4563" s="9" t="str">
        <f>VLOOKUP('Consolidtaed Data'!$C7771,[1]Locations!$A:$O,2,0)</f>
        <v>East Los Angeles</v>
      </c>
      <c r="O4563" s="9" t="str">
        <f>VLOOKUP('Consolidtaed Data'!$D7771,'[1]Sales People'!$A:$B,2,0)</f>
        <v>Clarence Fox</v>
      </c>
      <c r="P4563" s="9" t="str">
        <f>VLOOKUP('Consolidtaed Data'!$E7771,[1]Customers!$A:$B,2,0)</f>
        <v>Patrick Wells</v>
      </c>
      <c r="Q4563" s="11">
        <f>WEEKDAY('Consolidtaed Data'!$F7771)</f>
        <v>6</v>
      </c>
      <c r="R4563" s="9">
        <f>MONTH('Consolidtaed Data'!$F7771)</f>
        <v>8</v>
      </c>
      <c r="S4563" s="9" t="str">
        <f>TEXT(Table3[[#This Row],[Purchase Date]],"MMMM")</f>
        <v>November</v>
      </c>
      <c r="T4563" s="9">
        <f>YEAR('Consolidtaed Data'!$F7771)</f>
        <v>2021</v>
      </c>
    </row>
    <row r="4564" spans="1:20" x14ac:dyDescent="0.3">
      <c r="A4564" s="9" t="s">
        <v>5587</v>
      </c>
      <c r="B4564" s="9" t="s">
        <v>29</v>
      </c>
      <c r="C4564" s="9" t="s">
        <v>140</v>
      </c>
      <c r="D4564" s="9" t="s">
        <v>229</v>
      </c>
      <c r="E4564" s="9" t="s">
        <v>1854</v>
      </c>
      <c r="F4564" s="10">
        <v>44164</v>
      </c>
      <c r="G4564" s="10" t="str">
        <f>VLOOKUP(Table3[[#This Row],[Product ID]],[1]Products!$A:$G,2,0)</f>
        <v>Product 37</v>
      </c>
      <c r="H4564" s="22">
        <v>1</v>
      </c>
      <c r="I4564" s="9">
        <f>VLOOKUP('Consolidtaed Data'!$B8284,[1]Products!$A:$G,4,0)</f>
        <v>1414</v>
      </c>
      <c r="J4564" s="9">
        <f>VLOOKUP('Consolidtaed Data'!$B8284,[1]Products!$A:$G,3,0)</f>
        <v>962</v>
      </c>
      <c r="K4564" s="9">
        <f>'Consolidtaed Data'!$J8284*'Consolidtaed Data'!$H8284</f>
        <v>1464</v>
      </c>
      <c r="L4564" s="9">
        <f>'Consolidtaed Data'!$I8284*'Consolidtaed Data'!$H8284</f>
        <v>2154</v>
      </c>
      <c r="M4564" s="9">
        <f>'Consolidtaed Data'!$L8284-'Consolidtaed Data'!$K8284</f>
        <v>612</v>
      </c>
      <c r="N4564" s="9" t="str">
        <f>VLOOKUP('Consolidtaed Data'!$C8284,[1]Locations!$A:$O,2,0)</f>
        <v>Santa Rosa</v>
      </c>
      <c r="O4564" s="9" t="str">
        <f>VLOOKUP('Consolidtaed Data'!$D8284,'[1]Sales People'!$A:$B,2,0)</f>
        <v>Fred Robertson</v>
      </c>
      <c r="P4564" s="9" t="str">
        <f>VLOOKUP('Consolidtaed Data'!$E8284,[1]Customers!$A:$B,2,0)</f>
        <v>Chris Howard</v>
      </c>
      <c r="Q4564" s="11">
        <f>WEEKDAY('Consolidtaed Data'!$F8284)</f>
        <v>4</v>
      </c>
      <c r="R4564" s="9">
        <f>MONTH('Consolidtaed Data'!$F8284)</f>
        <v>9</v>
      </c>
      <c r="S4564" s="9" t="str">
        <f>TEXT(Table3[[#This Row],[Purchase Date]],"MMMM")</f>
        <v>November</v>
      </c>
      <c r="T4564" s="9">
        <f>YEAR('Consolidtaed Data'!$F8284)</f>
        <v>2021</v>
      </c>
    </row>
    <row r="4565" spans="1:20" x14ac:dyDescent="0.3">
      <c r="A4565" s="9" t="s">
        <v>5588</v>
      </c>
      <c r="B4565" s="9" t="s">
        <v>364</v>
      </c>
      <c r="C4565" s="9" t="s">
        <v>108</v>
      </c>
      <c r="D4565" s="9" t="s">
        <v>220</v>
      </c>
      <c r="E4565" s="9" t="s">
        <v>801</v>
      </c>
      <c r="F4565" s="10">
        <v>44164</v>
      </c>
      <c r="G4565" s="10" t="str">
        <f>VLOOKUP(Table3[[#This Row],[Product ID]],[1]Products!$A:$G,2,0)</f>
        <v>Product 45</v>
      </c>
      <c r="H4565" s="22">
        <v>4</v>
      </c>
      <c r="I4565" s="9">
        <f>VLOOKUP('Consolidtaed Data'!$B8294,[1]Products!$A:$G,4,0)</f>
        <v>1582</v>
      </c>
      <c r="J4565" s="9">
        <f>VLOOKUP('Consolidtaed Data'!$B8294,[1]Products!$A:$G,3,0)</f>
        <v>1234</v>
      </c>
      <c r="K4565" s="9">
        <f>'Consolidtaed Data'!$J8294*'Consolidtaed Data'!$H8294</f>
        <v>291</v>
      </c>
      <c r="L4565" s="9">
        <f>'Consolidtaed Data'!$I8294*'Consolidtaed Data'!$H8294</f>
        <v>378</v>
      </c>
      <c r="M4565" s="9">
        <f>'Consolidtaed Data'!$L8294-'Consolidtaed Data'!$K8294</f>
        <v>184</v>
      </c>
      <c r="N4565" s="9" t="str">
        <f>VLOOKUP('Consolidtaed Data'!$C8294,[1]Locations!$A:$O,2,0)</f>
        <v>Oceanside</v>
      </c>
      <c r="O4565" s="9" t="str">
        <f>VLOOKUP('Consolidtaed Data'!$D8294,'[1]Sales People'!$A:$B,2,0)</f>
        <v>Scott Clark</v>
      </c>
      <c r="P4565" s="9" t="str">
        <f>VLOOKUP('Consolidtaed Data'!$E8294,[1]Customers!$A:$B,2,0)</f>
        <v>Keith Stephens</v>
      </c>
      <c r="Q4565" s="11">
        <f>WEEKDAY('Consolidtaed Data'!$F8294)</f>
        <v>5</v>
      </c>
      <c r="R4565" s="9">
        <f>MONTH('Consolidtaed Data'!$F8294)</f>
        <v>9</v>
      </c>
      <c r="S4565" s="9" t="str">
        <f>TEXT(Table3[[#This Row],[Purchase Date]],"MMMM")</f>
        <v>November</v>
      </c>
      <c r="T4565" s="9">
        <f>YEAR('Consolidtaed Data'!$F8294)</f>
        <v>2021</v>
      </c>
    </row>
    <row r="4566" spans="1:20" x14ac:dyDescent="0.3">
      <c r="A4566" s="9" t="s">
        <v>5589</v>
      </c>
      <c r="B4566" s="9" t="s">
        <v>151</v>
      </c>
      <c r="C4566" s="9" t="s">
        <v>344</v>
      </c>
      <c r="D4566" s="9" t="s">
        <v>229</v>
      </c>
      <c r="E4566" s="9" t="s">
        <v>2303</v>
      </c>
      <c r="F4566" s="10">
        <v>44164</v>
      </c>
      <c r="G4566" s="10" t="str">
        <f>VLOOKUP(Table3[[#This Row],[Product ID]],[1]Products!$A:$G,2,0)</f>
        <v>Product 94</v>
      </c>
      <c r="H4566" s="22">
        <v>1</v>
      </c>
      <c r="I4566" s="9">
        <f>VLOOKUP('Consolidtaed Data'!$B8804,[1]Products!$A:$G,4,0)</f>
        <v>290</v>
      </c>
      <c r="J4566" s="9">
        <f>VLOOKUP('Consolidtaed Data'!$B8804,[1]Products!$A:$G,3,0)</f>
        <v>200</v>
      </c>
      <c r="K4566" s="9">
        <f>'Consolidtaed Data'!$J8804*'Consolidtaed Data'!$H8804</f>
        <v>1046</v>
      </c>
      <c r="L4566" s="9">
        <f>'Consolidtaed Data'!$I8804*'Consolidtaed Data'!$H8804</f>
        <v>1635</v>
      </c>
      <c r="M4566" s="9">
        <f>'Consolidtaed Data'!$L8804-'Consolidtaed Data'!$K8804</f>
        <v>64</v>
      </c>
      <c r="N4566" s="9" t="str">
        <f>VLOOKUP('Consolidtaed Data'!$C8804,[1]Locations!$A:$O,2,0)</f>
        <v>Santa Rosa</v>
      </c>
      <c r="O4566" s="9" t="str">
        <f>VLOOKUP('Consolidtaed Data'!$D8804,'[1]Sales People'!$A:$B,2,0)</f>
        <v>Roger Ramos</v>
      </c>
      <c r="P4566" s="9" t="str">
        <f>VLOOKUP('Consolidtaed Data'!$E8804,[1]Customers!$A:$B,2,0)</f>
        <v>John Brooks</v>
      </c>
      <c r="Q4566" s="11">
        <f>WEEKDAY('Consolidtaed Data'!$F8804)</f>
        <v>1</v>
      </c>
      <c r="R4566" s="9">
        <f>MONTH('Consolidtaed Data'!$F8804)</f>
        <v>10</v>
      </c>
      <c r="S4566" s="9" t="str">
        <f>TEXT(Table3[[#This Row],[Purchase Date]],"MMMM")</f>
        <v>November</v>
      </c>
      <c r="T4566" s="9">
        <f>YEAR('Consolidtaed Data'!$F8804)</f>
        <v>2021</v>
      </c>
    </row>
    <row r="4567" spans="1:20" x14ac:dyDescent="0.3">
      <c r="A4567" s="9" t="s">
        <v>5590</v>
      </c>
      <c r="B4567" s="9" t="s">
        <v>151</v>
      </c>
      <c r="C4567" s="9" t="s">
        <v>86</v>
      </c>
      <c r="D4567" s="9" t="s">
        <v>193</v>
      </c>
      <c r="E4567" s="9" t="s">
        <v>1201</v>
      </c>
      <c r="F4567" s="10">
        <v>44164</v>
      </c>
      <c r="G4567" s="10" t="str">
        <f>VLOOKUP(Table3[[#This Row],[Product ID]],[1]Products!$A:$G,2,0)</f>
        <v>Product 94</v>
      </c>
      <c r="H4567" s="22">
        <v>1</v>
      </c>
      <c r="I4567" s="9">
        <f>VLOOKUP('Consolidtaed Data'!$B8910,[1]Products!$A:$G,4,0)</f>
        <v>818</v>
      </c>
      <c r="J4567" s="9">
        <f>VLOOKUP('Consolidtaed Data'!$B8910,[1]Products!$A:$G,3,0)</f>
        <v>450</v>
      </c>
      <c r="K4567" s="9">
        <f>'Consolidtaed Data'!$J8910*'Consolidtaed Data'!$H8910</f>
        <v>1301</v>
      </c>
      <c r="L4567" s="9">
        <f>'Consolidtaed Data'!$I8910*'Consolidtaed Data'!$H8910</f>
        <v>1587</v>
      </c>
      <c r="M4567" s="9">
        <f>'Consolidtaed Data'!$L8910-'Consolidtaed Data'!$K8910</f>
        <v>1472</v>
      </c>
      <c r="N4567" s="9" t="str">
        <f>VLOOKUP('Consolidtaed Data'!$C8910,[1]Locations!$A:$O,2,0)</f>
        <v>Orange</v>
      </c>
      <c r="O4567" s="9" t="str">
        <f>VLOOKUP('Consolidtaed Data'!$D8910,'[1]Sales People'!$A:$B,2,0)</f>
        <v>Bobby Russell</v>
      </c>
      <c r="P4567" s="9" t="str">
        <f>VLOOKUP('Consolidtaed Data'!$E8910,[1]Customers!$A:$B,2,0)</f>
        <v>Fred Peterson</v>
      </c>
      <c r="Q4567" s="11">
        <f>WEEKDAY('Consolidtaed Data'!$F8910)</f>
        <v>1</v>
      </c>
      <c r="R4567" s="9">
        <f>MONTH('Consolidtaed Data'!$F8910)</f>
        <v>11</v>
      </c>
      <c r="S4567" s="9" t="str">
        <f>TEXT(Table3[[#This Row],[Purchase Date]],"MMMM")</f>
        <v>November</v>
      </c>
      <c r="T4567" s="9">
        <f>YEAR('Consolidtaed Data'!$F8910)</f>
        <v>2021</v>
      </c>
    </row>
    <row r="4568" spans="1:20" x14ac:dyDescent="0.3">
      <c r="A4568" s="9" t="s">
        <v>5591</v>
      </c>
      <c r="B4568" s="9" t="s">
        <v>98</v>
      </c>
      <c r="C4568" s="9" t="s">
        <v>201</v>
      </c>
      <c r="D4568" s="9" t="s">
        <v>326</v>
      </c>
      <c r="E4568" s="9" t="s">
        <v>597</v>
      </c>
      <c r="F4568" s="10">
        <v>44164</v>
      </c>
      <c r="G4568" s="10" t="str">
        <f>VLOOKUP(Table3[[#This Row],[Product ID]],[1]Products!$A:$G,2,0)</f>
        <v>Product 85</v>
      </c>
      <c r="H4568" s="22">
        <v>3</v>
      </c>
      <c r="I4568" s="9">
        <f>VLOOKUP('Consolidtaed Data'!$B9238,[1]Products!$A:$G,4,0)</f>
        <v>771</v>
      </c>
      <c r="J4568" s="9">
        <f>VLOOKUP('Consolidtaed Data'!$B9238,[1]Products!$A:$G,3,0)</f>
        <v>648</v>
      </c>
      <c r="K4568" s="9">
        <f>'Consolidtaed Data'!$J9238*'Consolidtaed Data'!$H9238</f>
        <v>2373</v>
      </c>
      <c r="L4568" s="9">
        <f>'Consolidtaed Data'!$I9238*'Consolidtaed Data'!$H9238</f>
        <v>4566</v>
      </c>
      <c r="M4568" s="9">
        <f>'Consolidtaed Data'!$L9238-'Consolidtaed Data'!$K9238</f>
        <v>123</v>
      </c>
      <c r="N4568" s="9" t="str">
        <f>VLOOKUP('Consolidtaed Data'!$C9238,[1]Locations!$A:$O,2,0)</f>
        <v>Berkeley</v>
      </c>
      <c r="O4568" s="9" t="str">
        <f>VLOOKUP('Consolidtaed Data'!$D9238,'[1]Sales People'!$A:$B,2,0)</f>
        <v>Scott Mason</v>
      </c>
      <c r="P4568" s="9" t="str">
        <f>VLOOKUP('Consolidtaed Data'!$E9238,[1]Customers!$A:$B,2,0)</f>
        <v>Aaron Tucker</v>
      </c>
      <c r="Q4568" s="11">
        <f>WEEKDAY('Consolidtaed Data'!$F9238)</f>
        <v>2</v>
      </c>
      <c r="R4568" s="9">
        <f>MONTH('Consolidtaed Data'!$F9238)</f>
        <v>11</v>
      </c>
      <c r="S4568" s="9" t="str">
        <f>TEXT(Table3[[#This Row],[Purchase Date]],"MMMM")</f>
        <v>November</v>
      </c>
      <c r="T4568" s="9">
        <f>YEAR('Consolidtaed Data'!$F9238)</f>
        <v>2021</v>
      </c>
    </row>
    <row r="4569" spans="1:20" x14ac:dyDescent="0.3">
      <c r="A4569" s="9" t="s">
        <v>5592</v>
      </c>
      <c r="B4569" s="9" t="s">
        <v>330</v>
      </c>
      <c r="C4569" s="9" t="s">
        <v>63</v>
      </c>
      <c r="D4569" s="9" t="s">
        <v>374</v>
      </c>
      <c r="E4569" s="9" t="s">
        <v>1342</v>
      </c>
      <c r="F4569" s="10">
        <v>44164</v>
      </c>
      <c r="G4569" s="10" t="str">
        <f>VLOOKUP(Table3[[#This Row],[Product ID]],[1]Products!$A:$G,2,0)</f>
        <v>Product 91</v>
      </c>
      <c r="H4569" s="22">
        <v>1</v>
      </c>
      <c r="I4569" s="9">
        <f>VLOOKUP('Consolidtaed Data'!$B9348,[1]Products!$A:$G,4,0)</f>
        <v>667</v>
      </c>
      <c r="J4569" s="9">
        <f>VLOOKUP('Consolidtaed Data'!$B9348,[1]Products!$A:$G,3,0)</f>
        <v>387</v>
      </c>
      <c r="K4569" s="9">
        <f>'Consolidtaed Data'!$J9348*'Consolidtaed Data'!$H9348</f>
        <v>2346</v>
      </c>
      <c r="L4569" s="9">
        <f>'Consolidtaed Data'!$I9348*'Consolidtaed Data'!$H9348</f>
        <v>3724</v>
      </c>
      <c r="M4569" s="9">
        <f>'Consolidtaed Data'!$L9348-'Consolidtaed Data'!$K9348</f>
        <v>267</v>
      </c>
      <c r="N4569" s="9" t="str">
        <f>VLOOKUP('Consolidtaed Data'!$C9348,[1]Locations!$A:$O,2,0)</f>
        <v>Corona</v>
      </c>
      <c r="O4569" s="9" t="str">
        <f>VLOOKUP('Consolidtaed Data'!$D9348,'[1]Sales People'!$A:$B,2,0)</f>
        <v>Scott Mason</v>
      </c>
      <c r="P4569" s="9" t="str">
        <f>VLOOKUP('Consolidtaed Data'!$E9348,[1]Customers!$A:$B,2,0)</f>
        <v>Eugene Cooper</v>
      </c>
      <c r="Q4569" s="11">
        <f>WEEKDAY('Consolidtaed Data'!$F9348)</f>
        <v>3</v>
      </c>
      <c r="R4569" s="9">
        <f>MONTH('Consolidtaed Data'!$F9348)</f>
        <v>12</v>
      </c>
      <c r="S4569" s="9" t="str">
        <f>TEXT(Table3[[#This Row],[Purchase Date]],"MMMM")</f>
        <v>November</v>
      </c>
      <c r="T4569" s="9">
        <f>YEAR('Consolidtaed Data'!$F9348)</f>
        <v>2021</v>
      </c>
    </row>
    <row r="4570" spans="1:20" x14ac:dyDescent="0.3">
      <c r="A4570" s="9" t="s">
        <v>5593</v>
      </c>
      <c r="B4570" s="9" t="s">
        <v>225</v>
      </c>
      <c r="C4570" s="9" t="s">
        <v>94</v>
      </c>
      <c r="D4570" s="9" t="s">
        <v>91</v>
      </c>
      <c r="E4570" s="9" t="s">
        <v>873</v>
      </c>
      <c r="F4570" s="10">
        <v>44164</v>
      </c>
      <c r="G4570" s="10" t="str">
        <f>VLOOKUP(Table3[[#This Row],[Product ID]],[1]Products!$A:$G,2,0)</f>
        <v>Product 24</v>
      </c>
      <c r="H4570" s="22">
        <v>3</v>
      </c>
      <c r="I4570" s="9">
        <f>VLOOKUP('Consolidtaed Data'!$B9449,[1]Products!$A:$G,4,0)</f>
        <v>947</v>
      </c>
      <c r="J4570" s="9">
        <f>VLOOKUP('Consolidtaed Data'!$B9449,[1]Products!$A:$G,3,0)</f>
        <v>786</v>
      </c>
      <c r="K4570" s="9">
        <f>'Consolidtaed Data'!$J9449*'Consolidtaed Data'!$H9449</f>
        <v>2049</v>
      </c>
      <c r="L4570" s="9">
        <f>'Consolidtaed Data'!$I9449*'Consolidtaed Data'!$H9449</f>
        <v>3357</v>
      </c>
      <c r="M4570" s="9">
        <f>'Consolidtaed Data'!$L9449-'Consolidtaed Data'!$K9449</f>
        <v>290</v>
      </c>
      <c r="N4570" s="9" t="str">
        <f>VLOOKUP('Consolidtaed Data'!$C9449,[1]Locations!$A:$O,2,0)</f>
        <v>El Cajon</v>
      </c>
      <c r="O4570" s="9" t="str">
        <f>VLOOKUP('Consolidtaed Data'!$D9449,'[1]Sales People'!$A:$B,2,0)</f>
        <v>Christopher Tucker</v>
      </c>
      <c r="P4570" s="9" t="str">
        <f>VLOOKUP('Consolidtaed Data'!$E9449,[1]Customers!$A:$B,2,0)</f>
        <v>Juan Scott</v>
      </c>
      <c r="Q4570" s="11">
        <f>WEEKDAY('Consolidtaed Data'!$F9449)</f>
        <v>4</v>
      </c>
      <c r="R4570" s="9">
        <f>MONTH('Consolidtaed Data'!$F9449)</f>
        <v>12</v>
      </c>
      <c r="S4570" s="9" t="str">
        <f>TEXT(Table3[[#This Row],[Purchase Date]],"MMMM")</f>
        <v>November</v>
      </c>
      <c r="T4570" s="9">
        <f>YEAR('Consolidtaed Data'!$F9449)</f>
        <v>2021</v>
      </c>
    </row>
    <row r="4571" spans="1:20" x14ac:dyDescent="0.3">
      <c r="A4571" s="9" t="s">
        <v>5594</v>
      </c>
      <c r="B4571" s="9" t="s">
        <v>572</v>
      </c>
      <c r="C4571" s="9" t="s">
        <v>394</v>
      </c>
      <c r="D4571" s="9" t="s">
        <v>83</v>
      </c>
      <c r="E4571" s="9" t="s">
        <v>1424</v>
      </c>
      <c r="F4571" s="10">
        <v>44165</v>
      </c>
      <c r="G4571" s="10" t="str">
        <f>VLOOKUP(Table3[[#This Row],[Product ID]],[1]Products!$A:$G,2,0)</f>
        <v>Product 22</v>
      </c>
      <c r="H4571" s="22">
        <v>3</v>
      </c>
      <c r="I4571" s="9">
        <f>VLOOKUP('Consolidtaed Data'!$B4717,[1]Products!$A:$G,4,0)</f>
        <v>584</v>
      </c>
      <c r="J4571" s="9">
        <f>VLOOKUP('Consolidtaed Data'!$B4717,[1]Products!$A:$G,3,0)</f>
        <v>420</v>
      </c>
      <c r="K4571" s="9">
        <f>'Consolidtaed Data'!$J4717*'Consolidtaed Data'!$H4717</f>
        <v>3162</v>
      </c>
      <c r="L4571" s="9">
        <f>'Consolidtaed Data'!$I4717*'Consolidtaed Data'!$H4717</f>
        <v>4215</v>
      </c>
      <c r="M4571" s="9">
        <f>'Consolidtaed Data'!$L4717-'Consolidtaed Data'!$K4717</f>
        <v>138</v>
      </c>
      <c r="N4571" s="9" t="str">
        <f>VLOOKUP('Consolidtaed Data'!$C4717,[1]Locations!$A:$O,2,0)</f>
        <v>Clovis</v>
      </c>
      <c r="O4571" s="9" t="str">
        <f>VLOOKUP('Consolidtaed Data'!$D4717,'[1]Sales People'!$A:$B,2,0)</f>
        <v>Brian Thomas</v>
      </c>
      <c r="P4571" s="9" t="str">
        <f>VLOOKUP('Consolidtaed Data'!$E4717,[1]Customers!$A:$B,2,0)</f>
        <v>Jesse Evans</v>
      </c>
      <c r="Q4571" s="11">
        <f>WEEKDAY('Consolidtaed Data'!$F4717)</f>
        <v>7</v>
      </c>
      <c r="R4571" s="9">
        <f>MONTH('Consolidtaed Data'!$F4717)</f>
        <v>12</v>
      </c>
      <c r="S4571" s="9" t="str">
        <f>TEXT(Table3[[#This Row],[Purchase Date]],"MMMM")</f>
        <v>November</v>
      </c>
      <c r="T4571" s="9">
        <f>YEAR('Consolidtaed Data'!$F4717)</f>
        <v>2020</v>
      </c>
    </row>
    <row r="4572" spans="1:20" x14ac:dyDescent="0.3">
      <c r="A4572" s="9" t="s">
        <v>5595</v>
      </c>
      <c r="B4572" s="9" t="s">
        <v>98</v>
      </c>
      <c r="C4572" s="9" t="s">
        <v>82</v>
      </c>
      <c r="D4572" s="9" t="s">
        <v>64</v>
      </c>
      <c r="E4572" s="9" t="s">
        <v>775</v>
      </c>
      <c r="F4572" s="10">
        <v>44165</v>
      </c>
      <c r="G4572" s="10" t="str">
        <f>VLOOKUP(Table3[[#This Row],[Product ID]],[1]Products!$A:$G,2,0)</f>
        <v>Product 85</v>
      </c>
      <c r="H4572" s="22">
        <v>3</v>
      </c>
      <c r="I4572" s="9">
        <f>VLOOKUP('Consolidtaed Data'!$B6239,[1]Products!$A:$G,4,0)</f>
        <v>1582</v>
      </c>
      <c r="J4572" s="9">
        <f>VLOOKUP('Consolidtaed Data'!$B6239,[1]Products!$A:$G,3,0)</f>
        <v>1234</v>
      </c>
      <c r="K4572" s="9">
        <f>'Consolidtaed Data'!$J6239*'Consolidtaed Data'!$H6239</f>
        <v>1054</v>
      </c>
      <c r="L4572" s="9">
        <f>'Consolidtaed Data'!$I6239*'Consolidtaed Data'!$H6239</f>
        <v>1405</v>
      </c>
      <c r="M4572" s="9">
        <f>'Consolidtaed Data'!$L6239-'Consolidtaed Data'!$K6239</f>
        <v>1092</v>
      </c>
      <c r="N4572" s="9" t="str">
        <f>VLOOKUP('Consolidtaed Data'!$C6239,[1]Locations!$A:$O,2,0)</f>
        <v>Fairfield</v>
      </c>
      <c r="O4572" s="9" t="str">
        <f>VLOOKUP('Consolidtaed Data'!$D6239,'[1]Sales People'!$A:$B,2,0)</f>
        <v>Kenneth Fields</v>
      </c>
      <c r="P4572" s="9" t="str">
        <f>VLOOKUP('Consolidtaed Data'!$E6239,[1]Customers!$A:$B,2,0)</f>
        <v>Jason Dixon</v>
      </c>
      <c r="Q4572" s="11">
        <f>WEEKDAY('Consolidtaed Data'!$F6239)</f>
        <v>3</v>
      </c>
      <c r="R4572" s="9">
        <f>MONTH('Consolidtaed Data'!$F6239)</f>
        <v>4</v>
      </c>
      <c r="S4572" s="9" t="str">
        <f>TEXT(Table3[[#This Row],[Purchase Date]],"MMMM")</f>
        <v>November</v>
      </c>
      <c r="T4572" s="9">
        <f>YEAR('Consolidtaed Data'!$F6239)</f>
        <v>2021</v>
      </c>
    </row>
    <row r="4573" spans="1:20" x14ac:dyDescent="0.3">
      <c r="A4573" s="9" t="s">
        <v>5596</v>
      </c>
      <c r="B4573" s="9" t="s">
        <v>24</v>
      </c>
      <c r="C4573" s="9" t="s">
        <v>165</v>
      </c>
      <c r="D4573" s="9" t="s">
        <v>315</v>
      </c>
      <c r="E4573" s="9" t="s">
        <v>81</v>
      </c>
      <c r="F4573" s="10">
        <v>44165</v>
      </c>
      <c r="G4573" s="10" t="str">
        <f>VLOOKUP(Table3[[#This Row],[Product ID]],[1]Products!$A:$G,2,0)</f>
        <v>Product 6</v>
      </c>
      <c r="H4573" s="22">
        <v>2</v>
      </c>
      <c r="I4573" s="9">
        <f>VLOOKUP('Consolidtaed Data'!$B6915,[1]Products!$A:$G,4,0)</f>
        <v>1862</v>
      </c>
      <c r="J4573" s="9">
        <f>VLOOKUP('Consolidtaed Data'!$B6915,[1]Products!$A:$G,3,0)</f>
        <v>1173</v>
      </c>
      <c r="K4573" s="9">
        <f>'Consolidtaed Data'!$J6915*'Consolidtaed Data'!$H6915</f>
        <v>5331</v>
      </c>
      <c r="L4573" s="9">
        <f>'Consolidtaed Data'!$I6915*'Consolidtaed Data'!$H6915</f>
        <v>6423</v>
      </c>
      <c r="M4573" s="9">
        <f>'Consolidtaed Data'!$L6915-'Consolidtaed Data'!$K6915</f>
        <v>102</v>
      </c>
      <c r="N4573" s="9" t="str">
        <f>VLOOKUP('Consolidtaed Data'!$C6915,[1]Locations!$A:$O,2,0)</f>
        <v>Jurupa Valley</v>
      </c>
      <c r="O4573" s="9" t="str">
        <f>VLOOKUP('Consolidtaed Data'!$D6915,'[1]Sales People'!$A:$B,2,0)</f>
        <v>Patrick Ruiz</v>
      </c>
      <c r="P4573" s="9" t="str">
        <f>VLOOKUP('Consolidtaed Data'!$E6915,[1]Customers!$A:$B,2,0)</f>
        <v>Carl Murphy</v>
      </c>
      <c r="Q4573" s="11">
        <f>WEEKDAY('Consolidtaed Data'!$F6915)</f>
        <v>6</v>
      </c>
      <c r="R4573" s="9">
        <f>MONTH('Consolidtaed Data'!$F6915)</f>
        <v>6</v>
      </c>
      <c r="S4573" s="9" t="str">
        <f>TEXT(Table3[[#This Row],[Purchase Date]],"MMMM")</f>
        <v>November</v>
      </c>
      <c r="T4573" s="9">
        <f>YEAR('Consolidtaed Data'!$F6915)</f>
        <v>2021</v>
      </c>
    </row>
    <row r="4574" spans="1:20" x14ac:dyDescent="0.3">
      <c r="A4574" s="9" t="s">
        <v>5597</v>
      </c>
      <c r="B4574" s="9" t="s">
        <v>107</v>
      </c>
      <c r="C4574" s="9" t="s">
        <v>295</v>
      </c>
      <c r="D4574" s="9" t="s">
        <v>105</v>
      </c>
      <c r="E4574" s="9" t="s">
        <v>465</v>
      </c>
      <c r="F4574" s="10">
        <v>44165</v>
      </c>
      <c r="G4574" s="10" t="str">
        <f>VLOOKUP(Table3[[#This Row],[Product ID]],[1]Products!$A:$G,2,0)</f>
        <v>Product 52</v>
      </c>
      <c r="H4574" s="22">
        <v>1</v>
      </c>
      <c r="I4574" s="9">
        <f>VLOOKUP('Consolidtaed Data'!$B7575,[1]Products!$A:$G,4,0)</f>
        <v>1500</v>
      </c>
      <c r="J4574" s="9">
        <f>VLOOKUP('Consolidtaed Data'!$B7575,[1]Products!$A:$G,3,0)</f>
        <v>900</v>
      </c>
      <c r="K4574" s="9">
        <f>'Consolidtaed Data'!$J7575*'Consolidtaed Data'!$H7575</f>
        <v>3036</v>
      </c>
      <c r="L4574" s="9">
        <f>'Consolidtaed Data'!$I7575*'Consolidtaed Data'!$H7575</f>
        <v>4820</v>
      </c>
      <c r="M4574" s="9">
        <f>'Consolidtaed Data'!$L7575-'Consolidtaed Data'!$K7575</f>
        <v>656</v>
      </c>
      <c r="N4574" s="9" t="str">
        <f>VLOOKUP('Consolidtaed Data'!$C7575,[1]Locations!$A:$O,2,0)</f>
        <v>Oceanside</v>
      </c>
      <c r="O4574" s="9" t="str">
        <f>VLOOKUP('Consolidtaed Data'!$D7575,'[1]Sales People'!$A:$B,2,0)</f>
        <v>Ernest Wheeler</v>
      </c>
      <c r="P4574" s="9" t="str">
        <f>VLOOKUP('Consolidtaed Data'!$E7575,[1]Customers!$A:$B,2,0)</f>
        <v>Earl Ortiz</v>
      </c>
      <c r="Q4574" s="11">
        <f>WEEKDAY('Consolidtaed Data'!$F7575)</f>
        <v>5</v>
      </c>
      <c r="R4574" s="9">
        <f>MONTH('Consolidtaed Data'!$F7575)</f>
        <v>7</v>
      </c>
      <c r="S4574" s="9" t="str">
        <f>TEXT(Table3[[#This Row],[Purchase Date]],"MMMM")</f>
        <v>November</v>
      </c>
      <c r="T4574" s="9">
        <f>YEAR('Consolidtaed Data'!$F7575)</f>
        <v>2021</v>
      </c>
    </row>
    <row r="4575" spans="1:20" x14ac:dyDescent="0.3">
      <c r="A4575" s="9" t="s">
        <v>5598</v>
      </c>
      <c r="B4575" s="9" t="s">
        <v>266</v>
      </c>
      <c r="C4575" s="9" t="s">
        <v>140</v>
      </c>
      <c r="D4575" s="9" t="s">
        <v>43</v>
      </c>
      <c r="E4575" s="9" t="s">
        <v>1959</v>
      </c>
      <c r="F4575" s="10">
        <v>44165</v>
      </c>
      <c r="G4575" s="10" t="str">
        <f>VLOOKUP(Table3[[#This Row],[Product ID]],[1]Products!$A:$G,2,0)</f>
        <v>Product 92</v>
      </c>
      <c r="H4575" s="22">
        <v>1</v>
      </c>
      <c r="I4575" s="9">
        <f>VLOOKUP('Consolidtaed Data'!$B8029,[1]Products!$A:$G,4,0)</f>
        <v>1708</v>
      </c>
      <c r="J4575" s="9">
        <f>VLOOKUP('Consolidtaed Data'!$B8029,[1]Products!$A:$G,3,0)</f>
        <v>871</v>
      </c>
      <c r="K4575" s="9">
        <f>'Consolidtaed Data'!$J8029*'Consolidtaed Data'!$H8029</f>
        <v>682</v>
      </c>
      <c r="L4575" s="9">
        <f>'Consolidtaed Data'!$I8029*'Consolidtaed Data'!$H8029</f>
        <v>1338</v>
      </c>
      <c r="M4575" s="9">
        <f>'Consolidtaed Data'!$L8029-'Consolidtaed Data'!$K8029</f>
        <v>944</v>
      </c>
      <c r="N4575" s="9" t="str">
        <f>VLOOKUP('Consolidtaed Data'!$C8029,[1]Locations!$A:$O,2,0)</f>
        <v>Moreno Valley</v>
      </c>
      <c r="O4575" s="9" t="str">
        <f>VLOOKUP('Consolidtaed Data'!$D8029,'[1]Sales People'!$A:$B,2,0)</f>
        <v>Ronald Reed</v>
      </c>
      <c r="P4575" s="9" t="str">
        <f>VLOOKUP('Consolidtaed Data'!$E8029,[1]Customers!$A:$B,2,0)</f>
        <v>Donald Andrews</v>
      </c>
      <c r="Q4575" s="11">
        <f>WEEKDAY('Consolidtaed Data'!$F8029)</f>
        <v>6</v>
      </c>
      <c r="R4575" s="9">
        <f>MONTH('Consolidtaed Data'!$F8029)</f>
        <v>9</v>
      </c>
      <c r="S4575" s="9" t="str">
        <f>TEXT(Table3[[#This Row],[Purchase Date]],"MMMM")</f>
        <v>November</v>
      </c>
      <c r="T4575" s="9">
        <f>YEAR('Consolidtaed Data'!$F8029)</f>
        <v>2021</v>
      </c>
    </row>
    <row r="4576" spans="1:20" x14ac:dyDescent="0.3">
      <c r="A4576" s="9" t="s">
        <v>5599</v>
      </c>
      <c r="B4576" s="9" t="s">
        <v>219</v>
      </c>
      <c r="C4576" s="9" t="s">
        <v>59</v>
      </c>
      <c r="D4576" s="9" t="s">
        <v>206</v>
      </c>
      <c r="E4576" s="9" t="s">
        <v>508</v>
      </c>
      <c r="F4576" s="10">
        <v>44165</v>
      </c>
      <c r="G4576" s="10" t="str">
        <f>VLOOKUP(Table3[[#This Row],[Product ID]],[1]Products!$A:$G,2,0)</f>
        <v>Product 35</v>
      </c>
      <c r="H4576" s="22">
        <v>1</v>
      </c>
      <c r="I4576" s="9">
        <f>VLOOKUP('Consolidtaed Data'!$B8803,[1]Products!$A:$G,4,0)</f>
        <v>504</v>
      </c>
      <c r="J4576" s="9">
        <f>VLOOKUP('Consolidtaed Data'!$B8803,[1]Products!$A:$G,3,0)</f>
        <v>408</v>
      </c>
      <c r="K4576" s="9">
        <f>'Consolidtaed Data'!$J8803*'Consolidtaed Data'!$H8803</f>
        <v>1167</v>
      </c>
      <c r="L4576" s="9">
        <f>'Consolidtaed Data'!$I8803*'Consolidtaed Data'!$H8803</f>
        <v>1911</v>
      </c>
      <c r="M4576" s="9">
        <f>'Consolidtaed Data'!$L8803-'Consolidtaed Data'!$K8803</f>
        <v>144</v>
      </c>
      <c r="N4576" s="9" t="str">
        <f>VLOOKUP('Consolidtaed Data'!$C8803,[1]Locations!$A:$O,2,0)</f>
        <v>Downey</v>
      </c>
      <c r="O4576" s="9" t="str">
        <f>VLOOKUP('Consolidtaed Data'!$D8803,'[1]Sales People'!$A:$B,2,0)</f>
        <v>Jerry Perry</v>
      </c>
      <c r="P4576" s="9" t="str">
        <f>VLOOKUP('Consolidtaed Data'!$E8803,[1]Customers!$A:$B,2,0)</f>
        <v>Shawn Henderson</v>
      </c>
      <c r="Q4576" s="11">
        <f>WEEKDAY('Consolidtaed Data'!$F8803)</f>
        <v>1</v>
      </c>
      <c r="R4576" s="9">
        <f>MONTH('Consolidtaed Data'!$F8803)</f>
        <v>10</v>
      </c>
      <c r="S4576" s="9" t="str">
        <f>TEXT(Table3[[#This Row],[Purchase Date]],"MMMM")</f>
        <v>November</v>
      </c>
      <c r="T4576" s="9">
        <f>YEAR('Consolidtaed Data'!$F8803)</f>
        <v>2021</v>
      </c>
    </row>
    <row r="4577" spans="1:20" x14ac:dyDescent="0.3">
      <c r="A4577" s="9" t="s">
        <v>5600</v>
      </c>
      <c r="B4577" s="9" t="s">
        <v>742</v>
      </c>
      <c r="C4577" s="9" t="s">
        <v>186</v>
      </c>
      <c r="D4577" s="9" t="s">
        <v>246</v>
      </c>
      <c r="E4577" s="9" t="s">
        <v>1095</v>
      </c>
      <c r="F4577" s="10">
        <v>44165</v>
      </c>
      <c r="G4577" s="10" t="str">
        <f>VLOOKUP(Table3[[#This Row],[Product ID]],[1]Products!$A:$G,2,0)</f>
        <v>Product 90</v>
      </c>
      <c r="H4577" s="22">
        <v>1</v>
      </c>
      <c r="I4577" s="9">
        <f>VLOOKUP('Consolidtaed Data'!$B9202,[1]Products!$A:$G,4,0)</f>
        <v>2005</v>
      </c>
      <c r="J4577" s="9">
        <f>VLOOKUP('Consolidtaed Data'!$B9202,[1]Products!$A:$G,3,0)</f>
        <v>1223</v>
      </c>
      <c r="K4577" s="9">
        <f>'Consolidtaed Data'!$J9202*'Consolidtaed Data'!$H9202</f>
        <v>1686</v>
      </c>
      <c r="L4577" s="9">
        <f>'Consolidtaed Data'!$I9202*'Consolidtaed Data'!$H9202</f>
        <v>2478</v>
      </c>
      <c r="M4577" s="9">
        <f>'Consolidtaed Data'!$L9202-'Consolidtaed Data'!$K9202</f>
        <v>322</v>
      </c>
      <c r="N4577" s="9" t="str">
        <f>VLOOKUP('Consolidtaed Data'!$C9202,[1]Locations!$A:$O,2,0)</f>
        <v>Fremont</v>
      </c>
      <c r="O4577" s="9" t="str">
        <f>VLOOKUP('Consolidtaed Data'!$D9202,'[1]Sales People'!$A:$B,2,0)</f>
        <v>Sean Miller</v>
      </c>
      <c r="P4577" s="9" t="str">
        <f>VLOOKUP('Consolidtaed Data'!$E9202,[1]Customers!$A:$B,2,0)</f>
        <v>Eric Alvarez</v>
      </c>
      <c r="Q4577" s="11">
        <f>WEEKDAY('Consolidtaed Data'!$F9202)</f>
        <v>7</v>
      </c>
      <c r="R4577" s="9">
        <f>MONTH('Consolidtaed Data'!$F9202)</f>
        <v>11</v>
      </c>
      <c r="S4577" s="9" t="str">
        <f>TEXT(Table3[[#This Row],[Purchase Date]],"MMMM")</f>
        <v>November</v>
      </c>
      <c r="T4577" s="9">
        <f>YEAR('Consolidtaed Data'!$F9202)</f>
        <v>2021</v>
      </c>
    </row>
    <row r="4578" spans="1:20" x14ac:dyDescent="0.3">
      <c r="A4578" s="9" t="s">
        <v>5601</v>
      </c>
      <c r="B4578" s="9" t="s">
        <v>160</v>
      </c>
      <c r="C4578" s="9" t="s">
        <v>289</v>
      </c>
      <c r="D4578" s="9" t="s">
        <v>43</v>
      </c>
      <c r="E4578" s="9" t="s">
        <v>1116</v>
      </c>
      <c r="F4578" s="10">
        <v>44165</v>
      </c>
      <c r="G4578" s="10" t="str">
        <f>VLOOKUP(Table3[[#This Row],[Product ID]],[1]Products!$A:$G,2,0)</f>
        <v>Product 28</v>
      </c>
      <c r="H4578" s="22">
        <v>2</v>
      </c>
      <c r="I4578" s="9">
        <f>VLOOKUP('Consolidtaed Data'!$B9287,[1]Products!$A:$G,4,0)</f>
        <v>1638</v>
      </c>
      <c r="J4578" s="9">
        <f>VLOOKUP('Consolidtaed Data'!$B9287,[1]Products!$A:$G,3,0)</f>
        <v>1261</v>
      </c>
      <c r="K4578" s="9">
        <f>'Consolidtaed Data'!$J9287*'Consolidtaed Data'!$H9287</f>
        <v>84</v>
      </c>
      <c r="L4578" s="9">
        <f>'Consolidtaed Data'!$I9287*'Consolidtaed Data'!$H9287</f>
        <v>123</v>
      </c>
      <c r="M4578" s="9">
        <f>'Consolidtaed Data'!$L9287-'Consolidtaed Data'!$K9287</f>
        <v>187</v>
      </c>
      <c r="N4578" s="9" t="str">
        <f>VLOOKUP('Consolidtaed Data'!$C9287,[1]Locations!$A:$O,2,0)</f>
        <v>Palmdale</v>
      </c>
      <c r="O4578" s="9" t="str">
        <f>VLOOKUP('Consolidtaed Data'!$D9287,'[1]Sales People'!$A:$B,2,0)</f>
        <v>Ernest Wagner</v>
      </c>
      <c r="P4578" s="9" t="str">
        <f>VLOOKUP('Consolidtaed Data'!$E9287,[1]Customers!$A:$B,2,0)</f>
        <v>Victor Medina</v>
      </c>
      <c r="Q4578" s="11">
        <f>WEEKDAY('Consolidtaed Data'!$F9287)</f>
        <v>6</v>
      </c>
      <c r="R4578" s="9">
        <f>MONTH('Consolidtaed Data'!$F9287)</f>
        <v>12</v>
      </c>
      <c r="S4578" s="9" t="str">
        <f>TEXT(Table3[[#This Row],[Purchase Date]],"MMMM")</f>
        <v>November</v>
      </c>
      <c r="T4578" s="9">
        <f>YEAR('Consolidtaed Data'!$F9287)</f>
        <v>2021</v>
      </c>
    </row>
    <row r="4579" spans="1:20" x14ac:dyDescent="0.3">
      <c r="A4579" s="9" t="s">
        <v>5602</v>
      </c>
      <c r="B4579" s="9" t="s">
        <v>393</v>
      </c>
      <c r="C4579" s="9" t="s">
        <v>405</v>
      </c>
      <c r="D4579" s="9" t="s">
        <v>193</v>
      </c>
      <c r="E4579" s="9" t="s">
        <v>362</v>
      </c>
      <c r="F4579" s="10">
        <v>44166</v>
      </c>
      <c r="G4579" s="10" t="str">
        <f>VLOOKUP(Table3[[#This Row],[Product ID]],[1]Products!$A:$G,2,0)</f>
        <v>Product 84</v>
      </c>
      <c r="H4579" s="22">
        <v>4</v>
      </c>
      <c r="I4579" s="9">
        <f>VLOOKUP('Consolidtaed Data'!$B5173,[1]Products!$A:$G,4,0)</f>
        <v>1812</v>
      </c>
      <c r="J4579" s="9">
        <f>VLOOKUP('Consolidtaed Data'!$B5173,[1]Products!$A:$G,3,0)</f>
        <v>1305</v>
      </c>
      <c r="K4579" s="9">
        <f>'Consolidtaed Data'!$J5173*'Consolidtaed Data'!$H5173</f>
        <v>807</v>
      </c>
      <c r="L4579" s="9">
        <f>'Consolidtaed Data'!$I5173*'Consolidtaed Data'!$H5173</f>
        <v>1467</v>
      </c>
      <c r="M4579" s="9">
        <f>'Consolidtaed Data'!$L5173-'Consolidtaed Data'!$K5173</f>
        <v>589</v>
      </c>
      <c r="N4579" s="9" t="str">
        <f>VLOOKUP('Consolidtaed Data'!$C5173,[1]Locations!$A:$O,2,0)</f>
        <v>Garden Grove</v>
      </c>
      <c r="O4579" s="9" t="str">
        <f>VLOOKUP('Consolidtaed Data'!$D5173,'[1]Sales People'!$A:$B,2,0)</f>
        <v>Brian Thomas</v>
      </c>
      <c r="P4579" s="9" t="str">
        <f>VLOOKUP('Consolidtaed Data'!$E5173,[1]Customers!$A:$B,2,0)</f>
        <v>Henry Reyes</v>
      </c>
      <c r="Q4579" s="11">
        <f>WEEKDAY('Consolidtaed Data'!$F5173)</f>
        <v>6</v>
      </c>
      <c r="R4579" s="9">
        <f>MONTH('Consolidtaed Data'!$F5173)</f>
        <v>1</v>
      </c>
      <c r="S4579" s="9" t="str">
        <f>TEXT(Table3[[#This Row],[Purchase Date]],"MMMM")</f>
        <v>December</v>
      </c>
      <c r="T4579" s="9">
        <f>YEAR('Consolidtaed Data'!$F5173)</f>
        <v>2021</v>
      </c>
    </row>
    <row r="4580" spans="1:20" x14ac:dyDescent="0.3">
      <c r="A4580" s="9" t="s">
        <v>5603</v>
      </c>
      <c r="B4580" s="9" t="s">
        <v>490</v>
      </c>
      <c r="C4580" s="9" t="s">
        <v>72</v>
      </c>
      <c r="D4580" s="9" t="s">
        <v>123</v>
      </c>
      <c r="E4580" s="9" t="s">
        <v>542</v>
      </c>
      <c r="F4580" s="10">
        <v>44166</v>
      </c>
      <c r="G4580" s="10" t="str">
        <f>VLOOKUP(Table3[[#This Row],[Product ID]],[1]Products!$A:$G,2,0)</f>
        <v>Product 79</v>
      </c>
      <c r="H4580" s="22">
        <v>4</v>
      </c>
      <c r="I4580" s="9">
        <f>VLOOKUP('Consolidtaed Data'!$B5278,[1]Products!$A:$G,4,0)</f>
        <v>530</v>
      </c>
      <c r="J4580" s="9">
        <f>VLOOKUP('Consolidtaed Data'!$B5278,[1]Products!$A:$G,3,0)</f>
        <v>435</v>
      </c>
      <c r="K4580" s="9">
        <f>'Consolidtaed Data'!$J5278*'Consolidtaed Data'!$H5278</f>
        <v>2642</v>
      </c>
      <c r="L4580" s="9">
        <f>'Consolidtaed Data'!$I5278*'Consolidtaed Data'!$H5278</f>
        <v>3944</v>
      </c>
      <c r="M4580" s="9">
        <f>'Consolidtaed Data'!$L5278-'Consolidtaed Data'!$K5278</f>
        <v>318</v>
      </c>
      <c r="N4580" s="9" t="str">
        <f>VLOOKUP('Consolidtaed Data'!$C5278,[1]Locations!$A:$O,2,0)</f>
        <v>Elk Grove</v>
      </c>
      <c r="O4580" s="9" t="str">
        <f>VLOOKUP('Consolidtaed Data'!$D5278,'[1]Sales People'!$A:$B,2,0)</f>
        <v>Ryan Welch</v>
      </c>
      <c r="P4580" s="9" t="str">
        <f>VLOOKUP('Consolidtaed Data'!$E5278,[1]Customers!$A:$B,2,0)</f>
        <v>James Sullivan</v>
      </c>
      <c r="Q4580" s="11">
        <f>WEEKDAY('Consolidtaed Data'!$F5278)</f>
        <v>1</v>
      </c>
      <c r="R4580" s="9">
        <f>MONTH('Consolidtaed Data'!$F5278)</f>
        <v>1</v>
      </c>
      <c r="S4580" s="9" t="str">
        <f>TEXT(Table3[[#This Row],[Purchase Date]],"MMMM")</f>
        <v>December</v>
      </c>
      <c r="T4580" s="9">
        <f>YEAR('Consolidtaed Data'!$F5278)</f>
        <v>2021</v>
      </c>
    </row>
    <row r="4581" spans="1:20" x14ac:dyDescent="0.3">
      <c r="A4581" s="9" t="s">
        <v>5604</v>
      </c>
      <c r="B4581" s="9" t="s">
        <v>164</v>
      </c>
      <c r="C4581" s="9" t="s">
        <v>462</v>
      </c>
      <c r="D4581" s="9" t="s">
        <v>220</v>
      </c>
      <c r="E4581" s="9" t="s">
        <v>1238</v>
      </c>
      <c r="F4581" s="10">
        <v>44166</v>
      </c>
      <c r="G4581" s="10" t="str">
        <f>VLOOKUP(Table3[[#This Row],[Product ID]],[1]Products!$A:$G,2,0)</f>
        <v>Product 69</v>
      </c>
      <c r="H4581" s="22">
        <v>1</v>
      </c>
      <c r="I4581" s="9">
        <f>VLOOKUP('Consolidtaed Data'!$B5572,[1]Products!$A:$G,4,0)</f>
        <v>2091</v>
      </c>
      <c r="J4581" s="9">
        <f>VLOOKUP('Consolidtaed Data'!$B5572,[1]Products!$A:$G,3,0)</f>
        <v>1485</v>
      </c>
      <c r="K4581" s="9">
        <f>'Consolidtaed Data'!$J5572*'Consolidtaed Data'!$H5572</f>
        <v>1251</v>
      </c>
      <c r="L4581" s="9">
        <f>'Consolidtaed Data'!$I5572*'Consolidtaed Data'!$H5572</f>
        <v>1526</v>
      </c>
      <c r="M4581" s="9">
        <f>'Consolidtaed Data'!$L5572-'Consolidtaed Data'!$K5572</f>
        <v>161</v>
      </c>
      <c r="N4581" s="9" t="str">
        <f>VLOOKUP('Consolidtaed Data'!$C5572,[1]Locations!$A:$O,2,0)</f>
        <v>Fullerton</v>
      </c>
      <c r="O4581" s="9" t="str">
        <f>VLOOKUP('Consolidtaed Data'!$D5572,'[1]Sales People'!$A:$B,2,0)</f>
        <v>Brian Hansen</v>
      </c>
      <c r="P4581" s="9" t="str">
        <f>VLOOKUP('Consolidtaed Data'!$E5572,[1]Customers!$A:$B,2,0)</f>
        <v>Jeremy Allen</v>
      </c>
      <c r="Q4581" s="11">
        <f>WEEKDAY('Consolidtaed Data'!$F5572)</f>
        <v>3</v>
      </c>
      <c r="R4581" s="9">
        <f>MONTH('Consolidtaed Data'!$F5572)</f>
        <v>2</v>
      </c>
      <c r="S4581" s="9" t="str">
        <f>TEXT(Table3[[#This Row],[Purchase Date]],"MMMM")</f>
        <v>December</v>
      </c>
      <c r="T4581" s="9">
        <f>YEAR('Consolidtaed Data'!$F5572)</f>
        <v>2021</v>
      </c>
    </row>
    <row r="4582" spans="1:20" x14ac:dyDescent="0.3">
      <c r="A4582" s="9" t="s">
        <v>5605</v>
      </c>
      <c r="B4582" s="9" t="s">
        <v>119</v>
      </c>
      <c r="C4582" s="9" t="s">
        <v>173</v>
      </c>
      <c r="D4582" s="9" t="s">
        <v>64</v>
      </c>
      <c r="E4582" s="9" t="s">
        <v>2216</v>
      </c>
      <c r="F4582" s="10">
        <v>44166</v>
      </c>
      <c r="G4582" s="10" t="str">
        <f>VLOOKUP(Table3[[#This Row],[Product ID]],[1]Products!$A:$G,2,0)</f>
        <v>Product 67</v>
      </c>
      <c r="H4582" s="22">
        <v>1</v>
      </c>
      <c r="I4582" s="9">
        <f>VLOOKUP('Consolidtaed Data'!$B5937,[1]Products!$A:$G,4,0)</f>
        <v>1522</v>
      </c>
      <c r="J4582" s="9">
        <f>VLOOKUP('Consolidtaed Data'!$B5937,[1]Products!$A:$G,3,0)</f>
        <v>791</v>
      </c>
      <c r="K4582" s="9">
        <f>'Consolidtaed Data'!$J5937*'Consolidtaed Data'!$H5937</f>
        <v>818</v>
      </c>
      <c r="L4582" s="9">
        <f>'Consolidtaed Data'!$I5937*'Consolidtaed Data'!$H5937</f>
        <v>1022</v>
      </c>
      <c r="M4582" s="9">
        <f>'Consolidtaed Data'!$L5937-'Consolidtaed Data'!$K5937</f>
        <v>431</v>
      </c>
      <c r="N4582" s="9" t="str">
        <f>VLOOKUP('Consolidtaed Data'!$C5937,[1]Locations!$A:$O,2,0)</f>
        <v>Elk Grove</v>
      </c>
      <c r="O4582" s="9" t="str">
        <f>VLOOKUP('Consolidtaed Data'!$D5937,'[1]Sales People'!$A:$B,2,0)</f>
        <v>Howard Sims</v>
      </c>
      <c r="P4582" s="9" t="str">
        <f>VLOOKUP('Consolidtaed Data'!$E5937,[1]Customers!$A:$B,2,0)</f>
        <v>Joe Price</v>
      </c>
      <c r="Q4582" s="11">
        <f>WEEKDAY('Consolidtaed Data'!$F5937)</f>
        <v>7</v>
      </c>
      <c r="R4582" s="9">
        <f>MONTH('Consolidtaed Data'!$F5937)</f>
        <v>3</v>
      </c>
      <c r="S4582" s="9" t="str">
        <f>TEXT(Table3[[#This Row],[Purchase Date]],"MMMM")</f>
        <v>December</v>
      </c>
      <c r="T4582" s="9">
        <f>YEAR('Consolidtaed Data'!$F5937)</f>
        <v>2021</v>
      </c>
    </row>
    <row r="4583" spans="1:20" x14ac:dyDescent="0.3">
      <c r="A4583" s="9" t="s">
        <v>5606</v>
      </c>
      <c r="B4583" s="9" t="s">
        <v>225</v>
      </c>
      <c r="C4583" s="9" t="s">
        <v>245</v>
      </c>
      <c r="D4583" s="9" t="s">
        <v>9</v>
      </c>
      <c r="E4583" s="9" t="s">
        <v>445</v>
      </c>
      <c r="F4583" s="10">
        <v>44166</v>
      </c>
      <c r="G4583" s="10" t="str">
        <f>VLOOKUP(Table3[[#This Row],[Product ID]],[1]Products!$A:$G,2,0)</f>
        <v>Product 24</v>
      </c>
      <c r="H4583" s="22">
        <v>1</v>
      </c>
      <c r="I4583" s="9">
        <f>VLOOKUP('Consolidtaed Data'!$B6120,[1]Products!$A:$G,4,0)</f>
        <v>1414</v>
      </c>
      <c r="J4583" s="9">
        <f>VLOOKUP('Consolidtaed Data'!$B6120,[1]Products!$A:$G,3,0)</f>
        <v>962</v>
      </c>
      <c r="K4583" s="9">
        <f>'Consolidtaed Data'!$J6120*'Consolidtaed Data'!$H6120</f>
        <v>130</v>
      </c>
      <c r="L4583" s="9">
        <f>'Consolidtaed Data'!$I6120*'Consolidtaed Data'!$H6120</f>
        <v>181</v>
      </c>
      <c r="M4583" s="9">
        <f>'Consolidtaed Data'!$L6120-'Consolidtaed Data'!$K6120</f>
        <v>34</v>
      </c>
      <c r="N4583" s="9" t="str">
        <f>VLOOKUP('Consolidtaed Data'!$C6120,[1]Locations!$A:$O,2,0)</f>
        <v>Concord</v>
      </c>
      <c r="O4583" s="9" t="str">
        <f>VLOOKUP('Consolidtaed Data'!$D6120,'[1]Sales People'!$A:$B,2,0)</f>
        <v>Joshua Taylor</v>
      </c>
      <c r="P4583" s="9" t="str">
        <f>VLOOKUP('Consolidtaed Data'!$E6120,[1]Customers!$A:$B,2,0)</f>
        <v>Kevin Willis</v>
      </c>
      <c r="Q4583" s="11">
        <f>WEEKDAY('Consolidtaed Data'!$F6120)</f>
        <v>1</v>
      </c>
      <c r="R4583" s="9">
        <f>MONTH('Consolidtaed Data'!$F6120)</f>
        <v>4</v>
      </c>
      <c r="S4583" s="9" t="str">
        <f>TEXT(Table3[[#This Row],[Purchase Date]],"MMMM")</f>
        <v>December</v>
      </c>
      <c r="T4583" s="9">
        <f>YEAR('Consolidtaed Data'!$F6120)</f>
        <v>2021</v>
      </c>
    </row>
    <row r="4584" spans="1:20" x14ac:dyDescent="0.3">
      <c r="A4584" s="9" t="s">
        <v>5607</v>
      </c>
      <c r="B4584" s="9" t="s">
        <v>240</v>
      </c>
      <c r="C4584" s="9" t="s">
        <v>462</v>
      </c>
      <c r="D4584" s="9" t="s">
        <v>329</v>
      </c>
      <c r="E4584" s="9" t="s">
        <v>434</v>
      </c>
      <c r="F4584" s="10">
        <v>44166</v>
      </c>
      <c r="G4584" s="10" t="str">
        <f>VLOOKUP(Table3[[#This Row],[Product ID]],[1]Products!$A:$G,2,0)</f>
        <v>Product 70</v>
      </c>
      <c r="H4584" s="22">
        <v>1</v>
      </c>
      <c r="I4584" s="9">
        <f>VLOOKUP('Consolidtaed Data'!$B6798,[1]Products!$A:$G,4,0)</f>
        <v>1826</v>
      </c>
      <c r="J4584" s="9">
        <f>VLOOKUP('Consolidtaed Data'!$B6798,[1]Products!$A:$G,3,0)</f>
        <v>1443</v>
      </c>
      <c r="K4584" s="9">
        <f>'Consolidtaed Data'!$J6798*'Consolidtaed Data'!$H6798</f>
        <v>462</v>
      </c>
      <c r="L4584" s="9">
        <f>'Consolidtaed Data'!$I6798*'Consolidtaed Data'!$H6798</f>
        <v>609</v>
      </c>
      <c r="M4584" s="9">
        <f>'Consolidtaed Data'!$L6798-'Consolidtaed Data'!$K6798</f>
        <v>599</v>
      </c>
      <c r="N4584" s="9" t="str">
        <f>VLOOKUP('Consolidtaed Data'!$C6798,[1]Locations!$A:$O,2,0)</f>
        <v>Temecula</v>
      </c>
      <c r="O4584" s="9" t="str">
        <f>VLOOKUP('Consolidtaed Data'!$D6798,'[1]Sales People'!$A:$B,2,0)</f>
        <v>Martin Carr</v>
      </c>
      <c r="P4584" s="9" t="str">
        <f>VLOOKUP('Consolidtaed Data'!$E6798,[1]Customers!$A:$B,2,0)</f>
        <v>David Perkins</v>
      </c>
      <c r="Q4584" s="11">
        <f>WEEKDAY('Consolidtaed Data'!$F6798)</f>
        <v>4</v>
      </c>
      <c r="R4584" s="9">
        <f>MONTH('Consolidtaed Data'!$F6798)</f>
        <v>6</v>
      </c>
      <c r="S4584" s="9" t="str">
        <f>TEXT(Table3[[#This Row],[Purchase Date]],"MMMM")</f>
        <v>December</v>
      </c>
      <c r="T4584" s="9">
        <f>YEAR('Consolidtaed Data'!$F6798)</f>
        <v>2021</v>
      </c>
    </row>
    <row r="4585" spans="1:20" x14ac:dyDescent="0.3">
      <c r="A4585" s="9" t="s">
        <v>5608</v>
      </c>
      <c r="B4585" s="9" t="s">
        <v>76</v>
      </c>
      <c r="C4585" s="9" t="s">
        <v>173</v>
      </c>
      <c r="D4585" s="9" t="s">
        <v>272</v>
      </c>
      <c r="E4585" s="9" t="s">
        <v>1719</v>
      </c>
      <c r="F4585" s="10">
        <v>44166</v>
      </c>
      <c r="G4585" s="10" t="str">
        <f>VLOOKUP(Table3[[#This Row],[Product ID]],[1]Products!$A:$G,2,0)</f>
        <v>Product 19</v>
      </c>
      <c r="H4585" s="22">
        <v>3</v>
      </c>
      <c r="I4585" s="9">
        <f>VLOOKUP('Consolidtaed Data'!$B7446,[1]Products!$A:$G,4,0)</f>
        <v>1848</v>
      </c>
      <c r="J4585" s="9">
        <f>VLOOKUP('Consolidtaed Data'!$B7446,[1]Products!$A:$G,3,0)</f>
        <v>1294</v>
      </c>
      <c r="K4585" s="9">
        <f>'Consolidtaed Data'!$J7446*'Consolidtaed Data'!$H7446</f>
        <v>2602</v>
      </c>
      <c r="L4585" s="9">
        <f>'Consolidtaed Data'!$I7446*'Consolidtaed Data'!$H7446</f>
        <v>3174</v>
      </c>
      <c r="M4585" s="9">
        <f>'Consolidtaed Data'!$L7446-'Consolidtaed Data'!$K7446</f>
        <v>1569</v>
      </c>
      <c r="N4585" s="9" t="str">
        <f>VLOOKUP('Consolidtaed Data'!$C7446,[1]Locations!$A:$O,2,0)</f>
        <v>Costa Mesa</v>
      </c>
      <c r="O4585" s="9" t="str">
        <f>VLOOKUP('Consolidtaed Data'!$D7446,'[1]Sales People'!$A:$B,2,0)</f>
        <v>Christopher Tucker</v>
      </c>
      <c r="P4585" s="9" t="str">
        <f>VLOOKUP('Consolidtaed Data'!$E7446,[1]Customers!$A:$B,2,0)</f>
        <v>Carl Reid</v>
      </c>
      <c r="Q4585" s="11">
        <f>WEEKDAY('Consolidtaed Data'!$F7446)</f>
        <v>1</v>
      </c>
      <c r="R4585" s="9">
        <f>MONTH('Consolidtaed Data'!$F7446)</f>
        <v>7</v>
      </c>
      <c r="S4585" s="9" t="str">
        <f>TEXT(Table3[[#This Row],[Purchase Date]],"MMMM")</f>
        <v>December</v>
      </c>
      <c r="T4585" s="9">
        <f>YEAR('Consolidtaed Data'!$F7446)</f>
        <v>2021</v>
      </c>
    </row>
    <row r="4586" spans="1:20" x14ac:dyDescent="0.3">
      <c r="A4586" s="9" t="s">
        <v>5609</v>
      </c>
      <c r="B4586" s="9" t="s">
        <v>172</v>
      </c>
      <c r="C4586" s="9" t="s">
        <v>67</v>
      </c>
      <c r="D4586" s="9" t="s">
        <v>22</v>
      </c>
      <c r="E4586" s="9" t="s">
        <v>638</v>
      </c>
      <c r="F4586" s="10">
        <v>44166</v>
      </c>
      <c r="G4586" s="10" t="str">
        <f>VLOOKUP(Table3[[#This Row],[Product ID]],[1]Products!$A:$G,2,0)</f>
        <v>Product 4</v>
      </c>
      <c r="H4586" s="22">
        <v>1</v>
      </c>
      <c r="I4586" s="9">
        <f>VLOOKUP('Consolidtaed Data'!$B7621,[1]Products!$A:$G,4,0)</f>
        <v>1635</v>
      </c>
      <c r="J4586" s="9">
        <f>VLOOKUP('Consolidtaed Data'!$B7621,[1]Products!$A:$G,3,0)</f>
        <v>1046</v>
      </c>
      <c r="K4586" s="9">
        <f>'Consolidtaed Data'!$J7621*'Consolidtaed Data'!$H7621</f>
        <v>1108</v>
      </c>
      <c r="L4586" s="9">
        <f>'Consolidtaed Data'!$I7621*'Consolidtaed Data'!$H7621</f>
        <v>1351</v>
      </c>
      <c r="M4586" s="9">
        <f>'Consolidtaed Data'!$L7621-'Consolidtaed Data'!$K7621</f>
        <v>96</v>
      </c>
      <c r="N4586" s="9" t="str">
        <f>VLOOKUP('Consolidtaed Data'!$C7621,[1]Locations!$A:$O,2,0)</f>
        <v>Carlsbad</v>
      </c>
      <c r="O4586" s="9" t="str">
        <f>VLOOKUP('Consolidtaed Data'!$D7621,'[1]Sales People'!$A:$B,2,0)</f>
        <v>Henry Nelson</v>
      </c>
      <c r="P4586" s="9" t="str">
        <f>VLOOKUP('Consolidtaed Data'!$E7621,[1]Customers!$A:$B,2,0)</f>
        <v>Daniel West</v>
      </c>
      <c r="Q4586" s="11">
        <f>WEEKDAY('Consolidtaed Data'!$F7621)</f>
        <v>2</v>
      </c>
      <c r="R4586" s="9">
        <f>MONTH('Consolidtaed Data'!$F7621)</f>
        <v>8</v>
      </c>
      <c r="S4586" s="9" t="str">
        <f>TEXT(Table3[[#This Row],[Purchase Date]],"MMMM")</f>
        <v>December</v>
      </c>
      <c r="T4586" s="9">
        <f>YEAR('Consolidtaed Data'!$F7621)</f>
        <v>2021</v>
      </c>
    </row>
    <row r="4587" spans="1:20" x14ac:dyDescent="0.3">
      <c r="A4587" s="9" t="s">
        <v>5610</v>
      </c>
      <c r="B4587" s="9" t="s">
        <v>340</v>
      </c>
      <c r="C4587" s="9" t="s">
        <v>405</v>
      </c>
      <c r="D4587" s="9" t="s">
        <v>73</v>
      </c>
      <c r="E4587" s="9" t="s">
        <v>599</v>
      </c>
      <c r="F4587" s="10">
        <v>44166</v>
      </c>
      <c r="G4587" s="10" t="str">
        <f>VLOOKUP(Table3[[#This Row],[Product ID]],[1]Products!$A:$G,2,0)</f>
        <v>Product 34</v>
      </c>
      <c r="H4587" s="22">
        <v>4</v>
      </c>
      <c r="I4587" s="9">
        <f>VLOOKUP('Consolidtaed Data'!$B8467,[1]Products!$A:$G,4,0)</f>
        <v>1566</v>
      </c>
      <c r="J4587" s="9">
        <f>VLOOKUP('Consolidtaed Data'!$B8467,[1]Products!$A:$G,3,0)</f>
        <v>1190</v>
      </c>
      <c r="K4587" s="9">
        <f>'Consolidtaed Data'!$J8467*'Consolidtaed Data'!$H8467</f>
        <v>1248</v>
      </c>
      <c r="L4587" s="9">
        <f>'Consolidtaed Data'!$I8467*'Consolidtaed Data'!$H8467</f>
        <v>1809</v>
      </c>
      <c r="M4587" s="9">
        <f>'Consolidtaed Data'!$L8467-'Consolidtaed Data'!$K8467</f>
        <v>662</v>
      </c>
      <c r="N4587" s="9" t="str">
        <f>VLOOKUP('Consolidtaed Data'!$C8467,[1]Locations!$A:$O,2,0)</f>
        <v>Sacramento</v>
      </c>
      <c r="O4587" s="9" t="str">
        <f>VLOOKUP('Consolidtaed Data'!$D8467,'[1]Sales People'!$A:$B,2,0)</f>
        <v>Larry Marshall</v>
      </c>
      <c r="P4587" s="9" t="str">
        <f>VLOOKUP('Consolidtaed Data'!$E8467,[1]Customers!$A:$B,2,0)</f>
        <v>Wayne Gardner</v>
      </c>
      <c r="Q4587" s="11">
        <f>WEEKDAY('Consolidtaed Data'!$F8467)</f>
        <v>3</v>
      </c>
      <c r="R4587" s="9">
        <f>MONTH('Consolidtaed Data'!$F8467)</f>
        <v>10</v>
      </c>
      <c r="S4587" s="9" t="str">
        <f>TEXT(Table3[[#This Row],[Purchase Date]],"MMMM")</f>
        <v>December</v>
      </c>
      <c r="T4587" s="9">
        <f>YEAR('Consolidtaed Data'!$F8467)</f>
        <v>2021</v>
      </c>
    </row>
    <row r="4588" spans="1:20" x14ac:dyDescent="0.3">
      <c r="A4588" s="9" t="s">
        <v>5611</v>
      </c>
      <c r="B4588" s="9" t="s">
        <v>340</v>
      </c>
      <c r="C4588" s="9" t="s">
        <v>210</v>
      </c>
      <c r="D4588" s="9" t="s">
        <v>241</v>
      </c>
      <c r="E4588" s="9" t="s">
        <v>1332</v>
      </c>
      <c r="F4588" s="10">
        <v>44166</v>
      </c>
      <c r="G4588" s="10" t="str">
        <f>VLOOKUP(Table3[[#This Row],[Product ID]],[1]Products!$A:$G,2,0)</f>
        <v>Product 34</v>
      </c>
      <c r="H4588" s="22">
        <v>1</v>
      </c>
      <c r="I4588" s="9">
        <f>VLOOKUP('Consolidtaed Data'!$B8582,[1]Products!$A:$G,4,0)</f>
        <v>800</v>
      </c>
      <c r="J4588" s="9">
        <f>VLOOKUP('Consolidtaed Data'!$B8582,[1]Products!$A:$G,3,0)</f>
        <v>536</v>
      </c>
      <c r="K4588" s="9">
        <f>'Consolidtaed Data'!$J8582*'Consolidtaed Data'!$H8582</f>
        <v>1443</v>
      </c>
      <c r="L4588" s="9">
        <f>'Consolidtaed Data'!$I8582*'Consolidtaed Data'!$H8582</f>
        <v>1826</v>
      </c>
      <c r="M4588" s="9">
        <f>'Consolidtaed Data'!$L8582-'Consolidtaed Data'!$K8582</f>
        <v>523</v>
      </c>
      <c r="N4588" s="9" t="str">
        <f>VLOOKUP('Consolidtaed Data'!$C8582,[1]Locations!$A:$O,2,0)</f>
        <v>Simi Valley</v>
      </c>
      <c r="O4588" s="9" t="str">
        <f>VLOOKUP('Consolidtaed Data'!$D8582,'[1]Sales People'!$A:$B,2,0)</f>
        <v>Ryan Butler</v>
      </c>
      <c r="P4588" s="9" t="str">
        <f>VLOOKUP('Consolidtaed Data'!$E8582,[1]Customers!$A:$B,2,0)</f>
        <v>Roy Hamilton</v>
      </c>
      <c r="Q4588" s="11">
        <f>WEEKDAY('Consolidtaed Data'!$F8582)</f>
        <v>5</v>
      </c>
      <c r="R4588" s="9">
        <f>MONTH('Consolidtaed Data'!$F8582)</f>
        <v>10</v>
      </c>
      <c r="S4588" s="9" t="str">
        <f>TEXT(Table3[[#This Row],[Purchase Date]],"MMMM")</f>
        <v>December</v>
      </c>
      <c r="T4588" s="9">
        <f>YEAR('Consolidtaed Data'!$F8582)</f>
        <v>2021</v>
      </c>
    </row>
    <row r="4589" spans="1:20" x14ac:dyDescent="0.3">
      <c r="A4589" s="9" t="s">
        <v>5612</v>
      </c>
      <c r="B4589" s="9" t="s">
        <v>549</v>
      </c>
      <c r="C4589" s="9" t="s">
        <v>458</v>
      </c>
      <c r="D4589" s="9" t="s">
        <v>83</v>
      </c>
      <c r="E4589" s="9" t="s">
        <v>1961</v>
      </c>
      <c r="F4589" s="10">
        <v>44167</v>
      </c>
      <c r="G4589" s="10" t="str">
        <f>VLOOKUP(Table3[[#This Row],[Product ID]],[1]Products!$A:$G,2,0)</f>
        <v>Product 10</v>
      </c>
      <c r="H4589" s="22">
        <v>1</v>
      </c>
      <c r="I4589" s="9">
        <f>VLOOKUP('Consolidtaed Data'!$B4730,[1]Products!$A:$G,4,0)</f>
        <v>637</v>
      </c>
      <c r="J4589" s="9">
        <f>VLOOKUP('Consolidtaed Data'!$B4730,[1]Products!$A:$G,3,0)</f>
        <v>389</v>
      </c>
      <c r="K4589" s="9">
        <f>'Consolidtaed Data'!$J4730*'Consolidtaed Data'!$H4730</f>
        <v>3324</v>
      </c>
      <c r="L4589" s="9">
        <f>'Consolidtaed Data'!$I4730*'Consolidtaed Data'!$H4730</f>
        <v>4053</v>
      </c>
      <c r="M4589" s="9">
        <f>'Consolidtaed Data'!$L4730-'Consolidtaed Data'!$K4730</f>
        <v>436</v>
      </c>
      <c r="N4589" s="9" t="str">
        <f>VLOOKUP('Consolidtaed Data'!$C4730,[1]Locations!$A:$O,2,0)</f>
        <v>Richmond</v>
      </c>
      <c r="O4589" s="9" t="str">
        <f>VLOOKUP('Consolidtaed Data'!$D4730,'[1]Sales People'!$A:$B,2,0)</f>
        <v>Patrick Ruiz</v>
      </c>
      <c r="P4589" s="9" t="str">
        <f>VLOOKUP('Consolidtaed Data'!$E4730,[1]Customers!$A:$B,2,0)</f>
        <v>Antonio Nelson</v>
      </c>
      <c r="Q4589" s="11">
        <f>WEEKDAY('Consolidtaed Data'!$F4730)</f>
        <v>1</v>
      </c>
      <c r="R4589" s="9">
        <f>MONTH('Consolidtaed Data'!$F4730)</f>
        <v>12</v>
      </c>
      <c r="S4589" s="9" t="str">
        <f>TEXT(Table3[[#This Row],[Purchase Date]],"MMMM")</f>
        <v>December</v>
      </c>
      <c r="T4589" s="9">
        <f>YEAR('Consolidtaed Data'!$F4730)</f>
        <v>2020</v>
      </c>
    </row>
    <row r="4590" spans="1:20" x14ac:dyDescent="0.3">
      <c r="A4590" s="9" t="s">
        <v>5613</v>
      </c>
      <c r="B4590" s="9" t="s">
        <v>418</v>
      </c>
      <c r="C4590" s="9" t="s">
        <v>319</v>
      </c>
      <c r="D4590" s="9" t="s">
        <v>68</v>
      </c>
      <c r="E4590" s="9" t="s">
        <v>1495</v>
      </c>
      <c r="F4590" s="10">
        <v>44167</v>
      </c>
      <c r="G4590" s="10" t="str">
        <f>VLOOKUP(Table3[[#This Row],[Product ID]],[1]Products!$A:$G,2,0)</f>
        <v>Product 82</v>
      </c>
      <c r="H4590" s="22">
        <v>1</v>
      </c>
      <c r="I4590" s="9">
        <f>VLOOKUP('Consolidtaed Data'!$B5074,[1]Products!$A:$G,4,0)</f>
        <v>561</v>
      </c>
      <c r="J4590" s="9">
        <f>VLOOKUP('Consolidtaed Data'!$B5074,[1]Products!$A:$G,3,0)</f>
        <v>421</v>
      </c>
      <c r="K4590" s="9">
        <f>'Consolidtaed Data'!$J5074*'Consolidtaed Data'!$H5074</f>
        <v>1582</v>
      </c>
      <c r="L4590" s="9">
        <f>'Consolidtaed Data'!$I5074*'Consolidtaed Data'!$H5074</f>
        <v>3044</v>
      </c>
      <c r="M4590" s="9">
        <f>'Consolidtaed Data'!$L5074-'Consolidtaed Data'!$K5074</f>
        <v>238</v>
      </c>
      <c r="N4590" s="9" t="str">
        <f>VLOOKUP('Consolidtaed Data'!$C5074,[1]Locations!$A:$O,2,0)</f>
        <v>Bakersfield</v>
      </c>
      <c r="O4590" s="9" t="str">
        <f>VLOOKUP('Consolidtaed Data'!$D5074,'[1]Sales People'!$A:$B,2,0)</f>
        <v>Walter Cook</v>
      </c>
      <c r="P4590" s="9" t="str">
        <f>VLOOKUP('Consolidtaed Data'!$E5074,[1]Customers!$A:$B,2,0)</f>
        <v>Charles Hughes</v>
      </c>
      <c r="Q4590" s="11">
        <f>WEEKDAY('Consolidtaed Data'!$F5074)</f>
        <v>5</v>
      </c>
      <c r="R4590" s="9">
        <f>MONTH('Consolidtaed Data'!$F5074)</f>
        <v>1</v>
      </c>
      <c r="S4590" s="9" t="str">
        <f>TEXT(Table3[[#This Row],[Purchase Date]],"MMMM")</f>
        <v>December</v>
      </c>
      <c r="T4590" s="9">
        <f>YEAR('Consolidtaed Data'!$F5074)</f>
        <v>2021</v>
      </c>
    </row>
    <row r="4591" spans="1:20" x14ac:dyDescent="0.3">
      <c r="A4591" s="9" t="s">
        <v>5614</v>
      </c>
      <c r="B4591" s="9" t="s">
        <v>252</v>
      </c>
      <c r="C4591" s="9" t="s">
        <v>165</v>
      </c>
      <c r="D4591" s="9" t="s">
        <v>143</v>
      </c>
      <c r="E4591" s="9" t="s">
        <v>1322</v>
      </c>
      <c r="F4591" s="10">
        <v>44167</v>
      </c>
      <c r="G4591" s="10" t="str">
        <f>VLOOKUP(Table3[[#This Row],[Product ID]],[1]Products!$A:$G,2,0)</f>
        <v>Product 81</v>
      </c>
      <c r="H4591" s="22">
        <v>1</v>
      </c>
      <c r="I4591" s="9">
        <f>VLOOKUP('Consolidtaed Data'!$B5719,[1]Products!$A:$G,4,0)</f>
        <v>951</v>
      </c>
      <c r="J4591" s="9">
        <f>VLOOKUP('Consolidtaed Data'!$B5719,[1]Products!$A:$G,3,0)</f>
        <v>504</v>
      </c>
      <c r="K4591" s="9">
        <f>'Consolidtaed Data'!$J5719*'Consolidtaed Data'!$H5719</f>
        <v>2798</v>
      </c>
      <c r="L4591" s="9">
        <f>'Consolidtaed Data'!$I5719*'Consolidtaed Data'!$H5719</f>
        <v>4588</v>
      </c>
      <c r="M4591" s="9">
        <f>'Consolidtaed Data'!$L5719-'Consolidtaed Data'!$K5719</f>
        <v>1980</v>
      </c>
      <c r="N4591" s="9" t="str">
        <f>VLOOKUP('Consolidtaed Data'!$C5719,[1]Locations!$A:$O,2,0)</f>
        <v>Downey</v>
      </c>
      <c r="O4591" s="9" t="str">
        <f>VLOOKUP('Consolidtaed Data'!$D5719,'[1]Sales People'!$A:$B,2,0)</f>
        <v>Ernest Wagner</v>
      </c>
      <c r="P4591" s="9" t="str">
        <f>VLOOKUP('Consolidtaed Data'!$E5719,[1]Customers!$A:$B,2,0)</f>
        <v>Jonathan Freeman</v>
      </c>
      <c r="Q4591" s="11">
        <f>WEEKDAY('Consolidtaed Data'!$F5719)</f>
        <v>7</v>
      </c>
      <c r="R4591" s="9">
        <f>MONTH('Consolidtaed Data'!$F5719)</f>
        <v>2</v>
      </c>
      <c r="S4591" s="9" t="str">
        <f>TEXT(Table3[[#This Row],[Purchase Date]],"MMMM")</f>
        <v>December</v>
      </c>
      <c r="T4591" s="9">
        <f>YEAR('Consolidtaed Data'!$F5719)</f>
        <v>2021</v>
      </c>
    </row>
    <row r="4592" spans="1:20" x14ac:dyDescent="0.3">
      <c r="A4592" s="9" t="s">
        <v>5615</v>
      </c>
      <c r="B4592" s="9" t="s">
        <v>266</v>
      </c>
      <c r="C4592" s="9" t="s">
        <v>275</v>
      </c>
      <c r="D4592" s="9" t="s">
        <v>46</v>
      </c>
      <c r="E4592" s="9" t="s">
        <v>891</v>
      </c>
      <c r="F4592" s="10">
        <v>44167</v>
      </c>
      <c r="G4592" s="10" t="str">
        <f>VLOOKUP(Table3[[#This Row],[Product ID]],[1]Products!$A:$G,2,0)</f>
        <v>Product 92</v>
      </c>
      <c r="H4592" s="22">
        <v>3</v>
      </c>
      <c r="I4592" s="9">
        <f>VLOOKUP('Consolidtaed Data'!$B5816,[1]Products!$A:$G,4,0)</f>
        <v>290</v>
      </c>
      <c r="J4592" s="9">
        <f>VLOOKUP('Consolidtaed Data'!$B5816,[1]Products!$A:$G,3,0)</f>
        <v>200</v>
      </c>
      <c r="K4592" s="9">
        <f>'Consolidtaed Data'!$J5816*'Consolidtaed Data'!$H5816</f>
        <v>387</v>
      </c>
      <c r="L4592" s="9">
        <f>'Consolidtaed Data'!$I5816*'Consolidtaed Data'!$H5816</f>
        <v>667</v>
      </c>
      <c r="M4592" s="9">
        <f>'Consolidtaed Data'!$L5816-'Consolidtaed Data'!$K5816</f>
        <v>738</v>
      </c>
      <c r="N4592" s="9" t="str">
        <f>VLOOKUP('Consolidtaed Data'!$C5816,[1]Locations!$A:$O,2,0)</f>
        <v>Concord</v>
      </c>
      <c r="O4592" s="9" t="str">
        <f>VLOOKUP('Consolidtaed Data'!$D5816,'[1]Sales People'!$A:$B,2,0)</f>
        <v>Arthur Mccoy</v>
      </c>
      <c r="P4592" s="9" t="str">
        <f>VLOOKUP('Consolidtaed Data'!$E5816,[1]Customers!$A:$B,2,0)</f>
        <v>Gary Hudson</v>
      </c>
      <c r="Q4592" s="11">
        <f>WEEKDAY('Consolidtaed Data'!$F5816)</f>
        <v>6</v>
      </c>
      <c r="R4592" s="9">
        <f>MONTH('Consolidtaed Data'!$F5816)</f>
        <v>3</v>
      </c>
      <c r="S4592" s="9" t="str">
        <f>TEXT(Table3[[#This Row],[Purchase Date]],"MMMM")</f>
        <v>December</v>
      </c>
      <c r="T4592" s="9">
        <f>YEAR('Consolidtaed Data'!$F5816)</f>
        <v>2021</v>
      </c>
    </row>
    <row r="4593" spans="1:20" x14ac:dyDescent="0.3">
      <c r="A4593" s="9" t="s">
        <v>5616</v>
      </c>
      <c r="B4593" s="9" t="s">
        <v>79</v>
      </c>
      <c r="C4593" s="9" t="s">
        <v>108</v>
      </c>
      <c r="D4593" s="9" t="s">
        <v>193</v>
      </c>
      <c r="E4593" s="9" t="s">
        <v>784</v>
      </c>
      <c r="F4593" s="10">
        <v>44167</v>
      </c>
      <c r="G4593" s="10" t="str">
        <f>VLOOKUP(Table3[[#This Row],[Product ID]],[1]Products!$A:$G,2,0)</f>
        <v>Product 80</v>
      </c>
      <c r="H4593" s="22">
        <v>1</v>
      </c>
      <c r="I4593" s="9">
        <f>VLOOKUP('Consolidtaed Data'!$B7024,[1]Products!$A:$G,4,0)</f>
        <v>1351</v>
      </c>
      <c r="J4593" s="9">
        <f>VLOOKUP('Consolidtaed Data'!$B7024,[1]Products!$A:$G,3,0)</f>
        <v>1108</v>
      </c>
      <c r="K4593" s="9">
        <f>'Consolidtaed Data'!$J7024*'Consolidtaed Data'!$H7024</f>
        <v>130</v>
      </c>
      <c r="L4593" s="9">
        <f>'Consolidtaed Data'!$I7024*'Consolidtaed Data'!$H7024</f>
        <v>181</v>
      </c>
      <c r="M4593" s="9">
        <f>'Consolidtaed Data'!$L7024-'Consolidtaed Data'!$K7024</f>
        <v>161</v>
      </c>
      <c r="N4593" s="9" t="str">
        <f>VLOOKUP('Consolidtaed Data'!$C7024,[1]Locations!$A:$O,2,0)</f>
        <v>San Mateo</v>
      </c>
      <c r="O4593" s="9" t="str">
        <f>VLOOKUP('Consolidtaed Data'!$D7024,'[1]Sales People'!$A:$B,2,0)</f>
        <v>Roger Robertson</v>
      </c>
      <c r="P4593" s="9" t="str">
        <f>VLOOKUP('Consolidtaed Data'!$E7024,[1]Customers!$A:$B,2,0)</f>
        <v>Wayne Stewart</v>
      </c>
      <c r="Q4593" s="11">
        <f>WEEKDAY('Consolidtaed Data'!$F7024)</f>
        <v>7</v>
      </c>
      <c r="R4593" s="9">
        <f>MONTH('Consolidtaed Data'!$F7024)</f>
        <v>6</v>
      </c>
      <c r="S4593" s="9" t="str">
        <f>TEXT(Table3[[#This Row],[Purchase Date]],"MMMM")</f>
        <v>December</v>
      </c>
      <c r="T4593" s="9">
        <f>YEAR('Consolidtaed Data'!$F7024)</f>
        <v>2021</v>
      </c>
    </row>
    <row r="4594" spans="1:20" x14ac:dyDescent="0.3">
      <c r="A4594" s="9" t="s">
        <v>5617</v>
      </c>
      <c r="B4594" s="9" t="s">
        <v>168</v>
      </c>
      <c r="C4594" s="9" t="s">
        <v>178</v>
      </c>
      <c r="D4594" s="9" t="s">
        <v>100</v>
      </c>
      <c r="E4594" s="9" t="s">
        <v>765</v>
      </c>
      <c r="F4594" s="10">
        <v>44167</v>
      </c>
      <c r="G4594" s="10" t="str">
        <f>VLOOKUP(Table3[[#This Row],[Product ID]],[1]Products!$A:$G,2,0)</f>
        <v>Product 26</v>
      </c>
      <c r="H4594" s="22">
        <v>2</v>
      </c>
      <c r="I4594" s="9">
        <f>VLOOKUP('Consolidtaed Data'!$B7742,[1]Products!$A:$G,4,0)</f>
        <v>603</v>
      </c>
      <c r="J4594" s="9">
        <f>VLOOKUP('Consolidtaed Data'!$B7742,[1]Products!$A:$G,3,0)</f>
        <v>416</v>
      </c>
      <c r="K4594" s="9">
        <f>'Consolidtaed Data'!$J7742*'Consolidtaed Data'!$H7742</f>
        <v>462</v>
      </c>
      <c r="L4594" s="9">
        <f>'Consolidtaed Data'!$I7742*'Consolidtaed Data'!$H7742</f>
        <v>609</v>
      </c>
      <c r="M4594" s="9">
        <f>'Consolidtaed Data'!$L7742-'Consolidtaed Data'!$K7742</f>
        <v>2676</v>
      </c>
      <c r="N4594" s="9" t="str">
        <f>VLOOKUP('Consolidtaed Data'!$C7742,[1]Locations!$A:$O,2,0)</f>
        <v>Norwalk</v>
      </c>
      <c r="O4594" s="9" t="str">
        <f>VLOOKUP('Consolidtaed Data'!$D7742,'[1]Sales People'!$A:$B,2,0)</f>
        <v>Charles Harper</v>
      </c>
      <c r="P4594" s="9" t="str">
        <f>VLOOKUP('Consolidtaed Data'!$E7742,[1]Customers!$A:$B,2,0)</f>
        <v>Fred Russell</v>
      </c>
      <c r="Q4594" s="11">
        <f>WEEKDAY('Consolidtaed Data'!$F7742)</f>
        <v>3</v>
      </c>
      <c r="R4594" s="9">
        <f>MONTH('Consolidtaed Data'!$F7742)</f>
        <v>8</v>
      </c>
      <c r="S4594" s="9" t="str">
        <f>TEXT(Table3[[#This Row],[Purchase Date]],"MMMM")</f>
        <v>December</v>
      </c>
      <c r="T4594" s="9">
        <f>YEAR('Consolidtaed Data'!$F7742)</f>
        <v>2021</v>
      </c>
    </row>
    <row r="4595" spans="1:20" x14ac:dyDescent="0.3">
      <c r="A4595" s="9" t="s">
        <v>5618</v>
      </c>
      <c r="B4595" s="9" t="s">
        <v>103</v>
      </c>
      <c r="C4595" s="9" t="s">
        <v>201</v>
      </c>
      <c r="D4595" s="9" t="s">
        <v>153</v>
      </c>
      <c r="E4595" s="9" t="s">
        <v>501</v>
      </c>
      <c r="F4595" s="10">
        <v>44167</v>
      </c>
      <c r="G4595" s="10" t="str">
        <f>VLOOKUP(Table3[[#This Row],[Product ID]],[1]Products!$A:$G,2,0)</f>
        <v>Product 44</v>
      </c>
      <c r="H4595" s="22">
        <v>2</v>
      </c>
      <c r="I4595" s="9">
        <f>VLOOKUP('Consolidtaed Data'!$B8193,[1]Products!$A:$G,4,0)</f>
        <v>1367</v>
      </c>
      <c r="J4595" s="9">
        <f>VLOOKUP('Consolidtaed Data'!$B8193,[1]Products!$A:$G,3,0)</f>
        <v>984</v>
      </c>
      <c r="K4595" s="9">
        <f>'Consolidtaed Data'!$J8193*'Consolidtaed Data'!$H8193</f>
        <v>3600</v>
      </c>
      <c r="L4595" s="9">
        <f>'Consolidtaed Data'!$I8193*'Consolidtaed Data'!$H8193</f>
        <v>6000</v>
      </c>
      <c r="M4595" s="9">
        <f>'Consolidtaed Data'!$L8193-'Consolidtaed Data'!$K8193</f>
        <v>606</v>
      </c>
      <c r="N4595" s="9" t="str">
        <f>VLOOKUP('Consolidtaed Data'!$C8193,[1]Locations!$A:$O,2,0)</f>
        <v>Rancho Cucamonga</v>
      </c>
      <c r="O4595" s="9" t="str">
        <f>VLOOKUP('Consolidtaed Data'!$D8193,'[1]Sales People'!$A:$B,2,0)</f>
        <v>Robert Reed</v>
      </c>
      <c r="P4595" s="9" t="str">
        <f>VLOOKUP('Consolidtaed Data'!$E8193,[1]Customers!$A:$B,2,0)</f>
        <v>Douglas Diaz</v>
      </c>
      <c r="Q4595" s="11">
        <f>WEEKDAY('Consolidtaed Data'!$F8193)</f>
        <v>4</v>
      </c>
      <c r="R4595" s="9">
        <f>MONTH('Consolidtaed Data'!$F8193)</f>
        <v>9</v>
      </c>
      <c r="S4595" s="9" t="str">
        <f>TEXT(Table3[[#This Row],[Purchase Date]],"MMMM")</f>
        <v>December</v>
      </c>
      <c r="T4595" s="9">
        <f>YEAR('Consolidtaed Data'!$F8193)</f>
        <v>2021</v>
      </c>
    </row>
    <row r="4596" spans="1:20" x14ac:dyDescent="0.3">
      <c r="A4596" s="9" t="s">
        <v>5619</v>
      </c>
      <c r="B4596" s="9" t="s">
        <v>284</v>
      </c>
      <c r="C4596" s="9" t="s">
        <v>178</v>
      </c>
      <c r="D4596" s="9" t="s">
        <v>229</v>
      </c>
      <c r="E4596" s="9" t="s">
        <v>784</v>
      </c>
      <c r="F4596" s="10">
        <v>44167</v>
      </c>
      <c r="G4596" s="10" t="str">
        <f>VLOOKUP(Table3[[#This Row],[Product ID]],[1]Products!$A:$G,2,0)</f>
        <v>Product 96</v>
      </c>
      <c r="H4596" s="22">
        <v>1</v>
      </c>
      <c r="I4596" s="9">
        <f>VLOOKUP('Consolidtaed Data'!$B8340,[1]Products!$A:$G,4,0)</f>
        <v>1380</v>
      </c>
      <c r="J4596" s="9">
        <f>VLOOKUP('Consolidtaed Data'!$B8340,[1]Products!$A:$G,3,0)</f>
        <v>1090</v>
      </c>
      <c r="K4596" s="9">
        <f>'Consolidtaed Data'!$J8340*'Consolidtaed Data'!$H8340</f>
        <v>765</v>
      </c>
      <c r="L4596" s="9">
        <f>'Consolidtaed Data'!$I8340*'Consolidtaed Data'!$H8340</f>
        <v>1176</v>
      </c>
      <c r="M4596" s="9">
        <f>'Consolidtaed Data'!$L8340-'Consolidtaed Data'!$K8340</f>
        <v>651</v>
      </c>
      <c r="N4596" s="9" t="str">
        <f>VLOOKUP('Consolidtaed Data'!$C8340,[1]Locations!$A:$O,2,0)</f>
        <v>Ontario</v>
      </c>
      <c r="O4596" s="9" t="str">
        <f>VLOOKUP('Consolidtaed Data'!$D8340,'[1]Sales People'!$A:$B,2,0)</f>
        <v>Joe Sims</v>
      </c>
      <c r="P4596" s="9" t="str">
        <f>VLOOKUP('Consolidtaed Data'!$E8340,[1]Customers!$A:$B,2,0)</f>
        <v>Michael Thomas</v>
      </c>
      <c r="Q4596" s="11">
        <f>WEEKDAY('Consolidtaed Data'!$F8340)</f>
        <v>1</v>
      </c>
      <c r="R4596" s="9">
        <f>MONTH('Consolidtaed Data'!$F8340)</f>
        <v>9</v>
      </c>
      <c r="S4596" s="9" t="str">
        <f>TEXT(Table3[[#This Row],[Purchase Date]],"MMMM")</f>
        <v>December</v>
      </c>
      <c r="T4596" s="9">
        <f>YEAR('Consolidtaed Data'!$F8340)</f>
        <v>2021</v>
      </c>
    </row>
    <row r="4597" spans="1:20" x14ac:dyDescent="0.3">
      <c r="A4597" s="9" t="s">
        <v>5620</v>
      </c>
      <c r="B4597" s="9" t="s">
        <v>11</v>
      </c>
      <c r="C4597" s="9" t="s">
        <v>34</v>
      </c>
      <c r="D4597" s="9" t="s">
        <v>161</v>
      </c>
      <c r="E4597" s="9" t="s">
        <v>2201</v>
      </c>
      <c r="F4597" s="10">
        <v>44167</v>
      </c>
      <c r="G4597" s="10" t="str">
        <f>VLOOKUP(Table3[[#This Row],[Product ID]],[1]Products!$A:$G,2,0)</f>
        <v>Product 88</v>
      </c>
      <c r="H4597" s="22">
        <v>2</v>
      </c>
      <c r="I4597" s="9">
        <f>VLOOKUP('Consolidtaed Data'!$B8533,[1]Products!$A:$G,4,0)</f>
        <v>181</v>
      </c>
      <c r="J4597" s="9">
        <f>VLOOKUP('Consolidtaed Data'!$B8533,[1]Products!$A:$G,3,0)</f>
        <v>130</v>
      </c>
      <c r="K4597" s="9">
        <f>'Consolidtaed Data'!$J8533*'Consolidtaed Data'!$H8533</f>
        <v>682</v>
      </c>
      <c r="L4597" s="9">
        <f>'Consolidtaed Data'!$I8533*'Consolidtaed Data'!$H8533</f>
        <v>1338</v>
      </c>
      <c r="M4597" s="9">
        <f>'Consolidtaed Data'!$L8533-'Consolidtaed Data'!$K8533</f>
        <v>1456</v>
      </c>
      <c r="N4597" s="9" t="str">
        <f>VLOOKUP('Consolidtaed Data'!$C8533,[1]Locations!$A:$O,2,0)</f>
        <v>Sacramento</v>
      </c>
      <c r="O4597" s="9" t="str">
        <f>VLOOKUP('Consolidtaed Data'!$D8533,'[1]Sales People'!$A:$B,2,0)</f>
        <v>Joshua Taylor</v>
      </c>
      <c r="P4597" s="9" t="str">
        <f>VLOOKUP('Consolidtaed Data'!$E8533,[1]Customers!$A:$B,2,0)</f>
        <v>Roger Alexander</v>
      </c>
      <c r="Q4597" s="11">
        <f>WEEKDAY('Consolidtaed Data'!$F8533)</f>
        <v>1</v>
      </c>
      <c r="R4597" s="9">
        <f>MONTH('Consolidtaed Data'!$F8533)</f>
        <v>10</v>
      </c>
      <c r="S4597" s="9" t="str">
        <f>TEXT(Table3[[#This Row],[Purchase Date]],"MMMM")</f>
        <v>December</v>
      </c>
      <c r="T4597" s="9">
        <f>YEAR('Consolidtaed Data'!$F8533)</f>
        <v>2021</v>
      </c>
    </row>
    <row r="4598" spans="1:20" x14ac:dyDescent="0.3">
      <c r="A4598" s="9" t="s">
        <v>5621</v>
      </c>
      <c r="B4598" s="9" t="s">
        <v>129</v>
      </c>
      <c r="C4598" s="9" t="s">
        <v>157</v>
      </c>
      <c r="D4598" s="9" t="s">
        <v>9</v>
      </c>
      <c r="E4598" s="9" t="s">
        <v>1357</v>
      </c>
      <c r="F4598" s="10">
        <v>44168</v>
      </c>
      <c r="G4598" s="10" t="str">
        <f>VLOOKUP(Table3[[#This Row],[Product ID]],[1]Products!$A:$G,2,0)</f>
        <v>Product 47</v>
      </c>
      <c r="H4598" s="22">
        <v>1</v>
      </c>
      <c r="I4598" s="9">
        <f>VLOOKUP('Consolidtaed Data'!$B5551,[1]Products!$A:$G,4,0)</f>
        <v>290</v>
      </c>
      <c r="J4598" s="9">
        <f>VLOOKUP('Consolidtaed Data'!$B5551,[1]Products!$A:$G,3,0)</f>
        <v>200</v>
      </c>
      <c r="K4598" s="9">
        <f>'Consolidtaed Data'!$J5551*'Consolidtaed Data'!$H5551</f>
        <v>1912</v>
      </c>
      <c r="L4598" s="9">
        <f>'Consolidtaed Data'!$I5551*'Consolidtaed Data'!$H5551</f>
        <v>3544</v>
      </c>
      <c r="M4598" s="9">
        <f>'Consolidtaed Data'!$L5551-'Consolidtaed Data'!$K5551</f>
        <v>1104</v>
      </c>
      <c r="N4598" s="9" t="str">
        <f>VLOOKUP('Consolidtaed Data'!$C5551,[1]Locations!$A:$O,2,0)</f>
        <v>East Los Angeles</v>
      </c>
      <c r="O4598" s="9" t="str">
        <f>VLOOKUP('Consolidtaed Data'!$D5551,'[1]Sales People'!$A:$B,2,0)</f>
        <v>Sean Miller</v>
      </c>
      <c r="P4598" s="9" t="str">
        <f>VLOOKUP('Consolidtaed Data'!$E5551,[1]Customers!$A:$B,2,0)</f>
        <v>Andrew Reynolds</v>
      </c>
      <c r="Q4598" s="11">
        <f>WEEKDAY('Consolidtaed Data'!$F5551)</f>
        <v>1</v>
      </c>
      <c r="R4598" s="9">
        <f>MONTH('Consolidtaed Data'!$F5551)</f>
        <v>2</v>
      </c>
      <c r="S4598" s="9" t="str">
        <f>TEXT(Table3[[#This Row],[Purchase Date]],"MMMM")</f>
        <v>December</v>
      </c>
      <c r="T4598" s="9">
        <f>YEAR('Consolidtaed Data'!$F5551)</f>
        <v>2021</v>
      </c>
    </row>
    <row r="4599" spans="1:20" x14ac:dyDescent="0.3">
      <c r="A4599" s="9" t="s">
        <v>5622</v>
      </c>
      <c r="B4599" s="9" t="s">
        <v>225</v>
      </c>
      <c r="C4599" s="9" t="s">
        <v>186</v>
      </c>
      <c r="D4599" s="9" t="s">
        <v>9</v>
      </c>
      <c r="E4599" s="9" t="s">
        <v>1190</v>
      </c>
      <c r="F4599" s="10">
        <v>44168</v>
      </c>
      <c r="G4599" s="10" t="str">
        <f>VLOOKUP(Table3[[#This Row],[Product ID]],[1]Products!$A:$G,2,0)</f>
        <v>Product 24</v>
      </c>
      <c r="H4599" s="22">
        <v>4</v>
      </c>
      <c r="I4599" s="9">
        <f>VLOOKUP('Consolidtaed Data'!$B5664,[1]Products!$A:$G,4,0)</f>
        <v>181</v>
      </c>
      <c r="J4599" s="9">
        <f>VLOOKUP('Consolidtaed Data'!$B5664,[1]Products!$A:$G,3,0)</f>
        <v>130</v>
      </c>
      <c r="K4599" s="9">
        <f>'Consolidtaed Data'!$J5664*'Consolidtaed Data'!$H5664</f>
        <v>208</v>
      </c>
      <c r="L4599" s="9">
        <f>'Consolidtaed Data'!$I5664*'Consolidtaed Data'!$H5664</f>
        <v>400</v>
      </c>
      <c r="M4599" s="9">
        <f>'Consolidtaed Data'!$L5664-'Consolidtaed Data'!$K5664</f>
        <v>246</v>
      </c>
      <c r="N4599" s="9" t="str">
        <f>VLOOKUP('Consolidtaed Data'!$C5664,[1]Locations!$A:$O,2,0)</f>
        <v>Santa Ana</v>
      </c>
      <c r="O4599" s="9" t="str">
        <f>VLOOKUP('Consolidtaed Data'!$D5664,'[1]Sales People'!$A:$B,2,0)</f>
        <v>Kenneth Fields</v>
      </c>
      <c r="P4599" s="9" t="str">
        <f>VLOOKUP('Consolidtaed Data'!$E5664,[1]Customers!$A:$B,2,0)</f>
        <v>Martin Mason</v>
      </c>
      <c r="Q4599" s="11">
        <f>WEEKDAY('Consolidtaed Data'!$F5664)</f>
        <v>3</v>
      </c>
      <c r="R4599" s="9">
        <f>MONTH('Consolidtaed Data'!$F5664)</f>
        <v>2</v>
      </c>
      <c r="S4599" s="9" t="str">
        <f>TEXT(Table3[[#This Row],[Purchase Date]],"MMMM")</f>
        <v>December</v>
      </c>
      <c r="T4599" s="9">
        <f>YEAR('Consolidtaed Data'!$F5664)</f>
        <v>2021</v>
      </c>
    </row>
    <row r="4600" spans="1:20" x14ac:dyDescent="0.3">
      <c r="A4600" s="9" t="s">
        <v>5623</v>
      </c>
      <c r="B4600" s="9" t="s">
        <v>129</v>
      </c>
      <c r="C4600" s="9" t="s">
        <v>253</v>
      </c>
      <c r="D4600" s="9" t="s">
        <v>153</v>
      </c>
      <c r="E4600" s="9" t="s">
        <v>931</v>
      </c>
      <c r="F4600" s="10">
        <v>44168</v>
      </c>
      <c r="G4600" s="10" t="str">
        <f>VLOOKUP(Table3[[#This Row],[Product ID]],[1]Products!$A:$G,2,0)</f>
        <v>Product 47</v>
      </c>
      <c r="H4600" s="22">
        <v>1</v>
      </c>
      <c r="I4600" s="9">
        <f>VLOOKUP('Consolidtaed Data'!$B5830,[1]Products!$A:$G,4,0)</f>
        <v>1380</v>
      </c>
      <c r="J4600" s="9">
        <f>VLOOKUP('Consolidtaed Data'!$B5830,[1]Products!$A:$G,3,0)</f>
        <v>1090</v>
      </c>
      <c r="K4600" s="9">
        <f>'Consolidtaed Data'!$J5830*'Consolidtaed Data'!$H5830</f>
        <v>1397</v>
      </c>
      <c r="L4600" s="9">
        <f>'Consolidtaed Data'!$I5830*'Consolidtaed Data'!$H5830</f>
        <v>1967</v>
      </c>
      <c r="M4600" s="9">
        <f>'Consolidtaed Data'!$L5830-'Consolidtaed Data'!$K5830</f>
        <v>280</v>
      </c>
      <c r="N4600" s="9" t="str">
        <f>VLOOKUP('Consolidtaed Data'!$C5830,[1]Locations!$A:$O,2,0)</f>
        <v>Sunnyvale</v>
      </c>
      <c r="O4600" s="9" t="str">
        <f>VLOOKUP('Consolidtaed Data'!$D5830,'[1]Sales People'!$A:$B,2,0)</f>
        <v>Jeremy Mendoza</v>
      </c>
      <c r="P4600" s="9" t="str">
        <f>VLOOKUP('Consolidtaed Data'!$E5830,[1]Customers!$A:$B,2,0)</f>
        <v>Eric Ward</v>
      </c>
      <c r="Q4600" s="11">
        <f>WEEKDAY('Consolidtaed Data'!$F5830)</f>
        <v>6</v>
      </c>
      <c r="R4600" s="9">
        <f>MONTH('Consolidtaed Data'!$F5830)</f>
        <v>3</v>
      </c>
      <c r="S4600" s="9" t="str">
        <f>TEXT(Table3[[#This Row],[Purchase Date]],"MMMM")</f>
        <v>December</v>
      </c>
      <c r="T4600" s="9">
        <f>YEAR('Consolidtaed Data'!$F5830)</f>
        <v>2021</v>
      </c>
    </row>
    <row r="4601" spans="1:20" x14ac:dyDescent="0.3">
      <c r="A4601" s="9" t="s">
        <v>5624</v>
      </c>
      <c r="B4601" s="9" t="s">
        <v>529</v>
      </c>
      <c r="C4601" s="9" t="s">
        <v>72</v>
      </c>
      <c r="D4601" s="9" t="s">
        <v>329</v>
      </c>
      <c r="E4601" s="9" t="s">
        <v>3251</v>
      </c>
      <c r="F4601" s="10">
        <v>44168</v>
      </c>
      <c r="G4601" s="10" t="str">
        <f>VLOOKUP(Table3[[#This Row],[Product ID]],[1]Products!$A:$G,2,0)</f>
        <v>Product 56</v>
      </c>
      <c r="H4601" s="22">
        <v>1</v>
      </c>
      <c r="I4601" s="9">
        <f>VLOOKUP('Consolidtaed Data'!$B6332,[1]Products!$A:$G,4,0)</f>
        <v>951</v>
      </c>
      <c r="J4601" s="9">
        <f>VLOOKUP('Consolidtaed Data'!$B6332,[1]Products!$A:$G,3,0)</f>
        <v>504</v>
      </c>
      <c r="K4601" s="9">
        <f>'Consolidtaed Data'!$J6332*'Consolidtaed Data'!$H6332</f>
        <v>409</v>
      </c>
      <c r="L4601" s="9">
        <f>'Consolidtaed Data'!$I6332*'Consolidtaed Data'!$H6332</f>
        <v>817</v>
      </c>
      <c r="M4601" s="9">
        <f>'Consolidtaed Data'!$L6332-'Consolidtaed Data'!$K6332</f>
        <v>1106</v>
      </c>
      <c r="N4601" s="9" t="str">
        <f>VLOOKUP('Consolidtaed Data'!$C6332,[1]Locations!$A:$O,2,0)</f>
        <v>Elk Grove</v>
      </c>
      <c r="O4601" s="9" t="str">
        <f>VLOOKUP('Consolidtaed Data'!$D6332,'[1]Sales People'!$A:$B,2,0)</f>
        <v>Brian Davis</v>
      </c>
      <c r="P4601" s="9" t="str">
        <f>VLOOKUP('Consolidtaed Data'!$E6332,[1]Customers!$A:$B,2,0)</f>
        <v>Jeffrey Carpenter</v>
      </c>
      <c r="Q4601" s="11">
        <f>WEEKDAY('Consolidtaed Data'!$F6332)</f>
        <v>1</v>
      </c>
      <c r="R4601" s="9">
        <f>MONTH('Consolidtaed Data'!$F6332)</f>
        <v>4</v>
      </c>
      <c r="S4601" s="9" t="str">
        <f>TEXT(Table3[[#This Row],[Purchase Date]],"MMMM")</f>
        <v>December</v>
      </c>
      <c r="T4601" s="9">
        <f>YEAR('Consolidtaed Data'!$F6332)</f>
        <v>2021</v>
      </c>
    </row>
    <row r="4602" spans="1:20" x14ac:dyDescent="0.3">
      <c r="A4602" s="9" t="s">
        <v>5625</v>
      </c>
      <c r="B4602" s="9" t="s">
        <v>164</v>
      </c>
      <c r="C4602" s="9" t="s">
        <v>130</v>
      </c>
      <c r="D4602" s="9" t="s">
        <v>56</v>
      </c>
      <c r="E4602" s="9" t="s">
        <v>2303</v>
      </c>
      <c r="F4602" s="10">
        <v>44168</v>
      </c>
      <c r="G4602" s="10" t="str">
        <f>VLOOKUP(Table3[[#This Row],[Product ID]],[1]Products!$A:$G,2,0)</f>
        <v>Product 69</v>
      </c>
      <c r="H4602" s="22">
        <v>2</v>
      </c>
      <c r="I4602" s="9">
        <f>VLOOKUP('Consolidtaed Data'!$B6351,[1]Products!$A:$G,4,0)</f>
        <v>290</v>
      </c>
      <c r="J4602" s="9">
        <f>VLOOKUP('Consolidtaed Data'!$B6351,[1]Products!$A:$G,3,0)</f>
        <v>200</v>
      </c>
      <c r="K4602" s="9">
        <f>'Consolidtaed Data'!$J6351*'Consolidtaed Data'!$H6351</f>
        <v>44</v>
      </c>
      <c r="L4602" s="9">
        <f>'Consolidtaed Data'!$I6351*'Consolidtaed Data'!$H6351</f>
        <v>70</v>
      </c>
      <c r="M4602" s="9">
        <f>'Consolidtaed Data'!$L6351-'Consolidtaed Data'!$K6351</f>
        <v>248</v>
      </c>
      <c r="N4602" s="9" t="str">
        <f>VLOOKUP('Consolidtaed Data'!$C6351,[1]Locations!$A:$O,2,0)</f>
        <v>Carlsbad</v>
      </c>
      <c r="O4602" s="9" t="str">
        <f>VLOOKUP('Consolidtaed Data'!$D6351,'[1]Sales People'!$A:$B,2,0)</f>
        <v>Bobby Russell</v>
      </c>
      <c r="P4602" s="9" t="str">
        <f>VLOOKUP('Consolidtaed Data'!$E6351,[1]Customers!$A:$B,2,0)</f>
        <v>Matthew Nguyen</v>
      </c>
      <c r="Q4602" s="11">
        <f>WEEKDAY('Consolidtaed Data'!$F6351)</f>
        <v>2</v>
      </c>
      <c r="R4602" s="9">
        <f>MONTH('Consolidtaed Data'!$F6351)</f>
        <v>4</v>
      </c>
      <c r="S4602" s="9" t="str">
        <f>TEXT(Table3[[#This Row],[Purchase Date]],"MMMM")</f>
        <v>December</v>
      </c>
      <c r="T4602" s="9">
        <f>YEAR('Consolidtaed Data'!$F6351)</f>
        <v>2021</v>
      </c>
    </row>
    <row r="4603" spans="1:20" x14ac:dyDescent="0.3">
      <c r="A4603" s="9" t="s">
        <v>5626</v>
      </c>
      <c r="B4603" s="9" t="s">
        <v>390</v>
      </c>
      <c r="C4603" s="9" t="s">
        <v>469</v>
      </c>
      <c r="D4603" s="9" t="s">
        <v>13</v>
      </c>
      <c r="E4603" s="9" t="s">
        <v>1743</v>
      </c>
      <c r="F4603" s="10">
        <v>44168</v>
      </c>
      <c r="G4603" s="10" t="str">
        <f>VLOOKUP(Table3[[#This Row],[Product ID]],[1]Products!$A:$G,2,0)</f>
        <v>Product 48</v>
      </c>
      <c r="H4603" s="22">
        <v>1</v>
      </c>
      <c r="I4603" s="9">
        <f>VLOOKUP('Consolidtaed Data'!$B6614,[1]Products!$A:$G,4,0)</f>
        <v>1725</v>
      </c>
      <c r="J4603" s="9">
        <f>VLOOKUP('Consolidtaed Data'!$B6614,[1]Products!$A:$G,3,0)</f>
        <v>1363</v>
      </c>
      <c r="K4603" s="9">
        <f>'Consolidtaed Data'!$J6614*'Consolidtaed Data'!$H6614</f>
        <v>1365</v>
      </c>
      <c r="L4603" s="9">
        <f>'Consolidtaed Data'!$I6614*'Consolidtaed Data'!$H6614</f>
        <v>2397</v>
      </c>
      <c r="M4603" s="9">
        <f>'Consolidtaed Data'!$L6614-'Consolidtaed Data'!$K6614</f>
        <v>280</v>
      </c>
      <c r="N4603" s="9" t="str">
        <f>VLOOKUP('Consolidtaed Data'!$C6614,[1]Locations!$A:$O,2,0)</f>
        <v>El Monte</v>
      </c>
      <c r="O4603" s="9" t="str">
        <f>VLOOKUP('Consolidtaed Data'!$D6614,'[1]Sales People'!$A:$B,2,0)</f>
        <v>Ernest Wheeler</v>
      </c>
      <c r="P4603" s="9" t="str">
        <f>VLOOKUP('Consolidtaed Data'!$E6614,[1]Customers!$A:$B,2,0)</f>
        <v>Antonio Morris</v>
      </c>
      <c r="Q4603" s="11">
        <f>WEEKDAY('Consolidtaed Data'!$F6614)</f>
        <v>3</v>
      </c>
      <c r="R4603" s="9">
        <f>MONTH('Consolidtaed Data'!$F6614)</f>
        <v>5</v>
      </c>
      <c r="S4603" s="9" t="str">
        <f>TEXT(Table3[[#This Row],[Purchase Date]],"MMMM")</f>
        <v>December</v>
      </c>
      <c r="T4603" s="9">
        <f>YEAR('Consolidtaed Data'!$F6614)</f>
        <v>2021</v>
      </c>
    </row>
    <row r="4604" spans="1:20" x14ac:dyDescent="0.3">
      <c r="A4604" s="9" t="s">
        <v>5627</v>
      </c>
      <c r="B4604" s="9" t="s">
        <v>301</v>
      </c>
      <c r="C4604" s="9" t="s">
        <v>165</v>
      </c>
      <c r="D4604" s="9" t="s">
        <v>13</v>
      </c>
      <c r="E4604" s="9" t="s">
        <v>1265</v>
      </c>
      <c r="F4604" s="10">
        <v>44168</v>
      </c>
      <c r="G4604" s="10" t="str">
        <f>VLOOKUP(Table3[[#This Row],[Product ID]],[1]Products!$A:$G,2,0)</f>
        <v>Product 57</v>
      </c>
      <c r="H4604" s="22">
        <v>1</v>
      </c>
      <c r="I4604" s="9">
        <f>VLOOKUP('Consolidtaed Data'!$B7456,[1]Products!$A:$G,4,0)</f>
        <v>951</v>
      </c>
      <c r="J4604" s="9">
        <f>VLOOKUP('Consolidtaed Data'!$B7456,[1]Products!$A:$G,3,0)</f>
        <v>504</v>
      </c>
      <c r="K4604" s="9">
        <f>'Consolidtaed Data'!$J7456*'Consolidtaed Data'!$H7456</f>
        <v>870</v>
      </c>
      <c r="L4604" s="9">
        <f>'Consolidtaed Data'!$I7456*'Consolidtaed Data'!$H7456</f>
        <v>1060</v>
      </c>
      <c r="M4604" s="9">
        <f>'Consolidtaed Data'!$L7456-'Consolidtaed Data'!$K7456</f>
        <v>431</v>
      </c>
      <c r="N4604" s="9" t="str">
        <f>VLOOKUP('Consolidtaed Data'!$C7456,[1]Locations!$A:$O,2,0)</f>
        <v>Thousand Oaks</v>
      </c>
      <c r="O4604" s="9" t="str">
        <f>VLOOKUP('Consolidtaed Data'!$D7456,'[1]Sales People'!$A:$B,2,0)</f>
        <v>Larry Marshall</v>
      </c>
      <c r="P4604" s="9" t="str">
        <f>VLOOKUP('Consolidtaed Data'!$E7456,[1]Customers!$A:$B,2,0)</f>
        <v>Harry Perkins</v>
      </c>
      <c r="Q4604" s="11">
        <f>WEEKDAY('Consolidtaed Data'!$F7456)</f>
        <v>2</v>
      </c>
      <c r="R4604" s="9">
        <f>MONTH('Consolidtaed Data'!$F7456)</f>
        <v>7</v>
      </c>
      <c r="S4604" s="9" t="str">
        <f>TEXT(Table3[[#This Row],[Purchase Date]],"MMMM")</f>
        <v>December</v>
      </c>
      <c r="T4604" s="9">
        <f>YEAR('Consolidtaed Data'!$F7456)</f>
        <v>2021</v>
      </c>
    </row>
    <row r="4605" spans="1:20" x14ac:dyDescent="0.3">
      <c r="A4605" s="9" t="s">
        <v>5628</v>
      </c>
      <c r="B4605" s="9" t="s">
        <v>369</v>
      </c>
      <c r="C4605" s="9" t="s">
        <v>12</v>
      </c>
      <c r="D4605" s="9" t="s">
        <v>127</v>
      </c>
      <c r="E4605" s="9" t="s">
        <v>1359</v>
      </c>
      <c r="F4605" s="10">
        <v>44168</v>
      </c>
      <c r="G4605" s="10" t="str">
        <f>VLOOKUP(Table3[[#This Row],[Product ID]],[1]Products!$A:$G,2,0)</f>
        <v>Product 8</v>
      </c>
      <c r="H4605" s="22">
        <v>3</v>
      </c>
      <c r="I4605" s="9">
        <f>VLOOKUP('Consolidtaed Data'!$B7534,[1]Products!$A:$G,4,0)</f>
        <v>1500</v>
      </c>
      <c r="J4605" s="9">
        <f>VLOOKUP('Consolidtaed Data'!$B7534,[1]Products!$A:$G,3,0)</f>
        <v>900</v>
      </c>
      <c r="K4605" s="9">
        <f>'Consolidtaed Data'!$J7534*'Consolidtaed Data'!$H7534</f>
        <v>1090</v>
      </c>
      <c r="L4605" s="9">
        <f>'Consolidtaed Data'!$I7534*'Consolidtaed Data'!$H7534</f>
        <v>1380</v>
      </c>
      <c r="M4605" s="9">
        <f>'Consolidtaed Data'!$L7534-'Consolidtaed Data'!$K7534</f>
        <v>66</v>
      </c>
      <c r="N4605" s="9" t="str">
        <f>VLOOKUP('Consolidtaed Data'!$C7534,[1]Locations!$A:$O,2,0)</f>
        <v>Fairfield</v>
      </c>
      <c r="O4605" s="9" t="str">
        <f>VLOOKUP('Consolidtaed Data'!$D7534,'[1]Sales People'!$A:$B,2,0)</f>
        <v>Bobby Russell</v>
      </c>
      <c r="P4605" s="9" t="str">
        <f>VLOOKUP('Consolidtaed Data'!$E7534,[1]Customers!$A:$B,2,0)</f>
        <v>Timothy Hamilton</v>
      </c>
      <c r="Q4605" s="11">
        <f>WEEKDAY('Consolidtaed Data'!$F7534)</f>
        <v>2</v>
      </c>
      <c r="R4605" s="9">
        <f>MONTH('Consolidtaed Data'!$F7534)</f>
        <v>7</v>
      </c>
      <c r="S4605" s="9" t="str">
        <f>TEXT(Table3[[#This Row],[Purchase Date]],"MMMM")</f>
        <v>December</v>
      </c>
      <c r="T4605" s="9">
        <f>YEAR('Consolidtaed Data'!$F7534)</f>
        <v>2021</v>
      </c>
    </row>
    <row r="4606" spans="1:20" x14ac:dyDescent="0.3">
      <c r="A4606" s="9" t="s">
        <v>5629</v>
      </c>
      <c r="B4606" s="9" t="s">
        <v>188</v>
      </c>
      <c r="C4606" s="9" t="s">
        <v>16</v>
      </c>
      <c r="D4606" s="9" t="s">
        <v>272</v>
      </c>
      <c r="E4606" s="9" t="s">
        <v>461</v>
      </c>
      <c r="F4606" s="10">
        <v>44168</v>
      </c>
      <c r="G4606" s="10" t="str">
        <f>VLOOKUP(Table3[[#This Row],[Product ID]],[1]Products!$A:$G,2,0)</f>
        <v>Product 63</v>
      </c>
      <c r="H4606" s="22">
        <v>2</v>
      </c>
      <c r="I4606" s="9">
        <f>VLOOKUP('Consolidtaed Data'!$B7560,[1]Products!$A:$G,4,0)</f>
        <v>1812</v>
      </c>
      <c r="J4606" s="9">
        <f>VLOOKUP('Consolidtaed Data'!$B7560,[1]Products!$A:$G,3,0)</f>
        <v>1305</v>
      </c>
      <c r="K4606" s="9">
        <f>'Consolidtaed Data'!$J7560*'Consolidtaed Data'!$H7560</f>
        <v>1301</v>
      </c>
      <c r="L4606" s="9">
        <f>'Consolidtaed Data'!$I7560*'Consolidtaed Data'!$H7560</f>
        <v>1587</v>
      </c>
      <c r="M4606" s="9">
        <f>'Consolidtaed Data'!$L7560-'Consolidtaed Data'!$K7560</f>
        <v>264</v>
      </c>
      <c r="N4606" s="9" t="str">
        <f>VLOOKUP('Consolidtaed Data'!$C7560,[1]Locations!$A:$O,2,0)</f>
        <v>San Mateo</v>
      </c>
      <c r="O4606" s="9" t="str">
        <f>VLOOKUP('Consolidtaed Data'!$D7560,'[1]Sales People'!$A:$B,2,0)</f>
        <v>Sean Miller</v>
      </c>
      <c r="P4606" s="9" t="str">
        <f>VLOOKUP('Consolidtaed Data'!$E7560,[1]Customers!$A:$B,2,0)</f>
        <v>Jonathan Bowman</v>
      </c>
      <c r="Q4606" s="11">
        <f>WEEKDAY('Consolidtaed Data'!$F7560)</f>
        <v>4</v>
      </c>
      <c r="R4606" s="9">
        <f>MONTH('Consolidtaed Data'!$F7560)</f>
        <v>7</v>
      </c>
      <c r="S4606" s="9" t="str">
        <f>TEXT(Table3[[#This Row],[Purchase Date]],"MMMM")</f>
        <v>December</v>
      </c>
      <c r="T4606" s="9">
        <f>YEAR('Consolidtaed Data'!$F7560)</f>
        <v>2021</v>
      </c>
    </row>
    <row r="4607" spans="1:20" x14ac:dyDescent="0.3">
      <c r="A4607" s="9" t="s">
        <v>5630</v>
      </c>
      <c r="B4607" s="9" t="s">
        <v>216</v>
      </c>
      <c r="C4607" s="9" t="s">
        <v>34</v>
      </c>
      <c r="D4607" s="9" t="s">
        <v>220</v>
      </c>
      <c r="E4607" s="9" t="s">
        <v>1746</v>
      </c>
      <c r="F4607" s="10">
        <v>44168</v>
      </c>
      <c r="G4607" s="10" t="str">
        <f>VLOOKUP(Table3[[#This Row],[Product ID]],[1]Products!$A:$G,2,0)</f>
        <v>Product 73</v>
      </c>
      <c r="H4607" s="22">
        <v>1</v>
      </c>
      <c r="I4607" s="9">
        <f>VLOOKUP('Consolidtaed Data'!$B7632,[1]Products!$A:$G,4,0)</f>
        <v>818</v>
      </c>
      <c r="J4607" s="9">
        <f>VLOOKUP('Consolidtaed Data'!$B7632,[1]Products!$A:$G,3,0)</f>
        <v>450</v>
      </c>
      <c r="K4607" s="9">
        <f>'Consolidtaed Data'!$J7632*'Consolidtaed Data'!$H7632</f>
        <v>409</v>
      </c>
      <c r="L4607" s="9">
        <f>'Consolidtaed Data'!$I7632*'Consolidtaed Data'!$H7632</f>
        <v>817</v>
      </c>
      <c r="M4607" s="9">
        <f>'Consolidtaed Data'!$L7632-'Consolidtaed Data'!$K7632</f>
        <v>3568</v>
      </c>
      <c r="N4607" s="9" t="str">
        <f>VLOOKUP('Consolidtaed Data'!$C7632,[1]Locations!$A:$O,2,0)</f>
        <v>Visalia</v>
      </c>
      <c r="O4607" s="9" t="str">
        <f>VLOOKUP('Consolidtaed Data'!$D7632,'[1]Sales People'!$A:$B,2,0)</f>
        <v>Jimmy Young</v>
      </c>
      <c r="P4607" s="9" t="str">
        <f>VLOOKUP('Consolidtaed Data'!$E7632,[1]Customers!$A:$B,2,0)</f>
        <v>Philip Bailey</v>
      </c>
      <c r="Q4607" s="11">
        <f>WEEKDAY('Consolidtaed Data'!$F7632)</f>
        <v>3</v>
      </c>
      <c r="R4607" s="9">
        <f>MONTH('Consolidtaed Data'!$F7632)</f>
        <v>8</v>
      </c>
      <c r="S4607" s="9" t="str">
        <f>TEXT(Table3[[#This Row],[Purchase Date]],"MMMM")</f>
        <v>December</v>
      </c>
      <c r="T4607" s="9">
        <f>YEAR('Consolidtaed Data'!$F7632)</f>
        <v>2021</v>
      </c>
    </row>
    <row r="4608" spans="1:20" x14ac:dyDescent="0.3">
      <c r="A4608" s="9" t="s">
        <v>5631</v>
      </c>
      <c r="B4608" s="9" t="s">
        <v>373</v>
      </c>
      <c r="C4608" s="9" t="s">
        <v>352</v>
      </c>
      <c r="D4608" s="9" t="s">
        <v>143</v>
      </c>
      <c r="E4608" s="9" t="s">
        <v>732</v>
      </c>
      <c r="F4608" s="10">
        <v>44168</v>
      </c>
      <c r="G4608" s="10" t="str">
        <f>VLOOKUP(Table3[[#This Row],[Product ID]],[1]Products!$A:$G,2,0)</f>
        <v>Product 66</v>
      </c>
      <c r="H4608" s="22">
        <v>1</v>
      </c>
      <c r="I4608" s="9">
        <f>VLOOKUP('Consolidtaed Data'!$B8074,[1]Products!$A:$G,4,0)</f>
        <v>1972</v>
      </c>
      <c r="J4608" s="9">
        <f>VLOOKUP('Consolidtaed Data'!$B8074,[1]Products!$A:$G,3,0)</f>
        <v>1321</v>
      </c>
      <c r="K4608" s="9">
        <f>'Consolidtaed Data'!$J8074*'Consolidtaed Data'!$H8074</f>
        <v>873</v>
      </c>
      <c r="L4608" s="9">
        <f>'Consolidtaed Data'!$I8074*'Consolidtaed Data'!$H8074</f>
        <v>1134</v>
      </c>
      <c r="M4608" s="9">
        <f>'Consolidtaed Data'!$L8074-'Consolidtaed Data'!$K8074</f>
        <v>874</v>
      </c>
      <c r="N4608" s="9" t="str">
        <f>VLOOKUP('Consolidtaed Data'!$C8074,[1]Locations!$A:$O,2,0)</f>
        <v>Simi Valley</v>
      </c>
      <c r="O4608" s="9" t="str">
        <f>VLOOKUP('Consolidtaed Data'!$D8074,'[1]Sales People'!$A:$B,2,0)</f>
        <v>Brian Hansen</v>
      </c>
      <c r="P4608" s="9" t="str">
        <f>VLOOKUP('Consolidtaed Data'!$E8074,[1]Customers!$A:$B,2,0)</f>
        <v>Albert Robinson</v>
      </c>
      <c r="Q4608" s="11">
        <f>WEEKDAY('Consolidtaed Data'!$F8074)</f>
        <v>2</v>
      </c>
      <c r="R4608" s="9">
        <f>MONTH('Consolidtaed Data'!$F8074)</f>
        <v>9</v>
      </c>
      <c r="S4608" s="9" t="str">
        <f>TEXT(Table3[[#This Row],[Purchase Date]],"MMMM")</f>
        <v>December</v>
      </c>
      <c r="T4608" s="9">
        <f>YEAR('Consolidtaed Data'!$F8074)</f>
        <v>2021</v>
      </c>
    </row>
    <row r="4609" spans="1:20" x14ac:dyDescent="0.3">
      <c r="A4609" s="9" t="s">
        <v>5632</v>
      </c>
      <c r="B4609" s="9" t="s">
        <v>172</v>
      </c>
      <c r="C4609" s="9" t="s">
        <v>439</v>
      </c>
      <c r="D4609" s="9" t="s">
        <v>64</v>
      </c>
      <c r="E4609" s="9" t="s">
        <v>1769</v>
      </c>
      <c r="F4609" s="10">
        <v>44168</v>
      </c>
      <c r="G4609" s="10" t="str">
        <f>VLOOKUP(Table3[[#This Row],[Product ID]],[1]Products!$A:$G,2,0)</f>
        <v>Product 4</v>
      </c>
      <c r="H4609" s="22">
        <v>2</v>
      </c>
      <c r="I4609" s="9">
        <f>VLOOKUP('Consolidtaed Data'!$B8130,[1]Products!$A:$G,4,0)</f>
        <v>667</v>
      </c>
      <c r="J4609" s="9">
        <f>VLOOKUP('Consolidtaed Data'!$B8130,[1]Products!$A:$G,3,0)</f>
        <v>387</v>
      </c>
      <c r="K4609" s="9">
        <f>'Consolidtaed Data'!$J8130*'Consolidtaed Data'!$H8130</f>
        <v>4880</v>
      </c>
      <c r="L4609" s="9">
        <f>'Consolidtaed Data'!$I8130*'Consolidtaed Data'!$H8130</f>
        <v>6684</v>
      </c>
      <c r="M4609" s="9">
        <f>'Consolidtaed Data'!$L8130-'Consolidtaed Data'!$K8130</f>
        <v>507</v>
      </c>
      <c r="N4609" s="9" t="str">
        <f>VLOOKUP('Consolidtaed Data'!$C8130,[1]Locations!$A:$O,2,0)</f>
        <v>Clovis</v>
      </c>
      <c r="O4609" s="9" t="str">
        <f>VLOOKUP('Consolidtaed Data'!$D8130,'[1]Sales People'!$A:$B,2,0)</f>
        <v>Patrick Ruiz</v>
      </c>
      <c r="P4609" s="9" t="str">
        <f>VLOOKUP('Consolidtaed Data'!$E8130,[1]Customers!$A:$B,2,0)</f>
        <v>Adam Bailey</v>
      </c>
      <c r="Q4609" s="11">
        <f>WEEKDAY('Consolidtaed Data'!$F8130)</f>
        <v>6</v>
      </c>
      <c r="R4609" s="9">
        <f>MONTH('Consolidtaed Data'!$F8130)</f>
        <v>9</v>
      </c>
      <c r="S4609" s="9" t="str">
        <f>TEXT(Table3[[#This Row],[Purchase Date]],"MMMM")</f>
        <v>December</v>
      </c>
      <c r="T4609" s="9">
        <f>YEAR('Consolidtaed Data'!$F8130)</f>
        <v>2021</v>
      </c>
    </row>
    <row r="4610" spans="1:20" x14ac:dyDescent="0.3">
      <c r="A4610" s="9" t="s">
        <v>5633</v>
      </c>
      <c r="B4610" s="9" t="s">
        <v>580</v>
      </c>
      <c r="C4610" s="9" t="s">
        <v>347</v>
      </c>
      <c r="D4610" s="9" t="s">
        <v>35</v>
      </c>
      <c r="E4610" s="9" t="s">
        <v>2168</v>
      </c>
      <c r="F4610" s="10">
        <v>44168</v>
      </c>
      <c r="G4610" s="10" t="str">
        <f>VLOOKUP(Table3[[#This Row],[Product ID]],[1]Products!$A:$G,2,0)</f>
        <v>Product 1</v>
      </c>
      <c r="H4610" s="22">
        <v>4</v>
      </c>
      <c r="I4610" s="9">
        <f>VLOOKUP('Consolidtaed Data'!$B8690,[1]Products!$A:$G,4,0)</f>
        <v>2141</v>
      </c>
      <c r="J4610" s="9">
        <f>VLOOKUP('Consolidtaed Data'!$B8690,[1]Products!$A:$G,3,0)</f>
        <v>1777</v>
      </c>
      <c r="K4610" s="9">
        <f>'Consolidtaed Data'!$J8690*'Consolidtaed Data'!$H8690</f>
        <v>2913</v>
      </c>
      <c r="L4610" s="9">
        <f>'Consolidtaed Data'!$I8690*'Consolidtaed Data'!$H8690</f>
        <v>4482</v>
      </c>
      <c r="M4610" s="9">
        <f>'Consolidtaed Data'!$L8690-'Consolidtaed Data'!$K8690</f>
        <v>164</v>
      </c>
      <c r="N4610" s="9" t="str">
        <f>VLOOKUP('Consolidtaed Data'!$C8690,[1]Locations!$A:$O,2,0)</f>
        <v>Oceanside</v>
      </c>
      <c r="O4610" s="9" t="str">
        <f>VLOOKUP('Consolidtaed Data'!$D8690,'[1]Sales People'!$A:$B,2,0)</f>
        <v>Bobby Russell</v>
      </c>
      <c r="P4610" s="9" t="str">
        <f>VLOOKUP('Consolidtaed Data'!$E8690,[1]Customers!$A:$B,2,0)</f>
        <v>Wayne Stone</v>
      </c>
      <c r="Q4610" s="11">
        <f>WEEKDAY('Consolidtaed Data'!$F8690)</f>
        <v>7</v>
      </c>
      <c r="R4610" s="9">
        <f>MONTH('Consolidtaed Data'!$F8690)</f>
        <v>10</v>
      </c>
      <c r="S4610" s="9" t="str">
        <f>TEXT(Table3[[#This Row],[Purchase Date]],"MMMM")</f>
        <v>December</v>
      </c>
      <c r="T4610" s="9">
        <f>YEAR('Consolidtaed Data'!$F8690)</f>
        <v>2021</v>
      </c>
    </row>
    <row r="4611" spans="1:20" x14ac:dyDescent="0.3">
      <c r="A4611" s="9" t="s">
        <v>5634</v>
      </c>
      <c r="B4611" s="9" t="s">
        <v>338</v>
      </c>
      <c r="C4611" s="9" t="s">
        <v>344</v>
      </c>
      <c r="D4611" s="9" t="s">
        <v>9</v>
      </c>
      <c r="E4611" s="9" t="s">
        <v>436</v>
      </c>
      <c r="F4611" s="10">
        <v>44168</v>
      </c>
      <c r="G4611" s="10" t="str">
        <f>VLOOKUP(Table3[[#This Row],[Product ID]],[1]Products!$A:$G,2,0)</f>
        <v>Product 95</v>
      </c>
      <c r="H4611" s="22">
        <v>2</v>
      </c>
      <c r="I4611" s="9">
        <f>VLOOKUP('Consolidtaed Data'!$B8900,[1]Products!$A:$G,4,0)</f>
        <v>1671</v>
      </c>
      <c r="J4611" s="9">
        <f>VLOOKUP('Consolidtaed Data'!$B8900,[1]Products!$A:$G,3,0)</f>
        <v>1220</v>
      </c>
      <c r="K4611" s="9">
        <f>'Consolidtaed Data'!$J8900*'Consolidtaed Data'!$H8900</f>
        <v>1251</v>
      </c>
      <c r="L4611" s="9">
        <f>'Consolidtaed Data'!$I8900*'Consolidtaed Data'!$H8900</f>
        <v>1526</v>
      </c>
      <c r="M4611" s="9">
        <f>'Consolidtaed Data'!$L8900-'Consolidtaed Data'!$K8900</f>
        <v>13</v>
      </c>
      <c r="N4611" s="9" t="str">
        <f>VLOOKUP('Consolidtaed Data'!$C8900,[1]Locations!$A:$O,2,0)</f>
        <v>Carlsbad</v>
      </c>
      <c r="O4611" s="9" t="str">
        <f>VLOOKUP('Consolidtaed Data'!$D8900,'[1]Sales People'!$A:$B,2,0)</f>
        <v>Joshua Cook</v>
      </c>
      <c r="P4611" s="9" t="str">
        <f>VLOOKUP('Consolidtaed Data'!$E8900,[1]Customers!$A:$B,2,0)</f>
        <v>Ryan Bailey</v>
      </c>
      <c r="Q4611" s="11">
        <f>WEEKDAY('Consolidtaed Data'!$F8900)</f>
        <v>7</v>
      </c>
      <c r="R4611" s="9">
        <f>MONTH('Consolidtaed Data'!$F8900)</f>
        <v>11</v>
      </c>
      <c r="S4611" s="9" t="str">
        <f>TEXT(Table3[[#This Row],[Purchase Date]],"MMMM")</f>
        <v>December</v>
      </c>
      <c r="T4611" s="9">
        <f>YEAR('Consolidtaed Data'!$F8900)</f>
        <v>2021</v>
      </c>
    </row>
    <row r="4612" spans="1:20" x14ac:dyDescent="0.3">
      <c r="A4612" s="9" t="s">
        <v>5635</v>
      </c>
      <c r="B4612" s="9" t="s">
        <v>443</v>
      </c>
      <c r="C4612" s="9" t="s">
        <v>140</v>
      </c>
      <c r="D4612" s="9" t="s">
        <v>235</v>
      </c>
      <c r="E4612" s="9" t="s">
        <v>751</v>
      </c>
      <c r="F4612" s="10">
        <v>44168</v>
      </c>
      <c r="G4612" s="10" t="str">
        <f>VLOOKUP(Table3[[#This Row],[Product ID]],[1]Products!$A:$G,2,0)</f>
        <v>Product 61</v>
      </c>
      <c r="H4612" s="22">
        <v>1</v>
      </c>
      <c r="I4612" s="9">
        <f>VLOOKUP('Consolidtaed Data'!$B9385,[1]Products!$A:$G,4,0)</f>
        <v>530</v>
      </c>
      <c r="J4612" s="9">
        <f>VLOOKUP('Consolidtaed Data'!$B9385,[1]Products!$A:$G,3,0)</f>
        <v>435</v>
      </c>
      <c r="K4612" s="9">
        <f>'Consolidtaed Data'!$J9385*'Consolidtaed Data'!$H9385</f>
        <v>4089</v>
      </c>
      <c r="L4612" s="9">
        <f>'Consolidtaed Data'!$I9385*'Consolidtaed Data'!$H9385</f>
        <v>5175</v>
      </c>
      <c r="M4612" s="9">
        <f>'Consolidtaed Data'!$L9385-'Consolidtaed Data'!$K9385</f>
        <v>52</v>
      </c>
      <c r="N4612" s="9" t="str">
        <f>VLOOKUP('Consolidtaed Data'!$C9385,[1]Locations!$A:$O,2,0)</f>
        <v>Inglewood</v>
      </c>
      <c r="O4612" s="9" t="str">
        <f>VLOOKUP('Consolidtaed Data'!$D9385,'[1]Sales People'!$A:$B,2,0)</f>
        <v>Jerry Perry</v>
      </c>
      <c r="P4612" s="9" t="str">
        <f>VLOOKUP('Consolidtaed Data'!$E9385,[1]Customers!$A:$B,2,0)</f>
        <v>Todd Roberts</v>
      </c>
      <c r="Q4612" s="11">
        <f>WEEKDAY('Consolidtaed Data'!$F9385)</f>
        <v>6</v>
      </c>
      <c r="R4612" s="9">
        <f>MONTH('Consolidtaed Data'!$F9385)</f>
        <v>12</v>
      </c>
      <c r="S4612" s="9" t="str">
        <f>TEXT(Table3[[#This Row],[Purchase Date]],"MMMM")</f>
        <v>December</v>
      </c>
      <c r="T4612" s="9">
        <f>YEAR('Consolidtaed Data'!$F9385)</f>
        <v>2021</v>
      </c>
    </row>
    <row r="4613" spans="1:20" x14ac:dyDescent="0.3">
      <c r="A4613" s="9" t="s">
        <v>5636</v>
      </c>
      <c r="B4613" s="9" t="s">
        <v>443</v>
      </c>
      <c r="C4613" s="9" t="s">
        <v>522</v>
      </c>
      <c r="D4613" s="9" t="s">
        <v>131</v>
      </c>
      <c r="E4613" s="9" t="s">
        <v>995</v>
      </c>
      <c r="F4613" s="10">
        <v>44169</v>
      </c>
      <c r="G4613" s="10" t="str">
        <f>VLOOKUP(Table3[[#This Row],[Product ID]],[1]Products!$A:$G,2,0)</f>
        <v>Product 61</v>
      </c>
      <c r="H4613" s="22">
        <v>1</v>
      </c>
      <c r="I4613" s="9">
        <f>VLOOKUP('Consolidtaed Data'!$B4718,[1]Products!$A:$G,4,0)</f>
        <v>1635</v>
      </c>
      <c r="J4613" s="9">
        <f>VLOOKUP('Consolidtaed Data'!$B4718,[1]Products!$A:$G,3,0)</f>
        <v>1046</v>
      </c>
      <c r="K4613" s="9">
        <f>'Consolidtaed Data'!$J4718*'Consolidtaed Data'!$H4718</f>
        <v>1305</v>
      </c>
      <c r="L4613" s="9">
        <f>'Consolidtaed Data'!$I4718*'Consolidtaed Data'!$H4718</f>
        <v>1812</v>
      </c>
      <c r="M4613" s="9">
        <f>'Consolidtaed Data'!$L4718-'Consolidtaed Data'!$K4718</f>
        <v>483</v>
      </c>
      <c r="N4613" s="9" t="str">
        <f>VLOOKUP('Consolidtaed Data'!$C4718,[1]Locations!$A:$O,2,0)</f>
        <v>Los Angeles</v>
      </c>
      <c r="O4613" s="9" t="str">
        <f>VLOOKUP('Consolidtaed Data'!$D4718,'[1]Sales People'!$A:$B,2,0)</f>
        <v>Brian Davis</v>
      </c>
      <c r="P4613" s="9" t="str">
        <f>VLOOKUP('Consolidtaed Data'!$E4718,[1]Customers!$A:$B,2,0)</f>
        <v>Jimmy Morrison</v>
      </c>
      <c r="Q4613" s="11">
        <f>WEEKDAY('Consolidtaed Data'!$F4718)</f>
        <v>7</v>
      </c>
      <c r="R4613" s="9">
        <f>MONTH('Consolidtaed Data'!$F4718)</f>
        <v>12</v>
      </c>
      <c r="S4613" s="9" t="str">
        <f>TEXT(Table3[[#This Row],[Purchase Date]],"MMMM")</f>
        <v>December</v>
      </c>
      <c r="T4613" s="9">
        <f>YEAR('Consolidtaed Data'!$F4718)</f>
        <v>2020</v>
      </c>
    </row>
    <row r="4614" spans="1:20" x14ac:dyDescent="0.3">
      <c r="A4614" s="9" t="s">
        <v>5637</v>
      </c>
      <c r="B4614" s="9" t="s">
        <v>393</v>
      </c>
      <c r="C4614" s="9" t="s">
        <v>42</v>
      </c>
      <c r="D4614" s="9" t="s">
        <v>91</v>
      </c>
      <c r="E4614" s="9" t="s">
        <v>678</v>
      </c>
      <c r="F4614" s="10">
        <v>44169</v>
      </c>
      <c r="G4614" s="10" t="str">
        <f>VLOOKUP(Table3[[#This Row],[Product ID]],[1]Products!$A:$G,2,0)</f>
        <v>Product 84</v>
      </c>
      <c r="H4614" s="22">
        <v>2</v>
      </c>
      <c r="I4614" s="9">
        <f>VLOOKUP('Consolidtaed Data'!$B5217,[1]Products!$A:$G,4,0)</f>
        <v>1405</v>
      </c>
      <c r="J4614" s="9">
        <f>VLOOKUP('Consolidtaed Data'!$B5217,[1]Products!$A:$G,3,0)</f>
        <v>1054</v>
      </c>
      <c r="K4614" s="9">
        <f>'Consolidtaed Data'!$J5217*'Consolidtaed Data'!$H5217</f>
        <v>1664</v>
      </c>
      <c r="L4614" s="9">
        <f>'Consolidtaed Data'!$I5217*'Consolidtaed Data'!$H5217</f>
        <v>2412</v>
      </c>
      <c r="M4614" s="9">
        <f>'Consolidtaed Data'!$L5217-'Consolidtaed Data'!$K5217</f>
        <v>1839</v>
      </c>
      <c r="N4614" s="9" t="str">
        <f>VLOOKUP('Consolidtaed Data'!$C5217,[1]Locations!$A:$O,2,0)</f>
        <v>Fremont</v>
      </c>
      <c r="O4614" s="9" t="str">
        <f>VLOOKUP('Consolidtaed Data'!$D5217,'[1]Sales People'!$A:$B,2,0)</f>
        <v>Arthur Mccoy</v>
      </c>
      <c r="P4614" s="9" t="str">
        <f>VLOOKUP('Consolidtaed Data'!$E5217,[1]Customers!$A:$B,2,0)</f>
        <v>Edward Gonzalez</v>
      </c>
      <c r="Q4614" s="11">
        <f>WEEKDAY('Consolidtaed Data'!$F5217)</f>
        <v>2</v>
      </c>
      <c r="R4614" s="9">
        <f>MONTH('Consolidtaed Data'!$F5217)</f>
        <v>1</v>
      </c>
      <c r="S4614" s="9" t="str">
        <f>TEXT(Table3[[#This Row],[Purchase Date]],"MMMM")</f>
        <v>December</v>
      </c>
      <c r="T4614" s="9">
        <f>YEAR('Consolidtaed Data'!$F5217)</f>
        <v>2021</v>
      </c>
    </row>
    <row r="4615" spans="1:20" x14ac:dyDescent="0.3">
      <c r="A4615" s="9" t="s">
        <v>5638</v>
      </c>
      <c r="B4615" s="9" t="s">
        <v>93</v>
      </c>
      <c r="C4615" s="9" t="s">
        <v>72</v>
      </c>
      <c r="D4615" s="9" t="s">
        <v>31</v>
      </c>
      <c r="E4615" s="9" t="s">
        <v>1363</v>
      </c>
      <c r="F4615" s="10">
        <v>44169</v>
      </c>
      <c r="G4615" s="10" t="str">
        <f>VLOOKUP(Table3[[#This Row],[Product ID]],[1]Products!$A:$G,2,0)</f>
        <v>Product 71</v>
      </c>
      <c r="H4615" s="22">
        <v>3</v>
      </c>
      <c r="I4615" s="9">
        <f>VLOOKUP('Consolidtaed Data'!$B5393,[1]Products!$A:$G,4,0)</f>
        <v>315</v>
      </c>
      <c r="J4615" s="9">
        <f>VLOOKUP('Consolidtaed Data'!$B5393,[1]Products!$A:$G,3,0)</f>
        <v>208</v>
      </c>
      <c r="K4615" s="9">
        <f>'Consolidtaed Data'!$J5393*'Consolidtaed Data'!$H5393</f>
        <v>1295</v>
      </c>
      <c r="L4615" s="9">
        <f>'Consolidtaed Data'!$I5393*'Consolidtaed Data'!$H5393</f>
        <v>1639</v>
      </c>
      <c r="M4615" s="9">
        <f>'Consolidtaed Data'!$L5393-'Consolidtaed Data'!$K5393</f>
        <v>174</v>
      </c>
      <c r="N4615" s="9" t="str">
        <f>VLOOKUP('Consolidtaed Data'!$C5393,[1]Locations!$A:$O,2,0)</f>
        <v>Jurupa Valley</v>
      </c>
      <c r="O4615" s="9" t="str">
        <f>VLOOKUP('Consolidtaed Data'!$D5393,'[1]Sales People'!$A:$B,2,0)</f>
        <v>Martin Carr</v>
      </c>
      <c r="P4615" s="9" t="str">
        <f>VLOOKUP('Consolidtaed Data'!$E5393,[1]Customers!$A:$B,2,0)</f>
        <v>Bobby Murray</v>
      </c>
      <c r="Q4615" s="11">
        <f>WEEKDAY('Consolidtaed Data'!$F5393)</f>
        <v>3</v>
      </c>
      <c r="R4615" s="9">
        <f>MONTH('Consolidtaed Data'!$F5393)</f>
        <v>2</v>
      </c>
      <c r="S4615" s="9" t="str">
        <f>TEXT(Table3[[#This Row],[Purchase Date]],"MMMM")</f>
        <v>December</v>
      </c>
      <c r="T4615" s="9">
        <f>YEAR('Consolidtaed Data'!$F5393)</f>
        <v>2021</v>
      </c>
    </row>
    <row r="4616" spans="1:20" x14ac:dyDescent="0.3">
      <c r="A4616" s="9" t="s">
        <v>5639</v>
      </c>
      <c r="B4616" s="9" t="s">
        <v>188</v>
      </c>
      <c r="C4616" s="9" t="s">
        <v>50</v>
      </c>
      <c r="D4616" s="9" t="s">
        <v>95</v>
      </c>
      <c r="E4616" s="9" t="s">
        <v>309</v>
      </c>
      <c r="F4616" s="10">
        <v>44169</v>
      </c>
      <c r="G4616" s="10" t="str">
        <f>VLOOKUP(Table3[[#This Row],[Product ID]],[1]Products!$A:$G,2,0)</f>
        <v>Product 63</v>
      </c>
      <c r="H4616" s="22">
        <v>1</v>
      </c>
      <c r="I4616" s="9">
        <f>VLOOKUP('Consolidtaed Data'!$B5880,[1]Products!$A:$G,4,0)</f>
        <v>1414</v>
      </c>
      <c r="J4616" s="9">
        <f>VLOOKUP('Consolidtaed Data'!$B5880,[1]Products!$A:$G,3,0)</f>
        <v>962</v>
      </c>
      <c r="K4616" s="9">
        <f>'Consolidtaed Data'!$J5880*'Consolidtaed Data'!$H5880</f>
        <v>4197</v>
      </c>
      <c r="L4616" s="9">
        <f>'Consolidtaed Data'!$I5880*'Consolidtaed Data'!$H5880</f>
        <v>6882</v>
      </c>
      <c r="M4616" s="9">
        <f>'Consolidtaed Data'!$L5880-'Consolidtaed Data'!$K5880</f>
        <v>431</v>
      </c>
      <c r="N4616" s="9" t="str">
        <f>VLOOKUP('Consolidtaed Data'!$C5880,[1]Locations!$A:$O,2,0)</f>
        <v>Temecula</v>
      </c>
      <c r="O4616" s="9" t="str">
        <f>VLOOKUP('Consolidtaed Data'!$D5880,'[1]Sales People'!$A:$B,2,0)</f>
        <v>Kevin Butler</v>
      </c>
      <c r="P4616" s="9" t="str">
        <f>VLOOKUP('Consolidtaed Data'!$E5880,[1]Customers!$A:$B,2,0)</f>
        <v>Benjamin Moreno</v>
      </c>
      <c r="Q4616" s="11">
        <f>WEEKDAY('Consolidtaed Data'!$F5880)</f>
        <v>3</v>
      </c>
      <c r="R4616" s="9">
        <f>MONTH('Consolidtaed Data'!$F5880)</f>
        <v>3</v>
      </c>
      <c r="S4616" s="9" t="str">
        <f>TEXT(Table3[[#This Row],[Purchase Date]],"MMMM")</f>
        <v>December</v>
      </c>
      <c r="T4616" s="9">
        <f>YEAR('Consolidtaed Data'!$F5880)</f>
        <v>2021</v>
      </c>
    </row>
    <row r="4617" spans="1:20" x14ac:dyDescent="0.3">
      <c r="A4617" s="9" t="s">
        <v>5640</v>
      </c>
      <c r="B4617" s="9" t="s">
        <v>572</v>
      </c>
      <c r="C4617" s="9" t="s">
        <v>90</v>
      </c>
      <c r="D4617" s="9" t="s">
        <v>127</v>
      </c>
      <c r="E4617" s="9" t="s">
        <v>611</v>
      </c>
      <c r="F4617" s="10">
        <v>44169</v>
      </c>
      <c r="G4617" s="10" t="str">
        <f>VLOOKUP(Table3[[#This Row],[Product ID]],[1]Products!$A:$G,2,0)</f>
        <v>Product 22</v>
      </c>
      <c r="H4617" s="22">
        <v>3</v>
      </c>
      <c r="I4617" s="9">
        <f>VLOOKUP('Consolidtaed Data'!$B6384,[1]Products!$A:$G,4,0)</f>
        <v>1566</v>
      </c>
      <c r="J4617" s="9">
        <f>VLOOKUP('Consolidtaed Data'!$B6384,[1]Products!$A:$G,3,0)</f>
        <v>1190</v>
      </c>
      <c r="K4617" s="9">
        <f>'Consolidtaed Data'!$J6384*'Consolidtaed Data'!$H6384</f>
        <v>1516</v>
      </c>
      <c r="L4617" s="9">
        <f>'Consolidtaed Data'!$I6384*'Consolidtaed Data'!$H6384</f>
        <v>1783</v>
      </c>
      <c r="M4617" s="9">
        <f>'Consolidtaed Data'!$L6384-'Consolidtaed Data'!$K6384</f>
        <v>380</v>
      </c>
      <c r="N4617" s="9" t="str">
        <f>VLOOKUP('Consolidtaed Data'!$C6384,[1]Locations!$A:$O,2,0)</f>
        <v>Glendale</v>
      </c>
      <c r="O4617" s="9" t="str">
        <f>VLOOKUP('Consolidtaed Data'!$D6384,'[1]Sales People'!$A:$B,2,0)</f>
        <v>Joshua Cook</v>
      </c>
      <c r="P4617" s="9" t="str">
        <f>VLOOKUP('Consolidtaed Data'!$E6384,[1]Customers!$A:$B,2,0)</f>
        <v>Sean Morris</v>
      </c>
      <c r="Q4617" s="11">
        <f>WEEKDAY('Consolidtaed Data'!$F6384)</f>
        <v>5</v>
      </c>
      <c r="R4617" s="9">
        <f>MONTH('Consolidtaed Data'!$F6384)</f>
        <v>4</v>
      </c>
      <c r="S4617" s="9" t="str">
        <f>TEXT(Table3[[#This Row],[Purchase Date]],"MMMM")</f>
        <v>December</v>
      </c>
      <c r="T4617" s="9">
        <f>YEAR('Consolidtaed Data'!$F6384)</f>
        <v>2021</v>
      </c>
    </row>
    <row r="4618" spans="1:20" x14ac:dyDescent="0.3">
      <c r="A4618" s="9" t="s">
        <v>5641</v>
      </c>
      <c r="B4618" s="9" t="s">
        <v>200</v>
      </c>
      <c r="C4618" s="9" t="s">
        <v>165</v>
      </c>
      <c r="D4618" s="9" t="s">
        <v>17</v>
      </c>
      <c r="E4618" s="9" t="s">
        <v>1811</v>
      </c>
      <c r="F4618" s="10">
        <v>44169</v>
      </c>
      <c r="G4618" s="10" t="str">
        <f>VLOOKUP(Table3[[#This Row],[Product ID]],[1]Products!$A:$G,2,0)</f>
        <v>Product 23</v>
      </c>
      <c r="H4618" s="22">
        <v>3</v>
      </c>
      <c r="I4618" s="9">
        <f>VLOOKUP('Consolidtaed Data'!$B6421,[1]Products!$A:$G,4,0)</f>
        <v>596</v>
      </c>
      <c r="J4618" s="9">
        <f>VLOOKUP('Consolidtaed Data'!$B6421,[1]Products!$A:$G,3,0)</f>
        <v>358</v>
      </c>
      <c r="K4618" s="9">
        <f>'Consolidtaed Data'!$J6421*'Consolidtaed Data'!$H6421</f>
        <v>1788</v>
      </c>
      <c r="L4618" s="9">
        <f>'Consolidtaed Data'!$I6421*'Consolidtaed Data'!$H6421</f>
        <v>2353</v>
      </c>
      <c r="M4618" s="9">
        <f>'Consolidtaed Data'!$L6421-'Consolidtaed Data'!$K6421</f>
        <v>496</v>
      </c>
      <c r="N4618" s="9" t="str">
        <f>VLOOKUP('Consolidtaed Data'!$C6421,[1]Locations!$A:$O,2,0)</f>
        <v>San Mateo</v>
      </c>
      <c r="O4618" s="9" t="str">
        <f>VLOOKUP('Consolidtaed Data'!$D6421,'[1]Sales People'!$A:$B,2,0)</f>
        <v>Ryan Welch</v>
      </c>
      <c r="P4618" s="9" t="str">
        <f>VLOOKUP('Consolidtaed Data'!$E6421,[1]Customers!$A:$B,2,0)</f>
        <v>Harold Matthews</v>
      </c>
      <c r="Q4618" s="11">
        <f>WEEKDAY('Consolidtaed Data'!$F6421)</f>
        <v>1</v>
      </c>
      <c r="R4618" s="9">
        <f>MONTH('Consolidtaed Data'!$F6421)</f>
        <v>5</v>
      </c>
      <c r="S4618" s="9" t="str">
        <f>TEXT(Table3[[#This Row],[Purchase Date]],"MMMM")</f>
        <v>December</v>
      </c>
      <c r="T4618" s="9">
        <f>YEAR('Consolidtaed Data'!$F6421)</f>
        <v>2021</v>
      </c>
    </row>
    <row r="4619" spans="1:20" x14ac:dyDescent="0.3">
      <c r="A4619" s="9" t="s">
        <v>5642</v>
      </c>
      <c r="B4619" s="9" t="s">
        <v>529</v>
      </c>
      <c r="C4619" s="9" t="s">
        <v>126</v>
      </c>
      <c r="D4619" s="9" t="s">
        <v>153</v>
      </c>
      <c r="E4619" s="9" t="s">
        <v>618</v>
      </c>
      <c r="F4619" s="10">
        <v>44169</v>
      </c>
      <c r="G4619" s="10" t="str">
        <f>VLOOKUP(Table3[[#This Row],[Product ID]],[1]Products!$A:$G,2,0)</f>
        <v>Product 56</v>
      </c>
      <c r="H4619" s="22">
        <v>1</v>
      </c>
      <c r="I4619" s="9">
        <f>VLOOKUP('Consolidtaed Data'!$B6538,[1]Products!$A:$G,4,0)</f>
        <v>368</v>
      </c>
      <c r="J4619" s="9">
        <f>VLOOKUP('Consolidtaed Data'!$B6538,[1]Products!$A:$G,3,0)</f>
        <v>294</v>
      </c>
      <c r="K4619" s="9">
        <f>'Consolidtaed Data'!$J6538*'Consolidtaed Data'!$H6538</f>
        <v>1305</v>
      </c>
      <c r="L4619" s="9">
        <f>'Consolidtaed Data'!$I6538*'Consolidtaed Data'!$H6538</f>
        <v>1590</v>
      </c>
      <c r="M4619" s="9">
        <f>'Consolidtaed Data'!$L6538-'Consolidtaed Data'!$K6538</f>
        <v>714</v>
      </c>
      <c r="N4619" s="9" t="str">
        <f>VLOOKUP('Consolidtaed Data'!$C6538,[1]Locations!$A:$O,2,0)</f>
        <v>Burbank</v>
      </c>
      <c r="O4619" s="9" t="str">
        <f>VLOOKUP('Consolidtaed Data'!$D6538,'[1]Sales People'!$A:$B,2,0)</f>
        <v>Eugene Holmes</v>
      </c>
      <c r="P4619" s="9" t="str">
        <f>VLOOKUP('Consolidtaed Data'!$E6538,[1]Customers!$A:$B,2,0)</f>
        <v>Thomas James</v>
      </c>
      <c r="Q4619" s="11">
        <f>WEEKDAY('Consolidtaed Data'!$F6538)</f>
        <v>4</v>
      </c>
      <c r="R4619" s="9">
        <f>MONTH('Consolidtaed Data'!$F6538)</f>
        <v>5</v>
      </c>
      <c r="S4619" s="9" t="str">
        <f>TEXT(Table3[[#This Row],[Purchase Date]],"MMMM")</f>
        <v>December</v>
      </c>
      <c r="T4619" s="9">
        <f>YEAR('Consolidtaed Data'!$F6538)</f>
        <v>2021</v>
      </c>
    </row>
    <row r="4620" spans="1:20" x14ac:dyDescent="0.3">
      <c r="A4620" s="9" t="s">
        <v>5643</v>
      </c>
      <c r="B4620" s="9" t="s">
        <v>278</v>
      </c>
      <c r="C4620" s="9" t="s">
        <v>263</v>
      </c>
      <c r="D4620" s="9" t="s">
        <v>113</v>
      </c>
      <c r="E4620" s="9" t="s">
        <v>1825</v>
      </c>
      <c r="F4620" s="10">
        <v>44169</v>
      </c>
      <c r="G4620" s="10" t="str">
        <f>VLOOKUP(Table3[[#This Row],[Product ID]],[1]Products!$A:$G,2,0)</f>
        <v>Product 75</v>
      </c>
      <c r="H4620" s="22">
        <v>1</v>
      </c>
      <c r="I4620" s="9">
        <f>VLOOKUP('Consolidtaed Data'!$B6576,[1]Products!$A:$G,4,0)</f>
        <v>356</v>
      </c>
      <c r="J4620" s="9">
        <f>VLOOKUP('Consolidtaed Data'!$B6576,[1]Products!$A:$G,3,0)</f>
        <v>292</v>
      </c>
      <c r="K4620" s="9">
        <f>'Consolidtaed Data'!$J6576*'Consolidtaed Data'!$H6576</f>
        <v>1295</v>
      </c>
      <c r="L4620" s="9">
        <f>'Consolidtaed Data'!$I6576*'Consolidtaed Data'!$H6576</f>
        <v>1639</v>
      </c>
      <c r="M4620" s="9">
        <f>'Consolidtaed Data'!$L6576-'Consolidtaed Data'!$K6576</f>
        <v>939</v>
      </c>
      <c r="N4620" s="9" t="str">
        <f>VLOOKUP('Consolidtaed Data'!$C6576,[1]Locations!$A:$O,2,0)</f>
        <v>Garden Grove</v>
      </c>
      <c r="O4620" s="9" t="str">
        <f>VLOOKUP('Consolidtaed Data'!$D6576,'[1]Sales People'!$A:$B,2,0)</f>
        <v>Jeremy Mendoza</v>
      </c>
      <c r="P4620" s="9" t="str">
        <f>VLOOKUP('Consolidtaed Data'!$E6576,[1]Customers!$A:$B,2,0)</f>
        <v>Joshua Ryan</v>
      </c>
      <c r="Q4620" s="11">
        <f>WEEKDAY('Consolidtaed Data'!$F6576)</f>
        <v>7</v>
      </c>
      <c r="R4620" s="9">
        <f>MONTH('Consolidtaed Data'!$F6576)</f>
        <v>5</v>
      </c>
      <c r="S4620" s="9" t="str">
        <f>TEXT(Table3[[#This Row],[Purchase Date]],"MMMM")</f>
        <v>December</v>
      </c>
      <c r="T4620" s="9">
        <f>YEAR('Consolidtaed Data'!$F6576)</f>
        <v>2021</v>
      </c>
    </row>
    <row r="4621" spans="1:20" x14ac:dyDescent="0.3">
      <c r="A4621" s="9" t="s">
        <v>5644</v>
      </c>
      <c r="B4621" s="9" t="s">
        <v>119</v>
      </c>
      <c r="C4621" s="9" t="s">
        <v>130</v>
      </c>
      <c r="D4621" s="9" t="s">
        <v>17</v>
      </c>
      <c r="E4621" s="9" t="s">
        <v>2592</v>
      </c>
      <c r="F4621" s="10">
        <v>44169</v>
      </c>
      <c r="G4621" s="10" t="str">
        <f>VLOOKUP(Table3[[#This Row],[Product ID]],[1]Products!$A:$G,2,0)</f>
        <v>Product 67</v>
      </c>
      <c r="H4621" s="22">
        <v>1</v>
      </c>
      <c r="I4621" s="9">
        <f>VLOOKUP('Consolidtaed Data'!$B7874,[1]Products!$A:$G,4,0)</f>
        <v>112</v>
      </c>
      <c r="J4621" s="9">
        <f>VLOOKUP('Consolidtaed Data'!$B7874,[1]Products!$A:$G,3,0)</f>
        <v>90</v>
      </c>
      <c r="K4621" s="9">
        <f>'Consolidtaed Data'!$J7874*'Consolidtaed Data'!$H7874</f>
        <v>79</v>
      </c>
      <c r="L4621" s="9">
        <f>'Consolidtaed Data'!$I7874*'Consolidtaed Data'!$H7874</f>
        <v>127</v>
      </c>
      <c r="M4621" s="9">
        <f>'Consolidtaed Data'!$L7874-'Consolidtaed Data'!$K7874</f>
        <v>570</v>
      </c>
      <c r="N4621" s="9" t="str">
        <f>VLOOKUP('Consolidtaed Data'!$C7874,[1]Locations!$A:$O,2,0)</f>
        <v>Burbank</v>
      </c>
      <c r="O4621" s="9" t="str">
        <f>VLOOKUP('Consolidtaed Data'!$D7874,'[1]Sales People'!$A:$B,2,0)</f>
        <v>Kenneth Fields</v>
      </c>
      <c r="P4621" s="9" t="str">
        <f>VLOOKUP('Consolidtaed Data'!$E7874,[1]Customers!$A:$B,2,0)</f>
        <v>Brandon Wood</v>
      </c>
      <c r="Q4621" s="11">
        <f>WEEKDAY('Consolidtaed Data'!$F7874)</f>
        <v>7</v>
      </c>
      <c r="R4621" s="9">
        <f>MONTH('Consolidtaed Data'!$F7874)</f>
        <v>8</v>
      </c>
      <c r="S4621" s="9" t="str">
        <f>TEXT(Table3[[#This Row],[Purchase Date]],"MMMM")</f>
        <v>December</v>
      </c>
      <c r="T4621" s="9">
        <f>YEAR('Consolidtaed Data'!$F7874)</f>
        <v>2021</v>
      </c>
    </row>
    <row r="4622" spans="1:20" x14ac:dyDescent="0.3">
      <c r="A4622" s="9" t="s">
        <v>5645</v>
      </c>
      <c r="B4622" s="9" t="s">
        <v>33</v>
      </c>
      <c r="C4622" s="9" t="s">
        <v>423</v>
      </c>
      <c r="D4622" s="9" t="s">
        <v>153</v>
      </c>
      <c r="E4622" s="9" t="s">
        <v>936</v>
      </c>
      <c r="F4622" s="10">
        <v>44169</v>
      </c>
      <c r="G4622" s="10" t="str">
        <f>VLOOKUP(Table3[[#This Row],[Product ID]],[1]Products!$A:$G,2,0)</f>
        <v>Product 29</v>
      </c>
      <c r="H4622" s="22">
        <v>3</v>
      </c>
      <c r="I4622" s="9">
        <f>VLOOKUP('Consolidtaed Data'!$B7899,[1]Products!$A:$G,4,0)</f>
        <v>1278</v>
      </c>
      <c r="J4622" s="9">
        <f>VLOOKUP('Consolidtaed Data'!$B7899,[1]Products!$A:$G,3,0)</f>
        <v>665</v>
      </c>
      <c r="K4622" s="9">
        <f>'Consolidtaed Data'!$J7899*'Consolidtaed Data'!$H7899</f>
        <v>838</v>
      </c>
      <c r="L4622" s="9">
        <f>'Consolidtaed Data'!$I7899*'Consolidtaed Data'!$H7899</f>
        <v>1103</v>
      </c>
      <c r="M4622" s="9">
        <f>'Consolidtaed Data'!$L7899-'Consolidtaed Data'!$K7899</f>
        <v>1353</v>
      </c>
      <c r="N4622" s="9" t="str">
        <f>VLOOKUP('Consolidtaed Data'!$C7899,[1]Locations!$A:$O,2,0)</f>
        <v>Salinas</v>
      </c>
      <c r="O4622" s="9" t="str">
        <f>VLOOKUP('Consolidtaed Data'!$D7899,'[1]Sales People'!$A:$B,2,0)</f>
        <v>Bobby Russell</v>
      </c>
      <c r="P4622" s="9" t="str">
        <f>VLOOKUP('Consolidtaed Data'!$E7899,[1]Customers!$A:$B,2,0)</f>
        <v>Nicholas Stanley</v>
      </c>
      <c r="Q4622" s="11">
        <f>WEEKDAY('Consolidtaed Data'!$F7899)</f>
        <v>2</v>
      </c>
      <c r="R4622" s="9">
        <f>MONTH('Consolidtaed Data'!$F7899)</f>
        <v>8</v>
      </c>
      <c r="S4622" s="9" t="str">
        <f>TEXT(Table3[[#This Row],[Purchase Date]],"MMMM")</f>
        <v>December</v>
      </c>
      <c r="T4622" s="9">
        <f>YEAR('Consolidtaed Data'!$F7899)</f>
        <v>2021</v>
      </c>
    </row>
    <row r="4623" spans="1:20" x14ac:dyDescent="0.3">
      <c r="A4623" s="9" t="s">
        <v>5646</v>
      </c>
      <c r="B4623" s="9" t="s">
        <v>15</v>
      </c>
      <c r="C4623" s="9" t="s">
        <v>275</v>
      </c>
      <c r="D4623" s="9" t="s">
        <v>43</v>
      </c>
      <c r="E4623" s="9" t="s">
        <v>1236</v>
      </c>
      <c r="F4623" s="10">
        <v>44169</v>
      </c>
      <c r="G4623" s="10" t="str">
        <f>VLOOKUP(Table3[[#This Row],[Product ID]],[1]Products!$A:$G,2,0)</f>
        <v>Product 38</v>
      </c>
      <c r="H4623" s="22">
        <v>2</v>
      </c>
      <c r="I4623" s="9">
        <f>VLOOKUP('Consolidtaed Data'!$B8017,[1]Products!$A:$G,4,0)</f>
        <v>1566</v>
      </c>
      <c r="J4623" s="9">
        <f>VLOOKUP('Consolidtaed Data'!$B8017,[1]Products!$A:$G,3,0)</f>
        <v>1190</v>
      </c>
      <c r="K4623" s="9">
        <f>'Consolidtaed Data'!$J8017*'Consolidtaed Data'!$H8017</f>
        <v>561</v>
      </c>
      <c r="L4623" s="9">
        <f>'Consolidtaed Data'!$I8017*'Consolidtaed Data'!$H8017</f>
        <v>684</v>
      </c>
      <c r="M4623" s="9">
        <f>'Consolidtaed Data'!$L8017-'Consolidtaed Data'!$K8017</f>
        <v>180</v>
      </c>
      <c r="N4623" s="9" t="str">
        <f>VLOOKUP('Consolidtaed Data'!$C8017,[1]Locations!$A:$O,2,0)</f>
        <v>Irvine</v>
      </c>
      <c r="O4623" s="9" t="str">
        <f>VLOOKUP('Consolidtaed Data'!$D8017,'[1]Sales People'!$A:$B,2,0)</f>
        <v>Jimmy Young</v>
      </c>
      <c r="P4623" s="9" t="str">
        <f>VLOOKUP('Consolidtaed Data'!$E8017,[1]Customers!$A:$B,2,0)</f>
        <v>Roy Bennett</v>
      </c>
      <c r="Q4623" s="11">
        <f>WEEKDAY('Consolidtaed Data'!$F8017)</f>
        <v>5</v>
      </c>
      <c r="R4623" s="9">
        <f>MONTH('Consolidtaed Data'!$F8017)</f>
        <v>9</v>
      </c>
      <c r="S4623" s="9" t="str">
        <f>TEXT(Table3[[#This Row],[Purchase Date]],"MMMM")</f>
        <v>December</v>
      </c>
      <c r="T4623" s="9">
        <f>YEAR('Consolidtaed Data'!$F8017)</f>
        <v>2021</v>
      </c>
    </row>
    <row r="4624" spans="1:20" x14ac:dyDescent="0.3">
      <c r="A4624" s="9" t="s">
        <v>5647</v>
      </c>
      <c r="B4624" s="9" t="s">
        <v>322</v>
      </c>
      <c r="C4624" s="9" t="s">
        <v>210</v>
      </c>
      <c r="D4624" s="9" t="s">
        <v>229</v>
      </c>
      <c r="E4624" s="9" t="s">
        <v>1608</v>
      </c>
      <c r="F4624" s="10">
        <v>44169</v>
      </c>
      <c r="G4624" s="10" t="str">
        <f>VLOOKUP(Table3[[#This Row],[Product ID]],[1]Products!$A:$G,2,0)</f>
        <v>Product 43</v>
      </c>
      <c r="H4624" s="22">
        <v>1</v>
      </c>
      <c r="I4624" s="9">
        <f>VLOOKUP('Consolidtaed Data'!$B8603,[1]Products!$A:$G,4,0)</f>
        <v>1119</v>
      </c>
      <c r="J4624" s="9">
        <f>VLOOKUP('Consolidtaed Data'!$B8603,[1]Products!$A:$G,3,0)</f>
        <v>683</v>
      </c>
      <c r="K4624" s="9">
        <f>'Consolidtaed Data'!$J8603*'Consolidtaed Data'!$H8603</f>
        <v>832</v>
      </c>
      <c r="L4624" s="9">
        <f>'Consolidtaed Data'!$I8603*'Consolidtaed Data'!$H8603</f>
        <v>1206</v>
      </c>
      <c r="M4624" s="9">
        <f>'Consolidtaed Data'!$L8603-'Consolidtaed Data'!$K8603</f>
        <v>722</v>
      </c>
      <c r="N4624" s="9" t="str">
        <f>VLOOKUP('Consolidtaed Data'!$C8603,[1]Locations!$A:$O,2,0)</f>
        <v>Concord</v>
      </c>
      <c r="O4624" s="9" t="str">
        <f>VLOOKUP('Consolidtaed Data'!$D8603,'[1]Sales People'!$A:$B,2,0)</f>
        <v>Martin Perry</v>
      </c>
      <c r="P4624" s="9" t="str">
        <f>VLOOKUP('Consolidtaed Data'!$E8603,[1]Customers!$A:$B,2,0)</f>
        <v>Ronald Duncan</v>
      </c>
      <c r="Q4624" s="11">
        <f>WEEKDAY('Consolidtaed Data'!$F8603)</f>
        <v>7</v>
      </c>
      <c r="R4624" s="9">
        <f>MONTH('Consolidtaed Data'!$F8603)</f>
        <v>10</v>
      </c>
      <c r="S4624" s="9" t="str">
        <f>TEXT(Table3[[#This Row],[Purchase Date]],"MMMM")</f>
        <v>December</v>
      </c>
      <c r="T4624" s="9">
        <f>YEAR('Consolidtaed Data'!$F8603)</f>
        <v>2021</v>
      </c>
    </row>
    <row r="4625" spans="1:20" x14ac:dyDescent="0.3">
      <c r="A4625" s="9" t="s">
        <v>5648</v>
      </c>
      <c r="B4625" s="9" t="s">
        <v>79</v>
      </c>
      <c r="C4625" s="9" t="s">
        <v>30</v>
      </c>
      <c r="D4625" s="9" t="s">
        <v>64</v>
      </c>
      <c r="E4625" s="9" t="s">
        <v>279</v>
      </c>
      <c r="F4625" s="10">
        <v>44169</v>
      </c>
      <c r="G4625" s="10" t="str">
        <f>VLOOKUP(Table3[[#This Row],[Product ID]],[1]Products!$A:$G,2,0)</f>
        <v>Product 80</v>
      </c>
      <c r="H4625" s="22">
        <v>1</v>
      </c>
      <c r="I4625" s="9">
        <f>VLOOKUP('Consolidtaed Data'!$B9185,[1]Products!$A:$G,4,0)</f>
        <v>1467</v>
      </c>
      <c r="J4625" s="9">
        <f>VLOOKUP('Consolidtaed Data'!$B9185,[1]Products!$A:$G,3,0)</f>
        <v>807</v>
      </c>
      <c r="K4625" s="9">
        <f>'Consolidtaed Data'!$J9185*'Consolidtaed Data'!$H9185</f>
        <v>3753</v>
      </c>
      <c r="L4625" s="9">
        <f>'Consolidtaed Data'!$I9185*'Consolidtaed Data'!$H9185</f>
        <v>4578</v>
      </c>
      <c r="M4625" s="9">
        <f>'Consolidtaed Data'!$L9185-'Consolidtaed Data'!$K9185</f>
        <v>990</v>
      </c>
      <c r="N4625" s="9" t="str">
        <f>VLOOKUP('Consolidtaed Data'!$C9185,[1]Locations!$A:$O,2,0)</f>
        <v>Santa Clarita</v>
      </c>
      <c r="O4625" s="9" t="str">
        <f>VLOOKUP('Consolidtaed Data'!$D9185,'[1]Sales People'!$A:$B,2,0)</f>
        <v>Clarence Fox</v>
      </c>
      <c r="P4625" s="9" t="str">
        <f>VLOOKUP('Consolidtaed Data'!$E9185,[1]Customers!$A:$B,2,0)</f>
        <v>Matthew Duncan</v>
      </c>
      <c r="Q4625" s="11">
        <f>WEEKDAY('Consolidtaed Data'!$F9185)</f>
        <v>6</v>
      </c>
      <c r="R4625" s="9">
        <f>MONTH('Consolidtaed Data'!$F9185)</f>
        <v>11</v>
      </c>
      <c r="S4625" s="9" t="str">
        <f>TEXT(Table3[[#This Row],[Purchase Date]],"MMMM")</f>
        <v>December</v>
      </c>
      <c r="T4625" s="9">
        <f>YEAR('Consolidtaed Data'!$F9185)</f>
        <v>2021</v>
      </c>
    </row>
    <row r="4626" spans="1:20" x14ac:dyDescent="0.3">
      <c r="A4626" s="9" t="s">
        <v>5649</v>
      </c>
      <c r="B4626" s="9" t="s">
        <v>62</v>
      </c>
      <c r="C4626" s="9" t="s">
        <v>178</v>
      </c>
      <c r="D4626" s="9" t="s">
        <v>235</v>
      </c>
      <c r="E4626" s="9" t="s">
        <v>841</v>
      </c>
      <c r="F4626" s="10">
        <v>44169</v>
      </c>
      <c r="G4626" s="10" t="str">
        <f>VLOOKUP(Table3[[#This Row],[Product ID]],[1]Products!$A:$G,2,0)</f>
        <v>Product 17</v>
      </c>
      <c r="H4626" s="22">
        <v>3</v>
      </c>
      <c r="I4626" s="9">
        <f>VLOOKUP('Consolidtaed Data'!$B9204,[1]Products!$A:$G,4,0)</f>
        <v>1526</v>
      </c>
      <c r="J4626" s="9">
        <f>VLOOKUP('Consolidtaed Data'!$B9204,[1]Products!$A:$G,3,0)</f>
        <v>1251</v>
      </c>
      <c r="K4626" s="9">
        <f>'Consolidtaed Data'!$J9204*'Consolidtaed Data'!$H9204</f>
        <v>534</v>
      </c>
      <c r="L4626" s="9">
        <f>'Consolidtaed Data'!$I9204*'Consolidtaed Data'!$H9204</f>
        <v>847</v>
      </c>
      <c r="M4626" s="9">
        <f>'Consolidtaed Data'!$L9204-'Consolidtaed Data'!$K9204</f>
        <v>222</v>
      </c>
      <c r="N4626" s="9" t="str">
        <f>VLOOKUP('Consolidtaed Data'!$C9204,[1]Locations!$A:$O,2,0)</f>
        <v>Fresno</v>
      </c>
      <c r="O4626" s="9" t="str">
        <f>VLOOKUP('Consolidtaed Data'!$D9204,'[1]Sales People'!$A:$B,2,0)</f>
        <v>Walter Cook</v>
      </c>
      <c r="P4626" s="9" t="str">
        <f>VLOOKUP('Consolidtaed Data'!$E9204,[1]Customers!$A:$B,2,0)</f>
        <v>Martin Johnston</v>
      </c>
      <c r="Q4626" s="11">
        <f>WEEKDAY('Consolidtaed Data'!$F9204)</f>
        <v>7</v>
      </c>
      <c r="R4626" s="9">
        <f>MONTH('Consolidtaed Data'!$F9204)</f>
        <v>11</v>
      </c>
      <c r="S4626" s="9" t="str">
        <f>TEXT(Table3[[#This Row],[Purchase Date]],"MMMM")</f>
        <v>December</v>
      </c>
      <c r="T4626" s="9">
        <f>YEAR('Consolidtaed Data'!$F9204)</f>
        <v>2021</v>
      </c>
    </row>
    <row r="4627" spans="1:20" x14ac:dyDescent="0.3">
      <c r="A4627" s="9" t="s">
        <v>5650</v>
      </c>
      <c r="B4627" s="9" t="s">
        <v>129</v>
      </c>
      <c r="C4627" s="9" t="s">
        <v>469</v>
      </c>
      <c r="D4627" s="9" t="s">
        <v>235</v>
      </c>
      <c r="E4627" s="9" t="s">
        <v>716</v>
      </c>
      <c r="F4627" s="10">
        <v>44169</v>
      </c>
      <c r="G4627" s="10" t="str">
        <f>VLOOKUP(Table3[[#This Row],[Product ID]],[1]Products!$A:$G,2,0)</f>
        <v>Product 47</v>
      </c>
      <c r="H4627" s="22">
        <v>3</v>
      </c>
      <c r="I4627" s="9">
        <f>VLOOKUP('Consolidtaed Data'!$B9355,[1]Products!$A:$G,4,0)</f>
        <v>1467</v>
      </c>
      <c r="J4627" s="9">
        <f>VLOOKUP('Consolidtaed Data'!$B9355,[1]Products!$A:$G,3,0)</f>
        <v>807</v>
      </c>
      <c r="K4627" s="9">
        <f>'Consolidtaed Data'!$J9355*'Consolidtaed Data'!$H9355</f>
        <v>945</v>
      </c>
      <c r="L4627" s="9">
        <f>'Consolidtaed Data'!$I9355*'Consolidtaed Data'!$H9355</f>
        <v>1889</v>
      </c>
      <c r="M4627" s="9">
        <f>'Consolidtaed Data'!$L9355-'Consolidtaed Data'!$K9355</f>
        <v>1674</v>
      </c>
      <c r="N4627" s="9" t="str">
        <f>VLOOKUP('Consolidtaed Data'!$C9355,[1]Locations!$A:$O,2,0)</f>
        <v>Richmond</v>
      </c>
      <c r="O4627" s="9" t="str">
        <f>VLOOKUP('Consolidtaed Data'!$D9355,'[1]Sales People'!$A:$B,2,0)</f>
        <v>Jeremy Mendoza</v>
      </c>
      <c r="P4627" s="9" t="str">
        <f>VLOOKUP('Consolidtaed Data'!$E9355,[1]Customers!$A:$B,2,0)</f>
        <v>Anthony Torres</v>
      </c>
      <c r="Q4627" s="11">
        <f>WEEKDAY('Consolidtaed Data'!$F9355)</f>
        <v>3</v>
      </c>
      <c r="R4627" s="9">
        <f>MONTH('Consolidtaed Data'!$F9355)</f>
        <v>12</v>
      </c>
      <c r="S4627" s="9" t="str">
        <f>TEXT(Table3[[#This Row],[Purchase Date]],"MMMM")</f>
        <v>December</v>
      </c>
      <c r="T4627" s="9">
        <f>YEAR('Consolidtaed Data'!$F9355)</f>
        <v>2021</v>
      </c>
    </row>
    <row r="4628" spans="1:20" x14ac:dyDescent="0.3">
      <c r="A4628" s="9" t="s">
        <v>5651</v>
      </c>
      <c r="B4628" s="9" t="s">
        <v>238</v>
      </c>
      <c r="C4628" s="9" t="s">
        <v>90</v>
      </c>
      <c r="D4628" s="9" t="s">
        <v>241</v>
      </c>
      <c r="E4628" s="9" t="s">
        <v>2219</v>
      </c>
      <c r="F4628" s="10">
        <v>44169</v>
      </c>
      <c r="G4628" s="10" t="str">
        <f>VLOOKUP(Table3[[#This Row],[Product ID]],[1]Products!$A:$G,2,0)</f>
        <v>Product 49</v>
      </c>
      <c r="H4628" s="22">
        <v>3</v>
      </c>
      <c r="I4628" s="9">
        <f>VLOOKUP('Consolidtaed Data'!$B9495,[1]Products!$A:$G,4,0)</f>
        <v>596</v>
      </c>
      <c r="J4628" s="9">
        <f>VLOOKUP('Consolidtaed Data'!$B9495,[1]Products!$A:$G,3,0)</f>
        <v>358</v>
      </c>
      <c r="K4628" s="9">
        <f>'Consolidtaed Data'!$J9495*'Consolidtaed Data'!$H9495</f>
        <v>2728</v>
      </c>
      <c r="L4628" s="9">
        <f>'Consolidtaed Data'!$I9495*'Consolidtaed Data'!$H9495</f>
        <v>5352</v>
      </c>
      <c r="M4628" s="9">
        <f>'Consolidtaed Data'!$L9495-'Consolidtaed Data'!$K9495</f>
        <v>137</v>
      </c>
      <c r="N4628" s="9" t="str">
        <f>VLOOKUP('Consolidtaed Data'!$C9495,[1]Locations!$A:$O,2,0)</f>
        <v>East Los Angeles</v>
      </c>
      <c r="O4628" s="9" t="str">
        <f>VLOOKUP('Consolidtaed Data'!$D9495,'[1]Sales People'!$A:$B,2,0)</f>
        <v>Scott Clark</v>
      </c>
      <c r="P4628" s="9" t="str">
        <f>VLOOKUP('Consolidtaed Data'!$E9495,[1]Customers!$A:$B,2,0)</f>
        <v>Walter Baker</v>
      </c>
      <c r="Q4628" s="11">
        <f>WEEKDAY('Consolidtaed Data'!$F9495)</f>
        <v>1</v>
      </c>
      <c r="R4628" s="9">
        <f>MONTH('Consolidtaed Data'!$F9495)</f>
        <v>12</v>
      </c>
      <c r="S4628" s="9" t="str">
        <f>TEXT(Table3[[#This Row],[Purchase Date]],"MMMM")</f>
        <v>December</v>
      </c>
      <c r="T4628" s="9">
        <f>YEAR('Consolidtaed Data'!$F9495)</f>
        <v>2021</v>
      </c>
    </row>
    <row r="4629" spans="1:20" x14ac:dyDescent="0.3">
      <c r="A4629" s="9" t="s">
        <v>5652</v>
      </c>
      <c r="B4629" s="9" t="s">
        <v>529</v>
      </c>
      <c r="C4629" s="9" t="s">
        <v>205</v>
      </c>
      <c r="D4629" s="9" t="s">
        <v>95</v>
      </c>
      <c r="E4629" s="9" t="s">
        <v>611</v>
      </c>
      <c r="F4629" s="10">
        <v>44170</v>
      </c>
      <c r="G4629" s="10" t="str">
        <f>VLOOKUP(Table3[[#This Row],[Product ID]],[1]Products!$A:$G,2,0)</f>
        <v>Product 56</v>
      </c>
      <c r="H4629" s="22">
        <v>4</v>
      </c>
      <c r="I4629" s="9">
        <f>VLOOKUP('Consolidtaed Data'!$B4976,[1]Products!$A:$G,4,0)</f>
        <v>596</v>
      </c>
      <c r="J4629" s="9">
        <f>VLOOKUP('Consolidtaed Data'!$B4976,[1]Products!$A:$G,3,0)</f>
        <v>358</v>
      </c>
      <c r="K4629" s="9">
        <f>'Consolidtaed Data'!$J4976*'Consolidtaed Data'!$H4976</f>
        <v>872</v>
      </c>
      <c r="L4629" s="9">
        <f>'Consolidtaed Data'!$I4976*'Consolidtaed Data'!$H4976</f>
        <v>1743</v>
      </c>
      <c r="M4629" s="9">
        <f>'Consolidtaed Data'!$L4976-'Consolidtaed Data'!$K4976</f>
        <v>48</v>
      </c>
      <c r="N4629" s="9" t="str">
        <f>VLOOKUP('Consolidtaed Data'!$C4976,[1]Locations!$A:$O,2,0)</f>
        <v>Pasadena</v>
      </c>
      <c r="O4629" s="9" t="str">
        <f>VLOOKUP('Consolidtaed Data'!$D4976,'[1]Sales People'!$A:$B,2,0)</f>
        <v>Martin Carr</v>
      </c>
      <c r="P4629" s="9" t="str">
        <f>VLOOKUP('Consolidtaed Data'!$E4976,[1]Customers!$A:$B,2,0)</f>
        <v>Alan Green</v>
      </c>
      <c r="Q4629" s="11">
        <f>WEEKDAY('Consolidtaed Data'!$F4976)</f>
        <v>5</v>
      </c>
      <c r="R4629" s="9">
        <f>MONTH('Consolidtaed Data'!$F4976)</f>
        <v>12</v>
      </c>
      <c r="S4629" s="9" t="str">
        <f>TEXT(Table3[[#This Row],[Purchase Date]],"MMMM")</f>
        <v>December</v>
      </c>
      <c r="T4629" s="9">
        <f>YEAR('Consolidtaed Data'!$F4976)</f>
        <v>2020</v>
      </c>
    </row>
    <row r="4630" spans="1:20" x14ac:dyDescent="0.3">
      <c r="A4630" s="9" t="s">
        <v>5653</v>
      </c>
      <c r="B4630" s="9" t="s">
        <v>266</v>
      </c>
      <c r="C4630" s="9" t="s">
        <v>196</v>
      </c>
      <c r="D4630" s="9" t="s">
        <v>68</v>
      </c>
      <c r="E4630" s="9" t="s">
        <v>1568</v>
      </c>
      <c r="F4630" s="10">
        <v>44170</v>
      </c>
      <c r="G4630" s="10" t="str">
        <f>VLOOKUP(Table3[[#This Row],[Product ID]],[1]Products!$A:$G,2,0)</f>
        <v>Product 92</v>
      </c>
      <c r="H4630" s="22">
        <v>1</v>
      </c>
      <c r="I4630" s="9">
        <f>VLOOKUP('Consolidtaed Data'!$B5220,[1]Products!$A:$G,4,0)</f>
        <v>667</v>
      </c>
      <c r="J4630" s="9">
        <f>VLOOKUP('Consolidtaed Data'!$B5220,[1]Products!$A:$G,3,0)</f>
        <v>387</v>
      </c>
      <c r="K4630" s="9">
        <f>'Consolidtaed Data'!$J5220*'Consolidtaed Data'!$H5220</f>
        <v>2216</v>
      </c>
      <c r="L4630" s="9">
        <f>'Consolidtaed Data'!$I5220*'Consolidtaed Data'!$H5220</f>
        <v>2702</v>
      </c>
      <c r="M4630" s="9">
        <f>'Consolidtaed Data'!$L5220-'Consolidtaed Data'!$K5220</f>
        <v>107</v>
      </c>
      <c r="N4630" s="9" t="str">
        <f>VLOOKUP('Consolidtaed Data'!$C5220,[1]Locations!$A:$O,2,0)</f>
        <v>San Jose</v>
      </c>
      <c r="O4630" s="9" t="str">
        <f>VLOOKUP('Consolidtaed Data'!$D5220,'[1]Sales People'!$A:$B,2,0)</f>
        <v>Charles Harper</v>
      </c>
      <c r="P4630" s="9" t="str">
        <f>VLOOKUP('Consolidtaed Data'!$E5220,[1]Customers!$A:$B,2,0)</f>
        <v>Juan Hunt</v>
      </c>
      <c r="Q4630" s="11">
        <f>WEEKDAY('Consolidtaed Data'!$F5220)</f>
        <v>3</v>
      </c>
      <c r="R4630" s="9">
        <f>MONTH('Consolidtaed Data'!$F5220)</f>
        <v>1</v>
      </c>
      <c r="S4630" s="9" t="str">
        <f>TEXT(Table3[[#This Row],[Purchase Date]],"MMMM")</f>
        <v>December</v>
      </c>
      <c r="T4630" s="9">
        <f>YEAR('Consolidtaed Data'!$F5220)</f>
        <v>2021</v>
      </c>
    </row>
    <row r="4631" spans="1:20" x14ac:dyDescent="0.3">
      <c r="A4631" s="9" t="s">
        <v>5654</v>
      </c>
      <c r="B4631" s="9" t="s">
        <v>549</v>
      </c>
      <c r="C4631" s="9" t="s">
        <v>469</v>
      </c>
      <c r="D4631" s="9" t="s">
        <v>22</v>
      </c>
      <c r="E4631" s="9" t="s">
        <v>334</v>
      </c>
      <c r="F4631" s="10">
        <v>44170</v>
      </c>
      <c r="G4631" s="10" t="str">
        <f>VLOOKUP(Table3[[#This Row],[Product ID]],[1]Products!$A:$G,2,0)</f>
        <v>Product 10</v>
      </c>
      <c r="H4631" s="22">
        <v>1</v>
      </c>
      <c r="I4631" s="9">
        <f>VLOOKUP('Consolidtaed Data'!$B5296,[1]Products!$A:$G,4,0)</f>
        <v>530</v>
      </c>
      <c r="J4631" s="9">
        <f>VLOOKUP('Consolidtaed Data'!$B5296,[1]Products!$A:$G,3,0)</f>
        <v>424</v>
      </c>
      <c r="K4631" s="9">
        <f>'Consolidtaed Data'!$J5296*'Consolidtaed Data'!$H5296</f>
        <v>538</v>
      </c>
      <c r="L4631" s="9">
        <f>'Consolidtaed Data'!$I5296*'Consolidtaed Data'!$H5296</f>
        <v>736</v>
      </c>
      <c r="M4631" s="9">
        <f>'Consolidtaed Data'!$L5296-'Consolidtaed Data'!$K5296</f>
        <v>606</v>
      </c>
      <c r="N4631" s="9" t="str">
        <f>VLOOKUP('Consolidtaed Data'!$C5296,[1]Locations!$A:$O,2,0)</f>
        <v>Modesto</v>
      </c>
      <c r="O4631" s="9" t="str">
        <f>VLOOKUP('Consolidtaed Data'!$D5296,'[1]Sales People'!$A:$B,2,0)</f>
        <v>Martin Carr</v>
      </c>
      <c r="P4631" s="9" t="str">
        <f>VLOOKUP('Consolidtaed Data'!$E5296,[1]Customers!$A:$B,2,0)</f>
        <v>Andrew Graham</v>
      </c>
      <c r="Q4631" s="11">
        <f>WEEKDAY('Consolidtaed Data'!$F5296)</f>
        <v>2</v>
      </c>
      <c r="R4631" s="9">
        <f>MONTH('Consolidtaed Data'!$F5296)</f>
        <v>1</v>
      </c>
      <c r="S4631" s="9" t="str">
        <f>TEXT(Table3[[#This Row],[Purchase Date]],"MMMM")</f>
        <v>December</v>
      </c>
      <c r="T4631" s="9">
        <f>YEAR('Consolidtaed Data'!$F5296)</f>
        <v>2021</v>
      </c>
    </row>
    <row r="4632" spans="1:20" x14ac:dyDescent="0.3">
      <c r="A4632" s="9" t="s">
        <v>5655</v>
      </c>
      <c r="B4632" s="9" t="s">
        <v>278</v>
      </c>
      <c r="C4632" s="9" t="s">
        <v>25</v>
      </c>
      <c r="D4632" s="9" t="s">
        <v>9</v>
      </c>
      <c r="E4632" s="9" t="s">
        <v>863</v>
      </c>
      <c r="F4632" s="10">
        <v>44170</v>
      </c>
      <c r="G4632" s="10" t="str">
        <f>VLOOKUP(Table3[[#This Row],[Product ID]],[1]Products!$A:$G,2,0)</f>
        <v>Product 75</v>
      </c>
      <c r="H4632" s="22">
        <v>1</v>
      </c>
      <c r="I4632" s="9">
        <f>VLOOKUP('Consolidtaed Data'!$B5723,[1]Products!$A:$G,4,0)</f>
        <v>951</v>
      </c>
      <c r="J4632" s="9">
        <f>VLOOKUP('Consolidtaed Data'!$B5723,[1]Products!$A:$G,3,0)</f>
        <v>504</v>
      </c>
      <c r="K4632" s="9">
        <f>'Consolidtaed Data'!$J5723*'Consolidtaed Data'!$H5723</f>
        <v>945</v>
      </c>
      <c r="L4632" s="9">
        <f>'Consolidtaed Data'!$I5723*'Consolidtaed Data'!$H5723</f>
        <v>1889</v>
      </c>
      <c r="M4632" s="9">
        <f>'Consolidtaed Data'!$L5723-'Consolidtaed Data'!$K5723</f>
        <v>206</v>
      </c>
      <c r="N4632" s="9" t="str">
        <f>VLOOKUP('Consolidtaed Data'!$C5723,[1]Locations!$A:$O,2,0)</f>
        <v>Vista</v>
      </c>
      <c r="O4632" s="9" t="str">
        <f>VLOOKUP('Consolidtaed Data'!$D5723,'[1]Sales People'!$A:$B,2,0)</f>
        <v>Patrick Ruiz</v>
      </c>
      <c r="P4632" s="9" t="str">
        <f>VLOOKUP('Consolidtaed Data'!$E5723,[1]Customers!$A:$B,2,0)</f>
        <v>Andrew Peters</v>
      </c>
      <c r="Q4632" s="11">
        <f>WEEKDAY('Consolidtaed Data'!$F5723)</f>
        <v>7</v>
      </c>
      <c r="R4632" s="9">
        <f>MONTH('Consolidtaed Data'!$F5723)</f>
        <v>2</v>
      </c>
      <c r="S4632" s="9" t="str">
        <f>TEXT(Table3[[#This Row],[Purchase Date]],"MMMM")</f>
        <v>December</v>
      </c>
      <c r="T4632" s="9">
        <f>YEAR('Consolidtaed Data'!$F5723)</f>
        <v>2021</v>
      </c>
    </row>
    <row r="4633" spans="1:20" x14ac:dyDescent="0.3">
      <c r="A4633" s="9" t="s">
        <v>5656</v>
      </c>
      <c r="B4633" s="9" t="s">
        <v>373</v>
      </c>
      <c r="C4633" s="9" t="s">
        <v>63</v>
      </c>
      <c r="D4633" s="9" t="s">
        <v>68</v>
      </c>
      <c r="E4633" s="9" t="s">
        <v>445</v>
      </c>
      <c r="F4633" s="10">
        <v>44170</v>
      </c>
      <c r="G4633" s="10" t="str">
        <f>VLOOKUP(Table3[[#This Row],[Product ID]],[1]Products!$A:$G,2,0)</f>
        <v>Product 66</v>
      </c>
      <c r="H4633" s="22">
        <v>1</v>
      </c>
      <c r="I4633" s="9">
        <f>VLOOKUP('Consolidtaed Data'!$B6164,[1]Products!$A:$G,4,0)</f>
        <v>2497</v>
      </c>
      <c r="J4633" s="9">
        <f>VLOOKUP('Consolidtaed Data'!$B6164,[1]Products!$A:$G,3,0)</f>
        <v>1473</v>
      </c>
      <c r="K4633" s="9">
        <f>'Consolidtaed Data'!$J6164*'Consolidtaed Data'!$H6164</f>
        <v>791</v>
      </c>
      <c r="L4633" s="9">
        <f>'Consolidtaed Data'!$I6164*'Consolidtaed Data'!$H6164</f>
        <v>1522</v>
      </c>
      <c r="M4633" s="9">
        <f>'Consolidtaed Data'!$L6164-'Consolidtaed Data'!$K6164</f>
        <v>377</v>
      </c>
      <c r="N4633" s="9" t="str">
        <f>VLOOKUP('Consolidtaed Data'!$C6164,[1]Locations!$A:$O,2,0)</f>
        <v>Stockton</v>
      </c>
      <c r="O4633" s="9" t="str">
        <f>VLOOKUP('Consolidtaed Data'!$D6164,'[1]Sales People'!$A:$B,2,0)</f>
        <v>John Reyes</v>
      </c>
      <c r="P4633" s="9" t="str">
        <f>VLOOKUP('Consolidtaed Data'!$E6164,[1]Customers!$A:$B,2,0)</f>
        <v>Edward Williams</v>
      </c>
      <c r="Q4633" s="11">
        <f>WEEKDAY('Consolidtaed Data'!$F6164)</f>
        <v>4</v>
      </c>
      <c r="R4633" s="9">
        <f>MONTH('Consolidtaed Data'!$F6164)</f>
        <v>4</v>
      </c>
      <c r="S4633" s="9" t="str">
        <f>TEXT(Table3[[#This Row],[Purchase Date]],"MMMM")</f>
        <v>December</v>
      </c>
      <c r="T4633" s="9">
        <f>YEAR('Consolidtaed Data'!$F6164)</f>
        <v>2021</v>
      </c>
    </row>
    <row r="4634" spans="1:20" x14ac:dyDescent="0.3">
      <c r="A4634" s="9" t="s">
        <v>5657</v>
      </c>
      <c r="B4634" s="9" t="s">
        <v>191</v>
      </c>
      <c r="C4634" s="9" t="s">
        <v>302</v>
      </c>
      <c r="D4634" s="9" t="s">
        <v>43</v>
      </c>
      <c r="E4634" s="9" t="s">
        <v>784</v>
      </c>
      <c r="F4634" s="10">
        <v>44170</v>
      </c>
      <c r="G4634" s="10" t="str">
        <f>VLOOKUP(Table3[[#This Row],[Product ID]],[1]Products!$A:$G,2,0)</f>
        <v>Product 36</v>
      </c>
      <c r="H4634" s="22">
        <v>4</v>
      </c>
      <c r="I4634" s="9">
        <f>VLOOKUP('Consolidtaed Data'!$B7898,[1]Products!$A:$G,4,0)</f>
        <v>203</v>
      </c>
      <c r="J4634" s="9">
        <f>VLOOKUP('Consolidtaed Data'!$B7898,[1]Products!$A:$G,3,0)</f>
        <v>154</v>
      </c>
      <c r="K4634" s="9">
        <f>'Consolidtaed Data'!$J7898*'Consolidtaed Data'!$H7898</f>
        <v>389</v>
      </c>
      <c r="L4634" s="9">
        <f>'Consolidtaed Data'!$I7898*'Consolidtaed Data'!$H7898</f>
        <v>637</v>
      </c>
      <c r="M4634" s="9">
        <f>'Consolidtaed Data'!$L7898-'Consolidtaed Data'!$K7898</f>
        <v>660</v>
      </c>
      <c r="N4634" s="9" t="str">
        <f>VLOOKUP('Consolidtaed Data'!$C7898,[1]Locations!$A:$O,2,0)</f>
        <v>Fontana</v>
      </c>
      <c r="O4634" s="9" t="str">
        <f>VLOOKUP('Consolidtaed Data'!$D7898,'[1]Sales People'!$A:$B,2,0)</f>
        <v>Howard Sims</v>
      </c>
      <c r="P4634" s="9" t="str">
        <f>VLOOKUP('Consolidtaed Data'!$E7898,[1]Customers!$A:$B,2,0)</f>
        <v>Ralph Elliott</v>
      </c>
      <c r="Q4634" s="11">
        <f>WEEKDAY('Consolidtaed Data'!$F7898)</f>
        <v>2</v>
      </c>
      <c r="R4634" s="9">
        <f>MONTH('Consolidtaed Data'!$F7898)</f>
        <v>8</v>
      </c>
      <c r="S4634" s="9" t="str">
        <f>TEXT(Table3[[#This Row],[Purchase Date]],"MMMM")</f>
        <v>December</v>
      </c>
      <c r="T4634" s="9">
        <f>YEAR('Consolidtaed Data'!$F7898)</f>
        <v>2021</v>
      </c>
    </row>
    <row r="4635" spans="1:20" x14ac:dyDescent="0.3">
      <c r="A4635" s="9" t="s">
        <v>5658</v>
      </c>
      <c r="B4635" s="9" t="s">
        <v>139</v>
      </c>
      <c r="C4635" s="9" t="s">
        <v>249</v>
      </c>
      <c r="D4635" s="9" t="s">
        <v>91</v>
      </c>
      <c r="E4635" s="9" t="s">
        <v>4065</v>
      </c>
      <c r="F4635" s="10">
        <v>44170</v>
      </c>
      <c r="G4635" s="10" t="str">
        <f>VLOOKUP(Table3[[#This Row],[Product ID]],[1]Products!$A:$G,2,0)</f>
        <v>Product 13</v>
      </c>
      <c r="H4635" s="22">
        <v>1</v>
      </c>
      <c r="I4635" s="9">
        <f>VLOOKUP('Consolidtaed Data'!$B7986,[1]Products!$A:$G,4,0)</f>
        <v>1889</v>
      </c>
      <c r="J4635" s="9">
        <f>VLOOKUP('Consolidtaed Data'!$B7986,[1]Products!$A:$G,3,0)</f>
        <v>945</v>
      </c>
      <c r="K4635" s="9">
        <f>'Consolidtaed Data'!$J7986*'Consolidtaed Data'!$H7986</f>
        <v>510</v>
      </c>
      <c r="L4635" s="9">
        <f>'Consolidtaed Data'!$I7986*'Consolidtaed Data'!$H7986</f>
        <v>784</v>
      </c>
      <c r="M4635" s="9">
        <f>'Consolidtaed Data'!$L7986-'Consolidtaed Data'!$K7986</f>
        <v>495</v>
      </c>
      <c r="N4635" s="9" t="str">
        <f>VLOOKUP('Consolidtaed Data'!$C7986,[1]Locations!$A:$O,2,0)</f>
        <v>Rancho Cucamonga</v>
      </c>
      <c r="O4635" s="9" t="str">
        <f>VLOOKUP('Consolidtaed Data'!$D7986,'[1]Sales People'!$A:$B,2,0)</f>
        <v>Henry Nelson</v>
      </c>
      <c r="P4635" s="9" t="str">
        <f>VLOOKUP('Consolidtaed Data'!$E7986,[1]Customers!$A:$B,2,0)</f>
        <v>Carl Jones</v>
      </c>
      <c r="Q4635" s="11">
        <f>WEEKDAY('Consolidtaed Data'!$F7986)</f>
        <v>2</v>
      </c>
      <c r="R4635" s="9">
        <f>MONTH('Consolidtaed Data'!$F7986)</f>
        <v>8</v>
      </c>
      <c r="S4635" s="9" t="str">
        <f>TEXT(Table3[[#This Row],[Purchase Date]],"MMMM")</f>
        <v>December</v>
      </c>
      <c r="T4635" s="9">
        <f>YEAR('Consolidtaed Data'!$F7986)</f>
        <v>2021</v>
      </c>
    </row>
    <row r="4636" spans="1:20" x14ac:dyDescent="0.3">
      <c r="A4636" s="9" t="s">
        <v>5659</v>
      </c>
      <c r="B4636" s="9" t="s">
        <v>582</v>
      </c>
      <c r="C4636" s="9" t="s">
        <v>331</v>
      </c>
      <c r="D4636" s="9" t="s">
        <v>105</v>
      </c>
      <c r="E4636" s="9" t="s">
        <v>484</v>
      </c>
      <c r="F4636" s="10">
        <v>44170</v>
      </c>
      <c r="G4636" s="10" t="str">
        <f>VLOOKUP(Table3[[#This Row],[Product ID]],[1]Products!$A:$G,2,0)</f>
        <v>Product 58</v>
      </c>
      <c r="H4636" s="22">
        <v>1</v>
      </c>
      <c r="I4636" s="9">
        <f>VLOOKUP('Consolidtaed Data'!$B8914,[1]Products!$A:$G,4,0)</f>
        <v>2497</v>
      </c>
      <c r="J4636" s="9">
        <f>VLOOKUP('Consolidtaed Data'!$B8914,[1]Products!$A:$G,3,0)</f>
        <v>1473</v>
      </c>
      <c r="K4636" s="9">
        <f>'Consolidtaed Data'!$J8914*'Consolidtaed Data'!$H8914</f>
        <v>1072</v>
      </c>
      <c r="L4636" s="9">
        <f>'Consolidtaed Data'!$I8914*'Consolidtaed Data'!$H8914</f>
        <v>1600</v>
      </c>
      <c r="M4636" s="9">
        <f>'Consolidtaed Data'!$L8914-'Consolidtaed Data'!$K8914</f>
        <v>204</v>
      </c>
      <c r="N4636" s="9" t="str">
        <f>VLOOKUP('Consolidtaed Data'!$C8914,[1]Locations!$A:$O,2,0)</f>
        <v>Orange</v>
      </c>
      <c r="O4636" s="9" t="str">
        <f>VLOOKUP('Consolidtaed Data'!$D8914,'[1]Sales People'!$A:$B,2,0)</f>
        <v>Kevin Butler</v>
      </c>
      <c r="P4636" s="9" t="str">
        <f>VLOOKUP('Consolidtaed Data'!$E8914,[1]Customers!$A:$B,2,0)</f>
        <v>Adam Jenkins</v>
      </c>
      <c r="Q4636" s="11">
        <f>WEEKDAY('Consolidtaed Data'!$F8914)</f>
        <v>1</v>
      </c>
      <c r="R4636" s="9">
        <f>MONTH('Consolidtaed Data'!$F8914)</f>
        <v>11</v>
      </c>
      <c r="S4636" s="9" t="str">
        <f>TEXT(Table3[[#This Row],[Purchase Date]],"MMMM")</f>
        <v>December</v>
      </c>
      <c r="T4636" s="9">
        <f>YEAR('Consolidtaed Data'!$F8914)</f>
        <v>2021</v>
      </c>
    </row>
    <row r="4637" spans="1:20" x14ac:dyDescent="0.3">
      <c r="A4637" s="9" t="s">
        <v>5660</v>
      </c>
      <c r="B4637" s="9" t="s">
        <v>336</v>
      </c>
      <c r="C4637" s="9" t="s">
        <v>59</v>
      </c>
      <c r="D4637" s="9" t="s">
        <v>143</v>
      </c>
      <c r="E4637" s="9" t="s">
        <v>510</v>
      </c>
      <c r="F4637" s="10">
        <v>44170</v>
      </c>
      <c r="G4637" s="10" t="str">
        <f>VLOOKUP(Table3[[#This Row],[Product ID]],[1]Products!$A:$G,2,0)</f>
        <v>Product 78</v>
      </c>
      <c r="H4637" s="22">
        <v>1</v>
      </c>
      <c r="I4637" s="9">
        <f>VLOOKUP('Consolidtaed Data'!$B8927,[1]Products!$A:$G,4,0)</f>
        <v>2410</v>
      </c>
      <c r="J4637" s="9">
        <f>VLOOKUP('Consolidtaed Data'!$B8927,[1]Products!$A:$G,3,0)</f>
        <v>1518</v>
      </c>
      <c r="K4637" s="9">
        <f>'Consolidtaed Data'!$J8927*'Consolidtaed Data'!$H8927</f>
        <v>1074</v>
      </c>
      <c r="L4637" s="9">
        <f>'Consolidtaed Data'!$I8927*'Consolidtaed Data'!$H8927</f>
        <v>1788</v>
      </c>
      <c r="M4637" s="9">
        <f>'Consolidtaed Data'!$L8927-'Consolidtaed Data'!$K8927</f>
        <v>46</v>
      </c>
      <c r="N4637" s="9" t="str">
        <f>VLOOKUP('Consolidtaed Data'!$C8927,[1]Locations!$A:$O,2,0)</f>
        <v>Visalia</v>
      </c>
      <c r="O4637" s="9" t="str">
        <f>VLOOKUP('Consolidtaed Data'!$D8927,'[1]Sales People'!$A:$B,2,0)</f>
        <v>Ronald Reed</v>
      </c>
      <c r="P4637" s="9" t="str">
        <f>VLOOKUP('Consolidtaed Data'!$E8927,[1]Customers!$A:$B,2,0)</f>
        <v>Nicholas West</v>
      </c>
      <c r="Q4637" s="11">
        <f>WEEKDAY('Consolidtaed Data'!$F8927)</f>
        <v>1</v>
      </c>
      <c r="R4637" s="9">
        <f>MONTH('Consolidtaed Data'!$F8927)</f>
        <v>11</v>
      </c>
      <c r="S4637" s="9" t="str">
        <f>TEXT(Table3[[#This Row],[Purchase Date]],"MMMM")</f>
        <v>December</v>
      </c>
      <c r="T4637" s="9">
        <f>YEAR('Consolidtaed Data'!$F8927)</f>
        <v>2021</v>
      </c>
    </row>
    <row r="4638" spans="1:20" x14ac:dyDescent="0.3">
      <c r="A4638" s="9" t="s">
        <v>5661</v>
      </c>
      <c r="B4638" s="9" t="s">
        <v>225</v>
      </c>
      <c r="C4638" s="9" t="s">
        <v>165</v>
      </c>
      <c r="D4638" s="9" t="s">
        <v>51</v>
      </c>
      <c r="E4638" s="9" t="s">
        <v>713</v>
      </c>
      <c r="F4638" s="10">
        <v>44170</v>
      </c>
      <c r="G4638" s="10" t="str">
        <f>VLOOKUP(Table3[[#This Row],[Product ID]],[1]Products!$A:$G,2,0)</f>
        <v>Product 24</v>
      </c>
      <c r="H4638" s="22">
        <v>3</v>
      </c>
      <c r="I4638" s="9">
        <f>VLOOKUP('Consolidtaed Data'!$B9156,[1]Products!$A:$G,4,0)</f>
        <v>2497</v>
      </c>
      <c r="J4638" s="9">
        <f>VLOOKUP('Consolidtaed Data'!$B9156,[1]Products!$A:$G,3,0)</f>
        <v>1473</v>
      </c>
      <c r="K4638" s="9">
        <f>'Consolidtaed Data'!$J9156*'Consolidtaed Data'!$H9156</f>
        <v>589</v>
      </c>
      <c r="L4638" s="9">
        <f>'Consolidtaed Data'!$I9156*'Consolidtaed Data'!$H9156</f>
        <v>1052</v>
      </c>
      <c r="M4638" s="9">
        <f>'Consolidtaed Data'!$L9156-'Consolidtaed Data'!$K9156</f>
        <v>795</v>
      </c>
      <c r="N4638" s="9" t="str">
        <f>VLOOKUP('Consolidtaed Data'!$C9156,[1]Locations!$A:$O,2,0)</f>
        <v>Santa Maria</v>
      </c>
      <c r="O4638" s="9" t="str">
        <f>VLOOKUP('Consolidtaed Data'!$D9156,'[1]Sales People'!$A:$B,2,0)</f>
        <v>Joshua Cook</v>
      </c>
      <c r="P4638" s="9" t="str">
        <f>VLOOKUP('Consolidtaed Data'!$E9156,[1]Customers!$A:$B,2,0)</f>
        <v>Roger Tucker</v>
      </c>
      <c r="Q4638" s="11">
        <f>WEEKDAY('Consolidtaed Data'!$F9156)</f>
        <v>4</v>
      </c>
      <c r="R4638" s="9">
        <f>MONTH('Consolidtaed Data'!$F9156)</f>
        <v>11</v>
      </c>
      <c r="S4638" s="9" t="str">
        <f>TEXT(Table3[[#This Row],[Purchase Date]],"MMMM")</f>
        <v>December</v>
      </c>
      <c r="T4638" s="9">
        <f>YEAR('Consolidtaed Data'!$F9156)</f>
        <v>2021</v>
      </c>
    </row>
    <row r="4639" spans="1:20" x14ac:dyDescent="0.3">
      <c r="A4639" s="9" t="s">
        <v>5662</v>
      </c>
      <c r="B4639" s="9" t="s">
        <v>338</v>
      </c>
      <c r="C4639" s="9" t="s">
        <v>249</v>
      </c>
      <c r="D4639" s="9" t="s">
        <v>220</v>
      </c>
      <c r="E4639" s="9" t="s">
        <v>1953</v>
      </c>
      <c r="F4639" s="10">
        <v>44170</v>
      </c>
      <c r="G4639" s="10" t="str">
        <f>VLOOKUP(Table3[[#This Row],[Product ID]],[1]Products!$A:$G,2,0)</f>
        <v>Product 95</v>
      </c>
      <c r="H4639" s="22">
        <v>2</v>
      </c>
      <c r="I4639" s="9">
        <f>VLOOKUP('Consolidtaed Data'!$B9277,[1]Products!$A:$G,4,0)</f>
        <v>1494</v>
      </c>
      <c r="J4639" s="9">
        <f>VLOOKUP('Consolidtaed Data'!$B9277,[1]Products!$A:$G,3,0)</f>
        <v>971</v>
      </c>
      <c r="K4639" s="9">
        <f>'Consolidtaed Data'!$J9277*'Consolidtaed Data'!$H9277</f>
        <v>425</v>
      </c>
      <c r="L4639" s="9">
        <f>'Consolidtaed Data'!$I9277*'Consolidtaed Data'!$H9277</f>
        <v>545</v>
      </c>
      <c r="M4639" s="9">
        <f>'Consolidtaed Data'!$L9277-'Consolidtaed Data'!$K9277</f>
        <v>246</v>
      </c>
      <c r="N4639" s="9" t="str">
        <f>VLOOKUP('Consolidtaed Data'!$C9277,[1]Locations!$A:$O,2,0)</f>
        <v>Simi Valley</v>
      </c>
      <c r="O4639" s="9" t="str">
        <f>VLOOKUP('Consolidtaed Data'!$D9277,'[1]Sales People'!$A:$B,2,0)</f>
        <v>Gary Rodriguez</v>
      </c>
      <c r="P4639" s="9" t="str">
        <f>VLOOKUP('Consolidtaed Data'!$E9277,[1]Customers!$A:$B,2,0)</f>
        <v>Jack Lynch</v>
      </c>
      <c r="Q4639" s="11">
        <f>WEEKDAY('Consolidtaed Data'!$F9277)</f>
        <v>5</v>
      </c>
      <c r="R4639" s="9">
        <f>MONTH('Consolidtaed Data'!$F9277)</f>
        <v>12</v>
      </c>
      <c r="S4639" s="9" t="str">
        <f>TEXT(Table3[[#This Row],[Purchase Date]],"MMMM")</f>
        <v>December</v>
      </c>
      <c r="T4639" s="9">
        <f>YEAR('Consolidtaed Data'!$F9277)</f>
        <v>2021</v>
      </c>
    </row>
    <row r="4640" spans="1:20" x14ac:dyDescent="0.3">
      <c r="A4640" s="9" t="s">
        <v>5663</v>
      </c>
      <c r="B4640" s="9" t="s">
        <v>200</v>
      </c>
      <c r="C4640" s="9" t="s">
        <v>152</v>
      </c>
      <c r="D4640" s="9" t="s">
        <v>143</v>
      </c>
      <c r="E4640" s="9" t="s">
        <v>1819</v>
      </c>
      <c r="F4640" s="10">
        <v>44171</v>
      </c>
      <c r="G4640" s="10" t="str">
        <f>VLOOKUP(Table3[[#This Row],[Product ID]],[1]Products!$A:$G,2,0)</f>
        <v>Product 23</v>
      </c>
      <c r="H4640" s="22">
        <v>2</v>
      </c>
      <c r="I4640" s="9">
        <f>VLOOKUP('Consolidtaed Data'!$B5325,[1]Products!$A:$G,4,0)</f>
        <v>1899</v>
      </c>
      <c r="J4640" s="9">
        <f>VLOOKUP('Consolidtaed Data'!$B5325,[1]Products!$A:$G,3,0)</f>
        <v>1044</v>
      </c>
      <c r="K4640" s="9">
        <f>'Consolidtaed Data'!$J5325*'Consolidtaed Data'!$H5325</f>
        <v>424</v>
      </c>
      <c r="L4640" s="9">
        <f>'Consolidtaed Data'!$I5325*'Consolidtaed Data'!$H5325</f>
        <v>530</v>
      </c>
      <c r="M4640" s="9">
        <f>'Consolidtaed Data'!$L5325-'Consolidtaed Data'!$K5325</f>
        <v>95</v>
      </c>
      <c r="N4640" s="9" t="str">
        <f>VLOOKUP('Consolidtaed Data'!$C5325,[1]Locations!$A:$O,2,0)</f>
        <v>Bakersfield</v>
      </c>
      <c r="O4640" s="9" t="str">
        <f>VLOOKUP('Consolidtaed Data'!$D5325,'[1]Sales People'!$A:$B,2,0)</f>
        <v>Fred Robertson</v>
      </c>
      <c r="P4640" s="9" t="str">
        <f>VLOOKUP('Consolidtaed Data'!$E5325,[1]Customers!$A:$B,2,0)</f>
        <v>Wayne Owens</v>
      </c>
      <c r="Q4640" s="11">
        <f>WEEKDAY('Consolidtaed Data'!$F5325)</f>
        <v>5</v>
      </c>
      <c r="R4640" s="9">
        <f>MONTH('Consolidtaed Data'!$F5325)</f>
        <v>1</v>
      </c>
      <c r="S4640" s="9" t="str">
        <f>TEXT(Table3[[#This Row],[Purchase Date]],"MMMM")</f>
        <v>December</v>
      </c>
      <c r="T4640" s="9">
        <f>YEAR('Consolidtaed Data'!$F5325)</f>
        <v>2021</v>
      </c>
    </row>
    <row r="4641" spans="1:20" x14ac:dyDescent="0.3">
      <c r="A4641" s="9" t="s">
        <v>5664</v>
      </c>
      <c r="B4641" s="9" t="s">
        <v>301</v>
      </c>
      <c r="C4641" s="9" t="s">
        <v>50</v>
      </c>
      <c r="D4641" s="9" t="s">
        <v>56</v>
      </c>
      <c r="E4641" s="9" t="s">
        <v>18</v>
      </c>
      <c r="F4641" s="10">
        <v>44171</v>
      </c>
      <c r="G4641" s="10" t="str">
        <f>VLOOKUP(Table3[[#This Row],[Product ID]],[1]Products!$A:$G,2,0)</f>
        <v>Product 57</v>
      </c>
      <c r="H4641" s="22">
        <v>1</v>
      </c>
      <c r="I4641" s="9">
        <f>VLOOKUP('Consolidtaed Data'!$B5955,[1]Products!$A:$G,4,0)</f>
        <v>1522</v>
      </c>
      <c r="J4641" s="9">
        <f>VLOOKUP('Consolidtaed Data'!$B5955,[1]Products!$A:$G,3,0)</f>
        <v>791</v>
      </c>
      <c r="K4641" s="9">
        <f>'Consolidtaed Data'!$J5955*'Consolidtaed Data'!$H5955</f>
        <v>1234</v>
      </c>
      <c r="L4641" s="9">
        <f>'Consolidtaed Data'!$I5955*'Consolidtaed Data'!$H5955</f>
        <v>1582</v>
      </c>
      <c r="M4641" s="9">
        <f>'Consolidtaed Data'!$L5955-'Consolidtaed Data'!$K5955</f>
        <v>452</v>
      </c>
      <c r="N4641" s="9" t="str">
        <f>VLOOKUP('Consolidtaed Data'!$C5955,[1]Locations!$A:$O,2,0)</f>
        <v>Rialto</v>
      </c>
      <c r="O4641" s="9" t="str">
        <f>VLOOKUP('Consolidtaed Data'!$D5955,'[1]Sales People'!$A:$B,2,0)</f>
        <v>Larry Marshall</v>
      </c>
      <c r="P4641" s="9" t="str">
        <f>VLOOKUP('Consolidtaed Data'!$E5955,[1]Customers!$A:$B,2,0)</f>
        <v>Bobby Murray</v>
      </c>
      <c r="Q4641" s="11">
        <f>WEEKDAY('Consolidtaed Data'!$F5955)</f>
        <v>1</v>
      </c>
      <c r="R4641" s="9">
        <f>MONTH('Consolidtaed Data'!$F5955)</f>
        <v>3</v>
      </c>
      <c r="S4641" s="9" t="str">
        <f>TEXT(Table3[[#This Row],[Purchase Date]],"MMMM")</f>
        <v>December</v>
      </c>
      <c r="T4641" s="9">
        <f>YEAR('Consolidtaed Data'!$F5955)</f>
        <v>2021</v>
      </c>
    </row>
    <row r="4642" spans="1:20" x14ac:dyDescent="0.3">
      <c r="A4642" s="9" t="s">
        <v>5665</v>
      </c>
      <c r="B4642" s="9" t="s">
        <v>582</v>
      </c>
      <c r="C4642" s="9" t="s">
        <v>462</v>
      </c>
      <c r="D4642" s="9" t="s">
        <v>220</v>
      </c>
      <c r="E4642" s="9" t="s">
        <v>1363</v>
      </c>
      <c r="F4642" s="10">
        <v>44171</v>
      </c>
      <c r="G4642" s="10" t="str">
        <f>VLOOKUP(Table3[[#This Row],[Product ID]],[1]Products!$A:$G,2,0)</f>
        <v>Product 58</v>
      </c>
      <c r="H4642" s="22">
        <v>1</v>
      </c>
      <c r="I4642" s="9">
        <f>VLOOKUP('Consolidtaed Data'!$B5961,[1]Products!$A:$G,4,0)</f>
        <v>181</v>
      </c>
      <c r="J4642" s="9">
        <f>VLOOKUP('Consolidtaed Data'!$B5961,[1]Products!$A:$G,3,0)</f>
        <v>130</v>
      </c>
      <c r="K4642" s="9">
        <f>'Consolidtaed Data'!$J5961*'Consolidtaed Data'!$H5961</f>
        <v>2446</v>
      </c>
      <c r="L4642" s="9">
        <f>'Consolidtaed Data'!$I5961*'Consolidtaed Data'!$H5961</f>
        <v>4010</v>
      </c>
      <c r="M4642" s="9">
        <f>'Consolidtaed Data'!$L5961-'Consolidtaed Data'!$K5961</f>
        <v>362</v>
      </c>
      <c r="N4642" s="9" t="str">
        <f>VLOOKUP('Consolidtaed Data'!$C5961,[1]Locations!$A:$O,2,0)</f>
        <v>Salinas</v>
      </c>
      <c r="O4642" s="9" t="str">
        <f>VLOOKUP('Consolidtaed Data'!$D5961,'[1]Sales People'!$A:$B,2,0)</f>
        <v>Bobby Russell</v>
      </c>
      <c r="P4642" s="9" t="str">
        <f>VLOOKUP('Consolidtaed Data'!$E5961,[1]Customers!$A:$B,2,0)</f>
        <v>Nicholas Sanders</v>
      </c>
      <c r="Q4642" s="11">
        <f>WEEKDAY('Consolidtaed Data'!$F5961)</f>
        <v>1</v>
      </c>
      <c r="R4642" s="9">
        <f>MONTH('Consolidtaed Data'!$F5961)</f>
        <v>3</v>
      </c>
      <c r="S4642" s="9" t="str">
        <f>TEXT(Table3[[#This Row],[Purchase Date]],"MMMM")</f>
        <v>December</v>
      </c>
      <c r="T4642" s="9">
        <f>YEAR('Consolidtaed Data'!$F5961)</f>
        <v>2021</v>
      </c>
    </row>
    <row r="4643" spans="1:20" x14ac:dyDescent="0.3">
      <c r="A4643" s="9" t="s">
        <v>5666</v>
      </c>
      <c r="B4643" s="9" t="s">
        <v>119</v>
      </c>
      <c r="C4643" s="9" t="s">
        <v>12</v>
      </c>
      <c r="D4643" s="9" t="s">
        <v>174</v>
      </c>
      <c r="E4643" s="9" t="s">
        <v>713</v>
      </c>
      <c r="F4643" s="10">
        <v>44171</v>
      </c>
      <c r="G4643" s="10" t="str">
        <f>VLOOKUP(Table3[[#This Row],[Product ID]],[1]Products!$A:$G,2,0)</f>
        <v>Product 67</v>
      </c>
      <c r="H4643" s="22">
        <v>3</v>
      </c>
      <c r="I4643" s="9">
        <f>VLOOKUP('Consolidtaed Data'!$B6268,[1]Products!$A:$G,4,0)</f>
        <v>603</v>
      </c>
      <c r="J4643" s="9">
        <f>VLOOKUP('Consolidtaed Data'!$B6268,[1]Products!$A:$G,3,0)</f>
        <v>416</v>
      </c>
      <c r="K4643" s="9">
        <f>'Consolidtaed Data'!$J6268*'Consolidtaed Data'!$H6268</f>
        <v>2660</v>
      </c>
      <c r="L4643" s="9">
        <f>'Consolidtaed Data'!$I6268*'Consolidtaed Data'!$H6268</f>
        <v>5112</v>
      </c>
      <c r="M4643" s="9">
        <f>'Consolidtaed Data'!$L6268-'Consolidtaed Data'!$K6268</f>
        <v>534</v>
      </c>
      <c r="N4643" s="9" t="str">
        <f>VLOOKUP('Consolidtaed Data'!$C6268,[1]Locations!$A:$O,2,0)</f>
        <v>Lancaster</v>
      </c>
      <c r="O4643" s="9" t="str">
        <f>VLOOKUP('Consolidtaed Data'!$D6268,'[1]Sales People'!$A:$B,2,0)</f>
        <v>Roger Ramos</v>
      </c>
      <c r="P4643" s="9" t="str">
        <f>VLOOKUP('Consolidtaed Data'!$E6268,[1]Customers!$A:$B,2,0)</f>
        <v>Eugene Castillo</v>
      </c>
      <c r="Q4643" s="11">
        <f>WEEKDAY('Consolidtaed Data'!$F6268)</f>
        <v>4</v>
      </c>
      <c r="R4643" s="9">
        <f>MONTH('Consolidtaed Data'!$F6268)</f>
        <v>4</v>
      </c>
      <c r="S4643" s="9" t="str">
        <f>TEXT(Table3[[#This Row],[Purchase Date]],"MMMM")</f>
        <v>December</v>
      </c>
      <c r="T4643" s="9">
        <f>YEAR('Consolidtaed Data'!$F6268)</f>
        <v>2021</v>
      </c>
    </row>
    <row r="4644" spans="1:20" x14ac:dyDescent="0.3">
      <c r="A4644" s="9" t="s">
        <v>5667</v>
      </c>
      <c r="B4644" s="9" t="s">
        <v>490</v>
      </c>
      <c r="C4644" s="9" t="s">
        <v>412</v>
      </c>
      <c r="D4644" s="9" t="s">
        <v>127</v>
      </c>
      <c r="E4644" s="9" t="s">
        <v>484</v>
      </c>
      <c r="F4644" s="10">
        <v>44171</v>
      </c>
      <c r="G4644" s="10" t="str">
        <f>VLOOKUP(Table3[[#This Row],[Product ID]],[1]Products!$A:$G,2,0)</f>
        <v>Product 79</v>
      </c>
      <c r="H4644" s="22">
        <v>1</v>
      </c>
      <c r="I4644" s="9">
        <f>VLOOKUP('Consolidtaed Data'!$B6389,[1]Products!$A:$G,4,0)</f>
        <v>561</v>
      </c>
      <c r="J4644" s="9">
        <f>VLOOKUP('Consolidtaed Data'!$B6389,[1]Products!$A:$G,3,0)</f>
        <v>421</v>
      </c>
      <c r="K4644" s="9">
        <f>'Consolidtaed Data'!$J6389*'Consolidtaed Data'!$H6389</f>
        <v>584</v>
      </c>
      <c r="L4644" s="9">
        <f>'Consolidtaed Data'!$I6389*'Consolidtaed Data'!$H6389</f>
        <v>913</v>
      </c>
      <c r="M4644" s="9">
        <f>'Consolidtaed Data'!$L6389-'Consolidtaed Data'!$K6389</f>
        <v>1130</v>
      </c>
      <c r="N4644" s="9" t="str">
        <f>VLOOKUP('Consolidtaed Data'!$C6389,[1]Locations!$A:$O,2,0)</f>
        <v>Ontario</v>
      </c>
      <c r="O4644" s="9" t="str">
        <f>VLOOKUP('Consolidtaed Data'!$D6389,'[1]Sales People'!$A:$B,2,0)</f>
        <v>Fred Robertson</v>
      </c>
      <c r="P4644" s="9" t="str">
        <f>VLOOKUP('Consolidtaed Data'!$E6389,[1]Customers!$A:$B,2,0)</f>
        <v>Fred Perez</v>
      </c>
      <c r="Q4644" s="11">
        <f>WEEKDAY('Consolidtaed Data'!$F6389)</f>
        <v>6</v>
      </c>
      <c r="R4644" s="9">
        <f>MONTH('Consolidtaed Data'!$F6389)</f>
        <v>4</v>
      </c>
      <c r="S4644" s="9" t="str">
        <f>TEXT(Table3[[#This Row],[Purchase Date]],"MMMM")</f>
        <v>December</v>
      </c>
      <c r="T4644" s="9">
        <f>YEAR('Consolidtaed Data'!$F6389)</f>
        <v>2021</v>
      </c>
    </row>
    <row r="4645" spans="1:20" x14ac:dyDescent="0.3">
      <c r="A4645" s="9" t="s">
        <v>5668</v>
      </c>
      <c r="B4645" s="9" t="s">
        <v>240</v>
      </c>
      <c r="C4645" s="9" t="s">
        <v>226</v>
      </c>
      <c r="D4645" s="9" t="s">
        <v>241</v>
      </c>
      <c r="E4645" s="9" t="s">
        <v>1542</v>
      </c>
      <c r="F4645" s="10">
        <v>44171</v>
      </c>
      <c r="G4645" s="10" t="str">
        <f>VLOOKUP(Table3[[#This Row],[Product ID]],[1]Products!$A:$G,2,0)</f>
        <v>Product 70</v>
      </c>
      <c r="H4645" s="22">
        <v>4</v>
      </c>
      <c r="I4645" s="9">
        <f>VLOOKUP('Consolidtaed Data'!$B6730,[1]Products!$A:$G,4,0)</f>
        <v>1638</v>
      </c>
      <c r="J4645" s="9">
        <f>VLOOKUP('Consolidtaed Data'!$B6730,[1]Products!$A:$G,3,0)</f>
        <v>1261</v>
      </c>
      <c r="K4645" s="9">
        <f>'Consolidtaed Data'!$J6730*'Consolidtaed Data'!$H6730</f>
        <v>540</v>
      </c>
      <c r="L4645" s="9">
        <f>'Consolidtaed Data'!$I6730*'Consolidtaed Data'!$H6730</f>
        <v>871</v>
      </c>
      <c r="M4645" s="9">
        <f>'Consolidtaed Data'!$L6730-'Consolidtaed Data'!$K6730</f>
        <v>376</v>
      </c>
      <c r="N4645" s="9" t="str">
        <f>VLOOKUP('Consolidtaed Data'!$C6730,[1]Locations!$A:$O,2,0)</f>
        <v>East Los Angeles</v>
      </c>
      <c r="O4645" s="9" t="str">
        <f>VLOOKUP('Consolidtaed Data'!$D6730,'[1]Sales People'!$A:$B,2,0)</f>
        <v>Christopher Tucker</v>
      </c>
      <c r="P4645" s="9" t="str">
        <f>VLOOKUP('Consolidtaed Data'!$E6730,[1]Customers!$A:$B,2,0)</f>
        <v>Clarence Warren</v>
      </c>
      <c r="Q4645" s="11">
        <f>WEEKDAY('Consolidtaed Data'!$F6730)</f>
        <v>6</v>
      </c>
      <c r="R4645" s="9">
        <f>MONTH('Consolidtaed Data'!$F6730)</f>
        <v>5</v>
      </c>
      <c r="S4645" s="9" t="str">
        <f>TEXT(Table3[[#This Row],[Purchase Date]],"MMMM")</f>
        <v>December</v>
      </c>
      <c r="T4645" s="9">
        <f>YEAR('Consolidtaed Data'!$F6730)</f>
        <v>2021</v>
      </c>
    </row>
    <row r="4646" spans="1:20" x14ac:dyDescent="0.3">
      <c r="A4646" s="9" t="s">
        <v>5669</v>
      </c>
      <c r="B4646" s="9" t="s">
        <v>336</v>
      </c>
      <c r="C4646" s="9" t="s">
        <v>8</v>
      </c>
      <c r="D4646" s="9" t="s">
        <v>51</v>
      </c>
      <c r="E4646" s="9" t="s">
        <v>1687</v>
      </c>
      <c r="F4646" s="10">
        <v>44171</v>
      </c>
      <c r="G4646" s="10" t="str">
        <f>VLOOKUP(Table3[[#This Row],[Product ID]],[1]Products!$A:$G,2,0)</f>
        <v>Product 78</v>
      </c>
      <c r="H4646" s="22">
        <v>1</v>
      </c>
      <c r="I4646" s="9">
        <f>VLOOKUP('Consolidtaed Data'!$B7028,[1]Products!$A:$G,4,0)</f>
        <v>530</v>
      </c>
      <c r="J4646" s="9">
        <f>VLOOKUP('Consolidtaed Data'!$B7028,[1]Products!$A:$G,3,0)</f>
        <v>435</v>
      </c>
      <c r="K4646" s="9">
        <f>'Consolidtaed Data'!$J7028*'Consolidtaed Data'!$H7028</f>
        <v>2952</v>
      </c>
      <c r="L4646" s="9">
        <f>'Consolidtaed Data'!$I7028*'Consolidtaed Data'!$H7028</f>
        <v>4101</v>
      </c>
      <c r="M4646" s="9">
        <f>'Consolidtaed Data'!$L7028-'Consolidtaed Data'!$K7028</f>
        <v>420</v>
      </c>
      <c r="N4646" s="9" t="str">
        <f>VLOOKUP('Consolidtaed Data'!$C7028,[1]Locations!$A:$O,2,0)</f>
        <v>Temecula</v>
      </c>
      <c r="O4646" s="9" t="str">
        <f>VLOOKUP('Consolidtaed Data'!$D7028,'[1]Sales People'!$A:$B,2,0)</f>
        <v>Justin Lynch</v>
      </c>
      <c r="P4646" s="9" t="str">
        <f>VLOOKUP('Consolidtaed Data'!$E7028,[1]Customers!$A:$B,2,0)</f>
        <v>Joshua Watkins</v>
      </c>
      <c r="Q4646" s="11">
        <f>WEEKDAY('Consolidtaed Data'!$F7028)</f>
        <v>7</v>
      </c>
      <c r="R4646" s="9">
        <f>MONTH('Consolidtaed Data'!$F7028)</f>
        <v>6</v>
      </c>
      <c r="S4646" s="9" t="str">
        <f>TEXT(Table3[[#This Row],[Purchase Date]],"MMMM")</f>
        <v>December</v>
      </c>
      <c r="T4646" s="9">
        <f>YEAR('Consolidtaed Data'!$F7028)</f>
        <v>2021</v>
      </c>
    </row>
    <row r="4647" spans="1:20" x14ac:dyDescent="0.3">
      <c r="A4647" s="9" t="s">
        <v>5670</v>
      </c>
      <c r="B4647" s="9" t="s">
        <v>204</v>
      </c>
      <c r="C4647" s="9" t="s">
        <v>169</v>
      </c>
      <c r="D4647" s="9" t="s">
        <v>13</v>
      </c>
      <c r="E4647" s="9" t="s">
        <v>1959</v>
      </c>
      <c r="F4647" s="10">
        <v>44171</v>
      </c>
      <c r="G4647" s="10" t="str">
        <f>VLOOKUP(Table3[[#This Row],[Product ID]],[1]Products!$A:$G,2,0)</f>
        <v>Product 101</v>
      </c>
      <c r="H4647" s="22">
        <v>4</v>
      </c>
      <c r="I4647" s="9">
        <f>VLOOKUP('Consolidtaed Data'!$B7125,[1]Products!$A:$G,4,0)</f>
        <v>530</v>
      </c>
      <c r="J4647" s="9">
        <f>VLOOKUP('Consolidtaed Data'!$B7125,[1]Products!$A:$G,3,0)</f>
        <v>424</v>
      </c>
      <c r="K4647" s="9">
        <f>'Consolidtaed Data'!$J7125*'Consolidtaed Data'!$H7125</f>
        <v>3132</v>
      </c>
      <c r="L4647" s="9">
        <f>'Consolidtaed Data'!$I7125*'Consolidtaed Data'!$H7125</f>
        <v>5697</v>
      </c>
      <c r="M4647" s="9">
        <f>'Consolidtaed Data'!$L7125-'Consolidtaed Data'!$K7125</f>
        <v>738</v>
      </c>
      <c r="N4647" s="9" t="str">
        <f>VLOOKUP('Consolidtaed Data'!$C7125,[1]Locations!$A:$O,2,0)</f>
        <v>Orange</v>
      </c>
      <c r="O4647" s="9" t="str">
        <f>VLOOKUP('Consolidtaed Data'!$D7125,'[1]Sales People'!$A:$B,2,0)</f>
        <v>Andrew Bowman</v>
      </c>
      <c r="P4647" s="9" t="str">
        <f>VLOOKUP('Consolidtaed Data'!$E7125,[1]Customers!$A:$B,2,0)</f>
        <v>Jimmy Andrews</v>
      </c>
      <c r="Q4647" s="11">
        <f>WEEKDAY('Consolidtaed Data'!$F7125)</f>
        <v>6</v>
      </c>
      <c r="R4647" s="9">
        <f>MONTH('Consolidtaed Data'!$F7125)</f>
        <v>6</v>
      </c>
      <c r="S4647" s="9" t="str">
        <f>TEXT(Table3[[#This Row],[Purchase Date]],"MMMM")</f>
        <v>December</v>
      </c>
      <c r="T4647" s="9">
        <f>YEAR('Consolidtaed Data'!$F7125)</f>
        <v>2021</v>
      </c>
    </row>
    <row r="4648" spans="1:20" x14ac:dyDescent="0.3">
      <c r="A4648" s="9" t="s">
        <v>5671</v>
      </c>
      <c r="B4648" s="9" t="s">
        <v>238</v>
      </c>
      <c r="C4648" s="9" t="s">
        <v>302</v>
      </c>
      <c r="D4648" s="9" t="s">
        <v>326</v>
      </c>
      <c r="E4648" s="9" t="s">
        <v>1825</v>
      </c>
      <c r="F4648" s="10">
        <v>44171</v>
      </c>
      <c r="G4648" s="10" t="str">
        <f>VLOOKUP(Table3[[#This Row],[Product ID]],[1]Products!$A:$G,2,0)</f>
        <v>Product 49</v>
      </c>
      <c r="H4648" s="22">
        <v>1</v>
      </c>
      <c r="I4648" s="9">
        <f>VLOOKUP('Consolidtaed Data'!$B7229,[1]Products!$A:$G,4,0)</f>
        <v>951</v>
      </c>
      <c r="J4648" s="9">
        <f>VLOOKUP('Consolidtaed Data'!$B7229,[1]Products!$A:$G,3,0)</f>
        <v>504</v>
      </c>
      <c r="K4648" s="9">
        <f>'Consolidtaed Data'!$J7229*'Consolidtaed Data'!$H7229</f>
        <v>1777</v>
      </c>
      <c r="L4648" s="9">
        <f>'Consolidtaed Data'!$I7229*'Consolidtaed Data'!$H7229</f>
        <v>2141</v>
      </c>
      <c r="M4648" s="9">
        <f>'Consolidtaed Data'!$L7229-'Consolidtaed Data'!$K7229</f>
        <v>261</v>
      </c>
      <c r="N4648" s="9" t="str">
        <f>VLOOKUP('Consolidtaed Data'!$C7229,[1]Locations!$A:$O,2,0)</f>
        <v>San Mateo</v>
      </c>
      <c r="O4648" s="9" t="str">
        <f>VLOOKUP('Consolidtaed Data'!$D7229,'[1]Sales People'!$A:$B,2,0)</f>
        <v>Walter Cook</v>
      </c>
      <c r="P4648" s="9" t="str">
        <f>VLOOKUP('Consolidtaed Data'!$E7229,[1]Customers!$A:$B,2,0)</f>
        <v>Harry Hudson</v>
      </c>
      <c r="Q4648" s="11">
        <f>WEEKDAY('Consolidtaed Data'!$F7229)</f>
        <v>7</v>
      </c>
      <c r="R4648" s="9">
        <f>MONTH('Consolidtaed Data'!$F7229)</f>
        <v>7</v>
      </c>
      <c r="S4648" s="9" t="str">
        <f>TEXT(Table3[[#This Row],[Purchase Date]],"MMMM")</f>
        <v>December</v>
      </c>
      <c r="T4648" s="9">
        <f>YEAR('Consolidtaed Data'!$F7229)</f>
        <v>2021</v>
      </c>
    </row>
    <row r="4649" spans="1:20" x14ac:dyDescent="0.3">
      <c r="A4649" s="9" t="s">
        <v>5672</v>
      </c>
      <c r="B4649" s="9" t="s">
        <v>338</v>
      </c>
      <c r="C4649" s="9" t="s">
        <v>263</v>
      </c>
      <c r="D4649" s="9" t="s">
        <v>73</v>
      </c>
      <c r="E4649" s="9" t="s">
        <v>1339</v>
      </c>
      <c r="F4649" s="10">
        <v>44171</v>
      </c>
      <c r="G4649" s="10" t="str">
        <f>VLOOKUP(Table3[[#This Row],[Product ID]],[1]Products!$A:$G,2,0)</f>
        <v>Product 95</v>
      </c>
      <c r="H4649" s="22">
        <v>4</v>
      </c>
      <c r="I4649" s="9">
        <f>VLOOKUP('Consolidtaed Data'!$B7947,[1]Products!$A:$G,4,0)</f>
        <v>684</v>
      </c>
      <c r="J4649" s="9">
        <f>VLOOKUP('Consolidtaed Data'!$B7947,[1]Products!$A:$G,3,0)</f>
        <v>561</v>
      </c>
      <c r="K4649" s="9">
        <f>'Consolidtaed Data'!$J7947*'Consolidtaed Data'!$H7947</f>
        <v>648</v>
      </c>
      <c r="L4649" s="9">
        <f>'Consolidtaed Data'!$I7947*'Consolidtaed Data'!$H7947</f>
        <v>771</v>
      </c>
      <c r="M4649" s="9">
        <f>'Consolidtaed Data'!$L7947-'Consolidtaed Data'!$K7947</f>
        <v>66</v>
      </c>
      <c r="N4649" s="9" t="str">
        <f>VLOOKUP('Consolidtaed Data'!$C7947,[1]Locations!$A:$O,2,0)</f>
        <v>Long Beach</v>
      </c>
      <c r="O4649" s="9" t="str">
        <f>VLOOKUP('Consolidtaed Data'!$D7947,'[1]Sales People'!$A:$B,2,0)</f>
        <v>Justin Lynch</v>
      </c>
      <c r="P4649" s="9" t="str">
        <f>VLOOKUP('Consolidtaed Data'!$E7947,[1]Customers!$A:$B,2,0)</f>
        <v>Roger Thompson</v>
      </c>
      <c r="Q4649" s="11">
        <f>WEEKDAY('Consolidtaed Data'!$F7947)</f>
        <v>6</v>
      </c>
      <c r="R4649" s="9">
        <f>MONTH('Consolidtaed Data'!$F7947)</f>
        <v>8</v>
      </c>
      <c r="S4649" s="9" t="str">
        <f>TEXT(Table3[[#This Row],[Purchase Date]],"MMMM")</f>
        <v>December</v>
      </c>
      <c r="T4649" s="9">
        <f>YEAR('Consolidtaed Data'!$F7947)</f>
        <v>2021</v>
      </c>
    </row>
    <row r="4650" spans="1:20" x14ac:dyDescent="0.3">
      <c r="A4650" s="9" t="s">
        <v>5673</v>
      </c>
      <c r="B4650" s="9" t="s">
        <v>582</v>
      </c>
      <c r="C4650" s="9" t="s">
        <v>253</v>
      </c>
      <c r="D4650" s="9" t="s">
        <v>43</v>
      </c>
      <c r="E4650" s="9" t="s">
        <v>1180</v>
      </c>
      <c r="F4650" s="10">
        <v>44171</v>
      </c>
      <c r="G4650" s="10" t="str">
        <f>VLOOKUP(Table3[[#This Row],[Product ID]],[1]Products!$A:$G,2,0)</f>
        <v>Product 58</v>
      </c>
      <c r="H4650" s="22">
        <v>2</v>
      </c>
      <c r="I4650" s="9">
        <f>VLOOKUP('Consolidtaed Data'!$B8009,[1]Products!$A:$G,4,0)</f>
        <v>2495</v>
      </c>
      <c r="J4650" s="9">
        <f>VLOOKUP('Consolidtaed Data'!$B8009,[1]Products!$A:$G,3,0)</f>
        <v>1896</v>
      </c>
      <c r="K4650" s="9">
        <f>'Consolidtaed Data'!$J8009*'Consolidtaed Data'!$H8009</f>
        <v>3570</v>
      </c>
      <c r="L4650" s="9">
        <f>'Consolidtaed Data'!$I8009*'Consolidtaed Data'!$H8009</f>
        <v>4698</v>
      </c>
      <c r="M4650" s="9">
        <f>'Consolidtaed Data'!$L8009-'Consolidtaed Data'!$K8009</f>
        <v>74</v>
      </c>
      <c r="N4650" s="9" t="str">
        <f>VLOOKUP('Consolidtaed Data'!$C8009,[1]Locations!$A:$O,2,0)</f>
        <v>Rancho Cucamonga</v>
      </c>
      <c r="O4650" s="9" t="str">
        <f>VLOOKUP('Consolidtaed Data'!$D8009,'[1]Sales People'!$A:$B,2,0)</f>
        <v>Carl Hall</v>
      </c>
      <c r="P4650" s="9" t="str">
        <f>VLOOKUP('Consolidtaed Data'!$E8009,[1]Customers!$A:$B,2,0)</f>
        <v>Timothy Lawrence</v>
      </c>
      <c r="Q4650" s="11">
        <f>WEEKDAY('Consolidtaed Data'!$F8009)</f>
        <v>4</v>
      </c>
      <c r="R4650" s="9">
        <f>MONTH('Consolidtaed Data'!$F8009)</f>
        <v>9</v>
      </c>
      <c r="S4650" s="9" t="str">
        <f>TEXT(Table3[[#This Row],[Purchase Date]],"MMMM")</f>
        <v>December</v>
      </c>
      <c r="T4650" s="9">
        <f>YEAR('Consolidtaed Data'!$F8009)</f>
        <v>2021</v>
      </c>
    </row>
    <row r="4651" spans="1:20" x14ac:dyDescent="0.3">
      <c r="A4651" s="9" t="s">
        <v>5674</v>
      </c>
      <c r="B4651" s="9" t="s">
        <v>244</v>
      </c>
      <c r="C4651" s="9" t="s">
        <v>157</v>
      </c>
      <c r="D4651" s="9" t="s">
        <v>80</v>
      </c>
      <c r="E4651" s="9" t="s">
        <v>2185</v>
      </c>
      <c r="F4651" s="10">
        <v>44171</v>
      </c>
      <c r="G4651" s="10" t="str">
        <f>VLOOKUP(Table3[[#This Row],[Product ID]],[1]Products!$A:$G,2,0)</f>
        <v>Product 76</v>
      </c>
      <c r="H4651" s="22">
        <v>2</v>
      </c>
      <c r="I4651" s="9">
        <f>VLOOKUP('Consolidtaed Data'!$B8236,[1]Products!$A:$G,4,0)</f>
        <v>1809</v>
      </c>
      <c r="J4651" s="9">
        <f>VLOOKUP('Consolidtaed Data'!$B8236,[1]Products!$A:$G,3,0)</f>
        <v>1067</v>
      </c>
      <c r="K4651" s="9">
        <f>'Consolidtaed Data'!$J8236*'Consolidtaed Data'!$H8236</f>
        <v>1485</v>
      </c>
      <c r="L4651" s="9">
        <f>'Consolidtaed Data'!$I8236*'Consolidtaed Data'!$H8236</f>
        <v>2091</v>
      </c>
      <c r="M4651" s="9">
        <f>'Consolidtaed Data'!$L8236-'Consolidtaed Data'!$K8236</f>
        <v>660</v>
      </c>
      <c r="N4651" s="9" t="str">
        <f>VLOOKUP('Consolidtaed Data'!$C8236,[1]Locations!$A:$O,2,0)</f>
        <v>Irvine</v>
      </c>
      <c r="O4651" s="9" t="str">
        <f>VLOOKUP('Consolidtaed Data'!$D8236,'[1]Sales People'!$A:$B,2,0)</f>
        <v>Christopher Tucker</v>
      </c>
      <c r="P4651" s="9" t="str">
        <f>VLOOKUP('Consolidtaed Data'!$E8236,[1]Customers!$A:$B,2,0)</f>
        <v>Harry Castillo</v>
      </c>
      <c r="Q4651" s="11">
        <f>WEEKDAY('Consolidtaed Data'!$F8236)</f>
        <v>1</v>
      </c>
      <c r="R4651" s="9">
        <f>MONTH('Consolidtaed Data'!$F8236)</f>
        <v>9</v>
      </c>
      <c r="S4651" s="9" t="str">
        <f>TEXT(Table3[[#This Row],[Purchase Date]],"MMMM")</f>
        <v>December</v>
      </c>
      <c r="T4651" s="9">
        <f>YEAR('Consolidtaed Data'!$F8236)</f>
        <v>2021</v>
      </c>
    </row>
    <row r="4652" spans="1:20" x14ac:dyDescent="0.3">
      <c r="A4652" s="9" t="s">
        <v>5675</v>
      </c>
      <c r="B4652" s="9" t="s">
        <v>62</v>
      </c>
      <c r="C4652" s="9" t="s">
        <v>347</v>
      </c>
      <c r="D4652" s="9" t="s">
        <v>9</v>
      </c>
      <c r="E4652" s="9" t="s">
        <v>738</v>
      </c>
      <c r="F4652" s="10">
        <v>44171</v>
      </c>
      <c r="G4652" s="10" t="str">
        <f>VLOOKUP(Table3[[#This Row],[Product ID]],[1]Products!$A:$G,2,0)</f>
        <v>Product 17</v>
      </c>
      <c r="H4652" s="22">
        <v>1</v>
      </c>
      <c r="I4652" s="9">
        <f>VLOOKUP('Consolidtaed Data'!$B8421,[1]Products!$A:$G,4,0)</f>
        <v>1743</v>
      </c>
      <c r="J4652" s="9">
        <f>VLOOKUP('Consolidtaed Data'!$B8421,[1]Products!$A:$G,3,0)</f>
        <v>872</v>
      </c>
      <c r="K4652" s="9">
        <f>'Consolidtaed Data'!$J8421*'Consolidtaed Data'!$H8421</f>
        <v>316</v>
      </c>
      <c r="L4652" s="9">
        <f>'Consolidtaed Data'!$I8421*'Consolidtaed Data'!$H8421</f>
        <v>508</v>
      </c>
      <c r="M4652" s="9">
        <f>'Consolidtaed Data'!$L8421-'Consolidtaed Data'!$K8421</f>
        <v>64</v>
      </c>
      <c r="N4652" s="9" t="str">
        <f>VLOOKUP('Consolidtaed Data'!$C8421,[1]Locations!$A:$O,2,0)</f>
        <v>San Jose</v>
      </c>
      <c r="O4652" s="9" t="str">
        <f>VLOOKUP('Consolidtaed Data'!$D8421,'[1]Sales People'!$A:$B,2,0)</f>
        <v>Charles Harper</v>
      </c>
      <c r="P4652" s="9" t="str">
        <f>VLOOKUP('Consolidtaed Data'!$E8421,[1]Customers!$A:$B,2,0)</f>
        <v>George Thompson</v>
      </c>
      <c r="Q4652" s="11">
        <f>WEEKDAY('Consolidtaed Data'!$F8421)</f>
        <v>1</v>
      </c>
      <c r="R4652" s="9">
        <f>MONTH('Consolidtaed Data'!$F8421)</f>
        <v>10</v>
      </c>
      <c r="S4652" s="9" t="str">
        <f>TEXT(Table3[[#This Row],[Purchase Date]],"MMMM")</f>
        <v>December</v>
      </c>
      <c r="T4652" s="9">
        <f>YEAR('Consolidtaed Data'!$F8421)</f>
        <v>2021</v>
      </c>
    </row>
    <row r="4653" spans="1:20" x14ac:dyDescent="0.3">
      <c r="A4653" s="9" t="s">
        <v>5676</v>
      </c>
      <c r="B4653" s="9" t="s">
        <v>418</v>
      </c>
      <c r="C4653" s="9" t="s">
        <v>263</v>
      </c>
      <c r="D4653" s="9" t="s">
        <v>123</v>
      </c>
      <c r="E4653" s="9" t="s">
        <v>132</v>
      </c>
      <c r="F4653" s="10">
        <v>44172</v>
      </c>
      <c r="G4653" s="10" t="str">
        <f>VLOOKUP(Table3[[#This Row],[Product ID]],[1]Products!$A:$G,2,0)</f>
        <v>Product 82</v>
      </c>
      <c r="H4653" s="22">
        <v>3</v>
      </c>
      <c r="I4653" s="9">
        <f>VLOOKUP('Consolidtaed Data'!$B4711,[1]Products!$A:$G,4,0)</f>
        <v>1899</v>
      </c>
      <c r="J4653" s="9">
        <f>VLOOKUP('Consolidtaed Data'!$B4711,[1]Products!$A:$G,3,0)</f>
        <v>1044</v>
      </c>
      <c r="K4653" s="9">
        <f>'Consolidtaed Data'!$J4711*'Consolidtaed Data'!$H4711</f>
        <v>2400</v>
      </c>
      <c r="L4653" s="9">
        <f>'Consolidtaed Data'!$I4711*'Consolidtaed Data'!$H4711</f>
        <v>4364</v>
      </c>
      <c r="M4653" s="9">
        <f>'Consolidtaed Data'!$L4711-'Consolidtaed Data'!$K4711</f>
        <v>560</v>
      </c>
      <c r="N4653" s="9" t="str">
        <f>VLOOKUP('Consolidtaed Data'!$C4711,[1]Locations!$A:$O,2,0)</f>
        <v>Hayward</v>
      </c>
      <c r="O4653" s="9" t="str">
        <f>VLOOKUP('Consolidtaed Data'!$D4711,'[1]Sales People'!$A:$B,2,0)</f>
        <v>Brian Thomas</v>
      </c>
      <c r="P4653" s="9" t="str">
        <f>VLOOKUP('Consolidtaed Data'!$E4711,[1]Customers!$A:$B,2,0)</f>
        <v>Lawrence Kelly</v>
      </c>
      <c r="Q4653" s="11">
        <f>WEEKDAY('Consolidtaed Data'!$F4711)</f>
        <v>7</v>
      </c>
      <c r="R4653" s="9">
        <f>MONTH('Consolidtaed Data'!$F4711)</f>
        <v>12</v>
      </c>
      <c r="S4653" s="9" t="str">
        <f>TEXT(Table3[[#This Row],[Purchase Date]],"MMMM")</f>
        <v>December</v>
      </c>
      <c r="T4653" s="9">
        <f>YEAR('Consolidtaed Data'!$F4711)</f>
        <v>2020</v>
      </c>
    </row>
    <row r="4654" spans="1:20" x14ac:dyDescent="0.3">
      <c r="A4654" s="9" t="s">
        <v>5677</v>
      </c>
      <c r="B4654" s="9" t="s">
        <v>234</v>
      </c>
      <c r="C4654" s="9" t="s">
        <v>412</v>
      </c>
      <c r="D4654" s="9" t="s">
        <v>87</v>
      </c>
      <c r="E4654" s="9" t="s">
        <v>2288</v>
      </c>
      <c r="F4654" s="10">
        <v>44172</v>
      </c>
      <c r="G4654" s="10" t="str">
        <f>VLOOKUP(Table3[[#This Row],[Product ID]],[1]Products!$A:$G,2,0)</f>
        <v>Product 54</v>
      </c>
      <c r="H4654" s="22">
        <v>1</v>
      </c>
      <c r="I4654" s="9">
        <f>VLOOKUP('Consolidtaed Data'!$B4970,[1]Products!$A:$G,4,0)</f>
        <v>123</v>
      </c>
      <c r="J4654" s="9">
        <f>VLOOKUP('Consolidtaed Data'!$B4970,[1]Products!$A:$G,3,0)</f>
        <v>84</v>
      </c>
      <c r="K4654" s="9">
        <f>'Consolidtaed Data'!$J4970*'Consolidtaed Data'!$H4970</f>
        <v>1484</v>
      </c>
      <c r="L4654" s="9">
        <f>'Consolidtaed Data'!$I4970*'Consolidtaed Data'!$H4970</f>
        <v>2283</v>
      </c>
      <c r="M4654" s="9">
        <f>'Consolidtaed Data'!$L4970-'Consolidtaed Data'!$K4970</f>
        <v>451</v>
      </c>
      <c r="N4654" s="9" t="str">
        <f>VLOOKUP('Consolidtaed Data'!$C4970,[1]Locations!$A:$O,2,0)</f>
        <v>Elk Grove</v>
      </c>
      <c r="O4654" s="9" t="str">
        <f>VLOOKUP('Consolidtaed Data'!$D4970,'[1]Sales People'!$A:$B,2,0)</f>
        <v>Andrew Bowman</v>
      </c>
      <c r="P4654" s="9" t="str">
        <f>VLOOKUP('Consolidtaed Data'!$E4970,[1]Customers!$A:$B,2,0)</f>
        <v>Roy Shaw</v>
      </c>
      <c r="Q4654" s="11">
        <f>WEEKDAY('Consolidtaed Data'!$F4970)</f>
        <v>4</v>
      </c>
      <c r="R4654" s="9">
        <f>MONTH('Consolidtaed Data'!$F4970)</f>
        <v>12</v>
      </c>
      <c r="S4654" s="9" t="str">
        <f>TEXT(Table3[[#This Row],[Purchase Date]],"MMMM")</f>
        <v>December</v>
      </c>
      <c r="T4654" s="9">
        <f>YEAR('Consolidtaed Data'!$F4970)</f>
        <v>2020</v>
      </c>
    </row>
    <row r="4655" spans="1:20" x14ac:dyDescent="0.3">
      <c r="A4655" s="9" t="s">
        <v>5678</v>
      </c>
      <c r="B4655" s="9" t="s">
        <v>238</v>
      </c>
      <c r="C4655" s="9" t="s">
        <v>152</v>
      </c>
      <c r="D4655" s="9" t="s">
        <v>241</v>
      </c>
      <c r="E4655" s="9" t="s">
        <v>217</v>
      </c>
      <c r="F4655" s="10">
        <v>44172</v>
      </c>
      <c r="G4655" s="10" t="str">
        <f>VLOOKUP(Table3[[#This Row],[Product ID]],[1]Products!$A:$G,2,0)</f>
        <v>Product 49</v>
      </c>
      <c r="H4655" s="22">
        <v>2</v>
      </c>
      <c r="I4655" s="9">
        <f>VLOOKUP('Consolidtaed Data'!$B4991,[1]Products!$A:$G,4,0)</f>
        <v>1077</v>
      </c>
      <c r="J4655" s="9">
        <f>VLOOKUP('Consolidtaed Data'!$B4991,[1]Products!$A:$G,3,0)</f>
        <v>732</v>
      </c>
      <c r="K4655" s="9">
        <f>'Consolidtaed Data'!$J4991*'Consolidtaed Data'!$H4991</f>
        <v>765</v>
      </c>
      <c r="L4655" s="9">
        <f>'Consolidtaed Data'!$I4991*'Consolidtaed Data'!$H4991</f>
        <v>1176</v>
      </c>
      <c r="M4655" s="9">
        <f>'Consolidtaed Data'!$L4991-'Consolidtaed Data'!$K4991</f>
        <v>161</v>
      </c>
      <c r="N4655" s="9" t="str">
        <f>VLOOKUP('Consolidtaed Data'!$C4991,[1]Locations!$A:$O,2,0)</f>
        <v>Visalia</v>
      </c>
      <c r="O4655" s="9" t="str">
        <f>VLOOKUP('Consolidtaed Data'!$D4991,'[1]Sales People'!$A:$B,2,0)</f>
        <v>Howard Gardner</v>
      </c>
      <c r="P4655" s="9" t="str">
        <f>VLOOKUP('Consolidtaed Data'!$E4991,[1]Customers!$A:$B,2,0)</f>
        <v>Steve Bennett</v>
      </c>
      <c r="Q4655" s="11">
        <f>WEEKDAY('Consolidtaed Data'!$F4991)</f>
        <v>7</v>
      </c>
      <c r="R4655" s="9">
        <f>MONTH('Consolidtaed Data'!$F4991)</f>
        <v>1</v>
      </c>
      <c r="S4655" s="9" t="str">
        <f>TEXT(Table3[[#This Row],[Purchase Date]],"MMMM")</f>
        <v>December</v>
      </c>
      <c r="T4655" s="9">
        <f>YEAR('Consolidtaed Data'!$F4991)</f>
        <v>2021</v>
      </c>
    </row>
    <row r="4656" spans="1:20" x14ac:dyDescent="0.3">
      <c r="A4656" s="9" t="s">
        <v>5679</v>
      </c>
      <c r="B4656" s="9" t="s">
        <v>572</v>
      </c>
      <c r="C4656" s="9" t="s">
        <v>289</v>
      </c>
      <c r="D4656" s="9" t="s">
        <v>235</v>
      </c>
      <c r="E4656" s="9" t="s">
        <v>1510</v>
      </c>
      <c r="F4656" s="10">
        <v>44172</v>
      </c>
      <c r="G4656" s="10" t="str">
        <f>VLOOKUP(Table3[[#This Row],[Product ID]],[1]Products!$A:$G,2,0)</f>
        <v>Product 22</v>
      </c>
      <c r="H4656" s="22">
        <v>2</v>
      </c>
      <c r="I4656" s="9">
        <f>VLOOKUP('Consolidtaed Data'!$B5792,[1]Products!$A:$G,4,0)</f>
        <v>596</v>
      </c>
      <c r="J4656" s="9">
        <f>VLOOKUP('Consolidtaed Data'!$B5792,[1]Products!$A:$G,3,0)</f>
        <v>358</v>
      </c>
      <c r="K4656" s="9">
        <f>'Consolidtaed Data'!$J5792*'Consolidtaed Data'!$H5792</f>
        <v>1464</v>
      </c>
      <c r="L4656" s="9">
        <f>'Consolidtaed Data'!$I5792*'Consolidtaed Data'!$H5792</f>
        <v>2154</v>
      </c>
      <c r="M4656" s="9">
        <f>'Consolidtaed Data'!$L5792-'Consolidtaed Data'!$K5792</f>
        <v>600</v>
      </c>
      <c r="N4656" s="9" t="str">
        <f>VLOOKUP('Consolidtaed Data'!$C5792,[1]Locations!$A:$O,2,0)</f>
        <v>Elk Grove</v>
      </c>
      <c r="O4656" s="9" t="str">
        <f>VLOOKUP('Consolidtaed Data'!$D5792,'[1]Sales People'!$A:$B,2,0)</f>
        <v>Andrew Bowman</v>
      </c>
      <c r="P4656" s="9" t="str">
        <f>VLOOKUP('Consolidtaed Data'!$E5792,[1]Customers!$A:$B,2,0)</f>
        <v>Richard Peterson</v>
      </c>
      <c r="Q4656" s="11">
        <f>WEEKDAY('Consolidtaed Data'!$F5792)</f>
        <v>4</v>
      </c>
      <c r="R4656" s="9">
        <f>MONTH('Consolidtaed Data'!$F5792)</f>
        <v>3</v>
      </c>
      <c r="S4656" s="9" t="str">
        <f>TEXT(Table3[[#This Row],[Purchase Date]],"MMMM")</f>
        <v>December</v>
      </c>
      <c r="T4656" s="9">
        <f>YEAR('Consolidtaed Data'!$F5792)</f>
        <v>2021</v>
      </c>
    </row>
    <row r="4657" spans="1:20" x14ac:dyDescent="0.3">
      <c r="A4657" s="9" t="s">
        <v>5680</v>
      </c>
      <c r="B4657" s="9" t="s">
        <v>7</v>
      </c>
      <c r="C4657" s="9" t="s">
        <v>635</v>
      </c>
      <c r="D4657" s="9" t="s">
        <v>402</v>
      </c>
      <c r="E4657" s="9" t="s">
        <v>962</v>
      </c>
      <c r="F4657" s="10">
        <v>44172</v>
      </c>
      <c r="G4657" s="10" t="str">
        <f>VLOOKUP(Table3[[#This Row],[Product ID]],[1]Products!$A:$G,2,0)</f>
        <v>Product 77</v>
      </c>
      <c r="H4657" s="22">
        <v>1</v>
      </c>
      <c r="I4657" s="9">
        <f>VLOOKUP('Consolidtaed Data'!$B6836,[1]Products!$A:$G,4,0)</f>
        <v>880</v>
      </c>
      <c r="J4657" s="9">
        <f>VLOOKUP('Consolidtaed Data'!$B6836,[1]Products!$A:$G,3,0)</f>
        <v>634</v>
      </c>
      <c r="K4657" s="9">
        <f>'Consolidtaed Data'!$J6836*'Consolidtaed Data'!$H6836</f>
        <v>561</v>
      </c>
      <c r="L4657" s="9">
        <f>'Consolidtaed Data'!$I6836*'Consolidtaed Data'!$H6836</f>
        <v>684</v>
      </c>
      <c r="M4657" s="9">
        <f>'Consolidtaed Data'!$L6836-'Consolidtaed Data'!$K6836</f>
        <v>1564</v>
      </c>
      <c r="N4657" s="9" t="str">
        <f>VLOOKUP('Consolidtaed Data'!$C6836,[1]Locations!$A:$O,2,0)</f>
        <v>Jurupa Valley</v>
      </c>
      <c r="O4657" s="9" t="str">
        <f>VLOOKUP('Consolidtaed Data'!$D6836,'[1]Sales People'!$A:$B,2,0)</f>
        <v>Robert Reed</v>
      </c>
      <c r="P4657" s="9" t="str">
        <f>VLOOKUP('Consolidtaed Data'!$E6836,[1]Customers!$A:$B,2,0)</f>
        <v>Arthur Welch</v>
      </c>
      <c r="Q4657" s="11">
        <f>WEEKDAY('Consolidtaed Data'!$F6836)</f>
        <v>7</v>
      </c>
      <c r="R4657" s="9">
        <f>MONTH('Consolidtaed Data'!$F6836)</f>
        <v>6</v>
      </c>
      <c r="S4657" s="9" t="str">
        <f>TEXT(Table3[[#This Row],[Purchase Date]],"MMMM")</f>
        <v>December</v>
      </c>
      <c r="T4657" s="9">
        <f>YEAR('Consolidtaed Data'!$F6836)</f>
        <v>2021</v>
      </c>
    </row>
    <row r="4658" spans="1:20" x14ac:dyDescent="0.3">
      <c r="A4658" s="9" t="s">
        <v>5681</v>
      </c>
      <c r="B4658" s="9" t="s">
        <v>160</v>
      </c>
      <c r="C4658" s="9" t="s">
        <v>249</v>
      </c>
      <c r="D4658" s="9" t="s">
        <v>9</v>
      </c>
      <c r="E4658" s="9" t="s">
        <v>1201</v>
      </c>
      <c r="F4658" s="10">
        <v>44172</v>
      </c>
      <c r="G4658" s="10" t="str">
        <f>VLOOKUP(Table3[[#This Row],[Product ID]],[1]Products!$A:$G,2,0)</f>
        <v>Product 28</v>
      </c>
      <c r="H4658" s="22">
        <v>1</v>
      </c>
      <c r="I4658" s="9">
        <f>VLOOKUP('Consolidtaed Data'!$B7222,[1]Products!$A:$G,4,0)</f>
        <v>502</v>
      </c>
      <c r="J4658" s="9">
        <f>VLOOKUP('Consolidtaed Data'!$B7222,[1]Products!$A:$G,3,0)</f>
        <v>296</v>
      </c>
      <c r="K4658" s="9">
        <f>'Consolidtaed Data'!$J7222*'Consolidtaed Data'!$H7222</f>
        <v>1516</v>
      </c>
      <c r="L4658" s="9">
        <f>'Consolidtaed Data'!$I7222*'Consolidtaed Data'!$H7222</f>
        <v>1783</v>
      </c>
      <c r="M4658" s="9">
        <f>'Consolidtaed Data'!$L7222-'Consolidtaed Data'!$K7222</f>
        <v>161</v>
      </c>
      <c r="N4658" s="9" t="str">
        <f>VLOOKUP('Consolidtaed Data'!$C7222,[1]Locations!$A:$O,2,0)</f>
        <v>Palmdale</v>
      </c>
      <c r="O4658" s="9" t="str">
        <f>VLOOKUP('Consolidtaed Data'!$D7222,'[1]Sales People'!$A:$B,2,0)</f>
        <v>Jeremy Mendoza</v>
      </c>
      <c r="P4658" s="9" t="str">
        <f>VLOOKUP('Consolidtaed Data'!$E7222,[1]Customers!$A:$B,2,0)</f>
        <v>Martin Olson</v>
      </c>
      <c r="Q4658" s="11">
        <f>WEEKDAY('Consolidtaed Data'!$F7222)</f>
        <v>6</v>
      </c>
      <c r="R4658" s="9">
        <f>MONTH('Consolidtaed Data'!$F7222)</f>
        <v>7</v>
      </c>
      <c r="S4658" s="9" t="str">
        <f>TEXT(Table3[[#This Row],[Purchase Date]],"MMMM")</f>
        <v>December</v>
      </c>
      <c r="T4658" s="9">
        <f>YEAR('Consolidtaed Data'!$F7222)</f>
        <v>2021</v>
      </c>
    </row>
    <row r="4659" spans="1:20" x14ac:dyDescent="0.3">
      <c r="A4659" s="9" t="s">
        <v>5682</v>
      </c>
      <c r="B4659" s="9" t="s">
        <v>240</v>
      </c>
      <c r="C4659" s="9" t="s">
        <v>249</v>
      </c>
      <c r="D4659" s="9" t="s">
        <v>131</v>
      </c>
      <c r="E4659" s="9" t="s">
        <v>894</v>
      </c>
      <c r="F4659" s="10">
        <v>44172</v>
      </c>
      <c r="G4659" s="10" t="str">
        <f>VLOOKUP(Table3[[#This Row],[Product ID]],[1]Products!$A:$G,2,0)</f>
        <v>Product 70</v>
      </c>
      <c r="H4659" s="22">
        <v>1</v>
      </c>
      <c r="I4659" s="9">
        <f>VLOOKUP('Consolidtaed Data'!$B8878,[1]Products!$A:$G,4,0)</f>
        <v>1967</v>
      </c>
      <c r="J4659" s="9">
        <f>VLOOKUP('Consolidtaed Data'!$B8878,[1]Products!$A:$G,3,0)</f>
        <v>1397</v>
      </c>
      <c r="K4659" s="9">
        <f>'Consolidtaed Data'!$J8878*'Consolidtaed Data'!$H8878</f>
        <v>1291</v>
      </c>
      <c r="L4659" s="9">
        <f>'Consolidtaed Data'!$I8878*'Consolidtaed Data'!$H8878</f>
        <v>2391</v>
      </c>
      <c r="M4659" s="9">
        <f>'Consolidtaed Data'!$L8878-'Consolidtaed Data'!$K8878</f>
        <v>1100</v>
      </c>
      <c r="N4659" s="9" t="str">
        <f>VLOOKUP('Consolidtaed Data'!$C8878,[1]Locations!$A:$O,2,0)</f>
        <v>Simi Valley</v>
      </c>
      <c r="O4659" s="9" t="str">
        <f>VLOOKUP('Consolidtaed Data'!$D8878,'[1]Sales People'!$A:$B,2,0)</f>
        <v>Ryan Butler</v>
      </c>
      <c r="P4659" s="9" t="str">
        <f>VLOOKUP('Consolidtaed Data'!$E8878,[1]Customers!$A:$B,2,0)</f>
        <v>Carl Collins</v>
      </c>
      <c r="Q4659" s="11">
        <f>WEEKDAY('Consolidtaed Data'!$F8878)</f>
        <v>6</v>
      </c>
      <c r="R4659" s="9">
        <f>MONTH('Consolidtaed Data'!$F8878)</f>
        <v>11</v>
      </c>
      <c r="S4659" s="9" t="str">
        <f>TEXT(Table3[[#This Row],[Purchase Date]],"MMMM")</f>
        <v>December</v>
      </c>
      <c r="T4659" s="9">
        <f>YEAR('Consolidtaed Data'!$F8878)</f>
        <v>2021</v>
      </c>
    </row>
    <row r="4660" spans="1:20" x14ac:dyDescent="0.3">
      <c r="A4660" s="9" t="s">
        <v>5683</v>
      </c>
      <c r="B4660" s="9" t="s">
        <v>24</v>
      </c>
      <c r="C4660" s="9" t="s">
        <v>201</v>
      </c>
      <c r="D4660" s="9" t="s">
        <v>73</v>
      </c>
      <c r="E4660" s="9" t="s">
        <v>877</v>
      </c>
      <c r="F4660" s="10">
        <v>44172</v>
      </c>
      <c r="G4660" s="10" t="str">
        <f>VLOOKUP(Table3[[#This Row],[Product ID]],[1]Products!$A:$G,2,0)</f>
        <v>Product 6</v>
      </c>
      <c r="H4660" s="22">
        <v>3</v>
      </c>
      <c r="I4660" s="9">
        <f>VLOOKUP('Consolidtaed Data'!$B8972,[1]Products!$A:$G,4,0)</f>
        <v>1582</v>
      </c>
      <c r="J4660" s="9">
        <f>VLOOKUP('Consolidtaed Data'!$B8972,[1]Products!$A:$G,3,0)</f>
        <v>1234</v>
      </c>
      <c r="K4660" s="9">
        <f>'Consolidtaed Data'!$J8972*'Consolidtaed Data'!$H8972</f>
        <v>3554</v>
      </c>
      <c r="L4660" s="9">
        <f>'Consolidtaed Data'!$I8972*'Consolidtaed Data'!$H8972</f>
        <v>4282</v>
      </c>
      <c r="M4660" s="9">
        <f>'Consolidtaed Data'!$L8972-'Consolidtaed Data'!$K8972</f>
        <v>690</v>
      </c>
      <c r="N4660" s="9" t="str">
        <f>VLOOKUP('Consolidtaed Data'!$C8972,[1]Locations!$A:$O,2,0)</f>
        <v>Chula Vista</v>
      </c>
      <c r="O4660" s="9" t="str">
        <f>VLOOKUP('Consolidtaed Data'!$D8972,'[1]Sales People'!$A:$B,2,0)</f>
        <v>Roger Ramos</v>
      </c>
      <c r="P4660" s="9" t="str">
        <f>VLOOKUP('Consolidtaed Data'!$E8972,[1]Customers!$A:$B,2,0)</f>
        <v>Aaron Moreno</v>
      </c>
      <c r="Q4660" s="11">
        <f>WEEKDAY('Consolidtaed Data'!$F8972)</f>
        <v>5</v>
      </c>
      <c r="R4660" s="9">
        <f>MONTH('Consolidtaed Data'!$F8972)</f>
        <v>11</v>
      </c>
      <c r="S4660" s="9" t="str">
        <f>TEXT(Table3[[#This Row],[Purchase Date]],"MMMM")</f>
        <v>December</v>
      </c>
      <c r="T4660" s="9">
        <f>YEAR('Consolidtaed Data'!$F8972)</f>
        <v>2021</v>
      </c>
    </row>
    <row r="4661" spans="1:20" x14ac:dyDescent="0.3">
      <c r="A4661" s="9" t="s">
        <v>5684</v>
      </c>
      <c r="B4661" s="9" t="s">
        <v>393</v>
      </c>
      <c r="C4661" s="9" t="s">
        <v>405</v>
      </c>
      <c r="D4661" s="9" t="s">
        <v>113</v>
      </c>
      <c r="E4661" s="9" t="s">
        <v>1982</v>
      </c>
      <c r="F4661" s="10">
        <v>44173</v>
      </c>
      <c r="G4661" s="10" t="str">
        <f>VLOOKUP(Table3[[#This Row],[Product ID]],[1]Products!$A:$G,2,0)</f>
        <v>Product 84</v>
      </c>
      <c r="H4661" s="22">
        <v>1</v>
      </c>
      <c r="I4661" s="9">
        <f>VLOOKUP('Consolidtaed Data'!$B4698,[1]Products!$A:$G,4,0)</f>
        <v>603</v>
      </c>
      <c r="J4661" s="9">
        <f>VLOOKUP('Consolidtaed Data'!$B4698,[1]Products!$A:$G,3,0)</f>
        <v>416</v>
      </c>
      <c r="K4661" s="9">
        <f>'Consolidtaed Data'!$J4698*'Consolidtaed Data'!$H4698</f>
        <v>421</v>
      </c>
      <c r="L4661" s="9">
        <f>'Consolidtaed Data'!$I4698*'Consolidtaed Data'!$H4698</f>
        <v>561</v>
      </c>
      <c r="M4661" s="9">
        <f>'Consolidtaed Data'!$L4698-'Consolidtaed Data'!$K4698</f>
        <v>816</v>
      </c>
      <c r="N4661" s="9" t="str">
        <f>VLOOKUP('Consolidtaed Data'!$C4698,[1]Locations!$A:$O,2,0)</f>
        <v>Orange</v>
      </c>
      <c r="O4661" s="9" t="str">
        <f>VLOOKUP('Consolidtaed Data'!$D4698,'[1]Sales People'!$A:$B,2,0)</f>
        <v>Ernest Wagner</v>
      </c>
      <c r="P4661" s="9" t="str">
        <f>VLOOKUP('Consolidtaed Data'!$E4698,[1]Customers!$A:$B,2,0)</f>
        <v>Peter Boyd</v>
      </c>
      <c r="Q4661" s="11">
        <f>WEEKDAY('Consolidtaed Data'!$F4698)</f>
        <v>6</v>
      </c>
      <c r="R4661" s="9">
        <f>MONTH('Consolidtaed Data'!$F4698)</f>
        <v>12</v>
      </c>
      <c r="S4661" s="9" t="str">
        <f>TEXT(Table3[[#This Row],[Purchase Date]],"MMMM")</f>
        <v>December</v>
      </c>
      <c r="T4661" s="9">
        <f>YEAR('Consolidtaed Data'!$F4698)</f>
        <v>2020</v>
      </c>
    </row>
    <row r="4662" spans="1:20" x14ac:dyDescent="0.3">
      <c r="A4662" s="9" t="s">
        <v>5685</v>
      </c>
      <c r="B4662" s="9" t="s">
        <v>490</v>
      </c>
      <c r="C4662" s="9" t="s">
        <v>249</v>
      </c>
      <c r="D4662" s="9" t="s">
        <v>95</v>
      </c>
      <c r="E4662" s="9" t="s">
        <v>422</v>
      </c>
      <c r="F4662" s="10">
        <v>44173</v>
      </c>
      <c r="G4662" s="10" t="str">
        <f>VLOOKUP(Table3[[#This Row],[Product ID]],[1]Products!$A:$G,2,0)</f>
        <v>Product 79</v>
      </c>
      <c r="H4662" s="22">
        <v>4</v>
      </c>
      <c r="I4662" s="9">
        <f>VLOOKUP('Consolidtaed Data'!$B4763,[1]Products!$A:$G,4,0)</f>
        <v>203</v>
      </c>
      <c r="J4662" s="9">
        <f>VLOOKUP('Consolidtaed Data'!$B4763,[1]Products!$A:$G,3,0)</f>
        <v>154</v>
      </c>
      <c r="K4662" s="9">
        <f>'Consolidtaed Data'!$J4763*'Consolidtaed Data'!$H4763</f>
        <v>424</v>
      </c>
      <c r="L4662" s="9">
        <f>'Consolidtaed Data'!$I4763*'Consolidtaed Data'!$H4763</f>
        <v>530</v>
      </c>
      <c r="M4662" s="9">
        <f>'Consolidtaed Data'!$L4763-'Consolidtaed Data'!$K4763</f>
        <v>662</v>
      </c>
      <c r="N4662" s="9" t="str">
        <f>VLOOKUP('Consolidtaed Data'!$C4763,[1]Locations!$A:$O,2,0)</f>
        <v>San Jose</v>
      </c>
      <c r="O4662" s="9" t="str">
        <f>VLOOKUP('Consolidtaed Data'!$D4763,'[1]Sales People'!$A:$B,2,0)</f>
        <v>Howard Gardner</v>
      </c>
      <c r="P4662" s="9" t="str">
        <f>VLOOKUP('Consolidtaed Data'!$E4763,[1]Customers!$A:$B,2,0)</f>
        <v>Harry Perkins</v>
      </c>
      <c r="Q4662" s="11">
        <f>WEEKDAY('Consolidtaed Data'!$F4763)</f>
        <v>3</v>
      </c>
      <c r="R4662" s="9">
        <f>MONTH('Consolidtaed Data'!$F4763)</f>
        <v>12</v>
      </c>
      <c r="S4662" s="9" t="str">
        <f>TEXT(Table3[[#This Row],[Purchase Date]],"MMMM")</f>
        <v>December</v>
      </c>
      <c r="T4662" s="9">
        <f>YEAR('Consolidtaed Data'!$F4763)</f>
        <v>2020</v>
      </c>
    </row>
    <row r="4663" spans="1:20" x14ac:dyDescent="0.3">
      <c r="A4663" s="9" t="s">
        <v>5686</v>
      </c>
      <c r="B4663" s="9" t="s">
        <v>177</v>
      </c>
      <c r="C4663" s="9" t="s">
        <v>165</v>
      </c>
      <c r="D4663" s="9" t="s">
        <v>374</v>
      </c>
      <c r="E4663" s="9" t="s">
        <v>562</v>
      </c>
      <c r="F4663" s="10">
        <v>44173</v>
      </c>
      <c r="G4663" s="10" t="str">
        <f>VLOOKUP(Table3[[#This Row],[Product ID]],[1]Products!$A:$G,2,0)</f>
        <v>Product 5</v>
      </c>
      <c r="H4663" s="22">
        <v>1</v>
      </c>
      <c r="I4663" s="9">
        <f>VLOOKUP('Consolidtaed Data'!$B6056,[1]Products!$A:$G,4,0)</f>
        <v>1972</v>
      </c>
      <c r="J4663" s="9">
        <f>VLOOKUP('Consolidtaed Data'!$B6056,[1]Products!$A:$G,3,0)</f>
        <v>1321</v>
      </c>
      <c r="K4663" s="9">
        <f>'Consolidtaed Data'!$J6056*'Consolidtaed Data'!$H6056</f>
        <v>1044</v>
      </c>
      <c r="L4663" s="9">
        <f>'Consolidtaed Data'!$I6056*'Consolidtaed Data'!$H6056</f>
        <v>1899</v>
      </c>
      <c r="M4663" s="9">
        <f>'Consolidtaed Data'!$L6056-'Consolidtaed Data'!$K6056</f>
        <v>345</v>
      </c>
      <c r="N4663" s="9" t="str">
        <f>VLOOKUP('Consolidtaed Data'!$C6056,[1]Locations!$A:$O,2,0)</f>
        <v>Santa Clarita</v>
      </c>
      <c r="O4663" s="9" t="str">
        <f>VLOOKUP('Consolidtaed Data'!$D6056,'[1]Sales People'!$A:$B,2,0)</f>
        <v>Gary Rodriguez</v>
      </c>
      <c r="P4663" s="9" t="str">
        <f>VLOOKUP('Consolidtaed Data'!$E6056,[1]Customers!$A:$B,2,0)</f>
        <v>Chris Armstrong</v>
      </c>
      <c r="Q4663" s="11">
        <f>WEEKDAY('Consolidtaed Data'!$F6056)</f>
        <v>3</v>
      </c>
      <c r="R4663" s="9">
        <f>MONTH('Consolidtaed Data'!$F6056)</f>
        <v>4</v>
      </c>
      <c r="S4663" s="9" t="str">
        <f>TEXT(Table3[[#This Row],[Purchase Date]],"MMMM")</f>
        <v>December</v>
      </c>
      <c r="T4663" s="9">
        <f>YEAR('Consolidtaed Data'!$F6056)</f>
        <v>2021</v>
      </c>
    </row>
    <row r="4664" spans="1:20" x14ac:dyDescent="0.3">
      <c r="A4664" s="9" t="s">
        <v>5687</v>
      </c>
      <c r="B4664" s="9" t="s">
        <v>234</v>
      </c>
      <c r="C4664" s="9" t="s">
        <v>134</v>
      </c>
      <c r="D4664" s="9" t="s">
        <v>374</v>
      </c>
      <c r="E4664" s="9" t="s">
        <v>1927</v>
      </c>
      <c r="F4664" s="10">
        <v>44173</v>
      </c>
      <c r="G4664" s="10" t="str">
        <f>VLOOKUP(Table3[[#This Row],[Product ID]],[1]Products!$A:$G,2,0)</f>
        <v>Product 54</v>
      </c>
      <c r="H4664" s="22">
        <v>4</v>
      </c>
      <c r="I4664" s="9">
        <f>VLOOKUP('Consolidtaed Data'!$B6273,[1]Products!$A:$G,4,0)</f>
        <v>127</v>
      </c>
      <c r="J4664" s="9">
        <f>VLOOKUP('Consolidtaed Data'!$B6273,[1]Products!$A:$G,3,0)</f>
        <v>79</v>
      </c>
      <c r="K4664" s="9">
        <f>'Consolidtaed Data'!$J6273*'Consolidtaed Data'!$H6273</f>
        <v>900</v>
      </c>
      <c r="L4664" s="9">
        <f>'Consolidtaed Data'!$I6273*'Consolidtaed Data'!$H6273</f>
        <v>1636</v>
      </c>
      <c r="M4664" s="9">
        <f>'Consolidtaed Data'!$L6273-'Consolidtaed Data'!$K6273</f>
        <v>406</v>
      </c>
      <c r="N4664" s="9" t="str">
        <f>VLOOKUP('Consolidtaed Data'!$C6273,[1]Locations!$A:$O,2,0)</f>
        <v>Long Beach</v>
      </c>
      <c r="O4664" s="9" t="str">
        <f>VLOOKUP('Consolidtaed Data'!$D6273,'[1]Sales People'!$A:$B,2,0)</f>
        <v>Kenneth Bradley</v>
      </c>
      <c r="P4664" s="9" t="str">
        <f>VLOOKUP('Consolidtaed Data'!$E6273,[1]Customers!$A:$B,2,0)</f>
        <v>Billy Evans</v>
      </c>
      <c r="Q4664" s="11">
        <f>WEEKDAY('Consolidtaed Data'!$F6273)</f>
        <v>4</v>
      </c>
      <c r="R4664" s="9">
        <f>MONTH('Consolidtaed Data'!$F6273)</f>
        <v>4</v>
      </c>
      <c r="S4664" s="9" t="str">
        <f>TEXT(Table3[[#This Row],[Purchase Date]],"MMMM")</f>
        <v>December</v>
      </c>
      <c r="T4664" s="9">
        <f>YEAR('Consolidtaed Data'!$F6273)</f>
        <v>2021</v>
      </c>
    </row>
    <row r="4665" spans="1:20" x14ac:dyDescent="0.3">
      <c r="A4665" s="9" t="s">
        <v>5688</v>
      </c>
      <c r="B4665" s="9" t="s">
        <v>225</v>
      </c>
      <c r="C4665" s="9" t="s">
        <v>205</v>
      </c>
      <c r="D4665" s="9" t="s">
        <v>22</v>
      </c>
      <c r="E4665" s="9" t="s">
        <v>1536</v>
      </c>
      <c r="F4665" s="10">
        <v>44173</v>
      </c>
      <c r="G4665" s="10" t="str">
        <f>VLOOKUP(Table3[[#This Row],[Product ID]],[1]Products!$A:$G,2,0)</f>
        <v>Product 24</v>
      </c>
      <c r="H4665" s="22">
        <v>2</v>
      </c>
      <c r="I4665" s="9">
        <f>VLOOKUP('Consolidtaed Data'!$B7004,[1]Products!$A:$G,4,0)</f>
        <v>1119</v>
      </c>
      <c r="J4665" s="9">
        <f>VLOOKUP('Consolidtaed Data'!$B7004,[1]Products!$A:$G,3,0)</f>
        <v>683</v>
      </c>
      <c r="K4665" s="9">
        <f>'Consolidtaed Data'!$J7004*'Consolidtaed Data'!$H7004</f>
        <v>154</v>
      </c>
      <c r="L4665" s="9">
        <f>'Consolidtaed Data'!$I7004*'Consolidtaed Data'!$H7004</f>
        <v>203</v>
      </c>
      <c r="M4665" s="9">
        <f>'Consolidtaed Data'!$L7004-'Consolidtaed Data'!$K7004</f>
        <v>2396</v>
      </c>
      <c r="N4665" s="9" t="str">
        <f>VLOOKUP('Consolidtaed Data'!$C7004,[1]Locations!$A:$O,2,0)</f>
        <v>Santa Ana</v>
      </c>
      <c r="O4665" s="9" t="str">
        <f>VLOOKUP('Consolidtaed Data'!$D7004,'[1]Sales People'!$A:$B,2,0)</f>
        <v>Fred Robertson</v>
      </c>
      <c r="P4665" s="9" t="str">
        <f>VLOOKUP('Consolidtaed Data'!$E7004,[1]Customers!$A:$B,2,0)</f>
        <v>Philip Crawford</v>
      </c>
      <c r="Q4665" s="11">
        <f>WEEKDAY('Consolidtaed Data'!$F7004)</f>
        <v>5</v>
      </c>
      <c r="R4665" s="9">
        <f>MONTH('Consolidtaed Data'!$F7004)</f>
        <v>6</v>
      </c>
      <c r="S4665" s="9" t="str">
        <f>TEXT(Table3[[#This Row],[Purchase Date]],"MMMM")</f>
        <v>December</v>
      </c>
      <c r="T4665" s="9">
        <f>YEAR('Consolidtaed Data'!$F7004)</f>
        <v>2021</v>
      </c>
    </row>
    <row r="4666" spans="1:20" x14ac:dyDescent="0.3">
      <c r="A4666" s="9" t="s">
        <v>5689</v>
      </c>
      <c r="B4666" s="9" t="s">
        <v>712</v>
      </c>
      <c r="C4666" s="9" t="s">
        <v>228</v>
      </c>
      <c r="D4666" s="9" t="s">
        <v>51</v>
      </c>
      <c r="E4666" s="9" t="s">
        <v>2592</v>
      </c>
      <c r="F4666" s="10">
        <v>44173</v>
      </c>
      <c r="G4666" s="10" t="str">
        <f>VLOOKUP(Table3[[#This Row],[Product ID]],[1]Products!$A:$G,2,0)</f>
        <v>Product 32</v>
      </c>
      <c r="H4666" s="22">
        <v>1</v>
      </c>
      <c r="I4666" s="9">
        <f>VLOOKUP('Consolidtaed Data'!$B9433,[1]Products!$A:$G,4,0)</f>
        <v>1351</v>
      </c>
      <c r="J4666" s="9">
        <f>VLOOKUP('Consolidtaed Data'!$B9433,[1]Products!$A:$G,3,0)</f>
        <v>1108</v>
      </c>
      <c r="K4666" s="9">
        <f>'Consolidtaed Data'!$J9433*'Consolidtaed Data'!$H9433</f>
        <v>122</v>
      </c>
      <c r="L4666" s="9">
        <f>'Consolidtaed Data'!$I9433*'Consolidtaed Data'!$H9433</f>
        <v>190</v>
      </c>
      <c r="M4666" s="9">
        <f>'Consolidtaed Data'!$L9433-'Consolidtaed Data'!$K9433</f>
        <v>827</v>
      </c>
      <c r="N4666" s="9" t="str">
        <f>VLOOKUP('Consolidtaed Data'!$C9433,[1]Locations!$A:$O,2,0)</f>
        <v>Escondido</v>
      </c>
      <c r="O4666" s="9" t="str">
        <f>VLOOKUP('Consolidtaed Data'!$D9433,'[1]Sales People'!$A:$B,2,0)</f>
        <v>Roger Ramos</v>
      </c>
      <c r="P4666" s="9" t="str">
        <f>VLOOKUP('Consolidtaed Data'!$E9433,[1]Customers!$A:$B,2,0)</f>
        <v>Douglas Diaz</v>
      </c>
      <c r="Q4666" s="11">
        <f>WEEKDAY('Consolidtaed Data'!$F9433)</f>
        <v>2</v>
      </c>
      <c r="R4666" s="9">
        <f>MONTH('Consolidtaed Data'!$F9433)</f>
        <v>12</v>
      </c>
      <c r="S4666" s="9" t="str">
        <f>TEXT(Table3[[#This Row],[Purchase Date]],"MMMM")</f>
        <v>December</v>
      </c>
      <c r="T4666" s="9">
        <f>YEAR('Consolidtaed Data'!$F9433)</f>
        <v>2021</v>
      </c>
    </row>
    <row r="4667" spans="1:20" x14ac:dyDescent="0.3">
      <c r="A4667" s="9" t="s">
        <v>5690</v>
      </c>
      <c r="B4667" s="9" t="s">
        <v>172</v>
      </c>
      <c r="C4667" s="9" t="s">
        <v>55</v>
      </c>
      <c r="D4667" s="9" t="s">
        <v>64</v>
      </c>
      <c r="E4667" s="9" t="s">
        <v>1319</v>
      </c>
      <c r="F4667" s="10">
        <v>44174</v>
      </c>
      <c r="G4667" s="10" t="str">
        <f>VLOOKUP(Table3[[#This Row],[Product ID]],[1]Products!$A:$G,2,0)</f>
        <v>Product 4</v>
      </c>
      <c r="H4667" s="22">
        <v>4</v>
      </c>
      <c r="I4667" s="9">
        <f>VLOOKUP('Consolidtaed Data'!$B5026,[1]Products!$A:$G,4,0)</f>
        <v>684</v>
      </c>
      <c r="J4667" s="9">
        <f>VLOOKUP('Consolidtaed Data'!$B5026,[1]Products!$A:$G,3,0)</f>
        <v>561</v>
      </c>
      <c r="K4667" s="9">
        <f>'Consolidtaed Data'!$J5026*'Consolidtaed Data'!$H5026</f>
        <v>1294</v>
      </c>
      <c r="L4667" s="9">
        <f>'Consolidtaed Data'!$I5026*'Consolidtaed Data'!$H5026</f>
        <v>1848</v>
      </c>
      <c r="M4667" s="9">
        <f>'Consolidtaed Data'!$L5026-'Consolidtaed Data'!$K5026</f>
        <v>265</v>
      </c>
      <c r="N4667" s="9" t="str">
        <f>VLOOKUP('Consolidtaed Data'!$C5026,[1]Locations!$A:$O,2,0)</f>
        <v>Modesto</v>
      </c>
      <c r="O4667" s="9" t="str">
        <f>VLOOKUP('Consolidtaed Data'!$D5026,'[1]Sales People'!$A:$B,2,0)</f>
        <v>Howard Sims</v>
      </c>
      <c r="P4667" s="9" t="str">
        <f>VLOOKUP('Consolidtaed Data'!$E5026,[1]Customers!$A:$B,2,0)</f>
        <v>Jason Murphy</v>
      </c>
      <c r="Q4667" s="11">
        <f>WEEKDAY('Consolidtaed Data'!$F5026)</f>
        <v>2</v>
      </c>
      <c r="R4667" s="9">
        <f>MONTH('Consolidtaed Data'!$F5026)</f>
        <v>1</v>
      </c>
      <c r="S4667" s="9" t="str">
        <f>TEXT(Table3[[#This Row],[Purchase Date]],"MMMM")</f>
        <v>December</v>
      </c>
      <c r="T4667" s="9">
        <f>YEAR('Consolidtaed Data'!$F5026)</f>
        <v>2021</v>
      </c>
    </row>
    <row r="4668" spans="1:20" x14ac:dyDescent="0.3">
      <c r="A4668" s="9" t="s">
        <v>5691</v>
      </c>
      <c r="B4668" s="9" t="s">
        <v>62</v>
      </c>
      <c r="C4668" s="9" t="s">
        <v>231</v>
      </c>
      <c r="D4668" s="9" t="s">
        <v>22</v>
      </c>
      <c r="E4668" s="9" t="s">
        <v>1152</v>
      </c>
      <c r="F4668" s="10">
        <v>44174</v>
      </c>
      <c r="G4668" s="10" t="str">
        <f>VLOOKUP(Table3[[#This Row],[Product ID]],[1]Products!$A:$G,2,0)</f>
        <v>Product 17</v>
      </c>
      <c r="H4668" s="22">
        <v>4</v>
      </c>
      <c r="I4668" s="9">
        <f>VLOOKUP('Consolidtaed Data'!$B5722,[1]Products!$A:$G,4,0)</f>
        <v>596</v>
      </c>
      <c r="J4668" s="9">
        <f>VLOOKUP('Consolidtaed Data'!$B5722,[1]Products!$A:$G,3,0)</f>
        <v>358</v>
      </c>
      <c r="K4668" s="9">
        <f>'Consolidtaed Data'!$J5722*'Consolidtaed Data'!$H5722</f>
        <v>1965</v>
      </c>
      <c r="L4668" s="9">
        <f>'Consolidtaed Data'!$I5722*'Consolidtaed Data'!$H5722</f>
        <v>2396</v>
      </c>
      <c r="M4668" s="9">
        <f>'Consolidtaed Data'!$L5722-'Consolidtaed Data'!$K5722</f>
        <v>34</v>
      </c>
      <c r="N4668" s="9" t="str">
        <f>VLOOKUP('Consolidtaed Data'!$C5722,[1]Locations!$A:$O,2,0)</f>
        <v>Glendale</v>
      </c>
      <c r="O4668" s="9" t="str">
        <f>VLOOKUP('Consolidtaed Data'!$D5722,'[1]Sales People'!$A:$B,2,0)</f>
        <v>Joe Sims</v>
      </c>
      <c r="P4668" s="9" t="str">
        <f>VLOOKUP('Consolidtaed Data'!$E5722,[1]Customers!$A:$B,2,0)</f>
        <v>Aaron Mills</v>
      </c>
      <c r="Q4668" s="11">
        <f>WEEKDAY('Consolidtaed Data'!$F5722)</f>
        <v>7</v>
      </c>
      <c r="R4668" s="9">
        <f>MONTH('Consolidtaed Data'!$F5722)</f>
        <v>2</v>
      </c>
      <c r="S4668" s="9" t="str">
        <f>TEXT(Table3[[#This Row],[Purchase Date]],"MMMM")</f>
        <v>December</v>
      </c>
      <c r="T4668" s="9">
        <f>YEAR('Consolidtaed Data'!$F5722)</f>
        <v>2021</v>
      </c>
    </row>
    <row r="4669" spans="1:20" x14ac:dyDescent="0.3">
      <c r="A4669" s="9" t="s">
        <v>5692</v>
      </c>
      <c r="B4669" s="9" t="s">
        <v>397</v>
      </c>
      <c r="C4669" s="9" t="s">
        <v>34</v>
      </c>
      <c r="D4669" s="9" t="s">
        <v>31</v>
      </c>
      <c r="E4669" s="9" t="s">
        <v>1554</v>
      </c>
      <c r="F4669" s="10">
        <v>44174</v>
      </c>
      <c r="G4669" s="10" t="str">
        <f>VLOOKUP(Table3[[#This Row],[Product ID]],[1]Products!$A:$G,2,0)</f>
        <v>Product 20</v>
      </c>
      <c r="H4669" s="22">
        <v>4</v>
      </c>
      <c r="I4669" s="9">
        <f>VLOOKUP('Consolidtaed Data'!$B5782,[1]Products!$A:$G,4,0)</f>
        <v>684</v>
      </c>
      <c r="J4669" s="9">
        <f>VLOOKUP('Consolidtaed Data'!$B5782,[1]Products!$A:$G,3,0)</f>
        <v>561</v>
      </c>
      <c r="K4669" s="9">
        <f>'Consolidtaed Data'!$J5782*'Consolidtaed Data'!$H5782</f>
        <v>420</v>
      </c>
      <c r="L4669" s="9">
        <f>'Consolidtaed Data'!$I5782*'Consolidtaed Data'!$H5782</f>
        <v>584</v>
      </c>
      <c r="M4669" s="9">
        <f>'Consolidtaed Data'!$L5782-'Consolidtaed Data'!$K5782</f>
        <v>799</v>
      </c>
      <c r="N4669" s="9" t="str">
        <f>VLOOKUP('Consolidtaed Data'!$C5782,[1]Locations!$A:$O,2,0)</f>
        <v>East Los Angeles</v>
      </c>
      <c r="O4669" s="9" t="str">
        <f>VLOOKUP('Consolidtaed Data'!$D5782,'[1]Sales People'!$A:$B,2,0)</f>
        <v>Andrew Bowman</v>
      </c>
      <c r="P4669" s="9" t="str">
        <f>VLOOKUP('Consolidtaed Data'!$E5782,[1]Customers!$A:$B,2,0)</f>
        <v>Charles Shaw</v>
      </c>
      <c r="Q4669" s="11">
        <f>WEEKDAY('Consolidtaed Data'!$F5782)</f>
        <v>4</v>
      </c>
      <c r="R4669" s="9">
        <f>MONTH('Consolidtaed Data'!$F5782)</f>
        <v>3</v>
      </c>
      <c r="S4669" s="9" t="str">
        <f>TEXT(Table3[[#This Row],[Purchase Date]],"MMMM")</f>
        <v>December</v>
      </c>
      <c r="T4669" s="9">
        <f>YEAR('Consolidtaed Data'!$F5782)</f>
        <v>2021</v>
      </c>
    </row>
    <row r="4670" spans="1:20" x14ac:dyDescent="0.3">
      <c r="A4670" s="9" t="s">
        <v>5693</v>
      </c>
      <c r="B4670" s="9" t="s">
        <v>572</v>
      </c>
      <c r="C4670" s="9" t="s">
        <v>99</v>
      </c>
      <c r="D4670" s="9" t="s">
        <v>22</v>
      </c>
      <c r="E4670" s="9" t="s">
        <v>1856</v>
      </c>
      <c r="F4670" s="10">
        <v>44174</v>
      </c>
      <c r="G4670" s="10" t="str">
        <f>VLOOKUP(Table3[[#This Row],[Product ID]],[1]Products!$A:$G,2,0)</f>
        <v>Product 22</v>
      </c>
      <c r="H4670" s="22">
        <v>4</v>
      </c>
      <c r="I4670" s="9">
        <f>VLOOKUP('Consolidtaed Data'!$B6051,[1]Products!$A:$G,4,0)</f>
        <v>2294</v>
      </c>
      <c r="J4670" s="9">
        <f>VLOOKUP('Consolidtaed Data'!$B6051,[1]Products!$A:$G,3,0)</f>
        <v>1399</v>
      </c>
      <c r="K4670" s="9">
        <f>'Consolidtaed Data'!$J6051*'Consolidtaed Data'!$H6051</f>
        <v>3144</v>
      </c>
      <c r="L4670" s="9">
        <f>'Consolidtaed Data'!$I6051*'Consolidtaed Data'!$H6051</f>
        <v>3788</v>
      </c>
      <c r="M4670" s="9">
        <f>'Consolidtaed Data'!$L6051-'Consolidtaed Data'!$K6051</f>
        <v>3300</v>
      </c>
      <c r="N4670" s="9" t="str">
        <f>VLOOKUP('Consolidtaed Data'!$C6051,[1]Locations!$A:$O,2,0)</f>
        <v>West Covina</v>
      </c>
      <c r="O4670" s="9" t="str">
        <f>VLOOKUP('Consolidtaed Data'!$D6051,'[1]Sales People'!$A:$B,2,0)</f>
        <v>Sean Miller</v>
      </c>
      <c r="P4670" s="9" t="str">
        <f>VLOOKUP('Consolidtaed Data'!$E6051,[1]Customers!$A:$B,2,0)</f>
        <v>George Ellis</v>
      </c>
      <c r="Q4670" s="11">
        <f>WEEKDAY('Consolidtaed Data'!$F6051)</f>
        <v>3</v>
      </c>
      <c r="R4670" s="9">
        <f>MONTH('Consolidtaed Data'!$F6051)</f>
        <v>4</v>
      </c>
      <c r="S4670" s="9" t="str">
        <f>TEXT(Table3[[#This Row],[Purchase Date]],"MMMM")</f>
        <v>December</v>
      </c>
      <c r="T4670" s="9">
        <f>YEAR('Consolidtaed Data'!$F6051)</f>
        <v>2021</v>
      </c>
    </row>
    <row r="4671" spans="1:20" x14ac:dyDescent="0.3">
      <c r="A4671" s="9" t="s">
        <v>5694</v>
      </c>
      <c r="B4671" s="9" t="s">
        <v>397</v>
      </c>
      <c r="C4671" s="9" t="s">
        <v>178</v>
      </c>
      <c r="D4671" s="9" t="s">
        <v>22</v>
      </c>
      <c r="E4671" s="9" t="s">
        <v>781</v>
      </c>
      <c r="F4671" s="10">
        <v>44174</v>
      </c>
      <c r="G4671" s="10" t="str">
        <f>VLOOKUP(Table3[[#This Row],[Product ID]],[1]Products!$A:$G,2,0)</f>
        <v>Product 20</v>
      </c>
      <c r="H4671" s="22">
        <v>2</v>
      </c>
      <c r="I4671" s="9">
        <f>VLOOKUP('Consolidtaed Data'!$B6336,[1]Products!$A:$G,4,0)</f>
        <v>458</v>
      </c>
      <c r="J4671" s="9">
        <f>VLOOKUP('Consolidtaed Data'!$B6336,[1]Products!$A:$G,3,0)</f>
        <v>376</v>
      </c>
      <c r="K4671" s="9">
        <f>'Consolidtaed Data'!$J6336*'Consolidtaed Data'!$H6336</f>
        <v>807</v>
      </c>
      <c r="L4671" s="9">
        <f>'Consolidtaed Data'!$I6336*'Consolidtaed Data'!$H6336</f>
        <v>1467</v>
      </c>
      <c r="M4671" s="9">
        <f>'Consolidtaed Data'!$L6336-'Consolidtaed Data'!$K6336</f>
        <v>2067</v>
      </c>
      <c r="N4671" s="9" t="str">
        <f>VLOOKUP('Consolidtaed Data'!$C6336,[1]Locations!$A:$O,2,0)</f>
        <v>Visalia</v>
      </c>
      <c r="O4671" s="9" t="str">
        <f>VLOOKUP('Consolidtaed Data'!$D6336,'[1]Sales People'!$A:$B,2,0)</f>
        <v>Ernest Wheeler</v>
      </c>
      <c r="P4671" s="9" t="str">
        <f>VLOOKUP('Consolidtaed Data'!$E6336,[1]Customers!$A:$B,2,0)</f>
        <v>Gary Porter</v>
      </c>
      <c r="Q4671" s="11">
        <f>WEEKDAY('Consolidtaed Data'!$F6336)</f>
        <v>1</v>
      </c>
      <c r="R4671" s="9">
        <f>MONTH('Consolidtaed Data'!$F6336)</f>
        <v>4</v>
      </c>
      <c r="S4671" s="9" t="str">
        <f>TEXT(Table3[[#This Row],[Purchase Date]],"MMMM")</f>
        <v>December</v>
      </c>
      <c r="T4671" s="9">
        <f>YEAR('Consolidtaed Data'!$F6336)</f>
        <v>2021</v>
      </c>
    </row>
    <row r="4672" spans="1:20" x14ac:dyDescent="0.3">
      <c r="A4672" s="9" t="s">
        <v>5695</v>
      </c>
      <c r="B4672" s="9" t="s">
        <v>373</v>
      </c>
      <c r="C4672" s="9" t="s">
        <v>423</v>
      </c>
      <c r="D4672" s="9" t="s">
        <v>105</v>
      </c>
      <c r="E4672" s="9" t="s">
        <v>1120</v>
      </c>
      <c r="F4672" s="10">
        <v>44174</v>
      </c>
      <c r="G4672" s="10" t="str">
        <f>VLOOKUP(Table3[[#This Row],[Product ID]],[1]Products!$A:$G,2,0)</f>
        <v>Product 66</v>
      </c>
      <c r="H4672" s="22">
        <v>3</v>
      </c>
      <c r="I4672" s="9">
        <f>VLOOKUP('Consolidtaed Data'!$B6539,[1]Products!$A:$G,4,0)</f>
        <v>1848</v>
      </c>
      <c r="J4672" s="9">
        <f>VLOOKUP('Consolidtaed Data'!$B6539,[1]Products!$A:$G,3,0)</f>
        <v>1294</v>
      </c>
      <c r="K4672" s="9">
        <f>'Consolidtaed Data'!$J6539*'Consolidtaed Data'!$H6539</f>
        <v>61</v>
      </c>
      <c r="L4672" s="9">
        <f>'Consolidtaed Data'!$I6539*'Consolidtaed Data'!$H6539</f>
        <v>95</v>
      </c>
      <c r="M4672" s="9">
        <f>'Consolidtaed Data'!$L6539-'Consolidtaed Data'!$K6539</f>
        <v>463</v>
      </c>
      <c r="N4672" s="9" t="str">
        <f>VLOOKUP('Consolidtaed Data'!$C6539,[1]Locations!$A:$O,2,0)</f>
        <v>Stockton</v>
      </c>
      <c r="O4672" s="9" t="str">
        <f>VLOOKUP('Consolidtaed Data'!$D6539,'[1]Sales People'!$A:$B,2,0)</f>
        <v>Ryan Welch</v>
      </c>
      <c r="P4672" s="9" t="str">
        <f>VLOOKUP('Consolidtaed Data'!$E6539,[1]Customers!$A:$B,2,0)</f>
        <v>Victor Rogers</v>
      </c>
      <c r="Q4672" s="11">
        <f>WEEKDAY('Consolidtaed Data'!$F6539)</f>
        <v>4</v>
      </c>
      <c r="R4672" s="9">
        <f>MONTH('Consolidtaed Data'!$F6539)</f>
        <v>5</v>
      </c>
      <c r="S4672" s="9" t="str">
        <f>TEXT(Table3[[#This Row],[Purchase Date]],"MMMM")</f>
        <v>December</v>
      </c>
      <c r="T4672" s="9">
        <f>YEAR('Consolidtaed Data'!$F6539)</f>
        <v>2021</v>
      </c>
    </row>
    <row r="4673" spans="1:20" x14ac:dyDescent="0.3">
      <c r="A4673" s="9" t="s">
        <v>5696</v>
      </c>
      <c r="B4673" s="9" t="s">
        <v>330</v>
      </c>
      <c r="C4673" s="9" t="s">
        <v>522</v>
      </c>
      <c r="D4673" s="9" t="s">
        <v>235</v>
      </c>
      <c r="E4673" s="9" t="s">
        <v>1510</v>
      </c>
      <c r="F4673" s="10">
        <v>44174</v>
      </c>
      <c r="G4673" s="10" t="str">
        <f>VLOOKUP(Table3[[#This Row],[Product ID]],[1]Products!$A:$G,2,0)</f>
        <v>Product 91</v>
      </c>
      <c r="H4673" s="22">
        <v>3</v>
      </c>
      <c r="I4673" s="9">
        <f>VLOOKUP('Consolidtaed Data'!$B7257,[1]Products!$A:$G,4,0)</f>
        <v>951</v>
      </c>
      <c r="J4673" s="9">
        <f>VLOOKUP('Consolidtaed Data'!$B7257,[1]Products!$A:$G,3,0)</f>
        <v>504</v>
      </c>
      <c r="K4673" s="9">
        <f>'Consolidtaed Data'!$J7257*'Consolidtaed Data'!$H7257</f>
        <v>3873</v>
      </c>
      <c r="L4673" s="9">
        <f>'Consolidtaed Data'!$I7257*'Consolidtaed Data'!$H7257</f>
        <v>7173</v>
      </c>
      <c r="M4673" s="9">
        <f>'Consolidtaed Data'!$L7257-'Consolidtaed Data'!$K7257</f>
        <v>463</v>
      </c>
      <c r="N4673" s="9" t="str">
        <f>VLOOKUP('Consolidtaed Data'!$C7257,[1]Locations!$A:$O,2,0)</f>
        <v>Chula Vista</v>
      </c>
      <c r="O4673" s="9" t="str">
        <f>VLOOKUP('Consolidtaed Data'!$D7257,'[1]Sales People'!$A:$B,2,0)</f>
        <v>Gary Rodriguez</v>
      </c>
      <c r="P4673" s="9" t="str">
        <f>VLOOKUP('Consolidtaed Data'!$E7257,[1]Customers!$A:$B,2,0)</f>
        <v>Douglas Kennedy</v>
      </c>
      <c r="Q4673" s="11">
        <f>WEEKDAY('Consolidtaed Data'!$F7257)</f>
        <v>2</v>
      </c>
      <c r="R4673" s="9">
        <f>MONTH('Consolidtaed Data'!$F7257)</f>
        <v>7</v>
      </c>
      <c r="S4673" s="9" t="str">
        <f>TEXT(Table3[[#This Row],[Purchase Date]],"MMMM")</f>
        <v>December</v>
      </c>
      <c r="T4673" s="9">
        <f>YEAR('Consolidtaed Data'!$F7257)</f>
        <v>2021</v>
      </c>
    </row>
    <row r="4674" spans="1:20" x14ac:dyDescent="0.3">
      <c r="A4674" s="9" t="s">
        <v>5697</v>
      </c>
      <c r="B4674" s="9" t="s">
        <v>284</v>
      </c>
      <c r="C4674" s="9" t="s">
        <v>357</v>
      </c>
      <c r="D4674" s="9" t="s">
        <v>272</v>
      </c>
      <c r="E4674" s="9" t="s">
        <v>2592</v>
      </c>
      <c r="F4674" s="10">
        <v>44174</v>
      </c>
      <c r="G4674" s="10" t="str">
        <f>VLOOKUP(Table3[[#This Row],[Product ID]],[1]Products!$A:$G,2,0)</f>
        <v>Product 96</v>
      </c>
      <c r="H4674" s="22">
        <v>3</v>
      </c>
      <c r="I4674" s="9">
        <f>VLOOKUP('Consolidtaed Data'!$B7845,[1]Products!$A:$G,4,0)</f>
        <v>1812</v>
      </c>
      <c r="J4674" s="9">
        <f>VLOOKUP('Consolidtaed Data'!$B7845,[1]Products!$A:$G,3,0)</f>
        <v>1305</v>
      </c>
      <c r="K4674" s="9">
        <f>'Consolidtaed Data'!$J7845*'Consolidtaed Data'!$H7845</f>
        <v>171</v>
      </c>
      <c r="L4674" s="9">
        <f>'Consolidtaed Data'!$I7845*'Consolidtaed Data'!$H7845</f>
        <v>217</v>
      </c>
      <c r="M4674" s="9">
        <f>'Consolidtaed Data'!$L7845-'Consolidtaed Data'!$K7845</f>
        <v>22</v>
      </c>
      <c r="N4674" s="9" t="str">
        <f>VLOOKUP('Consolidtaed Data'!$C7845,[1]Locations!$A:$O,2,0)</f>
        <v>Escondido</v>
      </c>
      <c r="O4674" s="9" t="str">
        <f>VLOOKUP('Consolidtaed Data'!$D7845,'[1]Sales People'!$A:$B,2,0)</f>
        <v>Kevin Butler</v>
      </c>
      <c r="P4674" s="9" t="str">
        <f>VLOOKUP('Consolidtaed Data'!$E7845,[1]Customers!$A:$B,2,0)</f>
        <v>Jason Ross</v>
      </c>
      <c r="Q4674" s="11">
        <f>WEEKDAY('Consolidtaed Data'!$F7845)</f>
        <v>5</v>
      </c>
      <c r="R4674" s="9">
        <f>MONTH('Consolidtaed Data'!$F7845)</f>
        <v>8</v>
      </c>
      <c r="S4674" s="9" t="str">
        <f>TEXT(Table3[[#This Row],[Purchase Date]],"MMMM")</f>
        <v>December</v>
      </c>
      <c r="T4674" s="9">
        <f>YEAR('Consolidtaed Data'!$F7845)</f>
        <v>2021</v>
      </c>
    </row>
    <row r="4675" spans="1:20" x14ac:dyDescent="0.3">
      <c r="A4675" s="9" t="s">
        <v>5698</v>
      </c>
      <c r="B4675" s="9" t="s">
        <v>76</v>
      </c>
      <c r="C4675" s="9" t="s">
        <v>458</v>
      </c>
      <c r="D4675" s="9" t="s">
        <v>193</v>
      </c>
      <c r="E4675" s="9" t="s">
        <v>117</v>
      </c>
      <c r="F4675" s="10">
        <v>44174</v>
      </c>
      <c r="G4675" s="10" t="str">
        <f>VLOOKUP(Table3[[#This Row],[Product ID]],[1]Products!$A:$G,2,0)</f>
        <v>Product 19</v>
      </c>
      <c r="H4675" s="22">
        <v>1</v>
      </c>
      <c r="I4675" s="9">
        <f>VLOOKUP('Consolidtaed Data'!$B8241,[1]Products!$A:$G,4,0)</f>
        <v>684</v>
      </c>
      <c r="J4675" s="9">
        <f>VLOOKUP('Consolidtaed Data'!$B8241,[1]Products!$A:$G,3,0)</f>
        <v>561</v>
      </c>
      <c r="K4675" s="9">
        <f>'Consolidtaed Data'!$J8241*'Consolidtaed Data'!$H8241</f>
        <v>1965</v>
      </c>
      <c r="L4675" s="9">
        <f>'Consolidtaed Data'!$I8241*'Consolidtaed Data'!$H8241</f>
        <v>2396</v>
      </c>
      <c r="M4675" s="9">
        <f>'Consolidtaed Data'!$L8241-'Consolidtaed Data'!$K8241</f>
        <v>599</v>
      </c>
      <c r="N4675" s="9" t="str">
        <f>VLOOKUP('Consolidtaed Data'!$C8241,[1]Locations!$A:$O,2,0)</f>
        <v>Santa Clarita</v>
      </c>
      <c r="O4675" s="9" t="str">
        <f>VLOOKUP('Consolidtaed Data'!$D8241,'[1]Sales People'!$A:$B,2,0)</f>
        <v>Christopher Tucker</v>
      </c>
      <c r="P4675" s="9" t="str">
        <f>VLOOKUP('Consolidtaed Data'!$E8241,[1]Customers!$A:$B,2,0)</f>
        <v>Donald Diaz</v>
      </c>
      <c r="Q4675" s="11">
        <f>WEEKDAY('Consolidtaed Data'!$F8241)</f>
        <v>1</v>
      </c>
      <c r="R4675" s="9">
        <f>MONTH('Consolidtaed Data'!$F8241)</f>
        <v>9</v>
      </c>
      <c r="S4675" s="9" t="str">
        <f>TEXT(Table3[[#This Row],[Purchase Date]],"MMMM")</f>
        <v>December</v>
      </c>
      <c r="T4675" s="9">
        <f>YEAR('Consolidtaed Data'!$F8241)</f>
        <v>2021</v>
      </c>
    </row>
    <row r="4676" spans="1:20" x14ac:dyDescent="0.3">
      <c r="A4676" s="9" t="s">
        <v>5699</v>
      </c>
      <c r="B4676" s="9" t="s">
        <v>103</v>
      </c>
      <c r="C4676" s="9" t="s">
        <v>25</v>
      </c>
      <c r="D4676" s="9" t="s">
        <v>22</v>
      </c>
      <c r="E4676" s="9" t="s">
        <v>956</v>
      </c>
      <c r="F4676" s="10">
        <v>44174</v>
      </c>
      <c r="G4676" s="10" t="str">
        <f>VLOOKUP(Table3[[#This Row],[Product ID]],[1]Products!$A:$G,2,0)</f>
        <v>Product 44</v>
      </c>
      <c r="H4676" s="22">
        <v>1</v>
      </c>
      <c r="I4676" s="9">
        <f>VLOOKUP('Consolidtaed Data'!$B8288,[1]Products!$A:$G,4,0)</f>
        <v>871</v>
      </c>
      <c r="J4676" s="9">
        <f>VLOOKUP('Consolidtaed Data'!$B8288,[1]Products!$A:$G,3,0)</f>
        <v>540</v>
      </c>
      <c r="K4676" s="9">
        <f>'Consolidtaed Data'!$J8288*'Consolidtaed Data'!$H8288</f>
        <v>6140</v>
      </c>
      <c r="L4676" s="9">
        <f>'Consolidtaed Data'!$I8288*'Consolidtaed Data'!$H8288</f>
        <v>9028</v>
      </c>
      <c r="M4676" s="9">
        <f>'Consolidtaed Data'!$L8288-'Consolidtaed Data'!$K8288</f>
        <v>39</v>
      </c>
      <c r="N4676" s="9" t="str">
        <f>VLOOKUP('Consolidtaed Data'!$C8288,[1]Locations!$A:$O,2,0)</f>
        <v>Pasadena</v>
      </c>
      <c r="O4676" s="9" t="str">
        <f>VLOOKUP('Consolidtaed Data'!$D8288,'[1]Sales People'!$A:$B,2,0)</f>
        <v>Martin Carr</v>
      </c>
      <c r="P4676" s="9" t="str">
        <f>VLOOKUP('Consolidtaed Data'!$E8288,[1]Customers!$A:$B,2,0)</f>
        <v>Juan Cruz</v>
      </c>
      <c r="Q4676" s="11">
        <f>WEEKDAY('Consolidtaed Data'!$F8288)</f>
        <v>5</v>
      </c>
      <c r="R4676" s="9">
        <f>MONTH('Consolidtaed Data'!$F8288)</f>
        <v>9</v>
      </c>
      <c r="S4676" s="9" t="str">
        <f>TEXT(Table3[[#This Row],[Purchase Date]],"MMMM")</f>
        <v>December</v>
      </c>
      <c r="T4676" s="9">
        <f>YEAR('Consolidtaed Data'!$F8288)</f>
        <v>2021</v>
      </c>
    </row>
    <row r="4677" spans="1:20" x14ac:dyDescent="0.3">
      <c r="A4677" s="9" t="s">
        <v>5700</v>
      </c>
      <c r="B4677" s="9" t="s">
        <v>238</v>
      </c>
      <c r="C4677" s="9" t="s">
        <v>405</v>
      </c>
      <c r="D4677" s="9" t="s">
        <v>193</v>
      </c>
      <c r="E4677" s="9" t="s">
        <v>1051</v>
      </c>
      <c r="F4677" s="10">
        <v>44174</v>
      </c>
      <c r="G4677" s="10" t="str">
        <f>VLOOKUP(Table3[[#This Row],[Product ID]],[1]Products!$A:$G,2,0)</f>
        <v>Product 49</v>
      </c>
      <c r="H4677" s="22">
        <v>4</v>
      </c>
      <c r="I4677" s="9">
        <f>VLOOKUP('Consolidtaed Data'!$B8599,[1]Products!$A:$G,4,0)</f>
        <v>2182</v>
      </c>
      <c r="J4677" s="9">
        <f>VLOOKUP('Consolidtaed Data'!$B8599,[1]Products!$A:$G,3,0)</f>
        <v>1200</v>
      </c>
      <c r="K4677" s="9">
        <f>'Consolidtaed Data'!$J8599*'Consolidtaed Data'!$H8599</f>
        <v>956</v>
      </c>
      <c r="L4677" s="9">
        <f>'Consolidtaed Data'!$I8599*'Consolidtaed Data'!$H8599</f>
        <v>1772</v>
      </c>
      <c r="M4677" s="9">
        <f>'Consolidtaed Data'!$L8599-'Consolidtaed Data'!$K8599</f>
        <v>618</v>
      </c>
      <c r="N4677" s="9" t="str">
        <f>VLOOKUP('Consolidtaed Data'!$C8599,[1]Locations!$A:$O,2,0)</f>
        <v>Rialto</v>
      </c>
      <c r="O4677" s="9" t="str">
        <f>VLOOKUP('Consolidtaed Data'!$D8599,'[1]Sales People'!$A:$B,2,0)</f>
        <v>Jeremy Mendoza</v>
      </c>
      <c r="P4677" s="9" t="str">
        <f>VLOOKUP('Consolidtaed Data'!$E8599,[1]Customers!$A:$B,2,0)</f>
        <v>Matthew Campbell</v>
      </c>
      <c r="Q4677" s="11">
        <f>WEEKDAY('Consolidtaed Data'!$F8599)</f>
        <v>7</v>
      </c>
      <c r="R4677" s="9">
        <f>MONTH('Consolidtaed Data'!$F8599)</f>
        <v>10</v>
      </c>
      <c r="S4677" s="9" t="str">
        <f>TEXT(Table3[[#This Row],[Purchase Date]],"MMMM")</f>
        <v>December</v>
      </c>
      <c r="T4677" s="9">
        <f>YEAR('Consolidtaed Data'!$F8599)</f>
        <v>2021</v>
      </c>
    </row>
    <row r="4678" spans="1:20" x14ac:dyDescent="0.3">
      <c r="A4678" s="9" t="s">
        <v>5701</v>
      </c>
      <c r="B4678" s="9" t="s">
        <v>188</v>
      </c>
      <c r="C4678" s="9" t="s">
        <v>405</v>
      </c>
      <c r="D4678" s="9" t="s">
        <v>143</v>
      </c>
      <c r="E4678" s="9" t="s">
        <v>851</v>
      </c>
      <c r="F4678" s="10">
        <v>44174</v>
      </c>
      <c r="G4678" s="10" t="str">
        <f>VLOOKUP(Table3[[#This Row],[Product ID]],[1]Products!$A:$G,2,0)</f>
        <v>Product 63</v>
      </c>
      <c r="H4678" s="22">
        <v>1</v>
      </c>
      <c r="I4678" s="9">
        <f>VLOOKUP('Consolidtaed Data'!$B8600,[1]Products!$A:$G,4,0)</f>
        <v>217</v>
      </c>
      <c r="J4678" s="9">
        <f>VLOOKUP('Consolidtaed Data'!$B8600,[1]Products!$A:$G,3,0)</f>
        <v>171</v>
      </c>
      <c r="K4678" s="9">
        <f>'Consolidtaed Data'!$J8600*'Consolidtaed Data'!$H8600</f>
        <v>665</v>
      </c>
      <c r="L4678" s="9">
        <f>'Consolidtaed Data'!$I8600*'Consolidtaed Data'!$H8600</f>
        <v>1278</v>
      </c>
      <c r="M4678" s="9">
        <f>'Consolidtaed Data'!$L8600-'Consolidtaed Data'!$K8600</f>
        <v>825</v>
      </c>
      <c r="N4678" s="9" t="str">
        <f>VLOOKUP('Consolidtaed Data'!$C8600,[1]Locations!$A:$O,2,0)</f>
        <v>Stockton</v>
      </c>
      <c r="O4678" s="9" t="str">
        <f>VLOOKUP('Consolidtaed Data'!$D8600,'[1]Sales People'!$A:$B,2,0)</f>
        <v>Howard Sims</v>
      </c>
      <c r="P4678" s="9" t="str">
        <f>VLOOKUP('Consolidtaed Data'!$E8600,[1]Customers!$A:$B,2,0)</f>
        <v>Steven Owens</v>
      </c>
      <c r="Q4678" s="11">
        <f>WEEKDAY('Consolidtaed Data'!$F8600)</f>
        <v>7</v>
      </c>
      <c r="R4678" s="9">
        <f>MONTH('Consolidtaed Data'!$F8600)</f>
        <v>10</v>
      </c>
      <c r="S4678" s="9" t="str">
        <f>TEXT(Table3[[#This Row],[Purchase Date]],"MMMM")</f>
        <v>December</v>
      </c>
      <c r="T4678" s="9">
        <f>YEAR('Consolidtaed Data'!$F8600)</f>
        <v>2021</v>
      </c>
    </row>
    <row r="4679" spans="1:20" x14ac:dyDescent="0.3">
      <c r="A4679" s="9" t="s">
        <v>5702</v>
      </c>
      <c r="B4679" s="9" t="s">
        <v>549</v>
      </c>
      <c r="C4679" s="9" t="s">
        <v>21</v>
      </c>
      <c r="D4679" s="9" t="s">
        <v>87</v>
      </c>
      <c r="E4679" s="9" t="s">
        <v>1424</v>
      </c>
      <c r="F4679" s="10">
        <v>44174</v>
      </c>
      <c r="G4679" s="10" t="str">
        <f>VLOOKUP(Table3[[#This Row],[Product ID]],[1]Products!$A:$G,2,0)</f>
        <v>Product 10</v>
      </c>
      <c r="H4679" s="22">
        <v>1</v>
      </c>
      <c r="I4679" s="9">
        <f>VLOOKUP('Consolidtaed Data'!$B8626,[1]Products!$A:$G,4,0)</f>
        <v>1353</v>
      </c>
      <c r="J4679" s="9">
        <f>VLOOKUP('Consolidtaed Data'!$B8626,[1]Products!$A:$G,3,0)</f>
        <v>947</v>
      </c>
      <c r="K4679" s="9">
        <f>'Consolidtaed Data'!$J8626*'Consolidtaed Data'!$H8626</f>
        <v>7152</v>
      </c>
      <c r="L4679" s="9">
        <f>'Consolidtaed Data'!$I8626*'Consolidtaed Data'!$H8626</f>
        <v>9412</v>
      </c>
      <c r="M4679" s="9">
        <f>'Consolidtaed Data'!$L8626-'Consolidtaed Data'!$K8626</f>
        <v>722</v>
      </c>
      <c r="N4679" s="9" t="str">
        <f>VLOOKUP('Consolidtaed Data'!$C8626,[1]Locations!$A:$O,2,0)</f>
        <v>Burbank</v>
      </c>
      <c r="O4679" s="9" t="str">
        <f>VLOOKUP('Consolidtaed Data'!$D8626,'[1]Sales People'!$A:$B,2,0)</f>
        <v>Henry Nelson</v>
      </c>
      <c r="P4679" s="9" t="str">
        <f>VLOOKUP('Consolidtaed Data'!$E8626,[1]Customers!$A:$B,2,0)</f>
        <v>Bruce Chapman</v>
      </c>
      <c r="Q4679" s="11">
        <f>WEEKDAY('Consolidtaed Data'!$F8626)</f>
        <v>1</v>
      </c>
      <c r="R4679" s="9">
        <f>MONTH('Consolidtaed Data'!$F8626)</f>
        <v>10</v>
      </c>
      <c r="S4679" s="9" t="str">
        <f>TEXT(Table3[[#This Row],[Purchase Date]],"MMMM")</f>
        <v>December</v>
      </c>
      <c r="T4679" s="9">
        <f>YEAR('Consolidtaed Data'!$F8626)</f>
        <v>2021</v>
      </c>
    </row>
    <row r="4680" spans="1:20" x14ac:dyDescent="0.3">
      <c r="A4680" s="9" t="s">
        <v>5703</v>
      </c>
      <c r="B4680" s="9" t="s">
        <v>429</v>
      </c>
      <c r="C4680" s="9" t="s">
        <v>82</v>
      </c>
      <c r="D4680" s="9" t="s">
        <v>17</v>
      </c>
      <c r="E4680" s="9" t="s">
        <v>303</v>
      </c>
      <c r="F4680" s="10">
        <v>44174</v>
      </c>
      <c r="G4680" s="10" t="str">
        <f>VLOOKUP(Table3[[#This Row],[Product ID]],[1]Products!$A:$G,2,0)</f>
        <v>Product 87</v>
      </c>
      <c r="H4680" s="22">
        <v>1</v>
      </c>
      <c r="I4680" s="9">
        <f>VLOOKUP('Consolidtaed Data'!$B9030,[1]Products!$A:$G,4,0)</f>
        <v>127</v>
      </c>
      <c r="J4680" s="9">
        <f>VLOOKUP('Consolidtaed Data'!$B9030,[1]Products!$A:$G,3,0)</f>
        <v>79</v>
      </c>
      <c r="K4680" s="9">
        <f>'Consolidtaed Data'!$J9030*'Consolidtaed Data'!$H9030</f>
        <v>3903</v>
      </c>
      <c r="L4680" s="9">
        <f>'Consolidtaed Data'!$I9030*'Consolidtaed Data'!$H9030</f>
        <v>4761</v>
      </c>
      <c r="M4680" s="9">
        <f>'Consolidtaed Data'!$L9030-'Consolidtaed Data'!$K9030</f>
        <v>376</v>
      </c>
      <c r="N4680" s="9" t="str">
        <f>VLOOKUP('Consolidtaed Data'!$C9030,[1]Locations!$A:$O,2,0)</f>
        <v>Salinas</v>
      </c>
      <c r="O4680" s="9" t="str">
        <f>VLOOKUP('Consolidtaed Data'!$D9030,'[1]Sales People'!$A:$B,2,0)</f>
        <v>Robert Reed</v>
      </c>
      <c r="P4680" s="9" t="str">
        <f>VLOOKUP('Consolidtaed Data'!$E9030,[1]Customers!$A:$B,2,0)</f>
        <v>Roger Miller</v>
      </c>
      <c r="Q4680" s="11">
        <f>WEEKDAY('Consolidtaed Data'!$F9030)</f>
        <v>1</v>
      </c>
      <c r="R4680" s="9">
        <f>MONTH('Consolidtaed Data'!$F9030)</f>
        <v>11</v>
      </c>
      <c r="S4680" s="9" t="str">
        <f>TEXT(Table3[[#This Row],[Purchase Date]],"MMMM")</f>
        <v>December</v>
      </c>
      <c r="T4680" s="9">
        <f>YEAR('Consolidtaed Data'!$F9030)</f>
        <v>2021</v>
      </c>
    </row>
    <row r="4681" spans="1:20" x14ac:dyDescent="0.3">
      <c r="A4681" s="9" t="s">
        <v>5704</v>
      </c>
      <c r="B4681" s="9" t="s">
        <v>397</v>
      </c>
      <c r="C4681" s="9" t="s">
        <v>421</v>
      </c>
      <c r="D4681" s="9" t="s">
        <v>113</v>
      </c>
      <c r="E4681" s="9" t="s">
        <v>706</v>
      </c>
      <c r="F4681" s="10">
        <v>44174</v>
      </c>
      <c r="G4681" s="10" t="str">
        <f>VLOOKUP(Table3[[#This Row],[Product ID]],[1]Products!$A:$G,2,0)</f>
        <v>Product 20</v>
      </c>
      <c r="H4681" s="22">
        <v>3</v>
      </c>
      <c r="I4681" s="9">
        <f>VLOOKUP('Consolidtaed Data'!$B9386,[1]Products!$A:$G,4,0)</f>
        <v>584</v>
      </c>
      <c r="J4681" s="9">
        <f>VLOOKUP('Consolidtaed Data'!$B9386,[1]Products!$A:$G,3,0)</f>
        <v>420</v>
      </c>
      <c r="K4681" s="9">
        <f>'Consolidtaed Data'!$J9386*'Consolidtaed Data'!$H9386</f>
        <v>294</v>
      </c>
      <c r="L4681" s="9">
        <f>'Consolidtaed Data'!$I9386*'Consolidtaed Data'!$H9386</f>
        <v>368</v>
      </c>
      <c r="M4681" s="9">
        <f>'Consolidtaed Data'!$L9386-'Consolidtaed Data'!$K9386</f>
        <v>161</v>
      </c>
      <c r="N4681" s="9" t="str">
        <f>VLOOKUP('Consolidtaed Data'!$C9386,[1]Locations!$A:$O,2,0)</f>
        <v>Costa Mesa</v>
      </c>
      <c r="O4681" s="9" t="str">
        <f>VLOOKUP('Consolidtaed Data'!$D9386,'[1]Sales People'!$A:$B,2,0)</f>
        <v>Howard Gardner</v>
      </c>
      <c r="P4681" s="9" t="str">
        <f>VLOOKUP('Consolidtaed Data'!$E9386,[1]Customers!$A:$B,2,0)</f>
        <v>Bobby Jackson</v>
      </c>
      <c r="Q4681" s="11">
        <f>WEEKDAY('Consolidtaed Data'!$F9386)</f>
        <v>6</v>
      </c>
      <c r="R4681" s="9">
        <f>MONTH('Consolidtaed Data'!$F9386)</f>
        <v>12</v>
      </c>
      <c r="S4681" s="9" t="str">
        <f>TEXT(Table3[[#This Row],[Purchase Date]],"MMMM")</f>
        <v>December</v>
      </c>
      <c r="T4681" s="9">
        <f>YEAR('Consolidtaed Data'!$F9386)</f>
        <v>2021</v>
      </c>
    </row>
    <row r="4682" spans="1:20" x14ac:dyDescent="0.3">
      <c r="A4682" s="9" t="s">
        <v>5705</v>
      </c>
      <c r="B4682" s="9" t="s">
        <v>11</v>
      </c>
      <c r="C4682" s="9" t="s">
        <v>228</v>
      </c>
      <c r="D4682" s="9" t="s">
        <v>161</v>
      </c>
      <c r="E4682" s="9" t="s">
        <v>1441</v>
      </c>
      <c r="F4682" s="10">
        <v>44174</v>
      </c>
      <c r="G4682" s="10" t="str">
        <f>VLOOKUP(Table3[[#This Row],[Product ID]],[1]Products!$A:$G,2,0)</f>
        <v>Product 88</v>
      </c>
      <c r="H4682" s="22">
        <v>3</v>
      </c>
      <c r="I4682" s="9">
        <f>VLOOKUP('Consolidtaed Data'!$B9618,[1]Products!$A:$G,4,0)</f>
        <v>1899</v>
      </c>
      <c r="J4682" s="9">
        <f>VLOOKUP('Consolidtaed Data'!$B9618,[1]Products!$A:$G,3,0)</f>
        <v>1044</v>
      </c>
      <c r="K4682" s="9">
        <f>'Consolidtaed Data'!$J9618*'Consolidtaed Data'!$H9618</f>
        <v>61</v>
      </c>
      <c r="L4682" s="9">
        <f>'Consolidtaed Data'!$I9618*'Consolidtaed Data'!$H9618</f>
        <v>95</v>
      </c>
      <c r="M4682" s="9">
        <f>'Consolidtaed Data'!$L9618-'Consolidtaed Data'!$K9618</f>
        <v>348</v>
      </c>
      <c r="N4682" s="9" t="str">
        <f>VLOOKUP('Consolidtaed Data'!$C9618,[1]Locations!$A:$O,2,0)</f>
        <v>Antioch</v>
      </c>
      <c r="O4682" s="9" t="str">
        <f>VLOOKUP('Consolidtaed Data'!$D9618,'[1]Sales People'!$A:$B,2,0)</f>
        <v>Jeremy Mendoza</v>
      </c>
      <c r="P4682" s="9" t="str">
        <f>VLOOKUP('Consolidtaed Data'!$E9618,[1]Customers!$A:$B,2,0)</f>
        <v>Harold Matthews</v>
      </c>
      <c r="Q4682" s="11">
        <f>WEEKDAY('Consolidtaed Data'!$F9618)</f>
        <v>2</v>
      </c>
      <c r="R4682" s="9">
        <f>MONTH('Consolidtaed Data'!$F9618)</f>
        <v>12</v>
      </c>
      <c r="S4682" s="9" t="str">
        <f>TEXT(Table3[[#This Row],[Purchase Date]],"MMMM")</f>
        <v>December</v>
      </c>
      <c r="T4682" s="9">
        <f>YEAR('Consolidtaed Data'!$F9618)</f>
        <v>2021</v>
      </c>
    </row>
    <row r="4683" spans="1:20" x14ac:dyDescent="0.3">
      <c r="A4683" s="9" t="s">
        <v>5706</v>
      </c>
      <c r="B4683" s="9" t="s">
        <v>240</v>
      </c>
      <c r="C4683" s="9" t="s">
        <v>228</v>
      </c>
      <c r="D4683" s="9" t="s">
        <v>35</v>
      </c>
      <c r="E4683" s="9" t="s">
        <v>713</v>
      </c>
      <c r="F4683" s="10">
        <v>44175</v>
      </c>
      <c r="G4683" s="10" t="str">
        <f>VLOOKUP(Table3[[#This Row],[Product ID]],[1]Products!$A:$G,2,0)</f>
        <v>Product 70</v>
      </c>
      <c r="H4683" s="22">
        <v>3</v>
      </c>
      <c r="I4683" s="9">
        <f>VLOOKUP('Consolidtaed Data'!$B5705,[1]Products!$A:$G,4,0)</f>
        <v>2005</v>
      </c>
      <c r="J4683" s="9">
        <f>VLOOKUP('Consolidtaed Data'!$B5705,[1]Products!$A:$G,3,0)</f>
        <v>1223</v>
      </c>
      <c r="K4683" s="9">
        <f>'Consolidtaed Data'!$J5705*'Consolidtaed Data'!$H5705</f>
        <v>5164</v>
      </c>
      <c r="L4683" s="9">
        <f>'Consolidtaed Data'!$I5705*'Consolidtaed Data'!$H5705</f>
        <v>9564</v>
      </c>
      <c r="M4683" s="9">
        <f>'Consolidtaed Data'!$L5705-'Consolidtaed Data'!$K5705</f>
        <v>431</v>
      </c>
      <c r="N4683" s="9" t="str">
        <f>VLOOKUP('Consolidtaed Data'!$C5705,[1]Locations!$A:$O,2,0)</f>
        <v>Burbank</v>
      </c>
      <c r="O4683" s="9" t="str">
        <f>VLOOKUP('Consolidtaed Data'!$D5705,'[1]Sales People'!$A:$B,2,0)</f>
        <v>Christopher Tucker</v>
      </c>
      <c r="P4683" s="9" t="str">
        <f>VLOOKUP('Consolidtaed Data'!$E5705,[1]Customers!$A:$B,2,0)</f>
        <v>James Foster</v>
      </c>
      <c r="Q4683" s="11">
        <f>WEEKDAY('Consolidtaed Data'!$F5705)</f>
        <v>6</v>
      </c>
      <c r="R4683" s="9">
        <f>MONTH('Consolidtaed Data'!$F5705)</f>
        <v>2</v>
      </c>
      <c r="S4683" s="9" t="str">
        <f>TEXT(Table3[[#This Row],[Purchase Date]],"MMMM")</f>
        <v>December</v>
      </c>
      <c r="T4683" s="9">
        <f>YEAR('Consolidtaed Data'!$F5705)</f>
        <v>2021</v>
      </c>
    </row>
    <row r="4684" spans="1:20" x14ac:dyDescent="0.3">
      <c r="A4684" s="9" t="s">
        <v>5707</v>
      </c>
      <c r="B4684" s="9" t="s">
        <v>360</v>
      </c>
      <c r="C4684" s="9" t="s">
        <v>25</v>
      </c>
      <c r="D4684" s="9" t="s">
        <v>87</v>
      </c>
      <c r="E4684" s="9" t="s">
        <v>264</v>
      </c>
      <c r="F4684" s="10">
        <v>44175</v>
      </c>
      <c r="G4684" s="10" t="str">
        <f>VLOOKUP(Table3[[#This Row],[Product ID]],[1]Products!$A:$G,2,0)</f>
        <v>Product 59</v>
      </c>
      <c r="H4684" s="22">
        <v>2</v>
      </c>
      <c r="I4684" s="9">
        <f>VLOOKUP('Consolidtaed Data'!$B5745,[1]Products!$A:$G,4,0)</f>
        <v>596</v>
      </c>
      <c r="J4684" s="9">
        <f>VLOOKUP('Consolidtaed Data'!$B5745,[1]Products!$A:$G,3,0)</f>
        <v>358</v>
      </c>
      <c r="K4684" s="9">
        <f>'Consolidtaed Data'!$J5745*'Consolidtaed Data'!$H5745</f>
        <v>584</v>
      </c>
      <c r="L4684" s="9">
        <f>'Consolidtaed Data'!$I5745*'Consolidtaed Data'!$H5745</f>
        <v>913</v>
      </c>
      <c r="M4684" s="9">
        <f>'Consolidtaed Data'!$L5745-'Consolidtaed Data'!$K5745</f>
        <v>1569</v>
      </c>
      <c r="N4684" s="9" t="str">
        <f>VLOOKUP('Consolidtaed Data'!$C5745,[1]Locations!$A:$O,2,0)</f>
        <v>Vista</v>
      </c>
      <c r="O4684" s="9" t="str">
        <f>VLOOKUP('Consolidtaed Data'!$D5745,'[1]Sales People'!$A:$B,2,0)</f>
        <v>Brian Hansen</v>
      </c>
      <c r="P4684" s="9" t="str">
        <f>VLOOKUP('Consolidtaed Data'!$E5745,[1]Customers!$A:$B,2,0)</f>
        <v>Benjamin Garza</v>
      </c>
      <c r="Q4684" s="11">
        <f>WEEKDAY('Consolidtaed Data'!$F5745)</f>
        <v>2</v>
      </c>
      <c r="R4684" s="9">
        <f>MONTH('Consolidtaed Data'!$F5745)</f>
        <v>3</v>
      </c>
      <c r="S4684" s="9" t="str">
        <f>TEXT(Table3[[#This Row],[Purchase Date]],"MMMM")</f>
        <v>December</v>
      </c>
      <c r="T4684" s="9">
        <f>YEAR('Consolidtaed Data'!$F5745)</f>
        <v>2021</v>
      </c>
    </row>
    <row r="4685" spans="1:20" x14ac:dyDescent="0.3">
      <c r="A4685" s="9" t="s">
        <v>5708</v>
      </c>
      <c r="B4685" s="9" t="s">
        <v>393</v>
      </c>
      <c r="C4685" s="9" t="s">
        <v>196</v>
      </c>
      <c r="D4685" s="9" t="s">
        <v>241</v>
      </c>
      <c r="E4685" s="9" t="s">
        <v>1210</v>
      </c>
      <c r="F4685" s="10">
        <v>44175</v>
      </c>
      <c r="G4685" s="10" t="str">
        <f>VLOOKUP(Table3[[#This Row],[Product ID]],[1]Products!$A:$G,2,0)</f>
        <v>Product 84</v>
      </c>
      <c r="H4685" s="22">
        <v>3</v>
      </c>
      <c r="I4685" s="9">
        <f>VLOOKUP('Consolidtaed Data'!$B5878,[1]Products!$A:$G,4,0)</f>
        <v>530</v>
      </c>
      <c r="J4685" s="9">
        <f>VLOOKUP('Consolidtaed Data'!$B5878,[1]Products!$A:$G,3,0)</f>
        <v>424</v>
      </c>
      <c r="K4685" s="9">
        <f>'Consolidtaed Data'!$J5878*'Consolidtaed Data'!$H5878</f>
        <v>807</v>
      </c>
      <c r="L4685" s="9">
        <f>'Consolidtaed Data'!$I5878*'Consolidtaed Data'!$H5878</f>
        <v>1467</v>
      </c>
      <c r="M4685" s="9">
        <f>'Consolidtaed Data'!$L5878-'Consolidtaed Data'!$K5878</f>
        <v>1224</v>
      </c>
      <c r="N4685" s="9" t="str">
        <f>VLOOKUP('Consolidtaed Data'!$C5878,[1]Locations!$A:$O,2,0)</f>
        <v>Vallejo</v>
      </c>
      <c r="O4685" s="9" t="str">
        <f>VLOOKUP('Consolidtaed Data'!$D5878,'[1]Sales People'!$A:$B,2,0)</f>
        <v>Scott Mason</v>
      </c>
      <c r="P4685" s="9" t="str">
        <f>VLOOKUP('Consolidtaed Data'!$E5878,[1]Customers!$A:$B,2,0)</f>
        <v>Juan Cruz</v>
      </c>
      <c r="Q4685" s="11">
        <f>WEEKDAY('Consolidtaed Data'!$F5878)</f>
        <v>2</v>
      </c>
      <c r="R4685" s="9">
        <f>MONTH('Consolidtaed Data'!$F5878)</f>
        <v>3</v>
      </c>
      <c r="S4685" s="9" t="str">
        <f>TEXT(Table3[[#This Row],[Purchase Date]],"MMMM")</f>
        <v>December</v>
      </c>
      <c r="T4685" s="9">
        <f>YEAR('Consolidtaed Data'!$F5878)</f>
        <v>2021</v>
      </c>
    </row>
    <row r="4686" spans="1:20" x14ac:dyDescent="0.3">
      <c r="A4686" s="9" t="s">
        <v>5709</v>
      </c>
      <c r="B4686" s="9" t="s">
        <v>580</v>
      </c>
      <c r="C4686" s="9" t="s">
        <v>394</v>
      </c>
      <c r="D4686" s="9" t="s">
        <v>229</v>
      </c>
      <c r="E4686" s="9" t="s">
        <v>1013</v>
      </c>
      <c r="F4686" s="10">
        <v>44175</v>
      </c>
      <c r="G4686" s="10" t="str">
        <f>VLOOKUP(Table3[[#This Row],[Product ID]],[1]Products!$A:$G,2,0)</f>
        <v>Product 1</v>
      </c>
      <c r="H4686" s="22">
        <v>1</v>
      </c>
      <c r="I4686" s="9">
        <f>VLOOKUP('Consolidtaed Data'!$B6496,[1]Products!$A:$G,4,0)</f>
        <v>290</v>
      </c>
      <c r="J4686" s="9">
        <f>VLOOKUP('Consolidtaed Data'!$B6496,[1]Products!$A:$G,3,0)</f>
        <v>200</v>
      </c>
      <c r="K4686" s="9">
        <f>'Consolidtaed Data'!$J6496*'Consolidtaed Data'!$H6496</f>
        <v>838</v>
      </c>
      <c r="L4686" s="9">
        <f>'Consolidtaed Data'!$I6496*'Consolidtaed Data'!$H6496</f>
        <v>1103</v>
      </c>
      <c r="M4686" s="9">
        <f>'Consolidtaed Data'!$L6496-'Consolidtaed Data'!$K6496</f>
        <v>1654</v>
      </c>
      <c r="N4686" s="9" t="str">
        <f>VLOOKUP('Consolidtaed Data'!$C6496,[1]Locations!$A:$O,2,0)</f>
        <v>Thousand Oaks</v>
      </c>
      <c r="O4686" s="9" t="str">
        <f>VLOOKUP('Consolidtaed Data'!$D6496,'[1]Sales People'!$A:$B,2,0)</f>
        <v>John Reyes</v>
      </c>
      <c r="P4686" s="9" t="str">
        <f>VLOOKUP('Consolidtaed Data'!$E6496,[1]Customers!$A:$B,2,0)</f>
        <v>Roger Miller</v>
      </c>
      <c r="Q4686" s="11">
        <f>WEEKDAY('Consolidtaed Data'!$F6496)</f>
        <v>1</v>
      </c>
      <c r="R4686" s="9">
        <f>MONTH('Consolidtaed Data'!$F6496)</f>
        <v>5</v>
      </c>
      <c r="S4686" s="9" t="str">
        <f>TEXT(Table3[[#This Row],[Purchase Date]],"MMMM")</f>
        <v>December</v>
      </c>
      <c r="T4686" s="9">
        <f>YEAR('Consolidtaed Data'!$F6496)</f>
        <v>2021</v>
      </c>
    </row>
    <row r="4687" spans="1:20" x14ac:dyDescent="0.3">
      <c r="A4687" s="9" t="s">
        <v>5710</v>
      </c>
      <c r="B4687" s="9" t="s">
        <v>294</v>
      </c>
      <c r="C4687" s="9" t="s">
        <v>423</v>
      </c>
      <c r="D4687" s="9" t="s">
        <v>43</v>
      </c>
      <c r="E4687" s="9" t="s">
        <v>1510</v>
      </c>
      <c r="F4687" s="10">
        <v>44175</v>
      </c>
      <c r="G4687" s="10" t="str">
        <f>VLOOKUP(Table3[[#This Row],[Product ID]],[1]Products!$A:$G,2,0)</f>
        <v>Product 51</v>
      </c>
      <c r="H4687" s="22">
        <v>3</v>
      </c>
      <c r="I4687" s="9">
        <f>VLOOKUP('Consolidtaed Data'!$B7171,[1]Products!$A:$G,4,0)</f>
        <v>1708</v>
      </c>
      <c r="J4687" s="9">
        <f>VLOOKUP('Consolidtaed Data'!$B7171,[1]Products!$A:$G,3,0)</f>
        <v>871</v>
      </c>
      <c r="K4687" s="9">
        <f>'Consolidtaed Data'!$J7171*'Consolidtaed Data'!$H7171</f>
        <v>208</v>
      </c>
      <c r="L4687" s="9">
        <f>'Consolidtaed Data'!$I7171*'Consolidtaed Data'!$H7171</f>
        <v>315</v>
      </c>
      <c r="M4687" s="9">
        <f>'Consolidtaed Data'!$L7171-'Consolidtaed Data'!$K7171</f>
        <v>463</v>
      </c>
      <c r="N4687" s="9" t="str">
        <f>VLOOKUP('Consolidtaed Data'!$C7171,[1]Locations!$A:$O,2,0)</f>
        <v>El Monte</v>
      </c>
      <c r="O4687" s="9" t="str">
        <f>VLOOKUP('Consolidtaed Data'!$D7171,'[1]Sales People'!$A:$B,2,0)</f>
        <v>Jimmy Young</v>
      </c>
      <c r="P4687" s="9" t="str">
        <f>VLOOKUP('Consolidtaed Data'!$E7171,[1]Customers!$A:$B,2,0)</f>
        <v>Jesse Hill</v>
      </c>
      <c r="Q4687" s="11">
        <f>WEEKDAY('Consolidtaed Data'!$F7171)</f>
        <v>3</v>
      </c>
      <c r="R4687" s="9">
        <f>MONTH('Consolidtaed Data'!$F7171)</f>
        <v>6</v>
      </c>
      <c r="S4687" s="9" t="str">
        <f>TEXT(Table3[[#This Row],[Purchase Date]],"MMMM")</f>
        <v>December</v>
      </c>
      <c r="T4687" s="9">
        <f>YEAR('Consolidtaed Data'!$F7171)</f>
        <v>2021</v>
      </c>
    </row>
    <row r="4688" spans="1:20" x14ac:dyDescent="0.3">
      <c r="A4688" s="9" t="s">
        <v>5711</v>
      </c>
      <c r="B4688" s="9" t="s">
        <v>238</v>
      </c>
      <c r="C4688" s="9" t="s">
        <v>196</v>
      </c>
      <c r="D4688" s="9" t="s">
        <v>281</v>
      </c>
      <c r="E4688" s="9" t="s">
        <v>120</v>
      </c>
      <c r="F4688" s="10">
        <v>44175</v>
      </c>
      <c r="G4688" s="10" t="str">
        <f>VLOOKUP(Table3[[#This Row],[Product ID]],[1]Products!$A:$G,2,0)</f>
        <v>Product 49</v>
      </c>
      <c r="H4688" s="22">
        <v>1</v>
      </c>
      <c r="I4688" s="9">
        <f>VLOOKUP('Consolidtaed Data'!$B7194,[1]Products!$A:$G,4,0)</f>
        <v>35</v>
      </c>
      <c r="J4688" s="9">
        <f>VLOOKUP('Consolidtaed Data'!$B7194,[1]Products!$A:$G,3,0)</f>
        <v>22</v>
      </c>
      <c r="K4688" s="9">
        <f>'Consolidtaed Data'!$J7194*'Consolidtaed Data'!$H7194</f>
        <v>208</v>
      </c>
      <c r="L4688" s="9">
        <f>'Consolidtaed Data'!$I7194*'Consolidtaed Data'!$H7194</f>
        <v>315</v>
      </c>
      <c r="M4688" s="9">
        <f>'Consolidtaed Data'!$L7194-'Consolidtaed Data'!$K7194</f>
        <v>1131</v>
      </c>
      <c r="N4688" s="9" t="str">
        <f>VLOOKUP('Consolidtaed Data'!$C7194,[1]Locations!$A:$O,2,0)</f>
        <v>Antioch</v>
      </c>
      <c r="O4688" s="9" t="str">
        <f>VLOOKUP('Consolidtaed Data'!$D7194,'[1]Sales People'!$A:$B,2,0)</f>
        <v>Larry Castillo</v>
      </c>
      <c r="P4688" s="9" t="str">
        <f>VLOOKUP('Consolidtaed Data'!$E7194,[1]Customers!$A:$B,2,0)</f>
        <v>Jeremy Jenkins</v>
      </c>
      <c r="Q4688" s="11">
        <f>WEEKDAY('Consolidtaed Data'!$F7194)</f>
        <v>4</v>
      </c>
      <c r="R4688" s="9">
        <f>MONTH('Consolidtaed Data'!$F7194)</f>
        <v>6</v>
      </c>
      <c r="S4688" s="9" t="str">
        <f>TEXT(Table3[[#This Row],[Purchase Date]],"MMMM")</f>
        <v>December</v>
      </c>
      <c r="T4688" s="9">
        <f>YEAR('Consolidtaed Data'!$F7194)</f>
        <v>2021</v>
      </c>
    </row>
    <row r="4689" spans="1:20" x14ac:dyDescent="0.3">
      <c r="A4689" s="9" t="s">
        <v>5712</v>
      </c>
      <c r="B4689" s="9" t="s">
        <v>112</v>
      </c>
      <c r="C4689" s="9" t="s">
        <v>104</v>
      </c>
      <c r="D4689" s="9" t="s">
        <v>83</v>
      </c>
      <c r="E4689" s="9" t="s">
        <v>3080</v>
      </c>
      <c r="F4689" s="10">
        <v>44175</v>
      </c>
      <c r="G4689" s="10" t="str">
        <f>VLOOKUP(Table3[[#This Row],[Product ID]],[1]Products!$A:$G,2,0)</f>
        <v>Product 7</v>
      </c>
      <c r="H4689" s="22">
        <v>2</v>
      </c>
      <c r="I4689" s="9">
        <f>VLOOKUP('Consolidtaed Data'!$B7524,[1]Products!$A:$G,4,0)</f>
        <v>123</v>
      </c>
      <c r="J4689" s="9">
        <f>VLOOKUP('Consolidtaed Data'!$B7524,[1]Products!$A:$G,3,0)</f>
        <v>84</v>
      </c>
      <c r="K4689" s="9">
        <f>'Consolidtaed Data'!$J7524*'Consolidtaed Data'!$H7524</f>
        <v>1700</v>
      </c>
      <c r="L4689" s="9">
        <f>'Consolidtaed Data'!$I7524*'Consolidtaed Data'!$H7524</f>
        <v>2180</v>
      </c>
      <c r="M4689" s="9">
        <f>'Consolidtaed Data'!$L7524-'Consolidtaed Data'!$K7524</f>
        <v>280</v>
      </c>
      <c r="N4689" s="9" t="str">
        <f>VLOOKUP('Consolidtaed Data'!$C7524,[1]Locations!$A:$O,2,0)</f>
        <v>San Mateo</v>
      </c>
      <c r="O4689" s="9" t="str">
        <f>VLOOKUP('Consolidtaed Data'!$D7524,'[1]Sales People'!$A:$B,2,0)</f>
        <v>Clarence Fox</v>
      </c>
      <c r="P4689" s="9" t="str">
        <f>VLOOKUP('Consolidtaed Data'!$E7524,[1]Customers!$A:$B,2,0)</f>
        <v>Timothy Lawrence</v>
      </c>
      <c r="Q4689" s="11">
        <f>WEEKDAY('Consolidtaed Data'!$F7524)</f>
        <v>2</v>
      </c>
      <c r="R4689" s="9">
        <f>MONTH('Consolidtaed Data'!$F7524)</f>
        <v>7</v>
      </c>
      <c r="S4689" s="9" t="str">
        <f>TEXT(Table3[[#This Row],[Purchase Date]],"MMMM")</f>
        <v>December</v>
      </c>
      <c r="T4689" s="9">
        <f>YEAR('Consolidtaed Data'!$F7524)</f>
        <v>2021</v>
      </c>
    </row>
    <row r="4690" spans="1:20" x14ac:dyDescent="0.3">
      <c r="A4690" s="9" t="s">
        <v>5713</v>
      </c>
      <c r="B4690" s="9" t="s">
        <v>443</v>
      </c>
      <c r="C4690" s="9" t="s">
        <v>522</v>
      </c>
      <c r="D4690" s="9" t="s">
        <v>153</v>
      </c>
      <c r="E4690" s="9" t="s">
        <v>276</v>
      </c>
      <c r="F4690" s="10">
        <v>44175</v>
      </c>
      <c r="G4690" s="10" t="str">
        <f>VLOOKUP(Table3[[#This Row],[Product ID]],[1]Products!$A:$G,2,0)</f>
        <v>Product 61</v>
      </c>
      <c r="H4690" s="22">
        <v>3</v>
      </c>
      <c r="I4690" s="9">
        <f>VLOOKUP('Consolidtaed Data'!$B8129,[1]Products!$A:$G,4,0)</f>
        <v>886</v>
      </c>
      <c r="J4690" s="9">
        <f>VLOOKUP('Consolidtaed Data'!$B8129,[1]Products!$A:$G,3,0)</f>
        <v>478</v>
      </c>
      <c r="K4690" s="9">
        <f>'Consolidtaed Data'!$J8129*'Consolidtaed Data'!$H8129</f>
        <v>389</v>
      </c>
      <c r="L4690" s="9">
        <f>'Consolidtaed Data'!$I8129*'Consolidtaed Data'!$H8129</f>
        <v>637</v>
      </c>
      <c r="M4690" s="9">
        <f>'Consolidtaed Data'!$L8129-'Consolidtaed Data'!$K8129</f>
        <v>329</v>
      </c>
      <c r="N4690" s="9" t="str">
        <f>VLOOKUP('Consolidtaed Data'!$C8129,[1]Locations!$A:$O,2,0)</f>
        <v>San Buenaventura (Ventura)</v>
      </c>
      <c r="O4690" s="9" t="str">
        <f>VLOOKUP('Consolidtaed Data'!$D8129,'[1]Sales People'!$A:$B,2,0)</f>
        <v>Ernest Wheeler</v>
      </c>
      <c r="P4690" s="9" t="str">
        <f>VLOOKUP('Consolidtaed Data'!$E8129,[1]Customers!$A:$B,2,0)</f>
        <v>Adam Bailey</v>
      </c>
      <c r="Q4690" s="11">
        <f>WEEKDAY('Consolidtaed Data'!$F8129)</f>
        <v>6</v>
      </c>
      <c r="R4690" s="9">
        <f>MONTH('Consolidtaed Data'!$F8129)</f>
        <v>9</v>
      </c>
      <c r="S4690" s="9" t="str">
        <f>TEXT(Table3[[#This Row],[Purchase Date]],"MMMM")</f>
        <v>December</v>
      </c>
      <c r="T4690" s="9">
        <f>YEAR('Consolidtaed Data'!$F8129)</f>
        <v>2021</v>
      </c>
    </row>
    <row r="4691" spans="1:20" x14ac:dyDescent="0.3">
      <c r="A4691" s="9" t="s">
        <v>5714</v>
      </c>
      <c r="B4691" s="9" t="s">
        <v>7</v>
      </c>
      <c r="C4691" s="9" t="s">
        <v>67</v>
      </c>
      <c r="D4691" s="9" t="s">
        <v>68</v>
      </c>
      <c r="E4691" s="9" t="s">
        <v>627</v>
      </c>
      <c r="F4691" s="10">
        <v>44175</v>
      </c>
      <c r="G4691" s="10" t="str">
        <f>VLOOKUP(Table3[[#This Row],[Product ID]],[1]Products!$A:$G,2,0)</f>
        <v>Product 77</v>
      </c>
      <c r="H4691" s="22">
        <v>4</v>
      </c>
      <c r="I4691" s="9">
        <f>VLOOKUP('Consolidtaed Data'!$B8729,[1]Products!$A:$G,4,0)</f>
        <v>127</v>
      </c>
      <c r="J4691" s="9">
        <f>VLOOKUP('Consolidtaed Data'!$B8729,[1]Products!$A:$G,3,0)</f>
        <v>79</v>
      </c>
      <c r="K4691" s="9">
        <f>'Consolidtaed Data'!$J8729*'Consolidtaed Data'!$H8729</f>
        <v>425</v>
      </c>
      <c r="L4691" s="9">
        <f>'Consolidtaed Data'!$I8729*'Consolidtaed Data'!$H8729</f>
        <v>545</v>
      </c>
      <c r="M4691" s="9">
        <f>'Consolidtaed Data'!$L8729-'Consolidtaed Data'!$K8729</f>
        <v>656</v>
      </c>
      <c r="N4691" s="9" t="str">
        <f>VLOOKUP('Consolidtaed Data'!$C8729,[1]Locations!$A:$O,2,0)</f>
        <v>Oceanside</v>
      </c>
      <c r="O4691" s="9" t="str">
        <f>VLOOKUP('Consolidtaed Data'!$D8729,'[1]Sales People'!$A:$B,2,0)</f>
        <v>Christopher Tucker</v>
      </c>
      <c r="P4691" s="9" t="str">
        <f>VLOOKUP('Consolidtaed Data'!$E8729,[1]Customers!$A:$B,2,0)</f>
        <v>Kevin Gomez</v>
      </c>
      <c r="Q4691" s="11">
        <f>WEEKDAY('Consolidtaed Data'!$F8729)</f>
        <v>3</v>
      </c>
      <c r="R4691" s="9">
        <f>MONTH('Consolidtaed Data'!$F8729)</f>
        <v>10</v>
      </c>
      <c r="S4691" s="9" t="str">
        <f>TEXT(Table3[[#This Row],[Purchase Date]],"MMMM")</f>
        <v>December</v>
      </c>
      <c r="T4691" s="9">
        <f>YEAR('Consolidtaed Data'!$F8729)</f>
        <v>2021</v>
      </c>
    </row>
    <row r="4692" spans="1:20" x14ac:dyDescent="0.3">
      <c r="A4692" s="9" t="s">
        <v>5715</v>
      </c>
      <c r="B4692" s="9" t="s">
        <v>806</v>
      </c>
      <c r="C4692" s="9" t="s">
        <v>231</v>
      </c>
      <c r="D4692" s="9" t="s">
        <v>83</v>
      </c>
      <c r="E4692" s="9" t="s">
        <v>1368</v>
      </c>
      <c r="F4692" s="10">
        <v>44175</v>
      </c>
      <c r="G4692" s="10" t="str">
        <f>VLOOKUP(Table3[[#This Row],[Product ID]],[1]Products!$A:$G,2,0)</f>
        <v>Product 72</v>
      </c>
      <c r="H4692" s="22">
        <v>2</v>
      </c>
      <c r="I4692" s="9">
        <f>VLOOKUP('Consolidtaed Data'!$B8734,[1]Products!$A:$G,4,0)</f>
        <v>1967</v>
      </c>
      <c r="J4692" s="9">
        <f>VLOOKUP('Consolidtaed Data'!$B8734,[1]Products!$A:$G,3,0)</f>
        <v>1397</v>
      </c>
      <c r="K4692" s="9">
        <f>'Consolidtaed Data'!$J8734*'Consolidtaed Data'!$H8734</f>
        <v>1434</v>
      </c>
      <c r="L4692" s="9">
        <f>'Consolidtaed Data'!$I8734*'Consolidtaed Data'!$H8734</f>
        <v>2658</v>
      </c>
      <c r="M4692" s="9">
        <f>'Consolidtaed Data'!$L8734-'Consolidtaed Data'!$K8734</f>
        <v>509</v>
      </c>
      <c r="N4692" s="9" t="str">
        <f>VLOOKUP('Consolidtaed Data'!$C8734,[1]Locations!$A:$O,2,0)</f>
        <v>Fontana</v>
      </c>
      <c r="O4692" s="9" t="str">
        <f>VLOOKUP('Consolidtaed Data'!$D8734,'[1]Sales People'!$A:$B,2,0)</f>
        <v>Carl Elliott</v>
      </c>
      <c r="P4692" s="9" t="str">
        <f>VLOOKUP('Consolidtaed Data'!$E8734,[1]Customers!$A:$B,2,0)</f>
        <v>Scott Roberts</v>
      </c>
      <c r="Q4692" s="11">
        <f>WEEKDAY('Consolidtaed Data'!$F8734)</f>
        <v>3</v>
      </c>
      <c r="R4692" s="9">
        <f>MONTH('Consolidtaed Data'!$F8734)</f>
        <v>10</v>
      </c>
      <c r="S4692" s="9" t="str">
        <f>TEXT(Table3[[#This Row],[Purchase Date]],"MMMM")</f>
        <v>December</v>
      </c>
      <c r="T4692" s="9">
        <f>YEAR('Consolidtaed Data'!$F8734)</f>
        <v>2021</v>
      </c>
    </row>
    <row r="4693" spans="1:20" x14ac:dyDescent="0.3">
      <c r="A4693" s="9" t="s">
        <v>5716</v>
      </c>
      <c r="B4693" s="9" t="s">
        <v>234</v>
      </c>
      <c r="C4693" s="9" t="s">
        <v>192</v>
      </c>
      <c r="D4693" s="9" t="s">
        <v>43</v>
      </c>
      <c r="E4693" s="9" t="s">
        <v>777</v>
      </c>
      <c r="F4693" s="10">
        <v>44175</v>
      </c>
      <c r="G4693" s="10" t="str">
        <f>VLOOKUP(Table3[[#This Row],[Product ID]],[1]Products!$A:$G,2,0)</f>
        <v>Product 54</v>
      </c>
      <c r="H4693" s="22">
        <v>3</v>
      </c>
      <c r="I4693" s="9">
        <f>VLOOKUP('Consolidtaed Data'!$B9545,[1]Products!$A:$G,4,0)</f>
        <v>1353</v>
      </c>
      <c r="J4693" s="9">
        <f>VLOOKUP('Consolidtaed Data'!$B9545,[1]Products!$A:$G,3,0)</f>
        <v>947</v>
      </c>
      <c r="K4693" s="9">
        <f>'Consolidtaed Data'!$J9545*'Consolidtaed Data'!$H9545</f>
        <v>1223</v>
      </c>
      <c r="L4693" s="9">
        <f>'Consolidtaed Data'!$I9545*'Consolidtaed Data'!$H9545</f>
        <v>2005</v>
      </c>
      <c r="M4693" s="9">
        <f>'Consolidtaed Data'!$L9545-'Consolidtaed Data'!$K9545</f>
        <v>1032</v>
      </c>
      <c r="N4693" s="9" t="str">
        <f>VLOOKUP('Consolidtaed Data'!$C9545,[1]Locations!$A:$O,2,0)</f>
        <v>Inglewood</v>
      </c>
      <c r="O4693" s="9" t="str">
        <f>VLOOKUP('Consolidtaed Data'!$D9545,'[1]Sales People'!$A:$B,2,0)</f>
        <v>Ronald Reed</v>
      </c>
      <c r="P4693" s="9" t="str">
        <f>VLOOKUP('Consolidtaed Data'!$E9545,[1]Customers!$A:$B,2,0)</f>
        <v>Craig Wright</v>
      </c>
      <c r="Q4693" s="11">
        <f>WEEKDAY('Consolidtaed Data'!$F9545)</f>
        <v>5</v>
      </c>
      <c r="R4693" s="9">
        <f>MONTH('Consolidtaed Data'!$F9545)</f>
        <v>12</v>
      </c>
      <c r="S4693" s="9" t="str">
        <f>TEXT(Table3[[#This Row],[Purchase Date]],"MMMM")</f>
        <v>December</v>
      </c>
      <c r="T4693" s="9">
        <f>YEAR('Consolidtaed Data'!$F9545)</f>
        <v>2021</v>
      </c>
    </row>
    <row r="4694" spans="1:20" x14ac:dyDescent="0.3">
      <c r="A4694" s="9" t="s">
        <v>5717</v>
      </c>
      <c r="B4694" s="9" t="s">
        <v>230</v>
      </c>
      <c r="C4694" s="9" t="s">
        <v>564</v>
      </c>
      <c r="D4694" s="9" t="s">
        <v>123</v>
      </c>
      <c r="E4694" s="9" t="s">
        <v>1310</v>
      </c>
      <c r="F4694" s="10">
        <v>44176</v>
      </c>
      <c r="G4694" s="10" t="str">
        <f>VLOOKUP(Table3[[#This Row],[Product ID]],[1]Products!$A:$G,2,0)</f>
        <v>Product 31</v>
      </c>
      <c r="H4694" s="22">
        <v>1</v>
      </c>
      <c r="I4694" s="9">
        <f>VLOOKUP('Consolidtaed Data'!$B4772,[1]Products!$A:$G,4,0)</f>
        <v>800</v>
      </c>
      <c r="J4694" s="9">
        <f>VLOOKUP('Consolidtaed Data'!$B4772,[1]Products!$A:$G,3,0)</f>
        <v>536</v>
      </c>
      <c r="K4694" s="9">
        <f>'Consolidtaed Data'!$J4772*'Consolidtaed Data'!$H4772</f>
        <v>900</v>
      </c>
      <c r="L4694" s="9">
        <f>'Consolidtaed Data'!$I4772*'Consolidtaed Data'!$H4772</f>
        <v>1500</v>
      </c>
      <c r="M4694" s="9">
        <f>'Consolidtaed Data'!$L4772-'Consolidtaed Data'!$K4772</f>
        <v>164</v>
      </c>
      <c r="N4694" s="9" t="str">
        <f>VLOOKUP('Consolidtaed Data'!$C4772,[1]Locations!$A:$O,2,0)</f>
        <v>West Covina</v>
      </c>
      <c r="O4694" s="9" t="str">
        <f>VLOOKUP('Consolidtaed Data'!$D4772,'[1]Sales People'!$A:$B,2,0)</f>
        <v>Christopher Tucker</v>
      </c>
      <c r="P4694" s="9" t="str">
        <f>VLOOKUP('Consolidtaed Data'!$E4772,[1]Customers!$A:$B,2,0)</f>
        <v>Joe Bryant</v>
      </c>
      <c r="Q4694" s="11">
        <f>WEEKDAY('Consolidtaed Data'!$F4772)</f>
        <v>4</v>
      </c>
      <c r="R4694" s="9">
        <f>MONTH('Consolidtaed Data'!$F4772)</f>
        <v>12</v>
      </c>
      <c r="S4694" s="9" t="str">
        <f>TEXT(Table3[[#This Row],[Purchase Date]],"MMMM")</f>
        <v>December</v>
      </c>
      <c r="T4694" s="9">
        <f>YEAR('Consolidtaed Data'!$F4772)</f>
        <v>2020</v>
      </c>
    </row>
    <row r="4695" spans="1:20" x14ac:dyDescent="0.3">
      <c r="A4695" s="9" t="s">
        <v>5718</v>
      </c>
      <c r="B4695" s="9" t="s">
        <v>136</v>
      </c>
      <c r="C4695" s="9" t="s">
        <v>325</v>
      </c>
      <c r="D4695" s="9" t="s">
        <v>51</v>
      </c>
      <c r="E4695" s="9" t="s">
        <v>576</v>
      </c>
      <c r="F4695" s="10">
        <v>44176</v>
      </c>
      <c r="G4695" s="10" t="str">
        <f>VLOOKUP(Table3[[#This Row],[Product ID]],[1]Products!$A:$G,2,0)</f>
        <v>Product 2</v>
      </c>
      <c r="H4695" s="22">
        <v>3</v>
      </c>
      <c r="I4695" s="9">
        <f>VLOOKUP('Consolidtaed Data'!$B4939,[1]Products!$A:$G,4,0)</f>
        <v>1708</v>
      </c>
      <c r="J4695" s="9">
        <f>VLOOKUP('Consolidtaed Data'!$B4939,[1]Products!$A:$G,3,0)</f>
        <v>871</v>
      </c>
      <c r="K4695" s="9">
        <f>'Consolidtaed Data'!$J4939*'Consolidtaed Data'!$H4939</f>
        <v>1185</v>
      </c>
      <c r="L4695" s="9">
        <f>'Consolidtaed Data'!$I4939*'Consolidtaed Data'!$H4939</f>
        <v>1668</v>
      </c>
      <c r="M4695" s="9">
        <f>'Consolidtaed Data'!$L4939-'Consolidtaed Data'!$K4939</f>
        <v>246</v>
      </c>
      <c r="N4695" s="9" t="str">
        <f>VLOOKUP('Consolidtaed Data'!$C4939,[1]Locations!$A:$O,2,0)</f>
        <v>Inglewood</v>
      </c>
      <c r="O4695" s="9" t="str">
        <f>VLOOKUP('Consolidtaed Data'!$D4939,'[1]Sales People'!$A:$B,2,0)</f>
        <v>Jimmy Young</v>
      </c>
      <c r="P4695" s="9" t="str">
        <f>VLOOKUP('Consolidtaed Data'!$E4939,[1]Customers!$A:$B,2,0)</f>
        <v>Wayne Gordon</v>
      </c>
      <c r="Q4695" s="11">
        <f>WEEKDAY('Consolidtaed Data'!$F4939)</f>
        <v>3</v>
      </c>
      <c r="R4695" s="9">
        <f>MONTH('Consolidtaed Data'!$F4939)</f>
        <v>12</v>
      </c>
      <c r="S4695" s="9" t="str">
        <f>TEXT(Table3[[#This Row],[Purchase Date]],"MMMM")</f>
        <v>December</v>
      </c>
      <c r="T4695" s="9">
        <f>YEAR('Consolidtaed Data'!$F4939)</f>
        <v>2020</v>
      </c>
    </row>
    <row r="4696" spans="1:20" x14ac:dyDescent="0.3">
      <c r="A4696" s="9" t="s">
        <v>5719</v>
      </c>
      <c r="B4696" s="9" t="s">
        <v>692</v>
      </c>
      <c r="C4696" s="9" t="s">
        <v>45</v>
      </c>
      <c r="D4696" s="9" t="s">
        <v>241</v>
      </c>
      <c r="E4696" s="9" t="s">
        <v>931</v>
      </c>
      <c r="F4696" s="10">
        <v>44176</v>
      </c>
      <c r="G4696" s="10" t="str">
        <f>VLOOKUP(Table3[[#This Row],[Product ID]],[1]Products!$A:$G,2,0)</f>
        <v>Product 83</v>
      </c>
      <c r="H4696" s="22">
        <v>1</v>
      </c>
      <c r="I4696" s="9">
        <f>VLOOKUP('Consolidtaed Data'!$B5169,[1]Products!$A:$G,4,0)</f>
        <v>1367</v>
      </c>
      <c r="J4696" s="9">
        <f>VLOOKUP('Consolidtaed Data'!$B5169,[1]Products!$A:$G,3,0)</f>
        <v>984</v>
      </c>
      <c r="K4696" s="9">
        <f>'Consolidtaed Data'!$J5169*'Consolidtaed Data'!$H5169</f>
        <v>842</v>
      </c>
      <c r="L4696" s="9">
        <f>'Consolidtaed Data'!$I5169*'Consolidtaed Data'!$H5169</f>
        <v>1122</v>
      </c>
      <c r="M4696" s="9">
        <f>'Consolidtaed Data'!$L5169-'Consolidtaed Data'!$K5169</f>
        <v>243</v>
      </c>
      <c r="N4696" s="9" t="str">
        <f>VLOOKUP('Consolidtaed Data'!$C5169,[1]Locations!$A:$O,2,0)</f>
        <v>San Jose</v>
      </c>
      <c r="O4696" s="9" t="str">
        <f>VLOOKUP('Consolidtaed Data'!$D5169,'[1]Sales People'!$A:$B,2,0)</f>
        <v>Howard Gardner</v>
      </c>
      <c r="P4696" s="9" t="str">
        <f>VLOOKUP('Consolidtaed Data'!$E5169,[1]Customers!$A:$B,2,0)</f>
        <v>Louis White</v>
      </c>
      <c r="Q4696" s="11">
        <f>WEEKDAY('Consolidtaed Data'!$F5169)</f>
        <v>6</v>
      </c>
      <c r="R4696" s="9">
        <f>MONTH('Consolidtaed Data'!$F5169)</f>
        <v>1</v>
      </c>
      <c r="S4696" s="9" t="str">
        <f>TEXT(Table3[[#This Row],[Purchase Date]],"MMMM")</f>
        <v>December</v>
      </c>
      <c r="T4696" s="9">
        <f>YEAR('Consolidtaed Data'!$F5169)</f>
        <v>2021</v>
      </c>
    </row>
    <row r="4697" spans="1:20" x14ac:dyDescent="0.3">
      <c r="A4697" s="9" t="s">
        <v>5720</v>
      </c>
      <c r="B4697" s="9" t="s">
        <v>177</v>
      </c>
      <c r="C4697" s="9" t="s">
        <v>325</v>
      </c>
      <c r="D4697" s="9" t="s">
        <v>229</v>
      </c>
      <c r="E4697" s="9" t="s">
        <v>323</v>
      </c>
      <c r="F4697" s="10">
        <v>44176</v>
      </c>
      <c r="G4697" s="10" t="str">
        <f>VLOOKUP(Table3[[#This Row],[Product ID]],[1]Products!$A:$G,2,0)</f>
        <v>Product 5</v>
      </c>
      <c r="H4697" s="22">
        <v>2</v>
      </c>
      <c r="I4697" s="9">
        <f>VLOOKUP('Consolidtaed Data'!$B5262,[1]Products!$A:$G,4,0)</f>
        <v>1743</v>
      </c>
      <c r="J4697" s="9">
        <f>VLOOKUP('Consolidtaed Data'!$B5262,[1]Products!$A:$G,3,0)</f>
        <v>872</v>
      </c>
      <c r="K4697" s="9">
        <f>'Consolidtaed Data'!$J5262*'Consolidtaed Data'!$H5262</f>
        <v>425</v>
      </c>
      <c r="L4697" s="9">
        <f>'Consolidtaed Data'!$I5262*'Consolidtaed Data'!$H5262</f>
        <v>545</v>
      </c>
      <c r="M4697" s="9">
        <f>'Consolidtaed Data'!$L5262-'Consolidtaed Data'!$K5262</f>
        <v>1462</v>
      </c>
      <c r="N4697" s="9" t="str">
        <f>VLOOKUP('Consolidtaed Data'!$C5262,[1]Locations!$A:$O,2,0)</f>
        <v>West Covina</v>
      </c>
      <c r="O4697" s="9" t="str">
        <f>VLOOKUP('Consolidtaed Data'!$D5262,'[1]Sales People'!$A:$B,2,0)</f>
        <v>Christopher Tucker</v>
      </c>
      <c r="P4697" s="9" t="str">
        <f>VLOOKUP('Consolidtaed Data'!$E5262,[1]Customers!$A:$B,2,0)</f>
        <v>Mark Morales</v>
      </c>
      <c r="Q4697" s="11">
        <f>WEEKDAY('Consolidtaed Data'!$F5262)</f>
        <v>6</v>
      </c>
      <c r="R4697" s="9">
        <f>MONTH('Consolidtaed Data'!$F5262)</f>
        <v>1</v>
      </c>
      <c r="S4697" s="9" t="str">
        <f>TEXT(Table3[[#This Row],[Purchase Date]],"MMMM")</f>
        <v>December</v>
      </c>
      <c r="T4697" s="9">
        <f>YEAR('Consolidtaed Data'!$F5262)</f>
        <v>2021</v>
      </c>
    </row>
    <row r="4698" spans="1:20" x14ac:dyDescent="0.3">
      <c r="A4698" s="9" t="s">
        <v>5721</v>
      </c>
      <c r="B4698" s="9" t="s">
        <v>318</v>
      </c>
      <c r="C4698" s="9" t="s">
        <v>253</v>
      </c>
      <c r="D4698" s="9" t="s">
        <v>197</v>
      </c>
      <c r="E4698" s="9" t="s">
        <v>1493</v>
      </c>
      <c r="F4698" s="10">
        <v>44176</v>
      </c>
      <c r="G4698" s="10" t="str">
        <f>VLOOKUP(Table3[[#This Row],[Product ID]],[1]Products!$A:$G,2,0)</f>
        <v>Product 89</v>
      </c>
      <c r="H4698" s="22">
        <v>1</v>
      </c>
      <c r="I4698" s="9">
        <f>VLOOKUP('Consolidtaed Data'!$B5339,[1]Products!$A:$G,4,0)</f>
        <v>561</v>
      </c>
      <c r="J4698" s="9">
        <f>VLOOKUP('Consolidtaed Data'!$B5339,[1]Products!$A:$G,3,0)</f>
        <v>421</v>
      </c>
      <c r="K4698" s="9">
        <f>'Consolidtaed Data'!$J5339*'Consolidtaed Data'!$H5339</f>
        <v>956</v>
      </c>
      <c r="L4698" s="9">
        <f>'Consolidtaed Data'!$I5339*'Consolidtaed Data'!$H5339</f>
        <v>1772</v>
      </c>
      <c r="M4698" s="9">
        <f>'Consolidtaed Data'!$L5339-'Consolidtaed Data'!$K5339</f>
        <v>1131</v>
      </c>
      <c r="N4698" s="9" t="str">
        <f>VLOOKUP('Consolidtaed Data'!$C5339,[1]Locations!$A:$O,2,0)</f>
        <v>Richmond</v>
      </c>
      <c r="O4698" s="9" t="str">
        <f>VLOOKUP('Consolidtaed Data'!$D5339,'[1]Sales People'!$A:$B,2,0)</f>
        <v>Jerry Perry</v>
      </c>
      <c r="P4698" s="9" t="str">
        <f>VLOOKUP('Consolidtaed Data'!$E5339,[1]Customers!$A:$B,2,0)</f>
        <v>Douglas Greene</v>
      </c>
      <c r="Q4698" s="11">
        <f>WEEKDAY('Consolidtaed Data'!$F5339)</f>
        <v>6</v>
      </c>
      <c r="R4698" s="9">
        <f>MONTH('Consolidtaed Data'!$F5339)</f>
        <v>1</v>
      </c>
      <c r="S4698" s="9" t="str">
        <f>TEXT(Table3[[#This Row],[Purchase Date]],"MMMM")</f>
        <v>December</v>
      </c>
      <c r="T4698" s="9">
        <f>YEAR('Consolidtaed Data'!$F5339)</f>
        <v>2021</v>
      </c>
    </row>
    <row r="4699" spans="1:20" x14ac:dyDescent="0.3">
      <c r="A4699" s="9" t="s">
        <v>5722</v>
      </c>
      <c r="B4699" s="9" t="s">
        <v>336</v>
      </c>
      <c r="C4699" s="9" t="s">
        <v>635</v>
      </c>
      <c r="D4699" s="9" t="s">
        <v>329</v>
      </c>
      <c r="E4699" s="9" t="s">
        <v>44</v>
      </c>
      <c r="F4699" s="10">
        <v>44176</v>
      </c>
      <c r="G4699" s="10" t="str">
        <f>VLOOKUP(Table3[[#This Row],[Product ID]],[1]Products!$A:$G,2,0)</f>
        <v>Product 78</v>
      </c>
      <c r="H4699" s="22">
        <v>4</v>
      </c>
      <c r="I4699" s="9">
        <f>VLOOKUP('Consolidtaed Data'!$B5450,[1]Products!$A:$G,4,0)</f>
        <v>181</v>
      </c>
      <c r="J4699" s="9">
        <f>VLOOKUP('Consolidtaed Data'!$B5450,[1]Products!$A:$G,3,0)</f>
        <v>130</v>
      </c>
      <c r="K4699" s="9">
        <f>'Consolidtaed Data'!$J5450*'Consolidtaed Data'!$H5450</f>
        <v>1995</v>
      </c>
      <c r="L4699" s="9">
        <f>'Consolidtaed Data'!$I5450*'Consolidtaed Data'!$H5450</f>
        <v>3834</v>
      </c>
      <c r="M4699" s="9">
        <f>'Consolidtaed Data'!$L5450-'Consolidtaed Data'!$K5450</f>
        <v>96</v>
      </c>
      <c r="N4699" s="9" t="str">
        <f>VLOOKUP('Consolidtaed Data'!$C5450,[1]Locations!$A:$O,2,0)</f>
        <v>Glendale</v>
      </c>
      <c r="O4699" s="9" t="str">
        <f>VLOOKUP('Consolidtaed Data'!$D5450,'[1]Sales People'!$A:$B,2,0)</f>
        <v>Robert Reed</v>
      </c>
      <c r="P4699" s="9" t="str">
        <f>VLOOKUP('Consolidtaed Data'!$E5450,[1]Customers!$A:$B,2,0)</f>
        <v>Richard Jordan</v>
      </c>
      <c r="Q4699" s="11">
        <f>WEEKDAY('Consolidtaed Data'!$F5450)</f>
        <v>1</v>
      </c>
      <c r="R4699" s="9">
        <f>MONTH('Consolidtaed Data'!$F5450)</f>
        <v>2</v>
      </c>
      <c r="S4699" s="9" t="str">
        <f>TEXT(Table3[[#This Row],[Purchase Date]],"MMMM")</f>
        <v>December</v>
      </c>
      <c r="T4699" s="9">
        <f>YEAR('Consolidtaed Data'!$F5450)</f>
        <v>2021</v>
      </c>
    </row>
    <row r="4700" spans="1:20" x14ac:dyDescent="0.3">
      <c r="A4700" s="9" t="s">
        <v>5723</v>
      </c>
      <c r="B4700" s="9" t="s">
        <v>24</v>
      </c>
      <c r="C4700" s="9" t="s">
        <v>130</v>
      </c>
      <c r="D4700" s="9" t="s">
        <v>131</v>
      </c>
      <c r="E4700" s="9" t="s">
        <v>432</v>
      </c>
      <c r="F4700" s="10">
        <v>44176</v>
      </c>
      <c r="G4700" s="10" t="str">
        <f>VLOOKUP(Table3[[#This Row],[Product ID]],[1]Products!$A:$G,2,0)</f>
        <v>Product 6</v>
      </c>
      <c r="H4700" s="22">
        <v>1</v>
      </c>
      <c r="I4700" s="9">
        <f>VLOOKUP('Consolidtaed Data'!$B5824,[1]Products!$A:$G,4,0)</f>
        <v>392</v>
      </c>
      <c r="J4700" s="9">
        <f>VLOOKUP('Consolidtaed Data'!$B5824,[1]Products!$A:$G,3,0)</f>
        <v>255</v>
      </c>
      <c r="K4700" s="9">
        <f>'Consolidtaed Data'!$J5824*'Consolidtaed Data'!$H5824</f>
        <v>450</v>
      </c>
      <c r="L4700" s="9">
        <f>'Consolidtaed Data'!$I5824*'Consolidtaed Data'!$H5824</f>
        <v>818</v>
      </c>
      <c r="M4700" s="9">
        <f>'Consolidtaed Data'!$L5824-'Consolidtaed Data'!$K5824</f>
        <v>49</v>
      </c>
      <c r="N4700" s="9" t="str">
        <f>VLOOKUP('Consolidtaed Data'!$C5824,[1]Locations!$A:$O,2,0)</f>
        <v>Sunnyvale</v>
      </c>
      <c r="O4700" s="9" t="str">
        <f>VLOOKUP('Consolidtaed Data'!$D5824,'[1]Sales People'!$A:$B,2,0)</f>
        <v>Roger Robertson</v>
      </c>
      <c r="P4700" s="9" t="str">
        <f>VLOOKUP('Consolidtaed Data'!$E5824,[1]Customers!$A:$B,2,0)</f>
        <v>Joe Gordon</v>
      </c>
      <c r="Q4700" s="11">
        <f>WEEKDAY('Consolidtaed Data'!$F5824)</f>
        <v>6</v>
      </c>
      <c r="R4700" s="9">
        <f>MONTH('Consolidtaed Data'!$F5824)</f>
        <v>3</v>
      </c>
      <c r="S4700" s="9" t="str">
        <f>TEXT(Table3[[#This Row],[Purchase Date]],"MMMM")</f>
        <v>December</v>
      </c>
      <c r="T4700" s="9">
        <f>YEAR('Consolidtaed Data'!$F5824)</f>
        <v>2021</v>
      </c>
    </row>
    <row r="4701" spans="1:20" x14ac:dyDescent="0.3">
      <c r="A4701" s="9" t="s">
        <v>5724</v>
      </c>
      <c r="B4701" s="9" t="s">
        <v>349</v>
      </c>
      <c r="C4701" s="9" t="s">
        <v>169</v>
      </c>
      <c r="D4701" s="9" t="s">
        <v>315</v>
      </c>
      <c r="E4701" s="9" t="s">
        <v>934</v>
      </c>
      <c r="F4701" s="10">
        <v>44176</v>
      </c>
      <c r="G4701" s="10" t="str">
        <f>VLOOKUP(Table3[[#This Row],[Product ID]],[1]Products!$A:$G,2,0)</f>
        <v>Product 60</v>
      </c>
      <c r="H4701" s="22">
        <v>2</v>
      </c>
      <c r="I4701" s="9">
        <f>VLOOKUP('Consolidtaed Data'!$B6685,[1]Products!$A:$G,4,0)</f>
        <v>545</v>
      </c>
      <c r="J4701" s="9">
        <f>VLOOKUP('Consolidtaed Data'!$B6685,[1]Products!$A:$G,3,0)</f>
        <v>425</v>
      </c>
      <c r="K4701" s="9">
        <f>'Consolidtaed Data'!$J6685*'Consolidtaed Data'!$H6685</f>
        <v>3788</v>
      </c>
      <c r="L4701" s="9">
        <f>'Consolidtaed Data'!$I6685*'Consolidtaed Data'!$H6685</f>
        <v>5412</v>
      </c>
      <c r="M4701" s="9">
        <f>'Consolidtaed Data'!$L6685-'Consolidtaed Data'!$K6685</f>
        <v>87</v>
      </c>
      <c r="N4701" s="9" t="str">
        <f>VLOOKUP('Consolidtaed Data'!$C6685,[1]Locations!$A:$O,2,0)</f>
        <v>Concord</v>
      </c>
      <c r="O4701" s="9" t="str">
        <f>VLOOKUP('Consolidtaed Data'!$D6685,'[1]Sales People'!$A:$B,2,0)</f>
        <v>Ernest Wagner</v>
      </c>
      <c r="P4701" s="9" t="str">
        <f>VLOOKUP('Consolidtaed Data'!$E6685,[1]Customers!$A:$B,2,0)</f>
        <v>Douglas Diaz</v>
      </c>
      <c r="Q4701" s="11">
        <f>WEEKDAY('Consolidtaed Data'!$F6685)</f>
        <v>2</v>
      </c>
      <c r="R4701" s="9">
        <f>MONTH('Consolidtaed Data'!$F6685)</f>
        <v>5</v>
      </c>
      <c r="S4701" s="9" t="str">
        <f>TEXT(Table3[[#This Row],[Purchase Date]],"MMMM")</f>
        <v>December</v>
      </c>
      <c r="T4701" s="9">
        <f>YEAR('Consolidtaed Data'!$F6685)</f>
        <v>2021</v>
      </c>
    </row>
    <row r="4702" spans="1:20" x14ac:dyDescent="0.3">
      <c r="A4702" s="9" t="s">
        <v>5725</v>
      </c>
      <c r="B4702" s="9" t="s">
        <v>390</v>
      </c>
      <c r="C4702" s="9" t="s">
        <v>439</v>
      </c>
      <c r="D4702" s="9" t="s">
        <v>197</v>
      </c>
      <c r="E4702" s="9" t="s">
        <v>2281</v>
      </c>
      <c r="F4702" s="10">
        <v>44176</v>
      </c>
      <c r="G4702" s="10" t="str">
        <f>VLOOKUP(Table3[[#This Row],[Product ID]],[1]Products!$A:$G,2,0)</f>
        <v>Product 48</v>
      </c>
      <c r="H4702" s="22">
        <v>1</v>
      </c>
      <c r="I4702" s="9">
        <f>VLOOKUP('Consolidtaed Data'!$B6760,[1]Products!$A:$G,4,0)</f>
        <v>458</v>
      </c>
      <c r="J4702" s="9">
        <f>VLOOKUP('Consolidtaed Data'!$B6760,[1]Products!$A:$G,3,0)</f>
        <v>376</v>
      </c>
      <c r="K4702" s="9">
        <f>'Consolidtaed Data'!$J6760*'Consolidtaed Data'!$H6760</f>
        <v>1767</v>
      </c>
      <c r="L4702" s="9">
        <f>'Consolidtaed Data'!$I6760*'Consolidtaed Data'!$H6760</f>
        <v>3156</v>
      </c>
      <c r="M4702" s="9">
        <f>'Consolidtaed Data'!$L6760-'Consolidtaed Data'!$K6760</f>
        <v>1128</v>
      </c>
      <c r="N4702" s="9" t="str">
        <f>VLOOKUP('Consolidtaed Data'!$C6760,[1]Locations!$A:$O,2,0)</f>
        <v>El Cajon</v>
      </c>
      <c r="O4702" s="9" t="str">
        <f>VLOOKUP('Consolidtaed Data'!$D6760,'[1]Sales People'!$A:$B,2,0)</f>
        <v>Justin Lynch</v>
      </c>
      <c r="P4702" s="9" t="str">
        <f>VLOOKUP('Consolidtaed Data'!$E6760,[1]Customers!$A:$B,2,0)</f>
        <v>Victor Martinez</v>
      </c>
      <c r="Q4702" s="11">
        <f>WEEKDAY('Consolidtaed Data'!$F6760)</f>
        <v>1</v>
      </c>
      <c r="R4702" s="9">
        <f>MONTH('Consolidtaed Data'!$F6760)</f>
        <v>5</v>
      </c>
      <c r="S4702" s="9" t="str">
        <f>TEXT(Table3[[#This Row],[Purchase Date]],"MMMM")</f>
        <v>December</v>
      </c>
      <c r="T4702" s="9">
        <f>YEAR('Consolidtaed Data'!$F6760)</f>
        <v>2021</v>
      </c>
    </row>
    <row r="4703" spans="1:20" x14ac:dyDescent="0.3">
      <c r="A4703" s="9" t="s">
        <v>5726</v>
      </c>
      <c r="B4703" s="9" t="s">
        <v>355</v>
      </c>
      <c r="C4703" s="9" t="s">
        <v>21</v>
      </c>
      <c r="D4703" s="9" t="s">
        <v>13</v>
      </c>
      <c r="E4703" s="9" t="s">
        <v>1777</v>
      </c>
      <c r="F4703" s="10">
        <v>44176</v>
      </c>
      <c r="G4703" s="10" t="str">
        <f>VLOOKUP(Table3[[#This Row],[Product ID]],[1]Products!$A:$G,2,0)</f>
        <v>Product 100</v>
      </c>
      <c r="H4703" s="22">
        <v>1</v>
      </c>
      <c r="I4703" s="9">
        <f>VLOOKUP('Consolidtaed Data'!$B6824,[1]Products!$A:$G,4,0)</f>
        <v>1380</v>
      </c>
      <c r="J4703" s="9">
        <f>VLOOKUP('Consolidtaed Data'!$B6824,[1]Products!$A:$G,3,0)</f>
        <v>1090</v>
      </c>
      <c r="K4703" s="9">
        <f>'Consolidtaed Data'!$J6824*'Consolidtaed Data'!$H6824</f>
        <v>1294</v>
      </c>
      <c r="L4703" s="9">
        <f>'Consolidtaed Data'!$I6824*'Consolidtaed Data'!$H6824</f>
        <v>1848</v>
      </c>
      <c r="M4703" s="9">
        <f>'Consolidtaed Data'!$L6824-'Consolidtaed Data'!$K6824</f>
        <v>138</v>
      </c>
      <c r="N4703" s="9" t="str">
        <f>VLOOKUP('Consolidtaed Data'!$C6824,[1]Locations!$A:$O,2,0)</f>
        <v>Richmond</v>
      </c>
      <c r="O4703" s="9" t="str">
        <f>VLOOKUP('Consolidtaed Data'!$D6824,'[1]Sales People'!$A:$B,2,0)</f>
        <v>Scott Mason</v>
      </c>
      <c r="P4703" s="9" t="str">
        <f>VLOOKUP('Consolidtaed Data'!$E6824,[1]Customers!$A:$B,2,0)</f>
        <v>Victor Scott</v>
      </c>
      <c r="Q4703" s="11">
        <f>WEEKDAY('Consolidtaed Data'!$F6824)</f>
        <v>5</v>
      </c>
      <c r="R4703" s="9">
        <f>MONTH('Consolidtaed Data'!$F6824)</f>
        <v>6</v>
      </c>
      <c r="S4703" s="9" t="str">
        <f>TEXT(Table3[[#This Row],[Purchase Date]],"MMMM")</f>
        <v>December</v>
      </c>
      <c r="T4703" s="9">
        <f>YEAR('Consolidtaed Data'!$F6824)</f>
        <v>2021</v>
      </c>
    </row>
    <row r="4704" spans="1:20" x14ac:dyDescent="0.3">
      <c r="A4704" s="9" t="s">
        <v>5727</v>
      </c>
      <c r="B4704" s="9" t="s">
        <v>503</v>
      </c>
      <c r="C4704" s="9" t="s">
        <v>8</v>
      </c>
      <c r="D4704" s="9" t="s">
        <v>241</v>
      </c>
      <c r="E4704" s="9" t="s">
        <v>1407</v>
      </c>
      <c r="F4704" s="10">
        <v>44176</v>
      </c>
      <c r="G4704" s="10" t="str">
        <f>VLOOKUP(Table3[[#This Row],[Product ID]],[1]Products!$A:$G,2,0)</f>
        <v>Product 99</v>
      </c>
      <c r="H4704" s="22">
        <v>1</v>
      </c>
      <c r="I4704" s="9">
        <f>VLOOKUP('Consolidtaed Data'!$B7108,[1]Products!$A:$G,4,0)</f>
        <v>1798</v>
      </c>
      <c r="J4704" s="9">
        <f>VLOOKUP('Consolidtaed Data'!$B7108,[1]Products!$A:$G,3,0)</f>
        <v>971</v>
      </c>
      <c r="K4704" s="9">
        <f>'Consolidtaed Data'!$J7108*'Consolidtaed Data'!$H7108</f>
        <v>786</v>
      </c>
      <c r="L4704" s="9">
        <f>'Consolidtaed Data'!$I7108*'Consolidtaed Data'!$H7108</f>
        <v>947</v>
      </c>
      <c r="M4704" s="9">
        <f>'Consolidtaed Data'!$L7108-'Consolidtaed Data'!$K7108</f>
        <v>246</v>
      </c>
      <c r="N4704" s="9" t="str">
        <f>VLOOKUP('Consolidtaed Data'!$C7108,[1]Locations!$A:$O,2,0)</f>
        <v>Visalia</v>
      </c>
      <c r="O4704" s="9" t="str">
        <f>VLOOKUP('Consolidtaed Data'!$D7108,'[1]Sales People'!$A:$B,2,0)</f>
        <v>Ernest Wheeler</v>
      </c>
      <c r="P4704" s="9" t="str">
        <f>VLOOKUP('Consolidtaed Data'!$E7108,[1]Customers!$A:$B,2,0)</f>
        <v>Ralph Nichols</v>
      </c>
      <c r="Q4704" s="11">
        <f>WEEKDAY('Consolidtaed Data'!$F7108)</f>
        <v>5</v>
      </c>
      <c r="R4704" s="9">
        <f>MONTH('Consolidtaed Data'!$F7108)</f>
        <v>6</v>
      </c>
      <c r="S4704" s="9" t="str">
        <f>TEXT(Table3[[#This Row],[Purchase Date]],"MMMM")</f>
        <v>December</v>
      </c>
      <c r="T4704" s="9">
        <f>YEAR('Consolidtaed Data'!$F7108)</f>
        <v>2021</v>
      </c>
    </row>
    <row r="4705" spans="1:20" x14ac:dyDescent="0.3">
      <c r="A4705" s="9" t="s">
        <v>5728</v>
      </c>
      <c r="B4705" s="9" t="s">
        <v>234</v>
      </c>
      <c r="C4705" s="9" t="s">
        <v>289</v>
      </c>
      <c r="D4705" s="9" t="s">
        <v>51</v>
      </c>
      <c r="E4705" s="9" t="s">
        <v>232</v>
      </c>
      <c r="F4705" s="10">
        <v>44176</v>
      </c>
      <c r="G4705" s="10" t="str">
        <f>VLOOKUP(Table3[[#This Row],[Product ID]],[1]Products!$A:$G,2,0)</f>
        <v>Product 54</v>
      </c>
      <c r="H4705" s="22">
        <v>1</v>
      </c>
      <c r="I4705" s="9">
        <f>VLOOKUP('Consolidtaed Data'!$B7303,[1]Products!$A:$G,4,0)</f>
        <v>886</v>
      </c>
      <c r="J4705" s="9">
        <f>VLOOKUP('Consolidtaed Data'!$B7303,[1]Products!$A:$G,3,0)</f>
        <v>478</v>
      </c>
      <c r="K4705" s="9">
        <f>'Consolidtaed Data'!$J7303*'Consolidtaed Data'!$H7303</f>
        <v>3352</v>
      </c>
      <c r="L4705" s="9">
        <f>'Consolidtaed Data'!$I7303*'Consolidtaed Data'!$H7303</f>
        <v>4412</v>
      </c>
      <c r="M4705" s="9">
        <f>'Consolidtaed Data'!$L7303-'Consolidtaed Data'!$K7303</f>
        <v>993</v>
      </c>
      <c r="N4705" s="9" t="str">
        <f>VLOOKUP('Consolidtaed Data'!$C7303,[1]Locations!$A:$O,2,0)</f>
        <v>San Buenaventura (Ventura)</v>
      </c>
      <c r="O4705" s="9" t="str">
        <f>VLOOKUP('Consolidtaed Data'!$D7303,'[1]Sales People'!$A:$B,2,0)</f>
        <v>Robert Reed</v>
      </c>
      <c r="P4705" s="9" t="str">
        <f>VLOOKUP('Consolidtaed Data'!$E7303,[1]Customers!$A:$B,2,0)</f>
        <v>Juan Collins</v>
      </c>
      <c r="Q4705" s="11">
        <f>WEEKDAY('Consolidtaed Data'!$F7303)</f>
        <v>5</v>
      </c>
      <c r="R4705" s="9">
        <f>MONTH('Consolidtaed Data'!$F7303)</f>
        <v>7</v>
      </c>
      <c r="S4705" s="9" t="str">
        <f>TEXT(Table3[[#This Row],[Purchase Date]],"MMMM")</f>
        <v>December</v>
      </c>
      <c r="T4705" s="9">
        <f>YEAR('Consolidtaed Data'!$F7303)</f>
        <v>2021</v>
      </c>
    </row>
    <row r="4706" spans="1:20" x14ac:dyDescent="0.3">
      <c r="A4706" s="9" t="s">
        <v>5729</v>
      </c>
      <c r="B4706" s="9" t="s">
        <v>164</v>
      </c>
      <c r="C4706" s="9" t="s">
        <v>173</v>
      </c>
      <c r="D4706" s="9" t="s">
        <v>374</v>
      </c>
      <c r="E4706" s="9" t="s">
        <v>27</v>
      </c>
      <c r="F4706" s="10">
        <v>44176</v>
      </c>
      <c r="G4706" s="10" t="str">
        <f>VLOOKUP(Table3[[#This Row],[Product ID]],[1]Products!$A:$G,2,0)</f>
        <v>Product 69</v>
      </c>
      <c r="H4706" s="22">
        <v>1</v>
      </c>
      <c r="I4706" s="9">
        <f>VLOOKUP('Consolidtaed Data'!$B7747,[1]Products!$A:$G,4,0)</f>
        <v>1587</v>
      </c>
      <c r="J4706" s="9">
        <f>VLOOKUP('Consolidtaed Data'!$B7747,[1]Products!$A:$G,3,0)</f>
        <v>1301</v>
      </c>
      <c r="K4706" s="9">
        <f>'Consolidtaed Data'!$J7747*'Consolidtaed Data'!$H7747</f>
        <v>2049</v>
      </c>
      <c r="L4706" s="9">
        <f>'Consolidtaed Data'!$I7747*'Consolidtaed Data'!$H7747</f>
        <v>3357</v>
      </c>
      <c r="M4706" s="9">
        <f>'Consolidtaed Data'!$L7747-'Consolidtaed Data'!$K7747</f>
        <v>748</v>
      </c>
      <c r="N4706" s="9" t="str">
        <f>VLOOKUP('Consolidtaed Data'!$C7747,[1]Locations!$A:$O,2,0)</f>
        <v>Corona</v>
      </c>
      <c r="O4706" s="9" t="str">
        <f>VLOOKUP('Consolidtaed Data'!$D7747,'[1]Sales People'!$A:$B,2,0)</f>
        <v>Joshua Taylor</v>
      </c>
      <c r="P4706" s="9" t="str">
        <f>VLOOKUP('Consolidtaed Data'!$E7747,[1]Customers!$A:$B,2,0)</f>
        <v>Mark Elliott</v>
      </c>
      <c r="Q4706" s="11">
        <f>WEEKDAY('Consolidtaed Data'!$F7747)</f>
        <v>4</v>
      </c>
      <c r="R4706" s="9">
        <f>MONTH('Consolidtaed Data'!$F7747)</f>
        <v>8</v>
      </c>
      <c r="S4706" s="9" t="str">
        <f>TEXT(Table3[[#This Row],[Purchase Date]],"MMMM")</f>
        <v>December</v>
      </c>
      <c r="T4706" s="9">
        <f>YEAR('Consolidtaed Data'!$F7747)</f>
        <v>2021</v>
      </c>
    </row>
    <row r="4707" spans="1:20" x14ac:dyDescent="0.3">
      <c r="A4707" s="9" t="s">
        <v>5730</v>
      </c>
      <c r="B4707" s="9" t="s">
        <v>136</v>
      </c>
      <c r="C4707" s="9" t="s">
        <v>173</v>
      </c>
      <c r="D4707" s="9" t="s">
        <v>105</v>
      </c>
      <c r="E4707" s="9" t="s">
        <v>958</v>
      </c>
      <c r="F4707" s="10">
        <v>44176</v>
      </c>
      <c r="G4707" s="10" t="str">
        <f>VLOOKUP(Table3[[#This Row],[Product ID]],[1]Products!$A:$G,2,0)</f>
        <v>Product 2</v>
      </c>
      <c r="H4707" s="22">
        <v>2</v>
      </c>
      <c r="I4707" s="9">
        <f>VLOOKUP('Consolidtaed Data'!$B8072,[1]Products!$A:$G,4,0)</f>
        <v>880</v>
      </c>
      <c r="J4707" s="9">
        <f>VLOOKUP('Consolidtaed Data'!$B8072,[1]Products!$A:$G,3,0)</f>
        <v>634</v>
      </c>
      <c r="K4707" s="9">
        <f>'Consolidtaed Data'!$J8072*'Consolidtaed Data'!$H8072</f>
        <v>5176</v>
      </c>
      <c r="L4707" s="9">
        <f>'Consolidtaed Data'!$I8072*'Consolidtaed Data'!$H8072</f>
        <v>7392</v>
      </c>
      <c r="M4707" s="9">
        <f>'Consolidtaed Data'!$L8072-'Consolidtaed Data'!$K8072</f>
        <v>82</v>
      </c>
      <c r="N4707" s="9" t="str">
        <f>VLOOKUP('Consolidtaed Data'!$C8072,[1]Locations!$A:$O,2,0)</f>
        <v>Huntington Beach</v>
      </c>
      <c r="O4707" s="9" t="str">
        <f>VLOOKUP('Consolidtaed Data'!$D8072,'[1]Sales People'!$A:$B,2,0)</f>
        <v>Roger Robertson</v>
      </c>
      <c r="P4707" s="9" t="str">
        <f>VLOOKUP('Consolidtaed Data'!$E8072,[1]Customers!$A:$B,2,0)</f>
        <v>Chris Hall</v>
      </c>
      <c r="Q4707" s="11">
        <f>WEEKDAY('Consolidtaed Data'!$F8072)</f>
        <v>2</v>
      </c>
      <c r="R4707" s="9">
        <f>MONTH('Consolidtaed Data'!$F8072)</f>
        <v>9</v>
      </c>
      <c r="S4707" s="9" t="str">
        <f>TEXT(Table3[[#This Row],[Purchase Date]],"MMMM")</f>
        <v>December</v>
      </c>
      <c r="T4707" s="9">
        <f>YEAR('Consolidtaed Data'!$F8072)</f>
        <v>2021</v>
      </c>
    </row>
    <row r="4708" spans="1:20" x14ac:dyDescent="0.3">
      <c r="A4708" s="9" t="s">
        <v>5731</v>
      </c>
      <c r="B4708" s="9" t="s">
        <v>360</v>
      </c>
      <c r="C4708" s="9" t="s">
        <v>59</v>
      </c>
      <c r="D4708" s="9" t="s">
        <v>143</v>
      </c>
      <c r="E4708" s="9" t="s">
        <v>1809</v>
      </c>
      <c r="F4708" s="10">
        <v>44176</v>
      </c>
      <c r="G4708" s="10" t="str">
        <f>VLOOKUP(Table3[[#This Row],[Product ID]],[1]Products!$A:$G,2,0)</f>
        <v>Product 59</v>
      </c>
      <c r="H4708" s="22">
        <v>3</v>
      </c>
      <c r="I4708" s="9">
        <f>VLOOKUP('Consolidtaed Data'!$B8645,[1]Products!$A:$G,4,0)</f>
        <v>1587</v>
      </c>
      <c r="J4708" s="9">
        <f>VLOOKUP('Consolidtaed Data'!$B8645,[1]Products!$A:$G,3,0)</f>
        <v>1301</v>
      </c>
      <c r="K4708" s="9">
        <f>'Consolidtaed Data'!$J8645*'Consolidtaed Data'!$H8645</f>
        <v>409</v>
      </c>
      <c r="L4708" s="9">
        <f>'Consolidtaed Data'!$I8645*'Consolidtaed Data'!$H8645</f>
        <v>817</v>
      </c>
      <c r="M4708" s="9">
        <f>'Consolidtaed Data'!$L8645-'Consolidtaed Data'!$K8645</f>
        <v>1710</v>
      </c>
      <c r="N4708" s="9" t="str">
        <f>VLOOKUP('Consolidtaed Data'!$C8645,[1]Locations!$A:$O,2,0)</f>
        <v>Fairfield</v>
      </c>
      <c r="O4708" s="9" t="str">
        <f>VLOOKUP('Consolidtaed Data'!$D8645,'[1]Sales People'!$A:$B,2,0)</f>
        <v>Ryan Welch</v>
      </c>
      <c r="P4708" s="9" t="str">
        <f>VLOOKUP('Consolidtaed Data'!$E8645,[1]Customers!$A:$B,2,0)</f>
        <v>Jerry Andrews</v>
      </c>
      <c r="Q4708" s="11">
        <f>WEEKDAY('Consolidtaed Data'!$F8645)</f>
        <v>3</v>
      </c>
      <c r="R4708" s="9">
        <f>MONTH('Consolidtaed Data'!$F8645)</f>
        <v>10</v>
      </c>
      <c r="S4708" s="9" t="str">
        <f>TEXT(Table3[[#This Row],[Purchase Date]],"MMMM")</f>
        <v>December</v>
      </c>
      <c r="T4708" s="9">
        <f>YEAR('Consolidtaed Data'!$F8645)</f>
        <v>2021</v>
      </c>
    </row>
    <row r="4709" spans="1:20" x14ac:dyDescent="0.3">
      <c r="A4709" s="9" t="s">
        <v>5732</v>
      </c>
      <c r="B4709" s="9" t="s">
        <v>41</v>
      </c>
      <c r="C4709" s="9" t="s">
        <v>192</v>
      </c>
      <c r="D4709" s="9" t="s">
        <v>241</v>
      </c>
      <c r="E4709" s="9" t="s">
        <v>1811</v>
      </c>
      <c r="F4709" s="10">
        <v>44176</v>
      </c>
      <c r="G4709" s="10" t="str">
        <f>VLOOKUP(Table3[[#This Row],[Product ID]],[1]Products!$A:$G,2,0)</f>
        <v>Product 11</v>
      </c>
      <c r="H4709" s="22">
        <v>1</v>
      </c>
      <c r="I4709" s="9">
        <f>VLOOKUP('Consolidtaed Data'!$B8708,[1]Products!$A:$G,4,0)</f>
        <v>2005</v>
      </c>
      <c r="J4709" s="9">
        <f>VLOOKUP('Consolidtaed Data'!$B8708,[1]Products!$A:$G,3,0)</f>
        <v>1223</v>
      </c>
      <c r="K4709" s="9">
        <f>'Consolidtaed Data'!$J8708*'Consolidtaed Data'!$H8708</f>
        <v>683</v>
      </c>
      <c r="L4709" s="9">
        <f>'Consolidtaed Data'!$I8708*'Consolidtaed Data'!$H8708</f>
        <v>1178</v>
      </c>
      <c r="M4709" s="9">
        <f>'Consolidtaed Data'!$L8708-'Consolidtaed Data'!$K8708</f>
        <v>651</v>
      </c>
      <c r="N4709" s="9" t="str">
        <f>VLOOKUP('Consolidtaed Data'!$C8708,[1]Locations!$A:$O,2,0)</f>
        <v>Visalia</v>
      </c>
      <c r="O4709" s="9" t="str">
        <f>VLOOKUP('Consolidtaed Data'!$D8708,'[1]Sales People'!$A:$B,2,0)</f>
        <v>Brian Thomas</v>
      </c>
      <c r="P4709" s="9" t="str">
        <f>VLOOKUP('Consolidtaed Data'!$E8708,[1]Customers!$A:$B,2,0)</f>
        <v>Eric Alvarez</v>
      </c>
      <c r="Q4709" s="11">
        <f>WEEKDAY('Consolidtaed Data'!$F8708)</f>
        <v>2</v>
      </c>
      <c r="R4709" s="9">
        <f>MONTH('Consolidtaed Data'!$F8708)</f>
        <v>10</v>
      </c>
      <c r="S4709" s="9" t="str">
        <f>TEXT(Table3[[#This Row],[Purchase Date]],"MMMM")</f>
        <v>December</v>
      </c>
      <c r="T4709" s="9">
        <f>YEAR('Consolidtaed Data'!$F8708)</f>
        <v>2021</v>
      </c>
    </row>
    <row r="4710" spans="1:20" x14ac:dyDescent="0.3">
      <c r="A4710" s="9" t="s">
        <v>5733</v>
      </c>
      <c r="B4710" s="9" t="s">
        <v>177</v>
      </c>
      <c r="C4710" s="9" t="s">
        <v>319</v>
      </c>
      <c r="D4710" s="9" t="s">
        <v>241</v>
      </c>
      <c r="E4710" s="9" t="s">
        <v>2181</v>
      </c>
      <c r="F4710" s="10">
        <v>44176</v>
      </c>
      <c r="G4710" s="10" t="str">
        <f>VLOOKUP(Table3[[#This Row],[Product ID]],[1]Products!$A:$G,2,0)</f>
        <v>Product 5</v>
      </c>
      <c r="H4710" s="22">
        <v>1</v>
      </c>
      <c r="I4710" s="9">
        <f>VLOOKUP('Consolidtaed Data'!$B9099,[1]Products!$A:$G,4,0)</f>
        <v>1862</v>
      </c>
      <c r="J4710" s="9">
        <f>VLOOKUP('Consolidtaed Data'!$B9099,[1]Products!$A:$G,3,0)</f>
        <v>1173</v>
      </c>
      <c r="K4710" s="9">
        <f>'Consolidtaed Data'!$J9099*'Consolidtaed Data'!$H9099</f>
        <v>5895</v>
      </c>
      <c r="L4710" s="9">
        <f>'Consolidtaed Data'!$I9099*'Consolidtaed Data'!$H9099</f>
        <v>7188</v>
      </c>
      <c r="M4710" s="9">
        <f>'Consolidtaed Data'!$L9099-'Consolidtaed Data'!$K9099</f>
        <v>328</v>
      </c>
      <c r="N4710" s="9" t="str">
        <f>VLOOKUP('Consolidtaed Data'!$C9099,[1]Locations!$A:$O,2,0)</f>
        <v>Rancho Cucamonga</v>
      </c>
      <c r="O4710" s="9" t="str">
        <f>VLOOKUP('Consolidtaed Data'!$D9099,'[1]Sales People'!$A:$B,2,0)</f>
        <v>Bobby Russell</v>
      </c>
      <c r="P4710" s="9" t="str">
        <f>VLOOKUP('Consolidtaed Data'!$E9099,[1]Customers!$A:$B,2,0)</f>
        <v>Mark Spencer</v>
      </c>
      <c r="Q4710" s="11">
        <f>WEEKDAY('Consolidtaed Data'!$F9099)</f>
        <v>6</v>
      </c>
      <c r="R4710" s="9">
        <f>MONTH('Consolidtaed Data'!$F9099)</f>
        <v>11</v>
      </c>
      <c r="S4710" s="9" t="str">
        <f>TEXT(Table3[[#This Row],[Purchase Date]],"MMMM")</f>
        <v>December</v>
      </c>
      <c r="T4710" s="9">
        <f>YEAR('Consolidtaed Data'!$F9099)</f>
        <v>2021</v>
      </c>
    </row>
    <row r="4711" spans="1:20" x14ac:dyDescent="0.3">
      <c r="A4711" s="9" t="s">
        <v>5734</v>
      </c>
      <c r="B4711" s="9" t="s">
        <v>230</v>
      </c>
      <c r="C4711" s="9" t="s">
        <v>564</v>
      </c>
      <c r="D4711" s="9" t="s">
        <v>87</v>
      </c>
      <c r="E4711" s="9" t="s">
        <v>1476</v>
      </c>
      <c r="F4711" s="10">
        <v>44177</v>
      </c>
      <c r="G4711" s="10" t="str">
        <f>VLOOKUP(Table3[[#This Row],[Product ID]],[1]Products!$A:$G,2,0)</f>
        <v>Product 31</v>
      </c>
      <c r="H4711" s="22">
        <v>2</v>
      </c>
      <c r="I4711" s="9">
        <f>VLOOKUP('Consolidtaed Data'!$B5525,[1]Products!$A:$G,4,0)</f>
        <v>2182</v>
      </c>
      <c r="J4711" s="9">
        <f>VLOOKUP('Consolidtaed Data'!$B5525,[1]Products!$A:$G,3,0)</f>
        <v>1200</v>
      </c>
      <c r="K4711" s="9">
        <f>'Consolidtaed Data'!$J5525*'Consolidtaed Data'!$H5525</f>
        <v>774</v>
      </c>
      <c r="L4711" s="9">
        <f>'Consolidtaed Data'!$I5525*'Consolidtaed Data'!$H5525</f>
        <v>1334</v>
      </c>
      <c r="M4711" s="9">
        <f>'Consolidtaed Data'!$L5525-'Consolidtaed Data'!$K5525</f>
        <v>2166</v>
      </c>
      <c r="N4711" s="9" t="str">
        <f>VLOOKUP('Consolidtaed Data'!$C5525,[1]Locations!$A:$O,2,0)</f>
        <v>Roseville</v>
      </c>
      <c r="O4711" s="9" t="str">
        <f>VLOOKUP('Consolidtaed Data'!$D5525,'[1]Sales People'!$A:$B,2,0)</f>
        <v>Eugene Holmes</v>
      </c>
      <c r="P4711" s="9" t="str">
        <f>VLOOKUP('Consolidtaed Data'!$E5525,[1]Customers!$A:$B,2,0)</f>
        <v>Joe Gordon</v>
      </c>
      <c r="Q4711" s="11">
        <f>WEEKDAY('Consolidtaed Data'!$F5525)</f>
        <v>6</v>
      </c>
      <c r="R4711" s="9">
        <f>MONTH('Consolidtaed Data'!$F5525)</f>
        <v>2</v>
      </c>
      <c r="S4711" s="9" t="str">
        <f>TEXT(Table3[[#This Row],[Purchase Date]],"MMMM")</f>
        <v>December</v>
      </c>
      <c r="T4711" s="9">
        <f>YEAR('Consolidtaed Data'!$F5525)</f>
        <v>2021</v>
      </c>
    </row>
    <row r="4712" spans="1:20" x14ac:dyDescent="0.3">
      <c r="A4712" s="9" t="s">
        <v>5735</v>
      </c>
      <c r="B4712" s="9" t="s">
        <v>284</v>
      </c>
      <c r="C4712" s="9" t="s">
        <v>55</v>
      </c>
      <c r="D4712" s="9" t="s">
        <v>95</v>
      </c>
      <c r="E4712" s="9" t="s">
        <v>683</v>
      </c>
      <c r="F4712" s="10">
        <v>44177</v>
      </c>
      <c r="G4712" s="10" t="str">
        <f>VLOOKUP(Table3[[#This Row],[Product ID]],[1]Products!$A:$G,2,0)</f>
        <v>Product 96</v>
      </c>
      <c r="H4712" s="22">
        <v>1</v>
      </c>
      <c r="I4712" s="9">
        <f>VLOOKUP('Consolidtaed Data'!$B5860,[1]Products!$A:$G,4,0)</f>
        <v>871</v>
      </c>
      <c r="J4712" s="9">
        <f>VLOOKUP('Consolidtaed Data'!$B5860,[1]Products!$A:$G,3,0)</f>
        <v>540</v>
      </c>
      <c r="K4712" s="9">
        <f>'Consolidtaed Data'!$J5860*'Consolidtaed Data'!$H5860</f>
        <v>1223</v>
      </c>
      <c r="L4712" s="9">
        <f>'Consolidtaed Data'!$I5860*'Consolidtaed Data'!$H5860</f>
        <v>2005</v>
      </c>
      <c r="M4712" s="9">
        <f>'Consolidtaed Data'!$L5860-'Consolidtaed Data'!$K5860</f>
        <v>99</v>
      </c>
      <c r="N4712" s="9" t="str">
        <f>VLOOKUP('Consolidtaed Data'!$C5860,[1]Locations!$A:$O,2,0)</f>
        <v>Jurupa Valley</v>
      </c>
      <c r="O4712" s="9" t="str">
        <f>VLOOKUP('Consolidtaed Data'!$D5860,'[1]Sales People'!$A:$B,2,0)</f>
        <v>Brian Davis</v>
      </c>
      <c r="P4712" s="9" t="str">
        <f>VLOOKUP('Consolidtaed Data'!$E5860,[1]Customers!$A:$B,2,0)</f>
        <v>Sean Olson</v>
      </c>
      <c r="Q4712" s="11">
        <f>WEEKDAY('Consolidtaed Data'!$F5860)</f>
        <v>1</v>
      </c>
      <c r="R4712" s="9">
        <f>MONTH('Consolidtaed Data'!$F5860)</f>
        <v>3</v>
      </c>
      <c r="S4712" s="9" t="str">
        <f>TEXT(Table3[[#This Row],[Purchase Date]],"MMMM")</f>
        <v>December</v>
      </c>
      <c r="T4712" s="9">
        <f>YEAR('Consolidtaed Data'!$F5860)</f>
        <v>2021</v>
      </c>
    </row>
    <row r="4713" spans="1:20" x14ac:dyDescent="0.3">
      <c r="A4713" s="9" t="s">
        <v>5736</v>
      </c>
      <c r="B4713" s="9" t="s">
        <v>503</v>
      </c>
      <c r="C4713" s="9" t="s">
        <v>165</v>
      </c>
      <c r="D4713" s="9" t="s">
        <v>326</v>
      </c>
      <c r="E4713" s="9" t="s">
        <v>713</v>
      </c>
      <c r="F4713" s="10">
        <v>44177</v>
      </c>
      <c r="G4713" s="10" t="str">
        <f>VLOOKUP(Table3[[#This Row],[Product ID]],[1]Products!$A:$G,2,0)</f>
        <v>Product 99</v>
      </c>
      <c r="H4713" s="22">
        <v>1</v>
      </c>
      <c r="I4713" s="9">
        <f>VLOOKUP('Consolidtaed Data'!$B6043,[1]Products!$A:$G,4,0)</f>
        <v>504</v>
      </c>
      <c r="J4713" s="9">
        <f>VLOOKUP('Consolidtaed Data'!$B6043,[1]Products!$A:$G,3,0)</f>
        <v>408</v>
      </c>
      <c r="K4713" s="9">
        <f>'Consolidtaed Data'!$J6043*'Consolidtaed Data'!$H6043</f>
        <v>1200</v>
      </c>
      <c r="L4713" s="9">
        <f>'Consolidtaed Data'!$I6043*'Consolidtaed Data'!$H6043</f>
        <v>2182</v>
      </c>
      <c r="M4713" s="9">
        <f>'Consolidtaed Data'!$L6043-'Consolidtaed Data'!$K6043</f>
        <v>984</v>
      </c>
      <c r="N4713" s="9" t="str">
        <f>VLOOKUP('Consolidtaed Data'!$C6043,[1]Locations!$A:$O,2,0)</f>
        <v>Fullerton</v>
      </c>
      <c r="O4713" s="9" t="str">
        <f>VLOOKUP('Consolidtaed Data'!$D6043,'[1]Sales People'!$A:$B,2,0)</f>
        <v>Jimmy Young</v>
      </c>
      <c r="P4713" s="9" t="str">
        <f>VLOOKUP('Consolidtaed Data'!$E6043,[1]Customers!$A:$B,2,0)</f>
        <v>Nicholas Stanley</v>
      </c>
      <c r="Q4713" s="11">
        <f>WEEKDAY('Consolidtaed Data'!$F6043)</f>
        <v>3</v>
      </c>
      <c r="R4713" s="9">
        <f>MONTH('Consolidtaed Data'!$F6043)</f>
        <v>4</v>
      </c>
      <c r="S4713" s="9" t="str">
        <f>TEXT(Table3[[#This Row],[Purchase Date]],"MMMM")</f>
        <v>December</v>
      </c>
      <c r="T4713" s="9">
        <f>YEAR('Consolidtaed Data'!$F6043)</f>
        <v>2021</v>
      </c>
    </row>
    <row r="4714" spans="1:20" x14ac:dyDescent="0.3">
      <c r="A4714" s="9" t="s">
        <v>5737</v>
      </c>
      <c r="B4714" s="9" t="s">
        <v>373</v>
      </c>
      <c r="C4714" s="9" t="s">
        <v>21</v>
      </c>
      <c r="D4714" s="9" t="s">
        <v>229</v>
      </c>
      <c r="E4714" s="9" t="s">
        <v>1298</v>
      </c>
      <c r="F4714" s="10">
        <v>44177</v>
      </c>
      <c r="G4714" s="10" t="str">
        <f>VLOOKUP(Table3[[#This Row],[Product ID]],[1]Products!$A:$G,2,0)</f>
        <v>Product 66</v>
      </c>
      <c r="H4714" s="22">
        <v>2</v>
      </c>
      <c r="I4714" s="9">
        <f>VLOOKUP('Consolidtaed Data'!$B7630,[1]Products!$A:$G,4,0)</f>
        <v>2497</v>
      </c>
      <c r="J4714" s="9">
        <f>VLOOKUP('Consolidtaed Data'!$B7630,[1]Products!$A:$G,3,0)</f>
        <v>1473</v>
      </c>
      <c r="K4714" s="9">
        <f>'Consolidtaed Data'!$J7630*'Consolidtaed Data'!$H7630</f>
        <v>79</v>
      </c>
      <c r="L4714" s="9">
        <f>'Consolidtaed Data'!$I7630*'Consolidtaed Data'!$H7630</f>
        <v>127</v>
      </c>
      <c r="M4714" s="9">
        <f>'Consolidtaed Data'!$L7630-'Consolidtaed Data'!$K7630</f>
        <v>724</v>
      </c>
      <c r="N4714" s="9" t="str">
        <f>VLOOKUP('Consolidtaed Data'!$C7630,[1]Locations!$A:$O,2,0)</f>
        <v>Riverside</v>
      </c>
      <c r="O4714" s="9" t="str">
        <f>VLOOKUP('Consolidtaed Data'!$D7630,'[1]Sales People'!$A:$B,2,0)</f>
        <v>John Reyes</v>
      </c>
      <c r="P4714" s="9" t="str">
        <f>VLOOKUP('Consolidtaed Data'!$E7630,[1]Customers!$A:$B,2,0)</f>
        <v>Eugene Sims</v>
      </c>
      <c r="Q4714" s="11">
        <f>WEEKDAY('Consolidtaed Data'!$F7630)</f>
        <v>3</v>
      </c>
      <c r="R4714" s="9">
        <f>MONTH('Consolidtaed Data'!$F7630)</f>
        <v>8</v>
      </c>
      <c r="S4714" s="9" t="str">
        <f>TEXT(Table3[[#This Row],[Purchase Date]],"MMMM")</f>
        <v>December</v>
      </c>
      <c r="T4714" s="9">
        <f>YEAR('Consolidtaed Data'!$F7630)</f>
        <v>2021</v>
      </c>
    </row>
    <row r="4715" spans="1:20" x14ac:dyDescent="0.3">
      <c r="A4715" s="9" t="s">
        <v>5738</v>
      </c>
      <c r="B4715" s="9" t="s">
        <v>360</v>
      </c>
      <c r="C4715" s="9" t="s">
        <v>226</v>
      </c>
      <c r="D4715" s="9" t="s">
        <v>100</v>
      </c>
      <c r="E4715" s="9" t="s">
        <v>939</v>
      </c>
      <c r="F4715" s="10">
        <v>44177</v>
      </c>
      <c r="G4715" s="10" t="str">
        <f>VLOOKUP(Table3[[#This Row],[Product ID]],[1]Products!$A:$G,2,0)</f>
        <v>Product 59</v>
      </c>
      <c r="H4715" s="22">
        <v>3</v>
      </c>
      <c r="I4715" s="9">
        <f>VLOOKUP('Consolidtaed Data'!$B7763,[1]Products!$A:$G,4,0)</f>
        <v>826</v>
      </c>
      <c r="J4715" s="9">
        <f>VLOOKUP('Consolidtaed Data'!$B7763,[1]Products!$A:$G,3,0)</f>
        <v>562</v>
      </c>
      <c r="K4715" s="9">
        <f>'Consolidtaed Data'!$J7763*'Consolidtaed Data'!$H7763</f>
        <v>1234</v>
      </c>
      <c r="L4715" s="9">
        <f>'Consolidtaed Data'!$I7763*'Consolidtaed Data'!$H7763</f>
        <v>1582</v>
      </c>
      <c r="M4715" s="9">
        <f>'Consolidtaed Data'!$L7763-'Consolidtaed Data'!$K7763</f>
        <v>656</v>
      </c>
      <c r="N4715" s="9" t="str">
        <f>VLOOKUP('Consolidtaed Data'!$C7763,[1]Locations!$A:$O,2,0)</f>
        <v>Temecula</v>
      </c>
      <c r="O4715" s="9" t="str">
        <f>VLOOKUP('Consolidtaed Data'!$D7763,'[1]Sales People'!$A:$B,2,0)</f>
        <v>Martin Carr</v>
      </c>
      <c r="P4715" s="9" t="str">
        <f>VLOOKUP('Consolidtaed Data'!$E7763,[1]Customers!$A:$B,2,0)</f>
        <v>Alan Thomas</v>
      </c>
      <c r="Q4715" s="11">
        <f>WEEKDAY('Consolidtaed Data'!$F7763)</f>
        <v>5</v>
      </c>
      <c r="R4715" s="9">
        <f>MONTH('Consolidtaed Data'!$F7763)</f>
        <v>8</v>
      </c>
      <c r="S4715" s="9" t="str">
        <f>TEXT(Table3[[#This Row],[Purchase Date]],"MMMM")</f>
        <v>December</v>
      </c>
      <c r="T4715" s="9">
        <f>YEAR('Consolidtaed Data'!$F7763)</f>
        <v>2021</v>
      </c>
    </row>
    <row r="4716" spans="1:20" x14ac:dyDescent="0.3">
      <c r="A4716" s="9" t="s">
        <v>5739</v>
      </c>
      <c r="B4716" s="9" t="s">
        <v>103</v>
      </c>
      <c r="C4716" s="9" t="s">
        <v>152</v>
      </c>
      <c r="D4716" s="9" t="s">
        <v>113</v>
      </c>
      <c r="E4716" s="9" t="s">
        <v>976</v>
      </c>
      <c r="F4716" s="10">
        <v>44177</v>
      </c>
      <c r="G4716" s="10" t="str">
        <f>VLOOKUP(Table3[[#This Row],[Product ID]],[1]Products!$A:$G,2,0)</f>
        <v>Product 44</v>
      </c>
      <c r="H4716" s="22">
        <v>3</v>
      </c>
      <c r="I4716" s="9">
        <f>VLOOKUP('Consolidtaed Data'!$B7913,[1]Products!$A:$G,4,0)</f>
        <v>35</v>
      </c>
      <c r="J4716" s="9">
        <f>VLOOKUP('Consolidtaed Data'!$B7913,[1]Products!$A:$G,3,0)</f>
        <v>22</v>
      </c>
      <c r="K4716" s="9">
        <f>'Consolidtaed Data'!$J7913*'Consolidtaed Data'!$H7913</f>
        <v>1220</v>
      </c>
      <c r="L4716" s="9">
        <f>'Consolidtaed Data'!$I7913*'Consolidtaed Data'!$H7913</f>
        <v>1671</v>
      </c>
      <c r="M4716" s="9">
        <f>'Consolidtaed Data'!$L7913-'Consolidtaed Data'!$K7913</f>
        <v>212</v>
      </c>
      <c r="N4716" s="9" t="str">
        <f>VLOOKUP('Consolidtaed Data'!$C7913,[1]Locations!$A:$O,2,0)</f>
        <v>San Diego</v>
      </c>
      <c r="O4716" s="9" t="str">
        <f>VLOOKUP('Consolidtaed Data'!$D7913,'[1]Sales People'!$A:$B,2,0)</f>
        <v>Justin Lynch</v>
      </c>
      <c r="P4716" s="9" t="str">
        <f>VLOOKUP('Consolidtaed Data'!$E7913,[1]Customers!$A:$B,2,0)</f>
        <v>George Adams</v>
      </c>
      <c r="Q4716" s="11">
        <f>WEEKDAY('Consolidtaed Data'!$F7913)</f>
        <v>3</v>
      </c>
      <c r="R4716" s="9">
        <f>MONTH('Consolidtaed Data'!$F7913)</f>
        <v>8</v>
      </c>
      <c r="S4716" s="9" t="str">
        <f>TEXT(Table3[[#This Row],[Purchase Date]],"MMMM")</f>
        <v>December</v>
      </c>
      <c r="T4716" s="9">
        <f>YEAR('Consolidtaed Data'!$F7913)</f>
        <v>2021</v>
      </c>
    </row>
    <row r="4717" spans="1:20" x14ac:dyDescent="0.3">
      <c r="A4717" s="9" t="s">
        <v>5740</v>
      </c>
      <c r="B4717" s="9" t="s">
        <v>549</v>
      </c>
      <c r="C4717" s="9" t="s">
        <v>63</v>
      </c>
      <c r="D4717" s="9" t="s">
        <v>87</v>
      </c>
      <c r="E4717" s="9" t="s">
        <v>1134</v>
      </c>
      <c r="F4717" s="10">
        <v>44177</v>
      </c>
      <c r="G4717" s="10" t="str">
        <f>VLOOKUP(Table3[[#This Row],[Product ID]],[1]Products!$A:$G,2,0)</f>
        <v>Product 10</v>
      </c>
      <c r="H4717" s="22">
        <v>3</v>
      </c>
      <c r="I4717" s="9">
        <f>VLOOKUP('Consolidtaed Data'!$B8131,[1]Products!$A:$G,4,0)</f>
        <v>1405</v>
      </c>
      <c r="J4717" s="9">
        <f>VLOOKUP('Consolidtaed Data'!$B8131,[1]Products!$A:$G,3,0)</f>
        <v>1054</v>
      </c>
      <c r="K4717" s="9">
        <f>'Consolidtaed Data'!$J8131*'Consolidtaed Data'!$H8131</f>
        <v>513</v>
      </c>
      <c r="L4717" s="9">
        <f>'Consolidtaed Data'!$I8131*'Consolidtaed Data'!$H8131</f>
        <v>651</v>
      </c>
      <c r="M4717" s="9">
        <f>'Consolidtaed Data'!$L8131-'Consolidtaed Data'!$K8131</f>
        <v>78</v>
      </c>
      <c r="N4717" s="9" t="str">
        <f>VLOOKUP('Consolidtaed Data'!$C8131,[1]Locations!$A:$O,2,0)</f>
        <v>San Bernardino</v>
      </c>
      <c r="O4717" s="9" t="str">
        <f>VLOOKUP('Consolidtaed Data'!$D8131,'[1]Sales People'!$A:$B,2,0)</f>
        <v>Jimmy Young</v>
      </c>
      <c r="P4717" s="9" t="str">
        <f>VLOOKUP('Consolidtaed Data'!$E8131,[1]Customers!$A:$B,2,0)</f>
        <v>Matthew Fernandez</v>
      </c>
      <c r="Q4717" s="11">
        <f>WEEKDAY('Consolidtaed Data'!$F8131)</f>
        <v>6</v>
      </c>
      <c r="R4717" s="9">
        <f>MONTH('Consolidtaed Data'!$F8131)</f>
        <v>9</v>
      </c>
      <c r="S4717" s="9" t="str">
        <f>TEXT(Table3[[#This Row],[Purchase Date]],"MMMM")</f>
        <v>December</v>
      </c>
      <c r="T4717" s="9">
        <f>YEAR('Consolidtaed Data'!$F8131)</f>
        <v>2021</v>
      </c>
    </row>
    <row r="4718" spans="1:20" x14ac:dyDescent="0.3">
      <c r="A4718" s="9" t="s">
        <v>5741</v>
      </c>
      <c r="B4718" s="9" t="s">
        <v>301</v>
      </c>
      <c r="C4718" s="9" t="s">
        <v>347</v>
      </c>
      <c r="D4718" s="9" t="s">
        <v>22</v>
      </c>
      <c r="E4718" s="9" t="s">
        <v>290</v>
      </c>
      <c r="F4718" s="10">
        <v>44177</v>
      </c>
      <c r="G4718" s="10" t="str">
        <f>VLOOKUP(Table3[[#This Row],[Product ID]],[1]Products!$A:$G,2,0)</f>
        <v>Product 57</v>
      </c>
      <c r="H4718" s="22">
        <v>1</v>
      </c>
      <c r="I4718" s="9">
        <f>VLOOKUP('Consolidtaed Data'!$B8240,[1]Products!$A:$G,4,0)</f>
        <v>1812</v>
      </c>
      <c r="J4718" s="9">
        <f>VLOOKUP('Consolidtaed Data'!$B8240,[1]Products!$A:$G,3,0)</f>
        <v>1305</v>
      </c>
      <c r="K4718" s="9">
        <f>'Consolidtaed Data'!$J8240*'Consolidtaed Data'!$H8240</f>
        <v>1185</v>
      </c>
      <c r="L4718" s="9">
        <f>'Consolidtaed Data'!$I8240*'Consolidtaed Data'!$H8240</f>
        <v>1668</v>
      </c>
      <c r="M4718" s="9">
        <f>'Consolidtaed Data'!$L8240-'Consolidtaed Data'!$K8240</f>
        <v>144</v>
      </c>
      <c r="N4718" s="9" t="str">
        <f>VLOOKUP('Consolidtaed Data'!$C8240,[1]Locations!$A:$O,2,0)</f>
        <v>Berkeley</v>
      </c>
      <c r="O4718" s="9" t="str">
        <f>VLOOKUP('Consolidtaed Data'!$D8240,'[1]Sales People'!$A:$B,2,0)</f>
        <v>Andrew Bowman</v>
      </c>
      <c r="P4718" s="9" t="str">
        <f>VLOOKUP('Consolidtaed Data'!$E8240,[1]Customers!$A:$B,2,0)</f>
        <v>Jack Lynch</v>
      </c>
      <c r="Q4718" s="11">
        <f>WEEKDAY('Consolidtaed Data'!$F8240)</f>
        <v>1</v>
      </c>
      <c r="R4718" s="9">
        <f>MONTH('Consolidtaed Data'!$F8240)</f>
        <v>9</v>
      </c>
      <c r="S4718" s="9" t="str">
        <f>TEXT(Table3[[#This Row],[Purchase Date]],"MMMM")</f>
        <v>December</v>
      </c>
      <c r="T4718" s="9">
        <f>YEAR('Consolidtaed Data'!$F8240)</f>
        <v>2021</v>
      </c>
    </row>
    <row r="4719" spans="1:20" x14ac:dyDescent="0.3">
      <c r="A4719" s="9" t="s">
        <v>5742</v>
      </c>
      <c r="B4719" s="9" t="s">
        <v>85</v>
      </c>
      <c r="C4719" s="9" t="s">
        <v>344</v>
      </c>
      <c r="D4719" s="9" t="s">
        <v>17</v>
      </c>
      <c r="E4719" s="9" t="s">
        <v>3163</v>
      </c>
      <c r="F4719" s="10">
        <v>44177</v>
      </c>
      <c r="G4719" s="10" t="str">
        <f>VLOOKUP(Table3[[#This Row],[Product ID]],[1]Products!$A:$G,2,0)</f>
        <v>Product 93</v>
      </c>
      <c r="H4719" s="22">
        <v>4</v>
      </c>
      <c r="I4719" s="9">
        <f>VLOOKUP('Consolidtaed Data'!$B8405,[1]Products!$A:$G,4,0)</f>
        <v>530</v>
      </c>
      <c r="J4719" s="9">
        <f>VLOOKUP('Consolidtaed Data'!$B8405,[1]Products!$A:$G,3,0)</f>
        <v>424</v>
      </c>
      <c r="K4719" s="9">
        <f>'Consolidtaed Data'!$J8405*'Consolidtaed Data'!$H8405</f>
        <v>2502</v>
      </c>
      <c r="L4719" s="9">
        <f>'Consolidtaed Data'!$I8405*'Consolidtaed Data'!$H8405</f>
        <v>3052</v>
      </c>
      <c r="M4719" s="9">
        <f>'Consolidtaed Data'!$L8405-'Consolidtaed Data'!$K8405</f>
        <v>329</v>
      </c>
      <c r="N4719" s="9" t="str">
        <f>VLOOKUP('Consolidtaed Data'!$C8405,[1]Locations!$A:$O,2,0)</f>
        <v>Concord</v>
      </c>
      <c r="O4719" s="9" t="str">
        <f>VLOOKUP('Consolidtaed Data'!$D8405,'[1]Sales People'!$A:$B,2,0)</f>
        <v>Scott Mason</v>
      </c>
      <c r="P4719" s="9" t="str">
        <f>VLOOKUP('Consolidtaed Data'!$E8405,[1]Customers!$A:$B,2,0)</f>
        <v>Nicholas Cunningham</v>
      </c>
      <c r="Q4719" s="11">
        <f>WEEKDAY('Consolidtaed Data'!$F8405)</f>
        <v>5</v>
      </c>
      <c r="R4719" s="9">
        <f>MONTH('Consolidtaed Data'!$F8405)</f>
        <v>9</v>
      </c>
      <c r="S4719" s="9" t="str">
        <f>TEXT(Table3[[#This Row],[Purchase Date]],"MMMM")</f>
        <v>December</v>
      </c>
      <c r="T4719" s="9">
        <f>YEAR('Consolidtaed Data'!$F8405)</f>
        <v>2021</v>
      </c>
    </row>
    <row r="4720" spans="1:20" x14ac:dyDescent="0.3">
      <c r="A4720" s="9" t="s">
        <v>5743</v>
      </c>
      <c r="B4720" s="9" t="s">
        <v>981</v>
      </c>
      <c r="C4720" s="9" t="s">
        <v>152</v>
      </c>
      <c r="D4720" s="9" t="s">
        <v>193</v>
      </c>
      <c r="E4720" s="9" t="s">
        <v>413</v>
      </c>
      <c r="F4720" s="10">
        <v>44178</v>
      </c>
      <c r="G4720" s="10" t="str">
        <f>VLOOKUP(Table3[[#This Row],[Product ID]],[1]Products!$A:$G,2,0)</f>
        <v>Product 3</v>
      </c>
      <c r="H4720" s="22">
        <v>3</v>
      </c>
      <c r="I4720" s="9">
        <f>VLOOKUP('Consolidtaed Data'!$B5265,[1]Products!$A:$G,4,0)</f>
        <v>392</v>
      </c>
      <c r="J4720" s="9">
        <f>VLOOKUP('Consolidtaed Data'!$B5265,[1]Products!$A:$G,3,0)</f>
        <v>255</v>
      </c>
      <c r="K4720" s="9">
        <f>'Consolidtaed Data'!$J5265*'Consolidtaed Data'!$H5265</f>
        <v>1894</v>
      </c>
      <c r="L4720" s="9">
        <f>'Consolidtaed Data'!$I5265*'Consolidtaed Data'!$H5265</f>
        <v>2706</v>
      </c>
      <c r="M4720" s="9">
        <f>'Consolidtaed Data'!$L5265-'Consolidtaed Data'!$K5265</f>
        <v>742</v>
      </c>
      <c r="N4720" s="9" t="str">
        <f>VLOOKUP('Consolidtaed Data'!$C5265,[1]Locations!$A:$O,2,0)</f>
        <v>Bakersfield</v>
      </c>
      <c r="O4720" s="9" t="str">
        <f>VLOOKUP('Consolidtaed Data'!$D5265,'[1]Sales People'!$A:$B,2,0)</f>
        <v>Joshua Taylor</v>
      </c>
      <c r="P4720" s="9" t="str">
        <f>VLOOKUP('Consolidtaed Data'!$E5265,[1]Customers!$A:$B,2,0)</f>
        <v>Kevin Gomez</v>
      </c>
      <c r="Q4720" s="11">
        <f>WEEKDAY('Consolidtaed Data'!$F5265)</f>
        <v>7</v>
      </c>
      <c r="R4720" s="9">
        <f>MONTH('Consolidtaed Data'!$F5265)</f>
        <v>1</v>
      </c>
      <c r="S4720" s="9" t="str">
        <f>TEXT(Table3[[#This Row],[Purchase Date]],"MMMM")</f>
        <v>December</v>
      </c>
      <c r="T4720" s="9">
        <f>YEAR('Consolidtaed Data'!$F5265)</f>
        <v>2021</v>
      </c>
    </row>
    <row r="4721" spans="1:20" x14ac:dyDescent="0.3">
      <c r="A4721" s="9" t="s">
        <v>5744</v>
      </c>
      <c r="B4721" s="9" t="s">
        <v>85</v>
      </c>
      <c r="C4721" s="9" t="s">
        <v>412</v>
      </c>
      <c r="D4721" s="9" t="s">
        <v>51</v>
      </c>
      <c r="E4721" s="9" t="s">
        <v>773</v>
      </c>
      <c r="F4721" s="10">
        <v>44178</v>
      </c>
      <c r="G4721" s="10" t="str">
        <f>VLOOKUP(Table3[[#This Row],[Product ID]],[1]Products!$A:$G,2,0)</f>
        <v>Product 93</v>
      </c>
      <c r="H4721" s="22">
        <v>3</v>
      </c>
      <c r="I4721" s="9">
        <f>VLOOKUP('Consolidtaed Data'!$B5522,[1]Products!$A:$G,4,0)</f>
        <v>1494</v>
      </c>
      <c r="J4721" s="9">
        <f>VLOOKUP('Consolidtaed Data'!$B5522,[1]Products!$A:$G,3,0)</f>
        <v>971</v>
      </c>
      <c r="K4721" s="9">
        <f>'Consolidtaed Data'!$J5522*'Consolidtaed Data'!$H5522</f>
        <v>1044</v>
      </c>
      <c r="L4721" s="9">
        <f>'Consolidtaed Data'!$I5522*'Consolidtaed Data'!$H5522</f>
        <v>1899</v>
      </c>
      <c r="M4721" s="9">
        <f>'Consolidtaed Data'!$L5522-'Consolidtaed Data'!$K5522</f>
        <v>1662</v>
      </c>
      <c r="N4721" s="9" t="str">
        <f>VLOOKUP('Consolidtaed Data'!$C5522,[1]Locations!$A:$O,2,0)</f>
        <v>Escondido</v>
      </c>
      <c r="O4721" s="9" t="str">
        <f>VLOOKUP('Consolidtaed Data'!$D5522,'[1]Sales People'!$A:$B,2,0)</f>
        <v>Walter Cook</v>
      </c>
      <c r="P4721" s="9" t="str">
        <f>VLOOKUP('Consolidtaed Data'!$E5522,[1]Customers!$A:$B,2,0)</f>
        <v>Jose Ellis</v>
      </c>
      <c r="Q4721" s="11">
        <f>WEEKDAY('Consolidtaed Data'!$F5522)</f>
        <v>6</v>
      </c>
      <c r="R4721" s="9">
        <f>MONTH('Consolidtaed Data'!$F5522)</f>
        <v>2</v>
      </c>
      <c r="S4721" s="9" t="str">
        <f>TEXT(Table3[[#This Row],[Purchase Date]],"MMMM")</f>
        <v>December</v>
      </c>
      <c r="T4721" s="9">
        <f>YEAR('Consolidtaed Data'!$F5522)</f>
        <v>2021</v>
      </c>
    </row>
    <row r="4722" spans="1:20" x14ac:dyDescent="0.3">
      <c r="A4722" s="9" t="s">
        <v>5745</v>
      </c>
      <c r="B4722" s="9" t="s">
        <v>294</v>
      </c>
      <c r="C4722" s="9" t="s">
        <v>45</v>
      </c>
      <c r="D4722" s="9" t="s">
        <v>22</v>
      </c>
      <c r="E4722" s="9" t="s">
        <v>2489</v>
      </c>
      <c r="F4722" s="10">
        <v>44178</v>
      </c>
      <c r="G4722" s="10" t="str">
        <f>VLOOKUP(Table3[[#This Row],[Product ID]],[1]Products!$A:$G,2,0)</f>
        <v>Product 51</v>
      </c>
      <c r="H4722" s="22">
        <v>3</v>
      </c>
      <c r="I4722" s="9">
        <f>VLOOKUP('Consolidtaed Data'!$B5663,[1]Products!$A:$G,4,0)</f>
        <v>1022</v>
      </c>
      <c r="J4722" s="9">
        <f>VLOOKUP('Consolidtaed Data'!$B5663,[1]Products!$A:$G,3,0)</f>
        <v>818</v>
      </c>
      <c r="K4722" s="9">
        <f>'Consolidtaed Data'!$J5663*'Consolidtaed Data'!$H5663</f>
        <v>5322</v>
      </c>
      <c r="L4722" s="9">
        <f>'Consolidtaed Data'!$I5663*'Consolidtaed Data'!$H5663</f>
        <v>7392</v>
      </c>
      <c r="M4722" s="9">
        <f>'Consolidtaed Data'!$L5663-'Consolidtaed Data'!$K5663</f>
        <v>147</v>
      </c>
      <c r="N4722" s="9" t="str">
        <f>VLOOKUP('Consolidtaed Data'!$C5663,[1]Locations!$A:$O,2,0)</f>
        <v>Oakland</v>
      </c>
      <c r="O4722" s="9" t="str">
        <f>VLOOKUP('Consolidtaed Data'!$D5663,'[1]Sales People'!$A:$B,2,0)</f>
        <v>Walter Cook</v>
      </c>
      <c r="P4722" s="9" t="str">
        <f>VLOOKUP('Consolidtaed Data'!$E5663,[1]Customers!$A:$B,2,0)</f>
        <v>Henry Kelley</v>
      </c>
      <c r="Q4722" s="11">
        <f>WEEKDAY('Consolidtaed Data'!$F5663)</f>
        <v>3</v>
      </c>
      <c r="R4722" s="9">
        <f>MONTH('Consolidtaed Data'!$F5663)</f>
        <v>2</v>
      </c>
      <c r="S4722" s="9" t="str">
        <f>TEXT(Table3[[#This Row],[Purchase Date]],"MMMM")</f>
        <v>December</v>
      </c>
      <c r="T4722" s="9">
        <f>YEAR('Consolidtaed Data'!$F5663)</f>
        <v>2021</v>
      </c>
    </row>
    <row r="4723" spans="1:20" x14ac:dyDescent="0.3">
      <c r="A4723" s="9" t="s">
        <v>5746</v>
      </c>
      <c r="B4723" s="9" t="s">
        <v>191</v>
      </c>
      <c r="C4723" s="9" t="s">
        <v>210</v>
      </c>
      <c r="D4723" s="9" t="s">
        <v>329</v>
      </c>
      <c r="E4723" s="9" t="s">
        <v>2201</v>
      </c>
      <c r="F4723" s="10">
        <v>44178</v>
      </c>
      <c r="G4723" s="10" t="str">
        <f>VLOOKUP(Table3[[#This Row],[Product ID]],[1]Products!$A:$G,2,0)</f>
        <v>Product 36</v>
      </c>
      <c r="H4723" s="22">
        <v>2</v>
      </c>
      <c r="I4723" s="9">
        <f>VLOOKUP('Consolidtaed Data'!$B6232,[1]Products!$A:$G,4,0)</f>
        <v>637</v>
      </c>
      <c r="J4723" s="9">
        <f>VLOOKUP('Consolidtaed Data'!$B6232,[1]Products!$A:$G,3,0)</f>
        <v>389</v>
      </c>
      <c r="K4723" s="9">
        <f>'Consolidtaed Data'!$J6232*'Consolidtaed Data'!$H6232</f>
        <v>1363</v>
      </c>
      <c r="L4723" s="9">
        <f>'Consolidtaed Data'!$I6232*'Consolidtaed Data'!$H6232</f>
        <v>1725</v>
      </c>
      <c r="M4723" s="9">
        <f>'Consolidtaed Data'!$L6232-'Consolidtaed Data'!$K6232</f>
        <v>368</v>
      </c>
      <c r="N4723" s="9" t="str">
        <f>VLOOKUP('Consolidtaed Data'!$C6232,[1]Locations!$A:$O,2,0)</f>
        <v>Escondido</v>
      </c>
      <c r="O4723" s="9" t="str">
        <f>VLOOKUP('Consolidtaed Data'!$D6232,'[1]Sales People'!$A:$B,2,0)</f>
        <v>Kenneth Bradley</v>
      </c>
      <c r="P4723" s="9" t="str">
        <f>VLOOKUP('Consolidtaed Data'!$E6232,[1]Customers!$A:$B,2,0)</f>
        <v>Johnny Ramos</v>
      </c>
      <c r="Q4723" s="11">
        <f>WEEKDAY('Consolidtaed Data'!$F6232)</f>
        <v>2</v>
      </c>
      <c r="R4723" s="9">
        <f>MONTH('Consolidtaed Data'!$F6232)</f>
        <v>4</v>
      </c>
      <c r="S4723" s="9" t="str">
        <f>TEXT(Table3[[#This Row],[Purchase Date]],"MMMM")</f>
        <v>December</v>
      </c>
      <c r="T4723" s="9">
        <f>YEAR('Consolidtaed Data'!$F6232)</f>
        <v>2021</v>
      </c>
    </row>
    <row r="4724" spans="1:20" x14ac:dyDescent="0.3">
      <c r="A4724" s="9" t="s">
        <v>5747</v>
      </c>
      <c r="B4724" s="9" t="s">
        <v>54</v>
      </c>
      <c r="C4724" s="9" t="s">
        <v>522</v>
      </c>
      <c r="D4724" s="9" t="s">
        <v>197</v>
      </c>
      <c r="E4724" s="9" t="s">
        <v>1634</v>
      </c>
      <c r="F4724" s="10">
        <v>44178</v>
      </c>
      <c r="G4724" s="10" t="str">
        <f>VLOOKUP(Table3[[#This Row],[Product ID]],[1]Products!$A:$G,2,0)</f>
        <v>Product 41</v>
      </c>
      <c r="H4724" s="22">
        <v>3</v>
      </c>
      <c r="I4724" s="9">
        <f>VLOOKUP('Consolidtaed Data'!$B7352,[1]Products!$A:$G,4,0)</f>
        <v>2410</v>
      </c>
      <c r="J4724" s="9">
        <f>VLOOKUP('Consolidtaed Data'!$B7352,[1]Products!$A:$G,3,0)</f>
        <v>1518</v>
      </c>
      <c r="K4724" s="9">
        <f>'Consolidtaed Data'!$J7352*'Consolidtaed Data'!$H7352</f>
        <v>582</v>
      </c>
      <c r="L4724" s="9">
        <f>'Consolidtaed Data'!$I7352*'Consolidtaed Data'!$H7352</f>
        <v>756</v>
      </c>
      <c r="M4724" s="9">
        <f>'Consolidtaed Data'!$L7352-'Consolidtaed Data'!$K7352</f>
        <v>855</v>
      </c>
      <c r="N4724" s="9" t="str">
        <f>VLOOKUP('Consolidtaed Data'!$C7352,[1]Locations!$A:$O,2,0)</f>
        <v>Long Beach</v>
      </c>
      <c r="O4724" s="9" t="str">
        <f>VLOOKUP('Consolidtaed Data'!$D7352,'[1]Sales People'!$A:$B,2,0)</f>
        <v>Robert Reed</v>
      </c>
      <c r="P4724" s="9" t="str">
        <f>VLOOKUP('Consolidtaed Data'!$E7352,[1]Customers!$A:$B,2,0)</f>
        <v>Jeremy Wilson</v>
      </c>
      <c r="Q4724" s="11">
        <f>WEEKDAY('Consolidtaed Data'!$F7352)</f>
        <v>1</v>
      </c>
      <c r="R4724" s="9">
        <f>MONTH('Consolidtaed Data'!$F7352)</f>
        <v>7</v>
      </c>
      <c r="S4724" s="9" t="str">
        <f>TEXT(Table3[[#This Row],[Purchase Date]],"MMMM")</f>
        <v>December</v>
      </c>
      <c r="T4724" s="9">
        <f>YEAR('Consolidtaed Data'!$F7352)</f>
        <v>2021</v>
      </c>
    </row>
    <row r="4725" spans="1:20" x14ac:dyDescent="0.3">
      <c r="A4725" s="9" t="s">
        <v>5748</v>
      </c>
      <c r="B4725" s="9" t="s">
        <v>160</v>
      </c>
      <c r="C4725" s="9" t="s">
        <v>126</v>
      </c>
      <c r="D4725" s="9" t="s">
        <v>113</v>
      </c>
      <c r="E4725" s="9" t="s">
        <v>554</v>
      </c>
      <c r="F4725" s="10">
        <v>44178</v>
      </c>
      <c r="G4725" s="10" t="str">
        <f>VLOOKUP(Table3[[#This Row],[Product ID]],[1]Products!$A:$G,2,0)</f>
        <v>Product 28</v>
      </c>
      <c r="H4725" s="22">
        <v>1</v>
      </c>
      <c r="I4725" s="9">
        <f>VLOOKUP('Consolidtaed Data'!$B7801,[1]Products!$A:$G,4,0)</f>
        <v>1380</v>
      </c>
      <c r="J4725" s="9">
        <f>VLOOKUP('Consolidtaed Data'!$B7801,[1]Products!$A:$G,3,0)</f>
        <v>1090</v>
      </c>
      <c r="K4725" s="9">
        <f>'Consolidtaed Data'!$J7801*'Consolidtaed Data'!$H7801</f>
        <v>5588</v>
      </c>
      <c r="L4725" s="9">
        <f>'Consolidtaed Data'!$I7801*'Consolidtaed Data'!$H7801</f>
        <v>7868</v>
      </c>
      <c r="M4725" s="9">
        <f>'Consolidtaed Data'!$L7801-'Consolidtaed Data'!$K7801</f>
        <v>1598</v>
      </c>
      <c r="N4725" s="9" t="str">
        <f>VLOOKUP('Consolidtaed Data'!$C7801,[1]Locations!$A:$O,2,0)</f>
        <v>Rialto</v>
      </c>
      <c r="O4725" s="9" t="str">
        <f>VLOOKUP('Consolidtaed Data'!$D7801,'[1]Sales People'!$A:$B,2,0)</f>
        <v>Larry Marshall</v>
      </c>
      <c r="P4725" s="9" t="str">
        <f>VLOOKUP('Consolidtaed Data'!$E7801,[1]Customers!$A:$B,2,0)</f>
        <v>Ryan Price</v>
      </c>
      <c r="Q4725" s="11">
        <f>WEEKDAY('Consolidtaed Data'!$F7801)</f>
        <v>1</v>
      </c>
      <c r="R4725" s="9">
        <f>MONTH('Consolidtaed Data'!$F7801)</f>
        <v>8</v>
      </c>
      <c r="S4725" s="9" t="str">
        <f>TEXT(Table3[[#This Row],[Purchase Date]],"MMMM")</f>
        <v>December</v>
      </c>
      <c r="T4725" s="9">
        <f>YEAR('Consolidtaed Data'!$F7801)</f>
        <v>2021</v>
      </c>
    </row>
    <row r="4726" spans="1:20" x14ac:dyDescent="0.3">
      <c r="A4726" s="9" t="s">
        <v>5749</v>
      </c>
      <c r="B4726" s="9" t="s">
        <v>29</v>
      </c>
      <c r="C4726" s="9" t="s">
        <v>126</v>
      </c>
      <c r="D4726" s="9" t="s">
        <v>149</v>
      </c>
      <c r="E4726" s="9" t="s">
        <v>1081</v>
      </c>
      <c r="F4726" s="10">
        <v>44178</v>
      </c>
      <c r="G4726" s="10" t="str">
        <f>VLOOKUP(Table3[[#This Row],[Product ID]],[1]Products!$A:$G,2,0)</f>
        <v>Product 37</v>
      </c>
      <c r="H4726" s="22">
        <v>2</v>
      </c>
      <c r="I4726" s="9">
        <f>VLOOKUP('Consolidtaed Data'!$B8494,[1]Products!$A:$G,4,0)</f>
        <v>2241</v>
      </c>
      <c r="J4726" s="9">
        <f>VLOOKUP('Consolidtaed Data'!$B8494,[1]Products!$A:$G,3,0)</f>
        <v>1367</v>
      </c>
      <c r="K4726" s="9">
        <f>'Consolidtaed Data'!$J8494*'Consolidtaed Data'!$H8494</f>
        <v>424</v>
      </c>
      <c r="L4726" s="9">
        <f>'Consolidtaed Data'!$I8494*'Consolidtaed Data'!$H8494</f>
        <v>530</v>
      </c>
      <c r="M4726" s="9">
        <f>'Consolidtaed Data'!$L8494-'Consolidtaed Data'!$K8494</f>
        <v>509</v>
      </c>
      <c r="N4726" s="9" t="str">
        <f>VLOOKUP('Consolidtaed Data'!$C8494,[1]Locations!$A:$O,2,0)</f>
        <v>Salinas</v>
      </c>
      <c r="O4726" s="9" t="str">
        <f>VLOOKUP('Consolidtaed Data'!$D8494,'[1]Sales People'!$A:$B,2,0)</f>
        <v>Walter Cook</v>
      </c>
      <c r="P4726" s="9" t="str">
        <f>VLOOKUP('Consolidtaed Data'!$E8494,[1]Customers!$A:$B,2,0)</f>
        <v>Daniel Carroll</v>
      </c>
      <c r="Q4726" s="11">
        <f>WEEKDAY('Consolidtaed Data'!$F8494)</f>
        <v>5</v>
      </c>
      <c r="R4726" s="9">
        <f>MONTH('Consolidtaed Data'!$F8494)</f>
        <v>10</v>
      </c>
      <c r="S4726" s="9" t="str">
        <f>TEXT(Table3[[#This Row],[Purchase Date]],"MMMM")</f>
        <v>December</v>
      </c>
      <c r="T4726" s="9">
        <f>YEAR('Consolidtaed Data'!$F8494)</f>
        <v>2021</v>
      </c>
    </row>
    <row r="4727" spans="1:20" x14ac:dyDescent="0.3">
      <c r="A4727" s="9" t="s">
        <v>5750</v>
      </c>
      <c r="B4727" s="9" t="s">
        <v>148</v>
      </c>
      <c r="C4727" s="9" t="s">
        <v>12</v>
      </c>
      <c r="D4727" s="9" t="s">
        <v>56</v>
      </c>
      <c r="E4727" s="9" t="s">
        <v>1337</v>
      </c>
      <c r="F4727" s="10">
        <v>44178</v>
      </c>
      <c r="G4727" s="10" t="str">
        <f>VLOOKUP(Table3[[#This Row],[Product ID]],[1]Products!$A:$G,2,0)</f>
        <v>Product 16</v>
      </c>
      <c r="H4727" s="22">
        <v>1</v>
      </c>
      <c r="I4727" s="9">
        <f>VLOOKUP('Consolidtaed Data'!$B9033,[1]Products!$A:$G,4,0)</f>
        <v>2241</v>
      </c>
      <c r="J4727" s="9">
        <f>VLOOKUP('Consolidtaed Data'!$B9033,[1]Products!$A:$G,3,0)</f>
        <v>1367</v>
      </c>
      <c r="K4727" s="9">
        <f>'Consolidtaed Data'!$J9033*'Consolidtaed Data'!$H9033</f>
        <v>237</v>
      </c>
      <c r="L4727" s="9">
        <f>'Consolidtaed Data'!$I9033*'Consolidtaed Data'!$H9033</f>
        <v>381</v>
      </c>
      <c r="M4727" s="9">
        <f>'Consolidtaed Data'!$L9033-'Consolidtaed Data'!$K9033</f>
        <v>420</v>
      </c>
      <c r="N4727" s="9" t="str">
        <f>VLOOKUP('Consolidtaed Data'!$C9033,[1]Locations!$A:$O,2,0)</f>
        <v>Fresno</v>
      </c>
      <c r="O4727" s="9" t="str">
        <f>VLOOKUP('Consolidtaed Data'!$D9033,'[1]Sales People'!$A:$B,2,0)</f>
        <v>Kevin Butler</v>
      </c>
      <c r="P4727" s="9" t="str">
        <f>VLOOKUP('Consolidtaed Data'!$E9033,[1]Customers!$A:$B,2,0)</f>
        <v>Brandon Wright</v>
      </c>
      <c r="Q4727" s="11">
        <f>WEEKDAY('Consolidtaed Data'!$F9033)</f>
        <v>1</v>
      </c>
      <c r="R4727" s="9">
        <f>MONTH('Consolidtaed Data'!$F9033)</f>
        <v>11</v>
      </c>
      <c r="S4727" s="9" t="str">
        <f>TEXT(Table3[[#This Row],[Purchase Date]],"MMMM")</f>
        <v>December</v>
      </c>
      <c r="T4727" s="9">
        <f>YEAR('Consolidtaed Data'!$F9033)</f>
        <v>2021</v>
      </c>
    </row>
    <row r="4728" spans="1:20" x14ac:dyDescent="0.3">
      <c r="A4728" s="9" t="s">
        <v>5751</v>
      </c>
      <c r="B4728" s="9" t="s">
        <v>390</v>
      </c>
      <c r="C4728" s="9" t="s">
        <v>245</v>
      </c>
      <c r="D4728" s="9" t="s">
        <v>83</v>
      </c>
      <c r="E4728" s="9" t="s">
        <v>428</v>
      </c>
      <c r="F4728" s="10">
        <v>44178</v>
      </c>
      <c r="G4728" s="10" t="str">
        <f>VLOOKUP(Table3[[#This Row],[Product ID]],[1]Products!$A:$G,2,0)</f>
        <v>Product 48</v>
      </c>
      <c r="H4728" s="22">
        <v>1</v>
      </c>
      <c r="I4728" s="9">
        <f>VLOOKUP('Consolidtaed Data'!$B9472,[1]Products!$A:$G,4,0)</f>
        <v>847</v>
      </c>
      <c r="J4728" s="9">
        <f>VLOOKUP('Consolidtaed Data'!$B9472,[1]Products!$A:$G,3,0)</f>
        <v>534</v>
      </c>
      <c r="K4728" s="9">
        <f>'Consolidtaed Data'!$J9472*'Consolidtaed Data'!$H9472</f>
        <v>665</v>
      </c>
      <c r="L4728" s="9">
        <f>'Consolidtaed Data'!$I9472*'Consolidtaed Data'!$H9472</f>
        <v>1278</v>
      </c>
      <c r="M4728" s="9">
        <f>'Consolidtaed Data'!$L9472-'Consolidtaed Data'!$K9472</f>
        <v>1212</v>
      </c>
      <c r="N4728" s="9" t="str">
        <f>VLOOKUP('Consolidtaed Data'!$C9472,[1]Locations!$A:$O,2,0)</f>
        <v>San Buenaventura (Ventura)</v>
      </c>
      <c r="O4728" s="9" t="str">
        <f>VLOOKUP('Consolidtaed Data'!$D9472,'[1]Sales People'!$A:$B,2,0)</f>
        <v>Brian Hansen</v>
      </c>
      <c r="P4728" s="9" t="str">
        <f>VLOOKUP('Consolidtaed Data'!$E9472,[1]Customers!$A:$B,2,0)</f>
        <v>Harry Diaz</v>
      </c>
      <c r="Q4728" s="11">
        <f>WEEKDAY('Consolidtaed Data'!$F9472)</f>
        <v>6</v>
      </c>
      <c r="R4728" s="9">
        <f>MONTH('Consolidtaed Data'!$F9472)</f>
        <v>12</v>
      </c>
      <c r="S4728" s="9" t="str">
        <f>TEXT(Table3[[#This Row],[Purchase Date]],"MMMM")</f>
        <v>December</v>
      </c>
      <c r="T4728" s="9">
        <f>YEAR('Consolidtaed Data'!$F9472)</f>
        <v>2021</v>
      </c>
    </row>
    <row r="4729" spans="1:20" x14ac:dyDescent="0.3">
      <c r="A4729" s="9" t="s">
        <v>5752</v>
      </c>
      <c r="B4729" s="9" t="s">
        <v>168</v>
      </c>
      <c r="C4729" s="9" t="s">
        <v>134</v>
      </c>
      <c r="D4729" s="9" t="s">
        <v>241</v>
      </c>
      <c r="E4729" s="9" t="s">
        <v>221</v>
      </c>
      <c r="F4729" s="10">
        <v>44178</v>
      </c>
      <c r="G4729" s="10" t="str">
        <f>VLOOKUP(Table3[[#This Row],[Product ID]],[1]Products!$A:$G,2,0)</f>
        <v>Product 26</v>
      </c>
      <c r="H4729" s="22">
        <v>1</v>
      </c>
      <c r="I4729" s="9">
        <f>VLOOKUP('Consolidtaed Data'!$B9524,[1]Products!$A:$G,4,0)</f>
        <v>886</v>
      </c>
      <c r="J4729" s="9">
        <f>VLOOKUP('Consolidtaed Data'!$B9524,[1]Products!$A:$G,3,0)</f>
        <v>478</v>
      </c>
      <c r="K4729" s="9">
        <f>'Consolidtaed Data'!$J9524*'Consolidtaed Data'!$H9524</f>
        <v>1090</v>
      </c>
      <c r="L4729" s="9">
        <f>'Consolidtaed Data'!$I9524*'Consolidtaed Data'!$H9524</f>
        <v>1380</v>
      </c>
      <c r="M4729" s="9">
        <f>'Consolidtaed Data'!$L9524-'Consolidtaed Data'!$K9524</f>
        <v>313</v>
      </c>
      <c r="N4729" s="9" t="str">
        <f>VLOOKUP('Consolidtaed Data'!$C9524,[1]Locations!$A:$O,2,0)</f>
        <v>Pomona</v>
      </c>
      <c r="O4729" s="9" t="str">
        <f>VLOOKUP('Consolidtaed Data'!$D9524,'[1]Sales People'!$A:$B,2,0)</f>
        <v>Carl Elliott</v>
      </c>
      <c r="P4729" s="9" t="str">
        <f>VLOOKUP('Consolidtaed Data'!$E9524,[1]Customers!$A:$B,2,0)</f>
        <v>Jerry Harvey</v>
      </c>
      <c r="Q4729" s="11">
        <f>WEEKDAY('Consolidtaed Data'!$F9524)</f>
        <v>3</v>
      </c>
      <c r="R4729" s="9">
        <f>MONTH('Consolidtaed Data'!$F9524)</f>
        <v>12</v>
      </c>
      <c r="S4729" s="9" t="str">
        <f>TEXT(Table3[[#This Row],[Purchase Date]],"MMMM")</f>
        <v>December</v>
      </c>
      <c r="T4729" s="9">
        <f>YEAR('Consolidtaed Data'!$F9524)</f>
        <v>2021</v>
      </c>
    </row>
    <row r="4730" spans="1:20" x14ac:dyDescent="0.3">
      <c r="A4730" s="9" t="s">
        <v>5753</v>
      </c>
      <c r="B4730" s="9" t="s">
        <v>148</v>
      </c>
      <c r="C4730" s="9" t="s">
        <v>99</v>
      </c>
      <c r="D4730" s="9" t="s">
        <v>95</v>
      </c>
      <c r="E4730" s="9" t="s">
        <v>1376</v>
      </c>
      <c r="F4730" s="10">
        <v>44178</v>
      </c>
      <c r="G4730" s="10" t="str">
        <f>VLOOKUP(Table3[[#This Row],[Product ID]],[1]Products!$A:$G,2,0)</f>
        <v>Product 16</v>
      </c>
      <c r="H4730" s="22">
        <v>3</v>
      </c>
      <c r="I4730" s="9">
        <f>VLOOKUP('Consolidtaed Data'!$B9564,[1]Products!$A:$G,4,0)</f>
        <v>1351</v>
      </c>
      <c r="J4730" s="9">
        <f>VLOOKUP('Consolidtaed Data'!$B9564,[1]Products!$A:$G,3,0)</f>
        <v>1108</v>
      </c>
      <c r="K4730" s="9">
        <f>'Consolidtaed Data'!$J9564*'Consolidtaed Data'!$H9564</f>
        <v>683</v>
      </c>
      <c r="L4730" s="9">
        <f>'Consolidtaed Data'!$I9564*'Consolidtaed Data'!$H9564</f>
        <v>1119</v>
      </c>
      <c r="M4730" s="9">
        <f>'Consolidtaed Data'!$L9564-'Consolidtaed Data'!$K9564</f>
        <v>107</v>
      </c>
      <c r="N4730" s="9" t="str">
        <f>VLOOKUP('Consolidtaed Data'!$C9564,[1]Locations!$A:$O,2,0)</f>
        <v>Temecula</v>
      </c>
      <c r="O4730" s="9" t="str">
        <f>VLOOKUP('Consolidtaed Data'!$D9564,'[1]Sales People'!$A:$B,2,0)</f>
        <v>Patrick Ruiz</v>
      </c>
      <c r="P4730" s="9" t="str">
        <f>VLOOKUP('Consolidtaed Data'!$E9564,[1]Customers!$A:$B,2,0)</f>
        <v>Samuel Stewart</v>
      </c>
      <c r="Q4730" s="11">
        <f>WEEKDAY('Consolidtaed Data'!$F9564)</f>
        <v>6</v>
      </c>
      <c r="R4730" s="9">
        <f>MONTH('Consolidtaed Data'!$F9564)</f>
        <v>12</v>
      </c>
      <c r="S4730" s="9" t="str">
        <f>TEXT(Table3[[#This Row],[Purchase Date]],"MMMM")</f>
        <v>December</v>
      </c>
      <c r="T4730" s="9">
        <f>YEAR('Consolidtaed Data'!$F9564)</f>
        <v>2021</v>
      </c>
    </row>
    <row r="4731" spans="1:20" x14ac:dyDescent="0.3">
      <c r="A4731" s="9" t="s">
        <v>5754</v>
      </c>
      <c r="B4731" s="9" t="s">
        <v>41</v>
      </c>
      <c r="C4731" s="9" t="s">
        <v>99</v>
      </c>
      <c r="D4731" s="9" t="s">
        <v>105</v>
      </c>
      <c r="E4731" s="9" t="s">
        <v>270</v>
      </c>
      <c r="F4731" s="10">
        <v>44178</v>
      </c>
      <c r="G4731" s="10" t="str">
        <f>VLOOKUP(Table3[[#This Row],[Product ID]],[1]Products!$A:$G,2,0)</f>
        <v>Product 11</v>
      </c>
      <c r="H4731" s="22">
        <v>1</v>
      </c>
      <c r="I4731" s="9">
        <f>VLOOKUP('Consolidtaed Data'!$B9628,[1]Products!$A:$G,4,0)</f>
        <v>1414</v>
      </c>
      <c r="J4731" s="9">
        <f>VLOOKUP('Consolidtaed Data'!$B9628,[1]Products!$A:$G,3,0)</f>
        <v>962</v>
      </c>
      <c r="K4731" s="9">
        <f>'Consolidtaed Data'!$J9628*'Consolidtaed Data'!$H9628</f>
        <v>2734</v>
      </c>
      <c r="L4731" s="9">
        <f>'Consolidtaed Data'!$I9628*'Consolidtaed Data'!$H9628</f>
        <v>4482</v>
      </c>
      <c r="M4731" s="9">
        <f>'Consolidtaed Data'!$L9628-'Consolidtaed Data'!$K9628</f>
        <v>96</v>
      </c>
      <c r="N4731" s="9" t="str">
        <f>VLOOKUP('Consolidtaed Data'!$C9628,[1]Locations!$A:$O,2,0)</f>
        <v>Santa Ana</v>
      </c>
      <c r="O4731" s="9" t="str">
        <f>VLOOKUP('Consolidtaed Data'!$D9628,'[1]Sales People'!$A:$B,2,0)</f>
        <v>Scott Clark</v>
      </c>
      <c r="P4731" s="9" t="str">
        <f>VLOOKUP('Consolidtaed Data'!$E9628,[1]Customers!$A:$B,2,0)</f>
        <v>Stephen Payne</v>
      </c>
      <c r="Q4731" s="11">
        <f>WEEKDAY('Consolidtaed Data'!$F9628)</f>
        <v>3</v>
      </c>
      <c r="R4731" s="9">
        <f>MONTH('Consolidtaed Data'!$F9628)</f>
        <v>12</v>
      </c>
      <c r="S4731" s="9" t="str">
        <f>TEXT(Table3[[#This Row],[Purchase Date]],"MMMM")</f>
        <v>December</v>
      </c>
      <c r="T4731" s="9">
        <f>YEAR('Consolidtaed Data'!$F9628)</f>
        <v>2021</v>
      </c>
    </row>
    <row r="4732" spans="1:20" x14ac:dyDescent="0.3">
      <c r="A4732" s="9" t="s">
        <v>5755</v>
      </c>
      <c r="B4732" s="9" t="s">
        <v>443</v>
      </c>
      <c r="C4732" s="9" t="s">
        <v>122</v>
      </c>
      <c r="D4732" s="9" t="s">
        <v>329</v>
      </c>
      <c r="E4732" s="9" t="s">
        <v>2592</v>
      </c>
      <c r="F4732" s="10">
        <v>44179</v>
      </c>
      <c r="G4732" s="10" t="str">
        <f>VLOOKUP(Table3[[#This Row],[Product ID]],[1]Products!$A:$G,2,0)</f>
        <v>Product 61</v>
      </c>
      <c r="H4732" s="22">
        <v>3</v>
      </c>
      <c r="I4732" s="9">
        <f>VLOOKUP('Consolidtaed Data'!$B4898,[1]Products!$A:$G,4,0)</f>
        <v>2257</v>
      </c>
      <c r="J4732" s="9">
        <f>VLOOKUP('Consolidtaed Data'!$B4898,[1]Products!$A:$G,3,0)</f>
        <v>1535</v>
      </c>
      <c r="K4732" s="9">
        <f>'Consolidtaed Data'!$J4898*'Consolidtaed Data'!$H4898</f>
        <v>732</v>
      </c>
      <c r="L4732" s="9">
        <f>'Consolidtaed Data'!$I4898*'Consolidtaed Data'!$H4898</f>
        <v>1077</v>
      </c>
      <c r="M4732" s="9">
        <f>'Consolidtaed Data'!$L4898-'Consolidtaed Data'!$K4898</f>
        <v>264</v>
      </c>
      <c r="N4732" s="9" t="str">
        <f>VLOOKUP('Consolidtaed Data'!$C4898,[1]Locations!$A:$O,2,0)</f>
        <v>Vista</v>
      </c>
      <c r="O4732" s="9" t="str">
        <f>VLOOKUP('Consolidtaed Data'!$D4898,'[1]Sales People'!$A:$B,2,0)</f>
        <v>Ryan Butler</v>
      </c>
      <c r="P4732" s="9" t="str">
        <f>VLOOKUP('Consolidtaed Data'!$E4898,[1]Customers!$A:$B,2,0)</f>
        <v>Jack Stevens</v>
      </c>
      <c r="Q4732" s="11">
        <f>WEEKDAY('Consolidtaed Data'!$F4898)</f>
        <v>7</v>
      </c>
      <c r="R4732" s="9">
        <f>MONTH('Consolidtaed Data'!$F4898)</f>
        <v>12</v>
      </c>
      <c r="S4732" s="9" t="str">
        <f>TEXT(Table3[[#This Row],[Purchase Date]],"MMMM")</f>
        <v>December</v>
      </c>
      <c r="T4732" s="9">
        <f>YEAR('Consolidtaed Data'!$F4898)</f>
        <v>2020</v>
      </c>
    </row>
    <row r="4733" spans="1:20" x14ac:dyDescent="0.3">
      <c r="A4733" s="9" t="s">
        <v>5756</v>
      </c>
      <c r="B4733" s="9" t="s">
        <v>572</v>
      </c>
      <c r="C4733" s="9" t="s">
        <v>357</v>
      </c>
      <c r="D4733" s="9" t="s">
        <v>241</v>
      </c>
      <c r="E4733" s="9" t="s">
        <v>1746</v>
      </c>
      <c r="F4733" s="10">
        <v>44179</v>
      </c>
      <c r="G4733" s="10" t="str">
        <f>VLOOKUP(Table3[[#This Row],[Product ID]],[1]Products!$A:$G,2,0)</f>
        <v>Product 22</v>
      </c>
      <c r="H4733" s="22">
        <v>4</v>
      </c>
      <c r="I4733" s="9">
        <f>VLOOKUP('Consolidtaed Data'!$B4905,[1]Products!$A:$G,4,0)</f>
        <v>1638</v>
      </c>
      <c r="J4733" s="9">
        <f>VLOOKUP('Consolidtaed Data'!$B4905,[1]Products!$A:$G,3,0)</f>
        <v>1261</v>
      </c>
      <c r="K4733" s="9">
        <f>'Consolidtaed Data'!$J4905*'Consolidtaed Data'!$H4905</f>
        <v>1602</v>
      </c>
      <c r="L4733" s="9">
        <f>'Consolidtaed Data'!$I4905*'Consolidtaed Data'!$H4905</f>
        <v>2541</v>
      </c>
      <c r="M4733" s="9">
        <f>'Consolidtaed Data'!$L4905-'Consolidtaed Data'!$K4905</f>
        <v>528</v>
      </c>
      <c r="N4733" s="9" t="str">
        <f>VLOOKUP('Consolidtaed Data'!$C4905,[1]Locations!$A:$O,2,0)</f>
        <v>Long Beach</v>
      </c>
      <c r="O4733" s="9" t="str">
        <f>VLOOKUP('Consolidtaed Data'!$D4905,'[1]Sales People'!$A:$B,2,0)</f>
        <v>Kenneth Bradley</v>
      </c>
      <c r="P4733" s="9" t="str">
        <f>VLOOKUP('Consolidtaed Data'!$E4905,[1]Customers!$A:$B,2,0)</f>
        <v>Justin Miller</v>
      </c>
      <c r="Q4733" s="11">
        <f>WEEKDAY('Consolidtaed Data'!$F4905)</f>
        <v>1</v>
      </c>
      <c r="R4733" s="9">
        <f>MONTH('Consolidtaed Data'!$F4905)</f>
        <v>12</v>
      </c>
      <c r="S4733" s="9" t="str">
        <f>TEXT(Table3[[#This Row],[Purchase Date]],"MMMM")</f>
        <v>December</v>
      </c>
      <c r="T4733" s="9">
        <f>YEAR('Consolidtaed Data'!$F4905)</f>
        <v>2020</v>
      </c>
    </row>
    <row r="4734" spans="1:20" x14ac:dyDescent="0.3">
      <c r="A4734" s="9" t="s">
        <v>5757</v>
      </c>
      <c r="B4734" s="9" t="s">
        <v>580</v>
      </c>
      <c r="C4734" s="9" t="s">
        <v>192</v>
      </c>
      <c r="D4734" s="9" t="s">
        <v>127</v>
      </c>
      <c r="E4734" s="9" t="s">
        <v>1701</v>
      </c>
      <c r="F4734" s="10">
        <v>44179</v>
      </c>
      <c r="G4734" s="10" t="str">
        <f>VLOOKUP(Table3[[#This Row],[Product ID]],[1]Products!$A:$G,2,0)</f>
        <v>Product 1</v>
      </c>
      <c r="H4734" s="22">
        <v>1</v>
      </c>
      <c r="I4734" s="9">
        <f>VLOOKUP('Consolidtaed Data'!$B5163,[1]Products!$A:$G,4,0)</f>
        <v>35</v>
      </c>
      <c r="J4734" s="9">
        <f>VLOOKUP('Consolidtaed Data'!$B5163,[1]Products!$A:$G,3,0)</f>
        <v>22</v>
      </c>
      <c r="K4734" s="9">
        <f>'Consolidtaed Data'!$J5163*'Consolidtaed Data'!$H5163</f>
        <v>1968</v>
      </c>
      <c r="L4734" s="9">
        <f>'Consolidtaed Data'!$I5163*'Consolidtaed Data'!$H5163</f>
        <v>2734</v>
      </c>
      <c r="M4734" s="9">
        <f>'Consolidtaed Data'!$L5163-'Consolidtaed Data'!$K5163</f>
        <v>46</v>
      </c>
      <c r="N4734" s="9" t="str">
        <f>VLOOKUP('Consolidtaed Data'!$C5163,[1]Locations!$A:$O,2,0)</f>
        <v>Stockton</v>
      </c>
      <c r="O4734" s="9" t="str">
        <f>VLOOKUP('Consolidtaed Data'!$D5163,'[1]Sales People'!$A:$B,2,0)</f>
        <v>Robert Reed</v>
      </c>
      <c r="P4734" s="9" t="str">
        <f>VLOOKUP('Consolidtaed Data'!$E5163,[1]Customers!$A:$B,2,0)</f>
        <v>Andrew Hansen</v>
      </c>
      <c r="Q4734" s="11">
        <f>WEEKDAY('Consolidtaed Data'!$F5163)</f>
        <v>6</v>
      </c>
      <c r="R4734" s="9">
        <f>MONTH('Consolidtaed Data'!$F5163)</f>
        <v>1</v>
      </c>
      <c r="S4734" s="9" t="str">
        <f>TEXT(Table3[[#This Row],[Purchase Date]],"MMMM")</f>
        <v>December</v>
      </c>
      <c r="T4734" s="9">
        <f>YEAR('Consolidtaed Data'!$F5163)</f>
        <v>2021</v>
      </c>
    </row>
    <row r="4735" spans="1:20" x14ac:dyDescent="0.3">
      <c r="A4735" s="9" t="s">
        <v>5758</v>
      </c>
      <c r="B4735" s="9" t="s">
        <v>116</v>
      </c>
      <c r="C4735" s="9" t="s">
        <v>12</v>
      </c>
      <c r="D4735" s="9" t="s">
        <v>241</v>
      </c>
      <c r="E4735" s="9" t="s">
        <v>132</v>
      </c>
      <c r="F4735" s="10">
        <v>44179</v>
      </c>
      <c r="G4735" s="10" t="str">
        <f>VLOOKUP(Table3[[#This Row],[Product ID]],[1]Products!$A:$G,2,0)</f>
        <v>Product 55</v>
      </c>
      <c r="H4735" s="22">
        <v>1</v>
      </c>
      <c r="I4735" s="9">
        <f>VLOOKUP('Consolidtaed Data'!$B5184,[1]Products!$A:$G,4,0)</f>
        <v>880</v>
      </c>
      <c r="J4735" s="9">
        <f>VLOOKUP('Consolidtaed Data'!$B5184,[1]Products!$A:$G,3,0)</f>
        <v>634</v>
      </c>
      <c r="K4735" s="9">
        <f>'Consolidtaed Data'!$J5184*'Consolidtaed Data'!$H5184</f>
        <v>450</v>
      </c>
      <c r="L4735" s="9">
        <f>'Consolidtaed Data'!$I5184*'Consolidtaed Data'!$H5184</f>
        <v>818</v>
      </c>
      <c r="M4735" s="9">
        <f>'Consolidtaed Data'!$L5184-'Consolidtaed Data'!$K5184</f>
        <v>137</v>
      </c>
      <c r="N4735" s="9" t="str">
        <f>VLOOKUP('Consolidtaed Data'!$C5184,[1]Locations!$A:$O,2,0)</f>
        <v>Pasadena</v>
      </c>
      <c r="O4735" s="9" t="str">
        <f>VLOOKUP('Consolidtaed Data'!$D5184,'[1]Sales People'!$A:$B,2,0)</f>
        <v>Kenneth Bradley</v>
      </c>
      <c r="P4735" s="9" t="str">
        <f>VLOOKUP('Consolidtaed Data'!$E5184,[1]Customers!$A:$B,2,0)</f>
        <v>Eugene Cunningham</v>
      </c>
      <c r="Q4735" s="11">
        <f>WEEKDAY('Consolidtaed Data'!$F5184)</f>
        <v>7</v>
      </c>
      <c r="R4735" s="9">
        <f>MONTH('Consolidtaed Data'!$F5184)</f>
        <v>1</v>
      </c>
      <c r="S4735" s="9" t="str">
        <f>TEXT(Table3[[#This Row],[Purchase Date]],"MMMM")</f>
        <v>December</v>
      </c>
      <c r="T4735" s="9">
        <f>YEAR('Consolidtaed Data'!$F5184)</f>
        <v>2021</v>
      </c>
    </row>
    <row r="4736" spans="1:20" x14ac:dyDescent="0.3">
      <c r="A4736" s="9" t="s">
        <v>5759</v>
      </c>
      <c r="B4736" s="9" t="s">
        <v>393</v>
      </c>
      <c r="C4736" s="9" t="s">
        <v>289</v>
      </c>
      <c r="D4736" s="9" t="s">
        <v>131</v>
      </c>
      <c r="E4736" s="9" t="s">
        <v>356</v>
      </c>
      <c r="F4736" s="10">
        <v>44179</v>
      </c>
      <c r="G4736" s="10" t="str">
        <f>VLOOKUP(Table3[[#This Row],[Product ID]],[1]Products!$A:$G,2,0)</f>
        <v>Product 84</v>
      </c>
      <c r="H4736" s="22">
        <v>1</v>
      </c>
      <c r="I4736" s="9">
        <f>VLOOKUP('Consolidtaed Data'!$B5590,[1]Products!$A:$G,4,0)</f>
        <v>1405</v>
      </c>
      <c r="J4736" s="9">
        <f>VLOOKUP('Consolidtaed Data'!$B5590,[1]Products!$A:$G,3,0)</f>
        <v>1054</v>
      </c>
      <c r="K4736" s="9">
        <f>'Consolidtaed Data'!$J5590*'Consolidtaed Data'!$H5590</f>
        <v>450</v>
      </c>
      <c r="L4736" s="9">
        <f>'Consolidtaed Data'!$I5590*'Consolidtaed Data'!$H5590</f>
        <v>818</v>
      </c>
      <c r="M4736" s="9">
        <f>'Consolidtaed Data'!$L5590-'Consolidtaed Data'!$K5590</f>
        <v>483</v>
      </c>
      <c r="N4736" s="9" t="str">
        <f>VLOOKUP('Consolidtaed Data'!$C5590,[1]Locations!$A:$O,2,0)</f>
        <v>Fresno</v>
      </c>
      <c r="O4736" s="9" t="str">
        <f>VLOOKUP('Consolidtaed Data'!$D5590,'[1]Sales People'!$A:$B,2,0)</f>
        <v>Henry Nelson</v>
      </c>
      <c r="P4736" s="9" t="str">
        <f>VLOOKUP('Consolidtaed Data'!$E5590,[1]Customers!$A:$B,2,0)</f>
        <v>Nicholas Ward</v>
      </c>
      <c r="Q4736" s="11">
        <f>WEEKDAY('Consolidtaed Data'!$F5590)</f>
        <v>5</v>
      </c>
      <c r="R4736" s="9">
        <f>MONTH('Consolidtaed Data'!$F5590)</f>
        <v>2</v>
      </c>
      <c r="S4736" s="9" t="str">
        <f>TEXT(Table3[[#This Row],[Purchase Date]],"MMMM")</f>
        <v>December</v>
      </c>
      <c r="T4736" s="9">
        <f>YEAR('Consolidtaed Data'!$F5590)</f>
        <v>2021</v>
      </c>
    </row>
    <row r="4737" spans="1:20" x14ac:dyDescent="0.3">
      <c r="A4737" s="9" t="s">
        <v>5760</v>
      </c>
      <c r="B4737" s="9" t="s">
        <v>397</v>
      </c>
      <c r="C4737" s="9" t="s">
        <v>42</v>
      </c>
      <c r="D4737" s="9" t="s">
        <v>161</v>
      </c>
      <c r="E4737" s="9" t="s">
        <v>461</v>
      </c>
      <c r="F4737" s="10">
        <v>44179</v>
      </c>
      <c r="G4737" s="10" t="str">
        <f>VLOOKUP(Table3[[#This Row],[Product ID]],[1]Products!$A:$G,2,0)</f>
        <v>Product 20</v>
      </c>
      <c r="H4737" s="22">
        <v>4</v>
      </c>
      <c r="I4737" s="9">
        <f>VLOOKUP('Consolidtaed Data'!$B6027,[1]Products!$A:$G,4,0)</f>
        <v>1671</v>
      </c>
      <c r="J4737" s="9">
        <f>VLOOKUP('Consolidtaed Data'!$B6027,[1]Products!$A:$G,3,0)</f>
        <v>1220</v>
      </c>
      <c r="K4737" s="9">
        <f>'Consolidtaed Data'!$J6027*'Consolidtaed Data'!$H6027</f>
        <v>1367</v>
      </c>
      <c r="L4737" s="9">
        <f>'Consolidtaed Data'!$I6027*'Consolidtaed Data'!$H6027</f>
        <v>2241</v>
      </c>
      <c r="M4737" s="9">
        <f>'Consolidtaed Data'!$L6027-'Consolidtaed Data'!$K6027</f>
        <v>644</v>
      </c>
      <c r="N4737" s="9" t="str">
        <f>VLOOKUP('Consolidtaed Data'!$C6027,[1]Locations!$A:$O,2,0)</f>
        <v>Anaheim</v>
      </c>
      <c r="O4737" s="9" t="str">
        <f>VLOOKUP('Consolidtaed Data'!$D6027,'[1]Sales People'!$A:$B,2,0)</f>
        <v>Brian Thomas</v>
      </c>
      <c r="P4737" s="9" t="str">
        <f>VLOOKUP('Consolidtaed Data'!$E6027,[1]Customers!$A:$B,2,0)</f>
        <v>Fred Perez</v>
      </c>
      <c r="Q4737" s="11">
        <f>WEEKDAY('Consolidtaed Data'!$F6027)</f>
        <v>1</v>
      </c>
      <c r="R4737" s="9">
        <f>MONTH('Consolidtaed Data'!$F6027)</f>
        <v>4</v>
      </c>
      <c r="S4737" s="9" t="str">
        <f>TEXT(Table3[[#This Row],[Purchase Date]],"MMMM")</f>
        <v>December</v>
      </c>
      <c r="T4737" s="9">
        <f>YEAR('Consolidtaed Data'!$F6027)</f>
        <v>2021</v>
      </c>
    </row>
    <row r="4738" spans="1:20" x14ac:dyDescent="0.3">
      <c r="A4738" s="9" t="s">
        <v>5761</v>
      </c>
      <c r="B4738" s="9" t="s">
        <v>549</v>
      </c>
      <c r="C4738" s="9" t="s">
        <v>122</v>
      </c>
      <c r="D4738" s="9" t="s">
        <v>9</v>
      </c>
      <c r="E4738" s="9" t="s">
        <v>1104</v>
      </c>
      <c r="F4738" s="10">
        <v>44179</v>
      </c>
      <c r="G4738" s="10" t="str">
        <f>VLOOKUP(Table3[[#This Row],[Product ID]],[1]Products!$A:$G,2,0)</f>
        <v>Product 10</v>
      </c>
      <c r="H4738" s="22">
        <v>1</v>
      </c>
      <c r="I4738" s="9">
        <f>VLOOKUP('Consolidtaed Data'!$B6136,[1]Products!$A:$G,4,0)</f>
        <v>504</v>
      </c>
      <c r="J4738" s="9">
        <f>VLOOKUP('Consolidtaed Data'!$B6136,[1]Products!$A:$G,3,0)</f>
        <v>408</v>
      </c>
      <c r="K4738" s="9">
        <f>'Consolidtaed Data'!$J6136*'Consolidtaed Data'!$H6136</f>
        <v>1485</v>
      </c>
      <c r="L4738" s="9">
        <f>'Consolidtaed Data'!$I6136*'Consolidtaed Data'!$H6136</f>
        <v>2091</v>
      </c>
      <c r="M4738" s="9">
        <f>'Consolidtaed Data'!$L6136-'Consolidtaed Data'!$K6136</f>
        <v>280</v>
      </c>
      <c r="N4738" s="9" t="str">
        <f>VLOOKUP('Consolidtaed Data'!$C6136,[1]Locations!$A:$O,2,0)</f>
        <v>Costa Mesa</v>
      </c>
      <c r="O4738" s="9" t="str">
        <f>VLOOKUP('Consolidtaed Data'!$D6136,'[1]Sales People'!$A:$B,2,0)</f>
        <v>Roger Robertson</v>
      </c>
      <c r="P4738" s="9" t="str">
        <f>VLOOKUP('Consolidtaed Data'!$E6136,[1]Customers!$A:$B,2,0)</f>
        <v>Ralph Jacobs</v>
      </c>
      <c r="Q4738" s="11">
        <f>WEEKDAY('Consolidtaed Data'!$F6136)</f>
        <v>2</v>
      </c>
      <c r="R4738" s="9">
        <f>MONTH('Consolidtaed Data'!$F6136)</f>
        <v>4</v>
      </c>
      <c r="S4738" s="9" t="str">
        <f>TEXT(Table3[[#This Row],[Purchase Date]],"MMMM")</f>
        <v>December</v>
      </c>
      <c r="T4738" s="9">
        <f>YEAR('Consolidtaed Data'!$F6136)</f>
        <v>2021</v>
      </c>
    </row>
    <row r="4739" spans="1:20" x14ac:dyDescent="0.3">
      <c r="A4739" s="9" t="s">
        <v>5762</v>
      </c>
      <c r="B4739" s="9" t="s">
        <v>129</v>
      </c>
      <c r="C4739" s="9" t="s">
        <v>331</v>
      </c>
      <c r="D4739" s="9" t="s">
        <v>235</v>
      </c>
      <c r="E4739" s="9" t="s">
        <v>2193</v>
      </c>
      <c r="F4739" s="10">
        <v>44179</v>
      </c>
      <c r="G4739" s="10" t="str">
        <f>VLOOKUP(Table3[[#This Row],[Product ID]],[1]Products!$A:$G,2,0)</f>
        <v>Product 47</v>
      </c>
      <c r="H4739" s="22">
        <v>3</v>
      </c>
      <c r="I4739" s="9">
        <f>VLOOKUP('Consolidtaed Data'!$B6327,[1]Products!$A:$G,4,0)</f>
        <v>1494</v>
      </c>
      <c r="J4739" s="9">
        <f>VLOOKUP('Consolidtaed Data'!$B6327,[1]Products!$A:$G,3,0)</f>
        <v>971</v>
      </c>
      <c r="K4739" s="9">
        <f>'Consolidtaed Data'!$J6327*'Consolidtaed Data'!$H6327</f>
        <v>1044</v>
      </c>
      <c r="L4739" s="9">
        <f>'Consolidtaed Data'!$I6327*'Consolidtaed Data'!$H6327</f>
        <v>1899</v>
      </c>
      <c r="M4739" s="9">
        <f>'Consolidtaed Data'!$L6327-'Consolidtaed Data'!$K6327</f>
        <v>264</v>
      </c>
      <c r="N4739" s="9" t="str">
        <f>VLOOKUP('Consolidtaed Data'!$C6327,[1]Locations!$A:$O,2,0)</f>
        <v>Vallejo</v>
      </c>
      <c r="O4739" s="9" t="str">
        <f>VLOOKUP('Consolidtaed Data'!$D6327,'[1]Sales People'!$A:$B,2,0)</f>
        <v>Jeremy Mendoza</v>
      </c>
      <c r="P4739" s="9" t="str">
        <f>VLOOKUP('Consolidtaed Data'!$E6327,[1]Customers!$A:$B,2,0)</f>
        <v>Keith Wheeler</v>
      </c>
      <c r="Q4739" s="11">
        <f>WEEKDAY('Consolidtaed Data'!$F6327)</f>
        <v>7</v>
      </c>
      <c r="R4739" s="9">
        <f>MONTH('Consolidtaed Data'!$F6327)</f>
        <v>4</v>
      </c>
      <c r="S4739" s="9" t="str">
        <f>TEXT(Table3[[#This Row],[Purchase Date]],"MMMM")</f>
        <v>December</v>
      </c>
      <c r="T4739" s="9">
        <f>YEAR('Consolidtaed Data'!$F6327)</f>
        <v>2021</v>
      </c>
    </row>
    <row r="4740" spans="1:20" x14ac:dyDescent="0.3">
      <c r="A4740" s="9" t="s">
        <v>5763</v>
      </c>
      <c r="B4740" s="9" t="s">
        <v>382</v>
      </c>
      <c r="C4740" s="9" t="s">
        <v>231</v>
      </c>
      <c r="D4740" s="9" t="s">
        <v>281</v>
      </c>
      <c r="E4740" s="9" t="s">
        <v>356</v>
      </c>
      <c r="F4740" s="10">
        <v>44179</v>
      </c>
      <c r="G4740" s="10" t="str">
        <f>VLOOKUP(Table3[[#This Row],[Product ID]],[1]Products!$A:$G,2,0)</f>
        <v>Product 50</v>
      </c>
      <c r="H4740" s="22">
        <v>1</v>
      </c>
      <c r="I4740" s="9">
        <f>VLOOKUP('Consolidtaed Data'!$B6534,[1]Products!$A:$G,4,0)</f>
        <v>1899</v>
      </c>
      <c r="J4740" s="9">
        <f>VLOOKUP('Consolidtaed Data'!$B6534,[1]Products!$A:$G,3,0)</f>
        <v>1044</v>
      </c>
      <c r="K4740" s="9">
        <f>'Consolidtaed Data'!$J6534*'Consolidtaed Data'!$H6534</f>
        <v>90</v>
      </c>
      <c r="L4740" s="9">
        <f>'Consolidtaed Data'!$I6534*'Consolidtaed Data'!$H6534</f>
        <v>112</v>
      </c>
      <c r="M4740" s="9">
        <f>'Consolidtaed Data'!$L6534-'Consolidtaed Data'!$K6534</f>
        <v>246</v>
      </c>
      <c r="N4740" s="9" t="str">
        <f>VLOOKUP('Consolidtaed Data'!$C6534,[1]Locations!$A:$O,2,0)</f>
        <v>Elk Grove</v>
      </c>
      <c r="O4740" s="9" t="str">
        <f>VLOOKUP('Consolidtaed Data'!$D6534,'[1]Sales People'!$A:$B,2,0)</f>
        <v>Fred Robertson</v>
      </c>
      <c r="P4740" s="9" t="str">
        <f>VLOOKUP('Consolidtaed Data'!$E6534,[1]Customers!$A:$B,2,0)</f>
        <v>Kenneth Marshall</v>
      </c>
      <c r="Q4740" s="11">
        <f>WEEKDAY('Consolidtaed Data'!$F6534)</f>
        <v>4</v>
      </c>
      <c r="R4740" s="9">
        <f>MONTH('Consolidtaed Data'!$F6534)</f>
        <v>5</v>
      </c>
      <c r="S4740" s="9" t="str">
        <f>TEXT(Table3[[#This Row],[Purchase Date]],"MMMM")</f>
        <v>December</v>
      </c>
      <c r="T4740" s="9">
        <f>YEAR('Consolidtaed Data'!$F6534)</f>
        <v>2021</v>
      </c>
    </row>
    <row r="4741" spans="1:20" x14ac:dyDescent="0.3">
      <c r="A4741" s="9" t="s">
        <v>5764</v>
      </c>
      <c r="B4741" s="9" t="s">
        <v>549</v>
      </c>
      <c r="C4741" s="9" t="s">
        <v>173</v>
      </c>
      <c r="D4741" s="9" t="s">
        <v>31</v>
      </c>
      <c r="E4741" s="9" t="s">
        <v>1930</v>
      </c>
      <c r="F4741" s="10">
        <v>44179</v>
      </c>
      <c r="G4741" s="10" t="str">
        <f>VLOOKUP(Table3[[#This Row],[Product ID]],[1]Products!$A:$G,2,0)</f>
        <v>Product 10</v>
      </c>
      <c r="H4741" s="22">
        <v>4</v>
      </c>
      <c r="I4741" s="9">
        <f>VLOOKUP('Consolidtaed Data'!$B6585,[1]Products!$A:$G,4,0)</f>
        <v>1725</v>
      </c>
      <c r="J4741" s="9">
        <f>VLOOKUP('Consolidtaed Data'!$B6585,[1]Products!$A:$G,3,0)</f>
        <v>1363</v>
      </c>
      <c r="K4741" s="9">
        <f>'Consolidtaed Data'!$J6585*'Consolidtaed Data'!$H6585</f>
        <v>154</v>
      </c>
      <c r="L4741" s="9">
        <f>'Consolidtaed Data'!$I6585*'Consolidtaed Data'!$H6585</f>
        <v>203</v>
      </c>
      <c r="M4741" s="9">
        <f>'Consolidtaed Data'!$L6585-'Consolidtaed Data'!$K6585</f>
        <v>447</v>
      </c>
      <c r="N4741" s="9" t="str">
        <f>VLOOKUP('Consolidtaed Data'!$C6585,[1]Locations!$A:$O,2,0)</f>
        <v>Irvine</v>
      </c>
      <c r="O4741" s="9" t="str">
        <f>VLOOKUP('Consolidtaed Data'!$D6585,'[1]Sales People'!$A:$B,2,0)</f>
        <v>Kevin Butler</v>
      </c>
      <c r="P4741" s="9" t="str">
        <f>VLOOKUP('Consolidtaed Data'!$E6585,[1]Customers!$A:$B,2,0)</f>
        <v>Ralph Nichols</v>
      </c>
      <c r="Q4741" s="11">
        <f>WEEKDAY('Consolidtaed Data'!$F6585)</f>
        <v>1</v>
      </c>
      <c r="R4741" s="9">
        <f>MONTH('Consolidtaed Data'!$F6585)</f>
        <v>5</v>
      </c>
      <c r="S4741" s="9" t="str">
        <f>TEXT(Table3[[#This Row],[Purchase Date]],"MMMM")</f>
        <v>December</v>
      </c>
      <c r="T4741" s="9">
        <f>YEAR('Consolidtaed Data'!$F6585)</f>
        <v>2021</v>
      </c>
    </row>
    <row r="4742" spans="1:20" x14ac:dyDescent="0.3">
      <c r="A4742" s="9" t="s">
        <v>5765</v>
      </c>
      <c r="B4742" s="9" t="s">
        <v>151</v>
      </c>
      <c r="C4742" s="9" t="s">
        <v>344</v>
      </c>
      <c r="D4742" s="9" t="s">
        <v>206</v>
      </c>
      <c r="E4742" s="9" t="s">
        <v>3283</v>
      </c>
      <c r="F4742" s="10">
        <v>44179</v>
      </c>
      <c r="G4742" s="10" t="str">
        <f>VLOOKUP(Table3[[#This Row],[Product ID]],[1]Products!$A:$G,2,0)</f>
        <v>Product 94</v>
      </c>
      <c r="H4742" s="22">
        <v>4</v>
      </c>
      <c r="I4742" s="9">
        <f>VLOOKUP('Consolidtaed Data'!$B6688,[1]Products!$A:$G,4,0)</f>
        <v>637</v>
      </c>
      <c r="J4742" s="9">
        <f>VLOOKUP('Consolidtaed Data'!$B6688,[1]Products!$A:$G,3,0)</f>
        <v>389</v>
      </c>
      <c r="K4742" s="9">
        <f>'Consolidtaed Data'!$J6688*'Consolidtaed Data'!$H6688</f>
        <v>842</v>
      </c>
      <c r="L4742" s="9">
        <f>'Consolidtaed Data'!$I6688*'Consolidtaed Data'!$H6688</f>
        <v>1122</v>
      </c>
      <c r="M4742" s="9">
        <f>'Consolidtaed Data'!$L6688-'Consolidtaed Data'!$K6688</f>
        <v>96</v>
      </c>
      <c r="N4742" s="9" t="str">
        <f>VLOOKUP('Consolidtaed Data'!$C6688,[1]Locations!$A:$O,2,0)</f>
        <v>San Jose</v>
      </c>
      <c r="O4742" s="9" t="str">
        <f>VLOOKUP('Consolidtaed Data'!$D6688,'[1]Sales People'!$A:$B,2,0)</f>
        <v>Christopher Tucker</v>
      </c>
      <c r="P4742" s="9" t="str">
        <f>VLOOKUP('Consolidtaed Data'!$E6688,[1]Customers!$A:$B,2,0)</f>
        <v>Harry Castillo</v>
      </c>
      <c r="Q4742" s="11">
        <f>WEEKDAY('Consolidtaed Data'!$F6688)</f>
        <v>2</v>
      </c>
      <c r="R4742" s="9">
        <f>MONTH('Consolidtaed Data'!$F6688)</f>
        <v>5</v>
      </c>
      <c r="S4742" s="9" t="str">
        <f>TEXT(Table3[[#This Row],[Purchase Date]],"MMMM")</f>
        <v>December</v>
      </c>
      <c r="T4742" s="9">
        <f>YEAR('Consolidtaed Data'!$F6688)</f>
        <v>2021</v>
      </c>
    </row>
    <row r="4743" spans="1:20" x14ac:dyDescent="0.3">
      <c r="A4743" s="9" t="s">
        <v>5766</v>
      </c>
      <c r="B4743" s="9" t="s">
        <v>244</v>
      </c>
      <c r="C4743" s="9" t="s">
        <v>263</v>
      </c>
      <c r="D4743" s="9" t="s">
        <v>95</v>
      </c>
      <c r="E4743" s="9" t="s">
        <v>989</v>
      </c>
      <c r="F4743" s="10">
        <v>44179</v>
      </c>
      <c r="G4743" s="10" t="str">
        <f>VLOOKUP(Table3[[#This Row],[Product ID]],[1]Products!$A:$G,2,0)</f>
        <v>Product 76</v>
      </c>
      <c r="H4743" s="22">
        <v>3</v>
      </c>
      <c r="I4743" s="9">
        <f>VLOOKUP('Consolidtaed Data'!$B6979,[1]Products!$A:$G,4,0)</f>
        <v>2464</v>
      </c>
      <c r="J4743" s="9">
        <f>VLOOKUP('Consolidtaed Data'!$B6979,[1]Products!$A:$G,3,0)</f>
        <v>1774</v>
      </c>
      <c r="K4743" s="9">
        <f>'Consolidtaed Data'!$J6979*'Consolidtaed Data'!$H6979</f>
        <v>1261</v>
      </c>
      <c r="L4743" s="9">
        <f>'Consolidtaed Data'!$I6979*'Consolidtaed Data'!$H6979</f>
        <v>1638</v>
      </c>
      <c r="M4743" s="9">
        <f>'Consolidtaed Data'!$L6979-'Consolidtaed Data'!$K6979</f>
        <v>801</v>
      </c>
      <c r="N4743" s="9" t="str">
        <f>VLOOKUP('Consolidtaed Data'!$C6979,[1]Locations!$A:$O,2,0)</f>
        <v>Fullerton</v>
      </c>
      <c r="O4743" s="9" t="str">
        <f>VLOOKUP('Consolidtaed Data'!$D6979,'[1]Sales People'!$A:$B,2,0)</f>
        <v>Larry Marshall</v>
      </c>
      <c r="P4743" s="9" t="str">
        <f>VLOOKUP('Consolidtaed Data'!$E6979,[1]Customers!$A:$B,2,0)</f>
        <v>Dennis Myers</v>
      </c>
      <c r="Q4743" s="11">
        <f>WEEKDAY('Consolidtaed Data'!$F6979)</f>
        <v>3</v>
      </c>
      <c r="R4743" s="9">
        <f>MONTH('Consolidtaed Data'!$F6979)</f>
        <v>6</v>
      </c>
      <c r="S4743" s="9" t="str">
        <f>TEXT(Table3[[#This Row],[Purchase Date]],"MMMM")</f>
        <v>December</v>
      </c>
      <c r="T4743" s="9">
        <f>YEAR('Consolidtaed Data'!$F6979)</f>
        <v>2021</v>
      </c>
    </row>
    <row r="4744" spans="1:20" x14ac:dyDescent="0.3">
      <c r="A4744" s="9" t="s">
        <v>5767</v>
      </c>
      <c r="B4744" s="9" t="s">
        <v>311</v>
      </c>
      <c r="C4744" s="9" t="s">
        <v>412</v>
      </c>
      <c r="D4744" s="9" t="s">
        <v>31</v>
      </c>
      <c r="E4744" s="9" t="s">
        <v>27</v>
      </c>
      <c r="F4744" s="10">
        <v>44179</v>
      </c>
      <c r="G4744" s="10" t="str">
        <f>VLOOKUP(Table3[[#This Row],[Product ID]],[1]Products!$A:$G,2,0)</f>
        <v>Product 33</v>
      </c>
      <c r="H4744" s="22">
        <v>2</v>
      </c>
      <c r="I4744" s="9">
        <f>VLOOKUP('Consolidtaed Data'!$B7045,[1]Products!$A:$G,4,0)</f>
        <v>799</v>
      </c>
      <c r="J4744" s="9">
        <f>VLOOKUP('Consolidtaed Data'!$B7045,[1]Products!$A:$G,3,0)</f>
        <v>455</v>
      </c>
      <c r="K4744" s="9">
        <f>'Consolidtaed Data'!$J7045*'Consolidtaed Data'!$H7045</f>
        <v>291</v>
      </c>
      <c r="L4744" s="9">
        <f>'Consolidtaed Data'!$I7045*'Consolidtaed Data'!$H7045</f>
        <v>378</v>
      </c>
      <c r="M4744" s="9">
        <f>'Consolidtaed Data'!$L7045-'Consolidtaed Data'!$K7045</f>
        <v>420</v>
      </c>
      <c r="N4744" s="9" t="str">
        <f>VLOOKUP('Consolidtaed Data'!$C7045,[1]Locations!$A:$O,2,0)</f>
        <v>San Francisco</v>
      </c>
      <c r="O4744" s="9" t="str">
        <f>VLOOKUP('Consolidtaed Data'!$D7045,'[1]Sales People'!$A:$B,2,0)</f>
        <v>Christopher Tucker</v>
      </c>
      <c r="P4744" s="9" t="str">
        <f>VLOOKUP('Consolidtaed Data'!$E7045,[1]Customers!$A:$B,2,0)</f>
        <v>Bruce Butler</v>
      </c>
      <c r="Q4744" s="11">
        <f>WEEKDAY('Consolidtaed Data'!$F7045)</f>
        <v>1</v>
      </c>
      <c r="R4744" s="9">
        <f>MONTH('Consolidtaed Data'!$F7045)</f>
        <v>6</v>
      </c>
      <c r="S4744" s="9" t="str">
        <f>TEXT(Table3[[#This Row],[Purchase Date]],"MMMM")</f>
        <v>December</v>
      </c>
      <c r="T4744" s="9">
        <f>YEAR('Consolidtaed Data'!$F7045)</f>
        <v>2021</v>
      </c>
    </row>
    <row r="4745" spans="1:20" x14ac:dyDescent="0.3">
      <c r="A4745" s="9" t="s">
        <v>5768</v>
      </c>
      <c r="B4745" s="9" t="s">
        <v>79</v>
      </c>
      <c r="C4745" s="9" t="s">
        <v>564</v>
      </c>
      <c r="D4745" s="9" t="s">
        <v>329</v>
      </c>
      <c r="E4745" s="9" t="s">
        <v>1953</v>
      </c>
      <c r="F4745" s="10">
        <v>44179</v>
      </c>
      <c r="G4745" s="10" t="str">
        <f>VLOOKUP(Table3[[#This Row],[Product ID]],[1]Products!$A:$G,2,0)</f>
        <v>Product 80</v>
      </c>
      <c r="H4745" s="22">
        <v>3</v>
      </c>
      <c r="I4745" s="9">
        <f>VLOOKUP('Consolidtaed Data'!$B8100,[1]Products!$A:$G,4,0)</f>
        <v>1119</v>
      </c>
      <c r="J4745" s="9">
        <f>VLOOKUP('Consolidtaed Data'!$B8100,[1]Products!$A:$G,3,0)</f>
        <v>683</v>
      </c>
      <c r="K4745" s="9">
        <f>'Consolidtaed Data'!$J8100*'Consolidtaed Data'!$H8100</f>
        <v>1305</v>
      </c>
      <c r="L4745" s="9">
        <f>'Consolidtaed Data'!$I8100*'Consolidtaed Data'!$H8100</f>
        <v>1812</v>
      </c>
      <c r="M4745" s="9">
        <f>'Consolidtaed Data'!$L8100-'Consolidtaed Data'!$K8100</f>
        <v>368</v>
      </c>
      <c r="N4745" s="9" t="str">
        <f>VLOOKUP('Consolidtaed Data'!$C8100,[1]Locations!$A:$O,2,0)</f>
        <v>Corona</v>
      </c>
      <c r="O4745" s="9" t="str">
        <f>VLOOKUP('Consolidtaed Data'!$D8100,'[1]Sales People'!$A:$B,2,0)</f>
        <v>Eugene Holmes</v>
      </c>
      <c r="P4745" s="9" t="str">
        <f>VLOOKUP('Consolidtaed Data'!$E8100,[1]Customers!$A:$B,2,0)</f>
        <v>Brandon Martin</v>
      </c>
      <c r="Q4745" s="11">
        <f>WEEKDAY('Consolidtaed Data'!$F8100)</f>
        <v>4</v>
      </c>
      <c r="R4745" s="9">
        <f>MONTH('Consolidtaed Data'!$F8100)</f>
        <v>9</v>
      </c>
      <c r="S4745" s="9" t="str">
        <f>TEXT(Table3[[#This Row],[Purchase Date]],"MMMM")</f>
        <v>December</v>
      </c>
      <c r="T4745" s="9">
        <f>YEAR('Consolidtaed Data'!$F8100)</f>
        <v>2021</v>
      </c>
    </row>
    <row r="4746" spans="1:20" x14ac:dyDescent="0.3">
      <c r="A4746" s="9" t="s">
        <v>5769</v>
      </c>
      <c r="B4746" s="9" t="s">
        <v>238</v>
      </c>
      <c r="C4746" s="9" t="s">
        <v>45</v>
      </c>
      <c r="D4746" s="9" t="s">
        <v>22</v>
      </c>
      <c r="E4746" s="9" t="s">
        <v>1293</v>
      </c>
      <c r="F4746" s="10">
        <v>44179</v>
      </c>
      <c r="G4746" s="10" t="str">
        <f>VLOOKUP(Table3[[#This Row],[Product ID]],[1]Products!$A:$G,2,0)</f>
        <v>Product 49</v>
      </c>
      <c r="H4746" s="22">
        <v>2</v>
      </c>
      <c r="I4746" s="9">
        <f>VLOOKUP('Consolidtaed Data'!$B9616,[1]Products!$A:$G,4,0)</f>
        <v>2241</v>
      </c>
      <c r="J4746" s="9">
        <f>VLOOKUP('Consolidtaed Data'!$B9616,[1]Products!$A:$G,3,0)</f>
        <v>1367</v>
      </c>
      <c r="K4746" s="9">
        <f>'Consolidtaed Data'!$J9616*'Consolidtaed Data'!$H9616</f>
        <v>84</v>
      </c>
      <c r="L4746" s="9">
        <f>'Consolidtaed Data'!$I9616*'Consolidtaed Data'!$H9616</f>
        <v>123</v>
      </c>
      <c r="M4746" s="9">
        <f>'Consolidtaed Data'!$L9616-'Consolidtaed Data'!$K9616</f>
        <v>180</v>
      </c>
      <c r="N4746" s="9" t="str">
        <f>VLOOKUP('Consolidtaed Data'!$C9616,[1]Locations!$A:$O,2,0)</f>
        <v>Murrieta</v>
      </c>
      <c r="O4746" s="9" t="str">
        <f>VLOOKUP('Consolidtaed Data'!$D9616,'[1]Sales People'!$A:$B,2,0)</f>
        <v>Ernest Wagner</v>
      </c>
      <c r="P4746" s="9" t="str">
        <f>VLOOKUP('Consolidtaed Data'!$E9616,[1]Customers!$A:$B,2,0)</f>
        <v>Todd Watson</v>
      </c>
      <c r="Q4746" s="11">
        <f>WEEKDAY('Consolidtaed Data'!$F9616)</f>
        <v>2</v>
      </c>
      <c r="R4746" s="9">
        <f>MONTH('Consolidtaed Data'!$F9616)</f>
        <v>12</v>
      </c>
      <c r="S4746" s="9" t="str">
        <f>TEXT(Table3[[#This Row],[Purchase Date]],"MMMM")</f>
        <v>December</v>
      </c>
      <c r="T4746" s="9">
        <f>YEAR('Consolidtaed Data'!$F9616)</f>
        <v>2021</v>
      </c>
    </row>
    <row r="4747" spans="1:20" x14ac:dyDescent="0.3">
      <c r="A4747" s="9" t="s">
        <v>5770</v>
      </c>
      <c r="B4747" s="9" t="s">
        <v>168</v>
      </c>
      <c r="C4747" s="9" t="s">
        <v>82</v>
      </c>
      <c r="D4747" s="9" t="s">
        <v>193</v>
      </c>
      <c r="E4747" s="9" t="s">
        <v>2164</v>
      </c>
      <c r="F4747" s="10">
        <v>44180</v>
      </c>
      <c r="G4747" s="10" t="str">
        <f>VLOOKUP(Table3[[#This Row],[Product ID]],[1]Products!$A:$G,2,0)</f>
        <v>Product 26</v>
      </c>
      <c r="H4747" s="22">
        <v>2</v>
      </c>
      <c r="I4747" s="9">
        <f>VLOOKUP('Consolidtaed Data'!$B4744,[1]Products!$A:$G,4,0)</f>
        <v>1967</v>
      </c>
      <c r="J4747" s="9">
        <f>VLOOKUP('Consolidtaed Data'!$B4744,[1]Products!$A:$G,3,0)</f>
        <v>1397</v>
      </c>
      <c r="K4747" s="9">
        <f>'Consolidtaed Data'!$J4744*'Consolidtaed Data'!$H4744</f>
        <v>910</v>
      </c>
      <c r="L4747" s="9">
        <f>'Consolidtaed Data'!$I4744*'Consolidtaed Data'!$H4744</f>
        <v>1598</v>
      </c>
      <c r="M4747" s="9">
        <f>'Consolidtaed Data'!$L4744-'Consolidtaed Data'!$K4744</f>
        <v>87</v>
      </c>
      <c r="N4747" s="9" t="str">
        <f>VLOOKUP('Consolidtaed Data'!$C4744,[1]Locations!$A:$O,2,0)</f>
        <v>Fontana</v>
      </c>
      <c r="O4747" s="9" t="str">
        <f>VLOOKUP('Consolidtaed Data'!$D4744,'[1]Sales People'!$A:$B,2,0)</f>
        <v>Charles Harper</v>
      </c>
      <c r="P4747" s="9" t="str">
        <f>VLOOKUP('Consolidtaed Data'!$E4744,[1]Customers!$A:$B,2,0)</f>
        <v>Michael Allen</v>
      </c>
      <c r="Q4747" s="11">
        <f>WEEKDAY('Consolidtaed Data'!$F4744)</f>
        <v>2</v>
      </c>
      <c r="R4747" s="9">
        <f>MONTH('Consolidtaed Data'!$F4744)</f>
        <v>12</v>
      </c>
      <c r="S4747" s="9" t="str">
        <f>TEXT(Table3[[#This Row],[Purchase Date]],"MMMM")</f>
        <v>December</v>
      </c>
      <c r="T4747" s="9">
        <f>YEAR('Consolidtaed Data'!$F4744)</f>
        <v>2020</v>
      </c>
    </row>
    <row r="4748" spans="1:20" x14ac:dyDescent="0.3">
      <c r="A4748" s="9" t="s">
        <v>5771</v>
      </c>
      <c r="B4748" s="9" t="s">
        <v>238</v>
      </c>
      <c r="C4748" s="9" t="s">
        <v>12</v>
      </c>
      <c r="D4748" s="9" t="s">
        <v>80</v>
      </c>
      <c r="E4748" s="9" t="s">
        <v>348</v>
      </c>
      <c r="F4748" s="10">
        <v>44180</v>
      </c>
      <c r="G4748" s="10" t="str">
        <f>VLOOKUP(Table3[[#This Row],[Product ID]],[1]Products!$A:$G,2,0)</f>
        <v>Product 49</v>
      </c>
      <c r="H4748" s="22">
        <v>1</v>
      </c>
      <c r="I4748" s="9">
        <f>VLOOKUP('Consolidtaed Data'!$B5021,[1]Products!$A:$G,4,0)</f>
        <v>1826</v>
      </c>
      <c r="J4748" s="9">
        <f>VLOOKUP('Consolidtaed Data'!$B5021,[1]Products!$A:$G,3,0)</f>
        <v>1443</v>
      </c>
      <c r="K4748" s="9">
        <f>'Consolidtaed Data'!$J5021*'Consolidtaed Data'!$H5021</f>
        <v>5180</v>
      </c>
      <c r="L4748" s="9">
        <f>'Consolidtaed Data'!$I5021*'Consolidtaed Data'!$H5021</f>
        <v>6556</v>
      </c>
      <c r="M4748" s="9">
        <f>'Consolidtaed Data'!$L5021-'Consolidtaed Data'!$K5021</f>
        <v>613</v>
      </c>
      <c r="N4748" s="9" t="str">
        <f>VLOOKUP('Consolidtaed Data'!$C5021,[1]Locations!$A:$O,2,0)</f>
        <v>Norwalk</v>
      </c>
      <c r="O4748" s="9" t="str">
        <f>VLOOKUP('Consolidtaed Data'!$D5021,'[1]Sales People'!$A:$B,2,0)</f>
        <v>Brian Hansen</v>
      </c>
      <c r="P4748" s="9" t="str">
        <f>VLOOKUP('Consolidtaed Data'!$E5021,[1]Customers!$A:$B,2,0)</f>
        <v>Peter Meyer</v>
      </c>
      <c r="Q4748" s="11">
        <f>WEEKDAY('Consolidtaed Data'!$F5021)</f>
        <v>2</v>
      </c>
      <c r="R4748" s="9">
        <f>MONTH('Consolidtaed Data'!$F5021)</f>
        <v>1</v>
      </c>
      <c r="S4748" s="9" t="str">
        <f>TEXT(Table3[[#This Row],[Purchase Date]],"MMMM")</f>
        <v>December</v>
      </c>
      <c r="T4748" s="9">
        <f>YEAR('Consolidtaed Data'!$F5021)</f>
        <v>2021</v>
      </c>
    </row>
    <row r="4749" spans="1:20" x14ac:dyDescent="0.3">
      <c r="A4749" s="9" t="s">
        <v>5772</v>
      </c>
      <c r="B4749" s="9" t="s">
        <v>340</v>
      </c>
      <c r="C4749" s="9" t="s">
        <v>289</v>
      </c>
      <c r="D4749" s="9" t="s">
        <v>91</v>
      </c>
      <c r="E4749" s="9" t="s">
        <v>2303</v>
      </c>
      <c r="F4749" s="10">
        <v>44180</v>
      </c>
      <c r="G4749" s="10" t="str">
        <f>VLOOKUP(Table3[[#This Row],[Product ID]],[1]Products!$A:$G,2,0)</f>
        <v>Product 34</v>
      </c>
      <c r="H4749" s="22">
        <v>1</v>
      </c>
      <c r="I4749" s="9">
        <f>VLOOKUP('Consolidtaed Data'!$B5418,[1]Products!$A:$G,4,0)</f>
        <v>1494</v>
      </c>
      <c r="J4749" s="9">
        <f>VLOOKUP('Consolidtaed Data'!$B5418,[1]Products!$A:$G,3,0)</f>
        <v>971</v>
      </c>
      <c r="K4749" s="9">
        <f>'Consolidtaed Data'!$J5418*'Consolidtaed Data'!$H5418</f>
        <v>2610</v>
      </c>
      <c r="L4749" s="9">
        <f>'Consolidtaed Data'!$I5418*'Consolidtaed Data'!$H5418</f>
        <v>3624</v>
      </c>
      <c r="M4749" s="9">
        <f>'Consolidtaed Data'!$L5418-'Consolidtaed Data'!$K5418</f>
        <v>1104</v>
      </c>
      <c r="N4749" s="9" t="str">
        <f>VLOOKUP('Consolidtaed Data'!$C5418,[1]Locations!$A:$O,2,0)</f>
        <v>Rialto</v>
      </c>
      <c r="O4749" s="9" t="str">
        <f>VLOOKUP('Consolidtaed Data'!$D5418,'[1]Sales People'!$A:$B,2,0)</f>
        <v>Joshua Taylor</v>
      </c>
      <c r="P4749" s="9" t="str">
        <f>VLOOKUP('Consolidtaed Data'!$E5418,[1]Customers!$A:$B,2,0)</f>
        <v>Howard Harrison</v>
      </c>
      <c r="Q4749" s="11">
        <f>WEEKDAY('Consolidtaed Data'!$F5418)</f>
        <v>5</v>
      </c>
      <c r="R4749" s="9">
        <f>MONTH('Consolidtaed Data'!$F5418)</f>
        <v>2</v>
      </c>
      <c r="S4749" s="9" t="str">
        <f>TEXT(Table3[[#This Row],[Purchase Date]],"MMMM")</f>
        <v>December</v>
      </c>
      <c r="T4749" s="9">
        <f>YEAR('Consolidtaed Data'!$F5418)</f>
        <v>2021</v>
      </c>
    </row>
    <row r="4750" spans="1:20" x14ac:dyDescent="0.3">
      <c r="A4750" s="9" t="s">
        <v>5773</v>
      </c>
      <c r="B4750" s="9" t="s">
        <v>116</v>
      </c>
      <c r="C4750" s="9" t="s">
        <v>412</v>
      </c>
      <c r="D4750" s="9" t="s">
        <v>26</v>
      </c>
      <c r="E4750" s="9" t="s">
        <v>1545</v>
      </c>
      <c r="F4750" s="10">
        <v>44180</v>
      </c>
      <c r="G4750" s="10" t="str">
        <f>VLOOKUP(Table3[[#This Row],[Product ID]],[1]Products!$A:$G,2,0)</f>
        <v>Product 55</v>
      </c>
      <c r="H4750" s="22">
        <v>2</v>
      </c>
      <c r="I4750" s="9">
        <f>VLOOKUP('Consolidtaed Data'!$B5694,[1]Products!$A:$G,4,0)</f>
        <v>818</v>
      </c>
      <c r="J4750" s="9">
        <f>VLOOKUP('Consolidtaed Data'!$B5694,[1]Products!$A:$G,3,0)</f>
        <v>450</v>
      </c>
      <c r="K4750" s="9">
        <f>'Consolidtaed Data'!$J5694*'Consolidtaed Data'!$H5694</f>
        <v>1108</v>
      </c>
      <c r="L4750" s="9">
        <f>'Consolidtaed Data'!$I5694*'Consolidtaed Data'!$H5694</f>
        <v>1351</v>
      </c>
      <c r="M4750" s="9">
        <f>'Consolidtaed Data'!$L5694-'Consolidtaed Data'!$K5694</f>
        <v>825</v>
      </c>
      <c r="N4750" s="9" t="str">
        <f>VLOOKUP('Consolidtaed Data'!$C5694,[1]Locations!$A:$O,2,0)</f>
        <v>Chula Vista</v>
      </c>
      <c r="O4750" s="9" t="str">
        <f>VLOOKUP('Consolidtaed Data'!$D5694,'[1]Sales People'!$A:$B,2,0)</f>
        <v>Joe Sims</v>
      </c>
      <c r="P4750" s="9" t="str">
        <f>VLOOKUP('Consolidtaed Data'!$E5694,[1]Customers!$A:$B,2,0)</f>
        <v>Fred Russell</v>
      </c>
      <c r="Q4750" s="11">
        <f>WEEKDAY('Consolidtaed Data'!$F5694)</f>
        <v>4</v>
      </c>
      <c r="R4750" s="9">
        <f>MONTH('Consolidtaed Data'!$F5694)</f>
        <v>2</v>
      </c>
      <c r="S4750" s="9" t="str">
        <f>TEXT(Table3[[#This Row],[Purchase Date]],"MMMM")</f>
        <v>December</v>
      </c>
      <c r="T4750" s="9">
        <f>YEAR('Consolidtaed Data'!$F5694)</f>
        <v>2021</v>
      </c>
    </row>
    <row r="4751" spans="1:20" x14ac:dyDescent="0.3">
      <c r="A4751" s="9" t="s">
        <v>5774</v>
      </c>
      <c r="B4751" s="9" t="s">
        <v>71</v>
      </c>
      <c r="C4751" s="9" t="s">
        <v>462</v>
      </c>
      <c r="D4751" s="9" t="s">
        <v>46</v>
      </c>
      <c r="E4751" s="9" t="s">
        <v>892</v>
      </c>
      <c r="F4751" s="10">
        <v>44180</v>
      </c>
      <c r="G4751" s="10" t="str">
        <f>VLOOKUP(Table3[[#This Row],[Product ID]],[1]Products!$A:$G,2,0)</f>
        <v>Product 42</v>
      </c>
      <c r="H4751" s="22">
        <v>1</v>
      </c>
      <c r="I4751" s="9">
        <f>VLOOKUP('Consolidtaed Data'!$B6116,[1]Products!$A:$G,4,0)</f>
        <v>1351</v>
      </c>
      <c r="J4751" s="9">
        <f>VLOOKUP('Consolidtaed Data'!$B6116,[1]Products!$A:$G,3,0)</f>
        <v>1108</v>
      </c>
      <c r="K4751" s="9">
        <f>'Consolidtaed Data'!$J6116*'Consolidtaed Data'!$H6116</f>
        <v>1366</v>
      </c>
      <c r="L4751" s="9">
        <f>'Consolidtaed Data'!$I6116*'Consolidtaed Data'!$H6116</f>
        <v>2238</v>
      </c>
      <c r="M4751" s="9">
        <f>'Consolidtaed Data'!$L6116-'Consolidtaed Data'!$K6116</f>
        <v>1024</v>
      </c>
      <c r="N4751" s="9" t="str">
        <f>VLOOKUP('Consolidtaed Data'!$C6116,[1]Locations!$A:$O,2,0)</f>
        <v>Rancho Cucamonga</v>
      </c>
      <c r="O4751" s="9" t="str">
        <f>VLOOKUP('Consolidtaed Data'!$D6116,'[1]Sales People'!$A:$B,2,0)</f>
        <v>Brian Davis</v>
      </c>
      <c r="P4751" s="9" t="str">
        <f>VLOOKUP('Consolidtaed Data'!$E6116,[1]Customers!$A:$B,2,0)</f>
        <v>Eric Ward</v>
      </c>
      <c r="Q4751" s="11">
        <f>WEEKDAY('Consolidtaed Data'!$F6116)</f>
        <v>1</v>
      </c>
      <c r="R4751" s="9">
        <f>MONTH('Consolidtaed Data'!$F6116)</f>
        <v>4</v>
      </c>
      <c r="S4751" s="9" t="str">
        <f>TEXT(Table3[[#This Row],[Purchase Date]],"MMMM")</f>
        <v>December</v>
      </c>
      <c r="T4751" s="9">
        <f>YEAR('Consolidtaed Data'!$F6116)</f>
        <v>2021</v>
      </c>
    </row>
    <row r="4752" spans="1:20" x14ac:dyDescent="0.3">
      <c r="A4752" s="9" t="s">
        <v>5775</v>
      </c>
      <c r="B4752" s="9" t="s">
        <v>20</v>
      </c>
      <c r="C4752" s="9" t="s">
        <v>178</v>
      </c>
      <c r="D4752" s="9" t="s">
        <v>64</v>
      </c>
      <c r="E4752" s="9" t="s">
        <v>1877</v>
      </c>
      <c r="F4752" s="10">
        <v>44180</v>
      </c>
      <c r="G4752" s="10" t="str">
        <f>VLOOKUP(Table3[[#This Row],[Product ID]],[1]Products!$A:$G,2,0)</f>
        <v>Product 98</v>
      </c>
      <c r="H4752" s="22">
        <v>2</v>
      </c>
      <c r="I4752" s="9">
        <f>VLOOKUP('Consolidtaed Data'!$B6173,[1]Products!$A:$G,4,0)</f>
        <v>1587</v>
      </c>
      <c r="J4752" s="9">
        <f>VLOOKUP('Consolidtaed Data'!$B6173,[1]Products!$A:$G,3,0)</f>
        <v>1301</v>
      </c>
      <c r="K4752" s="9">
        <f>'Consolidtaed Data'!$J6173*'Consolidtaed Data'!$H6173</f>
        <v>1330</v>
      </c>
      <c r="L4752" s="9">
        <f>'Consolidtaed Data'!$I6173*'Consolidtaed Data'!$H6173</f>
        <v>2556</v>
      </c>
      <c r="M4752" s="9">
        <f>'Consolidtaed Data'!$L6173-'Consolidtaed Data'!$K6173</f>
        <v>606</v>
      </c>
      <c r="N4752" s="9" t="str">
        <f>VLOOKUP('Consolidtaed Data'!$C6173,[1]Locations!$A:$O,2,0)</f>
        <v>Berkeley</v>
      </c>
      <c r="O4752" s="9" t="str">
        <f>VLOOKUP('Consolidtaed Data'!$D6173,'[1]Sales People'!$A:$B,2,0)</f>
        <v>Roger Ramos</v>
      </c>
      <c r="P4752" s="9" t="str">
        <f>VLOOKUP('Consolidtaed Data'!$E6173,[1]Customers!$A:$B,2,0)</f>
        <v>Jesse Castillo</v>
      </c>
      <c r="Q4752" s="11">
        <f>WEEKDAY('Consolidtaed Data'!$F6173)</f>
        <v>5</v>
      </c>
      <c r="R4752" s="9">
        <f>MONTH('Consolidtaed Data'!$F6173)</f>
        <v>4</v>
      </c>
      <c r="S4752" s="9" t="str">
        <f>TEXT(Table3[[#This Row],[Purchase Date]],"MMMM")</f>
        <v>December</v>
      </c>
      <c r="T4752" s="9">
        <f>YEAR('Consolidtaed Data'!$F6173)</f>
        <v>2021</v>
      </c>
    </row>
    <row r="4753" spans="1:20" x14ac:dyDescent="0.3">
      <c r="A4753" s="9" t="s">
        <v>5776</v>
      </c>
      <c r="B4753" s="9" t="s">
        <v>151</v>
      </c>
      <c r="C4753" s="9" t="s">
        <v>152</v>
      </c>
      <c r="D4753" s="9" t="s">
        <v>43</v>
      </c>
      <c r="E4753" s="9" t="s">
        <v>314</v>
      </c>
      <c r="F4753" s="10">
        <v>44180</v>
      </c>
      <c r="G4753" s="10" t="str">
        <f>VLOOKUP(Table3[[#This Row],[Product ID]],[1]Products!$A:$G,2,0)</f>
        <v>Product 94</v>
      </c>
      <c r="H4753" s="22">
        <v>3</v>
      </c>
      <c r="I4753" s="9">
        <f>VLOOKUP('Consolidtaed Data'!$B6271,[1]Products!$A:$G,4,0)</f>
        <v>800</v>
      </c>
      <c r="J4753" s="9">
        <f>VLOOKUP('Consolidtaed Data'!$B6271,[1]Products!$A:$G,3,0)</f>
        <v>536</v>
      </c>
      <c r="K4753" s="9">
        <f>'Consolidtaed Data'!$J6271*'Consolidtaed Data'!$H6271</f>
        <v>154</v>
      </c>
      <c r="L4753" s="9">
        <f>'Consolidtaed Data'!$I6271*'Consolidtaed Data'!$H6271</f>
        <v>203</v>
      </c>
      <c r="M4753" s="9">
        <f>'Consolidtaed Data'!$L6271-'Consolidtaed Data'!$K6271</f>
        <v>792</v>
      </c>
      <c r="N4753" s="9" t="str">
        <f>VLOOKUP('Consolidtaed Data'!$C6271,[1]Locations!$A:$O,2,0)</f>
        <v>Inglewood</v>
      </c>
      <c r="O4753" s="9" t="str">
        <f>VLOOKUP('Consolidtaed Data'!$D6271,'[1]Sales People'!$A:$B,2,0)</f>
        <v>Ryan Butler</v>
      </c>
      <c r="P4753" s="9" t="str">
        <f>VLOOKUP('Consolidtaed Data'!$E6271,[1]Customers!$A:$B,2,0)</f>
        <v>Howard Moore</v>
      </c>
      <c r="Q4753" s="11">
        <f>WEEKDAY('Consolidtaed Data'!$F6271)</f>
        <v>4</v>
      </c>
      <c r="R4753" s="9">
        <f>MONTH('Consolidtaed Data'!$F6271)</f>
        <v>4</v>
      </c>
      <c r="S4753" s="9" t="str">
        <f>TEXT(Table3[[#This Row],[Purchase Date]],"MMMM")</f>
        <v>December</v>
      </c>
      <c r="T4753" s="9">
        <f>YEAR('Consolidtaed Data'!$F6271)</f>
        <v>2021</v>
      </c>
    </row>
    <row r="4754" spans="1:20" x14ac:dyDescent="0.3">
      <c r="A4754" s="9" t="s">
        <v>5777</v>
      </c>
      <c r="B4754" s="9" t="s">
        <v>238</v>
      </c>
      <c r="C4754" s="9" t="s">
        <v>192</v>
      </c>
      <c r="D4754" s="9" t="s">
        <v>402</v>
      </c>
      <c r="E4754" s="9" t="s">
        <v>919</v>
      </c>
      <c r="F4754" s="10">
        <v>44180</v>
      </c>
      <c r="G4754" s="10" t="str">
        <f>VLOOKUP(Table3[[#This Row],[Product ID]],[1]Products!$A:$G,2,0)</f>
        <v>Product 49</v>
      </c>
      <c r="H4754" s="22">
        <v>1</v>
      </c>
      <c r="I4754" s="9">
        <f>VLOOKUP('Consolidtaed Data'!$B6450,[1]Products!$A:$G,4,0)</f>
        <v>136</v>
      </c>
      <c r="J4754" s="9">
        <f>VLOOKUP('Consolidtaed Data'!$B6450,[1]Products!$A:$G,3,0)</f>
        <v>72</v>
      </c>
      <c r="K4754" s="9">
        <f>'Consolidtaed Data'!$J6450*'Consolidtaed Data'!$H6450</f>
        <v>1944</v>
      </c>
      <c r="L4754" s="9">
        <f>'Consolidtaed Data'!$I6450*'Consolidtaed Data'!$H6450</f>
        <v>2313</v>
      </c>
      <c r="M4754" s="9">
        <f>'Consolidtaed Data'!$L6450-'Consolidtaed Data'!$K6450</f>
        <v>48</v>
      </c>
      <c r="N4754" s="9" t="str">
        <f>VLOOKUP('Consolidtaed Data'!$C6450,[1]Locations!$A:$O,2,0)</f>
        <v>Sunnyvale</v>
      </c>
      <c r="O4754" s="9" t="str">
        <f>VLOOKUP('Consolidtaed Data'!$D6450,'[1]Sales People'!$A:$B,2,0)</f>
        <v>Jimmy Young</v>
      </c>
      <c r="P4754" s="9" t="str">
        <f>VLOOKUP('Consolidtaed Data'!$E6450,[1]Customers!$A:$B,2,0)</f>
        <v>Craig Wright</v>
      </c>
      <c r="Q4754" s="11">
        <f>WEEKDAY('Consolidtaed Data'!$F6450)</f>
        <v>4</v>
      </c>
      <c r="R4754" s="9">
        <f>MONTH('Consolidtaed Data'!$F6450)</f>
        <v>5</v>
      </c>
      <c r="S4754" s="9" t="str">
        <f>TEXT(Table3[[#This Row],[Purchase Date]],"MMMM")</f>
        <v>December</v>
      </c>
      <c r="T4754" s="9">
        <f>YEAR('Consolidtaed Data'!$F6450)</f>
        <v>2021</v>
      </c>
    </row>
    <row r="4755" spans="1:20" x14ac:dyDescent="0.3">
      <c r="A4755" s="9" t="s">
        <v>5778</v>
      </c>
      <c r="B4755" s="9" t="s">
        <v>981</v>
      </c>
      <c r="C4755" s="9" t="s">
        <v>319</v>
      </c>
      <c r="D4755" s="9" t="s">
        <v>87</v>
      </c>
      <c r="E4755" s="9" t="s">
        <v>69</v>
      </c>
      <c r="F4755" s="10">
        <v>44180</v>
      </c>
      <c r="G4755" s="10" t="str">
        <f>VLOOKUP(Table3[[#This Row],[Product ID]],[1]Products!$A:$G,2,0)</f>
        <v>Product 3</v>
      </c>
      <c r="H4755" s="22">
        <v>2</v>
      </c>
      <c r="I4755" s="9">
        <f>VLOOKUP('Consolidtaed Data'!$B7311,[1]Products!$A:$G,4,0)</f>
        <v>1887</v>
      </c>
      <c r="J4755" s="9">
        <f>VLOOKUP('Consolidtaed Data'!$B7311,[1]Products!$A:$G,3,0)</f>
        <v>1378</v>
      </c>
      <c r="K4755" s="9">
        <f>'Consolidtaed Data'!$J7311*'Consolidtaed Data'!$H7311</f>
        <v>154</v>
      </c>
      <c r="L4755" s="9">
        <f>'Consolidtaed Data'!$I7311*'Consolidtaed Data'!$H7311</f>
        <v>203</v>
      </c>
      <c r="M4755" s="9">
        <f>'Consolidtaed Data'!$L7311-'Consolidtaed Data'!$K7311</f>
        <v>1569</v>
      </c>
      <c r="N4755" s="9" t="str">
        <f>VLOOKUP('Consolidtaed Data'!$C7311,[1]Locations!$A:$O,2,0)</f>
        <v>Downey</v>
      </c>
      <c r="O4755" s="9" t="str">
        <f>VLOOKUP('Consolidtaed Data'!$D7311,'[1]Sales People'!$A:$B,2,0)</f>
        <v>Scott Clark</v>
      </c>
      <c r="P4755" s="9" t="str">
        <f>VLOOKUP('Consolidtaed Data'!$E7311,[1]Customers!$A:$B,2,0)</f>
        <v>Kevin Campbell</v>
      </c>
      <c r="Q4755" s="11">
        <f>WEEKDAY('Consolidtaed Data'!$F7311)</f>
        <v>6</v>
      </c>
      <c r="R4755" s="9">
        <f>MONTH('Consolidtaed Data'!$F7311)</f>
        <v>7</v>
      </c>
      <c r="S4755" s="9" t="str">
        <f>TEXT(Table3[[#This Row],[Purchase Date]],"MMMM")</f>
        <v>December</v>
      </c>
      <c r="T4755" s="9">
        <f>YEAR('Consolidtaed Data'!$F7311)</f>
        <v>2021</v>
      </c>
    </row>
    <row r="4756" spans="1:20" x14ac:dyDescent="0.3">
      <c r="A4756" s="9" t="s">
        <v>5779</v>
      </c>
      <c r="B4756" s="9" t="s">
        <v>219</v>
      </c>
      <c r="C4756" s="9" t="s">
        <v>205</v>
      </c>
      <c r="D4756" s="9" t="s">
        <v>329</v>
      </c>
      <c r="E4756" s="9" t="s">
        <v>1736</v>
      </c>
      <c r="F4756" s="10">
        <v>44180</v>
      </c>
      <c r="G4756" s="10" t="str">
        <f>VLOOKUP(Table3[[#This Row],[Product ID]],[1]Products!$A:$G,2,0)</f>
        <v>Product 35</v>
      </c>
      <c r="H4756" s="22">
        <v>4</v>
      </c>
      <c r="I4756" s="9">
        <f>VLOOKUP('Consolidtaed Data'!$B7618,[1]Products!$A:$G,4,0)</f>
        <v>2353</v>
      </c>
      <c r="J4756" s="9">
        <f>VLOOKUP('Consolidtaed Data'!$B7618,[1]Products!$A:$G,3,0)</f>
        <v>1788</v>
      </c>
      <c r="K4756" s="9">
        <f>'Consolidtaed Data'!$J7618*'Consolidtaed Data'!$H7618</f>
        <v>478</v>
      </c>
      <c r="L4756" s="9">
        <f>'Consolidtaed Data'!$I7618*'Consolidtaed Data'!$H7618</f>
        <v>886</v>
      </c>
      <c r="M4756" s="9">
        <f>'Consolidtaed Data'!$L7618-'Consolidtaed Data'!$K7618</f>
        <v>447</v>
      </c>
      <c r="N4756" s="9" t="str">
        <f>VLOOKUP('Consolidtaed Data'!$C7618,[1]Locations!$A:$O,2,0)</f>
        <v>Downey</v>
      </c>
      <c r="O4756" s="9" t="str">
        <f>VLOOKUP('Consolidtaed Data'!$D7618,'[1]Sales People'!$A:$B,2,0)</f>
        <v>Fred Robertson</v>
      </c>
      <c r="P4756" s="9" t="str">
        <f>VLOOKUP('Consolidtaed Data'!$E7618,[1]Customers!$A:$B,2,0)</f>
        <v>Ronald Bradley</v>
      </c>
      <c r="Q4756" s="11">
        <f>WEEKDAY('Consolidtaed Data'!$F7618)</f>
        <v>2</v>
      </c>
      <c r="R4756" s="9">
        <f>MONTH('Consolidtaed Data'!$F7618)</f>
        <v>8</v>
      </c>
      <c r="S4756" s="9" t="str">
        <f>TEXT(Table3[[#This Row],[Purchase Date]],"MMMM")</f>
        <v>December</v>
      </c>
      <c r="T4756" s="9">
        <f>YEAR('Consolidtaed Data'!$F7618)</f>
        <v>2021</v>
      </c>
    </row>
    <row r="4757" spans="1:20" x14ac:dyDescent="0.3">
      <c r="A4757" s="9" t="s">
        <v>5780</v>
      </c>
      <c r="B4757" s="9" t="s">
        <v>151</v>
      </c>
      <c r="C4757" s="9" t="s">
        <v>186</v>
      </c>
      <c r="D4757" s="9" t="s">
        <v>402</v>
      </c>
      <c r="E4757" s="9" t="s">
        <v>117</v>
      </c>
      <c r="F4757" s="10">
        <v>44180</v>
      </c>
      <c r="G4757" s="10" t="str">
        <f>VLOOKUP(Table3[[#This Row],[Product ID]],[1]Products!$A:$G,2,0)</f>
        <v>Product 94</v>
      </c>
      <c r="H4757" s="22">
        <v>2</v>
      </c>
      <c r="I4757" s="9">
        <f>VLOOKUP('Consolidtaed Data'!$B7619,[1]Products!$A:$G,4,0)</f>
        <v>596</v>
      </c>
      <c r="J4757" s="9">
        <f>VLOOKUP('Consolidtaed Data'!$B7619,[1]Products!$A:$G,3,0)</f>
        <v>358</v>
      </c>
      <c r="K4757" s="9">
        <f>'Consolidtaed Data'!$J7619*'Consolidtaed Data'!$H7619</f>
        <v>1054</v>
      </c>
      <c r="L4757" s="9">
        <f>'Consolidtaed Data'!$I7619*'Consolidtaed Data'!$H7619</f>
        <v>1405</v>
      </c>
      <c r="M4757" s="9">
        <f>'Consolidtaed Data'!$L7619-'Consolidtaed Data'!$K7619</f>
        <v>264</v>
      </c>
      <c r="N4757" s="9" t="str">
        <f>VLOOKUP('Consolidtaed Data'!$C7619,[1]Locations!$A:$O,2,0)</f>
        <v>San Bernardino</v>
      </c>
      <c r="O4757" s="9" t="str">
        <f>VLOOKUP('Consolidtaed Data'!$D7619,'[1]Sales People'!$A:$B,2,0)</f>
        <v>Ryan Welch</v>
      </c>
      <c r="P4757" s="9" t="str">
        <f>VLOOKUP('Consolidtaed Data'!$E7619,[1]Customers!$A:$B,2,0)</f>
        <v>Dennis Scott</v>
      </c>
      <c r="Q4757" s="11">
        <f>WEEKDAY('Consolidtaed Data'!$F7619)</f>
        <v>2</v>
      </c>
      <c r="R4757" s="9">
        <f>MONTH('Consolidtaed Data'!$F7619)</f>
        <v>8</v>
      </c>
      <c r="S4757" s="9" t="str">
        <f>TEXT(Table3[[#This Row],[Purchase Date]],"MMMM")</f>
        <v>December</v>
      </c>
      <c r="T4757" s="9">
        <f>YEAR('Consolidtaed Data'!$F7619)</f>
        <v>2021</v>
      </c>
    </row>
    <row r="4758" spans="1:20" x14ac:dyDescent="0.3">
      <c r="A4758" s="9" t="s">
        <v>5781</v>
      </c>
      <c r="B4758" s="9" t="s">
        <v>116</v>
      </c>
      <c r="C4758" s="9" t="s">
        <v>635</v>
      </c>
      <c r="D4758" s="9" t="s">
        <v>68</v>
      </c>
      <c r="E4758" s="9" t="s">
        <v>578</v>
      </c>
      <c r="F4758" s="10">
        <v>44180</v>
      </c>
      <c r="G4758" s="10" t="str">
        <f>VLOOKUP(Table3[[#This Row],[Product ID]],[1]Products!$A:$G,2,0)</f>
        <v>Product 55</v>
      </c>
      <c r="H4758" s="22">
        <v>1</v>
      </c>
      <c r="I4758" s="9">
        <f>VLOOKUP('Consolidtaed Data'!$B7879,[1]Products!$A:$G,4,0)</f>
        <v>1414</v>
      </c>
      <c r="J4758" s="9">
        <f>VLOOKUP('Consolidtaed Data'!$B7879,[1]Products!$A:$G,3,0)</f>
        <v>962</v>
      </c>
      <c r="K4758" s="9">
        <f>'Consolidtaed Data'!$J7879*'Consolidtaed Data'!$H7879</f>
        <v>1230</v>
      </c>
      <c r="L4758" s="9">
        <f>'Consolidtaed Data'!$I7879*'Consolidtaed Data'!$H7879</f>
        <v>1783</v>
      </c>
      <c r="M4758" s="9">
        <f>'Consolidtaed Data'!$L7879-'Consolidtaed Data'!$K7879</f>
        <v>13</v>
      </c>
      <c r="N4758" s="9" t="str">
        <f>VLOOKUP('Consolidtaed Data'!$C7879,[1]Locations!$A:$O,2,0)</f>
        <v>San Mateo</v>
      </c>
      <c r="O4758" s="9" t="str">
        <f>VLOOKUP('Consolidtaed Data'!$D7879,'[1]Sales People'!$A:$B,2,0)</f>
        <v>Martin Perry</v>
      </c>
      <c r="P4758" s="9" t="str">
        <f>VLOOKUP('Consolidtaed Data'!$E7879,[1]Customers!$A:$B,2,0)</f>
        <v>Ralph Elliott</v>
      </c>
      <c r="Q4758" s="11">
        <f>WEEKDAY('Consolidtaed Data'!$F7879)</f>
        <v>7</v>
      </c>
      <c r="R4758" s="9">
        <f>MONTH('Consolidtaed Data'!$F7879)</f>
        <v>8</v>
      </c>
      <c r="S4758" s="9" t="str">
        <f>TEXT(Table3[[#This Row],[Purchase Date]],"MMMM")</f>
        <v>December</v>
      </c>
      <c r="T4758" s="9">
        <f>YEAR('Consolidtaed Data'!$F7879)</f>
        <v>2021</v>
      </c>
    </row>
    <row r="4759" spans="1:20" x14ac:dyDescent="0.3">
      <c r="A4759" s="9" t="s">
        <v>5782</v>
      </c>
      <c r="B4759" s="9" t="s">
        <v>71</v>
      </c>
      <c r="C4759" s="9" t="s">
        <v>249</v>
      </c>
      <c r="D4759" s="9" t="s">
        <v>73</v>
      </c>
      <c r="E4759" s="9" t="s">
        <v>1638</v>
      </c>
      <c r="F4759" s="10">
        <v>44180</v>
      </c>
      <c r="G4759" s="10" t="str">
        <f>VLOOKUP(Table3[[#This Row],[Product ID]],[1]Products!$A:$G,2,0)</f>
        <v>Product 42</v>
      </c>
      <c r="H4759" s="22">
        <v>3</v>
      </c>
      <c r="I4759" s="9">
        <f>VLOOKUP('Consolidtaed Data'!$B7885,[1]Products!$A:$G,4,0)</f>
        <v>1077</v>
      </c>
      <c r="J4759" s="9">
        <f>VLOOKUP('Consolidtaed Data'!$B7885,[1]Products!$A:$G,3,0)</f>
        <v>732</v>
      </c>
      <c r="K4759" s="9">
        <f>'Consolidtaed Data'!$J7885*'Consolidtaed Data'!$H7885</f>
        <v>1230</v>
      </c>
      <c r="L4759" s="9">
        <f>'Consolidtaed Data'!$I7885*'Consolidtaed Data'!$H7885</f>
        <v>1783</v>
      </c>
      <c r="M4759" s="9">
        <f>'Consolidtaed Data'!$L7885-'Consolidtaed Data'!$K7885</f>
        <v>1024</v>
      </c>
      <c r="N4759" s="9" t="str">
        <f>VLOOKUP('Consolidtaed Data'!$C7885,[1]Locations!$A:$O,2,0)</f>
        <v>Orange</v>
      </c>
      <c r="O4759" s="9" t="str">
        <f>VLOOKUP('Consolidtaed Data'!$D7885,'[1]Sales People'!$A:$B,2,0)</f>
        <v>Ronald Reed</v>
      </c>
      <c r="P4759" s="9" t="str">
        <f>VLOOKUP('Consolidtaed Data'!$E7885,[1]Customers!$A:$B,2,0)</f>
        <v>Joe Coleman</v>
      </c>
      <c r="Q4759" s="11">
        <f>WEEKDAY('Consolidtaed Data'!$F7885)</f>
        <v>1</v>
      </c>
      <c r="R4759" s="9">
        <f>MONTH('Consolidtaed Data'!$F7885)</f>
        <v>8</v>
      </c>
      <c r="S4759" s="9" t="str">
        <f>TEXT(Table3[[#This Row],[Purchase Date]],"MMMM")</f>
        <v>December</v>
      </c>
      <c r="T4759" s="9">
        <f>YEAR('Consolidtaed Data'!$F7885)</f>
        <v>2021</v>
      </c>
    </row>
    <row r="4760" spans="1:20" x14ac:dyDescent="0.3">
      <c r="A4760" s="9" t="s">
        <v>5783</v>
      </c>
      <c r="B4760" s="9" t="s">
        <v>393</v>
      </c>
      <c r="C4760" s="9" t="s">
        <v>331</v>
      </c>
      <c r="D4760" s="9" t="s">
        <v>100</v>
      </c>
      <c r="E4760" s="9" t="s">
        <v>2747</v>
      </c>
      <c r="F4760" s="10">
        <v>44180</v>
      </c>
      <c r="G4760" s="10" t="str">
        <f>VLOOKUP(Table3[[#This Row],[Product ID]],[1]Products!$A:$G,2,0)</f>
        <v>Product 84</v>
      </c>
      <c r="H4760" s="22">
        <v>1</v>
      </c>
      <c r="I4760" s="9">
        <f>VLOOKUP('Consolidtaed Data'!$B8011,[1]Products!$A:$G,4,0)</f>
        <v>95</v>
      </c>
      <c r="J4760" s="9">
        <f>VLOOKUP('Consolidtaed Data'!$B8011,[1]Products!$A:$G,3,0)</f>
        <v>61</v>
      </c>
      <c r="K4760" s="9">
        <f>'Consolidtaed Data'!$J8011*'Consolidtaed Data'!$H8011</f>
        <v>5596</v>
      </c>
      <c r="L4760" s="9">
        <f>'Consolidtaed Data'!$I8011*'Consolidtaed Data'!$H8011</f>
        <v>9176</v>
      </c>
      <c r="M4760" s="9">
        <f>'Consolidtaed Data'!$L8011-'Consolidtaed Data'!$K8011</f>
        <v>560</v>
      </c>
      <c r="N4760" s="9" t="str">
        <f>VLOOKUP('Consolidtaed Data'!$C8011,[1]Locations!$A:$O,2,0)</f>
        <v>San Jose</v>
      </c>
      <c r="O4760" s="9" t="str">
        <f>VLOOKUP('Consolidtaed Data'!$D8011,'[1]Sales People'!$A:$B,2,0)</f>
        <v>Brian Thomas</v>
      </c>
      <c r="P4760" s="9" t="str">
        <f>VLOOKUP('Consolidtaed Data'!$E8011,[1]Customers!$A:$B,2,0)</f>
        <v>Andrew Burns</v>
      </c>
      <c r="Q4760" s="11">
        <f>WEEKDAY('Consolidtaed Data'!$F8011)</f>
        <v>5</v>
      </c>
      <c r="R4760" s="9">
        <f>MONTH('Consolidtaed Data'!$F8011)</f>
        <v>9</v>
      </c>
      <c r="S4760" s="9" t="str">
        <f>TEXT(Table3[[#This Row],[Purchase Date]],"MMMM")</f>
        <v>December</v>
      </c>
      <c r="T4760" s="9">
        <f>YEAR('Consolidtaed Data'!$F8011)</f>
        <v>2021</v>
      </c>
    </row>
    <row r="4761" spans="1:20" x14ac:dyDescent="0.3">
      <c r="A4761" s="9" t="s">
        <v>5784</v>
      </c>
      <c r="B4761" s="9" t="s">
        <v>71</v>
      </c>
      <c r="C4761" s="9" t="s">
        <v>67</v>
      </c>
      <c r="D4761" s="9" t="s">
        <v>56</v>
      </c>
      <c r="E4761" s="9" t="s">
        <v>1056</v>
      </c>
      <c r="F4761" s="10">
        <v>44180</v>
      </c>
      <c r="G4761" s="10" t="str">
        <f>VLOOKUP(Table3[[#This Row],[Product ID]],[1]Products!$A:$G,2,0)</f>
        <v>Product 42</v>
      </c>
      <c r="H4761" s="22">
        <v>3</v>
      </c>
      <c r="I4761" s="9">
        <f>VLOOKUP('Consolidtaed Data'!$B8124,[1]Products!$A:$G,4,0)</f>
        <v>913</v>
      </c>
      <c r="J4761" s="9">
        <f>VLOOKUP('Consolidtaed Data'!$B8124,[1]Products!$A:$G,3,0)</f>
        <v>584</v>
      </c>
      <c r="K4761" s="9">
        <f>'Consolidtaed Data'!$J8124*'Consolidtaed Data'!$H8124</f>
        <v>2968</v>
      </c>
      <c r="L4761" s="9">
        <f>'Consolidtaed Data'!$I8124*'Consolidtaed Data'!$H8124</f>
        <v>4566</v>
      </c>
      <c r="M4761" s="9">
        <f>'Consolidtaed Data'!$L8124-'Consolidtaed Data'!$K8124</f>
        <v>1839</v>
      </c>
      <c r="N4761" s="9" t="str">
        <f>VLOOKUP('Consolidtaed Data'!$C8124,[1]Locations!$A:$O,2,0)</f>
        <v>Fontana</v>
      </c>
      <c r="O4761" s="9" t="str">
        <f>VLOOKUP('Consolidtaed Data'!$D8124,'[1]Sales People'!$A:$B,2,0)</f>
        <v>Ernest Wagner</v>
      </c>
      <c r="P4761" s="9" t="str">
        <f>VLOOKUP('Consolidtaed Data'!$E8124,[1]Customers!$A:$B,2,0)</f>
        <v>Roy Bennett</v>
      </c>
      <c r="Q4761" s="11">
        <f>WEEKDAY('Consolidtaed Data'!$F8124)</f>
        <v>6</v>
      </c>
      <c r="R4761" s="9">
        <f>MONTH('Consolidtaed Data'!$F8124)</f>
        <v>9</v>
      </c>
      <c r="S4761" s="9" t="str">
        <f>TEXT(Table3[[#This Row],[Purchase Date]],"MMMM")</f>
        <v>December</v>
      </c>
      <c r="T4761" s="9">
        <f>YEAR('Consolidtaed Data'!$F8124)</f>
        <v>2021</v>
      </c>
    </row>
    <row r="4762" spans="1:20" x14ac:dyDescent="0.3">
      <c r="A4762" s="9" t="s">
        <v>5785</v>
      </c>
      <c r="B4762" s="9" t="s">
        <v>93</v>
      </c>
      <c r="C4762" s="9" t="s">
        <v>263</v>
      </c>
      <c r="D4762" s="9" t="s">
        <v>46</v>
      </c>
      <c r="E4762" s="9" t="s">
        <v>597</v>
      </c>
      <c r="F4762" s="10">
        <v>44180</v>
      </c>
      <c r="G4762" s="10" t="str">
        <f>VLOOKUP(Table3[[#This Row],[Product ID]],[1]Products!$A:$G,2,0)</f>
        <v>Product 71</v>
      </c>
      <c r="H4762" s="22">
        <v>3</v>
      </c>
      <c r="I4762" s="9">
        <f>VLOOKUP('Consolidtaed Data'!$B8213,[1]Products!$A:$G,4,0)</f>
        <v>2353</v>
      </c>
      <c r="J4762" s="9">
        <f>VLOOKUP('Consolidtaed Data'!$B8213,[1]Products!$A:$G,3,0)</f>
        <v>1788</v>
      </c>
      <c r="K4762" s="9">
        <f>'Consolidtaed Data'!$J8213*'Consolidtaed Data'!$H8213</f>
        <v>2440</v>
      </c>
      <c r="L4762" s="9">
        <f>'Consolidtaed Data'!$I8213*'Consolidtaed Data'!$H8213</f>
        <v>3342</v>
      </c>
      <c r="M4762" s="9">
        <f>'Consolidtaed Data'!$L8213-'Consolidtaed Data'!$K8213</f>
        <v>827</v>
      </c>
      <c r="N4762" s="9" t="str">
        <f>VLOOKUP('Consolidtaed Data'!$C8213,[1]Locations!$A:$O,2,0)</f>
        <v>Garden Grove</v>
      </c>
      <c r="O4762" s="9" t="str">
        <f>VLOOKUP('Consolidtaed Data'!$D8213,'[1]Sales People'!$A:$B,2,0)</f>
        <v>Walter Cook</v>
      </c>
      <c r="P4762" s="9" t="str">
        <f>VLOOKUP('Consolidtaed Data'!$E8213,[1]Customers!$A:$B,2,0)</f>
        <v>Nicholas Ward</v>
      </c>
      <c r="Q4762" s="11">
        <f>WEEKDAY('Consolidtaed Data'!$F8213)</f>
        <v>5</v>
      </c>
      <c r="R4762" s="9">
        <f>MONTH('Consolidtaed Data'!$F8213)</f>
        <v>9</v>
      </c>
      <c r="S4762" s="9" t="str">
        <f>TEXT(Table3[[#This Row],[Purchase Date]],"MMMM")</f>
        <v>December</v>
      </c>
      <c r="T4762" s="9">
        <f>YEAR('Consolidtaed Data'!$F8213)</f>
        <v>2021</v>
      </c>
    </row>
    <row r="4763" spans="1:20" x14ac:dyDescent="0.3">
      <c r="A4763" s="9" t="s">
        <v>5786</v>
      </c>
      <c r="B4763" s="9" t="s">
        <v>322</v>
      </c>
      <c r="C4763" s="9" t="s">
        <v>210</v>
      </c>
      <c r="D4763" s="9" t="s">
        <v>83</v>
      </c>
      <c r="E4763" s="9" t="s">
        <v>2592</v>
      </c>
      <c r="F4763" s="10">
        <v>44180</v>
      </c>
      <c r="G4763" s="10" t="str">
        <f>VLOOKUP(Table3[[#This Row],[Product ID]],[1]Products!$A:$G,2,0)</f>
        <v>Product 43</v>
      </c>
      <c r="H4763" s="22">
        <v>1</v>
      </c>
      <c r="I4763" s="9">
        <f>VLOOKUP('Consolidtaed Data'!$B8668,[1]Products!$A:$G,4,0)</f>
        <v>530</v>
      </c>
      <c r="J4763" s="9">
        <f>VLOOKUP('Consolidtaed Data'!$B8668,[1]Products!$A:$G,3,0)</f>
        <v>424</v>
      </c>
      <c r="K4763" s="9">
        <f>'Consolidtaed Data'!$J8668*'Consolidtaed Data'!$H8668</f>
        <v>1080</v>
      </c>
      <c r="L4763" s="9">
        <f>'Consolidtaed Data'!$I8668*'Consolidtaed Data'!$H8668</f>
        <v>1742</v>
      </c>
      <c r="M4763" s="9">
        <f>'Consolidtaed Data'!$L8668-'Consolidtaed Data'!$K8668</f>
        <v>2226</v>
      </c>
      <c r="N4763" s="9" t="str">
        <f>VLOOKUP('Consolidtaed Data'!$C8668,[1]Locations!$A:$O,2,0)</f>
        <v>Corona</v>
      </c>
      <c r="O4763" s="9" t="str">
        <f>VLOOKUP('Consolidtaed Data'!$D8668,'[1]Sales People'!$A:$B,2,0)</f>
        <v>Carl Hall</v>
      </c>
      <c r="P4763" s="9" t="str">
        <f>VLOOKUP('Consolidtaed Data'!$E8668,[1]Customers!$A:$B,2,0)</f>
        <v>Arthur Reid</v>
      </c>
      <c r="Q4763" s="11">
        <f>WEEKDAY('Consolidtaed Data'!$F8668)</f>
        <v>4</v>
      </c>
      <c r="R4763" s="9">
        <f>MONTH('Consolidtaed Data'!$F8668)</f>
        <v>10</v>
      </c>
      <c r="S4763" s="9" t="str">
        <f>TEXT(Table3[[#This Row],[Purchase Date]],"MMMM")</f>
        <v>December</v>
      </c>
      <c r="T4763" s="9">
        <f>YEAR('Consolidtaed Data'!$F8668)</f>
        <v>2021</v>
      </c>
    </row>
    <row r="4764" spans="1:20" x14ac:dyDescent="0.3">
      <c r="A4764" s="9" t="s">
        <v>5787</v>
      </c>
      <c r="B4764" s="9" t="s">
        <v>116</v>
      </c>
      <c r="C4764" s="9" t="s">
        <v>201</v>
      </c>
      <c r="D4764" s="9" t="s">
        <v>13</v>
      </c>
      <c r="E4764" s="9" t="s">
        <v>408</v>
      </c>
      <c r="F4764" s="10">
        <v>44180</v>
      </c>
      <c r="G4764" s="10" t="str">
        <f>VLOOKUP(Table3[[#This Row],[Product ID]],[1]Products!$A:$G,2,0)</f>
        <v>Product 55</v>
      </c>
      <c r="H4764" s="22">
        <v>2</v>
      </c>
      <c r="I4764" s="9">
        <f>VLOOKUP('Consolidtaed Data'!$B8923,[1]Products!$A:$G,4,0)</f>
        <v>356</v>
      </c>
      <c r="J4764" s="9">
        <f>VLOOKUP('Consolidtaed Data'!$B8923,[1]Products!$A:$G,3,0)</f>
        <v>292</v>
      </c>
      <c r="K4764" s="9">
        <f>'Consolidtaed Data'!$J8923*'Consolidtaed Data'!$H8923</f>
        <v>945</v>
      </c>
      <c r="L4764" s="9">
        <f>'Consolidtaed Data'!$I8923*'Consolidtaed Data'!$H8923</f>
        <v>1889</v>
      </c>
      <c r="M4764" s="9">
        <f>'Consolidtaed Data'!$L8923-'Consolidtaed Data'!$K8923</f>
        <v>22</v>
      </c>
      <c r="N4764" s="9" t="str">
        <f>VLOOKUP('Consolidtaed Data'!$C8923,[1]Locations!$A:$O,2,0)</f>
        <v>Fremont</v>
      </c>
      <c r="O4764" s="9" t="str">
        <f>VLOOKUP('Consolidtaed Data'!$D8923,'[1]Sales People'!$A:$B,2,0)</f>
        <v>Joe Sims</v>
      </c>
      <c r="P4764" s="9" t="str">
        <f>VLOOKUP('Consolidtaed Data'!$E8923,[1]Customers!$A:$B,2,0)</f>
        <v>Louis Chavez</v>
      </c>
      <c r="Q4764" s="11">
        <f>WEEKDAY('Consolidtaed Data'!$F8923)</f>
        <v>1</v>
      </c>
      <c r="R4764" s="9">
        <f>MONTH('Consolidtaed Data'!$F8923)</f>
        <v>11</v>
      </c>
      <c r="S4764" s="9" t="str">
        <f>TEXT(Table3[[#This Row],[Purchase Date]],"MMMM")</f>
        <v>December</v>
      </c>
      <c r="T4764" s="9">
        <f>YEAR('Consolidtaed Data'!$F8923)</f>
        <v>2021</v>
      </c>
    </row>
    <row r="4765" spans="1:20" x14ac:dyDescent="0.3">
      <c r="A4765" s="9" t="s">
        <v>5788</v>
      </c>
      <c r="B4765" s="9" t="s">
        <v>107</v>
      </c>
      <c r="C4765" s="9" t="s">
        <v>8</v>
      </c>
      <c r="D4765" s="9" t="s">
        <v>329</v>
      </c>
      <c r="E4765" s="9" t="s">
        <v>926</v>
      </c>
      <c r="F4765" s="10">
        <v>44180</v>
      </c>
      <c r="G4765" s="10" t="str">
        <f>VLOOKUP(Table3[[#This Row],[Product ID]],[1]Products!$A:$G,2,0)</f>
        <v>Product 52</v>
      </c>
      <c r="H4765" s="22">
        <v>1</v>
      </c>
      <c r="I4765" s="9">
        <f>VLOOKUP('Consolidtaed Data'!$B8928,[1]Products!$A:$G,4,0)</f>
        <v>871</v>
      </c>
      <c r="J4765" s="9">
        <f>VLOOKUP('Consolidtaed Data'!$B8928,[1]Products!$A:$G,3,0)</f>
        <v>540</v>
      </c>
      <c r="K4765" s="9">
        <f>'Consolidtaed Data'!$J8928*'Consolidtaed Data'!$H8928</f>
        <v>1054</v>
      </c>
      <c r="L4765" s="9">
        <f>'Consolidtaed Data'!$I8928*'Consolidtaed Data'!$H8928</f>
        <v>1405</v>
      </c>
      <c r="M4765" s="9">
        <f>'Consolidtaed Data'!$L8928-'Consolidtaed Data'!$K8928</f>
        <v>364</v>
      </c>
      <c r="N4765" s="9" t="str">
        <f>VLOOKUP('Consolidtaed Data'!$C8928,[1]Locations!$A:$O,2,0)</f>
        <v>Fremont</v>
      </c>
      <c r="O4765" s="9" t="str">
        <f>VLOOKUP('Consolidtaed Data'!$D8928,'[1]Sales People'!$A:$B,2,0)</f>
        <v>Fred Robertson</v>
      </c>
      <c r="P4765" s="9" t="str">
        <f>VLOOKUP('Consolidtaed Data'!$E8928,[1]Customers!$A:$B,2,0)</f>
        <v>Billy Kennedy</v>
      </c>
      <c r="Q4765" s="11">
        <f>WEEKDAY('Consolidtaed Data'!$F8928)</f>
        <v>1</v>
      </c>
      <c r="R4765" s="9">
        <f>MONTH('Consolidtaed Data'!$F8928)</f>
        <v>11</v>
      </c>
      <c r="S4765" s="9" t="str">
        <f>TEXT(Table3[[#This Row],[Purchase Date]],"MMMM")</f>
        <v>December</v>
      </c>
      <c r="T4765" s="9">
        <f>YEAR('Consolidtaed Data'!$F8928)</f>
        <v>2021</v>
      </c>
    </row>
    <row r="4766" spans="1:20" x14ac:dyDescent="0.3">
      <c r="A4766" s="9" t="s">
        <v>5789</v>
      </c>
      <c r="B4766" s="9" t="s">
        <v>382</v>
      </c>
      <c r="C4766" s="9" t="s">
        <v>205</v>
      </c>
      <c r="D4766" s="9" t="s">
        <v>35</v>
      </c>
      <c r="E4766" s="9" t="s">
        <v>791</v>
      </c>
      <c r="F4766" s="10">
        <v>44180</v>
      </c>
      <c r="G4766" s="10" t="str">
        <f>VLOOKUP(Table3[[#This Row],[Product ID]],[1]Products!$A:$G,2,0)</f>
        <v>Product 50</v>
      </c>
      <c r="H4766" s="22">
        <v>1</v>
      </c>
      <c r="I4766" s="9">
        <f>VLOOKUP('Consolidtaed Data'!$B9331,[1]Products!$A:$G,4,0)</f>
        <v>1826</v>
      </c>
      <c r="J4766" s="9">
        <f>VLOOKUP('Consolidtaed Data'!$B9331,[1]Products!$A:$G,3,0)</f>
        <v>1443</v>
      </c>
      <c r="K4766" s="9">
        <f>'Consolidtaed Data'!$J9331*'Consolidtaed Data'!$H9331</f>
        <v>683</v>
      </c>
      <c r="L4766" s="9">
        <f>'Consolidtaed Data'!$I9331*'Consolidtaed Data'!$H9331</f>
        <v>1178</v>
      </c>
      <c r="M4766" s="9">
        <f>'Consolidtaed Data'!$L9331-'Consolidtaed Data'!$K9331</f>
        <v>321</v>
      </c>
      <c r="N4766" s="9" t="str">
        <f>VLOOKUP('Consolidtaed Data'!$C9331,[1]Locations!$A:$O,2,0)</f>
        <v>Norwalk</v>
      </c>
      <c r="O4766" s="9" t="str">
        <f>VLOOKUP('Consolidtaed Data'!$D9331,'[1]Sales People'!$A:$B,2,0)</f>
        <v>Henry Nelson</v>
      </c>
      <c r="P4766" s="9" t="str">
        <f>VLOOKUP('Consolidtaed Data'!$E9331,[1]Customers!$A:$B,2,0)</f>
        <v>Juan Hunt</v>
      </c>
      <c r="Q4766" s="11">
        <f>WEEKDAY('Consolidtaed Data'!$F9331)</f>
        <v>2</v>
      </c>
      <c r="R4766" s="9">
        <f>MONTH('Consolidtaed Data'!$F9331)</f>
        <v>12</v>
      </c>
      <c r="S4766" s="9" t="str">
        <f>TEXT(Table3[[#This Row],[Purchase Date]],"MMMM")</f>
        <v>December</v>
      </c>
      <c r="T4766" s="9">
        <f>YEAR('Consolidtaed Data'!$F9331)</f>
        <v>2021</v>
      </c>
    </row>
    <row r="4767" spans="1:20" x14ac:dyDescent="0.3">
      <c r="A4767" s="9" t="s">
        <v>5790</v>
      </c>
      <c r="B4767" s="9" t="s">
        <v>742</v>
      </c>
      <c r="C4767" s="9" t="s">
        <v>30</v>
      </c>
      <c r="D4767" s="9" t="s">
        <v>22</v>
      </c>
      <c r="E4767" s="9" t="s">
        <v>473</v>
      </c>
      <c r="F4767" s="10">
        <v>44181</v>
      </c>
      <c r="G4767" s="10" t="str">
        <f>VLOOKUP(Table3[[#This Row],[Product ID]],[1]Products!$A:$G,2,0)</f>
        <v>Product 90</v>
      </c>
      <c r="H4767" s="22">
        <v>1</v>
      </c>
      <c r="I4767" s="9">
        <f>VLOOKUP('Consolidtaed Data'!$B4915,[1]Products!$A:$G,4,0)</f>
        <v>871</v>
      </c>
      <c r="J4767" s="9">
        <f>VLOOKUP('Consolidtaed Data'!$B4915,[1]Products!$A:$G,3,0)</f>
        <v>540</v>
      </c>
      <c r="K4767" s="9">
        <f>'Consolidtaed Data'!$J4915*'Consolidtaed Data'!$H4915</f>
        <v>807</v>
      </c>
      <c r="L4767" s="9">
        <f>'Consolidtaed Data'!$I4915*'Consolidtaed Data'!$H4915</f>
        <v>1467</v>
      </c>
      <c r="M4767" s="9">
        <f>'Consolidtaed Data'!$L4915-'Consolidtaed Data'!$K4915</f>
        <v>148</v>
      </c>
      <c r="N4767" s="9" t="str">
        <f>VLOOKUP('Consolidtaed Data'!$C4915,[1]Locations!$A:$O,2,0)</f>
        <v>Huntington Beach</v>
      </c>
      <c r="O4767" s="9" t="str">
        <f>VLOOKUP('Consolidtaed Data'!$D4915,'[1]Sales People'!$A:$B,2,0)</f>
        <v>Christopher Tucker</v>
      </c>
      <c r="P4767" s="9" t="str">
        <f>VLOOKUP('Consolidtaed Data'!$E4915,[1]Customers!$A:$B,2,0)</f>
        <v>Keith Murray</v>
      </c>
      <c r="Q4767" s="11">
        <f>WEEKDAY('Consolidtaed Data'!$F4915)</f>
        <v>2</v>
      </c>
      <c r="R4767" s="9">
        <f>MONTH('Consolidtaed Data'!$F4915)</f>
        <v>12</v>
      </c>
      <c r="S4767" s="9" t="str">
        <f>TEXT(Table3[[#This Row],[Purchase Date]],"MMMM")</f>
        <v>December</v>
      </c>
      <c r="T4767" s="9">
        <f>YEAR('Consolidtaed Data'!$F4915)</f>
        <v>2020</v>
      </c>
    </row>
    <row r="4768" spans="1:20" x14ac:dyDescent="0.3">
      <c r="A4768" s="9" t="s">
        <v>5791</v>
      </c>
      <c r="B4768" s="9" t="s">
        <v>15</v>
      </c>
      <c r="C4768" s="9" t="s">
        <v>108</v>
      </c>
      <c r="D4768" s="9" t="s">
        <v>161</v>
      </c>
      <c r="E4768" s="9" t="s">
        <v>960</v>
      </c>
      <c r="F4768" s="10">
        <v>44181</v>
      </c>
      <c r="G4768" s="10" t="str">
        <f>VLOOKUP(Table3[[#This Row],[Product ID]],[1]Products!$A:$G,2,0)</f>
        <v>Product 38</v>
      </c>
      <c r="H4768" s="22">
        <v>1</v>
      </c>
      <c r="I4768" s="9">
        <f>VLOOKUP('Consolidtaed Data'!$B6165,[1]Products!$A:$G,4,0)</f>
        <v>136</v>
      </c>
      <c r="J4768" s="9">
        <f>VLOOKUP('Consolidtaed Data'!$B6165,[1]Products!$A:$G,3,0)</f>
        <v>72</v>
      </c>
      <c r="K4768" s="9">
        <f>'Consolidtaed Data'!$J6165*'Consolidtaed Data'!$H6165</f>
        <v>1700</v>
      </c>
      <c r="L4768" s="9">
        <f>'Consolidtaed Data'!$I6165*'Consolidtaed Data'!$H6165</f>
        <v>2180</v>
      </c>
      <c r="M4768" s="9">
        <f>'Consolidtaed Data'!$L6165-'Consolidtaed Data'!$K6165</f>
        <v>523</v>
      </c>
      <c r="N4768" s="9" t="str">
        <f>VLOOKUP('Consolidtaed Data'!$C6165,[1]Locations!$A:$O,2,0)</f>
        <v>Visalia</v>
      </c>
      <c r="O4768" s="9" t="str">
        <f>VLOOKUP('Consolidtaed Data'!$D6165,'[1]Sales People'!$A:$B,2,0)</f>
        <v>Joe Sims</v>
      </c>
      <c r="P4768" s="9" t="str">
        <f>VLOOKUP('Consolidtaed Data'!$E6165,[1]Customers!$A:$B,2,0)</f>
        <v>Brandon Diaz</v>
      </c>
      <c r="Q4768" s="11">
        <f>WEEKDAY('Consolidtaed Data'!$F6165)</f>
        <v>4</v>
      </c>
      <c r="R4768" s="9">
        <f>MONTH('Consolidtaed Data'!$F6165)</f>
        <v>4</v>
      </c>
      <c r="S4768" s="9" t="str">
        <f>TEXT(Table3[[#This Row],[Purchase Date]],"MMMM")</f>
        <v>December</v>
      </c>
      <c r="T4768" s="9">
        <f>YEAR('Consolidtaed Data'!$F6165)</f>
        <v>2021</v>
      </c>
    </row>
    <row r="4769" spans="1:20" x14ac:dyDescent="0.3">
      <c r="A4769" s="9" t="s">
        <v>5792</v>
      </c>
      <c r="B4769" s="9" t="s">
        <v>200</v>
      </c>
      <c r="C4769" s="9" t="s">
        <v>226</v>
      </c>
      <c r="D4769" s="9" t="s">
        <v>220</v>
      </c>
      <c r="E4769" s="9" t="s">
        <v>461</v>
      </c>
      <c r="F4769" s="10">
        <v>44181</v>
      </c>
      <c r="G4769" s="10" t="str">
        <f>VLOOKUP(Table3[[#This Row],[Product ID]],[1]Products!$A:$G,2,0)</f>
        <v>Product 23</v>
      </c>
      <c r="H4769" s="22">
        <v>2</v>
      </c>
      <c r="I4769" s="9">
        <f>VLOOKUP('Consolidtaed Data'!$B6212,[1]Products!$A:$G,4,0)</f>
        <v>637</v>
      </c>
      <c r="J4769" s="9">
        <f>VLOOKUP('Consolidtaed Data'!$B6212,[1]Products!$A:$G,3,0)</f>
        <v>389</v>
      </c>
      <c r="K4769" s="9">
        <f>'Consolidtaed Data'!$J6212*'Consolidtaed Data'!$H6212</f>
        <v>5204</v>
      </c>
      <c r="L4769" s="9">
        <f>'Consolidtaed Data'!$I6212*'Consolidtaed Data'!$H6212</f>
        <v>6348</v>
      </c>
      <c r="M4769" s="9">
        <f>'Consolidtaed Data'!$L6212-'Consolidtaed Data'!$K6212</f>
        <v>2216</v>
      </c>
      <c r="N4769" s="9" t="str">
        <f>VLOOKUP('Consolidtaed Data'!$C6212,[1]Locations!$A:$O,2,0)</f>
        <v>East Los Angeles</v>
      </c>
      <c r="O4769" s="9" t="str">
        <f>VLOOKUP('Consolidtaed Data'!$D6212,'[1]Sales People'!$A:$B,2,0)</f>
        <v>Howard Gardner</v>
      </c>
      <c r="P4769" s="9" t="str">
        <f>VLOOKUP('Consolidtaed Data'!$E6212,[1]Customers!$A:$B,2,0)</f>
        <v>Frank Schmidt</v>
      </c>
      <c r="Q4769" s="11">
        <f>WEEKDAY('Consolidtaed Data'!$F6212)</f>
        <v>1</v>
      </c>
      <c r="R4769" s="9">
        <f>MONTH('Consolidtaed Data'!$F6212)</f>
        <v>4</v>
      </c>
      <c r="S4769" s="9" t="str">
        <f>TEXT(Table3[[#This Row],[Purchase Date]],"MMMM")</f>
        <v>December</v>
      </c>
      <c r="T4769" s="9">
        <f>YEAR('Consolidtaed Data'!$F6212)</f>
        <v>2021</v>
      </c>
    </row>
    <row r="4770" spans="1:20" x14ac:dyDescent="0.3">
      <c r="A4770" s="9" t="s">
        <v>5793</v>
      </c>
      <c r="B4770" s="9" t="s">
        <v>349</v>
      </c>
      <c r="C4770" s="9" t="s">
        <v>226</v>
      </c>
      <c r="D4770" s="9" t="s">
        <v>87</v>
      </c>
      <c r="E4770" s="9" t="s">
        <v>1348</v>
      </c>
      <c r="F4770" s="10">
        <v>44181</v>
      </c>
      <c r="G4770" s="10" t="str">
        <f>VLOOKUP(Table3[[#This Row],[Product ID]],[1]Products!$A:$G,2,0)</f>
        <v>Product 60</v>
      </c>
      <c r="H4770" s="22">
        <v>1</v>
      </c>
      <c r="I4770" s="9">
        <f>VLOOKUP('Consolidtaed Data'!$B6251,[1]Products!$A:$G,4,0)</f>
        <v>356</v>
      </c>
      <c r="J4770" s="9">
        <f>VLOOKUP('Consolidtaed Data'!$B6251,[1]Products!$A:$G,3,0)</f>
        <v>292</v>
      </c>
      <c r="K4770" s="9">
        <f>'Consolidtaed Data'!$J6251*'Consolidtaed Data'!$H6251</f>
        <v>308</v>
      </c>
      <c r="L4770" s="9">
        <f>'Consolidtaed Data'!$I6251*'Consolidtaed Data'!$H6251</f>
        <v>406</v>
      </c>
      <c r="M4770" s="9">
        <f>'Consolidtaed Data'!$L6251-'Consolidtaed Data'!$K6251</f>
        <v>565</v>
      </c>
      <c r="N4770" s="9" t="str">
        <f>VLOOKUP('Consolidtaed Data'!$C6251,[1]Locations!$A:$O,2,0)</f>
        <v>Santa Rosa</v>
      </c>
      <c r="O4770" s="9" t="str">
        <f>VLOOKUP('Consolidtaed Data'!$D6251,'[1]Sales People'!$A:$B,2,0)</f>
        <v>Martin Perry</v>
      </c>
      <c r="P4770" s="9" t="str">
        <f>VLOOKUP('Consolidtaed Data'!$E6251,[1]Customers!$A:$B,2,0)</f>
        <v>Howard Harrison</v>
      </c>
      <c r="Q4770" s="11">
        <f>WEEKDAY('Consolidtaed Data'!$F6251)</f>
        <v>3</v>
      </c>
      <c r="R4770" s="9">
        <f>MONTH('Consolidtaed Data'!$F6251)</f>
        <v>4</v>
      </c>
      <c r="S4770" s="9" t="str">
        <f>TEXT(Table3[[#This Row],[Purchase Date]],"MMMM")</f>
        <v>December</v>
      </c>
      <c r="T4770" s="9">
        <f>YEAR('Consolidtaed Data'!$F6251)</f>
        <v>2021</v>
      </c>
    </row>
    <row r="4771" spans="1:20" x14ac:dyDescent="0.3">
      <c r="A4771" s="9" t="s">
        <v>5794</v>
      </c>
      <c r="B4771" s="9" t="s">
        <v>29</v>
      </c>
      <c r="C4771" s="9" t="s">
        <v>165</v>
      </c>
      <c r="D4771" s="9" t="s">
        <v>22</v>
      </c>
      <c r="E4771" s="9" t="s">
        <v>316</v>
      </c>
      <c r="F4771" s="10">
        <v>44181</v>
      </c>
      <c r="G4771" s="10" t="str">
        <f>VLOOKUP(Table3[[#This Row],[Product ID]],[1]Products!$A:$G,2,0)</f>
        <v>Product 37</v>
      </c>
      <c r="H4771" s="22">
        <v>4</v>
      </c>
      <c r="I4771" s="9">
        <f>VLOOKUP('Consolidtaed Data'!$B6296,[1]Products!$A:$G,4,0)</f>
        <v>356</v>
      </c>
      <c r="J4771" s="9">
        <f>VLOOKUP('Consolidtaed Data'!$B6296,[1]Products!$A:$G,3,0)</f>
        <v>292</v>
      </c>
      <c r="K4771" s="9">
        <f>'Consolidtaed Data'!$J6296*'Consolidtaed Data'!$H6296</f>
        <v>1072</v>
      </c>
      <c r="L4771" s="9">
        <f>'Consolidtaed Data'!$I6296*'Consolidtaed Data'!$H6296</f>
        <v>1600</v>
      </c>
      <c r="M4771" s="9">
        <f>'Consolidtaed Data'!$L6296-'Consolidtaed Data'!$K6296</f>
        <v>431</v>
      </c>
      <c r="N4771" s="9" t="str">
        <f>VLOOKUP('Consolidtaed Data'!$C6296,[1]Locations!$A:$O,2,0)</f>
        <v>Bakersfield</v>
      </c>
      <c r="O4771" s="9" t="str">
        <f>VLOOKUP('Consolidtaed Data'!$D6296,'[1]Sales People'!$A:$B,2,0)</f>
        <v>Scott Clark</v>
      </c>
      <c r="P4771" s="9" t="str">
        <f>VLOOKUP('Consolidtaed Data'!$E6296,[1]Customers!$A:$B,2,0)</f>
        <v>Phillip Edwards</v>
      </c>
      <c r="Q4771" s="11">
        <f>WEEKDAY('Consolidtaed Data'!$F6296)</f>
        <v>5</v>
      </c>
      <c r="R4771" s="9">
        <f>MONTH('Consolidtaed Data'!$F6296)</f>
        <v>4</v>
      </c>
      <c r="S4771" s="9" t="str">
        <f>TEXT(Table3[[#This Row],[Purchase Date]],"MMMM")</f>
        <v>December</v>
      </c>
      <c r="T4771" s="9">
        <f>YEAR('Consolidtaed Data'!$F6296)</f>
        <v>2021</v>
      </c>
    </row>
    <row r="4772" spans="1:20" x14ac:dyDescent="0.3">
      <c r="A4772" s="9" t="s">
        <v>5795</v>
      </c>
      <c r="B4772" s="9" t="s">
        <v>397</v>
      </c>
      <c r="C4772" s="9" t="s">
        <v>67</v>
      </c>
      <c r="D4772" s="9" t="s">
        <v>51</v>
      </c>
      <c r="E4772" s="9" t="s">
        <v>771</v>
      </c>
      <c r="F4772" s="10">
        <v>44181</v>
      </c>
      <c r="G4772" s="10" t="str">
        <f>VLOOKUP(Table3[[#This Row],[Product ID]],[1]Products!$A:$G,2,0)</f>
        <v>Product 20</v>
      </c>
      <c r="H4772" s="22">
        <v>1</v>
      </c>
      <c r="I4772" s="9">
        <f>VLOOKUP('Consolidtaed Data'!$B6664,[1]Products!$A:$G,4,0)</f>
        <v>1500</v>
      </c>
      <c r="J4772" s="9">
        <f>VLOOKUP('Consolidtaed Data'!$B6664,[1]Products!$A:$G,3,0)</f>
        <v>900</v>
      </c>
      <c r="K4772" s="9">
        <f>'Consolidtaed Data'!$J6664*'Consolidtaed Data'!$H6664</f>
        <v>420</v>
      </c>
      <c r="L4772" s="9">
        <f>'Consolidtaed Data'!$I6664*'Consolidtaed Data'!$H6664</f>
        <v>584</v>
      </c>
      <c r="M4772" s="9">
        <f>'Consolidtaed Data'!$L6664-'Consolidtaed Data'!$K6664</f>
        <v>26</v>
      </c>
      <c r="N4772" s="9" t="str">
        <f>VLOOKUP('Consolidtaed Data'!$C6664,[1]Locations!$A:$O,2,0)</f>
        <v>Sacramento</v>
      </c>
      <c r="O4772" s="9" t="str">
        <f>VLOOKUP('Consolidtaed Data'!$D6664,'[1]Sales People'!$A:$B,2,0)</f>
        <v>Carl Elliott</v>
      </c>
      <c r="P4772" s="9" t="str">
        <f>VLOOKUP('Consolidtaed Data'!$E6664,[1]Customers!$A:$B,2,0)</f>
        <v>Jonathan Reed</v>
      </c>
      <c r="Q4772" s="11">
        <f>WEEKDAY('Consolidtaed Data'!$F6664)</f>
        <v>7</v>
      </c>
      <c r="R4772" s="9">
        <f>MONTH('Consolidtaed Data'!$F6664)</f>
        <v>5</v>
      </c>
      <c r="S4772" s="9" t="str">
        <f>TEXT(Table3[[#This Row],[Purchase Date]],"MMMM")</f>
        <v>December</v>
      </c>
      <c r="T4772" s="9">
        <f>YEAR('Consolidtaed Data'!$F6664)</f>
        <v>2021</v>
      </c>
    </row>
    <row r="4773" spans="1:20" x14ac:dyDescent="0.3">
      <c r="A4773" s="9" t="s">
        <v>5796</v>
      </c>
      <c r="B4773" s="9" t="s">
        <v>62</v>
      </c>
      <c r="C4773" s="9" t="s">
        <v>108</v>
      </c>
      <c r="D4773" s="9" t="s">
        <v>91</v>
      </c>
      <c r="E4773" s="9" t="s">
        <v>187</v>
      </c>
      <c r="F4773" s="10">
        <v>44181</v>
      </c>
      <c r="G4773" s="10" t="str">
        <f>VLOOKUP(Table3[[#This Row],[Product ID]],[1]Products!$A:$G,2,0)</f>
        <v>Product 17</v>
      </c>
      <c r="H4773" s="22">
        <v>4</v>
      </c>
      <c r="I4773" s="9">
        <f>VLOOKUP('Consolidtaed Data'!$B6822,[1]Products!$A:$G,4,0)</f>
        <v>217</v>
      </c>
      <c r="J4773" s="9">
        <f>VLOOKUP('Consolidtaed Data'!$B6822,[1]Products!$A:$G,3,0)</f>
        <v>171</v>
      </c>
      <c r="K4773" s="9">
        <f>'Consolidtaed Data'!$J6822*'Consolidtaed Data'!$H6822</f>
        <v>1397</v>
      </c>
      <c r="L4773" s="9">
        <f>'Consolidtaed Data'!$I6822*'Consolidtaed Data'!$H6822</f>
        <v>1967</v>
      </c>
      <c r="M4773" s="9">
        <f>'Consolidtaed Data'!$L6822-'Consolidtaed Data'!$K6822</f>
        <v>795</v>
      </c>
      <c r="N4773" s="9" t="str">
        <f>VLOOKUP('Consolidtaed Data'!$C6822,[1]Locations!$A:$O,2,0)</f>
        <v>Santa Clara</v>
      </c>
      <c r="O4773" s="9" t="str">
        <f>VLOOKUP('Consolidtaed Data'!$D6822,'[1]Sales People'!$A:$B,2,0)</f>
        <v>Joshua Cook</v>
      </c>
      <c r="P4773" s="9" t="str">
        <f>VLOOKUP('Consolidtaed Data'!$E6822,[1]Customers!$A:$B,2,0)</f>
        <v>Jeffrey Phillips</v>
      </c>
      <c r="Q4773" s="11">
        <f>WEEKDAY('Consolidtaed Data'!$F6822)</f>
        <v>5</v>
      </c>
      <c r="R4773" s="9">
        <f>MONTH('Consolidtaed Data'!$F6822)</f>
        <v>6</v>
      </c>
      <c r="S4773" s="9" t="str">
        <f>TEXT(Table3[[#This Row],[Purchase Date]],"MMMM")</f>
        <v>December</v>
      </c>
      <c r="T4773" s="9">
        <f>YEAR('Consolidtaed Data'!$F6822)</f>
        <v>2021</v>
      </c>
    </row>
    <row r="4774" spans="1:20" x14ac:dyDescent="0.3">
      <c r="A4774" s="9" t="s">
        <v>5797</v>
      </c>
      <c r="B4774" s="9" t="s">
        <v>156</v>
      </c>
      <c r="C4774" s="9" t="s">
        <v>126</v>
      </c>
      <c r="D4774" s="9" t="s">
        <v>123</v>
      </c>
      <c r="E4774" s="9" t="s">
        <v>900</v>
      </c>
      <c r="F4774" s="10">
        <v>44181</v>
      </c>
      <c r="G4774" s="10" t="str">
        <f>VLOOKUP(Table3[[#This Row],[Product ID]],[1]Products!$A:$G,2,0)</f>
        <v>Product 21</v>
      </c>
      <c r="H4774" s="22">
        <v>1</v>
      </c>
      <c r="I4774" s="9">
        <f>VLOOKUP('Consolidtaed Data'!$B6858,[1]Products!$A:$G,4,0)</f>
        <v>1972</v>
      </c>
      <c r="J4774" s="9">
        <f>VLOOKUP('Consolidtaed Data'!$B6858,[1]Products!$A:$G,3,0)</f>
        <v>1321</v>
      </c>
      <c r="K4774" s="9">
        <f>'Consolidtaed Data'!$J6858*'Consolidtaed Data'!$H6858</f>
        <v>1942</v>
      </c>
      <c r="L4774" s="9">
        <f>'Consolidtaed Data'!$I6858*'Consolidtaed Data'!$H6858</f>
        <v>3596</v>
      </c>
      <c r="M4774" s="9">
        <f>'Consolidtaed Data'!$L6858-'Consolidtaed Data'!$K6858</f>
        <v>128</v>
      </c>
      <c r="N4774" s="9" t="str">
        <f>VLOOKUP('Consolidtaed Data'!$C6858,[1]Locations!$A:$O,2,0)</f>
        <v>Elk Grove</v>
      </c>
      <c r="O4774" s="9" t="str">
        <f>VLOOKUP('Consolidtaed Data'!$D6858,'[1]Sales People'!$A:$B,2,0)</f>
        <v>Kenneth Bradley</v>
      </c>
      <c r="P4774" s="9" t="str">
        <f>VLOOKUP('Consolidtaed Data'!$E6858,[1]Customers!$A:$B,2,0)</f>
        <v>Juan Wood</v>
      </c>
      <c r="Q4774" s="11">
        <f>WEEKDAY('Consolidtaed Data'!$F6858)</f>
        <v>1</v>
      </c>
      <c r="R4774" s="9">
        <f>MONTH('Consolidtaed Data'!$F6858)</f>
        <v>6</v>
      </c>
      <c r="S4774" s="9" t="str">
        <f>TEXT(Table3[[#This Row],[Purchase Date]],"MMMM")</f>
        <v>December</v>
      </c>
      <c r="T4774" s="9">
        <f>YEAR('Consolidtaed Data'!$F6858)</f>
        <v>2021</v>
      </c>
    </row>
    <row r="4775" spans="1:20" x14ac:dyDescent="0.3">
      <c r="A4775" s="9" t="s">
        <v>5798</v>
      </c>
      <c r="B4775" s="9" t="s">
        <v>112</v>
      </c>
      <c r="C4775" s="9" t="s">
        <v>21</v>
      </c>
      <c r="D4775" s="9" t="s">
        <v>143</v>
      </c>
      <c r="E4775" s="9" t="s">
        <v>1446</v>
      </c>
      <c r="F4775" s="10">
        <v>44181</v>
      </c>
      <c r="G4775" s="10" t="str">
        <f>VLOOKUP(Table3[[#This Row],[Product ID]],[1]Products!$A:$G,2,0)</f>
        <v>Product 7</v>
      </c>
      <c r="H4775" s="22">
        <v>3</v>
      </c>
      <c r="I4775" s="9">
        <f>VLOOKUP('Consolidtaed Data'!$B7371,[1]Products!$A:$G,4,0)</f>
        <v>2091</v>
      </c>
      <c r="J4775" s="9">
        <f>VLOOKUP('Consolidtaed Data'!$B7371,[1]Products!$A:$G,3,0)</f>
        <v>1485</v>
      </c>
      <c r="K4775" s="9">
        <f>'Consolidtaed Data'!$J7371*'Consolidtaed Data'!$H7371</f>
        <v>420</v>
      </c>
      <c r="L4775" s="9">
        <f>'Consolidtaed Data'!$I7371*'Consolidtaed Data'!$H7371</f>
        <v>584</v>
      </c>
      <c r="M4775" s="9">
        <f>'Consolidtaed Data'!$L7371-'Consolidtaed Data'!$K7371</f>
        <v>148</v>
      </c>
      <c r="N4775" s="9" t="str">
        <f>VLOOKUP('Consolidtaed Data'!$C7371,[1]Locations!$A:$O,2,0)</f>
        <v>Murrieta</v>
      </c>
      <c r="O4775" s="9" t="str">
        <f>VLOOKUP('Consolidtaed Data'!$D7371,'[1]Sales People'!$A:$B,2,0)</f>
        <v>Patrick Ruiz</v>
      </c>
      <c r="P4775" s="9" t="str">
        <f>VLOOKUP('Consolidtaed Data'!$E7371,[1]Customers!$A:$B,2,0)</f>
        <v>Christopher Miller</v>
      </c>
      <c r="Q4775" s="11">
        <f>WEEKDAY('Consolidtaed Data'!$F7371)</f>
        <v>3</v>
      </c>
      <c r="R4775" s="9">
        <f>MONTH('Consolidtaed Data'!$F7371)</f>
        <v>7</v>
      </c>
      <c r="S4775" s="9" t="str">
        <f>TEXT(Table3[[#This Row],[Purchase Date]],"MMMM")</f>
        <v>December</v>
      </c>
      <c r="T4775" s="9">
        <f>YEAR('Consolidtaed Data'!$F7371)</f>
        <v>2021</v>
      </c>
    </row>
    <row r="4776" spans="1:20" x14ac:dyDescent="0.3">
      <c r="A4776" s="9" t="s">
        <v>5799</v>
      </c>
      <c r="B4776" s="9" t="s">
        <v>366</v>
      </c>
      <c r="C4776" s="9" t="s">
        <v>186</v>
      </c>
      <c r="D4776" s="9" t="s">
        <v>87</v>
      </c>
      <c r="E4776" s="9" t="s">
        <v>775</v>
      </c>
      <c r="F4776" s="10">
        <v>44181</v>
      </c>
      <c r="G4776" s="10" t="str">
        <f>VLOOKUP(Table3[[#This Row],[Product ID]],[1]Products!$A:$G,2,0)</f>
        <v>Product 39</v>
      </c>
      <c r="H4776" s="22">
        <v>2</v>
      </c>
      <c r="I4776" s="9">
        <f>VLOOKUP('Consolidtaed Data'!$B7399,[1]Products!$A:$G,4,0)</f>
        <v>1500</v>
      </c>
      <c r="J4776" s="9">
        <f>VLOOKUP('Consolidtaed Data'!$B7399,[1]Products!$A:$G,3,0)</f>
        <v>900</v>
      </c>
      <c r="K4776" s="9">
        <f>'Consolidtaed Data'!$J7399*'Consolidtaed Data'!$H7399</f>
        <v>872</v>
      </c>
      <c r="L4776" s="9">
        <f>'Consolidtaed Data'!$I7399*'Consolidtaed Data'!$H7399</f>
        <v>1743</v>
      </c>
      <c r="M4776" s="9">
        <f>'Consolidtaed Data'!$L7399-'Consolidtaed Data'!$K7399</f>
        <v>192</v>
      </c>
      <c r="N4776" s="9" t="str">
        <f>VLOOKUP('Consolidtaed Data'!$C7399,[1]Locations!$A:$O,2,0)</f>
        <v>Daly City</v>
      </c>
      <c r="O4776" s="9" t="str">
        <f>VLOOKUP('Consolidtaed Data'!$D7399,'[1]Sales People'!$A:$B,2,0)</f>
        <v>Clarence Fox</v>
      </c>
      <c r="P4776" s="9" t="str">
        <f>VLOOKUP('Consolidtaed Data'!$E7399,[1]Customers!$A:$B,2,0)</f>
        <v>Aaron Cruz</v>
      </c>
      <c r="Q4776" s="11">
        <f>WEEKDAY('Consolidtaed Data'!$F7399)</f>
        <v>5</v>
      </c>
      <c r="R4776" s="9">
        <f>MONTH('Consolidtaed Data'!$F7399)</f>
        <v>7</v>
      </c>
      <c r="S4776" s="9" t="str">
        <f>TEXT(Table3[[#This Row],[Purchase Date]],"MMMM")</f>
        <v>December</v>
      </c>
      <c r="T4776" s="9">
        <f>YEAR('Consolidtaed Data'!$F7399)</f>
        <v>2021</v>
      </c>
    </row>
    <row r="4777" spans="1:20" x14ac:dyDescent="0.3">
      <c r="A4777" s="9" t="s">
        <v>5800</v>
      </c>
      <c r="B4777" s="9" t="s">
        <v>415</v>
      </c>
      <c r="C4777" s="9" t="s">
        <v>504</v>
      </c>
      <c r="D4777" s="9" t="s">
        <v>95</v>
      </c>
      <c r="E4777" s="9" t="s">
        <v>2098</v>
      </c>
      <c r="F4777" s="10">
        <v>44181</v>
      </c>
      <c r="G4777" s="10" t="str">
        <f>VLOOKUP(Table3[[#This Row],[Product ID]],[1]Products!$A:$G,2,0)</f>
        <v>Product 18</v>
      </c>
      <c r="H4777" s="22">
        <v>1</v>
      </c>
      <c r="I4777" s="9">
        <f>VLOOKUP('Consolidtaed Data'!$B7999,[1]Products!$A:$G,4,0)</f>
        <v>1783</v>
      </c>
      <c r="J4777" s="9">
        <f>VLOOKUP('Consolidtaed Data'!$B7999,[1]Products!$A:$G,3,0)</f>
        <v>1516</v>
      </c>
      <c r="K4777" s="9">
        <f>'Consolidtaed Data'!$J7999*'Consolidtaed Data'!$H7999</f>
        <v>945</v>
      </c>
      <c r="L4777" s="9">
        <f>'Consolidtaed Data'!$I7999*'Consolidtaed Data'!$H7999</f>
        <v>1889</v>
      </c>
      <c r="M4777" s="9">
        <f>'Consolidtaed Data'!$L7999-'Consolidtaed Data'!$K7999</f>
        <v>48</v>
      </c>
      <c r="N4777" s="9" t="str">
        <f>VLOOKUP('Consolidtaed Data'!$C7999,[1]Locations!$A:$O,2,0)</f>
        <v>San Mateo</v>
      </c>
      <c r="O4777" s="9" t="str">
        <f>VLOOKUP('Consolidtaed Data'!$D7999,'[1]Sales People'!$A:$B,2,0)</f>
        <v>Arthur Mccoy</v>
      </c>
      <c r="P4777" s="9" t="str">
        <f>VLOOKUP('Consolidtaed Data'!$E7999,[1]Customers!$A:$B,2,0)</f>
        <v>Kevin Campbell</v>
      </c>
      <c r="Q4777" s="11">
        <f>WEEKDAY('Consolidtaed Data'!$F7999)</f>
        <v>4</v>
      </c>
      <c r="R4777" s="9">
        <f>MONTH('Consolidtaed Data'!$F7999)</f>
        <v>9</v>
      </c>
      <c r="S4777" s="9" t="str">
        <f>TEXT(Table3[[#This Row],[Purchase Date]],"MMMM")</f>
        <v>December</v>
      </c>
      <c r="T4777" s="9">
        <f>YEAR('Consolidtaed Data'!$F7999)</f>
        <v>2021</v>
      </c>
    </row>
    <row r="4778" spans="1:20" x14ac:dyDescent="0.3">
      <c r="A4778" s="9" t="s">
        <v>5801</v>
      </c>
      <c r="B4778" s="9" t="s">
        <v>234</v>
      </c>
      <c r="C4778" s="9" t="s">
        <v>55</v>
      </c>
      <c r="D4778" s="9" t="s">
        <v>105</v>
      </c>
      <c r="E4778" s="9" t="s">
        <v>793</v>
      </c>
      <c r="F4778" s="10">
        <v>44181</v>
      </c>
      <c r="G4778" s="10" t="str">
        <f>VLOOKUP(Table3[[#This Row],[Product ID]],[1]Products!$A:$G,2,0)</f>
        <v>Product 54</v>
      </c>
      <c r="H4778" s="22">
        <v>1</v>
      </c>
      <c r="I4778" s="9">
        <f>VLOOKUP('Consolidtaed Data'!$B8452,[1]Products!$A:$G,4,0)</f>
        <v>530</v>
      </c>
      <c r="J4778" s="9">
        <f>VLOOKUP('Consolidtaed Data'!$B8452,[1]Products!$A:$G,3,0)</f>
        <v>424</v>
      </c>
      <c r="K4778" s="9">
        <f>'Consolidtaed Data'!$J8452*'Consolidtaed Data'!$H8452</f>
        <v>1227</v>
      </c>
      <c r="L4778" s="9">
        <f>'Consolidtaed Data'!$I8452*'Consolidtaed Data'!$H8452</f>
        <v>2451</v>
      </c>
      <c r="M4778" s="9">
        <f>'Consolidtaed Data'!$L8452-'Consolidtaed Data'!$K8452</f>
        <v>214</v>
      </c>
      <c r="N4778" s="9" t="str">
        <f>VLOOKUP('Consolidtaed Data'!$C8452,[1]Locations!$A:$O,2,0)</f>
        <v>San Francisco</v>
      </c>
      <c r="O4778" s="9" t="str">
        <f>VLOOKUP('Consolidtaed Data'!$D8452,'[1]Sales People'!$A:$B,2,0)</f>
        <v>Joshua Cook</v>
      </c>
      <c r="P4778" s="9" t="str">
        <f>VLOOKUP('Consolidtaed Data'!$E8452,[1]Customers!$A:$B,2,0)</f>
        <v>Phillip Peters</v>
      </c>
      <c r="Q4778" s="11">
        <f>WEEKDAY('Consolidtaed Data'!$F8452)</f>
        <v>2</v>
      </c>
      <c r="R4778" s="9">
        <f>MONTH('Consolidtaed Data'!$F8452)</f>
        <v>10</v>
      </c>
      <c r="S4778" s="9" t="str">
        <f>TEXT(Table3[[#This Row],[Purchase Date]],"MMMM")</f>
        <v>December</v>
      </c>
      <c r="T4778" s="9">
        <f>YEAR('Consolidtaed Data'!$F8452)</f>
        <v>2021</v>
      </c>
    </row>
    <row r="4779" spans="1:20" x14ac:dyDescent="0.3">
      <c r="A4779" s="9" t="s">
        <v>5802</v>
      </c>
      <c r="B4779" s="9" t="s">
        <v>301</v>
      </c>
      <c r="C4779" s="9" t="s">
        <v>352</v>
      </c>
      <c r="D4779" s="9" t="s">
        <v>22</v>
      </c>
      <c r="E4779" s="9" t="s">
        <v>683</v>
      </c>
      <c r="F4779" s="10">
        <v>44181</v>
      </c>
      <c r="G4779" s="10" t="str">
        <f>VLOOKUP(Table3[[#This Row],[Product ID]],[1]Products!$A:$G,2,0)</f>
        <v>Product 57</v>
      </c>
      <c r="H4779" s="22">
        <v>3</v>
      </c>
      <c r="I4779" s="9">
        <f>VLOOKUP('Consolidtaed Data'!$B9155,[1]Products!$A:$G,4,0)</f>
        <v>356</v>
      </c>
      <c r="J4779" s="9">
        <f>VLOOKUP('Consolidtaed Data'!$B9155,[1]Products!$A:$G,3,0)</f>
        <v>292</v>
      </c>
      <c r="K4779" s="9">
        <f>'Consolidtaed Data'!$J9155*'Consolidtaed Data'!$H9155</f>
        <v>4920</v>
      </c>
      <c r="L4779" s="9">
        <f>'Consolidtaed Data'!$I9155*'Consolidtaed Data'!$H9155</f>
        <v>7132</v>
      </c>
      <c r="M4779" s="9">
        <f>'Consolidtaed Data'!$L9155-'Consolidtaed Data'!$K9155</f>
        <v>383</v>
      </c>
      <c r="N4779" s="9" t="str">
        <f>VLOOKUP('Consolidtaed Data'!$C9155,[1]Locations!$A:$O,2,0)</f>
        <v>Ontario</v>
      </c>
      <c r="O4779" s="9" t="str">
        <f>VLOOKUP('Consolidtaed Data'!$D9155,'[1]Sales People'!$A:$B,2,0)</f>
        <v>Gary Rodriguez</v>
      </c>
      <c r="P4779" s="9" t="str">
        <f>VLOOKUP('Consolidtaed Data'!$E9155,[1]Customers!$A:$B,2,0)</f>
        <v>David Nguyen</v>
      </c>
      <c r="Q4779" s="11">
        <f>WEEKDAY('Consolidtaed Data'!$F9155)</f>
        <v>3</v>
      </c>
      <c r="R4779" s="9">
        <f>MONTH('Consolidtaed Data'!$F9155)</f>
        <v>11</v>
      </c>
      <c r="S4779" s="9" t="str">
        <f>TEXT(Table3[[#This Row],[Purchase Date]],"MMMM")</f>
        <v>December</v>
      </c>
      <c r="T4779" s="9">
        <f>YEAR('Consolidtaed Data'!$F9155)</f>
        <v>2021</v>
      </c>
    </row>
    <row r="4780" spans="1:20" x14ac:dyDescent="0.3">
      <c r="A4780" s="9" t="s">
        <v>5803</v>
      </c>
      <c r="B4780" s="9" t="s">
        <v>572</v>
      </c>
      <c r="C4780" s="9" t="s">
        <v>34</v>
      </c>
      <c r="D4780" s="9" t="s">
        <v>83</v>
      </c>
      <c r="E4780" s="9" t="s">
        <v>1498</v>
      </c>
      <c r="F4780" s="10">
        <v>44181</v>
      </c>
      <c r="G4780" s="10" t="str">
        <f>VLOOKUP(Table3[[#This Row],[Product ID]],[1]Products!$A:$G,2,0)</f>
        <v>Product 22</v>
      </c>
      <c r="H4780" s="22">
        <v>3</v>
      </c>
      <c r="I4780" s="9">
        <f>VLOOKUP('Consolidtaed Data'!$B9334,[1]Products!$A:$G,4,0)</f>
        <v>1022</v>
      </c>
      <c r="J4780" s="9">
        <f>VLOOKUP('Consolidtaed Data'!$B9334,[1]Products!$A:$G,3,0)</f>
        <v>818</v>
      </c>
      <c r="K4780" s="9">
        <f>'Consolidtaed Data'!$J9334*'Consolidtaed Data'!$H9334</f>
        <v>2421</v>
      </c>
      <c r="L4780" s="9">
        <f>'Consolidtaed Data'!$I9334*'Consolidtaed Data'!$H9334</f>
        <v>4401</v>
      </c>
      <c r="M4780" s="9">
        <f>'Consolidtaed Data'!$L9334-'Consolidtaed Data'!$K9334</f>
        <v>406</v>
      </c>
      <c r="N4780" s="9" t="str">
        <f>VLOOKUP('Consolidtaed Data'!$C9334,[1]Locations!$A:$O,2,0)</f>
        <v>Berkeley</v>
      </c>
      <c r="O4780" s="9" t="str">
        <f>VLOOKUP('Consolidtaed Data'!$D9334,'[1]Sales People'!$A:$B,2,0)</f>
        <v>Ronald Reed</v>
      </c>
      <c r="P4780" s="9" t="str">
        <f>VLOOKUP('Consolidtaed Data'!$E9334,[1]Customers!$A:$B,2,0)</f>
        <v>Victor Lopez</v>
      </c>
      <c r="Q4780" s="11">
        <f>WEEKDAY('Consolidtaed Data'!$F9334)</f>
        <v>2</v>
      </c>
      <c r="R4780" s="9">
        <f>MONTH('Consolidtaed Data'!$F9334)</f>
        <v>12</v>
      </c>
      <c r="S4780" s="9" t="str">
        <f>TEXT(Table3[[#This Row],[Purchase Date]],"MMMM")</f>
        <v>December</v>
      </c>
      <c r="T4780" s="9">
        <f>YEAR('Consolidtaed Data'!$F9334)</f>
        <v>2021</v>
      </c>
    </row>
    <row r="4781" spans="1:20" x14ac:dyDescent="0.3">
      <c r="A4781" s="9" t="s">
        <v>5804</v>
      </c>
      <c r="B4781" s="9" t="s">
        <v>216</v>
      </c>
      <c r="C4781" s="9" t="s">
        <v>86</v>
      </c>
      <c r="D4781" s="9" t="s">
        <v>127</v>
      </c>
      <c r="E4781" s="9" t="s">
        <v>2647</v>
      </c>
      <c r="F4781" s="10">
        <v>44181</v>
      </c>
      <c r="G4781" s="10" t="str">
        <f>VLOOKUP(Table3[[#This Row],[Product ID]],[1]Products!$A:$G,2,0)</f>
        <v>Product 73</v>
      </c>
      <c r="H4781" s="22">
        <v>2</v>
      </c>
      <c r="I4781" s="9">
        <f>VLOOKUP('Consolidtaed Data'!$B9515,[1]Products!$A:$G,4,0)</f>
        <v>112</v>
      </c>
      <c r="J4781" s="9">
        <f>VLOOKUP('Consolidtaed Data'!$B9515,[1]Products!$A:$G,3,0)</f>
        <v>90</v>
      </c>
      <c r="K4781" s="9">
        <f>'Consolidtaed Data'!$J9515*'Consolidtaed Data'!$H9515</f>
        <v>1044</v>
      </c>
      <c r="L4781" s="9">
        <f>'Consolidtaed Data'!$I9515*'Consolidtaed Data'!$H9515</f>
        <v>1899</v>
      </c>
      <c r="M4781" s="9">
        <f>'Consolidtaed Data'!$L9515-'Consolidtaed Data'!$K9515</f>
        <v>64</v>
      </c>
      <c r="N4781" s="9" t="str">
        <f>VLOOKUP('Consolidtaed Data'!$C9515,[1]Locations!$A:$O,2,0)</f>
        <v>Fontana</v>
      </c>
      <c r="O4781" s="9" t="str">
        <f>VLOOKUP('Consolidtaed Data'!$D9515,'[1]Sales People'!$A:$B,2,0)</f>
        <v>John Reyes</v>
      </c>
      <c r="P4781" s="9" t="str">
        <f>VLOOKUP('Consolidtaed Data'!$E9515,[1]Customers!$A:$B,2,0)</f>
        <v>Roger Thompson</v>
      </c>
      <c r="Q4781" s="11">
        <f>WEEKDAY('Consolidtaed Data'!$F9515)</f>
        <v>2</v>
      </c>
      <c r="R4781" s="9">
        <f>MONTH('Consolidtaed Data'!$F9515)</f>
        <v>12</v>
      </c>
      <c r="S4781" s="9" t="str">
        <f>TEXT(Table3[[#This Row],[Purchase Date]],"MMMM")</f>
        <v>December</v>
      </c>
      <c r="T4781" s="9">
        <f>YEAR('Consolidtaed Data'!$F9515)</f>
        <v>2021</v>
      </c>
    </row>
    <row r="4782" spans="1:20" x14ac:dyDescent="0.3">
      <c r="A4782" s="9" t="s">
        <v>5805</v>
      </c>
      <c r="B4782" s="9" t="s">
        <v>322</v>
      </c>
      <c r="C4782" s="9" t="s">
        <v>126</v>
      </c>
      <c r="D4782" s="9" t="s">
        <v>220</v>
      </c>
      <c r="E4782" s="9" t="s">
        <v>2930</v>
      </c>
      <c r="F4782" s="10">
        <v>44181</v>
      </c>
      <c r="G4782" s="10" t="str">
        <f>VLOOKUP(Table3[[#This Row],[Product ID]],[1]Products!$A:$G,2,0)</f>
        <v>Product 43</v>
      </c>
      <c r="H4782" s="22">
        <v>1</v>
      </c>
      <c r="I4782" s="9">
        <f>VLOOKUP('Consolidtaed Data'!$B9635,[1]Products!$A:$G,4,0)</f>
        <v>123</v>
      </c>
      <c r="J4782" s="9">
        <f>VLOOKUP('Consolidtaed Data'!$B9635,[1]Products!$A:$G,3,0)</f>
        <v>84</v>
      </c>
      <c r="K4782" s="9">
        <f>'Consolidtaed Data'!$J9635*'Consolidtaed Data'!$H9635</f>
        <v>2734</v>
      </c>
      <c r="L4782" s="9">
        <f>'Consolidtaed Data'!$I9635*'Consolidtaed Data'!$H9635</f>
        <v>4482</v>
      </c>
      <c r="M4782" s="9">
        <f>'Consolidtaed Data'!$L9635-'Consolidtaed Data'!$K9635</f>
        <v>68</v>
      </c>
      <c r="N4782" s="9" t="str">
        <f>VLOOKUP('Consolidtaed Data'!$C9635,[1]Locations!$A:$O,2,0)</f>
        <v>Daly City</v>
      </c>
      <c r="O4782" s="9" t="str">
        <f>VLOOKUP('Consolidtaed Data'!$D9635,'[1]Sales People'!$A:$B,2,0)</f>
        <v>Scott Mason</v>
      </c>
      <c r="P4782" s="9" t="str">
        <f>VLOOKUP('Consolidtaed Data'!$E9635,[1]Customers!$A:$B,2,0)</f>
        <v>Patrick Brown</v>
      </c>
      <c r="Q4782" s="11">
        <f>WEEKDAY('Consolidtaed Data'!$F9635)</f>
        <v>4</v>
      </c>
      <c r="R4782" s="9">
        <f>MONTH('Consolidtaed Data'!$F9635)</f>
        <v>12</v>
      </c>
      <c r="S4782" s="9" t="str">
        <f>TEXT(Table3[[#This Row],[Purchase Date]],"MMMM")</f>
        <v>December</v>
      </c>
      <c r="T4782" s="9">
        <f>YEAR('Consolidtaed Data'!$F9635)</f>
        <v>2021</v>
      </c>
    </row>
    <row r="4783" spans="1:20" x14ac:dyDescent="0.3">
      <c r="A4783" s="9" t="s">
        <v>5806</v>
      </c>
      <c r="B4783" s="9" t="s">
        <v>160</v>
      </c>
      <c r="C4783" s="9" t="s">
        <v>59</v>
      </c>
      <c r="D4783" s="9" t="s">
        <v>197</v>
      </c>
      <c r="E4783" s="9" t="s">
        <v>2024</v>
      </c>
      <c r="F4783" s="10">
        <v>44182</v>
      </c>
      <c r="G4783" s="10" t="str">
        <f>VLOOKUP(Table3[[#This Row],[Product ID]],[1]Products!$A:$G,2,0)</f>
        <v>Product 28</v>
      </c>
      <c r="H4783" s="22">
        <v>4</v>
      </c>
      <c r="I4783" s="9">
        <f>VLOOKUP('Consolidtaed Data'!$B4752,[1]Products!$A:$G,4,0)</f>
        <v>1052</v>
      </c>
      <c r="J4783" s="9">
        <f>VLOOKUP('Consolidtaed Data'!$B4752,[1]Products!$A:$G,3,0)</f>
        <v>589</v>
      </c>
      <c r="K4783" s="9">
        <f>'Consolidtaed Data'!$J4752*'Consolidtaed Data'!$H4752</f>
        <v>2602</v>
      </c>
      <c r="L4783" s="9">
        <f>'Consolidtaed Data'!$I4752*'Consolidtaed Data'!$H4752</f>
        <v>3174</v>
      </c>
      <c r="M4783" s="9">
        <f>'Consolidtaed Data'!$L4752-'Consolidtaed Data'!$K4752</f>
        <v>1226</v>
      </c>
      <c r="N4783" s="9" t="str">
        <f>VLOOKUP('Consolidtaed Data'!$C4752,[1]Locations!$A:$O,2,0)</f>
        <v>Pomona</v>
      </c>
      <c r="O4783" s="9" t="str">
        <f>VLOOKUP('Consolidtaed Data'!$D4752,'[1]Sales People'!$A:$B,2,0)</f>
        <v>Gary Rodriguez</v>
      </c>
      <c r="P4783" s="9" t="str">
        <f>VLOOKUP('Consolidtaed Data'!$E4752,[1]Customers!$A:$B,2,0)</f>
        <v>Timothy Bowman</v>
      </c>
      <c r="Q4783" s="11">
        <f>WEEKDAY('Consolidtaed Data'!$F4752)</f>
        <v>3</v>
      </c>
      <c r="R4783" s="9">
        <f>MONTH('Consolidtaed Data'!$F4752)</f>
        <v>12</v>
      </c>
      <c r="S4783" s="9" t="str">
        <f>TEXT(Table3[[#This Row],[Purchase Date]],"MMMM")</f>
        <v>December</v>
      </c>
      <c r="T4783" s="9">
        <f>YEAR('Consolidtaed Data'!$F4752)</f>
        <v>2020</v>
      </c>
    </row>
    <row r="4784" spans="1:20" x14ac:dyDescent="0.3">
      <c r="A4784" s="9" t="s">
        <v>5807</v>
      </c>
      <c r="B4784" s="9" t="s">
        <v>373</v>
      </c>
      <c r="C4784" s="9" t="s">
        <v>635</v>
      </c>
      <c r="D4784" s="9" t="s">
        <v>220</v>
      </c>
      <c r="E4784" s="9" t="s">
        <v>701</v>
      </c>
      <c r="F4784" s="10">
        <v>44182</v>
      </c>
      <c r="G4784" s="10" t="str">
        <f>VLOOKUP(Table3[[#This Row],[Product ID]],[1]Products!$A:$G,2,0)</f>
        <v>Product 66</v>
      </c>
      <c r="H4784" s="22">
        <v>1</v>
      </c>
      <c r="I4784" s="9">
        <f>VLOOKUP('Consolidtaed Data'!$B5175,[1]Products!$A:$G,4,0)</f>
        <v>2283</v>
      </c>
      <c r="J4784" s="9">
        <f>VLOOKUP('Consolidtaed Data'!$B5175,[1]Products!$A:$G,3,0)</f>
        <v>1484</v>
      </c>
      <c r="K4784" s="9">
        <f>'Consolidtaed Data'!$J5175*'Consolidtaed Data'!$H5175</f>
        <v>1378</v>
      </c>
      <c r="L4784" s="9">
        <f>'Consolidtaed Data'!$I5175*'Consolidtaed Data'!$H5175</f>
        <v>1887</v>
      </c>
      <c r="M4784" s="9">
        <f>'Consolidtaed Data'!$L5175-'Consolidtaed Data'!$K5175</f>
        <v>351</v>
      </c>
      <c r="N4784" s="9" t="str">
        <f>VLOOKUP('Consolidtaed Data'!$C5175,[1]Locations!$A:$O,2,0)</f>
        <v>Orange</v>
      </c>
      <c r="O4784" s="9" t="str">
        <f>VLOOKUP('Consolidtaed Data'!$D5175,'[1]Sales People'!$A:$B,2,0)</f>
        <v>Sean Miller</v>
      </c>
      <c r="P4784" s="9" t="str">
        <f>VLOOKUP('Consolidtaed Data'!$E5175,[1]Customers!$A:$B,2,0)</f>
        <v>Sean Alexander</v>
      </c>
      <c r="Q4784" s="11">
        <f>WEEKDAY('Consolidtaed Data'!$F5175)</f>
        <v>7</v>
      </c>
      <c r="R4784" s="9">
        <f>MONTH('Consolidtaed Data'!$F5175)</f>
        <v>1</v>
      </c>
      <c r="S4784" s="9" t="str">
        <f>TEXT(Table3[[#This Row],[Purchase Date]],"MMMM")</f>
        <v>December</v>
      </c>
      <c r="T4784" s="9">
        <f>YEAR('Consolidtaed Data'!$F5175)</f>
        <v>2021</v>
      </c>
    </row>
    <row r="4785" spans="1:20" x14ac:dyDescent="0.3">
      <c r="A4785" s="9" t="s">
        <v>5808</v>
      </c>
      <c r="B4785" s="9" t="s">
        <v>76</v>
      </c>
      <c r="C4785" s="9" t="s">
        <v>90</v>
      </c>
      <c r="D4785" s="9" t="s">
        <v>281</v>
      </c>
      <c r="E4785" s="9" t="s">
        <v>3857</v>
      </c>
      <c r="F4785" s="10">
        <v>44182</v>
      </c>
      <c r="G4785" s="10" t="str">
        <f>VLOOKUP(Table3[[#This Row],[Product ID]],[1]Products!$A:$G,2,0)</f>
        <v>Product 19</v>
      </c>
      <c r="H4785" s="22">
        <v>3</v>
      </c>
      <c r="I4785" s="9">
        <f>VLOOKUP('Consolidtaed Data'!$B5390,[1]Products!$A:$G,4,0)</f>
        <v>1743</v>
      </c>
      <c r="J4785" s="9">
        <f>VLOOKUP('Consolidtaed Data'!$B5390,[1]Products!$A:$G,3,0)</f>
        <v>872</v>
      </c>
      <c r="K4785" s="9">
        <f>'Consolidtaed Data'!$J5390*'Consolidtaed Data'!$H5390</f>
        <v>4184</v>
      </c>
      <c r="L4785" s="9">
        <f>'Consolidtaed Data'!$I5390*'Consolidtaed Data'!$H5390</f>
        <v>6540</v>
      </c>
      <c r="M4785" s="9">
        <f>'Consolidtaed Data'!$L5390-'Consolidtaed Data'!$K5390</f>
        <v>206</v>
      </c>
      <c r="N4785" s="9" t="str">
        <f>VLOOKUP('Consolidtaed Data'!$C5390,[1]Locations!$A:$O,2,0)</f>
        <v>Visalia</v>
      </c>
      <c r="O4785" s="9" t="str">
        <f>VLOOKUP('Consolidtaed Data'!$D5390,'[1]Sales People'!$A:$B,2,0)</f>
        <v>Larry Marshall</v>
      </c>
      <c r="P4785" s="9" t="str">
        <f>VLOOKUP('Consolidtaed Data'!$E5390,[1]Customers!$A:$B,2,0)</f>
        <v>Matthew Fernandez</v>
      </c>
      <c r="Q4785" s="11">
        <f>WEEKDAY('Consolidtaed Data'!$F5390)</f>
        <v>3</v>
      </c>
      <c r="R4785" s="9">
        <f>MONTH('Consolidtaed Data'!$F5390)</f>
        <v>2</v>
      </c>
      <c r="S4785" s="9" t="str">
        <f>TEXT(Table3[[#This Row],[Purchase Date]],"MMMM")</f>
        <v>December</v>
      </c>
      <c r="T4785" s="9">
        <f>YEAR('Consolidtaed Data'!$F5390)</f>
        <v>2021</v>
      </c>
    </row>
    <row r="4786" spans="1:20" x14ac:dyDescent="0.3">
      <c r="A4786" s="9" t="s">
        <v>5809</v>
      </c>
      <c r="B4786" s="9" t="s">
        <v>116</v>
      </c>
      <c r="C4786" s="9" t="s">
        <v>223</v>
      </c>
      <c r="D4786" s="9" t="s">
        <v>127</v>
      </c>
      <c r="E4786" s="9" t="s">
        <v>480</v>
      </c>
      <c r="F4786" s="10">
        <v>44182</v>
      </c>
      <c r="G4786" s="10" t="str">
        <f>VLOOKUP(Table3[[#This Row],[Product ID]],[1]Products!$A:$G,2,0)</f>
        <v>Product 55</v>
      </c>
      <c r="H4786" s="22">
        <v>1</v>
      </c>
      <c r="I4786" s="9">
        <f>VLOOKUP('Consolidtaed Data'!$B5744,[1]Products!$A:$G,4,0)</f>
        <v>1848</v>
      </c>
      <c r="J4786" s="9">
        <f>VLOOKUP('Consolidtaed Data'!$B5744,[1]Products!$A:$G,3,0)</f>
        <v>1294</v>
      </c>
      <c r="K4786" s="9">
        <f>'Consolidtaed Data'!$J5744*'Consolidtaed Data'!$H5744</f>
        <v>342</v>
      </c>
      <c r="L4786" s="9">
        <f>'Consolidtaed Data'!$I5744*'Consolidtaed Data'!$H5744</f>
        <v>434</v>
      </c>
      <c r="M4786" s="9">
        <f>'Consolidtaed Data'!$L5744-'Consolidtaed Data'!$K5744</f>
        <v>3580</v>
      </c>
      <c r="N4786" s="9" t="str">
        <f>VLOOKUP('Consolidtaed Data'!$C5744,[1]Locations!$A:$O,2,0)</f>
        <v>Fremont</v>
      </c>
      <c r="O4786" s="9" t="str">
        <f>VLOOKUP('Consolidtaed Data'!$D5744,'[1]Sales People'!$A:$B,2,0)</f>
        <v>Patrick Ruiz</v>
      </c>
      <c r="P4786" s="9" t="str">
        <f>VLOOKUP('Consolidtaed Data'!$E5744,[1]Customers!$A:$B,2,0)</f>
        <v>Michael Lewis</v>
      </c>
      <c r="Q4786" s="11">
        <f>WEEKDAY('Consolidtaed Data'!$F5744)</f>
        <v>1</v>
      </c>
      <c r="R4786" s="9">
        <f>MONTH('Consolidtaed Data'!$F5744)</f>
        <v>2</v>
      </c>
      <c r="S4786" s="9" t="str">
        <f>TEXT(Table3[[#This Row],[Purchase Date]],"MMMM")</f>
        <v>December</v>
      </c>
      <c r="T4786" s="9">
        <f>YEAR('Consolidtaed Data'!$F5744)</f>
        <v>2021</v>
      </c>
    </row>
    <row r="4787" spans="1:20" x14ac:dyDescent="0.3">
      <c r="A4787" s="9" t="s">
        <v>5810</v>
      </c>
      <c r="B4787" s="9" t="s">
        <v>382</v>
      </c>
      <c r="C4787" s="9" t="s">
        <v>302</v>
      </c>
      <c r="D4787" s="9" t="s">
        <v>402</v>
      </c>
      <c r="E4787" s="9" t="s">
        <v>846</v>
      </c>
      <c r="F4787" s="10">
        <v>44182</v>
      </c>
      <c r="G4787" s="10" t="str">
        <f>VLOOKUP(Table3[[#This Row],[Product ID]],[1]Products!$A:$G,2,0)</f>
        <v>Product 50</v>
      </c>
      <c r="H4787" s="22">
        <v>4</v>
      </c>
      <c r="I4787" s="9">
        <f>VLOOKUP('Consolidtaed Data'!$B6851,[1]Products!$A:$G,4,0)</f>
        <v>800</v>
      </c>
      <c r="J4787" s="9">
        <f>VLOOKUP('Consolidtaed Data'!$B6851,[1]Products!$A:$G,3,0)</f>
        <v>536</v>
      </c>
      <c r="K4787" s="9">
        <f>'Consolidtaed Data'!$J6851*'Consolidtaed Data'!$H6851</f>
        <v>3669</v>
      </c>
      <c r="L4787" s="9">
        <f>'Consolidtaed Data'!$I6851*'Consolidtaed Data'!$H6851</f>
        <v>6015</v>
      </c>
      <c r="M4787" s="9">
        <f>'Consolidtaed Data'!$L6851-'Consolidtaed Data'!$K6851</f>
        <v>1521</v>
      </c>
      <c r="N4787" s="9" t="str">
        <f>VLOOKUP('Consolidtaed Data'!$C6851,[1]Locations!$A:$O,2,0)</f>
        <v>Stockton</v>
      </c>
      <c r="O4787" s="9" t="str">
        <f>VLOOKUP('Consolidtaed Data'!$D6851,'[1]Sales People'!$A:$B,2,0)</f>
        <v>Gary Rodriguez</v>
      </c>
      <c r="P4787" s="9" t="str">
        <f>VLOOKUP('Consolidtaed Data'!$E6851,[1]Customers!$A:$B,2,0)</f>
        <v>Carl Reid</v>
      </c>
      <c r="Q4787" s="11">
        <f>WEEKDAY('Consolidtaed Data'!$F6851)</f>
        <v>1</v>
      </c>
      <c r="R4787" s="9">
        <f>MONTH('Consolidtaed Data'!$F6851)</f>
        <v>6</v>
      </c>
      <c r="S4787" s="9" t="str">
        <f>TEXT(Table3[[#This Row],[Purchase Date]],"MMMM")</f>
        <v>December</v>
      </c>
      <c r="T4787" s="9">
        <f>YEAR('Consolidtaed Data'!$F6851)</f>
        <v>2021</v>
      </c>
    </row>
    <row r="4788" spans="1:20" x14ac:dyDescent="0.3">
      <c r="A4788" s="9" t="s">
        <v>5811</v>
      </c>
      <c r="B4788" s="9" t="s">
        <v>503</v>
      </c>
      <c r="C4788" s="9" t="s">
        <v>421</v>
      </c>
      <c r="D4788" s="9" t="s">
        <v>105</v>
      </c>
      <c r="E4788" s="9" t="s">
        <v>879</v>
      </c>
      <c r="F4788" s="10">
        <v>44182</v>
      </c>
      <c r="G4788" s="10" t="str">
        <f>VLOOKUP(Table3[[#This Row],[Product ID]],[1]Products!$A:$G,2,0)</f>
        <v>Product 99</v>
      </c>
      <c r="H4788" s="22">
        <v>4</v>
      </c>
      <c r="I4788" s="9">
        <f>VLOOKUP('Consolidtaed Data'!$B7787,[1]Products!$A:$G,4,0)</f>
        <v>2182</v>
      </c>
      <c r="J4788" s="9">
        <f>VLOOKUP('Consolidtaed Data'!$B7787,[1]Products!$A:$G,3,0)</f>
        <v>1200</v>
      </c>
      <c r="K4788" s="9">
        <f>'Consolidtaed Data'!$J7787*'Consolidtaed Data'!$H7787</f>
        <v>1200</v>
      </c>
      <c r="L4788" s="9">
        <f>'Consolidtaed Data'!$I7787*'Consolidtaed Data'!$H7787</f>
        <v>2182</v>
      </c>
      <c r="M4788" s="9">
        <f>'Consolidtaed Data'!$L7787-'Consolidtaed Data'!$K7787</f>
        <v>1224</v>
      </c>
      <c r="N4788" s="9" t="str">
        <f>VLOOKUP('Consolidtaed Data'!$C7787,[1]Locations!$A:$O,2,0)</f>
        <v>Orange</v>
      </c>
      <c r="O4788" s="9" t="str">
        <f>VLOOKUP('Consolidtaed Data'!$D7787,'[1]Sales People'!$A:$B,2,0)</f>
        <v>Eugene Holmes</v>
      </c>
      <c r="P4788" s="9" t="str">
        <f>VLOOKUP('Consolidtaed Data'!$E7787,[1]Customers!$A:$B,2,0)</f>
        <v>Clarence Grant</v>
      </c>
      <c r="Q4788" s="11">
        <f>WEEKDAY('Consolidtaed Data'!$F7787)</f>
        <v>1</v>
      </c>
      <c r="R4788" s="9">
        <f>MONTH('Consolidtaed Data'!$F7787)</f>
        <v>8</v>
      </c>
      <c r="S4788" s="9" t="str">
        <f>TEXT(Table3[[#This Row],[Purchase Date]],"MMMM")</f>
        <v>December</v>
      </c>
      <c r="T4788" s="9">
        <f>YEAR('Consolidtaed Data'!$F7787)</f>
        <v>2021</v>
      </c>
    </row>
    <row r="4789" spans="1:20" x14ac:dyDescent="0.3">
      <c r="A4789" s="9" t="s">
        <v>5812</v>
      </c>
      <c r="B4789" s="9" t="s">
        <v>125</v>
      </c>
      <c r="C4789" s="9" t="s">
        <v>126</v>
      </c>
      <c r="D4789" s="9" t="s">
        <v>113</v>
      </c>
      <c r="E4789" s="9" t="s">
        <v>444</v>
      </c>
      <c r="F4789" s="10">
        <v>44182</v>
      </c>
      <c r="G4789" s="10" t="str">
        <f>VLOOKUP(Table3[[#This Row],[Product ID]],[1]Products!$A:$G,2,0)</f>
        <v>Product 40</v>
      </c>
      <c r="H4789" s="22">
        <v>2</v>
      </c>
      <c r="I4789" s="9">
        <f>VLOOKUP('Consolidtaed Data'!$B8831,[1]Products!$A:$G,4,0)</f>
        <v>181</v>
      </c>
      <c r="J4789" s="9">
        <f>VLOOKUP('Consolidtaed Data'!$B8831,[1]Products!$A:$G,3,0)</f>
        <v>130</v>
      </c>
      <c r="K4789" s="9">
        <f>'Consolidtaed Data'!$J8831*'Consolidtaed Data'!$H8831</f>
        <v>1696</v>
      </c>
      <c r="L4789" s="9">
        <f>'Consolidtaed Data'!$I8831*'Consolidtaed Data'!$H8831</f>
        <v>2120</v>
      </c>
      <c r="M4789" s="9">
        <f>'Consolidtaed Data'!$L8831-'Consolidtaed Data'!$K8831</f>
        <v>187</v>
      </c>
      <c r="N4789" s="9" t="str">
        <f>VLOOKUP('Consolidtaed Data'!$C8831,[1]Locations!$A:$O,2,0)</f>
        <v>Palmdale</v>
      </c>
      <c r="O4789" s="9" t="str">
        <f>VLOOKUP('Consolidtaed Data'!$D8831,'[1]Sales People'!$A:$B,2,0)</f>
        <v>Andrew Bowman</v>
      </c>
      <c r="P4789" s="9" t="str">
        <f>VLOOKUP('Consolidtaed Data'!$E8831,[1]Customers!$A:$B,2,0)</f>
        <v>Henry Elliott</v>
      </c>
      <c r="Q4789" s="11">
        <f>WEEKDAY('Consolidtaed Data'!$F8831)</f>
        <v>3</v>
      </c>
      <c r="R4789" s="9">
        <f>MONTH('Consolidtaed Data'!$F8831)</f>
        <v>11</v>
      </c>
      <c r="S4789" s="9" t="str">
        <f>TEXT(Table3[[#This Row],[Purchase Date]],"MMMM")</f>
        <v>December</v>
      </c>
      <c r="T4789" s="9">
        <f>YEAR('Consolidtaed Data'!$F8831)</f>
        <v>2021</v>
      </c>
    </row>
    <row r="4790" spans="1:20" x14ac:dyDescent="0.3">
      <c r="A4790" s="9" t="s">
        <v>5813</v>
      </c>
      <c r="B4790" s="9" t="s">
        <v>33</v>
      </c>
      <c r="C4790" s="9" t="s">
        <v>412</v>
      </c>
      <c r="D4790" s="9" t="s">
        <v>281</v>
      </c>
      <c r="E4790" s="9" t="s">
        <v>956</v>
      </c>
      <c r="F4790" s="10">
        <v>44182</v>
      </c>
      <c r="G4790" s="10" t="str">
        <f>VLOOKUP(Table3[[#This Row],[Product ID]],[1]Products!$A:$G,2,0)</f>
        <v>Product 29</v>
      </c>
      <c r="H4790" s="22">
        <v>4</v>
      </c>
      <c r="I4790" s="9">
        <f>VLOOKUP('Consolidtaed Data'!$B8946,[1]Products!$A:$G,4,0)</f>
        <v>1967</v>
      </c>
      <c r="J4790" s="9">
        <f>VLOOKUP('Consolidtaed Data'!$B8946,[1]Products!$A:$G,3,0)</f>
        <v>1397</v>
      </c>
      <c r="K4790" s="9">
        <f>'Consolidtaed Data'!$J8946*'Consolidtaed Data'!$H8946</f>
        <v>1572</v>
      </c>
      <c r="L4790" s="9">
        <f>'Consolidtaed Data'!$I8946*'Consolidtaed Data'!$H8946</f>
        <v>1894</v>
      </c>
      <c r="M4790" s="9">
        <f>'Consolidtaed Data'!$L8946-'Consolidtaed Data'!$K8946</f>
        <v>204</v>
      </c>
      <c r="N4790" s="9" t="str">
        <f>VLOOKUP('Consolidtaed Data'!$C8946,[1]Locations!$A:$O,2,0)</f>
        <v>Santa Clarita</v>
      </c>
      <c r="O4790" s="9" t="str">
        <f>VLOOKUP('Consolidtaed Data'!$D8946,'[1]Sales People'!$A:$B,2,0)</f>
        <v>John Reyes</v>
      </c>
      <c r="P4790" s="9" t="str">
        <f>VLOOKUP('Consolidtaed Data'!$E8946,[1]Customers!$A:$B,2,0)</f>
        <v>Dennis Ruiz</v>
      </c>
      <c r="Q4790" s="11">
        <f>WEEKDAY('Consolidtaed Data'!$F8946)</f>
        <v>3</v>
      </c>
      <c r="R4790" s="9">
        <f>MONTH('Consolidtaed Data'!$F8946)</f>
        <v>11</v>
      </c>
      <c r="S4790" s="9" t="str">
        <f>TEXT(Table3[[#This Row],[Purchase Date]],"MMMM")</f>
        <v>December</v>
      </c>
      <c r="T4790" s="9">
        <f>YEAR('Consolidtaed Data'!$F8946)</f>
        <v>2021</v>
      </c>
    </row>
    <row r="4791" spans="1:20" x14ac:dyDescent="0.3">
      <c r="A4791" s="9" t="s">
        <v>5814</v>
      </c>
      <c r="B4791" s="9" t="s">
        <v>119</v>
      </c>
      <c r="C4791" s="9" t="s">
        <v>45</v>
      </c>
      <c r="D4791" s="9" t="s">
        <v>100</v>
      </c>
      <c r="E4791" s="9" t="s">
        <v>1378</v>
      </c>
      <c r="F4791" s="10">
        <v>44183</v>
      </c>
      <c r="G4791" s="10" t="str">
        <f>VLOOKUP(Table3[[#This Row],[Product ID]],[1]Products!$A:$G,2,0)</f>
        <v>Product 67</v>
      </c>
      <c r="H4791" s="22">
        <v>3</v>
      </c>
      <c r="I4791" s="9">
        <f>VLOOKUP('Consolidtaed Data'!$B5038,[1]Products!$A:$G,4,0)</f>
        <v>1367</v>
      </c>
      <c r="J4791" s="9">
        <f>VLOOKUP('Consolidtaed Data'!$B5038,[1]Products!$A:$G,3,0)</f>
        <v>984</v>
      </c>
      <c r="K4791" s="9">
        <f>'Consolidtaed Data'!$J5038*'Consolidtaed Data'!$H5038</f>
        <v>2346</v>
      </c>
      <c r="L4791" s="9">
        <f>'Consolidtaed Data'!$I5038*'Consolidtaed Data'!$H5038</f>
        <v>3724</v>
      </c>
      <c r="M4791" s="9">
        <f>'Consolidtaed Data'!$L5038-'Consolidtaed Data'!$K5038</f>
        <v>275</v>
      </c>
      <c r="N4791" s="9" t="str">
        <f>VLOOKUP('Consolidtaed Data'!$C5038,[1]Locations!$A:$O,2,0)</f>
        <v>Torrance</v>
      </c>
      <c r="O4791" s="9" t="str">
        <f>VLOOKUP('Consolidtaed Data'!$D5038,'[1]Sales People'!$A:$B,2,0)</f>
        <v>Patrick Ruiz</v>
      </c>
      <c r="P4791" s="9" t="str">
        <f>VLOOKUP('Consolidtaed Data'!$E5038,[1]Customers!$A:$B,2,0)</f>
        <v>Shawn Snyder</v>
      </c>
      <c r="Q4791" s="11">
        <f>WEEKDAY('Consolidtaed Data'!$F5038)</f>
        <v>3</v>
      </c>
      <c r="R4791" s="9">
        <f>MONTH('Consolidtaed Data'!$F5038)</f>
        <v>1</v>
      </c>
      <c r="S4791" s="9" t="str">
        <f>TEXT(Table3[[#This Row],[Purchase Date]],"MMMM")</f>
        <v>December</v>
      </c>
      <c r="T4791" s="9">
        <f>YEAR('Consolidtaed Data'!$F5038)</f>
        <v>2021</v>
      </c>
    </row>
    <row r="4792" spans="1:20" x14ac:dyDescent="0.3">
      <c r="A4792" s="9" t="s">
        <v>5815</v>
      </c>
      <c r="B4792" s="9" t="s">
        <v>112</v>
      </c>
      <c r="C4792" s="9" t="s">
        <v>59</v>
      </c>
      <c r="D4792" s="9" t="s">
        <v>100</v>
      </c>
      <c r="E4792" s="9" t="s">
        <v>904</v>
      </c>
      <c r="F4792" s="10">
        <v>44183</v>
      </c>
      <c r="G4792" s="10" t="str">
        <f>VLOOKUP(Table3[[#This Row],[Product ID]],[1]Products!$A:$G,2,0)</f>
        <v>Product 7</v>
      </c>
      <c r="H4792" s="22">
        <v>1</v>
      </c>
      <c r="I4792" s="9">
        <f>VLOOKUP('Consolidtaed Data'!$B6180,[1]Products!$A:$G,4,0)</f>
        <v>458</v>
      </c>
      <c r="J4792" s="9">
        <f>VLOOKUP('Consolidtaed Data'!$B6180,[1]Products!$A:$G,3,0)</f>
        <v>376</v>
      </c>
      <c r="K4792" s="9">
        <f>'Consolidtaed Data'!$J6180*'Consolidtaed Data'!$H6180</f>
        <v>1230</v>
      </c>
      <c r="L4792" s="9">
        <f>'Consolidtaed Data'!$I6180*'Consolidtaed Data'!$H6180</f>
        <v>1783</v>
      </c>
      <c r="M4792" s="9">
        <f>'Consolidtaed Data'!$L6180-'Consolidtaed Data'!$K6180</f>
        <v>738</v>
      </c>
      <c r="N4792" s="9" t="str">
        <f>VLOOKUP('Consolidtaed Data'!$C6180,[1]Locations!$A:$O,2,0)</f>
        <v>Stockton</v>
      </c>
      <c r="O4792" s="9" t="str">
        <f>VLOOKUP('Consolidtaed Data'!$D6180,'[1]Sales People'!$A:$B,2,0)</f>
        <v>Scott Clark</v>
      </c>
      <c r="P4792" s="9" t="str">
        <f>VLOOKUP('Consolidtaed Data'!$E6180,[1]Customers!$A:$B,2,0)</f>
        <v>Larry Ross</v>
      </c>
      <c r="Q4792" s="11">
        <f>WEEKDAY('Consolidtaed Data'!$F6180)</f>
        <v>5</v>
      </c>
      <c r="R4792" s="9">
        <f>MONTH('Consolidtaed Data'!$F6180)</f>
        <v>4</v>
      </c>
      <c r="S4792" s="9" t="str">
        <f>TEXT(Table3[[#This Row],[Purchase Date]],"MMMM")</f>
        <v>December</v>
      </c>
      <c r="T4792" s="9">
        <f>YEAR('Consolidtaed Data'!$F6180)</f>
        <v>2021</v>
      </c>
    </row>
    <row r="4793" spans="1:20" x14ac:dyDescent="0.3">
      <c r="A4793" s="9" t="s">
        <v>5816</v>
      </c>
      <c r="B4793" s="9" t="s">
        <v>200</v>
      </c>
      <c r="C4793" s="9" t="s">
        <v>564</v>
      </c>
      <c r="D4793" s="9" t="s">
        <v>149</v>
      </c>
      <c r="E4793" s="9" t="s">
        <v>511</v>
      </c>
      <c r="F4793" s="10">
        <v>44183</v>
      </c>
      <c r="G4793" s="10" t="str">
        <f>VLOOKUP(Table3[[#This Row],[Product ID]],[1]Products!$A:$G,2,0)</f>
        <v>Product 23</v>
      </c>
      <c r="H4793" s="22">
        <v>2</v>
      </c>
      <c r="I4793" s="9">
        <f>VLOOKUP('Consolidtaed Data'!$B6355,[1]Products!$A:$G,4,0)</f>
        <v>290</v>
      </c>
      <c r="J4793" s="9">
        <f>VLOOKUP('Consolidtaed Data'!$B6355,[1]Products!$A:$G,3,0)</f>
        <v>200</v>
      </c>
      <c r="K4793" s="9">
        <f>'Consolidtaed Data'!$J6355*'Consolidtaed Data'!$H6355</f>
        <v>1434</v>
      </c>
      <c r="L4793" s="9">
        <f>'Consolidtaed Data'!$I6355*'Consolidtaed Data'!$H6355</f>
        <v>2658</v>
      </c>
      <c r="M4793" s="9">
        <f>'Consolidtaed Data'!$L6355-'Consolidtaed Data'!$K6355</f>
        <v>825</v>
      </c>
      <c r="N4793" s="9" t="str">
        <f>VLOOKUP('Consolidtaed Data'!$C6355,[1]Locations!$A:$O,2,0)</f>
        <v>Fontana</v>
      </c>
      <c r="O4793" s="9" t="str">
        <f>VLOOKUP('Consolidtaed Data'!$D6355,'[1]Sales People'!$A:$B,2,0)</f>
        <v>Kenneth Bradley</v>
      </c>
      <c r="P4793" s="9" t="str">
        <f>VLOOKUP('Consolidtaed Data'!$E6355,[1]Customers!$A:$B,2,0)</f>
        <v>James Sullivan</v>
      </c>
      <c r="Q4793" s="11">
        <f>WEEKDAY('Consolidtaed Data'!$F6355)</f>
        <v>3</v>
      </c>
      <c r="R4793" s="9">
        <f>MONTH('Consolidtaed Data'!$F6355)</f>
        <v>4</v>
      </c>
      <c r="S4793" s="9" t="str">
        <f>TEXT(Table3[[#This Row],[Purchase Date]],"MMMM")</f>
        <v>December</v>
      </c>
      <c r="T4793" s="9">
        <f>YEAR('Consolidtaed Data'!$F6355)</f>
        <v>2021</v>
      </c>
    </row>
    <row r="4794" spans="1:20" x14ac:dyDescent="0.3">
      <c r="A4794" s="9" t="s">
        <v>5817</v>
      </c>
      <c r="B4794" s="9" t="s">
        <v>79</v>
      </c>
      <c r="C4794" s="9" t="s">
        <v>186</v>
      </c>
      <c r="D4794" s="9" t="s">
        <v>56</v>
      </c>
      <c r="E4794" s="9" t="s">
        <v>788</v>
      </c>
      <c r="F4794" s="10">
        <v>44183</v>
      </c>
      <c r="G4794" s="10" t="str">
        <f>VLOOKUP(Table3[[#This Row],[Product ID]],[1]Products!$A:$G,2,0)</f>
        <v>Product 80</v>
      </c>
      <c r="H4794" s="22">
        <v>3</v>
      </c>
      <c r="I4794" s="9">
        <f>VLOOKUP('Consolidtaed Data'!$B6694,[1]Products!$A:$G,4,0)</f>
        <v>1798</v>
      </c>
      <c r="J4794" s="9">
        <f>VLOOKUP('Consolidtaed Data'!$B6694,[1]Products!$A:$G,3,0)</f>
        <v>971</v>
      </c>
      <c r="K4794" s="9">
        <f>'Consolidtaed Data'!$J6694*'Consolidtaed Data'!$H6694</f>
        <v>1636</v>
      </c>
      <c r="L4794" s="9">
        <f>'Consolidtaed Data'!$I6694*'Consolidtaed Data'!$H6694</f>
        <v>3268</v>
      </c>
      <c r="M4794" s="9">
        <f>'Consolidtaed Data'!$L6694-'Consolidtaed Data'!$K6694</f>
        <v>2613</v>
      </c>
      <c r="N4794" s="9" t="str">
        <f>VLOOKUP('Consolidtaed Data'!$C6694,[1]Locations!$A:$O,2,0)</f>
        <v>Escondido</v>
      </c>
      <c r="O4794" s="9" t="str">
        <f>VLOOKUP('Consolidtaed Data'!$D6694,'[1]Sales People'!$A:$B,2,0)</f>
        <v>Kevin Butler</v>
      </c>
      <c r="P4794" s="9" t="str">
        <f>VLOOKUP('Consolidtaed Data'!$E6694,[1]Customers!$A:$B,2,0)</f>
        <v>Mark Elliott</v>
      </c>
      <c r="Q4794" s="11">
        <f>WEEKDAY('Consolidtaed Data'!$F6694)</f>
        <v>2</v>
      </c>
      <c r="R4794" s="9">
        <f>MONTH('Consolidtaed Data'!$F6694)</f>
        <v>5</v>
      </c>
      <c r="S4794" s="9" t="str">
        <f>TEXT(Table3[[#This Row],[Purchase Date]],"MMMM")</f>
        <v>December</v>
      </c>
      <c r="T4794" s="9">
        <f>YEAR('Consolidtaed Data'!$F6694)</f>
        <v>2021</v>
      </c>
    </row>
    <row r="4795" spans="1:20" x14ac:dyDescent="0.3">
      <c r="A4795" s="9" t="s">
        <v>5818</v>
      </c>
      <c r="B4795" s="9" t="s">
        <v>252</v>
      </c>
      <c r="C4795" s="9" t="s">
        <v>458</v>
      </c>
      <c r="D4795" s="9" t="s">
        <v>402</v>
      </c>
      <c r="E4795" s="9" t="s">
        <v>40</v>
      </c>
      <c r="F4795" s="10">
        <v>44183</v>
      </c>
      <c r="G4795" s="10" t="str">
        <f>VLOOKUP(Table3[[#This Row],[Product ID]],[1]Products!$A:$G,2,0)</f>
        <v>Product 81</v>
      </c>
      <c r="H4795" s="22">
        <v>2</v>
      </c>
      <c r="I4795" s="9">
        <f>VLOOKUP('Consolidtaed Data'!$B7120,[1]Products!$A:$G,4,0)</f>
        <v>1414</v>
      </c>
      <c r="J4795" s="9">
        <f>VLOOKUP('Consolidtaed Data'!$B7120,[1]Products!$A:$G,3,0)</f>
        <v>962</v>
      </c>
      <c r="K4795" s="9">
        <f>'Consolidtaed Data'!$J7120*'Consolidtaed Data'!$H7120</f>
        <v>634</v>
      </c>
      <c r="L4795" s="9">
        <f>'Consolidtaed Data'!$I7120*'Consolidtaed Data'!$H7120</f>
        <v>880</v>
      </c>
      <c r="M4795" s="9">
        <f>'Consolidtaed Data'!$L7120-'Consolidtaed Data'!$K7120</f>
        <v>331</v>
      </c>
      <c r="N4795" s="9" t="str">
        <f>VLOOKUP('Consolidtaed Data'!$C7120,[1]Locations!$A:$O,2,0)</f>
        <v>San Buenaventura (Ventura)</v>
      </c>
      <c r="O4795" s="9" t="str">
        <f>VLOOKUP('Consolidtaed Data'!$D7120,'[1]Sales People'!$A:$B,2,0)</f>
        <v>Ryan Butler</v>
      </c>
      <c r="P4795" s="9" t="str">
        <f>VLOOKUP('Consolidtaed Data'!$E7120,[1]Customers!$A:$B,2,0)</f>
        <v>Louis Chavez</v>
      </c>
      <c r="Q4795" s="11">
        <f>WEEKDAY('Consolidtaed Data'!$F7120)</f>
        <v>6</v>
      </c>
      <c r="R4795" s="9">
        <f>MONTH('Consolidtaed Data'!$F7120)</f>
        <v>6</v>
      </c>
      <c r="S4795" s="9" t="str">
        <f>TEXT(Table3[[#This Row],[Purchase Date]],"MMMM")</f>
        <v>December</v>
      </c>
      <c r="T4795" s="9">
        <f>YEAR('Consolidtaed Data'!$F7120)</f>
        <v>2021</v>
      </c>
    </row>
    <row r="4796" spans="1:20" x14ac:dyDescent="0.3">
      <c r="A4796" s="9" t="s">
        <v>5819</v>
      </c>
      <c r="B4796" s="9" t="s">
        <v>311</v>
      </c>
      <c r="C4796" s="9" t="s">
        <v>357</v>
      </c>
      <c r="D4796" s="9" t="s">
        <v>123</v>
      </c>
      <c r="E4796" s="9" t="s">
        <v>2024</v>
      </c>
      <c r="F4796" s="10">
        <v>44183</v>
      </c>
      <c r="G4796" s="10" t="str">
        <f>VLOOKUP(Table3[[#This Row],[Product ID]],[1]Products!$A:$G,2,0)</f>
        <v>Product 33</v>
      </c>
      <c r="H4796" s="22">
        <v>2</v>
      </c>
      <c r="I4796" s="9">
        <f>VLOOKUP('Consolidtaed Data'!$B7183,[1]Products!$A:$G,4,0)</f>
        <v>871</v>
      </c>
      <c r="J4796" s="9">
        <f>VLOOKUP('Consolidtaed Data'!$B7183,[1]Products!$A:$G,3,0)</f>
        <v>540</v>
      </c>
      <c r="K4796" s="9">
        <f>'Consolidtaed Data'!$J7183*'Consolidtaed Data'!$H7183</f>
        <v>180</v>
      </c>
      <c r="L4796" s="9">
        <f>'Consolidtaed Data'!$I7183*'Consolidtaed Data'!$H7183</f>
        <v>224</v>
      </c>
      <c r="M4796" s="9">
        <f>'Consolidtaed Data'!$L7183-'Consolidtaed Data'!$K7183</f>
        <v>660</v>
      </c>
      <c r="N4796" s="9" t="str">
        <f>VLOOKUP('Consolidtaed Data'!$C7183,[1]Locations!$A:$O,2,0)</f>
        <v>Sacramento</v>
      </c>
      <c r="O4796" s="9" t="str">
        <f>VLOOKUP('Consolidtaed Data'!$D7183,'[1]Sales People'!$A:$B,2,0)</f>
        <v>Roger Ramos</v>
      </c>
      <c r="P4796" s="9" t="str">
        <f>VLOOKUP('Consolidtaed Data'!$E7183,[1]Customers!$A:$B,2,0)</f>
        <v>Todd Price</v>
      </c>
      <c r="Q4796" s="11">
        <f>WEEKDAY('Consolidtaed Data'!$F7183)</f>
        <v>4</v>
      </c>
      <c r="R4796" s="9">
        <f>MONTH('Consolidtaed Data'!$F7183)</f>
        <v>6</v>
      </c>
      <c r="S4796" s="9" t="str">
        <f>TEXT(Table3[[#This Row],[Purchase Date]],"MMMM")</f>
        <v>December</v>
      </c>
      <c r="T4796" s="9">
        <f>YEAR('Consolidtaed Data'!$F7183)</f>
        <v>2021</v>
      </c>
    </row>
    <row r="4797" spans="1:20" x14ac:dyDescent="0.3">
      <c r="A4797" s="9" t="s">
        <v>5820</v>
      </c>
      <c r="B4797" s="9" t="s">
        <v>248</v>
      </c>
      <c r="C4797" s="9" t="s">
        <v>63</v>
      </c>
      <c r="D4797" s="9" t="s">
        <v>127</v>
      </c>
      <c r="E4797" s="9" t="s">
        <v>891</v>
      </c>
      <c r="F4797" s="10">
        <v>44183</v>
      </c>
      <c r="G4797" s="10" t="str">
        <f>VLOOKUP(Table3[[#This Row],[Product ID]],[1]Products!$A:$G,2,0)</f>
        <v>Product 97</v>
      </c>
      <c r="H4797" s="22">
        <v>1</v>
      </c>
      <c r="I4797" s="9">
        <f>VLOOKUP('Consolidtaed Data'!$B7360,[1]Products!$A:$G,4,0)</f>
        <v>951</v>
      </c>
      <c r="J4797" s="9">
        <f>VLOOKUP('Consolidtaed Data'!$B7360,[1]Products!$A:$G,3,0)</f>
        <v>504</v>
      </c>
      <c r="K4797" s="9">
        <f>'Consolidtaed Data'!$J7360*'Consolidtaed Data'!$H7360</f>
        <v>435</v>
      </c>
      <c r="L4797" s="9">
        <f>'Consolidtaed Data'!$I7360*'Consolidtaed Data'!$H7360</f>
        <v>530</v>
      </c>
      <c r="M4797" s="9">
        <f>'Consolidtaed Data'!$L7360-'Consolidtaed Data'!$K7360</f>
        <v>656</v>
      </c>
      <c r="N4797" s="9" t="str">
        <f>VLOOKUP('Consolidtaed Data'!$C7360,[1]Locations!$A:$O,2,0)</f>
        <v>Garden Grove</v>
      </c>
      <c r="O4797" s="9" t="str">
        <f>VLOOKUP('Consolidtaed Data'!$D7360,'[1]Sales People'!$A:$B,2,0)</f>
        <v>Justin Lynch</v>
      </c>
      <c r="P4797" s="9" t="str">
        <f>VLOOKUP('Consolidtaed Data'!$E7360,[1]Customers!$A:$B,2,0)</f>
        <v>Ryan Price</v>
      </c>
      <c r="Q4797" s="11">
        <f>WEEKDAY('Consolidtaed Data'!$F7360)</f>
        <v>2</v>
      </c>
      <c r="R4797" s="9">
        <f>MONTH('Consolidtaed Data'!$F7360)</f>
        <v>7</v>
      </c>
      <c r="S4797" s="9" t="str">
        <f>TEXT(Table3[[#This Row],[Purchase Date]],"MMMM")</f>
        <v>December</v>
      </c>
      <c r="T4797" s="9">
        <f>YEAR('Consolidtaed Data'!$F7360)</f>
        <v>2021</v>
      </c>
    </row>
    <row r="4798" spans="1:20" x14ac:dyDescent="0.3">
      <c r="A4798" s="9" t="s">
        <v>5821</v>
      </c>
      <c r="B4798" s="9" t="s">
        <v>62</v>
      </c>
      <c r="C4798" s="9" t="s">
        <v>16</v>
      </c>
      <c r="D4798" s="9" t="s">
        <v>281</v>
      </c>
      <c r="E4798" s="9" t="s">
        <v>1687</v>
      </c>
      <c r="F4798" s="10">
        <v>44183</v>
      </c>
      <c r="G4798" s="10" t="str">
        <f>VLOOKUP(Table3[[#This Row],[Product ID]],[1]Products!$A:$G,2,0)</f>
        <v>Product 17</v>
      </c>
      <c r="H4798" s="22">
        <v>1</v>
      </c>
      <c r="I4798" s="9">
        <f>VLOOKUP('Consolidtaed Data'!$B7779,[1]Products!$A:$G,4,0)</f>
        <v>561</v>
      </c>
      <c r="J4798" s="9">
        <f>VLOOKUP('Consolidtaed Data'!$B7779,[1]Products!$A:$G,3,0)</f>
        <v>421</v>
      </c>
      <c r="K4798" s="9">
        <f>'Consolidtaed Data'!$J7779*'Consolidtaed Data'!$H7779</f>
        <v>1090</v>
      </c>
      <c r="L4798" s="9">
        <f>'Consolidtaed Data'!$I7779*'Consolidtaed Data'!$H7779</f>
        <v>1380</v>
      </c>
      <c r="M4798" s="9">
        <f>'Consolidtaed Data'!$L7779-'Consolidtaed Data'!$K7779</f>
        <v>837</v>
      </c>
      <c r="N4798" s="9" t="str">
        <f>VLOOKUP('Consolidtaed Data'!$C7779,[1]Locations!$A:$O,2,0)</f>
        <v>Vista</v>
      </c>
      <c r="O4798" s="9" t="str">
        <f>VLOOKUP('Consolidtaed Data'!$D7779,'[1]Sales People'!$A:$B,2,0)</f>
        <v>Joe Sims</v>
      </c>
      <c r="P4798" s="9" t="str">
        <f>VLOOKUP('Consolidtaed Data'!$E7779,[1]Customers!$A:$B,2,0)</f>
        <v>Matthew Smith</v>
      </c>
      <c r="Q4798" s="11">
        <f>WEEKDAY('Consolidtaed Data'!$F7779)</f>
        <v>7</v>
      </c>
      <c r="R4798" s="9">
        <f>MONTH('Consolidtaed Data'!$F7779)</f>
        <v>8</v>
      </c>
      <c r="S4798" s="9" t="str">
        <f>TEXT(Table3[[#This Row],[Purchase Date]],"MMMM")</f>
        <v>December</v>
      </c>
      <c r="T4798" s="9">
        <f>YEAR('Consolidtaed Data'!$F7779)</f>
        <v>2021</v>
      </c>
    </row>
    <row r="4799" spans="1:20" x14ac:dyDescent="0.3">
      <c r="A4799" s="9" t="s">
        <v>5822</v>
      </c>
      <c r="B4799" s="9" t="s">
        <v>62</v>
      </c>
      <c r="C4799" s="9" t="s">
        <v>289</v>
      </c>
      <c r="D4799" s="9" t="s">
        <v>13</v>
      </c>
      <c r="E4799" s="9" t="s">
        <v>1743</v>
      </c>
      <c r="F4799" s="10">
        <v>44183</v>
      </c>
      <c r="G4799" s="10" t="str">
        <f>VLOOKUP(Table3[[#This Row],[Product ID]],[1]Products!$A:$G,2,0)</f>
        <v>Product 17</v>
      </c>
      <c r="H4799" s="22">
        <v>2</v>
      </c>
      <c r="I4799" s="9">
        <f>VLOOKUP('Consolidtaed Data'!$B7970,[1]Products!$A:$G,4,0)</f>
        <v>1587</v>
      </c>
      <c r="J4799" s="9">
        <f>VLOOKUP('Consolidtaed Data'!$B7970,[1]Products!$A:$G,3,0)</f>
        <v>1301</v>
      </c>
      <c r="K4799" s="9">
        <f>'Consolidtaed Data'!$J7970*'Consolidtaed Data'!$H7970</f>
        <v>876</v>
      </c>
      <c r="L4799" s="9">
        <f>'Consolidtaed Data'!$I7970*'Consolidtaed Data'!$H7970</f>
        <v>1068</v>
      </c>
      <c r="M4799" s="9">
        <f>'Consolidtaed Data'!$L7970-'Consolidtaed Data'!$K7970</f>
        <v>376</v>
      </c>
      <c r="N4799" s="9" t="str">
        <f>VLOOKUP('Consolidtaed Data'!$C7970,[1]Locations!$A:$O,2,0)</f>
        <v>Vallejo</v>
      </c>
      <c r="O4799" s="9" t="str">
        <f>VLOOKUP('Consolidtaed Data'!$D7970,'[1]Sales People'!$A:$B,2,0)</f>
        <v>Kenneth Fields</v>
      </c>
      <c r="P4799" s="9" t="str">
        <f>VLOOKUP('Consolidtaed Data'!$E7970,[1]Customers!$A:$B,2,0)</f>
        <v>Matthew Campbell</v>
      </c>
      <c r="Q4799" s="11">
        <f>WEEKDAY('Consolidtaed Data'!$F7970)</f>
        <v>1</v>
      </c>
      <c r="R4799" s="9">
        <f>MONTH('Consolidtaed Data'!$F7970)</f>
        <v>8</v>
      </c>
      <c r="S4799" s="9" t="str">
        <f>TEXT(Table3[[#This Row],[Purchase Date]],"MMMM")</f>
        <v>December</v>
      </c>
      <c r="T4799" s="9">
        <f>YEAR('Consolidtaed Data'!$F7970)</f>
        <v>2021</v>
      </c>
    </row>
    <row r="4800" spans="1:20" x14ac:dyDescent="0.3">
      <c r="A4800" s="9" t="s">
        <v>5823</v>
      </c>
      <c r="B4800" s="9" t="s">
        <v>209</v>
      </c>
      <c r="C4800" s="9" t="s">
        <v>223</v>
      </c>
      <c r="D4800" s="9" t="s">
        <v>149</v>
      </c>
      <c r="E4800" s="9" t="s">
        <v>2145</v>
      </c>
      <c r="F4800" s="10">
        <v>44183</v>
      </c>
      <c r="G4800" s="10" t="str">
        <f>VLOOKUP(Table3[[#This Row],[Product ID]],[1]Products!$A:$G,2,0)</f>
        <v>Product 86</v>
      </c>
      <c r="H4800" s="22">
        <v>3</v>
      </c>
      <c r="I4800" s="9">
        <f>VLOOKUP('Consolidtaed Data'!$B8015,[1]Products!$A:$G,4,0)</f>
        <v>2283</v>
      </c>
      <c r="J4800" s="9">
        <f>VLOOKUP('Consolidtaed Data'!$B8015,[1]Products!$A:$G,3,0)</f>
        <v>1484</v>
      </c>
      <c r="K4800" s="9">
        <f>'Consolidtaed Data'!$J8015*'Consolidtaed Data'!$H8015</f>
        <v>510</v>
      </c>
      <c r="L4800" s="9">
        <f>'Consolidtaed Data'!$I8015*'Consolidtaed Data'!$H8015</f>
        <v>784</v>
      </c>
      <c r="M4800" s="9">
        <f>'Consolidtaed Data'!$L8015-'Consolidtaed Data'!$K8015</f>
        <v>243</v>
      </c>
      <c r="N4800" s="9" t="str">
        <f>VLOOKUP('Consolidtaed Data'!$C8015,[1]Locations!$A:$O,2,0)</f>
        <v>Murrieta</v>
      </c>
      <c r="O4800" s="9" t="str">
        <f>VLOOKUP('Consolidtaed Data'!$D8015,'[1]Sales People'!$A:$B,2,0)</f>
        <v>Ryan Butler</v>
      </c>
      <c r="P4800" s="9" t="str">
        <f>VLOOKUP('Consolidtaed Data'!$E8015,[1]Customers!$A:$B,2,0)</f>
        <v>Victor Medina</v>
      </c>
      <c r="Q4800" s="11">
        <f>WEEKDAY('Consolidtaed Data'!$F8015)</f>
        <v>5</v>
      </c>
      <c r="R4800" s="9">
        <f>MONTH('Consolidtaed Data'!$F8015)</f>
        <v>9</v>
      </c>
      <c r="S4800" s="9" t="str">
        <f>TEXT(Table3[[#This Row],[Purchase Date]],"MMMM")</f>
        <v>December</v>
      </c>
      <c r="T4800" s="9">
        <f>YEAR('Consolidtaed Data'!$F8015)</f>
        <v>2021</v>
      </c>
    </row>
    <row r="4801" spans="1:20" x14ac:dyDescent="0.3">
      <c r="A4801" s="9" t="s">
        <v>5824</v>
      </c>
      <c r="B4801" s="9" t="s">
        <v>76</v>
      </c>
      <c r="C4801" s="9" t="s">
        <v>205</v>
      </c>
      <c r="D4801" s="9" t="s">
        <v>143</v>
      </c>
      <c r="E4801" s="9" t="s">
        <v>3025</v>
      </c>
      <c r="F4801" s="10">
        <v>44183</v>
      </c>
      <c r="G4801" s="10" t="str">
        <f>VLOOKUP(Table3[[#This Row],[Product ID]],[1]Products!$A:$G,2,0)</f>
        <v>Product 19</v>
      </c>
      <c r="H4801" s="22">
        <v>1</v>
      </c>
      <c r="I4801" s="9">
        <f>VLOOKUP('Consolidtaed Data'!$B8096,[1]Products!$A:$G,4,0)</f>
        <v>1887</v>
      </c>
      <c r="J4801" s="9">
        <f>VLOOKUP('Consolidtaed Data'!$B8096,[1]Products!$A:$G,3,0)</f>
        <v>1378</v>
      </c>
      <c r="K4801" s="9">
        <f>'Consolidtaed Data'!$J8096*'Consolidtaed Data'!$H8096</f>
        <v>424</v>
      </c>
      <c r="L4801" s="9">
        <f>'Consolidtaed Data'!$I8096*'Consolidtaed Data'!$H8096</f>
        <v>530</v>
      </c>
      <c r="M4801" s="9">
        <f>'Consolidtaed Data'!$L8096-'Consolidtaed Data'!$K8096</f>
        <v>384</v>
      </c>
      <c r="N4801" s="9" t="str">
        <f>VLOOKUP('Consolidtaed Data'!$C8096,[1]Locations!$A:$O,2,0)</f>
        <v>San Francisco</v>
      </c>
      <c r="O4801" s="9" t="str">
        <f>VLOOKUP('Consolidtaed Data'!$D8096,'[1]Sales People'!$A:$B,2,0)</f>
        <v>Carl Hall</v>
      </c>
      <c r="P4801" s="9" t="str">
        <f>VLOOKUP('Consolidtaed Data'!$E8096,[1]Customers!$A:$B,2,0)</f>
        <v>Walter Woods</v>
      </c>
      <c r="Q4801" s="11">
        <f>WEEKDAY('Consolidtaed Data'!$F8096)</f>
        <v>4</v>
      </c>
      <c r="R4801" s="9">
        <f>MONTH('Consolidtaed Data'!$F8096)</f>
        <v>9</v>
      </c>
      <c r="S4801" s="9" t="str">
        <f>TEXT(Table3[[#This Row],[Purchase Date]],"MMMM")</f>
        <v>December</v>
      </c>
      <c r="T4801" s="9">
        <f>YEAR('Consolidtaed Data'!$F8096)</f>
        <v>2021</v>
      </c>
    </row>
    <row r="4802" spans="1:20" x14ac:dyDescent="0.3">
      <c r="A4802" s="9" t="s">
        <v>5825</v>
      </c>
      <c r="B4802" s="9" t="s">
        <v>318</v>
      </c>
      <c r="C4802" s="9" t="s">
        <v>423</v>
      </c>
      <c r="D4802" s="9" t="s">
        <v>131</v>
      </c>
      <c r="E4802" s="9" t="s">
        <v>1601</v>
      </c>
      <c r="F4802" s="10">
        <v>44183</v>
      </c>
      <c r="G4802" s="10" t="str">
        <f>VLOOKUP(Table3[[#This Row],[Product ID]],[1]Products!$A:$G,2,0)</f>
        <v>Product 89</v>
      </c>
      <c r="H4802" s="22">
        <v>1</v>
      </c>
      <c r="I4802" s="9">
        <f>VLOOKUP('Consolidtaed Data'!$B8695,[1]Products!$A:$G,4,0)</f>
        <v>1077</v>
      </c>
      <c r="J4802" s="9">
        <f>VLOOKUP('Consolidtaed Data'!$B8695,[1]Products!$A:$G,3,0)</f>
        <v>732</v>
      </c>
      <c r="K4802" s="9">
        <f>'Consolidtaed Data'!$J8695*'Consolidtaed Data'!$H8695</f>
        <v>6140</v>
      </c>
      <c r="L4802" s="9">
        <f>'Consolidtaed Data'!$I8695*'Consolidtaed Data'!$H8695</f>
        <v>9028</v>
      </c>
      <c r="M4802" s="9">
        <f>'Consolidtaed Data'!$L8695-'Consolidtaed Data'!$K8695</f>
        <v>1800</v>
      </c>
      <c r="N4802" s="9" t="str">
        <f>VLOOKUP('Consolidtaed Data'!$C8695,[1]Locations!$A:$O,2,0)</f>
        <v>Richmond</v>
      </c>
      <c r="O4802" s="9" t="str">
        <f>VLOOKUP('Consolidtaed Data'!$D8695,'[1]Sales People'!$A:$B,2,0)</f>
        <v>Gary Rodriguez</v>
      </c>
      <c r="P4802" s="9" t="str">
        <f>VLOOKUP('Consolidtaed Data'!$E8695,[1]Customers!$A:$B,2,0)</f>
        <v>Eugene Weaver</v>
      </c>
      <c r="Q4802" s="11">
        <f>WEEKDAY('Consolidtaed Data'!$F8695)</f>
        <v>1</v>
      </c>
      <c r="R4802" s="9">
        <f>MONTH('Consolidtaed Data'!$F8695)</f>
        <v>10</v>
      </c>
      <c r="S4802" s="9" t="str">
        <f>TEXT(Table3[[#This Row],[Purchase Date]],"MMMM")</f>
        <v>December</v>
      </c>
      <c r="T4802" s="9">
        <f>YEAR('Consolidtaed Data'!$F8695)</f>
        <v>2021</v>
      </c>
    </row>
    <row r="4803" spans="1:20" x14ac:dyDescent="0.3">
      <c r="A4803" s="9" t="s">
        <v>5826</v>
      </c>
      <c r="B4803" s="9" t="s">
        <v>15</v>
      </c>
      <c r="C4803" s="9" t="s">
        <v>263</v>
      </c>
      <c r="D4803" s="9" t="s">
        <v>17</v>
      </c>
      <c r="E4803" s="9" t="s">
        <v>952</v>
      </c>
      <c r="F4803" s="10">
        <v>44183</v>
      </c>
      <c r="G4803" s="10" t="str">
        <f>VLOOKUP(Table3[[#This Row],[Product ID]],[1]Products!$A:$G,2,0)</f>
        <v>Product 38</v>
      </c>
      <c r="H4803" s="22">
        <v>4</v>
      </c>
      <c r="I4803" s="9">
        <f>VLOOKUP('Consolidtaed Data'!$B8819,[1]Products!$A:$G,4,0)</f>
        <v>1967</v>
      </c>
      <c r="J4803" s="9">
        <f>VLOOKUP('Consolidtaed Data'!$B8819,[1]Products!$A:$G,3,0)</f>
        <v>1397</v>
      </c>
      <c r="K4803" s="9">
        <f>'Consolidtaed Data'!$J8819*'Consolidtaed Data'!$H8819</f>
        <v>807</v>
      </c>
      <c r="L4803" s="9">
        <f>'Consolidtaed Data'!$I8819*'Consolidtaed Data'!$H8819</f>
        <v>1104</v>
      </c>
      <c r="M4803" s="9">
        <f>'Consolidtaed Data'!$L8819-'Consolidtaed Data'!$K8819</f>
        <v>2832</v>
      </c>
      <c r="N4803" s="9" t="str">
        <f>VLOOKUP('Consolidtaed Data'!$C8819,[1]Locations!$A:$O,2,0)</f>
        <v>Modesto</v>
      </c>
      <c r="O4803" s="9" t="str">
        <f>VLOOKUP('Consolidtaed Data'!$D8819,'[1]Sales People'!$A:$B,2,0)</f>
        <v>Larry Castillo</v>
      </c>
      <c r="P4803" s="9" t="str">
        <f>VLOOKUP('Consolidtaed Data'!$E8819,[1]Customers!$A:$B,2,0)</f>
        <v>Paul Carpenter</v>
      </c>
      <c r="Q4803" s="11">
        <f>WEEKDAY('Consolidtaed Data'!$F8819)</f>
        <v>2</v>
      </c>
      <c r="R4803" s="9">
        <f>MONTH('Consolidtaed Data'!$F8819)</f>
        <v>11</v>
      </c>
      <c r="S4803" s="9" t="str">
        <f>TEXT(Table3[[#This Row],[Purchase Date]],"MMMM")</f>
        <v>December</v>
      </c>
      <c r="T4803" s="9">
        <f>YEAR('Consolidtaed Data'!$F8819)</f>
        <v>2021</v>
      </c>
    </row>
    <row r="4804" spans="1:20" x14ac:dyDescent="0.3">
      <c r="A4804" s="9" t="s">
        <v>5827</v>
      </c>
      <c r="B4804" s="9" t="s">
        <v>429</v>
      </c>
      <c r="C4804" s="9" t="s">
        <v>8</v>
      </c>
      <c r="D4804" s="9" t="s">
        <v>56</v>
      </c>
      <c r="E4804" s="9" t="s">
        <v>597</v>
      </c>
      <c r="F4804" s="10">
        <v>44183</v>
      </c>
      <c r="G4804" s="10" t="str">
        <f>VLOOKUP(Table3[[#This Row],[Product ID]],[1]Products!$A:$G,2,0)</f>
        <v>Product 87</v>
      </c>
      <c r="H4804" s="22">
        <v>1</v>
      </c>
      <c r="I4804" s="9">
        <f>VLOOKUP('Consolidtaed Data'!$B9346,[1]Products!$A:$G,4,0)</f>
        <v>1367</v>
      </c>
      <c r="J4804" s="9">
        <f>VLOOKUP('Consolidtaed Data'!$B9346,[1]Products!$A:$G,3,0)</f>
        <v>984</v>
      </c>
      <c r="K4804" s="9">
        <f>'Consolidtaed Data'!$J9346*'Consolidtaed Data'!$H9346</f>
        <v>421</v>
      </c>
      <c r="L4804" s="9">
        <f>'Consolidtaed Data'!$I9346*'Consolidtaed Data'!$H9346</f>
        <v>561</v>
      </c>
      <c r="M4804" s="9">
        <f>'Consolidtaed Data'!$L9346-'Consolidtaed Data'!$K9346</f>
        <v>280</v>
      </c>
      <c r="N4804" s="9" t="str">
        <f>VLOOKUP('Consolidtaed Data'!$C9346,[1]Locations!$A:$O,2,0)</f>
        <v>Sunnyvale</v>
      </c>
      <c r="O4804" s="9" t="str">
        <f>VLOOKUP('Consolidtaed Data'!$D9346,'[1]Sales People'!$A:$B,2,0)</f>
        <v>Sean Miller</v>
      </c>
      <c r="P4804" s="9" t="str">
        <f>VLOOKUP('Consolidtaed Data'!$E9346,[1]Customers!$A:$B,2,0)</f>
        <v>Ronald Burns</v>
      </c>
      <c r="Q4804" s="11">
        <f>WEEKDAY('Consolidtaed Data'!$F9346)</f>
        <v>3</v>
      </c>
      <c r="R4804" s="9">
        <f>MONTH('Consolidtaed Data'!$F9346)</f>
        <v>12</v>
      </c>
      <c r="S4804" s="9" t="str">
        <f>TEXT(Table3[[#This Row],[Purchase Date]],"MMMM")</f>
        <v>December</v>
      </c>
      <c r="T4804" s="9">
        <f>YEAR('Consolidtaed Data'!$F9346)</f>
        <v>2021</v>
      </c>
    </row>
    <row r="4805" spans="1:20" x14ac:dyDescent="0.3">
      <c r="A4805" s="9" t="s">
        <v>5828</v>
      </c>
      <c r="B4805" s="9" t="s">
        <v>349</v>
      </c>
      <c r="C4805" s="9" t="s">
        <v>201</v>
      </c>
      <c r="D4805" s="9" t="s">
        <v>68</v>
      </c>
      <c r="E4805" s="9" t="s">
        <v>825</v>
      </c>
      <c r="F4805" s="10">
        <v>44183</v>
      </c>
      <c r="G4805" s="10" t="str">
        <f>VLOOKUP(Table3[[#This Row],[Product ID]],[1]Products!$A:$G,2,0)</f>
        <v>Product 60</v>
      </c>
      <c r="H4805" s="22">
        <v>4</v>
      </c>
      <c r="I4805" s="9">
        <f>VLOOKUP('Consolidtaed Data'!$B9595,[1]Products!$A:$G,4,0)</f>
        <v>530</v>
      </c>
      <c r="J4805" s="9">
        <f>VLOOKUP('Consolidtaed Data'!$B9595,[1]Products!$A:$G,3,0)</f>
        <v>435</v>
      </c>
      <c r="K4805" s="9">
        <f>'Consolidtaed Data'!$J9595*'Consolidtaed Data'!$H9595</f>
        <v>648</v>
      </c>
      <c r="L4805" s="9">
        <f>'Consolidtaed Data'!$I9595*'Consolidtaed Data'!$H9595</f>
        <v>771</v>
      </c>
      <c r="M4805" s="9">
        <f>'Consolidtaed Data'!$L9595-'Consolidtaed Data'!$K9595</f>
        <v>90</v>
      </c>
      <c r="N4805" s="9" t="str">
        <f>VLOOKUP('Consolidtaed Data'!$C9595,[1]Locations!$A:$O,2,0)</f>
        <v>Fullerton</v>
      </c>
      <c r="O4805" s="9" t="str">
        <f>VLOOKUP('Consolidtaed Data'!$D9595,'[1]Sales People'!$A:$B,2,0)</f>
        <v>Larry Marshall</v>
      </c>
      <c r="P4805" s="9" t="str">
        <f>VLOOKUP('Consolidtaed Data'!$E9595,[1]Customers!$A:$B,2,0)</f>
        <v>Jason Ross</v>
      </c>
      <c r="Q4805" s="11">
        <f>WEEKDAY('Consolidtaed Data'!$F9595)</f>
        <v>1</v>
      </c>
      <c r="R4805" s="9">
        <f>MONTH('Consolidtaed Data'!$F9595)</f>
        <v>12</v>
      </c>
      <c r="S4805" s="9" t="str">
        <f>TEXT(Table3[[#This Row],[Purchase Date]],"MMMM")</f>
        <v>December</v>
      </c>
      <c r="T4805" s="9">
        <f>YEAR('Consolidtaed Data'!$F9595)</f>
        <v>2021</v>
      </c>
    </row>
    <row r="4806" spans="1:20" x14ac:dyDescent="0.3">
      <c r="A4806" s="9" t="s">
        <v>5829</v>
      </c>
      <c r="B4806" s="9" t="s">
        <v>11</v>
      </c>
      <c r="C4806" s="9" t="s">
        <v>140</v>
      </c>
      <c r="D4806" s="9" t="s">
        <v>9</v>
      </c>
      <c r="E4806" s="9" t="s">
        <v>2272</v>
      </c>
      <c r="F4806" s="10">
        <v>44183</v>
      </c>
      <c r="G4806" s="10" t="str">
        <f>VLOOKUP(Table3[[#This Row],[Product ID]],[1]Products!$A:$G,2,0)</f>
        <v>Product 88</v>
      </c>
      <c r="H4806" s="22">
        <v>1</v>
      </c>
      <c r="I4806" s="9">
        <f>VLOOKUP('Consolidtaed Data'!$B9622,[1]Products!$A:$G,4,0)</f>
        <v>1414</v>
      </c>
      <c r="J4806" s="9">
        <f>VLOOKUP('Consolidtaed Data'!$B9622,[1]Products!$A:$G,3,0)</f>
        <v>962</v>
      </c>
      <c r="K4806" s="9">
        <f>'Consolidtaed Data'!$J9622*'Consolidtaed Data'!$H9622</f>
        <v>291</v>
      </c>
      <c r="L4806" s="9">
        <f>'Consolidtaed Data'!$I9622*'Consolidtaed Data'!$H9622</f>
        <v>378</v>
      </c>
      <c r="M4806" s="9">
        <f>'Consolidtaed Data'!$L9622-'Consolidtaed Data'!$K9622</f>
        <v>1128</v>
      </c>
      <c r="N4806" s="9" t="str">
        <f>VLOOKUP('Consolidtaed Data'!$C9622,[1]Locations!$A:$O,2,0)</f>
        <v>San Mateo</v>
      </c>
      <c r="O4806" s="9" t="str">
        <f>VLOOKUP('Consolidtaed Data'!$D9622,'[1]Sales People'!$A:$B,2,0)</f>
        <v>Joshua Taylor</v>
      </c>
      <c r="P4806" s="9" t="str">
        <f>VLOOKUP('Consolidtaed Data'!$E9622,[1]Customers!$A:$B,2,0)</f>
        <v>Raymond Arnold</v>
      </c>
      <c r="Q4806" s="11">
        <f>WEEKDAY('Consolidtaed Data'!$F9622)</f>
        <v>3</v>
      </c>
      <c r="R4806" s="9">
        <f>MONTH('Consolidtaed Data'!$F9622)</f>
        <v>12</v>
      </c>
      <c r="S4806" s="9" t="str">
        <f>TEXT(Table3[[#This Row],[Purchase Date]],"MMMM")</f>
        <v>December</v>
      </c>
      <c r="T4806" s="9">
        <f>YEAR('Consolidtaed Data'!$F9622)</f>
        <v>2021</v>
      </c>
    </row>
    <row r="4807" spans="1:20" x14ac:dyDescent="0.3">
      <c r="A4807" s="9" t="s">
        <v>5830</v>
      </c>
      <c r="B4807" s="9" t="s">
        <v>411</v>
      </c>
      <c r="C4807" s="9" t="s">
        <v>152</v>
      </c>
      <c r="D4807" s="9" t="s">
        <v>241</v>
      </c>
      <c r="E4807" s="9" t="s">
        <v>892</v>
      </c>
      <c r="F4807" s="10">
        <v>44184</v>
      </c>
      <c r="G4807" s="10" t="str">
        <f>VLOOKUP(Table3[[#This Row],[Product ID]],[1]Products!$A:$G,2,0)</f>
        <v>Product 27</v>
      </c>
      <c r="H4807" s="22">
        <v>1</v>
      </c>
      <c r="I4807" s="9">
        <f>VLOOKUP('Consolidtaed Data'!$B4716,[1]Products!$A:$G,4,0)</f>
        <v>545</v>
      </c>
      <c r="J4807" s="9">
        <f>VLOOKUP('Consolidtaed Data'!$B4716,[1]Products!$A:$G,3,0)</f>
        <v>425</v>
      </c>
      <c r="K4807" s="9">
        <f>'Consolidtaed Data'!$J4716*'Consolidtaed Data'!$H4716</f>
        <v>66</v>
      </c>
      <c r="L4807" s="9">
        <f>'Consolidtaed Data'!$I4716*'Consolidtaed Data'!$H4716</f>
        <v>105</v>
      </c>
      <c r="M4807" s="9">
        <f>'Consolidtaed Data'!$L4716-'Consolidtaed Data'!$K4716</f>
        <v>451</v>
      </c>
      <c r="N4807" s="9" t="str">
        <f>VLOOKUP('Consolidtaed Data'!$C4716,[1]Locations!$A:$O,2,0)</f>
        <v>Vista</v>
      </c>
      <c r="O4807" s="9" t="str">
        <f>VLOOKUP('Consolidtaed Data'!$D4716,'[1]Sales People'!$A:$B,2,0)</f>
        <v>Larry Castillo</v>
      </c>
      <c r="P4807" s="9" t="str">
        <f>VLOOKUP('Consolidtaed Data'!$E4716,[1]Customers!$A:$B,2,0)</f>
        <v>Craig Reyes</v>
      </c>
      <c r="Q4807" s="11">
        <f>WEEKDAY('Consolidtaed Data'!$F4716)</f>
        <v>7</v>
      </c>
      <c r="R4807" s="9">
        <f>MONTH('Consolidtaed Data'!$F4716)</f>
        <v>12</v>
      </c>
      <c r="S4807" s="9" t="str">
        <f>TEXT(Table3[[#This Row],[Purchase Date]],"MMMM")</f>
        <v>December</v>
      </c>
      <c r="T4807" s="9">
        <f>YEAR('Consolidtaed Data'!$F4716)</f>
        <v>2020</v>
      </c>
    </row>
    <row r="4808" spans="1:20" x14ac:dyDescent="0.3">
      <c r="A4808" s="9" t="s">
        <v>5831</v>
      </c>
      <c r="B4808" s="9" t="s">
        <v>76</v>
      </c>
      <c r="C4808" s="9" t="s">
        <v>295</v>
      </c>
      <c r="D4808" s="9" t="s">
        <v>374</v>
      </c>
      <c r="E4808" s="9" t="s">
        <v>1078</v>
      </c>
      <c r="F4808" s="10">
        <v>44184</v>
      </c>
      <c r="G4808" s="10" t="str">
        <f>VLOOKUP(Table3[[#This Row],[Product ID]],[1]Products!$A:$G,2,0)</f>
        <v>Product 19</v>
      </c>
      <c r="H4808" s="22">
        <v>2</v>
      </c>
      <c r="I4808" s="9">
        <f>VLOOKUP('Consolidtaed Data'!$B4886,[1]Products!$A:$G,4,0)</f>
        <v>1522</v>
      </c>
      <c r="J4808" s="9">
        <f>VLOOKUP('Consolidtaed Data'!$B4886,[1]Products!$A:$G,3,0)</f>
        <v>791</v>
      </c>
      <c r="K4808" s="9">
        <f>'Consolidtaed Data'!$J4886*'Consolidtaed Data'!$H4886</f>
        <v>360</v>
      </c>
      <c r="L4808" s="9">
        <f>'Consolidtaed Data'!$I4886*'Consolidtaed Data'!$H4886</f>
        <v>448</v>
      </c>
      <c r="M4808" s="9">
        <f>'Consolidtaed Data'!$L4886-'Consolidtaed Data'!$K4886</f>
        <v>528</v>
      </c>
      <c r="N4808" s="9" t="str">
        <f>VLOOKUP('Consolidtaed Data'!$C4886,[1]Locations!$A:$O,2,0)</f>
        <v>Vallejo</v>
      </c>
      <c r="O4808" s="9" t="str">
        <f>VLOOKUP('Consolidtaed Data'!$D4886,'[1]Sales People'!$A:$B,2,0)</f>
        <v>Carl Elliott</v>
      </c>
      <c r="P4808" s="9" t="str">
        <f>VLOOKUP('Consolidtaed Data'!$E4886,[1]Customers!$A:$B,2,0)</f>
        <v>Daniel Carroll</v>
      </c>
      <c r="Q4808" s="11">
        <f>WEEKDAY('Consolidtaed Data'!$F4886)</f>
        <v>6</v>
      </c>
      <c r="R4808" s="9">
        <f>MONTH('Consolidtaed Data'!$F4886)</f>
        <v>12</v>
      </c>
      <c r="S4808" s="9" t="str">
        <f>TEXT(Table3[[#This Row],[Purchase Date]],"MMMM")</f>
        <v>December</v>
      </c>
      <c r="T4808" s="9">
        <f>YEAR('Consolidtaed Data'!$F4886)</f>
        <v>2020</v>
      </c>
    </row>
    <row r="4809" spans="1:20" x14ac:dyDescent="0.3">
      <c r="A4809" s="9" t="s">
        <v>5832</v>
      </c>
      <c r="B4809" s="9" t="s">
        <v>98</v>
      </c>
      <c r="C4809" s="9" t="s">
        <v>352</v>
      </c>
      <c r="D4809" s="9" t="s">
        <v>46</v>
      </c>
      <c r="E4809" s="9" t="s">
        <v>285</v>
      </c>
      <c r="F4809" s="10">
        <v>44184</v>
      </c>
      <c r="G4809" s="10" t="str">
        <f>VLOOKUP(Table3[[#This Row],[Product ID]],[1]Products!$A:$G,2,0)</f>
        <v>Product 85</v>
      </c>
      <c r="H4809" s="22">
        <v>3</v>
      </c>
      <c r="I4809" s="9">
        <f>VLOOKUP('Consolidtaed Data'!$B5040,[1]Products!$A:$G,4,0)</f>
        <v>2410</v>
      </c>
      <c r="J4809" s="9">
        <f>VLOOKUP('Consolidtaed Data'!$B5040,[1]Products!$A:$G,3,0)</f>
        <v>1518</v>
      </c>
      <c r="K4809" s="9">
        <f>'Consolidtaed Data'!$J5040*'Consolidtaed Data'!$H5040</f>
        <v>90</v>
      </c>
      <c r="L4809" s="9">
        <f>'Consolidtaed Data'!$I5040*'Consolidtaed Data'!$H5040</f>
        <v>112</v>
      </c>
      <c r="M4809" s="9">
        <f>'Consolidtaed Data'!$L5040-'Consolidtaed Data'!$K5040</f>
        <v>51</v>
      </c>
      <c r="N4809" s="9" t="str">
        <f>VLOOKUP('Consolidtaed Data'!$C5040,[1]Locations!$A:$O,2,0)</f>
        <v>Concord</v>
      </c>
      <c r="O4809" s="9" t="str">
        <f>VLOOKUP('Consolidtaed Data'!$D5040,'[1]Sales People'!$A:$B,2,0)</f>
        <v>Kevin Butler</v>
      </c>
      <c r="P4809" s="9" t="str">
        <f>VLOOKUP('Consolidtaed Data'!$E5040,[1]Customers!$A:$B,2,0)</f>
        <v>Nicholas Simmons</v>
      </c>
      <c r="Q4809" s="11">
        <f>WEEKDAY('Consolidtaed Data'!$F5040)</f>
        <v>3</v>
      </c>
      <c r="R4809" s="9">
        <f>MONTH('Consolidtaed Data'!$F5040)</f>
        <v>1</v>
      </c>
      <c r="S4809" s="9" t="str">
        <f>TEXT(Table3[[#This Row],[Purchase Date]],"MMMM")</f>
        <v>December</v>
      </c>
      <c r="T4809" s="9">
        <f>YEAR('Consolidtaed Data'!$F5040)</f>
        <v>2021</v>
      </c>
    </row>
    <row r="4810" spans="1:20" x14ac:dyDescent="0.3">
      <c r="A4810" s="9" t="s">
        <v>5833</v>
      </c>
      <c r="B4810" s="9" t="s">
        <v>33</v>
      </c>
      <c r="C4810" s="9" t="s">
        <v>421</v>
      </c>
      <c r="D4810" s="9" t="s">
        <v>83</v>
      </c>
      <c r="E4810" s="9" t="s">
        <v>952</v>
      </c>
      <c r="F4810" s="10">
        <v>44184</v>
      </c>
      <c r="G4810" s="10" t="str">
        <f>VLOOKUP(Table3[[#This Row],[Product ID]],[1]Products!$A:$G,2,0)</f>
        <v>Product 29</v>
      </c>
      <c r="H4810" s="22">
        <v>4</v>
      </c>
      <c r="I4810" s="9">
        <f>VLOOKUP('Consolidtaed Data'!$B5122,[1]Products!$A:$G,4,0)</f>
        <v>35</v>
      </c>
      <c r="J4810" s="9">
        <f>VLOOKUP('Consolidtaed Data'!$B5122,[1]Products!$A:$G,3,0)</f>
        <v>22</v>
      </c>
      <c r="K4810" s="9">
        <f>'Consolidtaed Data'!$J5122*'Consolidtaed Data'!$H5122</f>
        <v>1223</v>
      </c>
      <c r="L4810" s="9">
        <f>'Consolidtaed Data'!$I5122*'Consolidtaed Data'!$H5122</f>
        <v>2005</v>
      </c>
      <c r="M4810" s="9">
        <f>'Consolidtaed Data'!$L5122-'Consolidtaed Data'!$K5122</f>
        <v>3420</v>
      </c>
      <c r="N4810" s="9" t="str">
        <f>VLOOKUP('Consolidtaed Data'!$C5122,[1]Locations!$A:$O,2,0)</f>
        <v>Pomona</v>
      </c>
      <c r="O4810" s="9" t="str">
        <f>VLOOKUP('Consolidtaed Data'!$D5122,'[1]Sales People'!$A:$B,2,0)</f>
        <v>Andrew Bowman</v>
      </c>
      <c r="P4810" s="9" t="str">
        <f>VLOOKUP('Consolidtaed Data'!$E5122,[1]Customers!$A:$B,2,0)</f>
        <v>Sean Kelly</v>
      </c>
      <c r="Q4810" s="11">
        <f>WEEKDAY('Consolidtaed Data'!$F5122)</f>
        <v>3</v>
      </c>
      <c r="R4810" s="9">
        <f>MONTH('Consolidtaed Data'!$F5122)</f>
        <v>1</v>
      </c>
      <c r="S4810" s="9" t="str">
        <f>TEXT(Table3[[#This Row],[Purchase Date]],"MMMM")</f>
        <v>December</v>
      </c>
      <c r="T4810" s="9">
        <f>YEAR('Consolidtaed Data'!$F5122)</f>
        <v>2021</v>
      </c>
    </row>
    <row r="4811" spans="1:20" x14ac:dyDescent="0.3">
      <c r="A4811" s="9" t="s">
        <v>5834</v>
      </c>
      <c r="B4811" s="9" t="s">
        <v>418</v>
      </c>
      <c r="C4811" s="9" t="s">
        <v>108</v>
      </c>
      <c r="D4811" s="9" t="s">
        <v>235</v>
      </c>
      <c r="E4811" s="9" t="s">
        <v>1856</v>
      </c>
      <c r="F4811" s="10">
        <v>44184</v>
      </c>
      <c r="G4811" s="10" t="str">
        <f>VLOOKUP(Table3[[#This Row],[Product ID]],[1]Products!$A:$G,2,0)</f>
        <v>Product 82</v>
      </c>
      <c r="H4811" s="22">
        <v>1</v>
      </c>
      <c r="I4811" s="9">
        <f>VLOOKUP('Consolidtaed Data'!$B6498,[1]Products!$A:$G,4,0)</f>
        <v>203</v>
      </c>
      <c r="J4811" s="9">
        <f>VLOOKUP('Consolidtaed Data'!$B6498,[1]Products!$A:$G,3,0)</f>
        <v>154</v>
      </c>
      <c r="K4811" s="9">
        <f>'Consolidtaed Data'!$J6498*'Consolidtaed Data'!$H6498</f>
        <v>455</v>
      </c>
      <c r="L4811" s="9">
        <f>'Consolidtaed Data'!$I6498*'Consolidtaed Data'!$H6498</f>
        <v>799</v>
      </c>
      <c r="M4811" s="9">
        <f>'Consolidtaed Data'!$L6498-'Consolidtaed Data'!$K6498</f>
        <v>3300</v>
      </c>
      <c r="N4811" s="9" t="str">
        <f>VLOOKUP('Consolidtaed Data'!$C6498,[1]Locations!$A:$O,2,0)</f>
        <v>Victorville</v>
      </c>
      <c r="O4811" s="9" t="str">
        <f>VLOOKUP('Consolidtaed Data'!$D6498,'[1]Sales People'!$A:$B,2,0)</f>
        <v>Walter Cook</v>
      </c>
      <c r="P4811" s="9" t="str">
        <f>VLOOKUP('Consolidtaed Data'!$E6498,[1]Customers!$A:$B,2,0)</f>
        <v>Alan Scott</v>
      </c>
      <c r="Q4811" s="11">
        <f>WEEKDAY('Consolidtaed Data'!$F6498)</f>
        <v>1</v>
      </c>
      <c r="R4811" s="9">
        <f>MONTH('Consolidtaed Data'!$F6498)</f>
        <v>5</v>
      </c>
      <c r="S4811" s="9" t="str">
        <f>TEXT(Table3[[#This Row],[Purchase Date]],"MMMM")</f>
        <v>December</v>
      </c>
      <c r="T4811" s="9">
        <f>YEAR('Consolidtaed Data'!$F6498)</f>
        <v>2021</v>
      </c>
    </row>
    <row r="4812" spans="1:20" x14ac:dyDescent="0.3">
      <c r="A4812" s="9" t="s">
        <v>5835</v>
      </c>
      <c r="B4812" s="9" t="s">
        <v>364</v>
      </c>
      <c r="C4812" s="9" t="s">
        <v>104</v>
      </c>
      <c r="D4812" s="9" t="s">
        <v>329</v>
      </c>
      <c r="E4812" s="9" t="s">
        <v>2542</v>
      </c>
      <c r="F4812" s="10">
        <v>44184</v>
      </c>
      <c r="G4812" s="10" t="str">
        <f>VLOOKUP(Table3[[#This Row],[Product ID]],[1]Products!$A:$G,2,0)</f>
        <v>Product 45</v>
      </c>
      <c r="H4812" s="22">
        <v>2</v>
      </c>
      <c r="I4812" s="9">
        <f>VLOOKUP('Consolidtaed Data'!$B6709,[1]Products!$A:$G,4,0)</f>
        <v>1587</v>
      </c>
      <c r="J4812" s="9">
        <f>VLOOKUP('Consolidtaed Data'!$B6709,[1]Products!$A:$G,3,0)</f>
        <v>1301</v>
      </c>
      <c r="K4812" s="9">
        <f>'Consolidtaed Data'!$J6709*'Consolidtaed Data'!$H6709</f>
        <v>1295</v>
      </c>
      <c r="L4812" s="9">
        <f>'Consolidtaed Data'!$I6709*'Consolidtaed Data'!$H6709</f>
        <v>1639</v>
      </c>
      <c r="M4812" s="9">
        <f>'Consolidtaed Data'!$L6709-'Consolidtaed Data'!$K6709</f>
        <v>451</v>
      </c>
      <c r="N4812" s="9" t="str">
        <f>VLOOKUP('Consolidtaed Data'!$C6709,[1]Locations!$A:$O,2,0)</f>
        <v>Antioch</v>
      </c>
      <c r="O4812" s="9" t="str">
        <f>VLOOKUP('Consolidtaed Data'!$D6709,'[1]Sales People'!$A:$B,2,0)</f>
        <v>Charles Harper</v>
      </c>
      <c r="P4812" s="9" t="str">
        <f>VLOOKUP('Consolidtaed Data'!$E6709,[1]Customers!$A:$B,2,0)</f>
        <v>Aaron Cruz</v>
      </c>
      <c r="Q4812" s="11">
        <f>WEEKDAY('Consolidtaed Data'!$F6709)</f>
        <v>3</v>
      </c>
      <c r="R4812" s="9">
        <f>MONTH('Consolidtaed Data'!$F6709)</f>
        <v>5</v>
      </c>
      <c r="S4812" s="9" t="str">
        <f>TEXT(Table3[[#This Row],[Purchase Date]],"MMMM")</f>
        <v>December</v>
      </c>
      <c r="T4812" s="9">
        <f>YEAR('Consolidtaed Data'!$F6709)</f>
        <v>2021</v>
      </c>
    </row>
    <row r="4813" spans="1:20" x14ac:dyDescent="0.3">
      <c r="A4813" s="9" t="s">
        <v>5836</v>
      </c>
      <c r="B4813" s="9" t="s">
        <v>806</v>
      </c>
      <c r="C4813" s="9" t="s">
        <v>504</v>
      </c>
      <c r="D4813" s="9" t="s">
        <v>64</v>
      </c>
      <c r="E4813" s="9" t="s">
        <v>788</v>
      </c>
      <c r="F4813" s="10">
        <v>44184</v>
      </c>
      <c r="G4813" s="10" t="str">
        <f>VLOOKUP(Table3[[#This Row],[Product ID]],[1]Products!$A:$G,2,0)</f>
        <v>Product 72</v>
      </c>
      <c r="H4813" s="22">
        <v>1</v>
      </c>
      <c r="I4813" s="9">
        <f>VLOOKUP('Consolidtaed Data'!$B6943,[1]Products!$A:$G,4,0)</f>
        <v>2410</v>
      </c>
      <c r="J4813" s="9">
        <f>VLOOKUP('Consolidtaed Data'!$B6943,[1]Products!$A:$G,3,0)</f>
        <v>1518</v>
      </c>
      <c r="K4813" s="9">
        <f>'Consolidtaed Data'!$J6943*'Consolidtaed Data'!$H6943</f>
        <v>3488</v>
      </c>
      <c r="L4813" s="9">
        <f>'Consolidtaed Data'!$I6943*'Consolidtaed Data'!$H6943</f>
        <v>6972</v>
      </c>
      <c r="M4813" s="9">
        <f>'Consolidtaed Data'!$L6943-'Consolidtaed Data'!$K6943</f>
        <v>1212</v>
      </c>
      <c r="N4813" s="9" t="str">
        <f>VLOOKUP('Consolidtaed Data'!$C6943,[1]Locations!$A:$O,2,0)</f>
        <v>Elk Grove</v>
      </c>
      <c r="O4813" s="9" t="str">
        <f>VLOOKUP('Consolidtaed Data'!$D6943,'[1]Sales People'!$A:$B,2,0)</f>
        <v>Ronald Reed</v>
      </c>
      <c r="P4813" s="9" t="str">
        <f>VLOOKUP('Consolidtaed Data'!$E6943,[1]Customers!$A:$B,2,0)</f>
        <v>Steve Stewart</v>
      </c>
      <c r="Q4813" s="11">
        <f>WEEKDAY('Consolidtaed Data'!$F6943)</f>
        <v>1</v>
      </c>
      <c r="R4813" s="9">
        <f>MONTH('Consolidtaed Data'!$F6943)</f>
        <v>6</v>
      </c>
      <c r="S4813" s="9" t="str">
        <f>TEXT(Table3[[#This Row],[Purchase Date]],"MMMM")</f>
        <v>December</v>
      </c>
      <c r="T4813" s="9">
        <f>YEAR('Consolidtaed Data'!$F6943)</f>
        <v>2021</v>
      </c>
    </row>
    <row r="4814" spans="1:20" x14ac:dyDescent="0.3">
      <c r="A4814" s="9" t="s">
        <v>5837</v>
      </c>
      <c r="B4814" s="9" t="s">
        <v>712</v>
      </c>
      <c r="C4814" s="9" t="s">
        <v>331</v>
      </c>
      <c r="D4814" s="9" t="s">
        <v>329</v>
      </c>
      <c r="E4814" s="9" t="s">
        <v>751</v>
      </c>
      <c r="F4814" s="10">
        <v>44184</v>
      </c>
      <c r="G4814" s="10" t="str">
        <f>VLOOKUP(Table3[[#This Row],[Product ID]],[1]Products!$A:$G,2,0)</f>
        <v>Product 32</v>
      </c>
      <c r="H4814" s="22">
        <v>3</v>
      </c>
      <c r="I4814" s="9">
        <f>VLOOKUP('Consolidtaed Data'!$B7012,[1]Products!$A:$G,4,0)</f>
        <v>217</v>
      </c>
      <c r="J4814" s="9">
        <f>VLOOKUP('Consolidtaed Data'!$B7012,[1]Products!$A:$G,3,0)</f>
        <v>171</v>
      </c>
      <c r="K4814" s="9">
        <f>'Consolidtaed Data'!$J7012*'Consolidtaed Data'!$H7012</f>
        <v>561</v>
      </c>
      <c r="L4814" s="9">
        <f>'Consolidtaed Data'!$I7012*'Consolidtaed Data'!$H7012</f>
        <v>684</v>
      </c>
      <c r="M4814" s="9">
        <f>'Consolidtaed Data'!$L7012-'Consolidtaed Data'!$K7012</f>
        <v>107</v>
      </c>
      <c r="N4814" s="9" t="str">
        <f>VLOOKUP('Consolidtaed Data'!$C7012,[1]Locations!$A:$O,2,0)</f>
        <v>San Bernardino</v>
      </c>
      <c r="O4814" s="9" t="str">
        <f>VLOOKUP('Consolidtaed Data'!$D7012,'[1]Sales People'!$A:$B,2,0)</f>
        <v>Justin Lynch</v>
      </c>
      <c r="P4814" s="9" t="str">
        <f>VLOOKUP('Consolidtaed Data'!$E7012,[1]Customers!$A:$B,2,0)</f>
        <v>Henry Andrews</v>
      </c>
      <c r="Q4814" s="11">
        <f>WEEKDAY('Consolidtaed Data'!$F7012)</f>
        <v>6</v>
      </c>
      <c r="R4814" s="9">
        <f>MONTH('Consolidtaed Data'!$F7012)</f>
        <v>6</v>
      </c>
      <c r="S4814" s="9" t="str">
        <f>TEXT(Table3[[#This Row],[Purchase Date]],"MMMM")</f>
        <v>December</v>
      </c>
      <c r="T4814" s="9">
        <f>YEAR('Consolidtaed Data'!$F7012)</f>
        <v>2021</v>
      </c>
    </row>
    <row r="4815" spans="1:20" x14ac:dyDescent="0.3">
      <c r="A4815" s="9" t="s">
        <v>5838</v>
      </c>
      <c r="B4815" s="9" t="s">
        <v>252</v>
      </c>
      <c r="C4815" s="9" t="s">
        <v>157</v>
      </c>
      <c r="D4815" s="9" t="s">
        <v>374</v>
      </c>
      <c r="E4815" s="9" t="s">
        <v>1018</v>
      </c>
      <c r="F4815" s="10">
        <v>44184</v>
      </c>
      <c r="G4815" s="10" t="str">
        <f>VLOOKUP(Table3[[#This Row],[Product ID]],[1]Products!$A:$G,2,0)</f>
        <v>Product 81</v>
      </c>
      <c r="H4815" s="22">
        <v>3</v>
      </c>
      <c r="I4815" s="9">
        <f>VLOOKUP('Consolidtaed Data'!$B7248,[1]Products!$A:$G,4,0)</f>
        <v>1526</v>
      </c>
      <c r="J4815" s="9">
        <f>VLOOKUP('Consolidtaed Data'!$B7248,[1]Products!$A:$G,3,0)</f>
        <v>1251</v>
      </c>
      <c r="K4815" s="9">
        <f>'Consolidtaed Data'!$J7248*'Consolidtaed Data'!$H7248</f>
        <v>1684</v>
      </c>
      <c r="L4815" s="9">
        <f>'Consolidtaed Data'!$I7248*'Consolidtaed Data'!$H7248</f>
        <v>2244</v>
      </c>
      <c r="M4815" s="9">
        <f>'Consolidtaed Data'!$L7248-'Consolidtaed Data'!$K7248</f>
        <v>660</v>
      </c>
      <c r="N4815" s="9" t="str">
        <f>VLOOKUP('Consolidtaed Data'!$C7248,[1]Locations!$A:$O,2,0)</f>
        <v>Santa Clarita</v>
      </c>
      <c r="O4815" s="9" t="str">
        <f>VLOOKUP('Consolidtaed Data'!$D7248,'[1]Sales People'!$A:$B,2,0)</f>
        <v>Larry Castillo</v>
      </c>
      <c r="P4815" s="9" t="str">
        <f>VLOOKUP('Consolidtaed Data'!$E7248,[1]Customers!$A:$B,2,0)</f>
        <v>Billy Kennedy</v>
      </c>
      <c r="Q4815" s="11">
        <f>WEEKDAY('Consolidtaed Data'!$F7248)</f>
        <v>1</v>
      </c>
      <c r="R4815" s="9">
        <f>MONTH('Consolidtaed Data'!$F7248)</f>
        <v>7</v>
      </c>
      <c r="S4815" s="9" t="str">
        <f>TEXT(Table3[[#This Row],[Purchase Date]],"MMMM")</f>
        <v>December</v>
      </c>
      <c r="T4815" s="9">
        <f>YEAR('Consolidtaed Data'!$F7248)</f>
        <v>2021</v>
      </c>
    </row>
    <row r="4816" spans="1:20" x14ac:dyDescent="0.3">
      <c r="A4816" s="9" t="s">
        <v>5839</v>
      </c>
      <c r="B4816" s="9" t="s">
        <v>148</v>
      </c>
      <c r="C4816" s="9" t="s">
        <v>564</v>
      </c>
      <c r="D4816" s="9" t="s">
        <v>229</v>
      </c>
      <c r="E4816" s="9" t="s">
        <v>1961</v>
      </c>
      <c r="F4816" s="10">
        <v>44184</v>
      </c>
      <c r="G4816" s="10" t="str">
        <f>VLOOKUP(Table3[[#This Row],[Product ID]],[1]Products!$A:$G,2,0)</f>
        <v>Product 16</v>
      </c>
      <c r="H4816" s="22">
        <v>4</v>
      </c>
      <c r="I4816" s="9">
        <f>VLOOKUP('Consolidtaed Data'!$B7581,[1]Products!$A:$G,4,0)</f>
        <v>181</v>
      </c>
      <c r="J4816" s="9">
        <f>VLOOKUP('Consolidtaed Data'!$B7581,[1]Products!$A:$G,3,0)</f>
        <v>130</v>
      </c>
      <c r="K4816" s="9">
        <f>'Consolidtaed Data'!$J7581*'Consolidtaed Data'!$H7581</f>
        <v>1680</v>
      </c>
      <c r="L4816" s="9">
        <f>'Consolidtaed Data'!$I7581*'Consolidtaed Data'!$H7581</f>
        <v>2336</v>
      </c>
      <c r="M4816" s="9">
        <f>'Consolidtaed Data'!$L7581-'Consolidtaed Data'!$K7581</f>
        <v>120</v>
      </c>
      <c r="N4816" s="9" t="str">
        <f>VLOOKUP('Consolidtaed Data'!$C7581,[1]Locations!$A:$O,2,0)</f>
        <v>Glendale</v>
      </c>
      <c r="O4816" s="9" t="str">
        <f>VLOOKUP('Consolidtaed Data'!$D7581,'[1]Sales People'!$A:$B,2,0)</f>
        <v>Brian Davis</v>
      </c>
      <c r="P4816" s="9" t="str">
        <f>VLOOKUP('Consolidtaed Data'!$E7581,[1]Customers!$A:$B,2,0)</f>
        <v>Michael Lane</v>
      </c>
      <c r="Q4816" s="11">
        <f>WEEKDAY('Consolidtaed Data'!$F7581)</f>
        <v>6</v>
      </c>
      <c r="R4816" s="9">
        <f>MONTH('Consolidtaed Data'!$F7581)</f>
        <v>7</v>
      </c>
      <c r="S4816" s="9" t="str">
        <f>TEXT(Table3[[#This Row],[Purchase Date]],"MMMM")</f>
        <v>December</v>
      </c>
      <c r="T4816" s="9">
        <f>YEAR('Consolidtaed Data'!$F7581)</f>
        <v>2021</v>
      </c>
    </row>
    <row r="4817" spans="1:20" x14ac:dyDescent="0.3">
      <c r="A4817" s="9" t="s">
        <v>5840</v>
      </c>
      <c r="B4817" s="9" t="s">
        <v>248</v>
      </c>
      <c r="C4817" s="9" t="s">
        <v>205</v>
      </c>
      <c r="D4817" s="9" t="s">
        <v>43</v>
      </c>
      <c r="E4817" s="9" t="s">
        <v>493</v>
      </c>
      <c r="F4817" s="10">
        <v>44184</v>
      </c>
      <c r="G4817" s="10" t="str">
        <f>VLOOKUP(Table3[[#This Row],[Product ID]],[1]Products!$A:$G,2,0)</f>
        <v>Product 97</v>
      </c>
      <c r="H4817" s="22">
        <v>3</v>
      </c>
      <c r="I4817" s="9">
        <f>VLOOKUP('Consolidtaed Data'!$B7613,[1]Products!$A:$G,4,0)</f>
        <v>1500</v>
      </c>
      <c r="J4817" s="9">
        <f>VLOOKUP('Consolidtaed Data'!$B7613,[1]Products!$A:$G,3,0)</f>
        <v>900</v>
      </c>
      <c r="K4817" s="9">
        <f>'Consolidtaed Data'!$J7613*'Consolidtaed Data'!$H7613</f>
        <v>1275</v>
      </c>
      <c r="L4817" s="9">
        <f>'Consolidtaed Data'!$I7613*'Consolidtaed Data'!$H7613</f>
        <v>1635</v>
      </c>
      <c r="M4817" s="9">
        <f>'Consolidtaed Data'!$L7613-'Consolidtaed Data'!$K7613</f>
        <v>123</v>
      </c>
      <c r="N4817" s="9" t="str">
        <f>VLOOKUP('Consolidtaed Data'!$C7613,[1]Locations!$A:$O,2,0)</f>
        <v>Pomona</v>
      </c>
      <c r="O4817" s="9" t="str">
        <f>VLOOKUP('Consolidtaed Data'!$D7613,'[1]Sales People'!$A:$B,2,0)</f>
        <v>Carl Elliott</v>
      </c>
      <c r="P4817" s="9" t="str">
        <f>VLOOKUP('Consolidtaed Data'!$E7613,[1]Customers!$A:$B,2,0)</f>
        <v>Martin Mason</v>
      </c>
      <c r="Q4817" s="11">
        <f>WEEKDAY('Consolidtaed Data'!$F7613)</f>
        <v>1</v>
      </c>
      <c r="R4817" s="9">
        <f>MONTH('Consolidtaed Data'!$F7613)</f>
        <v>8</v>
      </c>
      <c r="S4817" s="9" t="str">
        <f>TEXT(Table3[[#This Row],[Purchase Date]],"MMMM")</f>
        <v>December</v>
      </c>
      <c r="T4817" s="9">
        <f>YEAR('Consolidtaed Data'!$F7613)</f>
        <v>2021</v>
      </c>
    </row>
    <row r="4818" spans="1:20" x14ac:dyDescent="0.3">
      <c r="A4818" s="9" t="s">
        <v>5841</v>
      </c>
      <c r="B4818" s="9" t="s">
        <v>610</v>
      </c>
      <c r="C4818" s="9" t="s">
        <v>319</v>
      </c>
      <c r="D4818" s="9" t="s">
        <v>326</v>
      </c>
      <c r="E4818" s="9" t="s">
        <v>1761</v>
      </c>
      <c r="F4818" s="10">
        <v>44185</v>
      </c>
      <c r="G4818" s="10" t="str">
        <f>VLOOKUP(Table3[[#This Row],[Product ID]],[1]Products!$A:$G,2,0)</f>
        <v>Product 12</v>
      </c>
      <c r="H4818" s="22">
        <v>3</v>
      </c>
      <c r="I4818" s="9">
        <f>VLOOKUP('Consolidtaed Data'!$B4864,[1]Products!$A:$G,4,0)</f>
        <v>400</v>
      </c>
      <c r="J4818" s="9">
        <f>VLOOKUP('Consolidtaed Data'!$B4864,[1]Products!$A:$G,3,0)</f>
        <v>208</v>
      </c>
      <c r="K4818" s="9">
        <f>'Consolidtaed Data'!$J4864*'Consolidtaed Data'!$H4864</f>
        <v>79</v>
      </c>
      <c r="L4818" s="9">
        <f>'Consolidtaed Data'!$I4864*'Consolidtaed Data'!$H4864</f>
        <v>127</v>
      </c>
      <c r="M4818" s="9">
        <f>'Consolidtaed Data'!$L4864-'Consolidtaed Data'!$K4864</f>
        <v>696</v>
      </c>
      <c r="N4818" s="9" t="str">
        <f>VLOOKUP('Consolidtaed Data'!$C4864,[1]Locations!$A:$O,2,0)</f>
        <v>Torrance</v>
      </c>
      <c r="O4818" s="9" t="str">
        <f>VLOOKUP('Consolidtaed Data'!$D4864,'[1]Sales People'!$A:$B,2,0)</f>
        <v>Fred Robertson</v>
      </c>
      <c r="P4818" s="9" t="str">
        <f>VLOOKUP('Consolidtaed Data'!$E4864,[1]Customers!$A:$B,2,0)</f>
        <v>Peter Wells</v>
      </c>
      <c r="Q4818" s="11">
        <f>WEEKDAY('Consolidtaed Data'!$F4864)</f>
        <v>5</v>
      </c>
      <c r="R4818" s="9">
        <f>MONTH('Consolidtaed Data'!$F4864)</f>
        <v>12</v>
      </c>
      <c r="S4818" s="9" t="str">
        <f>TEXT(Table3[[#This Row],[Purchase Date]],"MMMM")</f>
        <v>December</v>
      </c>
      <c r="T4818" s="9">
        <f>YEAR('Consolidtaed Data'!$F4864)</f>
        <v>2020</v>
      </c>
    </row>
    <row r="4819" spans="1:20" x14ac:dyDescent="0.3">
      <c r="A4819" s="9" t="s">
        <v>5842</v>
      </c>
      <c r="B4819" s="9" t="s">
        <v>89</v>
      </c>
      <c r="C4819" s="9" t="s">
        <v>25</v>
      </c>
      <c r="D4819" s="9" t="s">
        <v>272</v>
      </c>
      <c r="E4819" s="9" t="s">
        <v>2524</v>
      </c>
      <c r="F4819" s="10">
        <v>44185</v>
      </c>
      <c r="G4819" s="10" t="str">
        <f>VLOOKUP(Table3[[#This Row],[Product ID]],[1]Products!$A:$G,2,0)</f>
        <v>Product 64</v>
      </c>
      <c r="H4819" s="22">
        <v>3</v>
      </c>
      <c r="I4819" s="9">
        <f>VLOOKUP('Consolidtaed Data'!$B4995,[1]Products!$A:$G,4,0)</f>
        <v>2294</v>
      </c>
      <c r="J4819" s="9">
        <f>VLOOKUP('Consolidtaed Data'!$B4995,[1]Products!$A:$G,3,0)</f>
        <v>1399</v>
      </c>
      <c r="K4819" s="9">
        <f>'Consolidtaed Data'!$J4995*'Consolidtaed Data'!$H4995</f>
        <v>22</v>
      </c>
      <c r="L4819" s="9">
        <f>'Consolidtaed Data'!$I4995*'Consolidtaed Data'!$H4995</f>
        <v>35</v>
      </c>
      <c r="M4819" s="9">
        <f>'Consolidtaed Data'!$L4995-'Consolidtaed Data'!$K4995</f>
        <v>344</v>
      </c>
      <c r="N4819" s="9" t="str">
        <f>VLOOKUP('Consolidtaed Data'!$C4995,[1]Locations!$A:$O,2,0)</f>
        <v>Rialto</v>
      </c>
      <c r="O4819" s="9" t="str">
        <f>VLOOKUP('Consolidtaed Data'!$D4995,'[1]Sales People'!$A:$B,2,0)</f>
        <v>Gary Rodriguez</v>
      </c>
      <c r="P4819" s="9" t="str">
        <f>VLOOKUP('Consolidtaed Data'!$E4995,[1]Customers!$A:$B,2,0)</f>
        <v>William Franklin</v>
      </c>
      <c r="Q4819" s="11">
        <f>WEEKDAY('Consolidtaed Data'!$F4995)</f>
        <v>7</v>
      </c>
      <c r="R4819" s="9">
        <f>MONTH('Consolidtaed Data'!$F4995)</f>
        <v>1</v>
      </c>
      <c r="S4819" s="9" t="str">
        <f>TEXT(Table3[[#This Row],[Purchase Date]],"MMMM")</f>
        <v>December</v>
      </c>
      <c r="T4819" s="9">
        <f>YEAR('Consolidtaed Data'!$F4995)</f>
        <v>2021</v>
      </c>
    </row>
    <row r="4820" spans="1:20" x14ac:dyDescent="0.3">
      <c r="A4820" s="9" t="s">
        <v>5843</v>
      </c>
      <c r="B4820" s="9" t="s">
        <v>443</v>
      </c>
      <c r="C4820" s="9" t="s">
        <v>12</v>
      </c>
      <c r="D4820" s="9" t="s">
        <v>105</v>
      </c>
      <c r="E4820" s="9" t="s">
        <v>282</v>
      </c>
      <c r="F4820" s="10">
        <v>44185</v>
      </c>
      <c r="G4820" s="10" t="str">
        <f>VLOOKUP(Table3[[#This Row],[Product ID]],[1]Products!$A:$G,2,0)</f>
        <v>Product 61</v>
      </c>
      <c r="H4820" s="22">
        <v>3</v>
      </c>
      <c r="I4820" s="9">
        <f>VLOOKUP('Consolidtaed Data'!$B5677,[1]Products!$A:$G,4,0)</f>
        <v>1783</v>
      </c>
      <c r="J4820" s="9">
        <f>VLOOKUP('Consolidtaed Data'!$B5677,[1]Products!$A:$G,3,0)</f>
        <v>1516</v>
      </c>
      <c r="K4820" s="9">
        <f>'Consolidtaed Data'!$J5677*'Consolidtaed Data'!$H5677</f>
        <v>3228</v>
      </c>
      <c r="L4820" s="9">
        <f>'Consolidtaed Data'!$I5677*'Consolidtaed Data'!$H5677</f>
        <v>5868</v>
      </c>
      <c r="M4820" s="9">
        <f>'Consolidtaed Data'!$L5677-'Consolidtaed Data'!$K5677</f>
        <v>1032</v>
      </c>
      <c r="N4820" s="9" t="str">
        <f>VLOOKUP('Consolidtaed Data'!$C5677,[1]Locations!$A:$O,2,0)</f>
        <v>San Francisco</v>
      </c>
      <c r="O4820" s="9" t="str">
        <f>VLOOKUP('Consolidtaed Data'!$D5677,'[1]Sales People'!$A:$B,2,0)</f>
        <v>Joshua Taylor</v>
      </c>
      <c r="P4820" s="9" t="str">
        <f>VLOOKUP('Consolidtaed Data'!$E5677,[1]Customers!$A:$B,2,0)</f>
        <v>Nicholas Stanley</v>
      </c>
      <c r="Q4820" s="11">
        <f>WEEKDAY('Consolidtaed Data'!$F5677)</f>
        <v>4</v>
      </c>
      <c r="R4820" s="9">
        <f>MONTH('Consolidtaed Data'!$F5677)</f>
        <v>2</v>
      </c>
      <c r="S4820" s="9" t="str">
        <f>TEXT(Table3[[#This Row],[Purchase Date]],"MMMM")</f>
        <v>December</v>
      </c>
      <c r="T4820" s="9">
        <f>YEAR('Consolidtaed Data'!$F5677)</f>
        <v>2021</v>
      </c>
    </row>
    <row r="4821" spans="1:20" x14ac:dyDescent="0.3">
      <c r="A4821" s="9" t="s">
        <v>5844</v>
      </c>
      <c r="B4821" s="9" t="s">
        <v>429</v>
      </c>
      <c r="C4821" s="9" t="s">
        <v>140</v>
      </c>
      <c r="D4821" s="9" t="s">
        <v>153</v>
      </c>
      <c r="E4821" s="9" t="s">
        <v>461</v>
      </c>
      <c r="F4821" s="10">
        <v>44185</v>
      </c>
      <c r="G4821" s="10" t="str">
        <f>VLOOKUP(Table3[[#This Row],[Product ID]],[1]Products!$A:$G,2,0)</f>
        <v>Product 87</v>
      </c>
      <c r="H4821" s="22">
        <v>2</v>
      </c>
      <c r="I4821" s="9">
        <f>VLOOKUP('Consolidtaed Data'!$B5784,[1]Products!$A:$G,4,0)</f>
        <v>1972</v>
      </c>
      <c r="J4821" s="9">
        <f>VLOOKUP('Consolidtaed Data'!$B5784,[1]Products!$A:$G,3,0)</f>
        <v>1321</v>
      </c>
      <c r="K4821" s="9">
        <f>'Consolidtaed Data'!$J5784*'Consolidtaed Data'!$H5784</f>
        <v>1965</v>
      </c>
      <c r="L4821" s="9">
        <f>'Consolidtaed Data'!$I5784*'Consolidtaed Data'!$H5784</f>
        <v>2396</v>
      </c>
      <c r="M4821" s="9">
        <f>'Consolidtaed Data'!$L5784-'Consolidtaed Data'!$K5784</f>
        <v>348</v>
      </c>
      <c r="N4821" s="9" t="str">
        <f>VLOOKUP('Consolidtaed Data'!$C5784,[1]Locations!$A:$O,2,0)</f>
        <v>Rialto</v>
      </c>
      <c r="O4821" s="9" t="str">
        <f>VLOOKUP('Consolidtaed Data'!$D5784,'[1]Sales People'!$A:$B,2,0)</f>
        <v>Henry Nelson</v>
      </c>
      <c r="P4821" s="9" t="str">
        <f>VLOOKUP('Consolidtaed Data'!$E5784,[1]Customers!$A:$B,2,0)</f>
        <v>Eugene Castillo</v>
      </c>
      <c r="Q4821" s="11">
        <f>WEEKDAY('Consolidtaed Data'!$F5784)</f>
        <v>4</v>
      </c>
      <c r="R4821" s="9">
        <f>MONTH('Consolidtaed Data'!$F5784)</f>
        <v>3</v>
      </c>
      <c r="S4821" s="9" t="str">
        <f>TEXT(Table3[[#This Row],[Purchase Date]],"MMMM")</f>
        <v>December</v>
      </c>
      <c r="T4821" s="9">
        <f>YEAR('Consolidtaed Data'!$F5784)</f>
        <v>2021</v>
      </c>
    </row>
    <row r="4822" spans="1:20" x14ac:dyDescent="0.3">
      <c r="A4822" s="9" t="s">
        <v>5845</v>
      </c>
      <c r="B4822" s="9" t="s">
        <v>369</v>
      </c>
      <c r="C4822" s="9" t="s">
        <v>458</v>
      </c>
      <c r="D4822" s="9" t="s">
        <v>206</v>
      </c>
      <c r="E4822" s="9" t="s">
        <v>109</v>
      </c>
      <c r="F4822" s="10">
        <v>44185</v>
      </c>
      <c r="G4822" s="10" t="str">
        <f>VLOOKUP(Table3[[#This Row],[Product ID]],[1]Products!$A:$G,2,0)</f>
        <v>Product 8</v>
      </c>
      <c r="H4822" s="22">
        <v>1</v>
      </c>
      <c r="I4822" s="9">
        <f>VLOOKUP('Consolidtaed Data'!$B6216,[1]Products!$A:$G,4,0)</f>
        <v>1671</v>
      </c>
      <c r="J4822" s="9">
        <f>VLOOKUP('Consolidtaed Data'!$B6216,[1]Products!$A:$G,3,0)</f>
        <v>1220</v>
      </c>
      <c r="K4822" s="9">
        <f>'Consolidtaed Data'!$J6216*'Consolidtaed Data'!$H6216</f>
        <v>1774</v>
      </c>
      <c r="L4822" s="9">
        <f>'Consolidtaed Data'!$I6216*'Consolidtaed Data'!$H6216</f>
        <v>2464</v>
      </c>
      <c r="M4822" s="9">
        <f>'Consolidtaed Data'!$L6216-'Consolidtaed Data'!$K6216</f>
        <v>1569</v>
      </c>
      <c r="N4822" s="9" t="str">
        <f>VLOOKUP('Consolidtaed Data'!$C6216,[1]Locations!$A:$O,2,0)</f>
        <v>Norwalk</v>
      </c>
      <c r="O4822" s="9" t="str">
        <f>VLOOKUP('Consolidtaed Data'!$D6216,'[1]Sales People'!$A:$B,2,0)</f>
        <v>Ryan Butler</v>
      </c>
      <c r="P4822" s="9" t="str">
        <f>VLOOKUP('Consolidtaed Data'!$E6216,[1]Customers!$A:$B,2,0)</f>
        <v>Sean Olson</v>
      </c>
      <c r="Q4822" s="11">
        <f>WEEKDAY('Consolidtaed Data'!$F6216)</f>
        <v>1</v>
      </c>
      <c r="R4822" s="9">
        <f>MONTH('Consolidtaed Data'!$F6216)</f>
        <v>4</v>
      </c>
      <c r="S4822" s="9" t="str">
        <f>TEXT(Table3[[#This Row],[Purchase Date]],"MMMM")</f>
        <v>December</v>
      </c>
      <c r="T4822" s="9">
        <f>YEAR('Consolidtaed Data'!$F6216)</f>
        <v>2021</v>
      </c>
    </row>
    <row r="4823" spans="1:20" x14ac:dyDescent="0.3">
      <c r="A4823" s="9" t="s">
        <v>5846</v>
      </c>
      <c r="B4823" s="9" t="s">
        <v>7</v>
      </c>
      <c r="C4823" s="9" t="s">
        <v>564</v>
      </c>
      <c r="D4823" s="9" t="s">
        <v>281</v>
      </c>
      <c r="E4823" s="9" t="s">
        <v>1024</v>
      </c>
      <c r="F4823" s="10">
        <v>44185</v>
      </c>
      <c r="G4823" s="10" t="str">
        <f>VLOOKUP(Table3[[#This Row],[Product ID]],[1]Products!$A:$G,2,0)</f>
        <v>Product 77</v>
      </c>
      <c r="H4823" s="22">
        <v>3</v>
      </c>
      <c r="I4823" s="9">
        <f>VLOOKUP('Consolidtaed Data'!$B6308,[1]Products!$A:$G,4,0)</f>
        <v>1725</v>
      </c>
      <c r="J4823" s="9">
        <f>VLOOKUP('Consolidtaed Data'!$B6308,[1]Products!$A:$G,3,0)</f>
        <v>1363</v>
      </c>
      <c r="K4823" s="9">
        <f>'Consolidtaed Data'!$J6308*'Consolidtaed Data'!$H6308</f>
        <v>2136</v>
      </c>
      <c r="L4823" s="9">
        <f>'Consolidtaed Data'!$I6308*'Consolidtaed Data'!$H6308</f>
        <v>3388</v>
      </c>
      <c r="M4823" s="9">
        <f>'Consolidtaed Data'!$L6308-'Consolidtaed Data'!$K6308</f>
        <v>96</v>
      </c>
      <c r="N4823" s="9" t="str">
        <f>VLOOKUP('Consolidtaed Data'!$C6308,[1]Locations!$A:$O,2,0)</f>
        <v>Garden Grove</v>
      </c>
      <c r="O4823" s="9" t="str">
        <f>VLOOKUP('Consolidtaed Data'!$D6308,'[1]Sales People'!$A:$B,2,0)</f>
        <v>Kevin Butler</v>
      </c>
      <c r="P4823" s="9" t="str">
        <f>VLOOKUP('Consolidtaed Data'!$E6308,[1]Customers!$A:$B,2,0)</f>
        <v>John Long</v>
      </c>
      <c r="Q4823" s="11">
        <f>WEEKDAY('Consolidtaed Data'!$F6308)</f>
        <v>6</v>
      </c>
      <c r="R4823" s="9">
        <f>MONTH('Consolidtaed Data'!$F6308)</f>
        <v>4</v>
      </c>
      <c r="S4823" s="9" t="str">
        <f>TEXT(Table3[[#This Row],[Purchase Date]],"MMMM")</f>
        <v>December</v>
      </c>
      <c r="T4823" s="9">
        <f>YEAR('Consolidtaed Data'!$F6308)</f>
        <v>2021</v>
      </c>
    </row>
    <row r="4824" spans="1:20" x14ac:dyDescent="0.3">
      <c r="A4824" s="9" t="s">
        <v>5847</v>
      </c>
      <c r="B4824" s="9" t="s">
        <v>54</v>
      </c>
      <c r="C4824" s="9" t="s">
        <v>249</v>
      </c>
      <c r="D4824" s="9" t="s">
        <v>149</v>
      </c>
      <c r="E4824" s="9" t="s">
        <v>2533</v>
      </c>
      <c r="F4824" s="10">
        <v>44185</v>
      </c>
      <c r="G4824" s="10" t="str">
        <f>VLOOKUP(Table3[[#This Row],[Product ID]],[1]Products!$A:$G,2,0)</f>
        <v>Product 41</v>
      </c>
      <c r="H4824" s="22">
        <v>3</v>
      </c>
      <c r="I4824" s="9">
        <f>VLOOKUP('Consolidtaed Data'!$B6681,[1]Products!$A:$G,4,0)</f>
        <v>1022</v>
      </c>
      <c r="J4824" s="9">
        <f>VLOOKUP('Consolidtaed Data'!$B6681,[1]Products!$A:$G,3,0)</f>
        <v>818</v>
      </c>
      <c r="K4824" s="9">
        <f>'Consolidtaed Data'!$J6681*'Consolidtaed Data'!$H6681</f>
        <v>624</v>
      </c>
      <c r="L4824" s="9">
        <f>'Consolidtaed Data'!$I6681*'Consolidtaed Data'!$H6681</f>
        <v>945</v>
      </c>
      <c r="M4824" s="9">
        <f>'Consolidtaed Data'!$L6681-'Consolidtaed Data'!$K6681</f>
        <v>206</v>
      </c>
      <c r="N4824" s="9" t="str">
        <f>VLOOKUP('Consolidtaed Data'!$C6681,[1]Locations!$A:$O,2,0)</f>
        <v>Sunnyvale</v>
      </c>
      <c r="O4824" s="9" t="str">
        <f>VLOOKUP('Consolidtaed Data'!$D6681,'[1]Sales People'!$A:$B,2,0)</f>
        <v>Joshua Cook</v>
      </c>
      <c r="P4824" s="9" t="str">
        <f>VLOOKUP('Consolidtaed Data'!$E6681,[1]Customers!$A:$B,2,0)</f>
        <v>Gregory Simmons</v>
      </c>
      <c r="Q4824" s="11">
        <f>WEEKDAY('Consolidtaed Data'!$F6681)</f>
        <v>1</v>
      </c>
      <c r="R4824" s="9">
        <f>MONTH('Consolidtaed Data'!$F6681)</f>
        <v>5</v>
      </c>
      <c r="S4824" s="9" t="str">
        <f>TEXT(Table3[[#This Row],[Purchase Date]],"MMMM")</f>
        <v>December</v>
      </c>
      <c r="T4824" s="9">
        <f>YEAR('Consolidtaed Data'!$F6681)</f>
        <v>2021</v>
      </c>
    </row>
    <row r="4825" spans="1:20" x14ac:dyDescent="0.3">
      <c r="A4825" s="9" t="s">
        <v>5848</v>
      </c>
      <c r="B4825" s="9" t="s">
        <v>610</v>
      </c>
      <c r="C4825" s="9" t="s">
        <v>522</v>
      </c>
      <c r="D4825" s="9" t="s">
        <v>149</v>
      </c>
      <c r="E4825" s="9" t="s">
        <v>1322</v>
      </c>
      <c r="F4825" s="10">
        <v>44185</v>
      </c>
      <c r="G4825" s="10" t="str">
        <f>VLOOKUP(Table3[[#This Row],[Product ID]],[1]Products!$A:$G,2,0)</f>
        <v>Product 12</v>
      </c>
      <c r="H4825" s="22">
        <v>1</v>
      </c>
      <c r="I4825" s="9">
        <f>VLOOKUP('Consolidtaed Data'!$B6692,[1]Products!$A:$G,4,0)</f>
        <v>2353</v>
      </c>
      <c r="J4825" s="9">
        <f>VLOOKUP('Consolidtaed Data'!$B6692,[1]Products!$A:$G,3,0)</f>
        <v>1788</v>
      </c>
      <c r="K4825" s="9">
        <f>'Consolidtaed Data'!$J6692*'Consolidtaed Data'!$H6692</f>
        <v>3352</v>
      </c>
      <c r="L4825" s="9">
        <f>'Consolidtaed Data'!$I6692*'Consolidtaed Data'!$H6692</f>
        <v>4412</v>
      </c>
      <c r="M4825" s="9">
        <f>'Consolidtaed Data'!$L6692-'Consolidtaed Data'!$K6692</f>
        <v>1014</v>
      </c>
      <c r="N4825" s="9" t="str">
        <f>VLOOKUP('Consolidtaed Data'!$C6692,[1]Locations!$A:$O,2,0)</f>
        <v>San Mateo</v>
      </c>
      <c r="O4825" s="9" t="str">
        <f>VLOOKUP('Consolidtaed Data'!$D6692,'[1]Sales People'!$A:$B,2,0)</f>
        <v>Jerry Perry</v>
      </c>
      <c r="P4825" s="9" t="str">
        <f>VLOOKUP('Consolidtaed Data'!$E6692,[1]Customers!$A:$B,2,0)</f>
        <v>Clarence Greene</v>
      </c>
      <c r="Q4825" s="11">
        <f>WEEKDAY('Consolidtaed Data'!$F6692)</f>
        <v>2</v>
      </c>
      <c r="R4825" s="9">
        <f>MONTH('Consolidtaed Data'!$F6692)</f>
        <v>5</v>
      </c>
      <c r="S4825" s="9" t="str">
        <f>TEXT(Table3[[#This Row],[Purchase Date]],"MMMM")</f>
        <v>December</v>
      </c>
      <c r="T4825" s="9">
        <f>YEAR('Consolidtaed Data'!$F6692)</f>
        <v>2021</v>
      </c>
    </row>
    <row r="4826" spans="1:20" x14ac:dyDescent="0.3">
      <c r="A4826" s="9" t="s">
        <v>5849</v>
      </c>
      <c r="B4826" s="9" t="s">
        <v>209</v>
      </c>
      <c r="C4826" s="9" t="s">
        <v>564</v>
      </c>
      <c r="D4826" s="9" t="s">
        <v>241</v>
      </c>
      <c r="E4826" s="9" t="s">
        <v>812</v>
      </c>
      <c r="F4826" s="10">
        <v>44185</v>
      </c>
      <c r="G4826" s="10" t="str">
        <f>VLOOKUP(Table3[[#This Row],[Product ID]],[1]Products!$A:$G,2,0)</f>
        <v>Product 86</v>
      </c>
      <c r="H4826" s="22">
        <v>2</v>
      </c>
      <c r="I4826" s="9">
        <f>VLOOKUP('Consolidtaed Data'!$B6843,[1]Products!$A:$G,4,0)</f>
        <v>1353</v>
      </c>
      <c r="J4826" s="9">
        <f>VLOOKUP('Consolidtaed Data'!$B6843,[1]Products!$A:$G,3,0)</f>
        <v>947</v>
      </c>
      <c r="K4826" s="9">
        <f>'Consolidtaed Data'!$J6843*'Consolidtaed Data'!$H6843</f>
        <v>873</v>
      </c>
      <c r="L4826" s="9">
        <f>'Consolidtaed Data'!$I6843*'Consolidtaed Data'!$H6843</f>
        <v>1134</v>
      </c>
      <c r="M4826" s="9">
        <f>'Consolidtaed Data'!$L6843-'Consolidtaed Data'!$K6843</f>
        <v>1462</v>
      </c>
      <c r="N4826" s="9" t="str">
        <f>VLOOKUP('Consolidtaed Data'!$C6843,[1]Locations!$A:$O,2,0)</f>
        <v>Palmdale</v>
      </c>
      <c r="O4826" s="9" t="str">
        <f>VLOOKUP('Consolidtaed Data'!$D6843,'[1]Sales People'!$A:$B,2,0)</f>
        <v>Andrew Bowman</v>
      </c>
      <c r="P4826" s="9" t="str">
        <f>VLOOKUP('Consolidtaed Data'!$E6843,[1]Customers!$A:$B,2,0)</f>
        <v>Chris Hall</v>
      </c>
      <c r="Q4826" s="11">
        <f>WEEKDAY('Consolidtaed Data'!$F6843)</f>
        <v>7</v>
      </c>
      <c r="R4826" s="9">
        <f>MONTH('Consolidtaed Data'!$F6843)</f>
        <v>6</v>
      </c>
      <c r="S4826" s="9" t="str">
        <f>TEXT(Table3[[#This Row],[Purchase Date]],"MMMM")</f>
        <v>December</v>
      </c>
      <c r="T4826" s="9">
        <f>YEAR('Consolidtaed Data'!$F6843)</f>
        <v>2021</v>
      </c>
    </row>
    <row r="4827" spans="1:20" x14ac:dyDescent="0.3">
      <c r="A4827" s="9" t="s">
        <v>5850</v>
      </c>
      <c r="B4827" s="9" t="s">
        <v>364</v>
      </c>
      <c r="C4827" s="9" t="s">
        <v>25</v>
      </c>
      <c r="D4827" s="9" t="s">
        <v>153</v>
      </c>
      <c r="E4827" s="9" t="s">
        <v>395</v>
      </c>
      <c r="F4827" s="10">
        <v>44185</v>
      </c>
      <c r="G4827" s="10" t="str">
        <f>VLOOKUP(Table3[[#This Row],[Product ID]],[1]Products!$A:$G,2,0)</f>
        <v>Product 45</v>
      </c>
      <c r="H4827" s="22">
        <v>3</v>
      </c>
      <c r="I4827" s="9">
        <f>VLOOKUP('Consolidtaed Data'!$B7200,[1]Products!$A:$G,4,0)</f>
        <v>1077</v>
      </c>
      <c r="J4827" s="9">
        <f>VLOOKUP('Consolidtaed Data'!$B7200,[1]Products!$A:$G,3,0)</f>
        <v>732</v>
      </c>
      <c r="K4827" s="9">
        <f>'Consolidtaed Data'!$J7200*'Consolidtaed Data'!$H7200</f>
        <v>716</v>
      </c>
      <c r="L4827" s="9">
        <f>'Consolidtaed Data'!$I7200*'Consolidtaed Data'!$H7200</f>
        <v>1192</v>
      </c>
      <c r="M4827" s="9">
        <f>'Consolidtaed Data'!$L7200-'Consolidtaed Data'!$K7200</f>
        <v>137</v>
      </c>
      <c r="N4827" s="9" t="str">
        <f>VLOOKUP('Consolidtaed Data'!$C7200,[1]Locations!$A:$O,2,0)</f>
        <v>San Buenaventura (Ventura)</v>
      </c>
      <c r="O4827" s="9" t="str">
        <f>VLOOKUP('Consolidtaed Data'!$D7200,'[1]Sales People'!$A:$B,2,0)</f>
        <v>Arthur Mccoy</v>
      </c>
      <c r="P4827" s="9" t="str">
        <f>VLOOKUP('Consolidtaed Data'!$E7200,[1]Customers!$A:$B,2,0)</f>
        <v>Frank Gibson</v>
      </c>
      <c r="Q4827" s="11">
        <f>WEEKDAY('Consolidtaed Data'!$F7200)</f>
        <v>4</v>
      </c>
      <c r="R4827" s="9">
        <f>MONTH('Consolidtaed Data'!$F7200)</f>
        <v>6</v>
      </c>
      <c r="S4827" s="9" t="str">
        <f>TEXT(Table3[[#This Row],[Purchase Date]],"MMMM")</f>
        <v>December</v>
      </c>
      <c r="T4827" s="9">
        <f>YEAR('Consolidtaed Data'!$F7200)</f>
        <v>2021</v>
      </c>
    </row>
    <row r="4828" spans="1:20" x14ac:dyDescent="0.3">
      <c r="A4828" s="9" t="s">
        <v>5851</v>
      </c>
      <c r="B4828" s="9" t="s">
        <v>98</v>
      </c>
      <c r="C4828" s="9" t="s">
        <v>82</v>
      </c>
      <c r="D4828" s="9" t="s">
        <v>35</v>
      </c>
      <c r="E4828" s="9" t="s">
        <v>1970</v>
      </c>
      <c r="F4828" s="10">
        <v>44185</v>
      </c>
      <c r="G4828" s="10" t="str">
        <f>VLOOKUP(Table3[[#This Row],[Product ID]],[1]Products!$A:$G,2,0)</f>
        <v>Product 85</v>
      </c>
      <c r="H4828" s="22">
        <v>3</v>
      </c>
      <c r="I4828" s="9">
        <f>VLOOKUP('Consolidtaed Data'!$B7494,[1]Products!$A:$G,4,0)</f>
        <v>530</v>
      </c>
      <c r="J4828" s="9">
        <f>VLOOKUP('Consolidtaed Data'!$B7494,[1]Products!$A:$G,3,0)</f>
        <v>435</v>
      </c>
      <c r="K4828" s="9">
        <f>'Consolidtaed Data'!$J7494*'Consolidtaed Data'!$H7494</f>
        <v>387</v>
      </c>
      <c r="L4828" s="9">
        <f>'Consolidtaed Data'!$I7494*'Consolidtaed Data'!$H7494</f>
        <v>667</v>
      </c>
      <c r="M4828" s="9">
        <f>'Consolidtaed Data'!$L7494-'Consolidtaed Data'!$K7494</f>
        <v>424</v>
      </c>
      <c r="N4828" s="9" t="str">
        <f>VLOOKUP('Consolidtaed Data'!$C7494,[1]Locations!$A:$O,2,0)</f>
        <v>San Jose</v>
      </c>
      <c r="O4828" s="9" t="str">
        <f>VLOOKUP('Consolidtaed Data'!$D7494,'[1]Sales People'!$A:$B,2,0)</f>
        <v>Roger Robertson</v>
      </c>
      <c r="P4828" s="9" t="str">
        <f>VLOOKUP('Consolidtaed Data'!$E7494,[1]Customers!$A:$B,2,0)</f>
        <v>Wayne Hunter</v>
      </c>
      <c r="Q4828" s="11">
        <f>WEEKDAY('Consolidtaed Data'!$F7494)</f>
        <v>6</v>
      </c>
      <c r="R4828" s="9">
        <f>MONTH('Consolidtaed Data'!$F7494)</f>
        <v>7</v>
      </c>
      <c r="S4828" s="9" t="str">
        <f>TEXT(Table3[[#This Row],[Purchase Date]],"MMMM")</f>
        <v>December</v>
      </c>
      <c r="T4828" s="9">
        <f>YEAR('Consolidtaed Data'!$F7494)</f>
        <v>2021</v>
      </c>
    </row>
    <row r="4829" spans="1:20" x14ac:dyDescent="0.3">
      <c r="A4829" s="9" t="s">
        <v>5852</v>
      </c>
      <c r="B4829" s="9" t="s">
        <v>366</v>
      </c>
      <c r="C4829" s="9" t="s">
        <v>86</v>
      </c>
      <c r="D4829" s="9" t="s">
        <v>143</v>
      </c>
      <c r="E4829" s="9" t="s">
        <v>146</v>
      </c>
      <c r="F4829" s="10">
        <v>44185</v>
      </c>
      <c r="G4829" s="10" t="str">
        <f>VLOOKUP(Table3[[#This Row],[Product ID]],[1]Products!$A:$G,2,0)</f>
        <v>Product 39</v>
      </c>
      <c r="H4829" s="22">
        <v>4</v>
      </c>
      <c r="I4829" s="9">
        <f>VLOOKUP('Consolidtaed Data'!$B7834,[1]Products!$A:$G,4,0)</f>
        <v>1798</v>
      </c>
      <c r="J4829" s="9">
        <f>VLOOKUP('Consolidtaed Data'!$B7834,[1]Products!$A:$G,3,0)</f>
        <v>971</v>
      </c>
      <c r="K4829" s="9">
        <f>'Consolidtaed Data'!$J7834*'Consolidtaed Data'!$H7834</f>
        <v>1364</v>
      </c>
      <c r="L4829" s="9">
        <f>'Consolidtaed Data'!$I7834*'Consolidtaed Data'!$H7834</f>
        <v>2676</v>
      </c>
      <c r="M4829" s="9">
        <f>'Consolidtaed Data'!$L7834-'Consolidtaed Data'!$K7834</f>
        <v>589</v>
      </c>
      <c r="N4829" s="9" t="str">
        <f>VLOOKUP('Consolidtaed Data'!$C7834,[1]Locations!$A:$O,2,0)</f>
        <v>Torrance</v>
      </c>
      <c r="O4829" s="9" t="str">
        <f>VLOOKUP('Consolidtaed Data'!$D7834,'[1]Sales People'!$A:$B,2,0)</f>
        <v>Ernest Wagner</v>
      </c>
      <c r="P4829" s="9" t="str">
        <f>VLOOKUP('Consolidtaed Data'!$E7834,[1]Customers!$A:$B,2,0)</f>
        <v>Benjamin Moreno</v>
      </c>
      <c r="Q4829" s="11">
        <f>WEEKDAY('Consolidtaed Data'!$F7834)</f>
        <v>4</v>
      </c>
      <c r="R4829" s="9">
        <f>MONTH('Consolidtaed Data'!$F7834)</f>
        <v>8</v>
      </c>
      <c r="S4829" s="9" t="str">
        <f>TEXT(Table3[[#This Row],[Purchase Date]],"MMMM")</f>
        <v>December</v>
      </c>
      <c r="T4829" s="9">
        <f>YEAR('Consolidtaed Data'!$F7834)</f>
        <v>2021</v>
      </c>
    </row>
    <row r="4830" spans="1:20" x14ac:dyDescent="0.3">
      <c r="A4830" s="9" t="s">
        <v>5853</v>
      </c>
      <c r="B4830" s="9" t="s">
        <v>397</v>
      </c>
      <c r="C4830" s="9" t="s">
        <v>357</v>
      </c>
      <c r="D4830" s="9" t="s">
        <v>35</v>
      </c>
      <c r="E4830" s="9" t="s">
        <v>1363</v>
      </c>
      <c r="F4830" s="10">
        <v>44185</v>
      </c>
      <c r="G4830" s="10" t="str">
        <f>VLOOKUP(Table3[[#This Row],[Product ID]],[1]Products!$A:$G,2,0)</f>
        <v>Product 20</v>
      </c>
      <c r="H4830" s="22">
        <v>2</v>
      </c>
      <c r="I4830" s="9">
        <f>VLOOKUP('Consolidtaed Data'!$B7969,[1]Products!$A:$G,4,0)</f>
        <v>1889</v>
      </c>
      <c r="J4830" s="9">
        <f>VLOOKUP('Consolidtaed Data'!$B7969,[1]Products!$A:$G,3,0)</f>
        <v>945</v>
      </c>
      <c r="K4830" s="9">
        <f>'Consolidtaed Data'!$J7969*'Consolidtaed Data'!$H7969</f>
        <v>589</v>
      </c>
      <c r="L4830" s="9">
        <f>'Consolidtaed Data'!$I7969*'Consolidtaed Data'!$H7969</f>
        <v>1052</v>
      </c>
      <c r="M4830" s="9">
        <f>'Consolidtaed Data'!$L7969-'Consolidtaed Data'!$K7969</f>
        <v>106</v>
      </c>
      <c r="N4830" s="9" t="str">
        <f>VLOOKUP('Consolidtaed Data'!$C7969,[1]Locations!$A:$O,2,0)</f>
        <v>Simi Valley</v>
      </c>
      <c r="O4830" s="9" t="str">
        <f>VLOOKUP('Consolidtaed Data'!$D7969,'[1]Sales People'!$A:$B,2,0)</f>
        <v>Justin Lynch</v>
      </c>
      <c r="P4830" s="9" t="str">
        <f>VLOOKUP('Consolidtaed Data'!$E7969,[1]Customers!$A:$B,2,0)</f>
        <v>Billy Reid</v>
      </c>
      <c r="Q4830" s="11">
        <f>WEEKDAY('Consolidtaed Data'!$F7969)</f>
        <v>1</v>
      </c>
      <c r="R4830" s="9">
        <f>MONTH('Consolidtaed Data'!$F7969)</f>
        <v>8</v>
      </c>
      <c r="S4830" s="9" t="str">
        <f>TEXT(Table3[[#This Row],[Purchase Date]],"MMMM")</f>
        <v>December</v>
      </c>
      <c r="T4830" s="9">
        <f>YEAR('Consolidtaed Data'!$F7969)</f>
        <v>2021</v>
      </c>
    </row>
    <row r="4831" spans="1:20" x14ac:dyDescent="0.3">
      <c r="A4831" s="9" t="s">
        <v>5854</v>
      </c>
      <c r="B4831" s="9" t="s">
        <v>71</v>
      </c>
      <c r="C4831" s="9" t="s">
        <v>405</v>
      </c>
      <c r="D4831" s="9" t="s">
        <v>193</v>
      </c>
      <c r="E4831" s="9" t="s">
        <v>3172</v>
      </c>
      <c r="F4831" s="10">
        <v>44185</v>
      </c>
      <c r="G4831" s="10" t="str">
        <f>VLOOKUP(Table3[[#This Row],[Product ID]],[1]Products!$A:$G,2,0)</f>
        <v>Product 42</v>
      </c>
      <c r="H4831" s="22">
        <v>1</v>
      </c>
      <c r="I4831" s="9">
        <f>VLOOKUP('Consolidtaed Data'!$B8258,[1]Products!$A:$G,4,0)</f>
        <v>378</v>
      </c>
      <c r="J4831" s="9">
        <f>VLOOKUP('Consolidtaed Data'!$B8258,[1]Products!$A:$G,3,0)</f>
        <v>291</v>
      </c>
      <c r="K4831" s="9">
        <f>'Consolidtaed Data'!$J8258*'Consolidtaed Data'!$H8258</f>
        <v>2336</v>
      </c>
      <c r="L4831" s="9">
        <f>'Consolidtaed Data'!$I8258*'Consolidtaed Data'!$H8258</f>
        <v>3652</v>
      </c>
      <c r="M4831" s="9">
        <f>'Consolidtaed Data'!$L8258-'Consolidtaed Data'!$K8258</f>
        <v>1662</v>
      </c>
      <c r="N4831" s="9" t="str">
        <f>VLOOKUP('Consolidtaed Data'!$C8258,[1]Locations!$A:$O,2,0)</f>
        <v>Richmond</v>
      </c>
      <c r="O4831" s="9" t="str">
        <f>VLOOKUP('Consolidtaed Data'!$D8258,'[1]Sales People'!$A:$B,2,0)</f>
        <v>Robert Reed</v>
      </c>
      <c r="P4831" s="9" t="str">
        <f>VLOOKUP('Consolidtaed Data'!$E8258,[1]Customers!$A:$B,2,0)</f>
        <v>Larry Ross</v>
      </c>
      <c r="Q4831" s="11">
        <f>WEEKDAY('Consolidtaed Data'!$F8258)</f>
        <v>2</v>
      </c>
      <c r="R4831" s="9">
        <f>MONTH('Consolidtaed Data'!$F8258)</f>
        <v>9</v>
      </c>
      <c r="S4831" s="9" t="str">
        <f>TEXT(Table3[[#This Row],[Purchase Date]],"MMMM")</f>
        <v>December</v>
      </c>
      <c r="T4831" s="9">
        <f>YEAR('Consolidtaed Data'!$F8258)</f>
        <v>2021</v>
      </c>
    </row>
    <row r="4832" spans="1:20" x14ac:dyDescent="0.3">
      <c r="A4832" s="9" t="s">
        <v>5855</v>
      </c>
      <c r="B4832" s="9" t="s">
        <v>240</v>
      </c>
      <c r="C4832" s="9" t="s">
        <v>173</v>
      </c>
      <c r="D4832" s="9" t="s">
        <v>272</v>
      </c>
      <c r="E4832" s="9" t="s">
        <v>254</v>
      </c>
      <c r="F4832" s="10">
        <v>44185</v>
      </c>
      <c r="G4832" s="10" t="str">
        <f>VLOOKUP(Table3[[#This Row],[Product ID]],[1]Products!$A:$G,2,0)</f>
        <v>Product 70</v>
      </c>
      <c r="H4832" s="22">
        <v>1</v>
      </c>
      <c r="I4832" s="9">
        <f>VLOOKUP('Consolidtaed Data'!$B8276,[1]Products!$A:$G,4,0)</f>
        <v>556</v>
      </c>
      <c r="J4832" s="9">
        <f>VLOOKUP('Consolidtaed Data'!$B8276,[1]Products!$A:$G,3,0)</f>
        <v>395</v>
      </c>
      <c r="K4832" s="9">
        <f>'Consolidtaed Data'!$J8276*'Consolidtaed Data'!$H8276</f>
        <v>1230</v>
      </c>
      <c r="L4832" s="9">
        <f>'Consolidtaed Data'!$I8276*'Consolidtaed Data'!$H8276</f>
        <v>1783</v>
      </c>
      <c r="M4832" s="9">
        <f>'Consolidtaed Data'!$L8276-'Consolidtaed Data'!$K8276</f>
        <v>944</v>
      </c>
      <c r="N4832" s="9" t="str">
        <f>VLOOKUP('Consolidtaed Data'!$C8276,[1]Locations!$A:$O,2,0)</f>
        <v>Modesto</v>
      </c>
      <c r="O4832" s="9" t="str">
        <f>VLOOKUP('Consolidtaed Data'!$D8276,'[1]Sales People'!$A:$B,2,0)</f>
        <v>Patrick Ruiz</v>
      </c>
      <c r="P4832" s="9" t="str">
        <f>VLOOKUP('Consolidtaed Data'!$E8276,[1]Customers!$A:$B,2,0)</f>
        <v>Paul Carpenter</v>
      </c>
      <c r="Q4832" s="11">
        <f>WEEKDAY('Consolidtaed Data'!$F8276)</f>
        <v>3</v>
      </c>
      <c r="R4832" s="9">
        <f>MONTH('Consolidtaed Data'!$F8276)</f>
        <v>9</v>
      </c>
      <c r="S4832" s="9" t="str">
        <f>TEXT(Table3[[#This Row],[Purchase Date]],"MMMM")</f>
        <v>December</v>
      </c>
      <c r="T4832" s="9">
        <f>YEAR('Consolidtaed Data'!$F8276)</f>
        <v>2021</v>
      </c>
    </row>
    <row r="4833" spans="1:20" x14ac:dyDescent="0.3">
      <c r="A4833" s="9" t="s">
        <v>5856</v>
      </c>
      <c r="B4833" s="9" t="s">
        <v>580</v>
      </c>
      <c r="C4833" s="9" t="s">
        <v>104</v>
      </c>
      <c r="D4833" s="9" t="s">
        <v>272</v>
      </c>
      <c r="E4833" s="9" t="s">
        <v>475</v>
      </c>
      <c r="F4833" s="10">
        <v>44185</v>
      </c>
      <c r="G4833" s="10" t="str">
        <f>VLOOKUP(Table3[[#This Row],[Product ID]],[1]Products!$A:$G,2,0)</f>
        <v>Product 1</v>
      </c>
      <c r="H4833" s="22">
        <v>4</v>
      </c>
      <c r="I4833" s="9">
        <f>VLOOKUP('Consolidtaed Data'!$B9608,[1]Products!$A:$G,4,0)</f>
        <v>1414</v>
      </c>
      <c r="J4833" s="9">
        <f>VLOOKUP('Consolidtaed Data'!$B9608,[1]Products!$A:$G,3,0)</f>
        <v>962</v>
      </c>
      <c r="K4833" s="9">
        <f>'Consolidtaed Data'!$J9608*'Consolidtaed Data'!$H9608</f>
        <v>1046</v>
      </c>
      <c r="L4833" s="9">
        <f>'Consolidtaed Data'!$I9608*'Consolidtaed Data'!$H9608</f>
        <v>1635</v>
      </c>
      <c r="M4833" s="9">
        <f>'Consolidtaed Data'!$L9608-'Consolidtaed Data'!$K9608</f>
        <v>192</v>
      </c>
      <c r="N4833" s="9" t="str">
        <f>VLOOKUP('Consolidtaed Data'!$C9608,[1]Locations!$A:$O,2,0)</f>
        <v>Modesto</v>
      </c>
      <c r="O4833" s="9" t="str">
        <f>VLOOKUP('Consolidtaed Data'!$D9608,'[1]Sales People'!$A:$B,2,0)</f>
        <v>Walter Cook</v>
      </c>
      <c r="P4833" s="9" t="str">
        <f>VLOOKUP('Consolidtaed Data'!$E9608,[1]Customers!$A:$B,2,0)</f>
        <v>Jack Howell</v>
      </c>
      <c r="Q4833" s="11">
        <f>WEEKDAY('Consolidtaed Data'!$F9608)</f>
        <v>2</v>
      </c>
      <c r="R4833" s="9">
        <f>MONTH('Consolidtaed Data'!$F9608)</f>
        <v>12</v>
      </c>
      <c r="S4833" s="9" t="str">
        <f>TEXT(Table3[[#This Row],[Purchase Date]],"MMMM")</f>
        <v>December</v>
      </c>
      <c r="T4833" s="9">
        <f>YEAR('Consolidtaed Data'!$F9608)</f>
        <v>2021</v>
      </c>
    </row>
    <row r="4834" spans="1:20" x14ac:dyDescent="0.3">
      <c r="A4834" s="9" t="s">
        <v>5857</v>
      </c>
      <c r="B4834" s="9" t="s">
        <v>103</v>
      </c>
      <c r="C4834" s="9" t="s">
        <v>472</v>
      </c>
      <c r="D4834" s="9" t="s">
        <v>315</v>
      </c>
      <c r="E4834" s="9" t="s">
        <v>2088</v>
      </c>
      <c r="F4834" s="10">
        <v>44186</v>
      </c>
      <c r="G4834" s="10" t="str">
        <f>VLOOKUP(Table3[[#This Row],[Product ID]],[1]Products!$A:$G,2,0)</f>
        <v>Product 44</v>
      </c>
      <c r="H4834" s="22">
        <v>1</v>
      </c>
      <c r="I4834" s="9">
        <f>VLOOKUP('Consolidtaed Data'!$B5563,[1]Products!$A:$G,4,0)</f>
        <v>826</v>
      </c>
      <c r="J4834" s="9">
        <f>VLOOKUP('Consolidtaed Data'!$B5563,[1]Products!$A:$G,3,0)</f>
        <v>562</v>
      </c>
      <c r="K4834" s="9">
        <f>'Consolidtaed Data'!$J5563*'Consolidtaed Data'!$H5563</f>
        <v>200</v>
      </c>
      <c r="L4834" s="9">
        <f>'Consolidtaed Data'!$I5563*'Consolidtaed Data'!$H5563</f>
        <v>290</v>
      </c>
      <c r="M4834" s="9">
        <f>'Consolidtaed Data'!$L5563-'Consolidtaed Data'!$K5563</f>
        <v>74</v>
      </c>
      <c r="N4834" s="9" t="str">
        <f>VLOOKUP('Consolidtaed Data'!$C5563,[1]Locations!$A:$O,2,0)</f>
        <v>San Mateo</v>
      </c>
      <c r="O4834" s="9" t="str">
        <f>VLOOKUP('Consolidtaed Data'!$D5563,'[1]Sales People'!$A:$B,2,0)</f>
        <v>Eugene Holmes</v>
      </c>
      <c r="P4834" s="9" t="str">
        <f>VLOOKUP('Consolidtaed Data'!$E5563,[1]Customers!$A:$B,2,0)</f>
        <v>Alan Parker</v>
      </c>
      <c r="Q4834" s="11">
        <f>WEEKDAY('Consolidtaed Data'!$F5563)</f>
        <v>2</v>
      </c>
      <c r="R4834" s="9">
        <f>MONTH('Consolidtaed Data'!$F5563)</f>
        <v>2</v>
      </c>
      <c r="S4834" s="9" t="str">
        <f>TEXT(Table3[[#This Row],[Purchase Date]],"MMMM")</f>
        <v>December</v>
      </c>
      <c r="T4834" s="9">
        <f>YEAR('Consolidtaed Data'!$F5563)</f>
        <v>2021</v>
      </c>
    </row>
    <row r="4835" spans="1:20" x14ac:dyDescent="0.3">
      <c r="A4835" s="9" t="s">
        <v>5858</v>
      </c>
      <c r="B4835" s="9" t="s">
        <v>330</v>
      </c>
      <c r="C4835" s="9" t="s">
        <v>192</v>
      </c>
      <c r="D4835" s="9" t="s">
        <v>31</v>
      </c>
      <c r="E4835" s="9" t="s">
        <v>1699</v>
      </c>
      <c r="F4835" s="10">
        <v>44186</v>
      </c>
      <c r="G4835" s="10" t="str">
        <f>VLOOKUP(Table3[[#This Row],[Product ID]],[1]Products!$A:$G,2,0)</f>
        <v>Product 91</v>
      </c>
      <c r="H4835" s="22">
        <v>2</v>
      </c>
      <c r="I4835" s="9">
        <f>VLOOKUP('Consolidtaed Data'!$B5841,[1]Products!$A:$G,4,0)</f>
        <v>871</v>
      </c>
      <c r="J4835" s="9">
        <f>VLOOKUP('Consolidtaed Data'!$B5841,[1]Products!$A:$G,3,0)</f>
        <v>540</v>
      </c>
      <c r="K4835" s="9">
        <f>'Consolidtaed Data'!$J5841*'Consolidtaed Data'!$H5841</f>
        <v>945</v>
      </c>
      <c r="L4835" s="9">
        <f>'Consolidtaed Data'!$I5841*'Consolidtaed Data'!$H5841</f>
        <v>1889</v>
      </c>
      <c r="M4835" s="9">
        <f>'Consolidtaed Data'!$L5841-'Consolidtaed Data'!$K5841</f>
        <v>651</v>
      </c>
      <c r="N4835" s="9" t="str">
        <f>VLOOKUP('Consolidtaed Data'!$C5841,[1]Locations!$A:$O,2,0)</f>
        <v>Vista</v>
      </c>
      <c r="O4835" s="9" t="str">
        <f>VLOOKUP('Consolidtaed Data'!$D5841,'[1]Sales People'!$A:$B,2,0)</f>
        <v>Jimmy Young</v>
      </c>
      <c r="P4835" s="9" t="str">
        <f>VLOOKUP('Consolidtaed Data'!$E5841,[1]Customers!$A:$B,2,0)</f>
        <v>Howard Lewis</v>
      </c>
      <c r="Q4835" s="11">
        <f>WEEKDAY('Consolidtaed Data'!$F5841)</f>
        <v>7</v>
      </c>
      <c r="R4835" s="9">
        <f>MONTH('Consolidtaed Data'!$F5841)</f>
        <v>3</v>
      </c>
      <c r="S4835" s="9" t="str">
        <f>TEXT(Table3[[#This Row],[Purchase Date]],"MMMM")</f>
        <v>December</v>
      </c>
      <c r="T4835" s="9">
        <f>YEAR('Consolidtaed Data'!$F5841)</f>
        <v>2021</v>
      </c>
    </row>
    <row r="4836" spans="1:20" x14ac:dyDescent="0.3">
      <c r="A4836" s="9" t="s">
        <v>5859</v>
      </c>
      <c r="B4836" s="9" t="s">
        <v>415</v>
      </c>
      <c r="C4836" s="9" t="s">
        <v>421</v>
      </c>
      <c r="D4836" s="9" t="s">
        <v>31</v>
      </c>
      <c r="E4836" s="9" t="s">
        <v>285</v>
      </c>
      <c r="F4836" s="10">
        <v>44186</v>
      </c>
      <c r="G4836" s="10" t="str">
        <f>VLOOKUP(Table3[[#This Row],[Product ID]],[1]Products!$A:$G,2,0)</f>
        <v>Product 18</v>
      </c>
      <c r="H4836" s="22">
        <v>1</v>
      </c>
      <c r="I4836" s="9">
        <f>VLOOKUP('Consolidtaed Data'!$B7174,[1]Products!$A:$G,4,0)</f>
        <v>1338</v>
      </c>
      <c r="J4836" s="9">
        <f>VLOOKUP('Consolidtaed Data'!$B7174,[1]Products!$A:$G,3,0)</f>
        <v>682</v>
      </c>
      <c r="K4836" s="9">
        <f>'Consolidtaed Data'!$J7174*'Consolidtaed Data'!$H7174</f>
        <v>634</v>
      </c>
      <c r="L4836" s="9">
        <f>'Consolidtaed Data'!$I7174*'Consolidtaed Data'!$H7174</f>
        <v>880</v>
      </c>
      <c r="M4836" s="9">
        <f>'Consolidtaed Data'!$L7174-'Consolidtaed Data'!$K7174</f>
        <v>651</v>
      </c>
      <c r="N4836" s="9" t="str">
        <f>VLOOKUP('Consolidtaed Data'!$C7174,[1]Locations!$A:$O,2,0)</f>
        <v>Vista</v>
      </c>
      <c r="O4836" s="9" t="str">
        <f>VLOOKUP('Consolidtaed Data'!$D7174,'[1]Sales People'!$A:$B,2,0)</f>
        <v>Martin Carr</v>
      </c>
      <c r="P4836" s="9" t="str">
        <f>VLOOKUP('Consolidtaed Data'!$E7174,[1]Customers!$A:$B,2,0)</f>
        <v>Andrew Graham</v>
      </c>
      <c r="Q4836" s="11">
        <f>WEEKDAY('Consolidtaed Data'!$F7174)</f>
        <v>3</v>
      </c>
      <c r="R4836" s="9">
        <f>MONTH('Consolidtaed Data'!$F7174)</f>
        <v>6</v>
      </c>
      <c r="S4836" s="9" t="str">
        <f>TEXT(Table3[[#This Row],[Purchase Date]],"MMMM")</f>
        <v>December</v>
      </c>
      <c r="T4836" s="9">
        <f>YEAR('Consolidtaed Data'!$F7174)</f>
        <v>2021</v>
      </c>
    </row>
    <row r="4837" spans="1:20" x14ac:dyDescent="0.3">
      <c r="A4837" s="9" t="s">
        <v>5860</v>
      </c>
      <c r="B4837" s="9" t="s">
        <v>41</v>
      </c>
      <c r="C4837" s="9" t="s">
        <v>201</v>
      </c>
      <c r="D4837" s="9" t="s">
        <v>246</v>
      </c>
      <c r="E4837" s="9" t="s">
        <v>150</v>
      </c>
      <c r="F4837" s="10">
        <v>44186</v>
      </c>
      <c r="G4837" s="10" t="str">
        <f>VLOOKUP(Table3[[#This Row],[Product ID]],[1]Products!$A:$G,2,0)</f>
        <v>Product 11</v>
      </c>
      <c r="H4837" s="22">
        <v>1</v>
      </c>
      <c r="I4837" s="9">
        <f>VLOOKUP('Consolidtaed Data'!$B7727,[1]Products!$A:$G,4,0)</f>
        <v>1587</v>
      </c>
      <c r="J4837" s="9">
        <f>VLOOKUP('Consolidtaed Data'!$B7727,[1]Products!$A:$G,3,0)</f>
        <v>1301</v>
      </c>
      <c r="K4837" s="9">
        <f>'Consolidtaed Data'!$J7727*'Consolidtaed Data'!$H7727</f>
        <v>2588</v>
      </c>
      <c r="L4837" s="9">
        <f>'Consolidtaed Data'!$I7727*'Consolidtaed Data'!$H7727</f>
        <v>3696</v>
      </c>
      <c r="M4837" s="9">
        <f>'Consolidtaed Data'!$L7727-'Consolidtaed Data'!$K7727</f>
        <v>87</v>
      </c>
      <c r="N4837" s="9" t="str">
        <f>VLOOKUP('Consolidtaed Data'!$C7727,[1]Locations!$A:$O,2,0)</f>
        <v>Roseville</v>
      </c>
      <c r="O4837" s="9" t="str">
        <f>VLOOKUP('Consolidtaed Data'!$D7727,'[1]Sales People'!$A:$B,2,0)</f>
        <v>Jeremy Mendoza</v>
      </c>
      <c r="P4837" s="9" t="str">
        <f>VLOOKUP('Consolidtaed Data'!$E7727,[1]Customers!$A:$B,2,0)</f>
        <v>Jose Lewis</v>
      </c>
      <c r="Q4837" s="11">
        <f>WEEKDAY('Consolidtaed Data'!$F7727)</f>
        <v>2</v>
      </c>
      <c r="R4837" s="9">
        <f>MONTH('Consolidtaed Data'!$F7727)</f>
        <v>8</v>
      </c>
      <c r="S4837" s="9" t="str">
        <f>TEXT(Table3[[#This Row],[Purchase Date]],"MMMM")</f>
        <v>December</v>
      </c>
      <c r="T4837" s="9">
        <f>YEAR('Consolidtaed Data'!$F7727)</f>
        <v>2021</v>
      </c>
    </row>
    <row r="4838" spans="1:20" x14ac:dyDescent="0.3">
      <c r="A4838" s="9" t="s">
        <v>5861</v>
      </c>
      <c r="B4838" s="9" t="s">
        <v>136</v>
      </c>
      <c r="C4838" s="9" t="s">
        <v>16</v>
      </c>
      <c r="D4838" s="9" t="s">
        <v>174</v>
      </c>
      <c r="E4838" s="9" t="s">
        <v>894</v>
      </c>
      <c r="F4838" s="10">
        <v>44186</v>
      </c>
      <c r="G4838" s="10" t="str">
        <f>VLOOKUP(Table3[[#This Row],[Product ID]],[1]Products!$A:$G,2,0)</f>
        <v>Product 2</v>
      </c>
      <c r="H4838" s="22">
        <v>1</v>
      </c>
      <c r="I4838" s="9">
        <f>VLOOKUP('Consolidtaed Data'!$B7992,[1]Products!$A:$G,4,0)</f>
        <v>203</v>
      </c>
      <c r="J4838" s="9">
        <f>VLOOKUP('Consolidtaed Data'!$B7992,[1]Products!$A:$G,3,0)</f>
        <v>154</v>
      </c>
      <c r="K4838" s="9">
        <f>'Consolidtaed Data'!$J7992*'Consolidtaed Data'!$H7992</f>
        <v>4176</v>
      </c>
      <c r="L4838" s="9">
        <f>'Consolidtaed Data'!$I7992*'Consolidtaed Data'!$H7992</f>
        <v>7596</v>
      </c>
      <c r="M4838" s="9">
        <f>'Consolidtaed Data'!$L7992-'Consolidtaed Data'!$K7992</f>
        <v>736</v>
      </c>
      <c r="N4838" s="9" t="str">
        <f>VLOOKUP('Consolidtaed Data'!$C7992,[1]Locations!$A:$O,2,0)</f>
        <v>Sacramento</v>
      </c>
      <c r="O4838" s="9" t="str">
        <f>VLOOKUP('Consolidtaed Data'!$D7992,'[1]Sales People'!$A:$B,2,0)</f>
        <v>Joshua Taylor</v>
      </c>
      <c r="P4838" s="9" t="str">
        <f>VLOOKUP('Consolidtaed Data'!$E7992,[1]Customers!$A:$B,2,0)</f>
        <v>Shawn Henderson</v>
      </c>
      <c r="Q4838" s="11">
        <f>WEEKDAY('Consolidtaed Data'!$F7992)</f>
        <v>3</v>
      </c>
      <c r="R4838" s="9">
        <f>MONTH('Consolidtaed Data'!$F7992)</f>
        <v>8</v>
      </c>
      <c r="S4838" s="9" t="str">
        <f>TEXT(Table3[[#This Row],[Purchase Date]],"MMMM")</f>
        <v>December</v>
      </c>
      <c r="T4838" s="9">
        <f>YEAR('Consolidtaed Data'!$F7992)</f>
        <v>2021</v>
      </c>
    </row>
    <row r="4839" spans="1:20" x14ac:dyDescent="0.3">
      <c r="A4839" s="9" t="s">
        <v>5862</v>
      </c>
      <c r="B4839" s="9" t="s">
        <v>366</v>
      </c>
      <c r="C4839" s="9" t="s">
        <v>8</v>
      </c>
      <c r="D4839" s="9" t="s">
        <v>161</v>
      </c>
      <c r="E4839" s="9" t="s">
        <v>1567</v>
      </c>
      <c r="F4839" s="10">
        <v>44186</v>
      </c>
      <c r="G4839" s="10" t="str">
        <f>VLOOKUP(Table3[[#This Row],[Product ID]],[1]Products!$A:$G,2,0)</f>
        <v>Product 39</v>
      </c>
      <c r="H4839" s="22">
        <v>1</v>
      </c>
      <c r="I4839" s="9">
        <f>VLOOKUP('Consolidtaed Data'!$B8722,[1]Products!$A:$G,4,0)</f>
        <v>1494</v>
      </c>
      <c r="J4839" s="9">
        <f>VLOOKUP('Consolidtaed Data'!$B8722,[1]Products!$A:$G,3,0)</f>
        <v>971</v>
      </c>
      <c r="K4839" s="9">
        <f>'Consolidtaed Data'!$J8722*'Consolidtaed Data'!$H8722</f>
        <v>84</v>
      </c>
      <c r="L4839" s="9">
        <f>'Consolidtaed Data'!$I8722*'Consolidtaed Data'!$H8722</f>
        <v>123</v>
      </c>
      <c r="M4839" s="9">
        <f>'Consolidtaed Data'!$L8722-'Consolidtaed Data'!$K8722</f>
        <v>95</v>
      </c>
      <c r="N4839" s="9" t="str">
        <f>VLOOKUP('Consolidtaed Data'!$C8722,[1]Locations!$A:$O,2,0)</f>
        <v>Hayward</v>
      </c>
      <c r="O4839" s="9" t="str">
        <f>VLOOKUP('Consolidtaed Data'!$D8722,'[1]Sales People'!$A:$B,2,0)</f>
        <v>Brian Hansen</v>
      </c>
      <c r="P4839" s="9" t="str">
        <f>VLOOKUP('Consolidtaed Data'!$E8722,[1]Customers!$A:$B,2,0)</f>
        <v>Louis Perry</v>
      </c>
      <c r="Q4839" s="11">
        <f>WEEKDAY('Consolidtaed Data'!$F8722)</f>
        <v>3</v>
      </c>
      <c r="R4839" s="9">
        <f>MONTH('Consolidtaed Data'!$F8722)</f>
        <v>10</v>
      </c>
      <c r="S4839" s="9" t="str">
        <f>TEXT(Table3[[#This Row],[Purchase Date]],"MMMM")</f>
        <v>December</v>
      </c>
      <c r="T4839" s="9">
        <f>YEAR('Consolidtaed Data'!$F8722)</f>
        <v>2021</v>
      </c>
    </row>
    <row r="4840" spans="1:20" x14ac:dyDescent="0.3">
      <c r="A4840" s="9" t="s">
        <v>5863</v>
      </c>
      <c r="B4840" s="9" t="s">
        <v>503</v>
      </c>
      <c r="C4840" s="9" t="s">
        <v>25</v>
      </c>
      <c r="D4840" s="9" t="s">
        <v>80</v>
      </c>
      <c r="E4840" s="9" t="s">
        <v>1394</v>
      </c>
      <c r="F4840" s="10">
        <v>44186</v>
      </c>
      <c r="G4840" s="10" t="str">
        <f>VLOOKUP(Table3[[#This Row],[Product ID]],[1]Products!$A:$G,2,0)</f>
        <v>Product 99</v>
      </c>
      <c r="H4840" s="22">
        <v>1</v>
      </c>
      <c r="I4840" s="9">
        <f>VLOOKUP('Consolidtaed Data'!$B9371,[1]Products!$A:$G,4,0)</f>
        <v>1522</v>
      </c>
      <c r="J4840" s="9">
        <f>VLOOKUP('Consolidtaed Data'!$B9371,[1]Products!$A:$G,3,0)</f>
        <v>791</v>
      </c>
      <c r="K4840" s="9">
        <f>'Consolidtaed Data'!$J9371*'Consolidtaed Data'!$H9371</f>
        <v>1305</v>
      </c>
      <c r="L4840" s="9">
        <f>'Consolidtaed Data'!$I9371*'Consolidtaed Data'!$H9371</f>
        <v>1812</v>
      </c>
      <c r="M4840" s="9">
        <f>'Consolidtaed Data'!$L9371-'Consolidtaed Data'!$K9371</f>
        <v>2613</v>
      </c>
      <c r="N4840" s="9" t="str">
        <f>VLOOKUP('Consolidtaed Data'!$C9371,[1]Locations!$A:$O,2,0)</f>
        <v>San Buenaventura (Ventura)</v>
      </c>
      <c r="O4840" s="9" t="str">
        <f>VLOOKUP('Consolidtaed Data'!$D9371,'[1]Sales People'!$A:$B,2,0)</f>
        <v>Fred Robertson</v>
      </c>
      <c r="P4840" s="9" t="str">
        <f>VLOOKUP('Consolidtaed Data'!$E9371,[1]Customers!$A:$B,2,0)</f>
        <v>Joe Coleman</v>
      </c>
      <c r="Q4840" s="11">
        <f>WEEKDAY('Consolidtaed Data'!$F9371)</f>
        <v>5</v>
      </c>
      <c r="R4840" s="9">
        <f>MONTH('Consolidtaed Data'!$F9371)</f>
        <v>12</v>
      </c>
      <c r="S4840" s="9" t="str">
        <f>TEXT(Table3[[#This Row],[Purchase Date]],"MMMM")</f>
        <v>December</v>
      </c>
      <c r="T4840" s="9">
        <f>YEAR('Consolidtaed Data'!$F9371)</f>
        <v>2021</v>
      </c>
    </row>
    <row r="4841" spans="1:20" x14ac:dyDescent="0.3">
      <c r="A4841" s="9" t="s">
        <v>5864</v>
      </c>
      <c r="B4841" s="9" t="s">
        <v>318</v>
      </c>
      <c r="C4841" s="9" t="s">
        <v>45</v>
      </c>
      <c r="D4841" s="9" t="s">
        <v>113</v>
      </c>
      <c r="E4841" s="9" t="s">
        <v>3389</v>
      </c>
      <c r="F4841" s="10">
        <v>44186</v>
      </c>
      <c r="G4841" s="10" t="str">
        <f>VLOOKUP(Table3[[#This Row],[Product ID]],[1]Products!$A:$G,2,0)</f>
        <v>Product 89</v>
      </c>
      <c r="H4841" s="22">
        <v>4</v>
      </c>
      <c r="I4841" s="9">
        <f>VLOOKUP('Consolidtaed Data'!$B9590,[1]Products!$A:$G,4,0)</f>
        <v>817</v>
      </c>
      <c r="J4841" s="9">
        <f>VLOOKUP('Consolidtaed Data'!$B9590,[1]Products!$A:$G,3,0)</f>
        <v>409</v>
      </c>
      <c r="K4841" s="9">
        <f>'Consolidtaed Data'!$J9590*'Consolidtaed Data'!$H9590</f>
        <v>504</v>
      </c>
      <c r="L4841" s="9">
        <f>'Consolidtaed Data'!$I9590*'Consolidtaed Data'!$H9590</f>
        <v>951</v>
      </c>
      <c r="M4841" s="9">
        <f>'Consolidtaed Data'!$L9590-'Consolidtaed Data'!$K9590</f>
        <v>383</v>
      </c>
      <c r="N4841" s="9" t="str">
        <f>VLOOKUP('Consolidtaed Data'!$C9590,[1]Locations!$A:$O,2,0)</f>
        <v>Downey</v>
      </c>
      <c r="O4841" s="9" t="str">
        <f>VLOOKUP('Consolidtaed Data'!$D9590,'[1]Sales People'!$A:$B,2,0)</f>
        <v>Howard Gardner</v>
      </c>
      <c r="P4841" s="9" t="str">
        <f>VLOOKUP('Consolidtaed Data'!$E9590,[1]Customers!$A:$B,2,0)</f>
        <v>Eugene Scott</v>
      </c>
      <c r="Q4841" s="11">
        <f>WEEKDAY('Consolidtaed Data'!$F9590)</f>
        <v>7</v>
      </c>
      <c r="R4841" s="9">
        <f>MONTH('Consolidtaed Data'!$F9590)</f>
        <v>12</v>
      </c>
      <c r="S4841" s="9" t="str">
        <f>TEXT(Table3[[#This Row],[Purchase Date]],"MMMM")</f>
        <v>December</v>
      </c>
      <c r="T4841" s="9">
        <f>YEAR('Consolidtaed Data'!$F9590)</f>
        <v>2021</v>
      </c>
    </row>
    <row r="4842" spans="1:20" x14ac:dyDescent="0.3">
      <c r="A4842" s="9" t="s">
        <v>5865</v>
      </c>
      <c r="B4842" s="9" t="s">
        <v>495</v>
      </c>
      <c r="C4842" s="9" t="s">
        <v>21</v>
      </c>
      <c r="D4842" s="9" t="s">
        <v>127</v>
      </c>
      <c r="E4842" s="9" t="s">
        <v>345</v>
      </c>
      <c r="F4842" s="10">
        <v>44187</v>
      </c>
      <c r="G4842" s="10" t="str">
        <f>VLOOKUP(Table3[[#This Row],[Product ID]],[1]Products!$A:$G,2,0)</f>
        <v>Product 15</v>
      </c>
      <c r="H4842" s="22">
        <v>3</v>
      </c>
      <c r="I4842" s="9">
        <f>VLOOKUP('Consolidtaed Data'!$B5669,[1]Products!$A:$G,4,0)</f>
        <v>1119</v>
      </c>
      <c r="J4842" s="9">
        <f>VLOOKUP('Consolidtaed Data'!$B5669,[1]Products!$A:$G,3,0)</f>
        <v>683</v>
      </c>
      <c r="K4842" s="9">
        <f>'Consolidtaed Data'!$J5669*'Consolidtaed Data'!$H5669</f>
        <v>1556</v>
      </c>
      <c r="L4842" s="9">
        <f>'Consolidtaed Data'!$I5669*'Consolidtaed Data'!$H5669</f>
        <v>2548</v>
      </c>
      <c r="M4842" s="9">
        <f>'Consolidtaed Data'!$L5669-'Consolidtaed Data'!$K5669</f>
        <v>492</v>
      </c>
      <c r="N4842" s="9" t="str">
        <f>VLOOKUP('Consolidtaed Data'!$C5669,[1]Locations!$A:$O,2,0)</f>
        <v>Palmdale</v>
      </c>
      <c r="O4842" s="9" t="str">
        <f>VLOOKUP('Consolidtaed Data'!$D5669,'[1]Sales People'!$A:$B,2,0)</f>
        <v>Scott Mason</v>
      </c>
      <c r="P4842" s="9" t="str">
        <f>VLOOKUP('Consolidtaed Data'!$E5669,[1]Customers!$A:$B,2,0)</f>
        <v>Jason Murphy</v>
      </c>
      <c r="Q4842" s="11">
        <f>WEEKDAY('Consolidtaed Data'!$F5669)</f>
        <v>3</v>
      </c>
      <c r="R4842" s="9">
        <f>MONTH('Consolidtaed Data'!$F5669)</f>
        <v>2</v>
      </c>
      <c r="S4842" s="9" t="str">
        <f>TEXT(Table3[[#This Row],[Purchase Date]],"MMMM")</f>
        <v>December</v>
      </c>
      <c r="T4842" s="9">
        <f>YEAR('Consolidtaed Data'!$F5669)</f>
        <v>2021</v>
      </c>
    </row>
    <row r="4843" spans="1:20" x14ac:dyDescent="0.3">
      <c r="A4843" s="9" t="s">
        <v>5866</v>
      </c>
      <c r="B4843" s="9" t="s">
        <v>411</v>
      </c>
      <c r="C4843" s="9" t="s">
        <v>134</v>
      </c>
      <c r="D4843" s="9" t="s">
        <v>26</v>
      </c>
      <c r="E4843" s="9" t="s">
        <v>236</v>
      </c>
      <c r="F4843" s="10">
        <v>44187</v>
      </c>
      <c r="G4843" s="10" t="str">
        <f>VLOOKUP(Table3[[#This Row],[Product ID]],[1]Products!$A:$G,2,0)</f>
        <v>Product 27</v>
      </c>
      <c r="H4843" s="22">
        <v>1</v>
      </c>
      <c r="I4843" s="9">
        <f>VLOOKUP('Consolidtaed Data'!$B5822,[1]Products!$A:$G,4,0)</f>
        <v>1809</v>
      </c>
      <c r="J4843" s="9">
        <f>VLOOKUP('Consolidtaed Data'!$B5822,[1]Products!$A:$G,3,0)</f>
        <v>1067</v>
      </c>
      <c r="K4843" s="9">
        <f>'Consolidtaed Data'!$J5822*'Consolidtaed Data'!$H5822</f>
        <v>1046</v>
      </c>
      <c r="L4843" s="9">
        <f>'Consolidtaed Data'!$I5822*'Consolidtaed Data'!$H5822</f>
        <v>1635</v>
      </c>
      <c r="M4843" s="9">
        <f>'Consolidtaed Data'!$L5822-'Consolidtaed Data'!$K5822</f>
        <v>1790</v>
      </c>
      <c r="N4843" s="9" t="str">
        <f>VLOOKUP('Consolidtaed Data'!$C5822,[1]Locations!$A:$O,2,0)</f>
        <v>Lancaster</v>
      </c>
      <c r="O4843" s="9" t="str">
        <f>VLOOKUP('Consolidtaed Data'!$D5822,'[1]Sales People'!$A:$B,2,0)</f>
        <v>Howard Gardner</v>
      </c>
      <c r="P4843" s="9" t="str">
        <f>VLOOKUP('Consolidtaed Data'!$E5822,[1]Customers!$A:$B,2,0)</f>
        <v>Michael Cole</v>
      </c>
      <c r="Q4843" s="11">
        <f>WEEKDAY('Consolidtaed Data'!$F5822)</f>
        <v>6</v>
      </c>
      <c r="R4843" s="9">
        <f>MONTH('Consolidtaed Data'!$F5822)</f>
        <v>3</v>
      </c>
      <c r="S4843" s="9" t="str">
        <f>TEXT(Table3[[#This Row],[Purchase Date]],"MMMM")</f>
        <v>December</v>
      </c>
      <c r="T4843" s="9">
        <f>YEAR('Consolidtaed Data'!$F5822)</f>
        <v>2021</v>
      </c>
    </row>
    <row r="4844" spans="1:20" x14ac:dyDescent="0.3">
      <c r="A4844" s="9" t="s">
        <v>5867</v>
      </c>
      <c r="B4844" s="9" t="s">
        <v>981</v>
      </c>
      <c r="C4844" s="9" t="s">
        <v>394</v>
      </c>
      <c r="D4844" s="9" t="s">
        <v>100</v>
      </c>
      <c r="E4844" s="9" t="s">
        <v>3244</v>
      </c>
      <c r="F4844" s="10">
        <v>44187</v>
      </c>
      <c r="G4844" s="10" t="str">
        <f>VLOOKUP(Table3[[#This Row],[Product ID]],[1]Products!$A:$G,2,0)</f>
        <v>Product 3</v>
      </c>
      <c r="H4844" s="22">
        <v>1</v>
      </c>
      <c r="I4844" s="9">
        <f>VLOOKUP('Consolidtaed Data'!$B6021,[1]Products!$A:$G,4,0)</f>
        <v>2410</v>
      </c>
      <c r="J4844" s="9">
        <f>VLOOKUP('Consolidtaed Data'!$B6021,[1]Products!$A:$G,3,0)</f>
        <v>1518</v>
      </c>
      <c r="K4844" s="9">
        <f>'Consolidtaed Data'!$J6021*'Consolidtaed Data'!$H6021</f>
        <v>562</v>
      </c>
      <c r="L4844" s="9">
        <f>'Consolidtaed Data'!$I6021*'Consolidtaed Data'!$H6021</f>
        <v>826</v>
      </c>
      <c r="M4844" s="9">
        <f>'Consolidtaed Data'!$L6021-'Consolidtaed Data'!$K6021</f>
        <v>1964</v>
      </c>
      <c r="N4844" s="9" t="str">
        <f>VLOOKUP('Consolidtaed Data'!$C6021,[1]Locations!$A:$O,2,0)</f>
        <v>Fremont</v>
      </c>
      <c r="O4844" s="9" t="str">
        <f>VLOOKUP('Consolidtaed Data'!$D6021,'[1]Sales People'!$A:$B,2,0)</f>
        <v>Kenneth Fields</v>
      </c>
      <c r="P4844" s="9" t="str">
        <f>VLOOKUP('Consolidtaed Data'!$E6021,[1]Customers!$A:$B,2,0)</f>
        <v>Wayne Johnson</v>
      </c>
      <c r="Q4844" s="11">
        <f>WEEKDAY('Consolidtaed Data'!$F6021)</f>
        <v>1</v>
      </c>
      <c r="R4844" s="9">
        <f>MONTH('Consolidtaed Data'!$F6021)</f>
        <v>4</v>
      </c>
      <c r="S4844" s="9" t="str">
        <f>TEXT(Table3[[#This Row],[Purchase Date]],"MMMM")</f>
        <v>December</v>
      </c>
      <c r="T4844" s="9">
        <f>YEAR('Consolidtaed Data'!$F6021)</f>
        <v>2021</v>
      </c>
    </row>
    <row r="4845" spans="1:20" x14ac:dyDescent="0.3">
      <c r="A4845" s="9" t="s">
        <v>5868</v>
      </c>
      <c r="B4845" s="9" t="s">
        <v>79</v>
      </c>
      <c r="C4845" s="9" t="s">
        <v>421</v>
      </c>
      <c r="D4845" s="9" t="s">
        <v>281</v>
      </c>
      <c r="E4845" s="9" t="s">
        <v>316</v>
      </c>
      <c r="F4845" s="10">
        <v>44187</v>
      </c>
      <c r="G4845" s="10" t="str">
        <f>VLOOKUP(Table3[[#This Row],[Product ID]],[1]Products!$A:$G,2,0)</f>
        <v>Product 80</v>
      </c>
      <c r="H4845" s="22">
        <v>1</v>
      </c>
      <c r="I4845" s="9">
        <f>VLOOKUP('Consolidtaed Data'!$B6041,[1]Products!$A:$G,4,0)</f>
        <v>1671</v>
      </c>
      <c r="J4845" s="9">
        <f>VLOOKUP('Consolidtaed Data'!$B6041,[1]Products!$A:$G,3,0)</f>
        <v>1220</v>
      </c>
      <c r="K4845" s="9">
        <f>'Consolidtaed Data'!$J6041*'Consolidtaed Data'!$H6041</f>
        <v>1046</v>
      </c>
      <c r="L4845" s="9">
        <f>'Consolidtaed Data'!$I6041*'Consolidtaed Data'!$H6041</f>
        <v>1635</v>
      </c>
      <c r="M4845" s="9">
        <f>'Consolidtaed Data'!$L6041-'Consolidtaed Data'!$K6041</f>
        <v>2624</v>
      </c>
      <c r="N4845" s="9" t="str">
        <f>VLOOKUP('Consolidtaed Data'!$C6041,[1]Locations!$A:$O,2,0)</f>
        <v>Fairfield</v>
      </c>
      <c r="O4845" s="9" t="str">
        <f>VLOOKUP('Consolidtaed Data'!$D6041,'[1]Sales People'!$A:$B,2,0)</f>
        <v>Carl Elliott</v>
      </c>
      <c r="P4845" s="9" t="str">
        <f>VLOOKUP('Consolidtaed Data'!$E6041,[1]Customers!$A:$B,2,0)</f>
        <v>Philip Foster</v>
      </c>
      <c r="Q4845" s="11">
        <f>WEEKDAY('Consolidtaed Data'!$F6041)</f>
        <v>2</v>
      </c>
      <c r="R4845" s="9">
        <f>MONTH('Consolidtaed Data'!$F6041)</f>
        <v>4</v>
      </c>
      <c r="S4845" s="9" t="str">
        <f>TEXT(Table3[[#This Row],[Purchase Date]],"MMMM")</f>
        <v>December</v>
      </c>
      <c r="T4845" s="9">
        <f>YEAR('Consolidtaed Data'!$F6041)</f>
        <v>2021</v>
      </c>
    </row>
    <row r="4846" spans="1:20" x14ac:dyDescent="0.3">
      <c r="A4846" s="9" t="s">
        <v>5869</v>
      </c>
      <c r="B4846" s="9" t="s">
        <v>418</v>
      </c>
      <c r="C4846" s="9" t="s">
        <v>275</v>
      </c>
      <c r="D4846" s="9" t="s">
        <v>73</v>
      </c>
      <c r="E4846" s="9" t="s">
        <v>825</v>
      </c>
      <c r="F4846" s="10">
        <v>44187</v>
      </c>
      <c r="G4846" s="10" t="str">
        <f>VLOOKUP(Table3[[#This Row],[Product ID]],[1]Products!$A:$G,2,0)</f>
        <v>Product 82</v>
      </c>
      <c r="H4846" s="22">
        <v>1</v>
      </c>
      <c r="I4846" s="9">
        <f>VLOOKUP('Consolidtaed Data'!$B6457,[1]Products!$A:$G,4,0)</f>
        <v>530</v>
      </c>
      <c r="J4846" s="9">
        <f>VLOOKUP('Consolidtaed Data'!$B6457,[1]Products!$A:$G,3,0)</f>
        <v>424</v>
      </c>
      <c r="K4846" s="9">
        <f>'Consolidtaed Data'!$J6457*'Consolidtaed Data'!$H6457</f>
        <v>1305</v>
      </c>
      <c r="L4846" s="9">
        <f>'Consolidtaed Data'!$I6457*'Consolidtaed Data'!$H6457</f>
        <v>1812</v>
      </c>
      <c r="M4846" s="9">
        <f>'Consolidtaed Data'!$L6457-'Consolidtaed Data'!$K6457</f>
        <v>1212</v>
      </c>
      <c r="N4846" s="9" t="str">
        <f>VLOOKUP('Consolidtaed Data'!$C6457,[1]Locations!$A:$O,2,0)</f>
        <v>El Monte</v>
      </c>
      <c r="O4846" s="9" t="str">
        <f>VLOOKUP('Consolidtaed Data'!$D6457,'[1]Sales People'!$A:$B,2,0)</f>
        <v>Joe Sims</v>
      </c>
      <c r="P4846" s="9" t="str">
        <f>VLOOKUP('Consolidtaed Data'!$E6457,[1]Customers!$A:$B,2,0)</f>
        <v>Bruce Oliver</v>
      </c>
      <c r="Q4846" s="11">
        <f>WEEKDAY('Consolidtaed Data'!$F6457)</f>
        <v>4</v>
      </c>
      <c r="R4846" s="9">
        <f>MONTH('Consolidtaed Data'!$F6457)</f>
        <v>5</v>
      </c>
      <c r="S4846" s="9" t="str">
        <f>TEXT(Table3[[#This Row],[Purchase Date]],"MMMM")</f>
        <v>December</v>
      </c>
      <c r="T4846" s="9">
        <f>YEAR('Consolidtaed Data'!$F6457)</f>
        <v>2021</v>
      </c>
    </row>
    <row r="4847" spans="1:20" x14ac:dyDescent="0.3">
      <c r="A4847" s="9" t="s">
        <v>5870</v>
      </c>
      <c r="B4847" s="9" t="s">
        <v>156</v>
      </c>
      <c r="C4847" s="9" t="s">
        <v>42</v>
      </c>
      <c r="D4847" s="9" t="s">
        <v>56</v>
      </c>
      <c r="E4847" s="9" t="s">
        <v>150</v>
      </c>
      <c r="F4847" s="10">
        <v>44187</v>
      </c>
      <c r="G4847" s="10" t="str">
        <f>VLOOKUP(Table3[[#This Row],[Product ID]],[1]Products!$A:$G,2,0)</f>
        <v>Product 21</v>
      </c>
      <c r="H4847" s="22">
        <v>4</v>
      </c>
      <c r="I4847" s="9">
        <f>VLOOKUP('Consolidtaed Data'!$B6487,[1]Products!$A:$G,4,0)</f>
        <v>1338</v>
      </c>
      <c r="J4847" s="9">
        <f>VLOOKUP('Consolidtaed Data'!$B6487,[1]Products!$A:$G,3,0)</f>
        <v>682</v>
      </c>
      <c r="K4847" s="9">
        <f>'Consolidtaed Data'!$J6487*'Consolidtaed Data'!$H6487</f>
        <v>1397</v>
      </c>
      <c r="L4847" s="9">
        <f>'Consolidtaed Data'!$I6487*'Consolidtaed Data'!$H6487</f>
        <v>1967</v>
      </c>
      <c r="M4847" s="9">
        <f>'Consolidtaed Data'!$L6487-'Consolidtaed Data'!$K6487</f>
        <v>729</v>
      </c>
      <c r="N4847" s="9" t="str">
        <f>VLOOKUP('Consolidtaed Data'!$C6487,[1]Locations!$A:$O,2,0)</f>
        <v>Huntington Beach</v>
      </c>
      <c r="O4847" s="9" t="str">
        <f>VLOOKUP('Consolidtaed Data'!$D6487,'[1]Sales People'!$A:$B,2,0)</f>
        <v>Patrick Ruiz</v>
      </c>
      <c r="P4847" s="9" t="str">
        <f>VLOOKUP('Consolidtaed Data'!$E6487,[1]Customers!$A:$B,2,0)</f>
        <v>Antonio Frazier</v>
      </c>
      <c r="Q4847" s="11">
        <f>WEEKDAY('Consolidtaed Data'!$F6487)</f>
        <v>7</v>
      </c>
      <c r="R4847" s="9">
        <f>MONTH('Consolidtaed Data'!$F6487)</f>
        <v>5</v>
      </c>
      <c r="S4847" s="9" t="str">
        <f>TEXT(Table3[[#This Row],[Purchase Date]],"MMMM")</f>
        <v>December</v>
      </c>
      <c r="T4847" s="9">
        <f>YEAR('Consolidtaed Data'!$F6487)</f>
        <v>2021</v>
      </c>
    </row>
    <row r="4848" spans="1:20" x14ac:dyDescent="0.3">
      <c r="A4848" s="9" t="s">
        <v>5871</v>
      </c>
      <c r="B4848" s="9" t="s">
        <v>582</v>
      </c>
      <c r="C4848" s="9" t="s">
        <v>152</v>
      </c>
      <c r="D4848" s="9" t="s">
        <v>193</v>
      </c>
      <c r="E4848" s="9" t="s">
        <v>1771</v>
      </c>
      <c r="F4848" s="10">
        <v>44187</v>
      </c>
      <c r="G4848" s="10" t="str">
        <f>VLOOKUP(Table3[[#This Row],[Product ID]],[1]Products!$A:$G,2,0)</f>
        <v>Product 58</v>
      </c>
      <c r="H4848" s="22">
        <v>4</v>
      </c>
      <c r="I4848" s="9">
        <f>VLOOKUP('Consolidtaed Data'!$B6755,[1]Products!$A:$G,4,0)</f>
        <v>530</v>
      </c>
      <c r="J4848" s="9">
        <f>VLOOKUP('Consolidtaed Data'!$B6755,[1]Products!$A:$G,3,0)</f>
        <v>424</v>
      </c>
      <c r="K4848" s="9">
        <f>'Consolidtaed Data'!$J6755*'Consolidtaed Data'!$H6755</f>
        <v>90</v>
      </c>
      <c r="L4848" s="9">
        <f>'Consolidtaed Data'!$I6755*'Consolidtaed Data'!$H6755</f>
        <v>112</v>
      </c>
      <c r="M4848" s="9">
        <f>'Consolidtaed Data'!$L6755-'Consolidtaed Data'!$K6755</f>
        <v>1800</v>
      </c>
      <c r="N4848" s="9" t="str">
        <f>VLOOKUP('Consolidtaed Data'!$C6755,[1]Locations!$A:$O,2,0)</f>
        <v>Concord</v>
      </c>
      <c r="O4848" s="9" t="str">
        <f>VLOOKUP('Consolidtaed Data'!$D6755,'[1]Sales People'!$A:$B,2,0)</f>
        <v>Carl Elliott</v>
      </c>
      <c r="P4848" s="9" t="str">
        <f>VLOOKUP('Consolidtaed Data'!$E6755,[1]Customers!$A:$B,2,0)</f>
        <v>Fred Reid</v>
      </c>
      <c r="Q4848" s="11">
        <f>WEEKDAY('Consolidtaed Data'!$F6755)</f>
        <v>1</v>
      </c>
      <c r="R4848" s="9">
        <f>MONTH('Consolidtaed Data'!$F6755)</f>
        <v>5</v>
      </c>
      <c r="S4848" s="9" t="str">
        <f>TEXT(Table3[[#This Row],[Purchase Date]],"MMMM")</f>
        <v>December</v>
      </c>
      <c r="T4848" s="9">
        <f>YEAR('Consolidtaed Data'!$F6755)</f>
        <v>2021</v>
      </c>
    </row>
    <row r="4849" spans="1:20" x14ac:dyDescent="0.3">
      <c r="A4849" s="9" t="s">
        <v>5872</v>
      </c>
      <c r="B4849" s="9" t="s">
        <v>219</v>
      </c>
      <c r="C4849" s="9" t="s">
        <v>130</v>
      </c>
      <c r="D4849" s="9" t="s">
        <v>105</v>
      </c>
      <c r="E4849" s="9" t="s">
        <v>976</v>
      </c>
      <c r="F4849" s="10">
        <v>44187</v>
      </c>
      <c r="G4849" s="10" t="str">
        <f>VLOOKUP(Table3[[#This Row],[Product ID]],[1]Products!$A:$G,2,0)</f>
        <v>Product 35</v>
      </c>
      <c r="H4849" s="22">
        <v>1</v>
      </c>
      <c r="I4849" s="9">
        <f>VLOOKUP('Consolidtaed Data'!$B6964,[1]Products!$A:$G,4,0)</f>
        <v>95</v>
      </c>
      <c r="J4849" s="9">
        <f>VLOOKUP('Consolidtaed Data'!$B6964,[1]Products!$A:$G,3,0)</f>
        <v>61</v>
      </c>
      <c r="K4849" s="9">
        <f>'Consolidtaed Data'!$J6964*'Consolidtaed Data'!$H6964</f>
        <v>947</v>
      </c>
      <c r="L4849" s="9">
        <f>'Consolidtaed Data'!$I6964*'Consolidtaed Data'!$H6964</f>
        <v>1353</v>
      </c>
      <c r="M4849" s="9">
        <f>'Consolidtaed Data'!$L6964-'Consolidtaed Data'!$K6964</f>
        <v>560</v>
      </c>
      <c r="N4849" s="9" t="str">
        <f>VLOOKUP('Consolidtaed Data'!$C6964,[1]Locations!$A:$O,2,0)</f>
        <v>Corona</v>
      </c>
      <c r="O4849" s="9" t="str">
        <f>VLOOKUP('Consolidtaed Data'!$D6964,'[1]Sales People'!$A:$B,2,0)</f>
        <v>Martin Perry</v>
      </c>
      <c r="P4849" s="9" t="str">
        <f>VLOOKUP('Consolidtaed Data'!$E6964,[1]Customers!$A:$B,2,0)</f>
        <v>Joe Price</v>
      </c>
      <c r="Q4849" s="11">
        <f>WEEKDAY('Consolidtaed Data'!$F6964)</f>
        <v>2</v>
      </c>
      <c r="R4849" s="9">
        <f>MONTH('Consolidtaed Data'!$F6964)</f>
        <v>6</v>
      </c>
      <c r="S4849" s="9" t="str">
        <f>TEXT(Table3[[#This Row],[Purchase Date]],"MMMM")</f>
        <v>December</v>
      </c>
      <c r="T4849" s="9">
        <f>YEAR('Consolidtaed Data'!$F6964)</f>
        <v>2021</v>
      </c>
    </row>
    <row r="4850" spans="1:20" x14ac:dyDescent="0.3">
      <c r="A4850" s="9" t="s">
        <v>5873</v>
      </c>
      <c r="B4850" s="9" t="s">
        <v>234</v>
      </c>
      <c r="C4850" s="9" t="s">
        <v>564</v>
      </c>
      <c r="D4850" s="9" t="s">
        <v>127</v>
      </c>
      <c r="E4850" s="9" t="s">
        <v>1307</v>
      </c>
      <c r="F4850" s="10">
        <v>44187</v>
      </c>
      <c r="G4850" s="10" t="str">
        <f>VLOOKUP(Table3[[#This Row],[Product ID]],[1]Products!$A:$G,2,0)</f>
        <v>Product 54</v>
      </c>
      <c r="H4850" s="22">
        <v>3</v>
      </c>
      <c r="I4850" s="9">
        <f>VLOOKUP('Consolidtaed Data'!$B7423,[1]Products!$A:$G,4,0)</f>
        <v>545</v>
      </c>
      <c r="J4850" s="9">
        <f>VLOOKUP('Consolidtaed Data'!$B7423,[1]Products!$A:$G,3,0)</f>
        <v>425</v>
      </c>
      <c r="K4850" s="9">
        <f>'Consolidtaed Data'!$J7423*'Consolidtaed Data'!$H7423</f>
        <v>1234</v>
      </c>
      <c r="L4850" s="9">
        <f>'Consolidtaed Data'!$I7423*'Consolidtaed Data'!$H7423</f>
        <v>1582</v>
      </c>
      <c r="M4850" s="9">
        <f>'Consolidtaed Data'!$L7423-'Consolidtaed Data'!$K7423</f>
        <v>95</v>
      </c>
      <c r="N4850" s="9" t="str">
        <f>VLOOKUP('Consolidtaed Data'!$C7423,[1]Locations!$A:$O,2,0)</f>
        <v>Santa Ana</v>
      </c>
      <c r="O4850" s="9" t="str">
        <f>VLOOKUP('Consolidtaed Data'!$D7423,'[1]Sales People'!$A:$B,2,0)</f>
        <v>Ernest Wagner</v>
      </c>
      <c r="P4850" s="9" t="str">
        <f>VLOOKUP('Consolidtaed Data'!$E7423,[1]Customers!$A:$B,2,0)</f>
        <v>Steven Mccoy</v>
      </c>
      <c r="Q4850" s="11">
        <f>WEEKDAY('Consolidtaed Data'!$F7423)</f>
        <v>7</v>
      </c>
      <c r="R4850" s="9">
        <f>MONTH('Consolidtaed Data'!$F7423)</f>
        <v>7</v>
      </c>
      <c r="S4850" s="9" t="str">
        <f>TEXT(Table3[[#This Row],[Purchase Date]],"MMMM")</f>
        <v>December</v>
      </c>
      <c r="T4850" s="9">
        <f>YEAR('Consolidtaed Data'!$F7423)</f>
        <v>2021</v>
      </c>
    </row>
    <row r="4851" spans="1:20" x14ac:dyDescent="0.3">
      <c r="A4851" s="9" t="s">
        <v>5874</v>
      </c>
      <c r="B4851" s="9" t="s">
        <v>582</v>
      </c>
      <c r="C4851" s="9" t="s">
        <v>126</v>
      </c>
      <c r="D4851" s="9" t="s">
        <v>161</v>
      </c>
      <c r="E4851" s="9" t="s">
        <v>542</v>
      </c>
      <c r="F4851" s="10">
        <v>44187</v>
      </c>
      <c r="G4851" s="10" t="str">
        <f>VLOOKUP(Table3[[#This Row],[Product ID]],[1]Products!$A:$G,2,0)</f>
        <v>Product 58</v>
      </c>
      <c r="H4851" s="22">
        <v>4</v>
      </c>
      <c r="I4851" s="9">
        <f>VLOOKUP('Consolidtaed Data'!$B8947,[1]Products!$A:$G,4,0)</f>
        <v>1526</v>
      </c>
      <c r="J4851" s="9">
        <f>VLOOKUP('Consolidtaed Data'!$B8947,[1]Products!$A:$G,3,0)</f>
        <v>1251</v>
      </c>
      <c r="K4851" s="9">
        <f>'Consolidtaed Data'!$J8947*'Consolidtaed Data'!$H8947</f>
        <v>5204</v>
      </c>
      <c r="L4851" s="9">
        <f>'Consolidtaed Data'!$I8947*'Consolidtaed Data'!$H8947</f>
        <v>6348</v>
      </c>
      <c r="M4851" s="9">
        <f>'Consolidtaed Data'!$L8947-'Consolidtaed Data'!$K8947</f>
        <v>64</v>
      </c>
      <c r="N4851" s="9" t="str">
        <f>VLOOKUP('Consolidtaed Data'!$C8947,[1]Locations!$A:$O,2,0)</f>
        <v>Pomona</v>
      </c>
      <c r="O4851" s="9" t="str">
        <f>VLOOKUP('Consolidtaed Data'!$D8947,'[1]Sales People'!$A:$B,2,0)</f>
        <v>Carl Hall</v>
      </c>
      <c r="P4851" s="9" t="str">
        <f>VLOOKUP('Consolidtaed Data'!$E8947,[1]Customers!$A:$B,2,0)</f>
        <v>Nicholas Arnold</v>
      </c>
      <c r="Q4851" s="11">
        <f>WEEKDAY('Consolidtaed Data'!$F8947)</f>
        <v>3</v>
      </c>
      <c r="R4851" s="9">
        <f>MONTH('Consolidtaed Data'!$F8947)</f>
        <v>11</v>
      </c>
      <c r="S4851" s="9" t="str">
        <f>TEXT(Table3[[#This Row],[Purchase Date]],"MMMM")</f>
        <v>December</v>
      </c>
      <c r="T4851" s="9">
        <f>YEAR('Consolidtaed Data'!$F8947)</f>
        <v>2021</v>
      </c>
    </row>
    <row r="4852" spans="1:20" x14ac:dyDescent="0.3">
      <c r="A4852" s="9" t="s">
        <v>5875</v>
      </c>
      <c r="B4852" s="9" t="s">
        <v>98</v>
      </c>
      <c r="C4852" s="9" t="s">
        <v>458</v>
      </c>
      <c r="D4852" s="9" t="s">
        <v>64</v>
      </c>
      <c r="E4852" s="9" t="s">
        <v>1148</v>
      </c>
      <c r="F4852" s="10">
        <v>44187</v>
      </c>
      <c r="G4852" s="10" t="str">
        <f>VLOOKUP(Table3[[#This Row],[Product ID]],[1]Products!$A:$G,2,0)</f>
        <v>Product 85</v>
      </c>
      <c r="H4852" s="22">
        <v>3</v>
      </c>
      <c r="I4852" s="9">
        <f>VLOOKUP('Consolidtaed Data'!$B9451,[1]Products!$A:$G,4,0)</f>
        <v>1278</v>
      </c>
      <c r="J4852" s="9">
        <f>VLOOKUP('Consolidtaed Data'!$B9451,[1]Products!$A:$G,3,0)</f>
        <v>665</v>
      </c>
      <c r="K4852" s="9">
        <f>'Consolidtaed Data'!$J9451*'Consolidtaed Data'!$H9451</f>
        <v>1054</v>
      </c>
      <c r="L4852" s="9">
        <f>'Consolidtaed Data'!$I9451*'Consolidtaed Data'!$H9451</f>
        <v>1405</v>
      </c>
      <c r="M4852" s="9">
        <f>'Consolidtaed Data'!$L9451-'Consolidtaed Data'!$K9451</f>
        <v>1744</v>
      </c>
      <c r="N4852" s="9" t="str">
        <f>VLOOKUP('Consolidtaed Data'!$C9451,[1]Locations!$A:$O,2,0)</f>
        <v>Santa Clarita</v>
      </c>
      <c r="O4852" s="9" t="str">
        <f>VLOOKUP('Consolidtaed Data'!$D9451,'[1]Sales People'!$A:$B,2,0)</f>
        <v>John Reyes</v>
      </c>
      <c r="P4852" s="9" t="str">
        <f>VLOOKUP('Consolidtaed Data'!$E9451,[1]Customers!$A:$B,2,0)</f>
        <v>Wayne Gordon</v>
      </c>
      <c r="Q4852" s="11">
        <f>WEEKDAY('Consolidtaed Data'!$F9451)</f>
        <v>4</v>
      </c>
      <c r="R4852" s="9">
        <f>MONTH('Consolidtaed Data'!$F9451)</f>
        <v>12</v>
      </c>
      <c r="S4852" s="9" t="str">
        <f>TEXT(Table3[[#This Row],[Purchase Date]],"MMMM")</f>
        <v>December</v>
      </c>
      <c r="T4852" s="9">
        <f>YEAR('Consolidtaed Data'!$F9451)</f>
        <v>2021</v>
      </c>
    </row>
    <row r="4853" spans="1:20" x14ac:dyDescent="0.3">
      <c r="A4853" s="9" t="s">
        <v>5876</v>
      </c>
      <c r="B4853" s="9" t="s">
        <v>219</v>
      </c>
      <c r="C4853" s="9" t="s">
        <v>394</v>
      </c>
      <c r="D4853" s="9" t="s">
        <v>80</v>
      </c>
      <c r="E4853" s="9" t="s">
        <v>478</v>
      </c>
      <c r="F4853" s="10">
        <v>44188</v>
      </c>
      <c r="G4853" s="10" t="str">
        <f>VLOOKUP(Table3[[#This Row],[Product ID]],[1]Products!$A:$G,2,0)</f>
        <v>Product 35</v>
      </c>
      <c r="H4853" s="22">
        <v>2</v>
      </c>
      <c r="I4853" s="9">
        <f>VLOOKUP('Consolidtaed Data'!$B4821,[1]Products!$A:$G,4,0)</f>
        <v>123</v>
      </c>
      <c r="J4853" s="9">
        <f>VLOOKUP('Consolidtaed Data'!$B4821,[1]Products!$A:$G,3,0)</f>
        <v>84</v>
      </c>
      <c r="K4853" s="9">
        <f>'Consolidtaed Data'!$J4821*'Consolidtaed Data'!$H4821</f>
        <v>2642</v>
      </c>
      <c r="L4853" s="9">
        <f>'Consolidtaed Data'!$I4821*'Consolidtaed Data'!$H4821</f>
        <v>3944</v>
      </c>
      <c r="M4853" s="9">
        <f>'Consolidtaed Data'!$L4821-'Consolidtaed Data'!$K4821</f>
        <v>431</v>
      </c>
      <c r="N4853" s="9" t="str">
        <f>VLOOKUP('Consolidtaed Data'!$C4821,[1]Locations!$A:$O,2,0)</f>
        <v>Sacramento</v>
      </c>
      <c r="O4853" s="9" t="str">
        <f>VLOOKUP('Consolidtaed Data'!$D4821,'[1]Sales People'!$A:$B,2,0)</f>
        <v>Sean Miller</v>
      </c>
      <c r="P4853" s="9" t="str">
        <f>VLOOKUP('Consolidtaed Data'!$E4821,[1]Customers!$A:$B,2,0)</f>
        <v>Bruce Porter</v>
      </c>
      <c r="Q4853" s="11">
        <f>WEEKDAY('Consolidtaed Data'!$F4821)</f>
        <v>1</v>
      </c>
      <c r="R4853" s="9">
        <f>MONTH('Consolidtaed Data'!$F4821)</f>
        <v>12</v>
      </c>
      <c r="S4853" s="9" t="str">
        <f>TEXT(Table3[[#This Row],[Purchase Date]],"MMMM")</f>
        <v>December</v>
      </c>
      <c r="T4853" s="9">
        <f>YEAR('Consolidtaed Data'!$F4821)</f>
        <v>2020</v>
      </c>
    </row>
    <row r="4854" spans="1:20" x14ac:dyDescent="0.3">
      <c r="A4854" s="9" t="s">
        <v>5878</v>
      </c>
      <c r="B4854" s="9" t="s">
        <v>610</v>
      </c>
      <c r="C4854" s="9" t="s">
        <v>178</v>
      </c>
      <c r="D4854" s="9" t="s">
        <v>220</v>
      </c>
      <c r="E4854" s="9" t="s">
        <v>1314</v>
      </c>
      <c r="F4854" s="10">
        <v>44188</v>
      </c>
      <c r="G4854" s="10" t="str">
        <f>VLOOKUP(Table3[[#This Row],[Product ID]],[1]Products!$A:$G,2,0)</f>
        <v>Product 12</v>
      </c>
      <c r="H4854" s="22">
        <v>1</v>
      </c>
      <c r="I4854" s="9">
        <f>VLOOKUP('Consolidtaed Data'!$B5114,[1]Products!$A:$G,4,0)</f>
        <v>951</v>
      </c>
      <c r="J4854" s="9">
        <f>VLOOKUP('Consolidtaed Data'!$B5114,[1]Products!$A:$G,3,0)</f>
        <v>504</v>
      </c>
      <c r="K4854" s="9">
        <f>'Consolidtaed Data'!$J5114*'Consolidtaed Data'!$H5114</f>
        <v>1397</v>
      </c>
      <c r="L4854" s="9">
        <f>'Consolidtaed Data'!$I5114*'Consolidtaed Data'!$H5114</f>
        <v>1967</v>
      </c>
      <c r="M4854" s="9">
        <f>'Consolidtaed Data'!$L5114-'Consolidtaed Data'!$K5114</f>
        <v>49</v>
      </c>
      <c r="N4854" s="9" t="str">
        <f>VLOOKUP('Consolidtaed Data'!$C5114,[1]Locations!$A:$O,2,0)</f>
        <v>Oxnard</v>
      </c>
      <c r="O4854" s="9" t="str">
        <f>VLOOKUP('Consolidtaed Data'!$D5114,'[1]Sales People'!$A:$B,2,0)</f>
        <v>Joshua Taylor</v>
      </c>
      <c r="P4854" s="9" t="str">
        <f>VLOOKUP('Consolidtaed Data'!$E5114,[1]Customers!$A:$B,2,0)</f>
        <v>Mark Montgomery</v>
      </c>
      <c r="Q4854" s="11">
        <f>WEEKDAY('Consolidtaed Data'!$F5114)</f>
        <v>2</v>
      </c>
      <c r="R4854" s="9">
        <f>MONTH('Consolidtaed Data'!$F5114)</f>
        <v>1</v>
      </c>
      <c r="S4854" s="9" t="str">
        <f>TEXT(Table3[[#This Row],[Purchase Date]],"MMMM")</f>
        <v>December</v>
      </c>
      <c r="T4854" s="9">
        <f>YEAR('Consolidtaed Data'!$F5114)</f>
        <v>2021</v>
      </c>
    </row>
    <row r="4855" spans="1:20" x14ac:dyDescent="0.3">
      <c r="A4855" s="9" t="s">
        <v>5879</v>
      </c>
      <c r="B4855" s="9" t="s">
        <v>610</v>
      </c>
      <c r="C4855" s="9" t="s">
        <v>30</v>
      </c>
      <c r="D4855" s="9" t="s">
        <v>272</v>
      </c>
      <c r="E4855" s="9" t="s">
        <v>1254</v>
      </c>
      <c r="F4855" s="10">
        <v>44188</v>
      </c>
      <c r="G4855" s="10" t="str">
        <f>VLOOKUP(Table3[[#This Row],[Product ID]],[1]Products!$A:$G,2,0)</f>
        <v>Product 12</v>
      </c>
      <c r="H4855" s="22">
        <v>2</v>
      </c>
      <c r="I4855" s="9">
        <f>VLOOKUP('Consolidtaed Data'!$B6294,[1]Products!$A:$G,4,0)</f>
        <v>556</v>
      </c>
      <c r="J4855" s="9">
        <f>VLOOKUP('Consolidtaed Data'!$B6294,[1]Products!$A:$G,3,0)</f>
        <v>395</v>
      </c>
      <c r="K4855" s="9">
        <f>'Consolidtaed Data'!$J6294*'Consolidtaed Data'!$H6294</f>
        <v>816</v>
      </c>
      <c r="L4855" s="9">
        <f>'Consolidtaed Data'!$I6294*'Consolidtaed Data'!$H6294</f>
        <v>1008</v>
      </c>
      <c r="M4855" s="9">
        <f>'Consolidtaed Data'!$L6294-'Consolidtaed Data'!$K6294</f>
        <v>204</v>
      </c>
      <c r="N4855" s="9" t="str">
        <f>VLOOKUP('Consolidtaed Data'!$C6294,[1]Locations!$A:$O,2,0)</f>
        <v>Irvine</v>
      </c>
      <c r="O4855" s="9" t="str">
        <f>VLOOKUP('Consolidtaed Data'!$D6294,'[1]Sales People'!$A:$B,2,0)</f>
        <v>Sean Miller</v>
      </c>
      <c r="P4855" s="9" t="str">
        <f>VLOOKUP('Consolidtaed Data'!$E6294,[1]Customers!$A:$B,2,0)</f>
        <v>Charles Shaw</v>
      </c>
      <c r="Q4855" s="11">
        <f>WEEKDAY('Consolidtaed Data'!$F6294)</f>
        <v>5</v>
      </c>
      <c r="R4855" s="9">
        <f>MONTH('Consolidtaed Data'!$F6294)</f>
        <v>4</v>
      </c>
      <c r="S4855" s="9" t="str">
        <f>TEXT(Table3[[#This Row],[Purchase Date]],"MMMM")</f>
        <v>December</v>
      </c>
      <c r="T4855" s="9">
        <f>YEAR('Consolidtaed Data'!$F6294)</f>
        <v>2021</v>
      </c>
    </row>
    <row r="4856" spans="1:20" x14ac:dyDescent="0.3">
      <c r="A4856" s="9" t="s">
        <v>5880</v>
      </c>
      <c r="B4856" s="9" t="s">
        <v>49</v>
      </c>
      <c r="C4856" s="9" t="s">
        <v>30</v>
      </c>
      <c r="D4856" s="9" t="s">
        <v>17</v>
      </c>
      <c r="E4856" s="9" t="s">
        <v>1337</v>
      </c>
      <c r="F4856" s="10">
        <v>44188</v>
      </c>
      <c r="G4856" s="10" t="str">
        <f>VLOOKUP(Table3[[#This Row],[Product ID]],[1]Products!$A:$G,2,0)</f>
        <v>Product 30</v>
      </c>
      <c r="H4856" s="22">
        <v>1</v>
      </c>
      <c r="I4856" s="9">
        <f>VLOOKUP('Consolidtaed Data'!$B6302,[1]Products!$A:$G,4,0)</f>
        <v>181</v>
      </c>
      <c r="J4856" s="9">
        <f>VLOOKUP('Consolidtaed Data'!$B6302,[1]Products!$A:$G,3,0)</f>
        <v>130</v>
      </c>
      <c r="K4856" s="9">
        <f>'Consolidtaed Data'!$J6302*'Consolidtaed Data'!$H6302</f>
        <v>79</v>
      </c>
      <c r="L4856" s="9">
        <f>'Consolidtaed Data'!$I6302*'Consolidtaed Data'!$H6302</f>
        <v>127</v>
      </c>
      <c r="M4856" s="9">
        <f>'Consolidtaed Data'!$L6302-'Consolidtaed Data'!$K6302</f>
        <v>1598</v>
      </c>
      <c r="N4856" s="9" t="str">
        <f>VLOOKUP('Consolidtaed Data'!$C6302,[1]Locations!$A:$O,2,0)</f>
        <v>Long Beach</v>
      </c>
      <c r="O4856" s="9" t="str">
        <f>VLOOKUP('Consolidtaed Data'!$D6302,'[1]Sales People'!$A:$B,2,0)</f>
        <v>Ryan Welch</v>
      </c>
      <c r="P4856" s="9" t="str">
        <f>VLOOKUP('Consolidtaed Data'!$E6302,[1]Customers!$A:$B,2,0)</f>
        <v>Albert Cunningham</v>
      </c>
      <c r="Q4856" s="11">
        <f>WEEKDAY('Consolidtaed Data'!$F6302)</f>
        <v>5</v>
      </c>
      <c r="R4856" s="9">
        <f>MONTH('Consolidtaed Data'!$F6302)</f>
        <v>4</v>
      </c>
      <c r="S4856" s="9" t="str">
        <f>TEXT(Table3[[#This Row],[Purchase Date]],"MMMM")</f>
        <v>December</v>
      </c>
      <c r="T4856" s="9">
        <f>YEAR('Consolidtaed Data'!$F6302)</f>
        <v>2021</v>
      </c>
    </row>
    <row r="4857" spans="1:20" x14ac:dyDescent="0.3">
      <c r="A4857" s="9" t="s">
        <v>5881</v>
      </c>
      <c r="B4857" s="9" t="s">
        <v>54</v>
      </c>
      <c r="C4857" s="9" t="s">
        <v>50</v>
      </c>
      <c r="D4857" s="9" t="s">
        <v>246</v>
      </c>
      <c r="E4857" s="9" t="s">
        <v>6095</v>
      </c>
      <c r="F4857" s="10">
        <v>44188</v>
      </c>
      <c r="G4857" s="10" t="str">
        <f>VLOOKUP(Table3[[#This Row],[Product ID]],[1]Products!$A:$G,2,0)</f>
        <v>Product 41</v>
      </c>
      <c r="H4857" s="22">
        <v>1</v>
      </c>
      <c r="I4857" s="9">
        <f>VLOOKUP('Consolidtaed Data'!$B7049,[1]Products!$A:$G,4,0)</f>
        <v>2464</v>
      </c>
      <c r="J4857" s="9">
        <f>VLOOKUP('Consolidtaed Data'!$B7049,[1]Products!$A:$G,3,0)</f>
        <v>1774</v>
      </c>
      <c r="K4857" s="9">
        <f>'Consolidtaed Data'!$J7049*'Consolidtaed Data'!$H7049</f>
        <v>1896</v>
      </c>
      <c r="L4857" s="9">
        <f>'Consolidtaed Data'!$I7049*'Consolidtaed Data'!$H7049</f>
        <v>2495</v>
      </c>
      <c r="M4857" s="9">
        <f>'Consolidtaed Data'!$L7049-'Consolidtaed Data'!$K7049</f>
        <v>96</v>
      </c>
      <c r="N4857" s="9" t="str">
        <f>VLOOKUP('Consolidtaed Data'!$C7049,[1]Locations!$A:$O,2,0)</f>
        <v>Santa Maria</v>
      </c>
      <c r="O4857" s="9" t="str">
        <f>VLOOKUP('Consolidtaed Data'!$D7049,'[1]Sales People'!$A:$B,2,0)</f>
        <v>Brian Davis</v>
      </c>
      <c r="P4857" s="9" t="str">
        <f>VLOOKUP('Consolidtaed Data'!$E7049,[1]Customers!$A:$B,2,0)</f>
        <v>Juan Ramirez</v>
      </c>
      <c r="Q4857" s="11">
        <f>WEEKDAY('Consolidtaed Data'!$F7049)</f>
        <v>1</v>
      </c>
      <c r="R4857" s="9">
        <f>MONTH('Consolidtaed Data'!$F7049)</f>
        <v>6</v>
      </c>
      <c r="S4857" s="9" t="str">
        <f>TEXT(Table3[[#This Row],[Purchase Date]],"MMMM")</f>
        <v>December</v>
      </c>
      <c r="T4857" s="9">
        <f>YEAR('Consolidtaed Data'!$F7049)</f>
        <v>2021</v>
      </c>
    </row>
    <row r="4858" spans="1:20" x14ac:dyDescent="0.3">
      <c r="A4858" s="9" t="s">
        <v>5882</v>
      </c>
      <c r="B4858" s="9" t="s">
        <v>712</v>
      </c>
      <c r="C4858" s="9" t="s">
        <v>522</v>
      </c>
      <c r="D4858" s="9" t="s">
        <v>13</v>
      </c>
      <c r="E4858" s="9" t="s">
        <v>1967</v>
      </c>
      <c r="F4858" s="10">
        <v>44188</v>
      </c>
      <c r="G4858" s="10" t="str">
        <f>VLOOKUP(Table3[[#This Row],[Product ID]],[1]Products!$A:$G,2,0)</f>
        <v>Product 32</v>
      </c>
      <c r="H4858" s="22">
        <v>4</v>
      </c>
      <c r="I4858" s="9">
        <f>VLOOKUP('Consolidtaed Data'!$B7269,[1]Products!$A:$G,4,0)</f>
        <v>880</v>
      </c>
      <c r="J4858" s="9">
        <f>VLOOKUP('Consolidtaed Data'!$B7269,[1]Products!$A:$G,3,0)</f>
        <v>634</v>
      </c>
      <c r="K4858" s="9">
        <f>'Consolidtaed Data'!$J7269*'Consolidtaed Data'!$H7269</f>
        <v>1301</v>
      </c>
      <c r="L4858" s="9">
        <f>'Consolidtaed Data'!$I7269*'Consolidtaed Data'!$H7269</f>
        <v>1587</v>
      </c>
      <c r="M4858" s="9">
        <f>'Consolidtaed Data'!$L7269-'Consolidtaed Data'!$K7269</f>
        <v>436</v>
      </c>
      <c r="N4858" s="9" t="str">
        <f>VLOOKUP('Consolidtaed Data'!$C7269,[1]Locations!$A:$O,2,0)</f>
        <v>Lancaster</v>
      </c>
      <c r="O4858" s="9" t="str">
        <f>VLOOKUP('Consolidtaed Data'!$D7269,'[1]Sales People'!$A:$B,2,0)</f>
        <v>Scott Mason</v>
      </c>
      <c r="P4858" s="9" t="str">
        <f>VLOOKUP('Consolidtaed Data'!$E7269,[1]Customers!$A:$B,2,0)</f>
        <v>Jeremy Arnold</v>
      </c>
      <c r="Q4858" s="11">
        <f>WEEKDAY('Consolidtaed Data'!$F7269)</f>
        <v>2</v>
      </c>
      <c r="R4858" s="9">
        <f>MONTH('Consolidtaed Data'!$F7269)</f>
        <v>7</v>
      </c>
      <c r="S4858" s="9" t="str">
        <f>TEXT(Table3[[#This Row],[Purchase Date]],"MMMM")</f>
        <v>December</v>
      </c>
      <c r="T4858" s="9">
        <f>YEAR('Consolidtaed Data'!$F7269)</f>
        <v>2021</v>
      </c>
    </row>
    <row r="4859" spans="1:20" x14ac:dyDescent="0.3">
      <c r="A4859" s="9" t="s">
        <v>5883</v>
      </c>
      <c r="B4859" s="9" t="s">
        <v>54</v>
      </c>
      <c r="C4859" s="9" t="s">
        <v>178</v>
      </c>
      <c r="D4859" s="9" t="s">
        <v>17</v>
      </c>
      <c r="E4859" s="9" t="s">
        <v>936</v>
      </c>
      <c r="F4859" s="10">
        <v>44188</v>
      </c>
      <c r="G4859" s="10" t="str">
        <f>VLOOKUP(Table3[[#This Row],[Product ID]],[1]Products!$A:$G,2,0)</f>
        <v>Product 41</v>
      </c>
      <c r="H4859" s="22">
        <v>3</v>
      </c>
      <c r="I4859" s="9">
        <f>VLOOKUP('Consolidtaed Data'!$B7795,[1]Products!$A:$G,4,0)</f>
        <v>1494</v>
      </c>
      <c r="J4859" s="9">
        <f>VLOOKUP('Consolidtaed Data'!$B7795,[1]Products!$A:$G,3,0)</f>
        <v>971</v>
      </c>
      <c r="K4859" s="9">
        <f>'Consolidtaed Data'!$J7795*'Consolidtaed Data'!$H7795</f>
        <v>4892</v>
      </c>
      <c r="L4859" s="9">
        <f>'Consolidtaed Data'!$I7795*'Consolidtaed Data'!$H7795</f>
        <v>8020</v>
      </c>
      <c r="M4859" s="9">
        <f>'Consolidtaed Data'!$L7795-'Consolidtaed Data'!$K7795</f>
        <v>406</v>
      </c>
      <c r="N4859" s="9" t="str">
        <f>VLOOKUP('Consolidtaed Data'!$C7795,[1]Locations!$A:$O,2,0)</f>
        <v>Chula Vista</v>
      </c>
      <c r="O4859" s="9" t="str">
        <f>VLOOKUP('Consolidtaed Data'!$D7795,'[1]Sales People'!$A:$B,2,0)</f>
        <v>Kevin Butler</v>
      </c>
      <c r="P4859" s="9" t="str">
        <f>VLOOKUP('Consolidtaed Data'!$E7795,[1]Customers!$A:$B,2,0)</f>
        <v>Kenneth Hill</v>
      </c>
      <c r="Q4859" s="11">
        <f>WEEKDAY('Consolidtaed Data'!$F7795)</f>
        <v>1</v>
      </c>
      <c r="R4859" s="9">
        <f>MONTH('Consolidtaed Data'!$F7795)</f>
        <v>8</v>
      </c>
      <c r="S4859" s="9" t="str">
        <f>TEXT(Table3[[#This Row],[Purchase Date]],"MMMM")</f>
        <v>December</v>
      </c>
      <c r="T4859" s="9">
        <f>YEAR('Consolidtaed Data'!$F7795)</f>
        <v>2021</v>
      </c>
    </row>
    <row r="4860" spans="1:20" x14ac:dyDescent="0.3">
      <c r="A4860" s="9" t="s">
        <v>5884</v>
      </c>
      <c r="B4860" s="9" t="s">
        <v>98</v>
      </c>
      <c r="C4860" s="9" t="s">
        <v>423</v>
      </c>
      <c r="D4860" s="9" t="s">
        <v>149</v>
      </c>
      <c r="E4860" s="9" t="s">
        <v>2489</v>
      </c>
      <c r="F4860" s="10">
        <v>44188</v>
      </c>
      <c r="G4860" s="10" t="str">
        <f>VLOOKUP(Table3[[#This Row],[Product ID]],[1]Products!$A:$G,2,0)</f>
        <v>Product 85</v>
      </c>
      <c r="H4860" s="22">
        <v>3</v>
      </c>
      <c r="I4860" s="9">
        <f>VLOOKUP('Consolidtaed Data'!$B8266,[1]Products!$A:$G,4,0)</f>
        <v>1809</v>
      </c>
      <c r="J4860" s="9">
        <f>VLOOKUP('Consolidtaed Data'!$B8266,[1]Products!$A:$G,3,0)</f>
        <v>1067</v>
      </c>
      <c r="K4860" s="9">
        <f>'Consolidtaed Data'!$J8266*'Consolidtaed Data'!$H8266</f>
        <v>1942</v>
      </c>
      <c r="L4860" s="9">
        <f>'Consolidtaed Data'!$I8266*'Consolidtaed Data'!$H8266</f>
        <v>3596</v>
      </c>
      <c r="M4860" s="9">
        <f>'Consolidtaed Data'!$L8266-'Consolidtaed Data'!$K8266</f>
        <v>534</v>
      </c>
      <c r="N4860" s="9" t="str">
        <f>VLOOKUP('Consolidtaed Data'!$C8266,[1]Locations!$A:$O,2,0)</f>
        <v>Orange</v>
      </c>
      <c r="O4860" s="9" t="str">
        <f>VLOOKUP('Consolidtaed Data'!$D8266,'[1]Sales People'!$A:$B,2,0)</f>
        <v>Brian Davis</v>
      </c>
      <c r="P4860" s="9" t="str">
        <f>VLOOKUP('Consolidtaed Data'!$E8266,[1]Customers!$A:$B,2,0)</f>
        <v>David Smith</v>
      </c>
      <c r="Q4860" s="11">
        <f>WEEKDAY('Consolidtaed Data'!$F8266)</f>
        <v>3</v>
      </c>
      <c r="R4860" s="9">
        <f>MONTH('Consolidtaed Data'!$F8266)</f>
        <v>9</v>
      </c>
      <c r="S4860" s="9" t="str">
        <f>TEXT(Table3[[#This Row],[Purchase Date]],"MMMM")</f>
        <v>December</v>
      </c>
      <c r="T4860" s="9">
        <f>YEAR('Consolidtaed Data'!$F8266)</f>
        <v>2021</v>
      </c>
    </row>
    <row r="4861" spans="1:20" x14ac:dyDescent="0.3">
      <c r="A4861" s="9" t="s">
        <v>5885</v>
      </c>
      <c r="B4861" s="9" t="s">
        <v>71</v>
      </c>
      <c r="C4861" s="9" t="s">
        <v>564</v>
      </c>
      <c r="D4861" s="9" t="s">
        <v>80</v>
      </c>
      <c r="E4861" s="9" t="s">
        <v>1148</v>
      </c>
      <c r="F4861" s="10">
        <v>44188</v>
      </c>
      <c r="G4861" s="10" t="str">
        <f>VLOOKUP(Table3[[#This Row],[Product ID]],[1]Products!$A:$G,2,0)</f>
        <v>Product 42</v>
      </c>
      <c r="H4861" s="22">
        <v>2</v>
      </c>
      <c r="I4861" s="9">
        <f>VLOOKUP('Consolidtaed Data'!$B8271,[1]Products!$A:$G,4,0)</f>
        <v>2241</v>
      </c>
      <c r="J4861" s="9">
        <f>VLOOKUP('Consolidtaed Data'!$B8271,[1]Products!$A:$G,3,0)</f>
        <v>1367</v>
      </c>
      <c r="K4861" s="9">
        <f>'Consolidtaed Data'!$J8271*'Consolidtaed Data'!$H8271</f>
        <v>130</v>
      </c>
      <c r="L4861" s="9">
        <f>'Consolidtaed Data'!$I8271*'Consolidtaed Data'!$H8271</f>
        <v>181</v>
      </c>
      <c r="M4861" s="9">
        <f>'Consolidtaed Data'!$L8271-'Consolidtaed Data'!$K8271</f>
        <v>64</v>
      </c>
      <c r="N4861" s="9" t="str">
        <f>VLOOKUP('Consolidtaed Data'!$C8271,[1]Locations!$A:$O,2,0)</f>
        <v>Santa Clara</v>
      </c>
      <c r="O4861" s="9" t="str">
        <f>VLOOKUP('Consolidtaed Data'!$D8271,'[1]Sales People'!$A:$B,2,0)</f>
        <v>Scott Clark</v>
      </c>
      <c r="P4861" s="9" t="str">
        <f>VLOOKUP('Consolidtaed Data'!$E8271,[1]Customers!$A:$B,2,0)</f>
        <v>David Perkins</v>
      </c>
      <c r="Q4861" s="11">
        <f>WEEKDAY('Consolidtaed Data'!$F8271)</f>
        <v>3</v>
      </c>
      <c r="R4861" s="9">
        <f>MONTH('Consolidtaed Data'!$F8271)</f>
        <v>9</v>
      </c>
      <c r="S4861" s="9" t="str">
        <f>TEXT(Table3[[#This Row],[Purchase Date]],"MMMM")</f>
        <v>December</v>
      </c>
      <c r="T4861" s="9">
        <f>YEAR('Consolidtaed Data'!$F8271)</f>
        <v>2021</v>
      </c>
    </row>
    <row r="4862" spans="1:20" x14ac:dyDescent="0.3">
      <c r="A4862" s="9" t="s">
        <v>5886</v>
      </c>
      <c r="B4862" s="9" t="s">
        <v>284</v>
      </c>
      <c r="C4862" s="9" t="s">
        <v>331</v>
      </c>
      <c r="D4862" s="9" t="s">
        <v>113</v>
      </c>
      <c r="E4862" s="9" t="s">
        <v>972</v>
      </c>
      <c r="F4862" s="10">
        <v>44188</v>
      </c>
      <c r="G4862" s="10" t="str">
        <f>VLOOKUP(Table3[[#This Row],[Product ID]],[1]Products!$A:$G,2,0)</f>
        <v>Product 96</v>
      </c>
      <c r="H4862" s="22">
        <v>3</v>
      </c>
      <c r="I4862" s="9">
        <f>VLOOKUP('Consolidtaed Data'!$B8342,[1]Products!$A:$G,4,0)</f>
        <v>356</v>
      </c>
      <c r="J4862" s="9">
        <f>VLOOKUP('Consolidtaed Data'!$B8342,[1]Products!$A:$G,3,0)</f>
        <v>292</v>
      </c>
      <c r="K4862" s="9">
        <f>'Consolidtaed Data'!$J8342*'Consolidtaed Data'!$H8342</f>
        <v>1484</v>
      </c>
      <c r="L4862" s="9">
        <f>'Consolidtaed Data'!$I8342*'Consolidtaed Data'!$H8342</f>
        <v>2283</v>
      </c>
      <c r="M4862" s="9">
        <f>'Consolidtaed Data'!$L8342-'Consolidtaed Data'!$K8342</f>
        <v>1485</v>
      </c>
      <c r="N4862" s="9" t="str">
        <f>VLOOKUP('Consolidtaed Data'!$C8342,[1]Locations!$A:$O,2,0)</f>
        <v>Long Beach</v>
      </c>
      <c r="O4862" s="9" t="str">
        <f>VLOOKUP('Consolidtaed Data'!$D8342,'[1]Sales People'!$A:$B,2,0)</f>
        <v>Joe Sims</v>
      </c>
      <c r="P4862" s="9" t="str">
        <f>VLOOKUP('Consolidtaed Data'!$E8342,[1]Customers!$A:$B,2,0)</f>
        <v>Frank Hawkins</v>
      </c>
      <c r="Q4862" s="11">
        <f>WEEKDAY('Consolidtaed Data'!$F8342)</f>
        <v>1</v>
      </c>
      <c r="R4862" s="9">
        <f>MONTH('Consolidtaed Data'!$F8342)</f>
        <v>9</v>
      </c>
      <c r="S4862" s="9" t="str">
        <f>TEXT(Table3[[#This Row],[Purchase Date]],"MMMM")</f>
        <v>December</v>
      </c>
      <c r="T4862" s="9">
        <f>YEAR('Consolidtaed Data'!$F8342)</f>
        <v>2021</v>
      </c>
    </row>
    <row r="4863" spans="1:20" x14ac:dyDescent="0.3">
      <c r="A4863" s="9" t="s">
        <v>5887</v>
      </c>
      <c r="B4863" s="9" t="s">
        <v>298</v>
      </c>
      <c r="C4863" s="9" t="s">
        <v>412</v>
      </c>
      <c r="D4863" s="9" t="s">
        <v>95</v>
      </c>
      <c r="E4863" s="9" t="s">
        <v>2727</v>
      </c>
      <c r="F4863" s="10">
        <v>44189</v>
      </c>
      <c r="G4863" s="10" t="str">
        <f>VLOOKUP(Table3[[#This Row],[Product ID]],[1]Products!$A:$G,2,0)</f>
        <v>Product 53</v>
      </c>
      <c r="H4863" s="22">
        <v>1</v>
      </c>
      <c r="I4863" s="9">
        <f>VLOOKUP('Consolidtaed Data'!$B6016,[1]Products!$A:$G,4,0)</f>
        <v>847</v>
      </c>
      <c r="J4863" s="9">
        <f>VLOOKUP('Consolidtaed Data'!$B6016,[1]Products!$A:$G,3,0)</f>
        <v>534</v>
      </c>
      <c r="K4863" s="9">
        <f>'Consolidtaed Data'!$J6016*'Consolidtaed Data'!$H6016</f>
        <v>683</v>
      </c>
      <c r="L4863" s="9">
        <f>'Consolidtaed Data'!$I6016*'Consolidtaed Data'!$H6016</f>
        <v>1178</v>
      </c>
      <c r="M4863" s="9">
        <f>'Consolidtaed Data'!$L6016-'Consolidtaed Data'!$K6016</f>
        <v>377</v>
      </c>
      <c r="N4863" s="9" t="str">
        <f>VLOOKUP('Consolidtaed Data'!$C6016,[1]Locations!$A:$O,2,0)</f>
        <v>Glendale</v>
      </c>
      <c r="O4863" s="9" t="str">
        <f>VLOOKUP('Consolidtaed Data'!$D6016,'[1]Sales People'!$A:$B,2,0)</f>
        <v>Christopher Tucker</v>
      </c>
      <c r="P4863" s="9" t="str">
        <f>VLOOKUP('Consolidtaed Data'!$E6016,[1]Customers!$A:$B,2,0)</f>
        <v>Jack Reid</v>
      </c>
      <c r="Q4863" s="11">
        <f>WEEKDAY('Consolidtaed Data'!$F6016)</f>
        <v>1</v>
      </c>
      <c r="R4863" s="9">
        <f>MONTH('Consolidtaed Data'!$F6016)</f>
        <v>4</v>
      </c>
      <c r="S4863" s="9" t="str">
        <f>TEXT(Table3[[#This Row],[Purchase Date]],"MMMM")</f>
        <v>December</v>
      </c>
      <c r="T4863" s="9">
        <f>YEAR('Consolidtaed Data'!$F6016)</f>
        <v>2021</v>
      </c>
    </row>
    <row r="4864" spans="1:20" x14ac:dyDescent="0.3">
      <c r="A4864" s="9" t="s">
        <v>5888</v>
      </c>
      <c r="B4864" s="9" t="s">
        <v>244</v>
      </c>
      <c r="C4864" s="9" t="s">
        <v>249</v>
      </c>
      <c r="D4864" s="9" t="s">
        <v>281</v>
      </c>
      <c r="E4864" s="9" t="s">
        <v>1231</v>
      </c>
      <c r="F4864" s="10">
        <v>44189</v>
      </c>
      <c r="G4864" s="10" t="str">
        <f>VLOOKUP(Table3[[#This Row],[Product ID]],[1]Products!$A:$G,2,0)</f>
        <v>Product 76</v>
      </c>
      <c r="H4864" s="22">
        <v>1</v>
      </c>
      <c r="I4864" s="9">
        <f>VLOOKUP('Consolidtaed Data'!$B6069,[1]Products!$A:$G,4,0)</f>
        <v>127</v>
      </c>
      <c r="J4864" s="9">
        <f>VLOOKUP('Consolidtaed Data'!$B6069,[1]Products!$A:$G,3,0)</f>
        <v>79</v>
      </c>
      <c r="K4864" s="9">
        <f>'Consolidtaed Data'!$J6069*'Consolidtaed Data'!$H6069</f>
        <v>2468</v>
      </c>
      <c r="L4864" s="9">
        <f>'Consolidtaed Data'!$I6069*'Consolidtaed Data'!$H6069</f>
        <v>3164</v>
      </c>
      <c r="M4864" s="9">
        <f>'Consolidtaed Data'!$L6069-'Consolidtaed Data'!$K6069</f>
        <v>74</v>
      </c>
      <c r="N4864" s="9" t="str">
        <f>VLOOKUP('Consolidtaed Data'!$C6069,[1]Locations!$A:$O,2,0)</f>
        <v>West Covina</v>
      </c>
      <c r="O4864" s="9" t="str">
        <f>VLOOKUP('Consolidtaed Data'!$D6069,'[1]Sales People'!$A:$B,2,0)</f>
        <v>Fred Robertson</v>
      </c>
      <c r="P4864" s="9" t="str">
        <f>VLOOKUP('Consolidtaed Data'!$E6069,[1]Customers!$A:$B,2,0)</f>
        <v>Sean Woods</v>
      </c>
      <c r="Q4864" s="11">
        <f>WEEKDAY('Consolidtaed Data'!$F6069)</f>
        <v>5</v>
      </c>
      <c r="R4864" s="9">
        <f>MONTH('Consolidtaed Data'!$F6069)</f>
        <v>4</v>
      </c>
      <c r="S4864" s="9" t="str">
        <f>TEXT(Table3[[#This Row],[Purchase Date]],"MMMM")</f>
        <v>December</v>
      </c>
      <c r="T4864" s="9">
        <f>YEAR('Consolidtaed Data'!$F6069)</f>
        <v>2021</v>
      </c>
    </row>
    <row r="4865" spans="1:20" x14ac:dyDescent="0.3">
      <c r="A4865" s="9" t="s">
        <v>5889</v>
      </c>
      <c r="B4865" s="9" t="s">
        <v>129</v>
      </c>
      <c r="C4865" s="9" t="s">
        <v>140</v>
      </c>
      <c r="D4865" s="9" t="s">
        <v>26</v>
      </c>
      <c r="E4865" s="9" t="s">
        <v>276</v>
      </c>
      <c r="F4865" s="10">
        <v>44189</v>
      </c>
      <c r="G4865" s="10" t="str">
        <f>VLOOKUP(Table3[[#This Row],[Product ID]],[1]Products!$A:$G,2,0)</f>
        <v>Product 47</v>
      </c>
      <c r="H4865" s="22">
        <v>1</v>
      </c>
      <c r="I4865" s="9">
        <f>VLOOKUP('Consolidtaed Data'!$B6156,[1]Products!$A:$G,4,0)</f>
        <v>637</v>
      </c>
      <c r="J4865" s="9">
        <f>VLOOKUP('Consolidtaed Data'!$B6156,[1]Products!$A:$G,3,0)</f>
        <v>389</v>
      </c>
      <c r="K4865" s="9">
        <f>'Consolidtaed Data'!$J6156*'Consolidtaed Data'!$H6156</f>
        <v>168</v>
      </c>
      <c r="L4865" s="9">
        <f>'Consolidtaed Data'!$I6156*'Consolidtaed Data'!$H6156</f>
        <v>246</v>
      </c>
      <c r="M4865" s="9">
        <f>'Consolidtaed Data'!$L6156-'Consolidtaed Data'!$K6156</f>
        <v>3072</v>
      </c>
      <c r="N4865" s="9" t="str">
        <f>VLOOKUP('Consolidtaed Data'!$C6156,[1]Locations!$A:$O,2,0)</f>
        <v>Vallejo</v>
      </c>
      <c r="O4865" s="9" t="str">
        <f>VLOOKUP('Consolidtaed Data'!$D6156,'[1]Sales People'!$A:$B,2,0)</f>
        <v>Gary Rodriguez</v>
      </c>
      <c r="P4865" s="9" t="str">
        <f>VLOOKUP('Consolidtaed Data'!$E6156,[1]Customers!$A:$B,2,0)</f>
        <v>Jesse Evans</v>
      </c>
      <c r="Q4865" s="11">
        <f>WEEKDAY('Consolidtaed Data'!$F6156)</f>
        <v>4</v>
      </c>
      <c r="R4865" s="9">
        <f>MONTH('Consolidtaed Data'!$F6156)</f>
        <v>4</v>
      </c>
      <c r="S4865" s="9" t="str">
        <f>TEXT(Table3[[#This Row],[Purchase Date]],"MMMM")</f>
        <v>December</v>
      </c>
      <c r="T4865" s="9">
        <f>YEAR('Consolidtaed Data'!$F6156)</f>
        <v>2021</v>
      </c>
    </row>
    <row r="4866" spans="1:20" x14ac:dyDescent="0.3">
      <c r="A4866" s="9" t="s">
        <v>5890</v>
      </c>
      <c r="B4866" s="9" t="s">
        <v>266</v>
      </c>
      <c r="C4866" s="9" t="s">
        <v>104</v>
      </c>
      <c r="D4866" s="9" t="s">
        <v>56</v>
      </c>
      <c r="E4866" s="9" t="s">
        <v>853</v>
      </c>
      <c r="F4866" s="10">
        <v>44189</v>
      </c>
      <c r="G4866" s="10" t="str">
        <f>VLOOKUP(Table3[[#This Row],[Product ID]],[1]Products!$A:$G,2,0)</f>
        <v>Product 92</v>
      </c>
      <c r="H4866" s="22">
        <v>3</v>
      </c>
      <c r="I4866" s="9">
        <f>VLOOKUP('Consolidtaed Data'!$B6655,[1]Products!$A:$G,4,0)</f>
        <v>1353</v>
      </c>
      <c r="J4866" s="9">
        <f>VLOOKUP('Consolidtaed Data'!$B6655,[1]Products!$A:$G,3,0)</f>
        <v>947</v>
      </c>
      <c r="K4866" s="9">
        <f>'Consolidtaed Data'!$J6655*'Consolidtaed Data'!$H6655</f>
        <v>971</v>
      </c>
      <c r="L4866" s="9">
        <f>'Consolidtaed Data'!$I6655*'Consolidtaed Data'!$H6655</f>
        <v>1798</v>
      </c>
      <c r="M4866" s="9">
        <f>'Consolidtaed Data'!$L6655-'Consolidtaed Data'!$K6655</f>
        <v>1353</v>
      </c>
      <c r="N4866" s="9" t="str">
        <f>VLOOKUP('Consolidtaed Data'!$C6655,[1]Locations!$A:$O,2,0)</f>
        <v>Rialto</v>
      </c>
      <c r="O4866" s="9" t="str">
        <f>VLOOKUP('Consolidtaed Data'!$D6655,'[1]Sales People'!$A:$B,2,0)</f>
        <v>Brian Hansen</v>
      </c>
      <c r="P4866" s="9" t="str">
        <f>VLOOKUP('Consolidtaed Data'!$E6655,[1]Customers!$A:$B,2,0)</f>
        <v>Paul Johnson</v>
      </c>
      <c r="Q4866" s="11">
        <f>WEEKDAY('Consolidtaed Data'!$F6655)</f>
        <v>7</v>
      </c>
      <c r="R4866" s="9">
        <f>MONTH('Consolidtaed Data'!$F6655)</f>
        <v>5</v>
      </c>
      <c r="S4866" s="9" t="str">
        <f>TEXT(Table3[[#This Row],[Purchase Date]],"MMMM")</f>
        <v>December</v>
      </c>
      <c r="T4866" s="9">
        <f>YEAR('Consolidtaed Data'!$F6655)</f>
        <v>2021</v>
      </c>
    </row>
    <row r="4867" spans="1:20" x14ac:dyDescent="0.3">
      <c r="A4867" s="9" t="s">
        <v>5891</v>
      </c>
      <c r="B4867" s="9" t="s">
        <v>33</v>
      </c>
      <c r="C4867" s="9" t="s">
        <v>504</v>
      </c>
      <c r="D4867" s="9" t="s">
        <v>220</v>
      </c>
      <c r="E4867" s="9" t="s">
        <v>737</v>
      </c>
      <c r="F4867" s="10">
        <v>44189</v>
      </c>
      <c r="G4867" s="10" t="str">
        <f>VLOOKUP(Table3[[#This Row],[Product ID]],[1]Products!$A:$G,2,0)</f>
        <v>Product 29</v>
      </c>
      <c r="H4867" s="22">
        <v>1</v>
      </c>
      <c r="I4867" s="9">
        <f>VLOOKUP('Consolidtaed Data'!$B7179,[1]Products!$A:$G,4,0)</f>
        <v>1582</v>
      </c>
      <c r="J4867" s="9">
        <f>VLOOKUP('Consolidtaed Data'!$B7179,[1]Products!$A:$G,3,0)</f>
        <v>1234</v>
      </c>
      <c r="K4867" s="9">
        <f>'Consolidtaed Data'!$J7179*'Consolidtaed Data'!$H7179</f>
        <v>200</v>
      </c>
      <c r="L4867" s="9">
        <f>'Consolidtaed Data'!$I7179*'Consolidtaed Data'!$H7179</f>
        <v>290</v>
      </c>
      <c r="M4867" s="9">
        <f>'Consolidtaed Data'!$L7179-'Consolidtaed Data'!$K7179</f>
        <v>87</v>
      </c>
      <c r="N4867" s="9" t="str">
        <f>VLOOKUP('Consolidtaed Data'!$C7179,[1]Locations!$A:$O,2,0)</f>
        <v>Jurupa Valley</v>
      </c>
      <c r="O4867" s="9" t="str">
        <f>VLOOKUP('Consolidtaed Data'!$D7179,'[1]Sales People'!$A:$B,2,0)</f>
        <v>Kenneth Bradley</v>
      </c>
      <c r="P4867" s="9" t="str">
        <f>VLOOKUP('Consolidtaed Data'!$E7179,[1]Customers!$A:$B,2,0)</f>
        <v>Frank Ortiz</v>
      </c>
      <c r="Q4867" s="11">
        <f>WEEKDAY('Consolidtaed Data'!$F7179)</f>
        <v>3</v>
      </c>
      <c r="R4867" s="9">
        <f>MONTH('Consolidtaed Data'!$F7179)</f>
        <v>6</v>
      </c>
      <c r="S4867" s="9" t="str">
        <f>TEXT(Table3[[#This Row],[Purchase Date]],"MMMM")</f>
        <v>December</v>
      </c>
      <c r="T4867" s="9">
        <f>YEAR('Consolidtaed Data'!$F7179)</f>
        <v>2021</v>
      </c>
    </row>
    <row r="4868" spans="1:20" x14ac:dyDescent="0.3">
      <c r="A4868" s="9" t="s">
        <v>5892</v>
      </c>
      <c r="B4868" s="9" t="s">
        <v>742</v>
      </c>
      <c r="C4868" s="9" t="s">
        <v>245</v>
      </c>
      <c r="D4868" s="9" t="s">
        <v>64</v>
      </c>
      <c r="E4868" s="9" t="s">
        <v>1444</v>
      </c>
      <c r="F4868" s="10">
        <v>44189</v>
      </c>
      <c r="G4868" s="10" t="str">
        <f>VLOOKUP(Table3[[#This Row],[Product ID]],[1]Products!$A:$G,2,0)</f>
        <v>Product 90</v>
      </c>
      <c r="H4868" s="22">
        <v>4</v>
      </c>
      <c r="I4868" s="9">
        <f>VLOOKUP('Consolidtaed Data'!$B7764,[1]Products!$A:$G,4,0)</f>
        <v>2497</v>
      </c>
      <c r="J4868" s="9">
        <f>VLOOKUP('Consolidtaed Data'!$B7764,[1]Products!$A:$G,3,0)</f>
        <v>1473</v>
      </c>
      <c r="K4868" s="9">
        <f>'Consolidtaed Data'!$J7764*'Consolidtaed Data'!$H7764</f>
        <v>360</v>
      </c>
      <c r="L4868" s="9">
        <f>'Consolidtaed Data'!$I7764*'Consolidtaed Data'!$H7764</f>
        <v>448</v>
      </c>
      <c r="M4868" s="9">
        <f>'Consolidtaed Data'!$L7764-'Consolidtaed Data'!$K7764</f>
        <v>408</v>
      </c>
      <c r="N4868" s="9" t="str">
        <f>VLOOKUP('Consolidtaed Data'!$C7764,[1]Locations!$A:$O,2,0)</f>
        <v>Oxnard</v>
      </c>
      <c r="O4868" s="9" t="str">
        <f>VLOOKUP('Consolidtaed Data'!$D7764,'[1]Sales People'!$A:$B,2,0)</f>
        <v>Sean Miller</v>
      </c>
      <c r="P4868" s="9" t="str">
        <f>VLOOKUP('Consolidtaed Data'!$E7764,[1]Customers!$A:$B,2,0)</f>
        <v>Bobby Willis</v>
      </c>
      <c r="Q4868" s="11">
        <f>WEEKDAY('Consolidtaed Data'!$F7764)</f>
        <v>5</v>
      </c>
      <c r="R4868" s="9">
        <f>MONTH('Consolidtaed Data'!$F7764)</f>
        <v>8</v>
      </c>
      <c r="S4868" s="9" t="str">
        <f>TEXT(Table3[[#This Row],[Purchase Date]],"MMMM")</f>
        <v>December</v>
      </c>
      <c r="T4868" s="9">
        <f>YEAR('Consolidtaed Data'!$F7764)</f>
        <v>2021</v>
      </c>
    </row>
    <row r="4869" spans="1:20" x14ac:dyDescent="0.3">
      <c r="A4869" s="9" t="s">
        <v>5893</v>
      </c>
      <c r="B4869" s="9" t="s">
        <v>7</v>
      </c>
      <c r="C4869" s="9" t="s">
        <v>394</v>
      </c>
      <c r="D4869" s="9" t="s">
        <v>272</v>
      </c>
      <c r="E4869" s="9" t="s">
        <v>803</v>
      </c>
      <c r="F4869" s="10">
        <v>44189</v>
      </c>
      <c r="G4869" s="10" t="str">
        <f>VLOOKUP(Table3[[#This Row],[Product ID]],[1]Products!$A:$G,2,0)</f>
        <v>Product 77</v>
      </c>
      <c r="H4869" s="22">
        <v>1</v>
      </c>
      <c r="I4869" s="9">
        <f>VLOOKUP('Consolidtaed Data'!$B8211,[1]Products!$A:$G,4,0)</f>
        <v>2257</v>
      </c>
      <c r="J4869" s="9">
        <f>VLOOKUP('Consolidtaed Data'!$B8211,[1]Products!$A:$G,3,0)</f>
        <v>1535</v>
      </c>
      <c r="K4869" s="9">
        <f>'Consolidtaed Data'!$J8211*'Consolidtaed Data'!$H8211</f>
        <v>840</v>
      </c>
      <c r="L4869" s="9">
        <f>'Consolidtaed Data'!$I8211*'Consolidtaed Data'!$H8211</f>
        <v>1168</v>
      </c>
      <c r="M4869" s="9">
        <f>'Consolidtaed Data'!$L8211-'Consolidtaed Data'!$K8211</f>
        <v>164</v>
      </c>
      <c r="N4869" s="9" t="str">
        <f>VLOOKUP('Consolidtaed Data'!$C8211,[1]Locations!$A:$O,2,0)</f>
        <v>San Francisco</v>
      </c>
      <c r="O4869" s="9" t="str">
        <f>VLOOKUP('Consolidtaed Data'!$D8211,'[1]Sales People'!$A:$B,2,0)</f>
        <v>Arthur Mccoy</v>
      </c>
      <c r="P4869" s="9" t="str">
        <f>VLOOKUP('Consolidtaed Data'!$E8211,[1]Customers!$A:$B,2,0)</f>
        <v>Jeremy Vasquez</v>
      </c>
      <c r="Q4869" s="11">
        <f>WEEKDAY('Consolidtaed Data'!$F8211)</f>
        <v>5</v>
      </c>
      <c r="R4869" s="9">
        <f>MONTH('Consolidtaed Data'!$F8211)</f>
        <v>9</v>
      </c>
      <c r="S4869" s="9" t="str">
        <f>TEXT(Table3[[#This Row],[Purchase Date]],"MMMM")</f>
        <v>December</v>
      </c>
      <c r="T4869" s="9">
        <f>YEAR('Consolidtaed Data'!$F8211)</f>
        <v>2021</v>
      </c>
    </row>
    <row r="4870" spans="1:20" x14ac:dyDescent="0.3">
      <c r="A4870" s="9" t="s">
        <v>5894</v>
      </c>
      <c r="B4870" s="9" t="s">
        <v>531</v>
      </c>
      <c r="C4870" s="9" t="s">
        <v>169</v>
      </c>
      <c r="D4870" s="9" t="s">
        <v>246</v>
      </c>
      <c r="E4870" s="9" t="s">
        <v>299</v>
      </c>
      <c r="F4870" s="10">
        <v>44189</v>
      </c>
      <c r="G4870" s="10" t="str">
        <f>VLOOKUP(Table3[[#This Row],[Product ID]],[1]Products!$A:$G,2,0)</f>
        <v>Product 62</v>
      </c>
      <c r="H4870" s="22">
        <v>1</v>
      </c>
      <c r="I4870" s="9">
        <f>VLOOKUP('Consolidtaed Data'!$B8363,[1]Products!$A:$G,4,0)</f>
        <v>1587</v>
      </c>
      <c r="J4870" s="9">
        <f>VLOOKUP('Consolidtaed Data'!$B8363,[1]Products!$A:$G,3,0)</f>
        <v>1301</v>
      </c>
      <c r="K4870" s="9">
        <f>'Consolidtaed Data'!$J8363*'Consolidtaed Data'!$H8363</f>
        <v>732</v>
      </c>
      <c r="L4870" s="9">
        <f>'Consolidtaed Data'!$I8363*'Consolidtaed Data'!$H8363</f>
        <v>1077</v>
      </c>
      <c r="M4870" s="9">
        <f>'Consolidtaed Data'!$L8363-'Consolidtaed Data'!$K8363</f>
        <v>288</v>
      </c>
      <c r="N4870" s="9" t="str">
        <f>VLOOKUP('Consolidtaed Data'!$C8363,[1]Locations!$A:$O,2,0)</f>
        <v>Norwalk</v>
      </c>
      <c r="O4870" s="9" t="str">
        <f>VLOOKUP('Consolidtaed Data'!$D8363,'[1]Sales People'!$A:$B,2,0)</f>
        <v>Jeremy Mendoza</v>
      </c>
      <c r="P4870" s="9" t="str">
        <f>VLOOKUP('Consolidtaed Data'!$E8363,[1]Customers!$A:$B,2,0)</f>
        <v>Sean Black</v>
      </c>
      <c r="Q4870" s="11">
        <f>WEEKDAY('Consolidtaed Data'!$F8363)</f>
        <v>3</v>
      </c>
      <c r="R4870" s="9">
        <f>MONTH('Consolidtaed Data'!$F8363)</f>
        <v>9</v>
      </c>
      <c r="S4870" s="9" t="str">
        <f>TEXT(Table3[[#This Row],[Purchase Date]],"MMMM")</f>
        <v>December</v>
      </c>
      <c r="T4870" s="9">
        <f>YEAR('Consolidtaed Data'!$F8363)</f>
        <v>2021</v>
      </c>
    </row>
    <row r="4871" spans="1:20" x14ac:dyDescent="0.3">
      <c r="A4871" s="9" t="s">
        <v>5895</v>
      </c>
      <c r="B4871" s="9" t="s">
        <v>160</v>
      </c>
      <c r="C4871" s="9" t="s">
        <v>34</v>
      </c>
      <c r="D4871" s="9" t="s">
        <v>87</v>
      </c>
      <c r="E4871" s="9" t="s">
        <v>1345</v>
      </c>
      <c r="F4871" s="10">
        <v>44189</v>
      </c>
      <c r="G4871" s="10" t="str">
        <f>VLOOKUP(Table3[[#This Row],[Product ID]],[1]Products!$A:$G,2,0)</f>
        <v>Product 28</v>
      </c>
      <c r="H4871" s="22">
        <v>1</v>
      </c>
      <c r="I4871" s="9">
        <f>VLOOKUP('Consolidtaed Data'!$B8773,[1]Products!$A:$G,4,0)</f>
        <v>637</v>
      </c>
      <c r="J4871" s="9">
        <f>VLOOKUP('Consolidtaed Data'!$B8773,[1]Products!$A:$G,3,0)</f>
        <v>389</v>
      </c>
      <c r="K4871" s="9">
        <f>'Consolidtaed Data'!$J8773*'Consolidtaed Data'!$H8773</f>
        <v>455</v>
      </c>
      <c r="L4871" s="9">
        <f>'Consolidtaed Data'!$I8773*'Consolidtaed Data'!$H8773</f>
        <v>799</v>
      </c>
      <c r="M4871" s="9">
        <f>'Consolidtaed Data'!$L8773-'Consolidtaed Data'!$K8773</f>
        <v>222</v>
      </c>
      <c r="N4871" s="9" t="str">
        <f>VLOOKUP('Consolidtaed Data'!$C8773,[1]Locations!$A:$O,2,0)</f>
        <v>El Monte</v>
      </c>
      <c r="O4871" s="9" t="str">
        <f>VLOOKUP('Consolidtaed Data'!$D8773,'[1]Sales People'!$A:$B,2,0)</f>
        <v>Andrew Bowman</v>
      </c>
      <c r="P4871" s="9" t="str">
        <f>VLOOKUP('Consolidtaed Data'!$E8773,[1]Customers!$A:$B,2,0)</f>
        <v>Justin Rodriguez</v>
      </c>
      <c r="Q4871" s="11">
        <f>WEEKDAY('Consolidtaed Data'!$F8773)</f>
        <v>6</v>
      </c>
      <c r="R4871" s="9">
        <f>MONTH('Consolidtaed Data'!$F8773)</f>
        <v>10</v>
      </c>
      <c r="S4871" s="9" t="str">
        <f>TEXT(Table3[[#This Row],[Purchase Date]],"MMMM")</f>
        <v>December</v>
      </c>
      <c r="T4871" s="9">
        <f>YEAR('Consolidtaed Data'!$F8773)</f>
        <v>2021</v>
      </c>
    </row>
    <row r="4872" spans="1:20" x14ac:dyDescent="0.3">
      <c r="A4872" s="9" t="s">
        <v>5896</v>
      </c>
      <c r="B4872" s="9" t="s">
        <v>549</v>
      </c>
      <c r="C4872" s="9" t="s">
        <v>21</v>
      </c>
      <c r="D4872" s="9" t="s">
        <v>241</v>
      </c>
      <c r="E4872" s="9" t="s">
        <v>1376</v>
      </c>
      <c r="F4872" s="10">
        <v>44189</v>
      </c>
      <c r="G4872" s="10" t="str">
        <f>VLOOKUP(Table3[[#This Row],[Product ID]],[1]Products!$A:$G,2,0)</f>
        <v>Product 10</v>
      </c>
      <c r="H4872" s="22">
        <v>1</v>
      </c>
      <c r="I4872" s="9">
        <f>VLOOKUP('Consolidtaed Data'!$B8887,[1]Products!$A:$G,4,0)</f>
        <v>181</v>
      </c>
      <c r="J4872" s="9">
        <f>VLOOKUP('Consolidtaed Data'!$B8887,[1]Products!$A:$G,3,0)</f>
        <v>130</v>
      </c>
      <c r="K4872" s="9">
        <f>'Consolidtaed Data'!$J8887*'Consolidtaed Data'!$H8887</f>
        <v>1608</v>
      </c>
      <c r="L4872" s="9">
        <f>'Consolidtaed Data'!$I8887*'Consolidtaed Data'!$H8887</f>
        <v>2400</v>
      </c>
      <c r="M4872" s="9">
        <f>'Consolidtaed Data'!$L8887-'Consolidtaed Data'!$K8887</f>
        <v>1839</v>
      </c>
      <c r="N4872" s="9" t="str">
        <f>VLOOKUP('Consolidtaed Data'!$C8887,[1]Locations!$A:$O,2,0)</f>
        <v>Rancho Cucamonga</v>
      </c>
      <c r="O4872" s="9" t="str">
        <f>VLOOKUP('Consolidtaed Data'!$D8887,'[1]Sales People'!$A:$B,2,0)</f>
        <v>Martin Carr</v>
      </c>
      <c r="P4872" s="9" t="str">
        <f>VLOOKUP('Consolidtaed Data'!$E8887,[1]Customers!$A:$B,2,0)</f>
        <v>Roy Shaw</v>
      </c>
      <c r="Q4872" s="11">
        <f>WEEKDAY('Consolidtaed Data'!$F8887)</f>
        <v>6</v>
      </c>
      <c r="R4872" s="9">
        <f>MONTH('Consolidtaed Data'!$F8887)</f>
        <v>11</v>
      </c>
      <c r="S4872" s="9" t="str">
        <f>TEXT(Table3[[#This Row],[Purchase Date]],"MMMM")</f>
        <v>December</v>
      </c>
      <c r="T4872" s="9">
        <f>YEAR('Consolidtaed Data'!$F8887)</f>
        <v>2021</v>
      </c>
    </row>
    <row r="4873" spans="1:20" x14ac:dyDescent="0.3">
      <c r="A4873" s="9" t="s">
        <v>5897</v>
      </c>
      <c r="B4873" s="9" t="s">
        <v>284</v>
      </c>
      <c r="C4873" s="9" t="s">
        <v>45</v>
      </c>
      <c r="D4873" s="9" t="s">
        <v>329</v>
      </c>
      <c r="E4873" s="9" t="s">
        <v>881</v>
      </c>
      <c r="F4873" s="10">
        <v>44189</v>
      </c>
      <c r="G4873" s="10" t="str">
        <f>VLOOKUP(Table3[[#This Row],[Product ID]],[1]Products!$A:$G,2,0)</f>
        <v>Product 96</v>
      </c>
      <c r="H4873" s="22">
        <v>1</v>
      </c>
      <c r="I4873" s="9">
        <f>VLOOKUP('Consolidtaed Data'!$B9384,[1]Products!$A:$G,4,0)</f>
        <v>667</v>
      </c>
      <c r="J4873" s="9">
        <f>VLOOKUP('Consolidtaed Data'!$B9384,[1]Products!$A:$G,3,0)</f>
        <v>387</v>
      </c>
      <c r="K4873" s="9">
        <f>'Consolidtaed Data'!$J9384*'Consolidtaed Data'!$H9384</f>
        <v>561</v>
      </c>
      <c r="L4873" s="9">
        <f>'Consolidtaed Data'!$I9384*'Consolidtaed Data'!$H9384</f>
        <v>684</v>
      </c>
      <c r="M4873" s="9">
        <f>'Consolidtaed Data'!$L9384-'Consolidtaed Data'!$K9384</f>
        <v>377</v>
      </c>
      <c r="N4873" s="9" t="str">
        <f>VLOOKUP('Consolidtaed Data'!$C9384,[1]Locations!$A:$O,2,0)</f>
        <v>Richmond</v>
      </c>
      <c r="O4873" s="9" t="str">
        <f>VLOOKUP('Consolidtaed Data'!$D9384,'[1]Sales People'!$A:$B,2,0)</f>
        <v>John Reyes</v>
      </c>
      <c r="P4873" s="9" t="str">
        <f>VLOOKUP('Consolidtaed Data'!$E9384,[1]Customers!$A:$B,2,0)</f>
        <v>Paul Holmes</v>
      </c>
      <c r="Q4873" s="11">
        <f>WEEKDAY('Consolidtaed Data'!$F9384)</f>
        <v>6</v>
      </c>
      <c r="R4873" s="9">
        <f>MONTH('Consolidtaed Data'!$F9384)</f>
        <v>12</v>
      </c>
      <c r="S4873" s="9" t="str">
        <f>TEXT(Table3[[#This Row],[Purchase Date]],"MMMM")</f>
        <v>December</v>
      </c>
      <c r="T4873" s="9">
        <f>YEAR('Consolidtaed Data'!$F9384)</f>
        <v>2021</v>
      </c>
    </row>
    <row r="4874" spans="1:20" x14ac:dyDescent="0.3">
      <c r="A4874" s="9" t="s">
        <v>5898</v>
      </c>
      <c r="B4874" s="9" t="s">
        <v>234</v>
      </c>
      <c r="C4874" s="9" t="s">
        <v>196</v>
      </c>
      <c r="D4874" s="9" t="s">
        <v>131</v>
      </c>
      <c r="E4874" s="9" t="s">
        <v>505</v>
      </c>
      <c r="F4874" s="10">
        <v>44189</v>
      </c>
      <c r="G4874" s="10" t="str">
        <f>VLOOKUP(Table3[[#This Row],[Product ID]],[1]Products!$A:$G,2,0)</f>
        <v>Product 54</v>
      </c>
      <c r="H4874" s="22">
        <v>2</v>
      </c>
      <c r="I4874" s="9">
        <f>VLOOKUP('Consolidtaed Data'!$B9440,[1]Products!$A:$G,4,0)</f>
        <v>1798</v>
      </c>
      <c r="J4874" s="9">
        <f>VLOOKUP('Consolidtaed Data'!$B9440,[1]Products!$A:$G,3,0)</f>
        <v>971</v>
      </c>
      <c r="K4874" s="9">
        <f>'Consolidtaed Data'!$J9440*'Consolidtaed Data'!$H9440</f>
        <v>1556</v>
      </c>
      <c r="L4874" s="9">
        <f>'Consolidtaed Data'!$I9440*'Consolidtaed Data'!$H9440</f>
        <v>2548</v>
      </c>
      <c r="M4874" s="9">
        <f>'Consolidtaed Data'!$L9440-'Consolidtaed Data'!$K9440</f>
        <v>2565</v>
      </c>
      <c r="N4874" s="9" t="str">
        <f>VLOOKUP('Consolidtaed Data'!$C9440,[1]Locations!$A:$O,2,0)</f>
        <v>Santa Clarita</v>
      </c>
      <c r="O4874" s="9" t="str">
        <f>VLOOKUP('Consolidtaed Data'!$D9440,'[1]Sales People'!$A:$B,2,0)</f>
        <v>Andrew Bowman</v>
      </c>
      <c r="P4874" s="9" t="str">
        <f>VLOOKUP('Consolidtaed Data'!$E9440,[1]Customers!$A:$B,2,0)</f>
        <v>Jesse Bishop</v>
      </c>
      <c r="Q4874" s="11">
        <f>WEEKDAY('Consolidtaed Data'!$F9440)</f>
        <v>3</v>
      </c>
      <c r="R4874" s="9">
        <f>MONTH('Consolidtaed Data'!$F9440)</f>
        <v>12</v>
      </c>
      <c r="S4874" s="9" t="str">
        <f>TEXT(Table3[[#This Row],[Purchase Date]],"MMMM")</f>
        <v>December</v>
      </c>
      <c r="T4874" s="9">
        <f>YEAR('Consolidtaed Data'!$F9440)</f>
        <v>2021</v>
      </c>
    </row>
    <row r="4875" spans="1:20" x14ac:dyDescent="0.3">
      <c r="A4875" s="9" t="s">
        <v>5899</v>
      </c>
      <c r="B4875" s="9" t="s">
        <v>188</v>
      </c>
      <c r="C4875" s="9" t="s">
        <v>223</v>
      </c>
      <c r="D4875" s="9" t="s">
        <v>329</v>
      </c>
      <c r="E4875" s="9" t="s">
        <v>1601</v>
      </c>
      <c r="F4875" s="10">
        <v>44189</v>
      </c>
      <c r="G4875" s="10" t="str">
        <f>VLOOKUP(Table3[[#This Row],[Product ID]],[1]Products!$A:$G,2,0)</f>
        <v>Product 63</v>
      </c>
      <c r="H4875" s="22">
        <v>2</v>
      </c>
      <c r="I4875" s="9">
        <f>VLOOKUP('Consolidtaed Data'!$B9482,[1]Products!$A:$G,4,0)</f>
        <v>1077</v>
      </c>
      <c r="J4875" s="9">
        <f>VLOOKUP('Consolidtaed Data'!$B9482,[1]Products!$A:$G,3,0)</f>
        <v>732</v>
      </c>
      <c r="K4875" s="9">
        <f>'Consolidtaed Data'!$J9482*'Consolidtaed Data'!$H9482</f>
        <v>450</v>
      </c>
      <c r="L4875" s="9">
        <f>'Consolidtaed Data'!$I9482*'Consolidtaed Data'!$H9482</f>
        <v>818</v>
      </c>
      <c r="M4875" s="9">
        <f>'Consolidtaed Data'!$L9482-'Consolidtaed Data'!$K9482</f>
        <v>728</v>
      </c>
      <c r="N4875" s="9" t="str">
        <f>VLOOKUP('Consolidtaed Data'!$C9482,[1]Locations!$A:$O,2,0)</f>
        <v>Salinas</v>
      </c>
      <c r="O4875" s="9" t="str">
        <f>VLOOKUP('Consolidtaed Data'!$D9482,'[1]Sales People'!$A:$B,2,0)</f>
        <v>Ryan Butler</v>
      </c>
      <c r="P4875" s="9" t="str">
        <f>VLOOKUP('Consolidtaed Data'!$E9482,[1]Customers!$A:$B,2,0)</f>
        <v>Brian Kim</v>
      </c>
      <c r="Q4875" s="11">
        <f>WEEKDAY('Consolidtaed Data'!$F9482)</f>
        <v>7</v>
      </c>
      <c r="R4875" s="9">
        <f>MONTH('Consolidtaed Data'!$F9482)</f>
        <v>12</v>
      </c>
      <c r="S4875" s="9" t="str">
        <f>TEXT(Table3[[#This Row],[Purchase Date]],"MMMM")</f>
        <v>December</v>
      </c>
      <c r="T4875" s="9">
        <f>YEAR('Consolidtaed Data'!$F9482)</f>
        <v>2021</v>
      </c>
    </row>
    <row r="4876" spans="1:20" x14ac:dyDescent="0.3">
      <c r="A4876" s="9" t="s">
        <v>5900</v>
      </c>
      <c r="B4876" s="9" t="s">
        <v>76</v>
      </c>
      <c r="C4876" s="9" t="s">
        <v>253</v>
      </c>
      <c r="D4876" s="9" t="s">
        <v>246</v>
      </c>
      <c r="E4876" s="9" t="s">
        <v>1127</v>
      </c>
      <c r="F4876" s="10">
        <v>44190</v>
      </c>
      <c r="G4876" s="10" t="str">
        <f>VLOOKUP(Table3[[#This Row],[Product ID]],[1]Products!$A:$G,2,0)</f>
        <v>Product 19</v>
      </c>
      <c r="H4876" s="22">
        <v>1</v>
      </c>
      <c r="I4876" s="9">
        <f>VLOOKUP('Consolidtaed Data'!$B4787,[1]Products!$A:$G,4,0)</f>
        <v>826</v>
      </c>
      <c r="J4876" s="9">
        <f>VLOOKUP('Consolidtaed Data'!$B4787,[1]Products!$A:$G,3,0)</f>
        <v>562</v>
      </c>
      <c r="K4876" s="9">
        <f>'Consolidtaed Data'!$J4787*'Consolidtaed Data'!$H4787</f>
        <v>2144</v>
      </c>
      <c r="L4876" s="9">
        <f>'Consolidtaed Data'!$I4787*'Consolidtaed Data'!$H4787</f>
        <v>3200</v>
      </c>
      <c r="M4876" s="9">
        <f>'Consolidtaed Data'!$L4787-'Consolidtaed Data'!$K4787</f>
        <v>2346</v>
      </c>
      <c r="N4876" s="9" t="str">
        <f>VLOOKUP('Consolidtaed Data'!$C4787,[1]Locations!$A:$O,2,0)</f>
        <v>Sunnyvale</v>
      </c>
      <c r="O4876" s="9" t="str">
        <f>VLOOKUP('Consolidtaed Data'!$D4787,'[1]Sales People'!$A:$B,2,0)</f>
        <v>Howard Sims</v>
      </c>
      <c r="P4876" s="9" t="str">
        <f>VLOOKUP('Consolidtaed Data'!$E4787,[1]Customers!$A:$B,2,0)</f>
        <v>Patrick Morales</v>
      </c>
      <c r="Q4876" s="11">
        <f>WEEKDAY('Consolidtaed Data'!$F4787)</f>
        <v>5</v>
      </c>
      <c r="R4876" s="9">
        <f>MONTH('Consolidtaed Data'!$F4787)</f>
        <v>12</v>
      </c>
      <c r="S4876" s="9" t="str">
        <f>TEXT(Table3[[#This Row],[Purchase Date]],"MMMM")</f>
        <v>December</v>
      </c>
      <c r="T4876" s="9">
        <f>YEAR('Consolidtaed Data'!$F4787)</f>
        <v>2020</v>
      </c>
    </row>
    <row r="4877" spans="1:20" x14ac:dyDescent="0.3">
      <c r="A4877" s="9" t="s">
        <v>5901</v>
      </c>
      <c r="B4877" s="9" t="s">
        <v>148</v>
      </c>
      <c r="C4877" s="9" t="s">
        <v>55</v>
      </c>
      <c r="D4877" s="9" t="s">
        <v>206</v>
      </c>
      <c r="E4877" s="9" t="s">
        <v>334</v>
      </c>
      <c r="F4877" s="10">
        <v>44190</v>
      </c>
      <c r="G4877" s="10" t="str">
        <f>VLOOKUP(Table3[[#This Row],[Product ID]],[1]Products!$A:$G,2,0)</f>
        <v>Product 16</v>
      </c>
      <c r="H4877" s="22">
        <v>2</v>
      </c>
      <c r="I4877" s="9">
        <f>VLOOKUP('Consolidtaed Data'!$B4966,[1]Products!$A:$G,4,0)</f>
        <v>217</v>
      </c>
      <c r="J4877" s="9">
        <f>VLOOKUP('Consolidtaed Data'!$B4966,[1]Products!$A:$G,3,0)</f>
        <v>171</v>
      </c>
      <c r="K4877" s="9">
        <f>'Consolidtaed Data'!$J4966*'Consolidtaed Data'!$H4966</f>
        <v>1800</v>
      </c>
      <c r="L4877" s="9">
        <f>'Consolidtaed Data'!$I4966*'Consolidtaed Data'!$H4966</f>
        <v>3000</v>
      </c>
      <c r="M4877" s="9">
        <f>'Consolidtaed Data'!$L4966-'Consolidtaed Data'!$K4966</f>
        <v>140</v>
      </c>
      <c r="N4877" s="9" t="str">
        <f>VLOOKUP('Consolidtaed Data'!$C4966,[1]Locations!$A:$O,2,0)</f>
        <v>Temecula</v>
      </c>
      <c r="O4877" s="9" t="str">
        <f>VLOOKUP('Consolidtaed Data'!$D4966,'[1]Sales People'!$A:$B,2,0)</f>
        <v>Jimmy Young</v>
      </c>
      <c r="P4877" s="9" t="str">
        <f>VLOOKUP('Consolidtaed Data'!$E4966,[1]Customers!$A:$B,2,0)</f>
        <v>Donald Diaz</v>
      </c>
      <c r="Q4877" s="11">
        <f>WEEKDAY('Consolidtaed Data'!$F4966)</f>
        <v>4</v>
      </c>
      <c r="R4877" s="9">
        <f>MONTH('Consolidtaed Data'!$F4966)</f>
        <v>12</v>
      </c>
      <c r="S4877" s="9" t="str">
        <f>TEXT(Table3[[#This Row],[Purchase Date]],"MMMM")</f>
        <v>December</v>
      </c>
      <c r="T4877" s="9">
        <f>YEAR('Consolidtaed Data'!$F4966)</f>
        <v>2020</v>
      </c>
    </row>
    <row r="4878" spans="1:20" x14ac:dyDescent="0.3">
      <c r="A4878" s="9" t="s">
        <v>5902</v>
      </c>
      <c r="B4878" s="9" t="s">
        <v>529</v>
      </c>
      <c r="C4878" s="9" t="s">
        <v>253</v>
      </c>
      <c r="D4878" s="9" t="s">
        <v>143</v>
      </c>
      <c r="E4878" s="9" t="s">
        <v>287</v>
      </c>
      <c r="F4878" s="10">
        <v>44190</v>
      </c>
      <c r="G4878" s="10" t="str">
        <f>VLOOKUP(Table3[[#This Row],[Product ID]],[1]Products!$A:$G,2,0)</f>
        <v>Product 56</v>
      </c>
      <c r="H4878" s="22">
        <v>1</v>
      </c>
      <c r="I4878" s="9">
        <f>VLOOKUP('Consolidtaed Data'!$B5186,[1]Products!$A:$G,4,0)</f>
        <v>95</v>
      </c>
      <c r="J4878" s="9">
        <f>VLOOKUP('Consolidtaed Data'!$B5186,[1]Products!$A:$G,3,0)</f>
        <v>61</v>
      </c>
      <c r="K4878" s="9">
        <f>'Consolidtaed Data'!$J5186*'Consolidtaed Data'!$H5186</f>
        <v>1485</v>
      </c>
      <c r="L4878" s="9">
        <f>'Consolidtaed Data'!$I5186*'Consolidtaed Data'!$H5186</f>
        <v>2091</v>
      </c>
      <c r="M4878" s="9">
        <f>'Consolidtaed Data'!$L5186-'Consolidtaed Data'!$K5186</f>
        <v>870</v>
      </c>
      <c r="N4878" s="9" t="str">
        <f>VLOOKUP('Consolidtaed Data'!$C5186,[1]Locations!$A:$O,2,0)</f>
        <v>Santa Rosa</v>
      </c>
      <c r="O4878" s="9" t="str">
        <f>VLOOKUP('Consolidtaed Data'!$D5186,'[1]Sales People'!$A:$B,2,0)</f>
        <v>Ernest Wagner</v>
      </c>
      <c r="P4878" s="9" t="str">
        <f>VLOOKUP('Consolidtaed Data'!$E5186,[1]Customers!$A:$B,2,0)</f>
        <v>Clarence Greene</v>
      </c>
      <c r="Q4878" s="11">
        <f>WEEKDAY('Consolidtaed Data'!$F5186)</f>
        <v>7</v>
      </c>
      <c r="R4878" s="9">
        <f>MONTH('Consolidtaed Data'!$F5186)</f>
        <v>1</v>
      </c>
      <c r="S4878" s="9" t="str">
        <f>TEXT(Table3[[#This Row],[Purchase Date]],"MMMM")</f>
        <v>December</v>
      </c>
      <c r="T4878" s="9">
        <f>YEAR('Consolidtaed Data'!$F5186)</f>
        <v>2021</v>
      </c>
    </row>
    <row r="4879" spans="1:20" x14ac:dyDescent="0.3">
      <c r="A4879" s="9" t="s">
        <v>5903</v>
      </c>
      <c r="B4879" s="9" t="s">
        <v>490</v>
      </c>
      <c r="C4879" s="9" t="s">
        <v>55</v>
      </c>
      <c r="D4879" s="9" t="s">
        <v>43</v>
      </c>
      <c r="E4879" s="9" t="s">
        <v>1350</v>
      </c>
      <c r="F4879" s="10">
        <v>44190</v>
      </c>
      <c r="G4879" s="10" t="str">
        <f>VLOOKUP(Table3[[#This Row],[Product ID]],[1]Products!$A:$G,2,0)</f>
        <v>Product 79</v>
      </c>
      <c r="H4879" s="22">
        <v>1</v>
      </c>
      <c r="I4879" s="9">
        <f>VLOOKUP('Consolidtaed Data'!$B5263,[1]Products!$A:$G,4,0)</f>
        <v>392</v>
      </c>
      <c r="J4879" s="9">
        <f>VLOOKUP('Consolidtaed Data'!$B5263,[1]Products!$A:$G,3,0)</f>
        <v>255</v>
      </c>
      <c r="K4879" s="9">
        <f>'Consolidtaed Data'!$J5263*'Consolidtaed Data'!$H5263</f>
        <v>1516</v>
      </c>
      <c r="L4879" s="9">
        <f>'Consolidtaed Data'!$I5263*'Consolidtaed Data'!$H5263</f>
        <v>1783</v>
      </c>
      <c r="M4879" s="9">
        <f>'Consolidtaed Data'!$L5263-'Consolidtaed Data'!$K5263</f>
        <v>286</v>
      </c>
      <c r="N4879" s="9" t="str">
        <f>VLOOKUP('Consolidtaed Data'!$C5263,[1]Locations!$A:$O,2,0)</f>
        <v>Costa Mesa</v>
      </c>
      <c r="O4879" s="9" t="str">
        <f>VLOOKUP('Consolidtaed Data'!$D5263,'[1]Sales People'!$A:$B,2,0)</f>
        <v>Kenneth Bradley</v>
      </c>
      <c r="P4879" s="9" t="str">
        <f>VLOOKUP('Consolidtaed Data'!$E5263,[1]Customers!$A:$B,2,0)</f>
        <v>Steven Owens</v>
      </c>
      <c r="Q4879" s="11">
        <f>WEEKDAY('Consolidtaed Data'!$F5263)</f>
        <v>6</v>
      </c>
      <c r="R4879" s="9">
        <f>MONTH('Consolidtaed Data'!$F5263)</f>
        <v>1</v>
      </c>
      <c r="S4879" s="9" t="str">
        <f>TEXT(Table3[[#This Row],[Purchase Date]],"MMMM")</f>
        <v>December</v>
      </c>
      <c r="T4879" s="9">
        <f>YEAR('Consolidtaed Data'!$F5263)</f>
        <v>2021</v>
      </c>
    </row>
    <row r="4880" spans="1:20" x14ac:dyDescent="0.3">
      <c r="A4880" s="9" t="s">
        <v>5904</v>
      </c>
      <c r="B4880" s="9" t="s">
        <v>443</v>
      </c>
      <c r="C4880" s="9" t="s">
        <v>223</v>
      </c>
      <c r="D4880" s="9" t="s">
        <v>9</v>
      </c>
      <c r="E4880" s="9" t="s">
        <v>718</v>
      </c>
      <c r="F4880" s="10">
        <v>44190</v>
      </c>
      <c r="G4880" s="10" t="str">
        <f>VLOOKUP(Table3[[#This Row],[Product ID]],[1]Products!$A:$G,2,0)</f>
        <v>Product 61</v>
      </c>
      <c r="H4880" s="22">
        <v>1</v>
      </c>
      <c r="I4880" s="9">
        <f>VLOOKUP('Consolidtaed Data'!$B5629,[1]Products!$A:$G,4,0)</f>
        <v>1414</v>
      </c>
      <c r="J4880" s="9">
        <f>VLOOKUP('Consolidtaed Data'!$B5629,[1]Products!$A:$G,3,0)</f>
        <v>962</v>
      </c>
      <c r="K4880" s="9">
        <f>'Consolidtaed Data'!$J5629*'Consolidtaed Data'!$H5629</f>
        <v>4191</v>
      </c>
      <c r="L4880" s="9">
        <f>'Consolidtaed Data'!$I5629*'Consolidtaed Data'!$H5629</f>
        <v>5901</v>
      </c>
      <c r="M4880" s="9">
        <f>'Consolidtaed Data'!$L5629-'Consolidtaed Data'!$K5629</f>
        <v>204</v>
      </c>
      <c r="N4880" s="9" t="str">
        <f>VLOOKUP('Consolidtaed Data'!$C5629,[1]Locations!$A:$O,2,0)</f>
        <v>Sunnyvale</v>
      </c>
      <c r="O4880" s="9" t="str">
        <f>VLOOKUP('Consolidtaed Data'!$D5629,'[1]Sales People'!$A:$B,2,0)</f>
        <v>Kenneth Fields</v>
      </c>
      <c r="P4880" s="9" t="str">
        <f>VLOOKUP('Consolidtaed Data'!$E5629,[1]Customers!$A:$B,2,0)</f>
        <v>Justin Butler</v>
      </c>
      <c r="Q4880" s="11">
        <f>WEEKDAY('Consolidtaed Data'!$F5629)</f>
        <v>1</v>
      </c>
      <c r="R4880" s="9">
        <f>MONTH('Consolidtaed Data'!$F5629)</f>
        <v>2</v>
      </c>
      <c r="S4880" s="9" t="str">
        <f>TEXT(Table3[[#This Row],[Purchase Date]],"MMMM")</f>
        <v>December</v>
      </c>
      <c r="T4880" s="9">
        <f>YEAR('Consolidtaed Data'!$F5629)</f>
        <v>2021</v>
      </c>
    </row>
    <row r="4881" spans="1:20" x14ac:dyDescent="0.3">
      <c r="A4881" s="9" t="s">
        <v>5905</v>
      </c>
      <c r="B4881" s="9" t="s">
        <v>298</v>
      </c>
      <c r="C4881" s="9" t="s">
        <v>169</v>
      </c>
      <c r="D4881" s="9" t="s">
        <v>143</v>
      </c>
      <c r="E4881" s="9" t="s">
        <v>1489</v>
      </c>
      <c r="F4881" s="10">
        <v>44190</v>
      </c>
      <c r="G4881" s="10" t="str">
        <f>VLOOKUP(Table3[[#This Row],[Product ID]],[1]Products!$A:$G,2,0)</f>
        <v>Product 53</v>
      </c>
      <c r="H4881" s="22">
        <v>2</v>
      </c>
      <c r="I4881" s="9">
        <f>VLOOKUP('Consolidtaed Data'!$B5948,[1]Products!$A:$G,4,0)</f>
        <v>315</v>
      </c>
      <c r="J4881" s="9">
        <f>VLOOKUP('Consolidtaed Data'!$B5948,[1]Products!$A:$G,3,0)</f>
        <v>208</v>
      </c>
      <c r="K4881" s="9">
        <f>'Consolidtaed Data'!$J5948*'Consolidtaed Data'!$H5948</f>
        <v>624</v>
      </c>
      <c r="L4881" s="9">
        <f>'Consolidtaed Data'!$I5948*'Consolidtaed Data'!$H5948</f>
        <v>1200</v>
      </c>
      <c r="M4881" s="9">
        <f>'Consolidtaed Data'!$L5948-'Consolidtaed Data'!$K5948</f>
        <v>64</v>
      </c>
      <c r="N4881" s="9" t="str">
        <f>VLOOKUP('Consolidtaed Data'!$C5948,[1]Locations!$A:$O,2,0)</f>
        <v>Garden Grove</v>
      </c>
      <c r="O4881" s="9" t="str">
        <f>VLOOKUP('Consolidtaed Data'!$D5948,'[1]Sales People'!$A:$B,2,0)</f>
        <v>Fred Robertson</v>
      </c>
      <c r="P4881" s="9" t="str">
        <f>VLOOKUP('Consolidtaed Data'!$E5948,[1]Customers!$A:$B,2,0)</f>
        <v>Wayne Ortiz</v>
      </c>
      <c r="Q4881" s="11">
        <f>WEEKDAY('Consolidtaed Data'!$F5948)</f>
        <v>7</v>
      </c>
      <c r="R4881" s="9">
        <f>MONTH('Consolidtaed Data'!$F5948)</f>
        <v>3</v>
      </c>
      <c r="S4881" s="9" t="str">
        <f>TEXT(Table3[[#This Row],[Purchase Date]],"MMMM")</f>
        <v>December</v>
      </c>
      <c r="T4881" s="9">
        <f>YEAR('Consolidtaed Data'!$F5948)</f>
        <v>2021</v>
      </c>
    </row>
    <row r="4882" spans="1:20" x14ac:dyDescent="0.3">
      <c r="A4882" s="9" t="s">
        <v>5906</v>
      </c>
      <c r="B4882" s="9" t="s">
        <v>340</v>
      </c>
      <c r="C4882" s="9" t="s">
        <v>331</v>
      </c>
      <c r="D4882" s="9" t="s">
        <v>326</v>
      </c>
      <c r="E4882" s="9" t="s">
        <v>1195</v>
      </c>
      <c r="F4882" s="10">
        <v>44190</v>
      </c>
      <c r="G4882" s="10" t="str">
        <f>VLOOKUP(Table3[[#This Row],[Product ID]],[1]Products!$A:$G,2,0)</f>
        <v>Product 34</v>
      </c>
      <c r="H4882" s="22">
        <v>3</v>
      </c>
      <c r="I4882" s="9">
        <f>VLOOKUP('Consolidtaed Data'!$B6126,[1]Products!$A:$G,4,0)</f>
        <v>1338</v>
      </c>
      <c r="J4882" s="9">
        <f>VLOOKUP('Consolidtaed Data'!$B6126,[1]Products!$A:$G,3,0)</f>
        <v>682</v>
      </c>
      <c r="K4882" s="9">
        <f>'Consolidtaed Data'!$J6126*'Consolidtaed Data'!$H6126</f>
        <v>504</v>
      </c>
      <c r="L4882" s="9">
        <f>'Consolidtaed Data'!$I6126*'Consolidtaed Data'!$H6126</f>
        <v>951</v>
      </c>
      <c r="M4882" s="9">
        <f>'Consolidtaed Data'!$L6126-'Consolidtaed Data'!$K6126</f>
        <v>926</v>
      </c>
      <c r="N4882" s="9" t="str">
        <f>VLOOKUP('Consolidtaed Data'!$C6126,[1]Locations!$A:$O,2,0)</f>
        <v>Los Angeles</v>
      </c>
      <c r="O4882" s="9" t="str">
        <f>VLOOKUP('Consolidtaed Data'!$D6126,'[1]Sales People'!$A:$B,2,0)</f>
        <v>Ernest Wagner</v>
      </c>
      <c r="P4882" s="9" t="str">
        <f>VLOOKUP('Consolidtaed Data'!$E6126,[1]Customers!$A:$B,2,0)</f>
        <v>Jeremy Allen</v>
      </c>
      <c r="Q4882" s="11">
        <f>WEEKDAY('Consolidtaed Data'!$F6126)</f>
        <v>1</v>
      </c>
      <c r="R4882" s="9">
        <f>MONTH('Consolidtaed Data'!$F6126)</f>
        <v>4</v>
      </c>
      <c r="S4882" s="9" t="str">
        <f>TEXT(Table3[[#This Row],[Purchase Date]],"MMMM")</f>
        <v>December</v>
      </c>
      <c r="T4882" s="9">
        <f>YEAR('Consolidtaed Data'!$F6126)</f>
        <v>2021</v>
      </c>
    </row>
    <row r="4883" spans="1:20" x14ac:dyDescent="0.3">
      <c r="A4883" s="9" t="s">
        <v>5907</v>
      </c>
      <c r="B4883" s="9" t="s">
        <v>360</v>
      </c>
      <c r="C4883" s="9" t="s">
        <v>34</v>
      </c>
      <c r="D4883" s="9" t="s">
        <v>22</v>
      </c>
      <c r="E4883" s="9" t="s">
        <v>2337</v>
      </c>
      <c r="F4883" s="10">
        <v>44190</v>
      </c>
      <c r="G4883" s="10" t="str">
        <f>VLOOKUP(Table3[[#This Row],[Product ID]],[1]Products!$A:$G,2,0)</f>
        <v>Product 59</v>
      </c>
      <c r="H4883" s="22">
        <v>1</v>
      </c>
      <c r="I4883" s="9">
        <f>VLOOKUP('Consolidtaed Data'!$B6597,[1]Products!$A:$G,4,0)</f>
        <v>1022</v>
      </c>
      <c r="J4883" s="9">
        <f>VLOOKUP('Consolidtaed Data'!$B6597,[1]Products!$A:$G,3,0)</f>
        <v>818</v>
      </c>
      <c r="K4883" s="9">
        <f>'Consolidtaed Data'!$J6597*'Consolidtaed Data'!$H6597</f>
        <v>1363</v>
      </c>
      <c r="L4883" s="9">
        <f>'Consolidtaed Data'!$I6597*'Consolidtaed Data'!$H6597</f>
        <v>1725</v>
      </c>
      <c r="M4883" s="9">
        <f>'Consolidtaed Data'!$L6597-'Consolidtaed Data'!$K6597</f>
        <v>322</v>
      </c>
      <c r="N4883" s="9" t="str">
        <f>VLOOKUP('Consolidtaed Data'!$C6597,[1]Locations!$A:$O,2,0)</f>
        <v>Irvine</v>
      </c>
      <c r="O4883" s="9" t="str">
        <f>VLOOKUP('Consolidtaed Data'!$D6597,'[1]Sales People'!$A:$B,2,0)</f>
        <v>Brian Hansen</v>
      </c>
      <c r="P4883" s="9" t="str">
        <f>VLOOKUP('Consolidtaed Data'!$E6597,[1]Customers!$A:$B,2,0)</f>
        <v>Anthony Banks</v>
      </c>
      <c r="Q4883" s="11">
        <f>WEEKDAY('Consolidtaed Data'!$F6597)</f>
        <v>2</v>
      </c>
      <c r="R4883" s="9">
        <f>MONTH('Consolidtaed Data'!$F6597)</f>
        <v>5</v>
      </c>
      <c r="S4883" s="9" t="str">
        <f>TEXT(Table3[[#This Row],[Purchase Date]],"MMMM")</f>
        <v>December</v>
      </c>
      <c r="T4883" s="9">
        <f>YEAR('Consolidtaed Data'!$F6597)</f>
        <v>2021</v>
      </c>
    </row>
    <row r="4884" spans="1:20" x14ac:dyDescent="0.3">
      <c r="A4884" s="9" t="s">
        <v>5908</v>
      </c>
      <c r="B4884" s="9" t="s">
        <v>653</v>
      </c>
      <c r="C4884" s="9" t="s">
        <v>186</v>
      </c>
      <c r="D4884" s="9" t="s">
        <v>123</v>
      </c>
      <c r="E4884" s="9" t="s">
        <v>508</v>
      </c>
      <c r="F4884" s="10">
        <v>44190</v>
      </c>
      <c r="G4884" s="10" t="str">
        <f>VLOOKUP(Table3[[#This Row],[Product ID]],[1]Products!$A:$G,2,0)</f>
        <v>Product 74</v>
      </c>
      <c r="H4884" s="22">
        <v>2</v>
      </c>
      <c r="I4884" s="9">
        <f>VLOOKUP('Consolidtaed Data'!$B6870,[1]Products!$A:$G,4,0)</f>
        <v>2241</v>
      </c>
      <c r="J4884" s="9">
        <f>VLOOKUP('Consolidtaed Data'!$B6870,[1]Products!$A:$G,3,0)</f>
        <v>1367</v>
      </c>
      <c r="K4884" s="9">
        <f>'Consolidtaed Data'!$J6870*'Consolidtaed Data'!$H6870</f>
        <v>435</v>
      </c>
      <c r="L4884" s="9">
        <f>'Consolidtaed Data'!$I6870*'Consolidtaed Data'!$H6870</f>
        <v>530</v>
      </c>
      <c r="M4884" s="9">
        <f>'Consolidtaed Data'!$L6870-'Consolidtaed Data'!$K6870</f>
        <v>248</v>
      </c>
      <c r="N4884" s="9" t="str">
        <f>VLOOKUP('Consolidtaed Data'!$C6870,[1]Locations!$A:$O,2,0)</f>
        <v>Concord</v>
      </c>
      <c r="O4884" s="9" t="str">
        <f>VLOOKUP('Consolidtaed Data'!$D6870,'[1]Sales People'!$A:$B,2,0)</f>
        <v>Ronald Reed</v>
      </c>
      <c r="P4884" s="9" t="str">
        <f>VLOOKUP('Consolidtaed Data'!$E6870,[1]Customers!$A:$B,2,0)</f>
        <v>Ralph Olson</v>
      </c>
      <c r="Q4884" s="11">
        <f>WEEKDAY('Consolidtaed Data'!$F6870)</f>
        <v>2</v>
      </c>
      <c r="R4884" s="9">
        <f>MONTH('Consolidtaed Data'!$F6870)</f>
        <v>6</v>
      </c>
      <c r="S4884" s="9" t="str">
        <f>TEXT(Table3[[#This Row],[Purchase Date]],"MMMM")</f>
        <v>December</v>
      </c>
      <c r="T4884" s="9">
        <f>YEAR('Consolidtaed Data'!$F6870)</f>
        <v>2021</v>
      </c>
    </row>
    <row r="4885" spans="1:20" x14ac:dyDescent="0.3">
      <c r="A4885" s="9" t="s">
        <v>5909</v>
      </c>
      <c r="B4885" s="9" t="s">
        <v>62</v>
      </c>
      <c r="C4885" s="9" t="s">
        <v>405</v>
      </c>
      <c r="D4885" s="9" t="s">
        <v>46</v>
      </c>
      <c r="E4885" s="9" t="s">
        <v>1035</v>
      </c>
      <c r="F4885" s="10">
        <v>44190</v>
      </c>
      <c r="G4885" s="10" t="str">
        <f>VLOOKUP(Table3[[#This Row],[Product ID]],[1]Products!$A:$G,2,0)</f>
        <v>Product 17</v>
      </c>
      <c r="H4885" s="22">
        <v>2</v>
      </c>
      <c r="I4885" s="9">
        <f>VLOOKUP('Consolidtaed Data'!$B6904,[1]Products!$A:$G,4,0)</f>
        <v>1887</v>
      </c>
      <c r="J4885" s="9">
        <f>VLOOKUP('Consolidtaed Data'!$B6904,[1]Products!$A:$G,3,0)</f>
        <v>1378</v>
      </c>
      <c r="K4885" s="9">
        <f>'Consolidtaed Data'!$J6904*'Consolidtaed Data'!$H6904</f>
        <v>2610</v>
      </c>
      <c r="L4885" s="9">
        <f>'Consolidtaed Data'!$I6904*'Consolidtaed Data'!$H6904</f>
        <v>3624</v>
      </c>
      <c r="M4885" s="9">
        <f>'Consolidtaed Data'!$L6904-'Consolidtaed Data'!$K6904</f>
        <v>204</v>
      </c>
      <c r="N4885" s="9" t="str">
        <f>VLOOKUP('Consolidtaed Data'!$C6904,[1]Locations!$A:$O,2,0)</f>
        <v>Roseville</v>
      </c>
      <c r="O4885" s="9" t="str">
        <f>VLOOKUP('Consolidtaed Data'!$D6904,'[1]Sales People'!$A:$B,2,0)</f>
        <v>Brian Thomas</v>
      </c>
      <c r="P4885" s="9" t="str">
        <f>VLOOKUP('Consolidtaed Data'!$E6904,[1]Customers!$A:$B,2,0)</f>
        <v>Keith Campbell</v>
      </c>
      <c r="Q4885" s="11">
        <f>WEEKDAY('Consolidtaed Data'!$F6904)</f>
        <v>5</v>
      </c>
      <c r="R4885" s="9">
        <f>MONTH('Consolidtaed Data'!$F6904)</f>
        <v>6</v>
      </c>
      <c r="S4885" s="9" t="str">
        <f>TEXT(Table3[[#This Row],[Purchase Date]],"MMMM")</f>
        <v>December</v>
      </c>
      <c r="T4885" s="9">
        <f>YEAR('Consolidtaed Data'!$F6904)</f>
        <v>2021</v>
      </c>
    </row>
    <row r="4886" spans="1:20" x14ac:dyDescent="0.3">
      <c r="A4886" s="9" t="s">
        <v>5910</v>
      </c>
      <c r="B4886" s="9" t="s">
        <v>7</v>
      </c>
      <c r="C4886" s="9" t="s">
        <v>165</v>
      </c>
      <c r="D4886" s="9" t="s">
        <v>131</v>
      </c>
      <c r="E4886" s="9" t="s">
        <v>2014</v>
      </c>
      <c r="F4886" s="10">
        <v>44190</v>
      </c>
      <c r="G4886" s="10" t="str">
        <f>VLOOKUP(Table3[[#This Row],[Product ID]],[1]Products!$A:$G,2,0)</f>
        <v>Product 77</v>
      </c>
      <c r="H4886" s="22">
        <v>4</v>
      </c>
      <c r="I4886" s="9">
        <f>VLOOKUP('Consolidtaed Data'!$B7114,[1]Products!$A:$G,4,0)</f>
        <v>112</v>
      </c>
      <c r="J4886" s="9">
        <f>VLOOKUP('Consolidtaed Data'!$B7114,[1]Products!$A:$G,3,0)</f>
        <v>90</v>
      </c>
      <c r="K4886" s="9">
        <f>'Consolidtaed Data'!$J7114*'Consolidtaed Data'!$H7114</f>
        <v>1072</v>
      </c>
      <c r="L4886" s="9">
        <f>'Consolidtaed Data'!$I7114*'Consolidtaed Data'!$H7114</f>
        <v>1600</v>
      </c>
      <c r="M4886" s="9">
        <f>'Consolidtaed Data'!$L7114-'Consolidtaed Data'!$K7114</f>
        <v>895</v>
      </c>
      <c r="N4886" s="9" t="str">
        <f>VLOOKUP('Consolidtaed Data'!$C7114,[1]Locations!$A:$O,2,0)</f>
        <v>Norwalk</v>
      </c>
      <c r="O4886" s="9" t="str">
        <f>VLOOKUP('Consolidtaed Data'!$D7114,'[1]Sales People'!$A:$B,2,0)</f>
        <v>Sean Miller</v>
      </c>
      <c r="P4886" s="9" t="str">
        <f>VLOOKUP('Consolidtaed Data'!$E7114,[1]Customers!$A:$B,2,0)</f>
        <v>Matthew Campbell</v>
      </c>
      <c r="Q4886" s="11">
        <f>WEEKDAY('Consolidtaed Data'!$F7114)</f>
        <v>6</v>
      </c>
      <c r="R4886" s="9">
        <f>MONTH('Consolidtaed Data'!$F7114)</f>
        <v>6</v>
      </c>
      <c r="S4886" s="9" t="str">
        <f>TEXT(Table3[[#This Row],[Purchase Date]],"MMMM")</f>
        <v>December</v>
      </c>
      <c r="T4886" s="9">
        <f>YEAR('Consolidtaed Data'!$F7114)</f>
        <v>2021</v>
      </c>
    </row>
    <row r="4887" spans="1:20" x14ac:dyDescent="0.3">
      <c r="A4887" s="9" t="s">
        <v>5911</v>
      </c>
      <c r="B4887" s="9" t="s">
        <v>248</v>
      </c>
      <c r="C4887" s="9" t="s">
        <v>245</v>
      </c>
      <c r="D4887" s="9" t="s">
        <v>9</v>
      </c>
      <c r="E4887" s="9" t="s">
        <v>1425</v>
      </c>
      <c r="F4887" s="10">
        <v>44190</v>
      </c>
      <c r="G4887" s="10" t="str">
        <f>VLOOKUP(Table3[[#This Row],[Product ID]],[1]Products!$A:$G,2,0)</f>
        <v>Product 97</v>
      </c>
      <c r="H4887" s="22">
        <v>3</v>
      </c>
      <c r="I4887" s="9">
        <f>VLOOKUP('Consolidtaed Data'!$B7443,[1]Products!$A:$G,4,0)</f>
        <v>951</v>
      </c>
      <c r="J4887" s="9">
        <f>VLOOKUP('Consolidtaed Data'!$B7443,[1]Products!$A:$G,3,0)</f>
        <v>504</v>
      </c>
      <c r="K4887" s="9">
        <f>'Consolidtaed Data'!$J7443*'Consolidtaed Data'!$H7443</f>
        <v>416</v>
      </c>
      <c r="L4887" s="9">
        <f>'Consolidtaed Data'!$I7443*'Consolidtaed Data'!$H7443</f>
        <v>603</v>
      </c>
      <c r="M4887" s="9">
        <f>'Consolidtaed Data'!$L7443-'Consolidtaed Data'!$K7443</f>
        <v>153</v>
      </c>
      <c r="N4887" s="9" t="str">
        <f>VLOOKUP('Consolidtaed Data'!$C7443,[1]Locations!$A:$O,2,0)</f>
        <v>Oxnard</v>
      </c>
      <c r="O4887" s="9" t="str">
        <f>VLOOKUP('Consolidtaed Data'!$D7443,'[1]Sales People'!$A:$B,2,0)</f>
        <v>Walter Cook</v>
      </c>
      <c r="P4887" s="9" t="str">
        <f>VLOOKUP('Consolidtaed Data'!$E7443,[1]Customers!$A:$B,2,0)</f>
        <v>Keith Jordan</v>
      </c>
      <c r="Q4887" s="11">
        <f>WEEKDAY('Consolidtaed Data'!$F7443)</f>
        <v>1</v>
      </c>
      <c r="R4887" s="9">
        <f>MONTH('Consolidtaed Data'!$F7443)</f>
        <v>7</v>
      </c>
      <c r="S4887" s="9" t="str">
        <f>TEXT(Table3[[#This Row],[Purchase Date]],"MMMM")</f>
        <v>December</v>
      </c>
      <c r="T4887" s="9">
        <f>YEAR('Consolidtaed Data'!$F7443)</f>
        <v>2021</v>
      </c>
    </row>
    <row r="4888" spans="1:20" x14ac:dyDescent="0.3">
      <c r="A4888" s="9" t="s">
        <v>5912</v>
      </c>
      <c r="B4888" s="9" t="s">
        <v>252</v>
      </c>
      <c r="C4888" s="9" t="s">
        <v>130</v>
      </c>
      <c r="D4888" s="9" t="s">
        <v>31</v>
      </c>
      <c r="E4888" s="9" t="s">
        <v>1157</v>
      </c>
      <c r="F4888" s="10">
        <v>44190</v>
      </c>
      <c r="G4888" s="10" t="str">
        <f>VLOOKUP(Table3[[#This Row],[Product ID]],[1]Products!$A:$G,2,0)</f>
        <v>Product 81</v>
      </c>
      <c r="H4888" s="22">
        <v>1</v>
      </c>
      <c r="I4888" s="9">
        <f>VLOOKUP('Consolidtaed Data'!$B7454,[1]Products!$A:$G,4,0)</f>
        <v>1353</v>
      </c>
      <c r="J4888" s="9">
        <f>VLOOKUP('Consolidtaed Data'!$B7454,[1]Products!$A:$G,3,0)</f>
        <v>947</v>
      </c>
      <c r="K4888" s="9">
        <f>'Consolidtaed Data'!$J7454*'Consolidtaed Data'!$H7454</f>
        <v>956</v>
      </c>
      <c r="L4888" s="9">
        <f>'Consolidtaed Data'!$I7454*'Consolidtaed Data'!$H7454</f>
        <v>1772</v>
      </c>
      <c r="M4888" s="9">
        <f>'Consolidtaed Data'!$L7454-'Consolidtaed Data'!$K7454</f>
        <v>384</v>
      </c>
      <c r="N4888" s="9" t="str">
        <f>VLOOKUP('Consolidtaed Data'!$C7454,[1]Locations!$A:$O,2,0)</f>
        <v>Carlsbad</v>
      </c>
      <c r="O4888" s="9" t="str">
        <f>VLOOKUP('Consolidtaed Data'!$D7454,'[1]Sales People'!$A:$B,2,0)</f>
        <v>Roger Robertson</v>
      </c>
      <c r="P4888" s="9" t="str">
        <f>VLOOKUP('Consolidtaed Data'!$E7454,[1]Customers!$A:$B,2,0)</f>
        <v>Larry Ray</v>
      </c>
      <c r="Q4888" s="11">
        <f>WEEKDAY('Consolidtaed Data'!$F7454)</f>
        <v>2</v>
      </c>
      <c r="R4888" s="9">
        <f>MONTH('Consolidtaed Data'!$F7454)</f>
        <v>7</v>
      </c>
      <c r="S4888" s="9" t="str">
        <f>TEXT(Table3[[#This Row],[Purchase Date]],"MMMM")</f>
        <v>December</v>
      </c>
      <c r="T4888" s="9">
        <f>YEAR('Consolidtaed Data'!$F7454)</f>
        <v>2021</v>
      </c>
    </row>
    <row r="4889" spans="1:20" x14ac:dyDescent="0.3">
      <c r="A4889" s="9" t="s">
        <v>5913</v>
      </c>
      <c r="B4889" s="9" t="s">
        <v>443</v>
      </c>
      <c r="C4889" s="9" t="s">
        <v>90</v>
      </c>
      <c r="D4889" s="9" t="s">
        <v>174</v>
      </c>
      <c r="E4889" s="9" t="s">
        <v>860</v>
      </c>
      <c r="F4889" s="10">
        <v>44190</v>
      </c>
      <c r="G4889" s="10" t="str">
        <f>VLOOKUP(Table3[[#This Row],[Product ID]],[1]Products!$A:$G,2,0)</f>
        <v>Product 61</v>
      </c>
      <c r="H4889" s="22">
        <v>3</v>
      </c>
      <c r="I4889" s="9">
        <f>VLOOKUP('Consolidtaed Data'!$B7773,[1]Products!$A:$G,4,0)</f>
        <v>871</v>
      </c>
      <c r="J4889" s="9">
        <f>VLOOKUP('Consolidtaed Data'!$B7773,[1]Products!$A:$G,3,0)</f>
        <v>540</v>
      </c>
      <c r="K4889" s="9">
        <f>'Consolidtaed Data'!$J7773*'Consolidtaed Data'!$H7773</f>
        <v>840</v>
      </c>
      <c r="L4889" s="9">
        <f>'Consolidtaed Data'!$I7773*'Consolidtaed Data'!$H7773</f>
        <v>1168</v>
      </c>
      <c r="M4889" s="9">
        <f>'Consolidtaed Data'!$L7773-'Consolidtaed Data'!$K7773</f>
        <v>2624</v>
      </c>
      <c r="N4889" s="9" t="str">
        <f>VLOOKUP('Consolidtaed Data'!$C7773,[1]Locations!$A:$O,2,0)</f>
        <v>San Bernardino</v>
      </c>
      <c r="O4889" s="9" t="str">
        <f>VLOOKUP('Consolidtaed Data'!$D7773,'[1]Sales People'!$A:$B,2,0)</f>
        <v>Howard Gardner</v>
      </c>
      <c r="P4889" s="9" t="str">
        <f>VLOOKUP('Consolidtaed Data'!$E7773,[1]Customers!$A:$B,2,0)</f>
        <v>Johnny Ward</v>
      </c>
      <c r="Q4889" s="11">
        <f>WEEKDAY('Consolidtaed Data'!$F7773)</f>
        <v>6</v>
      </c>
      <c r="R4889" s="9">
        <f>MONTH('Consolidtaed Data'!$F7773)</f>
        <v>8</v>
      </c>
      <c r="S4889" s="9" t="str">
        <f>TEXT(Table3[[#This Row],[Purchase Date]],"MMMM")</f>
        <v>December</v>
      </c>
      <c r="T4889" s="9">
        <f>YEAR('Consolidtaed Data'!$F7773)</f>
        <v>2021</v>
      </c>
    </row>
    <row r="4890" spans="1:20" x14ac:dyDescent="0.3">
      <c r="A4890" s="9" t="s">
        <v>5914</v>
      </c>
      <c r="B4890" s="9" t="s">
        <v>284</v>
      </c>
      <c r="C4890" s="9" t="s">
        <v>99</v>
      </c>
      <c r="D4890" s="9" t="s">
        <v>64</v>
      </c>
      <c r="E4890" s="9" t="s">
        <v>2088</v>
      </c>
      <c r="F4890" s="10">
        <v>44190</v>
      </c>
      <c r="G4890" s="10" t="str">
        <f>VLOOKUP(Table3[[#This Row],[Product ID]],[1]Products!$A:$G,2,0)</f>
        <v>Product 96</v>
      </c>
      <c r="H4890" s="22">
        <v>2</v>
      </c>
      <c r="I4890" s="9">
        <f>VLOOKUP('Consolidtaed Data'!$B7955,[1]Products!$A:$G,4,0)</f>
        <v>667</v>
      </c>
      <c r="J4890" s="9">
        <f>VLOOKUP('Consolidtaed Data'!$B7955,[1]Products!$A:$G,3,0)</f>
        <v>387</v>
      </c>
      <c r="K4890" s="9">
        <f>'Consolidtaed Data'!$J7955*'Consolidtaed Data'!$H7955</f>
        <v>840</v>
      </c>
      <c r="L4890" s="9">
        <f>'Consolidtaed Data'!$I7955*'Consolidtaed Data'!$H7955</f>
        <v>1168</v>
      </c>
      <c r="M4890" s="9">
        <f>'Consolidtaed Data'!$L7955-'Consolidtaed Data'!$K7955</f>
        <v>892</v>
      </c>
      <c r="N4890" s="9" t="str">
        <f>VLOOKUP('Consolidtaed Data'!$C7955,[1]Locations!$A:$O,2,0)</f>
        <v>Antioch</v>
      </c>
      <c r="O4890" s="9" t="str">
        <f>VLOOKUP('Consolidtaed Data'!$D7955,'[1]Sales People'!$A:$B,2,0)</f>
        <v>Roger Robertson</v>
      </c>
      <c r="P4890" s="9" t="str">
        <f>VLOOKUP('Consolidtaed Data'!$E7955,[1]Customers!$A:$B,2,0)</f>
        <v>Chris Hall</v>
      </c>
      <c r="Q4890" s="11">
        <f>WEEKDAY('Consolidtaed Data'!$F7955)</f>
        <v>7</v>
      </c>
      <c r="R4890" s="9">
        <f>MONTH('Consolidtaed Data'!$F7955)</f>
        <v>8</v>
      </c>
      <c r="S4890" s="9" t="str">
        <f>TEXT(Table3[[#This Row],[Purchase Date]],"MMMM")</f>
        <v>December</v>
      </c>
      <c r="T4890" s="9">
        <f>YEAR('Consolidtaed Data'!$F7955)</f>
        <v>2021</v>
      </c>
    </row>
    <row r="4891" spans="1:20" x14ac:dyDescent="0.3">
      <c r="A4891" s="9" t="s">
        <v>5915</v>
      </c>
      <c r="B4891" s="9" t="s">
        <v>373</v>
      </c>
      <c r="C4891" s="9" t="s">
        <v>245</v>
      </c>
      <c r="D4891" s="9" t="s">
        <v>105</v>
      </c>
      <c r="E4891" s="9" t="s">
        <v>1567</v>
      </c>
      <c r="F4891" s="10">
        <v>44190</v>
      </c>
      <c r="G4891" s="10" t="str">
        <f>VLOOKUP(Table3[[#This Row],[Product ID]],[1]Products!$A:$G,2,0)</f>
        <v>Product 66</v>
      </c>
      <c r="H4891" s="22">
        <v>4</v>
      </c>
      <c r="I4891" s="9">
        <f>VLOOKUP('Consolidtaed Data'!$B9191,[1]Products!$A:$G,4,0)</f>
        <v>1278</v>
      </c>
      <c r="J4891" s="9">
        <f>VLOOKUP('Consolidtaed Data'!$B9191,[1]Products!$A:$G,3,0)</f>
        <v>665</v>
      </c>
      <c r="K4891" s="9">
        <f>'Consolidtaed Data'!$J9191*'Consolidtaed Data'!$H9191</f>
        <v>435</v>
      </c>
      <c r="L4891" s="9">
        <f>'Consolidtaed Data'!$I9191*'Consolidtaed Data'!$H9191</f>
        <v>530</v>
      </c>
      <c r="M4891" s="9">
        <f>'Consolidtaed Data'!$L9191-'Consolidtaed Data'!$K9191</f>
        <v>714</v>
      </c>
      <c r="N4891" s="9" t="str">
        <f>VLOOKUP('Consolidtaed Data'!$C9191,[1]Locations!$A:$O,2,0)</f>
        <v>San Bernardino</v>
      </c>
      <c r="O4891" s="9" t="str">
        <f>VLOOKUP('Consolidtaed Data'!$D9191,'[1]Sales People'!$A:$B,2,0)</f>
        <v>Robert Reed</v>
      </c>
      <c r="P4891" s="9" t="str">
        <f>VLOOKUP('Consolidtaed Data'!$E9191,[1]Customers!$A:$B,2,0)</f>
        <v>Phillip Tucker</v>
      </c>
      <c r="Q4891" s="11">
        <f>WEEKDAY('Consolidtaed Data'!$F9191)</f>
        <v>6</v>
      </c>
      <c r="R4891" s="9">
        <f>MONTH('Consolidtaed Data'!$F9191)</f>
        <v>11</v>
      </c>
      <c r="S4891" s="9" t="str">
        <f>TEXT(Table3[[#This Row],[Purchase Date]],"MMMM")</f>
        <v>December</v>
      </c>
      <c r="T4891" s="9">
        <f>YEAR('Consolidtaed Data'!$F9191)</f>
        <v>2021</v>
      </c>
    </row>
    <row r="4892" spans="1:20" x14ac:dyDescent="0.3">
      <c r="A4892" s="9" t="s">
        <v>5916</v>
      </c>
      <c r="B4892" s="9" t="s">
        <v>136</v>
      </c>
      <c r="C4892" s="9" t="s">
        <v>325</v>
      </c>
      <c r="D4892" s="9" t="s">
        <v>143</v>
      </c>
      <c r="E4892" s="9" t="s">
        <v>1624</v>
      </c>
      <c r="F4892" s="10">
        <v>44190</v>
      </c>
      <c r="G4892" s="10" t="str">
        <f>VLOOKUP(Table3[[#This Row],[Product ID]],[1]Products!$A:$G,2,0)</f>
        <v>Product 2</v>
      </c>
      <c r="H4892" s="22">
        <v>1</v>
      </c>
      <c r="I4892" s="9">
        <f>VLOOKUP('Consolidtaed Data'!$B9290,[1]Products!$A:$G,4,0)</f>
        <v>1899</v>
      </c>
      <c r="J4892" s="9">
        <f>VLOOKUP('Consolidtaed Data'!$B9290,[1]Products!$A:$G,3,0)</f>
        <v>1044</v>
      </c>
      <c r="K4892" s="9">
        <f>'Consolidtaed Data'!$J9290*'Consolidtaed Data'!$H9290</f>
        <v>1223</v>
      </c>
      <c r="L4892" s="9">
        <f>'Consolidtaed Data'!$I9290*'Consolidtaed Data'!$H9290</f>
        <v>2005</v>
      </c>
      <c r="M4892" s="9">
        <f>'Consolidtaed Data'!$L9290-'Consolidtaed Data'!$K9290</f>
        <v>689</v>
      </c>
      <c r="N4892" s="9" t="str">
        <f>VLOOKUP('Consolidtaed Data'!$C9290,[1]Locations!$A:$O,2,0)</f>
        <v>Vista</v>
      </c>
      <c r="O4892" s="9" t="str">
        <f>VLOOKUP('Consolidtaed Data'!$D9290,'[1]Sales People'!$A:$B,2,0)</f>
        <v>Ronald Reed</v>
      </c>
      <c r="P4892" s="9" t="str">
        <f>VLOOKUP('Consolidtaed Data'!$E9290,[1]Customers!$A:$B,2,0)</f>
        <v>Bobby Murray</v>
      </c>
      <c r="Q4892" s="11">
        <f>WEEKDAY('Consolidtaed Data'!$F9290)</f>
        <v>6</v>
      </c>
      <c r="R4892" s="9">
        <f>MONTH('Consolidtaed Data'!$F9290)</f>
        <v>12</v>
      </c>
      <c r="S4892" s="9" t="str">
        <f>TEXT(Table3[[#This Row],[Purchase Date]],"MMMM")</f>
        <v>December</v>
      </c>
      <c r="T4892" s="9">
        <f>YEAR('Consolidtaed Data'!$F9290)</f>
        <v>2021</v>
      </c>
    </row>
    <row r="4893" spans="1:20" x14ac:dyDescent="0.3">
      <c r="A4893" s="9" t="s">
        <v>5917</v>
      </c>
      <c r="B4893" s="9" t="s">
        <v>580</v>
      </c>
      <c r="C4893" s="9" t="s">
        <v>8</v>
      </c>
      <c r="D4893" s="9" t="s">
        <v>83</v>
      </c>
      <c r="E4893" s="9" t="s">
        <v>521</v>
      </c>
      <c r="F4893" s="10">
        <v>44191</v>
      </c>
      <c r="G4893" s="10" t="str">
        <f>VLOOKUP(Table3[[#This Row],[Product ID]],[1]Products!$A:$G,2,0)</f>
        <v>Product 1</v>
      </c>
      <c r="H4893" s="22">
        <v>3</v>
      </c>
      <c r="I4893" s="9">
        <f>VLOOKUP('Consolidtaed Data'!$B5697,[1]Products!$A:$G,4,0)</f>
        <v>458</v>
      </c>
      <c r="J4893" s="9">
        <f>VLOOKUP('Consolidtaed Data'!$B5697,[1]Products!$A:$G,3,0)</f>
        <v>376</v>
      </c>
      <c r="K4893" s="9">
        <f>'Consolidtaed Data'!$J5697*'Consolidtaed Data'!$H5697</f>
        <v>2734</v>
      </c>
      <c r="L4893" s="9">
        <f>'Consolidtaed Data'!$I5697*'Consolidtaed Data'!$H5697</f>
        <v>4482</v>
      </c>
      <c r="M4893" s="9">
        <f>'Consolidtaed Data'!$L5697-'Consolidtaed Data'!$K5697</f>
        <v>651</v>
      </c>
      <c r="N4893" s="9" t="str">
        <f>VLOOKUP('Consolidtaed Data'!$C5697,[1]Locations!$A:$O,2,0)</f>
        <v>Clovis</v>
      </c>
      <c r="O4893" s="9" t="str">
        <f>VLOOKUP('Consolidtaed Data'!$D5697,'[1]Sales People'!$A:$B,2,0)</f>
        <v>Bobby Russell</v>
      </c>
      <c r="P4893" s="9" t="str">
        <f>VLOOKUP('Consolidtaed Data'!$E5697,[1]Customers!$A:$B,2,0)</f>
        <v>Richard Carr</v>
      </c>
      <c r="Q4893" s="11">
        <f>WEEKDAY('Consolidtaed Data'!$F5697)</f>
        <v>5</v>
      </c>
      <c r="R4893" s="9">
        <f>MONTH('Consolidtaed Data'!$F5697)</f>
        <v>2</v>
      </c>
      <c r="S4893" s="9" t="str">
        <f>TEXT(Table3[[#This Row],[Purchase Date]],"MMMM")</f>
        <v>December</v>
      </c>
      <c r="T4893" s="9">
        <f>YEAR('Consolidtaed Data'!$F5697)</f>
        <v>2021</v>
      </c>
    </row>
    <row r="4894" spans="1:20" x14ac:dyDescent="0.3">
      <c r="A4894" s="9" t="s">
        <v>5918</v>
      </c>
      <c r="B4894" s="9" t="s">
        <v>369</v>
      </c>
      <c r="C4894" s="9" t="s">
        <v>45</v>
      </c>
      <c r="D4894" s="9" t="s">
        <v>35</v>
      </c>
      <c r="E4894" s="9" t="s">
        <v>1103</v>
      </c>
      <c r="F4894" s="10">
        <v>44191</v>
      </c>
      <c r="G4894" s="10" t="str">
        <f>VLOOKUP(Table3[[#This Row],[Product ID]],[1]Products!$A:$G,2,0)</f>
        <v>Product 8</v>
      </c>
      <c r="H4894" s="22">
        <v>1</v>
      </c>
      <c r="I4894" s="9">
        <f>VLOOKUP('Consolidtaed Data'!$B6326,[1]Products!$A:$G,4,0)</f>
        <v>1178</v>
      </c>
      <c r="J4894" s="9">
        <f>VLOOKUP('Consolidtaed Data'!$B6326,[1]Products!$A:$G,3,0)</f>
        <v>683</v>
      </c>
      <c r="K4894" s="9">
        <f>'Consolidtaed Data'!$J6326*'Consolidtaed Data'!$H6326</f>
        <v>435</v>
      </c>
      <c r="L4894" s="9">
        <f>'Consolidtaed Data'!$I6326*'Consolidtaed Data'!$H6326</f>
        <v>530</v>
      </c>
      <c r="M4894" s="9">
        <f>'Consolidtaed Data'!$L6326-'Consolidtaed Data'!$K6326</f>
        <v>51</v>
      </c>
      <c r="N4894" s="9" t="str">
        <f>VLOOKUP('Consolidtaed Data'!$C6326,[1]Locations!$A:$O,2,0)</f>
        <v>Palmdale</v>
      </c>
      <c r="O4894" s="9" t="str">
        <f>VLOOKUP('Consolidtaed Data'!$D6326,'[1]Sales People'!$A:$B,2,0)</f>
        <v>Walter Cook</v>
      </c>
      <c r="P4894" s="9" t="str">
        <f>VLOOKUP('Consolidtaed Data'!$E6326,[1]Customers!$A:$B,2,0)</f>
        <v>Jose Wright</v>
      </c>
      <c r="Q4894" s="11">
        <f>WEEKDAY('Consolidtaed Data'!$F6326)</f>
        <v>7</v>
      </c>
      <c r="R4894" s="9">
        <f>MONTH('Consolidtaed Data'!$F6326)</f>
        <v>4</v>
      </c>
      <c r="S4894" s="9" t="str">
        <f>TEXT(Table3[[#This Row],[Purchase Date]],"MMMM")</f>
        <v>December</v>
      </c>
      <c r="T4894" s="9">
        <f>YEAR('Consolidtaed Data'!$F6326)</f>
        <v>2021</v>
      </c>
    </row>
    <row r="4895" spans="1:20" x14ac:dyDescent="0.3">
      <c r="A4895" s="9" t="s">
        <v>5919</v>
      </c>
      <c r="B4895" s="9" t="s">
        <v>24</v>
      </c>
      <c r="C4895" s="9" t="s">
        <v>472</v>
      </c>
      <c r="D4895" s="9" t="s">
        <v>153</v>
      </c>
      <c r="E4895" s="9" t="s">
        <v>1809</v>
      </c>
      <c r="F4895" s="10">
        <v>44191</v>
      </c>
      <c r="G4895" s="10" t="str">
        <f>VLOOKUP(Table3[[#This Row],[Product ID]],[1]Products!$A:$G,2,0)</f>
        <v>Product 6</v>
      </c>
      <c r="H4895" s="22">
        <v>1</v>
      </c>
      <c r="I4895" s="9">
        <f>VLOOKUP('Consolidtaed Data'!$B6372,[1]Products!$A:$G,4,0)</f>
        <v>1566</v>
      </c>
      <c r="J4895" s="9">
        <f>VLOOKUP('Consolidtaed Data'!$B6372,[1]Products!$A:$G,3,0)</f>
        <v>1190</v>
      </c>
      <c r="K4895" s="9">
        <f>'Consolidtaed Data'!$J6372*'Consolidtaed Data'!$H6372</f>
        <v>2582</v>
      </c>
      <c r="L4895" s="9">
        <f>'Consolidtaed Data'!$I6372*'Consolidtaed Data'!$H6372</f>
        <v>4782</v>
      </c>
      <c r="M4895" s="9">
        <f>'Consolidtaed Data'!$L6372-'Consolidtaed Data'!$K6372</f>
        <v>892</v>
      </c>
      <c r="N4895" s="9" t="str">
        <f>VLOOKUP('Consolidtaed Data'!$C6372,[1]Locations!$A:$O,2,0)</f>
        <v>Roseville</v>
      </c>
      <c r="O4895" s="9" t="str">
        <f>VLOOKUP('Consolidtaed Data'!$D6372,'[1]Sales People'!$A:$B,2,0)</f>
        <v>Fred Robertson</v>
      </c>
      <c r="P4895" s="9" t="str">
        <f>VLOOKUP('Consolidtaed Data'!$E6372,[1]Customers!$A:$B,2,0)</f>
        <v>Kenneth Marshall</v>
      </c>
      <c r="Q4895" s="11">
        <f>WEEKDAY('Consolidtaed Data'!$F6372)</f>
        <v>4</v>
      </c>
      <c r="R4895" s="9">
        <f>MONTH('Consolidtaed Data'!$F6372)</f>
        <v>4</v>
      </c>
      <c r="S4895" s="9" t="str">
        <f>TEXT(Table3[[#This Row],[Purchase Date]],"MMMM")</f>
        <v>December</v>
      </c>
      <c r="T4895" s="9">
        <f>YEAR('Consolidtaed Data'!$F6372)</f>
        <v>2021</v>
      </c>
    </row>
    <row r="4896" spans="1:20" x14ac:dyDescent="0.3">
      <c r="A4896" s="9" t="s">
        <v>5920</v>
      </c>
      <c r="B4896" s="9" t="s">
        <v>712</v>
      </c>
      <c r="C4896" s="9" t="s">
        <v>522</v>
      </c>
      <c r="D4896" s="9" t="s">
        <v>246</v>
      </c>
      <c r="E4896" s="9" t="s">
        <v>611</v>
      </c>
      <c r="F4896" s="10">
        <v>44191</v>
      </c>
      <c r="G4896" s="10" t="str">
        <f>VLOOKUP(Table3[[#This Row],[Product ID]],[1]Products!$A:$G,2,0)</f>
        <v>Product 32</v>
      </c>
      <c r="H4896" s="22">
        <v>1</v>
      </c>
      <c r="I4896" s="9">
        <f>VLOOKUP('Consolidtaed Data'!$B6678,[1]Products!$A:$G,4,0)</f>
        <v>913</v>
      </c>
      <c r="J4896" s="9">
        <f>VLOOKUP('Consolidtaed Data'!$B6678,[1]Products!$A:$G,3,0)</f>
        <v>584</v>
      </c>
      <c r="K4896" s="9">
        <f>'Consolidtaed Data'!$J6678*'Consolidtaed Data'!$H6678</f>
        <v>1800</v>
      </c>
      <c r="L4896" s="9">
        <f>'Consolidtaed Data'!$I6678*'Consolidtaed Data'!$H6678</f>
        <v>3000</v>
      </c>
      <c r="M4896" s="9">
        <f>'Consolidtaed Data'!$L6678-'Consolidtaed Data'!$K6678</f>
        <v>285</v>
      </c>
      <c r="N4896" s="9" t="str">
        <f>VLOOKUP('Consolidtaed Data'!$C6678,[1]Locations!$A:$O,2,0)</f>
        <v>Glendale</v>
      </c>
      <c r="O4896" s="9" t="str">
        <f>VLOOKUP('Consolidtaed Data'!$D6678,'[1]Sales People'!$A:$B,2,0)</f>
        <v>Brian Hansen</v>
      </c>
      <c r="P4896" s="9" t="str">
        <f>VLOOKUP('Consolidtaed Data'!$E6678,[1]Customers!$A:$B,2,0)</f>
        <v>Anthony Torres</v>
      </c>
      <c r="Q4896" s="11">
        <f>WEEKDAY('Consolidtaed Data'!$F6678)</f>
        <v>1</v>
      </c>
      <c r="R4896" s="9">
        <f>MONTH('Consolidtaed Data'!$F6678)</f>
        <v>5</v>
      </c>
      <c r="S4896" s="9" t="str">
        <f>TEXT(Table3[[#This Row],[Purchase Date]],"MMMM")</f>
        <v>December</v>
      </c>
      <c r="T4896" s="9">
        <f>YEAR('Consolidtaed Data'!$F6678)</f>
        <v>2021</v>
      </c>
    </row>
    <row r="4897" spans="1:20" x14ac:dyDescent="0.3">
      <c r="A4897" s="9" t="s">
        <v>5921</v>
      </c>
      <c r="B4897" s="9" t="s">
        <v>582</v>
      </c>
      <c r="C4897" s="9" t="s">
        <v>72</v>
      </c>
      <c r="D4897" s="9" t="s">
        <v>149</v>
      </c>
      <c r="E4897" s="9" t="s">
        <v>1798</v>
      </c>
      <c r="F4897" s="10">
        <v>44191</v>
      </c>
      <c r="G4897" s="10" t="str">
        <f>VLOOKUP(Table3[[#This Row],[Product ID]],[1]Products!$A:$G,2,0)</f>
        <v>Product 58</v>
      </c>
      <c r="H4897" s="22">
        <v>1</v>
      </c>
      <c r="I4897" s="9">
        <f>VLOOKUP('Consolidtaed Data'!$B6998,[1]Products!$A:$G,4,0)</f>
        <v>217</v>
      </c>
      <c r="J4897" s="9">
        <f>VLOOKUP('Consolidtaed Data'!$B6998,[1]Products!$A:$G,3,0)</f>
        <v>171</v>
      </c>
      <c r="K4897" s="9">
        <f>'Consolidtaed Data'!$J6998*'Consolidtaed Data'!$H6998</f>
        <v>2380</v>
      </c>
      <c r="L4897" s="9">
        <f>'Consolidtaed Data'!$I6998*'Consolidtaed Data'!$H6998</f>
        <v>3132</v>
      </c>
      <c r="M4897" s="9">
        <f>'Consolidtaed Data'!$L6998-'Consolidtaed Data'!$K6998</f>
        <v>34</v>
      </c>
      <c r="N4897" s="9" t="str">
        <f>VLOOKUP('Consolidtaed Data'!$C6998,[1]Locations!$A:$O,2,0)</f>
        <v>San Bernardino</v>
      </c>
      <c r="O4897" s="9" t="str">
        <f>VLOOKUP('Consolidtaed Data'!$D6998,'[1]Sales People'!$A:$B,2,0)</f>
        <v>Fred Robertson</v>
      </c>
      <c r="P4897" s="9" t="str">
        <f>VLOOKUP('Consolidtaed Data'!$E6998,[1]Customers!$A:$B,2,0)</f>
        <v>Keith Griffin</v>
      </c>
      <c r="Q4897" s="11">
        <f>WEEKDAY('Consolidtaed Data'!$F6998)</f>
        <v>5</v>
      </c>
      <c r="R4897" s="9">
        <f>MONTH('Consolidtaed Data'!$F6998)</f>
        <v>6</v>
      </c>
      <c r="S4897" s="9" t="str">
        <f>TEXT(Table3[[#This Row],[Purchase Date]],"MMMM")</f>
        <v>December</v>
      </c>
      <c r="T4897" s="9">
        <f>YEAR('Consolidtaed Data'!$F6998)</f>
        <v>2021</v>
      </c>
    </row>
    <row r="4898" spans="1:20" x14ac:dyDescent="0.3">
      <c r="A4898" s="9" t="s">
        <v>5922</v>
      </c>
      <c r="B4898" s="9" t="s">
        <v>360</v>
      </c>
      <c r="C4898" s="9" t="s">
        <v>152</v>
      </c>
      <c r="D4898" s="9" t="s">
        <v>13</v>
      </c>
      <c r="E4898" s="9" t="s">
        <v>221</v>
      </c>
      <c r="F4898" s="10">
        <v>44191</v>
      </c>
      <c r="G4898" s="10" t="str">
        <f>VLOOKUP(Table3[[#This Row],[Product ID]],[1]Products!$A:$G,2,0)</f>
        <v>Product 59</v>
      </c>
      <c r="H4898" s="22">
        <v>1</v>
      </c>
      <c r="I4898" s="9">
        <f>VLOOKUP('Consolidtaed Data'!$B7173,[1]Products!$A:$G,4,0)</f>
        <v>1077</v>
      </c>
      <c r="J4898" s="9">
        <f>VLOOKUP('Consolidtaed Data'!$B7173,[1]Products!$A:$G,3,0)</f>
        <v>732</v>
      </c>
      <c r="K4898" s="9">
        <f>'Consolidtaed Data'!$J7173*'Consolidtaed Data'!$H7173</f>
        <v>562</v>
      </c>
      <c r="L4898" s="9">
        <f>'Consolidtaed Data'!$I7173*'Consolidtaed Data'!$H7173</f>
        <v>826</v>
      </c>
      <c r="M4898" s="9">
        <f>'Consolidtaed Data'!$L7173-'Consolidtaed Data'!$K7173</f>
        <v>137</v>
      </c>
      <c r="N4898" s="9" t="str">
        <f>VLOOKUP('Consolidtaed Data'!$C7173,[1]Locations!$A:$O,2,0)</f>
        <v>Visalia</v>
      </c>
      <c r="O4898" s="9" t="str">
        <f>VLOOKUP('Consolidtaed Data'!$D7173,'[1]Sales People'!$A:$B,2,0)</f>
        <v>Brian Davis</v>
      </c>
      <c r="P4898" s="9" t="str">
        <f>VLOOKUP('Consolidtaed Data'!$E7173,[1]Customers!$A:$B,2,0)</f>
        <v>Wayne Ortiz</v>
      </c>
      <c r="Q4898" s="11">
        <f>WEEKDAY('Consolidtaed Data'!$F7173)</f>
        <v>3</v>
      </c>
      <c r="R4898" s="9">
        <f>MONTH('Consolidtaed Data'!$F7173)</f>
        <v>6</v>
      </c>
      <c r="S4898" s="9" t="str">
        <f>TEXT(Table3[[#This Row],[Purchase Date]],"MMMM")</f>
        <v>December</v>
      </c>
      <c r="T4898" s="9">
        <f>YEAR('Consolidtaed Data'!$F7173)</f>
        <v>2021</v>
      </c>
    </row>
    <row r="4899" spans="1:20" x14ac:dyDescent="0.3">
      <c r="A4899" s="9" t="s">
        <v>5923</v>
      </c>
      <c r="B4899" s="9" t="s">
        <v>418</v>
      </c>
      <c r="C4899" s="9" t="s">
        <v>165</v>
      </c>
      <c r="D4899" s="9" t="s">
        <v>206</v>
      </c>
      <c r="E4899" s="9" t="s">
        <v>718</v>
      </c>
      <c r="F4899" s="10">
        <v>44191</v>
      </c>
      <c r="G4899" s="10" t="str">
        <f>VLOOKUP(Table3[[#This Row],[Product ID]],[1]Products!$A:$G,2,0)</f>
        <v>Product 82</v>
      </c>
      <c r="H4899" s="22">
        <v>3</v>
      </c>
      <c r="I4899" s="9">
        <f>VLOOKUP('Consolidtaed Data'!$B7659,[1]Products!$A:$G,4,0)</f>
        <v>203</v>
      </c>
      <c r="J4899" s="9">
        <f>VLOOKUP('Consolidtaed Data'!$B7659,[1]Products!$A:$G,3,0)</f>
        <v>154</v>
      </c>
      <c r="K4899" s="9">
        <f>'Consolidtaed Data'!$J7659*'Consolidtaed Data'!$H7659</f>
        <v>984</v>
      </c>
      <c r="L4899" s="9">
        <f>'Consolidtaed Data'!$I7659*'Consolidtaed Data'!$H7659</f>
        <v>1367</v>
      </c>
      <c r="M4899" s="9">
        <f>'Consolidtaed Data'!$L7659-'Consolidtaed Data'!$K7659</f>
        <v>1224</v>
      </c>
      <c r="N4899" s="9" t="str">
        <f>VLOOKUP('Consolidtaed Data'!$C7659,[1]Locations!$A:$O,2,0)</f>
        <v>Antioch</v>
      </c>
      <c r="O4899" s="9" t="str">
        <f>VLOOKUP('Consolidtaed Data'!$D7659,'[1]Sales People'!$A:$B,2,0)</f>
        <v>Jeremy Mendoza</v>
      </c>
      <c r="P4899" s="9" t="str">
        <f>VLOOKUP('Consolidtaed Data'!$E7659,[1]Customers!$A:$B,2,0)</f>
        <v>Eric Bradley</v>
      </c>
      <c r="Q4899" s="11">
        <f>WEEKDAY('Consolidtaed Data'!$F7659)</f>
        <v>4</v>
      </c>
      <c r="R4899" s="9">
        <f>MONTH('Consolidtaed Data'!$F7659)</f>
        <v>8</v>
      </c>
      <c r="S4899" s="9" t="str">
        <f>TEXT(Table3[[#This Row],[Purchase Date]],"MMMM")</f>
        <v>December</v>
      </c>
      <c r="T4899" s="9">
        <f>YEAR('Consolidtaed Data'!$F7659)</f>
        <v>2021</v>
      </c>
    </row>
    <row r="4900" spans="1:20" x14ac:dyDescent="0.3">
      <c r="A4900" s="9" t="s">
        <v>5924</v>
      </c>
      <c r="B4900" s="9" t="s">
        <v>252</v>
      </c>
      <c r="C4900" s="9" t="s">
        <v>169</v>
      </c>
      <c r="D4900" s="9" t="s">
        <v>105</v>
      </c>
      <c r="E4900" s="9" t="s">
        <v>3080</v>
      </c>
      <c r="F4900" s="10">
        <v>44191</v>
      </c>
      <c r="G4900" s="10" t="str">
        <f>VLOOKUP(Table3[[#This Row],[Product ID]],[1]Products!$A:$G,2,0)</f>
        <v>Product 81</v>
      </c>
      <c r="H4900" s="22">
        <v>1</v>
      </c>
      <c r="I4900" s="9">
        <f>VLOOKUP('Consolidtaed Data'!$B9606,[1]Products!$A:$G,4,0)</f>
        <v>1052</v>
      </c>
      <c r="J4900" s="9">
        <f>VLOOKUP('Consolidtaed Data'!$B9606,[1]Products!$A:$G,3,0)</f>
        <v>589</v>
      </c>
      <c r="K4900" s="9">
        <f>'Consolidtaed Data'!$J9606*'Consolidtaed Data'!$H9606</f>
        <v>1046</v>
      </c>
      <c r="L4900" s="9">
        <f>'Consolidtaed Data'!$I9606*'Consolidtaed Data'!$H9606</f>
        <v>1635</v>
      </c>
      <c r="M4900" s="9">
        <f>'Consolidtaed Data'!$L9606-'Consolidtaed Data'!$K9606</f>
        <v>64</v>
      </c>
      <c r="N4900" s="9" t="str">
        <f>VLOOKUP('Consolidtaed Data'!$C9606,[1]Locations!$A:$O,2,0)</f>
        <v>Palmdale</v>
      </c>
      <c r="O4900" s="9" t="str">
        <f>VLOOKUP('Consolidtaed Data'!$D9606,'[1]Sales People'!$A:$B,2,0)</f>
        <v>Ryan Butler</v>
      </c>
      <c r="P4900" s="9" t="str">
        <f>VLOOKUP('Consolidtaed Data'!$E9606,[1]Customers!$A:$B,2,0)</f>
        <v>Jerry Harvey</v>
      </c>
      <c r="Q4900" s="11">
        <f>WEEKDAY('Consolidtaed Data'!$F9606)</f>
        <v>1</v>
      </c>
      <c r="R4900" s="9">
        <f>MONTH('Consolidtaed Data'!$F9606)</f>
        <v>12</v>
      </c>
      <c r="S4900" s="9" t="str">
        <f>TEXT(Table3[[#This Row],[Purchase Date]],"MMMM")</f>
        <v>December</v>
      </c>
      <c r="T4900" s="9">
        <f>YEAR('Consolidtaed Data'!$F9606)</f>
        <v>2021</v>
      </c>
    </row>
    <row r="4901" spans="1:20" x14ac:dyDescent="0.3">
      <c r="A4901" s="9" t="s">
        <v>5925</v>
      </c>
      <c r="B4901" s="9" t="s">
        <v>216</v>
      </c>
      <c r="C4901" s="9" t="s">
        <v>423</v>
      </c>
      <c r="D4901" s="9" t="s">
        <v>229</v>
      </c>
      <c r="E4901" s="9" t="s">
        <v>608</v>
      </c>
      <c r="F4901" s="10">
        <v>44192</v>
      </c>
      <c r="G4901" s="10" t="str">
        <f>VLOOKUP(Table3[[#This Row],[Product ID]],[1]Products!$A:$G,2,0)</f>
        <v>Product 73</v>
      </c>
      <c r="H4901" s="22">
        <v>4</v>
      </c>
      <c r="I4901" s="9">
        <f>VLOOKUP('Consolidtaed Data'!$B4800,[1]Products!$A:$G,4,0)</f>
        <v>1862</v>
      </c>
      <c r="J4901" s="9">
        <f>VLOOKUP('Consolidtaed Data'!$B4800,[1]Products!$A:$G,3,0)</f>
        <v>1173</v>
      </c>
      <c r="K4901" s="9">
        <f>'Consolidtaed Data'!$J4800*'Consolidtaed Data'!$H4800</f>
        <v>4452</v>
      </c>
      <c r="L4901" s="9">
        <f>'Consolidtaed Data'!$I4800*'Consolidtaed Data'!$H4800</f>
        <v>6849</v>
      </c>
      <c r="M4901" s="9">
        <f>'Consolidtaed Data'!$L4800-'Consolidtaed Data'!$K4800</f>
        <v>274</v>
      </c>
      <c r="N4901" s="9" t="str">
        <f>VLOOKUP('Consolidtaed Data'!$C4800,[1]Locations!$A:$O,2,0)</f>
        <v>Downey</v>
      </c>
      <c r="O4901" s="9" t="str">
        <f>VLOOKUP('Consolidtaed Data'!$D4800,'[1]Sales People'!$A:$B,2,0)</f>
        <v>Joe Sims</v>
      </c>
      <c r="P4901" s="9" t="str">
        <f>VLOOKUP('Consolidtaed Data'!$E4800,[1]Customers!$A:$B,2,0)</f>
        <v>Jerry Green</v>
      </c>
      <c r="Q4901" s="11">
        <f>WEEKDAY('Consolidtaed Data'!$F4800)</f>
        <v>6</v>
      </c>
      <c r="R4901" s="9">
        <f>MONTH('Consolidtaed Data'!$F4800)</f>
        <v>12</v>
      </c>
      <c r="S4901" s="9" t="str">
        <f>TEXT(Table3[[#This Row],[Purchase Date]],"MMMM")</f>
        <v>December</v>
      </c>
      <c r="T4901" s="9">
        <f>YEAR('Consolidtaed Data'!$F4800)</f>
        <v>2020</v>
      </c>
    </row>
    <row r="4902" spans="1:20" x14ac:dyDescent="0.3">
      <c r="A4902" s="9" t="s">
        <v>5926</v>
      </c>
      <c r="B4902" s="9" t="s">
        <v>369</v>
      </c>
      <c r="C4902" s="9" t="s">
        <v>104</v>
      </c>
      <c r="D4902" s="9" t="s">
        <v>13</v>
      </c>
      <c r="E4902" s="9" t="s">
        <v>264</v>
      </c>
      <c r="F4902" s="10">
        <v>44192</v>
      </c>
      <c r="G4902" s="10" t="str">
        <f>VLOOKUP(Table3[[#This Row],[Product ID]],[1]Products!$A:$G,2,0)</f>
        <v>Product 8</v>
      </c>
      <c r="H4902" s="22">
        <v>1</v>
      </c>
      <c r="I4902" s="9">
        <f>VLOOKUP('Consolidtaed Data'!$B4852,[1]Products!$A:$G,4,0)</f>
        <v>1783</v>
      </c>
      <c r="J4902" s="9">
        <f>VLOOKUP('Consolidtaed Data'!$B4852,[1]Products!$A:$G,3,0)</f>
        <v>1230</v>
      </c>
      <c r="K4902" s="9">
        <f>'Consolidtaed Data'!$J4852*'Consolidtaed Data'!$H4852</f>
        <v>1995</v>
      </c>
      <c r="L4902" s="9">
        <f>'Consolidtaed Data'!$I4852*'Consolidtaed Data'!$H4852</f>
        <v>3834</v>
      </c>
      <c r="M4902" s="9">
        <f>'Consolidtaed Data'!$L4852-'Consolidtaed Data'!$K4852</f>
        <v>351</v>
      </c>
      <c r="N4902" s="9" t="str">
        <f>VLOOKUP('Consolidtaed Data'!$C4852,[1]Locations!$A:$O,2,0)</f>
        <v>Long Beach</v>
      </c>
      <c r="O4902" s="9" t="str">
        <f>VLOOKUP('Consolidtaed Data'!$D4852,'[1]Sales People'!$A:$B,2,0)</f>
        <v>Gary Rodriguez</v>
      </c>
      <c r="P4902" s="9" t="str">
        <f>VLOOKUP('Consolidtaed Data'!$E4852,[1]Customers!$A:$B,2,0)</f>
        <v>Anthony Chapman</v>
      </c>
      <c r="Q4902" s="11">
        <f>WEEKDAY('Consolidtaed Data'!$F4852)</f>
        <v>3</v>
      </c>
      <c r="R4902" s="9">
        <f>MONTH('Consolidtaed Data'!$F4852)</f>
        <v>12</v>
      </c>
      <c r="S4902" s="9" t="str">
        <f>TEXT(Table3[[#This Row],[Purchase Date]],"MMMM")</f>
        <v>December</v>
      </c>
      <c r="T4902" s="9">
        <f>YEAR('Consolidtaed Data'!$F4852)</f>
        <v>2020</v>
      </c>
    </row>
    <row r="4903" spans="1:20" x14ac:dyDescent="0.3">
      <c r="A4903" s="9" t="s">
        <v>5927</v>
      </c>
      <c r="B4903" s="9" t="s">
        <v>76</v>
      </c>
      <c r="C4903" s="9" t="s">
        <v>412</v>
      </c>
      <c r="D4903" s="9" t="s">
        <v>206</v>
      </c>
      <c r="E4903" s="9" t="s">
        <v>146</v>
      </c>
      <c r="F4903" s="10">
        <v>44192</v>
      </c>
      <c r="G4903" s="10" t="str">
        <f>VLOOKUP(Table3[[#This Row],[Product ID]],[1]Products!$A:$G,2,0)</f>
        <v>Product 19</v>
      </c>
      <c r="H4903" s="22">
        <v>3</v>
      </c>
      <c r="I4903" s="9">
        <f>VLOOKUP('Consolidtaed Data'!$B5089,[1]Products!$A:$G,4,0)</f>
        <v>1103</v>
      </c>
      <c r="J4903" s="9">
        <f>VLOOKUP('Consolidtaed Data'!$B5089,[1]Products!$A:$G,3,0)</f>
        <v>838</v>
      </c>
      <c r="K4903" s="9">
        <f>'Consolidtaed Data'!$J5089*'Consolidtaed Data'!$H5089</f>
        <v>584</v>
      </c>
      <c r="L4903" s="9">
        <f>'Consolidtaed Data'!$I5089*'Consolidtaed Data'!$H5089</f>
        <v>913</v>
      </c>
      <c r="M4903" s="9">
        <f>'Consolidtaed Data'!$L5089-'Consolidtaed Data'!$K5089</f>
        <v>384</v>
      </c>
      <c r="N4903" s="9" t="str">
        <f>VLOOKUP('Consolidtaed Data'!$C5089,[1]Locations!$A:$O,2,0)</f>
        <v>Torrance</v>
      </c>
      <c r="O4903" s="9" t="str">
        <f>VLOOKUP('Consolidtaed Data'!$D5089,'[1]Sales People'!$A:$B,2,0)</f>
        <v>Brian Hansen</v>
      </c>
      <c r="P4903" s="9" t="str">
        <f>VLOOKUP('Consolidtaed Data'!$E5089,[1]Customers!$A:$B,2,0)</f>
        <v>Matthew Campbell</v>
      </c>
      <c r="Q4903" s="11">
        <f>WEEKDAY('Consolidtaed Data'!$F5089)</f>
        <v>7</v>
      </c>
      <c r="R4903" s="9">
        <f>MONTH('Consolidtaed Data'!$F5089)</f>
        <v>1</v>
      </c>
      <c r="S4903" s="9" t="str">
        <f>TEXT(Table3[[#This Row],[Purchase Date]],"MMMM")</f>
        <v>December</v>
      </c>
      <c r="T4903" s="9">
        <f>YEAR('Consolidtaed Data'!$F5089)</f>
        <v>2021</v>
      </c>
    </row>
    <row r="4904" spans="1:20" x14ac:dyDescent="0.3">
      <c r="A4904" s="9" t="s">
        <v>5928</v>
      </c>
      <c r="B4904" s="9" t="s">
        <v>7</v>
      </c>
      <c r="C4904" s="9" t="s">
        <v>249</v>
      </c>
      <c r="D4904" s="9" t="s">
        <v>56</v>
      </c>
      <c r="E4904" s="9" t="s">
        <v>1163</v>
      </c>
      <c r="F4904" s="10">
        <v>44192</v>
      </c>
      <c r="G4904" s="10" t="str">
        <f>VLOOKUP(Table3[[#This Row],[Product ID]],[1]Products!$A:$G,2,0)</f>
        <v>Product 77</v>
      </c>
      <c r="H4904" s="22">
        <v>3</v>
      </c>
      <c r="I4904" s="9">
        <f>VLOOKUP('Consolidtaed Data'!$B5181,[1]Products!$A:$G,4,0)</f>
        <v>2410</v>
      </c>
      <c r="J4904" s="9">
        <f>VLOOKUP('Consolidtaed Data'!$B5181,[1]Products!$A:$G,3,0)</f>
        <v>1518</v>
      </c>
      <c r="K4904" s="9">
        <f>'Consolidtaed Data'!$J5181*'Consolidtaed Data'!$H5181</f>
        <v>462</v>
      </c>
      <c r="L4904" s="9">
        <f>'Consolidtaed Data'!$I5181*'Consolidtaed Data'!$H5181</f>
        <v>609</v>
      </c>
      <c r="M4904" s="9">
        <f>'Consolidtaed Data'!$L5181-'Consolidtaed Data'!$K5181</f>
        <v>2888</v>
      </c>
      <c r="N4904" s="9" t="str">
        <f>VLOOKUP('Consolidtaed Data'!$C5181,[1]Locations!$A:$O,2,0)</f>
        <v>Antioch</v>
      </c>
      <c r="O4904" s="9" t="str">
        <f>VLOOKUP('Consolidtaed Data'!$D5181,'[1]Sales People'!$A:$B,2,0)</f>
        <v>John Reyes</v>
      </c>
      <c r="P4904" s="9" t="str">
        <f>VLOOKUP('Consolidtaed Data'!$E5181,[1]Customers!$A:$B,2,0)</f>
        <v>Charles Sims</v>
      </c>
      <c r="Q4904" s="11">
        <f>WEEKDAY('Consolidtaed Data'!$F5181)</f>
        <v>7</v>
      </c>
      <c r="R4904" s="9">
        <f>MONTH('Consolidtaed Data'!$F5181)</f>
        <v>1</v>
      </c>
      <c r="S4904" s="9" t="str">
        <f>TEXT(Table3[[#This Row],[Purchase Date]],"MMMM")</f>
        <v>December</v>
      </c>
      <c r="T4904" s="9">
        <f>YEAR('Consolidtaed Data'!$F5181)</f>
        <v>2021</v>
      </c>
    </row>
    <row r="4905" spans="1:20" x14ac:dyDescent="0.3">
      <c r="A4905" s="9" t="s">
        <v>5929</v>
      </c>
      <c r="B4905" s="9" t="s">
        <v>712</v>
      </c>
      <c r="C4905" s="9" t="s">
        <v>458</v>
      </c>
      <c r="D4905" s="9" t="s">
        <v>374</v>
      </c>
      <c r="E4905" s="9" t="s">
        <v>1720</v>
      </c>
      <c r="F4905" s="10">
        <v>44192</v>
      </c>
      <c r="G4905" s="10" t="str">
        <f>VLOOKUP(Table3[[#This Row],[Product ID]],[1]Products!$A:$G,2,0)</f>
        <v>Product 32</v>
      </c>
      <c r="H4905" s="22">
        <v>3</v>
      </c>
      <c r="I4905" s="9">
        <f>VLOOKUP('Consolidtaed Data'!$B5202,[1]Products!$A:$G,4,0)</f>
        <v>847</v>
      </c>
      <c r="J4905" s="9">
        <f>VLOOKUP('Consolidtaed Data'!$B5202,[1]Products!$A:$G,3,0)</f>
        <v>534</v>
      </c>
      <c r="K4905" s="9">
        <f>'Consolidtaed Data'!$J5202*'Consolidtaed Data'!$H5202</f>
        <v>1124</v>
      </c>
      <c r="L4905" s="9">
        <f>'Consolidtaed Data'!$I5202*'Consolidtaed Data'!$H5202</f>
        <v>1652</v>
      </c>
      <c r="M4905" s="9">
        <f>'Consolidtaed Data'!$L5202-'Consolidtaed Data'!$K5202</f>
        <v>553</v>
      </c>
      <c r="N4905" s="9" t="str">
        <f>VLOOKUP('Consolidtaed Data'!$C5202,[1]Locations!$A:$O,2,0)</f>
        <v>Rancho Cucamonga</v>
      </c>
      <c r="O4905" s="9" t="str">
        <f>VLOOKUP('Consolidtaed Data'!$D5202,'[1]Sales People'!$A:$B,2,0)</f>
        <v>Larry Castillo</v>
      </c>
      <c r="P4905" s="9" t="str">
        <f>VLOOKUP('Consolidtaed Data'!$E5202,[1]Customers!$A:$B,2,0)</f>
        <v>Brian Kim</v>
      </c>
      <c r="Q4905" s="11">
        <f>WEEKDAY('Consolidtaed Data'!$F5202)</f>
        <v>1</v>
      </c>
      <c r="R4905" s="9">
        <f>MONTH('Consolidtaed Data'!$F5202)</f>
        <v>1</v>
      </c>
      <c r="S4905" s="9" t="str">
        <f>TEXT(Table3[[#This Row],[Purchase Date]],"MMMM")</f>
        <v>December</v>
      </c>
      <c r="T4905" s="9">
        <f>YEAR('Consolidtaed Data'!$F5202)</f>
        <v>2021</v>
      </c>
    </row>
    <row r="4906" spans="1:20" x14ac:dyDescent="0.3">
      <c r="A4906" s="9" t="s">
        <v>5930</v>
      </c>
      <c r="B4906" s="9" t="s">
        <v>393</v>
      </c>
      <c r="C4906" s="9" t="s">
        <v>59</v>
      </c>
      <c r="D4906" s="9" t="s">
        <v>149</v>
      </c>
      <c r="E4906" s="9" t="s">
        <v>740</v>
      </c>
      <c r="F4906" s="10">
        <v>44192</v>
      </c>
      <c r="G4906" s="10" t="str">
        <f>VLOOKUP(Table3[[#This Row],[Product ID]],[1]Products!$A:$G,2,0)</f>
        <v>Product 84</v>
      </c>
      <c r="H4906" s="22">
        <v>1</v>
      </c>
      <c r="I4906" s="9">
        <f>VLOOKUP('Consolidtaed Data'!$B5540,[1]Products!$A:$G,4,0)</f>
        <v>1351</v>
      </c>
      <c r="J4906" s="9">
        <f>VLOOKUP('Consolidtaed Data'!$B5540,[1]Products!$A:$G,3,0)</f>
        <v>1108</v>
      </c>
      <c r="K4906" s="9">
        <f>'Consolidtaed Data'!$J5540*'Consolidtaed Data'!$H5540</f>
        <v>208</v>
      </c>
      <c r="L4906" s="9">
        <f>'Consolidtaed Data'!$I5540*'Consolidtaed Data'!$H5540</f>
        <v>400</v>
      </c>
      <c r="M4906" s="9">
        <f>'Consolidtaed Data'!$L5540-'Consolidtaed Data'!$K5540</f>
        <v>1484</v>
      </c>
      <c r="N4906" s="9" t="str">
        <f>VLOOKUP('Consolidtaed Data'!$C5540,[1]Locations!$A:$O,2,0)</f>
        <v>San Mateo</v>
      </c>
      <c r="O4906" s="9" t="str">
        <f>VLOOKUP('Consolidtaed Data'!$D5540,'[1]Sales People'!$A:$B,2,0)</f>
        <v>Andrew Bowman</v>
      </c>
      <c r="P4906" s="9" t="str">
        <f>VLOOKUP('Consolidtaed Data'!$E5540,[1]Customers!$A:$B,2,0)</f>
        <v>Ralph Kelley</v>
      </c>
      <c r="Q4906" s="11">
        <f>WEEKDAY('Consolidtaed Data'!$F5540)</f>
        <v>7</v>
      </c>
      <c r="R4906" s="9">
        <f>MONTH('Consolidtaed Data'!$F5540)</f>
        <v>2</v>
      </c>
      <c r="S4906" s="9" t="str">
        <f>TEXT(Table3[[#This Row],[Purchase Date]],"MMMM")</f>
        <v>December</v>
      </c>
      <c r="T4906" s="9">
        <f>YEAR('Consolidtaed Data'!$F5540)</f>
        <v>2021</v>
      </c>
    </row>
    <row r="4907" spans="1:20" x14ac:dyDescent="0.3">
      <c r="A4907" s="9" t="s">
        <v>5931</v>
      </c>
      <c r="B4907" s="9" t="s">
        <v>216</v>
      </c>
      <c r="C4907" s="9" t="s">
        <v>34</v>
      </c>
      <c r="D4907" s="9" t="s">
        <v>174</v>
      </c>
      <c r="E4907" s="9" t="s">
        <v>2161</v>
      </c>
      <c r="F4907" s="10">
        <v>44192</v>
      </c>
      <c r="G4907" s="10" t="str">
        <f>VLOOKUP(Table3[[#This Row],[Product ID]],[1]Products!$A:$G,2,0)</f>
        <v>Product 73</v>
      </c>
      <c r="H4907" s="22">
        <v>1</v>
      </c>
      <c r="I4907" s="9">
        <f>VLOOKUP('Consolidtaed Data'!$B5561,[1]Products!$A:$G,4,0)</f>
        <v>1887</v>
      </c>
      <c r="J4907" s="9">
        <f>VLOOKUP('Consolidtaed Data'!$B5561,[1]Products!$A:$G,3,0)</f>
        <v>1378</v>
      </c>
      <c r="K4907" s="9">
        <f>'Consolidtaed Data'!$J5561*'Consolidtaed Data'!$H5561</f>
        <v>4419</v>
      </c>
      <c r="L4907" s="9">
        <f>'Consolidtaed Data'!$I5561*'Consolidtaed Data'!$H5561</f>
        <v>7491</v>
      </c>
      <c r="M4907" s="9">
        <f>'Consolidtaed Data'!$L5561-'Consolidtaed Data'!$K5561</f>
        <v>2166</v>
      </c>
      <c r="N4907" s="9" t="str">
        <f>VLOOKUP('Consolidtaed Data'!$C5561,[1]Locations!$A:$O,2,0)</f>
        <v>Ontario</v>
      </c>
      <c r="O4907" s="9" t="str">
        <f>VLOOKUP('Consolidtaed Data'!$D5561,'[1]Sales People'!$A:$B,2,0)</f>
        <v>John Reyes</v>
      </c>
      <c r="P4907" s="9" t="str">
        <f>VLOOKUP('Consolidtaed Data'!$E5561,[1]Customers!$A:$B,2,0)</f>
        <v>Martin Berry</v>
      </c>
      <c r="Q4907" s="11">
        <f>WEEKDAY('Consolidtaed Data'!$F5561)</f>
        <v>2</v>
      </c>
      <c r="R4907" s="9">
        <f>MONTH('Consolidtaed Data'!$F5561)</f>
        <v>2</v>
      </c>
      <c r="S4907" s="9" t="str">
        <f>TEXT(Table3[[#This Row],[Purchase Date]],"MMMM")</f>
        <v>December</v>
      </c>
      <c r="T4907" s="9">
        <f>YEAR('Consolidtaed Data'!$F5561)</f>
        <v>2021</v>
      </c>
    </row>
    <row r="4908" spans="1:20" x14ac:dyDescent="0.3">
      <c r="A4908" s="9" t="s">
        <v>5932</v>
      </c>
      <c r="B4908" s="9" t="s">
        <v>200</v>
      </c>
      <c r="C4908" s="9" t="s">
        <v>196</v>
      </c>
      <c r="D4908" s="9" t="s">
        <v>374</v>
      </c>
      <c r="E4908" s="9" t="s">
        <v>450</v>
      </c>
      <c r="F4908" s="10">
        <v>44192</v>
      </c>
      <c r="G4908" s="10" t="str">
        <f>VLOOKUP(Table3[[#This Row],[Product ID]],[1]Products!$A:$G,2,0)</f>
        <v>Product 23</v>
      </c>
      <c r="H4908" s="22">
        <v>4</v>
      </c>
      <c r="I4908" s="9">
        <f>VLOOKUP('Consolidtaed Data'!$B5713,[1]Products!$A:$G,4,0)</f>
        <v>545</v>
      </c>
      <c r="J4908" s="9">
        <f>VLOOKUP('Consolidtaed Data'!$B5713,[1]Products!$A:$G,3,0)</f>
        <v>425</v>
      </c>
      <c r="K4908" s="9">
        <f>'Consolidtaed Data'!$J5713*'Consolidtaed Data'!$H5713</f>
        <v>420</v>
      </c>
      <c r="L4908" s="9">
        <f>'Consolidtaed Data'!$I5713*'Consolidtaed Data'!$H5713</f>
        <v>584</v>
      </c>
      <c r="M4908" s="9">
        <f>'Consolidtaed Data'!$L5713-'Consolidtaed Data'!$K5713</f>
        <v>1100</v>
      </c>
      <c r="N4908" s="9" t="str">
        <f>VLOOKUP('Consolidtaed Data'!$C5713,[1]Locations!$A:$O,2,0)</f>
        <v>Escondido</v>
      </c>
      <c r="O4908" s="9" t="str">
        <f>VLOOKUP('Consolidtaed Data'!$D5713,'[1]Sales People'!$A:$B,2,0)</f>
        <v>Joshua Cook</v>
      </c>
      <c r="P4908" s="9" t="str">
        <f>VLOOKUP('Consolidtaed Data'!$E5713,[1]Customers!$A:$B,2,0)</f>
        <v>Joshua Collins</v>
      </c>
      <c r="Q4908" s="11">
        <f>WEEKDAY('Consolidtaed Data'!$F5713)</f>
        <v>6</v>
      </c>
      <c r="R4908" s="9">
        <f>MONTH('Consolidtaed Data'!$F5713)</f>
        <v>2</v>
      </c>
      <c r="S4908" s="9" t="str">
        <f>TEXT(Table3[[#This Row],[Purchase Date]],"MMMM")</f>
        <v>December</v>
      </c>
      <c r="T4908" s="9">
        <f>YEAR('Consolidtaed Data'!$F5713)</f>
        <v>2021</v>
      </c>
    </row>
    <row r="4909" spans="1:20" x14ac:dyDescent="0.3">
      <c r="A4909" s="9" t="s">
        <v>5933</v>
      </c>
      <c r="B4909" s="9" t="s">
        <v>529</v>
      </c>
      <c r="C4909" s="9" t="s">
        <v>104</v>
      </c>
      <c r="D4909" s="9" t="s">
        <v>46</v>
      </c>
      <c r="E4909" s="9" t="s">
        <v>1407</v>
      </c>
      <c r="F4909" s="10">
        <v>44192</v>
      </c>
      <c r="G4909" s="10" t="str">
        <f>VLOOKUP(Table3[[#This Row],[Product ID]],[1]Products!$A:$G,2,0)</f>
        <v>Product 56</v>
      </c>
      <c r="H4909" s="22">
        <v>4</v>
      </c>
      <c r="I4909" s="9">
        <f>VLOOKUP('Consolidtaed Data'!$B7182,[1]Products!$A:$G,4,0)</f>
        <v>886</v>
      </c>
      <c r="J4909" s="9">
        <f>VLOOKUP('Consolidtaed Data'!$B7182,[1]Products!$A:$G,3,0)</f>
        <v>478</v>
      </c>
      <c r="K4909" s="9">
        <f>'Consolidtaed Data'!$J7182*'Consolidtaed Data'!$H7182</f>
        <v>3519</v>
      </c>
      <c r="L4909" s="9">
        <f>'Consolidtaed Data'!$I7182*'Consolidtaed Data'!$H7182</f>
        <v>5586</v>
      </c>
      <c r="M4909" s="9">
        <f>'Consolidtaed Data'!$L7182-'Consolidtaed Data'!$K7182</f>
        <v>534</v>
      </c>
      <c r="N4909" s="9" t="str">
        <f>VLOOKUP('Consolidtaed Data'!$C7182,[1]Locations!$A:$O,2,0)</f>
        <v>Oceanside</v>
      </c>
      <c r="O4909" s="9" t="str">
        <f>VLOOKUP('Consolidtaed Data'!$D7182,'[1]Sales People'!$A:$B,2,0)</f>
        <v>Martin Carr</v>
      </c>
      <c r="P4909" s="9" t="str">
        <f>VLOOKUP('Consolidtaed Data'!$E7182,[1]Customers!$A:$B,2,0)</f>
        <v>Brian Taylor</v>
      </c>
      <c r="Q4909" s="11">
        <f>WEEKDAY('Consolidtaed Data'!$F7182)</f>
        <v>4</v>
      </c>
      <c r="R4909" s="9">
        <f>MONTH('Consolidtaed Data'!$F7182)</f>
        <v>6</v>
      </c>
      <c r="S4909" s="9" t="str">
        <f>TEXT(Table3[[#This Row],[Purchase Date]],"MMMM")</f>
        <v>December</v>
      </c>
      <c r="T4909" s="9">
        <f>YEAR('Consolidtaed Data'!$F7182)</f>
        <v>2021</v>
      </c>
    </row>
    <row r="4910" spans="1:20" x14ac:dyDescent="0.3">
      <c r="A4910" s="9" t="s">
        <v>5934</v>
      </c>
      <c r="B4910" s="9" t="s">
        <v>360</v>
      </c>
      <c r="C4910" s="9" t="s">
        <v>289</v>
      </c>
      <c r="D4910" s="9" t="s">
        <v>174</v>
      </c>
      <c r="E4910" s="9" t="s">
        <v>2166</v>
      </c>
      <c r="F4910" s="10">
        <v>44192</v>
      </c>
      <c r="G4910" s="10" t="str">
        <f>VLOOKUP(Table3[[#This Row],[Product ID]],[1]Products!$A:$G,2,0)</f>
        <v>Product 59</v>
      </c>
      <c r="H4910" s="22">
        <v>2</v>
      </c>
      <c r="I4910" s="9">
        <f>VLOOKUP('Consolidtaed Data'!$B7305,[1]Products!$A:$G,4,0)</f>
        <v>596</v>
      </c>
      <c r="J4910" s="9">
        <f>VLOOKUP('Consolidtaed Data'!$B7305,[1]Products!$A:$G,3,0)</f>
        <v>358</v>
      </c>
      <c r="K4910" s="9">
        <f>'Consolidtaed Data'!$J7305*'Consolidtaed Data'!$H7305</f>
        <v>5204</v>
      </c>
      <c r="L4910" s="9">
        <f>'Consolidtaed Data'!$I7305*'Consolidtaed Data'!$H7305</f>
        <v>6348</v>
      </c>
      <c r="M4910" s="9">
        <f>'Consolidtaed Data'!$L7305-'Consolidtaed Data'!$K7305</f>
        <v>204</v>
      </c>
      <c r="N4910" s="9" t="str">
        <f>VLOOKUP('Consolidtaed Data'!$C7305,[1]Locations!$A:$O,2,0)</f>
        <v>Santa Ana</v>
      </c>
      <c r="O4910" s="9" t="str">
        <f>VLOOKUP('Consolidtaed Data'!$D7305,'[1]Sales People'!$A:$B,2,0)</f>
        <v>Jeremy Mendoza</v>
      </c>
      <c r="P4910" s="9" t="str">
        <f>VLOOKUP('Consolidtaed Data'!$E7305,[1]Customers!$A:$B,2,0)</f>
        <v>Benjamin Ryan</v>
      </c>
      <c r="Q4910" s="11">
        <f>WEEKDAY('Consolidtaed Data'!$F7305)</f>
        <v>5</v>
      </c>
      <c r="R4910" s="9">
        <f>MONTH('Consolidtaed Data'!$F7305)</f>
        <v>7</v>
      </c>
      <c r="S4910" s="9" t="str">
        <f>TEXT(Table3[[#This Row],[Purchase Date]],"MMMM")</f>
        <v>December</v>
      </c>
      <c r="T4910" s="9">
        <f>YEAR('Consolidtaed Data'!$F7305)</f>
        <v>2021</v>
      </c>
    </row>
    <row r="4911" spans="1:20" x14ac:dyDescent="0.3">
      <c r="A4911" s="9" t="s">
        <v>5935</v>
      </c>
      <c r="B4911" s="9" t="s">
        <v>185</v>
      </c>
      <c r="C4911" s="9" t="s">
        <v>12</v>
      </c>
      <c r="D4911" s="9" t="s">
        <v>17</v>
      </c>
      <c r="E4911" s="9" t="s">
        <v>2154</v>
      </c>
      <c r="F4911" s="10">
        <v>44192</v>
      </c>
      <c r="G4911" s="10" t="str">
        <f>VLOOKUP(Table3[[#This Row],[Product ID]],[1]Products!$A:$G,2,0)</f>
        <v>Product 65</v>
      </c>
      <c r="H4911" s="22">
        <v>1</v>
      </c>
      <c r="I4911" s="9">
        <f>VLOOKUP('Consolidtaed Data'!$B7877,[1]Products!$A:$G,4,0)</f>
        <v>1494</v>
      </c>
      <c r="J4911" s="9">
        <f>VLOOKUP('Consolidtaed Data'!$B7877,[1]Products!$A:$G,3,0)</f>
        <v>971</v>
      </c>
      <c r="K4911" s="9">
        <f>'Consolidtaed Data'!$J7877*'Consolidtaed Data'!$H7877</f>
        <v>683</v>
      </c>
      <c r="L4911" s="9">
        <f>'Consolidtaed Data'!$I7877*'Consolidtaed Data'!$H7877</f>
        <v>1178</v>
      </c>
      <c r="M4911" s="9">
        <f>'Consolidtaed Data'!$L7877-'Consolidtaed Data'!$K7877</f>
        <v>408</v>
      </c>
      <c r="N4911" s="9" t="str">
        <f>VLOOKUP('Consolidtaed Data'!$C7877,[1]Locations!$A:$O,2,0)</f>
        <v>Fontana</v>
      </c>
      <c r="O4911" s="9" t="str">
        <f>VLOOKUP('Consolidtaed Data'!$D7877,'[1]Sales People'!$A:$B,2,0)</f>
        <v>Larry Marshall</v>
      </c>
      <c r="P4911" s="9" t="str">
        <f>VLOOKUP('Consolidtaed Data'!$E7877,[1]Customers!$A:$B,2,0)</f>
        <v>Benjamin Morgan</v>
      </c>
      <c r="Q4911" s="11">
        <f>WEEKDAY('Consolidtaed Data'!$F7877)</f>
        <v>7</v>
      </c>
      <c r="R4911" s="9">
        <f>MONTH('Consolidtaed Data'!$F7877)</f>
        <v>8</v>
      </c>
      <c r="S4911" s="9" t="str">
        <f>TEXT(Table3[[#This Row],[Purchase Date]],"MMMM")</f>
        <v>December</v>
      </c>
      <c r="T4911" s="9">
        <f>YEAR('Consolidtaed Data'!$F7877)</f>
        <v>2021</v>
      </c>
    </row>
    <row r="4912" spans="1:20" x14ac:dyDescent="0.3">
      <c r="A4912" s="9" t="s">
        <v>5936</v>
      </c>
      <c r="B4912" s="9" t="s">
        <v>322</v>
      </c>
      <c r="C4912" s="9" t="s">
        <v>39</v>
      </c>
      <c r="D4912" s="9" t="s">
        <v>174</v>
      </c>
      <c r="E4912" s="9" t="s">
        <v>459</v>
      </c>
      <c r="F4912" s="10">
        <v>44192</v>
      </c>
      <c r="G4912" s="10" t="str">
        <f>VLOOKUP(Table3[[#This Row],[Product ID]],[1]Products!$A:$G,2,0)</f>
        <v>Product 43</v>
      </c>
      <c r="H4912" s="22">
        <v>3</v>
      </c>
      <c r="I4912" s="9">
        <f>VLOOKUP('Consolidtaed Data'!$B8583,[1]Products!$A:$G,4,0)</f>
        <v>1635</v>
      </c>
      <c r="J4912" s="9">
        <f>VLOOKUP('Consolidtaed Data'!$B8583,[1]Products!$A:$G,3,0)</f>
        <v>1046</v>
      </c>
      <c r="K4912" s="9">
        <f>'Consolidtaed Data'!$J8583*'Consolidtaed Data'!$H8583</f>
        <v>342</v>
      </c>
      <c r="L4912" s="9">
        <f>'Consolidtaed Data'!$I8583*'Consolidtaed Data'!$H8583</f>
        <v>434</v>
      </c>
      <c r="M4912" s="9">
        <f>'Consolidtaed Data'!$L8583-'Consolidtaed Data'!$K8583</f>
        <v>161</v>
      </c>
      <c r="N4912" s="9" t="str">
        <f>VLOOKUP('Consolidtaed Data'!$C8583,[1]Locations!$A:$O,2,0)</f>
        <v>San Mateo</v>
      </c>
      <c r="O4912" s="9" t="str">
        <f>VLOOKUP('Consolidtaed Data'!$D8583,'[1]Sales People'!$A:$B,2,0)</f>
        <v>Howard Sims</v>
      </c>
      <c r="P4912" s="9" t="str">
        <f>VLOOKUP('Consolidtaed Data'!$E8583,[1]Customers!$A:$B,2,0)</f>
        <v>Eric Ward</v>
      </c>
      <c r="Q4912" s="11">
        <f>WEEKDAY('Consolidtaed Data'!$F8583)</f>
        <v>5</v>
      </c>
      <c r="R4912" s="9">
        <f>MONTH('Consolidtaed Data'!$F8583)</f>
        <v>10</v>
      </c>
      <c r="S4912" s="9" t="str">
        <f>TEXT(Table3[[#This Row],[Purchase Date]],"MMMM")</f>
        <v>December</v>
      </c>
      <c r="T4912" s="9">
        <f>YEAR('Consolidtaed Data'!$F8583)</f>
        <v>2021</v>
      </c>
    </row>
    <row r="4913" spans="1:20" x14ac:dyDescent="0.3">
      <c r="A4913" s="9" t="s">
        <v>5937</v>
      </c>
      <c r="B4913" s="9" t="s">
        <v>238</v>
      </c>
      <c r="C4913" s="9" t="s">
        <v>16</v>
      </c>
      <c r="D4913" s="9" t="s">
        <v>43</v>
      </c>
      <c r="E4913" s="9" t="s">
        <v>385</v>
      </c>
      <c r="F4913" s="10">
        <v>44192</v>
      </c>
      <c r="G4913" s="10" t="str">
        <f>VLOOKUP(Table3[[#This Row],[Product ID]],[1]Products!$A:$G,2,0)</f>
        <v>Product 49</v>
      </c>
      <c r="H4913" s="22">
        <v>3</v>
      </c>
      <c r="I4913" s="9">
        <f>VLOOKUP('Consolidtaed Data'!$B8717,[1]Products!$A:$G,4,0)</f>
        <v>2241</v>
      </c>
      <c r="J4913" s="9">
        <f>VLOOKUP('Consolidtaed Data'!$B8717,[1]Products!$A:$G,3,0)</f>
        <v>1367</v>
      </c>
      <c r="K4913" s="9">
        <f>'Consolidtaed Data'!$J8717*'Consolidtaed Data'!$H8717</f>
        <v>5468</v>
      </c>
      <c r="L4913" s="9">
        <f>'Consolidtaed Data'!$I8717*'Consolidtaed Data'!$H8717</f>
        <v>8964</v>
      </c>
      <c r="M4913" s="9">
        <f>'Consolidtaed Data'!$L8717-'Consolidtaed Data'!$K8717</f>
        <v>3776</v>
      </c>
      <c r="N4913" s="9" t="str">
        <f>VLOOKUP('Consolidtaed Data'!$C8717,[1]Locations!$A:$O,2,0)</f>
        <v>Los Angeles</v>
      </c>
      <c r="O4913" s="9" t="str">
        <f>VLOOKUP('Consolidtaed Data'!$D8717,'[1]Sales People'!$A:$B,2,0)</f>
        <v>Fred Robertson</v>
      </c>
      <c r="P4913" s="9" t="str">
        <f>VLOOKUP('Consolidtaed Data'!$E8717,[1]Customers!$A:$B,2,0)</f>
        <v>Andrew Robinson</v>
      </c>
      <c r="Q4913" s="11">
        <f>WEEKDAY('Consolidtaed Data'!$F8717)</f>
        <v>2</v>
      </c>
      <c r="R4913" s="9">
        <f>MONTH('Consolidtaed Data'!$F8717)</f>
        <v>10</v>
      </c>
      <c r="S4913" s="9" t="str">
        <f>TEXT(Table3[[#This Row],[Purchase Date]],"MMMM")</f>
        <v>December</v>
      </c>
      <c r="T4913" s="9">
        <f>YEAR('Consolidtaed Data'!$F8717)</f>
        <v>2021</v>
      </c>
    </row>
    <row r="4914" spans="1:20" x14ac:dyDescent="0.3">
      <c r="A4914" s="9" t="s">
        <v>5938</v>
      </c>
      <c r="B4914" s="9" t="s">
        <v>172</v>
      </c>
      <c r="C4914" s="9" t="s">
        <v>90</v>
      </c>
      <c r="D4914" s="9" t="s">
        <v>51</v>
      </c>
      <c r="E4914" s="9" t="s">
        <v>2647</v>
      </c>
      <c r="F4914" s="10">
        <v>44192</v>
      </c>
      <c r="G4914" s="10" t="str">
        <f>VLOOKUP(Table3[[#This Row],[Product ID]],[1]Products!$A:$G,2,0)</f>
        <v>Product 4</v>
      </c>
      <c r="H4914" s="22">
        <v>3</v>
      </c>
      <c r="I4914" s="9">
        <f>VLOOKUP('Consolidtaed Data'!$B9584,[1]Products!$A:$G,4,0)</f>
        <v>2464</v>
      </c>
      <c r="J4914" s="9">
        <f>VLOOKUP('Consolidtaed Data'!$B9584,[1]Products!$A:$G,3,0)</f>
        <v>1774</v>
      </c>
      <c r="K4914" s="9">
        <f>'Consolidtaed Data'!$J9584*'Consolidtaed Data'!$H9584</f>
        <v>3070</v>
      </c>
      <c r="L4914" s="9">
        <f>'Consolidtaed Data'!$I9584*'Consolidtaed Data'!$H9584</f>
        <v>4514</v>
      </c>
      <c r="M4914" s="9">
        <f>'Consolidtaed Data'!$L9584-'Consolidtaed Data'!$K9584</f>
        <v>406</v>
      </c>
      <c r="N4914" s="9" t="str">
        <f>VLOOKUP('Consolidtaed Data'!$C9584,[1]Locations!$A:$O,2,0)</f>
        <v>Oxnard</v>
      </c>
      <c r="O4914" s="9" t="str">
        <f>VLOOKUP('Consolidtaed Data'!$D9584,'[1]Sales People'!$A:$B,2,0)</f>
        <v>Howard Sims</v>
      </c>
      <c r="P4914" s="9" t="str">
        <f>VLOOKUP('Consolidtaed Data'!$E9584,[1]Customers!$A:$B,2,0)</f>
        <v>Matthew Campbell</v>
      </c>
      <c r="Q4914" s="11">
        <f>WEEKDAY('Consolidtaed Data'!$F9584)</f>
        <v>7</v>
      </c>
      <c r="R4914" s="9">
        <f>MONTH('Consolidtaed Data'!$F9584)</f>
        <v>12</v>
      </c>
      <c r="S4914" s="9" t="str">
        <f>TEXT(Table3[[#This Row],[Purchase Date]],"MMMM")</f>
        <v>December</v>
      </c>
      <c r="T4914" s="9">
        <f>YEAR('Consolidtaed Data'!$F9584)</f>
        <v>2021</v>
      </c>
    </row>
    <row r="4915" spans="1:20" x14ac:dyDescent="0.3">
      <c r="A4915" s="9" t="s">
        <v>5939</v>
      </c>
      <c r="B4915" s="9" t="s">
        <v>219</v>
      </c>
      <c r="C4915" s="9" t="s">
        <v>205</v>
      </c>
      <c r="D4915" s="9" t="s">
        <v>51</v>
      </c>
      <c r="E4915" s="9" t="s">
        <v>1189</v>
      </c>
      <c r="F4915" s="10">
        <v>44193</v>
      </c>
      <c r="G4915" s="10" t="str">
        <f>VLOOKUP(Table3[[#This Row],[Product ID]],[1]Products!$A:$G,2,0)</f>
        <v>Product 35</v>
      </c>
      <c r="H4915" s="22">
        <v>1</v>
      </c>
      <c r="I4915" s="9">
        <f>VLOOKUP('Consolidtaed Data'!$B5136,[1]Products!$A:$G,4,0)</f>
        <v>1467</v>
      </c>
      <c r="J4915" s="9">
        <f>VLOOKUP('Consolidtaed Data'!$B5136,[1]Products!$A:$G,3,0)</f>
        <v>807</v>
      </c>
      <c r="K4915" s="9">
        <f>'Consolidtaed Data'!$J5136*'Consolidtaed Data'!$H5136</f>
        <v>588</v>
      </c>
      <c r="L4915" s="9">
        <f>'Consolidtaed Data'!$I5136*'Consolidtaed Data'!$H5136</f>
        <v>736</v>
      </c>
      <c r="M4915" s="9">
        <f>'Consolidtaed Data'!$L5136-'Consolidtaed Data'!$K5136</f>
        <v>1212</v>
      </c>
      <c r="N4915" s="9" t="str">
        <f>VLOOKUP('Consolidtaed Data'!$C5136,[1]Locations!$A:$O,2,0)</f>
        <v>Richmond</v>
      </c>
      <c r="O4915" s="9" t="str">
        <f>VLOOKUP('Consolidtaed Data'!$D5136,'[1]Sales People'!$A:$B,2,0)</f>
        <v>Ryan Welch</v>
      </c>
      <c r="P4915" s="9" t="str">
        <f>VLOOKUP('Consolidtaed Data'!$E5136,[1]Customers!$A:$B,2,0)</f>
        <v>Shawn Snyder</v>
      </c>
      <c r="Q4915" s="11">
        <f>WEEKDAY('Consolidtaed Data'!$F5136)</f>
        <v>4</v>
      </c>
      <c r="R4915" s="9">
        <f>MONTH('Consolidtaed Data'!$F5136)</f>
        <v>1</v>
      </c>
      <c r="S4915" s="9" t="str">
        <f>TEXT(Table3[[#This Row],[Purchase Date]],"MMMM")</f>
        <v>December</v>
      </c>
      <c r="T4915" s="9">
        <f>YEAR('Consolidtaed Data'!$F5136)</f>
        <v>2021</v>
      </c>
    </row>
    <row r="4916" spans="1:20" x14ac:dyDescent="0.3">
      <c r="A4916" s="9" t="s">
        <v>5940</v>
      </c>
      <c r="B4916" s="9" t="s">
        <v>610</v>
      </c>
      <c r="C4916" s="9" t="s">
        <v>82</v>
      </c>
      <c r="D4916" s="9" t="s">
        <v>326</v>
      </c>
      <c r="E4916" s="9" t="s">
        <v>430</v>
      </c>
      <c r="F4916" s="10">
        <v>44193</v>
      </c>
      <c r="G4916" s="10" t="str">
        <f>VLOOKUP(Table3[[#This Row],[Product ID]],[1]Products!$A:$G,2,0)</f>
        <v>Product 12</v>
      </c>
      <c r="H4916" s="22">
        <v>2</v>
      </c>
      <c r="I4916" s="9">
        <f>VLOOKUP('Consolidtaed Data'!$B5643,[1]Products!$A:$G,4,0)</f>
        <v>1278</v>
      </c>
      <c r="J4916" s="9">
        <f>VLOOKUP('Consolidtaed Data'!$B5643,[1]Products!$A:$G,3,0)</f>
        <v>665</v>
      </c>
      <c r="K4916" s="9">
        <f>'Consolidtaed Data'!$J5643*'Consolidtaed Data'!$H5643</f>
        <v>44</v>
      </c>
      <c r="L4916" s="9">
        <f>'Consolidtaed Data'!$I5643*'Consolidtaed Data'!$H5643</f>
        <v>70</v>
      </c>
      <c r="M4916" s="9">
        <f>'Consolidtaed Data'!$L5643-'Consolidtaed Data'!$K5643</f>
        <v>1130</v>
      </c>
      <c r="N4916" s="9" t="str">
        <f>VLOOKUP('Consolidtaed Data'!$C5643,[1]Locations!$A:$O,2,0)</f>
        <v>Murrieta</v>
      </c>
      <c r="O4916" s="9" t="str">
        <f>VLOOKUP('Consolidtaed Data'!$D5643,'[1]Sales People'!$A:$B,2,0)</f>
        <v>Sean Miller</v>
      </c>
      <c r="P4916" s="9" t="str">
        <f>VLOOKUP('Consolidtaed Data'!$E5643,[1]Customers!$A:$B,2,0)</f>
        <v>Joshua Brooks</v>
      </c>
      <c r="Q4916" s="11">
        <f>WEEKDAY('Consolidtaed Data'!$F5643)</f>
        <v>2</v>
      </c>
      <c r="R4916" s="9">
        <f>MONTH('Consolidtaed Data'!$F5643)</f>
        <v>2</v>
      </c>
      <c r="S4916" s="9" t="str">
        <f>TEXT(Table3[[#This Row],[Purchase Date]],"MMMM")</f>
        <v>December</v>
      </c>
      <c r="T4916" s="9">
        <f>YEAR('Consolidtaed Data'!$F5643)</f>
        <v>2021</v>
      </c>
    </row>
    <row r="4917" spans="1:20" x14ac:dyDescent="0.3">
      <c r="A4917" s="9" t="s">
        <v>5941</v>
      </c>
      <c r="B4917" s="9" t="s">
        <v>107</v>
      </c>
      <c r="C4917" s="9" t="s">
        <v>394</v>
      </c>
      <c r="D4917" s="9" t="s">
        <v>13</v>
      </c>
      <c r="E4917" s="9" t="s">
        <v>285</v>
      </c>
      <c r="F4917" s="10">
        <v>44193</v>
      </c>
      <c r="G4917" s="10" t="str">
        <f>VLOOKUP(Table3[[#This Row],[Product ID]],[1]Products!$A:$G,2,0)</f>
        <v>Product 52</v>
      </c>
      <c r="H4917" s="22">
        <v>1</v>
      </c>
      <c r="I4917" s="9">
        <f>VLOOKUP('Consolidtaed Data'!$B5665,[1]Products!$A:$G,4,0)</f>
        <v>1494</v>
      </c>
      <c r="J4917" s="9">
        <f>VLOOKUP('Consolidtaed Data'!$B5665,[1]Products!$A:$G,3,0)</f>
        <v>971</v>
      </c>
      <c r="K4917" s="9">
        <f>'Consolidtaed Data'!$J5665*'Consolidtaed Data'!$H5665</f>
        <v>600</v>
      </c>
      <c r="L4917" s="9">
        <f>'Consolidtaed Data'!$I5665*'Consolidtaed Data'!$H5665</f>
        <v>870</v>
      </c>
      <c r="M4917" s="9">
        <f>'Consolidtaed Data'!$L5665-'Consolidtaed Data'!$K5665</f>
        <v>4096</v>
      </c>
      <c r="N4917" s="9" t="str">
        <f>VLOOKUP('Consolidtaed Data'!$C5665,[1]Locations!$A:$O,2,0)</f>
        <v>Berkeley</v>
      </c>
      <c r="O4917" s="9" t="str">
        <f>VLOOKUP('Consolidtaed Data'!$D5665,'[1]Sales People'!$A:$B,2,0)</f>
        <v>Henry Nelson</v>
      </c>
      <c r="P4917" s="9" t="str">
        <f>VLOOKUP('Consolidtaed Data'!$E5665,[1]Customers!$A:$B,2,0)</f>
        <v>Earl Phillips</v>
      </c>
      <c r="Q4917" s="11">
        <f>WEEKDAY('Consolidtaed Data'!$F5665)</f>
        <v>3</v>
      </c>
      <c r="R4917" s="9">
        <f>MONTH('Consolidtaed Data'!$F5665)</f>
        <v>2</v>
      </c>
      <c r="S4917" s="9" t="str">
        <f>TEXT(Table3[[#This Row],[Purchase Date]],"MMMM")</f>
        <v>December</v>
      </c>
      <c r="T4917" s="9">
        <f>YEAR('Consolidtaed Data'!$F5665)</f>
        <v>2021</v>
      </c>
    </row>
    <row r="4918" spans="1:20" x14ac:dyDescent="0.3">
      <c r="A4918" s="9" t="s">
        <v>5942</v>
      </c>
      <c r="B4918" s="9" t="s">
        <v>415</v>
      </c>
      <c r="C4918" s="9" t="s">
        <v>201</v>
      </c>
      <c r="D4918" s="9" t="s">
        <v>31</v>
      </c>
      <c r="E4918" s="9" t="s">
        <v>1779</v>
      </c>
      <c r="F4918" s="10">
        <v>44193</v>
      </c>
      <c r="G4918" s="10" t="str">
        <f>VLOOKUP(Table3[[#This Row],[Product ID]],[1]Products!$A:$G,2,0)</f>
        <v>Product 18</v>
      </c>
      <c r="H4918" s="22">
        <v>3</v>
      </c>
      <c r="I4918" s="9">
        <f>VLOOKUP('Consolidtaed Data'!$B5735,[1]Products!$A:$G,4,0)</f>
        <v>2396</v>
      </c>
      <c r="J4918" s="9">
        <f>VLOOKUP('Consolidtaed Data'!$B5735,[1]Products!$A:$G,3,0)</f>
        <v>1965</v>
      </c>
      <c r="K4918" s="9">
        <f>'Consolidtaed Data'!$J5735*'Consolidtaed Data'!$H5735</f>
        <v>3783</v>
      </c>
      <c r="L4918" s="9">
        <f>'Consolidtaed Data'!$I5735*'Consolidtaed Data'!$H5735</f>
        <v>4914</v>
      </c>
      <c r="M4918" s="9">
        <f>'Consolidtaed Data'!$L5735-'Consolidtaed Data'!$K5735</f>
        <v>161</v>
      </c>
      <c r="N4918" s="9" t="str">
        <f>VLOOKUP('Consolidtaed Data'!$C5735,[1]Locations!$A:$O,2,0)</f>
        <v>Hayward</v>
      </c>
      <c r="O4918" s="9" t="str">
        <f>VLOOKUP('Consolidtaed Data'!$D5735,'[1]Sales People'!$A:$B,2,0)</f>
        <v>Joshua Taylor</v>
      </c>
      <c r="P4918" s="9" t="str">
        <f>VLOOKUP('Consolidtaed Data'!$E5735,[1]Customers!$A:$B,2,0)</f>
        <v>Russell Bailey</v>
      </c>
      <c r="Q4918" s="11">
        <f>WEEKDAY('Consolidtaed Data'!$F5735)</f>
        <v>1</v>
      </c>
      <c r="R4918" s="9">
        <f>MONTH('Consolidtaed Data'!$F5735)</f>
        <v>2</v>
      </c>
      <c r="S4918" s="9" t="str">
        <f>TEXT(Table3[[#This Row],[Purchase Date]],"MMMM")</f>
        <v>December</v>
      </c>
      <c r="T4918" s="9">
        <f>YEAR('Consolidtaed Data'!$F5735)</f>
        <v>2021</v>
      </c>
    </row>
    <row r="4919" spans="1:20" x14ac:dyDescent="0.3">
      <c r="A4919" s="9" t="s">
        <v>5943</v>
      </c>
      <c r="B4919" s="9" t="s">
        <v>33</v>
      </c>
      <c r="C4919" s="9" t="s">
        <v>420</v>
      </c>
      <c r="D4919" s="9" t="s">
        <v>87</v>
      </c>
      <c r="E4919" s="9" t="s">
        <v>706</v>
      </c>
      <c r="F4919" s="10">
        <v>44193</v>
      </c>
      <c r="G4919" s="10" t="str">
        <f>VLOOKUP(Table3[[#This Row],[Product ID]],[1]Products!$A:$G,2,0)</f>
        <v>Product 29</v>
      </c>
      <c r="H4919" s="22">
        <v>1</v>
      </c>
      <c r="I4919" s="9">
        <f>VLOOKUP('Consolidtaed Data'!$B5736,[1]Products!$A:$G,4,0)</f>
        <v>1671</v>
      </c>
      <c r="J4919" s="9">
        <f>VLOOKUP('Consolidtaed Data'!$B5736,[1]Products!$A:$G,3,0)</f>
        <v>1220</v>
      </c>
      <c r="K4919" s="9">
        <f>'Consolidtaed Data'!$J5736*'Consolidtaed Data'!$H5736</f>
        <v>4452</v>
      </c>
      <c r="L4919" s="9">
        <f>'Consolidtaed Data'!$I5736*'Consolidtaed Data'!$H5736</f>
        <v>6849</v>
      </c>
      <c r="M4919" s="9">
        <f>'Consolidtaed Data'!$L5736-'Consolidtaed Data'!$K5736</f>
        <v>483</v>
      </c>
      <c r="N4919" s="9" t="str">
        <f>VLOOKUP('Consolidtaed Data'!$C5736,[1]Locations!$A:$O,2,0)</f>
        <v>Salinas</v>
      </c>
      <c r="O4919" s="9" t="str">
        <f>VLOOKUP('Consolidtaed Data'!$D5736,'[1]Sales People'!$A:$B,2,0)</f>
        <v>Howard Gardner</v>
      </c>
      <c r="P4919" s="9" t="str">
        <f>VLOOKUP('Consolidtaed Data'!$E5736,[1]Customers!$A:$B,2,0)</f>
        <v>George Adams</v>
      </c>
      <c r="Q4919" s="11">
        <f>WEEKDAY('Consolidtaed Data'!$F5736)</f>
        <v>1</v>
      </c>
      <c r="R4919" s="9">
        <f>MONTH('Consolidtaed Data'!$F5736)</f>
        <v>2</v>
      </c>
      <c r="S4919" s="9" t="str">
        <f>TEXT(Table3[[#This Row],[Purchase Date]],"MMMM")</f>
        <v>December</v>
      </c>
      <c r="T4919" s="9">
        <f>YEAR('Consolidtaed Data'!$F5736)</f>
        <v>2021</v>
      </c>
    </row>
    <row r="4920" spans="1:20" x14ac:dyDescent="0.3">
      <c r="A4920" s="9" t="s">
        <v>5944</v>
      </c>
      <c r="B4920" s="9" t="s">
        <v>33</v>
      </c>
      <c r="C4920" s="9" t="s">
        <v>42</v>
      </c>
      <c r="D4920" s="9" t="s">
        <v>149</v>
      </c>
      <c r="E4920" s="9" t="s">
        <v>982</v>
      </c>
      <c r="F4920" s="10">
        <v>44193</v>
      </c>
      <c r="G4920" s="10" t="str">
        <f>VLOOKUP(Table3[[#This Row],[Product ID]],[1]Products!$A:$G,2,0)</f>
        <v>Product 29</v>
      </c>
      <c r="H4920" s="22">
        <v>2</v>
      </c>
      <c r="I4920" s="9">
        <f>VLOOKUP('Consolidtaed Data'!$B6346,[1]Products!$A:$G,4,0)</f>
        <v>1367</v>
      </c>
      <c r="J4920" s="9">
        <f>VLOOKUP('Consolidtaed Data'!$B6346,[1]Products!$A:$G,3,0)</f>
        <v>984</v>
      </c>
      <c r="K4920" s="9">
        <f>'Consolidtaed Data'!$J6346*'Consolidtaed Data'!$H6346</f>
        <v>3484</v>
      </c>
      <c r="L4920" s="9">
        <f>'Consolidtaed Data'!$I6346*'Consolidtaed Data'!$H6346</f>
        <v>6832</v>
      </c>
      <c r="M4920" s="9">
        <f>'Consolidtaed Data'!$L6346-'Consolidtaed Data'!$K6346</f>
        <v>34</v>
      </c>
      <c r="N4920" s="9" t="str">
        <f>VLOOKUP('Consolidtaed Data'!$C6346,[1]Locations!$A:$O,2,0)</f>
        <v>Bakersfield</v>
      </c>
      <c r="O4920" s="9" t="str">
        <f>VLOOKUP('Consolidtaed Data'!$D6346,'[1]Sales People'!$A:$B,2,0)</f>
        <v>Carl Hall</v>
      </c>
      <c r="P4920" s="9" t="str">
        <f>VLOOKUP('Consolidtaed Data'!$E6346,[1]Customers!$A:$B,2,0)</f>
        <v>Paul Lane</v>
      </c>
      <c r="Q4920" s="11">
        <f>WEEKDAY('Consolidtaed Data'!$F6346)</f>
        <v>2</v>
      </c>
      <c r="R4920" s="9">
        <f>MONTH('Consolidtaed Data'!$F6346)</f>
        <v>4</v>
      </c>
      <c r="S4920" s="9" t="str">
        <f>TEXT(Table3[[#This Row],[Purchase Date]],"MMMM")</f>
        <v>December</v>
      </c>
      <c r="T4920" s="9">
        <f>YEAR('Consolidtaed Data'!$F6346)</f>
        <v>2021</v>
      </c>
    </row>
    <row r="4921" spans="1:20" x14ac:dyDescent="0.3">
      <c r="A4921" s="9" t="s">
        <v>5945</v>
      </c>
      <c r="B4921" s="9" t="s">
        <v>429</v>
      </c>
      <c r="C4921" s="9" t="s">
        <v>140</v>
      </c>
      <c r="D4921" s="9" t="s">
        <v>80</v>
      </c>
      <c r="E4921" s="9" t="s">
        <v>327</v>
      </c>
      <c r="F4921" s="10">
        <v>44193</v>
      </c>
      <c r="G4921" s="10" t="str">
        <f>VLOOKUP(Table3[[#This Row],[Product ID]],[1]Products!$A:$G,2,0)</f>
        <v>Product 87</v>
      </c>
      <c r="H4921" s="22">
        <v>1</v>
      </c>
      <c r="I4921" s="9">
        <f>VLOOKUP('Consolidtaed Data'!$B6399,[1]Products!$A:$G,4,0)</f>
        <v>1353</v>
      </c>
      <c r="J4921" s="9">
        <f>VLOOKUP('Consolidtaed Data'!$B6399,[1]Products!$A:$G,3,0)</f>
        <v>947</v>
      </c>
      <c r="K4921" s="9">
        <f>'Consolidtaed Data'!$J6399*'Consolidtaed Data'!$H6399</f>
        <v>1995</v>
      </c>
      <c r="L4921" s="9">
        <f>'Consolidtaed Data'!$I6399*'Consolidtaed Data'!$H6399</f>
        <v>3834</v>
      </c>
      <c r="M4921" s="9">
        <f>'Consolidtaed Data'!$L6399-'Consolidtaed Data'!$K6399</f>
        <v>46</v>
      </c>
      <c r="N4921" s="9" t="str">
        <f>VLOOKUP('Consolidtaed Data'!$C6399,[1]Locations!$A:$O,2,0)</f>
        <v>Norwalk</v>
      </c>
      <c r="O4921" s="9" t="str">
        <f>VLOOKUP('Consolidtaed Data'!$D6399,'[1]Sales People'!$A:$B,2,0)</f>
        <v>Ryan Butler</v>
      </c>
      <c r="P4921" s="9" t="str">
        <f>VLOOKUP('Consolidtaed Data'!$E6399,[1]Customers!$A:$B,2,0)</f>
        <v>Steven Mccoy</v>
      </c>
      <c r="Q4921" s="11">
        <f>WEEKDAY('Consolidtaed Data'!$F6399)</f>
        <v>6</v>
      </c>
      <c r="R4921" s="9">
        <f>MONTH('Consolidtaed Data'!$F6399)</f>
        <v>4</v>
      </c>
      <c r="S4921" s="9" t="str">
        <f>TEXT(Table3[[#This Row],[Purchase Date]],"MMMM")</f>
        <v>December</v>
      </c>
      <c r="T4921" s="9">
        <f>YEAR('Consolidtaed Data'!$F6399)</f>
        <v>2021</v>
      </c>
    </row>
    <row r="4922" spans="1:20" x14ac:dyDescent="0.3">
      <c r="A4922" s="9" t="s">
        <v>5946</v>
      </c>
      <c r="B4922" s="9" t="s">
        <v>252</v>
      </c>
      <c r="C4922" s="9" t="s">
        <v>99</v>
      </c>
      <c r="D4922" s="9" t="s">
        <v>272</v>
      </c>
      <c r="E4922" s="9" t="s">
        <v>900</v>
      </c>
      <c r="F4922" s="10">
        <v>44193</v>
      </c>
      <c r="G4922" s="10" t="str">
        <f>VLOOKUP(Table3[[#This Row],[Product ID]],[1]Products!$A:$G,2,0)</f>
        <v>Product 81</v>
      </c>
      <c r="H4922" s="22">
        <v>1</v>
      </c>
      <c r="I4922" s="9">
        <f>VLOOKUP('Consolidtaed Data'!$B6806,[1]Products!$A:$G,4,0)</f>
        <v>504</v>
      </c>
      <c r="J4922" s="9">
        <f>VLOOKUP('Consolidtaed Data'!$B6806,[1]Products!$A:$G,3,0)</f>
        <v>408</v>
      </c>
      <c r="K4922" s="9">
        <f>'Consolidtaed Data'!$J6806*'Consolidtaed Data'!$H6806</f>
        <v>984</v>
      </c>
      <c r="L4922" s="9">
        <f>'Consolidtaed Data'!$I6806*'Consolidtaed Data'!$H6806</f>
        <v>1367</v>
      </c>
      <c r="M4922" s="9">
        <f>'Consolidtaed Data'!$L6806-'Consolidtaed Data'!$K6806</f>
        <v>246</v>
      </c>
      <c r="N4922" s="9" t="str">
        <f>VLOOKUP('Consolidtaed Data'!$C6806,[1]Locations!$A:$O,2,0)</f>
        <v>Bakersfield</v>
      </c>
      <c r="O4922" s="9" t="str">
        <f>VLOOKUP('Consolidtaed Data'!$D6806,'[1]Sales People'!$A:$B,2,0)</f>
        <v>Brian Davis</v>
      </c>
      <c r="P4922" s="9" t="str">
        <f>VLOOKUP('Consolidtaed Data'!$E6806,[1]Customers!$A:$B,2,0)</f>
        <v>Bruce King</v>
      </c>
      <c r="Q4922" s="11">
        <f>WEEKDAY('Consolidtaed Data'!$F6806)</f>
        <v>4</v>
      </c>
      <c r="R4922" s="9">
        <f>MONTH('Consolidtaed Data'!$F6806)</f>
        <v>6</v>
      </c>
      <c r="S4922" s="9" t="str">
        <f>TEXT(Table3[[#This Row],[Purchase Date]],"MMMM")</f>
        <v>December</v>
      </c>
      <c r="T4922" s="9">
        <f>YEAR('Consolidtaed Data'!$F6806)</f>
        <v>2021</v>
      </c>
    </row>
    <row r="4923" spans="1:20" x14ac:dyDescent="0.3">
      <c r="A4923" s="9" t="s">
        <v>5947</v>
      </c>
      <c r="B4923" s="9" t="s">
        <v>7</v>
      </c>
      <c r="C4923" s="9" t="s">
        <v>469</v>
      </c>
      <c r="D4923" s="9" t="s">
        <v>91</v>
      </c>
      <c r="E4923" s="9" t="s">
        <v>1193</v>
      </c>
      <c r="F4923" s="10">
        <v>44193</v>
      </c>
      <c r="G4923" s="10" t="str">
        <f>VLOOKUP(Table3[[#This Row],[Product ID]],[1]Products!$A:$G,2,0)</f>
        <v>Product 77</v>
      </c>
      <c r="H4923" s="22">
        <v>1</v>
      </c>
      <c r="I4923" s="9">
        <f>VLOOKUP('Consolidtaed Data'!$B7591,[1]Products!$A:$G,4,0)</f>
        <v>1783</v>
      </c>
      <c r="J4923" s="9">
        <f>VLOOKUP('Consolidtaed Data'!$B7591,[1]Products!$A:$G,3,0)</f>
        <v>1516</v>
      </c>
      <c r="K4923" s="9">
        <f>'Consolidtaed Data'!$J7591*'Consolidtaed Data'!$H7591</f>
        <v>387</v>
      </c>
      <c r="L4923" s="9">
        <f>'Consolidtaed Data'!$I7591*'Consolidtaed Data'!$H7591</f>
        <v>667</v>
      </c>
      <c r="M4923" s="9">
        <f>'Consolidtaed Data'!$L7591-'Consolidtaed Data'!$K7591</f>
        <v>722</v>
      </c>
      <c r="N4923" s="9" t="str">
        <f>VLOOKUP('Consolidtaed Data'!$C7591,[1]Locations!$A:$O,2,0)</f>
        <v>Downey</v>
      </c>
      <c r="O4923" s="9" t="str">
        <f>VLOOKUP('Consolidtaed Data'!$D7591,'[1]Sales People'!$A:$B,2,0)</f>
        <v>Arthur Mccoy</v>
      </c>
      <c r="P4923" s="9" t="str">
        <f>VLOOKUP('Consolidtaed Data'!$E7591,[1]Customers!$A:$B,2,0)</f>
        <v>Louis Torres</v>
      </c>
      <c r="Q4923" s="11">
        <f>WEEKDAY('Consolidtaed Data'!$F7591)</f>
        <v>7</v>
      </c>
      <c r="R4923" s="9">
        <f>MONTH('Consolidtaed Data'!$F7591)</f>
        <v>7</v>
      </c>
      <c r="S4923" s="9" t="str">
        <f>TEXT(Table3[[#This Row],[Purchase Date]],"MMMM")</f>
        <v>December</v>
      </c>
      <c r="T4923" s="9">
        <f>YEAR('Consolidtaed Data'!$F7591)</f>
        <v>2021</v>
      </c>
    </row>
    <row r="4924" spans="1:20" x14ac:dyDescent="0.3">
      <c r="A4924" s="9" t="s">
        <v>5948</v>
      </c>
      <c r="B4924" s="9" t="s">
        <v>20</v>
      </c>
      <c r="C4924" s="9" t="s">
        <v>462</v>
      </c>
      <c r="D4924" s="9" t="s">
        <v>9</v>
      </c>
      <c r="E4924" s="9" t="s">
        <v>309</v>
      </c>
      <c r="F4924" s="10">
        <v>44193</v>
      </c>
      <c r="G4924" s="10" t="str">
        <f>VLOOKUP(Table3[[#This Row],[Product ID]],[1]Products!$A:$G,2,0)</f>
        <v>Product 98</v>
      </c>
      <c r="H4924" s="22">
        <v>2</v>
      </c>
      <c r="I4924" s="9">
        <f>VLOOKUP('Consolidtaed Data'!$B8079,[1]Products!$A:$G,4,0)</f>
        <v>1587</v>
      </c>
      <c r="J4924" s="9">
        <f>VLOOKUP('Consolidtaed Data'!$B8079,[1]Products!$A:$G,3,0)</f>
        <v>1301</v>
      </c>
      <c r="K4924" s="9">
        <f>'Consolidtaed Data'!$J8079*'Consolidtaed Data'!$H8079</f>
        <v>1261</v>
      </c>
      <c r="L4924" s="9">
        <f>'Consolidtaed Data'!$I8079*'Consolidtaed Data'!$H8079</f>
        <v>1638</v>
      </c>
      <c r="M4924" s="9">
        <f>'Consolidtaed Data'!$L8079-'Consolidtaed Data'!$K8079</f>
        <v>431</v>
      </c>
      <c r="N4924" s="9" t="str">
        <f>VLOOKUP('Consolidtaed Data'!$C8079,[1]Locations!$A:$O,2,0)</f>
        <v>Oakland</v>
      </c>
      <c r="O4924" s="9" t="str">
        <f>VLOOKUP('Consolidtaed Data'!$D8079,'[1]Sales People'!$A:$B,2,0)</f>
        <v>Clarence Fox</v>
      </c>
      <c r="P4924" s="9" t="str">
        <f>VLOOKUP('Consolidtaed Data'!$E8079,[1]Customers!$A:$B,2,0)</f>
        <v>Ralph Nichols</v>
      </c>
      <c r="Q4924" s="11">
        <f>WEEKDAY('Consolidtaed Data'!$F8079)</f>
        <v>3</v>
      </c>
      <c r="R4924" s="9">
        <f>MONTH('Consolidtaed Data'!$F8079)</f>
        <v>9</v>
      </c>
      <c r="S4924" s="9" t="str">
        <f>TEXT(Table3[[#This Row],[Purchase Date]],"MMMM")</f>
        <v>December</v>
      </c>
      <c r="T4924" s="9">
        <f>YEAR('Consolidtaed Data'!$F8079)</f>
        <v>2021</v>
      </c>
    </row>
    <row r="4925" spans="1:20" x14ac:dyDescent="0.3">
      <c r="A4925" s="9" t="s">
        <v>5949</v>
      </c>
      <c r="B4925" s="9" t="s">
        <v>311</v>
      </c>
      <c r="C4925" s="9" t="s">
        <v>34</v>
      </c>
      <c r="D4925" s="9" t="s">
        <v>329</v>
      </c>
      <c r="E4925" s="9" t="s">
        <v>1984</v>
      </c>
      <c r="F4925" s="10">
        <v>44193</v>
      </c>
      <c r="G4925" s="10" t="str">
        <f>VLOOKUP(Table3[[#This Row],[Product ID]],[1]Products!$A:$G,2,0)</f>
        <v>Product 33</v>
      </c>
      <c r="H4925" s="22">
        <v>2</v>
      </c>
      <c r="I4925" s="9">
        <f>VLOOKUP('Consolidtaed Data'!$B8694,[1]Products!$A:$G,4,0)</f>
        <v>847</v>
      </c>
      <c r="J4925" s="9">
        <f>VLOOKUP('Consolidtaed Data'!$B8694,[1]Products!$A:$G,3,0)</f>
        <v>534</v>
      </c>
      <c r="K4925" s="9">
        <f>'Consolidtaed Data'!$J8694*'Consolidtaed Data'!$H8694</f>
        <v>3600</v>
      </c>
      <c r="L4925" s="9">
        <f>'Consolidtaed Data'!$I8694*'Consolidtaed Data'!$H8694</f>
        <v>6546</v>
      </c>
      <c r="M4925" s="9">
        <f>'Consolidtaed Data'!$L8694-'Consolidtaed Data'!$K8694</f>
        <v>95</v>
      </c>
      <c r="N4925" s="9" t="str">
        <f>VLOOKUP('Consolidtaed Data'!$C8694,[1]Locations!$A:$O,2,0)</f>
        <v>Sacramento</v>
      </c>
      <c r="O4925" s="9" t="str">
        <f>VLOOKUP('Consolidtaed Data'!$D8694,'[1]Sales People'!$A:$B,2,0)</f>
        <v>Brian Hansen</v>
      </c>
      <c r="P4925" s="9" t="str">
        <f>VLOOKUP('Consolidtaed Data'!$E8694,[1]Customers!$A:$B,2,0)</f>
        <v>Alan Gomez</v>
      </c>
      <c r="Q4925" s="11">
        <f>WEEKDAY('Consolidtaed Data'!$F8694)</f>
        <v>1</v>
      </c>
      <c r="R4925" s="9">
        <f>MONTH('Consolidtaed Data'!$F8694)</f>
        <v>10</v>
      </c>
      <c r="S4925" s="9" t="str">
        <f>TEXT(Table3[[#This Row],[Purchase Date]],"MMMM")</f>
        <v>December</v>
      </c>
      <c r="T4925" s="9">
        <f>YEAR('Consolidtaed Data'!$F8694)</f>
        <v>2021</v>
      </c>
    </row>
    <row r="4926" spans="1:20" x14ac:dyDescent="0.3">
      <c r="A4926" s="9" t="s">
        <v>5950</v>
      </c>
      <c r="B4926" s="9" t="s">
        <v>71</v>
      </c>
      <c r="C4926" s="9" t="s">
        <v>325</v>
      </c>
      <c r="D4926" s="9" t="s">
        <v>131</v>
      </c>
      <c r="E4926" s="9" t="s">
        <v>380</v>
      </c>
      <c r="F4926" s="10">
        <v>44193</v>
      </c>
      <c r="G4926" s="10" t="str">
        <f>VLOOKUP(Table3[[#This Row],[Product ID]],[1]Products!$A:$G,2,0)</f>
        <v>Product 42</v>
      </c>
      <c r="H4926" s="22">
        <v>1</v>
      </c>
      <c r="I4926" s="9">
        <f>VLOOKUP('Consolidtaed Data'!$B8869,[1]Products!$A:$G,4,0)</f>
        <v>799</v>
      </c>
      <c r="J4926" s="9">
        <f>VLOOKUP('Consolidtaed Data'!$B8869,[1]Products!$A:$G,3,0)</f>
        <v>455</v>
      </c>
      <c r="K4926" s="9">
        <f>'Consolidtaed Data'!$J8869*'Consolidtaed Data'!$H8869</f>
        <v>807</v>
      </c>
      <c r="L4926" s="9">
        <f>'Consolidtaed Data'!$I8869*'Consolidtaed Data'!$H8869</f>
        <v>1467</v>
      </c>
      <c r="M4926" s="9">
        <f>'Consolidtaed Data'!$L8869-'Consolidtaed Data'!$K8869</f>
        <v>1149</v>
      </c>
      <c r="N4926" s="9" t="str">
        <f>VLOOKUP('Consolidtaed Data'!$C8869,[1]Locations!$A:$O,2,0)</f>
        <v>Pomona</v>
      </c>
      <c r="O4926" s="9" t="str">
        <f>VLOOKUP('Consolidtaed Data'!$D8869,'[1]Sales People'!$A:$B,2,0)</f>
        <v>Ryan Butler</v>
      </c>
      <c r="P4926" s="9" t="str">
        <f>VLOOKUP('Consolidtaed Data'!$E8869,[1]Customers!$A:$B,2,0)</f>
        <v>Craig Rodriguez</v>
      </c>
      <c r="Q4926" s="11">
        <f>WEEKDAY('Consolidtaed Data'!$F8869)</f>
        <v>5</v>
      </c>
      <c r="R4926" s="9">
        <f>MONTH('Consolidtaed Data'!$F8869)</f>
        <v>11</v>
      </c>
      <c r="S4926" s="9" t="str">
        <f>TEXT(Table3[[#This Row],[Purchase Date]],"MMMM")</f>
        <v>December</v>
      </c>
      <c r="T4926" s="9">
        <f>YEAR('Consolidtaed Data'!$F8869)</f>
        <v>2021</v>
      </c>
    </row>
    <row r="4927" spans="1:20" x14ac:dyDescent="0.3">
      <c r="A4927" s="9" t="s">
        <v>5951</v>
      </c>
      <c r="B4927" s="9" t="s">
        <v>191</v>
      </c>
      <c r="C4927" s="9" t="s">
        <v>231</v>
      </c>
      <c r="D4927" s="9" t="s">
        <v>246</v>
      </c>
      <c r="E4927" s="9" t="s">
        <v>367</v>
      </c>
      <c r="F4927" s="10">
        <v>44193</v>
      </c>
      <c r="G4927" s="10" t="str">
        <f>VLOOKUP(Table3[[#This Row],[Product ID]],[1]Products!$A:$G,2,0)</f>
        <v>Product 36</v>
      </c>
      <c r="H4927" s="22">
        <v>3</v>
      </c>
      <c r="I4927" s="9">
        <f>VLOOKUP('Consolidtaed Data'!$B9196,[1]Products!$A:$G,4,0)</f>
        <v>1639</v>
      </c>
      <c r="J4927" s="9">
        <f>VLOOKUP('Consolidtaed Data'!$B9196,[1]Products!$A:$G,3,0)</f>
        <v>1295</v>
      </c>
      <c r="K4927" s="9">
        <f>'Consolidtaed Data'!$J9196*'Consolidtaed Data'!$H9196</f>
        <v>421</v>
      </c>
      <c r="L4927" s="9">
        <f>'Consolidtaed Data'!$I9196*'Consolidtaed Data'!$H9196</f>
        <v>561</v>
      </c>
      <c r="M4927" s="9">
        <f>'Consolidtaed Data'!$L9196-'Consolidtaed Data'!$K9196</f>
        <v>322</v>
      </c>
      <c r="N4927" s="9" t="str">
        <f>VLOOKUP('Consolidtaed Data'!$C9196,[1]Locations!$A:$O,2,0)</f>
        <v>Roseville</v>
      </c>
      <c r="O4927" s="9" t="str">
        <f>VLOOKUP('Consolidtaed Data'!$D9196,'[1]Sales People'!$A:$B,2,0)</f>
        <v>Walter Cook</v>
      </c>
      <c r="P4927" s="9" t="str">
        <f>VLOOKUP('Consolidtaed Data'!$E9196,[1]Customers!$A:$B,2,0)</f>
        <v>Fred Romero</v>
      </c>
      <c r="Q4927" s="11">
        <f>WEEKDAY('Consolidtaed Data'!$F9196)</f>
        <v>7</v>
      </c>
      <c r="R4927" s="9">
        <f>MONTH('Consolidtaed Data'!$F9196)</f>
        <v>11</v>
      </c>
      <c r="S4927" s="9" t="str">
        <f>TEXT(Table3[[#This Row],[Purchase Date]],"MMMM")</f>
        <v>December</v>
      </c>
      <c r="T4927" s="9">
        <f>YEAR('Consolidtaed Data'!$F9196)</f>
        <v>2021</v>
      </c>
    </row>
    <row r="4928" spans="1:20" x14ac:dyDescent="0.3">
      <c r="A4928" s="9" t="s">
        <v>5952</v>
      </c>
      <c r="B4928" s="9" t="s">
        <v>503</v>
      </c>
      <c r="C4928" s="9" t="s">
        <v>275</v>
      </c>
      <c r="D4928" s="9" t="s">
        <v>149</v>
      </c>
      <c r="E4928" s="9" t="s">
        <v>150</v>
      </c>
      <c r="F4928" s="10">
        <v>44193</v>
      </c>
      <c r="G4928" s="10" t="str">
        <f>VLOOKUP(Table3[[#This Row],[Product ID]],[1]Products!$A:$G,2,0)</f>
        <v>Product 99</v>
      </c>
      <c r="H4928" s="22">
        <v>2</v>
      </c>
      <c r="I4928" s="9">
        <f>VLOOKUP('Consolidtaed Data'!$B9478,[1]Products!$A:$G,4,0)</f>
        <v>290</v>
      </c>
      <c r="J4928" s="9">
        <f>VLOOKUP('Consolidtaed Data'!$B9478,[1]Products!$A:$G,3,0)</f>
        <v>200</v>
      </c>
      <c r="K4928" s="9">
        <f>'Consolidtaed Data'!$J9478*'Consolidtaed Data'!$H9478</f>
        <v>900</v>
      </c>
      <c r="L4928" s="9">
        <f>'Consolidtaed Data'!$I9478*'Consolidtaed Data'!$H9478</f>
        <v>1500</v>
      </c>
      <c r="M4928" s="9">
        <f>'Consolidtaed Data'!$L9478-'Consolidtaed Data'!$K9478</f>
        <v>1654</v>
      </c>
      <c r="N4928" s="9" t="str">
        <f>VLOOKUP('Consolidtaed Data'!$C9478,[1]Locations!$A:$O,2,0)</f>
        <v>Escondido</v>
      </c>
      <c r="O4928" s="9" t="str">
        <f>VLOOKUP('Consolidtaed Data'!$D9478,'[1]Sales People'!$A:$B,2,0)</f>
        <v>Scott Mason</v>
      </c>
      <c r="P4928" s="9" t="str">
        <f>VLOOKUP('Consolidtaed Data'!$E9478,[1]Customers!$A:$B,2,0)</f>
        <v>Joshua Ryan</v>
      </c>
      <c r="Q4928" s="11">
        <f>WEEKDAY('Consolidtaed Data'!$F9478)</f>
        <v>6</v>
      </c>
      <c r="R4928" s="9">
        <f>MONTH('Consolidtaed Data'!$F9478)</f>
        <v>12</v>
      </c>
      <c r="S4928" s="9" t="str">
        <f>TEXT(Table3[[#This Row],[Purchase Date]],"MMMM")</f>
        <v>December</v>
      </c>
      <c r="T4928" s="9">
        <f>YEAR('Consolidtaed Data'!$F9478)</f>
        <v>2021</v>
      </c>
    </row>
    <row r="4929" spans="1:20" x14ac:dyDescent="0.3">
      <c r="A4929" s="9" t="s">
        <v>5953</v>
      </c>
      <c r="B4929" s="9" t="s">
        <v>360</v>
      </c>
      <c r="C4929" s="9" t="s">
        <v>504</v>
      </c>
      <c r="D4929" s="9" t="s">
        <v>220</v>
      </c>
      <c r="E4929" s="9" t="s">
        <v>1035</v>
      </c>
      <c r="F4929" s="10">
        <v>44194</v>
      </c>
      <c r="G4929" s="10" t="str">
        <f>VLOOKUP(Table3[[#This Row],[Product ID]],[1]Products!$A:$G,2,0)</f>
        <v>Product 59</v>
      </c>
      <c r="H4929" s="22">
        <v>4</v>
      </c>
      <c r="I4929" s="9">
        <f>VLOOKUP('Consolidtaed Data'!$B4792,[1]Products!$A:$G,4,0)</f>
        <v>1826</v>
      </c>
      <c r="J4929" s="9">
        <f>VLOOKUP('Consolidtaed Data'!$B4792,[1]Products!$A:$G,3,0)</f>
        <v>1443</v>
      </c>
      <c r="K4929" s="9">
        <f>'Consolidtaed Data'!$J4792*'Consolidtaed Data'!$H4792</f>
        <v>376</v>
      </c>
      <c r="L4929" s="9">
        <f>'Consolidtaed Data'!$I4792*'Consolidtaed Data'!$H4792</f>
        <v>458</v>
      </c>
      <c r="M4929" s="9">
        <f>'Consolidtaed Data'!$L4792-'Consolidtaed Data'!$K4792</f>
        <v>553</v>
      </c>
      <c r="N4929" s="9" t="str">
        <f>VLOOKUP('Consolidtaed Data'!$C4792,[1]Locations!$A:$O,2,0)</f>
        <v>Ontario</v>
      </c>
      <c r="O4929" s="9" t="str">
        <f>VLOOKUP('Consolidtaed Data'!$D4792,'[1]Sales People'!$A:$B,2,0)</f>
        <v>Ryan Welch</v>
      </c>
      <c r="P4929" s="9" t="str">
        <f>VLOOKUP('Consolidtaed Data'!$E4792,[1]Customers!$A:$B,2,0)</f>
        <v>George Nichols</v>
      </c>
      <c r="Q4929" s="11">
        <f>WEEKDAY('Consolidtaed Data'!$F4792)</f>
        <v>6</v>
      </c>
      <c r="R4929" s="9">
        <f>MONTH('Consolidtaed Data'!$F4792)</f>
        <v>12</v>
      </c>
      <c r="S4929" s="9" t="str">
        <f>TEXT(Table3[[#This Row],[Purchase Date]],"MMMM")</f>
        <v>December</v>
      </c>
      <c r="T4929" s="9">
        <f>YEAR('Consolidtaed Data'!$F4792)</f>
        <v>2020</v>
      </c>
    </row>
    <row r="4930" spans="1:20" x14ac:dyDescent="0.3">
      <c r="A4930" s="9" t="s">
        <v>5954</v>
      </c>
      <c r="B4930" s="9" t="s">
        <v>526</v>
      </c>
      <c r="C4930" s="9" t="s">
        <v>45</v>
      </c>
      <c r="D4930" s="9" t="s">
        <v>43</v>
      </c>
      <c r="E4930" s="9" t="s">
        <v>912</v>
      </c>
      <c r="F4930" s="10">
        <v>44194</v>
      </c>
      <c r="G4930" s="10" t="str">
        <f>VLOOKUP(Table3[[#This Row],[Product ID]],[1]Products!$A:$G,2,0)</f>
        <v>Product 14</v>
      </c>
      <c r="H4930" s="22">
        <v>2</v>
      </c>
      <c r="I4930" s="9">
        <f>VLOOKUP('Consolidtaed Data'!$B4793,[1]Products!$A:$G,4,0)</f>
        <v>561</v>
      </c>
      <c r="J4930" s="9">
        <f>VLOOKUP('Consolidtaed Data'!$B4793,[1]Products!$A:$G,3,0)</f>
        <v>421</v>
      </c>
      <c r="K4930" s="9">
        <f>'Consolidtaed Data'!$J4793*'Consolidtaed Data'!$H4793</f>
        <v>400</v>
      </c>
      <c r="L4930" s="9">
        <f>'Consolidtaed Data'!$I4793*'Consolidtaed Data'!$H4793</f>
        <v>580</v>
      </c>
      <c r="M4930" s="9">
        <f>'Consolidtaed Data'!$L4793-'Consolidtaed Data'!$K4793</f>
        <v>1224</v>
      </c>
      <c r="N4930" s="9" t="str">
        <f>VLOOKUP('Consolidtaed Data'!$C4793,[1]Locations!$A:$O,2,0)</f>
        <v>Hayward</v>
      </c>
      <c r="O4930" s="9" t="str">
        <f>VLOOKUP('Consolidtaed Data'!$D4793,'[1]Sales People'!$A:$B,2,0)</f>
        <v>Joe Sims</v>
      </c>
      <c r="P4930" s="9" t="str">
        <f>VLOOKUP('Consolidtaed Data'!$E4793,[1]Customers!$A:$B,2,0)</f>
        <v>Russell Nelson</v>
      </c>
      <c r="Q4930" s="11">
        <f>WEEKDAY('Consolidtaed Data'!$F4793)</f>
        <v>6</v>
      </c>
      <c r="R4930" s="9">
        <f>MONTH('Consolidtaed Data'!$F4793)</f>
        <v>12</v>
      </c>
      <c r="S4930" s="9" t="str">
        <f>TEXT(Table3[[#This Row],[Purchase Date]],"MMMM")</f>
        <v>December</v>
      </c>
      <c r="T4930" s="9">
        <f>YEAR('Consolidtaed Data'!$F4793)</f>
        <v>2020</v>
      </c>
    </row>
    <row r="4931" spans="1:20" x14ac:dyDescent="0.3">
      <c r="A4931" s="9" t="s">
        <v>5955</v>
      </c>
      <c r="B4931" s="9" t="s">
        <v>119</v>
      </c>
      <c r="C4931" s="9" t="s">
        <v>59</v>
      </c>
      <c r="D4931" s="9" t="s">
        <v>374</v>
      </c>
      <c r="E4931" s="9" t="s">
        <v>925</v>
      </c>
      <c r="F4931" s="10">
        <v>44194</v>
      </c>
      <c r="G4931" s="10" t="str">
        <f>VLOOKUP(Table3[[#This Row],[Product ID]],[1]Products!$A:$G,2,0)</f>
        <v>Product 67</v>
      </c>
      <c r="H4931" s="22">
        <v>3</v>
      </c>
      <c r="I4931" s="9">
        <f>VLOOKUP('Consolidtaed Data'!$B5336,[1]Products!$A:$G,4,0)</f>
        <v>1862</v>
      </c>
      <c r="J4931" s="9">
        <f>VLOOKUP('Consolidtaed Data'!$B5336,[1]Products!$A:$G,3,0)</f>
        <v>1173</v>
      </c>
      <c r="K4931" s="9">
        <f>'Consolidtaed Data'!$J5336*'Consolidtaed Data'!$H5336</f>
        <v>1614</v>
      </c>
      <c r="L4931" s="9">
        <f>'Consolidtaed Data'!$I5336*'Consolidtaed Data'!$H5336</f>
        <v>2934</v>
      </c>
      <c r="M4931" s="9">
        <f>'Consolidtaed Data'!$L5336-'Consolidtaed Data'!$K5336</f>
        <v>1380</v>
      </c>
      <c r="N4931" s="9" t="str">
        <f>VLOOKUP('Consolidtaed Data'!$C5336,[1]Locations!$A:$O,2,0)</f>
        <v>Carlsbad</v>
      </c>
      <c r="O4931" s="9" t="str">
        <f>VLOOKUP('Consolidtaed Data'!$D5336,'[1]Sales People'!$A:$B,2,0)</f>
        <v>Jeremy Mendoza</v>
      </c>
      <c r="P4931" s="9" t="str">
        <f>VLOOKUP('Consolidtaed Data'!$E5336,[1]Customers!$A:$B,2,0)</f>
        <v>Steven Nichols</v>
      </c>
      <c r="Q4931" s="11">
        <f>WEEKDAY('Consolidtaed Data'!$F5336)</f>
        <v>6</v>
      </c>
      <c r="R4931" s="9">
        <f>MONTH('Consolidtaed Data'!$F5336)</f>
        <v>1</v>
      </c>
      <c r="S4931" s="9" t="str">
        <f>TEXT(Table3[[#This Row],[Purchase Date]],"MMMM")</f>
        <v>December</v>
      </c>
      <c r="T4931" s="9">
        <f>YEAR('Consolidtaed Data'!$F5336)</f>
        <v>2021</v>
      </c>
    </row>
    <row r="4932" spans="1:20" x14ac:dyDescent="0.3">
      <c r="A4932" s="9" t="s">
        <v>5956</v>
      </c>
      <c r="B4932" s="9" t="s">
        <v>93</v>
      </c>
      <c r="C4932" s="9" t="s">
        <v>331</v>
      </c>
      <c r="D4932" s="9" t="s">
        <v>43</v>
      </c>
      <c r="E4932" s="9" t="s">
        <v>886</v>
      </c>
      <c r="F4932" s="10">
        <v>44194</v>
      </c>
      <c r="G4932" s="10" t="str">
        <f>VLOOKUP(Table3[[#This Row],[Product ID]],[1]Products!$A:$G,2,0)</f>
        <v>Product 71</v>
      </c>
      <c r="H4932" s="22">
        <v>1</v>
      </c>
      <c r="I4932" s="9">
        <f>VLOOKUP('Consolidtaed Data'!$B5515,[1]Products!$A:$G,4,0)</f>
        <v>1587</v>
      </c>
      <c r="J4932" s="9">
        <f>VLOOKUP('Consolidtaed Data'!$B5515,[1]Products!$A:$G,3,0)</f>
        <v>1301</v>
      </c>
      <c r="K4932" s="9">
        <f>'Consolidtaed Data'!$J5515*'Consolidtaed Data'!$H5515</f>
        <v>450</v>
      </c>
      <c r="L4932" s="9">
        <f>'Consolidtaed Data'!$I5515*'Consolidtaed Data'!$H5515</f>
        <v>818</v>
      </c>
      <c r="M4932" s="9">
        <f>'Consolidtaed Data'!$L5515-'Consolidtaed Data'!$K5515</f>
        <v>452</v>
      </c>
      <c r="N4932" s="9" t="str">
        <f>VLOOKUP('Consolidtaed Data'!$C5515,[1]Locations!$A:$O,2,0)</f>
        <v>El Monte</v>
      </c>
      <c r="O4932" s="9" t="str">
        <f>VLOOKUP('Consolidtaed Data'!$D5515,'[1]Sales People'!$A:$B,2,0)</f>
        <v>Jimmy Young</v>
      </c>
      <c r="P4932" s="9" t="str">
        <f>VLOOKUP('Consolidtaed Data'!$E5515,[1]Customers!$A:$B,2,0)</f>
        <v>Fred Romero</v>
      </c>
      <c r="Q4932" s="11">
        <f>WEEKDAY('Consolidtaed Data'!$F5515)</f>
        <v>5</v>
      </c>
      <c r="R4932" s="9">
        <f>MONTH('Consolidtaed Data'!$F5515)</f>
        <v>2</v>
      </c>
      <c r="S4932" s="9" t="str">
        <f>TEXT(Table3[[#This Row],[Purchase Date]],"MMMM")</f>
        <v>December</v>
      </c>
      <c r="T4932" s="9">
        <f>YEAR('Consolidtaed Data'!$F5515)</f>
        <v>2021</v>
      </c>
    </row>
    <row r="4933" spans="1:20" x14ac:dyDescent="0.3">
      <c r="A4933" s="9" t="s">
        <v>5957</v>
      </c>
      <c r="B4933" s="9" t="s">
        <v>572</v>
      </c>
      <c r="C4933" s="9" t="s">
        <v>228</v>
      </c>
      <c r="D4933" s="9" t="s">
        <v>35</v>
      </c>
      <c r="E4933" s="9" t="s">
        <v>1436</v>
      </c>
      <c r="F4933" s="10">
        <v>44194</v>
      </c>
      <c r="G4933" s="10" t="str">
        <f>VLOOKUP(Table3[[#This Row],[Product ID]],[1]Products!$A:$G,2,0)</f>
        <v>Product 22</v>
      </c>
      <c r="H4933" s="22">
        <v>1</v>
      </c>
      <c r="I4933" s="9">
        <f>VLOOKUP('Consolidtaed Data'!$B5754,[1]Products!$A:$G,4,0)</f>
        <v>1022</v>
      </c>
      <c r="J4933" s="9">
        <f>VLOOKUP('Consolidtaed Data'!$B5754,[1]Products!$A:$G,3,0)</f>
        <v>818</v>
      </c>
      <c r="K4933" s="9">
        <f>'Consolidtaed Data'!$J5754*'Consolidtaed Data'!$H5754</f>
        <v>1535</v>
      </c>
      <c r="L4933" s="9">
        <f>'Consolidtaed Data'!$I5754*'Consolidtaed Data'!$H5754</f>
        <v>2257</v>
      </c>
      <c r="M4933" s="9">
        <f>'Consolidtaed Data'!$L5754-'Consolidtaed Data'!$K5754</f>
        <v>46</v>
      </c>
      <c r="N4933" s="9" t="str">
        <f>VLOOKUP('Consolidtaed Data'!$C5754,[1]Locations!$A:$O,2,0)</f>
        <v>Concord</v>
      </c>
      <c r="O4933" s="9" t="str">
        <f>VLOOKUP('Consolidtaed Data'!$D5754,'[1]Sales People'!$A:$B,2,0)</f>
        <v>Clarence Fox</v>
      </c>
      <c r="P4933" s="9" t="str">
        <f>VLOOKUP('Consolidtaed Data'!$E5754,[1]Customers!$A:$B,2,0)</f>
        <v>Russell Bailey</v>
      </c>
      <c r="Q4933" s="11">
        <f>WEEKDAY('Consolidtaed Data'!$F5754)</f>
        <v>2</v>
      </c>
      <c r="R4933" s="9">
        <f>MONTH('Consolidtaed Data'!$F5754)</f>
        <v>3</v>
      </c>
      <c r="S4933" s="9" t="str">
        <f>TEXT(Table3[[#This Row],[Purchase Date]],"MMMM")</f>
        <v>December</v>
      </c>
      <c r="T4933" s="9">
        <f>YEAR('Consolidtaed Data'!$F5754)</f>
        <v>2021</v>
      </c>
    </row>
    <row r="4934" spans="1:20" x14ac:dyDescent="0.3">
      <c r="A4934" s="9" t="s">
        <v>5958</v>
      </c>
      <c r="B4934" s="9" t="s">
        <v>7</v>
      </c>
      <c r="C4934" s="9" t="s">
        <v>352</v>
      </c>
      <c r="D4934" s="9" t="s">
        <v>153</v>
      </c>
      <c r="E4934" s="9" t="s">
        <v>2145</v>
      </c>
      <c r="F4934" s="10">
        <v>44194</v>
      </c>
      <c r="G4934" s="10" t="str">
        <f>VLOOKUP(Table3[[#This Row],[Product ID]],[1]Products!$A:$G,2,0)</f>
        <v>Product 77</v>
      </c>
      <c r="H4934" s="22">
        <v>2</v>
      </c>
      <c r="I4934" s="9">
        <f>VLOOKUP('Consolidtaed Data'!$B6042,[1]Products!$A:$G,4,0)</f>
        <v>181</v>
      </c>
      <c r="J4934" s="9">
        <f>VLOOKUP('Consolidtaed Data'!$B6042,[1]Products!$A:$G,3,0)</f>
        <v>130</v>
      </c>
      <c r="K4934" s="9">
        <f>'Consolidtaed Data'!$J6042*'Consolidtaed Data'!$H6042</f>
        <v>2928</v>
      </c>
      <c r="L4934" s="9">
        <f>'Consolidtaed Data'!$I6042*'Consolidtaed Data'!$H6042</f>
        <v>4308</v>
      </c>
      <c r="M4934" s="9">
        <f>'Consolidtaed Data'!$L6042-'Consolidtaed Data'!$K6042</f>
        <v>285</v>
      </c>
      <c r="N4934" s="9" t="str">
        <f>VLOOKUP('Consolidtaed Data'!$C6042,[1]Locations!$A:$O,2,0)</f>
        <v>Garden Grove</v>
      </c>
      <c r="O4934" s="9" t="str">
        <f>VLOOKUP('Consolidtaed Data'!$D6042,'[1]Sales People'!$A:$B,2,0)</f>
        <v>Charles Harper</v>
      </c>
      <c r="P4934" s="9" t="str">
        <f>VLOOKUP('Consolidtaed Data'!$E6042,[1]Customers!$A:$B,2,0)</f>
        <v>Roy Rice</v>
      </c>
      <c r="Q4934" s="11">
        <f>WEEKDAY('Consolidtaed Data'!$F6042)</f>
        <v>2</v>
      </c>
      <c r="R4934" s="9">
        <f>MONTH('Consolidtaed Data'!$F6042)</f>
        <v>4</v>
      </c>
      <c r="S4934" s="9" t="str">
        <f>TEXT(Table3[[#This Row],[Purchase Date]],"MMMM")</f>
        <v>December</v>
      </c>
      <c r="T4934" s="9">
        <f>YEAR('Consolidtaed Data'!$F6042)</f>
        <v>2021</v>
      </c>
    </row>
    <row r="4935" spans="1:20" x14ac:dyDescent="0.3">
      <c r="A4935" s="9" t="s">
        <v>5959</v>
      </c>
      <c r="B4935" s="9" t="s">
        <v>11</v>
      </c>
      <c r="C4935" s="9" t="s">
        <v>94</v>
      </c>
      <c r="D4935" s="9" t="s">
        <v>80</v>
      </c>
      <c r="E4935" s="9" t="s">
        <v>224</v>
      </c>
      <c r="F4935" s="10">
        <v>44194</v>
      </c>
      <c r="G4935" s="10" t="str">
        <f>VLOOKUP(Table3[[#This Row],[Product ID]],[1]Products!$A:$G,2,0)</f>
        <v>Product 88</v>
      </c>
      <c r="H4935" s="22">
        <v>1</v>
      </c>
      <c r="I4935" s="9">
        <f>VLOOKUP('Consolidtaed Data'!$B6391,[1]Products!$A:$G,4,0)</f>
        <v>818</v>
      </c>
      <c r="J4935" s="9">
        <f>VLOOKUP('Consolidtaed Data'!$B6391,[1]Products!$A:$G,3,0)</f>
        <v>450</v>
      </c>
      <c r="K4935" s="9">
        <f>'Consolidtaed Data'!$J6391*'Consolidtaed Data'!$H6391</f>
        <v>291</v>
      </c>
      <c r="L4935" s="9">
        <f>'Consolidtaed Data'!$I6391*'Consolidtaed Data'!$H6391</f>
        <v>378</v>
      </c>
      <c r="M4935" s="9">
        <f>'Consolidtaed Data'!$L6391-'Consolidtaed Data'!$K6391</f>
        <v>2067</v>
      </c>
      <c r="N4935" s="9" t="str">
        <f>VLOOKUP('Consolidtaed Data'!$C6391,[1]Locations!$A:$O,2,0)</f>
        <v>Carlsbad</v>
      </c>
      <c r="O4935" s="9" t="str">
        <f>VLOOKUP('Consolidtaed Data'!$D6391,'[1]Sales People'!$A:$B,2,0)</f>
        <v>Kenneth Bradley</v>
      </c>
      <c r="P4935" s="9" t="str">
        <f>VLOOKUP('Consolidtaed Data'!$E6391,[1]Customers!$A:$B,2,0)</f>
        <v>Bruce Morrison</v>
      </c>
      <c r="Q4935" s="11">
        <f>WEEKDAY('Consolidtaed Data'!$F6391)</f>
        <v>6</v>
      </c>
      <c r="R4935" s="9">
        <f>MONTH('Consolidtaed Data'!$F6391)</f>
        <v>4</v>
      </c>
      <c r="S4935" s="9" t="str">
        <f>TEXT(Table3[[#This Row],[Purchase Date]],"MMMM")</f>
        <v>December</v>
      </c>
      <c r="T4935" s="9">
        <f>YEAR('Consolidtaed Data'!$F6391)</f>
        <v>2021</v>
      </c>
    </row>
    <row r="4936" spans="1:20" x14ac:dyDescent="0.3">
      <c r="A4936" s="9" t="s">
        <v>5960</v>
      </c>
      <c r="B4936" s="9" t="s">
        <v>393</v>
      </c>
      <c r="C4936" s="9" t="s">
        <v>63</v>
      </c>
      <c r="D4936" s="9" t="s">
        <v>43</v>
      </c>
      <c r="E4936" s="9" t="s">
        <v>77</v>
      </c>
      <c r="F4936" s="10">
        <v>44194</v>
      </c>
      <c r="G4936" s="10" t="str">
        <f>VLOOKUP(Table3[[#This Row],[Product ID]],[1]Products!$A:$G,2,0)</f>
        <v>Product 84</v>
      </c>
      <c r="H4936" s="22">
        <v>1</v>
      </c>
      <c r="I4936" s="9">
        <f>VLOOKUP('Consolidtaed Data'!$B6439,[1]Products!$A:$G,4,0)</f>
        <v>1367</v>
      </c>
      <c r="J4936" s="9">
        <f>VLOOKUP('Consolidtaed Data'!$B6439,[1]Products!$A:$G,3,0)</f>
        <v>984</v>
      </c>
      <c r="K4936" s="9">
        <f>'Consolidtaed Data'!$J6439*'Consolidtaed Data'!$H6439</f>
        <v>72</v>
      </c>
      <c r="L4936" s="9">
        <f>'Consolidtaed Data'!$I6439*'Consolidtaed Data'!$H6439</f>
        <v>136</v>
      </c>
      <c r="M4936" s="9">
        <f>'Consolidtaed Data'!$L6439-'Consolidtaed Data'!$K6439</f>
        <v>369</v>
      </c>
      <c r="N4936" s="9" t="str">
        <f>VLOOKUP('Consolidtaed Data'!$C6439,[1]Locations!$A:$O,2,0)</f>
        <v>Santa Ana</v>
      </c>
      <c r="O4936" s="9" t="str">
        <f>VLOOKUP('Consolidtaed Data'!$D6439,'[1]Sales People'!$A:$B,2,0)</f>
        <v>Roger Ramos</v>
      </c>
      <c r="P4936" s="9" t="str">
        <f>VLOOKUP('Consolidtaed Data'!$E6439,[1]Customers!$A:$B,2,0)</f>
        <v>James Castillo</v>
      </c>
      <c r="Q4936" s="11">
        <f>WEEKDAY('Consolidtaed Data'!$F6439)</f>
        <v>3</v>
      </c>
      <c r="R4936" s="9">
        <f>MONTH('Consolidtaed Data'!$F6439)</f>
        <v>5</v>
      </c>
      <c r="S4936" s="9" t="str">
        <f>TEXT(Table3[[#This Row],[Purchase Date]],"MMMM")</f>
        <v>December</v>
      </c>
      <c r="T4936" s="9">
        <f>YEAR('Consolidtaed Data'!$F6439)</f>
        <v>2021</v>
      </c>
    </row>
    <row r="4937" spans="1:20" x14ac:dyDescent="0.3">
      <c r="A4937" s="9" t="s">
        <v>5961</v>
      </c>
      <c r="B4937" s="9" t="s">
        <v>168</v>
      </c>
      <c r="C4937" s="9" t="s">
        <v>34</v>
      </c>
      <c r="D4937" s="9" t="s">
        <v>174</v>
      </c>
      <c r="E4937" s="9" t="s">
        <v>2057</v>
      </c>
      <c r="F4937" s="10">
        <v>44194</v>
      </c>
      <c r="G4937" s="10" t="str">
        <f>VLOOKUP(Table3[[#This Row],[Product ID]],[1]Products!$A:$G,2,0)</f>
        <v>Product 26</v>
      </c>
      <c r="H4937" s="22">
        <v>4</v>
      </c>
      <c r="I4937" s="9">
        <f>VLOOKUP('Consolidtaed Data'!$B6523,[1]Products!$A:$G,4,0)</f>
        <v>1638</v>
      </c>
      <c r="J4937" s="9">
        <f>VLOOKUP('Consolidtaed Data'!$B6523,[1]Products!$A:$G,3,0)</f>
        <v>1261</v>
      </c>
      <c r="K4937" s="9">
        <f>'Consolidtaed Data'!$J6523*'Consolidtaed Data'!$H6523</f>
        <v>1046</v>
      </c>
      <c r="L4937" s="9">
        <f>'Consolidtaed Data'!$I6523*'Consolidtaed Data'!$H6523</f>
        <v>1635</v>
      </c>
      <c r="M4937" s="9">
        <f>'Consolidtaed Data'!$L6523-'Consolidtaed Data'!$K6523</f>
        <v>66</v>
      </c>
      <c r="N4937" s="9" t="str">
        <f>VLOOKUP('Consolidtaed Data'!$C6523,[1]Locations!$A:$O,2,0)</f>
        <v>Vallejo</v>
      </c>
      <c r="O4937" s="9" t="str">
        <f>VLOOKUP('Consolidtaed Data'!$D6523,'[1]Sales People'!$A:$B,2,0)</f>
        <v>Scott Mason</v>
      </c>
      <c r="P4937" s="9" t="str">
        <f>VLOOKUP('Consolidtaed Data'!$E6523,[1]Customers!$A:$B,2,0)</f>
        <v>Eugene Sims</v>
      </c>
      <c r="Q4937" s="11">
        <f>WEEKDAY('Consolidtaed Data'!$F6523)</f>
        <v>3</v>
      </c>
      <c r="R4937" s="9">
        <f>MONTH('Consolidtaed Data'!$F6523)</f>
        <v>5</v>
      </c>
      <c r="S4937" s="9" t="str">
        <f>TEXT(Table3[[#This Row],[Purchase Date]],"MMMM")</f>
        <v>December</v>
      </c>
      <c r="T4937" s="9">
        <f>YEAR('Consolidtaed Data'!$F6523)</f>
        <v>2021</v>
      </c>
    </row>
    <row r="4938" spans="1:20" x14ac:dyDescent="0.3">
      <c r="A4938" s="9" t="s">
        <v>5962</v>
      </c>
      <c r="B4938" s="9" t="s">
        <v>418</v>
      </c>
      <c r="C4938" s="9" t="s">
        <v>344</v>
      </c>
      <c r="D4938" s="9" t="s">
        <v>43</v>
      </c>
      <c r="E4938" s="9" t="s">
        <v>132</v>
      </c>
      <c r="F4938" s="10">
        <v>44194</v>
      </c>
      <c r="G4938" s="10" t="str">
        <f>VLOOKUP(Table3[[#This Row],[Product ID]],[1]Products!$A:$G,2,0)</f>
        <v>Product 82</v>
      </c>
      <c r="H4938" s="22">
        <v>3</v>
      </c>
      <c r="I4938" s="9">
        <f>VLOOKUP('Consolidtaed Data'!$B6589,[1]Products!$A:$G,4,0)</f>
        <v>1052</v>
      </c>
      <c r="J4938" s="9">
        <f>VLOOKUP('Consolidtaed Data'!$B6589,[1]Products!$A:$G,3,0)</f>
        <v>589</v>
      </c>
      <c r="K4938" s="9">
        <f>'Consolidtaed Data'!$J6589*'Consolidtaed Data'!$H6589</f>
        <v>732</v>
      </c>
      <c r="L4938" s="9">
        <f>'Consolidtaed Data'!$I6589*'Consolidtaed Data'!$H6589</f>
        <v>1077</v>
      </c>
      <c r="M4938" s="9">
        <f>'Consolidtaed Data'!$L6589-'Consolidtaed Data'!$K6589</f>
        <v>364</v>
      </c>
      <c r="N4938" s="9" t="str">
        <f>VLOOKUP('Consolidtaed Data'!$C6589,[1]Locations!$A:$O,2,0)</f>
        <v>Los Angeles</v>
      </c>
      <c r="O4938" s="9" t="str">
        <f>VLOOKUP('Consolidtaed Data'!$D6589,'[1]Sales People'!$A:$B,2,0)</f>
        <v>Kenneth Bradley</v>
      </c>
      <c r="P4938" s="9" t="str">
        <f>VLOOKUP('Consolidtaed Data'!$E6589,[1]Customers!$A:$B,2,0)</f>
        <v>Robert Price</v>
      </c>
      <c r="Q4938" s="11">
        <f>WEEKDAY('Consolidtaed Data'!$F6589)</f>
        <v>1</v>
      </c>
      <c r="R4938" s="9">
        <f>MONTH('Consolidtaed Data'!$F6589)</f>
        <v>5</v>
      </c>
      <c r="S4938" s="9" t="str">
        <f>TEXT(Table3[[#This Row],[Purchase Date]],"MMMM")</f>
        <v>December</v>
      </c>
      <c r="T4938" s="9">
        <f>YEAR('Consolidtaed Data'!$F6589)</f>
        <v>2021</v>
      </c>
    </row>
    <row r="4939" spans="1:20" x14ac:dyDescent="0.3">
      <c r="A4939" s="9" t="s">
        <v>5963</v>
      </c>
      <c r="B4939" s="9" t="s">
        <v>89</v>
      </c>
      <c r="C4939" s="9" t="s">
        <v>30</v>
      </c>
      <c r="D4939" s="9" t="s">
        <v>326</v>
      </c>
      <c r="E4939" s="9" t="s">
        <v>339</v>
      </c>
      <c r="F4939" s="10">
        <v>44194</v>
      </c>
      <c r="G4939" s="10" t="str">
        <f>VLOOKUP(Table3[[#This Row],[Product ID]],[1]Products!$A:$G,2,0)</f>
        <v>Product 64</v>
      </c>
      <c r="H4939" s="22">
        <v>3</v>
      </c>
      <c r="I4939" s="9">
        <f>VLOOKUP('Consolidtaed Data'!$B6999,[1]Products!$A:$G,4,0)</f>
        <v>556</v>
      </c>
      <c r="J4939" s="9">
        <f>VLOOKUP('Consolidtaed Data'!$B6999,[1]Products!$A:$G,3,0)</f>
        <v>395</v>
      </c>
      <c r="K4939" s="9">
        <f>'Consolidtaed Data'!$J6999*'Consolidtaed Data'!$H6999</f>
        <v>1296</v>
      </c>
      <c r="L4939" s="9">
        <f>'Consolidtaed Data'!$I6999*'Consolidtaed Data'!$H6999</f>
        <v>1542</v>
      </c>
      <c r="M4939" s="9">
        <f>'Consolidtaed Data'!$L6999-'Consolidtaed Data'!$K6999</f>
        <v>328</v>
      </c>
      <c r="N4939" s="9" t="str">
        <f>VLOOKUP('Consolidtaed Data'!$C6999,[1]Locations!$A:$O,2,0)</f>
        <v>El Cajon</v>
      </c>
      <c r="O4939" s="9" t="str">
        <f>VLOOKUP('Consolidtaed Data'!$D6999,'[1]Sales People'!$A:$B,2,0)</f>
        <v>Kenneth Bradley</v>
      </c>
      <c r="P4939" s="9" t="str">
        <f>VLOOKUP('Consolidtaed Data'!$E6999,[1]Customers!$A:$B,2,0)</f>
        <v>Eugene Weaver</v>
      </c>
      <c r="Q4939" s="11">
        <f>WEEKDAY('Consolidtaed Data'!$F6999)</f>
        <v>5</v>
      </c>
      <c r="R4939" s="9">
        <f>MONTH('Consolidtaed Data'!$F6999)</f>
        <v>6</v>
      </c>
      <c r="S4939" s="9" t="str">
        <f>TEXT(Table3[[#This Row],[Purchase Date]],"MMMM")</f>
        <v>December</v>
      </c>
      <c r="T4939" s="9">
        <f>YEAR('Consolidtaed Data'!$F6999)</f>
        <v>2021</v>
      </c>
    </row>
    <row r="4940" spans="1:20" x14ac:dyDescent="0.3">
      <c r="A4940" s="9" t="s">
        <v>5964</v>
      </c>
      <c r="B4940" s="9" t="s">
        <v>182</v>
      </c>
      <c r="C4940" s="9" t="s">
        <v>331</v>
      </c>
      <c r="D4940" s="9" t="s">
        <v>73</v>
      </c>
      <c r="E4940" s="9" t="s">
        <v>1015</v>
      </c>
      <c r="F4940" s="10">
        <v>44194</v>
      </c>
      <c r="G4940" s="10" t="str">
        <f>VLOOKUP(Table3[[#This Row],[Product ID]],[1]Products!$A:$G,2,0)</f>
        <v>Product 9</v>
      </c>
      <c r="H4940" s="22">
        <v>4</v>
      </c>
      <c r="I4940" s="9">
        <f>VLOOKUP('Consolidtaed Data'!$B7014,[1]Products!$A:$G,4,0)</f>
        <v>2241</v>
      </c>
      <c r="J4940" s="9">
        <f>VLOOKUP('Consolidtaed Data'!$B7014,[1]Products!$A:$G,3,0)</f>
        <v>1367</v>
      </c>
      <c r="K4940" s="9">
        <f>'Consolidtaed Data'!$J7014*'Consolidtaed Data'!$H7014</f>
        <v>624</v>
      </c>
      <c r="L4940" s="9">
        <f>'Consolidtaed Data'!$I7014*'Consolidtaed Data'!$H7014</f>
        <v>945</v>
      </c>
      <c r="M4940" s="9">
        <f>'Consolidtaed Data'!$L7014-'Consolidtaed Data'!$K7014</f>
        <v>243</v>
      </c>
      <c r="N4940" s="9" t="str">
        <f>VLOOKUP('Consolidtaed Data'!$C7014,[1]Locations!$A:$O,2,0)</f>
        <v>Garden Grove</v>
      </c>
      <c r="O4940" s="9" t="str">
        <f>VLOOKUP('Consolidtaed Data'!$D7014,'[1]Sales People'!$A:$B,2,0)</f>
        <v>Charles Harper</v>
      </c>
      <c r="P4940" s="9" t="str">
        <f>VLOOKUP('Consolidtaed Data'!$E7014,[1]Customers!$A:$B,2,0)</f>
        <v>Jesse Hernandez</v>
      </c>
      <c r="Q4940" s="11">
        <f>WEEKDAY('Consolidtaed Data'!$F7014)</f>
        <v>6</v>
      </c>
      <c r="R4940" s="9">
        <f>MONTH('Consolidtaed Data'!$F7014)</f>
        <v>6</v>
      </c>
      <c r="S4940" s="9" t="str">
        <f>TEXT(Table3[[#This Row],[Purchase Date]],"MMMM")</f>
        <v>December</v>
      </c>
      <c r="T4940" s="9">
        <f>YEAR('Consolidtaed Data'!$F7014)</f>
        <v>2021</v>
      </c>
    </row>
    <row r="4941" spans="1:20" x14ac:dyDescent="0.3">
      <c r="A4941" s="9" t="s">
        <v>5965</v>
      </c>
      <c r="B4941" s="9" t="s">
        <v>24</v>
      </c>
      <c r="C4941" s="9" t="s">
        <v>30</v>
      </c>
      <c r="D4941" s="9" t="s">
        <v>153</v>
      </c>
      <c r="E4941" s="9" t="s">
        <v>1065</v>
      </c>
      <c r="F4941" s="10">
        <v>44194</v>
      </c>
      <c r="G4941" s="10" t="str">
        <f>VLOOKUP(Table3[[#This Row],[Product ID]],[1]Products!$A:$G,2,0)</f>
        <v>Product 6</v>
      </c>
      <c r="H4941" s="22">
        <v>3</v>
      </c>
      <c r="I4941" s="9">
        <f>VLOOKUP('Consolidtaed Data'!$B7167,[1]Products!$A:$G,4,0)</f>
        <v>1809</v>
      </c>
      <c r="J4941" s="9">
        <f>VLOOKUP('Consolidtaed Data'!$B7167,[1]Products!$A:$G,3,0)</f>
        <v>1067</v>
      </c>
      <c r="K4941" s="9">
        <f>'Consolidtaed Data'!$J7167*'Consolidtaed Data'!$H7167</f>
        <v>1365</v>
      </c>
      <c r="L4941" s="9">
        <f>'Consolidtaed Data'!$I7167*'Consolidtaed Data'!$H7167</f>
        <v>2397</v>
      </c>
      <c r="M4941" s="9">
        <f>'Consolidtaed Data'!$L7167-'Consolidtaed Data'!$K7167</f>
        <v>944</v>
      </c>
      <c r="N4941" s="9" t="str">
        <f>VLOOKUP('Consolidtaed Data'!$C7167,[1]Locations!$A:$O,2,0)</f>
        <v>Rancho Cucamonga</v>
      </c>
      <c r="O4941" s="9" t="str">
        <f>VLOOKUP('Consolidtaed Data'!$D7167,'[1]Sales People'!$A:$B,2,0)</f>
        <v>Andrew Bowman</v>
      </c>
      <c r="P4941" s="9" t="str">
        <f>VLOOKUP('Consolidtaed Data'!$E7167,[1]Customers!$A:$B,2,0)</f>
        <v>Patrick Graham</v>
      </c>
      <c r="Q4941" s="11">
        <f>WEEKDAY('Consolidtaed Data'!$F7167)</f>
        <v>3</v>
      </c>
      <c r="R4941" s="9">
        <f>MONTH('Consolidtaed Data'!$F7167)</f>
        <v>6</v>
      </c>
      <c r="S4941" s="9" t="str">
        <f>TEXT(Table3[[#This Row],[Purchase Date]],"MMMM")</f>
        <v>December</v>
      </c>
      <c r="T4941" s="9">
        <f>YEAR('Consolidtaed Data'!$F7167)</f>
        <v>2021</v>
      </c>
    </row>
    <row r="4942" spans="1:20" x14ac:dyDescent="0.3">
      <c r="A4942" s="9" t="s">
        <v>5966</v>
      </c>
      <c r="B4942" s="9" t="s">
        <v>340</v>
      </c>
      <c r="C4942" s="9" t="s">
        <v>50</v>
      </c>
      <c r="D4942" s="9" t="s">
        <v>43</v>
      </c>
      <c r="E4942" s="9" t="s">
        <v>701</v>
      </c>
      <c r="F4942" s="10">
        <v>44194</v>
      </c>
      <c r="G4942" s="10" t="str">
        <f>VLOOKUP(Table3[[#This Row],[Product ID]],[1]Products!$A:$G,2,0)</f>
        <v>Product 34</v>
      </c>
      <c r="H4942" s="22">
        <v>1</v>
      </c>
      <c r="I4942" s="9">
        <f>VLOOKUP('Consolidtaed Data'!$B7231,[1]Products!$A:$G,4,0)</f>
        <v>1638</v>
      </c>
      <c r="J4942" s="9">
        <f>VLOOKUP('Consolidtaed Data'!$B7231,[1]Products!$A:$G,3,0)</f>
        <v>1261</v>
      </c>
      <c r="K4942" s="9">
        <f>'Consolidtaed Data'!$J7231*'Consolidtaed Data'!$H7231</f>
        <v>1443</v>
      </c>
      <c r="L4942" s="9">
        <f>'Consolidtaed Data'!$I7231*'Consolidtaed Data'!$H7231</f>
        <v>1826</v>
      </c>
      <c r="M4942" s="9">
        <f>'Consolidtaed Data'!$L7231-'Consolidtaed Data'!$K7231</f>
        <v>238</v>
      </c>
      <c r="N4942" s="9" t="str">
        <f>VLOOKUP('Consolidtaed Data'!$C7231,[1]Locations!$A:$O,2,0)</f>
        <v>Pasadena</v>
      </c>
      <c r="O4942" s="9" t="str">
        <f>VLOOKUP('Consolidtaed Data'!$D7231,'[1]Sales People'!$A:$B,2,0)</f>
        <v>Joshua Cook</v>
      </c>
      <c r="P4942" s="9" t="str">
        <f>VLOOKUP('Consolidtaed Data'!$E7231,[1]Customers!$A:$B,2,0)</f>
        <v>Jerry Green</v>
      </c>
      <c r="Q4942" s="11">
        <f>WEEKDAY('Consolidtaed Data'!$F7231)</f>
        <v>7</v>
      </c>
      <c r="R4942" s="9">
        <f>MONTH('Consolidtaed Data'!$F7231)</f>
        <v>7</v>
      </c>
      <c r="S4942" s="9" t="str">
        <f>TEXT(Table3[[#This Row],[Purchase Date]],"MMMM")</f>
        <v>December</v>
      </c>
      <c r="T4942" s="9">
        <f>YEAR('Consolidtaed Data'!$F7231)</f>
        <v>2021</v>
      </c>
    </row>
    <row r="4943" spans="1:20" x14ac:dyDescent="0.3">
      <c r="A4943" s="9" t="s">
        <v>5967</v>
      </c>
      <c r="B4943" s="9" t="s">
        <v>188</v>
      </c>
      <c r="C4943" s="9" t="s">
        <v>82</v>
      </c>
      <c r="D4943" s="9" t="s">
        <v>281</v>
      </c>
      <c r="E4943" s="9" t="s">
        <v>1180</v>
      </c>
      <c r="F4943" s="10">
        <v>44194</v>
      </c>
      <c r="G4943" s="10" t="str">
        <f>VLOOKUP(Table3[[#This Row],[Product ID]],[1]Products!$A:$G,2,0)</f>
        <v>Product 63</v>
      </c>
      <c r="H4943" s="22">
        <v>1</v>
      </c>
      <c r="I4943" s="9">
        <f>VLOOKUP('Consolidtaed Data'!$B7404,[1]Products!$A:$G,4,0)</f>
        <v>1671</v>
      </c>
      <c r="J4943" s="9">
        <f>VLOOKUP('Consolidtaed Data'!$B7404,[1]Products!$A:$G,3,0)</f>
        <v>1220</v>
      </c>
      <c r="K4943" s="9">
        <f>'Consolidtaed Data'!$J7404*'Consolidtaed Data'!$H7404</f>
        <v>3570</v>
      </c>
      <c r="L4943" s="9">
        <f>'Consolidtaed Data'!$I7404*'Consolidtaed Data'!$H7404</f>
        <v>4698</v>
      </c>
      <c r="M4943" s="9">
        <f>'Consolidtaed Data'!$L7404-'Consolidtaed Data'!$K7404</f>
        <v>2888</v>
      </c>
      <c r="N4943" s="9" t="str">
        <f>VLOOKUP('Consolidtaed Data'!$C7404,[1]Locations!$A:$O,2,0)</f>
        <v>Fullerton</v>
      </c>
      <c r="O4943" s="9" t="str">
        <f>VLOOKUP('Consolidtaed Data'!$D7404,'[1]Sales People'!$A:$B,2,0)</f>
        <v>Carl Hall</v>
      </c>
      <c r="P4943" s="9" t="str">
        <f>VLOOKUP('Consolidtaed Data'!$E7404,[1]Customers!$A:$B,2,0)</f>
        <v>Roy Hamilton</v>
      </c>
      <c r="Q4943" s="11">
        <f>WEEKDAY('Consolidtaed Data'!$F7404)</f>
        <v>5</v>
      </c>
      <c r="R4943" s="9">
        <f>MONTH('Consolidtaed Data'!$F7404)</f>
        <v>7</v>
      </c>
      <c r="S4943" s="9" t="str">
        <f>TEXT(Table3[[#This Row],[Purchase Date]],"MMMM")</f>
        <v>December</v>
      </c>
      <c r="T4943" s="9">
        <f>YEAR('Consolidtaed Data'!$F7404)</f>
        <v>2021</v>
      </c>
    </row>
    <row r="4944" spans="1:20" x14ac:dyDescent="0.3">
      <c r="A4944" s="9" t="s">
        <v>5968</v>
      </c>
      <c r="B4944" s="9" t="s">
        <v>240</v>
      </c>
      <c r="C4944" s="9" t="s">
        <v>439</v>
      </c>
      <c r="D4944" s="9" t="s">
        <v>91</v>
      </c>
      <c r="E4944" s="9" t="s">
        <v>1407</v>
      </c>
      <c r="F4944" s="10">
        <v>44194</v>
      </c>
      <c r="G4944" s="10" t="str">
        <f>VLOOKUP(Table3[[#This Row],[Product ID]],[1]Products!$A:$G,2,0)</f>
        <v>Product 70</v>
      </c>
      <c r="H4944" s="22">
        <v>2</v>
      </c>
      <c r="I4944" s="9">
        <f>VLOOKUP('Consolidtaed Data'!$B7602,[1]Products!$A:$G,4,0)</f>
        <v>127</v>
      </c>
      <c r="J4944" s="9">
        <f>VLOOKUP('Consolidtaed Data'!$B7602,[1]Products!$A:$G,3,0)</f>
        <v>79</v>
      </c>
      <c r="K4944" s="9">
        <f>'Consolidtaed Data'!$J7602*'Consolidtaed Data'!$H7602</f>
        <v>1301</v>
      </c>
      <c r="L4944" s="9">
        <f>'Consolidtaed Data'!$I7602*'Consolidtaed Data'!$H7602</f>
        <v>1587</v>
      </c>
      <c r="M4944" s="9">
        <f>'Consolidtaed Data'!$L7602-'Consolidtaed Data'!$K7602</f>
        <v>1212</v>
      </c>
      <c r="N4944" s="9" t="str">
        <f>VLOOKUP('Consolidtaed Data'!$C7602,[1]Locations!$A:$O,2,0)</f>
        <v>Clovis</v>
      </c>
      <c r="O4944" s="9" t="str">
        <f>VLOOKUP('Consolidtaed Data'!$D7602,'[1]Sales People'!$A:$B,2,0)</f>
        <v>Sean Miller</v>
      </c>
      <c r="P4944" s="9" t="str">
        <f>VLOOKUP('Consolidtaed Data'!$E7602,[1]Customers!$A:$B,2,0)</f>
        <v>Roy Rice</v>
      </c>
      <c r="Q4944" s="11">
        <f>WEEKDAY('Consolidtaed Data'!$F7602)</f>
        <v>1</v>
      </c>
      <c r="R4944" s="9">
        <f>MONTH('Consolidtaed Data'!$F7602)</f>
        <v>8</v>
      </c>
      <c r="S4944" s="9" t="str">
        <f>TEXT(Table3[[#This Row],[Purchase Date]],"MMMM")</f>
        <v>December</v>
      </c>
      <c r="T4944" s="9">
        <f>YEAR('Consolidtaed Data'!$F7602)</f>
        <v>2021</v>
      </c>
    </row>
    <row r="4945" spans="1:20" x14ac:dyDescent="0.3">
      <c r="A4945" s="9" t="s">
        <v>5969</v>
      </c>
      <c r="B4945" s="9" t="s">
        <v>349</v>
      </c>
      <c r="C4945" s="9" t="s">
        <v>462</v>
      </c>
      <c r="D4945" s="9" t="s">
        <v>315</v>
      </c>
      <c r="E4945" s="9" t="s">
        <v>1184</v>
      </c>
      <c r="F4945" s="10">
        <v>44194</v>
      </c>
      <c r="G4945" s="10" t="str">
        <f>VLOOKUP(Table3[[#This Row],[Product ID]],[1]Products!$A:$G,2,0)</f>
        <v>Product 60</v>
      </c>
      <c r="H4945" s="22">
        <v>1</v>
      </c>
      <c r="I4945" s="9">
        <f>VLOOKUP('Consolidtaed Data'!$B7946,[1]Products!$A:$G,4,0)</f>
        <v>1862</v>
      </c>
      <c r="J4945" s="9">
        <f>VLOOKUP('Consolidtaed Data'!$B7946,[1]Products!$A:$G,3,0)</f>
        <v>1173</v>
      </c>
      <c r="K4945" s="9">
        <f>'Consolidtaed Data'!$J7946*'Consolidtaed Data'!$H7946</f>
        <v>1090</v>
      </c>
      <c r="L4945" s="9">
        <f>'Consolidtaed Data'!$I7946*'Consolidtaed Data'!$H7946</f>
        <v>1380</v>
      </c>
      <c r="M4945" s="9">
        <f>'Consolidtaed Data'!$L7946-'Consolidtaed Data'!$K7946</f>
        <v>46</v>
      </c>
      <c r="N4945" s="9" t="str">
        <f>VLOOKUP('Consolidtaed Data'!$C7946,[1]Locations!$A:$O,2,0)</f>
        <v>Santa Rosa</v>
      </c>
      <c r="O4945" s="9" t="str">
        <f>VLOOKUP('Consolidtaed Data'!$D7946,'[1]Sales People'!$A:$B,2,0)</f>
        <v>Arthur Mccoy</v>
      </c>
      <c r="P4945" s="9" t="str">
        <f>VLOOKUP('Consolidtaed Data'!$E7946,[1]Customers!$A:$B,2,0)</f>
        <v>Charles Montgomery</v>
      </c>
      <c r="Q4945" s="11">
        <f>WEEKDAY('Consolidtaed Data'!$F7946)</f>
        <v>6</v>
      </c>
      <c r="R4945" s="9">
        <f>MONTH('Consolidtaed Data'!$F7946)</f>
        <v>8</v>
      </c>
      <c r="S4945" s="9" t="str">
        <f>TEXT(Table3[[#This Row],[Purchase Date]],"MMMM")</f>
        <v>December</v>
      </c>
      <c r="T4945" s="9">
        <f>YEAR('Consolidtaed Data'!$F7946)</f>
        <v>2021</v>
      </c>
    </row>
    <row r="4946" spans="1:20" x14ac:dyDescent="0.3">
      <c r="A4946" s="9" t="s">
        <v>5970</v>
      </c>
      <c r="B4946" s="9" t="s">
        <v>443</v>
      </c>
      <c r="C4946" s="9" t="s">
        <v>325</v>
      </c>
      <c r="D4946" s="9" t="s">
        <v>193</v>
      </c>
      <c r="E4946" s="9" t="s">
        <v>419</v>
      </c>
      <c r="F4946" s="10">
        <v>44194</v>
      </c>
      <c r="G4946" s="10" t="str">
        <f>VLOOKUP(Table3[[#This Row],[Product ID]],[1]Products!$A:$G,2,0)</f>
        <v>Product 61</v>
      </c>
      <c r="H4946" s="22">
        <v>3</v>
      </c>
      <c r="I4946" s="9">
        <f>VLOOKUP('Consolidtaed Data'!$B8413,[1]Products!$A:$G,4,0)</f>
        <v>2182</v>
      </c>
      <c r="J4946" s="9">
        <f>VLOOKUP('Consolidtaed Data'!$B8413,[1]Products!$A:$G,3,0)</f>
        <v>1200</v>
      </c>
      <c r="K4946" s="9">
        <f>'Consolidtaed Data'!$J8413*'Consolidtaed Data'!$H8413</f>
        <v>171</v>
      </c>
      <c r="L4946" s="9">
        <f>'Consolidtaed Data'!$I8413*'Consolidtaed Data'!$H8413</f>
        <v>217</v>
      </c>
      <c r="M4946" s="9">
        <f>'Consolidtaed Data'!$L8413-'Consolidtaed Data'!$K8413</f>
        <v>187</v>
      </c>
      <c r="N4946" s="9" t="str">
        <f>VLOOKUP('Consolidtaed Data'!$C8413,[1]Locations!$A:$O,2,0)</f>
        <v>Chula Vista</v>
      </c>
      <c r="O4946" s="9" t="str">
        <f>VLOOKUP('Consolidtaed Data'!$D8413,'[1]Sales People'!$A:$B,2,0)</f>
        <v>Brian Davis</v>
      </c>
      <c r="P4946" s="9" t="str">
        <f>VLOOKUP('Consolidtaed Data'!$E8413,[1]Customers!$A:$B,2,0)</f>
        <v>Shawn Henderson</v>
      </c>
      <c r="Q4946" s="11">
        <f>WEEKDAY('Consolidtaed Data'!$F8413)</f>
        <v>7</v>
      </c>
      <c r="R4946" s="9">
        <f>MONTH('Consolidtaed Data'!$F8413)</f>
        <v>10</v>
      </c>
      <c r="S4946" s="9" t="str">
        <f>TEXT(Table3[[#This Row],[Purchase Date]],"MMMM")</f>
        <v>December</v>
      </c>
      <c r="T4946" s="9">
        <f>YEAR('Consolidtaed Data'!$F8413)</f>
        <v>2021</v>
      </c>
    </row>
    <row r="4947" spans="1:20" x14ac:dyDescent="0.3">
      <c r="A4947" s="9" t="s">
        <v>5971</v>
      </c>
      <c r="B4947" s="9" t="s">
        <v>177</v>
      </c>
      <c r="C4947" s="9" t="s">
        <v>319</v>
      </c>
      <c r="D4947" s="9" t="s">
        <v>272</v>
      </c>
      <c r="E4947" s="9" t="s">
        <v>3263</v>
      </c>
      <c r="F4947" s="10">
        <v>44194</v>
      </c>
      <c r="G4947" s="10" t="str">
        <f>VLOOKUP(Table3[[#This Row],[Product ID]],[1]Products!$A:$G,2,0)</f>
        <v>Product 5</v>
      </c>
      <c r="H4947" s="22">
        <v>1</v>
      </c>
      <c r="I4947" s="9">
        <f>VLOOKUP('Consolidtaed Data'!$B8539,[1]Products!$A:$G,4,0)</f>
        <v>1467</v>
      </c>
      <c r="J4947" s="9">
        <f>VLOOKUP('Consolidtaed Data'!$B8539,[1]Products!$A:$G,3,0)</f>
        <v>807</v>
      </c>
      <c r="K4947" s="9">
        <f>'Consolidtaed Data'!$J8539*'Consolidtaed Data'!$H8539</f>
        <v>4197</v>
      </c>
      <c r="L4947" s="9">
        <f>'Consolidtaed Data'!$I8539*'Consolidtaed Data'!$H8539</f>
        <v>6882</v>
      </c>
      <c r="M4947" s="9">
        <f>'Consolidtaed Data'!$L8539-'Consolidtaed Data'!$K8539</f>
        <v>351</v>
      </c>
      <c r="N4947" s="9" t="str">
        <f>VLOOKUP('Consolidtaed Data'!$C8539,[1]Locations!$A:$O,2,0)</f>
        <v>Riverside</v>
      </c>
      <c r="O4947" s="9" t="str">
        <f>VLOOKUP('Consolidtaed Data'!$D8539,'[1]Sales People'!$A:$B,2,0)</f>
        <v>Bobby Russell</v>
      </c>
      <c r="P4947" s="9" t="str">
        <f>VLOOKUP('Consolidtaed Data'!$E8539,[1]Customers!$A:$B,2,0)</f>
        <v>Phillip Tucker</v>
      </c>
      <c r="Q4947" s="11">
        <f>WEEKDAY('Consolidtaed Data'!$F8539)</f>
        <v>2</v>
      </c>
      <c r="R4947" s="9">
        <f>MONTH('Consolidtaed Data'!$F8539)</f>
        <v>10</v>
      </c>
      <c r="S4947" s="9" t="str">
        <f>TEXT(Table3[[#This Row],[Purchase Date]],"MMMM")</f>
        <v>December</v>
      </c>
      <c r="T4947" s="9">
        <f>YEAR('Consolidtaed Data'!$F8539)</f>
        <v>2021</v>
      </c>
    </row>
    <row r="4948" spans="1:20" x14ac:dyDescent="0.3">
      <c r="A4948" s="9" t="s">
        <v>5972</v>
      </c>
      <c r="B4948" s="9" t="s">
        <v>38</v>
      </c>
      <c r="C4948" s="9" t="s">
        <v>192</v>
      </c>
      <c r="D4948" s="9" t="s">
        <v>105</v>
      </c>
      <c r="E4948" s="9" t="s">
        <v>227</v>
      </c>
      <c r="F4948" s="10">
        <v>44194</v>
      </c>
      <c r="G4948" s="10" t="str">
        <f>VLOOKUP(Table3[[#This Row],[Product ID]],[1]Products!$A:$G,2,0)</f>
        <v>Product 25</v>
      </c>
      <c r="H4948" s="22">
        <v>1</v>
      </c>
      <c r="I4948" s="9">
        <f>VLOOKUP('Consolidtaed Data'!$B8662,[1]Products!$A:$G,4,0)</f>
        <v>2391</v>
      </c>
      <c r="J4948" s="9">
        <f>VLOOKUP('Consolidtaed Data'!$B8662,[1]Products!$A:$G,3,0)</f>
        <v>1291</v>
      </c>
      <c r="K4948" s="9">
        <f>'Consolidtaed Data'!$J8662*'Consolidtaed Data'!$H8662</f>
        <v>3702</v>
      </c>
      <c r="L4948" s="9">
        <f>'Consolidtaed Data'!$I8662*'Consolidtaed Data'!$H8662</f>
        <v>4746</v>
      </c>
      <c r="M4948" s="9">
        <f>'Consolidtaed Data'!$L8662-'Consolidtaed Data'!$K8662</f>
        <v>34</v>
      </c>
      <c r="N4948" s="9" t="str">
        <f>VLOOKUP('Consolidtaed Data'!$C8662,[1]Locations!$A:$O,2,0)</f>
        <v>El Monte</v>
      </c>
      <c r="O4948" s="9" t="str">
        <f>VLOOKUP('Consolidtaed Data'!$D8662,'[1]Sales People'!$A:$B,2,0)</f>
        <v>Eugene Holmes</v>
      </c>
      <c r="P4948" s="9" t="str">
        <f>VLOOKUP('Consolidtaed Data'!$E8662,[1]Customers!$A:$B,2,0)</f>
        <v>Ronald Bradley</v>
      </c>
      <c r="Q4948" s="11">
        <f>WEEKDAY('Consolidtaed Data'!$F8662)</f>
        <v>4</v>
      </c>
      <c r="R4948" s="9">
        <f>MONTH('Consolidtaed Data'!$F8662)</f>
        <v>10</v>
      </c>
      <c r="S4948" s="9" t="str">
        <f>TEXT(Table3[[#This Row],[Purchase Date]],"MMMM")</f>
        <v>December</v>
      </c>
      <c r="T4948" s="9">
        <f>YEAR('Consolidtaed Data'!$F8662)</f>
        <v>2021</v>
      </c>
    </row>
    <row r="4949" spans="1:20" x14ac:dyDescent="0.3">
      <c r="A4949" s="9" t="s">
        <v>5973</v>
      </c>
      <c r="B4949" s="9" t="s">
        <v>360</v>
      </c>
      <c r="C4949" s="9" t="s">
        <v>504</v>
      </c>
      <c r="D4949" s="9" t="s">
        <v>51</v>
      </c>
      <c r="E4949" s="9" t="s">
        <v>1078</v>
      </c>
      <c r="F4949" s="10">
        <v>44194</v>
      </c>
      <c r="G4949" s="10" t="str">
        <f>VLOOKUP(Table3[[#This Row],[Product ID]],[1]Products!$A:$G,2,0)</f>
        <v>Product 59</v>
      </c>
      <c r="H4949" s="22">
        <v>2</v>
      </c>
      <c r="I4949" s="9">
        <f>VLOOKUP('Consolidtaed Data'!$B8680,[1]Products!$A:$G,4,0)</f>
        <v>35</v>
      </c>
      <c r="J4949" s="9">
        <f>VLOOKUP('Consolidtaed Data'!$B8680,[1]Products!$A:$G,3,0)</f>
        <v>22</v>
      </c>
      <c r="K4949" s="9">
        <f>'Consolidtaed Data'!$J8680*'Consolidtaed Data'!$H8680</f>
        <v>5936</v>
      </c>
      <c r="L4949" s="9">
        <f>'Consolidtaed Data'!$I8680*'Consolidtaed Data'!$H8680</f>
        <v>9132</v>
      </c>
      <c r="M4949" s="9">
        <f>'Consolidtaed Data'!$L8680-'Consolidtaed Data'!$K8680</f>
        <v>408</v>
      </c>
      <c r="N4949" s="9" t="str">
        <f>VLOOKUP('Consolidtaed Data'!$C8680,[1]Locations!$A:$O,2,0)</f>
        <v>Clovis</v>
      </c>
      <c r="O4949" s="9" t="str">
        <f>VLOOKUP('Consolidtaed Data'!$D8680,'[1]Sales People'!$A:$B,2,0)</f>
        <v>Patrick Ruiz</v>
      </c>
      <c r="P4949" s="9" t="str">
        <f>VLOOKUP('Consolidtaed Data'!$E8680,[1]Customers!$A:$B,2,0)</f>
        <v>Keith Griffin</v>
      </c>
      <c r="Q4949" s="11">
        <f>WEEKDAY('Consolidtaed Data'!$F8680)</f>
        <v>6</v>
      </c>
      <c r="R4949" s="9">
        <f>MONTH('Consolidtaed Data'!$F8680)</f>
        <v>10</v>
      </c>
      <c r="S4949" s="9" t="str">
        <f>TEXT(Table3[[#This Row],[Purchase Date]],"MMMM")</f>
        <v>December</v>
      </c>
      <c r="T4949" s="9">
        <f>YEAR('Consolidtaed Data'!$F8680)</f>
        <v>2021</v>
      </c>
    </row>
    <row r="4950" spans="1:20" x14ac:dyDescent="0.3">
      <c r="A4950" s="9" t="s">
        <v>5974</v>
      </c>
      <c r="B4950" s="9" t="s">
        <v>234</v>
      </c>
      <c r="C4950" s="9" t="s">
        <v>245</v>
      </c>
      <c r="D4950" s="9" t="s">
        <v>127</v>
      </c>
      <c r="E4950" s="9" t="s">
        <v>654</v>
      </c>
      <c r="F4950" s="10">
        <v>44194</v>
      </c>
      <c r="G4950" s="10" t="str">
        <f>VLOOKUP(Table3[[#This Row],[Product ID]],[1]Products!$A:$G,2,0)</f>
        <v>Product 54</v>
      </c>
      <c r="H4950" s="22">
        <v>1</v>
      </c>
      <c r="I4950" s="9">
        <f>VLOOKUP('Consolidtaed Data'!$B9031,[1]Products!$A:$G,4,0)</f>
        <v>545</v>
      </c>
      <c r="J4950" s="9">
        <f>VLOOKUP('Consolidtaed Data'!$B9031,[1]Products!$A:$G,3,0)</f>
        <v>425</v>
      </c>
      <c r="K4950" s="9">
        <f>'Consolidtaed Data'!$J9031*'Consolidtaed Data'!$H9031</f>
        <v>208</v>
      </c>
      <c r="L4950" s="9">
        <f>'Consolidtaed Data'!$I9031*'Consolidtaed Data'!$H9031</f>
        <v>400</v>
      </c>
      <c r="M4950" s="9">
        <f>'Consolidtaed Data'!$L9031-'Consolidtaed Data'!$K9031</f>
        <v>1527</v>
      </c>
      <c r="N4950" s="9" t="str">
        <f>VLOOKUP('Consolidtaed Data'!$C9031,[1]Locations!$A:$O,2,0)</f>
        <v>Bakersfield</v>
      </c>
      <c r="O4950" s="9" t="str">
        <f>VLOOKUP('Consolidtaed Data'!$D9031,'[1]Sales People'!$A:$B,2,0)</f>
        <v>Jerry Perry</v>
      </c>
      <c r="P4950" s="9" t="str">
        <f>VLOOKUP('Consolidtaed Data'!$E9031,[1]Customers!$A:$B,2,0)</f>
        <v>Albert Cunningham</v>
      </c>
      <c r="Q4950" s="11">
        <f>WEEKDAY('Consolidtaed Data'!$F9031)</f>
        <v>1</v>
      </c>
      <c r="R4950" s="9">
        <f>MONTH('Consolidtaed Data'!$F9031)</f>
        <v>11</v>
      </c>
      <c r="S4950" s="9" t="str">
        <f>TEXT(Table3[[#This Row],[Purchase Date]],"MMMM")</f>
        <v>December</v>
      </c>
      <c r="T4950" s="9">
        <f>YEAR('Consolidtaed Data'!$F9031)</f>
        <v>2021</v>
      </c>
    </row>
    <row r="4951" spans="1:20" x14ac:dyDescent="0.3">
      <c r="A4951" s="9" t="s">
        <v>5975</v>
      </c>
      <c r="B4951" s="9" t="s">
        <v>168</v>
      </c>
      <c r="C4951" s="9" t="s">
        <v>223</v>
      </c>
      <c r="D4951" s="9" t="s">
        <v>123</v>
      </c>
      <c r="E4951" s="9" t="s">
        <v>128</v>
      </c>
      <c r="F4951" s="10">
        <v>44194</v>
      </c>
      <c r="G4951" s="10" t="str">
        <f>VLOOKUP(Table3[[#This Row],[Product ID]],[1]Products!$A:$G,2,0)</f>
        <v>Product 26</v>
      </c>
      <c r="H4951" s="22">
        <v>1</v>
      </c>
      <c r="I4951" s="9">
        <f>VLOOKUP('Consolidtaed Data'!$B9329,[1]Products!$A:$G,4,0)</f>
        <v>818</v>
      </c>
      <c r="J4951" s="9">
        <f>VLOOKUP('Consolidtaed Data'!$B9329,[1]Products!$A:$G,3,0)</f>
        <v>450</v>
      </c>
      <c r="K4951" s="9">
        <f>'Consolidtaed Data'!$J9329*'Consolidtaed Data'!$H9329</f>
        <v>2886</v>
      </c>
      <c r="L4951" s="9">
        <f>'Consolidtaed Data'!$I9329*'Consolidtaed Data'!$H9329</f>
        <v>4242</v>
      </c>
      <c r="M4951" s="9">
        <f>'Consolidtaed Data'!$L9329-'Consolidtaed Data'!$K9329</f>
        <v>1968</v>
      </c>
      <c r="N4951" s="9" t="str">
        <f>VLOOKUP('Consolidtaed Data'!$C9329,[1]Locations!$A:$O,2,0)</f>
        <v>Santa Clarita</v>
      </c>
      <c r="O4951" s="9" t="str">
        <f>VLOOKUP('Consolidtaed Data'!$D9329,'[1]Sales People'!$A:$B,2,0)</f>
        <v>Jeremy Mendoza</v>
      </c>
      <c r="P4951" s="9" t="str">
        <f>VLOOKUP('Consolidtaed Data'!$E9329,[1]Customers!$A:$B,2,0)</f>
        <v>Brian Rice</v>
      </c>
      <c r="Q4951" s="11">
        <f>WEEKDAY('Consolidtaed Data'!$F9329)</f>
        <v>2</v>
      </c>
      <c r="R4951" s="9">
        <f>MONTH('Consolidtaed Data'!$F9329)</f>
        <v>12</v>
      </c>
      <c r="S4951" s="9" t="str">
        <f>TEXT(Table3[[#This Row],[Purchase Date]],"MMMM")</f>
        <v>December</v>
      </c>
      <c r="T4951" s="9">
        <f>YEAR('Consolidtaed Data'!$F9329)</f>
        <v>2021</v>
      </c>
    </row>
    <row r="4952" spans="1:20" x14ac:dyDescent="0.3">
      <c r="A4952" s="9" t="s">
        <v>5976</v>
      </c>
      <c r="B4952" s="9" t="s">
        <v>373</v>
      </c>
      <c r="C4952" s="9" t="s">
        <v>462</v>
      </c>
      <c r="D4952" s="9" t="s">
        <v>143</v>
      </c>
      <c r="E4952" s="9" t="s">
        <v>1432</v>
      </c>
      <c r="F4952" s="10">
        <v>44195</v>
      </c>
      <c r="G4952" s="10" t="str">
        <f>VLOOKUP(Table3[[#This Row],[Product ID]],[1]Products!$A:$G,2,0)</f>
        <v>Product 66</v>
      </c>
      <c r="H4952" s="22">
        <v>1</v>
      </c>
      <c r="I4952" s="9">
        <f>VLOOKUP('Consolidtaed Data'!$B4751,[1]Products!$A:$G,4,0)</f>
        <v>1380</v>
      </c>
      <c r="J4952" s="9">
        <f>VLOOKUP('Consolidtaed Data'!$B4751,[1]Products!$A:$G,3,0)</f>
        <v>1090</v>
      </c>
      <c r="K4952" s="9">
        <f>'Consolidtaed Data'!$J4751*'Consolidtaed Data'!$H4751</f>
        <v>1108</v>
      </c>
      <c r="L4952" s="9">
        <f>'Consolidtaed Data'!$I4751*'Consolidtaed Data'!$H4751</f>
        <v>1351</v>
      </c>
      <c r="M4952" s="9">
        <f>'Consolidtaed Data'!$L4751-'Consolidtaed Data'!$K4751</f>
        <v>872</v>
      </c>
      <c r="N4952" s="9" t="str">
        <f>VLOOKUP('Consolidtaed Data'!$C4751,[1]Locations!$A:$O,2,0)</f>
        <v>Anaheim</v>
      </c>
      <c r="O4952" s="9" t="str">
        <f>VLOOKUP('Consolidtaed Data'!$D4751,'[1]Sales People'!$A:$B,2,0)</f>
        <v>Scott Mason</v>
      </c>
      <c r="P4952" s="9" t="str">
        <f>VLOOKUP('Consolidtaed Data'!$E4751,[1]Customers!$A:$B,2,0)</f>
        <v>Sean Alexander</v>
      </c>
      <c r="Q4952" s="11">
        <f>WEEKDAY('Consolidtaed Data'!$F4751)</f>
        <v>3</v>
      </c>
      <c r="R4952" s="9">
        <f>MONTH('Consolidtaed Data'!$F4751)</f>
        <v>12</v>
      </c>
      <c r="S4952" s="9" t="str">
        <f>TEXT(Table3[[#This Row],[Purchase Date]],"MMMM")</f>
        <v>December</v>
      </c>
      <c r="T4952" s="9">
        <f>YEAR('Consolidtaed Data'!$F4751)</f>
        <v>2020</v>
      </c>
    </row>
    <row r="4953" spans="1:20" x14ac:dyDescent="0.3">
      <c r="A4953" s="9" t="s">
        <v>5977</v>
      </c>
      <c r="B4953" s="9" t="s">
        <v>355</v>
      </c>
      <c r="C4953" s="9" t="s">
        <v>130</v>
      </c>
      <c r="D4953" s="9" t="s">
        <v>402</v>
      </c>
      <c r="E4953" s="9" t="s">
        <v>1035</v>
      </c>
      <c r="F4953" s="10">
        <v>44195</v>
      </c>
      <c r="G4953" s="10" t="str">
        <f>VLOOKUP(Table3[[#This Row],[Product ID]],[1]Products!$A:$G,2,0)</f>
        <v>Product 100</v>
      </c>
      <c r="H4953" s="22">
        <v>1</v>
      </c>
      <c r="I4953" s="9">
        <f>VLOOKUP('Consolidtaed Data'!$B5487,[1]Products!$A:$G,4,0)</f>
        <v>871</v>
      </c>
      <c r="J4953" s="9">
        <f>VLOOKUP('Consolidtaed Data'!$B5487,[1]Products!$A:$G,3,0)</f>
        <v>540</v>
      </c>
      <c r="K4953" s="9">
        <f>'Consolidtaed Data'!$J5487*'Consolidtaed Data'!$H5487</f>
        <v>4191</v>
      </c>
      <c r="L4953" s="9">
        <f>'Consolidtaed Data'!$I5487*'Consolidtaed Data'!$H5487</f>
        <v>5901</v>
      </c>
      <c r="M4953" s="9">
        <f>'Consolidtaed Data'!$L5487-'Consolidtaed Data'!$K5487</f>
        <v>192</v>
      </c>
      <c r="N4953" s="9" t="str">
        <f>VLOOKUP('Consolidtaed Data'!$C5487,[1]Locations!$A:$O,2,0)</f>
        <v>San Mateo</v>
      </c>
      <c r="O4953" s="9" t="str">
        <f>VLOOKUP('Consolidtaed Data'!$D5487,'[1]Sales People'!$A:$B,2,0)</f>
        <v>Brian Thomas</v>
      </c>
      <c r="P4953" s="9" t="str">
        <f>VLOOKUP('Consolidtaed Data'!$E5487,[1]Customers!$A:$B,2,0)</f>
        <v>Kenneth Foster</v>
      </c>
      <c r="Q4953" s="11">
        <f>WEEKDAY('Consolidtaed Data'!$F5487)</f>
        <v>3</v>
      </c>
      <c r="R4953" s="9">
        <f>MONTH('Consolidtaed Data'!$F5487)</f>
        <v>2</v>
      </c>
      <c r="S4953" s="9" t="str">
        <f>TEXT(Table3[[#This Row],[Purchase Date]],"MMMM")</f>
        <v>December</v>
      </c>
      <c r="T4953" s="9">
        <f>YEAR('Consolidtaed Data'!$F5487)</f>
        <v>2021</v>
      </c>
    </row>
    <row r="4954" spans="1:20" x14ac:dyDescent="0.3">
      <c r="A4954" s="9" t="s">
        <v>5978</v>
      </c>
      <c r="B4954" s="9" t="s">
        <v>712</v>
      </c>
      <c r="C4954" s="9" t="s">
        <v>331</v>
      </c>
      <c r="D4954" s="9" t="s">
        <v>241</v>
      </c>
      <c r="E4954" s="9" t="s">
        <v>508</v>
      </c>
      <c r="F4954" s="10">
        <v>44195</v>
      </c>
      <c r="G4954" s="10" t="str">
        <f>VLOOKUP(Table3[[#This Row],[Product ID]],[1]Products!$A:$G,2,0)</f>
        <v>Product 32</v>
      </c>
      <c r="H4954" s="22">
        <v>3</v>
      </c>
      <c r="I4954" s="9">
        <f>VLOOKUP('Consolidtaed Data'!$B5864,[1]Products!$A:$G,4,0)</f>
        <v>1467</v>
      </c>
      <c r="J4954" s="9">
        <f>VLOOKUP('Consolidtaed Data'!$B5864,[1]Products!$A:$G,3,0)</f>
        <v>807</v>
      </c>
      <c r="K4954" s="9">
        <f>'Consolidtaed Data'!$J5864*'Consolidtaed Data'!$H5864</f>
        <v>1261</v>
      </c>
      <c r="L4954" s="9">
        <f>'Consolidtaed Data'!$I5864*'Consolidtaed Data'!$H5864</f>
        <v>1638</v>
      </c>
      <c r="M4954" s="9">
        <f>'Consolidtaed Data'!$L5864-'Consolidtaed Data'!$K5864</f>
        <v>243</v>
      </c>
      <c r="N4954" s="9" t="str">
        <f>VLOOKUP('Consolidtaed Data'!$C5864,[1]Locations!$A:$O,2,0)</f>
        <v>Chula Vista</v>
      </c>
      <c r="O4954" s="9" t="str">
        <f>VLOOKUP('Consolidtaed Data'!$D5864,'[1]Sales People'!$A:$B,2,0)</f>
        <v>Robert Reed</v>
      </c>
      <c r="P4954" s="9" t="str">
        <f>VLOOKUP('Consolidtaed Data'!$E5864,[1]Customers!$A:$B,2,0)</f>
        <v>Daniel Perry</v>
      </c>
      <c r="Q4954" s="11">
        <f>WEEKDAY('Consolidtaed Data'!$F5864)</f>
        <v>1</v>
      </c>
      <c r="R4954" s="9">
        <f>MONTH('Consolidtaed Data'!$F5864)</f>
        <v>3</v>
      </c>
      <c r="S4954" s="9" t="str">
        <f>TEXT(Table3[[#This Row],[Purchase Date]],"MMMM")</f>
        <v>December</v>
      </c>
      <c r="T4954" s="9">
        <f>YEAR('Consolidtaed Data'!$F5864)</f>
        <v>2021</v>
      </c>
    </row>
    <row r="4955" spans="1:20" x14ac:dyDescent="0.3">
      <c r="A4955" s="9" t="s">
        <v>5979</v>
      </c>
      <c r="B4955" s="9" t="s">
        <v>38</v>
      </c>
      <c r="C4955" s="9" t="s">
        <v>564</v>
      </c>
      <c r="D4955" s="9" t="s">
        <v>73</v>
      </c>
      <c r="E4955" s="9" t="s">
        <v>27</v>
      </c>
      <c r="F4955" s="10">
        <v>44195</v>
      </c>
      <c r="G4955" s="10" t="str">
        <f>VLOOKUP(Table3[[#This Row],[Product ID]],[1]Products!$A:$G,2,0)</f>
        <v>Product 25</v>
      </c>
      <c r="H4955" s="22">
        <v>4</v>
      </c>
      <c r="I4955" s="9">
        <f>VLOOKUP('Consolidtaed Data'!$B5956,[1]Products!$A:$G,4,0)</f>
        <v>596</v>
      </c>
      <c r="J4955" s="9">
        <f>VLOOKUP('Consolidtaed Data'!$B5956,[1]Products!$A:$G,3,0)</f>
        <v>358</v>
      </c>
      <c r="K4955" s="9">
        <f>'Consolidtaed Data'!$J5956*'Consolidtaed Data'!$H5956</f>
        <v>1301</v>
      </c>
      <c r="L4955" s="9">
        <f>'Consolidtaed Data'!$I5956*'Consolidtaed Data'!$H5956</f>
        <v>1587</v>
      </c>
      <c r="M4955" s="9">
        <f>'Consolidtaed Data'!$L5956-'Consolidtaed Data'!$K5956</f>
        <v>68</v>
      </c>
      <c r="N4955" s="9" t="str">
        <f>VLOOKUP('Consolidtaed Data'!$C5956,[1]Locations!$A:$O,2,0)</f>
        <v>Carlsbad</v>
      </c>
      <c r="O4955" s="9" t="str">
        <f>VLOOKUP('Consolidtaed Data'!$D5956,'[1]Sales People'!$A:$B,2,0)</f>
        <v>Brian Thomas</v>
      </c>
      <c r="P4955" s="9" t="str">
        <f>VLOOKUP('Consolidtaed Data'!$E5956,[1]Customers!$A:$B,2,0)</f>
        <v>Jesse Wells</v>
      </c>
      <c r="Q4955" s="11">
        <f>WEEKDAY('Consolidtaed Data'!$F5956)</f>
        <v>1</v>
      </c>
      <c r="R4955" s="9">
        <f>MONTH('Consolidtaed Data'!$F5956)</f>
        <v>3</v>
      </c>
      <c r="S4955" s="9" t="str">
        <f>TEXT(Table3[[#This Row],[Purchase Date]],"MMMM")</f>
        <v>December</v>
      </c>
      <c r="T4955" s="9">
        <f>YEAR('Consolidtaed Data'!$F5956)</f>
        <v>2021</v>
      </c>
    </row>
    <row r="4956" spans="1:20" x14ac:dyDescent="0.3">
      <c r="A4956" s="9" t="s">
        <v>5980</v>
      </c>
      <c r="B4956" s="9" t="s">
        <v>318</v>
      </c>
      <c r="C4956" s="9" t="s">
        <v>94</v>
      </c>
      <c r="D4956" s="9" t="s">
        <v>22</v>
      </c>
      <c r="E4956" s="9" t="s">
        <v>786</v>
      </c>
      <c r="F4956" s="10">
        <v>44195</v>
      </c>
      <c r="G4956" s="10" t="str">
        <f>VLOOKUP(Table3[[#This Row],[Product ID]],[1]Products!$A:$G,2,0)</f>
        <v>Product 89</v>
      </c>
      <c r="H4956" s="22">
        <v>3</v>
      </c>
      <c r="I4956" s="9">
        <f>VLOOKUP('Consolidtaed Data'!$B6036,[1]Products!$A:$G,4,0)</f>
        <v>1743</v>
      </c>
      <c r="J4956" s="9">
        <f>VLOOKUP('Consolidtaed Data'!$B6036,[1]Products!$A:$G,3,0)</f>
        <v>872</v>
      </c>
      <c r="K4956" s="9">
        <f>'Consolidtaed Data'!$J6036*'Consolidtaed Data'!$H6036</f>
        <v>72</v>
      </c>
      <c r="L4956" s="9">
        <f>'Consolidtaed Data'!$I6036*'Consolidtaed Data'!$H6036</f>
        <v>136</v>
      </c>
      <c r="M4956" s="9">
        <f>'Consolidtaed Data'!$L6036-'Consolidtaed Data'!$K6036</f>
        <v>990</v>
      </c>
      <c r="N4956" s="9" t="str">
        <f>VLOOKUP('Consolidtaed Data'!$C6036,[1]Locations!$A:$O,2,0)</f>
        <v>Escondido</v>
      </c>
      <c r="O4956" s="9" t="str">
        <f>VLOOKUP('Consolidtaed Data'!$D6036,'[1]Sales People'!$A:$B,2,0)</f>
        <v>Ernest Wheeler</v>
      </c>
      <c r="P4956" s="9" t="str">
        <f>VLOOKUP('Consolidtaed Data'!$E6036,[1]Customers!$A:$B,2,0)</f>
        <v>Douglas Robinson</v>
      </c>
      <c r="Q4956" s="11">
        <f>WEEKDAY('Consolidtaed Data'!$F6036)</f>
        <v>2</v>
      </c>
      <c r="R4956" s="9">
        <f>MONTH('Consolidtaed Data'!$F6036)</f>
        <v>4</v>
      </c>
      <c r="S4956" s="9" t="str">
        <f>TEXT(Table3[[#This Row],[Purchase Date]],"MMMM")</f>
        <v>December</v>
      </c>
      <c r="T4956" s="9">
        <f>YEAR('Consolidtaed Data'!$F6036)</f>
        <v>2021</v>
      </c>
    </row>
    <row r="4957" spans="1:20" x14ac:dyDescent="0.3">
      <c r="A4957" s="9" t="s">
        <v>5981</v>
      </c>
      <c r="B4957" s="9" t="s">
        <v>526</v>
      </c>
      <c r="C4957" s="9" t="s">
        <v>245</v>
      </c>
      <c r="D4957" s="9" t="s">
        <v>174</v>
      </c>
      <c r="E4957" s="9" t="s">
        <v>473</v>
      </c>
      <c r="F4957" s="10">
        <v>44195</v>
      </c>
      <c r="G4957" s="10" t="str">
        <f>VLOOKUP(Table3[[#This Row],[Product ID]],[1]Products!$A:$G,2,0)</f>
        <v>Product 14</v>
      </c>
      <c r="H4957" s="22">
        <v>3</v>
      </c>
      <c r="I4957" s="9">
        <f>VLOOKUP('Consolidtaed Data'!$B6196,[1]Products!$A:$G,4,0)</f>
        <v>290</v>
      </c>
      <c r="J4957" s="9">
        <f>VLOOKUP('Consolidtaed Data'!$B6196,[1]Products!$A:$G,3,0)</f>
        <v>200</v>
      </c>
      <c r="K4957" s="9">
        <f>'Consolidtaed Data'!$J6196*'Consolidtaed Data'!$H6196</f>
        <v>561</v>
      </c>
      <c r="L4957" s="9">
        <f>'Consolidtaed Data'!$I6196*'Consolidtaed Data'!$H6196</f>
        <v>684</v>
      </c>
      <c r="M4957" s="9">
        <f>'Consolidtaed Data'!$L6196-'Consolidtaed Data'!$K6196</f>
        <v>827</v>
      </c>
      <c r="N4957" s="9" t="str">
        <f>VLOOKUP('Consolidtaed Data'!$C6196,[1]Locations!$A:$O,2,0)</f>
        <v>Clovis</v>
      </c>
      <c r="O4957" s="9" t="str">
        <f>VLOOKUP('Consolidtaed Data'!$D6196,'[1]Sales People'!$A:$B,2,0)</f>
        <v>Larry Marshall</v>
      </c>
      <c r="P4957" s="9" t="str">
        <f>VLOOKUP('Consolidtaed Data'!$E6196,[1]Customers!$A:$B,2,0)</f>
        <v>Nicholas Williamson</v>
      </c>
      <c r="Q4957" s="11">
        <f>WEEKDAY('Consolidtaed Data'!$F6196)</f>
        <v>7</v>
      </c>
      <c r="R4957" s="9">
        <f>MONTH('Consolidtaed Data'!$F6196)</f>
        <v>4</v>
      </c>
      <c r="S4957" s="9" t="str">
        <f>TEXT(Table3[[#This Row],[Purchase Date]],"MMMM")</f>
        <v>December</v>
      </c>
      <c r="T4957" s="9">
        <f>YEAR('Consolidtaed Data'!$F6196)</f>
        <v>2021</v>
      </c>
    </row>
    <row r="4958" spans="1:20" x14ac:dyDescent="0.3">
      <c r="A4958" s="9" t="s">
        <v>5982</v>
      </c>
      <c r="B4958" s="9" t="s">
        <v>531</v>
      </c>
      <c r="C4958" s="9" t="s">
        <v>635</v>
      </c>
      <c r="D4958" s="9" t="s">
        <v>95</v>
      </c>
      <c r="E4958" s="9" t="s">
        <v>436</v>
      </c>
      <c r="F4958" s="10">
        <v>44195</v>
      </c>
      <c r="G4958" s="10" t="str">
        <f>VLOOKUP(Table3[[#This Row],[Product ID]],[1]Products!$A:$G,2,0)</f>
        <v>Product 62</v>
      </c>
      <c r="H4958" s="22">
        <v>2</v>
      </c>
      <c r="I4958" s="9">
        <f>VLOOKUP('Consolidtaed Data'!$B6900,[1]Products!$A:$G,4,0)</f>
        <v>2396</v>
      </c>
      <c r="J4958" s="9">
        <f>VLOOKUP('Consolidtaed Data'!$B6900,[1]Products!$A:$G,3,0)</f>
        <v>1965</v>
      </c>
      <c r="K4958" s="9">
        <f>'Consolidtaed Data'!$J6900*'Consolidtaed Data'!$H6900</f>
        <v>1535</v>
      </c>
      <c r="L4958" s="9">
        <f>'Consolidtaed Data'!$I6900*'Consolidtaed Data'!$H6900</f>
        <v>2257</v>
      </c>
      <c r="M4958" s="9">
        <f>'Consolidtaed Data'!$L6900-'Consolidtaed Data'!$K6900</f>
        <v>447</v>
      </c>
      <c r="N4958" s="9" t="str">
        <f>VLOOKUP('Consolidtaed Data'!$C6900,[1]Locations!$A:$O,2,0)</f>
        <v>Carlsbad</v>
      </c>
      <c r="O4958" s="9" t="str">
        <f>VLOOKUP('Consolidtaed Data'!$D6900,'[1]Sales People'!$A:$B,2,0)</f>
        <v>Justin Lynch</v>
      </c>
      <c r="P4958" s="9" t="str">
        <f>VLOOKUP('Consolidtaed Data'!$E6900,[1]Customers!$A:$B,2,0)</f>
        <v>Jimmy Grant</v>
      </c>
      <c r="Q4958" s="11">
        <f>WEEKDAY('Consolidtaed Data'!$F6900)</f>
        <v>5</v>
      </c>
      <c r="R4958" s="9">
        <f>MONTH('Consolidtaed Data'!$F6900)</f>
        <v>6</v>
      </c>
      <c r="S4958" s="9" t="str">
        <f>TEXT(Table3[[#This Row],[Purchase Date]],"MMMM")</f>
        <v>December</v>
      </c>
      <c r="T4958" s="9">
        <f>YEAR('Consolidtaed Data'!$F6900)</f>
        <v>2021</v>
      </c>
    </row>
    <row r="4959" spans="1:20" x14ac:dyDescent="0.3">
      <c r="A4959" s="9" t="s">
        <v>5983</v>
      </c>
      <c r="B4959" s="9" t="s">
        <v>209</v>
      </c>
      <c r="C4959" s="9" t="s">
        <v>331</v>
      </c>
      <c r="D4959" s="9" t="s">
        <v>100</v>
      </c>
      <c r="E4959" s="9" t="s">
        <v>640</v>
      </c>
      <c r="F4959" s="10">
        <v>44195</v>
      </c>
      <c r="G4959" s="10" t="str">
        <f>VLOOKUP(Table3[[#This Row],[Product ID]],[1]Products!$A:$G,2,0)</f>
        <v>Product 86</v>
      </c>
      <c r="H4959" s="22">
        <v>3</v>
      </c>
      <c r="I4959" s="9">
        <f>VLOOKUP('Consolidtaed Data'!$B6906,[1]Products!$A:$G,4,0)</f>
        <v>530</v>
      </c>
      <c r="J4959" s="9">
        <f>VLOOKUP('Consolidtaed Data'!$B6906,[1]Products!$A:$G,3,0)</f>
        <v>424</v>
      </c>
      <c r="K4959" s="9">
        <f>'Consolidtaed Data'!$J6906*'Consolidtaed Data'!$H6906</f>
        <v>900</v>
      </c>
      <c r="L4959" s="9">
        <f>'Consolidtaed Data'!$I6906*'Consolidtaed Data'!$H6906</f>
        <v>1500</v>
      </c>
      <c r="M4959" s="9">
        <f>'Consolidtaed Data'!$L6906-'Consolidtaed Data'!$K6906</f>
        <v>480</v>
      </c>
      <c r="N4959" s="9" t="str">
        <f>VLOOKUP('Consolidtaed Data'!$C6906,[1]Locations!$A:$O,2,0)</f>
        <v>Salinas</v>
      </c>
      <c r="O4959" s="9" t="str">
        <f>VLOOKUP('Consolidtaed Data'!$D6906,'[1]Sales People'!$A:$B,2,0)</f>
        <v>Eugene Holmes</v>
      </c>
      <c r="P4959" s="9" t="str">
        <f>VLOOKUP('Consolidtaed Data'!$E6906,[1]Customers!$A:$B,2,0)</f>
        <v>Gregory Jackson</v>
      </c>
      <c r="Q4959" s="11">
        <f>WEEKDAY('Consolidtaed Data'!$F6906)</f>
        <v>5</v>
      </c>
      <c r="R4959" s="9">
        <f>MONTH('Consolidtaed Data'!$F6906)</f>
        <v>6</v>
      </c>
      <c r="S4959" s="9" t="str">
        <f>TEXT(Table3[[#This Row],[Purchase Date]],"MMMM")</f>
        <v>December</v>
      </c>
      <c r="T4959" s="9">
        <f>YEAR('Consolidtaed Data'!$F6906)</f>
        <v>2021</v>
      </c>
    </row>
    <row r="4960" spans="1:20" x14ac:dyDescent="0.3">
      <c r="A4960" s="9" t="s">
        <v>5984</v>
      </c>
      <c r="B4960" s="9" t="s">
        <v>549</v>
      </c>
      <c r="C4960" s="9" t="s">
        <v>439</v>
      </c>
      <c r="D4960" s="9" t="s">
        <v>220</v>
      </c>
      <c r="E4960" s="9" t="s">
        <v>1302</v>
      </c>
      <c r="F4960" s="10">
        <v>44195</v>
      </c>
      <c r="G4960" s="10" t="str">
        <f>VLOOKUP(Table3[[#This Row],[Product ID]],[1]Products!$A:$G,2,0)</f>
        <v>Product 10</v>
      </c>
      <c r="H4960" s="22">
        <v>3</v>
      </c>
      <c r="I4960" s="9">
        <f>VLOOKUP('Consolidtaed Data'!$B7099,[1]Products!$A:$G,4,0)</f>
        <v>2353</v>
      </c>
      <c r="J4960" s="9">
        <f>VLOOKUP('Consolidtaed Data'!$B7099,[1]Products!$A:$G,3,0)</f>
        <v>1788</v>
      </c>
      <c r="K4960" s="9">
        <f>'Consolidtaed Data'!$J7099*'Consolidtaed Data'!$H7099</f>
        <v>72</v>
      </c>
      <c r="L4960" s="9">
        <f>'Consolidtaed Data'!$I7099*'Consolidtaed Data'!$H7099</f>
        <v>136</v>
      </c>
      <c r="M4960" s="9">
        <f>'Consolidtaed Data'!$L7099-'Consolidtaed Data'!$K7099</f>
        <v>123</v>
      </c>
      <c r="N4960" s="9" t="str">
        <f>VLOOKUP('Consolidtaed Data'!$C7099,[1]Locations!$A:$O,2,0)</f>
        <v>Rancho Cucamonga</v>
      </c>
      <c r="O4960" s="9" t="str">
        <f>VLOOKUP('Consolidtaed Data'!$D7099,'[1]Sales People'!$A:$B,2,0)</f>
        <v>Carl Hall</v>
      </c>
      <c r="P4960" s="9" t="str">
        <f>VLOOKUP('Consolidtaed Data'!$E7099,[1]Customers!$A:$B,2,0)</f>
        <v>John Hunt</v>
      </c>
      <c r="Q4960" s="11">
        <f>WEEKDAY('Consolidtaed Data'!$F7099)</f>
        <v>5</v>
      </c>
      <c r="R4960" s="9">
        <f>MONTH('Consolidtaed Data'!$F7099)</f>
        <v>6</v>
      </c>
      <c r="S4960" s="9" t="str">
        <f>TEXT(Table3[[#This Row],[Purchase Date]],"MMMM")</f>
        <v>December</v>
      </c>
      <c r="T4960" s="9">
        <f>YEAR('Consolidtaed Data'!$F7099)</f>
        <v>2021</v>
      </c>
    </row>
    <row r="4961" spans="1:20" x14ac:dyDescent="0.3">
      <c r="A4961" s="9" t="s">
        <v>5985</v>
      </c>
      <c r="B4961" s="9" t="s">
        <v>125</v>
      </c>
      <c r="C4961" s="9" t="s">
        <v>263</v>
      </c>
      <c r="D4961" s="9" t="s">
        <v>13</v>
      </c>
      <c r="E4961" s="9" t="s">
        <v>77</v>
      </c>
      <c r="F4961" s="10">
        <v>44195</v>
      </c>
      <c r="G4961" s="10" t="str">
        <f>VLOOKUP(Table3[[#This Row],[Product ID]],[1]Products!$A:$G,2,0)</f>
        <v>Product 40</v>
      </c>
      <c r="H4961" s="22">
        <v>1</v>
      </c>
      <c r="I4961" s="9">
        <f>VLOOKUP('Consolidtaed Data'!$B7279,[1]Products!$A:$G,4,0)</f>
        <v>771</v>
      </c>
      <c r="J4961" s="9">
        <f>VLOOKUP('Consolidtaed Data'!$B7279,[1]Products!$A:$G,3,0)</f>
        <v>648</v>
      </c>
      <c r="K4961" s="9">
        <f>'Consolidtaed Data'!$J7279*'Consolidtaed Data'!$H7279</f>
        <v>3885</v>
      </c>
      <c r="L4961" s="9">
        <f>'Consolidtaed Data'!$I7279*'Consolidtaed Data'!$H7279</f>
        <v>4917</v>
      </c>
      <c r="M4961" s="9">
        <f>'Consolidtaed Data'!$L7279-'Consolidtaed Data'!$K7279</f>
        <v>92</v>
      </c>
      <c r="N4961" s="9" t="str">
        <f>VLOOKUP('Consolidtaed Data'!$C7279,[1]Locations!$A:$O,2,0)</f>
        <v>Burbank</v>
      </c>
      <c r="O4961" s="9" t="str">
        <f>VLOOKUP('Consolidtaed Data'!$D7279,'[1]Sales People'!$A:$B,2,0)</f>
        <v>John Reyes</v>
      </c>
      <c r="P4961" s="9" t="str">
        <f>VLOOKUP('Consolidtaed Data'!$E7279,[1]Customers!$A:$B,2,0)</f>
        <v>Ralph Willis</v>
      </c>
      <c r="Q4961" s="11">
        <f>WEEKDAY('Consolidtaed Data'!$F7279)</f>
        <v>3</v>
      </c>
      <c r="R4961" s="9">
        <f>MONTH('Consolidtaed Data'!$F7279)</f>
        <v>7</v>
      </c>
      <c r="S4961" s="9" t="str">
        <f>TEXT(Table3[[#This Row],[Purchase Date]],"MMMM")</f>
        <v>December</v>
      </c>
      <c r="T4961" s="9">
        <f>YEAR('Consolidtaed Data'!$F7279)</f>
        <v>2021</v>
      </c>
    </row>
    <row r="4962" spans="1:20" x14ac:dyDescent="0.3">
      <c r="A4962" s="9" t="s">
        <v>5986</v>
      </c>
      <c r="B4962" s="9" t="s">
        <v>393</v>
      </c>
      <c r="C4962" s="9" t="s">
        <v>63</v>
      </c>
      <c r="D4962" s="9" t="s">
        <v>272</v>
      </c>
      <c r="E4962" s="9" t="s">
        <v>1083</v>
      </c>
      <c r="F4962" s="10">
        <v>44195</v>
      </c>
      <c r="G4962" s="10" t="str">
        <f>VLOOKUP(Table3[[#This Row],[Product ID]],[1]Products!$A:$G,2,0)</f>
        <v>Product 84</v>
      </c>
      <c r="H4962" s="22">
        <v>1</v>
      </c>
      <c r="I4962" s="9">
        <f>VLOOKUP('Consolidtaed Data'!$B7362,[1]Products!$A:$G,4,0)</f>
        <v>378</v>
      </c>
      <c r="J4962" s="9">
        <f>VLOOKUP('Consolidtaed Data'!$B7362,[1]Products!$A:$G,3,0)</f>
        <v>291</v>
      </c>
      <c r="K4962" s="9">
        <f>'Consolidtaed Data'!$J7362*'Consolidtaed Data'!$H7362</f>
        <v>984</v>
      </c>
      <c r="L4962" s="9">
        <f>'Consolidtaed Data'!$I7362*'Consolidtaed Data'!$H7362</f>
        <v>1367</v>
      </c>
      <c r="M4962" s="9">
        <f>'Consolidtaed Data'!$L7362-'Consolidtaed Data'!$K7362</f>
        <v>267</v>
      </c>
      <c r="N4962" s="9" t="str">
        <f>VLOOKUP('Consolidtaed Data'!$C7362,[1]Locations!$A:$O,2,0)</f>
        <v>Riverside</v>
      </c>
      <c r="O4962" s="9" t="str">
        <f>VLOOKUP('Consolidtaed Data'!$D7362,'[1]Sales People'!$A:$B,2,0)</f>
        <v>Ernest Wheeler</v>
      </c>
      <c r="P4962" s="9" t="str">
        <f>VLOOKUP('Consolidtaed Data'!$E7362,[1]Customers!$A:$B,2,0)</f>
        <v>Edward Williams</v>
      </c>
      <c r="Q4962" s="11">
        <f>WEEKDAY('Consolidtaed Data'!$F7362)</f>
        <v>2</v>
      </c>
      <c r="R4962" s="9">
        <f>MONTH('Consolidtaed Data'!$F7362)</f>
        <v>7</v>
      </c>
      <c r="S4962" s="9" t="str">
        <f>TEXT(Table3[[#This Row],[Purchase Date]],"MMMM")</f>
        <v>December</v>
      </c>
      <c r="T4962" s="9">
        <f>YEAR('Consolidtaed Data'!$F7362)</f>
        <v>2021</v>
      </c>
    </row>
    <row r="4963" spans="1:20" x14ac:dyDescent="0.3">
      <c r="A4963" s="9" t="s">
        <v>5987</v>
      </c>
      <c r="B4963" s="9" t="s">
        <v>54</v>
      </c>
      <c r="C4963" s="9" t="s">
        <v>39</v>
      </c>
      <c r="D4963" s="9" t="s">
        <v>197</v>
      </c>
      <c r="E4963" s="9" t="s">
        <v>1335</v>
      </c>
      <c r="F4963" s="10">
        <v>44195</v>
      </c>
      <c r="G4963" s="10" t="str">
        <f>VLOOKUP(Table3[[#This Row],[Product ID]],[1]Products!$A:$G,2,0)</f>
        <v>Product 41</v>
      </c>
      <c r="H4963" s="22">
        <v>2</v>
      </c>
      <c r="I4963" s="9">
        <f>VLOOKUP('Consolidtaed Data'!$B7664,[1]Products!$A:$G,4,0)</f>
        <v>1526</v>
      </c>
      <c r="J4963" s="9">
        <f>VLOOKUP('Consolidtaed Data'!$B7664,[1]Products!$A:$G,3,0)</f>
        <v>1251</v>
      </c>
      <c r="K4963" s="9">
        <f>'Consolidtaed Data'!$J7664*'Consolidtaed Data'!$H7664</f>
        <v>416</v>
      </c>
      <c r="L4963" s="9">
        <f>'Consolidtaed Data'!$I7664*'Consolidtaed Data'!$H7664</f>
        <v>603</v>
      </c>
      <c r="M4963" s="9">
        <f>'Consolidtaed Data'!$L7664-'Consolidtaed Data'!$K7664</f>
        <v>782</v>
      </c>
      <c r="N4963" s="9" t="str">
        <f>VLOOKUP('Consolidtaed Data'!$C7664,[1]Locations!$A:$O,2,0)</f>
        <v>San Mateo</v>
      </c>
      <c r="O4963" s="9" t="str">
        <f>VLOOKUP('Consolidtaed Data'!$D7664,'[1]Sales People'!$A:$B,2,0)</f>
        <v>Sean Miller</v>
      </c>
      <c r="P4963" s="9" t="str">
        <f>VLOOKUP('Consolidtaed Data'!$E7664,[1]Customers!$A:$B,2,0)</f>
        <v>Albert Young</v>
      </c>
      <c r="Q4963" s="11">
        <f>WEEKDAY('Consolidtaed Data'!$F7664)</f>
        <v>4</v>
      </c>
      <c r="R4963" s="9">
        <f>MONTH('Consolidtaed Data'!$F7664)</f>
        <v>8</v>
      </c>
      <c r="S4963" s="9" t="str">
        <f>TEXT(Table3[[#This Row],[Purchase Date]],"MMMM")</f>
        <v>December</v>
      </c>
      <c r="T4963" s="9">
        <f>YEAR('Consolidtaed Data'!$F7664)</f>
        <v>2021</v>
      </c>
    </row>
    <row r="4964" spans="1:20" x14ac:dyDescent="0.3">
      <c r="A4964" s="9" t="s">
        <v>5988</v>
      </c>
      <c r="B4964" s="9" t="s">
        <v>98</v>
      </c>
      <c r="C4964" s="9" t="s">
        <v>192</v>
      </c>
      <c r="D4964" s="9" t="s">
        <v>315</v>
      </c>
      <c r="E4964" s="9" t="s">
        <v>1081</v>
      </c>
      <c r="F4964" s="10">
        <v>44195</v>
      </c>
      <c r="G4964" s="10" t="str">
        <f>VLOOKUP(Table3[[#This Row],[Product ID]],[1]Products!$A:$G,2,0)</f>
        <v>Product 85</v>
      </c>
      <c r="H4964" s="22">
        <v>1</v>
      </c>
      <c r="I4964" s="9">
        <f>VLOOKUP('Consolidtaed Data'!$B7703,[1]Products!$A:$G,4,0)</f>
        <v>1380</v>
      </c>
      <c r="J4964" s="9">
        <f>VLOOKUP('Consolidtaed Data'!$B7703,[1]Products!$A:$G,3,0)</f>
        <v>1090</v>
      </c>
      <c r="K4964" s="9">
        <f>'Consolidtaed Data'!$J7703*'Consolidtaed Data'!$H7703</f>
        <v>2700</v>
      </c>
      <c r="L4964" s="9">
        <f>'Consolidtaed Data'!$I7703*'Consolidtaed Data'!$H7703</f>
        <v>4500</v>
      </c>
      <c r="M4964" s="9">
        <f>'Consolidtaed Data'!$L7703-'Consolidtaed Data'!$K7703</f>
        <v>331</v>
      </c>
      <c r="N4964" s="9" t="str">
        <f>VLOOKUP('Consolidtaed Data'!$C7703,[1]Locations!$A:$O,2,0)</f>
        <v>Moreno Valley</v>
      </c>
      <c r="O4964" s="9" t="str">
        <f>VLOOKUP('Consolidtaed Data'!$D7703,'[1]Sales People'!$A:$B,2,0)</f>
        <v>Clarence Fox</v>
      </c>
      <c r="P4964" s="9" t="str">
        <f>VLOOKUP('Consolidtaed Data'!$E7703,[1]Customers!$A:$B,2,0)</f>
        <v>Carlos Wheeler</v>
      </c>
      <c r="Q4964" s="11">
        <f>WEEKDAY('Consolidtaed Data'!$F7703)</f>
        <v>1</v>
      </c>
      <c r="R4964" s="9">
        <f>MONTH('Consolidtaed Data'!$F7703)</f>
        <v>8</v>
      </c>
      <c r="S4964" s="9" t="str">
        <f>TEXT(Table3[[#This Row],[Purchase Date]],"MMMM")</f>
        <v>December</v>
      </c>
      <c r="T4964" s="9">
        <f>YEAR('Consolidtaed Data'!$F7703)</f>
        <v>2021</v>
      </c>
    </row>
    <row r="4965" spans="1:20" x14ac:dyDescent="0.3">
      <c r="A4965" s="9" t="s">
        <v>5989</v>
      </c>
      <c r="B4965" s="9" t="s">
        <v>653</v>
      </c>
      <c r="C4965" s="9" t="s">
        <v>55</v>
      </c>
      <c r="D4965" s="9" t="s">
        <v>161</v>
      </c>
      <c r="E4965" s="9" t="s">
        <v>972</v>
      </c>
      <c r="F4965" s="10">
        <v>44195</v>
      </c>
      <c r="G4965" s="10" t="str">
        <f>VLOOKUP(Table3[[#This Row],[Product ID]],[1]Products!$A:$G,2,0)</f>
        <v>Product 74</v>
      </c>
      <c r="H4965" s="22">
        <v>3</v>
      </c>
      <c r="I4965" s="9">
        <f>VLOOKUP('Consolidtaed Data'!$B7916,[1]Products!$A:$G,4,0)</f>
        <v>315</v>
      </c>
      <c r="J4965" s="9">
        <f>VLOOKUP('Consolidtaed Data'!$B7916,[1]Products!$A:$G,3,0)</f>
        <v>208</v>
      </c>
      <c r="K4965" s="9">
        <f>'Consolidtaed Data'!$J7916*'Consolidtaed Data'!$H7916</f>
        <v>1894</v>
      </c>
      <c r="L4965" s="9">
        <f>'Consolidtaed Data'!$I7916*'Consolidtaed Data'!$H7916</f>
        <v>2706</v>
      </c>
      <c r="M4965" s="9">
        <f>'Consolidtaed Data'!$L7916-'Consolidtaed Data'!$K7916</f>
        <v>286</v>
      </c>
      <c r="N4965" s="9" t="str">
        <f>VLOOKUP('Consolidtaed Data'!$C7916,[1]Locations!$A:$O,2,0)</f>
        <v>Inglewood</v>
      </c>
      <c r="O4965" s="9" t="str">
        <f>VLOOKUP('Consolidtaed Data'!$D7916,'[1]Sales People'!$A:$B,2,0)</f>
        <v>Brian Thomas</v>
      </c>
      <c r="P4965" s="9" t="str">
        <f>VLOOKUP('Consolidtaed Data'!$E7916,[1]Customers!$A:$B,2,0)</f>
        <v>Lawrence Kelly</v>
      </c>
      <c r="Q4965" s="11">
        <f>WEEKDAY('Consolidtaed Data'!$F7916)</f>
        <v>4</v>
      </c>
      <c r="R4965" s="9">
        <f>MONTH('Consolidtaed Data'!$F7916)</f>
        <v>8</v>
      </c>
      <c r="S4965" s="9" t="str">
        <f>TEXT(Table3[[#This Row],[Purchase Date]],"MMMM")</f>
        <v>December</v>
      </c>
      <c r="T4965" s="9">
        <f>YEAR('Consolidtaed Data'!$F7916)</f>
        <v>2021</v>
      </c>
    </row>
    <row r="4966" spans="1:20" x14ac:dyDescent="0.3">
      <c r="A4966" s="9" t="s">
        <v>5990</v>
      </c>
      <c r="B4966" s="9" t="s">
        <v>572</v>
      </c>
      <c r="C4966" s="9" t="s">
        <v>439</v>
      </c>
      <c r="D4966" s="9" t="s">
        <v>326</v>
      </c>
      <c r="E4966" s="9" t="s">
        <v>2337</v>
      </c>
      <c r="F4966" s="10">
        <v>44195</v>
      </c>
      <c r="G4966" s="10" t="str">
        <f>VLOOKUP(Table3[[#This Row],[Product ID]],[1]Products!$A:$G,2,0)</f>
        <v>Product 22</v>
      </c>
      <c r="H4966" s="22">
        <v>2</v>
      </c>
      <c r="I4966" s="9">
        <f>VLOOKUP('Consolidtaed Data'!$B8060,[1]Products!$A:$G,4,0)</f>
        <v>1500</v>
      </c>
      <c r="J4966" s="9">
        <f>VLOOKUP('Consolidtaed Data'!$B8060,[1]Products!$A:$G,3,0)</f>
        <v>900</v>
      </c>
      <c r="K4966" s="9">
        <f>'Consolidtaed Data'!$J8060*'Consolidtaed Data'!$H8060</f>
        <v>421</v>
      </c>
      <c r="L4966" s="9">
        <f>'Consolidtaed Data'!$I8060*'Consolidtaed Data'!$H8060</f>
        <v>561</v>
      </c>
      <c r="M4966" s="9">
        <f>'Consolidtaed Data'!$L8060-'Consolidtaed Data'!$K8060</f>
        <v>689</v>
      </c>
      <c r="N4966" s="9" t="str">
        <f>VLOOKUP('Consolidtaed Data'!$C8060,[1]Locations!$A:$O,2,0)</f>
        <v>Los Angeles</v>
      </c>
      <c r="O4966" s="9" t="str">
        <f>VLOOKUP('Consolidtaed Data'!$D8060,'[1]Sales People'!$A:$B,2,0)</f>
        <v>Carl Elliott</v>
      </c>
      <c r="P4966" s="9" t="str">
        <f>VLOOKUP('Consolidtaed Data'!$E8060,[1]Customers!$A:$B,2,0)</f>
        <v>Robert Ferguson</v>
      </c>
      <c r="Q4966" s="11">
        <f>WEEKDAY('Consolidtaed Data'!$F8060)</f>
        <v>1</v>
      </c>
      <c r="R4966" s="9">
        <f>MONTH('Consolidtaed Data'!$F8060)</f>
        <v>9</v>
      </c>
      <c r="S4966" s="9" t="str">
        <f>TEXT(Table3[[#This Row],[Purchase Date]],"MMMM")</f>
        <v>December</v>
      </c>
      <c r="T4966" s="9">
        <f>YEAR('Consolidtaed Data'!$F8060)</f>
        <v>2021</v>
      </c>
    </row>
    <row r="4967" spans="1:20" x14ac:dyDescent="0.3">
      <c r="A4967" s="9" t="s">
        <v>5991</v>
      </c>
      <c r="B4967" s="9" t="s">
        <v>20</v>
      </c>
      <c r="C4967" s="9" t="s">
        <v>140</v>
      </c>
      <c r="D4967" s="9" t="s">
        <v>374</v>
      </c>
      <c r="E4967" s="9" t="s">
        <v>980</v>
      </c>
      <c r="F4967" s="10">
        <v>44195</v>
      </c>
      <c r="G4967" s="10" t="str">
        <f>VLOOKUP(Table3[[#This Row],[Product ID]],[1]Products!$A:$G,2,0)</f>
        <v>Product 98</v>
      </c>
      <c r="H4967" s="22">
        <v>2</v>
      </c>
      <c r="I4967" s="9">
        <f>VLOOKUP('Consolidtaed Data'!$B8468,[1]Products!$A:$G,4,0)</f>
        <v>584</v>
      </c>
      <c r="J4967" s="9">
        <f>VLOOKUP('Consolidtaed Data'!$B8468,[1]Products!$A:$G,3,0)</f>
        <v>420</v>
      </c>
      <c r="K4967" s="9">
        <f>'Consolidtaed Data'!$J8468*'Consolidtaed Data'!$H8468</f>
        <v>1124</v>
      </c>
      <c r="L4967" s="9">
        <f>'Consolidtaed Data'!$I8468*'Consolidtaed Data'!$H8468</f>
        <v>1652</v>
      </c>
      <c r="M4967" s="9">
        <f>'Consolidtaed Data'!$L8468-'Consolidtaed Data'!$K8468</f>
        <v>264</v>
      </c>
      <c r="N4967" s="9" t="str">
        <f>VLOOKUP('Consolidtaed Data'!$C8468,[1]Locations!$A:$O,2,0)</f>
        <v>Glendale</v>
      </c>
      <c r="O4967" s="9" t="str">
        <f>VLOOKUP('Consolidtaed Data'!$D8468,'[1]Sales People'!$A:$B,2,0)</f>
        <v>Robert Reed</v>
      </c>
      <c r="P4967" s="9" t="str">
        <f>VLOOKUP('Consolidtaed Data'!$E8468,[1]Customers!$A:$B,2,0)</f>
        <v>Raymond Barnes</v>
      </c>
      <c r="Q4967" s="11">
        <f>WEEKDAY('Consolidtaed Data'!$F8468)</f>
        <v>4</v>
      </c>
      <c r="R4967" s="9">
        <f>MONTH('Consolidtaed Data'!$F8468)</f>
        <v>10</v>
      </c>
      <c r="S4967" s="9" t="str">
        <f>TEXT(Table3[[#This Row],[Purchase Date]],"MMMM")</f>
        <v>December</v>
      </c>
      <c r="T4967" s="9">
        <f>YEAR('Consolidtaed Data'!$F8468)</f>
        <v>2021</v>
      </c>
    </row>
    <row r="4968" spans="1:20" x14ac:dyDescent="0.3">
      <c r="A4968" s="9" t="s">
        <v>5992</v>
      </c>
      <c r="B4968" s="9" t="s">
        <v>148</v>
      </c>
      <c r="C4968" s="9" t="s">
        <v>12</v>
      </c>
      <c r="D4968" s="9" t="s">
        <v>272</v>
      </c>
      <c r="E4968" s="9" t="s">
        <v>983</v>
      </c>
      <c r="F4968" s="10">
        <v>44195</v>
      </c>
      <c r="G4968" s="10" t="str">
        <f>VLOOKUP(Table3[[#This Row],[Product ID]],[1]Products!$A:$G,2,0)</f>
        <v>Product 16</v>
      </c>
      <c r="H4968" s="22">
        <v>2</v>
      </c>
      <c r="I4968" s="9">
        <f>VLOOKUP('Consolidtaed Data'!$B8714,[1]Products!$A:$G,4,0)</f>
        <v>1887</v>
      </c>
      <c r="J4968" s="9">
        <f>VLOOKUP('Consolidtaed Data'!$B8714,[1]Products!$A:$G,3,0)</f>
        <v>1378</v>
      </c>
      <c r="K4968" s="9">
        <f>'Consolidtaed Data'!$J8714*'Consolidtaed Data'!$H8714</f>
        <v>1890</v>
      </c>
      <c r="L4968" s="9">
        <f>'Consolidtaed Data'!$I8714*'Consolidtaed Data'!$H8714</f>
        <v>3778</v>
      </c>
      <c r="M4968" s="9">
        <f>'Consolidtaed Data'!$L8714-'Consolidtaed Data'!$K8714</f>
        <v>74</v>
      </c>
      <c r="N4968" s="9" t="str">
        <f>VLOOKUP('Consolidtaed Data'!$C8714,[1]Locations!$A:$O,2,0)</f>
        <v>Moreno Valley</v>
      </c>
      <c r="O4968" s="9" t="str">
        <f>VLOOKUP('Consolidtaed Data'!$D8714,'[1]Sales People'!$A:$B,2,0)</f>
        <v>Joshua Cook</v>
      </c>
      <c r="P4968" s="9" t="str">
        <f>VLOOKUP('Consolidtaed Data'!$E8714,[1]Customers!$A:$B,2,0)</f>
        <v>Michael Reed</v>
      </c>
      <c r="Q4968" s="11">
        <f>WEEKDAY('Consolidtaed Data'!$F8714)</f>
        <v>2</v>
      </c>
      <c r="R4968" s="9">
        <f>MONTH('Consolidtaed Data'!$F8714)</f>
        <v>10</v>
      </c>
      <c r="S4968" s="9" t="str">
        <f>TEXT(Table3[[#This Row],[Purchase Date]],"MMMM")</f>
        <v>December</v>
      </c>
      <c r="T4968" s="9">
        <f>YEAR('Consolidtaed Data'!$F8714)</f>
        <v>2021</v>
      </c>
    </row>
    <row r="4969" spans="1:20" x14ac:dyDescent="0.3">
      <c r="A4969" s="9" t="s">
        <v>5993</v>
      </c>
      <c r="B4969" s="9" t="s">
        <v>185</v>
      </c>
      <c r="C4969" s="9" t="s">
        <v>223</v>
      </c>
      <c r="D4969" s="9" t="s">
        <v>83</v>
      </c>
      <c r="E4969" s="9" t="s">
        <v>1261</v>
      </c>
      <c r="F4969" s="10">
        <v>44195</v>
      </c>
      <c r="G4969" s="10" t="str">
        <f>VLOOKUP(Table3[[#This Row],[Product ID]],[1]Products!$A:$G,2,0)</f>
        <v>Product 65</v>
      </c>
      <c r="H4969" s="22">
        <v>3</v>
      </c>
      <c r="I4969" s="9">
        <f>VLOOKUP('Consolidtaed Data'!$B8942,[1]Products!$A:$G,4,0)</f>
        <v>1351</v>
      </c>
      <c r="J4969" s="9">
        <f>VLOOKUP('Consolidtaed Data'!$B8942,[1]Products!$A:$G,3,0)</f>
        <v>1108</v>
      </c>
      <c r="K4969" s="9">
        <f>'Consolidtaed Data'!$J8942*'Consolidtaed Data'!$H8942</f>
        <v>589</v>
      </c>
      <c r="L4969" s="9">
        <f>'Consolidtaed Data'!$I8942*'Consolidtaed Data'!$H8942</f>
        <v>1052</v>
      </c>
      <c r="M4969" s="9">
        <f>'Consolidtaed Data'!$L8942-'Consolidtaed Data'!$K8942</f>
        <v>752</v>
      </c>
      <c r="N4969" s="9" t="str">
        <f>VLOOKUP('Consolidtaed Data'!$C8942,[1]Locations!$A:$O,2,0)</f>
        <v>Pasadena</v>
      </c>
      <c r="O4969" s="9" t="str">
        <f>VLOOKUP('Consolidtaed Data'!$D8942,'[1]Sales People'!$A:$B,2,0)</f>
        <v>Clarence Fox</v>
      </c>
      <c r="P4969" s="9" t="str">
        <f>VLOOKUP('Consolidtaed Data'!$E8942,[1]Customers!$A:$B,2,0)</f>
        <v>Jimmy Ray</v>
      </c>
      <c r="Q4969" s="11">
        <f>WEEKDAY('Consolidtaed Data'!$F8942)</f>
        <v>3</v>
      </c>
      <c r="R4969" s="9">
        <f>MONTH('Consolidtaed Data'!$F8942)</f>
        <v>11</v>
      </c>
      <c r="S4969" s="9" t="str">
        <f>TEXT(Table3[[#This Row],[Purchase Date]],"MMMM")</f>
        <v>December</v>
      </c>
      <c r="T4969" s="9">
        <f>YEAR('Consolidtaed Data'!$F8942)</f>
        <v>2021</v>
      </c>
    </row>
    <row r="4970" spans="1:20" x14ac:dyDescent="0.3">
      <c r="A4970" s="9" t="s">
        <v>5994</v>
      </c>
      <c r="B4970" s="9" t="s">
        <v>429</v>
      </c>
      <c r="C4970" s="9" t="s">
        <v>108</v>
      </c>
      <c r="D4970" s="9" t="s">
        <v>206</v>
      </c>
      <c r="E4970" s="9" t="s">
        <v>1695</v>
      </c>
      <c r="F4970" s="10">
        <v>44195</v>
      </c>
      <c r="G4970" s="10" t="str">
        <f>VLOOKUP(Table3[[#This Row],[Product ID]],[1]Products!$A:$G,2,0)</f>
        <v>Product 87</v>
      </c>
      <c r="H4970" s="22">
        <v>1</v>
      </c>
      <c r="I4970" s="9">
        <f>VLOOKUP('Consolidtaed Data'!$B9176,[1]Products!$A:$G,4,0)</f>
        <v>2283</v>
      </c>
      <c r="J4970" s="9">
        <f>VLOOKUP('Consolidtaed Data'!$B9176,[1]Products!$A:$G,3,0)</f>
        <v>1484</v>
      </c>
      <c r="K4970" s="9">
        <f>'Consolidtaed Data'!$J9176*'Consolidtaed Data'!$H9176</f>
        <v>1220</v>
      </c>
      <c r="L4970" s="9">
        <f>'Consolidtaed Data'!$I9176*'Consolidtaed Data'!$H9176</f>
        <v>1671</v>
      </c>
      <c r="M4970" s="9">
        <f>'Consolidtaed Data'!$L9176-'Consolidtaed Data'!$K9176</f>
        <v>280</v>
      </c>
      <c r="N4970" s="9" t="str">
        <f>VLOOKUP('Consolidtaed Data'!$C9176,[1]Locations!$A:$O,2,0)</f>
        <v>Santa Rosa</v>
      </c>
      <c r="O4970" s="9" t="str">
        <f>VLOOKUP('Consolidtaed Data'!$D9176,'[1]Sales People'!$A:$B,2,0)</f>
        <v>Scott Clark</v>
      </c>
      <c r="P4970" s="9" t="str">
        <f>VLOOKUP('Consolidtaed Data'!$E9176,[1]Customers!$A:$B,2,0)</f>
        <v>Johnny Hawkins</v>
      </c>
      <c r="Q4970" s="11">
        <f>WEEKDAY('Consolidtaed Data'!$F9176)</f>
        <v>6</v>
      </c>
      <c r="R4970" s="9">
        <f>MONTH('Consolidtaed Data'!$F9176)</f>
        <v>11</v>
      </c>
      <c r="S4970" s="9" t="str">
        <f>TEXT(Table3[[#This Row],[Purchase Date]],"MMMM")</f>
        <v>December</v>
      </c>
      <c r="T4970" s="9">
        <f>YEAR('Consolidtaed Data'!$F9176)</f>
        <v>2021</v>
      </c>
    </row>
    <row r="4971" spans="1:20" x14ac:dyDescent="0.3">
      <c r="A4971" s="9" t="s">
        <v>5995</v>
      </c>
      <c r="B4971" s="9" t="s">
        <v>15</v>
      </c>
      <c r="C4971" s="9" t="s">
        <v>173</v>
      </c>
      <c r="D4971" s="9" t="s">
        <v>220</v>
      </c>
      <c r="E4971" s="9" t="s">
        <v>1615</v>
      </c>
      <c r="F4971" s="10">
        <v>44196</v>
      </c>
      <c r="G4971" s="10" t="str">
        <f>VLOOKUP(Table3[[#This Row],[Product ID]],[1]Products!$A:$G,2,0)</f>
        <v>Product 38</v>
      </c>
      <c r="H4971" s="22">
        <v>1</v>
      </c>
      <c r="I4971" s="9">
        <f>VLOOKUP('Consolidtaed Data'!$B4789,[1]Products!$A:$G,4,0)</f>
        <v>817</v>
      </c>
      <c r="J4971" s="9">
        <f>VLOOKUP('Consolidtaed Data'!$B4789,[1]Products!$A:$G,3,0)</f>
        <v>409</v>
      </c>
      <c r="K4971" s="9">
        <f>'Consolidtaed Data'!$J4789*'Consolidtaed Data'!$H4789</f>
        <v>260</v>
      </c>
      <c r="L4971" s="9">
        <f>'Consolidtaed Data'!$I4789*'Consolidtaed Data'!$H4789</f>
        <v>362</v>
      </c>
      <c r="M4971" s="9">
        <f>'Consolidtaed Data'!$L4789-'Consolidtaed Data'!$K4789</f>
        <v>424</v>
      </c>
      <c r="N4971" s="9" t="str">
        <f>VLOOKUP('Consolidtaed Data'!$C4789,[1]Locations!$A:$O,2,0)</f>
        <v>Salinas</v>
      </c>
      <c r="O4971" s="9" t="str">
        <f>VLOOKUP('Consolidtaed Data'!$D4789,'[1]Sales People'!$A:$B,2,0)</f>
        <v>Larry Castillo</v>
      </c>
      <c r="P4971" s="9" t="str">
        <f>VLOOKUP('Consolidtaed Data'!$E4789,[1]Customers!$A:$B,2,0)</f>
        <v>William Carpenter</v>
      </c>
      <c r="Q4971" s="11">
        <f>WEEKDAY('Consolidtaed Data'!$F4789)</f>
        <v>5</v>
      </c>
      <c r="R4971" s="9">
        <f>MONTH('Consolidtaed Data'!$F4789)</f>
        <v>12</v>
      </c>
      <c r="S4971" s="9" t="str">
        <f>TEXT(Table3[[#This Row],[Purchase Date]],"MMMM")</f>
        <v>December</v>
      </c>
      <c r="T4971" s="9">
        <f>YEAR('Consolidtaed Data'!$F4789)</f>
        <v>2020</v>
      </c>
    </row>
    <row r="4972" spans="1:20" x14ac:dyDescent="0.3">
      <c r="A4972" s="9" t="s">
        <v>5996</v>
      </c>
      <c r="B4972" s="9" t="s">
        <v>107</v>
      </c>
      <c r="C4972" s="9" t="s">
        <v>302</v>
      </c>
      <c r="D4972" s="9" t="s">
        <v>235</v>
      </c>
      <c r="E4972" s="9" t="s">
        <v>296</v>
      </c>
      <c r="F4972" s="10">
        <v>44196</v>
      </c>
      <c r="G4972" s="10" t="str">
        <f>VLOOKUP(Table3[[#This Row],[Product ID]],[1]Products!$A:$G,2,0)</f>
        <v>Product 52</v>
      </c>
      <c r="H4972" s="22">
        <v>4</v>
      </c>
      <c r="I4972" s="9">
        <f>VLOOKUP('Consolidtaed Data'!$B4850,[1]Products!$A:$G,4,0)</f>
        <v>596</v>
      </c>
      <c r="J4972" s="9">
        <f>VLOOKUP('Consolidtaed Data'!$B4850,[1]Products!$A:$G,3,0)</f>
        <v>358</v>
      </c>
      <c r="K4972" s="9">
        <f>'Consolidtaed Data'!$J4850*'Consolidtaed Data'!$H4850</f>
        <v>1275</v>
      </c>
      <c r="L4972" s="9">
        <f>'Consolidtaed Data'!$I4850*'Consolidtaed Data'!$H4850</f>
        <v>1635</v>
      </c>
      <c r="M4972" s="9">
        <f>'Consolidtaed Data'!$L4850-'Consolidtaed Data'!$K4850</f>
        <v>348</v>
      </c>
      <c r="N4972" s="9" t="str">
        <f>VLOOKUP('Consolidtaed Data'!$C4850,[1]Locations!$A:$O,2,0)</f>
        <v>Hayward</v>
      </c>
      <c r="O4972" s="9" t="str">
        <f>VLOOKUP('Consolidtaed Data'!$D4850,'[1]Sales People'!$A:$B,2,0)</f>
        <v>Arthur Mccoy</v>
      </c>
      <c r="P4972" s="9" t="str">
        <f>VLOOKUP('Consolidtaed Data'!$E4850,[1]Customers!$A:$B,2,0)</f>
        <v>Dennis Myers</v>
      </c>
      <c r="Q4972" s="11">
        <f>WEEKDAY('Consolidtaed Data'!$F4850)</f>
        <v>3</v>
      </c>
      <c r="R4972" s="9">
        <f>MONTH('Consolidtaed Data'!$F4850)</f>
        <v>12</v>
      </c>
      <c r="S4972" s="9" t="str">
        <f>TEXT(Table3[[#This Row],[Purchase Date]],"MMMM")</f>
        <v>December</v>
      </c>
      <c r="T4972" s="9">
        <f>YEAR('Consolidtaed Data'!$F4850)</f>
        <v>2020</v>
      </c>
    </row>
    <row r="4973" spans="1:20" x14ac:dyDescent="0.3">
      <c r="A4973" s="9" t="s">
        <v>5997</v>
      </c>
      <c r="B4973" s="9" t="s">
        <v>477</v>
      </c>
      <c r="C4973" s="9" t="s">
        <v>178</v>
      </c>
      <c r="D4973" s="9" t="s">
        <v>281</v>
      </c>
      <c r="E4973" s="9" t="s">
        <v>391</v>
      </c>
      <c r="F4973" s="10">
        <v>44196</v>
      </c>
      <c r="G4973" s="10" t="str">
        <f>VLOOKUP(Table3[[#This Row],[Product ID]],[1]Products!$A:$G,2,0)</f>
        <v>Product 46</v>
      </c>
      <c r="H4973" s="22">
        <v>3</v>
      </c>
      <c r="I4973" s="9">
        <f>VLOOKUP('Consolidtaed Data'!$B5496,[1]Products!$A:$G,4,0)</f>
        <v>1972</v>
      </c>
      <c r="J4973" s="9">
        <f>VLOOKUP('Consolidtaed Data'!$B5496,[1]Products!$A:$G,3,0)</f>
        <v>1321</v>
      </c>
      <c r="K4973" s="9">
        <f>'Consolidtaed Data'!$J5496*'Consolidtaed Data'!$H5496</f>
        <v>208</v>
      </c>
      <c r="L4973" s="9">
        <f>'Consolidtaed Data'!$I5496*'Consolidtaed Data'!$H5496</f>
        <v>315</v>
      </c>
      <c r="M4973" s="9">
        <f>'Consolidtaed Data'!$L5496-'Consolidtaed Data'!$K5496</f>
        <v>3484</v>
      </c>
      <c r="N4973" s="9" t="str">
        <f>VLOOKUP('Consolidtaed Data'!$C5496,[1]Locations!$A:$O,2,0)</f>
        <v>Long Beach</v>
      </c>
      <c r="O4973" s="9" t="str">
        <f>VLOOKUP('Consolidtaed Data'!$D5496,'[1]Sales People'!$A:$B,2,0)</f>
        <v>Clarence Fox</v>
      </c>
      <c r="P4973" s="9" t="str">
        <f>VLOOKUP('Consolidtaed Data'!$E5496,[1]Customers!$A:$B,2,0)</f>
        <v>Aaron Johnson</v>
      </c>
      <c r="Q4973" s="11">
        <f>WEEKDAY('Consolidtaed Data'!$F5496)</f>
        <v>4</v>
      </c>
      <c r="R4973" s="9">
        <f>MONTH('Consolidtaed Data'!$F5496)</f>
        <v>2</v>
      </c>
      <c r="S4973" s="9" t="str">
        <f>TEXT(Table3[[#This Row],[Purchase Date]],"MMMM")</f>
        <v>December</v>
      </c>
      <c r="T4973" s="9">
        <f>YEAR('Consolidtaed Data'!$F5496)</f>
        <v>2021</v>
      </c>
    </row>
    <row r="4974" spans="1:20" x14ac:dyDescent="0.3">
      <c r="A4974" s="9" t="s">
        <v>5998</v>
      </c>
      <c r="B4974" s="9" t="s">
        <v>136</v>
      </c>
      <c r="C4974" s="9" t="s">
        <v>205</v>
      </c>
      <c r="D4974" s="9" t="s">
        <v>100</v>
      </c>
      <c r="E4974" s="9" t="s">
        <v>467</v>
      </c>
      <c r="F4974" s="10">
        <v>44196</v>
      </c>
      <c r="G4974" s="10" t="str">
        <f>VLOOKUP(Table3[[#This Row],[Product ID]],[1]Products!$A:$G,2,0)</f>
        <v>Product 2</v>
      </c>
      <c r="H4974" s="22">
        <v>3</v>
      </c>
      <c r="I4974" s="9">
        <f>VLOOKUP('Consolidtaed Data'!$B5566,[1]Products!$A:$G,4,0)</f>
        <v>1414</v>
      </c>
      <c r="J4974" s="9">
        <f>VLOOKUP('Consolidtaed Data'!$B5566,[1]Products!$A:$G,3,0)</f>
        <v>962</v>
      </c>
      <c r="K4974" s="9">
        <f>'Consolidtaed Data'!$J5566*'Consolidtaed Data'!$H5566</f>
        <v>1464</v>
      </c>
      <c r="L4974" s="9">
        <f>'Consolidtaed Data'!$I5566*'Consolidtaed Data'!$H5566</f>
        <v>2154</v>
      </c>
      <c r="M4974" s="9">
        <f>'Consolidtaed Data'!$L5566-'Consolidtaed Data'!$K5566</f>
        <v>812</v>
      </c>
      <c r="N4974" s="9" t="str">
        <f>VLOOKUP('Consolidtaed Data'!$C5566,[1]Locations!$A:$O,2,0)</f>
        <v>Vallejo</v>
      </c>
      <c r="O4974" s="9" t="str">
        <f>VLOOKUP('Consolidtaed Data'!$D5566,'[1]Sales People'!$A:$B,2,0)</f>
        <v>Eugene Holmes</v>
      </c>
      <c r="P4974" s="9" t="str">
        <f>VLOOKUP('Consolidtaed Data'!$E5566,[1]Customers!$A:$B,2,0)</f>
        <v>Adam Thompson</v>
      </c>
      <c r="Q4974" s="11">
        <f>WEEKDAY('Consolidtaed Data'!$F5566)</f>
        <v>3</v>
      </c>
      <c r="R4974" s="9">
        <f>MONTH('Consolidtaed Data'!$F5566)</f>
        <v>2</v>
      </c>
      <c r="S4974" s="9" t="str">
        <f>TEXT(Table3[[#This Row],[Purchase Date]],"MMMM")</f>
        <v>December</v>
      </c>
      <c r="T4974" s="9">
        <f>YEAR('Consolidtaed Data'!$F5566)</f>
        <v>2021</v>
      </c>
    </row>
    <row r="4975" spans="1:20" x14ac:dyDescent="0.3">
      <c r="A4975" s="9" t="s">
        <v>5999</v>
      </c>
      <c r="B4975" s="9" t="s">
        <v>188</v>
      </c>
      <c r="C4975" s="9" t="s">
        <v>462</v>
      </c>
      <c r="D4975" s="9" t="s">
        <v>123</v>
      </c>
      <c r="E4975" s="9" t="s">
        <v>422</v>
      </c>
      <c r="F4975" s="10">
        <v>44196</v>
      </c>
      <c r="G4975" s="10" t="str">
        <f>VLOOKUP(Table3[[#This Row],[Product ID]],[1]Products!$A:$G,2,0)</f>
        <v>Product 63</v>
      </c>
      <c r="H4975" s="22">
        <v>3</v>
      </c>
      <c r="I4975" s="9">
        <f>VLOOKUP('Consolidtaed Data'!$B5585,[1]Products!$A:$G,4,0)</f>
        <v>771</v>
      </c>
      <c r="J4975" s="9">
        <f>VLOOKUP('Consolidtaed Data'!$B5585,[1]Products!$A:$G,3,0)</f>
        <v>648</v>
      </c>
      <c r="K4975" s="9">
        <f>'Consolidtaed Data'!$J5585*'Consolidtaed Data'!$H5585</f>
        <v>683</v>
      </c>
      <c r="L4975" s="9">
        <f>'Consolidtaed Data'!$I5585*'Consolidtaed Data'!$H5585</f>
        <v>1119</v>
      </c>
      <c r="M4975" s="9">
        <f>'Consolidtaed Data'!$L5585-'Consolidtaed Data'!$K5585</f>
        <v>123</v>
      </c>
      <c r="N4975" s="9" t="str">
        <f>VLOOKUP('Consolidtaed Data'!$C5585,[1]Locations!$A:$O,2,0)</f>
        <v>Visalia</v>
      </c>
      <c r="O4975" s="9" t="str">
        <f>VLOOKUP('Consolidtaed Data'!$D5585,'[1]Sales People'!$A:$B,2,0)</f>
        <v>Scott Mason</v>
      </c>
      <c r="P4975" s="9" t="str">
        <f>VLOOKUP('Consolidtaed Data'!$E5585,[1]Customers!$A:$B,2,0)</f>
        <v>Shawn Ray</v>
      </c>
      <c r="Q4975" s="11">
        <f>WEEKDAY('Consolidtaed Data'!$F5585)</f>
        <v>5</v>
      </c>
      <c r="R4975" s="9">
        <f>MONTH('Consolidtaed Data'!$F5585)</f>
        <v>2</v>
      </c>
      <c r="S4975" s="9" t="str">
        <f>TEXT(Table3[[#This Row],[Purchase Date]],"MMMM")</f>
        <v>December</v>
      </c>
      <c r="T4975" s="9">
        <f>YEAR('Consolidtaed Data'!$F5585)</f>
        <v>2021</v>
      </c>
    </row>
    <row r="4976" spans="1:20" x14ac:dyDescent="0.3">
      <c r="A4976" s="9" t="s">
        <v>6000</v>
      </c>
      <c r="B4976" s="9" t="s">
        <v>234</v>
      </c>
      <c r="C4976" s="9" t="s">
        <v>45</v>
      </c>
      <c r="D4976" s="9" t="s">
        <v>229</v>
      </c>
      <c r="E4976" s="9" t="s">
        <v>1062</v>
      </c>
      <c r="F4976" s="10">
        <v>44196</v>
      </c>
      <c r="G4976" s="10" t="str">
        <f>VLOOKUP(Table3[[#This Row],[Product ID]],[1]Products!$A:$G,2,0)</f>
        <v>Product 54</v>
      </c>
      <c r="H4976" s="22">
        <v>1</v>
      </c>
      <c r="I4976" s="9">
        <f>VLOOKUP('Consolidtaed Data'!$B5600,[1]Products!$A:$G,4,0)</f>
        <v>1743</v>
      </c>
      <c r="J4976" s="9">
        <f>VLOOKUP('Consolidtaed Data'!$B5600,[1]Products!$A:$G,3,0)</f>
        <v>872</v>
      </c>
      <c r="K4976" s="9">
        <f>'Consolidtaed Data'!$J5600*'Consolidtaed Data'!$H5600</f>
        <v>79</v>
      </c>
      <c r="L4976" s="9">
        <f>'Consolidtaed Data'!$I5600*'Consolidtaed Data'!$H5600</f>
        <v>127</v>
      </c>
      <c r="M4976" s="9">
        <f>'Consolidtaed Data'!$L5600-'Consolidtaed Data'!$K5600</f>
        <v>2092</v>
      </c>
      <c r="N4976" s="9" t="str">
        <f>VLOOKUP('Consolidtaed Data'!$C5600,[1]Locations!$A:$O,2,0)</f>
        <v>Antioch</v>
      </c>
      <c r="O4976" s="9" t="str">
        <f>VLOOKUP('Consolidtaed Data'!$D5600,'[1]Sales People'!$A:$B,2,0)</f>
        <v>Joe Sims</v>
      </c>
      <c r="P4976" s="9" t="str">
        <f>VLOOKUP('Consolidtaed Data'!$E5600,[1]Customers!$A:$B,2,0)</f>
        <v>Juan Rivera</v>
      </c>
      <c r="Q4976" s="11">
        <f>WEEKDAY('Consolidtaed Data'!$F5600)</f>
        <v>6</v>
      </c>
      <c r="R4976" s="9">
        <f>MONTH('Consolidtaed Data'!$F5600)</f>
        <v>2</v>
      </c>
      <c r="S4976" s="9" t="str">
        <f>TEXT(Table3[[#This Row],[Purchase Date]],"MMMM")</f>
        <v>December</v>
      </c>
      <c r="T4976" s="9">
        <f>YEAR('Consolidtaed Data'!$F5600)</f>
        <v>2021</v>
      </c>
    </row>
    <row r="4977" spans="1:20" x14ac:dyDescent="0.3">
      <c r="A4977" s="9" t="s">
        <v>6001</v>
      </c>
      <c r="B4977" s="9" t="s">
        <v>981</v>
      </c>
      <c r="C4977" s="9" t="s">
        <v>462</v>
      </c>
      <c r="D4977" s="9" t="s">
        <v>17</v>
      </c>
      <c r="E4977" s="9" t="s">
        <v>3857</v>
      </c>
      <c r="F4977" s="10">
        <v>44196</v>
      </c>
      <c r="G4977" s="10" t="str">
        <f>VLOOKUP(Table3[[#This Row],[Product ID]],[1]Products!$A:$G,2,0)</f>
        <v>Product 3</v>
      </c>
      <c r="H4977" s="22">
        <v>4</v>
      </c>
      <c r="I4977" s="9">
        <f>VLOOKUP('Consolidtaed Data'!$B7237,[1]Products!$A:$G,4,0)</f>
        <v>1887</v>
      </c>
      <c r="J4977" s="9">
        <f>VLOOKUP('Consolidtaed Data'!$B7237,[1]Products!$A:$G,3,0)</f>
        <v>1378</v>
      </c>
      <c r="K4977" s="9">
        <f>'Consolidtaed Data'!$J7237*'Consolidtaed Data'!$H7237</f>
        <v>4605</v>
      </c>
      <c r="L4977" s="9">
        <f>'Consolidtaed Data'!$I7237*'Consolidtaed Data'!$H7237</f>
        <v>6771</v>
      </c>
      <c r="M4977" s="9">
        <f>'Consolidtaed Data'!$L7237-'Consolidtaed Data'!$K7237</f>
        <v>1456</v>
      </c>
      <c r="N4977" s="9" t="str">
        <f>VLOOKUP('Consolidtaed Data'!$C7237,[1]Locations!$A:$O,2,0)</f>
        <v>Pomona</v>
      </c>
      <c r="O4977" s="9" t="str">
        <f>VLOOKUP('Consolidtaed Data'!$D7237,'[1]Sales People'!$A:$B,2,0)</f>
        <v>Martin Carr</v>
      </c>
      <c r="P4977" s="9" t="str">
        <f>VLOOKUP('Consolidtaed Data'!$E7237,[1]Customers!$A:$B,2,0)</f>
        <v>Steven Owens</v>
      </c>
      <c r="Q4977" s="11">
        <f>WEEKDAY('Consolidtaed Data'!$F7237)</f>
        <v>7</v>
      </c>
      <c r="R4977" s="9">
        <f>MONTH('Consolidtaed Data'!$F7237)</f>
        <v>7</v>
      </c>
      <c r="S4977" s="9" t="str">
        <f>TEXT(Table3[[#This Row],[Purchase Date]],"MMMM")</f>
        <v>December</v>
      </c>
      <c r="T4977" s="9">
        <f>YEAR('Consolidtaed Data'!$F7237)</f>
        <v>2021</v>
      </c>
    </row>
    <row r="4978" spans="1:20" x14ac:dyDescent="0.3">
      <c r="A4978" s="9" t="s">
        <v>6002</v>
      </c>
      <c r="B4978" s="9" t="s">
        <v>191</v>
      </c>
      <c r="C4978" s="9" t="s">
        <v>357</v>
      </c>
      <c r="D4978" s="9" t="s">
        <v>26</v>
      </c>
      <c r="E4978" s="9" t="s">
        <v>1219</v>
      </c>
      <c r="F4978" s="10">
        <v>44196</v>
      </c>
      <c r="G4978" s="10" t="str">
        <f>VLOOKUP(Table3[[#This Row],[Product ID]],[1]Products!$A:$G,2,0)</f>
        <v>Product 36</v>
      </c>
      <c r="H4978" s="22">
        <v>1</v>
      </c>
      <c r="I4978" s="9">
        <f>VLOOKUP('Consolidtaed Data'!$B7536,[1]Products!$A:$G,4,0)</f>
        <v>392</v>
      </c>
      <c r="J4978" s="9">
        <f>VLOOKUP('Consolidtaed Data'!$B7536,[1]Products!$A:$G,3,0)</f>
        <v>255</v>
      </c>
      <c r="K4978" s="9">
        <f>'Consolidtaed Data'!$J7536*'Consolidtaed Data'!$H7536</f>
        <v>291</v>
      </c>
      <c r="L4978" s="9">
        <f>'Consolidtaed Data'!$I7536*'Consolidtaed Data'!$H7536</f>
        <v>378</v>
      </c>
      <c r="M4978" s="9">
        <f>'Consolidtaed Data'!$L7536-'Consolidtaed Data'!$K7536</f>
        <v>267</v>
      </c>
      <c r="N4978" s="9" t="str">
        <f>VLOOKUP('Consolidtaed Data'!$C7536,[1]Locations!$A:$O,2,0)</f>
        <v>Fullerton</v>
      </c>
      <c r="O4978" s="9" t="str">
        <f>VLOOKUP('Consolidtaed Data'!$D7536,'[1]Sales People'!$A:$B,2,0)</f>
        <v>Scott Mason</v>
      </c>
      <c r="P4978" s="9" t="str">
        <f>VLOOKUP('Consolidtaed Data'!$E7536,[1]Customers!$A:$B,2,0)</f>
        <v>Gregory Porter</v>
      </c>
      <c r="Q4978" s="11">
        <f>WEEKDAY('Consolidtaed Data'!$F7536)</f>
        <v>3</v>
      </c>
      <c r="R4978" s="9">
        <f>MONTH('Consolidtaed Data'!$F7536)</f>
        <v>7</v>
      </c>
      <c r="S4978" s="9" t="str">
        <f>TEXT(Table3[[#This Row],[Purchase Date]],"MMMM")</f>
        <v>December</v>
      </c>
      <c r="T4978" s="9">
        <f>YEAR('Consolidtaed Data'!$F7536)</f>
        <v>2021</v>
      </c>
    </row>
    <row r="4979" spans="1:20" x14ac:dyDescent="0.3">
      <c r="A4979" s="9" t="s">
        <v>6003</v>
      </c>
      <c r="B4979" s="9" t="s">
        <v>225</v>
      </c>
      <c r="C4979" s="9" t="s">
        <v>352</v>
      </c>
      <c r="D4979" s="9" t="s">
        <v>127</v>
      </c>
      <c r="E4979" s="9" t="s">
        <v>448</v>
      </c>
      <c r="F4979" s="10">
        <v>44196</v>
      </c>
      <c r="G4979" s="10" t="str">
        <f>VLOOKUP(Table3[[#This Row],[Product ID]],[1]Products!$A:$G,2,0)</f>
        <v>Product 24</v>
      </c>
      <c r="H4979" s="22">
        <v>2</v>
      </c>
      <c r="I4979" s="9">
        <f>VLOOKUP('Consolidtaed Data'!$B7745,[1]Products!$A:$G,4,0)</f>
        <v>127</v>
      </c>
      <c r="J4979" s="9">
        <f>VLOOKUP('Consolidtaed Data'!$B7745,[1]Products!$A:$G,3,0)</f>
        <v>79</v>
      </c>
      <c r="K4979" s="9">
        <f>'Consolidtaed Data'!$J7745*'Consolidtaed Data'!$H7745</f>
        <v>3600</v>
      </c>
      <c r="L4979" s="9">
        <f>'Consolidtaed Data'!$I7745*'Consolidtaed Data'!$H7745</f>
        <v>6000</v>
      </c>
      <c r="M4979" s="9">
        <f>'Consolidtaed Data'!$L7745-'Consolidtaed Data'!$K7745</f>
        <v>3300</v>
      </c>
      <c r="N4979" s="9" t="str">
        <f>VLOOKUP('Consolidtaed Data'!$C7745,[1]Locations!$A:$O,2,0)</f>
        <v>Pomona</v>
      </c>
      <c r="O4979" s="9" t="str">
        <f>VLOOKUP('Consolidtaed Data'!$D7745,'[1]Sales People'!$A:$B,2,0)</f>
        <v>Scott Mason</v>
      </c>
      <c r="P4979" s="9" t="str">
        <f>VLOOKUP('Consolidtaed Data'!$E7745,[1]Customers!$A:$B,2,0)</f>
        <v>Christopher Weaver</v>
      </c>
      <c r="Q4979" s="11">
        <f>WEEKDAY('Consolidtaed Data'!$F7745)</f>
        <v>3</v>
      </c>
      <c r="R4979" s="9">
        <f>MONTH('Consolidtaed Data'!$F7745)</f>
        <v>8</v>
      </c>
      <c r="S4979" s="9" t="str">
        <f>TEXT(Table3[[#This Row],[Purchase Date]],"MMMM")</f>
        <v>December</v>
      </c>
      <c r="T4979" s="9">
        <f>YEAR('Consolidtaed Data'!$F7745)</f>
        <v>2021</v>
      </c>
    </row>
    <row r="4980" spans="1:20" x14ac:dyDescent="0.3">
      <c r="A4980" s="9" t="s">
        <v>6004</v>
      </c>
      <c r="B4980" s="9" t="s">
        <v>349</v>
      </c>
      <c r="C4980" s="9" t="s">
        <v>165</v>
      </c>
      <c r="D4980" s="9" t="s">
        <v>17</v>
      </c>
      <c r="E4980" s="9" t="s">
        <v>1769</v>
      </c>
      <c r="F4980" s="10">
        <v>44196</v>
      </c>
      <c r="G4980" s="10" t="str">
        <f>VLOOKUP(Table3[[#This Row],[Product ID]],[1]Products!$A:$G,2,0)</f>
        <v>Product 60</v>
      </c>
      <c r="H4980" s="22">
        <v>4</v>
      </c>
      <c r="I4980" s="9">
        <f>VLOOKUP('Consolidtaed Data'!$B8210,[1]Products!$A:$G,4,0)</f>
        <v>1798</v>
      </c>
      <c r="J4980" s="9">
        <f>VLOOKUP('Consolidtaed Data'!$B8210,[1]Products!$A:$G,3,0)</f>
        <v>971</v>
      </c>
      <c r="K4980" s="9">
        <f>'Consolidtaed Data'!$J8210*'Consolidtaed Data'!$H8210</f>
        <v>1178</v>
      </c>
      <c r="L4980" s="9">
        <f>'Consolidtaed Data'!$I8210*'Consolidtaed Data'!$H8210</f>
        <v>2104</v>
      </c>
      <c r="M4980" s="9">
        <f>'Consolidtaed Data'!$L8210-'Consolidtaed Data'!$K8210</f>
        <v>1035</v>
      </c>
      <c r="N4980" s="9" t="str">
        <f>VLOOKUP('Consolidtaed Data'!$C8210,[1]Locations!$A:$O,2,0)</f>
        <v>Burbank</v>
      </c>
      <c r="O4980" s="9" t="str">
        <f>VLOOKUP('Consolidtaed Data'!$D8210,'[1]Sales People'!$A:$B,2,0)</f>
        <v>Henry Nelson</v>
      </c>
      <c r="P4980" s="9" t="str">
        <f>VLOOKUP('Consolidtaed Data'!$E8210,[1]Customers!$A:$B,2,0)</f>
        <v>Bruce Butler</v>
      </c>
      <c r="Q4980" s="11">
        <f>WEEKDAY('Consolidtaed Data'!$F8210)</f>
        <v>5</v>
      </c>
      <c r="R4980" s="9">
        <f>MONTH('Consolidtaed Data'!$F8210)</f>
        <v>9</v>
      </c>
      <c r="S4980" s="9" t="str">
        <f>TEXT(Table3[[#This Row],[Purchase Date]],"MMMM")</f>
        <v>December</v>
      </c>
      <c r="T4980" s="9">
        <f>YEAR('Consolidtaed Data'!$F8210)</f>
        <v>2021</v>
      </c>
    </row>
    <row r="4981" spans="1:20" x14ac:dyDescent="0.3">
      <c r="A4981" s="9" t="s">
        <v>6005</v>
      </c>
      <c r="B4981" s="9" t="s">
        <v>360</v>
      </c>
      <c r="C4981" s="9" t="s">
        <v>63</v>
      </c>
      <c r="D4981" s="9" t="s">
        <v>241</v>
      </c>
      <c r="E4981" s="9" t="s">
        <v>2283</v>
      </c>
      <c r="F4981" s="10">
        <v>44196</v>
      </c>
      <c r="G4981" s="10" t="str">
        <f>VLOOKUP(Table3[[#This Row],[Product ID]],[1]Products!$A:$G,2,0)</f>
        <v>Product 59</v>
      </c>
      <c r="H4981" s="22">
        <v>1</v>
      </c>
      <c r="I4981" s="9">
        <f>VLOOKUP('Consolidtaed Data'!$B9060,[1]Products!$A:$G,4,0)</f>
        <v>530</v>
      </c>
      <c r="J4981" s="9">
        <f>VLOOKUP('Consolidtaed Data'!$B9060,[1]Products!$A:$G,3,0)</f>
        <v>424</v>
      </c>
      <c r="K4981" s="9">
        <f>'Consolidtaed Data'!$J9060*'Consolidtaed Data'!$H9060</f>
        <v>3669</v>
      </c>
      <c r="L4981" s="9">
        <f>'Consolidtaed Data'!$I9060*'Consolidtaed Data'!$H9060</f>
        <v>6015</v>
      </c>
      <c r="M4981" s="9">
        <f>'Consolidtaed Data'!$L9060-'Consolidtaed Data'!$K9060</f>
        <v>1056</v>
      </c>
      <c r="N4981" s="9" t="str">
        <f>VLOOKUP('Consolidtaed Data'!$C9060,[1]Locations!$A:$O,2,0)</f>
        <v>Norwalk</v>
      </c>
      <c r="O4981" s="9" t="str">
        <f>VLOOKUP('Consolidtaed Data'!$D9060,'[1]Sales People'!$A:$B,2,0)</f>
        <v>Scott Clark</v>
      </c>
      <c r="P4981" s="9" t="str">
        <f>VLOOKUP('Consolidtaed Data'!$E9060,[1]Customers!$A:$B,2,0)</f>
        <v>Bobby Jackson</v>
      </c>
      <c r="Q4981" s="11">
        <f>WEEKDAY('Consolidtaed Data'!$F9060)</f>
        <v>4</v>
      </c>
      <c r="R4981" s="9">
        <f>MONTH('Consolidtaed Data'!$F9060)</f>
        <v>11</v>
      </c>
      <c r="S4981" s="9" t="str">
        <f>TEXT(Table3[[#This Row],[Purchase Date]],"MMMM")</f>
        <v>December</v>
      </c>
      <c r="T4981" s="9">
        <f>YEAR('Consolidtaed Data'!$F9060)</f>
        <v>2021</v>
      </c>
    </row>
    <row r="4982" spans="1:20" x14ac:dyDescent="0.3">
      <c r="A4982" s="9" t="s">
        <v>6006</v>
      </c>
      <c r="B4982" s="9" t="s">
        <v>168</v>
      </c>
      <c r="C4982" s="9" t="s">
        <v>99</v>
      </c>
      <c r="D4982" s="9" t="s">
        <v>127</v>
      </c>
      <c r="E4982" s="9" t="s">
        <v>985</v>
      </c>
      <c r="F4982" s="10">
        <v>44197</v>
      </c>
      <c r="G4982" s="10" t="str">
        <f>VLOOKUP(Table3[[#This Row],[Product ID]],[1]Products!$A:$G,2,0)</f>
        <v>Product 26</v>
      </c>
      <c r="H4982" s="22">
        <v>1</v>
      </c>
      <c r="I4982" s="9">
        <f>VLOOKUP('Consolidtaed Data'!$B3762,[1]Products!$A:$G,4,0)</f>
        <v>2396</v>
      </c>
      <c r="J4982" s="9">
        <f>VLOOKUP('Consolidtaed Data'!$B3762,[1]Products!$A:$G,3,0)</f>
        <v>1965</v>
      </c>
      <c r="K4982" s="9">
        <f>'Consolidtaed Data'!$J3762*'Consolidtaed Data'!$H3762</f>
        <v>130</v>
      </c>
      <c r="L4982" s="9">
        <f>'Consolidtaed Data'!$I3762*'Consolidtaed Data'!$H3762</f>
        <v>181</v>
      </c>
      <c r="M4982" s="9">
        <f>'Consolidtaed Data'!$L3762-'Consolidtaed Data'!$K3762</f>
        <v>436</v>
      </c>
      <c r="N4982" s="9" t="str">
        <f>VLOOKUP('Consolidtaed Data'!$C3762,[1]Locations!$A:$O,2,0)</f>
        <v>Rancho Cucamonga</v>
      </c>
      <c r="O4982" s="9" t="str">
        <f>VLOOKUP('Consolidtaed Data'!$D3762,'[1]Sales People'!$A:$B,2,0)</f>
        <v>Ryan Butler</v>
      </c>
      <c r="P4982" s="9" t="str">
        <f>VLOOKUP('Consolidtaed Data'!$E3762,[1]Customers!$A:$B,2,0)</f>
        <v>Jeremy Peterson</v>
      </c>
      <c r="Q4982" s="11">
        <f>WEEKDAY('Consolidtaed Data'!$F3762)</f>
        <v>6</v>
      </c>
      <c r="R4982" s="9">
        <f>MONTH('Consolidtaed Data'!$F3762)</f>
        <v>10</v>
      </c>
      <c r="S4982" s="9" t="str">
        <f>TEXT(Table3[[#This Row],[Purchase Date]],"MMMM")</f>
        <v>January</v>
      </c>
      <c r="T4982" s="9">
        <f>YEAR('Consolidtaed Data'!$F3762)</f>
        <v>2020</v>
      </c>
    </row>
    <row r="4983" spans="1:20" x14ac:dyDescent="0.3">
      <c r="A4983" s="9" t="s">
        <v>6007</v>
      </c>
      <c r="B4983" s="9" t="s">
        <v>382</v>
      </c>
      <c r="C4983" s="9" t="s">
        <v>223</v>
      </c>
      <c r="D4983" s="9" t="s">
        <v>329</v>
      </c>
      <c r="E4983" s="9" t="s">
        <v>1634</v>
      </c>
      <c r="F4983" s="10">
        <v>44197</v>
      </c>
      <c r="G4983" s="10" t="str">
        <f>VLOOKUP(Table3[[#This Row],[Product ID]],[1]Products!$A:$G,2,0)</f>
        <v>Product 50</v>
      </c>
      <c r="H4983" s="22">
        <v>1</v>
      </c>
      <c r="I4983" s="9">
        <f>VLOOKUP('Consolidtaed Data'!$B3789,[1]Products!$A:$G,4,0)</f>
        <v>1494</v>
      </c>
      <c r="J4983" s="9">
        <f>VLOOKUP('Consolidtaed Data'!$B3789,[1]Products!$A:$G,3,0)</f>
        <v>971</v>
      </c>
      <c r="K4983" s="9">
        <f>'Consolidtaed Data'!$J3789*'Consolidtaed Data'!$H3789</f>
        <v>634</v>
      </c>
      <c r="L4983" s="9">
        <f>'Consolidtaed Data'!$I3789*'Consolidtaed Data'!$H3789</f>
        <v>880</v>
      </c>
      <c r="M4983" s="9">
        <f>'Consolidtaed Data'!$L3789-'Consolidtaed Data'!$K3789</f>
        <v>1024</v>
      </c>
      <c r="N4983" s="9" t="str">
        <f>VLOOKUP('Consolidtaed Data'!$C3789,[1]Locations!$A:$O,2,0)</f>
        <v>Rancho Cucamonga</v>
      </c>
      <c r="O4983" s="9" t="str">
        <f>VLOOKUP('Consolidtaed Data'!$D3789,'[1]Sales People'!$A:$B,2,0)</f>
        <v>Gary Rodriguez</v>
      </c>
      <c r="P4983" s="9" t="str">
        <f>VLOOKUP('Consolidtaed Data'!$E3789,[1]Customers!$A:$B,2,0)</f>
        <v>Billy Kennedy</v>
      </c>
      <c r="Q4983" s="11">
        <f>WEEKDAY('Consolidtaed Data'!$F3789)</f>
        <v>1</v>
      </c>
      <c r="R4983" s="9">
        <f>MONTH('Consolidtaed Data'!$F3789)</f>
        <v>10</v>
      </c>
      <c r="S4983" s="9" t="str">
        <f>TEXT(Table3[[#This Row],[Purchase Date]],"MMMM")</f>
        <v>January</v>
      </c>
      <c r="T4983" s="9">
        <f>YEAR('Consolidtaed Data'!$F3789)</f>
        <v>2020</v>
      </c>
    </row>
    <row r="4984" spans="1:20" x14ac:dyDescent="0.3">
      <c r="A4984" s="9" t="s">
        <v>6008</v>
      </c>
      <c r="B4984" s="9" t="s">
        <v>415</v>
      </c>
      <c r="C4984" s="9" t="s">
        <v>165</v>
      </c>
      <c r="D4984" s="9" t="s">
        <v>91</v>
      </c>
      <c r="E4984" s="9" t="s">
        <v>413</v>
      </c>
      <c r="F4984" s="10">
        <v>44197</v>
      </c>
      <c r="G4984" s="10" t="str">
        <f>VLOOKUP(Table3[[#This Row],[Product ID]],[1]Products!$A:$G,2,0)</f>
        <v>Product 18</v>
      </c>
      <c r="H4984" s="22">
        <v>3</v>
      </c>
      <c r="I4984" s="9">
        <f>VLOOKUP('Consolidtaed Data'!$B3827,[1]Products!$A:$G,4,0)</f>
        <v>290</v>
      </c>
      <c r="J4984" s="9">
        <f>VLOOKUP('Consolidtaed Data'!$B3827,[1]Products!$A:$G,3,0)</f>
        <v>200</v>
      </c>
      <c r="K4984" s="9">
        <f>'Consolidtaed Data'!$J3827*'Consolidtaed Data'!$H3827</f>
        <v>4605</v>
      </c>
      <c r="L4984" s="9">
        <f>'Consolidtaed Data'!$I3827*'Consolidtaed Data'!$H3827</f>
        <v>6771</v>
      </c>
      <c r="M4984" s="9">
        <f>'Consolidtaed Data'!$L3827-'Consolidtaed Data'!$K3827</f>
        <v>1376</v>
      </c>
      <c r="N4984" s="9" t="str">
        <f>VLOOKUP('Consolidtaed Data'!$C3827,[1]Locations!$A:$O,2,0)</f>
        <v>Concord</v>
      </c>
      <c r="O4984" s="9" t="str">
        <f>VLOOKUP('Consolidtaed Data'!$D3827,'[1]Sales People'!$A:$B,2,0)</f>
        <v>Patrick Ruiz</v>
      </c>
      <c r="P4984" s="9" t="str">
        <f>VLOOKUP('Consolidtaed Data'!$E3827,[1]Customers!$A:$B,2,0)</f>
        <v>George Adams</v>
      </c>
      <c r="Q4984" s="11">
        <f>WEEKDAY('Consolidtaed Data'!$F3827)</f>
        <v>3</v>
      </c>
      <c r="R4984" s="9">
        <f>MONTH('Consolidtaed Data'!$F3827)</f>
        <v>10</v>
      </c>
      <c r="S4984" s="9" t="str">
        <f>TEXT(Table3[[#This Row],[Purchase Date]],"MMMM")</f>
        <v>January</v>
      </c>
      <c r="T4984" s="9">
        <f>YEAR('Consolidtaed Data'!$F3827)</f>
        <v>2020</v>
      </c>
    </row>
    <row r="4985" spans="1:20" x14ac:dyDescent="0.3">
      <c r="A4985" s="9" t="s">
        <v>6009</v>
      </c>
      <c r="B4985" s="9" t="s">
        <v>490</v>
      </c>
      <c r="C4985" s="9" t="s">
        <v>564</v>
      </c>
      <c r="D4985" s="9" t="s">
        <v>123</v>
      </c>
      <c r="E4985" s="9" t="s">
        <v>1110</v>
      </c>
      <c r="F4985" s="10">
        <v>44197</v>
      </c>
      <c r="G4985" s="10" t="str">
        <f>VLOOKUP(Table3[[#This Row],[Product ID]],[1]Products!$A:$G,2,0)</f>
        <v>Product 79</v>
      </c>
      <c r="H4985" s="22">
        <v>2</v>
      </c>
      <c r="I4985" s="9">
        <f>VLOOKUP('Consolidtaed Data'!$B3911,[1]Products!$A:$G,4,0)</f>
        <v>1467</v>
      </c>
      <c r="J4985" s="9">
        <f>VLOOKUP('Consolidtaed Data'!$B3911,[1]Products!$A:$G,3,0)</f>
        <v>807</v>
      </c>
      <c r="K4985" s="9">
        <f>'Consolidtaed Data'!$J3911*'Consolidtaed Data'!$H3911</f>
        <v>2440</v>
      </c>
      <c r="L4985" s="9">
        <f>'Consolidtaed Data'!$I3911*'Consolidtaed Data'!$H3911</f>
        <v>3342</v>
      </c>
      <c r="M4985" s="9">
        <f>'Consolidtaed Data'!$L3911-'Consolidtaed Data'!$K3911</f>
        <v>1744</v>
      </c>
      <c r="N4985" s="9" t="str">
        <f>VLOOKUP('Consolidtaed Data'!$C3911,[1]Locations!$A:$O,2,0)</f>
        <v>Clovis</v>
      </c>
      <c r="O4985" s="9" t="str">
        <f>VLOOKUP('Consolidtaed Data'!$D3911,'[1]Sales People'!$A:$B,2,0)</f>
        <v>Brian Davis</v>
      </c>
      <c r="P4985" s="9" t="str">
        <f>VLOOKUP('Consolidtaed Data'!$E3911,[1]Customers!$A:$B,2,0)</f>
        <v>Stephen Cook</v>
      </c>
      <c r="Q4985" s="11">
        <f>WEEKDAY('Consolidtaed Data'!$F3911)</f>
        <v>2</v>
      </c>
      <c r="R4985" s="9">
        <f>MONTH('Consolidtaed Data'!$F3911)</f>
        <v>10</v>
      </c>
      <c r="S4985" s="9" t="str">
        <f>TEXT(Table3[[#This Row],[Purchase Date]],"MMMM")</f>
        <v>January</v>
      </c>
      <c r="T4985" s="9">
        <f>YEAR('Consolidtaed Data'!$F3911)</f>
        <v>2020</v>
      </c>
    </row>
    <row r="4986" spans="1:20" x14ac:dyDescent="0.3">
      <c r="A4986" s="9" t="s">
        <v>6010</v>
      </c>
      <c r="B4986" s="9" t="s">
        <v>204</v>
      </c>
      <c r="C4986" s="9" t="s">
        <v>173</v>
      </c>
      <c r="D4986" s="9" t="s">
        <v>83</v>
      </c>
      <c r="E4986" s="9" t="s">
        <v>1357</v>
      </c>
      <c r="F4986" s="10">
        <v>44197</v>
      </c>
      <c r="G4986" s="10" t="str">
        <f>VLOOKUP(Table3[[#This Row],[Product ID]],[1]Products!$A:$G,2,0)</f>
        <v>Product 101</v>
      </c>
      <c r="H4986" s="22">
        <v>1</v>
      </c>
      <c r="I4986" s="9">
        <f>VLOOKUP('Consolidtaed Data'!$B4023,[1]Products!$A:$G,4,0)</f>
        <v>2257</v>
      </c>
      <c r="J4986" s="9">
        <f>VLOOKUP('Consolidtaed Data'!$B4023,[1]Products!$A:$G,3,0)</f>
        <v>1535</v>
      </c>
      <c r="K4986" s="9">
        <f>'Consolidtaed Data'!$J4023*'Consolidtaed Data'!$H4023</f>
        <v>1161</v>
      </c>
      <c r="L4986" s="9">
        <f>'Consolidtaed Data'!$I4023*'Consolidtaed Data'!$H4023</f>
        <v>2001</v>
      </c>
      <c r="M4986" s="9">
        <f>'Consolidtaed Data'!$L4023-'Consolidtaed Data'!$K4023</f>
        <v>599</v>
      </c>
      <c r="N4986" s="9" t="str">
        <f>VLOOKUP('Consolidtaed Data'!$C4023,[1]Locations!$A:$O,2,0)</f>
        <v>Fairfield</v>
      </c>
      <c r="O4986" s="9" t="str">
        <f>VLOOKUP('Consolidtaed Data'!$D4023,'[1]Sales People'!$A:$B,2,0)</f>
        <v>Patrick Ruiz</v>
      </c>
      <c r="P4986" s="9" t="str">
        <f>VLOOKUP('Consolidtaed Data'!$E4023,[1]Customers!$A:$B,2,0)</f>
        <v>Jerry Reed</v>
      </c>
      <c r="Q4986" s="11">
        <f>WEEKDAY('Consolidtaed Data'!$F4023)</f>
        <v>4</v>
      </c>
      <c r="R4986" s="9">
        <f>MONTH('Consolidtaed Data'!$F4023)</f>
        <v>10</v>
      </c>
      <c r="S4986" s="9" t="str">
        <f>TEXT(Table3[[#This Row],[Purchase Date]],"MMMM")</f>
        <v>January</v>
      </c>
      <c r="T4986" s="9">
        <f>YEAR('Consolidtaed Data'!$F4023)</f>
        <v>2020</v>
      </c>
    </row>
    <row r="4987" spans="1:20" x14ac:dyDescent="0.3">
      <c r="A4987" s="9" t="s">
        <v>6011</v>
      </c>
      <c r="B4987" s="9" t="s">
        <v>160</v>
      </c>
      <c r="C4987" s="9" t="s">
        <v>130</v>
      </c>
      <c r="D4987" s="9" t="s">
        <v>43</v>
      </c>
      <c r="E4987" s="9" t="s">
        <v>646</v>
      </c>
      <c r="F4987" s="10">
        <v>44197</v>
      </c>
      <c r="G4987" s="10" t="str">
        <f>VLOOKUP(Table3[[#This Row],[Product ID]],[1]Products!$A:$G,2,0)</f>
        <v>Product 28</v>
      </c>
      <c r="H4987" s="22">
        <v>1</v>
      </c>
      <c r="I4987" s="9">
        <f>VLOOKUP('Consolidtaed Data'!$B4099,[1]Products!$A:$G,4,0)</f>
        <v>1783</v>
      </c>
      <c r="J4987" s="9">
        <f>VLOOKUP('Consolidtaed Data'!$B4099,[1]Products!$A:$G,3,0)</f>
        <v>1516</v>
      </c>
      <c r="K4987" s="9">
        <f>'Consolidtaed Data'!$J4099*'Consolidtaed Data'!$H4099</f>
        <v>5180</v>
      </c>
      <c r="L4987" s="9">
        <f>'Consolidtaed Data'!$I4099*'Consolidtaed Data'!$H4099</f>
        <v>6556</v>
      </c>
      <c r="M4987" s="9">
        <f>'Consolidtaed Data'!$L4099-'Consolidtaed Data'!$K4099</f>
        <v>523</v>
      </c>
      <c r="N4987" s="9" t="str">
        <f>VLOOKUP('Consolidtaed Data'!$C4099,[1]Locations!$A:$O,2,0)</f>
        <v>Rialto</v>
      </c>
      <c r="O4987" s="9" t="str">
        <f>VLOOKUP('Consolidtaed Data'!$D4099,'[1]Sales People'!$A:$B,2,0)</f>
        <v>Scott Clark</v>
      </c>
      <c r="P4987" s="9" t="str">
        <f>VLOOKUP('Consolidtaed Data'!$E4099,[1]Customers!$A:$B,2,0)</f>
        <v>Johnny Ward</v>
      </c>
      <c r="Q4987" s="11">
        <f>WEEKDAY('Consolidtaed Data'!$F4099)</f>
        <v>3</v>
      </c>
      <c r="R4987" s="9">
        <f>MONTH('Consolidtaed Data'!$F4099)</f>
        <v>10</v>
      </c>
      <c r="S4987" s="9" t="str">
        <f>TEXT(Table3[[#This Row],[Purchase Date]],"MMMM")</f>
        <v>January</v>
      </c>
      <c r="T4987" s="9">
        <f>YEAR('Consolidtaed Data'!$F4099)</f>
        <v>2020</v>
      </c>
    </row>
    <row r="4988" spans="1:20" x14ac:dyDescent="0.3">
      <c r="A4988" s="9" t="s">
        <v>6012</v>
      </c>
      <c r="B4988" s="9" t="s">
        <v>322</v>
      </c>
      <c r="C4988" s="9" t="s">
        <v>192</v>
      </c>
      <c r="D4988" s="9" t="s">
        <v>105</v>
      </c>
      <c r="E4988" s="9" t="s">
        <v>1513</v>
      </c>
      <c r="F4988" s="10">
        <v>44197</v>
      </c>
      <c r="G4988" s="10" t="str">
        <f>VLOOKUP(Table3[[#This Row],[Product ID]],[1]Products!$A:$G,2,0)</f>
        <v>Product 43</v>
      </c>
      <c r="H4988" s="22">
        <v>1</v>
      </c>
      <c r="I4988" s="9">
        <f>VLOOKUP('Consolidtaed Data'!$B4332,[1]Products!$A:$G,4,0)</f>
        <v>1972</v>
      </c>
      <c r="J4988" s="9">
        <f>VLOOKUP('Consolidtaed Data'!$B4332,[1]Products!$A:$G,3,0)</f>
        <v>1321</v>
      </c>
      <c r="K4988" s="9">
        <f>'Consolidtaed Data'!$J4332*'Consolidtaed Data'!$H4332</f>
        <v>1632</v>
      </c>
      <c r="L4988" s="9">
        <f>'Consolidtaed Data'!$I4332*'Consolidtaed Data'!$H4332</f>
        <v>2016</v>
      </c>
      <c r="M4988" s="9">
        <f>'Consolidtaed Data'!$L4332-'Consolidtaed Data'!$K4332</f>
        <v>688</v>
      </c>
      <c r="N4988" s="9" t="str">
        <f>VLOOKUP('Consolidtaed Data'!$C4332,[1]Locations!$A:$O,2,0)</f>
        <v>Antioch</v>
      </c>
      <c r="O4988" s="9" t="str">
        <f>VLOOKUP('Consolidtaed Data'!$D4332,'[1]Sales People'!$A:$B,2,0)</f>
        <v>Henry Nelson</v>
      </c>
      <c r="P4988" s="9" t="str">
        <f>VLOOKUP('Consolidtaed Data'!$E4332,[1]Customers!$A:$B,2,0)</f>
        <v>Michael Hill</v>
      </c>
      <c r="Q4988" s="11">
        <f>WEEKDAY('Consolidtaed Data'!$F4332)</f>
        <v>7</v>
      </c>
      <c r="R4988" s="9">
        <f>MONTH('Consolidtaed Data'!$F4332)</f>
        <v>11</v>
      </c>
      <c r="S4988" s="9" t="str">
        <f>TEXT(Table3[[#This Row],[Purchase Date]],"MMMM")</f>
        <v>January</v>
      </c>
      <c r="T4988" s="9">
        <f>YEAR('Consolidtaed Data'!$F4332)</f>
        <v>2020</v>
      </c>
    </row>
    <row r="4989" spans="1:20" x14ac:dyDescent="0.3">
      <c r="A4989" s="9" t="s">
        <v>6013</v>
      </c>
      <c r="B4989" s="9" t="s">
        <v>284</v>
      </c>
      <c r="C4989" s="9" t="s">
        <v>126</v>
      </c>
      <c r="D4989" s="9" t="s">
        <v>246</v>
      </c>
      <c r="E4989" s="9" t="s">
        <v>665</v>
      </c>
      <c r="F4989" s="10">
        <v>44197</v>
      </c>
      <c r="G4989" s="10" t="str">
        <f>VLOOKUP(Table3[[#This Row],[Product ID]],[1]Products!$A:$G,2,0)</f>
        <v>Product 96</v>
      </c>
      <c r="H4989" s="22">
        <v>1</v>
      </c>
      <c r="I4989" s="9">
        <f>VLOOKUP('Consolidtaed Data'!$B4669,[1]Products!$A:$G,4,0)</f>
        <v>800</v>
      </c>
      <c r="J4989" s="9">
        <f>VLOOKUP('Consolidtaed Data'!$B4669,[1]Products!$A:$G,3,0)</f>
        <v>536</v>
      </c>
      <c r="K4989" s="9">
        <f>'Consolidtaed Data'!$J4669*'Consolidtaed Data'!$H4669</f>
        <v>2244</v>
      </c>
      <c r="L4989" s="9">
        <f>'Consolidtaed Data'!$I4669*'Consolidtaed Data'!$H4669</f>
        <v>2736</v>
      </c>
      <c r="M4989" s="9">
        <f>'Consolidtaed Data'!$L4669-'Consolidtaed Data'!$K4669</f>
        <v>164</v>
      </c>
      <c r="N4989" s="9" t="str">
        <f>VLOOKUP('Consolidtaed Data'!$C4669,[1]Locations!$A:$O,2,0)</f>
        <v>Oceanside</v>
      </c>
      <c r="O4989" s="9" t="str">
        <f>VLOOKUP('Consolidtaed Data'!$D4669,'[1]Sales People'!$A:$B,2,0)</f>
        <v>Charles Harper</v>
      </c>
      <c r="P4989" s="9" t="str">
        <f>VLOOKUP('Consolidtaed Data'!$E4669,[1]Customers!$A:$B,2,0)</f>
        <v>Carlos Miller</v>
      </c>
      <c r="Q4989" s="11">
        <f>WEEKDAY('Consolidtaed Data'!$F4669)</f>
        <v>4</v>
      </c>
      <c r="R4989" s="9">
        <f>MONTH('Consolidtaed Data'!$F4669)</f>
        <v>12</v>
      </c>
      <c r="S4989" s="9" t="str">
        <f>TEXT(Table3[[#This Row],[Purchase Date]],"MMMM")</f>
        <v>January</v>
      </c>
      <c r="T4989" s="9">
        <f>YEAR('Consolidtaed Data'!$F4669)</f>
        <v>2020</v>
      </c>
    </row>
    <row r="4990" spans="1:20" x14ac:dyDescent="0.3">
      <c r="A4990" s="9" t="s">
        <v>6014</v>
      </c>
      <c r="B4990" s="9" t="s">
        <v>415</v>
      </c>
      <c r="C4990" s="9" t="s">
        <v>12</v>
      </c>
      <c r="D4990" s="9" t="s">
        <v>26</v>
      </c>
      <c r="E4990" s="9" t="s">
        <v>856</v>
      </c>
      <c r="F4990" s="10">
        <v>44198</v>
      </c>
      <c r="G4990" s="10" t="str">
        <f>VLOOKUP(Table3[[#This Row],[Product ID]],[1]Products!$A:$G,2,0)</f>
        <v>Product 18</v>
      </c>
      <c r="H4990" s="22">
        <v>1</v>
      </c>
      <c r="I4990" s="9">
        <f>VLOOKUP('Consolidtaed Data'!$B3782,[1]Products!$A:$G,4,0)</f>
        <v>2005</v>
      </c>
      <c r="J4990" s="9">
        <f>VLOOKUP('Consolidtaed Data'!$B3782,[1]Products!$A:$G,3,0)</f>
        <v>1223</v>
      </c>
      <c r="K4990" s="9">
        <f>'Consolidtaed Data'!$J3782*'Consolidtaed Data'!$H3782</f>
        <v>3915</v>
      </c>
      <c r="L4990" s="9">
        <f>'Consolidtaed Data'!$I3782*'Consolidtaed Data'!$H3782</f>
        <v>5436</v>
      </c>
      <c r="M4990" s="9">
        <f>'Consolidtaed Data'!$L3782-'Consolidtaed Data'!$K3782</f>
        <v>322</v>
      </c>
      <c r="N4990" s="9" t="str">
        <f>VLOOKUP('Consolidtaed Data'!$C3782,[1]Locations!$A:$O,2,0)</f>
        <v>Antioch</v>
      </c>
      <c r="O4990" s="9" t="str">
        <f>VLOOKUP('Consolidtaed Data'!$D3782,'[1]Sales People'!$A:$B,2,0)</f>
        <v>Ryan Butler</v>
      </c>
      <c r="P4990" s="9" t="str">
        <f>VLOOKUP('Consolidtaed Data'!$E3782,[1]Customers!$A:$B,2,0)</f>
        <v>Peter Wells</v>
      </c>
      <c r="Q4990" s="11">
        <f>WEEKDAY('Consolidtaed Data'!$F3782)</f>
        <v>7</v>
      </c>
      <c r="R4990" s="9">
        <f>MONTH('Consolidtaed Data'!$F3782)</f>
        <v>10</v>
      </c>
      <c r="S4990" s="9" t="str">
        <f>TEXT(Table3[[#This Row],[Purchase Date]],"MMMM")</f>
        <v>January</v>
      </c>
      <c r="T4990" s="9">
        <f>YEAR('Consolidtaed Data'!$F3782)</f>
        <v>2020</v>
      </c>
    </row>
    <row r="4991" spans="1:20" x14ac:dyDescent="0.3">
      <c r="A4991" s="9" t="s">
        <v>6015</v>
      </c>
      <c r="B4991" s="9" t="s">
        <v>107</v>
      </c>
      <c r="C4991" s="9" t="s">
        <v>357</v>
      </c>
      <c r="D4991" s="9" t="s">
        <v>83</v>
      </c>
      <c r="E4991" s="9" t="s">
        <v>1228</v>
      </c>
      <c r="F4991" s="10">
        <v>44198</v>
      </c>
      <c r="G4991" s="10" t="str">
        <f>VLOOKUP(Table3[[#This Row],[Product ID]],[1]Products!$A:$G,2,0)</f>
        <v>Product 52</v>
      </c>
      <c r="H4991" s="22">
        <v>3</v>
      </c>
      <c r="I4991" s="9">
        <f>VLOOKUP('Consolidtaed Data'!$B3876,[1]Products!$A:$G,4,0)</f>
        <v>392</v>
      </c>
      <c r="J4991" s="9">
        <f>VLOOKUP('Consolidtaed Data'!$B3876,[1]Products!$A:$G,3,0)</f>
        <v>255</v>
      </c>
      <c r="K4991" s="9">
        <f>'Consolidtaed Data'!$J3876*'Consolidtaed Data'!$H3876</f>
        <v>395</v>
      </c>
      <c r="L4991" s="9">
        <f>'Consolidtaed Data'!$I3876*'Consolidtaed Data'!$H3876</f>
        <v>556</v>
      </c>
      <c r="M4991" s="9">
        <f>'Consolidtaed Data'!$L3876-'Consolidtaed Data'!$K3876</f>
        <v>206</v>
      </c>
      <c r="N4991" s="9" t="str">
        <f>VLOOKUP('Consolidtaed Data'!$C3876,[1]Locations!$A:$O,2,0)</f>
        <v>Murrieta</v>
      </c>
      <c r="O4991" s="9" t="str">
        <f>VLOOKUP('Consolidtaed Data'!$D3876,'[1]Sales People'!$A:$B,2,0)</f>
        <v>Joe Sims</v>
      </c>
      <c r="P4991" s="9" t="str">
        <f>VLOOKUP('Consolidtaed Data'!$E3876,[1]Customers!$A:$B,2,0)</f>
        <v>Dennis Morris</v>
      </c>
      <c r="Q4991" s="11">
        <f>WEEKDAY('Consolidtaed Data'!$F3876)</f>
        <v>7</v>
      </c>
      <c r="R4991" s="9">
        <f>MONTH('Consolidtaed Data'!$F3876)</f>
        <v>10</v>
      </c>
      <c r="S4991" s="9" t="str">
        <f>TEXT(Table3[[#This Row],[Purchase Date]],"MMMM")</f>
        <v>January</v>
      </c>
      <c r="T4991" s="9">
        <f>YEAR('Consolidtaed Data'!$F3876)</f>
        <v>2020</v>
      </c>
    </row>
    <row r="4992" spans="1:20" x14ac:dyDescent="0.3">
      <c r="A4992" s="9" t="s">
        <v>6016</v>
      </c>
      <c r="B4992" s="9" t="s">
        <v>107</v>
      </c>
      <c r="C4992" s="9" t="s">
        <v>169</v>
      </c>
      <c r="D4992" s="9" t="s">
        <v>31</v>
      </c>
      <c r="E4992" s="9" t="s">
        <v>88</v>
      </c>
      <c r="F4992" s="10">
        <v>44198</v>
      </c>
      <c r="G4992" s="10" t="str">
        <f>VLOOKUP(Table3[[#This Row],[Product ID]],[1]Products!$A:$G,2,0)</f>
        <v>Product 52</v>
      </c>
      <c r="H4992" s="22">
        <v>2</v>
      </c>
      <c r="I4992" s="9">
        <f>VLOOKUP('Consolidtaed Data'!$B3878,[1]Products!$A:$G,4,0)</f>
        <v>400</v>
      </c>
      <c r="J4992" s="9">
        <f>VLOOKUP('Consolidtaed Data'!$B3878,[1]Products!$A:$G,3,0)</f>
        <v>208</v>
      </c>
      <c r="K4992" s="9">
        <f>'Consolidtaed Data'!$J3878*'Consolidtaed Data'!$H3878</f>
        <v>732</v>
      </c>
      <c r="L4992" s="9">
        <f>'Consolidtaed Data'!$I3878*'Consolidtaed Data'!$H3878</f>
        <v>1077</v>
      </c>
      <c r="M4992" s="9">
        <f>'Consolidtaed Data'!$L3878-'Consolidtaed Data'!$K3878</f>
        <v>702</v>
      </c>
      <c r="N4992" s="9" t="str">
        <f>VLOOKUP('Consolidtaed Data'!$C3878,[1]Locations!$A:$O,2,0)</f>
        <v>Fontana</v>
      </c>
      <c r="O4992" s="9" t="str">
        <f>VLOOKUP('Consolidtaed Data'!$D3878,'[1]Sales People'!$A:$B,2,0)</f>
        <v>Patrick Ruiz</v>
      </c>
      <c r="P4992" s="9" t="str">
        <f>VLOOKUP('Consolidtaed Data'!$E3878,[1]Customers!$A:$B,2,0)</f>
        <v>Gerald Andrews</v>
      </c>
      <c r="Q4992" s="11">
        <f>WEEKDAY('Consolidtaed Data'!$F3878)</f>
        <v>7</v>
      </c>
      <c r="R4992" s="9">
        <f>MONTH('Consolidtaed Data'!$F3878)</f>
        <v>10</v>
      </c>
      <c r="S4992" s="9" t="str">
        <f>TEXT(Table3[[#This Row],[Purchase Date]],"MMMM")</f>
        <v>January</v>
      </c>
      <c r="T4992" s="9">
        <f>YEAR('Consolidtaed Data'!$F3878)</f>
        <v>2020</v>
      </c>
    </row>
    <row r="4993" spans="1:20" x14ac:dyDescent="0.3">
      <c r="A4993" s="9" t="s">
        <v>6017</v>
      </c>
      <c r="B4993" s="9" t="s">
        <v>411</v>
      </c>
      <c r="C4993" s="9" t="s">
        <v>104</v>
      </c>
      <c r="D4993" s="9" t="s">
        <v>193</v>
      </c>
      <c r="E4993" s="9" t="s">
        <v>1024</v>
      </c>
      <c r="F4993" s="10">
        <v>44198</v>
      </c>
      <c r="G4993" s="10" t="str">
        <f>VLOOKUP(Table3[[#This Row],[Product ID]],[1]Products!$A:$G,2,0)</f>
        <v>Product 27</v>
      </c>
      <c r="H4993" s="22">
        <v>1</v>
      </c>
      <c r="I4993" s="9">
        <f>VLOOKUP('Consolidtaed Data'!$B3991,[1]Products!$A:$G,4,0)</f>
        <v>800</v>
      </c>
      <c r="J4993" s="9">
        <f>VLOOKUP('Consolidtaed Data'!$B3991,[1]Products!$A:$G,3,0)</f>
        <v>536</v>
      </c>
      <c r="K4993" s="9">
        <f>'Consolidtaed Data'!$J3991*'Consolidtaed Data'!$H3991</f>
        <v>5204</v>
      </c>
      <c r="L4993" s="9">
        <f>'Consolidtaed Data'!$I3991*'Consolidtaed Data'!$H3991</f>
        <v>6348</v>
      </c>
      <c r="M4993" s="9">
        <f>'Consolidtaed Data'!$L3991-'Consolidtaed Data'!$K3991</f>
        <v>1662</v>
      </c>
      <c r="N4993" s="9" t="str">
        <f>VLOOKUP('Consolidtaed Data'!$C3991,[1]Locations!$A:$O,2,0)</f>
        <v>Santa Rosa</v>
      </c>
      <c r="O4993" s="9" t="str">
        <f>VLOOKUP('Consolidtaed Data'!$D3991,'[1]Sales People'!$A:$B,2,0)</f>
        <v>Andrew Bowman</v>
      </c>
      <c r="P4993" s="9" t="str">
        <f>VLOOKUP('Consolidtaed Data'!$E3991,[1]Customers!$A:$B,2,0)</f>
        <v>Shawn Wallace</v>
      </c>
      <c r="Q4993" s="11">
        <f>WEEKDAY('Consolidtaed Data'!$F3991)</f>
        <v>1</v>
      </c>
      <c r="R4993" s="9">
        <f>MONTH('Consolidtaed Data'!$F3991)</f>
        <v>10</v>
      </c>
      <c r="S4993" s="9" t="str">
        <f>TEXT(Table3[[#This Row],[Purchase Date]],"MMMM")</f>
        <v>January</v>
      </c>
      <c r="T4993" s="9">
        <f>YEAR('Consolidtaed Data'!$F3991)</f>
        <v>2020</v>
      </c>
    </row>
    <row r="4994" spans="1:20" x14ac:dyDescent="0.3">
      <c r="A4994" s="9" t="s">
        <v>6018</v>
      </c>
      <c r="B4994" s="9" t="s">
        <v>112</v>
      </c>
      <c r="C4994" s="9" t="s">
        <v>302</v>
      </c>
      <c r="D4994" s="9" t="s">
        <v>105</v>
      </c>
      <c r="E4994" s="9" t="s">
        <v>1734</v>
      </c>
      <c r="F4994" s="10">
        <v>44198</v>
      </c>
      <c r="G4994" s="10" t="str">
        <f>VLOOKUP(Table3[[#This Row],[Product ID]],[1]Products!$A:$G,2,0)</f>
        <v>Product 7</v>
      </c>
      <c r="H4994" s="22">
        <v>1</v>
      </c>
      <c r="I4994" s="9">
        <f>VLOOKUP('Consolidtaed Data'!$B4047,[1]Products!$A:$G,4,0)</f>
        <v>1967</v>
      </c>
      <c r="J4994" s="9">
        <f>VLOOKUP('Consolidtaed Data'!$B4047,[1]Products!$A:$G,3,0)</f>
        <v>1397</v>
      </c>
      <c r="K4994" s="9">
        <f>'Consolidtaed Data'!$J4047*'Consolidtaed Data'!$H4047</f>
        <v>252</v>
      </c>
      <c r="L4994" s="9">
        <f>'Consolidtaed Data'!$I4047*'Consolidtaed Data'!$H4047</f>
        <v>369</v>
      </c>
      <c r="M4994" s="9">
        <f>'Consolidtaed Data'!$L4047-'Consolidtaed Data'!$K4047</f>
        <v>376</v>
      </c>
      <c r="N4994" s="9" t="str">
        <f>VLOOKUP('Consolidtaed Data'!$C4047,[1]Locations!$A:$O,2,0)</f>
        <v>Santa Clara</v>
      </c>
      <c r="O4994" s="9" t="str">
        <f>VLOOKUP('Consolidtaed Data'!$D4047,'[1]Sales People'!$A:$B,2,0)</f>
        <v>Joe Sims</v>
      </c>
      <c r="P4994" s="9" t="str">
        <f>VLOOKUP('Consolidtaed Data'!$E4047,[1]Customers!$A:$B,2,0)</f>
        <v>Jose Barnes</v>
      </c>
      <c r="Q4994" s="11">
        <f>WEEKDAY('Consolidtaed Data'!$F4047)</f>
        <v>5</v>
      </c>
      <c r="R4994" s="9">
        <f>MONTH('Consolidtaed Data'!$F4047)</f>
        <v>10</v>
      </c>
      <c r="S4994" s="9" t="str">
        <f>TEXT(Table3[[#This Row],[Purchase Date]],"MMMM")</f>
        <v>January</v>
      </c>
      <c r="T4994" s="9">
        <f>YEAR('Consolidtaed Data'!$F4047)</f>
        <v>2020</v>
      </c>
    </row>
    <row r="4995" spans="1:20" x14ac:dyDescent="0.3">
      <c r="A4995" s="9" t="s">
        <v>6019</v>
      </c>
      <c r="B4995" s="9" t="s">
        <v>742</v>
      </c>
      <c r="C4995" s="9" t="s">
        <v>42</v>
      </c>
      <c r="D4995" s="9" t="s">
        <v>64</v>
      </c>
      <c r="E4995" s="9" t="s">
        <v>659</v>
      </c>
      <c r="F4995" s="10">
        <v>44198</v>
      </c>
      <c r="G4995" s="10" t="str">
        <f>VLOOKUP(Table3[[#This Row],[Product ID]],[1]Products!$A:$G,2,0)</f>
        <v>Product 90</v>
      </c>
      <c r="H4995" s="22">
        <v>1</v>
      </c>
      <c r="I4995" s="9">
        <f>VLOOKUP('Consolidtaed Data'!$B4215,[1]Products!$A:$G,4,0)</f>
        <v>35</v>
      </c>
      <c r="J4995" s="9">
        <f>VLOOKUP('Consolidtaed Data'!$B4215,[1]Products!$A:$G,3,0)</f>
        <v>22</v>
      </c>
      <c r="K4995" s="9">
        <f>'Consolidtaed Data'!$J4215*'Consolidtaed Data'!$H4215</f>
        <v>455</v>
      </c>
      <c r="L4995" s="9">
        <f>'Consolidtaed Data'!$I4215*'Consolidtaed Data'!$H4215</f>
        <v>799</v>
      </c>
      <c r="M4995" s="9">
        <f>'Consolidtaed Data'!$L4215-'Consolidtaed Data'!$K4215</f>
        <v>452</v>
      </c>
      <c r="N4995" s="9" t="str">
        <f>VLOOKUP('Consolidtaed Data'!$C4215,[1]Locations!$A:$O,2,0)</f>
        <v>Santa Clara</v>
      </c>
      <c r="O4995" s="9" t="str">
        <f>VLOOKUP('Consolidtaed Data'!$D4215,'[1]Sales People'!$A:$B,2,0)</f>
        <v>Larry Castillo</v>
      </c>
      <c r="P4995" s="9" t="str">
        <f>VLOOKUP('Consolidtaed Data'!$E4215,[1]Customers!$A:$B,2,0)</f>
        <v>Willie Daniels</v>
      </c>
      <c r="Q4995" s="11">
        <f>WEEKDAY('Consolidtaed Data'!$F4215)</f>
        <v>6</v>
      </c>
      <c r="R4995" s="9">
        <f>MONTH('Consolidtaed Data'!$F4215)</f>
        <v>11</v>
      </c>
      <c r="S4995" s="9" t="str">
        <f>TEXT(Table3[[#This Row],[Purchase Date]],"MMMM")</f>
        <v>January</v>
      </c>
      <c r="T4995" s="9">
        <f>YEAR('Consolidtaed Data'!$F4215)</f>
        <v>2020</v>
      </c>
    </row>
    <row r="4996" spans="1:20" x14ac:dyDescent="0.3">
      <c r="A4996" s="9" t="s">
        <v>6020</v>
      </c>
      <c r="B4996" s="9" t="s">
        <v>443</v>
      </c>
      <c r="C4996" s="9" t="s">
        <v>405</v>
      </c>
      <c r="D4996" s="9" t="s">
        <v>64</v>
      </c>
      <c r="E4996" s="9" t="s">
        <v>371</v>
      </c>
      <c r="F4996" s="10">
        <v>44198</v>
      </c>
      <c r="G4996" s="10" t="str">
        <f>VLOOKUP(Table3[[#This Row],[Product ID]],[1]Products!$A:$G,2,0)</f>
        <v>Product 61</v>
      </c>
      <c r="H4996" s="22">
        <v>1</v>
      </c>
      <c r="I4996" s="9">
        <f>VLOOKUP('Consolidtaed Data'!$B4219,[1]Products!$A:$G,4,0)</f>
        <v>1467</v>
      </c>
      <c r="J4996" s="9">
        <f>VLOOKUP('Consolidtaed Data'!$B4219,[1]Products!$A:$G,3,0)</f>
        <v>807</v>
      </c>
      <c r="K4996" s="9">
        <f>'Consolidtaed Data'!$J4219*'Consolidtaed Data'!$H4219</f>
        <v>791</v>
      </c>
      <c r="L4996" s="9">
        <f>'Consolidtaed Data'!$I4219*'Consolidtaed Data'!$H4219</f>
        <v>1522</v>
      </c>
      <c r="M4996" s="9">
        <f>'Consolidtaed Data'!$L4219-'Consolidtaed Data'!$K4219</f>
        <v>1224</v>
      </c>
      <c r="N4996" s="9" t="str">
        <f>VLOOKUP('Consolidtaed Data'!$C4219,[1]Locations!$A:$O,2,0)</f>
        <v>Concord</v>
      </c>
      <c r="O4996" s="9" t="str">
        <f>VLOOKUP('Consolidtaed Data'!$D4219,'[1]Sales People'!$A:$B,2,0)</f>
        <v>Charles Harper</v>
      </c>
      <c r="P4996" s="9" t="str">
        <f>VLOOKUP('Consolidtaed Data'!$E4219,[1]Customers!$A:$B,2,0)</f>
        <v>Albert Robinson</v>
      </c>
      <c r="Q4996" s="11">
        <f>WEEKDAY('Consolidtaed Data'!$F4219)</f>
        <v>6</v>
      </c>
      <c r="R4996" s="9">
        <f>MONTH('Consolidtaed Data'!$F4219)</f>
        <v>11</v>
      </c>
      <c r="S4996" s="9" t="str">
        <f>TEXT(Table3[[#This Row],[Purchase Date]],"MMMM")</f>
        <v>January</v>
      </c>
      <c r="T4996" s="9">
        <f>YEAR('Consolidtaed Data'!$F4219)</f>
        <v>2020</v>
      </c>
    </row>
    <row r="4997" spans="1:20" x14ac:dyDescent="0.3">
      <c r="A4997" s="9" t="s">
        <v>6021</v>
      </c>
      <c r="B4997" s="9" t="s">
        <v>366</v>
      </c>
      <c r="C4997" s="9" t="s">
        <v>34</v>
      </c>
      <c r="D4997" s="9" t="s">
        <v>229</v>
      </c>
      <c r="E4997" s="9" t="s">
        <v>2647</v>
      </c>
      <c r="F4997" s="10">
        <v>44198</v>
      </c>
      <c r="G4997" s="10" t="str">
        <f>VLOOKUP(Table3[[#This Row],[Product ID]],[1]Products!$A:$G,2,0)</f>
        <v>Product 39</v>
      </c>
      <c r="H4997" s="22">
        <v>1</v>
      </c>
      <c r="I4997" s="9">
        <f>VLOOKUP('Consolidtaed Data'!$B4454,[1]Products!$A:$G,4,0)</f>
        <v>1743</v>
      </c>
      <c r="J4997" s="9">
        <f>VLOOKUP('Consolidtaed Data'!$B4454,[1]Products!$A:$G,3,0)</f>
        <v>872</v>
      </c>
      <c r="K4997" s="9">
        <f>'Consolidtaed Data'!$J4454*'Consolidtaed Data'!$H4454</f>
        <v>1223</v>
      </c>
      <c r="L4997" s="9">
        <f>'Consolidtaed Data'!$I4454*'Consolidtaed Data'!$H4454</f>
        <v>2005</v>
      </c>
      <c r="M4997" s="9">
        <f>'Consolidtaed Data'!$L4454-'Consolidtaed Data'!$K4454</f>
        <v>345</v>
      </c>
      <c r="N4997" s="9" t="str">
        <f>VLOOKUP('Consolidtaed Data'!$C4454,[1]Locations!$A:$O,2,0)</f>
        <v>Fontana</v>
      </c>
      <c r="O4997" s="9" t="str">
        <f>VLOOKUP('Consolidtaed Data'!$D4454,'[1]Sales People'!$A:$B,2,0)</f>
        <v>Jeremy Mendoza</v>
      </c>
      <c r="P4997" s="9" t="str">
        <f>VLOOKUP('Consolidtaed Data'!$E4454,[1]Customers!$A:$B,2,0)</f>
        <v>Jesse Wells</v>
      </c>
      <c r="Q4997" s="11">
        <f>WEEKDAY('Consolidtaed Data'!$F4454)</f>
        <v>1</v>
      </c>
      <c r="R4997" s="9">
        <f>MONTH('Consolidtaed Data'!$F4454)</f>
        <v>11</v>
      </c>
      <c r="S4997" s="9" t="str">
        <f>TEXT(Table3[[#This Row],[Purchase Date]],"MMMM")</f>
        <v>January</v>
      </c>
      <c r="T4997" s="9">
        <f>YEAR('Consolidtaed Data'!$F4454)</f>
        <v>2020</v>
      </c>
    </row>
    <row r="4998" spans="1:20" x14ac:dyDescent="0.3">
      <c r="A4998" s="9" t="s">
        <v>6022</v>
      </c>
      <c r="B4998" s="9" t="s">
        <v>610</v>
      </c>
      <c r="C4998" s="9" t="s">
        <v>462</v>
      </c>
      <c r="D4998" s="9" t="s">
        <v>131</v>
      </c>
      <c r="E4998" s="9" t="s">
        <v>2584</v>
      </c>
      <c r="F4998" s="10">
        <v>44198</v>
      </c>
      <c r="G4998" s="10" t="str">
        <f>VLOOKUP(Table3[[#This Row],[Product ID]],[1]Products!$A:$G,2,0)</f>
        <v>Product 12</v>
      </c>
      <c r="H4998" s="22">
        <v>4</v>
      </c>
      <c r="I4998" s="9">
        <f>VLOOKUP('Consolidtaed Data'!$B4555,[1]Products!$A:$G,4,0)</f>
        <v>123</v>
      </c>
      <c r="J4998" s="9">
        <f>VLOOKUP('Consolidtaed Data'!$B4555,[1]Products!$A:$G,3,0)</f>
        <v>84</v>
      </c>
      <c r="K4998" s="9">
        <f>'Consolidtaed Data'!$J4555*'Consolidtaed Data'!$H4555</f>
        <v>1744</v>
      </c>
      <c r="L4998" s="9">
        <f>'Consolidtaed Data'!$I4555*'Consolidtaed Data'!$H4555</f>
        <v>3486</v>
      </c>
      <c r="M4998" s="9">
        <f>'Consolidtaed Data'!$L4555-'Consolidtaed Data'!$K4555</f>
        <v>447</v>
      </c>
      <c r="N4998" s="9" t="str">
        <f>VLOOKUP('Consolidtaed Data'!$C4555,[1]Locations!$A:$O,2,0)</f>
        <v>Vallejo</v>
      </c>
      <c r="O4998" s="9" t="str">
        <f>VLOOKUP('Consolidtaed Data'!$D4555,'[1]Sales People'!$A:$B,2,0)</f>
        <v>Christopher Tucker</v>
      </c>
      <c r="P4998" s="9" t="str">
        <f>VLOOKUP('Consolidtaed Data'!$E4555,[1]Customers!$A:$B,2,0)</f>
        <v>Dennis Morris</v>
      </c>
      <c r="Q4998" s="11">
        <f>WEEKDAY('Consolidtaed Data'!$F4555)</f>
        <v>1</v>
      </c>
      <c r="R4998" s="9">
        <f>MONTH('Consolidtaed Data'!$F4555)</f>
        <v>11</v>
      </c>
      <c r="S4998" s="9" t="str">
        <f>TEXT(Table3[[#This Row],[Purchase Date]],"MMMM")</f>
        <v>January</v>
      </c>
      <c r="T4998" s="9">
        <f>YEAR('Consolidtaed Data'!$F4555)</f>
        <v>2020</v>
      </c>
    </row>
    <row r="4999" spans="1:20" x14ac:dyDescent="0.3">
      <c r="A4999" s="9" t="s">
        <v>6023</v>
      </c>
      <c r="B4999" s="9" t="s">
        <v>495</v>
      </c>
      <c r="C4999" s="9" t="s">
        <v>99</v>
      </c>
      <c r="D4999" s="9" t="s">
        <v>68</v>
      </c>
      <c r="E4999" s="9" t="s">
        <v>1794</v>
      </c>
      <c r="F4999" s="10">
        <v>44199</v>
      </c>
      <c r="G4999" s="10" t="str">
        <f>VLOOKUP(Table3[[#This Row],[Product ID]],[1]Products!$A:$G,2,0)</f>
        <v>Product 15</v>
      </c>
      <c r="H4999" s="22">
        <v>1</v>
      </c>
      <c r="I4999" s="9">
        <f>VLOOKUP('Consolidtaed Data'!$B3696,[1]Products!$A:$G,4,0)</f>
        <v>799</v>
      </c>
      <c r="J4999" s="9">
        <f>VLOOKUP('Consolidtaed Data'!$B3696,[1]Products!$A:$G,3,0)</f>
        <v>455</v>
      </c>
      <c r="K4999" s="9">
        <f>'Consolidtaed Data'!$J3696*'Consolidtaed Data'!$H3696</f>
        <v>3162</v>
      </c>
      <c r="L4999" s="9">
        <f>'Consolidtaed Data'!$I3696*'Consolidtaed Data'!$H3696</f>
        <v>4215</v>
      </c>
      <c r="M4999" s="9">
        <f>'Consolidtaed Data'!$L3696-'Consolidtaed Data'!$K3696</f>
        <v>495</v>
      </c>
      <c r="N4999" s="9" t="str">
        <f>VLOOKUP('Consolidtaed Data'!$C3696,[1]Locations!$A:$O,2,0)</f>
        <v>Daly City</v>
      </c>
      <c r="O4999" s="9" t="str">
        <f>VLOOKUP('Consolidtaed Data'!$D3696,'[1]Sales People'!$A:$B,2,0)</f>
        <v>Carl Hall</v>
      </c>
      <c r="P4999" s="9" t="str">
        <f>VLOOKUP('Consolidtaed Data'!$E3696,[1]Customers!$A:$B,2,0)</f>
        <v>Roy Jenkins</v>
      </c>
      <c r="Q4999" s="11">
        <f>WEEKDAY('Consolidtaed Data'!$F3696)</f>
        <v>1</v>
      </c>
      <c r="R4999" s="9">
        <f>MONTH('Consolidtaed Data'!$F3696)</f>
        <v>9</v>
      </c>
      <c r="S4999" s="9" t="str">
        <f>TEXT(Table3[[#This Row],[Purchase Date]],"MMMM")</f>
        <v>January</v>
      </c>
      <c r="T4999" s="9">
        <f>YEAR('Consolidtaed Data'!$F3696)</f>
        <v>2020</v>
      </c>
    </row>
    <row r="5000" spans="1:20" x14ac:dyDescent="0.3">
      <c r="A5000" s="9" t="s">
        <v>6024</v>
      </c>
      <c r="B5000" s="9" t="s">
        <v>240</v>
      </c>
      <c r="C5000" s="9" t="s">
        <v>319</v>
      </c>
      <c r="D5000" s="9" t="s">
        <v>95</v>
      </c>
      <c r="E5000" s="9" t="s">
        <v>1849</v>
      </c>
      <c r="F5000" s="10">
        <v>44199</v>
      </c>
      <c r="G5000" s="10" t="str">
        <f>VLOOKUP(Table3[[#This Row],[Product ID]],[1]Products!$A:$G,2,0)</f>
        <v>Product 70</v>
      </c>
      <c r="H5000" s="22">
        <v>1</v>
      </c>
      <c r="I5000" s="9">
        <f>VLOOKUP('Consolidtaed Data'!$B3698,[1]Products!$A:$G,4,0)</f>
        <v>2410</v>
      </c>
      <c r="J5000" s="9">
        <f>VLOOKUP('Consolidtaed Data'!$B3698,[1]Products!$A:$G,3,0)</f>
        <v>1518</v>
      </c>
      <c r="K5000" s="9">
        <f>'Consolidtaed Data'!$J3698*'Consolidtaed Data'!$H3698</f>
        <v>171</v>
      </c>
      <c r="L5000" s="9">
        <f>'Consolidtaed Data'!$I3698*'Consolidtaed Data'!$H3698</f>
        <v>217</v>
      </c>
      <c r="M5000" s="9">
        <f>'Consolidtaed Data'!$L3698-'Consolidtaed Data'!$K3698</f>
        <v>689</v>
      </c>
      <c r="N5000" s="9" t="str">
        <f>VLOOKUP('Consolidtaed Data'!$C3698,[1]Locations!$A:$O,2,0)</f>
        <v>East Los Angeles</v>
      </c>
      <c r="O5000" s="9" t="str">
        <f>VLOOKUP('Consolidtaed Data'!$D3698,'[1]Sales People'!$A:$B,2,0)</f>
        <v>Brian Thomas</v>
      </c>
      <c r="P5000" s="9" t="str">
        <f>VLOOKUP('Consolidtaed Data'!$E3698,[1]Customers!$A:$B,2,0)</f>
        <v>Kenneth Foster</v>
      </c>
      <c r="Q5000" s="11">
        <f>WEEKDAY('Consolidtaed Data'!$F3698)</f>
        <v>1</v>
      </c>
      <c r="R5000" s="9">
        <f>MONTH('Consolidtaed Data'!$F3698)</f>
        <v>9</v>
      </c>
      <c r="S5000" s="9" t="str">
        <f>TEXT(Table3[[#This Row],[Purchase Date]],"MMMM")</f>
        <v>January</v>
      </c>
      <c r="T5000" s="9">
        <f>YEAR('Consolidtaed Data'!$F3698)</f>
        <v>2020</v>
      </c>
    </row>
    <row r="5001" spans="1:20" x14ac:dyDescent="0.3">
      <c r="A5001" s="9" t="s">
        <v>6025</v>
      </c>
      <c r="B5001" s="9" t="s">
        <v>298</v>
      </c>
      <c r="C5001" s="9" t="s">
        <v>522</v>
      </c>
      <c r="D5001" s="9" t="s">
        <v>22</v>
      </c>
      <c r="E5001" s="9" t="s">
        <v>375</v>
      </c>
      <c r="F5001" s="10">
        <v>44199</v>
      </c>
      <c r="G5001" s="10" t="str">
        <f>VLOOKUP(Table3[[#This Row],[Product ID]],[1]Products!$A:$G,2,0)</f>
        <v>Product 53</v>
      </c>
      <c r="H5001" s="22">
        <v>1</v>
      </c>
      <c r="I5001" s="9">
        <f>VLOOKUP('Consolidtaed Data'!$B3747,[1]Products!$A:$G,4,0)</f>
        <v>1899</v>
      </c>
      <c r="J5001" s="9">
        <f>VLOOKUP('Consolidtaed Data'!$B3747,[1]Products!$A:$G,3,0)</f>
        <v>1044</v>
      </c>
      <c r="K5001" s="9">
        <f>'Consolidtaed Data'!$J3747*'Consolidtaed Data'!$H3747</f>
        <v>416</v>
      </c>
      <c r="L5001" s="9">
        <f>'Consolidtaed Data'!$I3747*'Consolidtaed Data'!$H3747</f>
        <v>630</v>
      </c>
      <c r="M5001" s="9">
        <f>'Consolidtaed Data'!$L3747-'Consolidtaed Data'!$K3747</f>
        <v>580</v>
      </c>
      <c r="N5001" s="9" t="str">
        <f>VLOOKUP('Consolidtaed Data'!$C3747,[1]Locations!$A:$O,2,0)</f>
        <v>Riverside</v>
      </c>
      <c r="O5001" s="9" t="str">
        <f>VLOOKUP('Consolidtaed Data'!$D3747,'[1]Sales People'!$A:$B,2,0)</f>
        <v>Scott Clark</v>
      </c>
      <c r="P5001" s="9" t="str">
        <f>VLOOKUP('Consolidtaed Data'!$E3747,[1]Customers!$A:$B,2,0)</f>
        <v>Joshua Romero</v>
      </c>
      <c r="Q5001" s="11">
        <f>WEEKDAY('Consolidtaed Data'!$F3747)</f>
        <v>5</v>
      </c>
      <c r="R5001" s="9">
        <f>MONTH('Consolidtaed Data'!$F3747)</f>
        <v>10</v>
      </c>
      <c r="S5001" s="9" t="str">
        <f>TEXT(Table3[[#This Row],[Purchase Date]],"MMMM")</f>
        <v>January</v>
      </c>
      <c r="T5001" s="9">
        <f>YEAR('Consolidtaed Data'!$F3747)</f>
        <v>2020</v>
      </c>
    </row>
    <row r="5002" spans="1:20" x14ac:dyDescent="0.3">
      <c r="A5002" s="9" t="s">
        <v>6026</v>
      </c>
      <c r="B5002" s="9" t="s">
        <v>112</v>
      </c>
      <c r="C5002" s="9" t="s">
        <v>253</v>
      </c>
      <c r="D5002" s="9" t="s">
        <v>73</v>
      </c>
      <c r="E5002" s="9" t="s">
        <v>1769</v>
      </c>
      <c r="F5002" s="10">
        <v>44199</v>
      </c>
      <c r="G5002" s="10" t="str">
        <f>VLOOKUP(Table3[[#This Row],[Product ID]],[1]Products!$A:$G,2,0)</f>
        <v>Product 7</v>
      </c>
      <c r="H5002" s="22">
        <v>1</v>
      </c>
      <c r="I5002" s="9">
        <f>VLOOKUP('Consolidtaed Data'!$B3817,[1]Products!$A:$G,4,0)</f>
        <v>561</v>
      </c>
      <c r="J5002" s="9">
        <f>VLOOKUP('Consolidtaed Data'!$B3817,[1]Products!$A:$G,3,0)</f>
        <v>421</v>
      </c>
      <c r="K5002" s="9">
        <f>'Consolidtaed Data'!$J3817*'Consolidtaed Data'!$H3817</f>
        <v>130</v>
      </c>
      <c r="L5002" s="9">
        <f>'Consolidtaed Data'!$I3817*'Consolidtaed Data'!$H3817</f>
        <v>181</v>
      </c>
      <c r="M5002" s="9">
        <f>'Consolidtaed Data'!$L3817-'Consolidtaed Data'!$K3817</f>
        <v>87</v>
      </c>
      <c r="N5002" s="9" t="str">
        <f>VLOOKUP('Consolidtaed Data'!$C3817,[1]Locations!$A:$O,2,0)</f>
        <v>Santa Ana</v>
      </c>
      <c r="O5002" s="9" t="str">
        <f>VLOOKUP('Consolidtaed Data'!$D3817,'[1]Sales People'!$A:$B,2,0)</f>
        <v>Henry Nelson</v>
      </c>
      <c r="P5002" s="9" t="str">
        <f>VLOOKUP('Consolidtaed Data'!$E3817,[1]Customers!$A:$B,2,0)</f>
        <v>Justin Rodriguez</v>
      </c>
      <c r="Q5002" s="11">
        <f>WEEKDAY('Consolidtaed Data'!$F3817)</f>
        <v>2</v>
      </c>
      <c r="R5002" s="9">
        <f>MONTH('Consolidtaed Data'!$F3817)</f>
        <v>10</v>
      </c>
      <c r="S5002" s="9" t="str">
        <f>TEXT(Table3[[#This Row],[Purchase Date]],"MMMM")</f>
        <v>January</v>
      </c>
      <c r="T5002" s="9">
        <f>YEAR('Consolidtaed Data'!$F3817)</f>
        <v>2020</v>
      </c>
    </row>
    <row r="5003" spans="1:20" x14ac:dyDescent="0.3">
      <c r="A5003" s="9" t="s">
        <v>6027</v>
      </c>
      <c r="B5003" s="9" t="s">
        <v>148</v>
      </c>
      <c r="C5003" s="9" t="s">
        <v>564</v>
      </c>
      <c r="D5003" s="9" t="s">
        <v>68</v>
      </c>
      <c r="E5003" s="9" t="s">
        <v>1844</v>
      </c>
      <c r="F5003" s="10">
        <v>44199</v>
      </c>
      <c r="G5003" s="10" t="str">
        <f>VLOOKUP(Table3[[#This Row],[Product ID]],[1]Products!$A:$G,2,0)</f>
        <v>Product 16</v>
      </c>
      <c r="H5003" s="22">
        <v>1</v>
      </c>
      <c r="I5003" s="9">
        <f>VLOOKUP('Consolidtaed Data'!$B3865,[1]Products!$A:$G,4,0)</f>
        <v>886</v>
      </c>
      <c r="J5003" s="9">
        <f>VLOOKUP('Consolidtaed Data'!$B3865,[1]Products!$A:$G,3,0)</f>
        <v>478</v>
      </c>
      <c r="K5003" s="9">
        <f>'Consolidtaed Data'!$J3865*'Consolidtaed Data'!$H3865</f>
        <v>1251</v>
      </c>
      <c r="L5003" s="9">
        <f>'Consolidtaed Data'!$I3865*'Consolidtaed Data'!$H3865</f>
        <v>1526</v>
      </c>
      <c r="M5003" s="9">
        <f>'Consolidtaed Data'!$L3865-'Consolidtaed Data'!$K3865</f>
        <v>117</v>
      </c>
      <c r="N5003" s="9" t="str">
        <f>VLOOKUP('Consolidtaed Data'!$C3865,[1]Locations!$A:$O,2,0)</f>
        <v>Oakland</v>
      </c>
      <c r="O5003" s="9" t="str">
        <f>VLOOKUP('Consolidtaed Data'!$D3865,'[1]Sales People'!$A:$B,2,0)</f>
        <v>John Reyes</v>
      </c>
      <c r="P5003" s="9" t="str">
        <f>VLOOKUP('Consolidtaed Data'!$E3865,[1]Customers!$A:$B,2,0)</f>
        <v>Jesse Hernandez</v>
      </c>
      <c r="Q5003" s="11">
        <f>WEEKDAY('Consolidtaed Data'!$F3865)</f>
        <v>6</v>
      </c>
      <c r="R5003" s="9">
        <f>MONTH('Consolidtaed Data'!$F3865)</f>
        <v>10</v>
      </c>
      <c r="S5003" s="9" t="str">
        <f>TEXT(Table3[[#This Row],[Purchase Date]],"MMMM")</f>
        <v>January</v>
      </c>
      <c r="T5003" s="9">
        <f>YEAR('Consolidtaed Data'!$F3865)</f>
        <v>2020</v>
      </c>
    </row>
    <row r="5004" spans="1:20" x14ac:dyDescent="0.3">
      <c r="A5004" s="9" t="s">
        <v>6028</v>
      </c>
      <c r="B5004" s="9" t="s">
        <v>139</v>
      </c>
      <c r="C5004" s="9" t="s">
        <v>169</v>
      </c>
      <c r="D5004" s="9" t="s">
        <v>326</v>
      </c>
      <c r="E5004" s="9" t="s">
        <v>378</v>
      </c>
      <c r="F5004" s="10">
        <v>44199</v>
      </c>
      <c r="G5004" s="10" t="str">
        <f>VLOOKUP(Table3[[#This Row],[Product ID]],[1]Products!$A:$G,2,0)</f>
        <v>Product 13</v>
      </c>
      <c r="H5004" s="22">
        <v>1</v>
      </c>
      <c r="I5004" s="9">
        <f>VLOOKUP('Consolidtaed Data'!$B3932,[1]Products!$A:$G,4,0)</f>
        <v>458</v>
      </c>
      <c r="J5004" s="9">
        <f>VLOOKUP('Consolidtaed Data'!$B3932,[1]Products!$A:$G,3,0)</f>
        <v>376</v>
      </c>
      <c r="K5004" s="9">
        <f>'Consolidtaed Data'!$J3932*'Consolidtaed Data'!$H3932</f>
        <v>1301</v>
      </c>
      <c r="L5004" s="9">
        <f>'Consolidtaed Data'!$I3932*'Consolidtaed Data'!$H3932</f>
        <v>1587</v>
      </c>
      <c r="M5004" s="9">
        <f>'Consolidtaed Data'!$L3932-'Consolidtaed Data'!$K3932</f>
        <v>1964</v>
      </c>
      <c r="N5004" s="9" t="str">
        <f>VLOOKUP('Consolidtaed Data'!$C3932,[1]Locations!$A:$O,2,0)</f>
        <v>Murrieta</v>
      </c>
      <c r="O5004" s="9" t="str">
        <f>VLOOKUP('Consolidtaed Data'!$D3932,'[1]Sales People'!$A:$B,2,0)</f>
        <v>Brian Hansen</v>
      </c>
      <c r="P5004" s="9" t="str">
        <f>VLOOKUP('Consolidtaed Data'!$E3932,[1]Customers!$A:$B,2,0)</f>
        <v>Andrew Graham</v>
      </c>
      <c r="Q5004" s="11">
        <f>WEEKDAY('Consolidtaed Data'!$F3932)</f>
        <v>5</v>
      </c>
      <c r="R5004" s="9">
        <f>MONTH('Consolidtaed Data'!$F3932)</f>
        <v>10</v>
      </c>
      <c r="S5004" s="9" t="str">
        <f>TEXT(Table3[[#This Row],[Purchase Date]],"MMMM")</f>
        <v>January</v>
      </c>
      <c r="T5004" s="9">
        <f>YEAR('Consolidtaed Data'!$F3932)</f>
        <v>2020</v>
      </c>
    </row>
    <row r="5005" spans="1:20" x14ac:dyDescent="0.3">
      <c r="A5005" s="9" t="s">
        <v>6029</v>
      </c>
      <c r="B5005" s="9" t="s">
        <v>580</v>
      </c>
      <c r="C5005" s="9" t="s">
        <v>157</v>
      </c>
      <c r="D5005" s="9" t="s">
        <v>64</v>
      </c>
      <c r="E5005" s="9" t="s">
        <v>96</v>
      </c>
      <c r="F5005" s="10">
        <v>44199</v>
      </c>
      <c r="G5005" s="10" t="str">
        <f>VLOOKUP(Table3[[#This Row],[Product ID]],[1]Products!$A:$G,2,0)</f>
        <v>Product 1</v>
      </c>
      <c r="H5005" s="22">
        <v>1</v>
      </c>
      <c r="I5005" s="9">
        <f>VLOOKUP('Consolidtaed Data'!$B4084,[1]Products!$A:$G,4,0)</f>
        <v>818</v>
      </c>
      <c r="J5005" s="9">
        <f>VLOOKUP('Consolidtaed Data'!$B4084,[1]Products!$A:$G,3,0)</f>
        <v>450</v>
      </c>
      <c r="K5005" s="9">
        <f>'Consolidtaed Data'!$J4084*'Consolidtaed Data'!$H4084</f>
        <v>589</v>
      </c>
      <c r="L5005" s="9">
        <f>'Consolidtaed Data'!$I4084*'Consolidtaed Data'!$H4084</f>
        <v>1052</v>
      </c>
      <c r="M5005" s="9">
        <f>'Consolidtaed Data'!$L4084-'Consolidtaed Data'!$K4084</f>
        <v>2067</v>
      </c>
      <c r="N5005" s="9" t="str">
        <f>VLOOKUP('Consolidtaed Data'!$C4084,[1]Locations!$A:$O,2,0)</f>
        <v>Long Beach</v>
      </c>
      <c r="O5005" s="9" t="str">
        <f>VLOOKUP('Consolidtaed Data'!$D4084,'[1]Sales People'!$A:$B,2,0)</f>
        <v>Fred Robertson</v>
      </c>
      <c r="P5005" s="9" t="str">
        <f>VLOOKUP('Consolidtaed Data'!$E4084,[1]Customers!$A:$B,2,0)</f>
        <v>Alan Parker</v>
      </c>
      <c r="Q5005" s="11">
        <f>WEEKDAY('Consolidtaed Data'!$F4084)</f>
        <v>2</v>
      </c>
      <c r="R5005" s="9">
        <f>MONTH('Consolidtaed Data'!$F4084)</f>
        <v>10</v>
      </c>
      <c r="S5005" s="9" t="str">
        <f>TEXT(Table3[[#This Row],[Purchase Date]],"MMMM")</f>
        <v>January</v>
      </c>
      <c r="T5005" s="9">
        <f>YEAR('Consolidtaed Data'!$F4084)</f>
        <v>2020</v>
      </c>
    </row>
    <row r="5006" spans="1:20" x14ac:dyDescent="0.3">
      <c r="A5006" s="9" t="s">
        <v>6030</v>
      </c>
      <c r="B5006" s="9" t="s">
        <v>230</v>
      </c>
      <c r="C5006" s="9" t="s">
        <v>30</v>
      </c>
      <c r="D5006" s="9" t="s">
        <v>46</v>
      </c>
      <c r="E5006" s="9" t="s">
        <v>189</v>
      </c>
      <c r="F5006" s="10">
        <v>44199</v>
      </c>
      <c r="G5006" s="10" t="str">
        <f>VLOOKUP(Table3[[#This Row],[Product ID]],[1]Products!$A:$G,2,0)</f>
        <v>Product 31</v>
      </c>
      <c r="H5006" s="22">
        <v>3</v>
      </c>
      <c r="I5006" s="9">
        <f>VLOOKUP('Consolidtaed Data'!$B4160,[1]Products!$A:$G,4,0)</f>
        <v>2495</v>
      </c>
      <c r="J5006" s="9">
        <f>VLOOKUP('Consolidtaed Data'!$B4160,[1]Products!$A:$G,3,0)</f>
        <v>1896</v>
      </c>
      <c r="K5006" s="9">
        <f>'Consolidtaed Data'!$J4160*'Consolidtaed Data'!$H4160</f>
        <v>2136</v>
      </c>
      <c r="L5006" s="9">
        <f>'Consolidtaed Data'!$I4160*'Consolidtaed Data'!$H4160</f>
        <v>3388</v>
      </c>
      <c r="M5006" s="9">
        <f>'Consolidtaed Data'!$L4160-'Consolidtaed Data'!$K4160</f>
        <v>1748</v>
      </c>
      <c r="N5006" s="9" t="str">
        <f>VLOOKUP('Consolidtaed Data'!$C4160,[1]Locations!$A:$O,2,0)</f>
        <v>Sacramento</v>
      </c>
      <c r="O5006" s="9" t="str">
        <f>VLOOKUP('Consolidtaed Data'!$D4160,'[1]Sales People'!$A:$B,2,0)</f>
        <v>Ernest Wagner</v>
      </c>
      <c r="P5006" s="9" t="str">
        <f>VLOOKUP('Consolidtaed Data'!$E4160,[1]Customers!$A:$B,2,0)</f>
        <v>Nicholas Hernandez</v>
      </c>
      <c r="Q5006" s="11">
        <f>WEEKDAY('Consolidtaed Data'!$F4160)</f>
        <v>1</v>
      </c>
      <c r="R5006" s="9">
        <f>MONTH('Consolidtaed Data'!$F4160)</f>
        <v>11</v>
      </c>
      <c r="S5006" s="9" t="str">
        <f>TEXT(Table3[[#This Row],[Purchase Date]],"MMMM")</f>
        <v>January</v>
      </c>
      <c r="T5006" s="9">
        <f>YEAR('Consolidtaed Data'!$F4160)</f>
        <v>2020</v>
      </c>
    </row>
    <row r="5007" spans="1:20" x14ac:dyDescent="0.3">
      <c r="A5007" s="9" t="s">
        <v>6031</v>
      </c>
      <c r="B5007" s="9" t="s">
        <v>248</v>
      </c>
      <c r="C5007" s="9" t="s">
        <v>134</v>
      </c>
      <c r="D5007" s="9" t="s">
        <v>83</v>
      </c>
      <c r="E5007" s="9" t="s">
        <v>1502</v>
      </c>
      <c r="F5007" s="10">
        <v>44199</v>
      </c>
      <c r="G5007" s="10" t="str">
        <f>VLOOKUP(Table3[[#This Row],[Product ID]],[1]Products!$A:$G,2,0)</f>
        <v>Product 97</v>
      </c>
      <c r="H5007" s="22">
        <v>1</v>
      </c>
      <c r="I5007" s="9">
        <f>VLOOKUP('Consolidtaed Data'!$B4280,[1]Products!$A:$G,4,0)</f>
        <v>530</v>
      </c>
      <c r="J5007" s="9">
        <f>VLOOKUP('Consolidtaed Data'!$B4280,[1]Products!$A:$G,3,0)</f>
        <v>435</v>
      </c>
      <c r="K5007" s="9">
        <f>'Consolidtaed Data'!$J4280*'Consolidtaed Data'!$H4280</f>
        <v>255</v>
      </c>
      <c r="L5007" s="9">
        <f>'Consolidtaed Data'!$I4280*'Consolidtaed Data'!$H4280</f>
        <v>392</v>
      </c>
      <c r="M5007" s="9">
        <f>'Consolidtaed Data'!$L4280-'Consolidtaed Data'!$K4280</f>
        <v>1569</v>
      </c>
      <c r="N5007" s="9" t="str">
        <f>VLOOKUP('Consolidtaed Data'!$C4280,[1]Locations!$A:$O,2,0)</f>
        <v>Santa Ana</v>
      </c>
      <c r="O5007" s="9" t="str">
        <f>VLOOKUP('Consolidtaed Data'!$D4280,'[1]Sales People'!$A:$B,2,0)</f>
        <v>Roger Ramos</v>
      </c>
      <c r="P5007" s="9" t="str">
        <f>VLOOKUP('Consolidtaed Data'!$E4280,[1]Customers!$A:$B,2,0)</f>
        <v>Patrick Hall</v>
      </c>
      <c r="Q5007" s="11">
        <f>WEEKDAY('Consolidtaed Data'!$F4280)</f>
        <v>4</v>
      </c>
      <c r="R5007" s="9">
        <f>MONTH('Consolidtaed Data'!$F4280)</f>
        <v>11</v>
      </c>
      <c r="S5007" s="9" t="str">
        <f>TEXT(Table3[[#This Row],[Purchase Date]],"MMMM")</f>
        <v>January</v>
      </c>
      <c r="T5007" s="9">
        <f>YEAR('Consolidtaed Data'!$F4280)</f>
        <v>2020</v>
      </c>
    </row>
    <row r="5008" spans="1:20" x14ac:dyDescent="0.3">
      <c r="A5008" s="9" t="s">
        <v>6032</v>
      </c>
      <c r="B5008" s="9" t="s">
        <v>397</v>
      </c>
      <c r="C5008" s="9" t="s">
        <v>223</v>
      </c>
      <c r="D5008" s="9" t="s">
        <v>220</v>
      </c>
      <c r="E5008" s="9" t="s">
        <v>454</v>
      </c>
      <c r="F5008" s="10">
        <v>44199</v>
      </c>
      <c r="G5008" s="10" t="str">
        <f>VLOOKUP(Table3[[#This Row],[Product ID]],[1]Products!$A:$G,2,0)</f>
        <v>Product 20</v>
      </c>
      <c r="H5008" s="22">
        <v>1</v>
      </c>
      <c r="I5008" s="9">
        <f>VLOOKUP('Consolidtaed Data'!$B4403,[1]Products!$A:$G,4,0)</f>
        <v>95</v>
      </c>
      <c r="J5008" s="9">
        <f>VLOOKUP('Consolidtaed Data'!$B4403,[1]Products!$A:$G,3,0)</f>
        <v>61</v>
      </c>
      <c r="K5008" s="9">
        <f>'Consolidtaed Data'!$J4403*'Consolidtaed Data'!$H4403</f>
        <v>589</v>
      </c>
      <c r="L5008" s="9">
        <f>'Consolidtaed Data'!$I4403*'Consolidtaed Data'!$H4403</f>
        <v>1052</v>
      </c>
      <c r="M5008" s="9">
        <f>'Consolidtaed Data'!$L4403-'Consolidtaed Data'!$K4403</f>
        <v>243</v>
      </c>
      <c r="N5008" s="9" t="str">
        <f>VLOOKUP('Consolidtaed Data'!$C4403,[1]Locations!$A:$O,2,0)</f>
        <v>El Monte</v>
      </c>
      <c r="O5008" s="9" t="str">
        <f>VLOOKUP('Consolidtaed Data'!$D4403,'[1]Sales People'!$A:$B,2,0)</f>
        <v>Roger Ramos</v>
      </c>
      <c r="P5008" s="9" t="str">
        <f>VLOOKUP('Consolidtaed Data'!$E4403,[1]Customers!$A:$B,2,0)</f>
        <v>Christopher Nguyen</v>
      </c>
      <c r="Q5008" s="11">
        <f>WEEKDAY('Consolidtaed Data'!$F4403)</f>
        <v>5</v>
      </c>
      <c r="R5008" s="9">
        <f>MONTH('Consolidtaed Data'!$F4403)</f>
        <v>11</v>
      </c>
      <c r="S5008" s="9" t="str">
        <f>TEXT(Table3[[#This Row],[Purchase Date]],"MMMM")</f>
        <v>January</v>
      </c>
      <c r="T5008" s="9">
        <f>YEAR('Consolidtaed Data'!$F4403)</f>
        <v>2020</v>
      </c>
    </row>
    <row r="5009" spans="1:20" x14ac:dyDescent="0.3">
      <c r="A5009" s="9" t="s">
        <v>6033</v>
      </c>
      <c r="B5009" s="9" t="s">
        <v>29</v>
      </c>
      <c r="C5009" s="9" t="s">
        <v>522</v>
      </c>
      <c r="D5009" s="9" t="s">
        <v>329</v>
      </c>
      <c r="E5009" s="9" t="s">
        <v>57</v>
      </c>
      <c r="F5009" s="10">
        <v>44199</v>
      </c>
      <c r="G5009" s="10" t="str">
        <f>VLOOKUP(Table3[[#This Row],[Product ID]],[1]Products!$A:$G,2,0)</f>
        <v>Product 37</v>
      </c>
      <c r="H5009" s="22">
        <v>1</v>
      </c>
      <c r="I5009" s="9">
        <f>VLOOKUP('Consolidtaed Data'!$B4455,[1]Products!$A:$G,4,0)</f>
        <v>1467</v>
      </c>
      <c r="J5009" s="9">
        <f>VLOOKUP('Consolidtaed Data'!$B4455,[1]Products!$A:$G,3,0)</f>
        <v>807</v>
      </c>
      <c r="K5009" s="9">
        <f>'Consolidtaed Data'!$J4455*'Consolidtaed Data'!$H4455</f>
        <v>1896</v>
      </c>
      <c r="L5009" s="9">
        <f>'Consolidtaed Data'!$I4455*'Consolidtaed Data'!$H4455</f>
        <v>2495</v>
      </c>
      <c r="M5009" s="9">
        <f>'Consolidtaed Data'!$L4455-'Consolidtaed Data'!$K4455</f>
        <v>702</v>
      </c>
      <c r="N5009" s="9" t="str">
        <f>VLOOKUP('Consolidtaed Data'!$C4455,[1]Locations!$A:$O,2,0)</f>
        <v>Visalia</v>
      </c>
      <c r="O5009" s="9" t="str">
        <f>VLOOKUP('Consolidtaed Data'!$D4455,'[1]Sales People'!$A:$B,2,0)</f>
        <v>Larry Castillo</v>
      </c>
      <c r="P5009" s="9" t="str">
        <f>VLOOKUP('Consolidtaed Data'!$E4455,[1]Customers!$A:$B,2,0)</f>
        <v>Frank Brown</v>
      </c>
      <c r="Q5009" s="11">
        <f>WEEKDAY('Consolidtaed Data'!$F4455)</f>
        <v>1</v>
      </c>
      <c r="R5009" s="9">
        <f>MONTH('Consolidtaed Data'!$F4455)</f>
        <v>11</v>
      </c>
      <c r="S5009" s="9" t="str">
        <f>TEXT(Table3[[#This Row],[Purchase Date]],"MMMM")</f>
        <v>January</v>
      </c>
      <c r="T5009" s="9">
        <f>YEAR('Consolidtaed Data'!$F4455)</f>
        <v>2020</v>
      </c>
    </row>
    <row r="5010" spans="1:20" x14ac:dyDescent="0.3">
      <c r="A5010" s="9" t="s">
        <v>6034</v>
      </c>
      <c r="B5010" s="9" t="s">
        <v>311</v>
      </c>
      <c r="C5010" s="9" t="s">
        <v>104</v>
      </c>
      <c r="D5010" s="9" t="s">
        <v>197</v>
      </c>
      <c r="E5010" s="9" t="s">
        <v>919</v>
      </c>
      <c r="F5010" s="10">
        <v>44199</v>
      </c>
      <c r="G5010" s="10" t="str">
        <f>VLOOKUP(Table3[[#This Row],[Product ID]],[1]Products!$A:$G,2,0)</f>
        <v>Product 33</v>
      </c>
      <c r="H5010" s="22">
        <v>1</v>
      </c>
      <c r="I5010" s="9">
        <f>VLOOKUP('Consolidtaed Data'!$B4480,[1]Products!$A:$G,4,0)</f>
        <v>1077</v>
      </c>
      <c r="J5010" s="9">
        <f>VLOOKUP('Consolidtaed Data'!$B4480,[1]Products!$A:$G,3,0)</f>
        <v>732</v>
      </c>
      <c r="K5010" s="9">
        <f>'Consolidtaed Data'!$J4480*'Consolidtaed Data'!$H4480</f>
        <v>79</v>
      </c>
      <c r="L5010" s="9">
        <f>'Consolidtaed Data'!$I4480*'Consolidtaed Data'!$H4480</f>
        <v>127</v>
      </c>
      <c r="M5010" s="9">
        <f>'Consolidtaed Data'!$L4480-'Consolidtaed Data'!$K4480</f>
        <v>198</v>
      </c>
      <c r="N5010" s="9" t="str">
        <f>VLOOKUP('Consolidtaed Data'!$C4480,[1]Locations!$A:$O,2,0)</f>
        <v>Oxnard</v>
      </c>
      <c r="O5010" s="9" t="str">
        <f>VLOOKUP('Consolidtaed Data'!$D4480,'[1]Sales People'!$A:$B,2,0)</f>
        <v>Kevin Butler</v>
      </c>
      <c r="P5010" s="9" t="str">
        <f>VLOOKUP('Consolidtaed Data'!$E4480,[1]Customers!$A:$B,2,0)</f>
        <v>Harold Adams</v>
      </c>
      <c r="Q5010" s="11">
        <f>WEEKDAY('Consolidtaed Data'!$F4480)</f>
        <v>3</v>
      </c>
      <c r="R5010" s="9">
        <f>MONTH('Consolidtaed Data'!$F4480)</f>
        <v>11</v>
      </c>
      <c r="S5010" s="9" t="str">
        <f>TEXT(Table3[[#This Row],[Purchase Date]],"MMMM")</f>
        <v>January</v>
      </c>
      <c r="T5010" s="9">
        <f>YEAR('Consolidtaed Data'!$F4480)</f>
        <v>2020</v>
      </c>
    </row>
    <row r="5011" spans="1:20" x14ac:dyDescent="0.3">
      <c r="A5011" s="9" t="s">
        <v>6035</v>
      </c>
      <c r="B5011" s="9" t="s">
        <v>360</v>
      </c>
      <c r="C5011" s="9" t="s">
        <v>439</v>
      </c>
      <c r="D5011" s="9" t="s">
        <v>206</v>
      </c>
      <c r="E5011" s="9" t="s">
        <v>895</v>
      </c>
      <c r="F5011" s="10">
        <v>44199</v>
      </c>
      <c r="G5011" s="10" t="str">
        <f>VLOOKUP(Table3[[#This Row],[Product ID]],[1]Products!$A:$G,2,0)</f>
        <v>Product 59</v>
      </c>
      <c r="H5011" s="22">
        <v>1</v>
      </c>
      <c r="I5011" s="9">
        <f>VLOOKUP('Consolidtaed Data'!$B4504,[1]Products!$A:$G,4,0)</f>
        <v>181</v>
      </c>
      <c r="J5011" s="9">
        <f>VLOOKUP('Consolidtaed Data'!$B4504,[1]Products!$A:$G,3,0)</f>
        <v>130</v>
      </c>
      <c r="K5011" s="9">
        <f>'Consolidtaed Data'!$J4504*'Consolidtaed Data'!$H4504</f>
        <v>945</v>
      </c>
      <c r="L5011" s="9">
        <f>'Consolidtaed Data'!$I4504*'Consolidtaed Data'!$H4504</f>
        <v>1889</v>
      </c>
      <c r="M5011" s="9">
        <f>'Consolidtaed Data'!$L4504-'Consolidtaed Data'!$K4504</f>
        <v>267</v>
      </c>
      <c r="N5011" s="9" t="str">
        <f>VLOOKUP('Consolidtaed Data'!$C4504,[1]Locations!$A:$O,2,0)</f>
        <v>Oxnard</v>
      </c>
      <c r="O5011" s="9" t="str">
        <f>VLOOKUP('Consolidtaed Data'!$D4504,'[1]Sales People'!$A:$B,2,0)</f>
        <v>Patrick Ruiz</v>
      </c>
      <c r="P5011" s="9" t="str">
        <f>VLOOKUP('Consolidtaed Data'!$E4504,[1]Customers!$A:$B,2,0)</f>
        <v>Craig Rodriguez</v>
      </c>
      <c r="Q5011" s="11">
        <f>WEEKDAY('Consolidtaed Data'!$F4504)</f>
        <v>5</v>
      </c>
      <c r="R5011" s="9">
        <f>MONTH('Consolidtaed Data'!$F4504)</f>
        <v>11</v>
      </c>
      <c r="S5011" s="9" t="str">
        <f>TEXT(Table3[[#This Row],[Purchase Date]],"MMMM")</f>
        <v>January</v>
      </c>
      <c r="T5011" s="9">
        <f>YEAR('Consolidtaed Data'!$F4504)</f>
        <v>2020</v>
      </c>
    </row>
    <row r="5012" spans="1:20" x14ac:dyDescent="0.3">
      <c r="A5012" s="9" t="s">
        <v>6036</v>
      </c>
      <c r="B5012" s="9" t="s">
        <v>216</v>
      </c>
      <c r="C5012" s="9" t="s">
        <v>394</v>
      </c>
      <c r="D5012" s="9" t="s">
        <v>143</v>
      </c>
      <c r="E5012" s="9" t="s">
        <v>958</v>
      </c>
      <c r="F5012" s="10">
        <v>44199</v>
      </c>
      <c r="G5012" s="10" t="str">
        <f>VLOOKUP(Table3[[#This Row],[Product ID]],[1]Products!$A:$G,2,0)</f>
        <v>Product 73</v>
      </c>
      <c r="H5012" s="22">
        <v>4</v>
      </c>
      <c r="I5012" s="9">
        <f>VLOOKUP('Consolidtaed Data'!$B4606,[1]Products!$A:$G,4,0)</f>
        <v>2464</v>
      </c>
      <c r="J5012" s="9">
        <f>VLOOKUP('Consolidtaed Data'!$B4606,[1]Products!$A:$G,3,0)</f>
        <v>1774</v>
      </c>
      <c r="K5012" s="9">
        <f>'Consolidtaed Data'!$J4606*'Consolidtaed Data'!$H4606</f>
        <v>2610</v>
      </c>
      <c r="L5012" s="9">
        <f>'Consolidtaed Data'!$I4606*'Consolidtaed Data'!$H4606</f>
        <v>3624</v>
      </c>
      <c r="M5012" s="9">
        <f>'Consolidtaed Data'!$L4606-'Consolidtaed Data'!$K4606</f>
        <v>286</v>
      </c>
      <c r="N5012" s="9" t="str">
        <f>VLOOKUP('Consolidtaed Data'!$C4606,[1]Locations!$A:$O,2,0)</f>
        <v>Berkeley</v>
      </c>
      <c r="O5012" s="9" t="str">
        <f>VLOOKUP('Consolidtaed Data'!$D4606,'[1]Sales People'!$A:$B,2,0)</f>
        <v>Kenneth Fields</v>
      </c>
      <c r="P5012" s="9" t="str">
        <f>VLOOKUP('Consolidtaed Data'!$E4606,[1]Customers!$A:$B,2,0)</f>
        <v>Bruce Porter</v>
      </c>
      <c r="Q5012" s="11">
        <f>WEEKDAY('Consolidtaed Data'!$F4606)</f>
        <v>5</v>
      </c>
      <c r="R5012" s="9">
        <f>MONTH('Consolidtaed Data'!$F4606)</f>
        <v>12</v>
      </c>
      <c r="S5012" s="9" t="str">
        <f>TEXT(Table3[[#This Row],[Purchase Date]],"MMMM")</f>
        <v>January</v>
      </c>
      <c r="T5012" s="9">
        <f>YEAR('Consolidtaed Data'!$F4606)</f>
        <v>2020</v>
      </c>
    </row>
    <row r="5013" spans="1:20" x14ac:dyDescent="0.3">
      <c r="A5013" s="9" t="s">
        <v>6037</v>
      </c>
      <c r="B5013" s="9" t="s">
        <v>284</v>
      </c>
      <c r="C5013" s="9" t="s">
        <v>130</v>
      </c>
      <c r="D5013" s="9" t="s">
        <v>91</v>
      </c>
      <c r="E5013" s="9" t="s">
        <v>1634</v>
      </c>
      <c r="F5013" s="10">
        <v>44199</v>
      </c>
      <c r="G5013" s="10" t="str">
        <f>VLOOKUP(Table3[[#This Row],[Product ID]],[1]Products!$A:$G,2,0)</f>
        <v>Product 96</v>
      </c>
      <c r="H5013" s="22">
        <v>1</v>
      </c>
      <c r="I5013" s="9">
        <f>VLOOKUP('Consolidtaed Data'!$B4630,[1]Products!$A:$G,4,0)</f>
        <v>368</v>
      </c>
      <c r="J5013" s="9">
        <f>VLOOKUP('Consolidtaed Data'!$B4630,[1]Products!$A:$G,3,0)</f>
        <v>294</v>
      </c>
      <c r="K5013" s="9">
        <f>'Consolidtaed Data'!$J4630*'Consolidtaed Data'!$H4630</f>
        <v>387</v>
      </c>
      <c r="L5013" s="9">
        <f>'Consolidtaed Data'!$I4630*'Consolidtaed Data'!$H4630</f>
        <v>667</v>
      </c>
      <c r="M5013" s="9">
        <f>'Consolidtaed Data'!$L4630-'Consolidtaed Data'!$K4630</f>
        <v>486</v>
      </c>
      <c r="N5013" s="9" t="str">
        <f>VLOOKUP('Consolidtaed Data'!$C4630,[1]Locations!$A:$O,2,0)</f>
        <v>El Cajon</v>
      </c>
      <c r="O5013" s="9" t="str">
        <f>VLOOKUP('Consolidtaed Data'!$D4630,'[1]Sales People'!$A:$B,2,0)</f>
        <v>Roger Robertson</v>
      </c>
      <c r="P5013" s="9" t="str">
        <f>VLOOKUP('Consolidtaed Data'!$E4630,[1]Customers!$A:$B,2,0)</f>
        <v>Jesse Bishop</v>
      </c>
      <c r="Q5013" s="11">
        <f>WEEKDAY('Consolidtaed Data'!$F4630)</f>
        <v>7</v>
      </c>
      <c r="R5013" s="9">
        <f>MONTH('Consolidtaed Data'!$F4630)</f>
        <v>12</v>
      </c>
      <c r="S5013" s="9" t="str">
        <f>TEXT(Table3[[#This Row],[Purchase Date]],"MMMM")</f>
        <v>January</v>
      </c>
      <c r="T5013" s="9">
        <f>YEAR('Consolidtaed Data'!$F4630)</f>
        <v>2020</v>
      </c>
    </row>
    <row r="5014" spans="1:20" x14ac:dyDescent="0.3">
      <c r="A5014" s="9" t="s">
        <v>6038</v>
      </c>
      <c r="B5014" s="9" t="s">
        <v>390</v>
      </c>
      <c r="C5014" s="9" t="s">
        <v>108</v>
      </c>
      <c r="D5014" s="9" t="s">
        <v>100</v>
      </c>
      <c r="E5014" s="9" t="s">
        <v>434</v>
      </c>
      <c r="F5014" s="10">
        <v>44200</v>
      </c>
      <c r="G5014" s="10" t="str">
        <f>VLOOKUP(Table3[[#This Row],[Product ID]],[1]Products!$A:$G,2,0)</f>
        <v>Product 48</v>
      </c>
      <c r="H5014" s="22">
        <v>1</v>
      </c>
      <c r="I5014" s="9">
        <f>VLOOKUP('Consolidtaed Data'!$B3714,[1]Products!$A:$G,4,0)</f>
        <v>1798</v>
      </c>
      <c r="J5014" s="9">
        <f>VLOOKUP('Consolidtaed Data'!$B3714,[1]Products!$A:$G,3,0)</f>
        <v>971</v>
      </c>
      <c r="K5014" s="9">
        <f>'Consolidtaed Data'!$J3714*'Consolidtaed Data'!$H3714</f>
        <v>871</v>
      </c>
      <c r="L5014" s="9">
        <f>'Consolidtaed Data'!$I3714*'Consolidtaed Data'!$H3714</f>
        <v>1708</v>
      </c>
      <c r="M5014" s="9">
        <f>'Consolidtaed Data'!$L3714-'Consolidtaed Data'!$K3714</f>
        <v>420</v>
      </c>
      <c r="N5014" s="9" t="str">
        <f>VLOOKUP('Consolidtaed Data'!$C3714,[1]Locations!$A:$O,2,0)</f>
        <v>Orange</v>
      </c>
      <c r="O5014" s="9" t="str">
        <f>VLOOKUP('Consolidtaed Data'!$D3714,'[1]Sales People'!$A:$B,2,0)</f>
        <v>Scott Clark</v>
      </c>
      <c r="P5014" s="9" t="str">
        <f>VLOOKUP('Consolidtaed Data'!$E3714,[1]Customers!$A:$B,2,0)</f>
        <v>Eugene Hunter</v>
      </c>
      <c r="Q5014" s="11">
        <f>WEEKDAY('Consolidtaed Data'!$F3714)</f>
        <v>2</v>
      </c>
      <c r="R5014" s="9">
        <f>MONTH('Consolidtaed Data'!$F3714)</f>
        <v>9</v>
      </c>
      <c r="S5014" s="9" t="str">
        <f>TEXT(Table3[[#This Row],[Purchase Date]],"MMMM")</f>
        <v>January</v>
      </c>
      <c r="T5014" s="9">
        <f>YEAR('Consolidtaed Data'!$F3714)</f>
        <v>2020</v>
      </c>
    </row>
    <row r="5015" spans="1:20" x14ac:dyDescent="0.3">
      <c r="A5015" s="9" t="s">
        <v>6039</v>
      </c>
      <c r="B5015" s="9" t="s">
        <v>54</v>
      </c>
      <c r="C5015" s="9" t="s">
        <v>458</v>
      </c>
      <c r="D5015" s="9" t="s">
        <v>43</v>
      </c>
      <c r="E5015" s="9" t="s">
        <v>1950</v>
      </c>
      <c r="F5015" s="10">
        <v>44200</v>
      </c>
      <c r="G5015" s="10" t="str">
        <f>VLOOKUP(Table3[[#This Row],[Product ID]],[1]Products!$A:$G,2,0)</f>
        <v>Product 41</v>
      </c>
      <c r="H5015" s="22">
        <v>1</v>
      </c>
      <c r="I5015" s="9">
        <f>VLOOKUP('Consolidtaed Data'!$B3809,[1]Products!$A:$G,4,0)</f>
        <v>458</v>
      </c>
      <c r="J5015" s="9">
        <f>VLOOKUP('Consolidtaed Data'!$B3809,[1]Products!$A:$G,3,0)</f>
        <v>376</v>
      </c>
      <c r="K5015" s="9">
        <f>'Consolidtaed Data'!$J3809*'Consolidtaed Data'!$H3809</f>
        <v>2380</v>
      </c>
      <c r="L5015" s="9">
        <f>'Consolidtaed Data'!$I3809*'Consolidtaed Data'!$H3809</f>
        <v>3132</v>
      </c>
      <c r="M5015" s="9">
        <f>'Consolidtaed Data'!$L3809-'Consolidtaed Data'!$K3809</f>
        <v>1527</v>
      </c>
      <c r="N5015" s="9" t="str">
        <f>VLOOKUP('Consolidtaed Data'!$C3809,[1]Locations!$A:$O,2,0)</f>
        <v>Santa Ana</v>
      </c>
      <c r="O5015" s="9" t="str">
        <f>VLOOKUP('Consolidtaed Data'!$D3809,'[1]Sales People'!$A:$B,2,0)</f>
        <v>Brian Hansen</v>
      </c>
      <c r="P5015" s="9" t="str">
        <f>VLOOKUP('Consolidtaed Data'!$E3809,[1]Customers!$A:$B,2,0)</f>
        <v>Phillip Carpenter</v>
      </c>
      <c r="Q5015" s="11">
        <f>WEEKDAY('Consolidtaed Data'!$F3809)</f>
        <v>2</v>
      </c>
      <c r="R5015" s="9">
        <f>MONTH('Consolidtaed Data'!$F3809)</f>
        <v>10</v>
      </c>
      <c r="S5015" s="9" t="str">
        <f>TEXT(Table3[[#This Row],[Purchase Date]],"MMMM")</f>
        <v>January</v>
      </c>
      <c r="T5015" s="9">
        <f>YEAR('Consolidtaed Data'!$F3809)</f>
        <v>2020</v>
      </c>
    </row>
    <row r="5016" spans="1:20" x14ac:dyDescent="0.3">
      <c r="A5016" s="9" t="s">
        <v>6040</v>
      </c>
      <c r="B5016" s="9" t="s">
        <v>529</v>
      </c>
      <c r="C5016" s="9" t="s">
        <v>295</v>
      </c>
      <c r="D5016" s="9" t="s">
        <v>51</v>
      </c>
      <c r="E5016" s="9" t="s">
        <v>398</v>
      </c>
      <c r="F5016" s="10">
        <v>44200</v>
      </c>
      <c r="G5016" s="10" t="str">
        <f>VLOOKUP(Table3[[#This Row],[Product ID]],[1]Products!$A:$G,2,0)</f>
        <v>Product 56</v>
      </c>
      <c r="H5016" s="22">
        <v>1</v>
      </c>
      <c r="I5016" s="9">
        <f>VLOOKUP('Consolidtaed Data'!$B3909,[1]Products!$A:$G,4,0)</f>
        <v>1743</v>
      </c>
      <c r="J5016" s="9">
        <f>VLOOKUP('Consolidtaed Data'!$B3909,[1]Products!$A:$G,3,0)</f>
        <v>872</v>
      </c>
      <c r="K5016" s="9">
        <f>'Consolidtaed Data'!$J3909*'Consolidtaed Data'!$H3909</f>
        <v>4455</v>
      </c>
      <c r="L5016" s="9">
        <f>'Consolidtaed Data'!$I3909*'Consolidtaed Data'!$H3909</f>
        <v>6273</v>
      </c>
      <c r="M5016" s="9">
        <f>'Consolidtaed Data'!$L3909-'Consolidtaed Data'!$K3909</f>
        <v>48</v>
      </c>
      <c r="N5016" s="9" t="str">
        <f>VLOOKUP('Consolidtaed Data'!$C3909,[1]Locations!$A:$O,2,0)</f>
        <v>Pomona</v>
      </c>
      <c r="O5016" s="9" t="str">
        <f>VLOOKUP('Consolidtaed Data'!$D3909,'[1]Sales People'!$A:$B,2,0)</f>
        <v>Eugene Holmes</v>
      </c>
      <c r="P5016" s="9" t="str">
        <f>VLOOKUP('Consolidtaed Data'!$E3909,[1]Customers!$A:$B,2,0)</f>
        <v>Juan Lawrence</v>
      </c>
      <c r="Q5016" s="11">
        <f>WEEKDAY('Consolidtaed Data'!$F3909)</f>
        <v>2</v>
      </c>
      <c r="R5016" s="9">
        <f>MONTH('Consolidtaed Data'!$F3909)</f>
        <v>10</v>
      </c>
      <c r="S5016" s="9" t="str">
        <f>TEXT(Table3[[#This Row],[Purchase Date]],"MMMM")</f>
        <v>January</v>
      </c>
      <c r="T5016" s="9">
        <f>YEAR('Consolidtaed Data'!$F3909)</f>
        <v>2020</v>
      </c>
    </row>
    <row r="5017" spans="1:20" x14ac:dyDescent="0.3">
      <c r="A5017" s="9" t="s">
        <v>6041</v>
      </c>
      <c r="B5017" s="9" t="s">
        <v>129</v>
      </c>
      <c r="C5017" s="9" t="s">
        <v>59</v>
      </c>
      <c r="D5017" s="9" t="s">
        <v>91</v>
      </c>
      <c r="E5017" s="9" t="s">
        <v>1134</v>
      </c>
      <c r="F5017" s="10">
        <v>44200</v>
      </c>
      <c r="G5017" s="10" t="str">
        <f>VLOOKUP(Table3[[#This Row],[Product ID]],[1]Products!$A:$G,2,0)</f>
        <v>Product 47</v>
      </c>
      <c r="H5017" s="22">
        <v>4</v>
      </c>
      <c r="I5017" s="9">
        <f>VLOOKUP('Consolidtaed Data'!$B3923,[1]Products!$A:$G,4,0)</f>
        <v>123</v>
      </c>
      <c r="J5017" s="9">
        <f>VLOOKUP('Consolidtaed Data'!$B3923,[1]Products!$A:$G,3,0)</f>
        <v>84</v>
      </c>
      <c r="K5017" s="9">
        <f>'Consolidtaed Data'!$J3923*'Consolidtaed Data'!$H3923</f>
        <v>3070</v>
      </c>
      <c r="L5017" s="9">
        <f>'Consolidtaed Data'!$I3923*'Consolidtaed Data'!$H3923</f>
        <v>4514</v>
      </c>
      <c r="M5017" s="9">
        <f>'Consolidtaed Data'!$L3923-'Consolidtaed Data'!$K3923</f>
        <v>264</v>
      </c>
      <c r="N5017" s="9" t="str">
        <f>VLOOKUP('Consolidtaed Data'!$C3923,[1]Locations!$A:$O,2,0)</f>
        <v>Fontana</v>
      </c>
      <c r="O5017" s="9" t="str">
        <f>VLOOKUP('Consolidtaed Data'!$D3923,'[1]Sales People'!$A:$B,2,0)</f>
        <v>Arthur Mccoy</v>
      </c>
      <c r="P5017" s="9" t="str">
        <f>VLOOKUP('Consolidtaed Data'!$E3923,[1]Customers!$A:$B,2,0)</f>
        <v>George Stanley</v>
      </c>
      <c r="Q5017" s="11">
        <f>WEEKDAY('Consolidtaed Data'!$F3923)</f>
        <v>3</v>
      </c>
      <c r="R5017" s="9">
        <f>MONTH('Consolidtaed Data'!$F3923)</f>
        <v>10</v>
      </c>
      <c r="S5017" s="9" t="str">
        <f>TEXT(Table3[[#This Row],[Purchase Date]],"MMMM")</f>
        <v>January</v>
      </c>
      <c r="T5017" s="9">
        <f>YEAR('Consolidtaed Data'!$F3923)</f>
        <v>2020</v>
      </c>
    </row>
    <row r="5018" spans="1:20" x14ac:dyDescent="0.3">
      <c r="A5018" s="9" t="s">
        <v>6042</v>
      </c>
      <c r="B5018" s="9" t="s">
        <v>148</v>
      </c>
      <c r="C5018" s="9" t="s">
        <v>344</v>
      </c>
      <c r="D5018" s="9" t="s">
        <v>272</v>
      </c>
      <c r="E5018" s="9" t="s">
        <v>834</v>
      </c>
      <c r="F5018" s="10">
        <v>44200</v>
      </c>
      <c r="G5018" s="10" t="str">
        <f>VLOOKUP(Table3[[#This Row],[Product ID]],[1]Products!$A:$G,2,0)</f>
        <v>Product 16</v>
      </c>
      <c r="H5018" s="22">
        <v>3</v>
      </c>
      <c r="I5018" s="9">
        <f>VLOOKUP('Consolidtaed Data'!$B4140,[1]Products!$A:$G,4,0)</f>
        <v>378</v>
      </c>
      <c r="J5018" s="9">
        <f>VLOOKUP('Consolidtaed Data'!$B4140,[1]Products!$A:$G,3,0)</f>
        <v>291</v>
      </c>
      <c r="K5018" s="9">
        <f>'Consolidtaed Data'!$J4140*'Consolidtaed Data'!$H4140</f>
        <v>1366</v>
      </c>
      <c r="L5018" s="9">
        <f>'Consolidtaed Data'!$I4140*'Consolidtaed Data'!$H4140</f>
        <v>2356</v>
      </c>
      <c r="M5018" s="9">
        <f>'Consolidtaed Data'!$L4140-'Consolidtaed Data'!$K4140</f>
        <v>344</v>
      </c>
      <c r="N5018" s="9" t="str">
        <f>VLOOKUP('Consolidtaed Data'!$C4140,[1]Locations!$A:$O,2,0)</f>
        <v>Moreno Valley</v>
      </c>
      <c r="O5018" s="9" t="str">
        <f>VLOOKUP('Consolidtaed Data'!$D4140,'[1]Sales People'!$A:$B,2,0)</f>
        <v>Robert Reed</v>
      </c>
      <c r="P5018" s="9" t="str">
        <f>VLOOKUP('Consolidtaed Data'!$E4140,[1]Customers!$A:$B,2,0)</f>
        <v>Jose Williams</v>
      </c>
      <c r="Q5018" s="11">
        <f>WEEKDAY('Consolidtaed Data'!$F4140)</f>
        <v>7</v>
      </c>
      <c r="R5018" s="9">
        <f>MONTH('Consolidtaed Data'!$F4140)</f>
        <v>10</v>
      </c>
      <c r="S5018" s="9" t="str">
        <f>TEXT(Table3[[#This Row],[Purchase Date]],"MMMM")</f>
        <v>January</v>
      </c>
      <c r="T5018" s="9">
        <f>YEAR('Consolidtaed Data'!$F4140)</f>
        <v>2020</v>
      </c>
    </row>
    <row r="5019" spans="1:20" x14ac:dyDescent="0.3">
      <c r="A5019" s="9" t="s">
        <v>6043</v>
      </c>
      <c r="B5019" s="9" t="s">
        <v>248</v>
      </c>
      <c r="C5019" s="9" t="s">
        <v>344</v>
      </c>
      <c r="D5019" s="9" t="s">
        <v>229</v>
      </c>
      <c r="E5019" s="9" t="s">
        <v>618</v>
      </c>
      <c r="F5019" s="10">
        <v>44200</v>
      </c>
      <c r="G5019" s="10" t="str">
        <f>VLOOKUP(Table3[[#This Row],[Product ID]],[1]Products!$A:$G,2,0)</f>
        <v>Product 97</v>
      </c>
      <c r="H5019" s="22">
        <v>3</v>
      </c>
      <c r="I5019" s="9">
        <f>VLOOKUP('Consolidtaed Data'!$B4159,[1]Products!$A:$G,4,0)</f>
        <v>1783</v>
      </c>
      <c r="J5019" s="9">
        <f>VLOOKUP('Consolidtaed Data'!$B4159,[1]Products!$A:$G,3,0)</f>
        <v>1516</v>
      </c>
      <c r="K5019" s="9">
        <f>'Consolidtaed Data'!$J4159*'Consolidtaed Data'!$H4159</f>
        <v>971</v>
      </c>
      <c r="L5019" s="9">
        <f>'Consolidtaed Data'!$I4159*'Consolidtaed Data'!$H4159</f>
        <v>1494</v>
      </c>
      <c r="M5019" s="9">
        <f>'Consolidtaed Data'!$L4159-'Consolidtaed Data'!$K4159</f>
        <v>480</v>
      </c>
      <c r="N5019" s="9" t="str">
        <f>VLOOKUP('Consolidtaed Data'!$C4159,[1]Locations!$A:$O,2,0)</f>
        <v>El Cajon</v>
      </c>
      <c r="O5019" s="9" t="str">
        <f>VLOOKUP('Consolidtaed Data'!$D4159,'[1]Sales People'!$A:$B,2,0)</f>
        <v>Kenneth Bradley</v>
      </c>
      <c r="P5019" s="9" t="str">
        <f>VLOOKUP('Consolidtaed Data'!$E4159,[1]Customers!$A:$B,2,0)</f>
        <v>Kevin Wood</v>
      </c>
      <c r="Q5019" s="11">
        <f>WEEKDAY('Consolidtaed Data'!$F4159)</f>
        <v>1</v>
      </c>
      <c r="R5019" s="9">
        <f>MONTH('Consolidtaed Data'!$F4159)</f>
        <v>11</v>
      </c>
      <c r="S5019" s="9" t="str">
        <f>TEXT(Table3[[#This Row],[Purchase Date]],"MMMM")</f>
        <v>January</v>
      </c>
      <c r="T5019" s="9">
        <f>YEAR('Consolidtaed Data'!$F4159)</f>
        <v>2020</v>
      </c>
    </row>
    <row r="5020" spans="1:20" x14ac:dyDescent="0.3">
      <c r="A5020" s="9" t="s">
        <v>6044</v>
      </c>
      <c r="B5020" s="9" t="s">
        <v>742</v>
      </c>
      <c r="C5020" s="9" t="s">
        <v>99</v>
      </c>
      <c r="D5020" s="9" t="s">
        <v>241</v>
      </c>
      <c r="E5020" s="9" t="s">
        <v>337</v>
      </c>
      <c r="F5020" s="10">
        <v>44200</v>
      </c>
      <c r="G5020" s="10" t="str">
        <f>VLOOKUP(Table3[[#This Row],[Product ID]],[1]Products!$A:$G,2,0)</f>
        <v>Product 90</v>
      </c>
      <c r="H5020" s="22">
        <v>2</v>
      </c>
      <c r="I5020" s="9">
        <f>VLOOKUP('Consolidtaed Data'!$B4170,[1]Products!$A:$G,4,0)</f>
        <v>1119</v>
      </c>
      <c r="J5020" s="9">
        <f>VLOOKUP('Consolidtaed Data'!$B4170,[1]Products!$A:$G,3,0)</f>
        <v>683</v>
      </c>
      <c r="K5020" s="9">
        <f>'Consolidtaed Data'!$J4170*'Consolidtaed Data'!$H4170</f>
        <v>260</v>
      </c>
      <c r="L5020" s="9">
        <f>'Consolidtaed Data'!$I4170*'Consolidtaed Data'!$H4170</f>
        <v>362</v>
      </c>
      <c r="M5020" s="9">
        <f>'Consolidtaed Data'!$L4170-'Consolidtaed Data'!$K4170</f>
        <v>872</v>
      </c>
      <c r="N5020" s="9" t="str">
        <f>VLOOKUP('Consolidtaed Data'!$C4170,[1]Locations!$A:$O,2,0)</f>
        <v>Fontana</v>
      </c>
      <c r="O5020" s="9" t="str">
        <f>VLOOKUP('Consolidtaed Data'!$D4170,'[1]Sales People'!$A:$B,2,0)</f>
        <v>Robert Reed</v>
      </c>
      <c r="P5020" s="9" t="str">
        <f>VLOOKUP('Consolidtaed Data'!$E4170,[1]Customers!$A:$B,2,0)</f>
        <v>Michael Austin</v>
      </c>
      <c r="Q5020" s="11">
        <f>WEEKDAY('Consolidtaed Data'!$F4170)</f>
        <v>2</v>
      </c>
      <c r="R5020" s="9">
        <f>MONTH('Consolidtaed Data'!$F4170)</f>
        <v>11</v>
      </c>
      <c r="S5020" s="9" t="str">
        <f>TEXT(Table3[[#This Row],[Purchase Date]],"MMMM")</f>
        <v>January</v>
      </c>
      <c r="T5020" s="9">
        <f>YEAR('Consolidtaed Data'!$F4170)</f>
        <v>2020</v>
      </c>
    </row>
    <row r="5021" spans="1:20" x14ac:dyDescent="0.3">
      <c r="A5021" s="9" t="s">
        <v>6045</v>
      </c>
      <c r="B5021" s="9" t="s">
        <v>112</v>
      </c>
      <c r="C5021" s="9" t="s">
        <v>157</v>
      </c>
      <c r="D5021" s="9" t="s">
        <v>35</v>
      </c>
      <c r="E5021" s="9" t="s">
        <v>693</v>
      </c>
      <c r="F5021" s="10">
        <v>44200</v>
      </c>
      <c r="G5021" s="10" t="str">
        <f>VLOOKUP(Table3[[#This Row],[Product ID]],[1]Products!$A:$G,2,0)</f>
        <v>Product 7</v>
      </c>
      <c r="H5021" s="22">
        <v>4</v>
      </c>
      <c r="I5021" s="9">
        <f>VLOOKUP('Consolidtaed Data'!$B4203,[1]Products!$A:$G,4,0)</f>
        <v>1639</v>
      </c>
      <c r="J5021" s="9">
        <f>VLOOKUP('Consolidtaed Data'!$B4203,[1]Products!$A:$G,3,0)</f>
        <v>1295</v>
      </c>
      <c r="K5021" s="9">
        <f>'Consolidtaed Data'!$J4203*'Consolidtaed Data'!$H4203</f>
        <v>665</v>
      </c>
      <c r="L5021" s="9">
        <f>'Consolidtaed Data'!$I4203*'Consolidtaed Data'!$H4203</f>
        <v>1278</v>
      </c>
      <c r="M5021" s="9">
        <f>'Consolidtaed Data'!$L4203-'Consolidtaed Data'!$K4203</f>
        <v>345</v>
      </c>
      <c r="N5021" s="9" t="str">
        <f>VLOOKUP('Consolidtaed Data'!$C4203,[1]Locations!$A:$O,2,0)</f>
        <v>Stockton</v>
      </c>
      <c r="O5021" s="9" t="str">
        <f>VLOOKUP('Consolidtaed Data'!$D4203,'[1]Sales People'!$A:$B,2,0)</f>
        <v>Howard Gardner</v>
      </c>
      <c r="P5021" s="9" t="str">
        <f>VLOOKUP('Consolidtaed Data'!$E4203,[1]Customers!$A:$B,2,0)</f>
        <v>Jack Jackson</v>
      </c>
      <c r="Q5021" s="11">
        <f>WEEKDAY('Consolidtaed Data'!$F4203)</f>
        <v>5</v>
      </c>
      <c r="R5021" s="9">
        <f>MONTH('Consolidtaed Data'!$F4203)</f>
        <v>11</v>
      </c>
      <c r="S5021" s="9" t="str">
        <f>TEXT(Table3[[#This Row],[Purchase Date]],"MMMM")</f>
        <v>January</v>
      </c>
      <c r="T5021" s="9">
        <f>YEAR('Consolidtaed Data'!$F4203)</f>
        <v>2020</v>
      </c>
    </row>
    <row r="5022" spans="1:20" x14ac:dyDescent="0.3">
      <c r="A5022" s="9" t="s">
        <v>6046</v>
      </c>
      <c r="B5022" s="9" t="s">
        <v>393</v>
      </c>
      <c r="C5022" s="9" t="s">
        <v>458</v>
      </c>
      <c r="D5022" s="9" t="s">
        <v>374</v>
      </c>
      <c r="E5022" s="9" t="s">
        <v>474</v>
      </c>
      <c r="F5022" s="10">
        <v>44200</v>
      </c>
      <c r="G5022" s="10" t="str">
        <f>VLOOKUP(Table3[[#This Row],[Product ID]],[1]Products!$A:$G,2,0)</f>
        <v>Product 84</v>
      </c>
      <c r="H5022" s="22">
        <v>3</v>
      </c>
      <c r="I5022" s="9">
        <f>VLOOKUP('Consolidtaed Data'!$B4256,[1]Products!$A:$G,4,0)</f>
        <v>1743</v>
      </c>
      <c r="J5022" s="9">
        <f>VLOOKUP('Consolidtaed Data'!$B4256,[1]Products!$A:$G,3,0)</f>
        <v>872</v>
      </c>
      <c r="K5022" s="9">
        <f>'Consolidtaed Data'!$J4256*'Consolidtaed Data'!$H4256</f>
        <v>336</v>
      </c>
      <c r="L5022" s="9">
        <f>'Consolidtaed Data'!$I4256*'Consolidtaed Data'!$H4256</f>
        <v>492</v>
      </c>
      <c r="M5022" s="9">
        <f>'Consolidtaed Data'!$L4256-'Consolidtaed Data'!$K4256</f>
        <v>1178</v>
      </c>
      <c r="N5022" s="9" t="str">
        <f>VLOOKUP('Consolidtaed Data'!$C4256,[1]Locations!$A:$O,2,0)</f>
        <v>Oakland</v>
      </c>
      <c r="O5022" s="9" t="str">
        <f>VLOOKUP('Consolidtaed Data'!$D4256,'[1]Sales People'!$A:$B,2,0)</f>
        <v>Walter Cook</v>
      </c>
      <c r="P5022" s="9" t="str">
        <f>VLOOKUP('Consolidtaed Data'!$E4256,[1]Customers!$A:$B,2,0)</f>
        <v>Ryan Ruiz</v>
      </c>
      <c r="Q5022" s="11">
        <f>WEEKDAY('Consolidtaed Data'!$F4256)</f>
        <v>2</v>
      </c>
      <c r="R5022" s="9">
        <f>MONTH('Consolidtaed Data'!$F4256)</f>
        <v>11</v>
      </c>
      <c r="S5022" s="9" t="str">
        <f>TEXT(Table3[[#This Row],[Purchase Date]],"MMMM")</f>
        <v>January</v>
      </c>
      <c r="T5022" s="9">
        <f>YEAR('Consolidtaed Data'!$F4256)</f>
        <v>2020</v>
      </c>
    </row>
    <row r="5023" spans="1:20" x14ac:dyDescent="0.3">
      <c r="A5023" s="9" t="s">
        <v>6047</v>
      </c>
      <c r="B5023" s="9" t="s">
        <v>119</v>
      </c>
      <c r="C5023" s="9" t="s">
        <v>42</v>
      </c>
      <c r="D5023" s="9" t="s">
        <v>241</v>
      </c>
      <c r="E5023" s="9" t="s">
        <v>260</v>
      </c>
      <c r="F5023" s="10">
        <v>44200</v>
      </c>
      <c r="G5023" s="10" t="str">
        <f>VLOOKUP(Table3[[#This Row],[Product ID]],[1]Products!$A:$G,2,0)</f>
        <v>Product 67</v>
      </c>
      <c r="H5023" s="22">
        <v>1</v>
      </c>
      <c r="I5023" s="9">
        <f>VLOOKUP('Consolidtaed Data'!$B4263,[1]Products!$A:$G,4,0)</f>
        <v>817</v>
      </c>
      <c r="J5023" s="9">
        <f>VLOOKUP('Consolidtaed Data'!$B4263,[1]Products!$A:$G,3,0)</f>
        <v>409</v>
      </c>
      <c r="K5023" s="9">
        <f>'Consolidtaed Data'!$J4263*'Consolidtaed Data'!$H4263</f>
        <v>1464</v>
      </c>
      <c r="L5023" s="9">
        <f>'Consolidtaed Data'!$I4263*'Consolidtaed Data'!$H4263</f>
        <v>2154</v>
      </c>
      <c r="M5023" s="9">
        <f>'Consolidtaed Data'!$L4263-'Consolidtaed Data'!$K4263</f>
        <v>754</v>
      </c>
      <c r="N5023" s="9" t="str">
        <f>VLOOKUP('Consolidtaed Data'!$C4263,[1]Locations!$A:$O,2,0)</f>
        <v>San Francisco</v>
      </c>
      <c r="O5023" s="9" t="str">
        <f>VLOOKUP('Consolidtaed Data'!$D4263,'[1]Sales People'!$A:$B,2,0)</f>
        <v>Joshua Cook</v>
      </c>
      <c r="P5023" s="9" t="str">
        <f>VLOOKUP('Consolidtaed Data'!$E4263,[1]Customers!$A:$B,2,0)</f>
        <v>Clarence Warren</v>
      </c>
      <c r="Q5023" s="11">
        <f>WEEKDAY('Consolidtaed Data'!$F4263)</f>
        <v>3</v>
      </c>
      <c r="R5023" s="9">
        <f>MONTH('Consolidtaed Data'!$F4263)</f>
        <v>11</v>
      </c>
      <c r="S5023" s="9" t="str">
        <f>TEXT(Table3[[#This Row],[Purchase Date]],"MMMM")</f>
        <v>January</v>
      </c>
      <c r="T5023" s="9">
        <f>YEAR('Consolidtaed Data'!$F4263)</f>
        <v>2020</v>
      </c>
    </row>
    <row r="5024" spans="1:20" x14ac:dyDescent="0.3">
      <c r="A5024" s="9" t="s">
        <v>6048</v>
      </c>
      <c r="B5024" s="9" t="s">
        <v>89</v>
      </c>
      <c r="C5024" s="9" t="s">
        <v>231</v>
      </c>
      <c r="D5024" s="9" t="s">
        <v>326</v>
      </c>
      <c r="E5024" s="9" t="s">
        <v>1384</v>
      </c>
      <c r="F5024" s="10">
        <v>44200</v>
      </c>
      <c r="G5024" s="10" t="str">
        <f>VLOOKUP(Table3[[#This Row],[Product ID]],[1]Products!$A:$G,2,0)</f>
        <v>Product 64</v>
      </c>
      <c r="H5024" s="22">
        <v>2</v>
      </c>
      <c r="I5024" s="9">
        <f>VLOOKUP('Consolidtaed Data'!$B4281,[1]Products!$A:$G,4,0)</f>
        <v>1887</v>
      </c>
      <c r="J5024" s="9">
        <f>VLOOKUP('Consolidtaed Data'!$B4281,[1]Products!$A:$G,3,0)</f>
        <v>1378</v>
      </c>
      <c r="K5024" s="9">
        <f>'Consolidtaed Data'!$J4281*'Consolidtaed Data'!$H4281</f>
        <v>1366</v>
      </c>
      <c r="L5024" s="9">
        <f>'Consolidtaed Data'!$I4281*'Consolidtaed Data'!$H4281</f>
        <v>2238</v>
      </c>
      <c r="M5024" s="9">
        <f>'Consolidtaed Data'!$L4281-'Consolidtaed Data'!$K4281</f>
        <v>161</v>
      </c>
      <c r="N5024" s="9" t="str">
        <f>VLOOKUP('Consolidtaed Data'!$C4281,[1]Locations!$A:$O,2,0)</f>
        <v>Chula Vista</v>
      </c>
      <c r="O5024" s="9" t="str">
        <f>VLOOKUP('Consolidtaed Data'!$D4281,'[1]Sales People'!$A:$B,2,0)</f>
        <v>Sean Miller</v>
      </c>
      <c r="P5024" s="9" t="str">
        <f>VLOOKUP('Consolidtaed Data'!$E4281,[1]Customers!$A:$B,2,0)</f>
        <v>Joshua Hunt</v>
      </c>
      <c r="Q5024" s="11">
        <f>WEEKDAY('Consolidtaed Data'!$F4281)</f>
        <v>4</v>
      </c>
      <c r="R5024" s="9">
        <f>MONTH('Consolidtaed Data'!$F4281)</f>
        <v>11</v>
      </c>
      <c r="S5024" s="9" t="str">
        <f>TEXT(Table3[[#This Row],[Purchase Date]],"MMMM")</f>
        <v>January</v>
      </c>
      <c r="T5024" s="9">
        <f>YEAR('Consolidtaed Data'!$F4281)</f>
        <v>2020</v>
      </c>
    </row>
    <row r="5025" spans="1:20" x14ac:dyDescent="0.3">
      <c r="A5025" s="9" t="s">
        <v>6049</v>
      </c>
      <c r="B5025" s="9" t="s">
        <v>503</v>
      </c>
      <c r="C5025" s="9" t="s">
        <v>344</v>
      </c>
      <c r="D5025" s="9" t="s">
        <v>83</v>
      </c>
      <c r="E5025" s="9" t="s">
        <v>1982</v>
      </c>
      <c r="F5025" s="10">
        <v>44200</v>
      </c>
      <c r="G5025" s="10" t="str">
        <f>VLOOKUP(Table3[[#This Row],[Product ID]],[1]Products!$A:$G,2,0)</f>
        <v>Product 99</v>
      </c>
      <c r="H5025" s="22">
        <v>1</v>
      </c>
      <c r="I5025" s="9">
        <f>VLOOKUP('Consolidtaed Data'!$B4370,[1]Products!$A:$G,4,0)</f>
        <v>1639</v>
      </c>
      <c r="J5025" s="9">
        <f>VLOOKUP('Consolidtaed Data'!$B4370,[1]Products!$A:$G,3,0)</f>
        <v>1295</v>
      </c>
      <c r="K5025" s="9">
        <f>'Consolidtaed Data'!$J4370*'Consolidtaed Data'!$H4370</f>
        <v>1894</v>
      </c>
      <c r="L5025" s="9">
        <f>'Consolidtaed Data'!$I4370*'Consolidtaed Data'!$H4370</f>
        <v>2706</v>
      </c>
      <c r="M5025" s="9">
        <f>'Consolidtaed Data'!$L4370-'Consolidtaed Data'!$K4370</f>
        <v>286</v>
      </c>
      <c r="N5025" s="9" t="str">
        <f>VLOOKUP('Consolidtaed Data'!$C4370,[1]Locations!$A:$O,2,0)</f>
        <v>East Los Angeles</v>
      </c>
      <c r="O5025" s="9" t="str">
        <f>VLOOKUP('Consolidtaed Data'!$D4370,'[1]Sales People'!$A:$B,2,0)</f>
        <v>Gary Rodriguez</v>
      </c>
      <c r="P5025" s="9" t="str">
        <f>VLOOKUP('Consolidtaed Data'!$E4370,[1]Customers!$A:$B,2,0)</f>
        <v>Nicholas Sanders</v>
      </c>
      <c r="Q5025" s="11">
        <f>WEEKDAY('Consolidtaed Data'!$F4370)</f>
        <v>4</v>
      </c>
      <c r="R5025" s="9">
        <f>MONTH('Consolidtaed Data'!$F4370)</f>
        <v>11</v>
      </c>
      <c r="S5025" s="9" t="str">
        <f>TEXT(Table3[[#This Row],[Purchase Date]],"MMMM")</f>
        <v>January</v>
      </c>
      <c r="T5025" s="9">
        <f>YEAR('Consolidtaed Data'!$F4370)</f>
        <v>2020</v>
      </c>
    </row>
    <row r="5026" spans="1:20" x14ac:dyDescent="0.3">
      <c r="A5026" s="9" t="s">
        <v>6050</v>
      </c>
      <c r="B5026" s="9" t="s">
        <v>24</v>
      </c>
      <c r="C5026" s="9" t="s">
        <v>201</v>
      </c>
      <c r="D5026" s="9" t="s">
        <v>402</v>
      </c>
      <c r="E5026" s="9" t="s">
        <v>1289</v>
      </c>
      <c r="F5026" s="10">
        <v>44200</v>
      </c>
      <c r="G5026" s="10" t="str">
        <f>VLOOKUP(Table3[[#This Row],[Product ID]],[1]Products!$A:$G,2,0)</f>
        <v>Product 6</v>
      </c>
      <c r="H5026" s="22">
        <v>1</v>
      </c>
      <c r="I5026" s="9">
        <f>VLOOKUP('Consolidtaed Data'!$B4495,[1]Products!$A:$G,4,0)</f>
        <v>1848</v>
      </c>
      <c r="J5026" s="9">
        <f>VLOOKUP('Consolidtaed Data'!$B4495,[1]Products!$A:$G,3,0)</f>
        <v>1294</v>
      </c>
      <c r="K5026" s="9">
        <f>'Consolidtaed Data'!$J4495*'Consolidtaed Data'!$H4495</f>
        <v>838</v>
      </c>
      <c r="L5026" s="9">
        <f>'Consolidtaed Data'!$I4495*'Consolidtaed Data'!$H4495</f>
        <v>1103</v>
      </c>
      <c r="M5026" s="9">
        <f>'Consolidtaed Data'!$L4495-'Consolidtaed Data'!$K4495</f>
        <v>246</v>
      </c>
      <c r="N5026" s="9" t="str">
        <f>VLOOKUP('Consolidtaed Data'!$C4495,[1]Locations!$A:$O,2,0)</f>
        <v>Concord</v>
      </c>
      <c r="O5026" s="9" t="str">
        <f>VLOOKUP('Consolidtaed Data'!$D4495,'[1]Sales People'!$A:$B,2,0)</f>
        <v>Henry Nelson</v>
      </c>
      <c r="P5026" s="9" t="str">
        <f>VLOOKUP('Consolidtaed Data'!$E4495,[1]Customers!$A:$B,2,0)</f>
        <v>Shawn Ramos</v>
      </c>
      <c r="Q5026" s="11">
        <f>WEEKDAY('Consolidtaed Data'!$F4495)</f>
        <v>4</v>
      </c>
      <c r="R5026" s="9">
        <f>MONTH('Consolidtaed Data'!$F4495)</f>
        <v>11</v>
      </c>
      <c r="S5026" s="9" t="str">
        <f>TEXT(Table3[[#This Row],[Purchase Date]],"MMMM")</f>
        <v>January</v>
      </c>
      <c r="T5026" s="9">
        <f>YEAR('Consolidtaed Data'!$F4495)</f>
        <v>2020</v>
      </c>
    </row>
    <row r="5027" spans="1:20" x14ac:dyDescent="0.3">
      <c r="A5027" s="9" t="s">
        <v>6051</v>
      </c>
      <c r="B5027" s="9" t="s">
        <v>62</v>
      </c>
      <c r="C5027" s="9" t="s">
        <v>108</v>
      </c>
      <c r="D5027" s="9" t="s">
        <v>83</v>
      </c>
      <c r="E5027" s="9" t="s">
        <v>1441</v>
      </c>
      <c r="F5027" s="10">
        <v>44200</v>
      </c>
      <c r="G5027" s="10" t="str">
        <f>VLOOKUP(Table3[[#This Row],[Product ID]],[1]Products!$A:$G,2,0)</f>
        <v>Product 17</v>
      </c>
      <c r="H5027" s="22">
        <v>1</v>
      </c>
      <c r="I5027" s="9">
        <f>VLOOKUP('Consolidtaed Data'!$B4527,[1]Products!$A:$G,4,0)</f>
        <v>290</v>
      </c>
      <c r="J5027" s="9">
        <f>VLOOKUP('Consolidtaed Data'!$B4527,[1]Products!$A:$G,3,0)</f>
        <v>200</v>
      </c>
      <c r="K5027" s="9">
        <f>'Consolidtaed Data'!$J4527*'Consolidtaed Data'!$H4527</f>
        <v>180</v>
      </c>
      <c r="L5027" s="9">
        <f>'Consolidtaed Data'!$I4527*'Consolidtaed Data'!$H4527</f>
        <v>224</v>
      </c>
      <c r="M5027" s="9">
        <f>'Consolidtaed Data'!$L4527-'Consolidtaed Data'!$K4527</f>
        <v>64</v>
      </c>
      <c r="N5027" s="9" t="str">
        <f>VLOOKUP('Consolidtaed Data'!$C4527,[1]Locations!$A:$O,2,0)</f>
        <v>San Francisco</v>
      </c>
      <c r="O5027" s="9" t="str">
        <f>VLOOKUP('Consolidtaed Data'!$D4527,'[1]Sales People'!$A:$B,2,0)</f>
        <v>Carl Hall</v>
      </c>
      <c r="P5027" s="9" t="str">
        <f>VLOOKUP('Consolidtaed Data'!$E4527,[1]Customers!$A:$B,2,0)</f>
        <v>Jose Ellis</v>
      </c>
      <c r="Q5027" s="11">
        <f>WEEKDAY('Consolidtaed Data'!$F4527)</f>
        <v>6</v>
      </c>
      <c r="R5027" s="9">
        <f>MONTH('Consolidtaed Data'!$F4527)</f>
        <v>11</v>
      </c>
      <c r="S5027" s="9" t="str">
        <f>TEXT(Table3[[#This Row],[Purchase Date]],"MMMM")</f>
        <v>January</v>
      </c>
      <c r="T5027" s="9">
        <f>YEAR('Consolidtaed Data'!$F4527)</f>
        <v>2020</v>
      </c>
    </row>
    <row r="5028" spans="1:20" x14ac:dyDescent="0.3">
      <c r="A5028" s="9" t="s">
        <v>6052</v>
      </c>
      <c r="B5028" s="9" t="s">
        <v>29</v>
      </c>
      <c r="C5028" s="9" t="s">
        <v>423</v>
      </c>
      <c r="D5028" s="9" t="s">
        <v>143</v>
      </c>
      <c r="E5028" s="9" t="s">
        <v>1013</v>
      </c>
      <c r="F5028" s="10">
        <v>44200</v>
      </c>
      <c r="G5028" s="10" t="str">
        <f>VLOOKUP(Table3[[#This Row],[Product ID]],[1]Products!$A:$G,2,0)</f>
        <v>Product 37</v>
      </c>
      <c r="H5028" s="22">
        <v>1</v>
      </c>
      <c r="I5028" s="9">
        <f>VLOOKUP('Consolidtaed Data'!$B4551,[1]Products!$A:$G,4,0)</f>
        <v>2396</v>
      </c>
      <c r="J5028" s="9">
        <f>VLOOKUP('Consolidtaed Data'!$B4551,[1]Products!$A:$G,3,0)</f>
        <v>1965</v>
      </c>
      <c r="K5028" s="9">
        <f>'Consolidtaed Data'!$J4551*'Consolidtaed Data'!$H4551</f>
        <v>1965</v>
      </c>
      <c r="L5028" s="9">
        <f>'Consolidtaed Data'!$I4551*'Consolidtaed Data'!$H4551</f>
        <v>2396</v>
      </c>
      <c r="M5028" s="9">
        <f>'Consolidtaed Data'!$L4551-'Consolidtaed Data'!$K4551</f>
        <v>1212</v>
      </c>
      <c r="N5028" s="9" t="str">
        <f>VLOOKUP('Consolidtaed Data'!$C4551,[1]Locations!$A:$O,2,0)</f>
        <v>San Diego</v>
      </c>
      <c r="O5028" s="9" t="str">
        <f>VLOOKUP('Consolidtaed Data'!$D4551,'[1]Sales People'!$A:$B,2,0)</f>
        <v>Kenneth Fields</v>
      </c>
      <c r="P5028" s="9" t="str">
        <f>VLOOKUP('Consolidtaed Data'!$E4551,[1]Customers!$A:$B,2,0)</f>
        <v>Steve Miller</v>
      </c>
      <c r="Q5028" s="11">
        <f>WEEKDAY('Consolidtaed Data'!$F4551)</f>
        <v>7</v>
      </c>
      <c r="R5028" s="9">
        <f>MONTH('Consolidtaed Data'!$F4551)</f>
        <v>11</v>
      </c>
      <c r="S5028" s="9" t="str">
        <f>TEXT(Table3[[#This Row],[Purchase Date]],"MMMM")</f>
        <v>January</v>
      </c>
      <c r="T5028" s="9">
        <f>YEAR('Consolidtaed Data'!$F4551)</f>
        <v>2020</v>
      </c>
    </row>
    <row r="5029" spans="1:20" x14ac:dyDescent="0.3">
      <c r="A5029" s="9" t="s">
        <v>6053</v>
      </c>
      <c r="B5029" s="9" t="s">
        <v>529</v>
      </c>
      <c r="C5029" s="9" t="s">
        <v>420</v>
      </c>
      <c r="D5029" s="9" t="s">
        <v>68</v>
      </c>
      <c r="E5029" s="9" t="s">
        <v>557</v>
      </c>
      <c r="F5029" s="10">
        <v>44200</v>
      </c>
      <c r="G5029" s="10" t="str">
        <f>VLOOKUP(Table3[[#This Row],[Product ID]],[1]Products!$A:$G,2,0)</f>
        <v>Product 56</v>
      </c>
      <c r="H5029" s="22">
        <v>1</v>
      </c>
      <c r="I5029" s="9">
        <f>VLOOKUP('Consolidtaed Data'!$B4610,[1]Products!$A:$G,4,0)</f>
        <v>2241</v>
      </c>
      <c r="J5029" s="9">
        <f>VLOOKUP('Consolidtaed Data'!$B4610,[1]Products!$A:$G,3,0)</f>
        <v>1367</v>
      </c>
      <c r="K5029" s="9">
        <f>'Consolidtaed Data'!$J4610*'Consolidtaed Data'!$H4610</f>
        <v>7108</v>
      </c>
      <c r="L5029" s="9">
        <f>'Consolidtaed Data'!$I4610*'Consolidtaed Data'!$H4610</f>
        <v>8564</v>
      </c>
      <c r="M5029" s="9">
        <f>'Consolidtaed Data'!$L4610-'Consolidtaed Data'!$K4610</f>
        <v>1569</v>
      </c>
      <c r="N5029" s="9" t="str">
        <f>VLOOKUP('Consolidtaed Data'!$C4610,[1]Locations!$A:$O,2,0)</f>
        <v>Los Angeles</v>
      </c>
      <c r="O5029" s="9" t="str">
        <f>VLOOKUP('Consolidtaed Data'!$D4610,'[1]Sales People'!$A:$B,2,0)</f>
        <v>Brian Hansen</v>
      </c>
      <c r="P5029" s="9" t="str">
        <f>VLOOKUP('Consolidtaed Data'!$E4610,[1]Customers!$A:$B,2,0)</f>
        <v>Steve Diaz</v>
      </c>
      <c r="Q5029" s="11">
        <f>WEEKDAY('Consolidtaed Data'!$F4610)</f>
        <v>5</v>
      </c>
      <c r="R5029" s="9">
        <f>MONTH('Consolidtaed Data'!$F4610)</f>
        <v>12</v>
      </c>
      <c r="S5029" s="9" t="str">
        <f>TEXT(Table3[[#This Row],[Purchase Date]],"MMMM")</f>
        <v>January</v>
      </c>
      <c r="T5029" s="9">
        <f>YEAR('Consolidtaed Data'!$F4610)</f>
        <v>2020</v>
      </c>
    </row>
    <row r="5030" spans="1:20" x14ac:dyDescent="0.3">
      <c r="A5030" s="9" t="s">
        <v>6054</v>
      </c>
      <c r="B5030" s="9" t="s">
        <v>336</v>
      </c>
      <c r="C5030" s="9" t="s">
        <v>94</v>
      </c>
      <c r="D5030" s="9" t="s">
        <v>241</v>
      </c>
      <c r="E5030" s="9" t="s">
        <v>1668</v>
      </c>
      <c r="F5030" s="10">
        <v>44201</v>
      </c>
      <c r="G5030" s="10" t="str">
        <f>VLOOKUP(Table3[[#This Row],[Product ID]],[1]Products!$A:$G,2,0)</f>
        <v>Product 78</v>
      </c>
      <c r="H5030" s="22">
        <v>1</v>
      </c>
      <c r="I5030" s="9">
        <f>VLOOKUP('Consolidtaed Data'!$B3706,[1]Products!$A:$G,4,0)</f>
        <v>2497</v>
      </c>
      <c r="J5030" s="9">
        <f>VLOOKUP('Consolidtaed Data'!$B3706,[1]Products!$A:$G,3,0)</f>
        <v>1473</v>
      </c>
      <c r="K5030" s="9">
        <f>'Consolidtaed Data'!$J3706*'Consolidtaed Data'!$H3706</f>
        <v>1067</v>
      </c>
      <c r="L5030" s="9">
        <f>'Consolidtaed Data'!$I3706*'Consolidtaed Data'!$H3706</f>
        <v>1809</v>
      </c>
      <c r="M5030" s="9">
        <f>'Consolidtaed Data'!$L3706-'Consolidtaed Data'!$K3706</f>
        <v>368</v>
      </c>
      <c r="N5030" s="9" t="str">
        <f>VLOOKUP('Consolidtaed Data'!$C3706,[1]Locations!$A:$O,2,0)</f>
        <v>Bakersfield</v>
      </c>
      <c r="O5030" s="9" t="str">
        <f>VLOOKUP('Consolidtaed Data'!$D3706,'[1]Sales People'!$A:$B,2,0)</f>
        <v>Roger Robertson</v>
      </c>
      <c r="P5030" s="9" t="str">
        <f>VLOOKUP('Consolidtaed Data'!$E3706,[1]Customers!$A:$B,2,0)</f>
        <v>Phillip Carpenter</v>
      </c>
      <c r="Q5030" s="11">
        <f>WEEKDAY('Consolidtaed Data'!$F3706)</f>
        <v>1</v>
      </c>
      <c r="R5030" s="9">
        <f>MONTH('Consolidtaed Data'!$F3706)</f>
        <v>9</v>
      </c>
      <c r="S5030" s="9" t="str">
        <f>TEXT(Table3[[#This Row],[Purchase Date]],"MMMM")</f>
        <v>January</v>
      </c>
      <c r="T5030" s="9">
        <f>YEAR('Consolidtaed Data'!$F3706)</f>
        <v>2020</v>
      </c>
    </row>
    <row r="5031" spans="1:20" x14ac:dyDescent="0.3">
      <c r="A5031" s="9" t="s">
        <v>6055</v>
      </c>
      <c r="B5031" s="9" t="s">
        <v>364</v>
      </c>
      <c r="C5031" s="9" t="s">
        <v>394</v>
      </c>
      <c r="D5031" s="9" t="s">
        <v>46</v>
      </c>
      <c r="E5031" s="9" t="s">
        <v>1764</v>
      </c>
      <c r="F5031" s="10">
        <v>44201</v>
      </c>
      <c r="G5031" s="10" t="str">
        <f>VLOOKUP(Table3[[#This Row],[Product ID]],[1]Products!$A:$G,2,0)</f>
        <v>Product 45</v>
      </c>
      <c r="H5031" s="22">
        <v>1</v>
      </c>
      <c r="I5031" s="9">
        <f>VLOOKUP('Consolidtaed Data'!$B3776,[1]Products!$A:$G,4,0)</f>
        <v>2182</v>
      </c>
      <c r="J5031" s="9">
        <f>VLOOKUP('Consolidtaed Data'!$B3776,[1]Products!$A:$G,3,0)</f>
        <v>1200</v>
      </c>
      <c r="K5031" s="9">
        <f>'Consolidtaed Data'!$J3776*'Consolidtaed Data'!$H3776</f>
        <v>1272</v>
      </c>
      <c r="L5031" s="9">
        <f>'Consolidtaed Data'!$I3776*'Consolidtaed Data'!$H3776</f>
        <v>1590</v>
      </c>
      <c r="M5031" s="9">
        <f>'Consolidtaed Data'!$L3776-'Consolidtaed Data'!$K3776</f>
        <v>383</v>
      </c>
      <c r="N5031" s="9" t="str">
        <f>VLOOKUP('Consolidtaed Data'!$C3776,[1]Locations!$A:$O,2,0)</f>
        <v>Oakland</v>
      </c>
      <c r="O5031" s="9" t="str">
        <f>VLOOKUP('Consolidtaed Data'!$D3776,'[1]Sales People'!$A:$B,2,0)</f>
        <v>Howard Gardner</v>
      </c>
      <c r="P5031" s="9" t="str">
        <f>VLOOKUP('Consolidtaed Data'!$E3776,[1]Customers!$A:$B,2,0)</f>
        <v>Wayne Owens</v>
      </c>
      <c r="Q5031" s="11">
        <f>WEEKDAY('Consolidtaed Data'!$F3776)</f>
        <v>7</v>
      </c>
      <c r="R5031" s="9">
        <f>MONTH('Consolidtaed Data'!$F3776)</f>
        <v>10</v>
      </c>
      <c r="S5031" s="9" t="str">
        <f>TEXT(Table3[[#This Row],[Purchase Date]],"MMMM")</f>
        <v>January</v>
      </c>
      <c r="T5031" s="9">
        <f>YEAR('Consolidtaed Data'!$F3776)</f>
        <v>2020</v>
      </c>
    </row>
    <row r="5032" spans="1:20" x14ac:dyDescent="0.3">
      <c r="A5032" s="9" t="s">
        <v>6056</v>
      </c>
      <c r="B5032" s="9" t="s">
        <v>177</v>
      </c>
      <c r="C5032" s="9" t="s">
        <v>108</v>
      </c>
      <c r="D5032" s="9" t="s">
        <v>80</v>
      </c>
      <c r="E5032" s="9" t="s">
        <v>960</v>
      </c>
      <c r="F5032" s="10">
        <v>44201</v>
      </c>
      <c r="G5032" s="10" t="str">
        <f>VLOOKUP(Table3[[#This Row],[Product ID]],[1]Products!$A:$G,2,0)</f>
        <v>Product 5</v>
      </c>
      <c r="H5032" s="22">
        <v>1</v>
      </c>
      <c r="I5032" s="9">
        <f>VLOOKUP('Consolidtaed Data'!$B3835,[1]Products!$A:$G,4,0)</f>
        <v>2182</v>
      </c>
      <c r="J5032" s="9">
        <f>VLOOKUP('Consolidtaed Data'!$B3835,[1]Products!$A:$G,3,0)</f>
        <v>1200</v>
      </c>
      <c r="K5032" s="9">
        <f>'Consolidtaed Data'!$J3835*'Consolidtaed Data'!$H3835</f>
        <v>1399</v>
      </c>
      <c r="L5032" s="9">
        <f>'Consolidtaed Data'!$I3835*'Consolidtaed Data'!$H3835</f>
        <v>2294</v>
      </c>
      <c r="M5032" s="9">
        <f>'Consolidtaed Data'!$L3835-'Consolidtaed Data'!$K3835</f>
        <v>344</v>
      </c>
      <c r="N5032" s="9" t="str">
        <f>VLOOKUP('Consolidtaed Data'!$C3835,[1]Locations!$A:$O,2,0)</f>
        <v>Santa Ana</v>
      </c>
      <c r="O5032" s="9" t="str">
        <f>VLOOKUP('Consolidtaed Data'!$D3835,'[1]Sales People'!$A:$B,2,0)</f>
        <v>Scott Mason</v>
      </c>
      <c r="P5032" s="9" t="str">
        <f>VLOOKUP('Consolidtaed Data'!$E3835,[1]Customers!$A:$B,2,0)</f>
        <v>Donald Carroll</v>
      </c>
      <c r="Q5032" s="11">
        <f>WEEKDAY('Consolidtaed Data'!$F3835)</f>
        <v>4</v>
      </c>
      <c r="R5032" s="9">
        <f>MONTH('Consolidtaed Data'!$F3835)</f>
        <v>10</v>
      </c>
      <c r="S5032" s="9" t="str">
        <f>TEXT(Table3[[#This Row],[Purchase Date]],"MMMM")</f>
        <v>January</v>
      </c>
      <c r="T5032" s="9">
        <f>YEAR('Consolidtaed Data'!$F3835)</f>
        <v>2020</v>
      </c>
    </row>
    <row r="5033" spans="1:20" x14ac:dyDescent="0.3">
      <c r="A5033" s="9" t="s">
        <v>6057</v>
      </c>
      <c r="B5033" s="9" t="s">
        <v>89</v>
      </c>
      <c r="C5033" s="9" t="s">
        <v>16</v>
      </c>
      <c r="D5033" s="9" t="s">
        <v>127</v>
      </c>
      <c r="E5033" s="9" t="s">
        <v>1857</v>
      </c>
      <c r="F5033" s="10">
        <v>44201</v>
      </c>
      <c r="G5033" s="10" t="str">
        <f>VLOOKUP(Table3[[#This Row],[Product ID]],[1]Products!$A:$G,2,0)</f>
        <v>Product 64</v>
      </c>
      <c r="H5033" s="22">
        <v>1</v>
      </c>
      <c r="I5033" s="9">
        <f>VLOOKUP('Consolidtaed Data'!$B3840,[1]Products!$A:$G,4,0)</f>
        <v>315</v>
      </c>
      <c r="J5033" s="9">
        <f>VLOOKUP('Consolidtaed Data'!$B3840,[1]Products!$A:$G,3,0)</f>
        <v>208</v>
      </c>
      <c r="K5033" s="9">
        <f>'Consolidtaed Data'!$J3840*'Consolidtaed Data'!$H3840</f>
        <v>1582</v>
      </c>
      <c r="L5033" s="9">
        <f>'Consolidtaed Data'!$I3840*'Consolidtaed Data'!$H3840</f>
        <v>3044</v>
      </c>
      <c r="M5033" s="9">
        <f>'Consolidtaed Data'!$L3840-'Consolidtaed Data'!$K3840</f>
        <v>658</v>
      </c>
      <c r="N5033" s="9" t="str">
        <f>VLOOKUP('Consolidtaed Data'!$C3840,[1]Locations!$A:$O,2,0)</f>
        <v>Huntington Beach</v>
      </c>
      <c r="O5033" s="9" t="str">
        <f>VLOOKUP('Consolidtaed Data'!$D3840,'[1]Sales People'!$A:$B,2,0)</f>
        <v>Ryan Welch</v>
      </c>
      <c r="P5033" s="9" t="str">
        <f>VLOOKUP('Consolidtaed Data'!$E3840,[1]Customers!$A:$B,2,0)</f>
        <v>Ralph Oliver</v>
      </c>
      <c r="Q5033" s="11">
        <f>WEEKDAY('Consolidtaed Data'!$F3840)</f>
        <v>4</v>
      </c>
      <c r="R5033" s="9">
        <f>MONTH('Consolidtaed Data'!$F3840)</f>
        <v>10</v>
      </c>
      <c r="S5033" s="9" t="str">
        <f>TEXT(Table3[[#This Row],[Purchase Date]],"MMMM")</f>
        <v>January</v>
      </c>
      <c r="T5033" s="9">
        <f>YEAR('Consolidtaed Data'!$F3840)</f>
        <v>2020</v>
      </c>
    </row>
    <row r="5034" spans="1:20" x14ac:dyDescent="0.3">
      <c r="A5034" s="9" t="s">
        <v>6058</v>
      </c>
      <c r="B5034" s="9" t="s">
        <v>76</v>
      </c>
      <c r="C5034" s="9" t="s">
        <v>439</v>
      </c>
      <c r="D5034" s="9" t="s">
        <v>197</v>
      </c>
      <c r="E5034" s="9" t="s">
        <v>777</v>
      </c>
      <c r="F5034" s="10">
        <v>44201</v>
      </c>
      <c r="G5034" s="10" t="str">
        <f>VLOOKUP(Table3[[#This Row],[Product ID]],[1]Products!$A:$G,2,0)</f>
        <v>Product 19</v>
      </c>
      <c r="H5034" s="22">
        <v>2</v>
      </c>
      <c r="I5034" s="9">
        <f>VLOOKUP('Consolidtaed Data'!$B3993,[1]Products!$A:$G,4,0)</f>
        <v>2464</v>
      </c>
      <c r="J5034" s="9">
        <f>VLOOKUP('Consolidtaed Data'!$B3993,[1]Products!$A:$G,3,0)</f>
        <v>1774</v>
      </c>
      <c r="K5034" s="9">
        <f>'Consolidtaed Data'!$J3993*'Consolidtaed Data'!$H3993</f>
        <v>1108</v>
      </c>
      <c r="L5034" s="9">
        <f>'Consolidtaed Data'!$I3993*'Consolidtaed Data'!$H3993</f>
        <v>1351</v>
      </c>
      <c r="M5034" s="9">
        <f>'Consolidtaed Data'!$L3993-'Consolidtaed Data'!$K3993</f>
        <v>64</v>
      </c>
      <c r="N5034" s="9" t="str">
        <f>VLOOKUP('Consolidtaed Data'!$C3993,[1]Locations!$A:$O,2,0)</f>
        <v>Huntington Beach</v>
      </c>
      <c r="O5034" s="9" t="str">
        <f>VLOOKUP('Consolidtaed Data'!$D3993,'[1]Sales People'!$A:$B,2,0)</f>
        <v>Henry Nelson</v>
      </c>
      <c r="P5034" s="9" t="str">
        <f>VLOOKUP('Consolidtaed Data'!$E3993,[1]Customers!$A:$B,2,0)</f>
        <v>Adam Riley</v>
      </c>
      <c r="Q5034" s="11">
        <f>WEEKDAY('Consolidtaed Data'!$F3993)</f>
        <v>1</v>
      </c>
      <c r="R5034" s="9">
        <f>MONTH('Consolidtaed Data'!$F3993)</f>
        <v>10</v>
      </c>
      <c r="S5034" s="9" t="str">
        <f>TEXT(Table3[[#This Row],[Purchase Date]],"MMMM")</f>
        <v>January</v>
      </c>
      <c r="T5034" s="9">
        <f>YEAR('Consolidtaed Data'!$F3993)</f>
        <v>2020</v>
      </c>
    </row>
    <row r="5035" spans="1:20" x14ac:dyDescent="0.3">
      <c r="A5035" s="9" t="s">
        <v>6059</v>
      </c>
      <c r="B5035" s="9" t="s">
        <v>806</v>
      </c>
      <c r="C5035" s="9" t="s">
        <v>635</v>
      </c>
      <c r="D5035" s="9" t="s">
        <v>35</v>
      </c>
      <c r="E5035" s="9" t="s">
        <v>1923</v>
      </c>
      <c r="F5035" s="10">
        <v>44201</v>
      </c>
      <c r="G5035" s="10" t="str">
        <f>VLOOKUP(Table3[[#This Row],[Product ID]],[1]Products!$A:$G,2,0)</f>
        <v>Product 72</v>
      </c>
      <c r="H5035" s="22">
        <v>1</v>
      </c>
      <c r="I5035" s="9">
        <f>VLOOKUP('Consolidtaed Data'!$B4069,[1]Products!$A:$G,4,0)</f>
        <v>951</v>
      </c>
      <c r="J5035" s="9">
        <f>VLOOKUP('Consolidtaed Data'!$B4069,[1]Products!$A:$G,3,0)</f>
        <v>504</v>
      </c>
      <c r="K5035" s="9">
        <f>'Consolidtaed Data'!$J4069*'Consolidtaed Data'!$H4069</f>
        <v>416</v>
      </c>
      <c r="L5035" s="9">
        <f>'Consolidtaed Data'!$I4069*'Consolidtaed Data'!$H4069</f>
        <v>603</v>
      </c>
      <c r="M5035" s="9">
        <f>'Consolidtaed Data'!$L4069-'Consolidtaed Data'!$K4069</f>
        <v>939</v>
      </c>
      <c r="N5035" s="9" t="str">
        <f>VLOOKUP('Consolidtaed Data'!$C4069,[1]Locations!$A:$O,2,0)</f>
        <v>Los Angeles</v>
      </c>
      <c r="O5035" s="9" t="str">
        <f>VLOOKUP('Consolidtaed Data'!$D4069,'[1]Sales People'!$A:$B,2,0)</f>
        <v>Kenneth Bradley</v>
      </c>
      <c r="P5035" s="9" t="str">
        <f>VLOOKUP('Consolidtaed Data'!$E4069,[1]Customers!$A:$B,2,0)</f>
        <v>Robert Jackson</v>
      </c>
      <c r="Q5035" s="11">
        <f>WEEKDAY('Consolidtaed Data'!$F4069)</f>
        <v>7</v>
      </c>
      <c r="R5035" s="9">
        <f>MONTH('Consolidtaed Data'!$F4069)</f>
        <v>10</v>
      </c>
      <c r="S5035" s="9" t="str">
        <f>TEXT(Table3[[#This Row],[Purchase Date]],"MMMM")</f>
        <v>January</v>
      </c>
      <c r="T5035" s="9">
        <f>YEAR('Consolidtaed Data'!$F4069)</f>
        <v>2020</v>
      </c>
    </row>
    <row r="5036" spans="1:20" x14ac:dyDescent="0.3">
      <c r="A5036" s="9" t="s">
        <v>6060</v>
      </c>
      <c r="B5036" s="9" t="s">
        <v>79</v>
      </c>
      <c r="C5036" s="9" t="s">
        <v>99</v>
      </c>
      <c r="D5036" s="9" t="s">
        <v>149</v>
      </c>
      <c r="E5036" s="9" t="s">
        <v>544</v>
      </c>
      <c r="F5036" s="10">
        <v>44201</v>
      </c>
      <c r="G5036" s="10" t="str">
        <f>VLOOKUP(Table3[[#This Row],[Product ID]],[1]Products!$A:$G,2,0)</f>
        <v>Product 80</v>
      </c>
      <c r="H5036" s="22">
        <v>1</v>
      </c>
      <c r="I5036" s="9">
        <f>VLOOKUP('Consolidtaed Data'!$B4123,[1]Products!$A:$G,4,0)</f>
        <v>1119</v>
      </c>
      <c r="J5036" s="9">
        <f>VLOOKUP('Consolidtaed Data'!$B4123,[1]Products!$A:$G,3,0)</f>
        <v>683</v>
      </c>
      <c r="K5036" s="9">
        <f>'Consolidtaed Data'!$J4123*'Consolidtaed Data'!$H4123</f>
        <v>665</v>
      </c>
      <c r="L5036" s="9">
        <f>'Consolidtaed Data'!$I4123*'Consolidtaed Data'!$H4123</f>
        <v>1278</v>
      </c>
      <c r="M5036" s="9">
        <f>'Consolidtaed Data'!$L4123-'Consolidtaed Data'!$K4123</f>
        <v>3568</v>
      </c>
      <c r="N5036" s="9" t="str">
        <f>VLOOKUP('Consolidtaed Data'!$C4123,[1]Locations!$A:$O,2,0)</f>
        <v>San Mateo</v>
      </c>
      <c r="O5036" s="9" t="str">
        <f>VLOOKUP('Consolidtaed Data'!$D4123,'[1]Sales People'!$A:$B,2,0)</f>
        <v>Jerry Perry</v>
      </c>
      <c r="P5036" s="9" t="str">
        <f>VLOOKUP('Consolidtaed Data'!$E4123,[1]Customers!$A:$B,2,0)</f>
        <v>James Castillo</v>
      </c>
      <c r="Q5036" s="11">
        <f>WEEKDAY('Consolidtaed Data'!$F4123)</f>
        <v>5</v>
      </c>
      <c r="R5036" s="9">
        <f>MONTH('Consolidtaed Data'!$F4123)</f>
        <v>10</v>
      </c>
      <c r="S5036" s="9" t="str">
        <f>TEXT(Table3[[#This Row],[Purchase Date]],"MMMM")</f>
        <v>January</v>
      </c>
      <c r="T5036" s="9">
        <f>YEAR('Consolidtaed Data'!$F4123)</f>
        <v>2020</v>
      </c>
    </row>
    <row r="5037" spans="1:20" x14ac:dyDescent="0.3">
      <c r="A5037" s="9" t="s">
        <v>6061</v>
      </c>
      <c r="B5037" s="9" t="s">
        <v>11</v>
      </c>
      <c r="C5037" s="9" t="s">
        <v>421</v>
      </c>
      <c r="D5037" s="9" t="s">
        <v>68</v>
      </c>
      <c r="E5037" s="9" t="s">
        <v>279</v>
      </c>
      <c r="F5037" s="10">
        <v>44201</v>
      </c>
      <c r="G5037" s="10" t="str">
        <f>VLOOKUP(Table3[[#This Row],[Product ID]],[1]Products!$A:$G,2,0)</f>
        <v>Product 88</v>
      </c>
      <c r="H5037" s="22">
        <v>3</v>
      </c>
      <c r="I5037" s="9">
        <f>VLOOKUP('Consolidtaed Data'!$B4192,[1]Products!$A:$G,4,0)</f>
        <v>1500</v>
      </c>
      <c r="J5037" s="9">
        <f>VLOOKUP('Consolidtaed Data'!$B4192,[1]Products!$A:$G,3,0)</f>
        <v>900</v>
      </c>
      <c r="K5037" s="9">
        <f>'Consolidtaed Data'!$J4192*'Consolidtaed Data'!$H4192</f>
        <v>4605</v>
      </c>
      <c r="L5037" s="9">
        <f>'Consolidtaed Data'!$I4192*'Consolidtaed Data'!$H4192</f>
        <v>6771</v>
      </c>
      <c r="M5037" s="9">
        <f>'Consolidtaed Data'!$L4192-'Consolidtaed Data'!$K4192</f>
        <v>2048</v>
      </c>
      <c r="N5037" s="9" t="str">
        <f>VLOOKUP('Consolidtaed Data'!$C4192,[1]Locations!$A:$O,2,0)</f>
        <v>Temecula</v>
      </c>
      <c r="O5037" s="9" t="str">
        <f>VLOOKUP('Consolidtaed Data'!$D4192,'[1]Sales People'!$A:$B,2,0)</f>
        <v>Ernest Wagner</v>
      </c>
      <c r="P5037" s="9" t="str">
        <f>VLOOKUP('Consolidtaed Data'!$E4192,[1]Customers!$A:$B,2,0)</f>
        <v>Bruce Armstrong</v>
      </c>
      <c r="Q5037" s="11">
        <f>WEEKDAY('Consolidtaed Data'!$F4192)</f>
        <v>4</v>
      </c>
      <c r="R5037" s="9">
        <f>MONTH('Consolidtaed Data'!$F4192)</f>
        <v>11</v>
      </c>
      <c r="S5037" s="9" t="str">
        <f>TEXT(Table3[[#This Row],[Purchase Date]],"MMMM")</f>
        <v>January</v>
      </c>
      <c r="T5037" s="9">
        <f>YEAR('Consolidtaed Data'!$F4192)</f>
        <v>2020</v>
      </c>
    </row>
    <row r="5038" spans="1:20" x14ac:dyDescent="0.3">
      <c r="A5038" s="9" t="s">
        <v>6062</v>
      </c>
      <c r="B5038" s="9" t="s">
        <v>355</v>
      </c>
      <c r="C5038" s="9" t="s">
        <v>249</v>
      </c>
      <c r="D5038" s="9" t="s">
        <v>95</v>
      </c>
      <c r="E5038" s="9" t="s">
        <v>1258</v>
      </c>
      <c r="F5038" s="10">
        <v>44201</v>
      </c>
      <c r="G5038" s="10" t="str">
        <f>VLOOKUP(Table3[[#This Row],[Product ID]],[1]Products!$A:$G,2,0)</f>
        <v>Product 100</v>
      </c>
      <c r="H5038" s="22">
        <v>2</v>
      </c>
      <c r="I5038" s="9">
        <f>VLOOKUP('Consolidtaed Data'!$B4236,[1]Products!$A:$G,4,0)</f>
        <v>1862</v>
      </c>
      <c r="J5038" s="9">
        <f>VLOOKUP('Consolidtaed Data'!$B4236,[1]Products!$A:$G,3,0)</f>
        <v>1173</v>
      </c>
      <c r="K5038" s="9">
        <f>'Consolidtaed Data'!$J4236*'Consolidtaed Data'!$H4236</f>
        <v>1251</v>
      </c>
      <c r="L5038" s="9">
        <f>'Consolidtaed Data'!$I4236*'Consolidtaed Data'!$H4236</f>
        <v>1526</v>
      </c>
      <c r="M5038" s="9">
        <f>'Consolidtaed Data'!$L4236-'Consolidtaed Data'!$K4236</f>
        <v>48</v>
      </c>
      <c r="N5038" s="9" t="str">
        <f>VLOOKUP('Consolidtaed Data'!$C4236,[1]Locations!$A:$O,2,0)</f>
        <v>Garden Grove</v>
      </c>
      <c r="O5038" s="9" t="str">
        <f>VLOOKUP('Consolidtaed Data'!$D4236,'[1]Sales People'!$A:$B,2,0)</f>
        <v>Clarence Fox</v>
      </c>
      <c r="P5038" s="9" t="str">
        <f>VLOOKUP('Consolidtaed Data'!$E4236,[1]Customers!$A:$B,2,0)</f>
        <v>Samuel Fields</v>
      </c>
      <c r="Q5038" s="11">
        <f>WEEKDAY('Consolidtaed Data'!$F4236)</f>
        <v>7</v>
      </c>
      <c r="R5038" s="9">
        <f>MONTH('Consolidtaed Data'!$F4236)</f>
        <v>11</v>
      </c>
      <c r="S5038" s="9" t="str">
        <f>TEXT(Table3[[#This Row],[Purchase Date]],"MMMM")</f>
        <v>January</v>
      </c>
      <c r="T5038" s="9">
        <f>YEAR('Consolidtaed Data'!$F4236)</f>
        <v>2020</v>
      </c>
    </row>
    <row r="5039" spans="1:20" x14ac:dyDescent="0.3">
      <c r="A5039" s="9" t="s">
        <v>6063</v>
      </c>
      <c r="B5039" s="9" t="s">
        <v>160</v>
      </c>
      <c r="C5039" s="9" t="s">
        <v>249</v>
      </c>
      <c r="D5039" s="9" t="s">
        <v>73</v>
      </c>
      <c r="E5039" s="9" t="s">
        <v>2495</v>
      </c>
      <c r="F5039" s="10">
        <v>44201</v>
      </c>
      <c r="G5039" s="10" t="str">
        <f>VLOOKUP(Table3[[#This Row],[Product ID]],[1]Products!$A:$G,2,0)</f>
        <v>Product 28</v>
      </c>
      <c r="H5039" s="22">
        <v>1</v>
      </c>
      <c r="I5039" s="9">
        <f>VLOOKUP('Consolidtaed Data'!$B4243,[1]Products!$A:$G,4,0)</f>
        <v>951</v>
      </c>
      <c r="J5039" s="9">
        <f>VLOOKUP('Consolidtaed Data'!$B4243,[1]Products!$A:$G,3,0)</f>
        <v>504</v>
      </c>
      <c r="K5039" s="9">
        <f>'Consolidtaed Data'!$J4243*'Consolidtaed Data'!$H4243</f>
        <v>3936</v>
      </c>
      <c r="L5039" s="9">
        <f>'Consolidtaed Data'!$I4243*'Consolidtaed Data'!$H4243</f>
        <v>5468</v>
      </c>
      <c r="M5039" s="9">
        <f>'Consolidtaed Data'!$L4243-'Consolidtaed Data'!$K4243</f>
        <v>3348</v>
      </c>
      <c r="N5039" s="9" t="str">
        <f>VLOOKUP('Consolidtaed Data'!$C4243,[1]Locations!$A:$O,2,0)</f>
        <v>Long Beach</v>
      </c>
      <c r="O5039" s="9" t="str">
        <f>VLOOKUP('Consolidtaed Data'!$D4243,'[1]Sales People'!$A:$B,2,0)</f>
        <v>Robert Reed</v>
      </c>
      <c r="P5039" s="9" t="str">
        <f>VLOOKUP('Consolidtaed Data'!$E4243,[1]Customers!$A:$B,2,0)</f>
        <v>Brandon Bailey</v>
      </c>
      <c r="Q5039" s="11">
        <f>WEEKDAY('Consolidtaed Data'!$F4243)</f>
        <v>1</v>
      </c>
      <c r="R5039" s="9">
        <f>MONTH('Consolidtaed Data'!$F4243)</f>
        <v>11</v>
      </c>
      <c r="S5039" s="9" t="str">
        <f>TEXT(Table3[[#This Row],[Purchase Date]],"MMMM")</f>
        <v>January</v>
      </c>
      <c r="T5039" s="9">
        <f>YEAR('Consolidtaed Data'!$F4243)</f>
        <v>2020</v>
      </c>
    </row>
    <row r="5040" spans="1:20" x14ac:dyDescent="0.3">
      <c r="A5040" s="9" t="s">
        <v>6064</v>
      </c>
      <c r="B5040" s="9" t="s">
        <v>129</v>
      </c>
      <c r="C5040" s="9" t="s">
        <v>423</v>
      </c>
      <c r="D5040" s="9" t="s">
        <v>246</v>
      </c>
      <c r="E5040" s="9" t="s">
        <v>1042</v>
      </c>
      <c r="F5040" s="10">
        <v>44201</v>
      </c>
      <c r="G5040" s="10" t="str">
        <f>VLOOKUP(Table3[[#This Row],[Product ID]],[1]Products!$A:$G,2,0)</f>
        <v>Product 47</v>
      </c>
      <c r="H5040" s="22">
        <v>1</v>
      </c>
      <c r="I5040" s="9">
        <f>VLOOKUP('Consolidtaed Data'!$B4273,[1]Products!$A:$G,4,0)</f>
        <v>112</v>
      </c>
      <c r="J5040" s="9">
        <f>VLOOKUP('Consolidtaed Data'!$B4273,[1]Products!$A:$G,3,0)</f>
        <v>90</v>
      </c>
      <c r="K5040" s="9">
        <f>'Consolidtaed Data'!$J4273*'Consolidtaed Data'!$H4273</f>
        <v>130</v>
      </c>
      <c r="L5040" s="9">
        <f>'Consolidtaed Data'!$I4273*'Consolidtaed Data'!$H4273</f>
        <v>181</v>
      </c>
      <c r="M5040" s="9">
        <f>'Consolidtaed Data'!$L4273-'Consolidtaed Data'!$K4273</f>
        <v>799</v>
      </c>
      <c r="N5040" s="9" t="str">
        <f>VLOOKUP('Consolidtaed Data'!$C4273,[1]Locations!$A:$O,2,0)</f>
        <v>Concord</v>
      </c>
      <c r="O5040" s="9" t="str">
        <f>VLOOKUP('Consolidtaed Data'!$D4273,'[1]Sales People'!$A:$B,2,0)</f>
        <v>Henry Nelson</v>
      </c>
      <c r="P5040" s="9" t="str">
        <f>VLOOKUP('Consolidtaed Data'!$E4273,[1]Customers!$A:$B,2,0)</f>
        <v>Jack Howell</v>
      </c>
      <c r="Q5040" s="11">
        <f>WEEKDAY('Consolidtaed Data'!$F4273)</f>
        <v>3</v>
      </c>
      <c r="R5040" s="9">
        <f>MONTH('Consolidtaed Data'!$F4273)</f>
        <v>11</v>
      </c>
      <c r="S5040" s="9" t="str">
        <f>TEXT(Table3[[#This Row],[Purchase Date]],"MMMM")</f>
        <v>January</v>
      </c>
      <c r="T5040" s="9">
        <f>YEAR('Consolidtaed Data'!$F4273)</f>
        <v>2020</v>
      </c>
    </row>
    <row r="5041" spans="1:20" x14ac:dyDescent="0.3">
      <c r="A5041" s="9" t="s">
        <v>6065</v>
      </c>
      <c r="B5041" s="9" t="s">
        <v>85</v>
      </c>
      <c r="C5041" s="9" t="s">
        <v>30</v>
      </c>
      <c r="D5041" s="9" t="s">
        <v>35</v>
      </c>
      <c r="E5041" s="9" t="s">
        <v>812</v>
      </c>
      <c r="F5041" s="10">
        <v>44201</v>
      </c>
      <c r="G5041" s="10" t="str">
        <f>VLOOKUP(Table3[[#This Row],[Product ID]],[1]Products!$A:$G,2,0)</f>
        <v>Product 93</v>
      </c>
      <c r="H5041" s="22">
        <v>1</v>
      </c>
      <c r="I5041" s="9">
        <f>VLOOKUP('Consolidtaed Data'!$B4297,[1]Products!$A:$G,4,0)</f>
        <v>1405</v>
      </c>
      <c r="J5041" s="9">
        <f>VLOOKUP('Consolidtaed Data'!$B4297,[1]Products!$A:$G,3,0)</f>
        <v>1054</v>
      </c>
      <c r="K5041" s="9">
        <f>'Consolidtaed Data'!$J4297*'Consolidtaed Data'!$H4297</f>
        <v>144</v>
      </c>
      <c r="L5041" s="9">
        <f>'Consolidtaed Data'!$I4297*'Consolidtaed Data'!$H4297</f>
        <v>272</v>
      </c>
      <c r="M5041" s="9">
        <f>'Consolidtaed Data'!$L4297-'Consolidtaed Data'!$K4297</f>
        <v>406</v>
      </c>
      <c r="N5041" s="9" t="str">
        <f>VLOOKUP('Consolidtaed Data'!$C4297,[1]Locations!$A:$O,2,0)</f>
        <v>Fairfield</v>
      </c>
      <c r="O5041" s="9" t="str">
        <f>VLOOKUP('Consolidtaed Data'!$D4297,'[1]Sales People'!$A:$B,2,0)</f>
        <v>Jimmy Young</v>
      </c>
      <c r="P5041" s="9" t="str">
        <f>VLOOKUP('Consolidtaed Data'!$E4297,[1]Customers!$A:$B,2,0)</f>
        <v>Michael Mills</v>
      </c>
      <c r="Q5041" s="11">
        <f>WEEKDAY('Consolidtaed Data'!$F4297)</f>
        <v>4</v>
      </c>
      <c r="R5041" s="9">
        <f>MONTH('Consolidtaed Data'!$F4297)</f>
        <v>11</v>
      </c>
      <c r="S5041" s="9" t="str">
        <f>TEXT(Table3[[#This Row],[Purchase Date]],"MMMM")</f>
        <v>January</v>
      </c>
      <c r="T5041" s="9">
        <f>YEAR('Consolidtaed Data'!$F4297)</f>
        <v>2020</v>
      </c>
    </row>
    <row r="5042" spans="1:20" x14ac:dyDescent="0.3">
      <c r="A5042" s="9" t="s">
        <v>6066</v>
      </c>
      <c r="B5042" s="9" t="s">
        <v>151</v>
      </c>
      <c r="C5042" s="9" t="s">
        <v>72</v>
      </c>
      <c r="D5042" s="9" t="s">
        <v>220</v>
      </c>
      <c r="E5042" s="9" t="s">
        <v>416</v>
      </c>
      <c r="F5042" s="10">
        <v>44201</v>
      </c>
      <c r="G5042" s="10" t="str">
        <f>VLOOKUP(Table3[[#This Row],[Product ID]],[1]Products!$A:$G,2,0)</f>
        <v>Product 94</v>
      </c>
      <c r="H5042" s="22">
        <v>3</v>
      </c>
      <c r="I5042" s="9">
        <f>VLOOKUP('Consolidtaed Data'!$B4328,[1]Products!$A:$G,4,0)</f>
        <v>530</v>
      </c>
      <c r="J5042" s="9">
        <f>VLOOKUP('Consolidtaed Data'!$B4328,[1]Products!$A:$G,3,0)</f>
        <v>424</v>
      </c>
      <c r="K5042" s="9">
        <f>'Consolidtaed Data'!$J4328*'Consolidtaed Data'!$H4328</f>
        <v>786</v>
      </c>
      <c r="L5042" s="9">
        <f>'Consolidtaed Data'!$I4328*'Consolidtaed Data'!$H4328</f>
        <v>947</v>
      </c>
      <c r="M5042" s="9">
        <f>'Consolidtaed Data'!$L4328-'Consolidtaed Data'!$K4328</f>
        <v>509</v>
      </c>
      <c r="N5042" s="9" t="str">
        <f>VLOOKUP('Consolidtaed Data'!$C4328,[1]Locations!$A:$O,2,0)</f>
        <v>Fontana</v>
      </c>
      <c r="O5042" s="9" t="str">
        <f>VLOOKUP('Consolidtaed Data'!$D4328,'[1]Sales People'!$A:$B,2,0)</f>
        <v>Scott Mason</v>
      </c>
      <c r="P5042" s="9" t="str">
        <f>VLOOKUP('Consolidtaed Data'!$E4328,[1]Customers!$A:$B,2,0)</f>
        <v>Johnny Butler</v>
      </c>
      <c r="Q5042" s="11">
        <f>WEEKDAY('Consolidtaed Data'!$F4328)</f>
        <v>7</v>
      </c>
      <c r="R5042" s="9">
        <f>MONTH('Consolidtaed Data'!$F4328)</f>
        <v>11</v>
      </c>
      <c r="S5042" s="9" t="str">
        <f>TEXT(Table3[[#This Row],[Purchase Date]],"MMMM")</f>
        <v>January</v>
      </c>
      <c r="T5042" s="9">
        <f>YEAR('Consolidtaed Data'!$F4328)</f>
        <v>2020</v>
      </c>
    </row>
    <row r="5043" spans="1:20" x14ac:dyDescent="0.3">
      <c r="A5043" s="9" t="s">
        <v>6067</v>
      </c>
      <c r="B5043" s="9" t="s">
        <v>742</v>
      </c>
      <c r="C5043" s="9" t="s">
        <v>45</v>
      </c>
      <c r="D5043" s="9" t="s">
        <v>51</v>
      </c>
      <c r="E5043" s="9" t="s">
        <v>2283</v>
      </c>
      <c r="F5043" s="10">
        <v>44201</v>
      </c>
      <c r="G5043" s="10" t="str">
        <f>VLOOKUP(Table3[[#This Row],[Product ID]],[1]Products!$A:$G,2,0)</f>
        <v>Product 90</v>
      </c>
      <c r="H5043" s="22">
        <v>3</v>
      </c>
      <c r="I5043" s="9">
        <f>VLOOKUP('Consolidtaed Data'!$B4536,[1]Products!$A:$G,4,0)</f>
        <v>847</v>
      </c>
      <c r="J5043" s="9">
        <f>VLOOKUP('Consolidtaed Data'!$B4536,[1]Products!$A:$G,3,0)</f>
        <v>534</v>
      </c>
      <c r="K5043" s="9">
        <f>'Consolidtaed Data'!$J4536*'Consolidtaed Data'!$H4536</f>
        <v>255</v>
      </c>
      <c r="L5043" s="9">
        <f>'Consolidtaed Data'!$I4536*'Consolidtaed Data'!$H4536</f>
        <v>392</v>
      </c>
      <c r="M5043" s="9">
        <f>'Consolidtaed Data'!$L4536-'Consolidtaed Data'!$K4536</f>
        <v>871</v>
      </c>
      <c r="N5043" s="9" t="str">
        <f>VLOOKUP('Consolidtaed Data'!$C4536,[1]Locations!$A:$O,2,0)</f>
        <v>Carlsbad</v>
      </c>
      <c r="O5043" s="9" t="str">
        <f>VLOOKUP('Consolidtaed Data'!$D4536,'[1]Sales People'!$A:$B,2,0)</f>
        <v>Roger Ramos</v>
      </c>
      <c r="P5043" s="9" t="str">
        <f>VLOOKUP('Consolidtaed Data'!$E4536,[1]Customers!$A:$B,2,0)</f>
        <v>Ernest Bradley</v>
      </c>
      <c r="Q5043" s="11">
        <f>WEEKDAY('Consolidtaed Data'!$F4536)</f>
        <v>7</v>
      </c>
      <c r="R5043" s="9">
        <f>MONTH('Consolidtaed Data'!$F4536)</f>
        <v>11</v>
      </c>
      <c r="S5043" s="9" t="str">
        <f>TEXT(Table3[[#This Row],[Purchase Date]],"MMMM")</f>
        <v>January</v>
      </c>
      <c r="T5043" s="9">
        <f>YEAR('Consolidtaed Data'!$F4536)</f>
        <v>2020</v>
      </c>
    </row>
    <row r="5044" spans="1:20" x14ac:dyDescent="0.3">
      <c r="A5044" s="9" t="s">
        <v>6068</v>
      </c>
      <c r="B5044" s="9" t="s">
        <v>582</v>
      </c>
      <c r="C5044" s="9" t="s">
        <v>25</v>
      </c>
      <c r="D5044" s="9" t="s">
        <v>149</v>
      </c>
      <c r="E5044" s="9" t="s">
        <v>1120</v>
      </c>
      <c r="F5044" s="10">
        <v>44201</v>
      </c>
      <c r="G5044" s="10" t="str">
        <f>VLOOKUP(Table3[[#This Row],[Product ID]],[1]Products!$A:$G,2,0)</f>
        <v>Product 58</v>
      </c>
      <c r="H5044" s="22">
        <v>1</v>
      </c>
      <c r="I5044" s="9">
        <f>VLOOKUP('Consolidtaed Data'!$B4569,[1]Products!$A:$G,4,0)</f>
        <v>1338</v>
      </c>
      <c r="J5044" s="9">
        <f>VLOOKUP('Consolidtaed Data'!$B4569,[1]Products!$A:$G,3,0)</f>
        <v>682</v>
      </c>
      <c r="K5044" s="9">
        <f>'Consolidtaed Data'!$J4569*'Consolidtaed Data'!$H4569</f>
        <v>387</v>
      </c>
      <c r="L5044" s="9">
        <f>'Consolidtaed Data'!$I4569*'Consolidtaed Data'!$H4569</f>
        <v>667</v>
      </c>
      <c r="M5044" s="9">
        <f>'Consolidtaed Data'!$L4569-'Consolidtaed Data'!$K4569</f>
        <v>1378</v>
      </c>
      <c r="N5044" s="9" t="str">
        <f>VLOOKUP('Consolidtaed Data'!$C4569,[1]Locations!$A:$O,2,0)</f>
        <v>Clovis</v>
      </c>
      <c r="O5044" s="9" t="str">
        <f>VLOOKUP('Consolidtaed Data'!$D4569,'[1]Sales People'!$A:$B,2,0)</f>
        <v>Kenneth Bradley</v>
      </c>
      <c r="P5044" s="9" t="str">
        <f>VLOOKUP('Consolidtaed Data'!$E4569,[1]Customers!$A:$B,2,0)</f>
        <v>Carlos Martinez</v>
      </c>
      <c r="Q5044" s="11">
        <f>WEEKDAY('Consolidtaed Data'!$F4569)</f>
        <v>1</v>
      </c>
      <c r="R5044" s="9">
        <f>MONTH('Consolidtaed Data'!$F4569)</f>
        <v>11</v>
      </c>
      <c r="S5044" s="9" t="str">
        <f>TEXT(Table3[[#This Row],[Purchase Date]],"MMMM")</f>
        <v>January</v>
      </c>
      <c r="T5044" s="9">
        <f>YEAR('Consolidtaed Data'!$F4569)</f>
        <v>2020</v>
      </c>
    </row>
    <row r="5045" spans="1:20" x14ac:dyDescent="0.3">
      <c r="A5045" s="9" t="s">
        <v>6069</v>
      </c>
      <c r="B5045" s="9" t="s">
        <v>490</v>
      </c>
      <c r="C5045" s="9" t="s">
        <v>99</v>
      </c>
      <c r="D5045" s="9" t="s">
        <v>272</v>
      </c>
      <c r="E5045" s="9" t="s">
        <v>1193</v>
      </c>
      <c r="F5045" s="10">
        <v>44201</v>
      </c>
      <c r="G5045" s="10" t="str">
        <f>VLOOKUP(Table3[[#This Row],[Product ID]],[1]Products!$A:$G,2,0)</f>
        <v>Product 79</v>
      </c>
      <c r="H5045" s="22">
        <v>1</v>
      </c>
      <c r="I5045" s="9">
        <f>VLOOKUP('Consolidtaed Data'!$B4672,[1]Products!$A:$G,4,0)</f>
        <v>2396</v>
      </c>
      <c r="J5045" s="9">
        <f>VLOOKUP('Consolidtaed Data'!$B4672,[1]Products!$A:$G,3,0)</f>
        <v>1965</v>
      </c>
      <c r="K5045" s="9">
        <f>'Consolidtaed Data'!$J4672*'Consolidtaed Data'!$H4672</f>
        <v>3882</v>
      </c>
      <c r="L5045" s="9">
        <f>'Consolidtaed Data'!$I4672*'Consolidtaed Data'!$H4672</f>
        <v>5544</v>
      </c>
      <c r="M5045" s="9">
        <f>'Consolidtaed Data'!$L4672-'Consolidtaed Data'!$K4672</f>
        <v>34</v>
      </c>
      <c r="N5045" s="9" t="str">
        <f>VLOOKUP('Consolidtaed Data'!$C4672,[1]Locations!$A:$O,2,0)</f>
        <v>Concord</v>
      </c>
      <c r="O5045" s="9" t="str">
        <f>VLOOKUP('Consolidtaed Data'!$D4672,'[1]Sales People'!$A:$B,2,0)</f>
        <v>Roger Ramos</v>
      </c>
      <c r="P5045" s="9" t="str">
        <f>VLOOKUP('Consolidtaed Data'!$E4672,[1]Customers!$A:$B,2,0)</f>
        <v>Chris Howard</v>
      </c>
      <c r="Q5045" s="11">
        <f>WEEKDAY('Consolidtaed Data'!$F4672)</f>
        <v>4</v>
      </c>
      <c r="R5045" s="9">
        <f>MONTH('Consolidtaed Data'!$F4672)</f>
        <v>12</v>
      </c>
      <c r="S5045" s="9" t="str">
        <f>TEXT(Table3[[#This Row],[Purchase Date]],"MMMM")</f>
        <v>January</v>
      </c>
      <c r="T5045" s="9">
        <f>YEAR('Consolidtaed Data'!$F4672)</f>
        <v>2020</v>
      </c>
    </row>
    <row r="5046" spans="1:20" x14ac:dyDescent="0.3">
      <c r="A5046" s="9" t="s">
        <v>6070</v>
      </c>
      <c r="B5046" s="9" t="s">
        <v>278</v>
      </c>
      <c r="C5046" s="9" t="s">
        <v>504</v>
      </c>
      <c r="D5046" s="9" t="s">
        <v>73</v>
      </c>
      <c r="E5046" s="9" t="s">
        <v>314</v>
      </c>
      <c r="F5046" s="10">
        <v>44202</v>
      </c>
      <c r="G5046" s="10" t="str">
        <f>VLOOKUP(Table3[[#This Row],[Product ID]],[1]Products!$A:$G,2,0)</f>
        <v>Product 75</v>
      </c>
      <c r="H5046" s="22">
        <v>3</v>
      </c>
      <c r="I5046" s="9">
        <f>VLOOKUP('Consolidtaed Data'!$B3699,[1]Products!$A:$G,4,0)</f>
        <v>368</v>
      </c>
      <c r="J5046" s="9">
        <f>VLOOKUP('Consolidtaed Data'!$B3699,[1]Products!$A:$G,3,0)</f>
        <v>294</v>
      </c>
      <c r="K5046" s="9">
        <f>'Consolidtaed Data'!$J3699*'Consolidtaed Data'!$H3699</f>
        <v>1896</v>
      </c>
      <c r="L5046" s="9">
        <f>'Consolidtaed Data'!$I3699*'Consolidtaed Data'!$H3699</f>
        <v>2495</v>
      </c>
      <c r="M5046" s="9">
        <f>'Consolidtaed Data'!$L3699-'Consolidtaed Data'!$K3699</f>
        <v>4400</v>
      </c>
      <c r="N5046" s="9" t="str">
        <f>VLOOKUP('Consolidtaed Data'!$C3699,[1]Locations!$A:$O,2,0)</f>
        <v>Huntington Beach</v>
      </c>
      <c r="O5046" s="9" t="str">
        <f>VLOOKUP('Consolidtaed Data'!$D3699,'[1]Sales People'!$A:$B,2,0)</f>
        <v>Ryan Welch</v>
      </c>
      <c r="P5046" s="9" t="str">
        <f>VLOOKUP('Consolidtaed Data'!$E3699,[1]Customers!$A:$B,2,0)</f>
        <v>Anthony Simpson</v>
      </c>
      <c r="Q5046" s="11">
        <f>WEEKDAY('Consolidtaed Data'!$F3699)</f>
        <v>1</v>
      </c>
      <c r="R5046" s="9">
        <f>MONTH('Consolidtaed Data'!$F3699)</f>
        <v>9</v>
      </c>
      <c r="S5046" s="9" t="str">
        <f>TEXT(Table3[[#This Row],[Purchase Date]],"MMMM")</f>
        <v>January</v>
      </c>
      <c r="T5046" s="9">
        <f>YEAR('Consolidtaed Data'!$F3699)</f>
        <v>2020</v>
      </c>
    </row>
    <row r="5047" spans="1:20" x14ac:dyDescent="0.3">
      <c r="A5047" s="9" t="s">
        <v>6071</v>
      </c>
      <c r="B5047" s="9" t="s">
        <v>712</v>
      </c>
      <c r="C5047" s="9" t="s">
        <v>72</v>
      </c>
      <c r="D5047" s="9" t="s">
        <v>206</v>
      </c>
      <c r="E5047" s="9" t="s">
        <v>426</v>
      </c>
      <c r="F5047" s="10">
        <v>44202</v>
      </c>
      <c r="G5047" s="10" t="str">
        <f>VLOOKUP(Table3[[#This Row],[Product ID]],[1]Products!$A:$G,2,0)</f>
        <v>Product 32</v>
      </c>
      <c r="H5047" s="22">
        <v>4</v>
      </c>
      <c r="I5047" s="9">
        <f>VLOOKUP('Consolidtaed Data'!$B3777,[1]Products!$A:$G,4,0)</f>
        <v>1405</v>
      </c>
      <c r="J5047" s="9">
        <f>VLOOKUP('Consolidtaed Data'!$B3777,[1]Products!$A:$G,3,0)</f>
        <v>1054</v>
      </c>
      <c r="K5047" s="9">
        <f>'Consolidtaed Data'!$J3777*'Consolidtaed Data'!$H3777</f>
        <v>624</v>
      </c>
      <c r="L5047" s="9">
        <f>'Consolidtaed Data'!$I3777*'Consolidtaed Data'!$H3777</f>
        <v>1200</v>
      </c>
      <c r="M5047" s="9">
        <f>'Consolidtaed Data'!$L3777-'Consolidtaed Data'!$K3777</f>
        <v>248</v>
      </c>
      <c r="N5047" s="9" t="str">
        <f>VLOOKUP('Consolidtaed Data'!$C3777,[1]Locations!$A:$O,2,0)</f>
        <v>Rialto</v>
      </c>
      <c r="O5047" s="9" t="str">
        <f>VLOOKUP('Consolidtaed Data'!$D3777,'[1]Sales People'!$A:$B,2,0)</f>
        <v>Carl Elliott</v>
      </c>
      <c r="P5047" s="9" t="str">
        <f>VLOOKUP('Consolidtaed Data'!$E3777,[1]Customers!$A:$B,2,0)</f>
        <v>Charles Henderson</v>
      </c>
      <c r="Q5047" s="11">
        <f>WEEKDAY('Consolidtaed Data'!$F3777)</f>
        <v>7</v>
      </c>
      <c r="R5047" s="9">
        <f>MONTH('Consolidtaed Data'!$F3777)</f>
        <v>10</v>
      </c>
      <c r="S5047" s="9" t="str">
        <f>TEXT(Table3[[#This Row],[Purchase Date]],"MMMM")</f>
        <v>January</v>
      </c>
      <c r="T5047" s="9">
        <f>YEAR('Consolidtaed Data'!$F3777)</f>
        <v>2020</v>
      </c>
    </row>
    <row r="5048" spans="1:20" x14ac:dyDescent="0.3">
      <c r="A5048" s="9" t="s">
        <v>6072</v>
      </c>
      <c r="B5048" s="9" t="s">
        <v>330</v>
      </c>
      <c r="C5048" s="9" t="s">
        <v>263</v>
      </c>
      <c r="D5048" s="9" t="s">
        <v>229</v>
      </c>
      <c r="E5048" s="9" t="s">
        <v>3910</v>
      </c>
      <c r="F5048" s="10">
        <v>44202</v>
      </c>
      <c r="G5048" s="10" t="str">
        <f>VLOOKUP(Table3[[#This Row],[Product ID]],[1]Products!$A:$G,2,0)</f>
        <v>Product 91</v>
      </c>
      <c r="H5048" s="22">
        <v>2</v>
      </c>
      <c r="I5048" s="9">
        <f>VLOOKUP('Consolidtaed Data'!$B3842,[1]Products!$A:$G,4,0)</f>
        <v>1743</v>
      </c>
      <c r="J5048" s="9">
        <f>VLOOKUP('Consolidtaed Data'!$B3842,[1]Products!$A:$G,3,0)</f>
        <v>872</v>
      </c>
      <c r="K5048" s="9">
        <f>'Consolidtaed Data'!$J3842*'Consolidtaed Data'!$H3842</f>
        <v>945</v>
      </c>
      <c r="L5048" s="9">
        <f>'Consolidtaed Data'!$I3842*'Consolidtaed Data'!$H3842</f>
        <v>1889</v>
      </c>
      <c r="M5048" s="9">
        <f>'Consolidtaed Data'!$L3842-'Consolidtaed Data'!$K3842</f>
        <v>1569</v>
      </c>
      <c r="N5048" s="9" t="str">
        <f>VLOOKUP('Consolidtaed Data'!$C3842,[1]Locations!$A:$O,2,0)</f>
        <v>Santa Clarita</v>
      </c>
      <c r="O5048" s="9" t="str">
        <f>VLOOKUP('Consolidtaed Data'!$D3842,'[1]Sales People'!$A:$B,2,0)</f>
        <v>Joshua Taylor</v>
      </c>
      <c r="P5048" s="9" t="str">
        <f>VLOOKUP('Consolidtaed Data'!$E3842,[1]Customers!$A:$B,2,0)</f>
        <v>Joshua Ryan</v>
      </c>
      <c r="Q5048" s="11">
        <f>WEEKDAY('Consolidtaed Data'!$F3842)</f>
        <v>5</v>
      </c>
      <c r="R5048" s="9">
        <f>MONTH('Consolidtaed Data'!$F3842)</f>
        <v>10</v>
      </c>
      <c r="S5048" s="9" t="str">
        <f>TEXT(Table3[[#This Row],[Purchase Date]],"MMMM")</f>
        <v>January</v>
      </c>
      <c r="T5048" s="9">
        <f>YEAR('Consolidtaed Data'!$F3842)</f>
        <v>2020</v>
      </c>
    </row>
    <row r="5049" spans="1:20" x14ac:dyDescent="0.3">
      <c r="A5049" s="9" t="s">
        <v>6073</v>
      </c>
      <c r="B5049" s="9" t="s">
        <v>11</v>
      </c>
      <c r="C5049" s="9" t="s">
        <v>228</v>
      </c>
      <c r="D5049" s="9" t="s">
        <v>26</v>
      </c>
      <c r="E5049" s="9" t="s">
        <v>765</v>
      </c>
      <c r="F5049" s="10">
        <v>44202</v>
      </c>
      <c r="G5049" s="10" t="str">
        <f>VLOOKUP(Table3[[#This Row],[Product ID]],[1]Products!$A:$G,2,0)</f>
        <v>Product 88</v>
      </c>
      <c r="H5049" s="22">
        <v>1</v>
      </c>
      <c r="I5049" s="9">
        <f>VLOOKUP('Consolidtaed Data'!$B3990,[1]Products!$A:$G,4,0)</f>
        <v>847</v>
      </c>
      <c r="J5049" s="9">
        <f>VLOOKUP('Consolidtaed Data'!$B3990,[1]Products!$A:$G,3,0)</f>
        <v>534</v>
      </c>
      <c r="K5049" s="9">
        <f>'Consolidtaed Data'!$J3990*'Consolidtaed Data'!$H3990</f>
        <v>561</v>
      </c>
      <c r="L5049" s="9">
        <f>'Consolidtaed Data'!$I3990*'Consolidtaed Data'!$H3990</f>
        <v>684</v>
      </c>
      <c r="M5049" s="9">
        <f>'Consolidtaed Data'!$L3990-'Consolidtaed Data'!$K3990</f>
        <v>1341</v>
      </c>
      <c r="N5049" s="9" t="str">
        <f>VLOOKUP('Consolidtaed Data'!$C3990,[1]Locations!$A:$O,2,0)</f>
        <v>East Los Angeles</v>
      </c>
      <c r="O5049" s="9" t="str">
        <f>VLOOKUP('Consolidtaed Data'!$D3990,'[1]Sales People'!$A:$B,2,0)</f>
        <v>Gary Rodriguez</v>
      </c>
      <c r="P5049" s="9" t="str">
        <f>VLOOKUP('Consolidtaed Data'!$E3990,[1]Customers!$A:$B,2,0)</f>
        <v>Aaron Mills</v>
      </c>
      <c r="Q5049" s="11">
        <f>WEEKDAY('Consolidtaed Data'!$F3990)</f>
        <v>1</v>
      </c>
      <c r="R5049" s="9">
        <f>MONTH('Consolidtaed Data'!$F3990)</f>
        <v>10</v>
      </c>
      <c r="S5049" s="9" t="str">
        <f>TEXT(Table3[[#This Row],[Purchase Date]],"MMMM")</f>
        <v>January</v>
      </c>
      <c r="T5049" s="9">
        <f>YEAR('Consolidtaed Data'!$F3990)</f>
        <v>2020</v>
      </c>
    </row>
    <row r="5050" spans="1:20" x14ac:dyDescent="0.3">
      <c r="A5050" s="9" t="s">
        <v>6074</v>
      </c>
      <c r="B5050" s="9" t="s">
        <v>20</v>
      </c>
      <c r="C5050" s="9" t="s">
        <v>34</v>
      </c>
      <c r="D5050" s="9" t="s">
        <v>64</v>
      </c>
      <c r="E5050" s="9" t="s">
        <v>972</v>
      </c>
      <c r="F5050" s="10">
        <v>44202</v>
      </c>
      <c r="G5050" s="10" t="str">
        <f>VLOOKUP(Table3[[#This Row],[Product ID]],[1]Products!$A:$G,2,0)</f>
        <v>Product 98</v>
      </c>
      <c r="H5050" s="22">
        <v>1</v>
      </c>
      <c r="I5050" s="9">
        <f>VLOOKUP('Consolidtaed Data'!$B3998,[1]Products!$A:$G,4,0)</f>
        <v>847</v>
      </c>
      <c r="J5050" s="9">
        <f>VLOOKUP('Consolidtaed Data'!$B3998,[1]Products!$A:$G,3,0)</f>
        <v>534</v>
      </c>
      <c r="K5050" s="9">
        <f>'Consolidtaed Data'!$J3998*'Consolidtaed Data'!$H3998</f>
        <v>1942</v>
      </c>
      <c r="L5050" s="9">
        <f>'Consolidtaed Data'!$I3998*'Consolidtaed Data'!$H3998</f>
        <v>3596</v>
      </c>
      <c r="M5050" s="9">
        <f>'Consolidtaed Data'!$L3998-'Consolidtaed Data'!$K3998</f>
        <v>560</v>
      </c>
      <c r="N5050" s="9" t="str">
        <f>VLOOKUP('Consolidtaed Data'!$C3998,[1]Locations!$A:$O,2,0)</f>
        <v>San Buenaventura (Ventura)</v>
      </c>
      <c r="O5050" s="9" t="str">
        <f>VLOOKUP('Consolidtaed Data'!$D3998,'[1]Sales People'!$A:$B,2,0)</f>
        <v>Kenneth Fields</v>
      </c>
      <c r="P5050" s="9" t="str">
        <f>VLOOKUP('Consolidtaed Data'!$E3998,[1]Customers!$A:$B,2,0)</f>
        <v>Wayne Owens</v>
      </c>
      <c r="Q5050" s="11">
        <f>WEEKDAY('Consolidtaed Data'!$F3998)</f>
        <v>2</v>
      </c>
      <c r="R5050" s="9">
        <f>MONTH('Consolidtaed Data'!$F3998)</f>
        <v>10</v>
      </c>
      <c r="S5050" s="9" t="str">
        <f>TEXT(Table3[[#This Row],[Purchase Date]],"MMMM")</f>
        <v>January</v>
      </c>
      <c r="T5050" s="9">
        <f>YEAR('Consolidtaed Data'!$F3998)</f>
        <v>2020</v>
      </c>
    </row>
    <row r="5051" spans="1:20" x14ac:dyDescent="0.3">
      <c r="A5051" s="9" t="s">
        <v>6075</v>
      </c>
      <c r="B5051" s="9" t="s">
        <v>418</v>
      </c>
      <c r="C5051" s="9" t="s">
        <v>462</v>
      </c>
      <c r="D5051" s="9" t="s">
        <v>229</v>
      </c>
      <c r="E5051" s="9" t="s">
        <v>972</v>
      </c>
      <c r="F5051" s="10">
        <v>44202</v>
      </c>
      <c r="G5051" s="10" t="str">
        <f>VLOOKUP(Table3[[#This Row],[Product ID]],[1]Products!$A:$G,2,0)</f>
        <v>Product 82</v>
      </c>
      <c r="H5051" s="22">
        <v>1</v>
      </c>
      <c r="I5051" s="9">
        <f>VLOOKUP('Consolidtaed Data'!$B4126,[1]Products!$A:$G,4,0)</f>
        <v>181</v>
      </c>
      <c r="J5051" s="9">
        <f>VLOOKUP('Consolidtaed Data'!$B4126,[1]Products!$A:$G,3,0)</f>
        <v>130</v>
      </c>
      <c r="K5051" s="9">
        <f>'Consolidtaed Data'!$J4126*'Consolidtaed Data'!$H4126</f>
        <v>79</v>
      </c>
      <c r="L5051" s="9">
        <f>'Consolidtaed Data'!$I4126*'Consolidtaed Data'!$H4126</f>
        <v>127</v>
      </c>
      <c r="M5051" s="9">
        <f>'Consolidtaed Data'!$L4126-'Consolidtaed Data'!$K4126</f>
        <v>2193</v>
      </c>
      <c r="N5051" s="9" t="str">
        <f>VLOOKUP('Consolidtaed Data'!$C4126,[1]Locations!$A:$O,2,0)</f>
        <v>Temecula</v>
      </c>
      <c r="O5051" s="9" t="str">
        <f>VLOOKUP('Consolidtaed Data'!$D4126,'[1]Sales People'!$A:$B,2,0)</f>
        <v>Howard Gardner</v>
      </c>
      <c r="P5051" s="9" t="str">
        <f>VLOOKUP('Consolidtaed Data'!$E4126,[1]Customers!$A:$B,2,0)</f>
        <v>Carl Martin</v>
      </c>
      <c r="Q5051" s="11">
        <f>WEEKDAY('Consolidtaed Data'!$F4126)</f>
        <v>6</v>
      </c>
      <c r="R5051" s="9">
        <f>MONTH('Consolidtaed Data'!$F4126)</f>
        <v>10</v>
      </c>
      <c r="S5051" s="9" t="str">
        <f>TEXT(Table3[[#This Row],[Purchase Date]],"MMMM")</f>
        <v>January</v>
      </c>
      <c r="T5051" s="9">
        <f>YEAR('Consolidtaed Data'!$F4126)</f>
        <v>2020</v>
      </c>
    </row>
    <row r="5052" spans="1:20" x14ac:dyDescent="0.3">
      <c r="A5052" s="9" t="s">
        <v>6076</v>
      </c>
      <c r="B5052" s="9" t="s">
        <v>336</v>
      </c>
      <c r="C5052" s="9" t="s">
        <v>504</v>
      </c>
      <c r="D5052" s="9" t="s">
        <v>43</v>
      </c>
      <c r="E5052" s="9" t="s">
        <v>963</v>
      </c>
      <c r="F5052" s="10">
        <v>44202</v>
      </c>
      <c r="G5052" s="10" t="str">
        <f>VLOOKUP(Table3[[#This Row],[Product ID]],[1]Products!$A:$G,2,0)</f>
        <v>Product 78</v>
      </c>
      <c r="H5052" s="22">
        <v>1</v>
      </c>
      <c r="I5052" s="9">
        <f>VLOOKUP('Consolidtaed Data'!$B4147,[1]Products!$A:$G,4,0)</f>
        <v>1826</v>
      </c>
      <c r="J5052" s="9">
        <f>VLOOKUP('Consolidtaed Data'!$B4147,[1]Products!$A:$G,3,0)</f>
        <v>1443</v>
      </c>
      <c r="K5052" s="9">
        <f>'Consolidtaed Data'!$J4147*'Consolidtaed Data'!$H4147</f>
        <v>395</v>
      </c>
      <c r="L5052" s="9">
        <f>'Consolidtaed Data'!$I4147*'Consolidtaed Data'!$H4147</f>
        <v>556</v>
      </c>
      <c r="M5052" s="9">
        <f>'Consolidtaed Data'!$L4147-'Consolidtaed Data'!$K4147</f>
        <v>123</v>
      </c>
      <c r="N5052" s="9" t="str">
        <f>VLOOKUP('Consolidtaed Data'!$C4147,[1]Locations!$A:$O,2,0)</f>
        <v>Norwalk</v>
      </c>
      <c r="O5052" s="9" t="str">
        <f>VLOOKUP('Consolidtaed Data'!$D4147,'[1]Sales People'!$A:$B,2,0)</f>
        <v>Patrick Ruiz</v>
      </c>
      <c r="P5052" s="9" t="str">
        <f>VLOOKUP('Consolidtaed Data'!$E4147,[1]Customers!$A:$B,2,0)</f>
        <v>Joshua Watkins</v>
      </c>
      <c r="Q5052" s="11">
        <f>WEEKDAY('Consolidtaed Data'!$F4147)</f>
        <v>7</v>
      </c>
      <c r="R5052" s="9">
        <f>MONTH('Consolidtaed Data'!$F4147)</f>
        <v>10</v>
      </c>
      <c r="S5052" s="9" t="str">
        <f>TEXT(Table3[[#This Row],[Purchase Date]],"MMMM")</f>
        <v>January</v>
      </c>
      <c r="T5052" s="9">
        <f>YEAR('Consolidtaed Data'!$F4147)</f>
        <v>2020</v>
      </c>
    </row>
    <row r="5053" spans="1:20" x14ac:dyDescent="0.3">
      <c r="A5053" s="9" t="s">
        <v>6077</v>
      </c>
      <c r="B5053" s="9" t="s">
        <v>151</v>
      </c>
      <c r="C5053" s="9" t="s">
        <v>45</v>
      </c>
      <c r="D5053" s="9" t="s">
        <v>220</v>
      </c>
      <c r="E5053" s="9" t="s">
        <v>2201</v>
      </c>
      <c r="F5053" s="10">
        <v>44202</v>
      </c>
      <c r="G5053" s="10" t="str">
        <f>VLOOKUP(Table3[[#This Row],[Product ID]],[1]Products!$A:$G,2,0)</f>
        <v>Product 94</v>
      </c>
      <c r="H5053" s="22">
        <v>1</v>
      </c>
      <c r="I5053" s="9">
        <f>VLOOKUP('Consolidtaed Data'!$B4156,[1]Products!$A:$G,4,0)</f>
        <v>1022</v>
      </c>
      <c r="J5053" s="9">
        <f>VLOOKUP('Consolidtaed Data'!$B4156,[1]Products!$A:$G,3,0)</f>
        <v>818</v>
      </c>
      <c r="K5053" s="9">
        <f>'Consolidtaed Data'!$J4156*'Consolidtaed Data'!$H4156</f>
        <v>871</v>
      </c>
      <c r="L5053" s="9">
        <f>'Consolidtaed Data'!$I4156*'Consolidtaed Data'!$H4156</f>
        <v>1708</v>
      </c>
      <c r="M5053" s="9">
        <f>'Consolidtaed Data'!$L4156-'Consolidtaed Data'!$K4156</f>
        <v>507</v>
      </c>
      <c r="N5053" s="9" t="str">
        <f>VLOOKUP('Consolidtaed Data'!$C4156,[1]Locations!$A:$O,2,0)</f>
        <v>San Bernardino</v>
      </c>
      <c r="O5053" s="9" t="str">
        <f>VLOOKUP('Consolidtaed Data'!$D4156,'[1]Sales People'!$A:$B,2,0)</f>
        <v>Patrick Ruiz</v>
      </c>
      <c r="P5053" s="9" t="str">
        <f>VLOOKUP('Consolidtaed Data'!$E4156,[1]Customers!$A:$B,2,0)</f>
        <v>Ralph Jacobs</v>
      </c>
      <c r="Q5053" s="11">
        <f>WEEKDAY('Consolidtaed Data'!$F4156)</f>
        <v>1</v>
      </c>
      <c r="R5053" s="9">
        <f>MONTH('Consolidtaed Data'!$F4156)</f>
        <v>11</v>
      </c>
      <c r="S5053" s="9" t="str">
        <f>TEXT(Table3[[#This Row],[Purchase Date]],"MMMM")</f>
        <v>January</v>
      </c>
      <c r="T5053" s="9">
        <f>YEAR('Consolidtaed Data'!$F4156)</f>
        <v>2020</v>
      </c>
    </row>
    <row r="5054" spans="1:20" x14ac:dyDescent="0.3">
      <c r="A5054" s="9" t="s">
        <v>6078</v>
      </c>
      <c r="B5054" s="9" t="s">
        <v>225</v>
      </c>
      <c r="C5054" s="9" t="s">
        <v>186</v>
      </c>
      <c r="D5054" s="9" t="s">
        <v>315</v>
      </c>
      <c r="E5054" s="9" t="s">
        <v>1463</v>
      </c>
      <c r="F5054" s="10">
        <v>44202</v>
      </c>
      <c r="G5054" s="10" t="str">
        <f>VLOOKUP(Table3[[#This Row],[Product ID]],[1]Products!$A:$G,2,0)</f>
        <v>Product 24</v>
      </c>
      <c r="H5054" s="22">
        <v>3</v>
      </c>
      <c r="I5054" s="9">
        <f>VLOOKUP('Consolidtaed Data'!$B4165,[1]Products!$A:$G,4,0)</f>
        <v>2091</v>
      </c>
      <c r="J5054" s="9">
        <f>VLOOKUP('Consolidtaed Data'!$B4165,[1]Products!$A:$G,3,0)</f>
        <v>1485</v>
      </c>
      <c r="K5054" s="9">
        <f>'Consolidtaed Data'!$J4165*'Consolidtaed Data'!$H4165</f>
        <v>3788</v>
      </c>
      <c r="L5054" s="9">
        <f>'Consolidtaed Data'!$I4165*'Consolidtaed Data'!$H4165</f>
        <v>5412</v>
      </c>
      <c r="M5054" s="9">
        <f>'Consolidtaed Data'!$L4165-'Consolidtaed Data'!$K4165</f>
        <v>212</v>
      </c>
      <c r="N5054" s="9" t="str">
        <f>VLOOKUP('Consolidtaed Data'!$C4165,[1]Locations!$A:$O,2,0)</f>
        <v>Los Angeles</v>
      </c>
      <c r="O5054" s="9" t="str">
        <f>VLOOKUP('Consolidtaed Data'!$D4165,'[1]Sales People'!$A:$B,2,0)</f>
        <v>Kevin Butler</v>
      </c>
      <c r="P5054" s="9" t="str">
        <f>VLOOKUP('Consolidtaed Data'!$E4165,[1]Customers!$A:$B,2,0)</f>
        <v>Shawn Wallace</v>
      </c>
      <c r="Q5054" s="11">
        <f>WEEKDAY('Consolidtaed Data'!$F4165)</f>
        <v>2</v>
      </c>
      <c r="R5054" s="9">
        <f>MONTH('Consolidtaed Data'!$F4165)</f>
        <v>11</v>
      </c>
      <c r="S5054" s="9" t="str">
        <f>TEXT(Table3[[#This Row],[Purchase Date]],"MMMM")</f>
        <v>January</v>
      </c>
      <c r="T5054" s="9">
        <f>YEAR('Consolidtaed Data'!$F4165)</f>
        <v>2020</v>
      </c>
    </row>
    <row r="5055" spans="1:20" x14ac:dyDescent="0.3">
      <c r="A5055" s="9" t="s">
        <v>6079</v>
      </c>
      <c r="B5055" s="9" t="s">
        <v>160</v>
      </c>
      <c r="C5055" s="9" t="s">
        <v>347</v>
      </c>
      <c r="D5055" s="9" t="s">
        <v>95</v>
      </c>
      <c r="E5055" s="9" t="s">
        <v>708</v>
      </c>
      <c r="F5055" s="10">
        <v>44202</v>
      </c>
      <c r="G5055" s="10" t="str">
        <f>VLOOKUP(Table3[[#This Row],[Product ID]],[1]Products!$A:$G,2,0)</f>
        <v>Product 28</v>
      </c>
      <c r="H5055" s="22">
        <v>1</v>
      </c>
      <c r="I5055" s="9">
        <f>VLOOKUP('Consolidtaed Data'!$B4385,[1]Products!$A:$G,4,0)</f>
        <v>2005</v>
      </c>
      <c r="J5055" s="9">
        <f>VLOOKUP('Consolidtaed Data'!$B4385,[1]Products!$A:$G,3,0)</f>
        <v>1223</v>
      </c>
      <c r="K5055" s="9">
        <f>'Consolidtaed Data'!$J4385*'Consolidtaed Data'!$H4385</f>
        <v>292</v>
      </c>
      <c r="L5055" s="9">
        <f>'Consolidtaed Data'!$I4385*'Consolidtaed Data'!$H4385</f>
        <v>356</v>
      </c>
      <c r="M5055" s="9">
        <f>'Consolidtaed Data'!$L4385-'Consolidtaed Data'!$K4385</f>
        <v>51</v>
      </c>
      <c r="N5055" s="9" t="str">
        <f>VLOOKUP('Consolidtaed Data'!$C4385,[1]Locations!$A:$O,2,0)</f>
        <v>Pasadena</v>
      </c>
      <c r="O5055" s="9" t="str">
        <f>VLOOKUP('Consolidtaed Data'!$D4385,'[1]Sales People'!$A:$B,2,0)</f>
        <v>Jeremy Mendoza</v>
      </c>
      <c r="P5055" s="9" t="str">
        <f>VLOOKUP('Consolidtaed Data'!$E4385,[1]Customers!$A:$B,2,0)</f>
        <v>Fred Russell</v>
      </c>
      <c r="Q5055" s="11">
        <f>WEEKDAY('Consolidtaed Data'!$F4385)</f>
        <v>4</v>
      </c>
      <c r="R5055" s="9">
        <f>MONTH('Consolidtaed Data'!$F4385)</f>
        <v>11</v>
      </c>
      <c r="S5055" s="9" t="str">
        <f>TEXT(Table3[[#This Row],[Purchase Date]],"MMMM")</f>
        <v>January</v>
      </c>
      <c r="T5055" s="9">
        <f>YEAR('Consolidtaed Data'!$F4385)</f>
        <v>2020</v>
      </c>
    </row>
    <row r="5056" spans="1:20" x14ac:dyDescent="0.3">
      <c r="A5056" s="9" t="s">
        <v>6080</v>
      </c>
      <c r="B5056" s="9" t="s">
        <v>24</v>
      </c>
      <c r="C5056" s="9" t="s">
        <v>347</v>
      </c>
      <c r="D5056" s="9" t="s">
        <v>374</v>
      </c>
      <c r="E5056" s="9" t="s">
        <v>2181</v>
      </c>
      <c r="F5056" s="10">
        <v>44202</v>
      </c>
      <c r="G5056" s="10" t="str">
        <f>VLOOKUP(Table3[[#This Row],[Product ID]],[1]Products!$A:$G,2,0)</f>
        <v>Product 6</v>
      </c>
      <c r="H5056" s="22">
        <v>1</v>
      </c>
      <c r="I5056" s="9">
        <f>VLOOKUP('Consolidtaed Data'!$B4386,[1]Products!$A:$G,4,0)</f>
        <v>1103</v>
      </c>
      <c r="J5056" s="9">
        <f>VLOOKUP('Consolidtaed Data'!$B4386,[1]Products!$A:$G,3,0)</f>
        <v>838</v>
      </c>
      <c r="K5056" s="9">
        <f>'Consolidtaed Data'!$J4386*'Consolidtaed Data'!$H4386</f>
        <v>1684</v>
      </c>
      <c r="L5056" s="9">
        <f>'Consolidtaed Data'!$I4386*'Consolidtaed Data'!$H4386</f>
        <v>2244</v>
      </c>
      <c r="M5056" s="9">
        <f>'Consolidtaed Data'!$L4386-'Consolidtaed Data'!$K4386</f>
        <v>192</v>
      </c>
      <c r="N5056" s="9" t="str">
        <f>VLOOKUP('Consolidtaed Data'!$C4386,[1]Locations!$A:$O,2,0)</f>
        <v>Vista</v>
      </c>
      <c r="O5056" s="9" t="str">
        <f>VLOOKUP('Consolidtaed Data'!$D4386,'[1]Sales People'!$A:$B,2,0)</f>
        <v>Walter Cook</v>
      </c>
      <c r="P5056" s="9" t="str">
        <f>VLOOKUP('Consolidtaed Data'!$E4386,[1]Customers!$A:$B,2,0)</f>
        <v>Nicholas West</v>
      </c>
      <c r="Q5056" s="11">
        <f>WEEKDAY('Consolidtaed Data'!$F4386)</f>
        <v>4</v>
      </c>
      <c r="R5056" s="9">
        <f>MONTH('Consolidtaed Data'!$F4386)</f>
        <v>11</v>
      </c>
      <c r="S5056" s="9" t="str">
        <f>TEXT(Table3[[#This Row],[Purchase Date]],"MMMM")</f>
        <v>January</v>
      </c>
      <c r="T5056" s="9">
        <f>YEAR('Consolidtaed Data'!$F4386)</f>
        <v>2020</v>
      </c>
    </row>
    <row r="5057" spans="1:20" x14ac:dyDescent="0.3">
      <c r="A5057" s="9" t="s">
        <v>6081</v>
      </c>
      <c r="B5057" s="9" t="s">
        <v>266</v>
      </c>
      <c r="C5057" s="9" t="s">
        <v>122</v>
      </c>
      <c r="D5057" s="9" t="s">
        <v>26</v>
      </c>
      <c r="E5057" s="9" t="s">
        <v>3517</v>
      </c>
      <c r="F5057" s="10">
        <v>44202</v>
      </c>
      <c r="G5057" s="10" t="str">
        <f>VLOOKUP(Table3[[#This Row],[Product ID]],[1]Products!$A:$G,2,0)</f>
        <v>Product 92</v>
      </c>
      <c r="H5057" s="22">
        <v>2</v>
      </c>
      <c r="I5057" s="9">
        <f>VLOOKUP('Consolidtaed Data'!$B4488,[1]Products!$A:$G,4,0)</f>
        <v>1380</v>
      </c>
      <c r="J5057" s="9">
        <f>VLOOKUP('Consolidtaed Data'!$B4488,[1]Products!$A:$G,3,0)</f>
        <v>1090</v>
      </c>
      <c r="K5057" s="9">
        <f>'Consolidtaed Data'!$J4488*'Consolidtaed Data'!$H4488</f>
        <v>1485</v>
      </c>
      <c r="L5057" s="9">
        <f>'Consolidtaed Data'!$I4488*'Consolidtaed Data'!$H4488</f>
        <v>2091</v>
      </c>
      <c r="M5057" s="9">
        <f>'Consolidtaed Data'!$L4488-'Consolidtaed Data'!$K4488</f>
        <v>64</v>
      </c>
      <c r="N5057" s="9" t="str">
        <f>VLOOKUP('Consolidtaed Data'!$C4488,[1]Locations!$A:$O,2,0)</f>
        <v>Vallejo</v>
      </c>
      <c r="O5057" s="9" t="str">
        <f>VLOOKUP('Consolidtaed Data'!$D4488,'[1]Sales People'!$A:$B,2,0)</f>
        <v>Arthur Mccoy</v>
      </c>
      <c r="P5057" s="9" t="str">
        <f>VLOOKUP('Consolidtaed Data'!$E4488,[1]Customers!$A:$B,2,0)</f>
        <v>George Lewis</v>
      </c>
      <c r="Q5057" s="11">
        <f>WEEKDAY('Consolidtaed Data'!$F4488)</f>
        <v>4</v>
      </c>
      <c r="R5057" s="9">
        <f>MONTH('Consolidtaed Data'!$F4488)</f>
        <v>11</v>
      </c>
      <c r="S5057" s="9" t="str">
        <f>TEXT(Table3[[#This Row],[Purchase Date]],"MMMM")</f>
        <v>January</v>
      </c>
      <c r="T5057" s="9">
        <f>YEAR('Consolidtaed Data'!$F4488)</f>
        <v>2020</v>
      </c>
    </row>
    <row r="5058" spans="1:20" x14ac:dyDescent="0.3">
      <c r="A5058" s="9" t="s">
        <v>6082</v>
      </c>
      <c r="B5058" s="9" t="s">
        <v>116</v>
      </c>
      <c r="C5058" s="9" t="s">
        <v>331</v>
      </c>
      <c r="D5058" s="9" t="s">
        <v>193</v>
      </c>
      <c r="E5058" s="9" t="s">
        <v>217</v>
      </c>
      <c r="F5058" s="10">
        <v>44202</v>
      </c>
      <c r="G5058" s="10" t="str">
        <f>VLOOKUP(Table3[[#This Row],[Product ID]],[1]Products!$A:$G,2,0)</f>
        <v>Product 55</v>
      </c>
      <c r="H5058" s="22">
        <v>3</v>
      </c>
      <c r="I5058" s="9">
        <f>VLOOKUP('Consolidtaed Data'!$B4573,[1]Products!$A:$G,4,0)</f>
        <v>684</v>
      </c>
      <c r="J5058" s="9">
        <f>VLOOKUP('Consolidtaed Data'!$B4573,[1]Products!$A:$G,3,0)</f>
        <v>561</v>
      </c>
      <c r="K5058" s="9">
        <f>'Consolidtaed Data'!$J4573*'Consolidtaed Data'!$H4573</f>
        <v>2346</v>
      </c>
      <c r="L5058" s="9">
        <f>'Consolidtaed Data'!$I4573*'Consolidtaed Data'!$H4573</f>
        <v>3724</v>
      </c>
      <c r="M5058" s="9">
        <f>'Consolidtaed Data'!$L4573-'Consolidtaed Data'!$K4573</f>
        <v>1092</v>
      </c>
      <c r="N5058" s="9" t="str">
        <f>VLOOKUP('Consolidtaed Data'!$C4573,[1]Locations!$A:$O,2,0)</f>
        <v>Vallejo</v>
      </c>
      <c r="O5058" s="9" t="str">
        <f>VLOOKUP('Consolidtaed Data'!$D4573,'[1]Sales People'!$A:$B,2,0)</f>
        <v>Larry Marshall</v>
      </c>
      <c r="P5058" s="9" t="str">
        <f>VLOOKUP('Consolidtaed Data'!$E4573,[1]Customers!$A:$B,2,0)</f>
        <v>Aaron Tucker</v>
      </c>
      <c r="Q5058" s="11">
        <f>WEEKDAY('Consolidtaed Data'!$F4573)</f>
        <v>2</v>
      </c>
      <c r="R5058" s="9">
        <f>MONTH('Consolidtaed Data'!$F4573)</f>
        <v>11</v>
      </c>
      <c r="S5058" s="9" t="str">
        <f>TEXT(Table3[[#This Row],[Purchase Date]],"MMMM")</f>
        <v>January</v>
      </c>
      <c r="T5058" s="9">
        <f>YEAR('Consolidtaed Data'!$F4573)</f>
        <v>2020</v>
      </c>
    </row>
    <row r="5059" spans="1:20" x14ac:dyDescent="0.3">
      <c r="A5059" s="9" t="s">
        <v>6083</v>
      </c>
      <c r="B5059" s="9" t="s">
        <v>156</v>
      </c>
      <c r="C5059" s="9" t="s">
        <v>564</v>
      </c>
      <c r="D5059" s="9" t="s">
        <v>80</v>
      </c>
      <c r="E5059" s="9" t="s">
        <v>1601</v>
      </c>
      <c r="F5059" s="10">
        <v>44202</v>
      </c>
      <c r="G5059" s="10" t="str">
        <f>VLOOKUP(Table3[[#This Row],[Product ID]],[1]Products!$A:$G,2,0)</f>
        <v>Product 21</v>
      </c>
      <c r="H5059" s="22">
        <v>1</v>
      </c>
      <c r="I5059" s="9">
        <f>VLOOKUP('Consolidtaed Data'!$B4647,[1]Products!$A:$G,4,0)</f>
        <v>799</v>
      </c>
      <c r="J5059" s="9">
        <f>VLOOKUP('Consolidtaed Data'!$B4647,[1]Products!$A:$G,3,0)</f>
        <v>455</v>
      </c>
      <c r="K5059" s="9">
        <f>'Consolidtaed Data'!$J4647*'Consolidtaed Data'!$H4647</f>
        <v>1696</v>
      </c>
      <c r="L5059" s="9">
        <f>'Consolidtaed Data'!$I4647*'Consolidtaed Data'!$H4647</f>
        <v>2120</v>
      </c>
      <c r="M5059" s="9">
        <f>'Consolidtaed Data'!$L4647-'Consolidtaed Data'!$K4647</f>
        <v>2565</v>
      </c>
      <c r="N5059" s="9" t="str">
        <f>VLOOKUP('Consolidtaed Data'!$C4647,[1]Locations!$A:$O,2,0)</f>
        <v>Riverside</v>
      </c>
      <c r="O5059" s="9" t="str">
        <f>VLOOKUP('Consolidtaed Data'!$D4647,'[1]Sales People'!$A:$B,2,0)</f>
        <v>Ryan Butler</v>
      </c>
      <c r="P5059" s="9" t="str">
        <f>VLOOKUP('Consolidtaed Data'!$E4647,[1]Customers!$A:$B,2,0)</f>
        <v>Matthew Nguyen</v>
      </c>
      <c r="Q5059" s="11">
        <f>WEEKDAY('Consolidtaed Data'!$F4647)</f>
        <v>1</v>
      </c>
      <c r="R5059" s="9">
        <f>MONTH('Consolidtaed Data'!$F4647)</f>
        <v>12</v>
      </c>
      <c r="S5059" s="9" t="str">
        <f>TEXT(Table3[[#This Row],[Purchase Date]],"MMMM")</f>
        <v>January</v>
      </c>
      <c r="T5059" s="9">
        <f>YEAR('Consolidtaed Data'!$F4647)</f>
        <v>2020</v>
      </c>
    </row>
    <row r="5060" spans="1:20" x14ac:dyDescent="0.3">
      <c r="A5060" s="9" t="s">
        <v>6084</v>
      </c>
      <c r="B5060" s="9" t="s">
        <v>429</v>
      </c>
      <c r="C5060" s="9" t="s">
        <v>412</v>
      </c>
      <c r="D5060" s="9" t="s">
        <v>161</v>
      </c>
      <c r="E5060" s="9" t="s">
        <v>534</v>
      </c>
      <c r="F5060" s="10">
        <v>44202</v>
      </c>
      <c r="G5060" s="10" t="str">
        <f>VLOOKUP(Table3[[#This Row],[Product ID]],[1]Products!$A:$G,2,0)</f>
        <v>Product 87</v>
      </c>
      <c r="H5060" s="22">
        <v>2</v>
      </c>
      <c r="I5060" s="9">
        <f>VLOOKUP('Consolidtaed Data'!$B4656,[1]Products!$A:$G,4,0)</f>
        <v>217</v>
      </c>
      <c r="J5060" s="9">
        <f>VLOOKUP('Consolidtaed Data'!$B4656,[1]Products!$A:$G,3,0)</f>
        <v>171</v>
      </c>
      <c r="K5060" s="9">
        <f>'Consolidtaed Data'!$J4656*'Consolidtaed Data'!$H4656</f>
        <v>716</v>
      </c>
      <c r="L5060" s="9">
        <f>'Consolidtaed Data'!$I4656*'Consolidtaed Data'!$H4656</f>
        <v>1192</v>
      </c>
      <c r="M5060" s="9">
        <f>'Consolidtaed Data'!$L4656-'Consolidtaed Data'!$K4656</f>
        <v>690</v>
      </c>
      <c r="N5060" s="9" t="str">
        <f>VLOOKUP('Consolidtaed Data'!$C4656,[1]Locations!$A:$O,2,0)</f>
        <v>East Los Angeles</v>
      </c>
      <c r="O5060" s="9" t="str">
        <f>VLOOKUP('Consolidtaed Data'!$D4656,'[1]Sales People'!$A:$B,2,0)</f>
        <v>Jerry Perry</v>
      </c>
      <c r="P5060" s="9" t="str">
        <f>VLOOKUP('Consolidtaed Data'!$E4656,[1]Customers!$A:$B,2,0)</f>
        <v>Larry Stone</v>
      </c>
      <c r="Q5060" s="11">
        <f>WEEKDAY('Consolidtaed Data'!$F4656)</f>
        <v>2</v>
      </c>
      <c r="R5060" s="9">
        <f>MONTH('Consolidtaed Data'!$F4656)</f>
        <v>12</v>
      </c>
      <c r="S5060" s="9" t="str">
        <f>TEXT(Table3[[#This Row],[Purchase Date]],"MMMM")</f>
        <v>January</v>
      </c>
      <c r="T5060" s="9">
        <f>YEAR('Consolidtaed Data'!$F4656)</f>
        <v>2020</v>
      </c>
    </row>
    <row r="5061" spans="1:20" x14ac:dyDescent="0.3">
      <c r="A5061" s="9" t="s">
        <v>6085</v>
      </c>
      <c r="B5061" s="9" t="s">
        <v>182</v>
      </c>
      <c r="C5061" s="9" t="s">
        <v>104</v>
      </c>
      <c r="D5061" s="9" t="s">
        <v>17</v>
      </c>
      <c r="E5061" s="9" t="s">
        <v>3857</v>
      </c>
      <c r="F5061" s="10">
        <v>44203</v>
      </c>
      <c r="G5061" s="10" t="str">
        <f>VLOOKUP(Table3[[#This Row],[Product ID]],[1]Products!$A:$G,2,0)</f>
        <v>Product 9</v>
      </c>
      <c r="H5061" s="22">
        <v>2</v>
      </c>
      <c r="I5061" s="9">
        <f>VLOOKUP('Consolidtaed Data'!$B3753,[1]Products!$A:$G,4,0)</f>
        <v>1380</v>
      </c>
      <c r="J5061" s="9">
        <f>VLOOKUP('Consolidtaed Data'!$B3753,[1]Products!$A:$G,3,0)</f>
        <v>1090</v>
      </c>
      <c r="K5061" s="9">
        <f>'Consolidtaed Data'!$J3753*'Consolidtaed Data'!$H3753</f>
        <v>1774</v>
      </c>
      <c r="L5061" s="9">
        <f>'Consolidtaed Data'!$I3753*'Consolidtaed Data'!$H3753</f>
        <v>2464</v>
      </c>
      <c r="M5061" s="9">
        <f>'Consolidtaed Data'!$L3753-'Consolidtaed Data'!$K3753</f>
        <v>99</v>
      </c>
      <c r="N5061" s="9" t="str">
        <f>VLOOKUP('Consolidtaed Data'!$C3753,[1]Locations!$A:$O,2,0)</f>
        <v>El Cajon</v>
      </c>
      <c r="O5061" s="9" t="str">
        <f>VLOOKUP('Consolidtaed Data'!$D3753,'[1]Sales People'!$A:$B,2,0)</f>
        <v>Robert Reed</v>
      </c>
      <c r="P5061" s="9" t="str">
        <f>VLOOKUP('Consolidtaed Data'!$E3753,[1]Customers!$A:$B,2,0)</f>
        <v>Gerald Clark</v>
      </c>
      <c r="Q5061" s="11">
        <f>WEEKDAY('Consolidtaed Data'!$F3753)</f>
        <v>5</v>
      </c>
      <c r="R5061" s="9">
        <f>MONTH('Consolidtaed Data'!$F3753)</f>
        <v>10</v>
      </c>
      <c r="S5061" s="9" t="str">
        <f>TEXT(Table3[[#This Row],[Purchase Date]],"MMMM")</f>
        <v>January</v>
      </c>
      <c r="T5061" s="9">
        <f>YEAR('Consolidtaed Data'!$F3753)</f>
        <v>2020</v>
      </c>
    </row>
    <row r="5062" spans="1:20" x14ac:dyDescent="0.3">
      <c r="A5062" s="9" t="s">
        <v>6086</v>
      </c>
      <c r="B5062" s="9" t="s">
        <v>156</v>
      </c>
      <c r="C5062" s="9" t="s">
        <v>344</v>
      </c>
      <c r="D5062" s="9" t="s">
        <v>113</v>
      </c>
      <c r="E5062" s="9" t="s">
        <v>1382</v>
      </c>
      <c r="F5062" s="10">
        <v>44203</v>
      </c>
      <c r="G5062" s="10" t="str">
        <f>VLOOKUP(Table3[[#This Row],[Product ID]],[1]Products!$A:$G,2,0)</f>
        <v>Product 21</v>
      </c>
      <c r="H5062" s="22">
        <v>1</v>
      </c>
      <c r="I5062" s="9">
        <f>VLOOKUP('Consolidtaed Data'!$B3754,[1]Products!$A:$G,4,0)</f>
        <v>127</v>
      </c>
      <c r="J5062" s="9">
        <f>VLOOKUP('Consolidtaed Data'!$B3754,[1]Products!$A:$G,3,0)</f>
        <v>79</v>
      </c>
      <c r="K5062" s="9">
        <f>'Consolidtaed Data'!$J3754*'Consolidtaed Data'!$H3754</f>
        <v>237</v>
      </c>
      <c r="L5062" s="9">
        <f>'Consolidtaed Data'!$I3754*'Consolidtaed Data'!$H3754</f>
        <v>381</v>
      </c>
      <c r="M5062" s="9">
        <f>'Consolidtaed Data'!$L3754-'Consolidtaed Data'!$K3754</f>
        <v>351</v>
      </c>
      <c r="N5062" s="9" t="str">
        <f>VLOOKUP('Consolidtaed Data'!$C3754,[1]Locations!$A:$O,2,0)</f>
        <v>Vista</v>
      </c>
      <c r="O5062" s="9" t="str">
        <f>VLOOKUP('Consolidtaed Data'!$D3754,'[1]Sales People'!$A:$B,2,0)</f>
        <v>Christopher Tucker</v>
      </c>
      <c r="P5062" s="9" t="str">
        <f>VLOOKUP('Consolidtaed Data'!$E3754,[1]Customers!$A:$B,2,0)</f>
        <v>Jeffrey Phillips</v>
      </c>
      <c r="Q5062" s="11">
        <f>WEEKDAY('Consolidtaed Data'!$F3754)</f>
        <v>5</v>
      </c>
      <c r="R5062" s="9">
        <f>MONTH('Consolidtaed Data'!$F3754)</f>
        <v>10</v>
      </c>
      <c r="S5062" s="9" t="str">
        <f>TEXT(Table3[[#This Row],[Purchase Date]],"MMMM")</f>
        <v>January</v>
      </c>
      <c r="T5062" s="9">
        <f>YEAR('Consolidtaed Data'!$F3754)</f>
        <v>2020</v>
      </c>
    </row>
    <row r="5063" spans="1:20" x14ac:dyDescent="0.3">
      <c r="A5063" s="9" t="s">
        <v>6087</v>
      </c>
      <c r="B5063" s="9" t="s">
        <v>54</v>
      </c>
      <c r="C5063" s="9" t="s">
        <v>522</v>
      </c>
      <c r="D5063" s="9" t="s">
        <v>51</v>
      </c>
      <c r="E5063" s="9" t="s">
        <v>1982</v>
      </c>
      <c r="F5063" s="10">
        <v>44203</v>
      </c>
      <c r="G5063" s="10" t="str">
        <f>VLOOKUP(Table3[[#This Row],[Product ID]],[1]Products!$A:$G,2,0)</f>
        <v>Product 41</v>
      </c>
      <c r="H5063" s="22">
        <v>2</v>
      </c>
      <c r="I5063" s="9">
        <f>VLOOKUP('Consolidtaed Data'!$B3813,[1]Products!$A:$G,4,0)</f>
        <v>1077</v>
      </c>
      <c r="J5063" s="9">
        <f>VLOOKUP('Consolidtaed Data'!$B3813,[1]Products!$A:$G,3,0)</f>
        <v>732</v>
      </c>
      <c r="K5063" s="9">
        <f>'Consolidtaed Data'!$J3813*'Consolidtaed Data'!$H3813</f>
        <v>3032</v>
      </c>
      <c r="L5063" s="9">
        <f>'Consolidtaed Data'!$I3813*'Consolidtaed Data'!$H3813</f>
        <v>3566</v>
      </c>
      <c r="M5063" s="9">
        <f>'Consolidtaed Data'!$L3813-'Consolidtaed Data'!$K3813</f>
        <v>554</v>
      </c>
      <c r="N5063" s="9" t="str">
        <f>VLOOKUP('Consolidtaed Data'!$C3813,[1]Locations!$A:$O,2,0)</f>
        <v>Ontario</v>
      </c>
      <c r="O5063" s="9" t="str">
        <f>VLOOKUP('Consolidtaed Data'!$D3813,'[1]Sales People'!$A:$B,2,0)</f>
        <v>Clarence Fox</v>
      </c>
      <c r="P5063" s="9" t="str">
        <f>VLOOKUP('Consolidtaed Data'!$E3813,[1]Customers!$A:$B,2,0)</f>
        <v>Ernest Ortiz</v>
      </c>
      <c r="Q5063" s="11">
        <f>WEEKDAY('Consolidtaed Data'!$F3813)</f>
        <v>2</v>
      </c>
      <c r="R5063" s="9">
        <f>MONTH('Consolidtaed Data'!$F3813)</f>
        <v>10</v>
      </c>
      <c r="S5063" s="9" t="str">
        <f>TEXT(Table3[[#This Row],[Purchase Date]],"MMMM")</f>
        <v>January</v>
      </c>
      <c r="T5063" s="9">
        <f>YEAR('Consolidtaed Data'!$F3813)</f>
        <v>2020</v>
      </c>
    </row>
    <row r="5064" spans="1:20" x14ac:dyDescent="0.3">
      <c r="A5064" s="9" t="s">
        <v>6088</v>
      </c>
      <c r="B5064" s="9" t="s">
        <v>24</v>
      </c>
      <c r="C5064" s="9" t="s">
        <v>420</v>
      </c>
      <c r="D5064" s="9" t="s">
        <v>174</v>
      </c>
      <c r="E5064" s="9" t="s">
        <v>514</v>
      </c>
      <c r="F5064" s="10">
        <v>44203</v>
      </c>
      <c r="G5064" s="10" t="str">
        <f>VLOOKUP(Table3[[#This Row],[Product ID]],[1]Products!$A:$G,2,0)</f>
        <v>Product 6</v>
      </c>
      <c r="H5064" s="22">
        <v>1</v>
      </c>
      <c r="I5064" s="9">
        <f>VLOOKUP('Consolidtaed Data'!$B3976,[1]Products!$A:$G,4,0)</f>
        <v>1052</v>
      </c>
      <c r="J5064" s="9">
        <f>VLOOKUP('Consolidtaed Data'!$B3976,[1]Products!$A:$G,3,0)</f>
        <v>589</v>
      </c>
      <c r="K5064" s="9">
        <f>'Consolidtaed Data'!$J3976*'Consolidtaed Data'!$H3976</f>
        <v>358</v>
      </c>
      <c r="L5064" s="9">
        <f>'Consolidtaed Data'!$I3976*'Consolidtaed Data'!$H3976</f>
        <v>596</v>
      </c>
      <c r="M5064" s="9">
        <f>'Consolidtaed Data'!$L3976-'Consolidtaed Data'!$K3976</f>
        <v>690</v>
      </c>
      <c r="N5064" s="9" t="str">
        <f>VLOOKUP('Consolidtaed Data'!$C3976,[1]Locations!$A:$O,2,0)</f>
        <v>Temecula</v>
      </c>
      <c r="O5064" s="9" t="str">
        <f>VLOOKUP('Consolidtaed Data'!$D3976,'[1]Sales People'!$A:$B,2,0)</f>
        <v>Martin Carr</v>
      </c>
      <c r="P5064" s="9" t="str">
        <f>VLOOKUP('Consolidtaed Data'!$E3976,[1]Customers!$A:$B,2,0)</f>
        <v>Billy Nelson</v>
      </c>
      <c r="Q5064" s="11">
        <f>WEEKDAY('Consolidtaed Data'!$F3976)</f>
        <v>7</v>
      </c>
      <c r="R5064" s="9">
        <f>MONTH('Consolidtaed Data'!$F3976)</f>
        <v>10</v>
      </c>
      <c r="S5064" s="9" t="str">
        <f>TEXT(Table3[[#This Row],[Purchase Date]],"MMMM")</f>
        <v>January</v>
      </c>
      <c r="T5064" s="9">
        <f>YEAR('Consolidtaed Data'!$F3976)</f>
        <v>2020</v>
      </c>
    </row>
    <row r="5065" spans="1:20" x14ac:dyDescent="0.3">
      <c r="A5065" s="9" t="s">
        <v>6089</v>
      </c>
      <c r="B5065" s="9" t="s">
        <v>330</v>
      </c>
      <c r="C5065" s="9" t="s">
        <v>319</v>
      </c>
      <c r="D5065" s="9" t="s">
        <v>91</v>
      </c>
      <c r="E5065" s="9" t="s">
        <v>2112</v>
      </c>
      <c r="F5065" s="10">
        <v>44203</v>
      </c>
      <c r="G5065" s="10" t="str">
        <f>VLOOKUP(Table3[[#This Row],[Product ID]],[1]Products!$A:$G,2,0)</f>
        <v>Product 91</v>
      </c>
      <c r="H5065" s="22">
        <v>4</v>
      </c>
      <c r="I5065" s="9">
        <f>VLOOKUP('Consolidtaed Data'!$B4038,[1]Products!$A:$G,4,0)</f>
        <v>1899</v>
      </c>
      <c r="J5065" s="9">
        <f>VLOOKUP('Consolidtaed Data'!$B4038,[1]Products!$A:$G,3,0)</f>
        <v>1044</v>
      </c>
      <c r="K5065" s="9">
        <f>'Consolidtaed Data'!$J4038*'Consolidtaed Data'!$H4038</f>
        <v>900</v>
      </c>
      <c r="L5065" s="9">
        <f>'Consolidtaed Data'!$I4038*'Consolidtaed Data'!$H4038</f>
        <v>1636</v>
      </c>
      <c r="M5065" s="9">
        <f>'Consolidtaed Data'!$L4038-'Consolidtaed Data'!$K4038</f>
        <v>554</v>
      </c>
      <c r="N5065" s="9" t="str">
        <f>VLOOKUP('Consolidtaed Data'!$C4038,[1]Locations!$A:$O,2,0)</f>
        <v>Berkeley</v>
      </c>
      <c r="O5065" s="9" t="str">
        <f>VLOOKUP('Consolidtaed Data'!$D4038,'[1]Sales People'!$A:$B,2,0)</f>
        <v>Ernest Wagner</v>
      </c>
      <c r="P5065" s="9" t="str">
        <f>VLOOKUP('Consolidtaed Data'!$E4038,[1]Customers!$A:$B,2,0)</f>
        <v>Jimmy Andrews</v>
      </c>
      <c r="Q5065" s="11">
        <f>WEEKDAY('Consolidtaed Data'!$F4038)</f>
        <v>4</v>
      </c>
      <c r="R5065" s="9">
        <f>MONTH('Consolidtaed Data'!$F4038)</f>
        <v>10</v>
      </c>
      <c r="S5065" s="9" t="str">
        <f>TEXT(Table3[[#This Row],[Purchase Date]],"MMMM")</f>
        <v>January</v>
      </c>
      <c r="T5065" s="9">
        <f>YEAR('Consolidtaed Data'!$F4038)</f>
        <v>2020</v>
      </c>
    </row>
    <row r="5066" spans="1:20" x14ac:dyDescent="0.3">
      <c r="A5066" s="9" t="s">
        <v>6090</v>
      </c>
      <c r="B5066" s="9" t="s">
        <v>38</v>
      </c>
      <c r="C5066" s="9" t="s">
        <v>8</v>
      </c>
      <c r="D5066" s="9" t="s">
        <v>35</v>
      </c>
      <c r="E5066" s="9" t="s">
        <v>23</v>
      </c>
      <c r="F5066" s="10">
        <v>44203</v>
      </c>
      <c r="G5066" s="10" t="str">
        <f>VLOOKUP(Table3[[#This Row],[Product ID]],[1]Products!$A:$G,2,0)</f>
        <v>Product 25</v>
      </c>
      <c r="H5066" s="22">
        <v>4</v>
      </c>
      <c r="I5066" s="9">
        <f>VLOOKUP('Consolidtaed Data'!$B4104,[1]Products!$A:$G,4,0)</f>
        <v>556</v>
      </c>
      <c r="J5066" s="9">
        <f>VLOOKUP('Consolidtaed Data'!$B4104,[1]Products!$A:$G,3,0)</f>
        <v>395</v>
      </c>
      <c r="K5066" s="9">
        <f>'Consolidtaed Data'!$J4104*'Consolidtaed Data'!$H4104</f>
        <v>22</v>
      </c>
      <c r="L5066" s="9">
        <f>'Consolidtaed Data'!$I4104*'Consolidtaed Data'!$H4104</f>
        <v>35</v>
      </c>
      <c r="M5066" s="9">
        <f>'Consolidtaed Data'!$L4104-'Consolidtaed Data'!$K4104</f>
        <v>95</v>
      </c>
      <c r="N5066" s="9" t="str">
        <f>VLOOKUP('Consolidtaed Data'!$C4104,[1]Locations!$A:$O,2,0)</f>
        <v>Inglewood</v>
      </c>
      <c r="O5066" s="9" t="str">
        <f>VLOOKUP('Consolidtaed Data'!$D4104,'[1]Sales People'!$A:$B,2,0)</f>
        <v>Christopher Tucker</v>
      </c>
      <c r="P5066" s="9" t="str">
        <f>VLOOKUP('Consolidtaed Data'!$E4104,[1]Customers!$A:$B,2,0)</f>
        <v>Peter Cook</v>
      </c>
      <c r="Q5066" s="11">
        <f>WEEKDAY('Consolidtaed Data'!$F4104)</f>
        <v>3</v>
      </c>
      <c r="R5066" s="9">
        <f>MONTH('Consolidtaed Data'!$F4104)</f>
        <v>10</v>
      </c>
      <c r="S5066" s="9" t="str">
        <f>TEXT(Table3[[#This Row],[Purchase Date]],"MMMM")</f>
        <v>January</v>
      </c>
      <c r="T5066" s="9">
        <f>YEAR('Consolidtaed Data'!$F4104)</f>
        <v>2020</v>
      </c>
    </row>
    <row r="5067" spans="1:20" x14ac:dyDescent="0.3">
      <c r="A5067" s="9" t="s">
        <v>6091</v>
      </c>
      <c r="B5067" s="9" t="s">
        <v>572</v>
      </c>
      <c r="C5067" s="9" t="s">
        <v>94</v>
      </c>
      <c r="D5067" s="9" t="s">
        <v>56</v>
      </c>
      <c r="E5067" s="9" t="s">
        <v>577</v>
      </c>
      <c r="F5067" s="10">
        <v>44203</v>
      </c>
      <c r="G5067" s="10" t="str">
        <f>VLOOKUP(Table3[[#This Row],[Product ID]],[1]Products!$A:$G,2,0)</f>
        <v>Product 22</v>
      </c>
      <c r="H5067" s="22">
        <v>3</v>
      </c>
      <c r="I5067" s="9">
        <f>VLOOKUP('Consolidtaed Data'!$B4132,[1]Products!$A:$G,4,0)</f>
        <v>1812</v>
      </c>
      <c r="J5067" s="9">
        <f>VLOOKUP('Consolidtaed Data'!$B4132,[1]Products!$A:$G,3,0)</f>
        <v>1305</v>
      </c>
      <c r="K5067" s="9">
        <f>'Consolidtaed Data'!$J4132*'Consolidtaed Data'!$H4132</f>
        <v>561</v>
      </c>
      <c r="L5067" s="9">
        <f>'Consolidtaed Data'!$I4132*'Consolidtaed Data'!$H4132</f>
        <v>684</v>
      </c>
      <c r="M5067" s="9">
        <f>'Consolidtaed Data'!$L4132-'Consolidtaed Data'!$K4132</f>
        <v>285</v>
      </c>
      <c r="N5067" s="9" t="str">
        <f>VLOOKUP('Consolidtaed Data'!$C4132,[1]Locations!$A:$O,2,0)</f>
        <v>Santa Ana</v>
      </c>
      <c r="O5067" s="9" t="str">
        <f>VLOOKUP('Consolidtaed Data'!$D4132,'[1]Sales People'!$A:$B,2,0)</f>
        <v>Brian Hansen</v>
      </c>
      <c r="P5067" s="9" t="str">
        <f>VLOOKUP('Consolidtaed Data'!$E4132,[1]Customers!$A:$B,2,0)</f>
        <v>Aaron Cruz</v>
      </c>
      <c r="Q5067" s="11">
        <f>WEEKDAY('Consolidtaed Data'!$F4132)</f>
        <v>6</v>
      </c>
      <c r="R5067" s="9">
        <f>MONTH('Consolidtaed Data'!$F4132)</f>
        <v>10</v>
      </c>
      <c r="S5067" s="9" t="str">
        <f>TEXT(Table3[[#This Row],[Purchase Date]],"MMMM")</f>
        <v>January</v>
      </c>
      <c r="T5067" s="9">
        <f>YEAR('Consolidtaed Data'!$F4132)</f>
        <v>2020</v>
      </c>
    </row>
    <row r="5068" spans="1:20" x14ac:dyDescent="0.3">
      <c r="A5068" s="9" t="s">
        <v>6092</v>
      </c>
      <c r="B5068" s="9" t="s">
        <v>107</v>
      </c>
      <c r="C5068" s="9" t="s">
        <v>42</v>
      </c>
      <c r="D5068" s="9" t="s">
        <v>281</v>
      </c>
      <c r="E5068" s="9" t="s">
        <v>1125</v>
      </c>
      <c r="F5068" s="10">
        <v>44203</v>
      </c>
      <c r="G5068" s="10" t="str">
        <f>VLOOKUP(Table3[[#This Row],[Product ID]],[1]Products!$A:$G,2,0)</f>
        <v>Product 52</v>
      </c>
      <c r="H5068" s="22">
        <v>3</v>
      </c>
      <c r="I5068" s="9">
        <f>VLOOKUP('Consolidtaed Data'!$B4187,[1]Products!$A:$G,4,0)</f>
        <v>1022</v>
      </c>
      <c r="J5068" s="9">
        <f>VLOOKUP('Consolidtaed Data'!$B4187,[1]Products!$A:$G,3,0)</f>
        <v>818</v>
      </c>
      <c r="K5068" s="9">
        <f>'Consolidtaed Data'!$J4187*'Consolidtaed Data'!$H4187</f>
        <v>158</v>
      </c>
      <c r="L5068" s="9">
        <f>'Consolidtaed Data'!$I4187*'Consolidtaed Data'!$H4187</f>
        <v>254</v>
      </c>
      <c r="M5068" s="9">
        <f>'Consolidtaed Data'!$L4187-'Consolidtaed Data'!$K4187</f>
        <v>2400</v>
      </c>
      <c r="N5068" s="9" t="str">
        <f>VLOOKUP('Consolidtaed Data'!$C4187,[1]Locations!$A:$O,2,0)</f>
        <v>Bakersfield</v>
      </c>
      <c r="O5068" s="9" t="str">
        <f>VLOOKUP('Consolidtaed Data'!$D4187,'[1]Sales People'!$A:$B,2,0)</f>
        <v>Patrick Ruiz</v>
      </c>
      <c r="P5068" s="9" t="str">
        <f>VLOOKUP('Consolidtaed Data'!$E4187,[1]Customers!$A:$B,2,0)</f>
        <v>Charles Montgomery</v>
      </c>
      <c r="Q5068" s="11">
        <f>WEEKDAY('Consolidtaed Data'!$F4187)</f>
        <v>3</v>
      </c>
      <c r="R5068" s="9">
        <f>MONTH('Consolidtaed Data'!$F4187)</f>
        <v>11</v>
      </c>
      <c r="S5068" s="9" t="str">
        <f>TEXT(Table3[[#This Row],[Purchase Date]],"MMMM")</f>
        <v>January</v>
      </c>
      <c r="T5068" s="9">
        <f>YEAR('Consolidtaed Data'!$F4187)</f>
        <v>2020</v>
      </c>
    </row>
    <row r="5069" spans="1:20" x14ac:dyDescent="0.3">
      <c r="A5069" s="9" t="s">
        <v>6093</v>
      </c>
      <c r="B5069" s="9" t="s">
        <v>71</v>
      </c>
      <c r="C5069" s="9" t="s">
        <v>226</v>
      </c>
      <c r="D5069" s="9" t="s">
        <v>73</v>
      </c>
      <c r="E5069" s="9" t="s">
        <v>1857</v>
      </c>
      <c r="F5069" s="10">
        <v>44203</v>
      </c>
      <c r="G5069" s="10" t="str">
        <f>VLOOKUP(Table3[[#This Row],[Product ID]],[1]Products!$A:$G,2,0)</f>
        <v>Product 42</v>
      </c>
      <c r="H5069" s="22">
        <v>1</v>
      </c>
      <c r="I5069" s="9">
        <f>VLOOKUP('Consolidtaed Data'!$B4224,[1]Products!$A:$G,4,0)</f>
        <v>556</v>
      </c>
      <c r="J5069" s="9">
        <f>VLOOKUP('Consolidtaed Data'!$B4224,[1]Products!$A:$G,3,0)</f>
        <v>395</v>
      </c>
      <c r="K5069" s="9">
        <f>'Consolidtaed Data'!$J4224*'Consolidtaed Data'!$H4224</f>
        <v>962</v>
      </c>
      <c r="L5069" s="9">
        <f>'Consolidtaed Data'!$I4224*'Consolidtaed Data'!$H4224</f>
        <v>1414</v>
      </c>
      <c r="M5069" s="9">
        <f>'Consolidtaed Data'!$L4224-'Consolidtaed Data'!$K4224</f>
        <v>1198</v>
      </c>
      <c r="N5069" s="9" t="str">
        <f>VLOOKUP('Consolidtaed Data'!$C4224,[1]Locations!$A:$O,2,0)</f>
        <v>Riverside</v>
      </c>
      <c r="O5069" s="9" t="str">
        <f>VLOOKUP('Consolidtaed Data'!$D4224,'[1]Sales People'!$A:$B,2,0)</f>
        <v>Robert Reed</v>
      </c>
      <c r="P5069" s="9" t="str">
        <f>VLOOKUP('Consolidtaed Data'!$E4224,[1]Customers!$A:$B,2,0)</f>
        <v>Paul Chapman</v>
      </c>
      <c r="Q5069" s="11">
        <f>WEEKDAY('Consolidtaed Data'!$F4224)</f>
        <v>6</v>
      </c>
      <c r="R5069" s="9">
        <f>MONTH('Consolidtaed Data'!$F4224)</f>
        <v>11</v>
      </c>
      <c r="S5069" s="9" t="str">
        <f>TEXT(Table3[[#This Row],[Purchase Date]],"MMMM")</f>
        <v>January</v>
      </c>
      <c r="T5069" s="9">
        <f>YEAR('Consolidtaed Data'!$F4224)</f>
        <v>2020</v>
      </c>
    </row>
    <row r="5070" spans="1:20" x14ac:dyDescent="0.3">
      <c r="A5070" s="9" t="s">
        <v>6094</v>
      </c>
      <c r="B5070" s="9" t="s">
        <v>177</v>
      </c>
      <c r="C5070" s="9" t="s">
        <v>94</v>
      </c>
      <c r="D5070" s="9" t="s">
        <v>161</v>
      </c>
      <c r="E5070" s="9" t="s">
        <v>426</v>
      </c>
      <c r="F5070" s="10">
        <v>44203</v>
      </c>
      <c r="G5070" s="10" t="str">
        <f>VLOOKUP(Table3[[#This Row],[Product ID]],[1]Products!$A:$G,2,0)</f>
        <v>Product 5</v>
      </c>
      <c r="H5070" s="22">
        <v>2</v>
      </c>
      <c r="I5070" s="9">
        <f>VLOOKUP('Consolidtaed Data'!$B4225,[1]Products!$A:$G,4,0)</f>
        <v>2091</v>
      </c>
      <c r="J5070" s="9">
        <f>VLOOKUP('Consolidtaed Data'!$B4225,[1]Products!$A:$G,3,0)</f>
        <v>1485</v>
      </c>
      <c r="K5070" s="9">
        <f>'Consolidtaed Data'!$J4225*'Consolidtaed Data'!$H4225</f>
        <v>3600</v>
      </c>
      <c r="L5070" s="9">
        <f>'Consolidtaed Data'!$I4225*'Consolidtaed Data'!$H4225</f>
        <v>6546</v>
      </c>
      <c r="M5070" s="9">
        <f>'Consolidtaed Data'!$L4225-'Consolidtaed Data'!$K4225</f>
        <v>1392</v>
      </c>
      <c r="N5070" s="9" t="str">
        <f>VLOOKUP('Consolidtaed Data'!$C4225,[1]Locations!$A:$O,2,0)</f>
        <v>Torrance</v>
      </c>
      <c r="O5070" s="9" t="str">
        <f>VLOOKUP('Consolidtaed Data'!$D4225,'[1]Sales People'!$A:$B,2,0)</f>
        <v>Patrick Ruiz</v>
      </c>
      <c r="P5070" s="9" t="str">
        <f>VLOOKUP('Consolidtaed Data'!$E4225,[1]Customers!$A:$B,2,0)</f>
        <v>David Nguyen</v>
      </c>
      <c r="Q5070" s="11">
        <f>WEEKDAY('Consolidtaed Data'!$F4225)</f>
        <v>6</v>
      </c>
      <c r="R5070" s="9">
        <f>MONTH('Consolidtaed Data'!$F4225)</f>
        <v>11</v>
      </c>
      <c r="S5070" s="9" t="str">
        <f>TEXT(Table3[[#This Row],[Purchase Date]],"MMMM")</f>
        <v>January</v>
      </c>
      <c r="T5070" s="9">
        <f>YEAR('Consolidtaed Data'!$F4225)</f>
        <v>2020</v>
      </c>
    </row>
    <row r="5071" spans="1:20" x14ac:dyDescent="0.3">
      <c r="A5071" s="9" t="s">
        <v>6096</v>
      </c>
      <c r="B5071" s="9" t="s">
        <v>390</v>
      </c>
      <c r="C5071" s="9" t="s">
        <v>12</v>
      </c>
      <c r="D5071" s="9" t="s">
        <v>87</v>
      </c>
      <c r="E5071" s="9" t="s">
        <v>109</v>
      </c>
      <c r="F5071" s="10">
        <v>44203</v>
      </c>
      <c r="G5071" s="10" t="str">
        <f>VLOOKUP(Table3[[#This Row],[Product ID]],[1]Products!$A:$G,2,0)</f>
        <v>Product 48</v>
      </c>
      <c r="H5071" s="22">
        <v>1</v>
      </c>
      <c r="I5071" s="9">
        <f>VLOOKUP('Consolidtaed Data'!$B4289,[1]Products!$A:$G,4,0)</f>
        <v>2257</v>
      </c>
      <c r="J5071" s="9">
        <f>VLOOKUP('Consolidtaed Data'!$B4289,[1]Products!$A:$G,3,0)</f>
        <v>1535</v>
      </c>
      <c r="K5071" s="9">
        <f>'Consolidtaed Data'!$J4289*'Consolidtaed Data'!$H4289</f>
        <v>208</v>
      </c>
      <c r="L5071" s="9">
        <f>'Consolidtaed Data'!$I4289*'Consolidtaed Data'!$H4289</f>
        <v>315</v>
      </c>
      <c r="M5071" s="9">
        <f>'Consolidtaed Data'!$L4289-'Consolidtaed Data'!$K4289</f>
        <v>107</v>
      </c>
      <c r="N5071" s="9" t="str">
        <f>VLOOKUP('Consolidtaed Data'!$C4289,[1]Locations!$A:$O,2,0)</f>
        <v>Santa Clara</v>
      </c>
      <c r="O5071" s="9" t="str">
        <f>VLOOKUP('Consolidtaed Data'!$D4289,'[1]Sales People'!$A:$B,2,0)</f>
        <v>Sean Miller</v>
      </c>
      <c r="P5071" s="9" t="str">
        <f>VLOOKUP('Consolidtaed Data'!$E4289,[1]Customers!$A:$B,2,0)</f>
        <v>Lawrence Watson</v>
      </c>
      <c r="Q5071" s="11">
        <f>WEEKDAY('Consolidtaed Data'!$F4289)</f>
        <v>4</v>
      </c>
      <c r="R5071" s="9">
        <f>MONTH('Consolidtaed Data'!$F4289)</f>
        <v>11</v>
      </c>
      <c r="S5071" s="9" t="str">
        <f>TEXT(Table3[[#This Row],[Purchase Date]],"MMMM")</f>
        <v>January</v>
      </c>
      <c r="T5071" s="9">
        <f>YEAR('Consolidtaed Data'!$F4289)</f>
        <v>2020</v>
      </c>
    </row>
    <row r="5072" spans="1:20" x14ac:dyDescent="0.3">
      <c r="A5072" s="9" t="s">
        <v>6097</v>
      </c>
      <c r="B5072" s="9" t="s">
        <v>495</v>
      </c>
      <c r="C5072" s="9" t="s">
        <v>245</v>
      </c>
      <c r="D5072" s="9" t="s">
        <v>95</v>
      </c>
      <c r="E5072" s="9" t="s">
        <v>982</v>
      </c>
      <c r="F5072" s="10">
        <v>44203</v>
      </c>
      <c r="G5072" s="10" t="str">
        <f>VLOOKUP(Table3[[#This Row],[Product ID]],[1]Products!$A:$G,2,0)</f>
        <v>Product 15</v>
      </c>
      <c r="H5072" s="22">
        <v>1</v>
      </c>
      <c r="I5072" s="9">
        <f>VLOOKUP('Consolidtaed Data'!$B4310,[1]Products!$A:$G,4,0)</f>
        <v>637</v>
      </c>
      <c r="J5072" s="9">
        <f>VLOOKUP('Consolidtaed Data'!$B4310,[1]Products!$A:$G,3,0)</f>
        <v>389</v>
      </c>
      <c r="K5072" s="9">
        <f>'Consolidtaed Data'!$J4310*'Consolidtaed Data'!$H4310</f>
        <v>1251</v>
      </c>
      <c r="L5072" s="9">
        <f>'Consolidtaed Data'!$I4310*'Consolidtaed Data'!$H4310</f>
        <v>1526</v>
      </c>
      <c r="M5072" s="9">
        <f>'Consolidtaed Data'!$L4310-'Consolidtaed Data'!$K4310</f>
        <v>483</v>
      </c>
      <c r="N5072" s="9" t="str">
        <f>VLOOKUP('Consolidtaed Data'!$C4310,[1]Locations!$A:$O,2,0)</f>
        <v>San Diego</v>
      </c>
      <c r="O5072" s="9" t="str">
        <f>VLOOKUP('Consolidtaed Data'!$D4310,'[1]Sales People'!$A:$B,2,0)</f>
        <v>Larry Marshall</v>
      </c>
      <c r="P5072" s="9" t="str">
        <f>VLOOKUP('Consolidtaed Data'!$E4310,[1]Customers!$A:$B,2,0)</f>
        <v>Kevin Webb</v>
      </c>
      <c r="Q5072" s="11">
        <f>WEEKDAY('Consolidtaed Data'!$F4310)</f>
        <v>5</v>
      </c>
      <c r="R5072" s="9">
        <f>MONTH('Consolidtaed Data'!$F4310)</f>
        <v>11</v>
      </c>
      <c r="S5072" s="9" t="str">
        <f>TEXT(Table3[[#This Row],[Purchase Date]],"MMMM")</f>
        <v>January</v>
      </c>
      <c r="T5072" s="9">
        <f>YEAR('Consolidtaed Data'!$F4310)</f>
        <v>2020</v>
      </c>
    </row>
    <row r="5073" spans="1:20" x14ac:dyDescent="0.3">
      <c r="A5073" s="9" t="s">
        <v>6098</v>
      </c>
      <c r="B5073" s="9" t="s">
        <v>278</v>
      </c>
      <c r="C5073" s="9" t="s">
        <v>86</v>
      </c>
      <c r="D5073" s="9" t="s">
        <v>46</v>
      </c>
      <c r="E5073" s="9" t="s">
        <v>1984</v>
      </c>
      <c r="F5073" s="10">
        <v>44203</v>
      </c>
      <c r="G5073" s="10" t="str">
        <f>VLOOKUP(Table3[[#This Row],[Product ID]],[1]Products!$A:$G,2,0)</f>
        <v>Product 75</v>
      </c>
      <c r="H5073" s="22">
        <v>3</v>
      </c>
      <c r="I5073" s="9">
        <f>VLOOKUP('Consolidtaed Data'!$B4362,[1]Products!$A:$G,4,0)</f>
        <v>2005</v>
      </c>
      <c r="J5073" s="9">
        <f>VLOOKUP('Consolidtaed Data'!$B4362,[1]Products!$A:$G,3,0)</f>
        <v>1223</v>
      </c>
      <c r="K5073" s="9">
        <f>'Consolidtaed Data'!$J4362*'Consolidtaed Data'!$H4362</f>
        <v>1301</v>
      </c>
      <c r="L5073" s="9">
        <f>'Consolidtaed Data'!$I4362*'Consolidtaed Data'!$H4362</f>
        <v>1587</v>
      </c>
      <c r="M5073" s="9">
        <f>'Consolidtaed Data'!$L4362-'Consolidtaed Data'!$K4362</f>
        <v>509</v>
      </c>
      <c r="N5073" s="9" t="str">
        <f>VLOOKUP('Consolidtaed Data'!$C4362,[1]Locations!$A:$O,2,0)</f>
        <v>Santa Rosa</v>
      </c>
      <c r="O5073" s="9" t="str">
        <f>VLOOKUP('Consolidtaed Data'!$D4362,'[1]Sales People'!$A:$B,2,0)</f>
        <v>Ronald Reed</v>
      </c>
      <c r="P5073" s="9" t="str">
        <f>VLOOKUP('Consolidtaed Data'!$E4362,[1]Customers!$A:$B,2,0)</f>
        <v>Joshua Collins</v>
      </c>
      <c r="Q5073" s="11">
        <f>WEEKDAY('Consolidtaed Data'!$F4362)</f>
        <v>3</v>
      </c>
      <c r="R5073" s="9">
        <f>MONTH('Consolidtaed Data'!$F4362)</f>
        <v>11</v>
      </c>
      <c r="S5073" s="9" t="str">
        <f>TEXT(Table3[[#This Row],[Purchase Date]],"MMMM")</f>
        <v>January</v>
      </c>
      <c r="T5073" s="9">
        <f>YEAR('Consolidtaed Data'!$F4362)</f>
        <v>2020</v>
      </c>
    </row>
    <row r="5074" spans="1:20" x14ac:dyDescent="0.3">
      <c r="A5074" s="9" t="s">
        <v>6099</v>
      </c>
      <c r="B5074" s="9" t="s">
        <v>200</v>
      </c>
      <c r="C5074" s="9" t="s">
        <v>231</v>
      </c>
      <c r="D5074" s="9" t="s">
        <v>43</v>
      </c>
      <c r="E5074" s="9" t="s">
        <v>84</v>
      </c>
      <c r="F5074" s="10">
        <v>44203</v>
      </c>
      <c r="G5074" s="10" t="str">
        <f>VLOOKUP(Table3[[#This Row],[Product ID]],[1]Products!$A:$G,2,0)</f>
        <v>Product 23</v>
      </c>
      <c r="H5074" s="22">
        <v>2</v>
      </c>
      <c r="I5074" s="9">
        <f>VLOOKUP('Consolidtaed Data'!$B4388,[1]Products!$A:$G,4,0)</f>
        <v>1522</v>
      </c>
      <c r="J5074" s="9">
        <f>VLOOKUP('Consolidtaed Data'!$B4388,[1]Products!$A:$G,3,0)</f>
        <v>791</v>
      </c>
      <c r="K5074" s="9">
        <f>'Consolidtaed Data'!$J4388*'Consolidtaed Data'!$H4388</f>
        <v>358</v>
      </c>
      <c r="L5074" s="9">
        <f>'Consolidtaed Data'!$I4388*'Consolidtaed Data'!$H4388</f>
        <v>596</v>
      </c>
      <c r="M5074" s="9">
        <f>'Consolidtaed Data'!$L4388-'Consolidtaed Data'!$K4388</f>
        <v>1654</v>
      </c>
      <c r="N5074" s="9" t="str">
        <f>VLOOKUP('Consolidtaed Data'!$C4388,[1]Locations!$A:$O,2,0)</f>
        <v>Fremont</v>
      </c>
      <c r="O5074" s="9" t="str">
        <f>VLOOKUP('Consolidtaed Data'!$D4388,'[1]Sales People'!$A:$B,2,0)</f>
        <v>Ryan Butler</v>
      </c>
      <c r="P5074" s="9" t="str">
        <f>VLOOKUP('Consolidtaed Data'!$E4388,[1]Customers!$A:$B,2,0)</f>
        <v>Phillip Coleman</v>
      </c>
      <c r="Q5074" s="11">
        <f>WEEKDAY('Consolidtaed Data'!$F4388)</f>
        <v>5</v>
      </c>
      <c r="R5074" s="9">
        <f>MONTH('Consolidtaed Data'!$F4388)</f>
        <v>11</v>
      </c>
      <c r="S5074" s="9" t="str">
        <f>TEXT(Table3[[#This Row],[Purchase Date]],"MMMM")</f>
        <v>January</v>
      </c>
      <c r="T5074" s="9">
        <f>YEAR('Consolidtaed Data'!$F4388)</f>
        <v>2020</v>
      </c>
    </row>
    <row r="5075" spans="1:20" x14ac:dyDescent="0.3">
      <c r="A5075" s="9" t="s">
        <v>6100</v>
      </c>
      <c r="B5075" s="9" t="s">
        <v>322</v>
      </c>
      <c r="C5075" s="9" t="s">
        <v>140</v>
      </c>
      <c r="D5075" s="9" t="s">
        <v>35</v>
      </c>
      <c r="E5075" s="9" t="s">
        <v>651</v>
      </c>
      <c r="F5075" s="10">
        <v>44203</v>
      </c>
      <c r="G5075" s="10" t="str">
        <f>VLOOKUP(Table3[[#This Row],[Product ID]],[1]Products!$A:$G,2,0)</f>
        <v>Product 43</v>
      </c>
      <c r="H5075" s="22">
        <v>1</v>
      </c>
      <c r="I5075" s="9">
        <f>VLOOKUP('Consolidtaed Data'!$B4505,[1]Products!$A:$G,4,0)</f>
        <v>1566</v>
      </c>
      <c r="J5075" s="9">
        <f>VLOOKUP('Consolidtaed Data'!$B4505,[1]Products!$A:$G,3,0)</f>
        <v>1190</v>
      </c>
      <c r="K5075" s="9">
        <f>'Consolidtaed Data'!$J4505*'Consolidtaed Data'!$H4505</f>
        <v>424</v>
      </c>
      <c r="L5075" s="9">
        <f>'Consolidtaed Data'!$I4505*'Consolidtaed Data'!$H4505</f>
        <v>530</v>
      </c>
      <c r="M5075" s="9">
        <f>'Consolidtaed Data'!$L4505-'Consolidtaed Data'!$K4505</f>
        <v>1808</v>
      </c>
      <c r="N5075" s="9" t="str">
        <f>VLOOKUP('Consolidtaed Data'!$C4505,[1]Locations!$A:$O,2,0)</f>
        <v>Hayward</v>
      </c>
      <c r="O5075" s="9" t="str">
        <f>VLOOKUP('Consolidtaed Data'!$D4505,'[1]Sales People'!$A:$B,2,0)</f>
        <v>Joshua Cook</v>
      </c>
      <c r="P5075" s="9" t="str">
        <f>VLOOKUP('Consolidtaed Data'!$E4505,[1]Customers!$A:$B,2,0)</f>
        <v>Richard Peters</v>
      </c>
      <c r="Q5075" s="11">
        <f>WEEKDAY('Consolidtaed Data'!$F4505)</f>
        <v>5</v>
      </c>
      <c r="R5075" s="9">
        <f>MONTH('Consolidtaed Data'!$F4505)</f>
        <v>11</v>
      </c>
      <c r="S5075" s="9" t="str">
        <f>TEXT(Table3[[#This Row],[Purchase Date]],"MMMM")</f>
        <v>January</v>
      </c>
      <c r="T5075" s="9">
        <f>YEAR('Consolidtaed Data'!$F4505)</f>
        <v>2020</v>
      </c>
    </row>
    <row r="5076" spans="1:20" x14ac:dyDescent="0.3">
      <c r="A5076" s="9" t="s">
        <v>6101</v>
      </c>
      <c r="B5076" s="9" t="s">
        <v>278</v>
      </c>
      <c r="C5076" s="9" t="s">
        <v>130</v>
      </c>
      <c r="D5076" s="9" t="s">
        <v>402</v>
      </c>
      <c r="E5076" s="9" t="s">
        <v>1199</v>
      </c>
      <c r="F5076" s="10">
        <v>44203</v>
      </c>
      <c r="G5076" s="10" t="str">
        <f>VLOOKUP(Table3[[#This Row],[Product ID]],[1]Products!$A:$G,2,0)</f>
        <v>Product 75</v>
      </c>
      <c r="H5076" s="22">
        <v>3</v>
      </c>
      <c r="I5076" s="9">
        <f>VLOOKUP('Consolidtaed Data'!$B4567,[1]Products!$A:$G,4,0)</f>
        <v>112</v>
      </c>
      <c r="J5076" s="9">
        <f>VLOOKUP('Consolidtaed Data'!$B4567,[1]Products!$A:$G,3,0)</f>
        <v>90</v>
      </c>
      <c r="K5076" s="9">
        <f>'Consolidtaed Data'!$J4567*'Consolidtaed Data'!$H4567</f>
        <v>450</v>
      </c>
      <c r="L5076" s="9">
        <f>'Consolidtaed Data'!$I4567*'Consolidtaed Data'!$H4567</f>
        <v>818</v>
      </c>
      <c r="M5076" s="9">
        <f>'Consolidtaed Data'!$L4567-'Consolidtaed Data'!$K4567</f>
        <v>286</v>
      </c>
      <c r="N5076" s="9" t="str">
        <f>VLOOKUP('Consolidtaed Data'!$C4567,[1]Locations!$A:$O,2,0)</f>
        <v>Fullerton</v>
      </c>
      <c r="O5076" s="9" t="str">
        <f>VLOOKUP('Consolidtaed Data'!$D4567,'[1]Sales People'!$A:$B,2,0)</f>
        <v>Ronald Reed</v>
      </c>
      <c r="P5076" s="9" t="str">
        <f>VLOOKUP('Consolidtaed Data'!$E4567,[1]Customers!$A:$B,2,0)</f>
        <v>Scott Allen</v>
      </c>
      <c r="Q5076" s="11">
        <f>WEEKDAY('Consolidtaed Data'!$F4567)</f>
        <v>1</v>
      </c>
      <c r="R5076" s="9">
        <f>MONTH('Consolidtaed Data'!$F4567)</f>
        <v>11</v>
      </c>
      <c r="S5076" s="9" t="str">
        <f>TEXT(Table3[[#This Row],[Purchase Date]],"MMMM")</f>
        <v>January</v>
      </c>
      <c r="T5076" s="9">
        <f>YEAR('Consolidtaed Data'!$F4567)</f>
        <v>2020</v>
      </c>
    </row>
    <row r="5077" spans="1:20" x14ac:dyDescent="0.3">
      <c r="A5077" s="9" t="s">
        <v>6102</v>
      </c>
      <c r="B5077" s="9" t="s">
        <v>89</v>
      </c>
      <c r="C5077" s="9" t="s">
        <v>67</v>
      </c>
      <c r="D5077" s="9" t="s">
        <v>220</v>
      </c>
      <c r="E5077" s="9" t="s">
        <v>2328</v>
      </c>
      <c r="F5077" s="10">
        <v>44203</v>
      </c>
      <c r="G5077" s="10" t="str">
        <f>VLOOKUP(Table3[[#This Row],[Product ID]],[1]Products!$A:$G,2,0)</f>
        <v>Product 64</v>
      </c>
      <c r="H5077" s="22">
        <v>1</v>
      </c>
      <c r="I5077" s="9">
        <f>VLOOKUP('Consolidtaed Data'!$B4600,[1]Products!$A:$G,4,0)</f>
        <v>2410</v>
      </c>
      <c r="J5077" s="9">
        <f>VLOOKUP('Consolidtaed Data'!$B4600,[1]Products!$A:$G,3,0)</f>
        <v>1518</v>
      </c>
      <c r="K5077" s="9">
        <f>'Consolidtaed Data'!$J4600*'Consolidtaed Data'!$H4600</f>
        <v>1090</v>
      </c>
      <c r="L5077" s="9">
        <f>'Consolidtaed Data'!$I4600*'Consolidtaed Data'!$H4600</f>
        <v>1380</v>
      </c>
      <c r="M5077" s="9">
        <f>'Consolidtaed Data'!$L4600-'Consolidtaed Data'!$K4600</f>
        <v>570</v>
      </c>
      <c r="N5077" s="9" t="str">
        <f>VLOOKUP('Consolidtaed Data'!$C4600,[1]Locations!$A:$O,2,0)</f>
        <v>Orange</v>
      </c>
      <c r="O5077" s="9" t="str">
        <f>VLOOKUP('Consolidtaed Data'!$D4600,'[1]Sales People'!$A:$B,2,0)</f>
        <v>Sean Miller</v>
      </c>
      <c r="P5077" s="9" t="str">
        <f>VLOOKUP('Consolidtaed Data'!$E4600,[1]Customers!$A:$B,2,0)</f>
        <v>Carl Nguyen</v>
      </c>
      <c r="Q5077" s="11">
        <f>WEEKDAY('Consolidtaed Data'!$F4600)</f>
        <v>5</v>
      </c>
      <c r="R5077" s="9">
        <f>MONTH('Consolidtaed Data'!$F4600)</f>
        <v>12</v>
      </c>
      <c r="S5077" s="9" t="str">
        <f>TEXT(Table3[[#This Row],[Purchase Date]],"MMMM")</f>
        <v>January</v>
      </c>
      <c r="T5077" s="9">
        <f>YEAR('Consolidtaed Data'!$F4600)</f>
        <v>2020</v>
      </c>
    </row>
    <row r="5078" spans="1:20" x14ac:dyDescent="0.3">
      <c r="A5078" s="9" t="s">
        <v>6103</v>
      </c>
      <c r="B5078" s="9" t="s">
        <v>62</v>
      </c>
      <c r="C5078" s="9" t="s">
        <v>90</v>
      </c>
      <c r="D5078" s="9" t="s">
        <v>197</v>
      </c>
      <c r="E5078" s="9" t="s">
        <v>1278</v>
      </c>
      <c r="F5078" s="10">
        <v>44203</v>
      </c>
      <c r="G5078" s="10" t="str">
        <f>VLOOKUP(Table3[[#This Row],[Product ID]],[1]Products!$A:$G,2,0)</f>
        <v>Product 17</v>
      </c>
      <c r="H5078" s="22">
        <v>1</v>
      </c>
      <c r="I5078" s="9">
        <f>VLOOKUP('Consolidtaed Data'!$B4645,[1]Products!$A:$G,4,0)</f>
        <v>378</v>
      </c>
      <c r="J5078" s="9">
        <f>VLOOKUP('Consolidtaed Data'!$B4645,[1]Products!$A:$G,3,0)</f>
        <v>291</v>
      </c>
      <c r="K5078" s="9">
        <f>'Consolidtaed Data'!$J4645*'Consolidtaed Data'!$H4645</f>
        <v>5044</v>
      </c>
      <c r="L5078" s="9">
        <f>'Consolidtaed Data'!$I4645*'Consolidtaed Data'!$H4645</f>
        <v>6552</v>
      </c>
      <c r="M5078" s="9">
        <f>'Consolidtaed Data'!$L4645-'Consolidtaed Data'!$K4645</f>
        <v>331</v>
      </c>
      <c r="N5078" s="9" t="str">
        <f>VLOOKUP('Consolidtaed Data'!$C4645,[1]Locations!$A:$O,2,0)</f>
        <v>San Francisco</v>
      </c>
      <c r="O5078" s="9" t="str">
        <f>VLOOKUP('Consolidtaed Data'!$D4645,'[1]Sales People'!$A:$B,2,0)</f>
        <v>Ernest Wheeler</v>
      </c>
      <c r="P5078" s="9" t="str">
        <f>VLOOKUP('Consolidtaed Data'!$E4645,[1]Customers!$A:$B,2,0)</f>
        <v>Jason Duncan</v>
      </c>
      <c r="Q5078" s="11">
        <f>WEEKDAY('Consolidtaed Data'!$F4645)</f>
        <v>1</v>
      </c>
      <c r="R5078" s="9">
        <f>MONTH('Consolidtaed Data'!$F4645)</f>
        <v>12</v>
      </c>
      <c r="S5078" s="9" t="str">
        <f>TEXT(Table3[[#This Row],[Purchase Date]],"MMMM")</f>
        <v>January</v>
      </c>
      <c r="T5078" s="9">
        <f>YEAR('Consolidtaed Data'!$F4645)</f>
        <v>2020</v>
      </c>
    </row>
    <row r="5079" spans="1:20" x14ac:dyDescent="0.3">
      <c r="A5079" s="9" t="s">
        <v>6104</v>
      </c>
      <c r="B5079" s="9" t="s">
        <v>692</v>
      </c>
      <c r="C5079" s="9" t="s">
        <v>99</v>
      </c>
      <c r="D5079" s="9" t="s">
        <v>123</v>
      </c>
      <c r="E5079" s="9" t="s">
        <v>912</v>
      </c>
      <c r="F5079" s="10">
        <v>44204</v>
      </c>
      <c r="G5079" s="10" t="str">
        <f>VLOOKUP(Table3[[#This Row],[Product ID]],[1]Products!$A:$G,2,0)</f>
        <v>Product 83</v>
      </c>
      <c r="H5079" s="22">
        <v>2</v>
      </c>
      <c r="I5079" s="9">
        <f>VLOOKUP('Consolidtaed Data'!$B3926,[1]Products!$A:$G,4,0)</f>
        <v>1889</v>
      </c>
      <c r="J5079" s="9">
        <f>VLOOKUP('Consolidtaed Data'!$B3926,[1]Products!$A:$G,3,0)</f>
        <v>945</v>
      </c>
      <c r="K5079" s="9">
        <f>'Consolidtaed Data'!$J3926*'Consolidtaed Data'!$H3926</f>
        <v>1234</v>
      </c>
      <c r="L5079" s="9">
        <f>'Consolidtaed Data'!$I3926*'Consolidtaed Data'!$H3926</f>
        <v>1582</v>
      </c>
      <c r="M5079" s="9">
        <f>'Consolidtaed Data'!$L3926-'Consolidtaed Data'!$K3926</f>
        <v>1748</v>
      </c>
      <c r="N5079" s="9" t="str">
        <f>VLOOKUP('Consolidtaed Data'!$C3926,[1]Locations!$A:$O,2,0)</f>
        <v>Irvine</v>
      </c>
      <c r="O5079" s="9" t="str">
        <f>VLOOKUP('Consolidtaed Data'!$D3926,'[1]Sales People'!$A:$B,2,0)</f>
        <v>Scott Clark</v>
      </c>
      <c r="P5079" s="9" t="str">
        <f>VLOOKUP('Consolidtaed Data'!$E3926,[1]Customers!$A:$B,2,0)</f>
        <v>George Lewis</v>
      </c>
      <c r="Q5079" s="11">
        <f>WEEKDAY('Consolidtaed Data'!$F3926)</f>
        <v>4</v>
      </c>
      <c r="R5079" s="9">
        <f>MONTH('Consolidtaed Data'!$F3926)</f>
        <v>10</v>
      </c>
      <c r="S5079" s="9" t="str">
        <f>TEXT(Table3[[#This Row],[Purchase Date]],"MMMM")</f>
        <v>January</v>
      </c>
      <c r="T5079" s="9">
        <f>YEAR('Consolidtaed Data'!$F3926)</f>
        <v>2020</v>
      </c>
    </row>
    <row r="5080" spans="1:20" x14ac:dyDescent="0.3">
      <c r="A5080" s="9" t="s">
        <v>6105</v>
      </c>
      <c r="B5080" s="9" t="s">
        <v>172</v>
      </c>
      <c r="C5080" s="9" t="s">
        <v>253</v>
      </c>
      <c r="D5080" s="9" t="s">
        <v>329</v>
      </c>
      <c r="E5080" s="9" t="s">
        <v>631</v>
      </c>
      <c r="F5080" s="10">
        <v>44204</v>
      </c>
      <c r="G5080" s="10" t="str">
        <f>VLOOKUP(Table3[[#This Row],[Product ID]],[1]Products!$A:$G,2,0)</f>
        <v>Product 4</v>
      </c>
      <c r="H5080" s="22">
        <v>1</v>
      </c>
      <c r="I5080" s="9">
        <f>VLOOKUP('Consolidtaed Data'!$B3938,[1]Products!$A:$G,4,0)</f>
        <v>826</v>
      </c>
      <c r="J5080" s="9">
        <f>VLOOKUP('Consolidtaed Data'!$B3938,[1]Products!$A:$G,3,0)</f>
        <v>562</v>
      </c>
      <c r="K5080" s="9">
        <f>'Consolidtaed Data'!$J3938*'Consolidtaed Data'!$H3938</f>
        <v>5364</v>
      </c>
      <c r="L5080" s="9">
        <f>'Consolidtaed Data'!$I3938*'Consolidtaed Data'!$H3938</f>
        <v>7059</v>
      </c>
      <c r="M5080" s="9">
        <f>'Consolidtaed Data'!$L3938-'Consolidtaed Data'!$K3938</f>
        <v>1224</v>
      </c>
      <c r="N5080" s="9" t="str">
        <f>VLOOKUP('Consolidtaed Data'!$C3938,[1]Locations!$A:$O,2,0)</f>
        <v>Concord</v>
      </c>
      <c r="O5080" s="9" t="str">
        <f>VLOOKUP('Consolidtaed Data'!$D3938,'[1]Sales People'!$A:$B,2,0)</f>
        <v>Ronald Reed</v>
      </c>
      <c r="P5080" s="9" t="str">
        <f>VLOOKUP('Consolidtaed Data'!$E3938,[1]Customers!$A:$B,2,0)</f>
        <v>Harold Matthews</v>
      </c>
      <c r="Q5080" s="11">
        <f>WEEKDAY('Consolidtaed Data'!$F3938)</f>
        <v>5</v>
      </c>
      <c r="R5080" s="9">
        <f>MONTH('Consolidtaed Data'!$F3938)</f>
        <v>10</v>
      </c>
      <c r="S5080" s="9" t="str">
        <f>TEXT(Table3[[#This Row],[Purchase Date]],"MMMM")</f>
        <v>January</v>
      </c>
      <c r="T5080" s="9">
        <f>YEAR('Consolidtaed Data'!$F3938)</f>
        <v>2020</v>
      </c>
    </row>
    <row r="5081" spans="1:20" x14ac:dyDescent="0.3">
      <c r="A5081" s="9" t="s">
        <v>6106</v>
      </c>
      <c r="B5081" s="9" t="s">
        <v>244</v>
      </c>
      <c r="C5081" s="9" t="s">
        <v>347</v>
      </c>
      <c r="D5081" s="9" t="s">
        <v>241</v>
      </c>
      <c r="E5081" s="9" t="s">
        <v>747</v>
      </c>
      <c r="F5081" s="10">
        <v>44204</v>
      </c>
      <c r="G5081" s="10" t="str">
        <f>VLOOKUP(Table3[[#This Row],[Product ID]],[1]Products!$A:$G,2,0)</f>
        <v>Product 76</v>
      </c>
      <c r="H5081" s="22">
        <v>3</v>
      </c>
      <c r="I5081" s="9">
        <f>VLOOKUP('Consolidtaed Data'!$B3948,[1]Products!$A:$G,4,0)</f>
        <v>2495</v>
      </c>
      <c r="J5081" s="9">
        <f>VLOOKUP('Consolidtaed Data'!$B3948,[1]Products!$A:$G,3,0)</f>
        <v>1896</v>
      </c>
      <c r="K5081" s="9">
        <f>'Consolidtaed Data'!$J3948*'Consolidtaed Data'!$H3948</f>
        <v>2460</v>
      </c>
      <c r="L5081" s="9">
        <f>'Consolidtaed Data'!$I3948*'Consolidtaed Data'!$H3948</f>
        <v>3566</v>
      </c>
      <c r="M5081" s="9">
        <f>'Consolidtaed Data'!$L3948-'Consolidtaed Data'!$K3948</f>
        <v>2676</v>
      </c>
      <c r="N5081" s="9" t="str">
        <f>VLOOKUP('Consolidtaed Data'!$C3948,[1]Locations!$A:$O,2,0)</f>
        <v>Fremont</v>
      </c>
      <c r="O5081" s="9" t="str">
        <f>VLOOKUP('Consolidtaed Data'!$D3948,'[1]Sales People'!$A:$B,2,0)</f>
        <v>Howard Gardner</v>
      </c>
      <c r="P5081" s="9" t="str">
        <f>VLOOKUP('Consolidtaed Data'!$E3948,[1]Customers!$A:$B,2,0)</f>
        <v>Joshua Collins</v>
      </c>
      <c r="Q5081" s="11">
        <f>WEEKDAY('Consolidtaed Data'!$F3948)</f>
        <v>6</v>
      </c>
      <c r="R5081" s="9">
        <f>MONTH('Consolidtaed Data'!$F3948)</f>
        <v>10</v>
      </c>
      <c r="S5081" s="9" t="str">
        <f>TEXT(Table3[[#This Row],[Purchase Date]],"MMMM")</f>
        <v>January</v>
      </c>
      <c r="T5081" s="9">
        <f>YEAR('Consolidtaed Data'!$F3948)</f>
        <v>2020</v>
      </c>
    </row>
    <row r="5082" spans="1:20" x14ac:dyDescent="0.3">
      <c r="A5082" s="9" t="s">
        <v>6107</v>
      </c>
      <c r="B5082" s="9" t="s">
        <v>98</v>
      </c>
      <c r="C5082" s="9" t="s">
        <v>30</v>
      </c>
      <c r="D5082" s="9" t="s">
        <v>22</v>
      </c>
      <c r="E5082" s="9" t="s">
        <v>970</v>
      </c>
      <c r="F5082" s="10">
        <v>44204</v>
      </c>
      <c r="G5082" s="10" t="str">
        <f>VLOOKUP(Table3[[#This Row],[Product ID]],[1]Products!$A:$G,2,0)</f>
        <v>Product 85</v>
      </c>
      <c r="H5082" s="22">
        <v>2</v>
      </c>
      <c r="I5082" s="9">
        <f>VLOOKUP('Consolidtaed Data'!$B3953,[1]Products!$A:$G,4,0)</f>
        <v>1414</v>
      </c>
      <c r="J5082" s="9">
        <f>VLOOKUP('Consolidtaed Data'!$B3953,[1]Products!$A:$G,3,0)</f>
        <v>962</v>
      </c>
      <c r="K5082" s="9">
        <f>'Consolidtaed Data'!$J3953*'Consolidtaed Data'!$H3953</f>
        <v>1636</v>
      </c>
      <c r="L5082" s="9">
        <f>'Consolidtaed Data'!$I3953*'Consolidtaed Data'!$H3953</f>
        <v>3268</v>
      </c>
      <c r="M5082" s="9">
        <f>'Consolidtaed Data'!$L3953-'Consolidtaed Data'!$K3953</f>
        <v>742</v>
      </c>
      <c r="N5082" s="9" t="str">
        <f>VLOOKUP('Consolidtaed Data'!$C3953,[1]Locations!$A:$O,2,0)</f>
        <v>Moreno Valley</v>
      </c>
      <c r="O5082" s="9" t="str">
        <f>VLOOKUP('Consolidtaed Data'!$D3953,'[1]Sales People'!$A:$B,2,0)</f>
        <v>Joshua Taylor</v>
      </c>
      <c r="P5082" s="9" t="str">
        <f>VLOOKUP('Consolidtaed Data'!$E3953,[1]Customers!$A:$B,2,0)</f>
        <v>Walter Harris</v>
      </c>
      <c r="Q5082" s="11">
        <f>WEEKDAY('Consolidtaed Data'!$F3953)</f>
        <v>6</v>
      </c>
      <c r="R5082" s="9">
        <f>MONTH('Consolidtaed Data'!$F3953)</f>
        <v>10</v>
      </c>
      <c r="S5082" s="9" t="str">
        <f>TEXT(Table3[[#This Row],[Purchase Date]],"MMMM")</f>
        <v>January</v>
      </c>
      <c r="T5082" s="9">
        <f>YEAR('Consolidtaed Data'!$F3953)</f>
        <v>2020</v>
      </c>
    </row>
    <row r="5083" spans="1:20" x14ac:dyDescent="0.3">
      <c r="A5083" s="9" t="s">
        <v>6108</v>
      </c>
      <c r="B5083" s="9" t="s">
        <v>322</v>
      </c>
      <c r="C5083" s="9" t="s">
        <v>196</v>
      </c>
      <c r="D5083" s="9" t="s">
        <v>31</v>
      </c>
      <c r="E5083" s="9" t="s">
        <v>221</v>
      </c>
      <c r="F5083" s="10">
        <v>44204</v>
      </c>
      <c r="G5083" s="10" t="str">
        <f>VLOOKUP(Table3[[#This Row],[Product ID]],[1]Products!$A:$G,2,0)</f>
        <v>Product 43</v>
      </c>
      <c r="H5083" s="22">
        <v>2</v>
      </c>
      <c r="I5083" s="9">
        <f>VLOOKUP('Consolidtaed Data'!$B4011,[1]Products!$A:$G,4,0)</f>
        <v>1178</v>
      </c>
      <c r="J5083" s="9">
        <f>VLOOKUP('Consolidtaed Data'!$B4011,[1]Products!$A:$G,3,0)</f>
        <v>683</v>
      </c>
      <c r="K5083" s="9">
        <f>'Consolidtaed Data'!$J4011*'Consolidtaed Data'!$H4011</f>
        <v>3885</v>
      </c>
      <c r="L5083" s="9">
        <f>'Consolidtaed Data'!$I4011*'Consolidtaed Data'!$H4011</f>
        <v>4917</v>
      </c>
      <c r="M5083" s="9">
        <f>'Consolidtaed Data'!$L4011-'Consolidtaed Data'!$K4011</f>
        <v>297</v>
      </c>
      <c r="N5083" s="9" t="str">
        <f>VLOOKUP('Consolidtaed Data'!$C4011,[1]Locations!$A:$O,2,0)</f>
        <v>Torrance</v>
      </c>
      <c r="O5083" s="9" t="str">
        <f>VLOOKUP('Consolidtaed Data'!$D4011,'[1]Sales People'!$A:$B,2,0)</f>
        <v>Walter Cook</v>
      </c>
      <c r="P5083" s="9" t="str">
        <f>VLOOKUP('Consolidtaed Data'!$E4011,[1]Customers!$A:$B,2,0)</f>
        <v>Paul Henderson</v>
      </c>
      <c r="Q5083" s="11">
        <f>WEEKDAY('Consolidtaed Data'!$F4011)</f>
        <v>3</v>
      </c>
      <c r="R5083" s="9">
        <f>MONTH('Consolidtaed Data'!$F4011)</f>
        <v>10</v>
      </c>
      <c r="S5083" s="9" t="str">
        <f>TEXT(Table3[[#This Row],[Purchase Date]],"MMMM")</f>
        <v>January</v>
      </c>
      <c r="T5083" s="9">
        <f>YEAR('Consolidtaed Data'!$F4011)</f>
        <v>2020</v>
      </c>
    </row>
    <row r="5084" spans="1:20" x14ac:dyDescent="0.3">
      <c r="A5084" s="9" t="s">
        <v>6109</v>
      </c>
      <c r="B5084" s="9" t="s">
        <v>490</v>
      </c>
      <c r="C5084" s="9" t="s">
        <v>249</v>
      </c>
      <c r="D5084" s="9" t="s">
        <v>193</v>
      </c>
      <c r="E5084" s="9" t="s">
        <v>638</v>
      </c>
      <c r="F5084" s="10">
        <v>44204</v>
      </c>
      <c r="G5084" s="10" t="str">
        <f>VLOOKUP(Table3[[#This Row],[Product ID]],[1]Products!$A:$G,2,0)</f>
        <v>Product 79</v>
      </c>
      <c r="H5084" s="22">
        <v>2</v>
      </c>
      <c r="I5084" s="9">
        <f>VLOOKUP('Consolidtaed Data'!$B4247,[1]Products!$A:$G,4,0)</f>
        <v>1103</v>
      </c>
      <c r="J5084" s="9">
        <f>VLOOKUP('Consolidtaed Data'!$B4247,[1]Products!$A:$G,3,0)</f>
        <v>838</v>
      </c>
      <c r="K5084" s="9">
        <f>'Consolidtaed Data'!$J4247*'Consolidtaed Data'!$H4247</f>
        <v>807</v>
      </c>
      <c r="L5084" s="9">
        <f>'Consolidtaed Data'!$I4247*'Consolidtaed Data'!$H4247</f>
        <v>1467</v>
      </c>
      <c r="M5084" s="9">
        <f>'Consolidtaed Data'!$L4247-'Consolidtaed Data'!$K4247</f>
        <v>1356</v>
      </c>
      <c r="N5084" s="9" t="str">
        <f>VLOOKUP('Consolidtaed Data'!$C4247,[1]Locations!$A:$O,2,0)</f>
        <v>Simi Valley</v>
      </c>
      <c r="O5084" s="9" t="str">
        <f>VLOOKUP('Consolidtaed Data'!$D4247,'[1]Sales People'!$A:$B,2,0)</f>
        <v>Martin Perry</v>
      </c>
      <c r="P5084" s="9" t="str">
        <f>VLOOKUP('Consolidtaed Data'!$E4247,[1]Customers!$A:$B,2,0)</f>
        <v>Jimmy Ray</v>
      </c>
      <c r="Q5084" s="11">
        <f>WEEKDAY('Consolidtaed Data'!$F4247)</f>
        <v>1</v>
      </c>
      <c r="R5084" s="9">
        <f>MONTH('Consolidtaed Data'!$F4247)</f>
        <v>11</v>
      </c>
      <c r="S5084" s="9" t="str">
        <f>TEXT(Table3[[#This Row],[Purchase Date]],"MMMM")</f>
        <v>January</v>
      </c>
      <c r="T5084" s="9">
        <f>YEAR('Consolidtaed Data'!$F4247)</f>
        <v>2020</v>
      </c>
    </row>
    <row r="5085" spans="1:20" x14ac:dyDescent="0.3">
      <c r="A5085" s="9" t="s">
        <v>6110</v>
      </c>
      <c r="B5085" s="9" t="s">
        <v>240</v>
      </c>
      <c r="C5085" s="9" t="s">
        <v>344</v>
      </c>
      <c r="D5085" s="9" t="s">
        <v>149</v>
      </c>
      <c r="E5085" s="9" t="s">
        <v>743</v>
      </c>
      <c r="F5085" s="10">
        <v>44204</v>
      </c>
      <c r="G5085" s="10" t="str">
        <f>VLOOKUP(Table3[[#This Row],[Product ID]],[1]Products!$A:$G,2,0)</f>
        <v>Product 70</v>
      </c>
      <c r="H5085" s="22">
        <v>1</v>
      </c>
      <c r="I5085" s="9">
        <f>VLOOKUP('Consolidtaed Data'!$B4357,[1]Products!$A:$G,4,0)</f>
        <v>378</v>
      </c>
      <c r="J5085" s="9">
        <f>VLOOKUP('Consolidtaed Data'!$B4357,[1]Products!$A:$G,3,0)</f>
        <v>291</v>
      </c>
      <c r="K5085" s="9">
        <f>'Consolidtaed Data'!$J4357*'Consolidtaed Data'!$H4357</f>
        <v>2952</v>
      </c>
      <c r="L5085" s="9">
        <f>'Consolidtaed Data'!$I4357*'Consolidtaed Data'!$H4357</f>
        <v>4101</v>
      </c>
      <c r="M5085" s="9">
        <f>'Consolidtaed Data'!$L4357-'Consolidtaed Data'!$K4357</f>
        <v>383</v>
      </c>
      <c r="N5085" s="9" t="str">
        <f>VLOOKUP('Consolidtaed Data'!$C4357,[1]Locations!$A:$O,2,0)</f>
        <v>Daly City</v>
      </c>
      <c r="O5085" s="9" t="str">
        <f>VLOOKUP('Consolidtaed Data'!$D4357,'[1]Sales People'!$A:$B,2,0)</f>
        <v>Roger Ramos</v>
      </c>
      <c r="P5085" s="9" t="str">
        <f>VLOOKUP('Consolidtaed Data'!$E4357,[1]Customers!$A:$B,2,0)</f>
        <v>Eugene Weaver</v>
      </c>
      <c r="Q5085" s="11">
        <f>WEEKDAY('Consolidtaed Data'!$F4357)</f>
        <v>2</v>
      </c>
      <c r="R5085" s="9">
        <f>MONTH('Consolidtaed Data'!$F4357)</f>
        <v>11</v>
      </c>
      <c r="S5085" s="9" t="str">
        <f>TEXT(Table3[[#This Row],[Purchase Date]],"MMMM")</f>
        <v>January</v>
      </c>
      <c r="T5085" s="9">
        <f>YEAR('Consolidtaed Data'!$F4357)</f>
        <v>2020</v>
      </c>
    </row>
    <row r="5086" spans="1:20" x14ac:dyDescent="0.3">
      <c r="A5086" s="9" t="s">
        <v>6111</v>
      </c>
      <c r="B5086" s="9" t="s">
        <v>76</v>
      </c>
      <c r="C5086" s="9" t="s">
        <v>90</v>
      </c>
      <c r="D5086" s="9" t="s">
        <v>153</v>
      </c>
      <c r="E5086" s="9" t="s">
        <v>678</v>
      </c>
      <c r="F5086" s="10">
        <v>44204</v>
      </c>
      <c r="G5086" s="10" t="str">
        <f>VLOOKUP(Table3[[#This Row],[Product ID]],[1]Products!$A:$G,2,0)</f>
        <v>Product 19</v>
      </c>
      <c r="H5086" s="22">
        <v>1</v>
      </c>
      <c r="I5086" s="9">
        <f>VLOOKUP('Consolidtaed Data'!$B4432,[1]Products!$A:$G,4,0)</f>
        <v>1052</v>
      </c>
      <c r="J5086" s="9">
        <f>VLOOKUP('Consolidtaed Data'!$B4432,[1]Products!$A:$G,3,0)</f>
        <v>589</v>
      </c>
      <c r="K5086" s="9">
        <f>'Consolidtaed Data'!$J4432*'Consolidtaed Data'!$H4432</f>
        <v>4191</v>
      </c>
      <c r="L5086" s="9">
        <f>'Consolidtaed Data'!$I4432*'Consolidtaed Data'!$H4432</f>
        <v>5901</v>
      </c>
      <c r="M5086" s="9">
        <f>'Consolidtaed Data'!$L4432-'Consolidtaed Data'!$K4432</f>
        <v>74</v>
      </c>
      <c r="N5086" s="9" t="str">
        <f>VLOOKUP('Consolidtaed Data'!$C4432,[1]Locations!$A:$O,2,0)</f>
        <v>San Diego</v>
      </c>
      <c r="O5086" s="9" t="str">
        <f>VLOOKUP('Consolidtaed Data'!$D4432,'[1]Sales People'!$A:$B,2,0)</f>
        <v>Roger Robertson</v>
      </c>
      <c r="P5086" s="9" t="str">
        <f>VLOOKUP('Consolidtaed Data'!$E4432,[1]Customers!$A:$B,2,0)</f>
        <v>William James</v>
      </c>
      <c r="Q5086" s="11">
        <f>WEEKDAY('Consolidtaed Data'!$F4432)</f>
        <v>7</v>
      </c>
      <c r="R5086" s="9">
        <f>MONTH('Consolidtaed Data'!$F4432)</f>
        <v>11</v>
      </c>
      <c r="S5086" s="9" t="str">
        <f>TEXT(Table3[[#This Row],[Purchase Date]],"MMMM")</f>
        <v>January</v>
      </c>
      <c r="T5086" s="9">
        <f>YEAR('Consolidtaed Data'!$F4432)</f>
        <v>2020</v>
      </c>
    </row>
    <row r="5087" spans="1:20" x14ac:dyDescent="0.3">
      <c r="A5087" s="9" t="s">
        <v>6112</v>
      </c>
      <c r="B5087" s="9" t="s">
        <v>93</v>
      </c>
      <c r="C5087" s="9" t="s">
        <v>45</v>
      </c>
      <c r="D5087" s="9" t="s">
        <v>246</v>
      </c>
      <c r="E5087" s="9" t="s">
        <v>839</v>
      </c>
      <c r="F5087" s="10">
        <v>44204</v>
      </c>
      <c r="G5087" s="10" t="str">
        <f>VLOOKUP(Table3[[#This Row],[Product ID]],[1]Products!$A:$G,2,0)</f>
        <v>Product 71</v>
      </c>
      <c r="H5087" s="22">
        <v>1</v>
      </c>
      <c r="I5087" s="9">
        <f>VLOOKUP('Consolidtaed Data'!$B4496,[1]Products!$A:$G,4,0)</f>
        <v>667</v>
      </c>
      <c r="J5087" s="9">
        <f>VLOOKUP('Consolidtaed Data'!$B4496,[1]Products!$A:$G,3,0)</f>
        <v>387</v>
      </c>
      <c r="K5087" s="9">
        <f>'Consolidtaed Data'!$J4496*'Consolidtaed Data'!$H4496</f>
        <v>842</v>
      </c>
      <c r="L5087" s="9">
        <f>'Consolidtaed Data'!$I4496*'Consolidtaed Data'!$H4496</f>
        <v>1122</v>
      </c>
      <c r="M5087" s="9">
        <f>'Consolidtaed Data'!$L4496-'Consolidtaed Data'!$K4496</f>
        <v>2613</v>
      </c>
      <c r="N5087" s="9" t="str">
        <f>VLOOKUP('Consolidtaed Data'!$C4496,[1]Locations!$A:$O,2,0)</f>
        <v>El Cajon</v>
      </c>
      <c r="O5087" s="9" t="str">
        <f>VLOOKUP('Consolidtaed Data'!$D4496,'[1]Sales People'!$A:$B,2,0)</f>
        <v>Martin Perry</v>
      </c>
      <c r="P5087" s="9" t="str">
        <f>VLOOKUP('Consolidtaed Data'!$E4496,[1]Customers!$A:$B,2,0)</f>
        <v>George Thompson</v>
      </c>
      <c r="Q5087" s="11">
        <f>WEEKDAY('Consolidtaed Data'!$F4496)</f>
        <v>4</v>
      </c>
      <c r="R5087" s="9">
        <f>MONTH('Consolidtaed Data'!$F4496)</f>
        <v>11</v>
      </c>
      <c r="S5087" s="9" t="str">
        <f>TEXT(Table3[[#This Row],[Purchase Date]],"MMMM")</f>
        <v>January</v>
      </c>
      <c r="T5087" s="9">
        <f>YEAR('Consolidtaed Data'!$F4496)</f>
        <v>2020</v>
      </c>
    </row>
    <row r="5088" spans="1:20" x14ac:dyDescent="0.3">
      <c r="A5088" s="9" t="s">
        <v>6113</v>
      </c>
      <c r="B5088" s="9" t="s">
        <v>148</v>
      </c>
      <c r="C5088" s="9" t="s">
        <v>635</v>
      </c>
      <c r="D5088" s="9" t="s">
        <v>73</v>
      </c>
      <c r="E5088" s="9" t="s">
        <v>47</v>
      </c>
      <c r="F5088" s="10">
        <v>44204</v>
      </c>
      <c r="G5088" s="10" t="str">
        <f>VLOOKUP(Table3[[#This Row],[Product ID]],[1]Products!$A:$G,2,0)</f>
        <v>Product 16</v>
      </c>
      <c r="H5088" s="22">
        <v>1</v>
      </c>
      <c r="I5088" s="9">
        <f>VLOOKUP('Consolidtaed Data'!$B4616,[1]Products!$A:$G,4,0)</f>
        <v>2464</v>
      </c>
      <c r="J5088" s="9">
        <f>VLOOKUP('Consolidtaed Data'!$B4616,[1]Products!$A:$G,3,0)</f>
        <v>1774</v>
      </c>
      <c r="K5088" s="9">
        <f>'Consolidtaed Data'!$J4616*'Consolidtaed Data'!$H4616</f>
        <v>962</v>
      </c>
      <c r="L5088" s="9">
        <f>'Consolidtaed Data'!$I4616*'Consolidtaed Data'!$H4616</f>
        <v>1414</v>
      </c>
      <c r="M5088" s="9">
        <f>'Consolidtaed Data'!$L4616-'Consolidtaed Data'!$K4616</f>
        <v>2685</v>
      </c>
      <c r="N5088" s="9" t="str">
        <f>VLOOKUP('Consolidtaed Data'!$C4616,[1]Locations!$A:$O,2,0)</f>
        <v>Thousand Oaks</v>
      </c>
      <c r="O5088" s="9" t="str">
        <f>VLOOKUP('Consolidtaed Data'!$D4616,'[1]Sales People'!$A:$B,2,0)</f>
        <v>Patrick Ruiz</v>
      </c>
      <c r="P5088" s="9" t="str">
        <f>VLOOKUP('Consolidtaed Data'!$E4616,[1]Customers!$A:$B,2,0)</f>
        <v>Christopher Ramos</v>
      </c>
      <c r="Q5088" s="11">
        <f>WEEKDAY('Consolidtaed Data'!$F4616)</f>
        <v>6</v>
      </c>
      <c r="R5088" s="9">
        <f>MONTH('Consolidtaed Data'!$F4616)</f>
        <v>12</v>
      </c>
      <c r="S5088" s="9" t="str">
        <f>TEXT(Table3[[#This Row],[Purchase Date]],"MMMM")</f>
        <v>January</v>
      </c>
      <c r="T5088" s="9">
        <f>YEAR('Consolidtaed Data'!$F4616)</f>
        <v>2020</v>
      </c>
    </row>
    <row r="5089" spans="1:20" x14ac:dyDescent="0.3">
      <c r="A5089" s="9" t="s">
        <v>6114</v>
      </c>
      <c r="B5089" s="9" t="s">
        <v>692</v>
      </c>
      <c r="C5089" s="9" t="s">
        <v>249</v>
      </c>
      <c r="D5089" s="9" t="s">
        <v>35</v>
      </c>
      <c r="E5089" s="9" t="s">
        <v>853</v>
      </c>
      <c r="F5089" s="10">
        <v>44205</v>
      </c>
      <c r="G5089" s="10" t="str">
        <f>VLOOKUP(Table3[[#This Row],[Product ID]],[1]Products!$A:$G,2,0)</f>
        <v>Product 83</v>
      </c>
      <c r="H5089" s="22">
        <v>1</v>
      </c>
      <c r="I5089" s="9">
        <f>VLOOKUP('Consolidtaed Data'!$B3759,[1]Products!$A:$G,4,0)</f>
        <v>913</v>
      </c>
      <c r="J5089" s="9">
        <f>VLOOKUP('Consolidtaed Data'!$B3759,[1]Products!$A:$G,3,0)</f>
        <v>584</v>
      </c>
      <c r="K5089" s="9">
        <f>'Consolidtaed Data'!$J3759*'Consolidtaed Data'!$H3759</f>
        <v>416</v>
      </c>
      <c r="L5089" s="9">
        <f>'Consolidtaed Data'!$I3759*'Consolidtaed Data'!$H3759</f>
        <v>800</v>
      </c>
      <c r="M5089" s="9">
        <f>'Consolidtaed Data'!$L3759-'Consolidtaed Data'!$K3759</f>
        <v>1104</v>
      </c>
      <c r="N5089" s="9" t="str">
        <f>VLOOKUP('Consolidtaed Data'!$C3759,[1]Locations!$A:$O,2,0)</f>
        <v>Rancho Cucamonga</v>
      </c>
      <c r="O5089" s="9" t="str">
        <f>VLOOKUP('Consolidtaed Data'!$D3759,'[1]Sales People'!$A:$B,2,0)</f>
        <v>Brian Davis</v>
      </c>
      <c r="P5089" s="9" t="str">
        <f>VLOOKUP('Consolidtaed Data'!$E3759,[1]Customers!$A:$B,2,0)</f>
        <v>Raymond Fields</v>
      </c>
      <c r="Q5089" s="11">
        <f>WEEKDAY('Consolidtaed Data'!$F3759)</f>
        <v>5</v>
      </c>
      <c r="R5089" s="9">
        <f>MONTH('Consolidtaed Data'!$F3759)</f>
        <v>10</v>
      </c>
      <c r="S5089" s="9" t="str">
        <f>TEXT(Table3[[#This Row],[Purchase Date]],"MMMM")</f>
        <v>January</v>
      </c>
      <c r="T5089" s="9">
        <f>YEAR('Consolidtaed Data'!$F3759)</f>
        <v>2020</v>
      </c>
    </row>
    <row r="5090" spans="1:20" x14ac:dyDescent="0.3">
      <c r="A5090" s="9" t="s">
        <v>6115</v>
      </c>
      <c r="B5090" s="9" t="s">
        <v>692</v>
      </c>
      <c r="C5090" s="9" t="s">
        <v>325</v>
      </c>
      <c r="D5090" s="9" t="s">
        <v>87</v>
      </c>
      <c r="E5090" s="9" t="s">
        <v>1101</v>
      </c>
      <c r="F5090" s="10">
        <v>44205</v>
      </c>
      <c r="G5090" s="10" t="str">
        <f>VLOOKUP(Table3[[#This Row],[Product ID]],[1]Products!$A:$G,2,0)</f>
        <v>Product 83</v>
      </c>
      <c r="H5090" s="22">
        <v>1</v>
      </c>
      <c r="I5090" s="9">
        <f>VLOOKUP('Consolidtaed Data'!$B3788,[1]Products!$A:$G,4,0)</f>
        <v>545</v>
      </c>
      <c r="J5090" s="9">
        <f>VLOOKUP('Consolidtaed Data'!$B3788,[1]Products!$A:$G,3,0)</f>
        <v>425</v>
      </c>
      <c r="K5090" s="9">
        <f>'Consolidtaed Data'!$J3788*'Consolidtaed Data'!$H3788</f>
        <v>4554</v>
      </c>
      <c r="L5090" s="9">
        <f>'Consolidtaed Data'!$I3788*'Consolidtaed Data'!$H3788</f>
        <v>7230</v>
      </c>
      <c r="M5090" s="9">
        <f>'Consolidtaed Data'!$L3788-'Consolidtaed Data'!$K3788</f>
        <v>117</v>
      </c>
      <c r="N5090" s="9" t="str">
        <f>VLOOKUP('Consolidtaed Data'!$C3788,[1]Locations!$A:$O,2,0)</f>
        <v>Irvine</v>
      </c>
      <c r="O5090" s="9" t="str">
        <f>VLOOKUP('Consolidtaed Data'!$D3788,'[1]Sales People'!$A:$B,2,0)</f>
        <v>Ryan Welch</v>
      </c>
      <c r="P5090" s="9" t="str">
        <f>VLOOKUP('Consolidtaed Data'!$E3788,[1]Customers!$A:$B,2,0)</f>
        <v>Matthew Smith</v>
      </c>
      <c r="Q5090" s="11">
        <f>WEEKDAY('Consolidtaed Data'!$F3788)</f>
        <v>1</v>
      </c>
      <c r="R5090" s="9">
        <f>MONTH('Consolidtaed Data'!$F3788)</f>
        <v>10</v>
      </c>
      <c r="S5090" s="9" t="str">
        <f>TEXT(Table3[[#This Row],[Purchase Date]],"MMMM")</f>
        <v>January</v>
      </c>
      <c r="T5090" s="9">
        <f>YEAR('Consolidtaed Data'!$F3788)</f>
        <v>2020</v>
      </c>
    </row>
    <row r="5091" spans="1:20" x14ac:dyDescent="0.3">
      <c r="A5091" s="9" t="s">
        <v>6116</v>
      </c>
      <c r="B5091" s="9" t="s">
        <v>284</v>
      </c>
      <c r="C5091" s="9" t="s">
        <v>412</v>
      </c>
      <c r="D5091" s="9" t="s">
        <v>241</v>
      </c>
      <c r="E5091" s="9" t="s">
        <v>936</v>
      </c>
      <c r="F5091" s="10">
        <v>44205</v>
      </c>
      <c r="G5091" s="10" t="str">
        <f>VLOOKUP(Table3[[#This Row],[Product ID]],[1]Products!$A:$G,2,0)</f>
        <v>Product 96</v>
      </c>
      <c r="H5091" s="22">
        <v>3</v>
      </c>
      <c r="I5091" s="9">
        <f>VLOOKUP('Consolidtaed Data'!$B3821,[1]Products!$A:$G,4,0)</f>
        <v>818</v>
      </c>
      <c r="J5091" s="9">
        <f>VLOOKUP('Consolidtaed Data'!$B3821,[1]Products!$A:$G,3,0)</f>
        <v>450</v>
      </c>
      <c r="K5091" s="9">
        <f>'Consolidtaed Data'!$J3821*'Consolidtaed Data'!$H3821</f>
        <v>2108</v>
      </c>
      <c r="L5091" s="9">
        <f>'Consolidtaed Data'!$I3821*'Consolidtaed Data'!$H3821</f>
        <v>2810</v>
      </c>
      <c r="M5091" s="9">
        <f>'Consolidtaed Data'!$L3821-'Consolidtaed Data'!$K3821</f>
        <v>64</v>
      </c>
      <c r="N5091" s="9" t="str">
        <f>VLOOKUP('Consolidtaed Data'!$C3821,[1]Locations!$A:$O,2,0)</f>
        <v>Sunnyvale</v>
      </c>
      <c r="O5091" s="9" t="str">
        <f>VLOOKUP('Consolidtaed Data'!$D3821,'[1]Sales People'!$A:$B,2,0)</f>
        <v>Brian Hansen</v>
      </c>
      <c r="P5091" s="9" t="str">
        <f>VLOOKUP('Consolidtaed Data'!$E3821,[1]Customers!$A:$B,2,0)</f>
        <v>Antonio Frazier</v>
      </c>
      <c r="Q5091" s="11">
        <f>WEEKDAY('Consolidtaed Data'!$F3821)</f>
        <v>3</v>
      </c>
      <c r="R5091" s="9">
        <f>MONTH('Consolidtaed Data'!$F3821)</f>
        <v>10</v>
      </c>
      <c r="S5091" s="9" t="str">
        <f>TEXT(Table3[[#This Row],[Purchase Date]],"MMMM")</f>
        <v>January</v>
      </c>
      <c r="T5091" s="9">
        <f>YEAR('Consolidtaed Data'!$F3821)</f>
        <v>2020</v>
      </c>
    </row>
    <row r="5092" spans="1:20" x14ac:dyDescent="0.3">
      <c r="A5092" s="9" t="s">
        <v>6117</v>
      </c>
      <c r="B5092" s="9" t="s">
        <v>531</v>
      </c>
      <c r="C5092" s="9" t="s">
        <v>201</v>
      </c>
      <c r="D5092" s="9" t="s">
        <v>64</v>
      </c>
      <c r="E5092" s="9" t="s">
        <v>1909</v>
      </c>
      <c r="F5092" s="10">
        <v>44205</v>
      </c>
      <c r="G5092" s="10" t="str">
        <f>VLOOKUP(Table3[[#This Row],[Product ID]],[1]Products!$A:$G,2,0)</f>
        <v>Product 62</v>
      </c>
      <c r="H5092" s="22">
        <v>1</v>
      </c>
      <c r="I5092" s="9">
        <f>VLOOKUP('Consolidtaed Data'!$B3832,[1]Products!$A:$G,4,0)</f>
        <v>667</v>
      </c>
      <c r="J5092" s="9">
        <f>VLOOKUP('Consolidtaed Data'!$B3832,[1]Products!$A:$G,3,0)</f>
        <v>387</v>
      </c>
      <c r="K5092" s="9">
        <f>'Consolidtaed Data'!$J3832*'Consolidtaed Data'!$H3832</f>
        <v>1443</v>
      </c>
      <c r="L5092" s="9">
        <f>'Consolidtaed Data'!$I3832*'Consolidtaed Data'!$H3832</f>
        <v>1826</v>
      </c>
      <c r="M5092" s="9">
        <f>'Consolidtaed Data'!$L3832-'Consolidtaed Data'!$K3832</f>
        <v>144</v>
      </c>
      <c r="N5092" s="9" t="str">
        <f>VLOOKUP('Consolidtaed Data'!$C3832,[1]Locations!$A:$O,2,0)</f>
        <v>San Bernardino</v>
      </c>
      <c r="O5092" s="9" t="str">
        <f>VLOOKUP('Consolidtaed Data'!$D3832,'[1]Sales People'!$A:$B,2,0)</f>
        <v>Bobby Russell</v>
      </c>
      <c r="P5092" s="9" t="str">
        <f>VLOOKUP('Consolidtaed Data'!$E3832,[1]Customers!$A:$B,2,0)</f>
        <v>Nicholas Hernandez</v>
      </c>
      <c r="Q5092" s="11">
        <f>WEEKDAY('Consolidtaed Data'!$F3832)</f>
        <v>4</v>
      </c>
      <c r="R5092" s="9">
        <f>MONTH('Consolidtaed Data'!$F3832)</f>
        <v>10</v>
      </c>
      <c r="S5092" s="9" t="str">
        <f>TEXT(Table3[[#This Row],[Purchase Date]],"MMMM")</f>
        <v>January</v>
      </c>
      <c r="T5092" s="9">
        <f>YEAR('Consolidtaed Data'!$F3832)</f>
        <v>2020</v>
      </c>
    </row>
    <row r="5093" spans="1:20" x14ac:dyDescent="0.3">
      <c r="A5093" s="9" t="s">
        <v>6118</v>
      </c>
      <c r="B5093" s="9" t="s">
        <v>38</v>
      </c>
      <c r="C5093" s="9" t="s">
        <v>357</v>
      </c>
      <c r="D5093" s="9" t="s">
        <v>17</v>
      </c>
      <c r="E5093" s="9" t="s">
        <v>1779</v>
      </c>
      <c r="F5093" s="10">
        <v>44205</v>
      </c>
      <c r="G5093" s="10" t="str">
        <f>VLOOKUP(Table3[[#This Row],[Product ID]],[1]Products!$A:$G,2,0)</f>
        <v>Product 25</v>
      </c>
      <c r="H5093" s="22">
        <v>1</v>
      </c>
      <c r="I5093" s="9">
        <f>VLOOKUP('Consolidtaed Data'!$B3837,[1]Products!$A:$G,4,0)</f>
        <v>1798</v>
      </c>
      <c r="J5093" s="9">
        <f>VLOOKUP('Consolidtaed Data'!$B3837,[1]Products!$A:$G,3,0)</f>
        <v>971</v>
      </c>
      <c r="K5093" s="9">
        <f>'Consolidtaed Data'!$J3837*'Consolidtaed Data'!$H3837</f>
        <v>1516</v>
      </c>
      <c r="L5093" s="9">
        <f>'Consolidtaed Data'!$I3837*'Consolidtaed Data'!$H3837</f>
        <v>1783</v>
      </c>
      <c r="M5093" s="9">
        <f>'Consolidtaed Data'!$L3837-'Consolidtaed Data'!$K3837</f>
        <v>2048</v>
      </c>
      <c r="N5093" s="9" t="str">
        <f>VLOOKUP('Consolidtaed Data'!$C3837,[1]Locations!$A:$O,2,0)</f>
        <v>Stockton</v>
      </c>
      <c r="O5093" s="9" t="str">
        <f>VLOOKUP('Consolidtaed Data'!$D3837,'[1]Sales People'!$A:$B,2,0)</f>
        <v>Brian Thomas</v>
      </c>
      <c r="P5093" s="9" t="str">
        <f>VLOOKUP('Consolidtaed Data'!$E3837,[1]Customers!$A:$B,2,0)</f>
        <v>Brandon Dixon</v>
      </c>
      <c r="Q5093" s="11">
        <f>WEEKDAY('Consolidtaed Data'!$F3837)</f>
        <v>4</v>
      </c>
      <c r="R5093" s="9">
        <f>MONTH('Consolidtaed Data'!$F3837)</f>
        <v>10</v>
      </c>
      <c r="S5093" s="9" t="str">
        <f>TEXT(Table3[[#This Row],[Purchase Date]],"MMMM")</f>
        <v>January</v>
      </c>
      <c r="T5093" s="9">
        <f>YEAR('Consolidtaed Data'!$F3837)</f>
        <v>2020</v>
      </c>
    </row>
    <row r="5094" spans="1:20" x14ac:dyDescent="0.3">
      <c r="A5094" s="9" t="s">
        <v>6119</v>
      </c>
      <c r="B5094" s="9" t="s">
        <v>580</v>
      </c>
      <c r="C5094" s="9" t="s">
        <v>421</v>
      </c>
      <c r="D5094" s="9" t="s">
        <v>174</v>
      </c>
      <c r="E5094" s="9" t="s">
        <v>1595</v>
      </c>
      <c r="F5094" s="10">
        <v>44205</v>
      </c>
      <c r="G5094" s="10" t="str">
        <f>VLOOKUP(Table3[[#This Row],[Product ID]],[1]Products!$A:$G,2,0)</f>
        <v>Product 1</v>
      </c>
      <c r="H5094" s="22">
        <v>1</v>
      </c>
      <c r="I5094" s="9">
        <f>VLOOKUP('Consolidtaed Data'!$B3885,[1]Products!$A:$G,4,0)</f>
        <v>1783</v>
      </c>
      <c r="J5094" s="9">
        <f>VLOOKUP('Consolidtaed Data'!$B3885,[1]Products!$A:$G,3,0)</f>
        <v>1230</v>
      </c>
      <c r="K5094" s="9">
        <f>'Consolidtaed Data'!$J3885*'Consolidtaed Data'!$H3885</f>
        <v>5004</v>
      </c>
      <c r="L5094" s="9">
        <f>'Consolidtaed Data'!$I3885*'Consolidtaed Data'!$H3885</f>
        <v>6104</v>
      </c>
      <c r="M5094" s="9">
        <f>'Consolidtaed Data'!$L3885-'Consolidtaed Data'!$K3885</f>
        <v>214</v>
      </c>
      <c r="N5094" s="9" t="str">
        <f>VLOOKUP('Consolidtaed Data'!$C3885,[1]Locations!$A:$O,2,0)</f>
        <v>Los Angeles</v>
      </c>
      <c r="O5094" s="9" t="str">
        <f>VLOOKUP('Consolidtaed Data'!$D3885,'[1]Sales People'!$A:$B,2,0)</f>
        <v>Joshua Taylor</v>
      </c>
      <c r="P5094" s="9" t="str">
        <f>VLOOKUP('Consolidtaed Data'!$E3885,[1]Customers!$A:$B,2,0)</f>
        <v>Roger Tucker</v>
      </c>
      <c r="Q5094" s="11">
        <f>WEEKDAY('Consolidtaed Data'!$F3885)</f>
        <v>1</v>
      </c>
      <c r="R5094" s="9">
        <f>MONTH('Consolidtaed Data'!$F3885)</f>
        <v>10</v>
      </c>
      <c r="S5094" s="9" t="str">
        <f>TEXT(Table3[[#This Row],[Purchase Date]],"MMMM")</f>
        <v>January</v>
      </c>
      <c r="T5094" s="9">
        <f>YEAR('Consolidtaed Data'!$F3885)</f>
        <v>2020</v>
      </c>
    </row>
    <row r="5095" spans="1:20" x14ac:dyDescent="0.3">
      <c r="A5095" s="9" t="s">
        <v>6120</v>
      </c>
      <c r="B5095" s="9" t="s">
        <v>71</v>
      </c>
      <c r="C5095" s="9" t="s">
        <v>253</v>
      </c>
      <c r="D5095" s="9" t="s">
        <v>374</v>
      </c>
      <c r="E5095" s="9" t="s">
        <v>2524</v>
      </c>
      <c r="F5095" s="10">
        <v>44205</v>
      </c>
      <c r="G5095" s="10" t="str">
        <f>VLOOKUP(Table3[[#This Row],[Product ID]],[1]Products!$A:$G,2,0)</f>
        <v>Product 42</v>
      </c>
      <c r="H5095" s="22">
        <v>3</v>
      </c>
      <c r="I5095" s="9">
        <f>VLOOKUP('Consolidtaed Data'!$B3994,[1]Products!$A:$G,4,0)</f>
        <v>1414</v>
      </c>
      <c r="J5095" s="9">
        <f>VLOOKUP('Consolidtaed Data'!$B3994,[1]Products!$A:$G,3,0)</f>
        <v>962</v>
      </c>
      <c r="K5095" s="9">
        <f>'Consolidtaed Data'!$J3994*'Consolidtaed Data'!$H3994</f>
        <v>3228</v>
      </c>
      <c r="L5095" s="9">
        <f>'Consolidtaed Data'!$I3994*'Consolidtaed Data'!$H3994</f>
        <v>5868</v>
      </c>
      <c r="M5095" s="9">
        <f>'Consolidtaed Data'!$L3994-'Consolidtaed Data'!$K3994</f>
        <v>1068</v>
      </c>
      <c r="N5095" s="9" t="str">
        <f>VLOOKUP('Consolidtaed Data'!$C3994,[1]Locations!$A:$O,2,0)</f>
        <v>Fontana</v>
      </c>
      <c r="O5095" s="9" t="str">
        <f>VLOOKUP('Consolidtaed Data'!$D3994,'[1]Sales People'!$A:$B,2,0)</f>
        <v>Jerry Perry</v>
      </c>
      <c r="P5095" s="9" t="str">
        <f>VLOOKUP('Consolidtaed Data'!$E3994,[1]Customers!$A:$B,2,0)</f>
        <v>Christopher Matthews</v>
      </c>
      <c r="Q5095" s="11">
        <f>WEEKDAY('Consolidtaed Data'!$F3994)</f>
        <v>1</v>
      </c>
      <c r="R5095" s="9">
        <f>MONTH('Consolidtaed Data'!$F3994)</f>
        <v>10</v>
      </c>
      <c r="S5095" s="9" t="str">
        <f>TEXT(Table3[[#This Row],[Purchase Date]],"MMMM")</f>
        <v>January</v>
      </c>
      <c r="T5095" s="9">
        <f>YEAR('Consolidtaed Data'!$F3994)</f>
        <v>2020</v>
      </c>
    </row>
    <row r="5096" spans="1:20" x14ac:dyDescent="0.3">
      <c r="A5096" s="9" t="s">
        <v>6121</v>
      </c>
      <c r="B5096" s="9" t="s">
        <v>125</v>
      </c>
      <c r="C5096" s="9" t="s">
        <v>152</v>
      </c>
      <c r="D5096" s="9" t="s">
        <v>13</v>
      </c>
      <c r="E5096" s="9" t="s">
        <v>545</v>
      </c>
      <c r="F5096" s="10">
        <v>44205</v>
      </c>
      <c r="G5096" s="10" t="str">
        <f>VLOOKUP(Table3[[#This Row],[Product ID]],[1]Products!$A:$G,2,0)</f>
        <v>Product 40</v>
      </c>
      <c r="H5096" s="22">
        <v>3</v>
      </c>
      <c r="I5096" s="9">
        <f>VLOOKUP('Consolidtaed Data'!$B4133,[1]Products!$A:$G,4,0)</f>
        <v>2353</v>
      </c>
      <c r="J5096" s="9">
        <f>VLOOKUP('Consolidtaed Data'!$B4133,[1]Products!$A:$G,3,0)</f>
        <v>1788</v>
      </c>
      <c r="K5096" s="9">
        <f>'Consolidtaed Data'!$J4133*'Consolidtaed Data'!$H4133</f>
        <v>2400</v>
      </c>
      <c r="L5096" s="9">
        <f>'Consolidtaed Data'!$I4133*'Consolidtaed Data'!$H4133</f>
        <v>4364</v>
      </c>
      <c r="M5096" s="9">
        <f>'Consolidtaed Data'!$L4133-'Consolidtaed Data'!$K4133</f>
        <v>1724</v>
      </c>
      <c r="N5096" s="9" t="str">
        <f>VLOOKUP('Consolidtaed Data'!$C4133,[1]Locations!$A:$O,2,0)</f>
        <v>Costa Mesa</v>
      </c>
      <c r="O5096" s="9" t="str">
        <f>VLOOKUP('Consolidtaed Data'!$D4133,'[1]Sales People'!$A:$B,2,0)</f>
        <v>Charles Harper</v>
      </c>
      <c r="P5096" s="9" t="str">
        <f>VLOOKUP('Consolidtaed Data'!$E4133,[1]Customers!$A:$B,2,0)</f>
        <v>Kenneth Ryan</v>
      </c>
      <c r="Q5096" s="11">
        <f>WEEKDAY('Consolidtaed Data'!$F4133)</f>
        <v>6</v>
      </c>
      <c r="R5096" s="9">
        <f>MONTH('Consolidtaed Data'!$F4133)</f>
        <v>10</v>
      </c>
      <c r="S5096" s="9" t="str">
        <f>TEXT(Table3[[#This Row],[Purchase Date]],"MMMM")</f>
        <v>January</v>
      </c>
      <c r="T5096" s="9">
        <f>YEAR('Consolidtaed Data'!$F4133)</f>
        <v>2020</v>
      </c>
    </row>
    <row r="5097" spans="1:20" x14ac:dyDescent="0.3">
      <c r="A5097" s="9" t="s">
        <v>6122</v>
      </c>
      <c r="B5097" s="9" t="s">
        <v>225</v>
      </c>
      <c r="C5097" s="9" t="s">
        <v>319</v>
      </c>
      <c r="D5097" s="9" t="s">
        <v>374</v>
      </c>
      <c r="E5097" s="9" t="s">
        <v>516</v>
      </c>
      <c r="F5097" s="10">
        <v>44205</v>
      </c>
      <c r="G5097" s="10" t="str">
        <f>VLOOKUP(Table3[[#This Row],[Product ID]],[1]Products!$A:$G,2,0)</f>
        <v>Product 24</v>
      </c>
      <c r="H5097" s="22">
        <v>2</v>
      </c>
      <c r="I5097" s="9">
        <f>VLOOKUP('Consolidtaed Data'!$B4242,[1]Products!$A:$G,4,0)</f>
        <v>2391</v>
      </c>
      <c r="J5097" s="9">
        <f>VLOOKUP('Consolidtaed Data'!$B4242,[1]Products!$A:$G,3,0)</f>
        <v>1291</v>
      </c>
      <c r="K5097" s="9">
        <f>'Consolidtaed Data'!$J4242*'Consolidtaed Data'!$H4242</f>
        <v>1378</v>
      </c>
      <c r="L5097" s="9">
        <f>'Consolidtaed Data'!$I4242*'Consolidtaed Data'!$H4242</f>
        <v>1887</v>
      </c>
      <c r="M5097" s="9">
        <f>'Consolidtaed Data'!$L4242-'Consolidtaed Data'!$K4242</f>
        <v>48</v>
      </c>
      <c r="N5097" s="9" t="str">
        <f>VLOOKUP('Consolidtaed Data'!$C4242,[1]Locations!$A:$O,2,0)</f>
        <v>Bakersfield</v>
      </c>
      <c r="O5097" s="9" t="str">
        <f>VLOOKUP('Consolidtaed Data'!$D4242,'[1]Sales People'!$A:$B,2,0)</f>
        <v>Brian Thomas</v>
      </c>
      <c r="P5097" s="9" t="str">
        <f>VLOOKUP('Consolidtaed Data'!$E4242,[1]Customers!$A:$B,2,0)</f>
        <v>Joseph Warren</v>
      </c>
      <c r="Q5097" s="11">
        <f>WEEKDAY('Consolidtaed Data'!$F4242)</f>
        <v>1</v>
      </c>
      <c r="R5097" s="9">
        <f>MONTH('Consolidtaed Data'!$F4242)</f>
        <v>11</v>
      </c>
      <c r="S5097" s="9" t="str">
        <f>TEXT(Table3[[#This Row],[Purchase Date]],"MMMM")</f>
        <v>January</v>
      </c>
      <c r="T5097" s="9">
        <f>YEAR('Consolidtaed Data'!$F4242)</f>
        <v>2020</v>
      </c>
    </row>
    <row r="5098" spans="1:20" x14ac:dyDescent="0.3">
      <c r="A5098" s="9" t="s">
        <v>6123</v>
      </c>
      <c r="B5098" s="9" t="s">
        <v>200</v>
      </c>
      <c r="C5098" s="9" t="s">
        <v>201</v>
      </c>
      <c r="D5098" s="9" t="s">
        <v>43</v>
      </c>
      <c r="E5098" s="9" t="s">
        <v>493</v>
      </c>
      <c r="F5098" s="10">
        <v>44205</v>
      </c>
      <c r="G5098" s="10" t="str">
        <f>VLOOKUP(Table3[[#This Row],[Product ID]],[1]Products!$A:$G,2,0)</f>
        <v>Product 23</v>
      </c>
      <c r="H5098" s="22">
        <v>3</v>
      </c>
      <c r="I5098" s="9">
        <f>VLOOKUP('Consolidtaed Data'!$B4271,[1]Products!$A:$G,4,0)</f>
        <v>2257</v>
      </c>
      <c r="J5098" s="9">
        <f>VLOOKUP('Consolidtaed Data'!$B4271,[1]Products!$A:$G,3,0)</f>
        <v>1535</v>
      </c>
      <c r="K5098" s="9">
        <f>'Consolidtaed Data'!$J4271*'Consolidtaed Data'!$H4271</f>
        <v>342</v>
      </c>
      <c r="L5098" s="9">
        <f>'Consolidtaed Data'!$I4271*'Consolidtaed Data'!$H4271</f>
        <v>434</v>
      </c>
      <c r="M5098" s="9">
        <f>'Consolidtaed Data'!$L4271-'Consolidtaed Data'!$K4271</f>
        <v>1448</v>
      </c>
      <c r="N5098" s="9" t="str">
        <f>VLOOKUP('Consolidtaed Data'!$C4271,[1]Locations!$A:$O,2,0)</f>
        <v>Roseville</v>
      </c>
      <c r="O5098" s="9" t="str">
        <f>VLOOKUP('Consolidtaed Data'!$D4271,'[1]Sales People'!$A:$B,2,0)</f>
        <v>Kevin Butler</v>
      </c>
      <c r="P5098" s="9" t="str">
        <f>VLOOKUP('Consolidtaed Data'!$E4271,[1]Customers!$A:$B,2,0)</f>
        <v>Adam Thompson</v>
      </c>
      <c r="Q5098" s="11">
        <f>WEEKDAY('Consolidtaed Data'!$F4271)</f>
        <v>3</v>
      </c>
      <c r="R5098" s="9">
        <f>MONTH('Consolidtaed Data'!$F4271)</f>
        <v>11</v>
      </c>
      <c r="S5098" s="9" t="str">
        <f>TEXT(Table3[[#This Row],[Purchase Date]],"MMMM")</f>
        <v>January</v>
      </c>
      <c r="T5098" s="9">
        <f>YEAR('Consolidtaed Data'!$F4271)</f>
        <v>2020</v>
      </c>
    </row>
    <row r="5099" spans="1:20" x14ac:dyDescent="0.3">
      <c r="A5099" s="9" t="s">
        <v>6124</v>
      </c>
      <c r="B5099" s="9" t="s">
        <v>79</v>
      </c>
      <c r="C5099" s="9" t="s">
        <v>8</v>
      </c>
      <c r="D5099" s="9" t="s">
        <v>329</v>
      </c>
      <c r="E5099" s="9" t="s">
        <v>475</v>
      </c>
      <c r="F5099" s="10">
        <v>44205</v>
      </c>
      <c r="G5099" s="10" t="str">
        <f>VLOOKUP(Table3[[#This Row],[Product ID]],[1]Products!$A:$G,2,0)</f>
        <v>Product 80</v>
      </c>
      <c r="H5099" s="22">
        <v>4</v>
      </c>
      <c r="I5099" s="9">
        <f>VLOOKUP('Consolidtaed Data'!$B4400,[1]Products!$A:$G,4,0)</f>
        <v>684</v>
      </c>
      <c r="J5099" s="9">
        <f>VLOOKUP('Consolidtaed Data'!$B4400,[1]Products!$A:$G,3,0)</f>
        <v>561</v>
      </c>
      <c r="K5099" s="9">
        <f>'Consolidtaed Data'!$J4400*'Consolidtaed Data'!$H4400</f>
        <v>3669</v>
      </c>
      <c r="L5099" s="9">
        <f>'Consolidtaed Data'!$I4400*'Consolidtaed Data'!$H4400</f>
        <v>6015</v>
      </c>
      <c r="M5099" s="9">
        <f>'Consolidtaed Data'!$L4400-'Consolidtaed Data'!$K4400</f>
        <v>795</v>
      </c>
      <c r="N5099" s="9" t="str">
        <f>VLOOKUP('Consolidtaed Data'!$C4400,[1]Locations!$A:$O,2,0)</f>
        <v>Salinas</v>
      </c>
      <c r="O5099" s="9" t="str">
        <f>VLOOKUP('Consolidtaed Data'!$D4400,'[1]Sales People'!$A:$B,2,0)</f>
        <v>Ryan Welch</v>
      </c>
      <c r="P5099" s="9" t="str">
        <f>VLOOKUP('Consolidtaed Data'!$E4400,[1]Customers!$A:$B,2,0)</f>
        <v>Wayne Gardner</v>
      </c>
      <c r="Q5099" s="11">
        <f>WEEKDAY('Consolidtaed Data'!$F4400)</f>
        <v>5</v>
      </c>
      <c r="R5099" s="9">
        <f>MONTH('Consolidtaed Data'!$F4400)</f>
        <v>11</v>
      </c>
      <c r="S5099" s="9" t="str">
        <f>TEXT(Table3[[#This Row],[Purchase Date]],"MMMM")</f>
        <v>January</v>
      </c>
      <c r="T5099" s="9">
        <f>YEAR('Consolidtaed Data'!$F4400)</f>
        <v>2020</v>
      </c>
    </row>
    <row r="5100" spans="1:20" x14ac:dyDescent="0.3">
      <c r="A5100" s="9" t="s">
        <v>6125</v>
      </c>
      <c r="B5100" s="9" t="s">
        <v>393</v>
      </c>
      <c r="C5100" s="9" t="s">
        <v>275</v>
      </c>
      <c r="D5100" s="9" t="s">
        <v>241</v>
      </c>
      <c r="E5100" s="9" t="s">
        <v>1803</v>
      </c>
      <c r="F5100" s="10">
        <v>44205</v>
      </c>
      <c r="G5100" s="10" t="str">
        <f>VLOOKUP(Table3[[#This Row],[Product ID]],[1]Products!$A:$G,2,0)</f>
        <v>Product 84</v>
      </c>
      <c r="H5100" s="22">
        <v>2</v>
      </c>
      <c r="I5100" s="9">
        <f>VLOOKUP('Consolidtaed Data'!$B4411,[1]Products!$A:$G,4,0)</f>
        <v>1405</v>
      </c>
      <c r="J5100" s="9">
        <f>VLOOKUP('Consolidtaed Data'!$B4411,[1]Products!$A:$G,3,0)</f>
        <v>1054</v>
      </c>
      <c r="K5100" s="9">
        <f>'Consolidtaed Data'!$J4411*'Consolidtaed Data'!$H4411</f>
        <v>807</v>
      </c>
      <c r="L5100" s="9">
        <f>'Consolidtaed Data'!$I4411*'Consolidtaed Data'!$H4411</f>
        <v>1467</v>
      </c>
      <c r="M5100" s="9">
        <f>'Consolidtaed Data'!$L4411-'Consolidtaed Data'!$K4411</f>
        <v>528</v>
      </c>
      <c r="N5100" s="9" t="str">
        <f>VLOOKUP('Consolidtaed Data'!$C4411,[1]Locations!$A:$O,2,0)</f>
        <v>Garden Grove</v>
      </c>
      <c r="O5100" s="9" t="str">
        <f>VLOOKUP('Consolidtaed Data'!$D4411,'[1]Sales People'!$A:$B,2,0)</f>
        <v>Clarence Fox</v>
      </c>
      <c r="P5100" s="9" t="str">
        <f>VLOOKUP('Consolidtaed Data'!$E4411,[1]Customers!$A:$B,2,0)</f>
        <v>Peter Warren</v>
      </c>
      <c r="Q5100" s="11">
        <f>WEEKDAY('Consolidtaed Data'!$F4411)</f>
        <v>6</v>
      </c>
      <c r="R5100" s="9">
        <f>MONTH('Consolidtaed Data'!$F4411)</f>
        <v>11</v>
      </c>
      <c r="S5100" s="9" t="str">
        <f>TEXT(Table3[[#This Row],[Purchase Date]],"MMMM")</f>
        <v>January</v>
      </c>
      <c r="T5100" s="9">
        <f>YEAR('Consolidtaed Data'!$F4411)</f>
        <v>2020</v>
      </c>
    </row>
    <row r="5101" spans="1:20" x14ac:dyDescent="0.3">
      <c r="A5101" s="9" t="s">
        <v>6126</v>
      </c>
      <c r="B5101" s="9" t="s">
        <v>204</v>
      </c>
      <c r="C5101" s="9" t="s">
        <v>152</v>
      </c>
      <c r="D5101" s="9" t="s">
        <v>229</v>
      </c>
      <c r="E5101" s="9" t="s">
        <v>990</v>
      </c>
      <c r="F5101" s="10">
        <v>44205</v>
      </c>
      <c r="G5101" s="10" t="str">
        <f>VLOOKUP(Table3[[#This Row],[Product ID]],[1]Products!$A:$G,2,0)</f>
        <v>Product 101</v>
      </c>
      <c r="H5101" s="22">
        <v>3</v>
      </c>
      <c r="I5101" s="9">
        <f>VLOOKUP('Consolidtaed Data'!$B4436,[1]Products!$A:$G,4,0)</f>
        <v>1380</v>
      </c>
      <c r="J5101" s="9">
        <f>VLOOKUP('Consolidtaed Data'!$B4436,[1]Products!$A:$G,3,0)</f>
        <v>1090</v>
      </c>
      <c r="K5101" s="9">
        <f>'Consolidtaed Data'!$J4436*'Consolidtaed Data'!$H4436</f>
        <v>462</v>
      </c>
      <c r="L5101" s="9">
        <f>'Consolidtaed Data'!$I4436*'Consolidtaed Data'!$H4436</f>
        <v>609</v>
      </c>
      <c r="M5101" s="9">
        <f>'Consolidtaed Data'!$L4436-'Consolidtaed Data'!$K4436</f>
        <v>48</v>
      </c>
      <c r="N5101" s="9" t="str">
        <f>VLOOKUP('Consolidtaed Data'!$C4436,[1]Locations!$A:$O,2,0)</f>
        <v>El Monte</v>
      </c>
      <c r="O5101" s="9" t="str">
        <f>VLOOKUP('Consolidtaed Data'!$D4436,'[1]Sales People'!$A:$B,2,0)</f>
        <v>Jerry Perry</v>
      </c>
      <c r="P5101" s="9" t="str">
        <f>VLOOKUP('Consolidtaed Data'!$E4436,[1]Customers!$A:$B,2,0)</f>
        <v>Roy Bennett</v>
      </c>
      <c r="Q5101" s="11">
        <f>WEEKDAY('Consolidtaed Data'!$F4436)</f>
        <v>7</v>
      </c>
      <c r="R5101" s="9">
        <f>MONTH('Consolidtaed Data'!$F4436)</f>
        <v>11</v>
      </c>
      <c r="S5101" s="9" t="str">
        <f>TEXT(Table3[[#This Row],[Purchase Date]],"MMMM")</f>
        <v>January</v>
      </c>
      <c r="T5101" s="9">
        <f>YEAR('Consolidtaed Data'!$F4436)</f>
        <v>2020</v>
      </c>
    </row>
    <row r="5102" spans="1:20" x14ac:dyDescent="0.3">
      <c r="A5102" s="9" t="s">
        <v>6127</v>
      </c>
      <c r="B5102" s="9" t="s">
        <v>93</v>
      </c>
      <c r="C5102" s="9" t="s">
        <v>186</v>
      </c>
      <c r="D5102" s="9" t="s">
        <v>174</v>
      </c>
      <c r="E5102" s="9" t="s">
        <v>2873</v>
      </c>
      <c r="F5102" s="10">
        <v>44205</v>
      </c>
      <c r="G5102" s="10" t="str">
        <f>VLOOKUP(Table3[[#This Row],[Product ID]],[1]Products!$A:$G,2,0)</f>
        <v>Product 71</v>
      </c>
      <c r="H5102" s="22">
        <v>3</v>
      </c>
      <c r="I5102" s="9">
        <f>VLOOKUP('Consolidtaed Data'!$B4481,[1]Products!$A:$G,4,0)</f>
        <v>1889</v>
      </c>
      <c r="J5102" s="9">
        <f>VLOOKUP('Consolidtaed Data'!$B4481,[1]Products!$A:$G,3,0)</f>
        <v>945</v>
      </c>
      <c r="K5102" s="9">
        <f>'Consolidtaed Data'!$J4481*'Consolidtaed Data'!$H4481</f>
        <v>154</v>
      </c>
      <c r="L5102" s="9">
        <f>'Consolidtaed Data'!$I4481*'Consolidtaed Data'!$H4481</f>
        <v>203</v>
      </c>
      <c r="M5102" s="9">
        <f>'Consolidtaed Data'!$L4481-'Consolidtaed Data'!$K4481</f>
        <v>2260</v>
      </c>
      <c r="N5102" s="9" t="str">
        <f>VLOOKUP('Consolidtaed Data'!$C4481,[1]Locations!$A:$O,2,0)</f>
        <v>Norwalk</v>
      </c>
      <c r="O5102" s="9" t="str">
        <f>VLOOKUP('Consolidtaed Data'!$D4481,'[1]Sales People'!$A:$B,2,0)</f>
        <v>Brian Hansen</v>
      </c>
      <c r="P5102" s="9" t="str">
        <f>VLOOKUP('Consolidtaed Data'!$E4481,[1]Customers!$A:$B,2,0)</f>
        <v>Craig Wright</v>
      </c>
      <c r="Q5102" s="11">
        <f>WEEKDAY('Consolidtaed Data'!$F4481)</f>
        <v>3</v>
      </c>
      <c r="R5102" s="9">
        <f>MONTH('Consolidtaed Data'!$F4481)</f>
        <v>11</v>
      </c>
      <c r="S5102" s="9" t="str">
        <f>TEXT(Table3[[#This Row],[Purchase Date]],"MMMM")</f>
        <v>January</v>
      </c>
      <c r="T5102" s="9">
        <f>YEAR('Consolidtaed Data'!$F4481)</f>
        <v>2020</v>
      </c>
    </row>
    <row r="5103" spans="1:20" x14ac:dyDescent="0.3">
      <c r="A5103" s="9" t="s">
        <v>6128</v>
      </c>
      <c r="B5103" s="9" t="s">
        <v>382</v>
      </c>
      <c r="C5103" s="9" t="s">
        <v>50</v>
      </c>
      <c r="D5103" s="9" t="s">
        <v>193</v>
      </c>
      <c r="E5103" s="9" t="s">
        <v>952</v>
      </c>
      <c r="F5103" s="10">
        <v>44206</v>
      </c>
      <c r="G5103" s="10" t="str">
        <f>VLOOKUP(Table3[[#This Row],[Product ID]],[1]Products!$A:$G,2,0)</f>
        <v>Product 50</v>
      </c>
      <c r="H5103" s="22">
        <v>1</v>
      </c>
      <c r="I5103" s="9">
        <f>VLOOKUP('Consolidtaed Data'!$B3815,[1]Products!$A:$G,4,0)</f>
        <v>2182</v>
      </c>
      <c r="J5103" s="9">
        <f>VLOOKUP('Consolidtaed Data'!$B3815,[1]Products!$A:$G,3,0)</f>
        <v>1200</v>
      </c>
      <c r="K5103" s="9">
        <f>'Consolidtaed Data'!$J3815*'Consolidtaed Data'!$H3815</f>
        <v>716</v>
      </c>
      <c r="L5103" s="9">
        <f>'Consolidtaed Data'!$I3815*'Consolidtaed Data'!$H3815</f>
        <v>1192</v>
      </c>
      <c r="M5103" s="9">
        <f>'Consolidtaed Data'!$L3815-'Consolidtaed Data'!$K3815</f>
        <v>246</v>
      </c>
      <c r="N5103" s="9" t="str">
        <f>VLOOKUP('Consolidtaed Data'!$C3815,[1]Locations!$A:$O,2,0)</f>
        <v>El Monte</v>
      </c>
      <c r="O5103" s="9" t="str">
        <f>VLOOKUP('Consolidtaed Data'!$D3815,'[1]Sales People'!$A:$B,2,0)</f>
        <v>Carl Elliott</v>
      </c>
      <c r="P5103" s="9" t="str">
        <f>VLOOKUP('Consolidtaed Data'!$E3815,[1]Customers!$A:$B,2,0)</f>
        <v>Jerry Green</v>
      </c>
      <c r="Q5103" s="11">
        <f>WEEKDAY('Consolidtaed Data'!$F3815)</f>
        <v>2</v>
      </c>
      <c r="R5103" s="9">
        <f>MONTH('Consolidtaed Data'!$F3815)</f>
        <v>10</v>
      </c>
      <c r="S5103" s="9" t="str">
        <f>TEXT(Table3[[#This Row],[Purchase Date]],"MMMM")</f>
        <v>January</v>
      </c>
      <c r="T5103" s="9">
        <f>YEAR('Consolidtaed Data'!$F3815)</f>
        <v>2020</v>
      </c>
    </row>
    <row r="5104" spans="1:20" x14ac:dyDescent="0.3">
      <c r="A5104" s="9" t="s">
        <v>6129</v>
      </c>
      <c r="B5104" s="9" t="s">
        <v>188</v>
      </c>
      <c r="C5104" s="9" t="s">
        <v>253</v>
      </c>
      <c r="D5104" s="9" t="s">
        <v>153</v>
      </c>
      <c r="E5104" s="9" t="s">
        <v>718</v>
      </c>
      <c r="F5104" s="10">
        <v>44206</v>
      </c>
      <c r="G5104" s="10" t="str">
        <f>VLOOKUP(Table3[[#This Row],[Product ID]],[1]Products!$A:$G,2,0)</f>
        <v>Product 63</v>
      </c>
      <c r="H5104" s="22">
        <v>1</v>
      </c>
      <c r="I5104" s="9">
        <f>VLOOKUP('Consolidtaed Data'!$B3883,[1]Products!$A:$G,4,0)</f>
        <v>1522</v>
      </c>
      <c r="J5104" s="9">
        <f>VLOOKUP('Consolidtaed Data'!$B3883,[1]Products!$A:$G,3,0)</f>
        <v>791</v>
      </c>
      <c r="K5104" s="9">
        <f>'Consolidtaed Data'!$J3883*'Consolidtaed Data'!$H3883</f>
        <v>1378</v>
      </c>
      <c r="L5104" s="9">
        <f>'Consolidtaed Data'!$I3883*'Consolidtaed Data'!$H3883</f>
        <v>1887</v>
      </c>
      <c r="M5104" s="9">
        <f>'Consolidtaed Data'!$L3883-'Consolidtaed Data'!$K3883</f>
        <v>383</v>
      </c>
      <c r="N5104" s="9" t="str">
        <f>VLOOKUP('Consolidtaed Data'!$C3883,[1]Locations!$A:$O,2,0)</f>
        <v>Jurupa Valley</v>
      </c>
      <c r="O5104" s="9" t="str">
        <f>VLOOKUP('Consolidtaed Data'!$D3883,'[1]Sales People'!$A:$B,2,0)</f>
        <v>Sean Miller</v>
      </c>
      <c r="P5104" s="9" t="str">
        <f>VLOOKUP('Consolidtaed Data'!$E3883,[1]Customers!$A:$B,2,0)</f>
        <v>Ralph Wood</v>
      </c>
      <c r="Q5104" s="11">
        <f>WEEKDAY('Consolidtaed Data'!$F3883)</f>
        <v>7</v>
      </c>
      <c r="R5104" s="9">
        <f>MONTH('Consolidtaed Data'!$F3883)</f>
        <v>10</v>
      </c>
      <c r="S5104" s="9" t="str">
        <f>TEXT(Table3[[#This Row],[Purchase Date]],"MMMM")</f>
        <v>January</v>
      </c>
      <c r="T5104" s="9">
        <f>YEAR('Consolidtaed Data'!$F3883)</f>
        <v>2020</v>
      </c>
    </row>
    <row r="5105" spans="1:20" x14ac:dyDescent="0.3">
      <c r="A5105" s="9" t="s">
        <v>6130</v>
      </c>
      <c r="B5105" s="9" t="s">
        <v>200</v>
      </c>
      <c r="C5105" s="9" t="s">
        <v>8</v>
      </c>
      <c r="D5105" s="9" t="s">
        <v>220</v>
      </c>
      <c r="E5105" s="9" t="s">
        <v>491</v>
      </c>
      <c r="F5105" s="10">
        <v>44206</v>
      </c>
      <c r="G5105" s="10" t="str">
        <f>VLOOKUP(Table3[[#This Row],[Product ID]],[1]Products!$A:$G,2,0)</f>
        <v>Product 23</v>
      </c>
      <c r="H5105" s="22">
        <v>1</v>
      </c>
      <c r="I5105" s="9">
        <f>VLOOKUP('Consolidtaed Data'!$B3934,[1]Products!$A:$G,4,0)</f>
        <v>1809</v>
      </c>
      <c r="J5105" s="9">
        <f>VLOOKUP('Consolidtaed Data'!$B3934,[1]Products!$A:$G,3,0)</f>
        <v>1067</v>
      </c>
      <c r="K5105" s="9">
        <f>'Consolidtaed Data'!$J3934*'Consolidtaed Data'!$H3934</f>
        <v>252</v>
      </c>
      <c r="L5105" s="9">
        <f>'Consolidtaed Data'!$I3934*'Consolidtaed Data'!$H3934</f>
        <v>369</v>
      </c>
      <c r="M5105" s="9">
        <f>'Consolidtaed Data'!$L3934-'Consolidtaed Data'!$K3934</f>
        <v>576</v>
      </c>
      <c r="N5105" s="9" t="str">
        <f>VLOOKUP('Consolidtaed Data'!$C3934,[1]Locations!$A:$O,2,0)</f>
        <v>Moreno Valley</v>
      </c>
      <c r="O5105" s="9" t="str">
        <f>VLOOKUP('Consolidtaed Data'!$D3934,'[1]Sales People'!$A:$B,2,0)</f>
        <v>Howard Gardner</v>
      </c>
      <c r="P5105" s="9" t="str">
        <f>VLOOKUP('Consolidtaed Data'!$E3934,[1]Customers!$A:$B,2,0)</f>
        <v>Raymond Burke</v>
      </c>
      <c r="Q5105" s="11">
        <f>WEEKDAY('Consolidtaed Data'!$F3934)</f>
        <v>5</v>
      </c>
      <c r="R5105" s="9">
        <f>MONTH('Consolidtaed Data'!$F3934)</f>
        <v>10</v>
      </c>
      <c r="S5105" s="9" t="str">
        <f>TEXT(Table3[[#This Row],[Purchase Date]],"MMMM")</f>
        <v>January</v>
      </c>
      <c r="T5105" s="9">
        <f>YEAR('Consolidtaed Data'!$F3934)</f>
        <v>2020</v>
      </c>
    </row>
    <row r="5106" spans="1:20" x14ac:dyDescent="0.3">
      <c r="A5106" s="9" t="s">
        <v>6131</v>
      </c>
      <c r="B5106" s="9" t="s">
        <v>610</v>
      </c>
      <c r="C5106" s="9" t="s">
        <v>122</v>
      </c>
      <c r="D5106" s="9" t="s">
        <v>149</v>
      </c>
      <c r="E5106" s="9" t="s">
        <v>467</v>
      </c>
      <c r="F5106" s="10">
        <v>44206</v>
      </c>
      <c r="G5106" s="10" t="str">
        <f>VLOOKUP(Table3[[#This Row],[Product ID]],[1]Products!$A:$G,2,0)</f>
        <v>Product 12</v>
      </c>
      <c r="H5106" s="22">
        <v>1</v>
      </c>
      <c r="I5106" s="9">
        <f>VLOOKUP('Consolidtaed Data'!$B4034,[1]Products!$A:$G,4,0)</f>
        <v>684</v>
      </c>
      <c r="J5106" s="9">
        <f>VLOOKUP('Consolidtaed Data'!$B4034,[1]Products!$A:$G,3,0)</f>
        <v>561</v>
      </c>
      <c r="K5106" s="9">
        <f>'Consolidtaed Data'!$J4034*'Consolidtaed Data'!$H4034</f>
        <v>154</v>
      </c>
      <c r="L5106" s="9">
        <f>'Consolidtaed Data'!$I4034*'Consolidtaed Data'!$H4034</f>
        <v>203</v>
      </c>
      <c r="M5106" s="9">
        <f>'Consolidtaed Data'!$L4034-'Consolidtaed Data'!$K4034</f>
        <v>1888</v>
      </c>
      <c r="N5106" s="9" t="str">
        <f>VLOOKUP('Consolidtaed Data'!$C4034,[1]Locations!$A:$O,2,0)</f>
        <v>West Covina</v>
      </c>
      <c r="O5106" s="9" t="str">
        <f>VLOOKUP('Consolidtaed Data'!$D4034,'[1]Sales People'!$A:$B,2,0)</f>
        <v>Charles Harper</v>
      </c>
      <c r="P5106" s="9" t="str">
        <f>VLOOKUP('Consolidtaed Data'!$E4034,[1]Customers!$A:$B,2,0)</f>
        <v>Albert Jacobs</v>
      </c>
      <c r="Q5106" s="11">
        <f>WEEKDAY('Consolidtaed Data'!$F4034)</f>
        <v>4</v>
      </c>
      <c r="R5106" s="9">
        <f>MONTH('Consolidtaed Data'!$F4034)</f>
        <v>10</v>
      </c>
      <c r="S5106" s="9" t="str">
        <f>TEXT(Table3[[#This Row],[Purchase Date]],"MMMM")</f>
        <v>January</v>
      </c>
      <c r="T5106" s="9">
        <f>YEAR('Consolidtaed Data'!$F4034)</f>
        <v>2020</v>
      </c>
    </row>
    <row r="5107" spans="1:20" x14ac:dyDescent="0.3">
      <c r="A5107" s="9" t="s">
        <v>6132</v>
      </c>
      <c r="B5107" s="9" t="s">
        <v>7</v>
      </c>
      <c r="C5107" s="9" t="s">
        <v>126</v>
      </c>
      <c r="D5107" s="9" t="s">
        <v>64</v>
      </c>
      <c r="E5107" s="9" t="s">
        <v>703</v>
      </c>
      <c r="F5107" s="10">
        <v>44206</v>
      </c>
      <c r="G5107" s="10" t="str">
        <f>VLOOKUP(Table3[[#This Row],[Product ID]],[1]Products!$A:$G,2,0)</f>
        <v>Product 77</v>
      </c>
      <c r="H5107" s="22">
        <v>2</v>
      </c>
      <c r="I5107" s="9">
        <f>VLOOKUP('Consolidtaed Data'!$B4058,[1]Products!$A:$G,4,0)</f>
        <v>1367</v>
      </c>
      <c r="J5107" s="9">
        <f>VLOOKUP('Consolidtaed Data'!$B4058,[1]Products!$A:$G,3,0)</f>
        <v>984</v>
      </c>
      <c r="K5107" s="9">
        <f>'Consolidtaed Data'!$J4058*'Consolidtaed Data'!$H4058</f>
        <v>5688</v>
      </c>
      <c r="L5107" s="9">
        <f>'Consolidtaed Data'!$I4058*'Consolidtaed Data'!$H4058</f>
        <v>7485</v>
      </c>
      <c r="M5107" s="9">
        <f>'Consolidtaed Data'!$L4058-'Consolidtaed Data'!$K4058</f>
        <v>436</v>
      </c>
      <c r="N5107" s="9" t="str">
        <f>VLOOKUP('Consolidtaed Data'!$C4058,[1]Locations!$A:$O,2,0)</f>
        <v>Murrieta</v>
      </c>
      <c r="O5107" s="9" t="str">
        <f>VLOOKUP('Consolidtaed Data'!$D4058,'[1]Sales People'!$A:$B,2,0)</f>
        <v>Roger Ramos</v>
      </c>
      <c r="P5107" s="9" t="str">
        <f>VLOOKUP('Consolidtaed Data'!$E4058,[1]Customers!$A:$B,2,0)</f>
        <v>Adam Mccoy</v>
      </c>
      <c r="Q5107" s="11">
        <f>WEEKDAY('Consolidtaed Data'!$F4058)</f>
        <v>6</v>
      </c>
      <c r="R5107" s="9">
        <f>MONTH('Consolidtaed Data'!$F4058)</f>
        <v>10</v>
      </c>
      <c r="S5107" s="9" t="str">
        <f>TEXT(Table3[[#This Row],[Purchase Date]],"MMMM")</f>
        <v>January</v>
      </c>
      <c r="T5107" s="9">
        <f>YEAR('Consolidtaed Data'!$F4058)</f>
        <v>2020</v>
      </c>
    </row>
    <row r="5108" spans="1:20" x14ac:dyDescent="0.3">
      <c r="A5108" s="9" t="s">
        <v>6133</v>
      </c>
      <c r="B5108" s="9" t="s">
        <v>355</v>
      </c>
      <c r="C5108" s="9" t="s">
        <v>289</v>
      </c>
      <c r="D5108" s="9" t="s">
        <v>174</v>
      </c>
      <c r="E5108" s="9" t="s">
        <v>1032</v>
      </c>
      <c r="F5108" s="10">
        <v>44206</v>
      </c>
      <c r="G5108" s="10" t="str">
        <f>VLOOKUP(Table3[[#This Row],[Product ID]],[1]Products!$A:$G,2,0)</f>
        <v>Product 100</v>
      </c>
      <c r="H5108" s="22">
        <v>1</v>
      </c>
      <c r="I5108" s="9">
        <f>VLOOKUP('Consolidtaed Data'!$B4089,[1]Products!$A:$G,4,0)</f>
        <v>1526</v>
      </c>
      <c r="J5108" s="9">
        <f>VLOOKUP('Consolidtaed Data'!$B4089,[1]Products!$A:$G,3,0)</f>
        <v>1251</v>
      </c>
      <c r="K5108" s="9">
        <f>'Consolidtaed Data'!$J4089*'Consolidtaed Data'!$H4089</f>
        <v>2346</v>
      </c>
      <c r="L5108" s="9">
        <f>'Consolidtaed Data'!$I4089*'Consolidtaed Data'!$H4089</f>
        <v>3724</v>
      </c>
      <c r="M5108" s="9">
        <f>'Consolidtaed Data'!$L4089-'Consolidtaed Data'!$K4089</f>
        <v>606</v>
      </c>
      <c r="N5108" s="9" t="str">
        <f>VLOOKUP('Consolidtaed Data'!$C4089,[1]Locations!$A:$O,2,0)</f>
        <v>Santa Ana</v>
      </c>
      <c r="O5108" s="9" t="str">
        <f>VLOOKUP('Consolidtaed Data'!$D4089,'[1]Sales People'!$A:$B,2,0)</f>
        <v>Ernest Wheeler</v>
      </c>
      <c r="P5108" s="9" t="str">
        <f>VLOOKUP('Consolidtaed Data'!$E4089,[1]Customers!$A:$B,2,0)</f>
        <v>Antonio Nelson</v>
      </c>
      <c r="Q5108" s="11">
        <f>WEEKDAY('Consolidtaed Data'!$F4089)</f>
        <v>2</v>
      </c>
      <c r="R5108" s="9">
        <f>MONTH('Consolidtaed Data'!$F4089)</f>
        <v>10</v>
      </c>
      <c r="S5108" s="9" t="str">
        <f>TEXT(Table3[[#This Row],[Purchase Date]],"MMMM")</f>
        <v>January</v>
      </c>
      <c r="T5108" s="9">
        <f>YEAR('Consolidtaed Data'!$F4089)</f>
        <v>2020</v>
      </c>
    </row>
    <row r="5109" spans="1:20" x14ac:dyDescent="0.3">
      <c r="A5109" s="9" t="s">
        <v>6134</v>
      </c>
      <c r="B5109" s="9" t="s">
        <v>248</v>
      </c>
      <c r="C5109" s="9" t="s">
        <v>126</v>
      </c>
      <c r="D5109" s="9" t="s">
        <v>87</v>
      </c>
      <c r="E5109" s="9" t="s">
        <v>1006</v>
      </c>
      <c r="F5109" s="10">
        <v>44206</v>
      </c>
      <c r="G5109" s="10" t="str">
        <f>VLOOKUP(Table3[[#This Row],[Product ID]],[1]Products!$A:$G,2,0)</f>
        <v>Product 97</v>
      </c>
      <c r="H5109" s="22">
        <v>3</v>
      </c>
      <c r="I5109" s="9">
        <f>VLOOKUP('Consolidtaed Data'!$B4158,[1]Products!$A:$G,4,0)</f>
        <v>545</v>
      </c>
      <c r="J5109" s="9">
        <f>VLOOKUP('Consolidtaed Data'!$B4158,[1]Products!$A:$G,3,0)</f>
        <v>425</v>
      </c>
      <c r="K5109" s="9">
        <f>'Consolidtaed Data'!$J4158*'Consolidtaed Data'!$H4158</f>
        <v>4554</v>
      </c>
      <c r="L5109" s="9">
        <f>'Consolidtaed Data'!$I4158*'Consolidtaed Data'!$H4158</f>
        <v>7230</v>
      </c>
      <c r="M5109" s="9">
        <f>'Consolidtaed Data'!$L4158-'Consolidtaed Data'!$K4158</f>
        <v>895</v>
      </c>
      <c r="N5109" s="9" t="str">
        <f>VLOOKUP('Consolidtaed Data'!$C4158,[1]Locations!$A:$O,2,0)</f>
        <v>Roseville</v>
      </c>
      <c r="O5109" s="9" t="str">
        <f>VLOOKUP('Consolidtaed Data'!$D4158,'[1]Sales People'!$A:$B,2,0)</f>
        <v>Ronald Reed</v>
      </c>
      <c r="P5109" s="9" t="str">
        <f>VLOOKUP('Consolidtaed Data'!$E4158,[1]Customers!$A:$B,2,0)</f>
        <v>Patrick Wells</v>
      </c>
      <c r="Q5109" s="11">
        <f>WEEKDAY('Consolidtaed Data'!$F4158)</f>
        <v>1</v>
      </c>
      <c r="R5109" s="9">
        <f>MONTH('Consolidtaed Data'!$F4158)</f>
        <v>11</v>
      </c>
      <c r="S5109" s="9" t="str">
        <f>TEXT(Table3[[#This Row],[Purchase Date]],"MMMM")</f>
        <v>January</v>
      </c>
      <c r="T5109" s="9">
        <f>YEAR('Consolidtaed Data'!$F4158)</f>
        <v>2020</v>
      </c>
    </row>
    <row r="5110" spans="1:20" x14ac:dyDescent="0.3">
      <c r="A5110" s="9" t="s">
        <v>6135</v>
      </c>
      <c r="B5110" s="9" t="s">
        <v>366</v>
      </c>
      <c r="C5110" s="9" t="s">
        <v>122</v>
      </c>
      <c r="D5110" s="9" t="s">
        <v>9</v>
      </c>
      <c r="E5110" s="9" t="s">
        <v>323</v>
      </c>
      <c r="F5110" s="10">
        <v>44206</v>
      </c>
      <c r="G5110" s="10" t="str">
        <f>VLOOKUP(Table3[[#This Row],[Product ID]],[1]Products!$A:$G,2,0)</f>
        <v>Product 39</v>
      </c>
      <c r="H5110" s="22">
        <v>3</v>
      </c>
      <c r="I5110" s="9">
        <f>VLOOKUP('Consolidtaed Data'!$B4179,[1]Products!$A:$G,4,0)</f>
        <v>1494</v>
      </c>
      <c r="J5110" s="9">
        <f>VLOOKUP('Consolidtaed Data'!$B4179,[1]Products!$A:$G,3,0)</f>
        <v>971</v>
      </c>
      <c r="K5110" s="9">
        <f>'Consolidtaed Data'!$J4179*'Consolidtaed Data'!$H4179</f>
        <v>634</v>
      </c>
      <c r="L5110" s="9">
        <f>'Consolidtaed Data'!$I4179*'Consolidtaed Data'!$H4179</f>
        <v>880</v>
      </c>
      <c r="M5110" s="9">
        <f>'Consolidtaed Data'!$L4179-'Consolidtaed Data'!$K4179</f>
        <v>728</v>
      </c>
      <c r="N5110" s="9" t="str">
        <f>VLOOKUP('Consolidtaed Data'!$C4179,[1]Locations!$A:$O,2,0)</f>
        <v>San Mateo</v>
      </c>
      <c r="O5110" s="9" t="str">
        <f>VLOOKUP('Consolidtaed Data'!$D4179,'[1]Sales People'!$A:$B,2,0)</f>
        <v>Brian Thomas</v>
      </c>
      <c r="P5110" s="9" t="str">
        <f>VLOOKUP('Consolidtaed Data'!$E4179,[1]Customers!$A:$B,2,0)</f>
        <v>Alan Perry</v>
      </c>
      <c r="Q5110" s="11">
        <f>WEEKDAY('Consolidtaed Data'!$F4179)</f>
        <v>3</v>
      </c>
      <c r="R5110" s="9">
        <f>MONTH('Consolidtaed Data'!$F4179)</f>
        <v>11</v>
      </c>
      <c r="S5110" s="9" t="str">
        <f>TEXT(Table3[[#This Row],[Purchase Date]],"MMMM")</f>
        <v>January</v>
      </c>
      <c r="T5110" s="9">
        <f>YEAR('Consolidtaed Data'!$F4179)</f>
        <v>2020</v>
      </c>
    </row>
    <row r="5111" spans="1:20" x14ac:dyDescent="0.3">
      <c r="A5111" s="9" t="s">
        <v>6136</v>
      </c>
      <c r="B5111" s="9" t="s">
        <v>382</v>
      </c>
      <c r="C5111" s="9" t="s">
        <v>462</v>
      </c>
      <c r="D5111" s="9" t="s">
        <v>95</v>
      </c>
      <c r="E5111" s="9" t="s">
        <v>1265</v>
      </c>
      <c r="F5111" s="10">
        <v>44206</v>
      </c>
      <c r="G5111" s="10" t="str">
        <f>VLOOKUP(Table3[[#This Row],[Product ID]],[1]Products!$A:$G,2,0)</f>
        <v>Product 50</v>
      </c>
      <c r="H5111" s="22">
        <v>3</v>
      </c>
      <c r="I5111" s="9">
        <f>VLOOKUP('Consolidtaed Data'!$B4201,[1]Products!$A:$G,4,0)</f>
        <v>95</v>
      </c>
      <c r="J5111" s="9">
        <f>VLOOKUP('Consolidtaed Data'!$B4201,[1]Products!$A:$G,3,0)</f>
        <v>61</v>
      </c>
      <c r="K5111" s="9">
        <f>'Consolidtaed Data'!$J4201*'Consolidtaed Data'!$H4201</f>
        <v>888</v>
      </c>
      <c r="L5111" s="9">
        <f>'Consolidtaed Data'!$I4201*'Consolidtaed Data'!$H4201</f>
        <v>1506</v>
      </c>
      <c r="M5111" s="9">
        <f>'Consolidtaed Data'!$L4201-'Consolidtaed Data'!$K4201</f>
        <v>344</v>
      </c>
      <c r="N5111" s="9" t="str">
        <f>VLOOKUP('Consolidtaed Data'!$C4201,[1]Locations!$A:$O,2,0)</f>
        <v>Concord</v>
      </c>
      <c r="O5111" s="9" t="str">
        <f>VLOOKUP('Consolidtaed Data'!$D4201,'[1]Sales People'!$A:$B,2,0)</f>
        <v>Joshua Cook</v>
      </c>
      <c r="P5111" s="9" t="str">
        <f>VLOOKUP('Consolidtaed Data'!$E4201,[1]Customers!$A:$B,2,0)</f>
        <v>Henry Reyes</v>
      </c>
      <c r="Q5111" s="11">
        <f>WEEKDAY('Consolidtaed Data'!$F4201)</f>
        <v>5</v>
      </c>
      <c r="R5111" s="9">
        <f>MONTH('Consolidtaed Data'!$F4201)</f>
        <v>11</v>
      </c>
      <c r="S5111" s="9" t="str">
        <f>TEXT(Table3[[#This Row],[Purchase Date]],"MMMM")</f>
        <v>January</v>
      </c>
      <c r="T5111" s="9">
        <f>YEAR('Consolidtaed Data'!$F4201)</f>
        <v>2020</v>
      </c>
    </row>
    <row r="5112" spans="1:20" x14ac:dyDescent="0.3">
      <c r="A5112" s="9" t="s">
        <v>6137</v>
      </c>
      <c r="B5112" s="9" t="s">
        <v>393</v>
      </c>
      <c r="C5112" s="9" t="s">
        <v>67</v>
      </c>
      <c r="D5112" s="9" t="s">
        <v>220</v>
      </c>
      <c r="E5112" s="9" t="s">
        <v>448</v>
      </c>
      <c r="F5112" s="10">
        <v>44206</v>
      </c>
      <c r="G5112" s="10" t="str">
        <f>VLOOKUP(Table3[[#This Row],[Product ID]],[1]Products!$A:$G,2,0)</f>
        <v>Product 84</v>
      </c>
      <c r="H5112" s="22">
        <v>3</v>
      </c>
      <c r="I5112" s="9">
        <f>VLOOKUP('Consolidtaed Data'!$B4510,[1]Products!$A:$G,4,0)</f>
        <v>847</v>
      </c>
      <c r="J5112" s="9">
        <f>VLOOKUP('Consolidtaed Data'!$B4510,[1]Products!$A:$G,3,0)</f>
        <v>534</v>
      </c>
      <c r="K5112" s="9">
        <f>'Consolidtaed Data'!$J4510*'Consolidtaed Data'!$H4510</f>
        <v>4455</v>
      </c>
      <c r="L5112" s="9">
        <f>'Consolidtaed Data'!$I4510*'Consolidtaed Data'!$H4510</f>
        <v>6273</v>
      </c>
      <c r="M5112" s="9">
        <f>'Consolidtaed Data'!$L4510-'Consolidtaed Data'!$K4510</f>
        <v>275</v>
      </c>
      <c r="N5112" s="9" t="str">
        <f>VLOOKUP('Consolidtaed Data'!$C4510,[1]Locations!$A:$O,2,0)</f>
        <v>Torrance</v>
      </c>
      <c r="O5112" s="9" t="str">
        <f>VLOOKUP('Consolidtaed Data'!$D4510,'[1]Sales People'!$A:$B,2,0)</f>
        <v>Eugene Holmes</v>
      </c>
      <c r="P5112" s="9" t="str">
        <f>VLOOKUP('Consolidtaed Data'!$E4510,[1]Customers!$A:$B,2,0)</f>
        <v>Victor Gutierrez</v>
      </c>
      <c r="Q5112" s="11">
        <f>WEEKDAY('Consolidtaed Data'!$F4510)</f>
        <v>5</v>
      </c>
      <c r="R5112" s="9">
        <f>MONTH('Consolidtaed Data'!$F4510)</f>
        <v>11</v>
      </c>
      <c r="S5112" s="9" t="str">
        <f>TEXT(Table3[[#This Row],[Purchase Date]],"MMMM")</f>
        <v>January</v>
      </c>
      <c r="T5112" s="9">
        <f>YEAR('Consolidtaed Data'!$F4510)</f>
        <v>2020</v>
      </c>
    </row>
    <row r="5113" spans="1:20" x14ac:dyDescent="0.3">
      <c r="A5113" s="9" t="s">
        <v>6138</v>
      </c>
      <c r="B5113" s="9" t="s">
        <v>200</v>
      </c>
      <c r="C5113" s="9" t="s">
        <v>420</v>
      </c>
      <c r="D5113" s="9" t="s">
        <v>326</v>
      </c>
      <c r="E5113" s="9" t="s">
        <v>146</v>
      </c>
      <c r="F5113" s="10">
        <v>44207</v>
      </c>
      <c r="G5113" s="10" t="str">
        <f>VLOOKUP(Table3[[#This Row],[Product ID]],[1]Products!$A:$G,2,0)</f>
        <v>Product 23</v>
      </c>
      <c r="H5113" s="22">
        <v>3</v>
      </c>
      <c r="I5113" s="9">
        <f>VLOOKUP('Consolidtaed Data'!$B3713,[1]Products!$A:$G,4,0)</f>
        <v>1848</v>
      </c>
      <c r="J5113" s="9">
        <f>VLOOKUP('Consolidtaed Data'!$B3713,[1]Products!$A:$G,3,0)</f>
        <v>1294</v>
      </c>
      <c r="K5113" s="9">
        <f>'Consolidtaed Data'!$J3713*'Consolidtaed Data'!$H3713</f>
        <v>478</v>
      </c>
      <c r="L5113" s="9">
        <f>'Consolidtaed Data'!$I3713*'Consolidtaed Data'!$H3713</f>
        <v>886</v>
      </c>
      <c r="M5113" s="9">
        <f>'Consolidtaed Data'!$L3713-'Consolidtaed Data'!$K3713</f>
        <v>550</v>
      </c>
      <c r="N5113" s="9" t="str">
        <f>VLOOKUP('Consolidtaed Data'!$C3713,[1]Locations!$A:$O,2,0)</f>
        <v>Palmdale</v>
      </c>
      <c r="O5113" s="9" t="str">
        <f>VLOOKUP('Consolidtaed Data'!$D3713,'[1]Sales People'!$A:$B,2,0)</f>
        <v>Brian Hansen</v>
      </c>
      <c r="P5113" s="9" t="str">
        <f>VLOOKUP('Consolidtaed Data'!$E3713,[1]Customers!$A:$B,2,0)</f>
        <v>Bobby Burton</v>
      </c>
      <c r="Q5113" s="11">
        <f>WEEKDAY('Consolidtaed Data'!$F3713)</f>
        <v>2</v>
      </c>
      <c r="R5113" s="9">
        <f>MONTH('Consolidtaed Data'!$F3713)</f>
        <v>9</v>
      </c>
      <c r="S5113" s="9" t="str">
        <f>TEXT(Table3[[#This Row],[Purchase Date]],"MMMM")</f>
        <v>January</v>
      </c>
      <c r="T5113" s="9">
        <f>YEAR('Consolidtaed Data'!$F3713)</f>
        <v>2020</v>
      </c>
    </row>
    <row r="5114" spans="1:20" x14ac:dyDescent="0.3">
      <c r="A5114" s="9" t="s">
        <v>6139</v>
      </c>
      <c r="B5114" s="9" t="s">
        <v>136</v>
      </c>
      <c r="C5114" s="9" t="s">
        <v>122</v>
      </c>
      <c r="D5114" s="9" t="s">
        <v>161</v>
      </c>
      <c r="E5114" s="9" t="s">
        <v>1409</v>
      </c>
      <c r="F5114" s="10">
        <v>44207</v>
      </c>
      <c r="G5114" s="10" t="str">
        <f>VLOOKUP(Table3[[#This Row],[Product ID]],[1]Products!$A:$G,2,0)</f>
        <v>Product 2</v>
      </c>
      <c r="H5114" s="22">
        <v>1</v>
      </c>
      <c r="I5114" s="9">
        <f>VLOOKUP('Consolidtaed Data'!$B3726,[1]Products!$A:$G,4,0)</f>
        <v>1967</v>
      </c>
      <c r="J5114" s="9">
        <f>VLOOKUP('Consolidtaed Data'!$B3726,[1]Products!$A:$G,3,0)</f>
        <v>1397</v>
      </c>
      <c r="K5114" s="9">
        <f>'Consolidtaed Data'!$J3726*'Consolidtaed Data'!$H3726</f>
        <v>154</v>
      </c>
      <c r="L5114" s="9">
        <f>'Consolidtaed Data'!$I3726*'Consolidtaed Data'!$H3726</f>
        <v>203</v>
      </c>
      <c r="M5114" s="9">
        <f>'Consolidtaed Data'!$L3726-'Consolidtaed Data'!$K3726</f>
        <v>688</v>
      </c>
      <c r="N5114" s="9" t="str">
        <f>VLOOKUP('Consolidtaed Data'!$C3726,[1]Locations!$A:$O,2,0)</f>
        <v>Palmdale</v>
      </c>
      <c r="O5114" s="9" t="str">
        <f>VLOOKUP('Consolidtaed Data'!$D3726,'[1]Sales People'!$A:$B,2,0)</f>
        <v>Ernest Wagner</v>
      </c>
      <c r="P5114" s="9" t="str">
        <f>VLOOKUP('Consolidtaed Data'!$E3726,[1]Customers!$A:$B,2,0)</f>
        <v>Jason Hanson</v>
      </c>
      <c r="Q5114" s="11">
        <f>WEEKDAY('Consolidtaed Data'!$F3726)</f>
        <v>3</v>
      </c>
      <c r="R5114" s="9">
        <f>MONTH('Consolidtaed Data'!$F3726)</f>
        <v>9</v>
      </c>
      <c r="S5114" s="9" t="str">
        <f>TEXT(Table3[[#This Row],[Purchase Date]],"MMMM")</f>
        <v>January</v>
      </c>
      <c r="T5114" s="9">
        <f>YEAR('Consolidtaed Data'!$F3726)</f>
        <v>2020</v>
      </c>
    </row>
    <row r="5115" spans="1:20" x14ac:dyDescent="0.3">
      <c r="A5115" s="9" t="s">
        <v>6140</v>
      </c>
      <c r="B5115" s="9" t="s">
        <v>477</v>
      </c>
      <c r="C5115" s="9" t="s">
        <v>152</v>
      </c>
      <c r="D5115" s="9" t="s">
        <v>174</v>
      </c>
      <c r="E5115" s="9" t="s">
        <v>508</v>
      </c>
      <c r="F5115" s="10">
        <v>44207</v>
      </c>
      <c r="G5115" s="10" t="str">
        <f>VLOOKUP(Table3[[#This Row],[Product ID]],[1]Products!$A:$G,2,0)</f>
        <v>Product 46</v>
      </c>
      <c r="H5115" s="22">
        <v>2</v>
      </c>
      <c r="I5115" s="9">
        <f>VLOOKUP('Consolidtaed Data'!$B3810,[1]Products!$A:$G,4,0)</f>
        <v>886</v>
      </c>
      <c r="J5115" s="9">
        <f>VLOOKUP('Consolidtaed Data'!$B3810,[1]Products!$A:$G,3,0)</f>
        <v>478</v>
      </c>
      <c r="K5115" s="9">
        <f>'Consolidtaed Data'!$J3810*'Consolidtaed Data'!$H3810</f>
        <v>389</v>
      </c>
      <c r="L5115" s="9">
        <f>'Consolidtaed Data'!$I3810*'Consolidtaed Data'!$H3810</f>
        <v>637</v>
      </c>
      <c r="M5115" s="9">
        <f>'Consolidtaed Data'!$L3810-'Consolidtaed Data'!$K3810</f>
        <v>599</v>
      </c>
      <c r="N5115" s="9" t="str">
        <f>VLOOKUP('Consolidtaed Data'!$C3810,[1]Locations!$A:$O,2,0)</f>
        <v>Antioch</v>
      </c>
      <c r="O5115" s="9" t="str">
        <f>VLOOKUP('Consolidtaed Data'!$D3810,'[1]Sales People'!$A:$B,2,0)</f>
        <v>Gary Rodriguez</v>
      </c>
      <c r="P5115" s="9" t="str">
        <f>VLOOKUP('Consolidtaed Data'!$E3810,[1]Customers!$A:$B,2,0)</f>
        <v>Aaron Tucker</v>
      </c>
      <c r="Q5115" s="11">
        <f>WEEKDAY('Consolidtaed Data'!$F3810)</f>
        <v>2</v>
      </c>
      <c r="R5115" s="9">
        <f>MONTH('Consolidtaed Data'!$F3810)</f>
        <v>10</v>
      </c>
      <c r="S5115" s="9" t="str">
        <f>TEXT(Table3[[#This Row],[Purchase Date]],"MMMM")</f>
        <v>January</v>
      </c>
      <c r="T5115" s="9">
        <f>YEAR('Consolidtaed Data'!$F3810)</f>
        <v>2020</v>
      </c>
    </row>
    <row r="5116" spans="1:20" x14ac:dyDescent="0.3">
      <c r="A5116" s="9" t="s">
        <v>6141</v>
      </c>
      <c r="B5116" s="9" t="s">
        <v>429</v>
      </c>
      <c r="C5116" s="9" t="s">
        <v>55</v>
      </c>
      <c r="D5116" s="9" t="s">
        <v>281</v>
      </c>
      <c r="E5116" s="9" t="s">
        <v>573</v>
      </c>
      <c r="F5116" s="10">
        <v>44207</v>
      </c>
      <c r="G5116" s="10" t="str">
        <f>VLOOKUP(Table3[[#This Row],[Product ID]],[1]Products!$A:$G,2,0)</f>
        <v>Product 87</v>
      </c>
      <c r="H5116" s="22">
        <v>1</v>
      </c>
      <c r="I5116" s="9">
        <f>VLOOKUP('Consolidtaed Data'!$B3862,[1]Products!$A:$G,4,0)</f>
        <v>1405</v>
      </c>
      <c r="J5116" s="9">
        <f>VLOOKUP('Consolidtaed Data'!$B3862,[1]Products!$A:$G,3,0)</f>
        <v>1054</v>
      </c>
      <c r="K5116" s="9">
        <f>'Consolidtaed Data'!$J3862*'Consolidtaed Data'!$H3862</f>
        <v>1535</v>
      </c>
      <c r="L5116" s="9">
        <f>'Consolidtaed Data'!$I3862*'Consolidtaed Data'!$H3862</f>
        <v>2257</v>
      </c>
      <c r="M5116" s="9">
        <f>'Consolidtaed Data'!$L3862-'Consolidtaed Data'!$K3862</f>
        <v>1710</v>
      </c>
      <c r="N5116" s="9" t="str">
        <f>VLOOKUP('Consolidtaed Data'!$C3862,[1]Locations!$A:$O,2,0)</f>
        <v>Fontana</v>
      </c>
      <c r="O5116" s="9" t="str">
        <f>VLOOKUP('Consolidtaed Data'!$D3862,'[1]Sales People'!$A:$B,2,0)</f>
        <v>Bobby Russell</v>
      </c>
      <c r="P5116" s="9" t="str">
        <f>VLOOKUP('Consolidtaed Data'!$E3862,[1]Customers!$A:$B,2,0)</f>
        <v>Jeremy Vasquez</v>
      </c>
      <c r="Q5116" s="11">
        <f>WEEKDAY('Consolidtaed Data'!$F3862)</f>
        <v>5</v>
      </c>
      <c r="R5116" s="9">
        <f>MONTH('Consolidtaed Data'!$F3862)</f>
        <v>10</v>
      </c>
      <c r="S5116" s="9" t="str">
        <f>TEXT(Table3[[#This Row],[Purchase Date]],"MMMM")</f>
        <v>January</v>
      </c>
      <c r="T5116" s="9">
        <f>YEAR('Consolidtaed Data'!$F3862)</f>
        <v>2020</v>
      </c>
    </row>
    <row r="5117" spans="1:20" x14ac:dyDescent="0.3">
      <c r="A5117" s="9" t="s">
        <v>6142</v>
      </c>
      <c r="B5117" s="9" t="s">
        <v>168</v>
      </c>
      <c r="C5117" s="9" t="s">
        <v>263</v>
      </c>
      <c r="D5117" s="9" t="s">
        <v>197</v>
      </c>
      <c r="E5117" s="9" t="s">
        <v>452</v>
      </c>
      <c r="F5117" s="10">
        <v>44207</v>
      </c>
      <c r="G5117" s="10" t="str">
        <f>VLOOKUP(Table3[[#This Row],[Product ID]],[1]Products!$A:$G,2,0)</f>
        <v>Product 26</v>
      </c>
      <c r="H5117" s="22">
        <v>2</v>
      </c>
      <c r="I5117" s="9">
        <f>VLOOKUP('Consolidtaed Data'!$B3963,[1]Products!$A:$G,4,0)</f>
        <v>368</v>
      </c>
      <c r="J5117" s="9">
        <f>VLOOKUP('Consolidtaed Data'!$B3963,[1]Products!$A:$G,3,0)</f>
        <v>269</v>
      </c>
      <c r="K5117" s="9">
        <f>'Consolidtaed Data'!$J3963*'Consolidtaed Data'!$H3963</f>
        <v>589</v>
      </c>
      <c r="L5117" s="9">
        <f>'Consolidtaed Data'!$I3963*'Consolidtaed Data'!$H3963</f>
        <v>1052</v>
      </c>
      <c r="M5117" s="9">
        <f>'Consolidtaed Data'!$L3963-'Consolidtaed Data'!$K3963</f>
        <v>837</v>
      </c>
      <c r="N5117" s="9" t="str">
        <f>VLOOKUP('Consolidtaed Data'!$C3963,[1]Locations!$A:$O,2,0)</f>
        <v>Garden Grove</v>
      </c>
      <c r="O5117" s="9" t="str">
        <f>VLOOKUP('Consolidtaed Data'!$D3963,'[1]Sales People'!$A:$B,2,0)</f>
        <v>Patrick Ruiz</v>
      </c>
      <c r="P5117" s="9" t="str">
        <f>VLOOKUP('Consolidtaed Data'!$E3963,[1]Customers!$A:$B,2,0)</f>
        <v>Gerald Henry</v>
      </c>
      <c r="Q5117" s="11">
        <f>WEEKDAY('Consolidtaed Data'!$F3963)</f>
        <v>6</v>
      </c>
      <c r="R5117" s="9">
        <f>MONTH('Consolidtaed Data'!$F3963)</f>
        <v>10</v>
      </c>
      <c r="S5117" s="9" t="str">
        <f>TEXT(Table3[[#This Row],[Purchase Date]],"MMMM")</f>
        <v>January</v>
      </c>
      <c r="T5117" s="9">
        <f>YEAR('Consolidtaed Data'!$F3963)</f>
        <v>2020</v>
      </c>
    </row>
    <row r="5118" spans="1:20" x14ac:dyDescent="0.3">
      <c r="A5118" s="9" t="s">
        <v>6143</v>
      </c>
      <c r="B5118" s="9" t="s">
        <v>284</v>
      </c>
      <c r="C5118" s="9" t="s">
        <v>39</v>
      </c>
      <c r="D5118" s="9" t="s">
        <v>31</v>
      </c>
      <c r="E5118" s="9" t="s">
        <v>198</v>
      </c>
      <c r="F5118" s="10">
        <v>44207</v>
      </c>
      <c r="G5118" s="10" t="str">
        <f>VLOOKUP(Table3[[#This Row],[Product ID]],[1]Products!$A:$G,2,0)</f>
        <v>Product 96</v>
      </c>
      <c r="H5118" s="22">
        <v>1</v>
      </c>
      <c r="I5118" s="9">
        <f>VLOOKUP('Consolidtaed Data'!$B4094,[1]Products!$A:$G,4,0)</f>
        <v>368</v>
      </c>
      <c r="J5118" s="9">
        <f>VLOOKUP('Consolidtaed Data'!$B4094,[1]Products!$A:$G,3,0)</f>
        <v>294</v>
      </c>
      <c r="K5118" s="9">
        <f>'Consolidtaed Data'!$J4094*'Consolidtaed Data'!$H4094</f>
        <v>5364</v>
      </c>
      <c r="L5118" s="9">
        <f>'Consolidtaed Data'!$I4094*'Consolidtaed Data'!$H4094</f>
        <v>7059</v>
      </c>
      <c r="M5118" s="9">
        <f>'Consolidtaed Data'!$L4094-'Consolidtaed Data'!$K4094</f>
        <v>825</v>
      </c>
      <c r="N5118" s="9" t="str">
        <f>VLOOKUP('Consolidtaed Data'!$C4094,[1]Locations!$A:$O,2,0)</f>
        <v>Richmond</v>
      </c>
      <c r="O5118" s="9" t="str">
        <f>VLOOKUP('Consolidtaed Data'!$D4094,'[1]Sales People'!$A:$B,2,0)</f>
        <v>Scott Mason</v>
      </c>
      <c r="P5118" s="9" t="str">
        <f>VLOOKUP('Consolidtaed Data'!$E4094,[1]Customers!$A:$B,2,0)</f>
        <v>Joe Baker</v>
      </c>
      <c r="Q5118" s="11">
        <f>WEEKDAY('Consolidtaed Data'!$F4094)</f>
        <v>3</v>
      </c>
      <c r="R5118" s="9">
        <f>MONTH('Consolidtaed Data'!$F4094)</f>
        <v>10</v>
      </c>
      <c r="S5118" s="9" t="str">
        <f>TEXT(Table3[[#This Row],[Purchase Date]],"MMMM")</f>
        <v>January</v>
      </c>
      <c r="T5118" s="9">
        <f>YEAR('Consolidtaed Data'!$F4094)</f>
        <v>2020</v>
      </c>
    </row>
    <row r="5119" spans="1:20" x14ac:dyDescent="0.3">
      <c r="A5119" s="9" t="s">
        <v>6144</v>
      </c>
      <c r="B5119" s="9" t="s">
        <v>136</v>
      </c>
      <c r="C5119" s="9" t="s">
        <v>352</v>
      </c>
      <c r="D5119" s="9" t="s">
        <v>26</v>
      </c>
      <c r="E5119" s="9" t="s">
        <v>217</v>
      </c>
      <c r="F5119" s="10">
        <v>44207</v>
      </c>
      <c r="G5119" s="10" t="str">
        <f>VLOOKUP(Table3[[#This Row],[Product ID]],[1]Products!$A:$G,2,0)</f>
        <v>Product 2</v>
      </c>
      <c r="H5119" s="22">
        <v>4</v>
      </c>
      <c r="I5119" s="9">
        <f>VLOOKUP('Consolidtaed Data'!$B4305,[1]Products!$A:$G,4,0)</f>
        <v>127</v>
      </c>
      <c r="J5119" s="9">
        <f>VLOOKUP('Consolidtaed Data'!$B4305,[1]Products!$A:$G,3,0)</f>
        <v>79</v>
      </c>
      <c r="K5119" s="9">
        <f>'Consolidtaed Data'!$J4305*'Consolidtaed Data'!$H4305</f>
        <v>2502</v>
      </c>
      <c r="L5119" s="9">
        <f>'Consolidtaed Data'!$I4305*'Consolidtaed Data'!$H4305</f>
        <v>3052</v>
      </c>
      <c r="M5119" s="9">
        <f>'Consolidtaed Data'!$L4305-'Consolidtaed Data'!$K4305</f>
        <v>738</v>
      </c>
      <c r="N5119" s="9" t="str">
        <f>VLOOKUP('Consolidtaed Data'!$C4305,[1]Locations!$A:$O,2,0)</f>
        <v>Chula Vista</v>
      </c>
      <c r="O5119" s="9" t="str">
        <f>VLOOKUP('Consolidtaed Data'!$D4305,'[1]Sales People'!$A:$B,2,0)</f>
        <v>John Reyes</v>
      </c>
      <c r="P5119" s="9" t="str">
        <f>VLOOKUP('Consolidtaed Data'!$E4305,[1]Customers!$A:$B,2,0)</f>
        <v>Clarence Grant</v>
      </c>
      <c r="Q5119" s="11">
        <f>WEEKDAY('Consolidtaed Data'!$F4305)</f>
        <v>5</v>
      </c>
      <c r="R5119" s="9">
        <f>MONTH('Consolidtaed Data'!$F4305)</f>
        <v>11</v>
      </c>
      <c r="S5119" s="9" t="str">
        <f>TEXT(Table3[[#This Row],[Purchase Date]],"MMMM")</f>
        <v>January</v>
      </c>
      <c r="T5119" s="9">
        <f>YEAR('Consolidtaed Data'!$F4305)</f>
        <v>2020</v>
      </c>
    </row>
    <row r="5120" spans="1:20" x14ac:dyDescent="0.3">
      <c r="A5120" s="9" t="s">
        <v>6145</v>
      </c>
      <c r="B5120" s="9" t="s">
        <v>311</v>
      </c>
      <c r="C5120" s="9" t="s">
        <v>90</v>
      </c>
      <c r="D5120" s="9" t="s">
        <v>123</v>
      </c>
      <c r="E5120" s="9" t="s">
        <v>2185</v>
      </c>
      <c r="F5120" s="10">
        <v>44207</v>
      </c>
      <c r="G5120" s="10" t="str">
        <f>VLOOKUP(Table3[[#This Row],[Product ID]],[1]Products!$A:$G,2,0)</f>
        <v>Product 33</v>
      </c>
      <c r="H5120" s="22">
        <v>2</v>
      </c>
      <c r="I5120" s="9">
        <f>VLOOKUP('Consolidtaed Data'!$B4342,[1]Products!$A:$G,4,0)</f>
        <v>1405</v>
      </c>
      <c r="J5120" s="9">
        <f>VLOOKUP('Consolidtaed Data'!$B4342,[1]Products!$A:$G,3,0)</f>
        <v>1054</v>
      </c>
      <c r="K5120" s="9">
        <f>'Consolidtaed Data'!$J4342*'Consolidtaed Data'!$H4342</f>
        <v>420</v>
      </c>
      <c r="L5120" s="9">
        <f>'Consolidtaed Data'!$I4342*'Consolidtaed Data'!$H4342</f>
        <v>584</v>
      </c>
      <c r="M5120" s="9">
        <f>'Consolidtaed Data'!$L4342-'Consolidtaed Data'!$K4342</f>
        <v>1024</v>
      </c>
      <c r="N5120" s="9" t="str">
        <f>VLOOKUP('Consolidtaed Data'!$C4342,[1]Locations!$A:$O,2,0)</f>
        <v>El Monte</v>
      </c>
      <c r="O5120" s="9" t="str">
        <f>VLOOKUP('Consolidtaed Data'!$D4342,'[1]Sales People'!$A:$B,2,0)</f>
        <v>Henry Nelson</v>
      </c>
      <c r="P5120" s="9" t="str">
        <f>VLOOKUP('Consolidtaed Data'!$E4342,[1]Customers!$A:$B,2,0)</f>
        <v>Michael Austin</v>
      </c>
      <c r="Q5120" s="11">
        <f>WEEKDAY('Consolidtaed Data'!$F4342)</f>
        <v>1</v>
      </c>
      <c r="R5120" s="9">
        <f>MONTH('Consolidtaed Data'!$F4342)</f>
        <v>11</v>
      </c>
      <c r="S5120" s="9" t="str">
        <f>TEXT(Table3[[#This Row],[Purchase Date]],"MMMM")</f>
        <v>January</v>
      </c>
      <c r="T5120" s="9">
        <f>YEAR('Consolidtaed Data'!$F4342)</f>
        <v>2020</v>
      </c>
    </row>
    <row r="5121" spans="1:20" x14ac:dyDescent="0.3">
      <c r="A5121" s="9" t="s">
        <v>6146</v>
      </c>
      <c r="B5121" s="9" t="s">
        <v>503</v>
      </c>
      <c r="C5121" s="9" t="s">
        <v>331</v>
      </c>
      <c r="D5121" s="9" t="s">
        <v>113</v>
      </c>
      <c r="E5121" s="9" t="s">
        <v>1247</v>
      </c>
      <c r="F5121" s="10">
        <v>44207</v>
      </c>
      <c r="G5121" s="10" t="str">
        <f>VLOOKUP(Table3[[#This Row],[Product ID]],[1]Products!$A:$G,2,0)</f>
        <v>Product 99</v>
      </c>
      <c r="H5121" s="22">
        <v>1</v>
      </c>
      <c r="I5121" s="9">
        <f>VLOOKUP('Consolidtaed Data'!$B4594,[1]Products!$A:$G,4,0)</f>
        <v>667</v>
      </c>
      <c r="J5121" s="9">
        <f>VLOOKUP('Consolidtaed Data'!$B4594,[1]Products!$A:$G,3,0)</f>
        <v>387</v>
      </c>
      <c r="K5121" s="9">
        <f>'Consolidtaed Data'!$J4594*'Consolidtaed Data'!$H4594</f>
        <v>832</v>
      </c>
      <c r="L5121" s="9">
        <f>'Consolidtaed Data'!$I4594*'Consolidtaed Data'!$H4594</f>
        <v>1206</v>
      </c>
      <c r="M5121" s="9">
        <f>'Consolidtaed Data'!$L4594-'Consolidtaed Data'!$K4594</f>
        <v>147</v>
      </c>
      <c r="N5121" s="9" t="str">
        <f>VLOOKUP('Consolidtaed Data'!$C4594,[1]Locations!$A:$O,2,0)</f>
        <v>Pomona</v>
      </c>
      <c r="O5121" s="9" t="str">
        <f>VLOOKUP('Consolidtaed Data'!$D4594,'[1]Sales People'!$A:$B,2,0)</f>
        <v>Ryan Welch</v>
      </c>
      <c r="P5121" s="9" t="str">
        <f>VLOOKUP('Consolidtaed Data'!$E4594,[1]Customers!$A:$B,2,0)</f>
        <v>Jonathan Hawkins</v>
      </c>
      <c r="Q5121" s="11">
        <f>WEEKDAY('Consolidtaed Data'!$F4594)</f>
        <v>4</v>
      </c>
      <c r="R5121" s="9">
        <f>MONTH('Consolidtaed Data'!$F4594)</f>
        <v>12</v>
      </c>
      <c r="S5121" s="9" t="str">
        <f>TEXT(Table3[[#This Row],[Purchase Date]],"MMMM")</f>
        <v>January</v>
      </c>
      <c r="T5121" s="9">
        <f>YEAR('Consolidtaed Data'!$F4594)</f>
        <v>2020</v>
      </c>
    </row>
    <row r="5122" spans="1:20" x14ac:dyDescent="0.3">
      <c r="A5122" s="9" t="s">
        <v>6147</v>
      </c>
      <c r="B5122" s="9" t="s">
        <v>415</v>
      </c>
      <c r="C5122" s="9" t="s">
        <v>178</v>
      </c>
      <c r="D5122" s="9" t="s">
        <v>206</v>
      </c>
      <c r="E5122" s="9" t="s">
        <v>894</v>
      </c>
      <c r="F5122" s="10">
        <v>44208</v>
      </c>
      <c r="G5122" s="10" t="str">
        <f>VLOOKUP(Table3[[#This Row],[Product ID]],[1]Products!$A:$G,2,0)</f>
        <v>Product 18</v>
      </c>
      <c r="H5122" s="22">
        <v>1</v>
      </c>
      <c r="I5122" s="9">
        <f>VLOOKUP('Consolidtaed Data'!$B3794,[1]Products!$A:$G,4,0)</f>
        <v>2005</v>
      </c>
      <c r="J5122" s="9">
        <f>VLOOKUP('Consolidtaed Data'!$B3794,[1]Products!$A:$G,3,0)</f>
        <v>1223</v>
      </c>
      <c r="K5122" s="9">
        <f>'Consolidtaed Data'!$J3794*'Consolidtaed Data'!$H3794</f>
        <v>4176</v>
      </c>
      <c r="L5122" s="9">
        <f>'Consolidtaed Data'!$I3794*'Consolidtaed Data'!$H3794</f>
        <v>7596</v>
      </c>
      <c r="M5122" s="9">
        <f>'Consolidtaed Data'!$L3794-'Consolidtaed Data'!$K3794</f>
        <v>267</v>
      </c>
      <c r="N5122" s="9" t="str">
        <f>VLOOKUP('Consolidtaed Data'!$C3794,[1]Locations!$A:$O,2,0)</f>
        <v>Simi Valley</v>
      </c>
      <c r="O5122" s="9" t="str">
        <f>VLOOKUP('Consolidtaed Data'!$D3794,'[1]Sales People'!$A:$B,2,0)</f>
        <v>Joe Sims</v>
      </c>
      <c r="P5122" s="9" t="str">
        <f>VLOOKUP('Consolidtaed Data'!$E3794,[1]Customers!$A:$B,2,0)</f>
        <v>Jerry Simmons</v>
      </c>
      <c r="Q5122" s="11">
        <f>WEEKDAY('Consolidtaed Data'!$F3794)</f>
        <v>1</v>
      </c>
      <c r="R5122" s="9">
        <f>MONTH('Consolidtaed Data'!$F3794)</f>
        <v>10</v>
      </c>
      <c r="S5122" s="9" t="str">
        <f>TEXT(Table3[[#This Row],[Purchase Date]],"MMMM")</f>
        <v>January</v>
      </c>
      <c r="T5122" s="9">
        <f>YEAR('Consolidtaed Data'!$F3794)</f>
        <v>2020</v>
      </c>
    </row>
    <row r="5123" spans="1:20" x14ac:dyDescent="0.3">
      <c r="A5123" s="9" t="s">
        <v>6148</v>
      </c>
      <c r="B5123" s="9" t="s">
        <v>160</v>
      </c>
      <c r="C5123" s="9" t="s">
        <v>564</v>
      </c>
      <c r="D5123" s="9" t="s">
        <v>43</v>
      </c>
      <c r="E5123" s="9" t="s">
        <v>928</v>
      </c>
      <c r="F5123" s="10">
        <v>44208</v>
      </c>
      <c r="G5123" s="10" t="str">
        <f>VLOOKUP(Table3[[#This Row],[Product ID]],[1]Products!$A:$G,2,0)</f>
        <v>Product 28</v>
      </c>
      <c r="H5123" s="22">
        <v>1</v>
      </c>
      <c r="I5123" s="9">
        <f>VLOOKUP('Consolidtaed Data'!$B3798,[1]Products!$A:$G,4,0)</f>
        <v>800</v>
      </c>
      <c r="J5123" s="9">
        <f>VLOOKUP('Consolidtaed Data'!$B3798,[1]Products!$A:$G,3,0)</f>
        <v>536</v>
      </c>
      <c r="K5123" s="9">
        <f>'Consolidtaed Data'!$J3798*'Consolidtaed Data'!$H3798</f>
        <v>1008</v>
      </c>
      <c r="L5123" s="9">
        <f>'Consolidtaed Data'!$I3798*'Consolidtaed Data'!$H3798</f>
        <v>1902</v>
      </c>
      <c r="M5123" s="9">
        <f>'Consolidtaed Data'!$L3798-'Consolidtaed Data'!$K3798</f>
        <v>64</v>
      </c>
      <c r="N5123" s="9" t="str">
        <f>VLOOKUP('Consolidtaed Data'!$C3798,[1]Locations!$A:$O,2,0)</f>
        <v>West Covina</v>
      </c>
      <c r="O5123" s="9" t="str">
        <f>VLOOKUP('Consolidtaed Data'!$D3798,'[1]Sales People'!$A:$B,2,0)</f>
        <v>Charles Harper</v>
      </c>
      <c r="P5123" s="9" t="str">
        <f>VLOOKUP('Consolidtaed Data'!$E3798,[1]Customers!$A:$B,2,0)</f>
        <v>Alan Scott</v>
      </c>
      <c r="Q5123" s="11">
        <f>WEEKDAY('Consolidtaed Data'!$F3798)</f>
        <v>1</v>
      </c>
      <c r="R5123" s="9">
        <f>MONTH('Consolidtaed Data'!$F3798)</f>
        <v>10</v>
      </c>
      <c r="S5123" s="9" t="str">
        <f>TEXT(Table3[[#This Row],[Purchase Date]],"MMMM")</f>
        <v>January</v>
      </c>
      <c r="T5123" s="9">
        <f>YEAR('Consolidtaed Data'!$F3798)</f>
        <v>2020</v>
      </c>
    </row>
    <row r="5124" spans="1:20" x14ac:dyDescent="0.3">
      <c r="A5124" s="9" t="s">
        <v>6149</v>
      </c>
      <c r="B5124" s="9" t="s">
        <v>168</v>
      </c>
      <c r="C5124" s="9" t="s">
        <v>130</v>
      </c>
      <c r="D5124" s="9" t="s">
        <v>17</v>
      </c>
      <c r="E5124" s="9" t="s">
        <v>509</v>
      </c>
      <c r="F5124" s="10">
        <v>44208</v>
      </c>
      <c r="G5124" s="10" t="str">
        <f>VLOOKUP(Table3[[#This Row],[Product ID]],[1]Products!$A:$G,2,0)</f>
        <v>Product 26</v>
      </c>
      <c r="H5124" s="22">
        <v>1</v>
      </c>
      <c r="I5124" s="9">
        <f>VLOOKUP('Consolidtaed Data'!$B3830,[1]Products!$A:$G,4,0)</f>
        <v>123</v>
      </c>
      <c r="J5124" s="9">
        <f>VLOOKUP('Consolidtaed Data'!$B3830,[1]Products!$A:$G,3,0)</f>
        <v>84</v>
      </c>
      <c r="K5124" s="9">
        <f>'Consolidtaed Data'!$J3830*'Consolidtaed Data'!$H3830</f>
        <v>4216</v>
      </c>
      <c r="L5124" s="9">
        <f>'Consolidtaed Data'!$I3830*'Consolidtaed Data'!$H3830</f>
        <v>5620</v>
      </c>
      <c r="M5124" s="9">
        <f>'Consolidtaed Data'!$L3830-'Consolidtaed Data'!$K3830</f>
        <v>892</v>
      </c>
      <c r="N5124" s="9" t="str">
        <f>VLOOKUP('Consolidtaed Data'!$C3830,[1]Locations!$A:$O,2,0)</f>
        <v>Modesto</v>
      </c>
      <c r="O5124" s="9" t="str">
        <f>VLOOKUP('Consolidtaed Data'!$D3830,'[1]Sales People'!$A:$B,2,0)</f>
        <v>Ernest Wagner</v>
      </c>
      <c r="P5124" s="9" t="str">
        <f>VLOOKUP('Consolidtaed Data'!$E3830,[1]Customers!$A:$B,2,0)</f>
        <v>Jesse Hill</v>
      </c>
      <c r="Q5124" s="11">
        <f>WEEKDAY('Consolidtaed Data'!$F3830)</f>
        <v>4</v>
      </c>
      <c r="R5124" s="9">
        <f>MONTH('Consolidtaed Data'!$F3830)</f>
        <v>10</v>
      </c>
      <c r="S5124" s="9" t="str">
        <f>TEXT(Table3[[#This Row],[Purchase Date]],"MMMM")</f>
        <v>January</v>
      </c>
      <c r="T5124" s="9">
        <f>YEAR('Consolidtaed Data'!$F3830)</f>
        <v>2020</v>
      </c>
    </row>
    <row r="5125" spans="1:20" x14ac:dyDescent="0.3">
      <c r="A5125" s="9" t="s">
        <v>6150</v>
      </c>
      <c r="B5125" s="9" t="s">
        <v>7</v>
      </c>
      <c r="C5125" s="9" t="s">
        <v>253</v>
      </c>
      <c r="D5125" s="9" t="s">
        <v>56</v>
      </c>
      <c r="E5125" s="9" t="s">
        <v>839</v>
      </c>
      <c r="F5125" s="10">
        <v>44208</v>
      </c>
      <c r="G5125" s="10" t="str">
        <f>VLOOKUP(Table3[[#This Row],[Product ID]],[1]Products!$A:$G,2,0)</f>
        <v>Product 77</v>
      </c>
      <c r="H5125" s="22">
        <v>1</v>
      </c>
      <c r="I5125" s="9">
        <f>VLOOKUP('Consolidtaed Data'!$B3844,[1]Products!$A:$G,4,0)</f>
        <v>1500</v>
      </c>
      <c r="J5125" s="9">
        <f>VLOOKUP('Consolidtaed Data'!$B3844,[1]Products!$A:$G,3,0)</f>
        <v>900</v>
      </c>
      <c r="K5125" s="9">
        <f>'Consolidtaed Data'!$J3844*'Consolidtaed Data'!$H3844</f>
        <v>4892</v>
      </c>
      <c r="L5125" s="9">
        <f>'Consolidtaed Data'!$I3844*'Consolidtaed Data'!$H3844</f>
        <v>8020</v>
      </c>
      <c r="M5125" s="9">
        <f>'Consolidtaed Data'!$L3844-'Consolidtaed Data'!$K3844</f>
        <v>246</v>
      </c>
      <c r="N5125" s="9" t="str">
        <f>VLOOKUP('Consolidtaed Data'!$C3844,[1]Locations!$A:$O,2,0)</f>
        <v>Santa Maria</v>
      </c>
      <c r="O5125" s="9" t="str">
        <f>VLOOKUP('Consolidtaed Data'!$D3844,'[1]Sales People'!$A:$B,2,0)</f>
        <v>Ernest Wagner</v>
      </c>
      <c r="P5125" s="9" t="str">
        <f>VLOOKUP('Consolidtaed Data'!$E3844,[1]Customers!$A:$B,2,0)</f>
        <v>Christopher Johnston</v>
      </c>
      <c r="Q5125" s="11">
        <f>WEEKDAY('Consolidtaed Data'!$F3844)</f>
        <v>5</v>
      </c>
      <c r="R5125" s="9">
        <f>MONTH('Consolidtaed Data'!$F3844)</f>
        <v>10</v>
      </c>
      <c r="S5125" s="9" t="str">
        <f>TEXT(Table3[[#This Row],[Purchase Date]],"MMMM")</f>
        <v>January</v>
      </c>
      <c r="T5125" s="9">
        <f>YEAR('Consolidtaed Data'!$F3844)</f>
        <v>2020</v>
      </c>
    </row>
    <row r="5126" spans="1:20" x14ac:dyDescent="0.3">
      <c r="A5126" s="9" t="s">
        <v>6151</v>
      </c>
      <c r="B5126" s="9" t="s">
        <v>125</v>
      </c>
      <c r="C5126" s="9" t="s">
        <v>55</v>
      </c>
      <c r="D5126" s="9" t="s">
        <v>9</v>
      </c>
      <c r="E5126" s="9" t="s">
        <v>303</v>
      </c>
      <c r="F5126" s="10">
        <v>44208</v>
      </c>
      <c r="G5126" s="10" t="str">
        <f>VLOOKUP(Table3[[#This Row],[Product ID]],[1]Products!$A:$G,2,0)</f>
        <v>Product 40</v>
      </c>
      <c r="H5126" s="22">
        <v>1</v>
      </c>
      <c r="I5126" s="9">
        <f>VLOOKUP('Consolidtaed Data'!$B3912,[1]Products!$A:$G,4,0)</f>
        <v>2283</v>
      </c>
      <c r="J5126" s="9">
        <f>VLOOKUP('Consolidtaed Data'!$B3912,[1]Products!$A:$G,3,0)</f>
        <v>1484</v>
      </c>
      <c r="K5126" s="9">
        <f>'Consolidtaed Data'!$J3912*'Consolidtaed Data'!$H3912</f>
        <v>1295</v>
      </c>
      <c r="L5126" s="9">
        <f>'Consolidtaed Data'!$I3912*'Consolidtaed Data'!$H3912</f>
        <v>1639</v>
      </c>
      <c r="M5126" s="9">
        <f>'Consolidtaed Data'!$L3912-'Consolidtaed Data'!$K3912</f>
        <v>106</v>
      </c>
      <c r="N5126" s="9" t="str">
        <f>VLOOKUP('Consolidtaed Data'!$C3912,[1]Locations!$A:$O,2,0)</f>
        <v>Victorville</v>
      </c>
      <c r="O5126" s="9" t="str">
        <f>VLOOKUP('Consolidtaed Data'!$D3912,'[1]Sales People'!$A:$B,2,0)</f>
        <v>Brian Thomas</v>
      </c>
      <c r="P5126" s="9" t="str">
        <f>VLOOKUP('Consolidtaed Data'!$E3912,[1]Customers!$A:$B,2,0)</f>
        <v>Steven Nichols</v>
      </c>
      <c r="Q5126" s="11">
        <f>WEEKDAY('Consolidtaed Data'!$F3912)</f>
        <v>2</v>
      </c>
      <c r="R5126" s="9">
        <f>MONTH('Consolidtaed Data'!$F3912)</f>
        <v>10</v>
      </c>
      <c r="S5126" s="9" t="str">
        <f>TEXT(Table3[[#This Row],[Purchase Date]],"MMMM")</f>
        <v>January</v>
      </c>
      <c r="T5126" s="9">
        <f>YEAR('Consolidtaed Data'!$F3912)</f>
        <v>2020</v>
      </c>
    </row>
    <row r="5127" spans="1:20" x14ac:dyDescent="0.3">
      <c r="A5127" s="9" t="s">
        <v>6152</v>
      </c>
      <c r="B5127" s="9" t="s">
        <v>148</v>
      </c>
      <c r="C5127" s="9" t="s">
        <v>462</v>
      </c>
      <c r="D5127" s="9" t="s">
        <v>95</v>
      </c>
      <c r="E5127" s="9" t="s">
        <v>812</v>
      </c>
      <c r="F5127" s="10">
        <v>44208</v>
      </c>
      <c r="G5127" s="10" t="str">
        <f>VLOOKUP(Table3[[#This Row],[Product ID]],[1]Products!$A:$G,2,0)</f>
        <v>Product 16</v>
      </c>
      <c r="H5127" s="22">
        <v>1</v>
      </c>
      <c r="I5127" s="9">
        <f>VLOOKUP('Consolidtaed Data'!$B4150,[1]Products!$A:$G,4,0)</f>
        <v>684</v>
      </c>
      <c r="J5127" s="9">
        <f>VLOOKUP('Consolidtaed Data'!$B4150,[1]Products!$A:$G,3,0)</f>
        <v>561</v>
      </c>
      <c r="K5127" s="9">
        <f>'Consolidtaed Data'!$J4150*'Consolidtaed Data'!$H4150</f>
        <v>2380</v>
      </c>
      <c r="L5127" s="9">
        <f>'Consolidtaed Data'!$I4150*'Consolidtaed Data'!$H4150</f>
        <v>3132</v>
      </c>
      <c r="M5127" s="9">
        <f>'Consolidtaed Data'!$L4150-'Consolidtaed Data'!$K4150</f>
        <v>106</v>
      </c>
      <c r="N5127" s="9" t="str">
        <f>VLOOKUP('Consolidtaed Data'!$C4150,[1]Locations!$A:$O,2,0)</f>
        <v>Garden Grove</v>
      </c>
      <c r="O5127" s="9" t="str">
        <f>VLOOKUP('Consolidtaed Data'!$D4150,'[1]Sales People'!$A:$B,2,0)</f>
        <v>John Reyes</v>
      </c>
      <c r="P5127" s="9" t="str">
        <f>VLOOKUP('Consolidtaed Data'!$E4150,[1]Customers!$A:$B,2,0)</f>
        <v>Benjamin Murray</v>
      </c>
      <c r="Q5127" s="11">
        <f>WEEKDAY('Consolidtaed Data'!$F4150)</f>
        <v>1</v>
      </c>
      <c r="R5127" s="9">
        <f>MONTH('Consolidtaed Data'!$F4150)</f>
        <v>11</v>
      </c>
      <c r="S5127" s="9" t="str">
        <f>TEXT(Table3[[#This Row],[Purchase Date]],"MMMM")</f>
        <v>January</v>
      </c>
      <c r="T5127" s="9">
        <f>YEAR('Consolidtaed Data'!$F4150)</f>
        <v>2020</v>
      </c>
    </row>
    <row r="5128" spans="1:20" x14ac:dyDescent="0.3">
      <c r="A5128" s="9" t="s">
        <v>6153</v>
      </c>
      <c r="B5128" s="9" t="s">
        <v>139</v>
      </c>
      <c r="C5128" s="9" t="s">
        <v>108</v>
      </c>
      <c r="D5128" s="9" t="s">
        <v>35</v>
      </c>
      <c r="E5128" s="9" t="s">
        <v>488</v>
      </c>
      <c r="F5128" s="10">
        <v>44208</v>
      </c>
      <c r="G5128" s="10" t="str">
        <f>VLOOKUP(Table3[[#This Row],[Product ID]],[1]Products!$A:$G,2,0)</f>
        <v>Product 13</v>
      </c>
      <c r="H5128" s="22">
        <v>1</v>
      </c>
      <c r="I5128" s="9">
        <f>VLOOKUP('Consolidtaed Data'!$B4417,[1]Products!$A:$G,4,0)</f>
        <v>136</v>
      </c>
      <c r="J5128" s="9">
        <f>VLOOKUP('Consolidtaed Data'!$B4417,[1]Products!$A:$G,3,0)</f>
        <v>72</v>
      </c>
      <c r="K5128" s="9">
        <f>'Consolidtaed Data'!$J4417*'Consolidtaed Data'!$H4417</f>
        <v>1296</v>
      </c>
      <c r="L5128" s="9">
        <f>'Consolidtaed Data'!$I4417*'Consolidtaed Data'!$H4417</f>
        <v>1542</v>
      </c>
      <c r="M5128" s="9">
        <f>'Consolidtaed Data'!$L4417-'Consolidtaed Data'!$K4417</f>
        <v>123</v>
      </c>
      <c r="N5128" s="9" t="str">
        <f>VLOOKUP('Consolidtaed Data'!$C4417,[1]Locations!$A:$O,2,0)</f>
        <v>Santa Clara</v>
      </c>
      <c r="O5128" s="9" t="str">
        <f>VLOOKUP('Consolidtaed Data'!$D4417,'[1]Sales People'!$A:$B,2,0)</f>
        <v>Christopher Tucker</v>
      </c>
      <c r="P5128" s="9" t="str">
        <f>VLOOKUP('Consolidtaed Data'!$E4417,[1]Customers!$A:$B,2,0)</f>
        <v>Henry Kelley</v>
      </c>
      <c r="Q5128" s="11">
        <f>WEEKDAY('Consolidtaed Data'!$F4417)</f>
        <v>6</v>
      </c>
      <c r="R5128" s="9">
        <f>MONTH('Consolidtaed Data'!$F4417)</f>
        <v>11</v>
      </c>
      <c r="S5128" s="9" t="str">
        <f>TEXT(Table3[[#This Row],[Purchase Date]],"MMMM")</f>
        <v>January</v>
      </c>
      <c r="T5128" s="9">
        <f>YEAR('Consolidtaed Data'!$F4417)</f>
        <v>2020</v>
      </c>
    </row>
    <row r="5129" spans="1:20" x14ac:dyDescent="0.3">
      <c r="A5129" s="9" t="s">
        <v>6154</v>
      </c>
      <c r="B5129" s="9" t="s">
        <v>160</v>
      </c>
      <c r="C5129" s="9" t="s">
        <v>635</v>
      </c>
      <c r="D5129" s="9" t="s">
        <v>73</v>
      </c>
      <c r="E5129" s="9" t="s">
        <v>3607</v>
      </c>
      <c r="F5129" s="10">
        <v>44208</v>
      </c>
      <c r="G5129" s="10" t="str">
        <f>VLOOKUP(Table3[[#This Row],[Product ID]],[1]Products!$A:$G,2,0)</f>
        <v>Product 28</v>
      </c>
      <c r="H5129" s="22">
        <v>1</v>
      </c>
      <c r="I5129" s="9">
        <f>VLOOKUP('Consolidtaed Data'!$B4512,[1]Products!$A:$G,4,0)</f>
        <v>217</v>
      </c>
      <c r="J5129" s="9">
        <f>VLOOKUP('Consolidtaed Data'!$B4512,[1]Products!$A:$G,3,0)</f>
        <v>171</v>
      </c>
      <c r="K5129" s="9">
        <f>'Consolidtaed Data'!$J4512*'Consolidtaed Data'!$H4512</f>
        <v>408</v>
      </c>
      <c r="L5129" s="9">
        <f>'Consolidtaed Data'!$I4512*'Consolidtaed Data'!$H4512</f>
        <v>504</v>
      </c>
      <c r="M5129" s="9">
        <f>'Consolidtaed Data'!$L4512-'Consolidtaed Data'!$K4512</f>
        <v>329</v>
      </c>
      <c r="N5129" s="9" t="str">
        <f>VLOOKUP('Consolidtaed Data'!$C4512,[1]Locations!$A:$O,2,0)</f>
        <v>Fairfield</v>
      </c>
      <c r="O5129" s="9" t="str">
        <f>VLOOKUP('Consolidtaed Data'!$D4512,'[1]Sales People'!$A:$B,2,0)</f>
        <v>Carl Elliott</v>
      </c>
      <c r="P5129" s="9" t="str">
        <f>VLOOKUP('Consolidtaed Data'!$E4512,[1]Customers!$A:$B,2,0)</f>
        <v>Kenneth Simpson</v>
      </c>
      <c r="Q5129" s="11">
        <f>WEEKDAY('Consolidtaed Data'!$F4512)</f>
        <v>5</v>
      </c>
      <c r="R5129" s="9">
        <f>MONTH('Consolidtaed Data'!$F4512)</f>
        <v>11</v>
      </c>
      <c r="S5129" s="9" t="str">
        <f>TEXT(Table3[[#This Row],[Purchase Date]],"MMMM")</f>
        <v>January</v>
      </c>
      <c r="T5129" s="9">
        <f>YEAR('Consolidtaed Data'!$F4512)</f>
        <v>2020</v>
      </c>
    </row>
    <row r="5130" spans="1:20" x14ac:dyDescent="0.3">
      <c r="A5130" s="9" t="s">
        <v>6155</v>
      </c>
      <c r="B5130" s="9" t="s">
        <v>429</v>
      </c>
      <c r="C5130" s="9" t="s">
        <v>423</v>
      </c>
      <c r="D5130" s="9" t="s">
        <v>22</v>
      </c>
      <c r="E5130" s="9" t="s">
        <v>422</v>
      </c>
      <c r="F5130" s="10">
        <v>44208</v>
      </c>
      <c r="G5130" s="10" t="str">
        <f>VLOOKUP(Table3[[#This Row],[Product ID]],[1]Products!$A:$G,2,0)</f>
        <v>Product 87</v>
      </c>
      <c r="H5130" s="22">
        <v>2</v>
      </c>
      <c r="I5130" s="9">
        <f>VLOOKUP('Consolidtaed Data'!$B4676,[1]Products!$A:$G,4,0)</f>
        <v>545</v>
      </c>
      <c r="J5130" s="9">
        <f>VLOOKUP('Consolidtaed Data'!$B4676,[1]Products!$A:$G,3,0)</f>
        <v>425</v>
      </c>
      <c r="K5130" s="9">
        <f>'Consolidtaed Data'!$J4676*'Consolidtaed Data'!$H4676</f>
        <v>540</v>
      </c>
      <c r="L5130" s="9">
        <f>'Consolidtaed Data'!$I4676*'Consolidtaed Data'!$H4676</f>
        <v>871</v>
      </c>
      <c r="M5130" s="9">
        <f>'Consolidtaed Data'!$L4676-'Consolidtaed Data'!$K4676</f>
        <v>2888</v>
      </c>
      <c r="N5130" s="9" t="str">
        <f>VLOOKUP('Consolidtaed Data'!$C4676,[1]Locations!$A:$O,2,0)</f>
        <v>Santa Ana</v>
      </c>
      <c r="O5130" s="9" t="str">
        <f>VLOOKUP('Consolidtaed Data'!$D4676,'[1]Sales People'!$A:$B,2,0)</f>
        <v>Brian Davis</v>
      </c>
      <c r="P5130" s="9" t="str">
        <f>VLOOKUP('Consolidtaed Data'!$E4676,[1]Customers!$A:$B,2,0)</f>
        <v>Patrick Brown</v>
      </c>
      <c r="Q5130" s="11">
        <f>WEEKDAY('Consolidtaed Data'!$F4676)</f>
        <v>4</v>
      </c>
      <c r="R5130" s="9">
        <f>MONTH('Consolidtaed Data'!$F4676)</f>
        <v>12</v>
      </c>
      <c r="S5130" s="9" t="str">
        <f>TEXT(Table3[[#This Row],[Purchase Date]],"MMMM")</f>
        <v>January</v>
      </c>
      <c r="T5130" s="9">
        <f>YEAR('Consolidtaed Data'!$F4676)</f>
        <v>2020</v>
      </c>
    </row>
    <row r="5131" spans="1:20" x14ac:dyDescent="0.3">
      <c r="A5131" s="9" t="s">
        <v>6156</v>
      </c>
      <c r="B5131" s="9" t="s">
        <v>582</v>
      </c>
      <c r="C5131" s="9" t="s">
        <v>45</v>
      </c>
      <c r="D5131" s="9" t="s">
        <v>374</v>
      </c>
      <c r="E5131" s="9" t="s">
        <v>1274</v>
      </c>
      <c r="F5131" s="10">
        <v>44209</v>
      </c>
      <c r="G5131" s="10" t="str">
        <f>VLOOKUP(Table3[[#This Row],[Product ID]],[1]Products!$A:$G,2,0)</f>
        <v>Product 58</v>
      </c>
      <c r="H5131" s="22">
        <v>2</v>
      </c>
      <c r="I5131" s="9">
        <f>VLOOKUP('Consolidtaed Data'!$B3820,[1]Products!$A:$G,4,0)</f>
        <v>826</v>
      </c>
      <c r="J5131" s="9">
        <f>VLOOKUP('Consolidtaed Data'!$B3820,[1]Products!$A:$G,3,0)</f>
        <v>562</v>
      </c>
      <c r="K5131" s="9">
        <f>'Consolidtaed Data'!$J3820*'Consolidtaed Data'!$H3820</f>
        <v>1572</v>
      </c>
      <c r="L5131" s="9">
        <f>'Consolidtaed Data'!$I3820*'Consolidtaed Data'!$H3820</f>
        <v>1894</v>
      </c>
      <c r="M5131" s="9">
        <f>'Consolidtaed Data'!$L3820-'Consolidtaed Data'!$K3820</f>
        <v>428</v>
      </c>
      <c r="N5131" s="9" t="str">
        <f>VLOOKUP('Consolidtaed Data'!$C3820,[1]Locations!$A:$O,2,0)</f>
        <v>Hayward</v>
      </c>
      <c r="O5131" s="9" t="str">
        <f>VLOOKUP('Consolidtaed Data'!$D3820,'[1]Sales People'!$A:$B,2,0)</f>
        <v>Walter Cook</v>
      </c>
      <c r="P5131" s="9" t="str">
        <f>VLOOKUP('Consolidtaed Data'!$E3820,[1]Customers!$A:$B,2,0)</f>
        <v>Steve Diaz</v>
      </c>
      <c r="Q5131" s="11">
        <f>WEEKDAY('Consolidtaed Data'!$F3820)</f>
        <v>3</v>
      </c>
      <c r="R5131" s="9">
        <f>MONTH('Consolidtaed Data'!$F3820)</f>
        <v>10</v>
      </c>
      <c r="S5131" s="9" t="str">
        <f>TEXT(Table3[[#This Row],[Purchase Date]],"MMMM")</f>
        <v>January</v>
      </c>
      <c r="T5131" s="9">
        <f>YEAR('Consolidtaed Data'!$F3820)</f>
        <v>2020</v>
      </c>
    </row>
    <row r="5132" spans="1:20" x14ac:dyDescent="0.3">
      <c r="A5132" s="9" t="s">
        <v>6157</v>
      </c>
      <c r="B5132" s="9" t="s">
        <v>225</v>
      </c>
      <c r="C5132" s="9" t="s">
        <v>405</v>
      </c>
      <c r="D5132" s="9" t="s">
        <v>17</v>
      </c>
      <c r="E5132" s="9" t="s">
        <v>57</v>
      </c>
      <c r="F5132" s="10">
        <v>44209</v>
      </c>
      <c r="G5132" s="10" t="str">
        <f>VLOOKUP(Table3[[#This Row],[Product ID]],[1]Products!$A:$G,2,0)</f>
        <v>Product 24</v>
      </c>
      <c r="H5132" s="22">
        <v>1</v>
      </c>
      <c r="I5132" s="9">
        <f>VLOOKUP('Consolidtaed Data'!$B3846,[1]Products!$A:$G,4,0)</f>
        <v>315</v>
      </c>
      <c r="J5132" s="9">
        <f>VLOOKUP('Consolidtaed Data'!$B3846,[1]Products!$A:$G,3,0)</f>
        <v>208</v>
      </c>
      <c r="K5132" s="9">
        <f>'Consolidtaed Data'!$J3846*'Consolidtaed Data'!$H3846</f>
        <v>2468</v>
      </c>
      <c r="L5132" s="9">
        <f>'Consolidtaed Data'!$I3846*'Consolidtaed Data'!$H3846</f>
        <v>3164</v>
      </c>
      <c r="M5132" s="9">
        <f>'Consolidtaed Data'!$L3846-'Consolidtaed Data'!$K3846</f>
        <v>744</v>
      </c>
      <c r="N5132" s="9" t="str">
        <f>VLOOKUP('Consolidtaed Data'!$C3846,[1]Locations!$A:$O,2,0)</f>
        <v>Clovis</v>
      </c>
      <c r="O5132" s="9" t="str">
        <f>VLOOKUP('Consolidtaed Data'!$D3846,'[1]Sales People'!$A:$B,2,0)</f>
        <v>Jeremy Mendoza</v>
      </c>
      <c r="P5132" s="9" t="str">
        <f>VLOOKUP('Consolidtaed Data'!$E3846,[1]Customers!$A:$B,2,0)</f>
        <v>Patrick Hall</v>
      </c>
      <c r="Q5132" s="11">
        <f>WEEKDAY('Consolidtaed Data'!$F3846)</f>
        <v>5</v>
      </c>
      <c r="R5132" s="9">
        <f>MONTH('Consolidtaed Data'!$F3846)</f>
        <v>10</v>
      </c>
      <c r="S5132" s="9" t="str">
        <f>TEXT(Table3[[#This Row],[Purchase Date]],"MMMM")</f>
        <v>January</v>
      </c>
      <c r="T5132" s="9">
        <f>YEAR('Consolidtaed Data'!$F3846)</f>
        <v>2020</v>
      </c>
    </row>
    <row r="5133" spans="1:20" x14ac:dyDescent="0.3">
      <c r="A5133" s="9" t="s">
        <v>6158</v>
      </c>
      <c r="B5133" s="9" t="s">
        <v>248</v>
      </c>
      <c r="C5133" s="9" t="s">
        <v>8</v>
      </c>
      <c r="D5133" s="9" t="s">
        <v>80</v>
      </c>
      <c r="E5133" s="9" t="s">
        <v>1961</v>
      </c>
      <c r="F5133" s="10">
        <v>44209</v>
      </c>
      <c r="G5133" s="10" t="str">
        <f>VLOOKUP(Table3[[#This Row],[Product ID]],[1]Products!$A:$G,2,0)</f>
        <v>Product 97</v>
      </c>
      <c r="H5133" s="22">
        <v>1</v>
      </c>
      <c r="I5133" s="9">
        <f>VLOOKUP('Consolidtaed Data'!$B3944,[1]Products!$A:$G,4,0)</f>
        <v>2257</v>
      </c>
      <c r="J5133" s="9">
        <f>VLOOKUP('Consolidtaed Data'!$B3944,[1]Products!$A:$G,3,0)</f>
        <v>1535</v>
      </c>
      <c r="K5133" s="9">
        <f>'Consolidtaed Data'!$J3944*'Consolidtaed Data'!$H3944</f>
        <v>3036</v>
      </c>
      <c r="L5133" s="9">
        <f>'Consolidtaed Data'!$I3944*'Consolidtaed Data'!$H3944</f>
        <v>4820</v>
      </c>
      <c r="M5133" s="9">
        <f>'Consolidtaed Data'!$L3944-'Consolidtaed Data'!$K3944</f>
        <v>1852</v>
      </c>
      <c r="N5133" s="9" t="str">
        <f>VLOOKUP('Consolidtaed Data'!$C3944,[1]Locations!$A:$O,2,0)</f>
        <v>El Cajon</v>
      </c>
      <c r="O5133" s="9" t="str">
        <f>VLOOKUP('Consolidtaed Data'!$D3944,'[1]Sales People'!$A:$B,2,0)</f>
        <v>Larry Marshall</v>
      </c>
      <c r="P5133" s="9" t="str">
        <f>VLOOKUP('Consolidtaed Data'!$E3944,[1]Customers!$A:$B,2,0)</f>
        <v>Alan Thomas</v>
      </c>
      <c r="Q5133" s="11">
        <f>WEEKDAY('Consolidtaed Data'!$F3944)</f>
        <v>5</v>
      </c>
      <c r="R5133" s="9">
        <f>MONTH('Consolidtaed Data'!$F3944)</f>
        <v>10</v>
      </c>
      <c r="S5133" s="9" t="str">
        <f>TEXT(Table3[[#This Row],[Purchase Date]],"MMMM")</f>
        <v>January</v>
      </c>
      <c r="T5133" s="9">
        <f>YEAR('Consolidtaed Data'!$F3944)</f>
        <v>2020</v>
      </c>
    </row>
    <row r="5134" spans="1:20" x14ac:dyDescent="0.3">
      <c r="A5134" s="9" t="s">
        <v>6159</v>
      </c>
      <c r="B5134" s="9" t="s">
        <v>24</v>
      </c>
      <c r="C5134" s="9" t="s">
        <v>12</v>
      </c>
      <c r="D5134" s="9" t="s">
        <v>229</v>
      </c>
      <c r="E5134" s="9" t="s">
        <v>1148</v>
      </c>
      <c r="F5134" s="10">
        <v>44209</v>
      </c>
      <c r="G5134" s="10" t="str">
        <f>VLOOKUP(Table3[[#This Row],[Product ID]],[1]Products!$A:$G,2,0)</f>
        <v>Product 6</v>
      </c>
      <c r="H5134" s="22">
        <v>3</v>
      </c>
      <c r="I5134" s="9">
        <f>VLOOKUP('Consolidtaed Data'!$B4030,[1]Products!$A:$G,4,0)</f>
        <v>847</v>
      </c>
      <c r="J5134" s="9">
        <f>VLOOKUP('Consolidtaed Data'!$B4030,[1]Products!$A:$G,3,0)</f>
        <v>534</v>
      </c>
      <c r="K5134" s="9">
        <f>'Consolidtaed Data'!$J4030*'Consolidtaed Data'!$H4030</f>
        <v>504</v>
      </c>
      <c r="L5134" s="9">
        <f>'Consolidtaed Data'!$I4030*'Consolidtaed Data'!$H4030</f>
        <v>951</v>
      </c>
      <c r="M5134" s="9">
        <f>'Consolidtaed Data'!$L4030-'Consolidtaed Data'!$K4030</f>
        <v>1742</v>
      </c>
      <c r="N5134" s="9" t="str">
        <f>VLOOKUP('Consolidtaed Data'!$C4030,[1]Locations!$A:$O,2,0)</f>
        <v>Riverside</v>
      </c>
      <c r="O5134" s="9" t="str">
        <f>VLOOKUP('Consolidtaed Data'!$D4030,'[1]Sales People'!$A:$B,2,0)</f>
        <v>Howard Sims</v>
      </c>
      <c r="P5134" s="9" t="str">
        <f>VLOOKUP('Consolidtaed Data'!$E4030,[1]Customers!$A:$B,2,0)</f>
        <v>David Ford</v>
      </c>
      <c r="Q5134" s="11">
        <f>WEEKDAY('Consolidtaed Data'!$F4030)</f>
        <v>4</v>
      </c>
      <c r="R5134" s="9">
        <f>MONTH('Consolidtaed Data'!$F4030)</f>
        <v>10</v>
      </c>
      <c r="S5134" s="9" t="str">
        <f>TEXT(Table3[[#This Row],[Purchase Date]],"MMMM")</f>
        <v>January</v>
      </c>
      <c r="T5134" s="9">
        <f>YEAR('Consolidtaed Data'!$F4030)</f>
        <v>2020</v>
      </c>
    </row>
    <row r="5135" spans="1:20" x14ac:dyDescent="0.3">
      <c r="A5135" s="9" t="s">
        <v>6160</v>
      </c>
      <c r="B5135" s="9" t="s">
        <v>160</v>
      </c>
      <c r="C5135" s="9" t="s">
        <v>352</v>
      </c>
      <c r="D5135" s="9" t="s">
        <v>315</v>
      </c>
      <c r="E5135" s="9" t="s">
        <v>499</v>
      </c>
      <c r="F5135" s="10">
        <v>44209</v>
      </c>
      <c r="G5135" s="10" t="str">
        <f>VLOOKUP(Table3[[#This Row],[Product ID]],[1]Products!$A:$G,2,0)</f>
        <v>Product 28</v>
      </c>
      <c r="H5135" s="22">
        <v>3</v>
      </c>
      <c r="I5135" s="9">
        <f>VLOOKUP('Consolidtaed Data'!$B4033,[1]Products!$A:$G,4,0)</f>
        <v>504</v>
      </c>
      <c r="J5135" s="9">
        <f>VLOOKUP('Consolidtaed Data'!$B4033,[1]Products!$A:$G,3,0)</f>
        <v>408</v>
      </c>
      <c r="K5135" s="9">
        <f>'Consolidtaed Data'!$J4033*'Consolidtaed Data'!$H4033</f>
        <v>1263</v>
      </c>
      <c r="L5135" s="9">
        <f>'Consolidtaed Data'!$I4033*'Consolidtaed Data'!$H4033</f>
        <v>1683</v>
      </c>
      <c r="M5135" s="9">
        <f>'Consolidtaed Data'!$L4033-'Consolidtaed Data'!$K4033</f>
        <v>261</v>
      </c>
      <c r="N5135" s="9" t="str">
        <f>VLOOKUP('Consolidtaed Data'!$C4033,[1]Locations!$A:$O,2,0)</f>
        <v>Inglewood</v>
      </c>
      <c r="O5135" s="9" t="str">
        <f>VLOOKUP('Consolidtaed Data'!$D4033,'[1]Sales People'!$A:$B,2,0)</f>
        <v>Andrew Bowman</v>
      </c>
      <c r="P5135" s="9" t="str">
        <f>VLOOKUP('Consolidtaed Data'!$E4033,[1]Customers!$A:$B,2,0)</f>
        <v>Jonathan Freeman</v>
      </c>
      <c r="Q5135" s="11">
        <f>WEEKDAY('Consolidtaed Data'!$F4033)</f>
        <v>4</v>
      </c>
      <c r="R5135" s="9">
        <f>MONTH('Consolidtaed Data'!$F4033)</f>
        <v>10</v>
      </c>
      <c r="S5135" s="9" t="str">
        <f>TEXT(Table3[[#This Row],[Purchase Date]],"MMMM")</f>
        <v>January</v>
      </c>
      <c r="T5135" s="9">
        <f>YEAR('Consolidtaed Data'!$F4033)</f>
        <v>2020</v>
      </c>
    </row>
    <row r="5136" spans="1:20" x14ac:dyDescent="0.3">
      <c r="A5136" s="9" t="s">
        <v>6161</v>
      </c>
      <c r="B5136" s="9" t="s">
        <v>443</v>
      </c>
      <c r="C5136" s="9" t="s">
        <v>99</v>
      </c>
      <c r="D5136" s="9" t="s">
        <v>100</v>
      </c>
      <c r="E5136" s="9" t="s">
        <v>1258</v>
      </c>
      <c r="F5136" s="10">
        <v>44209</v>
      </c>
      <c r="G5136" s="10" t="str">
        <f>VLOOKUP(Table3[[#This Row],[Product ID]],[1]Products!$A:$G,2,0)</f>
        <v>Product 61</v>
      </c>
      <c r="H5136" s="22">
        <v>2</v>
      </c>
      <c r="I5136" s="9">
        <f>VLOOKUP('Consolidtaed Data'!$B4036,[1]Products!$A:$G,4,0)</f>
        <v>368</v>
      </c>
      <c r="J5136" s="9">
        <f>VLOOKUP('Consolidtaed Data'!$B4036,[1]Products!$A:$G,3,0)</f>
        <v>294</v>
      </c>
      <c r="K5136" s="9">
        <f>'Consolidtaed Data'!$J4036*'Consolidtaed Data'!$H4036</f>
        <v>2970</v>
      </c>
      <c r="L5136" s="9">
        <f>'Consolidtaed Data'!$I4036*'Consolidtaed Data'!$H4036</f>
        <v>4182</v>
      </c>
      <c r="M5136" s="9">
        <f>'Consolidtaed Data'!$L4036-'Consolidtaed Data'!$K4036</f>
        <v>1200</v>
      </c>
      <c r="N5136" s="9" t="str">
        <f>VLOOKUP('Consolidtaed Data'!$C4036,[1]Locations!$A:$O,2,0)</f>
        <v>Santa Clarita</v>
      </c>
      <c r="O5136" s="9" t="str">
        <f>VLOOKUP('Consolidtaed Data'!$D4036,'[1]Sales People'!$A:$B,2,0)</f>
        <v>Fred Robertson</v>
      </c>
      <c r="P5136" s="9" t="str">
        <f>VLOOKUP('Consolidtaed Data'!$E4036,[1]Customers!$A:$B,2,0)</f>
        <v>Jonathan Hawkins</v>
      </c>
      <c r="Q5136" s="11">
        <f>WEEKDAY('Consolidtaed Data'!$F4036)</f>
        <v>4</v>
      </c>
      <c r="R5136" s="9">
        <f>MONTH('Consolidtaed Data'!$F4036)</f>
        <v>10</v>
      </c>
      <c r="S5136" s="9" t="str">
        <f>TEXT(Table3[[#This Row],[Purchase Date]],"MMMM")</f>
        <v>January</v>
      </c>
      <c r="T5136" s="9">
        <f>YEAR('Consolidtaed Data'!$F4036)</f>
        <v>2020</v>
      </c>
    </row>
    <row r="5137" spans="1:20" x14ac:dyDescent="0.3">
      <c r="A5137" s="9" t="s">
        <v>6162</v>
      </c>
      <c r="B5137" s="9" t="s">
        <v>294</v>
      </c>
      <c r="C5137" s="9" t="s">
        <v>104</v>
      </c>
      <c r="D5137" s="9" t="s">
        <v>91</v>
      </c>
      <c r="E5137" s="9" t="s">
        <v>1506</v>
      </c>
      <c r="F5137" s="10">
        <v>44209</v>
      </c>
      <c r="G5137" s="10" t="str">
        <f>VLOOKUP(Table3[[#This Row],[Product ID]],[1]Products!$A:$G,2,0)</f>
        <v>Product 51</v>
      </c>
      <c r="H5137" s="22">
        <v>3</v>
      </c>
      <c r="I5137" s="9">
        <f>VLOOKUP('Consolidtaed Data'!$B4111,[1]Products!$A:$G,4,0)</f>
        <v>1798</v>
      </c>
      <c r="J5137" s="9">
        <f>VLOOKUP('Consolidtaed Data'!$B4111,[1]Products!$A:$G,3,0)</f>
        <v>971</v>
      </c>
      <c r="K5137" s="9">
        <f>'Consolidtaed Data'!$J4111*'Consolidtaed Data'!$H4111</f>
        <v>774</v>
      </c>
      <c r="L5137" s="9">
        <f>'Consolidtaed Data'!$I4111*'Consolidtaed Data'!$H4111</f>
        <v>1334</v>
      </c>
      <c r="M5137" s="9">
        <f>'Consolidtaed Data'!$L4111-'Consolidtaed Data'!$K4111</f>
        <v>892</v>
      </c>
      <c r="N5137" s="9" t="str">
        <f>VLOOKUP('Consolidtaed Data'!$C4111,[1]Locations!$A:$O,2,0)</f>
        <v>Rialto</v>
      </c>
      <c r="O5137" s="9" t="str">
        <f>VLOOKUP('Consolidtaed Data'!$D4111,'[1]Sales People'!$A:$B,2,0)</f>
        <v>Sean Miller</v>
      </c>
      <c r="P5137" s="9" t="str">
        <f>VLOOKUP('Consolidtaed Data'!$E4111,[1]Customers!$A:$B,2,0)</f>
        <v>Jose Watson</v>
      </c>
      <c r="Q5137" s="11">
        <f>WEEKDAY('Consolidtaed Data'!$F4111)</f>
        <v>4</v>
      </c>
      <c r="R5137" s="9">
        <f>MONTH('Consolidtaed Data'!$F4111)</f>
        <v>10</v>
      </c>
      <c r="S5137" s="9" t="str">
        <f>TEXT(Table3[[#This Row],[Purchase Date]],"MMMM")</f>
        <v>January</v>
      </c>
      <c r="T5137" s="9">
        <f>YEAR('Consolidtaed Data'!$F4111)</f>
        <v>2020</v>
      </c>
    </row>
    <row r="5138" spans="1:20" x14ac:dyDescent="0.3">
      <c r="A5138" s="9" t="s">
        <v>6163</v>
      </c>
      <c r="B5138" s="9" t="s">
        <v>360</v>
      </c>
      <c r="C5138" s="9" t="s">
        <v>423</v>
      </c>
      <c r="D5138" s="9" t="s">
        <v>26</v>
      </c>
      <c r="E5138" s="9" t="s">
        <v>1493</v>
      </c>
      <c r="F5138" s="10">
        <v>44209</v>
      </c>
      <c r="G5138" s="10" t="str">
        <f>VLOOKUP(Table3[[#This Row],[Product ID]],[1]Products!$A:$G,2,0)</f>
        <v>Product 59</v>
      </c>
      <c r="H5138" s="22">
        <v>3</v>
      </c>
      <c r="I5138" s="9">
        <f>VLOOKUP('Consolidtaed Data'!$B4222,[1]Products!$A:$G,4,0)</f>
        <v>799</v>
      </c>
      <c r="J5138" s="9">
        <f>VLOOKUP('Consolidtaed Data'!$B4222,[1]Products!$A:$G,3,0)</f>
        <v>455</v>
      </c>
      <c r="K5138" s="9">
        <f>'Consolidtaed Data'!$J4222*'Consolidtaed Data'!$H4222</f>
        <v>513</v>
      </c>
      <c r="L5138" s="9">
        <f>'Consolidtaed Data'!$I4222*'Consolidtaed Data'!$H4222</f>
        <v>651</v>
      </c>
      <c r="M5138" s="9">
        <f>'Consolidtaed Data'!$L4222-'Consolidtaed Data'!$K4222</f>
        <v>731</v>
      </c>
      <c r="N5138" s="9" t="str">
        <f>VLOOKUP('Consolidtaed Data'!$C4222,[1]Locations!$A:$O,2,0)</f>
        <v>San Diego</v>
      </c>
      <c r="O5138" s="9" t="str">
        <f>VLOOKUP('Consolidtaed Data'!$D4222,'[1]Sales People'!$A:$B,2,0)</f>
        <v>Justin Lynch</v>
      </c>
      <c r="P5138" s="9" t="str">
        <f>VLOOKUP('Consolidtaed Data'!$E4222,[1]Customers!$A:$B,2,0)</f>
        <v>Sean Vasquez</v>
      </c>
      <c r="Q5138" s="11">
        <f>WEEKDAY('Consolidtaed Data'!$F4222)</f>
        <v>6</v>
      </c>
      <c r="R5138" s="9">
        <f>MONTH('Consolidtaed Data'!$F4222)</f>
        <v>11</v>
      </c>
      <c r="S5138" s="9" t="str">
        <f>TEXT(Table3[[#This Row],[Purchase Date]],"MMMM")</f>
        <v>January</v>
      </c>
      <c r="T5138" s="9">
        <f>YEAR('Consolidtaed Data'!$F4222)</f>
        <v>2020</v>
      </c>
    </row>
    <row r="5139" spans="1:20" x14ac:dyDescent="0.3">
      <c r="A5139" s="9" t="s">
        <v>6164</v>
      </c>
      <c r="B5139" s="9" t="s">
        <v>213</v>
      </c>
      <c r="C5139" s="9" t="s">
        <v>458</v>
      </c>
      <c r="D5139" s="9" t="s">
        <v>83</v>
      </c>
      <c r="E5139" s="9" t="s">
        <v>4432</v>
      </c>
      <c r="F5139" s="10">
        <v>44209</v>
      </c>
      <c r="G5139" s="10" t="str">
        <f>VLOOKUP(Table3[[#This Row],[Product ID]],[1]Products!$A:$G,2,0)</f>
        <v>Product 68</v>
      </c>
      <c r="H5139" s="22">
        <v>1</v>
      </c>
      <c r="I5139" s="9">
        <f>VLOOKUP('Consolidtaed Data'!$B4267,[1]Products!$A:$G,4,0)</f>
        <v>1022</v>
      </c>
      <c r="J5139" s="9">
        <f>VLOOKUP('Consolidtaed Data'!$B4267,[1]Products!$A:$G,3,0)</f>
        <v>818</v>
      </c>
      <c r="K5139" s="9">
        <f>'Consolidtaed Data'!$J4267*'Consolidtaed Data'!$H4267</f>
        <v>1044</v>
      </c>
      <c r="L5139" s="9">
        <f>'Consolidtaed Data'!$I4267*'Consolidtaed Data'!$H4267</f>
        <v>1899</v>
      </c>
      <c r="M5139" s="9">
        <f>'Consolidtaed Data'!$L4267-'Consolidtaed Data'!$K4267</f>
        <v>799</v>
      </c>
      <c r="N5139" s="9" t="str">
        <f>VLOOKUP('Consolidtaed Data'!$C4267,[1]Locations!$A:$O,2,0)</f>
        <v>Corona</v>
      </c>
      <c r="O5139" s="9" t="str">
        <f>VLOOKUP('Consolidtaed Data'!$D4267,'[1]Sales People'!$A:$B,2,0)</f>
        <v>Brian Thomas</v>
      </c>
      <c r="P5139" s="9" t="str">
        <f>VLOOKUP('Consolidtaed Data'!$E4267,[1]Customers!$A:$B,2,0)</f>
        <v>Ralph Wheeler</v>
      </c>
      <c r="Q5139" s="11">
        <f>WEEKDAY('Consolidtaed Data'!$F4267)</f>
        <v>3</v>
      </c>
      <c r="R5139" s="9">
        <f>MONTH('Consolidtaed Data'!$F4267)</f>
        <v>11</v>
      </c>
      <c r="S5139" s="9" t="str">
        <f>TEXT(Table3[[#This Row],[Purchase Date]],"MMMM")</f>
        <v>January</v>
      </c>
      <c r="T5139" s="9">
        <f>YEAR('Consolidtaed Data'!$F4267)</f>
        <v>2020</v>
      </c>
    </row>
    <row r="5140" spans="1:20" x14ac:dyDescent="0.3">
      <c r="A5140" s="9" t="s">
        <v>6165</v>
      </c>
      <c r="B5140" s="9" t="s">
        <v>294</v>
      </c>
      <c r="C5140" s="9" t="s">
        <v>196</v>
      </c>
      <c r="D5140" s="9" t="s">
        <v>127</v>
      </c>
      <c r="E5140" s="9" t="s">
        <v>904</v>
      </c>
      <c r="F5140" s="10">
        <v>44209</v>
      </c>
      <c r="G5140" s="10" t="str">
        <f>VLOOKUP(Table3[[#This Row],[Product ID]],[1]Products!$A:$G,2,0)</f>
        <v>Product 51</v>
      </c>
      <c r="H5140" s="22">
        <v>4</v>
      </c>
      <c r="I5140" s="9">
        <f>VLOOKUP('Consolidtaed Data'!$B4311,[1]Products!$A:$G,4,0)</f>
        <v>1743</v>
      </c>
      <c r="J5140" s="9">
        <f>VLOOKUP('Consolidtaed Data'!$B4311,[1]Products!$A:$G,3,0)</f>
        <v>872</v>
      </c>
      <c r="K5140" s="9">
        <f>'Consolidtaed Data'!$J4311*'Consolidtaed Data'!$H4311</f>
        <v>1291</v>
      </c>
      <c r="L5140" s="9">
        <f>'Consolidtaed Data'!$I4311*'Consolidtaed Data'!$H4311</f>
        <v>2391</v>
      </c>
      <c r="M5140" s="9">
        <f>'Consolidtaed Data'!$L4311-'Consolidtaed Data'!$K4311</f>
        <v>476</v>
      </c>
      <c r="N5140" s="9" t="str">
        <f>VLOOKUP('Consolidtaed Data'!$C4311,[1]Locations!$A:$O,2,0)</f>
        <v>Thousand Oaks</v>
      </c>
      <c r="O5140" s="9" t="str">
        <f>VLOOKUP('Consolidtaed Data'!$D4311,'[1]Sales People'!$A:$B,2,0)</f>
        <v>Scott Clark</v>
      </c>
      <c r="P5140" s="9" t="str">
        <f>VLOOKUP('Consolidtaed Data'!$E4311,[1]Customers!$A:$B,2,0)</f>
        <v>Richard Hudson</v>
      </c>
      <c r="Q5140" s="11">
        <f>WEEKDAY('Consolidtaed Data'!$F4311)</f>
        <v>5</v>
      </c>
      <c r="R5140" s="9">
        <f>MONTH('Consolidtaed Data'!$F4311)</f>
        <v>11</v>
      </c>
      <c r="S5140" s="9" t="str">
        <f>TEXT(Table3[[#This Row],[Purchase Date]],"MMMM")</f>
        <v>January</v>
      </c>
      <c r="T5140" s="9">
        <f>YEAR('Consolidtaed Data'!$F4311)</f>
        <v>2020</v>
      </c>
    </row>
    <row r="5141" spans="1:20" x14ac:dyDescent="0.3">
      <c r="A5141" s="9" t="s">
        <v>6166</v>
      </c>
      <c r="B5141" s="9" t="s">
        <v>415</v>
      </c>
      <c r="C5141" s="9" t="s">
        <v>63</v>
      </c>
      <c r="D5141" s="9" t="s">
        <v>153</v>
      </c>
      <c r="E5141" s="9" t="s">
        <v>534</v>
      </c>
      <c r="F5141" s="10">
        <v>44209</v>
      </c>
      <c r="G5141" s="10" t="str">
        <f>VLOOKUP(Table3[[#This Row],[Product ID]],[1]Products!$A:$G,2,0)</f>
        <v>Product 18</v>
      </c>
      <c r="H5141" s="22">
        <v>1</v>
      </c>
      <c r="I5141" s="9">
        <f>VLOOKUP('Consolidtaed Data'!$B4373,[1]Products!$A:$G,4,0)</f>
        <v>1671</v>
      </c>
      <c r="J5141" s="9">
        <f>VLOOKUP('Consolidtaed Data'!$B4373,[1]Products!$A:$G,3,0)</f>
        <v>1220</v>
      </c>
      <c r="K5141" s="9">
        <f>'Consolidtaed Data'!$J4373*'Consolidtaed Data'!$H4373</f>
        <v>984</v>
      </c>
      <c r="L5141" s="9">
        <f>'Consolidtaed Data'!$I4373*'Consolidtaed Data'!$H4373</f>
        <v>1367</v>
      </c>
      <c r="M5141" s="9">
        <f>'Consolidtaed Data'!$L4373-'Consolidtaed Data'!$K4373</f>
        <v>383</v>
      </c>
      <c r="N5141" s="9" t="str">
        <f>VLOOKUP('Consolidtaed Data'!$C4373,[1]Locations!$A:$O,2,0)</f>
        <v>Los Angeles</v>
      </c>
      <c r="O5141" s="9" t="str">
        <f>VLOOKUP('Consolidtaed Data'!$D4373,'[1]Sales People'!$A:$B,2,0)</f>
        <v>Ryan Welch</v>
      </c>
      <c r="P5141" s="9" t="str">
        <f>VLOOKUP('Consolidtaed Data'!$E4373,[1]Customers!$A:$B,2,0)</f>
        <v>Ronald Arnold</v>
      </c>
      <c r="Q5141" s="11">
        <f>WEEKDAY('Consolidtaed Data'!$F4373)</f>
        <v>4</v>
      </c>
      <c r="R5141" s="9">
        <f>MONTH('Consolidtaed Data'!$F4373)</f>
        <v>11</v>
      </c>
      <c r="S5141" s="9" t="str">
        <f>TEXT(Table3[[#This Row],[Purchase Date]],"MMMM")</f>
        <v>January</v>
      </c>
      <c r="T5141" s="9">
        <f>YEAR('Consolidtaed Data'!$F4373)</f>
        <v>2020</v>
      </c>
    </row>
    <row r="5142" spans="1:20" x14ac:dyDescent="0.3">
      <c r="A5142" s="9" t="s">
        <v>6167</v>
      </c>
      <c r="B5142" s="9" t="s">
        <v>278</v>
      </c>
      <c r="C5142" s="9" t="s">
        <v>210</v>
      </c>
      <c r="D5142" s="9" t="s">
        <v>402</v>
      </c>
      <c r="E5142" s="9" t="s">
        <v>1359</v>
      </c>
      <c r="F5142" s="10">
        <v>44209</v>
      </c>
      <c r="G5142" s="10" t="str">
        <f>VLOOKUP(Table3[[#This Row],[Product ID]],[1]Products!$A:$G,2,0)</f>
        <v>Product 75</v>
      </c>
      <c r="H5142" s="22">
        <v>2</v>
      </c>
      <c r="I5142" s="9">
        <f>VLOOKUP('Consolidtaed Data'!$B4392,[1]Products!$A:$G,4,0)</f>
        <v>1798</v>
      </c>
      <c r="J5142" s="9">
        <f>VLOOKUP('Consolidtaed Data'!$B4392,[1]Products!$A:$G,3,0)</f>
        <v>971</v>
      </c>
      <c r="K5142" s="9">
        <f>'Consolidtaed Data'!$J4392*'Consolidtaed Data'!$H4392</f>
        <v>1076</v>
      </c>
      <c r="L5142" s="9">
        <f>'Consolidtaed Data'!$I4392*'Consolidtaed Data'!$H4392</f>
        <v>1472</v>
      </c>
      <c r="M5142" s="9">
        <f>'Consolidtaed Data'!$L4392-'Consolidtaed Data'!$K4392</f>
        <v>13</v>
      </c>
      <c r="N5142" s="9" t="str">
        <f>VLOOKUP('Consolidtaed Data'!$C4392,[1]Locations!$A:$O,2,0)</f>
        <v>Huntington Beach</v>
      </c>
      <c r="O5142" s="9" t="str">
        <f>VLOOKUP('Consolidtaed Data'!$D4392,'[1]Sales People'!$A:$B,2,0)</f>
        <v>Scott Clark</v>
      </c>
      <c r="P5142" s="9" t="str">
        <f>VLOOKUP('Consolidtaed Data'!$E4392,[1]Customers!$A:$B,2,0)</f>
        <v>Raymond Burke</v>
      </c>
      <c r="Q5142" s="11">
        <f>WEEKDAY('Consolidtaed Data'!$F4392)</f>
        <v>5</v>
      </c>
      <c r="R5142" s="9">
        <f>MONTH('Consolidtaed Data'!$F4392)</f>
        <v>11</v>
      </c>
      <c r="S5142" s="9" t="str">
        <f>TEXT(Table3[[#This Row],[Purchase Date]],"MMMM")</f>
        <v>January</v>
      </c>
      <c r="T5142" s="9">
        <f>YEAR('Consolidtaed Data'!$F4392)</f>
        <v>2020</v>
      </c>
    </row>
    <row r="5143" spans="1:20" x14ac:dyDescent="0.3">
      <c r="A5143" s="9" t="s">
        <v>6168</v>
      </c>
      <c r="B5143" s="9" t="s">
        <v>41</v>
      </c>
      <c r="C5143" s="9" t="s">
        <v>12</v>
      </c>
      <c r="D5143" s="9" t="s">
        <v>95</v>
      </c>
      <c r="E5143" s="9" t="s">
        <v>430</v>
      </c>
      <c r="F5143" s="10">
        <v>44209</v>
      </c>
      <c r="G5143" s="10" t="str">
        <f>VLOOKUP(Table3[[#This Row],[Product ID]],[1]Products!$A:$G,2,0)</f>
        <v>Product 11</v>
      </c>
      <c r="H5143" s="22">
        <v>1</v>
      </c>
      <c r="I5143" s="9">
        <f>VLOOKUP('Consolidtaed Data'!$B4465,[1]Products!$A:$G,4,0)</f>
        <v>2410</v>
      </c>
      <c r="J5143" s="9">
        <f>VLOOKUP('Consolidtaed Data'!$B4465,[1]Products!$A:$G,3,0)</f>
        <v>1518</v>
      </c>
      <c r="K5143" s="9">
        <f>'Consolidtaed Data'!$J4465*'Consolidtaed Data'!$H4465</f>
        <v>1965</v>
      </c>
      <c r="L5143" s="9">
        <f>'Consolidtaed Data'!$I4465*'Consolidtaed Data'!$H4465</f>
        <v>2396</v>
      </c>
      <c r="M5143" s="9">
        <f>'Consolidtaed Data'!$L4465-'Consolidtaed Data'!$K4465</f>
        <v>874</v>
      </c>
      <c r="N5143" s="9" t="str">
        <f>VLOOKUP('Consolidtaed Data'!$C4465,[1]Locations!$A:$O,2,0)</f>
        <v>Bakersfield</v>
      </c>
      <c r="O5143" s="9" t="str">
        <f>VLOOKUP('Consolidtaed Data'!$D4465,'[1]Sales People'!$A:$B,2,0)</f>
        <v>Brian Thomas</v>
      </c>
      <c r="P5143" s="9" t="str">
        <f>VLOOKUP('Consolidtaed Data'!$E4465,[1]Customers!$A:$B,2,0)</f>
        <v>Mark Montgomery</v>
      </c>
      <c r="Q5143" s="11">
        <f>WEEKDAY('Consolidtaed Data'!$F4465)</f>
        <v>2</v>
      </c>
      <c r="R5143" s="9">
        <f>MONTH('Consolidtaed Data'!$F4465)</f>
        <v>11</v>
      </c>
      <c r="S5143" s="9" t="str">
        <f>TEXT(Table3[[#This Row],[Purchase Date]],"MMMM")</f>
        <v>January</v>
      </c>
      <c r="T5143" s="9">
        <f>YEAR('Consolidtaed Data'!$F4465)</f>
        <v>2020</v>
      </c>
    </row>
    <row r="5144" spans="1:20" x14ac:dyDescent="0.3">
      <c r="A5144" s="9" t="s">
        <v>6169</v>
      </c>
      <c r="B5144" s="9" t="s">
        <v>529</v>
      </c>
      <c r="C5144" s="9" t="s">
        <v>173</v>
      </c>
      <c r="D5144" s="9" t="s">
        <v>13</v>
      </c>
      <c r="E5144" s="9" t="s">
        <v>868</v>
      </c>
      <c r="F5144" s="10">
        <v>44209</v>
      </c>
      <c r="G5144" s="10" t="str">
        <f>VLOOKUP(Table3[[#This Row],[Product ID]],[1]Products!$A:$G,2,0)</f>
        <v>Product 56</v>
      </c>
      <c r="H5144" s="22">
        <v>4</v>
      </c>
      <c r="I5144" s="9">
        <f>VLOOKUP('Consolidtaed Data'!$B4622,[1]Products!$A:$G,4,0)</f>
        <v>2283</v>
      </c>
      <c r="J5144" s="9">
        <f>VLOOKUP('Consolidtaed Data'!$B4622,[1]Products!$A:$G,3,0)</f>
        <v>1484</v>
      </c>
      <c r="K5144" s="9">
        <f>'Consolidtaed Data'!$J4622*'Consolidtaed Data'!$H4622</f>
        <v>1995</v>
      </c>
      <c r="L5144" s="9">
        <f>'Consolidtaed Data'!$I4622*'Consolidtaed Data'!$H4622</f>
        <v>3834</v>
      </c>
      <c r="M5144" s="9">
        <f>'Consolidtaed Data'!$L4622-'Consolidtaed Data'!$K4622</f>
        <v>265</v>
      </c>
      <c r="N5144" s="9" t="str">
        <f>VLOOKUP('Consolidtaed Data'!$C4622,[1]Locations!$A:$O,2,0)</f>
        <v>Concord</v>
      </c>
      <c r="O5144" s="9" t="str">
        <f>VLOOKUP('Consolidtaed Data'!$D4622,'[1]Sales People'!$A:$B,2,0)</f>
        <v>Sean Miller</v>
      </c>
      <c r="P5144" s="9" t="str">
        <f>VLOOKUP('Consolidtaed Data'!$E4622,[1]Customers!$A:$B,2,0)</f>
        <v>Anthony Parker</v>
      </c>
      <c r="Q5144" s="11">
        <f>WEEKDAY('Consolidtaed Data'!$F4622)</f>
        <v>6</v>
      </c>
      <c r="R5144" s="9">
        <f>MONTH('Consolidtaed Data'!$F4622)</f>
        <v>12</v>
      </c>
      <c r="S5144" s="9" t="str">
        <f>TEXT(Table3[[#This Row],[Purchase Date]],"MMMM")</f>
        <v>January</v>
      </c>
      <c r="T5144" s="9">
        <f>YEAR('Consolidtaed Data'!$F4622)</f>
        <v>2020</v>
      </c>
    </row>
    <row r="5145" spans="1:20" x14ac:dyDescent="0.3">
      <c r="A5145" s="9" t="s">
        <v>6170</v>
      </c>
      <c r="B5145" s="9" t="s">
        <v>360</v>
      </c>
      <c r="C5145" s="9" t="s">
        <v>140</v>
      </c>
      <c r="D5145" s="9" t="s">
        <v>95</v>
      </c>
      <c r="E5145" s="9" t="s">
        <v>4065</v>
      </c>
      <c r="F5145" s="10">
        <v>44209</v>
      </c>
      <c r="G5145" s="10" t="str">
        <f>VLOOKUP(Table3[[#This Row],[Product ID]],[1]Products!$A:$G,2,0)</f>
        <v>Product 59</v>
      </c>
      <c r="H5145" s="22">
        <v>2</v>
      </c>
      <c r="I5145" s="9">
        <f>VLOOKUP('Consolidtaed Data'!$B4652,[1]Products!$A:$G,4,0)</f>
        <v>1351</v>
      </c>
      <c r="J5145" s="9">
        <f>VLOOKUP('Consolidtaed Data'!$B4652,[1]Products!$A:$G,3,0)</f>
        <v>1108</v>
      </c>
      <c r="K5145" s="9">
        <f>'Consolidtaed Data'!$J4652*'Consolidtaed Data'!$H4652</f>
        <v>872</v>
      </c>
      <c r="L5145" s="9">
        <f>'Consolidtaed Data'!$I4652*'Consolidtaed Data'!$H4652</f>
        <v>1743</v>
      </c>
      <c r="M5145" s="9">
        <f>'Consolidtaed Data'!$L4652-'Consolidtaed Data'!$K4652</f>
        <v>192</v>
      </c>
      <c r="N5145" s="9" t="str">
        <f>VLOOKUP('Consolidtaed Data'!$C4652,[1]Locations!$A:$O,2,0)</f>
        <v>Los Angeles</v>
      </c>
      <c r="O5145" s="9" t="str">
        <f>VLOOKUP('Consolidtaed Data'!$D4652,'[1]Sales People'!$A:$B,2,0)</f>
        <v>Justin Lynch</v>
      </c>
      <c r="P5145" s="9" t="str">
        <f>VLOOKUP('Consolidtaed Data'!$E4652,[1]Customers!$A:$B,2,0)</f>
        <v>Daniel Berry</v>
      </c>
      <c r="Q5145" s="11">
        <f>WEEKDAY('Consolidtaed Data'!$F4652)</f>
        <v>1</v>
      </c>
      <c r="R5145" s="9">
        <f>MONTH('Consolidtaed Data'!$F4652)</f>
        <v>12</v>
      </c>
      <c r="S5145" s="9" t="str">
        <f>TEXT(Table3[[#This Row],[Purchase Date]],"MMMM")</f>
        <v>January</v>
      </c>
      <c r="T5145" s="9">
        <f>YEAR('Consolidtaed Data'!$F4652)</f>
        <v>2020</v>
      </c>
    </row>
    <row r="5146" spans="1:20" x14ac:dyDescent="0.3">
      <c r="A5146" s="9" t="s">
        <v>6171</v>
      </c>
      <c r="B5146" s="9" t="s">
        <v>98</v>
      </c>
      <c r="C5146" s="9" t="s">
        <v>21</v>
      </c>
      <c r="D5146" s="9" t="s">
        <v>22</v>
      </c>
      <c r="E5146" s="9" t="s">
        <v>65</v>
      </c>
      <c r="F5146" s="10">
        <v>44210</v>
      </c>
      <c r="G5146" s="10" t="str">
        <f>VLOOKUP(Table3[[#This Row],[Product ID]],[1]Products!$A:$G,2,0)</f>
        <v>Product 85</v>
      </c>
      <c r="H5146" s="22">
        <v>1</v>
      </c>
      <c r="I5146" s="9">
        <f>VLOOKUP('Consolidtaed Data'!$B3701,[1]Products!$A:$G,4,0)</f>
        <v>127</v>
      </c>
      <c r="J5146" s="9">
        <f>VLOOKUP('Consolidtaed Data'!$B3701,[1]Products!$A:$G,3,0)</f>
        <v>79</v>
      </c>
      <c r="K5146" s="9">
        <f>'Consolidtaed Data'!$J3701*'Consolidtaed Data'!$H3701</f>
        <v>665</v>
      </c>
      <c r="L5146" s="9">
        <f>'Consolidtaed Data'!$I3701*'Consolidtaed Data'!$H3701</f>
        <v>1278</v>
      </c>
      <c r="M5146" s="9">
        <f>'Consolidtaed Data'!$L3701-'Consolidtaed Data'!$K3701</f>
        <v>766</v>
      </c>
      <c r="N5146" s="9" t="str">
        <f>VLOOKUP('Consolidtaed Data'!$C3701,[1]Locations!$A:$O,2,0)</f>
        <v>Riverside</v>
      </c>
      <c r="O5146" s="9" t="str">
        <f>VLOOKUP('Consolidtaed Data'!$D3701,'[1]Sales People'!$A:$B,2,0)</f>
        <v>Kenneth Bradley</v>
      </c>
      <c r="P5146" s="9" t="str">
        <f>VLOOKUP('Consolidtaed Data'!$E3701,[1]Customers!$A:$B,2,0)</f>
        <v>Douglas Franklin</v>
      </c>
      <c r="Q5146" s="11">
        <f>WEEKDAY('Consolidtaed Data'!$F3701)</f>
        <v>1</v>
      </c>
      <c r="R5146" s="9">
        <f>MONTH('Consolidtaed Data'!$F3701)</f>
        <v>9</v>
      </c>
      <c r="S5146" s="9" t="str">
        <f>TEXT(Table3[[#This Row],[Purchase Date]],"MMMM")</f>
        <v>January</v>
      </c>
      <c r="T5146" s="9">
        <f>YEAR('Consolidtaed Data'!$F3701)</f>
        <v>2020</v>
      </c>
    </row>
    <row r="5147" spans="1:20" x14ac:dyDescent="0.3">
      <c r="A5147" s="9" t="s">
        <v>6172</v>
      </c>
      <c r="B5147" s="9" t="s">
        <v>495</v>
      </c>
      <c r="C5147" s="9" t="s">
        <v>347</v>
      </c>
      <c r="D5147" s="9" t="s">
        <v>281</v>
      </c>
      <c r="E5147" s="9" t="s">
        <v>1761</v>
      </c>
      <c r="F5147" s="10">
        <v>44210</v>
      </c>
      <c r="G5147" s="10" t="str">
        <f>VLOOKUP(Table3[[#This Row],[Product ID]],[1]Products!$A:$G,2,0)</f>
        <v>Product 15</v>
      </c>
      <c r="H5147" s="22">
        <v>1</v>
      </c>
      <c r="I5147" s="9">
        <f>VLOOKUP('Consolidtaed Data'!$B3764,[1]Products!$A:$G,4,0)</f>
        <v>530</v>
      </c>
      <c r="J5147" s="9">
        <f>VLOOKUP('Consolidtaed Data'!$B3764,[1]Products!$A:$G,3,0)</f>
        <v>424</v>
      </c>
      <c r="K5147" s="9">
        <f>'Consolidtaed Data'!$J3764*'Consolidtaed Data'!$H3764</f>
        <v>1473</v>
      </c>
      <c r="L5147" s="9">
        <f>'Consolidtaed Data'!$I3764*'Consolidtaed Data'!$H3764</f>
        <v>2497</v>
      </c>
      <c r="M5147" s="9">
        <f>'Consolidtaed Data'!$L3764-'Consolidtaed Data'!$K3764</f>
        <v>39</v>
      </c>
      <c r="N5147" s="9" t="str">
        <f>VLOOKUP('Consolidtaed Data'!$C3764,[1]Locations!$A:$O,2,0)</f>
        <v>San Jose</v>
      </c>
      <c r="O5147" s="9" t="str">
        <f>VLOOKUP('Consolidtaed Data'!$D3764,'[1]Sales People'!$A:$B,2,0)</f>
        <v>Carl Elliott</v>
      </c>
      <c r="P5147" s="9" t="str">
        <f>VLOOKUP('Consolidtaed Data'!$E3764,[1]Customers!$A:$B,2,0)</f>
        <v>Charles Richards</v>
      </c>
      <c r="Q5147" s="11">
        <f>WEEKDAY('Consolidtaed Data'!$F3764)</f>
        <v>6</v>
      </c>
      <c r="R5147" s="9">
        <f>MONTH('Consolidtaed Data'!$F3764)</f>
        <v>10</v>
      </c>
      <c r="S5147" s="9" t="str">
        <f>TEXT(Table3[[#This Row],[Purchase Date]],"MMMM")</f>
        <v>January</v>
      </c>
      <c r="T5147" s="9">
        <f>YEAR('Consolidtaed Data'!$F3764)</f>
        <v>2020</v>
      </c>
    </row>
    <row r="5148" spans="1:20" x14ac:dyDescent="0.3">
      <c r="A5148" s="9" t="s">
        <v>6173</v>
      </c>
      <c r="B5148" s="9" t="s">
        <v>490</v>
      </c>
      <c r="C5148" s="9" t="s">
        <v>126</v>
      </c>
      <c r="D5148" s="9" t="s">
        <v>220</v>
      </c>
      <c r="E5148" s="9" t="s">
        <v>1236</v>
      </c>
      <c r="F5148" s="10">
        <v>44210</v>
      </c>
      <c r="G5148" s="10" t="str">
        <f>VLOOKUP(Table3[[#This Row],[Product ID]],[1]Products!$A:$G,2,0)</f>
        <v>Product 79</v>
      </c>
      <c r="H5148" s="22">
        <v>1</v>
      </c>
      <c r="I5148" s="9">
        <f>VLOOKUP('Consolidtaed Data'!$B3765,[1]Products!$A:$G,4,0)</f>
        <v>2495</v>
      </c>
      <c r="J5148" s="9">
        <f>VLOOKUP('Consolidtaed Data'!$B3765,[1]Products!$A:$G,3,0)</f>
        <v>1896</v>
      </c>
      <c r="K5148" s="9">
        <f>'Consolidtaed Data'!$J3765*'Consolidtaed Data'!$H3765</f>
        <v>1020</v>
      </c>
      <c r="L5148" s="9">
        <f>'Consolidtaed Data'!$I3765*'Consolidtaed Data'!$H3765</f>
        <v>1568</v>
      </c>
      <c r="M5148" s="9">
        <f>'Consolidtaed Data'!$L3765-'Consolidtaed Data'!$K3765</f>
        <v>1380</v>
      </c>
      <c r="N5148" s="9" t="str">
        <f>VLOOKUP('Consolidtaed Data'!$C3765,[1]Locations!$A:$O,2,0)</f>
        <v>Santa Clara</v>
      </c>
      <c r="O5148" s="9" t="str">
        <f>VLOOKUP('Consolidtaed Data'!$D3765,'[1]Sales People'!$A:$B,2,0)</f>
        <v>Ryan Welch</v>
      </c>
      <c r="P5148" s="9" t="str">
        <f>VLOOKUP('Consolidtaed Data'!$E3765,[1]Customers!$A:$B,2,0)</f>
        <v>Samuel Fowler</v>
      </c>
      <c r="Q5148" s="11">
        <f>WEEKDAY('Consolidtaed Data'!$F3765)</f>
        <v>6</v>
      </c>
      <c r="R5148" s="9">
        <f>MONTH('Consolidtaed Data'!$F3765)</f>
        <v>10</v>
      </c>
      <c r="S5148" s="9" t="str">
        <f>TEXT(Table3[[#This Row],[Purchase Date]],"MMMM")</f>
        <v>January</v>
      </c>
      <c r="T5148" s="9">
        <f>YEAR('Consolidtaed Data'!$F3765)</f>
        <v>2020</v>
      </c>
    </row>
    <row r="5149" spans="1:20" x14ac:dyDescent="0.3">
      <c r="A5149" s="9" t="s">
        <v>6174</v>
      </c>
      <c r="B5149" s="9" t="s">
        <v>490</v>
      </c>
      <c r="C5149" s="9" t="s">
        <v>39</v>
      </c>
      <c r="D5149" s="9" t="s">
        <v>17</v>
      </c>
      <c r="E5149" s="9" t="s">
        <v>683</v>
      </c>
      <c r="F5149" s="10">
        <v>44210</v>
      </c>
      <c r="G5149" s="10" t="str">
        <f>VLOOKUP(Table3[[#This Row],[Product ID]],[1]Products!$A:$G,2,0)</f>
        <v>Product 79</v>
      </c>
      <c r="H5149" s="22">
        <v>1</v>
      </c>
      <c r="I5149" s="9">
        <f>VLOOKUP('Consolidtaed Data'!$B3773,[1]Products!$A:$G,4,0)</f>
        <v>378</v>
      </c>
      <c r="J5149" s="9">
        <f>VLOOKUP('Consolidtaed Data'!$B3773,[1]Products!$A:$G,3,0)</f>
        <v>291</v>
      </c>
      <c r="K5149" s="9">
        <f>'Consolidtaed Data'!$J3773*'Consolidtaed Data'!$H3773</f>
        <v>818</v>
      </c>
      <c r="L5149" s="9">
        <f>'Consolidtaed Data'!$I3773*'Consolidtaed Data'!$H3773</f>
        <v>1022</v>
      </c>
      <c r="M5149" s="9">
        <f>'Consolidtaed Data'!$L3773-'Consolidtaed Data'!$K3773</f>
        <v>256</v>
      </c>
      <c r="N5149" s="9" t="str">
        <f>VLOOKUP('Consolidtaed Data'!$C3773,[1]Locations!$A:$O,2,0)</f>
        <v>Oakland</v>
      </c>
      <c r="O5149" s="9" t="str">
        <f>VLOOKUP('Consolidtaed Data'!$D3773,'[1]Sales People'!$A:$B,2,0)</f>
        <v>Kenneth Bradley</v>
      </c>
      <c r="P5149" s="9" t="str">
        <f>VLOOKUP('Consolidtaed Data'!$E3773,[1]Customers!$A:$B,2,0)</f>
        <v>Harry Daniels</v>
      </c>
      <c r="Q5149" s="11">
        <f>WEEKDAY('Consolidtaed Data'!$F3773)</f>
        <v>7</v>
      </c>
      <c r="R5149" s="9">
        <f>MONTH('Consolidtaed Data'!$F3773)</f>
        <v>10</v>
      </c>
      <c r="S5149" s="9" t="str">
        <f>TEXT(Table3[[#This Row],[Purchase Date]],"MMMM")</f>
        <v>January</v>
      </c>
      <c r="T5149" s="9">
        <f>YEAR('Consolidtaed Data'!$F3773)</f>
        <v>2020</v>
      </c>
    </row>
    <row r="5150" spans="1:20" x14ac:dyDescent="0.3">
      <c r="A5150" s="9" t="s">
        <v>6175</v>
      </c>
      <c r="B5150" s="9" t="s">
        <v>62</v>
      </c>
      <c r="C5150" s="9" t="s">
        <v>347</v>
      </c>
      <c r="D5150" s="9" t="s">
        <v>174</v>
      </c>
      <c r="E5150" s="9" t="s">
        <v>693</v>
      </c>
      <c r="F5150" s="10">
        <v>44210</v>
      </c>
      <c r="G5150" s="10" t="str">
        <f>VLOOKUP(Table3[[#This Row],[Product ID]],[1]Products!$A:$G,2,0)</f>
        <v>Product 17</v>
      </c>
      <c r="H5150" s="22">
        <v>1</v>
      </c>
      <c r="I5150" s="9">
        <f>VLOOKUP('Consolidtaed Data'!$B3917,[1]Products!$A:$G,4,0)</f>
        <v>951</v>
      </c>
      <c r="J5150" s="9">
        <f>VLOOKUP('Consolidtaed Data'!$B3917,[1]Products!$A:$G,3,0)</f>
        <v>504</v>
      </c>
      <c r="K5150" s="9">
        <f>'Consolidtaed Data'!$J3917*'Consolidtaed Data'!$H3917</f>
        <v>910</v>
      </c>
      <c r="L5150" s="9">
        <f>'Consolidtaed Data'!$I3917*'Consolidtaed Data'!$H3917</f>
        <v>1598</v>
      </c>
      <c r="M5150" s="9">
        <f>'Consolidtaed Data'!$L3917-'Consolidtaed Data'!$K3917</f>
        <v>782</v>
      </c>
      <c r="N5150" s="9" t="str">
        <f>VLOOKUP('Consolidtaed Data'!$C3917,[1]Locations!$A:$O,2,0)</f>
        <v>Thousand Oaks</v>
      </c>
      <c r="O5150" s="9" t="str">
        <f>VLOOKUP('Consolidtaed Data'!$D3917,'[1]Sales People'!$A:$B,2,0)</f>
        <v>Kenneth Fields</v>
      </c>
      <c r="P5150" s="9" t="str">
        <f>VLOOKUP('Consolidtaed Data'!$E3917,[1]Customers!$A:$B,2,0)</f>
        <v>Charles Shaw</v>
      </c>
      <c r="Q5150" s="11">
        <f>WEEKDAY('Consolidtaed Data'!$F3917)</f>
        <v>3</v>
      </c>
      <c r="R5150" s="9">
        <f>MONTH('Consolidtaed Data'!$F3917)</f>
        <v>10</v>
      </c>
      <c r="S5150" s="9" t="str">
        <f>TEXT(Table3[[#This Row],[Purchase Date]],"MMMM")</f>
        <v>January</v>
      </c>
      <c r="T5150" s="9">
        <f>YEAR('Consolidtaed Data'!$F3917)</f>
        <v>2020</v>
      </c>
    </row>
    <row r="5151" spans="1:20" x14ac:dyDescent="0.3">
      <c r="A5151" s="9" t="s">
        <v>6176</v>
      </c>
      <c r="B5151" s="9" t="s">
        <v>298</v>
      </c>
      <c r="C5151" s="9" t="s">
        <v>319</v>
      </c>
      <c r="D5151" s="9" t="s">
        <v>326</v>
      </c>
      <c r="E5151" s="9" t="s">
        <v>1314</v>
      </c>
      <c r="F5151" s="10">
        <v>44210</v>
      </c>
      <c r="G5151" s="10" t="str">
        <f>VLOOKUP(Table3[[#This Row],[Product ID]],[1]Products!$A:$G,2,0)</f>
        <v>Product 53</v>
      </c>
      <c r="H5151" s="22">
        <v>3</v>
      </c>
      <c r="I5151" s="9">
        <f>VLOOKUP('Consolidtaed Data'!$B3970,[1]Products!$A:$G,4,0)</f>
        <v>123</v>
      </c>
      <c r="J5151" s="9">
        <f>VLOOKUP('Consolidtaed Data'!$B3970,[1]Products!$A:$G,3,0)</f>
        <v>84</v>
      </c>
      <c r="K5151" s="9">
        <f>'Consolidtaed Data'!$J3970*'Consolidtaed Data'!$H3970</f>
        <v>5895</v>
      </c>
      <c r="L5151" s="9">
        <f>'Consolidtaed Data'!$I3970*'Consolidtaed Data'!$H3970</f>
        <v>7188</v>
      </c>
      <c r="M5151" s="9">
        <f>'Consolidtaed Data'!$L3970-'Consolidtaed Data'!$K3970</f>
        <v>313</v>
      </c>
      <c r="N5151" s="9" t="str">
        <f>VLOOKUP('Consolidtaed Data'!$C3970,[1]Locations!$A:$O,2,0)</f>
        <v>Oxnard</v>
      </c>
      <c r="O5151" s="9" t="str">
        <f>VLOOKUP('Consolidtaed Data'!$D3970,'[1]Sales People'!$A:$B,2,0)</f>
        <v>Patrick Ruiz</v>
      </c>
      <c r="P5151" s="9" t="str">
        <f>VLOOKUP('Consolidtaed Data'!$E3970,[1]Customers!$A:$B,2,0)</f>
        <v>Jose Wright</v>
      </c>
      <c r="Q5151" s="11">
        <f>WEEKDAY('Consolidtaed Data'!$F3970)</f>
        <v>7</v>
      </c>
      <c r="R5151" s="9">
        <f>MONTH('Consolidtaed Data'!$F3970)</f>
        <v>10</v>
      </c>
      <c r="S5151" s="9" t="str">
        <f>TEXT(Table3[[#This Row],[Purchase Date]],"MMMM")</f>
        <v>January</v>
      </c>
      <c r="T5151" s="9">
        <f>YEAR('Consolidtaed Data'!$F3970)</f>
        <v>2020</v>
      </c>
    </row>
    <row r="5152" spans="1:20" x14ac:dyDescent="0.3">
      <c r="A5152" s="9" t="s">
        <v>6177</v>
      </c>
      <c r="B5152" s="9" t="s">
        <v>213</v>
      </c>
      <c r="C5152" s="9" t="s">
        <v>108</v>
      </c>
      <c r="D5152" s="9" t="s">
        <v>13</v>
      </c>
      <c r="E5152" s="9" t="s">
        <v>486</v>
      </c>
      <c r="F5152" s="10">
        <v>44210</v>
      </c>
      <c r="G5152" s="10" t="str">
        <f>VLOOKUP(Table3[[#This Row],[Product ID]],[1]Products!$A:$G,2,0)</f>
        <v>Product 68</v>
      </c>
      <c r="H5152" s="22">
        <v>3</v>
      </c>
      <c r="I5152" s="9">
        <f>VLOOKUP('Consolidtaed Data'!$B4128,[1]Products!$A:$G,4,0)</f>
        <v>684</v>
      </c>
      <c r="J5152" s="9">
        <f>VLOOKUP('Consolidtaed Data'!$B4128,[1]Products!$A:$G,3,0)</f>
        <v>561</v>
      </c>
      <c r="K5152" s="9">
        <f>'Consolidtaed Data'!$J4128*'Consolidtaed Data'!$H4128</f>
        <v>1399</v>
      </c>
      <c r="L5152" s="9">
        <f>'Consolidtaed Data'!$I4128*'Consolidtaed Data'!$H4128</f>
        <v>2294</v>
      </c>
      <c r="M5152" s="9">
        <f>'Consolidtaed Data'!$L4128-'Consolidtaed Data'!$K4128</f>
        <v>87</v>
      </c>
      <c r="N5152" s="9" t="str">
        <f>VLOOKUP('Consolidtaed Data'!$C4128,[1]Locations!$A:$O,2,0)</f>
        <v>Riverside</v>
      </c>
      <c r="O5152" s="9" t="str">
        <f>VLOOKUP('Consolidtaed Data'!$D4128,'[1]Sales People'!$A:$B,2,0)</f>
        <v>Ernest Wheeler</v>
      </c>
      <c r="P5152" s="9" t="str">
        <f>VLOOKUP('Consolidtaed Data'!$E4128,[1]Customers!$A:$B,2,0)</f>
        <v>William Franklin</v>
      </c>
      <c r="Q5152" s="11">
        <f>WEEKDAY('Consolidtaed Data'!$F4128)</f>
        <v>6</v>
      </c>
      <c r="R5152" s="9">
        <f>MONTH('Consolidtaed Data'!$F4128)</f>
        <v>10</v>
      </c>
      <c r="S5152" s="9" t="str">
        <f>TEXT(Table3[[#This Row],[Purchase Date]],"MMMM")</f>
        <v>January</v>
      </c>
      <c r="T5152" s="9">
        <f>YEAR('Consolidtaed Data'!$F4128)</f>
        <v>2020</v>
      </c>
    </row>
    <row r="5153" spans="1:20" x14ac:dyDescent="0.3">
      <c r="A5153" s="9" t="s">
        <v>6178</v>
      </c>
      <c r="B5153" s="9" t="s">
        <v>225</v>
      </c>
      <c r="C5153" s="9" t="s">
        <v>67</v>
      </c>
      <c r="D5153" s="9" t="s">
        <v>235</v>
      </c>
      <c r="E5153" s="9" t="s">
        <v>1350</v>
      </c>
      <c r="F5153" s="10">
        <v>44210</v>
      </c>
      <c r="G5153" s="10" t="str">
        <f>VLOOKUP(Table3[[#This Row],[Product ID]],[1]Products!$A:$G,2,0)</f>
        <v>Product 24</v>
      </c>
      <c r="H5153" s="22">
        <v>1</v>
      </c>
      <c r="I5153" s="9">
        <f>VLOOKUP('Consolidtaed Data'!$B4186,[1]Products!$A:$G,4,0)</f>
        <v>2294</v>
      </c>
      <c r="J5153" s="9">
        <f>VLOOKUP('Consolidtaed Data'!$B4186,[1]Products!$A:$G,3,0)</f>
        <v>1399</v>
      </c>
      <c r="K5153" s="9">
        <f>'Consolidtaed Data'!$J4186*'Consolidtaed Data'!$H4186</f>
        <v>216</v>
      </c>
      <c r="L5153" s="9">
        <f>'Consolidtaed Data'!$I4186*'Consolidtaed Data'!$H4186</f>
        <v>408</v>
      </c>
      <c r="M5153" s="9">
        <f>'Consolidtaed Data'!$L4186-'Consolidtaed Data'!$K4186</f>
        <v>64</v>
      </c>
      <c r="N5153" s="9" t="str">
        <f>VLOOKUP('Consolidtaed Data'!$C4186,[1]Locations!$A:$O,2,0)</f>
        <v>Santa Maria</v>
      </c>
      <c r="O5153" s="9" t="str">
        <f>VLOOKUP('Consolidtaed Data'!$D4186,'[1]Sales People'!$A:$B,2,0)</f>
        <v>Bobby Russell</v>
      </c>
      <c r="P5153" s="9" t="str">
        <f>VLOOKUP('Consolidtaed Data'!$E4186,[1]Customers!$A:$B,2,0)</f>
        <v>Joshua Rose</v>
      </c>
      <c r="Q5153" s="11">
        <f>WEEKDAY('Consolidtaed Data'!$F4186)</f>
        <v>3</v>
      </c>
      <c r="R5153" s="9">
        <f>MONTH('Consolidtaed Data'!$F4186)</f>
        <v>11</v>
      </c>
      <c r="S5153" s="9" t="str">
        <f>TEXT(Table3[[#This Row],[Purchase Date]],"MMMM")</f>
        <v>January</v>
      </c>
      <c r="T5153" s="9">
        <f>YEAR('Consolidtaed Data'!$F4186)</f>
        <v>2020</v>
      </c>
    </row>
    <row r="5154" spans="1:20" x14ac:dyDescent="0.3">
      <c r="A5154" s="9" t="s">
        <v>6179</v>
      </c>
      <c r="B5154" s="9" t="s">
        <v>177</v>
      </c>
      <c r="C5154" s="9" t="s">
        <v>357</v>
      </c>
      <c r="D5154" s="9" t="s">
        <v>105</v>
      </c>
      <c r="E5154" s="9" t="s">
        <v>754</v>
      </c>
      <c r="F5154" s="10">
        <v>44210</v>
      </c>
      <c r="G5154" s="10" t="str">
        <f>VLOOKUP(Table3[[#This Row],[Product ID]],[1]Products!$A:$G,2,0)</f>
        <v>Product 5</v>
      </c>
      <c r="H5154" s="22">
        <v>1</v>
      </c>
      <c r="I5154" s="9">
        <f>VLOOKUP('Consolidtaed Data'!$B4268,[1]Products!$A:$G,4,0)</f>
        <v>504</v>
      </c>
      <c r="J5154" s="9">
        <f>VLOOKUP('Consolidtaed Data'!$B4268,[1]Products!$A:$G,3,0)</f>
        <v>408</v>
      </c>
      <c r="K5154" s="9">
        <f>'Consolidtaed Data'!$J4268*'Consolidtaed Data'!$H4268</f>
        <v>871</v>
      </c>
      <c r="L5154" s="9">
        <f>'Consolidtaed Data'!$I4268*'Consolidtaed Data'!$H4268</f>
        <v>1708</v>
      </c>
      <c r="M5154" s="9">
        <f>'Consolidtaed Data'!$L4268-'Consolidtaed Data'!$K4268</f>
        <v>39</v>
      </c>
      <c r="N5154" s="9" t="str">
        <f>VLOOKUP('Consolidtaed Data'!$C4268,[1]Locations!$A:$O,2,0)</f>
        <v>Santa Ana</v>
      </c>
      <c r="O5154" s="9" t="str">
        <f>VLOOKUP('Consolidtaed Data'!$D4268,'[1]Sales People'!$A:$B,2,0)</f>
        <v>Howard Gardner</v>
      </c>
      <c r="P5154" s="9" t="str">
        <f>VLOOKUP('Consolidtaed Data'!$E4268,[1]Customers!$A:$B,2,0)</f>
        <v>Fred Peterson</v>
      </c>
      <c r="Q5154" s="11">
        <f>WEEKDAY('Consolidtaed Data'!$F4268)</f>
        <v>3</v>
      </c>
      <c r="R5154" s="9">
        <f>MONTH('Consolidtaed Data'!$F4268)</f>
        <v>11</v>
      </c>
      <c r="S5154" s="9" t="str">
        <f>TEXT(Table3[[#This Row],[Purchase Date]],"MMMM")</f>
        <v>January</v>
      </c>
      <c r="T5154" s="9">
        <f>YEAR('Consolidtaed Data'!$F4268)</f>
        <v>2020</v>
      </c>
    </row>
    <row r="5155" spans="1:20" x14ac:dyDescent="0.3">
      <c r="A5155" s="9" t="s">
        <v>6180</v>
      </c>
      <c r="B5155" s="9" t="s">
        <v>204</v>
      </c>
      <c r="C5155" s="9" t="s">
        <v>134</v>
      </c>
      <c r="D5155" s="9" t="s">
        <v>206</v>
      </c>
      <c r="E5155" s="9" t="s">
        <v>900</v>
      </c>
      <c r="F5155" s="10">
        <v>44210</v>
      </c>
      <c r="G5155" s="10" t="str">
        <f>VLOOKUP(Table3[[#This Row],[Product ID]],[1]Products!$A:$G,2,0)</f>
        <v>Product 101</v>
      </c>
      <c r="H5155" s="22">
        <v>1</v>
      </c>
      <c r="I5155" s="9">
        <f>VLOOKUP('Consolidtaed Data'!$B4274,[1]Products!$A:$G,4,0)</f>
        <v>545</v>
      </c>
      <c r="J5155" s="9">
        <f>VLOOKUP('Consolidtaed Data'!$B4274,[1]Products!$A:$G,3,0)</f>
        <v>425</v>
      </c>
      <c r="K5155" s="9">
        <f>'Consolidtaed Data'!$J4274*'Consolidtaed Data'!$H4274</f>
        <v>588</v>
      </c>
      <c r="L5155" s="9">
        <f>'Consolidtaed Data'!$I4274*'Consolidtaed Data'!$H4274</f>
        <v>736</v>
      </c>
      <c r="M5155" s="9">
        <f>'Consolidtaed Data'!$L4274-'Consolidtaed Data'!$K4274</f>
        <v>376</v>
      </c>
      <c r="N5155" s="9" t="str">
        <f>VLOOKUP('Consolidtaed Data'!$C4274,[1]Locations!$A:$O,2,0)</f>
        <v>Sacramento</v>
      </c>
      <c r="O5155" s="9" t="str">
        <f>VLOOKUP('Consolidtaed Data'!$D4274,'[1]Sales People'!$A:$B,2,0)</f>
        <v>Jerry Perry</v>
      </c>
      <c r="P5155" s="9" t="str">
        <f>VLOOKUP('Consolidtaed Data'!$E4274,[1]Customers!$A:$B,2,0)</f>
        <v>Terry Mills</v>
      </c>
      <c r="Q5155" s="11">
        <f>WEEKDAY('Consolidtaed Data'!$F4274)</f>
        <v>3</v>
      </c>
      <c r="R5155" s="9">
        <f>MONTH('Consolidtaed Data'!$F4274)</f>
        <v>11</v>
      </c>
      <c r="S5155" s="9" t="str">
        <f>TEXT(Table3[[#This Row],[Purchase Date]],"MMMM")</f>
        <v>January</v>
      </c>
      <c r="T5155" s="9">
        <f>YEAR('Consolidtaed Data'!$F4274)</f>
        <v>2020</v>
      </c>
    </row>
    <row r="5156" spans="1:20" x14ac:dyDescent="0.3">
      <c r="A5156" s="9" t="s">
        <v>6181</v>
      </c>
      <c r="B5156" s="9" t="s">
        <v>366</v>
      </c>
      <c r="C5156" s="9" t="s">
        <v>82</v>
      </c>
      <c r="D5156" s="9" t="s">
        <v>161</v>
      </c>
      <c r="E5156" s="9" t="s">
        <v>1582</v>
      </c>
      <c r="F5156" s="10">
        <v>44210</v>
      </c>
      <c r="G5156" s="10" t="str">
        <f>VLOOKUP(Table3[[#This Row],[Product ID]],[1]Products!$A:$G,2,0)</f>
        <v>Product 39</v>
      </c>
      <c r="H5156" s="22">
        <v>1</v>
      </c>
      <c r="I5156" s="9">
        <f>VLOOKUP('Consolidtaed Data'!$B4276,[1]Products!$A:$G,4,0)</f>
        <v>1639</v>
      </c>
      <c r="J5156" s="9">
        <f>VLOOKUP('Consolidtaed Data'!$B4276,[1]Products!$A:$G,3,0)</f>
        <v>1295</v>
      </c>
      <c r="K5156" s="9">
        <f>'Consolidtaed Data'!$J4276*'Consolidtaed Data'!$H4276</f>
        <v>316</v>
      </c>
      <c r="L5156" s="9">
        <f>'Consolidtaed Data'!$I4276*'Consolidtaed Data'!$H4276</f>
        <v>508</v>
      </c>
      <c r="M5156" s="9">
        <f>'Consolidtaed Data'!$L4276-'Consolidtaed Data'!$K4276</f>
        <v>204</v>
      </c>
      <c r="N5156" s="9" t="str">
        <f>VLOOKUP('Consolidtaed Data'!$C4276,[1]Locations!$A:$O,2,0)</f>
        <v>Stockton</v>
      </c>
      <c r="O5156" s="9" t="str">
        <f>VLOOKUP('Consolidtaed Data'!$D4276,'[1]Sales People'!$A:$B,2,0)</f>
        <v>Carl Hall</v>
      </c>
      <c r="P5156" s="9" t="str">
        <f>VLOOKUP('Consolidtaed Data'!$E4276,[1]Customers!$A:$B,2,0)</f>
        <v>Gerald Porter</v>
      </c>
      <c r="Q5156" s="11">
        <f>WEEKDAY('Consolidtaed Data'!$F4276)</f>
        <v>3</v>
      </c>
      <c r="R5156" s="9">
        <f>MONTH('Consolidtaed Data'!$F4276)</f>
        <v>11</v>
      </c>
      <c r="S5156" s="9" t="str">
        <f>TEXT(Table3[[#This Row],[Purchase Date]],"MMMM")</f>
        <v>January</v>
      </c>
      <c r="T5156" s="9">
        <f>YEAR('Consolidtaed Data'!$F4276)</f>
        <v>2020</v>
      </c>
    </row>
    <row r="5157" spans="1:20" x14ac:dyDescent="0.3">
      <c r="A5157" s="9" t="s">
        <v>6182</v>
      </c>
      <c r="B5157" s="9" t="s">
        <v>216</v>
      </c>
      <c r="C5157" s="9" t="s">
        <v>504</v>
      </c>
      <c r="D5157" s="9" t="s">
        <v>235</v>
      </c>
      <c r="E5157" s="9" t="s">
        <v>812</v>
      </c>
      <c r="F5157" s="10">
        <v>44210</v>
      </c>
      <c r="G5157" s="10" t="str">
        <f>VLOOKUP(Table3[[#This Row],[Product ID]],[1]Products!$A:$G,2,0)</f>
        <v>Product 73</v>
      </c>
      <c r="H5157" s="22">
        <v>1</v>
      </c>
      <c r="I5157" s="9">
        <f>VLOOKUP('Consolidtaed Data'!$B4325,[1]Products!$A:$G,4,0)</f>
        <v>1566</v>
      </c>
      <c r="J5157" s="9">
        <f>VLOOKUP('Consolidtaed Data'!$B4325,[1]Products!$A:$G,3,0)</f>
        <v>1190</v>
      </c>
      <c r="K5157" s="9">
        <f>'Consolidtaed Data'!$J4325*'Consolidtaed Data'!$H4325</f>
        <v>1080</v>
      </c>
      <c r="L5157" s="9">
        <f>'Consolidtaed Data'!$I4325*'Consolidtaed Data'!$H4325</f>
        <v>1742</v>
      </c>
      <c r="M5157" s="9">
        <f>'Consolidtaed Data'!$L4325-'Consolidtaed Data'!$K4325</f>
        <v>840</v>
      </c>
      <c r="N5157" s="9" t="str">
        <f>VLOOKUP('Consolidtaed Data'!$C4325,[1]Locations!$A:$O,2,0)</f>
        <v>Santa Maria</v>
      </c>
      <c r="O5157" s="9" t="str">
        <f>VLOOKUP('Consolidtaed Data'!$D4325,'[1]Sales People'!$A:$B,2,0)</f>
        <v>John Reyes</v>
      </c>
      <c r="P5157" s="9" t="str">
        <f>VLOOKUP('Consolidtaed Data'!$E4325,[1]Customers!$A:$B,2,0)</f>
        <v>Dennis Morris</v>
      </c>
      <c r="Q5157" s="11">
        <f>WEEKDAY('Consolidtaed Data'!$F4325)</f>
        <v>7</v>
      </c>
      <c r="R5157" s="9">
        <f>MONTH('Consolidtaed Data'!$F4325)</f>
        <v>11</v>
      </c>
      <c r="S5157" s="9" t="str">
        <f>TEXT(Table3[[#This Row],[Purchase Date]],"MMMM")</f>
        <v>January</v>
      </c>
      <c r="T5157" s="9">
        <f>YEAR('Consolidtaed Data'!$F4325)</f>
        <v>2020</v>
      </c>
    </row>
    <row r="5158" spans="1:20" x14ac:dyDescent="0.3">
      <c r="A5158" s="9" t="s">
        <v>6183</v>
      </c>
      <c r="B5158" s="9" t="s">
        <v>490</v>
      </c>
      <c r="C5158" s="9" t="s">
        <v>295</v>
      </c>
      <c r="D5158" s="9" t="s">
        <v>197</v>
      </c>
      <c r="E5158" s="9" t="s">
        <v>432</v>
      </c>
      <c r="F5158" s="10">
        <v>44210</v>
      </c>
      <c r="G5158" s="10" t="str">
        <f>VLOOKUP(Table3[[#This Row],[Product ID]],[1]Products!$A:$G,2,0)</f>
        <v>Product 79</v>
      </c>
      <c r="H5158" s="22">
        <v>4</v>
      </c>
      <c r="I5158" s="9">
        <f>VLOOKUP('Consolidtaed Data'!$B4348,[1]Products!$A:$G,4,0)</f>
        <v>1783</v>
      </c>
      <c r="J5158" s="9">
        <f>VLOOKUP('Consolidtaed Data'!$B4348,[1]Products!$A:$G,3,0)</f>
        <v>1516</v>
      </c>
      <c r="K5158" s="9">
        <f>'Consolidtaed Data'!$J4348*'Consolidtaed Data'!$H4348</f>
        <v>1261</v>
      </c>
      <c r="L5158" s="9">
        <f>'Consolidtaed Data'!$I4348*'Consolidtaed Data'!$H4348</f>
        <v>1638</v>
      </c>
      <c r="M5158" s="9">
        <f>'Consolidtaed Data'!$L4348-'Consolidtaed Data'!$K4348</f>
        <v>1632</v>
      </c>
      <c r="N5158" s="9" t="str">
        <f>VLOOKUP('Consolidtaed Data'!$C4348,[1]Locations!$A:$O,2,0)</f>
        <v>Richmond</v>
      </c>
      <c r="O5158" s="9" t="str">
        <f>VLOOKUP('Consolidtaed Data'!$D4348,'[1]Sales People'!$A:$B,2,0)</f>
        <v>Scott Clark</v>
      </c>
      <c r="P5158" s="9" t="str">
        <f>VLOOKUP('Consolidtaed Data'!$E4348,[1]Customers!$A:$B,2,0)</f>
        <v>William Carpenter</v>
      </c>
      <c r="Q5158" s="11">
        <f>WEEKDAY('Consolidtaed Data'!$F4348)</f>
        <v>1</v>
      </c>
      <c r="R5158" s="9">
        <f>MONTH('Consolidtaed Data'!$F4348)</f>
        <v>11</v>
      </c>
      <c r="S5158" s="9" t="str">
        <f>TEXT(Table3[[#This Row],[Purchase Date]],"MMMM")</f>
        <v>January</v>
      </c>
      <c r="T5158" s="9">
        <f>YEAR('Consolidtaed Data'!$F4348)</f>
        <v>2020</v>
      </c>
    </row>
    <row r="5159" spans="1:20" x14ac:dyDescent="0.3">
      <c r="A5159" s="9" t="s">
        <v>6184</v>
      </c>
      <c r="B5159" s="9" t="s">
        <v>156</v>
      </c>
      <c r="C5159" s="9" t="s">
        <v>67</v>
      </c>
      <c r="D5159" s="9" t="s">
        <v>174</v>
      </c>
      <c r="E5159" s="9" t="s">
        <v>841</v>
      </c>
      <c r="F5159" s="10">
        <v>44210</v>
      </c>
      <c r="G5159" s="10" t="str">
        <f>VLOOKUP(Table3[[#This Row],[Product ID]],[1]Products!$A:$G,2,0)</f>
        <v>Product 21</v>
      </c>
      <c r="H5159" s="22">
        <v>2</v>
      </c>
      <c r="I5159" s="9">
        <f>VLOOKUP('Consolidtaed Data'!$B4378,[1]Products!$A:$G,4,0)</f>
        <v>771</v>
      </c>
      <c r="J5159" s="9">
        <f>VLOOKUP('Consolidtaed Data'!$B4378,[1]Products!$A:$G,3,0)</f>
        <v>648</v>
      </c>
      <c r="K5159" s="9">
        <f>'Consolidtaed Data'!$J4378*'Consolidtaed Data'!$H4378</f>
        <v>3783</v>
      </c>
      <c r="L5159" s="9">
        <f>'Consolidtaed Data'!$I4378*'Consolidtaed Data'!$H4378</f>
        <v>4914</v>
      </c>
      <c r="M5159" s="9">
        <f>'Consolidtaed Data'!$L4378-'Consolidtaed Data'!$K4378</f>
        <v>376</v>
      </c>
      <c r="N5159" s="9" t="str">
        <f>VLOOKUP('Consolidtaed Data'!$C4378,[1]Locations!$A:$O,2,0)</f>
        <v>Santa Rosa</v>
      </c>
      <c r="O5159" s="9" t="str">
        <f>VLOOKUP('Consolidtaed Data'!$D4378,'[1]Sales People'!$A:$B,2,0)</f>
        <v>Brian Davis</v>
      </c>
      <c r="P5159" s="9" t="str">
        <f>VLOOKUP('Consolidtaed Data'!$E4378,[1]Customers!$A:$B,2,0)</f>
        <v>Jeremy Arnold</v>
      </c>
      <c r="Q5159" s="11">
        <f>WEEKDAY('Consolidtaed Data'!$F4378)</f>
        <v>4</v>
      </c>
      <c r="R5159" s="9">
        <f>MONTH('Consolidtaed Data'!$F4378)</f>
        <v>11</v>
      </c>
      <c r="S5159" s="9" t="str">
        <f>TEXT(Table3[[#This Row],[Purchase Date]],"MMMM")</f>
        <v>January</v>
      </c>
      <c r="T5159" s="9">
        <f>YEAR('Consolidtaed Data'!$F4378)</f>
        <v>2020</v>
      </c>
    </row>
    <row r="5160" spans="1:20" x14ac:dyDescent="0.3">
      <c r="A5160" s="9" t="s">
        <v>6185</v>
      </c>
      <c r="B5160" s="9" t="s">
        <v>151</v>
      </c>
      <c r="C5160" s="9" t="s">
        <v>564</v>
      </c>
      <c r="D5160" s="9" t="s">
        <v>153</v>
      </c>
      <c r="E5160" s="9" t="s">
        <v>1930</v>
      </c>
      <c r="F5160" s="10">
        <v>44210</v>
      </c>
      <c r="G5160" s="10" t="str">
        <f>VLOOKUP(Table3[[#This Row],[Product ID]],[1]Products!$A:$G,2,0)</f>
        <v>Product 94</v>
      </c>
      <c r="H5160" s="22">
        <v>2</v>
      </c>
      <c r="I5160" s="9">
        <f>VLOOKUP('Consolidtaed Data'!$B4545,[1]Products!$A:$G,4,0)</f>
        <v>368</v>
      </c>
      <c r="J5160" s="9">
        <f>VLOOKUP('Consolidtaed Data'!$B4545,[1]Products!$A:$G,3,0)</f>
        <v>294</v>
      </c>
      <c r="K5160" s="9">
        <f>'Consolidtaed Data'!$J4545*'Consolidtaed Data'!$H4545</f>
        <v>1190</v>
      </c>
      <c r="L5160" s="9">
        <f>'Consolidtaed Data'!$I4545*'Consolidtaed Data'!$H4545</f>
        <v>1566</v>
      </c>
      <c r="M5160" s="9">
        <f>'Consolidtaed Data'!$L4545-'Consolidtaed Data'!$K4545</f>
        <v>328</v>
      </c>
      <c r="N5160" s="9" t="str">
        <f>VLOOKUP('Consolidtaed Data'!$C4545,[1]Locations!$A:$O,2,0)</f>
        <v>Pasadena</v>
      </c>
      <c r="O5160" s="9" t="str">
        <f>VLOOKUP('Consolidtaed Data'!$D4545,'[1]Sales People'!$A:$B,2,0)</f>
        <v>John Reyes</v>
      </c>
      <c r="P5160" s="9" t="str">
        <f>VLOOKUP('Consolidtaed Data'!$E4545,[1]Customers!$A:$B,2,0)</f>
        <v>Benjamin Vasquez</v>
      </c>
      <c r="Q5160" s="11">
        <f>WEEKDAY('Consolidtaed Data'!$F4545)</f>
        <v>7</v>
      </c>
      <c r="R5160" s="9">
        <f>MONTH('Consolidtaed Data'!$F4545)</f>
        <v>11</v>
      </c>
      <c r="S5160" s="9" t="str">
        <f>TEXT(Table3[[#This Row],[Purchase Date]],"MMMM")</f>
        <v>January</v>
      </c>
      <c r="T5160" s="9">
        <f>YEAR('Consolidtaed Data'!$F4545)</f>
        <v>2020</v>
      </c>
    </row>
    <row r="5161" spans="1:20" x14ac:dyDescent="0.3">
      <c r="A5161" s="9" t="s">
        <v>6186</v>
      </c>
      <c r="B5161" s="9" t="s">
        <v>336</v>
      </c>
      <c r="C5161" s="9" t="s">
        <v>59</v>
      </c>
      <c r="D5161" s="9" t="s">
        <v>241</v>
      </c>
      <c r="E5161" s="9" t="s">
        <v>665</v>
      </c>
      <c r="F5161" s="10">
        <v>44210</v>
      </c>
      <c r="G5161" s="10" t="str">
        <f>VLOOKUP(Table3[[#This Row],[Product ID]],[1]Products!$A:$G,2,0)</f>
        <v>Product 78</v>
      </c>
      <c r="H5161" s="22">
        <v>1</v>
      </c>
      <c r="I5161" s="9">
        <f>VLOOKUP('Consolidtaed Data'!$B4566,[1]Products!$A:$G,4,0)</f>
        <v>112</v>
      </c>
      <c r="J5161" s="9">
        <f>VLOOKUP('Consolidtaed Data'!$B4566,[1]Products!$A:$G,3,0)</f>
        <v>90</v>
      </c>
      <c r="K5161" s="9">
        <f>'Consolidtaed Data'!$J4566*'Consolidtaed Data'!$H4566</f>
        <v>200</v>
      </c>
      <c r="L5161" s="9">
        <f>'Consolidtaed Data'!$I4566*'Consolidtaed Data'!$H4566</f>
        <v>290</v>
      </c>
      <c r="M5161" s="9">
        <f>'Consolidtaed Data'!$L4566-'Consolidtaed Data'!$K4566</f>
        <v>589</v>
      </c>
      <c r="N5161" s="9" t="str">
        <f>VLOOKUP('Consolidtaed Data'!$C4566,[1]Locations!$A:$O,2,0)</f>
        <v>San Diego</v>
      </c>
      <c r="O5161" s="9" t="str">
        <f>VLOOKUP('Consolidtaed Data'!$D4566,'[1]Sales People'!$A:$B,2,0)</f>
        <v>Martin Carr</v>
      </c>
      <c r="P5161" s="9" t="str">
        <f>VLOOKUP('Consolidtaed Data'!$E4566,[1]Customers!$A:$B,2,0)</f>
        <v>Chris Armstrong</v>
      </c>
      <c r="Q5161" s="11">
        <f>WEEKDAY('Consolidtaed Data'!$F4566)</f>
        <v>1</v>
      </c>
      <c r="R5161" s="9">
        <f>MONTH('Consolidtaed Data'!$F4566)</f>
        <v>11</v>
      </c>
      <c r="S5161" s="9" t="str">
        <f>TEXT(Table3[[#This Row],[Purchase Date]],"MMMM")</f>
        <v>January</v>
      </c>
      <c r="T5161" s="9">
        <f>YEAR('Consolidtaed Data'!$F4566)</f>
        <v>2020</v>
      </c>
    </row>
    <row r="5162" spans="1:20" x14ac:dyDescent="0.3">
      <c r="A5162" s="9" t="s">
        <v>6187</v>
      </c>
      <c r="B5162" s="9" t="s">
        <v>7</v>
      </c>
      <c r="C5162" s="9" t="s">
        <v>192</v>
      </c>
      <c r="D5162" s="9" t="s">
        <v>149</v>
      </c>
      <c r="E5162" s="9" t="s">
        <v>162</v>
      </c>
      <c r="F5162" s="10">
        <v>44210</v>
      </c>
      <c r="G5162" s="10" t="str">
        <f>VLOOKUP(Table3[[#This Row],[Product ID]],[1]Products!$A:$G,2,0)</f>
        <v>Product 77</v>
      </c>
      <c r="H5162" s="22">
        <v>1</v>
      </c>
      <c r="I5162" s="9">
        <f>VLOOKUP('Consolidtaed Data'!$B4570,[1]Products!$A:$G,4,0)</f>
        <v>818</v>
      </c>
      <c r="J5162" s="9">
        <f>VLOOKUP('Consolidtaed Data'!$B4570,[1]Products!$A:$G,3,0)</f>
        <v>450</v>
      </c>
      <c r="K5162" s="9">
        <f>'Consolidtaed Data'!$J4570*'Consolidtaed Data'!$H4570</f>
        <v>2358</v>
      </c>
      <c r="L5162" s="9">
        <f>'Consolidtaed Data'!$I4570*'Consolidtaed Data'!$H4570</f>
        <v>2841</v>
      </c>
      <c r="M5162" s="9">
        <f>'Consolidtaed Data'!$L4570-'Consolidtaed Data'!$K4570</f>
        <v>1308</v>
      </c>
      <c r="N5162" s="9" t="str">
        <f>VLOOKUP('Consolidtaed Data'!$C4570,[1]Locations!$A:$O,2,0)</f>
        <v>Daly City</v>
      </c>
      <c r="O5162" s="9" t="str">
        <f>VLOOKUP('Consolidtaed Data'!$D4570,'[1]Sales People'!$A:$B,2,0)</f>
        <v>Scott Clark</v>
      </c>
      <c r="P5162" s="9" t="str">
        <f>VLOOKUP('Consolidtaed Data'!$E4570,[1]Customers!$A:$B,2,0)</f>
        <v>Fred Evans</v>
      </c>
      <c r="Q5162" s="11">
        <f>WEEKDAY('Consolidtaed Data'!$F4570)</f>
        <v>1</v>
      </c>
      <c r="R5162" s="9">
        <f>MONTH('Consolidtaed Data'!$F4570)</f>
        <v>11</v>
      </c>
      <c r="S5162" s="9" t="str">
        <f>TEXT(Table3[[#This Row],[Purchase Date]],"MMMM")</f>
        <v>January</v>
      </c>
      <c r="T5162" s="9">
        <f>YEAR('Consolidtaed Data'!$F4570)</f>
        <v>2020</v>
      </c>
    </row>
    <row r="5163" spans="1:20" x14ac:dyDescent="0.3">
      <c r="A5163" s="9" t="s">
        <v>6188</v>
      </c>
      <c r="B5163" s="9" t="s">
        <v>415</v>
      </c>
      <c r="C5163" s="9" t="s">
        <v>469</v>
      </c>
      <c r="D5163" s="9" t="s">
        <v>174</v>
      </c>
      <c r="E5163" s="9" t="s">
        <v>2098</v>
      </c>
      <c r="F5163" s="10">
        <v>44211</v>
      </c>
      <c r="G5163" s="10" t="str">
        <f>VLOOKUP(Table3[[#This Row],[Product ID]],[1]Products!$A:$G,2,0)</f>
        <v>Product 18</v>
      </c>
      <c r="H5163" s="22">
        <v>2</v>
      </c>
      <c r="I5163" s="9">
        <f>VLOOKUP('Consolidtaed Data'!$B3737,[1]Products!$A:$G,4,0)</f>
        <v>1367</v>
      </c>
      <c r="J5163" s="9">
        <f>VLOOKUP('Consolidtaed Data'!$B3737,[1]Products!$A:$G,3,0)</f>
        <v>984</v>
      </c>
      <c r="K5163" s="9">
        <f>'Consolidtaed Data'!$J3737*'Consolidtaed Data'!$H3737</f>
        <v>171</v>
      </c>
      <c r="L5163" s="9">
        <f>'Consolidtaed Data'!$I3737*'Consolidtaed Data'!$H3737</f>
        <v>217</v>
      </c>
      <c r="M5163" s="9">
        <f>'Consolidtaed Data'!$L3737-'Consolidtaed Data'!$K3737</f>
        <v>2481</v>
      </c>
      <c r="N5163" s="9" t="str">
        <f>VLOOKUP('Consolidtaed Data'!$C3737,[1]Locations!$A:$O,2,0)</f>
        <v>Salinas</v>
      </c>
      <c r="O5163" s="9" t="str">
        <f>VLOOKUP('Consolidtaed Data'!$D3737,'[1]Sales People'!$A:$B,2,0)</f>
        <v>Charles Harper</v>
      </c>
      <c r="P5163" s="9" t="str">
        <f>VLOOKUP('Consolidtaed Data'!$E3737,[1]Customers!$A:$B,2,0)</f>
        <v>Keith Jordan</v>
      </c>
      <c r="Q5163" s="11">
        <f>WEEKDAY('Consolidtaed Data'!$F3737)</f>
        <v>4</v>
      </c>
      <c r="R5163" s="9">
        <f>MONTH('Consolidtaed Data'!$F3737)</f>
        <v>9</v>
      </c>
      <c r="S5163" s="9" t="str">
        <f>TEXT(Table3[[#This Row],[Purchase Date]],"MMMM")</f>
        <v>January</v>
      </c>
      <c r="T5163" s="9">
        <f>YEAR('Consolidtaed Data'!$F3737)</f>
        <v>2020</v>
      </c>
    </row>
    <row r="5164" spans="1:20" x14ac:dyDescent="0.3">
      <c r="A5164" s="9" t="s">
        <v>6189</v>
      </c>
      <c r="B5164" s="9" t="s">
        <v>62</v>
      </c>
      <c r="C5164" s="9" t="s">
        <v>55</v>
      </c>
      <c r="D5164" s="9" t="s">
        <v>174</v>
      </c>
      <c r="E5164" s="9" t="s">
        <v>2066</v>
      </c>
      <c r="F5164" s="10">
        <v>44211</v>
      </c>
      <c r="G5164" s="10" t="str">
        <f>VLOOKUP(Table3[[#This Row],[Product ID]],[1]Products!$A:$G,2,0)</f>
        <v>Product 17</v>
      </c>
      <c r="H5164" s="22">
        <v>2</v>
      </c>
      <c r="I5164" s="9">
        <f>VLOOKUP('Consolidtaed Data'!$B3887,[1]Products!$A:$G,4,0)</f>
        <v>1022</v>
      </c>
      <c r="J5164" s="9">
        <f>VLOOKUP('Consolidtaed Data'!$B3887,[1]Products!$A:$G,3,0)</f>
        <v>818</v>
      </c>
      <c r="K5164" s="9">
        <f>'Consolidtaed Data'!$J3887*'Consolidtaed Data'!$H3887</f>
        <v>1484</v>
      </c>
      <c r="L5164" s="9">
        <f>'Consolidtaed Data'!$I3887*'Consolidtaed Data'!$H3887</f>
        <v>2283</v>
      </c>
      <c r="M5164" s="9">
        <f>'Consolidtaed Data'!$L3887-'Consolidtaed Data'!$K3887</f>
        <v>64</v>
      </c>
      <c r="N5164" s="9" t="str">
        <f>VLOOKUP('Consolidtaed Data'!$C3887,[1]Locations!$A:$O,2,0)</f>
        <v>San Buenaventura (Ventura)</v>
      </c>
      <c r="O5164" s="9" t="str">
        <f>VLOOKUP('Consolidtaed Data'!$D3887,'[1]Sales People'!$A:$B,2,0)</f>
        <v>Kenneth Bradley</v>
      </c>
      <c r="P5164" s="9" t="str">
        <f>VLOOKUP('Consolidtaed Data'!$E3887,[1]Customers!$A:$B,2,0)</f>
        <v>Chris Howard</v>
      </c>
      <c r="Q5164" s="11">
        <f>WEEKDAY('Consolidtaed Data'!$F3887)</f>
        <v>1</v>
      </c>
      <c r="R5164" s="9">
        <f>MONTH('Consolidtaed Data'!$F3887)</f>
        <v>10</v>
      </c>
      <c r="S5164" s="9" t="str">
        <f>TEXT(Table3[[#This Row],[Purchase Date]],"MMMM")</f>
        <v>January</v>
      </c>
      <c r="T5164" s="9">
        <f>YEAR('Consolidtaed Data'!$F3887)</f>
        <v>2020</v>
      </c>
    </row>
    <row r="5165" spans="1:20" x14ac:dyDescent="0.3">
      <c r="A5165" s="9" t="s">
        <v>6190</v>
      </c>
      <c r="B5165" s="9" t="s">
        <v>62</v>
      </c>
      <c r="C5165" s="9" t="s">
        <v>472</v>
      </c>
      <c r="D5165" s="9" t="s">
        <v>374</v>
      </c>
      <c r="E5165" s="9" t="s">
        <v>1887</v>
      </c>
      <c r="F5165" s="10">
        <v>44211</v>
      </c>
      <c r="G5165" s="10" t="str">
        <f>VLOOKUP(Table3[[#This Row],[Product ID]],[1]Products!$A:$G,2,0)</f>
        <v>Product 17</v>
      </c>
      <c r="H5165" s="22">
        <v>1</v>
      </c>
      <c r="I5165" s="9">
        <f>VLOOKUP('Consolidtaed Data'!$B4238,[1]Products!$A:$G,4,0)</f>
        <v>1526</v>
      </c>
      <c r="J5165" s="9">
        <f>VLOOKUP('Consolidtaed Data'!$B4238,[1]Products!$A:$G,3,0)</f>
        <v>1251</v>
      </c>
      <c r="K5165" s="9">
        <f>'Consolidtaed Data'!$J4238*'Consolidtaed Data'!$H4238</f>
        <v>956</v>
      </c>
      <c r="L5165" s="9">
        <f>'Consolidtaed Data'!$I4238*'Consolidtaed Data'!$H4238</f>
        <v>1772</v>
      </c>
      <c r="M5165" s="9">
        <f>'Consolidtaed Data'!$L4238-'Consolidtaed Data'!$K4238</f>
        <v>731</v>
      </c>
      <c r="N5165" s="9" t="str">
        <f>VLOOKUP('Consolidtaed Data'!$C4238,[1]Locations!$A:$O,2,0)</f>
        <v>Fremont</v>
      </c>
      <c r="O5165" s="9" t="str">
        <f>VLOOKUP('Consolidtaed Data'!$D4238,'[1]Sales People'!$A:$B,2,0)</f>
        <v>Justin Lynch</v>
      </c>
      <c r="P5165" s="9" t="str">
        <f>VLOOKUP('Consolidtaed Data'!$E4238,[1]Customers!$A:$B,2,0)</f>
        <v>Ralph Willis</v>
      </c>
      <c r="Q5165" s="11">
        <f>WEEKDAY('Consolidtaed Data'!$F4238)</f>
        <v>1</v>
      </c>
      <c r="R5165" s="9">
        <f>MONTH('Consolidtaed Data'!$F4238)</f>
        <v>11</v>
      </c>
      <c r="S5165" s="9" t="str">
        <f>TEXT(Table3[[#This Row],[Purchase Date]],"MMMM")</f>
        <v>January</v>
      </c>
      <c r="T5165" s="9">
        <f>YEAR('Consolidtaed Data'!$F4238)</f>
        <v>2020</v>
      </c>
    </row>
    <row r="5166" spans="1:20" x14ac:dyDescent="0.3">
      <c r="A5166" s="9" t="s">
        <v>6191</v>
      </c>
      <c r="B5166" s="9" t="s">
        <v>103</v>
      </c>
      <c r="C5166" s="9" t="s">
        <v>223</v>
      </c>
      <c r="D5166" s="9" t="s">
        <v>22</v>
      </c>
      <c r="E5166" s="9" t="s">
        <v>560</v>
      </c>
      <c r="F5166" s="10">
        <v>44211</v>
      </c>
      <c r="G5166" s="10" t="str">
        <f>VLOOKUP(Table3[[#This Row],[Product ID]],[1]Products!$A:$G,2,0)</f>
        <v>Product 44</v>
      </c>
      <c r="H5166" s="22">
        <v>1</v>
      </c>
      <c r="I5166" s="9">
        <f>VLOOKUP('Consolidtaed Data'!$B4241,[1]Products!$A:$G,4,0)</f>
        <v>1405</v>
      </c>
      <c r="J5166" s="9">
        <f>VLOOKUP('Consolidtaed Data'!$B4241,[1]Products!$A:$G,3,0)</f>
        <v>1054</v>
      </c>
      <c r="K5166" s="9">
        <f>'Consolidtaed Data'!$J4241*'Consolidtaed Data'!$H4241</f>
        <v>1272</v>
      </c>
      <c r="L5166" s="9">
        <f>'Consolidtaed Data'!$I4241*'Consolidtaed Data'!$H4241</f>
        <v>1590</v>
      </c>
      <c r="M5166" s="9">
        <f>'Consolidtaed Data'!$L4241-'Consolidtaed Data'!$K4241</f>
        <v>1378</v>
      </c>
      <c r="N5166" s="9" t="str">
        <f>VLOOKUP('Consolidtaed Data'!$C4241,[1]Locations!$A:$O,2,0)</f>
        <v>Fremont</v>
      </c>
      <c r="O5166" s="9" t="str">
        <f>VLOOKUP('Consolidtaed Data'!$D4241,'[1]Sales People'!$A:$B,2,0)</f>
        <v>Kenneth Bradley</v>
      </c>
      <c r="P5166" s="9" t="str">
        <f>VLOOKUP('Consolidtaed Data'!$E4241,[1]Customers!$A:$B,2,0)</f>
        <v>Antonio Owens</v>
      </c>
      <c r="Q5166" s="11">
        <f>WEEKDAY('Consolidtaed Data'!$F4241)</f>
        <v>1</v>
      </c>
      <c r="R5166" s="9">
        <f>MONTH('Consolidtaed Data'!$F4241)</f>
        <v>11</v>
      </c>
      <c r="S5166" s="9" t="str">
        <f>TEXT(Table3[[#This Row],[Purchase Date]],"MMMM")</f>
        <v>January</v>
      </c>
      <c r="T5166" s="9">
        <f>YEAR('Consolidtaed Data'!$F4241)</f>
        <v>2020</v>
      </c>
    </row>
    <row r="5167" spans="1:20" x14ac:dyDescent="0.3">
      <c r="A5167" s="9" t="s">
        <v>6192</v>
      </c>
      <c r="B5167" s="9" t="s">
        <v>103</v>
      </c>
      <c r="C5167" s="9" t="s">
        <v>394</v>
      </c>
      <c r="D5167" s="9" t="s">
        <v>174</v>
      </c>
      <c r="E5167" s="9" t="s">
        <v>57</v>
      </c>
      <c r="F5167" s="10">
        <v>44211</v>
      </c>
      <c r="G5167" s="10" t="str">
        <f>VLOOKUP(Table3[[#This Row],[Product ID]],[1]Products!$A:$G,2,0)</f>
        <v>Product 44</v>
      </c>
      <c r="H5167" s="22">
        <v>3</v>
      </c>
      <c r="I5167" s="9">
        <f>VLOOKUP('Consolidtaed Data'!$B4353,[1]Products!$A:$G,4,0)</f>
        <v>136</v>
      </c>
      <c r="J5167" s="9">
        <f>VLOOKUP('Consolidtaed Data'!$B4353,[1]Products!$A:$G,3,0)</f>
        <v>72</v>
      </c>
      <c r="K5167" s="9">
        <f>'Consolidtaed Data'!$J4353*'Consolidtaed Data'!$H4353</f>
        <v>5284</v>
      </c>
      <c r="L5167" s="9">
        <f>'Consolidtaed Data'!$I4353*'Consolidtaed Data'!$H4353</f>
        <v>7888</v>
      </c>
      <c r="M5167" s="9">
        <f>'Consolidtaed Data'!$L4353-'Consolidtaed Data'!$K4353</f>
        <v>801</v>
      </c>
      <c r="N5167" s="9" t="str">
        <f>VLOOKUP('Consolidtaed Data'!$C4353,[1]Locations!$A:$O,2,0)</f>
        <v>West Covina</v>
      </c>
      <c r="O5167" s="9" t="str">
        <f>VLOOKUP('Consolidtaed Data'!$D4353,'[1]Sales People'!$A:$B,2,0)</f>
        <v>Clarence Fox</v>
      </c>
      <c r="P5167" s="9" t="str">
        <f>VLOOKUP('Consolidtaed Data'!$E4353,[1]Customers!$A:$B,2,0)</f>
        <v>Louis Harris</v>
      </c>
      <c r="Q5167" s="11">
        <f>WEEKDAY('Consolidtaed Data'!$F4353)</f>
        <v>2</v>
      </c>
      <c r="R5167" s="9">
        <f>MONTH('Consolidtaed Data'!$F4353)</f>
        <v>11</v>
      </c>
      <c r="S5167" s="9" t="str">
        <f>TEXT(Table3[[#This Row],[Purchase Date]],"MMMM")</f>
        <v>January</v>
      </c>
      <c r="T5167" s="9">
        <f>YEAR('Consolidtaed Data'!$F4353)</f>
        <v>2020</v>
      </c>
    </row>
    <row r="5168" spans="1:20" x14ac:dyDescent="0.3">
      <c r="A5168" s="9" t="s">
        <v>6193</v>
      </c>
      <c r="B5168" s="9" t="s">
        <v>336</v>
      </c>
      <c r="C5168" s="9" t="s">
        <v>472</v>
      </c>
      <c r="D5168" s="9" t="s">
        <v>43</v>
      </c>
      <c r="E5168" s="9" t="s">
        <v>2516</v>
      </c>
      <c r="F5168" s="10">
        <v>44211</v>
      </c>
      <c r="G5168" s="10" t="str">
        <f>VLOOKUP(Table3[[#This Row],[Product ID]],[1]Products!$A:$G,2,0)</f>
        <v>Product 78</v>
      </c>
      <c r="H5168" s="22">
        <v>1</v>
      </c>
      <c r="I5168" s="9">
        <f>VLOOKUP('Consolidtaed Data'!$B4409,[1]Products!$A:$G,4,0)</f>
        <v>1635</v>
      </c>
      <c r="J5168" s="9">
        <f>VLOOKUP('Consolidtaed Data'!$B4409,[1]Products!$A:$G,3,0)</f>
        <v>1046</v>
      </c>
      <c r="K5168" s="9">
        <f>'Consolidtaed Data'!$J4409*'Consolidtaed Data'!$H4409</f>
        <v>462</v>
      </c>
      <c r="L5168" s="9">
        <f>'Consolidtaed Data'!$I4409*'Consolidtaed Data'!$H4409</f>
        <v>609</v>
      </c>
      <c r="M5168" s="9">
        <f>'Consolidtaed Data'!$L4409-'Consolidtaed Data'!$K4409</f>
        <v>1767</v>
      </c>
      <c r="N5168" s="9" t="str">
        <f>VLOOKUP('Consolidtaed Data'!$C4409,[1]Locations!$A:$O,2,0)</f>
        <v>Concord</v>
      </c>
      <c r="O5168" s="9" t="str">
        <f>VLOOKUP('Consolidtaed Data'!$D4409,'[1]Sales People'!$A:$B,2,0)</f>
        <v>Larry Castillo</v>
      </c>
      <c r="P5168" s="9" t="str">
        <f>VLOOKUP('Consolidtaed Data'!$E4409,[1]Customers!$A:$B,2,0)</f>
        <v>Lawrence Watson</v>
      </c>
      <c r="Q5168" s="11">
        <f>WEEKDAY('Consolidtaed Data'!$F4409)</f>
        <v>6</v>
      </c>
      <c r="R5168" s="9">
        <f>MONTH('Consolidtaed Data'!$F4409)</f>
        <v>11</v>
      </c>
      <c r="S5168" s="9" t="str">
        <f>TEXT(Table3[[#This Row],[Purchase Date]],"MMMM")</f>
        <v>January</v>
      </c>
      <c r="T5168" s="9">
        <f>YEAR('Consolidtaed Data'!$F4409)</f>
        <v>2020</v>
      </c>
    </row>
    <row r="5169" spans="1:20" x14ac:dyDescent="0.3">
      <c r="A5169" s="9" t="s">
        <v>6194</v>
      </c>
      <c r="B5169" s="9" t="s">
        <v>355</v>
      </c>
      <c r="C5169" s="9" t="s">
        <v>210</v>
      </c>
      <c r="D5169" s="9" t="s">
        <v>83</v>
      </c>
      <c r="E5169" s="9" t="s">
        <v>1498</v>
      </c>
      <c r="F5169" s="10">
        <v>44211</v>
      </c>
      <c r="G5169" s="10" t="str">
        <f>VLOOKUP(Table3[[#This Row],[Product ID]],[1]Products!$A:$G,2,0)</f>
        <v>Product 100</v>
      </c>
      <c r="H5169" s="22">
        <v>2</v>
      </c>
      <c r="I5169" s="9">
        <f>VLOOKUP('Consolidtaed Data'!$B4421,[1]Products!$A:$G,4,0)</f>
        <v>561</v>
      </c>
      <c r="J5169" s="9">
        <f>VLOOKUP('Consolidtaed Data'!$B4421,[1]Products!$A:$G,3,0)</f>
        <v>421</v>
      </c>
      <c r="K5169" s="9">
        <f>'Consolidtaed Data'!$J4421*'Consolidtaed Data'!$H4421</f>
        <v>1108</v>
      </c>
      <c r="L5169" s="9">
        <f>'Consolidtaed Data'!$I4421*'Consolidtaed Data'!$H4421</f>
        <v>1351</v>
      </c>
      <c r="M5169" s="9">
        <f>'Consolidtaed Data'!$L4421-'Consolidtaed Data'!$K4421</f>
        <v>2070</v>
      </c>
      <c r="N5169" s="9" t="str">
        <f>VLOOKUP('Consolidtaed Data'!$C4421,[1]Locations!$A:$O,2,0)</f>
        <v>Riverside</v>
      </c>
      <c r="O5169" s="9" t="str">
        <f>VLOOKUP('Consolidtaed Data'!$D4421,'[1]Sales People'!$A:$B,2,0)</f>
        <v>Joe Sims</v>
      </c>
      <c r="P5169" s="9" t="str">
        <f>VLOOKUP('Consolidtaed Data'!$E4421,[1]Customers!$A:$B,2,0)</f>
        <v>Steven Walker</v>
      </c>
      <c r="Q5169" s="11">
        <f>WEEKDAY('Consolidtaed Data'!$F4421)</f>
        <v>6</v>
      </c>
      <c r="R5169" s="9">
        <f>MONTH('Consolidtaed Data'!$F4421)</f>
        <v>11</v>
      </c>
      <c r="S5169" s="9" t="str">
        <f>TEXT(Table3[[#This Row],[Purchase Date]],"MMMM")</f>
        <v>January</v>
      </c>
      <c r="T5169" s="9">
        <f>YEAR('Consolidtaed Data'!$F4421)</f>
        <v>2020</v>
      </c>
    </row>
    <row r="5170" spans="1:20" x14ac:dyDescent="0.3">
      <c r="A5170" s="9" t="s">
        <v>6195</v>
      </c>
      <c r="B5170" s="9" t="s">
        <v>366</v>
      </c>
      <c r="C5170" s="9" t="s">
        <v>126</v>
      </c>
      <c r="D5170" s="9" t="s">
        <v>9</v>
      </c>
      <c r="E5170" s="9" t="s">
        <v>773</v>
      </c>
      <c r="F5170" s="10">
        <v>44211</v>
      </c>
      <c r="G5170" s="10" t="str">
        <f>VLOOKUP(Table3[[#This Row],[Product ID]],[1]Products!$A:$G,2,0)</f>
        <v>Product 39</v>
      </c>
      <c r="H5170" s="22">
        <v>3</v>
      </c>
      <c r="I5170" s="9">
        <f>VLOOKUP('Consolidtaed Data'!$B4523,[1]Products!$A:$G,4,0)</f>
        <v>458</v>
      </c>
      <c r="J5170" s="9">
        <f>VLOOKUP('Consolidtaed Data'!$B4523,[1]Products!$A:$G,3,0)</f>
        <v>376</v>
      </c>
      <c r="K5170" s="9">
        <f>'Consolidtaed Data'!$J4523*'Consolidtaed Data'!$H4523</f>
        <v>1080</v>
      </c>
      <c r="L5170" s="9">
        <f>'Consolidtaed Data'!$I4523*'Consolidtaed Data'!$H4523</f>
        <v>1742</v>
      </c>
      <c r="M5170" s="9">
        <f>'Consolidtaed Data'!$L4523-'Consolidtaed Data'!$K4523</f>
        <v>1056</v>
      </c>
      <c r="N5170" s="9" t="str">
        <f>VLOOKUP('Consolidtaed Data'!$C4523,[1]Locations!$A:$O,2,0)</f>
        <v>Glendale</v>
      </c>
      <c r="O5170" s="9" t="str">
        <f>VLOOKUP('Consolidtaed Data'!$D4523,'[1]Sales People'!$A:$B,2,0)</f>
        <v>Carl Elliott</v>
      </c>
      <c r="P5170" s="9" t="str">
        <f>VLOOKUP('Consolidtaed Data'!$E4523,[1]Customers!$A:$B,2,0)</f>
        <v>Peter Castillo</v>
      </c>
      <c r="Q5170" s="11">
        <f>WEEKDAY('Consolidtaed Data'!$F4523)</f>
        <v>6</v>
      </c>
      <c r="R5170" s="9">
        <f>MONTH('Consolidtaed Data'!$F4523)</f>
        <v>11</v>
      </c>
      <c r="S5170" s="9" t="str">
        <f>TEXT(Table3[[#This Row],[Purchase Date]],"MMMM")</f>
        <v>January</v>
      </c>
      <c r="T5170" s="9">
        <f>YEAR('Consolidtaed Data'!$F4523)</f>
        <v>2020</v>
      </c>
    </row>
    <row r="5171" spans="1:20" x14ac:dyDescent="0.3">
      <c r="A5171" s="9" t="s">
        <v>6196</v>
      </c>
      <c r="B5171" s="9" t="s">
        <v>160</v>
      </c>
      <c r="C5171" s="9" t="s">
        <v>12</v>
      </c>
      <c r="D5171" s="9" t="s">
        <v>153</v>
      </c>
      <c r="E5171" s="9" t="s">
        <v>1219</v>
      </c>
      <c r="F5171" s="10">
        <v>44211</v>
      </c>
      <c r="G5171" s="10" t="str">
        <f>VLOOKUP(Table3[[#This Row],[Product ID]],[1]Products!$A:$G,2,0)</f>
        <v>Product 28</v>
      </c>
      <c r="H5171" s="22">
        <v>4</v>
      </c>
      <c r="I5171" s="9">
        <f>VLOOKUP('Consolidtaed Data'!$B4541,[1]Products!$A:$G,4,0)</f>
        <v>2283</v>
      </c>
      <c r="J5171" s="9">
        <f>VLOOKUP('Consolidtaed Data'!$B4541,[1]Products!$A:$G,3,0)</f>
        <v>1484</v>
      </c>
      <c r="K5171" s="9">
        <f>'Consolidtaed Data'!$J4541*'Consolidtaed Data'!$H4541</f>
        <v>1128</v>
      </c>
      <c r="L5171" s="9">
        <f>'Consolidtaed Data'!$I4541*'Consolidtaed Data'!$H4541</f>
        <v>1374</v>
      </c>
      <c r="M5171" s="9">
        <f>'Consolidtaed Data'!$L4541-'Consolidtaed Data'!$K4541</f>
        <v>376</v>
      </c>
      <c r="N5171" s="9" t="str">
        <f>VLOOKUP('Consolidtaed Data'!$C4541,[1]Locations!$A:$O,2,0)</f>
        <v>Bakersfield</v>
      </c>
      <c r="O5171" s="9" t="str">
        <f>VLOOKUP('Consolidtaed Data'!$D4541,'[1]Sales People'!$A:$B,2,0)</f>
        <v>Howard Sims</v>
      </c>
      <c r="P5171" s="9" t="str">
        <f>VLOOKUP('Consolidtaed Data'!$E4541,[1]Customers!$A:$B,2,0)</f>
        <v>Jerry Smith</v>
      </c>
      <c r="Q5171" s="11">
        <f>WEEKDAY('Consolidtaed Data'!$F4541)</f>
        <v>7</v>
      </c>
      <c r="R5171" s="9">
        <f>MONTH('Consolidtaed Data'!$F4541)</f>
        <v>11</v>
      </c>
      <c r="S5171" s="9" t="str">
        <f>TEXT(Table3[[#This Row],[Purchase Date]],"MMMM")</f>
        <v>January</v>
      </c>
      <c r="T5171" s="9">
        <f>YEAR('Consolidtaed Data'!$F4541)</f>
        <v>2020</v>
      </c>
    </row>
    <row r="5172" spans="1:20" x14ac:dyDescent="0.3">
      <c r="A5172" s="9" t="s">
        <v>6197</v>
      </c>
      <c r="B5172" s="9" t="s">
        <v>38</v>
      </c>
      <c r="C5172" s="9" t="s">
        <v>25</v>
      </c>
      <c r="D5172" s="9" t="s">
        <v>329</v>
      </c>
      <c r="E5172" s="9" t="s">
        <v>154</v>
      </c>
      <c r="F5172" s="10">
        <v>44211</v>
      </c>
      <c r="G5172" s="10" t="str">
        <f>VLOOKUP(Table3[[#This Row],[Product ID]],[1]Products!$A:$G,2,0)</f>
        <v>Product 25</v>
      </c>
      <c r="H5172" s="22">
        <v>2</v>
      </c>
      <c r="I5172" s="9">
        <f>VLOOKUP('Consolidtaed Data'!$B4572,[1]Products!$A:$G,4,0)</f>
        <v>1783</v>
      </c>
      <c r="J5172" s="9">
        <f>VLOOKUP('Consolidtaed Data'!$B4572,[1]Products!$A:$G,3,0)</f>
        <v>1230</v>
      </c>
      <c r="K5172" s="9">
        <f>'Consolidtaed Data'!$J4572*'Consolidtaed Data'!$H4572</f>
        <v>3702</v>
      </c>
      <c r="L5172" s="9">
        <f>'Consolidtaed Data'!$I4572*'Consolidtaed Data'!$H4572</f>
        <v>4746</v>
      </c>
      <c r="M5172" s="9">
        <f>'Consolidtaed Data'!$L4572-'Consolidtaed Data'!$K4572</f>
        <v>351</v>
      </c>
      <c r="N5172" s="9" t="str">
        <f>VLOOKUP('Consolidtaed Data'!$C4572,[1]Locations!$A:$O,2,0)</f>
        <v>Irvine</v>
      </c>
      <c r="O5172" s="9" t="str">
        <f>VLOOKUP('Consolidtaed Data'!$D4572,'[1]Sales People'!$A:$B,2,0)</f>
        <v>Gary Rodriguez</v>
      </c>
      <c r="P5172" s="9" t="str">
        <f>VLOOKUP('Consolidtaed Data'!$E4572,[1]Customers!$A:$B,2,0)</f>
        <v>Jeremy Arnold</v>
      </c>
      <c r="Q5172" s="11">
        <f>WEEKDAY('Consolidtaed Data'!$F4572)</f>
        <v>2</v>
      </c>
      <c r="R5172" s="9">
        <f>MONTH('Consolidtaed Data'!$F4572)</f>
        <v>11</v>
      </c>
      <c r="S5172" s="9" t="str">
        <f>TEXT(Table3[[#This Row],[Purchase Date]],"MMMM")</f>
        <v>January</v>
      </c>
      <c r="T5172" s="9">
        <f>YEAR('Consolidtaed Data'!$F4572)</f>
        <v>2020</v>
      </c>
    </row>
    <row r="5173" spans="1:20" x14ac:dyDescent="0.3">
      <c r="A5173" s="9" t="s">
        <v>6198</v>
      </c>
      <c r="B5173" s="9" t="s">
        <v>41</v>
      </c>
      <c r="C5173" s="9" t="s">
        <v>420</v>
      </c>
      <c r="D5173" s="9" t="s">
        <v>87</v>
      </c>
      <c r="E5173" s="9" t="s">
        <v>863</v>
      </c>
      <c r="F5173" s="10">
        <v>44211</v>
      </c>
      <c r="G5173" s="10" t="str">
        <f>VLOOKUP(Table3[[#This Row],[Product ID]],[1]Products!$A:$G,2,0)</f>
        <v>Product 11</v>
      </c>
      <c r="H5173" s="22">
        <v>1</v>
      </c>
      <c r="I5173" s="9">
        <f>VLOOKUP('Consolidtaed Data'!$B4613,[1]Products!$A:$G,4,0)</f>
        <v>1467</v>
      </c>
      <c r="J5173" s="9">
        <f>VLOOKUP('Consolidtaed Data'!$B4613,[1]Products!$A:$G,3,0)</f>
        <v>807</v>
      </c>
      <c r="K5173" s="9">
        <f>'Consolidtaed Data'!$J4613*'Consolidtaed Data'!$H4613</f>
        <v>1046</v>
      </c>
      <c r="L5173" s="9">
        <f>'Consolidtaed Data'!$I4613*'Consolidtaed Data'!$H4613</f>
        <v>1635</v>
      </c>
      <c r="M5173" s="9">
        <f>'Consolidtaed Data'!$L4613-'Consolidtaed Data'!$K4613</f>
        <v>507</v>
      </c>
      <c r="N5173" s="9" t="str">
        <f>VLOOKUP('Consolidtaed Data'!$C4613,[1]Locations!$A:$O,2,0)</f>
        <v>Fremont</v>
      </c>
      <c r="O5173" s="9" t="str">
        <f>VLOOKUP('Consolidtaed Data'!$D4613,'[1]Sales People'!$A:$B,2,0)</f>
        <v>Carl Elliott</v>
      </c>
      <c r="P5173" s="9" t="str">
        <f>VLOOKUP('Consolidtaed Data'!$E4613,[1]Customers!$A:$B,2,0)</f>
        <v>Aaron Miller</v>
      </c>
      <c r="Q5173" s="11">
        <f>WEEKDAY('Consolidtaed Data'!$F4613)</f>
        <v>6</v>
      </c>
      <c r="R5173" s="9">
        <f>MONTH('Consolidtaed Data'!$F4613)</f>
        <v>12</v>
      </c>
      <c r="S5173" s="9" t="str">
        <f>TEXT(Table3[[#This Row],[Purchase Date]],"MMMM")</f>
        <v>January</v>
      </c>
      <c r="T5173" s="9">
        <f>YEAR('Consolidtaed Data'!$F4613)</f>
        <v>2020</v>
      </c>
    </row>
    <row r="5174" spans="1:20" x14ac:dyDescent="0.3">
      <c r="A5174" s="9" t="s">
        <v>6199</v>
      </c>
      <c r="B5174" s="9" t="s">
        <v>490</v>
      </c>
      <c r="C5174" s="9" t="s">
        <v>405</v>
      </c>
      <c r="D5174" s="9" t="s">
        <v>35</v>
      </c>
      <c r="E5174" s="9" t="s">
        <v>661</v>
      </c>
      <c r="F5174" s="10">
        <v>44211</v>
      </c>
      <c r="G5174" s="10" t="str">
        <f>VLOOKUP(Table3[[#This Row],[Product ID]],[1]Products!$A:$G,2,0)</f>
        <v>Product 79</v>
      </c>
      <c r="H5174" s="22">
        <v>2</v>
      </c>
      <c r="I5174" s="9">
        <f>VLOOKUP('Consolidtaed Data'!$B4640,[1]Products!$A:$G,4,0)</f>
        <v>561</v>
      </c>
      <c r="J5174" s="9">
        <f>VLOOKUP('Consolidtaed Data'!$B4640,[1]Products!$A:$G,3,0)</f>
        <v>421</v>
      </c>
      <c r="K5174" s="9">
        <f>'Consolidtaed Data'!$J4640*'Consolidtaed Data'!$H4640</f>
        <v>2088</v>
      </c>
      <c r="L5174" s="9">
        <f>'Consolidtaed Data'!$I4640*'Consolidtaed Data'!$H4640</f>
        <v>3798</v>
      </c>
      <c r="M5174" s="9">
        <f>'Consolidtaed Data'!$L4640-'Consolidtaed Data'!$K4640</f>
        <v>106</v>
      </c>
      <c r="N5174" s="9" t="str">
        <f>VLOOKUP('Consolidtaed Data'!$C4640,[1]Locations!$A:$O,2,0)</f>
        <v>Vista</v>
      </c>
      <c r="O5174" s="9" t="str">
        <f>VLOOKUP('Consolidtaed Data'!$D4640,'[1]Sales People'!$A:$B,2,0)</f>
        <v>Bobby Russell</v>
      </c>
      <c r="P5174" s="9" t="str">
        <f>VLOOKUP('Consolidtaed Data'!$E4640,[1]Customers!$A:$B,2,0)</f>
        <v>Jeremy Vasquez</v>
      </c>
      <c r="Q5174" s="11">
        <f>WEEKDAY('Consolidtaed Data'!$F4640)</f>
        <v>1</v>
      </c>
      <c r="R5174" s="9">
        <f>MONTH('Consolidtaed Data'!$F4640)</f>
        <v>12</v>
      </c>
      <c r="S5174" s="9" t="str">
        <f>TEXT(Table3[[#This Row],[Purchase Date]],"MMMM")</f>
        <v>January</v>
      </c>
      <c r="T5174" s="9">
        <f>YEAR('Consolidtaed Data'!$F4640)</f>
        <v>2020</v>
      </c>
    </row>
    <row r="5175" spans="1:20" x14ac:dyDescent="0.3">
      <c r="A5175" s="9" t="s">
        <v>6200</v>
      </c>
      <c r="B5175" s="9" t="s">
        <v>33</v>
      </c>
      <c r="C5175" s="9" t="s">
        <v>253</v>
      </c>
      <c r="D5175" s="9" t="s">
        <v>153</v>
      </c>
      <c r="E5175" s="9" t="s">
        <v>892</v>
      </c>
      <c r="F5175" s="10">
        <v>44212</v>
      </c>
      <c r="G5175" s="10" t="str">
        <f>VLOOKUP(Table3[[#This Row],[Product ID]],[1]Products!$A:$G,2,0)</f>
        <v>Product 29</v>
      </c>
      <c r="H5175" s="22">
        <v>1</v>
      </c>
      <c r="I5175" s="9">
        <f>VLOOKUP('Consolidtaed Data'!$B3750,[1]Products!$A:$G,4,0)</f>
        <v>1887</v>
      </c>
      <c r="J5175" s="9">
        <f>VLOOKUP('Consolidtaed Data'!$B3750,[1]Products!$A:$G,3,0)</f>
        <v>1378</v>
      </c>
      <c r="K5175" s="9">
        <f>'Consolidtaed Data'!$J3750*'Consolidtaed Data'!$H3750</f>
        <v>1054</v>
      </c>
      <c r="L5175" s="9">
        <f>'Consolidtaed Data'!$I3750*'Consolidtaed Data'!$H3750</f>
        <v>1405</v>
      </c>
      <c r="M5175" s="9">
        <f>'Consolidtaed Data'!$L3750-'Consolidtaed Data'!$K3750</f>
        <v>95</v>
      </c>
      <c r="N5175" s="9" t="str">
        <f>VLOOKUP('Consolidtaed Data'!$C3750,[1]Locations!$A:$O,2,0)</f>
        <v>East Los Angeles</v>
      </c>
      <c r="O5175" s="9" t="str">
        <f>VLOOKUP('Consolidtaed Data'!$D3750,'[1]Sales People'!$A:$B,2,0)</f>
        <v>Joshua Taylor</v>
      </c>
      <c r="P5175" s="9" t="str">
        <f>VLOOKUP('Consolidtaed Data'!$E3750,[1]Customers!$A:$B,2,0)</f>
        <v>Steven Mccoy</v>
      </c>
      <c r="Q5175" s="11">
        <f>WEEKDAY('Consolidtaed Data'!$F3750)</f>
        <v>5</v>
      </c>
      <c r="R5175" s="9">
        <f>MONTH('Consolidtaed Data'!$F3750)</f>
        <v>10</v>
      </c>
      <c r="S5175" s="9" t="str">
        <f>TEXT(Table3[[#This Row],[Purchase Date]],"MMMM")</f>
        <v>January</v>
      </c>
      <c r="T5175" s="9">
        <f>YEAR('Consolidtaed Data'!$F3750)</f>
        <v>2020</v>
      </c>
    </row>
    <row r="5176" spans="1:20" x14ac:dyDescent="0.3">
      <c r="A5176" s="9" t="s">
        <v>6201</v>
      </c>
      <c r="B5176" s="9" t="s">
        <v>119</v>
      </c>
      <c r="C5176" s="9" t="s">
        <v>295</v>
      </c>
      <c r="D5176" s="9" t="s">
        <v>80</v>
      </c>
      <c r="E5176" s="9" t="s">
        <v>3163</v>
      </c>
      <c r="F5176" s="10">
        <v>44212</v>
      </c>
      <c r="G5176" s="10" t="str">
        <f>VLOOKUP(Table3[[#This Row],[Product ID]],[1]Products!$A:$G,2,0)</f>
        <v>Product 67</v>
      </c>
      <c r="H5176" s="22">
        <v>3</v>
      </c>
      <c r="I5176" s="9">
        <f>VLOOKUP('Consolidtaed Data'!$B3751,[1]Products!$A:$G,4,0)</f>
        <v>392</v>
      </c>
      <c r="J5176" s="9">
        <f>VLOOKUP('Consolidtaed Data'!$B3751,[1]Products!$A:$G,3,0)</f>
        <v>255</v>
      </c>
      <c r="K5176" s="9">
        <f>'Consolidtaed Data'!$J3751*'Consolidtaed Data'!$H3751</f>
        <v>1008</v>
      </c>
      <c r="L5176" s="9">
        <f>'Consolidtaed Data'!$I3751*'Consolidtaed Data'!$H3751</f>
        <v>1902</v>
      </c>
      <c r="M5176" s="9">
        <f>'Consolidtaed Data'!$L3751-'Consolidtaed Data'!$K3751</f>
        <v>344</v>
      </c>
      <c r="N5176" s="9" t="str">
        <f>VLOOKUP('Consolidtaed Data'!$C3751,[1]Locations!$A:$O,2,0)</f>
        <v>Oceanside</v>
      </c>
      <c r="O5176" s="9" t="str">
        <f>VLOOKUP('Consolidtaed Data'!$D3751,'[1]Sales People'!$A:$B,2,0)</f>
        <v>Larry Castillo</v>
      </c>
      <c r="P5176" s="9" t="str">
        <f>VLOOKUP('Consolidtaed Data'!$E3751,[1]Customers!$A:$B,2,0)</f>
        <v>Shawn Stephens</v>
      </c>
      <c r="Q5176" s="11">
        <f>WEEKDAY('Consolidtaed Data'!$F3751)</f>
        <v>5</v>
      </c>
      <c r="R5176" s="9">
        <f>MONTH('Consolidtaed Data'!$F3751)</f>
        <v>10</v>
      </c>
      <c r="S5176" s="9" t="str">
        <f>TEXT(Table3[[#This Row],[Purchase Date]],"MMMM")</f>
        <v>January</v>
      </c>
      <c r="T5176" s="9">
        <f>YEAR('Consolidtaed Data'!$F3751)</f>
        <v>2020</v>
      </c>
    </row>
    <row r="5177" spans="1:20" x14ac:dyDescent="0.3">
      <c r="A5177" s="9" t="s">
        <v>6202</v>
      </c>
      <c r="B5177" s="9" t="s">
        <v>148</v>
      </c>
      <c r="C5177" s="9" t="s">
        <v>94</v>
      </c>
      <c r="D5177" s="9" t="s">
        <v>68</v>
      </c>
      <c r="E5177" s="9" t="s">
        <v>4203</v>
      </c>
      <c r="F5177" s="10">
        <v>44212</v>
      </c>
      <c r="G5177" s="10" t="str">
        <f>VLOOKUP(Table3[[#This Row],[Product ID]],[1]Products!$A:$G,2,0)</f>
        <v>Product 16</v>
      </c>
      <c r="H5177" s="22">
        <v>1</v>
      </c>
      <c r="I5177" s="9">
        <f>VLOOKUP('Consolidtaed Data'!$B3787,[1]Products!$A:$G,4,0)</f>
        <v>1405</v>
      </c>
      <c r="J5177" s="9">
        <f>VLOOKUP('Consolidtaed Data'!$B3787,[1]Products!$A:$G,3,0)</f>
        <v>1054</v>
      </c>
      <c r="K5177" s="9">
        <f>'Consolidtaed Data'!$J3787*'Consolidtaed Data'!$H3787</f>
        <v>260</v>
      </c>
      <c r="L5177" s="9">
        <f>'Consolidtaed Data'!$I3787*'Consolidtaed Data'!$H3787</f>
        <v>362</v>
      </c>
      <c r="M5177" s="9">
        <f>'Consolidtaed Data'!$L3787-'Consolidtaed Data'!$K3787</f>
        <v>436</v>
      </c>
      <c r="N5177" s="9" t="str">
        <f>VLOOKUP('Consolidtaed Data'!$C3787,[1]Locations!$A:$O,2,0)</f>
        <v>Moreno Valley</v>
      </c>
      <c r="O5177" s="9" t="str">
        <f>VLOOKUP('Consolidtaed Data'!$D3787,'[1]Sales People'!$A:$B,2,0)</f>
        <v>Henry Nelson</v>
      </c>
      <c r="P5177" s="9" t="str">
        <f>VLOOKUP('Consolidtaed Data'!$E3787,[1]Customers!$A:$B,2,0)</f>
        <v>Peter Fernandez</v>
      </c>
      <c r="Q5177" s="11">
        <f>WEEKDAY('Consolidtaed Data'!$F3787)</f>
        <v>1</v>
      </c>
      <c r="R5177" s="9">
        <f>MONTH('Consolidtaed Data'!$F3787)</f>
        <v>10</v>
      </c>
      <c r="S5177" s="9" t="str">
        <f>TEXT(Table3[[#This Row],[Purchase Date]],"MMMM")</f>
        <v>January</v>
      </c>
      <c r="T5177" s="9">
        <f>YEAR('Consolidtaed Data'!$F3787)</f>
        <v>2020</v>
      </c>
    </row>
    <row r="5178" spans="1:20" x14ac:dyDescent="0.3">
      <c r="A5178" s="9" t="s">
        <v>6203</v>
      </c>
      <c r="B5178" s="9" t="s">
        <v>266</v>
      </c>
      <c r="C5178" s="9" t="s">
        <v>192</v>
      </c>
      <c r="D5178" s="9" t="s">
        <v>9</v>
      </c>
      <c r="E5178" s="9" t="s">
        <v>348</v>
      </c>
      <c r="F5178" s="10">
        <v>44212</v>
      </c>
      <c r="G5178" s="10" t="str">
        <f>VLOOKUP(Table3[[#This Row],[Product ID]],[1]Products!$A:$G,2,0)</f>
        <v>Product 92</v>
      </c>
      <c r="H5178" s="22">
        <v>1</v>
      </c>
      <c r="I5178" s="9">
        <f>VLOOKUP('Consolidtaed Data'!$B3850,[1]Products!$A:$G,4,0)</f>
        <v>181</v>
      </c>
      <c r="J5178" s="9">
        <f>VLOOKUP('Consolidtaed Data'!$B3850,[1]Products!$A:$G,3,0)</f>
        <v>130</v>
      </c>
      <c r="K5178" s="9">
        <f>'Consolidtaed Data'!$J3850*'Consolidtaed Data'!$H3850</f>
        <v>288</v>
      </c>
      <c r="L5178" s="9">
        <f>'Consolidtaed Data'!$I3850*'Consolidtaed Data'!$H3850</f>
        <v>544</v>
      </c>
      <c r="M5178" s="9">
        <f>'Consolidtaed Data'!$L3850-'Consolidtaed Data'!$K3850</f>
        <v>51</v>
      </c>
      <c r="N5178" s="9" t="str">
        <f>VLOOKUP('Consolidtaed Data'!$C3850,[1]Locations!$A:$O,2,0)</f>
        <v>Burbank</v>
      </c>
      <c r="O5178" s="9" t="str">
        <f>VLOOKUP('Consolidtaed Data'!$D3850,'[1]Sales People'!$A:$B,2,0)</f>
        <v>Clarence Fox</v>
      </c>
      <c r="P5178" s="9" t="str">
        <f>VLOOKUP('Consolidtaed Data'!$E3850,[1]Customers!$A:$B,2,0)</f>
        <v>Jonathan Moreno</v>
      </c>
      <c r="Q5178" s="11">
        <f>WEEKDAY('Consolidtaed Data'!$F3850)</f>
        <v>5</v>
      </c>
      <c r="R5178" s="9">
        <f>MONTH('Consolidtaed Data'!$F3850)</f>
        <v>10</v>
      </c>
      <c r="S5178" s="9" t="str">
        <f>TEXT(Table3[[#This Row],[Purchase Date]],"MMMM")</f>
        <v>January</v>
      </c>
      <c r="T5178" s="9">
        <f>YEAR('Consolidtaed Data'!$F3850)</f>
        <v>2020</v>
      </c>
    </row>
    <row r="5179" spans="1:20" x14ac:dyDescent="0.3">
      <c r="A5179" s="9" t="s">
        <v>6204</v>
      </c>
      <c r="B5179" s="9" t="s">
        <v>653</v>
      </c>
      <c r="C5179" s="9" t="s">
        <v>192</v>
      </c>
      <c r="D5179" s="9" t="s">
        <v>220</v>
      </c>
      <c r="E5179" s="9" t="s">
        <v>334</v>
      </c>
      <c r="F5179" s="10">
        <v>44212</v>
      </c>
      <c r="G5179" s="10" t="str">
        <f>VLOOKUP(Table3[[#This Row],[Product ID]],[1]Products!$A:$G,2,0)</f>
        <v>Product 74</v>
      </c>
      <c r="H5179" s="22">
        <v>3</v>
      </c>
      <c r="I5179" s="9">
        <f>VLOOKUP('Consolidtaed Data'!$B3875,[1]Products!$A:$G,4,0)</f>
        <v>217</v>
      </c>
      <c r="J5179" s="9">
        <f>VLOOKUP('Consolidtaed Data'!$B3875,[1]Products!$A:$G,3,0)</f>
        <v>171</v>
      </c>
      <c r="K5179" s="9">
        <f>'Consolidtaed Data'!$J3875*'Consolidtaed Data'!$H3875</f>
        <v>561</v>
      </c>
      <c r="L5179" s="9">
        <f>'Consolidtaed Data'!$I3875*'Consolidtaed Data'!$H3875</f>
        <v>684</v>
      </c>
      <c r="M5179" s="9">
        <f>'Consolidtaed Data'!$L3875-'Consolidtaed Data'!$K3875</f>
        <v>290</v>
      </c>
      <c r="N5179" s="9" t="str">
        <f>VLOOKUP('Consolidtaed Data'!$C3875,[1]Locations!$A:$O,2,0)</f>
        <v>Oceanside</v>
      </c>
      <c r="O5179" s="9" t="str">
        <f>VLOOKUP('Consolidtaed Data'!$D3875,'[1]Sales People'!$A:$B,2,0)</f>
        <v>Kenneth Bradley</v>
      </c>
      <c r="P5179" s="9" t="str">
        <f>VLOOKUP('Consolidtaed Data'!$E3875,[1]Customers!$A:$B,2,0)</f>
        <v>Joe Price</v>
      </c>
      <c r="Q5179" s="11">
        <f>WEEKDAY('Consolidtaed Data'!$F3875)</f>
        <v>7</v>
      </c>
      <c r="R5179" s="9">
        <f>MONTH('Consolidtaed Data'!$F3875)</f>
        <v>10</v>
      </c>
      <c r="S5179" s="9" t="str">
        <f>TEXT(Table3[[#This Row],[Purchase Date]],"MMMM")</f>
        <v>January</v>
      </c>
      <c r="T5179" s="9">
        <f>YEAR('Consolidtaed Data'!$F3875)</f>
        <v>2020</v>
      </c>
    </row>
    <row r="5180" spans="1:20" x14ac:dyDescent="0.3">
      <c r="A5180" s="9" t="s">
        <v>6205</v>
      </c>
      <c r="B5180" s="9" t="s">
        <v>338</v>
      </c>
      <c r="C5180" s="9" t="s">
        <v>94</v>
      </c>
      <c r="D5180" s="9" t="s">
        <v>31</v>
      </c>
      <c r="E5180" s="9" t="s">
        <v>1764</v>
      </c>
      <c r="F5180" s="10">
        <v>44212</v>
      </c>
      <c r="G5180" s="10" t="str">
        <f>VLOOKUP(Table3[[#This Row],[Product ID]],[1]Products!$A:$G,2,0)</f>
        <v>Product 95</v>
      </c>
      <c r="H5180" s="22">
        <v>1</v>
      </c>
      <c r="I5180" s="9">
        <f>VLOOKUP('Consolidtaed Data'!$B3954,[1]Products!$A:$G,4,0)</f>
        <v>1052</v>
      </c>
      <c r="J5180" s="9">
        <f>VLOOKUP('Consolidtaed Data'!$B3954,[1]Products!$A:$G,3,0)</f>
        <v>589</v>
      </c>
      <c r="K5180" s="9">
        <f>'Consolidtaed Data'!$J3954*'Consolidtaed Data'!$H3954</f>
        <v>534</v>
      </c>
      <c r="L5180" s="9">
        <f>'Consolidtaed Data'!$I3954*'Consolidtaed Data'!$H3954</f>
        <v>847</v>
      </c>
      <c r="M5180" s="9">
        <f>'Consolidtaed Data'!$L3954-'Consolidtaed Data'!$K3954</f>
        <v>2070</v>
      </c>
      <c r="N5180" s="9" t="str">
        <f>VLOOKUP('Consolidtaed Data'!$C3954,[1]Locations!$A:$O,2,0)</f>
        <v>Oceanside</v>
      </c>
      <c r="O5180" s="9" t="str">
        <f>VLOOKUP('Consolidtaed Data'!$D3954,'[1]Sales People'!$A:$B,2,0)</f>
        <v>Howard Gardner</v>
      </c>
      <c r="P5180" s="9" t="str">
        <f>VLOOKUP('Consolidtaed Data'!$E3954,[1]Customers!$A:$B,2,0)</f>
        <v>Bruce King</v>
      </c>
      <c r="Q5180" s="11">
        <f>WEEKDAY('Consolidtaed Data'!$F3954)</f>
        <v>6</v>
      </c>
      <c r="R5180" s="9">
        <f>MONTH('Consolidtaed Data'!$F3954)</f>
        <v>10</v>
      </c>
      <c r="S5180" s="9" t="str">
        <f>TEXT(Table3[[#This Row],[Purchase Date]],"MMMM")</f>
        <v>January</v>
      </c>
      <c r="T5180" s="9">
        <f>YEAR('Consolidtaed Data'!$F3954)</f>
        <v>2020</v>
      </c>
    </row>
    <row r="5181" spans="1:20" x14ac:dyDescent="0.3">
      <c r="A5181" s="9" t="s">
        <v>6206</v>
      </c>
      <c r="B5181" s="9" t="s">
        <v>129</v>
      </c>
      <c r="C5181" s="9" t="s">
        <v>134</v>
      </c>
      <c r="D5181" s="9" t="s">
        <v>220</v>
      </c>
      <c r="E5181" s="9" t="s">
        <v>300</v>
      </c>
      <c r="F5181" s="10">
        <v>44212</v>
      </c>
      <c r="G5181" s="10" t="str">
        <f>VLOOKUP(Table3[[#This Row],[Product ID]],[1]Products!$A:$G,2,0)</f>
        <v>Product 47</v>
      </c>
      <c r="H5181" s="22">
        <v>3</v>
      </c>
      <c r="I5181" s="9">
        <f>VLOOKUP('Consolidtaed Data'!$B3969,[1]Products!$A:$G,4,0)</f>
        <v>203</v>
      </c>
      <c r="J5181" s="9">
        <f>VLOOKUP('Consolidtaed Data'!$B3969,[1]Products!$A:$G,3,0)</f>
        <v>154</v>
      </c>
      <c r="K5181" s="9">
        <f>'Consolidtaed Data'!$J3969*'Consolidtaed Data'!$H3969</f>
        <v>6140</v>
      </c>
      <c r="L5181" s="9">
        <f>'Consolidtaed Data'!$I3969*'Consolidtaed Data'!$H3969</f>
        <v>9028</v>
      </c>
      <c r="M5181" s="9">
        <f>'Consolidtaed Data'!$L3969-'Consolidtaed Data'!$K3969</f>
        <v>768</v>
      </c>
      <c r="N5181" s="9" t="str">
        <f>VLOOKUP('Consolidtaed Data'!$C3969,[1]Locations!$A:$O,2,0)</f>
        <v>Fairfield</v>
      </c>
      <c r="O5181" s="9" t="str">
        <f>VLOOKUP('Consolidtaed Data'!$D3969,'[1]Sales People'!$A:$B,2,0)</f>
        <v>Joe Sims</v>
      </c>
      <c r="P5181" s="9" t="str">
        <f>VLOOKUP('Consolidtaed Data'!$E3969,[1]Customers!$A:$B,2,0)</f>
        <v>Stephen Reynolds</v>
      </c>
      <c r="Q5181" s="11">
        <f>WEEKDAY('Consolidtaed Data'!$F3969)</f>
        <v>7</v>
      </c>
      <c r="R5181" s="9">
        <f>MONTH('Consolidtaed Data'!$F3969)</f>
        <v>10</v>
      </c>
      <c r="S5181" s="9" t="str">
        <f>TEXT(Table3[[#This Row],[Purchase Date]],"MMMM")</f>
        <v>January</v>
      </c>
      <c r="T5181" s="9">
        <f>YEAR('Consolidtaed Data'!$F3969)</f>
        <v>2020</v>
      </c>
    </row>
    <row r="5182" spans="1:20" x14ac:dyDescent="0.3">
      <c r="A5182" s="9" t="s">
        <v>6207</v>
      </c>
      <c r="B5182" s="9" t="s">
        <v>415</v>
      </c>
      <c r="C5182" s="9" t="s">
        <v>249</v>
      </c>
      <c r="D5182" s="9" t="s">
        <v>73</v>
      </c>
      <c r="E5182" s="9" t="s">
        <v>1764</v>
      </c>
      <c r="F5182" s="10">
        <v>44212</v>
      </c>
      <c r="G5182" s="10" t="str">
        <f>VLOOKUP(Table3[[#This Row],[Product ID]],[1]Products!$A:$G,2,0)</f>
        <v>Product 18</v>
      </c>
      <c r="H5182" s="22">
        <v>1</v>
      </c>
      <c r="I5182" s="9">
        <f>VLOOKUP('Consolidtaed Data'!$B3973,[1]Products!$A:$G,4,0)</f>
        <v>127</v>
      </c>
      <c r="J5182" s="9">
        <f>VLOOKUP('Consolidtaed Data'!$B3973,[1]Products!$A:$G,3,0)</f>
        <v>79</v>
      </c>
      <c r="K5182" s="9">
        <f>'Consolidtaed Data'!$J3973*'Consolidtaed Data'!$H3973</f>
        <v>270</v>
      </c>
      <c r="L5182" s="9">
        <f>'Consolidtaed Data'!$I3973*'Consolidtaed Data'!$H3973</f>
        <v>336</v>
      </c>
      <c r="M5182" s="9">
        <f>'Consolidtaed Data'!$L3973-'Consolidtaed Data'!$K3973</f>
        <v>992</v>
      </c>
      <c r="N5182" s="9" t="str">
        <f>VLOOKUP('Consolidtaed Data'!$C3973,[1]Locations!$A:$O,2,0)</f>
        <v>Irvine</v>
      </c>
      <c r="O5182" s="9" t="str">
        <f>VLOOKUP('Consolidtaed Data'!$D3973,'[1]Sales People'!$A:$B,2,0)</f>
        <v>Jeremy Mendoza</v>
      </c>
      <c r="P5182" s="9" t="str">
        <f>VLOOKUP('Consolidtaed Data'!$E3973,[1]Customers!$A:$B,2,0)</f>
        <v>Paul Henderson</v>
      </c>
      <c r="Q5182" s="11">
        <f>WEEKDAY('Consolidtaed Data'!$F3973)</f>
        <v>7</v>
      </c>
      <c r="R5182" s="9">
        <f>MONTH('Consolidtaed Data'!$F3973)</f>
        <v>10</v>
      </c>
      <c r="S5182" s="9" t="str">
        <f>TEXT(Table3[[#This Row],[Purchase Date]],"MMMM")</f>
        <v>January</v>
      </c>
      <c r="T5182" s="9">
        <f>YEAR('Consolidtaed Data'!$F3973)</f>
        <v>2020</v>
      </c>
    </row>
    <row r="5183" spans="1:20" x14ac:dyDescent="0.3">
      <c r="A5183" s="9" t="s">
        <v>6208</v>
      </c>
      <c r="B5183" s="9" t="s">
        <v>294</v>
      </c>
      <c r="C5183" s="9" t="s">
        <v>289</v>
      </c>
      <c r="D5183" s="9" t="s">
        <v>51</v>
      </c>
      <c r="E5183" s="9" t="s">
        <v>428</v>
      </c>
      <c r="F5183" s="10">
        <v>44212</v>
      </c>
      <c r="G5183" s="10" t="str">
        <f>VLOOKUP(Table3[[#This Row],[Product ID]],[1]Products!$A:$G,2,0)</f>
        <v>Product 51</v>
      </c>
      <c r="H5183" s="22">
        <v>3</v>
      </c>
      <c r="I5183" s="9">
        <f>VLOOKUP('Consolidtaed Data'!$B4015,[1]Products!$A:$G,4,0)</f>
        <v>1077</v>
      </c>
      <c r="J5183" s="9">
        <f>VLOOKUP('Consolidtaed Data'!$B4015,[1]Products!$A:$G,3,0)</f>
        <v>732</v>
      </c>
      <c r="K5183" s="9">
        <f>'Consolidtaed Data'!$J4015*'Consolidtaed Data'!$H4015</f>
        <v>732</v>
      </c>
      <c r="L5183" s="9">
        <f>'Consolidtaed Data'!$I4015*'Consolidtaed Data'!$H4015</f>
        <v>1077</v>
      </c>
      <c r="M5183" s="9">
        <f>'Consolidtaed Data'!$L4015-'Consolidtaed Data'!$K4015</f>
        <v>368</v>
      </c>
      <c r="N5183" s="9" t="str">
        <f>VLOOKUP('Consolidtaed Data'!$C4015,[1]Locations!$A:$O,2,0)</f>
        <v>Escondido</v>
      </c>
      <c r="O5183" s="9" t="str">
        <f>VLOOKUP('Consolidtaed Data'!$D4015,'[1]Sales People'!$A:$B,2,0)</f>
        <v>Fred Robertson</v>
      </c>
      <c r="P5183" s="9" t="str">
        <f>VLOOKUP('Consolidtaed Data'!$E4015,[1]Customers!$A:$B,2,0)</f>
        <v>Eric Armstrong</v>
      </c>
      <c r="Q5183" s="11">
        <f>WEEKDAY('Consolidtaed Data'!$F4015)</f>
        <v>3</v>
      </c>
      <c r="R5183" s="9">
        <f>MONTH('Consolidtaed Data'!$F4015)</f>
        <v>10</v>
      </c>
      <c r="S5183" s="9" t="str">
        <f>TEXT(Table3[[#This Row],[Purchase Date]],"MMMM")</f>
        <v>January</v>
      </c>
      <c r="T5183" s="9">
        <f>YEAR('Consolidtaed Data'!$F4015)</f>
        <v>2020</v>
      </c>
    </row>
    <row r="5184" spans="1:20" x14ac:dyDescent="0.3">
      <c r="A5184" s="9" t="s">
        <v>6209</v>
      </c>
      <c r="B5184" s="9" t="s">
        <v>15</v>
      </c>
      <c r="C5184" s="9" t="s">
        <v>45</v>
      </c>
      <c r="D5184" s="9" t="s">
        <v>374</v>
      </c>
      <c r="E5184" s="9" t="s">
        <v>316</v>
      </c>
      <c r="F5184" s="10">
        <v>44212</v>
      </c>
      <c r="G5184" s="10" t="str">
        <f>VLOOKUP(Table3[[#This Row],[Product ID]],[1]Products!$A:$G,2,0)</f>
        <v>Product 38</v>
      </c>
      <c r="H5184" s="22">
        <v>1</v>
      </c>
      <c r="I5184" s="9">
        <f>VLOOKUP('Consolidtaed Data'!$B4072,[1]Products!$A:$G,4,0)</f>
        <v>818</v>
      </c>
      <c r="J5184" s="9">
        <f>VLOOKUP('Consolidtaed Data'!$B4072,[1]Products!$A:$G,3,0)</f>
        <v>450</v>
      </c>
      <c r="K5184" s="9">
        <f>'Consolidtaed Data'!$J4072*'Consolidtaed Data'!$H4072</f>
        <v>255</v>
      </c>
      <c r="L5184" s="9">
        <f>'Consolidtaed Data'!$I4072*'Consolidtaed Data'!$H4072</f>
        <v>392</v>
      </c>
      <c r="M5184" s="9">
        <f>'Consolidtaed Data'!$L4072-'Consolidtaed Data'!$K4072</f>
        <v>344</v>
      </c>
      <c r="N5184" s="9" t="str">
        <f>VLOOKUP('Consolidtaed Data'!$C4072,[1]Locations!$A:$O,2,0)</f>
        <v>Santa Clara</v>
      </c>
      <c r="O5184" s="9" t="str">
        <f>VLOOKUP('Consolidtaed Data'!$D4072,'[1]Sales People'!$A:$B,2,0)</f>
        <v>Sean Miller</v>
      </c>
      <c r="P5184" s="9" t="str">
        <f>VLOOKUP('Consolidtaed Data'!$E4072,[1]Customers!$A:$B,2,0)</f>
        <v>Kenneth Ryan</v>
      </c>
      <c r="Q5184" s="11">
        <f>WEEKDAY('Consolidtaed Data'!$F4072)</f>
        <v>1</v>
      </c>
      <c r="R5184" s="9">
        <f>MONTH('Consolidtaed Data'!$F4072)</f>
        <v>10</v>
      </c>
      <c r="S5184" s="9" t="str">
        <f>TEXT(Table3[[#This Row],[Purchase Date]],"MMMM")</f>
        <v>January</v>
      </c>
      <c r="T5184" s="9">
        <f>YEAR('Consolidtaed Data'!$F4072)</f>
        <v>2020</v>
      </c>
    </row>
    <row r="5185" spans="1:20" x14ac:dyDescent="0.3">
      <c r="A5185" s="9" t="s">
        <v>6210</v>
      </c>
      <c r="B5185" s="9" t="s">
        <v>443</v>
      </c>
      <c r="C5185" s="9" t="s">
        <v>108</v>
      </c>
      <c r="D5185" s="9" t="s">
        <v>22</v>
      </c>
      <c r="E5185" s="9" t="s">
        <v>3857</v>
      </c>
      <c r="F5185" s="10">
        <v>44212</v>
      </c>
      <c r="G5185" s="10" t="str">
        <f>VLOOKUP(Table3[[#This Row],[Product ID]],[1]Products!$A:$G,2,0)</f>
        <v>Product 61</v>
      </c>
      <c r="H5185" s="22">
        <v>1</v>
      </c>
      <c r="I5185" s="9">
        <f>VLOOKUP('Consolidtaed Data'!$B4142,[1]Products!$A:$G,4,0)</f>
        <v>181</v>
      </c>
      <c r="J5185" s="9">
        <f>VLOOKUP('Consolidtaed Data'!$B4142,[1]Products!$A:$G,3,0)</f>
        <v>130</v>
      </c>
      <c r="K5185" s="9">
        <f>'Consolidtaed Data'!$J4142*'Consolidtaed Data'!$H4142</f>
        <v>395</v>
      </c>
      <c r="L5185" s="9">
        <f>'Consolidtaed Data'!$I4142*'Consolidtaed Data'!$H4142</f>
        <v>556</v>
      </c>
      <c r="M5185" s="9">
        <f>'Consolidtaed Data'!$L4142-'Consolidtaed Data'!$K4142</f>
        <v>565</v>
      </c>
      <c r="N5185" s="9" t="str">
        <f>VLOOKUP('Consolidtaed Data'!$C4142,[1]Locations!$A:$O,2,0)</f>
        <v>Fresno</v>
      </c>
      <c r="O5185" s="9" t="str">
        <f>VLOOKUP('Consolidtaed Data'!$D4142,'[1]Sales People'!$A:$B,2,0)</f>
        <v>Ryan Welch</v>
      </c>
      <c r="P5185" s="9" t="str">
        <f>VLOOKUP('Consolidtaed Data'!$E4142,[1]Customers!$A:$B,2,0)</f>
        <v>Jeffrey Phillips</v>
      </c>
      <c r="Q5185" s="11">
        <f>WEEKDAY('Consolidtaed Data'!$F4142)</f>
        <v>7</v>
      </c>
      <c r="R5185" s="9">
        <f>MONTH('Consolidtaed Data'!$F4142)</f>
        <v>10</v>
      </c>
      <c r="S5185" s="9" t="str">
        <f>TEXT(Table3[[#This Row],[Purchase Date]],"MMMM")</f>
        <v>January</v>
      </c>
      <c r="T5185" s="9">
        <f>YEAR('Consolidtaed Data'!$F4142)</f>
        <v>2020</v>
      </c>
    </row>
    <row r="5186" spans="1:20" x14ac:dyDescent="0.3">
      <c r="A5186" s="9" t="s">
        <v>6211</v>
      </c>
      <c r="B5186" s="9" t="s">
        <v>653</v>
      </c>
      <c r="C5186" s="9" t="s">
        <v>275</v>
      </c>
      <c r="D5186" s="9" t="s">
        <v>197</v>
      </c>
      <c r="E5186" s="9" t="s">
        <v>493</v>
      </c>
      <c r="F5186" s="10">
        <v>44212</v>
      </c>
      <c r="G5186" s="10" t="str">
        <f>VLOOKUP(Table3[[#This Row],[Product ID]],[1]Products!$A:$G,2,0)</f>
        <v>Product 74</v>
      </c>
      <c r="H5186" s="22">
        <v>1</v>
      </c>
      <c r="I5186" s="9">
        <f>VLOOKUP('Consolidtaed Data'!$B4178,[1]Products!$A:$G,4,0)</f>
        <v>2091</v>
      </c>
      <c r="J5186" s="9">
        <f>VLOOKUP('Consolidtaed Data'!$B4178,[1]Products!$A:$G,3,0)</f>
        <v>1485</v>
      </c>
      <c r="K5186" s="9">
        <f>'Consolidtaed Data'!$J4178*'Consolidtaed Data'!$H4178</f>
        <v>3270</v>
      </c>
      <c r="L5186" s="9">
        <f>'Consolidtaed Data'!$I4178*'Consolidtaed Data'!$H4178</f>
        <v>4140</v>
      </c>
      <c r="M5186" s="9">
        <f>'Consolidtaed Data'!$L4178-'Consolidtaed Data'!$K4178</f>
        <v>656</v>
      </c>
      <c r="N5186" s="9" t="str">
        <f>VLOOKUP('Consolidtaed Data'!$C4178,[1]Locations!$A:$O,2,0)</f>
        <v>Ontario</v>
      </c>
      <c r="O5186" s="9" t="str">
        <f>VLOOKUP('Consolidtaed Data'!$D4178,'[1]Sales People'!$A:$B,2,0)</f>
        <v>Sean Miller</v>
      </c>
      <c r="P5186" s="9" t="str">
        <f>VLOOKUP('Consolidtaed Data'!$E4178,[1]Customers!$A:$B,2,0)</f>
        <v>Victor Dean</v>
      </c>
      <c r="Q5186" s="11">
        <f>WEEKDAY('Consolidtaed Data'!$F4178)</f>
        <v>2</v>
      </c>
      <c r="R5186" s="9">
        <f>MONTH('Consolidtaed Data'!$F4178)</f>
        <v>11</v>
      </c>
      <c r="S5186" s="9" t="str">
        <f>TEXT(Table3[[#This Row],[Purchase Date]],"MMMM")</f>
        <v>January</v>
      </c>
      <c r="T5186" s="9">
        <f>YEAR('Consolidtaed Data'!$F4178)</f>
        <v>2020</v>
      </c>
    </row>
    <row r="5187" spans="1:20" x14ac:dyDescent="0.3">
      <c r="A5187" s="9" t="s">
        <v>6212</v>
      </c>
      <c r="B5187" s="9" t="s">
        <v>252</v>
      </c>
      <c r="C5187" s="9" t="s">
        <v>325</v>
      </c>
      <c r="D5187" s="9" t="s">
        <v>13</v>
      </c>
      <c r="E5187" s="9" t="s">
        <v>2930</v>
      </c>
      <c r="F5187" s="10">
        <v>44212</v>
      </c>
      <c r="G5187" s="10" t="str">
        <f>VLOOKUP(Table3[[#This Row],[Product ID]],[1]Products!$A:$G,2,0)</f>
        <v>Product 81</v>
      </c>
      <c r="H5187" s="22">
        <v>3</v>
      </c>
      <c r="I5187" s="9">
        <f>VLOOKUP('Consolidtaed Data'!$B4214,[1]Products!$A:$G,4,0)</f>
        <v>1077</v>
      </c>
      <c r="J5187" s="9">
        <f>VLOOKUP('Consolidtaed Data'!$B4214,[1]Products!$A:$G,3,0)</f>
        <v>732</v>
      </c>
      <c r="K5187" s="9">
        <f>'Consolidtaed Data'!$J4214*'Consolidtaed Data'!$H4214</f>
        <v>1664</v>
      </c>
      <c r="L5187" s="9">
        <f>'Consolidtaed Data'!$I4214*'Consolidtaed Data'!$H4214</f>
        <v>2412</v>
      </c>
      <c r="M5187" s="9">
        <f>'Consolidtaed Data'!$L4214-'Consolidtaed Data'!$K4214</f>
        <v>206</v>
      </c>
      <c r="N5187" s="9" t="str">
        <f>VLOOKUP('Consolidtaed Data'!$C4214,[1]Locations!$A:$O,2,0)</f>
        <v>East Los Angeles</v>
      </c>
      <c r="O5187" s="9" t="str">
        <f>VLOOKUP('Consolidtaed Data'!$D4214,'[1]Sales People'!$A:$B,2,0)</f>
        <v>Ronald Reed</v>
      </c>
      <c r="P5187" s="9" t="str">
        <f>VLOOKUP('Consolidtaed Data'!$E4214,[1]Customers!$A:$B,2,0)</f>
        <v>Joe Gordon</v>
      </c>
      <c r="Q5187" s="11">
        <f>WEEKDAY('Consolidtaed Data'!$F4214)</f>
        <v>6</v>
      </c>
      <c r="R5187" s="9">
        <f>MONTH('Consolidtaed Data'!$F4214)</f>
        <v>11</v>
      </c>
      <c r="S5187" s="9" t="str">
        <f>TEXT(Table3[[#This Row],[Purchase Date]],"MMMM")</f>
        <v>January</v>
      </c>
      <c r="T5187" s="9">
        <f>YEAR('Consolidtaed Data'!$F4214)</f>
        <v>2020</v>
      </c>
    </row>
    <row r="5188" spans="1:20" x14ac:dyDescent="0.3">
      <c r="A5188" s="9" t="s">
        <v>6213</v>
      </c>
      <c r="B5188" s="9" t="s">
        <v>219</v>
      </c>
      <c r="C5188" s="9" t="s">
        <v>99</v>
      </c>
      <c r="D5188" s="9" t="s">
        <v>123</v>
      </c>
      <c r="E5188" s="9" t="s">
        <v>834</v>
      </c>
      <c r="F5188" s="10">
        <v>44212</v>
      </c>
      <c r="G5188" s="10" t="str">
        <f>VLOOKUP(Table3[[#This Row],[Product ID]],[1]Products!$A:$G,2,0)</f>
        <v>Product 35</v>
      </c>
      <c r="H5188" s="22">
        <v>1</v>
      </c>
      <c r="I5188" s="9">
        <f>VLOOKUP('Consolidtaed Data'!$B4270,[1]Products!$A:$G,4,0)</f>
        <v>2495</v>
      </c>
      <c r="J5188" s="9">
        <f>VLOOKUP('Consolidtaed Data'!$B4270,[1]Products!$A:$G,3,0)</f>
        <v>1896</v>
      </c>
      <c r="K5188" s="9">
        <f>'Consolidtaed Data'!$J4270*'Consolidtaed Data'!$H4270</f>
        <v>3352</v>
      </c>
      <c r="L5188" s="9">
        <f>'Consolidtaed Data'!$I4270*'Consolidtaed Data'!$H4270</f>
        <v>4412</v>
      </c>
      <c r="M5188" s="9">
        <f>'Consolidtaed Data'!$L4270-'Consolidtaed Data'!$K4270</f>
        <v>148</v>
      </c>
      <c r="N5188" s="9" t="str">
        <f>VLOOKUP('Consolidtaed Data'!$C4270,[1]Locations!$A:$O,2,0)</f>
        <v>Thousand Oaks</v>
      </c>
      <c r="O5188" s="9" t="str">
        <f>VLOOKUP('Consolidtaed Data'!$D4270,'[1]Sales People'!$A:$B,2,0)</f>
        <v>Robert Reed</v>
      </c>
      <c r="P5188" s="9" t="str">
        <f>VLOOKUP('Consolidtaed Data'!$E4270,[1]Customers!$A:$B,2,0)</f>
        <v>Raymond Barnes</v>
      </c>
      <c r="Q5188" s="11">
        <f>WEEKDAY('Consolidtaed Data'!$F4270)</f>
        <v>3</v>
      </c>
      <c r="R5188" s="9">
        <f>MONTH('Consolidtaed Data'!$F4270)</f>
        <v>11</v>
      </c>
      <c r="S5188" s="9" t="str">
        <f>TEXT(Table3[[#This Row],[Purchase Date]],"MMMM")</f>
        <v>January</v>
      </c>
      <c r="T5188" s="9">
        <f>YEAR('Consolidtaed Data'!$F4270)</f>
        <v>2020</v>
      </c>
    </row>
    <row r="5189" spans="1:20" x14ac:dyDescent="0.3">
      <c r="A5189" s="9" t="s">
        <v>6214</v>
      </c>
      <c r="B5189" s="9" t="s">
        <v>364</v>
      </c>
      <c r="C5189" s="9" t="s">
        <v>295</v>
      </c>
      <c r="D5189" s="9" t="s">
        <v>272</v>
      </c>
      <c r="E5189" s="9" t="s">
        <v>120</v>
      </c>
      <c r="F5189" s="10">
        <v>44212</v>
      </c>
      <c r="G5189" s="10" t="str">
        <f>VLOOKUP(Table3[[#This Row],[Product ID]],[1]Products!$A:$G,2,0)</f>
        <v>Product 45</v>
      </c>
      <c r="H5189" s="22">
        <v>1</v>
      </c>
      <c r="I5189" s="9">
        <f>VLOOKUP('Consolidtaed Data'!$B4382,[1]Products!$A:$G,4,0)</f>
        <v>2495</v>
      </c>
      <c r="J5189" s="9">
        <f>VLOOKUP('Consolidtaed Data'!$B4382,[1]Products!$A:$G,3,0)</f>
        <v>1896</v>
      </c>
      <c r="K5189" s="9">
        <f>'Consolidtaed Data'!$J4382*'Consolidtaed Data'!$H4382</f>
        <v>1072</v>
      </c>
      <c r="L5189" s="9">
        <f>'Consolidtaed Data'!$I4382*'Consolidtaed Data'!$H4382</f>
        <v>1600</v>
      </c>
      <c r="M5189" s="9">
        <f>'Consolidtaed Data'!$L4382-'Consolidtaed Data'!$K4382</f>
        <v>274</v>
      </c>
      <c r="N5189" s="9" t="str">
        <f>VLOOKUP('Consolidtaed Data'!$C4382,[1]Locations!$A:$O,2,0)</f>
        <v>Lancaster</v>
      </c>
      <c r="O5189" s="9" t="str">
        <f>VLOOKUP('Consolidtaed Data'!$D4382,'[1]Sales People'!$A:$B,2,0)</f>
        <v>Andrew Bowman</v>
      </c>
      <c r="P5189" s="9" t="str">
        <f>VLOOKUP('Consolidtaed Data'!$E4382,[1]Customers!$A:$B,2,0)</f>
        <v>Roy Murphy</v>
      </c>
      <c r="Q5189" s="11">
        <f>WEEKDAY('Consolidtaed Data'!$F4382)</f>
        <v>4</v>
      </c>
      <c r="R5189" s="9">
        <f>MONTH('Consolidtaed Data'!$F4382)</f>
        <v>11</v>
      </c>
      <c r="S5189" s="9" t="str">
        <f>TEXT(Table3[[#This Row],[Purchase Date]],"MMMM")</f>
        <v>January</v>
      </c>
      <c r="T5189" s="9">
        <f>YEAR('Consolidtaed Data'!$F4382)</f>
        <v>2020</v>
      </c>
    </row>
    <row r="5190" spans="1:20" x14ac:dyDescent="0.3">
      <c r="A5190" s="9" t="s">
        <v>6215</v>
      </c>
      <c r="B5190" s="9" t="s">
        <v>185</v>
      </c>
      <c r="C5190" s="9" t="s">
        <v>173</v>
      </c>
      <c r="D5190" s="9" t="s">
        <v>46</v>
      </c>
      <c r="E5190" s="9" t="s">
        <v>2066</v>
      </c>
      <c r="F5190" s="10">
        <v>44212</v>
      </c>
      <c r="G5190" s="10" t="str">
        <f>VLOOKUP(Table3[[#This Row],[Product ID]],[1]Products!$A:$G,2,0)</f>
        <v>Product 65</v>
      </c>
      <c r="H5190" s="22">
        <v>4</v>
      </c>
      <c r="I5190" s="9">
        <f>VLOOKUP('Consolidtaed Data'!$B4383,[1]Products!$A:$G,4,0)</f>
        <v>886</v>
      </c>
      <c r="J5190" s="9">
        <f>VLOOKUP('Consolidtaed Data'!$B4383,[1]Products!$A:$G,3,0)</f>
        <v>478</v>
      </c>
      <c r="K5190" s="9">
        <f>'Consolidtaed Data'!$J4383*'Consolidtaed Data'!$H4383</f>
        <v>90</v>
      </c>
      <c r="L5190" s="9">
        <f>'Consolidtaed Data'!$I4383*'Consolidtaed Data'!$H4383</f>
        <v>112</v>
      </c>
      <c r="M5190" s="9">
        <f>'Consolidtaed Data'!$L4383-'Consolidtaed Data'!$K4383</f>
        <v>265</v>
      </c>
      <c r="N5190" s="9" t="str">
        <f>VLOOKUP('Consolidtaed Data'!$C4383,[1]Locations!$A:$O,2,0)</f>
        <v>Pasadena</v>
      </c>
      <c r="O5190" s="9" t="str">
        <f>VLOOKUP('Consolidtaed Data'!$D4383,'[1]Sales People'!$A:$B,2,0)</f>
        <v>Christopher Tucker</v>
      </c>
      <c r="P5190" s="9" t="str">
        <f>VLOOKUP('Consolidtaed Data'!$E4383,[1]Customers!$A:$B,2,0)</f>
        <v>Shawn Ray</v>
      </c>
      <c r="Q5190" s="11">
        <f>WEEKDAY('Consolidtaed Data'!$F4383)</f>
        <v>4</v>
      </c>
      <c r="R5190" s="9">
        <f>MONTH('Consolidtaed Data'!$F4383)</f>
        <v>11</v>
      </c>
      <c r="S5190" s="9" t="str">
        <f>TEXT(Table3[[#This Row],[Purchase Date]],"MMMM")</f>
        <v>January</v>
      </c>
      <c r="T5190" s="9">
        <f>YEAR('Consolidtaed Data'!$F4383)</f>
        <v>2020</v>
      </c>
    </row>
    <row r="5191" spans="1:20" x14ac:dyDescent="0.3">
      <c r="A5191" s="9" t="s">
        <v>6216</v>
      </c>
      <c r="B5191" s="9" t="s">
        <v>103</v>
      </c>
      <c r="C5191" s="9" t="s">
        <v>165</v>
      </c>
      <c r="D5191" s="9" t="s">
        <v>374</v>
      </c>
      <c r="E5191" s="9" t="s">
        <v>2272</v>
      </c>
      <c r="F5191" s="10">
        <v>44212</v>
      </c>
      <c r="G5191" s="10" t="str">
        <f>VLOOKUP(Table3[[#This Row],[Product ID]],[1]Products!$A:$G,2,0)</f>
        <v>Product 44</v>
      </c>
      <c r="H5191" s="22">
        <v>4</v>
      </c>
      <c r="I5191" s="9">
        <f>VLOOKUP('Consolidtaed Data'!$B4412,[1]Products!$A:$G,4,0)</f>
        <v>2091</v>
      </c>
      <c r="J5191" s="9">
        <f>VLOOKUP('Consolidtaed Data'!$B4412,[1]Products!$A:$G,3,0)</f>
        <v>1485</v>
      </c>
      <c r="K5191" s="9">
        <f>'Consolidtaed Data'!$J4412*'Consolidtaed Data'!$H4412</f>
        <v>1788</v>
      </c>
      <c r="L5191" s="9">
        <f>'Consolidtaed Data'!$I4412*'Consolidtaed Data'!$H4412</f>
        <v>2353</v>
      </c>
      <c r="M5191" s="9">
        <f>'Consolidtaed Data'!$L4412-'Consolidtaed Data'!$K4412</f>
        <v>742</v>
      </c>
      <c r="N5191" s="9" t="str">
        <f>VLOOKUP('Consolidtaed Data'!$C4412,[1]Locations!$A:$O,2,0)</f>
        <v>Richmond</v>
      </c>
      <c r="O5191" s="9" t="str">
        <f>VLOOKUP('Consolidtaed Data'!$D4412,'[1]Sales People'!$A:$B,2,0)</f>
        <v>Robert Reed</v>
      </c>
      <c r="P5191" s="9" t="str">
        <f>VLOOKUP('Consolidtaed Data'!$E4412,[1]Customers!$A:$B,2,0)</f>
        <v>Harold Turner</v>
      </c>
      <c r="Q5191" s="11">
        <f>WEEKDAY('Consolidtaed Data'!$F4412)</f>
        <v>6</v>
      </c>
      <c r="R5191" s="9">
        <f>MONTH('Consolidtaed Data'!$F4412)</f>
        <v>11</v>
      </c>
      <c r="S5191" s="9" t="str">
        <f>TEXT(Table3[[#This Row],[Purchase Date]],"MMMM")</f>
        <v>January</v>
      </c>
      <c r="T5191" s="9">
        <f>YEAR('Consolidtaed Data'!$F4412)</f>
        <v>2020</v>
      </c>
    </row>
    <row r="5192" spans="1:20" x14ac:dyDescent="0.3">
      <c r="A5192" s="9" t="s">
        <v>6217</v>
      </c>
      <c r="B5192" s="9" t="s">
        <v>477</v>
      </c>
      <c r="C5192" s="9" t="s">
        <v>25</v>
      </c>
      <c r="D5192" s="9" t="s">
        <v>131</v>
      </c>
      <c r="E5192" s="9" t="s">
        <v>1072</v>
      </c>
      <c r="F5192" s="10">
        <v>44212</v>
      </c>
      <c r="G5192" s="10" t="str">
        <f>VLOOKUP(Table3[[#This Row],[Product ID]],[1]Products!$A:$G,2,0)</f>
        <v>Product 46</v>
      </c>
      <c r="H5192" s="22">
        <v>1</v>
      </c>
      <c r="I5192" s="9">
        <f>VLOOKUP('Consolidtaed Data'!$B4475,[1]Products!$A:$G,4,0)</f>
        <v>2353</v>
      </c>
      <c r="J5192" s="9">
        <f>VLOOKUP('Consolidtaed Data'!$B4475,[1]Products!$A:$G,3,0)</f>
        <v>1788</v>
      </c>
      <c r="K5192" s="9">
        <f>'Consolidtaed Data'!$J4475*'Consolidtaed Data'!$H4475</f>
        <v>838</v>
      </c>
      <c r="L5192" s="9">
        <f>'Consolidtaed Data'!$I4475*'Consolidtaed Data'!$H4475</f>
        <v>1103</v>
      </c>
      <c r="M5192" s="9">
        <f>'Consolidtaed Data'!$L4475-'Consolidtaed Data'!$K4475</f>
        <v>368</v>
      </c>
      <c r="N5192" s="9" t="str">
        <f>VLOOKUP('Consolidtaed Data'!$C4475,[1]Locations!$A:$O,2,0)</f>
        <v>Los Angeles</v>
      </c>
      <c r="O5192" s="9" t="str">
        <f>VLOOKUP('Consolidtaed Data'!$D4475,'[1]Sales People'!$A:$B,2,0)</f>
        <v>Patrick Ruiz</v>
      </c>
      <c r="P5192" s="9" t="str">
        <f>VLOOKUP('Consolidtaed Data'!$E4475,[1]Customers!$A:$B,2,0)</f>
        <v>Bobby Willis</v>
      </c>
      <c r="Q5192" s="11">
        <f>WEEKDAY('Consolidtaed Data'!$F4475)</f>
        <v>3</v>
      </c>
      <c r="R5192" s="9">
        <f>MONTH('Consolidtaed Data'!$F4475)</f>
        <v>11</v>
      </c>
      <c r="S5192" s="9" t="str">
        <f>TEXT(Table3[[#This Row],[Purchase Date]],"MMMM")</f>
        <v>January</v>
      </c>
      <c r="T5192" s="9">
        <f>YEAR('Consolidtaed Data'!$F4475)</f>
        <v>2020</v>
      </c>
    </row>
    <row r="5193" spans="1:20" x14ac:dyDescent="0.3">
      <c r="A5193" s="9" t="s">
        <v>6218</v>
      </c>
      <c r="B5193" s="9" t="s">
        <v>188</v>
      </c>
      <c r="C5193" s="9" t="s">
        <v>82</v>
      </c>
      <c r="D5193" s="9" t="s">
        <v>43</v>
      </c>
      <c r="E5193" s="9" t="s">
        <v>626</v>
      </c>
      <c r="F5193" s="10">
        <v>44212</v>
      </c>
      <c r="G5193" s="10" t="str">
        <f>VLOOKUP(Table3[[#This Row],[Product ID]],[1]Products!$A:$G,2,0)</f>
        <v>Product 63</v>
      </c>
      <c r="H5193" s="22">
        <v>4</v>
      </c>
      <c r="I5193" s="9">
        <f>VLOOKUP('Consolidtaed Data'!$B4532,[1]Products!$A:$G,4,0)</f>
        <v>556</v>
      </c>
      <c r="J5193" s="9">
        <f>VLOOKUP('Consolidtaed Data'!$B4532,[1]Products!$A:$G,3,0)</f>
        <v>395</v>
      </c>
      <c r="K5193" s="9">
        <f>'Consolidtaed Data'!$J4532*'Consolidtaed Data'!$H4532</f>
        <v>171</v>
      </c>
      <c r="L5193" s="9">
        <f>'Consolidtaed Data'!$I4532*'Consolidtaed Data'!$H4532</f>
        <v>217</v>
      </c>
      <c r="M5193" s="9">
        <f>'Consolidtaed Data'!$L4532-'Consolidtaed Data'!$K4532</f>
        <v>952</v>
      </c>
      <c r="N5193" s="9" t="str">
        <f>VLOOKUP('Consolidtaed Data'!$C4532,[1]Locations!$A:$O,2,0)</f>
        <v>Visalia</v>
      </c>
      <c r="O5193" s="9" t="str">
        <f>VLOOKUP('Consolidtaed Data'!$D4532,'[1]Sales People'!$A:$B,2,0)</f>
        <v>Joshua Cook</v>
      </c>
      <c r="P5193" s="9" t="str">
        <f>VLOOKUP('Consolidtaed Data'!$E4532,[1]Customers!$A:$B,2,0)</f>
        <v>Billy Adams</v>
      </c>
      <c r="Q5193" s="11">
        <f>WEEKDAY('Consolidtaed Data'!$F4532)</f>
        <v>6</v>
      </c>
      <c r="R5193" s="9">
        <f>MONTH('Consolidtaed Data'!$F4532)</f>
        <v>11</v>
      </c>
      <c r="S5193" s="9" t="str">
        <f>TEXT(Table3[[#This Row],[Purchase Date]],"MMMM")</f>
        <v>January</v>
      </c>
      <c r="T5193" s="9">
        <f>YEAR('Consolidtaed Data'!$F4532)</f>
        <v>2020</v>
      </c>
    </row>
    <row r="5194" spans="1:20" x14ac:dyDescent="0.3">
      <c r="A5194" s="9" t="s">
        <v>6219</v>
      </c>
      <c r="B5194" s="9" t="s">
        <v>172</v>
      </c>
      <c r="C5194" s="9" t="s">
        <v>344</v>
      </c>
      <c r="D5194" s="9" t="s">
        <v>153</v>
      </c>
      <c r="E5194" s="9" t="s">
        <v>1265</v>
      </c>
      <c r="F5194" s="10">
        <v>44212</v>
      </c>
      <c r="G5194" s="10" t="str">
        <f>VLOOKUP(Table3[[#This Row],[Product ID]],[1]Products!$A:$G,2,0)</f>
        <v>Product 4</v>
      </c>
      <c r="H5194" s="22">
        <v>3</v>
      </c>
      <c r="I5194" s="9">
        <f>VLOOKUP('Consolidtaed Data'!$B4568,[1]Products!$A:$G,4,0)</f>
        <v>1783</v>
      </c>
      <c r="J5194" s="9">
        <f>VLOOKUP('Consolidtaed Data'!$B4568,[1]Products!$A:$G,3,0)</f>
        <v>1230</v>
      </c>
      <c r="K5194" s="9">
        <f>'Consolidtaed Data'!$J4568*'Consolidtaed Data'!$H4568</f>
        <v>1944</v>
      </c>
      <c r="L5194" s="9">
        <f>'Consolidtaed Data'!$I4568*'Consolidtaed Data'!$H4568</f>
        <v>2313</v>
      </c>
      <c r="M5194" s="9">
        <f>'Consolidtaed Data'!$L4568-'Consolidtaed Data'!$K4568</f>
        <v>2193</v>
      </c>
      <c r="N5194" s="9" t="str">
        <f>VLOOKUP('Consolidtaed Data'!$C4568,[1]Locations!$A:$O,2,0)</f>
        <v>Modesto</v>
      </c>
      <c r="O5194" s="9" t="str">
        <f>VLOOKUP('Consolidtaed Data'!$D4568,'[1]Sales People'!$A:$B,2,0)</f>
        <v>Jimmy Young</v>
      </c>
      <c r="P5194" s="9" t="str">
        <f>VLOOKUP('Consolidtaed Data'!$E4568,[1]Customers!$A:$B,2,0)</f>
        <v>Roger Tucker</v>
      </c>
      <c r="Q5194" s="11">
        <f>WEEKDAY('Consolidtaed Data'!$F4568)</f>
        <v>1</v>
      </c>
      <c r="R5194" s="9">
        <f>MONTH('Consolidtaed Data'!$F4568)</f>
        <v>11</v>
      </c>
      <c r="S5194" s="9" t="str">
        <f>TEXT(Table3[[#This Row],[Purchase Date]],"MMMM")</f>
        <v>January</v>
      </c>
      <c r="T5194" s="9">
        <f>YEAR('Consolidtaed Data'!$F4568)</f>
        <v>2020</v>
      </c>
    </row>
    <row r="5195" spans="1:20" x14ac:dyDescent="0.3">
      <c r="A5195" s="9" t="s">
        <v>6220</v>
      </c>
      <c r="B5195" s="9" t="s">
        <v>24</v>
      </c>
      <c r="C5195" s="9" t="s">
        <v>210</v>
      </c>
      <c r="D5195" s="9" t="s">
        <v>197</v>
      </c>
      <c r="E5195" s="9" t="s">
        <v>120</v>
      </c>
      <c r="F5195" s="10">
        <v>44213</v>
      </c>
      <c r="G5195" s="10" t="str">
        <f>VLOOKUP(Table3[[#This Row],[Product ID]],[1]Products!$A:$G,2,0)</f>
        <v>Product 6</v>
      </c>
      <c r="H5195" s="22">
        <v>1</v>
      </c>
      <c r="I5195" s="9">
        <f>VLOOKUP('Consolidtaed Data'!$B3695,[1]Products!$A:$G,4,0)</f>
        <v>2141</v>
      </c>
      <c r="J5195" s="9">
        <f>VLOOKUP('Consolidtaed Data'!$B3695,[1]Products!$A:$G,3,0)</f>
        <v>1777</v>
      </c>
      <c r="K5195" s="9">
        <f>'Consolidtaed Data'!$J3695*'Consolidtaed Data'!$H3695</f>
        <v>534</v>
      </c>
      <c r="L5195" s="9">
        <f>'Consolidtaed Data'!$I3695*'Consolidtaed Data'!$H3695</f>
        <v>847</v>
      </c>
      <c r="M5195" s="9">
        <f>'Consolidtaed Data'!$L3695-'Consolidtaed Data'!$K3695</f>
        <v>1018</v>
      </c>
      <c r="N5195" s="9" t="str">
        <f>VLOOKUP('Consolidtaed Data'!$C3695,[1]Locations!$A:$O,2,0)</f>
        <v>Daly City</v>
      </c>
      <c r="O5195" s="9" t="str">
        <f>VLOOKUP('Consolidtaed Data'!$D3695,'[1]Sales People'!$A:$B,2,0)</f>
        <v>Bobby Russell</v>
      </c>
      <c r="P5195" s="9" t="str">
        <f>VLOOKUP('Consolidtaed Data'!$E3695,[1]Customers!$A:$B,2,0)</f>
        <v>Ernest Bradley</v>
      </c>
      <c r="Q5195" s="11">
        <f>WEEKDAY('Consolidtaed Data'!$F3695)</f>
        <v>1</v>
      </c>
      <c r="R5195" s="9">
        <f>MONTH('Consolidtaed Data'!$F3695)</f>
        <v>9</v>
      </c>
      <c r="S5195" s="9" t="str">
        <f>TEXT(Table3[[#This Row],[Purchase Date]],"MMMM")</f>
        <v>January</v>
      </c>
      <c r="T5195" s="9">
        <f>YEAR('Consolidtaed Data'!$F3695)</f>
        <v>2020</v>
      </c>
    </row>
    <row r="5196" spans="1:20" x14ac:dyDescent="0.3">
      <c r="A5196" s="9" t="s">
        <v>6221</v>
      </c>
      <c r="B5196" s="9" t="s">
        <v>531</v>
      </c>
      <c r="C5196" s="9" t="s">
        <v>21</v>
      </c>
      <c r="D5196" s="9" t="s">
        <v>9</v>
      </c>
      <c r="E5196" s="9" t="s">
        <v>1357</v>
      </c>
      <c r="F5196" s="10">
        <v>44213</v>
      </c>
      <c r="G5196" s="10" t="str">
        <f>VLOOKUP(Table3[[#This Row],[Product ID]],[1]Products!$A:$G,2,0)</f>
        <v>Product 62</v>
      </c>
      <c r="H5196" s="22">
        <v>3</v>
      </c>
      <c r="I5196" s="9">
        <f>VLOOKUP('Consolidtaed Data'!$B3811,[1]Products!$A:$G,4,0)</f>
        <v>1798</v>
      </c>
      <c r="J5196" s="9">
        <f>VLOOKUP('Consolidtaed Data'!$B3811,[1]Products!$A:$G,3,0)</f>
        <v>971</v>
      </c>
      <c r="K5196" s="9">
        <f>'Consolidtaed Data'!$J3811*'Consolidtaed Data'!$H3811</f>
        <v>1305</v>
      </c>
      <c r="L5196" s="9">
        <f>'Consolidtaed Data'!$I3811*'Consolidtaed Data'!$H3811</f>
        <v>1812</v>
      </c>
      <c r="M5196" s="9">
        <f>'Consolidtaed Data'!$L3811-'Consolidtaed Data'!$K3811</f>
        <v>106</v>
      </c>
      <c r="N5196" s="9" t="str">
        <f>VLOOKUP('Consolidtaed Data'!$C3811,[1]Locations!$A:$O,2,0)</f>
        <v>Carlsbad</v>
      </c>
      <c r="O5196" s="9" t="str">
        <f>VLOOKUP('Consolidtaed Data'!$D3811,'[1]Sales People'!$A:$B,2,0)</f>
        <v>Sean Miller</v>
      </c>
      <c r="P5196" s="9" t="str">
        <f>VLOOKUP('Consolidtaed Data'!$E3811,[1]Customers!$A:$B,2,0)</f>
        <v>Larry Freeman</v>
      </c>
      <c r="Q5196" s="11">
        <f>WEEKDAY('Consolidtaed Data'!$F3811)</f>
        <v>2</v>
      </c>
      <c r="R5196" s="9">
        <f>MONTH('Consolidtaed Data'!$F3811)</f>
        <v>10</v>
      </c>
      <c r="S5196" s="9" t="str">
        <f>TEXT(Table3[[#This Row],[Purchase Date]],"MMMM")</f>
        <v>January</v>
      </c>
      <c r="T5196" s="9">
        <f>YEAR('Consolidtaed Data'!$F3811)</f>
        <v>2020</v>
      </c>
    </row>
    <row r="5197" spans="1:20" x14ac:dyDescent="0.3">
      <c r="A5197" s="9" t="s">
        <v>6222</v>
      </c>
      <c r="B5197" s="9" t="s">
        <v>382</v>
      </c>
      <c r="C5197" s="9" t="s">
        <v>86</v>
      </c>
      <c r="D5197" s="9" t="s">
        <v>64</v>
      </c>
      <c r="E5197" s="9" t="s">
        <v>723</v>
      </c>
      <c r="F5197" s="10">
        <v>44213</v>
      </c>
      <c r="G5197" s="10" t="str">
        <f>VLOOKUP(Table3[[#This Row],[Product ID]],[1]Products!$A:$G,2,0)</f>
        <v>Product 50</v>
      </c>
      <c r="H5197" s="22">
        <v>1</v>
      </c>
      <c r="I5197" s="9">
        <f>VLOOKUP('Consolidtaed Data'!$B3839,[1]Products!$A:$G,4,0)</f>
        <v>1848</v>
      </c>
      <c r="J5197" s="9">
        <f>VLOOKUP('Consolidtaed Data'!$B3839,[1]Products!$A:$G,3,0)</f>
        <v>1294</v>
      </c>
      <c r="K5197" s="9">
        <f>'Consolidtaed Data'!$J3839*'Consolidtaed Data'!$H3839</f>
        <v>158</v>
      </c>
      <c r="L5197" s="9">
        <f>'Consolidtaed Data'!$I3839*'Consolidtaed Data'!$H3839</f>
        <v>254</v>
      </c>
      <c r="M5197" s="9">
        <f>'Consolidtaed Data'!$L3839-'Consolidtaed Data'!$K3839</f>
        <v>696</v>
      </c>
      <c r="N5197" s="9" t="str">
        <f>VLOOKUP('Consolidtaed Data'!$C3839,[1]Locations!$A:$O,2,0)</f>
        <v>El Monte</v>
      </c>
      <c r="O5197" s="9" t="str">
        <f>VLOOKUP('Consolidtaed Data'!$D3839,'[1]Sales People'!$A:$B,2,0)</f>
        <v>Ronald Reed</v>
      </c>
      <c r="P5197" s="9" t="str">
        <f>VLOOKUP('Consolidtaed Data'!$E3839,[1]Customers!$A:$B,2,0)</f>
        <v>Johnny Ramos</v>
      </c>
      <c r="Q5197" s="11">
        <f>WEEKDAY('Consolidtaed Data'!$F3839)</f>
        <v>4</v>
      </c>
      <c r="R5197" s="9">
        <f>MONTH('Consolidtaed Data'!$F3839)</f>
        <v>10</v>
      </c>
      <c r="S5197" s="9" t="str">
        <f>TEXT(Table3[[#This Row],[Purchase Date]],"MMMM")</f>
        <v>January</v>
      </c>
      <c r="T5197" s="9">
        <f>YEAR('Consolidtaed Data'!$F3839)</f>
        <v>2020</v>
      </c>
    </row>
    <row r="5198" spans="1:20" x14ac:dyDescent="0.3">
      <c r="A5198" s="9" t="s">
        <v>6223</v>
      </c>
      <c r="B5198" s="9" t="s">
        <v>477</v>
      </c>
      <c r="C5198" s="9" t="s">
        <v>226</v>
      </c>
      <c r="D5198" s="9" t="s">
        <v>326</v>
      </c>
      <c r="E5198" s="9" t="s">
        <v>1127</v>
      </c>
      <c r="F5198" s="10">
        <v>44213</v>
      </c>
      <c r="G5198" s="10" t="str">
        <f>VLOOKUP(Table3[[#This Row],[Product ID]],[1]Products!$A:$G,2,0)</f>
        <v>Product 46</v>
      </c>
      <c r="H5198" s="22">
        <v>1</v>
      </c>
      <c r="I5198" s="9">
        <f>VLOOKUP('Consolidtaed Data'!$B3921,[1]Products!$A:$G,4,0)</f>
        <v>290</v>
      </c>
      <c r="J5198" s="9">
        <f>VLOOKUP('Consolidtaed Data'!$B3921,[1]Products!$A:$G,3,0)</f>
        <v>200</v>
      </c>
      <c r="K5198" s="9">
        <f>'Consolidtaed Data'!$J3921*'Consolidtaed Data'!$H3921</f>
        <v>962</v>
      </c>
      <c r="L5198" s="9">
        <f>'Consolidtaed Data'!$I3921*'Consolidtaed Data'!$H3921</f>
        <v>1414</v>
      </c>
      <c r="M5198" s="9">
        <f>'Consolidtaed Data'!$L3921-'Consolidtaed Data'!$K3921</f>
        <v>801</v>
      </c>
      <c r="N5198" s="9" t="str">
        <f>VLOOKUP('Consolidtaed Data'!$C3921,[1]Locations!$A:$O,2,0)</f>
        <v>Oceanside</v>
      </c>
      <c r="O5198" s="9" t="str">
        <f>VLOOKUP('Consolidtaed Data'!$D3921,'[1]Sales People'!$A:$B,2,0)</f>
        <v>Gary Rodriguez</v>
      </c>
      <c r="P5198" s="9" t="str">
        <f>VLOOKUP('Consolidtaed Data'!$E3921,[1]Customers!$A:$B,2,0)</f>
        <v>Jerry Harvey</v>
      </c>
      <c r="Q5198" s="11">
        <f>WEEKDAY('Consolidtaed Data'!$F3921)</f>
        <v>3</v>
      </c>
      <c r="R5198" s="9">
        <f>MONTH('Consolidtaed Data'!$F3921)</f>
        <v>10</v>
      </c>
      <c r="S5198" s="9" t="str">
        <f>TEXT(Table3[[#This Row],[Purchase Date]],"MMMM")</f>
        <v>January</v>
      </c>
      <c r="T5198" s="9">
        <f>YEAR('Consolidtaed Data'!$F3921)</f>
        <v>2020</v>
      </c>
    </row>
    <row r="5199" spans="1:20" x14ac:dyDescent="0.3">
      <c r="A5199" s="9" t="s">
        <v>6224</v>
      </c>
      <c r="B5199" s="9" t="s">
        <v>33</v>
      </c>
      <c r="C5199" s="9" t="s">
        <v>169</v>
      </c>
      <c r="D5199" s="9" t="s">
        <v>161</v>
      </c>
      <c r="E5199" s="9" t="s">
        <v>1037</v>
      </c>
      <c r="F5199" s="10">
        <v>44213</v>
      </c>
      <c r="G5199" s="10" t="str">
        <f>VLOOKUP(Table3[[#This Row],[Product ID]],[1]Products!$A:$G,2,0)</f>
        <v>Product 29</v>
      </c>
      <c r="H5199" s="22">
        <v>1</v>
      </c>
      <c r="I5199" s="9">
        <f>VLOOKUP('Consolidtaed Data'!$B3952,[1]Products!$A:$G,4,0)</f>
        <v>2353</v>
      </c>
      <c r="J5199" s="9">
        <f>VLOOKUP('Consolidtaed Data'!$B3952,[1]Products!$A:$G,3,0)</f>
        <v>1788</v>
      </c>
      <c r="K5199" s="9">
        <f>'Consolidtaed Data'!$J3952*'Consolidtaed Data'!$H3952</f>
        <v>421</v>
      </c>
      <c r="L5199" s="9">
        <f>'Consolidtaed Data'!$I3952*'Consolidtaed Data'!$H3952</f>
        <v>561</v>
      </c>
      <c r="M5199" s="9">
        <f>'Consolidtaed Data'!$L3952-'Consolidtaed Data'!$K3952</f>
        <v>128</v>
      </c>
      <c r="N5199" s="9" t="str">
        <f>VLOOKUP('Consolidtaed Data'!$C3952,[1]Locations!$A:$O,2,0)</f>
        <v>El Monte</v>
      </c>
      <c r="O5199" s="9" t="str">
        <f>VLOOKUP('Consolidtaed Data'!$D3952,'[1]Sales People'!$A:$B,2,0)</f>
        <v>Kenneth Bradley</v>
      </c>
      <c r="P5199" s="9" t="str">
        <f>VLOOKUP('Consolidtaed Data'!$E3952,[1]Customers!$A:$B,2,0)</f>
        <v>Carlos Stewart</v>
      </c>
      <c r="Q5199" s="11">
        <f>WEEKDAY('Consolidtaed Data'!$F3952)</f>
        <v>6</v>
      </c>
      <c r="R5199" s="9">
        <f>MONTH('Consolidtaed Data'!$F3952)</f>
        <v>10</v>
      </c>
      <c r="S5199" s="9" t="str">
        <f>TEXT(Table3[[#This Row],[Purchase Date]],"MMMM")</f>
        <v>January</v>
      </c>
      <c r="T5199" s="9">
        <f>YEAR('Consolidtaed Data'!$F3952)</f>
        <v>2020</v>
      </c>
    </row>
    <row r="5200" spans="1:20" x14ac:dyDescent="0.3">
      <c r="A5200" s="9" t="s">
        <v>6225</v>
      </c>
      <c r="B5200" s="9" t="s">
        <v>209</v>
      </c>
      <c r="C5200" s="9" t="s">
        <v>67</v>
      </c>
      <c r="D5200" s="9" t="s">
        <v>402</v>
      </c>
      <c r="E5200" s="9" t="s">
        <v>305</v>
      </c>
      <c r="F5200" s="10">
        <v>44213</v>
      </c>
      <c r="G5200" s="10" t="str">
        <f>VLOOKUP(Table3[[#This Row],[Product ID]],[1]Products!$A:$G,2,0)</f>
        <v>Product 86</v>
      </c>
      <c r="H5200" s="22">
        <v>4</v>
      </c>
      <c r="I5200" s="9">
        <f>VLOOKUP('Consolidtaed Data'!$B3987,[1]Products!$A:$G,4,0)</f>
        <v>2353</v>
      </c>
      <c r="J5200" s="9">
        <f>VLOOKUP('Consolidtaed Data'!$B3987,[1]Products!$A:$G,3,0)</f>
        <v>1788</v>
      </c>
      <c r="K5200" s="9">
        <f>'Consolidtaed Data'!$J3987*'Consolidtaed Data'!$H3987</f>
        <v>1890</v>
      </c>
      <c r="L5200" s="9">
        <f>'Consolidtaed Data'!$I3987*'Consolidtaed Data'!$H3987</f>
        <v>3778</v>
      </c>
      <c r="M5200" s="9">
        <f>'Consolidtaed Data'!$L3987-'Consolidtaed Data'!$K3987</f>
        <v>3308</v>
      </c>
      <c r="N5200" s="9" t="str">
        <f>VLOOKUP('Consolidtaed Data'!$C3987,[1]Locations!$A:$O,2,0)</f>
        <v>Moreno Valley</v>
      </c>
      <c r="O5200" s="9" t="str">
        <f>VLOOKUP('Consolidtaed Data'!$D3987,'[1]Sales People'!$A:$B,2,0)</f>
        <v>Justin Lynch</v>
      </c>
      <c r="P5200" s="9" t="str">
        <f>VLOOKUP('Consolidtaed Data'!$E3987,[1]Customers!$A:$B,2,0)</f>
        <v>Steve Wells</v>
      </c>
      <c r="Q5200" s="11">
        <f>WEEKDAY('Consolidtaed Data'!$F3987)</f>
        <v>1</v>
      </c>
      <c r="R5200" s="9">
        <f>MONTH('Consolidtaed Data'!$F3987)</f>
        <v>10</v>
      </c>
      <c r="S5200" s="9" t="str">
        <f>TEXT(Table3[[#This Row],[Purchase Date]],"MMMM")</f>
        <v>January</v>
      </c>
      <c r="T5200" s="9">
        <f>YEAR('Consolidtaed Data'!$F3987)</f>
        <v>2020</v>
      </c>
    </row>
    <row r="5201" spans="1:20" x14ac:dyDescent="0.3">
      <c r="A5201" s="9" t="s">
        <v>6226</v>
      </c>
      <c r="B5201" s="9" t="s">
        <v>107</v>
      </c>
      <c r="C5201" s="9" t="s">
        <v>420</v>
      </c>
      <c r="D5201" s="9" t="s">
        <v>9</v>
      </c>
      <c r="E5201" s="9" t="s">
        <v>2028</v>
      </c>
      <c r="F5201" s="10">
        <v>44213</v>
      </c>
      <c r="G5201" s="10" t="str">
        <f>VLOOKUP(Table3[[#This Row],[Product ID]],[1]Products!$A:$G,2,0)</f>
        <v>Product 52</v>
      </c>
      <c r="H5201" s="22">
        <v>1</v>
      </c>
      <c r="I5201" s="9">
        <f>VLOOKUP('Consolidtaed Data'!$B4002,[1]Products!$A:$G,4,0)</f>
        <v>1862</v>
      </c>
      <c r="J5201" s="9">
        <f>VLOOKUP('Consolidtaed Data'!$B4002,[1]Products!$A:$G,3,0)</f>
        <v>1173</v>
      </c>
      <c r="K5201" s="9">
        <f>'Consolidtaed Data'!$J4002*'Consolidtaed Data'!$H4002</f>
        <v>634</v>
      </c>
      <c r="L5201" s="9">
        <f>'Consolidtaed Data'!$I4002*'Consolidtaed Data'!$H4002</f>
        <v>880</v>
      </c>
      <c r="M5201" s="9">
        <f>'Consolidtaed Data'!$L4002-'Consolidtaed Data'!$K4002</f>
        <v>364</v>
      </c>
      <c r="N5201" s="9" t="str">
        <f>VLOOKUP('Consolidtaed Data'!$C4002,[1]Locations!$A:$O,2,0)</f>
        <v>Glendale</v>
      </c>
      <c r="O5201" s="9" t="str">
        <f>VLOOKUP('Consolidtaed Data'!$D4002,'[1]Sales People'!$A:$B,2,0)</f>
        <v>Kenneth Fields</v>
      </c>
      <c r="P5201" s="9" t="str">
        <f>VLOOKUP('Consolidtaed Data'!$E4002,[1]Customers!$A:$B,2,0)</f>
        <v>Carlos Reed</v>
      </c>
      <c r="Q5201" s="11">
        <f>WEEKDAY('Consolidtaed Data'!$F4002)</f>
        <v>2</v>
      </c>
      <c r="R5201" s="9">
        <f>MONTH('Consolidtaed Data'!$F4002)</f>
        <v>10</v>
      </c>
      <c r="S5201" s="9" t="str">
        <f>TEXT(Table3[[#This Row],[Purchase Date]],"MMMM")</f>
        <v>January</v>
      </c>
      <c r="T5201" s="9">
        <f>YEAR('Consolidtaed Data'!$F4002)</f>
        <v>2020</v>
      </c>
    </row>
    <row r="5202" spans="1:20" x14ac:dyDescent="0.3">
      <c r="A5202" s="9" t="s">
        <v>6227</v>
      </c>
      <c r="B5202" s="9" t="s">
        <v>981</v>
      </c>
      <c r="C5202" s="9" t="s">
        <v>295</v>
      </c>
      <c r="D5202" s="9" t="s">
        <v>113</v>
      </c>
      <c r="E5202" s="9" t="s">
        <v>378</v>
      </c>
      <c r="F5202" s="10">
        <v>44213</v>
      </c>
      <c r="G5202" s="10" t="str">
        <f>VLOOKUP(Table3[[#This Row],[Product ID]],[1]Products!$A:$G,2,0)</f>
        <v>Product 3</v>
      </c>
      <c r="H5202" s="22">
        <v>2</v>
      </c>
      <c r="I5202" s="9">
        <f>VLOOKUP('Consolidtaed Data'!$B4026,[1]Products!$A:$G,4,0)</f>
        <v>826</v>
      </c>
      <c r="J5202" s="9">
        <f>VLOOKUP('Consolidtaed Data'!$B4026,[1]Products!$A:$G,3,0)</f>
        <v>562</v>
      </c>
      <c r="K5202" s="9">
        <f>'Consolidtaed Data'!$J4026*'Consolidtaed Data'!$H4026</f>
        <v>1230</v>
      </c>
      <c r="L5202" s="9">
        <f>'Consolidtaed Data'!$I4026*'Consolidtaed Data'!$H4026</f>
        <v>1783</v>
      </c>
      <c r="M5202" s="9">
        <f>'Consolidtaed Data'!$L4026-'Consolidtaed Data'!$K4026</f>
        <v>600</v>
      </c>
      <c r="N5202" s="9" t="str">
        <f>VLOOKUP('Consolidtaed Data'!$C4026,[1]Locations!$A:$O,2,0)</f>
        <v>Concord</v>
      </c>
      <c r="O5202" s="9" t="str">
        <f>VLOOKUP('Consolidtaed Data'!$D4026,'[1]Sales People'!$A:$B,2,0)</f>
        <v>Carl Elliott</v>
      </c>
      <c r="P5202" s="9" t="str">
        <f>VLOOKUP('Consolidtaed Data'!$E4026,[1]Customers!$A:$B,2,0)</f>
        <v>Timothy Lawrence</v>
      </c>
      <c r="Q5202" s="11">
        <f>WEEKDAY('Consolidtaed Data'!$F4026)</f>
        <v>4</v>
      </c>
      <c r="R5202" s="9">
        <f>MONTH('Consolidtaed Data'!$F4026)</f>
        <v>10</v>
      </c>
      <c r="S5202" s="9" t="str">
        <f>TEXT(Table3[[#This Row],[Purchase Date]],"MMMM")</f>
        <v>January</v>
      </c>
      <c r="T5202" s="9">
        <f>YEAR('Consolidtaed Data'!$F4026)</f>
        <v>2020</v>
      </c>
    </row>
    <row r="5203" spans="1:20" x14ac:dyDescent="0.3">
      <c r="A5203" s="9" t="s">
        <v>6228</v>
      </c>
      <c r="B5203" s="9" t="s">
        <v>240</v>
      </c>
      <c r="C5203" s="9" t="s">
        <v>245</v>
      </c>
      <c r="D5203" s="9" t="s">
        <v>56</v>
      </c>
      <c r="E5203" s="9" t="s">
        <v>279</v>
      </c>
      <c r="F5203" s="10">
        <v>44213</v>
      </c>
      <c r="G5203" s="10" t="str">
        <f>VLOOKUP(Table3[[#This Row],[Product ID]],[1]Products!$A:$G,2,0)</f>
        <v>Product 70</v>
      </c>
      <c r="H5203" s="22">
        <v>1</v>
      </c>
      <c r="I5203" s="9">
        <f>VLOOKUP('Consolidtaed Data'!$B4068,[1]Products!$A:$G,4,0)</f>
        <v>561</v>
      </c>
      <c r="J5203" s="9">
        <f>VLOOKUP('Consolidtaed Data'!$B4068,[1]Products!$A:$G,3,0)</f>
        <v>421</v>
      </c>
      <c r="K5203" s="9">
        <f>'Consolidtaed Data'!$J4068*'Consolidtaed Data'!$H4068</f>
        <v>791</v>
      </c>
      <c r="L5203" s="9">
        <f>'Consolidtaed Data'!$I4068*'Consolidtaed Data'!$H4068</f>
        <v>1522</v>
      </c>
      <c r="M5203" s="9">
        <f>'Consolidtaed Data'!$L4068-'Consolidtaed Data'!$K4068</f>
        <v>644</v>
      </c>
      <c r="N5203" s="9" t="str">
        <f>VLOOKUP('Consolidtaed Data'!$C4068,[1]Locations!$A:$O,2,0)</f>
        <v>Los Angeles</v>
      </c>
      <c r="O5203" s="9" t="str">
        <f>VLOOKUP('Consolidtaed Data'!$D4068,'[1]Sales People'!$A:$B,2,0)</f>
        <v>Robert Reed</v>
      </c>
      <c r="P5203" s="9" t="str">
        <f>VLOOKUP('Consolidtaed Data'!$E4068,[1]Customers!$A:$B,2,0)</f>
        <v>Craig Mills</v>
      </c>
      <c r="Q5203" s="11">
        <f>WEEKDAY('Consolidtaed Data'!$F4068)</f>
        <v>7</v>
      </c>
      <c r="R5203" s="9">
        <f>MONTH('Consolidtaed Data'!$F4068)</f>
        <v>10</v>
      </c>
      <c r="S5203" s="9" t="str">
        <f>TEXT(Table3[[#This Row],[Purchase Date]],"MMMM")</f>
        <v>January</v>
      </c>
      <c r="T5203" s="9">
        <f>YEAR('Consolidtaed Data'!$F4068)</f>
        <v>2020</v>
      </c>
    </row>
    <row r="5204" spans="1:20" x14ac:dyDescent="0.3">
      <c r="A5204" s="9" t="s">
        <v>6229</v>
      </c>
      <c r="B5204" s="9" t="s">
        <v>20</v>
      </c>
      <c r="C5204" s="9" t="s">
        <v>210</v>
      </c>
      <c r="D5204" s="9" t="s">
        <v>9</v>
      </c>
      <c r="E5204" s="9" t="s">
        <v>2281</v>
      </c>
      <c r="F5204" s="10">
        <v>44213</v>
      </c>
      <c r="G5204" s="10" t="str">
        <f>VLOOKUP(Table3[[#This Row],[Product ID]],[1]Products!$A:$G,2,0)</f>
        <v>Product 98</v>
      </c>
      <c r="H5204" s="22">
        <v>4</v>
      </c>
      <c r="I5204" s="9">
        <f>VLOOKUP('Consolidtaed Data'!$B4083,[1]Products!$A:$G,4,0)</f>
        <v>2141</v>
      </c>
      <c r="J5204" s="9">
        <f>VLOOKUP('Consolidtaed Data'!$B4083,[1]Products!$A:$G,3,0)</f>
        <v>1777</v>
      </c>
      <c r="K5204" s="9">
        <f>'Consolidtaed Data'!$J4083*'Consolidtaed Data'!$H4083</f>
        <v>244</v>
      </c>
      <c r="L5204" s="9">
        <f>'Consolidtaed Data'!$I4083*'Consolidtaed Data'!$H4083</f>
        <v>380</v>
      </c>
      <c r="M5204" s="9">
        <f>'Consolidtaed Data'!$L4083-'Consolidtaed Data'!$K4083</f>
        <v>550</v>
      </c>
      <c r="N5204" s="9" t="str">
        <f>VLOOKUP('Consolidtaed Data'!$C4083,[1]Locations!$A:$O,2,0)</f>
        <v>Pasadena</v>
      </c>
      <c r="O5204" s="9" t="str">
        <f>VLOOKUP('Consolidtaed Data'!$D4083,'[1]Sales People'!$A:$B,2,0)</f>
        <v>Ronald Reed</v>
      </c>
      <c r="P5204" s="9" t="str">
        <f>VLOOKUP('Consolidtaed Data'!$E4083,[1]Customers!$A:$B,2,0)</f>
        <v>Victor Ramos</v>
      </c>
      <c r="Q5204" s="11">
        <f>WEEKDAY('Consolidtaed Data'!$F4083)</f>
        <v>2</v>
      </c>
      <c r="R5204" s="9">
        <f>MONTH('Consolidtaed Data'!$F4083)</f>
        <v>10</v>
      </c>
      <c r="S5204" s="9" t="str">
        <f>TEXT(Table3[[#This Row],[Purchase Date]],"MMMM")</f>
        <v>January</v>
      </c>
      <c r="T5204" s="9">
        <f>YEAR('Consolidtaed Data'!$F4083)</f>
        <v>2020</v>
      </c>
    </row>
    <row r="5205" spans="1:20" x14ac:dyDescent="0.3">
      <c r="A5205" s="9" t="s">
        <v>6230</v>
      </c>
      <c r="B5205" s="9" t="s">
        <v>76</v>
      </c>
      <c r="C5205" s="9" t="s">
        <v>469</v>
      </c>
      <c r="D5205" s="9" t="s">
        <v>83</v>
      </c>
      <c r="E5205" s="9" t="s">
        <v>18</v>
      </c>
      <c r="F5205" s="10">
        <v>44213</v>
      </c>
      <c r="G5205" s="10" t="str">
        <f>VLOOKUP(Table3[[#This Row],[Product ID]],[1]Products!$A:$G,2,0)</f>
        <v>Product 19</v>
      </c>
      <c r="H5205" s="22">
        <v>1</v>
      </c>
      <c r="I5205" s="9">
        <f>VLOOKUP('Consolidtaed Data'!$B4106,[1]Products!$A:$G,4,0)</f>
        <v>2283</v>
      </c>
      <c r="J5205" s="9">
        <f>VLOOKUP('Consolidtaed Data'!$B4106,[1]Products!$A:$G,3,0)</f>
        <v>1484</v>
      </c>
      <c r="K5205" s="9">
        <f>'Consolidtaed Data'!$J4106*'Consolidtaed Data'!$H4106</f>
        <v>462</v>
      </c>
      <c r="L5205" s="9">
        <f>'Consolidtaed Data'!$I4106*'Consolidtaed Data'!$H4106</f>
        <v>609</v>
      </c>
      <c r="M5205" s="9">
        <f>'Consolidtaed Data'!$L4106-'Consolidtaed Data'!$K4106</f>
        <v>651</v>
      </c>
      <c r="N5205" s="9" t="str">
        <f>VLOOKUP('Consolidtaed Data'!$C4106,[1]Locations!$A:$O,2,0)</f>
        <v>San Buenaventura (Ventura)</v>
      </c>
      <c r="O5205" s="9" t="str">
        <f>VLOOKUP('Consolidtaed Data'!$D4106,'[1]Sales People'!$A:$B,2,0)</f>
        <v>Martin Carr</v>
      </c>
      <c r="P5205" s="9" t="str">
        <f>VLOOKUP('Consolidtaed Data'!$E4106,[1]Customers!$A:$B,2,0)</f>
        <v>Eugene Cunningham</v>
      </c>
      <c r="Q5205" s="11">
        <f>WEEKDAY('Consolidtaed Data'!$F4106)</f>
        <v>4</v>
      </c>
      <c r="R5205" s="9">
        <f>MONTH('Consolidtaed Data'!$F4106)</f>
        <v>10</v>
      </c>
      <c r="S5205" s="9" t="str">
        <f>TEXT(Table3[[#This Row],[Purchase Date]],"MMMM")</f>
        <v>January</v>
      </c>
      <c r="T5205" s="9">
        <f>YEAR('Consolidtaed Data'!$F4106)</f>
        <v>2020</v>
      </c>
    </row>
    <row r="5206" spans="1:20" x14ac:dyDescent="0.3">
      <c r="A5206" s="9" t="s">
        <v>6231</v>
      </c>
      <c r="B5206" s="9" t="s">
        <v>24</v>
      </c>
      <c r="C5206" s="9" t="s">
        <v>126</v>
      </c>
      <c r="D5206" s="9" t="s">
        <v>241</v>
      </c>
      <c r="E5206" s="9" t="s">
        <v>3283</v>
      </c>
      <c r="F5206" s="10">
        <v>44213</v>
      </c>
      <c r="G5206" s="10" t="str">
        <f>VLOOKUP(Table3[[#This Row],[Product ID]],[1]Products!$A:$G,2,0)</f>
        <v>Product 6</v>
      </c>
      <c r="H5206" s="22">
        <v>4</v>
      </c>
      <c r="I5206" s="9">
        <f>VLOOKUP('Consolidtaed Data'!$B4171,[1]Products!$A:$G,4,0)</f>
        <v>561</v>
      </c>
      <c r="J5206" s="9">
        <f>VLOOKUP('Consolidtaed Data'!$B4171,[1]Products!$A:$G,3,0)</f>
        <v>421</v>
      </c>
      <c r="K5206" s="9">
        <f>'Consolidtaed Data'!$J4171*'Consolidtaed Data'!$H4171</f>
        <v>2446</v>
      </c>
      <c r="L5206" s="9">
        <f>'Consolidtaed Data'!$I4171*'Consolidtaed Data'!$H4171</f>
        <v>4010</v>
      </c>
      <c r="M5206" s="9">
        <f>'Consolidtaed Data'!$L4171-'Consolidtaed Data'!$K4171</f>
        <v>2424</v>
      </c>
      <c r="N5206" s="9" t="str">
        <f>VLOOKUP('Consolidtaed Data'!$C4171,[1]Locations!$A:$O,2,0)</f>
        <v>Torrance</v>
      </c>
      <c r="O5206" s="9" t="str">
        <f>VLOOKUP('Consolidtaed Data'!$D4171,'[1]Sales People'!$A:$B,2,0)</f>
        <v>Brian Davis</v>
      </c>
      <c r="P5206" s="9" t="str">
        <f>VLOOKUP('Consolidtaed Data'!$E4171,[1]Customers!$A:$B,2,0)</f>
        <v>Timothy Howard</v>
      </c>
      <c r="Q5206" s="11">
        <f>WEEKDAY('Consolidtaed Data'!$F4171)</f>
        <v>2</v>
      </c>
      <c r="R5206" s="9">
        <f>MONTH('Consolidtaed Data'!$F4171)</f>
        <v>11</v>
      </c>
      <c r="S5206" s="9" t="str">
        <f>TEXT(Table3[[#This Row],[Purchase Date]],"MMMM")</f>
        <v>January</v>
      </c>
      <c r="T5206" s="9">
        <f>YEAR('Consolidtaed Data'!$F4171)</f>
        <v>2020</v>
      </c>
    </row>
    <row r="5207" spans="1:20" x14ac:dyDescent="0.3">
      <c r="A5207" s="9" t="s">
        <v>6232</v>
      </c>
      <c r="B5207" s="9" t="s">
        <v>390</v>
      </c>
      <c r="C5207" s="9" t="s">
        <v>104</v>
      </c>
      <c r="D5207" s="9" t="s">
        <v>87</v>
      </c>
      <c r="E5207" s="9" t="s">
        <v>269</v>
      </c>
      <c r="F5207" s="10">
        <v>44213</v>
      </c>
      <c r="G5207" s="10" t="str">
        <f>VLOOKUP(Table3[[#This Row],[Product ID]],[1]Products!$A:$G,2,0)</f>
        <v>Product 48</v>
      </c>
      <c r="H5207" s="22">
        <v>1</v>
      </c>
      <c r="I5207" s="9">
        <f>VLOOKUP('Consolidtaed Data'!$B4369,[1]Products!$A:$G,4,0)</f>
        <v>112</v>
      </c>
      <c r="J5207" s="9">
        <f>VLOOKUP('Consolidtaed Data'!$B4369,[1]Products!$A:$G,3,0)</f>
        <v>90</v>
      </c>
      <c r="K5207" s="9">
        <f>'Consolidtaed Data'!$J4369*'Consolidtaed Data'!$H4369</f>
        <v>1399</v>
      </c>
      <c r="L5207" s="9">
        <f>'Consolidtaed Data'!$I4369*'Consolidtaed Data'!$H4369</f>
        <v>2294</v>
      </c>
      <c r="M5207" s="9">
        <f>'Consolidtaed Data'!$L4369-'Consolidtaed Data'!$K4369</f>
        <v>161</v>
      </c>
      <c r="N5207" s="9" t="str">
        <f>VLOOKUP('Consolidtaed Data'!$C4369,[1]Locations!$A:$O,2,0)</f>
        <v>San Mateo</v>
      </c>
      <c r="O5207" s="9" t="str">
        <f>VLOOKUP('Consolidtaed Data'!$D4369,'[1]Sales People'!$A:$B,2,0)</f>
        <v>Andrew Bowman</v>
      </c>
      <c r="P5207" s="9" t="str">
        <f>VLOOKUP('Consolidtaed Data'!$E4369,[1]Customers!$A:$B,2,0)</f>
        <v>Wayne Williams</v>
      </c>
      <c r="Q5207" s="11">
        <f>WEEKDAY('Consolidtaed Data'!$F4369)</f>
        <v>4</v>
      </c>
      <c r="R5207" s="9">
        <f>MONTH('Consolidtaed Data'!$F4369)</f>
        <v>11</v>
      </c>
      <c r="S5207" s="9" t="str">
        <f>TEXT(Table3[[#This Row],[Purchase Date]],"MMMM")</f>
        <v>January</v>
      </c>
      <c r="T5207" s="9">
        <f>YEAR('Consolidtaed Data'!$F4369)</f>
        <v>2020</v>
      </c>
    </row>
    <row r="5208" spans="1:20" x14ac:dyDescent="0.3">
      <c r="A5208" s="9" t="s">
        <v>6233</v>
      </c>
      <c r="B5208" s="9" t="s">
        <v>29</v>
      </c>
      <c r="C5208" s="9" t="s">
        <v>122</v>
      </c>
      <c r="D5208" s="9" t="s">
        <v>56</v>
      </c>
      <c r="E5208" s="9" t="s">
        <v>432</v>
      </c>
      <c r="F5208" s="10">
        <v>44213</v>
      </c>
      <c r="G5208" s="10" t="str">
        <f>VLOOKUP(Table3[[#This Row],[Product ID]],[1]Products!$A:$G,2,0)</f>
        <v>Product 37</v>
      </c>
      <c r="H5208" s="22">
        <v>1</v>
      </c>
      <c r="I5208" s="9">
        <f>VLOOKUP('Consolidtaed Data'!$B4518,[1]Products!$A:$G,4,0)</f>
        <v>1380</v>
      </c>
      <c r="J5208" s="9">
        <f>VLOOKUP('Consolidtaed Data'!$B4518,[1]Products!$A:$G,3,0)</f>
        <v>1090</v>
      </c>
      <c r="K5208" s="9">
        <f>'Consolidtaed Data'!$J4518*'Consolidtaed Data'!$H4518</f>
        <v>450</v>
      </c>
      <c r="L5208" s="9">
        <f>'Consolidtaed Data'!$I4518*'Consolidtaed Data'!$H4518</f>
        <v>818</v>
      </c>
      <c r="M5208" s="9">
        <f>'Consolidtaed Data'!$L4518-'Consolidtaed Data'!$K4518</f>
        <v>96</v>
      </c>
      <c r="N5208" s="9" t="str">
        <f>VLOOKUP('Consolidtaed Data'!$C4518,[1]Locations!$A:$O,2,0)</f>
        <v>Costa Mesa</v>
      </c>
      <c r="O5208" s="9" t="str">
        <f>VLOOKUP('Consolidtaed Data'!$D4518,'[1]Sales People'!$A:$B,2,0)</f>
        <v>Carl Elliott</v>
      </c>
      <c r="P5208" s="9" t="str">
        <f>VLOOKUP('Consolidtaed Data'!$E4518,[1]Customers!$A:$B,2,0)</f>
        <v>Juan Hunt</v>
      </c>
      <c r="Q5208" s="11">
        <f>WEEKDAY('Consolidtaed Data'!$F4518)</f>
        <v>6</v>
      </c>
      <c r="R5208" s="9">
        <f>MONTH('Consolidtaed Data'!$F4518)</f>
        <v>11</v>
      </c>
      <c r="S5208" s="9" t="str">
        <f>TEXT(Table3[[#This Row],[Purchase Date]],"MMMM")</f>
        <v>January</v>
      </c>
      <c r="T5208" s="9">
        <f>YEAR('Consolidtaed Data'!$F4518)</f>
        <v>2020</v>
      </c>
    </row>
    <row r="5209" spans="1:20" x14ac:dyDescent="0.3">
      <c r="A5209" s="9" t="s">
        <v>6234</v>
      </c>
      <c r="B5209" s="9" t="s">
        <v>24</v>
      </c>
      <c r="C5209" s="9" t="s">
        <v>45</v>
      </c>
      <c r="D5209" s="9" t="s">
        <v>100</v>
      </c>
      <c r="E5209" s="9" t="s">
        <v>1811</v>
      </c>
      <c r="F5209" s="10">
        <v>44213</v>
      </c>
      <c r="G5209" s="10" t="str">
        <f>VLOOKUP(Table3[[#This Row],[Product ID]],[1]Products!$A:$G,2,0)</f>
        <v>Product 6</v>
      </c>
      <c r="H5209" s="22">
        <v>1</v>
      </c>
      <c r="I5209" s="9">
        <f>VLOOKUP('Consolidtaed Data'!$B4575,[1]Products!$A:$G,4,0)</f>
        <v>368</v>
      </c>
      <c r="J5209" s="9">
        <f>VLOOKUP('Consolidtaed Data'!$B4575,[1]Products!$A:$G,3,0)</f>
        <v>294</v>
      </c>
      <c r="K5209" s="9">
        <f>'Consolidtaed Data'!$J4575*'Consolidtaed Data'!$H4575</f>
        <v>871</v>
      </c>
      <c r="L5209" s="9">
        <f>'Consolidtaed Data'!$I4575*'Consolidtaed Data'!$H4575</f>
        <v>1708</v>
      </c>
      <c r="M5209" s="9">
        <f>'Consolidtaed Data'!$L4575-'Consolidtaed Data'!$K4575</f>
        <v>656</v>
      </c>
      <c r="N5209" s="9" t="str">
        <f>VLOOKUP('Consolidtaed Data'!$C4575,[1]Locations!$A:$O,2,0)</f>
        <v>Sacramento</v>
      </c>
      <c r="O5209" s="9" t="str">
        <f>VLOOKUP('Consolidtaed Data'!$D4575,'[1]Sales People'!$A:$B,2,0)</f>
        <v>Walter Cook</v>
      </c>
      <c r="P5209" s="9" t="str">
        <f>VLOOKUP('Consolidtaed Data'!$E4575,[1]Customers!$A:$B,2,0)</f>
        <v>Matthew Nguyen</v>
      </c>
      <c r="Q5209" s="11">
        <f>WEEKDAY('Consolidtaed Data'!$F4575)</f>
        <v>2</v>
      </c>
      <c r="R5209" s="9">
        <f>MONTH('Consolidtaed Data'!$F4575)</f>
        <v>11</v>
      </c>
      <c r="S5209" s="9" t="str">
        <f>TEXT(Table3[[#This Row],[Purchase Date]],"MMMM")</f>
        <v>January</v>
      </c>
      <c r="T5209" s="9">
        <f>YEAR('Consolidtaed Data'!$F4575)</f>
        <v>2020</v>
      </c>
    </row>
    <row r="5210" spans="1:20" x14ac:dyDescent="0.3">
      <c r="A5210" s="9" t="s">
        <v>6235</v>
      </c>
      <c r="B5210" s="9" t="s">
        <v>188</v>
      </c>
      <c r="C5210" s="9" t="s">
        <v>126</v>
      </c>
      <c r="D5210" s="9" t="s">
        <v>149</v>
      </c>
      <c r="E5210" s="9" t="s">
        <v>1481</v>
      </c>
      <c r="F5210" s="10">
        <v>44213</v>
      </c>
      <c r="G5210" s="10" t="str">
        <f>VLOOKUP(Table3[[#This Row],[Product ID]],[1]Products!$A:$G,2,0)</f>
        <v>Product 63</v>
      </c>
      <c r="H5210" s="22">
        <v>4</v>
      </c>
      <c r="I5210" s="9">
        <f>VLOOKUP('Consolidtaed Data'!$B4661,[1]Products!$A:$G,4,0)</f>
        <v>2141</v>
      </c>
      <c r="J5210" s="9">
        <f>VLOOKUP('Consolidtaed Data'!$B4661,[1]Products!$A:$G,3,0)</f>
        <v>1777</v>
      </c>
      <c r="K5210" s="9">
        <f>'Consolidtaed Data'!$J4661*'Consolidtaed Data'!$H4661</f>
        <v>416</v>
      </c>
      <c r="L5210" s="9">
        <f>'Consolidtaed Data'!$I4661*'Consolidtaed Data'!$H4661</f>
        <v>603</v>
      </c>
      <c r="M5210" s="9">
        <f>'Consolidtaed Data'!$L4661-'Consolidtaed Data'!$K4661</f>
        <v>140</v>
      </c>
      <c r="N5210" s="9" t="str">
        <f>VLOOKUP('Consolidtaed Data'!$C4661,[1]Locations!$A:$O,2,0)</f>
        <v>Simi Valley</v>
      </c>
      <c r="O5210" s="9" t="str">
        <f>VLOOKUP('Consolidtaed Data'!$D4661,'[1]Sales People'!$A:$B,2,0)</f>
        <v>Larry Castillo</v>
      </c>
      <c r="P5210" s="9" t="str">
        <f>VLOOKUP('Consolidtaed Data'!$E4661,[1]Customers!$A:$B,2,0)</f>
        <v>Todd Lynch</v>
      </c>
      <c r="Q5210" s="11">
        <f>WEEKDAY('Consolidtaed Data'!$F4661)</f>
        <v>3</v>
      </c>
      <c r="R5210" s="9">
        <f>MONTH('Consolidtaed Data'!$F4661)</f>
        <v>12</v>
      </c>
      <c r="S5210" s="9" t="str">
        <f>TEXT(Table3[[#This Row],[Purchase Date]],"MMMM")</f>
        <v>January</v>
      </c>
      <c r="T5210" s="9">
        <f>YEAR('Consolidtaed Data'!$F4661)</f>
        <v>2020</v>
      </c>
    </row>
    <row r="5211" spans="1:20" x14ac:dyDescent="0.3">
      <c r="A5211" s="9" t="s">
        <v>6236</v>
      </c>
      <c r="B5211" s="9" t="s">
        <v>125</v>
      </c>
      <c r="C5211" s="9" t="s">
        <v>331</v>
      </c>
      <c r="D5211" s="9" t="s">
        <v>9</v>
      </c>
      <c r="E5211" s="9" t="s">
        <v>593</v>
      </c>
      <c r="F5211" s="10">
        <v>44213</v>
      </c>
      <c r="G5211" s="10" t="str">
        <f>VLOOKUP(Table3[[#This Row],[Product ID]],[1]Products!$A:$G,2,0)</f>
        <v>Product 40</v>
      </c>
      <c r="H5211" s="22">
        <v>3</v>
      </c>
      <c r="I5211" s="9">
        <f>VLOOKUP('Consolidtaed Data'!$B4683,[1]Products!$A:$G,4,0)</f>
        <v>378</v>
      </c>
      <c r="J5211" s="9">
        <f>VLOOKUP('Consolidtaed Data'!$B4683,[1]Products!$A:$G,3,0)</f>
        <v>291</v>
      </c>
      <c r="K5211" s="9">
        <f>'Consolidtaed Data'!$J4683*'Consolidtaed Data'!$H4683</f>
        <v>3669</v>
      </c>
      <c r="L5211" s="9">
        <f>'Consolidtaed Data'!$I4683*'Consolidtaed Data'!$H4683</f>
        <v>6015</v>
      </c>
      <c r="M5211" s="9">
        <f>'Consolidtaed Data'!$L4683-'Consolidtaed Data'!$K4683</f>
        <v>4400</v>
      </c>
      <c r="N5211" s="9" t="str">
        <f>VLOOKUP('Consolidtaed Data'!$C4683,[1]Locations!$A:$O,2,0)</f>
        <v>Roseville</v>
      </c>
      <c r="O5211" s="9" t="str">
        <f>VLOOKUP('Consolidtaed Data'!$D4683,'[1]Sales People'!$A:$B,2,0)</f>
        <v>Brian Hansen</v>
      </c>
      <c r="P5211" s="9" t="str">
        <f>VLOOKUP('Consolidtaed Data'!$E4683,[1]Customers!$A:$B,2,0)</f>
        <v>Bobby Greene</v>
      </c>
      <c r="Q5211" s="11">
        <f>WEEKDAY('Consolidtaed Data'!$F4683)</f>
        <v>5</v>
      </c>
      <c r="R5211" s="9">
        <f>MONTH('Consolidtaed Data'!$F4683)</f>
        <v>12</v>
      </c>
      <c r="S5211" s="9" t="str">
        <f>TEXT(Table3[[#This Row],[Purchase Date]],"MMMM")</f>
        <v>January</v>
      </c>
      <c r="T5211" s="9">
        <f>YEAR('Consolidtaed Data'!$F4683)</f>
        <v>2020</v>
      </c>
    </row>
    <row r="5212" spans="1:20" x14ac:dyDescent="0.3">
      <c r="A5212" s="9" t="s">
        <v>6237</v>
      </c>
      <c r="B5212" s="9" t="s">
        <v>349</v>
      </c>
      <c r="C5212" s="9" t="s">
        <v>108</v>
      </c>
      <c r="D5212" s="9" t="s">
        <v>95</v>
      </c>
      <c r="E5212" s="9" t="s">
        <v>1359</v>
      </c>
      <c r="F5212" s="10">
        <v>44214</v>
      </c>
      <c r="G5212" s="10" t="str">
        <f>VLOOKUP(Table3[[#This Row],[Product ID]],[1]Products!$A:$G,2,0)</f>
        <v>Product 60</v>
      </c>
      <c r="H5212" s="22">
        <v>3</v>
      </c>
      <c r="I5212" s="9">
        <f>VLOOKUP('Consolidtaed Data'!$B3708,[1]Products!$A:$G,4,0)</f>
        <v>112</v>
      </c>
      <c r="J5212" s="9">
        <f>VLOOKUP('Consolidtaed Data'!$B3708,[1]Products!$A:$G,3,0)</f>
        <v>90</v>
      </c>
      <c r="K5212" s="9">
        <f>'Consolidtaed Data'!$J3708*'Consolidtaed Data'!$H3708</f>
        <v>420</v>
      </c>
      <c r="L5212" s="9">
        <f>'Consolidtaed Data'!$I3708*'Consolidtaed Data'!$H3708</f>
        <v>584</v>
      </c>
      <c r="M5212" s="9">
        <f>'Consolidtaed Data'!$L3708-'Consolidtaed Data'!$K3708</f>
        <v>51</v>
      </c>
      <c r="N5212" s="9" t="str">
        <f>VLOOKUP('Consolidtaed Data'!$C3708,[1]Locations!$A:$O,2,0)</f>
        <v>Carlsbad</v>
      </c>
      <c r="O5212" s="9" t="str">
        <f>VLOOKUP('Consolidtaed Data'!$D3708,'[1]Sales People'!$A:$B,2,0)</f>
        <v>Fred Robertson</v>
      </c>
      <c r="P5212" s="9" t="str">
        <f>VLOOKUP('Consolidtaed Data'!$E3708,[1]Customers!$A:$B,2,0)</f>
        <v>Robert Ferguson</v>
      </c>
      <c r="Q5212" s="11">
        <f>WEEKDAY('Consolidtaed Data'!$F3708)</f>
        <v>2</v>
      </c>
      <c r="R5212" s="9">
        <f>MONTH('Consolidtaed Data'!$F3708)</f>
        <v>9</v>
      </c>
      <c r="S5212" s="9" t="str">
        <f>TEXT(Table3[[#This Row],[Purchase Date]],"MMMM")</f>
        <v>January</v>
      </c>
      <c r="T5212" s="9">
        <f>YEAR('Consolidtaed Data'!$F3708)</f>
        <v>2020</v>
      </c>
    </row>
    <row r="5213" spans="1:20" x14ac:dyDescent="0.3">
      <c r="A5213" s="9" t="s">
        <v>6238</v>
      </c>
      <c r="B5213" s="9" t="s">
        <v>429</v>
      </c>
      <c r="C5213" s="9" t="s">
        <v>295</v>
      </c>
      <c r="D5213" s="9" t="s">
        <v>83</v>
      </c>
      <c r="E5213" s="9" t="s">
        <v>3172</v>
      </c>
      <c r="F5213" s="10">
        <v>44214</v>
      </c>
      <c r="G5213" s="10" t="str">
        <f>VLOOKUP(Table3[[#This Row],[Product ID]],[1]Products!$A:$G,2,0)</f>
        <v>Product 87</v>
      </c>
      <c r="H5213" s="22">
        <v>3</v>
      </c>
      <c r="I5213" s="9">
        <f>VLOOKUP('Consolidtaed Data'!$B3722,[1]Products!$A:$G,4,0)</f>
        <v>1566</v>
      </c>
      <c r="J5213" s="9">
        <f>VLOOKUP('Consolidtaed Data'!$B3722,[1]Products!$A:$G,3,0)</f>
        <v>1190</v>
      </c>
      <c r="K5213" s="9">
        <f>'Consolidtaed Data'!$J3722*'Consolidtaed Data'!$H3722</f>
        <v>72</v>
      </c>
      <c r="L5213" s="9">
        <f>'Consolidtaed Data'!$I3722*'Consolidtaed Data'!$H3722</f>
        <v>136</v>
      </c>
      <c r="M5213" s="9">
        <f>'Consolidtaed Data'!$L3722-'Consolidtaed Data'!$K3722</f>
        <v>408</v>
      </c>
      <c r="N5213" s="9" t="str">
        <f>VLOOKUP('Consolidtaed Data'!$C3722,[1]Locations!$A:$O,2,0)</f>
        <v>Pomona</v>
      </c>
      <c r="O5213" s="9" t="str">
        <f>VLOOKUP('Consolidtaed Data'!$D3722,'[1]Sales People'!$A:$B,2,0)</f>
        <v>Joshua Taylor</v>
      </c>
      <c r="P5213" s="9" t="str">
        <f>VLOOKUP('Consolidtaed Data'!$E3722,[1]Customers!$A:$B,2,0)</f>
        <v>George Hill</v>
      </c>
      <c r="Q5213" s="11">
        <f>WEEKDAY('Consolidtaed Data'!$F3722)</f>
        <v>3</v>
      </c>
      <c r="R5213" s="9">
        <f>MONTH('Consolidtaed Data'!$F3722)</f>
        <v>9</v>
      </c>
      <c r="S5213" s="9" t="str">
        <f>TEXT(Table3[[#This Row],[Purchase Date]],"MMMM")</f>
        <v>January</v>
      </c>
      <c r="T5213" s="9">
        <f>YEAR('Consolidtaed Data'!$F3722)</f>
        <v>2020</v>
      </c>
    </row>
    <row r="5214" spans="1:20" x14ac:dyDescent="0.3">
      <c r="A5214" s="9" t="s">
        <v>6239</v>
      </c>
      <c r="B5214" s="9" t="s">
        <v>20</v>
      </c>
      <c r="C5214" s="9" t="s">
        <v>245</v>
      </c>
      <c r="D5214" s="9" t="s">
        <v>68</v>
      </c>
      <c r="E5214" s="9" t="s">
        <v>465</v>
      </c>
      <c r="F5214" s="10">
        <v>44214</v>
      </c>
      <c r="G5214" s="10" t="str">
        <f>VLOOKUP(Table3[[#This Row],[Product ID]],[1]Products!$A:$G,2,0)</f>
        <v>Product 98</v>
      </c>
      <c r="H5214" s="22">
        <v>4</v>
      </c>
      <c r="I5214" s="9">
        <f>VLOOKUP('Consolidtaed Data'!$B3843,[1]Products!$A:$G,4,0)</f>
        <v>1414</v>
      </c>
      <c r="J5214" s="9">
        <f>VLOOKUP('Consolidtaed Data'!$B3843,[1]Products!$A:$G,3,0)</f>
        <v>962</v>
      </c>
      <c r="K5214" s="9">
        <f>'Consolidtaed Data'!$J3843*'Consolidtaed Data'!$H3843</f>
        <v>947</v>
      </c>
      <c r="L5214" s="9">
        <f>'Consolidtaed Data'!$I3843*'Consolidtaed Data'!$H3843</f>
        <v>1353</v>
      </c>
      <c r="M5214" s="9">
        <f>'Consolidtaed Data'!$L3843-'Consolidtaed Data'!$K3843</f>
        <v>82</v>
      </c>
      <c r="N5214" s="9" t="str">
        <f>VLOOKUP('Consolidtaed Data'!$C3843,[1]Locations!$A:$O,2,0)</f>
        <v>Fontana</v>
      </c>
      <c r="O5214" s="9" t="str">
        <f>VLOOKUP('Consolidtaed Data'!$D3843,'[1]Sales People'!$A:$B,2,0)</f>
        <v>Christopher Tucker</v>
      </c>
      <c r="P5214" s="9" t="str">
        <f>VLOOKUP('Consolidtaed Data'!$E3843,[1]Customers!$A:$B,2,0)</f>
        <v>Anthony Turner</v>
      </c>
      <c r="Q5214" s="11">
        <f>WEEKDAY('Consolidtaed Data'!$F3843)</f>
        <v>5</v>
      </c>
      <c r="R5214" s="9">
        <f>MONTH('Consolidtaed Data'!$F3843)</f>
        <v>10</v>
      </c>
      <c r="S5214" s="9" t="str">
        <f>TEXT(Table3[[#This Row],[Purchase Date]],"MMMM")</f>
        <v>January</v>
      </c>
      <c r="T5214" s="9">
        <f>YEAR('Consolidtaed Data'!$F3843)</f>
        <v>2020</v>
      </c>
    </row>
    <row r="5215" spans="1:20" x14ac:dyDescent="0.3">
      <c r="A5215" s="9" t="s">
        <v>6240</v>
      </c>
      <c r="B5215" s="9" t="s">
        <v>15</v>
      </c>
      <c r="C5215" s="9" t="s">
        <v>152</v>
      </c>
      <c r="D5215" s="9" t="s">
        <v>127</v>
      </c>
      <c r="E5215" s="9" t="s">
        <v>2533</v>
      </c>
      <c r="F5215" s="10">
        <v>44214</v>
      </c>
      <c r="G5215" s="10" t="str">
        <f>VLOOKUP(Table3[[#This Row],[Product ID]],[1]Products!$A:$G,2,0)</f>
        <v>Product 38</v>
      </c>
      <c r="H5215" s="22">
        <v>3</v>
      </c>
      <c r="I5215" s="9">
        <f>VLOOKUP('Consolidtaed Data'!$B3854,[1]Products!$A:$G,4,0)</f>
        <v>356</v>
      </c>
      <c r="J5215" s="9">
        <f>VLOOKUP('Consolidtaed Data'!$B3854,[1]Products!$A:$G,3,0)</f>
        <v>292</v>
      </c>
      <c r="K5215" s="9">
        <f>'Consolidtaed Data'!$J3854*'Consolidtaed Data'!$H3854</f>
        <v>1220</v>
      </c>
      <c r="L5215" s="9">
        <f>'Consolidtaed Data'!$I3854*'Consolidtaed Data'!$H3854</f>
        <v>1671</v>
      </c>
      <c r="M5215" s="9">
        <f>'Consolidtaed Data'!$L3854-'Consolidtaed Data'!$K3854</f>
        <v>1744</v>
      </c>
      <c r="N5215" s="9" t="str">
        <f>VLOOKUP('Consolidtaed Data'!$C3854,[1]Locations!$A:$O,2,0)</f>
        <v>Santa Clara</v>
      </c>
      <c r="O5215" s="9" t="str">
        <f>VLOOKUP('Consolidtaed Data'!$D3854,'[1]Sales People'!$A:$B,2,0)</f>
        <v>Ronald Reed</v>
      </c>
      <c r="P5215" s="9" t="str">
        <f>VLOOKUP('Consolidtaed Data'!$E3854,[1]Customers!$A:$B,2,0)</f>
        <v>Andrew Peters</v>
      </c>
      <c r="Q5215" s="11">
        <f>WEEKDAY('Consolidtaed Data'!$F3854)</f>
        <v>5</v>
      </c>
      <c r="R5215" s="9">
        <f>MONTH('Consolidtaed Data'!$F3854)</f>
        <v>10</v>
      </c>
      <c r="S5215" s="9" t="str">
        <f>TEXT(Table3[[#This Row],[Purchase Date]],"MMMM")</f>
        <v>January</v>
      </c>
      <c r="T5215" s="9">
        <f>YEAR('Consolidtaed Data'!$F3854)</f>
        <v>2020</v>
      </c>
    </row>
    <row r="5216" spans="1:20" x14ac:dyDescent="0.3">
      <c r="A5216" s="9" t="s">
        <v>6241</v>
      </c>
      <c r="B5216" s="9" t="s">
        <v>89</v>
      </c>
      <c r="C5216" s="9" t="s">
        <v>522</v>
      </c>
      <c r="D5216" s="9" t="s">
        <v>220</v>
      </c>
      <c r="E5216" s="9" t="s">
        <v>250</v>
      </c>
      <c r="F5216" s="10">
        <v>44214</v>
      </c>
      <c r="G5216" s="10" t="str">
        <f>VLOOKUP(Table3[[#This Row],[Product ID]],[1]Products!$A:$G,2,0)</f>
        <v>Product 64</v>
      </c>
      <c r="H5216" s="22">
        <v>4</v>
      </c>
      <c r="I5216" s="9">
        <f>VLOOKUP('Consolidtaed Data'!$B3975,[1]Products!$A:$G,4,0)</f>
        <v>1725</v>
      </c>
      <c r="J5216" s="9">
        <f>VLOOKUP('Consolidtaed Data'!$B3975,[1]Products!$A:$G,3,0)</f>
        <v>1363</v>
      </c>
      <c r="K5216" s="9">
        <f>'Consolidtaed Data'!$J3975*'Consolidtaed Data'!$H3975</f>
        <v>154</v>
      </c>
      <c r="L5216" s="9">
        <f>'Consolidtaed Data'!$I3975*'Consolidtaed Data'!$H3975</f>
        <v>203</v>
      </c>
      <c r="M5216" s="9">
        <f>'Consolidtaed Data'!$L3975-'Consolidtaed Data'!$K3975</f>
        <v>495</v>
      </c>
      <c r="N5216" s="9" t="str">
        <f>VLOOKUP('Consolidtaed Data'!$C3975,[1]Locations!$A:$O,2,0)</f>
        <v>Huntington Beach</v>
      </c>
      <c r="O5216" s="9" t="str">
        <f>VLOOKUP('Consolidtaed Data'!$D3975,'[1]Sales People'!$A:$B,2,0)</f>
        <v>Joshua Taylor</v>
      </c>
      <c r="P5216" s="9" t="str">
        <f>VLOOKUP('Consolidtaed Data'!$E3975,[1]Customers!$A:$B,2,0)</f>
        <v>Clarence Greene</v>
      </c>
      <c r="Q5216" s="11">
        <f>WEEKDAY('Consolidtaed Data'!$F3975)</f>
        <v>7</v>
      </c>
      <c r="R5216" s="9">
        <f>MONTH('Consolidtaed Data'!$F3975)</f>
        <v>10</v>
      </c>
      <c r="S5216" s="9" t="str">
        <f>TEXT(Table3[[#This Row],[Purchase Date]],"MMMM")</f>
        <v>January</v>
      </c>
      <c r="T5216" s="9">
        <f>YEAR('Consolidtaed Data'!$F3975)</f>
        <v>2020</v>
      </c>
    </row>
    <row r="5217" spans="1:20" x14ac:dyDescent="0.3">
      <c r="A5217" s="9" t="s">
        <v>6242</v>
      </c>
      <c r="B5217" s="9" t="s">
        <v>369</v>
      </c>
      <c r="C5217" s="9" t="s">
        <v>522</v>
      </c>
      <c r="D5217" s="9" t="s">
        <v>127</v>
      </c>
      <c r="E5217" s="9" t="s">
        <v>2328</v>
      </c>
      <c r="F5217" s="10">
        <v>44214</v>
      </c>
      <c r="G5217" s="10" t="str">
        <f>VLOOKUP(Table3[[#This Row],[Product ID]],[1]Products!$A:$G,2,0)</f>
        <v>Product 8</v>
      </c>
      <c r="H5217" s="22">
        <v>4</v>
      </c>
      <c r="I5217" s="9">
        <f>VLOOKUP('Consolidtaed Data'!$B4341,[1]Products!$A:$G,4,0)</f>
        <v>603</v>
      </c>
      <c r="J5217" s="9">
        <f>VLOOKUP('Consolidtaed Data'!$B4341,[1]Products!$A:$G,3,0)</f>
        <v>416</v>
      </c>
      <c r="K5217" s="9">
        <f>'Consolidtaed Data'!$J4341*'Consolidtaed Data'!$H4341</f>
        <v>1995</v>
      </c>
      <c r="L5217" s="9">
        <f>'Consolidtaed Data'!$I4341*'Consolidtaed Data'!$H4341</f>
        <v>3834</v>
      </c>
      <c r="M5217" s="9">
        <f>'Consolidtaed Data'!$L4341-'Consolidtaed Data'!$K4341</f>
        <v>874</v>
      </c>
      <c r="N5217" s="9" t="str">
        <f>VLOOKUP('Consolidtaed Data'!$C4341,[1]Locations!$A:$O,2,0)</f>
        <v>Fairfield</v>
      </c>
      <c r="O5217" s="9" t="str">
        <f>VLOOKUP('Consolidtaed Data'!$D4341,'[1]Sales People'!$A:$B,2,0)</f>
        <v>Jeremy Mendoza</v>
      </c>
      <c r="P5217" s="9" t="str">
        <f>VLOOKUP('Consolidtaed Data'!$E4341,[1]Customers!$A:$B,2,0)</f>
        <v>Bobby Jackson</v>
      </c>
      <c r="Q5217" s="11">
        <f>WEEKDAY('Consolidtaed Data'!$F4341)</f>
        <v>1</v>
      </c>
      <c r="R5217" s="9">
        <f>MONTH('Consolidtaed Data'!$F4341)</f>
        <v>11</v>
      </c>
      <c r="S5217" s="9" t="str">
        <f>TEXT(Table3[[#This Row],[Purchase Date]],"MMMM")</f>
        <v>January</v>
      </c>
      <c r="T5217" s="9">
        <f>YEAR('Consolidtaed Data'!$F4341)</f>
        <v>2020</v>
      </c>
    </row>
    <row r="5218" spans="1:20" x14ac:dyDescent="0.3">
      <c r="A5218" s="9" t="s">
        <v>6243</v>
      </c>
      <c r="B5218" s="9" t="s">
        <v>610</v>
      </c>
      <c r="C5218" s="9" t="s">
        <v>522</v>
      </c>
      <c r="D5218" s="9" t="s">
        <v>374</v>
      </c>
      <c r="E5218" s="9" t="s">
        <v>299</v>
      </c>
      <c r="F5218" s="10">
        <v>44214</v>
      </c>
      <c r="G5218" s="10" t="str">
        <f>VLOOKUP(Table3[[#This Row],[Product ID]],[1]Products!$A:$G,2,0)</f>
        <v>Product 12</v>
      </c>
      <c r="H5218" s="22">
        <v>2</v>
      </c>
      <c r="I5218" s="9">
        <f>VLOOKUP('Consolidtaed Data'!$B4420,[1]Products!$A:$G,4,0)</f>
        <v>1119</v>
      </c>
      <c r="J5218" s="9">
        <f>VLOOKUP('Consolidtaed Data'!$B4420,[1]Products!$A:$G,3,0)</f>
        <v>683</v>
      </c>
      <c r="K5218" s="9">
        <f>'Consolidtaed Data'!$J4420*'Consolidtaed Data'!$H4420</f>
        <v>1890</v>
      </c>
      <c r="L5218" s="9">
        <f>'Consolidtaed Data'!$I4420*'Consolidtaed Data'!$H4420</f>
        <v>3778</v>
      </c>
      <c r="M5218" s="9">
        <f>'Consolidtaed Data'!$L4420-'Consolidtaed Data'!$K4420</f>
        <v>275</v>
      </c>
      <c r="N5218" s="9" t="str">
        <f>VLOOKUP('Consolidtaed Data'!$C4420,[1]Locations!$A:$O,2,0)</f>
        <v>San Buenaventura (Ventura)</v>
      </c>
      <c r="O5218" s="9" t="str">
        <f>VLOOKUP('Consolidtaed Data'!$D4420,'[1]Sales People'!$A:$B,2,0)</f>
        <v>Kevin Butler</v>
      </c>
      <c r="P5218" s="9" t="str">
        <f>VLOOKUP('Consolidtaed Data'!$E4420,[1]Customers!$A:$B,2,0)</f>
        <v>Kevin Wood</v>
      </c>
      <c r="Q5218" s="11">
        <f>WEEKDAY('Consolidtaed Data'!$F4420)</f>
        <v>6</v>
      </c>
      <c r="R5218" s="9">
        <f>MONTH('Consolidtaed Data'!$F4420)</f>
        <v>11</v>
      </c>
      <c r="S5218" s="9" t="str">
        <f>TEXT(Table3[[#This Row],[Purchase Date]],"MMMM")</f>
        <v>January</v>
      </c>
      <c r="T5218" s="9">
        <f>YEAR('Consolidtaed Data'!$F4420)</f>
        <v>2020</v>
      </c>
    </row>
    <row r="5219" spans="1:20" x14ac:dyDescent="0.3">
      <c r="A5219" s="9" t="s">
        <v>6244</v>
      </c>
      <c r="B5219" s="9" t="s">
        <v>284</v>
      </c>
      <c r="C5219" s="9" t="s">
        <v>186</v>
      </c>
      <c r="D5219" s="9" t="s">
        <v>80</v>
      </c>
      <c r="E5219" s="9" t="s">
        <v>385</v>
      </c>
      <c r="F5219" s="10">
        <v>44215</v>
      </c>
      <c r="G5219" s="10" t="str">
        <f>VLOOKUP(Table3[[#This Row],[Product ID]],[1]Products!$A:$G,2,0)</f>
        <v>Product 96</v>
      </c>
      <c r="H5219" s="22">
        <v>1</v>
      </c>
      <c r="I5219" s="9">
        <f>VLOOKUP('Consolidtaed Data'!$B3778,[1]Products!$A:$G,4,0)</f>
        <v>951</v>
      </c>
      <c r="J5219" s="9">
        <f>VLOOKUP('Consolidtaed Data'!$B3778,[1]Products!$A:$G,3,0)</f>
        <v>504</v>
      </c>
      <c r="K5219" s="9">
        <f>'Consolidtaed Data'!$J3778*'Consolidtaed Data'!$H3778</f>
        <v>7108</v>
      </c>
      <c r="L5219" s="9">
        <f>'Consolidtaed Data'!$I3778*'Consolidtaed Data'!$H3778</f>
        <v>8564</v>
      </c>
      <c r="M5219" s="9">
        <f>'Consolidtaed Data'!$L3778-'Consolidtaed Data'!$K3778</f>
        <v>187</v>
      </c>
      <c r="N5219" s="9" t="str">
        <f>VLOOKUP('Consolidtaed Data'!$C3778,[1]Locations!$A:$O,2,0)</f>
        <v>Thousand Oaks</v>
      </c>
      <c r="O5219" s="9" t="str">
        <f>VLOOKUP('Consolidtaed Data'!$D3778,'[1]Sales People'!$A:$B,2,0)</f>
        <v>Brian Hansen</v>
      </c>
      <c r="P5219" s="9" t="str">
        <f>VLOOKUP('Consolidtaed Data'!$E3778,[1]Customers!$A:$B,2,0)</f>
        <v>Stephen Greene</v>
      </c>
      <c r="Q5219" s="11">
        <f>WEEKDAY('Consolidtaed Data'!$F3778)</f>
        <v>7</v>
      </c>
      <c r="R5219" s="9">
        <f>MONTH('Consolidtaed Data'!$F3778)</f>
        <v>10</v>
      </c>
      <c r="S5219" s="9" t="str">
        <f>TEXT(Table3[[#This Row],[Purchase Date]],"MMMM")</f>
        <v>January</v>
      </c>
      <c r="T5219" s="9">
        <f>YEAR('Consolidtaed Data'!$F3778)</f>
        <v>2020</v>
      </c>
    </row>
    <row r="5220" spans="1:20" x14ac:dyDescent="0.3">
      <c r="A5220" s="9" t="s">
        <v>6245</v>
      </c>
      <c r="B5220" s="9" t="s">
        <v>168</v>
      </c>
      <c r="C5220" s="9" t="s">
        <v>210</v>
      </c>
      <c r="D5220" s="9" t="s">
        <v>31</v>
      </c>
      <c r="E5220" s="9" t="s">
        <v>2569</v>
      </c>
      <c r="F5220" s="10">
        <v>44215</v>
      </c>
      <c r="G5220" s="10" t="str">
        <f>VLOOKUP(Table3[[#This Row],[Product ID]],[1]Products!$A:$G,2,0)</f>
        <v>Product 26</v>
      </c>
      <c r="H5220" s="22">
        <v>2</v>
      </c>
      <c r="I5220" s="9">
        <f>VLOOKUP('Consolidtaed Data'!$B3894,[1]Products!$A:$G,4,0)</f>
        <v>1351</v>
      </c>
      <c r="J5220" s="9">
        <f>VLOOKUP('Consolidtaed Data'!$B3894,[1]Products!$A:$G,3,0)</f>
        <v>1108</v>
      </c>
      <c r="K5220" s="9">
        <f>'Consolidtaed Data'!$J3894*'Consolidtaed Data'!$H3894</f>
        <v>208</v>
      </c>
      <c r="L5220" s="9">
        <f>'Consolidtaed Data'!$I3894*'Consolidtaed Data'!$H3894</f>
        <v>315</v>
      </c>
      <c r="M5220" s="9">
        <f>'Consolidtaed Data'!$L3894-'Consolidtaed Data'!$K3894</f>
        <v>290</v>
      </c>
      <c r="N5220" s="9" t="str">
        <f>VLOOKUP('Consolidtaed Data'!$C3894,[1]Locations!$A:$O,2,0)</f>
        <v>Daly City</v>
      </c>
      <c r="O5220" s="9" t="str">
        <f>VLOOKUP('Consolidtaed Data'!$D3894,'[1]Sales People'!$A:$B,2,0)</f>
        <v>Larry Marshall</v>
      </c>
      <c r="P5220" s="9" t="str">
        <f>VLOOKUP('Consolidtaed Data'!$E3894,[1]Customers!$A:$B,2,0)</f>
        <v>George Adams</v>
      </c>
      <c r="Q5220" s="11">
        <f>WEEKDAY('Consolidtaed Data'!$F3894)</f>
        <v>1</v>
      </c>
      <c r="R5220" s="9">
        <f>MONTH('Consolidtaed Data'!$F3894)</f>
        <v>10</v>
      </c>
      <c r="S5220" s="9" t="str">
        <f>TEXT(Table3[[#This Row],[Purchase Date]],"MMMM")</f>
        <v>January</v>
      </c>
      <c r="T5220" s="9">
        <f>YEAR('Consolidtaed Data'!$F3894)</f>
        <v>2020</v>
      </c>
    </row>
    <row r="5221" spans="1:20" x14ac:dyDescent="0.3">
      <c r="A5221" s="9" t="s">
        <v>6246</v>
      </c>
      <c r="B5221" s="9" t="s">
        <v>360</v>
      </c>
      <c r="C5221" s="9" t="s">
        <v>420</v>
      </c>
      <c r="D5221" s="9" t="s">
        <v>64</v>
      </c>
      <c r="E5221" s="9" t="s">
        <v>545</v>
      </c>
      <c r="F5221" s="10">
        <v>44215</v>
      </c>
      <c r="G5221" s="10" t="str">
        <f>VLOOKUP(Table3[[#This Row],[Product ID]],[1]Products!$A:$G,2,0)</f>
        <v>Product 59</v>
      </c>
      <c r="H5221" s="22">
        <v>3</v>
      </c>
      <c r="I5221" s="9">
        <f>VLOOKUP('Consolidtaed Data'!$B3918,[1]Products!$A:$G,4,0)</f>
        <v>530</v>
      </c>
      <c r="J5221" s="9">
        <f>VLOOKUP('Consolidtaed Data'!$B3918,[1]Products!$A:$G,3,0)</f>
        <v>424</v>
      </c>
      <c r="K5221" s="9">
        <f>'Consolidtaed Data'!$J3918*'Consolidtaed Data'!$H3918</f>
        <v>1504</v>
      </c>
      <c r="L5221" s="9">
        <f>'Consolidtaed Data'!$I3918*'Consolidtaed Data'!$H3918</f>
        <v>1832</v>
      </c>
      <c r="M5221" s="9">
        <f>'Consolidtaed Data'!$L3918-'Consolidtaed Data'!$K3918</f>
        <v>248</v>
      </c>
      <c r="N5221" s="9" t="str">
        <f>VLOOKUP('Consolidtaed Data'!$C3918,[1]Locations!$A:$O,2,0)</f>
        <v>Daly City</v>
      </c>
      <c r="O5221" s="9" t="str">
        <f>VLOOKUP('Consolidtaed Data'!$D3918,'[1]Sales People'!$A:$B,2,0)</f>
        <v>Ryan Welch</v>
      </c>
      <c r="P5221" s="9" t="str">
        <f>VLOOKUP('Consolidtaed Data'!$E3918,[1]Customers!$A:$B,2,0)</f>
        <v>Walter Russell</v>
      </c>
      <c r="Q5221" s="11">
        <f>WEEKDAY('Consolidtaed Data'!$F3918)</f>
        <v>3</v>
      </c>
      <c r="R5221" s="9">
        <f>MONTH('Consolidtaed Data'!$F3918)</f>
        <v>10</v>
      </c>
      <c r="S5221" s="9" t="str">
        <f>TEXT(Table3[[#This Row],[Purchase Date]],"MMMM")</f>
        <v>January</v>
      </c>
      <c r="T5221" s="9">
        <f>YEAR('Consolidtaed Data'!$F3918)</f>
        <v>2020</v>
      </c>
    </row>
    <row r="5222" spans="1:20" x14ac:dyDescent="0.3">
      <c r="A5222" s="9" t="s">
        <v>6247</v>
      </c>
      <c r="B5222" s="9" t="s">
        <v>572</v>
      </c>
      <c r="C5222" s="9" t="s">
        <v>50</v>
      </c>
      <c r="D5222" s="9" t="s">
        <v>68</v>
      </c>
      <c r="E5222" s="9" t="s">
        <v>747</v>
      </c>
      <c r="F5222" s="10">
        <v>44215</v>
      </c>
      <c r="G5222" s="10" t="str">
        <f>VLOOKUP(Table3[[#This Row],[Product ID]],[1]Products!$A:$G,2,0)</f>
        <v>Product 22</v>
      </c>
      <c r="H5222" s="22">
        <v>3</v>
      </c>
      <c r="I5222" s="9">
        <f>VLOOKUP('Consolidtaed Data'!$B3922,[1]Products!$A:$G,4,0)</f>
        <v>871</v>
      </c>
      <c r="J5222" s="9">
        <f>VLOOKUP('Consolidtaed Data'!$B3922,[1]Products!$A:$G,3,0)</f>
        <v>540</v>
      </c>
      <c r="K5222" s="9">
        <f>'Consolidtaed Data'!$J3922*'Consolidtaed Data'!$H3922</f>
        <v>1968</v>
      </c>
      <c r="L5222" s="9">
        <f>'Consolidtaed Data'!$I3922*'Consolidtaed Data'!$H3922</f>
        <v>2734</v>
      </c>
      <c r="M5222" s="9">
        <f>'Consolidtaed Data'!$L3922-'Consolidtaed Data'!$K3922</f>
        <v>825</v>
      </c>
      <c r="N5222" s="9" t="str">
        <f>VLOOKUP('Consolidtaed Data'!$C3922,[1]Locations!$A:$O,2,0)</f>
        <v>Modesto</v>
      </c>
      <c r="O5222" s="9" t="str">
        <f>VLOOKUP('Consolidtaed Data'!$D3922,'[1]Sales People'!$A:$B,2,0)</f>
        <v>Howard Gardner</v>
      </c>
      <c r="P5222" s="9" t="str">
        <f>VLOOKUP('Consolidtaed Data'!$E3922,[1]Customers!$A:$B,2,0)</f>
        <v>Willie Harrison</v>
      </c>
      <c r="Q5222" s="11">
        <f>WEEKDAY('Consolidtaed Data'!$F3922)</f>
        <v>3</v>
      </c>
      <c r="R5222" s="9">
        <f>MONTH('Consolidtaed Data'!$F3922)</f>
        <v>10</v>
      </c>
      <c r="S5222" s="9" t="str">
        <f>TEXT(Table3[[#This Row],[Purchase Date]],"MMMM")</f>
        <v>January</v>
      </c>
      <c r="T5222" s="9">
        <f>YEAR('Consolidtaed Data'!$F3922)</f>
        <v>2020</v>
      </c>
    </row>
    <row r="5223" spans="1:20" x14ac:dyDescent="0.3">
      <c r="A5223" s="9" t="s">
        <v>6248</v>
      </c>
      <c r="B5223" s="9" t="s">
        <v>366</v>
      </c>
      <c r="C5223" s="9" t="s">
        <v>302</v>
      </c>
      <c r="D5223" s="9" t="s">
        <v>17</v>
      </c>
      <c r="E5223" s="9" t="s">
        <v>1044</v>
      </c>
      <c r="F5223" s="10">
        <v>44215</v>
      </c>
      <c r="G5223" s="10" t="str">
        <f>VLOOKUP(Table3[[#This Row],[Product ID]],[1]Products!$A:$G,2,0)</f>
        <v>Product 39</v>
      </c>
      <c r="H5223" s="22">
        <v>1</v>
      </c>
      <c r="I5223" s="9">
        <f>VLOOKUP('Consolidtaed Data'!$B4054,[1]Products!$A:$G,4,0)</f>
        <v>2005</v>
      </c>
      <c r="J5223" s="9">
        <f>VLOOKUP('Consolidtaed Data'!$B4054,[1]Products!$A:$G,3,0)</f>
        <v>1223</v>
      </c>
      <c r="K5223" s="9">
        <f>'Consolidtaed Data'!$J4054*'Consolidtaed Data'!$H4054</f>
        <v>1248</v>
      </c>
      <c r="L5223" s="9">
        <f>'Consolidtaed Data'!$I4054*'Consolidtaed Data'!$H4054</f>
        <v>1809</v>
      </c>
      <c r="M5223" s="9">
        <f>'Consolidtaed Data'!$L4054-'Consolidtaed Data'!$K4054</f>
        <v>44</v>
      </c>
      <c r="N5223" s="9" t="str">
        <f>VLOOKUP('Consolidtaed Data'!$C4054,[1]Locations!$A:$O,2,0)</f>
        <v>Oakland</v>
      </c>
      <c r="O5223" s="9" t="str">
        <f>VLOOKUP('Consolidtaed Data'!$D4054,'[1]Sales People'!$A:$B,2,0)</f>
        <v>Christopher Tucker</v>
      </c>
      <c r="P5223" s="9" t="str">
        <f>VLOOKUP('Consolidtaed Data'!$E4054,[1]Customers!$A:$B,2,0)</f>
        <v>Eugene Ryan</v>
      </c>
      <c r="Q5223" s="11">
        <f>WEEKDAY('Consolidtaed Data'!$F4054)</f>
        <v>6</v>
      </c>
      <c r="R5223" s="9">
        <f>MONTH('Consolidtaed Data'!$F4054)</f>
        <v>10</v>
      </c>
      <c r="S5223" s="9" t="str">
        <f>TEXT(Table3[[#This Row],[Purchase Date]],"MMMM")</f>
        <v>January</v>
      </c>
      <c r="T5223" s="9">
        <f>YEAR('Consolidtaed Data'!$F4054)</f>
        <v>2020</v>
      </c>
    </row>
    <row r="5224" spans="1:20" x14ac:dyDescent="0.3">
      <c r="A5224" s="9" t="s">
        <v>6249</v>
      </c>
      <c r="B5224" s="9" t="s">
        <v>582</v>
      </c>
      <c r="C5224" s="9" t="s">
        <v>165</v>
      </c>
      <c r="D5224" s="9" t="s">
        <v>326</v>
      </c>
      <c r="E5224" s="9" t="s">
        <v>1438</v>
      </c>
      <c r="F5224" s="10">
        <v>44215</v>
      </c>
      <c r="G5224" s="10" t="str">
        <f>VLOOKUP(Table3[[#This Row],[Product ID]],[1]Products!$A:$G,2,0)</f>
        <v>Product 58</v>
      </c>
      <c r="H5224" s="22">
        <v>1</v>
      </c>
      <c r="I5224" s="9">
        <f>VLOOKUP('Consolidtaed Data'!$B4157,[1]Products!$A:$G,4,0)</f>
        <v>1119</v>
      </c>
      <c r="J5224" s="9">
        <f>VLOOKUP('Consolidtaed Data'!$B4157,[1]Products!$A:$G,3,0)</f>
        <v>683</v>
      </c>
      <c r="K5224" s="9">
        <f>'Consolidtaed Data'!$J4157*'Consolidtaed Data'!$H4157</f>
        <v>2602</v>
      </c>
      <c r="L5224" s="9">
        <f>'Consolidtaed Data'!$I4157*'Consolidtaed Data'!$H4157</f>
        <v>3174</v>
      </c>
      <c r="M5224" s="9">
        <f>'Consolidtaed Data'!$L4157-'Consolidtaed Data'!$K4157</f>
        <v>738</v>
      </c>
      <c r="N5224" s="9" t="str">
        <f>VLOOKUP('Consolidtaed Data'!$C4157,[1]Locations!$A:$O,2,0)</f>
        <v>Antioch</v>
      </c>
      <c r="O5224" s="9" t="str">
        <f>VLOOKUP('Consolidtaed Data'!$D4157,'[1]Sales People'!$A:$B,2,0)</f>
        <v>Joshua Taylor</v>
      </c>
      <c r="P5224" s="9" t="str">
        <f>VLOOKUP('Consolidtaed Data'!$E4157,[1]Customers!$A:$B,2,0)</f>
        <v>Jesse Bishop</v>
      </c>
      <c r="Q5224" s="11">
        <f>WEEKDAY('Consolidtaed Data'!$F4157)</f>
        <v>1</v>
      </c>
      <c r="R5224" s="9">
        <f>MONTH('Consolidtaed Data'!$F4157)</f>
        <v>11</v>
      </c>
      <c r="S5224" s="9" t="str">
        <f>TEXT(Table3[[#This Row],[Purchase Date]],"MMMM")</f>
        <v>January</v>
      </c>
      <c r="T5224" s="9">
        <f>YEAR('Consolidtaed Data'!$F4157)</f>
        <v>2020</v>
      </c>
    </row>
    <row r="5225" spans="1:20" x14ac:dyDescent="0.3">
      <c r="A5225" s="9" t="s">
        <v>6250</v>
      </c>
      <c r="B5225" s="9" t="s">
        <v>338</v>
      </c>
      <c r="C5225" s="9" t="s">
        <v>420</v>
      </c>
      <c r="D5225" s="9" t="s">
        <v>123</v>
      </c>
      <c r="E5225" s="9" t="s">
        <v>1506</v>
      </c>
      <c r="F5225" s="10">
        <v>44215</v>
      </c>
      <c r="G5225" s="10" t="str">
        <f>VLOOKUP(Table3[[#This Row],[Product ID]],[1]Products!$A:$G,2,0)</f>
        <v>Product 95</v>
      </c>
      <c r="H5225" s="22">
        <v>1</v>
      </c>
      <c r="I5225" s="9">
        <f>VLOOKUP('Consolidtaed Data'!$B4246,[1]Products!$A:$G,4,0)</f>
        <v>2353</v>
      </c>
      <c r="J5225" s="9">
        <f>VLOOKUP('Consolidtaed Data'!$B4246,[1]Products!$A:$G,3,0)</f>
        <v>1788</v>
      </c>
      <c r="K5225" s="9">
        <f>'Consolidtaed Data'!$J4246*'Consolidtaed Data'!$H4246</f>
        <v>2968</v>
      </c>
      <c r="L5225" s="9">
        <f>'Consolidtaed Data'!$I4246*'Consolidtaed Data'!$H4246</f>
        <v>4566</v>
      </c>
      <c r="M5225" s="9">
        <f>'Consolidtaed Data'!$L4246-'Consolidtaed Data'!$K4246</f>
        <v>406</v>
      </c>
      <c r="N5225" s="9" t="str">
        <f>VLOOKUP('Consolidtaed Data'!$C4246,[1]Locations!$A:$O,2,0)</f>
        <v>Orange</v>
      </c>
      <c r="O5225" s="9" t="str">
        <f>VLOOKUP('Consolidtaed Data'!$D4246,'[1]Sales People'!$A:$B,2,0)</f>
        <v>Howard Sims</v>
      </c>
      <c r="P5225" s="9" t="str">
        <f>VLOOKUP('Consolidtaed Data'!$E4246,[1]Customers!$A:$B,2,0)</f>
        <v>Charles Sims</v>
      </c>
      <c r="Q5225" s="11">
        <f>WEEKDAY('Consolidtaed Data'!$F4246)</f>
        <v>1</v>
      </c>
      <c r="R5225" s="9">
        <f>MONTH('Consolidtaed Data'!$F4246)</f>
        <v>11</v>
      </c>
      <c r="S5225" s="9" t="str">
        <f>TEXT(Table3[[#This Row],[Purchase Date]],"MMMM")</f>
        <v>January</v>
      </c>
      <c r="T5225" s="9">
        <f>YEAR('Consolidtaed Data'!$F4246)</f>
        <v>2020</v>
      </c>
    </row>
    <row r="5226" spans="1:20" x14ac:dyDescent="0.3">
      <c r="A5226" s="9" t="s">
        <v>6251</v>
      </c>
      <c r="B5226" s="9" t="s">
        <v>33</v>
      </c>
      <c r="C5226" s="9" t="s">
        <v>249</v>
      </c>
      <c r="D5226" s="9" t="s">
        <v>51</v>
      </c>
      <c r="E5226" s="9" t="s">
        <v>1378</v>
      </c>
      <c r="F5226" s="10">
        <v>44215</v>
      </c>
      <c r="G5226" s="10" t="str">
        <f>VLOOKUP(Table3[[#This Row],[Product ID]],[1]Products!$A:$G,2,0)</f>
        <v>Product 29</v>
      </c>
      <c r="H5226" s="22">
        <v>4</v>
      </c>
      <c r="I5226" s="9">
        <f>VLOOKUP('Consolidtaed Data'!$B4316,[1]Products!$A:$G,4,0)</f>
        <v>1278</v>
      </c>
      <c r="J5226" s="9">
        <f>VLOOKUP('Consolidtaed Data'!$B4316,[1]Products!$A:$G,3,0)</f>
        <v>665</v>
      </c>
      <c r="K5226" s="9">
        <f>'Consolidtaed Data'!$J4316*'Consolidtaed Data'!$H4316</f>
        <v>216</v>
      </c>
      <c r="L5226" s="9">
        <f>'Consolidtaed Data'!$I4316*'Consolidtaed Data'!$H4316</f>
        <v>408</v>
      </c>
      <c r="M5226" s="9">
        <f>'Consolidtaed Data'!$L4316-'Consolidtaed Data'!$K4316</f>
        <v>840</v>
      </c>
      <c r="N5226" s="9" t="str">
        <f>VLOOKUP('Consolidtaed Data'!$C4316,[1]Locations!$A:$O,2,0)</f>
        <v>Sunnyvale</v>
      </c>
      <c r="O5226" s="9" t="str">
        <f>VLOOKUP('Consolidtaed Data'!$D4316,'[1]Sales People'!$A:$B,2,0)</f>
        <v>Walter Cook</v>
      </c>
      <c r="P5226" s="9" t="str">
        <f>VLOOKUP('Consolidtaed Data'!$E4316,[1]Customers!$A:$B,2,0)</f>
        <v>Shawn Torres</v>
      </c>
      <c r="Q5226" s="11">
        <f>WEEKDAY('Consolidtaed Data'!$F4316)</f>
        <v>6</v>
      </c>
      <c r="R5226" s="9">
        <f>MONTH('Consolidtaed Data'!$F4316)</f>
        <v>11</v>
      </c>
      <c r="S5226" s="9" t="str">
        <f>TEXT(Table3[[#This Row],[Purchase Date]],"MMMM")</f>
        <v>January</v>
      </c>
      <c r="T5226" s="9">
        <f>YEAR('Consolidtaed Data'!$F4316)</f>
        <v>2020</v>
      </c>
    </row>
    <row r="5227" spans="1:20" x14ac:dyDescent="0.3">
      <c r="A5227" s="9" t="s">
        <v>6252</v>
      </c>
      <c r="B5227" s="9" t="s">
        <v>806</v>
      </c>
      <c r="C5227" s="9" t="s">
        <v>173</v>
      </c>
      <c r="D5227" s="9" t="s">
        <v>161</v>
      </c>
      <c r="E5227" s="9" t="s">
        <v>299</v>
      </c>
      <c r="F5227" s="10">
        <v>44215</v>
      </c>
      <c r="G5227" s="10" t="str">
        <f>VLOOKUP(Table3[[#This Row],[Product ID]],[1]Products!$A:$G,2,0)</f>
        <v>Product 72</v>
      </c>
      <c r="H5227" s="22">
        <v>1</v>
      </c>
      <c r="I5227" s="9">
        <f>VLOOKUP('Consolidtaed Data'!$B4394,[1]Products!$A:$G,4,0)</f>
        <v>290</v>
      </c>
      <c r="J5227" s="9">
        <f>VLOOKUP('Consolidtaed Data'!$B4394,[1]Products!$A:$G,3,0)</f>
        <v>200</v>
      </c>
      <c r="K5227" s="9">
        <f>'Consolidtaed Data'!$J4394*'Consolidtaed Data'!$H4394</f>
        <v>88</v>
      </c>
      <c r="L5227" s="9">
        <f>'Consolidtaed Data'!$I4394*'Consolidtaed Data'!$H4394</f>
        <v>140</v>
      </c>
      <c r="M5227" s="9">
        <f>'Consolidtaed Data'!$L4394-'Consolidtaed Data'!$K4394</f>
        <v>180</v>
      </c>
      <c r="N5227" s="9" t="str">
        <f>VLOOKUP('Consolidtaed Data'!$C4394,[1]Locations!$A:$O,2,0)</f>
        <v>San Bernardino</v>
      </c>
      <c r="O5227" s="9" t="str">
        <f>VLOOKUP('Consolidtaed Data'!$D4394,'[1]Sales People'!$A:$B,2,0)</f>
        <v>John Reyes</v>
      </c>
      <c r="P5227" s="9" t="str">
        <f>VLOOKUP('Consolidtaed Data'!$E4394,[1]Customers!$A:$B,2,0)</f>
        <v>Fred Russell</v>
      </c>
      <c r="Q5227" s="11">
        <f>WEEKDAY('Consolidtaed Data'!$F4394)</f>
        <v>5</v>
      </c>
      <c r="R5227" s="9">
        <f>MONTH('Consolidtaed Data'!$F4394)</f>
        <v>11</v>
      </c>
      <c r="S5227" s="9" t="str">
        <f>TEXT(Table3[[#This Row],[Purchase Date]],"MMMM")</f>
        <v>January</v>
      </c>
      <c r="T5227" s="9">
        <f>YEAR('Consolidtaed Data'!$F4394)</f>
        <v>2020</v>
      </c>
    </row>
    <row r="5228" spans="1:20" x14ac:dyDescent="0.3">
      <c r="A5228" s="9" t="s">
        <v>6253</v>
      </c>
      <c r="B5228" s="9" t="s">
        <v>112</v>
      </c>
      <c r="C5228" s="9" t="s">
        <v>289</v>
      </c>
      <c r="D5228" s="9" t="s">
        <v>193</v>
      </c>
      <c r="E5228" s="9" t="s">
        <v>1002</v>
      </c>
      <c r="F5228" s="10">
        <v>44215</v>
      </c>
      <c r="G5228" s="10" t="str">
        <f>VLOOKUP(Table3[[#This Row],[Product ID]],[1]Products!$A:$G,2,0)</f>
        <v>Product 7</v>
      </c>
      <c r="H5228" s="22">
        <v>4</v>
      </c>
      <c r="I5228" s="9">
        <f>VLOOKUP('Consolidtaed Data'!$B4443,[1]Products!$A:$G,4,0)</f>
        <v>2353</v>
      </c>
      <c r="J5228" s="9">
        <f>VLOOKUP('Consolidtaed Data'!$B4443,[1]Products!$A:$G,3,0)</f>
        <v>1788</v>
      </c>
      <c r="K5228" s="9">
        <f>'Consolidtaed Data'!$J4443*'Consolidtaed Data'!$H4443</f>
        <v>1046</v>
      </c>
      <c r="L5228" s="9">
        <f>'Consolidtaed Data'!$I4443*'Consolidtaed Data'!$H4443</f>
        <v>1635</v>
      </c>
      <c r="M5228" s="9">
        <f>'Consolidtaed Data'!$L4443-'Consolidtaed Data'!$K4443</f>
        <v>107</v>
      </c>
      <c r="N5228" s="9" t="str">
        <f>VLOOKUP('Consolidtaed Data'!$C4443,[1]Locations!$A:$O,2,0)</f>
        <v>Victorville</v>
      </c>
      <c r="O5228" s="9" t="str">
        <f>VLOOKUP('Consolidtaed Data'!$D4443,'[1]Sales People'!$A:$B,2,0)</f>
        <v>Larry Castillo</v>
      </c>
      <c r="P5228" s="9" t="str">
        <f>VLOOKUP('Consolidtaed Data'!$E4443,[1]Customers!$A:$B,2,0)</f>
        <v>Aaron Mills</v>
      </c>
      <c r="Q5228" s="11">
        <f>WEEKDAY('Consolidtaed Data'!$F4443)</f>
        <v>1</v>
      </c>
      <c r="R5228" s="9">
        <f>MONTH('Consolidtaed Data'!$F4443)</f>
        <v>11</v>
      </c>
      <c r="S5228" s="9" t="str">
        <f>TEXT(Table3[[#This Row],[Purchase Date]],"MMMM")</f>
        <v>January</v>
      </c>
      <c r="T5228" s="9">
        <f>YEAR('Consolidtaed Data'!$F4443)</f>
        <v>2020</v>
      </c>
    </row>
    <row r="5229" spans="1:20" x14ac:dyDescent="0.3">
      <c r="A5229" s="9" t="s">
        <v>6254</v>
      </c>
      <c r="B5229" s="9" t="s">
        <v>549</v>
      </c>
      <c r="C5229" s="9" t="s">
        <v>63</v>
      </c>
      <c r="D5229" s="9" t="s">
        <v>22</v>
      </c>
      <c r="E5229" s="9" t="s">
        <v>4432</v>
      </c>
      <c r="F5229" s="10">
        <v>44215</v>
      </c>
      <c r="G5229" s="10" t="str">
        <f>VLOOKUP(Table3[[#This Row],[Product ID]],[1]Products!$A:$G,2,0)</f>
        <v>Product 10</v>
      </c>
      <c r="H5229" s="22">
        <v>3</v>
      </c>
      <c r="I5229" s="9">
        <f>VLOOKUP('Consolidtaed Data'!$B4459,[1]Products!$A:$G,4,0)</f>
        <v>1414</v>
      </c>
      <c r="J5229" s="9">
        <f>VLOOKUP('Consolidtaed Data'!$B4459,[1]Products!$A:$G,3,0)</f>
        <v>962</v>
      </c>
      <c r="K5229" s="9">
        <f>'Consolidtaed Data'!$J4459*'Consolidtaed Data'!$H4459</f>
        <v>4548</v>
      </c>
      <c r="L5229" s="9">
        <f>'Consolidtaed Data'!$I4459*'Consolidtaed Data'!$H4459</f>
        <v>5349</v>
      </c>
      <c r="M5229" s="9">
        <f>'Consolidtaed Data'!$L4459-'Consolidtaed Data'!$K4459</f>
        <v>264</v>
      </c>
      <c r="N5229" s="9" t="str">
        <f>VLOOKUP('Consolidtaed Data'!$C4459,[1]Locations!$A:$O,2,0)</f>
        <v>Norwalk</v>
      </c>
      <c r="O5229" s="9" t="str">
        <f>VLOOKUP('Consolidtaed Data'!$D4459,'[1]Sales People'!$A:$B,2,0)</f>
        <v>Fred Robertson</v>
      </c>
      <c r="P5229" s="9" t="str">
        <f>VLOOKUP('Consolidtaed Data'!$E4459,[1]Customers!$A:$B,2,0)</f>
        <v>Peter Gilbert</v>
      </c>
      <c r="Q5229" s="11">
        <f>WEEKDAY('Consolidtaed Data'!$F4459)</f>
        <v>2</v>
      </c>
      <c r="R5229" s="9">
        <f>MONTH('Consolidtaed Data'!$F4459)</f>
        <v>11</v>
      </c>
      <c r="S5229" s="9" t="str">
        <f>TEXT(Table3[[#This Row],[Purchase Date]],"MMMM")</f>
        <v>January</v>
      </c>
      <c r="T5229" s="9">
        <f>YEAR('Consolidtaed Data'!$F4459)</f>
        <v>2020</v>
      </c>
    </row>
    <row r="5230" spans="1:20" x14ac:dyDescent="0.3">
      <c r="A5230" s="9" t="s">
        <v>6255</v>
      </c>
      <c r="B5230" s="9" t="s">
        <v>29</v>
      </c>
      <c r="C5230" s="9" t="s">
        <v>245</v>
      </c>
      <c r="D5230" s="9" t="s">
        <v>149</v>
      </c>
      <c r="E5230" s="9" t="s">
        <v>1899</v>
      </c>
      <c r="F5230" s="10">
        <v>44215</v>
      </c>
      <c r="G5230" s="10" t="str">
        <f>VLOOKUP(Table3[[#This Row],[Product ID]],[1]Products!$A:$G,2,0)</f>
        <v>Product 37</v>
      </c>
      <c r="H5230" s="22">
        <v>1</v>
      </c>
      <c r="I5230" s="9">
        <f>VLOOKUP('Consolidtaed Data'!$B4593,[1]Products!$A:$G,4,0)</f>
        <v>1725</v>
      </c>
      <c r="J5230" s="9">
        <f>VLOOKUP('Consolidtaed Data'!$B4593,[1]Products!$A:$G,3,0)</f>
        <v>1363</v>
      </c>
      <c r="K5230" s="9">
        <f>'Consolidtaed Data'!$J4593*'Consolidtaed Data'!$H4593</f>
        <v>1108</v>
      </c>
      <c r="L5230" s="9">
        <f>'Consolidtaed Data'!$I4593*'Consolidtaed Data'!$H4593</f>
        <v>1351</v>
      </c>
      <c r="M5230" s="9">
        <f>'Consolidtaed Data'!$L4593-'Consolidtaed Data'!$K4593</f>
        <v>51</v>
      </c>
      <c r="N5230" s="9" t="str">
        <f>VLOOKUP('Consolidtaed Data'!$C4593,[1]Locations!$A:$O,2,0)</f>
        <v>Elk Grove</v>
      </c>
      <c r="O5230" s="9" t="str">
        <f>VLOOKUP('Consolidtaed Data'!$D4593,'[1]Sales People'!$A:$B,2,0)</f>
        <v>Ronald Reed</v>
      </c>
      <c r="P5230" s="9" t="str">
        <f>VLOOKUP('Consolidtaed Data'!$E4593,[1]Customers!$A:$B,2,0)</f>
        <v>Billy Kennedy</v>
      </c>
      <c r="Q5230" s="11">
        <f>WEEKDAY('Consolidtaed Data'!$F4593)</f>
        <v>4</v>
      </c>
      <c r="R5230" s="9">
        <f>MONTH('Consolidtaed Data'!$F4593)</f>
        <v>12</v>
      </c>
      <c r="S5230" s="9" t="str">
        <f>TEXT(Table3[[#This Row],[Purchase Date]],"MMMM")</f>
        <v>January</v>
      </c>
      <c r="T5230" s="9">
        <f>YEAR('Consolidtaed Data'!$F4593)</f>
        <v>2020</v>
      </c>
    </row>
    <row r="5231" spans="1:20" x14ac:dyDescent="0.3">
      <c r="A5231" s="9" t="s">
        <v>6256</v>
      </c>
      <c r="B5231" s="9" t="s">
        <v>238</v>
      </c>
      <c r="C5231" s="9" t="s">
        <v>42</v>
      </c>
      <c r="D5231" s="9" t="s">
        <v>64</v>
      </c>
      <c r="E5231" s="9" t="s">
        <v>2832</v>
      </c>
      <c r="F5231" s="10">
        <v>44215</v>
      </c>
      <c r="G5231" s="10" t="str">
        <f>VLOOKUP(Table3[[#This Row],[Product ID]],[1]Products!$A:$G,2,0)</f>
        <v>Product 49</v>
      </c>
      <c r="H5231" s="22">
        <v>1</v>
      </c>
      <c r="I5231" s="9">
        <f>VLOOKUP('Consolidtaed Data'!$B4604,[1]Products!$A:$G,4,0)</f>
        <v>1635</v>
      </c>
      <c r="J5231" s="9">
        <f>VLOOKUP('Consolidtaed Data'!$B4604,[1]Products!$A:$G,3,0)</f>
        <v>1046</v>
      </c>
      <c r="K5231" s="9">
        <f>'Consolidtaed Data'!$J4604*'Consolidtaed Data'!$H4604</f>
        <v>504</v>
      </c>
      <c r="L5231" s="9">
        <f>'Consolidtaed Data'!$I4604*'Consolidtaed Data'!$H4604</f>
        <v>951</v>
      </c>
      <c r="M5231" s="9">
        <f>'Consolidtaed Data'!$L4604-'Consolidtaed Data'!$K4604</f>
        <v>190</v>
      </c>
      <c r="N5231" s="9" t="str">
        <f>VLOOKUP('Consolidtaed Data'!$C4604,[1]Locations!$A:$O,2,0)</f>
        <v>Vallejo</v>
      </c>
      <c r="O5231" s="9" t="str">
        <f>VLOOKUP('Consolidtaed Data'!$D4604,'[1]Sales People'!$A:$B,2,0)</f>
        <v>Ryan Butler</v>
      </c>
      <c r="P5231" s="9" t="str">
        <f>VLOOKUP('Consolidtaed Data'!$E4604,[1]Customers!$A:$B,2,0)</f>
        <v>Johnny Ward</v>
      </c>
      <c r="Q5231" s="11">
        <f>WEEKDAY('Consolidtaed Data'!$F4604)</f>
        <v>5</v>
      </c>
      <c r="R5231" s="9">
        <f>MONTH('Consolidtaed Data'!$F4604)</f>
        <v>12</v>
      </c>
      <c r="S5231" s="9" t="str">
        <f>TEXT(Table3[[#This Row],[Purchase Date]],"MMMM")</f>
        <v>January</v>
      </c>
      <c r="T5231" s="9">
        <f>YEAR('Consolidtaed Data'!$F4604)</f>
        <v>2020</v>
      </c>
    </row>
    <row r="5232" spans="1:20" x14ac:dyDescent="0.3">
      <c r="A5232" s="9" t="s">
        <v>6257</v>
      </c>
      <c r="B5232" s="9" t="s">
        <v>213</v>
      </c>
      <c r="C5232" s="9" t="s">
        <v>86</v>
      </c>
      <c r="D5232" s="9" t="s">
        <v>51</v>
      </c>
      <c r="E5232" s="9" t="s">
        <v>2440</v>
      </c>
      <c r="F5232" s="10">
        <v>44215</v>
      </c>
      <c r="G5232" s="10" t="str">
        <f>VLOOKUP(Table3[[#This Row],[Product ID]],[1]Products!$A:$G,2,0)</f>
        <v>Product 68</v>
      </c>
      <c r="H5232" s="22">
        <v>2</v>
      </c>
      <c r="I5232" s="9">
        <f>VLOOKUP('Consolidtaed Data'!$B4679,[1]Products!$A:$G,4,0)</f>
        <v>584</v>
      </c>
      <c r="J5232" s="9">
        <f>VLOOKUP('Consolidtaed Data'!$B4679,[1]Products!$A:$G,3,0)</f>
        <v>420</v>
      </c>
      <c r="K5232" s="9">
        <f>'Consolidtaed Data'!$J4679*'Consolidtaed Data'!$H4679</f>
        <v>947</v>
      </c>
      <c r="L5232" s="9">
        <f>'Consolidtaed Data'!$I4679*'Consolidtaed Data'!$H4679</f>
        <v>1353</v>
      </c>
      <c r="M5232" s="9">
        <f>'Consolidtaed Data'!$L4679-'Consolidtaed Data'!$K4679</f>
        <v>2260</v>
      </c>
      <c r="N5232" s="9" t="str">
        <f>VLOOKUP('Consolidtaed Data'!$C4679,[1]Locations!$A:$O,2,0)</f>
        <v>Lancaster</v>
      </c>
      <c r="O5232" s="9" t="str">
        <f>VLOOKUP('Consolidtaed Data'!$D4679,'[1]Sales People'!$A:$B,2,0)</f>
        <v>Brian Thomas</v>
      </c>
      <c r="P5232" s="9" t="str">
        <f>VLOOKUP('Consolidtaed Data'!$E4679,[1]Customers!$A:$B,2,0)</f>
        <v>Victor Chapman</v>
      </c>
      <c r="Q5232" s="11">
        <f>WEEKDAY('Consolidtaed Data'!$F4679)</f>
        <v>4</v>
      </c>
      <c r="R5232" s="9">
        <f>MONTH('Consolidtaed Data'!$F4679)</f>
        <v>12</v>
      </c>
      <c r="S5232" s="9" t="str">
        <f>TEXT(Table3[[#This Row],[Purchase Date]],"MMMM")</f>
        <v>January</v>
      </c>
      <c r="T5232" s="9">
        <f>YEAR('Consolidtaed Data'!$F4679)</f>
        <v>2020</v>
      </c>
    </row>
    <row r="5233" spans="1:20" x14ac:dyDescent="0.3">
      <c r="A5233" s="9" t="s">
        <v>6258</v>
      </c>
      <c r="B5233" s="9" t="s">
        <v>390</v>
      </c>
      <c r="C5233" s="9" t="s">
        <v>169</v>
      </c>
      <c r="D5233" s="9" t="s">
        <v>131</v>
      </c>
      <c r="E5233" s="9" t="s">
        <v>1531</v>
      </c>
      <c r="F5233" s="10">
        <v>44215</v>
      </c>
      <c r="G5233" s="10" t="str">
        <f>VLOOKUP(Table3[[#This Row],[Product ID]],[1]Products!$A:$G,2,0)</f>
        <v>Product 48</v>
      </c>
      <c r="H5233" s="22">
        <v>1</v>
      </c>
      <c r="I5233" s="9">
        <f>VLOOKUP('Consolidtaed Data'!$B4684,[1]Products!$A:$G,4,0)</f>
        <v>2257</v>
      </c>
      <c r="J5233" s="9">
        <f>VLOOKUP('Consolidtaed Data'!$B4684,[1]Products!$A:$G,3,0)</f>
        <v>1535</v>
      </c>
      <c r="K5233" s="9">
        <f>'Consolidtaed Data'!$J4684*'Consolidtaed Data'!$H4684</f>
        <v>716</v>
      </c>
      <c r="L5233" s="9">
        <f>'Consolidtaed Data'!$I4684*'Consolidtaed Data'!$H4684</f>
        <v>1192</v>
      </c>
      <c r="M5233" s="9">
        <f>'Consolidtaed Data'!$L4684-'Consolidtaed Data'!$K4684</f>
        <v>329</v>
      </c>
      <c r="N5233" s="9" t="str">
        <f>VLOOKUP('Consolidtaed Data'!$C4684,[1]Locations!$A:$O,2,0)</f>
        <v>Santa Ana</v>
      </c>
      <c r="O5233" s="9" t="str">
        <f>VLOOKUP('Consolidtaed Data'!$D4684,'[1]Sales People'!$A:$B,2,0)</f>
        <v>Brian Thomas</v>
      </c>
      <c r="P5233" s="9" t="str">
        <f>VLOOKUP('Consolidtaed Data'!$E4684,[1]Customers!$A:$B,2,0)</f>
        <v>Billy Miller</v>
      </c>
      <c r="Q5233" s="11">
        <f>WEEKDAY('Consolidtaed Data'!$F4684)</f>
        <v>5</v>
      </c>
      <c r="R5233" s="9">
        <f>MONTH('Consolidtaed Data'!$F4684)</f>
        <v>12</v>
      </c>
      <c r="S5233" s="9" t="str">
        <f>TEXT(Table3[[#This Row],[Purchase Date]],"MMMM")</f>
        <v>January</v>
      </c>
      <c r="T5233" s="9">
        <f>YEAR('Consolidtaed Data'!$F4684)</f>
        <v>2020</v>
      </c>
    </row>
    <row r="5234" spans="1:20" x14ac:dyDescent="0.3">
      <c r="A5234" s="9" t="s">
        <v>6259</v>
      </c>
      <c r="B5234" s="9" t="s">
        <v>11</v>
      </c>
      <c r="C5234" s="9" t="s">
        <v>169</v>
      </c>
      <c r="D5234" s="9" t="s">
        <v>31</v>
      </c>
      <c r="E5234" s="9" t="s">
        <v>1207</v>
      </c>
      <c r="F5234" s="10">
        <v>44216</v>
      </c>
      <c r="G5234" s="10" t="str">
        <f>VLOOKUP(Table3[[#This Row],[Product ID]],[1]Products!$A:$G,2,0)</f>
        <v>Product 88</v>
      </c>
      <c r="H5234" s="22">
        <v>4</v>
      </c>
      <c r="I5234" s="9">
        <f>VLOOKUP('Consolidtaed Data'!$B3757,[1]Products!$A:$G,4,0)</f>
        <v>356</v>
      </c>
      <c r="J5234" s="9">
        <f>VLOOKUP('Consolidtaed Data'!$B3757,[1]Products!$A:$G,3,0)</f>
        <v>292</v>
      </c>
      <c r="K5234" s="9">
        <f>'Consolidtaed Data'!$J3757*'Consolidtaed Data'!$H3757</f>
        <v>1234</v>
      </c>
      <c r="L5234" s="9">
        <f>'Consolidtaed Data'!$I3757*'Consolidtaed Data'!$H3757</f>
        <v>1582</v>
      </c>
      <c r="M5234" s="9">
        <f>'Consolidtaed Data'!$L3757-'Consolidtaed Data'!$K3757</f>
        <v>248</v>
      </c>
      <c r="N5234" s="9" t="str">
        <f>VLOOKUP('Consolidtaed Data'!$C3757,[1]Locations!$A:$O,2,0)</f>
        <v>Oakland</v>
      </c>
      <c r="O5234" s="9" t="str">
        <f>VLOOKUP('Consolidtaed Data'!$D3757,'[1]Sales People'!$A:$B,2,0)</f>
        <v>Joshua Cook</v>
      </c>
      <c r="P5234" s="9" t="str">
        <f>VLOOKUP('Consolidtaed Data'!$E3757,[1]Customers!$A:$B,2,0)</f>
        <v>Bobby Hughes</v>
      </c>
      <c r="Q5234" s="11">
        <f>WEEKDAY('Consolidtaed Data'!$F3757)</f>
        <v>5</v>
      </c>
      <c r="R5234" s="9">
        <f>MONTH('Consolidtaed Data'!$F3757)</f>
        <v>10</v>
      </c>
      <c r="S5234" s="9" t="str">
        <f>TEXT(Table3[[#This Row],[Purchase Date]],"MMMM")</f>
        <v>January</v>
      </c>
      <c r="T5234" s="9">
        <f>YEAR('Consolidtaed Data'!$F3757)</f>
        <v>2020</v>
      </c>
    </row>
    <row r="5235" spans="1:20" x14ac:dyDescent="0.3">
      <c r="A5235" s="9" t="s">
        <v>6260</v>
      </c>
      <c r="B5235" s="9" t="s">
        <v>364</v>
      </c>
      <c r="C5235" s="9" t="s">
        <v>196</v>
      </c>
      <c r="D5235" s="9" t="s">
        <v>123</v>
      </c>
      <c r="E5235" s="9" t="s">
        <v>1521</v>
      </c>
      <c r="F5235" s="10">
        <v>44216</v>
      </c>
      <c r="G5235" s="10" t="str">
        <f>VLOOKUP(Table3[[#This Row],[Product ID]],[1]Products!$A:$G,2,0)</f>
        <v>Product 45</v>
      </c>
      <c r="H5235" s="22">
        <v>3</v>
      </c>
      <c r="I5235" s="9">
        <f>VLOOKUP('Consolidtaed Data'!$B3957,[1]Products!$A:$G,4,0)</f>
        <v>1414</v>
      </c>
      <c r="J5235" s="9">
        <f>VLOOKUP('Consolidtaed Data'!$B3957,[1]Products!$A:$G,3,0)</f>
        <v>962</v>
      </c>
      <c r="K5235" s="9">
        <f>'Consolidtaed Data'!$J3957*'Consolidtaed Data'!$H3957</f>
        <v>5895</v>
      </c>
      <c r="L5235" s="9">
        <f>'Consolidtaed Data'!$I3957*'Consolidtaed Data'!$H3957</f>
        <v>7188</v>
      </c>
      <c r="M5235" s="9">
        <f>'Consolidtaed Data'!$L3957-'Consolidtaed Data'!$K3957</f>
        <v>288</v>
      </c>
      <c r="N5235" s="9" t="str">
        <f>VLOOKUP('Consolidtaed Data'!$C3957,[1]Locations!$A:$O,2,0)</f>
        <v>Los Angeles</v>
      </c>
      <c r="O5235" s="9" t="str">
        <f>VLOOKUP('Consolidtaed Data'!$D3957,'[1]Sales People'!$A:$B,2,0)</f>
        <v>Martin Carr</v>
      </c>
      <c r="P5235" s="9" t="str">
        <f>VLOOKUP('Consolidtaed Data'!$E3957,[1]Customers!$A:$B,2,0)</f>
        <v>Jerry Barnes</v>
      </c>
      <c r="Q5235" s="11">
        <f>WEEKDAY('Consolidtaed Data'!$F3957)</f>
        <v>6</v>
      </c>
      <c r="R5235" s="9">
        <f>MONTH('Consolidtaed Data'!$F3957)</f>
        <v>10</v>
      </c>
      <c r="S5235" s="9" t="str">
        <f>TEXT(Table3[[#This Row],[Purchase Date]],"MMMM")</f>
        <v>January</v>
      </c>
      <c r="T5235" s="9">
        <f>YEAR('Consolidtaed Data'!$F3957)</f>
        <v>2020</v>
      </c>
    </row>
    <row r="5236" spans="1:20" x14ac:dyDescent="0.3">
      <c r="A5236" s="9" t="s">
        <v>6261</v>
      </c>
      <c r="B5236" s="9" t="s">
        <v>62</v>
      </c>
      <c r="C5236" s="9" t="s">
        <v>253</v>
      </c>
      <c r="D5236" s="9" t="s">
        <v>206</v>
      </c>
      <c r="E5236" s="9" t="s">
        <v>2112</v>
      </c>
      <c r="F5236" s="10">
        <v>44216</v>
      </c>
      <c r="G5236" s="10" t="str">
        <f>VLOOKUP(Table3[[#This Row],[Product ID]],[1]Products!$A:$G,2,0)</f>
        <v>Product 17</v>
      </c>
      <c r="H5236" s="22">
        <v>1</v>
      </c>
      <c r="I5236" s="9">
        <f>VLOOKUP('Consolidtaed Data'!$B4019,[1]Products!$A:$G,4,0)</f>
        <v>112</v>
      </c>
      <c r="J5236" s="9">
        <f>VLOOKUP('Consolidtaed Data'!$B4019,[1]Products!$A:$G,3,0)</f>
        <v>90</v>
      </c>
      <c r="K5236" s="9">
        <f>'Consolidtaed Data'!$J4019*'Consolidtaed Data'!$H4019</f>
        <v>3669</v>
      </c>
      <c r="L5236" s="9">
        <f>'Consolidtaed Data'!$I4019*'Consolidtaed Data'!$H4019</f>
        <v>6015</v>
      </c>
      <c r="M5236" s="9">
        <f>'Consolidtaed Data'!$L4019-'Consolidtaed Data'!$K4019</f>
        <v>690</v>
      </c>
      <c r="N5236" s="9" t="str">
        <f>VLOOKUP('Consolidtaed Data'!$C4019,[1]Locations!$A:$O,2,0)</f>
        <v>West Covina</v>
      </c>
      <c r="O5236" s="9" t="str">
        <f>VLOOKUP('Consolidtaed Data'!$D4019,'[1]Sales People'!$A:$B,2,0)</f>
        <v>Howard Sims</v>
      </c>
      <c r="P5236" s="9" t="str">
        <f>VLOOKUP('Consolidtaed Data'!$E4019,[1]Customers!$A:$B,2,0)</f>
        <v>Bruce Hamilton</v>
      </c>
      <c r="Q5236" s="11">
        <f>WEEKDAY('Consolidtaed Data'!$F4019)</f>
        <v>3</v>
      </c>
      <c r="R5236" s="9">
        <f>MONTH('Consolidtaed Data'!$F4019)</f>
        <v>10</v>
      </c>
      <c r="S5236" s="9" t="str">
        <f>TEXT(Table3[[#This Row],[Purchase Date]],"MMMM")</f>
        <v>January</v>
      </c>
      <c r="T5236" s="9">
        <f>YEAR('Consolidtaed Data'!$F4019)</f>
        <v>2020</v>
      </c>
    </row>
    <row r="5237" spans="1:20" x14ac:dyDescent="0.3">
      <c r="A5237" s="9" t="s">
        <v>6262</v>
      </c>
      <c r="B5237" s="9" t="s">
        <v>204</v>
      </c>
      <c r="C5237" s="9" t="s">
        <v>423</v>
      </c>
      <c r="D5237" s="9" t="s">
        <v>374</v>
      </c>
      <c r="E5237" s="9" t="s">
        <v>1143</v>
      </c>
      <c r="F5237" s="10">
        <v>44216</v>
      </c>
      <c r="G5237" s="10" t="str">
        <f>VLOOKUP(Table3[[#This Row],[Product ID]],[1]Products!$A:$G,2,0)</f>
        <v>Product 101</v>
      </c>
      <c r="H5237" s="22">
        <v>1</v>
      </c>
      <c r="I5237" s="9">
        <f>VLOOKUP('Consolidtaed Data'!$B4050,[1]Products!$A:$G,4,0)</f>
        <v>1972</v>
      </c>
      <c r="J5237" s="9">
        <f>VLOOKUP('Consolidtaed Data'!$B4050,[1]Products!$A:$G,3,0)</f>
        <v>1321</v>
      </c>
      <c r="K5237" s="9">
        <f>'Consolidtaed Data'!$J4050*'Consolidtaed Data'!$H4050</f>
        <v>1291</v>
      </c>
      <c r="L5237" s="9">
        <f>'Consolidtaed Data'!$I4050*'Consolidtaed Data'!$H4050</f>
        <v>2391</v>
      </c>
      <c r="M5237" s="9">
        <f>'Consolidtaed Data'!$L4050-'Consolidtaed Data'!$K4050</f>
        <v>1521</v>
      </c>
      <c r="N5237" s="9" t="str">
        <f>VLOOKUP('Consolidtaed Data'!$C4050,[1]Locations!$A:$O,2,0)</f>
        <v>Fullerton</v>
      </c>
      <c r="O5237" s="9" t="str">
        <f>VLOOKUP('Consolidtaed Data'!$D4050,'[1]Sales People'!$A:$B,2,0)</f>
        <v>Carl Hall</v>
      </c>
      <c r="P5237" s="9" t="str">
        <f>VLOOKUP('Consolidtaed Data'!$E4050,[1]Customers!$A:$B,2,0)</f>
        <v>Larry Ross</v>
      </c>
      <c r="Q5237" s="11">
        <f>WEEKDAY('Consolidtaed Data'!$F4050)</f>
        <v>5</v>
      </c>
      <c r="R5237" s="9">
        <f>MONTH('Consolidtaed Data'!$F4050)</f>
        <v>10</v>
      </c>
      <c r="S5237" s="9" t="str">
        <f>TEXT(Table3[[#This Row],[Purchase Date]],"MMMM")</f>
        <v>January</v>
      </c>
      <c r="T5237" s="9">
        <f>YEAR('Consolidtaed Data'!$F4050)</f>
        <v>2020</v>
      </c>
    </row>
    <row r="5238" spans="1:20" x14ac:dyDescent="0.3">
      <c r="A5238" s="9" t="s">
        <v>6263</v>
      </c>
      <c r="B5238" s="9" t="s">
        <v>366</v>
      </c>
      <c r="C5238" s="9" t="s">
        <v>72</v>
      </c>
      <c r="D5238" s="9" t="s">
        <v>402</v>
      </c>
      <c r="E5238" s="9" t="s">
        <v>897</v>
      </c>
      <c r="F5238" s="10">
        <v>44216</v>
      </c>
      <c r="G5238" s="10" t="str">
        <f>VLOOKUP(Table3[[#This Row],[Product ID]],[1]Products!$A:$G,2,0)</f>
        <v>Product 39</v>
      </c>
      <c r="H5238" s="22">
        <v>3</v>
      </c>
      <c r="I5238" s="9">
        <f>VLOOKUP('Consolidtaed Data'!$B4113,[1]Products!$A:$G,4,0)</f>
        <v>1405</v>
      </c>
      <c r="J5238" s="9">
        <f>VLOOKUP('Consolidtaed Data'!$B4113,[1]Products!$A:$G,3,0)</f>
        <v>1054</v>
      </c>
      <c r="K5238" s="9">
        <f>'Consolidtaed Data'!$J4113*'Consolidtaed Data'!$H4113</f>
        <v>294</v>
      </c>
      <c r="L5238" s="9">
        <f>'Consolidtaed Data'!$I4113*'Consolidtaed Data'!$H4113</f>
        <v>368</v>
      </c>
      <c r="M5238" s="9">
        <f>'Consolidtaed Data'!$L4113-'Consolidtaed Data'!$K4113</f>
        <v>106</v>
      </c>
      <c r="N5238" s="9" t="str">
        <f>VLOOKUP('Consolidtaed Data'!$C4113,[1]Locations!$A:$O,2,0)</f>
        <v>Irvine</v>
      </c>
      <c r="O5238" s="9" t="str">
        <f>VLOOKUP('Consolidtaed Data'!$D4113,'[1]Sales People'!$A:$B,2,0)</f>
        <v>Martin Carr</v>
      </c>
      <c r="P5238" s="9" t="str">
        <f>VLOOKUP('Consolidtaed Data'!$E4113,[1]Customers!$A:$B,2,0)</f>
        <v>Raymond Barnes</v>
      </c>
      <c r="Q5238" s="11">
        <f>WEEKDAY('Consolidtaed Data'!$F4113)</f>
        <v>5</v>
      </c>
      <c r="R5238" s="9">
        <f>MONTH('Consolidtaed Data'!$F4113)</f>
        <v>10</v>
      </c>
      <c r="S5238" s="9" t="str">
        <f>TEXT(Table3[[#This Row],[Purchase Date]],"MMMM")</f>
        <v>January</v>
      </c>
      <c r="T5238" s="9">
        <f>YEAR('Consolidtaed Data'!$F4113)</f>
        <v>2020</v>
      </c>
    </row>
    <row r="5239" spans="1:20" x14ac:dyDescent="0.3">
      <c r="A5239" s="9" t="s">
        <v>6264</v>
      </c>
      <c r="B5239" s="9" t="s">
        <v>692</v>
      </c>
      <c r="C5239" s="9" t="s">
        <v>263</v>
      </c>
      <c r="D5239" s="9" t="s">
        <v>17</v>
      </c>
      <c r="E5239" s="9" t="s">
        <v>1849</v>
      </c>
      <c r="F5239" s="10">
        <v>44216</v>
      </c>
      <c r="G5239" s="10" t="str">
        <f>VLOOKUP(Table3[[#This Row],[Product ID]],[1]Products!$A:$G,2,0)</f>
        <v>Product 83</v>
      </c>
      <c r="H5239" s="22">
        <v>3</v>
      </c>
      <c r="I5239" s="9">
        <f>VLOOKUP('Consolidtaed Data'!$B4202,[1]Products!$A:$G,4,0)</f>
        <v>1022</v>
      </c>
      <c r="J5239" s="9">
        <f>VLOOKUP('Consolidtaed Data'!$B4202,[1]Products!$A:$G,3,0)</f>
        <v>818</v>
      </c>
      <c r="K5239" s="9">
        <f>'Consolidtaed Data'!$J4202*'Consolidtaed Data'!$H4202</f>
        <v>2454</v>
      </c>
      <c r="L5239" s="9">
        <f>'Consolidtaed Data'!$I4202*'Consolidtaed Data'!$H4202</f>
        <v>3066</v>
      </c>
      <c r="M5239" s="9">
        <f>'Consolidtaed Data'!$L4202-'Consolidtaed Data'!$K4202</f>
        <v>895</v>
      </c>
      <c r="N5239" s="9" t="str">
        <f>VLOOKUP('Consolidtaed Data'!$C4202,[1]Locations!$A:$O,2,0)</f>
        <v>Antioch</v>
      </c>
      <c r="O5239" s="9" t="str">
        <f>VLOOKUP('Consolidtaed Data'!$D4202,'[1]Sales People'!$A:$B,2,0)</f>
        <v>Ernest Wheeler</v>
      </c>
      <c r="P5239" s="9" t="str">
        <f>VLOOKUP('Consolidtaed Data'!$E4202,[1]Customers!$A:$B,2,0)</f>
        <v>Andrew Graham</v>
      </c>
      <c r="Q5239" s="11">
        <f>WEEKDAY('Consolidtaed Data'!$F4202)</f>
        <v>5</v>
      </c>
      <c r="R5239" s="9">
        <f>MONTH('Consolidtaed Data'!$F4202)</f>
        <v>11</v>
      </c>
      <c r="S5239" s="9" t="str">
        <f>TEXT(Table3[[#This Row],[Purchase Date]],"MMMM")</f>
        <v>January</v>
      </c>
      <c r="T5239" s="9">
        <f>YEAR('Consolidtaed Data'!$F4202)</f>
        <v>2020</v>
      </c>
    </row>
    <row r="5240" spans="1:20" x14ac:dyDescent="0.3">
      <c r="A5240" s="9" t="s">
        <v>6265</v>
      </c>
      <c r="B5240" s="9" t="s">
        <v>15</v>
      </c>
      <c r="C5240" s="9" t="s">
        <v>94</v>
      </c>
      <c r="D5240" s="9" t="s">
        <v>80</v>
      </c>
      <c r="E5240" s="9" t="s">
        <v>1574</v>
      </c>
      <c r="F5240" s="10">
        <v>44216</v>
      </c>
      <c r="G5240" s="10" t="str">
        <f>VLOOKUP(Table3[[#This Row],[Product ID]],[1]Products!$A:$G,2,0)</f>
        <v>Product 38</v>
      </c>
      <c r="H5240" s="22">
        <v>2</v>
      </c>
      <c r="I5240" s="9">
        <f>VLOOKUP('Consolidtaed Data'!$B4212,[1]Products!$A:$G,4,0)</f>
        <v>1639</v>
      </c>
      <c r="J5240" s="9">
        <f>VLOOKUP('Consolidtaed Data'!$B4212,[1]Products!$A:$G,3,0)</f>
        <v>1295</v>
      </c>
      <c r="K5240" s="9">
        <f>'Consolidtaed Data'!$J4212*'Consolidtaed Data'!$H4212</f>
        <v>1608</v>
      </c>
      <c r="L5240" s="9">
        <f>'Consolidtaed Data'!$I4212*'Consolidtaed Data'!$H4212</f>
        <v>2400</v>
      </c>
      <c r="M5240" s="9">
        <f>'Consolidtaed Data'!$L4212-'Consolidtaed Data'!$K4212</f>
        <v>22</v>
      </c>
      <c r="N5240" s="9" t="str">
        <f>VLOOKUP('Consolidtaed Data'!$C4212,[1]Locations!$A:$O,2,0)</f>
        <v>San Diego</v>
      </c>
      <c r="O5240" s="9" t="str">
        <f>VLOOKUP('Consolidtaed Data'!$D4212,'[1]Sales People'!$A:$B,2,0)</f>
        <v>Charles Harper</v>
      </c>
      <c r="P5240" s="9" t="str">
        <f>VLOOKUP('Consolidtaed Data'!$E4212,[1]Customers!$A:$B,2,0)</f>
        <v>Peter Bradley</v>
      </c>
      <c r="Q5240" s="11">
        <f>WEEKDAY('Consolidtaed Data'!$F4212)</f>
        <v>6</v>
      </c>
      <c r="R5240" s="9">
        <f>MONTH('Consolidtaed Data'!$F4212)</f>
        <v>11</v>
      </c>
      <c r="S5240" s="9" t="str">
        <f>TEXT(Table3[[#This Row],[Purchase Date]],"MMMM")</f>
        <v>January</v>
      </c>
      <c r="T5240" s="9">
        <f>YEAR('Consolidtaed Data'!$F4212)</f>
        <v>2020</v>
      </c>
    </row>
    <row r="5241" spans="1:20" x14ac:dyDescent="0.3">
      <c r="A5241" s="9" t="s">
        <v>6266</v>
      </c>
      <c r="B5241" s="9" t="s">
        <v>355</v>
      </c>
      <c r="C5241" s="9" t="s">
        <v>12</v>
      </c>
      <c r="D5241" s="9" t="s">
        <v>100</v>
      </c>
      <c r="E5241" s="9" t="s">
        <v>1892</v>
      </c>
      <c r="F5241" s="10">
        <v>44216</v>
      </c>
      <c r="G5241" s="10" t="str">
        <f>VLOOKUP(Table3[[#This Row],[Product ID]],[1]Products!$A:$G,2,0)</f>
        <v>Product 100</v>
      </c>
      <c r="H5241" s="22">
        <v>1</v>
      </c>
      <c r="I5241" s="9">
        <f>VLOOKUP('Consolidtaed Data'!$B4416,[1]Products!$A:$G,4,0)</f>
        <v>2410</v>
      </c>
      <c r="J5241" s="9">
        <f>VLOOKUP('Consolidtaed Data'!$B4416,[1]Products!$A:$G,3,0)</f>
        <v>1518</v>
      </c>
      <c r="K5241" s="9">
        <f>'Consolidtaed Data'!$J4416*'Consolidtaed Data'!$H4416</f>
        <v>534</v>
      </c>
      <c r="L5241" s="9">
        <f>'Consolidtaed Data'!$I4416*'Consolidtaed Data'!$H4416</f>
        <v>847</v>
      </c>
      <c r="M5241" s="9">
        <f>'Consolidtaed Data'!$L4416-'Consolidtaed Data'!$K4416</f>
        <v>572</v>
      </c>
      <c r="N5241" s="9" t="str">
        <f>VLOOKUP('Consolidtaed Data'!$C4416,[1]Locations!$A:$O,2,0)</f>
        <v>Burbank</v>
      </c>
      <c r="O5241" s="9" t="str">
        <f>VLOOKUP('Consolidtaed Data'!$D4416,'[1]Sales People'!$A:$B,2,0)</f>
        <v>Howard Gardner</v>
      </c>
      <c r="P5241" s="9" t="str">
        <f>VLOOKUP('Consolidtaed Data'!$E4416,[1]Customers!$A:$B,2,0)</f>
        <v>Matthew Fernandez</v>
      </c>
      <c r="Q5241" s="11">
        <f>WEEKDAY('Consolidtaed Data'!$F4416)</f>
        <v>6</v>
      </c>
      <c r="R5241" s="9">
        <f>MONTH('Consolidtaed Data'!$F4416)</f>
        <v>11</v>
      </c>
      <c r="S5241" s="9" t="str">
        <f>TEXT(Table3[[#This Row],[Purchase Date]],"MMMM")</f>
        <v>January</v>
      </c>
      <c r="T5241" s="9">
        <f>YEAR('Consolidtaed Data'!$F4416)</f>
        <v>2020</v>
      </c>
    </row>
    <row r="5242" spans="1:20" x14ac:dyDescent="0.3">
      <c r="A5242" s="9" t="s">
        <v>6267</v>
      </c>
      <c r="B5242" s="9" t="s">
        <v>230</v>
      </c>
      <c r="C5242" s="9" t="s">
        <v>72</v>
      </c>
      <c r="D5242" s="9" t="s">
        <v>281</v>
      </c>
      <c r="E5242" s="9" t="s">
        <v>1438</v>
      </c>
      <c r="F5242" s="10">
        <v>44216</v>
      </c>
      <c r="G5242" s="10" t="str">
        <f>VLOOKUP(Table3[[#This Row],[Product ID]],[1]Products!$A:$G,2,0)</f>
        <v>Product 31</v>
      </c>
      <c r="H5242" s="22">
        <v>1</v>
      </c>
      <c r="I5242" s="9">
        <f>VLOOKUP('Consolidtaed Data'!$B4509,[1]Products!$A:$G,4,0)</f>
        <v>1899</v>
      </c>
      <c r="J5242" s="9">
        <f>VLOOKUP('Consolidtaed Data'!$B4509,[1]Products!$A:$G,3,0)</f>
        <v>1044</v>
      </c>
      <c r="K5242" s="9">
        <f>'Consolidtaed Data'!$J4509*'Consolidtaed Data'!$H4509</f>
        <v>3144</v>
      </c>
      <c r="L5242" s="9">
        <f>'Consolidtaed Data'!$I4509*'Consolidtaed Data'!$H4509</f>
        <v>3788</v>
      </c>
      <c r="M5242" s="9">
        <f>'Consolidtaed Data'!$L4509-'Consolidtaed Data'!$K4509</f>
        <v>351</v>
      </c>
      <c r="N5242" s="9" t="str">
        <f>VLOOKUP('Consolidtaed Data'!$C4509,[1]Locations!$A:$O,2,0)</f>
        <v>Modesto</v>
      </c>
      <c r="O5242" s="9" t="str">
        <f>VLOOKUP('Consolidtaed Data'!$D4509,'[1]Sales People'!$A:$B,2,0)</f>
        <v>Ryan Welch</v>
      </c>
      <c r="P5242" s="9" t="str">
        <f>VLOOKUP('Consolidtaed Data'!$E4509,[1]Customers!$A:$B,2,0)</f>
        <v>Keith Robinson</v>
      </c>
      <c r="Q5242" s="11">
        <f>WEEKDAY('Consolidtaed Data'!$F4509)</f>
        <v>5</v>
      </c>
      <c r="R5242" s="9">
        <f>MONTH('Consolidtaed Data'!$F4509)</f>
        <v>11</v>
      </c>
      <c r="S5242" s="9" t="str">
        <f>TEXT(Table3[[#This Row],[Purchase Date]],"MMMM")</f>
        <v>January</v>
      </c>
      <c r="T5242" s="9">
        <f>YEAR('Consolidtaed Data'!$F4509)</f>
        <v>2020</v>
      </c>
    </row>
    <row r="5243" spans="1:20" x14ac:dyDescent="0.3">
      <c r="A5243" s="9" t="s">
        <v>6268</v>
      </c>
      <c r="B5243" s="9" t="s">
        <v>213</v>
      </c>
      <c r="C5243" s="9" t="s">
        <v>245</v>
      </c>
      <c r="D5243" s="9" t="s">
        <v>193</v>
      </c>
      <c r="E5243" s="9" t="s">
        <v>371</v>
      </c>
      <c r="F5243" s="10">
        <v>44216</v>
      </c>
      <c r="G5243" s="10" t="str">
        <f>VLOOKUP(Table3[[#This Row],[Product ID]],[1]Products!$A:$G,2,0)</f>
        <v>Product 68</v>
      </c>
      <c r="H5243" s="22">
        <v>1</v>
      </c>
      <c r="I5243" s="9">
        <f>VLOOKUP('Consolidtaed Data'!$B4588,[1]Products!$A:$G,4,0)</f>
        <v>2182</v>
      </c>
      <c r="J5243" s="9">
        <f>VLOOKUP('Consolidtaed Data'!$B4588,[1]Products!$A:$G,3,0)</f>
        <v>1200</v>
      </c>
      <c r="K5243" s="9">
        <f>'Consolidtaed Data'!$J4588*'Consolidtaed Data'!$H4588</f>
        <v>536</v>
      </c>
      <c r="L5243" s="9">
        <f>'Consolidtaed Data'!$I4588*'Consolidtaed Data'!$H4588</f>
        <v>800</v>
      </c>
      <c r="M5243" s="9">
        <f>'Consolidtaed Data'!$L4588-'Consolidtaed Data'!$K4588</f>
        <v>383</v>
      </c>
      <c r="N5243" s="9" t="str">
        <f>VLOOKUP('Consolidtaed Data'!$C4588,[1]Locations!$A:$O,2,0)</f>
        <v>San Jose</v>
      </c>
      <c r="O5243" s="9" t="str">
        <f>VLOOKUP('Consolidtaed Data'!$D4588,'[1]Sales People'!$A:$B,2,0)</f>
        <v>Ernest Wheeler</v>
      </c>
      <c r="P5243" s="9" t="str">
        <f>VLOOKUP('Consolidtaed Data'!$E4588,[1]Customers!$A:$B,2,0)</f>
        <v>Jonathan Harris</v>
      </c>
      <c r="Q5243" s="11">
        <f>WEEKDAY('Consolidtaed Data'!$F4588)</f>
        <v>3</v>
      </c>
      <c r="R5243" s="9">
        <f>MONTH('Consolidtaed Data'!$F4588)</f>
        <v>12</v>
      </c>
      <c r="S5243" s="9" t="str">
        <f>TEXT(Table3[[#This Row],[Purchase Date]],"MMMM")</f>
        <v>January</v>
      </c>
      <c r="T5243" s="9">
        <f>YEAR('Consolidtaed Data'!$F4588)</f>
        <v>2020</v>
      </c>
    </row>
    <row r="5244" spans="1:20" x14ac:dyDescent="0.3">
      <c r="A5244" s="9" t="s">
        <v>6269</v>
      </c>
      <c r="B5244" s="9" t="s">
        <v>338</v>
      </c>
      <c r="C5244" s="9" t="s">
        <v>90</v>
      </c>
      <c r="D5244" s="9" t="s">
        <v>329</v>
      </c>
      <c r="E5244" s="9" t="s">
        <v>117</v>
      </c>
      <c r="F5244" s="10">
        <v>44216</v>
      </c>
      <c r="G5244" s="10" t="str">
        <f>VLOOKUP(Table3[[#This Row],[Product ID]],[1]Products!$A:$G,2,0)</f>
        <v>Product 95</v>
      </c>
      <c r="H5244" s="22">
        <v>2</v>
      </c>
      <c r="I5244" s="9">
        <f>VLOOKUP('Consolidtaed Data'!$B4596,[1]Products!$A:$G,4,0)</f>
        <v>1743</v>
      </c>
      <c r="J5244" s="9">
        <f>VLOOKUP('Consolidtaed Data'!$B4596,[1]Products!$A:$G,3,0)</f>
        <v>872</v>
      </c>
      <c r="K5244" s="9">
        <f>'Consolidtaed Data'!$J4596*'Consolidtaed Data'!$H4596</f>
        <v>1090</v>
      </c>
      <c r="L5244" s="9">
        <f>'Consolidtaed Data'!$I4596*'Consolidtaed Data'!$H4596</f>
        <v>1380</v>
      </c>
      <c r="M5244" s="9">
        <f>'Consolidtaed Data'!$L4596-'Consolidtaed Data'!$K4596</f>
        <v>411</v>
      </c>
      <c r="N5244" s="9" t="str">
        <f>VLOOKUP('Consolidtaed Data'!$C4596,[1]Locations!$A:$O,2,0)</f>
        <v>Pomona</v>
      </c>
      <c r="O5244" s="9" t="str">
        <f>VLOOKUP('Consolidtaed Data'!$D4596,'[1]Sales People'!$A:$B,2,0)</f>
        <v>Martin Carr</v>
      </c>
      <c r="P5244" s="9" t="str">
        <f>VLOOKUP('Consolidtaed Data'!$E4596,[1]Customers!$A:$B,2,0)</f>
        <v>Billy Kennedy</v>
      </c>
      <c r="Q5244" s="11">
        <f>WEEKDAY('Consolidtaed Data'!$F4596)</f>
        <v>4</v>
      </c>
      <c r="R5244" s="9">
        <f>MONTH('Consolidtaed Data'!$F4596)</f>
        <v>12</v>
      </c>
      <c r="S5244" s="9" t="str">
        <f>TEXT(Table3[[#This Row],[Purchase Date]],"MMMM")</f>
        <v>January</v>
      </c>
      <c r="T5244" s="9">
        <f>YEAR('Consolidtaed Data'!$F4596)</f>
        <v>2020</v>
      </c>
    </row>
    <row r="5245" spans="1:20" x14ac:dyDescent="0.3">
      <c r="A5245" s="9" t="s">
        <v>6270</v>
      </c>
      <c r="B5245" s="9" t="s">
        <v>360</v>
      </c>
      <c r="C5245" s="9" t="s">
        <v>319</v>
      </c>
      <c r="D5245" s="9" t="s">
        <v>105</v>
      </c>
      <c r="E5245" s="9" t="s">
        <v>2118</v>
      </c>
      <c r="F5245" s="10">
        <v>44216</v>
      </c>
      <c r="G5245" s="10" t="str">
        <f>VLOOKUP(Table3[[#This Row],[Product ID]],[1]Products!$A:$G,2,0)</f>
        <v>Product 59</v>
      </c>
      <c r="H5245" s="22">
        <v>1</v>
      </c>
      <c r="I5245" s="9">
        <f>VLOOKUP('Consolidtaed Data'!$B4650,[1]Products!$A:$G,4,0)</f>
        <v>181</v>
      </c>
      <c r="J5245" s="9">
        <f>VLOOKUP('Consolidtaed Data'!$B4650,[1]Products!$A:$G,3,0)</f>
        <v>130</v>
      </c>
      <c r="K5245" s="9">
        <f>'Consolidtaed Data'!$J4650*'Consolidtaed Data'!$H4650</f>
        <v>3792</v>
      </c>
      <c r="L5245" s="9">
        <f>'Consolidtaed Data'!$I4650*'Consolidtaed Data'!$H4650</f>
        <v>4990</v>
      </c>
      <c r="M5245" s="9">
        <f>'Consolidtaed Data'!$L4650-'Consolidtaed Data'!$K4650</f>
        <v>1128</v>
      </c>
      <c r="N5245" s="9" t="str">
        <f>VLOOKUP('Consolidtaed Data'!$C4650,[1]Locations!$A:$O,2,0)</f>
        <v>Orange</v>
      </c>
      <c r="O5245" s="9" t="str">
        <f>VLOOKUP('Consolidtaed Data'!$D4650,'[1]Sales People'!$A:$B,2,0)</f>
        <v>Walter Cook</v>
      </c>
      <c r="P5245" s="9" t="str">
        <f>VLOOKUP('Consolidtaed Data'!$E4650,[1]Customers!$A:$B,2,0)</f>
        <v>Adam Duncan</v>
      </c>
      <c r="Q5245" s="11">
        <f>WEEKDAY('Consolidtaed Data'!$F4650)</f>
        <v>1</v>
      </c>
      <c r="R5245" s="9">
        <f>MONTH('Consolidtaed Data'!$F4650)</f>
        <v>12</v>
      </c>
      <c r="S5245" s="9" t="str">
        <f>TEXT(Table3[[#This Row],[Purchase Date]],"MMMM")</f>
        <v>January</v>
      </c>
      <c r="T5245" s="9">
        <f>YEAR('Consolidtaed Data'!$F4650)</f>
        <v>2020</v>
      </c>
    </row>
    <row r="5246" spans="1:20" x14ac:dyDescent="0.3">
      <c r="A5246" s="9" t="s">
        <v>6271</v>
      </c>
      <c r="B5246" s="9" t="s">
        <v>76</v>
      </c>
      <c r="C5246" s="9" t="s">
        <v>249</v>
      </c>
      <c r="D5246" s="9" t="s">
        <v>329</v>
      </c>
      <c r="E5246" s="9" t="s">
        <v>2220</v>
      </c>
      <c r="F5246" s="10">
        <v>44217</v>
      </c>
      <c r="G5246" s="10" t="str">
        <f>VLOOKUP(Table3[[#This Row],[Product ID]],[1]Products!$A:$G,2,0)</f>
        <v>Product 19</v>
      </c>
      <c r="H5246" s="22">
        <v>1</v>
      </c>
      <c r="I5246" s="9">
        <f>VLOOKUP('Consolidtaed Data'!$B3736,[1]Products!$A:$G,4,0)</f>
        <v>771</v>
      </c>
      <c r="J5246" s="9">
        <f>VLOOKUP('Consolidtaed Data'!$B3736,[1]Products!$A:$G,3,0)</f>
        <v>648</v>
      </c>
      <c r="K5246" s="9">
        <f>'Consolidtaed Data'!$J3736*'Consolidtaed Data'!$H3736</f>
        <v>1399</v>
      </c>
      <c r="L5246" s="9">
        <f>'Consolidtaed Data'!$I3736*'Consolidtaed Data'!$H3736</f>
        <v>2294</v>
      </c>
      <c r="M5246" s="9">
        <f>'Consolidtaed Data'!$L3736-'Consolidtaed Data'!$K3736</f>
        <v>754</v>
      </c>
      <c r="N5246" s="9" t="str">
        <f>VLOOKUP('Consolidtaed Data'!$C3736,[1]Locations!$A:$O,2,0)</f>
        <v>Moreno Valley</v>
      </c>
      <c r="O5246" s="9" t="str">
        <f>VLOOKUP('Consolidtaed Data'!$D3736,'[1]Sales People'!$A:$B,2,0)</f>
        <v>Ryan Butler</v>
      </c>
      <c r="P5246" s="9" t="str">
        <f>VLOOKUP('Consolidtaed Data'!$E3736,[1]Customers!$A:$B,2,0)</f>
        <v>Scott Gordon</v>
      </c>
      <c r="Q5246" s="11">
        <f>WEEKDAY('Consolidtaed Data'!$F3736)</f>
        <v>4</v>
      </c>
      <c r="R5246" s="9">
        <f>MONTH('Consolidtaed Data'!$F3736)</f>
        <v>9</v>
      </c>
      <c r="S5246" s="9" t="str">
        <f>TEXT(Table3[[#This Row],[Purchase Date]],"MMMM")</f>
        <v>January</v>
      </c>
      <c r="T5246" s="9">
        <f>YEAR('Consolidtaed Data'!$F3736)</f>
        <v>2020</v>
      </c>
    </row>
    <row r="5247" spans="1:20" x14ac:dyDescent="0.3">
      <c r="A5247" s="9" t="s">
        <v>6272</v>
      </c>
      <c r="B5247" s="9" t="s">
        <v>692</v>
      </c>
      <c r="C5247" s="9" t="s">
        <v>72</v>
      </c>
      <c r="D5247" s="9" t="s">
        <v>281</v>
      </c>
      <c r="E5247" s="9" t="s">
        <v>1803</v>
      </c>
      <c r="F5247" s="10">
        <v>44217</v>
      </c>
      <c r="G5247" s="10" t="str">
        <f>VLOOKUP(Table3[[#This Row],[Product ID]],[1]Products!$A:$G,2,0)</f>
        <v>Product 83</v>
      </c>
      <c r="H5247" s="22">
        <v>1</v>
      </c>
      <c r="I5247" s="9">
        <f>VLOOKUP('Consolidtaed Data'!$B4091,[1]Products!$A:$G,4,0)</f>
        <v>556</v>
      </c>
      <c r="J5247" s="9">
        <f>VLOOKUP('Consolidtaed Data'!$B4091,[1]Products!$A:$G,3,0)</f>
        <v>395</v>
      </c>
      <c r="K5247" s="9">
        <f>'Consolidtaed Data'!$J4091*'Consolidtaed Data'!$H4091</f>
        <v>540</v>
      </c>
      <c r="L5247" s="9">
        <f>'Consolidtaed Data'!$I4091*'Consolidtaed Data'!$H4091</f>
        <v>871</v>
      </c>
      <c r="M5247" s="9">
        <f>'Consolidtaed Data'!$L4091-'Consolidtaed Data'!$K4091</f>
        <v>1312</v>
      </c>
      <c r="N5247" s="9" t="str">
        <f>VLOOKUP('Consolidtaed Data'!$C4091,[1]Locations!$A:$O,2,0)</f>
        <v>Clovis</v>
      </c>
      <c r="O5247" s="9" t="str">
        <f>VLOOKUP('Consolidtaed Data'!$D4091,'[1]Sales People'!$A:$B,2,0)</f>
        <v>Walter Cook</v>
      </c>
      <c r="P5247" s="9" t="str">
        <f>VLOOKUP('Consolidtaed Data'!$E4091,[1]Customers!$A:$B,2,0)</f>
        <v>John Long</v>
      </c>
      <c r="Q5247" s="11">
        <f>WEEKDAY('Consolidtaed Data'!$F4091)</f>
        <v>2</v>
      </c>
      <c r="R5247" s="9">
        <f>MONTH('Consolidtaed Data'!$F4091)</f>
        <v>10</v>
      </c>
      <c r="S5247" s="9" t="str">
        <f>TEXT(Table3[[#This Row],[Purchase Date]],"MMMM")</f>
        <v>January</v>
      </c>
      <c r="T5247" s="9">
        <f>YEAR('Consolidtaed Data'!$F4091)</f>
        <v>2020</v>
      </c>
    </row>
    <row r="5248" spans="1:20" x14ac:dyDescent="0.3">
      <c r="A5248" s="9" t="s">
        <v>6273</v>
      </c>
      <c r="B5248" s="9" t="s">
        <v>390</v>
      </c>
      <c r="C5248" s="9" t="s">
        <v>157</v>
      </c>
      <c r="D5248" s="9" t="s">
        <v>281</v>
      </c>
      <c r="E5248" s="9" t="s">
        <v>868</v>
      </c>
      <c r="F5248" s="10">
        <v>44217</v>
      </c>
      <c r="G5248" s="10" t="str">
        <f>VLOOKUP(Table3[[#This Row],[Product ID]],[1]Products!$A:$G,2,0)</f>
        <v>Product 48</v>
      </c>
      <c r="H5248" s="22">
        <v>3</v>
      </c>
      <c r="I5248" s="9">
        <f>VLOOKUP('Consolidtaed Data'!$B4135,[1]Products!$A:$G,4,0)</f>
        <v>1783</v>
      </c>
      <c r="J5248" s="9">
        <f>VLOOKUP('Consolidtaed Data'!$B4135,[1]Products!$A:$G,3,0)</f>
        <v>1230</v>
      </c>
      <c r="K5248" s="9">
        <f>'Consolidtaed Data'!$J4135*'Consolidtaed Data'!$H4135</f>
        <v>1185</v>
      </c>
      <c r="L5248" s="9">
        <f>'Consolidtaed Data'!$I4135*'Consolidtaed Data'!$H4135</f>
        <v>1668</v>
      </c>
      <c r="M5248" s="9">
        <f>'Consolidtaed Data'!$L4135-'Consolidtaed Data'!$K4135</f>
        <v>267</v>
      </c>
      <c r="N5248" s="9" t="str">
        <f>VLOOKUP('Consolidtaed Data'!$C4135,[1]Locations!$A:$O,2,0)</f>
        <v>Elk Grove</v>
      </c>
      <c r="O5248" s="9" t="str">
        <f>VLOOKUP('Consolidtaed Data'!$D4135,'[1]Sales People'!$A:$B,2,0)</f>
        <v>Ernest Wagner</v>
      </c>
      <c r="P5248" s="9" t="str">
        <f>VLOOKUP('Consolidtaed Data'!$E4135,[1]Customers!$A:$B,2,0)</f>
        <v>Louis Mccoy</v>
      </c>
      <c r="Q5248" s="11">
        <f>WEEKDAY('Consolidtaed Data'!$F4135)</f>
        <v>6</v>
      </c>
      <c r="R5248" s="9">
        <f>MONTH('Consolidtaed Data'!$F4135)</f>
        <v>10</v>
      </c>
      <c r="S5248" s="9" t="str">
        <f>TEXT(Table3[[#This Row],[Purchase Date]],"MMMM")</f>
        <v>January</v>
      </c>
      <c r="T5248" s="9">
        <f>YEAR('Consolidtaed Data'!$F4135)</f>
        <v>2020</v>
      </c>
    </row>
    <row r="5249" spans="1:20" x14ac:dyDescent="0.3">
      <c r="A5249" s="9" t="s">
        <v>6274</v>
      </c>
      <c r="B5249" s="9" t="s">
        <v>20</v>
      </c>
      <c r="C5249" s="9" t="s">
        <v>152</v>
      </c>
      <c r="D5249" s="9" t="s">
        <v>326</v>
      </c>
      <c r="E5249" s="9" t="s">
        <v>825</v>
      </c>
      <c r="F5249" s="10">
        <v>44217</v>
      </c>
      <c r="G5249" s="10" t="str">
        <f>VLOOKUP(Table3[[#This Row],[Product ID]],[1]Products!$A:$G,2,0)</f>
        <v>Product 98</v>
      </c>
      <c r="H5249" s="22">
        <v>2</v>
      </c>
      <c r="I5249" s="9">
        <f>VLOOKUP('Consolidtaed Data'!$B4260,[1]Products!$A:$G,4,0)</f>
        <v>1671</v>
      </c>
      <c r="J5249" s="9">
        <f>VLOOKUP('Consolidtaed Data'!$B4260,[1]Products!$A:$G,3,0)</f>
        <v>1220</v>
      </c>
      <c r="K5249" s="9">
        <f>'Consolidtaed Data'!$J4260*'Consolidtaed Data'!$H4260</f>
        <v>538</v>
      </c>
      <c r="L5249" s="9">
        <f>'Consolidtaed Data'!$I4260*'Consolidtaed Data'!$H4260</f>
        <v>736</v>
      </c>
      <c r="M5249" s="9">
        <f>'Consolidtaed Data'!$L4260-'Consolidtaed Data'!$K4260</f>
        <v>270</v>
      </c>
      <c r="N5249" s="9" t="str">
        <f>VLOOKUP('Consolidtaed Data'!$C4260,[1]Locations!$A:$O,2,0)</f>
        <v>Carlsbad</v>
      </c>
      <c r="O5249" s="9" t="str">
        <f>VLOOKUP('Consolidtaed Data'!$D4260,'[1]Sales People'!$A:$B,2,0)</f>
        <v>Jerry Perry</v>
      </c>
      <c r="P5249" s="9" t="str">
        <f>VLOOKUP('Consolidtaed Data'!$E4260,[1]Customers!$A:$B,2,0)</f>
        <v>Steven Young</v>
      </c>
      <c r="Q5249" s="11">
        <f>WEEKDAY('Consolidtaed Data'!$F4260)</f>
        <v>3</v>
      </c>
      <c r="R5249" s="9">
        <f>MONTH('Consolidtaed Data'!$F4260)</f>
        <v>11</v>
      </c>
      <c r="S5249" s="9" t="str">
        <f>TEXT(Table3[[#This Row],[Purchase Date]],"MMMM")</f>
        <v>January</v>
      </c>
      <c r="T5249" s="9">
        <f>YEAR('Consolidtaed Data'!$F4260)</f>
        <v>2020</v>
      </c>
    </row>
    <row r="5250" spans="1:20" x14ac:dyDescent="0.3">
      <c r="A5250" s="9" t="s">
        <v>6275</v>
      </c>
      <c r="B5250" s="9" t="s">
        <v>340</v>
      </c>
      <c r="C5250" s="9" t="s">
        <v>201</v>
      </c>
      <c r="D5250" s="9" t="s">
        <v>235</v>
      </c>
      <c r="E5250" s="9" t="s">
        <v>2096</v>
      </c>
      <c r="F5250" s="10">
        <v>44217</v>
      </c>
      <c r="G5250" s="10" t="str">
        <f>VLOOKUP(Table3[[#This Row],[Product ID]],[1]Products!$A:$G,2,0)</f>
        <v>Product 34</v>
      </c>
      <c r="H5250" s="22">
        <v>1</v>
      </c>
      <c r="I5250" s="9">
        <f>VLOOKUP('Consolidtaed Data'!$B4419,[1]Products!$A:$G,4,0)</f>
        <v>1566</v>
      </c>
      <c r="J5250" s="9">
        <f>VLOOKUP('Consolidtaed Data'!$B4419,[1]Products!$A:$G,3,0)</f>
        <v>1190</v>
      </c>
      <c r="K5250" s="9">
        <f>'Consolidtaed Data'!$J4419*'Consolidtaed Data'!$H4419</f>
        <v>1296</v>
      </c>
      <c r="L5250" s="9">
        <f>'Consolidtaed Data'!$I4419*'Consolidtaed Data'!$H4419</f>
        <v>1542</v>
      </c>
      <c r="M5250" s="9">
        <f>'Consolidtaed Data'!$L4419-'Consolidtaed Data'!$K4419</f>
        <v>1888</v>
      </c>
      <c r="N5250" s="9" t="str">
        <f>VLOOKUP('Consolidtaed Data'!$C4419,[1]Locations!$A:$O,2,0)</f>
        <v>Simi Valley</v>
      </c>
      <c r="O5250" s="9" t="str">
        <f>VLOOKUP('Consolidtaed Data'!$D4419,'[1]Sales People'!$A:$B,2,0)</f>
        <v>Charles Harper</v>
      </c>
      <c r="P5250" s="9" t="str">
        <f>VLOOKUP('Consolidtaed Data'!$E4419,[1]Customers!$A:$B,2,0)</f>
        <v>Kevin Gilbert</v>
      </c>
      <c r="Q5250" s="11">
        <f>WEEKDAY('Consolidtaed Data'!$F4419)</f>
        <v>6</v>
      </c>
      <c r="R5250" s="9">
        <f>MONTH('Consolidtaed Data'!$F4419)</f>
        <v>11</v>
      </c>
      <c r="S5250" s="9" t="str">
        <f>TEXT(Table3[[#This Row],[Purchase Date]],"MMMM")</f>
        <v>January</v>
      </c>
      <c r="T5250" s="9">
        <f>YEAR('Consolidtaed Data'!$F4419)</f>
        <v>2020</v>
      </c>
    </row>
    <row r="5251" spans="1:20" x14ac:dyDescent="0.3">
      <c r="A5251" s="9" t="s">
        <v>6276</v>
      </c>
      <c r="B5251" s="9" t="s">
        <v>156</v>
      </c>
      <c r="C5251" s="9" t="s">
        <v>34</v>
      </c>
      <c r="D5251" s="9" t="s">
        <v>326</v>
      </c>
      <c r="E5251" s="9" t="s">
        <v>771</v>
      </c>
      <c r="F5251" s="10">
        <v>44218</v>
      </c>
      <c r="G5251" s="10" t="str">
        <f>VLOOKUP(Table3[[#This Row],[Product ID]],[1]Products!$A:$G,2,0)</f>
        <v>Product 21</v>
      </c>
      <c r="H5251" s="22">
        <v>3</v>
      </c>
      <c r="I5251" s="9">
        <f>VLOOKUP('Consolidtaed Data'!$B3732,[1]Products!$A:$G,4,0)</f>
        <v>356</v>
      </c>
      <c r="J5251" s="9">
        <f>VLOOKUP('Consolidtaed Data'!$B3732,[1]Products!$A:$G,3,0)</f>
        <v>292</v>
      </c>
      <c r="K5251" s="9">
        <f>'Consolidtaed Data'!$J3732*'Consolidtaed Data'!$H3732</f>
        <v>786</v>
      </c>
      <c r="L5251" s="9">
        <f>'Consolidtaed Data'!$I3732*'Consolidtaed Data'!$H3732</f>
        <v>947</v>
      </c>
      <c r="M5251" s="9">
        <f>'Consolidtaed Data'!$L3732-'Consolidtaed Data'!$K3732</f>
        <v>824</v>
      </c>
      <c r="N5251" s="9" t="str">
        <f>VLOOKUP('Consolidtaed Data'!$C3732,[1]Locations!$A:$O,2,0)</f>
        <v>Daly City</v>
      </c>
      <c r="O5251" s="9" t="str">
        <f>VLOOKUP('Consolidtaed Data'!$D3732,'[1]Sales People'!$A:$B,2,0)</f>
        <v>Brian Davis</v>
      </c>
      <c r="P5251" s="9" t="str">
        <f>VLOOKUP('Consolidtaed Data'!$E3732,[1]Customers!$A:$B,2,0)</f>
        <v>Nicholas Garcia</v>
      </c>
      <c r="Q5251" s="11">
        <f>WEEKDAY('Consolidtaed Data'!$F3732)</f>
        <v>3</v>
      </c>
      <c r="R5251" s="9">
        <f>MONTH('Consolidtaed Data'!$F3732)</f>
        <v>9</v>
      </c>
      <c r="S5251" s="9" t="str">
        <f>TEXT(Table3[[#This Row],[Purchase Date]],"MMMM")</f>
        <v>January</v>
      </c>
      <c r="T5251" s="9">
        <f>YEAR('Consolidtaed Data'!$F3732)</f>
        <v>2020</v>
      </c>
    </row>
    <row r="5252" spans="1:20" x14ac:dyDescent="0.3">
      <c r="A5252" s="9" t="s">
        <v>6277</v>
      </c>
      <c r="B5252" s="9" t="s">
        <v>610</v>
      </c>
      <c r="C5252" s="9" t="s">
        <v>178</v>
      </c>
      <c r="D5252" s="9" t="s">
        <v>315</v>
      </c>
      <c r="E5252" s="9" t="s">
        <v>202</v>
      </c>
      <c r="F5252" s="10">
        <v>44218</v>
      </c>
      <c r="G5252" s="10" t="str">
        <f>VLOOKUP(Table3[[#This Row],[Product ID]],[1]Products!$A:$G,2,0)</f>
        <v>Product 12</v>
      </c>
      <c r="H5252" s="22">
        <v>4</v>
      </c>
      <c r="I5252" s="9">
        <f>VLOOKUP('Consolidtaed Data'!$B3881,[1]Products!$A:$G,4,0)</f>
        <v>1887</v>
      </c>
      <c r="J5252" s="9">
        <f>VLOOKUP('Consolidtaed Data'!$B3881,[1]Products!$A:$G,3,0)</f>
        <v>1378</v>
      </c>
      <c r="K5252" s="9">
        <f>'Consolidtaed Data'!$J3881*'Consolidtaed Data'!$H3881</f>
        <v>395</v>
      </c>
      <c r="L5252" s="9">
        <f>'Consolidtaed Data'!$I3881*'Consolidtaed Data'!$H3881</f>
        <v>556</v>
      </c>
      <c r="M5252" s="9">
        <f>'Consolidtaed Data'!$L3881-'Consolidtaed Data'!$K3881</f>
        <v>246</v>
      </c>
      <c r="N5252" s="9" t="str">
        <f>VLOOKUP('Consolidtaed Data'!$C3881,[1]Locations!$A:$O,2,0)</f>
        <v>San Diego</v>
      </c>
      <c r="O5252" s="9" t="str">
        <f>VLOOKUP('Consolidtaed Data'!$D3881,'[1]Sales People'!$A:$B,2,0)</f>
        <v>Scott Mason</v>
      </c>
      <c r="P5252" s="9" t="str">
        <f>VLOOKUP('Consolidtaed Data'!$E3881,[1]Customers!$A:$B,2,0)</f>
        <v>Arthur Roberts</v>
      </c>
      <c r="Q5252" s="11">
        <f>WEEKDAY('Consolidtaed Data'!$F3881)</f>
        <v>7</v>
      </c>
      <c r="R5252" s="9">
        <f>MONTH('Consolidtaed Data'!$F3881)</f>
        <v>10</v>
      </c>
      <c r="S5252" s="9" t="str">
        <f>TEXT(Table3[[#This Row],[Purchase Date]],"MMMM")</f>
        <v>January</v>
      </c>
      <c r="T5252" s="9">
        <f>YEAR('Consolidtaed Data'!$F3881)</f>
        <v>2020</v>
      </c>
    </row>
    <row r="5253" spans="1:20" x14ac:dyDescent="0.3">
      <c r="A5253" s="9" t="s">
        <v>6278</v>
      </c>
      <c r="B5253" s="9" t="s">
        <v>98</v>
      </c>
      <c r="C5253" s="9" t="s">
        <v>196</v>
      </c>
      <c r="D5253" s="9" t="s">
        <v>206</v>
      </c>
      <c r="E5253" s="9" t="s">
        <v>1594</v>
      </c>
      <c r="F5253" s="10">
        <v>44218</v>
      </c>
      <c r="G5253" s="10" t="str">
        <f>VLOOKUP(Table3[[#This Row],[Product ID]],[1]Products!$A:$G,2,0)</f>
        <v>Product 85</v>
      </c>
      <c r="H5253" s="22">
        <v>1</v>
      </c>
      <c r="I5253" s="9">
        <f>VLOOKUP('Consolidtaed Data'!$B3935,[1]Products!$A:$G,4,0)</f>
        <v>2391</v>
      </c>
      <c r="J5253" s="9">
        <f>VLOOKUP('Consolidtaed Data'!$B3935,[1]Products!$A:$G,3,0)</f>
        <v>1291</v>
      </c>
      <c r="K5253" s="9">
        <f>'Consolidtaed Data'!$J3935*'Consolidtaed Data'!$H3935</f>
        <v>421</v>
      </c>
      <c r="L5253" s="9">
        <f>'Consolidtaed Data'!$I3935*'Consolidtaed Data'!$H3935</f>
        <v>561</v>
      </c>
      <c r="M5253" s="9">
        <f>'Consolidtaed Data'!$L3935-'Consolidtaed Data'!$K3935</f>
        <v>204</v>
      </c>
      <c r="N5253" s="9" t="str">
        <f>VLOOKUP('Consolidtaed Data'!$C3935,[1]Locations!$A:$O,2,0)</f>
        <v>Riverside</v>
      </c>
      <c r="O5253" s="9" t="str">
        <f>VLOOKUP('Consolidtaed Data'!$D3935,'[1]Sales People'!$A:$B,2,0)</f>
        <v>Joshua Cook</v>
      </c>
      <c r="P5253" s="9" t="str">
        <f>VLOOKUP('Consolidtaed Data'!$E3935,[1]Customers!$A:$B,2,0)</f>
        <v>Roy Rice</v>
      </c>
      <c r="Q5253" s="11">
        <f>WEEKDAY('Consolidtaed Data'!$F3935)</f>
        <v>5</v>
      </c>
      <c r="R5253" s="9">
        <f>MONTH('Consolidtaed Data'!$F3935)</f>
        <v>10</v>
      </c>
      <c r="S5253" s="9" t="str">
        <f>TEXT(Table3[[#This Row],[Purchase Date]],"MMMM")</f>
        <v>January</v>
      </c>
      <c r="T5253" s="9">
        <f>YEAR('Consolidtaed Data'!$F3935)</f>
        <v>2020</v>
      </c>
    </row>
    <row r="5254" spans="1:20" x14ac:dyDescent="0.3">
      <c r="A5254" s="9" t="s">
        <v>6279</v>
      </c>
      <c r="B5254" s="9" t="s">
        <v>164</v>
      </c>
      <c r="C5254" s="9" t="s">
        <v>421</v>
      </c>
      <c r="D5254" s="9" t="s">
        <v>149</v>
      </c>
      <c r="E5254" s="9" t="s">
        <v>1002</v>
      </c>
      <c r="F5254" s="10">
        <v>44218</v>
      </c>
      <c r="G5254" s="10" t="str">
        <f>VLOOKUP(Table3[[#This Row],[Product ID]],[1]Products!$A:$G,2,0)</f>
        <v>Product 69</v>
      </c>
      <c r="H5254" s="22">
        <v>1</v>
      </c>
      <c r="I5254" s="9">
        <f>VLOOKUP('Consolidtaed Data'!$B4039,[1]Products!$A:$G,4,0)</f>
        <v>35</v>
      </c>
      <c r="J5254" s="9">
        <f>VLOOKUP('Consolidtaed Data'!$B4039,[1]Products!$A:$G,3,0)</f>
        <v>22</v>
      </c>
      <c r="K5254" s="9">
        <f>'Consolidtaed Data'!$J4039*'Consolidtaed Data'!$H4039</f>
        <v>390</v>
      </c>
      <c r="L5254" s="9">
        <f>'Consolidtaed Data'!$I4039*'Consolidtaed Data'!$H4039</f>
        <v>543</v>
      </c>
      <c r="M5254" s="9">
        <f>'Consolidtaed Data'!$L4039-'Consolidtaed Data'!$K4039</f>
        <v>98</v>
      </c>
      <c r="N5254" s="9" t="str">
        <f>VLOOKUP('Consolidtaed Data'!$C4039,[1]Locations!$A:$O,2,0)</f>
        <v>West Covina</v>
      </c>
      <c r="O5254" s="9" t="str">
        <f>VLOOKUP('Consolidtaed Data'!$D4039,'[1]Sales People'!$A:$B,2,0)</f>
        <v>Joe Sims</v>
      </c>
      <c r="P5254" s="9" t="str">
        <f>VLOOKUP('Consolidtaed Data'!$E4039,[1]Customers!$A:$B,2,0)</f>
        <v>Clarence Kelley</v>
      </c>
      <c r="Q5254" s="11">
        <f>WEEKDAY('Consolidtaed Data'!$F4039)</f>
        <v>4</v>
      </c>
      <c r="R5254" s="9">
        <f>MONTH('Consolidtaed Data'!$F4039)</f>
        <v>10</v>
      </c>
      <c r="S5254" s="9" t="str">
        <f>TEXT(Table3[[#This Row],[Purchase Date]],"MMMM")</f>
        <v>January</v>
      </c>
      <c r="T5254" s="9">
        <f>YEAR('Consolidtaed Data'!$F4039)</f>
        <v>2020</v>
      </c>
    </row>
    <row r="5255" spans="1:20" x14ac:dyDescent="0.3">
      <c r="A5255" s="9" t="s">
        <v>6280</v>
      </c>
      <c r="B5255" s="9" t="s">
        <v>24</v>
      </c>
      <c r="C5255" s="9" t="s">
        <v>72</v>
      </c>
      <c r="D5255" s="9" t="s">
        <v>13</v>
      </c>
      <c r="E5255" s="9" t="s">
        <v>1243</v>
      </c>
      <c r="F5255" s="10">
        <v>44218</v>
      </c>
      <c r="G5255" s="10" t="str">
        <f>VLOOKUP(Table3[[#This Row],[Product ID]],[1]Products!$A:$G,2,0)</f>
        <v>Product 6</v>
      </c>
      <c r="H5255" s="22">
        <v>1</v>
      </c>
      <c r="I5255" s="9">
        <f>VLOOKUP('Consolidtaed Data'!$B4044,[1]Products!$A:$G,4,0)</f>
        <v>1566</v>
      </c>
      <c r="J5255" s="9">
        <f>VLOOKUP('Consolidtaed Data'!$B4044,[1]Products!$A:$G,3,0)</f>
        <v>1190</v>
      </c>
      <c r="K5255" s="9">
        <f>'Consolidtaed Data'!$J4044*'Consolidtaed Data'!$H4044</f>
        <v>336</v>
      </c>
      <c r="L5255" s="9">
        <f>'Consolidtaed Data'!$I4044*'Consolidtaed Data'!$H4044</f>
        <v>492</v>
      </c>
      <c r="M5255" s="9">
        <f>'Consolidtaed Data'!$L4044-'Consolidtaed Data'!$K4044</f>
        <v>44</v>
      </c>
      <c r="N5255" s="9" t="str">
        <f>VLOOKUP('Consolidtaed Data'!$C4044,[1]Locations!$A:$O,2,0)</f>
        <v>Berkeley</v>
      </c>
      <c r="O5255" s="9" t="str">
        <f>VLOOKUP('Consolidtaed Data'!$D4044,'[1]Sales People'!$A:$B,2,0)</f>
        <v>Kevin Butler</v>
      </c>
      <c r="P5255" s="9" t="str">
        <f>VLOOKUP('Consolidtaed Data'!$E4044,[1]Customers!$A:$B,2,0)</f>
        <v>Brian Taylor</v>
      </c>
      <c r="Q5255" s="11">
        <f>WEEKDAY('Consolidtaed Data'!$F4044)</f>
        <v>5</v>
      </c>
      <c r="R5255" s="9">
        <f>MONTH('Consolidtaed Data'!$F4044)</f>
        <v>10</v>
      </c>
      <c r="S5255" s="9" t="str">
        <f>TEXT(Table3[[#This Row],[Purchase Date]],"MMMM")</f>
        <v>January</v>
      </c>
      <c r="T5255" s="9">
        <f>YEAR('Consolidtaed Data'!$F4044)</f>
        <v>2020</v>
      </c>
    </row>
    <row r="5256" spans="1:20" x14ac:dyDescent="0.3">
      <c r="A5256" s="9" t="s">
        <v>6281</v>
      </c>
      <c r="B5256" s="9" t="s">
        <v>443</v>
      </c>
      <c r="C5256" s="9" t="s">
        <v>30</v>
      </c>
      <c r="D5256" s="9" t="s">
        <v>46</v>
      </c>
      <c r="E5256" s="9" t="s">
        <v>950</v>
      </c>
      <c r="F5256" s="10">
        <v>44218</v>
      </c>
      <c r="G5256" s="10" t="str">
        <f>VLOOKUP(Table3[[#This Row],[Product ID]],[1]Products!$A:$G,2,0)</f>
        <v>Product 61</v>
      </c>
      <c r="H5256" s="22">
        <v>4</v>
      </c>
      <c r="I5256" s="9">
        <f>VLOOKUP('Consolidtaed Data'!$B4103,[1]Products!$A:$G,4,0)</f>
        <v>1380</v>
      </c>
      <c r="J5256" s="9">
        <f>VLOOKUP('Consolidtaed Data'!$B4103,[1]Products!$A:$G,3,0)</f>
        <v>1090</v>
      </c>
      <c r="K5256" s="9">
        <f>'Consolidtaed Data'!$J4103*'Consolidtaed Data'!$H4103</f>
        <v>390</v>
      </c>
      <c r="L5256" s="9">
        <f>'Consolidtaed Data'!$I4103*'Consolidtaed Data'!$H4103</f>
        <v>543</v>
      </c>
      <c r="M5256" s="9">
        <f>'Consolidtaed Data'!$L4103-'Consolidtaed Data'!$K4103</f>
        <v>4096</v>
      </c>
      <c r="N5256" s="9" t="str">
        <f>VLOOKUP('Consolidtaed Data'!$C4103,[1]Locations!$A:$O,2,0)</f>
        <v>Fontana</v>
      </c>
      <c r="O5256" s="9" t="str">
        <f>VLOOKUP('Consolidtaed Data'!$D4103,'[1]Sales People'!$A:$B,2,0)</f>
        <v>Henry Nelson</v>
      </c>
      <c r="P5256" s="9" t="str">
        <f>VLOOKUP('Consolidtaed Data'!$E4103,[1]Customers!$A:$B,2,0)</f>
        <v>Bruce Armstrong</v>
      </c>
      <c r="Q5256" s="11">
        <f>WEEKDAY('Consolidtaed Data'!$F4103)</f>
        <v>3</v>
      </c>
      <c r="R5256" s="9">
        <f>MONTH('Consolidtaed Data'!$F4103)</f>
        <v>10</v>
      </c>
      <c r="S5256" s="9" t="str">
        <f>TEXT(Table3[[#This Row],[Purchase Date]],"MMMM")</f>
        <v>January</v>
      </c>
      <c r="T5256" s="9">
        <f>YEAR('Consolidtaed Data'!$F4103)</f>
        <v>2020</v>
      </c>
    </row>
    <row r="5257" spans="1:20" x14ac:dyDescent="0.3">
      <c r="A5257" s="9" t="s">
        <v>6282</v>
      </c>
      <c r="B5257" s="9" t="s">
        <v>355</v>
      </c>
      <c r="C5257" s="9" t="s">
        <v>421</v>
      </c>
      <c r="D5257" s="9" t="s">
        <v>281</v>
      </c>
      <c r="E5257" s="9" t="s">
        <v>1594</v>
      </c>
      <c r="F5257" s="10">
        <v>44218</v>
      </c>
      <c r="G5257" s="10" t="str">
        <f>VLOOKUP(Table3[[#This Row],[Product ID]],[1]Products!$A:$G,2,0)</f>
        <v>Product 100</v>
      </c>
      <c r="H5257" s="22">
        <v>2</v>
      </c>
      <c r="I5257" s="9">
        <f>VLOOKUP('Consolidtaed Data'!$B4217,[1]Products!$A:$G,4,0)</f>
        <v>112</v>
      </c>
      <c r="J5257" s="9">
        <f>VLOOKUP('Consolidtaed Data'!$B4217,[1]Products!$A:$G,3,0)</f>
        <v>90</v>
      </c>
      <c r="K5257" s="9">
        <f>'Consolidtaed Data'!$J4217*'Consolidtaed Data'!$H4217</f>
        <v>4452</v>
      </c>
      <c r="L5257" s="9">
        <f>'Consolidtaed Data'!$I4217*'Consolidtaed Data'!$H4217</f>
        <v>6849</v>
      </c>
      <c r="M5257" s="9">
        <f>'Consolidtaed Data'!$L4217-'Consolidtaed Data'!$K4217</f>
        <v>1356</v>
      </c>
      <c r="N5257" s="9" t="str">
        <f>VLOOKUP('Consolidtaed Data'!$C4217,[1]Locations!$A:$O,2,0)</f>
        <v>Modesto</v>
      </c>
      <c r="O5257" s="9" t="str">
        <f>VLOOKUP('Consolidtaed Data'!$D4217,'[1]Sales People'!$A:$B,2,0)</f>
        <v>Martin Perry</v>
      </c>
      <c r="P5257" s="9" t="str">
        <f>VLOOKUP('Consolidtaed Data'!$E4217,[1]Customers!$A:$B,2,0)</f>
        <v>Bruce Hamilton</v>
      </c>
      <c r="Q5257" s="11">
        <f>WEEKDAY('Consolidtaed Data'!$F4217)</f>
        <v>6</v>
      </c>
      <c r="R5257" s="9">
        <f>MONTH('Consolidtaed Data'!$F4217)</f>
        <v>11</v>
      </c>
      <c r="S5257" s="9" t="str">
        <f>TEXT(Table3[[#This Row],[Purchase Date]],"MMMM")</f>
        <v>January</v>
      </c>
      <c r="T5257" s="9">
        <f>YEAR('Consolidtaed Data'!$F4217)</f>
        <v>2020</v>
      </c>
    </row>
    <row r="5258" spans="1:20" x14ac:dyDescent="0.3">
      <c r="A5258" s="9" t="s">
        <v>6283</v>
      </c>
      <c r="B5258" s="9" t="s">
        <v>119</v>
      </c>
      <c r="C5258" s="9" t="s">
        <v>126</v>
      </c>
      <c r="D5258" s="9" t="s">
        <v>281</v>
      </c>
      <c r="E5258" s="9" t="s">
        <v>2148</v>
      </c>
      <c r="F5258" s="10">
        <v>44218</v>
      </c>
      <c r="G5258" s="10" t="str">
        <f>VLOOKUP(Table3[[#This Row],[Product ID]],[1]Products!$A:$G,2,0)</f>
        <v>Product 67</v>
      </c>
      <c r="H5258" s="22">
        <v>1</v>
      </c>
      <c r="I5258" s="9">
        <f>VLOOKUP('Consolidtaed Data'!$B4251,[1]Products!$A:$G,4,0)</f>
        <v>136</v>
      </c>
      <c r="J5258" s="9">
        <f>VLOOKUP('Consolidtaed Data'!$B4251,[1]Products!$A:$G,3,0)</f>
        <v>72</v>
      </c>
      <c r="K5258" s="9">
        <f>'Consolidtaed Data'!$J4251*'Consolidtaed Data'!$H4251</f>
        <v>3702</v>
      </c>
      <c r="L5258" s="9">
        <f>'Consolidtaed Data'!$I4251*'Consolidtaed Data'!$H4251</f>
        <v>4746</v>
      </c>
      <c r="M5258" s="9">
        <f>'Consolidtaed Data'!$L4251-'Consolidtaed Data'!$K4251</f>
        <v>383</v>
      </c>
      <c r="N5258" s="9" t="str">
        <f>VLOOKUP('Consolidtaed Data'!$C4251,[1]Locations!$A:$O,2,0)</f>
        <v>Oxnard</v>
      </c>
      <c r="O5258" s="9" t="str">
        <f>VLOOKUP('Consolidtaed Data'!$D4251,'[1]Sales People'!$A:$B,2,0)</f>
        <v>Henry Nelson</v>
      </c>
      <c r="P5258" s="9" t="str">
        <f>VLOOKUP('Consolidtaed Data'!$E4251,[1]Customers!$A:$B,2,0)</f>
        <v>James Armstrong</v>
      </c>
      <c r="Q5258" s="11">
        <f>WEEKDAY('Consolidtaed Data'!$F4251)</f>
        <v>2</v>
      </c>
      <c r="R5258" s="9">
        <f>MONTH('Consolidtaed Data'!$F4251)</f>
        <v>11</v>
      </c>
      <c r="S5258" s="9" t="str">
        <f>TEXT(Table3[[#This Row],[Purchase Date]],"MMMM")</f>
        <v>January</v>
      </c>
      <c r="T5258" s="9">
        <f>YEAR('Consolidtaed Data'!$F4251)</f>
        <v>2020</v>
      </c>
    </row>
    <row r="5259" spans="1:20" x14ac:dyDescent="0.3">
      <c r="A5259" s="9" t="s">
        <v>6284</v>
      </c>
      <c r="B5259" s="9" t="s">
        <v>151</v>
      </c>
      <c r="C5259" s="9" t="s">
        <v>55</v>
      </c>
      <c r="D5259" s="9" t="s">
        <v>220</v>
      </c>
      <c r="E5259" s="9" t="s">
        <v>1407</v>
      </c>
      <c r="F5259" s="10">
        <v>44218</v>
      </c>
      <c r="G5259" s="10" t="str">
        <f>VLOOKUP(Table3[[#This Row],[Product ID]],[1]Products!$A:$G,2,0)</f>
        <v>Product 94</v>
      </c>
      <c r="H5259" s="22">
        <v>2</v>
      </c>
      <c r="I5259" s="9">
        <f>VLOOKUP('Consolidtaed Data'!$B4277,[1]Products!$A:$G,4,0)</f>
        <v>545</v>
      </c>
      <c r="J5259" s="9">
        <f>VLOOKUP('Consolidtaed Data'!$B4277,[1]Products!$A:$G,3,0)</f>
        <v>425</v>
      </c>
      <c r="K5259" s="9">
        <f>'Consolidtaed Data'!$J4277*'Consolidtaed Data'!$H4277</f>
        <v>22</v>
      </c>
      <c r="L5259" s="9">
        <f>'Consolidtaed Data'!$I4277*'Consolidtaed Data'!$H4277</f>
        <v>35</v>
      </c>
      <c r="M5259" s="9">
        <f>'Consolidtaed Data'!$L4277-'Consolidtaed Data'!$K4277</f>
        <v>95</v>
      </c>
      <c r="N5259" s="9" t="str">
        <f>VLOOKUP('Consolidtaed Data'!$C4277,[1]Locations!$A:$O,2,0)</f>
        <v>Long Beach</v>
      </c>
      <c r="O5259" s="9" t="str">
        <f>VLOOKUP('Consolidtaed Data'!$D4277,'[1]Sales People'!$A:$B,2,0)</f>
        <v>Howard Gardner</v>
      </c>
      <c r="P5259" s="9" t="str">
        <f>VLOOKUP('Consolidtaed Data'!$E4277,[1]Customers!$A:$B,2,0)</f>
        <v>Aaron Cruz</v>
      </c>
      <c r="Q5259" s="11">
        <f>WEEKDAY('Consolidtaed Data'!$F4277)</f>
        <v>3</v>
      </c>
      <c r="R5259" s="9">
        <f>MONTH('Consolidtaed Data'!$F4277)</f>
        <v>11</v>
      </c>
      <c r="S5259" s="9" t="str">
        <f>TEXT(Table3[[#This Row],[Purchase Date]],"MMMM")</f>
        <v>January</v>
      </c>
      <c r="T5259" s="9">
        <f>YEAR('Consolidtaed Data'!$F4277)</f>
        <v>2020</v>
      </c>
    </row>
    <row r="5260" spans="1:20" x14ac:dyDescent="0.3">
      <c r="A5260" s="9" t="s">
        <v>6285</v>
      </c>
      <c r="B5260" s="9" t="s">
        <v>125</v>
      </c>
      <c r="C5260" s="9" t="s">
        <v>263</v>
      </c>
      <c r="D5260" s="9" t="s">
        <v>26</v>
      </c>
      <c r="E5260" s="9" t="s">
        <v>2201</v>
      </c>
      <c r="F5260" s="10">
        <v>44218</v>
      </c>
      <c r="G5260" s="10" t="str">
        <f>VLOOKUP(Table3[[#This Row],[Product ID]],[1]Products!$A:$G,2,0)</f>
        <v>Product 40</v>
      </c>
      <c r="H5260" s="22">
        <v>3</v>
      </c>
      <c r="I5260" s="9">
        <f>VLOOKUP('Consolidtaed Data'!$B4284,[1]Products!$A:$G,4,0)</f>
        <v>603</v>
      </c>
      <c r="J5260" s="9">
        <f>VLOOKUP('Consolidtaed Data'!$B4284,[1]Products!$A:$G,3,0)</f>
        <v>416</v>
      </c>
      <c r="K5260" s="9">
        <f>'Consolidtaed Data'!$J4284*'Consolidtaed Data'!$H4284</f>
        <v>360</v>
      </c>
      <c r="L5260" s="9">
        <f>'Consolidtaed Data'!$I4284*'Consolidtaed Data'!$H4284</f>
        <v>448</v>
      </c>
      <c r="M5260" s="9">
        <f>'Consolidtaed Data'!$L4284-'Consolidtaed Data'!$K4284</f>
        <v>106</v>
      </c>
      <c r="N5260" s="9" t="str">
        <f>VLOOKUP('Consolidtaed Data'!$C4284,[1]Locations!$A:$O,2,0)</f>
        <v>Norwalk</v>
      </c>
      <c r="O5260" s="9" t="str">
        <f>VLOOKUP('Consolidtaed Data'!$D4284,'[1]Sales People'!$A:$B,2,0)</f>
        <v>Walter Cook</v>
      </c>
      <c r="P5260" s="9" t="str">
        <f>VLOOKUP('Consolidtaed Data'!$E4284,[1]Customers!$A:$B,2,0)</f>
        <v>Ronald Bradley</v>
      </c>
      <c r="Q5260" s="11">
        <f>WEEKDAY('Consolidtaed Data'!$F4284)</f>
        <v>4</v>
      </c>
      <c r="R5260" s="9">
        <f>MONTH('Consolidtaed Data'!$F4284)</f>
        <v>11</v>
      </c>
      <c r="S5260" s="9" t="str">
        <f>TEXT(Table3[[#This Row],[Purchase Date]],"MMMM")</f>
        <v>January</v>
      </c>
      <c r="T5260" s="9">
        <f>YEAR('Consolidtaed Data'!$F4284)</f>
        <v>2020</v>
      </c>
    </row>
    <row r="5261" spans="1:20" x14ac:dyDescent="0.3">
      <c r="A5261" s="9" t="s">
        <v>6286</v>
      </c>
      <c r="B5261" s="9" t="s">
        <v>266</v>
      </c>
      <c r="C5261" s="9" t="s">
        <v>196</v>
      </c>
      <c r="D5261" s="9" t="s">
        <v>143</v>
      </c>
      <c r="E5261" s="9" t="s">
        <v>1419</v>
      </c>
      <c r="F5261" s="10">
        <v>44218</v>
      </c>
      <c r="G5261" s="10" t="str">
        <f>VLOOKUP(Table3[[#This Row],[Product ID]],[1]Products!$A:$G,2,0)</f>
        <v>Product 92</v>
      </c>
      <c r="H5261" s="22">
        <v>1</v>
      </c>
      <c r="I5261" s="9">
        <f>VLOOKUP('Consolidtaed Data'!$B4292,[1]Products!$A:$G,4,0)</f>
        <v>530</v>
      </c>
      <c r="J5261" s="9">
        <f>VLOOKUP('Consolidtaed Data'!$B4292,[1]Products!$A:$G,3,0)</f>
        <v>424</v>
      </c>
      <c r="K5261" s="9">
        <f>'Consolidtaed Data'!$J4292*'Consolidtaed Data'!$H4292</f>
        <v>1046</v>
      </c>
      <c r="L5261" s="9">
        <f>'Consolidtaed Data'!$I4292*'Consolidtaed Data'!$H4292</f>
        <v>1635</v>
      </c>
      <c r="M5261" s="9">
        <f>'Consolidtaed Data'!$L4292-'Consolidtaed Data'!$K4292</f>
        <v>570</v>
      </c>
      <c r="N5261" s="9" t="str">
        <f>VLOOKUP('Consolidtaed Data'!$C4292,[1]Locations!$A:$O,2,0)</f>
        <v>East Los Angeles</v>
      </c>
      <c r="O5261" s="9" t="str">
        <f>VLOOKUP('Consolidtaed Data'!$D4292,'[1]Sales People'!$A:$B,2,0)</f>
        <v>Joshua Taylor</v>
      </c>
      <c r="P5261" s="9" t="str">
        <f>VLOOKUP('Consolidtaed Data'!$E4292,[1]Customers!$A:$B,2,0)</f>
        <v>Phillip Ellis</v>
      </c>
      <c r="Q5261" s="11">
        <f>WEEKDAY('Consolidtaed Data'!$F4292)</f>
        <v>4</v>
      </c>
      <c r="R5261" s="9">
        <f>MONTH('Consolidtaed Data'!$F4292)</f>
        <v>11</v>
      </c>
      <c r="S5261" s="9" t="str">
        <f>TEXT(Table3[[#This Row],[Purchase Date]],"MMMM")</f>
        <v>January</v>
      </c>
      <c r="T5261" s="9">
        <f>YEAR('Consolidtaed Data'!$F4292)</f>
        <v>2020</v>
      </c>
    </row>
    <row r="5262" spans="1:20" x14ac:dyDescent="0.3">
      <c r="A5262" s="9" t="s">
        <v>6287</v>
      </c>
      <c r="B5262" s="9" t="s">
        <v>284</v>
      </c>
      <c r="C5262" s="9" t="s">
        <v>67</v>
      </c>
      <c r="D5262" s="9" t="s">
        <v>51</v>
      </c>
      <c r="E5262" s="9" t="s">
        <v>430</v>
      </c>
      <c r="F5262" s="10">
        <v>44218</v>
      </c>
      <c r="G5262" s="10" t="str">
        <f>VLOOKUP(Table3[[#This Row],[Product ID]],[1]Products!$A:$G,2,0)</f>
        <v>Product 96</v>
      </c>
      <c r="H5262" s="22">
        <v>1</v>
      </c>
      <c r="I5262" s="9">
        <f>VLOOKUP('Consolidtaed Data'!$B4315,[1]Products!$A:$G,4,0)</f>
        <v>545</v>
      </c>
      <c r="J5262" s="9">
        <f>VLOOKUP('Consolidtaed Data'!$B4315,[1]Products!$A:$G,3,0)</f>
        <v>425</v>
      </c>
      <c r="K5262" s="9">
        <f>'Consolidtaed Data'!$J4315*'Consolidtaed Data'!$H4315</f>
        <v>1582</v>
      </c>
      <c r="L5262" s="9">
        <f>'Consolidtaed Data'!$I4315*'Consolidtaed Data'!$H4315</f>
        <v>3044</v>
      </c>
      <c r="M5262" s="9">
        <f>'Consolidtaed Data'!$L4315-'Consolidtaed Data'!$K4315</f>
        <v>560</v>
      </c>
      <c r="N5262" s="9" t="str">
        <f>VLOOKUP('Consolidtaed Data'!$C4315,[1]Locations!$A:$O,2,0)</f>
        <v>Downey</v>
      </c>
      <c r="O5262" s="9" t="str">
        <f>VLOOKUP('Consolidtaed Data'!$D4315,'[1]Sales People'!$A:$B,2,0)</f>
        <v>John Reyes</v>
      </c>
      <c r="P5262" s="9" t="str">
        <f>VLOOKUP('Consolidtaed Data'!$E4315,[1]Customers!$A:$B,2,0)</f>
        <v>Andrew Hansen</v>
      </c>
      <c r="Q5262" s="11">
        <f>WEEKDAY('Consolidtaed Data'!$F4315)</f>
        <v>6</v>
      </c>
      <c r="R5262" s="9">
        <f>MONTH('Consolidtaed Data'!$F4315)</f>
        <v>11</v>
      </c>
      <c r="S5262" s="9" t="str">
        <f>TEXT(Table3[[#This Row],[Purchase Date]],"MMMM")</f>
        <v>January</v>
      </c>
      <c r="T5262" s="9">
        <f>YEAR('Consolidtaed Data'!$F4315)</f>
        <v>2020</v>
      </c>
    </row>
    <row r="5263" spans="1:20" x14ac:dyDescent="0.3">
      <c r="A5263" s="9" t="s">
        <v>6288</v>
      </c>
      <c r="B5263" s="9" t="s">
        <v>366</v>
      </c>
      <c r="C5263" s="9" t="s">
        <v>635</v>
      </c>
      <c r="D5263" s="9" t="s">
        <v>374</v>
      </c>
      <c r="E5263" s="9" t="s">
        <v>132</v>
      </c>
      <c r="F5263" s="10">
        <v>44218</v>
      </c>
      <c r="G5263" s="10" t="str">
        <f>VLOOKUP(Table3[[#This Row],[Product ID]],[1]Products!$A:$G,2,0)</f>
        <v>Product 39</v>
      </c>
      <c r="H5263" s="22">
        <v>1</v>
      </c>
      <c r="I5263" s="9">
        <f>VLOOKUP('Consolidtaed Data'!$B4540,[1]Products!$A:$G,4,0)</f>
        <v>1783</v>
      </c>
      <c r="J5263" s="9">
        <f>VLOOKUP('Consolidtaed Data'!$B4540,[1]Products!$A:$G,3,0)</f>
        <v>1516</v>
      </c>
      <c r="K5263" s="9">
        <f>'Consolidtaed Data'!$J4540*'Consolidtaed Data'!$H4540</f>
        <v>1301</v>
      </c>
      <c r="L5263" s="9">
        <f>'Consolidtaed Data'!$I4540*'Consolidtaed Data'!$H4540</f>
        <v>1587</v>
      </c>
      <c r="M5263" s="9">
        <f>'Consolidtaed Data'!$L4540-'Consolidtaed Data'!$K4540</f>
        <v>318</v>
      </c>
      <c r="N5263" s="9" t="str">
        <f>VLOOKUP('Consolidtaed Data'!$C4540,[1]Locations!$A:$O,2,0)</f>
        <v>Riverside</v>
      </c>
      <c r="O5263" s="9" t="str">
        <f>VLOOKUP('Consolidtaed Data'!$D4540,'[1]Sales People'!$A:$B,2,0)</f>
        <v>Ryan Welch</v>
      </c>
      <c r="P5263" s="9" t="str">
        <f>VLOOKUP('Consolidtaed Data'!$E4540,[1]Customers!$A:$B,2,0)</f>
        <v>Adam Mcdonald</v>
      </c>
      <c r="Q5263" s="11">
        <f>WEEKDAY('Consolidtaed Data'!$F4540)</f>
        <v>7</v>
      </c>
      <c r="R5263" s="9">
        <f>MONTH('Consolidtaed Data'!$F4540)</f>
        <v>11</v>
      </c>
      <c r="S5263" s="9" t="str">
        <f>TEXT(Table3[[#This Row],[Purchase Date]],"MMMM")</f>
        <v>January</v>
      </c>
      <c r="T5263" s="9">
        <f>YEAR('Consolidtaed Data'!$F4540)</f>
        <v>2020</v>
      </c>
    </row>
    <row r="5264" spans="1:20" x14ac:dyDescent="0.3">
      <c r="A5264" s="9" t="s">
        <v>6289</v>
      </c>
      <c r="B5264" s="9" t="s">
        <v>240</v>
      </c>
      <c r="C5264" s="9" t="s">
        <v>86</v>
      </c>
      <c r="D5264" s="9" t="s">
        <v>220</v>
      </c>
      <c r="E5264" s="9" t="s">
        <v>1959</v>
      </c>
      <c r="F5264" s="10">
        <v>44218</v>
      </c>
      <c r="G5264" s="10" t="str">
        <f>VLOOKUP(Table3[[#This Row],[Product ID]],[1]Products!$A:$G,2,0)</f>
        <v>Product 70</v>
      </c>
      <c r="H5264" s="22">
        <v>1</v>
      </c>
      <c r="I5264" s="9">
        <f>VLOOKUP('Consolidtaed Data'!$B4591,[1]Products!$A:$G,4,0)</f>
        <v>2353</v>
      </c>
      <c r="J5264" s="9">
        <f>VLOOKUP('Consolidtaed Data'!$B4591,[1]Products!$A:$G,3,0)</f>
        <v>1788</v>
      </c>
      <c r="K5264" s="9">
        <f>'Consolidtaed Data'!$J4591*'Consolidtaed Data'!$H4591</f>
        <v>504</v>
      </c>
      <c r="L5264" s="9">
        <f>'Consolidtaed Data'!$I4591*'Consolidtaed Data'!$H4591</f>
        <v>951</v>
      </c>
      <c r="M5264" s="9">
        <f>'Consolidtaed Data'!$L4591-'Consolidtaed Data'!$K4591</f>
        <v>1790</v>
      </c>
      <c r="N5264" s="9" t="str">
        <f>VLOOKUP('Consolidtaed Data'!$C4591,[1]Locations!$A:$O,2,0)</f>
        <v>Vallejo</v>
      </c>
      <c r="O5264" s="9" t="str">
        <f>VLOOKUP('Consolidtaed Data'!$D4591,'[1]Sales People'!$A:$B,2,0)</f>
        <v>Bobby Russell</v>
      </c>
      <c r="P5264" s="9" t="str">
        <f>VLOOKUP('Consolidtaed Data'!$E4591,[1]Customers!$A:$B,2,0)</f>
        <v>Joe Hanson</v>
      </c>
      <c r="Q5264" s="11">
        <f>WEEKDAY('Consolidtaed Data'!$F4591)</f>
        <v>4</v>
      </c>
      <c r="R5264" s="9">
        <f>MONTH('Consolidtaed Data'!$F4591)</f>
        <v>12</v>
      </c>
      <c r="S5264" s="9" t="str">
        <f>TEXT(Table3[[#This Row],[Purchase Date]],"MMMM")</f>
        <v>January</v>
      </c>
      <c r="T5264" s="9">
        <f>YEAR('Consolidtaed Data'!$F4591)</f>
        <v>2020</v>
      </c>
    </row>
    <row r="5265" spans="1:20" x14ac:dyDescent="0.3">
      <c r="A5265" s="9" t="s">
        <v>6290</v>
      </c>
      <c r="B5265" s="9" t="s">
        <v>366</v>
      </c>
      <c r="C5265" s="9" t="s">
        <v>231</v>
      </c>
      <c r="D5265" s="9" t="s">
        <v>161</v>
      </c>
      <c r="E5265" s="9" t="s">
        <v>1605</v>
      </c>
      <c r="F5265" s="10">
        <v>44219</v>
      </c>
      <c r="G5265" s="10" t="str">
        <f>VLOOKUP(Table3[[#This Row],[Product ID]],[1]Products!$A:$G,2,0)</f>
        <v>Product 39</v>
      </c>
      <c r="H5265" s="22">
        <v>2</v>
      </c>
      <c r="I5265" s="9">
        <f>VLOOKUP('Consolidtaed Data'!$B3779,[1]Products!$A:$G,4,0)</f>
        <v>1353</v>
      </c>
      <c r="J5265" s="9">
        <f>VLOOKUP('Consolidtaed Data'!$B3779,[1]Products!$A:$G,3,0)</f>
        <v>947</v>
      </c>
      <c r="K5265" s="9">
        <f>'Consolidtaed Data'!$J3779*'Consolidtaed Data'!$H3779</f>
        <v>1067</v>
      </c>
      <c r="L5265" s="9">
        <f>'Consolidtaed Data'!$I3779*'Consolidtaed Data'!$H3779</f>
        <v>1809</v>
      </c>
      <c r="M5265" s="9">
        <f>'Consolidtaed Data'!$L3779-'Consolidtaed Data'!$K3779</f>
        <v>22</v>
      </c>
      <c r="N5265" s="9" t="str">
        <f>VLOOKUP('Consolidtaed Data'!$C3779,[1]Locations!$A:$O,2,0)</f>
        <v>Thousand Oaks</v>
      </c>
      <c r="O5265" s="9" t="str">
        <f>VLOOKUP('Consolidtaed Data'!$D3779,'[1]Sales People'!$A:$B,2,0)</f>
        <v>Howard Gardner</v>
      </c>
      <c r="P5265" s="9" t="str">
        <f>VLOOKUP('Consolidtaed Data'!$E3779,[1]Customers!$A:$B,2,0)</f>
        <v>David Mendoza</v>
      </c>
      <c r="Q5265" s="11">
        <f>WEEKDAY('Consolidtaed Data'!$F3779)</f>
        <v>7</v>
      </c>
      <c r="R5265" s="9">
        <f>MONTH('Consolidtaed Data'!$F3779)</f>
        <v>10</v>
      </c>
      <c r="S5265" s="9" t="str">
        <f>TEXT(Table3[[#This Row],[Purchase Date]],"MMMM")</f>
        <v>January</v>
      </c>
      <c r="T5265" s="9">
        <f>YEAR('Consolidtaed Data'!$F3779)</f>
        <v>2020</v>
      </c>
    </row>
    <row r="5266" spans="1:20" x14ac:dyDescent="0.3">
      <c r="A5266" s="9" t="s">
        <v>6291</v>
      </c>
      <c r="B5266" s="9" t="s">
        <v>213</v>
      </c>
      <c r="C5266" s="9" t="s">
        <v>462</v>
      </c>
      <c r="D5266" s="9" t="s">
        <v>197</v>
      </c>
      <c r="E5266" s="9" t="s">
        <v>735</v>
      </c>
      <c r="F5266" s="10">
        <v>44219</v>
      </c>
      <c r="G5266" s="10" t="str">
        <f>VLOOKUP(Table3[[#This Row],[Product ID]],[1]Products!$A:$G,2,0)</f>
        <v>Product 68</v>
      </c>
      <c r="H5266" s="22">
        <v>2</v>
      </c>
      <c r="I5266" s="9">
        <f>VLOOKUP('Consolidtaed Data'!$B3804,[1]Products!$A:$G,4,0)</f>
        <v>880</v>
      </c>
      <c r="J5266" s="9">
        <f>VLOOKUP('Consolidtaed Data'!$B3804,[1]Products!$A:$G,3,0)</f>
        <v>634</v>
      </c>
      <c r="K5266" s="9">
        <f>'Consolidtaed Data'!$J3804*'Consolidtaed Data'!$H3804</f>
        <v>634</v>
      </c>
      <c r="L5266" s="9">
        <f>'Consolidtaed Data'!$I3804*'Consolidtaed Data'!$H3804</f>
        <v>880</v>
      </c>
      <c r="M5266" s="9">
        <f>'Consolidtaed Data'!$L3804-'Consolidtaed Data'!$K3804</f>
        <v>123</v>
      </c>
      <c r="N5266" s="9" t="str">
        <f>VLOOKUP('Consolidtaed Data'!$C3804,[1]Locations!$A:$O,2,0)</f>
        <v>San Jose</v>
      </c>
      <c r="O5266" s="9" t="str">
        <f>VLOOKUP('Consolidtaed Data'!$D3804,'[1]Sales People'!$A:$B,2,0)</f>
        <v>Fred Robertson</v>
      </c>
      <c r="P5266" s="9" t="str">
        <f>VLOOKUP('Consolidtaed Data'!$E3804,[1]Customers!$A:$B,2,0)</f>
        <v>Kevin Campbell</v>
      </c>
      <c r="Q5266" s="11">
        <f>WEEKDAY('Consolidtaed Data'!$F3804)</f>
        <v>1</v>
      </c>
      <c r="R5266" s="9">
        <f>MONTH('Consolidtaed Data'!$F3804)</f>
        <v>10</v>
      </c>
      <c r="S5266" s="9" t="str">
        <f>TEXT(Table3[[#This Row],[Purchase Date]],"MMMM")</f>
        <v>January</v>
      </c>
      <c r="T5266" s="9">
        <f>YEAR('Consolidtaed Data'!$F3804)</f>
        <v>2020</v>
      </c>
    </row>
    <row r="5267" spans="1:20" x14ac:dyDescent="0.3">
      <c r="A5267" s="9" t="s">
        <v>6292</v>
      </c>
      <c r="B5267" s="9" t="s">
        <v>298</v>
      </c>
      <c r="C5267" s="9" t="s">
        <v>39</v>
      </c>
      <c r="D5267" s="9" t="s">
        <v>197</v>
      </c>
      <c r="E5267" s="9" t="s">
        <v>1368</v>
      </c>
      <c r="F5267" s="10">
        <v>44219</v>
      </c>
      <c r="G5267" s="10" t="str">
        <f>VLOOKUP(Table3[[#This Row],[Product ID]],[1]Products!$A:$G,2,0)</f>
        <v>Product 53</v>
      </c>
      <c r="H5267" s="22">
        <v>1</v>
      </c>
      <c r="I5267" s="9">
        <f>VLOOKUP('Consolidtaed Data'!$B3896,[1]Products!$A:$G,4,0)</f>
        <v>826</v>
      </c>
      <c r="J5267" s="9">
        <f>VLOOKUP('Consolidtaed Data'!$B3896,[1]Products!$A:$G,3,0)</f>
        <v>562</v>
      </c>
      <c r="K5267" s="9">
        <f>'Consolidtaed Data'!$J3896*'Consolidtaed Data'!$H3896</f>
        <v>90</v>
      </c>
      <c r="L5267" s="9">
        <f>'Consolidtaed Data'!$I3896*'Consolidtaed Data'!$H3896</f>
        <v>112</v>
      </c>
      <c r="M5267" s="9">
        <f>'Consolidtaed Data'!$L3896-'Consolidtaed Data'!$K3896</f>
        <v>855</v>
      </c>
      <c r="N5267" s="9" t="str">
        <f>VLOOKUP('Consolidtaed Data'!$C3896,[1]Locations!$A:$O,2,0)</f>
        <v>Murrieta</v>
      </c>
      <c r="O5267" s="9" t="str">
        <f>VLOOKUP('Consolidtaed Data'!$D3896,'[1]Sales People'!$A:$B,2,0)</f>
        <v>Andrew Bowman</v>
      </c>
      <c r="P5267" s="9" t="str">
        <f>VLOOKUP('Consolidtaed Data'!$E3896,[1]Customers!$A:$B,2,0)</f>
        <v>Patrick Morales</v>
      </c>
      <c r="Q5267" s="11">
        <f>WEEKDAY('Consolidtaed Data'!$F3896)</f>
        <v>1</v>
      </c>
      <c r="R5267" s="9">
        <f>MONTH('Consolidtaed Data'!$F3896)</f>
        <v>10</v>
      </c>
      <c r="S5267" s="9" t="str">
        <f>TEXT(Table3[[#This Row],[Purchase Date]],"MMMM")</f>
        <v>January</v>
      </c>
      <c r="T5267" s="9">
        <f>YEAR('Consolidtaed Data'!$F3896)</f>
        <v>2020</v>
      </c>
    </row>
    <row r="5268" spans="1:20" x14ac:dyDescent="0.3">
      <c r="A5268" s="9" t="s">
        <v>6293</v>
      </c>
      <c r="B5268" s="9" t="s">
        <v>742</v>
      </c>
      <c r="C5268" s="9" t="s">
        <v>169</v>
      </c>
      <c r="D5268" s="9" t="s">
        <v>73</v>
      </c>
      <c r="E5268" s="9" t="s">
        <v>2495</v>
      </c>
      <c r="F5268" s="10">
        <v>44219</v>
      </c>
      <c r="G5268" s="10" t="str">
        <f>VLOOKUP(Table3[[#This Row],[Product ID]],[1]Products!$A:$G,2,0)</f>
        <v>Product 90</v>
      </c>
      <c r="H5268" s="22">
        <v>1</v>
      </c>
      <c r="I5268" s="9">
        <f>VLOOKUP('Consolidtaed Data'!$B3899,[1]Products!$A:$G,4,0)</f>
        <v>556</v>
      </c>
      <c r="J5268" s="9">
        <f>VLOOKUP('Consolidtaed Data'!$B3899,[1]Products!$A:$G,3,0)</f>
        <v>395</v>
      </c>
      <c r="K5268" s="9">
        <f>'Consolidtaed Data'!$J3899*'Consolidtaed Data'!$H3899</f>
        <v>3873</v>
      </c>
      <c r="L5268" s="9">
        <f>'Consolidtaed Data'!$I3899*'Consolidtaed Data'!$H3899</f>
        <v>7173</v>
      </c>
      <c r="M5268" s="9">
        <f>'Consolidtaed Data'!$L3899-'Consolidtaed Data'!$K3899</f>
        <v>364</v>
      </c>
      <c r="N5268" s="9" t="str">
        <f>VLOOKUP('Consolidtaed Data'!$C3899,[1]Locations!$A:$O,2,0)</f>
        <v>Corona</v>
      </c>
      <c r="O5268" s="9" t="str">
        <f>VLOOKUP('Consolidtaed Data'!$D3899,'[1]Sales People'!$A:$B,2,0)</f>
        <v>Brian Hansen</v>
      </c>
      <c r="P5268" s="9" t="str">
        <f>VLOOKUP('Consolidtaed Data'!$E3899,[1]Customers!$A:$B,2,0)</f>
        <v>Samuel Fowler</v>
      </c>
      <c r="Q5268" s="11">
        <f>WEEKDAY('Consolidtaed Data'!$F3899)</f>
        <v>2</v>
      </c>
      <c r="R5268" s="9">
        <f>MONTH('Consolidtaed Data'!$F3899)</f>
        <v>10</v>
      </c>
      <c r="S5268" s="9" t="str">
        <f>TEXT(Table3[[#This Row],[Purchase Date]],"MMMM")</f>
        <v>January</v>
      </c>
      <c r="T5268" s="9">
        <f>YEAR('Consolidtaed Data'!$F3899)</f>
        <v>2020</v>
      </c>
    </row>
    <row r="5269" spans="1:20" x14ac:dyDescent="0.3">
      <c r="A5269" s="9" t="s">
        <v>6294</v>
      </c>
      <c r="B5269" s="9" t="s">
        <v>129</v>
      </c>
      <c r="C5269" s="9" t="s">
        <v>16</v>
      </c>
      <c r="D5269" s="9" t="s">
        <v>315</v>
      </c>
      <c r="E5269" s="9" t="s">
        <v>2337</v>
      </c>
      <c r="F5269" s="10">
        <v>44219</v>
      </c>
      <c r="G5269" s="10" t="str">
        <f>VLOOKUP(Table3[[#This Row],[Product ID]],[1]Products!$A:$G,2,0)</f>
        <v>Product 47</v>
      </c>
      <c r="H5269" s="22">
        <v>4</v>
      </c>
      <c r="I5269" s="9">
        <f>VLOOKUP('Consolidtaed Data'!$B4009,[1]Products!$A:$G,4,0)</f>
        <v>315</v>
      </c>
      <c r="J5269" s="9">
        <f>VLOOKUP('Consolidtaed Data'!$B4009,[1]Products!$A:$G,3,0)</f>
        <v>208</v>
      </c>
      <c r="K5269" s="9">
        <f>'Consolidtaed Data'!$J4009*'Consolidtaed Data'!$H4009</f>
        <v>183</v>
      </c>
      <c r="L5269" s="9">
        <f>'Consolidtaed Data'!$I4009*'Consolidtaed Data'!$H4009</f>
        <v>285</v>
      </c>
      <c r="M5269" s="9">
        <f>'Consolidtaed Data'!$L4009-'Consolidtaed Data'!$K4009</f>
        <v>572</v>
      </c>
      <c r="N5269" s="9" t="str">
        <f>VLOOKUP('Consolidtaed Data'!$C4009,[1]Locations!$A:$O,2,0)</f>
        <v>San Mateo</v>
      </c>
      <c r="O5269" s="9" t="str">
        <f>VLOOKUP('Consolidtaed Data'!$D4009,'[1]Sales People'!$A:$B,2,0)</f>
        <v>Carl Hall</v>
      </c>
      <c r="P5269" s="9" t="str">
        <f>VLOOKUP('Consolidtaed Data'!$E4009,[1]Customers!$A:$B,2,0)</f>
        <v>Albert Jacobs</v>
      </c>
      <c r="Q5269" s="11">
        <f>WEEKDAY('Consolidtaed Data'!$F4009)</f>
        <v>3</v>
      </c>
      <c r="R5269" s="9">
        <f>MONTH('Consolidtaed Data'!$F4009)</f>
        <v>10</v>
      </c>
      <c r="S5269" s="9" t="str">
        <f>TEXT(Table3[[#This Row],[Purchase Date]],"MMMM")</f>
        <v>January</v>
      </c>
      <c r="T5269" s="9">
        <f>YEAR('Consolidtaed Data'!$F4009)</f>
        <v>2020</v>
      </c>
    </row>
    <row r="5270" spans="1:20" x14ac:dyDescent="0.3">
      <c r="A5270" s="9" t="s">
        <v>6295</v>
      </c>
      <c r="B5270" s="9" t="s">
        <v>397</v>
      </c>
      <c r="C5270" s="9" t="s">
        <v>90</v>
      </c>
      <c r="D5270" s="9" t="s">
        <v>22</v>
      </c>
      <c r="E5270" s="9" t="s">
        <v>509</v>
      </c>
      <c r="F5270" s="10">
        <v>44219</v>
      </c>
      <c r="G5270" s="10" t="str">
        <f>VLOOKUP(Table3[[#This Row],[Product ID]],[1]Products!$A:$G,2,0)</f>
        <v>Product 20</v>
      </c>
      <c r="H5270" s="22">
        <v>1</v>
      </c>
      <c r="I5270" s="9">
        <f>VLOOKUP('Consolidtaed Data'!$B4117,[1]Products!$A:$G,4,0)</f>
        <v>1077</v>
      </c>
      <c r="J5270" s="9">
        <f>VLOOKUP('Consolidtaed Data'!$B4117,[1]Products!$A:$G,3,0)</f>
        <v>732</v>
      </c>
      <c r="K5270" s="9">
        <f>'Consolidtaed Data'!$J4117*'Consolidtaed Data'!$H4117</f>
        <v>336</v>
      </c>
      <c r="L5270" s="9">
        <f>'Consolidtaed Data'!$I4117*'Consolidtaed Data'!$H4117</f>
        <v>492</v>
      </c>
      <c r="M5270" s="9">
        <f>'Consolidtaed Data'!$L4117-'Consolidtaed Data'!$K4117</f>
        <v>1100</v>
      </c>
      <c r="N5270" s="9" t="str">
        <f>VLOOKUP('Consolidtaed Data'!$C4117,[1]Locations!$A:$O,2,0)</f>
        <v>Norwalk</v>
      </c>
      <c r="O5270" s="9" t="str">
        <f>VLOOKUP('Consolidtaed Data'!$D4117,'[1]Sales People'!$A:$B,2,0)</f>
        <v>Kevin Butler</v>
      </c>
      <c r="P5270" s="9" t="str">
        <f>VLOOKUP('Consolidtaed Data'!$E4117,[1]Customers!$A:$B,2,0)</f>
        <v>Jesse Wells</v>
      </c>
      <c r="Q5270" s="11">
        <f>WEEKDAY('Consolidtaed Data'!$F4117)</f>
        <v>5</v>
      </c>
      <c r="R5270" s="9">
        <f>MONTH('Consolidtaed Data'!$F4117)</f>
        <v>10</v>
      </c>
      <c r="S5270" s="9" t="str">
        <f>TEXT(Table3[[#This Row],[Purchase Date]],"MMMM")</f>
        <v>January</v>
      </c>
      <c r="T5270" s="9">
        <f>YEAR('Consolidtaed Data'!$F4117)</f>
        <v>2020</v>
      </c>
    </row>
    <row r="5271" spans="1:20" x14ac:dyDescent="0.3">
      <c r="A5271" s="9" t="s">
        <v>6296</v>
      </c>
      <c r="B5271" s="9" t="s">
        <v>225</v>
      </c>
      <c r="C5271" s="9" t="s">
        <v>253</v>
      </c>
      <c r="D5271" s="9" t="s">
        <v>13</v>
      </c>
      <c r="E5271" s="9" t="s">
        <v>1677</v>
      </c>
      <c r="F5271" s="10">
        <v>44219</v>
      </c>
      <c r="G5271" s="10" t="str">
        <f>VLOOKUP(Table3[[#This Row],[Product ID]],[1]Products!$A:$G,2,0)</f>
        <v>Product 24</v>
      </c>
      <c r="H5271" s="22">
        <v>3</v>
      </c>
      <c r="I5271" s="9">
        <f>VLOOKUP('Consolidtaed Data'!$B4161,[1]Products!$A:$G,4,0)</f>
        <v>1500</v>
      </c>
      <c r="J5271" s="9">
        <f>VLOOKUP('Consolidtaed Data'!$B4161,[1]Products!$A:$G,3,0)</f>
        <v>900</v>
      </c>
      <c r="K5271" s="9">
        <f>'Consolidtaed Data'!$J4161*'Consolidtaed Data'!$H4161</f>
        <v>1367</v>
      </c>
      <c r="L5271" s="9">
        <f>'Consolidtaed Data'!$I4161*'Consolidtaed Data'!$H4161</f>
        <v>2241</v>
      </c>
      <c r="M5271" s="9">
        <f>'Consolidtaed Data'!$L4161-'Consolidtaed Data'!$K4161</f>
        <v>87</v>
      </c>
      <c r="N5271" s="9" t="str">
        <f>VLOOKUP('Consolidtaed Data'!$C4161,[1]Locations!$A:$O,2,0)</f>
        <v>Daly City</v>
      </c>
      <c r="O5271" s="9" t="str">
        <f>VLOOKUP('Consolidtaed Data'!$D4161,'[1]Sales People'!$A:$B,2,0)</f>
        <v>Ryan Welch</v>
      </c>
      <c r="P5271" s="9" t="str">
        <f>VLOOKUP('Consolidtaed Data'!$E4161,[1]Customers!$A:$B,2,0)</f>
        <v>Mark Elliott</v>
      </c>
      <c r="Q5271" s="11">
        <f>WEEKDAY('Consolidtaed Data'!$F4161)</f>
        <v>1</v>
      </c>
      <c r="R5271" s="9">
        <f>MONTH('Consolidtaed Data'!$F4161)</f>
        <v>11</v>
      </c>
      <c r="S5271" s="9" t="str">
        <f>TEXT(Table3[[#This Row],[Purchase Date]],"MMMM")</f>
        <v>January</v>
      </c>
      <c r="T5271" s="9">
        <f>YEAR('Consolidtaed Data'!$F4161)</f>
        <v>2020</v>
      </c>
    </row>
    <row r="5272" spans="1:20" x14ac:dyDescent="0.3">
      <c r="A5272" s="9" t="s">
        <v>6297</v>
      </c>
      <c r="B5272" s="9" t="s">
        <v>529</v>
      </c>
      <c r="C5272" s="9" t="s">
        <v>352</v>
      </c>
      <c r="D5272" s="9" t="s">
        <v>105</v>
      </c>
      <c r="E5272" s="9" t="s">
        <v>1657</v>
      </c>
      <c r="F5272" s="10">
        <v>44219</v>
      </c>
      <c r="G5272" s="10" t="str">
        <f>VLOOKUP(Table3[[#This Row],[Product ID]],[1]Products!$A:$G,2,0)</f>
        <v>Product 56</v>
      </c>
      <c r="H5272" s="22">
        <v>4</v>
      </c>
      <c r="I5272" s="9">
        <f>VLOOKUP('Consolidtaed Data'!$B4180,[1]Products!$A:$G,4,0)</f>
        <v>2396</v>
      </c>
      <c r="J5272" s="9">
        <f>VLOOKUP('Consolidtaed Data'!$B4180,[1]Products!$A:$G,3,0)</f>
        <v>1965</v>
      </c>
      <c r="K5272" s="9">
        <f>'Consolidtaed Data'!$J4180*'Consolidtaed Data'!$H4180</f>
        <v>1894</v>
      </c>
      <c r="L5272" s="9">
        <f>'Consolidtaed Data'!$I4180*'Consolidtaed Data'!$H4180</f>
        <v>2706</v>
      </c>
      <c r="M5272" s="9">
        <f>'Consolidtaed Data'!$L4180-'Consolidtaed Data'!$K4180</f>
        <v>49</v>
      </c>
      <c r="N5272" s="9" t="str">
        <f>VLOOKUP('Consolidtaed Data'!$C4180,[1]Locations!$A:$O,2,0)</f>
        <v>Oceanside</v>
      </c>
      <c r="O5272" s="9" t="str">
        <f>VLOOKUP('Consolidtaed Data'!$D4180,'[1]Sales People'!$A:$B,2,0)</f>
        <v>Robert Reed</v>
      </c>
      <c r="P5272" s="9" t="str">
        <f>VLOOKUP('Consolidtaed Data'!$E4180,[1]Customers!$A:$B,2,0)</f>
        <v>Joe Gordon</v>
      </c>
      <c r="Q5272" s="11">
        <f>WEEKDAY('Consolidtaed Data'!$F4180)</f>
        <v>3</v>
      </c>
      <c r="R5272" s="9">
        <f>MONTH('Consolidtaed Data'!$F4180)</f>
        <v>11</v>
      </c>
      <c r="S5272" s="9" t="str">
        <f>TEXT(Table3[[#This Row],[Purchase Date]],"MMMM")</f>
        <v>January</v>
      </c>
      <c r="T5272" s="9">
        <f>YEAR('Consolidtaed Data'!$F4180)</f>
        <v>2020</v>
      </c>
    </row>
    <row r="5273" spans="1:20" x14ac:dyDescent="0.3">
      <c r="A5273" s="9" t="s">
        <v>6298</v>
      </c>
      <c r="B5273" s="9" t="s">
        <v>98</v>
      </c>
      <c r="C5273" s="9" t="s">
        <v>458</v>
      </c>
      <c r="D5273" s="9" t="s">
        <v>73</v>
      </c>
      <c r="E5273" s="9" t="s">
        <v>956</v>
      </c>
      <c r="F5273" s="10">
        <v>44219</v>
      </c>
      <c r="G5273" s="10" t="str">
        <f>VLOOKUP(Table3[[#This Row],[Product ID]],[1]Products!$A:$G,2,0)</f>
        <v>Product 85</v>
      </c>
      <c r="H5273" s="22">
        <v>1</v>
      </c>
      <c r="I5273" s="9">
        <f>VLOOKUP('Consolidtaed Data'!$B4515,[1]Products!$A:$G,4,0)</f>
        <v>1500</v>
      </c>
      <c r="J5273" s="9">
        <f>VLOOKUP('Consolidtaed Data'!$B4515,[1]Products!$A:$G,3,0)</f>
        <v>900</v>
      </c>
      <c r="K5273" s="9">
        <f>'Consolidtaed Data'!$J4515*'Consolidtaed Data'!$H4515</f>
        <v>6064</v>
      </c>
      <c r="L5273" s="9">
        <f>'Consolidtaed Data'!$I4515*'Consolidtaed Data'!$H4515</f>
        <v>7132</v>
      </c>
      <c r="M5273" s="9">
        <f>'Consolidtaed Data'!$L4515-'Consolidtaed Data'!$K4515</f>
        <v>599</v>
      </c>
      <c r="N5273" s="9" t="str">
        <f>VLOOKUP('Consolidtaed Data'!$C4515,[1]Locations!$A:$O,2,0)</f>
        <v>Riverside</v>
      </c>
      <c r="O5273" s="9" t="str">
        <f>VLOOKUP('Consolidtaed Data'!$D4515,'[1]Sales People'!$A:$B,2,0)</f>
        <v>Larry Castillo</v>
      </c>
      <c r="P5273" s="9" t="str">
        <f>VLOOKUP('Consolidtaed Data'!$E4515,[1]Customers!$A:$B,2,0)</f>
        <v>Ralph Cooper</v>
      </c>
      <c r="Q5273" s="11">
        <f>WEEKDAY('Consolidtaed Data'!$F4515)</f>
        <v>5</v>
      </c>
      <c r="R5273" s="9">
        <f>MONTH('Consolidtaed Data'!$F4515)</f>
        <v>11</v>
      </c>
      <c r="S5273" s="9" t="str">
        <f>TEXT(Table3[[#This Row],[Purchase Date]],"MMMM")</f>
        <v>January</v>
      </c>
      <c r="T5273" s="9">
        <f>YEAR('Consolidtaed Data'!$F4515)</f>
        <v>2020</v>
      </c>
    </row>
    <row r="5274" spans="1:20" x14ac:dyDescent="0.3">
      <c r="A5274" s="9" t="s">
        <v>6299</v>
      </c>
      <c r="B5274" s="9" t="s">
        <v>230</v>
      </c>
      <c r="C5274" s="9" t="s">
        <v>302</v>
      </c>
      <c r="D5274" s="9" t="s">
        <v>9</v>
      </c>
      <c r="E5274" s="9" t="s">
        <v>970</v>
      </c>
      <c r="F5274" s="10">
        <v>44219</v>
      </c>
      <c r="G5274" s="10" t="str">
        <f>VLOOKUP(Table3[[#This Row],[Product ID]],[1]Products!$A:$G,2,0)</f>
        <v>Product 31</v>
      </c>
      <c r="H5274" s="22">
        <v>1</v>
      </c>
      <c r="I5274" s="9">
        <f>VLOOKUP('Consolidtaed Data'!$B4609,[1]Products!$A:$G,4,0)</f>
        <v>1783</v>
      </c>
      <c r="J5274" s="9">
        <f>VLOOKUP('Consolidtaed Data'!$B4609,[1]Products!$A:$G,3,0)</f>
        <v>1516</v>
      </c>
      <c r="K5274" s="9">
        <f>'Consolidtaed Data'!$J4609*'Consolidtaed Data'!$H4609</f>
        <v>774</v>
      </c>
      <c r="L5274" s="9">
        <f>'Consolidtaed Data'!$I4609*'Consolidtaed Data'!$H4609</f>
        <v>1334</v>
      </c>
      <c r="M5274" s="9">
        <f>'Consolidtaed Data'!$L4609-'Consolidtaed Data'!$K4609</f>
        <v>1804</v>
      </c>
      <c r="N5274" s="9" t="str">
        <f>VLOOKUP('Consolidtaed Data'!$C4609,[1]Locations!$A:$O,2,0)</f>
        <v>Temecula</v>
      </c>
      <c r="O5274" s="9" t="str">
        <f>VLOOKUP('Consolidtaed Data'!$D4609,'[1]Sales People'!$A:$B,2,0)</f>
        <v>Gary Rodriguez</v>
      </c>
      <c r="P5274" s="9" t="str">
        <f>VLOOKUP('Consolidtaed Data'!$E4609,[1]Customers!$A:$B,2,0)</f>
        <v>Frank Hawkins</v>
      </c>
      <c r="Q5274" s="11">
        <f>WEEKDAY('Consolidtaed Data'!$F4609)</f>
        <v>5</v>
      </c>
      <c r="R5274" s="9">
        <f>MONTH('Consolidtaed Data'!$F4609)</f>
        <v>12</v>
      </c>
      <c r="S5274" s="9" t="str">
        <f>TEXT(Table3[[#This Row],[Purchase Date]],"MMMM")</f>
        <v>January</v>
      </c>
      <c r="T5274" s="9">
        <f>YEAR('Consolidtaed Data'!$F4609)</f>
        <v>2020</v>
      </c>
    </row>
    <row r="5275" spans="1:20" x14ac:dyDescent="0.3">
      <c r="A5275" s="9" t="s">
        <v>6300</v>
      </c>
      <c r="B5275" s="9" t="s">
        <v>172</v>
      </c>
      <c r="C5275" s="9" t="s">
        <v>253</v>
      </c>
      <c r="D5275" s="9" t="s">
        <v>127</v>
      </c>
      <c r="E5275" s="9" t="s">
        <v>1498</v>
      </c>
      <c r="F5275" s="10">
        <v>44219</v>
      </c>
      <c r="G5275" s="10" t="str">
        <f>VLOOKUP(Table3[[#This Row],[Product ID]],[1]Products!$A:$G,2,0)</f>
        <v>Product 4</v>
      </c>
      <c r="H5275" s="22">
        <v>1</v>
      </c>
      <c r="I5275" s="9">
        <f>VLOOKUP('Consolidtaed Data'!$B4614,[1]Products!$A:$G,4,0)</f>
        <v>2141</v>
      </c>
      <c r="J5275" s="9">
        <f>VLOOKUP('Consolidtaed Data'!$B4614,[1]Products!$A:$G,3,0)</f>
        <v>1777</v>
      </c>
      <c r="K5275" s="9">
        <f>'Consolidtaed Data'!$J4614*'Consolidtaed Data'!$H4614</f>
        <v>2108</v>
      </c>
      <c r="L5275" s="9">
        <f>'Consolidtaed Data'!$I4614*'Consolidtaed Data'!$H4614</f>
        <v>2810</v>
      </c>
      <c r="M5275" s="9">
        <f>'Consolidtaed Data'!$L4614-'Consolidtaed Data'!$K4614</f>
        <v>748</v>
      </c>
      <c r="N5275" s="9" t="str">
        <f>VLOOKUP('Consolidtaed Data'!$C4614,[1]Locations!$A:$O,2,0)</f>
        <v>Rialto</v>
      </c>
      <c r="O5275" s="9" t="str">
        <f>VLOOKUP('Consolidtaed Data'!$D4614,'[1]Sales People'!$A:$B,2,0)</f>
        <v>Scott Clark</v>
      </c>
      <c r="P5275" s="9" t="str">
        <f>VLOOKUP('Consolidtaed Data'!$E4614,[1]Customers!$A:$B,2,0)</f>
        <v>Matthew Walker</v>
      </c>
      <c r="Q5275" s="11">
        <f>WEEKDAY('Consolidtaed Data'!$F4614)</f>
        <v>6</v>
      </c>
      <c r="R5275" s="9">
        <f>MONTH('Consolidtaed Data'!$F4614)</f>
        <v>12</v>
      </c>
      <c r="S5275" s="9" t="str">
        <f>TEXT(Table3[[#This Row],[Purchase Date]],"MMMM")</f>
        <v>January</v>
      </c>
      <c r="T5275" s="9">
        <f>YEAR('Consolidtaed Data'!$F4614)</f>
        <v>2020</v>
      </c>
    </row>
    <row r="5276" spans="1:20" x14ac:dyDescent="0.3">
      <c r="A5276" s="9" t="s">
        <v>6301</v>
      </c>
      <c r="B5276" s="9" t="s">
        <v>151</v>
      </c>
      <c r="C5276" s="9" t="s">
        <v>325</v>
      </c>
      <c r="D5276" s="9" t="s">
        <v>46</v>
      </c>
      <c r="E5276" s="9" t="s">
        <v>2315</v>
      </c>
      <c r="F5276" s="10">
        <v>44220</v>
      </c>
      <c r="G5276" s="10" t="str">
        <f>VLOOKUP(Table3[[#This Row],[Product ID]],[1]Products!$A:$G,2,0)</f>
        <v>Product 94</v>
      </c>
      <c r="H5276" s="22">
        <v>1</v>
      </c>
      <c r="I5276" s="9">
        <f>VLOOKUP('Consolidtaed Data'!$B3704,[1]Products!$A:$G,4,0)</f>
        <v>556</v>
      </c>
      <c r="J5276" s="9">
        <f>VLOOKUP('Consolidtaed Data'!$B3704,[1]Products!$A:$G,3,0)</f>
        <v>395</v>
      </c>
      <c r="K5276" s="9">
        <f>'Consolidtaed Data'!$J3704*'Consolidtaed Data'!$H3704</f>
        <v>1896</v>
      </c>
      <c r="L5276" s="9">
        <f>'Consolidtaed Data'!$I3704*'Consolidtaed Data'!$H3704</f>
        <v>2495</v>
      </c>
      <c r="M5276" s="9">
        <f>'Consolidtaed Data'!$L3704-'Consolidtaed Data'!$K3704</f>
        <v>1032</v>
      </c>
      <c r="N5276" s="9" t="str">
        <f>VLOOKUP('Consolidtaed Data'!$C3704,[1]Locations!$A:$O,2,0)</f>
        <v>Bakersfield</v>
      </c>
      <c r="O5276" s="9" t="str">
        <f>VLOOKUP('Consolidtaed Data'!$D3704,'[1]Sales People'!$A:$B,2,0)</f>
        <v>Ryan Butler</v>
      </c>
      <c r="P5276" s="9" t="str">
        <f>VLOOKUP('Consolidtaed Data'!$E3704,[1]Customers!$A:$B,2,0)</f>
        <v>Daniel Perry</v>
      </c>
      <c r="Q5276" s="11">
        <f>WEEKDAY('Consolidtaed Data'!$F3704)</f>
        <v>1</v>
      </c>
      <c r="R5276" s="9">
        <f>MONTH('Consolidtaed Data'!$F3704)</f>
        <v>9</v>
      </c>
      <c r="S5276" s="9" t="str">
        <f>TEXT(Table3[[#This Row],[Purchase Date]],"MMMM")</f>
        <v>January</v>
      </c>
      <c r="T5276" s="9">
        <f>YEAR('Consolidtaed Data'!$F3704)</f>
        <v>2020</v>
      </c>
    </row>
    <row r="5277" spans="1:20" x14ac:dyDescent="0.3">
      <c r="A5277" s="9" t="s">
        <v>6302</v>
      </c>
      <c r="B5277" s="9" t="s">
        <v>89</v>
      </c>
      <c r="C5277" s="9" t="s">
        <v>140</v>
      </c>
      <c r="D5277" s="9" t="s">
        <v>206</v>
      </c>
      <c r="E5277" s="9" t="s">
        <v>137</v>
      </c>
      <c r="F5277" s="10">
        <v>44220</v>
      </c>
      <c r="G5277" s="10" t="str">
        <f>VLOOKUP(Table3[[#This Row],[Product ID]],[1]Products!$A:$G,2,0)</f>
        <v>Product 64</v>
      </c>
      <c r="H5277" s="22">
        <v>3</v>
      </c>
      <c r="I5277" s="9">
        <f>VLOOKUP('Consolidtaed Data'!$B3886,[1]Products!$A:$G,4,0)</f>
        <v>684</v>
      </c>
      <c r="J5277" s="9">
        <f>VLOOKUP('Consolidtaed Data'!$B3886,[1]Products!$A:$G,3,0)</f>
        <v>561</v>
      </c>
      <c r="K5277" s="9">
        <f>'Consolidtaed Data'!$J3886*'Consolidtaed Data'!$H3886</f>
        <v>1223</v>
      </c>
      <c r="L5277" s="9">
        <f>'Consolidtaed Data'!$I3886*'Consolidtaed Data'!$H3886</f>
        <v>2005</v>
      </c>
      <c r="M5277" s="9">
        <f>'Consolidtaed Data'!$L3886-'Consolidtaed Data'!$K3886</f>
        <v>192</v>
      </c>
      <c r="N5277" s="9" t="str">
        <f>VLOOKUP('Consolidtaed Data'!$C3886,[1]Locations!$A:$O,2,0)</f>
        <v>Elk Grove</v>
      </c>
      <c r="O5277" s="9" t="str">
        <f>VLOOKUP('Consolidtaed Data'!$D3886,'[1]Sales People'!$A:$B,2,0)</f>
        <v>Justin Lynch</v>
      </c>
      <c r="P5277" s="9" t="str">
        <f>VLOOKUP('Consolidtaed Data'!$E3886,[1]Customers!$A:$B,2,0)</f>
        <v>Scott Rice</v>
      </c>
      <c r="Q5277" s="11">
        <f>WEEKDAY('Consolidtaed Data'!$F3886)</f>
        <v>1</v>
      </c>
      <c r="R5277" s="9">
        <f>MONTH('Consolidtaed Data'!$F3886)</f>
        <v>10</v>
      </c>
      <c r="S5277" s="9" t="str">
        <f>TEXT(Table3[[#This Row],[Purchase Date]],"MMMM")</f>
        <v>January</v>
      </c>
      <c r="T5277" s="9">
        <f>YEAR('Consolidtaed Data'!$F3886)</f>
        <v>2020</v>
      </c>
    </row>
    <row r="5278" spans="1:20" x14ac:dyDescent="0.3">
      <c r="A5278" s="9" t="s">
        <v>6303</v>
      </c>
      <c r="B5278" s="9" t="s">
        <v>610</v>
      </c>
      <c r="C5278" s="9" t="s">
        <v>108</v>
      </c>
      <c r="D5278" s="9" t="s">
        <v>100</v>
      </c>
      <c r="E5278" s="9" t="s">
        <v>577</v>
      </c>
      <c r="F5278" s="10">
        <v>44220</v>
      </c>
      <c r="G5278" s="10" t="str">
        <f>VLOOKUP(Table3[[#This Row],[Product ID]],[1]Products!$A:$G,2,0)</f>
        <v>Product 12</v>
      </c>
      <c r="H5278" s="22">
        <v>2</v>
      </c>
      <c r="I5278" s="9">
        <f>VLOOKUP('Consolidtaed Data'!$B3972,[1]Products!$A:$G,4,0)</f>
        <v>1972</v>
      </c>
      <c r="J5278" s="9">
        <f>VLOOKUP('Consolidtaed Data'!$B3972,[1]Products!$A:$G,3,0)</f>
        <v>1321</v>
      </c>
      <c r="K5278" s="9">
        <f>'Consolidtaed Data'!$J3972*'Consolidtaed Data'!$H3972</f>
        <v>1272</v>
      </c>
      <c r="L5278" s="9">
        <f>'Consolidtaed Data'!$I3972*'Consolidtaed Data'!$H3972</f>
        <v>1590</v>
      </c>
      <c r="M5278" s="9">
        <f>'Consolidtaed Data'!$L3972-'Consolidtaed Data'!$K3972</f>
        <v>64</v>
      </c>
      <c r="N5278" s="9" t="str">
        <f>VLOOKUP('Consolidtaed Data'!$C3972,[1]Locations!$A:$O,2,0)</f>
        <v>Simi Valley</v>
      </c>
      <c r="O5278" s="9" t="str">
        <f>VLOOKUP('Consolidtaed Data'!$D3972,'[1]Sales People'!$A:$B,2,0)</f>
        <v>Howard Gardner</v>
      </c>
      <c r="P5278" s="9" t="str">
        <f>VLOOKUP('Consolidtaed Data'!$E3972,[1]Customers!$A:$B,2,0)</f>
        <v>Craig Wright</v>
      </c>
      <c r="Q5278" s="11">
        <f>WEEKDAY('Consolidtaed Data'!$F3972)</f>
        <v>7</v>
      </c>
      <c r="R5278" s="9">
        <f>MONTH('Consolidtaed Data'!$F3972)</f>
        <v>10</v>
      </c>
      <c r="S5278" s="9" t="str">
        <f>TEXT(Table3[[#This Row],[Purchase Date]],"MMMM")</f>
        <v>January</v>
      </c>
      <c r="T5278" s="9">
        <f>YEAR('Consolidtaed Data'!$F3972)</f>
        <v>2020</v>
      </c>
    </row>
    <row r="5279" spans="1:20" x14ac:dyDescent="0.3">
      <c r="A5279" s="9" t="s">
        <v>6304</v>
      </c>
      <c r="B5279" s="9" t="s">
        <v>148</v>
      </c>
      <c r="C5279" s="9" t="s">
        <v>55</v>
      </c>
      <c r="D5279" s="9" t="s">
        <v>83</v>
      </c>
      <c r="E5279" s="9" t="s">
        <v>2516</v>
      </c>
      <c r="F5279" s="10">
        <v>44220</v>
      </c>
      <c r="G5279" s="10" t="str">
        <f>VLOOKUP(Table3[[#This Row],[Product ID]],[1]Products!$A:$G,2,0)</f>
        <v>Product 16</v>
      </c>
      <c r="H5279" s="22">
        <v>1</v>
      </c>
      <c r="I5279" s="9">
        <f>VLOOKUP('Consolidtaed Data'!$B4001,[1]Products!$A:$G,4,0)</f>
        <v>504</v>
      </c>
      <c r="J5279" s="9">
        <f>VLOOKUP('Consolidtaed Data'!$B4001,[1]Products!$A:$G,3,0)</f>
        <v>408</v>
      </c>
      <c r="K5279" s="9">
        <f>'Consolidtaed Data'!$J4001*'Consolidtaed Data'!$H4001</f>
        <v>1330</v>
      </c>
      <c r="L5279" s="9">
        <f>'Consolidtaed Data'!$I4001*'Consolidtaed Data'!$H4001</f>
        <v>2556</v>
      </c>
      <c r="M5279" s="9">
        <f>'Consolidtaed Data'!$L4001-'Consolidtaed Data'!$K4001</f>
        <v>3776</v>
      </c>
      <c r="N5279" s="9" t="str">
        <f>VLOOKUP('Consolidtaed Data'!$C4001,[1]Locations!$A:$O,2,0)</f>
        <v>San Bernardino</v>
      </c>
      <c r="O5279" s="9" t="str">
        <f>VLOOKUP('Consolidtaed Data'!$D4001,'[1]Sales People'!$A:$B,2,0)</f>
        <v>Ernest Wheeler</v>
      </c>
      <c r="P5279" s="9" t="str">
        <f>VLOOKUP('Consolidtaed Data'!$E4001,[1]Customers!$A:$B,2,0)</f>
        <v>Jesse Barnes</v>
      </c>
      <c r="Q5279" s="11">
        <f>WEEKDAY('Consolidtaed Data'!$F4001)</f>
        <v>2</v>
      </c>
      <c r="R5279" s="9">
        <f>MONTH('Consolidtaed Data'!$F4001)</f>
        <v>10</v>
      </c>
      <c r="S5279" s="9" t="str">
        <f>TEXT(Table3[[#This Row],[Purchase Date]],"MMMM")</f>
        <v>January</v>
      </c>
      <c r="T5279" s="9">
        <f>YEAR('Consolidtaed Data'!$F4001)</f>
        <v>2020</v>
      </c>
    </row>
    <row r="5280" spans="1:20" x14ac:dyDescent="0.3">
      <c r="A5280" s="9" t="s">
        <v>6305</v>
      </c>
      <c r="B5280" s="9" t="s">
        <v>981</v>
      </c>
      <c r="C5280" s="9" t="s">
        <v>30</v>
      </c>
      <c r="D5280" s="9" t="s">
        <v>241</v>
      </c>
      <c r="E5280" s="9" t="s">
        <v>2647</v>
      </c>
      <c r="F5280" s="10">
        <v>44220</v>
      </c>
      <c r="G5280" s="10" t="str">
        <f>VLOOKUP(Table3[[#This Row],[Product ID]],[1]Products!$A:$G,2,0)</f>
        <v>Product 3</v>
      </c>
      <c r="H5280" s="22">
        <v>2</v>
      </c>
      <c r="I5280" s="9">
        <f>VLOOKUP('Consolidtaed Data'!$B4014,[1]Products!$A:$G,4,0)</f>
        <v>112</v>
      </c>
      <c r="J5280" s="9">
        <f>VLOOKUP('Consolidtaed Data'!$B4014,[1]Products!$A:$G,3,0)</f>
        <v>90</v>
      </c>
      <c r="K5280" s="9">
        <f>'Consolidtaed Data'!$J4014*'Consolidtaed Data'!$H4014</f>
        <v>634</v>
      </c>
      <c r="L5280" s="9">
        <f>'Consolidtaed Data'!$I4014*'Consolidtaed Data'!$H4014</f>
        <v>880</v>
      </c>
      <c r="M5280" s="9">
        <f>'Consolidtaed Data'!$L4014-'Consolidtaed Data'!$K4014</f>
        <v>406</v>
      </c>
      <c r="N5280" s="9" t="str">
        <f>VLOOKUP('Consolidtaed Data'!$C4014,[1]Locations!$A:$O,2,0)</f>
        <v>Simi Valley</v>
      </c>
      <c r="O5280" s="9" t="str">
        <f>VLOOKUP('Consolidtaed Data'!$D4014,'[1]Sales People'!$A:$B,2,0)</f>
        <v>Sean Miller</v>
      </c>
      <c r="P5280" s="9" t="str">
        <f>VLOOKUP('Consolidtaed Data'!$E4014,[1]Customers!$A:$B,2,0)</f>
        <v>Paul Henderson</v>
      </c>
      <c r="Q5280" s="11">
        <f>WEEKDAY('Consolidtaed Data'!$F4014)</f>
        <v>3</v>
      </c>
      <c r="R5280" s="9">
        <f>MONTH('Consolidtaed Data'!$F4014)</f>
        <v>10</v>
      </c>
      <c r="S5280" s="9" t="str">
        <f>TEXT(Table3[[#This Row],[Purchase Date]],"MMMM")</f>
        <v>January</v>
      </c>
      <c r="T5280" s="9">
        <f>YEAR('Consolidtaed Data'!$F4014)</f>
        <v>2020</v>
      </c>
    </row>
    <row r="5281" spans="1:20" x14ac:dyDescent="0.3">
      <c r="A5281" s="9" t="s">
        <v>6306</v>
      </c>
      <c r="B5281" s="9" t="s">
        <v>415</v>
      </c>
      <c r="C5281" s="9" t="s">
        <v>201</v>
      </c>
      <c r="D5281" s="9" t="s">
        <v>51</v>
      </c>
      <c r="E5281" s="9" t="s">
        <v>339</v>
      </c>
      <c r="F5281" s="10">
        <v>44220</v>
      </c>
      <c r="G5281" s="10" t="str">
        <f>VLOOKUP(Table3[[#This Row],[Product ID]],[1]Products!$A:$G,2,0)</f>
        <v>Product 18</v>
      </c>
      <c r="H5281" s="22">
        <v>1</v>
      </c>
      <c r="I5281" s="9">
        <f>VLOOKUP('Consolidtaed Data'!$B4064,[1]Products!$A:$G,4,0)</f>
        <v>1783</v>
      </c>
      <c r="J5281" s="9">
        <f>VLOOKUP('Consolidtaed Data'!$B4064,[1]Products!$A:$G,3,0)</f>
        <v>1230</v>
      </c>
      <c r="K5281" s="9">
        <f>'Consolidtaed Data'!$J4064*'Consolidtaed Data'!$H4064</f>
        <v>408</v>
      </c>
      <c r="L5281" s="9">
        <f>'Consolidtaed Data'!$I4064*'Consolidtaed Data'!$H4064</f>
        <v>504</v>
      </c>
      <c r="M5281" s="9">
        <f>'Consolidtaed Data'!$L4064-'Consolidtaed Data'!$K4064</f>
        <v>140</v>
      </c>
      <c r="N5281" s="9" t="str">
        <f>VLOOKUP('Consolidtaed Data'!$C4064,[1]Locations!$A:$O,2,0)</f>
        <v>Vallejo</v>
      </c>
      <c r="O5281" s="9" t="str">
        <f>VLOOKUP('Consolidtaed Data'!$D4064,'[1]Sales People'!$A:$B,2,0)</f>
        <v>Howard Gardner</v>
      </c>
      <c r="P5281" s="9" t="str">
        <f>VLOOKUP('Consolidtaed Data'!$E4064,[1]Customers!$A:$B,2,0)</f>
        <v>Andrew Robinson</v>
      </c>
      <c r="Q5281" s="11">
        <f>WEEKDAY('Consolidtaed Data'!$F4064)</f>
        <v>7</v>
      </c>
      <c r="R5281" s="9">
        <f>MONTH('Consolidtaed Data'!$F4064)</f>
        <v>10</v>
      </c>
      <c r="S5281" s="9" t="str">
        <f>TEXT(Table3[[#This Row],[Purchase Date]],"MMMM")</f>
        <v>January</v>
      </c>
      <c r="T5281" s="9">
        <f>YEAR('Consolidtaed Data'!$F4064)</f>
        <v>2020</v>
      </c>
    </row>
    <row r="5282" spans="1:20" x14ac:dyDescent="0.3">
      <c r="A5282" s="9" t="s">
        <v>6307</v>
      </c>
      <c r="B5282" s="9" t="s">
        <v>340</v>
      </c>
      <c r="C5282" s="9" t="s">
        <v>420</v>
      </c>
      <c r="D5282" s="9" t="s">
        <v>9</v>
      </c>
      <c r="E5282" s="9" t="s">
        <v>1095</v>
      </c>
      <c r="F5282" s="10">
        <v>44220</v>
      </c>
      <c r="G5282" s="10" t="str">
        <f>VLOOKUP(Table3[[#This Row],[Product ID]],[1]Products!$A:$G,2,0)</f>
        <v>Product 34</v>
      </c>
      <c r="H5282" s="22">
        <v>1</v>
      </c>
      <c r="I5282" s="9">
        <f>VLOOKUP('Consolidtaed Data'!$B4081,[1]Products!$A:$G,4,0)</f>
        <v>203</v>
      </c>
      <c r="J5282" s="9">
        <f>VLOOKUP('Consolidtaed Data'!$B4081,[1]Products!$A:$G,3,0)</f>
        <v>154</v>
      </c>
      <c r="K5282" s="9">
        <f>'Consolidtaed Data'!$J4081*'Consolidtaed Data'!$H4081</f>
        <v>1176</v>
      </c>
      <c r="L5282" s="9">
        <f>'Consolidtaed Data'!$I4081*'Consolidtaed Data'!$H4081</f>
        <v>1472</v>
      </c>
      <c r="M5282" s="9">
        <f>'Consolidtaed Data'!$L4081-'Consolidtaed Data'!$K4081</f>
        <v>368</v>
      </c>
      <c r="N5282" s="9" t="str">
        <f>VLOOKUP('Consolidtaed Data'!$C4081,[1]Locations!$A:$O,2,0)</f>
        <v>Santa Rosa</v>
      </c>
      <c r="O5282" s="9" t="str">
        <f>VLOOKUP('Consolidtaed Data'!$D4081,'[1]Sales People'!$A:$B,2,0)</f>
        <v>Charles Harper</v>
      </c>
      <c r="P5282" s="9" t="str">
        <f>VLOOKUP('Consolidtaed Data'!$E4081,[1]Customers!$A:$B,2,0)</f>
        <v>Henry Reyes</v>
      </c>
      <c r="Q5282" s="11">
        <f>WEEKDAY('Consolidtaed Data'!$F4081)</f>
        <v>2</v>
      </c>
      <c r="R5282" s="9">
        <f>MONTH('Consolidtaed Data'!$F4081)</f>
        <v>10</v>
      </c>
      <c r="S5282" s="9" t="str">
        <f>TEXT(Table3[[#This Row],[Purchase Date]],"MMMM")</f>
        <v>January</v>
      </c>
      <c r="T5282" s="9">
        <f>YEAR('Consolidtaed Data'!$F4081)</f>
        <v>2020</v>
      </c>
    </row>
    <row r="5283" spans="1:20" x14ac:dyDescent="0.3">
      <c r="A5283" s="9" t="s">
        <v>6308</v>
      </c>
      <c r="B5283" s="9" t="s">
        <v>653</v>
      </c>
      <c r="C5283" s="9" t="s">
        <v>8</v>
      </c>
      <c r="D5283" s="9" t="s">
        <v>43</v>
      </c>
      <c r="E5283" s="9" t="s">
        <v>730</v>
      </c>
      <c r="F5283" s="10">
        <v>44220</v>
      </c>
      <c r="G5283" s="10" t="str">
        <f>VLOOKUP(Table3[[#This Row],[Product ID]],[1]Products!$A:$G,2,0)</f>
        <v>Product 74</v>
      </c>
      <c r="H5283" s="22">
        <v>1</v>
      </c>
      <c r="I5283" s="9">
        <f>VLOOKUP('Consolidtaed Data'!$B4266,[1]Products!$A:$G,4,0)</f>
        <v>1522</v>
      </c>
      <c r="J5283" s="9">
        <f>VLOOKUP('Consolidtaed Data'!$B4266,[1]Products!$A:$G,3,0)</f>
        <v>791</v>
      </c>
      <c r="K5283" s="9">
        <f>'Consolidtaed Data'!$J4266*'Consolidtaed Data'!$H4266</f>
        <v>2642</v>
      </c>
      <c r="L5283" s="9">
        <f>'Consolidtaed Data'!$I4266*'Consolidtaed Data'!$H4266</f>
        <v>3944</v>
      </c>
      <c r="M5283" s="9">
        <f>'Consolidtaed Data'!$L4266-'Consolidtaed Data'!$K4266</f>
        <v>1178</v>
      </c>
      <c r="N5283" s="9" t="str">
        <f>VLOOKUP('Consolidtaed Data'!$C4266,[1]Locations!$A:$O,2,0)</f>
        <v>Santa Maria</v>
      </c>
      <c r="O5283" s="9" t="str">
        <f>VLOOKUP('Consolidtaed Data'!$D4266,'[1]Sales People'!$A:$B,2,0)</f>
        <v>Gary Rodriguez</v>
      </c>
      <c r="P5283" s="9" t="str">
        <f>VLOOKUP('Consolidtaed Data'!$E4266,[1]Customers!$A:$B,2,0)</f>
        <v>Clarence Cunningham</v>
      </c>
      <c r="Q5283" s="11">
        <f>WEEKDAY('Consolidtaed Data'!$F4266)</f>
        <v>3</v>
      </c>
      <c r="R5283" s="9">
        <f>MONTH('Consolidtaed Data'!$F4266)</f>
        <v>11</v>
      </c>
      <c r="S5283" s="9" t="str">
        <f>TEXT(Table3[[#This Row],[Purchase Date]],"MMMM")</f>
        <v>January</v>
      </c>
      <c r="T5283" s="9">
        <f>YEAR('Consolidtaed Data'!$F4266)</f>
        <v>2020</v>
      </c>
    </row>
    <row r="5284" spans="1:20" x14ac:dyDescent="0.3">
      <c r="A5284" s="9" t="s">
        <v>6309</v>
      </c>
      <c r="B5284" s="9" t="s">
        <v>76</v>
      </c>
      <c r="C5284" s="9" t="s">
        <v>126</v>
      </c>
      <c r="D5284" s="9" t="s">
        <v>51</v>
      </c>
      <c r="E5284" s="9" t="s">
        <v>1777</v>
      </c>
      <c r="F5284" s="10">
        <v>44220</v>
      </c>
      <c r="G5284" s="10" t="str">
        <f>VLOOKUP(Table3[[#This Row],[Product ID]],[1]Products!$A:$G,2,0)</f>
        <v>Product 19</v>
      </c>
      <c r="H5284" s="22">
        <v>1</v>
      </c>
      <c r="I5284" s="9">
        <f>VLOOKUP('Consolidtaed Data'!$B4295,[1]Products!$A:$G,4,0)</f>
        <v>1889</v>
      </c>
      <c r="J5284" s="9">
        <f>VLOOKUP('Consolidtaed Data'!$B4295,[1]Products!$A:$G,3,0)</f>
        <v>945</v>
      </c>
      <c r="K5284" s="9">
        <f>'Consolidtaed Data'!$J4295*'Consolidtaed Data'!$H4295</f>
        <v>589</v>
      </c>
      <c r="L5284" s="9">
        <f>'Consolidtaed Data'!$I4295*'Consolidtaed Data'!$H4295</f>
        <v>1052</v>
      </c>
      <c r="M5284" s="9">
        <f>'Consolidtaed Data'!$L4295-'Consolidtaed Data'!$K4295</f>
        <v>447</v>
      </c>
      <c r="N5284" s="9" t="str">
        <f>VLOOKUP('Consolidtaed Data'!$C4295,[1]Locations!$A:$O,2,0)</f>
        <v>Riverside</v>
      </c>
      <c r="O5284" s="9" t="str">
        <f>VLOOKUP('Consolidtaed Data'!$D4295,'[1]Sales People'!$A:$B,2,0)</f>
        <v>Ronald Reed</v>
      </c>
      <c r="P5284" s="9" t="str">
        <f>VLOOKUP('Consolidtaed Data'!$E4295,[1]Customers!$A:$B,2,0)</f>
        <v>Brian Taylor</v>
      </c>
      <c r="Q5284" s="11">
        <f>WEEKDAY('Consolidtaed Data'!$F4295)</f>
        <v>4</v>
      </c>
      <c r="R5284" s="9">
        <f>MONTH('Consolidtaed Data'!$F4295)</f>
        <v>11</v>
      </c>
      <c r="S5284" s="9" t="str">
        <f>TEXT(Table3[[#This Row],[Purchase Date]],"MMMM")</f>
        <v>January</v>
      </c>
      <c r="T5284" s="9">
        <f>YEAR('Consolidtaed Data'!$F4295)</f>
        <v>2020</v>
      </c>
    </row>
    <row r="5285" spans="1:20" x14ac:dyDescent="0.3">
      <c r="A5285" s="9" t="s">
        <v>6310</v>
      </c>
      <c r="B5285" s="9" t="s">
        <v>393</v>
      </c>
      <c r="C5285" s="9" t="s">
        <v>228</v>
      </c>
      <c r="D5285" s="9" t="s">
        <v>143</v>
      </c>
      <c r="E5285" s="9" t="s">
        <v>1441</v>
      </c>
      <c r="F5285" s="10">
        <v>44220</v>
      </c>
      <c r="G5285" s="10" t="str">
        <f>VLOOKUP(Table3[[#This Row],[Product ID]],[1]Products!$A:$G,2,0)</f>
        <v>Product 84</v>
      </c>
      <c r="H5285" s="22">
        <v>2</v>
      </c>
      <c r="I5285" s="9">
        <f>VLOOKUP('Consolidtaed Data'!$B4343,[1]Products!$A:$G,4,0)</f>
        <v>817</v>
      </c>
      <c r="J5285" s="9">
        <f>VLOOKUP('Consolidtaed Data'!$B4343,[1]Products!$A:$G,3,0)</f>
        <v>409</v>
      </c>
      <c r="K5285" s="9">
        <f>'Consolidtaed Data'!$J4343*'Consolidtaed Data'!$H4343</f>
        <v>1397</v>
      </c>
      <c r="L5285" s="9">
        <f>'Consolidtaed Data'!$I4343*'Consolidtaed Data'!$H4343</f>
        <v>1967</v>
      </c>
      <c r="M5285" s="9">
        <f>'Consolidtaed Data'!$L4343-'Consolidtaed Data'!$K4343</f>
        <v>82</v>
      </c>
      <c r="N5285" s="9" t="str">
        <f>VLOOKUP('Consolidtaed Data'!$C4343,[1]Locations!$A:$O,2,0)</f>
        <v>Roseville</v>
      </c>
      <c r="O5285" s="9" t="str">
        <f>VLOOKUP('Consolidtaed Data'!$D4343,'[1]Sales People'!$A:$B,2,0)</f>
        <v>Justin Lynch</v>
      </c>
      <c r="P5285" s="9" t="str">
        <f>VLOOKUP('Consolidtaed Data'!$E4343,[1]Customers!$A:$B,2,0)</f>
        <v>Wayne Williams</v>
      </c>
      <c r="Q5285" s="11">
        <f>WEEKDAY('Consolidtaed Data'!$F4343)</f>
        <v>1</v>
      </c>
      <c r="R5285" s="9">
        <f>MONTH('Consolidtaed Data'!$F4343)</f>
        <v>11</v>
      </c>
      <c r="S5285" s="9" t="str">
        <f>TEXT(Table3[[#This Row],[Purchase Date]],"MMMM")</f>
        <v>January</v>
      </c>
      <c r="T5285" s="9">
        <f>YEAR('Consolidtaed Data'!$F4343)</f>
        <v>2020</v>
      </c>
    </row>
    <row r="5286" spans="1:20" x14ac:dyDescent="0.3">
      <c r="A5286" s="9" t="s">
        <v>6311</v>
      </c>
      <c r="B5286" s="9" t="s">
        <v>238</v>
      </c>
      <c r="C5286" s="9" t="s">
        <v>295</v>
      </c>
      <c r="D5286" s="9" t="s">
        <v>272</v>
      </c>
      <c r="E5286" s="9" t="s">
        <v>2930</v>
      </c>
      <c r="F5286" s="10">
        <v>44220</v>
      </c>
      <c r="G5286" s="10" t="str">
        <f>VLOOKUP(Table3[[#This Row],[Product ID]],[1]Products!$A:$G,2,0)</f>
        <v>Product 49</v>
      </c>
      <c r="H5286" s="22">
        <v>1</v>
      </c>
      <c r="I5286" s="9">
        <f>VLOOKUP('Consolidtaed Data'!$B4391,[1]Products!$A:$G,4,0)</f>
        <v>1783</v>
      </c>
      <c r="J5286" s="9">
        <f>VLOOKUP('Consolidtaed Data'!$B4391,[1]Products!$A:$G,3,0)</f>
        <v>1230</v>
      </c>
      <c r="K5286" s="9">
        <f>'Consolidtaed Data'!$J4391*'Consolidtaed Data'!$H4391</f>
        <v>504</v>
      </c>
      <c r="L5286" s="9">
        <f>'Consolidtaed Data'!$I4391*'Consolidtaed Data'!$H4391</f>
        <v>951</v>
      </c>
      <c r="M5286" s="9">
        <f>'Consolidtaed Data'!$L4391-'Consolidtaed Data'!$K4391</f>
        <v>138</v>
      </c>
      <c r="N5286" s="9" t="str">
        <f>VLOOKUP('Consolidtaed Data'!$C4391,[1]Locations!$A:$O,2,0)</f>
        <v>Hayward</v>
      </c>
      <c r="O5286" s="9" t="str">
        <f>VLOOKUP('Consolidtaed Data'!$D4391,'[1]Sales People'!$A:$B,2,0)</f>
        <v>Larry Castillo</v>
      </c>
      <c r="P5286" s="9" t="str">
        <f>VLOOKUP('Consolidtaed Data'!$E4391,[1]Customers!$A:$B,2,0)</f>
        <v>Phillip Tucker</v>
      </c>
      <c r="Q5286" s="11">
        <f>WEEKDAY('Consolidtaed Data'!$F4391)</f>
        <v>5</v>
      </c>
      <c r="R5286" s="9">
        <f>MONTH('Consolidtaed Data'!$F4391)</f>
        <v>11</v>
      </c>
      <c r="S5286" s="9" t="str">
        <f>TEXT(Table3[[#This Row],[Purchase Date]],"MMMM")</f>
        <v>January</v>
      </c>
      <c r="T5286" s="9">
        <f>YEAR('Consolidtaed Data'!$F4391)</f>
        <v>2020</v>
      </c>
    </row>
    <row r="5287" spans="1:20" x14ac:dyDescent="0.3">
      <c r="A5287" s="9" t="s">
        <v>6312</v>
      </c>
      <c r="B5287" s="9" t="s">
        <v>216</v>
      </c>
      <c r="C5287" s="9" t="s">
        <v>134</v>
      </c>
      <c r="D5287" s="9" t="s">
        <v>31</v>
      </c>
      <c r="E5287" s="9" t="s">
        <v>1441</v>
      </c>
      <c r="F5287" s="10">
        <v>44220</v>
      </c>
      <c r="G5287" s="10" t="str">
        <f>VLOOKUP(Table3[[#This Row],[Product ID]],[1]Products!$A:$G,2,0)</f>
        <v>Product 73</v>
      </c>
      <c r="H5287" s="22">
        <v>3</v>
      </c>
      <c r="I5287" s="9">
        <f>VLOOKUP('Consolidtaed Data'!$B4470,[1]Products!$A:$G,4,0)</f>
        <v>123</v>
      </c>
      <c r="J5287" s="9">
        <f>VLOOKUP('Consolidtaed Data'!$B4470,[1]Products!$A:$G,3,0)</f>
        <v>84</v>
      </c>
      <c r="K5287" s="9">
        <f>'Consolidtaed Data'!$J4470*'Consolidtaed Data'!$H4470</f>
        <v>1044</v>
      </c>
      <c r="L5287" s="9">
        <f>'Consolidtaed Data'!$I4470*'Consolidtaed Data'!$H4470</f>
        <v>1899</v>
      </c>
      <c r="M5287" s="9">
        <f>'Consolidtaed Data'!$L4470-'Consolidtaed Data'!$K4470</f>
        <v>651</v>
      </c>
      <c r="N5287" s="9" t="str">
        <f>VLOOKUP('Consolidtaed Data'!$C4470,[1]Locations!$A:$O,2,0)</f>
        <v>Modesto</v>
      </c>
      <c r="O5287" s="9" t="str">
        <f>VLOOKUP('Consolidtaed Data'!$D4470,'[1]Sales People'!$A:$B,2,0)</f>
        <v>Kenneth Fields</v>
      </c>
      <c r="P5287" s="9" t="str">
        <f>VLOOKUP('Consolidtaed Data'!$E4470,[1]Customers!$A:$B,2,0)</f>
        <v>Adam Bailey</v>
      </c>
      <c r="Q5287" s="11">
        <f>WEEKDAY('Consolidtaed Data'!$F4470)</f>
        <v>2</v>
      </c>
      <c r="R5287" s="9">
        <f>MONTH('Consolidtaed Data'!$F4470)</f>
        <v>11</v>
      </c>
      <c r="S5287" s="9" t="str">
        <f>TEXT(Table3[[#This Row],[Purchase Date]],"MMMM")</f>
        <v>January</v>
      </c>
      <c r="T5287" s="9">
        <f>YEAR('Consolidtaed Data'!$F4470)</f>
        <v>2020</v>
      </c>
    </row>
    <row r="5288" spans="1:20" x14ac:dyDescent="0.3">
      <c r="A5288" s="9" t="s">
        <v>6313</v>
      </c>
      <c r="B5288" s="9" t="s">
        <v>93</v>
      </c>
      <c r="C5288" s="9" t="s">
        <v>173</v>
      </c>
      <c r="D5288" s="9" t="s">
        <v>9</v>
      </c>
      <c r="E5288" s="9" t="s">
        <v>683</v>
      </c>
      <c r="F5288" s="10">
        <v>44220</v>
      </c>
      <c r="G5288" s="10" t="str">
        <f>VLOOKUP(Table3[[#This Row],[Product ID]],[1]Products!$A:$G,2,0)</f>
        <v>Product 71</v>
      </c>
      <c r="H5288" s="22">
        <v>1</v>
      </c>
      <c r="I5288" s="9">
        <f>VLOOKUP('Consolidtaed Data'!$B4493,[1]Products!$A:$G,4,0)</f>
        <v>2141</v>
      </c>
      <c r="J5288" s="9">
        <f>VLOOKUP('Consolidtaed Data'!$B4493,[1]Products!$A:$G,3,0)</f>
        <v>1777</v>
      </c>
      <c r="K5288" s="9">
        <f>'Consolidtaed Data'!$J4493*'Consolidtaed Data'!$H4493</f>
        <v>1020</v>
      </c>
      <c r="L5288" s="9">
        <f>'Consolidtaed Data'!$I4493*'Consolidtaed Data'!$H4493</f>
        <v>1568</v>
      </c>
      <c r="M5288" s="9">
        <f>'Consolidtaed Data'!$L4493-'Consolidtaed Data'!$K4493</f>
        <v>246</v>
      </c>
      <c r="N5288" s="9" t="str">
        <f>VLOOKUP('Consolidtaed Data'!$C4493,[1]Locations!$A:$O,2,0)</f>
        <v>Antioch</v>
      </c>
      <c r="O5288" s="9" t="str">
        <f>VLOOKUP('Consolidtaed Data'!$D4493,'[1]Sales People'!$A:$B,2,0)</f>
        <v>Sean Miller</v>
      </c>
      <c r="P5288" s="9" t="str">
        <f>VLOOKUP('Consolidtaed Data'!$E4493,[1]Customers!$A:$B,2,0)</f>
        <v>Martin Reyes</v>
      </c>
      <c r="Q5288" s="11">
        <f>WEEKDAY('Consolidtaed Data'!$F4493)</f>
        <v>4</v>
      </c>
      <c r="R5288" s="9">
        <f>MONTH('Consolidtaed Data'!$F4493)</f>
        <v>11</v>
      </c>
      <c r="S5288" s="9" t="str">
        <f>TEXT(Table3[[#This Row],[Purchase Date]],"MMMM")</f>
        <v>January</v>
      </c>
      <c r="T5288" s="9">
        <f>YEAR('Consolidtaed Data'!$F4493)</f>
        <v>2020</v>
      </c>
    </row>
    <row r="5289" spans="1:20" x14ac:dyDescent="0.3">
      <c r="A5289" s="9" t="s">
        <v>6314</v>
      </c>
      <c r="B5289" s="9" t="s">
        <v>185</v>
      </c>
      <c r="C5289" s="9" t="s">
        <v>34</v>
      </c>
      <c r="D5289" s="9" t="s">
        <v>246</v>
      </c>
      <c r="E5289" s="9" t="s">
        <v>562</v>
      </c>
      <c r="F5289" s="10">
        <v>44221</v>
      </c>
      <c r="G5289" s="10" t="str">
        <f>VLOOKUP(Table3[[#This Row],[Product ID]],[1]Products!$A:$G,2,0)</f>
        <v>Product 65</v>
      </c>
      <c r="H5289" s="22">
        <v>3</v>
      </c>
      <c r="I5289" s="9">
        <f>VLOOKUP('Consolidtaed Data'!$B3818,[1]Products!$A:$G,4,0)</f>
        <v>2257</v>
      </c>
      <c r="J5289" s="9">
        <f>VLOOKUP('Consolidtaed Data'!$B3818,[1]Products!$A:$G,3,0)</f>
        <v>1535</v>
      </c>
      <c r="K5289" s="9">
        <f>'Consolidtaed Data'!$J3818*'Consolidtaed Data'!$H3818</f>
        <v>1008</v>
      </c>
      <c r="L5289" s="9">
        <f>'Consolidtaed Data'!$I3818*'Consolidtaed Data'!$H3818</f>
        <v>1902</v>
      </c>
      <c r="M5289" s="9">
        <f>'Consolidtaed Data'!$L3818-'Consolidtaed Data'!$K3818</f>
        <v>855</v>
      </c>
      <c r="N5289" s="9" t="str">
        <f>VLOOKUP('Consolidtaed Data'!$C3818,[1]Locations!$A:$O,2,0)</f>
        <v>Sunnyvale</v>
      </c>
      <c r="O5289" s="9" t="str">
        <f>VLOOKUP('Consolidtaed Data'!$D3818,'[1]Sales People'!$A:$B,2,0)</f>
        <v>Carl Elliott</v>
      </c>
      <c r="P5289" s="9" t="str">
        <f>VLOOKUP('Consolidtaed Data'!$E3818,[1]Customers!$A:$B,2,0)</f>
        <v>Frank Webb</v>
      </c>
      <c r="Q5289" s="11">
        <f>WEEKDAY('Consolidtaed Data'!$F3818)</f>
        <v>3</v>
      </c>
      <c r="R5289" s="9">
        <f>MONTH('Consolidtaed Data'!$F3818)</f>
        <v>10</v>
      </c>
      <c r="S5289" s="9" t="str">
        <f>TEXT(Table3[[#This Row],[Purchase Date]],"MMMM")</f>
        <v>January</v>
      </c>
      <c r="T5289" s="9">
        <f>YEAR('Consolidtaed Data'!$F3818)</f>
        <v>2020</v>
      </c>
    </row>
    <row r="5290" spans="1:20" x14ac:dyDescent="0.3">
      <c r="A5290" s="9" t="s">
        <v>6315</v>
      </c>
      <c r="B5290" s="9" t="s">
        <v>692</v>
      </c>
      <c r="C5290" s="9" t="s">
        <v>67</v>
      </c>
      <c r="D5290" s="9" t="s">
        <v>64</v>
      </c>
      <c r="E5290" s="9" t="s">
        <v>389</v>
      </c>
      <c r="F5290" s="10">
        <v>44221</v>
      </c>
      <c r="G5290" s="10" t="str">
        <f>VLOOKUP(Table3[[#This Row],[Product ID]],[1]Products!$A:$G,2,0)</f>
        <v>Product 83</v>
      </c>
      <c r="H5290" s="22">
        <v>4</v>
      </c>
      <c r="I5290" s="9">
        <f>VLOOKUP('Consolidtaed Data'!$B3924,[1]Products!$A:$G,4,0)</f>
        <v>2353</v>
      </c>
      <c r="J5290" s="9">
        <f>VLOOKUP('Consolidtaed Data'!$B3924,[1]Products!$A:$G,3,0)</f>
        <v>1788</v>
      </c>
      <c r="K5290" s="9">
        <f>'Consolidtaed Data'!$J3924*'Consolidtaed Data'!$H3924</f>
        <v>1366</v>
      </c>
      <c r="L5290" s="9">
        <f>'Consolidtaed Data'!$I3924*'Consolidtaed Data'!$H3924</f>
        <v>2356</v>
      </c>
      <c r="M5290" s="9">
        <f>'Consolidtaed Data'!$L3924-'Consolidtaed Data'!$K3924</f>
        <v>1710</v>
      </c>
      <c r="N5290" s="9" t="str">
        <f>VLOOKUP('Consolidtaed Data'!$C3924,[1]Locations!$A:$O,2,0)</f>
        <v>Oxnard</v>
      </c>
      <c r="O5290" s="9" t="str">
        <f>VLOOKUP('Consolidtaed Data'!$D3924,'[1]Sales People'!$A:$B,2,0)</f>
        <v>Kenneth Fields</v>
      </c>
      <c r="P5290" s="9" t="str">
        <f>VLOOKUP('Consolidtaed Data'!$E3924,[1]Customers!$A:$B,2,0)</f>
        <v>Kenneth Simpson</v>
      </c>
      <c r="Q5290" s="11">
        <f>WEEKDAY('Consolidtaed Data'!$F3924)</f>
        <v>3</v>
      </c>
      <c r="R5290" s="9">
        <f>MONTH('Consolidtaed Data'!$F3924)</f>
        <v>10</v>
      </c>
      <c r="S5290" s="9" t="str">
        <f>TEXT(Table3[[#This Row],[Purchase Date]],"MMMM")</f>
        <v>January</v>
      </c>
      <c r="T5290" s="9">
        <f>YEAR('Consolidtaed Data'!$F3924)</f>
        <v>2020</v>
      </c>
    </row>
    <row r="5291" spans="1:20" x14ac:dyDescent="0.3">
      <c r="A5291" s="9" t="s">
        <v>6316</v>
      </c>
      <c r="B5291" s="9" t="s">
        <v>182</v>
      </c>
      <c r="C5291" s="9" t="s">
        <v>263</v>
      </c>
      <c r="D5291" s="9" t="s">
        <v>31</v>
      </c>
      <c r="E5291" s="9" t="s">
        <v>2042</v>
      </c>
      <c r="F5291" s="10">
        <v>44221</v>
      </c>
      <c r="G5291" s="10" t="str">
        <f>VLOOKUP(Table3[[#This Row],[Product ID]],[1]Products!$A:$G,2,0)</f>
        <v>Product 9</v>
      </c>
      <c r="H5291" s="22">
        <v>1</v>
      </c>
      <c r="I5291" s="9">
        <f>VLOOKUP('Consolidtaed Data'!$B3974,[1]Products!$A:$G,4,0)</f>
        <v>951</v>
      </c>
      <c r="J5291" s="9">
        <f>VLOOKUP('Consolidtaed Data'!$B3974,[1]Products!$A:$G,3,0)</f>
        <v>504</v>
      </c>
      <c r="K5291" s="9">
        <f>'Consolidtaed Data'!$J3974*'Consolidtaed Data'!$H3974</f>
        <v>1664</v>
      </c>
      <c r="L5291" s="9">
        <f>'Consolidtaed Data'!$I3974*'Consolidtaed Data'!$H3974</f>
        <v>2412</v>
      </c>
      <c r="M5291" s="9">
        <f>'Consolidtaed Data'!$L3974-'Consolidtaed Data'!$K3974</f>
        <v>256</v>
      </c>
      <c r="N5291" s="9" t="str">
        <f>VLOOKUP('Consolidtaed Data'!$C3974,[1]Locations!$A:$O,2,0)</f>
        <v>Visalia</v>
      </c>
      <c r="O5291" s="9" t="str">
        <f>VLOOKUP('Consolidtaed Data'!$D3974,'[1]Sales People'!$A:$B,2,0)</f>
        <v>Joe Sims</v>
      </c>
      <c r="P5291" s="9" t="str">
        <f>VLOOKUP('Consolidtaed Data'!$E3974,[1]Customers!$A:$B,2,0)</f>
        <v>Christopher Hudson</v>
      </c>
      <c r="Q5291" s="11">
        <f>WEEKDAY('Consolidtaed Data'!$F3974)</f>
        <v>7</v>
      </c>
      <c r="R5291" s="9">
        <f>MONTH('Consolidtaed Data'!$F3974)</f>
        <v>10</v>
      </c>
      <c r="S5291" s="9" t="str">
        <f>TEXT(Table3[[#This Row],[Purchase Date]],"MMMM")</f>
        <v>January</v>
      </c>
      <c r="T5291" s="9">
        <f>YEAR('Consolidtaed Data'!$F3974)</f>
        <v>2020</v>
      </c>
    </row>
    <row r="5292" spans="1:20" x14ac:dyDescent="0.3">
      <c r="A5292" s="9" t="s">
        <v>6317</v>
      </c>
      <c r="B5292" s="9" t="s">
        <v>38</v>
      </c>
      <c r="C5292" s="9" t="s">
        <v>344</v>
      </c>
      <c r="D5292" s="9" t="s">
        <v>315</v>
      </c>
      <c r="E5292" s="9" t="s">
        <v>120</v>
      </c>
      <c r="F5292" s="10">
        <v>44221</v>
      </c>
      <c r="G5292" s="10" t="str">
        <f>VLOOKUP(Table3[[#This Row],[Product ID]],[1]Products!$A:$G,2,0)</f>
        <v>Product 25</v>
      </c>
      <c r="H5292" s="22">
        <v>2</v>
      </c>
      <c r="I5292" s="9">
        <f>VLOOKUP('Consolidtaed Data'!$B4018,[1]Products!$A:$G,4,0)</f>
        <v>2257</v>
      </c>
      <c r="J5292" s="9">
        <f>VLOOKUP('Consolidtaed Data'!$B4018,[1]Products!$A:$G,3,0)</f>
        <v>1535</v>
      </c>
      <c r="K5292" s="9">
        <f>'Consolidtaed Data'!$J4018*'Consolidtaed Data'!$H4018</f>
        <v>786</v>
      </c>
      <c r="L5292" s="9">
        <f>'Consolidtaed Data'!$I4018*'Consolidtaed Data'!$H4018</f>
        <v>947</v>
      </c>
      <c r="M5292" s="9">
        <f>'Consolidtaed Data'!$L4018-'Consolidtaed Data'!$K4018</f>
        <v>2968</v>
      </c>
      <c r="N5292" s="9" t="str">
        <f>VLOOKUP('Consolidtaed Data'!$C4018,[1]Locations!$A:$O,2,0)</f>
        <v>Carlsbad</v>
      </c>
      <c r="O5292" s="9" t="str">
        <f>VLOOKUP('Consolidtaed Data'!$D4018,'[1]Sales People'!$A:$B,2,0)</f>
        <v>Joshua Taylor</v>
      </c>
      <c r="P5292" s="9" t="str">
        <f>VLOOKUP('Consolidtaed Data'!$E4018,[1]Customers!$A:$B,2,0)</f>
        <v>James Williams</v>
      </c>
      <c r="Q5292" s="11">
        <f>WEEKDAY('Consolidtaed Data'!$F4018)</f>
        <v>3</v>
      </c>
      <c r="R5292" s="9">
        <f>MONTH('Consolidtaed Data'!$F4018)</f>
        <v>10</v>
      </c>
      <c r="S5292" s="9" t="str">
        <f>TEXT(Table3[[#This Row],[Purchase Date]],"MMMM")</f>
        <v>January</v>
      </c>
      <c r="T5292" s="9">
        <f>YEAR('Consolidtaed Data'!$F4018)</f>
        <v>2020</v>
      </c>
    </row>
    <row r="5293" spans="1:20" x14ac:dyDescent="0.3">
      <c r="A5293" s="9" t="s">
        <v>6318</v>
      </c>
      <c r="B5293" s="9" t="s">
        <v>294</v>
      </c>
      <c r="C5293" s="9" t="s">
        <v>45</v>
      </c>
      <c r="D5293" s="9" t="s">
        <v>46</v>
      </c>
      <c r="E5293" s="9" t="s">
        <v>845</v>
      </c>
      <c r="F5293" s="10">
        <v>44221</v>
      </c>
      <c r="G5293" s="10" t="str">
        <f>VLOOKUP(Table3[[#This Row],[Product ID]],[1]Products!$A:$G,2,0)</f>
        <v>Product 51</v>
      </c>
      <c r="H5293" s="22">
        <v>1</v>
      </c>
      <c r="I5293" s="9">
        <f>VLOOKUP('Consolidtaed Data'!$B4063,[1]Products!$A:$G,4,0)</f>
        <v>1889</v>
      </c>
      <c r="J5293" s="9">
        <f>VLOOKUP('Consolidtaed Data'!$B4063,[1]Products!$A:$G,3,0)</f>
        <v>945</v>
      </c>
      <c r="K5293" s="9">
        <f>'Consolidtaed Data'!$J4063*'Consolidtaed Data'!$H4063</f>
        <v>536</v>
      </c>
      <c r="L5293" s="9">
        <f>'Consolidtaed Data'!$I4063*'Consolidtaed Data'!$H4063</f>
        <v>800</v>
      </c>
      <c r="M5293" s="9">
        <f>'Consolidtaed Data'!$L4063-'Consolidtaed Data'!$K4063</f>
        <v>34</v>
      </c>
      <c r="N5293" s="9" t="str">
        <f>VLOOKUP('Consolidtaed Data'!$C4063,[1]Locations!$A:$O,2,0)</f>
        <v>Lancaster</v>
      </c>
      <c r="O5293" s="9" t="str">
        <f>VLOOKUP('Consolidtaed Data'!$D4063,'[1]Sales People'!$A:$B,2,0)</f>
        <v>Ryan Butler</v>
      </c>
      <c r="P5293" s="9" t="str">
        <f>VLOOKUP('Consolidtaed Data'!$E4063,[1]Customers!$A:$B,2,0)</f>
        <v>Todd Lynch</v>
      </c>
      <c r="Q5293" s="11">
        <f>WEEKDAY('Consolidtaed Data'!$F4063)</f>
        <v>7</v>
      </c>
      <c r="R5293" s="9">
        <f>MONTH('Consolidtaed Data'!$F4063)</f>
        <v>10</v>
      </c>
      <c r="S5293" s="9" t="str">
        <f>TEXT(Table3[[#This Row],[Purchase Date]],"MMMM")</f>
        <v>January</v>
      </c>
      <c r="T5293" s="9">
        <f>YEAR('Consolidtaed Data'!$F4063)</f>
        <v>2020</v>
      </c>
    </row>
    <row r="5294" spans="1:20" x14ac:dyDescent="0.3">
      <c r="A5294" s="9" t="s">
        <v>6319</v>
      </c>
      <c r="B5294" s="9" t="s">
        <v>49</v>
      </c>
      <c r="C5294" s="9" t="s">
        <v>249</v>
      </c>
      <c r="D5294" s="9" t="s">
        <v>83</v>
      </c>
      <c r="E5294" s="9" t="s">
        <v>2042</v>
      </c>
      <c r="F5294" s="10">
        <v>44221</v>
      </c>
      <c r="G5294" s="10" t="str">
        <f>VLOOKUP(Table3[[#This Row],[Product ID]],[1]Products!$A:$G,2,0)</f>
        <v>Product 30</v>
      </c>
      <c r="H5294" s="22">
        <v>1</v>
      </c>
      <c r="I5294" s="9">
        <f>VLOOKUP('Consolidtaed Data'!$B4065,[1]Products!$A:$G,4,0)</f>
        <v>1635</v>
      </c>
      <c r="J5294" s="9">
        <f>VLOOKUP('Consolidtaed Data'!$B4065,[1]Products!$A:$G,3,0)</f>
        <v>1046</v>
      </c>
      <c r="K5294" s="9">
        <f>'Consolidtaed Data'!$J4065*'Consolidtaed Data'!$H4065</f>
        <v>3930</v>
      </c>
      <c r="L5294" s="9">
        <f>'Consolidtaed Data'!$I4065*'Consolidtaed Data'!$H4065</f>
        <v>4792</v>
      </c>
      <c r="M5294" s="9">
        <f>'Consolidtaed Data'!$L4065-'Consolidtaed Data'!$K4065</f>
        <v>1100</v>
      </c>
      <c r="N5294" s="9" t="str">
        <f>VLOOKUP('Consolidtaed Data'!$C4065,[1]Locations!$A:$O,2,0)</f>
        <v>Burbank</v>
      </c>
      <c r="O5294" s="9" t="str">
        <f>VLOOKUP('Consolidtaed Data'!$D4065,'[1]Sales People'!$A:$B,2,0)</f>
        <v>Brian Davis</v>
      </c>
      <c r="P5294" s="9" t="str">
        <f>VLOOKUP('Consolidtaed Data'!$E4065,[1]Customers!$A:$B,2,0)</f>
        <v>Benjamin Carter</v>
      </c>
      <c r="Q5294" s="11">
        <f>WEEKDAY('Consolidtaed Data'!$F4065)</f>
        <v>7</v>
      </c>
      <c r="R5294" s="9">
        <f>MONTH('Consolidtaed Data'!$F4065)</f>
        <v>10</v>
      </c>
      <c r="S5294" s="9" t="str">
        <f>TEXT(Table3[[#This Row],[Purchase Date]],"MMMM")</f>
        <v>January</v>
      </c>
      <c r="T5294" s="9">
        <f>YEAR('Consolidtaed Data'!$F4065)</f>
        <v>2020</v>
      </c>
    </row>
    <row r="5295" spans="1:20" x14ac:dyDescent="0.3">
      <c r="A5295" s="9" t="s">
        <v>6320</v>
      </c>
      <c r="B5295" s="9" t="s">
        <v>151</v>
      </c>
      <c r="C5295" s="9" t="s">
        <v>344</v>
      </c>
      <c r="D5295" s="9" t="s">
        <v>43</v>
      </c>
      <c r="E5295" s="9" t="s">
        <v>534</v>
      </c>
      <c r="F5295" s="10">
        <v>44221</v>
      </c>
      <c r="G5295" s="10" t="str">
        <f>VLOOKUP(Table3[[#This Row],[Product ID]],[1]Products!$A:$G,2,0)</f>
        <v>Product 94</v>
      </c>
      <c r="H5295" s="22">
        <v>3</v>
      </c>
      <c r="I5295" s="9">
        <f>VLOOKUP('Consolidtaed Data'!$B4322,[1]Products!$A:$G,4,0)</f>
        <v>112</v>
      </c>
      <c r="J5295" s="9">
        <f>VLOOKUP('Consolidtaed Data'!$B4322,[1]Products!$A:$G,3,0)</f>
        <v>90</v>
      </c>
      <c r="K5295" s="9">
        <f>'Consolidtaed Data'!$J4322*'Consolidtaed Data'!$H4322</f>
        <v>2660</v>
      </c>
      <c r="L5295" s="9">
        <f>'Consolidtaed Data'!$I4322*'Consolidtaed Data'!$H4322</f>
        <v>5112</v>
      </c>
      <c r="M5295" s="9">
        <f>'Consolidtaed Data'!$L4322-'Consolidtaed Data'!$K4322</f>
        <v>982</v>
      </c>
      <c r="N5295" s="9" t="str">
        <f>VLOOKUP('Consolidtaed Data'!$C4322,[1]Locations!$A:$O,2,0)</f>
        <v>Visalia</v>
      </c>
      <c r="O5295" s="9" t="str">
        <f>VLOOKUP('Consolidtaed Data'!$D4322,'[1]Sales People'!$A:$B,2,0)</f>
        <v>Martin Carr</v>
      </c>
      <c r="P5295" s="9" t="str">
        <f>VLOOKUP('Consolidtaed Data'!$E4322,[1]Customers!$A:$B,2,0)</f>
        <v>Henry Andrews</v>
      </c>
      <c r="Q5295" s="11">
        <f>WEEKDAY('Consolidtaed Data'!$F4322)</f>
        <v>7</v>
      </c>
      <c r="R5295" s="9">
        <f>MONTH('Consolidtaed Data'!$F4322)</f>
        <v>11</v>
      </c>
      <c r="S5295" s="9" t="str">
        <f>TEXT(Table3[[#This Row],[Purchase Date]],"MMMM")</f>
        <v>January</v>
      </c>
      <c r="T5295" s="9">
        <f>YEAR('Consolidtaed Data'!$F4322)</f>
        <v>2020</v>
      </c>
    </row>
    <row r="5296" spans="1:20" x14ac:dyDescent="0.3">
      <c r="A5296" s="9" t="s">
        <v>6321</v>
      </c>
      <c r="B5296" s="9" t="s">
        <v>336</v>
      </c>
      <c r="C5296" s="9" t="s">
        <v>201</v>
      </c>
      <c r="D5296" s="9" t="s">
        <v>229</v>
      </c>
      <c r="E5296" s="9" t="s">
        <v>646</v>
      </c>
      <c r="F5296" s="10">
        <v>44221</v>
      </c>
      <c r="G5296" s="10" t="str">
        <f>VLOOKUP(Table3[[#This Row],[Product ID]],[1]Products!$A:$G,2,0)</f>
        <v>Product 78</v>
      </c>
      <c r="H5296" s="22">
        <v>2</v>
      </c>
      <c r="I5296" s="9">
        <f>VLOOKUP('Consolidtaed Data'!$B4327,[1]Products!$A:$G,4,0)</f>
        <v>368</v>
      </c>
      <c r="J5296" s="9">
        <f>VLOOKUP('Consolidtaed Data'!$B4327,[1]Products!$A:$G,3,0)</f>
        <v>269</v>
      </c>
      <c r="K5296" s="9">
        <f>'Consolidtaed Data'!$J4327*'Consolidtaed Data'!$H4327</f>
        <v>1485</v>
      </c>
      <c r="L5296" s="9">
        <f>'Consolidtaed Data'!$I4327*'Consolidtaed Data'!$H4327</f>
        <v>2091</v>
      </c>
      <c r="M5296" s="9">
        <f>'Consolidtaed Data'!$L4327-'Consolidtaed Data'!$K4327</f>
        <v>2511</v>
      </c>
      <c r="N5296" s="9" t="str">
        <f>VLOOKUP('Consolidtaed Data'!$C4327,[1]Locations!$A:$O,2,0)</f>
        <v>Costa Mesa</v>
      </c>
      <c r="O5296" s="9" t="str">
        <f>VLOOKUP('Consolidtaed Data'!$D4327,'[1]Sales People'!$A:$B,2,0)</f>
        <v>Bobby Russell</v>
      </c>
      <c r="P5296" s="9" t="str">
        <f>VLOOKUP('Consolidtaed Data'!$E4327,[1]Customers!$A:$B,2,0)</f>
        <v>Martin Olson</v>
      </c>
      <c r="Q5296" s="11">
        <f>WEEKDAY('Consolidtaed Data'!$F4327)</f>
        <v>7</v>
      </c>
      <c r="R5296" s="9">
        <f>MONTH('Consolidtaed Data'!$F4327)</f>
        <v>11</v>
      </c>
      <c r="S5296" s="9" t="str">
        <f>TEXT(Table3[[#This Row],[Purchase Date]],"MMMM")</f>
        <v>January</v>
      </c>
      <c r="T5296" s="9">
        <f>YEAR('Consolidtaed Data'!$F4327)</f>
        <v>2020</v>
      </c>
    </row>
    <row r="5297" spans="1:20" x14ac:dyDescent="0.3">
      <c r="A5297" s="9" t="s">
        <v>6322</v>
      </c>
      <c r="B5297" s="9" t="s">
        <v>418</v>
      </c>
      <c r="C5297" s="9" t="s">
        <v>231</v>
      </c>
      <c r="D5297" s="9" t="s">
        <v>206</v>
      </c>
      <c r="E5297" s="9" t="s">
        <v>81</v>
      </c>
      <c r="F5297" s="10">
        <v>44221</v>
      </c>
      <c r="G5297" s="10" t="str">
        <f>VLOOKUP(Table3[[#This Row],[Product ID]],[1]Products!$A:$G,2,0)</f>
        <v>Product 82</v>
      </c>
      <c r="H5297" s="22">
        <v>1</v>
      </c>
      <c r="I5297" s="9">
        <f>VLOOKUP('Consolidtaed Data'!$B4444,[1]Products!$A:$G,4,0)</f>
        <v>2495</v>
      </c>
      <c r="J5297" s="9">
        <f>VLOOKUP('Consolidtaed Data'!$B4444,[1]Products!$A:$G,3,0)</f>
        <v>1896</v>
      </c>
      <c r="K5297" s="9">
        <f>'Consolidtaed Data'!$J4444*'Consolidtaed Data'!$H4444</f>
        <v>1968</v>
      </c>
      <c r="L5297" s="9">
        <f>'Consolidtaed Data'!$I4444*'Consolidtaed Data'!$H4444</f>
        <v>2734</v>
      </c>
      <c r="M5297" s="9">
        <f>'Consolidtaed Data'!$L4444-'Consolidtaed Data'!$K4444</f>
        <v>148</v>
      </c>
      <c r="N5297" s="9" t="str">
        <f>VLOOKUP('Consolidtaed Data'!$C4444,[1]Locations!$A:$O,2,0)</f>
        <v>Roseville</v>
      </c>
      <c r="O5297" s="9" t="str">
        <f>VLOOKUP('Consolidtaed Data'!$D4444,'[1]Sales People'!$A:$B,2,0)</f>
        <v>Martin Carr</v>
      </c>
      <c r="P5297" s="9" t="str">
        <f>VLOOKUP('Consolidtaed Data'!$E4444,[1]Customers!$A:$B,2,0)</f>
        <v>Bobby Jackson</v>
      </c>
      <c r="Q5297" s="11">
        <f>WEEKDAY('Consolidtaed Data'!$F4444)</f>
        <v>1</v>
      </c>
      <c r="R5297" s="9">
        <f>MONTH('Consolidtaed Data'!$F4444)</f>
        <v>11</v>
      </c>
      <c r="S5297" s="9" t="str">
        <f>TEXT(Table3[[#This Row],[Purchase Date]],"MMMM")</f>
        <v>January</v>
      </c>
      <c r="T5297" s="9">
        <f>YEAR('Consolidtaed Data'!$F4444)</f>
        <v>2020</v>
      </c>
    </row>
    <row r="5298" spans="1:20" x14ac:dyDescent="0.3">
      <c r="A5298" s="9" t="s">
        <v>6323</v>
      </c>
      <c r="B5298" s="9" t="s">
        <v>182</v>
      </c>
      <c r="C5298" s="9" t="s">
        <v>347</v>
      </c>
      <c r="D5298" s="9" t="s">
        <v>197</v>
      </c>
      <c r="E5298" s="9" t="s">
        <v>1258</v>
      </c>
      <c r="F5298" s="10">
        <v>44221</v>
      </c>
      <c r="G5298" s="10" t="str">
        <f>VLOOKUP(Table3[[#This Row],[Product ID]],[1]Products!$A:$G,2,0)</f>
        <v>Product 9</v>
      </c>
      <c r="H5298" s="22">
        <v>4</v>
      </c>
      <c r="I5298" s="9">
        <f>VLOOKUP('Consolidtaed Data'!$B4550,[1]Products!$A:$G,4,0)</f>
        <v>2283</v>
      </c>
      <c r="J5298" s="9">
        <f>VLOOKUP('Consolidtaed Data'!$B4550,[1]Products!$A:$G,3,0)</f>
        <v>1484</v>
      </c>
      <c r="K5298" s="9">
        <f>'Consolidtaed Data'!$J4550*'Consolidtaed Data'!$H4550</f>
        <v>807</v>
      </c>
      <c r="L5298" s="9">
        <f>'Consolidtaed Data'!$I4550*'Consolidtaed Data'!$H4550</f>
        <v>1467</v>
      </c>
      <c r="M5298" s="9">
        <f>'Consolidtaed Data'!$L4550-'Consolidtaed Data'!$K4550</f>
        <v>147</v>
      </c>
      <c r="N5298" s="9" t="str">
        <f>VLOOKUP('Consolidtaed Data'!$C4550,[1]Locations!$A:$O,2,0)</f>
        <v>Pomona</v>
      </c>
      <c r="O5298" s="9" t="str">
        <f>VLOOKUP('Consolidtaed Data'!$D4550,'[1]Sales People'!$A:$B,2,0)</f>
        <v>Jimmy Young</v>
      </c>
      <c r="P5298" s="9" t="str">
        <f>VLOOKUP('Consolidtaed Data'!$E4550,[1]Customers!$A:$B,2,0)</f>
        <v>Joshua Bennett</v>
      </c>
      <c r="Q5298" s="11">
        <f>WEEKDAY('Consolidtaed Data'!$F4550)</f>
        <v>7</v>
      </c>
      <c r="R5298" s="9">
        <f>MONTH('Consolidtaed Data'!$F4550)</f>
        <v>11</v>
      </c>
      <c r="S5298" s="9" t="str">
        <f>TEXT(Table3[[#This Row],[Purchase Date]],"MMMM")</f>
        <v>January</v>
      </c>
      <c r="T5298" s="9">
        <f>YEAR('Consolidtaed Data'!$F4550)</f>
        <v>2020</v>
      </c>
    </row>
    <row r="5299" spans="1:20" x14ac:dyDescent="0.3">
      <c r="A5299" s="9" t="s">
        <v>6324</v>
      </c>
      <c r="B5299" s="9" t="s">
        <v>225</v>
      </c>
      <c r="C5299" s="9" t="s">
        <v>394</v>
      </c>
      <c r="D5299" s="9" t="s">
        <v>68</v>
      </c>
      <c r="E5299" s="9" t="s">
        <v>1034</v>
      </c>
      <c r="F5299" s="10">
        <v>44221</v>
      </c>
      <c r="G5299" s="10" t="str">
        <f>VLOOKUP(Table3[[#This Row],[Product ID]],[1]Products!$A:$G,2,0)</f>
        <v>Product 24</v>
      </c>
      <c r="H5299" s="22">
        <v>1</v>
      </c>
      <c r="I5299" s="9">
        <f>VLOOKUP('Consolidtaed Data'!$B4605,[1]Products!$A:$G,4,0)</f>
        <v>1405</v>
      </c>
      <c r="J5299" s="9">
        <f>VLOOKUP('Consolidtaed Data'!$B4605,[1]Products!$A:$G,3,0)</f>
        <v>1054</v>
      </c>
      <c r="K5299" s="9">
        <f>'Consolidtaed Data'!$J4605*'Consolidtaed Data'!$H4605</f>
        <v>2700</v>
      </c>
      <c r="L5299" s="9">
        <f>'Consolidtaed Data'!$I4605*'Consolidtaed Data'!$H4605</f>
        <v>4500</v>
      </c>
      <c r="M5299" s="9">
        <f>'Consolidtaed Data'!$L4605-'Consolidtaed Data'!$K4605</f>
        <v>290</v>
      </c>
      <c r="N5299" s="9" t="str">
        <f>VLOOKUP('Consolidtaed Data'!$C4605,[1]Locations!$A:$O,2,0)</f>
        <v>Santa Clarita</v>
      </c>
      <c r="O5299" s="9" t="str">
        <f>VLOOKUP('Consolidtaed Data'!$D4605,'[1]Sales People'!$A:$B,2,0)</f>
        <v>Arthur Mccoy</v>
      </c>
      <c r="P5299" s="9" t="str">
        <f>VLOOKUP('Consolidtaed Data'!$E4605,[1]Customers!$A:$B,2,0)</f>
        <v>Ralph Olson</v>
      </c>
      <c r="Q5299" s="11">
        <f>WEEKDAY('Consolidtaed Data'!$F4605)</f>
        <v>5</v>
      </c>
      <c r="R5299" s="9">
        <f>MONTH('Consolidtaed Data'!$F4605)</f>
        <v>12</v>
      </c>
      <c r="S5299" s="9" t="str">
        <f>TEXT(Table3[[#This Row],[Purchase Date]],"MMMM")</f>
        <v>January</v>
      </c>
      <c r="T5299" s="9">
        <f>YEAR('Consolidtaed Data'!$F4605)</f>
        <v>2020</v>
      </c>
    </row>
    <row r="5300" spans="1:20" x14ac:dyDescent="0.3">
      <c r="A5300" s="9" t="s">
        <v>6325</v>
      </c>
      <c r="B5300" s="9" t="s">
        <v>160</v>
      </c>
      <c r="C5300" s="9" t="s">
        <v>169</v>
      </c>
      <c r="D5300" s="9" t="s">
        <v>153</v>
      </c>
      <c r="E5300" s="9" t="s">
        <v>2315</v>
      </c>
      <c r="F5300" s="10">
        <v>44222</v>
      </c>
      <c r="G5300" s="10" t="str">
        <f>VLOOKUP(Table3[[#This Row],[Product ID]],[1]Products!$A:$G,2,0)</f>
        <v>Product 28</v>
      </c>
      <c r="H5300" s="22">
        <v>4</v>
      </c>
      <c r="I5300" s="9">
        <f>VLOOKUP('Consolidtaed Data'!$B3709,[1]Products!$A:$G,4,0)</f>
        <v>530</v>
      </c>
      <c r="J5300" s="9">
        <f>VLOOKUP('Consolidtaed Data'!$B3709,[1]Products!$A:$G,3,0)</f>
        <v>435</v>
      </c>
      <c r="K5300" s="9">
        <f>'Consolidtaed Data'!$J3709*'Consolidtaed Data'!$H3709</f>
        <v>945</v>
      </c>
      <c r="L5300" s="9">
        <f>'Consolidtaed Data'!$I3709*'Consolidtaed Data'!$H3709</f>
        <v>1889</v>
      </c>
      <c r="M5300" s="9">
        <f>'Consolidtaed Data'!$L3709-'Consolidtaed Data'!$K3709</f>
        <v>690</v>
      </c>
      <c r="N5300" s="9" t="str">
        <f>VLOOKUP('Consolidtaed Data'!$C3709,[1]Locations!$A:$O,2,0)</f>
        <v>Inglewood</v>
      </c>
      <c r="O5300" s="9" t="str">
        <f>VLOOKUP('Consolidtaed Data'!$D3709,'[1]Sales People'!$A:$B,2,0)</f>
        <v>Ryan Welch</v>
      </c>
      <c r="P5300" s="9" t="str">
        <f>VLOOKUP('Consolidtaed Data'!$E3709,[1]Customers!$A:$B,2,0)</f>
        <v>Ernest Austin</v>
      </c>
      <c r="Q5300" s="11">
        <f>WEEKDAY('Consolidtaed Data'!$F3709)</f>
        <v>2</v>
      </c>
      <c r="R5300" s="9">
        <f>MONTH('Consolidtaed Data'!$F3709)</f>
        <v>9</v>
      </c>
      <c r="S5300" s="9" t="str">
        <f>TEXT(Table3[[#This Row],[Purchase Date]],"MMMM")</f>
        <v>January</v>
      </c>
      <c r="T5300" s="9">
        <f>YEAR('Consolidtaed Data'!$F3709)</f>
        <v>2020</v>
      </c>
    </row>
    <row r="5301" spans="1:20" x14ac:dyDescent="0.3">
      <c r="A5301" s="9" t="s">
        <v>6326</v>
      </c>
      <c r="B5301" s="9" t="s">
        <v>284</v>
      </c>
      <c r="C5301" s="9" t="s">
        <v>275</v>
      </c>
      <c r="D5301" s="9" t="s">
        <v>73</v>
      </c>
      <c r="E5301" s="9" t="s">
        <v>722</v>
      </c>
      <c r="F5301" s="10">
        <v>44222</v>
      </c>
      <c r="G5301" s="10" t="str">
        <f>VLOOKUP(Table3[[#This Row],[Product ID]],[1]Products!$A:$G,2,0)</f>
        <v>Product 96</v>
      </c>
      <c r="H5301" s="22">
        <v>2</v>
      </c>
      <c r="I5301" s="9">
        <f>VLOOKUP('Consolidtaed Data'!$B3768,[1]Products!$A:$G,4,0)</f>
        <v>1405</v>
      </c>
      <c r="J5301" s="9">
        <f>VLOOKUP('Consolidtaed Data'!$B3768,[1]Products!$A:$G,3,0)</f>
        <v>1054</v>
      </c>
      <c r="K5301" s="9">
        <f>'Consolidtaed Data'!$J3768*'Consolidtaed Data'!$H3768</f>
        <v>1968</v>
      </c>
      <c r="L5301" s="9">
        <f>'Consolidtaed Data'!$I3768*'Consolidtaed Data'!$H3768</f>
        <v>2734</v>
      </c>
      <c r="M5301" s="9">
        <f>'Consolidtaed Data'!$L3768-'Consolidtaed Data'!$K3768</f>
        <v>161</v>
      </c>
      <c r="N5301" s="9" t="str">
        <f>VLOOKUP('Consolidtaed Data'!$C3768,[1]Locations!$A:$O,2,0)</f>
        <v>Rialto</v>
      </c>
      <c r="O5301" s="9" t="str">
        <f>VLOOKUP('Consolidtaed Data'!$D3768,'[1]Sales People'!$A:$B,2,0)</f>
        <v>Larry Marshall</v>
      </c>
      <c r="P5301" s="9" t="str">
        <f>VLOOKUP('Consolidtaed Data'!$E3768,[1]Customers!$A:$B,2,0)</f>
        <v>Nicholas Williamson</v>
      </c>
      <c r="Q5301" s="11">
        <f>WEEKDAY('Consolidtaed Data'!$F3768)</f>
        <v>6</v>
      </c>
      <c r="R5301" s="9">
        <f>MONTH('Consolidtaed Data'!$F3768)</f>
        <v>10</v>
      </c>
      <c r="S5301" s="9" t="str">
        <f>TEXT(Table3[[#This Row],[Purchase Date]],"MMMM")</f>
        <v>January</v>
      </c>
      <c r="T5301" s="9">
        <f>YEAR('Consolidtaed Data'!$F3768)</f>
        <v>2020</v>
      </c>
    </row>
    <row r="5302" spans="1:20" x14ac:dyDescent="0.3">
      <c r="A5302" s="9" t="s">
        <v>6327</v>
      </c>
      <c r="B5302" s="9" t="s">
        <v>216</v>
      </c>
      <c r="C5302" s="9" t="s">
        <v>140</v>
      </c>
      <c r="D5302" s="9" t="s">
        <v>22</v>
      </c>
      <c r="E5302" s="9" t="s">
        <v>1007</v>
      </c>
      <c r="F5302" s="10">
        <v>44222</v>
      </c>
      <c r="G5302" s="10" t="str">
        <f>VLOOKUP(Table3[[#This Row],[Product ID]],[1]Products!$A:$G,2,0)</f>
        <v>Product 73</v>
      </c>
      <c r="H5302" s="22">
        <v>3</v>
      </c>
      <c r="I5302" s="9">
        <f>VLOOKUP('Consolidtaed Data'!$B3802,[1]Products!$A:$G,4,0)</f>
        <v>603</v>
      </c>
      <c r="J5302" s="9">
        <f>VLOOKUP('Consolidtaed Data'!$B3802,[1]Products!$A:$G,3,0)</f>
        <v>416</v>
      </c>
      <c r="K5302" s="9">
        <f>'Consolidtaed Data'!$J3802*'Consolidtaed Data'!$H3802</f>
        <v>2522</v>
      </c>
      <c r="L5302" s="9">
        <f>'Consolidtaed Data'!$I3802*'Consolidtaed Data'!$H3802</f>
        <v>3276</v>
      </c>
      <c r="M5302" s="9">
        <f>'Consolidtaed Data'!$L3802-'Consolidtaed Data'!$K3802</f>
        <v>1790</v>
      </c>
      <c r="N5302" s="9" t="str">
        <f>VLOOKUP('Consolidtaed Data'!$C3802,[1]Locations!$A:$O,2,0)</f>
        <v>Downey</v>
      </c>
      <c r="O5302" s="9" t="str">
        <f>VLOOKUP('Consolidtaed Data'!$D3802,'[1]Sales People'!$A:$B,2,0)</f>
        <v>Kevin Butler</v>
      </c>
      <c r="P5302" s="9" t="str">
        <f>VLOOKUP('Consolidtaed Data'!$E3802,[1]Customers!$A:$B,2,0)</f>
        <v>Jack Lewis</v>
      </c>
      <c r="Q5302" s="11">
        <f>WEEKDAY('Consolidtaed Data'!$F3802)</f>
        <v>1</v>
      </c>
      <c r="R5302" s="9">
        <f>MONTH('Consolidtaed Data'!$F3802)</f>
        <v>10</v>
      </c>
      <c r="S5302" s="9" t="str">
        <f>TEXT(Table3[[#This Row],[Purchase Date]],"MMMM")</f>
        <v>January</v>
      </c>
      <c r="T5302" s="9">
        <f>YEAR('Consolidtaed Data'!$F3802)</f>
        <v>2020</v>
      </c>
    </row>
    <row r="5303" spans="1:20" x14ac:dyDescent="0.3">
      <c r="A5303" s="9" t="s">
        <v>6328</v>
      </c>
      <c r="B5303" s="9" t="s">
        <v>610</v>
      </c>
      <c r="C5303" s="9" t="s">
        <v>104</v>
      </c>
      <c r="D5303" s="9" t="s">
        <v>87</v>
      </c>
      <c r="E5303" s="9" t="s">
        <v>934</v>
      </c>
      <c r="F5303" s="10">
        <v>44222</v>
      </c>
      <c r="G5303" s="10" t="str">
        <f>VLOOKUP(Table3[[#This Row],[Product ID]],[1]Products!$A:$G,2,0)</f>
        <v>Product 12</v>
      </c>
      <c r="H5303" s="22">
        <v>4</v>
      </c>
      <c r="I5303" s="9">
        <f>VLOOKUP('Consolidtaed Data'!$B3860,[1]Products!$A:$G,4,0)</f>
        <v>817</v>
      </c>
      <c r="J5303" s="9">
        <f>VLOOKUP('Consolidtaed Data'!$B3860,[1]Products!$A:$G,3,0)</f>
        <v>409</v>
      </c>
      <c r="K5303" s="9">
        <f>'Consolidtaed Data'!$J3860*'Consolidtaed Data'!$H3860</f>
        <v>387</v>
      </c>
      <c r="L5303" s="9">
        <f>'Consolidtaed Data'!$I3860*'Consolidtaed Data'!$H3860</f>
        <v>667</v>
      </c>
      <c r="M5303" s="9">
        <f>'Consolidtaed Data'!$L3860-'Consolidtaed Data'!$K3860</f>
        <v>96</v>
      </c>
      <c r="N5303" s="9" t="str">
        <f>VLOOKUP('Consolidtaed Data'!$C3860,[1]Locations!$A:$O,2,0)</f>
        <v>Huntington Beach</v>
      </c>
      <c r="O5303" s="9" t="str">
        <f>VLOOKUP('Consolidtaed Data'!$D3860,'[1]Sales People'!$A:$B,2,0)</f>
        <v>Scott Clark</v>
      </c>
      <c r="P5303" s="9" t="str">
        <f>VLOOKUP('Consolidtaed Data'!$E3860,[1]Customers!$A:$B,2,0)</f>
        <v>Clarence Austin</v>
      </c>
      <c r="Q5303" s="11">
        <f>WEEKDAY('Consolidtaed Data'!$F3860)</f>
        <v>5</v>
      </c>
      <c r="R5303" s="9">
        <f>MONTH('Consolidtaed Data'!$F3860)</f>
        <v>10</v>
      </c>
      <c r="S5303" s="9" t="str">
        <f>TEXT(Table3[[#This Row],[Purchase Date]],"MMMM")</f>
        <v>January</v>
      </c>
      <c r="T5303" s="9">
        <f>YEAR('Consolidtaed Data'!$F3860)</f>
        <v>2020</v>
      </c>
    </row>
    <row r="5304" spans="1:20" x14ac:dyDescent="0.3">
      <c r="A5304" s="9" t="s">
        <v>6329</v>
      </c>
      <c r="B5304" s="9" t="s">
        <v>107</v>
      </c>
      <c r="C5304" s="9" t="s">
        <v>226</v>
      </c>
      <c r="D5304" s="9" t="s">
        <v>272</v>
      </c>
      <c r="E5304" s="9" t="s">
        <v>285</v>
      </c>
      <c r="F5304" s="10">
        <v>44222</v>
      </c>
      <c r="G5304" s="10" t="str">
        <f>VLOOKUP(Table3[[#This Row],[Product ID]],[1]Products!$A:$G,2,0)</f>
        <v>Product 52</v>
      </c>
      <c r="H5304" s="22">
        <v>3</v>
      </c>
      <c r="I5304" s="9">
        <f>VLOOKUP('Consolidtaed Data'!$B3967,[1]Products!$A:$G,4,0)</f>
        <v>913</v>
      </c>
      <c r="J5304" s="9">
        <f>VLOOKUP('Consolidtaed Data'!$B3967,[1]Products!$A:$G,3,0)</f>
        <v>584</v>
      </c>
      <c r="K5304" s="9">
        <f>'Consolidtaed Data'!$J3967*'Consolidtaed Data'!$H3967</f>
        <v>1473</v>
      </c>
      <c r="L5304" s="9">
        <f>'Consolidtaed Data'!$I3967*'Consolidtaed Data'!$H3967</f>
        <v>2497</v>
      </c>
      <c r="M5304" s="9">
        <f>'Consolidtaed Data'!$L3967-'Consolidtaed Data'!$K3967</f>
        <v>2676</v>
      </c>
      <c r="N5304" s="9" t="str">
        <f>VLOOKUP('Consolidtaed Data'!$C3967,[1]Locations!$A:$O,2,0)</f>
        <v>West Covina</v>
      </c>
      <c r="O5304" s="9" t="str">
        <f>VLOOKUP('Consolidtaed Data'!$D3967,'[1]Sales People'!$A:$B,2,0)</f>
        <v>Carl Hall</v>
      </c>
      <c r="P5304" s="9" t="str">
        <f>VLOOKUP('Consolidtaed Data'!$E3967,[1]Customers!$A:$B,2,0)</f>
        <v>James Foster</v>
      </c>
      <c r="Q5304" s="11">
        <f>WEEKDAY('Consolidtaed Data'!$F3967)</f>
        <v>7</v>
      </c>
      <c r="R5304" s="9">
        <f>MONTH('Consolidtaed Data'!$F3967)</f>
        <v>10</v>
      </c>
      <c r="S5304" s="9" t="str">
        <f>TEXT(Table3[[#This Row],[Purchase Date]],"MMMM")</f>
        <v>January</v>
      </c>
      <c r="T5304" s="9">
        <f>YEAR('Consolidtaed Data'!$F3967)</f>
        <v>2020</v>
      </c>
    </row>
    <row r="5305" spans="1:20" x14ac:dyDescent="0.3">
      <c r="A5305" s="9" t="s">
        <v>6330</v>
      </c>
      <c r="B5305" s="9" t="s">
        <v>182</v>
      </c>
      <c r="C5305" s="9" t="s">
        <v>421</v>
      </c>
      <c r="D5305" s="9" t="s">
        <v>43</v>
      </c>
      <c r="E5305" s="9" t="s">
        <v>162</v>
      </c>
      <c r="F5305" s="10">
        <v>44222</v>
      </c>
      <c r="G5305" s="10" t="str">
        <f>VLOOKUP(Table3[[#This Row],[Product ID]],[1]Products!$A:$G,2,0)</f>
        <v>Product 9</v>
      </c>
      <c r="H5305" s="22">
        <v>4</v>
      </c>
      <c r="I5305" s="9">
        <f>VLOOKUP('Consolidtaed Data'!$B4134,[1]Products!$A:$G,4,0)</f>
        <v>2353</v>
      </c>
      <c r="J5305" s="9">
        <f>VLOOKUP('Consolidtaed Data'!$B4134,[1]Products!$A:$G,3,0)</f>
        <v>1788</v>
      </c>
      <c r="K5305" s="9">
        <f>'Consolidtaed Data'!$J4134*'Consolidtaed Data'!$H4134</f>
        <v>400</v>
      </c>
      <c r="L5305" s="9">
        <f>'Consolidtaed Data'!$I4134*'Consolidtaed Data'!$H4134</f>
        <v>580</v>
      </c>
      <c r="M5305" s="9">
        <f>'Consolidtaed Data'!$L4134-'Consolidtaed Data'!$K4134</f>
        <v>345</v>
      </c>
      <c r="N5305" s="9" t="str">
        <f>VLOOKUP('Consolidtaed Data'!$C4134,[1]Locations!$A:$O,2,0)</f>
        <v>Inglewood</v>
      </c>
      <c r="O5305" s="9" t="str">
        <f>VLOOKUP('Consolidtaed Data'!$D4134,'[1]Sales People'!$A:$B,2,0)</f>
        <v>Brian Thomas</v>
      </c>
      <c r="P5305" s="9" t="str">
        <f>VLOOKUP('Consolidtaed Data'!$E4134,[1]Customers!$A:$B,2,0)</f>
        <v>Ronald Duncan</v>
      </c>
      <c r="Q5305" s="11">
        <f>WEEKDAY('Consolidtaed Data'!$F4134)</f>
        <v>6</v>
      </c>
      <c r="R5305" s="9">
        <f>MONTH('Consolidtaed Data'!$F4134)</f>
        <v>10</v>
      </c>
      <c r="S5305" s="9" t="str">
        <f>TEXT(Table3[[#This Row],[Purchase Date]],"MMMM")</f>
        <v>January</v>
      </c>
      <c r="T5305" s="9">
        <f>YEAR('Consolidtaed Data'!$F4134)</f>
        <v>2020</v>
      </c>
    </row>
    <row r="5306" spans="1:20" x14ac:dyDescent="0.3">
      <c r="A5306" s="9" t="s">
        <v>6331</v>
      </c>
      <c r="B5306" s="9" t="s">
        <v>219</v>
      </c>
      <c r="C5306" s="9" t="s">
        <v>196</v>
      </c>
      <c r="D5306" s="9" t="s">
        <v>87</v>
      </c>
      <c r="E5306" s="9" t="s">
        <v>141</v>
      </c>
      <c r="F5306" s="10">
        <v>44222</v>
      </c>
      <c r="G5306" s="10" t="str">
        <f>VLOOKUP(Table3[[#This Row],[Product ID]],[1]Products!$A:$G,2,0)</f>
        <v>Product 35</v>
      </c>
      <c r="H5306" s="22">
        <v>1</v>
      </c>
      <c r="I5306" s="9">
        <f>VLOOKUP('Consolidtaed Data'!$B4404,[1]Products!$A:$G,4,0)</f>
        <v>1899</v>
      </c>
      <c r="J5306" s="9">
        <f>VLOOKUP('Consolidtaed Data'!$B4404,[1]Products!$A:$G,3,0)</f>
        <v>1044</v>
      </c>
      <c r="K5306" s="9">
        <f>'Consolidtaed Data'!$J4404*'Consolidtaed Data'!$H4404</f>
        <v>3873</v>
      </c>
      <c r="L5306" s="9">
        <f>'Consolidtaed Data'!$I4404*'Consolidtaed Data'!$H4404</f>
        <v>7173</v>
      </c>
      <c r="M5306" s="9">
        <f>'Consolidtaed Data'!$L4404-'Consolidtaed Data'!$K4404</f>
        <v>1104</v>
      </c>
      <c r="N5306" s="9" t="str">
        <f>VLOOKUP('Consolidtaed Data'!$C4404,[1]Locations!$A:$O,2,0)</f>
        <v>Richmond</v>
      </c>
      <c r="O5306" s="9" t="str">
        <f>VLOOKUP('Consolidtaed Data'!$D4404,'[1]Sales People'!$A:$B,2,0)</f>
        <v>Jeremy Mendoza</v>
      </c>
      <c r="P5306" s="9" t="str">
        <f>VLOOKUP('Consolidtaed Data'!$E4404,[1]Customers!$A:$B,2,0)</f>
        <v>Sean Woods</v>
      </c>
      <c r="Q5306" s="11">
        <f>WEEKDAY('Consolidtaed Data'!$F4404)</f>
        <v>5</v>
      </c>
      <c r="R5306" s="9">
        <f>MONTH('Consolidtaed Data'!$F4404)</f>
        <v>11</v>
      </c>
      <c r="S5306" s="9" t="str">
        <f>TEXT(Table3[[#This Row],[Purchase Date]],"MMMM")</f>
        <v>January</v>
      </c>
      <c r="T5306" s="9">
        <f>YEAR('Consolidtaed Data'!$F4404)</f>
        <v>2020</v>
      </c>
    </row>
    <row r="5307" spans="1:20" x14ac:dyDescent="0.3">
      <c r="A5307" s="9" t="s">
        <v>6332</v>
      </c>
      <c r="B5307" s="9" t="s">
        <v>429</v>
      </c>
      <c r="C5307" s="9" t="s">
        <v>165</v>
      </c>
      <c r="D5307" s="9" t="s">
        <v>326</v>
      </c>
      <c r="E5307" s="9" t="s">
        <v>1594</v>
      </c>
      <c r="F5307" s="10">
        <v>44222</v>
      </c>
      <c r="G5307" s="10" t="str">
        <f>VLOOKUP(Table3[[#This Row],[Product ID]],[1]Products!$A:$G,2,0)</f>
        <v>Product 87</v>
      </c>
      <c r="H5307" s="22">
        <v>1</v>
      </c>
      <c r="I5307" s="9">
        <f>VLOOKUP('Consolidtaed Data'!$B4439,[1]Products!$A:$G,4,0)</f>
        <v>2497</v>
      </c>
      <c r="J5307" s="9">
        <f>VLOOKUP('Consolidtaed Data'!$B4439,[1]Products!$A:$G,3,0)</f>
        <v>1473</v>
      </c>
      <c r="K5307" s="9">
        <f>'Consolidtaed Data'!$J4439*'Consolidtaed Data'!$H4439</f>
        <v>945</v>
      </c>
      <c r="L5307" s="9">
        <f>'Consolidtaed Data'!$I4439*'Consolidtaed Data'!$H4439</f>
        <v>1889</v>
      </c>
      <c r="M5307" s="9">
        <f>'Consolidtaed Data'!$L4439-'Consolidtaed Data'!$K4439</f>
        <v>275</v>
      </c>
      <c r="N5307" s="9" t="str">
        <f>VLOOKUP('Consolidtaed Data'!$C4439,[1]Locations!$A:$O,2,0)</f>
        <v>Ontario</v>
      </c>
      <c r="O5307" s="9" t="str">
        <f>VLOOKUP('Consolidtaed Data'!$D4439,'[1]Sales People'!$A:$B,2,0)</f>
        <v>Ernest Wheeler</v>
      </c>
      <c r="P5307" s="9" t="str">
        <f>VLOOKUP('Consolidtaed Data'!$E4439,[1]Customers!$A:$B,2,0)</f>
        <v>Jeffrey Sanders</v>
      </c>
      <c r="Q5307" s="11">
        <f>WEEKDAY('Consolidtaed Data'!$F4439)</f>
        <v>7</v>
      </c>
      <c r="R5307" s="9">
        <f>MONTH('Consolidtaed Data'!$F4439)</f>
        <v>11</v>
      </c>
      <c r="S5307" s="9" t="str">
        <f>TEXT(Table3[[#This Row],[Purchase Date]],"MMMM")</f>
        <v>January</v>
      </c>
      <c r="T5307" s="9">
        <f>YEAR('Consolidtaed Data'!$F4439)</f>
        <v>2020</v>
      </c>
    </row>
    <row r="5308" spans="1:20" x14ac:dyDescent="0.3">
      <c r="A5308" s="9" t="s">
        <v>6333</v>
      </c>
      <c r="B5308" s="9" t="s">
        <v>572</v>
      </c>
      <c r="C5308" s="9" t="s">
        <v>205</v>
      </c>
      <c r="D5308" s="9" t="s">
        <v>35</v>
      </c>
      <c r="E5308" s="9" t="s">
        <v>2587</v>
      </c>
      <c r="F5308" s="10">
        <v>44222</v>
      </c>
      <c r="G5308" s="10" t="str">
        <f>VLOOKUP(Table3[[#This Row],[Product ID]],[1]Products!$A:$G,2,0)</f>
        <v>Product 22</v>
      </c>
      <c r="H5308" s="22">
        <v>3</v>
      </c>
      <c r="I5308" s="9">
        <f>VLOOKUP('Consolidtaed Data'!$B4520,[1]Products!$A:$G,4,0)</f>
        <v>181</v>
      </c>
      <c r="J5308" s="9">
        <f>VLOOKUP('Consolidtaed Data'!$B4520,[1]Products!$A:$G,3,0)</f>
        <v>130</v>
      </c>
      <c r="K5308" s="9">
        <f>'Consolidtaed Data'!$J4520*'Consolidtaed Data'!$H4520</f>
        <v>7584</v>
      </c>
      <c r="L5308" s="9">
        <f>'Consolidtaed Data'!$I4520*'Consolidtaed Data'!$H4520</f>
        <v>9980</v>
      </c>
      <c r="M5308" s="9">
        <f>'Consolidtaed Data'!$L4520-'Consolidtaed Data'!$K4520</f>
        <v>507</v>
      </c>
      <c r="N5308" s="9" t="str">
        <f>VLOOKUP('Consolidtaed Data'!$C4520,[1]Locations!$A:$O,2,0)</f>
        <v>Fremont</v>
      </c>
      <c r="O5308" s="9" t="str">
        <f>VLOOKUP('Consolidtaed Data'!$D4520,'[1]Sales People'!$A:$B,2,0)</f>
        <v>Gary Rodriguez</v>
      </c>
      <c r="P5308" s="9" t="str">
        <f>VLOOKUP('Consolidtaed Data'!$E4520,[1]Customers!$A:$B,2,0)</f>
        <v>Craig Mills</v>
      </c>
      <c r="Q5308" s="11">
        <f>WEEKDAY('Consolidtaed Data'!$F4520)</f>
        <v>6</v>
      </c>
      <c r="R5308" s="9">
        <f>MONTH('Consolidtaed Data'!$F4520)</f>
        <v>11</v>
      </c>
      <c r="S5308" s="9" t="str">
        <f>TEXT(Table3[[#This Row],[Purchase Date]],"MMMM")</f>
        <v>January</v>
      </c>
      <c r="T5308" s="9">
        <f>YEAR('Consolidtaed Data'!$F4520)</f>
        <v>2020</v>
      </c>
    </row>
    <row r="5309" spans="1:20" x14ac:dyDescent="0.3">
      <c r="A5309" s="9" t="s">
        <v>6334</v>
      </c>
      <c r="B5309" s="9" t="s">
        <v>15</v>
      </c>
      <c r="C5309" s="9" t="s">
        <v>12</v>
      </c>
      <c r="D5309" s="9" t="s">
        <v>329</v>
      </c>
      <c r="E5309" s="9" t="s">
        <v>18</v>
      </c>
      <c r="F5309" s="10">
        <v>44222</v>
      </c>
      <c r="G5309" s="10" t="str">
        <f>VLOOKUP(Table3[[#This Row],[Product ID]],[1]Products!$A:$G,2,0)</f>
        <v>Product 38</v>
      </c>
      <c r="H5309" s="22">
        <v>2</v>
      </c>
      <c r="I5309" s="9">
        <f>VLOOKUP('Consolidtaed Data'!$B4579,[1]Products!$A:$G,4,0)</f>
        <v>2141</v>
      </c>
      <c r="J5309" s="9">
        <f>VLOOKUP('Consolidtaed Data'!$B4579,[1]Products!$A:$G,3,0)</f>
        <v>1777</v>
      </c>
      <c r="K5309" s="9">
        <f>'Consolidtaed Data'!$J4579*'Consolidtaed Data'!$H4579</f>
        <v>5220</v>
      </c>
      <c r="L5309" s="9">
        <f>'Consolidtaed Data'!$I4579*'Consolidtaed Data'!$H4579</f>
        <v>7248</v>
      </c>
      <c r="M5309" s="9">
        <f>'Consolidtaed Data'!$L4579-'Consolidtaed Data'!$K4579</f>
        <v>660</v>
      </c>
      <c r="N5309" s="9" t="str">
        <f>VLOOKUP('Consolidtaed Data'!$C4579,[1]Locations!$A:$O,2,0)</f>
        <v>Simi Valley</v>
      </c>
      <c r="O5309" s="9" t="str">
        <f>VLOOKUP('Consolidtaed Data'!$D4579,'[1]Sales People'!$A:$B,2,0)</f>
        <v>Ronald Reed</v>
      </c>
      <c r="P5309" s="9" t="str">
        <f>VLOOKUP('Consolidtaed Data'!$E4579,[1]Customers!$A:$B,2,0)</f>
        <v>Steven Hayes</v>
      </c>
      <c r="Q5309" s="11">
        <f>WEEKDAY('Consolidtaed Data'!$F4579)</f>
        <v>3</v>
      </c>
      <c r="R5309" s="9">
        <f>MONTH('Consolidtaed Data'!$F4579)</f>
        <v>12</v>
      </c>
      <c r="S5309" s="9" t="str">
        <f>TEXT(Table3[[#This Row],[Purchase Date]],"MMMM")</f>
        <v>January</v>
      </c>
      <c r="T5309" s="9">
        <f>YEAR('Consolidtaed Data'!$F4579)</f>
        <v>2020</v>
      </c>
    </row>
    <row r="5310" spans="1:20" x14ac:dyDescent="0.3">
      <c r="A5310" s="9" t="s">
        <v>6335</v>
      </c>
      <c r="B5310" s="9" t="s">
        <v>238</v>
      </c>
      <c r="C5310" s="9" t="s">
        <v>165</v>
      </c>
      <c r="D5310" s="9" t="s">
        <v>22</v>
      </c>
      <c r="E5310" s="9" t="s">
        <v>865</v>
      </c>
      <c r="F5310" s="10">
        <v>44222</v>
      </c>
      <c r="G5310" s="10" t="str">
        <f>VLOOKUP(Table3[[#This Row],[Product ID]],[1]Products!$A:$G,2,0)</f>
        <v>Product 49</v>
      </c>
      <c r="H5310" s="22">
        <v>1</v>
      </c>
      <c r="I5310" s="9">
        <f>VLOOKUP('Consolidtaed Data'!$B4625,[1]Products!$A:$G,4,0)</f>
        <v>1725</v>
      </c>
      <c r="J5310" s="9">
        <f>VLOOKUP('Consolidtaed Data'!$B4625,[1]Products!$A:$G,3,0)</f>
        <v>1363</v>
      </c>
      <c r="K5310" s="9">
        <f>'Consolidtaed Data'!$J4625*'Consolidtaed Data'!$H4625</f>
        <v>807</v>
      </c>
      <c r="L5310" s="9">
        <f>'Consolidtaed Data'!$I4625*'Consolidtaed Data'!$H4625</f>
        <v>1467</v>
      </c>
      <c r="M5310" s="9">
        <f>'Consolidtaed Data'!$L4625-'Consolidtaed Data'!$K4625</f>
        <v>825</v>
      </c>
      <c r="N5310" s="9" t="str">
        <f>VLOOKUP('Consolidtaed Data'!$C4625,[1]Locations!$A:$O,2,0)</f>
        <v>Inglewood</v>
      </c>
      <c r="O5310" s="9" t="str">
        <f>VLOOKUP('Consolidtaed Data'!$D4625,'[1]Sales People'!$A:$B,2,0)</f>
        <v>Gary Rodriguez</v>
      </c>
      <c r="P5310" s="9" t="str">
        <f>VLOOKUP('Consolidtaed Data'!$E4625,[1]Customers!$A:$B,2,0)</f>
        <v>Sean Black</v>
      </c>
      <c r="Q5310" s="11">
        <f>WEEKDAY('Consolidtaed Data'!$F4625)</f>
        <v>6</v>
      </c>
      <c r="R5310" s="9">
        <f>MONTH('Consolidtaed Data'!$F4625)</f>
        <v>12</v>
      </c>
      <c r="S5310" s="9" t="str">
        <f>TEXT(Table3[[#This Row],[Purchase Date]],"MMMM")</f>
        <v>January</v>
      </c>
      <c r="T5310" s="9">
        <f>YEAR('Consolidtaed Data'!$F4625)</f>
        <v>2020</v>
      </c>
    </row>
    <row r="5311" spans="1:20" x14ac:dyDescent="0.3">
      <c r="A5311" s="9" t="s">
        <v>6336</v>
      </c>
      <c r="B5311" s="9" t="s">
        <v>160</v>
      </c>
      <c r="C5311" s="9" t="s">
        <v>226</v>
      </c>
      <c r="D5311" s="9" t="s">
        <v>315</v>
      </c>
      <c r="E5311" s="9" t="s">
        <v>2193</v>
      </c>
      <c r="F5311" s="10">
        <v>44222</v>
      </c>
      <c r="G5311" s="10" t="str">
        <f>VLOOKUP(Table3[[#This Row],[Product ID]],[1]Products!$A:$G,2,0)</f>
        <v>Product 28</v>
      </c>
      <c r="H5311" s="22">
        <v>1</v>
      </c>
      <c r="I5311" s="9">
        <f>VLOOKUP('Consolidtaed Data'!$B4633,[1]Products!$A:$G,4,0)</f>
        <v>2396</v>
      </c>
      <c r="J5311" s="9">
        <f>VLOOKUP('Consolidtaed Data'!$B4633,[1]Products!$A:$G,3,0)</f>
        <v>1965</v>
      </c>
      <c r="K5311" s="9">
        <f>'Consolidtaed Data'!$J4633*'Consolidtaed Data'!$H4633</f>
        <v>1473</v>
      </c>
      <c r="L5311" s="9">
        <f>'Consolidtaed Data'!$I4633*'Consolidtaed Data'!$H4633</f>
        <v>2497</v>
      </c>
      <c r="M5311" s="9">
        <f>'Consolidtaed Data'!$L4633-'Consolidtaed Data'!$K4633</f>
        <v>731</v>
      </c>
      <c r="N5311" s="9" t="str">
        <f>VLOOKUP('Consolidtaed Data'!$C4633,[1]Locations!$A:$O,2,0)</f>
        <v>Clovis</v>
      </c>
      <c r="O5311" s="9" t="str">
        <f>VLOOKUP('Consolidtaed Data'!$D4633,'[1]Sales People'!$A:$B,2,0)</f>
        <v>Roger Robertson</v>
      </c>
      <c r="P5311" s="9" t="str">
        <f>VLOOKUP('Consolidtaed Data'!$E4633,[1]Customers!$A:$B,2,0)</f>
        <v>Ernest Austin</v>
      </c>
      <c r="Q5311" s="11">
        <f>WEEKDAY('Consolidtaed Data'!$F4633)</f>
        <v>7</v>
      </c>
      <c r="R5311" s="9">
        <f>MONTH('Consolidtaed Data'!$F4633)</f>
        <v>12</v>
      </c>
      <c r="S5311" s="9" t="str">
        <f>TEXT(Table3[[#This Row],[Purchase Date]],"MMMM")</f>
        <v>January</v>
      </c>
      <c r="T5311" s="9">
        <f>YEAR('Consolidtaed Data'!$F4633)</f>
        <v>2020</v>
      </c>
    </row>
    <row r="5312" spans="1:20" x14ac:dyDescent="0.3">
      <c r="A5312" s="9" t="s">
        <v>6337</v>
      </c>
      <c r="B5312" s="9" t="s">
        <v>225</v>
      </c>
      <c r="C5312" s="9" t="s">
        <v>39</v>
      </c>
      <c r="D5312" s="9" t="s">
        <v>220</v>
      </c>
      <c r="E5312" s="9" t="s">
        <v>812</v>
      </c>
      <c r="F5312" s="10">
        <v>44222</v>
      </c>
      <c r="G5312" s="10" t="str">
        <f>VLOOKUP(Table3[[#This Row],[Product ID]],[1]Products!$A:$G,2,0)</f>
        <v>Product 24</v>
      </c>
      <c r="H5312" s="22">
        <v>1</v>
      </c>
      <c r="I5312" s="9">
        <f>VLOOKUP('Consolidtaed Data'!$B4653,[1]Products!$A:$G,4,0)</f>
        <v>1566</v>
      </c>
      <c r="J5312" s="9">
        <f>VLOOKUP('Consolidtaed Data'!$B4653,[1]Products!$A:$G,3,0)</f>
        <v>1190</v>
      </c>
      <c r="K5312" s="9">
        <f>'Consolidtaed Data'!$J4653*'Consolidtaed Data'!$H4653</f>
        <v>3132</v>
      </c>
      <c r="L5312" s="9">
        <f>'Consolidtaed Data'!$I4653*'Consolidtaed Data'!$H4653</f>
        <v>5697</v>
      </c>
      <c r="M5312" s="9">
        <f>'Consolidtaed Data'!$L4653-'Consolidtaed Data'!$K4653</f>
        <v>1964</v>
      </c>
      <c r="N5312" s="9" t="str">
        <f>VLOOKUP('Consolidtaed Data'!$C4653,[1]Locations!$A:$O,2,0)</f>
        <v>El Monte</v>
      </c>
      <c r="O5312" s="9" t="str">
        <f>VLOOKUP('Consolidtaed Data'!$D4653,'[1]Sales People'!$A:$B,2,0)</f>
        <v>Clarence Fox</v>
      </c>
      <c r="P5312" s="9" t="str">
        <f>VLOOKUP('Consolidtaed Data'!$E4653,[1]Customers!$A:$B,2,0)</f>
        <v>Steven Owens</v>
      </c>
      <c r="Q5312" s="11">
        <f>WEEKDAY('Consolidtaed Data'!$F4653)</f>
        <v>2</v>
      </c>
      <c r="R5312" s="9">
        <f>MONTH('Consolidtaed Data'!$F4653)</f>
        <v>12</v>
      </c>
      <c r="S5312" s="9" t="str">
        <f>TEXT(Table3[[#This Row],[Purchase Date]],"MMMM")</f>
        <v>January</v>
      </c>
      <c r="T5312" s="9">
        <f>YEAR('Consolidtaed Data'!$F4653)</f>
        <v>2020</v>
      </c>
    </row>
    <row r="5313" spans="1:20" x14ac:dyDescent="0.3">
      <c r="A5313" s="9" t="s">
        <v>6338</v>
      </c>
      <c r="B5313" s="9" t="s">
        <v>244</v>
      </c>
      <c r="C5313" s="9" t="s">
        <v>423</v>
      </c>
      <c r="D5313" s="9" t="s">
        <v>315</v>
      </c>
      <c r="E5313" s="9" t="s">
        <v>2028</v>
      </c>
      <c r="F5313" s="10">
        <v>44223</v>
      </c>
      <c r="G5313" s="10" t="str">
        <f>VLOOKUP(Table3[[#This Row],[Product ID]],[1]Products!$A:$G,2,0)</f>
        <v>Product 76</v>
      </c>
      <c r="H5313" s="22">
        <v>1</v>
      </c>
      <c r="I5313" s="9">
        <f>VLOOKUP('Consolidtaed Data'!$B3744,[1]Products!$A:$G,4,0)</f>
        <v>203</v>
      </c>
      <c r="J5313" s="9">
        <f>VLOOKUP('Consolidtaed Data'!$B3744,[1]Products!$A:$G,3,0)</f>
        <v>154</v>
      </c>
      <c r="K5313" s="9">
        <f>'Consolidtaed Data'!$J3744*'Consolidtaed Data'!$H3744</f>
        <v>61</v>
      </c>
      <c r="L5313" s="9">
        <f>'Consolidtaed Data'!$I3744*'Consolidtaed Data'!$H3744</f>
        <v>95</v>
      </c>
      <c r="M5313" s="9">
        <f>'Consolidtaed Data'!$L3744-'Consolidtaed Data'!$K3744</f>
        <v>348</v>
      </c>
      <c r="N5313" s="9" t="str">
        <f>VLOOKUP('Consolidtaed Data'!$C3744,[1]Locations!$A:$O,2,0)</f>
        <v>Fontana</v>
      </c>
      <c r="O5313" s="9" t="str">
        <f>VLOOKUP('Consolidtaed Data'!$D3744,'[1]Sales People'!$A:$B,2,0)</f>
        <v>Ryan Welch</v>
      </c>
      <c r="P5313" s="9" t="str">
        <f>VLOOKUP('Consolidtaed Data'!$E3744,[1]Customers!$A:$B,2,0)</f>
        <v>Robert Carr</v>
      </c>
      <c r="Q5313" s="11">
        <f>WEEKDAY('Consolidtaed Data'!$F3744)</f>
        <v>4</v>
      </c>
      <c r="R5313" s="9">
        <f>MONTH('Consolidtaed Data'!$F3744)</f>
        <v>9</v>
      </c>
      <c r="S5313" s="9" t="str">
        <f>TEXT(Table3[[#This Row],[Purchase Date]],"MMMM")</f>
        <v>January</v>
      </c>
      <c r="T5313" s="9">
        <f>YEAR('Consolidtaed Data'!$F3744)</f>
        <v>2020</v>
      </c>
    </row>
    <row r="5314" spans="1:20" x14ac:dyDescent="0.3">
      <c r="A5314" s="9" t="s">
        <v>6339</v>
      </c>
      <c r="B5314" s="9" t="s">
        <v>160</v>
      </c>
      <c r="C5314" s="9" t="s">
        <v>90</v>
      </c>
      <c r="D5314" s="9" t="s">
        <v>329</v>
      </c>
      <c r="E5314" s="9" t="s">
        <v>1834</v>
      </c>
      <c r="F5314" s="10">
        <v>44223</v>
      </c>
      <c r="G5314" s="10" t="str">
        <f>VLOOKUP(Table3[[#This Row],[Product ID]],[1]Products!$A:$G,2,0)</f>
        <v>Product 28</v>
      </c>
      <c r="H5314" s="22">
        <v>1</v>
      </c>
      <c r="I5314" s="9">
        <f>VLOOKUP('Consolidtaed Data'!$B3893,[1]Products!$A:$G,4,0)</f>
        <v>1862</v>
      </c>
      <c r="J5314" s="9">
        <f>VLOOKUP('Consolidtaed Data'!$B3893,[1]Products!$A:$G,3,0)</f>
        <v>1173</v>
      </c>
      <c r="K5314" s="9">
        <f>'Consolidtaed Data'!$J3893*'Consolidtaed Data'!$H3893</f>
        <v>3753</v>
      </c>
      <c r="L5314" s="9">
        <f>'Consolidtaed Data'!$I3893*'Consolidtaed Data'!$H3893</f>
        <v>4578</v>
      </c>
      <c r="M5314" s="9">
        <f>'Consolidtaed Data'!$L3893-'Consolidtaed Data'!$K3893</f>
        <v>106</v>
      </c>
      <c r="N5314" s="9" t="str">
        <f>VLOOKUP('Consolidtaed Data'!$C3893,[1]Locations!$A:$O,2,0)</f>
        <v>Costa Mesa</v>
      </c>
      <c r="O5314" s="9" t="str">
        <f>VLOOKUP('Consolidtaed Data'!$D3893,'[1]Sales People'!$A:$B,2,0)</f>
        <v>Jimmy Young</v>
      </c>
      <c r="P5314" s="9" t="str">
        <f>VLOOKUP('Consolidtaed Data'!$E3893,[1]Customers!$A:$B,2,0)</f>
        <v>Andrew Burns</v>
      </c>
      <c r="Q5314" s="11">
        <f>WEEKDAY('Consolidtaed Data'!$F3893)</f>
        <v>1</v>
      </c>
      <c r="R5314" s="9">
        <f>MONTH('Consolidtaed Data'!$F3893)</f>
        <v>10</v>
      </c>
      <c r="S5314" s="9" t="str">
        <f>TEXT(Table3[[#This Row],[Purchase Date]],"MMMM")</f>
        <v>January</v>
      </c>
      <c r="T5314" s="9">
        <f>YEAR('Consolidtaed Data'!$F3893)</f>
        <v>2020</v>
      </c>
    </row>
    <row r="5315" spans="1:20" x14ac:dyDescent="0.3">
      <c r="A5315" s="9" t="s">
        <v>6340</v>
      </c>
      <c r="B5315" s="9" t="s">
        <v>373</v>
      </c>
      <c r="C5315" s="9" t="s">
        <v>275</v>
      </c>
      <c r="D5315" s="9" t="s">
        <v>31</v>
      </c>
      <c r="E5315" s="9" t="s">
        <v>1289</v>
      </c>
      <c r="F5315" s="10">
        <v>44223</v>
      </c>
      <c r="G5315" s="10" t="str">
        <f>VLOOKUP(Table3[[#This Row],[Product ID]],[1]Products!$A:$G,2,0)</f>
        <v>Product 66</v>
      </c>
      <c r="H5315" s="22">
        <v>4</v>
      </c>
      <c r="I5315" s="9">
        <f>VLOOKUP('Consolidtaed Data'!$B3964,[1]Products!$A:$G,4,0)</f>
        <v>2005</v>
      </c>
      <c r="J5315" s="9">
        <f>VLOOKUP('Consolidtaed Data'!$B3964,[1]Products!$A:$G,3,0)</f>
        <v>1223</v>
      </c>
      <c r="K5315" s="9">
        <f>'Consolidtaed Data'!$J3964*'Consolidtaed Data'!$H3964</f>
        <v>376</v>
      </c>
      <c r="L5315" s="9">
        <f>'Consolidtaed Data'!$I3964*'Consolidtaed Data'!$H3964</f>
        <v>458</v>
      </c>
      <c r="M5315" s="9">
        <f>'Consolidtaed Data'!$L3964-'Consolidtaed Data'!$K3964</f>
        <v>507</v>
      </c>
      <c r="N5315" s="9" t="str">
        <f>VLOOKUP('Consolidtaed Data'!$C3964,[1]Locations!$A:$O,2,0)</f>
        <v>Fairfield</v>
      </c>
      <c r="O5315" s="9" t="str">
        <f>VLOOKUP('Consolidtaed Data'!$D3964,'[1]Sales People'!$A:$B,2,0)</f>
        <v>Brian Thomas</v>
      </c>
      <c r="P5315" s="9" t="str">
        <f>VLOOKUP('Consolidtaed Data'!$E3964,[1]Customers!$A:$B,2,0)</f>
        <v>Frank Ortiz</v>
      </c>
      <c r="Q5315" s="11">
        <f>WEEKDAY('Consolidtaed Data'!$F3964)</f>
        <v>6</v>
      </c>
      <c r="R5315" s="9">
        <f>MONTH('Consolidtaed Data'!$F3964)</f>
        <v>10</v>
      </c>
      <c r="S5315" s="9" t="str">
        <f>TEXT(Table3[[#This Row],[Purchase Date]],"MMMM")</f>
        <v>January</v>
      </c>
      <c r="T5315" s="9">
        <f>YEAR('Consolidtaed Data'!$F3964)</f>
        <v>2020</v>
      </c>
    </row>
    <row r="5316" spans="1:20" x14ac:dyDescent="0.3">
      <c r="A5316" s="9" t="s">
        <v>6341</v>
      </c>
      <c r="B5316" s="9" t="s">
        <v>185</v>
      </c>
      <c r="C5316" s="9" t="s">
        <v>325</v>
      </c>
      <c r="D5316" s="9" t="s">
        <v>206</v>
      </c>
      <c r="E5316" s="9" t="s">
        <v>74</v>
      </c>
      <c r="F5316" s="10">
        <v>44223</v>
      </c>
      <c r="G5316" s="10" t="str">
        <f>VLOOKUP(Table3[[#This Row],[Product ID]],[1]Products!$A:$G,2,0)</f>
        <v>Product 65</v>
      </c>
      <c r="H5316" s="22">
        <v>1</v>
      </c>
      <c r="I5316" s="9">
        <f>VLOOKUP('Consolidtaed Data'!$B4056,[1]Products!$A:$G,4,0)</f>
        <v>1725</v>
      </c>
      <c r="J5316" s="9">
        <f>VLOOKUP('Consolidtaed Data'!$B4056,[1]Products!$A:$G,3,0)</f>
        <v>1363</v>
      </c>
      <c r="K5316" s="9">
        <f>'Consolidtaed Data'!$J4056*'Consolidtaed Data'!$H4056</f>
        <v>4455</v>
      </c>
      <c r="L5316" s="9">
        <f>'Consolidtaed Data'!$I4056*'Consolidtaed Data'!$H4056</f>
        <v>6273</v>
      </c>
      <c r="M5316" s="9">
        <f>'Consolidtaed Data'!$L4056-'Consolidtaed Data'!$K4056</f>
        <v>243</v>
      </c>
      <c r="N5316" s="9" t="str">
        <f>VLOOKUP('Consolidtaed Data'!$C4056,[1]Locations!$A:$O,2,0)</f>
        <v>Visalia</v>
      </c>
      <c r="O5316" s="9" t="str">
        <f>VLOOKUP('Consolidtaed Data'!$D4056,'[1]Sales People'!$A:$B,2,0)</f>
        <v>Brian Davis</v>
      </c>
      <c r="P5316" s="9" t="str">
        <f>VLOOKUP('Consolidtaed Data'!$E4056,[1]Customers!$A:$B,2,0)</f>
        <v>Anthony Berry</v>
      </c>
      <c r="Q5316" s="11">
        <f>WEEKDAY('Consolidtaed Data'!$F4056)</f>
        <v>6</v>
      </c>
      <c r="R5316" s="9">
        <f>MONTH('Consolidtaed Data'!$F4056)</f>
        <v>10</v>
      </c>
      <c r="S5316" s="9" t="str">
        <f>TEXT(Table3[[#This Row],[Purchase Date]],"MMMM")</f>
        <v>January</v>
      </c>
      <c r="T5316" s="9">
        <f>YEAR('Consolidtaed Data'!$F4056)</f>
        <v>2020</v>
      </c>
    </row>
    <row r="5317" spans="1:20" x14ac:dyDescent="0.3">
      <c r="A5317" s="9" t="s">
        <v>6342</v>
      </c>
      <c r="B5317" s="9" t="s">
        <v>225</v>
      </c>
      <c r="C5317" s="9" t="s">
        <v>421</v>
      </c>
      <c r="D5317" s="9" t="s">
        <v>326</v>
      </c>
      <c r="E5317" s="9" t="s">
        <v>544</v>
      </c>
      <c r="F5317" s="10">
        <v>44223</v>
      </c>
      <c r="G5317" s="10" t="str">
        <f>VLOOKUP(Table3[[#This Row],[Product ID]],[1]Products!$A:$G,2,0)</f>
        <v>Product 24</v>
      </c>
      <c r="H5317" s="22">
        <v>3</v>
      </c>
      <c r="I5317" s="9">
        <f>VLOOKUP('Consolidtaed Data'!$B4149,[1]Products!$A:$G,4,0)</f>
        <v>1103</v>
      </c>
      <c r="J5317" s="9">
        <f>VLOOKUP('Consolidtaed Data'!$B4149,[1]Products!$A:$G,3,0)</f>
        <v>838</v>
      </c>
      <c r="K5317" s="9">
        <f>'Consolidtaed Data'!$J4149*'Consolidtaed Data'!$H4149</f>
        <v>200</v>
      </c>
      <c r="L5317" s="9">
        <f>'Consolidtaed Data'!$I4149*'Consolidtaed Data'!$H4149</f>
        <v>290</v>
      </c>
      <c r="M5317" s="9">
        <f>'Consolidtaed Data'!$L4149-'Consolidtaed Data'!$K4149</f>
        <v>246</v>
      </c>
      <c r="N5317" s="9" t="str">
        <f>VLOOKUP('Consolidtaed Data'!$C4149,[1]Locations!$A:$O,2,0)</f>
        <v>Fullerton</v>
      </c>
      <c r="O5317" s="9" t="str">
        <f>VLOOKUP('Consolidtaed Data'!$D4149,'[1]Sales People'!$A:$B,2,0)</f>
        <v>Walter Cook</v>
      </c>
      <c r="P5317" s="9" t="str">
        <f>VLOOKUP('Consolidtaed Data'!$E4149,[1]Customers!$A:$B,2,0)</f>
        <v>Mark Montgomery</v>
      </c>
      <c r="Q5317" s="11">
        <f>WEEKDAY('Consolidtaed Data'!$F4149)</f>
        <v>7</v>
      </c>
      <c r="R5317" s="9">
        <f>MONTH('Consolidtaed Data'!$F4149)</f>
        <v>10</v>
      </c>
      <c r="S5317" s="9" t="str">
        <f>TEXT(Table3[[#This Row],[Purchase Date]],"MMMM")</f>
        <v>January</v>
      </c>
      <c r="T5317" s="9">
        <f>YEAR('Consolidtaed Data'!$F4149)</f>
        <v>2020</v>
      </c>
    </row>
    <row r="5318" spans="1:20" x14ac:dyDescent="0.3">
      <c r="A5318" s="9" t="s">
        <v>6343</v>
      </c>
      <c r="B5318" s="9" t="s">
        <v>112</v>
      </c>
      <c r="C5318" s="9" t="s">
        <v>42</v>
      </c>
      <c r="D5318" s="9" t="s">
        <v>73</v>
      </c>
      <c r="E5318" s="9" t="s">
        <v>1601</v>
      </c>
      <c r="F5318" s="10">
        <v>44223</v>
      </c>
      <c r="G5318" s="10" t="str">
        <f>VLOOKUP(Table3[[#This Row],[Product ID]],[1]Products!$A:$G,2,0)</f>
        <v>Product 7</v>
      </c>
      <c r="H5318" s="22">
        <v>3</v>
      </c>
      <c r="I5318" s="9">
        <f>VLOOKUP('Consolidtaed Data'!$B4298,[1]Products!$A:$G,4,0)</f>
        <v>2257</v>
      </c>
      <c r="J5318" s="9">
        <f>VLOOKUP('Consolidtaed Data'!$B4298,[1]Products!$A:$G,3,0)</f>
        <v>1535</v>
      </c>
      <c r="K5318" s="9">
        <f>'Consolidtaed Data'!$J4298*'Consolidtaed Data'!$H4298</f>
        <v>1608</v>
      </c>
      <c r="L5318" s="9">
        <f>'Consolidtaed Data'!$I4298*'Consolidtaed Data'!$H4298</f>
        <v>2400</v>
      </c>
      <c r="M5318" s="9">
        <f>'Consolidtaed Data'!$L4298-'Consolidtaed Data'!$K4298</f>
        <v>463</v>
      </c>
      <c r="N5318" s="9" t="str">
        <f>VLOOKUP('Consolidtaed Data'!$C4298,[1]Locations!$A:$O,2,0)</f>
        <v>Santa Maria</v>
      </c>
      <c r="O5318" s="9" t="str">
        <f>VLOOKUP('Consolidtaed Data'!$D4298,'[1]Sales People'!$A:$B,2,0)</f>
        <v>Jeremy Mendoza</v>
      </c>
      <c r="P5318" s="9" t="str">
        <f>VLOOKUP('Consolidtaed Data'!$E4298,[1]Customers!$A:$B,2,0)</f>
        <v>Alan Green</v>
      </c>
      <c r="Q5318" s="11">
        <f>WEEKDAY('Consolidtaed Data'!$F4298)</f>
        <v>4</v>
      </c>
      <c r="R5318" s="9">
        <f>MONTH('Consolidtaed Data'!$F4298)</f>
        <v>11</v>
      </c>
      <c r="S5318" s="9" t="str">
        <f>TEXT(Table3[[#This Row],[Purchase Date]],"MMMM")</f>
        <v>January</v>
      </c>
      <c r="T5318" s="9">
        <f>YEAR('Consolidtaed Data'!$F4298)</f>
        <v>2020</v>
      </c>
    </row>
    <row r="5319" spans="1:20" x14ac:dyDescent="0.3">
      <c r="A5319" s="9" t="s">
        <v>6344</v>
      </c>
      <c r="B5319" s="9" t="s">
        <v>172</v>
      </c>
      <c r="C5319" s="9" t="s">
        <v>564</v>
      </c>
      <c r="D5319" s="9" t="s">
        <v>35</v>
      </c>
      <c r="E5319" s="9" t="s">
        <v>2672</v>
      </c>
      <c r="F5319" s="10">
        <v>44224</v>
      </c>
      <c r="G5319" s="10" t="str">
        <f>VLOOKUP(Table3[[#This Row],[Product ID]],[1]Products!$A:$G,2,0)</f>
        <v>Product 4</v>
      </c>
      <c r="H5319" s="22">
        <v>3</v>
      </c>
      <c r="I5319" s="9">
        <f>VLOOKUP('Consolidtaed Data'!$B3847,[1]Products!$A:$G,4,0)</f>
        <v>1783</v>
      </c>
      <c r="J5319" s="9">
        <f>VLOOKUP('Consolidtaed Data'!$B3847,[1]Products!$A:$G,3,0)</f>
        <v>1516</v>
      </c>
      <c r="K5319" s="9">
        <f>'Consolidtaed Data'!$J3847*'Consolidtaed Data'!$H3847</f>
        <v>171</v>
      </c>
      <c r="L5319" s="9">
        <f>'Consolidtaed Data'!$I3847*'Consolidtaed Data'!$H3847</f>
        <v>217</v>
      </c>
      <c r="M5319" s="9">
        <f>'Consolidtaed Data'!$L3847-'Consolidtaed Data'!$K3847</f>
        <v>380</v>
      </c>
      <c r="N5319" s="9" t="str">
        <f>VLOOKUP('Consolidtaed Data'!$C3847,[1]Locations!$A:$O,2,0)</f>
        <v>Huntington Beach</v>
      </c>
      <c r="O5319" s="9" t="str">
        <f>VLOOKUP('Consolidtaed Data'!$D3847,'[1]Sales People'!$A:$B,2,0)</f>
        <v>Brian Thomas</v>
      </c>
      <c r="P5319" s="9" t="str">
        <f>VLOOKUP('Consolidtaed Data'!$E3847,[1]Customers!$A:$B,2,0)</f>
        <v>Patrick Graham</v>
      </c>
      <c r="Q5319" s="11">
        <f>WEEKDAY('Consolidtaed Data'!$F3847)</f>
        <v>5</v>
      </c>
      <c r="R5319" s="9">
        <f>MONTH('Consolidtaed Data'!$F3847)</f>
        <v>10</v>
      </c>
      <c r="S5319" s="9" t="str">
        <f>TEXT(Table3[[#This Row],[Purchase Date]],"MMMM")</f>
        <v>January</v>
      </c>
      <c r="T5319" s="9">
        <f>YEAR('Consolidtaed Data'!$F3847)</f>
        <v>2020</v>
      </c>
    </row>
    <row r="5320" spans="1:20" x14ac:dyDescent="0.3">
      <c r="A5320" s="9" t="s">
        <v>6345</v>
      </c>
      <c r="B5320" s="9" t="s">
        <v>216</v>
      </c>
      <c r="C5320" s="9" t="s">
        <v>226</v>
      </c>
      <c r="D5320" s="9" t="s">
        <v>272</v>
      </c>
      <c r="E5320" s="9" t="s">
        <v>693</v>
      </c>
      <c r="F5320" s="10">
        <v>44224</v>
      </c>
      <c r="G5320" s="10" t="str">
        <f>VLOOKUP(Table3[[#This Row],[Product ID]],[1]Products!$A:$G,2,0)</f>
        <v>Product 73</v>
      </c>
      <c r="H5320" s="22">
        <v>1</v>
      </c>
      <c r="I5320" s="9">
        <f>VLOOKUP('Consolidtaed Data'!$B3971,[1]Products!$A:$G,4,0)</f>
        <v>2495</v>
      </c>
      <c r="J5320" s="9">
        <f>VLOOKUP('Consolidtaed Data'!$B3971,[1]Products!$A:$G,3,0)</f>
        <v>1896</v>
      </c>
      <c r="K5320" s="9">
        <f>'Consolidtaed Data'!$J3971*'Consolidtaed Data'!$H3971</f>
        <v>589</v>
      </c>
      <c r="L5320" s="9">
        <f>'Consolidtaed Data'!$I3971*'Consolidtaed Data'!$H3971</f>
        <v>1052</v>
      </c>
      <c r="M5320" s="9">
        <f>'Consolidtaed Data'!$L3971-'Consolidtaed Data'!$K3971</f>
        <v>1980</v>
      </c>
      <c r="N5320" s="9" t="str">
        <f>VLOOKUP('Consolidtaed Data'!$C3971,[1]Locations!$A:$O,2,0)</f>
        <v>Sunnyvale</v>
      </c>
      <c r="O5320" s="9" t="str">
        <f>VLOOKUP('Consolidtaed Data'!$D3971,'[1]Sales People'!$A:$B,2,0)</f>
        <v>Charles Harper</v>
      </c>
      <c r="P5320" s="9" t="str">
        <f>VLOOKUP('Consolidtaed Data'!$E3971,[1]Customers!$A:$B,2,0)</f>
        <v>Antonio Dixon</v>
      </c>
      <c r="Q5320" s="11">
        <f>WEEKDAY('Consolidtaed Data'!$F3971)</f>
        <v>7</v>
      </c>
      <c r="R5320" s="9">
        <f>MONTH('Consolidtaed Data'!$F3971)</f>
        <v>10</v>
      </c>
      <c r="S5320" s="9" t="str">
        <f>TEXT(Table3[[#This Row],[Purchase Date]],"MMMM")</f>
        <v>January</v>
      </c>
      <c r="T5320" s="9">
        <f>YEAR('Consolidtaed Data'!$F3971)</f>
        <v>2020</v>
      </c>
    </row>
    <row r="5321" spans="1:20" x14ac:dyDescent="0.3">
      <c r="A5321" s="9" t="s">
        <v>6346</v>
      </c>
      <c r="B5321" s="9" t="s">
        <v>490</v>
      </c>
      <c r="C5321" s="9" t="s">
        <v>50</v>
      </c>
      <c r="D5321" s="9" t="s">
        <v>193</v>
      </c>
      <c r="E5321" s="9" t="s">
        <v>917</v>
      </c>
      <c r="F5321" s="10">
        <v>44224</v>
      </c>
      <c r="G5321" s="10" t="str">
        <f>VLOOKUP(Table3[[#This Row],[Product ID]],[1]Products!$A:$G,2,0)</f>
        <v>Product 79</v>
      </c>
      <c r="H5321" s="22">
        <v>1</v>
      </c>
      <c r="I5321" s="9">
        <f>VLOOKUP('Consolidtaed Data'!$B4020,[1]Products!$A:$G,4,0)</f>
        <v>1467</v>
      </c>
      <c r="J5321" s="9">
        <f>VLOOKUP('Consolidtaed Data'!$B4020,[1]Products!$A:$G,3,0)</f>
        <v>807</v>
      </c>
      <c r="K5321" s="9">
        <f>'Consolidtaed Data'!$J4020*'Consolidtaed Data'!$H4020</f>
        <v>296</v>
      </c>
      <c r="L5321" s="9">
        <f>'Consolidtaed Data'!$I4020*'Consolidtaed Data'!$H4020</f>
        <v>502</v>
      </c>
      <c r="M5321" s="9">
        <f>'Consolidtaed Data'!$L4020-'Consolidtaed Data'!$K4020</f>
        <v>1748</v>
      </c>
      <c r="N5321" s="9" t="str">
        <f>VLOOKUP('Consolidtaed Data'!$C4020,[1]Locations!$A:$O,2,0)</f>
        <v>Moreno Valley</v>
      </c>
      <c r="O5321" s="9" t="str">
        <f>VLOOKUP('Consolidtaed Data'!$D4020,'[1]Sales People'!$A:$B,2,0)</f>
        <v>Joshua Cook</v>
      </c>
      <c r="P5321" s="9" t="str">
        <f>VLOOKUP('Consolidtaed Data'!$E4020,[1]Customers!$A:$B,2,0)</f>
        <v>Harry Castillo</v>
      </c>
      <c r="Q5321" s="11">
        <f>WEEKDAY('Consolidtaed Data'!$F4020)</f>
        <v>4</v>
      </c>
      <c r="R5321" s="9">
        <f>MONTH('Consolidtaed Data'!$F4020)</f>
        <v>10</v>
      </c>
      <c r="S5321" s="9" t="str">
        <f>TEXT(Table3[[#This Row],[Purchase Date]],"MMMM")</f>
        <v>January</v>
      </c>
      <c r="T5321" s="9">
        <f>YEAR('Consolidtaed Data'!$F4020)</f>
        <v>2020</v>
      </c>
    </row>
    <row r="5322" spans="1:20" x14ac:dyDescent="0.3">
      <c r="A5322" s="9" t="s">
        <v>6347</v>
      </c>
      <c r="B5322" s="9" t="s">
        <v>234</v>
      </c>
      <c r="C5322" s="9" t="s">
        <v>99</v>
      </c>
      <c r="D5322" s="9" t="s">
        <v>374</v>
      </c>
      <c r="E5322" s="9" t="s">
        <v>768</v>
      </c>
      <c r="F5322" s="10">
        <v>44224</v>
      </c>
      <c r="G5322" s="10" t="str">
        <f>VLOOKUP(Table3[[#This Row],[Product ID]],[1]Products!$A:$G,2,0)</f>
        <v>Product 54</v>
      </c>
      <c r="H5322" s="22">
        <v>1</v>
      </c>
      <c r="I5322" s="9">
        <f>VLOOKUP('Consolidtaed Data'!$B4428,[1]Products!$A:$G,4,0)</f>
        <v>1783</v>
      </c>
      <c r="J5322" s="9">
        <f>VLOOKUP('Consolidtaed Data'!$B4428,[1]Products!$A:$G,3,0)</f>
        <v>1230</v>
      </c>
      <c r="K5322" s="9">
        <f>'Consolidtaed Data'!$J4428*'Consolidtaed Data'!$H4428</f>
        <v>2756</v>
      </c>
      <c r="L5322" s="9">
        <f>'Consolidtaed Data'!$I4428*'Consolidtaed Data'!$H4428</f>
        <v>3774</v>
      </c>
      <c r="M5322" s="9">
        <f>'Consolidtaed Data'!$L4428-'Consolidtaed Data'!$K4428</f>
        <v>117</v>
      </c>
      <c r="N5322" s="9" t="str">
        <f>VLOOKUP('Consolidtaed Data'!$C4428,[1]Locations!$A:$O,2,0)</f>
        <v>Jurupa Valley</v>
      </c>
      <c r="O5322" s="9" t="str">
        <f>VLOOKUP('Consolidtaed Data'!$D4428,'[1]Sales People'!$A:$B,2,0)</f>
        <v>Brian Hansen</v>
      </c>
      <c r="P5322" s="9" t="str">
        <f>VLOOKUP('Consolidtaed Data'!$E4428,[1]Customers!$A:$B,2,0)</f>
        <v>William Hawkins</v>
      </c>
      <c r="Q5322" s="11">
        <f>WEEKDAY('Consolidtaed Data'!$F4428)</f>
        <v>7</v>
      </c>
      <c r="R5322" s="9">
        <f>MONTH('Consolidtaed Data'!$F4428)</f>
        <v>11</v>
      </c>
      <c r="S5322" s="9" t="str">
        <f>TEXT(Table3[[#This Row],[Purchase Date]],"MMMM")</f>
        <v>January</v>
      </c>
      <c r="T5322" s="9">
        <f>YEAR('Consolidtaed Data'!$F4428)</f>
        <v>2020</v>
      </c>
    </row>
    <row r="5323" spans="1:20" x14ac:dyDescent="0.3">
      <c r="A5323" s="9" t="s">
        <v>6348</v>
      </c>
      <c r="B5323" s="9" t="s">
        <v>712</v>
      </c>
      <c r="C5323" s="9" t="s">
        <v>325</v>
      </c>
      <c r="D5323" s="9" t="s">
        <v>31</v>
      </c>
      <c r="E5323" s="9" t="s">
        <v>810</v>
      </c>
      <c r="F5323" s="10">
        <v>44224</v>
      </c>
      <c r="G5323" s="10" t="str">
        <f>VLOOKUP(Table3[[#This Row],[Product ID]],[1]Products!$A:$G,2,0)</f>
        <v>Product 32</v>
      </c>
      <c r="H5323" s="22">
        <v>2</v>
      </c>
      <c r="I5323" s="9">
        <f>VLOOKUP('Consolidtaed Data'!$B4486,[1]Products!$A:$G,4,0)</f>
        <v>530</v>
      </c>
      <c r="J5323" s="9">
        <f>VLOOKUP('Consolidtaed Data'!$B4486,[1]Products!$A:$G,3,0)</f>
        <v>424</v>
      </c>
      <c r="K5323" s="9">
        <f>'Consolidtaed Data'!$J4486*'Consolidtaed Data'!$H4486</f>
        <v>561</v>
      </c>
      <c r="L5323" s="9">
        <f>'Consolidtaed Data'!$I4486*'Consolidtaed Data'!$H4486</f>
        <v>684</v>
      </c>
      <c r="M5323" s="9">
        <f>'Consolidtaed Data'!$L4486-'Consolidtaed Data'!$K4486</f>
        <v>939</v>
      </c>
      <c r="N5323" s="9" t="str">
        <f>VLOOKUP('Consolidtaed Data'!$C4486,[1]Locations!$A:$O,2,0)</f>
        <v>San Francisco</v>
      </c>
      <c r="O5323" s="9" t="str">
        <f>VLOOKUP('Consolidtaed Data'!$D4486,'[1]Sales People'!$A:$B,2,0)</f>
        <v>Roger Ramos</v>
      </c>
      <c r="P5323" s="9" t="str">
        <f>VLOOKUP('Consolidtaed Data'!$E4486,[1]Customers!$A:$B,2,0)</f>
        <v>Juan Lawrence</v>
      </c>
      <c r="Q5323" s="11">
        <f>WEEKDAY('Consolidtaed Data'!$F4486)</f>
        <v>4</v>
      </c>
      <c r="R5323" s="9">
        <f>MONTH('Consolidtaed Data'!$F4486)</f>
        <v>11</v>
      </c>
      <c r="S5323" s="9" t="str">
        <f>TEXT(Table3[[#This Row],[Purchase Date]],"MMMM")</f>
        <v>January</v>
      </c>
      <c r="T5323" s="9">
        <f>YEAR('Consolidtaed Data'!$F4486)</f>
        <v>2020</v>
      </c>
    </row>
    <row r="5324" spans="1:20" x14ac:dyDescent="0.3">
      <c r="A5324" s="9" t="s">
        <v>6349</v>
      </c>
      <c r="B5324" s="9" t="s">
        <v>531</v>
      </c>
      <c r="C5324" s="9" t="s">
        <v>173</v>
      </c>
      <c r="D5324" s="9" t="s">
        <v>46</v>
      </c>
      <c r="E5324" s="9" t="s">
        <v>777</v>
      </c>
      <c r="F5324" s="10">
        <v>44224</v>
      </c>
      <c r="G5324" s="10" t="str">
        <f>VLOOKUP(Table3[[#This Row],[Product ID]],[1]Products!$A:$G,2,0)</f>
        <v>Product 62</v>
      </c>
      <c r="H5324" s="22">
        <v>1</v>
      </c>
      <c r="I5324" s="9">
        <f>VLOOKUP('Consolidtaed Data'!$B4528,[1]Products!$A:$G,4,0)</f>
        <v>1351</v>
      </c>
      <c r="J5324" s="9">
        <f>VLOOKUP('Consolidtaed Data'!$B4528,[1]Products!$A:$G,3,0)</f>
        <v>1108</v>
      </c>
      <c r="K5324" s="9">
        <f>'Consolidtaed Data'!$J4528*'Consolidtaed Data'!$H4528</f>
        <v>1788</v>
      </c>
      <c r="L5324" s="9">
        <f>'Consolidtaed Data'!$I4528*'Consolidtaed Data'!$H4528</f>
        <v>2353</v>
      </c>
      <c r="M5324" s="9">
        <f>'Consolidtaed Data'!$L4528-'Consolidtaed Data'!$K4528</f>
        <v>344</v>
      </c>
      <c r="N5324" s="9" t="str">
        <f>VLOOKUP('Consolidtaed Data'!$C4528,[1]Locations!$A:$O,2,0)</f>
        <v>Downey</v>
      </c>
      <c r="O5324" s="9" t="str">
        <f>VLOOKUP('Consolidtaed Data'!$D4528,'[1]Sales People'!$A:$B,2,0)</f>
        <v>Bobby Russell</v>
      </c>
      <c r="P5324" s="9" t="str">
        <f>VLOOKUP('Consolidtaed Data'!$E4528,[1]Customers!$A:$B,2,0)</f>
        <v>Joe Carroll</v>
      </c>
      <c r="Q5324" s="11">
        <f>WEEKDAY('Consolidtaed Data'!$F4528)</f>
        <v>6</v>
      </c>
      <c r="R5324" s="9">
        <f>MONTH('Consolidtaed Data'!$F4528)</f>
        <v>11</v>
      </c>
      <c r="S5324" s="9" t="str">
        <f>TEXT(Table3[[#This Row],[Purchase Date]],"MMMM")</f>
        <v>January</v>
      </c>
      <c r="T5324" s="9">
        <f>YEAR('Consolidtaed Data'!$F4528)</f>
        <v>2020</v>
      </c>
    </row>
    <row r="5325" spans="1:20" x14ac:dyDescent="0.3">
      <c r="A5325" s="9" t="s">
        <v>6350</v>
      </c>
      <c r="B5325" s="9" t="s">
        <v>230</v>
      </c>
      <c r="C5325" s="9" t="s">
        <v>231</v>
      </c>
      <c r="D5325" s="9" t="s">
        <v>281</v>
      </c>
      <c r="E5325" s="9" t="s">
        <v>337</v>
      </c>
      <c r="F5325" s="10">
        <v>44224</v>
      </c>
      <c r="G5325" s="10" t="str">
        <f>VLOOKUP(Table3[[#This Row],[Product ID]],[1]Products!$A:$G,2,0)</f>
        <v>Product 31</v>
      </c>
      <c r="H5325" s="22">
        <v>1</v>
      </c>
      <c r="I5325" s="9">
        <f>VLOOKUP('Consolidtaed Data'!$B4646,[1]Products!$A:$G,4,0)</f>
        <v>530</v>
      </c>
      <c r="J5325" s="9">
        <f>VLOOKUP('Consolidtaed Data'!$B4646,[1]Products!$A:$G,3,0)</f>
        <v>424</v>
      </c>
      <c r="K5325" s="9">
        <f>'Consolidtaed Data'!$J4646*'Consolidtaed Data'!$H4646</f>
        <v>435</v>
      </c>
      <c r="L5325" s="9">
        <f>'Consolidtaed Data'!$I4646*'Consolidtaed Data'!$H4646</f>
        <v>530</v>
      </c>
      <c r="M5325" s="9">
        <f>'Consolidtaed Data'!$L4646-'Consolidtaed Data'!$K4646</f>
        <v>1149</v>
      </c>
      <c r="N5325" s="9" t="str">
        <f>VLOOKUP('Consolidtaed Data'!$C4646,[1]Locations!$A:$O,2,0)</f>
        <v>San Mateo</v>
      </c>
      <c r="O5325" s="9" t="str">
        <f>VLOOKUP('Consolidtaed Data'!$D4646,'[1]Sales People'!$A:$B,2,0)</f>
        <v>Christopher Tucker</v>
      </c>
      <c r="P5325" s="9" t="str">
        <f>VLOOKUP('Consolidtaed Data'!$E4646,[1]Customers!$A:$B,2,0)</f>
        <v>Paul Chapman</v>
      </c>
      <c r="Q5325" s="11">
        <f>WEEKDAY('Consolidtaed Data'!$F4646)</f>
        <v>1</v>
      </c>
      <c r="R5325" s="9">
        <f>MONTH('Consolidtaed Data'!$F4646)</f>
        <v>12</v>
      </c>
      <c r="S5325" s="9" t="str">
        <f>TEXT(Table3[[#This Row],[Purchase Date]],"MMMM")</f>
        <v>January</v>
      </c>
      <c r="T5325" s="9">
        <f>YEAR('Consolidtaed Data'!$F4646)</f>
        <v>2020</v>
      </c>
    </row>
    <row r="5326" spans="1:20" x14ac:dyDescent="0.3">
      <c r="A5326" s="9" t="s">
        <v>6351</v>
      </c>
      <c r="B5326" s="9" t="s">
        <v>364</v>
      </c>
      <c r="C5326" s="9" t="s">
        <v>30</v>
      </c>
      <c r="D5326" s="9" t="s">
        <v>229</v>
      </c>
      <c r="E5326" s="9" t="s">
        <v>2325</v>
      </c>
      <c r="F5326" s="10">
        <v>44224</v>
      </c>
      <c r="G5326" s="10" t="str">
        <f>VLOOKUP(Table3[[#This Row],[Product ID]],[1]Products!$A:$G,2,0)</f>
        <v>Product 45</v>
      </c>
      <c r="H5326" s="22">
        <v>3</v>
      </c>
      <c r="I5326" s="9">
        <f>VLOOKUP('Consolidtaed Data'!$B4673,[1]Products!$A:$G,4,0)</f>
        <v>1338</v>
      </c>
      <c r="J5326" s="9">
        <f>VLOOKUP('Consolidtaed Data'!$B4673,[1]Products!$A:$G,3,0)</f>
        <v>682</v>
      </c>
      <c r="K5326" s="9">
        <f>'Consolidtaed Data'!$J4673*'Consolidtaed Data'!$H4673</f>
        <v>1512</v>
      </c>
      <c r="L5326" s="9">
        <f>'Consolidtaed Data'!$I4673*'Consolidtaed Data'!$H4673</f>
        <v>2853</v>
      </c>
      <c r="M5326" s="9">
        <f>'Consolidtaed Data'!$L4673-'Consolidtaed Data'!$K4673</f>
        <v>3300</v>
      </c>
      <c r="N5326" s="9" t="str">
        <f>VLOOKUP('Consolidtaed Data'!$C4673,[1]Locations!$A:$O,2,0)</f>
        <v>Fremont</v>
      </c>
      <c r="O5326" s="9" t="str">
        <f>VLOOKUP('Consolidtaed Data'!$D4673,'[1]Sales People'!$A:$B,2,0)</f>
        <v>Jerry Perry</v>
      </c>
      <c r="P5326" s="9" t="str">
        <f>VLOOKUP('Consolidtaed Data'!$E4673,[1]Customers!$A:$B,2,0)</f>
        <v>Larry Stone</v>
      </c>
      <c r="Q5326" s="11">
        <f>WEEKDAY('Consolidtaed Data'!$F4673)</f>
        <v>4</v>
      </c>
      <c r="R5326" s="9">
        <f>MONTH('Consolidtaed Data'!$F4673)</f>
        <v>12</v>
      </c>
      <c r="S5326" s="9" t="str">
        <f>TEXT(Table3[[#This Row],[Purchase Date]],"MMMM")</f>
        <v>January</v>
      </c>
      <c r="T5326" s="9">
        <f>YEAR('Consolidtaed Data'!$F4673)</f>
        <v>2020</v>
      </c>
    </row>
    <row r="5327" spans="1:20" x14ac:dyDescent="0.3">
      <c r="A5327" s="9" t="s">
        <v>6352</v>
      </c>
      <c r="B5327" s="9" t="s">
        <v>98</v>
      </c>
      <c r="C5327" s="9" t="s">
        <v>169</v>
      </c>
      <c r="D5327" s="9" t="s">
        <v>56</v>
      </c>
      <c r="E5327" s="9" t="s">
        <v>863</v>
      </c>
      <c r="F5327" s="10">
        <v>44224</v>
      </c>
      <c r="G5327" s="10" t="str">
        <f>VLOOKUP(Table3[[#This Row],[Product ID]],[1]Products!$A:$G,2,0)</f>
        <v>Product 85</v>
      </c>
      <c r="H5327" s="22">
        <v>2</v>
      </c>
      <c r="I5327" s="9">
        <f>VLOOKUP('Consolidtaed Data'!$B4691,[1]Products!$A:$G,4,0)</f>
        <v>1522</v>
      </c>
      <c r="J5327" s="9">
        <f>VLOOKUP('Consolidtaed Data'!$B4691,[1]Products!$A:$G,3,0)</f>
        <v>791</v>
      </c>
      <c r="K5327" s="9">
        <f>'Consolidtaed Data'!$J4691*'Consolidtaed Data'!$H4691</f>
        <v>316</v>
      </c>
      <c r="L5327" s="9">
        <f>'Consolidtaed Data'!$I4691*'Consolidtaed Data'!$H4691</f>
        <v>508</v>
      </c>
      <c r="M5327" s="9">
        <f>'Consolidtaed Data'!$L4691-'Consolidtaed Data'!$K4691</f>
        <v>120</v>
      </c>
      <c r="N5327" s="9" t="str">
        <f>VLOOKUP('Consolidtaed Data'!$C4691,[1]Locations!$A:$O,2,0)</f>
        <v>West Covina</v>
      </c>
      <c r="O5327" s="9" t="str">
        <f>VLOOKUP('Consolidtaed Data'!$D4691,'[1]Sales People'!$A:$B,2,0)</f>
        <v>Roger Robertson</v>
      </c>
      <c r="P5327" s="9" t="str">
        <f>VLOOKUP('Consolidtaed Data'!$E4691,[1]Customers!$A:$B,2,0)</f>
        <v>Clarence Cunningham</v>
      </c>
      <c r="Q5327" s="11">
        <f>WEEKDAY('Consolidtaed Data'!$F4691)</f>
        <v>5</v>
      </c>
      <c r="R5327" s="9">
        <f>MONTH('Consolidtaed Data'!$F4691)</f>
        <v>12</v>
      </c>
      <c r="S5327" s="9" t="str">
        <f>TEXT(Table3[[#This Row],[Purchase Date]],"MMMM")</f>
        <v>January</v>
      </c>
      <c r="T5327" s="9">
        <f>YEAR('Consolidtaed Data'!$F4691)</f>
        <v>2020</v>
      </c>
    </row>
    <row r="5328" spans="1:20" x14ac:dyDescent="0.3">
      <c r="A5328" s="9" t="s">
        <v>6353</v>
      </c>
      <c r="B5328" s="9" t="s">
        <v>29</v>
      </c>
      <c r="C5328" s="9" t="s">
        <v>302</v>
      </c>
      <c r="D5328" s="9" t="s">
        <v>149</v>
      </c>
      <c r="E5328" s="9" t="s">
        <v>387</v>
      </c>
      <c r="F5328" s="10">
        <v>44225</v>
      </c>
      <c r="G5328" s="10" t="str">
        <f>VLOOKUP(Table3[[#This Row],[Product ID]],[1]Products!$A:$G,2,0)</f>
        <v>Product 37</v>
      </c>
      <c r="H5328" s="22">
        <v>3</v>
      </c>
      <c r="I5328" s="9">
        <f>VLOOKUP('Consolidtaed Data'!$B3869,[1]Products!$A:$G,4,0)</f>
        <v>530</v>
      </c>
      <c r="J5328" s="9">
        <f>VLOOKUP('Consolidtaed Data'!$B3869,[1]Products!$A:$G,3,0)</f>
        <v>435</v>
      </c>
      <c r="K5328" s="9">
        <f>'Consolidtaed Data'!$J3869*'Consolidtaed Data'!$H3869</f>
        <v>1363</v>
      </c>
      <c r="L5328" s="9">
        <f>'Consolidtaed Data'!$I3869*'Consolidtaed Data'!$H3869</f>
        <v>1725</v>
      </c>
      <c r="M5328" s="9">
        <f>'Consolidtaed Data'!$L3869-'Consolidtaed Data'!$K3869</f>
        <v>161</v>
      </c>
      <c r="N5328" s="9" t="str">
        <f>VLOOKUP('Consolidtaed Data'!$C3869,[1]Locations!$A:$O,2,0)</f>
        <v>West Covina</v>
      </c>
      <c r="O5328" s="9" t="str">
        <f>VLOOKUP('Consolidtaed Data'!$D3869,'[1]Sales People'!$A:$B,2,0)</f>
        <v>Kenneth Bradley</v>
      </c>
      <c r="P5328" s="9" t="str">
        <f>VLOOKUP('Consolidtaed Data'!$E3869,[1]Customers!$A:$B,2,0)</f>
        <v>Adam Riley</v>
      </c>
      <c r="Q5328" s="11">
        <f>WEEKDAY('Consolidtaed Data'!$F3869)</f>
        <v>6</v>
      </c>
      <c r="R5328" s="9">
        <f>MONTH('Consolidtaed Data'!$F3869)</f>
        <v>10</v>
      </c>
      <c r="S5328" s="9" t="str">
        <f>TEXT(Table3[[#This Row],[Purchase Date]],"MMMM")</f>
        <v>January</v>
      </c>
      <c r="T5328" s="9">
        <f>YEAR('Consolidtaed Data'!$F3869)</f>
        <v>2020</v>
      </c>
    </row>
    <row r="5329" spans="1:20" x14ac:dyDescent="0.3">
      <c r="A5329" s="9" t="s">
        <v>6354</v>
      </c>
      <c r="B5329" s="9" t="s">
        <v>119</v>
      </c>
      <c r="C5329" s="9" t="s">
        <v>90</v>
      </c>
      <c r="D5329" s="9" t="s">
        <v>329</v>
      </c>
      <c r="E5329" s="9" t="s">
        <v>292</v>
      </c>
      <c r="F5329" s="10">
        <v>44225</v>
      </c>
      <c r="G5329" s="10" t="str">
        <f>VLOOKUP(Table3[[#This Row],[Product ID]],[1]Products!$A:$G,2,0)</f>
        <v>Product 67</v>
      </c>
      <c r="H5329" s="22">
        <v>4</v>
      </c>
      <c r="I5329" s="9">
        <f>VLOOKUP('Consolidtaed Data'!$B3897,[1]Products!$A:$G,4,0)</f>
        <v>1809</v>
      </c>
      <c r="J5329" s="9">
        <f>VLOOKUP('Consolidtaed Data'!$B3897,[1]Products!$A:$G,3,0)</f>
        <v>1067</v>
      </c>
      <c r="K5329" s="9">
        <f>'Consolidtaed Data'!$J3897*'Consolidtaed Data'!$H3897</f>
        <v>435</v>
      </c>
      <c r="L5329" s="9">
        <f>'Consolidtaed Data'!$I3897*'Consolidtaed Data'!$H3897</f>
        <v>530</v>
      </c>
      <c r="M5329" s="9">
        <f>'Consolidtaed Data'!$L3897-'Consolidtaed Data'!$K3897</f>
        <v>322</v>
      </c>
      <c r="N5329" s="9" t="str">
        <f>VLOOKUP('Consolidtaed Data'!$C3897,[1]Locations!$A:$O,2,0)</f>
        <v>Anaheim</v>
      </c>
      <c r="O5329" s="9" t="str">
        <f>VLOOKUP('Consolidtaed Data'!$D3897,'[1]Sales People'!$A:$B,2,0)</f>
        <v>Ernest Wagner</v>
      </c>
      <c r="P5329" s="9" t="str">
        <f>VLOOKUP('Consolidtaed Data'!$E3897,[1]Customers!$A:$B,2,0)</f>
        <v>Edward Mason</v>
      </c>
      <c r="Q5329" s="11">
        <f>WEEKDAY('Consolidtaed Data'!$F3897)</f>
        <v>2</v>
      </c>
      <c r="R5329" s="9">
        <f>MONTH('Consolidtaed Data'!$F3897)</f>
        <v>10</v>
      </c>
      <c r="S5329" s="9" t="str">
        <f>TEXT(Table3[[#This Row],[Purchase Date]],"MMMM")</f>
        <v>January</v>
      </c>
      <c r="T5329" s="9">
        <f>YEAR('Consolidtaed Data'!$F3897)</f>
        <v>2020</v>
      </c>
    </row>
    <row r="5330" spans="1:20" x14ac:dyDescent="0.3">
      <c r="A5330" s="9" t="s">
        <v>6355</v>
      </c>
      <c r="B5330" s="9" t="s">
        <v>79</v>
      </c>
      <c r="C5330" s="9" t="s">
        <v>42</v>
      </c>
      <c r="D5330" s="9" t="s">
        <v>374</v>
      </c>
      <c r="E5330" s="9" t="s">
        <v>1105</v>
      </c>
      <c r="F5330" s="10">
        <v>44225</v>
      </c>
      <c r="G5330" s="10" t="str">
        <f>VLOOKUP(Table3[[#This Row],[Product ID]],[1]Products!$A:$G,2,0)</f>
        <v>Product 80</v>
      </c>
      <c r="H5330" s="22">
        <v>4</v>
      </c>
      <c r="I5330" s="9">
        <f>VLOOKUP('Consolidtaed Data'!$B4042,[1]Products!$A:$G,4,0)</f>
        <v>1494</v>
      </c>
      <c r="J5330" s="9">
        <f>VLOOKUP('Consolidtaed Data'!$B4042,[1]Products!$A:$G,3,0)</f>
        <v>971</v>
      </c>
      <c r="K5330" s="9">
        <f>'Consolidtaed Data'!$J4042*'Consolidtaed Data'!$H4042</f>
        <v>791</v>
      </c>
      <c r="L5330" s="9">
        <f>'Consolidtaed Data'!$I4042*'Consolidtaed Data'!$H4042</f>
        <v>1522</v>
      </c>
      <c r="M5330" s="9">
        <f>'Consolidtaed Data'!$L4042-'Consolidtaed Data'!$K4042</f>
        <v>606</v>
      </c>
      <c r="N5330" s="9" t="str">
        <f>VLOOKUP('Consolidtaed Data'!$C4042,[1]Locations!$A:$O,2,0)</f>
        <v>Irvine</v>
      </c>
      <c r="O5330" s="9" t="str">
        <f>VLOOKUP('Consolidtaed Data'!$D4042,'[1]Sales People'!$A:$B,2,0)</f>
        <v>Arthur Mccoy</v>
      </c>
      <c r="P5330" s="9" t="str">
        <f>VLOOKUP('Consolidtaed Data'!$E4042,[1]Customers!$A:$B,2,0)</f>
        <v>Henry Harper</v>
      </c>
      <c r="Q5330" s="11">
        <f>WEEKDAY('Consolidtaed Data'!$F4042)</f>
        <v>5</v>
      </c>
      <c r="R5330" s="9">
        <f>MONTH('Consolidtaed Data'!$F4042)</f>
        <v>10</v>
      </c>
      <c r="S5330" s="9" t="str">
        <f>TEXT(Table3[[#This Row],[Purchase Date]],"MMMM")</f>
        <v>January</v>
      </c>
      <c r="T5330" s="9">
        <f>YEAR('Consolidtaed Data'!$F4042)</f>
        <v>2020</v>
      </c>
    </row>
    <row r="5331" spans="1:20" x14ac:dyDescent="0.3">
      <c r="A5331" s="9" t="s">
        <v>6356</v>
      </c>
      <c r="B5331" s="9" t="s">
        <v>364</v>
      </c>
      <c r="C5331" s="9" t="s">
        <v>59</v>
      </c>
      <c r="D5331" s="9" t="s">
        <v>315</v>
      </c>
      <c r="E5331" s="9" t="s">
        <v>839</v>
      </c>
      <c r="F5331" s="10">
        <v>44225</v>
      </c>
      <c r="G5331" s="10" t="str">
        <f>VLOOKUP(Table3[[#This Row],[Product ID]],[1]Products!$A:$G,2,0)</f>
        <v>Product 45</v>
      </c>
      <c r="H5331" s="22">
        <v>4</v>
      </c>
      <c r="I5331" s="9">
        <f>VLOOKUP('Consolidtaed Data'!$B4061,[1]Products!$A:$G,4,0)</f>
        <v>504</v>
      </c>
      <c r="J5331" s="9">
        <f>VLOOKUP('Consolidtaed Data'!$B4061,[1]Products!$A:$G,3,0)</f>
        <v>408</v>
      </c>
      <c r="K5331" s="9">
        <f>'Consolidtaed Data'!$J4061*'Consolidtaed Data'!$H4061</f>
        <v>342</v>
      </c>
      <c r="L5331" s="9">
        <f>'Consolidtaed Data'!$I4061*'Consolidtaed Data'!$H4061</f>
        <v>434</v>
      </c>
      <c r="M5331" s="9">
        <f>'Consolidtaed Data'!$L4061-'Consolidtaed Data'!$K4061</f>
        <v>1104</v>
      </c>
      <c r="N5331" s="9" t="str">
        <f>VLOOKUP('Consolidtaed Data'!$C4061,[1]Locations!$A:$O,2,0)</f>
        <v>El Cajon</v>
      </c>
      <c r="O5331" s="9" t="str">
        <f>VLOOKUP('Consolidtaed Data'!$D4061,'[1]Sales People'!$A:$B,2,0)</f>
        <v>Kenneth Bradley</v>
      </c>
      <c r="P5331" s="9" t="str">
        <f>VLOOKUP('Consolidtaed Data'!$E4061,[1]Customers!$A:$B,2,0)</f>
        <v>Walter Woods</v>
      </c>
      <c r="Q5331" s="11">
        <f>WEEKDAY('Consolidtaed Data'!$F4061)</f>
        <v>6</v>
      </c>
      <c r="R5331" s="9">
        <f>MONTH('Consolidtaed Data'!$F4061)</f>
        <v>10</v>
      </c>
      <c r="S5331" s="9" t="str">
        <f>TEXT(Table3[[#This Row],[Purchase Date]],"MMMM")</f>
        <v>January</v>
      </c>
      <c r="T5331" s="9">
        <f>YEAR('Consolidtaed Data'!$F4061)</f>
        <v>2020</v>
      </c>
    </row>
    <row r="5332" spans="1:20" x14ac:dyDescent="0.3">
      <c r="A5332" s="9" t="s">
        <v>6357</v>
      </c>
      <c r="B5332" s="9" t="s">
        <v>11</v>
      </c>
      <c r="C5332" s="9" t="s">
        <v>223</v>
      </c>
      <c r="D5332" s="9" t="s">
        <v>100</v>
      </c>
      <c r="E5332" s="9" t="s">
        <v>1909</v>
      </c>
      <c r="F5332" s="10">
        <v>44225</v>
      </c>
      <c r="G5332" s="10" t="str">
        <f>VLOOKUP(Table3[[#This Row],[Product ID]],[1]Products!$A:$G,2,0)</f>
        <v>Product 88</v>
      </c>
      <c r="H5332" s="22">
        <v>1</v>
      </c>
      <c r="I5332" s="9">
        <f>VLOOKUP('Consolidtaed Data'!$B4175,[1]Products!$A:$G,4,0)</f>
        <v>1639</v>
      </c>
      <c r="J5332" s="9">
        <f>VLOOKUP('Consolidtaed Data'!$B4175,[1]Products!$A:$G,3,0)</f>
        <v>1295</v>
      </c>
      <c r="K5332" s="9">
        <f>'Consolidtaed Data'!$J4175*'Consolidtaed Data'!$H4175</f>
        <v>3132</v>
      </c>
      <c r="L5332" s="9">
        <f>'Consolidtaed Data'!$I4175*'Consolidtaed Data'!$H4175</f>
        <v>5697</v>
      </c>
      <c r="M5332" s="9">
        <f>'Consolidtaed Data'!$L4175-'Consolidtaed Data'!$K4175</f>
        <v>613</v>
      </c>
      <c r="N5332" s="9" t="str">
        <f>VLOOKUP('Consolidtaed Data'!$C4175,[1]Locations!$A:$O,2,0)</f>
        <v>Roseville</v>
      </c>
      <c r="O5332" s="9" t="str">
        <f>VLOOKUP('Consolidtaed Data'!$D4175,'[1]Sales People'!$A:$B,2,0)</f>
        <v>Jimmy Young</v>
      </c>
      <c r="P5332" s="9" t="str">
        <f>VLOOKUP('Consolidtaed Data'!$E4175,[1]Customers!$A:$B,2,0)</f>
        <v>Ralph Willis</v>
      </c>
      <c r="Q5332" s="11">
        <f>WEEKDAY('Consolidtaed Data'!$F4175)</f>
        <v>2</v>
      </c>
      <c r="R5332" s="9">
        <f>MONTH('Consolidtaed Data'!$F4175)</f>
        <v>11</v>
      </c>
      <c r="S5332" s="9" t="str">
        <f>TEXT(Table3[[#This Row],[Purchase Date]],"MMMM")</f>
        <v>January</v>
      </c>
      <c r="T5332" s="9">
        <f>YEAR('Consolidtaed Data'!$F4175)</f>
        <v>2020</v>
      </c>
    </row>
    <row r="5333" spans="1:20" x14ac:dyDescent="0.3">
      <c r="A5333" s="9" t="s">
        <v>6358</v>
      </c>
      <c r="B5333" s="9" t="s">
        <v>15</v>
      </c>
      <c r="C5333" s="9" t="s">
        <v>59</v>
      </c>
      <c r="D5333" s="9" t="s">
        <v>68</v>
      </c>
      <c r="E5333" s="9" t="s">
        <v>2602</v>
      </c>
      <c r="F5333" s="10">
        <v>44225</v>
      </c>
      <c r="G5333" s="10" t="str">
        <f>VLOOKUP(Table3[[#This Row],[Product ID]],[1]Products!$A:$G,2,0)</f>
        <v>Product 38</v>
      </c>
      <c r="H5333" s="22">
        <v>1</v>
      </c>
      <c r="I5333" s="9">
        <f>VLOOKUP('Consolidtaed Data'!$B4208,[1]Products!$A:$G,4,0)</f>
        <v>1119</v>
      </c>
      <c r="J5333" s="9">
        <f>VLOOKUP('Consolidtaed Data'!$B4208,[1]Products!$A:$G,3,0)</f>
        <v>683</v>
      </c>
      <c r="K5333" s="9">
        <f>'Consolidtaed Data'!$J4208*'Consolidtaed Data'!$H4208</f>
        <v>1464</v>
      </c>
      <c r="L5333" s="9">
        <f>'Consolidtaed Data'!$I4208*'Consolidtaed Data'!$H4208</f>
        <v>2154</v>
      </c>
      <c r="M5333" s="9">
        <f>'Consolidtaed Data'!$L4208-'Consolidtaed Data'!$K4208</f>
        <v>523</v>
      </c>
      <c r="N5333" s="9" t="str">
        <f>VLOOKUP('Consolidtaed Data'!$C4208,[1]Locations!$A:$O,2,0)</f>
        <v>Victorville</v>
      </c>
      <c r="O5333" s="9" t="str">
        <f>VLOOKUP('Consolidtaed Data'!$D4208,'[1]Sales People'!$A:$B,2,0)</f>
        <v>Clarence Fox</v>
      </c>
      <c r="P5333" s="9" t="str">
        <f>VLOOKUP('Consolidtaed Data'!$E4208,[1]Customers!$A:$B,2,0)</f>
        <v>Daniel Moreno</v>
      </c>
      <c r="Q5333" s="11">
        <f>WEEKDAY('Consolidtaed Data'!$F4208)</f>
        <v>6</v>
      </c>
      <c r="R5333" s="9">
        <f>MONTH('Consolidtaed Data'!$F4208)</f>
        <v>11</v>
      </c>
      <c r="S5333" s="9" t="str">
        <f>TEXT(Table3[[#This Row],[Purchase Date]],"MMMM")</f>
        <v>January</v>
      </c>
      <c r="T5333" s="9">
        <f>YEAR('Consolidtaed Data'!$F4208)</f>
        <v>2020</v>
      </c>
    </row>
    <row r="5334" spans="1:20" x14ac:dyDescent="0.3">
      <c r="A5334" s="9" t="s">
        <v>6359</v>
      </c>
      <c r="B5334" s="9" t="s">
        <v>148</v>
      </c>
      <c r="C5334" s="9" t="s">
        <v>253</v>
      </c>
      <c r="D5334" s="9" t="s">
        <v>73</v>
      </c>
      <c r="E5334" s="9" t="s">
        <v>303</v>
      </c>
      <c r="F5334" s="10">
        <v>44225</v>
      </c>
      <c r="G5334" s="10" t="str">
        <f>VLOOKUP(Table3[[#This Row],[Product ID]],[1]Products!$A:$G,2,0)</f>
        <v>Product 16</v>
      </c>
      <c r="H5334" s="22">
        <v>2</v>
      </c>
      <c r="I5334" s="9">
        <f>VLOOKUP('Consolidtaed Data'!$B4413,[1]Products!$A:$G,4,0)</f>
        <v>1178</v>
      </c>
      <c r="J5334" s="9">
        <f>VLOOKUP('Consolidtaed Data'!$B4413,[1]Products!$A:$G,3,0)</f>
        <v>683</v>
      </c>
      <c r="K5334" s="9">
        <f>'Consolidtaed Data'!$J4413*'Consolidtaed Data'!$H4413</f>
        <v>4554</v>
      </c>
      <c r="L5334" s="9">
        <f>'Consolidtaed Data'!$I4413*'Consolidtaed Data'!$H4413</f>
        <v>7230</v>
      </c>
      <c r="M5334" s="9">
        <f>'Consolidtaed Data'!$L4413-'Consolidtaed Data'!$K4413</f>
        <v>345</v>
      </c>
      <c r="N5334" s="9" t="str">
        <f>VLOOKUP('Consolidtaed Data'!$C4413,[1]Locations!$A:$O,2,0)</f>
        <v>San Buenaventura (Ventura)</v>
      </c>
      <c r="O5334" s="9" t="str">
        <f>VLOOKUP('Consolidtaed Data'!$D4413,'[1]Sales People'!$A:$B,2,0)</f>
        <v>Andrew Bowman</v>
      </c>
      <c r="P5334" s="9" t="str">
        <f>VLOOKUP('Consolidtaed Data'!$E4413,[1]Customers!$A:$B,2,0)</f>
        <v>James Perkins</v>
      </c>
      <c r="Q5334" s="11">
        <f>WEEKDAY('Consolidtaed Data'!$F4413)</f>
        <v>6</v>
      </c>
      <c r="R5334" s="9">
        <f>MONTH('Consolidtaed Data'!$F4413)</f>
        <v>11</v>
      </c>
      <c r="S5334" s="9" t="str">
        <f>TEXT(Table3[[#This Row],[Purchase Date]],"MMMM")</f>
        <v>January</v>
      </c>
      <c r="T5334" s="9">
        <f>YEAR('Consolidtaed Data'!$F4413)</f>
        <v>2020</v>
      </c>
    </row>
    <row r="5335" spans="1:20" x14ac:dyDescent="0.3">
      <c r="A5335" s="9" t="s">
        <v>6360</v>
      </c>
      <c r="B5335" s="9" t="s">
        <v>139</v>
      </c>
      <c r="C5335" s="9" t="s">
        <v>210</v>
      </c>
      <c r="D5335" s="9" t="s">
        <v>73</v>
      </c>
      <c r="E5335" s="9" t="s">
        <v>1110</v>
      </c>
      <c r="F5335" s="10">
        <v>44225</v>
      </c>
      <c r="G5335" s="10" t="str">
        <f>VLOOKUP(Table3[[#This Row],[Product ID]],[1]Products!$A:$G,2,0)</f>
        <v>Product 13</v>
      </c>
      <c r="H5335" s="22">
        <v>1</v>
      </c>
      <c r="I5335" s="9">
        <f>VLOOKUP('Consolidtaed Data'!$B4429,[1]Products!$A:$G,4,0)</f>
        <v>1278</v>
      </c>
      <c r="J5335" s="9">
        <f>VLOOKUP('Consolidtaed Data'!$B4429,[1]Products!$A:$G,3,0)</f>
        <v>665</v>
      </c>
      <c r="K5335" s="9">
        <f>'Consolidtaed Data'!$J4429*'Consolidtaed Data'!$H4429</f>
        <v>376</v>
      </c>
      <c r="L5335" s="9">
        <f>'Consolidtaed Data'!$I4429*'Consolidtaed Data'!$H4429</f>
        <v>458</v>
      </c>
      <c r="M5335" s="9">
        <f>'Consolidtaed Data'!$L4429-'Consolidtaed Data'!$K4429</f>
        <v>140</v>
      </c>
      <c r="N5335" s="9" t="str">
        <f>VLOOKUP('Consolidtaed Data'!$C4429,[1]Locations!$A:$O,2,0)</f>
        <v>West Covina</v>
      </c>
      <c r="O5335" s="9" t="str">
        <f>VLOOKUP('Consolidtaed Data'!$D4429,'[1]Sales People'!$A:$B,2,0)</f>
        <v>Christopher Tucker</v>
      </c>
      <c r="P5335" s="9" t="str">
        <f>VLOOKUP('Consolidtaed Data'!$E4429,[1]Customers!$A:$B,2,0)</f>
        <v>Alan Perry</v>
      </c>
      <c r="Q5335" s="11">
        <f>WEEKDAY('Consolidtaed Data'!$F4429)</f>
        <v>7</v>
      </c>
      <c r="R5335" s="9">
        <f>MONTH('Consolidtaed Data'!$F4429)</f>
        <v>11</v>
      </c>
      <c r="S5335" s="9" t="str">
        <f>TEXT(Table3[[#This Row],[Purchase Date]],"MMMM")</f>
        <v>January</v>
      </c>
      <c r="T5335" s="9">
        <f>YEAR('Consolidtaed Data'!$F4429)</f>
        <v>2020</v>
      </c>
    </row>
    <row r="5336" spans="1:20" x14ac:dyDescent="0.3">
      <c r="A5336" s="9" t="s">
        <v>6361</v>
      </c>
      <c r="B5336" s="9" t="s">
        <v>209</v>
      </c>
      <c r="C5336" s="9" t="s">
        <v>352</v>
      </c>
      <c r="D5336" s="9" t="s">
        <v>56</v>
      </c>
      <c r="E5336" s="9" t="s">
        <v>1378</v>
      </c>
      <c r="F5336" s="10">
        <v>44225</v>
      </c>
      <c r="G5336" s="10" t="str">
        <f>VLOOKUP(Table3[[#This Row],[Product ID]],[1]Products!$A:$G,2,0)</f>
        <v>Product 86</v>
      </c>
      <c r="H5336" s="22">
        <v>2</v>
      </c>
      <c r="I5336" s="9">
        <f>VLOOKUP('Consolidtaed Data'!$B4430,[1]Products!$A:$G,4,0)</f>
        <v>1467</v>
      </c>
      <c r="J5336" s="9">
        <f>VLOOKUP('Consolidtaed Data'!$B4430,[1]Products!$A:$G,3,0)</f>
        <v>807</v>
      </c>
      <c r="K5336" s="9">
        <f>'Consolidtaed Data'!$J4430*'Consolidtaed Data'!$H4430</f>
        <v>2928</v>
      </c>
      <c r="L5336" s="9">
        <f>'Consolidtaed Data'!$I4430*'Consolidtaed Data'!$H4430</f>
        <v>4308</v>
      </c>
      <c r="M5336" s="9">
        <f>'Consolidtaed Data'!$L4430-'Consolidtaed Data'!$K4430</f>
        <v>49</v>
      </c>
      <c r="N5336" s="9" t="str">
        <f>VLOOKUP('Consolidtaed Data'!$C4430,[1]Locations!$A:$O,2,0)</f>
        <v>Oakland</v>
      </c>
      <c r="O5336" s="9" t="str">
        <f>VLOOKUP('Consolidtaed Data'!$D4430,'[1]Sales People'!$A:$B,2,0)</f>
        <v>Martin Perry</v>
      </c>
      <c r="P5336" s="9" t="str">
        <f>VLOOKUP('Consolidtaed Data'!$E4430,[1]Customers!$A:$B,2,0)</f>
        <v>Antonio Cooper</v>
      </c>
      <c r="Q5336" s="11">
        <f>WEEKDAY('Consolidtaed Data'!$F4430)</f>
        <v>7</v>
      </c>
      <c r="R5336" s="9">
        <f>MONTH('Consolidtaed Data'!$F4430)</f>
        <v>11</v>
      </c>
      <c r="S5336" s="9" t="str">
        <f>TEXT(Table3[[#This Row],[Purchase Date]],"MMMM")</f>
        <v>January</v>
      </c>
      <c r="T5336" s="9">
        <f>YEAR('Consolidtaed Data'!$F4430)</f>
        <v>2020</v>
      </c>
    </row>
    <row r="5337" spans="1:20" x14ac:dyDescent="0.3">
      <c r="A5337" s="9" t="s">
        <v>6362</v>
      </c>
      <c r="B5337" s="9" t="s">
        <v>582</v>
      </c>
      <c r="C5337" s="9" t="s">
        <v>173</v>
      </c>
      <c r="D5337" s="9" t="s">
        <v>326</v>
      </c>
      <c r="E5337" s="9" t="s">
        <v>287</v>
      </c>
      <c r="F5337" s="10">
        <v>44225</v>
      </c>
      <c r="G5337" s="10" t="str">
        <f>VLOOKUP(Table3[[#This Row],[Product ID]],[1]Products!$A:$G,2,0)</f>
        <v>Product 58</v>
      </c>
      <c r="H5337" s="22">
        <v>1</v>
      </c>
      <c r="I5337" s="9">
        <f>VLOOKUP('Consolidtaed Data'!$B4468,[1]Products!$A:$G,4,0)</f>
        <v>1119</v>
      </c>
      <c r="J5337" s="9">
        <f>VLOOKUP('Consolidtaed Data'!$B4468,[1]Products!$A:$G,3,0)</f>
        <v>683</v>
      </c>
      <c r="K5337" s="9">
        <f>'Consolidtaed Data'!$J4468*'Consolidtaed Data'!$H4468</f>
        <v>4432</v>
      </c>
      <c r="L5337" s="9">
        <f>'Consolidtaed Data'!$I4468*'Consolidtaed Data'!$H4468</f>
        <v>5404</v>
      </c>
      <c r="M5337" s="9">
        <f>'Consolidtaed Data'!$L4468-'Consolidtaed Data'!$K4468</f>
        <v>840</v>
      </c>
      <c r="N5337" s="9" t="str">
        <f>VLOOKUP('Consolidtaed Data'!$C4468,[1]Locations!$A:$O,2,0)</f>
        <v>Huntington Beach</v>
      </c>
      <c r="O5337" s="9" t="str">
        <f>VLOOKUP('Consolidtaed Data'!$D4468,'[1]Sales People'!$A:$B,2,0)</f>
        <v>Kenneth Fields</v>
      </c>
      <c r="P5337" s="9" t="str">
        <f>VLOOKUP('Consolidtaed Data'!$E4468,[1]Customers!$A:$B,2,0)</f>
        <v>Joshua Rose</v>
      </c>
      <c r="Q5337" s="11">
        <f>WEEKDAY('Consolidtaed Data'!$F4468)</f>
        <v>2</v>
      </c>
      <c r="R5337" s="9">
        <f>MONTH('Consolidtaed Data'!$F4468)</f>
        <v>11</v>
      </c>
      <c r="S5337" s="9" t="str">
        <f>TEXT(Table3[[#This Row],[Purchase Date]],"MMMM")</f>
        <v>January</v>
      </c>
      <c r="T5337" s="9">
        <f>YEAR('Consolidtaed Data'!$F4468)</f>
        <v>2020</v>
      </c>
    </row>
    <row r="5338" spans="1:20" x14ac:dyDescent="0.3">
      <c r="A5338" s="9" t="s">
        <v>6363</v>
      </c>
      <c r="B5338" s="9" t="s">
        <v>364</v>
      </c>
      <c r="C5338" s="9" t="s">
        <v>295</v>
      </c>
      <c r="D5338" s="9" t="s">
        <v>46</v>
      </c>
      <c r="E5338" s="9" t="s">
        <v>1216</v>
      </c>
      <c r="F5338" s="10">
        <v>44225</v>
      </c>
      <c r="G5338" s="10" t="str">
        <f>VLOOKUP(Table3[[#This Row],[Product ID]],[1]Products!$A:$G,2,0)</f>
        <v>Product 45</v>
      </c>
      <c r="H5338" s="22">
        <v>1</v>
      </c>
      <c r="I5338" s="9">
        <f>VLOOKUP('Consolidtaed Data'!$B4500,[1]Products!$A:$G,4,0)</f>
        <v>1522</v>
      </c>
      <c r="J5338" s="9">
        <f>VLOOKUP('Consolidtaed Data'!$B4500,[1]Products!$A:$G,3,0)</f>
        <v>791</v>
      </c>
      <c r="K5338" s="9">
        <f>'Consolidtaed Data'!$J4500*'Consolidtaed Data'!$H4500</f>
        <v>342</v>
      </c>
      <c r="L5338" s="9">
        <f>'Consolidtaed Data'!$I4500*'Consolidtaed Data'!$H4500</f>
        <v>434</v>
      </c>
      <c r="M5338" s="9">
        <f>'Consolidtaed Data'!$L4500-'Consolidtaed Data'!$K4500</f>
        <v>380</v>
      </c>
      <c r="N5338" s="9" t="str">
        <f>VLOOKUP('Consolidtaed Data'!$C4500,[1]Locations!$A:$O,2,0)</f>
        <v>Corona</v>
      </c>
      <c r="O5338" s="9" t="str">
        <f>VLOOKUP('Consolidtaed Data'!$D4500,'[1]Sales People'!$A:$B,2,0)</f>
        <v>Kenneth Fields</v>
      </c>
      <c r="P5338" s="9" t="str">
        <f>VLOOKUP('Consolidtaed Data'!$E4500,[1]Customers!$A:$B,2,0)</f>
        <v>Steve Barnes</v>
      </c>
      <c r="Q5338" s="11">
        <f>WEEKDAY('Consolidtaed Data'!$F4500)</f>
        <v>4</v>
      </c>
      <c r="R5338" s="9">
        <f>MONTH('Consolidtaed Data'!$F4500)</f>
        <v>11</v>
      </c>
      <c r="S5338" s="9" t="str">
        <f>TEXT(Table3[[#This Row],[Purchase Date]],"MMMM")</f>
        <v>January</v>
      </c>
      <c r="T5338" s="9">
        <f>YEAR('Consolidtaed Data'!$F4500)</f>
        <v>2020</v>
      </c>
    </row>
    <row r="5339" spans="1:20" x14ac:dyDescent="0.3">
      <c r="A5339" s="9" t="s">
        <v>6364</v>
      </c>
      <c r="B5339" s="9" t="s">
        <v>200</v>
      </c>
      <c r="C5339" s="9" t="s">
        <v>99</v>
      </c>
      <c r="D5339" s="9" t="s">
        <v>235</v>
      </c>
      <c r="E5339" s="9" t="s">
        <v>2424</v>
      </c>
      <c r="F5339" s="10">
        <v>44225</v>
      </c>
      <c r="G5339" s="10" t="str">
        <f>VLOOKUP(Table3[[#This Row],[Product ID]],[1]Products!$A:$G,2,0)</f>
        <v>Product 23</v>
      </c>
      <c r="H5339" s="22">
        <v>2</v>
      </c>
      <c r="I5339" s="9">
        <f>VLOOKUP('Consolidtaed Data'!$B4517,[1]Products!$A:$G,4,0)</f>
        <v>886</v>
      </c>
      <c r="J5339" s="9">
        <f>VLOOKUP('Consolidtaed Data'!$B4517,[1]Products!$A:$G,3,0)</f>
        <v>478</v>
      </c>
      <c r="K5339" s="9">
        <f>'Consolidtaed Data'!$J4517*'Consolidtaed Data'!$H4517</f>
        <v>3783</v>
      </c>
      <c r="L5339" s="9">
        <f>'Consolidtaed Data'!$I4517*'Consolidtaed Data'!$H4517</f>
        <v>4914</v>
      </c>
      <c r="M5339" s="9">
        <f>'Consolidtaed Data'!$L4517-'Consolidtaed Data'!$K4517</f>
        <v>408</v>
      </c>
      <c r="N5339" s="9" t="str">
        <f>VLOOKUP('Consolidtaed Data'!$C4517,[1]Locations!$A:$O,2,0)</f>
        <v>Los Angeles</v>
      </c>
      <c r="O5339" s="9" t="str">
        <f>VLOOKUP('Consolidtaed Data'!$D4517,'[1]Sales People'!$A:$B,2,0)</f>
        <v>Brian Thomas</v>
      </c>
      <c r="P5339" s="9" t="str">
        <f>VLOOKUP('Consolidtaed Data'!$E4517,[1]Customers!$A:$B,2,0)</f>
        <v>Sean Knight</v>
      </c>
      <c r="Q5339" s="11">
        <f>WEEKDAY('Consolidtaed Data'!$F4517)</f>
        <v>5</v>
      </c>
      <c r="R5339" s="9">
        <f>MONTH('Consolidtaed Data'!$F4517)</f>
        <v>11</v>
      </c>
      <c r="S5339" s="9" t="str">
        <f>TEXT(Table3[[#This Row],[Purchase Date]],"MMMM")</f>
        <v>January</v>
      </c>
      <c r="T5339" s="9">
        <f>YEAR('Consolidtaed Data'!$F4517)</f>
        <v>2020</v>
      </c>
    </row>
    <row r="5340" spans="1:20" x14ac:dyDescent="0.3">
      <c r="A5340" s="9" t="s">
        <v>6365</v>
      </c>
      <c r="B5340" s="9" t="s">
        <v>15</v>
      </c>
      <c r="C5340" s="9" t="s">
        <v>319</v>
      </c>
      <c r="D5340" s="9" t="s">
        <v>326</v>
      </c>
      <c r="E5340" s="9" t="s">
        <v>1322</v>
      </c>
      <c r="F5340" s="10">
        <v>44225</v>
      </c>
      <c r="G5340" s="10" t="str">
        <f>VLOOKUP(Table3[[#This Row],[Product ID]],[1]Products!$A:$G,2,0)</f>
        <v>Product 38</v>
      </c>
      <c r="H5340" s="22">
        <v>3</v>
      </c>
      <c r="I5340" s="9">
        <f>VLOOKUP('Consolidtaed Data'!$B4519,[1]Products!$A:$G,4,0)</f>
        <v>1783</v>
      </c>
      <c r="J5340" s="9">
        <f>VLOOKUP('Consolidtaed Data'!$B4519,[1]Products!$A:$G,3,0)</f>
        <v>1230</v>
      </c>
      <c r="K5340" s="9">
        <f>'Consolidtaed Data'!$J4519*'Consolidtaed Data'!$H4519</f>
        <v>947</v>
      </c>
      <c r="L5340" s="9">
        <f>'Consolidtaed Data'!$I4519*'Consolidtaed Data'!$H4519</f>
        <v>1353</v>
      </c>
      <c r="M5340" s="9">
        <f>'Consolidtaed Data'!$L4519-'Consolidtaed Data'!$K4519</f>
        <v>1032</v>
      </c>
      <c r="N5340" s="9" t="str">
        <f>VLOOKUP('Consolidtaed Data'!$C4519,[1]Locations!$A:$O,2,0)</f>
        <v>West Covina</v>
      </c>
      <c r="O5340" s="9" t="str">
        <f>VLOOKUP('Consolidtaed Data'!$D4519,'[1]Sales People'!$A:$B,2,0)</f>
        <v>Ernest Wheeler</v>
      </c>
      <c r="P5340" s="9" t="str">
        <f>VLOOKUP('Consolidtaed Data'!$E4519,[1]Customers!$A:$B,2,0)</f>
        <v>Billy Miller</v>
      </c>
      <c r="Q5340" s="11">
        <f>WEEKDAY('Consolidtaed Data'!$F4519)</f>
        <v>6</v>
      </c>
      <c r="R5340" s="9">
        <f>MONTH('Consolidtaed Data'!$F4519)</f>
        <v>11</v>
      </c>
      <c r="S5340" s="9" t="str">
        <f>TEXT(Table3[[#This Row],[Purchase Date]],"MMMM")</f>
        <v>January</v>
      </c>
      <c r="T5340" s="9">
        <f>YEAR('Consolidtaed Data'!$F4519)</f>
        <v>2020</v>
      </c>
    </row>
    <row r="5341" spans="1:20" x14ac:dyDescent="0.3">
      <c r="A5341" s="9" t="s">
        <v>6366</v>
      </c>
      <c r="B5341" s="9" t="s">
        <v>495</v>
      </c>
      <c r="C5341" s="9" t="s">
        <v>30</v>
      </c>
      <c r="D5341" s="9" t="s">
        <v>31</v>
      </c>
      <c r="E5341" s="9" t="s">
        <v>1849</v>
      </c>
      <c r="F5341" s="10">
        <v>44225</v>
      </c>
      <c r="G5341" s="10" t="str">
        <f>VLOOKUP(Table3[[#This Row],[Product ID]],[1]Products!$A:$G,2,0)</f>
        <v>Product 15</v>
      </c>
      <c r="H5341" s="22">
        <v>3</v>
      </c>
      <c r="I5341" s="9">
        <f>VLOOKUP('Consolidtaed Data'!$B4602,[1]Products!$A:$G,4,0)</f>
        <v>1500</v>
      </c>
      <c r="J5341" s="9">
        <f>VLOOKUP('Consolidtaed Data'!$B4602,[1]Products!$A:$G,3,0)</f>
        <v>900</v>
      </c>
      <c r="K5341" s="9">
        <f>'Consolidtaed Data'!$J4602*'Consolidtaed Data'!$H4602</f>
        <v>400</v>
      </c>
      <c r="L5341" s="9">
        <f>'Consolidtaed Data'!$I4602*'Consolidtaed Data'!$H4602</f>
        <v>580</v>
      </c>
      <c r="M5341" s="9">
        <f>'Consolidtaed Data'!$L4602-'Consolidtaed Data'!$K4602</f>
        <v>26</v>
      </c>
      <c r="N5341" s="9" t="str">
        <f>VLOOKUP('Consolidtaed Data'!$C4602,[1]Locations!$A:$O,2,0)</f>
        <v>Santa Maria</v>
      </c>
      <c r="O5341" s="9" t="str">
        <f>VLOOKUP('Consolidtaed Data'!$D4602,'[1]Sales People'!$A:$B,2,0)</f>
        <v>Jeremy Mendoza</v>
      </c>
      <c r="P5341" s="9" t="str">
        <f>VLOOKUP('Consolidtaed Data'!$E4602,[1]Customers!$A:$B,2,0)</f>
        <v>Chris Armstrong</v>
      </c>
      <c r="Q5341" s="11">
        <f>WEEKDAY('Consolidtaed Data'!$F4602)</f>
        <v>5</v>
      </c>
      <c r="R5341" s="9">
        <f>MONTH('Consolidtaed Data'!$F4602)</f>
        <v>12</v>
      </c>
      <c r="S5341" s="9" t="str">
        <f>TEXT(Table3[[#This Row],[Purchase Date]],"MMMM")</f>
        <v>January</v>
      </c>
      <c r="T5341" s="9">
        <f>YEAR('Consolidtaed Data'!$F4602)</f>
        <v>2020</v>
      </c>
    </row>
    <row r="5342" spans="1:20" x14ac:dyDescent="0.3">
      <c r="A5342" s="9" t="s">
        <v>6367</v>
      </c>
      <c r="B5342" s="9" t="s">
        <v>981</v>
      </c>
      <c r="C5342" s="9" t="s">
        <v>90</v>
      </c>
      <c r="D5342" s="9" t="s">
        <v>197</v>
      </c>
      <c r="E5342" s="9" t="s">
        <v>1844</v>
      </c>
      <c r="F5342" s="10">
        <v>44226</v>
      </c>
      <c r="G5342" s="10" t="str">
        <f>VLOOKUP(Table3[[#This Row],[Product ID]],[1]Products!$A:$G,2,0)</f>
        <v>Product 3</v>
      </c>
      <c r="H5342" s="22">
        <v>3</v>
      </c>
      <c r="I5342" s="9">
        <f>VLOOKUP('Consolidtaed Data'!$B3755,[1]Products!$A:$G,4,0)</f>
        <v>2497</v>
      </c>
      <c r="J5342" s="9">
        <f>VLOOKUP('Consolidtaed Data'!$B3755,[1]Products!$A:$G,3,0)</f>
        <v>1473</v>
      </c>
      <c r="K5342" s="9">
        <f>'Consolidtaed Data'!$J3755*'Consolidtaed Data'!$H3755</f>
        <v>1294</v>
      </c>
      <c r="L5342" s="9">
        <f>'Consolidtaed Data'!$I3755*'Consolidtaed Data'!$H3755</f>
        <v>1848</v>
      </c>
      <c r="M5342" s="9">
        <f>'Consolidtaed Data'!$L3755-'Consolidtaed Data'!$K3755</f>
        <v>722</v>
      </c>
      <c r="N5342" s="9" t="str">
        <f>VLOOKUP('Consolidtaed Data'!$C3755,[1]Locations!$A:$O,2,0)</f>
        <v>Vallejo</v>
      </c>
      <c r="O5342" s="9" t="str">
        <f>VLOOKUP('Consolidtaed Data'!$D3755,'[1]Sales People'!$A:$B,2,0)</f>
        <v>Roger Robertson</v>
      </c>
      <c r="P5342" s="9" t="str">
        <f>VLOOKUP('Consolidtaed Data'!$E3755,[1]Customers!$A:$B,2,0)</f>
        <v>Carlos Martinez</v>
      </c>
      <c r="Q5342" s="11">
        <f>WEEKDAY('Consolidtaed Data'!$F3755)</f>
        <v>5</v>
      </c>
      <c r="R5342" s="9">
        <f>MONTH('Consolidtaed Data'!$F3755)</f>
        <v>10</v>
      </c>
      <c r="S5342" s="9" t="str">
        <f>TEXT(Table3[[#This Row],[Purchase Date]],"MMMM")</f>
        <v>January</v>
      </c>
      <c r="T5342" s="9">
        <f>YEAR('Consolidtaed Data'!$F3755)</f>
        <v>2020</v>
      </c>
    </row>
    <row r="5343" spans="1:20" x14ac:dyDescent="0.3">
      <c r="A5343" s="9" t="s">
        <v>6368</v>
      </c>
      <c r="B5343" s="9" t="s">
        <v>160</v>
      </c>
      <c r="C5343" s="9" t="s">
        <v>157</v>
      </c>
      <c r="D5343" s="9" t="s">
        <v>329</v>
      </c>
      <c r="E5343" s="9" t="s">
        <v>2345</v>
      </c>
      <c r="F5343" s="10">
        <v>44226</v>
      </c>
      <c r="G5343" s="10" t="str">
        <f>VLOOKUP(Table3[[#This Row],[Product ID]],[1]Products!$A:$G,2,0)</f>
        <v>Product 28</v>
      </c>
      <c r="H5343" s="22">
        <v>1</v>
      </c>
      <c r="I5343" s="9">
        <f>VLOOKUP('Consolidtaed Data'!$B3978,[1]Products!$A:$G,4,0)</f>
        <v>2091</v>
      </c>
      <c r="J5343" s="9">
        <f>VLOOKUP('Consolidtaed Data'!$B3978,[1]Products!$A:$G,3,0)</f>
        <v>1485</v>
      </c>
      <c r="K5343" s="9">
        <f>'Consolidtaed Data'!$J3978*'Consolidtaed Data'!$H3978</f>
        <v>1044</v>
      </c>
      <c r="L5343" s="9">
        <f>'Consolidtaed Data'!$I3978*'Consolidtaed Data'!$H3978</f>
        <v>1899</v>
      </c>
      <c r="M5343" s="9">
        <f>'Consolidtaed Data'!$L3978-'Consolidtaed Data'!$K3978</f>
        <v>892</v>
      </c>
      <c r="N5343" s="9" t="str">
        <f>VLOOKUP('Consolidtaed Data'!$C3978,[1]Locations!$A:$O,2,0)</f>
        <v>Santa Rosa</v>
      </c>
      <c r="O5343" s="9" t="str">
        <f>VLOOKUP('Consolidtaed Data'!$D3978,'[1]Sales People'!$A:$B,2,0)</f>
        <v>Martin Perry</v>
      </c>
      <c r="P5343" s="9" t="str">
        <f>VLOOKUP('Consolidtaed Data'!$E3978,[1]Customers!$A:$B,2,0)</f>
        <v>Jonathan Freeman</v>
      </c>
      <c r="Q5343" s="11">
        <f>WEEKDAY('Consolidtaed Data'!$F3978)</f>
        <v>7</v>
      </c>
      <c r="R5343" s="9">
        <f>MONTH('Consolidtaed Data'!$F3978)</f>
        <v>10</v>
      </c>
      <c r="S5343" s="9" t="str">
        <f>TEXT(Table3[[#This Row],[Purchase Date]],"MMMM")</f>
        <v>January</v>
      </c>
      <c r="T5343" s="9">
        <f>YEAR('Consolidtaed Data'!$F3978)</f>
        <v>2020</v>
      </c>
    </row>
    <row r="5344" spans="1:20" x14ac:dyDescent="0.3">
      <c r="A5344" s="9" t="s">
        <v>6369</v>
      </c>
      <c r="B5344" s="9" t="s">
        <v>15</v>
      </c>
      <c r="C5344" s="9" t="s">
        <v>275</v>
      </c>
      <c r="D5344" s="9" t="s">
        <v>26</v>
      </c>
      <c r="E5344" s="9" t="s">
        <v>858</v>
      </c>
      <c r="F5344" s="10">
        <v>44226</v>
      </c>
      <c r="G5344" s="10" t="str">
        <f>VLOOKUP(Table3[[#This Row],[Product ID]],[1]Products!$A:$G,2,0)</f>
        <v>Product 38</v>
      </c>
      <c r="H5344" s="22">
        <v>1</v>
      </c>
      <c r="I5344" s="9">
        <f>VLOOKUP('Consolidtaed Data'!$B4037,[1]Products!$A:$G,4,0)</f>
        <v>95</v>
      </c>
      <c r="J5344" s="9">
        <f>VLOOKUP('Consolidtaed Data'!$B4037,[1]Products!$A:$G,3,0)</f>
        <v>61</v>
      </c>
      <c r="K5344" s="9">
        <f>'Consolidtaed Data'!$J4037*'Consolidtaed Data'!$H4037</f>
        <v>1108</v>
      </c>
      <c r="L5344" s="9">
        <f>'Consolidtaed Data'!$I4037*'Consolidtaed Data'!$H4037</f>
        <v>1351</v>
      </c>
      <c r="M5344" s="9">
        <f>'Consolidtaed Data'!$L4037-'Consolidtaed Data'!$K4037</f>
        <v>1456</v>
      </c>
      <c r="N5344" s="9" t="str">
        <f>VLOOKUP('Consolidtaed Data'!$C4037,[1]Locations!$A:$O,2,0)</f>
        <v>Santa Clara</v>
      </c>
      <c r="O5344" s="9" t="str">
        <f>VLOOKUP('Consolidtaed Data'!$D4037,'[1]Sales People'!$A:$B,2,0)</f>
        <v>Carl Elliott</v>
      </c>
      <c r="P5344" s="9" t="str">
        <f>VLOOKUP('Consolidtaed Data'!$E4037,[1]Customers!$A:$B,2,0)</f>
        <v>Shawn Wallace</v>
      </c>
      <c r="Q5344" s="11">
        <f>WEEKDAY('Consolidtaed Data'!$F4037)</f>
        <v>4</v>
      </c>
      <c r="R5344" s="9">
        <f>MONTH('Consolidtaed Data'!$F4037)</f>
        <v>10</v>
      </c>
      <c r="S5344" s="9" t="str">
        <f>TEXT(Table3[[#This Row],[Purchase Date]],"MMMM")</f>
        <v>January</v>
      </c>
      <c r="T5344" s="9">
        <f>YEAR('Consolidtaed Data'!$F4037)</f>
        <v>2020</v>
      </c>
    </row>
    <row r="5345" spans="1:20" x14ac:dyDescent="0.3">
      <c r="A5345" s="9" t="s">
        <v>6370</v>
      </c>
      <c r="B5345" s="9" t="s">
        <v>112</v>
      </c>
      <c r="C5345" s="9" t="s">
        <v>108</v>
      </c>
      <c r="D5345" s="9" t="s">
        <v>131</v>
      </c>
      <c r="E5345" s="9" t="s">
        <v>931</v>
      </c>
      <c r="F5345" s="10">
        <v>44226</v>
      </c>
      <c r="G5345" s="10" t="str">
        <f>VLOOKUP(Table3[[#This Row],[Product ID]],[1]Products!$A:$G,2,0)</f>
        <v>Product 7</v>
      </c>
      <c r="H5345" s="22">
        <v>1</v>
      </c>
      <c r="I5345" s="9">
        <f>VLOOKUP('Consolidtaed Data'!$B4418,[1]Products!$A:$G,4,0)</f>
        <v>1743</v>
      </c>
      <c r="J5345" s="9">
        <f>VLOOKUP('Consolidtaed Data'!$B4418,[1]Products!$A:$G,3,0)</f>
        <v>872</v>
      </c>
      <c r="K5345" s="9">
        <f>'Consolidtaed Data'!$J4418*'Consolidtaed Data'!$H4418</f>
        <v>1636</v>
      </c>
      <c r="L5345" s="9">
        <f>'Consolidtaed Data'!$I4418*'Consolidtaed Data'!$H4418</f>
        <v>3268</v>
      </c>
      <c r="M5345" s="9">
        <f>'Consolidtaed Data'!$L4418-'Consolidtaed Data'!$K4418</f>
        <v>600</v>
      </c>
      <c r="N5345" s="9" t="str">
        <f>VLOOKUP('Consolidtaed Data'!$C4418,[1]Locations!$A:$O,2,0)</f>
        <v>Glendale</v>
      </c>
      <c r="O5345" s="9" t="str">
        <f>VLOOKUP('Consolidtaed Data'!$D4418,'[1]Sales People'!$A:$B,2,0)</f>
        <v>Gary Rodriguez</v>
      </c>
      <c r="P5345" s="9" t="str">
        <f>VLOOKUP('Consolidtaed Data'!$E4418,[1]Customers!$A:$B,2,0)</f>
        <v>Stephen Kelly</v>
      </c>
      <c r="Q5345" s="11">
        <f>WEEKDAY('Consolidtaed Data'!$F4418)</f>
        <v>6</v>
      </c>
      <c r="R5345" s="9">
        <f>MONTH('Consolidtaed Data'!$F4418)</f>
        <v>11</v>
      </c>
      <c r="S5345" s="9" t="str">
        <f>TEXT(Table3[[#This Row],[Purchase Date]],"MMMM")</f>
        <v>January</v>
      </c>
      <c r="T5345" s="9">
        <f>YEAR('Consolidtaed Data'!$F4418)</f>
        <v>2020</v>
      </c>
    </row>
    <row r="5346" spans="1:20" x14ac:dyDescent="0.3">
      <c r="A5346" s="9" t="s">
        <v>6371</v>
      </c>
      <c r="B5346" s="9" t="s">
        <v>390</v>
      </c>
      <c r="C5346" s="9" t="s">
        <v>504</v>
      </c>
      <c r="D5346" s="9" t="s">
        <v>46</v>
      </c>
      <c r="E5346" s="9" t="s">
        <v>1574</v>
      </c>
      <c r="F5346" s="10">
        <v>44226</v>
      </c>
      <c r="G5346" s="10" t="str">
        <f>VLOOKUP(Table3[[#This Row],[Product ID]],[1]Products!$A:$G,2,0)</f>
        <v>Product 48</v>
      </c>
      <c r="H5346" s="22">
        <v>1</v>
      </c>
      <c r="I5346" s="9">
        <f>VLOOKUP('Consolidtaed Data'!$B4586,[1]Products!$A:$G,4,0)</f>
        <v>1783</v>
      </c>
      <c r="J5346" s="9">
        <f>VLOOKUP('Consolidtaed Data'!$B4586,[1]Products!$A:$G,3,0)</f>
        <v>1516</v>
      </c>
      <c r="K5346" s="9">
        <f>'Consolidtaed Data'!$J4586*'Consolidtaed Data'!$H4586</f>
        <v>1046</v>
      </c>
      <c r="L5346" s="9">
        <f>'Consolidtaed Data'!$I4586*'Consolidtaed Data'!$H4586</f>
        <v>1635</v>
      </c>
      <c r="M5346" s="9">
        <f>'Consolidtaed Data'!$L4586-'Consolidtaed Data'!$K4586</f>
        <v>243</v>
      </c>
      <c r="N5346" s="9" t="str">
        <f>VLOOKUP('Consolidtaed Data'!$C4586,[1]Locations!$A:$O,2,0)</f>
        <v>West Covina</v>
      </c>
      <c r="O5346" s="9" t="str">
        <f>VLOOKUP('Consolidtaed Data'!$D4586,'[1]Sales People'!$A:$B,2,0)</f>
        <v>Brian Davis</v>
      </c>
      <c r="P5346" s="9" t="str">
        <f>VLOOKUP('Consolidtaed Data'!$E4586,[1]Customers!$A:$B,2,0)</f>
        <v>Henry Kelley</v>
      </c>
      <c r="Q5346" s="11">
        <f>WEEKDAY('Consolidtaed Data'!$F4586)</f>
        <v>3</v>
      </c>
      <c r="R5346" s="9">
        <f>MONTH('Consolidtaed Data'!$F4586)</f>
        <v>12</v>
      </c>
      <c r="S5346" s="9" t="str">
        <f>TEXT(Table3[[#This Row],[Purchase Date]],"MMMM")</f>
        <v>January</v>
      </c>
      <c r="T5346" s="9">
        <f>YEAR('Consolidtaed Data'!$F4586)</f>
        <v>2020</v>
      </c>
    </row>
    <row r="5347" spans="1:20" x14ac:dyDescent="0.3">
      <c r="A5347" s="9" t="s">
        <v>6372</v>
      </c>
      <c r="B5347" s="9" t="s">
        <v>477</v>
      </c>
      <c r="C5347" s="9" t="s">
        <v>344</v>
      </c>
      <c r="D5347" s="9" t="s">
        <v>31</v>
      </c>
      <c r="E5347" s="9" t="s">
        <v>773</v>
      </c>
      <c r="F5347" s="10">
        <v>44226</v>
      </c>
      <c r="G5347" s="10" t="str">
        <f>VLOOKUP(Table3[[#This Row],[Product ID]],[1]Products!$A:$G,2,0)</f>
        <v>Product 46</v>
      </c>
      <c r="H5347" s="22">
        <v>1</v>
      </c>
      <c r="I5347" s="9">
        <f>VLOOKUP('Consolidtaed Data'!$B4674,[1]Products!$A:$G,4,0)</f>
        <v>1743</v>
      </c>
      <c r="J5347" s="9">
        <f>VLOOKUP('Consolidtaed Data'!$B4674,[1]Products!$A:$G,3,0)</f>
        <v>872</v>
      </c>
      <c r="K5347" s="9">
        <f>'Consolidtaed Data'!$J4674*'Consolidtaed Data'!$H4674</f>
        <v>3915</v>
      </c>
      <c r="L5347" s="9">
        <f>'Consolidtaed Data'!$I4674*'Consolidtaed Data'!$H4674</f>
        <v>5436</v>
      </c>
      <c r="M5347" s="9">
        <f>'Consolidtaed Data'!$L4674-'Consolidtaed Data'!$K4674</f>
        <v>46</v>
      </c>
      <c r="N5347" s="9" t="str">
        <f>VLOOKUP('Consolidtaed Data'!$C4674,[1]Locations!$A:$O,2,0)</f>
        <v>Visalia</v>
      </c>
      <c r="O5347" s="9" t="str">
        <f>VLOOKUP('Consolidtaed Data'!$D4674,'[1]Sales People'!$A:$B,2,0)</f>
        <v>Kenneth Fields</v>
      </c>
      <c r="P5347" s="9" t="str">
        <f>VLOOKUP('Consolidtaed Data'!$E4674,[1]Customers!$A:$B,2,0)</f>
        <v>Harry Perkins</v>
      </c>
      <c r="Q5347" s="11">
        <f>WEEKDAY('Consolidtaed Data'!$F4674)</f>
        <v>4</v>
      </c>
      <c r="R5347" s="9">
        <f>MONTH('Consolidtaed Data'!$F4674)</f>
        <v>12</v>
      </c>
      <c r="S5347" s="9" t="str">
        <f>TEXT(Table3[[#This Row],[Purchase Date]],"MMMM")</f>
        <v>January</v>
      </c>
      <c r="T5347" s="9">
        <f>YEAR('Consolidtaed Data'!$F4674)</f>
        <v>2020</v>
      </c>
    </row>
    <row r="5348" spans="1:20" x14ac:dyDescent="0.3">
      <c r="A5348" s="9" t="s">
        <v>6373</v>
      </c>
      <c r="B5348" s="9" t="s">
        <v>322</v>
      </c>
      <c r="C5348" s="9" t="s">
        <v>59</v>
      </c>
      <c r="D5348" s="9" t="s">
        <v>83</v>
      </c>
      <c r="E5348" s="9" t="s">
        <v>532</v>
      </c>
      <c r="F5348" s="10">
        <v>44227</v>
      </c>
      <c r="G5348" s="10" t="str">
        <f>VLOOKUP(Table3[[#This Row],[Product ID]],[1]Products!$A:$G,2,0)</f>
        <v>Product 43</v>
      </c>
      <c r="H5348" s="22">
        <v>1</v>
      </c>
      <c r="I5348" s="9">
        <f>VLOOKUP('Consolidtaed Data'!$B3717,[1]Products!$A:$G,4,0)</f>
        <v>1889</v>
      </c>
      <c r="J5348" s="9">
        <f>VLOOKUP('Consolidtaed Data'!$B3717,[1]Products!$A:$G,3,0)</f>
        <v>945</v>
      </c>
      <c r="K5348" s="9">
        <f>'Consolidtaed Data'!$J3717*'Consolidtaed Data'!$H3717</f>
        <v>389</v>
      </c>
      <c r="L5348" s="9">
        <f>'Consolidtaed Data'!$I3717*'Consolidtaed Data'!$H3717</f>
        <v>637</v>
      </c>
      <c r="M5348" s="9">
        <f>'Consolidtaed Data'!$L3717-'Consolidtaed Data'!$K3717</f>
        <v>261</v>
      </c>
      <c r="N5348" s="9" t="str">
        <f>VLOOKUP('Consolidtaed Data'!$C3717,[1]Locations!$A:$O,2,0)</f>
        <v>Long Beach</v>
      </c>
      <c r="O5348" s="9" t="str">
        <f>VLOOKUP('Consolidtaed Data'!$D3717,'[1]Sales People'!$A:$B,2,0)</f>
        <v>Carl Elliott</v>
      </c>
      <c r="P5348" s="9" t="str">
        <f>VLOOKUP('Consolidtaed Data'!$E3717,[1]Customers!$A:$B,2,0)</f>
        <v>Donald Morris</v>
      </c>
      <c r="Q5348" s="11">
        <f>WEEKDAY('Consolidtaed Data'!$F3717)</f>
        <v>3</v>
      </c>
      <c r="R5348" s="9">
        <f>MONTH('Consolidtaed Data'!$F3717)</f>
        <v>9</v>
      </c>
      <c r="S5348" s="9" t="str">
        <f>TEXT(Table3[[#This Row],[Purchase Date]],"MMMM")</f>
        <v>January</v>
      </c>
      <c r="T5348" s="9">
        <f>YEAR('Consolidtaed Data'!$F3717)</f>
        <v>2020</v>
      </c>
    </row>
    <row r="5349" spans="1:20" x14ac:dyDescent="0.3">
      <c r="A5349" s="9" t="s">
        <v>6374</v>
      </c>
      <c r="B5349" s="9" t="s">
        <v>415</v>
      </c>
      <c r="C5349" s="9" t="s">
        <v>423</v>
      </c>
      <c r="D5349" s="9" t="s">
        <v>206</v>
      </c>
      <c r="E5349" s="9" t="s">
        <v>1657</v>
      </c>
      <c r="F5349" s="10">
        <v>44227</v>
      </c>
      <c r="G5349" s="10" t="str">
        <f>VLOOKUP(Table3[[#This Row],[Product ID]],[1]Products!$A:$G,2,0)</f>
        <v>Product 18</v>
      </c>
      <c r="H5349" s="22">
        <v>1</v>
      </c>
      <c r="I5349" s="9">
        <f>VLOOKUP('Consolidtaed Data'!$B3725,[1]Products!$A:$G,4,0)</f>
        <v>2497</v>
      </c>
      <c r="J5349" s="9">
        <f>VLOOKUP('Consolidtaed Data'!$B3725,[1]Products!$A:$G,3,0)</f>
        <v>1473</v>
      </c>
      <c r="K5349" s="9">
        <f>'Consolidtaed Data'!$J3725*'Consolidtaed Data'!$H3725</f>
        <v>589</v>
      </c>
      <c r="L5349" s="9">
        <f>'Consolidtaed Data'!$I3725*'Consolidtaed Data'!$H3725</f>
        <v>1052</v>
      </c>
      <c r="M5349" s="9">
        <f>'Consolidtaed Data'!$L3725-'Consolidtaed Data'!$K3725</f>
        <v>990</v>
      </c>
      <c r="N5349" s="9" t="str">
        <f>VLOOKUP('Consolidtaed Data'!$C3725,[1]Locations!$A:$O,2,0)</f>
        <v>Visalia</v>
      </c>
      <c r="O5349" s="9" t="str">
        <f>VLOOKUP('Consolidtaed Data'!$D3725,'[1]Sales People'!$A:$B,2,0)</f>
        <v>Clarence Fox</v>
      </c>
      <c r="P5349" s="9" t="str">
        <f>VLOOKUP('Consolidtaed Data'!$E3725,[1]Customers!$A:$B,2,0)</f>
        <v>Wayne Hunter</v>
      </c>
      <c r="Q5349" s="11">
        <f>WEEKDAY('Consolidtaed Data'!$F3725)</f>
        <v>3</v>
      </c>
      <c r="R5349" s="9">
        <f>MONTH('Consolidtaed Data'!$F3725)</f>
        <v>9</v>
      </c>
      <c r="S5349" s="9" t="str">
        <f>TEXT(Table3[[#This Row],[Purchase Date]],"MMMM")</f>
        <v>January</v>
      </c>
      <c r="T5349" s="9">
        <f>YEAR('Consolidtaed Data'!$F3725)</f>
        <v>2020</v>
      </c>
    </row>
    <row r="5350" spans="1:20" x14ac:dyDescent="0.3">
      <c r="A5350" s="9" t="s">
        <v>6375</v>
      </c>
      <c r="B5350" s="9" t="s">
        <v>298</v>
      </c>
      <c r="C5350" s="9" t="s">
        <v>228</v>
      </c>
      <c r="D5350" s="9" t="s">
        <v>17</v>
      </c>
      <c r="E5350" s="9" t="s">
        <v>385</v>
      </c>
      <c r="F5350" s="10">
        <v>44227</v>
      </c>
      <c r="G5350" s="10" t="str">
        <f>VLOOKUP(Table3[[#This Row],[Product ID]],[1]Products!$A:$G,2,0)</f>
        <v>Product 53</v>
      </c>
      <c r="H5350" s="22">
        <v>1</v>
      </c>
      <c r="I5350" s="9">
        <f>VLOOKUP('Consolidtaed Data'!$B3800,[1]Products!$A:$G,4,0)</f>
        <v>2005</v>
      </c>
      <c r="J5350" s="9">
        <f>VLOOKUP('Consolidtaed Data'!$B3800,[1]Products!$A:$G,3,0)</f>
        <v>1223</v>
      </c>
      <c r="K5350" s="9">
        <f>'Consolidtaed Data'!$J3800*'Consolidtaed Data'!$H3800</f>
        <v>1200</v>
      </c>
      <c r="L5350" s="9">
        <f>'Consolidtaed Data'!$I3800*'Consolidtaed Data'!$H3800</f>
        <v>2182</v>
      </c>
      <c r="M5350" s="9">
        <f>'Consolidtaed Data'!$L3800-'Consolidtaed Data'!$K3800</f>
        <v>766</v>
      </c>
      <c r="N5350" s="9" t="str">
        <f>VLOOKUP('Consolidtaed Data'!$C3800,[1]Locations!$A:$O,2,0)</f>
        <v>Bakersfield</v>
      </c>
      <c r="O5350" s="9" t="str">
        <f>VLOOKUP('Consolidtaed Data'!$D3800,'[1]Sales People'!$A:$B,2,0)</f>
        <v>Martin Perry</v>
      </c>
      <c r="P5350" s="9" t="str">
        <f>VLOOKUP('Consolidtaed Data'!$E3800,[1]Customers!$A:$B,2,0)</f>
        <v>Juan Collins</v>
      </c>
      <c r="Q5350" s="11">
        <f>WEEKDAY('Consolidtaed Data'!$F3800)</f>
        <v>1</v>
      </c>
      <c r="R5350" s="9">
        <f>MONTH('Consolidtaed Data'!$F3800)</f>
        <v>10</v>
      </c>
      <c r="S5350" s="9" t="str">
        <f>TEXT(Table3[[#This Row],[Purchase Date]],"MMMM")</f>
        <v>January</v>
      </c>
      <c r="T5350" s="9">
        <f>YEAR('Consolidtaed Data'!$F3800)</f>
        <v>2020</v>
      </c>
    </row>
    <row r="5351" spans="1:20" x14ac:dyDescent="0.3">
      <c r="A5351" s="9" t="s">
        <v>6376</v>
      </c>
      <c r="B5351" s="9" t="s">
        <v>429</v>
      </c>
      <c r="C5351" s="9" t="s">
        <v>423</v>
      </c>
      <c r="D5351" s="9" t="s">
        <v>95</v>
      </c>
      <c r="E5351" s="9" t="s">
        <v>636</v>
      </c>
      <c r="F5351" s="10">
        <v>44227</v>
      </c>
      <c r="G5351" s="10" t="str">
        <f>VLOOKUP(Table3[[#This Row],[Product ID]],[1]Products!$A:$G,2,0)</f>
        <v>Product 87</v>
      </c>
      <c r="H5351" s="22">
        <v>4</v>
      </c>
      <c r="I5351" s="9">
        <f>VLOOKUP('Consolidtaed Data'!$B3807,[1]Products!$A:$G,4,0)</f>
        <v>2294</v>
      </c>
      <c r="J5351" s="9">
        <f>VLOOKUP('Consolidtaed Data'!$B3807,[1]Products!$A:$G,3,0)</f>
        <v>1399</v>
      </c>
      <c r="K5351" s="9">
        <f>'Consolidtaed Data'!$J3807*'Consolidtaed Data'!$H3807</f>
        <v>4101</v>
      </c>
      <c r="L5351" s="9">
        <f>'Consolidtaed Data'!$I3807*'Consolidtaed Data'!$H3807</f>
        <v>6723</v>
      </c>
      <c r="M5351" s="9">
        <f>'Consolidtaed Data'!$L3807-'Consolidtaed Data'!$K3807</f>
        <v>406</v>
      </c>
      <c r="N5351" s="9" t="str">
        <f>VLOOKUP('Consolidtaed Data'!$C3807,[1]Locations!$A:$O,2,0)</f>
        <v>Fontana</v>
      </c>
      <c r="O5351" s="9" t="str">
        <f>VLOOKUP('Consolidtaed Data'!$D3807,'[1]Sales People'!$A:$B,2,0)</f>
        <v>Kevin Butler</v>
      </c>
      <c r="P5351" s="9" t="str">
        <f>VLOOKUP('Consolidtaed Data'!$E3807,[1]Customers!$A:$B,2,0)</f>
        <v>Jeremy Schmidt</v>
      </c>
      <c r="Q5351" s="11">
        <f>WEEKDAY('Consolidtaed Data'!$F3807)</f>
        <v>2</v>
      </c>
      <c r="R5351" s="9">
        <f>MONTH('Consolidtaed Data'!$F3807)</f>
        <v>10</v>
      </c>
      <c r="S5351" s="9" t="str">
        <f>TEXT(Table3[[#This Row],[Purchase Date]],"MMMM")</f>
        <v>January</v>
      </c>
      <c r="T5351" s="9">
        <f>YEAR('Consolidtaed Data'!$F3807)</f>
        <v>2020</v>
      </c>
    </row>
    <row r="5352" spans="1:20" x14ac:dyDescent="0.3">
      <c r="A5352" s="9" t="s">
        <v>6377</v>
      </c>
      <c r="B5352" s="9" t="s">
        <v>164</v>
      </c>
      <c r="C5352" s="9" t="s">
        <v>25</v>
      </c>
      <c r="D5352" s="9" t="s">
        <v>143</v>
      </c>
      <c r="E5352" s="9" t="s">
        <v>765</v>
      </c>
      <c r="F5352" s="10">
        <v>44227</v>
      </c>
      <c r="G5352" s="10" t="str">
        <f>VLOOKUP(Table3[[#This Row],[Product ID]],[1]Products!$A:$G,2,0)</f>
        <v>Product 69</v>
      </c>
      <c r="H5352" s="22">
        <v>3</v>
      </c>
      <c r="I5352" s="9">
        <f>VLOOKUP('Consolidtaed Data'!$B3884,[1]Products!$A:$G,4,0)</f>
        <v>2005</v>
      </c>
      <c r="J5352" s="9">
        <f>VLOOKUP('Consolidtaed Data'!$B3884,[1]Products!$A:$G,3,0)</f>
        <v>1223</v>
      </c>
      <c r="K5352" s="9">
        <f>'Consolidtaed Data'!$J3884*'Consolidtaed Data'!$H3884</f>
        <v>2536</v>
      </c>
      <c r="L5352" s="9">
        <f>'Consolidtaed Data'!$I3884*'Consolidtaed Data'!$H3884</f>
        <v>3520</v>
      </c>
      <c r="M5352" s="9">
        <f>'Consolidtaed Data'!$L3884-'Consolidtaed Data'!$K3884</f>
        <v>64</v>
      </c>
      <c r="N5352" s="9" t="str">
        <f>VLOOKUP('Consolidtaed Data'!$C3884,[1]Locations!$A:$O,2,0)</f>
        <v>Chula Vista</v>
      </c>
      <c r="O5352" s="9" t="str">
        <f>VLOOKUP('Consolidtaed Data'!$D3884,'[1]Sales People'!$A:$B,2,0)</f>
        <v>Ernest Wagner</v>
      </c>
      <c r="P5352" s="9" t="str">
        <f>VLOOKUP('Consolidtaed Data'!$E3884,[1]Customers!$A:$B,2,0)</f>
        <v>Eugene Brooks</v>
      </c>
      <c r="Q5352" s="11">
        <f>WEEKDAY('Consolidtaed Data'!$F3884)</f>
        <v>1</v>
      </c>
      <c r="R5352" s="9">
        <f>MONTH('Consolidtaed Data'!$F3884)</f>
        <v>10</v>
      </c>
      <c r="S5352" s="9" t="str">
        <f>TEXT(Table3[[#This Row],[Purchase Date]],"MMMM")</f>
        <v>January</v>
      </c>
      <c r="T5352" s="9">
        <f>YEAR('Consolidtaed Data'!$F3884)</f>
        <v>2020</v>
      </c>
    </row>
    <row r="5353" spans="1:20" x14ac:dyDescent="0.3">
      <c r="A5353" s="9" t="s">
        <v>6378</v>
      </c>
      <c r="B5353" s="9" t="s">
        <v>248</v>
      </c>
      <c r="C5353" s="9" t="s">
        <v>186</v>
      </c>
      <c r="D5353" s="9" t="s">
        <v>35</v>
      </c>
      <c r="E5353" s="9" t="s">
        <v>860</v>
      </c>
      <c r="F5353" s="10">
        <v>44227</v>
      </c>
      <c r="G5353" s="10" t="str">
        <f>VLOOKUP(Table3[[#This Row],[Product ID]],[1]Products!$A:$G,2,0)</f>
        <v>Product 97</v>
      </c>
      <c r="H5353" s="22">
        <v>4</v>
      </c>
      <c r="I5353" s="9">
        <f>VLOOKUP('Consolidtaed Data'!$B3910,[1]Products!$A:$G,4,0)</f>
        <v>1278</v>
      </c>
      <c r="J5353" s="9">
        <f>VLOOKUP('Consolidtaed Data'!$B3910,[1]Products!$A:$G,3,0)</f>
        <v>665</v>
      </c>
      <c r="K5353" s="9">
        <f>'Consolidtaed Data'!$J3910*'Consolidtaed Data'!$H3910</f>
        <v>478</v>
      </c>
      <c r="L5353" s="9">
        <f>'Consolidtaed Data'!$I3910*'Consolidtaed Data'!$H3910</f>
        <v>886</v>
      </c>
      <c r="M5353" s="9">
        <f>'Consolidtaed Data'!$L3910-'Consolidtaed Data'!$K3910</f>
        <v>285</v>
      </c>
      <c r="N5353" s="9" t="str">
        <f>VLOOKUP('Consolidtaed Data'!$C3910,[1]Locations!$A:$O,2,0)</f>
        <v>El Monte</v>
      </c>
      <c r="O5353" s="9" t="str">
        <f>VLOOKUP('Consolidtaed Data'!$D3910,'[1]Sales People'!$A:$B,2,0)</f>
        <v>Howard Gardner</v>
      </c>
      <c r="P5353" s="9" t="str">
        <f>VLOOKUP('Consolidtaed Data'!$E3910,[1]Customers!$A:$B,2,0)</f>
        <v>Brian Warren</v>
      </c>
      <c r="Q5353" s="11">
        <f>WEEKDAY('Consolidtaed Data'!$F3910)</f>
        <v>2</v>
      </c>
      <c r="R5353" s="9">
        <f>MONTH('Consolidtaed Data'!$F3910)</f>
        <v>10</v>
      </c>
      <c r="S5353" s="9" t="str">
        <f>TEXT(Table3[[#This Row],[Purchase Date]],"MMMM")</f>
        <v>January</v>
      </c>
      <c r="T5353" s="9">
        <f>YEAR('Consolidtaed Data'!$F3910)</f>
        <v>2020</v>
      </c>
    </row>
    <row r="5354" spans="1:20" x14ac:dyDescent="0.3">
      <c r="A5354" s="9" t="s">
        <v>6379</v>
      </c>
      <c r="B5354" s="9" t="s">
        <v>20</v>
      </c>
      <c r="C5354" s="9" t="s">
        <v>469</v>
      </c>
      <c r="D5354" s="9" t="s">
        <v>374</v>
      </c>
      <c r="E5354" s="9" t="s">
        <v>1438</v>
      </c>
      <c r="F5354" s="10">
        <v>44227</v>
      </c>
      <c r="G5354" s="10" t="str">
        <f>VLOOKUP(Table3[[#This Row],[Product ID]],[1]Products!$A:$G,2,0)</f>
        <v>Product 98</v>
      </c>
      <c r="H5354" s="22">
        <v>1</v>
      </c>
      <c r="I5354" s="9">
        <f>VLOOKUP('Consolidtaed Data'!$B3951,[1]Products!$A:$G,4,0)</f>
        <v>2396</v>
      </c>
      <c r="J5354" s="9">
        <f>VLOOKUP('Consolidtaed Data'!$B3951,[1]Products!$A:$G,3,0)</f>
        <v>1965</v>
      </c>
      <c r="K5354" s="9">
        <f>'Consolidtaed Data'!$J3951*'Consolidtaed Data'!$H3951</f>
        <v>4554</v>
      </c>
      <c r="L5354" s="9">
        <f>'Consolidtaed Data'!$I3951*'Consolidtaed Data'!$H3951</f>
        <v>7230</v>
      </c>
      <c r="M5354" s="9">
        <f>'Consolidtaed Data'!$L3951-'Consolidtaed Data'!$K3951</f>
        <v>554</v>
      </c>
      <c r="N5354" s="9" t="str">
        <f>VLOOKUP('Consolidtaed Data'!$C3951,[1]Locations!$A:$O,2,0)</f>
        <v>Simi Valley</v>
      </c>
      <c r="O5354" s="9" t="str">
        <f>VLOOKUP('Consolidtaed Data'!$D3951,'[1]Sales People'!$A:$B,2,0)</f>
        <v>Howard Gardner</v>
      </c>
      <c r="P5354" s="9" t="str">
        <f>VLOOKUP('Consolidtaed Data'!$E3951,[1]Customers!$A:$B,2,0)</f>
        <v>Jason Murphy</v>
      </c>
      <c r="Q5354" s="11">
        <f>WEEKDAY('Consolidtaed Data'!$F3951)</f>
        <v>6</v>
      </c>
      <c r="R5354" s="9">
        <f>MONTH('Consolidtaed Data'!$F3951)</f>
        <v>10</v>
      </c>
      <c r="S5354" s="9" t="str">
        <f>TEXT(Table3[[#This Row],[Purchase Date]],"MMMM")</f>
        <v>January</v>
      </c>
      <c r="T5354" s="9">
        <f>YEAR('Consolidtaed Data'!$F3951)</f>
        <v>2020</v>
      </c>
    </row>
    <row r="5355" spans="1:20" x14ac:dyDescent="0.3">
      <c r="A5355" s="9" t="s">
        <v>6380</v>
      </c>
      <c r="B5355" s="9" t="s">
        <v>112</v>
      </c>
      <c r="C5355" s="9" t="s">
        <v>420</v>
      </c>
      <c r="D5355" s="9" t="s">
        <v>123</v>
      </c>
      <c r="E5355" s="9" t="s">
        <v>422</v>
      </c>
      <c r="F5355" s="10">
        <v>44227</v>
      </c>
      <c r="G5355" s="10" t="str">
        <f>VLOOKUP(Table3[[#This Row],[Product ID]],[1]Products!$A:$G,2,0)</f>
        <v>Product 7</v>
      </c>
      <c r="H5355" s="22">
        <v>4</v>
      </c>
      <c r="I5355" s="9">
        <f>VLOOKUP('Consolidtaed Data'!$B4031,[1]Products!$A:$G,4,0)</f>
        <v>1783</v>
      </c>
      <c r="J5355" s="9">
        <f>VLOOKUP('Consolidtaed Data'!$B4031,[1]Products!$A:$G,3,0)</f>
        <v>1516</v>
      </c>
      <c r="K5355" s="9">
        <f>'Consolidtaed Data'!$J4031*'Consolidtaed Data'!$H4031</f>
        <v>1200</v>
      </c>
      <c r="L5355" s="9">
        <f>'Consolidtaed Data'!$I4031*'Consolidtaed Data'!$H4031</f>
        <v>2182</v>
      </c>
      <c r="M5355" s="9">
        <f>'Consolidtaed Data'!$L4031-'Consolidtaed Data'!$K4031</f>
        <v>376</v>
      </c>
      <c r="N5355" s="9" t="str">
        <f>VLOOKUP('Consolidtaed Data'!$C4031,[1]Locations!$A:$O,2,0)</f>
        <v>Roseville</v>
      </c>
      <c r="O5355" s="9" t="str">
        <f>VLOOKUP('Consolidtaed Data'!$D4031,'[1]Sales People'!$A:$B,2,0)</f>
        <v>Joshua Taylor</v>
      </c>
      <c r="P5355" s="9" t="str">
        <f>VLOOKUP('Consolidtaed Data'!$E4031,[1]Customers!$A:$B,2,0)</f>
        <v>Ralph Cooper</v>
      </c>
      <c r="Q5355" s="11">
        <f>WEEKDAY('Consolidtaed Data'!$F4031)</f>
        <v>4</v>
      </c>
      <c r="R5355" s="9">
        <f>MONTH('Consolidtaed Data'!$F4031)</f>
        <v>10</v>
      </c>
      <c r="S5355" s="9" t="str">
        <f>TEXT(Table3[[#This Row],[Purchase Date]],"MMMM")</f>
        <v>January</v>
      </c>
      <c r="T5355" s="9">
        <f>YEAR('Consolidtaed Data'!$F4031)</f>
        <v>2020</v>
      </c>
    </row>
    <row r="5356" spans="1:20" x14ac:dyDescent="0.3">
      <c r="A5356" s="9" t="s">
        <v>6381</v>
      </c>
      <c r="B5356" s="9" t="s">
        <v>164</v>
      </c>
      <c r="C5356" s="9" t="s">
        <v>55</v>
      </c>
      <c r="D5356" s="9" t="s">
        <v>281</v>
      </c>
      <c r="E5356" s="9" t="s">
        <v>1428</v>
      </c>
      <c r="F5356" s="10">
        <v>44227</v>
      </c>
      <c r="G5356" s="10" t="str">
        <f>VLOOKUP(Table3[[#This Row],[Product ID]],[1]Products!$A:$G,2,0)</f>
        <v>Product 69</v>
      </c>
      <c r="H5356" s="22">
        <v>4</v>
      </c>
      <c r="I5356" s="9">
        <f>VLOOKUP('Consolidtaed Data'!$B4136,[1]Products!$A:$G,4,0)</f>
        <v>127</v>
      </c>
      <c r="J5356" s="9">
        <f>VLOOKUP('Consolidtaed Data'!$B4136,[1]Products!$A:$G,3,0)</f>
        <v>79</v>
      </c>
      <c r="K5356" s="9">
        <f>'Consolidtaed Data'!$J4136*'Consolidtaed Data'!$H4136</f>
        <v>5322</v>
      </c>
      <c r="L5356" s="9">
        <f>'Consolidtaed Data'!$I4136*'Consolidtaed Data'!$H4136</f>
        <v>7392</v>
      </c>
      <c r="M5356" s="9">
        <f>'Consolidtaed Data'!$L4136-'Consolidtaed Data'!$K4136</f>
        <v>2036</v>
      </c>
      <c r="N5356" s="9" t="str">
        <f>VLOOKUP('Consolidtaed Data'!$C4136,[1]Locations!$A:$O,2,0)</f>
        <v>Santa Ana</v>
      </c>
      <c r="O5356" s="9" t="str">
        <f>VLOOKUP('Consolidtaed Data'!$D4136,'[1]Sales People'!$A:$B,2,0)</f>
        <v>Brian Davis</v>
      </c>
      <c r="P5356" s="9" t="str">
        <f>VLOOKUP('Consolidtaed Data'!$E4136,[1]Customers!$A:$B,2,0)</f>
        <v>Terry Mills</v>
      </c>
      <c r="Q5356" s="11">
        <f>WEEKDAY('Consolidtaed Data'!$F4136)</f>
        <v>6</v>
      </c>
      <c r="R5356" s="9">
        <f>MONTH('Consolidtaed Data'!$F4136)</f>
        <v>10</v>
      </c>
      <c r="S5356" s="9" t="str">
        <f>TEXT(Table3[[#This Row],[Purchase Date]],"MMMM")</f>
        <v>January</v>
      </c>
      <c r="T5356" s="9">
        <f>YEAR('Consolidtaed Data'!$F4136)</f>
        <v>2020</v>
      </c>
    </row>
    <row r="5357" spans="1:20" x14ac:dyDescent="0.3">
      <c r="A5357" s="9" t="s">
        <v>6382</v>
      </c>
      <c r="B5357" s="9" t="s">
        <v>266</v>
      </c>
      <c r="C5357" s="9" t="s">
        <v>86</v>
      </c>
      <c r="D5357" s="9" t="s">
        <v>153</v>
      </c>
      <c r="E5357" s="9" t="s">
        <v>367</v>
      </c>
      <c r="F5357" s="10">
        <v>44227</v>
      </c>
      <c r="G5357" s="10" t="str">
        <f>VLOOKUP(Table3[[#This Row],[Product ID]],[1]Products!$A:$G,2,0)</f>
        <v>Product 92</v>
      </c>
      <c r="H5357" s="22">
        <v>1</v>
      </c>
      <c r="I5357" s="9">
        <f>VLOOKUP('Consolidtaed Data'!$B4209,[1]Products!$A:$G,4,0)</f>
        <v>886</v>
      </c>
      <c r="J5357" s="9">
        <f>VLOOKUP('Consolidtaed Data'!$B4209,[1]Products!$A:$G,3,0)</f>
        <v>478</v>
      </c>
      <c r="K5357" s="9">
        <f>'Consolidtaed Data'!$J4209*'Consolidtaed Data'!$H4209</f>
        <v>292</v>
      </c>
      <c r="L5357" s="9">
        <f>'Consolidtaed Data'!$I4209*'Consolidtaed Data'!$H4209</f>
        <v>356</v>
      </c>
      <c r="M5357" s="9">
        <f>'Consolidtaed Data'!$L4209-'Consolidtaed Data'!$K4209</f>
        <v>952</v>
      </c>
      <c r="N5357" s="9" t="str">
        <f>VLOOKUP('Consolidtaed Data'!$C4209,[1]Locations!$A:$O,2,0)</f>
        <v>Modesto</v>
      </c>
      <c r="O5357" s="9" t="str">
        <f>VLOOKUP('Consolidtaed Data'!$D4209,'[1]Sales People'!$A:$B,2,0)</f>
        <v>Christopher Tucker</v>
      </c>
      <c r="P5357" s="9" t="str">
        <f>VLOOKUP('Consolidtaed Data'!$E4209,[1]Customers!$A:$B,2,0)</f>
        <v>Matthew Duncan</v>
      </c>
      <c r="Q5357" s="11">
        <f>WEEKDAY('Consolidtaed Data'!$F4209)</f>
        <v>6</v>
      </c>
      <c r="R5357" s="9">
        <f>MONTH('Consolidtaed Data'!$F4209)</f>
        <v>11</v>
      </c>
      <c r="S5357" s="9" t="str">
        <f>TEXT(Table3[[#This Row],[Purchase Date]],"MMMM")</f>
        <v>January</v>
      </c>
      <c r="T5357" s="9">
        <f>YEAR('Consolidtaed Data'!$F4209)</f>
        <v>2020</v>
      </c>
    </row>
    <row r="5358" spans="1:20" x14ac:dyDescent="0.3">
      <c r="A5358" s="9" t="s">
        <v>6383</v>
      </c>
      <c r="B5358" s="9" t="s">
        <v>490</v>
      </c>
      <c r="C5358" s="9" t="s">
        <v>331</v>
      </c>
      <c r="D5358" s="9" t="s">
        <v>272</v>
      </c>
      <c r="E5358" s="9" t="s">
        <v>873</v>
      </c>
      <c r="F5358" s="10">
        <v>44227</v>
      </c>
      <c r="G5358" s="10" t="str">
        <f>VLOOKUP(Table3[[#This Row],[Product ID]],[1]Products!$A:$G,2,0)</f>
        <v>Product 79</v>
      </c>
      <c r="H5358" s="22">
        <v>1</v>
      </c>
      <c r="I5358" s="9">
        <f>VLOOKUP('Consolidtaed Data'!$B4265,[1]Products!$A:$G,4,0)</f>
        <v>880</v>
      </c>
      <c r="J5358" s="9">
        <f>VLOOKUP('Consolidtaed Data'!$B4265,[1]Products!$A:$G,3,0)</f>
        <v>634</v>
      </c>
      <c r="K5358" s="9">
        <f>'Consolidtaed Data'!$J4265*'Consolidtaed Data'!$H4265</f>
        <v>5936</v>
      </c>
      <c r="L5358" s="9">
        <f>'Consolidtaed Data'!$I4265*'Consolidtaed Data'!$H4265</f>
        <v>9132</v>
      </c>
      <c r="M5358" s="9">
        <f>'Consolidtaed Data'!$L4265-'Consolidtaed Data'!$K4265</f>
        <v>140</v>
      </c>
      <c r="N5358" s="9" t="str">
        <f>VLOOKUP('Consolidtaed Data'!$C4265,[1]Locations!$A:$O,2,0)</f>
        <v>Victorville</v>
      </c>
      <c r="O5358" s="9" t="str">
        <f>VLOOKUP('Consolidtaed Data'!$D4265,'[1]Sales People'!$A:$B,2,0)</f>
        <v>Scott Clark</v>
      </c>
      <c r="P5358" s="9" t="str">
        <f>VLOOKUP('Consolidtaed Data'!$E4265,[1]Customers!$A:$B,2,0)</f>
        <v>Clarence Grant</v>
      </c>
      <c r="Q5358" s="11">
        <f>WEEKDAY('Consolidtaed Data'!$F4265)</f>
        <v>3</v>
      </c>
      <c r="R5358" s="9">
        <f>MONTH('Consolidtaed Data'!$F4265)</f>
        <v>11</v>
      </c>
      <c r="S5358" s="9" t="str">
        <f>TEXT(Table3[[#This Row],[Purchase Date]],"MMMM")</f>
        <v>January</v>
      </c>
      <c r="T5358" s="9">
        <f>YEAR('Consolidtaed Data'!$F4265)</f>
        <v>2020</v>
      </c>
    </row>
    <row r="5359" spans="1:20" x14ac:dyDescent="0.3">
      <c r="A5359" s="9" t="s">
        <v>6384</v>
      </c>
      <c r="B5359" s="9" t="s">
        <v>112</v>
      </c>
      <c r="C5359" s="9" t="s">
        <v>178</v>
      </c>
      <c r="D5359" s="9" t="s">
        <v>80</v>
      </c>
      <c r="E5359" s="9" t="s">
        <v>1307</v>
      </c>
      <c r="F5359" s="10">
        <v>44227</v>
      </c>
      <c r="G5359" s="10" t="str">
        <f>VLOOKUP(Table3[[#This Row],[Product ID]],[1]Products!$A:$G,2,0)</f>
        <v>Product 7</v>
      </c>
      <c r="H5359" s="22">
        <v>1</v>
      </c>
      <c r="I5359" s="9">
        <f>VLOOKUP('Consolidtaed Data'!$B4300,[1]Products!$A:$G,4,0)</f>
        <v>1587</v>
      </c>
      <c r="J5359" s="9">
        <f>VLOOKUP('Consolidtaed Data'!$B4300,[1]Products!$A:$G,3,0)</f>
        <v>1301</v>
      </c>
      <c r="K5359" s="9">
        <f>'Consolidtaed Data'!$J4300*'Consolidtaed Data'!$H4300</f>
        <v>3660</v>
      </c>
      <c r="L5359" s="9">
        <f>'Consolidtaed Data'!$I4300*'Consolidtaed Data'!$H4300</f>
        <v>5013</v>
      </c>
      <c r="M5359" s="9">
        <f>'Consolidtaed Data'!$L4300-'Consolidtaed Data'!$K4300</f>
        <v>1356</v>
      </c>
      <c r="N5359" s="9" t="str">
        <f>VLOOKUP('Consolidtaed Data'!$C4300,[1]Locations!$A:$O,2,0)</f>
        <v>Rialto</v>
      </c>
      <c r="O5359" s="9" t="str">
        <f>VLOOKUP('Consolidtaed Data'!$D4300,'[1]Sales People'!$A:$B,2,0)</f>
        <v>Brian Davis</v>
      </c>
      <c r="P5359" s="9" t="str">
        <f>VLOOKUP('Consolidtaed Data'!$E4300,[1]Customers!$A:$B,2,0)</f>
        <v>Steve Miller</v>
      </c>
      <c r="Q5359" s="11">
        <f>WEEKDAY('Consolidtaed Data'!$F4300)</f>
        <v>4</v>
      </c>
      <c r="R5359" s="9">
        <f>MONTH('Consolidtaed Data'!$F4300)</f>
        <v>11</v>
      </c>
      <c r="S5359" s="9" t="str">
        <f>TEXT(Table3[[#This Row],[Purchase Date]],"MMMM")</f>
        <v>January</v>
      </c>
      <c r="T5359" s="9">
        <f>YEAR('Consolidtaed Data'!$F4300)</f>
        <v>2020</v>
      </c>
    </row>
    <row r="5360" spans="1:20" x14ac:dyDescent="0.3">
      <c r="A5360" s="9" t="s">
        <v>6385</v>
      </c>
      <c r="B5360" s="9" t="s">
        <v>294</v>
      </c>
      <c r="C5360" s="9" t="s">
        <v>635</v>
      </c>
      <c r="D5360" s="9" t="s">
        <v>329</v>
      </c>
      <c r="E5360" s="9" t="s">
        <v>109</v>
      </c>
      <c r="F5360" s="10">
        <v>44227</v>
      </c>
      <c r="G5360" s="10" t="str">
        <f>VLOOKUP(Table3[[#This Row],[Product ID]],[1]Products!$A:$G,2,0)</f>
        <v>Product 51</v>
      </c>
      <c r="H5360" s="22">
        <v>1</v>
      </c>
      <c r="I5360" s="9">
        <f>VLOOKUP('Consolidtaed Data'!$B4345,[1]Products!$A:$G,4,0)</f>
        <v>1522</v>
      </c>
      <c r="J5360" s="9">
        <f>VLOOKUP('Consolidtaed Data'!$B4345,[1]Products!$A:$G,3,0)</f>
        <v>791</v>
      </c>
      <c r="K5360" s="9">
        <f>'Consolidtaed Data'!$J4345*'Consolidtaed Data'!$H4345</f>
        <v>395</v>
      </c>
      <c r="L5360" s="9">
        <f>'Consolidtaed Data'!$I4345*'Consolidtaed Data'!$H4345</f>
        <v>556</v>
      </c>
      <c r="M5360" s="9">
        <f>'Consolidtaed Data'!$L4345-'Consolidtaed Data'!$K4345</f>
        <v>286</v>
      </c>
      <c r="N5360" s="9" t="str">
        <f>VLOOKUP('Consolidtaed Data'!$C4345,[1]Locations!$A:$O,2,0)</f>
        <v>Jurupa Valley</v>
      </c>
      <c r="O5360" s="9" t="str">
        <f>VLOOKUP('Consolidtaed Data'!$D4345,'[1]Sales People'!$A:$B,2,0)</f>
        <v>Carl Hall</v>
      </c>
      <c r="P5360" s="9" t="str">
        <f>VLOOKUP('Consolidtaed Data'!$E4345,[1]Customers!$A:$B,2,0)</f>
        <v>Shawn Fields</v>
      </c>
      <c r="Q5360" s="11">
        <f>WEEKDAY('Consolidtaed Data'!$F4345)</f>
        <v>1</v>
      </c>
      <c r="R5360" s="9">
        <f>MONTH('Consolidtaed Data'!$F4345)</f>
        <v>11</v>
      </c>
      <c r="S5360" s="9" t="str">
        <f>TEXT(Table3[[#This Row],[Purchase Date]],"MMMM")</f>
        <v>January</v>
      </c>
      <c r="T5360" s="9">
        <f>YEAR('Consolidtaed Data'!$F4345)</f>
        <v>2020</v>
      </c>
    </row>
    <row r="5361" spans="1:20" x14ac:dyDescent="0.3">
      <c r="A5361" s="9" t="s">
        <v>6386</v>
      </c>
      <c r="B5361" s="9" t="s">
        <v>366</v>
      </c>
      <c r="C5361" s="9" t="s">
        <v>458</v>
      </c>
      <c r="D5361" s="9" t="s">
        <v>149</v>
      </c>
      <c r="E5361" s="9" t="s">
        <v>2281</v>
      </c>
      <c r="F5361" s="10">
        <v>44227</v>
      </c>
      <c r="G5361" s="10" t="str">
        <f>VLOOKUP(Table3[[#This Row],[Product ID]],[1]Products!$A:$G,2,0)</f>
        <v>Product 39</v>
      </c>
      <c r="H5361" s="22">
        <v>4</v>
      </c>
      <c r="I5361" s="9">
        <f>VLOOKUP('Consolidtaed Data'!$B4350,[1]Products!$A:$G,4,0)</f>
        <v>368</v>
      </c>
      <c r="J5361" s="9">
        <f>VLOOKUP('Consolidtaed Data'!$B4350,[1]Products!$A:$G,3,0)</f>
        <v>269</v>
      </c>
      <c r="K5361" s="9">
        <f>'Consolidtaed Data'!$J4350*'Consolidtaed Data'!$H4350</f>
        <v>7108</v>
      </c>
      <c r="L5361" s="9">
        <f>'Consolidtaed Data'!$I4350*'Consolidtaed Data'!$H4350</f>
        <v>8564</v>
      </c>
      <c r="M5361" s="9">
        <f>'Consolidtaed Data'!$L4350-'Consolidtaed Data'!$K4350</f>
        <v>87</v>
      </c>
      <c r="N5361" s="9" t="str">
        <f>VLOOKUP('Consolidtaed Data'!$C4350,[1]Locations!$A:$O,2,0)</f>
        <v>Lancaster</v>
      </c>
      <c r="O5361" s="9" t="str">
        <f>VLOOKUP('Consolidtaed Data'!$D4350,'[1]Sales People'!$A:$B,2,0)</f>
        <v>Christopher Tucker</v>
      </c>
      <c r="P5361" s="9" t="str">
        <f>VLOOKUP('Consolidtaed Data'!$E4350,[1]Customers!$A:$B,2,0)</f>
        <v>Michael Ward</v>
      </c>
      <c r="Q5361" s="11">
        <f>WEEKDAY('Consolidtaed Data'!$F4350)</f>
        <v>2</v>
      </c>
      <c r="R5361" s="9">
        <f>MONTH('Consolidtaed Data'!$F4350)</f>
        <v>11</v>
      </c>
      <c r="S5361" s="9" t="str">
        <f>TEXT(Table3[[#This Row],[Purchase Date]],"MMMM")</f>
        <v>January</v>
      </c>
      <c r="T5361" s="9">
        <f>YEAR('Consolidtaed Data'!$F4350)</f>
        <v>2020</v>
      </c>
    </row>
    <row r="5362" spans="1:20" x14ac:dyDescent="0.3">
      <c r="A5362" s="9" t="s">
        <v>6387</v>
      </c>
      <c r="B5362" s="9" t="s">
        <v>136</v>
      </c>
      <c r="C5362" s="9" t="s">
        <v>173</v>
      </c>
      <c r="D5362" s="9" t="s">
        <v>95</v>
      </c>
      <c r="E5362" s="9" t="s">
        <v>1042</v>
      </c>
      <c r="F5362" s="10">
        <v>44227</v>
      </c>
      <c r="G5362" s="10" t="str">
        <f>VLOOKUP(Table3[[#This Row],[Product ID]],[1]Products!$A:$G,2,0)</f>
        <v>Product 2</v>
      </c>
      <c r="H5362" s="22">
        <v>2</v>
      </c>
      <c r="I5362" s="9">
        <f>VLOOKUP('Consolidtaed Data'!$B4589,[1]Products!$A:$G,4,0)</f>
        <v>584</v>
      </c>
      <c r="J5362" s="9">
        <f>VLOOKUP('Consolidtaed Data'!$B4589,[1]Products!$A:$G,3,0)</f>
        <v>420</v>
      </c>
      <c r="K5362" s="9">
        <f>'Consolidtaed Data'!$J4589*'Consolidtaed Data'!$H4589</f>
        <v>389</v>
      </c>
      <c r="L5362" s="9">
        <f>'Consolidtaed Data'!$I4589*'Consolidtaed Data'!$H4589</f>
        <v>637</v>
      </c>
      <c r="M5362" s="9">
        <f>'Consolidtaed Data'!$L4589-'Consolidtaed Data'!$K4589</f>
        <v>729</v>
      </c>
      <c r="N5362" s="9" t="str">
        <f>VLOOKUP('Consolidtaed Data'!$C4589,[1]Locations!$A:$O,2,0)</f>
        <v>Long Beach</v>
      </c>
      <c r="O5362" s="9" t="str">
        <f>VLOOKUP('Consolidtaed Data'!$D4589,'[1]Sales People'!$A:$B,2,0)</f>
        <v>Howard Gardner</v>
      </c>
      <c r="P5362" s="9" t="str">
        <f>VLOOKUP('Consolidtaed Data'!$E4589,[1]Customers!$A:$B,2,0)</f>
        <v>John Long</v>
      </c>
      <c r="Q5362" s="11">
        <f>WEEKDAY('Consolidtaed Data'!$F4589)</f>
        <v>4</v>
      </c>
      <c r="R5362" s="9">
        <f>MONTH('Consolidtaed Data'!$F4589)</f>
        <v>12</v>
      </c>
      <c r="S5362" s="9" t="str">
        <f>TEXT(Table3[[#This Row],[Purchase Date]],"MMMM")</f>
        <v>January</v>
      </c>
      <c r="T5362" s="9">
        <f>YEAR('Consolidtaed Data'!$F4589)</f>
        <v>2020</v>
      </c>
    </row>
    <row r="5363" spans="1:20" x14ac:dyDescent="0.3">
      <c r="A5363" s="9" t="s">
        <v>6388</v>
      </c>
      <c r="B5363" s="9" t="s">
        <v>490</v>
      </c>
      <c r="C5363" s="9" t="s">
        <v>295</v>
      </c>
      <c r="D5363" s="9" t="s">
        <v>402</v>
      </c>
      <c r="E5363" s="9" t="s">
        <v>906</v>
      </c>
      <c r="F5363" s="10">
        <v>44227</v>
      </c>
      <c r="G5363" s="10" t="str">
        <f>VLOOKUP(Table3[[#This Row],[Product ID]],[1]Products!$A:$G,2,0)</f>
        <v>Product 79</v>
      </c>
      <c r="H5363" s="22">
        <v>2</v>
      </c>
      <c r="I5363" s="9">
        <f>VLOOKUP('Consolidtaed Data'!$B4618,[1]Products!$A:$G,4,0)</f>
        <v>561</v>
      </c>
      <c r="J5363" s="9">
        <f>VLOOKUP('Consolidtaed Data'!$B4618,[1]Products!$A:$G,3,0)</f>
        <v>421</v>
      </c>
      <c r="K5363" s="9">
        <f>'Consolidtaed Data'!$J4618*'Consolidtaed Data'!$H4618</f>
        <v>1074</v>
      </c>
      <c r="L5363" s="9">
        <f>'Consolidtaed Data'!$I4618*'Consolidtaed Data'!$H4618</f>
        <v>1788</v>
      </c>
      <c r="M5363" s="9">
        <f>'Consolidtaed Data'!$L4618-'Consolidtaed Data'!$K4618</f>
        <v>565</v>
      </c>
      <c r="N5363" s="9" t="str">
        <f>VLOOKUP('Consolidtaed Data'!$C4618,[1]Locations!$A:$O,2,0)</f>
        <v>Vallejo</v>
      </c>
      <c r="O5363" s="9" t="str">
        <f>VLOOKUP('Consolidtaed Data'!$D4618,'[1]Sales People'!$A:$B,2,0)</f>
        <v>Joshua Cook</v>
      </c>
      <c r="P5363" s="9" t="str">
        <f>VLOOKUP('Consolidtaed Data'!$E4618,[1]Customers!$A:$B,2,0)</f>
        <v>Paul Holmes</v>
      </c>
      <c r="Q5363" s="11">
        <f>WEEKDAY('Consolidtaed Data'!$F4618)</f>
        <v>6</v>
      </c>
      <c r="R5363" s="9">
        <f>MONTH('Consolidtaed Data'!$F4618)</f>
        <v>12</v>
      </c>
      <c r="S5363" s="9" t="str">
        <f>TEXT(Table3[[#This Row],[Purchase Date]],"MMMM")</f>
        <v>January</v>
      </c>
      <c r="T5363" s="9">
        <f>YEAR('Consolidtaed Data'!$F4618)</f>
        <v>2020</v>
      </c>
    </row>
    <row r="5364" spans="1:20" x14ac:dyDescent="0.3">
      <c r="A5364" s="9" t="s">
        <v>6389</v>
      </c>
      <c r="B5364" s="9" t="s">
        <v>116</v>
      </c>
      <c r="C5364" s="9" t="s">
        <v>352</v>
      </c>
      <c r="D5364" s="9" t="s">
        <v>51</v>
      </c>
      <c r="E5364" s="9" t="s">
        <v>1261</v>
      </c>
      <c r="F5364" s="10">
        <v>44228</v>
      </c>
      <c r="G5364" s="10" t="str">
        <f>VLOOKUP(Table3[[#This Row],[Product ID]],[1]Products!$A:$G,2,0)</f>
        <v>Product 55</v>
      </c>
      <c r="H5364" s="22">
        <v>2</v>
      </c>
      <c r="I5364" s="9">
        <f>VLOOKUP('Consolidtaed Data'!$B3740,[1]Products!$A:$G,4,0)</f>
        <v>2091</v>
      </c>
      <c r="J5364" s="9">
        <f>VLOOKUP('Consolidtaed Data'!$B3740,[1]Products!$A:$G,3,0)</f>
        <v>1485</v>
      </c>
      <c r="K5364" s="9">
        <f>'Consolidtaed Data'!$J3740*'Consolidtaed Data'!$H3740</f>
        <v>425</v>
      </c>
      <c r="L5364" s="9">
        <f>'Consolidtaed Data'!$I3740*'Consolidtaed Data'!$H3740</f>
        <v>545</v>
      </c>
      <c r="M5364" s="9">
        <f>'Consolidtaed Data'!$L3740-'Consolidtaed Data'!$K3740</f>
        <v>51</v>
      </c>
      <c r="N5364" s="9" t="str">
        <f>VLOOKUP('Consolidtaed Data'!$C3740,[1]Locations!$A:$O,2,0)</f>
        <v>Glendale</v>
      </c>
      <c r="O5364" s="9" t="str">
        <f>VLOOKUP('Consolidtaed Data'!$D3740,'[1]Sales People'!$A:$B,2,0)</f>
        <v>Kevin Butler</v>
      </c>
      <c r="P5364" s="9" t="str">
        <f>VLOOKUP('Consolidtaed Data'!$E3740,[1]Customers!$A:$B,2,0)</f>
        <v>Peter Warren</v>
      </c>
      <c r="Q5364" s="11">
        <f>WEEKDAY('Consolidtaed Data'!$F3740)</f>
        <v>4</v>
      </c>
      <c r="R5364" s="9">
        <f>MONTH('Consolidtaed Data'!$F3740)</f>
        <v>9</v>
      </c>
      <c r="S5364" s="9" t="str">
        <f>TEXT(Table3[[#This Row],[Purchase Date]],"MMMM")</f>
        <v>February</v>
      </c>
      <c r="T5364" s="9">
        <f>YEAR('Consolidtaed Data'!$F3740)</f>
        <v>2020</v>
      </c>
    </row>
    <row r="5365" spans="1:20" x14ac:dyDescent="0.3">
      <c r="A5365" s="9" t="s">
        <v>6390</v>
      </c>
      <c r="B5365" s="9" t="s">
        <v>33</v>
      </c>
      <c r="C5365" s="9" t="s">
        <v>231</v>
      </c>
      <c r="D5365" s="9" t="s">
        <v>315</v>
      </c>
      <c r="E5365" s="9" t="s">
        <v>307</v>
      </c>
      <c r="F5365" s="10">
        <v>44228</v>
      </c>
      <c r="G5365" s="10" t="str">
        <f>VLOOKUP(Table3[[#This Row],[Product ID]],[1]Products!$A:$G,2,0)</f>
        <v>Product 29</v>
      </c>
      <c r="H5365" s="22">
        <v>1</v>
      </c>
      <c r="I5365" s="9">
        <f>VLOOKUP('Consolidtaed Data'!$B3797,[1]Products!$A:$G,4,0)</f>
        <v>1638</v>
      </c>
      <c r="J5365" s="9">
        <f>VLOOKUP('Consolidtaed Data'!$B3797,[1]Products!$A:$G,3,0)</f>
        <v>1261</v>
      </c>
      <c r="K5365" s="9">
        <f>'Consolidtaed Data'!$J3797*'Consolidtaed Data'!$H3797</f>
        <v>2160</v>
      </c>
      <c r="L5365" s="9">
        <f>'Consolidtaed Data'!$I3797*'Consolidtaed Data'!$H3797</f>
        <v>3484</v>
      </c>
      <c r="M5365" s="9">
        <f>'Consolidtaed Data'!$L3797-'Consolidtaed Data'!$K3797</f>
        <v>368</v>
      </c>
      <c r="N5365" s="9" t="str">
        <f>VLOOKUP('Consolidtaed Data'!$C3797,[1]Locations!$A:$O,2,0)</f>
        <v>Thousand Oaks</v>
      </c>
      <c r="O5365" s="9" t="str">
        <f>VLOOKUP('Consolidtaed Data'!$D3797,'[1]Sales People'!$A:$B,2,0)</f>
        <v>Brian Thomas</v>
      </c>
      <c r="P5365" s="9" t="str">
        <f>VLOOKUP('Consolidtaed Data'!$E3797,[1]Customers!$A:$B,2,0)</f>
        <v>Jeremy Wilson</v>
      </c>
      <c r="Q5365" s="11">
        <f>WEEKDAY('Consolidtaed Data'!$F3797)</f>
        <v>1</v>
      </c>
      <c r="R5365" s="9">
        <f>MONTH('Consolidtaed Data'!$F3797)</f>
        <v>10</v>
      </c>
      <c r="S5365" s="9" t="str">
        <f>TEXT(Table3[[#This Row],[Purchase Date]],"MMMM")</f>
        <v>February</v>
      </c>
      <c r="T5365" s="9">
        <f>YEAR('Consolidtaed Data'!$F3797)</f>
        <v>2020</v>
      </c>
    </row>
    <row r="5366" spans="1:20" x14ac:dyDescent="0.3">
      <c r="A5366" s="9" t="s">
        <v>6391</v>
      </c>
      <c r="B5366" s="9" t="s">
        <v>213</v>
      </c>
      <c r="C5366" s="9" t="s">
        <v>357</v>
      </c>
      <c r="D5366" s="9" t="s">
        <v>113</v>
      </c>
      <c r="E5366" s="9" t="s">
        <v>910</v>
      </c>
      <c r="F5366" s="10">
        <v>44228</v>
      </c>
      <c r="G5366" s="10" t="str">
        <f>VLOOKUP(Table3[[#This Row],[Product ID]],[1]Products!$A:$G,2,0)</f>
        <v>Product 68</v>
      </c>
      <c r="H5366" s="22">
        <v>4</v>
      </c>
      <c r="I5366" s="9">
        <f>VLOOKUP('Consolidtaed Data'!$B3880,[1]Products!$A:$G,4,0)</f>
        <v>504</v>
      </c>
      <c r="J5366" s="9">
        <f>VLOOKUP('Consolidtaed Data'!$B3880,[1]Products!$A:$G,3,0)</f>
        <v>408</v>
      </c>
      <c r="K5366" s="9">
        <f>'Consolidtaed Data'!$J3880*'Consolidtaed Data'!$H3880</f>
        <v>584</v>
      </c>
      <c r="L5366" s="9">
        <f>'Consolidtaed Data'!$I3880*'Consolidtaed Data'!$H3880</f>
        <v>913</v>
      </c>
      <c r="M5366" s="9">
        <f>'Consolidtaed Data'!$L3880-'Consolidtaed Data'!$K3880</f>
        <v>2946</v>
      </c>
      <c r="N5366" s="9" t="str">
        <f>VLOOKUP('Consolidtaed Data'!$C3880,[1]Locations!$A:$O,2,0)</f>
        <v>Thousand Oaks</v>
      </c>
      <c r="O5366" s="9" t="str">
        <f>VLOOKUP('Consolidtaed Data'!$D3880,'[1]Sales People'!$A:$B,2,0)</f>
        <v>Ryan Welch</v>
      </c>
      <c r="P5366" s="9" t="str">
        <f>VLOOKUP('Consolidtaed Data'!$E3880,[1]Customers!$A:$B,2,0)</f>
        <v>Philip Bailey</v>
      </c>
      <c r="Q5366" s="11">
        <f>WEEKDAY('Consolidtaed Data'!$F3880)</f>
        <v>7</v>
      </c>
      <c r="R5366" s="9">
        <f>MONTH('Consolidtaed Data'!$F3880)</f>
        <v>10</v>
      </c>
      <c r="S5366" s="9" t="str">
        <f>TEXT(Table3[[#This Row],[Purchase Date]],"MMMM")</f>
        <v>February</v>
      </c>
      <c r="T5366" s="9">
        <f>YEAR('Consolidtaed Data'!$F3880)</f>
        <v>2020</v>
      </c>
    </row>
    <row r="5367" spans="1:20" x14ac:dyDescent="0.3">
      <c r="A5367" s="9" t="s">
        <v>6392</v>
      </c>
      <c r="B5367" s="9" t="s">
        <v>112</v>
      </c>
      <c r="C5367" s="9" t="s">
        <v>412</v>
      </c>
      <c r="D5367" s="9" t="s">
        <v>206</v>
      </c>
      <c r="E5367" s="9" t="s">
        <v>1172</v>
      </c>
      <c r="F5367" s="10">
        <v>44228</v>
      </c>
      <c r="G5367" s="10" t="str">
        <f>VLOOKUP(Table3[[#This Row],[Product ID]],[1]Products!$A:$G,2,0)</f>
        <v>Product 7</v>
      </c>
      <c r="H5367" s="22">
        <v>1</v>
      </c>
      <c r="I5367" s="9">
        <f>VLOOKUP('Consolidtaed Data'!$B3931,[1]Products!$A:$G,4,0)</f>
        <v>1889</v>
      </c>
      <c r="J5367" s="9">
        <f>VLOOKUP('Consolidtaed Data'!$B3931,[1]Products!$A:$G,3,0)</f>
        <v>945</v>
      </c>
      <c r="K5367" s="9">
        <f>'Consolidtaed Data'!$J3931*'Consolidtaed Data'!$H3931</f>
        <v>1074</v>
      </c>
      <c r="L5367" s="9">
        <f>'Consolidtaed Data'!$I3931*'Consolidtaed Data'!$H3931</f>
        <v>1788</v>
      </c>
      <c r="M5367" s="9">
        <f>'Consolidtaed Data'!$L3931-'Consolidtaed Data'!$K3931</f>
        <v>120</v>
      </c>
      <c r="N5367" s="9" t="str">
        <f>VLOOKUP('Consolidtaed Data'!$C3931,[1]Locations!$A:$O,2,0)</f>
        <v>Bakersfield</v>
      </c>
      <c r="O5367" s="9" t="str">
        <f>VLOOKUP('Consolidtaed Data'!$D3931,'[1]Sales People'!$A:$B,2,0)</f>
        <v>Charles Harper</v>
      </c>
      <c r="P5367" s="9" t="str">
        <f>VLOOKUP('Consolidtaed Data'!$E3931,[1]Customers!$A:$B,2,0)</f>
        <v>Walter Watson</v>
      </c>
      <c r="Q5367" s="11">
        <f>WEEKDAY('Consolidtaed Data'!$F3931)</f>
        <v>5</v>
      </c>
      <c r="R5367" s="9">
        <f>MONTH('Consolidtaed Data'!$F3931)</f>
        <v>10</v>
      </c>
      <c r="S5367" s="9" t="str">
        <f>TEXT(Table3[[#This Row],[Purchase Date]],"MMMM")</f>
        <v>February</v>
      </c>
      <c r="T5367" s="9">
        <f>YEAR('Consolidtaed Data'!$F3931)</f>
        <v>2020</v>
      </c>
    </row>
    <row r="5368" spans="1:20" x14ac:dyDescent="0.3">
      <c r="A5368" s="9" t="s">
        <v>6393</v>
      </c>
      <c r="B5368" s="9" t="s">
        <v>244</v>
      </c>
      <c r="C5368" s="9" t="s">
        <v>295</v>
      </c>
      <c r="D5368" s="9" t="s">
        <v>329</v>
      </c>
      <c r="E5368" s="9" t="s">
        <v>2238</v>
      </c>
      <c r="F5368" s="10">
        <v>44228</v>
      </c>
      <c r="G5368" s="10" t="str">
        <f>VLOOKUP(Table3[[#This Row],[Product ID]],[1]Products!$A:$G,2,0)</f>
        <v>Product 76</v>
      </c>
      <c r="H5368" s="22">
        <v>1</v>
      </c>
      <c r="I5368" s="9">
        <f>VLOOKUP('Consolidtaed Data'!$B4013,[1]Products!$A:$G,4,0)</f>
        <v>1809</v>
      </c>
      <c r="J5368" s="9">
        <f>VLOOKUP('Consolidtaed Data'!$B4013,[1]Products!$A:$G,3,0)</f>
        <v>1067</v>
      </c>
      <c r="K5368" s="9">
        <f>'Consolidtaed Data'!$J4013*'Consolidtaed Data'!$H4013</f>
        <v>1305</v>
      </c>
      <c r="L5368" s="9">
        <f>'Consolidtaed Data'!$I4013*'Consolidtaed Data'!$H4013</f>
        <v>1812</v>
      </c>
      <c r="M5368" s="9">
        <f>'Consolidtaed Data'!$L4013-'Consolidtaed Data'!$K4013</f>
        <v>329</v>
      </c>
      <c r="N5368" s="9" t="str">
        <f>VLOOKUP('Consolidtaed Data'!$C4013,[1]Locations!$A:$O,2,0)</f>
        <v>Fresno</v>
      </c>
      <c r="O5368" s="9" t="str">
        <f>VLOOKUP('Consolidtaed Data'!$D4013,'[1]Sales People'!$A:$B,2,0)</f>
        <v>Howard Sims</v>
      </c>
      <c r="P5368" s="9" t="str">
        <f>VLOOKUP('Consolidtaed Data'!$E4013,[1]Customers!$A:$B,2,0)</f>
        <v>Brandon Diaz</v>
      </c>
      <c r="Q5368" s="11">
        <f>WEEKDAY('Consolidtaed Data'!$F4013)</f>
        <v>3</v>
      </c>
      <c r="R5368" s="9">
        <f>MONTH('Consolidtaed Data'!$F4013)</f>
        <v>10</v>
      </c>
      <c r="S5368" s="9" t="str">
        <f>TEXT(Table3[[#This Row],[Purchase Date]],"MMMM")</f>
        <v>February</v>
      </c>
      <c r="T5368" s="9">
        <f>YEAR('Consolidtaed Data'!$F4013)</f>
        <v>2020</v>
      </c>
    </row>
    <row r="5369" spans="1:20" x14ac:dyDescent="0.3">
      <c r="A5369" s="9" t="s">
        <v>6394</v>
      </c>
      <c r="B5369" s="9" t="s">
        <v>248</v>
      </c>
      <c r="C5369" s="9" t="s">
        <v>472</v>
      </c>
      <c r="D5369" s="9" t="s">
        <v>95</v>
      </c>
      <c r="E5369" s="9" t="s">
        <v>706</v>
      </c>
      <c r="F5369" s="10">
        <v>44228</v>
      </c>
      <c r="G5369" s="10" t="str">
        <f>VLOOKUP(Table3[[#This Row],[Product ID]],[1]Products!$A:$G,2,0)</f>
        <v>Product 97</v>
      </c>
      <c r="H5369" s="22">
        <v>2</v>
      </c>
      <c r="I5369" s="9">
        <f>VLOOKUP('Consolidtaed Data'!$B4087,[1]Products!$A:$G,4,0)</f>
        <v>1494</v>
      </c>
      <c r="J5369" s="9">
        <f>VLOOKUP('Consolidtaed Data'!$B4087,[1]Products!$A:$G,3,0)</f>
        <v>971</v>
      </c>
      <c r="K5369" s="9">
        <f>'Consolidtaed Data'!$J4087*'Consolidtaed Data'!$H4087</f>
        <v>971</v>
      </c>
      <c r="L5369" s="9">
        <f>'Consolidtaed Data'!$I4087*'Consolidtaed Data'!$H4087</f>
        <v>1798</v>
      </c>
      <c r="M5369" s="9">
        <f>'Consolidtaed Data'!$L4087-'Consolidtaed Data'!$K4087</f>
        <v>120</v>
      </c>
      <c r="N5369" s="9" t="str">
        <f>VLOOKUP('Consolidtaed Data'!$C4087,[1]Locations!$A:$O,2,0)</f>
        <v>Roseville</v>
      </c>
      <c r="O5369" s="9" t="str">
        <f>VLOOKUP('Consolidtaed Data'!$D4087,'[1]Sales People'!$A:$B,2,0)</f>
        <v>Howard Sims</v>
      </c>
      <c r="P5369" s="9" t="str">
        <f>VLOOKUP('Consolidtaed Data'!$E4087,[1]Customers!$A:$B,2,0)</f>
        <v>Eric Bradley</v>
      </c>
      <c r="Q5369" s="11">
        <f>WEEKDAY('Consolidtaed Data'!$F4087)</f>
        <v>2</v>
      </c>
      <c r="R5369" s="9">
        <f>MONTH('Consolidtaed Data'!$F4087)</f>
        <v>10</v>
      </c>
      <c r="S5369" s="9" t="str">
        <f>TEXT(Table3[[#This Row],[Purchase Date]],"MMMM")</f>
        <v>February</v>
      </c>
      <c r="T5369" s="9">
        <f>YEAR('Consolidtaed Data'!$F4087)</f>
        <v>2020</v>
      </c>
    </row>
    <row r="5370" spans="1:20" x14ac:dyDescent="0.3">
      <c r="A5370" s="9" t="s">
        <v>6395</v>
      </c>
      <c r="B5370" s="9" t="s">
        <v>390</v>
      </c>
      <c r="C5370" s="9" t="s">
        <v>157</v>
      </c>
      <c r="D5370" s="9" t="s">
        <v>374</v>
      </c>
      <c r="E5370" s="9" t="s">
        <v>1236</v>
      </c>
      <c r="F5370" s="10">
        <v>44228</v>
      </c>
      <c r="G5370" s="10" t="str">
        <f>VLOOKUP(Table3[[#This Row],[Product ID]],[1]Products!$A:$G,2,0)</f>
        <v>Product 48</v>
      </c>
      <c r="H5370" s="22">
        <v>4</v>
      </c>
      <c r="I5370" s="9">
        <f>VLOOKUP('Consolidtaed Data'!$B4121,[1]Products!$A:$G,4,0)</f>
        <v>217</v>
      </c>
      <c r="J5370" s="9">
        <f>VLOOKUP('Consolidtaed Data'!$B4121,[1]Products!$A:$G,3,0)</f>
        <v>171</v>
      </c>
      <c r="K5370" s="9">
        <f>'Consolidtaed Data'!$J4121*'Consolidtaed Data'!$H4121</f>
        <v>534</v>
      </c>
      <c r="L5370" s="9">
        <f>'Consolidtaed Data'!$I4121*'Consolidtaed Data'!$H4121</f>
        <v>847</v>
      </c>
      <c r="M5370" s="9">
        <f>'Consolidtaed Data'!$L4121-'Consolidtaed Data'!$K4121</f>
        <v>51</v>
      </c>
      <c r="N5370" s="9" t="str">
        <f>VLOOKUP('Consolidtaed Data'!$C4121,[1]Locations!$A:$O,2,0)</f>
        <v>Pasadena</v>
      </c>
      <c r="O5370" s="9" t="str">
        <f>VLOOKUP('Consolidtaed Data'!$D4121,'[1]Sales People'!$A:$B,2,0)</f>
        <v>Scott Mason</v>
      </c>
      <c r="P5370" s="9" t="str">
        <f>VLOOKUP('Consolidtaed Data'!$E4121,[1]Customers!$A:$B,2,0)</f>
        <v>David Ford</v>
      </c>
      <c r="Q5370" s="11">
        <f>WEEKDAY('Consolidtaed Data'!$F4121)</f>
        <v>5</v>
      </c>
      <c r="R5370" s="9">
        <f>MONTH('Consolidtaed Data'!$F4121)</f>
        <v>10</v>
      </c>
      <c r="S5370" s="9" t="str">
        <f>TEXT(Table3[[#This Row],[Purchase Date]],"MMMM")</f>
        <v>February</v>
      </c>
      <c r="T5370" s="9">
        <f>YEAR('Consolidtaed Data'!$F4121)</f>
        <v>2020</v>
      </c>
    </row>
    <row r="5371" spans="1:20" x14ac:dyDescent="0.3">
      <c r="A5371" s="9" t="s">
        <v>6396</v>
      </c>
      <c r="B5371" s="9" t="s">
        <v>7</v>
      </c>
      <c r="C5371" s="9" t="s">
        <v>108</v>
      </c>
      <c r="D5371" s="9" t="s">
        <v>100</v>
      </c>
      <c r="E5371" s="9" t="s">
        <v>69</v>
      </c>
      <c r="F5371" s="10">
        <v>44228</v>
      </c>
      <c r="G5371" s="10" t="str">
        <f>VLOOKUP(Table3[[#This Row],[Product ID]],[1]Products!$A:$G,2,0)</f>
        <v>Product 77</v>
      </c>
      <c r="H5371" s="22">
        <v>1</v>
      </c>
      <c r="I5371" s="9">
        <f>VLOOKUP('Consolidtaed Data'!$B4124,[1]Products!$A:$G,4,0)</f>
        <v>880</v>
      </c>
      <c r="J5371" s="9">
        <f>VLOOKUP('Consolidtaed Data'!$B4124,[1]Products!$A:$G,3,0)</f>
        <v>634</v>
      </c>
      <c r="K5371" s="9">
        <f>'Consolidtaed Data'!$J4124*'Consolidtaed Data'!$H4124</f>
        <v>425</v>
      </c>
      <c r="L5371" s="9">
        <f>'Consolidtaed Data'!$I4124*'Consolidtaed Data'!$H4124</f>
        <v>545</v>
      </c>
      <c r="M5371" s="9">
        <f>'Consolidtaed Data'!$L4124-'Consolidtaed Data'!$K4124</f>
        <v>264</v>
      </c>
      <c r="N5371" s="9" t="str">
        <f>VLOOKUP('Consolidtaed Data'!$C4124,[1]Locations!$A:$O,2,0)</f>
        <v>Victorville</v>
      </c>
      <c r="O5371" s="9" t="str">
        <f>VLOOKUP('Consolidtaed Data'!$D4124,'[1]Sales People'!$A:$B,2,0)</f>
        <v>Eugene Holmes</v>
      </c>
      <c r="P5371" s="9" t="str">
        <f>VLOOKUP('Consolidtaed Data'!$E4124,[1]Customers!$A:$B,2,0)</f>
        <v>Sean Black</v>
      </c>
      <c r="Q5371" s="11">
        <f>WEEKDAY('Consolidtaed Data'!$F4124)</f>
        <v>6</v>
      </c>
      <c r="R5371" s="9">
        <f>MONTH('Consolidtaed Data'!$F4124)</f>
        <v>10</v>
      </c>
      <c r="S5371" s="9" t="str">
        <f>TEXT(Table3[[#This Row],[Purchase Date]],"MMMM")</f>
        <v>February</v>
      </c>
      <c r="T5371" s="9">
        <f>YEAR('Consolidtaed Data'!$F4124)</f>
        <v>2020</v>
      </c>
    </row>
    <row r="5372" spans="1:20" x14ac:dyDescent="0.3">
      <c r="A5372" s="9" t="s">
        <v>6397</v>
      </c>
      <c r="B5372" s="9" t="s">
        <v>549</v>
      </c>
      <c r="C5372" s="9" t="s">
        <v>302</v>
      </c>
      <c r="D5372" s="9" t="s">
        <v>56</v>
      </c>
      <c r="E5372" s="9" t="s">
        <v>777</v>
      </c>
      <c r="F5372" s="10">
        <v>44228</v>
      </c>
      <c r="G5372" s="10" t="str">
        <f>VLOOKUP(Table3[[#This Row],[Product ID]],[1]Products!$A:$G,2,0)</f>
        <v>Product 10</v>
      </c>
      <c r="H5372" s="22">
        <v>1</v>
      </c>
      <c r="I5372" s="9">
        <f>VLOOKUP('Consolidtaed Data'!$B4154,[1]Products!$A:$G,4,0)</f>
        <v>1809</v>
      </c>
      <c r="J5372" s="9">
        <f>VLOOKUP('Consolidtaed Data'!$B4154,[1]Products!$A:$G,3,0)</f>
        <v>1067</v>
      </c>
      <c r="K5372" s="9">
        <f>'Consolidtaed Data'!$J4154*'Consolidtaed Data'!$H4154</f>
        <v>2016</v>
      </c>
      <c r="L5372" s="9">
        <f>'Consolidtaed Data'!$I4154*'Consolidtaed Data'!$H4154</f>
        <v>3804</v>
      </c>
      <c r="M5372" s="9">
        <f>'Consolidtaed Data'!$L4154-'Consolidtaed Data'!$K4154</f>
        <v>658</v>
      </c>
      <c r="N5372" s="9" t="str">
        <f>VLOOKUP('Consolidtaed Data'!$C4154,[1]Locations!$A:$O,2,0)</f>
        <v>San Francisco</v>
      </c>
      <c r="O5372" s="9" t="str">
        <f>VLOOKUP('Consolidtaed Data'!$D4154,'[1]Sales People'!$A:$B,2,0)</f>
        <v>Bobby Russell</v>
      </c>
      <c r="P5372" s="9" t="str">
        <f>VLOOKUP('Consolidtaed Data'!$E4154,[1]Customers!$A:$B,2,0)</f>
        <v>Todd Watson</v>
      </c>
      <c r="Q5372" s="11">
        <f>WEEKDAY('Consolidtaed Data'!$F4154)</f>
        <v>1</v>
      </c>
      <c r="R5372" s="9">
        <f>MONTH('Consolidtaed Data'!$F4154)</f>
        <v>11</v>
      </c>
      <c r="S5372" s="9" t="str">
        <f>TEXT(Table3[[#This Row],[Purchase Date]],"MMMM")</f>
        <v>February</v>
      </c>
      <c r="T5372" s="9">
        <f>YEAR('Consolidtaed Data'!$F4154)</f>
        <v>2020</v>
      </c>
    </row>
    <row r="5373" spans="1:20" x14ac:dyDescent="0.3">
      <c r="A5373" s="9" t="s">
        <v>6398</v>
      </c>
      <c r="B5373" s="9" t="s">
        <v>29</v>
      </c>
      <c r="C5373" s="9" t="s">
        <v>94</v>
      </c>
      <c r="D5373" s="9" t="s">
        <v>26</v>
      </c>
      <c r="E5373" s="9" t="s">
        <v>1303</v>
      </c>
      <c r="F5373" s="10">
        <v>44228</v>
      </c>
      <c r="G5373" s="10" t="str">
        <f>VLOOKUP(Table3[[#This Row],[Product ID]],[1]Products!$A:$G,2,0)</f>
        <v>Product 37</v>
      </c>
      <c r="H5373" s="22">
        <v>1</v>
      </c>
      <c r="I5373" s="9">
        <f>VLOOKUP('Consolidtaed Data'!$B4254,[1]Products!$A:$G,4,0)</f>
        <v>1798</v>
      </c>
      <c r="J5373" s="9">
        <f>VLOOKUP('Consolidtaed Data'!$B4254,[1]Products!$A:$G,3,0)</f>
        <v>971</v>
      </c>
      <c r="K5373" s="9">
        <f>'Consolidtaed Data'!$J4254*'Consolidtaed Data'!$H4254</f>
        <v>540</v>
      </c>
      <c r="L5373" s="9">
        <f>'Consolidtaed Data'!$I4254*'Consolidtaed Data'!$H4254</f>
        <v>871</v>
      </c>
      <c r="M5373" s="9">
        <f>'Consolidtaed Data'!$L4254-'Consolidtaed Data'!$K4254</f>
        <v>1808</v>
      </c>
      <c r="N5373" s="9" t="str">
        <f>VLOOKUP('Consolidtaed Data'!$C4254,[1]Locations!$A:$O,2,0)</f>
        <v>Escondido</v>
      </c>
      <c r="O5373" s="9" t="str">
        <f>VLOOKUP('Consolidtaed Data'!$D4254,'[1]Sales People'!$A:$B,2,0)</f>
        <v>Martin Perry</v>
      </c>
      <c r="P5373" s="9" t="str">
        <f>VLOOKUP('Consolidtaed Data'!$E4254,[1]Customers!$A:$B,2,0)</f>
        <v>Benjamin Morgan</v>
      </c>
      <c r="Q5373" s="11">
        <f>WEEKDAY('Consolidtaed Data'!$F4254)</f>
        <v>2</v>
      </c>
      <c r="R5373" s="9">
        <f>MONTH('Consolidtaed Data'!$F4254)</f>
        <v>11</v>
      </c>
      <c r="S5373" s="9" t="str">
        <f>TEXT(Table3[[#This Row],[Purchase Date]],"MMMM")</f>
        <v>February</v>
      </c>
      <c r="T5373" s="9">
        <f>YEAR('Consolidtaed Data'!$F4254)</f>
        <v>2020</v>
      </c>
    </row>
    <row r="5374" spans="1:20" x14ac:dyDescent="0.3">
      <c r="A5374" s="9" t="s">
        <v>6399</v>
      </c>
      <c r="B5374" s="9" t="s">
        <v>156</v>
      </c>
      <c r="C5374" s="9" t="s">
        <v>331</v>
      </c>
      <c r="D5374" s="9" t="s">
        <v>329</v>
      </c>
      <c r="E5374" s="9" t="s">
        <v>1388</v>
      </c>
      <c r="F5374" s="10">
        <v>44228</v>
      </c>
      <c r="G5374" s="10" t="str">
        <f>VLOOKUP(Table3[[#This Row],[Product ID]],[1]Products!$A:$G,2,0)</f>
        <v>Product 21</v>
      </c>
      <c r="H5374" s="22">
        <v>1</v>
      </c>
      <c r="I5374" s="9">
        <f>VLOOKUP('Consolidtaed Data'!$B4307,[1]Products!$A:$G,4,0)</f>
        <v>1522</v>
      </c>
      <c r="J5374" s="9">
        <f>VLOOKUP('Consolidtaed Data'!$B4307,[1]Products!$A:$G,3,0)</f>
        <v>791</v>
      </c>
      <c r="K5374" s="9">
        <f>'Consolidtaed Data'!$J4307*'Consolidtaed Data'!$H4307</f>
        <v>3132</v>
      </c>
      <c r="L5374" s="9">
        <f>'Consolidtaed Data'!$I4307*'Consolidtaed Data'!$H4307</f>
        <v>5697</v>
      </c>
      <c r="M5374" s="9">
        <f>'Consolidtaed Data'!$L4307-'Consolidtaed Data'!$K4307</f>
        <v>1527</v>
      </c>
      <c r="N5374" s="9" t="str">
        <f>VLOOKUP('Consolidtaed Data'!$C4307,[1]Locations!$A:$O,2,0)</f>
        <v>Huntington Beach</v>
      </c>
      <c r="O5374" s="9" t="str">
        <f>VLOOKUP('Consolidtaed Data'!$D4307,'[1]Sales People'!$A:$B,2,0)</f>
        <v>Scott Mason</v>
      </c>
      <c r="P5374" s="9" t="str">
        <f>VLOOKUP('Consolidtaed Data'!$E4307,[1]Customers!$A:$B,2,0)</f>
        <v>Jerry Barnes</v>
      </c>
      <c r="Q5374" s="11">
        <f>WEEKDAY('Consolidtaed Data'!$F4307)</f>
        <v>5</v>
      </c>
      <c r="R5374" s="9">
        <f>MONTH('Consolidtaed Data'!$F4307)</f>
        <v>11</v>
      </c>
      <c r="S5374" s="9" t="str">
        <f>TEXT(Table3[[#This Row],[Purchase Date]],"MMMM")</f>
        <v>February</v>
      </c>
      <c r="T5374" s="9">
        <f>YEAR('Consolidtaed Data'!$F4307)</f>
        <v>2020</v>
      </c>
    </row>
    <row r="5375" spans="1:20" x14ac:dyDescent="0.3">
      <c r="A5375" s="9" t="s">
        <v>6400</v>
      </c>
      <c r="B5375" s="9" t="s">
        <v>156</v>
      </c>
      <c r="C5375" s="9" t="s">
        <v>152</v>
      </c>
      <c r="D5375" s="9" t="s">
        <v>105</v>
      </c>
      <c r="E5375" s="9" t="s">
        <v>180</v>
      </c>
      <c r="F5375" s="10">
        <v>44228</v>
      </c>
      <c r="G5375" s="10" t="str">
        <f>VLOOKUP(Table3[[#This Row],[Product ID]],[1]Products!$A:$G,2,0)</f>
        <v>Product 21</v>
      </c>
      <c r="H5375" s="22">
        <v>1</v>
      </c>
      <c r="I5375" s="9">
        <f>VLOOKUP('Consolidtaed Data'!$B4438,[1]Products!$A:$G,4,0)</f>
        <v>203</v>
      </c>
      <c r="J5375" s="9">
        <f>VLOOKUP('Consolidtaed Data'!$B4438,[1]Products!$A:$G,3,0)</f>
        <v>154</v>
      </c>
      <c r="K5375" s="9">
        <f>'Consolidtaed Data'!$J4438*'Consolidtaed Data'!$H4438</f>
        <v>871</v>
      </c>
      <c r="L5375" s="9">
        <f>'Consolidtaed Data'!$I4438*'Consolidtaed Data'!$H4438</f>
        <v>1708</v>
      </c>
      <c r="M5375" s="9">
        <f>'Consolidtaed Data'!$L4438-'Consolidtaed Data'!$K4438</f>
        <v>1784</v>
      </c>
      <c r="N5375" s="9" t="str">
        <f>VLOOKUP('Consolidtaed Data'!$C4438,[1]Locations!$A:$O,2,0)</f>
        <v>Sacramento</v>
      </c>
      <c r="O5375" s="9" t="str">
        <f>VLOOKUP('Consolidtaed Data'!$D4438,'[1]Sales People'!$A:$B,2,0)</f>
        <v>Martin Carr</v>
      </c>
      <c r="P5375" s="9" t="str">
        <f>VLOOKUP('Consolidtaed Data'!$E4438,[1]Customers!$A:$B,2,0)</f>
        <v>Patrick Morales</v>
      </c>
      <c r="Q5375" s="11">
        <f>WEEKDAY('Consolidtaed Data'!$F4438)</f>
        <v>7</v>
      </c>
      <c r="R5375" s="9">
        <f>MONTH('Consolidtaed Data'!$F4438)</f>
        <v>11</v>
      </c>
      <c r="S5375" s="9" t="str">
        <f>TEXT(Table3[[#This Row],[Purchase Date]],"MMMM")</f>
        <v>February</v>
      </c>
      <c r="T5375" s="9">
        <f>YEAR('Consolidtaed Data'!$F4438)</f>
        <v>2020</v>
      </c>
    </row>
    <row r="5376" spans="1:20" x14ac:dyDescent="0.3">
      <c r="A5376" s="9" t="s">
        <v>6401</v>
      </c>
      <c r="B5376" s="9" t="s">
        <v>382</v>
      </c>
      <c r="C5376" s="9" t="s">
        <v>134</v>
      </c>
      <c r="D5376" s="9" t="s">
        <v>13</v>
      </c>
      <c r="E5376" s="9" t="s">
        <v>1146</v>
      </c>
      <c r="F5376" s="10">
        <v>44228</v>
      </c>
      <c r="G5376" s="10" t="str">
        <f>VLOOKUP(Table3[[#This Row],[Product ID]],[1]Products!$A:$G,2,0)</f>
        <v>Product 50</v>
      </c>
      <c r="H5376" s="22">
        <v>1</v>
      </c>
      <c r="I5376" s="9">
        <f>VLOOKUP('Consolidtaed Data'!$B4452,[1]Products!$A:$G,4,0)</f>
        <v>947</v>
      </c>
      <c r="J5376" s="9">
        <f>VLOOKUP('Consolidtaed Data'!$B4452,[1]Products!$A:$G,3,0)</f>
        <v>786</v>
      </c>
      <c r="K5376" s="9">
        <f>'Consolidtaed Data'!$J4452*'Consolidtaed Data'!$H4452</f>
        <v>1896</v>
      </c>
      <c r="L5376" s="9">
        <f>'Consolidtaed Data'!$I4452*'Consolidtaed Data'!$H4452</f>
        <v>2495</v>
      </c>
      <c r="M5376" s="9">
        <f>'Consolidtaed Data'!$L4452-'Consolidtaed Data'!$K4452</f>
        <v>265</v>
      </c>
      <c r="N5376" s="9" t="str">
        <f>VLOOKUP('Consolidtaed Data'!$C4452,[1]Locations!$A:$O,2,0)</f>
        <v>Corona</v>
      </c>
      <c r="O5376" s="9" t="str">
        <f>VLOOKUP('Consolidtaed Data'!$D4452,'[1]Sales People'!$A:$B,2,0)</f>
        <v>Joe Sims</v>
      </c>
      <c r="P5376" s="9" t="str">
        <f>VLOOKUP('Consolidtaed Data'!$E4452,[1]Customers!$A:$B,2,0)</f>
        <v>Sean Olson</v>
      </c>
      <c r="Q5376" s="11">
        <f>WEEKDAY('Consolidtaed Data'!$F4452)</f>
        <v>1</v>
      </c>
      <c r="R5376" s="9">
        <f>MONTH('Consolidtaed Data'!$F4452)</f>
        <v>11</v>
      </c>
      <c r="S5376" s="9" t="str">
        <f>TEXT(Table3[[#This Row],[Purchase Date]],"MMMM")</f>
        <v>February</v>
      </c>
      <c r="T5376" s="9">
        <f>YEAR('Consolidtaed Data'!$F4452)</f>
        <v>2020</v>
      </c>
    </row>
    <row r="5377" spans="1:20" x14ac:dyDescent="0.3">
      <c r="A5377" s="9" t="s">
        <v>6402</v>
      </c>
      <c r="B5377" s="9" t="s">
        <v>85</v>
      </c>
      <c r="C5377" s="9" t="s">
        <v>420</v>
      </c>
      <c r="D5377" s="9" t="s">
        <v>43</v>
      </c>
      <c r="E5377" s="9" t="s">
        <v>2154</v>
      </c>
      <c r="F5377" s="10">
        <v>44228</v>
      </c>
      <c r="G5377" s="10" t="str">
        <f>VLOOKUP(Table3[[#This Row],[Product ID]],[1]Products!$A:$G,2,0)</f>
        <v>Product 93</v>
      </c>
      <c r="H5377" s="22">
        <v>1</v>
      </c>
      <c r="I5377" s="9">
        <f>VLOOKUP('Consolidtaed Data'!$B4494,[1]Products!$A:$G,4,0)</f>
        <v>1494</v>
      </c>
      <c r="J5377" s="9">
        <f>VLOOKUP('Consolidtaed Data'!$B4494,[1]Products!$A:$G,3,0)</f>
        <v>971</v>
      </c>
      <c r="K5377" s="9">
        <f>'Consolidtaed Data'!$J4494*'Consolidtaed Data'!$H4494</f>
        <v>956</v>
      </c>
      <c r="L5377" s="9">
        <f>'Consolidtaed Data'!$I4494*'Consolidtaed Data'!$H4494</f>
        <v>1772</v>
      </c>
      <c r="M5377" s="9">
        <f>'Consolidtaed Data'!$L4494-'Consolidtaed Data'!$K4494</f>
        <v>280</v>
      </c>
      <c r="N5377" s="9" t="str">
        <f>VLOOKUP('Consolidtaed Data'!$C4494,[1]Locations!$A:$O,2,0)</f>
        <v>Rancho Cucamonga</v>
      </c>
      <c r="O5377" s="9" t="str">
        <f>VLOOKUP('Consolidtaed Data'!$D4494,'[1]Sales People'!$A:$B,2,0)</f>
        <v>John Reyes</v>
      </c>
      <c r="P5377" s="9" t="str">
        <f>VLOOKUP('Consolidtaed Data'!$E4494,[1]Customers!$A:$B,2,0)</f>
        <v>Matthew Smith</v>
      </c>
      <c r="Q5377" s="11">
        <f>WEEKDAY('Consolidtaed Data'!$F4494)</f>
        <v>4</v>
      </c>
      <c r="R5377" s="9">
        <f>MONTH('Consolidtaed Data'!$F4494)</f>
        <v>11</v>
      </c>
      <c r="S5377" s="9" t="str">
        <f>TEXT(Table3[[#This Row],[Purchase Date]],"MMMM")</f>
        <v>February</v>
      </c>
      <c r="T5377" s="9">
        <f>YEAR('Consolidtaed Data'!$F4494)</f>
        <v>2020</v>
      </c>
    </row>
    <row r="5378" spans="1:20" x14ac:dyDescent="0.3">
      <c r="A5378" s="9" t="s">
        <v>6403</v>
      </c>
      <c r="B5378" s="9" t="s">
        <v>41</v>
      </c>
      <c r="C5378" s="9" t="s">
        <v>331</v>
      </c>
      <c r="D5378" s="9" t="s">
        <v>229</v>
      </c>
      <c r="E5378" s="9" t="s">
        <v>903</v>
      </c>
      <c r="F5378" s="10">
        <v>44228</v>
      </c>
      <c r="G5378" s="10" t="str">
        <f>VLOOKUP(Table3[[#This Row],[Product ID]],[1]Products!$A:$G,2,0)</f>
        <v>Product 11</v>
      </c>
      <c r="H5378" s="22">
        <v>1</v>
      </c>
      <c r="I5378" s="9">
        <f>VLOOKUP('Consolidtaed Data'!$B4502,[1]Products!$A:$G,4,0)</f>
        <v>392</v>
      </c>
      <c r="J5378" s="9">
        <f>VLOOKUP('Consolidtaed Data'!$B4502,[1]Products!$A:$G,3,0)</f>
        <v>255</v>
      </c>
      <c r="K5378" s="9">
        <f>'Consolidtaed Data'!$J4502*'Consolidtaed Data'!$H4502</f>
        <v>1223</v>
      </c>
      <c r="L5378" s="9">
        <f>'Consolidtaed Data'!$I4502*'Consolidtaed Data'!$H4502</f>
        <v>2005</v>
      </c>
      <c r="M5378" s="9">
        <f>'Consolidtaed Data'!$L4502-'Consolidtaed Data'!$K4502</f>
        <v>344</v>
      </c>
      <c r="N5378" s="9" t="str">
        <f>VLOOKUP('Consolidtaed Data'!$C4502,[1]Locations!$A:$O,2,0)</f>
        <v>Visalia</v>
      </c>
      <c r="O5378" s="9" t="str">
        <f>VLOOKUP('Consolidtaed Data'!$D4502,'[1]Sales People'!$A:$B,2,0)</f>
        <v>Howard Gardner</v>
      </c>
      <c r="P5378" s="9" t="str">
        <f>VLOOKUP('Consolidtaed Data'!$E4502,[1]Customers!$A:$B,2,0)</f>
        <v>Daniel Moreno</v>
      </c>
      <c r="Q5378" s="11">
        <f>WEEKDAY('Consolidtaed Data'!$F4502)</f>
        <v>5</v>
      </c>
      <c r="R5378" s="9">
        <f>MONTH('Consolidtaed Data'!$F4502)</f>
        <v>11</v>
      </c>
      <c r="S5378" s="9" t="str">
        <f>TEXT(Table3[[#This Row],[Purchase Date]],"MMMM")</f>
        <v>February</v>
      </c>
      <c r="T5378" s="9">
        <f>YEAR('Consolidtaed Data'!$F4502)</f>
        <v>2020</v>
      </c>
    </row>
    <row r="5379" spans="1:20" x14ac:dyDescent="0.3">
      <c r="A5379" s="9" t="s">
        <v>6404</v>
      </c>
      <c r="B5379" s="9" t="s">
        <v>364</v>
      </c>
      <c r="C5379" s="9" t="s">
        <v>412</v>
      </c>
      <c r="D5379" s="9" t="s">
        <v>64</v>
      </c>
      <c r="E5379" s="9" t="s">
        <v>1087</v>
      </c>
      <c r="F5379" s="10">
        <v>44228</v>
      </c>
      <c r="G5379" s="10" t="str">
        <f>VLOOKUP(Table3[[#This Row],[Product ID]],[1]Products!$A:$G,2,0)</f>
        <v>Product 45</v>
      </c>
      <c r="H5379" s="22">
        <v>1</v>
      </c>
      <c r="I5379" s="9">
        <f>VLOOKUP('Consolidtaed Data'!$B4657,[1]Products!$A:$G,4,0)</f>
        <v>1522</v>
      </c>
      <c r="J5379" s="9">
        <f>VLOOKUP('Consolidtaed Data'!$B4657,[1]Products!$A:$G,3,0)</f>
        <v>791</v>
      </c>
      <c r="K5379" s="9">
        <f>'Consolidtaed Data'!$J4657*'Consolidtaed Data'!$H4657</f>
        <v>634</v>
      </c>
      <c r="L5379" s="9">
        <f>'Consolidtaed Data'!$I4657*'Consolidtaed Data'!$H4657</f>
        <v>880</v>
      </c>
      <c r="M5379" s="9">
        <f>'Consolidtaed Data'!$L4657-'Consolidtaed Data'!$K4657</f>
        <v>123</v>
      </c>
      <c r="N5379" s="9" t="str">
        <f>VLOOKUP('Consolidtaed Data'!$C4657,[1]Locations!$A:$O,2,0)</f>
        <v>Costa Mesa</v>
      </c>
      <c r="O5379" s="9" t="str">
        <f>VLOOKUP('Consolidtaed Data'!$D4657,'[1]Sales People'!$A:$B,2,0)</f>
        <v>Howard Sims</v>
      </c>
      <c r="P5379" s="9" t="str">
        <f>VLOOKUP('Consolidtaed Data'!$E4657,[1]Customers!$A:$B,2,0)</f>
        <v>Fred Russell</v>
      </c>
      <c r="Q5379" s="11">
        <f>WEEKDAY('Consolidtaed Data'!$F4657)</f>
        <v>2</v>
      </c>
      <c r="R5379" s="9">
        <f>MONTH('Consolidtaed Data'!$F4657)</f>
        <v>12</v>
      </c>
      <c r="S5379" s="9" t="str">
        <f>TEXT(Table3[[#This Row],[Purchase Date]],"MMMM")</f>
        <v>February</v>
      </c>
      <c r="T5379" s="9">
        <f>YEAR('Consolidtaed Data'!$F4657)</f>
        <v>2020</v>
      </c>
    </row>
    <row r="5380" spans="1:20" x14ac:dyDescent="0.3">
      <c r="A5380" s="9" t="s">
        <v>6405</v>
      </c>
      <c r="B5380" s="9" t="s">
        <v>393</v>
      </c>
      <c r="C5380" s="9" t="s">
        <v>357</v>
      </c>
      <c r="D5380" s="9" t="s">
        <v>91</v>
      </c>
      <c r="E5380" s="9" t="s">
        <v>2247</v>
      </c>
      <c r="F5380" s="10">
        <v>44228</v>
      </c>
      <c r="G5380" s="10" t="str">
        <f>VLOOKUP(Table3[[#This Row],[Product ID]],[1]Products!$A:$G,2,0)</f>
        <v>Product 84</v>
      </c>
      <c r="H5380" s="22">
        <v>1</v>
      </c>
      <c r="I5380" s="9">
        <f>VLOOKUP('Consolidtaed Data'!$B4658,[1]Products!$A:$G,4,0)</f>
        <v>2497</v>
      </c>
      <c r="J5380" s="9">
        <f>VLOOKUP('Consolidtaed Data'!$B4658,[1]Products!$A:$G,3,0)</f>
        <v>1473</v>
      </c>
      <c r="K5380" s="9">
        <f>'Consolidtaed Data'!$J4658*'Consolidtaed Data'!$H4658</f>
        <v>296</v>
      </c>
      <c r="L5380" s="9">
        <f>'Consolidtaed Data'!$I4658*'Consolidtaed Data'!$H4658</f>
        <v>502</v>
      </c>
      <c r="M5380" s="9">
        <f>'Consolidtaed Data'!$L4658-'Consolidtaed Data'!$K4658</f>
        <v>267</v>
      </c>
      <c r="N5380" s="9" t="str">
        <f>VLOOKUP('Consolidtaed Data'!$C4658,[1]Locations!$A:$O,2,0)</f>
        <v>Torrance</v>
      </c>
      <c r="O5380" s="9" t="str">
        <f>VLOOKUP('Consolidtaed Data'!$D4658,'[1]Sales People'!$A:$B,2,0)</f>
        <v>Justin Lynch</v>
      </c>
      <c r="P5380" s="9" t="str">
        <f>VLOOKUP('Consolidtaed Data'!$E4658,[1]Customers!$A:$B,2,0)</f>
        <v>Scott Allen</v>
      </c>
      <c r="Q5380" s="11">
        <f>WEEKDAY('Consolidtaed Data'!$F4658)</f>
        <v>2</v>
      </c>
      <c r="R5380" s="9">
        <f>MONTH('Consolidtaed Data'!$F4658)</f>
        <v>12</v>
      </c>
      <c r="S5380" s="9" t="str">
        <f>TEXT(Table3[[#This Row],[Purchase Date]],"MMMM")</f>
        <v>February</v>
      </c>
      <c r="T5380" s="9">
        <f>YEAR('Consolidtaed Data'!$F4658)</f>
        <v>2020</v>
      </c>
    </row>
    <row r="5381" spans="1:20" x14ac:dyDescent="0.3">
      <c r="A5381" s="9" t="s">
        <v>6406</v>
      </c>
      <c r="B5381" s="9" t="s">
        <v>89</v>
      </c>
      <c r="C5381" s="9" t="s">
        <v>344</v>
      </c>
      <c r="D5381" s="9" t="s">
        <v>220</v>
      </c>
      <c r="E5381" s="9" t="s">
        <v>726</v>
      </c>
      <c r="F5381" s="10">
        <v>44229</v>
      </c>
      <c r="G5381" s="10" t="str">
        <f>VLOOKUP(Table3[[#This Row],[Product ID]],[1]Products!$A:$G,2,0)</f>
        <v>Product 64</v>
      </c>
      <c r="H5381" s="22">
        <v>1</v>
      </c>
      <c r="I5381" s="9">
        <f>VLOOKUP('Consolidtaed Data'!$B3772,[1]Products!$A:$G,4,0)</f>
        <v>880</v>
      </c>
      <c r="J5381" s="9">
        <f>VLOOKUP('Consolidtaed Data'!$B3772,[1]Products!$A:$G,3,0)</f>
        <v>634</v>
      </c>
      <c r="K5381" s="9">
        <f>'Consolidtaed Data'!$J3772*'Consolidtaed Data'!$H3772</f>
        <v>520</v>
      </c>
      <c r="L5381" s="9">
        <f>'Consolidtaed Data'!$I3772*'Consolidtaed Data'!$H3772</f>
        <v>724</v>
      </c>
      <c r="M5381" s="9">
        <f>'Consolidtaed Data'!$L3772-'Consolidtaed Data'!$K3772</f>
        <v>656</v>
      </c>
      <c r="N5381" s="9" t="str">
        <f>VLOOKUP('Consolidtaed Data'!$C3772,[1]Locations!$A:$O,2,0)</f>
        <v>Pasadena</v>
      </c>
      <c r="O5381" s="9" t="str">
        <f>VLOOKUP('Consolidtaed Data'!$D3772,'[1]Sales People'!$A:$B,2,0)</f>
        <v>Clarence Fox</v>
      </c>
      <c r="P5381" s="9" t="str">
        <f>VLOOKUP('Consolidtaed Data'!$E3772,[1]Customers!$A:$B,2,0)</f>
        <v>Craig Wright</v>
      </c>
      <c r="Q5381" s="11">
        <f>WEEKDAY('Consolidtaed Data'!$F3772)</f>
        <v>7</v>
      </c>
      <c r="R5381" s="9">
        <f>MONTH('Consolidtaed Data'!$F3772)</f>
        <v>10</v>
      </c>
      <c r="S5381" s="9" t="str">
        <f>TEXT(Table3[[#This Row],[Purchase Date]],"MMMM")</f>
        <v>February</v>
      </c>
      <c r="T5381" s="9">
        <f>YEAR('Consolidtaed Data'!$F3772)</f>
        <v>2020</v>
      </c>
    </row>
    <row r="5382" spans="1:20" x14ac:dyDescent="0.3">
      <c r="A5382" s="9" t="s">
        <v>6407</v>
      </c>
      <c r="B5382" s="9" t="s">
        <v>266</v>
      </c>
      <c r="C5382" s="9" t="s">
        <v>30</v>
      </c>
      <c r="D5382" s="9" t="s">
        <v>95</v>
      </c>
      <c r="E5382" s="9" t="s">
        <v>1213</v>
      </c>
      <c r="F5382" s="10">
        <v>44229</v>
      </c>
      <c r="G5382" s="10" t="str">
        <f>VLOOKUP(Table3[[#This Row],[Product ID]],[1]Products!$A:$G,2,0)</f>
        <v>Product 92</v>
      </c>
      <c r="H5382" s="22">
        <v>1</v>
      </c>
      <c r="I5382" s="9">
        <f>VLOOKUP('Consolidtaed Data'!$B3947,[1]Products!$A:$G,4,0)</f>
        <v>217</v>
      </c>
      <c r="J5382" s="9">
        <f>VLOOKUP('Consolidtaed Data'!$B3947,[1]Products!$A:$G,3,0)</f>
        <v>171</v>
      </c>
      <c r="K5382" s="9">
        <f>'Consolidtaed Data'!$J3947*'Consolidtaed Data'!$H3947</f>
        <v>1686</v>
      </c>
      <c r="L5382" s="9">
        <f>'Consolidtaed Data'!$I3947*'Consolidtaed Data'!$H3947</f>
        <v>2478</v>
      </c>
      <c r="M5382" s="9">
        <f>'Consolidtaed Data'!$L3947-'Consolidtaed Data'!$K3947</f>
        <v>192</v>
      </c>
      <c r="N5382" s="9" t="str">
        <f>VLOOKUP('Consolidtaed Data'!$C3947,[1]Locations!$A:$O,2,0)</f>
        <v>Santa Clara</v>
      </c>
      <c r="O5382" s="9" t="str">
        <f>VLOOKUP('Consolidtaed Data'!$D3947,'[1]Sales People'!$A:$B,2,0)</f>
        <v>Joe Sims</v>
      </c>
      <c r="P5382" s="9" t="str">
        <f>VLOOKUP('Consolidtaed Data'!$E3947,[1]Customers!$A:$B,2,0)</f>
        <v>Joseph Murphy</v>
      </c>
      <c r="Q5382" s="11">
        <f>WEEKDAY('Consolidtaed Data'!$F3947)</f>
        <v>5</v>
      </c>
      <c r="R5382" s="9">
        <f>MONTH('Consolidtaed Data'!$F3947)</f>
        <v>10</v>
      </c>
      <c r="S5382" s="9" t="str">
        <f>TEXT(Table3[[#This Row],[Purchase Date]],"MMMM")</f>
        <v>February</v>
      </c>
      <c r="T5382" s="9">
        <f>YEAR('Consolidtaed Data'!$F3947)</f>
        <v>2020</v>
      </c>
    </row>
    <row r="5383" spans="1:20" x14ac:dyDescent="0.3">
      <c r="A5383" s="9" t="s">
        <v>6408</v>
      </c>
      <c r="B5383" s="9" t="s">
        <v>526</v>
      </c>
      <c r="C5383" s="9" t="s">
        <v>59</v>
      </c>
      <c r="D5383" s="9" t="s">
        <v>123</v>
      </c>
      <c r="E5383" s="9" t="s">
        <v>688</v>
      </c>
      <c r="F5383" s="10">
        <v>44229</v>
      </c>
      <c r="G5383" s="10" t="str">
        <f>VLOOKUP(Table3[[#This Row],[Product ID]],[1]Products!$A:$G,2,0)</f>
        <v>Product 14</v>
      </c>
      <c r="H5383" s="22">
        <v>1</v>
      </c>
      <c r="I5383" s="9">
        <f>VLOOKUP('Consolidtaed Data'!$B3980,[1]Products!$A:$G,4,0)</f>
        <v>2141</v>
      </c>
      <c r="J5383" s="9">
        <f>VLOOKUP('Consolidtaed Data'!$B3980,[1]Products!$A:$G,3,0)</f>
        <v>1777</v>
      </c>
      <c r="K5383" s="9">
        <f>'Consolidtaed Data'!$J3980*'Consolidtaed Data'!$H3980</f>
        <v>5164</v>
      </c>
      <c r="L5383" s="9">
        <f>'Consolidtaed Data'!$I3980*'Consolidtaed Data'!$H3980</f>
        <v>9564</v>
      </c>
      <c r="M5383" s="9">
        <f>'Consolidtaed Data'!$L3980-'Consolidtaed Data'!$K3980</f>
        <v>874</v>
      </c>
      <c r="N5383" s="9" t="str">
        <f>VLOOKUP('Consolidtaed Data'!$C3980,[1]Locations!$A:$O,2,0)</f>
        <v>Bakersfield</v>
      </c>
      <c r="O5383" s="9" t="str">
        <f>VLOOKUP('Consolidtaed Data'!$D3980,'[1]Sales People'!$A:$B,2,0)</f>
        <v>Kenneth Bradley</v>
      </c>
      <c r="P5383" s="9" t="str">
        <f>VLOOKUP('Consolidtaed Data'!$E3980,[1]Customers!$A:$B,2,0)</f>
        <v>Peter Bradley</v>
      </c>
      <c r="Q5383" s="11">
        <f>WEEKDAY('Consolidtaed Data'!$F3980)</f>
        <v>7</v>
      </c>
      <c r="R5383" s="9">
        <f>MONTH('Consolidtaed Data'!$F3980)</f>
        <v>10</v>
      </c>
      <c r="S5383" s="9" t="str">
        <f>TEXT(Table3[[#This Row],[Purchase Date]],"MMMM")</f>
        <v>February</v>
      </c>
      <c r="T5383" s="9">
        <f>YEAR('Consolidtaed Data'!$F3980)</f>
        <v>2020</v>
      </c>
    </row>
    <row r="5384" spans="1:20" x14ac:dyDescent="0.3">
      <c r="A5384" s="9" t="s">
        <v>6409</v>
      </c>
      <c r="B5384" s="9" t="s">
        <v>24</v>
      </c>
      <c r="C5384" s="9" t="s">
        <v>469</v>
      </c>
      <c r="D5384" s="9" t="s">
        <v>161</v>
      </c>
      <c r="E5384" s="9" t="s">
        <v>3910</v>
      </c>
      <c r="F5384" s="10">
        <v>44229</v>
      </c>
      <c r="G5384" s="10" t="str">
        <f>VLOOKUP(Table3[[#This Row],[Product ID]],[1]Products!$A:$G,2,0)</f>
        <v>Product 6</v>
      </c>
      <c r="H5384" s="22">
        <v>1</v>
      </c>
      <c r="I5384" s="9">
        <f>VLOOKUP('Consolidtaed Data'!$B4077,[1]Products!$A:$G,4,0)</f>
        <v>2353</v>
      </c>
      <c r="J5384" s="9">
        <f>VLOOKUP('Consolidtaed Data'!$B4077,[1]Products!$A:$G,3,0)</f>
        <v>1788</v>
      </c>
      <c r="K5384" s="9">
        <f>'Consolidtaed Data'!$J4077*'Consolidtaed Data'!$H4077</f>
        <v>1178</v>
      </c>
      <c r="L5384" s="9">
        <f>'Consolidtaed Data'!$I4077*'Consolidtaed Data'!$H4077</f>
        <v>2104</v>
      </c>
      <c r="M5384" s="9">
        <f>'Consolidtaed Data'!$L4077-'Consolidtaed Data'!$K4077</f>
        <v>82</v>
      </c>
      <c r="N5384" s="9" t="str">
        <f>VLOOKUP('Consolidtaed Data'!$C4077,[1]Locations!$A:$O,2,0)</f>
        <v>Downey</v>
      </c>
      <c r="O5384" s="9" t="str">
        <f>VLOOKUP('Consolidtaed Data'!$D4077,'[1]Sales People'!$A:$B,2,0)</f>
        <v>Clarence Fox</v>
      </c>
      <c r="P5384" s="9" t="str">
        <f>VLOOKUP('Consolidtaed Data'!$E4077,[1]Customers!$A:$B,2,0)</f>
        <v>Albert Rice</v>
      </c>
      <c r="Q5384" s="11">
        <f>WEEKDAY('Consolidtaed Data'!$F4077)</f>
        <v>1</v>
      </c>
      <c r="R5384" s="9">
        <f>MONTH('Consolidtaed Data'!$F4077)</f>
        <v>10</v>
      </c>
      <c r="S5384" s="9" t="str">
        <f>TEXT(Table3[[#This Row],[Purchase Date]],"MMMM")</f>
        <v>February</v>
      </c>
      <c r="T5384" s="9">
        <f>YEAR('Consolidtaed Data'!$F4077)</f>
        <v>2020</v>
      </c>
    </row>
    <row r="5385" spans="1:20" x14ac:dyDescent="0.3">
      <c r="A5385" s="9" t="s">
        <v>6410</v>
      </c>
      <c r="B5385" s="9" t="s">
        <v>610</v>
      </c>
      <c r="C5385" s="9" t="s">
        <v>462</v>
      </c>
      <c r="D5385" s="9" t="s">
        <v>105</v>
      </c>
      <c r="E5385" s="9" t="s">
        <v>1597</v>
      </c>
      <c r="F5385" s="10">
        <v>44229</v>
      </c>
      <c r="G5385" s="10" t="str">
        <f>VLOOKUP(Table3[[#This Row],[Product ID]],[1]Products!$A:$G,2,0)</f>
        <v>Product 12</v>
      </c>
      <c r="H5385" s="22">
        <v>3</v>
      </c>
      <c r="I5385" s="9">
        <f>VLOOKUP('Consolidtaed Data'!$B4118,[1]Products!$A:$G,4,0)</f>
        <v>1077</v>
      </c>
      <c r="J5385" s="9">
        <f>VLOOKUP('Consolidtaed Data'!$B4118,[1]Products!$A:$G,3,0)</f>
        <v>732</v>
      </c>
      <c r="K5385" s="9">
        <f>'Consolidtaed Data'!$J4118*'Consolidtaed Data'!$H4118</f>
        <v>130</v>
      </c>
      <c r="L5385" s="9">
        <f>'Consolidtaed Data'!$I4118*'Consolidtaed Data'!$H4118</f>
        <v>181</v>
      </c>
      <c r="M5385" s="9">
        <f>'Consolidtaed Data'!$L4118-'Consolidtaed Data'!$K4118</f>
        <v>972</v>
      </c>
      <c r="N5385" s="9" t="str">
        <f>VLOOKUP('Consolidtaed Data'!$C4118,[1]Locations!$A:$O,2,0)</f>
        <v>Fontana</v>
      </c>
      <c r="O5385" s="9" t="str">
        <f>VLOOKUP('Consolidtaed Data'!$D4118,'[1]Sales People'!$A:$B,2,0)</f>
        <v>Brian Hansen</v>
      </c>
      <c r="P5385" s="9" t="str">
        <f>VLOOKUP('Consolidtaed Data'!$E4118,[1]Customers!$A:$B,2,0)</f>
        <v>Mark Montgomery</v>
      </c>
      <c r="Q5385" s="11">
        <f>WEEKDAY('Consolidtaed Data'!$F4118)</f>
        <v>5</v>
      </c>
      <c r="R5385" s="9">
        <f>MONTH('Consolidtaed Data'!$F4118)</f>
        <v>10</v>
      </c>
      <c r="S5385" s="9" t="str">
        <f>TEXT(Table3[[#This Row],[Purchase Date]],"MMMM")</f>
        <v>February</v>
      </c>
      <c r="T5385" s="9">
        <f>YEAR('Consolidtaed Data'!$F4118)</f>
        <v>2020</v>
      </c>
    </row>
    <row r="5386" spans="1:20" x14ac:dyDescent="0.3">
      <c r="A5386" s="9" t="s">
        <v>6411</v>
      </c>
      <c r="B5386" s="9" t="s">
        <v>33</v>
      </c>
      <c r="C5386" s="9" t="s">
        <v>39</v>
      </c>
      <c r="D5386" s="9" t="s">
        <v>174</v>
      </c>
      <c r="E5386" s="9" t="s">
        <v>339</v>
      </c>
      <c r="F5386" s="10">
        <v>44229</v>
      </c>
      <c r="G5386" s="10" t="str">
        <f>VLOOKUP(Table3[[#This Row],[Product ID]],[1]Products!$A:$G,2,0)</f>
        <v>Product 29</v>
      </c>
      <c r="H5386" s="22">
        <v>1</v>
      </c>
      <c r="I5386" s="9">
        <f>VLOOKUP('Consolidtaed Data'!$B4148,[1]Products!$A:$G,4,0)</f>
        <v>368</v>
      </c>
      <c r="J5386" s="9">
        <f>VLOOKUP('Consolidtaed Data'!$B4148,[1]Products!$A:$G,3,0)</f>
        <v>294</v>
      </c>
      <c r="K5386" s="9">
        <f>'Consolidtaed Data'!$J4148*'Consolidtaed Data'!$H4148</f>
        <v>84</v>
      </c>
      <c r="L5386" s="9">
        <f>'Consolidtaed Data'!$I4148*'Consolidtaed Data'!$H4148</f>
        <v>123</v>
      </c>
      <c r="M5386" s="9">
        <f>'Consolidtaed Data'!$L4148-'Consolidtaed Data'!$K4148</f>
        <v>406</v>
      </c>
      <c r="N5386" s="9" t="str">
        <f>VLOOKUP('Consolidtaed Data'!$C4148,[1]Locations!$A:$O,2,0)</f>
        <v>Oxnard</v>
      </c>
      <c r="O5386" s="9" t="str">
        <f>VLOOKUP('Consolidtaed Data'!$D4148,'[1]Sales People'!$A:$B,2,0)</f>
        <v>Martin Carr</v>
      </c>
      <c r="P5386" s="9" t="str">
        <f>VLOOKUP('Consolidtaed Data'!$E4148,[1]Customers!$A:$B,2,0)</f>
        <v>Jonathan Moreno</v>
      </c>
      <c r="Q5386" s="11">
        <f>WEEKDAY('Consolidtaed Data'!$F4148)</f>
        <v>7</v>
      </c>
      <c r="R5386" s="9">
        <f>MONTH('Consolidtaed Data'!$F4148)</f>
        <v>10</v>
      </c>
      <c r="S5386" s="9" t="str">
        <f>TEXT(Table3[[#This Row],[Purchase Date]],"MMMM")</f>
        <v>February</v>
      </c>
      <c r="T5386" s="9">
        <f>YEAR('Consolidtaed Data'!$F4148)</f>
        <v>2020</v>
      </c>
    </row>
    <row r="5387" spans="1:20" x14ac:dyDescent="0.3">
      <c r="A5387" s="9" t="s">
        <v>6412</v>
      </c>
      <c r="B5387" s="9" t="s">
        <v>24</v>
      </c>
      <c r="C5387" s="9" t="s">
        <v>86</v>
      </c>
      <c r="D5387" s="9" t="s">
        <v>374</v>
      </c>
      <c r="E5387" s="9" t="s">
        <v>605</v>
      </c>
      <c r="F5387" s="10">
        <v>44229</v>
      </c>
      <c r="G5387" s="10" t="str">
        <f>VLOOKUP(Table3[[#This Row],[Product ID]],[1]Products!$A:$G,2,0)</f>
        <v>Product 6</v>
      </c>
      <c r="H5387" s="22">
        <v>4</v>
      </c>
      <c r="I5387" s="9">
        <f>VLOOKUP('Consolidtaed Data'!$B4221,[1]Products!$A:$G,4,0)</f>
        <v>800</v>
      </c>
      <c r="J5387" s="9">
        <f>VLOOKUP('Consolidtaed Data'!$B4221,[1]Products!$A:$G,3,0)</f>
        <v>536</v>
      </c>
      <c r="K5387" s="9">
        <f>'Consolidtaed Data'!$J4221*'Consolidtaed Data'!$H4221</f>
        <v>1473</v>
      </c>
      <c r="L5387" s="9">
        <f>'Consolidtaed Data'!$I4221*'Consolidtaed Data'!$H4221</f>
        <v>2497</v>
      </c>
      <c r="M5387" s="9">
        <f>'Consolidtaed Data'!$L4221-'Consolidtaed Data'!$K4221</f>
        <v>192</v>
      </c>
      <c r="N5387" s="9" t="str">
        <f>VLOOKUP('Consolidtaed Data'!$C4221,[1]Locations!$A:$O,2,0)</f>
        <v>Sunnyvale</v>
      </c>
      <c r="O5387" s="9" t="str">
        <f>VLOOKUP('Consolidtaed Data'!$D4221,'[1]Sales People'!$A:$B,2,0)</f>
        <v>Justin Lynch</v>
      </c>
      <c r="P5387" s="9" t="str">
        <f>VLOOKUP('Consolidtaed Data'!$E4221,[1]Customers!$A:$B,2,0)</f>
        <v>Joseph Murphy</v>
      </c>
      <c r="Q5387" s="11">
        <f>WEEKDAY('Consolidtaed Data'!$F4221)</f>
        <v>6</v>
      </c>
      <c r="R5387" s="9">
        <f>MONTH('Consolidtaed Data'!$F4221)</f>
        <v>11</v>
      </c>
      <c r="S5387" s="9" t="str">
        <f>TEXT(Table3[[#This Row],[Purchase Date]],"MMMM")</f>
        <v>February</v>
      </c>
      <c r="T5387" s="9">
        <f>YEAR('Consolidtaed Data'!$F4221)</f>
        <v>2020</v>
      </c>
    </row>
    <row r="5388" spans="1:20" x14ac:dyDescent="0.3">
      <c r="A5388" s="9" t="s">
        <v>6413</v>
      </c>
      <c r="B5388" s="9" t="s">
        <v>429</v>
      </c>
      <c r="C5388" s="9" t="s">
        <v>140</v>
      </c>
      <c r="D5388" s="9" t="s">
        <v>73</v>
      </c>
      <c r="E5388" s="9" t="s">
        <v>2832</v>
      </c>
      <c r="F5388" s="10">
        <v>44229</v>
      </c>
      <c r="G5388" s="10" t="str">
        <f>VLOOKUP(Table3[[#This Row],[Product ID]],[1]Products!$A:$G,2,0)</f>
        <v>Product 87</v>
      </c>
      <c r="H5388" s="22">
        <v>3</v>
      </c>
      <c r="I5388" s="9">
        <f>VLOOKUP('Consolidtaed Data'!$B4245,[1]Products!$A:$G,4,0)</f>
        <v>1414</v>
      </c>
      <c r="J5388" s="9">
        <f>VLOOKUP('Consolidtaed Data'!$B4245,[1]Products!$A:$G,3,0)</f>
        <v>962</v>
      </c>
      <c r="K5388" s="9">
        <f>'Consolidtaed Data'!$J4245*'Consolidtaed Data'!$H4245</f>
        <v>1054</v>
      </c>
      <c r="L5388" s="9">
        <f>'Consolidtaed Data'!$I4245*'Consolidtaed Data'!$H4245</f>
        <v>1405</v>
      </c>
      <c r="M5388" s="9">
        <f>'Consolidtaed Data'!$L4245-'Consolidtaed Data'!$K4245</f>
        <v>87</v>
      </c>
      <c r="N5388" s="9" t="str">
        <f>VLOOKUP('Consolidtaed Data'!$C4245,[1]Locations!$A:$O,2,0)</f>
        <v>Carlsbad</v>
      </c>
      <c r="O5388" s="9" t="str">
        <f>VLOOKUP('Consolidtaed Data'!$D4245,'[1]Sales People'!$A:$B,2,0)</f>
        <v>Sean Miller</v>
      </c>
      <c r="P5388" s="9" t="str">
        <f>VLOOKUP('Consolidtaed Data'!$E4245,[1]Customers!$A:$B,2,0)</f>
        <v>Kevin Kim</v>
      </c>
      <c r="Q5388" s="11">
        <f>WEEKDAY('Consolidtaed Data'!$F4245)</f>
        <v>1</v>
      </c>
      <c r="R5388" s="9">
        <f>MONTH('Consolidtaed Data'!$F4245)</f>
        <v>11</v>
      </c>
      <c r="S5388" s="9" t="str">
        <f>TEXT(Table3[[#This Row],[Purchase Date]],"MMMM")</f>
        <v>February</v>
      </c>
      <c r="T5388" s="9">
        <f>YEAR('Consolidtaed Data'!$F4245)</f>
        <v>2020</v>
      </c>
    </row>
    <row r="5389" spans="1:20" x14ac:dyDescent="0.3">
      <c r="A5389" s="9" t="s">
        <v>6414</v>
      </c>
      <c r="B5389" s="9" t="s">
        <v>373</v>
      </c>
      <c r="C5389" s="9" t="s">
        <v>67</v>
      </c>
      <c r="D5389" s="9" t="s">
        <v>113</v>
      </c>
      <c r="E5389" s="9" t="s">
        <v>1944</v>
      </c>
      <c r="F5389" s="10">
        <v>44229</v>
      </c>
      <c r="G5389" s="10" t="str">
        <f>VLOOKUP(Table3[[#This Row],[Product ID]],[1]Products!$A:$G,2,0)</f>
        <v>Product 66</v>
      </c>
      <c r="H5389" s="22">
        <v>1</v>
      </c>
      <c r="I5389" s="9">
        <f>VLOOKUP('Consolidtaed Data'!$B4335,[1]Products!$A:$G,4,0)</f>
        <v>2241</v>
      </c>
      <c r="J5389" s="9">
        <f>VLOOKUP('Consolidtaed Data'!$B4335,[1]Products!$A:$G,3,0)</f>
        <v>1367</v>
      </c>
      <c r="K5389" s="9">
        <f>'Consolidtaed Data'!$J4335*'Consolidtaed Data'!$H4335</f>
        <v>1535</v>
      </c>
      <c r="L5389" s="9">
        <f>'Consolidtaed Data'!$I4335*'Consolidtaed Data'!$H4335</f>
        <v>2257</v>
      </c>
      <c r="M5389" s="9">
        <f>'Consolidtaed Data'!$L4335-'Consolidtaed Data'!$K4335</f>
        <v>1212</v>
      </c>
      <c r="N5389" s="9" t="str">
        <f>VLOOKUP('Consolidtaed Data'!$C4335,[1]Locations!$A:$O,2,0)</f>
        <v>Fresno</v>
      </c>
      <c r="O5389" s="9" t="str">
        <f>VLOOKUP('Consolidtaed Data'!$D4335,'[1]Sales People'!$A:$B,2,0)</f>
        <v>Roger Robertson</v>
      </c>
      <c r="P5389" s="9" t="str">
        <f>VLOOKUP('Consolidtaed Data'!$E4335,[1]Customers!$A:$B,2,0)</f>
        <v>William Schmidt</v>
      </c>
      <c r="Q5389" s="11">
        <f>WEEKDAY('Consolidtaed Data'!$F4335)</f>
        <v>7</v>
      </c>
      <c r="R5389" s="9">
        <f>MONTH('Consolidtaed Data'!$F4335)</f>
        <v>11</v>
      </c>
      <c r="S5389" s="9" t="str">
        <f>TEXT(Table3[[#This Row],[Purchase Date]],"MMMM")</f>
        <v>February</v>
      </c>
      <c r="T5389" s="9">
        <f>YEAR('Consolidtaed Data'!$F4335)</f>
        <v>2020</v>
      </c>
    </row>
    <row r="5390" spans="1:20" x14ac:dyDescent="0.3">
      <c r="A5390" s="9" t="s">
        <v>6415</v>
      </c>
      <c r="B5390" s="9" t="s">
        <v>284</v>
      </c>
      <c r="C5390" s="9" t="s">
        <v>357</v>
      </c>
      <c r="D5390" s="9" t="s">
        <v>315</v>
      </c>
      <c r="E5390" s="9" t="s">
        <v>358</v>
      </c>
      <c r="F5390" s="10">
        <v>44229</v>
      </c>
      <c r="G5390" s="10" t="str">
        <f>VLOOKUP(Table3[[#This Row],[Product ID]],[1]Products!$A:$G,2,0)</f>
        <v>Product 96</v>
      </c>
      <c r="H5390" s="22">
        <v>4</v>
      </c>
      <c r="I5390" s="9">
        <f>VLOOKUP('Consolidtaed Data'!$B4372,[1]Products!$A:$G,4,0)</f>
        <v>1635</v>
      </c>
      <c r="J5390" s="9">
        <f>VLOOKUP('Consolidtaed Data'!$B4372,[1]Products!$A:$G,3,0)</f>
        <v>1046</v>
      </c>
      <c r="K5390" s="9">
        <f>'Consolidtaed Data'!$J4372*'Consolidtaed Data'!$H4372</f>
        <v>296</v>
      </c>
      <c r="L5390" s="9">
        <f>'Consolidtaed Data'!$I4372*'Consolidtaed Data'!$H4372</f>
        <v>502</v>
      </c>
      <c r="M5390" s="9">
        <f>'Consolidtaed Data'!$L4372-'Consolidtaed Data'!$K4372</f>
        <v>331</v>
      </c>
      <c r="N5390" s="9" t="str">
        <f>VLOOKUP('Consolidtaed Data'!$C4372,[1]Locations!$A:$O,2,0)</f>
        <v>Santa Clara</v>
      </c>
      <c r="O5390" s="9" t="str">
        <f>VLOOKUP('Consolidtaed Data'!$D4372,'[1]Sales People'!$A:$B,2,0)</f>
        <v>Carl Hall</v>
      </c>
      <c r="P5390" s="9" t="str">
        <f>VLOOKUP('Consolidtaed Data'!$E4372,[1]Customers!$A:$B,2,0)</f>
        <v>Jerry Barnes</v>
      </c>
      <c r="Q5390" s="11">
        <f>WEEKDAY('Consolidtaed Data'!$F4372)</f>
        <v>4</v>
      </c>
      <c r="R5390" s="9">
        <f>MONTH('Consolidtaed Data'!$F4372)</f>
        <v>11</v>
      </c>
      <c r="S5390" s="9" t="str">
        <f>TEXT(Table3[[#This Row],[Purchase Date]],"MMMM")</f>
        <v>February</v>
      </c>
      <c r="T5390" s="9">
        <f>YEAR('Consolidtaed Data'!$F4372)</f>
        <v>2020</v>
      </c>
    </row>
    <row r="5391" spans="1:20" x14ac:dyDescent="0.3">
      <c r="A5391" s="9" t="s">
        <v>6416</v>
      </c>
      <c r="B5391" s="9" t="s">
        <v>653</v>
      </c>
      <c r="C5391" s="9" t="s">
        <v>86</v>
      </c>
      <c r="D5391" s="9" t="s">
        <v>149</v>
      </c>
      <c r="E5391" s="9" t="s">
        <v>1348</v>
      </c>
      <c r="F5391" s="10">
        <v>44229</v>
      </c>
      <c r="G5391" s="10" t="str">
        <f>VLOOKUP(Table3[[#This Row],[Product ID]],[1]Products!$A:$G,2,0)</f>
        <v>Product 74</v>
      </c>
      <c r="H5391" s="22">
        <v>3</v>
      </c>
      <c r="I5391" s="9">
        <f>VLOOKUP('Consolidtaed Data'!$B4380,[1]Products!$A:$G,4,0)</f>
        <v>458</v>
      </c>
      <c r="J5391" s="9">
        <f>VLOOKUP('Consolidtaed Data'!$B4380,[1]Products!$A:$G,3,0)</f>
        <v>376</v>
      </c>
      <c r="K5391" s="9">
        <f>'Consolidtaed Data'!$J4380*'Consolidtaed Data'!$H4380</f>
        <v>1740</v>
      </c>
      <c r="L5391" s="9">
        <f>'Consolidtaed Data'!$I4380*'Consolidtaed Data'!$H4380</f>
        <v>2120</v>
      </c>
      <c r="M5391" s="9">
        <f>'Consolidtaed Data'!$L4380-'Consolidtaed Data'!$K4380</f>
        <v>874</v>
      </c>
      <c r="N5391" s="9" t="str">
        <f>VLOOKUP('Consolidtaed Data'!$C4380,[1]Locations!$A:$O,2,0)</f>
        <v>El Monte</v>
      </c>
      <c r="O5391" s="9" t="str">
        <f>VLOOKUP('Consolidtaed Data'!$D4380,'[1]Sales People'!$A:$B,2,0)</f>
        <v>Carl Elliott</v>
      </c>
      <c r="P5391" s="9" t="str">
        <f>VLOOKUP('Consolidtaed Data'!$E4380,[1]Customers!$A:$B,2,0)</f>
        <v>Antonio Owens</v>
      </c>
      <c r="Q5391" s="11">
        <f>WEEKDAY('Consolidtaed Data'!$F4380)</f>
        <v>4</v>
      </c>
      <c r="R5391" s="9">
        <f>MONTH('Consolidtaed Data'!$F4380)</f>
        <v>11</v>
      </c>
      <c r="S5391" s="9" t="str">
        <f>TEXT(Table3[[#This Row],[Purchase Date]],"MMMM")</f>
        <v>February</v>
      </c>
      <c r="T5391" s="9">
        <f>YEAR('Consolidtaed Data'!$F4380)</f>
        <v>2020</v>
      </c>
    </row>
    <row r="5392" spans="1:20" x14ac:dyDescent="0.3">
      <c r="A5392" s="9" t="s">
        <v>6417</v>
      </c>
      <c r="B5392" s="9" t="s">
        <v>49</v>
      </c>
      <c r="C5392" s="9" t="s">
        <v>458</v>
      </c>
      <c r="D5392" s="9" t="s">
        <v>241</v>
      </c>
      <c r="E5392" s="9" t="s">
        <v>519</v>
      </c>
      <c r="F5392" s="10">
        <v>44229</v>
      </c>
      <c r="G5392" s="10" t="str">
        <f>VLOOKUP(Table3[[#This Row],[Product ID]],[1]Products!$A:$G,2,0)</f>
        <v>Product 30</v>
      </c>
      <c r="H5392" s="22">
        <v>1</v>
      </c>
      <c r="I5392" s="9">
        <f>VLOOKUP('Consolidtaed Data'!$B4442,[1]Products!$A:$G,4,0)</f>
        <v>2410</v>
      </c>
      <c r="J5392" s="9">
        <f>VLOOKUP('Consolidtaed Data'!$B4442,[1]Products!$A:$G,3,0)</f>
        <v>1518</v>
      </c>
      <c r="K5392" s="9">
        <f>'Consolidtaed Data'!$J4442*'Consolidtaed Data'!$H4442</f>
        <v>3484</v>
      </c>
      <c r="L5392" s="9">
        <f>'Consolidtaed Data'!$I4442*'Consolidtaed Data'!$H4442</f>
        <v>6832</v>
      </c>
      <c r="M5392" s="9">
        <f>'Consolidtaed Data'!$L4442-'Consolidtaed Data'!$K4442</f>
        <v>51</v>
      </c>
      <c r="N5392" s="9" t="str">
        <f>VLOOKUP('Consolidtaed Data'!$C4442,[1]Locations!$A:$O,2,0)</f>
        <v>Inglewood</v>
      </c>
      <c r="O5392" s="9" t="str">
        <f>VLOOKUP('Consolidtaed Data'!$D4442,'[1]Sales People'!$A:$B,2,0)</f>
        <v>Clarence Fox</v>
      </c>
      <c r="P5392" s="9" t="str">
        <f>VLOOKUP('Consolidtaed Data'!$E4442,[1]Customers!$A:$B,2,0)</f>
        <v>Carl Jones</v>
      </c>
      <c r="Q5392" s="11">
        <f>WEEKDAY('Consolidtaed Data'!$F4442)</f>
        <v>1</v>
      </c>
      <c r="R5392" s="9">
        <f>MONTH('Consolidtaed Data'!$F4442)</f>
        <v>11</v>
      </c>
      <c r="S5392" s="9" t="str">
        <f>TEXT(Table3[[#This Row],[Purchase Date]],"MMMM")</f>
        <v>February</v>
      </c>
      <c r="T5392" s="9">
        <f>YEAR('Consolidtaed Data'!$F4442)</f>
        <v>2020</v>
      </c>
    </row>
    <row r="5393" spans="1:20" x14ac:dyDescent="0.3">
      <c r="A5393" s="9" t="s">
        <v>6418</v>
      </c>
      <c r="B5393" s="9" t="s">
        <v>182</v>
      </c>
      <c r="C5393" s="9" t="s">
        <v>394</v>
      </c>
      <c r="D5393" s="9" t="s">
        <v>229</v>
      </c>
      <c r="E5393" s="9" t="s">
        <v>510</v>
      </c>
      <c r="F5393" s="10">
        <v>44229</v>
      </c>
      <c r="G5393" s="10" t="str">
        <f>VLOOKUP(Table3[[#This Row],[Product ID]],[1]Products!$A:$G,2,0)</f>
        <v>Product 9</v>
      </c>
      <c r="H5393" s="22">
        <v>1</v>
      </c>
      <c r="I5393" s="9">
        <f>VLOOKUP('Consolidtaed Data'!$B4472,[1]Products!$A:$G,4,0)</f>
        <v>1639</v>
      </c>
      <c r="J5393" s="9">
        <f>VLOOKUP('Consolidtaed Data'!$B4472,[1]Products!$A:$G,3,0)</f>
        <v>1295</v>
      </c>
      <c r="K5393" s="9">
        <f>'Consolidtaed Data'!$J4472*'Consolidtaed Data'!$H4472</f>
        <v>582</v>
      </c>
      <c r="L5393" s="9">
        <f>'Consolidtaed Data'!$I4472*'Consolidtaed Data'!$H4472</f>
        <v>756</v>
      </c>
      <c r="M5393" s="9">
        <f>'Consolidtaed Data'!$L4472-'Consolidtaed Data'!$K4472</f>
        <v>1353</v>
      </c>
      <c r="N5393" s="9" t="str">
        <f>VLOOKUP('Consolidtaed Data'!$C4472,[1]Locations!$A:$O,2,0)</f>
        <v>Stockton</v>
      </c>
      <c r="O5393" s="9" t="str">
        <f>VLOOKUP('Consolidtaed Data'!$D4472,'[1]Sales People'!$A:$B,2,0)</f>
        <v>Christopher Tucker</v>
      </c>
      <c r="P5393" s="9" t="str">
        <f>VLOOKUP('Consolidtaed Data'!$E4472,[1]Customers!$A:$B,2,0)</f>
        <v>Joe Carroll</v>
      </c>
      <c r="Q5393" s="11">
        <f>WEEKDAY('Consolidtaed Data'!$F4472)</f>
        <v>2</v>
      </c>
      <c r="R5393" s="9">
        <f>MONTH('Consolidtaed Data'!$F4472)</f>
        <v>11</v>
      </c>
      <c r="S5393" s="9" t="str">
        <f>TEXT(Table3[[#This Row],[Purchase Date]],"MMMM")</f>
        <v>February</v>
      </c>
      <c r="T5393" s="9">
        <f>YEAR('Consolidtaed Data'!$F4472)</f>
        <v>2020</v>
      </c>
    </row>
    <row r="5394" spans="1:20" x14ac:dyDescent="0.3">
      <c r="A5394" s="9" t="s">
        <v>6419</v>
      </c>
      <c r="B5394" s="9" t="s">
        <v>415</v>
      </c>
      <c r="C5394" s="9" t="s">
        <v>90</v>
      </c>
      <c r="D5394" s="9" t="s">
        <v>220</v>
      </c>
      <c r="E5394" s="9" t="s">
        <v>1034</v>
      </c>
      <c r="F5394" s="10">
        <v>44229</v>
      </c>
      <c r="G5394" s="10" t="str">
        <f>VLOOKUP(Table3[[#This Row],[Product ID]],[1]Products!$A:$G,2,0)</f>
        <v>Product 18</v>
      </c>
      <c r="H5394" s="22">
        <v>2</v>
      </c>
      <c r="I5394" s="9">
        <f>VLOOKUP('Consolidtaed Data'!$B4629,[1]Products!$A:$G,4,0)</f>
        <v>2495</v>
      </c>
      <c r="J5394" s="9">
        <f>VLOOKUP('Consolidtaed Data'!$B4629,[1]Products!$A:$G,3,0)</f>
        <v>1896</v>
      </c>
      <c r="K5394" s="9">
        <f>'Consolidtaed Data'!$J4629*'Consolidtaed Data'!$H4629</f>
        <v>1432</v>
      </c>
      <c r="L5394" s="9">
        <f>'Consolidtaed Data'!$I4629*'Consolidtaed Data'!$H4629</f>
        <v>2384</v>
      </c>
      <c r="M5394" s="9">
        <f>'Consolidtaed Data'!$L4629-'Consolidtaed Data'!$K4629</f>
        <v>871</v>
      </c>
      <c r="N5394" s="9" t="str">
        <f>VLOOKUP('Consolidtaed Data'!$C4629,[1]Locations!$A:$O,2,0)</f>
        <v>Huntington Beach</v>
      </c>
      <c r="O5394" s="9" t="str">
        <f>VLOOKUP('Consolidtaed Data'!$D4629,'[1]Sales People'!$A:$B,2,0)</f>
        <v>Patrick Ruiz</v>
      </c>
      <c r="P5394" s="9" t="str">
        <f>VLOOKUP('Consolidtaed Data'!$E4629,[1]Customers!$A:$B,2,0)</f>
        <v>Benjamin Garza</v>
      </c>
      <c r="Q5394" s="11">
        <f>WEEKDAY('Consolidtaed Data'!$F4629)</f>
        <v>7</v>
      </c>
      <c r="R5394" s="9">
        <f>MONTH('Consolidtaed Data'!$F4629)</f>
        <v>12</v>
      </c>
      <c r="S5394" s="9" t="str">
        <f>TEXT(Table3[[#This Row],[Purchase Date]],"MMMM")</f>
        <v>February</v>
      </c>
      <c r="T5394" s="9">
        <f>YEAR('Consolidtaed Data'!$F4629)</f>
        <v>2020</v>
      </c>
    </row>
    <row r="5395" spans="1:20" x14ac:dyDescent="0.3">
      <c r="A5395" s="9" t="s">
        <v>6420</v>
      </c>
      <c r="B5395" s="9" t="s">
        <v>151</v>
      </c>
      <c r="C5395" s="9" t="s">
        <v>99</v>
      </c>
      <c r="D5395" s="9" t="s">
        <v>374</v>
      </c>
      <c r="E5395" s="9" t="s">
        <v>897</v>
      </c>
      <c r="F5395" s="10">
        <v>44229</v>
      </c>
      <c r="G5395" s="10" t="str">
        <f>VLOOKUP(Table3[[#This Row],[Product ID]],[1]Products!$A:$G,2,0)</f>
        <v>Product 94</v>
      </c>
      <c r="H5395" s="22">
        <v>1</v>
      </c>
      <c r="I5395" s="9">
        <f>VLOOKUP('Consolidtaed Data'!$B4638,[1]Products!$A:$G,4,0)</f>
        <v>818</v>
      </c>
      <c r="J5395" s="9">
        <f>VLOOKUP('Consolidtaed Data'!$B4638,[1]Products!$A:$G,3,0)</f>
        <v>450</v>
      </c>
      <c r="K5395" s="9">
        <f>'Consolidtaed Data'!$J4638*'Consolidtaed Data'!$H4638</f>
        <v>4419</v>
      </c>
      <c r="L5395" s="9">
        <f>'Consolidtaed Data'!$I4638*'Consolidtaed Data'!$H4638</f>
        <v>7491</v>
      </c>
      <c r="M5395" s="9">
        <f>'Consolidtaed Data'!$L4638-'Consolidtaed Data'!$K4638</f>
        <v>463</v>
      </c>
      <c r="N5395" s="9" t="str">
        <f>VLOOKUP('Consolidtaed Data'!$C4638,[1]Locations!$A:$O,2,0)</f>
        <v>Vallejo</v>
      </c>
      <c r="O5395" s="9" t="str">
        <f>VLOOKUP('Consolidtaed Data'!$D4638,'[1]Sales People'!$A:$B,2,0)</f>
        <v>Christopher Tucker</v>
      </c>
      <c r="P5395" s="9" t="str">
        <f>VLOOKUP('Consolidtaed Data'!$E4638,[1]Customers!$A:$B,2,0)</f>
        <v>Bobby Greene</v>
      </c>
      <c r="Q5395" s="11">
        <f>WEEKDAY('Consolidtaed Data'!$F4638)</f>
        <v>7</v>
      </c>
      <c r="R5395" s="9">
        <f>MONTH('Consolidtaed Data'!$F4638)</f>
        <v>12</v>
      </c>
      <c r="S5395" s="9" t="str">
        <f>TEXT(Table3[[#This Row],[Purchase Date]],"MMMM")</f>
        <v>February</v>
      </c>
      <c r="T5395" s="9">
        <f>YEAR('Consolidtaed Data'!$F4638)</f>
        <v>2020</v>
      </c>
    </row>
    <row r="5396" spans="1:20" x14ac:dyDescent="0.3">
      <c r="A5396" s="9" t="s">
        <v>6421</v>
      </c>
      <c r="B5396" s="9" t="s">
        <v>238</v>
      </c>
      <c r="C5396" s="9" t="s">
        <v>94</v>
      </c>
      <c r="D5396" s="9" t="s">
        <v>56</v>
      </c>
      <c r="E5396" s="9" t="s">
        <v>290</v>
      </c>
      <c r="F5396" s="10">
        <v>44230</v>
      </c>
      <c r="G5396" s="10" t="str">
        <f>VLOOKUP(Table3[[#This Row],[Product ID]],[1]Products!$A:$G,2,0)</f>
        <v>Product 49</v>
      </c>
      <c r="H5396" s="22">
        <v>2</v>
      </c>
      <c r="I5396" s="9">
        <f>VLOOKUP('Consolidtaed Data'!$B3705,[1]Products!$A:$G,4,0)</f>
        <v>2182</v>
      </c>
      <c r="J5396" s="9">
        <f>VLOOKUP('Consolidtaed Data'!$B3705,[1]Products!$A:$G,3,0)</f>
        <v>1200</v>
      </c>
      <c r="K5396" s="9">
        <f>'Consolidtaed Data'!$J3705*'Consolidtaed Data'!$H3705</f>
        <v>158</v>
      </c>
      <c r="L5396" s="9">
        <f>'Consolidtaed Data'!$I3705*'Consolidtaed Data'!$H3705</f>
        <v>254</v>
      </c>
      <c r="M5396" s="9">
        <f>'Consolidtaed Data'!$L3705-'Consolidtaed Data'!$K3705</f>
        <v>2396</v>
      </c>
      <c r="N5396" s="9" t="str">
        <f>VLOOKUP('Consolidtaed Data'!$C3705,[1]Locations!$A:$O,2,0)</f>
        <v>Torrance</v>
      </c>
      <c r="O5396" s="9" t="str">
        <f>VLOOKUP('Consolidtaed Data'!$D3705,'[1]Sales People'!$A:$B,2,0)</f>
        <v>Arthur Mccoy</v>
      </c>
      <c r="P5396" s="9" t="str">
        <f>VLOOKUP('Consolidtaed Data'!$E3705,[1]Customers!$A:$B,2,0)</f>
        <v>Clarence Austin</v>
      </c>
      <c r="Q5396" s="11">
        <f>WEEKDAY('Consolidtaed Data'!$F3705)</f>
        <v>1</v>
      </c>
      <c r="R5396" s="9">
        <f>MONTH('Consolidtaed Data'!$F3705)</f>
        <v>9</v>
      </c>
      <c r="S5396" s="9" t="str">
        <f>TEXT(Table3[[#This Row],[Purchase Date]],"MMMM")</f>
        <v>February</v>
      </c>
      <c r="T5396" s="9">
        <f>YEAR('Consolidtaed Data'!$F3705)</f>
        <v>2020</v>
      </c>
    </row>
    <row r="5397" spans="1:20" x14ac:dyDescent="0.3">
      <c r="A5397" s="9" t="s">
        <v>6422</v>
      </c>
      <c r="B5397" s="9" t="s">
        <v>712</v>
      </c>
      <c r="C5397" s="9" t="s">
        <v>394</v>
      </c>
      <c r="D5397" s="9" t="s">
        <v>13</v>
      </c>
      <c r="E5397" s="9" t="s">
        <v>2569</v>
      </c>
      <c r="F5397" s="10">
        <v>44230</v>
      </c>
      <c r="G5397" s="10" t="str">
        <f>VLOOKUP(Table3[[#This Row],[Product ID]],[1]Products!$A:$G,2,0)</f>
        <v>Product 32</v>
      </c>
      <c r="H5397" s="22">
        <v>1</v>
      </c>
      <c r="I5397" s="9">
        <f>VLOOKUP('Consolidtaed Data'!$B3738,[1]Products!$A:$G,4,0)</f>
        <v>1638</v>
      </c>
      <c r="J5397" s="9">
        <f>VLOOKUP('Consolidtaed Data'!$B3738,[1]Products!$A:$G,3,0)</f>
        <v>1261</v>
      </c>
      <c r="K5397" s="9">
        <f>'Consolidtaed Data'!$J3738*'Consolidtaed Data'!$H3738</f>
        <v>90</v>
      </c>
      <c r="L5397" s="9">
        <f>'Consolidtaed Data'!$I3738*'Consolidtaed Data'!$H3738</f>
        <v>112</v>
      </c>
      <c r="M5397" s="9">
        <f>'Consolidtaed Data'!$L3738-'Consolidtaed Data'!$K3738</f>
        <v>238</v>
      </c>
      <c r="N5397" s="9" t="str">
        <f>VLOOKUP('Consolidtaed Data'!$C3738,[1]Locations!$A:$O,2,0)</f>
        <v>Vista</v>
      </c>
      <c r="O5397" s="9" t="str">
        <f>VLOOKUP('Consolidtaed Data'!$D3738,'[1]Sales People'!$A:$B,2,0)</f>
        <v>Ronald Reed</v>
      </c>
      <c r="P5397" s="9" t="str">
        <f>VLOOKUP('Consolidtaed Data'!$E3738,[1]Customers!$A:$B,2,0)</f>
        <v>Howard Morgan</v>
      </c>
      <c r="Q5397" s="11">
        <f>WEEKDAY('Consolidtaed Data'!$F3738)</f>
        <v>4</v>
      </c>
      <c r="R5397" s="9">
        <f>MONTH('Consolidtaed Data'!$F3738)</f>
        <v>9</v>
      </c>
      <c r="S5397" s="9" t="str">
        <f>TEXT(Table3[[#This Row],[Purchase Date]],"MMMM")</f>
        <v>February</v>
      </c>
      <c r="T5397" s="9">
        <f>YEAR('Consolidtaed Data'!$F3738)</f>
        <v>2020</v>
      </c>
    </row>
    <row r="5398" spans="1:20" x14ac:dyDescent="0.3">
      <c r="A5398" s="9" t="s">
        <v>6423</v>
      </c>
      <c r="B5398" s="9" t="s">
        <v>85</v>
      </c>
      <c r="C5398" s="9" t="s">
        <v>42</v>
      </c>
      <c r="D5398" s="9" t="s">
        <v>161</v>
      </c>
      <c r="E5398" s="9" t="s">
        <v>1134</v>
      </c>
      <c r="F5398" s="10">
        <v>44230</v>
      </c>
      <c r="G5398" s="10" t="str">
        <f>VLOOKUP(Table3[[#This Row],[Product ID]],[1]Products!$A:$G,2,0)</f>
        <v>Product 93</v>
      </c>
      <c r="H5398" s="22">
        <v>3</v>
      </c>
      <c r="I5398" s="9">
        <f>VLOOKUP('Consolidtaed Data'!$B3741,[1]Products!$A:$G,4,0)</f>
        <v>1367</v>
      </c>
      <c r="J5398" s="9">
        <f>VLOOKUP('Consolidtaed Data'!$B3741,[1]Products!$A:$G,3,0)</f>
        <v>984</v>
      </c>
      <c r="K5398" s="9">
        <f>'Consolidtaed Data'!$J3741*'Consolidtaed Data'!$H3741</f>
        <v>648</v>
      </c>
      <c r="L5398" s="9">
        <f>'Consolidtaed Data'!$I3741*'Consolidtaed Data'!$H3741</f>
        <v>771</v>
      </c>
      <c r="M5398" s="9">
        <f>'Consolidtaed Data'!$L3741-'Consolidtaed Data'!$K3741</f>
        <v>626</v>
      </c>
      <c r="N5398" s="9" t="str">
        <f>VLOOKUP('Consolidtaed Data'!$C3741,[1]Locations!$A:$O,2,0)</f>
        <v>San Francisco</v>
      </c>
      <c r="O5398" s="9" t="str">
        <f>VLOOKUP('Consolidtaed Data'!$D3741,'[1]Sales People'!$A:$B,2,0)</f>
        <v>Joshua Cook</v>
      </c>
      <c r="P5398" s="9" t="str">
        <f>VLOOKUP('Consolidtaed Data'!$E3741,[1]Customers!$A:$B,2,0)</f>
        <v>Roy Scott</v>
      </c>
      <c r="Q5398" s="11">
        <f>WEEKDAY('Consolidtaed Data'!$F3741)</f>
        <v>4</v>
      </c>
      <c r="R5398" s="9">
        <f>MONTH('Consolidtaed Data'!$F3741)</f>
        <v>9</v>
      </c>
      <c r="S5398" s="9" t="str">
        <f>TEXT(Table3[[#This Row],[Purchase Date]],"MMMM")</f>
        <v>February</v>
      </c>
      <c r="T5398" s="9">
        <f>YEAR('Consolidtaed Data'!$F3741)</f>
        <v>2020</v>
      </c>
    </row>
    <row r="5399" spans="1:20" x14ac:dyDescent="0.3">
      <c r="A5399" s="9" t="s">
        <v>6424</v>
      </c>
      <c r="B5399" s="9" t="s">
        <v>7</v>
      </c>
      <c r="C5399" s="9" t="s">
        <v>347</v>
      </c>
      <c r="D5399" s="9" t="s">
        <v>123</v>
      </c>
      <c r="E5399" s="9" t="s">
        <v>1344</v>
      </c>
      <c r="F5399" s="10">
        <v>44230</v>
      </c>
      <c r="G5399" s="10" t="str">
        <f>VLOOKUP(Table3[[#This Row],[Product ID]],[1]Products!$A:$G,2,0)</f>
        <v>Product 77</v>
      </c>
      <c r="H5399" s="22">
        <v>1</v>
      </c>
      <c r="I5399" s="9">
        <f>VLOOKUP('Consolidtaed Data'!$B3795,[1]Products!$A:$G,4,0)</f>
        <v>2091</v>
      </c>
      <c r="J5399" s="9">
        <f>VLOOKUP('Consolidtaed Data'!$B3795,[1]Products!$A:$G,3,0)</f>
        <v>1485</v>
      </c>
      <c r="K5399" s="9">
        <f>'Consolidtaed Data'!$J3795*'Consolidtaed Data'!$H3795</f>
        <v>478</v>
      </c>
      <c r="L5399" s="9">
        <f>'Consolidtaed Data'!$I3795*'Consolidtaed Data'!$H3795</f>
        <v>886</v>
      </c>
      <c r="M5399" s="9">
        <f>'Consolidtaed Data'!$L3795-'Consolidtaed Data'!$K3795</f>
        <v>2946</v>
      </c>
      <c r="N5399" s="9" t="str">
        <f>VLOOKUP('Consolidtaed Data'!$C3795,[1]Locations!$A:$O,2,0)</f>
        <v>Roseville</v>
      </c>
      <c r="O5399" s="9" t="str">
        <f>VLOOKUP('Consolidtaed Data'!$D3795,'[1]Sales People'!$A:$B,2,0)</f>
        <v>Scott Mason</v>
      </c>
      <c r="P5399" s="9" t="str">
        <f>VLOOKUP('Consolidtaed Data'!$E3795,[1]Customers!$A:$B,2,0)</f>
        <v>Brandon Martin</v>
      </c>
      <c r="Q5399" s="11">
        <f>WEEKDAY('Consolidtaed Data'!$F3795)</f>
        <v>1</v>
      </c>
      <c r="R5399" s="9">
        <f>MONTH('Consolidtaed Data'!$F3795)</f>
        <v>10</v>
      </c>
      <c r="S5399" s="9" t="str">
        <f>TEXT(Table3[[#This Row],[Purchase Date]],"MMMM")</f>
        <v>February</v>
      </c>
      <c r="T5399" s="9">
        <f>YEAR('Consolidtaed Data'!$F3795)</f>
        <v>2020</v>
      </c>
    </row>
    <row r="5400" spans="1:20" x14ac:dyDescent="0.3">
      <c r="A5400" s="9" t="s">
        <v>6425</v>
      </c>
      <c r="B5400" s="9" t="s">
        <v>11</v>
      </c>
      <c r="C5400" s="9" t="s">
        <v>8</v>
      </c>
      <c r="D5400" s="9" t="s">
        <v>193</v>
      </c>
      <c r="E5400" s="9" t="s">
        <v>2626</v>
      </c>
      <c r="F5400" s="10">
        <v>44230</v>
      </c>
      <c r="G5400" s="10" t="str">
        <f>VLOOKUP(Table3[[#This Row],[Product ID]],[1]Products!$A:$G,2,0)</f>
        <v>Product 88</v>
      </c>
      <c r="H5400" s="22">
        <v>2</v>
      </c>
      <c r="I5400" s="9">
        <f>VLOOKUP('Consolidtaed Data'!$B3937,[1]Products!$A:$G,4,0)</f>
        <v>290</v>
      </c>
      <c r="J5400" s="9">
        <f>VLOOKUP('Consolidtaed Data'!$B3937,[1]Products!$A:$G,3,0)</f>
        <v>200</v>
      </c>
      <c r="K5400" s="9">
        <f>'Consolidtaed Data'!$J3937*'Consolidtaed Data'!$H3937</f>
        <v>786</v>
      </c>
      <c r="L5400" s="9">
        <f>'Consolidtaed Data'!$I3937*'Consolidtaed Data'!$H3937</f>
        <v>947</v>
      </c>
      <c r="M5400" s="9">
        <f>'Consolidtaed Data'!$L3937-'Consolidtaed Data'!$K3937</f>
        <v>243</v>
      </c>
      <c r="N5400" s="9" t="str">
        <f>VLOOKUP('Consolidtaed Data'!$C3937,[1]Locations!$A:$O,2,0)</f>
        <v>Stockton</v>
      </c>
      <c r="O5400" s="9" t="str">
        <f>VLOOKUP('Consolidtaed Data'!$D3937,'[1]Sales People'!$A:$B,2,0)</f>
        <v>Brian Davis</v>
      </c>
      <c r="P5400" s="9" t="str">
        <f>VLOOKUP('Consolidtaed Data'!$E3937,[1]Customers!$A:$B,2,0)</f>
        <v>Eugene Murphy</v>
      </c>
      <c r="Q5400" s="11">
        <f>WEEKDAY('Consolidtaed Data'!$F3937)</f>
        <v>5</v>
      </c>
      <c r="R5400" s="9">
        <f>MONTH('Consolidtaed Data'!$F3937)</f>
        <v>10</v>
      </c>
      <c r="S5400" s="9" t="str">
        <f>TEXT(Table3[[#This Row],[Purchase Date]],"MMMM")</f>
        <v>February</v>
      </c>
      <c r="T5400" s="9">
        <f>YEAR('Consolidtaed Data'!$F3937)</f>
        <v>2020</v>
      </c>
    </row>
    <row r="5401" spans="1:20" x14ac:dyDescent="0.3">
      <c r="A5401" s="9" t="s">
        <v>6426</v>
      </c>
      <c r="B5401" s="9" t="s">
        <v>692</v>
      </c>
      <c r="C5401" s="9" t="s">
        <v>8</v>
      </c>
      <c r="D5401" s="9" t="s">
        <v>246</v>
      </c>
      <c r="E5401" s="9" t="s">
        <v>1157</v>
      </c>
      <c r="F5401" s="10">
        <v>44230</v>
      </c>
      <c r="G5401" s="10" t="str">
        <f>VLOOKUP(Table3[[#This Row],[Product ID]],[1]Products!$A:$G,2,0)</f>
        <v>Product 83</v>
      </c>
      <c r="H5401" s="22">
        <v>4</v>
      </c>
      <c r="I5401" s="9">
        <f>VLOOKUP('Consolidtaed Data'!$B3999,[1]Products!$A:$G,4,0)</f>
        <v>2391</v>
      </c>
      <c r="J5401" s="9">
        <f>VLOOKUP('Consolidtaed Data'!$B3999,[1]Products!$A:$G,3,0)</f>
        <v>1291</v>
      </c>
      <c r="K5401" s="9">
        <f>'Consolidtaed Data'!$J3999*'Consolidtaed Data'!$H3999</f>
        <v>1173</v>
      </c>
      <c r="L5401" s="9">
        <f>'Consolidtaed Data'!$I3999*'Consolidtaed Data'!$H3999</f>
        <v>1862</v>
      </c>
      <c r="M5401" s="9">
        <f>'Consolidtaed Data'!$L3999-'Consolidtaed Data'!$K3999</f>
        <v>1198</v>
      </c>
      <c r="N5401" s="9" t="str">
        <f>VLOOKUP('Consolidtaed Data'!$C3999,[1]Locations!$A:$O,2,0)</f>
        <v>Torrance</v>
      </c>
      <c r="O5401" s="9" t="str">
        <f>VLOOKUP('Consolidtaed Data'!$D3999,'[1]Sales People'!$A:$B,2,0)</f>
        <v>Joshua Taylor</v>
      </c>
      <c r="P5401" s="9" t="str">
        <f>VLOOKUP('Consolidtaed Data'!$E3999,[1]Customers!$A:$B,2,0)</f>
        <v>Sean Black</v>
      </c>
      <c r="Q5401" s="11">
        <f>WEEKDAY('Consolidtaed Data'!$F3999)</f>
        <v>2</v>
      </c>
      <c r="R5401" s="9">
        <f>MONTH('Consolidtaed Data'!$F3999)</f>
        <v>10</v>
      </c>
      <c r="S5401" s="9" t="str">
        <f>TEXT(Table3[[#This Row],[Purchase Date]],"MMMM")</f>
        <v>February</v>
      </c>
      <c r="T5401" s="9">
        <f>YEAR('Consolidtaed Data'!$F3999)</f>
        <v>2020</v>
      </c>
    </row>
    <row r="5402" spans="1:20" x14ac:dyDescent="0.3">
      <c r="A5402" s="9" t="s">
        <v>6427</v>
      </c>
      <c r="B5402" s="9" t="s">
        <v>119</v>
      </c>
      <c r="C5402" s="9" t="s">
        <v>469</v>
      </c>
      <c r="D5402" s="9" t="s">
        <v>13</v>
      </c>
      <c r="E5402" s="9" t="s">
        <v>279</v>
      </c>
      <c r="F5402" s="10">
        <v>44230</v>
      </c>
      <c r="G5402" s="10" t="str">
        <f>VLOOKUP(Table3[[#This Row],[Product ID]],[1]Products!$A:$G,2,0)</f>
        <v>Product 67</v>
      </c>
      <c r="H5402" s="22">
        <v>3</v>
      </c>
      <c r="I5402" s="9">
        <f>VLOOKUP('Consolidtaed Data'!$B4057,[1]Products!$A:$G,4,0)</f>
        <v>1862</v>
      </c>
      <c r="J5402" s="9">
        <f>VLOOKUP('Consolidtaed Data'!$B4057,[1]Products!$A:$G,3,0)</f>
        <v>1173</v>
      </c>
      <c r="K5402" s="9">
        <f>'Consolidtaed Data'!$J4057*'Consolidtaed Data'!$H4057</f>
        <v>1330</v>
      </c>
      <c r="L5402" s="9">
        <f>'Consolidtaed Data'!$I4057*'Consolidtaed Data'!$H4057</f>
        <v>2556</v>
      </c>
      <c r="M5402" s="9">
        <f>'Consolidtaed Data'!$L4057-'Consolidtaed Data'!$K4057</f>
        <v>1356</v>
      </c>
      <c r="N5402" s="9" t="str">
        <f>VLOOKUP('Consolidtaed Data'!$C4057,[1]Locations!$A:$O,2,0)</f>
        <v>Downey</v>
      </c>
      <c r="O5402" s="9" t="str">
        <f>VLOOKUP('Consolidtaed Data'!$D4057,'[1]Sales People'!$A:$B,2,0)</f>
        <v>Brian Davis</v>
      </c>
      <c r="P5402" s="9" t="str">
        <f>VLOOKUP('Consolidtaed Data'!$E4057,[1]Customers!$A:$B,2,0)</f>
        <v>Thomas Holmes</v>
      </c>
      <c r="Q5402" s="11">
        <f>WEEKDAY('Consolidtaed Data'!$F4057)</f>
        <v>6</v>
      </c>
      <c r="R5402" s="9">
        <f>MONTH('Consolidtaed Data'!$F4057)</f>
        <v>10</v>
      </c>
      <c r="S5402" s="9" t="str">
        <f>TEXT(Table3[[#This Row],[Purchase Date]],"MMMM")</f>
        <v>February</v>
      </c>
      <c r="T5402" s="9">
        <f>YEAR('Consolidtaed Data'!$F4057)</f>
        <v>2020</v>
      </c>
    </row>
    <row r="5403" spans="1:20" x14ac:dyDescent="0.3">
      <c r="A5403" s="9" t="s">
        <v>6428</v>
      </c>
      <c r="B5403" s="9" t="s">
        <v>340</v>
      </c>
      <c r="C5403" s="9" t="s">
        <v>126</v>
      </c>
      <c r="D5403" s="9" t="s">
        <v>326</v>
      </c>
      <c r="E5403" s="9" t="s">
        <v>1379</v>
      </c>
      <c r="F5403" s="10">
        <v>44230</v>
      </c>
      <c r="G5403" s="10" t="str">
        <f>VLOOKUP(Table3[[#This Row],[Product ID]],[1]Products!$A:$G,2,0)</f>
        <v>Product 34</v>
      </c>
      <c r="H5403" s="22">
        <v>1</v>
      </c>
      <c r="I5403" s="9">
        <f>VLOOKUP('Consolidtaed Data'!$B4321,[1]Products!$A:$G,4,0)</f>
        <v>2353</v>
      </c>
      <c r="J5403" s="9">
        <f>VLOOKUP('Consolidtaed Data'!$B4321,[1]Products!$A:$G,3,0)</f>
        <v>1788</v>
      </c>
      <c r="K5403" s="9">
        <f>'Consolidtaed Data'!$J4321*'Consolidtaed Data'!$H4321</f>
        <v>390</v>
      </c>
      <c r="L5403" s="9">
        <f>'Consolidtaed Data'!$I4321*'Consolidtaed Data'!$H4321</f>
        <v>543</v>
      </c>
      <c r="M5403" s="9">
        <f>'Consolidtaed Data'!$L4321-'Consolidtaed Data'!$K4321</f>
        <v>1149</v>
      </c>
      <c r="N5403" s="9" t="str">
        <f>VLOOKUP('Consolidtaed Data'!$C4321,[1]Locations!$A:$O,2,0)</f>
        <v>Visalia</v>
      </c>
      <c r="O5403" s="9" t="str">
        <f>VLOOKUP('Consolidtaed Data'!$D4321,'[1]Sales People'!$A:$B,2,0)</f>
        <v>Howard Sims</v>
      </c>
      <c r="P5403" s="9" t="str">
        <f>VLOOKUP('Consolidtaed Data'!$E4321,[1]Customers!$A:$B,2,0)</f>
        <v>Gregory Jackson</v>
      </c>
      <c r="Q5403" s="11">
        <f>WEEKDAY('Consolidtaed Data'!$F4321)</f>
        <v>6</v>
      </c>
      <c r="R5403" s="9">
        <f>MONTH('Consolidtaed Data'!$F4321)</f>
        <v>11</v>
      </c>
      <c r="S5403" s="9" t="str">
        <f>TEXT(Table3[[#This Row],[Purchase Date]],"MMMM")</f>
        <v>February</v>
      </c>
      <c r="T5403" s="9">
        <f>YEAR('Consolidtaed Data'!$F4321)</f>
        <v>2020</v>
      </c>
    </row>
    <row r="5404" spans="1:20" x14ac:dyDescent="0.3">
      <c r="A5404" s="9" t="s">
        <v>6429</v>
      </c>
      <c r="B5404" s="9" t="s">
        <v>278</v>
      </c>
      <c r="C5404" s="9" t="s">
        <v>223</v>
      </c>
      <c r="D5404" s="9" t="s">
        <v>31</v>
      </c>
      <c r="E5404" s="9" t="s">
        <v>2022</v>
      </c>
      <c r="F5404" s="10">
        <v>44230</v>
      </c>
      <c r="G5404" s="10" t="str">
        <f>VLOOKUP(Table3[[#This Row],[Product ID]],[1]Products!$A:$G,2,0)</f>
        <v>Product 75</v>
      </c>
      <c r="H5404" s="22">
        <v>4</v>
      </c>
      <c r="I5404" s="9">
        <f>VLOOKUP('Consolidtaed Data'!$B4360,[1]Products!$A:$G,4,0)</f>
        <v>603</v>
      </c>
      <c r="J5404" s="9">
        <f>VLOOKUP('Consolidtaed Data'!$B4360,[1]Products!$A:$G,3,0)</f>
        <v>416</v>
      </c>
      <c r="K5404" s="9">
        <f>'Consolidtaed Data'!$J4360*'Consolidtaed Data'!$H4360</f>
        <v>408</v>
      </c>
      <c r="L5404" s="9">
        <f>'Consolidtaed Data'!$I4360*'Consolidtaed Data'!$H4360</f>
        <v>504</v>
      </c>
      <c r="M5404" s="9">
        <f>'Consolidtaed Data'!$L4360-'Consolidtaed Data'!$K4360</f>
        <v>140</v>
      </c>
      <c r="N5404" s="9" t="str">
        <f>VLOOKUP('Consolidtaed Data'!$C4360,[1]Locations!$A:$O,2,0)</f>
        <v>Fullerton</v>
      </c>
      <c r="O5404" s="9" t="str">
        <f>VLOOKUP('Consolidtaed Data'!$D4360,'[1]Sales People'!$A:$B,2,0)</f>
        <v>Kenneth Fields</v>
      </c>
      <c r="P5404" s="9" t="str">
        <f>VLOOKUP('Consolidtaed Data'!$E4360,[1]Customers!$A:$B,2,0)</f>
        <v>Frank Ortiz</v>
      </c>
      <c r="Q5404" s="11">
        <f>WEEKDAY('Consolidtaed Data'!$F4360)</f>
        <v>2</v>
      </c>
      <c r="R5404" s="9">
        <f>MONTH('Consolidtaed Data'!$F4360)</f>
        <v>11</v>
      </c>
      <c r="S5404" s="9" t="str">
        <f>TEXT(Table3[[#This Row],[Purchase Date]],"MMMM")</f>
        <v>February</v>
      </c>
      <c r="T5404" s="9">
        <f>YEAR('Consolidtaed Data'!$F4360)</f>
        <v>2020</v>
      </c>
    </row>
    <row r="5405" spans="1:20" x14ac:dyDescent="0.3">
      <c r="A5405" s="9" t="s">
        <v>6430</v>
      </c>
      <c r="B5405" s="9" t="s">
        <v>355</v>
      </c>
      <c r="C5405" s="9" t="s">
        <v>99</v>
      </c>
      <c r="D5405" s="9" t="s">
        <v>22</v>
      </c>
      <c r="E5405" s="9" t="s">
        <v>337</v>
      </c>
      <c r="F5405" s="10">
        <v>44230</v>
      </c>
      <c r="G5405" s="10" t="str">
        <f>VLOOKUP(Table3[[#This Row],[Product ID]],[1]Products!$A:$G,2,0)</f>
        <v>Product 100</v>
      </c>
      <c r="H5405" s="22">
        <v>3</v>
      </c>
      <c r="I5405" s="9">
        <f>VLOOKUP('Consolidtaed Data'!$B4371,[1]Products!$A:$G,4,0)</f>
        <v>2241</v>
      </c>
      <c r="J5405" s="9">
        <f>VLOOKUP('Consolidtaed Data'!$B4371,[1]Products!$A:$G,3,0)</f>
        <v>1367</v>
      </c>
      <c r="K5405" s="9">
        <f>'Consolidtaed Data'!$J4371*'Consolidtaed Data'!$H4371</f>
        <v>765</v>
      </c>
      <c r="L5405" s="9">
        <f>'Consolidtaed Data'!$I4371*'Consolidtaed Data'!$H4371</f>
        <v>1176</v>
      </c>
      <c r="M5405" s="9">
        <f>'Consolidtaed Data'!$L4371-'Consolidtaed Data'!$K4371</f>
        <v>2070</v>
      </c>
      <c r="N5405" s="9" t="str">
        <f>VLOOKUP('Consolidtaed Data'!$C4371,[1]Locations!$A:$O,2,0)</f>
        <v>Ontario</v>
      </c>
      <c r="O5405" s="9" t="str">
        <f>VLOOKUP('Consolidtaed Data'!$D4371,'[1]Sales People'!$A:$B,2,0)</f>
        <v>Kenneth Fields</v>
      </c>
      <c r="P5405" s="9" t="str">
        <f>VLOOKUP('Consolidtaed Data'!$E4371,[1]Customers!$A:$B,2,0)</f>
        <v>Harold Turner</v>
      </c>
      <c r="Q5405" s="11">
        <f>WEEKDAY('Consolidtaed Data'!$F4371)</f>
        <v>4</v>
      </c>
      <c r="R5405" s="9">
        <f>MONTH('Consolidtaed Data'!$F4371)</f>
        <v>11</v>
      </c>
      <c r="S5405" s="9" t="str">
        <f>TEXT(Table3[[#This Row],[Purchase Date]],"MMMM")</f>
        <v>February</v>
      </c>
      <c r="T5405" s="9">
        <f>YEAR('Consolidtaed Data'!$F4371)</f>
        <v>2020</v>
      </c>
    </row>
    <row r="5406" spans="1:20" x14ac:dyDescent="0.3">
      <c r="A5406" s="9" t="s">
        <v>6431</v>
      </c>
      <c r="B5406" s="9" t="s">
        <v>129</v>
      </c>
      <c r="C5406" s="9" t="s">
        <v>347</v>
      </c>
      <c r="D5406" s="9" t="s">
        <v>26</v>
      </c>
      <c r="E5406" s="9" t="s">
        <v>1634</v>
      </c>
      <c r="F5406" s="10">
        <v>44230</v>
      </c>
      <c r="G5406" s="10" t="str">
        <f>VLOOKUP(Table3[[#This Row],[Product ID]],[1]Products!$A:$G,2,0)</f>
        <v>Product 47</v>
      </c>
      <c r="H5406" s="22">
        <v>1</v>
      </c>
      <c r="I5406" s="9">
        <f>VLOOKUP('Consolidtaed Data'!$B4484,[1]Products!$A:$G,4,0)</f>
        <v>2464</v>
      </c>
      <c r="J5406" s="9">
        <f>VLOOKUP('Consolidtaed Data'!$B4484,[1]Products!$A:$G,3,0)</f>
        <v>1774</v>
      </c>
      <c r="K5406" s="9">
        <f>'Consolidtaed Data'!$J4484*'Consolidtaed Data'!$H4484</f>
        <v>154</v>
      </c>
      <c r="L5406" s="9">
        <f>'Consolidtaed Data'!$I4484*'Consolidtaed Data'!$H4484</f>
        <v>203</v>
      </c>
      <c r="M5406" s="9">
        <f>'Consolidtaed Data'!$L4484-'Consolidtaed Data'!$K4484</f>
        <v>411</v>
      </c>
      <c r="N5406" s="9" t="str">
        <f>VLOOKUP('Consolidtaed Data'!$C4484,[1]Locations!$A:$O,2,0)</f>
        <v>Inglewood</v>
      </c>
      <c r="O5406" s="9" t="str">
        <f>VLOOKUP('Consolidtaed Data'!$D4484,'[1]Sales People'!$A:$B,2,0)</f>
        <v>Brian Thomas</v>
      </c>
      <c r="P5406" s="9" t="str">
        <f>VLOOKUP('Consolidtaed Data'!$E4484,[1]Customers!$A:$B,2,0)</f>
        <v>Adam Alexander</v>
      </c>
      <c r="Q5406" s="11">
        <f>WEEKDAY('Consolidtaed Data'!$F4484)</f>
        <v>3</v>
      </c>
      <c r="R5406" s="9">
        <f>MONTH('Consolidtaed Data'!$F4484)</f>
        <v>11</v>
      </c>
      <c r="S5406" s="9" t="str">
        <f>TEXT(Table3[[#This Row],[Purchase Date]],"MMMM")</f>
        <v>February</v>
      </c>
      <c r="T5406" s="9">
        <f>YEAR('Consolidtaed Data'!$F4484)</f>
        <v>2020</v>
      </c>
    </row>
    <row r="5407" spans="1:20" x14ac:dyDescent="0.3">
      <c r="A5407" s="9" t="s">
        <v>6432</v>
      </c>
      <c r="B5407" s="9" t="s">
        <v>7</v>
      </c>
      <c r="C5407" s="9" t="s">
        <v>263</v>
      </c>
      <c r="D5407" s="9" t="s">
        <v>127</v>
      </c>
      <c r="E5407" s="9" t="s">
        <v>1037</v>
      </c>
      <c r="F5407" s="10">
        <v>44230</v>
      </c>
      <c r="G5407" s="10" t="str">
        <f>VLOOKUP(Table3[[#This Row],[Product ID]],[1]Products!$A:$G,2,0)</f>
        <v>Product 77</v>
      </c>
      <c r="H5407" s="22">
        <v>1</v>
      </c>
      <c r="I5407" s="9">
        <f>VLOOKUP('Consolidtaed Data'!$B4548,[1]Products!$A:$G,4,0)</f>
        <v>771</v>
      </c>
      <c r="J5407" s="9">
        <f>VLOOKUP('Consolidtaed Data'!$B4548,[1]Products!$A:$G,3,0)</f>
        <v>648</v>
      </c>
      <c r="K5407" s="9">
        <f>'Consolidtaed Data'!$J4548*'Consolidtaed Data'!$H4548</f>
        <v>1740</v>
      </c>
      <c r="L5407" s="9">
        <f>'Consolidtaed Data'!$I4548*'Consolidtaed Data'!$H4548</f>
        <v>2120</v>
      </c>
      <c r="M5407" s="9">
        <f>'Consolidtaed Data'!$L4548-'Consolidtaed Data'!$K4548</f>
        <v>362</v>
      </c>
      <c r="N5407" s="9" t="str">
        <f>VLOOKUP('Consolidtaed Data'!$C4548,[1]Locations!$A:$O,2,0)</f>
        <v>Concord</v>
      </c>
      <c r="O5407" s="9" t="str">
        <f>VLOOKUP('Consolidtaed Data'!$D4548,'[1]Sales People'!$A:$B,2,0)</f>
        <v>Jeremy Mendoza</v>
      </c>
      <c r="P5407" s="9" t="str">
        <f>VLOOKUP('Consolidtaed Data'!$E4548,[1]Customers!$A:$B,2,0)</f>
        <v>Antonio Diaz</v>
      </c>
      <c r="Q5407" s="11">
        <f>WEEKDAY('Consolidtaed Data'!$F4548)</f>
        <v>7</v>
      </c>
      <c r="R5407" s="9">
        <f>MONTH('Consolidtaed Data'!$F4548)</f>
        <v>11</v>
      </c>
      <c r="S5407" s="9" t="str">
        <f>TEXT(Table3[[#This Row],[Purchase Date]],"MMMM")</f>
        <v>February</v>
      </c>
      <c r="T5407" s="9">
        <f>YEAR('Consolidtaed Data'!$F4548)</f>
        <v>2020</v>
      </c>
    </row>
    <row r="5408" spans="1:20" x14ac:dyDescent="0.3">
      <c r="A5408" s="9" t="s">
        <v>6433</v>
      </c>
      <c r="B5408" s="9" t="s">
        <v>390</v>
      </c>
      <c r="C5408" s="9" t="s">
        <v>173</v>
      </c>
      <c r="D5408" s="9" t="s">
        <v>235</v>
      </c>
      <c r="E5408" s="9" t="s">
        <v>1680</v>
      </c>
      <c r="F5408" s="10">
        <v>44231</v>
      </c>
      <c r="G5408" s="10" t="str">
        <f>VLOOKUP(Table3[[#This Row],[Product ID]],[1]Products!$A:$G,2,0)</f>
        <v>Product 48</v>
      </c>
      <c r="H5408" s="22">
        <v>2</v>
      </c>
      <c r="I5408" s="9">
        <f>VLOOKUP('Consolidtaed Data'!$B3745,[1]Products!$A:$G,4,0)</f>
        <v>1783</v>
      </c>
      <c r="J5408" s="9">
        <f>VLOOKUP('Consolidtaed Data'!$B3745,[1]Products!$A:$G,3,0)</f>
        <v>1516</v>
      </c>
      <c r="K5408" s="9">
        <f>'Consolidtaed Data'!$J3745*'Consolidtaed Data'!$H3745</f>
        <v>971</v>
      </c>
      <c r="L5408" s="9">
        <f>'Consolidtaed Data'!$I3745*'Consolidtaed Data'!$H3745</f>
        <v>1494</v>
      </c>
      <c r="M5408" s="9">
        <f>'Consolidtaed Data'!$L3745-'Consolidtaed Data'!$K3745</f>
        <v>13</v>
      </c>
      <c r="N5408" s="9" t="str">
        <f>VLOOKUP('Consolidtaed Data'!$C3745,[1]Locations!$A:$O,2,0)</f>
        <v>Bakersfield</v>
      </c>
      <c r="O5408" s="9" t="str">
        <f>VLOOKUP('Consolidtaed Data'!$D3745,'[1]Sales People'!$A:$B,2,0)</f>
        <v>Bobby Russell</v>
      </c>
      <c r="P5408" s="9" t="str">
        <f>VLOOKUP('Consolidtaed Data'!$E3745,[1]Customers!$A:$B,2,0)</f>
        <v>Clarence Greene</v>
      </c>
      <c r="Q5408" s="11">
        <f>WEEKDAY('Consolidtaed Data'!$F3745)</f>
        <v>4</v>
      </c>
      <c r="R5408" s="9">
        <f>MONTH('Consolidtaed Data'!$F3745)</f>
        <v>9</v>
      </c>
      <c r="S5408" s="9" t="str">
        <f>TEXT(Table3[[#This Row],[Purchase Date]],"MMMM")</f>
        <v>February</v>
      </c>
      <c r="T5408" s="9">
        <f>YEAR('Consolidtaed Data'!$F3745)</f>
        <v>2020</v>
      </c>
    </row>
    <row r="5409" spans="1:20" x14ac:dyDescent="0.3">
      <c r="A5409" s="9" t="s">
        <v>6434</v>
      </c>
      <c r="B5409" s="9" t="s">
        <v>238</v>
      </c>
      <c r="C5409" s="9" t="s">
        <v>130</v>
      </c>
      <c r="D5409" s="9" t="s">
        <v>131</v>
      </c>
      <c r="E5409" s="9" t="s">
        <v>1337</v>
      </c>
      <c r="F5409" s="10">
        <v>44231</v>
      </c>
      <c r="G5409" s="10" t="str">
        <f>VLOOKUP(Table3[[#This Row],[Product ID]],[1]Products!$A:$G,2,0)</f>
        <v>Product 49</v>
      </c>
      <c r="H5409" s="22">
        <v>2</v>
      </c>
      <c r="I5409" s="9">
        <f>VLOOKUP('Consolidtaed Data'!$B3872,[1]Products!$A:$G,4,0)</f>
        <v>1798</v>
      </c>
      <c r="J5409" s="9">
        <f>VLOOKUP('Consolidtaed Data'!$B3872,[1]Products!$A:$G,3,0)</f>
        <v>971</v>
      </c>
      <c r="K5409" s="9">
        <f>'Consolidtaed Data'!$J3872*'Consolidtaed Data'!$H3872</f>
        <v>420</v>
      </c>
      <c r="L5409" s="9">
        <f>'Consolidtaed Data'!$I3872*'Consolidtaed Data'!$H3872</f>
        <v>584</v>
      </c>
      <c r="M5409" s="9">
        <f>'Consolidtaed Data'!$L3872-'Consolidtaed Data'!$K3872</f>
        <v>714</v>
      </c>
      <c r="N5409" s="9" t="str">
        <f>VLOOKUP('Consolidtaed Data'!$C3872,[1]Locations!$A:$O,2,0)</f>
        <v>Fremont</v>
      </c>
      <c r="O5409" s="9" t="str">
        <f>VLOOKUP('Consolidtaed Data'!$D3872,'[1]Sales People'!$A:$B,2,0)</f>
        <v>Clarence Fox</v>
      </c>
      <c r="P5409" s="9" t="str">
        <f>VLOOKUP('Consolidtaed Data'!$E3872,[1]Customers!$A:$B,2,0)</f>
        <v>Douglas Kennedy</v>
      </c>
      <c r="Q5409" s="11">
        <f>WEEKDAY('Consolidtaed Data'!$F3872)</f>
        <v>6</v>
      </c>
      <c r="R5409" s="9">
        <f>MONTH('Consolidtaed Data'!$F3872)</f>
        <v>10</v>
      </c>
      <c r="S5409" s="9" t="str">
        <f>TEXT(Table3[[#This Row],[Purchase Date]],"MMMM")</f>
        <v>February</v>
      </c>
      <c r="T5409" s="9">
        <f>YEAR('Consolidtaed Data'!$F3872)</f>
        <v>2020</v>
      </c>
    </row>
    <row r="5410" spans="1:20" x14ac:dyDescent="0.3">
      <c r="A5410" s="9" t="s">
        <v>6435</v>
      </c>
      <c r="B5410" s="9" t="s">
        <v>182</v>
      </c>
      <c r="C5410" s="9" t="s">
        <v>210</v>
      </c>
      <c r="D5410" s="9" t="s">
        <v>329</v>
      </c>
      <c r="E5410" s="9" t="s">
        <v>511</v>
      </c>
      <c r="F5410" s="10">
        <v>44231</v>
      </c>
      <c r="G5410" s="10" t="str">
        <f>VLOOKUP(Table3[[#This Row],[Product ID]],[1]Products!$A:$G,2,0)</f>
        <v>Product 9</v>
      </c>
      <c r="H5410" s="22">
        <v>2</v>
      </c>
      <c r="I5410" s="9">
        <f>VLOOKUP('Consolidtaed Data'!$B3877,[1]Products!$A:$G,4,0)</f>
        <v>886</v>
      </c>
      <c r="J5410" s="9">
        <f>VLOOKUP('Consolidtaed Data'!$B3877,[1]Products!$A:$G,3,0)</f>
        <v>478</v>
      </c>
      <c r="K5410" s="9">
        <f>'Consolidtaed Data'!$J3877*'Consolidtaed Data'!$H3877</f>
        <v>478</v>
      </c>
      <c r="L5410" s="9">
        <f>'Consolidtaed Data'!$I3877*'Consolidtaed Data'!$H3877</f>
        <v>886</v>
      </c>
      <c r="M5410" s="9">
        <f>'Consolidtaed Data'!$L3877-'Consolidtaed Data'!$K3877</f>
        <v>1376</v>
      </c>
      <c r="N5410" s="9" t="str">
        <f>VLOOKUP('Consolidtaed Data'!$C3877,[1]Locations!$A:$O,2,0)</f>
        <v>Lancaster</v>
      </c>
      <c r="O5410" s="9" t="str">
        <f>VLOOKUP('Consolidtaed Data'!$D3877,'[1]Sales People'!$A:$B,2,0)</f>
        <v>Scott Clark</v>
      </c>
      <c r="P5410" s="9" t="str">
        <f>VLOOKUP('Consolidtaed Data'!$E3877,[1]Customers!$A:$B,2,0)</f>
        <v>Kevin Moreno</v>
      </c>
      <c r="Q5410" s="11">
        <f>WEEKDAY('Consolidtaed Data'!$F3877)</f>
        <v>7</v>
      </c>
      <c r="R5410" s="9">
        <f>MONTH('Consolidtaed Data'!$F3877)</f>
        <v>10</v>
      </c>
      <c r="S5410" s="9" t="str">
        <f>TEXT(Table3[[#This Row],[Purchase Date]],"MMMM")</f>
        <v>February</v>
      </c>
      <c r="T5410" s="9">
        <f>YEAR('Consolidtaed Data'!$F3877)</f>
        <v>2020</v>
      </c>
    </row>
    <row r="5411" spans="1:20" x14ac:dyDescent="0.3">
      <c r="A5411" s="9" t="s">
        <v>6436</v>
      </c>
      <c r="B5411" s="9" t="s">
        <v>209</v>
      </c>
      <c r="C5411" s="9" t="s">
        <v>394</v>
      </c>
      <c r="D5411" s="9" t="s">
        <v>64</v>
      </c>
      <c r="E5411" s="9" t="s">
        <v>1287</v>
      </c>
      <c r="F5411" s="10">
        <v>44231</v>
      </c>
      <c r="G5411" s="10" t="str">
        <f>VLOOKUP(Table3[[#This Row],[Product ID]],[1]Products!$A:$G,2,0)</f>
        <v>Product 86</v>
      </c>
      <c r="H5411" s="22">
        <v>1</v>
      </c>
      <c r="I5411" s="9">
        <f>VLOOKUP('Consolidtaed Data'!$B3905,[1]Products!$A:$G,4,0)</f>
        <v>826</v>
      </c>
      <c r="J5411" s="9">
        <f>VLOOKUP('Consolidtaed Data'!$B3905,[1]Products!$A:$G,3,0)</f>
        <v>562</v>
      </c>
      <c r="K5411" s="9">
        <f>'Consolidtaed Data'!$J3905*'Consolidtaed Data'!$H3905</f>
        <v>1220</v>
      </c>
      <c r="L5411" s="9">
        <f>'Consolidtaed Data'!$I3905*'Consolidtaed Data'!$H3905</f>
        <v>1671</v>
      </c>
      <c r="M5411" s="9">
        <f>'Consolidtaed Data'!$L3905-'Consolidtaed Data'!$K3905</f>
        <v>895</v>
      </c>
      <c r="N5411" s="9" t="str">
        <f>VLOOKUP('Consolidtaed Data'!$C3905,[1]Locations!$A:$O,2,0)</f>
        <v>San Diego</v>
      </c>
      <c r="O5411" s="9" t="str">
        <f>VLOOKUP('Consolidtaed Data'!$D3905,'[1]Sales People'!$A:$B,2,0)</f>
        <v>Martin Carr</v>
      </c>
      <c r="P5411" s="9" t="str">
        <f>VLOOKUP('Consolidtaed Data'!$E3905,[1]Customers!$A:$B,2,0)</f>
        <v>George Adams</v>
      </c>
      <c r="Q5411" s="11">
        <f>WEEKDAY('Consolidtaed Data'!$F3905)</f>
        <v>2</v>
      </c>
      <c r="R5411" s="9">
        <f>MONTH('Consolidtaed Data'!$F3905)</f>
        <v>10</v>
      </c>
      <c r="S5411" s="9" t="str">
        <f>TEXT(Table3[[#This Row],[Purchase Date]],"MMMM")</f>
        <v>February</v>
      </c>
      <c r="T5411" s="9">
        <f>YEAR('Consolidtaed Data'!$F3905)</f>
        <v>2020</v>
      </c>
    </row>
    <row r="5412" spans="1:20" x14ac:dyDescent="0.3">
      <c r="A5412" s="9" t="s">
        <v>6437</v>
      </c>
      <c r="B5412" s="9" t="s">
        <v>54</v>
      </c>
      <c r="C5412" s="9" t="s">
        <v>72</v>
      </c>
      <c r="D5412" s="9" t="s">
        <v>64</v>
      </c>
      <c r="E5412" s="9" t="s">
        <v>1546</v>
      </c>
      <c r="F5412" s="10">
        <v>44231</v>
      </c>
      <c r="G5412" s="10" t="str">
        <f>VLOOKUP(Table3[[#This Row],[Product ID]],[1]Products!$A:$G,2,0)</f>
        <v>Product 41</v>
      </c>
      <c r="H5412" s="22">
        <v>3</v>
      </c>
      <c r="I5412" s="9">
        <f>VLOOKUP('Consolidtaed Data'!$B3907,[1]Products!$A:$G,4,0)</f>
        <v>603</v>
      </c>
      <c r="J5412" s="9">
        <f>VLOOKUP('Consolidtaed Data'!$B3907,[1]Products!$A:$G,3,0)</f>
        <v>416</v>
      </c>
      <c r="K5412" s="9">
        <f>'Consolidtaed Data'!$J3907*'Consolidtaed Data'!$H3907</f>
        <v>2913</v>
      </c>
      <c r="L5412" s="9">
        <f>'Consolidtaed Data'!$I3907*'Consolidtaed Data'!$H3907</f>
        <v>5394</v>
      </c>
      <c r="M5412" s="9">
        <f>'Consolidtaed Data'!$L3907-'Consolidtaed Data'!$K3907</f>
        <v>894</v>
      </c>
      <c r="N5412" s="9" t="str">
        <f>VLOOKUP('Consolidtaed Data'!$C3907,[1]Locations!$A:$O,2,0)</f>
        <v>Santa Rosa</v>
      </c>
      <c r="O5412" s="9" t="str">
        <f>VLOOKUP('Consolidtaed Data'!$D3907,'[1]Sales People'!$A:$B,2,0)</f>
        <v>Henry Nelson</v>
      </c>
      <c r="P5412" s="9" t="str">
        <f>VLOOKUP('Consolidtaed Data'!$E3907,[1]Customers!$A:$B,2,0)</f>
        <v>Stephen Larson</v>
      </c>
      <c r="Q5412" s="11">
        <f>WEEKDAY('Consolidtaed Data'!$F3907)</f>
        <v>2</v>
      </c>
      <c r="R5412" s="9">
        <f>MONTH('Consolidtaed Data'!$F3907)</f>
        <v>10</v>
      </c>
      <c r="S5412" s="9" t="str">
        <f>TEXT(Table3[[#This Row],[Purchase Date]],"MMMM")</f>
        <v>February</v>
      </c>
      <c r="T5412" s="9">
        <f>YEAR('Consolidtaed Data'!$F3907)</f>
        <v>2020</v>
      </c>
    </row>
    <row r="5413" spans="1:20" x14ac:dyDescent="0.3">
      <c r="A5413" s="9" t="s">
        <v>6438</v>
      </c>
      <c r="B5413" s="9" t="s">
        <v>156</v>
      </c>
      <c r="C5413" s="9" t="s">
        <v>39</v>
      </c>
      <c r="D5413" s="9" t="s">
        <v>31</v>
      </c>
      <c r="E5413" s="9" t="s">
        <v>2752</v>
      </c>
      <c r="F5413" s="10">
        <v>44231</v>
      </c>
      <c r="G5413" s="10" t="str">
        <f>VLOOKUP(Table3[[#This Row],[Product ID]],[1]Products!$A:$G,2,0)</f>
        <v>Product 21</v>
      </c>
      <c r="H5413" s="22">
        <v>3</v>
      </c>
      <c r="I5413" s="9">
        <f>VLOOKUP('Consolidtaed Data'!$B4008,[1]Products!$A:$G,4,0)</f>
        <v>315</v>
      </c>
      <c r="J5413" s="9">
        <f>VLOOKUP('Consolidtaed Data'!$B4008,[1]Products!$A:$G,3,0)</f>
        <v>208</v>
      </c>
      <c r="K5413" s="9">
        <f>'Consolidtaed Data'!$J4008*'Consolidtaed Data'!$H4008</f>
        <v>2108</v>
      </c>
      <c r="L5413" s="9">
        <f>'Consolidtaed Data'!$I4008*'Consolidtaed Data'!$H4008</f>
        <v>2810</v>
      </c>
      <c r="M5413" s="9">
        <f>'Consolidtaed Data'!$L4008-'Consolidtaed Data'!$K4008</f>
        <v>744</v>
      </c>
      <c r="N5413" s="9" t="str">
        <f>VLOOKUP('Consolidtaed Data'!$C4008,[1]Locations!$A:$O,2,0)</f>
        <v>Salinas</v>
      </c>
      <c r="O5413" s="9" t="str">
        <f>VLOOKUP('Consolidtaed Data'!$D4008,'[1]Sales People'!$A:$B,2,0)</f>
        <v>Ryan Welch</v>
      </c>
      <c r="P5413" s="9" t="str">
        <f>VLOOKUP('Consolidtaed Data'!$E4008,[1]Customers!$A:$B,2,0)</f>
        <v>Russell Alexander</v>
      </c>
      <c r="Q5413" s="11">
        <f>WEEKDAY('Consolidtaed Data'!$F4008)</f>
        <v>3</v>
      </c>
      <c r="R5413" s="9">
        <f>MONTH('Consolidtaed Data'!$F4008)</f>
        <v>10</v>
      </c>
      <c r="S5413" s="9" t="str">
        <f>TEXT(Table3[[#This Row],[Purchase Date]],"MMMM")</f>
        <v>February</v>
      </c>
      <c r="T5413" s="9">
        <f>YEAR('Consolidtaed Data'!$F4008)</f>
        <v>2020</v>
      </c>
    </row>
    <row r="5414" spans="1:20" x14ac:dyDescent="0.3">
      <c r="A5414" s="9" t="s">
        <v>6439</v>
      </c>
      <c r="B5414" s="9" t="s">
        <v>24</v>
      </c>
      <c r="C5414" s="9" t="s">
        <v>263</v>
      </c>
      <c r="D5414" s="9" t="s">
        <v>91</v>
      </c>
      <c r="E5414" s="9" t="s">
        <v>1944</v>
      </c>
      <c r="F5414" s="10">
        <v>44231</v>
      </c>
      <c r="G5414" s="10" t="str">
        <f>VLOOKUP(Table3[[#This Row],[Product ID]],[1]Products!$A:$G,2,0)</f>
        <v>Product 6</v>
      </c>
      <c r="H5414" s="22">
        <v>1</v>
      </c>
      <c r="I5414" s="9">
        <f>VLOOKUP('Consolidtaed Data'!$B4182,[1]Products!$A:$G,4,0)</f>
        <v>1638</v>
      </c>
      <c r="J5414" s="9">
        <f>VLOOKUP('Consolidtaed Data'!$B4182,[1]Products!$A:$G,3,0)</f>
        <v>1261</v>
      </c>
      <c r="K5414" s="9">
        <f>'Consolidtaed Data'!$J4182*'Consolidtaed Data'!$H4182</f>
        <v>1676</v>
      </c>
      <c r="L5414" s="9">
        <f>'Consolidtaed Data'!$I4182*'Consolidtaed Data'!$H4182</f>
        <v>2206</v>
      </c>
      <c r="M5414" s="9">
        <f>'Consolidtaed Data'!$L4182-'Consolidtaed Data'!$K4182</f>
        <v>1376</v>
      </c>
      <c r="N5414" s="9" t="str">
        <f>VLOOKUP('Consolidtaed Data'!$C4182,[1]Locations!$A:$O,2,0)</f>
        <v>Santa Maria</v>
      </c>
      <c r="O5414" s="9" t="str">
        <f>VLOOKUP('Consolidtaed Data'!$D4182,'[1]Sales People'!$A:$B,2,0)</f>
        <v>Gary Rodriguez</v>
      </c>
      <c r="P5414" s="9" t="str">
        <f>VLOOKUP('Consolidtaed Data'!$E4182,[1]Customers!$A:$B,2,0)</f>
        <v>Ralph Wood</v>
      </c>
      <c r="Q5414" s="11">
        <f>WEEKDAY('Consolidtaed Data'!$F4182)</f>
        <v>3</v>
      </c>
      <c r="R5414" s="9">
        <f>MONTH('Consolidtaed Data'!$F4182)</f>
        <v>11</v>
      </c>
      <c r="S5414" s="9" t="str">
        <f>TEXT(Table3[[#This Row],[Purchase Date]],"MMMM")</f>
        <v>February</v>
      </c>
      <c r="T5414" s="9">
        <f>YEAR('Consolidtaed Data'!$F4182)</f>
        <v>2020</v>
      </c>
    </row>
    <row r="5415" spans="1:20" x14ac:dyDescent="0.3">
      <c r="A5415" s="9" t="s">
        <v>6440</v>
      </c>
      <c r="B5415" s="9" t="s">
        <v>529</v>
      </c>
      <c r="C5415" s="9" t="s">
        <v>72</v>
      </c>
      <c r="D5415" s="9" t="s">
        <v>95</v>
      </c>
      <c r="E5415" s="9" t="s">
        <v>2747</v>
      </c>
      <c r="F5415" s="10">
        <v>44231</v>
      </c>
      <c r="G5415" s="10" t="str">
        <f>VLOOKUP(Table3[[#This Row],[Product ID]],[1]Products!$A:$G,2,0)</f>
        <v>Product 56</v>
      </c>
      <c r="H5415" s="22">
        <v>1</v>
      </c>
      <c r="I5415" s="9">
        <f>VLOOKUP('Consolidtaed Data'!$B4255,[1]Products!$A:$G,4,0)</f>
        <v>1380</v>
      </c>
      <c r="J5415" s="9">
        <f>VLOOKUP('Consolidtaed Data'!$B4255,[1]Products!$A:$G,3,0)</f>
        <v>1090</v>
      </c>
      <c r="K5415" s="9">
        <f>'Consolidtaed Data'!$J4255*'Consolidtaed Data'!$H4255</f>
        <v>292</v>
      </c>
      <c r="L5415" s="9">
        <f>'Consolidtaed Data'!$I4255*'Consolidtaed Data'!$H4255</f>
        <v>356</v>
      </c>
      <c r="M5415" s="9">
        <f>'Consolidtaed Data'!$L4255-'Consolidtaed Data'!$K4255</f>
        <v>799</v>
      </c>
      <c r="N5415" s="9" t="str">
        <f>VLOOKUP('Consolidtaed Data'!$C4255,[1]Locations!$A:$O,2,0)</f>
        <v>Stockton</v>
      </c>
      <c r="O5415" s="9" t="str">
        <f>VLOOKUP('Consolidtaed Data'!$D4255,'[1]Sales People'!$A:$B,2,0)</f>
        <v>Jerry Perry</v>
      </c>
      <c r="P5415" s="9" t="str">
        <f>VLOOKUP('Consolidtaed Data'!$E4255,[1]Customers!$A:$B,2,0)</f>
        <v>Terry Morris</v>
      </c>
      <c r="Q5415" s="11">
        <f>WEEKDAY('Consolidtaed Data'!$F4255)</f>
        <v>2</v>
      </c>
      <c r="R5415" s="9">
        <f>MONTH('Consolidtaed Data'!$F4255)</f>
        <v>11</v>
      </c>
      <c r="S5415" s="9" t="str">
        <f>TEXT(Table3[[#This Row],[Purchase Date]],"MMMM")</f>
        <v>February</v>
      </c>
      <c r="T5415" s="9">
        <f>YEAR('Consolidtaed Data'!$F4255)</f>
        <v>2020</v>
      </c>
    </row>
    <row r="5416" spans="1:20" x14ac:dyDescent="0.3">
      <c r="A5416" s="9" t="s">
        <v>6441</v>
      </c>
      <c r="B5416" s="9" t="s">
        <v>139</v>
      </c>
      <c r="C5416" s="9" t="s">
        <v>201</v>
      </c>
      <c r="D5416" s="9" t="s">
        <v>51</v>
      </c>
      <c r="E5416" s="9" t="s">
        <v>1105</v>
      </c>
      <c r="F5416" s="10">
        <v>44231</v>
      </c>
      <c r="G5416" s="10" t="str">
        <f>VLOOKUP(Table3[[#This Row],[Product ID]],[1]Products!$A:$G,2,0)</f>
        <v>Product 13</v>
      </c>
      <c r="H5416" s="22">
        <v>2</v>
      </c>
      <c r="I5416" s="9">
        <f>VLOOKUP('Consolidtaed Data'!$B4346,[1]Products!$A:$G,4,0)</f>
        <v>530</v>
      </c>
      <c r="J5416" s="9">
        <f>VLOOKUP('Consolidtaed Data'!$B4346,[1]Products!$A:$G,3,0)</f>
        <v>424</v>
      </c>
      <c r="K5416" s="9">
        <f>'Consolidtaed Data'!$J4346*'Consolidtaed Data'!$H4346</f>
        <v>409</v>
      </c>
      <c r="L5416" s="9">
        <f>'Consolidtaed Data'!$I4346*'Consolidtaed Data'!$H4346</f>
        <v>817</v>
      </c>
      <c r="M5416" s="9">
        <f>'Consolidtaed Data'!$L4346-'Consolidtaed Data'!$K4346</f>
        <v>483</v>
      </c>
      <c r="N5416" s="9" t="str">
        <f>VLOOKUP('Consolidtaed Data'!$C4346,[1]Locations!$A:$O,2,0)</f>
        <v>Escondido</v>
      </c>
      <c r="O5416" s="9" t="str">
        <f>VLOOKUP('Consolidtaed Data'!$D4346,'[1]Sales People'!$A:$B,2,0)</f>
        <v>Patrick Ruiz</v>
      </c>
      <c r="P5416" s="9" t="str">
        <f>VLOOKUP('Consolidtaed Data'!$E4346,[1]Customers!$A:$B,2,0)</f>
        <v>Jonathan Freeman</v>
      </c>
      <c r="Q5416" s="11">
        <f>WEEKDAY('Consolidtaed Data'!$F4346)</f>
        <v>1</v>
      </c>
      <c r="R5416" s="9">
        <f>MONTH('Consolidtaed Data'!$F4346)</f>
        <v>11</v>
      </c>
      <c r="S5416" s="9" t="str">
        <f>TEXT(Table3[[#This Row],[Purchase Date]],"MMMM")</f>
        <v>February</v>
      </c>
      <c r="T5416" s="9">
        <f>YEAR('Consolidtaed Data'!$F4346)</f>
        <v>2020</v>
      </c>
    </row>
    <row r="5417" spans="1:20" x14ac:dyDescent="0.3">
      <c r="A5417" s="9" t="s">
        <v>6442</v>
      </c>
      <c r="B5417" s="9" t="s">
        <v>54</v>
      </c>
      <c r="C5417" s="9" t="s">
        <v>30</v>
      </c>
      <c r="D5417" s="9" t="s">
        <v>56</v>
      </c>
      <c r="E5417" s="9" t="s">
        <v>1510</v>
      </c>
      <c r="F5417" s="10">
        <v>44231</v>
      </c>
      <c r="G5417" s="10" t="str">
        <f>VLOOKUP(Table3[[#This Row],[Product ID]],[1]Products!$A:$G,2,0)</f>
        <v>Product 41</v>
      </c>
      <c r="H5417" s="22">
        <v>2</v>
      </c>
      <c r="I5417" s="9">
        <f>VLOOKUP('Consolidtaed Data'!$B4368,[1]Products!$A:$G,4,0)</f>
        <v>368</v>
      </c>
      <c r="J5417" s="9">
        <f>VLOOKUP('Consolidtaed Data'!$B4368,[1]Products!$A:$G,3,0)</f>
        <v>269</v>
      </c>
      <c r="K5417" s="9">
        <f>'Consolidtaed Data'!$J4368*'Consolidtaed Data'!$H4368</f>
        <v>3324</v>
      </c>
      <c r="L5417" s="9">
        <f>'Consolidtaed Data'!$I4368*'Consolidtaed Data'!$H4368</f>
        <v>4053</v>
      </c>
      <c r="M5417" s="9">
        <f>'Consolidtaed Data'!$L4368-'Consolidtaed Data'!$K4368</f>
        <v>1018</v>
      </c>
      <c r="N5417" s="9" t="str">
        <f>VLOOKUP('Consolidtaed Data'!$C4368,[1]Locations!$A:$O,2,0)</f>
        <v>Lancaster</v>
      </c>
      <c r="O5417" s="9" t="str">
        <f>VLOOKUP('Consolidtaed Data'!$D4368,'[1]Sales People'!$A:$B,2,0)</f>
        <v>Charles Harper</v>
      </c>
      <c r="P5417" s="9" t="str">
        <f>VLOOKUP('Consolidtaed Data'!$E4368,[1]Customers!$A:$B,2,0)</f>
        <v>Victor Scott</v>
      </c>
      <c r="Q5417" s="11">
        <f>WEEKDAY('Consolidtaed Data'!$F4368)</f>
        <v>4</v>
      </c>
      <c r="R5417" s="9">
        <f>MONTH('Consolidtaed Data'!$F4368)</f>
        <v>11</v>
      </c>
      <c r="S5417" s="9" t="str">
        <f>TEXT(Table3[[#This Row],[Purchase Date]],"MMMM")</f>
        <v>February</v>
      </c>
      <c r="T5417" s="9">
        <f>YEAR('Consolidtaed Data'!$F4368)</f>
        <v>2020</v>
      </c>
    </row>
    <row r="5418" spans="1:20" x14ac:dyDescent="0.3">
      <c r="A5418" s="9" t="s">
        <v>6443</v>
      </c>
      <c r="B5418" s="9" t="s">
        <v>349</v>
      </c>
      <c r="C5418" s="9" t="s">
        <v>42</v>
      </c>
      <c r="D5418" s="9" t="s">
        <v>161</v>
      </c>
      <c r="E5418" s="9" t="s">
        <v>217</v>
      </c>
      <c r="F5418" s="10">
        <v>44231</v>
      </c>
      <c r="G5418" s="10" t="str">
        <f>VLOOKUP(Table3[[#This Row],[Product ID]],[1]Products!$A:$G,2,0)</f>
        <v>Product 60</v>
      </c>
      <c r="H5418" s="22">
        <v>2</v>
      </c>
      <c r="I5418" s="9">
        <f>VLOOKUP('Consolidtaed Data'!$B4414,[1]Products!$A:$G,4,0)</f>
        <v>1812</v>
      </c>
      <c r="J5418" s="9">
        <f>VLOOKUP('Consolidtaed Data'!$B4414,[1]Products!$A:$G,3,0)</f>
        <v>1305</v>
      </c>
      <c r="K5418" s="9">
        <f>'Consolidtaed Data'!$J4414*'Consolidtaed Data'!$H4414</f>
        <v>1350</v>
      </c>
      <c r="L5418" s="9">
        <f>'Consolidtaed Data'!$I4414*'Consolidtaed Data'!$H4414</f>
        <v>2454</v>
      </c>
      <c r="M5418" s="9">
        <f>'Consolidtaed Data'!$L4414-'Consolidtaed Data'!$K4414</f>
        <v>4400</v>
      </c>
      <c r="N5418" s="9" t="str">
        <f>VLOOKUP('Consolidtaed Data'!$C4414,[1]Locations!$A:$O,2,0)</f>
        <v>Rancho Cucamonga</v>
      </c>
      <c r="O5418" s="9" t="str">
        <f>VLOOKUP('Consolidtaed Data'!$D4414,'[1]Sales People'!$A:$B,2,0)</f>
        <v>Bobby Russell</v>
      </c>
      <c r="P5418" s="9" t="str">
        <f>VLOOKUP('Consolidtaed Data'!$E4414,[1]Customers!$A:$B,2,0)</f>
        <v>Jose Ellis</v>
      </c>
      <c r="Q5418" s="11">
        <f>WEEKDAY('Consolidtaed Data'!$F4414)</f>
        <v>6</v>
      </c>
      <c r="R5418" s="9">
        <f>MONTH('Consolidtaed Data'!$F4414)</f>
        <v>11</v>
      </c>
      <c r="S5418" s="9" t="str">
        <f>TEXT(Table3[[#This Row],[Purchase Date]],"MMMM")</f>
        <v>February</v>
      </c>
      <c r="T5418" s="9">
        <f>YEAR('Consolidtaed Data'!$F4414)</f>
        <v>2020</v>
      </c>
    </row>
    <row r="5419" spans="1:20" x14ac:dyDescent="0.3">
      <c r="A5419" s="9" t="s">
        <v>6444</v>
      </c>
      <c r="B5419" s="9" t="s">
        <v>160</v>
      </c>
      <c r="C5419" s="9" t="s">
        <v>423</v>
      </c>
      <c r="D5419" s="9" t="s">
        <v>127</v>
      </c>
      <c r="E5419" s="9" t="s">
        <v>2495</v>
      </c>
      <c r="F5419" s="10">
        <v>44231</v>
      </c>
      <c r="G5419" s="10" t="str">
        <f>VLOOKUP(Table3[[#This Row],[Product ID]],[1]Products!$A:$G,2,0)</f>
        <v>Product 28</v>
      </c>
      <c r="H5419" s="22">
        <v>3</v>
      </c>
      <c r="I5419" s="9">
        <f>VLOOKUP('Consolidtaed Data'!$B4492,[1]Products!$A:$G,4,0)</f>
        <v>2410</v>
      </c>
      <c r="J5419" s="9">
        <f>VLOOKUP('Consolidtaed Data'!$B4492,[1]Products!$A:$G,3,0)</f>
        <v>1518</v>
      </c>
      <c r="K5419" s="9">
        <f>'Consolidtaed Data'!$J4492*'Consolidtaed Data'!$H4492</f>
        <v>1664</v>
      </c>
      <c r="L5419" s="9">
        <f>'Consolidtaed Data'!$I4492*'Consolidtaed Data'!$H4492</f>
        <v>2412</v>
      </c>
      <c r="M5419" s="9">
        <f>'Consolidtaed Data'!$L4492-'Consolidtaed Data'!$K4492</f>
        <v>246</v>
      </c>
      <c r="N5419" s="9" t="str">
        <f>VLOOKUP('Consolidtaed Data'!$C4492,[1]Locations!$A:$O,2,0)</f>
        <v>Simi Valley</v>
      </c>
      <c r="O5419" s="9" t="str">
        <f>VLOOKUP('Consolidtaed Data'!$D4492,'[1]Sales People'!$A:$B,2,0)</f>
        <v>Howard Sims</v>
      </c>
      <c r="P5419" s="9" t="str">
        <f>VLOOKUP('Consolidtaed Data'!$E4492,[1]Customers!$A:$B,2,0)</f>
        <v>Carl Murphy</v>
      </c>
      <c r="Q5419" s="11">
        <f>WEEKDAY('Consolidtaed Data'!$F4492)</f>
        <v>4</v>
      </c>
      <c r="R5419" s="9">
        <f>MONTH('Consolidtaed Data'!$F4492)</f>
        <v>11</v>
      </c>
      <c r="S5419" s="9" t="str">
        <f>TEXT(Table3[[#This Row],[Purchase Date]],"MMMM")</f>
        <v>February</v>
      </c>
      <c r="T5419" s="9">
        <f>YEAR('Consolidtaed Data'!$F4492)</f>
        <v>2020</v>
      </c>
    </row>
    <row r="5420" spans="1:20" x14ac:dyDescent="0.3">
      <c r="A5420" s="9" t="s">
        <v>6445</v>
      </c>
      <c r="B5420" s="9" t="s">
        <v>129</v>
      </c>
      <c r="C5420" s="9" t="s">
        <v>140</v>
      </c>
      <c r="D5420" s="9" t="s">
        <v>143</v>
      </c>
      <c r="E5420" s="9" t="s">
        <v>908</v>
      </c>
      <c r="F5420" s="10">
        <v>44231</v>
      </c>
      <c r="G5420" s="10" t="str">
        <f>VLOOKUP(Table3[[#This Row],[Product ID]],[1]Products!$A:$G,2,0)</f>
        <v>Product 47</v>
      </c>
      <c r="H5420" s="22">
        <v>2</v>
      </c>
      <c r="I5420" s="9">
        <f>VLOOKUP('Consolidtaed Data'!$B4597,[1]Products!$A:$G,4,0)</f>
        <v>1022</v>
      </c>
      <c r="J5420" s="9">
        <f>VLOOKUP('Consolidtaed Data'!$B4597,[1]Products!$A:$G,3,0)</f>
        <v>818</v>
      </c>
      <c r="K5420" s="9">
        <f>'Consolidtaed Data'!$J4597*'Consolidtaed Data'!$H4597</f>
        <v>260</v>
      </c>
      <c r="L5420" s="9">
        <f>'Consolidtaed Data'!$I4597*'Consolidtaed Data'!$H4597</f>
        <v>362</v>
      </c>
      <c r="M5420" s="9">
        <f>'Consolidtaed Data'!$L4597-'Consolidtaed Data'!$K4597</f>
        <v>656</v>
      </c>
      <c r="N5420" s="9" t="str">
        <f>VLOOKUP('Consolidtaed Data'!$C4597,[1]Locations!$A:$O,2,0)</f>
        <v>Oceanside</v>
      </c>
      <c r="O5420" s="9" t="str">
        <f>VLOOKUP('Consolidtaed Data'!$D4597,'[1]Sales People'!$A:$B,2,0)</f>
        <v>Joshua Taylor</v>
      </c>
      <c r="P5420" s="9" t="str">
        <f>VLOOKUP('Consolidtaed Data'!$E4597,[1]Customers!$A:$B,2,0)</f>
        <v>Jonathan Reed</v>
      </c>
      <c r="Q5420" s="11">
        <f>WEEKDAY('Consolidtaed Data'!$F4597)</f>
        <v>4</v>
      </c>
      <c r="R5420" s="9">
        <f>MONTH('Consolidtaed Data'!$F4597)</f>
        <v>12</v>
      </c>
      <c r="S5420" s="9" t="str">
        <f>TEXT(Table3[[#This Row],[Purchase Date]],"MMMM")</f>
        <v>February</v>
      </c>
      <c r="T5420" s="9">
        <f>YEAR('Consolidtaed Data'!$F4597)</f>
        <v>2020</v>
      </c>
    </row>
    <row r="5421" spans="1:20" x14ac:dyDescent="0.3">
      <c r="A5421" s="9" t="s">
        <v>6446</v>
      </c>
      <c r="B5421" s="9" t="s">
        <v>182</v>
      </c>
      <c r="C5421" s="9" t="s">
        <v>420</v>
      </c>
      <c r="D5421" s="9" t="s">
        <v>113</v>
      </c>
      <c r="E5421" s="9" t="s">
        <v>777</v>
      </c>
      <c r="F5421" s="10">
        <v>44232</v>
      </c>
      <c r="G5421" s="10" t="str">
        <f>VLOOKUP(Table3[[#This Row],[Product ID]],[1]Products!$A:$G,2,0)</f>
        <v>Product 9</v>
      </c>
      <c r="H5421" s="22">
        <v>1</v>
      </c>
      <c r="I5421" s="9">
        <f>VLOOKUP('Consolidtaed Data'!$B3763,[1]Products!$A:$G,4,0)</f>
        <v>1500</v>
      </c>
      <c r="J5421" s="9">
        <f>VLOOKUP('Consolidtaed Data'!$B3763,[1]Products!$A:$G,3,0)</f>
        <v>900</v>
      </c>
      <c r="K5421" s="9">
        <f>'Consolidtaed Data'!$J3763*'Consolidtaed Data'!$H3763</f>
        <v>1399</v>
      </c>
      <c r="L5421" s="9">
        <f>'Consolidtaed Data'!$I3763*'Consolidtaed Data'!$H3763</f>
        <v>2294</v>
      </c>
      <c r="M5421" s="9">
        <f>'Consolidtaed Data'!$L3763-'Consolidtaed Data'!$K3763</f>
        <v>364</v>
      </c>
      <c r="N5421" s="9" t="str">
        <f>VLOOKUP('Consolidtaed Data'!$C3763,[1]Locations!$A:$O,2,0)</f>
        <v>Corona</v>
      </c>
      <c r="O5421" s="9" t="str">
        <f>VLOOKUP('Consolidtaed Data'!$D3763,'[1]Sales People'!$A:$B,2,0)</f>
        <v>Ryan Welch</v>
      </c>
      <c r="P5421" s="9" t="str">
        <f>VLOOKUP('Consolidtaed Data'!$E3763,[1]Customers!$A:$B,2,0)</f>
        <v>Harry Castillo</v>
      </c>
      <c r="Q5421" s="11">
        <f>WEEKDAY('Consolidtaed Data'!$F3763)</f>
        <v>6</v>
      </c>
      <c r="R5421" s="9">
        <f>MONTH('Consolidtaed Data'!$F3763)</f>
        <v>10</v>
      </c>
      <c r="S5421" s="9" t="str">
        <f>TEXT(Table3[[#This Row],[Purchase Date]],"MMMM")</f>
        <v>February</v>
      </c>
      <c r="T5421" s="9">
        <f>YEAR('Consolidtaed Data'!$F3763)</f>
        <v>2020</v>
      </c>
    </row>
    <row r="5422" spans="1:20" x14ac:dyDescent="0.3">
      <c r="A5422" s="9" t="s">
        <v>6447</v>
      </c>
      <c r="B5422" s="9" t="s">
        <v>71</v>
      </c>
      <c r="C5422" s="9" t="s">
        <v>458</v>
      </c>
      <c r="D5422" s="9" t="s">
        <v>235</v>
      </c>
      <c r="E5422" s="9" t="s">
        <v>2303</v>
      </c>
      <c r="F5422" s="10">
        <v>44232</v>
      </c>
      <c r="G5422" s="10" t="str">
        <f>VLOOKUP(Table3[[#This Row],[Product ID]],[1]Products!$A:$G,2,0)</f>
        <v>Product 42</v>
      </c>
      <c r="H5422" s="22">
        <v>1</v>
      </c>
      <c r="I5422" s="9">
        <f>VLOOKUP('Consolidtaed Data'!$B3767,[1]Products!$A:$G,4,0)</f>
        <v>1566</v>
      </c>
      <c r="J5422" s="9">
        <f>VLOOKUP('Consolidtaed Data'!$B3767,[1]Products!$A:$G,3,0)</f>
        <v>1190</v>
      </c>
      <c r="K5422" s="9">
        <f>'Consolidtaed Data'!$J3767*'Consolidtaed Data'!$H3767</f>
        <v>4197</v>
      </c>
      <c r="L5422" s="9">
        <f>'Consolidtaed Data'!$I3767*'Consolidtaed Data'!$H3767</f>
        <v>6882</v>
      </c>
      <c r="M5422" s="9">
        <f>'Consolidtaed Data'!$L3767-'Consolidtaed Data'!$K3767</f>
        <v>1532</v>
      </c>
      <c r="N5422" s="9" t="str">
        <f>VLOOKUP('Consolidtaed Data'!$C3767,[1]Locations!$A:$O,2,0)</f>
        <v>El Monte</v>
      </c>
      <c r="O5422" s="9" t="str">
        <f>VLOOKUP('Consolidtaed Data'!$D3767,'[1]Sales People'!$A:$B,2,0)</f>
        <v>Gary Rodriguez</v>
      </c>
      <c r="P5422" s="9" t="str">
        <f>VLOOKUP('Consolidtaed Data'!$E3767,[1]Customers!$A:$B,2,0)</f>
        <v>Shawn Wallace</v>
      </c>
      <c r="Q5422" s="11">
        <f>WEEKDAY('Consolidtaed Data'!$F3767)</f>
        <v>6</v>
      </c>
      <c r="R5422" s="9">
        <f>MONTH('Consolidtaed Data'!$F3767)</f>
        <v>10</v>
      </c>
      <c r="S5422" s="9" t="str">
        <f>TEXT(Table3[[#This Row],[Purchase Date]],"MMMM")</f>
        <v>February</v>
      </c>
      <c r="T5422" s="9">
        <f>YEAR('Consolidtaed Data'!$F3767)</f>
        <v>2020</v>
      </c>
    </row>
    <row r="5423" spans="1:20" x14ac:dyDescent="0.3">
      <c r="A5423" s="9" t="s">
        <v>6448</v>
      </c>
      <c r="B5423" s="9" t="s">
        <v>301</v>
      </c>
      <c r="C5423" s="9" t="s">
        <v>108</v>
      </c>
      <c r="D5423" s="9" t="s">
        <v>229</v>
      </c>
      <c r="E5423" s="9" t="s">
        <v>179</v>
      </c>
      <c r="F5423" s="10">
        <v>44232</v>
      </c>
      <c r="G5423" s="10" t="str">
        <f>VLOOKUP(Table3[[#This Row],[Product ID]],[1]Products!$A:$G,2,0)</f>
        <v>Product 57</v>
      </c>
      <c r="H5423" s="22">
        <v>3</v>
      </c>
      <c r="I5423" s="9">
        <f>VLOOKUP('Consolidtaed Data'!$B3851,[1]Products!$A:$G,4,0)</f>
        <v>913</v>
      </c>
      <c r="J5423" s="9">
        <f>VLOOKUP('Consolidtaed Data'!$B3851,[1]Products!$A:$G,3,0)</f>
        <v>584</v>
      </c>
      <c r="K5423" s="9">
        <f>'Consolidtaed Data'!$J3851*'Consolidtaed Data'!$H3851</f>
        <v>1777</v>
      </c>
      <c r="L5423" s="9">
        <f>'Consolidtaed Data'!$I3851*'Consolidtaed Data'!$H3851</f>
        <v>2141</v>
      </c>
      <c r="M5423" s="9">
        <f>'Consolidtaed Data'!$L3851-'Consolidtaed Data'!$K3851</f>
        <v>95</v>
      </c>
      <c r="N5423" s="9" t="str">
        <f>VLOOKUP('Consolidtaed Data'!$C3851,[1]Locations!$A:$O,2,0)</f>
        <v>West Covina</v>
      </c>
      <c r="O5423" s="9" t="str">
        <f>VLOOKUP('Consolidtaed Data'!$D3851,'[1]Sales People'!$A:$B,2,0)</f>
        <v>Jerry Perry</v>
      </c>
      <c r="P5423" s="9" t="str">
        <f>VLOOKUP('Consolidtaed Data'!$E3851,[1]Customers!$A:$B,2,0)</f>
        <v>Antonio Green</v>
      </c>
      <c r="Q5423" s="11">
        <f>WEEKDAY('Consolidtaed Data'!$F3851)</f>
        <v>5</v>
      </c>
      <c r="R5423" s="9">
        <f>MONTH('Consolidtaed Data'!$F3851)</f>
        <v>10</v>
      </c>
      <c r="S5423" s="9" t="str">
        <f>TEXT(Table3[[#This Row],[Purchase Date]],"MMMM")</f>
        <v>February</v>
      </c>
      <c r="T5423" s="9">
        <f>YEAR('Consolidtaed Data'!$F3851)</f>
        <v>2020</v>
      </c>
    </row>
    <row r="5424" spans="1:20" x14ac:dyDescent="0.3">
      <c r="A5424" s="9" t="s">
        <v>6449</v>
      </c>
      <c r="B5424" s="9" t="s">
        <v>89</v>
      </c>
      <c r="C5424" s="9" t="s">
        <v>8</v>
      </c>
      <c r="D5424" s="9" t="s">
        <v>161</v>
      </c>
      <c r="E5424" s="9" t="s">
        <v>356</v>
      </c>
      <c r="F5424" s="10">
        <v>44232</v>
      </c>
      <c r="G5424" s="10" t="str">
        <f>VLOOKUP(Table3[[#This Row],[Product ID]],[1]Products!$A:$G,2,0)</f>
        <v>Product 64</v>
      </c>
      <c r="H5424" s="22">
        <v>1</v>
      </c>
      <c r="I5424" s="9">
        <f>VLOOKUP('Consolidtaed Data'!$B3852,[1]Products!$A:$G,4,0)</f>
        <v>2391</v>
      </c>
      <c r="J5424" s="9">
        <f>VLOOKUP('Consolidtaed Data'!$B3852,[1]Products!$A:$G,3,0)</f>
        <v>1291</v>
      </c>
      <c r="K5424" s="9">
        <f>'Consolidtaed Data'!$J3852*'Consolidtaed Data'!$H3852</f>
        <v>540</v>
      </c>
      <c r="L5424" s="9">
        <f>'Consolidtaed Data'!$I3852*'Consolidtaed Data'!$H3852</f>
        <v>871</v>
      </c>
      <c r="M5424" s="9">
        <f>'Consolidtaed Data'!$L3852-'Consolidtaed Data'!$K3852</f>
        <v>431</v>
      </c>
      <c r="N5424" s="9" t="str">
        <f>VLOOKUP('Consolidtaed Data'!$C3852,[1]Locations!$A:$O,2,0)</f>
        <v>Anaheim</v>
      </c>
      <c r="O5424" s="9" t="str">
        <f>VLOOKUP('Consolidtaed Data'!$D3852,'[1]Sales People'!$A:$B,2,0)</f>
        <v>Justin Lynch</v>
      </c>
      <c r="P5424" s="9" t="str">
        <f>VLOOKUP('Consolidtaed Data'!$E3852,[1]Customers!$A:$B,2,0)</f>
        <v>Gary Pierce</v>
      </c>
      <c r="Q5424" s="11">
        <f>WEEKDAY('Consolidtaed Data'!$F3852)</f>
        <v>5</v>
      </c>
      <c r="R5424" s="9">
        <f>MONTH('Consolidtaed Data'!$F3852)</f>
        <v>10</v>
      </c>
      <c r="S5424" s="9" t="str">
        <f>TEXT(Table3[[#This Row],[Purchase Date]],"MMMM")</f>
        <v>February</v>
      </c>
      <c r="T5424" s="9">
        <f>YEAR('Consolidtaed Data'!$F3852)</f>
        <v>2020</v>
      </c>
    </row>
    <row r="5425" spans="1:20" x14ac:dyDescent="0.3">
      <c r="A5425" s="9" t="s">
        <v>6450</v>
      </c>
      <c r="B5425" s="9" t="s">
        <v>330</v>
      </c>
      <c r="C5425" s="9" t="s">
        <v>421</v>
      </c>
      <c r="D5425" s="9" t="s">
        <v>402</v>
      </c>
      <c r="E5425" s="9" t="s">
        <v>810</v>
      </c>
      <c r="F5425" s="10">
        <v>44232</v>
      </c>
      <c r="G5425" s="10" t="str">
        <f>VLOOKUP(Table3[[#This Row],[Product ID]],[1]Products!$A:$G,2,0)</f>
        <v>Product 91</v>
      </c>
      <c r="H5425" s="22">
        <v>1</v>
      </c>
      <c r="I5425" s="9">
        <f>VLOOKUP('Consolidtaed Data'!$B3958,[1]Products!$A:$G,4,0)</f>
        <v>1178</v>
      </c>
      <c r="J5425" s="9">
        <f>VLOOKUP('Consolidtaed Data'!$B3958,[1]Products!$A:$G,3,0)</f>
        <v>683</v>
      </c>
      <c r="K5425" s="9">
        <f>'Consolidtaed Data'!$J3958*'Consolidtaed Data'!$H3958</f>
        <v>61</v>
      </c>
      <c r="L5425" s="9">
        <f>'Consolidtaed Data'!$I3958*'Consolidtaed Data'!$H3958</f>
        <v>95</v>
      </c>
      <c r="M5425" s="9">
        <f>'Consolidtaed Data'!$L3958-'Consolidtaed Data'!$K3958</f>
        <v>1485</v>
      </c>
      <c r="N5425" s="9" t="str">
        <f>VLOOKUP('Consolidtaed Data'!$C3958,[1]Locations!$A:$O,2,0)</f>
        <v>Carlsbad</v>
      </c>
      <c r="O5425" s="9" t="str">
        <f>VLOOKUP('Consolidtaed Data'!$D3958,'[1]Sales People'!$A:$B,2,0)</f>
        <v>Martin Perry</v>
      </c>
      <c r="P5425" s="9" t="str">
        <f>VLOOKUP('Consolidtaed Data'!$E3958,[1]Customers!$A:$B,2,0)</f>
        <v>Wayne Rodriguez</v>
      </c>
      <c r="Q5425" s="11">
        <f>WEEKDAY('Consolidtaed Data'!$F3958)</f>
        <v>6</v>
      </c>
      <c r="R5425" s="9">
        <f>MONTH('Consolidtaed Data'!$F3958)</f>
        <v>10</v>
      </c>
      <c r="S5425" s="9" t="str">
        <f>TEXT(Table3[[#This Row],[Purchase Date]],"MMMM")</f>
        <v>February</v>
      </c>
      <c r="T5425" s="9">
        <f>YEAR('Consolidtaed Data'!$F3958)</f>
        <v>2020</v>
      </c>
    </row>
    <row r="5426" spans="1:20" x14ac:dyDescent="0.3">
      <c r="A5426" s="9" t="s">
        <v>6451</v>
      </c>
      <c r="B5426" s="9" t="s">
        <v>38</v>
      </c>
      <c r="C5426" s="9" t="s">
        <v>405</v>
      </c>
      <c r="D5426" s="9" t="s">
        <v>193</v>
      </c>
      <c r="E5426" s="9" t="s">
        <v>912</v>
      </c>
      <c r="F5426" s="10">
        <v>44232</v>
      </c>
      <c r="G5426" s="10" t="str">
        <f>VLOOKUP(Table3[[#This Row],[Product ID]],[1]Products!$A:$G,2,0)</f>
        <v>Product 25</v>
      </c>
      <c r="H5426" s="22">
        <v>3</v>
      </c>
      <c r="I5426" s="9">
        <f>VLOOKUP('Consolidtaed Data'!$B3995,[1]Products!$A:$G,4,0)</f>
        <v>2497</v>
      </c>
      <c r="J5426" s="9">
        <f>VLOOKUP('Consolidtaed Data'!$B3995,[1]Products!$A:$G,3,0)</f>
        <v>1473</v>
      </c>
      <c r="K5426" s="9">
        <f>'Consolidtaed Data'!$J3995*'Consolidtaed Data'!$H3995</f>
        <v>2522</v>
      </c>
      <c r="L5426" s="9">
        <f>'Consolidtaed Data'!$I3995*'Consolidtaed Data'!$H3995</f>
        <v>3276</v>
      </c>
      <c r="M5426" s="9">
        <f>'Consolidtaed Data'!$L3995-'Consolidtaed Data'!$K3995</f>
        <v>140</v>
      </c>
      <c r="N5426" s="9" t="str">
        <f>VLOOKUP('Consolidtaed Data'!$C3995,[1]Locations!$A:$O,2,0)</f>
        <v>Long Beach</v>
      </c>
      <c r="O5426" s="9" t="str">
        <f>VLOOKUP('Consolidtaed Data'!$D3995,'[1]Sales People'!$A:$B,2,0)</f>
        <v>Kevin Butler</v>
      </c>
      <c r="P5426" s="9" t="str">
        <f>VLOOKUP('Consolidtaed Data'!$E3995,[1]Customers!$A:$B,2,0)</f>
        <v>Samuel Hamilton</v>
      </c>
      <c r="Q5426" s="11">
        <f>WEEKDAY('Consolidtaed Data'!$F3995)</f>
        <v>1</v>
      </c>
      <c r="R5426" s="9">
        <f>MONTH('Consolidtaed Data'!$F3995)</f>
        <v>10</v>
      </c>
      <c r="S5426" s="9" t="str">
        <f>TEXT(Table3[[#This Row],[Purchase Date]],"MMMM")</f>
        <v>February</v>
      </c>
      <c r="T5426" s="9">
        <f>YEAR('Consolidtaed Data'!$F3995)</f>
        <v>2020</v>
      </c>
    </row>
    <row r="5427" spans="1:20" x14ac:dyDescent="0.3">
      <c r="A5427" s="9" t="s">
        <v>6452</v>
      </c>
      <c r="B5427" s="9" t="s">
        <v>129</v>
      </c>
      <c r="C5427" s="9" t="s">
        <v>226</v>
      </c>
      <c r="D5427" s="9" t="s">
        <v>13</v>
      </c>
      <c r="E5427" s="9" t="s">
        <v>801</v>
      </c>
      <c r="F5427" s="10">
        <v>44232</v>
      </c>
      <c r="G5427" s="10" t="str">
        <f>VLOOKUP(Table3[[#This Row],[Product ID]],[1]Products!$A:$G,2,0)</f>
        <v>Product 47</v>
      </c>
      <c r="H5427" s="22">
        <v>3</v>
      </c>
      <c r="I5427" s="9">
        <f>VLOOKUP('Consolidtaed Data'!$B4122,[1]Products!$A:$G,4,0)</f>
        <v>1405</v>
      </c>
      <c r="J5427" s="9">
        <f>VLOOKUP('Consolidtaed Data'!$B4122,[1]Products!$A:$G,3,0)</f>
        <v>1054</v>
      </c>
      <c r="K5427" s="9">
        <f>'Consolidtaed Data'!$J4122*'Consolidtaed Data'!$H4122</f>
        <v>90</v>
      </c>
      <c r="L5427" s="9">
        <f>'Consolidtaed Data'!$I4122*'Consolidtaed Data'!$H4122</f>
        <v>112</v>
      </c>
      <c r="M5427" s="9">
        <f>'Consolidtaed Data'!$L4122-'Consolidtaed Data'!$K4122</f>
        <v>275</v>
      </c>
      <c r="N5427" s="9" t="str">
        <f>VLOOKUP('Consolidtaed Data'!$C4122,[1]Locations!$A:$O,2,0)</f>
        <v>Norwalk</v>
      </c>
      <c r="O5427" s="9" t="str">
        <f>VLOOKUP('Consolidtaed Data'!$D4122,'[1]Sales People'!$A:$B,2,0)</f>
        <v>Ryan Butler</v>
      </c>
      <c r="P5427" s="9" t="str">
        <f>VLOOKUP('Consolidtaed Data'!$E4122,[1]Customers!$A:$B,2,0)</f>
        <v>Christopher Johnston</v>
      </c>
      <c r="Q5427" s="11">
        <f>WEEKDAY('Consolidtaed Data'!$F4122)</f>
        <v>5</v>
      </c>
      <c r="R5427" s="9">
        <f>MONTH('Consolidtaed Data'!$F4122)</f>
        <v>10</v>
      </c>
      <c r="S5427" s="9" t="str">
        <f>TEXT(Table3[[#This Row],[Purchase Date]],"MMMM")</f>
        <v>February</v>
      </c>
      <c r="T5427" s="9">
        <f>YEAR('Consolidtaed Data'!$F4122)</f>
        <v>2020</v>
      </c>
    </row>
    <row r="5428" spans="1:20" x14ac:dyDescent="0.3">
      <c r="A5428" s="9" t="s">
        <v>6453</v>
      </c>
      <c r="B5428" s="9" t="s">
        <v>284</v>
      </c>
      <c r="C5428" s="9" t="s">
        <v>289</v>
      </c>
      <c r="D5428" s="9" t="s">
        <v>127</v>
      </c>
      <c r="E5428" s="9" t="s">
        <v>3251</v>
      </c>
      <c r="F5428" s="10">
        <v>44232</v>
      </c>
      <c r="G5428" s="10" t="str">
        <f>VLOOKUP(Table3[[#This Row],[Product ID]],[1]Products!$A:$G,2,0)</f>
        <v>Product 96</v>
      </c>
      <c r="H5428" s="22">
        <v>2</v>
      </c>
      <c r="I5428" s="9">
        <f>VLOOKUP('Consolidtaed Data'!$B4218,[1]Products!$A:$G,4,0)</f>
        <v>1967</v>
      </c>
      <c r="J5428" s="9">
        <f>VLOOKUP('Consolidtaed Data'!$B4218,[1]Products!$A:$G,3,0)</f>
        <v>1397</v>
      </c>
      <c r="K5428" s="9">
        <f>'Consolidtaed Data'!$J4218*'Consolidtaed Data'!$H4218</f>
        <v>816</v>
      </c>
      <c r="L5428" s="9">
        <f>'Consolidtaed Data'!$I4218*'Consolidtaed Data'!$H4218</f>
        <v>1008</v>
      </c>
      <c r="M5428" s="9">
        <f>'Consolidtaed Data'!$L4218-'Consolidtaed Data'!$K4218</f>
        <v>2613</v>
      </c>
      <c r="N5428" s="9" t="str">
        <f>VLOOKUP('Consolidtaed Data'!$C4218,[1]Locations!$A:$O,2,0)</f>
        <v>Vallejo</v>
      </c>
      <c r="O5428" s="9" t="str">
        <f>VLOOKUP('Consolidtaed Data'!$D4218,'[1]Sales People'!$A:$B,2,0)</f>
        <v>John Reyes</v>
      </c>
      <c r="P5428" s="9" t="str">
        <f>VLOOKUP('Consolidtaed Data'!$E4218,[1]Customers!$A:$B,2,0)</f>
        <v>Ronald Watkins</v>
      </c>
      <c r="Q5428" s="11">
        <f>WEEKDAY('Consolidtaed Data'!$F4218)</f>
        <v>6</v>
      </c>
      <c r="R5428" s="9">
        <f>MONTH('Consolidtaed Data'!$F4218)</f>
        <v>11</v>
      </c>
      <c r="S5428" s="9" t="str">
        <f>TEXT(Table3[[#This Row],[Purchase Date]],"MMMM")</f>
        <v>February</v>
      </c>
      <c r="T5428" s="9">
        <f>YEAR('Consolidtaed Data'!$F4218)</f>
        <v>2020</v>
      </c>
    </row>
    <row r="5429" spans="1:20" x14ac:dyDescent="0.3">
      <c r="A5429" s="9" t="s">
        <v>6454</v>
      </c>
      <c r="B5429" s="9" t="s">
        <v>806</v>
      </c>
      <c r="C5429" s="9" t="s">
        <v>275</v>
      </c>
      <c r="D5429" s="9" t="s">
        <v>95</v>
      </c>
      <c r="E5429" s="9" t="s">
        <v>478</v>
      </c>
      <c r="F5429" s="10">
        <v>44232</v>
      </c>
      <c r="G5429" s="10" t="str">
        <f>VLOOKUP(Table3[[#This Row],[Product ID]],[1]Products!$A:$G,2,0)</f>
        <v>Product 72</v>
      </c>
      <c r="H5429" s="22">
        <v>1</v>
      </c>
      <c r="I5429" s="9">
        <f>VLOOKUP('Consolidtaed Data'!$B4356,[1]Products!$A:$G,4,0)</f>
        <v>368</v>
      </c>
      <c r="J5429" s="9">
        <f>VLOOKUP('Consolidtaed Data'!$B4356,[1]Products!$A:$G,3,0)</f>
        <v>269</v>
      </c>
      <c r="K5429" s="9">
        <f>'Consolidtaed Data'!$J4356*'Consolidtaed Data'!$H4356</f>
        <v>3036</v>
      </c>
      <c r="L5429" s="9">
        <f>'Consolidtaed Data'!$I4356*'Consolidtaed Data'!$H4356</f>
        <v>4820</v>
      </c>
      <c r="M5429" s="9">
        <f>'Consolidtaed Data'!$L4356-'Consolidtaed Data'!$K4356</f>
        <v>2048</v>
      </c>
      <c r="N5429" s="9" t="str">
        <f>VLOOKUP('Consolidtaed Data'!$C4356,[1]Locations!$A:$O,2,0)</f>
        <v>West Covina</v>
      </c>
      <c r="O5429" s="9" t="str">
        <f>VLOOKUP('Consolidtaed Data'!$D4356,'[1]Sales People'!$A:$B,2,0)</f>
        <v>Fred Robertson</v>
      </c>
      <c r="P5429" s="9" t="str">
        <f>VLOOKUP('Consolidtaed Data'!$E4356,[1]Customers!$A:$B,2,0)</f>
        <v>Michael Ward</v>
      </c>
      <c r="Q5429" s="11">
        <f>WEEKDAY('Consolidtaed Data'!$F4356)</f>
        <v>2</v>
      </c>
      <c r="R5429" s="9">
        <f>MONTH('Consolidtaed Data'!$F4356)</f>
        <v>11</v>
      </c>
      <c r="S5429" s="9" t="str">
        <f>TEXT(Table3[[#This Row],[Purchase Date]],"MMMM")</f>
        <v>February</v>
      </c>
      <c r="T5429" s="9">
        <f>YEAR('Consolidtaed Data'!$F4356)</f>
        <v>2020</v>
      </c>
    </row>
    <row r="5430" spans="1:20" x14ac:dyDescent="0.3">
      <c r="A5430" s="9" t="s">
        <v>6455</v>
      </c>
      <c r="B5430" s="9" t="s">
        <v>298</v>
      </c>
      <c r="C5430" s="9" t="s">
        <v>134</v>
      </c>
      <c r="D5430" s="9" t="s">
        <v>46</v>
      </c>
      <c r="E5430" s="9" t="s">
        <v>2120</v>
      </c>
      <c r="F5430" s="10">
        <v>44232</v>
      </c>
      <c r="G5430" s="10" t="str">
        <f>VLOOKUP(Table3[[#This Row],[Product ID]],[1]Products!$A:$G,2,0)</f>
        <v>Product 53</v>
      </c>
      <c r="H5430" s="22">
        <v>2</v>
      </c>
      <c r="I5430" s="9">
        <f>VLOOKUP('Consolidtaed Data'!$B4479,[1]Products!$A:$G,4,0)</f>
        <v>1635</v>
      </c>
      <c r="J5430" s="9">
        <f>VLOOKUP('Consolidtaed Data'!$B4479,[1]Products!$A:$G,3,0)</f>
        <v>1046</v>
      </c>
      <c r="K5430" s="9">
        <f>'Consolidtaed Data'!$J4479*'Consolidtaed Data'!$H4479</f>
        <v>22</v>
      </c>
      <c r="L5430" s="9">
        <f>'Consolidtaed Data'!$I4479*'Consolidtaed Data'!$H4479</f>
        <v>35</v>
      </c>
      <c r="M5430" s="9">
        <f>'Consolidtaed Data'!$L4479-'Consolidtaed Data'!$K4479</f>
        <v>892</v>
      </c>
      <c r="N5430" s="9" t="str">
        <f>VLOOKUP('Consolidtaed Data'!$C4479,[1]Locations!$A:$O,2,0)</f>
        <v>Vallejo</v>
      </c>
      <c r="O5430" s="9" t="str">
        <f>VLOOKUP('Consolidtaed Data'!$D4479,'[1]Sales People'!$A:$B,2,0)</f>
        <v>Clarence Fox</v>
      </c>
      <c r="P5430" s="9" t="str">
        <f>VLOOKUP('Consolidtaed Data'!$E4479,[1]Customers!$A:$B,2,0)</f>
        <v>Kenneth Simpson</v>
      </c>
      <c r="Q5430" s="11">
        <f>WEEKDAY('Consolidtaed Data'!$F4479)</f>
        <v>3</v>
      </c>
      <c r="R5430" s="9">
        <f>MONTH('Consolidtaed Data'!$F4479)</f>
        <v>11</v>
      </c>
      <c r="S5430" s="9" t="str">
        <f>TEXT(Table3[[#This Row],[Purchase Date]],"MMMM")</f>
        <v>February</v>
      </c>
      <c r="T5430" s="9">
        <f>YEAR('Consolidtaed Data'!$F4479)</f>
        <v>2020</v>
      </c>
    </row>
    <row r="5431" spans="1:20" x14ac:dyDescent="0.3">
      <c r="A5431" s="9" t="s">
        <v>6456</v>
      </c>
      <c r="B5431" s="9" t="s">
        <v>393</v>
      </c>
      <c r="C5431" s="9" t="s">
        <v>635</v>
      </c>
      <c r="D5431" s="9" t="s">
        <v>374</v>
      </c>
      <c r="E5431" s="9" t="s">
        <v>1923</v>
      </c>
      <c r="F5431" s="10">
        <v>44232</v>
      </c>
      <c r="G5431" s="10" t="str">
        <f>VLOOKUP(Table3[[#This Row],[Product ID]],[1]Products!$A:$G,2,0)</f>
        <v>Product 84</v>
      </c>
      <c r="H5431" s="22">
        <v>3</v>
      </c>
      <c r="I5431" s="9">
        <f>VLOOKUP('Consolidtaed Data'!$B4489,[1]Products!$A:$G,4,0)</f>
        <v>35</v>
      </c>
      <c r="J5431" s="9">
        <f>VLOOKUP('Consolidtaed Data'!$B4489,[1]Products!$A:$G,3,0)</f>
        <v>22</v>
      </c>
      <c r="K5431" s="9">
        <f>'Consolidtaed Data'!$J4489*'Consolidtaed Data'!$H4489</f>
        <v>682</v>
      </c>
      <c r="L5431" s="9">
        <f>'Consolidtaed Data'!$I4489*'Consolidtaed Data'!$H4489</f>
        <v>1338</v>
      </c>
      <c r="M5431" s="9">
        <f>'Consolidtaed Data'!$L4489-'Consolidtaed Data'!$K4489</f>
        <v>792</v>
      </c>
      <c r="N5431" s="9" t="str">
        <f>VLOOKUP('Consolidtaed Data'!$C4489,[1]Locations!$A:$O,2,0)</f>
        <v>East Los Angeles</v>
      </c>
      <c r="O5431" s="9" t="str">
        <f>VLOOKUP('Consolidtaed Data'!$D4489,'[1]Sales People'!$A:$B,2,0)</f>
        <v>Fred Robertson</v>
      </c>
      <c r="P5431" s="9" t="str">
        <f>VLOOKUP('Consolidtaed Data'!$E4489,[1]Customers!$A:$B,2,0)</f>
        <v>Jose Griffin</v>
      </c>
      <c r="Q5431" s="11">
        <f>WEEKDAY('Consolidtaed Data'!$F4489)</f>
        <v>4</v>
      </c>
      <c r="R5431" s="9">
        <f>MONTH('Consolidtaed Data'!$F4489)</f>
        <v>11</v>
      </c>
      <c r="S5431" s="9" t="str">
        <f>TEXT(Table3[[#This Row],[Purchase Date]],"MMMM")</f>
        <v>February</v>
      </c>
      <c r="T5431" s="9">
        <f>YEAR('Consolidtaed Data'!$F4489)</f>
        <v>2020</v>
      </c>
    </row>
    <row r="5432" spans="1:20" x14ac:dyDescent="0.3">
      <c r="A5432" s="9" t="s">
        <v>6457</v>
      </c>
      <c r="B5432" s="9" t="s">
        <v>41</v>
      </c>
      <c r="C5432" s="9" t="s">
        <v>635</v>
      </c>
      <c r="D5432" s="9" t="s">
        <v>43</v>
      </c>
      <c r="E5432" s="9" t="s">
        <v>701</v>
      </c>
      <c r="F5432" s="10">
        <v>44232</v>
      </c>
      <c r="G5432" s="10" t="str">
        <f>VLOOKUP(Table3[[#This Row],[Product ID]],[1]Products!$A:$G,2,0)</f>
        <v>Product 11</v>
      </c>
      <c r="H5432" s="22">
        <v>4</v>
      </c>
      <c r="I5432" s="9">
        <f>VLOOKUP('Consolidtaed Data'!$B4635,[1]Products!$A:$G,4,0)</f>
        <v>1353</v>
      </c>
      <c r="J5432" s="9">
        <f>VLOOKUP('Consolidtaed Data'!$B4635,[1]Products!$A:$G,3,0)</f>
        <v>947</v>
      </c>
      <c r="K5432" s="9">
        <f>'Consolidtaed Data'!$J4635*'Consolidtaed Data'!$H4635</f>
        <v>945</v>
      </c>
      <c r="L5432" s="9">
        <f>'Consolidtaed Data'!$I4635*'Consolidtaed Data'!$H4635</f>
        <v>1889</v>
      </c>
      <c r="M5432" s="9">
        <f>'Consolidtaed Data'!$L4635-'Consolidtaed Data'!$K4635</f>
        <v>274</v>
      </c>
      <c r="N5432" s="9" t="str">
        <f>VLOOKUP('Consolidtaed Data'!$C4635,[1]Locations!$A:$O,2,0)</f>
        <v>Torrance</v>
      </c>
      <c r="O5432" s="9" t="str">
        <f>VLOOKUP('Consolidtaed Data'!$D4635,'[1]Sales People'!$A:$B,2,0)</f>
        <v>Scott Clark</v>
      </c>
      <c r="P5432" s="9" t="str">
        <f>VLOOKUP('Consolidtaed Data'!$E4635,[1]Customers!$A:$B,2,0)</f>
        <v>Fred Bryant</v>
      </c>
      <c r="Q5432" s="11">
        <f>WEEKDAY('Consolidtaed Data'!$F4635)</f>
        <v>7</v>
      </c>
      <c r="R5432" s="9">
        <f>MONTH('Consolidtaed Data'!$F4635)</f>
        <v>12</v>
      </c>
      <c r="S5432" s="9" t="str">
        <f>TEXT(Table3[[#This Row],[Purchase Date]],"MMMM")</f>
        <v>February</v>
      </c>
      <c r="T5432" s="9">
        <f>YEAR('Consolidtaed Data'!$F4635)</f>
        <v>2020</v>
      </c>
    </row>
    <row r="5433" spans="1:20" x14ac:dyDescent="0.3">
      <c r="A5433" s="9" t="s">
        <v>6458</v>
      </c>
      <c r="B5433" s="9" t="s">
        <v>71</v>
      </c>
      <c r="C5433" s="9" t="s">
        <v>231</v>
      </c>
      <c r="D5433" s="9" t="s">
        <v>206</v>
      </c>
      <c r="E5433" s="9" t="s">
        <v>601</v>
      </c>
      <c r="F5433" s="10">
        <v>44232</v>
      </c>
      <c r="G5433" s="10" t="str">
        <f>VLOOKUP(Table3[[#This Row],[Product ID]],[1]Products!$A:$G,2,0)</f>
        <v>Product 42</v>
      </c>
      <c r="H5433" s="22">
        <v>1</v>
      </c>
      <c r="I5433" s="9">
        <f>VLOOKUP('Consolidtaed Data'!$B4648,[1]Products!$A:$G,4,0)</f>
        <v>502</v>
      </c>
      <c r="J5433" s="9">
        <f>VLOOKUP('Consolidtaed Data'!$B4648,[1]Products!$A:$G,3,0)</f>
        <v>296</v>
      </c>
      <c r="K5433" s="9">
        <f>'Consolidtaed Data'!$J4648*'Consolidtaed Data'!$H4648</f>
        <v>504</v>
      </c>
      <c r="L5433" s="9">
        <f>'Consolidtaed Data'!$I4648*'Consolidtaed Data'!$H4648</f>
        <v>951</v>
      </c>
      <c r="M5433" s="9">
        <f>'Consolidtaed Data'!$L4648-'Consolidtaed Data'!$K4648</f>
        <v>364</v>
      </c>
      <c r="N5433" s="9" t="str">
        <f>VLOOKUP('Consolidtaed Data'!$C4648,[1]Locations!$A:$O,2,0)</f>
        <v>Sunnyvale</v>
      </c>
      <c r="O5433" s="9" t="str">
        <f>VLOOKUP('Consolidtaed Data'!$D4648,'[1]Sales People'!$A:$B,2,0)</f>
        <v>Jimmy Young</v>
      </c>
      <c r="P5433" s="9" t="str">
        <f>VLOOKUP('Consolidtaed Data'!$E4648,[1]Customers!$A:$B,2,0)</f>
        <v>Steve Hunt</v>
      </c>
      <c r="Q5433" s="11">
        <f>WEEKDAY('Consolidtaed Data'!$F4648)</f>
        <v>1</v>
      </c>
      <c r="R5433" s="9">
        <f>MONTH('Consolidtaed Data'!$F4648)</f>
        <v>12</v>
      </c>
      <c r="S5433" s="9" t="str">
        <f>TEXT(Table3[[#This Row],[Purchase Date]],"MMMM")</f>
        <v>February</v>
      </c>
      <c r="T5433" s="9">
        <f>YEAR('Consolidtaed Data'!$F4648)</f>
        <v>2020</v>
      </c>
    </row>
    <row r="5434" spans="1:20" x14ac:dyDescent="0.3">
      <c r="A5434" s="9" t="s">
        <v>6459</v>
      </c>
      <c r="B5434" s="9" t="s">
        <v>490</v>
      </c>
      <c r="C5434" s="9" t="s">
        <v>319</v>
      </c>
      <c r="D5434" s="9" t="s">
        <v>174</v>
      </c>
      <c r="E5434" s="9" t="s">
        <v>1567</v>
      </c>
      <c r="F5434" s="10">
        <v>44233</v>
      </c>
      <c r="G5434" s="10" t="str">
        <f>VLOOKUP(Table3[[#This Row],[Product ID]],[1]Products!$A:$G,2,0)</f>
        <v>Product 79</v>
      </c>
      <c r="H5434" s="22">
        <v>3</v>
      </c>
      <c r="I5434" s="9">
        <f>VLOOKUP('Consolidtaed Data'!$B3733,[1]Products!$A:$G,4,0)</f>
        <v>2464</v>
      </c>
      <c r="J5434" s="9">
        <f>VLOOKUP('Consolidtaed Data'!$B3733,[1]Products!$A:$G,3,0)</f>
        <v>1774</v>
      </c>
      <c r="K5434" s="9">
        <f>'Consolidtaed Data'!$J3733*'Consolidtaed Data'!$H3733</f>
        <v>455</v>
      </c>
      <c r="L5434" s="9">
        <f>'Consolidtaed Data'!$I3733*'Consolidtaed Data'!$H3733</f>
        <v>799</v>
      </c>
      <c r="M5434" s="9">
        <f>'Consolidtaed Data'!$L3733-'Consolidtaed Data'!$K3733</f>
        <v>120</v>
      </c>
      <c r="N5434" s="9" t="str">
        <f>VLOOKUP('Consolidtaed Data'!$C3733,[1]Locations!$A:$O,2,0)</f>
        <v>Simi Valley</v>
      </c>
      <c r="O5434" s="9" t="str">
        <f>VLOOKUP('Consolidtaed Data'!$D3733,'[1]Sales People'!$A:$B,2,0)</f>
        <v>Christopher Tucker</v>
      </c>
      <c r="P5434" s="9" t="str">
        <f>VLOOKUP('Consolidtaed Data'!$E3733,[1]Customers!$A:$B,2,0)</f>
        <v>Douglas Diaz</v>
      </c>
      <c r="Q5434" s="11">
        <f>WEEKDAY('Consolidtaed Data'!$F3733)</f>
        <v>4</v>
      </c>
      <c r="R5434" s="9">
        <f>MONTH('Consolidtaed Data'!$F3733)</f>
        <v>9</v>
      </c>
      <c r="S5434" s="9" t="str">
        <f>TEXT(Table3[[#This Row],[Purchase Date]],"MMMM")</f>
        <v>February</v>
      </c>
      <c r="T5434" s="9">
        <f>YEAR('Consolidtaed Data'!$F3733)</f>
        <v>2020</v>
      </c>
    </row>
    <row r="5435" spans="1:20" x14ac:dyDescent="0.3">
      <c r="A5435" s="9" t="s">
        <v>6460</v>
      </c>
      <c r="B5435" s="9" t="s">
        <v>136</v>
      </c>
      <c r="C5435" s="9" t="s">
        <v>263</v>
      </c>
      <c r="D5435" s="9" t="s">
        <v>73</v>
      </c>
      <c r="E5435" s="9" t="s">
        <v>473</v>
      </c>
      <c r="F5435" s="10">
        <v>44233</v>
      </c>
      <c r="G5435" s="10" t="str">
        <f>VLOOKUP(Table3[[#This Row],[Product ID]],[1]Products!$A:$G,2,0)</f>
        <v>Product 2</v>
      </c>
      <c r="H5435" s="22">
        <v>1</v>
      </c>
      <c r="I5435" s="9">
        <f>VLOOKUP('Consolidtaed Data'!$B3861,[1]Products!$A:$G,4,0)</f>
        <v>817</v>
      </c>
      <c r="J5435" s="9">
        <f>VLOOKUP('Consolidtaed Data'!$B3861,[1]Products!$A:$G,3,0)</f>
        <v>409</v>
      </c>
      <c r="K5435" s="9">
        <f>'Consolidtaed Data'!$J3861*'Consolidtaed Data'!$H3861</f>
        <v>5895</v>
      </c>
      <c r="L5435" s="9">
        <f>'Consolidtaed Data'!$I3861*'Consolidtaed Data'!$H3861</f>
        <v>7188</v>
      </c>
      <c r="M5435" s="9">
        <f>'Consolidtaed Data'!$L3861-'Consolidtaed Data'!$K3861</f>
        <v>428</v>
      </c>
      <c r="N5435" s="9" t="str">
        <f>VLOOKUP('Consolidtaed Data'!$C3861,[1]Locations!$A:$O,2,0)</f>
        <v>Corona</v>
      </c>
      <c r="O5435" s="9" t="str">
        <f>VLOOKUP('Consolidtaed Data'!$D3861,'[1]Sales People'!$A:$B,2,0)</f>
        <v>Brian Hansen</v>
      </c>
      <c r="P5435" s="9" t="str">
        <f>VLOOKUP('Consolidtaed Data'!$E3861,[1]Customers!$A:$B,2,0)</f>
        <v>Louis Austin</v>
      </c>
      <c r="Q5435" s="11">
        <f>WEEKDAY('Consolidtaed Data'!$F3861)</f>
        <v>5</v>
      </c>
      <c r="R5435" s="9">
        <f>MONTH('Consolidtaed Data'!$F3861)</f>
        <v>10</v>
      </c>
      <c r="S5435" s="9" t="str">
        <f>TEXT(Table3[[#This Row],[Purchase Date]],"MMMM")</f>
        <v>February</v>
      </c>
      <c r="T5435" s="9">
        <f>YEAR('Consolidtaed Data'!$F3861)</f>
        <v>2020</v>
      </c>
    </row>
    <row r="5436" spans="1:20" x14ac:dyDescent="0.3">
      <c r="A5436" s="9" t="s">
        <v>6461</v>
      </c>
      <c r="B5436" s="9" t="s">
        <v>336</v>
      </c>
      <c r="C5436" s="9" t="s">
        <v>263</v>
      </c>
      <c r="D5436" s="9" t="s">
        <v>91</v>
      </c>
      <c r="E5436" s="9" t="s">
        <v>1193</v>
      </c>
      <c r="F5436" s="10">
        <v>44233</v>
      </c>
      <c r="G5436" s="10" t="str">
        <f>VLOOKUP(Table3[[#This Row],[Product ID]],[1]Products!$A:$G,2,0)</f>
        <v>Product 78</v>
      </c>
      <c r="H5436" s="22">
        <v>4</v>
      </c>
      <c r="I5436" s="9">
        <f>VLOOKUP('Consolidtaed Data'!$B3882,[1]Products!$A:$G,4,0)</f>
        <v>2182</v>
      </c>
      <c r="J5436" s="9">
        <f>VLOOKUP('Consolidtaed Data'!$B3882,[1]Products!$A:$G,3,0)</f>
        <v>1200</v>
      </c>
      <c r="K5436" s="9">
        <f>'Consolidtaed Data'!$J3882*'Consolidtaed Data'!$H3882</f>
        <v>1261</v>
      </c>
      <c r="L5436" s="9">
        <f>'Consolidtaed Data'!$I3882*'Consolidtaed Data'!$H3882</f>
        <v>1638</v>
      </c>
      <c r="M5436" s="9">
        <f>'Consolidtaed Data'!$L3882-'Consolidtaed Data'!$K3882</f>
        <v>313</v>
      </c>
      <c r="N5436" s="9" t="str">
        <f>VLOOKUP('Consolidtaed Data'!$C3882,[1]Locations!$A:$O,2,0)</f>
        <v>Long Beach</v>
      </c>
      <c r="O5436" s="9" t="str">
        <f>VLOOKUP('Consolidtaed Data'!$D3882,'[1]Sales People'!$A:$B,2,0)</f>
        <v>Larry Castillo</v>
      </c>
      <c r="P5436" s="9" t="str">
        <f>VLOOKUP('Consolidtaed Data'!$E3882,[1]Customers!$A:$B,2,0)</f>
        <v>Patrick Rivera</v>
      </c>
      <c r="Q5436" s="11">
        <f>WEEKDAY('Consolidtaed Data'!$F3882)</f>
        <v>7</v>
      </c>
      <c r="R5436" s="9">
        <f>MONTH('Consolidtaed Data'!$F3882)</f>
        <v>10</v>
      </c>
      <c r="S5436" s="9" t="str">
        <f>TEXT(Table3[[#This Row],[Purchase Date]],"MMMM")</f>
        <v>February</v>
      </c>
      <c r="T5436" s="9">
        <f>YEAR('Consolidtaed Data'!$F3882)</f>
        <v>2020</v>
      </c>
    </row>
    <row r="5437" spans="1:20" x14ac:dyDescent="0.3">
      <c r="A5437" s="9" t="s">
        <v>6462</v>
      </c>
      <c r="B5437" s="9" t="s">
        <v>112</v>
      </c>
      <c r="C5437" s="9" t="s">
        <v>405</v>
      </c>
      <c r="D5437" s="9" t="s">
        <v>402</v>
      </c>
      <c r="E5437" s="9" t="s">
        <v>1105</v>
      </c>
      <c r="F5437" s="10">
        <v>44233</v>
      </c>
      <c r="G5437" s="10" t="str">
        <f>VLOOKUP(Table3[[#This Row],[Product ID]],[1]Products!$A:$G,2,0)</f>
        <v>Product 7</v>
      </c>
      <c r="H5437" s="22">
        <v>4</v>
      </c>
      <c r="I5437" s="9">
        <f>VLOOKUP('Consolidtaed Data'!$B3888,[1]Products!$A:$G,4,0)</f>
        <v>458</v>
      </c>
      <c r="J5437" s="9">
        <f>VLOOKUP('Consolidtaed Data'!$B3888,[1]Products!$A:$G,3,0)</f>
        <v>376</v>
      </c>
      <c r="K5437" s="9">
        <f>'Consolidtaed Data'!$J3888*'Consolidtaed Data'!$H3888</f>
        <v>947</v>
      </c>
      <c r="L5437" s="9">
        <f>'Consolidtaed Data'!$I3888*'Consolidtaed Data'!$H3888</f>
        <v>1353</v>
      </c>
      <c r="M5437" s="9">
        <f>'Consolidtaed Data'!$L3888-'Consolidtaed Data'!$K3888</f>
        <v>140</v>
      </c>
      <c r="N5437" s="9" t="str">
        <f>VLOOKUP('Consolidtaed Data'!$C3888,[1]Locations!$A:$O,2,0)</f>
        <v>Antioch</v>
      </c>
      <c r="O5437" s="9" t="str">
        <f>VLOOKUP('Consolidtaed Data'!$D3888,'[1]Sales People'!$A:$B,2,0)</f>
        <v>Roger Robertson</v>
      </c>
      <c r="P5437" s="9" t="str">
        <f>VLOOKUP('Consolidtaed Data'!$E3888,[1]Customers!$A:$B,2,0)</f>
        <v>Brandon Dixon</v>
      </c>
      <c r="Q5437" s="11">
        <f>WEEKDAY('Consolidtaed Data'!$F3888)</f>
        <v>1</v>
      </c>
      <c r="R5437" s="9">
        <f>MONTH('Consolidtaed Data'!$F3888)</f>
        <v>10</v>
      </c>
      <c r="S5437" s="9" t="str">
        <f>TEXT(Table3[[#This Row],[Purchase Date]],"MMMM")</f>
        <v>February</v>
      </c>
      <c r="T5437" s="9">
        <f>YEAR('Consolidtaed Data'!$F3888)</f>
        <v>2020</v>
      </c>
    </row>
    <row r="5438" spans="1:20" x14ac:dyDescent="0.3">
      <c r="A5438" s="9" t="s">
        <v>6463</v>
      </c>
      <c r="B5438" s="9" t="s">
        <v>24</v>
      </c>
      <c r="C5438" s="9" t="s">
        <v>134</v>
      </c>
      <c r="D5438" s="9" t="s">
        <v>113</v>
      </c>
      <c r="E5438" s="9" t="s">
        <v>361</v>
      </c>
      <c r="F5438" s="10">
        <v>44233</v>
      </c>
      <c r="G5438" s="10" t="str">
        <f>VLOOKUP(Table3[[#This Row],[Product ID]],[1]Products!$A:$G,2,0)</f>
        <v>Product 6</v>
      </c>
      <c r="H5438" s="22">
        <v>4</v>
      </c>
      <c r="I5438" s="9">
        <f>VLOOKUP('Consolidtaed Data'!$B3892,[1]Products!$A:$G,4,0)</f>
        <v>684</v>
      </c>
      <c r="J5438" s="9">
        <f>VLOOKUP('Consolidtaed Data'!$B3892,[1]Products!$A:$G,3,0)</f>
        <v>561</v>
      </c>
      <c r="K5438" s="9">
        <f>'Consolidtaed Data'!$J3892*'Consolidtaed Data'!$H3892</f>
        <v>66</v>
      </c>
      <c r="L5438" s="9">
        <f>'Consolidtaed Data'!$I3892*'Consolidtaed Data'!$H3892</f>
        <v>105</v>
      </c>
      <c r="M5438" s="9">
        <f>'Consolidtaed Data'!$L3892-'Consolidtaed Data'!$K3892</f>
        <v>351</v>
      </c>
      <c r="N5438" s="9" t="str">
        <f>VLOOKUP('Consolidtaed Data'!$C3892,[1]Locations!$A:$O,2,0)</f>
        <v>Downey</v>
      </c>
      <c r="O5438" s="9" t="str">
        <f>VLOOKUP('Consolidtaed Data'!$D3892,'[1]Sales People'!$A:$B,2,0)</f>
        <v>Andrew Bowman</v>
      </c>
      <c r="P5438" s="9" t="str">
        <f>VLOOKUP('Consolidtaed Data'!$E3892,[1]Customers!$A:$B,2,0)</f>
        <v>Raymond Arnold</v>
      </c>
      <c r="Q5438" s="11">
        <f>WEEKDAY('Consolidtaed Data'!$F3892)</f>
        <v>1</v>
      </c>
      <c r="R5438" s="9">
        <f>MONTH('Consolidtaed Data'!$F3892)</f>
        <v>10</v>
      </c>
      <c r="S5438" s="9" t="str">
        <f>TEXT(Table3[[#This Row],[Purchase Date]],"MMMM")</f>
        <v>February</v>
      </c>
      <c r="T5438" s="9">
        <f>YEAR('Consolidtaed Data'!$F3892)</f>
        <v>2020</v>
      </c>
    </row>
    <row r="5439" spans="1:20" x14ac:dyDescent="0.3">
      <c r="A5439" s="9" t="s">
        <v>6464</v>
      </c>
      <c r="B5439" s="9" t="s">
        <v>191</v>
      </c>
      <c r="C5439" s="9" t="s">
        <v>289</v>
      </c>
      <c r="D5439" s="9" t="s">
        <v>87</v>
      </c>
      <c r="E5439" s="9" t="s">
        <v>60</v>
      </c>
      <c r="F5439" s="10">
        <v>44233</v>
      </c>
      <c r="G5439" s="10" t="str">
        <f>VLOOKUP(Table3[[#This Row],[Product ID]],[1]Products!$A:$G,2,0)</f>
        <v>Product 36</v>
      </c>
      <c r="H5439" s="22">
        <v>1</v>
      </c>
      <c r="I5439" s="9">
        <f>VLOOKUP('Consolidtaed Data'!$B3943,[1]Products!$A:$G,4,0)</f>
        <v>1467</v>
      </c>
      <c r="J5439" s="9">
        <f>VLOOKUP('Consolidtaed Data'!$B3943,[1]Products!$A:$G,3,0)</f>
        <v>807</v>
      </c>
      <c r="K5439" s="9">
        <f>'Consolidtaed Data'!$J3943*'Consolidtaed Data'!$H3943</f>
        <v>1363</v>
      </c>
      <c r="L5439" s="9">
        <f>'Consolidtaed Data'!$I3943*'Consolidtaed Data'!$H3943</f>
        <v>1725</v>
      </c>
      <c r="M5439" s="9">
        <f>'Consolidtaed Data'!$L3943-'Consolidtaed Data'!$K3943</f>
        <v>264</v>
      </c>
      <c r="N5439" s="9" t="str">
        <f>VLOOKUP('Consolidtaed Data'!$C3943,[1]Locations!$A:$O,2,0)</f>
        <v>Huntington Beach</v>
      </c>
      <c r="O5439" s="9" t="str">
        <f>VLOOKUP('Consolidtaed Data'!$D3943,'[1]Sales People'!$A:$B,2,0)</f>
        <v>Scott Mason</v>
      </c>
      <c r="P5439" s="9" t="str">
        <f>VLOOKUP('Consolidtaed Data'!$E3943,[1]Customers!$A:$B,2,0)</f>
        <v>Victor Dean</v>
      </c>
      <c r="Q5439" s="11">
        <f>WEEKDAY('Consolidtaed Data'!$F3943)</f>
        <v>5</v>
      </c>
      <c r="R5439" s="9">
        <f>MONTH('Consolidtaed Data'!$F3943)</f>
        <v>10</v>
      </c>
      <c r="S5439" s="9" t="str">
        <f>TEXT(Table3[[#This Row],[Purchase Date]],"MMMM")</f>
        <v>February</v>
      </c>
      <c r="T5439" s="9">
        <f>YEAR('Consolidtaed Data'!$F3943)</f>
        <v>2020</v>
      </c>
    </row>
    <row r="5440" spans="1:20" x14ac:dyDescent="0.3">
      <c r="A5440" s="9" t="s">
        <v>6465</v>
      </c>
      <c r="B5440" s="9" t="s">
        <v>390</v>
      </c>
      <c r="C5440" s="9" t="s">
        <v>504</v>
      </c>
      <c r="D5440" s="9" t="s">
        <v>95</v>
      </c>
      <c r="E5440" s="9" t="s">
        <v>65</v>
      </c>
      <c r="F5440" s="10">
        <v>44233</v>
      </c>
      <c r="G5440" s="10" t="str">
        <f>VLOOKUP(Table3[[#This Row],[Product ID]],[1]Products!$A:$G,2,0)</f>
        <v>Product 48</v>
      </c>
      <c r="H5440" s="22">
        <v>1</v>
      </c>
      <c r="I5440" s="9">
        <f>VLOOKUP('Consolidtaed Data'!$B3996,[1]Products!$A:$G,4,0)</f>
        <v>2391</v>
      </c>
      <c r="J5440" s="9">
        <f>VLOOKUP('Consolidtaed Data'!$B3996,[1]Products!$A:$G,3,0)</f>
        <v>1291</v>
      </c>
      <c r="K5440" s="9">
        <f>'Consolidtaed Data'!$J3996*'Consolidtaed Data'!$H3996</f>
        <v>7108</v>
      </c>
      <c r="L5440" s="9">
        <f>'Consolidtaed Data'!$I3996*'Consolidtaed Data'!$H3996</f>
        <v>8564</v>
      </c>
      <c r="M5440" s="9">
        <f>'Consolidtaed Data'!$L3996-'Consolidtaed Data'!$K3996</f>
        <v>982</v>
      </c>
      <c r="N5440" s="9" t="str">
        <f>VLOOKUP('Consolidtaed Data'!$C3996,[1]Locations!$A:$O,2,0)</f>
        <v>Victorville</v>
      </c>
      <c r="O5440" s="9" t="str">
        <f>VLOOKUP('Consolidtaed Data'!$D3996,'[1]Sales People'!$A:$B,2,0)</f>
        <v>Justin Lynch</v>
      </c>
      <c r="P5440" s="9" t="str">
        <f>VLOOKUP('Consolidtaed Data'!$E3996,[1]Customers!$A:$B,2,0)</f>
        <v>Adam Alexander</v>
      </c>
      <c r="Q5440" s="11">
        <f>WEEKDAY('Consolidtaed Data'!$F3996)</f>
        <v>1</v>
      </c>
      <c r="R5440" s="9">
        <f>MONTH('Consolidtaed Data'!$F3996)</f>
        <v>10</v>
      </c>
      <c r="S5440" s="9" t="str">
        <f>TEXT(Table3[[#This Row],[Purchase Date]],"MMMM")</f>
        <v>February</v>
      </c>
      <c r="T5440" s="9">
        <f>YEAR('Consolidtaed Data'!$F3996)</f>
        <v>2020</v>
      </c>
    </row>
    <row r="5441" spans="1:20" x14ac:dyDescent="0.3">
      <c r="A5441" s="9" t="s">
        <v>6466</v>
      </c>
      <c r="B5441" s="9" t="s">
        <v>33</v>
      </c>
      <c r="C5441" s="9" t="s">
        <v>21</v>
      </c>
      <c r="D5441" s="9" t="s">
        <v>100</v>
      </c>
      <c r="E5441" s="9" t="s">
        <v>894</v>
      </c>
      <c r="F5441" s="10">
        <v>44233</v>
      </c>
      <c r="G5441" s="10" t="str">
        <f>VLOOKUP(Table3[[#This Row],[Product ID]],[1]Products!$A:$G,2,0)</f>
        <v>Product 29</v>
      </c>
      <c r="H5441" s="22">
        <v>1</v>
      </c>
      <c r="I5441" s="9">
        <f>VLOOKUP('Consolidtaed Data'!$B4107,[1]Products!$A:$G,4,0)</f>
        <v>771</v>
      </c>
      <c r="J5441" s="9">
        <f>VLOOKUP('Consolidtaed Data'!$B4107,[1]Products!$A:$G,3,0)</f>
        <v>648</v>
      </c>
      <c r="K5441" s="9">
        <f>'Consolidtaed Data'!$J4107*'Consolidtaed Data'!$H4107</f>
        <v>2248</v>
      </c>
      <c r="L5441" s="9">
        <f>'Consolidtaed Data'!$I4107*'Consolidtaed Data'!$H4107</f>
        <v>3304</v>
      </c>
      <c r="M5441" s="9">
        <f>'Consolidtaed Data'!$L4107-'Consolidtaed Data'!$K4107</f>
        <v>161</v>
      </c>
      <c r="N5441" s="9" t="str">
        <f>VLOOKUP('Consolidtaed Data'!$C4107,[1]Locations!$A:$O,2,0)</f>
        <v>Clovis</v>
      </c>
      <c r="O5441" s="9" t="str">
        <f>VLOOKUP('Consolidtaed Data'!$D4107,'[1]Sales People'!$A:$B,2,0)</f>
        <v>Roger Robertson</v>
      </c>
      <c r="P5441" s="9" t="str">
        <f>VLOOKUP('Consolidtaed Data'!$E4107,[1]Customers!$A:$B,2,0)</f>
        <v>Steve Hunt</v>
      </c>
      <c r="Q5441" s="11">
        <f>WEEKDAY('Consolidtaed Data'!$F4107)</f>
        <v>4</v>
      </c>
      <c r="R5441" s="9">
        <f>MONTH('Consolidtaed Data'!$F4107)</f>
        <v>10</v>
      </c>
      <c r="S5441" s="9" t="str">
        <f>TEXT(Table3[[#This Row],[Purchase Date]],"MMMM")</f>
        <v>February</v>
      </c>
      <c r="T5441" s="9">
        <f>YEAR('Consolidtaed Data'!$F4107)</f>
        <v>2020</v>
      </c>
    </row>
    <row r="5442" spans="1:20" x14ac:dyDescent="0.3">
      <c r="A5442" s="9" t="s">
        <v>6467</v>
      </c>
      <c r="B5442" s="9" t="s">
        <v>234</v>
      </c>
      <c r="C5442" s="9" t="s">
        <v>45</v>
      </c>
      <c r="D5442" s="9" t="s">
        <v>35</v>
      </c>
      <c r="E5442" s="9" t="s">
        <v>380</v>
      </c>
      <c r="F5442" s="10">
        <v>44233</v>
      </c>
      <c r="G5442" s="10" t="str">
        <f>VLOOKUP(Table3[[#This Row],[Product ID]],[1]Products!$A:$G,2,0)</f>
        <v>Product 54</v>
      </c>
      <c r="H5442" s="22">
        <v>1</v>
      </c>
      <c r="I5442" s="9">
        <f>VLOOKUP('Consolidtaed Data'!$B4340,[1]Products!$A:$G,4,0)</f>
        <v>123</v>
      </c>
      <c r="J5442" s="9">
        <f>VLOOKUP('Consolidtaed Data'!$B4340,[1]Products!$A:$G,3,0)</f>
        <v>84</v>
      </c>
      <c r="K5442" s="9">
        <f>'Consolidtaed Data'!$J4340*'Consolidtaed Data'!$H4340</f>
        <v>2886</v>
      </c>
      <c r="L5442" s="9">
        <f>'Consolidtaed Data'!$I4340*'Consolidtaed Data'!$H4340</f>
        <v>3652</v>
      </c>
      <c r="M5442" s="9">
        <f>'Consolidtaed Data'!$L4340-'Consolidtaed Data'!$K4340</f>
        <v>212</v>
      </c>
      <c r="N5442" s="9" t="str">
        <f>VLOOKUP('Consolidtaed Data'!$C4340,[1]Locations!$A:$O,2,0)</f>
        <v>Glendale</v>
      </c>
      <c r="O5442" s="9" t="str">
        <f>VLOOKUP('Consolidtaed Data'!$D4340,'[1]Sales People'!$A:$B,2,0)</f>
        <v>Patrick Ruiz</v>
      </c>
      <c r="P5442" s="9" t="str">
        <f>VLOOKUP('Consolidtaed Data'!$E4340,[1]Customers!$A:$B,2,0)</f>
        <v>Juan Harvey</v>
      </c>
      <c r="Q5442" s="11">
        <f>WEEKDAY('Consolidtaed Data'!$F4340)</f>
        <v>1</v>
      </c>
      <c r="R5442" s="9">
        <f>MONTH('Consolidtaed Data'!$F4340)</f>
        <v>11</v>
      </c>
      <c r="S5442" s="9" t="str">
        <f>TEXT(Table3[[#This Row],[Purchase Date]],"MMMM")</f>
        <v>February</v>
      </c>
      <c r="T5442" s="9">
        <f>YEAR('Consolidtaed Data'!$F4340)</f>
        <v>2020</v>
      </c>
    </row>
    <row r="5443" spans="1:20" x14ac:dyDescent="0.3">
      <c r="A5443" s="9" t="s">
        <v>6468</v>
      </c>
      <c r="B5443" s="9" t="s">
        <v>209</v>
      </c>
      <c r="C5443" s="9" t="s">
        <v>140</v>
      </c>
      <c r="D5443" s="9" t="s">
        <v>46</v>
      </c>
      <c r="E5443" s="9" t="s">
        <v>285</v>
      </c>
      <c r="F5443" s="10">
        <v>44233</v>
      </c>
      <c r="G5443" s="10" t="str">
        <f>VLOOKUP(Table3[[#This Row],[Product ID]],[1]Products!$A:$G,2,0)</f>
        <v>Product 86</v>
      </c>
      <c r="H5443" s="22">
        <v>1</v>
      </c>
      <c r="I5443" s="9">
        <f>VLOOKUP('Consolidtaed Data'!$B4435,[1]Products!$A:$G,4,0)</f>
        <v>2241</v>
      </c>
      <c r="J5443" s="9">
        <f>VLOOKUP('Consolidtaed Data'!$B4435,[1]Products!$A:$G,3,0)</f>
        <v>1367</v>
      </c>
      <c r="K5443" s="9">
        <f>'Consolidtaed Data'!$J4435*'Consolidtaed Data'!$H4435</f>
        <v>455</v>
      </c>
      <c r="L5443" s="9">
        <f>'Consolidtaed Data'!$I4435*'Consolidtaed Data'!$H4435</f>
        <v>799</v>
      </c>
      <c r="M5443" s="9">
        <f>'Consolidtaed Data'!$L4435-'Consolidtaed Data'!$K4435</f>
        <v>246</v>
      </c>
      <c r="N5443" s="9" t="str">
        <f>VLOOKUP('Consolidtaed Data'!$C4435,[1]Locations!$A:$O,2,0)</f>
        <v>Roseville</v>
      </c>
      <c r="O5443" s="9" t="str">
        <f>VLOOKUP('Consolidtaed Data'!$D4435,'[1]Sales People'!$A:$B,2,0)</f>
        <v>Kenneth Fields</v>
      </c>
      <c r="P5443" s="9" t="str">
        <f>VLOOKUP('Consolidtaed Data'!$E4435,[1]Customers!$A:$B,2,0)</f>
        <v>Nicholas Arnold</v>
      </c>
      <c r="Q5443" s="11">
        <f>WEEKDAY('Consolidtaed Data'!$F4435)</f>
        <v>7</v>
      </c>
      <c r="R5443" s="9">
        <f>MONTH('Consolidtaed Data'!$F4435)</f>
        <v>11</v>
      </c>
      <c r="S5443" s="9" t="str">
        <f>TEXT(Table3[[#This Row],[Purchase Date]],"MMMM")</f>
        <v>February</v>
      </c>
      <c r="T5443" s="9">
        <f>YEAR('Consolidtaed Data'!$F4435)</f>
        <v>2020</v>
      </c>
    </row>
    <row r="5444" spans="1:20" x14ac:dyDescent="0.3">
      <c r="A5444" s="9" t="s">
        <v>6469</v>
      </c>
      <c r="B5444" s="9" t="s">
        <v>188</v>
      </c>
      <c r="C5444" s="9" t="s">
        <v>201</v>
      </c>
      <c r="D5444" s="9" t="s">
        <v>87</v>
      </c>
      <c r="E5444" s="9" t="s">
        <v>544</v>
      </c>
      <c r="F5444" s="10">
        <v>44233</v>
      </c>
      <c r="G5444" s="10" t="str">
        <f>VLOOKUP(Table3[[#This Row],[Product ID]],[1]Products!$A:$G,2,0)</f>
        <v>Product 63</v>
      </c>
      <c r="H5444" s="22">
        <v>2</v>
      </c>
      <c r="I5444" s="9">
        <f>VLOOKUP('Consolidtaed Data'!$B4462,[1]Products!$A:$G,4,0)</f>
        <v>771</v>
      </c>
      <c r="J5444" s="9">
        <f>VLOOKUP('Consolidtaed Data'!$B4462,[1]Products!$A:$G,3,0)</f>
        <v>648</v>
      </c>
      <c r="K5444" s="9">
        <f>'Consolidtaed Data'!$J4462*'Consolidtaed Data'!$H4462</f>
        <v>716</v>
      </c>
      <c r="L5444" s="9">
        <f>'Consolidtaed Data'!$I4462*'Consolidtaed Data'!$H4462</f>
        <v>1192</v>
      </c>
      <c r="M5444" s="9">
        <f>'Consolidtaed Data'!$L4462-'Consolidtaed Data'!$K4462</f>
        <v>95</v>
      </c>
      <c r="N5444" s="9" t="str">
        <f>VLOOKUP('Consolidtaed Data'!$C4462,[1]Locations!$A:$O,2,0)</f>
        <v>Santa Ana</v>
      </c>
      <c r="O5444" s="9" t="str">
        <f>VLOOKUP('Consolidtaed Data'!$D4462,'[1]Sales People'!$A:$B,2,0)</f>
        <v>Walter Cook</v>
      </c>
      <c r="P5444" s="9" t="str">
        <f>VLOOKUP('Consolidtaed Data'!$E4462,[1]Customers!$A:$B,2,0)</f>
        <v>Anthony Turner</v>
      </c>
      <c r="Q5444" s="11">
        <f>WEEKDAY('Consolidtaed Data'!$F4462)</f>
        <v>2</v>
      </c>
      <c r="R5444" s="9">
        <f>MONTH('Consolidtaed Data'!$F4462)</f>
        <v>11</v>
      </c>
      <c r="S5444" s="9" t="str">
        <f>TEXT(Table3[[#This Row],[Purchase Date]],"MMMM")</f>
        <v>February</v>
      </c>
      <c r="T5444" s="9">
        <f>YEAR('Consolidtaed Data'!$F4462)</f>
        <v>2020</v>
      </c>
    </row>
    <row r="5445" spans="1:20" x14ac:dyDescent="0.3">
      <c r="A5445" s="9" t="s">
        <v>6470</v>
      </c>
      <c r="B5445" s="9" t="s">
        <v>139</v>
      </c>
      <c r="C5445" s="9" t="s">
        <v>352</v>
      </c>
      <c r="D5445" s="9" t="s">
        <v>229</v>
      </c>
      <c r="E5445" s="9" t="s">
        <v>993</v>
      </c>
      <c r="F5445" s="10">
        <v>44233</v>
      </c>
      <c r="G5445" s="10" t="str">
        <f>VLOOKUP(Table3[[#This Row],[Product ID]],[1]Products!$A:$G,2,0)</f>
        <v>Product 13</v>
      </c>
      <c r="H5445" s="22">
        <v>1</v>
      </c>
      <c r="I5445" s="9">
        <f>VLOOKUP('Consolidtaed Data'!$B4538,[1]Products!$A:$G,4,0)</f>
        <v>203</v>
      </c>
      <c r="J5445" s="9">
        <f>VLOOKUP('Consolidtaed Data'!$B4538,[1]Products!$A:$G,3,0)</f>
        <v>154</v>
      </c>
      <c r="K5445" s="9">
        <f>'Consolidtaed Data'!$J4538*'Consolidtaed Data'!$H4538</f>
        <v>1572</v>
      </c>
      <c r="L5445" s="9">
        <f>'Consolidtaed Data'!$I4538*'Consolidtaed Data'!$H4538</f>
        <v>1894</v>
      </c>
      <c r="M5445" s="9">
        <f>'Consolidtaed Data'!$L4538-'Consolidtaed Data'!$K4538</f>
        <v>589</v>
      </c>
      <c r="N5445" s="9" t="str">
        <f>VLOOKUP('Consolidtaed Data'!$C4538,[1]Locations!$A:$O,2,0)</f>
        <v>Norwalk</v>
      </c>
      <c r="O5445" s="9" t="str">
        <f>VLOOKUP('Consolidtaed Data'!$D4538,'[1]Sales People'!$A:$B,2,0)</f>
        <v>Kenneth Fields</v>
      </c>
      <c r="P5445" s="9" t="str">
        <f>VLOOKUP('Consolidtaed Data'!$E4538,[1]Customers!$A:$B,2,0)</f>
        <v>Kenneth Simpson</v>
      </c>
      <c r="Q5445" s="11">
        <f>WEEKDAY('Consolidtaed Data'!$F4538)</f>
        <v>7</v>
      </c>
      <c r="R5445" s="9">
        <f>MONTH('Consolidtaed Data'!$F4538)</f>
        <v>11</v>
      </c>
      <c r="S5445" s="9" t="str">
        <f>TEXT(Table3[[#This Row],[Purchase Date]],"MMMM")</f>
        <v>February</v>
      </c>
      <c r="T5445" s="9">
        <f>YEAR('Consolidtaed Data'!$F4538)</f>
        <v>2020</v>
      </c>
    </row>
    <row r="5446" spans="1:20" x14ac:dyDescent="0.3">
      <c r="A5446" s="9" t="s">
        <v>6471</v>
      </c>
      <c r="B5446" s="9" t="s">
        <v>252</v>
      </c>
      <c r="C5446" s="9" t="s">
        <v>165</v>
      </c>
      <c r="D5446" s="9" t="s">
        <v>123</v>
      </c>
      <c r="E5446" s="9" t="s">
        <v>183</v>
      </c>
      <c r="F5446" s="10">
        <v>44233</v>
      </c>
      <c r="G5446" s="10" t="str">
        <f>VLOOKUP(Table3[[#This Row],[Product ID]],[1]Products!$A:$G,2,0)</f>
        <v>Product 81</v>
      </c>
      <c r="H5446" s="22">
        <v>4</v>
      </c>
      <c r="I5446" s="9">
        <f>VLOOKUP('Consolidtaed Data'!$B4687,[1]Products!$A:$G,4,0)</f>
        <v>2391</v>
      </c>
      <c r="J5446" s="9">
        <f>VLOOKUP('Consolidtaed Data'!$B4687,[1]Products!$A:$G,3,0)</f>
        <v>1291</v>
      </c>
      <c r="K5446" s="9">
        <f>'Consolidtaed Data'!$J4687*'Consolidtaed Data'!$H4687</f>
        <v>2613</v>
      </c>
      <c r="L5446" s="9">
        <f>'Consolidtaed Data'!$I4687*'Consolidtaed Data'!$H4687</f>
        <v>5124</v>
      </c>
      <c r="M5446" s="9">
        <f>'Consolidtaed Data'!$L4687-'Consolidtaed Data'!$K4687</f>
        <v>107</v>
      </c>
      <c r="N5446" s="9" t="str">
        <f>VLOOKUP('Consolidtaed Data'!$C4687,[1]Locations!$A:$O,2,0)</f>
        <v>Concord</v>
      </c>
      <c r="O5446" s="9" t="str">
        <f>VLOOKUP('Consolidtaed Data'!$D4687,'[1]Sales People'!$A:$B,2,0)</f>
        <v>Walter Cook</v>
      </c>
      <c r="P5446" s="9" t="str">
        <f>VLOOKUP('Consolidtaed Data'!$E4687,[1]Customers!$A:$B,2,0)</f>
        <v>Larry Stone</v>
      </c>
      <c r="Q5446" s="11">
        <f>WEEKDAY('Consolidtaed Data'!$F4687)</f>
        <v>5</v>
      </c>
      <c r="R5446" s="9">
        <f>MONTH('Consolidtaed Data'!$F4687)</f>
        <v>12</v>
      </c>
      <c r="S5446" s="9" t="str">
        <f>TEXT(Table3[[#This Row],[Purchase Date]],"MMMM")</f>
        <v>February</v>
      </c>
      <c r="T5446" s="9">
        <f>YEAR('Consolidtaed Data'!$F4687)</f>
        <v>2020</v>
      </c>
    </row>
    <row r="5447" spans="1:20" x14ac:dyDescent="0.3">
      <c r="A5447" s="9" t="s">
        <v>6472</v>
      </c>
      <c r="B5447" s="9" t="s">
        <v>610</v>
      </c>
      <c r="C5447" s="9" t="s">
        <v>420</v>
      </c>
      <c r="D5447" s="9" t="s">
        <v>326</v>
      </c>
      <c r="E5447" s="9" t="s">
        <v>967</v>
      </c>
      <c r="F5447" s="10">
        <v>44234</v>
      </c>
      <c r="G5447" s="10" t="str">
        <f>VLOOKUP(Table3[[#This Row],[Product ID]],[1]Products!$A:$G,2,0)</f>
        <v>Product 12</v>
      </c>
      <c r="H5447" s="22">
        <v>1</v>
      </c>
      <c r="I5447" s="9">
        <f>VLOOKUP('Consolidtaed Data'!$B3824,[1]Products!$A:$G,4,0)</f>
        <v>502</v>
      </c>
      <c r="J5447" s="9">
        <f>VLOOKUP('Consolidtaed Data'!$B3824,[1]Products!$A:$G,3,0)</f>
        <v>296</v>
      </c>
      <c r="K5447" s="9">
        <f>'Consolidtaed Data'!$J3824*'Consolidtaed Data'!$H3824</f>
        <v>786</v>
      </c>
      <c r="L5447" s="9">
        <f>'Consolidtaed Data'!$I3824*'Consolidtaed Data'!$H3824</f>
        <v>947</v>
      </c>
      <c r="M5447" s="9">
        <f>'Consolidtaed Data'!$L3824-'Consolidtaed Data'!$K3824</f>
        <v>2397</v>
      </c>
      <c r="N5447" s="9" t="str">
        <f>VLOOKUP('Consolidtaed Data'!$C3824,[1]Locations!$A:$O,2,0)</f>
        <v>Victorville</v>
      </c>
      <c r="O5447" s="9" t="str">
        <f>VLOOKUP('Consolidtaed Data'!$D3824,'[1]Sales People'!$A:$B,2,0)</f>
        <v>Ernest Wheeler</v>
      </c>
      <c r="P5447" s="9" t="str">
        <f>VLOOKUP('Consolidtaed Data'!$E3824,[1]Customers!$A:$B,2,0)</f>
        <v>Ryan Price</v>
      </c>
      <c r="Q5447" s="11">
        <f>WEEKDAY('Consolidtaed Data'!$F3824)</f>
        <v>3</v>
      </c>
      <c r="R5447" s="9">
        <f>MONTH('Consolidtaed Data'!$F3824)</f>
        <v>10</v>
      </c>
      <c r="S5447" s="9" t="str">
        <f>TEXT(Table3[[#This Row],[Purchase Date]],"MMMM")</f>
        <v>February</v>
      </c>
      <c r="T5447" s="9">
        <f>YEAR('Consolidtaed Data'!$F3824)</f>
        <v>2020</v>
      </c>
    </row>
    <row r="5448" spans="1:20" x14ac:dyDescent="0.3">
      <c r="A5448" s="9" t="s">
        <v>6473</v>
      </c>
      <c r="B5448" s="9" t="s">
        <v>653</v>
      </c>
      <c r="C5448" s="9" t="s">
        <v>99</v>
      </c>
      <c r="D5448" s="9" t="s">
        <v>64</v>
      </c>
      <c r="E5448" s="9" t="s">
        <v>183</v>
      </c>
      <c r="F5448" s="10">
        <v>44234</v>
      </c>
      <c r="G5448" s="10" t="str">
        <f>VLOOKUP(Table3[[#This Row],[Product ID]],[1]Products!$A:$G,2,0)</f>
        <v>Product 74</v>
      </c>
      <c r="H5448" s="22">
        <v>2</v>
      </c>
      <c r="I5448" s="9">
        <f>VLOOKUP('Consolidtaed Data'!$B3873,[1]Products!$A:$G,4,0)</f>
        <v>886</v>
      </c>
      <c r="J5448" s="9">
        <f>VLOOKUP('Consolidtaed Data'!$B3873,[1]Products!$A:$G,3,0)</f>
        <v>478</v>
      </c>
      <c r="K5448" s="9">
        <f>'Consolidtaed Data'!$J3873*'Consolidtaed Data'!$H3873</f>
        <v>842</v>
      </c>
      <c r="L5448" s="9">
        <f>'Consolidtaed Data'!$I3873*'Consolidtaed Data'!$H3873</f>
        <v>1122</v>
      </c>
      <c r="M5448" s="9">
        <f>'Consolidtaed Data'!$L3873-'Consolidtaed Data'!$K3873</f>
        <v>724</v>
      </c>
      <c r="N5448" s="9" t="str">
        <f>VLOOKUP('Consolidtaed Data'!$C3873,[1]Locations!$A:$O,2,0)</f>
        <v>Santa Rosa</v>
      </c>
      <c r="O5448" s="9" t="str">
        <f>VLOOKUP('Consolidtaed Data'!$D3873,'[1]Sales People'!$A:$B,2,0)</f>
        <v>Jerry Perry</v>
      </c>
      <c r="P5448" s="9" t="str">
        <f>VLOOKUP('Consolidtaed Data'!$E3873,[1]Customers!$A:$B,2,0)</f>
        <v>Philip Cunningham</v>
      </c>
      <c r="Q5448" s="11">
        <f>WEEKDAY('Consolidtaed Data'!$F3873)</f>
        <v>6</v>
      </c>
      <c r="R5448" s="9">
        <f>MONTH('Consolidtaed Data'!$F3873)</f>
        <v>10</v>
      </c>
      <c r="S5448" s="9" t="str">
        <f>TEXT(Table3[[#This Row],[Purchase Date]],"MMMM")</f>
        <v>February</v>
      </c>
      <c r="T5448" s="9">
        <f>YEAR('Consolidtaed Data'!$F3873)</f>
        <v>2020</v>
      </c>
    </row>
    <row r="5449" spans="1:20" x14ac:dyDescent="0.3">
      <c r="A5449" s="9" t="s">
        <v>6474</v>
      </c>
      <c r="B5449" s="9" t="s">
        <v>204</v>
      </c>
      <c r="C5449" s="9" t="s">
        <v>63</v>
      </c>
      <c r="D5449" s="9" t="s">
        <v>127</v>
      </c>
      <c r="E5449" s="9" t="s">
        <v>801</v>
      </c>
      <c r="F5449" s="10">
        <v>44234</v>
      </c>
      <c r="G5449" s="10" t="str">
        <f>VLOOKUP(Table3[[#This Row],[Product ID]],[1]Products!$A:$G,2,0)</f>
        <v>Product 101</v>
      </c>
      <c r="H5449" s="22">
        <v>2</v>
      </c>
      <c r="I5449" s="9">
        <f>VLOOKUP('Consolidtaed Data'!$B3874,[1]Products!$A:$G,4,0)</f>
        <v>596</v>
      </c>
      <c r="J5449" s="9">
        <f>VLOOKUP('Consolidtaed Data'!$B3874,[1]Products!$A:$G,3,0)</f>
        <v>358</v>
      </c>
      <c r="K5449" s="9">
        <f>'Consolidtaed Data'!$J3874*'Consolidtaed Data'!$H3874</f>
        <v>3903</v>
      </c>
      <c r="L5449" s="9">
        <f>'Consolidtaed Data'!$I3874*'Consolidtaed Data'!$H3874</f>
        <v>4761</v>
      </c>
      <c r="M5449" s="9">
        <f>'Consolidtaed Data'!$L3874-'Consolidtaed Data'!$K3874</f>
        <v>360</v>
      </c>
      <c r="N5449" s="9" t="str">
        <f>VLOOKUP('Consolidtaed Data'!$C3874,[1]Locations!$A:$O,2,0)</f>
        <v>Temecula</v>
      </c>
      <c r="O5449" s="9" t="str">
        <f>VLOOKUP('Consolidtaed Data'!$D3874,'[1]Sales People'!$A:$B,2,0)</f>
        <v>Justin Lynch</v>
      </c>
      <c r="P5449" s="9" t="str">
        <f>VLOOKUP('Consolidtaed Data'!$E3874,[1]Customers!$A:$B,2,0)</f>
        <v>Adam Bailey</v>
      </c>
      <c r="Q5449" s="11">
        <f>WEEKDAY('Consolidtaed Data'!$F3874)</f>
        <v>7</v>
      </c>
      <c r="R5449" s="9">
        <f>MONTH('Consolidtaed Data'!$F3874)</f>
        <v>10</v>
      </c>
      <c r="S5449" s="9" t="str">
        <f>TEXT(Table3[[#This Row],[Purchase Date]],"MMMM")</f>
        <v>February</v>
      </c>
      <c r="T5449" s="9">
        <f>YEAR('Consolidtaed Data'!$F3874)</f>
        <v>2020</v>
      </c>
    </row>
    <row r="5450" spans="1:20" x14ac:dyDescent="0.3">
      <c r="A5450" s="9" t="s">
        <v>6475</v>
      </c>
      <c r="B5450" s="9" t="s">
        <v>582</v>
      </c>
      <c r="C5450" s="9" t="s">
        <v>104</v>
      </c>
      <c r="D5450" s="9" t="s">
        <v>174</v>
      </c>
      <c r="E5450" s="9" t="s">
        <v>2489</v>
      </c>
      <c r="F5450" s="10">
        <v>44234</v>
      </c>
      <c r="G5450" s="10" t="str">
        <f>VLOOKUP(Table3[[#This Row],[Product ID]],[1]Products!$A:$G,2,0)</f>
        <v>Product 58</v>
      </c>
      <c r="H5450" s="22">
        <v>3</v>
      </c>
      <c r="I5450" s="9">
        <f>VLOOKUP('Consolidtaed Data'!$B3962,[1]Products!$A:$G,4,0)</f>
        <v>1278</v>
      </c>
      <c r="J5450" s="9">
        <f>VLOOKUP('Consolidtaed Data'!$B3962,[1]Products!$A:$G,3,0)</f>
        <v>665</v>
      </c>
      <c r="K5450" s="9">
        <f>'Consolidtaed Data'!$J3962*'Consolidtaed Data'!$H3962</f>
        <v>158</v>
      </c>
      <c r="L5450" s="9">
        <f>'Consolidtaed Data'!$I3962*'Consolidtaed Data'!$H3962</f>
        <v>254</v>
      </c>
      <c r="M5450" s="9">
        <f>'Consolidtaed Data'!$L3962-'Consolidtaed Data'!$K3962</f>
        <v>553</v>
      </c>
      <c r="N5450" s="9" t="str">
        <f>VLOOKUP('Consolidtaed Data'!$C3962,[1]Locations!$A:$O,2,0)</f>
        <v>Vista</v>
      </c>
      <c r="O5450" s="9" t="str">
        <f>VLOOKUP('Consolidtaed Data'!$D3962,'[1]Sales People'!$A:$B,2,0)</f>
        <v>Martin Perry</v>
      </c>
      <c r="P5450" s="9" t="str">
        <f>VLOOKUP('Consolidtaed Data'!$E3962,[1]Customers!$A:$B,2,0)</f>
        <v>Bobby Willis</v>
      </c>
      <c r="Q5450" s="11">
        <f>WEEKDAY('Consolidtaed Data'!$F3962)</f>
        <v>6</v>
      </c>
      <c r="R5450" s="9">
        <f>MONTH('Consolidtaed Data'!$F3962)</f>
        <v>10</v>
      </c>
      <c r="S5450" s="9" t="str">
        <f>TEXT(Table3[[#This Row],[Purchase Date]],"MMMM")</f>
        <v>February</v>
      </c>
      <c r="T5450" s="9">
        <f>YEAR('Consolidtaed Data'!$F3962)</f>
        <v>2020</v>
      </c>
    </row>
    <row r="5451" spans="1:20" x14ac:dyDescent="0.3">
      <c r="A5451" s="9" t="s">
        <v>6476</v>
      </c>
      <c r="B5451" s="9" t="s">
        <v>168</v>
      </c>
      <c r="C5451" s="9" t="s">
        <v>295</v>
      </c>
      <c r="D5451" s="9" t="s">
        <v>235</v>
      </c>
      <c r="E5451" s="9" t="s">
        <v>2424</v>
      </c>
      <c r="F5451" s="10">
        <v>44234</v>
      </c>
      <c r="G5451" s="10" t="str">
        <f>VLOOKUP(Table3[[#This Row],[Product ID]],[1]Products!$A:$G,2,0)</f>
        <v>Product 26</v>
      </c>
      <c r="H5451" s="22">
        <v>4</v>
      </c>
      <c r="I5451" s="9">
        <f>VLOOKUP('Consolidtaed Data'!$B4046,[1]Products!$A:$G,4,0)</f>
        <v>1708</v>
      </c>
      <c r="J5451" s="9">
        <f>VLOOKUP('Consolidtaed Data'!$B4046,[1]Products!$A:$G,3,0)</f>
        <v>871</v>
      </c>
      <c r="K5451" s="9">
        <f>'Consolidtaed Data'!$J4046*'Consolidtaed Data'!$H4046</f>
        <v>1260</v>
      </c>
      <c r="L5451" s="9">
        <f>'Consolidtaed Data'!$I4046*'Consolidtaed Data'!$H4046</f>
        <v>1752</v>
      </c>
      <c r="M5451" s="9">
        <f>'Consolidtaed Data'!$L4046-'Consolidtaed Data'!$K4046</f>
        <v>22</v>
      </c>
      <c r="N5451" s="9" t="str">
        <f>VLOOKUP('Consolidtaed Data'!$C4046,[1]Locations!$A:$O,2,0)</f>
        <v>Torrance</v>
      </c>
      <c r="O5451" s="9" t="str">
        <f>VLOOKUP('Consolidtaed Data'!$D4046,'[1]Sales People'!$A:$B,2,0)</f>
        <v>Bobby Russell</v>
      </c>
      <c r="P5451" s="9" t="str">
        <f>VLOOKUP('Consolidtaed Data'!$E4046,[1]Customers!$A:$B,2,0)</f>
        <v>William Schmidt</v>
      </c>
      <c r="Q5451" s="11">
        <f>WEEKDAY('Consolidtaed Data'!$F4046)</f>
        <v>5</v>
      </c>
      <c r="R5451" s="9">
        <f>MONTH('Consolidtaed Data'!$F4046)</f>
        <v>10</v>
      </c>
      <c r="S5451" s="9" t="str">
        <f>TEXT(Table3[[#This Row],[Purchase Date]],"MMMM")</f>
        <v>February</v>
      </c>
      <c r="T5451" s="9">
        <f>YEAR('Consolidtaed Data'!$F4046)</f>
        <v>2020</v>
      </c>
    </row>
    <row r="5452" spans="1:20" x14ac:dyDescent="0.3">
      <c r="A5452" s="9" t="s">
        <v>6477</v>
      </c>
      <c r="B5452" s="9" t="s">
        <v>62</v>
      </c>
      <c r="C5452" s="9" t="s">
        <v>90</v>
      </c>
      <c r="D5452" s="9" t="s">
        <v>326</v>
      </c>
      <c r="E5452" s="9" t="s">
        <v>950</v>
      </c>
      <c r="F5452" s="10">
        <v>44234</v>
      </c>
      <c r="G5452" s="10" t="str">
        <f>VLOOKUP(Table3[[#This Row],[Product ID]],[1]Products!$A:$G,2,0)</f>
        <v>Product 17</v>
      </c>
      <c r="H5452" s="22">
        <v>3</v>
      </c>
      <c r="I5452" s="9">
        <f>VLOOKUP('Consolidtaed Data'!$B4092,[1]Products!$A:$G,4,0)</f>
        <v>203</v>
      </c>
      <c r="J5452" s="9">
        <f>VLOOKUP('Consolidtaed Data'!$B4092,[1]Products!$A:$G,3,0)</f>
        <v>154</v>
      </c>
      <c r="K5452" s="9">
        <f>'Consolidtaed Data'!$J4092*'Consolidtaed Data'!$H4092</f>
        <v>786</v>
      </c>
      <c r="L5452" s="9">
        <f>'Consolidtaed Data'!$I4092*'Consolidtaed Data'!$H4092</f>
        <v>947</v>
      </c>
      <c r="M5452" s="9">
        <f>'Consolidtaed Data'!$L4092-'Consolidtaed Data'!$K4092</f>
        <v>944</v>
      </c>
      <c r="N5452" s="9" t="str">
        <f>VLOOKUP('Consolidtaed Data'!$C4092,[1]Locations!$A:$O,2,0)</f>
        <v>Bakersfield</v>
      </c>
      <c r="O5452" s="9" t="str">
        <f>VLOOKUP('Consolidtaed Data'!$D4092,'[1]Sales People'!$A:$B,2,0)</f>
        <v>Bobby Russell</v>
      </c>
      <c r="P5452" s="9" t="str">
        <f>VLOOKUP('Consolidtaed Data'!$E4092,[1]Customers!$A:$B,2,0)</f>
        <v>Adam Duncan</v>
      </c>
      <c r="Q5452" s="11">
        <f>WEEKDAY('Consolidtaed Data'!$F4092)</f>
        <v>2</v>
      </c>
      <c r="R5452" s="9">
        <f>MONTH('Consolidtaed Data'!$F4092)</f>
        <v>10</v>
      </c>
      <c r="S5452" s="9" t="str">
        <f>TEXT(Table3[[#This Row],[Purchase Date]],"MMMM")</f>
        <v>February</v>
      </c>
      <c r="T5452" s="9">
        <f>YEAR('Consolidtaed Data'!$F4092)</f>
        <v>2020</v>
      </c>
    </row>
    <row r="5453" spans="1:20" x14ac:dyDescent="0.3">
      <c r="A5453" s="9" t="s">
        <v>6478</v>
      </c>
      <c r="B5453" s="9" t="s">
        <v>129</v>
      </c>
      <c r="C5453" s="9" t="s">
        <v>82</v>
      </c>
      <c r="D5453" s="9" t="s">
        <v>43</v>
      </c>
      <c r="E5453" s="9" t="s">
        <v>1965</v>
      </c>
      <c r="F5453" s="10">
        <v>44234</v>
      </c>
      <c r="G5453" s="10" t="str">
        <f>VLOOKUP(Table3[[#This Row],[Product ID]],[1]Products!$A:$G,2,0)</f>
        <v>Product 47</v>
      </c>
      <c r="H5453" s="22">
        <v>3</v>
      </c>
      <c r="I5453" s="9">
        <f>VLOOKUP('Consolidtaed Data'!$B4155,[1]Products!$A:$G,4,0)</f>
        <v>123</v>
      </c>
      <c r="J5453" s="9">
        <f>VLOOKUP('Consolidtaed Data'!$B4155,[1]Products!$A:$G,3,0)</f>
        <v>84</v>
      </c>
      <c r="K5453" s="9">
        <f>'Consolidtaed Data'!$J4155*'Consolidtaed Data'!$H4155</f>
        <v>1518</v>
      </c>
      <c r="L5453" s="9">
        <f>'Consolidtaed Data'!$I4155*'Consolidtaed Data'!$H4155</f>
        <v>2410</v>
      </c>
      <c r="M5453" s="9">
        <f>'Consolidtaed Data'!$L4155-'Consolidtaed Data'!$K4155</f>
        <v>944</v>
      </c>
      <c r="N5453" s="9" t="str">
        <f>VLOOKUP('Consolidtaed Data'!$C4155,[1]Locations!$A:$O,2,0)</f>
        <v>Huntington Beach</v>
      </c>
      <c r="O5453" s="9" t="str">
        <f>VLOOKUP('Consolidtaed Data'!$D4155,'[1]Sales People'!$A:$B,2,0)</f>
        <v>John Reyes</v>
      </c>
      <c r="P5453" s="9" t="str">
        <f>VLOOKUP('Consolidtaed Data'!$E4155,[1]Customers!$A:$B,2,0)</f>
        <v>Andrew Graham</v>
      </c>
      <c r="Q5453" s="11">
        <f>WEEKDAY('Consolidtaed Data'!$F4155)</f>
        <v>1</v>
      </c>
      <c r="R5453" s="9">
        <f>MONTH('Consolidtaed Data'!$F4155)</f>
        <v>11</v>
      </c>
      <c r="S5453" s="9" t="str">
        <f>TEXT(Table3[[#This Row],[Purchase Date]],"MMMM")</f>
        <v>February</v>
      </c>
      <c r="T5453" s="9">
        <f>YEAR('Consolidtaed Data'!$F4155)</f>
        <v>2020</v>
      </c>
    </row>
    <row r="5454" spans="1:20" x14ac:dyDescent="0.3">
      <c r="A5454" s="9" t="s">
        <v>6479</v>
      </c>
      <c r="B5454" s="9" t="s">
        <v>311</v>
      </c>
      <c r="C5454" s="9" t="s">
        <v>16</v>
      </c>
      <c r="D5454" s="9" t="s">
        <v>87</v>
      </c>
      <c r="E5454" s="9" t="s">
        <v>1556</v>
      </c>
      <c r="F5454" s="10">
        <v>44234</v>
      </c>
      <c r="G5454" s="10" t="str">
        <f>VLOOKUP(Table3[[#This Row],[Product ID]],[1]Products!$A:$G,2,0)</f>
        <v>Product 33</v>
      </c>
      <c r="H5454" s="22">
        <v>3</v>
      </c>
      <c r="I5454" s="9">
        <f>VLOOKUP('Consolidtaed Data'!$B4166,[1]Products!$A:$G,4,0)</f>
        <v>1103</v>
      </c>
      <c r="J5454" s="9">
        <f>VLOOKUP('Consolidtaed Data'!$B4166,[1]Products!$A:$G,3,0)</f>
        <v>838</v>
      </c>
      <c r="K5454" s="9">
        <f>'Consolidtaed Data'!$J4166*'Consolidtaed Data'!$H4166</f>
        <v>648</v>
      </c>
      <c r="L5454" s="9">
        <f>'Consolidtaed Data'!$I4166*'Consolidtaed Data'!$H4166</f>
        <v>771</v>
      </c>
      <c r="M5454" s="9">
        <f>'Consolidtaed Data'!$L4166-'Consolidtaed Data'!$K4166</f>
        <v>714</v>
      </c>
      <c r="N5454" s="9" t="str">
        <f>VLOOKUP('Consolidtaed Data'!$C4166,[1]Locations!$A:$O,2,0)</f>
        <v>Pomona</v>
      </c>
      <c r="O5454" s="9" t="str">
        <f>VLOOKUP('Consolidtaed Data'!$D4166,'[1]Sales People'!$A:$B,2,0)</f>
        <v>Joe Sims</v>
      </c>
      <c r="P5454" s="9" t="str">
        <f>VLOOKUP('Consolidtaed Data'!$E4166,[1]Customers!$A:$B,2,0)</f>
        <v>Joshua Jones</v>
      </c>
      <c r="Q5454" s="11">
        <f>WEEKDAY('Consolidtaed Data'!$F4166)</f>
        <v>2</v>
      </c>
      <c r="R5454" s="9">
        <f>MONTH('Consolidtaed Data'!$F4166)</f>
        <v>11</v>
      </c>
      <c r="S5454" s="9" t="str">
        <f>TEXT(Table3[[#This Row],[Purchase Date]],"MMMM")</f>
        <v>February</v>
      </c>
      <c r="T5454" s="9">
        <f>YEAR('Consolidtaed Data'!$F4166)</f>
        <v>2020</v>
      </c>
    </row>
    <row r="5455" spans="1:20" x14ac:dyDescent="0.3">
      <c r="A5455" s="9" t="s">
        <v>6480</v>
      </c>
      <c r="B5455" s="9" t="s">
        <v>24</v>
      </c>
      <c r="C5455" s="9" t="s">
        <v>319</v>
      </c>
      <c r="D5455" s="9" t="s">
        <v>13</v>
      </c>
      <c r="E5455" s="9" t="s">
        <v>1388</v>
      </c>
      <c r="F5455" s="10">
        <v>44234</v>
      </c>
      <c r="G5455" s="10" t="str">
        <f>VLOOKUP(Table3[[#This Row],[Product ID]],[1]Products!$A:$G,2,0)</f>
        <v>Product 6</v>
      </c>
      <c r="H5455" s="22">
        <v>1</v>
      </c>
      <c r="I5455" s="9">
        <f>VLOOKUP('Consolidtaed Data'!$B4168,[1]Products!$A:$G,4,0)</f>
        <v>1582</v>
      </c>
      <c r="J5455" s="9">
        <f>VLOOKUP('Consolidtaed Data'!$B4168,[1]Products!$A:$G,3,0)</f>
        <v>1234</v>
      </c>
      <c r="K5455" s="9">
        <f>'Consolidtaed Data'!$J4168*'Consolidtaed Data'!$H4168</f>
        <v>1090</v>
      </c>
      <c r="L5455" s="9">
        <f>'Consolidtaed Data'!$I4168*'Consolidtaed Data'!$H4168</f>
        <v>1380</v>
      </c>
      <c r="M5455" s="9">
        <f>'Consolidtaed Data'!$L4168-'Consolidtaed Data'!$K4168</f>
        <v>137</v>
      </c>
      <c r="N5455" s="9" t="str">
        <f>VLOOKUP('Consolidtaed Data'!$C4168,[1]Locations!$A:$O,2,0)</f>
        <v>Santa Maria</v>
      </c>
      <c r="O5455" s="9" t="str">
        <f>VLOOKUP('Consolidtaed Data'!$D4168,'[1]Sales People'!$A:$B,2,0)</f>
        <v>Clarence Fox</v>
      </c>
      <c r="P5455" s="9" t="str">
        <f>VLOOKUP('Consolidtaed Data'!$E4168,[1]Customers!$A:$B,2,0)</f>
        <v>Adam Duncan</v>
      </c>
      <c r="Q5455" s="11">
        <f>WEEKDAY('Consolidtaed Data'!$F4168)</f>
        <v>2</v>
      </c>
      <c r="R5455" s="9">
        <f>MONTH('Consolidtaed Data'!$F4168)</f>
        <v>11</v>
      </c>
      <c r="S5455" s="9" t="str">
        <f>TEXT(Table3[[#This Row],[Purchase Date]],"MMMM")</f>
        <v>February</v>
      </c>
      <c r="T5455" s="9">
        <f>YEAR('Consolidtaed Data'!$F4168)</f>
        <v>2020</v>
      </c>
    </row>
    <row r="5456" spans="1:20" x14ac:dyDescent="0.3">
      <c r="A5456" s="9" t="s">
        <v>6481</v>
      </c>
      <c r="B5456" s="9" t="s">
        <v>151</v>
      </c>
      <c r="C5456" s="9" t="s">
        <v>42</v>
      </c>
      <c r="D5456" s="9" t="s">
        <v>26</v>
      </c>
      <c r="E5456" s="9" t="s">
        <v>601</v>
      </c>
      <c r="F5456" s="10">
        <v>44234</v>
      </c>
      <c r="G5456" s="10" t="str">
        <f>VLOOKUP(Table3[[#This Row],[Product ID]],[1]Products!$A:$G,2,0)</f>
        <v>Product 94</v>
      </c>
      <c r="H5456" s="22">
        <v>2</v>
      </c>
      <c r="I5456" s="9">
        <f>VLOOKUP('Consolidtaed Data'!$B4195,[1]Products!$A:$G,4,0)</f>
        <v>2464</v>
      </c>
      <c r="J5456" s="9">
        <f>VLOOKUP('Consolidtaed Data'!$B4195,[1]Products!$A:$G,3,0)</f>
        <v>1774</v>
      </c>
      <c r="K5456" s="9">
        <f>'Consolidtaed Data'!$J4195*'Consolidtaed Data'!$H4195</f>
        <v>3138</v>
      </c>
      <c r="L5456" s="9">
        <f>'Consolidtaed Data'!$I4195*'Consolidtaed Data'!$H4195</f>
        <v>4905</v>
      </c>
      <c r="M5456" s="9">
        <f>'Consolidtaed Data'!$L4195-'Consolidtaed Data'!$K4195</f>
        <v>447</v>
      </c>
      <c r="N5456" s="9" t="str">
        <f>VLOOKUP('Consolidtaed Data'!$C4195,[1]Locations!$A:$O,2,0)</f>
        <v>Palmdale</v>
      </c>
      <c r="O5456" s="9" t="str">
        <f>VLOOKUP('Consolidtaed Data'!$D4195,'[1]Sales People'!$A:$B,2,0)</f>
        <v>Larry Marshall</v>
      </c>
      <c r="P5456" s="9" t="str">
        <f>VLOOKUP('Consolidtaed Data'!$E4195,[1]Customers!$A:$B,2,0)</f>
        <v>Willie Daniels</v>
      </c>
      <c r="Q5456" s="11">
        <f>WEEKDAY('Consolidtaed Data'!$F4195)</f>
        <v>4</v>
      </c>
      <c r="R5456" s="9">
        <f>MONTH('Consolidtaed Data'!$F4195)</f>
        <v>11</v>
      </c>
      <c r="S5456" s="9" t="str">
        <f>TEXT(Table3[[#This Row],[Purchase Date]],"MMMM")</f>
        <v>February</v>
      </c>
      <c r="T5456" s="9">
        <f>YEAR('Consolidtaed Data'!$F4195)</f>
        <v>2020</v>
      </c>
    </row>
    <row r="5457" spans="1:20" x14ac:dyDescent="0.3">
      <c r="A5457" s="9" t="s">
        <v>6482</v>
      </c>
      <c r="B5457" s="9" t="s">
        <v>177</v>
      </c>
      <c r="C5457" s="9" t="s">
        <v>122</v>
      </c>
      <c r="D5457" s="9" t="s">
        <v>161</v>
      </c>
      <c r="E5457" s="9" t="s">
        <v>1153</v>
      </c>
      <c r="F5457" s="10">
        <v>44234</v>
      </c>
      <c r="G5457" s="10" t="str">
        <f>VLOOKUP(Table3[[#This Row],[Product ID]],[1]Products!$A:$G,2,0)</f>
        <v>Product 5</v>
      </c>
      <c r="H5457" s="22">
        <v>3</v>
      </c>
      <c r="I5457" s="9">
        <f>VLOOKUP('Consolidtaed Data'!$B4248,[1]Products!$A:$G,4,0)</f>
        <v>2091</v>
      </c>
      <c r="J5457" s="9">
        <f>VLOOKUP('Consolidtaed Data'!$B4248,[1]Products!$A:$G,3,0)</f>
        <v>1485</v>
      </c>
      <c r="K5457" s="9">
        <f>'Consolidtaed Data'!$J4248*'Consolidtaed Data'!$H4248</f>
        <v>2726</v>
      </c>
      <c r="L5457" s="9">
        <f>'Consolidtaed Data'!$I4248*'Consolidtaed Data'!$H4248</f>
        <v>3450</v>
      </c>
      <c r="M5457" s="9">
        <f>'Consolidtaed Data'!$L4248-'Consolidtaed Data'!$K4248</f>
        <v>492</v>
      </c>
      <c r="N5457" s="9" t="str">
        <f>VLOOKUP('Consolidtaed Data'!$C4248,[1]Locations!$A:$O,2,0)</f>
        <v>Fremont</v>
      </c>
      <c r="O5457" s="9" t="str">
        <f>VLOOKUP('Consolidtaed Data'!$D4248,'[1]Sales People'!$A:$B,2,0)</f>
        <v>Scott Mason</v>
      </c>
      <c r="P5457" s="9" t="str">
        <f>VLOOKUP('Consolidtaed Data'!$E4248,[1]Customers!$A:$B,2,0)</f>
        <v>Roy West</v>
      </c>
      <c r="Q5457" s="11">
        <f>WEEKDAY('Consolidtaed Data'!$F4248)</f>
        <v>2</v>
      </c>
      <c r="R5457" s="9">
        <f>MONTH('Consolidtaed Data'!$F4248)</f>
        <v>11</v>
      </c>
      <c r="S5457" s="9" t="str">
        <f>TEXT(Table3[[#This Row],[Purchase Date]],"MMMM")</f>
        <v>February</v>
      </c>
      <c r="T5457" s="9">
        <f>YEAR('Consolidtaed Data'!$F4248)</f>
        <v>2020</v>
      </c>
    </row>
    <row r="5458" spans="1:20" x14ac:dyDescent="0.3">
      <c r="A5458" s="9" t="s">
        <v>6483</v>
      </c>
      <c r="B5458" s="9" t="s">
        <v>119</v>
      </c>
      <c r="C5458" s="9" t="s">
        <v>295</v>
      </c>
      <c r="D5458" s="9" t="s">
        <v>220</v>
      </c>
      <c r="E5458" s="9" t="s">
        <v>2096</v>
      </c>
      <c r="F5458" s="10">
        <v>44234</v>
      </c>
      <c r="G5458" s="10" t="str">
        <f>VLOOKUP(Table3[[#This Row],[Product ID]],[1]Products!$A:$G,2,0)</f>
        <v>Product 67</v>
      </c>
      <c r="H5458" s="22">
        <v>4</v>
      </c>
      <c r="I5458" s="9">
        <f>VLOOKUP('Consolidtaed Data'!$B4319,[1]Products!$A:$G,4,0)</f>
        <v>530</v>
      </c>
      <c r="J5458" s="9">
        <f>VLOOKUP('Consolidtaed Data'!$B4319,[1]Products!$A:$G,3,0)</f>
        <v>424</v>
      </c>
      <c r="K5458" s="9">
        <f>'Consolidtaed Data'!$J4319*'Consolidtaed Data'!$H4319</f>
        <v>2358</v>
      </c>
      <c r="L5458" s="9">
        <f>'Consolidtaed Data'!$I4319*'Consolidtaed Data'!$H4319</f>
        <v>2841</v>
      </c>
      <c r="M5458" s="9">
        <f>'Consolidtaed Data'!$L4319-'Consolidtaed Data'!$K4319</f>
        <v>184</v>
      </c>
      <c r="N5458" s="9" t="str">
        <f>VLOOKUP('Consolidtaed Data'!$C4319,[1]Locations!$A:$O,2,0)</f>
        <v>San Francisco</v>
      </c>
      <c r="O5458" s="9" t="str">
        <f>VLOOKUP('Consolidtaed Data'!$D4319,'[1]Sales People'!$A:$B,2,0)</f>
        <v>Eugene Holmes</v>
      </c>
      <c r="P5458" s="9" t="str">
        <f>VLOOKUP('Consolidtaed Data'!$E4319,[1]Customers!$A:$B,2,0)</f>
        <v>Timothy Bowman</v>
      </c>
      <c r="Q5458" s="11">
        <f>WEEKDAY('Consolidtaed Data'!$F4319)</f>
        <v>6</v>
      </c>
      <c r="R5458" s="9">
        <f>MONTH('Consolidtaed Data'!$F4319)</f>
        <v>11</v>
      </c>
      <c r="S5458" s="9" t="str">
        <f>TEXT(Table3[[#This Row],[Purchase Date]],"MMMM")</f>
        <v>February</v>
      </c>
      <c r="T5458" s="9">
        <f>YEAR('Consolidtaed Data'!$F4319)</f>
        <v>2020</v>
      </c>
    </row>
    <row r="5459" spans="1:20" x14ac:dyDescent="0.3">
      <c r="A5459" s="9" t="s">
        <v>6484</v>
      </c>
      <c r="B5459" s="9" t="s">
        <v>266</v>
      </c>
      <c r="C5459" s="9" t="s">
        <v>504</v>
      </c>
      <c r="D5459" s="9" t="s">
        <v>17</v>
      </c>
      <c r="E5459" s="9" t="s">
        <v>1661</v>
      </c>
      <c r="F5459" s="10">
        <v>44234</v>
      </c>
      <c r="G5459" s="10" t="str">
        <f>VLOOKUP(Table3[[#This Row],[Product ID]],[1]Products!$A:$G,2,0)</f>
        <v>Product 92</v>
      </c>
      <c r="H5459" s="22">
        <v>3</v>
      </c>
      <c r="I5459" s="9">
        <f>VLOOKUP('Consolidtaed Data'!$B4331,[1]Products!$A:$G,4,0)</f>
        <v>2241</v>
      </c>
      <c r="J5459" s="9">
        <f>VLOOKUP('Consolidtaed Data'!$B4331,[1]Products!$A:$G,3,0)</f>
        <v>1367</v>
      </c>
      <c r="K5459" s="9">
        <f>'Consolidtaed Data'!$J4331*'Consolidtaed Data'!$H4331</f>
        <v>1777</v>
      </c>
      <c r="L5459" s="9">
        <f>'Consolidtaed Data'!$I4331*'Consolidtaed Data'!$H4331</f>
        <v>2141</v>
      </c>
      <c r="M5459" s="9">
        <f>'Consolidtaed Data'!$L4331-'Consolidtaed Data'!$K4331</f>
        <v>1320</v>
      </c>
      <c r="N5459" s="9" t="str">
        <f>VLOOKUP('Consolidtaed Data'!$C4331,[1]Locations!$A:$O,2,0)</f>
        <v>Pomona</v>
      </c>
      <c r="O5459" s="9" t="str">
        <f>VLOOKUP('Consolidtaed Data'!$D4331,'[1]Sales People'!$A:$B,2,0)</f>
        <v>Henry Nelson</v>
      </c>
      <c r="P5459" s="9" t="str">
        <f>VLOOKUP('Consolidtaed Data'!$E4331,[1]Customers!$A:$B,2,0)</f>
        <v>Johnny Martinez</v>
      </c>
      <c r="Q5459" s="11">
        <f>WEEKDAY('Consolidtaed Data'!$F4331)</f>
        <v>7</v>
      </c>
      <c r="R5459" s="9">
        <f>MONTH('Consolidtaed Data'!$F4331)</f>
        <v>11</v>
      </c>
      <c r="S5459" s="9" t="str">
        <f>TEXT(Table3[[#This Row],[Purchase Date]],"MMMM")</f>
        <v>February</v>
      </c>
      <c r="T5459" s="9">
        <f>YEAR('Consolidtaed Data'!$F4331)</f>
        <v>2020</v>
      </c>
    </row>
    <row r="5460" spans="1:20" x14ac:dyDescent="0.3">
      <c r="A5460" s="9" t="s">
        <v>6485</v>
      </c>
      <c r="B5460" s="9" t="s">
        <v>54</v>
      </c>
      <c r="C5460" s="9" t="s">
        <v>45</v>
      </c>
      <c r="D5460" s="9" t="s">
        <v>100</v>
      </c>
      <c r="E5460" s="9" t="s">
        <v>1594</v>
      </c>
      <c r="F5460" s="10">
        <v>44234</v>
      </c>
      <c r="G5460" s="10" t="str">
        <f>VLOOKUP(Table3[[#This Row],[Product ID]],[1]Products!$A:$G,2,0)</f>
        <v>Product 41</v>
      </c>
      <c r="H5460" s="22">
        <v>1</v>
      </c>
      <c r="I5460" s="9">
        <f>VLOOKUP('Consolidtaed Data'!$B4359,[1]Products!$A:$G,4,0)</f>
        <v>1783</v>
      </c>
      <c r="J5460" s="9">
        <f>VLOOKUP('Consolidtaed Data'!$B4359,[1]Products!$A:$G,3,0)</f>
        <v>1516</v>
      </c>
      <c r="K5460" s="9">
        <f>'Consolidtaed Data'!$J4359*'Consolidtaed Data'!$H4359</f>
        <v>358</v>
      </c>
      <c r="L5460" s="9">
        <f>'Consolidtaed Data'!$I4359*'Consolidtaed Data'!$H4359</f>
        <v>596</v>
      </c>
      <c r="M5460" s="9">
        <f>'Consolidtaed Data'!$L4359-'Consolidtaed Data'!$K4359</f>
        <v>34</v>
      </c>
      <c r="N5460" s="9" t="str">
        <f>VLOOKUP('Consolidtaed Data'!$C4359,[1]Locations!$A:$O,2,0)</f>
        <v>Carlsbad</v>
      </c>
      <c r="O5460" s="9" t="str">
        <f>VLOOKUP('Consolidtaed Data'!$D4359,'[1]Sales People'!$A:$B,2,0)</f>
        <v>Scott Clark</v>
      </c>
      <c r="P5460" s="9" t="str">
        <f>VLOOKUP('Consolidtaed Data'!$E4359,[1]Customers!$A:$B,2,0)</f>
        <v>Thomas Campbell</v>
      </c>
      <c r="Q5460" s="11">
        <f>WEEKDAY('Consolidtaed Data'!$F4359)</f>
        <v>2</v>
      </c>
      <c r="R5460" s="9">
        <f>MONTH('Consolidtaed Data'!$F4359)</f>
        <v>11</v>
      </c>
      <c r="S5460" s="9" t="str">
        <f>TEXT(Table3[[#This Row],[Purchase Date]],"MMMM")</f>
        <v>February</v>
      </c>
      <c r="T5460" s="9">
        <f>YEAR('Consolidtaed Data'!$F4359)</f>
        <v>2020</v>
      </c>
    </row>
    <row r="5461" spans="1:20" x14ac:dyDescent="0.3">
      <c r="A5461" s="9" t="s">
        <v>6486</v>
      </c>
      <c r="B5461" s="9" t="s">
        <v>62</v>
      </c>
      <c r="C5461" s="9" t="s">
        <v>469</v>
      </c>
      <c r="D5461" s="9" t="s">
        <v>329</v>
      </c>
      <c r="E5461" s="9" t="s">
        <v>737</v>
      </c>
      <c r="F5461" s="10">
        <v>44234</v>
      </c>
      <c r="G5461" s="10" t="str">
        <f>VLOOKUP(Table3[[#This Row],[Product ID]],[1]Products!$A:$G,2,0)</f>
        <v>Product 17</v>
      </c>
      <c r="H5461" s="22">
        <v>2</v>
      </c>
      <c r="I5461" s="9">
        <f>VLOOKUP('Consolidtaed Data'!$B4503,[1]Products!$A:$G,4,0)</f>
        <v>1635</v>
      </c>
      <c r="J5461" s="9">
        <f>VLOOKUP('Consolidtaed Data'!$B4503,[1]Products!$A:$G,3,0)</f>
        <v>1046</v>
      </c>
      <c r="K5461" s="9">
        <f>'Consolidtaed Data'!$J4503*'Consolidtaed Data'!$H4503</f>
        <v>504</v>
      </c>
      <c r="L5461" s="9">
        <f>'Consolidtaed Data'!$I4503*'Consolidtaed Data'!$H4503</f>
        <v>951</v>
      </c>
      <c r="M5461" s="9">
        <f>'Consolidtaed Data'!$L4503-'Consolidtaed Data'!$K4503</f>
        <v>408</v>
      </c>
      <c r="N5461" s="9" t="str">
        <f>VLOOKUP('Consolidtaed Data'!$C4503,[1]Locations!$A:$O,2,0)</f>
        <v>Modesto</v>
      </c>
      <c r="O5461" s="9" t="str">
        <f>VLOOKUP('Consolidtaed Data'!$D4503,'[1]Sales People'!$A:$B,2,0)</f>
        <v>Carl Hall</v>
      </c>
      <c r="P5461" s="9" t="str">
        <f>VLOOKUP('Consolidtaed Data'!$E4503,[1]Customers!$A:$B,2,0)</f>
        <v>Gregory Chapman</v>
      </c>
      <c r="Q5461" s="11">
        <f>WEEKDAY('Consolidtaed Data'!$F4503)</f>
        <v>5</v>
      </c>
      <c r="R5461" s="9">
        <f>MONTH('Consolidtaed Data'!$F4503)</f>
        <v>11</v>
      </c>
      <c r="S5461" s="9" t="str">
        <f>TEXT(Table3[[#This Row],[Purchase Date]],"MMMM")</f>
        <v>February</v>
      </c>
      <c r="T5461" s="9">
        <f>YEAR('Consolidtaed Data'!$F4503)</f>
        <v>2020</v>
      </c>
    </row>
    <row r="5462" spans="1:20" x14ac:dyDescent="0.3">
      <c r="A5462" s="9" t="s">
        <v>6487</v>
      </c>
      <c r="B5462" s="9" t="s">
        <v>742</v>
      </c>
      <c r="C5462" s="9" t="s">
        <v>249</v>
      </c>
      <c r="D5462" s="9" t="s">
        <v>374</v>
      </c>
      <c r="E5462" s="9" t="s">
        <v>1970</v>
      </c>
      <c r="F5462" s="10">
        <v>44234</v>
      </c>
      <c r="G5462" s="10" t="str">
        <f>VLOOKUP(Table3[[#This Row],[Product ID]],[1]Products!$A:$G,2,0)</f>
        <v>Product 90</v>
      </c>
      <c r="H5462" s="22">
        <v>4</v>
      </c>
      <c r="I5462" s="9">
        <f>VLOOKUP('Consolidtaed Data'!$B4615,[1]Products!$A:$G,4,0)</f>
        <v>1671</v>
      </c>
      <c r="J5462" s="9">
        <f>VLOOKUP('Consolidtaed Data'!$B4615,[1]Products!$A:$G,3,0)</f>
        <v>1220</v>
      </c>
      <c r="K5462" s="9">
        <f>'Consolidtaed Data'!$J4615*'Consolidtaed Data'!$H4615</f>
        <v>624</v>
      </c>
      <c r="L5462" s="9">
        <f>'Consolidtaed Data'!$I4615*'Consolidtaed Data'!$H4615</f>
        <v>945</v>
      </c>
      <c r="M5462" s="9">
        <f>'Consolidtaed Data'!$L4615-'Consolidtaed Data'!$K4615</f>
        <v>344</v>
      </c>
      <c r="N5462" s="9" t="str">
        <f>VLOOKUP('Consolidtaed Data'!$C4615,[1]Locations!$A:$O,2,0)</f>
        <v>Palmdale</v>
      </c>
      <c r="O5462" s="9" t="str">
        <f>VLOOKUP('Consolidtaed Data'!$D4615,'[1]Sales People'!$A:$B,2,0)</f>
        <v>Charles Harper</v>
      </c>
      <c r="P5462" s="9" t="str">
        <f>VLOOKUP('Consolidtaed Data'!$E4615,[1]Customers!$A:$B,2,0)</f>
        <v>Raymond Fields</v>
      </c>
      <c r="Q5462" s="11">
        <f>WEEKDAY('Consolidtaed Data'!$F4615)</f>
        <v>6</v>
      </c>
      <c r="R5462" s="9">
        <f>MONTH('Consolidtaed Data'!$F4615)</f>
        <v>12</v>
      </c>
      <c r="S5462" s="9" t="str">
        <f>TEXT(Table3[[#This Row],[Purchase Date]],"MMMM")</f>
        <v>February</v>
      </c>
      <c r="T5462" s="9">
        <f>YEAR('Consolidtaed Data'!$F4615)</f>
        <v>2020</v>
      </c>
    </row>
    <row r="5463" spans="1:20" x14ac:dyDescent="0.3">
      <c r="A5463" s="9" t="s">
        <v>6488</v>
      </c>
      <c r="B5463" s="9" t="s">
        <v>234</v>
      </c>
      <c r="C5463" s="9" t="s">
        <v>122</v>
      </c>
      <c r="D5463" s="9" t="s">
        <v>64</v>
      </c>
      <c r="E5463" s="9" t="s">
        <v>1845</v>
      </c>
      <c r="F5463" s="10">
        <v>44234</v>
      </c>
      <c r="G5463" s="10" t="str">
        <f>VLOOKUP(Table3[[#This Row],[Product ID]],[1]Products!$A:$G,2,0)</f>
        <v>Product 54</v>
      </c>
      <c r="H5463" s="22">
        <v>2</v>
      </c>
      <c r="I5463" s="9">
        <f>VLOOKUP('Consolidtaed Data'!$B4682,[1]Products!$A:$G,4,0)</f>
        <v>1022</v>
      </c>
      <c r="J5463" s="9">
        <f>VLOOKUP('Consolidtaed Data'!$B4682,[1]Products!$A:$G,3,0)</f>
        <v>818</v>
      </c>
      <c r="K5463" s="9">
        <f>'Consolidtaed Data'!$J4682*'Consolidtaed Data'!$H4682</f>
        <v>3132</v>
      </c>
      <c r="L5463" s="9">
        <f>'Consolidtaed Data'!$I4682*'Consolidtaed Data'!$H4682</f>
        <v>5697</v>
      </c>
      <c r="M5463" s="9">
        <f>'Consolidtaed Data'!$L4682-'Consolidtaed Data'!$K4682</f>
        <v>34</v>
      </c>
      <c r="N5463" s="9" t="str">
        <f>VLOOKUP('Consolidtaed Data'!$C4682,[1]Locations!$A:$O,2,0)</f>
        <v>Roseville</v>
      </c>
      <c r="O5463" s="9" t="str">
        <f>VLOOKUP('Consolidtaed Data'!$D4682,'[1]Sales People'!$A:$B,2,0)</f>
        <v>Joshua Taylor</v>
      </c>
      <c r="P5463" s="9" t="str">
        <f>VLOOKUP('Consolidtaed Data'!$E4682,[1]Customers!$A:$B,2,0)</f>
        <v>Frank Gibson</v>
      </c>
      <c r="Q5463" s="11">
        <f>WEEKDAY('Consolidtaed Data'!$F4682)</f>
        <v>4</v>
      </c>
      <c r="R5463" s="9">
        <f>MONTH('Consolidtaed Data'!$F4682)</f>
        <v>12</v>
      </c>
      <c r="S5463" s="9" t="str">
        <f>TEXT(Table3[[#This Row],[Purchase Date]],"MMMM")</f>
        <v>February</v>
      </c>
      <c r="T5463" s="9">
        <f>YEAR('Consolidtaed Data'!$F4682)</f>
        <v>2020</v>
      </c>
    </row>
    <row r="5464" spans="1:20" x14ac:dyDescent="0.3">
      <c r="A5464" s="9" t="s">
        <v>6489</v>
      </c>
      <c r="B5464" s="9" t="s">
        <v>252</v>
      </c>
      <c r="C5464" s="9" t="s">
        <v>201</v>
      </c>
      <c r="D5464" s="9" t="s">
        <v>26</v>
      </c>
      <c r="E5464" s="9" t="s">
        <v>771</v>
      </c>
      <c r="F5464" s="10">
        <v>44235</v>
      </c>
      <c r="G5464" s="10" t="str">
        <f>VLOOKUP(Table3[[#This Row],[Product ID]],[1]Products!$A:$G,2,0)</f>
        <v>Product 81</v>
      </c>
      <c r="H5464" s="22">
        <v>1</v>
      </c>
      <c r="I5464" s="9">
        <f>VLOOKUP('Consolidtaed Data'!$B3702,[1]Products!$A:$G,4,0)</f>
        <v>684</v>
      </c>
      <c r="J5464" s="9">
        <f>VLOOKUP('Consolidtaed Data'!$B3702,[1]Products!$A:$G,3,0)</f>
        <v>561</v>
      </c>
      <c r="K5464" s="9">
        <f>'Consolidtaed Data'!$J3702*'Consolidtaed Data'!$H3702</f>
        <v>130</v>
      </c>
      <c r="L5464" s="9">
        <f>'Consolidtaed Data'!$I3702*'Consolidtaed Data'!$H3702</f>
        <v>181</v>
      </c>
      <c r="M5464" s="9">
        <f>'Consolidtaed Data'!$L3702-'Consolidtaed Data'!$K3702</f>
        <v>360</v>
      </c>
      <c r="N5464" s="9" t="str">
        <f>VLOOKUP('Consolidtaed Data'!$C3702,[1]Locations!$A:$O,2,0)</f>
        <v>Visalia</v>
      </c>
      <c r="O5464" s="9" t="str">
        <f>VLOOKUP('Consolidtaed Data'!$D3702,'[1]Sales People'!$A:$B,2,0)</f>
        <v>Fred Robertson</v>
      </c>
      <c r="P5464" s="9" t="str">
        <f>VLOOKUP('Consolidtaed Data'!$E3702,[1]Customers!$A:$B,2,0)</f>
        <v>Clarence Kelley</v>
      </c>
      <c r="Q5464" s="11">
        <f>WEEKDAY('Consolidtaed Data'!$F3702)</f>
        <v>1</v>
      </c>
      <c r="R5464" s="9">
        <f>MONTH('Consolidtaed Data'!$F3702)</f>
        <v>9</v>
      </c>
      <c r="S5464" s="9" t="str">
        <f>TEXT(Table3[[#This Row],[Purchase Date]],"MMMM")</f>
        <v>February</v>
      </c>
      <c r="T5464" s="9">
        <f>YEAR('Consolidtaed Data'!$F3702)</f>
        <v>2020</v>
      </c>
    </row>
    <row r="5465" spans="1:20" x14ac:dyDescent="0.3">
      <c r="A5465" s="9" t="s">
        <v>6490</v>
      </c>
      <c r="B5465" s="9" t="s">
        <v>24</v>
      </c>
      <c r="C5465" s="9" t="s">
        <v>347</v>
      </c>
      <c r="D5465" s="9" t="s">
        <v>43</v>
      </c>
      <c r="E5465" s="9" t="s">
        <v>1226</v>
      </c>
      <c r="F5465" s="10">
        <v>44235</v>
      </c>
      <c r="G5465" s="10" t="str">
        <f>VLOOKUP(Table3[[#This Row],[Product ID]],[1]Products!$A:$G,2,0)</f>
        <v>Product 6</v>
      </c>
      <c r="H5465" s="22">
        <v>1</v>
      </c>
      <c r="I5465" s="9">
        <f>VLOOKUP('Consolidtaed Data'!$B3739,[1]Products!$A:$G,4,0)</f>
        <v>1380</v>
      </c>
      <c r="J5465" s="9">
        <f>VLOOKUP('Consolidtaed Data'!$B3739,[1]Products!$A:$G,3,0)</f>
        <v>1090</v>
      </c>
      <c r="K5465" s="9">
        <f>'Consolidtaed Data'!$J3739*'Consolidtaed Data'!$H3739</f>
        <v>1305</v>
      </c>
      <c r="L5465" s="9">
        <f>'Consolidtaed Data'!$I3739*'Consolidtaed Data'!$H3739</f>
        <v>1590</v>
      </c>
      <c r="M5465" s="9">
        <f>'Consolidtaed Data'!$L3739-'Consolidtaed Data'!$K3739</f>
        <v>1320</v>
      </c>
      <c r="N5465" s="9" t="str">
        <f>VLOOKUP('Consolidtaed Data'!$C3739,[1]Locations!$A:$O,2,0)</f>
        <v>San Francisco</v>
      </c>
      <c r="O5465" s="9" t="str">
        <f>VLOOKUP('Consolidtaed Data'!$D3739,'[1]Sales People'!$A:$B,2,0)</f>
        <v>Jerry Perry</v>
      </c>
      <c r="P5465" s="9" t="str">
        <f>VLOOKUP('Consolidtaed Data'!$E3739,[1]Customers!$A:$B,2,0)</f>
        <v>Jack Stevens</v>
      </c>
      <c r="Q5465" s="11">
        <f>WEEKDAY('Consolidtaed Data'!$F3739)</f>
        <v>4</v>
      </c>
      <c r="R5465" s="9">
        <f>MONTH('Consolidtaed Data'!$F3739)</f>
        <v>9</v>
      </c>
      <c r="S5465" s="9" t="str">
        <f>TEXT(Table3[[#This Row],[Purchase Date]],"MMMM")</f>
        <v>February</v>
      </c>
      <c r="T5465" s="9">
        <f>YEAR('Consolidtaed Data'!$F3739)</f>
        <v>2020</v>
      </c>
    </row>
    <row r="5466" spans="1:20" x14ac:dyDescent="0.3">
      <c r="A5466" s="9" t="s">
        <v>6491</v>
      </c>
      <c r="B5466" s="9" t="s">
        <v>185</v>
      </c>
      <c r="C5466" s="9" t="s">
        <v>39</v>
      </c>
      <c r="D5466" s="9" t="s">
        <v>197</v>
      </c>
      <c r="E5466" s="9" t="s">
        <v>440</v>
      </c>
      <c r="F5466" s="10">
        <v>44235</v>
      </c>
      <c r="G5466" s="10" t="str">
        <f>VLOOKUP(Table3[[#This Row],[Product ID]],[1]Products!$A:$G,2,0)</f>
        <v>Product 65</v>
      </c>
      <c r="H5466" s="22">
        <v>1</v>
      </c>
      <c r="I5466" s="9">
        <f>VLOOKUP('Consolidtaed Data'!$B3791,[1]Products!$A:$G,4,0)</f>
        <v>290</v>
      </c>
      <c r="J5466" s="9">
        <f>VLOOKUP('Consolidtaed Data'!$B3791,[1]Products!$A:$G,3,0)</f>
        <v>200</v>
      </c>
      <c r="K5466" s="9">
        <f>'Consolidtaed Data'!$J3791*'Consolidtaed Data'!$H3791</f>
        <v>1234</v>
      </c>
      <c r="L5466" s="9">
        <f>'Consolidtaed Data'!$I3791*'Consolidtaed Data'!$H3791</f>
        <v>1582</v>
      </c>
      <c r="M5466" s="9">
        <f>'Consolidtaed Data'!$L3791-'Consolidtaed Data'!$K3791</f>
        <v>1527</v>
      </c>
      <c r="N5466" s="9" t="str">
        <f>VLOOKUP('Consolidtaed Data'!$C3791,[1]Locations!$A:$O,2,0)</f>
        <v>Vista</v>
      </c>
      <c r="O5466" s="9" t="str">
        <f>VLOOKUP('Consolidtaed Data'!$D3791,'[1]Sales People'!$A:$B,2,0)</f>
        <v>Jimmy Young</v>
      </c>
      <c r="P5466" s="9" t="str">
        <f>VLOOKUP('Consolidtaed Data'!$E3791,[1]Customers!$A:$B,2,0)</f>
        <v>Jesse Garrett</v>
      </c>
      <c r="Q5466" s="11">
        <f>WEEKDAY('Consolidtaed Data'!$F3791)</f>
        <v>1</v>
      </c>
      <c r="R5466" s="9">
        <f>MONTH('Consolidtaed Data'!$F3791)</f>
        <v>10</v>
      </c>
      <c r="S5466" s="9" t="str">
        <f>TEXT(Table3[[#This Row],[Purchase Date]],"MMMM")</f>
        <v>February</v>
      </c>
      <c r="T5466" s="9">
        <f>YEAR('Consolidtaed Data'!$F3791)</f>
        <v>2020</v>
      </c>
    </row>
    <row r="5467" spans="1:20" x14ac:dyDescent="0.3">
      <c r="A5467" s="9" t="s">
        <v>6492</v>
      </c>
      <c r="B5467" s="9" t="s">
        <v>62</v>
      </c>
      <c r="C5467" s="9" t="s">
        <v>228</v>
      </c>
      <c r="D5467" s="9" t="s">
        <v>329</v>
      </c>
      <c r="E5467" s="9" t="s">
        <v>597</v>
      </c>
      <c r="F5467" s="10">
        <v>44235</v>
      </c>
      <c r="G5467" s="10" t="str">
        <f>VLOOKUP(Table3[[#This Row],[Product ID]],[1]Products!$A:$G,2,0)</f>
        <v>Product 17</v>
      </c>
      <c r="H5467" s="22">
        <v>1</v>
      </c>
      <c r="I5467" s="9">
        <f>VLOOKUP('Consolidtaed Data'!$B3814,[1]Products!$A:$G,4,0)</f>
        <v>684</v>
      </c>
      <c r="J5467" s="9">
        <f>VLOOKUP('Consolidtaed Data'!$B3814,[1]Products!$A:$G,3,0)</f>
        <v>561</v>
      </c>
      <c r="K5467" s="9">
        <f>'Consolidtaed Data'!$J3814*'Consolidtaed Data'!$H3814</f>
        <v>1535</v>
      </c>
      <c r="L5467" s="9">
        <f>'Consolidtaed Data'!$I3814*'Consolidtaed Data'!$H3814</f>
        <v>2257</v>
      </c>
      <c r="M5467" s="9">
        <f>'Consolidtaed Data'!$L3814-'Consolidtaed Data'!$K3814</f>
        <v>3308</v>
      </c>
      <c r="N5467" s="9" t="str">
        <f>VLOOKUP('Consolidtaed Data'!$C3814,[1]Locations!$A:$O,2,0)</f>
        <v>San Francisco</v>
      </c>
      <c r="O5467" s="9" t="str">
        <f>VLOOKUP('Consolidtaed Data'!$D3814,'[1]Sales People'!$A:$B,2,0)</f>
        <v>Justin Lynch</v>
      </c>
      <c r="P5467" s="9" t="str">
        <f>VLOOKUP('Consolidtaed Data'!$E3814,[1]Customers!$A:$B,2,0)</f>
        <v>Charles Bell</v>
      </c>
      <c r="Q5467" s="11">
        <f>WEEKDAY('Consolidtaed Data'!$F3814)</f>
        <v>2</v>
      </c>
      <c r="R5467" s="9">
        <f>MONTH('Consolidtaed Data'!$F3814)</f>
        <v>10</v>
      </c>
      <c r="S5467" s="9" t="str">
        <f>TEXT(Table3[[#This Row],[Purchase Date]],"MMMM")</f>
        <v>February</v>
      </c>
      <c r="T5467" s="9">
        <f>YEAR('Consolidtaed Data'!$F3814)</f>
        <v>2020</v>
      </c>
    </row>
    <row r="5468" spans="1:20" x14ac:dyDescent="0.3">
      <c r="A5468" s="9" t="s">
        <v>6493</v>
      </c>
      <c r="B5468" s="9" t="s">
        <v>240</v>
      </c>
      <c r="C5468" s="9" t="s">
        <v>140</v>
      </c>
      <c r="D5468" s="9" t="s">
        <v>73</v>
      </c>
      <c r="E5468" s="9" t="s">
        <v>1444</v>
      </c>
      <c r="F5468" s="10">
        <v>44235</v>
      </c>
      <c r="G5468" s="10" t="str">
        <f>VLOOKUP(Table3[[#This Row],[Product ID]],[1]Products!$A:$G,2,0)</f>
        <v>Product 70</v>
      </c>
      <c r="H5468" s="22">
        <v>1</v>
      </c>
      <c r="I5468" s="9">
        <f>VLOOKUP('Consolidtaed Data'!$B3968,[1]Products!$A:$G,4,0)</f>
        <v>771</v>
      </c>
      <c r="J5468" s="9">
        <f>VLOOKUP('Consolidtaed Data'!$B3968,[1]Products!$A:$G,3,0)</f>
        <v>648</v>
      </c>
      <c r="K5468" s="9">
        <f>'Consolidtaed Data'!$J3968*'Consolidtaed Data'!$H3968</f>
        <v>956</v>
      </c>
      <c r="L5468" s="9">
        <f>'Consolidtaed Data'!$I3968*'Consolidtaed Data'!$H3968</f>
        <v>1772</v>
      </c>
      <c r="M5468" s="9">
        <f>'Consolidtaed Data'!$L3968-'Consolidtaed Data'!$K3968</f>
        <v>164</v>
      </c>
      <c r="N5468" s="9" t="str">
        <f>VLOOKUP('Consolidtaed Data'!$C3968,[1]Locations!$A:$O,2,0)</f>
        <v>Simi Valley</v>
      </c>
      <c r="O5468" s="9" t="str">
        <f>VLOOKUP('Consolidtaed Data'!$D3968,'[1]Sales People'!$A:$B,2,0)</f>
        <v>Brian Davis</v>
      </c>
      <c r="P5468" s="9" t="str">
        <f>VLOOKUP('Consolidtaed Data'!$E3968,[1]Customers!$A:$B,2,0)</f>
        <v>Bobby Greene</v>
      </c>
      <c r="Q5468" s="11">
        <f>WEEKDAY('Consolidtaed Data'!$F3968)</f>
        <v>7</v>
      </c>
      <c r="R5468" s="9">
        <f>MONTH('Consolidtaed Data'!$F3968)</f>
        <v>10</v>
      </c>
      <c r="S5468" s="9" t="str">
        <f>TEXT(Table3[[#This Row],[Purchase Date]],"MMMM")</f>
        <v>February</v>
      </c>
      <c r="T5468" s="9">
        <f>YEAR('Consolidtaed Data'!$F3968)</f>
        <v>2020</v>
      </c>
    </row>
    <row r="5469" spans="1:20" x14ac:dyDescent="0.3">
      <c r="A5469" s="9" t="s">
        <v>6494</v>
      </c>
      <c r="B5469" s="9" t="s">
        <v>38</v>
      </c>
      <c r="C5469" s="9" t="s">
        <v>12</v>
      </c>
      <c r="D5469" s="9" t="s">
        <v>143</v>
      </c>
      <c r="E5469" s="9" t="s">
        <v>545</v>
      </c>
      <c r="F5469" s="10">
        <v>44235</v>
      </c>
      <c r="G5469" s="10" t="str">
        <f>VLOOKUP(Table3[[#This Row],[Product ID]],[1]Products!$A:$G,2,0)</f>
        <v>Product 25</v>
      </c>
      <c r="H5469" s="22">
        <v>4</v>
      </c>
      <c r="I5469" s="9">
        <f>VLOOKUP('Consolidtaed Data'!$B3982,[1]Products!$A:$G,4,0)</f>
        <v>596</v>
      </c>
      <c r="J5469" s="9">
        <f>VLOOKUP('Consolidtaed Data'!$B3982,[1]Products!$A:$G,3,0)</f>
        <v>358</v>
      </c>
      <c r="K5469" s="9">
        <f>'Consolidtaed Data'!$J3982*'Consolidtaed Data'!$H3982</f>
        <v>1020</v>
      </c>
      <c r="L5469" s="9">
        <f>'Consolidtaed Data'!$I3982*'Consolidtaed Data'!$H3982</f>
        <v>1568</v>
      </c>
      <c r="M5469" s="9">
        <f>'Consolidtaed Data'!$L3982-'Consolidtaed Data'!$K3982</f>
        <v>3308</v>
      </c>
      <c r="N5469" s="9" t="str">
        <f>VLOOKUP('Consolidtaed Data'!$C3982,[1]Locations!$A:$O,2,0)</f>
        <v>Oceanside</v>
      </c>
      <c r="O5469" s="9" t="str">
        <f>VLOOKUP('Consolidtaed Data'!$D3982,'[1]Sales People'!$A:$B,2,0)</f>
        <v>Larry Castillo</v>
      </c>
      <c r="P5469" s="9" t="str">
        <f>VLOOKUP('Consolidtaed Data'!$E3982,[1]Customers!$A:$B,2,0)</f>
        <v>James Williams</v>
      </c>
      <c r="Q5469" s="11">
        <f>WEEKDAY('Consolidtaed Data'!$F3982)</f>
        <v>1</v>
      </c>
      <c r="R5469" s="9">
        <f>MONTH('Consolidtaed Data'!$F3982)</f>
        <v>10</v>
      </c>
      <c r="S5469" s="9" t="str">
        <f>TEXT(Table3[[#This Row],[Purchase Date]],"MMMM")</f>
        <v>February</v>
      </c>
      <c r="T5469" s="9">
        <f>YEAR('Consolidtaed Data'!$F3982)</f>
        <v>2020</v>
      </c>
    </row>
    <row r="5470" spans="1:20" x14ac:dyDescent="0.3">
      <c r="A5470" s="9" t="s">
        <v>6495</v>
      </c>
      <c r="B5470" s="9" t="s">
        <v>209</v>
      </c>
      <c r="C5470" s="9" t="s">
        <v>205</v>
      </c>
      <c r="D5470" s="9" t="s">
        <v>95</v>
      </c>
      <c r="E5470" s="9" t="s">
        <v>1184</v>
      </c>
      <c r="F5470" s="10">
        <v>44235</v>
      </c>
      <c r="G5470" s="10" t="str">
        <f>VLOOKUP(Table3[[#This Row],[Product ID]],[1]Products!$A:$G,2,0)</f>
        <v>Product 86</v>
      </c>
      <c r="H5470" s="22">
        <v>3</v>
      </c>
      <c r="I5470" s="9">
        <f>VLOOKUP('Consolidtaed Data'!$B4071,[1]Products!$A:$G,4,0)</f>
        <v>817</v>
      </c>
      <c r="J5470" s="9">
        <f>VLOOKUP('Consolidtaed Data'!$B4071,[1]Products!$A:$G,3,0)</f>
        <v>409</v>
      </c>
      <c r="K5470" s="9">
        <f>'Consolidtaed Data'!$J4071*'Consolidtaed Data'!$H4071</f>
        <v>3903</v>
      </c>
      <c r="L5470" s="9">
        <f>'Consolidtaed Data'!$I4071*'Consolidtaed Data'!$H4071</f>
        <v>4761</v>
      </c>
      <c r="M5470" s="9">
        <f>'Consolidtaed Data'!$L4071-'Consolidtaed Data'!$K4071</f>
        <v>447</v>
      </c>
      <c r="N5470" s="9" t="str">
        <f>VLOOKUP('Consolidtaed Data'!$C4071,[1]Locations!$A:$O,2,0)</f>
        <v>Burbank</v>
      </c>
      <c r="O5470" s="9" t="str">
        <f>VLOOKUP('Consolidtaed Data'!$D4071,'[1]Sales People'!$A:$B,2,0)</f>
        <v>Scott Clark</v>
      </c>
      <c r="P5470" s="9" t="str">
        <f>VLOOKUP('Consolidtaed Data'!$E4071,[1]Customers!$A:$B,2,0)</f>
        <v>Anthony Parker</v>
      </c>
      <c r="Q5470" s="11">
        <f>WEEKDAY('Consolidtaed Data'!$F4071)</f>
        <v>1</v>
      </c>
      <c r="R5470" s="9">
        <f>MONTH('Consolidtaed Data'!$F4071)</f>
        <v>10</v>
      </c>
      <c r="S5470" s="9" t="str">
        <f>TEXT(Table3[[#This Row],[Purchase Date]],"MMMM")</f>
        <v>February</v>
      </c>
      <c r="T5470" s="9">
        <f>YEAR('Consolidtaed Data'!$F4071)</f>
        <v>2020</v>
      </c>
    </row>
    <row r="5471" spans="1:20" x14ac:dyDescent="0.3">
      <c r="A5471" s="9" t="s">
        <v>6496</v>
      </c>
      <c r="B5471" s="9" t="s">
        <v>76</v>
      </c>
      <c r="C5471" s="9" t="s">
        <v>228</v>
      </c>
      <c r="D5471" s="9" t="s">
        <v>229</v>
      </c>
      <c r="E5471" s="9" t="s">
        <v>1091</v>
      </c>
      <c r="F5471" s="10">
        <v>44235</v>
      </c>
      <c r="G5471" s="10" t="str">
        <f>VLOOKUP(Table3[[#This Row],[Product ID]],[1]Products!$A:$G,2,0)</f>
        <v>Product 19</v>
      </c>
      <c r="H5471" s="22">
        <v>1</v>
      </c>
      <c r="I5471" s="9">
        <f>VLOOKUP('Consolidtaed Data'!$B4183,[1]Products!$A:$G,4,0)</f>
        <v>1103</v>
      </c>
      <c r="J5471" s="9">
        <f>VLOOKUP('Consolidtaed Data'!$B4183,[1]Products!$A:$G,3,0)</f>
        <v>838</v>
      </c>
      <c r="K5471" s="9">
        <f>'Consolidtaed Data'!$J4183*'Consolidtaed Data'!$H4183</f>
        <v>1367</v>
      </c>
      <c r="L5471" s="9">
        <f>'Consolidtaed Data'!$I4183*'Consolidtaed Data'!$H4183</f>
        <v>2241</v>
      </c>
      <c r="M5471" s="9">
        <f>'Consolidtaed Data'!$L4183-'Consolidtaed Data'!$K4183</f>
        <v>196</v>
      </c>
      <c r="N5471" s="9" t="str">
        <f>VLOOKUP('Consolidtaed Data'!$C4183,[1]Locations!$A:$O,2,0)</f>
        <v>Fresno</v>
      </c>
      <c r="O5471" s="9" t="str">
        <f>VLOOKUP('Consolidtaed Data'!$D4183,'[1]Sales People'!$A:$B,2,0)</f>
        <v>Charles Harper</v>
      </c>
      <c r="P5471" s="9" t="str">
        <f>VLOOKUP('Consolidtaed Data'!$E4183,[1]Customers!$A:$B,2,0)</f>
        <v>Shawn Wallace</v>
      </c>
      <c r="Q5471" s="11">
        <f>WEEKDAY('Consolidtaed Data'!$F4183)</f>
        <v>3</v>
      </c>
      <c r="R5471" s="9">
        <f>MONTH('Consolidtaed Data'!$F4183)</f>
        <v>11</v>
      </c>
      <c r="S5471" s="9" t="str">
        <f>TEXT(Table3[[#This Row],[Purchase Date]],"MMMM")</f>
        <v>February</v>
      </c>
      <c r="T5471" s="9">
        <f>YEAR('Consolidtaed Data'!$F4183)</f>
        <v>2020</v>
      </c>
    </row>
    <row r="5472" spans="1:20" x14ac:dyDescent="0.3">
      <c r="A5472" s="9" t="s">
        <v>6497</v>
      </c>
      <c r="B5472" s="9" t="s">
        <v>20</v>
      </c>
      <c r="C5472" s="9" t="s">
        <v>263</v>
      </c>
      <c r="D5472" s="9" t="s">
        <v>315</v>
      </c>
      <c r="E5472" s="9" t="s">
        <v>1247</v>
      </c>
      <c r="F5472" s="10">
        <v>44235</v>
      </c>
      <c r="G5472" s="10" t="str">
        <f>VLOOKUP(Table3[[#This Row],[Product ID]],[1]Products!$A:$G,2,0)</f>
        <v>Product 98</v>
      </c>
      <c r="H5472" s="22">
        <v>1</v>
      </c>
      <c r="I5472" s="9">
        <f>VLOOKUP('Consolidtaed Data'!$B4199,[1]Products!$A:$G,4,0)</f>
        <v>637</v>
      </c>
      <c r="J5472" s="9">
        <f>VLOOKUP('Consolidtaed Data'!$B4199,[1]Products!$A:$G,3,0)</f>
        <v>389</v>
      </c>
      <c r="K5472" s="9">
        <f>'Consolidtaed Data'!$J4199*'Consolidtaed Data'!$H4199</f>
        <v>450</v>
      </c>
      <c r="L5472" s="9">
        <f>'Consolidtaed Data'!$I4199*'Consolidtaed Data'!$H4199</f>
        <v>818</v>
      </c>
      <c r="M5472" s="9">
        <f>'Consolidtaed Data'!$L4199-'Consolidtaed Data'!$K4199</f>
        <v>1200</v>
      </c>
      <c r="N5472" s="9" t="str">
        <f>VLOOKUP('Consolidtaed Data'!$C4199,[1]Locations!$A:$O,2,0)</f>
        <v>Santa Ana</v>
      </c>
      <c r="O5472" s="9" t="str">
        <f>VLOOKUP('Consolidtaed Data'!$D4199,'[1]Sales People'!$A:$B,2,0)</f>
        <v>Ernest Wheeler</v>
      </c>
      <c r="P5472" s="9" t="str">
        <f>VLOOKUP('Consolidtaed Data'!$E4199,[1]Customers!$A:$B,2,0)</f>
        <v>Samuel Hamilton</v>
      </c>
      <c r="Q5472" s="11">
        <f>WEEKDAY('Consolidtaed Data'!$F4199)</f>
        <v>5</v>
      </c>
      <c r="R5472" s="9">
        <f>MONTH('Consolidtaed Data'!$F4199)</f>
        <v>11</v>
      </c>
      <c r="S5472" s="9" t="str">
        <f>TEXT(Table3[[#This Row],[Purchase Date]],"MMMM")</f>
        <v>February</v>
      </c>
      <c r="T5472" s="9">
        <f>YEAR('Consolidtaed Data'!$F4199)</f>
        <v>2020</v>
      </c>
    </row>
    <row r="5473" spans="1:20" x14ac:dyDescent="0.3">
      <c r="A5473" s="9" t="s">
        <v>6498</v>
      </c>
      <c r="B5473" s="9" t="s">
        <v>225</v>
      </c>
      <c r="C5473" s="9" t="s">
        <v>423</v>
      </c>
      <c r="D5473" s="9" t="s">
        <v>91</v>
      </c>
      <c r="E5473" s="9" t="s">
        <v>557</v>
      </c>
      <c r="F5473" s="10">
        <v>44235</v>
      </c>
      <c r="G5473" s="10" t="str">
        <f>VLOOKUP(Table3[[#This Row],[Product ID]],[1]Products!$A:$G,2,0)</f>
        <v>Product 24</v>
      </c>
      <c r="H5473" s="22">
        <v>1</v>
      </c>
      <c r="I5473" s="9">
        <f>VLOOKUP('Consolidtaed Data'!$B4235,[1]Products!$A:$G,4,0)</f>
        <v>1783</v>
      </c>
      <c r="J5473" s="9">
        <f>VLOOKUP('Consolidtaed Data'!$B4235,[1]Products!$A:$G,3,0)</f>
        <v>1230</v>
      </c>
      <c r="K5473" s="9">
        <f>'Consolidtaed Data'!$J4235*'Consolidtaed Data'!$H4235</f>
        <v>2136</v>
      </c>
      <c r="L5473" s="9">
        <f>'Consolidtaed Data'!$I4235*'Consolidtaed Data'!$H4235</f>
        <v>3388</v>
      </c>
      <c r="M5473" s="9">
        <f>'Consolidtaed Data'!$L4235-'Consolidtaed Data'!$K4235</f>
        <v>599</v>
      </c>
      <c r="N5473" s="9" t="str">
        <f>VLOOKUP('Consolidtaed Data'!$C4235,[1]Locations!$A:$O,2,0)</f>
        <v>Oceanside</v>
      </c>
      <c r="O5473" s="9" t="str">
        <f>VLOOKUP('Consolidtaed Data'!$D4235,'[1]Sales People'!$A:$B,2,0)</f>
        <v>John Reyes</v>
      </c>
      <c r="P5473" s="9" t="str">
        <f>VLOOKUP('Consolidtaed Data'!$E4235,[1]Customers!$A:$B,2,0)</f>
        <v>Arthur Gilbert</v>
      </c>
      <c r="Q5473" s="11">
        <f>WEEKDAY('Consolidtaed Data'!$F4235)</f>
        <v>7</v>
      </c>
      <c r="R5473" s="9">
        <f>MONTH('Consolidtaed Data'!$F4235)</f>
        <v>11</v>
      </c>
      <c r="S5473" s="9" t="str">
        <f>TEXT(Table3[[#This Row],[Purchase Date]],"MMMM")</f>
        <v>February</v>
      </c>
      <c r="T5473" s="9">
        <f>YEAR('Consolidtaed Data'!$F4235)</f>
        <v>2020</v>
      </c>
    </row>
    <row r="5474" spans="1:20" x14ac:dyDescent="0.3">
      <c r="A5474" s="9" t="s">
        <v>6499</v>
      </c>
      <c r="B5474" s="9" t="s">
        <v>11</v>
      </c>
      <c r="C5474" s="9" t="s">
        <v>50</v>
      </c>
      <c r="D5474" s="9" t="s">
        <v>197</v>
      </c>
      <c r="E5474" s="9" t="s">
        <v>2148</v>
      </c>
      <c r="F5474" s="10">
        <v>44235</v>
      </c>
      <c r="G5474" s="10" t="str">
        <f>VLOOKUP(Table3[[#This Row],[Product ID]],[1]Products!$A:$G,2,0)</f>
        <v>Product 88</v>
      </c>
      <c r="H5474" s="22">
        <v>1</v>
      </c>
      <c r="I5474" s="9">
        <f>VLOOKUP('Consolidtaed Data'!$B4302,[1]Products!$A:$G,4,0)</f>
        <v>2410</v>
      </c>
      <c r="J5474" s="9">
        <f>VLOOKUP('Consolidtaed Data'!$B4302,[1]Products!$A:$G,3,0)</f>
        <v>1518</v>
      </c>
      <c r="K5474" s="9">
        <f>'Consolidtaed Data'!$J4302*'Consolidtaed Data'!$H4302</f>
        <v>1890</v>
      </c>
      <c r="L5474" s="9">
        <f>'Consolidtaed Data'!$I4302*'Consolidtaed Data'!$H4302</f>
        <v>3778</v>
      </c>
      <c r="M5474" s="9">
        <f>'Consolidtaed Data'!$L4302-'Consolidtaed Data'!$K4302</f>
        <v>612</v>
      </c>
      <c r="N5474" s="9" t="str">
        <f>VLOOKUP('Consolidtaed Data'!$C4302,[1]Locations!$A:$O,2,0)</f>
        <v>Oxnard</v>
      </c>
      <c r="O5474" s="9" t="str">
        <f>VLOOKUP('Consolidtaed Data'!$D4302,'[1]Sales People'!$A:$B,2,0)</f>
        <v>Ernest Wheeler</v>
      </c>
      <c r="P5474" s="9" t="str">
        <f>VLOOKUP('Consolidtaed Data'!$E4302,[1]Customers!$A:$B,2,0)</f>
        <v>Joshua Williams</v>
      </c>
      <c r="Q5474" s="11">
        <f>WEEKDAY('Consolidtaed Data'!$F4302)</f>
        <v>5</v>
      </c>
      <c r="R5474" s="9">
        <f>MONTH('Consolidtaed Data'!$F4302)</f>
        <v>11</v>
      </c>
      <c r="S5474" s="9" t="str">
        <f>TEXT(Table3[[#This Row],[Purchase Date]],"MMMM")</f>
        <v>February</v>
      </c>
      <c r="T5474" s="9">
        <f>YEAR('Consolidtaed Data'!$F4302)</f>
        <v>2020</v>
      </c>
    </row>
    <row r="5475" spans="1:20" x14ac:dyDescent="0.3">
      <c r="A5475" s="9" t="s">
        <v>6500</v>
      </c>
      <c r="B5475" s="9" t="s">
        <v>364</v>
      </c>
      <c r="C5475" s="9" t="s">
        <v>45</v>
      </c>
      <c r="D5475" s="9" t="s">
        <v>95</v>
      </c>
      <c r="E5475" s="9" t="s">
        <v>618</v>
      </c>
      <c r="F5475" s="10">
        <v>44235</v>
      </c>
      <c r="G5475" s="10" t="str">
        <f>VLOOKUP(Table3[[#This Row],[Product ID]],[1]Products!$A:$G,2,0)</f>
        <v>Product 45</v>
      </c>
      <c r="H5475" s="22">
        <v>2</v>
      </c>
      <c r="I5475" s="9">
        <f>VLOOKUP('Consolidtaed Data'!$B4313,[1]Products!$A:$G,4,0)</f>
        <v>1178</v>
      </c>
      <c r="J5475" s="9">
        <f>VLOOKUP('Consolidtaed Data'!$B4313,[1]Products!$A:$G,3,0)</f>
        <v>683</v>
      </c>
      <c r="K5475" s="9">
        <f>'Consolidtaed Data'!$J4313*'Consolidtaed Data'!$H4313</f>
        <v>1367</v>
      </c>
      <c r="L5475" s="9">
        <f>'Consolidtaed Data'!$I4313*'Consolidtaed Data'!$H4313</f>
        <v>2241</v>
      </c>
      <c r="M5475" s="9">
        <f>'Consolidtaed Data'!$L4313-'Consolidtaed Data'!$K4313</f>
        <v>1341</v>
      </c>
      <c r="N5475" s="9" t="str">
        <f>VLOOKUP('Consolidtaed Data'!$C4313,[1]Locations!$A:$O,2,0)</f>
        <v>Hayward</v>
      </c>
      <c r="O5475" s="9" t="str">
        <f>VLOOKUP('Consolidtaed Data'!$D4313,'[1]Sales People'!$A:$B,2,0)</f>
        <v>Arthur Mccoy</v>
      </c>
      <c r="P5475" s="9" t="str">
        <f>VLOOKUP('Consolidtaed Data'!$E4313,[1]Customers!$A:$B,2,0)</f>
        <v>James Castillo</v>
      </c>
      <c r="Q5475" s="11">
        <f>WEEKDAY('Consolidtaed Data'!$F4313)</f>
        <v>6</v>
      </c>
      <c r="R5475" s="9">
        <f>MONTH('Consolidtaed Data'!$F4313)</f>
        <v>11</v>
      </c>
      <c r="S5475" s="9" t="str">
        <f>TEXT(Table3[[#This Row],[Purchase Date]],"MMMM")</f>
        <v>February</v>
      </c>
      <c r="T5475" s="9">
        <f>YEAR('Consolidtaed Data'!$F4313)</f>
        <v>2020</v>
      </c>
    </row>
    <row r="5476" spans="1:20" x14ac:dyDescent="0.3">
      <c r="A5476" s="9" t="s">
        <v>6501</v>
      </c>
      <c r="B5476" s="9" t="s">
        <v>266</v>
      </c>
      <c r="C5476" s="9" t="s">
        <v>522</v>
      </c>
      <c r="D5476" s="9" t="s">
        <v>193</v>
      </c>
      <c r="E5476" s="9" t="s">
        <v>292</v>
      </c>
      <c r="F5476" s="10">
        <v>44235</v>
      </c>
      <c r="G5476" s="10" t="str">
        <f>VLOOKUP(Table3[[#This Row],[Product ID]],[1]Products!$A:$G,2,0)</f>
        <v>Product 92</v>
      </c>
      <c r="H5476" s="22">
        <v>1</v>
      </c>
      <c r="I5476" s="9">
        <f>VLOOKUP('Consolidtaed Data'!$B4448,[1]Products!$A:$G,4,0)</f>
        <v>356</v>
      </c>
      <c r="J5476" s="9">
        <f>VLOOKUP('Consolidtaed Data'!$B4448,[1]Products!$A:$G,3,0)</f>
        <v>292</v>
      </c>
      <c r="K5476" s="9">
        <f>'Consolidtaed Data'!$J4448*'Consolidtaed Data'!$H4448</f>
        <v>416</v>
      </c>
      <c r="L5476" s="9">
        <f>'Consolidtaed Data'!$I4448*'Consolidtaed Data'!$H4448</f>
        <v>603</v>
      </c>
      <c r="M5476" s="9">
        <f>'Consolidtaed Data'!$L4448-'Consolidtaed Data'!$K4448</f>
        <v>606</v>
      </c>
      <c r="N5476" s="9" t="str">
        <f>VLOOKUP('Consolidtaed Data'!$C4448,[1]Locations!$A:$O,2,0)</f>
        <v>Fairfield</v>
      </c>
      <c r="O5476" s="9" t="str">
        <f>VLOOKUP('Consolidtaed Data'!$D4448,'[1]Sales People'!$A:$B,2,0)</f>
        <v>Gary Rodriguez</v>
      </c>
      <c r="P5476" s="9" t="str">
        <f>VLOOKUP('Consolidtaed Data'!$E4448,[1]Customers!$A:$B,2,0)</f>
        <v>Samuel Fields</v>
      </c>
      <c r="Q5476" s="11">
        <f>WEEKDAY('Consolidtaed Data'!$F4448)</f>
        <v>1</v>
      </c>
      <c r="R5476" s="9">
        <f>MONTH('Consolidtaed Data'!$F4448)</f>
        <v>11</v>
      </c>
      <c r="S5476" s="9" t="str">
        <f>TEXT(Table3[[#This Row],[Purchase Date]],"MMMM")</f>
        <v>February</v>
      </c>
      <c r="T5476" s="9">
        <f>YEAR('Consolidtaed Data'!$F4448)</f>
        <v>2020</v>
      </c>
    </row>
    <row r="5477" spans="1:20" x14ac:dyDescent="0.3">
      <c r="A5477" s="9" t="s">
        <v>6502</v>
      </c>
      <c r="B5477" s="9" t="s">
        <v>148</v>
      </c>
      <c r="C5477" s="9" t="s">
        <v>186</v>
      </c>
      <c r="D5477" s="9" t="s">
        <v>220</v>
      </c>
      <c r="E5477" s="9" t="s">
        <v>2056</v>
      </c>
      <c r="F5477" s="10">
        <v>44235</v>
      </c>
      <c r="G5477" s="10" t="str">
        <f>VLOOKUP(Table3[[#This Row],[Product ID]],[1]Products!$A:$G,2,0)</f>
        <v>Product 16</v>
      </c>
      <c r="H5477" s="22">
        <v>1</v>
      </c>
      <c r="I5477" s="9">
        <f>VLOOKUP('Consolidtaed Data'!$B4553,[1]Products!$A:$G,4,0)</f>
        <v>368</v>
      </c>
      <c r="J5477" s="9">
        <f>VLOOKUP('Consolidtaed Data'!$B4553,[1]Products!$A:$G,3,0)</f>
        <v>269</v>
      </c>
      <c r="K5477" s="9">
        <f>'Consolidtaed Data'!$J4553*'Consolidtaed Data'!$H4553</f>
        <v>294</v>
      </c>
      <c r="L5477" s="9">
        <f>'Consolidtaed Data'!$I4553*'Consolidtaed Data'!$H4553</f>
        <v>368</v>
      </c>
      <c r="M5477" s="9">
        <f>'Consolidtaed Data'!$L4553-'Consolidtaed Data'!$K4553</f>
        <v>1130</v>
      </c>
      <c r="N5477" s="9" t="str">
        <f>VLOOKUP('Consolidtaed Data'!$C4553,[1]Locations!$A:$O,2,0)</f>
        <v>Anaheim</v>
      </c>
      <c r="O5477" s="9" t="str">
        <f>VLOOKUP('Consolidtaed Data'!$D4553,'[1]Sales People'!$A:$B,2,0)</f>
        <v>Robert Reed</v>
      </c>
      <c r="P5477" s="9" t="str">
        <f>VLOOKUP('Consolidtaed Data'!$E4553,[1]Customers!$A:$B,2,0)</f>
        <v>Walter Duncan</v>
      </c>
      <c r="Q5477" s="11">
        <f>WEEKDAY('Consolidtaed Data'!$F4553)</f>
        <v>7</v>
      </c>
      <c r="R5477" s="9">
        <f>MONTH('Consolidtaed Data'!$F4553)</f>
        <v>11</v>
      </c>
      <c r="S5477" s="9" t="str">
        <f>TEXT(Table3[[#This Row],[Purchase Date]],"MMMM")</f>
        <v>February</v>
      </c>
      <c r="T5477" s="9">
        <f>YEAR('Consolidtaed Data'!$F4553)</f>
        <v>2020</v>
      </c>
    </row>
    <row r="5478" spans="1:20" x14ac:dyDescent="0.3">
      <c r="A5478" s="9" t="s">
        <v>6503</v>
      </c>
      <c r="B5478" s="9" t="s">
        <v>11</v>
      </c>
      <c r="C5478" s="9" t="s">
        <v>522</v>
      </c>
      <c r="D5478" s="9" t="s">
        <v>73</v>
      </c>
      <c r="E5478" s="9" t="s">
        <v>4432</v>
      </c>
      <c r="F5478" s="10">
        <v>44235</v>
      </c>
      <c r="G5478" s="10" t="str">
        <f>VLOOKUP(Table3[[#This Row],[Product ID]],[1]Products!$A:$G,2,0)</f>
        <v>Product 88</v>
      </c>
      <c r="H5478" s="22">
        <v>4</v>
      </c>
      <c r="I5478" s="9">
        <f>VLOOKUP('Consolidtaed Data'!$B4563,[1]Products!$A:$G,4,0)</f>
        <v>1278</v>
      </c>
      <c r="J5478" s="9">
        <f>VLOOKUP('Consolidtaed Data'!$B4563,[1]Products!$A:$G,3,0)</f>
        <v>665</v>
      </c>
      <c r="K5478" s="9">
        <f>'Consolidtaed Data'!$J4563*'Consolidtaed Data'!$H4563</f>
        <v>3324</v>
      </c>
      <c r="L5478" s="9">
        <f>'Consolidtaed Data'!$I4563*'Consolidtaed Data'!$H4563</f>
        <v>4053</v>
      </c>
      <c r="M5478" s="9">
        <f>'Consolidtaed Data'!$L4563-'Consolidtaed Data'!$K4563</f>
        <v>204</v>
      </c>
      <c r="N5478" s="9" t="str">
        <f>VLOOKUP('Consolidtaed Data'!$C4563,[1]Locations!$A:$O,2,0)</f>
        <v>Richmond</v>
      </c>
      <c r="O5478" s="9" t="str">
        <f>VLOOKUP('Consolidtaed Data'!$D4563,'[1]Sales People'!$A:$B,2,0)</f>
        <v>Eugene Holmes</v>
      </c>
      <c r="P5478" s="9" t="str">
        <f>VLOOKUP('Consolidtaed Data'!$E4563,[1]Customers!$A:$B,2,0)</f>
        <v>Christopher Wright</v>
      </c>
      <c r="Q5478" s="11">
        <f>WEEKDAY('Consolidtaed Data'!$F4563)</f>
        <v>1</v>
      </c>
      <c r="R5478" s="9">
        <f>MONTH('Consolidtaed Data'!$F4563)</f>
        <v>11</v>
      </c>
      <c r="S5478" s="9" t="str">
        <f>TEXT(Table3[[#This Row],[Purchase Date]],"MMMM")</f>
        <v>February</v>
      </c>
      <c r="T5478" s="9">
        <f>YEAR('Consolidtaed Data'!$F4563)</f>
        <v>2020</v>
      </c>
    </row>
    <row r="5479" spans="1:20" x14ac:dyDescent="0.3">
      <c r="A5479" s="9" t="s">
        <v>6504</v>
      </c>
      <c r="B5479" s="9" t="s">
        <v>234</v>
      </c>
      <c r="C5479" s="9" t="s">
        <v>347</v>
      </c>
      <c r="D5479" s="9" t="s">
        <v>17</v>
      </c>
      <c r="E5479" s="9" t="s">
        <v>2096</v>
      </c>
      <c r="F5479" s="10">
        <v>44235</v>
      </c>
      <c r="G5479" s="10" t="str">
        <f>VLOOKUP(Table3[[#This Row],[Product ID]],[1]Products!$A:$G,2,0)</f>
        <v>Product 54</v>
      </c>
      <c r="H5479" s="22">
        <v>1</v>
      </c>
      <c r="I5479" s="9">
        <f>VLOOKUP('Consolidtaed Data'!$B4611,[1]Products!$A:$G,4,0)</f>
        <v>771</v>
      </c>
      <c r="J5479" s="9">
        <f>VLOOKUP('Consolidtaed Data'!$B4611,[1]Products!$A:$G,3,0)</f>
        <v>648</v>
      </c>
      <c r="K5479" s="9">
        <f>'Consolidtaed Data'!$J4611*'Consolidtaed Data'!$H4611</f>
        <v>2440</v>
      </c>
      <c r="L5479" s="9">
        <f>'Consolidtaed Data'!$I4611*'Consolidtaed Data'!$H4611</f>
        <v>3342</v>
      </c>
      <c r="M5479" s="9">
        <f>'Consolidtaed Data'!$L4611-'Consolidtaed Data'!$K4611</f>
        <v>275</v>
      </c>
      <c r="N5479" s="9" t="str">
        <f>VLOOKUP('Consolidtaed Data'!$C4611,[1]Locations!$A:$O,2,0)</f>
        <v>San Diego</v>
      </c>
      <c r="O5479" s="9" t="str">
        <f>VLOOKUP('Consolidtaed Data'!$D4611,'[1]Sales People'!$A:$B,2,0)</f>
        <v>Justin Lynch</v>
      </c>
      <c r="P5479" s="9" t="str">
        <f>VLOOKUP('Consolidtaed Data'!$E4611,[1]Customers!$A:$B,2,0)</f>
        <v>Jason Dixon</v>
      </c>
      <c r="Q5479" s="11">
        <f>WEEKDAY('Consolidtaed Data'!$F4611)</f>
        <v>5</v>
      </c>
      <c r="R5479" s="9">
        <f>MONTH('Consolidtaed Data'!$F4611)</f>
        <v>12</v>
      </c>
      <c r="S5479" s="9" t="str">
        <f>TEXT(Table3[[#This Row],[Purchase Date]],"MMMM")</f>
        <v>February</v>
      </c>
      <c r="T5479" s="9">
        <f>YEAR('Consolidtaed Data'!$F4611)</f>
        <v>2020</v>
      </c>
    </row>
    <row r="5480" spans="1:20" x14ac:dyDescent="0.3">
      <c r="A5480" s="9" t="s">
        <v>6505</v>
      </c>
      <c r="B5480" s="9" t="s">
        <v>185</v>
      </c>
      <c r="C5480" s="9" t="s">
        <v>25</v>
      </c>
      <c r="D5480" s="9" t="s">
        <v>9</v>
      </c>
      <c r="E5480" s="9" t="s">
        <v>960</v>
      </c>
      <c r="F5480" s="10">
        <v>44236</v>
      </c>
      <c r="G5480" s="10" t="str">
        <f>VLOOKUP(Table3[[#This Row],[Product ID]],[1]Products!$A:$G,2,0)</f>
        <v>Product 65</v>
      </c>
      <c r="H5480" s="22">
        <v>2</v>
      </c>
      <c r="I5480" s="9">
        <f>VLOOKUP('Consolidtaed Data'!$B3707,[1]Products!$A:$G,4,0)</f>
        <v>1899</v>
      </c>
      <c r="J5480" s="9">
        <f>VLOOKUP('Consolidtaed Data'!$B3707,[1]Products!$A:$G,3,0)</f>
        <v>1044</v>
      </c>
      <c r="K5480" s="9">
        <f>'Consolidtaed Data'!$J3707*'Consolidtaed Data'!$H3707</f>
        <v>2216</v>
      </c>
      <c r="L5480" s="9">
        <f>'Consolidtaed Data'!$I3707*'Consolidtaed Data'!$H3707</f>
        <v>2702</v>
      </c>
      <c r="M5480" s="9">
        <f>'Consolidtaed Data'!$L3707-'Consolidtaed Data'!$K3707</f>
        <v>572</v>
      </c>
      <c r="N5480" s="9" t="str">
        <f>VLOOKUP('Consolidtaed Data'!$C3707,[1]Locations!$A:$O,2,0)</f>
        <v>Irvine</v>
      </c>
      <c r="O5480" s="9" t="str">
        <f>VLOOKUP('Consolidtaed Data'!$D3707,'[1]Sales People'!$A:$B,2,0)</f>
        <v>Robert Reed</v>
      </c>
      <c r="P5480" s="9" t="str">
        <f>VLOOKUP('Consolidtaed Data'!$E3707,[1]Customers!$A:$B,2,0)</f>
        <v>Paul Carpenter</v>
      </c>
      <c r="Q5480" s="11">
        <f>WEEKDAY('Consolidtaed Data'!$F3707)</f>
        <v>2</v>
      </c>
      <c r="R5480" s="9">
        <f>MONTH('Consolidtaed Data'!$F3707)</f>
        <v>9</v>
      </c>
      <c r="S5480" s="9" t="str">
        <f>TEXT(Table3[[#This Row],[Purchase Date]],"MMMM")</f>
        <v>February</v>
      </c>
      <c r="T5480" s="9">
        <f>YEAR('Consolidtaed Data'!$F3707)</f>
        <v>2020</v>
      </c>
    </row>
    <row r="5481" spans="1:20" x14ac:dyDescent="0.3">
      <c r="A5481" s="9" t="s">
        <v>6506</v>
      </c>
      <c r="B5481" s="9" t="s">
        <v>119</v>
      </c>
      <c r="C5481" s="9" t="s">
        <v>423</v>
      </c>
      <c r="D5481" s="9" t="s">
        <v>13</v>
      </c>
      <c r="E5481" s="9" t="s">
        <v>166</v>
      </c>
      <c r="F5481" s="10">
        <v>44236</v>
      </c>
      <c r="G5481" s="10" t="str">
        <f>VLOOKUP(Table3[[#This Row],[Product ID]],[1]Products!$A:$G,2,0)</f>
        <v>Product 67</v>
      </c>
      <c r="H5481" s="22">
        <v>4</v>
      </c>
      <c r="I5481" s="9">
        <f>VLOOKUP('Consolidtaed Data'!$B3716,[1]Products!$A:$G,4,0)</f>
        <v>1278</v>
      </c>
      <c r="J5481" s="9">
        <f>VLOOKUP('Consolidtaed Data'!$B3716,[1]Products!$A:$G,3,0)</f>
        <v>665</v>
      </c>
      <c r="K5481" s="9">
        <f>'Consolidtaed Data'!$J3716*'Consolidtaed Data'!$H3716</f>
        <v>2421</v>
      </c>
      <c r="L5481" s="9">
        <f>'Consolidtaed Data'!$I3716*'Consolidtaed Data'!$H3716</f>
        <v>4401</v>
      </c>
      <c r="M5481" s="9">
        <f>'Consolidtaed Data'!$L3716-'Consolidtaed Data'!$K3716</f>
        <v>452</v>
      </c>
      <c r="N5481" s="9" t="str">
        <f>VLOOKUP('Consolidtaed Data'!$C3716,[1]Locations!$A:$O,2,0)</f>
        <v>Santa Rosa</v>
      </c>
      <c r="O5481" s="9" t="str">
        <f>VLOOKUP('Consolidtaed Data'!$D3716,'[1]Sales People'!$A:$B,2,0)</f>
        <v>Patrick Ruiz</v>
      </c>
      <c r="P5481" s="9" t="str">
        <f>VLOOKUP('Consolidtaed Data'!$E3716,[1]Customers!$A:$B,2,0)</f>
        <v>Terry Harris</v>
      </c>
      <c r="Q5481" s="11">
        <f>WEEKDAY('Consolidtaed Data'!$F3716)</f>
        <v>3</v>
      </c>
      <c r="R5481" s="9">
        <f>MONTH('Consolidtaed Data'!$F3716)</f>
        <v>9</v>
      </c>
      <c r="S5481" s="9" t="str">
        <f>TEXT(Table3[[#This Row],[Purchase Date]],"MMMM")</f>
        <v>February</v>
      </c>
      <c r="T5481" s="9">
        <f>YEAR('Consolidtaed Data'!$F3716)</f>
        <v>2020</v>
      </c>
    </row>
    <row r="5482" spans="1:20" x14ac:dyDescent="0.3">
      <c r="A5482" s="9" t="s">
        <v>6507</v>
      </c>
      <c r="B5482" s="9" t="s">
        <v>712</v>
      </c>
      <c r="C5482" s="9" t="s">
        <v>325</v>
      </c>
      <c r="D5482" s="9" t="s">
        <v>113</v>
      </c>
      <c r="E5482" s="9" t="s">
        <v>273</v>
      </c>
      <c r="F5482" s="10">
        <v>44236</v>
      </c>
      <c r="G5482" s="10" t="str">
        <f>VLOOKUP(Table3[[#This Row],[Product ID]],[1]Products!$A:$G,2,0)</f>
        <v>Product 32</v>
      </c>
      <c r="H5482" s="22">
        <v>1</v>
      </c>
      <c r="I5482" s="9">
        <f>VLOOKUP('Consolidtaed Data'!$B3752,[1]Products!$A:$G,4,0)</f>
        <v>504</v>
      </c>
      <c r="J5482" s="9">
        <f>VLOOKUP('Consolidtaed Data'!$B3752,[1]Products!$A:$G,3,0)</f>
        <v>408</v>
      </c>
      <c r="K5482" s="9">
        <f>'Consolidtaed Data'!$J3752*'Consolidtaed Data'!$H3752</f>
        <v>504</v>
      </c>
      <c r="L5482" s="9">
        <f>'Consolidtaed Data'!$I3752*'Consolidtaed Data'!$H3752</f>
        <v>951</v>
      </c>
      <c r="M5482" s="9">
        <f>'Consolidtaed Data'!$L3752-'Consolidtaed Data'!$K3752</f>
        <v>871</v>
      </c>
      <c r="N5482" s="9" t="str">
        <f>VLOOKUP('Consolidtaed Data'!$C3752,[1]Locations!$A:$O,2,0)</f>
        <v>Burbank</v>
      </c>
      <c r="O5482" s="9" t="str">
        <f>VLOOKUP('Consolidtaed Data'!$D3752,'[1]Sales People'!$A:$B,2,0)</f>
        <v>Roger Robertson</v>
      </c>
      <c r="P5482" s="9" t="str">
        <f>VLOOKUP('Consolidtaed Data'!$E3752,[1]Customers!$A:$B,2,0)</f>
        <v>Clarence Austin</v>
      </c>
      <c r="Q5482" s="11">
        <f>WEEKDAY('Consolidtaed Data'!$F3752)</f>
        <v>5</v>
      </c>
      <c r="R5482" s="9">
        <f>MONTH('Consolidtaed Data'!$F3752)</f>
        <v>10</v>
      </c>
      <c r="S5482" s="9" t="str">
        <f>TEXT(Table3[[#This Row],[Purchase Date]],"MMMM")</f>
        <v>February</v>
      </c>
      <c r="T5482" s="9">
        <f>YEAR('Consolidtaed Data'!$F3752)</f>
        <v>2020</v>
      </c>
    </row>
    <row r="5483" spans="1:20" x14ac:dyDescent="0.3">
      <c r="A5483" s="9" t="s">
        <v>6508</v>
      </c>
      <c r="B5483" s="9" t="s">
        <v>7</v>
      </c>
      <c r="C5483" s="9" t="s">
        <v>439</v>
      </c>
      <c r="D5483" s="9" t="s">
        <v>220</v>
      </c>
      <c r="E5483" s="9" t="s">
        <v>3263</v>
      </c>
      <c r="F5483" s="10">
        <v>44236</v>
      </c>
      <c r="G5483" s="10" t="str">
        <f>VLOOKUP(Table3[[#This Row],[Product ID]],[1]Products!$A:$G,2,0)</f>
        <v>Product 77</v>
      </c>
      <c r="H5483" s="22">
        <v>3</v>
      </c>
      <c r="I5483" s="9">
        <f>VLOOKUP('Consolidtaed Data'!$B3796,[1]Products!$A:$G,4,0)</f>
        <v>2241</v>
      </c>
      <c r="J5483" s="9">
        <f>VLOOKUP('Consolidtaed Data'!$B3796,[1]Products!$A:$G,3,0)</f>
        <v>1367</v>
      </c>
      <c r="K5483" s="9">
        <f>'Consolidtaed Data'!$J3796*'Consolidtaed Data'!$H3796</f>
        <v>1261</v>
      </c>
      <c r="L5483" s="9">
        <f>'Consolidtaed Data'!$I3796*'Consolidtaed Data'!$H3796</f>
        <v>1638</v>
      </c>
      <c r="M5483" s="9">
        <f>'Consolidtaed Data'!$L3796-'Consolidtaed Data'!$K3796</f>
        <v>656</v>
      </c>
      <c r="N5483" s="9" t="str">
        <f>VLOOKUP('Consolidtaed Data'!$C3796,[1]Locations!$A:$O,2,0)</f>
        <v>Norwalk</v>
      </c>
      <c r="O5483" s="9" t="str">
        <f>VLOOKUP('Consolidtaed Data'!$D3796,'[1]Sales People'!$A:$B,2,0)</f>
        <v>Scott Mason</v>
      </c>
      <c r="P5483" s="9" t="str">
        <f>VLOOKUP('Consolidtaed Data'!$E3796,[1]Customers!$A:$B,2,0)</f>
        <v>Joe Powell</v>
      </c>
      <c r="Q5483" s="11">
        <f>WEEKDAY('Consolidtaed Data'!$F3796)</f>
        <v>1</v>
      </c>
      <c r="R5483" s="9">
        <f>MONTH('Consolidtaed Data'!$F3796)</f>
        <v>10</v>
      </c>
      <c r="S5483" s="9" t="str">
        <f>TEXT(Table3[[#This Row],[Purchase Date]],"MMMM")</f>
        <v>February</v>
      </c>
      <c r="T5483" s="9">
        <f>YEAR('Consolidtaed Data'!$F3796)</f>
        <v>2020</v>
      </c>
    </row>
    <row r="5484" spans="1:20" x14ac:dyDescent="0.3">
      <c r="A5484" s="9" t="s">
        <v>6509</v>
      </c>
      <c r="B5484" s="9" t="s">
        <v>338</v>
      </c>
      <c r="C5484" s="9" t="s">
        <v>201</v>
      </c>
      <c r="D5484" s="9" t="s">
        <v>149</v>
      </c>
      <c r="E5484" s="9" t="s">
        <v>258</v>
      </c>
      <c r="F5484" s="10">
        <v>44236</v>
      </c>
      <c r="G5484" s="10" t="str">
        <f>VLOOKUP(Table3[[#This Row],[Product ID]],[1]Products!$A:$G,2,0)</f>
        <v>Product 95</v>
      </c>
      <c r="H5484" s="22">
        <v>1</v>
      </c>
      <c r="I5484" s="9">
        <f>VLOOKUP('Consolidtaed Data'!$B3913,[1]Products!$A:$G,4,0)</f>
        <v>112</v>
      </c>
      <c r="J5484" s="9">
        <f>VLOOKUP('Consolidtaed Data'!$B3913,[1]Products!$A:$G,3,0)</f>
        <v>90</v>
      </c>
      <c r="K5484" s="9">
        <f>'Consolidtaed Data'!$J3913*'Consolidtaed Data'!$H3913</f>
        <v>3660</v>
      </c>
      <c r="L5484" s="9">
        <f>'Consolidtaed Data'!$I3913*'Consolidtaed Data'!$H3913</f>
        <v>5013</v>
      </c>
      <c r="M5484" s="9">
        <f>'Consolidtaed Data'!$L3913-'Consolidtaed Data'!$K3913</f>
        <v>1797</v>
      </c>
      <c r="N5484" s="9" t="str">
        <f>VLOOKUP('Consolidtaed Data'!$C3913,[1]Locations!$A:$O,2,0)</f>
        <v>Vallejo</v>
      </c>
      <c r="O5484" s="9" t="str">
        <f>VLOOKUP('Consolidtaed Data'!$D3913,'[1]Sales People'!$A:$B,2,0)</f>
        <v>Ryan Butler</v>
      </c>
      <c r="P5484" s="9" t="str">
        <f>VLOOKUP('Consolidtaed Data'!$E3913,[1]Customers!$A:$B,2,0)</f>
        <v>Jason Walker</v>
      </c>
      <c r="Q5484" s="11">
        <f>WEEKDAY('Consolidtaed Data'!$F3913)</f>
        <v>2</v>
      </c>
      <c r="R5484" s="9">
        <f>MONTH('Consolidtaed Data'!$F3913)</f>
        <v>10</v>
      </c>
      <c r="S5484" s="9" t="str">
        <f>TEXT(Table3[[#This Row],[Purchase Date]],"MMMM")</f>
        <v>February</v>
      </c>
      <c r="T5484" s="9">
        <f>YEAR('Consolidtaed Data'!$F3913)</f>
        <v>2020</v>
      </c>
    </row>
    <row r="5485" spans="1:20" x14ac:dyDescent="0.3">
      <c r="A5485" s="9" t="s">
        <v>6510</v>
      </c>
      <c r="B5485" s="9" t="s">
        <v>139</v>
      </c>
      <c r="C5485" s="9" t="s">
        <v>245</v>
      </c>
      <c r="D5485" s="9" t="s">
        <v>73</v>
      </c>
      <c r="E5485" s="9" t="s">
        <v>510</v>
      </c>
      <c r="F5485" s="10">
        <v>44236</v>
      </c>
      <c r="G5485" s="10" t="str">
        <f>VLOOKUP(Table3[[#This Row],[Product ID]],[1]Products!$A:$G,2,0)</f>
        <v>Product 13</v>
      </c>
      <c r="H5485" s="22">
        <v>1</v>
      </c>
      <c r="I5485" s="9">
        <f>VLOOKUP('Consolidtaed Data'!$B4125,[1]Products!$A:$G,4,0)</f>
        <v>1587</v>
      </c>
      <c r="J5485" s="9">
        <f>VLOOKUP('Consolidtaed Data'!$B4125,[1]Products!$A:$G,3,0)</f>
        <v>1301</v>
      </c>
      <c r="K5485" s="9">
        <f>'Consolidtaed Data'!$J4125*'Consolidtaed Data'!$H4125</f>
        <v>5468</v>
      </c>
      <c r="L5485" s="9">
        <f>'Consolidtaed Data'!$I4125*'Consolidtaed Data'!$H4125</f>
        <v>8964</v>
      </c>
      <c r="M5485" s="9">
        <f>'Consolidtaed Data'!$L4125-'Consolidtaed Data'!$K4125</f>
        <v>3484</v>
      </c>
      <c r="N5485" s="9" t="str">
        <f>VLOOKUP('Consolidtaed Data'!$C4125,[1]Locations!$A:$O,2,0)</f>
        <v>Sacramento</v>
      </c>
      <c r="O5485" s="9" t="str">
        <f>VLOOKUP('Consolidtaed Data'!$D4125,'[1]Sales People'!$A:$B,2,0)</f>
        <v>Brian Hansen</v>
      </c>
      <c r="P5485" s="9" t="str">
        <f>VLOOKUP('Consolidtaed Data'!$E4125,[1]Customers!$A:$B,2,0)</f>
        <v>Clarence Greene</v>
      </c>
      <c r="Q5485" s="11">
        <f>WEEKDAY('Consolidtaed Data'!$F4125)</f>
        <v>6</v>
      </c>
      <c r="R5485" s="9">
        <f>MONTH('Consolidtaed Data'!$F4125)</f>
        <v>10</v>
      </c>
      <c r="S5485" s="9" t="str">
        <f>TEXT(Table3[[#This Row],[Purchase Date]],"MMMM")</f>
        <v>February</v>
      </c>
      <c r="T5485" s="9">
        <f>YEAR('Consolidtaed Data'!$F4125)</f>
        <v>2020</v>
      </c>
    </row>
    <row r="5486" spans="1:20" x14ac:dyDescent="0.3">
      <c r="A5486" s="9" t="s">
        <v>6511</v>
      </c>
      <c r="B5486" s="9" t="s">
        <v>411</v>
      </c>
      <c r="C5486" s="9" t="s">
        <v>249</v>
      </c>
      <c r="D5486" s="9" t="s">
        <v>83</v>
      </c>
      <c r="E5486" s="9" t="s">
        <v>1409</v>
      </c>
      <c r="F5486" s="10">
        <v>44236</v>
      </c>
      <c r="G5486" s="10" t="str">
        <f>VLOOKUP(Table3[[#This Row],[Product ID]],[1]Products!$A:$G,2,0)</f>
        <v>Product 27</v>
      </c>
      <c r="H5486" s="22">
        <v>1</v>
      </c>
      <c r="I5486" s="9">
        <f>VLOOKUP('Consolidtaed Data'!$B4226,[1]Products!$A:$G,4,0)</f>
        <v>799</v>
      </c>
      <c r="J5486" s="9">
        <f>VLOOKUP('Consolidtaed Data'!$B4226,[1]Products!$A:$G,3,0)</f>
        <v>455</v>
      </c>
      <c r="K5486" s="9">
        <f>'Consolidtaed Data'!$J4226*'Consolidtaed Data'!$H4226</f>
        <v>3915</v>
      </c>
      <c r="L5486" s="9">
        <f>'Consolidtaed Data'!$I4226*'Consolidtaed Data'!$H4226</f>
        <v>5436</v>
      </c>
      <c r="M5486" s="9">
        <f>'Consolidtaed Data'!$L4226-'Consolidtaed Data'!$K4226</f>
        <v>95</v>
      </c>
      <c r="N5486" s="9" t="str">
        <f>VLOOKUP('Consolidtaed Data'!$C4226,[1]Locations!$A:$O,2,0)</f>
        <v>Jurupa Valley</v>
      </c>
      <c r="O5486" s="9" t="str">
        <f>VLOOKUP('Consolidtaed Data'!$D4226,'[1]Sales People'!$A:$B,2,0)</f>
        <v>Walter Cook</v>
      </c>
      <c r="P5486" s="9" t="str">
        <f>VLOOKUP('Consolidtaed Data'!$E4226,[1]Customers!$A:$B,2,0)</f>
        <v>James Simmons</v>
      </c>
      <c r="Q5486" s="11">
        <f>WEEKDAY('Consolidtaed Data'!$F4226)</f>
        <v>6</v>
      </c>
      <c r="R5486" s="9">
        <f>MONTH('Consolidtaed Data'!$F4226)</f>
        <v>11</v>
      </c>
      <c r="S5486" s="9" t="str">
        <f>TEXT(Table3[[#This Row],[Purchase Date]],"MMMM")</f>
        <v>February</v>
      </c>
      <c r="T5486" s="9">
        <f>YEAR('Consolidtaed Data'!$F4226)</f>
        <v>2020</v>
      </c>
    </row>
    <row r="5487" spans="1:20" x14ac:dyDescent="0.3">
      <c r="A5487" s="9" t="s">
        <v>6512</v>
      </c>
      <c r="B5487" s="9" t="s">
        <v>219</v>
      </c>
      <c r="C5487" s="9" t="s">
        <v>8</v>
      </c>
      <c r="D5487" s="9" t="s">
        <v>87</v>
      </c>
      <c r="E5487" s="9" t="s">
        <v>613</v>
      </c>
      <c r="F5487" s="10">
        <v>44236</v>
      </c>
      <c r="G5487" s="10" t="str">
        <f>VLOOKUP(Table3[[#This Row],[Product ID]],[1]Products!$A:$G,2,0)</f>
        <v>Product 35</v>
      </c>
      <c r="H5487" s="22">
        <v>3</v>
      </c>
      <c r="I5487" s="9">
        <f>VLOOKUP('Consolidtaed Data'!$B4278,[1]Products!$A:$G,4,0)</f>
        <v>1967</v>
      </c>
      <c r="J5487" s="9">
        <f>VLOOKUP('Consolidtaed Data'!$B4278,[1]Products!$A:$G,3,0)</f>
        <v>1397</v>
      </c>
      <c r="K5487" s="9">
        <f>'Consolidtaed Data'!$J4278*'Consolidtaed Data'!$H4278</f>
        <v>216</v>
      </c>
      <c r="L5487" s="9">
        <f>'Consolidtaed Data'!$I4278*'Consolidtaed Data'!$H4278</f>
        <v>408</v>
      </c>
      <c r="M5487" s="9">
        <f>'Consolidtaed Data'!$L4278-'Consolidtaed Data'!$K4278</f>
        <v>656</v>
      </c>
      <c r="N5487" s="9" t="str">
        <f>VLOOKUP('Consolidtaed Data'!$C4278,[1]Locations!$A:$O,2,0)</f>
        <v>Oxnard</v>
      </c>
      <c r="O5487" s="9" t="str">
        <f>VLOOKUP('Consolidtaed Data'!$D4278,'[1]Sales People'!$A:$B,2,0)</f>
        <v>Jimmy Young</v>
      </c>
      <c r="P5487" s="9" t="str">
        <f>VLOOKUP('Consolidtaed Data'!$E4278,[1]Customers!$A:$B,2,0)</f>
        <v>Richard Hudson</v>
      </c>
      <c r="Q5487" s="11">
        <f>WEEKDAY('Consolidtaed Data'!$F4278)</f>
        <v>3</v>
      </c>
      <c r="R5487" s="9">
        <f>MONTH('Consolidtaed Data'!$F4278)</f>
        <v>11</v>
      </c>
      <c r="S5487" s="9" t="str">
        <f>TEXT(Table3[[#This Row],[Purchase Date]],"MMMM")</f>
        <v>February</v>
      </c>
      <c r="T5487" s="9">
        <f>YEAR('Consolidtaed Data'!$F4278)</f>
        <v>2020</v>
      </c>
    </row>
    <row r="5488" spans="1:20" x14ac:dyDescent="0.3">
      <c r="A5488" s="9" t="s">
        <v>6513</v>
      </c>
      <c r="B5488" s="9" t="s">
        <v>248</v>
      </c>
      <c r="C5488" s="9" t="s">
        <v>12</v>
      </c>
      <c r="D5488" s="9" t="s">
        <v>149</v>
      </c>
      <c r="E5488" s="9" t="s">
        <v>1502</v>
      </c>
      <c r="F5488" s="10">
        <v>44236</v>
      </c>
      <c r="G5488" s="10" t="str">
        <f>VLOOKUP(Table3[[#This Row],[Product ID]],[1]Products!$A:$G,2,0)</f>
        <v>Product 97</v>
      </c>
      <c r="H5488" s="22">
        <v>2</v>
      </c>
      <c r="I5488" s="9">
        <f>VLOOKUP('Consolidtaed Data'!$B4389,[1]Products!$A:$G,4,0)</f>
        <v>2182</v>
      </c>
      <c r="J5488" s="9">
        <f>VLOOKUP('Consolidtaed Data'!$B4389,[1]Products!$A:$G,3,0)</f>
        <v>1200</v>
      </c>
      <c r="K5488" s="9">
        <f>'Consolidtaed Data'!$J4389*'Consolidtaed Data'!$H4389</f>
        <v>971</v>
      </c>
      <c r="L5488" s="9">
        <f>'Consolidtaed Data'!$I4389*'Consolidtaed Data'!$H4389</f>
        <v>1798</v>
      </c>
      <c r="M5488" s="9">
        <f>'Consolidtaed Data'!$L4389-'Consolidtaed Data'!$K4389</f>
        <v>280</v>
      </c>
      <c r="N5488" s="9" t="str">
        <f>VLOOKUP('Consolidtaed Data'!$C4389,[1]Locations!$A:$O,2,0)</f>
        <v>Burbank</v>
      </c>
      <c r="O5488" s="9" t="str">
        <f>VLOOKUP('Consolidtaed Data'!$D4389,'[1]Sales People'!$A:$B,2,0)</f>
        <v>Roger Robertson</v>
      </c>
      <c r="P5488" s="9" t="str">
        <f>VLOOKUP('Consolidtaed Data'!$E4389,[1]Customers!$A:$B,2,0)</f>
        <v>Arthur Webb</v>
      </c>
      <c r="Q5488" s="11">
        <f>WEEKDAY('Consolidtaed Data'!$F4389)</f>
        <v>5</v>
      </c>
      <c r="R5488" s="9">
        <f>MONTH('Consolidtaed Data'!$F4389)</f>
        <v>11</v>
      </c>
      <c r="S5488" s="9" t="str">
        <f>TEXT(Table3[[#This Row],[Purchase Date]],"MMMM")</f>
        <v>February</v>
      </c>
      <c r="T5488" s="9">
        <f>YEAR('Consolidtaed Data'!$F4389)</f>
        <v>2020</v>
      </c>
    </row>
    <row r="5489" spans="1:20" x14ac:dyDescent="0.3">
      <c r="A5489" s="9" t="s">
        <v>6514</v>
      </c>
      <c r="B5489" s="9" t="s">
        <v>429</v>
      </c>
      <c r="C5489" s="9" t="s">
        <v>325</v>
      </c>
      <c r="D5489" s="9" t="s">
        <v>46</v>
      </c>
      <c r="E5489" s="9" t="s">
        <v>2315</v>
      </c>
      <c r="F5489" s="10">
        <v>44236</v>
      </c>
      <c r="G5489" s="10" t="str">
        <f>VLOOKUP(Table3[[#This Row],[Product ID]],[1]Products!$A:$G,2,0)</f>
        <v>Product 87</v>
      </c>
      <c r="H5489" s="22">
        <v>2</v>
      </c>
      <c r="I5489" s="9">
        <f>VLOOKUP('Consolidtaed Data'!$B4398,[1]Products!$A:$G,4,0)</f>
        <v>1582</v>
      </c>
      <c r="J5489" s="9">
        <f>VLOOKUP('Consolidtaed Data'!$B4398,[1]Products!$A:$G,3,0)</f>
        <v>1234</v>
      </c>
      <c r="K5489" s="9">
        <f>'Consolidtaed Data'!$J4398*'Consolidtaed Data'!$H4398</f>
        <v>200</v>
      </c>
      <c r="L5489" s="9">
        <f>'Consolidtaed Data'!$I4398*'Consolidtaed Data'!$H4398</f>
        <v>290</v>
      </c>
      <c r="M5489" s="9">
        <f>'Consolidtaed Data'!$L4398-'Consolidtaed Data'!$K4398</f>
        <v>51</v>
      </c>
      <c r="N5489" s="9" t="str">
        <f>VLOOKUP('Consolidtaed Data'!$C4398,[1]Locations!$A:$O,2,0)</f>
        <v>Daly City</v>
      </c>
      <c r="O5489" s="9" t="str">
        <f>VLOOKUP('Consolidtaed Data'!$D4398,'[1]Sales People'!$A:$B,2,0)</f>
        <v>Gary Rodriguez</v>
      </c>
      <c r="P5489" s="9" t="str">
        <f>VLOOKUP('Consolidtaed Data'!$E4398,[1]Customers!$A:$B,2,0)</f>
        <v>Carlos Scott</v>
      </c>
      <c r="Q5489" s="11">
        <f>WEEKDAY('Consolidtaed Data'!$F4398)</f>
        <v>5</v>
      </c>
      <c r="R5489" s="9">
        <f>MONTH('Consolidtaed Data'!$F4398)</f>
        <v>11</v>
      </c>
      <c r="S5489" s="9" t="str">
        <f>TEXT(Table3[[#This Row],[Purchase Date]],"MMMM")</f>
        <v>February</v>
      </c>
      <c r="T5489" s="9">
        <f>YEAR('Consolidtaed Data'!$F4398)</f>
        <v>2020</v>
      </c>
    </row>
    <row r="5490" spans="1:20" x14ac:dyDescent="0.3">
      <c r="A5490" s="9" t="s">
        <v>6515</v>
      </c>
      <c r="B5490" s="9" t="s">
        <v>349</v>
      </c>
      <c r="C5490" s="9" t="s">
        <v>134</v>
      </c>
      <c r="D5490" s="9" t="s">
        <v>64</v>
      </c>
      <c r="E5490" s="9" t="s">
        <v>2208</v>
      </c>
      <c r="F5490" s="10">
        <v>44236</v>
      </c>
      <c r="G5490" s="10" t="str">
        <f>VLOOKUP(Table3[[#This Row],[Product ID]],[1]Products!$A:$G,2,0)</f>
        <v>Product 60</v>
      </c>
      <c r="H5490" s="22">
        <v>1</v>
      </c>
      <c r="I5490" s="9">
        <f>VLOOKUP('Consolidtaed Data'!$B4508,[1]Products!$A:$G,4,0)</f>
        <v>1812</v>
      </c>
      <c r="J5490" s="9">
        <f>VLOOKUP('Consolidtaed Data'!$B4508,[1]Products!$A:$G,3,0)</f>
        <v>1305</v>
      </c>
      <c r="K5490" s="9">
        <f>'Consolidtaed Data'!$J4508*'Consolidtaed Data'!$H4508</f>
        <v>1067</v>
      </c>
      <c r="L5490" s="9">
        <f>'Consolidtaed Data'!$I4508*'Consolidtaed Data'!$H4508</f>
        <v>1809</v>
      </c>
      <c r="M5490" s="9">
        <f>'Consolidtaed Data'!$L4508-'Consolidtaed Data'!$K4508</f>
        <v>246</v>
      </c>
      <c r="N5490" s="9" t="str">
        <f>VLOOKUP('Consolidtaed Data'!$C4508,[1]Locations!$A:$O,2,0)</f>
        <v>Fairfield</v>
      </c>
      <c r="O5490" s="9" t="str">
        <f>VLOOKUP('Consolidtaed Data'!$D4508,'[1]Sales People'!$A:$B,2,0)</f>
        <v>Joshua Cook</v>
      </c>
      <c r="P5490" s="9" t="str">
        <f>VLOOKUP('Consolidtaed Data'!$E4508,[1]Customers!$A:$B,2,0)</f>
        <v>Jack Phillips</v>
      </c>
      <c r="Q5490" s="11">
        <f>WEEKDAY('Consolidtaed Data'!$F4508)</f>
        <v>5</v>
      </c>
      <c r="R5490" s="9">
        <f>MONTH('Consolidtaed Data'!$F4508)</f>
        <v>11</v>
      </c>
      <c r="S5490" s="9" t="str">
        <f>TEXT(Table3[[#This Row],[Purchase Date]],"MMMM")</f>
        <v>February</v>
      </c>
      <c r="T5490" s="9">
        <f>YEAR('Consolidtaed Data'!$F4508)</f>
        <v>2020</v>
      </c>
    </row>
    <row r="5491" spans="1:20" x14ac:dyDescent="0.3">
      <c r="A5491" s="9" t="s">
        <v>6516</v>
      </c>
      <c r="B5491" s="9" t="s">
        <v>311</v>
      </c>
      <c r="C5491" s="9" t="s">
        <v>30</v>
      </c>
      <c r="D5491" s="9" t="s">
        <v>235</v>
      </c>
      <c r="E5491" s="9" t="s">
        <v>661</v>
      </c>
      <c r="F5491" s="10">
        <v>44237</v>
      </c>
      <c r="G5491" s="10" t="str">
        <f>VLOOKUP(Table3[[#This Row],[Product ID]],[1]Products!$A:$G,2,0)</f>
        <v>Product 33</v>
      </c>
      <c r="H5491" s="22">
        <v>3</v>
      </c>
      <c r="I5491" s="9">
        <f>VLOOKUP('Consolidtaed Data'!$B3786,[1]Products!$A:$G,4,0)</f>
        <v>603</v>
      </c>
      <c r="J5491" s="9">
        <f>VLOOKUP('Consolidtaed Data'!$B3786,[1]Products!$A:$G,3,0)</f>
        <v>416</v>
      </c>
      <c r="K5491" s="9">
        <f>'Consolidtaed Data'!$J3786*'Consolidtaed Data'!$H3786</f>
        <v>1942</v>
      </c>
      <c r="L5491" s="9">
        <f>'Consolidtaed Data'!$I3786*'Consolidtaed Data'!$H3786</f>
        <v>3596</v>
      </c>
      <c r="M5491" s="9">
        <f>'Consolidtaed Data'!$L3786-'Consolidtaed Data'!$K3786</f>
        <v>1320</v>
      </c>
      <c r="N5491" s="9" t="str">
        <f>VLOOKUP('Consolidtaed Data'!$C3786,[1]Locations!$A:$O,2,0)</f>
        <v>Hayward</v>
      </c>
      <c r="O5491" s="9" t="str">
        <f>VLOOKUP('Consolidtaed Data'!$D3786,'[1]Sales People'!$A:$B,2,0)</f>
        <v>Andrew Bowman</v>
      </c>
      <c r="P5491" s="9" t="str">
        <f>VLOOKUP('Consolidtaed Data'!$E3786,[1]Customers!$A:$B,2,0)</f>
        <v>Benjamin Jacobs</v>
      </c>
      <c r="Q5491" s="11">
        <f>WEEKDAY('Consolidtaed Data'!$F3786)</f>
        <v>1</v>
      </c>
      <c r="R5491" s="9">
        <f>MONTH('Consolidtaed Data'!$F3786)</f>
        <v>10</v>
      </c>
      <c r="S5491" s="9" t="str">
        <f>TEXT(Table3[[#This Row],[Purchase Date]],"MMMM")</f>
        <v>February</v>
      </c>
      <c r="T5491" s="9">
        <f>YEAR('Consolidtaed Data'!$F3786)</f>
        <v>2020</v>
      </c>
    </row>
    <row r="5492" spans="1:20" x14ac:dyDescent="0.3">
      <c r="A5492" s="9" t="s">
        <v>6517</v>
      </c>
      <c r="B5492" s="9" t="s">
        <v>340</v>
      </c>
      <c r="C5492" s="9" t="s">
        <v>140</v>
      </c>
      <c r="D5492" s="9" t="s">
        <v>197</v>
      </c>
      <c r="E5492" s="9" t="s">
        <v>1794</v>
      </c>
      <c r="F5492" s="10">
        <v>44237</v>
      </c>
      <c r="G5492" s="10" t="str">
        <f>VLOOKUP(Table3[[#This Row],[Product ID]],[1]Products!$A:$G,2,0)</f>
        <v>Product 34</v>
      </c>
      <c r="H5492" s="22">
        <v>1</v>
      </c>
      <c r="I5492" s="9">
        <f>VLOOKUP('Consolidtaed Data'!$B3870,[1]Products!$A:$G,4,0)</f>
        <v>530</v>
      </c>
      <c r="J5492" s="9">
        <f>VLOOKUP('Consolidtaed Data'!$B3870,[1]Products!$A:$G,3,0)</f>
        <v>424</v>
      </c>
      <c r="K5492" s="9">
        <f>'Consolidtaed Data'!$J3870*'Consolidtaed Data'!$H3870</f>
        <v>838</v>
      </c>
      <c r="L5492" s="9">
        <f>'Consolidtaed Data'!$I3870*'Consolidtaed Data'!$H3870</f>
        <v>1103</v>
      </c>
      <c r="M5492" s="9">
        <f>'Consolidtaed Data'!$L3870-'Consolidtaed Data'!$K3870</f>
        <v>1032</v>
      </c>
      <c r="N5492" s="9" t="str">
        <f>VLOOKUP('Consolidtaed Data'!$C3870,[1]Locations!$A:$O,2,0)</f>
        <v>Moreno Valley</v>
      </c>
      <c r="O5492" s="9" t="str">
        <f>VLOOKUP('Consolidtaed Data'!$D3870,'[1]Sales People'!$A:$B,2,0)</f>
        <v>Roger Robertson</v>
      </c>
      <c r="P5492" s="9" t="str">
        <f>VLOOKUP('Consolidtaed Data'!$E3870,[1]Customers!$A:$B,2,0)</f>
        <v>Patrick Graham</v>
      </c>
      <c r="Q5492" s="11">
        <f>WEEKDAY('Consolidtaed Data'!$F3870)</f>
        <v>6</v>
      </c>
      <c r="R5492" s="9">
        <f>MONTH('Consolidtaed Data'!$F3870)</f>
        <v>10</v>
      </c>
      <c r="S5492" s="9" t="str">
        <f>TEXT(Table3[[#This Row],[Purchase Date]],"MMMM")</f>
        <v>February</v>
      </c>
      <c r="T5492" s="9">
        <f>YEAR('Consolidtaed Data'!$F3870)</f>
        <v>2020</v>
      </c>
    </row>
    <row r="5493" spans="1:20" x14ac:dyDescent="0.3">
      <c r="A5493" s="9" t="s">
        <v>6518</v>
      </c>
      <c r="B5493" s="9" t="s">
        <v>301</v>
      </c>
      <c r="C5493" s="9" t="s">
        <v>169</v>
      </c>
      <c r="D5493" s="9" t="s">
        <v>193</v>
      </c>
      <c r="E5493" s="9" t="s">
        <v>474</v>
      </c>
      <c r="F5493" s="10">
        <v>44237</v>
      </c>
      <c r="G5493" s="10" t="str">
        <f>VLOOKUP(Table3[[#This Row],[Product ID]],[1]Products!$A:$G,2,0)</f>
        <v>Product 57</v>
      </c>
      <c r="H5493" s="22">
        <v>4</v>
      </c>
      <c r="I5493" s="9">
        <f>VLOOKUP('Consolidtaed Data'!$B3871,[1]Products!$A:$G,4,0)</f>
        <v>2182</v>
      </c>
      <c r="J5493" s="9">
        <f>VLOOKUP('Consolidtaed Data'!$B3871,[1]Products!$A:$G,3,0)</f>
        <v>1200</v>
      </c>
      <c r="K5493" s="9">
        <f>'Consolidtaed Data'!$J3871*'Consolidtaed Data'!$H3871</f>
        <v>387</v>
      </c>
      <c r="L5493" s="9">
        <f>'Consolidtaed Data'!$I3871*'Consolidtaed Data'!$H3871</f>
        <v>667</v>
      </c>
      <c r="M5493" s="9">
        <f>'Consolidtaed Data'!$L3871-'Consolidtaed Data'!$K3871</f>
        <v>364</v>
      </c>
      <c r="N5493" s="9" t="str">
        <f>VLOOKUP('Consolidtaed Data'!$C3871,[1]Locations!$A:$O,2,0)</f>
        <v>Vista</v>
      </c>
      <c r="O5493" s="9" t="str">
        <f>VLOOKUP('Consolidtaed Data'!$D3871,'[1]Sales People'!$A:$B,2,0)</f>
        <v>Kenneth Fields</v>
      </c>
      <c r="P5493" s="9" t="str">
        <f>VLOOKUP('Consolidtaed Data'!$E3871,[1]Customers!$A:$B,2,0)</f>
        <v>Carl Reid</v>
      </c>
      <c r="Q5493" s="11">
        <f>WEEKDAY('Consolidtaed Data'!$F3871)</f>
        <v>6</v>
      </c>
      <c r="R5493" s="9">
        <f>MONTH('Consolidtaed Data'!$F3871)</f>
        <v>10</v>
      </c>
      <c r="S5493" s="9" t="str">
        <f>TEXT(Table3[[#This Row],[Purchase Date]],"MMMM")</f>
        <v>February</v>
      </c>
      <c r="T5493" s="9">
        <f>YEAR('Consolidtaed Data'!$F3871)</f>
        <v>2020</v>
      </c>
    </row>
    <row r="5494" spans="1:20" x14ac:dyDescent="0.3">
      <c r="A5494" s="9" t="s">
        <v>6519</v>
      </c>
      <c r="B5494" s="9" t="s">
        <v>164</v>
      </c>
      <c r="C5494" s="9" t="s">
        <v>325</v>
      </c>
      <c r="D5494" s="9" t="s">
        <v>127</v>
      </c>
      <c r="E5494" s="9" t="s">
        <v>2057</v>
      </c>
      <c r="F5494" s="10">
        <v>44237</v>
      </c>
      <c r="G5494" s="10" t="str">
        <f>VLOOKUP(Table3[[#This Row],[Product ID]],[1]Products!$A:$G,2,0)</f>
        <v>Product 69</v>
      </c>
      <c r="H5494" s="22">
        <v>1</v>
      </c>
      <c r="I5494" s="9">
        <f>VLOOKUP('Consolidtaed Data'!$B3920,[1]Products!$A:$G,4,0)</f>
        <v>1638</v>
      </c>
      <c r="J5494" s="9">
        <f>VLOOKUP('Consolidtaed Data'!$B3920,[1]Products!$A:$G,3,0)</f>
        <v>1261</v>
      </c>
      <c r="K5494" s="9">
        <f>'Consolidtaed Data'!$J3920*'Consolidtaed Data'!$H3920</f>
        <v>1305</v>
      </c>
      <c r="L5494" s="9">
        <f>'Consolidtaed Data'!$I3920*'Consolidtaed Data'!$H3920</f>
        <v>1590</v>
      </c>
      <c r="M5494" s="9">
        <f>'Consolidtaed Data'!$L3920-'Consolidtaed Data'!$K3920</f>
        <v>51</v>
      </c>
      <c r="N5494" s="9" t="str">
        <f>VLOOKUP('Consolidtaed Data'!$C3920,[1]Locations!$A:$O,2,0)</f>
        <v>Simi Valley</v>
      </c>
      <c r="O5494" s="9" t="str">
        <f>VLOOKUP('Consolidtaed Data'!$D3920,'[1]Sales People'!$A:$B,2,0)</f>
        <v>Howard Gardner</v>
      </c>
      <c r="P5494" s="9" t="str">
        <f>VLOOKUP('Consolidtaed Data'!$E3920,[1]Customers!$A:$B,2,0)</f>
        <v>Antonio Shaw</v>
      </c>
      <c r="Q5494" s="11">
        <f>WEEKDAY('Consolidtaed Data'!$F3920)</f>
        <v>3</v>
      </c>
      <c r="R5494" s="9">
        <f>MONTH('Consolidtaed Data'!$F3920)</f>
        <v>10</v>
      </c>
      <c r="S5494" s="9" t="str">
        <f>TEXT(Table3[[#This Row],[Purchase Date]],"MMMM")</f>
        <v>February</v>
      </c>
      <c r="T5494" s="9">
        <f>YEAR('Consolidtaed Data'!$F3920)</f>
        <v>2020</v>
      </c>
    </row>
    <row r="5495" spans="1:20" x14ac:dyDescent="0.3">
      <c r="A5495" s="9" t="s">
        <v>6520</v>
      </c>
      <c r="B5495" s="9" t="s">
        <v>38</v>
      </c>
      <c r="C5495" s="9" t="s">
        <v>223</v>
      </c>
      <c r="D5495" s="9" t="s">
        <v>80</v>
      </c>
      <c r="E5495" s="9" t="s">
        <v>743</v>
      </c>
      <c r="F5495" s="10">
        <v>44237</v>
      </c>
      <c r="G5495" s="10" t="str">
        <f>VLOOKUP(Table3[[#This Row],[Product ID]],[1]Products!$A:$G,2,0)</f>
        <v>Product 25</v>
      </c>
      <c r="H5495" s="22">
        <v>3</v>
      </c>
      <c r="I5495" s="9">
        <f>VLOOKUP('Consolidtaed Data'!$B4053,[1]Products!$A:$G,4,0)</f>
        <v>1522</v>
      </c>
      <c r="J5495" s="9">
        <f>VLOOKUP('Consolidtaed Data'!$B4053,[1]Products!$A:$G,3,0)</f>
        <v>791</v>
      </c>
      <c r="K5495" s="9">
        <f>'Consolidtaed Data'!$J4053*'Consolidtaed Data'!$H4053</f>
        <v>832</v>
      </c>
      <c r="L5495" s="9">
        <f>'Consolidtaed Data'!$I4053*'Consolidtaed Data'!$H4053</f>
        <v>1600</v>
      </c>
      <c r="M5495" s="9">
        <f>'Consolidtaed Data'!$L4053-'Consolidtaed Data'!$K4053</f>
        <v>49</v>
      </c>
      <c r="N5495" s="9" t="str">
        <f>VLOOKUP('Consolidtaed Data'!$C4053,[1]Locations!$A:$O,2,0)</f>
        <v>Antioch</v>
      </c>
      <c r="O5495" s="9" t="str">
        <f>VLOOKUP('Consolidtaed Data'!$D4053,'[1]Sales People'!$A:$B,2,0)</f>
        <v>Joshua Cook</v>
      </c>
      <c r="P5495" s="9" t="str">
        <f>VLOOKUP('Consolidtaed Data'!$E4053,[1]Customers!$A:$B,2,0)</f>
        <v>Daniel Barnes</v>
      </c>
      <c r="Q5495" s="11">
        <f>WEEKDAY('Consolidtaed Data'!$F4053)</f>
        <v>6</v>
      </c>
      <c r="R5495" s="9">
        <f>MONTH('Consolidtaed Data'!$F4053)</f>
        <v>10</v>
      </c>
      <c r="S5495" s="9" t="str">
        <f>TEXT(Table3[[#This Row],[Purchase Date]],"MMMM")</f>
        <v>February</v>
      </c>
      <c r="T5495" s="9">
        <f>YEAR('Consolidtaed Data'!$F4053)</f>
        <v>2020</v>
      </c>
    </row>
    <row r="5496" spans="1:20" x14ac:dyDescent="0.3">
      <c r="A5496" s="9" t="s">
        <v>6521</v>
      </c>
      <c r="B5496" s="9" t="s">
        <v>76</v>
      </c>
      <c r="C5496" s="9" t="s">
        <v>458</v>
      </c>
      <c r="D5496" s="9" t="s">
        <v>123</v>
      </c>
      <c r="E5496" s="9" t="s">
        <v>5128</v>
      </c>
      <c r="F5496" s="10">
        <v>44237</v>
      </c>
      <c r="G5496" s="10" t="str">
        <f>VLOOKUP(Table3[[#This Row],[Product ID]],[1]Products!$A:$G,2,0)</f>
        <v>Product 19</v>
      </c>
      <c r="H5496" s="22">
        <v>1</v>
      </c>
      <c r="I5496" s="9">
        <f>VLOOKUP('Consolidtaed Data'!$B4105,[1]Products!$A:$G,4,0)</f>
        <v>315</v>
      </c>
      <c r="J5496" s="9">
        <f>VLOOKUP('Consolidtaed Data'!$B4105,[1]Products!$A:$G,3,0)</f>
        <v>208</v>
      </c>
      <c r="K5496" s="9">
        <f>'Consolidtaed Data'!$J4105*'Consolidtaed Data'!$H4105</f>
        <v>3488</v>
      </c>
      <c r="L5496" s="9">
        <f>'Consolidtaed Data'!$I4105*'Consolidtaed Data'!$H4105</f>
        <v>6972</v>
      </c>
      <c r="M5496" s="9">
        <f>'Consolidtaed Data'!$L4105-'Consolidtaed Data'!$K4105</f>
        <v>82</v>
      </c>
      <c r="N5496" s="9" t="str">
        <f>VLOOKUP('Consolidtaed Data'!$C4105,[1]Locations!$A:$O,2,0)</f>
        <v>San Francisco</v>
      </c>
      <c r="O5496" s="9" t="str">
        <f>VLOOKUP('Consolidtaed Data'!$D4105,'[1]Sales People'!$A:$B,2,0)</f>
        <v>Kevin Butler</v>
      </c>
      <c r="P5496" s="9" t="str">
        <f>VLOOKUP('Consolidtaed Data'!$E4105,[1]Customers!$A:$B,2,0)</f>
        <v>Anthony Turner</v>
      </c>
      <c r="Q5496" s="11">
        <f>WEEKDAY('Consolidtaed Data'!$F4105)</f>
        <v>3</v>
      </c>
      <c r="R5496" s="9">
        <f>MONTH('Consolidtaed Data'!$F4105)</f>
        <v>10</v>
      </c>
      <c r="S5496" s="9" t="str">
        <f>TEXT(Table3[[#This Row],[Purchase Date]],"MMMM")</f>
        <v>February</v>
      </c>
      <c r="T5496" s="9">
        <f>YEAR('Consolidtaed Data'!$F4105)</f>
        <v>2020</v>
      </c>
    </row>
    <row r="5497" spans="1:20" x14ac:dyDescent="0.3">
      <c r="A5497" s="9" t="s">
        <v>6522</v>
      </c>
      <c r="B5497" s="9" t="s">
        <v>182</v>
      </c>
      <c r="C5497" s="9" t="s">
        <v>178</v>
      </c>
      <c r="D5497" s="9" t="s">
        <v>64</v>
      </c>
      <c r="E5497" s="9" t="s">
        <v>221</v>
      </c>
      <c r="F5497" s="10">
        <v>44237</v>
      </c>
      <c r="G5497" s="10" t="str">
        <f>VLOOKUP(Table3[[#This Row],[Product ID]],[1]Products!$A:$G,2,0)</f>
        <v>Product 9</v>
      </c>
      <c r="H5497" s="22">
        <v>1</v>
      </c>
      <c r="I5497" s="9">
        <f>VLOOKUP('Consolidtaed Data'!$B4151,[1]Products!$A:$G,4,0)</f>
        <v>1077</v>
      </c>
      <c r="J5497" s="9">
        <f>VLOOKUP('Consolidtaed Data'!$B4151,[1]Products!$A:$G,3,0)</f>
        <v>732</v>
      </c>
      <c r="K5497" s="9">
        <f>'Consolidtaed Data'!$J4151*'Consolidtaed Data'!$H4151</f>
        <v>1602</v>
      </c>
      <c r="L5497" s="9">
        <f>'Consolidtaed Data'!$I4151*'Consolidtaed Data'!$H4151</f>
        <v>2541</v>
      </c>
      <c r="M5497" s="9">
        <f>'Consolidtaed Data'!$L4151-'Consolidtaed Data'!$K4151</f>
        <v>3072</v>
      </c>
      <c r="N5497" s="9" t="str">
        <f>VLOOKUP('Consolidtaed Data'!$C4151,[1]Locations!$A:$O,2,0)</f>
        <v>Vallejo</v>
      </c>
      <c r="O5497" s="9" t="str">
        <f>VLOOKUP('Consolidtaed Data'!$D4151,'[1]Sales People'!$A:$B,2,0)</f>
        <v>Justin Lynch</v>
      </c>
      <c r="P5497" s="9" t="str">
        <f>VLOOKUP('Consolidtaed Data'!$E4151,[1]Customers!$A:$B,2,0)</f>
        <v>Joe Rose</v>
      </c>
      <c r="Q5497" s="11">
        <f>WEEKDAY('Consolidtaed Data'!$F4151)</f>
        <v>1</v>
      </c>
      <c r="R5497" s="9">
        <f>MONTH('Consolidtaed Data'!$F4151)</f>
        <v>11</v>
      </c>
      <c r="S5497" s="9" t="str">
        <f>TEXT(Table3[[#This Row],[Purchase Date]],"MMMM")</f>
        <v>February</v>
      </c>
      <c r="T5497" s="9">
        <f>YEAR('Consolidtaed Data'!$F4151)</f>
        <v>2020</v>
      </c>
    </row>
    <row r="5498" spans="1:20" x14ac:dyDescent="0.3">
      <c r="A5498" s="9" t="s">
        <v>6523</v>
      </c>
      <c r="B5498" s="9" t="s">
        <v>806</v>
      </c>
      <c r="C5498" s="9" t="s">
        <v>319</v>
      </c>
      <c r="D5498" s="9" t="s">
        <v>161</v>
      </c>
      <c r="E5498" s="9" t="s">
        <v>2014</v>
      </c>
      <c r="F5498" s="10">
        <v>44237</v>
      </c>
      <c r="G5498" s="10" t="str">
        <f>VLOOKUP(Table3[[#This Row],[Product ID]],[1]Products!$A:$G,2,0)</f>
        <v>Product 72</v>
      </c>
      <c r="H5498" s="22">
        <v>1</v>
      </c>
      <c r="I5498" s="9">
        <f>VLOOKUP('Consolidtaed Data'!$B4193,[1]Products!$A:$G,4,0)</f>
        <v>817</v>
      </c>
      <c r="J5498" s="9">
        <f>VLOOKUP('Consolidtaed Data'!$B4193,[1]Products!$A:$G,3,0)</f>
        <v>409</v>
      </c>
      <c r="K5498" s="9">
        <f>'Consolidtaed Data'!$J4193*'Consolidtaed Data'!$H4193</f>
        <v>1367</v>
      </c>
      <c r="L5498" s="9">
        <f>'Consolidtaed Data'!$I4193*'Consolidtaed Data'!$H4193</f>
        <v>2241</v>
      </c>
      <c r="M5498" s="9">
        <f>'Consolidtaed Data'!$L4193-'Consolidtaed Data'!$K4193</f>
        <v>952</v>
      </c>
      <c r="N5498" s="9" t="str">
        <f>VLOOKUP('Consolidtaed Data'!$C4193,[1]Locations!$A:$O,2,0)</f>
        <v>Stockton</v>
      </c>
      <c r="O5498" s="9" t="str">
        <f>VLOOKUP('Consolidtaed Data'!$D4193,'[1]Sales People'!$A:$B,2,0)</f>
        <v>Jimmy Young</v>
      </c>
      <c r="P5498" s="9" t="str">
        <f>VLOOKUP('Consolidtaed Data'!$E4193,[1]Customers!$A:$B,2,0)</f>
        <v>Clarence Grant</v>
      </c>
      <c r="Q5498" s="11">
        <f>WEEKDAY('Consolidtaed Data'!$F4193)</f>
        <v>4</v>
      </c>
      <c r="R5498" s="9">
        <f>MONTH('Consolidtaed Data'!$F4193)</f>
        <v>11</v>
      </c>
      <c r="S5498" s="9" t="str">
        <f>TEXT(Table3[[#This Row],[Purchase Date]],"MMMM")</f>
        <v>February</v>
      </c>
      <c r="T5498" s="9">
        <f>YEAR('Consolidtaed Data'!$F4193)</f>
        <v>2020</v>
      </c>
    </row>
    <row r="5499" spans="1:20" x14ac:dyDescent="0.3">
      <c r="A5499" s="9" t="s">
        <v>6524</v>
      </c>
      <c r="B5499" s="9" t="s">
        <v>29</v>
      </c>
      <c r="C5499" s="9" t="s">
        <v>231</v>
      </c>
      <c r="D5499" s="9" t="s">
        <v>315</v>
      </c>
      <c r="E5499" s="9" t="s">
        <v>2161</v>
      </c>
      <c r="F5499" s="10">
        <v>44237</v>
      </c>
      <c r="G5499" s="10" t="str">
        <f>VLOOKUP(Table3[[#This Row],[Product ID]],[1]Products!$A:$G,2,0)</f>
        <v>Product 37</v>
      </c>
      <c r="H5499" s="22">
        <v>2</v>
      </c>
      <c r="I5499" s="9">
        <f>VLOOKUP('Consolidtaed Data'!$B4639,[1]Products!$A:$G,4,0)</f>
        <v>771</v>
      </c>
      <c r="J5499" s="9">
        <f>VLOOKUP('Consolidtaed Data'!$B4639,[1]Products!$A:$G,3,0)</f>
        <v>648</v>
      </c>
      <c r="K5499" s="9">
        <f>'Consolidtaed Data'!$J4639*'Consolidtaed Data'!$H4639</f>
        <v>1942</v>
      </c>
      <c r="L5499" s="9">
        <f>'Consolidtaed Data'!$I4639*'Consolidtaed Data'!$H4639</f>
        <v>2988</v>
      </c>
      <c r="M5499" s="9">
        <f>'Consolidtaed Data'!$L4639-'Consolidtaed Data'!$K4639</f>
        <v>120</v>
      </c>
      <c r="N5499" s="9" t="str">
        <f>VLOOKUP('Consolidtaed Data'!$C4639,[1]Locations!$A:$O,2,0)</f>
        <v>Torrance</v>
      </c>
      <c r="O5499" s="9" t="str">
        <f>VLOOKUP('Consolidtaed Data'!$D4639,'[1]Sales People'!$A:$B,2,0)</f>
        <v>John Reyes</v>
      </c>
      <c r="P5499" s="9" t="str">
        <f>VLOOKUP('Consolidtaed Data'!$E4639,[1]Customers!$A:$B,2,0)</f>
        <v>Ryan Price</v>
      </c>
      <c r="Q5499" s="11">
        <f>WEEKDAY('Consolidtaed Data'!$F4639)</f>
        <v>7</v>
      </c>
      <c r="R5499" s="9">
        <f>MONTH('Consolidtaed Data'!$F4639)</f>
        <v>12</v>
      </c>
      <c r="S5499" s="9" t="str">
        <f>TEXT(Table3[[#This Row],[Purchase Date]],"MMMM")</f>
        <v>February</v>
      </c>
      <c r="T5499" s="9">
        <f>YEAR('Consolidtaed Data'!$F4639)</f>
        <v>2020</v>
      </c>
    </row>
    <row r="5500" spans="1:20" x14ac:dyDescent="0.3">
      <c r="A5500" s="9" t="s">
        <v>6525</v>
      </c>
      <c r="B5500" s="9" t="s">
        <v>366</v>
      </c>
      <c r="C5500" s="9" t="s">
        <v>192</v>
      </c>
      <c r="D5500" s="9" t="s">
        <v>174</v>
      </c>
      <c r="E5500" s="9" t="s">
        <v>1677</v>
      </c>
      <c r="F5500" s="10">
        <v>44238</v>
      </c>
      <c r="G5500" s="10" t="str">
        <f>VLOOKUP(Table3[[#This Row],[Product ID]],[1]Products!$A:$G,2,0)</f>
        <v>Product 39</v>
      </c>
      <c r="H5500" s="22">
        <v>3</v>
      </c>
      <c r="I5500" s="9">
        <f>VLOOKUP('Consolidtaed Data'!$B3803,[1]Products!$A:$G,4,0)</f>
        <v>2464</v>
      </c>
      <c r="J5500" s="9">
        <f>VLOOKUP('Consolidtaed Data'!$B3803,[1]Products!$A:$G,3,0)</f>
        <v>1774</v>
      </c>
      <c r="K5500" s="9">
        <f>'Consolidtaed Data'!$J3803*'Consolidtaed Data'!$H3803</f>
        <v>389</v>
      </c>
      <c r="L5500" s="9">
        <f>'Consolidtaed Data'!$I3803*'Consolidtaed Data'!$H3803</f>
        <v>637</v>
      </c>
      <c r="M5500" s="9">
        <f>'Consolidtaed Data'!$L3803-'Consolidtaed Data'!$K3803</f>
        <v>137</v>
      </c>
      <c r="N5500" s="9" t="str">
        <f>VLOOKUP('Consolidtaed Data'!$C3803,[1]Locations!$A:$O,2,0)</f>
        <v>Anaheim</v>
      </c>
      <c r="O5500" s="9" t="str">
        <f>VLOOKUP('Consolidtaed Data'!$D3803,'[1]Sales People'!$A:$B,2,0)</f>
        <v>Charles Harper</v>
      </c>
      <c r="P5500" s="9" t="str">
        <f>VLOOKUP('Consolidtaed Data'!$E3803,[1]Customers!$A:$B,2,0)</f>
        <v>Keith Hamilton</v>
      </c>
      <c r="Q5500" s="11">
        <f>WEEKDAY('Consolidtaed Data'!$F3803)</f>
        <v>1</v>
      </c>
      <c r="R5500" s="9">
        <f>MONTH('Consolidtaed Data'!$F3803)</f>
        <v>10</v>
      </c>
      <c r="S5500" s="9" t="str">
        <f>TEXT(Table3[[#This Row],[Purchase Date]],"MMMM")</f>
        <v>February</v>
      </c>
      <c r="T5500" s="9">
        <f>YEAR('Consolidtaed Data'!$F3803)</f>
        <v>2020</v>
      </c>
    </row>
    <row r="5501" spans="1:20" x14ac:dyDescent="0.3">
      <c r="A5501" s="9" t="s">
        <v>6526</v>
      </c>
      <c r="B5501" s="9" t="s">
        <v>71</v>
      </c>
      <c r="C5501" s="9" t="s">
        <v>472</v>
      </c>
      <c r="D5501" s="9" t="s">
        <v>161</v>
      </c>
      <c r="E5501" s="9" t="s">
        <v>1190</v>
      </c>
      <c r="F5501" s="10">
        <v>44238</v>
      </c>
      <c r="G5501" s="10" t="str">
        <f>VLOOKUP(Table3[[#This Row],[Product ID]],[1]Products!$A:$G,2,0)</f>
        <v>Product 42</v>
      </c>
      <c r="H5501" s="22">
        <v>1</v>
      </c>
      <c r="I5501" s="9">
        <f>VLOOKUP('Consolidtaed Data'!$B3822,[1]Products!$A:$G,4,0)</f>
        <v>1639</v>
      </c>
      <c r="J5501" s="9">
        <f>VLOOKUP('Consolidtaed Data'!$B3822,[1]Products!$A:$G,3,0)</f>
        <v>1295</v>
      </c>
      <c r="K5501" s="9">
        <f>'Consolidtaed Data'!$J3822*'Consolidtaed Data'!$H3822</f>
        <v>561</v>
      </c>
      <c r="L5501" s="9">
        <f>'Consolidtaed Data'!$I3822*'Consolidtaed Data'!$H3822</f>
        <v>684</v>
      </c>
      <c r="M5501" s="9">
        <f>'Consolidtaed Data'!$L3822-'Consolidtaed Data'!$K3822</f>
        <v>344</v>
      </c>
      <c r="N5501" s="9" t="str">
        <f>VLOOKUP('Consolidtaed Data'!$C3822,[1]Locations!$A:$O,2,0)</f>
        <v>Fairfield</v>
      </c>
      <c r="O5501" s="9" t="str">
        <f>VLOOKUP('Consolidtaed Data'!$D3822,'[1]Sales People'!$A:$B,2,0)</f>
        <v>Justin Lynch</v>
      </c>
      <c r="P5501" s="9" t="str">
        <f>VLOOKUP('Consolidtaed Data'!$E3822,[1]Customers!$A:$B,2,0)</f>
        <v>Fred Bryant</v>
      </c>
      <c r="Q5501" s="11">
        <f>WEEKDAY('Consolidtaed Data'!$F3822)</f>
        <v>3</v>
      </c>
      <c r="R5501" s="9">
        <f>MONTH('Consolidtaed Data'!$F3822)</f>
        <v>10</v>
      </c>
      <c r="S5501" s="9" t="str">
        <f>TEXT(Table3[[#This Row],[Purchase Date]],"MMMM")</f>
        <v>February</v>
      </c>
      <c r="T5501" s="9">
        <f>YEAR('Consolidtaed Data'!$F3822)</f>
        <v>2020</v>
      </c>
    </row>
    <row r="5502" spans="1:20" x14ac:dyDescent="0.3">
      <c r="A5502" s="9" t="s">
        <v>6527</v>
      </c>
      <c r="B5502" s="9" t="s">
        <v>278</v>
      </c>
      <c r="C5502" s="9" t="s">
        <v>134</v>
      </c>
      <c r="D5502" s="9" t="s">
        <v>43</v>
      </c>
      <c r="E5502" s="9" t="s">
        <v>353</v>
      </c>
      <c r="F5502" s="10">
        <v>44238</v>
      </c>
      <c r="G5502" s="10" t="str">
        <f>VLOOKUP(Table3[[#This Row],[Product ID]],[1]Products!$A:$G,2,0)</f>
        <v>Product 75</v>
      </c>
      <c r="H5502" s="22">
        <v>1</v>
      </c>
      <c r="I5502" s="9">
        <f>VLOOKUP('Consolidtaed Data'!$B3845,[1]Products!$A:$G,4,0)</f>
        <v>2353</v>
      </c>
      <c r="J5502" s="9">
        <f>VLOOKUP('Consolidtaed Data'!$B3845,[1]Products!$A:$G,3,0)</f>
        <v>1788</v>
      </c>
      <c r="K5502" s="9">
        <f>'Consolidtaed Data'!$J3845*'Consolidtaed Data'!$H3845</f>
        <v>3132</v>
      </c>
      <c r="L5502" s="9">
        <f>'Consolidtaed Data'!$I3845*'Consolidtaed Data'!$H3845</f>
        <v>5697</v>
      </c>
      <c r="M5502" s="9">
        <f>'Consolidtaed Data'!$L3845-'Consolidtaed Data'!$K3845</f>
        <v>855</v>
      </c>
      <c r="N5502" s="9" t="str">
        <f>VLOOKUP('Consolidtaed Data'!$C3845,[1]Locations!$A:$O,2,0)</f>
        <v>Irvine</v>
      </c>
      <c r="O5502" s="9" t="str">
        <f>VLOOKUP('Consolidtaed Data'!$D3845,'[1]Sales People'!$A:$B,2,0)</f>
        <v>Bobby Russell</v>
      </c>
      <c r="P5502" s="9" t="str">
        <f>VLOOKUP('Consolidtaed Data'!$E3845,[1]Customers!$A:$B,2,0)</f>
        <v>Roger Elliott</v>
      </c>
      <c r="Q5502" s="11">
        <f>WEEKDAY('Consolidtaed Data'!$F3845)</f>
        <v>5</v>
      </c>
      <c r="R5502" s="9">
        <f>MONTH('Consolidtaed Data'!$F3845)</f>
        <v>10</v>
      </c>
      <c r="S5502" s="9" t="str">
        <f>TEXT(Table3[[#This Row],[Purchase Date]],"MMMM")</f>
        <v>February</v>
      </c>
      <c r="T5502" s="9">
        <f>YEAR('Consolidtaed Data'!$F3845)</f>
        <v>2020</v>
      </c>
    </row>
    <row r="5503" spans="1:20" x14ac:dyDescent="0.3">
      <c r="A5503" s="9" t="s">
        <v>6528</v>
      </c>
      <c r="B5503" s="9" t="s">
        <v>572</v>
      </c>
      <c r="C5503" s="9" t="s">
        <v>86</v>
      </c>
      <c r="D5503" s="9" t="s">
        <v>56</v>
      </c>
      <c r="E5503" s="9" t="s">
        <v>601</v>
      </c>
      <c r="F5503" s="10">
        <v>44238</v>
      </c>
      <c r="G5503" s="10" t="str">
        <f>VLOOKUP(Table3[[#This Row],[Product ID]],[1]Products!$A:$G,2,0)</f>
        <v>Product 22</v>
      </c>
      <c r="H5503" s="22">
        <v>3</v>
      </c>
      <c r="I5503" s="9">
        <f>VLOOKUP('Consolidtaed Data'!$B3868,[1]Products!$A:$G,4,0)</f>
        <v>1467</v>
      </c>
      <c r="J5503" s="9">
        <f>VLOOKUP('Consolidtaed Data'!$B3868,[1]Products!$A:$G,3,0)</f>
        <v>807</v>
      </c>
      <c r="K5503" s="9">
        <f>'Consolidtaed Data'!$J3868*'Consolidtaed Data'!$H3868</f>
        <v>584</v>
      </c>
      <c r="L5503" s="9">
        <f>'Consolidtaed Data'!$I3868*'Consolidtaed Data'!$H3868</f>
        <v>712</v>
      </c>
      <c r="M5503" s="9">
        <f>'Consolidtaed Data'!$L3868-'Consolidtaed Data'!$K3868</f>
        <v>264</v>
      </c>
      <c r="N5503" s="9" t="str">
        <f>VLOOKUP('Consolidtaed Data'!$C3868,[1]Locations!$A:$O,2,0)</f>
        <v>West Covina</v>
      </c>
      <c r="O5503" s="9" t="str">
        <f>VLOOKUP('Consolidtaed Data'!$D3868,'[1]Sales People'!$A:$B,2,0)</f>
        <v>Ryan Welch</v>
      </c>
      <c r="P5503" s="9" t="str">
        <f>VLOOKUP('Consolidtaed Data'!$E3868,[1]Customers!$A:$B,2,0)</f>
        <v>Bobby Burton</v>
      </c>
      <c r="Q5503" s="11">
        <f>WEEKDAY('Consolidtaed Data'!$F3868)</f>
        <v>6</v>
      </c>
      <c r="R5503" s="9">
        <f>MONTH('Consolidtaed Data'!$F3868)</f>
        <v>10</v>
      </c>
      <c r="S5503" s="9" t="str">
        <f>TEXT(Table3[[#This Row],[Purchase Date]],"MMMM")</f>
        <v>February</v>
      </c>
      <c r="T5503" s="9">
        <f>YEAR('Consolidtaed Data'!$F3868)</f>
        <v>2020</v>
      </c>
    </row>
    <row r="5504" spans="1:20" x14ac:dyDescent="0.3">
      <c r="A5504" s="9" t="s">
        <v>6529</v>
      </c>
      <c r="B5504" s="9" t="s">
        <v>490</v>
      </c>
      <c r="C5504" s="9" t="s">
        <v>134</v>
      </c>
      <c r="D5504" s="9" t="s">
        <v>9</v>
      </c>
      <c r="E5504" s="9" t="s">
        <v>1773</v>
      </c>
      <c r="F5504" s="10">
        <v>44238</v>
      </c>
      <c r="G5504" s="10" t="str">
        <f>VLOOKUP(Table3[[#This Row],[Product ID]],[1]Products!$A:$G,2,0)</f>
        <v>Product 79</v>
      </c>
      <c r="H5504" s="22">
        <v>1</v>
      </c>
      <c r="I5504" s="9">
        <f>VLOOKUP('Consolidtaed Data'!$B3902,[1]Products!$A:$G,4,0)</f>
        <v>817</v>
      </c>
      <c r="J5504" s="9">
        <f>VLOOKUP('Consolidtaed Data'!$B3902,[1]Products!$A:$G,3,0)</f>
        <v>409</v>
      </c>
      <c r="K5504" s="9">
        <f>'Consolidtaed Data'!$J3902*'Consolidtaed Data'!$H3902</f>
        <v>4760</v>
      </c>
      <c r="L5504" s="9">
        <f>'Consolidtaed Data'!$I3902*'Consolidtaed Data'!$H3902</f>
        <v>6264</v>
      </c>
      <c r="M5504" s="9">
        <f>'Consolidtaed Data'!$L3902-'Consolidtaed Data'!$K3902</f>
        <v>1312</v>
      </c>
      <c r="N5504" s="9" t="str">
        <f>VLOOKUP('Consolidtaed Data'!$C3902,[1]Locations!$A:$O,2,0)</f>
        <v>Pomona</v>
      </c>
      <c r="O5504" s="9" t="str">
        <f>VLOOKUP('Consolidtaed Data'!$D3902,'[1]Sales People'!$A:$B,2,0)</f>
        <v>Brian Hansen</v>
      </c>
      <c r="P5504" s="9" t="str">
        <f>VLOOKUP('Consolidtaed Data'!$E3902,[1]Customers!$A:$B,2,0)</f>
        <v>Jimmy Wood</v>
      </c>
      <c r="Q5504" s="11">
        <f>WEEKDAY('Consolidtaed Data'!$F3902)</f>
        <v>2</v>
      </c>
      <c r="R5504" s="9">
        <f>MONTH('Consolidtaed Data'!$F3902)</f>
        <v>10</v>
      </c>
      <c r="S5504" s="9" t="str">
        <f>TEXT(Table3[[#This Row],[Purchase Date]],"MMMM")</f>
        <v>February</v>
      </c>
      <c r="T5504" s="9">
        <f>YEAR('Consolidtaed Data'!$F3902)</f>
        <v>2020</v>
      </c>
    </row>
    <row r="5505" spans="1:20" x14ac:dyDescent="0.3">
      <c r="A5505" s="9" t="s">
        <v>6530</v>
      </c>
      <c r="B5505" s="9" t="s">
        <v>443</v>
      </c>
      <c r="C5505" s="9" t="s">
        <v>99</v>
      </c>
      <c r="D5505" s="9" t="s">
        <v>153</v>
      </c>
      <c r="E5505" s="9" t="s">
        <v>424</v>
      </c>
      <c r="F5505" s="10">
        <v>44238</v>
      </c>
      <c r="G5505" s="10" t="str">
        <f>VLOOKUP(Table3[[#This Row],[Product ID]],[1]Products!$A:$G,2,0)</f>
        <v>Product 61</v>
      </c>
      <c r="H5505" s="22">
        <v>3</v>
      </c>
      <c r="I5505" s="9">
        <f>VLOOKUP('Consolidtaed Data'!$B3908,[1]Products!$A:$G,4,0)</f>
        <v>2464</v>
      </c>
      <c r="J5505" s="9">
        <f>VLOOKUP('Consolidtaed Data'!$B3908,[1]Products!$A:$G,3,0)</f>
        <v>1774</v>
      </c>
      <c r="K5505" s="9">
        <f>'Consolidtaed Data'!$J3908*'Consolidtaed Data'!$H3908</f>
        <v>1305</v>
      </c>
      <c r="L5505" s="9">
        <f>'Consolidtaed Data'!$I3908*'Consolidtaed Data'!$H3908</f>
        <v>1812</v>
      </c>
      <c r="M5505" s="9">
        <f>'Consolidtaed Data'!$L3908-'Consolidtaed Data'!$K3908</f>
        <v>1980</v>
      </c>
      <c r="N5505" s="9" t="str">
        <f>VLOOKUP('Consolidtaed Data'!$C3908,[1]Locations!$A:$O,2,0)</f>
        <v>Inglewood</v>
      </c>
      <c r="O5505" s="9" t="str">
        <f>VLOOKUP('Consolidtaed Data'!$D3908,'[1]Sales People'!$A:$B,2,0)</f>
        <v>Ryan Welch</v>
      </c>
      <c r="P5505" s="9" t="str">
        <f>VLOOKUP('Consolidtaed Data'!$E3908,[1]Customers!$A:$B,2,0)</f>
        <v>Samuel Stewart</v>
      </c>
      <c r="Q5505" s="11">
        <f>WEEKDAY('Consolidtaed Data'!$F3908)</f>
        <v>2</v>
      </c>
      <c r="R5505" s="9">
        <f>MONTH('Consolidtaed Data'!$F3908)</f>
        <v>10</v>
      </c>
      <c r="S5505" s="9" t="str">
        <f>TEXT(Table3[[#This Row],[Purchase Date]],"MMMM")</f>
        <v>February</v>
      </c>
      <c r="T5505" s="9">
        <f>YEAR('Consolidtaed Data'!$F3908)</f>
        <v>2020</v>
      </c>
    </row>
    <row r="5506" spans="1:20" x14ac:dyDescent="0.3">
      <c r="A5506" s="9" t="s">
        <v>6531</v>
      </c>
      <c r="B5506" s="9" t="s">
        <v>238</v>
      </c>
      <c r="C5506" s="9" t="s">
        <v>394</v>
      </c>
      <c r="D5506" s="9" t="s">
        <v>235</v>
      </c>
      <c r="E5506" s="9" t="s">
        <v>995</v>
      </c>
      <c r="F5506" s="10">
        <v>44238</v>
      </c>
      <c r="G5506" s="10" t="str">
        <f>VLOOKUP(Table3[[#This Row],[Product ID]],[1]Products!$A:$G,2,0)</f>
        <v>Product 49</v>
      </c>
      <c r="H5506" s="22">
        <v>1</v>
      </c>
      <c r="I5506" s="9">
        <f>VLOOKUP('Consolidtaed Data'!$B4301,[1]Products!$A:$G,4,0)</f>
        <v>871</v>
      </c>
      <c r="J5506" s="9">
        <f>VLOOKUP('Consolidtaed Data'!$B4301,[1]Products!$A:$G,3,0)</f>
        <v>540</v>
      </c>
      <c r="K5506" s="9">
        <f>'Consolidtaed Data'!$J4301*'Consolidtaed Data'!$H4301</f>
        <v>1220</v>
      </c>
      <c r="L5506" s="9">
        <f>'Consolidtaed Data'!$I4301*'Consolidtaed Data'!$H4301</f>
        <v>1671</v>
      </c>
      <c r="M5506" s="9">
        <f>'Consolidtaed Data'!$L4301-'Consolidtaed Data'!$K4301</f>
        <v>1695</v>
      </c>
      <c r="N5506" s="9" t="str">
        <f>VLOOKUP('Consolidtaed Data'!$C4301,[1]Locations!$A:$O,2,0)</f>
        <v>Pasadena</v>
      </c>
      <c r="O5506" s="9" t="str">
        <f>VLOOKUP('Consolidtaed Data'!$D4301,'[1]Sales People'!$A:$B,2,0)</f>
        <v>Ronald Reed</v>
      </c>
      <c r="P5506" s="9" t="str">
        <f>VLOOKUP('Consolidtaed Data'!$E4301,[1]Customers!$A:$B,2,0)</f>
        <v>Adam Riley</v>
      </c>
      <c r="Q5506" s="11">
        <f>WEEKDAY('Consolidtaed Data'!$F4301)</f>
        <v>5</v>
      </c>
      <c r="R5506" s="9">
        <f>MONTH('Consolidtaed Data'!$F4301)</f>
        <v>11</v>
      </c>
      <c r="S5506" s="9" t="str">
        <f>TEXT(Table3[[#This Row],[Purchase Date]],"MMMM")</f>
        <v>February</v>
      </c>
      <c r="T5506" s="9">
        <f>YEAR('Consolidtaed Data'!$F4301)</f>
        <v>2020</v>
      </c>
    </row>
    <row r="5507" spans="1:20" x14ac:dyDescent="0.3">
      <c r="A5507" s="9" t="s">
        <v>6532</v>
      </c>
      <c r="B5507" s="9" t="s">
        <v>112</v>
      </c>
      <c r="C5507" s="9" t="s">
        <v>72</v>
      </c>
      <c r="D5507" s="9" t="s">
        <v>68</v>
      </c>
      <c r="E5507" s="9" t="s">
        <v>3263</v>
      </c>
      <c r="F5507" s="10">
        <v>44238</v>
      </c>
      <c r="G5507" s="10" t="str">
        <f>VLOOKUP(Table3[[#This Row],[Product ID]],[1]Products!$A:$G,2,0)</f>
        <v>Product 7</v>
      </c>
      <c r="H5507" s="22">
        <v>1</v>
      </c>
      <c r="I5507" s="9">
        <f>VLOOKUP('Consolidtaed Data'!$B4323,[1]Products!$A:$G,4,0)</f>
        <v>95</v>
      </c>
      <c r="J5507" s="9">
        <f>VLOOKUP('Consolidtaed Data'!$B4323,[1]Products!$A:$G,3,0)</f>
        <v>61</v>
      </c>
      <c r="K5507" s="9">
        <f>'Consolidtaed Data'!$J4323*'Consolidtaed Data'!$H4323</f>
        <v>2356</v>
      </c>
      <c r="L5507" s="9">
        <f>'Consolidtaed Data'!$I4323*'Consolidtaed Data'!$H4323</f>
        <v>4208</v>
      </c>
      <c r="M5507" s="9">
        <f>'Consolidtaed Data'!$L4323-'Consolidtaed Data'!$K4323</f>
        <v>1624</v>
      </c>
      <c r="N5507" s="9" t="str">
        <f>VLOOKUP('Consolidtaed Data'!$C4323,[1]Locations!$A:$O,2,0)</f>
        <v>Lancaster</v>
      </c>
      <c r="O5507" s="9" t="str">
        <f>VLOOKUP('Consolidtaed Data'!$D4323,'[1]Sales People'!$A:$B,2,0)</f>
        <v>Jimmy Young</v>
      </c>
      <c r="P5507" s="9" t="str">
        <f>VLOOKUP('Consolidtaed Data'!$E4323,[1]Customers!$A:$B,2,0)</f>
        <v>Ryan Schmidt</v>
      </c>
      <c r="Q5507" s="11">
        <f>WEEKDAY('Consolidtaed Data'!$F4323)</f>
        <v>7</v>
      </c>
      <c r="R5507" s="9">
        <f>MONTH('Consolidtaed Data'!$F4323)</f>
        <v>11</v>
      </c>
      <c r="S5507" s="9" t="str">
        <f>TEXT(Table3[[#This Row],[Purchase Date]],"MMMM")</f>
        <v>February</v>
      </c>
      <c r="T5507" s="9">
        <f>YEAR('Consolidtaed Data'!$F4323)</f>
        <v>2020</v>
      </c>
    </row>
    <row r="5508" spans="1:20" x14ac:dyDescent="0.3">
      <c r="A5508" s="9" t="s">
        <v>6533</v>
      </c>
      <c r="B5508" s="9" t="s">
        <v>393</v>
      </c>
      <c r="C5508" s="9" t="s">
        <v>72</v>
      </c>
      <c r="D5508" s="9" t="s">
        <v>329</v>
      </c>
      <c r="E5508" s="9" t="s">
        <v>552</v>
      </c>
      <c r="F5508" s="10">
        <v>44238</v>
      </c>
      <c r="G5508" s="10" t="str">
        <f>VLOOKUP(Table3[[#This Row],[Product ID]],[1]Products!$A:$G,2,0)</f>
        <v>Product 84</v>
      </c>
      <c r="H5508" s="22">
        <v>3</v>
      </c>
      <c r="I5508" s="9">
        <f>VLOOKUP('Consolidtaed Data'!$B4365,[1]Products!$A:$G,4,0)</f>
        <v>561</v>
      </c>
      <c r="J5508" s="9">
        <f>VLOOKUP('Consolidtaed Data'!$B4365,[1]Products!$A:$G,3,0)</f>
        <v>421</v>
      </c>
      <c r="K5508" s="9">
        <f>'Consolidtaed Data'!$J4365*'Consolidtaed Data'!$H4365</f>
        <v>7096</v>
      </c>
      <c r="L5508" s="9">
        <f>'Consolidtaed Data'!$I4365*'Consolidtaed Data'!$H4365</f>
        <v>9856</v>
      </c>
      <c r="M5508" s="9">
        <f>'Consolidtaed Data'!$L4365-'Consolidtaed Data'!$K4365</f>
        <v>120</v>
      </c>
      <c r="N5508" s="9" t="str">
        <f>VLOOKUP('Consolidtaed Data'!$C4365,[1]Locations!$A:$O,2,0)</f>
        <v>Clovis</v>
      </c>
      <c r="O5508" s="9" t="str">
        <f>VLOOKUP('Consolidtaed Data'!$D4365,'[1]Sales People'!$A:$B,2,0)</f>
        <v>Scott Mason</v>
      </c>
      <c r="P5508" s="9" t="str">
        <f>VLOOKUP('Consolidtaed Data'!$E4365,[1]Customers!$A:$B,2,0)</f>
        <v>Wayne Owens</v>
      </c>
      <c r="Q5508" s="11">
        <f>WEEKDAY('Consolidtaed Data'!$F4365)</f>
        <v>3</v>
      </c>
      <c r="R5508" s="9">
        <f>MONTH('Consolidtaed Data'!$F4365)</f>
        <v>11</v>
      </c>
      <c r="S5508" s="9" t="str">
        <f>TEXT(Table3[[#This Row],[Purchase Date]],"MMMM")</f>
        <v>February</v>
      </c>
      <c r="T5508" s="9">
        <f>YEAR('Consolidtaed Data'!$F4365)</f>
        <v>2020</v>
      </c>
    </row>
    <row r="5509" spans="1:20" x14ac:dyDescent="0.3">
      <c r="A5509" s="9" t="s">
        <v>6534</v>
      </c>
      <c r="B5509" s="9" t="s">
        <v>216</v>
      </c>
      <c r="C5509" s="9" t="s">
        <v>196</v>
      </c>
      <c r="D5509" s="9" t="s">
        <v>56</v>
      </c>
      <c r="E5509" s="9" t="s">
        <v>1580</v>
      </c>
      <c r="F5509" s="10">
        <v>44238</v>
      </c>
      <c r="G5509" s="10" t="str">
        <f>VLOOKUP(Table3[[#This Row],[Product ID]],[1]Products!$A:$G,2,0)</f>
        <v>Product 73</v>
      </c>
      <c r="H5509" s="22">
        <v>1</v>
      </c>
      <c r="I5509" s="9">
        <f>VLOOKUP('Consolidtaed Data'!$B4375,[1]Products!$A:$G,4,0)</f>
        <v>2182</v>
      </c>
      <c r="J5509" s="9">
        <f>VLOOKUP('Consolidtaed Data'!$B4375,[1]Products!$A:$G,3,0)</f>
        <v>1200</v>
      </c>
      <c r="K5509" s="9">
        <f>'Consolidtaed Data'!$J4375*'Consolidtaed Data'!$H4375</f>
        <v>683</v>
      </c>
      <c r="L5509" s="9">
        <f>'Consolidtaed Data'!$I4375*'Consolidtaed Data'!$H4375</f>
        <v>1178</v>
      </c>
      <c r="M5509" s="9">
        <f>'Consolidtaed Data'!$L4375-'Consolidtaed Data'!$K4375</f>
        <v>872</v>
      </c>
      <c r="N5509" s="9" t="str">
        <f>VLOOKUP('Consolidtaed Data'!$C4375,[1]Locations!$A:$O,2,0)</f>
        <v>Hayward</v>
      </c>
      <c r="O5509" s="9" t="str">
        <f>VLOOKUP('Consolidtaed Data'!$D4375,'[1]Sales People'!$A:$B,2,0)</f>
        <v>Martin Carr</v>
      </c>
      <c r="P5509" s="9" t="str">
        <f>VLOOKUP('Consolidtaed Data'!$E4375,[1]Customers!$A:$B,2,0)</f>
        <v>Louis White</v>
      </c>
      <c r="Q5509" s="11">
        <f>WEEKDAY('Consolidtaed Data'!$F4375)</f>
        <v>4</v>
      </c>
      <c r="R5509" s="9">
        <f>MONTH('Consolidtaed Data'!$F4375)</f>
        <v>11</v>
      </c>
      <c r="S5509" s="9" t="str">
        <f>TEXT(Table3[[#This Row],[Purchase Date]],"MMMM")</f>
        <v>February</v>
      </c>
      <c r="T5509" s="9">
        <f>YEAR('Consolidtaed Data'!$F4375)</f>
        <v>2020</v>
      </c>
    </row>
    <row r="5510" spans="1:20" x14ac:dyDescent="0.3">
      <c r="A5510" s="9" t="s">
        <v>6535</v>
      </c>
      <c r="B5510" s="9" t="s">
        <v>11</v>
      </c>
      <c r="C5510" s="9" t="s">
        <v>231</v>
      </c>
      <c r="D5510" s="9" t="s">
        <v>326</v>
      </c>
      <c r="E5510" s="9" t="s">
        <v>622</v>
      </c>
      <c r="F5510" s="10">
        <v>44238</v>
      </c>
      <c r="G5510" s="10" t="str">
        <f>VLOOKUP(Table3[[#This Row],[Product ID]],[1]Products!$A:$G,2,0)</f>
        <v>Product 88</v>
      </c>
      <c r="H5510" s="22">
        <v>1</v>
      </c>
      <c r="I5510" s="9">
        <f>VLOOKUP('Consolidtaed Data'!$B4415,[1]Products!$A:$G,4,0)</f>
        <v>458</v>
      </c>
      <c r="J5510" s="9">
        <f>VLOOKUP('Consolidtaed Data'!$B4415,[1]Products!$A:$G,3,0)</f>
        <v>376</v>
      </c>
      <c r="K5510" s="9">
        <f>'Consolidtaed Data'!$J4415*'Consolidtaed Data'!$H4415</f>
        <v>478</v>
      </c>
      <c r="L5510" s="9">
        <f>'Consolidtaed Data'!$I4415*'Consolidtaed Data'!$H4415</f>
        <v>886</v>
      </c>
      <c r="M5510" s="9">
        <f>'Consolidtaed Data'!$L4415-'Consolidtaed Data'!$K4415</f>
        <v>1024</v>
      </c>
      <c r="N5510" s="9" t="str">
        <f>VLOOKUP('Consolidtaed Data'!$C4415,[1]Locations!$A:$O,2,0)</f>
        <v>Santa Ana</v>
      </c>
      <c r="O5510" s="9" t="str">
        <f>VLOOKUP('Consolidtaed Data'!$D4415,'[1]Sales People'!$A:$B,2,0)</f>
        <v>Larry Marshall</v>
      </c>
      <c r="P5510" s="9" t="str">
        <f>VLOOKUP('Consolidtaed Data'!$E4415,[1]Customers!$A:$B,2,0)</f>
        <v>Adam Mcdonald</v>
      </c>
      <c r="Q5510" s="11">
        <f>WEEKDAY('Consolidtaed Data'!$F4415)</f>
        <v>6</v>
      </c>
      <c r="R5510" s="9">
        <f>MONTH('Consolidtaed Data'!$F4415)</f>
        <v>11</v>
      </c>
      <c r="S5510" s="9" t="str">
        <f>TEXT(Table3[[#This Row],[Purchase Date]],"MMMM")</f>
        <v>February</v>
      </c>
      <c r="T5510" s="9">
        <f>YEAR('Consolidtaed Data'!$F4415)</f>
        <v>2020</v>
      </c>
    </row>
    <row r="5511" spans="1:20" x14ac:dyDescent="0.3">
      <c r="A5511" s="9" t="s">
        <v>6536</v>
      </c>
      <c r="B5511" s="9" t="s">
        <v>252</v>
      </c>
      <c r="C5511" s="9" t="s">
        <v>469</v>
      </c>
      <c r="D5511" s="9" t="s">
        <v>68</v>
      </c>
      <c r="E5511" s="9" t="s">
        <v>1481</v>
      </c>
      <c r="F5511" s="10">
        <v>44238</v>
      </c>
      <c r="G5511" s="10" t="str">
        <f>VLOOKUP(Table3[[#This Row],[Product ID]],[1]Products!$A:$G,2,0)</f>
        <v>Product 81</v>
      </c>
      <c r="H5511" s="22">
        <v>2</v>
      </c>
      <c r="I5511" s="9">
        <f>VLOOKUP('Consolidtaed Data'!$B4535,[1]Products!$A:$G,4,0)</f>
        <v>667</v>
      </c>
      <c r="J5511" s="9">
        <f>VLOOKUP('Consolidtaed Data'!$B4535,[1]Products!$A:$G,3,0)</f>
        <v>387</v>
      </c>
      <c r="K5511" s="9">
        <f>'Consolidtaed Data'!$J4535*'Consolidtaed Data'!$H4535</f>
        <v>536</v>
      </c>
      <c r="L5511" s="9">
        <f>'Consolidtaed Data'!$I4535*'Consolidtaed Data'!$H4535</f>
        <v>800</v>
      </c>
      <c r="M5511" s="9">
        <f>'Consolidtaed Data'!$L4535-'Consolidtaed Data'!$K4535</f>
        <v>1804</v>
      </c>
      <c r="N5511" s="9" t="str">
        <f>VLOOKUP('Consolidtaed Data'!$C4535,[1]Locations!$A:$O,2,0)</f>
        <v>Fontana</v>
      </c>
      <c r="O5511" s="9" t="str">
        <f>VLOOKUP('Consolidtaed Data'!$D4535,'[1]Sales People'!$A:$B,2,0)</f>
        <v>Charles Harper</v>
      </c>
      <c r="P5511" s="9" t="str">
        <f>VLOOKUP('Consolidtaed Data'!$E4535,[1]Customers!$A:$B,2,0)</f>
        <v>Eugene Weaver</v>
      </c>
      <c r="Q5511" s="11">
        <f>WEEKDAY('Consolidtaed Data'!$F4535)</f>
        <v>7</v>
      </c>
      <c r="R5511" s="9">
        <f>MONTH('Consolidtaed Data'!$F4535)</f>
        <v>11</v>
      </c>
      <c r="S5511" s="9" t="str">
        <f>TEXT(Table3[[#This Row],[Purchase Date]],"MMMM")</f>
        <v>February</v>
      </c>
      <c r="T5511" s="9">
        <f>YEAR('Consolidtaed Data'!$F4535)</f>
        <v>2020</v>
      </c>
    </row>
    <row r="5512" spans="1:20" x14ac:dyDescent="0.3">
      <c r="A5512" s="9" t="s">
        <v>6537</v>
      </c>
      <c r="B5512" s="9" t="s">
        <v>103</v>
      </c>
      <c r="C5512" s="9" t="s">
        <v>104</v>
      </c>
      <c r="D5512" s="9" t="s">
        <v>123</v>
      </c>
      <c r="E5512" s="9" t="s">
        <v>1058</v>
      </c>
      <c r="F5512" s="10">
        <v>44238</v>
      </c>
      <c r="G5512" s="10" t="str">
        <f>VLOOKUP(Table3[[#This Row],[Product ID]],[1]Products!$A:$G,2,0)</f>
        <v>Product 44</v>
      </c>
      <c r="H5512" s="22">
        <v>2</v>
      </c>
      <c r="I5512" s="9">
        <f>VLOOKUP('Consolidtaed Data'!$B4542,[1]Products!$A:$G,4,0)</f>
        <v>1405</v>
      </c>
      <c r="J5512" s="9">
        <f>VLOOKUP('Consolidtaed Data'!$B4542,[1]Products!$A:$G,3,0)</f>
        <v>1054</v>
      </c>
      <c r="K5512" s="9">
        <f>'Consolidtaed Data'!$J4542*'Consolidtaed Data'!$H4542</f>
        <v>1620</v>
      </c>
      <c r="L5512" s="9">
        <f>'Consolidtaed Data'!$I4542*'Consolidtaed Data'!$H4542</f>
        <v>2613</v>
      </c>
      <c r="M5512" s="9">
        <f>'Consolidtaed Data'!$L4542-'Consolidtaed Data'!$K4542</f>
        <v>1128</v>
      </c>
      <c r="N5512" s="9" t="str">
        <f>VLOOKUP('Consolidtaed Data'!$C4542,[1]Locations!$A:$O,2,0)</f>
        <v>Hayward</v>
      </c>
      <c r="O5512" s="9" t="str">
        <f>VLOOKUP('Consolidtaed Data'!$D4542,'[1]Sales People'!$A:$B,2,0)</f>
        <v>Brian Thomas</v>
      </c>
      <c r="P5512" s="9" t="str">
        <f>VLOOKUP('Consolidtaed Data'!$E4542,[1]Customers!$A:$B,2,0)</f>
        <v>Ralph Olson</v>
      </c>
      <c r="Q5512" s="11">
        <f>WEEKDAY('Consolidtaed Data'!$F4542)</f>
        <v>7</v>
      </c>
      <c r="R5512" s="9">
        <f>MONTH('Consolidtaed Data'!$F4542)</f>
        <v>11</v>
      </c>
      <c r="S5512" s="9" t="str">
        <f>TEXT(Table3[[#This Row],[Purchase Date]],"MMMM")</f>
        <v>February</v>
      </c>
      <c r="T5512" s="9">
        <f>YEAR('Consolidtaed Data'!$F4542)</f>
        <v>2020</v>
      </c>
    </row>
    <row r="5513" spans="1:20" x14ac:dyDescent="0.3">
      <c r="A5513" s="9" t="s">
        <v>6538</v>
      </c>
      <c r="B5513" s="9" t="s">
        <v>580</v>
      </c>
      <c r="C5513" s="9" t="s">
        <v>357</v>
      </c>
      <c r="D5513" s="9" t="s">
        <v>149</v>
      </c>
      <c r="E5513" s="9" t="s">
        <v>1240</v>
      </c>
      <c r="F5513" s="10">
        <v>44238</v>
      </c>
      <c r="G5513" s="10" t="str">
        <f>VLOOKUP(Table3[[#This Row],[Product ID]],[1]Products!$A:$G,2,0)</f>
        <v>Product 1</v>
      </c>
      <c r="H5513" s="22">
        <v>1</v>
      </c>
      <c r="I5513" s="9">
        <f>VLOOKUP('Consolidtaed Data'!$B4547,[1]Products!$A:$G,4,0)</f>
        <v>1353</v>
      </c>
      <c r="J5513" s="9">
        <f>VLOOKUP('Consolidtaed Data'!$B4547,[1]Products!$A:$G,3,0)</f>
        <v>947</v>
      </c>
      <c r="K5513" s="9">
        <f>'Consolidtaed Data'!$J4547*'Consolidtaed Data'!$H4547</f>
        <v>2794</v>
      </c>
      <c r="L5513" s="9">
        <f>'Consolidtaed Data'!$I4547*'Consolidtaed Data'!$H4547</f>
        <v>3934</v>
      </c>
      <c r="M5513" s="9">
        <f>'Consolidtaed Data'!$L4547-'Consolidtaed Data'!$K4547</f>
        <v>106</v>
      </c>
      <c r="N5513" s="9" t="str">
        <f>VLOOKUP('Consolidtaed Data'!$C4547,[1]Locations!$A:$O,2,0)</f>
        <v>San Francisco</v>
      </c>
      <c r="O5513" s="9" t="str">
        <f>VLOOKUP('Consolidtaed Data'!$D4547,'[1]Sales People'!$A:$B,2,0)</f>
        <v>Joshua Taylor</v>
      </c>
      <c r="P5513" s="9" t="str">
        <f>VLOOKUP('Consolidtaed Data'!$E4547,[1]Customers!$A:$B,2,0)</f>
        <v>Mark Gonzalez</v>
      </c>
      <c r="Q5513" s="11">
        <f>WEEKDAY('Consolidtaed Data'!$F4547)</f>
        <v>7</v>
      </c>
      <c r="R5513" s="9">
        <f>MONTH('Consolidtaed Data'!$F4547)</f>
        <v>11</v>
      </c>
      <c r="S5513" s="9" t="str">
        <f>TEXT(Table3[[#This Row],[Purchase Date]],"MMMM")</f>
        <v>February</v>
      </c>
      <c r="T5513" s="9">
        <f>YEAR('Consolidtaed Data'!$F4547)</f>
        <v>2020</v>
      </c>
    </row>
    <row r="5514" spans="1:20" x14ac:dyDescent="0.3">
      <c r="A5514" s="9" t="s">
        <v>6539</v>
      </c>
      <c r="B5514" s="9" t="s">
        <v>340</v>
      </c>
      <c r="C5514" s="9" t="s">
        <v>504</v>
      </c>
      <c r="D5514" s="9" t="s">
        <v>83</v>
      </c>
      <c r="E5514" s="9" t="s">
        <v>1572</v>
      </c>
      <c r="F5514" s="10">
        <v>44238</v>
      </c>
      <c r="G5514" s="10" t="str">
        <f>VLOOKUP(Table3[[#This Row],[Product ID]],[1]Products!$A:$G,2,0)</f>
        <v>Product 34</v>
      </c>
      <c r="H5514" s="22">
        <v>4</v>
      </c>
      <c r="I5514" s="9">
        <f>VLOOKUP('Consolidtaed Data'!$B4578,[1]Products!$A:$G,4,0)</f>
        <v>2497</v>
      </c>
      <c r="J5514" s="9">
        <f>VLOOKUP('Consolidtaed Data'!$B4578,[1]Products!$A:$G,3,0)</f>
        <v>1473</v>
      </c>
      <c r="K5514" s="9">
        <f>'Consolidtaed Data'!$J4578*'Consolidtaed Data'!$H4578</f>
        <v>2522</v>
      </c>
      <c r="L5514" s="9">
        <f>'Consolidtaed Data'!$I4578*'Consolidtaed Data'!$H4578</f>
        <v>3276</v>
      </c>
      <c r="M5514" s="9">
        <f>'Consolidtaed Data'!$L4578-'Consolidtaed Data'!$K4578</f>
        <v>39</v>
      </c>
      <c r="N5514" s="9" t="str">
        <f>VLOOKUP('Consolidtaed Data'!$C4578,[1]Locations!$A:$O,2,0)</f>
        <v>East Los Angeles</v>
      </c>
      <c r="O5514" s="9" t="str">
        <f>VLOOKUP('Consolidtaed Data'!$D4578,'[1]Sales People'!$A:$B,2,0)</f>
        <v>Walter Cook</v>
      </c>
      <c r="P5514" s="9" t="str">
        <f>VLOOKUP('Consolidtaed Data'!$E4578,[1]Customers!$A:$B,2,0)</f>
        <v>Roy Scott</v>
      </c>
      <c r="Q5514" s="11">
        <f>WEEKDAY('Consolidtaed Data'!$F4578)</f>
        <v>2</v>
      </c>
      <c r="R5514" s="9">
        <f>MONTH('Consolidtaed Data'!$F4578)</f>
        <v>11</v>
      </c>
      <c r="S5514" s="9" t="str">
        <f>TEXT(Table3[[#This Row],[Purchase Date]],"MMMM")</f>
        <v>February</v>
      </c>
      <c r="T5514" s="9">
        <f>YEAR('Consolidtaed Data'!$F4578)</f>
        <v>2020</v>
      </c>
    </row>
    <row r="5515" spans="1:20" x14ac:dyDescent="0.3">
      <c r="A5515" s="9" t="s">
        <v>6540</v>
      </c>
      <c r="B5515" s="9" t="s">
        <v>248</v>
      </c>
      <c r="C5515" s="9" t="s">
        <v>263</v>
      </c>
      <c r="D5515" s="9" t="s">
        <v>326</v>
      </c>
      <c r="E5515" s="9" t="s">
        <v>57</v>
      </c>
      <c r="F5515" s="10">
        <v>44238</v>
      </c>
      <c r="G5515" s="10" t="str">
        <f>VLOOKUP(Table3[[#This Row],[Product ID]],[1]Products!$A:$G,2,0)</f>
        <v>Product 97</v>
      </c>
      <c r="H5515" s="22">
        <v>1</v>
      </c>
      <c r="I5515" s="9">
        <f>VLOOKUP('Consolidtaed Data'!$B4583,[1]Products!$A:$G,4,0)</f>
        <v>818</v>
      </c>
      <c r="J5515" s="9">
        <f>VLOOKUP('Consolidtaed Data'!$B4583,[1]Products!$A:$G,3,0)</f>
        <v>450</v>
      </c>
      <c r="K5515" s="9">
        <f>'Consolidtaed Data'!$J4583*'Consolidtaed Data'!$H4583</f>
        <v>962</v>
      </c>
      <c r="L5515" s="9">
        <f>'Consolidtaed Data'!$I4583*'Consolidtaed Data'!$H4583</f>
        <v>1414</v>
      </c>
      <c r="M5515" s="9">
        <f>'Consolidtaed Data'!$L4583-'Consolidtaed Data'!$K4583</f>
        <v>51</v>
      </c>
      <c r="N5515" s="9" t="str">
        <f>VLOOKUP('Consolidtaed Data'!$C4583,[1]Locations!$A:$O,2,0)</f>
        <v>Murrieta</v>
      </c>
      <c r="O5515" s="9" t="str">
        <f>VLOOKUP('Consolidtaed Data'!$D4583,'[1]Sales People'!$A:$B,2,0)</f>
        <v>Justin Lynch</v>
      </c>
      <c r="P5515" s="9" t="str">
        <f>VLOOKUP('Consolidtaed Data'!$E4583,[1]Customers!$A:$B,2,0)</f>
        <v>Ernest Austin</v>
      </c>
      <c r="Q5515" s="11">
        <f>WEEKDAY('Consolidtaed Data'!$F4583)</f>
        <v>3</v>
      </c>
      <c r="R5515" s="9">
        <f>MONTH('Consolidtaed Data'!$F4583)</f>
        <v>12</v>
      </c>
      <c r="S5515" s="9" t="str">
        <f>TEXT(Table3[[#This Row],[Purchase Date]],"MMMM")</f>
        <v>February</v>
      </c>
      <c r="T5515" s="9">
        <f>YEAR('Consolidtaed Data'!$F4583)</f>
        <v>2020</v>
      </c>
    </row>
    <row r="5516" spans="1:20" x14ac:dyDescent="0.3">
      <c r="A5516" s="9" t="s">
        <v>6541</v>
      </c>
      <c r="B5516" s="9" t="s">
        <v>41</v>
      </c>
      <c r="C5516" s="9" t="s">
        <v>295</v>
      </c>
      <c r="D5516" s="9" t="s">
        <v>206</v>
      </c>
      <c r="E5516" s="9" t="s">
        <v>189</v>
      </c>
      <c r="F5516" s="10">
        <v>44238</v>
      </c>
      <c r="G5516" s="10" t="str">
        <f>VLOOKUP(Table3[[#This Row],[Product ID]],[1]Products!$A:$G,2,0)</f>
        <v>Product 11</v>
      </c>
      <c r="H5516" s="22">
        <v>3</v>
      </c>
      <c r="I5516" s="9">
        <f>VLOOKUP('Consolidtaed Data'!$B4584,[1]Products!$A:$G,4,0)</f>
        <v>378</v>
      </c>
      <c r="J5516" s="9">
        <f>VLOOKUP('Consolidtaed Data'!$B4584,[1]Products!$A:$G,3,0)</f>
        <v>291</v>
      </c>
      <c r="K5516" s="9">
        <f>'Consolidtaed Data'!$J4584*'Consolidtaed Data'!$H4584</f>
        <v>1443</v>
      </c>
      <c r="L5516" s="9">
        <f>'Consolidtaed Data'!$I4584*'Consolidtaed Data'!$H4584</f>
        <v>1826</v>
      </c>
      <c r="M5516" s="9">
        <f>'Consolidtaed Data'!$L4584-'Consolidtaed Data'!$K4584</f>
        <v>147</v>
      </c>
      <c r="N5516" s="9" t="str">
        <f>VLOOKUP('Consolidtaed Data'!$C4584,[1]Locations!$A:$O,2,0)</f>
        <v>Anaheim</v>
      </c>
      <c r="O5516" s="9" t="str">
        <f>VLOOKUP('Consolidtaed Data'!$D4584,'[1]Sales People'!$A:$B,2,0)</f>
        <v>Eugene Holmes</v>
      </c>
      <c r="P5516" s="9" t="str">
        <f>VLOOKUP('Consolidtaed Data'!$E4584,[1]Customers!$A:$B,2,0)</f>
        <v>Todd George</v>
      </c>
      <c r="Q5516" s="11">
        <f>WEEKDAY('Consolidtaed Data'!$F4584)</f>
        <v>3</v>
      </c>
      <c r="R5516" s="9">
        <f>MONTH('Consolidtaed Data'!$F4584)</f>
        <v>12</v>
      </c>
      <c r="S5516" s="9" t="str">
        <f>TEXT(Table3[[#This Row],[Purchase Date]],"MMMM")</f>
        <v>February</v>
      </c>
      <c r="T5516" s="9">
        <f>YEAR('Consolidtaed Data'!$F4584)</f>
        <v>2020</v>
      </c>
    </row>
    <row r="5517" spans="1:20" x14ac:dyDescent="0.3">
      <c r="A5517" s="9" t="s">
        <v>6542</v>
      </c>
      <c r="B5517" s="9" t="s">
        <v>349</v>
      </c>
      <c r="C5517" s="9" t="s">
        <v>331</v>
      </c>
      <c r="D5517" s="9" t="s">
        <v>46</v>
      </c>
      <c r="E5517" s="9" t="s">
        <v>599</v>
      </c>
      <c r="F5517" s="10">
        <v>44238</v>
      </c>
      <c r="G5517" s="10" t="str">
        <f>VLOOKUP(Table3[[#This Row],[Product ID]],[1]Products!$A:$G,2,0)</f>
        <v>Product 60</v>
      </c>
      <c r="H5517" s="22">
        <v>3</v>
      </c>
      <c r="I5517" s="9">
        <f>VLOOKUP('Consolidtaed Data'!$B4598,[1]Products!$A:$G,4,0)</f>
        <v>2410</v>
      </c>
      <c r="J5517" s="9">
        <f>VLOOKUP('Consolidtaed Data'!$B4598,[1]Products!$A:$G,3,0)</f>
        <v>1518</v>
      </c>
      <c r="K5517" s="9">
        <f>'Consolidtaed Data'!$J4598*'Consolidtaed Data'!$H4598</f>
        <v>200</v>
      </c>
      <c r="L5517" s="9">
        <f>'Consolidtaed Data'!$I4598*'Consolidtaed Data'!$H4598</f>
        <v>290</v>
      </c>
      <c r="M5517" s="9">
        <f>'Consolidtaed Data'!$L4598-'Consolidtaed Data'!$K4598</f>
        <v>1632</v>
      </c>
      <c r="N5517" s="9" t="str">
        <f>VLOOKUP('Consolidtaed Data'!$C4598,[1]Locations!$A:$O,2,0)</f>
        <v>Norwalk</v>
      </c>
      <c r="O5517" s="9" t="str">
        <f>VLOOKUP('Consolidtaed Data'!$D4598,'[1]Sales People'!$A:$B,2,0)</f>
        <v>Justin Lynch</v>
      </c>
      <c r="P5517" s="9" t="str">
        <f>VLOOKUP('Consolidtaed Data'!$E4598,[1]Customers!$A:$B,2,0)</f>
        <v>Phillip Morrison</v>
      </c>
      <c r="Q5517" s="11">
        <f>WEEKDAY('Consolidtaed Data'!$F4598)</f>
        <v>5</v>
      </c>
      <c r="R5517" s="9">
        <f>MONTH('Consolidtaed Data'!$F4598)</f>
        <v>12</v>
      </c>
      <c r="S5517" s="9" t="str">
        <f>TEXT(Table3[[#This Row],[Purchase Date]],"MMMM")</f>
        <v>February</v>
      </c>
      <c r="T5517" s="9">
        <f>YEAR('Consolidtaed Data'!$F4598)</f>
        <v>2020</v>
      </c>
    </row>
    <row r="5518" spans="1:20" x14ac:dyDescent="0.3">
      <c r="A5518" s="9" t="s">
        <v>6543</v>
      </c>
      <c r="B5518" s="9" t="s">
        <v>219</v>
      </c>
      <c r="C5518" s="9" t="s">
        <v>275</v>
      </c>
      <c r="D5518" s="9" t="s">
        <v>206</v>
      </c>
      <c r="E5518" s="9" t="s">
        <v>2584</v>
      </c>
      <c r="F5518" s="10">
        <v>44238</v>
      </c>
      <c r="G5518" s="10" t="str">
        <f>VLOOKUP(Table3[[#This Row],[Product ID]],[1]Products!$A:$G,2,0)</f>
        <v>Product 35</v>
      </c>
      <c r="H5518" s="22">
        <v>2</v>
      </c>
      <c r="I5518" s="9">
        <f>VLOOKUP('Consolidtaed Data'!$B4671,[1]Products!$A:$G,4,0)</f>
        <v>800</v>
      </c>
      <c r="J5518" s="9">
        <f>VLOOKUP('Consolidtaed Data'!$B4671,[1]Products!$A:$G,3,0)</f>
        <v>536</v>
      </c>
      <c r="K5518" s="9">
        <f>'Consolidtaed Data'!$J4671*'Consolidtaed Data'!$H4671</f>
        <v>752</v>
      </c>
      <c r="L5518" s="9">
        <f>'Consolidtaed Data'!$I4671*'Consolidtaed Data'!$H4671</f>
        <v>916</v>
      </c>
      <c r="M5518" s="9">
        <f>'Consolidtaed Data'!$L4671-'Consolidtaed Data'!$K4671</f>
        <v>660</v>
      </c>
      <c r="N5518" s="9" t="str">
        <f>VLOOKUP('Consolidtaed Data'!$C4671,[1]Locations!$A:$O,2,0)</f>
        <v>Pomona</v>
      </c>
      <c r="O5518" s="9" t="str">
        <f>VLOOKUP('Consolidtaed Data'!$D4671,'[1]Sales People'!$A:$B,2,0)</f>
        <v>Brian Davis</v>
      </c>
      <c r="P5518" s="9" t="str">
        <f>VLOOKUP('Consolidtaed Data'!$E4671,[1]Customers!$A:$B,2,0)</f>
        <v>Gerald Clark</v>
      </c>
      <c r="Q5518" s="11">
        <f>WEEKDAY('Consolidtaed Data'!$F4671)</f>
        <v>4</v>
      </c>
      <c r="R5518" s="9">
        <f>MONTH('Consolidtaed Data'!$F4671)</f>
        <v>12</v>
      </c>
      <c r="S5518" s="9" t="str">
        <f>TEXT(Table3[[#This Row],[Purchase Date]],"MMMM")</f>
        <v>February</v>
      </c>
      <c r="T5518" s="9">
        <f>YEAR('Consolidtaed Data'!$F4671)</f>
        <v>2020</v>
      </c>
    </row>
    <row r="5519" spans="1:20" x14ac:dyDescent="0.3">
      <c r="A5519" s="9" t="s">
        <v>6544</v>
      </c>
      <c r="B5519" s="9" t="s">
        <v>15</v>
      </c>
      <c r="C5519" s="9" t="s">
        <v>72</v>
      </c>
      <c r="D5519" s="9" t="s">
        <v>95</v>
      </c>
      <c r="E5519" s="9" t="s">
        <v>1545</v>
      </c>
      <c r="F5519" s="10">
        <v>44239</v>
      </c>
      <c r="G5519" s="10" t="str">
        <f>VLOOKUP(Table3[[#This Row],[Product ID]],[1]Products!$A:$G,2,0)</f>
        <v>Product 38</v>
      </c>
      <c r="H5519" s="22">
        <v>4</v>
      </c>
      <c r="I5519" s="9">
        <f>VLOOKUP('Consolidtaed Data'!$B3771,[1]Products!$A:$G,4,0)</f>
        <v>2495</v>
      </c>
      <c r="J5519" s="9">
        <f>VLOOKUP('Consolidtaed Data'!$B3771,[1]Products!$A:$G,3,0)</f>
        <v>1896</v>
      </c>
      <c r="K5519" s="9">
        <f>'Consolidtaed Data'!$J3771*'Consolidtaed Data'!$H3771</f>
        <v>1128</v>
      </c>
      <c r="L5519" s="9">
        <f>'Consolidtaed Data'!$I3771*'Consolidtaed Data'!$H3771</f>
        <v>1374</v>
      </c>
      <c r="M5519" s="9">
        <f>'Consolidtaed Data'!$L3771-'Consolidtaed Data'!$K3771</f>
        <v>137</v>
      </c>
      <c r="N5519" s="9" t="str">
        <f>VLOOKUP('Consolidtaed Data'!$C3771,[1]Locations!$A:$O,2,0)</f>
        <v>Rialto</v>
      </c>
      <c r="O5519" s="9" t="str">
        <f>VLOOKUP('Consolidtaed Data'!$D3771,'[1]Sales People'!$A:$B,2,0)</f>
        <v>Jerry Perry</v>
      </c>
      <c r="P5519" s="9" t="str">
        <f>VLOOKUP('Consolidtaed Data'!$E3771,[1]Customers!$A:$B,2,0)</f>
        <v>Anthony Fisher</v>
      </c>
      <c r="Q5519" s="11">
        <f>WEEKDAY('Consolidtaed Data'!$F3771)</f>
        <v>7</v>
      </c>
      <c r="R5519" s="9">
        <f>MONTH('Consolidtaed Data'!$F3771)</f>
        <v>10</v>
      </c>
      <c r="S5519" s="9" t="str">
        <f>TEXT(Table3[[#This Row],[Purchase Date]],"MMMM")</f>
        <v>February</v>
      </c>
      <c r="T5519" s="9">
        <f>YEAR('Consolidtaed Data'!$F3771)</f>
        <v>2020</v>
      </c>
    </row>
    <row r="5520" spans="1:20" x14ac:dyDescent="0.3">
      <c r="A5520" s="9" t="s">
        <v>6545</v>
      </c>
      <c r="B5520" s="9" t="s">
        <v>248</v>
      </c>
      <c r="C5520" s="9" t="s">
        <v>104</v>
      </c>
      <c r="D5520" s="9" t="s">
        <v>31</v>
      </c>
      <c r="E5520" s="9" t="s">
        <v>1379</v>
      </c>
      <c r="F5520" s="10">
        <v>44239</v>
      </c>
      <c r="G5520" s="10" t="str">
        <f>VLOOKUP(Table3[[#This Row],[Product ID]],[1]Products!$A:$G,2,0)</f>
        <v>Product 97</v>
      </c>
      <c r="H5520" s="22">
        <v>4</v>
      </c>
      <c r="I5520" s="9">
        <f>VLOOKUP('Consolidtaed Data'!$B3808,[1]Products!$A:$G,4,0)</f>
        <v>1862</v>
      </c>
      <c r="J5520" s="9">
        <f>VLOOKUP('Consolidtaed Data'!$B3808,[1]Products!$A:$G,3,0)</f>
        <v>1173</v>
      </c>
      <c r="K5520" s="9">
        <f>'Consolidtaed Data'!$J3808*'Consolidtaed Data'!$H3808</f>
        <v>387</v>
      </c>
      <c r="L5520" s="9">
        <f>'Consolidtaed Data'!$I3808*'Consolidtaed Data'!$H3808</f>
        <v>667</v>
      </c>
      <c r="M5520" s="9">
        <f>'Consolidtaed Data'!$L3808-'Consolidtaed Data'!$K3808</f>
        <v>1198</v>
      </c>
      <c r="N5520" s="9" t="str">
        <f>VLOOKUP('Consolidtaed Data'!$C3808,[1]Locations!$A:$O,2,0)</f>
        <v>San Jose</v>
      </c>
      <c r="O5520" s="9" t="str">
        <f>VLOOKUP('Consolidtaed Data'!$D3808,'[1]Sales People'!$A:$B,2,0)</f>
        <v>Carl Hall</v>
      </c>
      <c r="P5520" s="9" t="str">
        <f>VLOOKUP('Consolidtaed Data'!$E3808,[1]Customers!$A:$B,2,0)</f>
        <v>Christopher Nguyen</v>
      </c>
      <c r="Q5520" s="11">
        <f>WEEKDAY('Consolidtaed Data'!$F3808)</f>
        <v>2</v>
      </c>
      <c r="R5520" s="9">
        <f>MONTH('Consolidtaed Data'!$F3808)</f>
        <v>10</v>
      </c>
      <c r="S5520" s="9" t="str">
        <f>TEXT(Table3[[#This Row],[Purchase Date]],"MMMM")</f>
        <v>February</v>
      </c>
      <c r="T5520" s="9">
        <f>YEAR('Consolidtaed Data'!$F3808)</f>
        <v>2020</v>
      </c>
    </row>
    <row r="5521" spans="1:20" x14ac:dyDescent="0.3">
      <c r="A5521" s="9" t="s">
        <v>6546</v>
      </c>
      <c r="B5521" s="9" t="s">
        <v>477</v>
      </c>
      <c r="C5521" s="9" t="s">
        <v>352</v>
      </c>
      <c r="D5521" s="9" t="s">
        <v>100</v>
      </c>
      <c r="E5521" s="9" t="s">
        <v>2161</v>
      </c>
      <c r="F5521" s="10">
        <v>44239</v>
      </c>
      <c r="G5521" s="10" t="str">
        <f>VLOOKUP(Table3[[#This Row],[Product ID]],[1]Products!$A:$G,2,0)</f>
        <v>Product 46</v>
      </c>
      <c r="H5521" s="22">
        <v>1</v>
      </c>
      <c r="I5521" s="9">
        <f>VLOOKUP('Consolidtaed Data'!$B3863,[1]Products!$A:$G,4,0)</f>
        <v>502</v>
      </c>
      <c r="J5521" s="9">
        <f>VLOOKUP('Consolidtaed Data'!$B3863,[1]Products!$A:$G,3,0)</f>
        <v>296</v>
      </c>
      <c r="K5521" s="9">
        <f>'Consolidtaed Data'!$J3863*'Consolidtaed Data'!$H3863</f>
        <v>425</v>
      </c>
      <c r="L5521" s="9">
        <f>'Consolidtaed Data'!$I3863*'Consolidtaed Data'!$H3863</f>
        <v>545</v>
      </c>
      <c r="M5521" s="9">
        <f>'Consolidtaed Data'!$L3863-'Consolidtaed Data'!$K3863</f>
        <v>351</v>
      </c>
      <c r="N5521" s="9" t="str">
        <f>VLOOKUP('Consolidtaed Data'!$C3863,[1]Locations!$A:$O,2,0)</f>
        <v>Salinas</v>
      </c>
      <c r="O5521" s="9" t="str">
        <f>VLOOKUP('Consolidtaed Data'!$D3863,'[1]Sales People'!$A:$B,2,0)</f>
        <v>Henry Nelson</v>
      </c>
      <c r="P5521" s="9" t="str">
        <f>VLOOKUP('Consolidtaed Data'!$E3863,[1]Customers!$A:$B,2,0)</f>
        <v>Dennis Myers</v>
      </c>
      <c r="Q5521" s="11">
        <f>WEEKDAY('Consolidtaed Data'!$F3863)</f>
        <v>5</v>
      </c>
      <c r="R5521" s="9">
        <f>MONTH('Consolidtaed Data'!$F3863)</f>
        <v>10</v>
      </c>
      <c r="S5521" s="9" t="str">
        <f>TEXT(Table3[[#This Row],[Purchase Date]],"MMMM")</f>
        <v>February</v>
      </c>
      <c r="T5521" s="9">
        <f>YEAR('Consolidtaed Data'!$F3863)</f>
        <v>2020</v>
      </c>
    </row>
    <row r="5522" spans="1:20" x14ac:dyDescent="0.3">
      <c r="A5522" s="9" t="s">
        <v>6547</v>
      </c>
      <c r="B5522" s="9" t="s">
        <v>349</v>
      </c>
      <c r="C5522" s="9" t="s">
        <v>421</v>
      </c>
      <c r="D5522" s="9" t="s">
        <v>43</v>
      </c>
      <c r="E5522" s="9" t="s">
        <v>1304</v>
      </c>
      <c r="F5522" s="10">
        <v>44239</v>
      </c>
      <c r="G5522" s="10" t="str">
        <f>VLOOKUP(Table3[[#This Row],[Product ID]],[1]Products!$A:$G,2,0)</f>
        <v>Product 60</v>
      </c>
      <c r="H5522" s="22">
        <v>1</v>
      </c>
      <c r="I5522" s="9">
        <f>VLOOKUP('Consolidtaed Data'!$B4016,[1]Products!$A:$G,4,0)</f>
        <v>1899</v>
      </c>
      <c r="J5522" s="9">
        <f>VLOOKUP('Consolidtaed Data'!$B4016,[1]Products!$A:$G,3,0)</f>
        <v>1044</v>
      </c>
      <c r="K5522" s="9">
        <f>'Consolidtaed Data'!$J4016*'Consolidtaed Data'!$H4016</f>
        <v>3882</v>
      </c>
      <c r="L5522" s="9">
        <f>'Consolidtaed Data'!$I4016*'Consolidtaed Data'!$H4016</f>
        <v>5544</v>
      </c>
      <c r="M5522" s="9">
        <f>'Consolidtaed Data'!$L4016-'Consolidtaed Data'!$K4016</f>
        <v>99</v>
      </c>
      <c r="N5522" s="9" t="str">
        <f>VLOOKUP('Consolidtaed Data'!$C4016,[1]Locations!$A:$O,2,0)</f>
        <v>Carlsbad</v>
      </c>
      <c r="O5522" s="9" t="str">
        <f>VLOOKUP('Consolidtaed Data'!$D4016,'[1]Sales People'!$A:$B,2,0)</f>
        <v>Martin Carr</v>
      </c>
      <c r="P5522" s="9" t="str">
        <f>VLOOKUP('Consolidtaed Data'!$E4016,[1]Customers!$A:$B,2,0)</f>
        <v>Christopher Weaver</v>
      </c>
      <c r="Q5522" s="11">
        <f>WEEKDAY('Consolidtaed Data'!$F4016)</f>
        <v>3</v>
      </c>
      <c r="R5522" s="9">
        <f>MONTH('Consolidtaed Data'!$F4016)</f>
        <v>10</v>
      </c>
      <c r="S5522" s="9" t="str">
        <f>TEXT(Table3[[#This Row],[Purchase Date]],"MMMM")</f>
        <v>February</v>
      </c>
      <c r="T5522" s="9">
        <f>YEAR('Consolidtaed Data'!$F4016)</f>
        <v>2020</v>
      </c>
    </row>
    <row r="5523" spans="1:20" x14ac:dyDescent="0.3">
      <c r="A5523" s="9" t="s">
        <v>6548</v>
      </c>
      <c r="B5523" s="9" t="s">
        <v>98</v>
      </c>
      <c r="C5523" s="9" t="s">
        <v>205</v>
      </c>
      <c r="D5523" s="9" t="s">
        <v>123</v>
      </c>
      <c r="E5523" s="9" t="s">
        <v>1101</v>
      </c>
      <c r="F5523" s="10">
        <v>44239</v>
      </c>
      <c r="G5523" s="10" t="str">
        <f>VLOOKUP(Table3[[#This Row],[Product ID]],[1]Products!$A:$G,2,0)</f>
        <v>Product 85</v>
      </c>
      <c r="H5523" s="22">
        <v>1</v>
      </c>
      <c r="I5523" s="9">
        <f>VLOOKUP('Consolidtaed Data'!$B4051,[1]Products!$A:$G,4,0)</f>
        <v>886</v>
      </c>
      <c r="J5523" s="9">
        <f>VLOOKUP('Consolidtaed Data'!$B4051,[1]Products!$A:$G,3,0)</f>
        <v>478</v>
      </c>
      <c r="K5523" s="9">
        <f>'Consolidtaed Data'!$J4051*'Consolidtaed Data'!$H4051</f>
        <v>478</v>
      </c>
      <c r="L5523" s="9">
        <f>'Consolidtaed Data'!$I4051*'Consolidtaed Data'!$H4051</f>
        <v>886</v>
      </c>
      <c r="M5523" s="9">
        <f>'Consolidtaed Data'!$L4051-'Consolidtaed Data'!$K4051</f>
        <v>329</v>
      </c>
      <c r="N5523" s="9" t="str">
        <f>VLOOKUP('Consolidtaed Data'!$C4051,[1]Locations!$A:$O,2,0)</f>
        <v>Santa Maria</v>
      </c>
      <c r="O5523" s="9" t="str">
        <f>VLOOKUP('Consolidtaed Data'!$D4051,'[1]Sales People'!$A:$B,2,0)</f>
        <v>Charles Harper</v>
      </c>
      <c r="P5523" s="9" t="str">
        <f>VLOOKUP('Consolidtaed Data'!$E4051,[1]Customers!$A:$B,2,0)</f>
        <v>Donald Stanley</v>
      </c>
      <c r="Q5523" s="11">
        <f>WEEKDAY('Consolidtaed Data'!$F4051)</f>
        <v>5</v>
      </c>
      <c r="R5523" s="9">
        <f>MONTH('Consolidtaed Data'!$F4051)</f>
        <v>10</v>
      </c>
      <c r="S5523" s="9" t="str">
        <f>TEXT(Table3[[#This Row],[Purchase Date]],"MMMM")</f>
        <v>February</v>
      </c>
      <c r="T5523" s="9">
        <f>YEAR('Consolidtaed Data'!$F4051)</f>
        <v>2020</v>
      </c>
    </row>
    <row r="5524" spans="1:20" x14ac:dyDescent="0.3">
      <c r="A5524" s="9" t="s">
        <v>6549</v>
      </c>
      <c r="B5524" s="9" t="s">
        <v>85</v>
      </c>
      <c r="C5524" s="9" t="s">
        <v>231</v>
      </c>
      <c r="D5524" s="9" t="s">
        <v>235</v>
      </c>
      <c r="E5524" s="9" t="s">
        <v>467</v>
      </c>
      <c r="F5524" s="10">
        <v>44239</v>
      </c>
      <c r="G5524" s="10" t="str">
        <f>VLOOKUP(Table3[[#This Row],[Product ID]],[1]Products!$A:$G,2,0)</f>
        <v>Product 93</v>
      </c>
      <c r="H5524" s="22">
        <v>2</v>
      </c>
      <c r="I5524" s="9">
        <f>VLOOKUP('Consolidtaed Data'!$B4116,[1]Products!$A:$G,4,0)</f>
        <v>1812</v>
      </c>
      <c r="J5524" s="9">
        <f>VLOOKUP('Consolidtaed Data'!$B4116,[1]Products!$A:$G,3,0)</f>
        <v>1305</v>
      </c>
      <c r="K5524" s="9">
        <f>'Consolidtaed Data'!$J4116*'Consolidtaed Data'!$H4116</f>
        <v>790</v>
      </c>
      <c r="L5524" s="9">
        <f>'Consolidtaed Data'!$I4116*'Consolidtaed Data'!$H4116</f>
        <v>1112</v>
      </c>
      <c r="M5524" s="9">
        <f>'Consolidtaed Data'!$L4116-'Consolidtaed Data'!$K4116</f>
        <v>1320</v>
      </c>
      <c r="N5524" s="9" t="str">
        <f>VLOOKUP('Consolidtaed Data'!$C4116,[1]Locations!$A:$O,2,0)</f>
        <v>Jurupa Valley</v>
      </c>
      <c r="O5524" s="9" t="str">
        <f>VLOOKUP('Consolidtaed Data'!$D4116,'[1]Sales People'!$A:$B,2,0)</f>
        <v>Roger Ramos</v>
      </c>
      <c r="P5524" s="9" t="str">
        <f>VLOOKUP('Consolidtaed Data'!$E4116,[1]Customers!$A:$B,2,0)</f>
        <v>Joe Rose</v>
      </c>
      <c r="Q5524" s="11">
        <f>WEEKDAY('Consolidtaed Data'!$F4116)</f>
        <v>5</v>
      </c>
      <c r="R5524" s="9">
        <f>MONTH('Consolidtaed Data'!$F4116)</f>
        <v>10</v>
      </c>
      <c r="S5524" s="9" t="str">
        <f>TEXT(Table3[[#This Row],[Purchase Date]],"MMMM")</f>
        <v>February</v>
      </c>
      <c r="T5524" s="9">
        <f>YEAR('Consolidtaed Data'!$F4116)</f>
        <v>2020</v>
      </c>
    </row>
    <row r="5525" spans="1:20" x14ac:dyDescent="0.3">
      <c r="A5525" s="9" t="s">
        <v>6550</v>
      </c>
      <c r="B5525" s="9" t="s">
        <v>340</v>
      </c>
      <c r="C5525" s="9" t="s">
        <v>228</v>
      </c>
      <c r="D5525" s="9" t="s">
        <v>329</v>
      </c>
      <c r="E5525" s="9" t="s">
        <v>2056</v>
      </c>
      <c r="F5525" s="10">
        <v>44239</v>
      </c>
      <c r="G5525" s="10" t="str">
        <f>VLOOKUP(Table3[[#This Row],[Product ID]],[1]Products!$A:$G,2,0)</f>
        <v>Product 34</v>
      </c>
      <c r="H5525" s="22">
        <v>2</v>
      </c>
      <c r="I5525" s="9">
        <f>VLOOKUP('Consolidtaed Data'!$B4163,[1]Products!$A:$G,4,0)</f>
        <v>667</v>
      </c>
      <c r="J5525" s="9">
        <f>VLOOKUP('Consolidtaed Data'!$B4163,[1]Products!$A:$G,3,0)</f>
        <v>387</v>
      </c>
      <c r="K5525" s="9">
        <f>'Consolidtaed Data'!$J4163*'Consolidtaed Data'!$H4163</f>
        <v>4605</v>
      </c>
      <c r="L5525" s="9">
        <f>'Consolidtaed Data'!$I4163*'Consolidtaed Data'!$H4163</f>
        <v>6771</v>
      </c>
      <c r="M5525" s="9">
        <f>'Consolidtaed Data'!$L4163-'Consolidtaed Data'!$K4163</f>
        <v>2396</v>
      </c>
      <c r="N5525" s="9" t="str">
        <f>VLOOKUP('Consolidtaed Data'!$C4163,[1]Locations!$A:$O,2,0)</f>
        <v>Modesto</v>
      </c>
      <c r="O5525" s="9" t="str">
        <f>VLOOKUP('Consolidtaed Data'!$D4163,'[1]Sales People'!$A:$B,2,0)</f>
        <v>Christopher Tucker</v>
      </c>
      <c r="P5525" s="9" t="str">
        <f>VLOOKUP('Consolidtaed Data'!$E4163,[1]Customers!$A:$B,2,0)</f>
        <v>Joshua Garza</v>
      </c>
      <c r="Q5525" s="11">
        <f>WEEKDAY('Consolidtaed Data'!$F4163)</f>
        <v>1</v>
      </c>
      <c r="R5525" s="9">
        <f>MONTH('Consolidtaed Data'!$F4163)</f>
        <v>11</v>
      </c>
      <c r="S5525" s="9" t="str">
        <f>TEXT(Table3[[#This Row],[Purchase Date]],"MMMM")</f>
        <v>February</v>
      </c>
      <c r="T5525" s="9">
        <f>YEAR('Consolidtaed Data'!$F4163)</f>
        <v>2020</v>
      </c>
    </row>
    <row r="5526" spans="1:20" x14ac:dyDescent="0.3">
      <c r="A5526" s="9" t="s">
        <v>6551</v>
      </c>
      <c r="B5526" s="9" t="s">
        <v>136</v>
      </c>
      <c r="C5526" s="9" t="s">
        <v>30</v>
      </c>
      <c r="D5526" s="9" t="s">
        <v>64</v>
      </c>
      <c r="E5526" s="9" t="s">
        <v>1270</v>
      </c>
      <c r="F5526" s="10">
        <v>44239</v>
      </c>
      <c r="G5526" s="10" t="str">
        <f>VLOOKUP(Table3[[#This Row],[Product ID]],[1]Products!$A:$G,2,0)</f>
        <v>Product 2</v>
      </c>
      <c r="H5526" s="22">
        <v>4</v>
      </c>
      <c r="I5526" s="9">
        <f>VLOOKUP('Consolidtaed Data'!$B4197,[1]Products!$A:$G,4,0)</f>
        <v>1862</v>
      </c>
      <c r="J5526" s="9">
        <f>VLOOKUP('Consolidtaed Data'!$B4197,[1]Products!$A:$G,3,0)</f>
        <v>1173</v>
      </c>
      <c r="K5526" s="9">
        <f>'Consolidtaed Data'!$J4197*'Consolidtaed Data'!$H4197</f>
        <v>200</v>
      </c>
      <c r="L5526" s="9">
        <f>'Consolidtaed Data'!$I4197*'Consolidtaed Data'!$H4197</f>
        <v>290</v>
      </c>
      <c r="M5526" s="9">
        <f>'Consolidtaed Data'!$L4197-'Consolidtaed Data'!$K4197</f>
        <v>827</v>
      </c>
      <c r="N5526" s="9" t="str">
        <f>VLOOKUP('Consolidtaed Data'!$C4197,[1]Locations!$A:$O,2,0)</f>
        <v>El Cajon</v>
      </c>
      <c r="O5526" s="9" t="str">
        <f>VLOOKUP('Consolidtaed Data'!$D4197,'[1]Sales People'!$A:$B,2,0)</f>
        <v>Martin Carr</v>
      </c>
      <c r="P5526" s="9" t="str">
        <f>VLOOKUP('Consolidtaed Data'!$E4197,[1]Customers!$A:$B,2,0)</f>
        <v>Sean Olson</v>
      </c>
      <c r="Q5526" s="11">
        <f>WEEKDAY('Consolidtaed Data'!$F4197)</f>
        <v>5</v>
      </c>
      <c r="R5526" s="9">
        <f>MONTH('Consolidtaed Data'!$F4197)</f>
        <v>11</v>
      </c>
      <c r="S5526" s="9" t="str">
        <f>TEXT(Table3[[#This Row],[Purchase Date]],"MMMM")</f>
        <v>February</v>
      </c>
      <c r="T5526" s="9">
        <f>YEAR('Consolidtaed Data'!$F4197)</f>
        <v>2020</v>
      </c>
    </row>
    <row r="5527" spans="1:20" x14ac:dyDescent="0.3">
      <c r="A5527" s="9" t="s">
        <v>6552</v>
      </c>
      <c r="B5527" s="9" t="s">
        <v>238</v>
      </c>
      <c r="C5527" s="9" t="s">
        <v>178</v>
      </c>
      <c r="D5527" s="9" t="s">
        <v>91</v>
      </c>
      <c r="E5527" s="9" t="s">
        <v>1322</v>
      </c>
      <c r="F5527" s="10">
        <v>44239</v>
      </c>
      <c r="G5527" s="10" t="str">
        <f>VLOOKUP(Table3[[#This Row],[Product ID]],[1]Products!$A:$G,2,0)</f>
        <v>Product 49</v>
      </c>
      <c r="H5527" s="22">
        <v>1</v>
      </c>
      <c r="I5527" s="9">
        <f>VLOOKUP('Consolidtaed Data'!$B4234,[1]Products!$A:$G,4,0)</f>
        <v>1638</v>
      </c>
      <c r="J5527" s="9">
        <f>VLOOKUP('Consolidtaed Data'!$B4234,[1]Products!$A:$G,3,0)</f>
        <v>1261</v>
      </c>
      <c r="K5527" s="9">
        <f>'Consolidtaed Data'!$J4234*'Consolidtaed Data'!$H4234</f>
        <v>1752</v>
      </c>
      <c r="L5527" s="9">
        <f>'Consolidtaed Data'!$I4234*'Consolidtaed Data'!$H4234</f>
        <v>2739</v>
      </c>
      <c r="M5527" s="9">
        <f>'Consolidtaed Data'!$L4234-'Consolidtaed Data'!$K4234</f>
        <v>696</v>
      </c>
      <c r="N5527" s="9" t="str">
        <f>VLOOKUP('Consolidtaed Data'!$C4234,[1]Locations!$A:$O,2,0)</f>
        <v>Fullerton</v>
      </c>
      <c r="O5527" s="9" t="str">
        <f>VLOOKUP('Consolidtaed Data'!$D4234,'[1]Sales People'!$A:$B,2,0)</f>
        <v>Scott Mason</v>
      </c>
      <c r="P5527" s="9" t="str">
        <f>VLOOKUP('Consolidtaed Data'!$E4234,[1]Customers!$A:$B,2,0)</f>
        <v>Robert Murphy</v>
      </c>
      <c r="Q5527" s="11">
        <f>WEEKDAY('Consolidtaed Data'!$F4234)</f>
        <v>7</v>
      </c>
      <c r="R5527" s="9">
        <f>MONTH('Consolidtaed Data'!$F4234)</f>
        <v>11</v>
      </c>
      <c r="S5527" s="9" t="str">
        <f>TEXT(Table3[[#This Row],[Purchase Date]],"MMMM")</f>
        <v>February</v>
      </c>
      <c r="T5527" s="9">
        <f>YEAR('Consolidtaed Data'!$F4234)</f>
        <v>2020</v>
      </c>
    </row>
    <row r="5528" spans="1:20" x14ac:dyDescent="0.3">
      <c r="A5528" s="9" t="s">
        <v>6553</v>
      </c>
      <c r="B5528" s="9" t="s">
        <v>526</v>
      </c>
      <c r="C5528" s="9" t="s">
        <v>82</v>
      </c>
      <c r="D5528" s="9" t="s">
        <v>229</v>
      </c>
      <c r="E5528" s="9" t="s">
        <v>720</v>
      </c>
      <c r="F5528" s="10">
        <v>44239</v>
      </c>
      <c r="G5528" s="10" t="str">
        <f>VLOOKUP(Table3[[#This Row],[Product ID]],[1]Products!$A:$G,2,0)</f>
        <v>Product 14</v>
      </c>
      <c r="H5528" s="22">
        <v>2</v>
      </c>
      <c r="I5528" s="9">
        <f>VLOOKUP('Consolidtaed Data'!$B4549,[1]Products!$A:$G,4,0)</f>
        <v>1338</v>
      </c>
      <c r="J5528" s="9">
        <f>VLOOKUP('Consolidtaed Data'!$B4549,[1]Products!$A:$G,3,0)</f>
        <v>682</v>
      </c>
      <c r="K5528" s="9">
        <f>'Consolidtaed Data'!$J4549*'Consolidtaed Data'!$H4549</f>
        <v>2380</v>
      </c>
      <c r="L5528" s="9">
        <f>'Consolidtaed Data'!$I4549*'Consolidtaed Data'!$H4549</f>
        <v>3132</v>
      </c>
      <c r="M5528" s="9">
        <f>'Consolidtaed Data'!$L4549-'Consolidtaed Data'!$K4549</f>
        <v>1378</v>
      </c>
      <c r="N5528" s="9" t="str">
        <f>VLOOKUP('Consolidtaed Data'!$C4549,[1]Locations!$A:$O,2,0)</f>
        <v>Fresno</v>
      </c>
      <c r="O5528" s="9" t="str">
        <f>VLOOKUP('Consolidtaed Data'!$D4549,'[1]Sales People'!$A:$B,2,0)</f>
        <v>Ernest Wheeler</v>
      </c>
      <c r="P5528" s="9" t="str">
        <f>VLOOKUP('Consolidtaed Data'!$E4549,[1]Customers!$A:$B,2,0)</f>
        <v>Louis Ellis</v>
      </c>
      <c r="Q5528" s="11">
        <f>WEEKDAY('Consolidtaed Data'!$F4549)</f>
        <v>7</v>
      </c>
      <c r="R5528" s="9">
        <f>MONTH('Consolidtaed Data'!$F4549)</f>
        <v>11</v>
      </c>
      <c r="S5528" s="9" t="str">
        <f>TEXT(Table3[[#This Row],[Purchase Date]],"MMMM")</f>
        <v>February</v>
      </c>
      <c r="T5528" s="9">
        <f>YEAR('Consolidtaed Data'!$F4549)</f>
        <v>2020</v>
      </c>
    </row>
    <row r="5529" spans="1:20" x14ac:dyDescent="0.3">
      <c r="A5529" s="9" t="s">
        <v>6554</v>
      </c>
      <c r="B5529" s="9" t="s">
        <v>393</v>
      </c>
      <c r="C5529" s="9" t="s">
        <v>152</v>
      </c>
      <c r="D5529" s="9" t="s">
        <v>26</v>
      </c>
      <c r="E5529" s="9" t="s">
        <v>1062</v>
      </c>
      <c r="F5529" s="10">
        <v>44239</v>
      </c>
      <c r="G5529" s="10" t="str">
        <f>VLOOKUP(Table3[[#This Row],[Product ID]],[1]Products!$A:$G,2,0)</f>
        <v>Product 84</v>
      </c>
      <c r="H5529" s="22">
        <v>3</v>
      </c>
      <c r="I5529" s="9">
        <f>VLOOKUP('Consolidtaed Data'!$B4632,[1]Products!$A:$G,4,0)</f>
        <v>504</v>
      </c>
      <c r="J5529" s="9">
        <f>VLOOKUP('Consolidtaed Data'!$B4632,[1]Products!$A:$G,3,0)</f>
        <v>408</v>
      </c>
      <c r="K5529" s="9">
        <f>'Consolidtaed Data'!$J4632*'Consolidtaed Data'!$H4632</f>
        <v>504</v>
      </c>
      <c r="L5529" s="9">
        <f>'Consolidtaed Data'!$I4632*'Consolidtaed Data'!$H4632</f>
        <v>951</v>
      </c>
      <c r="M5529" s="9">
        <f>'Consolidtaed Data'!$L4632-'Consolidtaed Data'!$K4632</f>
        <v>944</v>
      </c>
      <c r="N5529" s="9" t="str">
        <f>VLOOKUP('Consolidtaed Data'!$C4632,[1]Locations!$A:$O,2,0)</f>
        <v>Santa Ana</v>
      </c>
      <c r="O5529" s="9" t="str">
        <f>VLOOKUP('Consolidtaed Data'!$D4632,'[1]Sales People'!$A:$B,2,0)</f>
        <v>Justin Lynch</v>
      </c>
      <c r="P5529" s="9" t="str">
        <f>VLOOKUP('Consolidtaed Data'!$E4632,[1]Customers!$A:$B,2,0)</f>
        <v>Henry Reyes</v>
      </c>
      <c r="Q5529" s="11">
        <f>WEEKDAY('Consolidtaed Data'!$F4632)</f>
        <v>7</v>
      </c>
      <c r="R5529" s="9">
        <f>MONTH('Consolidtaed Data'!$F4632)</f>
        <v>12</v>
      </c>
      <c r="S5529" s="9" t="str">
        <f>TEXT(Table3[[#This Row],[Purchase Date]],"MMMM")</f>
        <v>February</v>
      </c>
      <c r="T5529" s="9">
        <f>YEAR('Consolidtaed Data'!$F4632)</f>
        <v>2020</v>
      </c>
    </row>
    <row r="5530" spans="1:20" x14ac:dyDescent="0.3">
      <c r="A5530" s="9" t="s">
        <v>6555</v>
      </c>
      <c r="B5530" s="9" t="s">
        <v>742</v>
      </c>
      <c r="C5530" s="9" t="s">
        <v>439</v>
      </c>
      <c r="D5530" s="9" t="s">
        <v>31</v>
      </c>
      <c r="E5530" s="9" t="s">
        <v>482</v>
      </c>
      <c r="F5530" s="10">
        <v>44240</v>
      </c>
      <c r="G5530" s="10" t="str">
        <f>VLOOKUP(Table3[[#This Row],[Product ID]],[1]Products!$A:$G,2,0)</f>
        <v>Product 90</v>
      </c>
      <c r="H5530" s="22">
        <v>2</v>
      </c>
      <c r="I5530" s="9">
        <f>VLOOKUP('Consolidtaed Data'!$B3853,[1]Products!$A:$G,4,0)</f>
        <v>886</v>
      </c>
      <c r="J5530" s="9">
        <f>VLOOKUP('Consolidtaed Data'!$B3853,[1]Products!$A:$G,3,0)</f>
        <v>478</v>
      </c>
      <c r="K5530" s="9">
        <f>'Consolidtaed Data'!$J3853*'Consolidtaed Data'!$H3853</f>
        <v>1367</v>
      </c>
      <c r="L5530" s="9">
        <f>'Consolidtaed Data'!$I3853*'Consolidtaed Data'!$H3853</f>
        <v>2241</v>
      </c>
      <c r="M5530" s="9">
        <f>'Consolidtaed Data'!$L3853-'Consolidtaed Data'!$K3853</f>
        <v>447</v>
      </c>
      <c r="N5530" s="9" t="str">
        <f>VLOOKUP('Consolidtaed Data'!$C3853,[1]Locations!$A:$O,2,0)</f>
        <v>Salinas</v>
      </c>
      <c r="O5530" s="9" t="str">
        <f>VLOOKUP('Consolidtaed Data'!$D3853,'[1]Sales People'!$A:$B,2,0)</f>
        <v>Robert Reed</v>
      </c>
      <c r="P5530" s="9" t="str">
        <f>VLOOKUP('Consolidtaed Data'!$E3853,[1]Customers!$A:$B,2,0)</f>
        <v>Jeremy Allen</v>
      </c>
      <c r="Q5530" s="11">
        <f>WEEKDAY('Consolidtaed Data'!$F3853)</f>
        <v>5</v>
      </c>
      <c r="R5530" s="9">
        <f>MONTH('Consolidtaed Data'!$F3853)</f>
        <v>10</v>
      </c>
      <c r="S5530" s="9" t="str">
        <f>TEXT(Table3[[#This Row],[Purchase Date]],"MMMM")</f>
        <v>February</v>
      </c>
      <c r="T5530" s="9">
        <f>YEAR('Consolidtaed Data'!$F3853)</f>
        <v>2020</v>
      </c>
    </row>
    <row r="5531" spans="1:20" x14ac:dyDescent="0.3">
      <c r="A5531" s="9" t="s">
        <v>6556</v>
      </c>
      <c r="B5531" s="9" t="s">
        <v>234</v>
      </c>
      <c r="C5531" s="9" t="s">
        <v>42</v>
      </c>
      <c r="D5531" s="9" t="s">
        <v>31</v>
      </c>
      <c r="E5531" s="9" t="s">
        <v>1143</v>
      </c>
      <c r="F5531" s="10">
        <v>44240</v>
      </c>
      <c r="G5531" s="10" t="str">
        <f>VLOOKUP(Table3[[#This Row],[Product ID]],[1]Products!$A:$G,2,0)</f>
        <v>Product 54</v>
      </c>
      <c r="H5531" s="22">
        <v>4</v>
      </c>
      <c r="I5531" s="9">
        <f>VLOOKUP('Consolidtaed Data'!$B3857,[1]Products!$A:$G,4,0)</f>
        <v>1812</v>
      </c>
      <c r="J5531" s="9">
        <f>VLOOKUP('Consolidtaed Data'!$B3857,[1]Products!$A:$G,3,0)</f>
        <v>1305</v>
      </c>
      <c r="K5531" s="9">
        <f>'Consolidtaed Data'!$J3857*'Consolidtaed Data'!$H3857</f>
        <v>1200</v>
      </c>
      <c r="L5531" s="9">
        <f>'Consolidtaed Data'!$I3857*'Consolidtaed Data'!$H3857</f>
        <v>2182</v>
      </c>
      <c r="M5531" s="9">
        <f>'Consolidtaed Data'!$L3857-'Consolidtaed Data'!$K3857</f>
        <v>275</v>
      </c>
      <c r="N5531" s="9" t="str">
        <f>VLOOKUP('Consolidtaed Data'!$C3857,[1]Locations!$A:$O,2,0)</f>
        <v>San Jose</v>
      </c>
      <c r="O5531" s="9" t="str">
        <f>VLOOKUP('Consolidtaed Data'!$D3857,'[1]Sales People'!$A:$B,2,0)</f>
        <v>Scott Clark</v>
      </c>
      <c r="P5531" s="9" t="str">
        <f>VLOOKUP('Consolidtaed Data'!$E3857,[1]Customers!$A:$B,2,0)</f>
        <v>Arthur Roberts</v>
      </c>
      <c r="Q5531" s="11">
        <f>WEEKDAY('Consolidtaed Data'!$F3857)</f>
        <v>5</v>
      </c>
      <c r="R5531" s="9">
        <f>MONTH('Consolidtaed Data'!$F3857)</f>
        <v>10</v>
      </c>
      <c r="S5531" s="9" t="str">
        <f>TEXT(Table3[[#This Row],[Purchase Date]],"MMMM")</f>
        <v>February</v>
      </c>
      <c r="T5531" s="9">
        <f>YEAR('Consolidtaed Data'!$F3857)</f>
        <v>2020</v>
      </c>
    </row>
    <row r="5532" spans="1:20" x14ac:dyDescent="0.3">
      <c r="A5532" s="9" t="s">
        <v>6557</v>
      </c>
      <c r="B5532" s="9" t="s">
        <v>360</v>
      </c>
      <c r="C5532" s="9" t="s">
        <v>59</v>
      </c>
      <c r="D5532" s="9" t="s">
        <v>143</v>
      </c>
      <c r="E5532" s="9" t="s">
        <v>1720</v>
      </c>
      <c r="F5532" s="10">
        <v>44240</v>
      </c>
      <c r="G5532" s="10" t="str">
        <f>VLOOKUP(Table3[[#This Row],[Product ID]],[1]Products!$A:$G,2,0)</f>
        <v>Product 59</v>
      </c>
      <c r="H5532" s="22">
        <v>1</v>
      </c>
      <c r="I5532" s="9">
        <f>VLOOKUP('Consolidtaed Data'!$B3985,[1]Products!$A:$G,4,0)</f>
        <v>1119</v>
      </c>
      <c r="J5532" s="9">
        <f>VLOOKUP('Consolidtaed Data'!$B3985,[1]Products!$A:$G,3,0)</f>
        <v>683</v>
      </c>
      <c r="K5532" s="9">
        <f>'Consolidtaed Data'!$J3985*'Consolidtaed Data'!$H3985</f>
        <v>358</v>
      </c>
      <c r="L5532" s="9">
        <f>'Consolidtaed Data'!$I3985*'Consolidtaed Data'!$H3985</f>
        <v>596</v>
      </c>
      <c r="M5532" s="9">
        <f>'Consolidtaed Data'!$L3985-'Consolidtaed Data'!$K3985</f>
        <v>600</v>
      </c>
      <c r="N5532" s="9" t="str">
        <f>VLOOKUP('Consolidtaed Data'!$C3985,[1]Locations!$A:$O,2,0)</f>
        <v>Visalia</v>
      </c>
      <c r="O5532" s="9" t="str">
        <f>VLOOKUP('Consolidtaed Data'!$D3985,'[1]Sales People'!$A:$B,2,0)</f>
        <v>Jeremy Mendoza</v>
      </c>
      <c r="P5532" s="9" t="str">
        <f>VLOOKUP('Consolidtaed Data'!$E3985,[1]Customers!$A:$B,2,0)</f>
        <v>Jose Wright</v>
      </c>
      <c r="Q5532" s="11">
        <f>WEEKDAY('Consolidtaed Data'!$F3985)</f>
        <v>1</v>
      </c>
      <c r="R5532" s="9">
        <f>MONTH('Consolidtaed Data'!$F3985)</f>
        <v>10</v>
      </c>
      <c r="S5532" s="9" t="str">
        <f>TEXT(Table3[[#This Row],[Purchase Date]],"MMMM")</f>
        <v>February</v>
      </c>
      <c r="T5532" s="9">
        <f>YEAR('Consolidtaed Data'!$F3985)</f>
        <v>2020</v>
      </c>
    </row>
    <row r="5533" spans="1:20" x14ac:dyDescent="0.3">
      <c r="A5533" s="9" t="s">
        <v>6558</v>
      </c>
      <c r="B5533" s="9" t="s">
        <v>230</v>
      </c>
      <c r="C5533" s="9" t="s">
        <v>8</v>
      </c>
      <c r="D5533" s="9" t="s">
        <v>143</v>
      </c>
      <c r="E5533" s="9" t="s">
        <v>1849</v>
      </c>
      <c r="F5533" s="10">
        <v>44240</v>
      </c>
      <c r="G5533" s="10" t="str">
        <f>VLOOKUP(Table3[[#This Row],[Product ID]],[1]Products!$A:$G,2,0)</f>
        <v>Product 31</v>
      </c>
      <c r="H5533" s="22">
        <v>1</v>
      </c>
      <c r="I5533" s="9">
        <f>VLOOKUP('Consolidtaed Data'!$B4098,[1]Products!$A:$G,4,0)</f>
        <v>35</v>
      </c>
      <c r="J5533" s="9">
        <f>VLOOKUP('Consolidtaed Data'!$B4098,[1]Products!$A:$G,3,0)</f>
        <v>22</v>
      </c>
      <c r="K5533" s="9">
        <f>'Consolidtaed Data'!$J4098*'Consolidtaed Data'!$H4098</f>
        <v>1168</v>
      </c>
      <c r="L5533" s="9">
        <f>'Consolidtaed Data'!$I4098*'Consolidtaed Data'!$H4098</f>
        <v>1424</v>
      </c>
      <c r="M5533" s="9">
        <f>'Consolidtaed Data'!$L4098-'Consolidtaed Data'!$K4098</f>
        <v>1024</v>
      </c>
      <c r="N5533" s="9" t="str">
        <f>VLOOKUP('Consolidtaed Data'!$C4098,[1]Locations!$A:$O,2,0)</f>
        <v>Santa Maria</v>
      </c>
      <c r="O5533" s="9" t="str">
        <f>VLOOKUP('Consolidtaed Data'!$D4098,'[1]Sales People'!$A:$B,2,0)</f>
        <v>Scott Clark</v>
      </c>
      <c r="P5533" s="9" t="str">
        <f>VLOOKUP('Consolidtaed Data'!$E4098,[1]Customers!$A:$B,2,0)</f>
        <v>Ronald Anderson</v>
      </c>
      <c r="Q5533" s="11">
        <f>WEEKDAY('Consolidtaed Data'!$F4098)</f>
        <v>3</v>
      </c>
      <c r="R5533" s="9">
        <f>MONTH('Consolidtaed Data'!$F4098)</f>
        <v>10</v>
      </c>
      <c r="S5533" s="9" t="str">
        <f>TEXT(Table3[[#This Row],[Purchase Date]],"MMMM")</f>
        <v>February</v>
      </c>
      <c r="T5533" s="9">
        <f>YEAR('Consolidtaed Data'!$F4098)</f>
        <v>2020</v>
      </c>
    </row>
    <row r="5534" spans="1:20" x14ac:dyDescent="0.3">
      <c r="A5534" s="9" t="s">
        <v>6559</v>
      </c>
      <c r="B5534" s="9" t="s">
        <v>103</v>
      </c>
      <c r="C5534" s="9" t="s">
        <v>504</v>
      </c>
      <c r="D5534" s="9" t="s">
        <v>153</v>
      </c>
      <c r="E5534" s="9" t="s">
        <v>1680</v>
      </c>
      <c r="F5534" s="10">
        <v>44240</v>
      </c>
      <c r="G5534" s="10" t="str">
        <f>VLOOKUP(Table3[[#This Row],[Product ID]],[1]Products!$A:$G,2,0)</f>
        <v>Product 44</v>
      </c>
      <c r="H5534" s="22">
        <v>3</v>
      </c>
      <c r="I5534" s="9">
        <f>VLOOKUP('Consolidtaed Data'!$B4100,[1]Products!$A:$G,4,0)</f>
        <v>913</v>
      </c>
      <c r="J5534" s="9">
        <f>VLOOKUP('Consolidtaed Data'!$B4100,[1]Products!$A:$G,3,0)</f>
        <v>584</v>
      </c>
      <c r="K5534" s="9">
        <f>'Consolidtaed Data'!$J4100*'Consolidtaed Data'!$H4100</f>
        <v>4605</v>
      </c>
      <c r="L5534" s="9">
        <f>'Consolidtaed Data'!$I4100*'Consolidtaed Data'!$H4100</f>
        <v>6771</v>
      </c>
      <c r="M5534" s="9">
        <f>'Consolidtaed Data'!$L4100-'Consolidtaed Data'!$K4100</f>
        <v>782</v>
      </c>
      <c r="N5534" s="9" t="str">
        <f>VLOOKUP('Consolidtaed Data'!$C4100,[1]Locations!$A:$O,2,0)</f>
        <v>Thousand Oaks</v>
      </c>
      <c r="O5534" s="9" t="str">
        <f>VLOOKUP('Consolidtaed Data'!$D4100,'[1]Sales People'!$A:$B,2,0)</f>
        <v>Joshua Cook</v>
      </c>
      <c r="P5534" s="9" t="str">
        <f>VLOOKUP('Consolidtaed Data'!$E4100,[1]Customers!$A:$B,2,0)</f>
        <v>Larry Ross</v>
      </c>
      <c r="Q5534" s="11">
        <f>WEEKDAY('Consolidtaed Data'!$F4100)</f>
        <v>3</v>
      </c>
      <c r="R5534" s="9">
        <f>MONTH('Consolidtaed Data'!$F4100)</f>
        <v>10</v>
      </c>
      <c r="S5534" s="9" t="str">
        <f>TEXT(Table3[[#This Row],[Purchase Date]],"MMMM")</f>
        <v>February</v>
      </c>
      <c r="T5534" s="9">
        <f>YEAR('Consolidtaed Data'!$F4100)</f>
        <v>2020</v>
      </c>
    </row>
    <row r="5535" spans="1:20" x14ac:dyDescent="0.3">
      <c r="A5535" s="9" t="s">
        <v>6560</v>
      </c>
      <c r="B5535" s="9" t="s">
        <v>62</v>
      </c>
      <c r="C5535" s="9" t="s">
        <v>94</v>
      </c>
      <c r="D5535" s="9" t="s">
        <v>326</v>
      </c>
      <c r="E5535" s="9" t="s">
        <v>109</v>
      </c>
      <c r="F5535" s="10">
        <v>44240</v>
      </c>
      <c r="G5535" s="10" t="str">
        <f>VLOOKUP(Table3[[#This Row],[Product ID]],[1]Products!$A:$G,2,0)</f>
        <v>Product 17</v>
      </c>
      <c r="H5535" s="22">
        <v>3</v>
      </c>
      <c r="I5535" s="9">
        <f>VLOOKUP('Consolidtaed Data'!$B4213,[1]Products!$A:$G,4,0)</f>
        <v>826</v>
      </c>
      <c r="J5535" s="9">
        <f>VLOOKUP('Consolidtaed Data'!$B4213,[1]Products!$A:$G,3,0)</f>
        <v>562</v>
      </c>
      <c r="K5535" s="9">
        <f>'Consolidtaed Data'!$J4213*'Consolidtaed Data'!$H4213</f>
        <v>3164</v>
      </c>
      <c r="L5535" s="9">
        <f>'Consolidtaed Data'!$I4213*'Consolidtaed Data'!$H4213</f>
        <v>6088</v>
      </c>
      <c r="M5535" s="9">
        <f>'Consolidtaed Data'!$L4213-'Consolidtaed Data'!$K4213</f>
        <v>344</v>
      </c>
      <c r="N5535" s="9" t="str">
        <f>VLOOKUP('Consolidtaed Data'!$C4213,[1]Locations!$A:$O,2,0)</f>
        <v>Santa Maria</v>
      </c>
      <c r="O5535" s="9" t="str">
        <f>VLOOKUP('Consolidtaed Data'!$D4213,'[1]Sales People'!$A:$B,2,0)</f>
        <v>Kevin Butler</v>
      </c>
      <c r="P5535" s="9" t="str">
        <f>VLOOKUP('Consolidtaed Data'!$E4213,[1]Customers!$A:$B,2,0)</f>
        <v>Todd Lynch</v>
      </c>
      <c r="Q5535" s="11">
        <f>WEEKDAY('Consolidtaed Data'!$F4213)</f>
        <v>6</v>
      </c>
      <c r="R5535" s="9">
        <f>MONTH('Consolidtaed Data'!$F4213)</f>
        <v>11</v>
      </c>
      <c r="S5535" s="9" t="str">
        <f>TEXT(Table3[[#This Row],[Purchase Date]],"MMMM")</f>
        <v>February</v>
      </c>
      <c r="T5535" s="9">
        <f>YEAR('Consolidtaed Data'!$F4213)</f>
        <v>2020</v>
      </c>
    </row>
    <row r="5536" spans="1:20" x14ac:dyDescent="0.3">
      <c r="A5536" s="9" t="s">
        <v>6561</v>
      </c>
      <c r="B5536" s="9" t="s">
        <v>284</v>
      </c>
      <c r="C5536" s="9" t="s">
        <v>420</v>
      </c>
      <c r="D5536" s="9" t="s">
        <v>174</v>
      </c>
      <c r="E5536" s="9" t="s">
        <v>1134</v>
      </c>
      <c r="F5536" s="10">
        <v>44240</v>
      </c>
      <c r="G5536" s="10" t="str">
        <f>VLOOKUP(Table3[[#This Row],[Product ID]],[1]Products!$A:$G,2,0)</f>
        <v>Product 96</v>
      </c>
      <c r="H5536" s="22">
        <v>2</v>
      </c>
      <c r="I5536" s="9">
        <f>VLOOKUP('Consolidtaed Data'!$B4230,[1]Products!$A:$G,4,0)</f>
        <v>800</v>
      </c>
      <c r="J5536" s="9">
        <f>VLOOKUP('Consolidtaed Data'!$B4230,[1]Products!$A:$G,3,0)</f>
        <v>536</v>
      </c>
      <c r="K5536" s="9">
        <f>'Consolidtaed Data'!$J4230*'Consolidtaed Data'!$H4230</f>
        <v>1046</v>
      </c>
      <c r="L5536" s="9">
        <f>'Consolidtaed Data'!$I4230*'Consolidtaed Data'!$H4230</f>
        <v>1635</v>
      </c>
      <c r="M5536" s="9">
        <f>'Consolidtaed Data'!$L4230-'Consolidtaed Data'!$K4230</f>
        <v>3928</v>
      </c>
      <c r="N5536" s="9" t="str">
        <f>VLOOKUP('Consolidtaed Data'!$C4230,[1]Locations!$A:$O,2,0)</f>
        <v>El Monte</v>
      </c>
      <c r="O5536" s="9" t="str">
        <f>VLOOKUP('Consolidtaed Data'!$D4230,'[1]Sales People'!$A:$B,2,0)</f>
        <v>Roger Ramos</v>
      </c>
      <c r="P5536" s="9" t="str">
        <f>VLOOKUP('Consolidtaed Data'!$E4230,[1]Customers!$A:$B,2,0)</f>
        <v>Jason Hanson</v>
      </c>
      <c r="Q5536" s="11">
        <f>WEEKDAY('Consolidtaed Data'!$F4230)</f>
        <v>7</v>
      </c>
      <c r="R5536" s="9">
        <f>MONTH('Consolidtaed Data'!$F4230)</f>
        <v>11</v>
      </c>
      <c r="S5536" s="9" t="str">
        <f>TEXT(Table3[[#This Row],[Purchase Date]],"MMMM")</f>
        <v>February</v>
      </c>
      <c r="T5536" s="9">
        <f>YEAR('Consolidtaed Data'!$F4230)</f>
        <v>2020</v>
      </c>
    </row>
    <row r="5537" spans="1:20" x14ac:dyDescent="0.3">
      <c r="A5537" s="9" t="s">
        <v>6562</v>
      </c>
      <c r="B5537" s="9" t="s">
        <v>213</v>
      </c>
      <c r="C5537" s="9" t="s">
        <v>34</v>
      </c>
      <c r="D5537" s="9" t="s">
        <v>329</v>
      </c>
      <c r="E5537" s="9" t="s">
        <v>1506</v>
      </c>
      <c r="F5537" s="10">
        <v>44240</v>
      </c>
      <c r="G5537" s="10" t="str">
        <f>VLOOKUP(Table3[[#This Row],[Product ID]],[1]Products!$A:$G,2,0)</f>
        <v>Product 68</v>
      </c>
      <c r="H5537" s="22">
        <v>1</v>
      </c>
      <c r="I5537" s="9">
        <f>VLOOKUP('Consolidtaed Data'!$B4324,[1]Products!$A:$G,4,0)</f>
        <v>2283</v>
      </c>
      <c r="J5537" s="9">
        <f>VLOOKUP('Consolidtaed Data'!$B4324,[1]Products!$A:$G,3,0)</f>
        <v>1484</v>
      </c>
      <c r="K5537" s="9">
        <f>'Consolidtaed Data'!$J4324*'Consolidtaed Data'!$H4324</f>
        <v>600</v>
      </c>
      <c r="L5537" s="9">
        <f>'Consolidtaed Data'!$I4324*'Consolidtaed Data'!$H4324</f>
        <v>870</v>
      </c>
      <c r="M5537" s="9">
        <f>'Consolidtaed Data'!$L4324-'Consolidtaed Data'!$K4324</f>
        <v>192</v>
      </c>
      <c r="N5537" s="9" t="str">
        <f>VLOOKUP('Consolidtaed Data'!$C4324,[1]Locations!$A:$O,2,0)</f>
        <v>Palmdale</v>
      </c>
      <c r="O5537" s="9" t="str">
        <f>VLOOKUP('Consolidtaed Data'!$D4324,'[1]Sales People'!$A:$B,2,0)</f>
        <v>Sean Miller</v>
      </c>
      <c r="P5537" s="9" t="str">
        <f>VLOOKUP('Consolidtaed Data'!$E4324,[1]Customers!$A:$B,2,0)</f>
        <v>Carlos Young</v>
      </c>
      <c r="Q5537" s="11">
        <f>WEEKDAY('Consolidtaed Data'!$F4324)</f>
        <v>7</v>
      </c>
      <c r="R5537" s="9">
        <f>MONTH('Consolidtaed Data'!$F4324)</f>
        <v>11</v>
      </c>
      <c r="S5537" s="9" t="str">
        <f>TEXT(Table3[[#This Row],[Purchase Date]],"MMMM")</f>
        <v>February</v>
      </c>
      <c r="T5537" s="9">
        <f>YEAR('Consolidtaed Data'!$F4324)</f>
        <v>2020</v>
      </c>
    </row>
    <row r="5538" spans="1:20" x14ac:dyDescent="0.3">
      <c r="A5538" s="9" t="s">
        <v>6563</v>
      </c>
      <c r="B5538" s="9" t="s">
        <v>11</v>
      </c>
      <c r="C5538" s="9" t="s">
        <v>192</v>
      </c>
      <c r="D5538" s="9" t="s">
        <v>220</v>
      </c>
      <c r="E5538" s="9" t="s">
        <v>232</v>
      </c>
      <c r="F5538" s="10">
        <v>44240</v>
      </c>
      <c r="G5538" s="10" t="str">
        <f>VLOOKUP(Table3[[#This Row],[Product ID]],[1]Products!$A:$G,2,0)</f>
        <v>Product 88</v>
      </c>
      <c r="H5538" s="22">
        <v>3</v>
      </c>
      <c r="I5538" s="9">
        <f>VLOOKUP('Consolidtaed Data'!$B4396,[1]Products!$A:$G,4,0)</f>
        <v>136</v>
      </c>
      <c r="J5538" s="9">
        <f>VLOOKUP('Consolidtaed Data'!$B4396,[1]Products!$A:$G,3,0)</f>
        <v>72</v>
      </c>
      <c r="K5538" s="9">
        <f>'Consolidtaed Data'!$J4396*'Consolidtaed Data'!$H4396</f>
        <v>682</v>
      </c>
      <c r="L5538" s="9">
        <f>'Consolidtaed Data'!$I4396*'Consolidtaed Data'!$H4396</f>
        <v>1338</v>
      </c>
      <c r="M5538" s="9">
        <f>'Consolidtaed Data'!$L4396-'Consolidtaed Data'!$K4396</f>
        <v>2280</v>
      </c>
      <c r="N5538" s="9" t="str">
        <f>VLOOKUP('Consolidtaed Data'!$C4396,[1]Locations!$A:$O,2,0)</f>
        <v>Norwalk</v>
      </c>
      <c r="O5538" s="9" t="str">
        <f>VLOOKUP('Consolidtaed Data'!$D4396,'[1]Sales People'!$A:$B,2,0)</f>
        <v>Martin Perry</v>
      </c>
      <c r="P5538" s="9" t="str">
        <f>VLOOKUP('Consolidtaed Data'!$E4396,[1]Customers!$A:$B,2,0)</f>
        <v>Ryan Ford</v>
      </c>
      <c r="Q5538" s="11">
        <f>WEEKDAY('Consolidtaed Data'!$F4396)</f>
        <v>5</v>
      </c>
      <c r="R5538" s="9">
        <f>MONTH('Consolidtaed Data'!$F4396)</f>
        <v>11</v>
      </c>
      <c r="S5538" s="9" t="str">
        <f>TEXT(Table3[[#This Row],[Purchase Date]],"MMMM")</f>
        <v>February</v>
      </c>
      <c r="T5538" s="9">
        <f>YEAR('Consolidtaed Data'!$F4396)</f>
        <v>2020</v>
      </c>
    </row>
    <row r="5539" spans="1:20" x14ac:dyDescent="0.3">
      <c r="A5539" s="9" t="s">
        <v>6564</v>
      </c>
      <c r="B5539" s="9" t="s">
        <v>364</v>
      </c>
      <c r="C5539" s="9" t="s">
        <v>504</v>
      </c>
      <c r="D5539" s="9" t="s">
        <v>131</v>
      </c>
      <c r="E5539" s="9" t="s">
        <v>1201</v>
      </c>
      <c r="F5539" s="10">
        <v>44240</v>
      </c>
      <c r="G5539" s="10" t="str">
        <f>VLOOKUP(Table3[[#This Row],[Product ID]],[1]Products!$A:$G,2,0)</f>
        <v>Product 45</v>
      </c>
      <c r="H5539" s="22">
        <v>3</v>
      </c>
      <c r="I5539" s="9">
        <f>VLOOKUP('Consolidtaed Data'!$B4498,[1]Products!$A:$G,4,0)</f>
        <v>545</v>
      </c>
      <c r="J5539" s="9">
        <f>VLOOKUP('Consolidtaed Data'!$B4498,[1]Products!$A:$G,3,0)</f>
        <v>425</v>
      </c>
      <c r="K5539" s="9">
        <f>'Consolidtaed Data'!$J4498*'Consolidtaed Data'!$H4498</f>
        <v>1044</v>
      </c>
      <c r="L5539" s="9">
        <f>'Consolidtaed Data'!$I4498*'Consolidtaed Data'!$H4498</f>
        <v>1899</v>
      </c>
      <c r="M5539" s="9">
        <f>'Consolidtaed Data'!$L4498-'Consolidtaed Data'!$K4498</f>
        <v>3580</v>
      </c>
      <c r="N5539" s="9" t="str">
        <f>VLOOKUP('Consolidtaed Data'!$C4498,[1]Locations!$A:$O,2,0)</f>
        <v>Richmond</v>
      </c>
      <c r="O5539" s="9" t="str">
        <f>VLOOKUP('Consolidtaed Data'!$D4498,'[1]Sales People'!$A:$B,2,0)</f>
        <v>Brian Thomas</v>
      </c>
      <c r="P5539" s="9" t="str">
        <f>VLOOKUP('Consolidtaed Data'!$E4498,[1]Customers!$A:$B,2,0)</f>
        <v>Chris Hall</v>
      </c>
      <c r="Q5539" s="11">
        <f>WEEKDAY('Consolidtaed Data'!$F4498)</f>
        <v>4</v>
      </c>
      <c r="R5539" s="9">
        <f>MONTH('Consolidtaed Data'!$F4498)</f>
        <v>11</v>
      </c>
      <c r="S5539" s="9" t="str">
        <f>TEXT(Table3[[#This Row],[Purchase Date]],"MMMM")</f>
        <v>February</v>
      </c>
      <c r="T5539" s="9">
        <f>YEAR('Consolidtaed Data'!$F4498)</f>
        <v>2020</v>
      </c>
    </row>
    <row r="5540" spans="1:20" x14ac:dyDescent="0.3">
      <c r="A5540" s="9" t="s">
        <v>6565</v>
      </c>
      <c r="B5540" s="9" t="s">
        <v>62</v>
      </c>
      <c r="C5540" s="9" t="s">
        <v>8</v>
      </c>
      <c r="D5540" s="9" t="s">
        <v>206</v>
      </c>
      <c r="E5540" s="9" t="s">
        <v>47</v>
      </c>
      <c r="F5540" s="10">
        <v>44240</v>
      </c>
      <c r="G5540" s="10" t="str">
        <f>VLOOKUP(Table3[[#This Row],[Product ID]],[1]Products!$A:$G,2,0)</f>
        <v>Product 17</v>
      </c>
      <c r="H5540" s="22">
        <v>1</v>
      </c>
      <c r="I5540" s="9">
        <f>VLOOKUP('Consolidtaed Data'!$B4651,[1]Products!$A:$G,4,0)</f>
        <v>400</v>
      </c>
      <c r="J5540" s="9">
        <f>VLOOKUP('Consolidtaed Data'!$B4651,[1]Products!$A:$G,3,0)</f>
        <v>208</v>
      </c>
      <c r="K5540" s="9">
        <f>'Consolidtaed Data'!$J4651*'Consolidtaed Data'!$H4651</f>
        <v>2134</v>
      </c>
      <c r="L5540" s="9">
        <f>'Consolidtaed Data'!$I4651*'Consolidtaed Data'!$H4651</f>
        <v>3618</v>
      </c>
      <c r="M5540" s="9">
        <f>'Consolidtaed Data'!$L4651-'Consolidtaed Data'!$K4651</f>
        <v>606</v>
      </c>
      <c r="N5540" s="9" t="str">
        <f>VLOOKUP('Consolidtaed Data'!$C4651,[1]Locations!$A:$O,2,0)</f>
        <v>Norwalk</v>
      </c>
      <c r="O5540" s="9" t="str">
        <f>VLOOKUP('Consolidtaed Data'!$D4651,'[1]Sales People'!$A:$B,2,0)</f>
        <v>Martin Perry</v>
      </c>
      <c r="P5540" s="9" t="str">
        <f>VLOOKUP('Consolidtaed Data'!$E4651,[1]Customers!$A:$B,2,0)</f>
        <v>Roy Carpenter</v>
      </c>
      <c r="Q5540" s="11">
        <f>WEEKDAY('Consolidtaed Data'!$F4651)</f>
        <v>1</v>
      </c>
      <c r="R5540" s="9">
        <f>MONTH('Consolidtaed Data'!$F4651)</f>
        <v>12</v>
      </c>
      <c r="S5540" s="9" t="str">
        <f>TEXT(Table3[[#This Row],[Purchase Date]],"MMMM")</f>
        <v>February</v>
      </c>
      <c r="T5540" s="9">
        <f>YEAR('Consolidtaed Data'!$F4651)</f>
        <v>2020</v>
      </c>
    </row>
    <row r="5541" spans="1:20" x14ac:dyDescent="0.3">
      <c r="A5541" s="9" t="s">
        <v>6566</v>
      </c>
      <c r="B5541" s="9" t="s">
        <v>284</v>
      </c>
      <c r="C5541" s="9" t="s">
        <v>344</v>
      </c>
      <c r="D5541" s="9" t="s">
        <v>123</v>
      </c>
      <c r="E5541" s="9" t="s">
        <v>601</v>
      </c>
      <c r="F5541" s="10">
        <v>44240</v>
      </c>
      <c r="G5541" s="10" t="str">
        <f>VLOOKUP(Table3[[#This Row],[Product ID]],[1]Products!$A:$G,2,0)</f>
        <v>Product 96</v>
      </c>
      <c r="H5541" s="22">
        <v>1</v>
      </c>
      <c r="I5541" s="9">
        <f>VLOOKUP('Consolidtaed Data'!$B4660,[1]Products!$A:$G,4,0)</f>
        <v>684</v>
      </c>
      <c r="J5541" s="9">
        <f>VLOOKUP('Consolidtaed Data'!$B4660,[1]Products!$A:$G,3,0)</f>
        <v>561</v>
      </c>
      <c r="K5541" s="9">
        <f>'Consolidtaed Data'!$J4660*'Consolidtaed Data'!$H4660</f>
        <v>3702</v>
      </c>
      <c r="L5541" s="9">
        <f>'Consolidtaed Data'!$I4660*'Consolidtaed Data'!$H4660</f>
        <v>4746</v>
      </c>
      <c r="M5541" s="9">
        <f>'Consolidtaed Data'!$L4660-'Consolidtaed Data'!$K4660</f>
        <v>728</v>
      </c>
      <c r="N5541" s="9" t="str">
        <f>VLOOKUP('Consolidtaed Data'!$C4660,[1]Locations!$A:$O,2,0)</f>
        <v>Modesto</v>
      </c>
      <c r="O5541" s="9" t="str">
        <f>VLOOKUP('Consolidtaed Data'!$D4660,'[1]Sales People'!$A:$B,2,0)</f>
        <v>Henry Nelson</v>
      </c>
      <c r="P5541" s="9" t="str">
        <f>VLOOKUP('Consolidtaed Data'!$E4660,[1]Customers!$A:$B,2,0)</f>
        <v>Michael Hill</v>
      </c>
      <c r="Q5541" s="11">
        <f>WEEKDAY('Consolidtaed Data'!$F4660)</f>
        <v>2</v>
      </c>
      <c r="R5541" s="9">
        <f>MONTH('Consolidtaed Data'!$F4660)</f>
        <v>12</v>
      </c>
      <c r="S5541" s="9" t="str">
        <f>TEXT(Table3[[#This Row],[Purchase Date]],"MMMM")</f>
        <v>February</v>
      </c>
      <c r="T5541" s="9">
        <f>YEAR('Consolidtaed Data'!$F4660)</f>
        <v>2020</v>
      </c>
    </row>
    <row r="5542" spans="1:20" x14ac:dyDescent="0.3">
      <c r="A5542" s="9" t="s">
        <v>6567</v>
      </c>
      <c r="B5542" s="9" t="s">
        <v>248</v>
      </c>
      <c r="C5542" s="9" t="s">
        <v>108</v>
      </c>
      <c r="D5542" s="9" t="s">
        <v>174</v>
      </c>
      <c r="E5542" s="9" t="s">
        <v>47</v>
      </c>
      <c r="F5542" s="10">
        <v>44240</v>
      </c>
      <c r="G5542" s="10" t="str">
        <f>VLOOKUP(Table3[[#This Row],[Product ID]],[1]Products!$A:$G,2,0)</f>
        <v>Product 97</v>
      </c>
      <c r="H5542" s="22">
        <v>3</v>
      </c>
      <c r="I5542" s="9">
        <f>VLOOKUP('Consolidtaed Data'!$B4678,[1]Products!$A:$G,4,0)</f>
        <v>2464</v>
      </c>
      <c r="J5542" s="9">
        <f>VLOOKUP('Consolidtaed Data'!$B4678,[1]Products!$A:$G,3,0)</f>
        <v>1774</v>
      </c>
      <c r="K5542" s="9">
        <f>'Consolidtaed Data'!$J4678*'Consolidtaed Data'!$H4678</f>
        <v>171</v>
      </c>
      <c r="L5542" s="9">
        <f>'Consolidtaed Data'!$I4678*'Consolidtaed Data'!$H4678</f>
        <v>217</v>
      </c>
      <c r="M5542" s="9">
        <f>'Consolidtaed Data'!$L4678-'Consolidtaed Data'!$K4678</f>
        <v>613</v>
      </c>
      <c r="N5542" s="9" t="str">
        <f>VLOOKUP('Consolidtaed Data'!$C4678,[1]Locations!$A:$O,2,0)</f>
        <v>Simi Valley</v>
      </c>
      <c r="O5542" s="9" t="str">
        <f>VLOOKUP('Consolidtaed Data'!$D4678,'[1]Sales People'!$A:$B,2,0)</f>
        <v>Bobby Russell</v>
      </c>
      <c r="P5542" s="9" t="str">
        <f>VLOOKUP('Consolidtaed Data'!$E4678,[1]Customers!$A:$B,2,0)</f>
        <v>Arthur Gilbert</v>
      </c>
      <c r="Q5542" s="11">
        <f>WEEKDAY('Consolidtaed Data'!$F4678)</f>
        <v>4</v>
      </c>
      <c r="R5542" s="9">
        <f>MONTH('Consolidtaed Data'!$F4678)</f>
        <v>12</v>
      </c>
      <c r="S5542" s="9" t="str">
        <f>TEXT(Table3[[#This Row],[Purchase Date]],"MMMM")</f>
        <v>February</v>
      </c>
      <c r="T5542" s="9">
        <f>YEAR('Consolidtaed Data'!$F4678)</f>
        <v>2020</v>
      </c>
    </row>
    <row r="5543" spans="1:20" x14ac:dyDescent="0.3">
      <c r="A5543" s="9" t="s">
        <v>6568</v>
      </c>
      <c r="B5543" s="9" t="s">
        <v>338</v>
      </c>
      <c r="C5543" s="9" t="s">
        <v>39</v>
      </c>
      <c r="D5543" s="9" t="s">
        <v>46</v>
      </c>
      <c r="E5543" s="9" t="s">
        <v>1211</v>
      </c>
      <c r="F5543" s="10">
        <v>44241</v>
      </c>
      <c r="G5543" s="10" t="str">
        <f>VLOOKUP(Table3[[#This Row],[Product ID]],[1]Products!$A:$G,2,0)</f>
        <v>Product 95</v>
      </c>
      <c r="H5543" s="22">
        <v>3</v>
      </c>
      <c r="I5543" s="9">
        <f>VLOOKUP('Consolidtaed Data'!$B3724,[1]Products!$A:$G,4,0)</f>
        <v>1812</v>
      </c>
      <c r="J5543" s="9">
        <f>VLOOKUP('Consolidtaed Data'!$B3724,[1]Products!$A:$G,3,0)</f>
        <v>1305</v>
      </c>
      <c r="K5543" s="9">
        <f>'Consolidtaed Data'!$J3724*'Consolidtaed Data'!$H3724</f>
        <v>4419</v>
      </c>
      <c r="L5543" s="9">
        <f>'Consolidtaed Data'!$I3724*'Consolidtaed Data'!$H3724</f>
        <v>7491</v>
      </c>
      <c r="M5543" s="9">
        <f>'Consolidtaed Data'!$L3724-'Consolidtaed Data'!$K3724</f>
        <v>982</v>
      </c>
      <c r="N5543" s="9" t="str">
        <f>VLOOKUP('Consolidtaed Data'!$C3724,[1]Locations!$A:$O,2,0)</f>
        <v>Antioch</v>
      </c>
      <c r="O5543" s="9" t="str">
        <f>VLOOKUP('Consolidtaed Data'!$D3724,'[1]Sales People'!$A:$B,2,0)</f>
        <v>John Reyes</v>
      </c>
      <c r="P5543" s="9" t="str">
        <f>VLOOKUP('Consolidtaed Data'!$E3724,[1]Customers!$A:$B,2,0)</f>
        <v>Mark Morales</v>
      </c>
      <c r="Q5543" s="11">
        <f>WEEKDAY('Consolidtaed Data'!$F3724)</f>
        <v>3</v>
      </c>
      <c r="R5543" s="9">
        <f>MONTH('Consolidtaed Data'!$F3724)</f>
        <v>9</v>
      </c>
      <c r="S5543" s="9" t="str">
        <f>TEXT(Table3[[#This Row],[Purchase Date]],"MMMM")</f>
        <v>February</v>
      </c>
      <c r="T5543" s="9">
        <f>YEAR('Consolidtaed Data'!$F3724)</f>
        <v>2020</v>
      </c>
    </row>
    <row r="5544" spans="1:20" x14ac:dyDescent="0.3">
      <c r="A5544" s="9" t="s">
        <v>6569</v>
      </c>
      <c r="B5544" s="9" t="s">
        <v>318</v>
      </c>
      <c r="C5544" s="9" t="s">
        <v>130</v>
      </c>
      <c r="D5544" s="9" t="s">
        <v>123</v>
      </c>
      <c r="E5544" s="9" t="s">
        <v>27</v>
      </c>
      <c r="F5544" s="10">
        <v>44241</v>
      </c>
      <c r="G5544" s="10" t="str">
        <f>VLOOKUP(Table3[[#This Row],[Product ID]],[1]Products!$A:$G,2,0)</f>
        <v>Product 89</v>
      </c>
      <c r="H5544" s="22">
        <v>4</v>
      </c>
      <c r="I5544" s="9">
        <f>VLOOKUP('Consolidtaed Data'!$B3746,[1]Products!$A:$G,4,0)</f>
        <v>504</v>
      </c>
      <c r="J5544" s="9">
        <f>VLOOKUP('Consolidtaed Data'!$B3746,[1]Products!$A:$G,3,0)</f>
        <v>408</v>
      </c>
      <c r="K5544" s="9">
        <f>'Consolidtaed Data'!$J3746*'Consolidtaed Data'!$H3746</f>
        <v>624</v>
      </c>
      <c r="L5544" s="9">
        <f>'Consolidtaed Data'!$I3746*'Consolidtaed Data'!$H3746</f>
        <v>1200</v>
      </c>
      <c r="M5544" s="9">
        <f>'Consolidtaed Data'!$L3746-'Consolidtaed Data'!$K3746</f>
        <v>1128</v>
      </c>
      <c r="N5544" s="9" t="str">
        <f>VLOOKUP('Consolidtaed Data'!$C3746,[1]Locations!$A:$O,2,0)</f>
        <v>Santa Rosa</v>
      </c>
      <c r="O5544" s="9" t="str">
        <f>VLOOKUP('Consolidtaed Data'!$D3746,'[1]Sales People'!$A:$B,2,0)</f>
        <v>Larry Marshall</v>
      </c>
      <c r="P5544" s="9" t="str">
        <f>VLOOKUP('Consolidtaed Data'!$E3746,[1]Customers!$A:$B,2,0)</f>
        <v>Adam Myers</v>
      </c>
      <c r="Q5544" s="11">
        <f>WEEKDAY('Consolidtaed Data'!$F3746)</f>
        <v>4</v>
      </c>
      <c r="R5544" s="9">
        <f>MONTH('Consolidtaed Data'!$F3746)</f>
        <v>9</v>
      </c>
      <c r="S5544" s="9" t="str">
        <f>TEXT(Table3[[#This Row],[Purchase Date]],"MMMM")</f>
        <v>February</v>
      </c>
      <c r="T5544" s="9">
        <f>YEAR('Consolidtaed Data'!$F3746)</f>
        <v>2020</v>
      </c>
    </row>
    <row r="5545" spans="1:20" x14ac:dyDescent="0.3">
      <c r="A5545" s="9" t="s">
        <v>6570</v>
      </c>
      <c r="B5545" s="9" t="s">
        <v>182</v>
      </c>
      <c r="C5545" s="9" t="s">
        <v>231</v>
      </c>
      <c r="D5545" s="9" t="s">
        <v>68</v>
      </c>
      <c r="E5545" s="9" t="s">
        <v>942</v>
      </c>
      <c r="F5545" s="10">
        <v>44241</v>
      </c>
      <c r="G5545" s="10" t="str">
        <f>VLOOKUP(Table3[[#This Row],[Product ID]],[1]Products!$A:$G,2,0)</f>
        <v>Product 9</v>
      </c>
      <c r="H5545" s="22">
        <v>2</v>
      </c>
      <c r="I5545" s="9">
        <f>VLOOKUP('Consolidtaed Data'!$B3756,[1]Products!$A:$G,4,0)</f>
        <v>1582</v>
      </c>
      <c r="J5545" s="9">
        <f>VLOOKUP('Consolidtaed Data'!$B3756,[1]Products!$A:$G,3,0)</f>
        <v>1234</v>
      </c>
      <c r="K5545" s="9">
        <f>'Consolidtaed Data'!$J3756*'Consolidtaed Data'!$H3756</f>
        <v>2049</v>
      </c>
      <c r="L5545" s="9">
        <f>'Consolidtaed Data'!$I3756*'Consolidtaed Data'!$H3756</f>
        <v>3534</v>
      </c>
      <c r="M5545" s="9">
        <f>'Consolidtaed Data'!$L3756-'Consolidtaed Data'!$K3756</f>
        <v>49</v>
      </c>
      <c r="N5545" s="9" t="str">
        <f>VLOOKUP('Consolidtaed Data'!$C3756,[1]Locations!$A:$O,2,0)</f>
        <v>Bakersfield</v>
      </c>
      <c r="O5545" s="9" t="str">
        <f>VLOOKUP('Consolidtaed Data'!$D3756,'[1]Sales People'!$A:$B,2,0)</f>
        <v>Sean Miller</v>
      </c>
      <c r="P5545" s="9" t="str">
        <f>VLOOKUP('Consolidtaed Data'!$E3756,[1]Customers!$A:$B,2,0)</f>
        <v>Paul Henderson</v>
      </c>
      <c r="Q5545" s="11">
        <f>WEEKDAY('Consolidtaed Data'!$F3756)</f>
        <v>5</v>
      </c>
      <c r="R5545" s="9">
        <f>MONTH('Consolidtaed Data'!$F3756)</f>
        <v>10</v>
      </c>
      <c r="S5545" s="9" t="str">
        <f>TEXT(Table3[[#This Row],[Purchase Date]],"MMMM")</f>
        <v>February</v>
      </c>
      <c r="T5545" s="9">
        <f>YEAR('Consolidtaed Data'!$F3756)</f>
        <v>2020</v>
      </c>
    </row>
    <row r="5546" spans="1:20" x14ac:dyDescent="0.3">
      <c r="A5546" s="9" t="s">
        <v>6571</v>
      </c>
      <c r="B5546" s="9" t="s">
        <v>382</v>
      </c>
      <c r="C5546" s="9" t="s">
        <v>231</v>
      </c>
      <c r="D5546" s="9" t="s">
        <v>326</v>
      </c>
      <c r="E5546" s="9" t="s">
        <v>2253</v>
      </c>
      <c r="F5546" s="10">
        <v>44241</v>
      </c>
      <c r="G5546" s="10" t="str">
        <f>VLOOKUP(Table3[[#This Row],[Product ID]],[1]Products!$A:$G,2,0)</f>
        <v>Product 50</v>
      </c>
      <c r="H5546" s="22">
        <v>3</v>
      </c>
      <c r="I5546" s="9">
        <f>VLOOKUP('Consolidtaed Data'!$B3785,[1]Products!$A:$G,4,0)</f>
        <v>684</v>
      </c>
      <c r="J5546" s="9">
        <f>VLOOKUP('Consolidtaed Data'!$B3785,[1]Products!$A:$G,3,0)</f>
        <v>561</v>
      </c>
      <c r="K5546" s="9">
        <f>'Consolidtaed Data'!$J3785*'Consolidtaed Data'!$H3785</f>
        <v>130</v>
      </c>
      <c r="L5546" s="9">
        <f>'Consolidtaed Data'!$I3785*'Consolidtaed Data'!$H3785</f>
        <v>181</v>
      </c>
      <c r="M5546" s="9">
        <f>'Consolidtaed Data'!$L3785-'Consolidtaed Data'!$K3785</f>
        <v>46</v>
      </c>
      <c r="N5546" s="9" t="str">
        <f>VLOOKUP('Consolidtaed Data'!$C3785,[1]Locations!$A:$O,2,0)</f>
        <v>Glendale</v>
      </c>
      <c r="O5546" s="9" t="str">
        <f>VLOOKUP('Consolidtaed Data'!$D3785,'[1]Sales People'!$A:$B,2,0)</f>
        <v>Joshua Cook</v>
      </c>
      <c r="P5546" s="9" t="str">
        <f>VLOOKUP('Consolidtaed Data'!$E3785,[1]Customers!$A:$B,2,0)</f>
        <v>Johnny Martinez</v>
      </c>
      <c r="Q5546" s="11">
        <f>WEEKDAY('Consolidtaed Data'!$F3785)</f>
        <v>1</v>
      </c>
      <c r="R5546" s="9">
        <f>MONTH('Consolidtaed Data'!$F3785)</f>
        <v>10</v>
      </c>
      <c r="S5546" s="9" t="str">
        <f>TEXT(Table3[[#This Row],[Purchase Date]],"MMMM")</f>
        <v>February</v>
      </c>
      <c r="T5546" s="9">
        <f>YEAR('Consolidtaed Data'!$F3785)</f>
        <v>2020</v>
      </c>
    </row>
    <row r="5547" spans="1:20" x14ac:dyDescent="0.3">
      <c r="A5547" s="9" t="s">
        <v>6572</v>
      </c>
      <c r="B5547" s="9" t="s">
        <v>7</v>
      </c>
      <c r="C5547" s="9" t="s">
        <v>67</v>
      </c>
      <c r="D5547" s="9" t="s">
        <v>43</v>
      </c>
      <c r="E5547" s="9" t="s">
        <v>2166</v>
      </c>
      <c r="F5547" s="10">
        <v>44241</v>
      </c>
      <c r="G5547" s="10" t="str">
        <f>VLOOKUP(Table3[[#This Row],[Product ID]],[1]Products!$A:$G,2,0)</f>
        <v>Product 77</v>
      </c>
      <c r="H5547" s="22">
        <v>3</v>
      </c>
      <c r="I5547" s="9">
        <f>VLOOKUP('Consolidtaed Data'!$B3793,[1]Products!$A:$G,4,0)</f>
        <v>1638</v>
      </c>
      <c r="J5547" s="9">
        <f>VLOOKUP('Consolidtaed Data'!$B3793,[1]Products!$A:$G,3,0)</f>
        <v>1261</v>
      </c>
      <c r="K5547" s="9">
        <f>'Consolidtaed Data'!$J3793*'Consolidtaed Data'!$H3793</f>
        <v>2732</v>
      </c>
      <c r="L5547" s="9">
        <f>'Consolidtaed Data'!$I3793*'Consolidtaed Data'!$H3793</f>
        <v>4476</v>
      </c>
      <c r="M5547" s="9">
        <f>'Consolidtaed Data'!$L3793-'Consolidtaed Data'!$K3793</f>
        <v>452</v>
      </c>
      <c r="N5547" s="9" t="str">
        <f>VLOOKUP('Consolidtaed Data'!$C3793,[1]Locations!$A:$O,2,0)</f>
        <v>Salinas</v>
      </c>
      <c r="O5547" s="9" t="str">
        <f>VLOOKUP('Consolidtaed Data'!$D3793,'[1]Sales People'!$A:$B,2,0)</f>
        <v>Brian Davis</v>
      </c>
      <c r="P5547" s="9" t="str">
        <f>VLOOKUP('Consolidtaed Data'!$E3793,[1]Customers!$A:$B,2,0)</f>
        <v>Roy Hamilton</v>
      </c>
      <c r="Q5547" s="11">
        <f>WEEKDAY('Consolidtaed Data'!$F3793)</f>
        <v>1</v>
      </c>
      <c r="R5547" s="9">
        <f>MONTH('Consolidtaed Data'!$F3793)</f>
        <v>10</v>
      </c>
      <c r="S5547" s="9" t="str">
        <f>TEXT(Table3[[#This Row],[Purchase Date]],"MMMM")</f>
        <v>February</v>
      </c>
      <c r="T5547" s="9">
        <f>YEAR('Consolidtaed Data'!$F3793)</f>
        <v>2020</v>
      </c>
    </row>
    <row r="5548" spans="1:20" x14ac:dyDescent="0.3">
      <c r="A5548" s="9" t="s">
        <v>6573</v>
      </c>
      <c r="B5548" s="9" t="s">
        <v>219</v>
      </c>
      <c r="C5548" s="9" t="s">
        <v>94</v>
      </c>
      <c r="D5548" s="9" t="s">
        <v>246</v>
      </c>
      <c r="E5548" s="9" t="s">
        <v>1037</v>
      </c>
      <c r="F5548" s="10">
        <v>44241</v>
      </c>
      <c r="G5548" s="10" t="str">
        <f>VLOOKUP(Table3[[#This Row],[Product ID]],[1]Products!$A:$G,2,0)</f>
        <v>Product 35</v>
      </c>
      <c r="H5548" s="22">
        <v>1</v>
      </c>
      <c r="I5548" s="9">
        <f>VLOOKUP('Consolidtaed Data'!$B3826,[1]Products!$A:$G,4,0)</f>
        <v>2241</v>
      </c>
      <c r="J5548" s="9">
        <f>VLOOKUP('Consolidtaed Data'!$B3826,[1]Products!$A:$G,3,0)</f>
        <v>1367</v>
      </c>
      <c r="K5548" s="9">
        <f>'Consolidtaed Data'!$J3826*'Consolidtaed Data'!$H3826</f>
        <v>947</v>
      </c>
      <c r="L5548" s="9">
        <f>'Consolidtaed Data'!$I3826*'Consolidtaed Data'!$H3826</f>
        <v>1353</v>
      </c>
      <c r="M5548" s="9">
        <f>'Consolidtaed Data'!$L3826-'Consolidtaed Data'!$K3826</f>
        <v>348</v>
      </c>
      <c r="N5548" s="9" t="str">
        <f>VLOOKUP('Consolidtaed Data'!$C3826,[1]Locations!$A:$O,2,0)</f>
        <v>Burbank</v>
      </c>
      <c r="O5548" s="9" t="str">
        <f>VLOOKUP('Consolidtaed Data'!$D3826,'[1]Sales People'!$A:$B,2,0)</f>
        <v>Ryan Butler</v>
      </c>
      <c r="P5548" s="9" t="str">
        <f>VLOOKUP('Consolidtaed Data'!$E3826,[1]Customers!$A:$B,2,0)</f>
        <v>Steven Carr</v>
      </c>
      <c r="Q5548" s="11">
        <f>WEEKDAY('Consolidtaed Data'!$F3826)</f>
        <v>3</v>
      </c>
      <c r="R5548" s="9">
        <f>MONTH('Consolidtaed Data'!$F3826)</f>
        <v>10</v>
      </c>
      <c r="S5548" s="9" t="str">
        <f>TEXT(Table3[[#This Row],[Purchase Date]],"MMMM")</f>
        <v>February</v>
      </c>
      <c r="T5548" s="9">
        <f>YEAR('Consolidtaed Data'!$F3826)</f>
        <v>2020</v>
      </c>
    </row>
    <row r="5549" spans="1:20" x14ac:dyDescent="0.3">
      <c r="A5549" s="9" t="s">
        <v>6574</v>
      </c>
      <c r="B5549" s="9" t="s">
        <v>119</v>
      </c>
      <c r="C5549" s="9" t="s">
        <v>275</v>
      </c>
      <c r="D5549" s="9" t="s">
        <v>56</v>
      </c>
      <c r="E5549" s="9" t="s">
        <v>649</v>
      </c>
      <c r="F5549" s="10">
        <v>44241</v>
      </c>
      <c r="G5549" s="10" t="str">
        <f>VLOOKUP(Table3[[#This Row],[Product ID]],[1]Products!$A:$G,2,0)</f>
        <v>Product 67</v>
      </c>
      <c r="H5549" s="22">
        <v>1</v>
      </c>
      <c r="I5549" s="9">
        <f>VLOOKUP('Consolidtaed Data'!$B3915,[1]Products!$A:$G,4,0)</f>
        <v>315</v>
      </c>
      <c r="J5549" s="9">
        <f>VLOOKUP('Consolidtaed Data'!$B3915,[1]Products!$A:$G,3,0)</f>
        <v>208</v>
      </c>
      <c r="K5549" s="9">
        <f>'Consolidtaed Data'!$J3915*'Consolidtaed Data'!$H3915</f>
        <v>1367</v>
      </c>
      <c r="L5549" s="9">
        <f>'Consolidtaed Data'!$I3915*'Consolidtaed Data'!$H3915</f>
        <v>2241</v>
      </c>
      <c r="M5549" s="9">
        <f>'Consolidtaed Data'!$L3915-'Consolidtaed Data'!$K3915</f>
        <v>396</v>
      </c>
      <c r="N5549" s="9" t="str">
        <f>VLOOKUP('Consolidtaed Data'!$C3915,[1]Locations!$A:$O,2,0)</f>
        <v>San Jose</v>
      </c>
      <c r="O5549" s="9" t="str">
        <f>VLOOKUP('Consolidtaed Data'!$D3915,'[1]Sales People'!$A:$B,2,0)</f>
        <v>Roger Ramos</v>
      </c>
      <c r="P5549" s="9" t="str">
        <f>VLOOKUP('Consolidtaed Data'!$E3915,[1]Customers!$A:$B,2,0)</f>
        <v>Douglas Greene</v>
      </c>
      <c r="Q5549" s="11">
        <f>WEEKDAY('Consolidtaed Data'!$F3915)</f>
        <v>2</v>
      </c>
      <c r="R5549" s="9">
        <f>MONTH('Consolidtaed Data'!$F3915)</f>
        <v>10</v>
      </c>
      <c r="S5549" s="9" t="str">
        <f>TEXT(Table3[[#This Row],[Purchase Date]],"MMMM")</f>
        <v>February</v>
      </c>
      <c r="T5549" s="9">
        <f>YEAR('Consolidtaed Data'!$F3915)</f>
        <v>2020</v>
      </c>
    </row>
    <row r="5550" spans="1:20" x14ac:dyDescent="0.3">
      <c r="A5550" s="9" t="s">
        <v>6575</v>
      </c>
      <c r="B5550" s="9" t="s">
        <v>209</v>
      </c>
      <c r="C5550" s="9" t="s">
        <v>16</v>
      </c>
      <c r="D5550" s="9" t="s">
        <v>100</v>
      </c>
      <c r="E5550" s="9" t="s">
        <v>515</v>
      </c>
      <c r="F5550" s="10">
        <v>44241</v>
      </c>
      <c r="G5550" s="10" t="str">
        <f>VLOOKUP(Table3[[#This Row],[Product ID]],[1]Products!$A:$G,2,0)</f>
        <v>Product 86</v>
      </c>
      <c r="H5550" s="22">
        <v>3</v>
      </c>
      <c r="I5550" s="9">
        <f>VLOOKUP('Consolidtaed Data'!$B3925,[1]Products!$A:$G,4,0)</f>
        <v>1582</v>
      </c>
      <c r="J5550" s="9">
        <f>VLOOKUP('Consolidtaed Data'!$B3925,[1]Products!$A:$G,3,0)</f>
        <v>1234</v>
      </c>
      <c r="K5550" s="9">
        <f>'Consolidtaed Data'!$J3925*'Consolidtaed Data'!$H3925</f>
        <v>390</v>
      </c>
      <c r="L5550" s="9">
        <f>'Consolidtaed Data'!$I3925*'Consolidtaed Data'!$H3925</f>
        <v>543</v>
      </c>
      <c r="M5550" s="9">
        <f>'Consolidtaed Data'!$L3925-'Consolidtaed Data'!$K3925</f>
        <v>64</v>
      </c>
      <c r="N5550" s="9" t="str">
        <f>VLOOKUP('Consolidtaed Data'!$C3925,[1]Locations!$A:$O,2,0)</f>
        <v>Antioch</v>
      </c>
      <c r="O5550" s="9" t="str">
        <f>VLOOKUP('Consolidtaed Data'!$D3925,'[1]Sales People'!$A:$B,2,0)</f>
        <v>Martin Perry</v>
      </c>
      <c r="P5550" s="9" t="str">
        <f>VLOOKUP('Consolidtaed Data'!$E3925,[1]Customers!$A:$B,2,0)</f>
        <v>Keith Stephens</v>
      </c>
      <c r="Q5550" s="11">
        <f>WEEKDAY('Consolidtaed Data'!$F3925)</f>
        <v>3</v>
      </c>
      <c r="R5550" s="9">
        <f>MONTH('Consolidtaed Data'!$F3925)</f>
        <v>10</v>
      </c>
      <c r="S5550" s="9" t="str">
        <f>TEXT(Table3[[#This Row],[Purchase Date]],"MMMM")</f>
        <v>February</v>
      </c>
      <c r="T5550" s="9">
        <f>YEAR('Consolidtaed Data'!$F3925)</f>
        <v>2020</v>
      </c>
    </row>
    <row r="5551" spans="1:20" x14ac:dyDescent="0.3">
      <c r="A5551" s="9" t="s">
        <v>6576</v>
      </c>
      <c r="B5551" s="9" t="s">
        <v>390</v>
      </c>
      <c r="C5551" s="9" t="s">
        <v>289</v>
      </c>
      <c r="D5551" s="9" t="s">
        <v>153</v>
      </c>
      <c r="E5551" s="9" t="s">
        <v>2112</v>
      </c>
      <c r="F5551" s="10">
        <v>44241</v>
      </c>
      <c r="G5551" s="10" t="str">
        <f>VLOOKUP(Table3[[#This Row],[Product ID]],[1]Products!$A:$G,2,0)</f>
        <v>Product 48</v>
      </c>
      <c r="H5551" s="22">
        <v>4</v>
      </c>
      <c r="I5551" s="9">
        <f>VLOOKUP('Consolidtaed Data'!$B4229,[1]Products!$A:$G,4,0)</f>
        <v>886</v>
      </c>
      <c r="J5551" s="9">
        <f>VLOOKUP('Consolidtaed Data'!$B4229,[1]Products!$A:$G,3,0)</f>
        <v>478</v>
      </c>
      <c r="K5551" s="9">
        <f>'Consolidtaed Data'!$J4229*'Consolidtaed Data'!$H4229</f>
        <v>1350</v>
      </c>
      <c r="L5551" s="9">
        <f>'Consolidtaed Data'!$I4229*'Consolidtaed Data'!$H4229</f>
        <v>2454</v>
      </c>
      <c r="M5551" s="9">
        <f>'Consolidtaed Data'!$L4229-'Consolidtaed Data'!$K4229</f>
        <v>376</v>
      </c>
      <c r="N5551" s="9" t="str">
        <f>VLOOKUP('Consolidtaed Data'!$C4229,[1]Locations!$A:$O,2,0)</f>
        <v>West Covina</v>
      </c>
      <c r="O5551" s="9" t="str">
        <f>VLOOKUP('Consolidtaed Data'!$D4229,'[1]Sales People'!$A:$B,2,0)</f>
        <v>Gary Rodriguez</v>
      </c>
      <c r="P5551" s="9" t="str">
        <f>VLOOKUP('Consolidtaed Data'!$E4229,[1]Customers!$A:$B,2,0)</f>
        <v>Scott Rice</v>
      </c>
      <c r="Q5551" s="11">
        <f>WEEKDAY('Consolidtaed Data'!$F4229)</f>
        <v>7</v>
      </c>
      <c r="R5551" s="9">
        <f>MONTH('Consolidtaed Data'!$F4229)</f>
        <v>11</v>
      </c>
      <c r="S5551" s="9" t="str">
        <f>TEXT(Table3[[#This Row],[Purchase Date]],"MMMM")</f>
        <v>February</v>
      </c>
      <c r="T5551" s="9">
        <f>YEAR('Consolidtaed Data'!$F4229)</f>
        <v>2020</v>
      </c>
    </row>
    <row r="5552" spans="1:20" x14ac:dyDescent="0.3">
      <c r="A5552" s="9" t="s">
        <v>6577</v>
      </c>
      <c r="B5552" s="9" t="s">
        <v>15</v>
      </c>
      <c r="C5552" s="9" t="s">
        <v>275</v>
      </c>
      <c r="D5552" s="9" t="s">
        <v>153</v>
      </c>
      <c r="E5552" s="9" t="s">
        <v>170</v>
      </c>
      <c r="F5552" s="10">
        <v>44241</v>
      </c>
      <c r="G5552" s="10" t="str">
        <f>VLOOKUP(Table3[[#This Row],[Product ID]],[1]Products!$A:$G,2,0)</f>
        <v>Product 38</v>
      </c>
      <c r="H5552" s="22">
        <v>3</v>
      </c>
      <c r="I5552" s="9">
        <f>VLOOKUP('Consolidtaed Data'!$B4336,[1]Products!$A:$G,4,0)</f>
        <v>217</v>
      </c>
      <c r="J5552" s="9">
        <f>VLOOKUP('Consolidtaed Data'!$B4336,[1]Products!$A:$G,3,0)</f>
        <v>171</v>
      </c>
      <c r="K5552" s="9">
        <f>'Consolidtaed Data'!$J4336*'Consolidtaed Data'!$H4336</f>
        <v>971</v>
      </c>
      <c r="L5552" s="9">
        <f>'Consolidtaed Data'!$I4336*'Consolidtaed Data'!$H4336</f>
        <v>1798</v>
      </c>
      <c r="M5552" s="9">
        <f>'Consolidtaed Data'!$L4336-'Consolidtaed Data'!$K4336</f>
        <v>99</v>
      </c>
      <c r="N5552" s="9" t="str">
        <f>VLOOKUP('Consolidtaed Data'!$C4336,[1]Locations!$A:$O,2,0)</f>
        <v>Long Beach</v>
      </c>
      <c r="O5552" s="9" t="str">
        <f>VLOOKUP('Consolidtaed Data'!$D4336,'[1]Sales People'!$A:$B,2,0)</f>
        <v>Ryan Welch</v>
      </c>
      <c r="P5552" s="9" t="str">
        <f>VLOOKUP('Consolidtaed Data'!$E4336,[1]Customers!$A:$B,2,0)</f>
        <v>Billy Olson</v>
      </c>
      <c r="Q5552" s="11">
        <f>WEEKDAY('Consolidtaed Data'!$F4336)</f>
        <v>7</v>
      </c>
      <c r="R5552" s="9">
        <f>MONTH('Consolidtaed Data'!$F4336)</f>
        <v>11</v>
      </c>
      <c r="S5552" s="9" t="str">
        <f>TEXT(Table3[[#This Row],[Purchase Date]],"MMMM")</f>
        <v>February</v>
      </c>
      <c r="T5552" s="9">
        <f>YEAR('Consolidtaed Data'!$F4336)</f>
        <v>2020</v>
      </c>
    </row>
    <row r="5553" spans="1:20" x14ac:dyDescent="0.3">
      <c r="A5553" s="9" t="s">
        <v>6578</v>
      </c>
      <c r="B5553" s="9" t="s">
        <v>98</v>
      </c>
      <c r="C5553" s="9" t="s">
        <v>394</v>
      </c>
      <c r="D5553" s="9" t="s">
        <v>374</v>
      </c>
      <c r="E5553" s="9" t="s">
        <v>2342</v>
      </c>
      <c r="F5553" s="10">
        <v>44241</v>
      </c>
      <c r="G5553" s="10" t="str">
        <f>VLOOKUP(Table3[[#This Row],[Product ID]],[1]Products!$A:$G,2,0)</f>
        <v>Product 85</v>
      </c>
      <c r="H5553" s="22">
        <v>2</v>
      </c>
      <c r="I5553" s="9">
        <f>VLOOKUP('Consolidtaed Data'!$B4514,[1]Products!$A:$G,4,0)</f>
        <v>127</v>
      </c>
      <c r="J5553" s="9">
        <f>VLOOKUP('Consolidtaed Data'!$B4514,[1]Products!$A:$G,3,0)</f>
        <v>79</v>
      </c>
      <c r="K5553" s="9">
        <f>'Consolidtaed Data'!$J4514*'Consolidtaed Data'!$H4514</f>
        <v>4692</v>
      </c>
      <c r="L5553" s="9">
        <f>'Consolidtaed Data'!$I4514*'Consolidtaed Data'!$H4514</f>
        <v>7448</v>
      </c>
      <c r="M5553" s="9">
        <f>'Consolidtaed Data'!$L4514-'Consolidtaed Data'!$K4514</f>
        <v>275</v>
      </c>
      <c r="N5553" s="9" t="str">
        <f>VLOOKUP('Consolidtaed Data'!$C4514,[1]Locations!$A:$O,2,0)</f>
        <v>Moreno Valley</v>
      </c>
      <c r="O5553" s="9" t="str">
        <f>VLOOKUP('Consolidtaed Data'!$D4514,'[1]Sales People'!$A:$B,2,0)</f>
        <v>Bobby Russell</v>
      </c>
      <c r="P5553" s="9" t="str">
        <f>VLOOKUP('Consolidtaed Data'!$E4514,[1]Customers!$A:$B,2,0)</f>
        <v>Bruce Chapman</v>
      </c>
      <c r="Q5553" s="11">
        <f>WEEKDAY('Consolidtaed Data'!$F4514)</f>
        <v>5</v>
      </c>
      <c r="R5553" s="9">
        <f>MONTH('Consolidtaed Data'!$F4514)</f>
        <v>11</v>
      </c>
      <c r="S5553" s="9" t="str">
        <f>TEXT(Table3[[#This Row],[Purchase Date]],"MMMM")</f>
        <v>February</v>
      </c>
      <c r="T5553" s="9">
        <f>YEAR('Consolidtaed Data'!$F4514)</f>
        <v>2020</v>
      </c>
    </row>
    <row r="5554" spans="1:20" x14ac:dyDescent="0.3">
      <c r="A5554" s="9" t="s">
        <v>6579</v>
      </c>
      <c r="B5554" s="9" t="s">
        <v>266</v>
      </c>
      <c r="C5554" s="9" t="s">
        <v>16</v>
      </c>
      <c r="D5554" s="9" t="s">
        <v>193</v>
      </c>
      <c r="E5554" s="9" t="s">
        <v>2118</v>
      </c>
      <c r="F5554" s="10">
        <v>44241</v>
      </c>
      <c r="G5554" s="10" t="str">
        <f>VLOOKUP(Table3[[#This Row],[Product ID]],[1]Products!$A:$G,2,0)</f>
        <v>Product 92</v>
      </c>
      <c r="H5554" s="22">
        <v>1</v>
      </c>
      <c r="I5554" s="9">
        <f>VLOOKUP('Consolidtaed Data'!$B4580,[1]Products!$A:$G,4,0)</f>
        <v>1798</v>
      </c>
      <c r="J5554" s="9">
        <f>VLOOKUP('Consolidtaed Data'!$B4580,[1]Products!$A:$G,3,0)</f>
        <v>971</v>
      </c>
      <c r="K5554" s="9">
        <f>'Consolidtaed Data'!$J4580*'Consolidtaed Data'!$H4580</f>
        <v>1740</v>
      </c>
      <c r="L5554" s="9">
        <f>'Consolidtaed Data'!$I4580*'Consolidtaed Data'!$H4580</f>
        <v>2120</v>
      </c>
      <c r="M5554" s="9">
        <f>'Consolidtaed Data'!$L4580-'Consolidtaed Data'!$K4580</f>
        <v>1302</v>
      </c>
      <c r="N5554" s="9" t="str">
        <f>VLOOKUP('Consolidtaed Data'!$C4580,[1]Locations!$A:$O,2,0)</f>
        <v>Palmdale</v>
      </c>
      <c r="O5554" s="9" t="str">
        <f>VLOOKUP('Consolidtaed Data'!$D4580,'[1]Sales People'!$A:$B,2,0)</f>
        <v>Clarence Fox</v>
      </c>
      <c r="P5554" s="9" t="str">
        <f>VLOOKUP('Consolidtaed Data'!$E4580,[1]Customers!$A:$B,2,0)</f>
        <v>Henry Harper</v>
      </c>
      <c r="Q5554" s="11">
        <f>WEEKDAY('Consolidtaed Data'!$F4580)</f>
        <v>3</v>
      </c>
      <c r="R5554" s="9">
        <f>MONTH('Consolidtaed Data'!$F4580)</f>
        <v>12</v>
      </c>
      <c r="S5554" s="9" t="str">
        <f>TEXT(Table3[[#This Row],[Purchase Date]],"MMMM")</f>
        <v>February</v>
      </c>
      <c r="T5554" s="9">
        <f>YEAR('Consolidtaed Data'!$F4580)</f>
        <v>2020</v>
      </c>
    </row>
    <row r="5555" spans="1:20" x14ac:dyDescent="0.3">
      <c r="A5555" s="9" t="s">
        <v>6580</v>
      </c>
      <c r="B5555" s="9" t="s">
        <v>244</v>
      </c>
      <c r="C5555" s="9" t="s">
        <v>8</v>
      </c>
      <c r="D5555" s="9" t="s">
        <v>95</v>
      </c>
      <c r="E5555" s="9" t="s">
        <v>2185</v>
      </c>
      <c r="F5555" s="10">
        <v>44242</v>
      </c>
      <c r="G5555" s="10" t="str">
        <f>VLOOKUP(Table3[[#This Row],[Product ID]],[1]Products!$A:$G,2,0)</f>
        <v>Product 76</v>
      </c>
      <c r="H5555" s="22">
        <v>1</v>
      </c>
      <c r="I5555" s="9">
        <f>VLOOKUP('Consolidtaed Data'!$B3801,[1]Products!$A:$G,4,0)</f>
        <v>2283</v>
      </c>
      <c r="J5555" s="9">
        <f>VLOOKUP('Consolidtaed Data'!$B3801,[1]Products!$A:$G,3,0)</f>
        <v>1484</v>
      </c>
      <c r="K5555" s="9">
        <f>'Consolidtaed Data'!$J3801*'Consolidtaed Data'!$H3801</f>
        <v>3484</v>
      </c>
      <c r="L5555" s="9">
        <f>'Consolidtaed Data'!$I3801*'Consolidtaed Data'!$H3801</f>
        <v>6832</v>
      </c>
      <c r="M5555" s="9">
        <f>'Consolidtaed Data'!$L3801-'Consolidtaed Data'!$K3801</f>
        <v>87</v>
      </c>
      <c r="N5555" s="9" t="str">
        <f>VLOOKUP('Consolidtaed Data'!$C3801,[1]Locations!$A:$O,2,0)</f>
        <v>Oakland</v>
      </c>
      <c r="O5555" s="9" t="str">
        <f>VLOOKUP('Consolidtaed Data'!$D3801,'[1]Sales People'!$A:$B,2,0)</f>
        <v>Walter Cook</v>
      </c>
      <c r="P5555" s="9" t="str">
        <f>VLOOKUP('Consolidtaed Data'!$E3801,[1]Customers!$A:$B,2,0)</f>
        <v>Jeremy Rice</v>
      </c>
      <c r="Q5555" s="11">
        <f>WEEKDAY('Consolidtaed Data'!$F3801)</f>
        <v>1</v>
      </c>
      <c r="R5555" s="9">
        <f>MONTH('Consolidtaed Data'!$F3801)</f>
        <v>10</v>
      </c>
      <c r="S5555" s="9" t="str">
        <f>TEXT(Table3[[#This Row],[Purchase Date]],"MMMM")</f>
        <v>February</v>
      </c>
      <c r="T5555" s="9">
        <f>YEAR('Consolidtaed Data'!$F3801)</f>
        <v>2020</v>
      </c>
    </row>
    <row r="5556" spans="1:20" x14ac:dyDescent="0.3">
      <c r="A5556" s="9" t="s">
        <v>6581</v>
      </c>
      <c r="B5556" s="9" t="s">
        <v>29</v>
      </c>
      <c r="C5556" s="9" t="s">
        <v>245</v>
      </c>
      <c r="D5556" s="9" t="s">
        <v>26</v>
      </c>
      <c r="E5556" s="9" t="s">
        <v>788</v>
      </c>
      <c r="F5556" s="10">
        <v>44242</v>
      </c>
      <c r="G5556" s="10" t="str">
        <f>VLOOKUP(Table3[[#This Row],[Product ID]],[1]Products!$A:$G,2,0)</f>
        <v>Product 37</v>
      </c>
      <c r="H5556" s="22">
        <v>1</v>
      </c>
      <c r="I5556" s="9">
        <f>VLOOKUP('Consolidtaed Data'!$B3836,[1]Products!$A:$G,4,0)</f>
        <v>1522</v>
      </c>
      <c r="J5556" s="9">
        <f>VLOOKUP('Consolidtaed Data'!$B3836,[1]Products!$A:$G,3,0)</f>
        <v>791</v>
      </c>
      <c r="K5556" s="9">
        <f>'Consolidtaed Data'!$J3836*'Consolidtaed Data'!$H3836</f>
        <v>1200</v>
      </c>
      <c r="L5556" s="9">
        <f>'Consolidtaed Data'!$I3836*'Consolidtaed Data'!$H3836</f>
        <v>2182</v>
      </c>
      <c r="M5556" s="9">
        <f>'Consolidtaed Data'!$L3836-'Consolidtaed Data'!$K3836</f>
        <v>944</v>
      </c>
      <c r="N5556" s="9" t="str">
        <f>VLOOKUP('Consolidtaed Data'!$C3836,[1]Locations!$A:$O,2,0)</f>
        <v>Oakland</v>
      </c>
      <c r="O5556" s="9" t="str">
        <f>VLOOKUP('Consolidtaed Data'!$D3836,'[1]Sales People'!$A:$B,2,0)</f>
        <v>Carl Hall</v>
      </c>
      <c r="P5556" s="9" t="str">
        <f>VLOOKUP('Consolidtaed Data'!$E3836,[1]Customers!$A:$B,2,0)</f>
        <v>Jonathan Cox</v>
      </c>
      <c r="Q5556" s="11">
        <f>WEEKDAY('Consolidtaed Data'!$F3836)</f>
        <v>4</v>
      </c>
      <c r="R5556" s="9">
        <f>MONTH('Consolidtaed Data'!$F3836)</f>
        <v>10</v>
      </c>
      <c r="S5556" s="9" t="str">
        <f>TEXT(Table3[[#This Row],[Purchase Date]],"MMMM")</f>
        <v>February</v>
      </c>
      <c r="T5556" s="9">
        <f>YEAR('Consolidtaed Data'!$F3836)</f>
        <v>2020</v>
      </c>
    </row>
    <row r="5557" spans="1:20" x14ac:dyDescent="0.3">
      <c r="A5557" s="9" t="s">
        <v>6582</v>
      </c>
      <c r="B5557" s="9" t="s">
        <v>248</v>
      </c>
      <c r="C5557" s="9" t="s">
        <v>462</v>
      </c>
      <c r="D5557" s="9" t="s">
        <v>100</v>
      </c>
      <c r="E5557" s="9" t="s">
        <v>480</v>
      </c>
      <c r="F5557" s="10">
        <v>44242</v>
      </c>
      <c r="G5557" s="10" t="str">
        <f>VLOOKUP(Table3[[#This Row],[Product ID]],[1]Products!$A:$G,2,0)</f>
        <v>Product 97</v>
      </c>
      <c r="H5557" s="22">
        <v>1</v>
      </c>
      <c r="I5557" s="9">
        <f>VLOOKUP('Consolidtaed Data'!$B3855,[1]Products!$A:$G,4,0)</f>
        <v>684</v>
      </c>
      <c r="J5557" s="9">
        <f>VLOOKUP('Consolidtaed Data'!$B3855,[1]Products!$A:$G,3,0)</f>
        <v>561</v>
      </c>
      <c r="K5557" s="9">
        <f>'Consolidtaed Data'!$J3855*'Consolidtaed Data'!$H3855</f>
        <v>871</v>
      </c>
      <c r="L5557" s="9">
        <f>'Consolidtaed Data'!$I3855*'Consolidtaed Data'!$H3855</f>
        <v>1708</v>
      </c>
      <c r="M5557" s="9">
        <f>'Consolidtaed Data'!$L3855-'Consolidtaed Data'!$K3855</f>
        <v>74</v>
      </c>
      <c r="N5557" s="9" t="str">
        <f>VLOOKUP('Consolidtaed Data'!$C3855,[1]Locations!$A:$O,2,0)</f>
        <v>Sunnyvale</v>
      </c>
      <c r="O5557" s="9" t="str">
        <f>VLOOKUP('Consolidtaed Data'!$D3855,'[1]Sales People'!$A:$B,2,0)</f>
        <v>Carl Elliott</v>
      </c>
      <c r="P5557" s="9" t="str">
        <f>VLOOKUP('Consolidtaed Data'!$E3855,[1]Customers!$A:$B,2,0)</f>
        <v>David Olson</v>
      </c>
      <c r="Q5557" s="11">
        <f>WEEKDAY('Consolidtaed Data'!$F3855)</f>
        <v>5</v>
      </c>
      <c r="R5557" s="9">
        <f>MONTH('Consolidtaed Data'!$F3855)</f>
        <v>10</v>
      </c>
      <c r="S5557" s="9" t="str">
        <f>TEXT(Table3[[#This Row],[Purchase Date]],"MMMM")</f>
        <v>February</v>
      </c>
      <c r="T5557" s="9">
        <f>YEAR('Consolidtaed Data'!$F3855)</f>
        <v>2020</v>
      </c>
    </row>
    <row r="5558" spans="1:20" x14ac:dyDescent="0.3">
      <c r="A5558" s="9" t="s">
        <v>6583</v>
      </c>
      <c r="B5558" s="9" t="s">
        <v>185</v>
      </c>
      <c r="C5558" s="9" t="s">
        <v>94</v>
      </c>
      <c r="D5558" s="9" t="s">
        <v>241</v>
      </c>
      <c r="E5558" s="9" t="s">
        <v>768</v>
      </c>
      <c r="F5558" s="10">
        <v>44242</v>
      </c>
      <c r="G5558" s="10" t="str">
        <f>VLOOKUP(Table3[[#This Row],[Product ID]],[1]Products!$A:$G,2,0)</f>
        <v>Product 65</v>
      </c>
      <c r="H5558" s="22">
        <v>2</v>
      </c>
      <c r="I5558" s="9">
        <f>VLOOKUP('Consolidtaed Data'!$B3867,[1]Products!$A:$G,4,0)</f>
        <v>1972</v>
      </c>
      <c r="J5558" s="9">
        <f>VLOOKUP('Consolidtaed Data'!$B3867,[1]Products!$A:$G,3,0)</f>
        <v>1321</v>
      </c>
      <c r="K5558" s="9">
        <f>'Consolidtaed Data'!$J3867*'Consolidtaed Data'!$H3867</f>
        <v>7096</v>
      </c>
      <c r="L5558" s="9">
        <f>'Consolidtaed Data'!$I3867*'Consolidtaed Data'!$H3867</f>
        <v>9856</v>
      </c>
      <c r="M5558" s="9">
        <f>'Consolidtaed Data'!$L3867-'Consolidtaed Data'!$K3867</f>
        <v>368</v>
      </c>
      <c r="N5558" s="9" t="str">
        <f>VLOOKUP('Consolidtaed Data'!$C3867,[1]Locations!$A:$O,2,0)</f>
        <v>Downey</v>
      </c>
      <c r="O5558" s="9" t="str">
        <f>VLOOKUP('Consolidtaed Data'!$D3867,'[1]Sales People'!$A:$B,2,0)</f>
        <v>Joshua Cook</v>
      </c>
      <c r="P5558" s="9" t="str">
        <f>VLOOKUP('Consolidtaed Data'!$E3867,[1]Customers!$A:$B,2,0)</f>
        <v>Alan Scott</v>
      </c>
      <c r="Q5558" s="11">
        <f>WEEKDAY('Consolidtaed Data'!$F3867)</f>
        <v>6</v>
      </c>
      <c r="R5558" s="9">
        <f>MONTH('Consolidtaed Data'!$F3867)</f>
        <v>10</v>
      </c>
      <c r="S5558" s="9" t="str">
        <f>TEXT(Table3[[#This Row],[Purchase Date]],"MMMM")</f>
        <v>February</v>
      </c>
      <c r="T5558" s="9">
        <f>YEAR('Consolidtaed Data'!$F3867)</f>
        <v>2020</v>
      </c>
    </row>
    <row r="5559" spans="1:20" x14ac:dyDescent="0.3">
      <c r="A5559" s="9" t="s">
        <v>6584</v>
      </c>
      <c r="B5559" s="9" t="s">
        <v>318</v>
      </c>
      <c r="C5559" s="9" t="s">
        <v>205</v>
      </c>
      <c r="D5559" s="9" t="s">
        <v>241</v>
      </c>
      <c r="E5559" s="9" t="s">
        <v>1944</v>
      </c>
      <c r="F5559" s="10">
        <v>44242</v>
      </c>
      <c r="G5559" s="10" t="str">
        <f>VLOOKUP(Table3[[#This Row],[Product ID]],[1]Products!$A:$G,2,0)</f>
        <v>Product 89</v>
      </c>
      <c r="H5559" s="22">
        <v>2</v>
      </c>
      <c r="I5559" s="9">
        <f>VLOOKUP('Consolidtaed Data'!$B3992,[1]Products!$A:$G,4,0)</f>
        <v>112</v>
      </c>
      <c r="J5559" s="9">
        <f>VLOOKUP('Consolidtaed Data'!$B3992,[1]Products!$A:$G,3,0)</f>
        <v>90</v>
      </c>
      <c r="K5559" s="9">
        <f>'Consolidtaed Data'!$J3992*'Consolidtaed Data'!$H3992</f>
        <v>2913</v>
      </c>
      <c r="L5559" s="9">
        <f>'Consolidtaed Data'!$I3992*'Consolidtaed Data'!$H3992</f>
        <v>5394</v>
      </c>
      <c r="M5559" s="9">
        <f>'Consolidtaed Data'!$L3992-'Consolidtaed Data'!$K3992</f>
        <v>509</v>
      </c>
      <c r="N5559" s="9" t="str">
        <f>VLOOKUP('Consolidtaed Data'!$C3992,[1]Locations!$A:$O,2,0)</f>
        <v>Vallejo</v>
      </c>
      <c r="O5559" s="9" t="str">
        <f>VLOOKUP('Consolidtaed Data'!$D3992,'[1]Sales People'!$A:$B,2,0)</f>
        <v>Charles Harper</v>
      </c>
      <c r="P5559" s="9" t="str">
        <f>VLOOKUP('Consolidtaed Data'!$E3992,[1]Customers!$A:$B,2,0)</f>
        <v>William James</v>
      </c>
      <c r="Q5559" s="11">
        <f>WEEKDAY('Consolidtaed Data'!$F3992)</f>
        <v>1</v>
      </c>
      <c r="R5559" s="9">
        <f>MONTH('Consolidtaed Data'!$F3992)</f>
        <v>10</v>
      </c>
      <c r="S5559" s="9" t="str">
        <f>TEXT(Table3[[#This Row],[Purchase Date]],"MMMM")</f>
        <v>February</v>
      </c>
      <c r="T5559" s="9">
        <f>YEAR('Consolidtaed Data'!$F3992)</f>
        <v>2020</v>
      </c>
    </row>
    <row r="5560" spans="1:20" x14ac:dyDescent="0.3">
      <c r="A5560" s="9" t="s">
        <v>6585</v>
      </c>
      <c r="B5560" s="9" t="s">
        <v>397</v>
      </c>
      <c r="C5560" s="9" t="s">
        <v>263</v>
      </c>
      <c r="D5560" s="9" t="s">
        <v>326</v>
      </c>
      <c r="E5560" s="9" t="s">
        <v>738</v>
      </c>
      <c r="F5560" s="10">
        <v>44242</v>
      </c>
      <c r="G5560" s="10" t="str">
        <f>VLOOKUP(Table3[[#This Row],[Product ID]],[1]Products!$A:$G,2,0)</f>
        <v>Product 20</v>
      </c>
      <c r="H5560" s="22">
        <v>1</v>
      </c>
      <c r="I5560" s="9">
        <f>VLOOKUP('Consolidtaed Data'!$B4138,[1]Products!$A:$G,4,0)</f>
        <v>1743</v>
      </c>
      <c r="J5560" s="9">
        <f>VLOOKUP('Consolidtaed Data'!$B4138,[1]Products!$A:$G,3,0)</f>
        <v>872</v>
      </c>
      <c r="K5560" s="9">
        <f>'Consolidtaed Data'!$J4138*'Consolidtaed Data'!$H4138</f>
        <v>683</v>
      </c>
      <c r="L5560" s="9">
        <f>'Consolidtaed Data'!$I4138*'Consolidtaed Data'!$H4138</f>
        <v>1119</v>
      </c>
      <c r="M5560" s="9">
        <f>'Consolidtaed Data'!$L4138-'Consolidtaed Data'!$K4138</f>
        <v>2832</v>
      </c>
      <c r="N5560" s="9" t="str">
        <f>VLOOKUP('Consolidtaed Data'!$C4138,[1]Locations!$A:$O,2,0)</f>
        <v>El Monte</v>
      </c>
      <c r="O5560" s="9" t="str">
        <f>VLOOKUP('Consolidtaed Data'!$D4138,'[1]Sales People'!$A:$B,2,0)</f>
        <v>Fred Robertson</v>
      </c>
      <c r="P5560" s="9" t="str">
        <f>VLOOKUP('Consolidtaed Data'!$E4138,[1]Customers!$A:$B,2,0)</f>
        <v>Michael Lewis</v>
      </c>
      <c r="Q5560" s="11">
        <f>WEEKDAY('Consolidtaed Data'!$F4138)</f>
        <v>6</v>
      </c>
      <c r="R5560" s="9">
        <f>MONTH('Consolidtaed Data'!$F4138)</f>
        <v>10</v>
      </c>
      <c r="S5560" s="9" t="str">
        <f>TEXT(Table3[[#This Row],[Purchase Date]],"MMMM")</f>
        <v>February</v>
      </c>
      <c r="T5560" s="9">
        <f>YEAR('Consolidtaed Data'!$F4138)</f>
        <v>2020</v>
      </c>
    </row>
    <row r="5561" spans="1:20" x14ac:dyDescent="0.3">
      <c r="A5561" s="9" t="s">
        <v>6586</v>
      </c>
      <c r="B5561" s="9" t="s">
        <v>216</v>
      </c>
      <c r="C5561" s="9" t="s">
        <v>59</v>
      </c>
      <c r="D5561" s="9" t="s">
        <v>220</v>
      </c>
      <c r="E5561" s="9" t="s">
        <v>608</v>
      </c>
      <c r="F5561" s="10">
        <v>44242</v>
      </c>
      <c r="G5561" s="10" t="str">
        <f>VLOOKUP(Table3[[#This Row],[Product ID]],[1]Products!$A:$G,2,0)</f>
        <v>Product 73</v>
      </c>
      <c r="H5561" s="22">
        <v>3</v>
      </c>
      <c r="I5561" s="9">
        <f>VLOOKUP('Consolidtaed Data'!$B4196,[1]Products!$A:$G,4,0)</f>
        <v>2497</v>
      </c>
      <c r="J5561" s="9">
        <f>VLOOKUP('Consolidtaed Data'!$B4196,[1]Products!$A:$G,3,0)</f>
        <v>1473</v>
      </c>
      <c r="K5561" s="9">
        <f>'Consolidtaed Data'!$J4196*'Consolidtaed Data'!$H4196</f>
        <v>4605</v>
      </c>
      <c r="L5561" s="9">
        <f>'Consolidtaed Data'!$I4196*'Consolidtaed Data'!$H4196</f>
        <v>6771</v>
      </c>
      <c r="M5561" s="9">
        <f>'Consolidtaed Data'!$L4196-'Consolidtaed Data'!$K4196</f>
        <v>816</v>
      </c>
      <c r="N5561" s="9" t="str">
        <f>VLOOKUP('Consolidtaed Data'!$C4196,[1]Locations!$A:$O,2,0)</f>
        <v>Santa Ana</v>
      </c>
      <c r="O5561" s="9" t="str">
        <f>VLOOKUP('Consolidtaed Data'!$D4196,'[1]Sales People'!$A:$B,2,0)</f>
        <v>Robert Reed</v>
      </c>
      <c r="P5561" s="9" t="str">
        <f>VLOOKUP('Consolidtaed Data'!$E4196,[1]Customers!$A:$B,2,0)</f>
        <v>Gregory Ramirez</v>
      </c>
      <c r="Q5561" s="11">
        <f>WEEKDAY('Consolidtaed Data'!$F4196)</f>
        <v>4</v>
      </c>
      <c r="R5561" s="9">
        <f>MONTH('Consolidtaed Data'!$F4196)</f>
        <v>11</v>
      </c>
      <c r="S5561" s="9" t="str">
        <f>TEXT(Table3[[#This Row],[Purchase Date]],"MMMM")</f>
        <v>February</v>
      </c>
      <c r="T5561" s="9">
        <f>YEAR('Consolidtaed Data'!$F4196)</f>
        <v>2020</v>
      </c>
    </row>
    <row r="5562" spans="1:20" x14ac:dyDescent="0.3">
      <c r="A5562" s="9" t="s">
        <v>6587</v>
      </c>
      <c r="B5562" s="9" t="s">
        <v>225</v>
      </c>
      <c r="C5562" s="9" t="s">
        <v>34</v>
      </c>
      <c r="D5562" s="9" t="s">
        <v>161</v>
      </c>
      <c r="E5562" s="9" t="s">
        <v>1309</v>
      </c>
      <c r="F5562" s="10">
        <v>44242</v>
      </c>
      <c r="G5562" s="10" t="str">
        <f>VLOOKUP(Table3[[#This Row],[Product ID]],[1]Products!$A:$G,2,0)</f>
        <v>Product 24</v>
      </c>
      <c r="H5562" s="22">
        <v>4</v>
      </c>
      <c r="I5562" s="9">
        <f>VLOOKUP('Consolidtaed Data'!$B4232,[1]Products!$A:$G,4,0)</f>
        <v>2283</v>
      </c>
      <c r="J5562" s="9">
        <f>VLOOKUP('Consolidtaed Data'!$B4232,[1]Products!$A:$G,3,0)</f>
        <v>1484</v>
      </c>
      <c r="K5562" s="9">
        <f>'Consolidtaed Data'!$J4232*'Consolidtaed Data'!$H4232</f>
        <v>2134</v>
      </c>
      <c r="L5562" s="9">
        <f>'Consolidtaed Data'!$I4232*'Consolidtaed Data'!$H4232</f>
        <v>3618</v>
      </c>
      <c r="M5562" s="9">
        <f>'Consolidtaed Data'!$L4232-'Consolidtaed Data'!$K4232</f>
        <v>752</v>
      </c>
      <c r="N5562" s="9" t="str">
        <f>VLOOKUP('Consolidtaed Data'!$C4232,[1]Locations!$A:$O,2,0)</f>
        <v>Anaheim</v>
      </c>
      <c r="O5562" s="9" t="str">
        <f>VLOOKUP('Consolidtaed Data'!$D4232,'[1]Sales People'!$A:$B,2,0)</f>
        <v>Fred Robertson</v>
      </c>
      <c r="P5562" s="9" t="str">
        <f>VLOOKUP('Consolidtaed Data'!$E4232,[1]Customers!$A:$B,2,0)</f>
        <v>Kevin Kim</v>
      </c>
      <c r="Q5562" s="11">
        <f>WEEKDAY('Consolidtaed Data'!$F4232)</f>
        <v>7</v>
      </c>
      <c r="R5562" s="9">
        <f>MONTH('Consolidtaed Data'!$F4232)</f>
        <v>11</v>
      </c>
      <c r="S5562" s="9" t="str">
        <f>TEXT(Table3[[#This Row],[Purchase Date]],"MMMM")</f>
        <v>February</v>
      </c>
      <c r="T5562" s="9">
        <f>YEAR('Consolidtaed Data'!$F4232)</f>
        <v>2020</v>
      </c>
    </row>
    <row r="5563" spans="1:20" x14ac:dyDescent="0.3">
      <c r="A5563" s="9" t="s">
        <v>6588</v>
      </c>
      <c r="B5563" s="9" t="s">
        <v>382</v>
      </c>
      <c r="C5563" s="9" t="s">
        <v>8</v>
      </c>
      <c r="D5563" s="9" t="s">
        <v>329</v>
      </c>
      <c r="E5563" s="9" t="s">
        <v>1502</v>
      </c>
      <c r="F5563" s="10">
        <v>44242</v>
      </c>
      <c r="G5563" s="10" t="str">
        <f>VLOOKUP(Table3[[#This Row],[Product ID]],[1]Products!$A:$G,2,0)</f>
        <v>Product 50</v>
      </c>
      <c r="H5563" s="22">
        <v>1</v>
      </c>
      <c r="I5563" s="9">
        <f>VLOOKUP('Consolidtaed Data'!$B4463,[1]Products!$A:$G,4,0)</f>
        <v>290</v>
      </c>
      <c r="J5563" s="9">
        <f>VLOOKUP('Consolidtaed Data'!$B4463,[1]Products!$A:$G,3,0)</f>
        <v>200</v>
      </c>
      <c r="K5563" s="9">
        <f>'Consolidtaed Data'!$J4463*'Consolidtaed Data'!$H4463</f>
        <v>294</v>
      </c>
      <c r="L5563" s="9">
        <f>'Consolidtaed Data'!$I4463*'Consolidtaed Data'!$H4463</f>
        <v>368</v>
      </c>
      <c r="M5563" s="9">
        <f>'Consolidtaed Data'!$L4463-'Consolidtaed Data'!$K4463</f>
        <v>724</v>
      </c>
      <c r="N5563" s="9" t="str">
        <f>VLOOKUP('Consolidtaed Data'!$C4463,[1]Locations!$A:$O,2,0)</f>
        <v>Downey</v>
      </c>
      <c r="O5563" s="9" t="str">
        <f>VLOOKUP('Consolidtaed Data'!$D4463,'[1]Sales People'!$A:$B,2,0)</f>
        <v>Arthur Mccoy</v>
      </c>
      <c r="P5563" s="9" t="str">
        <f>VLOOKUP('Consolidtaed Data'!$E4463,[1]Customers!$A:$B,2,0)</f>
        <v>Stephen Larson</v>
      </c>
      <c r="Q5563" s="11">
        <f>WEEKDAY('Consolidtaed Data'!$F4463)</f>
        <v>2</v>
      </c>
      <c r="R5563" s="9">
        <f>MONTH('Consolidtaed Data'!$F4463)</f>
        <v>11</v>
      </c>
      <c r="S5563" s="9" t="str">
        <f>TEXT(Table3[[#This Row],[Purchase Date]],"MMMM")</f>
        <v>February</v>
      </c>
      <c r="T5563" s="9">
        <f>YEAR('Consolidtaed Data'!$F4463)</f>
        <v>2020</v>
      </c>
    </row>
    <row r="5564" spans="1:20" x14ac:dyDescent="0.3">
      <c r="A5564" s="9" t="s">
        <v>6589</v>
      </c>
      <c r="B5564" s="9" t="s">
        <v>54</v>
      </c>
      <c r="C5564" s="9" t="s">
        <v>249</v>
      </c>
      <c r="D5564" s="9" t="s">
        <v>315</v>
      </c>
      <c r="E5564" s="9" t="s">
        <v>2193</v>
      </c>
      <c r="F5564" s="10">
        <v>44242</v>
      </c>
      <c r="G5564" s="10" t="str">
        <f>VLOOKUP(Table3[[#This Row],[Product ID]],[1]Products!$A:$G,2,0)</f>
        <v>Product 41</v>
      </c>
      <c r="H5564" s="22">
        <v>4</v>
      </c>
      <c r="I5564" s="9">
        <f>VLOOKUP('Consolidtaed Data'!$B4685,[1]Products!$A:$G,4,0)</f>
        <v>2141</v>
      </c>
      <c r="J5564" s="9">
        <f>VLOOKUP('Consolidtaed Data'!$B4685,[1]Products!$A:$G,3,0)</f>
        <v>1777</v>
      </c>
      <c r="K5564" s="9">
        <f>'Consolidtaed Data'!$J4685*'Consolidtaed Data'!$H4685</f>
        <v>1272</v>
      </c>
      <c r="L5564" s="9">
        <f>'Consolidtaed Data'!$I4685*'Consolidtaed Data'!$H4685</f>
        <v>1590</v>
      </c>
      <c r="M5564" s="9">
        <f>'Consolidtaed Data'!$L4685-'Consolidtaed Data'!$K4685</f>
        <v>660</v>
      </c>
      <c r="N5564" s="9" t="str">
        <f>VLOOKUP('Consolidtaed Data'!$C4685,[1]Locations!$A:$O,2,0)</f>
        <v>El Cajon</v>
      </c>
      <c r="O5564" s="9" t="str">
        <f>VLOOKUP('Consolidtaed Data'!$D4685,'[1]Sales People'!$A:$B,2,0)</f>
        <v>Ernest Wheeler</v>
      </c>
      <c r="P5564" s="9" t="str">
        <f>VLOOKUP('Consolidtaed Data'!$E4685,[1]Customers!$A:$B,2,0)</f>
        <v>Carlos Scott</v>
      </c>
      <c r="Q5564" s="11">
        <f>WEEKDAY('Consolidtaed Data'!$F4685)</f>
        <v>5</v>
      </c>
      <c r="R5564" s="9">
        <f>MONTH('Consolidtaed Data'!$F4685)</f>
        <v>12</v>
      </c>
      <c r="S5564" s="9" t="str">
        <f>TEXT(Table3[[#This Row],[Purchase Date]],"MMMM")</f>
        <v>February</v>
      </c>
      <c r="T5564" s="9">
        <f>YEAR('Consolidtaed Data'!$F4685)</f>
        <v>2020</v>
      </c>
    </row>
    <row r="5565" spans="1:20" x14ac:dyDescent="0.3">
      <c r="A5565" s="9" t="s">
        <v>6590</v>
      </c>
      <c r="B5565" s="9" t="s">
        <v>355</v>
      </c>
      <c r="C5565" s="9" t="s">
        <v>228</v>
      </c>
      <c r="D5565" s="9" t="s">
        <v>174</v>
      </c>
      <c r="E5565" s="9" t="s">
        <v>519</v>
      </c>
      <c r="F5565" s="10">
        <v>44242</v>
      </c>
      <c r="G5565" s="10" t="str">
        <f>VLOOKUP(Table3[[#This Row],[Product ID]],[1]Products!$A:$G,2,0)</f>
        <v>Product 100</v>
      </c>
      <c r="H5565" s="22">
        <v>1</v>
      </c>
      <c r="I5565" s="9">
        <f>VLOOKUP('Consolidtaed Data'!$B4689,[1]Products!$A:$G,4,0)</f>
        <v>1826</v>
      </c>
      <c r="J5565" s="9">
        <f>VLOOKUP('Consolidtaed Data'!$B4689,[1]Products!$A:$G,3,0)</f>
        <v>1443</v>
      </c>
      <c r="K5565" s="9">
        <f>'Consolidtaed Data'!$J4689*'Consolidtaed Data'!$H4689</f>
        <v>168</v>
      </c>
      <c r="L5565" s="9">
        <f>'Consolidtaed Data'!$I4689*'Consolidtaed Data'!$H4689</f>
        <v>246</v>
      </c>
      <c r="M5565" s="9">
        <f>'Consolidtaed Data'!$L4689-'Consolidtaed Data'!$K4689</f>
        <v>480</v>
      </c>
      <c r="N5565" s="9" t="str">
        <f>VLOOKUP('Consolidtaed Data'!$C4689,[1]Locations!$A:$O,2,0)</f>
        <v>Glendale</v>
      </c>
      <c r="O5565" s="9" t="str">
        <f>VLOOKUP('Consolidtaed Data'!$D4689,'[1]Sales People'!$A:$B,2,0)</f>
        <v>Howard Gardner</v>
      </c>
      <c r="P5565" s="9" t="str">
        <f>VLOOKUP('Consolidtaed Data'!$E4689,[1]Customers!$A:$B,2,0)</f>
        <v>Earl Robinson</v>
      </c>
      <c r="Q5565" s="11">
        <f>WEEKDAY('Consolidtaed Data'!$F4689)</f>
        <v>5</v>
      </c>
      <c r="R5565" s="9">
        <f>MONTH('Consolidtaed Data'!$F4689)</f>
        <v>12</v>
      </c>
      <c r="S5565" s="9" t="str">
        <f>TEXT(Table3[[#This Row],[Purchase Date]],"MMMM")</f>
        <v>February</v>
      </c>
      <c r="T5565" s="9">
        <f>YEAR('Consolidtaed Data'!$F4689)</f>
        <v>2020</v>
      </c>
    </row>
    <row r="5566" spans="1:20" x14ac:dyDescent="0.3">
      <c r="A5566" s="9" t="s">
        <v>6591</v>
      </c>
      <c r="B5566" s="9" t="s">
        <v>185</v>
      </c>
      <c r="C5566" s="9" t="s">
        <v>165</v>
      </c>
      <c r="D5566" s="9" t="s">
        <v>329</v>
      </c>
      <c r="E5566" s="9" t="s">
        <v>1165</v>
      </c>
      <c r="F5566" s="10">
        <v>44243</v>
      </c>
      <c r="G5566" s="10" t="str">
        <f>VLOOKUP(Table3[[#This Row],[Product ID]],[1]Products!$A:$G,2,0)</f>
        <v>Product 65</v>
      </c>
      <c r="H5566" s="22">
        <v>2</v>
      </c>
      <c r="I5566" s="9">
        <f>VLOOKUP('Consolidtaed Data'!$B3950,[1]Products!$A:$G,4,0)</f>
        <v>1077</v>
      </c>
      <c r="J5566" s="9">
        <f>VLOOKUP('Consolidtaed Data'!$B3950,[1]Products!$A:$G,3,0)</f>
        <v>732</v>
      </c>
      <c r="K5566" s="9">
        <f>'Consolidtaed Data'!$J3950*'Consolidtaed Data'!$H3950</f>
        <v>1894</v>
      </c>
      <c r="L5566" s="9">
        <f>'Consolidtaed Data'!$I3950*'Consolidtaed Data'!$H3950</f>
        <v>2706</v>
      </c>
      <c r="M5566" s="9">
        <f>'Consolidtaed Data'!$L3950-'Consolidtaed Data'!$K3950</f>
        <v>180</v>
      </c>
      <c r="N5566" s="9" t="str">
        <f>VLOOKUP('Consolidtaed Data'!$C3950,[1]Locations!$A:$O,2,0)</f>
        <v>Carlsbad</v>
      </c>
      <c r="O5566" s="9" t="str">
        <f>VLOOKUP('Consolidtaed Data'!$D3950,'[1]Sales People'!$A:$B,2,0)</f>
        <v>Walter Cook</v>
      </c>
      <c r="P5566" s="9" t="str">
        <f>VLOOKUP('Consolidtaed Data'!$E3950,[1]Customers!$A:$B,2,0)</f>
        <v>Nicholas Cunningham</v>
      </c>
      <c r="Q5566" s="11">
        <f>WEEKDAY('Consolidtaed Data'!$F3950)</f>
        <v>6</v>
      </c>
      <c r="R5566" s="9">
        <f>MONTH('Consolidtaed Data'!$F3950)</f>
        <v>10</v>
      </c>
      <c r="S5566" s="9" t="str">
        <f>TEXT(Table3[[#This Row],[Purchase Date]],"MMMM")</f>
        <v>February</v>
      </c>
      <c r="T5566" s="9">
        <f>YEAR('Consolidtaed Data'!$F3950)</f>
        <v>2020</v>
      </c>
    </row>
    <row r="5567" spans="1:20" x14ac:dyDescent="0.3">
      <c r="A5567" s="9" t="s">
        <v>6592</v>
      </c>
      <c r="B5567" s="9" t="s">
        <v>266</v>
      </c>
      <c r="C5567" s="9" t="s">
        <v>210</v>
      </c>
      <c r="D5567" s="9" t="s">
        <v>105</v>
      </c>
      <c r="E5567" s="9" t="s">
        <v>463</v>
      </c>
      <c r="F5567" s="10">
        <v>44243</v>
      </c>
      <c r="G5567" s="10" t="str">
        <f>VLOOKUP(Table3[[#This Row],[Product ID]],[1]Products!$A:$G,2,0)</f>
        <v>Product 92</v>
      </c>
      <c r="H5567" s="22">
        <v>1</v>
      </c>
      <c r="I5567" s="9">
        <f>VLOOKUP('Consolidtaed Data'!$B4337,[1]Products!$A:$G,4,0)</f>
        <v>818</v>
      </c>
      <c r="J5567" s="9">
        <f>VLOOKUP('Consolidtaed Data'!$B4337,[1]Products!$A:$G,3,0)</f>
        <v>450</v>
      </c>
      <c r="K5567" s="9">
        <f>'Consolidtaed Data'!$J4337*'Consolidtaed Data'!$H4337</f>
        <v>1080</v>
      </c>
      <c r="L5567" s="9">
        <f>'Consolidtaed Data'!$I4337*'Consolidtaed Data'!$H4337</f>
        <v>1742</v>
      </c>
      <c r="M5567" s="9">
        <f>'Consolidtaed Data'!$L4337-'Consolidtaed Data'!$K4337</f>
        <v>2260</v>
      </c>
      <c r="N5567" s="9" t="str">
        <f>VLOOKUP('Consolidtaed Data'!$C4337,[1]Locations!$A:$O,2,0)</f>
        <v>San Bernardino</v>
      </c>
      <c r="O5567" s="9" t="str">
        <f>VLOOKUP('Consolidtaed Data'!$D4337,'[1]Sales People'!$A:$B,2,0)</f>
        <v>Justin Lynch</v>
      </c>
      <c r="P5567" s="9" t="str">
        <f>VLOOKUP('Consolidtaed Data'!$E4337,[1]Customers!$A:$B,2,0)</f>
        <v>Carl Anderson</v>
      </c>
      <c r="Q5567" s="11">
        <f>WEEKDAY('Consolidtaed Data'!$F4337)</f>
        <v>1</v>
      </c>
      <c r="R5567" s="9">
        <f>MONTH('Consolidtaed Data'!$F4337)</f>
        <v>11</v>
      </c>
      <c r="S5567" s="9" t="str">
        <f>TEXT(Table3[[#This Row],[Purchase Date]],"MMMM")</f>
        <v>February</v>
      </c>
      <c r="T5567" s="9">
        <f>YEAR('Consolidtaed Data'!$F4337)</f>
        <v>2020</v>
      </c>
    </row>
    <row r="5568" spans="1:20" x14ac:dyDescent="0.3">
      <c r="A5568" s="9" t="s">
        <v>6593</v>
      </c>
      <c r="B5568" s="9" t="s">
        <v>76</v>
      </c>
      <c r="C5568" s="9" t="s">
        <v>86</v>
      </c>
      <c r="D5568" s="9" t="s">
        <v>68</v>
      </c>
      <c r="E5568" s="9" t="s">
        <v>2747</v>
      </c>
      <c r="F5568" s="10">
        <v>44243</v>
      </c>
      <c r="G5568" s="10" t="str">
        <f>VLOOKUP(Table3[[#This Row],[Product ID]],[1]Products!$A:$G,2,0)</f>
        <v>Product 19</v>
      </c>
      <c r="H5568" s="22">
        <v>1</v>
      </c>
      <c r="I5568" s="9">
        <f>VLOOKUP('Consolidtaed Data'!$B4354,[1]Products!$A:$G,4,0)</f>
        <v>1889</v>
      </c>
      <c r="J5568" s="9">
        <f>VLOOKUP('Consolidtaed Data'!$B4354,[1]Products!$A:$G,3,0)</f>
        <v>945</v>
      </c>
      <c r="K5568" s="9">
        <f>'Consolidtaed Data'!$J4354*'Consolidtaed Data'!$H4354</f>
        <v>665</v>
      </c>
      <c r="L5568" s="9">
        <f>'Consolidtaed Data'!$I4354*'Consolidtaed Data'!$H4354</f>
        <v>1278</v>
      </c>
      <c r="M5568" s="9">
        <f>'Consolidtaed Data'!$L4354-'Consolidtaed Data'!$K4354</f>
        <v>660</v>
      </c>
      <c r="N5568" s="9" t="str">
        <f>VLOOKUP('Consolidtaed Data'!$C4354,[1]Locations!$A:$O,2,0)</f>
        <v>Huntington Beach</v>
      </c>
      <c r="O5568" s="9" t="str">
        <f>VLOOKUP('Consolidtaed Data'!$D4354,'[1]Sales People'!$A:$B,2,0)</f>
        <v>Jeremy Mendoza</v>
      </c>
      <c r="P5568" s="9" t="str">
        <f>VLOOKUP('Consolidtaed Data'!$E4354,[1]Customers!$A:$B,2,0)</f>
        <v>Phillip Morrison</v>
      </c>
      <c r="Q5568" s="11">
        <f>WEEKDAY('Consolidtaed Data'!$F4354)</f>
        <v>2</v>
      </c>
      <c r="R5568" s="9">
        <f>MONTH('Consolidtaed Data'!$F4354)</f>
        <v>11</v>
      </c>
      <c r="S5568" s="9" t="str">
        <f>TEXT(Table3[[#This Row],[Purchase Date]],"MMMM")</f>
        <v>February</v>
      </c>
      <c r="T5568" s="9">
        <f>YEAR('Consolidtaed Data'!$F4354)</f>
        <v>2020</v>
      </c>
    </row>
    <row r="5569" spans="1:20" x14ac:dyDescent="0.3">
      <c r="A5569" s="9" t="s">
        <v>6594</v>
      </c>
      <c r="B5569" s="9" t="s">
        <v>981</v>
      </c>
      <c r="C5569" s="9" t="s">
        <v>30</v>
      </c>
      <c r="D5569" s="9" t="s">
        <v>329</v>
      </c>
      <c r="E5569" s="9" t="s">
        <v>1545</v>
      </c>
      <c r="F5569" s="10">
        <v>44243</v>
      </c>
      <c r="G5569" s="10" t="str">
        <f>VLOOKUP(Table3[[#This Row],[Product ID]],[1]Products!$A:$G,2,0)</f>
        <v>Product 3</v>
      </c>
      <c r="H5569" s="22">
        <v>1</v>
      </c>
      <c r="I5569" s="9">
        <f>VLOOKUP('Consolidtaed Data'!$B4397,[1]Products!$A:$G,4,0)</f>
        <v>1367</v>
      </c>
      <c r="J5569" s="9">
        <f>VLOOKUP('Consolidtaed Data'!$B4397,[1]Products!$A:$G,3,0)</f>
        <v>984</v>
      </c>
      <c r="K5569" s="9">
        <f>'Consolidtaed Data'!$J4397*'Consolidtaed Data'!$H4397</f>
        <v>1220</v>
      </c>
      <c r="L5569" s="9">
        <f>'Consolidtaed Data'!$I4397*'Consolidtaed Data'!$H4397</f>
        <v>1671</v>
      </c>
      <c r="M5569" s="9">
        <f>'Consolidtaed Data'!$L4397-'Consolidtaed Data'!$K4397</f>
        <v>872</v>
      </c>
      <c r="N5569" s="9" t="str">
        <f>VLOOKUP('Consolidtaed Data'!$C4397,[1]Locations!$A:$O,2,0)</f>
        <v>Thousand Oaks</v>
      </c>
      <c r="O5569" s="9" t="str">
        <f>VLOOKUP('Consolidtaed Data'!$D4397,'[1]Sales People'!$A:$B,2,0)</f>
        <v>Bobby Russell</v>
      </c>
      <c r="P5569" s="9" t="str">
        <f>VLOOKUP('Consolidtaed Data'!$E4397,[1]Customers!$A:$B,2,0)</f>
        <v>Jimmy Ray</v>
      </c>
      <c r="Q5569" s="11">
        <f>WEEKDAY('Consolidtaed Data'!$F4397)</f>
        <v>5</v>
      </c>
      <c r="R5569" s="9">
        <f>MONTH('Consolidtaed Data'!$F4397)</f>
        <v>11</v>
      </c>
      <c r="S5569" s="9" t="str">
        <f>TEXT(Table3[[#This Row],[Purchase Date]],"MMMM")</f>
        <v>February</v>
      </c>
      <c r="T5569" s="9">
        <f>YEAR('Consolidtaed Data'!$F4397)</f>
        <v>2020</v>
      </c>
    </row>
    <row r="5570" spans="1:20" x14ac:dyDescent="0.3">
      <c r="A5570" s="9" t="s">
        <v>6595</v>
      </c>
      <c r="B5570" s="9" t="s">
        <v>191</v>
      </c>
      <c r="C5570" s="9" t="s">
        <v>472</v>
      </c>
      <c r="D5570" s="9" t="s">
        <v>51</v>
      </c>
      <c r="E5570" s="9" t="s">
        <v>273</v>
      </c>
      <c r="F5570" s="10">
        <v>44243</v>
      </c>
      <c r="G5570" s="10" t="str">
        <f>VLOOKUP(Table3[[#This Row],[Product ID]],[1]Products!$A:$G,2,0)</f>
        <v>Product 36</v>
      </c>
      <c r="H5570" s="22">
        <v>1</v>
      </c>
      <c r="I5570" s="9">
        <f>VLOOKUP('Consolidtaed Data'!$B4445,[1]Products!$A:$G,4,0)</f>
        <v>1367</v>
      </c>
      <c r="J5570" s="9">
        <f>VLOOKUP('Consolidtaed Data'!$B4445,[1]Products!$A:$G,3,0)</f>
        <v>984</v>
      </c>
      <c r="K5570" s="9">
        <f>'Consolidtaed Data'!$J4445*'Consolidtaed Data'!$H4445</f>
        <v>294</v>
      </c>
      <c r="L5570" s="9">
        <f>'Consolidtaed Data'!$I4445*'Consolidtaed Data'!$H4445</f>
        <v>368</v>
      </c>
      <c r="M5570" s="9">
        <f>'Consolidtaed Data'!$L4445-'Consolidtaed Data'!$K4445</f>
        <v>192</v>
      </c>
      <c r="N5570" s="9" t="str">
        <f>VLOOKUP('Consolidtaed Data'!$C4445,[1]Locations!$A:$O,2,0)</f>
        <v>Ontario</v>
      </c>
      <c r="O5570" s="9" t="str">
        <f>VLOOKUP('Consolidtaed Data'!$D4445,'[1]Sales People'!$A:$B,2,0)</f>
        <v>Kevin Butler</v>
      </c>
      <c r="P5570" s="9" t="str">
        <f>VLOOKUP('Consolidtaed Data'!$E4445,[1]Customers!$A:$B,2,0)</f>
        <v>Andrew Fernandez</v>
      </c>
      <c r="Q5570" s="11">
        <f>WEEKDAY('Consolidtaed Data'!$F4445)</f>
        <v>1</v>
      </c>
      <c r="R5570" s="9">
        <f>MONTH('Consolidtaed Data'!$F4445)</f>
        <v>11</v>
      </c>
      <c r="S5570" s="9" t="str">
        <f>TEXT(Table3[[#This Row],[Purchase Date]],"MMMM")</f>
        <v>February</v>
      </c>
      <c r="T5570" s="9">
        <f>YEAR('Consolidtaed Data'!$F4445)</f>
        <v>2020</v>
      </c>
    </row>
    <row r="5571" spans="1:20" x14ac:dyDescent="0.3">
      <c r="A5571" s="9" t="s">
        <v>6596</v>
      </c>
      <c r="B5571" s="9" t="s">
        <v>266</v>
      </c>
      <c r="C5571" s="9" t="s">
        <v>344</v>
      </c>
      <c r="D5571" s="9" t="s">
        <v>17</v>
      </c>
      <c r="E5571" s="9" t="s">
        <v>345</v>
      </c>
      <c r="F5571" s="10">
        <v>44243</v>
      </c>
      <c r="G5571" s="10" t="str">
        <f>VLOOKUP(Table3[[#This Row],[Product ID]],[1]Products!$A:$G,2,0)</f>
        <v>Product 92</v>
      </c>
      <c r="H5571" s="22">
        <v>1</v>
      </c>
      <c r="I5571" s="9">
        <f>VLOOKUP('Consolidtaed Data'!$B4499,[1]Products!$A:$G,4,0)</f>
        <v>181</v>
      </c>
      <c r="J5571" s="9">
        <f>VLOOKUP('Consolidtaed Data'!$B4499,[1]Products!$A:$G,3,0)</f>
        <v>130</v>
      </c>
      <c r="K5571" s="9">
        <f>'Consolidtaed Data'!$J4499*'Consolidtaed Data'!$H4499</f>
        <v>1220</v>
      </c>
      <c r="L5571" s="9">
        <f>'Consolidtaed Data'!$I4499*'Consolidtaed Data'!$H4499</f>
        <v>1671</v>
      </c>
      <c r="M5571" s="9">
        <f>'Consolidtaed Data'!$L4499-'Consolidtaed Data'!$K4499</f>
        <v>492</v>
      </c>
      <c r="N5571" s="9" t="str">
        <f>VLOOKUP('Consolidtaed Data'!$C4499,[1]Locations!$A:$O,2,0)</f>
        <v>Riverside</v>
      </c>
      <c r="O5571" s="9" t="str">
        <f>VLOOKUP('Consolidtaed Data'!$D4499,'[1]Sales People'!$A:$B,2,0)</f>
        <v>Howard Sims</v>
      </c>
      <c r="P5571" s="9" t="str">
        <f>VLOOKUP('Consolidtaed Data'!$E4499,[1]Customers!$A:$B,2,0)</f>
        <v>Jerry Green</v>
      </c>
      <c r="Q5571" s="11">
        <f>WEEKDAY('Consolidtaed Data'!$F4499)</f>
        <v>4</v>
      </c>
      <c r="R5571" s="9">
        <f>MONTH('Consolidtaed Data'!$F4499)</f>
        <v>11</v>
      </c>
      <c r="S5571" s="9" t="str">
        <f>TEXT(Table3[[#This Row],[Purchase Date]],"MMMM")</f>
        <v>February</v>
      </c>
      <c r="T5571" s="9">
        <f>YEAR('Consolidtaed Data'!$F4499)</f>
        <v>2020</v>
      </c>
    </row>
    <row r="5572" spans="1:20" x14ac:dyDescent="0.3">
      <c r="A5572" s="9" t="s">
        <v>6597</v>
      </c>
      <c r="B5572" s="9" t="s">
        <v>119</v>
      </c>
      <c r="C5572" s="9" t="s">
        <v>86</v>
      </c>
      <c r="D5572" s="9" t="s">
        <v>35</v>
      </c>
      <c r="E5572" s="9" t="s">
        <v>944</v>
      </c>
      <c r="F5572" s="10">
        <v>44243</v>
      </c>
      <c r="G5572" s="10" t="str">
        <f>VLOOKUP(Table3[[#This Row],[Product ID]],[1]Products!$A:$G,2,0)</f>
        <v>Product 67</v>
      </c>
      <c r="H5572" s="22">
        <v>1</v>
      </c>
      <c r="I5572" s="9">
        <f>VLOOKUP('Consolidtaed Data'!$B4530,[1]Products!$A:$G,4,0)</f>
        <v>1526</v>
      </c>
      <c r="J5572" s="9">
        <f>VLOOKUP('Consolidtaed Data'!$B4530,[1]Products!$A:$G,3,0)</f>
        <v>1251</v>
      </c>
      <c r="K5572" s="9">
        <f>'Consolidtaed Data'!$J4530*'Consolidtaed Data'!$H4530</f>
        <v>786</v>
      </c>
      <c r="L5572" s="9">
        <f>'Consolidtaed Data'!$I4530*'Consolidtaed Data'!$H4530</f>
        <v>947</v>
      </c>
      <c r="M5572" s="9">
        <f>'Consolidtaed Data'!$L4530-'Consolidtaed Data'!$K4530</f>
        <v>3072</v>
      </c>
      <c r="N5572" s="9" t="str">
        <f>VLOOKUP('Consolidtaed Data'!$C4530,[1]Locations!$A:$O,2,0)</f>
        <v>Anaheim</v>
      </c>
      <c r="O5572" s="9" t="str">
        <f>VLOOKUP('Consolidtaed Data'!$D4530,'[1]Sales People'!$A:$B,2,0)</f>
        <v>Roger Robertson</v>
      </c>
      <c r="P5572" s="9" t="str">
        <f>VLOOKUP('Consolidtaed Data'!$E4530,[1]Customers!$A:$B,2,0)</f>
        <v>Ronald Bradley</v>
      </c>
      <c r="Q5572" s="11">
        <f>WEEKDAY('Consolidtaed Data'!$F4530)</f>
        <v>6</v>
      </c>
      <c r="R5572" s="9">
        <f>MONTH('Consolidtaed Data'!$F4530)</f>
        <v>11</v>
      </c>
      <c r="S5572" s="9" t="str">
        <f>TEXT(Table3[[#This Row],[Purchase Date]],"MMMM")</f>
        <v>February</v>
      </c>
      <c r="T5572" s="9">
        <f>YEAR('Consolidtaed Data'!$F4530)</f>
        <v>2020</v>
      </c>
    </row>
    <row r="5573" spans="1:20" x14ac:dyDescent="0.3">
      <c r="A5573" s="9" t="s">
        <v>6598</v>
      </c>
      <c r="B5573" s="9" t="s">
        <v>191</v>
      </c>
      <c r="C5573" s="9" t="s">
        <v>108</v>
      </c>
      <c r="D5573" s="9" t="s">
        <v>73</v>
      </c>
      <c r="E5573" s="9" t="s">
        <v>663</v>
      </c>
      <c r="F5573" s="10">
        <v>44243</v>
      </c>
      <c r="G5573" s="10" t="str">
        <f>VLOOKUP(Table3[[#This Row],[Product ID]],[1]Products!$A:$G,2,0)</f>
        <v>Product 36</v>
      </c>
      <c r="H5573" s="22">
        <v>4</v>
      </c>
      <c r="I5573" s="9">
        <f>VLOOKUP('Consolidtaed Data'!$B4531,[1]Products!$A:$G,4,0)</f>
        <v>947</v>
      </c>
      <c r="J5573" s="9">
        <f>VLOOKUP('Consolidtaed Data'!$B4531,[1]Products!$A:$G,3,0)</f>
        <v>786</v>
      </c>
      <c r="K5573" s="9">
        <f>'Consolidtaed Data'!$J4531*'Consolidtaed Data'!$H4531</f>
        <v>520</v>
      </c>
      <c r="L5573" s="9">
        <f>'Consolidtaed Data'!$I4531*'Consolidtaed Data'!$H4531</f>
        <v>724</v>
      </c>
      <c r="M5573" s="9">
        <f>'Consolidtaed Data'!$L4531-'Consolidtaed Data'!$K4531</f>
        <v>1140</v>
      </c>
      <c r="N5573" s="9" t="str">
        <f>VLOOKUP('Consolidtaed Data'!$C4531,[1]Locations!$A:$O,2,0)</f>
        <v>Torrance</v>
      </c>
      <c r="O5573" s="9" t="str">
        <f>VLOOKUP('Consolidtaed Data'!$D4531,'[1]Sales People'!$A:$B,2,0)</f>
        <v>Kenneth Bradley</v>
      </c>
      <c r="P5573" s="9" t="str">
        <f>VLOOKUP('Consolidtaed Data'!$E4531,[1]Customers!$A:$B,2,0)</f>
        <v>Sean Andrews</v>
      </c>
      <c r="Q5573" s="11">
        <f>WEEKDAY('Consolidtaed Data'!$F4531)</f>
        <v>6</v>
      </c>
      <c r="R5573" s="9">
        <f>MONTH('Consolidtaed Data'!$F4531)</f>
        <v>11</v>
      </c>
      <c r="S5573" s="9" t="str">
        <f>TEXT(Table3[[#This Row],[Purchase Date]],"MMMM")</f>
        <v>February</v>
      </c>
      <c r="T5573" s="9">
        <f>YEAR('Consolidtaed Data'!$F4531)</f>
        <v>2020</v>
      </c>
    </row>
    <row r="5574" spans="1:20" x14ac:dyDescent="0.3">
      <c r="A5574" s="9" t="s">
        <v>6599</v>
      </c>
      <c r="B5574" s="9" t="s">
        <v>85</v>
      </c>
      <c r="C5574" s="9" t="s">
        <v>34</v>
      </c>
      <c r="D5574" s="9" t="s">
        <v>83</v>
      </c>
      <c r="E5574" s="9" t="s">
        <v>227</v>
      </c>
      <c r="F5574" s="10">
        <v>44244</v>
      </c>
      <c r="G5574" s="10" t="str">
        <f>VLOOKUP(Table3[[#This Row],[Product ID]],[1]Products!$A:$G,2,0)</f>
        <v>Product 93</v>
      </c>
      <c r="H5574" s="22">
        <v>1</v>
      </c>
      <c r="I5574" s="9">
        <f>VLOOKUP('Consolidtaed Data'!$B3743,[1]Products!$A:$G,4,0)</f>
        <v>1494</v>
      </c>
      <c r="J5574" s="9">
        <f>VLOOKUP('Consolidtaed Data'!$B3743,[1]Products!$A:$G,3,0)</f>
        <v>971</v>
      </c>
      <c r="K5574" s="9">
        <f>'Consolidtaed Data'!$J3743*'Consolidtaed Data'!$H3743</f>
        <v>79</v>
      </c>
      <c r="L5574" s="9">
        <f>'Consolidtaed Data'!$I3743*'Consolidtaed Data'!$H3743</f>
        <v>127</v>
      </c>
      <c r="M5574" s="9">
        <f>'Consolidtaed Data'!$L3743-'Consolidtaed Data'!$K3743</f>
        <v>1224</v>
      </c>
      <c r="N5574" s="9" t="str">
        <f>VLOOKUP('Consolidtaed Data'!$C3743,[1]Locations!$A:$O,2,0)</f>
        <v>Santa Clara</v>
      </c>
      <c r="O5574" s="9" t="str">
        <f>VLOOKUP('Consolidtaed Data'!$D3743,'[1]Sales People'!$A:$B,2,0)</f>
        <v>Patrick Ruiz</v>
      </c>
      <c r="P5574" s="9" t="str">
        <f>VLOOKUP('Consolidtaed Data'!$E3743,[1]Customers!$A:$B,2,0)</f>
        <v>Todd Watson</v>
      </c>
      <c r="Q5574" s="11">
        <f>WEEKDAY('Consolidtaed Data'!$F3743)</f>
        <v>4</v>
      </c>
      <c r="R5574" s="9">
        <f>MONTH('Consolidtaed Data'!$F3743)</f>
        <v>9</v>
      </c>
      <c r="S5574" s="9" t="str">
        <f>TEXT(Table3[[#This Row],[Purchase Date]],"MMMM")</f>
        <v>February</v>
      </c>
      <c r="T5574" s="9">
        <f>YEAR('Consolidtaed Data'!$F3743)</f>
        <v>2020</v>
      </c>
    </row>
    <row r="5575" spans="1:20" x14ac:dyDescent="0.3">
      <c r="A5575" s="9" t="s">
        <v>6600</v>
      </c>
      <c r="B5575" s="9" t="s">
        <v>580</v>
      </c>
      <c r="C5575" s="9" t="s">
        <v>30</v>
      </c>
      <c r="D5575" s="9" t="s">
        <v>127</v>
      </c>
      <c r="E5575" s="9" t="s">
        <v>1950</v>
      </c>
      <c r="F5575" s="10">
        <v>44244</v>
      </c>
      <c r="G5575" s="10" t="str">
        <f>VLOOKUP(Table3[[#This Row],[Product ID]],[1]Products!$A:$G,2,0)</f>
        <v>Product 1</v>
      </c>
      <c r="H5575" s="22">
        <v>1</v>
      </c>
      <c r="I5575" s="9">
        <f>VLOOKUP('Consolidtaed Data'!$B3748,[1]Products!$A:$G,4,0)</f>
        <v>1783</v>
      </c>
      <c r="J5575" s="9">
        <f>VLOOKUP('Consolidtaed Data'!$B3748,[1]Products!$A:$G,3,0)</f>
        <v>1516</v>
      </c>
      <c r="K5575" s="9">
        <f>'Consolidtaed Data'!$J3748*'Consolidtaed Data'!$H3748</f>
        <v>168</v>
      </c>
      <c r="L5575" s="9">
        <f>'Consolidtaed Data'!$I3748*'Consolidtaed Data'!$H3748</f>
        <v>246</v>
      </c>
      <c r="M5575" s="9">
        <f>'Consolidtaed Data'!$L3748-'Consolidtaed Data'!$K3748</f>
        <v>580</v>
      </c>
      <c r="N5575" s="9" t="str">
        <f>VLOOKUP('Consolidtaed Data'!$C3748,[1]Locations!$A:$O,2,0)</f>
        <v>Oceanside</v>
      </c>
      <c r="O5575" s="9" t="str">
        <f>VLOOKUP('Consolidtaed Data'!$D3748,'[1]Sales People'!$A:$B,2,0)</f>
        <v>Carl Elliott</v>
      </c>
      <c r="P5575" s="9" t="str">
        <f>VLOOKUP('Consolidtaed Data'!$E3748,[1]Customers!$A:$B,2,0)</f>
        <v>Charles Montgomery</v>
      </c>
      <c r="Q5575" s="11">
        <f>WEEKDAY('Consolidtaed Data'!$F3748)</f>
        <v>5</v>
      </c>
      <c r="R5575" s="9">
        <f>MONTH('Consolidtaed Data'!$F3748)</f>
        <v>10</v>
      </c>
      <c r="S5575" s="9" t="str">
        <f>TEXT(Table3[[#This Row],[Purchase Date]],"MMMM")</f>
        <v>February</v>
      </c>
      <c r="T5575" s="9">
        <f>YEAR('Consolidtaed Data'!$F3748)</f>
        <v>2020</v>
      </c>
    </row>
    <row r="5576" spans="1:20" x14ac:dyDescent="0.3">
      <c r="A5576" s="9" t="s">
        <v>6601</v>
      </c>
      <c r="B5576" s="9" t="s">
        <v>168</v>
      </c>
      <c r="C5576" s="9" t="s">
        <v>201</v>
      </c>
      <c r="D5576" s="9" t="s">
        <v>149</v>
      </c>
      <c r="E5576" s="9" t="s">
        <v>1425</v>
      </c>
      <c r="F5576" s="10">
        <v>44244</v>
      </c>
      <c r="G5576" s="10" t="str">
        <f>VLOOKUP(Table3[[#This Row],[Product ID]],[1]Products!$A:$G,2,0)</f>
        <v>Product 26</v>
      </c>
      <c r="H5576" s="22">
        <v>3</v>
      </c>
      <c r="I5576" s="9">
        <f>VLOOKUP('Consolidtaed Data'!$B4152,[1]Products!$A:$G,4,0)</f>
        <v>1708</v>
      </c>
      <c r="J5576" s="9">
        <f>VLOOKUP('Consolidtaed Data'!$B4152,[1]Products!$A:$G,3,0)</f>
        <v>871</v>
      </c>
      <c r="K5576" s="9">
        <f>'Consolidtaed Data'!$J4152*'Consolidtaed Data'!$H4152</f>
        <v>3600</v>
      </c>
      <c r="L5576" s="9">
        <f>'Consolidtaed Data'!$I4152*'Consolidtaed Data'!$H4152</f>
        <v>6546</v>
      </c>
      <c r="M5576" s="9">
        <f>'Consolidtaed Data'!$L4152-'Consolidtaed Data'!$K4152</f>
        <v>161</v>
      </c>
      <c r="N5576" s="9" t="str">
        <f>VLOOKUP('Consolidtaed Data'!$C4152,[1]Locations!$A:$O,2,0)</f>
        <v>Anaheim</v>
      </c>
      <c r="O5576" s="9" t="str">
        <f>VLOOKUP('Consolidtaed Data'!$D4152,'[1]Sales People'!$A:$B,2,0)</f>
        <v>Jeremy Mendoza</v>
      </c>
      <c r="P5576" s="9" t="str">
        <f>VLOOKUP('Consolidtaed Data'!$E4152,[1]Customers!$A:$B,2,0)</f>
        <v>Jerry Barnes</v>
      </c>
      <c r="Q5576" s="11">
        <f>WEEKDAY('Consolidtaed Data'!$F4152)</f>
        <v>1</v>
      </c>
      <c r="R5576" s="9">
        <f>MONTH('Consolidtaed Data'!$F4152)</f>
        <v>11</v>
      </c>
      <c r="S5576" s="9" t="str">
        <f>TEXT(Table3[[#This Row],[Purchase Date]],"MMMM")</f>
        <v>February</v>
      </c>
      <c r="T5576" s="9">
        <f>YEAR('Consolidtaed Data'!$F4152)</f>
        <v>2020</v>
      </c>
    </row>
    <row r="5577" spans="1:20" x14ac:dyDescent="0.3">
      <c r="A5577" s="9" t="s">
        <v>6602</v>
      </c>
      <c r="B5577" s="9" t="s">
        <v>692</v>
      </c>
      <c r="C5577" s="9" t="s">
        <v>344</v>
      </c>
      <c r="D5577" s="9" t="s">
        <v>17</v>
      </c>
      <c r="E5577" s="9" t="s">
        <v>827</v>
      </c>
      <c r="F5577" s="10">
        <v>44244</v>
      </c>
      <c r="G5577" s="10" t="str">
        <f>VLOOKUP(Table3[[#This Row],[Product ID]],[1]Products!$A:$G,2,0)</f>
        <v>Product 83</v>
      </c>
      <c r="H5577" s="22">
        <v>4</v>
      </c>
      <c r="I5577" s="9">
        <f>VLOOKUP('Consolidtaed Data'!$B4349,[1]Products!$A:$G,4,0)</f>
        <v>1639</v>
      </c>
      <c r="J5577" s="9">
        <f>VLOOKUP('Consolidtaed Data'!$B4349,[1]Products!$A:$G,3,0)</f>
        <v>1295</v>
      </c>
      <c r="K5577" s="9">
        <f>'Consolidtaed Data'!$J4349*'Consolidtaed Data'!$H4349</f>
        <v>2616</v>
      </c>
      <c r="L5577" s="9">
        <f>'Consolidtaed Data'!$I4349*'Consolidtaed Data'!$H4349</f>
        <v>5229</v>
      </c>
      <c r="M5577" s="9">
        <f>'Consolidtaed Data'!$L4349-'Consolidtaed Data'!$K4349</f>
        <v>570</v>
      </c>
      <c r="N5577" s="9" t="str">
        <f>VLOOKUP('Consolidtaed Data'!$C4349,[1]Locations!$A:$O,2,0)</f>
        <v>Antioch</v>
      </c>
      <c r="O5577" s="9" t="str">
        <f>VLOOKUP('Consolidtaed Data'!$D4349,'[1]Sales People'!$A:$B,2,0)</f>
        <v>Brian Hansen</v>
      </c>
      <c r="P5577" s="9" t="str">
        <f>VLOOKUP('Consolidtaed Data'!$E4349,[1]Customers!$A:$B,2,0)</f>
        <v>Nicholas Gilbert</v>
      </c>
      <c r="Q5577" s="11">
        <f>WEEKDAY('Consolidtaed Data'!$F4349)</f>
        <v>1</v>
      </c>
      <c r="R5577" s="9">
        <f>MONTH('Consolidtaed Data'!$F4349)</f>
        <v>11</v>
      </c>
      <c r="S5577" s="9" t="str">
        <f>TEXT(Table3[[#This Row],[Purchase Date]],"MMMM")</f>
        <v>February</v>
      </c>
      <c r="T5577" s="9">
        <f>YEAR('Consolidtaed Data'!$F4349)</f>
        <v>2020</v>
      </c>
    </row>
    <row r="5578" spans="1:20" x14ac:dyDescent="0.3">
      <c r="A5578" s="9" t="s">
        <v>6603</v>
      </c>
      <c r="B5578" s="9" t="s">
        <v>7</v>
      </c>
      <c r="C5578" s="9" t="s">
        <v>405</v>
      </c>
      <c r="D5578" s="9" t="s">
        <v>143</v>
      </c>
      <c r="E5578" s="9" t="s">
        <v>720</v>
      </c>
      <c r="F5578" s="10">
        <v>44244</v>
      </c>
      <c r="G5578" s="10" t="str">
        <f>VLOOKUP(Table3[[#This Row],[Product ID]],[1]Products!$A:$G,2,0)</f>
        <v>Product 77</v>
      </c>
      <c r="H5578" s="22">
        <v>1</v>
      </c>
      <c r="I5578" s="9">
        <f>VLOOKUP('Consolidtaed Data'!$B4425,[1]Products!$A:$G,4,0)</f>
        <v>1351</v>
      </c>
      <c r="J5578" s="9">
        <f>VLOOKUP('Consolidtaed Data'!$B4425,[1]Products!$A:$G,3,0)</f>
        <v>1108</v>
      </c>
      <c r="K5578" s="9">
        <f>'Consolidtaed Data'!$J4425*'Consolidtaed Data'!$H4425</f>
        <v>1924</v>
      </c>
      <c r="L5578" s="9">
        <f>'Consolidtaed Data'!$I4425*'Consolidtaed Data'!$H4425</f>
        <v>2828</v>
      </c>
      <c r="M5578" s="9">
        <f>'Consolidtaed Data'!$L4425-'Consolidtaed Data'!$K4425</f>
        <v>1980</v>
      </c>
      <c r="N5578" s="9" t="str">
        <f>VLOOKUP('Consolidtaed Data'!$C4425,[1]Locations!$A:$O,2,0)</f>
        <v>Riverside</v>
      </c>
      <c r="O5578" s="9" t="str">
        <f>VLOOKUP('Consolidtaed Data'!$D4425,'[1]Sales People'!$A:$B,2,0)</f>
        <v>Joshua Cook</v>
      </c>
      <c r="P5578" s="9" t="str">
        <f>VLOOKUP('Consolidtaed Data'!$E4425,[1]Customers!$A:$B,2,0)</f>
        <v>Jerry Andrews</v>
      </c>
      <c r="Q5578" s="11">
        <f>WEEKDAY('Consolidtaed Data'!$F4425)</f>
        <v>6</v>
      </c>
      <c r="R5578" s="9">
        <f>MONTH('Consolidtaed Data'!$F4425)</f>
        <v>11</v>
      </c>
      <c r="S5578" s="9" t="str">
        <f>TEXT(Table3[[#This Row],[Purchase Date]],"MMMM")</f>
        <v>February</v>
      </c>
      <c r="T5578" s="9">
        <f>YEAR('Consolidtaed Data'!$F4425)</f>
        <v>2020</v>
      </c>
    </row>
    <row r="5579" spans="1:20" x14ac:dyDescent="0.3">
      <c r="A5579" s="9" t="s">
        <v>6604</v>
      </c>
      <c r="B5579" s="9" t="s">
        <v>366</v>
      </c>
      <c r="C5579" s="9" t="s">
        <v>45</v>
      </c>
      <c r="D5579" s="9" t="s">
        <v>17</v>
      </c>
      <c r="E5579" s="9" t="s">
        <v>1254</v>
      </c>
      <c r="F5579" s="10">
        <v>44244</v>
      </c>
      <c r="G5579" s="10" t="str">
        <f>VLOOKUP(Table3[[#This Row],[Product ID]],[1]Products!$A:$G,2,0)</f>
        <v>Product 39</v>
      </c>
      <c r="H5579" s="22">
        <v>1</v>
      </c>
      <c r="I5579" s="9">
        <f>VLOOKUP('Consolidtaed Data'!$B4469,[1]Products!$A:$G,4,0)</f>
        <v>2391</v>
      </c>
      <c r="J5579" s="9">
        <f>VLOOKUP('Consolidtaed Data'!$B4469,[1]Products!$A:$G,3,0)</f>
        <v>1291</v>
      </c>
      <c r="K5579" s="9">
        <f>'Consolidtaed Data'!$J4469*'Consolidtaed Data'!$H4469</f>
        <v>1173</v>
      </c>
      <c r="L5579" s="9">
        <f>'Consolidtaed Data'!$I4469*'Consolidtaed Data'!$H4469</f>
        <v>1862</v>
      </c>
      <c r="M5579" s="9">
        <f>'Consolidtaed Data'!$L4469-'Consolidtaed Data'!$K4469</f>
        <v>49</v>
      </c>
      <c r="N5579" s="9" t="str">
        <f>VLOOKUP('Consolidtaed Data'!$C4469,[1]Locations!$A:$O,2,0)</f>
        <v>Santa Clara</v>
      </c>
      <c r="O5579" s="9" t="str">
        <f>VLOOKUP('Consolidtaed Data'!$D4469,'[1]Sales People'!$A:$B,2,0)</f>
        <v>Eugene Holmes</v>
      </c>
      <c r="P5579" s="9" t="str">
        <f>VLOOKUP('Consolidtaed Data'!$E4469,[1]Customers!$A:$B,2,0)</f>
        <v>Brian Warren</v>
      </c>
      <c r="Q5579" s="11">
        <f>WEEKDAY('Consolidtaed Data'!$F4469)</f>
        <v>2</v>
      </c>
      <c r="R5579" s="9">
        <f>MONTH('Consolidtaed Data'!$F4469)</f>
        <v>11</v>
      </c>
      <c r="S5579" s="9" t="str">
        <f>TEXT(Table3[[#This Row],[Purchase Date]],"MMMM")</f>
        <v>February</v>
      </c>
      <c r="T5579" s="9">
        <f>YEAR('Consolidtaed Data'!$F4469)</f>
        <v>2020</v>
      </c>
    </row>
    <row r="5580" spans="1:20" x14ac:dyDescent="0.3">
      <c r="A5580" s="9" t="s">
        <v>6605</v>
      </c>
      <c r="B5580" s="9" t="s">
        <v>311</v>
      </c>
      <c r="C5580" s="9" t="s">
        <v>173</v>
      </c>
      <c r="D5580" s="9" t="s">
        <v>272</v>
      </c>
      <c r="E5580" s="9" t="s">
        <v>1877</v>
      </c>
      <c r="F5580" s="10">
        <v>44244</v>
      </c>
      <c r="G5580" s="10" t="str">
        <f>VLOOKUP(Table3[[#This Row],[Product ID]],[1]Products!$A:$G,2,0)</f>
        <v>Product 33</v>
      </c>
      <c r="H5580" s="22">
        <v>4</v>
      </c>
      <c r="I5580" s="9">
        <f>VLOOKUP('Consolidtaed Data'!$B4537,[1]Products!$A:$G,4,0)</f>
        <v>2495</v>
      </c>
      <c r="J5580" s="9">
        <f>VLOOKUP('Consolidtaed Data'!$B4537,[1]Products!$A:$G,3,0)</f>
        <v>1896</v>
      </c>
      <c r="K5580" s="9">
        <f>'Consolidtaed Data'!$J4537*'Consolidtaed Data'!$H4537</f>
        <v>1173</v>
      </c>
      <c r="L5580" s="9">
        <f>'Consolidtaed Data'!$I4537*'Consolidtaed Data'!$H4537</f>
        <v>1862</v>
      </c>
      <c r="M5580" s="9">
        <f>'Consolidtaed Data'!$L4537-'Consolidtaed Data'!$K4537</f>
        <v>1044</v>
      </c>
      <c r="N5580" s="9" t="str">
        <f>VLOOKUP('Consolidtaed Data'!$C4537,[1]Locations!$A:$O,2,0)</f>
        <v>Rancho Cucamonga</v>
      </c>
      <c r="O5580" s="9" t="str">
        <f>VLOOKUP('Consolidtaed Data'!$D4537,'[1]Sales People'!$A:$B,2,0)</f>
        <v>Jimmy Young</v>
      </c>
      <c r="P5580" s="9" t="str">
        <f>VLOOKUP('Consolidtaed Data'!$E4537,[1]Customers!$A:$B,2,0)</f>
        <v>Jesse Garrett</v>
      </c>
      <c r="Q5580" s="11">
        <f>WEEKDAY('Consolidtaed Data'!$F4537)</f>
        <v>7</v>
      </c>
      <c r="R5580" s="9">
        <f>MONTH('Consolidtaed Data'!$F4537)</f>
        <v>11</v>
      </c>
      <c r="S5580" s="9" t="str">
        <f>TEXT(Table3[[#This Row],[Purchase Date]],"MMMM")</f>
        <v>February</v>
      </c>
      <c r="T5580" s="9">
        <f>YEAR('Consolidtaed Data'!$F4537)</f>
        <v>2020</v>
      </c>
    </row>
    <row r="5581" spans="1:20" x14ac:dyDescent="0.3">
      <c r="A5581" s="9" t="s">
        <v>6606</v>
      </c>
      <c r="B5581" s="9" t="s">
        <v>29</v>
      </c>
      <c r="C5581" s="9" t="s">
        <v>12</v>
      </c>
      <c r="D5581" s="9" t="s">
        <v>100</v>
      </c>
      <c r="E5581" s="9" t="s">
        <v>1930</v>
      </c>
      <c r="F5581" s="10">
        <v>44244</v>
      </c>
      <c r="G5581" s="10" t="str">
        <f>VLOOKUP(Table3[[#This Row],[Product ID]],[1]Products!$A:$G,2,0)</f>
        <v>Product 37</v>
      </c>
      <c r="H5581" s="22">
        <v>3</v>
      </c>
      <c r="I5581" s="9">
        <f>VLOOKUP('Consolidtaed Data'!$B4603,[1]Products!$A:$G,4,0)</f>
        <v>290</v>
      </c>
      <c r="J5581" s="9">
        <f>VLOOKUP('Consolidtaed Data'!$B4603,[1]Products!$A:$G,3,0)</f>
        <v>200</v>
      </c>
      <c r="K5581" s="9">
        <f>'Consolidtaed Data'!$J4603*'Consolidtaed Data'!$H4603</f>
        <v>1363</v>
      </c>
      <c r="L5581" s="9">
        <f>'Consolidtaed Data'!$I4603*'Consolidtaed Data'!$H4603</f>
        <v>1725</v>
      </c>
      <c r="M5581" s="9">
        <f>'Consolidtaed Data'!$L4603-'Consolidtaed Data'!$K4603</f>
        <v>1032</v>
      </c>
      <c r="N5581" s="9" t="str">
        <f>VLOOKUP('Consolidtaed Data'!$C4603,[1]Locations!$A:$O,2,0)</f>
        <v>Stockton</v>
      </c>
      <c r="O5581" s="9" t="str">
        <f>VLOOKUP('Consolidtaed Data'!$D4603,'[1]Sales People'!$A:$B,2,0)</f>
        <v>Ryan Butler</v>
      </c>
      <c r="P5581" s="9" t="str">
        <f>VLOOKUP('Consolidtaed Data'!$E4603,[1]Customers!$A:$B,2,0)</f>
        <v>Jesse Hernandez</v>
      </c>
      <c r="Q5581" s="11">
        <f>WEEKDAY('Consolidtaed Data'!$F4603)</f>
        <v>5</v>
      </c>
      <c r="R5581" s="9">
        <f>MONTH('Consolidtaed Data'!$F4603)</f>
        <v>12</v>
      </c>
      <c r="S5581" s="9" t="str">
        <f>TEXT(Table3[[#This Row],[Purchase Date]],"MMMM")</f>
        <v>February</v>
      </c>
      <c r="T5581" s="9">
        <f>YEAR('Consolidtaed Data'!$F4603)</f>
        <v>2020</v>
      </c>
    </row>
    <row r="5582" spans="1:20" x14ac:dyDescent="0.3">
      <c r="A5582" s="9" t="s">
        <v>6607</v>
      </c>
      <c r="B5582" s="9" t="s">
        <v>369</v>
      </c>
      <c r="C5582" s="9" t="s">
        <v>504</v>
      </c>
      <c r="D5582" s="9" t="s">
        <v>100</v>
      </c>
      <c r="E5582" s="9" t="s">
        <v>590</v>
      </c>
      <c r="F5582" s="10">
        <v>44244</v>
      </c>
      <c r="G5582" s="10" t="str">
        <f>VLOOKUP(Table3[[#This Row],[Product ID]],[1]Products!$A:$G,2,0)</f>
        <v>Product 8</v>
      </c>
      <c r="H5582" s="22">
        <v>1</v>
      </c>
      <c r="I5582" s="9">
        <f>VLOOKUP('Consolidtaed Data'!$B4627,[1]Products!$A:$G,4,0)</f>
        <v>2410</v>
      </c>
      <c r="J5582" s="9">
        <f>VLOOKUP('Consolidtaed Data'!$B4627,[1]Products!$A:$G,3,0)</f>
        <v>1518</v>
      </c>
      <c r="K5582" s="9">
        <f>'Consolidtaed Data'!$J4627*'Consolidtaed Data'!$H4627</f>
        <v>2421</v>
      </c>
      <c r="L5582" s="9">
        <f>'Consolidtaed Data'!$I4627*'Consolidtaed Data'!$H4627</f>
        <v>4401</v>
      </c>
      <c r="M5582" s="9">
        <f>'Consolidtaed Data'!$L4627-'Consolidtaed Data'!$K4627</f>
        <v>944</v>
      </c>
      <c r="N5582" s="9" t="str">
        <f>VLOOKUP('Consolidtaed Data'!$C4627,[1]Locations!$A:$O,2,0)</f>
        <v>Stockton</v>
      </c>
      <c r="O5582" s="9" t="str">
        <f>VLOOKUP('Consolidtaed Data'!$D4627,'[1]Sales People'!$A:$B,2,0)</f>
        <v>Jerry Perry</v>
      </c>
      <c r="P5582" s="9" t="str">
        <f>VLOOKUP('Consolidtaed Data'!$E4627,[1]Customers!$A:$B,2,0)</f>
        <v>Harold Turner</v>
      </c>
      <c r="Q5582" s="11">
        <f>WEEKDAY('Consolidtaed Data'!$F4627)</f>
        <v>6</v>
      </c>
      <c r="R5582" s="9">
        <f>MONTH('Consolidtaed Data'!$F4627)</f>
        <v>12</v>
      </c>
      <c r="S5582" s="9" t="str">
        <f>TEXT(Table3[[#This Row],[Purchase Date]],"MMMM")</f>
        <v>February</v>
      </c>
      <c r="T5582" s="9">
        <f>YEAR('Consolidtaed Data'!$F4627)</f>
        <v>2020</v>
      </c>
    </row>
    <row r="5583" spans="1:20" x14ac:dyDescent="0.3">
      <c r="A5583" s="9" t="s">
        <v>6608</v>
      </c>
      <c r="B5583" s="9" t="s">
        <v>311</v>
      </c>
      <c r="C5583" s="9" t="s">
        <v>134</v>
      </c>
      <c r="D5583" s="9" t="s">
        <v>149</v>
      </c>
      <c r="E5583" s="9" t="s">
        <v>985</v>
      </c>
      <c r="F5583" s="10">
        <v>44245</v>
      </c>
      <c r="G5583" s="10" t="str">
        <f>VLOOKUP(Table3[[#This Row],[Product ID]],[1]Products!$A:$G,2,0)</f>
        <v>Product 33</v>
      </c>
      <c r="H5583" s="22">
        <v>1</v>
      </c>
      <c r="I5583" s="9">
        <f>VLOOKUP('Consolidtaed Data'!$B3697,[1]Products!$A:$G,4,0)</f>
        <v>1380</v>
      </c>
      <c r="J5583" s="9">
        <f>VLOOKUP('Consolidtaed Data'!$B3697,[1]Products!$A:$G,3,0)</f>
        <v>1090</v>
      </c>
      <c r="K5583" s="9">
        <f>'Consolidtaed Data'!$J3697*'Consolidtaed Data'!$H3697</f>
        <v>171</v>
      </c>
      <c r="L5583" s="9">
        <f>'Consolidtaed Data'!$I3697*'Consolidtaed Data'!$H3697</f>
        <v>217</v>
      </c>
      <c r="M5583" s="9">
        <f>'Consolidtaed Data'!$L3697-'Consolidtaed Data'!$K3697</f>
        <v>736</v>
      </c>
      <c r="N5583" s="9" t="str">
        <f>VLOOKUP('Consolidtaed Data'!$C3697,[1]Locations!$A:$O,2,0)</f>
        <v>Chula Vista</v>
      </c>
      <c r="O5583" s="9" t="str">
        <f>VLOOKUP('Consolidtaed Data'!$D3697,'[1]Sales People'!$A:$B,2,0)</f>
        <v>Jeremy Mendoza</v>
      </c>
      <c r="P5583" s="9" t="str">
        <f>VLOOKUP('Consolidtaed Data'!$E3697,[1]Customers!$A:$B,2,0)</f>
        <v>Adam White</v>
      </c>
      <c r="Q5583" s="11">
        <f>WEEKDAY('Consolidtaed Data'!$F3697)</f>
        <v>1</v>
      </c>
      <c r="R5583" s="9">
        <f>MONTH('Consolidtaed Data'!$F3697)</f>
        <v>9</v>
      </c>
      <c r="S5583" s="9" t="str">
        <f>TEXT(Table3[[#This Row],[Purchase Date]],"MMMM")</f>
        <v>February</v>
      </c>
      <c r="T5583" s="9">
        <f>YEAR('Consolidtaed Data'!$F3697)</f>
        <v>2020</v>
      </c>
    </row>
    <row r="5584" spans="1:20" x14ac:dyDescent="0.3">
      <c r="A5584" s="9" t="s">
        <v>6609</v>
      </c>
      <c r="B5584" s="9" t="s">
        <v>151</v>
      </c>
      <c r="C5584" s="9" t="s">
        <v>210</v>
      </c>
      <c r="D5584" s="9" t="s">
        <v>13</v>
      </c>
      <c r="E5584" s="9" t="s">
        <v>942</v>
      </c>
      <c r="F5584" s="10">
        <v>44245</v>
      </c>
      <c r="G5584" s="10" t="str">
        <f>VLOOKUP(Table3[[#This Row],[Product ID]],[1]Products!$A:$G,2,0)</f>
        <v>Product 94</v>
      </c>
      <c r="H5584" s="22">
        <v>1</v>
      </c>
      <c r="I5584" s="9">
        <f>VLOOKUP('Consolidtaed Data'!$B3823,[1]Products!$A:$G,4,0)</f>
        <v>392</v>
      </c>
      <c r="J5584" s="9">
        <f>VLOOKUP('Consolidtaed Data'!$B3823,[1]Products!$A:$G,3,0)</f>
        <v>255</v>
      </c>
      <c r="K5584" s="9">
        <f>'Consolidtaed Data'!$J3823*'Consolidtaed Data'!$H3823</f>
        <v>520</v>
      </c>
      <c r="L5584" s="9">
        <f>'Consolidtaed Data'!$I3823*'Consolidtaed Data'!$H3823</f>
        <v>724</v>
      </c>
      <c r="M5584" s="9">
        <f>'Consolidtaed Data'!$L3823-'Consolidtaed Data'!$K3823</f>
        <v>64</v>
      </c>
      <c r="N5584" s="9" t="str">
        <f>VLOOKUP('Consolidtaed Data'!$C3823,[1]Locations!$A:$O,2,0)</f>
        <v>Clovis</v>
      </c>
      <c r="O5584" s="9" t="str">
        <f>VLOOKUP('Consolidtaed Data'!$D3823,'[1]Sales People'!$A:$B,2,0)</f>
        <v>Brian Davis</v>
      </c>
      <c r="P5584" s="9" t="str">
        <f>VLOOKUP('Consolidtaed Data'!$E3823,[1]Customers!$A:$B,2,0)</f>
        <v>Timothy Howard</v>
      </c>
      <c r="Q5584" s="11">
        <f>WEEKDAY('Consolidtaed Data'!$F3823)</f>
        <v>3</v>
      </c>
      <c r="R5584" s="9">
        <f>MONTH('Consolidtaed Data'!$F3823)</f>
        <v>10</v>
      </c>
      <c r="S5584" s="9" t="str">
        <f>TEXT(Table3[[#This Row],[Purchase Date]],"MMMM")</f>
        <v>February</v>
      </c>
      <c r="T5584" s="9">
        <f>YEAR('Consolidtaed Data'!$F3823)</f>
        <v>2020</v>
      </c>
    </row>
    <row r="5585" spans="1:20" x14ac:dyDescent="0.3">
      <c r="A5585" s="9" t="s">
        <v>6610</v>
      </c>
      <c r="B5585" s="9" t="s">
        <v>338</v>
      </c>
      <c r="C5585" s="9" t="s">
        <v>357</v>
      </c>
      <c r="D5585" s="9" t="s">
        <v>46</v>
      </c>
      <c r="E5585" s="9" t="s">
        <v>720</v>
      </c>
      <c r="F5585" s="10">
        <v>44245</v>
      </c>
      <c r="G5585" s="10" t="str">
        <f>VLOOKUP(Table3[[#This Row],[Product ID]],[1]Products!$A:$G,2,0)</f>
        <v>Product 95</v>
      </c>
      <c r="H5585" s="22">
        <v>1</v>
      </c>
      <c r="I5585" s="9">
        <f>VLOOKUP('Consolidtaed Data'!$B4000,[1]Products!$A:$G,4,0)</f>
        <v>1119</v>
      </c>
      <c r="J5585" s="9">
        <f>VLOOKUP('Consolidtaed Data'!$B4000,[1]Products!$A:$G,3,0)</f>
        <v>683</v>
      </c>
      <c r="K5585" s="9">
        <f>'Consolidtaed Data'!$J4000*'Consolidtaed Data'!$H4000</f>
        <v>561</v>
      </c>
      <c r="L5585" s="9">
        <f>'Consolidtaed Data'!$I4000*'Consolidtaed Data'!$H4000</f>
        <v>684</v>
      </c>
      <c r="M5585" s="9">
        <f>'Consolidtaed Data'!$L4000-'Consolidtaed Data'!$K4000</f>
        <v>87</v>
      </c>
      <c r="N5585" s="9" t="str">
        <f>VLOOKUP('Consolidtaed Data'!$C4000,[1]Locations!$A:$O,2,0)</f>
        <v>Roseville</v>
      </c>
      <c r="O5585" s="9" t="str">
        <f>VLOOKUP('Consolidtaed Data'!$D4000,'[1]Sales People'!$A:$B,2,0)</f>
        <v>Fred Robertson</v>
      </c>
      <c r="P5585" s="9" t="str">
        <f>VLOOKUP('Consolidtaed Data'!$E4000,[1]Customers!$A:$B,2,0)</f>
        <v>Harold Matthews</v>
      </c>
      <c r="Q5585" s="11">
        <f>WEEKDAY('Consolidtaed Data'!$F4000)</f>
        <v>2</v>
      </c>
      <c r="R5585" s="9">
        <f>MONTH('Consolidtaed Data'!$F4000)</f>
        <v>10</v>
      </c>
      <c r="S5585" s="9" t="str">
        <f>TEXT(Table3[[#This Row],[Purchase Date]],"MMMM")</f>
        <v>February</v>
      </c>
      <c r="T5585" s="9">
        <f>YEAR('Consolidtaed Data'!$F4000)</f>
        <v>2020</v>
      </c>
    </row>
    <row r="5586" spans="1:20" x14ac:dyDescent="0.3">
      <c r="A5586" s="9" t="s">
        <v>6611</v>
      </c>
      <c r="B5586" s="9" t="s">
        <v>125</v>
      </c>
      <c r="C5586" s="9" t="s">
        <v>405</v>
      </c>
      <c r="D5586" s="9" t="s">
        <v>246</v>
      </c>
      <c r="E5586" s="9" t="s">
        <v>1180</v>
      </c>
      <c r="F5586" s="10">
        <v>44245</v>
      </c>
      <c r="G5586" s="10" t="str">
        <f>VLOOKUP(Table3[[#This Row],[Product ID]],[1]Products!$A:$G,2,0)</f>
        <v>Product 40</v>
      </c>
      <c r="H5586" s="22">
        <v>4</v>
      </c>
      <c r="I5586" s="9">
        <f>VLOOKUP('Consolidtaed Data'!$B4043,[1]Products!$A:$G,4,0)</f>
        <v>95</v>
      </c>
      <c r="J5586" s="9">
        <f>VLOOKUP('Consolidtaed Data'!$B4043,[1]Products!$A:$G,3,0)</f>
        <v>61</v>
      </c>
      <c r="K5586" s="9">
        <f>'Consolidtaed Data'!$J4043*'Consolidtaed Data'!$H4043</f>
        <v>832</v>
      </c>
      <c r="L5586" s="9">
        <f>'Consolidtaed Data'!$I4043*'Consolidtaed Data'!$H4043</f>
        <v>1206</v>
      </c>
      <c r="M5586" s="9">
        <f>'Consolidtaed Data'!$L4043-'Consolidtaed Data'!$K4043</f>
        <v>2048</v>
      </c>
      <c r="N5586" s="9" t="str">
        <f>VLOOKUP('Consolidtaed Data'!$C4043,[1]Locations!$A:$O,2,0)</f>
        <v>Moreno Valley</v>
      </c>
      <c r="O5586" s="9" t="str">
        <f>VLOOKUP('Consolidtaed Data'!$D4043,'[1]Sales People'!$A:$B,2,0)</f>
        <v>Joe Sims</v>
      </c>
      <c r="P5586" s="9" t="str">
        <f>VLOOKUP('Consolidtaed Data'!$E4043,[1]Customers!$A:$B,2,0)</f>
        <v>Christopher Arnold</v>
      </c>
      <c r="Q5586" s="11">
        <f>WEEKDAY('Consolidtaed Data'!$F4043)</f>
        <v>5</v>
      </c>
      <c r="R5586" s="9">
        <f>MONTH('Consolidtaed Data'!$F4043)</f>
        <v>10</v>
      </c>
      <c r="S5586" s="9" t="str">
        <f>TEXT(Table3[[#This Row],[Purchase Date]],"MMMM")</f>
        <v>February</v>
      </c>
      <c r="T5586" s="9">
        <f>YEAR('Consolidtaed Data'!$F4043)</f>
        <v>2020</v>
      </c>
    </row>
    <row r="5587" spans="1:20" x14ac:dyDescent="0.3">
      <c r="A5587" s="9" t="s">
        <v>6612</v>
      </c>
      <c r="B5587" s="9" t="s">
        <v>33</v>
      </c>
      <c r="C5587" s="9" t="s">
        <v>152</v>
      </c>
      <c r="D5587" s="9" t="s">
        <v>87</v>
      </c>
      <c r="E5587" s="9" t="s">
        <v>2228</v>
      </c>
      <c r="F5587" s="10">
        <v>44245</v>
      </c>
      <c r="G5587" s="10" t="str">
        <f>VLOOKUP(Table3[[#This Row],[Product ID]],[1]Products!$A:$G,2,0)</f>
        <v>Product 29</v>
      </c>
      <c r="H5587" s="22">
        <v>1</v>
      </c>
      <c r="I5587" s="9">
        <f>VLOOKUP('Consolidtaed Data'!$B4102,[1]Products!$A:$G,4,0)</f>
        <v>2353</v>
      </c>
      <c r="J5587" s="9">
        <f>VLOOKUP('Consolidtaed Data'!$B4102,[1]Products!$A:$G,3,0)</f>
        <v>1788</v>
      </c>
      <c r="K5587" s="9">
        <f>'Consolidtaed Data'!$J4102*'Consolidtaed Data'!$H4102</f>
        <v>1295</v>
      </c>
      <c r="L5587" s="9">
        <f>'Consolidtaed Data'!$I4102*'Consolidtaed Data'!$H4102</f>
        <v>1639</v>
      </c>
      <c r="M5587" s="9">
        <f>'Consolidtaed Data'!$L4102-'Consolidtaed Data'!$K4102</f>
        <v>1784</v>
      </c>
      <c r="N5587" s="9" t="str">
        <f>VLOOKUP('Consolidtaed Data'!$C4102,[1]Locations!$A:$O,2,0)</f>
        <v>Salinas</v>
      </c>
      <c r="O5587" s="9" t="str">
        <f>VLOOKUP('Consolidtaed Data'!$D4102,'[1]Sales People'!$A:$B,2,0)</f>
        <v>John Reyes</v>
      </c>
      <c r="P5587" s="9" t="str">
        <f>VLOOKUP('Consolidtaed Data'!$E4102,[1]Customers!$A:$B,2,0)</f>
        <v>Eugene Cooper</v>
      </c>
      <c r="Q5587" s="11">
        <f>WEEKDAY('Consolidtaed Data'!$F4102)</f>
        <v>3</v>
      </c>
      <c r="R5587" s="9">
        <f>MONTH('Consolidtaed Data'!$F4102)</f>
        <v>10</v>
      </c>
      <c r="S5587" s="9" t="str">
        <f>TEXT(Table3[[#This Row],[Purchase Date]],"MMMM")</f>
        <v>February</v>
      </c>
      <c r="T5587" s="9">
        <f>YEAR('Consolidtaed Data'!$F4102)</f>
        <v>2020</v>
      </c>
    </row>
    <row r="5588" spans="1:20" x14ac:dyDescent="0.3">
      <c r="A5588" s="9" t="s">
        <v>6613</v>
      </c>
      <c r="B5588" s="9" t="s">
        <v>393</v>
      </c>
      <c r="C5588" s="9" t="s">
        <v>152</v>
      </c>
      <c r="D5588" s="9" t="s">
        <v>329</v>
      </c>
      <c r="E5588" s="9" t="s">
        <v>1004</v>
      </c>
      <c r="F5588" s="10">
        <v>44245</v>
      </c>
      <c r="G5588" s="10" t="str">
        <f>VLOOKUP(Table3[[#This Row],[Product ID]],[1]Products!$A:$G,2,0)</f>
        <v>Product 84</v>
      </c>
      <c r="H5588" s="22">
        <v>1</v>
      </c>
      <c r="I5588" s="9">
        <f>VLOOKUP('Consolidtaed Data'!$B4204,[1]Products!$A:$G,4,0)</f>
        <v>1414</v>
      </c>
      <c r="J5588" s="9">
        <f>VLOOKUP('Consolidtaed Data'!$B4204,[1]Products!$A:$G,3,0)</f>
        <v>962</v>
      </c>
      <c r="K5588" s="9">
        <f>'Consolidtaed Data'!$J4204*'Consolidtaed Data'!$H4204</f>
        <v>1223</v>
      </c>
      <c r="L5588" s="9">
        <f>'Consolidtaed Data'!$I4204*'Consolidtaed Data'!$H4204</f>
        <v>2005</v>
      </c>
      <c r="M5588" s="9">
        <f>'Consolidtaed Data'!$L4204-'Consolidtaed Data'!$K4204</f>
        <v>431</v>
      </c>
      <c r="N5588" s="9" t="str">
        <f>VLOOKUP('Consolidtaed Data'!$C4204,[1]Locations!$A:$O,2,0)</f>
        <v>Vista</v>
      </c>
      <c r="O5588" s="9" t="str">
        <f>VLOOKUP('Consolidtaed Data'!$D4204,'[1]Sales People'!$A:$B,2,0)</f>
        <v>Kevin Butler</v>
      </c>
      <c r="P5588" s="9" t="str">
        <f>VLOOKUP('Consolidtaed Data'!$E4204,[1]Customers!$A:$B,2,0)</f>
        <v>Jesse Alvarez</v>
      </c>
      <c r="Q5588" s="11">
        <f>WEEKDAY('Consolidtaed Data'!$F4204)</f>
        <v>5</v>
      </c>
      <c r="R5588" s="9">
        <f>MONTH('Consolidtaed Data'!$F4204)</f>
        <v>11</v>
      </c>
      <c r="S5588" s="9" t="str">
        <f>TEXT(Table3[[#This Row],[Purchase Date]],"MMMM")</f>
        <v>February</v>
      </c>
      <c r="T5588" s="9">
        <f>YEAR('Consolidtaed Data'!$F4204)</f>
        <v>2020</v>
      </c>
    </row>
    <row r="5589" spans="1:20" x14ac:dyDescent="0.3">
      <c r="A5589" s="9" t="s">
        <v>6614</v>
      </c>
      <c r="B5589" s="9" t="s">
        <v>71</v>
      </c>
      <c r="C5589" s="9" t="s">
        <v>196</v>
      </c>
      <c r="D5589" s="9" t="s">
        <v>83</v>
      </c>
      <c r="E5589" s="9" t="s">
        <v>484</v>
      </c>
      <c r="F5589" s="10">
        <v>44245</v>
      </c>
      <c r="G5589" s="10" t="str">
        <f>VLOOKUP(Table3[[#This Row],[Product ID]],[1]Products!$A:$G,2,0)</f>
        <v>Product 42</v>
      </c>
      <c r="H5589" s="22">
        <v>4</v>
      </c>
      <c r="I5589" s="9">
        <f>VLOOKUP('Consolidtaed Data'!$B4249,[1]Products!$A:$G,4,0)</f>
        <v>95</v>
      </c>
      <c r="J5589" s="9">
        <f>VLOOKUP('Consolidtaed Data'!$B4249,[1]Products!$A:$G,3,0)</f>
        <v>61</v>
      </c>
      <c r="K5589" s="9">
        <f>'Consolidtaed Data'!$J4249*'Consolidtaed Data'!$H4249</f>
        <v>2468</v>
      </c>
      <c r="L5589" s="9">
        <f>'Consolidtaed Data'!$I4249*'Consolidtaed Data'!$H4249</f>
        <v>3164</v>
      </c>
      <c r="M5589" s="9">
        <f>'Consolidtaed Data'!$L4249-'Consolidtaed Data'!$K4249</f>
        <v>362</v>
      </c>
      <c r="N5589" s="9" t="str">
        <f>VLOOKUP('Consolidtaed Data'!$C4249,[1]Locations!$A:$O,2,0)</f>
        <v>Long Beach</v>
      </c>
      <c r="O5589" s="9" t="str">
        <f>VLOOKUP('Consolidtaed Data'!$D4249,'[1]Sales People'!$A:$B,2,0)</f>
        <v>Walter Cook</v>
      </c>
      <c r="P5589" s="9" t="str">
        <f>VLOOKUP('Consolidtaed Data'!$E4249,[1]Customers!$A:$B,2,0)</f>
        <v>Justin Miller</v>
      </c>
      <c r="Q5589" s="11">
        <f>WEEKDAY('Consolidtaed Data'!$F4249)</f>
        <v>2</v>
      </c>
      <c r="R5589" s="9">
        <f>MONTH('Consolidtaed Data'!$F4249)</f>
        <v>11</v>
      </c>
      <c r="S5589" s="9" t="str">
        <f>TEXT(Table3[[#This Row],[Purchase Date]],"MMMM")</f>
        <v>February</v>
      </c>
      <c r="T5589" s="9">
        <f>YEAR('Consolidtaed Data'!$F4249)</f>
        <v>2020</v>
      </c>
    </row>
    <row r="5590" spans="1:20" x14ac:dyDescent="0.3">
      <c r="A5590" s="9" t="s">
        <v>6615</v>
      </c>
      <c r="B5590" s="9" t="s">
        <v>369</v>
      </c>
      <c r="C5590" s="9" t="s">
        <v>504</v>
      </c>
      <c r="D5590" s="9" t="s">
        <v>73</v>
      </c>
      <c r="E5590" s="9" t="s">
        <v>499</v>
      </c>
      <c r="F5590" s="10">
        <v>44245</v>
      </c>
      <c r="G5590" s="10" t="str">
        <f>VLOOKUP(Table3[[#This Row],[Product ID]],[1]Products!$A:$G,2,0)</f>
        <v>Product 8</v>
      </c>
      <c r="H5590" s="22">
        <v>1</v>
      </c>
      <c r="I5590" s="9">
        <f>VLOOKUP('Consolidtaed Data'!$B4296,[1]Products!$A:$G,4,0)</f>
        <v>818</v>
      </c>
      <c r="J5590" s="9">
        <f>VLOOKUP('Consolidtaed Data'!$B4296,[1]Products!$A:$G,3,0)</f>
        <v>450</v>
      </c>
      <c r="K5590" s="9">
        <f>'Consolidtaed Data'!$J4296*'Consolidtaed Data'!$H4296</f>
        <v>2358</v>
      </c>
      <c r="L5590" s="9">
        <f>'Consolidtaed Data'!$I4296*'Consolidtaed Data'!$H4296</f>
        <v>2841</v>
      </c>
      <c r="M5590" s="9">
        <f>'Consolidtaed Data'!$L4296-'Consolidtaed Data'!$K4296</f>
        <v>871</v>
      </c>
      <c r="N5590" s="9" t="str">
        <f>VLOOKUP('Consolidtaed Data'!$C4296,[1]Locations!$A:$O,2,0)</f>
        <v>El Monte</v>
      </c>
      <c r="O5590" s="9" t="str">
        <f>VLOOKUP('Consolidtaed Data'!$D4296,'[1]Sales People'!$A:$B,2,0)</f>
        <v>Roger Ramos</v>
      </c>
      <c r="P5590" s="9" t="str">
        <f>VLOOKUP('Consolidtaed Data'!$E4296,[1]Customers!$A:$B,2,0)</f>
        <v>Chris Armstrong</v>
      </c>
      <c r="Q5590" s="11">
        <f>WEEKDAY('Consolidtaed Data'!$F4296)</f>
        <v>4</v>
      </c>
      <c r="R5590" s="9">
        <f>MONTH('Consolidtaed Data'!$F4296)</f>
        <v>11</v>
      </c>
      <c r="S5590" s="9" t="str">
        <f>TEXT(Table3[[#This Row],[Purchase Date]],"MMMM")</f>
        <v>February</v>
      </c>
      <c r="T5590" s="9">
        <f>YEAR('Consolidtaed Data'!$F4296)</f>
        <v>2020</v>
      </c>
    </row>
    <row r="5591" spans="1:20" x14ac:dyDescent="0.3">
      <c r="A5591" s="9" t="s">
        <v>6616</v>
      </c>
      <c r="B5591" s="9" t="s">
        <v>364</v>
      </c>
      <c r="C5591" s="9" t="s">
        <v>126</v>
      </c>
      <c r="D5591" s="9" t="s">
        <v>127</v>
      </c>
      <c r="E5591" s="9" t="s">
        <v>723</v>
      </c>
      <c r="F5591" s="10">
        <v>44245</v>
      </c>
      <c r="G5591" s="10" t="str">
        <f>VLOOKUP(Table3[[#This Row],[Product ID]],[1]Products!$A:$G,2,0)</f>
        <v>Product 45</v>
      </c>
      <c r="H5591" s="22">
        <v>1</v>
      </c>
      <c r="I5591" s="9">
        <f>VLOOKUP('Consolidtaed Data'!$B4393,[1]Products!$A:$G,4,0)</f>
        <v>584</v>
      </c>
      <c r="J5591" s="9">
        <f>VLOOKUP('Consolidtaed Data'!$B4393,[1]Products!$A:$G,3,0)</f>
        <v>420</v>
      </c>
      <c r="K5591" s="9">
        <f>'Consolidtaed Data'!$J4393*'Consolidtaed Data'!$H4393</f>
        <v>1190</v>
      </c>
      <c r="L5591" s="9">
        <f>'Consolidtaed Data'!$I4393*'Consolidtaed Data'!$H4393</f>
        <v>1566</v>
      </c>
      <c r="M5591" s="9">
        <f>'Consolidtaed Data'!$L4393-'Consolidtaed Data'!$K4393</f>
        <v>495</v>
      </c>
      <c r="N5591" s="9" t="str">
        <f>VLOOKUP('Consolidtaed Data'!$C4393,[1]Locations!$A:$O,2,0)</f>
        <v>Anaheim</v>
      </c>
      <c r="O5591" s="9" t="str">
        <f>VLOOKUP('Consolidtaed Data'!$D4393,'[1]Sales People'!$A:$B,2,0)</f>
        <v>Joshua Taylor</v>
      </c>
      <c r="P5591" s="9" t="str">
        <f>VLOOKUP('Consolidtaed Data'!$E4393,[1]Customers!$A:$B,2,0)</f>
        <v>Ernest Ortiz</v>
      </c>
      <c r="Q5591" s="11">
        <f>WEEKDAY('Consolidtaed Data'!$F4393)</f>
        <v>5</v>
      </c>
      <c r="R5591" s="9">
        <f>MONTH('Consolidtaed Data'!$F4393)</f>
        <v>11</v>
      </c>
      <c r="S5591" s="9" t="str">
        <f>TEXT(Table3[[#This Row],[Purchase Date]],"MMMM")</f>
        <v>February</v>
      </c>
      <c r="T5591" s="9">
        <f>YEAR('Consolidtaed Data'!$F4393)</f>
        <v>2020</v>
      </c>
    </row>
    <row r="5592" spans="1:20" x14ac:dyDescent="0.3">
      <c r="A5592" s="9" t="s">
        <v>6617</v>
      </c>
      <c r="B5592" s="9" t="s">
        <v>238</v>
      </c>
      <c r="C5592" s="9" t="s">
        <v>405</v>
      </c>
      <c r="D5592" s="9" t="s">
        <v>100</v>
      </c>
      <c r="E5592" s="9" t="s">
        <v>36</v>
      </c>
      <c r="F5592" s="10">
        <v>44245</v>
      </c>
      <c r="G5592" s="10" t="str">
        <f>VLOOKUP(Table3[[#This Row],[Product ID]],[1]Products!$A:$G,2,0)</f>
        <v>Product 49</v>
      </c>
      <c r="H5592" s="22">
        <v>1</v>
      </c>
      <c r="I5592" s="9">
        <f>VLOOKUP('Consolidtaed Data'!$B4592,[1]Products!$A:$G,4,0)</f>
        <v>368</v>
      </c>
      <c r="J5592" s="9">
        <f>VLOOKUP('Consolidtaed Data'!$B4592,[1]Products!$A:$G,3,0)</f>
        <v>294</v>
      </c>
      <c r="K5592" s="9">
        <f>'Consolidtaed Data'!$J4592*'Consolidtaed Data'!$H4592</f>
        <v>600</v>
      </c>
      <c r="L5592" s="9">
        <f>'Consolidtaed Data'!$I4592*'Consolidtaed Data'!$H4592</f>
        <v>870</v>
      </c>
      <c r="M5592" s="9">
        <f>'Consolidtaed Data'!$L4592-'Consolidtaed Data'!$K4592</f>
        <v>280</v>
      </c>
      <c r="N5592" s="9" t="str">
        <f>VLOOKUP('Consolidtaed Data'!$C4592,[1]Locations!$A:$O,2,0)</f>
        <v>Santa Rosa</v>
      </c>
      <c r="O5592" s="9" t="str">
        <f>VLOOKUP('Consolidtaed Data'!$D4592,'[1]Sales People'!$A:$B,2,0)</f>
        <v>Scott Mason</v>
      </c>
      <c r="P5592" s="9" t="str">
        <f>VLOOKUP('Consolidtaed Data'!$E4592,[1]Customers!$A:$B,2,0)</f>
        <v>Brandon Diaz</v>
      </c>
      <c r="Q5592" s="11">
        <f>WEEKDAY('Consolidtaed Data'!$F4592)</f>
        <v>4</v>
      </c>
      <c r="R5592" s="9">
        <f>MONTH('Consolidtaed Data'!$F4592)</f>
        <v>12</v>
      </c>
      <c r="S5592" s="9" t="str">
        <f>TEXT(Table3[[#This Row],[Purchase Date]],"MMMM")</f>
        <v>February</v>
      </c>
      <c r="T5592" s="9">
        <f>YEAR('Consolidtaed Data'!$F4592)</f>
        <v>2020</v>
      </c>
    </row>
    <row r="5593" spans="1:20" x14ac:dyDescent="0.3">
      <c r="A5593" s="9" t="s">
        <v>6618</v>
      </c>
      <c r="B5593" s="9" t="s">
        <v>572</v>
      </c>
      <c r="C5593" s="9" t="s">
        <v>344</v>
      </c>
      <c r="D5593" s="9" t="s">
        <v>127</v>
      </c>
      <c r="E5593" s="9" t="s">
        <v>470</v>
      </c>
      <c r="F5593" s="10">
        <v>44245</v>
      </c>
      <c r="G5593" s="10" t="str">
        <f>VLOOKUP(Table3[[#This Row],[Product ID]],[1]Products!$A:$G,2,0)</f>
        <v>Product 22</v>
      </c>
      <c r="H5593" s="22">
        <v>1</v>
      </c>
      <c r="I5593" s="9">
        <f>VLOOKUP('Consolidtaed Data'!$B4675,[1]Products!$A:$G,4,0)</f>
        <v>1972</v>
      </c>
      <c r="J5593" s="9">
        <f>VLOOKUP('Consolidtaed Data'!$B4675,[1]Products!$A:$G,3,0)</f>
        <v>1321</v>
      </c>
      <c r="K5593" s="9">
        <f>'Consolidtaed Data'!$J4675*'Consolidtaed Data'!$H4675</f>
        <v>561</v>
      </c>
      <c r="L5593" s="9">
        <f>'Consolidtaed Data'!$I4675*'Consolidtaed Data'!$H4675</f>
        <v>684</v>
      </c>
      <c r="M5593" s="9">
        <f>'Consolidtaed Data'!$L4675-'Consolidtaed Data'!$K4675</f>
        <v>431</v>
      </c>
      <c r="N5593" s="9" t="str">
        <f>VLOOKUP('Consolidtaed Data'!$C4675,[1]Locations!$A:$O,2,0)</f>
        <v>Long Beach</v>
      </c>
      <c r="O5593" s="9" t="str">
        <f>VLOOKUP('Consolidtaed Data'!$D4675,'[1]Sales People'!$A:$B,2,0)</f>
        <v>Ronald Reed</v>
      </c>
      <c r="P5593" s="9" t="str">
        <f>VLOOKUP('Consolidtaed Data'!$E4675,[1]Customers!$A:$B,2,0)</f>
        <v>David Nguyen</v>
      </c>
      <c r="Q5593" s="11">
        <f>WEEKDAY('Consolidtaed Data'!$F4675)</f>
        <v>4</v>
      </c>
      <c r="R5593" s="9">
        <f>MONTH('Consolidtaed Data'!$F4675)</f>
        <v>12</v>
      </c>
      <c r="S5593" s="9" t="str">
        <f>TEXT(Table3[[#This Row],[Purchase Date]],"MMMM")</f>
        <v>February</v>
      </c>
      <c r="T5593" s="9">
        <f>YEAR('Consolidtaed Data'!$F4675)</f>
        <v>2020</v>
      </c>
    </row>
    <row r="5594" spans="1:20" x14ac:dyDescent="0.3">
      <c r="A5594" s="9" t="s">
        <v>6619</v>
      </c>
      <c r="B5594" s="9" t="s">
        <v>284</v>
      </c>
      <c r="C5594" s="9" t="s">
        <v>226</v>
      </c>
      <c r="D5594" s="9" t="s">
        <v>87</v>
      </c>
      <c r="E5594" s="9" t="s">
        <v>1510</v>
      </c>
      <c r="F5594" s="10">
        <v>44246</v>
      </c>
      <c r="G5594" s="10" t="str">
        <f>VLOOKUP(Table3[[#This Row],[Product ID]],[1]Products!$A:$G,2,0)</f>
        <v>Product 96</v>
      </c>
      <c r="H5594" s="22">
        <v>4</v>
      </c>
      <c r="I5594" s="9">
        <f>VLOOKUP('Consolidtaed Data'!$B3728,[1]Products!$A:$G,4,0)</f>
        <v>913</v>
      </c>
      <c r="J5594" s="9">
        <f>VLOOKUP('Consolidtaed Data'!$B3728,[1]Products!$A:$G,3,0)</f>
        <v>584</v>
      </c>
      <c r="K5594" s="9">
        <f>'Consolidtaed Data'!$J3728*'Consolidtaed Data'!$H3728</f>
        <v>342</v>
      </c>
      <c r="L5594" s="9">
        <f>'Consolidtaed Data'!$I3728*'Consolidtaed Data'!$H3728</f>
        <v>434</v>
      </c>
      <c r="M5594" s="9">
        <f>'Consolidtaed Data'!$L3728-'Consolidtaed Data'!$K3728</f>
        <v>267</v>
      </c>
      <c r="N5594" s="9" t="str">
        <f>VLOOKUP('Consolidtaed Data'!$C3728,[1]Locations!$A:$O,2,0)</f>
        <v>Burbank</v>
      </c>
      <c r="O5594" s="9" t="str">
        <f>VLOOKUP('Consolidtaed Data'!$D3728,'[1]Sales People'!$A:$B,2,0)</f>
        <v>Justin Lynch</v>
      </c>
      <c r="P5594" s="9" t="str">
        <f>VLOOKUP('Consolidtaed Data'!$E3728,[1]Customers!$A:$B,2,0)</f>
        <v>Andrew Burns</v>
      </c>
      <c r="Q5594" s="11">
        <f>WEEKDAY('Consolidtaed Data'!$F3728)</f>
        <v>3</v>
      </c>
      <c r="R5594" s="9">
        <f>MONTH('Consolidtaed Data'!$F3728)</f>
        <v>9</v>
      </c>
      <c r="S5594" s="9" t="str">
        <f>TEXT(Table3[[#This Row],[Purchase Date]],"MMMM")</f>
        <v>February</v>
      </c>
      <c r="T5594" s="9">
        <f>YEAR('Consolidtaed Data'!$F3728)</f>
        <v>2020</v>
      </c>
    </row>
    <row r="5595" spans="1:20" x14ac:dyDescent="0.3">
      <c r="A5595" s="9" t="s">
        <v>6620</v>
      </c>
      <c r="B5595" s="9" t="s">
        <v>369</v>
      </c>
      <c r="C5595" s="9" t="s">
        <v>504</v>
      </c>
      <c r="D5595" s="9" t="s">
        <v>197</v>
      </c>
      <c r="E5595" s="9" t="s">
        <v>958</v>
      </c>
      <c r="F5595" s="10">
        <v>44246</v>
      </c>
      <c r="G5595" s="10" t="str">
        <f>VLOOKUP(Table3[[#This Row],[Product ID]],[1]Products!$A:$G,2,0)</f>
        <v>Product 8</v>
      </c>
      <c r="H5595" s="22">
        <v>2</v>
      </c>
      <c r="I5595" s="9">
        <f>VLOOKUP('Consolidtaed Data'!$B3914,[1]Products!$A:$G,4,0)</f>
        <v>556</v>
      </c>
      <c r="J5595" s="9">
        <f>VLOOKUP('Consolidtaed Data'!$B3914,[1]Products!$A:$G,3,0)</f>
        <v>395</v>
      </c>
      <c r="K5595" s="9">
        <f>'Consolidtaed Data'!$J3914*'Consolidtaed Data'!$H3914</f>
        <v>1684</v>
      </c>
      <c r="L5595" s="9">
        <f>'Consolidtaed Data'!$I3914*'Consolidtaed Data'!$H3914</f>
        <v>2244</v>
      </c>
      <c r="M5595" s="9">
        <f>'Consolidtaed Data'!$L3914-'Consolidtaed Data'!$K3914</f>
        <v>49</v>
      </c>
      <c r="N5595" s="9" t="str">
        <f>VLOOKUP('Consolidtaed Data'!$C3914,[1]Locations!$A:$O,2,0)</f>
        <v>Long Beach</v>
      </c>
      <c r="O5595" s="9" t="str">
        <f>VLOOKUP('Consolidtaed Data'!$D3914,'[1]Sales People'!$A:$B,2,0)</f>
        <v>Walter Cook</v>
      </c>
      <c r="P5595" s="9" t="str">
        <f>VLOOKUP('Consolidtaed Data'!$E3914,[1]Customers!$A:$B,2,0)</f>
        <v>Russell Boyd</v>
      </c>
      <c r="Q5595" s="11">
        <f>WEEKDAY('Consolidtaed Data'!$F3914)</f>
        <v>2</v>
      </c>
      <c r="R5595" s="9">
        <f>MONTH('Consolidtaed Data'!$F3914)</f>
        <v>10</v>
      </c>
      <c r="S5595" s="9" t="str">
        <f>TEXT(Table3[[#This Row],[Purchase Date]],"MMMM")</f>
        <v>February</v>
      </c>
      <c r="T5595" s="9">
        <f>YEAR('Consolidtaed Data'!$F3914)</f>
        <v>2020</v>
      </c>
    </row>
    <row r="5596" spans="1:20" x14ac:dyDescent="0.3">
      <c r="A5596" s="9" t="s">
        <v>6622</v>
      </c>
      <c r="B5596" s="9" t="s">
        <v>76</v>
      </c>
      <c r="C5596" s="9" t="s">
        <v>99</v>
      </c>
      <c r="D5596" s="9" t="s">
        <v>43</v>
      </c>
      <c r="E5596" s="9" t="s">
        <v>1589</v>
      </c>
      <c r="F5596" s="10">
        <v>44246</v>
      </c>
      <c r="G5596" s="10" t="str">
        <f>VLOOKUP(Table3[[#This Row],[Product ID]],[1]Products!$A:$G,2,0)</f>
        <v>Product 19</v>
      </c>
      <c r="H5596" s="22">
        <v>4</v>
      </c>
      <c r="I5596" s="9">
        <f>VLOOKUP('Consolidtaed Data'!$B3916,[1]Products!$A:$G,4,0)</f>
        <v>217</v>
      </c>
      <c r="J5596" s="9">
        <f>VLOOKUP('Consolidtaed Data'!$B3916,[1]Products!$A:$G,3,0)</f>
        <v>171</v>
      </c>
      <c r="K5596" s="9">
        <f>'Consolidtaed Data'!$J3916*'Consolidtaed Data'!$H3916</f>
        <v>1535</v>
      </c>
      <c r="L5596" s="9">
        <f>'Consolidtaed Data'!$I3916*'Consolidtaed Data'!$H3916</f>
        <v>2257</v>
      </c>
      <c r="M5596" s="9">
        <f>'Consolidtaed Data'!$L3916-'Consolidtaed Data'!$K3916</f>
        <v>26</v>
      </c>
      <c r="N5596" s="9" t="str">
        <f>VLOOKUP('Consolidtaed Data'!$C3916,[1]Locations!$A:$O,2,0)</f>
        <v>Pasadena</v>
      </c>
      <c r="O5596" s="9" t="str">
        <f>VLOOKUP('Consolidtaed Data'!$D3916,'[1]Sales People'!$A:$B,2,0)</f>
        <v>Christopher Tucker</v>
      </c>
      <c r="P5596" s="9" t="str">
        <f>VLOOKUP('Consolidtaed Data'!$E3916,[1]Customers!$A:$B,2,0)</f>
        <v>Wayne Williams</v>
      </c>
      <c r="Q5596" s="11">
        <f>WEEKDAY('Consolidtaed Data'!$F3916)</f>
        <v>3</v>
      </c>
      <c r="R5596" s="9">
        <f>MONTH('Consolidtaed Data'!$F3916)</f>
        <v>10</v>
      </c>
      <c r="S5596" s="9" t="str">
        <f>TEXT(Table3[[#This Row],[Purchase Date]],"MMMM")</f>
        <v>February</v>
      </c>
      <c r="T5596" s="9">
        <f>YEAR('Consolidtaed Data'!$F3916)</f>
        <v>2020</v>
      </c>
    </row>
    <row r="5597" spans="1:20" x14ac:dyDescent="0.3">
      <c r="A5597" s="9" t="s">
        <v>6623</v>
      </c>
      <c r="B5597" s="9" t="s">
        <v>29</v>
      </c>
      <c r="C5597" s="9" t="s">
        <v>67</v>
      </c>
      <c r="D5597" s="9" t="s">
        <v>64</v>
      </c>
      <c r="E5597" s="9" t="s">
        <v>1090</v>
      </c>
      <c r="F5597" s="10">
        <v>44246</v>
      </c>
      <c r="G5597" s="10" t="str">
        <f>VLOOKUP(Table3[[#This Row],[Product ID]],[1]Products!$A:$G,2,0)</f>
        <v>Product 37</v>
      </c>
      <c r="H5597" s="22">
        <v>3</v>
      </c>
      <c r="I5597" s="9">
        <f>VLOOKUP('Consolidtaed Data'!$B4338,[1]Products!$A:$G,4,0)</f>
        <v>1494</v>
      </c>
      <c r="J5597" s="9">
        <f>VLOOKUP('Consolidtaed Data'!$B4338,[1]Products!$A:$G,3,0)</f>
        <v>971</v>
      </c>
      <c r="K5597" s="9">
        <f>'Consolidtaed Data'!$J4338*'Consolidtaed Data'!$H4338</f>
        <v>984</v>
      </c>
      <c r="L5597" s="9">
        <f>'Consolidtaed Data'!$I4338*'Consolidtaed Data'!$H4338</f>
        <v>1367</v>
      </c>
      <c r="M5597" s="9">
        <f>'Consolidtaed Data'!$L4338-'Consolidtaed Data'!$K4338</f>
        <v>275</v>
      </c>
      <c r="N5597" s="9" t="str">
        <f>VLOOKUP('Consolidtaed Data'!$C4338,[1]Locations!$A:$O,2,0)</f>
        <v>Oceanside</v>
      </c>
      <c r="O5597" s="9" t="str">
        <f>VLOOKUP('Consolidtaed Data'!$D4338,'[1]Sales People'!$A:$B,2,0)</f>
        <v>Patrick Ruiz</v>
      </c>
      <c r="P5597" s="9" t="str">
        <f>VLOOKUP('Consolidtaed Data'!$E4338,[1]Customers!$A:$B,2,0)</f>
        <v>Joseph Warren</v>
      </c>
      <c r="Q5597" s="11">
        <f>WEEKDAY('Consolidtaed Data'!$F4338)</f>
        <v>1</v>
      </c>
      <c r="R5597" s="9">
        <f>MONTH('Consolidtaed Data'!$F4338)</f>
        <v>11</v>
      </c>
      <c r="S5597" s="9" t="str">
        <f>TEXT(Table3[[#This Row],[Purchase Date]],"MMMM")</f>
        <v>February</v>
      </c>
      <c r="T5597" s="9">
        <f>YEAR('Consolidtaed Data'!$F4338)</f>
        <v>2020</v>
      </c>
    </row>
    <row r="5598" spans="1:20" x14ac:dyDescent="0.3">
      <c r="A5598" s="9" t="s">
        <v>6624</v>
      </c>
      <c r="B5598" s="9" t="s">
        <v>168</v>
      </c>
      <c r="C5598" s="9" t="s">
        <v>126</v>
      </c>
      <c r="D5598" s="9" t="s">
        <v>87</v>
      </c>
      <c r="E5598" s="9" t="s">
        <v>2220</v>
      </c>
      <c r="F5598" s="10">
        <v>44246</v>
      </c>
      <c r="G5598" s="10" t="str">
        <f>VLOOKUP(Table3[[#This Row],[Product ID]],[1]Products!$A:$G,2,0)</f>
        <v>Product 26</v>
      </c>
      <c r="H5598" s="22">
        <v>1</v>
      </c>
      <c r="I5598" s="9">
        <f>VLOOKUP('Consolidtaed Data'!$B4363,[1]Products!$A:$G,4,0)</f>
        <v>2495</v>
      </c>
      <c r="J5598" s="9">
        <f>VLOOKUP('Consolidtaed Data'!$B4363,[1]Products!$A:$G,3,0)</f>
        <v>1896</v>
      </c>
      <c r="K5598" s="9">
        <f>'Consolidtaed Data'!$J4363*'Consolidtaed Data'!$H4363</f>
        <v>168</v>
      </c>
      <c r="L5598" s="9">
        <f>'Consolidtaed Data'!$I4363*'Consolidtaed Data'!$H4363</f>
        <v>246</v>
      </c>
      <c r="M5598" s="9">
        <f>'Consolidtaed Data'!$L4363-'Consolidtaed Data'!$K4363</f>
        <v>265</v>
      </c>
      <c r="N5598" s="9" t="str">
        <f>VLOOKUP('Consolidtaed Data'!$C4363,[1]Locations!$A:$O,2,0)</f>
        <v>Daly City</v>
      </c>
      <c r="O5598" s="9" t="str">
        <f>VLOOKUP('Consolidtaed Data'!$D4363,'[1]Sales People'!$A:$B,2,0)</f>
        <v>Eugene Holmes</v>
      </c>
      <c r="P5598" s="9" t="str">
        <f>VLOOKUP('Consolidtaed Data'!$E4363,[1]Customers!$A:$B,2,0)</f>
        <v>Jeremy Arnold</v>
      </c>
      <c r="Q5598" s="11">
        <f>WEEKDAY('Consolidtaed Data'!$F4363)</f>
        <v>3</v>
      </c>
      <c r="R5598" s="9">
        <f>MONTH('Consolidtaed Data'!$F4363)</f>
        <v>11</v>
      </c>
      <c r="S5598" s="9" t="str">
        <f>TEXT(Table3[[#This Row],[Purchase Date]],"MMMM")</f>
        <v>February</v>
      </c>
      <c r="T5598" s="9">
        <f>YEAR('Consolidtaed Data'!$F4363)</f>
        <v>2020</v>
      </c>
    </row>
    <row r="5599" spans="1:20" x14ac:dyDescent="0.3">
      <c r="A5599" s="9" t="s">
        <v>6625</v>
      </c>
      <c r="B5599" s="9" t="s">
        <v>503</v>
      </c>
      <c r="C5599" s="9" t="s">
        <v>34</v>
      </c>
      <c r="D5599" s="9" t="s">
        <v>197</v>
      </c>
      <c r="E5599" s="9" t="s">
        <v>654</v>
      </c>
      <c r="F5599" s="10">
        <v>44246</v>
      </c>
      <c r="G5599" s="10" t="str">
        <f>VLOOKUP(Table3[[#This Row],[Product ID]],[1]Products!$A:$G,2,0)</f>
        <v>Product 99</v>
      </c>
      <c r="H5599" s="22">
        <v>1</v>
      </c>
      <c r="I5599" s="9">
        <f>VLOOKUP('Consolidtaed Data'!$B4407,[1]Products!$A:$G,4,0)</f>
        <v>1414</v>
      </c>
      <c r="J5599" s="9">
        <f>VLOOKUP('Consolidtaed Data'!$B4407,[1]Products!$A:$G,3,0)</f>
        <v>962</v>
      </c>
      <c r="K5599" s="9">
        <f>'Consolidtaed Data'!$J4407*'Consolidtaed Data'!$H4407</f>
        <v>807</v>
      </c>
      <c r="L5599" s="9">
        <f>'Consolidtaed Data'!$I4407*'Consolidtaed Data'!$H4407</f>
        <v>1467</v>
      </c>
      <c r="M5599" s="9">
        <f>'Consolidtaed Data'!$L4407-'Consolidtaed Data'!$K4407</f>
        <v>1888</v>
      </c>
      <c r="N5599" s="9" t="str">
        <f>VLOOKUP('Consolidtaed Data'!$C4407,[1]Locations!$A:$O,2,0)</f>
        <v>Carlsbad</v>
      </c>
      <c r="O5599" s="9" t="str">
        <f>VLOOKUP('Consolidtaed Data'!$D4407,'[1]Sales People'!$A:$B,2,0)</f>
        <v>Clarence Fox</v>
      </c>
      <c r="P5599" s="9" t="str">
        <f>VLOOKUP('Consolidtaed Data'!$E4407,[1]Customers!$A:$B,2,0)</f>
        <v>Craig Wright</v>
      </c>
      <c r="Q5599" s="11">
        <f>WEEKDAY('Consolidtaed Data'!$F4407)</f>
        <v>5</v>
      </c>
      <c r="R5599" s="9">
        <f>MONTH('Consolidtaed Data'!$F4407)</f>
        <v>11</v>
      </c>
      <c r="S5599" s="9" t="str">
        <f>TEXT(Table3[[#This Row],[Purchase Date]],"MMMM")</f>
        <v>February</v>
      </c>
      <c r="T5599" s="9">
        <f>YEAR('Consolidtaed Data'!$F4407)</f>
        <v>2020</v>
      </c>
    </row>
    <row r="5600" spans="1:20" x14ac:dyDescent="0.3">
      <c r="A5600" s="9" t="s">
        <v>6626</v>
      </c>
      <c r="B5600" s="9" t="s">
        <v>284</v>
      </c>
      <c r="C5600" s="9" t="s">
        <v>134</v>
      </c>
      <c r="D5600" s="9" t="s">
        <v>149</v>
      </c>
      <c r="E5600" s="9" t="s">
        <v>708</v>
      </c>
      <c r="F5600" s="10">
        <v>44246</v>
      </c>
      <c r="G5600" s="10" t="str">
        <f>VLOOKUP(Table3[[#This Row],[Product ID]],[1]Products!$A:$G,2,0)</f>
        <v>Product 96</v>
      </c>
      <c r="H5600" s="22">
        <v>1</v>
      </c>
      <c r="I5600" s="9">
        <f>VLOOKUP('Consolidtaed Data'!$B4447,[1]Products!$A:$G,4,0)</f>
        <v>127</v>
      </c>
      <c r="J5600" s="9">
        <f>VLOOKUP('Consolidtaed Data'!$B4447,[1]Products!$A:$G,3,0)</f>
        <v>79</v>
      </c>
      <c r="K5600" s="9">
        <f>'Consolidtaed Data'!$J4447*'Consolidtaed Data'!$H4447</f>
        <v>3884</v>
      </c>
      <c r="L5600" s="9">
        <f>'Consolidtaed Data'!$I4447*'Consolidtaed Data'!$H4447</f>
        <v>5976</v>
      </c>
      <c r="M5600" s="9">
        <f>'Consolidtaed Data'!$L4447-'Consolidtaed Data'!$K4447</f>
        <v>993</v>
      </c>
      <c r="N5600" s="9" t="str">
        <f>VLOOKUP('Consolidtaed Data'!$C4447,[1]Locations!$A:$O,2,0)</f>
        <v>Escondido</v>
      </c>
      <c r="O5600" s="9" t="str">
        <f>VLOOKUP('Consolidtaed Data'!$D4447,'[1]Sales People'!$A:$B,2,0)</f>
        <v>Roger Robertson</v>
      </c>
      <c r="P5600" s="9" t="str">
        <f>VLOOKUP('Consolidtaed Data'!$E4447,[1]Customers!$A:$B,2,0)</f>
        <v>Kenneth Hill</v>
      </c>
      <c r="Q5600" s="11">
        <f>WEEKDAY('Consolidtaed Data'!$F4447)</f>
        <v>1</v>
      </c>
      <c r="R5600" s="9">
        <f>MONTH('Consolidtaed Data'!$F4447)</f>
        <v>11</v>
      </c>
      <c r="S5600" s="9" t="str">
        <f>TEXT(Table3[[#This Row],[Purchase Date]],"MMMM")</f>
        <v>February</v>
      </c>
      <c r="T5600" s="9">
        <f>YEAR('Consolidtaed Data'!$F4447)</f>
        <v>2020</v>
      </c>
    </row>
    <row r="5601" spans="1:20" x14ac:dyDescent="0.3">
      <c r="A5601" s="9" t="s">
        <v>6627</v>
      </c>
      <c r="B5601" s="9" t="s">
        <v>411</v>
      </c>
      <c r="C5601" s="9" t="s">
        <v>331</v>
      </c>
      <c r="D5601" s="9" t="s">
        <v>56</v>
      </c>
      <c r="E5601" s="9" t="s">
        <v>1314</v>
      </c>
      <c r="F5601" s="10">
        <v>44246</v>
      </c>
      <c r="G5601" s="10" t="str">
        <f>VLOOKUP(Table3[[#This Row],[Product ID]],[1]Products!$A:$G,2,0)</f>
        <v>Product 27</v>
      </c>
      <c r="H5601" s="22">
        <v>1</v>
      </c>
      <c r="I5601" s="9">
        <f>VLOOKUP('Consolidtaed Data'!$B4453,[1]Products!$A:$G,4,0)</f>
        <v>1635</v>
      </c>
      <c r="J5601" s="9">
        <f>VLOOKUP('Consolidtaed Data'!$B4453,[1]Products!$A:$G,3,0)</f>
        <v>1046</v>
      </c>
      <c r="K5601" s="9">
        <f>'Consolidtaed Data'!$J4453*'Consolidtaed Data'!$H4453</f>
        <v>1046</v>
      </c>
      <c r="L5601" s="9">
        <f>'Consolidtaed Data'!$I4453*'Consolidtaed Data'!$H4453</f>
        <v>1635</v>
      </c>
      <c r="M5601" s="9">
        <f>'Consolidtaed Data'!$L4453-'Consolidtaed Data'!$K4453</f>
        <v>837</v>
      </c>
      <c r="N5601" s="9" t="str">
        <f>VLOOKUP('Consolidtaed Data'!$C4453,[1]Locations!$A:$O,2,0)</f>
        <v>Visalia</v>
      </c>
      <c r="O5601" s="9" t="str">
        <f>VLOOKUP('Consolidtaed Data'!$D4453,'[1]Sales People'!$A:$B,2,0)</f>
        <v>Martin Carr</v>
      </c>
      <c r="P5601" s="9" t="str">
        <f>VLOOKUP('Consolidtaed Data'!$E4453,[1]Customers!$A:$B,2,0)</f>
        <v>Roger Elliott</v>
      </c>
      <c r="Q5601" s="11">
        <f>WEEKDAY('Consolidtaed Data'!$F4453)</f>
        <v>1</v>
      </c>
      <c r="R5601" s="9">
        <f>MONTH('Consolidtaed Data'!$F4453)</f>
        <v>11</v>
      </c>
      <c r="S5601" s="9" t="str">
        <f>TEXT(Table3[[#This Row],[Purchase Date]],"MMMM")</f>
        <v>February</v>
      </c>
      <c r="T5601" s="9">
        <f>YEAR('Consolidtaed Data'!$F4453)</f>
        <v>2020</v>
      </c>
    </row>
    <row r="5602" spans="1:20" x14ac:dyDescent="0.3">
      <c r="A5602" s="9" t="s">
        <v>6628</v>
      </c>
      <c r="B5602" s="9" t="s">
        <v>294</v>
      </c>
      <c r="C5602" s="9" t="s">
        <v>192</v>
      </c>
      <c r="D5602" s="9" t="s">
        <v>95</v>
      </c>
      <c r="E5602" s="9" t="s">
        <v>250</v>
      </c>
      <c r="F5602" s="10">
        <v>44246</v>
      </c>
      <c r="G5602" s="10" t="str">
        <f>VLOOKUP(Table3[[#This Row],[Product ID]],[1]Products!$A:$G,2,0)</f>
        <v>Product 51</v>
      </c>
      <c r="H5602" s="22">
        <v>1</v>
      </c>
      <c r="I5602" s="9">
        <f>VLOOKUP('Consolidtaed Data'!$B4561,[1]Products!$A:$G,4,0)</f>
        <v>1967</v>
      </c>
      <c r="J5602" s="9">
        <f>VLOOKUP('Consolidtaed Data'!$B4561,[1]Products!$A:$G,3,0)</f>
        <v>1397</v>
      </c>
      <c r="K5602" s="9">
        <f>'Consolidtaed Data'!$J4561*'Consolidtaed Data'!$H4561</f>
        <v>2502</v>
      </c>
      <c r="L5602" s="9">
        <f>'Consolidtaed Data'!$I4561*'Consolidtaed Data'!$H4561</f>
        <v>3052</v>
      </c>
      <c r="M5602" s="9">
        <f>'Consolidtaed Data'!$L4561-'Consolidtaed Data'!$K4561</f>
        <v>589</v>
      </c>
      <c r="N5602" s="9" t="str">
        <f>VLOOKUP('Consolidtaed Data'!$C4561,[1]Locations!$A:$O,2,0)</f>
        <v>Glendale</v>
      </c>
      <c r="O5602" s="9" t="str">
        <f>VLOOKUP('Consolidtaed Data'!$D4561,'[1]Sales People'!$A:$B,2,0)</f>
        <v>Jeremy Mendoza</v>
      </c>
      <c r="P5602" s="9" t="str">
        <f>VLOOKUP('Consolidtaed Data'!$E4561,[1]Customers!$A:$B,2,0)</f>
        <v>Benjamin Ryan</v>
      </c>
      <c r="Q5602" s="11">
        <f>WEEKDAY('Consolidtaed Data'!$F4561)</f>
        <v>1</v>
      </c>
      <c r="R5602" s="9">
        <f>MONTH('Consolidtaed Data'!$F4561)</f>
        <v>11</v>
      </c>
      <c r="S5602" s="9" t="str">
        <f>TEXT(Table3[[#This Row],[Purchase Date]],"MMMM")</f>
        <v>February</v>
      </c>
      <c r="T5602" s="9">
        <f>YEAR('Consolidtaed Data'!$F4561)</f>
        <v>2020</v>
      </c>
    </row>
    <row r="5603" spans="1:20" x14ac:dyDescent="0.3">
      <c r="A5603" s="9" t="s">
        <v>6629</v>
      </c>
      <c r="B5603" s="9" t="s">
        <v>373</v>
      </c>
      <c r="C5603" s="9" t="s">
        <v>82</v>
      </c>
      <c r="D5603" s="9" t="s">
        <v>206</v>
      </c>
      <c r="E5603" s="9" t="s">
        <v>616</v>
      </c>
      <c r="F5603" s="10">
        <v>44246</v>
      </c>
      <c r="G5603" s="10" t="str">
        <f>VLOOKUP(Table3[[#This Row],[Product ID]],[1]Products!$A:$G,2,0)</f>
        <v>Product 66</v>
      </c>
      <c r="H5603" s="22">
        <v>3</v>
      </c>
      <c r="I5603" s="9">
        <f>VLOOKUP('Consolidtaed Data'!$B4577,[1]Products!$A:$G,4,0)</f>
        <v>2294</v>
      </c>
      <c r="J5603" s="9">
        <f>VLOOKUP('Consolidtaed Data'!$B4577,[1]Products!$A:$G,3,0)</f>
        <v>1399</v>
      </c>
      <c r="K5603" s="9">
        <f>'Consolidtaed Data'!$J4577*'Consolidtaed Data'!$H4577</f>
        <v>1223</v>
      </c>
      <c r="L5603" s="9">
        <f>'Consolidtaed Data'!$I4577*'Consolidtaed Data'!$H4577</f>
        <v>2005</v>
      </c>
      <c r="M5603" s="9">
        <f>'Consolidtaed Data'!$L4577-'Consolidtaed Data'!$K4577</f>
        <v>792</v>
      </c>
      <c r="N5603" s="9" t="str">
        <f>VLOOKUP('Consolidtaed Data'!$C4577,[1]Locations!$A:$O,2,0)</f>
        <v>Corona</v>
      </c>
      <c r="O5603" s="9" t="str">
        <f>VLOOKUP('Consolidtaed Data'!$D4577,'[1]Sales People'!$A:$B,2,0)</f>
        <v>Kevin Butler</v>
      </c>
      <c r="P5603" s="9" t="str">
        <f>VLOOKUP('Consolidtaed Data'!$E4577,[1]Customers!$A:$B,2,0)</f>
        <v>Samuel Price</v>
      </c>
      <c r="Q5603" s="11">
        <f>WEEKDAY('Consolidtaed Data'!$F4577)</f>
        <v>2</v>
      </c>
      <c r="R5603" s="9">
        <f>MONTH('Consolidtaed Data'!$F4577)</f>
        <v>11</v>
      </c>
      <c r="S5603" s="9" t="str">
        <f>TEXT(Table3[[#This Row],[Purchase Date]],"MMMM")</f>
        <v>February</v>
      </c>
      <c r="T5603" s="9">
        <f>YEAR('Consolidtaed Data'!$F4577)</f>
        <v>2020</v>
      </c>
    </row>
    <row r="5604" spans="1:20" x14ac:dyDescent="0.3">
      <c r="A5604" s="9" t="s">
        <v>6630</v>
      </c>
      <c r="B5604" s="9" t="s">
        <v>116</v>
      </c>
      <c r="C5604" s="9" t="s">
        <v>152</v>
      </c>
      <c r="D5604" s="9" t="s">
        <v>402</v>
      </c>
      <c r="E5604" s="9" t="s">
        <v>3251</v>
      </c>
      <c r="F5604" s="10">
        <v>44246</v>
      </c>
      <c r="G5604" s="10" t="str">
        <f>VLOOKUP(Table3[[#This Row],[Product ID]],[1]Products!$A:$G,2,0)</f>
        <v>Product 55</v>
      </c>
      <c r="H5604" s="22">
        <v>4</v>
      </c>
      <c r="I5604" s="9">
        <f>VLOOKUP('Consolidtaed Data'!$B4601,[1]Products!$A:$G,4,0)</f>
        <v>2495</v>
      </c>
      <c r="J5604" s="9">
        <f>VLOOKUP('Consolidtaed Data'!$B4601,[1]Products!$A:$G,3,0)</f>
        <v>1896</v>
      </c>
      <c r="K5604" s="9">
        <f>'Consolidtaed Data'!$J4601*'Consolidtaed Data'!$H4601</f>
        <v>504</v>
      </c>
      <c r="L5604" s="9">
        <f>'Consolidtaed Data'!$I4601*'Consolidtaed Data'!$H4601</f>
        <v>951</v>
      </c>
      <c r="M5604" s="9">
        <f>'Consolidtaed Data'!$L4601-'Consolidtaed Data'!$K4601</f>
        <v>408</v>
      </c>
      <c r="N5604" s="9" t="str">
        <f>VLOOKUP('Consolidtaed Data'!$C4601,[1]Locations!$A:$O,2,0)</f>
        <v>Palmdale</v>
      </c>
      <c r="O5604" s="9" t="str">
        <f>VLOOKUP('Consolidtaed Data'!$D4601,'[1]Sales People'!$A:$B,2,0)</f>
        <v>Eugene Holmes</v>
      </c>
      <c r="P5604" s="9" t="str">
        <f>VLOOKUP('Consolidtaed Data'!$E4601,[1]Customers!$A:$B,2,0)</f>
        <v>Wayne Ortiz</v>
      </c>
      <c r="Q5604" s="11">
        <f>WEEKDAY('Consolidtaed Data'!$F4601)</f>
        <v>5</v>
      </c>
      <c r="R5604" s="9">
        <f>MONTH('Consolidtaed Data'!$F4601)</f>
        <v>12</v>
      </c>
      <c r="S5604" s="9" t="str">
        <f>TEXT(Table3[[#This Row],[Purchase Date]],"MMMM")</f>
        <v>February</v>
      </c>
      <c r="T5604" s="9">
        <f>YEAR('Consolidtaed Data'!$F4601)</f>
        <v>2020</v>
      </c>
    </row>
    <row r="5605" spans="1:20" x14ac:dyDescent="0.3">
      <c r="A5605" s="9" t="s">
        <v>6631</v>
      </c>
      <c r="B5605" s="9" t="s">
        <v>103</v>
      </c>
      <c r="C5605" s="9" t="s">
        <v>90</v>
      </c>
      <c r="D5605" s="9" t="s">
        <v>206</v>
      </c>
      <c r="E5605" s="9" t="s">
        <v>511</v>
      </c>
      <c r="F5605" s="10">
        <v>44247</v>
      </c>
      <c r="G5605" s="10" t="str">
        <f>VLOOKUP(Table3[[#This Row],[Product ID]],[1]Products!$A:$G,2,0)</f>
        <v>Product 44</v>
      </c>
      <c r="H5605" s="22">
        <v>3</v>
      </c>
      <c r="I5605" s="9">
        <f>VLOOKUP('Consolidtaed Data'!$B3723,[1]Products!$A:$G,4,0)</f>
        <v>1353</v>
      </c>
      <c r="J5605" s="9">
        <f>VLOOKUP('Consolidtaed Data'!$B3723,[1]Products!$A:$G,3,0)</f>
        <v>947</v>
      </c>
      <c r="K5605" s="9">
        <f>'Consolidtaed Data'!$J3723*'Consolidtaed Data'!$H3723</f>
        <v>1516</v>
      </c>
      <c r="L5605" s="9">
        <f>'Consolidtaed Data'!$I3723*'Consolidtaed Data'!$H3723</f>
        <v>1783</v>
      </c>
      <c r="M5605" s="9">
        <f>'Consolidtaed Data'!$L3723-'Consolidtaed Data'!$K3723</f>
        <v>49</v>
      </c>
      <c r="N5605" s="9" t="str">
        <f>VLOOKUP('Consolidtaed Data'!$C3723,[1]Locations!$A:$O,2,0)</f>
        <v>Chula Vista</v>
      </c>
      <c r="O5605" s="9" t="str">
        <f>VLOOKUP('Consolidtaed Data'!$D3723,'[1]Sales People'!$A:$B,2,0)</f>
        <v>Ernest Wheeler</v>
      </c>
      <c r="P5605" s="9" t="str">
        <f>VLOOKUP('Consolidtaed Data'!$E3723,[1]Customers!$A:$B,2,0)</f>
        <v>Gerald Andrews</v>
      </c>
      <c r="Q5605" s="11">
        <f>WEEKDAY('Consolidtaed Data'!$F3723)</f>
        <v>3</v>
      </c>
      <c r="R5605" s="9">
        <f>MONTH('Consolidtaed Data'!$F3723)</f>
        <v>9</v>
      </c>
      <c r="S5605" s="9" t="str">
        <f>TEXT(Table3[[#This Row],[Purchase Date]],"MMMM")</f>
        <v>February</v>
      </c>
      <c r="T5605" s="9">
        <f>YEAR('Consolidtaed Data'!$F3723)</f>
        <v>2020</v>
      </c>
    </row>
    <row r="5606" spans="1:20" x14ac:dyDescent="0.3">
      <c r="A5606" s="9" t="s">
        <v>6632</v>
      </c>
      <c r="B5606" s="9" t="s">
        <v>219</v>
      </c>
      <c r="C5606" s="9" t="s">
        <v>178</v>
      </c>
      <c r="D5606" s="9" t="s">
        <v>113</v>
      </c>
      <c r="E5606" s="9" t="s">
        <v>1104</v>
      </c>
      <c r="F5606" s="10">
        <v>44247</v>
      </c>
      <c r="G5606" s="10" t="str">
        <f>VLOOKUP(Table3[[#This Row],[Product ID]],[1]Products!$A:$G,2,0)</f>
        <v>Product 35</v>
      </c>
      <c r="H5606" s="22">
        <v>1</v>
      </c>
      <c r="I5606" s="9">
        <f>VLOOKUP('Consolidtaed Data'!$B3829,[1]Products!$A:$G,4,0)</f>
        <v>2241</v>
      </c>
      <c r="J5606" s="9">
        <f>VLOOKUP('Consolidtaed Data'!$B3829,[1]Products!$A:$G,3,0)</f>
        <v>1367</v>
      </c>
      <c r="K5606" s="9">
        <f>'Consolidtaed Data'!$J3829*'Consolidtaed Data'!$H3829</f>
        <v>818</v>
      </c>
      <c r="L5606" s="9">
        <f>'Consolidtaed Data'!$I3829*'Consolidtaed Data'!$H3829</f>
        <v>1022</v>
      </c>
      <c r="M5606" s="9">
        <f>'Consolidtaed Data'!$L3829-'Consolidtaed Data'!$K3829</f>
        <v>82</v>
      </c>
      <c r="N5606" s="9" t="str">
        <f>VLOOKUP('Consolidtaed Data'!$C3829,[1]Locations!$A:$O,2,0)</f>
        <v>Jurupa Valley</v>
      </c>
      <c r="O5606" s="9" t="str">
        <f>VLOOKUP('Consolidtaed Data'!$D3829,'[1]Sales People'!$A:$B,2,0)</f>
        <v>Joshua Cook</v>
      </c>
      <c r="P5606" s="9" t="str">
        <f>VLOOKUP('Consolidtaed Data'!$E3829,[1]Customers!$A:$B,2,0)</f>
        <v>Benjamin Kim</v>
      </c>
      <c r="Q5606" s="11">
        <f>WEEKDAY('Consolidtaed Data'!$F3829)</f>
        <v>4</v>
      </c>
      <c r="R5606" s="9">
        <f>MONTH('Consolidtaed Data'!$F3829)</f>
        <v>10</v>
      </c>
      <c r="S5606" s="9" t="str">
        <f>TEXT(Table3[[#This Row],[Purchase Date]],"MMMM")</f>
        <v>February</v>
      </c>
      <c r="T5606" s="9">
        <f>YEAR('Consolidtaed Data'!$F3829)</f>
        <v>2020</v>
      </c>
    </row>
    <row r="5607" spans="1:20" x14ac:dyDescent="0.3">
      <c r="A5607" s="9" t="s">
        <v>6633</v>
      </c>
      <c r="B5607" s="9" t="s">
        <v>225</v>
      </c>
      <c r="C5607" s="9" t="s">
        <v>347</v>
      </c>
      <c r="D5607" s="9" t="s">
        <v>95</v>
      </c>
      <c r="E5607" s="9" t="s">
        <v>214</v>
      </c>
      <c r="F5607" s="10">
        <v>44247</v>
      </c>
      <c r="G5607" s="10" t="str">
        <f>VLOOKUP(Table3[[#This Row],[Product ID]],[1]Products!$A:$G,2,0)</f>
        <v>Product 24</v>
      </c>
      <c r="H5607" s="22">
        <v>2</v>
      </c>
      <c r="I5607" s="9">
        <f>VLOOKUP('Consolidtaed Data'!$B3848,[1]Products!$A:$G,4,0)</f>
        <v>1414</v>
      </c>
      <c r="J5607" s="9">
        <f>VLOOKUP('Consolidtaed Data'!$B3848,[1]Products!$A:$G,3,0)</f>
        <v>962</v>
      </c>
      <c r="K5607" s="9">
        <f>'Consolidtaed Data'!$J3848*'Consolidtaed Data'!$H3848</f>
        <v>634</v>
      </c>
      <c r="L5607" s="9">
        <f>'Consolidtaed Data'!$I3848*'Consolidtaed Data'!$H3848</f>
        <v>880</v>
      </c>
      <c r="M5607" s="9">
        <f>'Consolidtaed Data'!$L3848-'Consolidtaed Data'!$K3848</f>
        <v>248</v>
      </c>
      <c r="N5607" s="9" t="str">
        <f>VLOOKUP('Consolidtaed Data'!$C3848,[1]Locations!$A:$O,2,0)</f>
        <v>Inglewood</v>
      </c>
      <c r="O5607" s="9" t="str">
        <f>VLOOKUP('Consolidtaed Data'!$D3848,'[1]Sales People'!$A:$B,2,0)</f>
        <v>Larry Castillo</v>
      </c>
      <c r="P5607" s="9" t="str">
        <f>VLOOKUP('Consolidtaed Data'!$E3848,[1]Customers!$A:$B,2,0)</f>
        <v>Keith Robinson</v>
      </c>
      <c r="Q5607" s="11">
        <f>WEEKDAY('Consolidtaed Data'!$F3848)</f>
        <v>5</v>
      </c>
      <c r="R5607" s="9">
        <f>MONTH('Consolidtaed Data'!$F3848)</f>
        <v>10</v>
      </c>
      <c r="S5607" s="9" t="str">
        <f>TEXT(Table3[[#This Row],[Purchase Date]],"MMMM")</f>
        <v>February</v>
      </c>
      <c r="T5607" s="9">
        <f>YEAR('Consolidtaed Data'!$F3848)</f>
        <v>2020</v>
      </c>
    </row>
    <row r="5608" spans="1:20" x14ac:dyDescent="0.3">
      <c r="A5608" s="9" t="s">
        <v>6634</v>
      </c>
      <c r="B5608" s="9" t="s">
        <v>136</v>
      </c>
      <c r="C5608" s="9" t="s">
        <v>289</v>
      </c>
      <c r="D5608" s="9" t="s">
        <v>174</v>
      </c>
      <c r="E5608" s="9" t="s">
        <v>2057</v>
      </c>
      <c r="F5608" s="10">
        <v>44247</v>
      </c>
      <c r="G5608" s="10" t="str">
        <f>VLOOKUP(Table3[[#This Row],[Product ID]],[1]Products!$A:$G,2,0)</f>
        <v>Product 2</v>
      </c>
      <c r="H5608" s="22">
        <v>1</v>
      </c>
      <c r="I5608" s="9">
        <f>VLOOKUP('Consolidtaed Data'!$B3859,[1]Products!$A:$G,4,0)</f>
        <v>315</v>
      </c>
      <c r="J5608" s="9">
        <f>VLOOKUP('Consolidtaed Data'!$B3859,[1]Products!$A:$G,3,0)</f>
        <v>208</v>
      </c>
      <c r="K5608" s="9">
        <f>'Consolidtaed Data'!$J3859*'Consolidtaed Data'!$H3859</f>
        <v>4548</v>
      </c>
      <c r="L5608" s="9">
        <f>'Consolidtaed Data'!$I3859*'Consolidtaed Data'!$H3859</f>
        <v>5349</v>
      </c>
      <c r="M5608" s="9">
        <f>'Consolidtaed Data'!$L3859-'Consolidtaed Data'!$K3859</f>
        <v>2036</v>
      </c>
      <c r="N5608" s="9" t="str">
        <f>VLOOKUP('Consolidtaed Data'!$C3859,[1]Locations!$A:$O,2,0)</f>
        <v>Concord</v>
      </c>
      <c r="O5608" s="9" t="str">
        <f>VLOOKUP('Consolidtaed Data'!$D3859,'[1]Sales People'!$A:$B,2,0)</f>
        <v>Robert Reed</v>
      </c>
      <c r="P5608" s="9" t="str">
        <f>VLOOKUP('Consolidtaed Data'!$E3859,[1]Customers!$A:$B,2,0)</f>
        <v>Martin Mason</v>
      </c>
      <c r="Q5608" s="11">
        <f>WEEKDAY('Consolidtaed Data'!$F3859)</f>
        <v>5</v>
      </c>
      <c r="R5608" s="9">
        <f>MONTH('Consolidtaed Data'!$F3859)</f>
        <v>10</v>
      </c>
      <c r="S5608" s="9" t="str">
        <f>TEXT(Table3[[#This Row],[Purchase Date]],"MMMM")</f>
        <v>February</v>
      </c>
      <c r="T5608" s="9">
        <f>YEAR('Consolidtaed Data'!$F3859)</f>
        <v>2020</v>
      </c>
    </row>
    <row r="5609" spans="1:20" x14ac:dyDescent="0.3">
      <c r="A5609" s="9" t="s">
        <v>6635</v>
      </c>
      <c r="B5609" s="9" t="s">
        <v>443</v>
      </c>
      <c r="C5609" s="9" t="s">
        <v>263</v>
      </c>
      <c r="D5609" s="9" t="s">
        <v>326</v>
      </c>
      <c r="E5609" s="9" t="s">
        <v>356</v>
      </c>
      <c r="F5609" s="10">
        <v>44247</v>
      </c>
      <c r="G5609" s="10" t="str">
        <f>VLOOKUP(Table3[[#This Row],[Product ID]],[1]Products!$A:$G,2,0)</f>
        <v>Product 61</v>
      </c>
      <c r="H5609" s="22">
        <v>1</v>
      </c>
      <c r="I5609" s="9">
        <f>VLOOKUP('Consolidtaed Data'!$B3977,[1]Products!$A:$G,4,0)</f>
        <v>1582</v>
      </c>
      <c r="J5609" s="9">
        <f>VLOOKUP('Consolidtaed Data'!$B3977,[1]Products!$A:$G,3,0)</f>
        <v>1234</v>
      </c>
      <c r="K5609" s="9">
        <f>'Consolidtaed Data'!$J3977*'Consolidtaed Data'!$H3977</f>
        <v>408</v>
      </c>
      <c r="L5609" s="9">
        <f>'Consolidtaed Data'!$I3977*'Consolidtaed Data'!$H3977</f>
        <v>504</v>
      </c>
      <c r="M5609" s="9">
        <f>'Consolidtaed Data'!$L3977-'Consolidtaed Data'!$K3977</f>
        <v>2397</v>
      </c>
      <c r="N5609" s="9" t="str">
        <f>VLOOKUP('Consolidtaed Data'!$C3977,[1]Locations!$A:$O,2,0)</f>
        <v>Vallejo</v>
      </c>
      <c r="O5609" s="9" t="str">
        <f>VLOOKUP('Consolidtaed Data'!$D3977,'[1]Sales People'!$A:$B,2,0)</f>
        <v>Patrick Ruiz</v>
      </c>
      <c r="P5609" s="9" t="str">
        <f>VLOOKUP('Consolidtaed Data'!$E3977,[1]Customers!$A:$B,2,0)</f>
        <v>Clarence Cunningham</v>
      </c>
      <c r="Q5609" s="11">
        <f>WEEKDAY('Consolidtaed Data'!$F3977)</f>
        <v>7</v>
      </c>
      <c r="R5609" s="9">
        <f>MONTH('Consolidtaed Data'!$F3977)</f>
        <v>10</v>
      </c>
      <c r="S5609" s="9" t="str">
        <f>TEXT(Table3[[#This Row],[Purchase Date]],"MMMM")</f>
        <v>February</v>
      </c>
      <c r="T5609" s="9">
        <f>YEAR('Consolidtaed Data'!$F3977)</f>
        <v>2020</v>
      </c>
    </row>
    <row r="5610" spans="1:20" x14ac:dyDescent="0.3">
      <c r="A5610" s="9" t="s">
        <v>6636</v>
      </c>
      <c r="B5610" s="9" t="s">
        <v>418</v>
      </c>
      <c r="C5610" s="9" t="s">
        <v>205</v>
      </c>
      <c r="D5610" s="9" t="s">
        <v>51</v>
      </c>
      <c r="E5610" s="9" t="s">
        <v>1903</v>
      </c>
      <c r="F5610" s="10">
        <v>44247</v>
      </c>
      <c r="G5610" s="10" t="str">
        <f>VLOOKUP(Table3[[#This Row],[Product ID]],[1]Products!$A:$G,2,0)</f>
        <v>Product 82</v>
      </c>
      <c r="H5610" s="22">
        <v>3</v>
      </c>
      <c r="I5610" s="9">
        <f>VLOOKUP('Consolidtaed Data'!$B4216,[1]Products!$A:$G,4,0)</f>
        <v>913</v>
      </c>
      <c r="J5610" s="9">
        <f>VLOOKUP('Consolidtaed Data'!$B4216,[1]Products!$A:$G,3,0)</f>
        <v>584</v>
      </c>
      <c r="K5610" s="9">
        <f>'Consolidtaed Data'!$J4216*'Consolidtaed Data'!$H4216</f>
        <v>1365</v>
      </c>
      <c r="L5610" s="9">
        <f>'Consolidtaed Data'!$I4216*'Consolidtaed Data'!$H4216</f>
        <v>2397</v>
      </c>
      <c r="M5610" s="9">
        <f>'Consolidtaed Data'!$L4216-'Consolidtaed Data'!$K4216</f>
        <v>148</v>
      </c>
      <c r="N5610" s="9" t="str">
        <f>VLOOKUP('Consolidtaed Data'!$C4216,[1]Locations!$A:$O,2,0)</f>
        <v>Roseville</v>
      </c>
      <c r="O5610" s="9" t="str">
        <f>VLOOKUP('Consolidtaed Data'!$D4216,'[1]Sales People'!$A:$B,2,0)</f>
        <v>Scott Mason</v>
      </c>
      <c r="P5610" s="9" t="str">
        <f>VLOOKUP('Consolidtaed Data'!$E4216,[1]Customers!$A:$B,2,0)</f>
        <v>Earl Phillips</v>
      </c>
      <c r="Q5610" s="11">
        <f>WEEKDAY('Consolidtaed Data'!$F4216)</f>
        <v>6</v>
      </c>
      <c r="R5610" s="9">
        <f>MONTH('Consolidtaed Data'!$F4216)</f>
        <v>11</v>
      </c>
      <c r="S5610" s="9" t="str">
        <f>TEXT(Table3[[#This Row],[Purchase Date]],"MMMM")</f>
        <v>February</v>
      </c>
      <c r="T5610" s="9">
        <f>YEAR('Consolidtaed Data'!$F4216)</f>
        <v>2020</v>
      </c>
    </row>
    <row r="5611" spans="1:20" x14ac:dyDescent="0.3">
      <c r="A5611" s="9" t="s">
        <v>6637</v>
      </c>
      <c r="B5611" s="9" t="s">
        <v>382</v>
      </c>
      <c r="C5611" s="9" t="s">
        <v>394</v>
      </c>
      <c r="D5611" s="9" t="s">
        <v>149</v>
      </c>
      <c r="E5611" s="9" t="s">
        <v>884</v>
      </c>
      <c r="F5611" s="10">
        <v>44247</v>
      </c>
      <c r="G5611" s="10" t="str">
        <f>VLOOKUP(Table3[[#This Row],[Product ID]],[1]Products!$A:$G,2,0)</f>
        <v>Product 50</v>
      </c>
      <c r="H5611" s="22">
        <v>1</v>
      </c>
      <c r="I5611" s="9">
        <f>VLOOKUP('Consolidtaed Data'!$B4227,[1]Products!$A:$G,4,0)</f>
        <v>2257</v>
      </c>
      <c r="J5611" s="9">
        <f>VLOOKUP('Consolidtaed Data'!$B4227,[1]Products!$A:$G,3,0)</f>
        <v>1535</v>
      </c>
      <c r="K5611" s="9">
        <f>'Consolidtaed Data'!$J4227*'Consolidtaed Data'!$H4227</f>
        <v>1234</v>
      </c>
      <c r="L5611" s="9">
        <f>'Consolidtaed Data'!$I4227*'Consolidtaed Data'!$H4227</f>
        <v>1582</v>
      </c>
      <c r="M5611" s="9">
        <f>'Consolidtaed Data'!$L4227-'Consolidtaed Data'!$K4227</f>
        <v>3300</v>
      </c>
      <c r="N5611" s="9" t="str">
        <f>VLOOKUP('Consolidtaed Data'!$C4227,[1]Locations!$A:$O,2,0)</f>
        <v>Santa Rosa</v>
      </c>
      <c r="O5611" s="9" t="str">
        <f>VLOOKUP('Consolidtaed Data'!$D4227,'[1]Sales People'!$A:$B,2,0)</f>
        <v>Sean Miller</v>
      </c>
      <c r="P5611" s="9" t="str">
        <f>VLOOKUP('Consolidtaed Data'!$E4227,[1]Customers!$A:$B,2,0)</f>
        <v>Michael Lewis</v>
      </c>
      <c r="Q5611" s="11">
        <f>WEEKDAY('Consolidtaed Data'!$F4227)</f>
        <v>6</v>
      </c>
      <c r="R5611" s="9">
        <f>MONTH('Consolidtaed Data'!$F4227)</f>
        <v>11</v>
      </c>
      <c r="S5611" s="9" t="str">
        <f>TEXT(Table3[[#This Row],[Purchase Date]],"MMMM")</f>
        <v>February</v>
      </c>
      <c r="T5611" s="9">
        <f>YEAR('Consolidtaed Data'!$F4227)</f>
        <v>2020</v>
      </c>
    </row>
    <row r="5612" spans="1:20" x14ac:dyDescent="0.3">
      <c r="A5612" s="9" t="s">
        <v>6638</v>
      </c>
      <c r="B5612" s="9" t="s">
        <v>653</v>
      </c>
      <c r="C5612" s="9" t="s">
        <v>469</v>
      </c>
      <c r="D5612" s="9" t="s">
        <v>174</v>
      </c>
      <c r="E5612" s="9" t="s">
        <v>493</v>
      </c>
      <c r="F5612" s="10">
        <v>44247</v>
      </c>
      <c r="G5612" s="10" t="str">
        <f>VLOOKUP(Table3[[#This Row],[Product ID]],[1]Products!$A:$G,2,0)</f>
        <v>Product 74</v>
      </c>
      <c r="H5612" s="22">
        <v>3</v>
      </c>
      <c r="I5612" s="9">
        <f>VLOOKUP('Consolidtaed Data'!$B4259,[1]Products!$A:$G,4,0)</f>
        <v>458</v>
      </c>
      <c r="J5612" s="9">
        <f>VLOOKUP('Consolidtaed Data'!$B4259,[1]Products!$A:$G,3,0)</f>
        <v>376</v>
      </c>
      <c r="K5612" s="9">
        <f>'Consolidtaed Data'!$J4259*'Consolidtaed Data'!$H4259</f>
        <v>1295</v>
      </c>
      <c r="L5612" s="9">
        <f>'Consolidtaed Data'!$I4259*'Consolidtaed Data'!$H4259</f>
        <v>1639</v>
      </c>
      <c r="M5612" s="9">
        <f>'Consolidtaed Data'!$L4259-'Consolidtaed Data'!$K4259</f>
        <v>1224</v>
      </c>
      <c r="N5612" s="9" t="str">
        <f>VLOOKUP('Consolidtaed Data'!$C4259,[1]Locations!$A:$O,2,0)</f>
        <v>San Diego</v>
      </c>
      <c r="O5612" s="9" t="str">
        <f>VLOOKUP('Consolidtaed Data'!$D4259,'[1]Sales People'!$A:$B,2,0)</f>
        <v>Larry Marshall</v>
      </c>
      <c r="P5612" s="9" t="str">
        <f>VLOOKUP('Consolidtaed Data'!$E4259,[1]Customers!$A:$B,2,0)</f>
        <v>Jason Ross</v>
      </c>
      <c r="Q5612" s="11">
        <f>WEEKDAY('Consolidtaed Data'!$F4259)</f>
        <v>2</v>
      </c>
      <c r="R5612" s="9">
        <f>MONTH('Consolidtaed Data'!$F4259)</f>
        <v>11</v>
      </c>
      <c r="S5612" s="9" t="str">
        <f>TEXT(Table3[[#This Row],[Purchase Date]],"MMMM")</f>
        <v>February</v>
      </c>
      <c r="T5612" s="9">
        <f>YEAR('Consolidtaed Data'!$F4259)</f>
        <v>2020</v>
      </c>
    </row>
    <row r="5613" spans="1:20" x14ac:dyDescent="0.3">
      <c r="A5613" s="9" t="s">
        <v>6639</v>
      </c>
      <c r="B5613" s="9" t="s">
        <v>369</v>
      </c>
      <c r="C5613" s="9" t="s">
        <v>196</v>
      </c>
      <c r="D5613" s="9" t="s">
        <v>193</v>
      </c>
      <c r="E5613" s="9" t="s">
        <v>1447</v>
      </c>
      <c r="F5613" s="10">
        <v>44247</v>
      </c>
      <c r="G5613" s="10" t="str">
        <f>VLOOKUP(Table3[[#This Row],[Product ID]],[1]Products!$A:$G,2,0)</f>
        <v>Product 8</v>
      </c>
      <c r="H5613" s="22">
        <v>1</v>
      </c>
      <c r="I5613" s="9">
        <f>VLOOKUP('Consolidtaed Data'!$B4317,[1]Products!$A:$G,4,0)</f>
        <v>2283</v>
      </c>
      <c r="J5613" s="9">
        <f>VLOOKUP('Consolidtaed Data'!$B4317,[1]Products!$A:$G,3,0)</f>
        <v>1484</v>
      </c>
      <c r="K5613" s="9">
        <f>'Consolidtaed Data'!$J4317*'Consolidtaed Data'!$H4317</f>
        <v>850</v>
      </c>
      <c r="L5613" s="9">
        <f>'Consolidtaed Data'!$I4317*'Consolidtaed Data'!$H4317</f>
        <v>1090</v>
      </c>
      <c r="M5613" s="9">
        <f>'Consolidtaed Data'!$L4317-'Consolidtaed Data'!$K4317</f>
        <v>736</v>
      </c>
      <c r="N5613" s="9" t="str">
        <f>VLOOKUP('Consolidtaed Data'!$C4317,[1]Locations!$A:$O,2,0)</f>
        <v>Modesto</v>
      </c>
      <c r="O5613" s="9" t="str">
        <f>VLOOKUP('Consolidtaed Data'!$D4317,'[1]Sales People'!$A:$B,2,0)</f>
        <v>Martin Carr</v>
      </c>
      <c r="P5613" s="9" t="str">
        <f>VLOOKUP('Consolidtaed Data'!$E4317,[1]Customers!$A:$B,2,0)</f>
        <v>Jonathan Bowman</v>
      </c>
      <c r="Q5613" s="11">
        <f>WEEKDAY('Consolidtaed Data'!$F4317)</f>
        <v>6</v>
      </c>
      <c r="R5613" s="9">
        <f>MONTH('Consolidtaed Data'!$F4317)</f>
        <v>11</v>
      </c>
      <c r="S5613" s="9" t="str">
        <f>TEXT(Table3[[#This Row],[Purchase Date]],"MMMM")</f>
        <v>February</v>
      </c>
      <c r="T5613" s="9">
        <f>YEAR('Consolidtaed Data'!$F4317)</f>
        <v>2020</v>
      </c>
    </row>
    <row r="5614" spans="1:20" x14ac:dyDescent="0.3">
      <c r="A5614" s="9" t="s">
        <v>6640</v>
      </c>
      <c r="B5614" s="9" t="s">
        <v>411</v>
      </c>
      <c r="C5614" s="9" t="s">
        <v>86</v>
      </c>
      <c r="D5614" s="9" t="s">
        <v>91</v>
      </c>
      <c r="E5614" s="9" t="s">
        <v>906</v>
      </c>
      <c r="F5614" s="10">
        <v>44247</v>
      </c>
      <c r="G5614" s="10" t="str">
        <f>VLOOKUP(Table3[[#This Row],[Product ID]],[1]Products!$A:$G,2,0)</f>
        <v>Product 27</v>
      </c>
      <c r="H5614" s="22">
        <v>2</v>
      </c>
      <c r="I5614" s="9">
        <f>VLOOKUP('Consolidtaed Data'!$B4384,[1]Products!$A:$G,4,0)</f>
        <v>2182</v>
      </c>
      <c r="J5614" s="9">
        <f>VLOOKUP('Consolidtaed Data'!$B4384,[1]Products!$A:$G,3,0)</f>
        <v>1200</v>
      </c>
      <c r="K5614" s="9">
        <f>'Consolidtaed Data'!$J4384*'Consolidtaed Data'!$H4384</f>
        <v>308</v>
      </c>
      <c r="L5614" s="9">
        <f>'Consolidtaed Data'!$I4384*'Consolidtaed Data'!$H4384</f>
        <v>406</v>
      </c>
      <c r="M5614" s="9">
        <f>'Consolidtaed Data'!$L4384-'Consolidtaed Data'!$K4384</f>
        <v>368</v>
      </c>
      <c r="N5614" s="9" t="str">
        <f>VLOOKUP('Consolidtaed Data'!$C4384,[1]Locations!$A:$O,2,0)</f>
        <v>Los Angeles</v>
      </c>
      <c r="O5614" s="9" t="str">
        <f>VLOOKUP('Consolidtaed Data'!$D4384,'[1]Sales People'!$A:$B,2,0)</f>
        <v>Kenneth Bradley</v>
      </c>
      <c r="P5614" s="9" t="str">
        <f>VLOOKUP('Consolidtaed Data'!$E4384,[1]Customers!$A:$B,2,0)</f>
        <v>Andrew Peters</v>
      </c>
      <c r="Q5614" s="11">
        <f>WEEKDAY('Consolidtaed Data'!$F4384)</f>
        <v>4</v>
      </c>
      <c r="R5614" s="9">
        <f>MONTH('Consolidtaed Data'!$F4384)</f>
        <v>11</v>
      </c>
      <c r="S5614" s="9" t="str">
        <f>TEXT(Table3[[#This Row],[Purchase Date]],"MMMM")</f>
        <v>February</v>
      </c>
      <c r="T5614" s="9">
        <f>YEAR('Consolidtaed Data'!$F4384)</f>
        <v>2020</v>
      </c>
    </row>
    <row r="5615" spans="1:20" x14ac:dyDescent="0.3">
      <c r="A5615" s="9" t="s">
        <v>6641</v>
      </c>
      <c r="B5615" s="9" t="s">
        <v>364</v>
      </c>
      <c r="C5615" s="9" t="s">
        <v>59</v>
      </c>
      <c r="D5615" s="9" t="s">
        <v>127</v>
      </c>
      <c r="E5615" s="9" t="s">
        <v>1388</v>
      </c>
      <c r="F5615" s="10">
        <v>44247</v>
      </c>
      <c r="G5615" s="10" t="str">
        <f>VLOOKUP(Table3[[#This Row],[Product ID]],[1]Products!$A:$G,2,0)</f>
        <v>Product 45</v>
      </c>
      <c r="H5615" s="22">
        <v>1</v>
      </c>
      <c r="I5615" s="9">
        <f>VLOOKUP('Consolidtaed Data'!$B4408,[1]Products!$A:$G,4,0)</f>
        <v>400</v>
      </c>
      <c r="J5615" s="9">
        <f>VLOOKUP('Consolidtaed Data'!$B4408,[1]Products!$A:$G,3,0)</f>
        <v>208</v>
      </c>
      <c r="K5615" s="9">
        <f>'Consolidtaed Data'!$J4408*'Consolidtaed Data'!$H4408</f>
        <v>1173</v>
      </c>
      <c r="L5615" s="9">
        <f>'Consolidtaed Data'!$I4408*'Consolidtaed Data'!$H4408</f>
        <v>1862</v>
      </c>
      <c r="M5615" s="9">
        <f>'Consolidtaed Data'!$L4408-'Consolidtaed Data'!$K4408</f>
        <v>812</v>
      </c>
      <c r="N5615" s="9" t="str">
        <f>VLOOKUP('Consolidtaed Data'!$C4408,[1]Locations!$A:$O,2,0)</f>
        <v>Daly City</v>
      </c>
      <c r="O5615" s="9" t="str">
        <f>VLOOKUP('Consolidtaed Data'!$D4408,'[1]Sales People'!$A:$B,2,0)</f>
        <v>Brian Hansen</v>
      </c>
      <c r="P5615" s="9" t="str">
        <f>VLOOKUP('Consolidtaed Data'!$E4408,[1]Customers!$A:$B,2,0)</f>
        <v>Aaron Tucker</v>
      </c>
      <c r="Q5615" s="11">
        <f>WEEKDAY('Consolidtaed Data'!$F4408)</f>
        <v>6</v>
      </c>
      <c r="R5615" s="9">
        <f>MONTH('Consolidtaed Data'!$F4408)</f>
        <v>11</v>
      </c>
      <c r="S5615" s="9" t="str">
        <f>TEXT(Table3[[#This Row],[Purchase Date]],"MMMM")</f>
        <v>February</v>
      </c>
      <c r="T5615" s="9">
        <f>YEAR('Consolidtaed Data'!$F4408)</f>
        <v>2020</v>
      </c>
    </row>
    <row r="5616" spans="1:20" x14ac:dyDescent="0.3">
      <c r="A5616" s="9" t="s">
        <v>6642</v>
      </c>
      <c r="B5616" s="9" t="s">
        <v>712</v>
      </c>
      <c r="C5616" s="9" t="s">
        <v>169</v>
      </c>
      <c r="D5616" s="9" t="s">
        <v>235</v>
      </c>
      <c r="E5616" s="9" t="s">
        <v>1298</v>
      </c>
      <c r="F5616" s="10">
        <v>44247</v>
      </c>
      <c r="G5616" s="10" t="str">
        <f>VLOOKUP(Table3[[#This Row],[Product ID]],[1]Products!$A:$G,2,0)</f>
        <v>Product 32</v>
      </c>
      <c r="H5616" s="22">
        <v>3</v>
      </c>
      <c r="I5616" s="9">
        <f>VLOOKUP('Consolidtaed Data'!$B4491,[1]Products!$A:$G,4,0)</f>
        <v>181</v>
      </c>
      <c r="J5616" s="9">
        <f>VLOOKUP('Consolidtaed Data'!$B4491,[1]Products!$A:$G,3,0)</f>
        <v>130</v>
      </c>
      <c r="K5616" s="9">
        <f>'Consolidtaed Data'!$J4491*'Consolidtaed Data'!$H4491</f>
        <v>1397</v>
      </c>
      <c r="L5616" s="9">
        <f>'Consolidtaed Data'!$I4491*'Consolidtaed Data'!$H4491</f>
        <v>1967</v>
      </c>
      <c r="M5616" s="9">
        <f>'Consolidtaed Data'!$L4491-'Consolidtaed Data'!$K4491</f>
        <v>190</v>
      </c>
      <c r="N5616" s="9" t="str">
        <f>VLOOKUP('Consolidtaed Data'!$C4491,[1]Locations!$A:$O,2,0)</f>
        <v>Glendale</v>
      </c>
      <c r="O5616" s="9" t="str">
        <f>VLOOKUP('Consolidtaed Data'!$D4491,'[1]Sales People'!$A:$B,2,0)</f>
        <v>Robert Reed</v>
      </c>
      <c r="P5616" s="9" t="str">
        <f>VLOOKUP('Consolidtaed Data'!$E4491,[1]Customers!$A:$B,2,0)</f>
        <v>Nicholas Morrison</v>
      </c>
      <c r="Q5616" s="11">
        <f>WEEKDAY('Consolidtaed Data'!$F4491)</f>
        <v>4</v>
      </c>
      <c r="R5616" s="9">
        <f>MONTH('Consolidtaed Data'!$F4491)</f>
        <v>11</v>
      </c>
      <c r="S5616" s="9" t="str">
        <f>TEXT(Table3[[#This Row],[Purchase Date]],"MMMM")</f>
        <v>February</v>
      </c>
      <c r="T5616" s="9">
        <f>YEAR('Consolidtaed Data'!$F4491)</f>
        <v>2020</v>
      </c>
    </row>
    <row r="5617" spans="1:20" x14ac:dyDescent="0.3">
      <c r="A5617" s="9" t="s">
        <v>6643</v>
      </c>
      <c r="B5617" s="9" t="s">
        <v>172</v>
      </c>
      <c r="C5617" s="9" t="s">
        <v>173</v>
      </c>
      <c r="D5617" s="9" t="s">
        <v>73</v>
      </c>
      <c r="E5617" s="9" t="s">
        <v>2193</v>
      </c>
      <c r="F5617" s="10">
        <v>44247</v>
      </c>
      <c r="G5617" s="10" t="str">
        <f>VLOOKUP(Table3[[#This Row],[Product ID]],[1]Products!$A:$G,2,0)</f>
        <v>Product 4</v>
      </c>
      <c r="H5617" s="22">
        <v>3</v>
      </c>
      <c r="I5617" s="9">
        <f>VLOOKUP('Consolidtaed Data'!$B4546,[1]Products!$A:$G,4,0)</f>
        <v>2005</v>
      </c>
      <c r="J5617" s="9">
        <f>VLOOKUP('Consolidtaed Data'!$B4546,[1]Products!$A:$G,3,0)</f>
        <v>1223</v>
      </c>
      <c r="K5617" s="9">
        <f>'Consolidtaed Data'!$J4546*'Consolidtaed Data'!$H4546</f>
        <v>294</v>
      </c>
      <c r="L5617" s="9">
        <f>'Consolidtaed Data'!$I4546*'Consolidtaed Data'!$H4546</f>
        <v>368</v>
      </c>
      <c r="M5617" s="9">
        <f>'Consolidtaed Data'!$L4546-'Consolidtaed Data'!$K4546</f>
        <v>376</v>
      </c>
      <c r="N5617" s="9" t="str">
        <f>VLOOKUP('Consolidtaed Data'!$C4546,[1]Locations!$A:$O,2,0)</f>
        <v>Moreno Valley</v>
      </c>
      <c r="O5617" s="9" t="str">
        <f>VLOOKUP('Consolidtaed Data'!$D4546,'[1]Sales People'!$A:$B,2,0)</f>
        <v>Larry Marshall</v>
      </c>
      <c r="P5617" s="9" t="str">
        <f>VLOOKUP('Consolidtaed Data'!$E4546,[1]Customers!$A:$B,2,0)</f>
        <v>Justin Rodriguez</v>
      </c>
      <c r="Q5617" s="11">
        <f>WEEKDAY('Consolidtaed Data'!$F4546)</f>
        <v>7</v>
      </c>
      <c r="R5617" s="9">
        <f>MONTH('Consolidtaed Data'!$F4546)</f>
        <v>11</v>
      </c>
      <c r="S5617" s="9" t="str">
        <f>TEXT(Table3[[#This Row],[Purchase Date]],"MMMM")</f>
        <v>February</v>
      </c>
      <c r="T5617" s="9">
        <f>YEAR('Consolidtaed Data'!$F4546)</f>
        <v>2020</v>
      </c>
    </row>
    <row r="5618" spans="1:20" x14ac:dyDescent="0.3">
      <c r="A5618" s="9" t="s">
        <v>6644</v>
      </c>
      <c r="B5618" s="9" t="s">
        <v>529</v>
      </c>
      <c r="C5618" s="9" t="s">
        <v>325</v>
      </c>
      <c r="D5618" s="9" t="s">
        <v>193</v>
      </c>
      <c r="E5618" s="9" t="s">
        <v>276</v>
      </c>
      <c r="F5618" s="10">
        <v>44247</v>
      </c>
      <c r="G5618" s="10" t="str">
        <f>VLOOKUP(Table3[[#This Row],[Product ID]],[1]Products!$A:$G,2,0)</f>
        <v>Product 56</v>
      </c>
      <c r="H5618" s="22">
        <v>2</v>
      </c>
      <c r="I5618" s="9">
        <f>VLOOKUP('Consolidtaed Data'!$B4623,[1]Products!$A:$G,4,0)</f>
        <v>880</v>
      </c>
      <c r="J5618" s="9">
        <f>VLOOKUP('Consolidtaed Data'!$B4623,[1]Products!$A:$G,3,0)</f>
        <v>634</v>
      </c>
      <c r="K5618" s="9">
        <f>'Consolidtaed Data'!$J4623*'Consolidtaed Data'!$H4623</f>
        <v>2380</v>
      </c>
      <c r="L5618" s="9">
        <f>'Consolidtaed Data'!$I4623*'Consolidtaed Data'!$H4623</f>
        <v>3132</v>
      </c>
      <c r="M5618" s="9">
        <f>'Consolidtaed Data'!$L4623-'Consolidtaed Data'!$K4623</f>
        <v>123</v>
      </c>
      <c r="N5618" s="9" t="str">
        <f>VLOOKUP('Consolidtaed Data'!$C4623,[1]Locations!$A:$O,2,0)</f>
        <v>Santa Rosa</v>
      </c>
      <c r="O5618" s="9" t="str">
        <f>VLOOKUP('Consolidtaed Data'!$D4623,'[1]Sales People'!$A:$B,2,0)</f>
        <v>Walter Cook</v>
      </c>
      <c r="P5618" s="9" t="str">
        <f>VLOOKUP('Consolidtaed Data'!$E4623,[1]Customers!$A:$B,2,0)</f>
        <v>Henry Stanley</v>
      </c>
      <c r="Q5618" s="11">
        <f>WEEKDAY('Consolidtaed Data'!$F4623)</f>
        <v>6</v>
      </c>
      <c r="R5618" s="9">
        <f>MONTH('Consolidtaed Data'!$F4623)</f>
        <v>12</v>
      </c>
      <c r="S5618" s="9" t="str">
        <f>TEXT(Table3[[#This Row],[Purchase Date]],"MMMM")</f>
        <v>February</v>
      </c>
      <c r="T5618" s="9">
        <f>YEAR('Consolidtaed Data'!$F4623)</f>
        <v>2020</v>
      </c>
    </row>
    <row r="5619" spans="1:20" x14ac:dyDescent="0.3">
      <c r="A5619" s="9" t="s">
        <v>6645</v>
      </c>
      <c r="B5619" s="9" t="s">
        <v>107</v>
      </c>
      <c r="C5619" s="9" t="s">
        <v>72</v>
      </c>
      <c r="D5619" s="9" t="s">
        <v>161</v>
      </c>
      <c r="E5619" s="9" t="s">
        <v>1794</v>
      </c>
      <c r="F5619" s="10">
        <v>44248</v>
      </c>
      <c r="G5619" s="10" t="str">
        <f>VLOOKUP(Table3[[#This Row],[Product ID]],[1]Products!$A:$G,2,0)</f>
        <v>Product 52</v>
      </c>
      <c r="H5619" s="22">
        <v>2</v>
      </c>
      <c r="I5619" s="9">
        <f>VLOOKUP('Consolidtaed Data'!$B3749,[1]Products!$A:$G,4,0)</f>
        <v>2141</v>
      </c>
      <c r="J5619" s="9">
        <f>VLOOKUP('Consolidtaed Data'!$B3749,[1]Products!$A:$G,3,0)</f>
        <v>1777</v>
      </c>
      <c r="K5619" s="9">
        <f>'Consolidtaed Data'!$J3749*'Consolidtaed Data'!$H3749</f>
        <v>376</v>
      </c>
      <c r="L5619" s="9">
        <f>'Consolidtaed Data'!$I3749*'Consolidtaed Data'!$H3749</f>
        <v>458</v>
      </c>
      <c r="M5619" s="9">
        <f>'Consolidtaed Data'!$L3749-'Consolidtaed Data'!$K3749</f>
        <v>95</v>
      </c>
      <c r="N5619" s="9" t="str">
        <f>VLOOKUP('Consolidtaed Data'!$C3749,[1]Locations!$A:$O,2,0)</f>
        <v>Vista</v>
      </c>
      <c r="O5619" s="9" t="str">
        <f>VLOOKUP('Consolidtaed Data'!$D3749,'[1]Sales People'!$A:$B,2,0)</f>
        <v>Scott Mason</v>
      </c>
      <c r="P5619" s="9" t="str">
        <f>VLOOKUP('Consolidtaed Data'!$E3749,[1]Customers!$A:$B,2,0)</f>
        <v>Eugene Brooks</v>
      </c>
      <c r="Q5619" s="11">
        <f>WEEKDAY('Consolidtaed Data'!$F3749)</f>
        <v>5</v>
      </c>
      <c r="R5619" s="9">
        <f>MONTH('Consolidtaed Data'!$F3749)</f>
        <v>10</v>
      </c>
      <c r="S5619" s="9" t="str">
        <f>TEXT(Table3[[#This Row],[Purchase Date]],"MMMM")</f>
        <v>February</v>
      </c>
      <c r="T5619" s="9">
        <f>YEAR('Consolidtaed Data'!$F3749)</f>
        <v>2020</v>
      </c>
    </row>
    <row r="5620" spans="1:20" x14ac:dyDescent="0.3">
      <c r="A5620" s="9" t="s">
        <v>6646</v>
      </c>
      <c r="B5620" s="9" t="s">
        <v>107</v>
      </c>
      <c r="C5620" s="9" t="s">
        <v>295</v>
      </c>
      <c r="D5620" s="9" t="s">
        <v>87</v>
      </c>
      <c r="E5620" s="9" t="s">
        <v>2017</v>
      </c>
      <c r="F5620" s="10">
        <v>44248</v>
      </c>
      <c r="G5620" s="10" t="str">
        <f>VLOOKUP(Table3[[#This Row],[Product ID]],[1]Products!$A:$G,2,0)</f>
        <v>Product 52</v>
      </c>
      <c r="H5620" s="22">
        <v>2</v>
      </c>
      <c r="I5620" s="9">
        <f>VLOOKUP('Consolidtaed Data'!$B3769,[1]Products!$A:$G,4,0)</f>
        <v>1638</v>
      </c>
      <c r="J5620" s="9">
        <f>VLOOKUP('Consolidtaed Data'!$B3769,[1]Products!$A:$G,3,0)</f>
        <v>1261</v>
      </c>
      <c r="K5620" s="9">
        <f>'Consolidtaed Data'!$J3769*'Consolidtaed Data'!$H3769</f>
        <v>592</v>
      </c>
      <c r="L5620" s="9">
        <f>'Consolidtaed Data'!$I3769*'Consolidtaed Data'!$H3769</f>
        <v>1004</v>
      </c>
      <c r="M5620" s="9">
        <f>'Consolidtaed Data'!$L3769-'Consolidtaed Data'!$K3769</f>
        <v>64</v>
      </c>
      <c r="N5620" s="9" t="str">
        <f>VLOOKUP('Consolidtaed Data'!$C3769,[1]Locations!$A:$O,2,0)</f>
        <v>Sacramento</v>
      </c>
      <c r="O5620" s="9" t="str">
        <f>VLOOKUP('Consolidtaed Data'!$D3769,'[1]Sales People'!$A:$B,2,0)</f>
        <v>Ryan Welch</v>
      </c>
      <c r="P5620" s="9" t="str">
        <f>VLOOKUP('Consolidtaed Data'!$E3769,[1]Customers!$A:$B,2,0)</f>
        <v>Gerald Gray</v>
      </c>
      <c r="Q5620" s="11">
        <f>WEEKDAY('Consolidtaed Data'!$F3769)</f>
        <v>7</v>
      </c>
      <c r="R5620" s="9">
        <f>MONTH('Consolidtaed Data'!$F3769)</f>
        <v>10</v>
      </c>
      <c r="S5620" s="9" t="str">
        <f>TEXT(Table3[[#This Row],[Purchase Date]],"MMMM")</f>
        <v>February</v>
      </c>
      <c r="T5620" s="9">
        <f>YEAR('Consolidtaed Data'!$F3769)</f>
        <v>2020</v>
      </c>
    </row>
    <row r="5621" spans="1:20" x14ac:dyDescent="0.3">
      <c r="A5621" s="9" t="s">
        <v>6647</v>
      </c>
      <c r="B5621" s="9" t="s">
        <v>156</v>
      </c>
      <c r="C5621" s="9" t="s">
        <v>16</v>
      </c>
      <c r="D5621" s="9" t="s">
        <v>315</v>
      </c>
      <c r="E5621" s="9" t="s">
        <v>242</v>
      </c>
      <c r="F5621" s="10">
        <v>44248</v>
      </c>
      <c r="G5621" s="10" t="str">
        <f>VLOOKUP(Table3[[#This Row],[Product ID]],[1]Products!$A:$G,2,0)</f>
        <v>Product 21</v>
      </c>
      <c r="H5621" s="22">
        <v>1</v>
      </c>
      <c r="I5621" s="9">
        <f>VLOOKUP('Consolidtaed Data'!$B3792,[1]Products!$A:$G,4,0)</f>
        <v>136</v>
      </c>
      <c r="J5621" s="9">
        <f>VLOOKUP('Consolidtaed Data'!$B3792,[1]Products!$A:$G,3,0)</f>
        <v>72</v>
      </c>
      <c r="K5621" s="9">
        <f>'Consolidtaed Data'!$J3792*'Consolidtaed Data'!$H3792</f>
        <v>648</v>
      </c>
      <c r="L5621" s="9">
        <f>'Consolidtaed Data'!$I3792*'Consolidtaed Data'!$H3792</f>
        <v>771</v>
      </c>
      <c r="M5621" s="9">
        <f>'Consolidtaed Data'!$L3792-'Consolidtaed Data'!$K3792</f>
        <v>2622</v>
      </c>
      <c r="N5621" s="9" t="str">
        <f>VLOOKUP('Consolidtaed Data'!$C3792,[1]Locations!$A:$O,2,0)</f>
        <v>Murrieta</v>
      </c>
      <c r="O5621" s="9" t="str">
        <f>VLOOKUP('Consolidtaed Data'!$D3792,'[1]Sales People'!$A:$B,2,0)</f>
        <v>Jerry Perry</v>
      </c>
      <c r="P5621" s="9" t="str">
        <f>VLOOKUP('Consolidtaed Data'!$E3792,[1]Customers!$A:$B,2,0)</f>
        <v>Bruce Bowman</v>
      </c>
      <c r="Q5621" s="11">
        <f>WEEKDAY('Consolidtaed Data'!$F3792)</f>
        <v>1</v>
      </c>
      <c r="R5621" s="9">
        <f>MONTH('Consolidtaed Data'!$F3792)</f>
        <v>10</v>
      </c>
      <c r="S5621" s="9" t="str">
        <f>TEXT(Table3[[#This Row],[Purchase Date]],"MMMM")</f>
        <v>February</v>
      </c>
      <c r="T5621" s="9">
        <f>YEAR('Consolidtaed Data'!$F3792)</f>
        <v>2020</v>
      </c>
    </row>
    <row r="5622" spans="1:20" x14ac:dyDescent="0.3">
      <c r="A5622" s="9" t="s">
        <v>6648</v>
      </c>
      <c r="B5622" s="9" t="s">
        <v>266</v>
      </c>
      <c r="C5622" s="9" t="s">
        <v>82</v>
      </c>
      <c r="D5622" s="9" t="s">
        <v>13</v>
      </c>
      <c r="E5622" s="9" t="s">
        <v>3910</v>
      </c>
      <c r="F5622" s="10">
        <v>44248</v>
      </c>
      <c r="G5622" s="10" t="str">
        <f>VLOOKUP(Table3[[#This Row],[Product ID]],[1]Products!$A:$G,2,0)</f>
        <v>Product 92</v>
      </c>
      <c r="H5622" s="22">
        <v>1</v>
      </c>
      <c r="I5622" s="9">
        <f>VLOOKUP('Consolidtaed Data'!$B3805,[1]Products!$A:$G,4,0)</f>
        <v>112</v>
      </c>
      <c r="J5622" s="9">
        <f>VLOOKUP('Consolidtaed Data'!$B3805,[1]Products!$A:$G,3,0)</f>
        <v>90</v>
      </c>
      <c r="K5622" s="9">
        <f>'Consolidtaed Data'!$J3805*'Consolidtaed Data'!$H3805</f>
        <v>1080</v>
      </c>
      <c r="L5622" s="9">
        <f>'Consolidtaed Data'!$I3805*'Consolidtaed Data'!$H3805</f>
        <v>1742</v>
      </c>
      <c r="M5622" s="9">
        <f>'Consolidtaed Data'!$L3805-'Consolidtaed Data'!$K3805</f>
        <v>296</v>
      </c>
      <c r="N5622" s="9" t="str">
        <f>VLOOKUP('Consolidtaed Data'!$C3805,[1]Locations!$A:$O,2,0)</f>
        <v>Concord</v>
      </c>
      <c r="O5622" s="9" t="str">
        <f>VLOOKUP('Consolidtaed Data'!$D3805,'[1]Sales People'!$A:$B,2,0)</f>
        <v>Joe Sims</v>
      </c>
      <c r="P5622" s="9" t="str">
        <f>VLOOKUP('Consolidtaed Data'!$E3805,[1]Customers!$A:$B,2,0)</f>
        <v>Shawn Wallace</v>
      </c>
      <c r="Q5622" s="11">
        <f>WEEKDAY('Consolidtaed Data'!$F3805)</f>
        <v>1</v>
      </c>
      <c r="R5622" s="9">
        <f>MONTH('Consolidtaed Data'!$F3805)</f>
        <v>10</v>
      </c>
      <c r="S5622" s="9" t="str">
        <f>TEXT(Table3[[#This Row],[Purchase Date]],"MMMM")</f>
        <v>February</v>
      </c>
      <c r="T5622" s="9">
        <f>YEAR('Consolidtaed Data'!$F3805)</f>
        <v>2020</v>
      </c>
    </row>
    <row r="5623" spans="1:20" x14ac:dyDescent="0.3">
      <c r="A5623" s="9" t="s">
        <v>6649</v>
      </c>
      <c r="B5623" s="9" t="s">
        <v>200</v>
      </c>
      <c r="C5623" s="9" t="s">
        <v>319</v>
      </c>
      <c r="D5623" s="9" t="s">
        <v>174</v>
      </c>
      <c r="E5623" s="9" t="s">
        <v>179</v>
      </c>
      <c r="F5623" s="10">
        <v>44248</v>
      </c>
      <c r="G5623" s="10" t="str">
        <f>VLOOKUP(Table3[[#This Row],[Product ID]],[1]Products!$A:$G,2,0)</f>
        <v>Product 23</v>
      </c>
      <c r="H5623" s="22">
        <v>1</v>
      </c>
      <c r="I5623" s="9">
        <f>VLOOKUP('Consolidtaed Data'!$B3831,[1]Products!$A:$G,4,0)</f>
        <v>1522</v>
      </c>
      <c r="J5623" s="9">
        <f>VLOOKUP('Consolidtaed Data'!$B3831,[1]Products!$A:$G,3,0)</f>
        <v>791</v>
      </c>
      <c r="K5623" s="9">
        <f>'Consolidtaed Data'!$J3831*'Consolidtaed Data'!$H3831</f>
        <v>1399</v>
      </c>
      <c r="L5623" s="9">
        <f>'Consolidtaed Data'!$I3831*'Consolidtaed Data'!$H3831</f>
        <v>2294</v>
      </c>
      <c r="M5623" s="9">
        <f>'Consolidtaed Data'!$L3831-'Consolidtaed Data'!$K3831</f>
        <v>507</v>
      </c>
      <c r="N5623" s="9" t="str">
        <f>VLOOKUP('Consolidtaed Data'!$C3831,[1]Locations!$A:$O,2,0)</f>
        <v>Fremont</v>
      </c>
      <c r="O5623" s="9" t="str">
        <f>VLOOKUP('Consolidtaed Data'!$D3831,'[1]Sales People'!$A:$B,2,0)</f>
        <v>Robert Reed</v>
      </c>
      <c r="P5623" s="9" t="str">
        <f>VLOOKUP('Consolidtaed Data'!$E3831,[1]Customers!$A:$B,2,0)</f>
        <v>Benjamin Carpenter</v>
      </c>
      <c r="Q5623" s="11">
        <f>WEEKDAY('Consolidtaed Data'!$F3831)</f>
        <v>4</v>
      </c>
      <c r="R5623" s="9">
        <f>MONTH('Consolidtaed Data'!$F3831)</f>
        <v>10</v>
      </c>
      <c r="S5623" s="9" t="str">
        <f>TEXT(Table3[[#This Row],[Purchase Date]],"MMMM")</f>
        <v>February</v>
      </c>
      <c r="T5623" s="9">
        <f>YEAR('Consolidtaed Data'!$F3831)</f>
        <v>2020</v>
      </c>
    </row>
    <row r="5624" spans="1:20" x14ac:dyDescent="0.3">
      <c r="A5624" s="9" t="s">
        <v>6650</v>
      </c>
      <c r="B5624" s="9" t="s">
        <v>151</v>
      </c>
      <c r="C5624" s="9" t="s">
        <v>8</v>
      </c>
      <c r="D5624" s="9" t="s">
        <v>87</v>
      </c>
      <c r="E5624" s="9" t="s">
        <v>65</v>
      </c>
      <c r="F5624" s="10">
        <v>44248</v>
      </c>
      <c r="G5624" s="10" t="str">
        <f>VLOOKUP(Table3[[#This Row],[Product ID]],[1]Products!$A:$G,2,0)</f>
        <v>Product 94</v>
      </c>
      <c r="H5624" s="22">
        <v>1</v>
      </c>
      <c r="I5624" s="9">
        <f>VLOOKUP('Consolidtaed Data'!$B3898,[1]Products!$A:$G,4,0)</f>
        <v>1812</v>
      </c>
      <c r="J5624" s="9">
        <f>VLOOKUP('Consolidtaed Data'!$B3898,[1]Products!$A:$G,3,0)</f>
        <v>1305</v>
      </c>
      <c r="K5624" s="9">
        <f>'Consolidtaed Data'!$J3898*'Consolidtaed Data'!$H3898</f>
        <v>1636</v>
      </c>
      <c r="L5624" s="9">
        <f>'Consolidtaed Data'!$I3898*'Consolidtaed Data'!$H3898</f>
        <v>3268</v>
      </c>
      <c r="M5624" s="9">
        <f>'Consolidtaed Data'!$L3898-'Consolidtaed Data'!$K3898</f>
        <v>799</v>
      </c>
      <c r="N5624" s="9" t="str">
        <f>VLOOKUP('Consolidtaed Data'!$C3898,[1]Locations!$A:$O,2,0)</f>
        <v>Stockton</v>
      </c>
      <c r="O5624" s="9" t="str">
        <f>VLOOKUP('Consolidtaed Data'!$D3898,'[1]Sales People'!$A:$B,2,0)</f>
        <v>Howard Gardner</v>
      </c>
      <c r="P5624" s="9" t="str">
        <f>VLOOKUP('Consolidtaed Data'!$E3898,[1]Customers!$A:$B,2,0)</f>
        <v>Samuel Fields</v>
      </c>
      <c r="Q5624" s="11">
        <f>WEEKDAY('Consolidtaed Data'!$F3898)</f>
        <v>2</v>
      </c>
      <c r="R5624" s="9">
        <f>MONTH('Consolidtaed Data'!$F3898)</f>
        <v>10</v>
      </c>
      <c r="S5624" s="9" t="str">
        <f>TEXT(Table3[[#This Row],[Purchase Date]],"MMMM")</f>
        <v>February</v>
      </c>
      <c r="T5624" s="9">
        <f>YEAR('Consolidtaed Data'!$F3898)</f>
        <v>2020</v>
      </c>
    </row>
    <row r="5625" spans="1:20" x14ac:dyDescent="0.3">
      <c r="A5625" s="9" t="s">
        <v>6651</v>
      </c>
      <c r="B5625" s="9" t="s">
        <v>160</v>
      </c>
      <c r="C5625" s="9" t="s">
        <v>421</v>
      </c>
      <c r="D5625" s="9" t="s">
        <v>22</v>
      </c>
      <c r="E5625" s="9" t="s">
        <v>1272</v>
      </c>
      <c r="F5625" s="10">
        <v>44248</v>
      </c>
      <c r="G5625" s="10" t="str">
        <f>VLOOKUP(Table3[[#This Row],[Product ID]],[1]Products!$A:$G,2,0)</f>
        <v>Product 28</v>
      </c>
      <c r="H5625" s="22">
        <v>1</v>
      </c>
      <c r="I5625" s="9">
        <f>VLOOKUP('Consolidtaed Data'!$B4206,[1]Products!$A:$G,4,0)</f>
        <v>1783</v>
      </c>
      <c r="J5625" s="9">
        <f>VLOOKUP('Consolidtaed Data'!$B4206,[1]Products!$A:$G,3,0)</f>
        <v>1230</v>
      </c>
      <c r="K5625" s="9">
        <f>'Consolidtaed Data'!$J4206*'Consolidtaed Data'!$H4206</f>
        <v>1399</v>
      </c>
      <c r="L5625" s="9">
        <f>'Consolidtaed Data'!$I4206*'Consolidtaed Data'!$H4206</f>
        <v>2294</v>
      </c>
      <c r="M5625" s="9">
        <f>'Consolidtaed Data'!$L4206-'Consolidtaed Data'!$K4206</f>
        <v>982</v>
      </c>
      <c r="N5625" s="9" t="str">
        <f>VLOOKUP('Consolidtaed Data'!$C4206,[1]Locations!$A:$O,2,0)</f>
        <v>Fullerton</v>
      </c>
      <c r="O5625" s="9" t="str">
        <f>VLOOKUP('Consolidtaed Data'!$D4206,'[1]Sales People'!$A:$B,2,0)</f>
        <v>Fred Robertson</v>
      </c>
      <c r="P5625" s="9" t="str">
        <f>VLOOKUP('Consolidtaed Data'!$E4206,[1]Customers!$A:$B,2,0)</f>
        <v>Keith Griffin</v>
      </c>
      <c r="Q5625" s="11">
        <f>WEEKDAY('Consolidtaed Data'!$F4206)</f>
        <v>5</v>
      </c>
      <c r="R5625" s="9">
        <f>MONTH('Consolidtaed Data'!$F4206)</f>
        <v>11</v>
      </c>
      <c r="S5625" s="9" t="str">
        <f>TEXT(Table3[[#This Row],[Purchase Date]],"MMMM")</f>
        <v>February</v>
      </c>
      <c r="T5625" s="9">
        <f>YEAR('Consolidtaed Data'!$F4206)</f>
        <v>2020</v>
      </c>
    </row>
    <row r="5626" spans="1:20" x14ac:dyDescent="0.3">
      <c r="A5626" s="9" t="s">
        <v>6652</v>
      </c>
      <c r="B5626" s="9" t="s">
        <v>136</v>
      </c>
      <c r="C5626" s="9" t="s">
        <v>263</v>
      </c>
      <c r="D5626" s="9" t="s">
        <v>35</v>
      </c>
      <c r="E5626" s="9" t="s">
        <v>1295</v>
      </c>
      <c r="F5626" s="10">
        <v>44248</v>
      </c>
      <c r="G5626" s="10" t="str">
        <f>VLOOKUP(Table3[[#This Row],[Product ID]],[1]Products!$A:$G,2,0)</f>
        <v>Product 2</v>
      </c>
      <c r="H5626" s="22">
        <v>1</v>
      </c>
      <c r="I5626" s="9">
        <f>VLOOKUP('Consolidtaed Data'!$B4304,[1]Products!$A:$G,4,0)</f>
        <v>1848</v>
      </c>
      <c r="J5626" s="9">
        <f>VLOOKUP('Consolidtaed Data'!$B4304,[1]Products!$A:$G,3,0)</f>
        <v>1294</v>
      </c>
      <c r="K5626" s="9">
        <f>'Consolidtaed Data'!$J4304*'Consolidtaed Data'!$H4304</f>
        <v>818</v>
      </c>
      <c r="L5626" s="9">
        <f>'Consolidtaed Data'!$I4304*'Consolidtaed Data'!$H4304</f>
        <v>1022</v>
      </c>
      <c r="M5626" s="9">
        <f>'Consolidtaed Data'!$L4304-'Consolidtaed Data'!$K4304</f>
        <v>348</v>
      </c>
      <c r="N5626" s="9" t="str">
        <f>VLOOKUP('Consolidtaed Data'!$C4304,[1]Locations!$A:$O,2,0)</f>
        <v>Rancho Cucamonga</v>
      </c>
      <c r="O5626" s="9" t="str">
        <f>VLOOKUP('Consolidtaed Data'!$D4304,'[1]Sales People'!$A:$B,2,0)</f>
        <v>Sean Miller</v>
      </c>
      <c r="P5626" s="9" t="str">
        <f>VLOOKUP('Consolidtaed Data'!$E4304,[1]Customers!$A:$B,2,0)</f>
        <v>Roy Shaw</v>
      </c>
      <c r="Q5626" s="11">
        <f>WEEKDAY('Consolidtaed Data'!$F4304)</f>
        <v>5</v>
      </c>
      <c r="R5626" s="9">
        <f>MONTH('Consolidtaed Data'!$F4304)</f>
        <v>11</v>
      </c>
      <c r="S5626" s="9" t="str">
        <f>TEXT(Table3[[#This Row],[Purchase Date]],"MMMM")</f>
        <v>February</v>
      </c>
      <c r="T5626" s="9">
        <f>YEAR('Consolidtaed Data'!$F4304)</f>
        <v>2020</v>
      </c>
    </row>
    <row r="5627" spans="1:20" x14ac:dyDescent="0.3">
      <c r="A5627" s="9" t="s">
        <v>6653</v>
      </c>
      <c r="B5627" s="9" t="s">
        <v>338</v>
      </c>
      <c r="C5627" s="9" t="s">
        <v>34</v>
      </c>
      <c r="D5627" s="9" t="s">
        <v>26</v>
      </c>
      <c r="E5627" s="9" t="s">
        <v>2056</v>
      </c>
      <c r="F5627" s="10">
        <v>44248</v>
      </c>
      <c r="G5627" s="10" t="str">
        <f>VLOOKUP(Table3[[#This Row],[Product ID]],[1]Products!$A:$G,2,0)</f>
        <v>Product 95</v>
      </c>
      <c r="H5627" s="22">
        <v>2</v>
      </c>
      <c r="I5627" s="9">
        <f>VLOOKUP('Consolidtaed Data'!$B4376,[1]Products!$A:$G,4,0)</f>
        <v>2091</v>
      </c>
      <c r="J5627" s="9">
        <f>VLOOKUP('Consolidtaed Data'!$B4376,[1]Products!$A:$G,3,0)</f>
        <v>1485</v>
      </c>
      <c r="K5627" s="9">
        <f>'Consolidtaed Data'!$J4376*'Consolidtaed Data'!$H4376</f>
        <v>588</v>
      </c>
      <c r="L5627" s="9">
        <f>'Consolidtaed Data'!$I4376*'Consolidtaed Data'!$H4376</f>
        <v>736</v>
      </c>
      <c r="M5627" s="9">
        <f>'Consolidtaed Data'!$L4376-'Consolidtaed Data'!$K4376</f>
        <v>618</v>
      </c>
      <c r="N5627" s="9" t="str">
        <f>VLOOKUP('Consolidtaed Data'!$C4376,[1]Locations!$A:$O,2,0)</f>
        <v>Carlsbad</v>
      </c>
      <c r="O5627" s="9" t="str">
        <f>VLOOKUP('Consolidtaed Data'!$D4376,'[1]Sales People'!$A:$B,2,0)</f>
        <v>Larry Castillo</v>
      </c>
      <c r="P5627" s="9" t="str">
        <f>VLOOKUP('Consolidtaed Data'!$E4376,[1]Customers!$A:$B,2,0)</f>
        <v>George Nichols</v>
      </c>
      <c r="Q5627" s="11">
        <f>WEEKDAY('Consolidtaed Data'!$F4376)</f>
        <v>4</v>
      </c>
      <c r="R5627" s="9">
        <f>MONTH('Consolidtaed Data'!$F4376)</f>
        <v>11</v>
      </c>
      <c r="S5627" s="9" t="str">
        <f>TEXT(Table3[[#This Row],[Purchase Date]],"MMMM")</f>
        <v>February</v>
      </c>
      <c r="T5627" s="9">
        <f>YEAR('Consolidtaed Data'!$F4376)</f>
        <v>2020</v>
      </c>
    </row>
    <row r="5628" spans="1:20" x14ac:dyDescent="0.3">
      <c r="A5628" s="9" t="s">
        <v>6654</v>
      </c>
      <c r="B5628" s="9" t="s">
        <v>139</v>
      </c>
      <c r="C5628" s="9" t="s">
        <v>331</v>
      </c>
      <c r="D5628" s="9" t="s">
        <v>35</v>
      </c>
      <c r="E5628" s="9" t="s">
        <v>1060</v>
      </c>
      <c r="F5628" s="10">
        <v>44248</v>
      </c>
      <c r="G5628" s="10" t="str">
        <f>VLOOKUP(Table3[[#This Row],[Product ID]],[1]Products!$A:$G,2,0)</f>
        <v>Product 13</v>
      </c>
      <c r="H5628" s="22">
        <v>4</v>
      </c>
      <c r="I5628" s="9">
        <f>VLOOKUP('Consolidtaed Data'!$B4405,[1]Products!$A:$G,4,0)</f>
        <v>2283</v>
      </c>
      <c r="J5628" s="9">
        <f>VLOOKUP('Consolidtaed Data'!$B4405,[1]Products!$A:$G,3,0)</f>
        <v>1484</v>
      </c>
      <c r="K5628" s="9">
        <f>'Consolidtaed Data'!$J4405*'Consolidtaed Data'!$H4405</f>
        <v>2913</v>
      </c>
      <c r="L5628" s="9">
        <f>'Consolidtaed Data'!$I4405*'Consolidtaed Data'!$H4405</f>
        <v>4482</v>
      </c>
      <c r="M5628" s="9">
        <f>'Consolidtaed Data'!$L4405-'Consolidtaed Data'!$K4405</f>
        <v>1131</v>
      </c>
      <c r="N5628" s="9" t="str">
        <f>VLOOKUP('Consolidtaed Data'!$C4405,[1]Locations!$A:$O,2,0)</f>
        <v>Lancaster</v>
      </c>
      <c r="O5628" s="9" t="str">
        <f>VLOOKUP('Consolidtaed Data'!$D4405,'[1]Sales People'!$A:$B,2,0)</f>
        <v>Kenneth Fields</v>
      </c>
      <c r="P5628" s="9" t="str">
        <f>VLOOKUP('Consolidtaed Data'!$E4405,[1]Customers!$A:$B,2,0)</f>
        <v>Scott Rice</v>
      </c>
      <c r="Q5628" s="11">
        <f>WEEKDAY('Consolidtaed Data'!$F4405)</f>
        <v>5</v>
      </c>
      <c r="R5628" s="9">
        <f>MONTH('Consolidtaed Data'!$F4405)</f>
        <v>11</v>
      </c>
      <c r="S5628" s="9" t="str">
        <f>TEXT(Table3[[#This Row],[Purchase Date]],"MMMM")</f>
        <v>February</v>
      </c>
      <c r="T5628" s="9">
        <f>YEAR('Consolidtaed Data'!$F4405)</f>
        <v>2020</v>
      </c>
    </row>
    <row r="5629" spans="1:20" x14ac:dyDescent="0.3">
      <c r="A5629" s="9" t="s">
        <v>6655</v>
      </c>
      <c r="B5629" s="9" t="s">
        <v>185</v>
      </c>
      <c r="C5629" s="9" t="s">
        <v>302</v>
      </c>
      <c r="D5629" s="9" t="s">
        <v>272</v>
      </c>
      <c r="E5629" s="9" t="s">
        <v>1899</v>
      </c>
      <c r="F5629" s="10">
        <v>44248</v>
      </c>
      <c r="G5629" s="10" t="str">
        <f>VLOOKUP(Table3[[#This Row],[Product ID]],[1]Products!$A:$G,2,0)</f>
        <v>Product 65</v>
      </c>
      <c r="H5629" s="22">
        <v>3</v>
      </c>
      <c r="I5629" s="9">
        <f>VLOOKUP('Consolidtaed Data'!$B4525,[1]Products!$A:$G,4,0)</f>
        <v>1967</v>
      </c>
      <c r="J5629" s="9">
        <f>VLOOKUP('Consolidtaed Data'!$B4525,[1]Products!$A:$G,3,0)</f>
        <v>1397</v>
      </c>
      <c r="K5629" s="9">
        <f>'Consolidtaed Data'!$J4525*'Consolidtaed Data'!$H4525</f>
        <v>818</v>
      </c>
      <c r="L5629" s="9">
        <f>'Consolidtaed Data'!$I4525*'Consolidtaed Data'!$H4525</f>
        <v>1022</v>
      </c>
      <c r="M5629" s="9">
        <f>'Consolidtaed Data'!$L4525-'Consolidtaed Data'!$K4525</f>
        <v>348</v>
      </c>
      <c r="N5629" s="9" t="str">
        <f>VLOOKUP('Consolidtaed Data'!$C4525,[1]Locations!$A:$O,2,0)</f>
        <v>Fresno</v>
      </c>
      <c r="O5629" s="9" t="str">
        <f>VLOOKUP('Consolidtaed Data'!$D4525,'[1]Sales People'!$A:$B,2,0)</f>
        <v>Jerry Perry</v>
      </c>
      <c r="P5629" s="9" t="str">
        <f>VLOOKUP('Consolidtaed Data'!$E4525,[1]Customers!$A:$B,2,0)</f>
        <v>Wayne Hunter</v>
      </c>
      <c r="Q5629" s="11">
        <f>WEEKDAY('Consolidtaed Data'!$F4525)</f>
        <v>6</v>
      </c>
      <c r="R5629" s="9">
        <f>MONTH('Consolidtaed Data'!$F4525)</f>
        <v>11</v>
      </c>
      <c r="S5629" s="9" t="str">
        <f>TEXT(Table3[[#This Row],[Purchase Date]],"MMMM")</f>
        <v>February</v>
      </c>
      <c r="T5629" s="9">
        <f>YEAR('Consolidtaed Data'!$F4525)</f>
        <v>2020</v>
      </c>
    </row>
    <row r="5630" spans="1:20" x14ac:dyDescent="0.3">
      <c r="A5630" s="9" t="s">
        <v>6656</v>
      </c>
      <c r="B5630" s="9" t="s">
        <v>119</v>
      </c>
      <c r="C5630" s="9" t="s">
        <v>94</v>
      </c>
      <c r="D5630" s="9" t="s">
        <v>143</v>
      </c>
      <c r="E5630" s="9" t="s">
        <v>906</v>
      </c>
      <c r="F5630" s="10">
        <v>44248</v>
      </c>
      <c r="G5630" s="10" t="str">
        <f>VLOOKUP(Table3[[#This Row],[Product ID]],[1]Products!$A:$G,2,0)</f>
        <v>Product 67</v>
      </c>
      <c r="H5630" s="22">
        <v>2</v>
      </c>
      <c r="I5630" s="9">
        <f>VLOOKUP('Consolidtaed Data'!$B4533,[1]Products!$A:$G,4,0)</f>
        <v>771</v>
      </c>
      <c r="J5630" s="9">
        <f>VLOOKUP('Consolidtaed Data'!$B4533,[1]Products!$A:$G,3,0)</f>
        <v>648</v>
      </c>
      <c r="K5630" s="9">
        <f>'Consolidtaed Data'!$J4533*'Consolidtaed Data'!$H4533</f>
        <v>3032</v>
      </c>
      <c r="L5630" s="9">
        <f>'Consolidtaed Data'!$I4533*'Consolidtaed Data'!$H4533</f>
        <v>3566</v>
      </c>
      <c r="M5630" s="9">
        <f>'Consolidtaed Data'!$L4533-'Consolidtaed Data'!$K4533</f>
        <v>1980</v>
      </c>
      <c r="N5630" s="9" t="str">
        <f>VLOOKUP('Consolidtaed Data'!$C4533,[1]Locations!$A:$O,2,0)</f>
        <v>Salinas</v>
      </c>
      <c r="O5630" s="9" t="str">
        <f>VLOOKUP('Consolidtaed Data'!$D4533,'[1]Sales People'!$A:$B,2,0)</f>
        <v>Jeremy Mendoza</v>
      </c>
      <c r="P5630" s="9" t="str">
        <f>VLOOKUP('Consolidtaed Data'!$E4533,[1]Customers!$A:$B,2,0)</f>
        <v>Juan Wood</v>
      </c>
      <c r="Q5630" s="11">
        <f>WEEKDAY('Consolidtaed Data'!$F4533)</f>
        <v>6</v>
      </c>
      <c r="R5630" s="9">
        <f>MONTH('Consolidtaed Data'!$F4533)</f>
        <v>11</v>
      </c>
      <c r="S5630" s="9" t="str">
        <f>TEXT(Table3[[#This Row],[Purchase Date]],"MMMM")</f>
        <v>February</v>
      </c>
      <c r="T5630" s="9">
        <f>YEAR('Consolidtaed Data'!$F4533)</f>
        <v>2020</v>
      </c>
    </row>
    <row r="5631" spans="1:20" x14ac:dyDescent="0.3">
      <c r="A5631" s="9" t="s">
        <v>6657</v>
      </c>
      <c r="B5631" s="9" t="s">
        <v>62</v>
      </c>
      <c r="C5631" s="9" t="s">
        <v>59</v>
      </c>
      <c r="D5631" s="9" t="s">
        <v>56</v>
      </c>
      <c r="E5631" s="9" t="s">
        <v>3910</v>
      </c>
      <c r="F5631" s="10">
        <v>44248</v>
      </c>
      <c r="G5631" s="10" t="str">
        <f>VLOOKUP(Table3[[#This Row],[Product ID]],[1]Products!$A:$G,2,0)</f>
        <v>Product 17</v>
      </c>
      <c r="H5631" s="22">
        <v>2</v>
      </c>
      <c r="I5631" s="9">
        <f>VLOOKUP('Consolidtaed Data'!$B4552,[1]Products!$A:$G,4,0)</f>
        <v>400</v>
      </c>
      <c r="J5631" s="9">
        <f>VLOOKUP('Consolidtaed Data'!$B4552,[1]Products!$A:$G,3,0)</f>
        <v>208</v>
      </c>
      <c r="K5631" s="9">
        <f>'Consolidtaed Data'!$J4552*'Consolidtaed Data'!$H4552</f>
        <v>1108</v>
      </c>
      <c r="L5631" s="9">
        <f>'Consolidtaed Data'!$I4552*'Consolidtaed Data'!$H4552</f>
        <v>1351</v>
      </c>
      <c r="M5631" s="9">
        <f>'Consolidtaed Data'!$L4552-'Consolidtaed Data'!$K4552</f>
        <v>408</v>
      </c>
      <c r="N5631" s="9" t="str">
        <f>VLOOKUP('Consolidtaed Data'!$C4552,[1]Locations!$A:$O,2,0)</f>
        <v>Ontario</v>
      </c>
      <c r="O5631" s="9" t="str">
        <f>VLOOKUP('Consolidtaed Data'!$D4552,'[1]Sales People'!$A:$B,2,0)</f>
        <v>Ernest Wagner</v>
      </c>
      <c r="P5631" s="9" t="str">
        <f>VLOOKUP('Consolidtaed Data'!$E4552,[1]Customers!$A:$B,2,0)</f>
        <v>Gary Jones</v>
      </c>
      <c r="Q5631" s="11">
        <f>WEEKDAY('Consolidtaed Data'!$F4552)</f>
        <v>7</v>
      </c>
      <c r="R5631" s="9">
        <f>MONTH('Consolidtaed Data'!$F4552)</f>
        <v>11</v>
      </c>
      <c r="S5631" s="9" t="str">
        <f>TEXT(Table3[[#This Row],[Purchase Date]],"MMMM")</f>
        <v>February</v>
      </c>
      <c r="T5631" s="9">
        <f>YEAR('Consolidtaed Data'!$F4552)</f>
        <v>2020</v>
      </c>
    </row>
    <row r="5632" spans="1:20" x14ac:dyDescent="0.3">
      <c r="A5632" s="9" t="s">
        <v>6658</v>
      </c>
      <c r="B5632" s="9" t="s">
        <v>204</v>
      </c>
      <c r="C5632" s="9" t="s">
        <v>140</v>
      </c>
      <c r="D5632" s="9" t="s">
        <v>315</v>
      </c>
      <c r="E5632" s="9" t="s">
        <v>475</v>
      </c>
      <c r="F5632" s="10">
        <v>44248</v>
      </c>
      <c r="G5632" s="10" t="str">
        <f>VLOOKUP(Table3[[#This Row],[Product ID]],[1]Products!$A:$G,2,0)</f>
        <v>Product 101</v>
      </c>
      <c r="H5632" s="22">
        <v>1</v>
      </c>
      <c r="I5632" s="9">
        <f>VLOOKUP('Consolidtaed Data'!$B4585,[1]Products!$A:$G,4,0)</f>
        <v>1972</v>
      </c>
      <c r="J5632" s="9">
        <f>VLOOKUP('Consolidtaed Data'!$B4585,[1]Products!$A:$G,3,0)</f>
        <v>1321</v>
      </c>
      <c r="K5632" s="9">
        <f>'Consolidtaed Data'!$J4585*'Consolidtaed Data'!$H4585</f>
        <v>3882</v>
      </c>
      <c r="L5632" s="9">
        <f>'Consolidtaed Data'!$I4585*'Consolidtaed Data'!$H4585</f>
        <v>5544</v>
      </c>
      <c r="M5632" s="9">
        <f>'Consolidtaed Data'!$L4585-'Consolidtaed Data'!$K4585</f>
        <v>572</v>
      </c>
      <c r="N5632" s="9" t="str">
        <f>VLOOKUP('Consolidtaed Data'!$C4585,[1]Locations!$A:$O,2,0)</f>
        <v>Oakland</v>
      </c>
      <c r="O5632" s="9" t="str">
        <f>VLOOKUP('Consolidtaed Data'!$D4585,'[1]Sales People'!$A:$B,2,0)</f>
        <v>Kenneth Fields</v>
      </c>
      <c r="P5632" s="9" t="str">
        <f>VLOOKUP('Consolidtaed Data'!$E4585,[1]Customers!$A:$B,2,0)</f>
        <v>Wayne Gardner</v>
      </c>
      <c r="Q5632" s="11">
        <f>WEEKDAY('Consolidtaed Data'!$F4585)</f>
        <v>3</v>
      </c>
      <c r="R5632" s="9">
        <f>MONTH('Consolidtaed Data'!$F4585)</f>
        <v>12</v>
      </c>
      <c r="S5632" s="9" t="str">
        <f>TEXT(Table3[[#This Row],[Purchase Date]],"MMMM")</f>
        <v>February</v>
      </c>
      <c r="T5632" s="9">
        <f>YEAR('Consolidtaed Data'!$F4585)</f>
        <v>2020</v>
      </c>
    </row>
    <row r="5633" spans="1:20" x14ac:dyDescent="0.3">
      <c r="A5633" s="9" t="s">
        <v>6659</v>
      </c>
      <c r="B5633" s="9" t="s">
        <v>89</v>
      </c>
      <c r="C5633" s="9" t="s">
        <v>331</v>
      </c>
      <c r="D5633" s="9" t="s">
        <v>35</v>
      </c>
      <c r="E5633" s="9" t="s">
        <v>32</v>
      </c>
      <c r="F5633" s="10">
        <v>44248</v>
      </c>
      <c r="G5633" s="10" t="str">
        <f>VLOOKUP(Table3[[#This Row],[Product ID]],[1]Products!$A:$G,2,0)</f>
        <v>Product 64</v>
      </c>
      <c r="H5633" s="22">
        <v>2</v>
      </c>
      <c r="I5633" s="9">
        <f>VLOOKUP('Consolidtaed Data'!$B4643,[1]Products!$A:$G,4,0)</f>
        <v>2091</v>
      </c>
      <c r="J5633" s="9">
        <f>VLOOKUP('Consolidtaed Data'!$B4643,[1]Products!$A:$G,3,0)</f>
        <v>1485</v>
      </c>
      <c r="K5633" s="9">
        <f>'Consolidtaed Data'!$J4643*'Consolidtaed Data'!$H4643</f>
        <v>1248</v>
      </c>
      <c r="L5633" s="9">
        <f>'Consolidtaed Data'!$I4643*'Consolidtaed Data'!$H4643</f>
        <v>1809</v>
      </c>
      <c r="M5633" s="9">
        <f>'Consolidtaed Data'!$L4643-'Consolidtaed Data'!$K4643</f>
        <v>2452</v>
      </c>
      <c r="N5633" s="9" t="str">
        <f>VLOOKUP('Consolidtaed Data'!$C4643,[1]Locations!$A:$O,2,0)</f>
        <v>Santa Clarita</v>
      </c>
      <c r="O5633" s="9" t="str">
        <f>VLOOKUP('Consolidtaed Data'!$D4643,'[1]Sales People'!$A:$B,2,0)</f>
        <v>Robert Reed</v>
      </c>
      <c r="P5633" s="9" t="str">
        <f>VLOOKUP('Consolidtaed Data'!$E4643,[1]Customers!$A:$B,2,0)</f>
        <v>Bobby Greene</v>
      </c>
      <c r="Q5633" s="11">
        <f>WEEKDAY('Consolidtaed Data'!$F4643)</f>
        <v>1</v>
      </c>
      <c r="R5633" s="9">
        <f>MONTH('Consolidtaed Data'!$F4643)</f>
        <v>12</v>
      </c>
      <c r="S5633" s="9" t="str">
        <f>TEXT(Table3[[#This Row],[Purchase Date]],"MMMM")</f>
        <v>February</v>
      </c>
      <c r="T5633" s="9">
        <f>YEAR('Consolidtaed Data'!$F4643)</f>
        <v>2020</v>
      </c>
    </row>
    <row r="5634" spans="1:20" x14ac:dyDescent="0.3">
      <c r="A5634" s="9" t="s">
        <v>6660</v>
      </c>
      <c r="B5634" s="9" t="s">
        <v>85</v>
      </c>
      <c r="C5634" s="9" t="s">
        <v>472</v>
      </c>
      <c r="D5634" s="9" t="s">
        <v>100</v>
      </c>
      <c r="E5634" s="9" t="s">
        <v>4802</v>
      </c>
      <c r="F5634" s="10">
        <v>44249</v>
      </c>
      <c r="G5634" s="10" t="str">
        <f>VLOOKUP(Table3[[#This Row],[Product ID]],[1]Products!$A:$G,2,0)</f>
        <v>Product 93</v>
      </c>
      <c r="H5634" s="22">
        <v>3</v>
      </c>
      <c r="I5634" s="9">
        <f>VLOOKUP('Consolidtaed Data'!$B3780,[1]Products!$A:$G,4,0)</f>
        <v>1639</v>
      </c>
      <c r="J5634" s="9">
        <f>VLOOKUP('Consolidtaed Data'!$B3780,[1]Products!$A:$G,3,0)</f>
        <v>1295</v>
      </c>
      <c r="K5634" s="9">
        <f>'Consolidtaed Data'!$J3780*'Consolidtaed Data'!$H3780</f>
        <v>1434</v>
      </c>
      <c r="L5634" s="9">
        <f>'Consolidtaed Data'!$I3780*'Consolidtaed Data'!$H3780</f>
        <v>2658</v>
      </c>
      <c r="M5634" s="9">
        <f>'Consolidtaed Data'!$L3780-'Consolidtaed Data'!$K3780</f>
        <v>662</v>
      </c>
      <c r="N5634" s="9" t="str">
        <f>VLOOKUP('Consolidtaed Data'!$C3780,[1]Locations!$A:$O,2,0)</f>
        <v>Santa Clara</v>
      </c>
      <c r="O5634" s="9" t="str">
        <f>VLOOKUP('Consolidtaed Data'!$D3780,'[1]Sales People'!$A:$B,2,0)</f>
        <v>Christopher Tucker</v>
      </c>
      <c r="P5634" s="9" t="str">
        <f>VLOOKUP('Consolidtaed Data'!$E3780,[1]Customers!$A:$B,2,0)</f>
        <v>Roy Scott</v>
      </c>
      <c r="Q5634" s="11">
        <f>WEEKDAY('Consolidtaed Data'!$F3780)</f>
        <v>7</v>
      </c>
      <c r="R5634" s="9">
        <f>MONTH('Consolidtaed Data'!$F3780)</f>
        <v>10</v>
      </c>
      <c r="S5634" s="9" t="str">
        <f>TEXT(Table3[[#This Row],[Purchase Date]],"MMMM")</f>
        <v>February</v>
      </c>
      <c r="T5634" s="9">
        <f>YEAR('Consolidtaed Data'!$F3780)</f>
        <v>2020</v>
      </c>
    </row>
    <row r="5635" spans="1:20" x14ac:dyDescent="0.3">
      <c r="A5635" s="9" t="s">
        <v>6661</v>
      </c>
      <c r="B5635" s="9" t="s">
        <v>418</v>
      </c>
      <c r="C5635" s="9" t="s">
        <v>635</v>
      </c>
      <c r="D5635" s="9" t="s">
        <v>131</v>
      </c>
      <c r="E5635" s="9" t="s">
        <v>482</v>
      </c>
      <c r="F5635" s="10">
        <v>44249</v>
      </c>
      <c r="G5635" s="10" t="str">
        <f>VLOOKUP(Table3[[#This Row],[Product ID]],[1]Products!$A:$G,2,0)</f>
        <v>Product 82</v>
      </c>
      <c r="H5635" s="22">
        <v>1</v>
      </c>
      <c r="I5635" s="9">
        <f>VLOOKUP('Consolidtaed Data'!$B3816,[1]Products!$A:$G,4,0)</f>
        <v>826</v>
      </c>
      <c r="J5635" s="9">
        <f>VLOOKUP('Consolidtaed Data'!$B3816,[1]Products!$A:$G,3,0)</f>
        <v>562</v>
      </c>
      <c r="K5635" s="9">
        <f>'Consolidtaed Data'!$J3816*'Consolidtaed Data'!$H3816</f>
        <v>2970</v>
      </c>
      <c r="L5635" s="9">
        <f>'Consolidtaed Data'!$I3816*'Consolidtaed Data'!$H3816</f>
        <v>4182</v>
      </c>
      <c r="M5635" s="9">
        <f>'Consolidtaed Data'!$L3816-'Consolidtaed Data'!$K3816</f>
        <v>140</v>
      </c>
      <c r="N5635" s="9" t="str">
        <f>VLOOKUP('Consolidtaed Data'!$C3816,[1]Locations!$A:$O,2,0)</f>
        <v>Oxnard</v>
      </c>
      <c r="O5635" s="9" t="str">
        <f>VLOOKUP('Consolidtaed Data'!$D3816,'[1]Sales People'!$A:$B,2,0)</f>
        <v>Howard Gardner</v>
      </c>
      <c r="P5635" s="9" t="str">
        <f>VLOOKUP('Consolidtaed Data'!$E3816,[1]Customers!$A:$B,2,0)</f>
        <v>Ronald Anderson</v>
      </c>
      <c r="Q5635" s="11">
        <f>WEEKDAY('Consolidtaed Data'!$F3816)</f>
        <v>2</v>
      </c>
      <c r="R5635" s="9">
        <f>MONTH('Consolidtaed Data'!$F3816)</f>
        <v>10</v>
      </c>
      <c r="S5635" s="9" t="str">
        <f>TEXT(Table3[[#This Row],[Purchase Date]],"MMMM")</f>
        <v>February</v>
      </c>
      <c r="T5635" s="9">
        <f>YEAR('Consolidtaed Data'!$F3816)</f>
        <v>2020</v>
      </c>
    </row>
    <row r="5636" spans="1:20" x14ac:dyDescent="0.3">
      <c r="A5636" s="9" t="s">
        <v>6662</v>
      </c>
      <c r="B5636" s="9" t="s">
        <v>742</v>
      </c>
      <c r="C5636" s="9" t="s">
        <v>205</v>
      </c>
      <c r="D5636" s="9" t="s">
        <v>174</v>
      </c>
      <c r="E5636" s="9" t="s">
        <v>972</v>
      </c>
      <c r="F5636" s="10">
        <v>44249</v>
      </c>
      <c r="G5636" s="10" t="str">
        <f>VLOOKUP(Table3[[#This Row],[Product ID]],[1]Products!$A:$G,2,0)</f>
        <v>Product 90</v>
      </c>
      <c r="H5636" s="22">
        <v>1</v>
      </c>
      <c r="I5636" s="9">
        <f>VLOOKUP('Consolidtaed Data'!$B3965,[1]Products!$A:$G,4,0)</f>
        <v>2141</v>
      </c>
      <c r="J5636" s="9">
        <f>VLOOKUP('Consolidtaed Data'!$B3965,[1]Products!$A:$G,3,0)</f>
        <v>1777</v>
      </c>
      <c r="K5636" s="9">
        <f>'Consolidtaed Data'!$J3965*'Consolidtaed Data'!$H3965</f>
        <v>945</v>
      </c>
      <c r="L5636" s="9">
        <f>'Consolidtaed Data'!$I3965*'Consolidtaed Data'!$H3965</f>
        <v>1889</v>
      </c>
      <c r="M5636" s="9">
        <f>'Consolidtaed Data'!$L3965-'Consolidtaed Data'!$K3965</f>
        <v>553</v>
      </c>
      <c r="N5636" s="9" t="str">
        <f>VLOOKUP('Consolidtaed Data'!$C3965,[1]Locations!$A:$O,2,0)</f>
        <v>Pasadena</v>
      </c>
      <c r="O5636" s="9" t="str">
        <f>VLOOKUP('Consolidtaed Data'!$D3965,'[1]Sales People'!$A:$B,2,0)</f>
        <v>Scott Clark</v>
      </c>
      <c r="P5636" s="9" t="str">
        <f>VLOOKUP('Consolidtaed Data'!$E3965,[1]Customers!$A:$B,2,0)</f>
        <v>Kevin Wheeler</v>
      </c>
      <c r="Q5636" s="11">
        <f>WEEKDAY('Consolidtaed Data'!$F3965)</f>
        <v>6</v>
      </c>
      <c r="R5636" s="9">
        <f>MONTH('Consolidtaed Data'!$F3965)</f>
        <v>10</v>
      </c>
      <c r="S5636" s="9" t="str">
        <f>TEXT(Table3[[#This Row],[Purchase Date]],"MMMM")</f>
        <v>February</v>
      </c>
      <c r="T5636" s="9">
        <f>YEAR('Consolidtaed Data'!$F3965)</f>
        <v>2020</v>
      </c>
    </row>
    <row r="5637" spans="1:20" x14ac:dyDescent="0.3">
      <c r="A5637" s="9" t="s">
        <v>6663</v>
      </c>
      <c r="B5637" s="9" t="s">
        <v>580</v>
      </c>
      <c r="C5637" s="9" t="s">
        <v>564</v>
      </c>
      <c r="D5637" s="9" t="s">
        <v>56</v>
      </c>
      <c r="E5637" s="9" t="s">
        <v>593</v>
      </c>
      <c r="F5637" s="10">
        <v>44249</v>
      </c>
      <c r="G5637" s="10" t="str">
        <f>VLOOKUP(Table3[[#This Row],[Product ID]],[1]Products!$A:$G,2,0)</f>
        <v>Product 1</v>
      </c>
      <c r="H5637" s="22">
        <v>3</v>
      </c>
      <c r="I5637" s="9">
        <f>VLOOKUP('Consolidtaed Data'!$B3966,[1]Products!$A:$G,4,0)</f>
        <v>951</v>
      </c>
      <c r="J5637" s="9">
        <f>VLOOKUP('Consolidtaed Data'!$B3966,[1]Products!$A:$G,3,0)</f>
        <v>504</v>
      </c>
      <c r="K5637" s="9">
        <f>'Consolidtaed Data'!$J3966*'Consolidtaed Data'!$H3966</f>
        <v>2588</v>
      </c>
      <c r="L5637" s="9">
        <f>'Consolidtaed Data'!$I3966*'Consolidtaed Data'!$H3966</f>
        <v>3696</v>
      </c>
      <c r="M5637" s="9">
        <f>'Consolidtaed Data'!$L3966-'Consolidtaed Data'!$K3966</f>
        <v>51</v>
      </c>
      <c r="N5637" s="9" t="str">
        <f>VLOOKUP('Consolidtaed Data'!$C3966,[1]Locations!$A:$O,2,0)</f>
        <v>San Diego</v>
      </c>
      <c r="O5637" s="9" t="str">
        <f>VLOOKUP('Consolidtaed Data'!$D3966,'[1]Sales People'!$A:$B,2,0)</f>
        <v>Walter Cook</v>
      </c>
      <c r="P5637" s="9" t="str">
        <f>VLOOKUP('Consolidtaed Data'!$E3966,[1]Customers!$A:$B,2,0)</f>
        <v>Thomas Holmes</v>
      </c>
      <c r="Q5637" s="11">
        <f>WEEKDAY('Consolidtaed Data'!$F3966)</f>
        <v>7</v>
      </c>
      <c r="R5637" s="9">
        <f>MONTH('Consolidtaed Data'!$F3966)</f>
        <v>10</v>
      </c>
      <c r="S5637" s="9" t="str">
        <f>TEXT(Table3[[#This Row],[Purchase Date]],"MMMM")</f>
        <v>February</v>
      </c>
      <c r="T5637" s="9">
        <f>YEAR('Consolidtaed Data'!$F3966)</f>
        <v>2020</v>
      </c>
    </row>
    <row r="5638" spans="1:20" x14ac:dyDescent="0.3">
      <c r="A5638" s="9" t="s">
        <v>6664</v>
      </c>
      <c r="B5638" s="9" t="s">
        <v>89</v>
      </c>
      <c r="C5638" s="9" t="s">
        <v>196</v>
      </c>
      <c r="D5638" s="9" t="s">
        <v>22</v>
      </c>
      <c r="E5638" s="9" t="s">
        <v>1495</v>
      </c>
      <c r="F5638" s="10">
        <v>44249</v>
      </c>
      <c r="G5638" s="10" t="str">
        <f>VLOOKUP(Table3[[#This Row],[Product ID]],[1]Products!$A:$G,2,0)</f>
        <v>Product 64</v>
      </c>
      <c r="H5638" s="22">
        <v>2</v>
      </c>
      <c r="I5638" s="9">
        <f>VLOOKUP('Consolidtaed Data'!$B3988,[1]Products!$A:$G,4,0)</f>
        <v>1743</v>
      </c>
      <c r="J5638" s="9">
        <f>VLOOKUP('Consolidtaed Data'!$B3988,[1]Products!$A:$G,3,0)</f>
        <v>872</v>
      </c>
      <c r="K5638" s="9">
        <f>'Consolidtaed Data'!$J3988*'Consolidtaed Data'!$H3988</f>
        <v>947</v>
      </c>
      <c r="L5638" s="9">
        <f>'Consolidtaed Data'!$I3988*'Consolidtaed Data'!$H3988</f>
        <v>1353</v>
      </c>
      <c r="M5638" s="9">
        <f>'Consolidtaed Data'!$L3988-'Consolidtaed Data'!$K3988</f>
        <v>565</v>
      </c>
      <c r="N5638" s="9" t="str">
        <f>VLOOKUP('Consolidtaed Data'!$C3988,[1]Locations!$A:$O,2,0)</f>
        <v>Oxnard</v>
      </c>
      <c r="O5638" s="9" t="str">
        <f>VLOOKUP('Consolidtaed Data'!$D3988,'[1]Sales People'!$A:$B,2,0)</f>
        <v>Henry Nelson</v>
      </c>
      <c r="P5638" s="9" t="str">
        <f>VLOOKUP('Consolidtaed Data'!$E3988,[1]Customers!$A:$B,2,0)</f>
        <v>Jesse Hernandez</v>
      </c>
      <c r="Q5638" s="11">
        <f>WEEKDAY('Consolidtaed Data'!$F3988)</f>
        <v>1</v>
      </c>
      <c r="R5638" s="9">
        <f>MONTH('Consolidtaed Data'!$F3988)</f>
        <v>10</v>
      </c>
      <c r="S5638" s="9" t="str">
        <f>TEXT(Table3[[#This Row],[Purchase Date]],"MMMM")</f>
        <v>February</v>
      </c>
      <c r="T5638" s="9">
        <f>YEAR('Consolidtaed Data'!$F3988)</f>
        <v>2020</v>
      </c>
    </row>
    <row r="5639" spans="1:20" x14ac:dyDescent="0.3">
      <c r="A5639" s="9" t="s">
        <v>6665</v>
      </c>
      <c r="B5639" s="9" t="s">
        <v>112</v>
      </c>
      <c r="C5639" s="9" t="s">
        <v>201</v>
      </c>
      <c r="D5639" s="9" t="s">
        <v>17</v>
      </c>
      <c r="E5639" s="9" t="s">
        <v>1506</v>
      </c>
      <c r="F5639" s="10">
        <v>44249</v>
      </c>
      <c r="G5639" s="10" t="str">
        <f>VLOOKUP(Table3[[#This Row],[Product ID]],[1]Products!$A:$G,2,0)</f>
        <v>Product 7</v>
      </c>
      <c r="H5639" s="22">
        <v>2</v>
      </c>
      <c r="I5639" s="9">
        <f>VLOOKUP('Consolidtaed Data'!$B4109,[1]Products!$A:$G,4,0)</f>
        <v>951</v>
      </c>
      <c r="J5639" s="9">
        <f>VLOOKUP('Consolidtaed Data'!$B4109,[1]Products!$A:$G,3,0)</f>
        <v>504</v>
      </c>
      <c r="K5639" s="9">
        <f>'Consolidtaed Data'!$J4109*'Consolidtaed Data'!$H4109</f>
        <v>2016</v>
      </c>
      <c r="L5639" s="9">
        <f>'Consolidtaed Data'!$I4109*'Consolidtaed Data'!$H4109</f>
        <v>3804</v>
      </c>
      <c r="M5639" s="9">
        <f>'Consolidtaed Data'!$L4109-'Consolidtaed Data'!$K4109</f>
        <v>297</v>
      </c>
      <c r="N5639" s="9" t="str">
        <f>VLOOKUP('Consolidtaed Data'!$C4109,[1]Locations!$A:$O,2,0)</f>
        <v>West Covina</v>
      </c>
      <c r="O5639" s="9" t="str">
        <f>VLOOKUP('Consolidtaed Data'!$D4109,'[1]Sales People'!$A:$B,2,0)</f>
        <v>Brian Hansen</v>
      </c>
      <c r="P5639" s="9" t="str">
        <f>VLOOKUP('Consolidtaed Data'!$E4109,[1]Customers!$A:$B,2,0)</f>
        <v>Phillip Harvey</v>
      </c>
      <c r="Q5639" s="11">
        <f>WEEKDAY('Consolidtaed Data'!$F4109)</f>
        <v>4</v>
      </c>
      <c r="R5639" s="9">
        <f>MONTH('Consolidtaed Data'!$F4109)</f>
        <v>10</v>
      </c>
      <c r="S5639" s="9" t="str">
        <f>TEXT(Table3[[#This Row],[Purchase Date]],"MMMM")</f>
        <v>February</v>
      </c>
      <c r="T5639" s="9">
        <f>YEAR('Consolidtaed Data'!$F4109)</f>
        <v>2020</v>
      </c>
    </row>
    <row r="5640" spans="1:20" x14ac:dyDescent="0.3">
      <c r="A5640" s="9" t="s">
        <v>6666</v>
      </c>
      <c r="B5640" s="9" t="s">
        <v>360</v>
      </c>
      <c r="C5640" s="9" t="s">
        <v>196</v>
      </c>
      <c r="D5640" s="9" t="s">
        <v>197</v>
      </c>
      <c r="E5640" s="9" t="s">
        <v>1099</v>
      </c>
      <c r="F5640" s="10">
        <v>44249</v>
      </c>
      <c r="G5640" s="10" t="str">
        <f>VLOOKUP(Table3[[#This Row],[Product ID]],[1]Products!$A:$G,2,0)</f>
        <v>Product 59</v>
      </c>
      <c r="H5640" s="22">
        <v>3</v>
      </c>
      <c r="I5640" s="9">
        <f>VLOOKUP('Consolidtaed Data'!$B4185,[1]Products!$A:$G,4,0)</f>
        <v>1798</v>
      </c>
      <c r="J5640" s="9">
        <f>VLOOKUP('Consolidtaed Data'!$B4185,[1]Products!$A:$G,3,0)</f>
        <v>971</v>
      </c>
      <c r="K5640" s="9">
        <f>'Consolidtaed Data'!$J4185*'Consolidtaed Data'!$H4185</f>
        <v>882</v>
      </c>
      <c r="L5640" s="9">
        <f>'Consolidtaed Data'!$I4185*'Consolidtaed Data'!$H4185</f>
        <v>1104</v>
      </c>
      <c r="M5640" s="9">
        <f>'Consolidtaed Data'!$L4185-'Consolidtaed Data'!$K4185</f>
        <v>436</v>
      </c>
      <c r="N5640" s="9" t="str">
        <f>VLOOKUP('Consolidtaed Data'!$C4185,[1]Locations!$A:$O,2,0)</f>
        <v>Santa Ana</v>
      </c>
      <c r="O5640" s="9" t="str">
        <f>VLOOKUP('Consolidtaed Data'!$D4185,'[1]Sales People'!$A:$B,2,0)</f>
        <v>Robert Reed</v>
      </c>
      <c r="P5640" s="9" t="str">
        <f>VLOOKUP('Consolidtaed Data'!$E4185,[1]Customers!$A:$B,2,0)</f>
        <v>Fred Peterson</v>
      </c>
      <c r="Q5640" s="11">
        <f>WEEKDAY('Consolidtaed Data'!$F4185)</f>
        <v>3</v>
      </c>
      <c r="R5640" s="9">
        <f>MONTH('Consolidtaed Data'!$F4185)</f>
        <v>11</v>
      </c>
      <c r="S5640" s="9" t="str">
        <f>TEXT(Table3[[#This Row],[Purchase Date]],"MMMM")</f>
        <v>February</v>
      </c>
      <c r="T5640" s="9">
        <f>YEAR('Consolidtaed Data'!$F4185)</f>
        <v>2020</v>
      </c>
    </row>
    <row r="5641" spans="1:20" x14ac:dyDescent="0.3">
      <c r="A5641" s="9" t="s">
        <v>6667</v>
      </c>
      <c r="B5641" s="9" t="s">
        <v>580</v>
      </c>
      <c r="C5641" s="9" t="s">
        <v>462</v>
      </c>
      <c r="D5641" s="9" t="s">
        <v>9</v>
      </c>
      <c r="E5641" s="9" t="s">
        <v>2120</v>
      </c>
      <c r="F5641" s="10">
        <v>44249</v>
      </c>
      <c r="G5641" s="10" t="str">
        <f>VLOOKUP(Table3[[#This Row],[Product ID]],[1]Products!$A:$G,2,0)</f>
        <v>Product 1</v>
      </c>
      <c r="H5641" s="22">
        <v>4</v>
      </c>
      <c r="I5641" s="9">
        <f>VLOOKUP('Consolidtaed Data'!$B4252,[1]Products!$A:$G,4,0)</f>
        <v>1743</v>
      </c>
      <c r="J5641" s="9">
        <f>VLOOKUP('Consolidtaed Data'!$B4252,[1]Products!$A:$G,3,0)</f>
        <v>872</v>
      </c>
      <c r="K5641" s="9">
        <f>'Consolidtaed Data'!$J4252*'Consolidtaed Data'!$H4252</f>
        <v>1548</v>
      </c>
      <c r="L5641" s="9">
        <f>'Consolidtaed Data'!$I4252*'Consolidtaed Data'!$H4252</f>
        <v>2668</v>
      </c>
      <c r="M5641" s="9">
        <f>'Consolidtaed Data'!$L4252-'Consolidtaed Data'!$K4252</f>
        <v>376</v>
      </c>
      <c r="N5641" s="9" t="str">
        <f>VLOOKUP('Consolidtaed Data'!$C4252,[1]Locations!$A:$O,2,0)</f>
        <v>Rialto</v>
      </c>
      <c r="O5641" s="9" t="str">
        <f>VLOOKUP('Consolidtaed Data'!$D4252,'[1]Sales People'!$A:$B,2,0)</f>
        <v>Carl Hall</v>
      </c>
      <c r="P5641" s="9" t="str">
        <f>VLOOKUP('Consolidtaed Data'!$E4252,[1]Customers!$A:$B,2,0)</f>
        <v>Joe Price</v>
      </c>
      <c r="Q5641" s="11">
        <f>WEEKDAY('Consolidtaed Data'!$F4252)</f>
        <v>2</v>
      </c>
      <c r="R5641" s="9">
        <f>MONTH('Consolidtaed Data'!$F4252)</f>
        <v>11</v>
      </c>
      <c r="S5641" s="9" t="str">
        <f>TEXT(Table3[[#This Row],[Purchase Date]],"MMMM")</f>
        <v>February</v>
      </c>
      <c r="T5641" s="9">
        <f>YEAR('Consolidtaed Data'!$F4252)</f>
        <v>2020</v>
      </c>
    </row>
    <row r="5642" spans="1:20" x14ac:dyDescent="0.3">
      <c r="A5642" s="9" t="s">
        <v>6668</v>
      </c>
      <c r="B5642" s="9" t="s">
        <v>244</v>
      </c>
      <c r="C5642" s="9" t="s">
        <v>245</v>
      </c>
      <c r="D5642" s="9" t="s">
        <v>95</v>
      </c>
      <c r="E5642" s="9" t="s">
        <v>1506</v>
      </c>
      <c r="F5642" s="10">
        <v>44249</v>
      </c>
      <c r="G5642" s="10" t="str">
        <f>VLOOKUP(Table3[[#This Row],[Product ID]],[1]Products!$A:$G,2,0)</f>
        <v>Product 76</v>
      </c>
      <c r="H5642" s="22">
        <v>3</v>
      </c>
      <c r="I5642" s="9">
        <f>VLOOKUP('Consolidtaed Data'!$B4279,[1]Products!$A:$G,4,0)</f>
        <v>1526</v>
      </c>
      <c r="J5642" s="9">
        <f>VLOOKUP('Consolidtaed Data'!$B4279,[1]Products!$A:$G,3,0)</f>
        <v>1251</v>
      </c>
      <c r="K5642" s="9">
        <f>'Consolidtaed Data'!$J4279*'Consolidtaed Data'!$H4279</f>
        <v>1090</v>
      </c>
      <c r="L5642" s="9">
        <f>'Consolidtaed Data'!$I4279*'Consolidtaed Data'!$H4279</f>
        <v>1380</v>
      </c>
      <c r="M5642" s="9">
        <f>'Consolidtaed Data'!$L4279-'Consolidtaed Data'!$K4279</f>
        <v>1035</v>
      </c>
      <c r="N5642" s="9" t="str">
        <f>VLOOKUP('Consolidtaed Data'!$C4279,[1]Locations!$A:$O,2,0)</f>
        <v>Chula Vista</v>
      </c>
      <c r="O5642" s="9" t="str">
        <f>VLOOKUP('Consolidtaed Data'!$D4279,'[1]Sales People'!$A:$B,2,0)</f>
        <v>Ryan Welch</v>
      </c>
      <c r="P5642" s="9" t="str">
        <f>VLOOKUP('Consolidtaed Data'!$E4279,[1]Customers!$A:$B,2,0)</f>
        <v>Shawn Stephens</v>
      </c>
      <c r="Q5642" s="11">
        <f>WEEKDAY('Consolidtaed Data'!$F4279)</f>
        <v>4</v>
      </c>
      <c r="R5642" s="9">
        <f>MONTH('Consolidtaed Data'!$F4279)</f>
        <v>11</v>
      </c>
      <c r="S5642" s="9" t="str">
        <f>TEXT(Table3[[#This Row],[Purchase Date]],"MMMM")</f>
        <v>February</v>
      </c>
      <c r="T5642" s="9">
        <f>YEAR('Consolidtaed Data'!$F4279)</f>
        <v>2020</v>
      </c>
    </row>
    <row r="5643" spans="1:20" x14ac:dyDescent="0.3">
      <c r="A5643" s="9" t="s">
        <v>6669</v>
      </c>
      <c r="B5643" s="9" t="s">
        <v>177</v>
      </c>
      <c r="C5643" s="9" t="s">
        <v>245</v>
      </c>
      <c r="D5643" s="9" t="s">
        <v>153</v>
      </c>
      <c r="E5643" s="9" t="s">
        <v>974</v>
      </c>
      <c r="F5643" s="10">
        <v>44249</v>
      </c>
      <c r="G5643" s="10" t="str">
        <f>VLOOKUP(Table3[[#This Row],[Product ID]],[1]Products!$A:$G,2,0)</f>
        <v>Product 5</v>
      </c>
      <c r="H5643" s="22">
        <v>2</v>
      </c>
      <c r="I5643" s="9">
        <f>VLOOKUP('Consolidtaed Data'!$B4308,[1]Products!$A:$G,4,0)</f>
        <v>35</v>
      </c>
      <c r="J5643" s="9">
        <f>VLOOKUP('Consolidtaed Data'!$B4308,[1]Products!$A:$G,3,0)</f>
        <v>22</v>
      </c>
      <c r="K5643" s="9">
        <f>'Consolidtaed Data'!$J4308*'Consolidtaed Data'!$H4308</f>
        <v>3576</v>
      </c>
      <c r="L5643" s="9">
        <f>'Consolidtaed Data'!$I4308*'Consolidtaed Data'!$H4308</f>
        <v>4706</v>
      </c>
      <c r="M5643" s="9">
        <f>'Consolidtaed Data'!$L4308-'Consolidtaed Data'!$K4308</f>
        <v>2832</v>
      </c>
      <c r="N5643" s="9" t="str">
        <f>VLOOKUP('Consolidtaed Data'!$C4308,[1]Locations!$A:$O,2,0)</f>
        <v>East Los Angeles</v>
      </c>
      <c r="O5643" s="9" t="str">
        <f>VLOOKUP('Consolidtaed Data'!$D4308,'[1]Sales People'!$A:$B,2,0)</f>
        <v>Charles Harper</v>
      </c>
      <c r="P5643" s="9" t="str">
        <f>VLOOKUP('Consolidtaed Data'!$E4308,[1]Customers!$A:$B,2,0)</f>
        <v>Andrew Hansen</v>
      </c>
      <c r="Q5643" s="11">
        <f>WEEKDAY('Consolidtaed Data'!$F4308)</f>
        <v>5</v>
      </c>
      <c r="R5643" s="9">
        <f>MONTH('Consolidtaed Data'!$F4308)</f>
        <v>11</v>
      </c>
      <c r="S5643" s="9" t="str">
        <f>TEXT(Table3[[#This Row],[Purchase Date]],"MMMM")</f>
        <v>February</v>
      </c>
      <c r="T5643" s="9">
        <f>YEAR('Consolidtaed Data'!$F4308)</f>
        <v>2020</v>
      </c>
    </row>
    <row r="5644" spans="1:20" x14ac:dyDescent="0.3">
      <c r="A5644" s="9" t="s">
        <v>6670</v>
      </c>
      <c r="B5644" s="9" t="s">
        <v>89</v>
      </c>
      <c r="C5644" s="9" t="s">
        <v>231</v>
      </c>
      <c r="D5644" s="9" t="s">
        <v>105</v>
      </c>
      <c r="E5644" s="9" t="s">
        <v>1236</v>
      </c>
      <c r="F5644" s="10">
        <v>44249</v>
      </c>
      <c r="G5644" s="10" t="str">
        <f>VLOOKUP(Table3[[#This Row],[Product ID]],[1]Products!$A:$G,2,0)</f>
        <v>Product 64</v>
      </c>
      <c r="H5644" s="22">
        <v>1</v>
      </c>
      <c r="I5644" s="9">
        <f>VLOOKUP('Consolidtaed Data'!$B4441,[1]Products!$A:$G,4,0)</f>
        <v>817</v>
      </c>
      <c r="J5644" s="9">
        <f>VLOOKUP('Consolidtaed Data'!$B4441,[1]Products!$A:$G,3,0)</f>
        <v>409</v>
      </c>
      <c r="K5644" s="9">
        <f>'Consolidtaed Data'!$J4441*'Consolidtaed Data'!$H4441</f>
        <v>2841</v>
      </c>
      <c r="L5644" s="9">
        <f>'Consolidtaed Data'!$I4441*'Consolidtaed Data'!$H4441</f>
        <v>4059</v>
      </c>
      <c r="M5644" s="9">
        <f>'Consolidtaed Data'!$L4441-'Consolidtaed Data'!$K4441</f>
        <v>64</v>
      </c>
      <c r="N5644" s="9" t="str">
        <f>VLOOKUP('Consolidtaed Data'!$C4441,[1]Locations!$A:$O,2,0)</f>
        <v>Pomona</v>
      </c>
      <c r="O5644" s="9" t="str">
        <f>VLOOKUP('Consolidtaed Data'!$D4441,'[1]Sales People'!$A:$B,2,0)</f>
        <v>Eugene Holmes</v>
      </c>
      <c r="P5644" s="9" t="str">
        <f>VLOOKUP('Consolidtaed Data'!$E4441,[1]Customers!$A:$B,2,0)</f>
        <v>Thomas Chapman</v>
      </c>
      <c r="Q5644" s="11">
        <f>WEEKDAY('Consolidtaed Data'!$F4441)</f>
        <v>1</v>
      </c>
      <c r="R5644" s="9">
        <f>MONTH('Consolidtaed Data'!$F4441)</f>
        <v>11</v>
      </c>
      <c r="S5644" s="9" t="str">
        <f>TEXT(Table3[[#This Row],[Purchase Date]],"MMMM")</f>
        <v>February</v>
      </c>
      <c r="T5644" s="9">
        <f>YEAR('Consolidtaed Data'!$F4441)</f>
        <v>2020</v>
      </c>
    </row>
    <row r="5645" spans="1:20" x14ac:dyDescent="0.3">
      <c r="A5645" s="9" t="s">
        <v>6671</v>
      </c>
      <c r="B5645" s="9" t="s">
        <v>580</v>
      </c>
      <c r="C5645" s="9" t="s">
        <v>302</v>
      </c>
      <c r="D5645" s="9" t="s">
        <v>64</v>
      </c>
      <c r="E5645" s="9" t="s">
        <v>1699</v>
      </c>
      <c r="F5645" s="10">
        <v>44249</v>
      </c>
      <c r="G5645" s="10" t="str">
        <f>VLOOKUP(Table3[[#This Row],[Product ID]],[1]Products!$A:$G,2,0)</f>
        <v>Product 1</v>
      </c>
      <c r="H5645" s="22">
        <v>1</v>
      </c>
      <c r="I5645" s="9">
        <f>VLOOKUP('Consolidtaed Data'!$B4559,[1]Products!$A:$G,4,0)</f>
        <v>847</v>
      </c>
      <c r="J5645" s="9">
        <f>VLOOKUP('Consolidtaed Data'!$B4559,[1]Products!$A:$G,3,0)</f>
        <v>534</v>
      </c>
      <c r="K5645" s="9">
        <f>'Consolidtaed Data'!$J4559*'Consolidtaed Data'!$H4559</f>
        <v>1020</v>
      </c>
      <c r="L5645" s="9">
        <f>'Consolidtaed Data'!$I4559*'Consolidtaed Data'!$H4559</f>
        <v>1568</v>
      </c>
      <c r="M5645" s="9">
        <f>'Consolidtaed Data'!$L4559-'Consolidtaed Data'!$K4559</f>
        <v>1389</v>
      </c>
      <c r="N5645" s="9" t="str">
        <f>VLOOKUP('Consolidtaed Data'!$C4559,[1]Locations!$A:$O,2,0)</f>
        <v>Burbank</v>
      </c>
      <c r="O5645" s="9" t="str">
        <f>VLOOKUP('Consolidtaed Data'!$D4559,'[1]Sales People'!$A:$B,2,0)</f>
        <v>Clarence Fox</v>
      </c>
      <c r="P5645" s="9" t="str">
        <f>VLOOKUP('Consolidtaed Data'!$E4559,[1]Customers!$A:$B,2,0)</f>
        <v>Antonio Shaw</v>
      </c>
      <c r="Q5645" s="11">
        <f>WEEKDAY('Consolidtaed Data'!$F4559)</f>
        <v>1</v>
      </c>
      <c r="R5645" s="9">
        <f>MONTH('Consolidtaed Data'!$F4559)</f>
        <v>11</v>
      </c>
      <c r="S5645" s="9" t="str">
        <f>TEXT(Table3[[#This Row],[Purchase Date]],"MMMM")</f>
        <v>February</v>
      </c>
      <c r="T5645" s="9">
        <f>YEAR('Consolidtaed Data'!$F4559)</f>
        <v>2020</v>
      </c>
    </row>
    <row r="5646" spans="1:20" x14ac:dyDescent="0.3">
      <c r="A5646" s="9" t="s">
        <v>6672</v>
      </c>
      <c r="B5646" s="9" t="s">
        <v>119</v>
      </c>
      <c r="C5646" s="9" t="s">
        <v>67</v>
      </c>
      <c r="D5646" s="9" t="s">
        <v>22</v>
      </c>
      <c r="E5646" s="9" t="s">
        <v>1104</v>
      </c>
      <c r="F5646" s="10">
        <v>44249</v>
      </c>
      <c r="G5646" s="10" t="str">
        <f>VLOOKUP(Table3[[#This Row],[Product ID]],[1]Products!$A:$G,2,0)</f>
        <v>Product 67</v>
      </c>
      <c r="H5646" s="22">
        <v>1</v>
      </c>
      <c r="I5646" s="9">
        <f>VLOOKUP('Consolidtaed Data'!$B4649,[1]Products!$A:$G,4,0)</f>
        <v>771</v>
      </c>
      <c r="J5646" s="9">
        <f>VLOOKUP('Consolidtaed Data'!$B4649,[1]Products!$A:$G,3,0)</f>
        <v>648</v>
      </c>
      <c r="K5646" s="9">
        <f>'Consolidtaed Data'!$J4649*'Consolidtaed Data'!$H4649</f>
        <v>2244</v>
      </c>
      <c r="L5646" s="9">
        <f>'Consolidtaed Data'!$I4649*'Consolidtaed Data'!$H4649</f>
        <v>2736</v>
      </c>
      <c r="M5646" s="9">
        <f>'Consolidtaed Data'!$L4649-'Consolidtaed Data'!$K4649</f>
        <v>123</v>
      </c>
      <c r="N5646" s="9" t="str">
        <f>VLOOKUP('Consolidtaed Data'!$C4649,[1]Locations!$A:$O,2,0)</f>
        <v>El Monte</v>
      </c>
      <c r="O5646" s="9" t="str">
        <f>VLOOKUP('Consolidtaed Data'!$D4649,'[1]Sales People'!$A:$B,2,0)</f>
        <v>Henry Nelson</v>
      </c>
      <c r="P5646" s="9" t="str">
        <f>VLOOKUP('Consolidtaed Data'!$E4649,[1]Customers!$A:$B,2,0)</f>
        <v>Charles Montgomery</v>
      </c>
      <c r="Q5646" s="11">
        <f>WEEKDAY('Consolidtaed Data'!$F4649)</f>
        <v>1</v>
      </c>
      <c r="R5646" s="9">
        <f>MONTH('Consolidtaed Data'!$F4649)</f>
        <v>12</v>
      </c>
      <c r="S5646" s="9" t="str">
        <f>TEXT(Table3[[#This Row],[Purchase Date]],"MMMM")</f>
        <v>February</v>
      </c>
      <c r="T5646" s="9">
        <f>YEAR('Consolidtaed Data'!$F4649)</f>
        <v>2020</v>
      </c>
    </row>
    <row r="5647" spans="1:20" x14ac:dyDescent="0.3">
      <c r="A5647" s="9" t="s">
        <v>6673</v>
      </c>
      <c r="B5647" s="9" t="s">
        <v>172</v>
      </c>
      <c r="C5647" s="9" t="s">
        <v>72</v>
      </c>
      <c r="D5647" s="9" t="s">
        <v>68</v>
      </c>
      <c r="E5647" s="9" t="s">
        <v>1083</v>
      </c>
      <c r="F5647" s="10">
        <v>44250</v>
      </c>
      <c r="G5647" s="10" t="str">
        <f>VLOOKUP(Table3[[#This Row],[Product ID]],[1]Products!$A:$G,2,0)</f>
        <v>Product 4</v>
      </c>
      <c r="H5647" s="22">
        <v>4</v>
      </c>
      <c r="I5647" s="9">
        <f>VLOOKUP('Consolidtaed Data'!$B3692,[1]Products!$A:$G,4,0)</f>
        <v>1848</v>
      </c>
      <c r="J5647" s="9">
        <f>VLOOKUP('Consolidtaed Data'!$B3692,[1]Products!$A:$G,3,0)</f>
        <v>1294</v>
      </c>
      <c r="K5647" s="9">
        <f>'Consolidtaed Data'!$J3692*'Consolidtaed Data'!$H3692</f>
        <v>2835</v>
      </c>
      <c r="L5647" s="9">
        <f>'Consolidtaed Data'!$I3692*'Consolidtaed Data'!$H3692</f>
        <v>5667</v>
      </c>
      <c r="M5647" s="9">
        <f>'Consolidtaed Data'!$L3692-'Consolidtaed Data'!$K3692</f>
        <v>618</v>
      </c>
      <c r="N5647" s="9" t="str">
        <f>VLOOKUP('Consolidtaed Data'!$C3692,[1]Locations!$A:$O,2,0)</f>
        <v>Corona</v>
      </c>
      <c r="O5647" s="9" t="str">
        <f>VLOOKUP('Consolidtaed Data'!$D3692,'[1]Sales People'!$A:$B,2,0)</f>
        <v>Howard Sims</v>
      </c>
      <c r="P5647" s="9" t="str">
        <f>VLOOKUP('Consolidtaed Data'!$E3692,[1]Customers!$A:$B,2,0)</f>
        <v>Benjamin Vasquez</v>
      </c>
      <c r="Q5647" s="11">
        <f>WEEKDAY('Consolidtaed Data'!$F3692)</f>
        <v>7</v>
      </c>
      <c r="R5647" s="9">
        <f>MONTH('Consolidtaed Data'!$F3692)</f>
        <v>9</v>
      </c>
      <c r="S5647" s="9" t="str">
        <f>TEXT(Table3[[#This Row],[Purchase Date]],"MMMM")</f>
        <v>February</v>
      </c>
      <c r="T5647" s="9">
        <f>YEAR('Consolidtaed Data'!$F3692)</f>
        <v>2020</v>
      </c>
    </row>
    <row r="5648" spans="1:20" x14ac:dyDescent="0.3">
      <c r="A5648" s="9" t="s">
        <v>6674</v>
      </c>
      <c r="B5648" s="9" t="s">
        <v>240</v>
      </c>
      <c r="C5648" s="9" t="s">
        <v>45</v>
      </c>
      <c r="D5648" s="9" t="s">
        <v>105</v>
      </c>
      <c r="E5648" s="9" t="s">
        <v>1563</v>
      </c>
      <c r="F5648" s="10">
        <v>44250</v>
      </c>
      <c r="G5648" s="10" t="str">
        <f>VLOOKUP(Table3[[#This Row],[Product ID]],[1]Products!$A:$G,2,0)</f>
        <v>Product 70</v>
      </c>
      <c r="H5648" s="22">
        <v>1</v>
      </c>
      <c r="I5648" s="9">
        <f>VLOOKUP('Consolidtaed Data'!$B3715,[1]Products!$A:$G,4,0)</f>
        <v>1566</v>
      </c>
      <c r="J5648" s="9">
        <f>VLOOKUP('Consolidtaed Data'!$B3715,[1]Products!$A:$G,3,0)</f>
        <v>1190</v>
      </c>
      <c r="K5648" s="9">
        <f>'Consolidtaed Data'!$J3715*'Consolidtaed Data'!$H3715</f>
        <v>1484</v>
      </c>
      <c r="L5648" s="9">
        <f>'Consolidtaed Data'!$I3715*'Consolidtaed Data'!$H3715</f>
        <v>2283</v>
      </c>
      <c r="M5648" s="9">
        <f>'Consolidtaed Data'!$L3715-'Consolidtaed Data'!$K3715</f>
        <v>348</v>
      </c>
      <c r="N5648" s="9" t="str">
        <f>VLOOKUP('Consolidtaed Data'!$C3715,[1]Locations!$A:$O,2,0)</f>
        <v>Victorville</v>
      </c>
      <c r="O5648" s="9" t="str">
        <f>VLOOKUP('Consolidtaed Data'!$D3715,'[1]Sales People'!$A:$B,2,0)</f>
        <v>Brian Hansen</v>
      </c>
      <c r="P5648" s="9" t="str">
        <f>VLOOKUP('Consolidtaed Data'!$E3715,[1]Customers!$A:$B,2,0)</f>
        <v>Jason Diaz</v>
      </c>
      <c r="Q5648" s="11">
        <f>WEEKDAY('Consolidtaed Data'!$F3715)</f>
        <v>3</v>
      </c>
      <c r="R5648" s="9">
        <f>MONTH('Consolidtaed Data'!$F3715)</f>
        <v>9</v>
      </c>
      <c r="S5648" s="9" t="str">
        <f>TEXT(Table3[[#This Row],[Purchase Date]],"MMMM")</f>
        <v>February</v>
      </c>
      <c r="T5648" s="9">
        <f>YEAR('Consolidtaed Data'!$F3715)</f>
        <v>2020</v>
      </c>
    </row>
    <row r="5649" spans="1:20" x14ac:dyDescent="0.3">
      <c r="A5649" s="9" t="s">
        <v>6675</v>
      </c>
      <c r="B5649" s="9" t="s">
        <v>54</v>
      </c>
      <c r="C5649" s="9" t="s">
        <v>126</v>
      </c>
      <c r="D5649" s="9" t="s">
        <v>17</v>
      </c>
      <c r="E5649" s="9" t="s">
        <v>239</v>
      </c>
      <c r="F5649" s="10">
        <v>44250</v>
      </c>
      <c r="G5649" s="10" t="str">
        <f>VLOOKUP(Table3[[#This Row],[Product ID]],[1]Products!$A:$G,2,0)</f>
        <v>Product 41</v>
      </c>
      <c r="H5649" s="22">
        <v>2</v>
      </c>
      <c r="I5649" s="9">
        <f>VLOOKUP('Consolidtaed Data'!$B3730,[1]Products!$A:$G,4,0)</f>
        <v>1889</v>
      </c>
      <c r="J5649" s="9">
        <f>VLOOKUP('Consolidtaed Data'!$B3730,[1]Products!$A:$G,3,0)</f>
        <v>945</v>
      </c>
      <c r="K5649" s="9">
        <f>'Consolidtaed Data'!$J3730*'Consolidtaed Data'!$H3730</f>
        <v>900</v>
      </c>
      <c r="L5649" s="9">
        <f>'Consolidtaed Data'!$I3730*'Consolidtaed Data'!$H3730</f>
        <v>1500</v>
      </c>
      <c r="M5649" s="9">
        <f>'Consolidtaed Data'!$L3730-'Consolidtaed Data'!$K3730</f>
        <v>1014</v>
      </c>
      <c r="N5649" s="9" t="str">
        <f>VLOOKUP('Consolidtaed Data'!$C3730,[1]Locations!$A:$O,2,0)</f>
        <v>West Covina</v>
      </c>
      <c r="O5649" s="9" t="str">
        <f>VLOOKUP('Consolidtaed Data'!$D3730,'[1]Sales People'!$A:$B,2,0)</f>
        <v>Clarence Fox</v>
      </c>
      <c r="P5649" s="9" t="str">
        <f>VLOOKUP('Consolidtaed Data'!$E3730,[1]Customers!$A:$B,2,0)</f>
        <v>Daniel Nguyen</v>
      </c>
      <c r="Q5649" s="11">
        <f>WEEKDAY('Consolidtaed Data'!$F3730)</f>
        <v>3</v>
      </c>
      <c r="R5649" s="9">
        <f>MONTH('Consolidtaed Data'!$F3730)</f>
        <v>9</v>
      </c>
      <c r="S5649" s="9" t="str">
        <f>TEXT(Table3[[#This Row],[Purchase Date]],"MMMM")</f>
        <v>February</v>
      </c>
      <c r="T5649" s="9">
        <f>YEAR('Consolidtaed Data'!$F3730)</f>
        <v>2020</v>
      </c>
    </row>
    <row r="5650" spans="1:20" x14ac:dyDescent="0.3">
      <c r="A5650" s="9" t="s">
        <v>6676</v>
      </c>
      <c r="B5650" s="9" t="s">
        <v>526</v>
      </c>
      <c r="C5650" s="9" t="s">
        <v>394</v>
      </c>
      <c r="D5650" s="9" t="s">
        <v>26</v>
      </c>
      <c r="E5650" s="9" t="s">
        <v>719</v>
      </c>
      <c r="F5650" s="10">
        <v>44250</v>
      </c>
      <c r="G5650" s="10" t="str">
        <f>VLOOKUP(Table3[[#This Row],[Product ID]],[1]Products!$A:$G,2,0)</f>
        <v>Product 14</v>
      </c>
      <c r="H5650" s="22">
        <v>3</v>
      </c>
      <c r="I5650" s="9">
        <f>VLOOKUP('Consolidtaed Data'!$B3742,[1]Products!$A:$G,4,0)</f>
        <v>1367</v>
      </c>
      <c r="J5650" s="9">
        <f>VLOOKUP('Consolidtaed Data'!$B3742,[1]Products!$A:$G,3,0)</f>
        <v>984</v>
      </c>
      <c r="K5650" s="9">
        <f>'Consolidtaed Data'!$J3742*'Consolidtaed Data'!$H3742</f>
        <v>900</v>
      </c>
      <c r="L5650" s="9">
        <f>'Consolidtaed Data'!$I3742*'Consolidtaed Data'!$H3742</f>
        <v>1500</v>
      </c>
      <c r="M5650" s="9">
        <f>'Consolidtaed Data'!$L3742-'Consolidtaed Data'!$K3742</f>
        <v>313</v>
      </c>
      <c r="N5650" s="9" t="str">
        <f>VLOOKUP('Consolidtaed Data'!$C3742,[1]Locations!$A:$O,2,0)</f>
        <v>Lancaster</v>
      </c>
      <c r="O5650" s="9" t="str">
        <f>VLOOKUP('Consolidtaed Data'!$D3742,'[1]Sales People'!$A:$B,2,0)</f>
        <v>Brian Thomas</v>
      </c>
      <c r="P5650" s="9" t="str">
        <f>VLOOKUP('Consolidtaed Data'!$E3742,[1]Customers!$A:$B,2,0)</f>
        <v>Walter Watson</v>
      </c>
      <c r="Q5650" s="11">
        <f>WEEKDAY('Consolidtaed Data'!$F3742)</f>
        <v>4</v>
      </c>
      <c r="R5650" s="9">
        <f>MONTH('Consolidtaed Data'!$F3742)</f>
        <v>9</v>
      </c>
      <c r="S5650" s="9" t="str">
        <f>TEXT(Table3[[#This Row],[Purchase Date]],"MMMM")</f>
        <v>February</v>
      </c>
      <c r="T5650" s="9">
        <f>YEAR('Consolidtaed Data'!$F3742)</f>
        <v>2020</v>
      </c>
    </row>
    <row r="5651" spans="1:20" x14ac:dyDescent="0.3">
      <c r="A5651" s="9" t="s">
        <v>6677</v>
      </c>
      <c r="B5651" s="9" t="s">
        <v>582</v>
      </c>
      <c r="C5651" s="9" t="s">
        <v>420</v>
      </c>
      <c r="D5651" s="9" t="s">
        <v>206</v>
      </c>
      <c r="E5651" s="9" t="s">
        <v>837</v>
      </c>
      <c r="F5651" s="10">
        <v>44250</v>
      </c>
      <c r="G5651" s="10" t="str">
        <f>VLOOKUP(Table3[[#This Row],[Product ID]],[1]Products!$A:$G,2,0)</f>
        <v>Product 58</v>
      </c>
      <c r="H5651" s="22">
        <v>3</v>
      </c>
      <c r="I5651" s="9">
        <f>VLOOKUP('Consolidtaed Data'!$B3790,[1]Products!$A:$G,4,0)</f>
        <v>1526</v>
      </c>
      <c r="J5651" s="9">
        <f>VLOOKUP('Consolidtaed Data'!$B3790,[1]Products!$A:$G,3,0)</f>
        <v>1251</v>
      </c>
      <c r="K5651" s="9">
        <f>'Consolidtaed Data'!$J3790*'Consolidtaed Data'!$H3790</f>
        <v>3882</v>
      </c>
      <c r="L5651" s="9">
        <f>'Consolidtaed Data'!$I3790*'Consolidtaed Data'!$H3790</f>
        <v>5544</v>
      </c>
      <c r="M5651" s="9">
        <f>'Consolidtaed Data'!$L3790-'Consolidtaed Data'!$K3790</f>
        <v>690</v>
      </c>
      <c r="N5651" s="9" t="str">
        <f>VLOOKUP('Consolidtaed Data'!$C3790,[1]Locations!$A:$O,2,0)</f>
        <v>Bakersfield</v>
      </c>
      <c r="O5651" s="9" t="str">
        <f>VLOOKUP('Consolidtaed Data'!$D3790,'[1]Sales People'!$A:$B,2,0)</f>
        <v>Charles Harper</v>
      </c>
      <c r="P5651" s="9" t="str">
        <f>VLOOKUP('Consolidtaed Data'!$E3790,[1]Customers!$A:$B,2,0)</f>
        <v>Andrew Adams</v>
      </c>
      <c r="Q5651" s="11">
        <f>WEEKDAY('Consolidtaed Data'!$F3790)</f>
        <v>1</v>
      </c>
      <c r="R5651" s="9">
        <f>MONTH('Consolidtaed Data'!$F3790)</f>
        <v>10</v>
      </c>
      <c r="S5651" s="9" t="str">
        <f>TEXT(Table3[[#This Row],[Purchase Date]],"MMMM")</f>
        <v>February</v>
      </c>
      <c r="T5651" s="9">
        <f>YEAR('Consolidtaed Data'!$F3790)</f>
        <v>2020</v>
      </c>
    </row>
    <row r="5652" spans="1:20" x14ac:dyDescent="0.3">
      <c r="A5652" s="9" t="s">
        <v>6678</v>
      </c>
      <c r="B5652" s="9" t="s">
        <v>582</v>
      </c>
      <c r="C5652" s="9" t="s">
        <v>331</v>
      </c>
      <c r="D5652" s="9" t="s">
        <v>127</v>
      </c>
      <c r="E5652" s="9" t="s">
        <v>1382</v>
      </c>
      <c r="F5652" s="10">
        <v>44250</v>
      </c>
      <c r="G5652" s="10" t="str">
        <f>VLOOKUP(Table3[[#This Row],[Product ID]],[1]Products!$A:$G,2,0)</f>
        <v>Product 58</v>
      </c>
      <c r="H5652" s="22">
        <v>1</v>
      </c>
      <c r="I5652" s="9">
        <f>VLOOKUP('Consolidtaed Data'!$B3812,[1]Products!$A:$G,4,0)</f>
        <v>1809</v>
      </c>
      <c r="J5652" s="9">
        <f>VLOOKUP('Consolidtaed Data'!$B3812,[1]Products!$A:$G,3,0)</f>
        <v>1067</v>
      </c>
      <c r="K5652" s="9">
        <f>'Consolidtaed Data'!$J3812*'Consolidtaed Data'!$H3812</f>
        <v>1365</v>
      </c>
      <c r="L5652" s="9">
        <f>'Consolidtaed Data'!$I3812*'Consolidtaed Data'!$H3812</f>
        <v>2397</v>
      </c>
      <c r="M5652" s="9">
        <f>'Consolidtaed Data'!$L3812-'Consolidtaed Data'!$K3812</f>
        <v>550</v>
      </c>
      <c r="N5652" s="9" t="str">
        <f>VLOOKUP('Consolidtaed Data'!$C3812,[1]Locations!$A:$O,2,0)</f>
        <v>Stockton</v>
      </c>
      <c r="O5652" s="9" t="str">
        <f>VLOOKUP('Consolidtaed Data'!$D3812,'[1]Sales People'!$A:$B,2,0)</f>
        <v>Scott Clark</v>
      </c>
      <c r="P5652" s="9" t="str">
        <f>VLOOKUP('Consolidtaed Data'!$E3812,[1]Customers!$A:$B,2,0)</f>
        <v>Earl Simpson</v>
      </c>
      <c r="Q5652" s="11">
        <f>WEEKDAY('Consolidtaed Data'!$F3812)</f>
        <v>2</v>
      </c>
      <c r="R5652" s="9">
        <f>MONTH('Consolidtaed Data'!$F3812)</f>
        <v>10</v>
      </c>
      <c r="S5652" s="9" t="str">
        <f>TEXT(Table3[[#This Row],[Purchase Date]],"MMMM")</f>
        <v>February</v>
      </c>
      <c r="T5652" s="9">
        <f>YEAR('Consolidtaed Data'!$F3812)</f>
        <v>2020</v>
      </c>
    </row>
    <row r="5653" spans="1:20" x14ac:dyDescent="0.3">
      <c r="A5653" s="9" t="s">
        <v>6679</v>
      </c>
      <c r="B5653" s="9" t="s">
        <v>490</v>
      </c>
      <c r="C5653" s="9" t="s">
        <v>152</v>
      </c>
      <c r="D5653" s="9" t="s">
        <v>197</v>
      </c>
      <c r="E5653" s="9" t="s">
        <v>812</v>
      </c>
      <c r="F5653" s="10">
        <v>44250</v>
      </c>
      <c r="G5653" s="10" t="str">
        <f>VLOOKUP(Table3[[#This Row],[Product ID]],[1]Products!$A:$G,2,0)</f>
        <v>Product 79</v>
      </c>
      <c r="H5653" s="22">
        <v>1</v>
      </c>
      <c r="I5653" s="9">
        <f>VLOOKUP('Consolidtaed Data'!$B3849,[1]Products!$A:$G,4,0)</f>
        <v>1582</v>
      </c>
      <c r="J5653" s="9">
        <f>VLOOKUP('Consolidtaed Data'!$B3849,[1]Products!$A:$G,3,0)</f>
        <v>1234</v>
      </c>
      <c r="K5653" s="9">
        <f>'Consolidtaed Data'!$J3849*'Consolidtaed Data'!$H3849</f>
        <v>208</v>
      </c>
      <c r="L5653" s="9">
        <f>'Consolidtaed Data'!$I3849*'Consolidtaed Data'!$H3849</f>
        <v>400</v>
      </c>
      <c r="M5653" s="9">
        <f>'Consolidtaed Data'!$L3849-'Consolidtaed Data'!$K3849</f>
        <v>64</v>
      </c>
      <c r="N5653" s="9" t="str">
        <f>VLOOKUP('Consolidtaed Data'!$C3849,[1]Locations!$A:$O,2,0)</f>
        <v>Oakland</v>
      </c>
      <c r="O5653" s="9" t="str">
        <f>VLOOKUP('Consolidtaed Data'!$D3849,'[1]Sales People'!$A:$B,2,0)</f>
        <v>Eugene Holmes</v>
      </c>
      <c r="P5653" s="9" t="str">
        <f>VLOOKUP('Consolidtaed Data'!$E3849,[1]Customers!$A:$B,2,0)</f>
        <v>Paul Richardson</v>
      </c>
      <c r="Q5653" s="11">
        <f>WEEKDAY('Consolidtaed Data'!$F3849)</f>
        <v>5</v>
      </c>
      <c r="R5653" s="9">
        <f>MONTH('Consolidtaed Data'!$F3849)</f>
        <v>10</v>
      </c>
      <c r="S5653" s="9" t="str">
        <f>TEXT(Table3[[#This Row],[Purchase Date]],"MMMM")</f>
        <v>February</v>
      </c>
      <c r="T5653" s="9">
        <f>YEAR('Consolidtaed Data'!$F3849)</f>
        <v>2020</v>
      </c>
    </row>
    <row r="5654" spans="1:20" x14ac:dyDescent="0.3">
      <c r="A5654" s="9" t="s">
        <v>6680</v>
      </c>
      <c r="B5654" s="9" t="s">
        <v>164</v>
      </c>
      <c r="C5654" s="9" t="s">
        <v>205</v>
      </c>
      <c r="D5654" s="9" t="s">
        <v>83</v>
      </c>
      <c r="E5654" s="9" t="s">
        <v>2440</v>
      </c>
      <c r="F5654" s="10">
        <v>44250</v>
      </c>
      <c r="G5654" s="10" t="str">
        <f>VLOOKUP(Table3[[#This Row],[Product ID]],[1]Products!$A:$G,2,0)</f>
        <v>Product 69</v>
      </c>
      <c r="H5654" s="22">
        <v>1</v>
      </c>
      <c r="I5654" s="9">
        <f>VLOOKUP('Consolidtaed Data'!$B3895,[1]Products!$A:$G,4,0)</f>
        <v>1848</v>
      </c>
      <c r="J5654" s="9">
        <f>VLOOKUP('Consolidtaed Data'!$B3895,[1]Products!$A:$G,3,0)</f>
        <v>1294</v>
      </c>
      <c r="K5654" s="9">
        <f>'Consolidtaed Data'!$J3895*'Consolidtaed Data'!$H3895</f>
        <v>2642</v>
      </c>
      <c r="L5654" s="9">
        <f>'Consolidtaed Data'!$I3895*'Consolidtaed Data'!$H3895</f>
        <v>3944</v>
      </c>
      <c r="M5654" s="9">
        <f>'Consolidtaed Data'!$L3895-'Consolidtaed Data'!$K3895</f>
        <v>2452</v>
      </c>
      <c r="N5654" s="9" t="str">
        <f>VLOOKUP('Consolidtaed Data'!$C3895,[1]Locations!$A:$O,2,0)</f>
        <v>Richmond</v>
      </c>
      <c r="O5654" s="9" t="str">
        <f>VLOOKUP('Consolidtaed Data'!$D3895,'[1]Sales People'!$A:$B,2,0)</f>
        <v>Ryan Welch</v>
      </c>
      <c r="P5654" s="9" t="str">
        <f>VLOOKUP('Consolidtaed Data'!$E3895,[1]Customers!$A:$B,2,0)</f>
        <v>Henry Kelley</v>
      </c>
      <c r="Q5654" s="11">
        <f>WEEKDAY('Consolidtaed Data'!$F3895)</f>
        <v>1</v>
      </c>
      <c r="R5654" s="9">
        <f>MONTH('Consolidtaed Data'!$F3895)</f>
        <v>10</v>
      </c>
      <c r="S5654" s="9" t="str">
        <f>TEXT(Table3[[#This Row],[Purchase Date]],"MMMM")</f>
        <v>February</v>
      </c>
      <c r="T5654" s="9">
        <f>YEAR('Consolidtaed Data'!$F3895)</f>
        <v>2020</v>
      </c>
    </row>
    <row r="5655" spans="1:20" x14ac:dyDescent="0.3">
      <c r="A5655" s="9" t="s">
        <v>6681</v>
      </c>
      <c r="B5655" s="9" t="s">
        <v>477</v>
      </c>
      <c r="C5655" s="9" t="s">
        <v>394</v>
      </c>
      <c r="D5655" s="9" t="s">
        <v>17</v>
      </c>
      <c r="E5655" s="9" t="s">
        <v>2727</v>
      </c>
      <c r="F5655" s="10">
        <v>44250</v>
      </c>
      <c r="G5655" s="10" t="str">
        <f>VLOOKUP(Table3[[#This Row],[Product ID]],[1]Products!$A:$G,2,0)</f>
        <v>Product 46</v>
      </c>
      <c r="H5655" s="22">
        <v>1</v>
      </c>
      <c r="I5655" s="9">
        <f>VLOOKUP('Consolidtaed Data'!$B3906,[1]Products!$A:$G,4,0)</f>
        <v>799</v>
      </c>
      <c r="J5655" s="9">
        <f>VLOOKUP('Consolidtaed Data'!$B3906,[1]Products!$A:$G,3,0)</f>
        <v>455</v>
      </c>
      <c r="K5655" s="9">
        <f>'Consolidtaed Data'!$J3906*'Consolidtaed Data'!$H3906</f>
        <v>4936</v>
      </c>
      <c r="L5655" s="9">
        <f>'Consolidtaed Data'!$I3906*'Consolidtaed Data'!$H3906</f>
        <v>6328</v>
      </c>
      <c r="M5655" s="9">
        <f>'Consolidtaed Data'!$L3906-'Consolidtaed Data'!$K3906</f>
        <v>1485</v>
      </c>
      <c r="N5655" s="9" t="str">
        <f>VLOOKUP('Consolidtaed Data'!$C3906,[1]Locations!$A:$O,2,0)</f>
        <v>Santa Ana</v>
      </c>
      <c r="O5655" s="9" t="str">
        <f>VLOOKUP('Consolidtaed Data'!$D3906,'[1]Sales People'!$A:$B,2,0)</f>
        <v>Roger Ramos</v>
      </c>
      <c r="P5655" s="9" t="str">
        <f>VLOOKUP('Consolidtaed Data'!$E3906,[1]Customers!$A:$B,2,0)</f>
        <v>Harry Daniels</v>
      </c>
      <c r="Q5655" s="11">
        <f>WEEKDAY('Consolidtaed Data'!$F3906)</f>
        <v>2</v>
      </c>
      <c r="R5655" s="9">
        <f>MONTH('Consolidtaed Data'!$F3906)</f>
        <v>10</v>
      </c>
      <c r="S5655" s="9" t="str">
        <f>TEXT(Table3[[#This Row],[Purchase Date]],"MMMM")</f>
        <v>February</v>
      </c>
      <c r="T5655" s="9">
        <f>YEAR('Consolidtaed Data'!$F3906)</f>
        <v>2020</v>
      </c>
    </row>
    <row r="5656" spans="1:20" x14ac:dyDescent="0.3">
      <c r="A5656" s="9" t="s">
        <v>6682</v>
      </c>
      <c r="B5656" s="9" t="s">
        <v>89</v>
      </c>
      <c r="C5656" s="9" t="s">
        <v>295</v>
      </c>
      <c r="D5656" s="9" t="s">
        <v>246</v>
      </c>
      <c r="E5656" s="9" t="s">
        <v>917</v>
      </c>
      <c r="F5656" s="10">
        <v>44250</v>
      </c>
      <c r="G5656" s="10" t="str">
        <f>VLOOKUP(Table3[[#This Row],[Product ID]],[1]Products!$A:$G,2,0)</f>
        <v>Product 64</v>
      </c>
      <c r="H5656" s="22">
        <v>4</v>
      </c>
      <c r="I5656" s="9">
        <f>VLOOKUP('Consolidtaed Data'!$B3983,[1]Products!$A:$G,4,0)</f>
        <v>1725</v>
      </c>
      <c r="J5656" s="9">
        <f>VLOOKUP('Consolidtaed Data'!$B3983,[1]Products!$A:$G,3,0)</f>
        <v>1363</v>
      </c>
      <c r="K5656" s="9">
        <f>'Consolidtaed Data'!$J3983*'Consolidtaed Data'!$H3983</f>
        <v>2946</v>
      </c>
      <c r="L5656" s="9">
        <f>'Consolidtaed Data'!$I3983*'Consolidtaed Data'!$H3983</f>
        <v>4994</v>
      </c>
      <c r="M5656" s="9">
        <f>'Consolidtaed Data'!$L3983-'Consolidtaed Data'!$K3983</f>
        <v>3196</v>
      </c>
      <c r="N5656" s="9" t="str">
        <f>VLOOKUP('Consolidtaed Data'!$C3983,[1]Locations!$A:$O,2,0)</f>
        <v>Burbank</v>
      </c>
      <c r="O5656" s="9" t="str">
        <f>VLOOKUP('Consolidtaed Data'!$D3983,'[1]Sales People'!$A:$B,2,0)</f>
        <v>Jimmy Young</v>
      </c>
      <c r="P5656" s="9" t="str">
        <f>VLOOKUP('Consolidtaed Data'!$E3983,[1]Customers!$A:$B,2,0)</f>
        <v>Antonio Green</v>
      </c>
      <c r="Q5656" s="11">
        <f>WEEKDAY('Consolidtaed Data'!$F3983)</f>
        <v>1</v>
      </c>
      <c r="R5656" s="9">
        <f>MONTH('Consolidtaed Data'!$F3983)</f>
        <v>10</v>
      </c>
      <c r="S5656" s="9" t="str">
        <f>TEXT(Table3[[#This Row],[Purchase Date]],"MMMM")</f>
        <v>February</v>
      </c>
      <c r="T5656" s="9">
        <f>YEAR('Consolidtaed Data'!$F3983)</f>
        <v>2020</v>
      </c>
    </row>
    <row r="5657" spans="1:20" x14ac:dyDescent="0.3">
      <c r="A5657" s="9" t="s">
        <v>6683</v>
      </c>
      <c r="B5657" s="9" t="s">
        <v>244</v>
      </c>
      <c r="C5657" s="9" t="s">
        <v>344</v>
      </c>
      <c r="D5657" s="9" t="s">
        <v>197</v>
      </c>
      <c r="E5657" s="9" t="s">
        <v>1344</v>
      </c>
      <c r="F5657" s="10">
        <v>44250</v>
      </c>
      <c r="G5657" s="10" t="str">
        <f>VLOOKUP(Table3[[#This Row],[Product ID]],[1]Products!$A:$G,2,0)</f>
        <v>Product 76</v>
      </c>
      <c r="H5657" s="22">
        <v>1</v>
      </c>
      <c r="I5657" s="9">
        <f>VLOOKUP('Consolidtaed Data'!$B4062,[1]Products!$A:$G,4,0)</f>
        <v>2005</v>
      </c>
      <c r="J5657" s="9">
        <f>VLOOKUP('Consolidtaed Data'!$B4062,[1]Products!$A:$G,3,0)</f>
        <v>1223</v>
      </c>
      <c r="K5657" s="9">
        <f>'Consolidtaed Data'!$J4062*'Consolidtaed Data'!$H4062</f>
        <v>962</v>
      </c>
      <c r="L5657" s="9">
        <f>'Consolidtaed Data'!$I4062*'Consolidtaed Data'!$H4062</f>
        <v>1414</v>
      </c>
      <c r="M5657" s="9">
        <f>'Consolidtaed Data'!$L4062-'Consolidtaed Data'!$K4062</f>
        <v>274</v>
      </c>
      <c r="N5657" s="9" t="str">
        <f>VLOOKUP('Consolidtaed Data'!$C4062,[1]Locations!$A:$O,2,0)</f>
        <v>Downey</v>
      </c>
      <c r="O5657" s="9" t="str">
        <f>VLOOKUP('Consolidtaed Data'!$D4062,'[1]Sales People'!$A:$B,2,0)</f>
        <v>Scott Mason</v>
      </c>
      <c r="P5657" s="9" t="str">
        <f>VLOOKUP('Consolidtaed Data'!$E4062,[1]Customers!$A:$B,2,0)</f>
        <v>Raymond Spencer</v>
      </c>
      <c r="Q5657" s="11">
        <f>WEEKDAY('Consolidtaed Data'!$F4062)</f>
        <v>6</v>
      </c>
      <c r="R5657" s="9">
        <f>MONTH('Consolidtaed Data'!$F4062)</f>
        <v>10</v>
      </c>
      <c r="S5657" s="9" t="str">
        <f>TEXT(Table3[[#This Row],[Purchase Date]],"MMMM")</f>
        <v>February</v>
      </c>
      <c r="T5657" s="9">
        <f>YEAR('Consolidtaed Data'!$F4062)</f>
        <v>2020</v>
      </c>
    </row>
    <row r="5658" spans="1:20" x14ac:dyDescent="0.3">
      <c r="A5658" s="9" t="s">
        <v>6684</v>
      </c>
      <c r="B5658" s="9" t="s">
        <v>340</v>
      </c>
      <c r="C5658" s="9" t="s">
        <v>169</v>
      </c>
      <c r="D5658" s="9" t="s">
        <v>235</v>
      </c>
      <c r="E5658" s="9" t="s">
        <v>403</v>
      </c>
      <c r="F5658" s="10">
        <v>44250</v>
      </c>
      <c r="G5658" s="10" t="str">
        <f>VLOOKUP(Table3[[#This Row],[Product ID]],[1]Products!$A:$G,2,0)</f>
        <v>Product 34</v>
      </c>
      <c r="H5658" s="22">
        <v>1</v>
      </c>
      <c r="I5658" s="9">
        <f>VLOOKUP('Consolidtaed Data'!$B4066,[1]Products!$A:$G,4,0)</f>
        <v>818</v>
      </c>
      <c r="J5658" s="9">
        <f>VLOOKUP('Consolidtaed Data'!$B4066,[1]Products!$A:$G,3,0)</f>
        <v>450</v>
      </c>
      <c r="K5658" s="9">
        <f>'Consolidtaed Data'!$J4066*'Consolidtaed Data'!$H4066</f>
        <v>88</v>
      </c>
      <c r="L5658" s="9">
        <f>'Consolidtaed Data'!$I4066*'Consolidtaed Data'!$H4066</f>
        <v>140</v>
      </c>
      <c r="M5658" s="9">
        <f>'Consolidtaed Data'!$L4066-'Consolidtaed Data'!$K4066</f>
        <v>1293</v>
      </c>
      <c r="N5658" s="9" t="str">
        <f>VLOOKUP('Consolidtaed Data'!$C4066,[1]Locations!$A:$O,2,0)</f>
        <v>Daly City</v>
      </c>
      <c r="O5658" s="9" t="str">
        <f>VLOOKUP('Consolidtaed Data'!$D4066,'[1]Sales People'!$A:$B,2,0)</f>
        <v>Scott Clark</v>
      </c>
      <c r="P5658" s="9" t="str">
        <f>VLOOKUP('Consolidtaed Data'!$E4066,[1]Customers!$A:$B,2,0)</f>
        <v>William Hawkins</v>
      </c>
      <c r="Q5658" s="11">
        <f>WEEKDAY('Consolidtaed Data'!$F4066)</f>
        <v>7</v>
      </c>
      <c r="R5658" s="9">
        <f>MONTH('Consolidtaed Data'!$F4066)</f>
        <v>10</v>
      </c>
      <c r="S5658" s="9" t="str">
        <f>TEXT(Table3[[#This Row],[Purchase Date]],"MMMM")</f>
        <v>February</v>
      </c>
      <c r="T5658" s="9">
        <f>YEAR('Consolidtaed Data'!$F4066)</f>
        <v>2020</v>
      </c>
    </row>
    <row r="5659" spans="1:20" x14ac:dyDescent="0.3">
      <c r="A5659" s="9" t="s">
        <v>6685</v>
      </c>
      <c r="B5659" s="9" t="s">
        <v>238</v>
      </c>
      <c r="C5659" s="9" t="s">
        <v>325</v>
      </c>
      <c r="D5659" s="9" t="s">
        <v>329</v>
      </c>
      <c r="E5659" s="9" t="s">
        <v>735</v>
      </c>
      <c r="F5659" s="10">
        <v>44250</v>
      </c>
      <c r="G5659" s="10" t="str">
        <f>VLOOKUP(Table3[[#This Row],[Product ID]],[1]Products!$A:$G,2,0)</f>
        <v>Product 49</v>
      </c>
      <c r="H5659" s="22">
        <v>1</v>
      </c>
      <c r="I5659" s="9">
        <f>VLOOKUP('Consolidtaed Data'!$B4075,[1]Products!$A:$G,4,0)</f>
        <v>2005</v>
      </c>
      <c r="J5659" s="9">
        <f>VLOOKUP('Consolidtaed Data'!$B4075,[1]Products!$A:$G,3,0)</f>
        <v>1223</v>
      </c>
      <c r="K5659" s="9">
        <f>'Consolidtaed Data'!$J4075*'Consolidtaed Data'!$H4075</f>
        <v>1108</v>
      </c>
      <c r="L5659" s="9">
        <f>'Consolidtaed Data'!$I4075*'Consolidtaed Data'!$H4075</f>
        <v>1351</v>
      </c>
      <c r="M5659" s="9">
        <f>'Consolidtaed Data'!$L4075-'Consolidtaed Data'!$K4075</f>
        <v>939</v>
      </c>
      <c r="N5659" s="9" t="str">
        <f>VLOOKUP('Consolidtaed Data'!$C4075,[1]Locations!$A:$O,2,0)</f>
        <v>San Jose</v>
      </c>
      <c r="O5659" s="9" t="str">
        <f>VLOOKUP('Consolidtaed Data'!$D4075,'[1]Sales People'!$A:$B,2,0)</f>
        <v>Christopher Tucker</v>
      </c>
      <c r="P5659" s="9" t="str">
        <f>VLOOKUP('Consolidtaed Data'!$E4075,[1]Customers!$A:$B,2,0)</f>
        <v>Terry Payne</v>
      </c>
      <c r="Q5659" s="11">
        <f>WEEKDAY('Consolidtaed Data'!$F4075)</f>
        <v>1</v>
      </c>
      <c r="R5659" s="9">
        <f>MONTH('Consolidtaed Data'!$F4075)</f>
        <v>10</v>
      </c>
      <c r="S5659" s="9" t="str">
        <f>TEXT(Table3[[#This Row],[Purchase Date]],"MMMM")</f>
        <v>February</v>
      </c>
      <c r="T5659" s="9">
        <f>YEAR('Consolidtaed Data'!$F4075)</f>
        <v>2020</v>
      </c>
    </row>
    <row r="5660" spans="1:20" x14ac:dyDescent="0.3">
      <c r="A5660" s="9" t="s">
        <v>6686</v>
      </c>
      <c r="B5660" s="9" t="s">
        <v>7</v>
      </c>
      <c r="C5660" s="9" t="s">
        <v>420</v>
      </c>
      <c r="D5660" s="9" t="s">
        <v>229</v>
      </c>
      <c r="E5660" s="9" t="s">
        <v>1777</v>
      </c>
      <c r="F5660" s="10">
        <v>44250</v>
      </c>
      <c r="G5660" s="10" t="str">
        <f>VLOOKUP(Table3[[#This Row],[Product ID]],[1]Products!$A:$G,2,0)</f>
        <v>Product 77</v>
      </c>
      <c r="H5660" s="22">
        <v>1</v>
      </c>
      <c r="I5660" s="9">
        <f>VLOOKUP('Consolidtaed Data'!$B4080,[1]Products!$A:$G,4,0)</f>
        <v>1582</v>
      </c>
      <c r="J5660" s="9">
        <f>VLOOKUP('Consolidtaed Data'!$B4080,[1]Products!$A:$G,3,0)</f>
        <v>1234</v>
      </c>
      <c r="K5660" s="9">
        <f>'Consolidtaed Data'!$J4080*'Consolidtaed Data'!$H4080</f>
        <v>296</v>
      </c>
      <c r="L5660" s="9">
        <f>'Consolidtaed Data'!$I4080*'Consolidtaed Data'!$H4080</f>
        <v>502</v>
      </c>
      <c r="M5660" s="9">
        <f>'Consolidtaed Data'!$L4080-'Consolidtaed Data'!$K4080</f>
        <v>553</v>
      </c>
      <c r="N5660" s="9" t="str">
        <f>VLOOKUP('Consolidtaed Data'!$C4080,[1]Locations!$A:$O,2,0)</f>
        <v>San Diego</v>
      </c>
      <c r="O5660" s="9" t="str">
        <f>VLOOKUP('Consolidtaed Data'!$D4080,'[1]Sales People'!$A:$B,2,0)</f>
        <v>Fred Robertson</v>
      </c>
      <c r="P5660" s="9" t="str">
        <f>VLOOKUP('Consolidtaed Data'!$E4080,[1]Customers!$A:$B,2,0)</f>
        <v>Bruce Chapman</v>
      </c>
      <c r="Q5660" s="11">
        <f>WEEKDAY('Consolidtaed Data'!$F4080)</f>
        <v>2</v>
      </c>
      <c r="R5660" s="9">
        <f>MONTH('Consolidtaed Data'!$F4080)</f>
        <v>10</v>
      </c>
      <c r="S5660" s="9" t="str">
        <f>TEXT(Table3[[#This Row],[Purchase Date]],"MMMM")</f>
        <v>February</v>
      </c>
      <c r="T5660" s="9">
        <f>YEAR('Consolidtaed Data'!$F4080)</f>
        <v>2020</v>
      </c>
    </row>
    <row r="5661" spans="1:20" x14ac:dyDescent="0.3">
      <c r="A5661" s="9" t="s">
        <v>6687</v>
      </c>
      <c r="B5661" s="9" t="s">
        <v>742</v>
      </c>
      <c r="C5661" s="9" t="s">
        <v>223</v>
      </c>
      <c r="D5661" s="9" t="s">
        <v>43</v>
      </c>
      <c r="E5661" s="9" t="s">
        <v>491</v>
      </c>
      <c r="F5661" s="10">
        <v>44250</v>
      </c>
      <c r="G5661" s="10" t="str">
        <f>VLOOKUP(Table3[[#This Row],[Product ID]],[1]Products!$A:$G,2,0)</f>
        <v>Product 90</v>
      </c>
      <c r="H5661" s="22">
        <v>4</v>
      </c>
      <c r="I5661" s="9">
        <f>VLOOKUP('Consolidtaed Data'!$B4129,[1]Products!$A:$G,4,0)</f>
        <v>667</v>
      </c>
      <c r="J5661" s="9">
        <f>VLOOKUP('Consolidtaed Data'!$B4129,[1]Products!$A:$G,3,0)</f>
        <v>387</v>
      </c>
      <c r="K5661" s="9">
        <f>'Consolidtaed Data'!$J4129*'Consolidtaed Data'!$H4129</f>
        <v>61</v>
      </c>
      <c r="L5661" s="9">
        <f>'Consolidtaed Data'!$I4129*'Consolidtaed Data'!$H4129</f>
        <v>95</v>
      </c>
      <c r="M5661" s="9">
        <f>'Consolidtaed Data'!$L4129-'Consolidtaed Data'!$K4129</f>
        <v>644</v>
      </c>
      <c r="N5661" s="9" t="str">
        <f>VLOOKUP('Consolidtaed Data'!$C4129,[1]Locations!$A:$O,2,0)</f>
        <v>Anaheim</v>
      </c>
      <c r="O5661" s="9" t="str">
        <f>VLOOKUP('Consolidtaed Data'!$D4129,'[1]Sales People'!$A:$B,2,0)</f>
        <v>Robert Reed</v>
      </c>
      <c r="P5661" s="9" t="str">
        <f>VLOOKUP('Consolidtaed Data'!$E4129,[1]Customers!$A:$B,2,0)</f>
        <v>Thomas Duncan</v>
      </c>
      <c r="Q5661" s="11">
        <f>WEEKDAY('Consolidtaed Data'!$F4129)</f>
        <v>6</v>
      </c>
      <c r="R5661" s="9">
        <f>MONTH('Consolidtaed Data'!$F4129)</f>
        <v>10</v>
      </c>
      <c r="S5661" s="9" t="str">
        <f>TEXT(Table3[[#This Row],[Purchase Date]],"MMMM")</f>
        <v>February</v>
      </c>
      <c r="T5661" s="9">
        <f>YEAR('Consolidtaed Data'!$F4129)</f>
        <v>2020</v>
      </c>
    </row>
    <row r="5662" spans="1:20" x14ac:dyDescent="0.3">
      <c r="A5662" s="9" t="s">
        <v>6688</v>
      </c>
      <c r="B5662" s="9" t="s">
        <v>366</v>
      </c>
      <c r="C5662" s="9" t="s">
        <v>55</v>
      </c>
      <c r="D5662" s="9" t="s">
        <v>206</v>
      </c>
      <c r="E5662" s="9" t="s">
        <v>2219</v>
      </c>
      <c r="F5662" s="10">
        <v>44250</v>
      </c>
      <c r="G5662" s="10" t="str">
        <f>VLOOKUP(Table3[[#This Row],[Product ID]],[1]Products!$A:$G,2,0)</f>
        <v>Product 39</v>
      </c>
      <c r="H5662" s="22">
        <v>1</v>
      </c>
      <c r="I5662" s="9">
        <f>VLOOKUP('Consolidtaed Data'!$B4188,[1]Products!$A:$G,4,0)</f>
        <v>1380</v>
      </c>
      <c r="J5662" s="9">
        <f>VLOOKUP('Consolidtaed Data'!$B4188,[1]Products!$A:$G,3,0)</f>
        <v>1090</v>
      </c>
      <c r="K5662" s="9">
        <f>'Consolidtaed Data'!$J4188*'Consolidtaed Data'!$H4188</f>
        <v>1473</v>
      </c>
      <c r="L5662" s="9">
        <f>'Consolidtaed Data'!$I4188*'Consolidtaed Data'!$H4188</f>
        <v>2497</v>
      </c>
      <c r="M5662" s="9">
        <f>'Consolidtaed Data'!$L4188-'Consolidtaed Data'!$K4188</f>
        <v>1224</v>
      </c>
      <c r="N5662" s="9" t="str">
        <f>VLOOKUP('Consolidtaed Data'!$C4188,[1]Locations!$A:$O,2,0)</f>
        <v>Rialto</v>
      </c>
      <c r="O5662" s="9" t="str">
        <f>VLOOKUP('Consolidtaed Data'!$D4188,'[1]Sales People'!$A:$B,2,0)</f>
        <v>Kenneth Fields</v>
      </c>
      <c r="P5662" s="9" t="str">
        <f>VLOOKUP('Consolidtaed Data'!$E4188,[1]Customers!$A:$B,2,0)</f>
        <v>Roger Tucker</v>
      </c>
      <c r="Q5662" s="11">
        <f>WEEKDAY('Consolidtaed Data'!$F4188)</f>
        <v>3</v>
      </c>
      <c r="R5662" s="9">
        <f>MONTH('Consolidtaed Data'!$F4188)</f>
        <v>11</v>
      </c>
      <c r="S5662" s="9" t="str">
        <f>TEXT(Table3[[#This Row],[Purchase Date]],"MMMM")</f>
        <v>February</v>
      </c>
      <c r="T5662" s="9">
        <f>YEAR('Consolidtaed Data'!$F4188)</f>
        <v>2020</v>
      </c>
    </row>
    <row r="5663" spans="1:20" x14ac:dyDescent="0.3">
      <c r="A5663" s="9" t="s">
        <v>6689</v>
      </c>
      <c r="B5663" s="9" t="s">
        <v>11</v>
      </c>
      <c r="C5663" s="9" t="s">
        <v>173</v>
      </c>
      <c r="D5663" s="9" t="s">
        <v>43</v>
      </c>
      <c r="E5663" s="9" t="s">
        <v>638</v>
      </c>
      <c r="F5663" s="10">
        <v>44250</v>
      </c>
      <c r="G5663" s="10" t="str">
        <f>VLOOKUP(Table3[[#This Row],[Product ID]],[1]Products!$A:$G,2,0)</f>
        <v>Product 88</v>
      </c>
      <c r="H5663" s="22">
        <v>3</v>
      </c>
      <c r="I5663" s="9">
        <f>VLOOKUP('Consolidtaed Data'!$B4253,[1]Products!$A:$G,4,0)</f>
        <v>2464</v>
      </c>
      <c r="J5663" s="9">
        <f>VLOOKUP('Consolidtaed Data'!$B4253,[1]Products!$A:$G,3,0)</f>
        <v>1774</v>
      </c>
      <c r="K5663" s="9">
        <f>'Consolidtaed Data'!$J4253*'Consolidtaed Data'!$H4253</f>
        <v>462</v>
      </c>
      <c r="L5663" s="9">
        <f>'Consolidtaed Data'!$I4253*'Consolidtaed Data'!$H4253</f>
        <v>609</v>
      </c>
      <c r="M5663" s="9">
        <f>'Consolidtaed Data'!$L4253-'Consolidtaed Data'!$K4253</f>
        <v>690</v>
      </c>
      <c r="N5663" s="9" t="str">
        <f>VLOOKUP('Consolidtaed Data'!$C4253,[1]Locations!$A:$O,2,0)</f>
        <v>Elk Grove</v>
      </c>
      <c r="O5663" s="9" t="str">
        <f>VLOOKUP('Consolidtaed Data'!$D4253,'[1]Sales People'!$A:$B,2,0)</f>
        <v>Martin Perry</v>
      </c>
      <c r="P5663" s="9" t="str">
        <f>VLOOKUP('Consolidtaed Data'!$E4253,[1]Customers!$A:$B,2,0)</f>
        <v>Ernest Bradley</v>
      </c>
      <c r="Q5663" s="11">
        <f>WEEKDAY('Consolidtaed Data'!$F4253)</f>
        <v>2</v>
      </c>
      <c r="R5663" s="9">
        <f>MONTH('Consolidtaed Data'!$F4253)</f>
        <v>11</v>
      </c>
      <c r="S5663" s="9" t="str">
        <f>TEXT(Table3[[#This Row],[Purchase Date]],"MMMM")</f>
        <v>February</v>
      </c>
      <c r="T5663" s="9">
        <f>YEAR('Consolidtaed Data'!$F4253)</f>
        <v>2020</v>
      </c>
    </row>
    <row r="5664" spans="1:20" x14ac:dyDescent="0.3">
      <c r="A5664" s="9" t="s">
        <v>6690</v>
      </c>
      <c r="B5664" s="9" t="s">
        <v>582</v>
      </c>
      <c r="C5664" s="9" t="s">
        <v>25</v>
      </c>
      <c r="D5664" s="9" t="s">
        <v>272</v>
      </c>
      <c r="E5664" s="9" t="s">
        <v>1127</v>
      </c>
      <c r="F5664" s="10">
        <v>44250</v>
      </c>
      <c r="G5664" s="10" t="str">
        <f>VLOOKUP(Table3[[#This Row],[Product ID]],[1]Products!$A:$G,2,0)</f>
        <v>Product 58</v>
      </c>
      <c r="H5664" s="22">
        <v>1</v>
      </c>
      <c r="I5664" s="9">
        <f>VLOOKUP('Consolidtaed Data'!$B4294,[1]Products!$A:$G,4,0)</f>
        <v>400</v>
      </c>
      <c r="J5664" s="9">
        <f>VLOOKUP('Consolidtaed Data'!$B4294,[1]Products!$A:$G,3,0)</f>
        <v>208</v>
      </c>
      <c r="K5664" s="9">
        <f>'Consolidtaed Data'!$J4294*'Consolidtaed Data'!$H4294</f>
        <v>1122</v>
      </c>
      <c r="L5664" s="9">
        <f>'Consolidtaed Data'!$I4294*'Consolidtaed Data'!$H4294</f>
        <v>1368</v>
      </c>
      <c r="M5664" s="9">
        <f>'Consolidtaed Data'!$L4294-'Consolidtaed Data'!$K4294</f>
        <v>1724</v>
      </c>
      <c r="N5664" s="9" t="str">
        <f>VLOOKUP('Consolidtaed Data'!$C4294,[1]Locations!$A:$O,2,0)</f>
        <v>Oxnard</v>
      </c>
      <c r="O5664" s="9" t="str">
        <f>VLOOKUP('Consolidtaed Data'!$D4294,'[1]Sales People'!$A:$B,2,0)</f>
        <v>Roger Robertson</v>
      </c>
      <c r="P5664" s="9" t="str">
        <f>VLOOKUP('Consolidtaed Data'!$E4294,[1]Customers!$A:$B,2,0)</f>
        <v>Roy Carpenter</v>
      </c>
      <c r="Q5664" s="11">
        <f>WEEKDAY('Consolidtaed Data'!$F4294)</f>
        <v>4</v>
      </c>
      <c r="R5664" s="9">
        <f>MONTH('Consolidtaed Data'!$F4294)</f>
        <v>11</v>
      </c>
      <c r="S5664" s="9" t="str">
        <f>TEXT(Table3[[#This Row],[Purchase Date]],"MMMM")</f>
        <v>February</v>
      </c>
      <c r="T5664" s="9">
        <f>YEAR('Consolidtaed Data'!$F4294)</f>
        <v>2020</v>
      </c>
    </row>
    <row r="5665" spans="1:20" x14ac:dyDescent="0.3">
      <c r="A5665" s="9" t="s">
        <v>6691</v>
      </c>
      <c r="B5665" s="9" t="s">
        <v>349</v>
      </c>
      <c r="C5665" s="9" t="s">
        <v>16</v>
      </c>
      <c r="D5665" s="9" t="s">
        <v>73</v>
      </c>
      <c r="E5665" s="9" t="s">
        <v>371</v>
      </c>
      <c r="F5665" s="10">
        <v>44250</v>
      </c>
      <c r="G5665" s="10" t="str">
        <f>VLOOKUP(Table3[[#This Row],[Product ID]],[1]Products!$A:$G,2,0)</f>
        <v>Product 60</v>
      </c>
      <c r="H5665" s="22">
        <v>3</v>
      </c>
      <c r="I5665" s="9">
        <f>VLOOKUP('Consolidtaed Data'!$B4422,[1]Products!$A:$G,4,0)</f>
        <v>290</v>
      </c>
      <c r="J5665" s="9">
        <f>VLOOKUP('Consolidtaed Data'!$B4422,[1]Products!$A:$G,3,0)</f>
        <v>200</v>
      </c>
      <c r="K5665" s="9">
        <f>'Consolidtaed Data'!$J4422*'Consolidtaed Data'!$H4422</f>
        <v>5892</v>
      </c>
      <c r="L5665" s="9">
        <f>'Consolidtaed Data'!$I4422*'Consolidtaed Data'!$H4422</f>
        <v>9988</v>
      </c>
      <c r="M5665" s="9">
        <f>'Consolidtaed Data'!$L4422-'Consolidtaed Data'!$K4422</f>
        <v>689</v>
      </c>
      <c r="N5665" s="9" t="str">
        <f>VLOOKUP('Consolidtaed Data'!$C4422,[1]Locations!$A:$O,2,0)</f>
        <v>Sacramento</v>
      </c>
      <c r="O5665" s="9" t="str">
        <f>VLOOKUP('Consolidtaed Data'!$D4422,'[1]Sales People'!$A:$B,2,0)</f>
        <v>Brian Davis</v>
      </c>
      <c r="P5665" s="9" t="str">
        <f>VLOOKUP('Consolidtaed Data'!$E4422,[1]Customers!$A:$B,2,0)</f>
        <v>Jeffrey Gibson</v>
      </c>
      <c r="Q5665" s="11">
        <f>WEEKDAY('Consolidtaed Data'!$F4422)</f>
        <v>6</v>
      </c>
      <c r="R5665" s="9">
        <f>MONTH('Consolidtaed Data'!$F4422)</f>
        <v>11</v>
      </c>
      <c r="S5665" s="9" t="str">
        <f>TEXT(Table3[[#This Row],[Purchase Date]],"MMMM")</f>
        <v>February</v>
      </c>
      <c r="T5665" s="9">
        <f>YEAR('Consolidtaed Data'!$F4422)</f>
        <v>2020</v>
      </c>
    </row>
    <row r="5666" spans="1:20" x14ac:dyDescent="0.3">
      <c r="A5666" s="9" t="s">
        <v>6692</v>
      </c>
      <c r="B5666" s="9" t="s">
        <v>742</v>
      </c>
      <c r="C5666" s="9" t="s">
        <v>263</v>
      </c>
      <c r="D5666" s="9" t="s">
        <v>17</v>
      </c>
      <c r="E5666" s="9" t="s">
        <v>473</v>
      </c>
      <c r="F5666" s="10">
        <v>44250</v>
      </c>
      <c r="G5666" s="10" t="str">
        <f>VLOOKUP(Table3[[#This Row],[Product ID]],[1]Products!$A:$G,2,0)</f>
        <v>Product 90</v>
      </c>
      <c r="H5666" s="22">
        <v>1</v>
      </c>
      <c r="I5666" s="9">
        <f>VLOOKUP('Consolidtaed Data'!$B4431,[1]Products!$A:$G,4,0)</f>
        <v>1812</v>
      </c>
      <c r="J5666" s="9">
        <f>VLOOKUP('Consolidtaed Data'!$B4431,[1]Products!$A:$G,3,0)</f>
        <v>1305</v>
      </c>
      <c r="K5666" s="9">
        <f>'Consolidtaed Data'!$J4431*'Consolidtaed Data'!$H4431</f>
        <v>130</v>
      </c>
      <c r="L5666" s="9">
        <f>'Consolidtaed Data'!$I4431*'Consolidtaed Data'!$H4431</f>
        <v>181</v>
      </c>
      <c r="M5666" s="9">
        <f>'Consolidtaed Data'!$L4431-'Consolidtaed Data'!$K4431</f>
        <v>1140</v>
      </c>
      <c r="N5666" s="9" t="str">
        <f>VLOOKUP('Consolidtaed Data'!$C4431,[1]Locations!$A:$O,2,0)</f>
        <v>Modesto</v>
      </c>
      <c r="O5666" s="9" t="str">
        <f>VLOOKUP('Consolidtaed Data'!$D4431,'[1]Sales People'!$A:$B,2,0)</f>
        <v>Ronald Reed</v>
      </c>
      <c r="P5666" s="9" t="str">
        <f>VLOOKUP('Consolidtaed Data'!$E4431,[1]Customers!$A:$B,2,0)</f>
        <v>Kevin Wheeler</v>
      </c>
      <c r="Q5666" s="11">
        <f>WEEKDAY('Consolidtaed Data'!$F4431)</f>
        <v>7</v>
      </c>
      <c r="R5666" s="9">
        <f>MONTH('Consolidtaed Data'!$F4431)</f>
        <v>11</v>
      </c>
      <c r="S5666" s="9" t="str">
        <f>TEXT(Table3[[#This Row],[Purchase Date]],"MMMM")</f>
        <v>February</v>
      </c>
      <c r="T5666" s="9">
        <f>YEAR('Consolidtaed Data'!$F4431)</f>
        <v>2020</v>
      </c>
    </row>
    <row r="5667" spans="1:20" x14ac:dyDescent="0.3">
      <c r="A5667" s="9" t="s">
        <v>6693</v>
      </c>
      <c r="B5667" s="9" t="s">
        <v>139</v>
      </c>
      <c r="C5667" s="9" t="s">
        <v>347</v>
      </c>
      <c r="D5667" s="9" t="s">
        <v>91</v>
      </c>
      <c r="E5667" s="9" t="s">
        <v>282</v>
      </c>
      <c r="F5667" s="10">
        <v>44250</v>
      </c>
      <c r="G5667" s="10" t="str">
        <f>VLOOKUP(Table3[[#This Row],[Product ID]],[1]Products!$A:$G,2,0)</f>
        <v>Product 13</v>
      </c>
      <c r="H5667" s="22">
        <v>2</v>
      </c>
      <c r="I5667" s="9">
        <f>VLOOKUP('Consolidtaed Data'!$B4437,[1]Products!$A:$G,4,0)</f>
        <v>290</v>
      </c>
      <c r="J5667" s="9">
        <f>VLOOKUP('Consolidtaed Data'!$B4437,[1]Products!$A:$G,3,0)</f>
        <v>200</v>
      </c>
      <c r="K5667" s="9">
        <f>'Consolidtaed Data'!$J4437*'Consolidtaed Data'!$H4437</f>
        <v>208</v>
      </c>
      <c r="L5667" s="9">
        <f>'Consolidtaed Data'!$I4437*'Consolidtaed Data'!$H4437</f>
        <v>315</v>
      </c>
      <c r="M5667" s="9">
        <f>'Consolidtaed Data'!$L4437-'Consolidtaed Data'!$K4437</f>
        <v>570</v>
      </c>
      <c r="N5667" s="9" t="str">
        <f>VLOOKUP('Consolidtaed Data'!$C4437,[1]Locations!$A:$O,2,0)</f>
        <v>San Mateo</v>
      </c>
      <c r="O5667" s="9" t="str">
        <f>VLOOKUP('Consolidtaed Data'!$D4437,'[1]Sales People'!$A:$B,2,0)</f>
        <v>Kenneth Fields</v>
      </c>
      <c r="P5667" s="9" t="str">
        <f>VLOOKUP('Consolidtaed Data'!$E4437,[1]Customers!$A:$B,2,0)</f>
        <v>Steven Walker</v>
      </c>
      <c r="Q5667" s="11">
        <f>WEEKDAY('Consolidtaed Data'!$F4437)</f>
        <v>7</v>
      </c>
      <c r="R5667" s="9">
        <f>MONTH('Consolidtaed Data'!$F4437)</f>
        <v>11</v>
      </c>
      <c r="S5667" s="9" t="str">
        <f>TEXT(Table3[[#This Row],[Purchase Date]],"MMMM")</f>
        <v>February</v>
      </c>
      <c r="T5667" s="9">
        <f>YEAR('Consolidtaed Data'!$F4437)</f>
        <v>2020</v>
      </c>
    </row>
    <row r="5668" spans="1:20" x14ac:dyDescent="0.3">
      <c r="A5668" s="9" t="s">
        <v>6694</v>
      </c>
      <c r="B5668" s="9" t="s">
        <v>200</v>
      </c>
      <c r="C5668" s="9" t="s">
        <v>462</v>
      </c>
      <c r="D5668" s="9" t="s">
        <v>235</v>
      </c>
      <c r="E5668" s="9" t="s">
        <v>1211</v>
      </c>
      <c r="F5668" s="10">
        <v>44250</v>
      </c>
      <c r="G5668" s="10" t="str">
        <f>VLOOKUP(Table3[[#This Row],[Product ID]],[1]Products!$A:$G,2,0)</f>
        <v>Product 23</v>
      </c>
      <c r="H5668" s="22">
        <v>1</v>
      </c>
      <c r="I5668" s="9">
        <f>VLOOKUP('Consolidtaed Data'!$B4449,[1]Products!$A:$G,4,0)</f>
        <v>637</v>
      </c>
      <c r="J5668" s="9">
        <f>VLOOKUP('Consolidtaed Data'!$B4449,[1]Products!$A:$G,3,0)</f>
        <v>389</v>
      </c>
      <c r="K5668" s="9">
        <f>'Consolidtaed Data'!$J4449*'Consolidtaed Data'!$H4449</f>
        <v>872</v>
      </c>
      <c r="L5668" s="9">
        <f>'Consolidtaed Data'!$I4449*'Consolidtaed Data'!$H4449</f>
        <v>1743</v>
      </c>
      <c r="M5668" s="9">
        <f>'Consolidtaed Data'!$L4449-'Consolidtaed Data'!$K4449</f>
        <v>261</v>
      </c>
      <c r="N5668" s="9" t="str">
        <f>VLOOKUP('Consolidtaed Data'!$C4449,[1]Locations!$A:$O,2,0)</f>
        <v>Palmdale</v>
      </c>
      <c r="O5668" s="9" t="str">
        <f>VLOOKUP('Consolidtaed Data'!$D4449,'[1]Sales People'!$A:$B,2,0)</f>
        <v>Ernest Wheeler</v>
      </c>
      <c r="P5668" s="9" t="str">
        <f>VLOOKUP('Consolidtaed Data'!$E4449,[1]Customers!$A:$B,2,0)</f>
        <v>Patrick Wells</v>
      </c>
      <c r="Q5668" s="11">
        <f>WEEKDAY('Consolidtaed Data'!$F4449)</f>
        <v>1</v>
      </c>
      <c r="R5668" s="9">
        <f>MONTH('Consolidtaed Data'!$F4449)</f>
        <v>11</v>
      </c>
      <c r="S5668" s="9" t="str">
        <f>TEXT(Table3[[#This Row],[Purchase Date]],"MMMM")</f>
        <v>February</v>
      </c>
      <c r="T5668" s="9">
        <f>YEAR('Consolidtaed Data'!$F4449)</f>
        <v>2020</v>
      </c>
    </row>
    <row r="5669" spans="1:20" x14ac:dyDescent="0.3">
      <c r="A5669" s="9" t="s">
        <v>6695</v>
      </c>
      <c r="B5669" s="9" t="s">
        <v>213</v>
      </c>
      <c r="C5669" s="9" t="s">
        <v>72</v>
      </c>
      <c r="D5669" s="9" t="s">
        <v>46</v>
      </c>
      <c r="E5669" s="9" t="s">
        <v>1289</v>
      </c>
      <c r="F5669" s="10">
        <v>44250</v>
      </c>
      <c r="G5669" s="10" t="str">
        <f>VLOOKUP(Table3[[#This Row],[Product ID]],[1]Products!$A:$G,2,0)</f>
        <v>Product 68</v>
      </c>
      <c r="H5669" s="22">
        <v>4</v>
      </c>
      <c r="I5669" s="9">
        <f>VLOOKUP('Consolidtaed Data'!$B4456,[1]Products!$A:$G,4,0)</f>
        <v>637</v>
      </c>
      <c r="J5669" s="9">
        <f>VLOOKUP('Consolidtaed Data'!$B4456,[1]Products!$A:$G,3,0)</f>
        <v>389</v>
      </c>
      <c r="K5669" s="9">
        <f>'Consolidtaed Data'!$J4456*'Consolidtaed Data'!$H4456</f>
        <v>1260</v>
      </c>
      <c r="L5669" s="9">
        <f>'Consolidtaed Data'!$I4456*'Consolidtaed Data'!$H4456</f>
        <v>1752</v>
      </c>
      <c r="M5669" s="9">
        <f>'Consolidtaed Data'!$L4456-'Consolidtaed Data'!$K4456</f>
        <v>344</v>
      </c>
      <c r="N5669" s="9" t="str">
        <f>VLOOKUP('Consolidtaed Data'!$C4456,[1]Locations!$A:$O,2,0)</f>
        <v>Glendale</v>
      </c>
      <c r="O5669" s="9" t="str">
        <f>VLOOKUP('Consolidtaed Data'!$D4456,'[1]Sales People'!$A:$B,2,0)</f>
        <v>Ernest Wheeler</v>
      </c>
      <c r="P5669" s="9" t="str">
        <f>VLOOKUP('Consolidtaed Data'!$E4456,[1]Customers!$A:$B,2,0)</f>
        <v>Gregory Ramirez</v>
      </c>
      <c r="Q5669" s="11">
        <f>WEEKDAY('Consolidtaed Data'!$F4456)</f>
        <v>1</v>
      </c>
      <c r="R5669" s="9">
        <f>MONTH('Consolidtaed Data'!$F4456)</f>
        <v>11</v>
      </c>
      <c r="S5669" s="9" t="str">
        <f>TEXT(Table3[[#This Row],[Purchase Date]],"MMMM")</f>
        <v>February</v>
      </c>
      <c r="T5669" s="9">
        <f>YEAR('Consolidtaed Data'!$F4456)</f>
        <v>2020</v>
      </c>
    </row>
    <row r="5670" spans="1:20" x14ac:dyDescent="0.3">
      <c r="A5670" s="9" t="s">
        <v>6696</v>
      </c>
      <c r="B5670" s="9" t="s">
        <v>266</v>
      </c>
      <c r="C5670" s="9" t="s">
        <v>331</v>
      </c>
      <c r="D5670" s="9" t="s">
        <v>149</v>
      </c>
      <c r="E5670" s="9" t="s">
        <v>1104</v>
      </c>
      <c r="F5670" s="10">
        <v>44251</v>
      </c>
      <c r="G5670" s="10" t="str">
        <f>VLOOKUP(Table3[[#This Row],[Product ID]],[1]Products!$A:$G,2,0)</f>
        <v>Product 92</v>
      </c>
      <c r="H5670" s="22">
        <v>1</v>
      </c>
      <c r="I5670" s="9">
        <f>VLOOKUP('Consolidtaed Data'!$B3693,[1]Products!$A:$G,4,0)</f>
        <v>1725</v>
      </c>
      <c r="J5670" s="9">
        <f>VLOOKUP('Consolidtaed Data'!$B3693,[1]Products!$A:$G,3,0)</f>
        <v>1363</v>
      </c>
      <c r="K5670" s="9">
        <f>'Consolidtaed Data'!$J3693*'Consolidtaed Data'!$H3693</f>
        <v>910</v>
      </c>
      <c r="L5670" s="9">
        <f>'Consolidtaed Data'!$I3693*'Consolidtaed Data'!$H3693</f>
        <v>1598</v>
      </c>
      <c r="M5670" s="9">
        <f>'Consolidtaed Data'!$L3693-'Consolidtaed Data'!$K3693</f>
        <v>972</v>
      </c>
      <c r="N5670" s="9" t="str">
        <f>VLOOKUP('Consolidtaed Data'!$C3693,[1]Locations!$A:$O,2,0)</f>
        <v>Huntington Beach</v>
      </c>
      <c r="O5670" s="9" t="str">
        <f>VLOOKUP('Consolidtaed Data'!$D3693,'[1]Sales People'!$A:$B,2,0)</f>
        <v>Brian Davis</v>
      </c>
      <c r="P5670" s="9" t="str">
        <f>VLOOKUP('Consolidtaed Data'!$E3693,[1]Customers!$A:$B,2,0)</f>
        <v>Philip Foster</v>
      </c>
      <c r="Q5670" s="11">
        <f>WEEKDAY('Consolidtaed Data'!$F3693)</f>
        <v>7</v>
      </c>
      <c r="R5670" s="9">
        <f>MONTH('Consolidtaed Data'!$F3693)</f>
        <v>9</v>
      </c>
      <c r="S5670" s="9" t="str">
        <f>TEXT(Table3[[#This Row],[Purchase Date]],"MMMM")</f>
        <v>February</v>
      </c>
      <c r="T5670" s="9">
        <f>YEAR('Consolidtaed Data'!$F3693)</f>
        <v>2020</v>
      </c>
    </row>
    <row r="5671" spans="1:20" x14ac:dyDescent="0.3">
      <c r="A5671" s="9" t="s">
        <v>6697</v>
      </c>
      <c r="B5671" s="9" t="s">
        <v>15</v>
      </c>
      <c r="C5671" s="9" t="s">
        <v>42</v>
      </c>
      <c r="D5671" s="9" t="s">
        <v>315</v>
      </c>
      <c r="E5671" s="9" t="s">
        <v>2028</v>
      </c>
      <c r="F5671" s="10">
        <v>44251</v>
      </c>
      <c r="G5671" s="10" t="str">
        <f>VLOOKUP(Table3[[#This Row],[Product ID]],[1]Products!$A:$G,2,0)</f>
        <v>Product 38</v>
      </c>
      <c r="H5671" s="22">
        <v>1</v>
      </c>
      <c r="I5671" s="9">
        <f>VLOOKUP('Consolidtaed Data'!$B3760,[1]Products!$A:$G,4,0)</f>
        <v>2497</v>
      </c>
      <c r="J5671" s="9">
        <f>VLOOKUP('Consolidtaed Data'!$B3760,[1]Products!$A:$G,3,0)</f>
        <v>1473</v>
      </c>
      <c r="K5671" s="9">
        <f>'Consolidtaed Data'!$J3760*'Consolidtaed Data'!$H3760</f>
        <v>4455</v>
      </c>
      <c r="L5671" s="9">
        <f>'Consolidtaed Data'!$I3760*'Consolidtaed Data'!$H3760</f>
        <v>6273</v>
      </c>
      <c r="M5671" s="9">
        <f>'Consolidtaed Data'!$L3760-'Consolidtaed Data'!$K3760</f>
        <v>1149</v>
      </c>
      <c r="N5671" s="9" t="str">
        <f>VLOOKUP('Consolidtaed Data'!$C3760,[1]Locations!$A:$O,2,0)</f>
        <v>Inglewood</v>
      </c>
      <c r="O5671" s="9" t="str">
        <f>VLOOKUP('Consolidtaed Data'!$D3760,'[1]Sales People'!$A:$B,2,0)</f>
        <v>Ernest Wheeler</v>
      </c>
      <c r="P5671" s="9" t="str">
        <f>VLOOKUP('Consolidtaed Data'!$E3760,[1]Customers!$A:$B,2,0)</f>
        <v>Andrew Reynolds</v>
      </c>
      <c r="Q5671" s="11">
        <f>WEEKDAY('Consolidtaed Data'!$F3760)</f>
        <v>6</v>
      </c>
      <c r="R5671" s="9">
        <f>MONTH('Consolidtaed Data'!$F3760)</f>
        <v>10</v>
      </c>
      <c r="S5671" s="9" t="str">
        <f>TEXT(Table3[[#This Row],[Purchase Date]],"MMMM")</f>
        <v>February</v>
      </c>
      <c r="T5671" s="9">
        <f>YEAR('Consolidtaed Data'!$F3760)</f>
        <v>2020</v>
      </c>
    </row>
    <row r="5672" spans="1:20" x14ac:dyDescent="0.3">
      <c r="A5672" s="9" t="s">
        <v>6698</v>
      </c>
      <c r="B5672" s="9" t="s">
        <v>692</v>
      </c>
      <c r="C5672" s="9" t="s">
        <v>67</v>
      </c>
      <c r="D5672" s="9" t="s">
        <v>17</v>
      </c>
      <c r="E5672" s="9" t="s">
        <v>1302</v>
      </c>
      <c r="F5672" s="10">
        <v>44251</v>
      </c>
      <c r="G5672" s="10" t="str">
        <f>VLOOKUP(Table3[[#This Row],[Product ID]],[1]Products!$A:$G,2,0)</f>
        <v>Product 83</v>
      </c>
      <c r="H5672" s="22">
        <v>2</v>
      </c>
      <c r="I5672" s="9">
        <f>VLOOKUP('Consolidtaed Data'!$B3806,[1]Products!$A:$G,4,0)</f>
        <v>217</v>
      </c>
      <c r="J5672" s="9">
        <f>VLOOKUP('Consolidtaed Data'!$B3806,[1]Products!$A:$G,3,0)</f>
        <v>171</v>
      </c>
      <c r="K5672" s="9">
        <f>'Consolidtaed Data'!$J3806*'Consolidtaed Data'!$H3806</f>
        <v>584</v>
      </c>
      <c r="L5672" s="9">
        <f>'Consolidtaed Data'!$I3806*'Consolidtaed Data'!$H3806</f>
        <v>712</v>
      </c>
      <c r="M5672" s="9">
        <f>'Consolidtaed Data'!$L3806-'Consolidtaed Data'!$K3806</f>
        <v>1106</v>
      </c>
      <c r="N5672" s="9" t="str">
        <f>VLOOKUP('Consolidtaed Data'!$C3806,[1]Locations!$A:$O,2,0)</f>
        <v>Santa Rosa</v>
      </c>
      <c r="O5672" s="9" t="str">
        <f>VLOOKUP('Consolidtaed Data'!$D3806,'[1]Sales People'!$A:$B,2,0)</f>
        <v>Brian Hansen</v>
      </c>
      <c r="P5672" s="9" t="str">
        <f>VLOOKUP('Consolidtaed Data'!$E3806,[1]Customers!$A:$B,2,0)</f>
        <v>Eugene Hunter</v>
      </c>
      <c r="Q5672" s="11">
        <f>WEEKDAY('Consolidtaed Data'!$F3806)</f>
        <v>2</v>
      </c>
      <c r="R5672" s="9">
        <f>MONTH('Consolidtaed Data'!$F3806)</f>
        <v>10</v>
      </c>
      <c r="S5672" s="9" t="str">
        <f>TEXT(Table3[[#This Row],[Purchase Date]],"MMMM")</f>
        <v>February</v>
      </c>
      <c r="T5672" s="9">
        <f>YEAR('Consolidtaed Data'!$F3806)</f>
        <v>2020</v>
      </c>
    </row>
    <row r="5673" spans="1:20" x14ac:dyDescent="0.3">
      <c r="A5673" s="9" t="s">
        <v>6699</v>
      </c>
      <c r="B5673" s="9" t="s">
        <v>125</v>
      </c>
      <c r="C5673" s="9" t="s">
        <v>152</v>
      </c>
      <c r="D5673" s="9" t="s">
        <v>374</v>
      </c>
      <c r="E5673" s="9" t="s">
        <v>1042</v>
      </c>
      <c r="F5673" s="10">
        <v>44251</v>
      </c>
      <c r="G5673" s="10" t="str">
        <f>VLOOKUP(Table3[[#This Row],[Product ID]],[1]Products!$A:$G,2,0)</f>
        <v>Product 40</v>
      </c>
      <c r="H5673" s="22">
        <v>1</v>
      </c>
      <c r="I5673" s="9">
        <f>VLOOKUP('Consolidtaed Data'!$B3833,[1]Products!$A:$G,4,0)</f>
        <v>1566</v>
      </c>
      <c r="J5673" s="9">
        <f>VLOOKUP('Consolidtaed Data'!$B3833,[1]Products!$A:$G,3,0)</f>
        <v>1190</v>
      </c>
      <c r="K5673" s="9">
        <f>'Consolidtaed Data'!$J3833*'Consolidtaed Data'!$H3833</f>
        <v>416</v>
      </c>
      <c r="L5673" s="9">
        <f>'Consolidtaed Data'!$I3833*'Consolidtaed Data'!$H3833</f>
        <v>603</v>
      </c>
      <c r="M5673" s="9">
        <f>'Consolidtaed Data'!$L3833-'Consolidtaed Data'!$K3833</f>
        <v>782</v>
      </c>
      <c r="N5673" s="9" t="str">
        <f>VLOOKUP('Consolidtaed Data'!$C3833,[1]Locations!$A:$O,2,0)</f>
        <v>Pomona</v>
      </c>
      <c r="O5673" s="9" t="str">
        <f>VLOOKUP('Consolidtaed Data'!$D3833,'[1]Sales People'!$A:$B,2,0)</f>
        <v>Ronald Reed</v>
      </c>
      <c r="P5673" s="9" t="str">
        <f>VLOOKUP('Consolidtaed Data'!$E3833,[1]Customers!$A:$B,2,0)</f>
        <v>Jonathan Reed</v>
      </c>
      <c r="Q5673" s="11">
        <f>WEEKDAY('Consolidtaed Data'!$F3833)</f>
        <v>4</v>
      </c>
      <c r="R5673" s="9">
        <f>MONTH('Consolidtaed Data'!$F3833)</f>
        <v>10</v>
      </c>
      <c r="S5673" s="9" t="str">
        <f>TEXT(Table3[[#This Row],[Purchase Date]],"MMMM")</f>
        <v>February</v>
      </c>
      <c r="T5673" s="9">
        <f>YEAR('Consolidtaed Data'!$F3833)</f>
        <v>2020</v>
      </c>
    </row>
    <row r="5674" spans="1:20" x14ac:dyDescent="0.3">
      <c r="A5674" s="9" t="s">
        <v>6700</v>
      </c>
      <c r="B5674" s="9" t="s">
        <v>526</v>
      </c>
      <c r="C5674" s="9" t="s">
        <v>245</v>
      </c>
      <c r="D5674" s="9" t="s">
        <v>26</v>
      </c>
      <c r="E5674" s="9" t="s">
        <v>227</v>
      </c>
      <c r="F5674" s="10">
        <v>44251</v>
      </c>
      <c r="G5674" s="10" t="str">
        <f>VLOOKUP(Table3[[#This Row],[Product ID]],[1]Products!$A:$G,2,0)</f>
        <v>Product 14</v>
      </c>
      <c r="H5674" s="22">
        <v>1</v>
      </c>
      <c r="I5674" s="9">
        <f>VLOOKUP('Consolidtaed Data'!$B3900,[1]Products!$A:$G,4,0)</f>
        <v>1405</v>
      </c>
      <c r="J5674" s="9">
        <f>VLOOKUP('Consolidtaed Data'!$B3900,[1]Products!$A:$G,3,0)</f>
        <v>1054</v>
      </c>
      <c r="K5674" s="9">
        <f>'Consolidtaed Data'!$J3900*'Consolidtaed Data'!$H3900</f>
        <v>387</v>
      </c>
      <c r="L5674" s="9">
        <f>'Consolidtaed Data'!$I3900*'Consolidtaed Data'!$H3900</f>
        <v>667</v>
      </c>
      <c r="M5674" s="9">
        <f>'Consolidtaed Data'!$L3900-'Consolidtaed Data'!$K3900</f>
        <v>495</v>
      </c>
      <c r="N5674" s="9" t="str">
        <f>VLOOKUP('Consolidtaed Data'!$C3900,[1]Locations!$A:$O,2,0)</f>
        <v>Escondido</v>
      </c>
      <c r="O5674" s="9" t="str">
        <f>VLOOKUP('Consolidtaed Data'!$D3900,'[1]Sales People'!$A:$B,2,0)</f>
        <v>Carl Elliott</v>
      </c>
      <c r="P5674" s="9" t="str">
        <f>VLOOKUP('Consolidtaed Data'!$E3900,[1]Customers!$A:$B,2,0)</f>
        <v>Scott Roberts</v>
      </c>
      <c r="Q5674" s="11">
        <f>WEEKDAY('Consolidtaed Data'!$F3900)</f>
        <v>2</v>
      </c>
      <c r="R5674" s="9">
        <f>MONTH('Consolidtaed Data'!$F3900)</f>
        <v>10</v>
      </c>
      <c r="S5674" s="9" t="str">
        <f>TEXT(Table3[[#This Row],[Purchase Date]],"MMMM")</f>
        <v>February</v>
      </c>
      <c r="T5674" s="9">
        <f>YEAR('Consolidtaed Data'!$F3900)</f>
        <v>2020</v>
      </c>
    </row>
    <row r="5675" spans="1:20" x14ac:dyDescent="0.3">
      <c r="A5675" s="9" t="s">
        <v>6701</v>
      </c>
      <c r="B5675" s="9" t="s">
        <v>234</v>
      </c>
      <c r="C5675" s="9" t="s">
        <v>245</v>
      </c>
      <c r="D5675" s="9" t="s">
        <v>46</v>
      </c>
      <c r="E5675" s="9" t="s">
        <v>254</v>
      </c>
      <c r="F5675" s="10">
        <v>44251</v>
      </c>
      <c r="G5675" s="10" t="str">
        <f>VLOOKUP(Table3[[#This Row],[Product ID]],[1]Products!$A:$G,2,0)</f>
        <v>Product 54</v>
      </c>
      <c r="H5675" s="22">
        <v>1</v>
      </c>
      <c r="I5675" s="9">
        <f>VLOOKUP('Consolidtaed Data'!$B3901,[1]Products!$A:$G,4,0)</f>
        <v>530</v>
      </c>
      <c r="J5675" s="9">
        <f>VLOOKUP('Consolidtaed Data'!$B3901,[1]Products!$A:$G,3,0)</f>
        <v>435</v>
      </c>
      <c r="K5675" s="9">
        <f>'Consolidtaed Data'!$J3901*'Consolidtaed Data'!$H3901</f>
        <v>90</v>
      </c>
      <c r="L5675" s="9">
        <f>'Consolidtaed Data'!$I3901*'Consolidtaed Data'!$H3901</f>
        <v>112</v>
      </c>
      <c r="M5675" s="9">
        <f>'Consolidtaed Data'!$L3901-'Consolidtaed Data'!$K3901</f>
        <v>48</v>
      </c>
      <c r="N5675" s="9" t="str">
        <f>VLOOKUP('Consolidtaed Data'!$C3901,[1]Locations!$A:$O,2,0)</f>
        <v>Irvine</v>
      </c>
      <c r="O5675" s="9" t="str">
        <f>VLOOKUP('Consolidtaed Data'!$D3901,'[1]Sales People'!$A:$B,2,0)</f>
        <v>Ernest Wheeler</v>
      </c>
      <c r="P5675" s="9" t="str">
        <f>VLOOKUP('Consolidtaed Data'!$E3901,[1]Customers!$A:$B,2,0)</f>
        <v>Carl Jones</v>
      </c>
      <c r="Q5675" s="11">
        <f>WEEKDAY('Consolidtaed Data'!$F3901)</f>
        <v>2</v>
      </c>
      <c r="R5675" s="9">
        <f>MONTH('Consolidtaed Data'!$F3901)</f>
        <v>10</v>
      </c>
      <c r="S5675" s="9" t="str">
        <f>TEXT(Table3[[#This Row],[Purchase Date]],"MMMM")</f>
        <v>February</v>
      </c>
      <c r="T5675" s="9">
        <f>YEAR('Consolidtaed Data'!$F3901)</f>
        <v>2020</v>
      </c>
    </row>
    <row r="5676" spans="1:20" x14ac:dyDescent="0.3">
      <c r="A5676" s="9" t="s">
        <v>6702</v>
      </c>
      <c r="B5676" s="9" t="s">
        <v>266</v>
      </c>
      <c r="C5676" s="9" t="s">
        <v>352</v>
      </c>
      <c r="D5676" s="9" t="s">
        <v>197</v>
      </c>
      <c r="E5676" s="9" t="s">
        <v>475</v>
      </c>
      <c r="F5676" s="10">
        <v>44251</v>
      </c>
      <c r="G5676" s="10" t="str">
        <f>VLOOKUP(Table3[[#This Row],[Product ID]],[1]Products!$A:$G,2,0)</f>
        <v>Product 92</v>
      </c>
      <c r="H5676" s="22">
        <v>2</v>
      </c>
      <c r="I5676" s="9">
        <f>VLOOKUP('Consolidtaed Data'!$B4041,[1]Products!$A:$G,4,0)</f>
        <v>392</v>
      </c>
      <c r="J5676" s="9">
        <f>VLOOKUP('Consolidtaed Data'!$B4041,[1]Products!$A:$G,3,0)</f>
        <v>255</v>
      </c>
      <c r="K5676" s="9">
        <f>'Consolidtaed Data'!$J4041*'Consolidtaed Data'!$H4041</f>
        <v>3780</v>
      </c>
      <c r="L5676" s="9">
        <f>'Consolidtaed Data'!$I4041*'Consolidtaed Data'!$H4041</f>
        <v>7556</v>
      </c>
      <c r="M5676" s="9">
        <f>'Consolidtaed Data'!$L4041-'Consolidtaed Data'!$K4041</f>
        <v>2676</v>
      </c>
      <c r="N5676" s="9" t="str">
        <f>VLOOKUP('Consolidtaed Data'!$C4041,[1]Locations!$A:$O,2,0)</f>
        <v>Pasadena</v>
      </c>
      <c r="O5676" s="9" t="str">
        <f>VLOOKUP('Consolidtaed Data'!$D4041,'[1]Sales People'!$A:$B,2,0)</f>
        <v>Henry Nelson</v>
      </c>
      <c r="P5676" s="9" t="str">
        <f>VLOOKUP('Consolidtaed Data'!$E4041,[1]Customers!$A:$B,2,0)</f>
        <v>Russell Nelson</v>
      </c>
      <c r="Q5676" s="11">
        <f>WEEKDAY('Consolidtaed Data'!$F4041)</f>
        <v>5</v>
      </c>
      <c r="R5676" s="9">
        <f>MONTH('Consolidtaed Data'!$F4041)</f>
        <v>10</v>
      </c>
      <c r="S5676" s="9" t="str">
        <f>TEXT(Table3[[#This Row],[Purchase Date]],"MMMM")</f>
        <v>February</v>
      </c>
      <c r="T5676" s="9">
        <f>YEAR('Consolidtaed Data'!$F4041)</f>
        <v>2020</v>
      </c>
    </row>
    <row r="5677" spans="1:20" x14ac:dyDescent="0.3">
      <c r="A5677" s="9" t="s">
        <v>6703</v>
      </c>
      <c r="B5677" s="9" t="s">
        <v>172</v>
      </c>
      <c r="C5677" s="9" t="s">
        <v>226</v>
      </c>
      <c r="D5677" s="9" t="s">
        <v>161</v>
      </c>
      <c r="E5677" s="9" t="s">
        <v>884</v>
      </c>
      <c r="F5677" s="10">
        <v>44251</v>
      </c>
      <c r="G5677" s="10" t="str">
        <f>VLOOKUP(Table3[[#This Row],[Product ID]],[1]Products!$A:$G,2,0)</f>
        <v>Product 4</v>
      </c>
      <c r="H5677" s="22">
        <v>4</v>
      </c>
      <c r="I5677" s="9">
        <f>VLOOKUP('Consolidtaed Data'!$B4070,[1]Products!$A:$G,4,0)</f>
        <v>1467</v>
      </c>
      <c r="J5677" s="9">
        <f>VLOOKUP('Consolidtaed Data'!$B4070,[1]Products!$A:$G,3,0)</f>
        <v>807</v>
      </c>
      <c r="K5677" s="9">
        <f>'Consolidtaed Data'!$J4070*'Consolidtaed Data'!$H4070</f>
        <v>1365</v>
      </c>
      <c r="L5677" s="9">
        <f>'Consolidtaed Data'!$I4070*'Consolidtaed Data'!$H4070</f>
        <v>2397</v>
      </c>
      <c r="M5677" s="9">
        <f>'Consolidtaed Data'!$L4070-'Consolidtaed Data'!$K4070</f>
        <v>424</v>
      </c>
      <c r="N5677" s="9" t="str">
        <f>VLOOKUP('Consolidtaed Data'!$C4070,[1]Locations!$A:$O,2,0)</f>
        <v>Hayward</v>
      </c>
      <c r="O5677" s="9" t="str">
        <f>VLOOKUP('Consolidtaed Data'!$D4070,'[1]Sales People'!$A:$B,2,0)</f>
        <v>Walter Cook</v>
      </c>
      <c r="P5677" s="9" t="str">
        <f>VLOOKUP('Consolidtaed Data'!$E4070,[1]Customers!$A:$B,2,0)</f>
        <v>Ralph Oliver</v>
      </c>
      <c r="Q5677" s="11">
        <f>WEEKDAY('Consolidtaed Data'!$F4070)</f>
        <v>7</v>
      </c>
      <c r="R5677" s="9">
        <f>MONTH('Consolidtaed Data'!$F4070)</f>
        <v>10</v>
      </c>
      <c r="S5677" s="9" t="str">
        <f>TEXT(Table3[[#This Row],[Purchase Date]],"MMMM")</f>
        <v>February</v>
      </c>
      <c r="T5677" s="9">
        <f>YEAR('Consolidtaed Data'!$F4070)</f>
        <v>2020</v>
      </c>
    </row>
    <row r="5678" spans="1:20" x14ac:dyDescent="0.3">
      <c r="A5678" s="9" t="s">
        <v>6704</v>
      </c>
      <c r="B5678" s="9" t="s">
        <v>24</v>
      </c>
      <c r="C5678" s="9" t="s">
        <v>122</v>
      </c>
      <c r="D5678" s="9" t="s">
        <v>100</v>
      </c>
      <c r="E5678" s="9" t="s">
        <v>1261</v>
      </c>
      <c r="F5678" s="10">
        <v>44251</v>
      </c>
      <c r="G5678" s="10" t="str">
        <f>VLOOKUP(Table3[[#This Row],[Product ID]],[1]Products!$A:$G,2,0)</f>
        <v>Product 6</v>
      </c>
      <c r="H5678" s="22">
        <v>1</v>
      </c>
      <c r="I5678" s="9">
        <f>VLOOKUP('Consolidtaed Data'!$B4093,[1]Products!$A:$G,4,0)</f>
        <v>530</v>
      </c>
      <c r="J5678" s="9">
        <f>VLOOKUP('Consolidtaed Data'!$B4093,[1]Products!$A:$G,3,0)</f>
        <v>435</v>
      </c>
      <c r="K5678" s="9">
        <f>'Consolidtaed Data'!$J4093*'Consolidtaed Data'!$H4093</f>
        <v>270</v>
      </c>
      <c r="L5678" s="9">
        <f>'Consolidtaed Data'!$I4093*'Consolidtaed Data'!$H4093</f>
        <v>336</v>
      </c>
      <c r="M5678" s="9">
        <f>'Consolidtaed Data'!$L4093-'Consolidtaed Data'!$K4093</f>
        <v>792</v>
      </c>
      <c r="N5678" s="9" t="str">
        <f>VLOOKUP('Consolidtaed Data'!$C4093,[1]Locations!$A:$O,2,0)</f>
        <v>Orange</v>
      </c>
      <c r="O5678" s="9" t="str">
        <f>VLOOKUP('Consolidtaed Data'!$D4093,'[1]Sales People'!$A:$B,2,0)</f>
        <v>Brian Hansen</v>
      </c>
      <c r="P5678" s="9" t="str">
        <f>VLOOKUP('Consolidtaed Data'!$E4093,[1]Customers!$A:$B,2,0)</f>
        <v>Jeffrey Gibson</v>
      </c>
      <c r="Q5678" s="11">
        <f>WEEKDAY('Consolidtaed Data'!$F4093)</f>
        <v>3</v>
      </c>
      <c r="R5678" s="9">
        <f>MONTH('Consolidtaed Data'!$F4093)</f>
        <v>10</v>
      </c>
      <c r="S5678" s="9" t="str">
        <f>TEXT(Table3[[#This Row],[Purchase Date]],"MMMM")</f>
        <v>February</v>
      </c>
      <c r="T5678" s="9">
        <f>YEAR('Consolidtaed Data'!$F4093)</f>
        <v>2020</v>
      </c>
    </row>
    <row r="5679" spans="1:20" x14ac:dyDescent="0.3">
      <c r="A5679" s="9" t="s">
        <v>6705</v>
      </c>
      <c r="B5679" s="9" t="s">
        <v>76</v>
      </c>
      <c r="C5679" s="9" t="s">
        <v>196</v>
      </c>
      <c r="D5679" s="9" t="s">
        <v>31</v>
      </c>
      <c r="E5679" s="9" t="s">
        <v>2832</v>
      </c>
      <c r="F5679" s="10">
        <v>44251</v>
      </c>
      <c r="G5679" s="10" t="str">
        <f>VLOOKUP(Table3[[#This Row],[Product ID]],[1]Products!$A:$G,2,0)</f>
        <v>Product 19</v>
      </c>
      <c r="H5679" s="22">
        <v>2</v>
      </c>
      <c r="I5679" s="9">
        <f>VLOOKUP('Consolidtaed Data'!$B4101,[1]Products!$A:$G,4,0)</f>
        <v>1743</v>
      </c>
      <c r="J5679" s="9">
        <f>VLOOKUP('Consolidtaed Data'!$B4101,[1]Products!$A:$G,3,0)</f>
        <v>872</v>
      </c>
      <c r="K5679" s="9">
        <f>'Consolidtaed Data'!$J4101*'Consolidtaed Data'!$H4101</f>
        <v>1268</v>
      </c>
      <c r="L5679" s="9">
        <f>'Consolidtaed Data'!$I4101*'Consolidtaed Data'!$H4101</f>
        <v>1760</v>
      </c>
      <c r="M5679" s="9">
        <f>'Consolidtaed Data'!$L4101-'Consolidtaed Data'!$K4101</f>
        <v>331</v>
      </c>
      <c r="N5679" s="9" t="str">
        <f>VLOOKUP('Consolidtaed Data'!$C4101,[1]Locations!$A:$O,2,0)</f>
        <v>Elk Grove</v>
      </c>
      <c r="O5679" s="9" t="str">
        <f>VLOOKUP('Consolidtaed Data'!$D4101,'[1]Sales People'!$A:$B,2,0)</f>
        <v>Walter Cook</v>
      </c>
      <c r="P5679" s="9" t="str">
        <f>VLOOKUP('Consolidtaed Data'!$E4101,[1]Customers!$A:$B,2,0)</f>
        <v>Sean Woods</v>
      </c>
      <c r="Q5679" s="11">
        <f>WEEKDAY('Consolidtaed Data'!$F4101)</f>
        <v>3</v>
      </c>
      <c r="R5679" s="9">
        <f>MONTH('Consolidtaed Data'!$F4101)</f>
        <v>10</v>
      </c>
      <c r="S5679" s="9" t="str">
        <f>TEXT(Table3[[#This Row],[Purchase Date]],"MMMM")</f>
        <v>February</v>
      </c>
      <c r="T5679" s="9">
        <f>YEAR('Consolidtaed Data'!$F4101)</f>
        <v>2020</v>
      </c>
    </row>
    <row r="5680" spans="1:20" x14ac:dyDescent="0.3">
      <c r="A5680" s="9" t="s">
        <v>6706</v>
      </c>
      <c r="B5680" s="9" t="s">
        <v>76</v>
      </c>
      <c r="C5680" s="9" t="s">
        <v>210</v>
      </c>
      <c r="D5680" s="9" t="s">
        <v>246</v>
      </c>
      <c r="E5680" s="9" t="s">
        <v>1444</v>
      </c>
      <c r="F5680" s="10">
        <v>44251</v>
      </c>
      <c r="G5680" s="10" t="str">
        <f>VLOOKUP(Table3[[#This Row],[Product ID]],[1]Products!$A:$G,2,0)</f>
        <v>Product 19</v>
      </c>
      <c r="H5680" s="22">
        <v>1</v>
      </c>
      <c r="I5680" s="9">
        <f>VLOOKUP('Consolidtaed Data'!$B4114,[1]Products!$A:$G,4,0)</f>
        <v>458</v>
      </c>
      <c r="J5680" s="9">
        <f>VLOOKUP('Consolidtaed Data'!$B4114,[1]Products!$A:$G,3,0)</f>
        <v>376</v>
      </c>
      <c r="K5680" s="9">
        <f>'Consolidtaed Data'!$J4114*'Consolidtaed Data'!$H4114</f>
        <v>1788</v>
      </c>
      <c r="L5680" s="9">
        <f>'Consolidtaed Data'!$I4114*'Consolidtaed Data'!$H4114</f>
        <v>2353</v>
      </c>
      <c r="M5680" s="9">
        <f>'Consolidtaed Data'!$L4114-'Consolidtaed Data'!$K4114</f>
        <v>1674</v>
      </c>
      <c r="N5680" s="9" t="str">
        <f>VLOOKUP('Consolidtaed Data'!$C4114,[1]Locations!$A:$O,2,0)</f>
        <v>Downey</v>
      </c>
      <c r="O5680" s="9" t="str">
        <f>VLOOKUP('Consolidtaed Data'!$D4114,'[1]Sales People'!$A:$B,2,0)</f>
        <v>Larry Marshall</v>
      </c>
      <c r="P5680" s="9" t="str">
        <f>VLOOKUP('Consolidtaed Data'!$E4114,[1]Customers!$A:$B,2,0)</f>
        <v>Alan Parker</v>
      </c>
      <c r="Q5680" s="11">
        <f>WEEKDAY('Consolidtaed Data'!$F4114)</f>
        <v>5</v>
      </c>
      <c r="R5680" s="9">
        <f>MONTH('Consolidtaed Data'!$F4114)</f>
        <v>10</v>
      </c>
      <c r="S5680" s="9" t="str">
        <f>TEXT(Table3[[#This Row],[Purchase Date]],"MMMM")</f>
        <v>February</v>
      </c>
      <c r="T5680" s="9">
        <f>YEAR('Consolidtaed Data'!$F4114)</f>
        <v>2020</v>
      </c>
    </row>
    <row r="5681" spans="1:20" x14ac:dyDescent="0.3">
      <c r="A5681" s="9" t="s">
        <v>6707</v>
      </c>
      <c r="B5681" s="9" t="s">
        <v>62</v>
      </c>
      <c r="C5681" s="9" t="s">
        <v>289</v>
      </c>
      <c r="D5681" s="9" t="s">
        <v>241</v>
      </c>
      <c r="E5681" s="9" t="s">
        <v>463</v>
      </c>
      <c r="F5681" s="10">
        <v>44251</v>
      </c>
      <c r="G5681" s="10" t="str">
        <f>VLOOKUP(Table3[[#This Row],[Product ID]],[1]Products!$A:$G,2,0)</f>
        <v>Product 17</v>
      </c>
      <c r="H5681" s="22">
        <v>1</v>
      </c>
      <c r="I5681" s="9">
        <f>VLOOKUP('Consolidtaed Data'!$B4177,[1]Products!$A:$G,4,0)</f>
        <v>871</v>
      </c>
      <c r="J5681" s="9">
        <f>VLOOKUP('Consolidtaed Data'!$B4177,[1]Products!$A:$G,3,0)</f>
        <v>540</v>
      </c>
      <c r="K5681" s="9">
        <f>'Consolidtaed Data'!$J4177*'Consolidtaed Data'!$H4177</f>
        <v>168</v>
      </c>
      <c r="L5681" s="9">
        <f>'Consolidtaed Data'!$I4177*'Consolidtaed Data'!$H4177</f>
        <v>246</v>
      </c>
      <c r="M5681" s="9">
        <f>'Consolidtaed Data'!$L4177-'Consolidtaed Data'!$K4177</f>
        <v>1839</v>
      </c>
      <c r="N5681" s="9" t="str">
        <f>VLOOKUP('Consolidtaed Data'!$C4177,[1]Locations!$A:$O,2,0)</f>
        <v>Lancaster</v>
      </c>
      <c r="O5681" s="9" t="str">
        <f>VLOOKUP('Consolidtaed Data'!$D4177,'[1]Sales People'!$A:$B,2,0)</f>
        <v>Kenneth Bradley</v>
      </c>
      <c r="P5681" s="9" t="str">
        <f>VLOOKUP('Consolidtaed Data'!$E4177,[1]Customers!$A:$B,2,0)</f>
        <v>Patrick Wells</v>
      </c>
      <c r="Q5681" s="11">
        <f>WEEKDAY('Consolidtaed Data'!$F4177)</f>
        <v>2</v>
      </c>
      <c r="R5681" s="9">
        <f>MONTH('Consolidtaed Data'!$F4177)</f>
        <v>11</v>
      </c>
      <c r="S5681" s="9" t="str">
        <f>TEXT(Table3[[#This Row],[Purchase Date]],"MMMM")</f>
        <v>February</v>
      </c>
      <c r="T5681" s="9">
        <f>YEAR('Consolidtaed Data'!$F4177)</f>
        <v>2020</v>
      </c>
    </row>
    <row r="5682" spans="1:20" x14ac:dyDescent="0.3">
      <c r="A5682" s="9" t="s">
        <v>6708</v>
      </c>
      <c r="B5682" s="9" t="s">
        <v>219</v>
      </c>
      <c r="C5682" s="9" t="s">
        <v>253</v>
      </c>
      <c r="D5682" s="9" t="s">
        <v>68</v>
      </c>
      <c r="E5682" s="9" t="s">
        <v>307</v>
      </c>
      <c r="F5682" s="10">
        <v>44251</v>
      </c>
      <c r="G5682" s="10" t="str">
        <f>VLOOKUP(Table3[[#This Row],[Product ID]],[1]Products!$A:$G,2,0)</f>
        <v>Product 35</v>
      </c>
      <c r="H5682" s="22">
        <v>2</v>
      </c>
      <c r="I5682" s="9">
        <f>VLOOKUP('Consolidtaed Data'!$B4189,[1]Products!$A:$G,4,0)</f>
        <v>136</v>
      </c>
      <c r="J5682" s="9">
        <f>VLOOKUP('Consolidtaed Data'!$B4189,[1]Products!$A:$G,3,0)</f>
        <v>72</v>
      </c>
      <c r="K5682" s="9">
        <f>'Consolidtaed Data'!$J4189*'Consolidtaed Data'!$H4189</f>
        <v>1397</v>
      </c>
      <c r="L5682" s="9">
        <f>'Consolidtaed Data'!$I4189*'Consolidtaed Data'!$H4189</f>
        <v>1967</v>
      </c>
      <c r="M5682" s="9">
        <f>'Consolidtaed Data'!$L4189-'Consolidtaed Data'!$K4189</f>
        <v>662</v>
      </c>
      <c r="N5682" s="9" t="str">
        <f>VLOOKUP('Consolidtaed Data'!$C4189,[1]Locations!$A:$O,2,0)</f>
        <v>Sacramento</v>
      </c>
      <c r="O5682" s="9" t="str">
        <f>VLOOKUP('Consolidtaed Data'!$D4189,'[1]Sales People'!$A:$B,2,0)</f>
        <v>Ernest Wagner</v>
      </c>
      <c r="P5682" s="9" t="str">
        <f>VLOOKUP('Consolidtaed Data'!$E4189,[1]Customers!$A:$B,2,0)</f>
        <v>Jeremy Rice</v>
      </c>
      <c r="Q5682" s="11">
        <f>WEEKDAY('Consolidtaed Data'!$F4189)</f>
        <v>4</v>
      </c>
      <c r="R5682" s="9">
        <f>MONTH('Consolidtaed Data'!$F4189)</f>
        <v>11</v>
      </c>
      <c r="S5682" s="9" t="str">
        <f>TEXT(Table3[[#This Row],[Purchase Date]],"MMMM")</f>
        <v>February</v>
      </c>
      <c r="T5682" s="9">
        <f>YEAR('Consolidtaed Data'!$F4189)</f>
        <v>2020</v>
      </c>
    </row>
    <row r="5683" spans="1:20" x14ac:dyDescent="0.3">
      <c r="A5683" s="9" t="s">
        <v>6709</v>
      </c>
      <c r="B5683" s="9" t="s">
        <v>156</v>
      </c>
      <c r="C5683" s="9" t="s">
        <v>458</v>
      </c>
      <c r="D5683" s="9" t="s">
        <v>241</v>
      </c>
      <c r="E5683" s="9" t="s">
        <v>232</v>
      </c>
      <c r="F5683" s="10">
        <v>44251</v>
      </c>
      <c r="G5683" s="10" t="str">
        <f>VLOOKUP(Table3[[#This Row],[Product ID]],[1]Products!$A:$G,2,0)</f>
        <v>Product 21</v>
      </c>
      <c r="H5683" s="22">
        <v>2</v>
      </c>
      <c r="I5683" s="9">
        <f>VLOOKUP('Consolidtaed Data'!$B4228,[1]Products!$A:$G,4,0)</f>
        <v>1798</v>
      </c>
      <c r="J5683" s="9">
        <f>VLOOKUP('Consolidtaed Data'!$B4228,[1]Products!$A:$G,3,0)</f>
        <v>971</v>
      </c>
      <c r="K5683" s="9">
        <f>'Consolidtaed Data'!$J4228*'Consolidtaed Data'!$H4228</f>
        <v>2380</v>
      </c>
      <c r="L5683" s="9">
        <f>'Consolidtaed Data'!$I4228*'Consolidtaed Data'!$H4228</f>
        <v>3132</v>
      </c>
      <c r="M5683" s="9">
        <f>'Consolidtaed Data'!$L4228-'Consolidtaed Data'!$K4228</f>
        <v>51</v>
      </c>
      <c r="N5683" s="9" t="str">
        <f>VLOOKUP('Consolidtaed Data'!$C4228,[1]Locations!$A:$O,2,0)</f>
        <v>Santa Clarita</v>
      </c>
      <c r="O5683" s="9" t="str">
        <f>VLOOKUP('Consolidtaed Data'!$D4228,'[1]Sales People'!$A:$B,2,0)</f>
        <v>Patrick Ruiz</v>
      </c>
      <c r="P5683" s="9" t="str">
        <f>VLOOKUP('Consolidtaed Data'!$E4228,[1]Customers!$A:$B,2,0)</f>
        <v>Douglas Wallace</v>
      </c>
      <c r="Q5683" s="11">
        <f>WEEKDAY('Consolidtaed Data'!$F4228)</f>
        <v>7</v>
      </c>
      <c r="R5683" s="9">
        <f>MONTH('Consolidtaed Data'!$F4228)</f>
        <v>11</v>
      </c>
      <c r="S5683" s="9" t="str">
        <f>TEXT(Table3[[#This Row],[Purchase Date]],"MMMM")</f>
        <v>February</v>
      </c>
      <c r="T5683" s="9">
        <f>YEAR('Consolidtaed Data'!$F4228)</f>
        <v>2020</v>
      </c>
    </row>
    <row r="5684" spans="1:20" x14ac:dyDescent="0.3">
      <c r="A5684" s="9" t="s">
        <v>6710</v>
      </c>
      <c r="B5684" s="9" t="s">
        <v>443</v>
      </c>
      <c r="C5684" s="9" t="s">
        <v>8</v>
      </c>
      <c r="D5684" s="9" t="s">
        <v>43</v>
      </c>
      <c r="E5684" s="9" t="s">
        <v>1042</v>
      </c>
      <c r="F5684" s="10">
        <v>44251</v>
      </c>
      <c r="G5684" s="10" t="str">
        <f>VLOOKUP(Table3[[#This Row],[Product ID]],[1]Products!$A:$G,2,0)</f>
        <v>Product 61</v>
      </c>
      <c r="H5684" s="22">
        <v>3</v>
      </c>
      <c r="I5684" s="9">
        <f>VLOOKUP('Consolidtaed Data'!$B4244,[1]Products!$A:$G,4,0)</f>
        <v>368</v>
      </c>
      <c r="J5684" s="9">
        <f>VLOOKUP('Consolidtaed Data'!$B4244,[1]Products!$A:$G,3,0)</f>
        <v>269</v>
      </c>
      <c r="K5684" s="9">
        <f>'Consolidtaed Data'!$J4244*'Consolidtaed Data'!$H4244</f>
        <v>291</v>
      </c>
      <c r="L5684" s="9">
        <f>'Consolidtaed Data'!$I4244*'Consolidtaed Data'!$H4244</f>
        <v>378</v>
      </c>
      <c r="M5684" s="9">
        <f>'Consolidtaed Data'!$L4244-'Consolidtaed Data'!$K4244</f>
        <v>383</v>
      </c>
      <c r="N5684" s="9" t="str">
        <f>VLOOKUP('Consolidtaed Data'!$C4244,[1]Locations!$A:$O,2,0)</f>
        <v>Glendale</v>
      </c>
      <c r="O5684" s="9" t="str">
        <f>VLOOKUP('Consolidtaed Data'!$D4244,'[1]Sales People'!$A:$B,2,0)</f>
        <v>Carl Hall</v>
      </c>
      <c r="P5684" s="9" t="str">
        <f>VLOOKUP('Consolidtaed Data'!$E4244,[1]Customers!$A:$B,2,0)</f>
        <v>Todd Lynch</v>
      </c>
      <c r="Q5684" s="11">
        <f>WEEKDAY('Consolidtaed Data'!$F4244)</f>
        <v>1</v>
      </c>
      <c r="R5684" s="9">
        <f>MONTH('Consolidtaed Data'!$F4244)</f>
        <v>11</v>
      </c>
      <c r="S5684" s="9" t="str">
        <f>TEXT(Table3[[#This Row],[Purchase Date]],"MMMM")</f>
        <v>February</v>
      </c>
      <c r="T5684" s="9">
        <f>YEAR('Consolidtaed Data'!$F4244)</f>
        <v>2020</v>
      </c>
    </row>
    <row r="5685" spans="1:20" x14ac:dyDescent="0.3">
      <c r="A5685" s="9" t="s">
        <v>6711</v>
      </c>
      <c r="B5685" s="9" t="s">
        <v>209</v>
      </c>
      <c r="C5685" s="9" t="s">
        <v>295</v>
      </c>
      <c r="D5685" s="9" t="s">
        <v>153</v>
      </c>
      <c r="E5685" s="9" t="s">
        <v>952</v>
      </c>
      <c r="F5685" s="10">
        <v>44251</v>
      </c>
      <c r="G5685" s="10" t="str">
        <f>VLOOKUP(Table3[[#This Row],[Product ID]],[1]Products!$A:$G,2,0)</f>
        <v>Product 86</v>
      </c>
      <c r="H5685" s="22">
        <v>1</v>
      </c>
      <c r="I5685" s="9">
        <f>VLOOKUP('Consolidtaed Data'!$B4264,[1]Products!$A:$G,4,0)</f>
        <v>123</v>
      </c>
      <c r="J5685" s="9">
        <f>VLOOKUP('Consolidtaed Data'!$B4264,[1]Products!$A:$G,3,0)</f>
        <v>84</v>
      </c>
      <c r="K5685" s="9">
        <f>'Consolidtaed Data'!$J4264*'Consolidtaed Data'!$H4264</f>
        <v>945</v>
      </c>
      <c r="L5685" s="9">
        <f>'Consolidtaed Data'!$I4264*'Consolidtaed Data'!$H4264</f>
        <v>1889</v>
      </c>
      <c r="M5685" s="9">
        <f>'Consolidtaed Data'!$L4264-'Consolidtaed Data'!$K4264</f>
        <v>297</v>
      </c>
      <c r="N5685" s="9" t="str">
        <f>VLOOKUP('Consolidtaed Data'!$C4264,[1]Locations!$A:$O,2,0)</f>
        <v>Long Beach</v>
      </c>
      <c r="O5685" s="9" t="str">
        <f>VLOOKUP('Consolidtaed Data'!$D4264,'[1]Sales People'!$A:$B,2,0)</f>
        <v>Ryan Welch</v>
      </c>
      <c r="P5685" s="9" t="str">
        <f>VLOOKUP('Consolidtaed Data'!$E4264,[1]Customers!$A:$B,2,0)</f>
        <v>Steven Hayes</v>
      </c>
      <c r="Q5685" s="11">
        <f>WEEKDAY('Consolidtaed Data'!$F4264)</f>
        <v>3</v>
      </c>
      <c r="R5685" s="9">
        <f>MONTH('Consolidtaed Data'!$F4264)</f>
        <v>11</v>
      </c>
      <c r="S5685" s="9" t="str">
        <f>TEXT(Table3[[#This Row],[Purchase Date]],"MMMM")</f>
        <v>February</v>
      </c>
      <c r="T5685" s="9">
        <f>YEAR('Consolidtaed Data'!$F4264)</f>
        <v>2020</v>
      </c>
    </row>
    <row r="5686" spans="1:20" x14ac:dyDescent="0.3">
      <c r="A5686" s="9" t="s">
        <v>6712</v>
      </c>
      <c r="B5686" s="9" t="s">
        <v>107</v>
      </c>
      <c r="C5686" s="9" t="s">
        <v>347</v>
      </c>
      <c r="D5686" s="9" t="s">
        <v>43</v>
      </c>
      <c r="E5686" s="9" t="s">
        <v>1134</v>
      </c>
      <c r="F5686" s="10">
        <v>44251</v>
      </c>
      <c r="G5686" s="10" t="str">
        <f>VLOOKUP(Table3[[#This Row],[Product ID]],[1]Products!$A:$G,2,0)</f>
        <v>Product 52</v>
      </c>
      <c r="H5686" s="22">
        <v>1</v>
      </c>
      <c r="I5686" s="9">
        <f>VLOOKUP('Consolidtaed Data'!$B4314,[1]Products!$A:$G,4,0)</f>
        <v>35</v>
      </c>
      <c r="J5686" s="9">
        <f>VLOOKUP('Consolidtaed Data'!$B4314,[1]Products!$A:$G,3,0)</f>
        <v>22</v>
      </c>
      <c r="K5686" s="9">
        <f>'Consolidtaed Data'!$J4314*'Consolidtaed Data'!$H4314</f>
        <v>2582</v>
      </c>
      <c r="L5686" s="9">
        <f>'Consolidtaed Data'!$I4314*'Consolidtaed Data'!$H4314</f>
        <v>4782</v>
      </c>
      <c r="M5686" s="9">
        <f>'Consolidtaed Data'!$L4314-'Consolidtaed Data'!$K4314</f>
        <v>82</v>
      </c>
      <c r="N5686" s="9" t="str">
        <f>VLOOKUP('Consolidtaed Data'!$C4314,[1]Locations!$A:$O,2,0)</f>
        <v>Temecula</v>
      </c>
      <c r="O5686" s="9" t="str">
        <f>VLOOKUP('Consolidtaed Data'!$D4314,'[1]Sales People'!$A:$B,2,0)</f>
        <v>Martin Perry</v>
      </c>
      <c r="P5686" s="9" t="str">
        <f>VLOOKUP('Consolidtaed Data'!$E4314,[1]Customers!$A:$B,2,0)</f>
        <v>Jeremy Allen</v>
      </c>
      <c r="Q5686" s="11">
        <f>WEEKDAY('Consolidtaed Data'!$F4314)</f>
        <v>6</v>
      </c>
      <c r="R5686" s="9">
        <f>MONTH('Consolidtaed Data'!$F4314)</f>
        <v>11</v>
      </c>
      <c r="S5686" s="9" t="str">
        <f>TEXT(Table3[[#This Row],[Purchase Date]],"MMMM")</f>
        <v>February</v>
      </c>
      <c r="T5686" s="9">
        <f>YEAR('Consolidtaed Data'!$F4314)</f>
        <v>2020</v>
      </c>
    </row>
    <row r="5687" spans="1:20" x14ac:dyDescent="0.3">
      <c r="A5687" s="9" t="s">
        <v>6713</v>
      </c>
      <c r="B5687" s="9" t="s">
        <v>369</v>
      </c>
      <c r="C5687" s="9" t="s">
        <v>90</v>
      </c>
      <c r="D5687" s="9" t="s">
        <v>80</v>
      </c>
      <c r="E5687" s="9" t="s">
        <v>114</v>
      </c>
      <c r="F5687" s="10">
        <v>44251</v>
      </c>
      <c r="G5687" s="10" t="str">
        <f>VLOOKUP(Table3[[#This Row],[Product ID]],[1]Products!$A:$G,2,0)</f>
        <v>Product 8</v>
      </c>
      <c r="H5687" s="22">
        <v>3</v>
      </c>
      <c r="I5687" s="9">
        <f>VLOOKUP('Consolidtaed Data'!$B4347,[1]Products!$A:$G,4,0)</f>
        <v>637</v>
      </c>
      <c r="J5687" s="9">
        <f>VLOOKUP('Consolidtaed Data'!$B4347,[1]Products!$A:$G,3,0)</f>
        <v>389</v>
      </c>
      <c r="K5687" s="9">
        <f>'Consolidtaed Data'!$J4347*'Consolidtaed Data'!$H4347</f>
        <v>255</v>
      </c>
      <c r="L5687" s="9">
        <f>'Consolidtaed Data'!$I4347*'Consolidtaed Data'!$H4347</f>
        <v>392</v>
      </c>
      <c r="M5687" s="9">
        <f>'Consolidtaed Data'!$L4347-'Consolidtaed Data'!$K4347</f>
        <v>1128</v>
      </c>
      <c r="N5687" s="9" t="str">
        <f>VLOOKUP('Consolidtaed Data'!$C4347,[1]Locations!$A:$O,2,0)</f>
        <v>San Buenaventura (Ventura)</v>
      </c>
      <c r="O5687" s="9" t="str">
        <f>VLOOKUP('Consolidtaed Data'!$D4347,'[1]Sales People'!$A:$B,2,0)</f>
        <v>Kenneth Fields</v>
      </c>
      <c r="P5687" s="9" t="str">
        <f>VLOOKUP('Consolidtaed Data'!$E4347,[1]Customers!$A:$B,2,0)</f>
        <v>Ralph Wood</v>
      </c>
      <c r="Q5687" s="11">
        <f>WEEKDAY('Consolidtaed Data'!$F4347)</f>
        <v>1</v>
      </c>
      <c r="R5687" s="9">
        <f>MONTH('Consolidtaed Data'!$F4347)</f>
        <v>11</v>
      </c>
      <c r="S5687" s="9" t="str">
        <f>TEXT(Table3[[#This Row],[Purchase Date]],"MMMM")</f>
        <v>February</v>
      </c>
      <c r="T5687" s="9">
        <f>YEAR('Consolidtaed Data'!$F4347)</f>
        <v>2020</v>
      </c>
    </row>
    <row r="5688" spans="1:20" x14ac:dyDescent="0.3">
      <c r="A5688" s="9" t="s">
        <v>6714</v>
      </c>
      <c r="B5688" s="9" t="s">
        <v>151</v>
      </c>
      <c r="C5688" s="9" t="s">
        <v>347</v>
      </c>
      <c r="D5688" s="9" t="s">
        <v>43</v>
      </c>
      <c r="E5688" s="9" t="s">
        <v>391</v>
      </c>
      <c r="F5688" s="10">
        <v>44251</v>
      </c>
      <c r="G5688" s="10" t="str">
        <f>VLOOKUP(Table3[[#This Row],[Product ID]],[1]Products!$A:$G,2,0)</f>
        <v>Product 94</v>
      </c>
      <c r="H5688" s="22">
        <v>1</v>
      </c>
      <c r="I5688" s="9">
        <f>VLOOKUP('Consolidtaed Data'!$B4464,[1]Products!$A:$G,4,0)</f>
        <v>817</v>
      </c>
      <c r="J5688" s="9">
        <f>VLOOKUP('Consolidtaed Data'!$B4464,[1]Products!$A:$G,3,0)</f>
        <v>409</v>
      </c>
      <c r="K5688" s="9">
        <f>'Consolidtaed Data'!$J4464*'Consolidtaed Data'!$H4464</f>
        <v>1965</v>
      </c>
      <c r="L5688" s="9">
        <f>'Consolidtaed Data'!$I4464*'Consolidtaed Data'!$H4464</f>
        <v>2396</v>
      </c>
      <c r="M5688" s="9">
        <f>'Consolidtaed Data'!$L4464-'Consolidtaed Data'!$K4464</f>
        <v>286</v>
      </c>
      <c r="N5688" s="9" t="str">
        <f>VLOOKUP('Consolidtaed Data'!$C4464,[1]Locations!$A:$O,2,0)</f>
        <v>El Cajon</v>
      </c>
      <c r="O5688" s="9" t="str">
        <f>VLOOKUP('Consolidtaed Data'!$D4464,'[1]Sales People'!$A:$B,2,0)</f>
        <v>Joshua Taylor</v>
      </c>
      <c r="P5688" s="9" t="str">
        <f>VLOOKUP('Consolidtaed Data'!$E4464,[1]Customers!$A:$B,2,0)</f>
        <v>Joshua Jones</v>
      </c>
      <c r="Q5688" s="11">
        <f>WEEKDAY('Consolidtaed Data'!$F4464)</f>
        <v>2</v>
      </c>
      <c r="R5688" s="9">
        <f>MONTH('Consolidtaed Data'!$F4464)</f>
        <v>11</v>
      </c>
      <c r="S5688" s="9" t="str">
        <f>TEXT(Table3[[#This Row],[Purchase Date]],"MMMM")</f>
        <v>February</v>
      </c>
      <c r="T5688" s="9">
        <f>YEAR('Consolidtaed Data'!$F4464)</f>
        <v>2020</v>
      </c>
    </row>
    <row r="5689" spans="1:20" x14ac:dyDescent="0.3">
      <c r="A5689" s="9" t="s">
        <v>6715</v>
      </c>
      <c r="B5689" s="9" t="s">
        <v>338</v>
      </c>
      <c r="C5689" s="9" t="s">
        <v>423</v>
      </c>
      <c r="D5689" s="9" t="s">
        <v>272</v>
      </c>
      <c r="E5689" s="9" t="s">
        <v>1899</v>
      </c>
      <c r="F5689" s="10">
        <v>44251</v>
      </c>
      <c r="G5689" s="10" t="str">
        <f>VLOOKUP(Table3[[#This Row],[Product ID]],[1]Products!$A:$G,2,0)</f>
        <v>Product 95</v>
      </c>
      <c r="H5689" s="22">
        <v>1</v>
      </c>
      <c r="I5689" s="9">
        <f>VLOOKUP('Consolidtaed Data'!$B4487,[1]Products!$A:$G,4,0)</f>
        <v>1566</v>
      </c>
      <c r="J5689" s="9">
        <f>VLOOKUP('Consolidtaed Data'!$B4487,[1]Products!$A:$G,3,0)</f>
        <v>1190</v>
      </c>
      <c r="K5689" s="9">
        <f>'Consolidtaed Data'!$J4487*'Consolidtaed Data'!$H4487</f>
        <v>648</v>
      </c>
      <c r="L5689" s="9">
        <f>'Consolidtaed Data'!$I4487*'Consolidtaed Data'!$H4487</f>
        <v>771</v>
      </c>
      <c r="M5689" s="9">
        <f>'Consolidtaed Data'!$L4487-'Consolidtaed Data'!$K4487</f>
        <v>463</v>
      </c>
      <c r="N5689" s="9" t="str">
        <f>VLOOKUP('Consolidtaed Data'!$C4487,[1]Locations!$A:$O,2,0)</f>
        <v>Lancaster</v>
      </c>
      <c r="O5689" s="9" t="str">
        <f>VLOOKUP('Consolidtaed Data'!$D4487,'[1]Sales People'!$A:$B,2,0)</f>
        <v>Larry Marshall</v>
      </c>
      <c r="P5689" s="9" t="str">
        <f>VLOOKUP('Consolidtaed Data'!$E4487,[1]Customers!$A:$B,2,0)</f>
        <v>Daniel West</v>
      </c>
      <c r="Q5689" s="11">
        <f>WEEKDAY('Consolidtaed Data'!$F4487)</f>
        <v>4</v>
      </c>
      <c r="R5689" s="9">
        <f>MONTH('Consolidtaed Data'!$F4487)</f>
        <v>11</v>
      </c>
      <c r="S5689" s="9" t="str">
        <f>TEXT(Table3[[#This Row],[Purchase Date]],"MMMM")</f>
        <v>February</v>
      </c>
      <c r="T5689" s="9">
        <f>YEAR('Consolidtaed Data'!$F4487)</f>
        <v>2020</v>
      </c>
    </row>
    <row r="5690" spans="1:20" x14ac:dyDescent="0.3">
      <c r="A5690" s="9" t="s">
        <v>6716</v>
      </c>
      <c r="B5690" s="9" t="s">
        <v>382</v>
      </c>
      <c r="C5690" s="9" t="s">
        <v>34</v>
      </c>
      <c r="D5690" s="9" t="s">
        <v>149</v>
      </c>
      <c r="E5690" s="9" t="s">
        <v>474</v>
      </c>
      <c r="F5690" s="10">
        <v>44251</v>
      </c>
      <c r="G5690" s="10" t="str">
        <f>VLOOKUP(Table3[[#This Row],[Product ID]],[1]Products!$A:$G,2,0)</f>
        <v>Product 50</v>
      </c>
      <c r="H5690" s="22">
        <v>3</v>
      </c>
      <c r="I5690" s="9">
        <f>VLOOKUP('Consolidtaed Data'!$B4511,[1]Products!$A:$G,4,0)</f>
        <v>545</v>
      </c>
      <c r="J5690" s="9">
        <f>VLOOKUP('Consolidtaed Data'!$B4511,[1]Products!$A:$G,3,0)</f>
        <v>425</v>
      </c>
      <c r="K5690" s="9">
        <f>'Consolidtaed Data'!$J4511*'Consolidtaed Data'!$H4511</f>
        <v>408</v>
      </c>
      <c r="L5690" s="9">
        <f>'Consolidtaed Data'!$I4511*'Consolidtaed Data'!$H4511</f>
        <v>504</v>
      </c>
      <c r="M5690" s="9">
        <f>'Consolidtaed Data'!$L4511-'Consolidtaed Data'!$K4511</f>
        <v>824</v>
      </c>
      <c r="N5690" s="9" t="str">
        <f>VLOOKUP('Consolidtaed Data'!$C4511,[1]Locations!$A:$O,2,0)</f>
        <v>Concord</v>
      </c>
      <c r="O5690" s="9" t="str">
        <f>VLOOKUP('Consolidtaed Data'!$D4511,'[1]Sales People'!$A:$B,2,0)</f>
        <v>John Reyes</v>
      </c>
      <c r="P5690" s="9" t="str">
        <f>VLOOKUP('Consolidtaed Data'!$E4511,[1]Customers!$A:$B,2,0)</f>
        <v>Richard Young</v>
      </c>
      <c r="Q5690" s="11">
        <f>WEEKDAY('Consolidtaed Data'!$F4511)</f>
        <v>5</v>
      </c>
      <c r="R5690" s="9">
        <f>MONTH('Consolidtaed Data'!$F4511)</f>
        <v>11</v>
      </c>
      <c r="S5690" s="9" t="str">
        <f>TEXT(Table3[[#This Row],[Purchase Date]],"MMMM")</f>
        <v>February</v>
      </c>
      <c r="T5690" s="9">
        <f>YEAR('Consolidtaed Data'!$F4511)</f>
        <v>2020</v>
      </c>
    </row>
    <row r="5691" spans="1:20" x14ac:dyDescent="0.3">
      <c r="A5691" s="9" t="s">
        <v>6717</v>
      </c>
      <c r="B5691" s="9" t="s">
        <v>549</v>
      </c>
      <c r="C5691" s="9" t="s">
        <v>8</v>
      </c>
      <c r="D5691" s="9" t="s">
        <v>229</v>
      </c>
      <c r="E5691" s="9" t="s">
        <v>316</v>
      </c>
      <c r="F5691" s="10">
        <v>44251</v>
      </c>
      <c r="G5691" s="10" t="str">
        <f>VLOOKUP(Table3[[#This Row],[Product ID]],[1]Products!$A:$G,2,0)</f>
        <v>Product 10</v>
      </c>
      <c r="H5691" s="22">
        <v>3</v>
      </c>
      <c r="I5691" s="9">
        <f>VLOOKUP('Consolidtaed Data'!$B4534,[1]Products!$A:$G,4,0)</f>
        <v>2464</v>
      </c>
      <c r="J5691" s="9">
        <f>VLOOKUP('Consolidtaed Data'!$B4534,[1]Products!$A:$G,3,0)</f>
        <v>1774</v>
      </c>
      <c r="K5691" s="9">
        <f>'Consolidtaed Data'!$J4534*'Consolidtaed Data'!$H4534</f>
        <v>872</v>
      </c>
      <c r="L5691" s="9">
        <f>'Consolidtaed Data'!$I4534*'Consolidtaed Data'!$H4534</f>
        <v>1743</v>
      </c>
      <c r="M5691" s="9">
        <f>'Consolidtaed Data'!$L4534-'Consolidtaed Data'!$K4534</f>
        <v>452</v>
      </c>
      <c r="N5691" s="9" t="str">
        <f>VLOOKUP('Consolidtaed Data'!$C4534,[1]Locations!$A:$O,2,0)</f>
        <v>Sacramento</v>
      </c>
      <c r="O5691" s="9" t="str">
        <f>VLOOKUP('Consolidtaed Data'!$D4534,'[1]Sales People'!$A:$B,2,0)</f>
        <v>Howard Gardner</v>
      </c>
      <c r="P5691" s="9" t="str">
        <f>VLOOKUP('Consolidtaed Data'!$E4534,[1]Customers!$A:$B,2,0)</f>
        <v>Anthony Berry</v>
      </c>
      <c r="Q5691" s="11">
        <f>WEEKDAY('Consolidtaed Data'!$F4534)</f>
        <v>6</v>
      </c>
      <c r="R5691" s="9">
        <f>MONTH('Consolidtaed Data'!$F4534)</f>
        <v>11</v>
      </c>
      <c r="S5691" s="9" t="str">
        <f>TEXT(Table3[[#This Row],[Purchase Date]],"MMMM")</f>
        <v>February</v>
      </c>
      <c r="T5691" s="9">
        <f>YEAR('Consolidtaed Data'!$F4534)</f>
        <v>2020</v>
      </c>
    </row>
    <row r="5692" spans="1:20" x14ac:dyDescent="0.3">
      <c r="A5692" s="9" t="s">
        <v>6718</v>
      </c>
      <c r="B5692" s="9" t="s">
        <v>742</v>
      </c>
      <c r="C5692" s="9" t="s">
        <v>178</v>
      </c>
      <c r="D5692" s="9" t="s">
        <v>272</v>
      </c>
      <c r="E5692" s="9" t="s">
        <v>740</v>
      </c>
      <c r="F5692" s="10">
        <v>44251</v>
      </c>
      <c r="G5692" s="10" t="str">
        <f>VLOOKUP(Table3[[#This Row],[Product ID]],[1]Products!$A:$G,2,0)</f>
        <v>Product 90</v>
      </c>
      <c r="H5692" s="22">
        <v>1</v>
      </c>
      <c r="I5692" s="9">
        <f>VLOOKUP('Consolidtaed Data'!$B4543,[1]Products!$A:$G,4,0)</f>
        <v>2141</v>
      </c>
      <c r="J5692" s="9">
        <f>VLOOKUP('Consolidtaed Data'!$B4543,[1]Products!$A:$G,3,0)</f>
        <v>1777</v>
      </c>
      <c r="K5692" s="9">
        <f>'Consolidtaed Data'!$J4543*'Consolidtaed Data'!$H4543</f>
        <v>154</v>
      </c>
      <c r="L5692" s="9">
        <f>'Consolidtaed Data'!$I4543*'Consolidtaed Data'!$H4543</f>
        <v>203</v>
      </c>
      <c r="M5692" s="9">
        <f>'Consolidtaed Data'!$L4543-'Consolidtaed Data'!$K4543</f>
        <v>662</v>
      </c>
      <c r="N5692" s="9" t="str">
        <f>VLOOKUP('Consolidtaed Data'!$C4543,[1]Locations!$A:$O,2,0)</f>
        <v>Torrance</v>
      </c>
      <c r="O5692" s="9" t="str">
        <f>VLOOKUP('Consolidtaed Data'!$D4543,'[1]Sales People'!$A:$B,2,0)</f>
        <v>Carl Elliott</v>
      </c>
      <c r="P5692" s="9" t="str">
        <f>VLOOKUP('Consolidtaed Data'!$E4543,[1]Customers!$A:$B,2,0)</f>
        <v>Steven Nichols</v>
      </c>
      <c r="Q5692" s="11">
        <f>WEEKDAY('Consolidtaed Data'!$F4543)</f>
        <v>7</v>
      </c>
      <c r="R5692" s="9">
        <f>MONTH('Consolidtaed Data'!$F4543)</f>
        <v>11</v>
      </c>
      <c r="S5692" s="9" t="str">
        <f>TEXT(Table3[[#This Row],[Purchase Date]],"MMMM")</f>
        <v>February</v>
      </c>
      <c r="T5692" s="9">
        <f>YEAR('Consolidtaed Data'!$F4543)</f>
        <v>2020</v>
      </c>
    </row>
    <row r="5693" spans="1:20" x14ac:dyDescent="0.3">
      <c r="A5693" s="9" t="s">
        <v>6719</v>
      </c>
      <c r="B5693" s="9" t="s">
        <v>490</v>
      </c>
      <c r="C5693" s="9" t="s">
        <v>357</v>
      </c>
      <c r="D5693" s="9" t="s">
        <v>272</v>
      </c>
      <c r="E5693" s="9" t="s">
        <v>254</v>
      </c>
      <c r="F5693" s="10">
        <v>44251</v>
      </c>
      <c r="G5693" s="10" t="str">
        <f>VLOOKUP(Table3[[#This Row],[Product ID]],[1]Products!$A:$G,2,0)</f>
        <v>Product 79</v>
      </c>
      <c r="H5693" s="22">
        <v>4</v>
      </c>
      <c r="I5693" s="9">
        <f>VLOOKUP('Consolidtaed Data'!$B4608,[1]Products!$A:$G,4,0)</f>
        <v>2396</v>
      </c>
      <c r="J5693" s="9">
        <f>VLOOKUP('Consolidtaed Data'!$B4608,[1]Products!$A:$G,3,0)</f>
        <v>1965</v>
      </c>
      <c r="K5693" s="9">
        <f>'Consolidtaed Data'!$J4608*'Consolidtaed Data'!$H4608</f>
        <v>1321</v>
      </c>
      <c r="L5693" s="9">
        <f>'Consolidtaed Data'!$I4608*'Consolidtaed Data'!$H4608</f>
        <v>1972</v>
      </c>
      <c r="M5693" s="9">
        <f>'Consolidtaed Data'!$L4608-'Consolidtaed Data'!$K4608</f>
        <v>261</v>
      </c>
      <c r="N5693" s="9" t="str">
        <f>VLOOKUP('Consolidtaed Data'!$C4608,[1]Locations!$A:$O,2,0)</f>
        <v>Carlsbad</v>
      </c>
      <c r="O5693" s="9" t="str">
        <f>VLOOKUP('Consolidtaed Data'!$D4608,'[1]Sales People'!$A:$B,2,0)</f>
        <v>Bobby Russell</v>
      </c>
      <c r="P5693" s="9" t="str">
        <f>VLOOKUP('Consolidtaed Data'!$E4608,[1]Customers!$A:$B,2,0)</f>
        <v>Steven Young</v>
      </c>
      <c r="Q5693" s="11">
        <f>WEEKDAY('Consolidtaed Data'!$F4608)</f>
        <v>5</v>
      </c>
      <c r="R5693" s="9">
        <f>MONTH('Consolidtaed Data'!$F4608)</f>
        <v>12</v>
      </c>
      <c r="S5693" s="9" t="str">
        <f>TEXT(Table3[[#This Row],[Purchase Date]],"MMMM")</f>
        <v>February</v>
      </c>
      <c r="T5693" s="9">
        <f>YEAR('Consolidtaed Data'!$F4608)</f>
        <v>2020</v>
      </c>
    </row>
    <row r="5694" spans="1:20" x14ac:dyDescent="0.3">
      <c r="A5694" s="9" t="s">
        <v>6720</v>
      </c>
      <c r="B5694" s="9" t="s">
        <v>225</v>
      </c>
      <c r="C5694" s="9" t="s">
        <v>192</v>
      </c>
      <c r="D5694" s="9" t="s">
        <v>149</v>
      </c>
      <c r="E5694" s="9" t="s">
        <v>962</v>
      </c>
      <c r="F5694" s="10">
        <v>44251</v>
      </c>
      <c r="G5694" s="10" t="str">
        <f>VLOOKUP(Table3[[#This Row],[Product ID]],[1]Products!$A:$G,2,0)</f>
        <v>Product 24</v>
      </c>
      <c r="H5694" s="22">
        <v>1</v>
      </c>
      <c r="I5694" s="9">
        <f>VLOOKUP('Consolidtaed Data'!$B4626,[1]Products!$A:$G,4,0)</f>
        <v>1351</v>
      </c>
      <c r="J5694" s="9">
        <f>VLOOKUP('Consolidtaed Data'!$B4626,[1]Products!$A:$G,3,0)</f>
        <v>1108</v>
      </c>
      <c r="K5694" s="9">
        <f>'Consolidtaed Data'!$J4626*'Consolidtaed Data'!$H4626</f>
        <v>3753</v>
      </c>
      <c r="L5694" s="9">
        <f>'Consolidtaed Data'!$I4626*'Consolidtaed Data'!$H4626</f>
        <v>4578</v>
      </c>
      <c r="M5694" s="9">
        <f>'Consolidtaed Data'!$L4626-'Consolidtaed Data'!$K4626</f>
        <v>313</v>
      </c>
      <c r="N5694" s="9" t="str">
        <f>VLOOKUP('Consolidtaed Data'!$C4626,[1]Locations!$A:$O,2,0)</f>
        <v>Pomona</v>
      </c>
      <c r="O5694" s="9" t="str">
        <f>VLOOKUP('Consolidtaed Data'!$D4626,'[1]Sales People'!$A:$B,2,0)</f>
        <v>Jerry Perry</v>
      </c>
      <c r="P5694" s="9" t="str">
        <f>VLOOKUP('Consolidtaed Data'!$E4626,[1]Customers!$A:$B,2,0)</f>
        <v>Ronald Anderson</v>
      </c>
      <c r="Q5694" s="11">
        <f>WEEKDAY('Consolidtaed Data'!$F4626)</f>
        <v>6</v>
      </c>
      <c r="R5694" s="9">
        <f>MONTH('Consolidtaed Data'!$F4626)</f>
        <v>12</v>
      </c>
      <c r="S5694" s="9" t="str">
        <f>TEXT(Table3[[#This Row],[Purchase Date]],"MMMM")</f>
        <v>February</v>
      </c>
      <c r="T5694" s="9">
        <f>YEAR('Consolidtaed Data'!$F4626)</f>
        <v>2020</v>
      </c>
    </row>
    <row r="5695" spans="1:20" x14ac:dyDescent="0.3">
      <c r="A5695" s="9" t="s">
        <v>6721</v>
      </c>
      <c r="B5695" s="9" t="s">
        <v>301</v>
      </c>
      <c r="C5695" s="9" t="s">
        <v>504</v>
      </c>
      <c r="D5695" s="9" t="s">
        <v>91</v>
      </c>
      <c r="E5695" s="9" t="s">
        <v>60</v>
      </c>
      <c r="F5695" s="10">
        <v>44252</v>
      </c>
      <c r="G5695" s="10" t="str">
        <f>VLOOKUP(Table3[[#This Row],[Product ID]],[1]Products!$A:$G,2,0)</f>
        <v>Product 57</v>
      </c>
      <c r="H5695" s="22">
        <v>1</v>
      </c>
      <c r="I5695" s="9">
        <f>VLOOKUP('Consolidtaed Data'!$B3700,[1]Products!$A:$G,4,0)</f>
        <v>392</v>
      </c>
      <c r="J5695" s="9">
        <f>VLOOKUP('Consolidtaed Data'!$B3700,[1]Products!$A:$G,3,0)</f>
        <v>255</v>
      </c>
      <c r="K5695" s="9">
        <f>'Consolidtaed Data'!$J3700*'Consolidtaed Data'!$H3700</f>
        <v>682</v>
      </c>
      <c r="L5695" s="9">
        <f>'Consolidtaed Data'!$I3700*'Consolidtaed Data'!$H3700</f>
        <v>1338</v>
      </c>
      <c r="M5695" s="9">
        <f>'Consolidtaed Data'!$L3700-'Consolidtaed Data'!$K3700</f>
        <v>576</v>
      </c>
      <c r="N5695" s="9" t="str">
        <f>VLOOKUP('Consolidtaed Data'!$C3700,[1]Locations!$A:$O,2,0)</f>
        <v>Burbank</v>
      </c>
      <c r="O5695" s="9" t="str">
        <f>VLOOKUP('Consolidtaed Data'!$D3700,'[1]Sales People'!$A:$B,2,0)</f>
        <v>Walter Cook</v>
      </c>
      <c r="P5695" s="9" t="str">
        <f>VLOOKUP('Consolidtaed Data'!$E3700,[1]Customers!$A:$B,2,0)</f>
        <v>Michael Hill</v>
      </c>
      <c r="Q5695" s="11">
        <f>WEEKDAY('Consolidtaed Data'!$F3700)</f>
        <v>1</v>
      </c>
      <c r="R5695" s="9">
        <f>MONTH('Consolidtaed Data'!$F3700)</f>
        <v>9</v>
      </c>
      <c r="S5695" s="9" t="str">
        <f>TEXT(Table3[[#This Row],[Purchase Date]],"MMMM")</f>
        <v>February</v>
      </c>
      <c r="T5695" s="9">
        <f>YEAR('Consolidtaed Data'!$F3700)</f>
        <v>2020</v>
      </c>
    </row>
    <row r="5696" spans="1:20" x14ac:dyDescent="0.3">
      <c r="A5696" s="9" t="s">
        <v>6722</v>
      </c>
      <c r="B5696" s="9" t="s">
        <v>349</v>
      </c>
      <c r="C5696" s="9" t="s">
        <v>39</v>
      </c>
      <c r="D5696" s="9" t="s">
        <v>43</v>
      </c>
      <c r="E5696" s="9" t="s">
        <v>912</v>
      </c>
      <c r="F5696" s="10">
        <v>44252</v>
      </c>
      <c r="G5696" s="10" t="str">
        <f>VLOOKUP(Table3[[#This Row],[Product ID]],[1]Products!$A:$G,2,0)</f>
        <v>Product 60</v>
      </c>
      <c r="H5696" s="22">
        <v>1</v>
      </c>
      <c r="I5696" s="9">
        <f>VLOOKUP('Consolidtaed Data'!$B3766,[1]Products!$A:$G,4,0)</f>
        <v>1052</v>
      </c>
      <c r="J5696" s="9">
        <f>VLOOKUP('Consolidtaed Data'!$B3766,[1]Products!$A:$G,3,0)</f>
        <v>589</v>
      </c>
      <c r="K5696" s="9">
        <f>'Consolidtaed Data'!$J3766*'Consolidtaed Data'!$H3766</f>
        <v>200</v>
      </c>
      <c r="L5696" s="9">
        <f>'Consolidtaed Data'!$I3766*'Consolidtaed Data'!$H3766</f>
        <v>290</v>
      </c>
      <c r="M5696" s="9">
        <f>'Consolidtaed Data'!$L3766-'Consolidtaed Data'!$K3766</f>
        <v>39</v>
      </c>
      <c r="N5696" s="9" t="str">
        <f>VLOOKUP('Consolidtaed Data'!$C3766,[1]Locations!$A:$O,2,0)</f>
        <v>Fresno</v>
      </c>
      <c r="O5696" s="9" t="str">
        <f>VLOOKUP('Consolidtaed Data'!$D3766,'[1]Sales People'!$A:$B,2,0)</f>
        <v>Fred Robertson</v>
      </c>
      <c r="P5696" s="9" t="str">
        <f>VLOOKUP('Consolidtaed Data'!$E3766,[1]Customers!$A:$B,2,0)</f>
        <v>Shawn Snyder</v>
      </c>
      <c r="Q5696" s="11">
        <f>WEEKDAY('Consolidtaed Data'!$F3766)</f>
        <v>6</v>
      </c>
      <c r="R5696" s="9">
        <f>MONTH('Consolidtaed Data'!$F3766)</f>
        <v>10</v>
      </c>
      <c r="S5696" s="9" t="str">
        <f>TEXT(Table3[[#This Row],[Purchase Date]],"MMMM")</f>
        <v>February</v>
      </c>
      <c r="T5696" s="9">
        <f>YEAR('Consolidtaed Data'!$F3766)</f>
        <v>2020</v>
      </c>
    </row>
    <row r="5697" spans="1:20" x14ac:dyDescent="0.3">
      <c r="A5697" s="9" t="s">
        <v>6723</v>
      </c>
      <c r="B5697" s="9" t="s">
        <v>191</v>
      </c>
      <c r="C5697" s="9" t="s">
        <v>63</v>
      </c>
      <c r="D5697" s="9" t="s">
        <v>143</v>
      </c>
      <c r="E5697" s="9" t="s">
        <v>1054</v>
      </c>
      <c r="F5697" s="10">
        <v>44252</v>
      </c>
      <c r="G5697" s="10" t="str">
        <f>VLOOKUP(Table3[[#This Row],[Product ID]],[1]Products!$A:$G,2,0)</f>
        <v>Product 36</v>
      </c>
      <c r="H5697" s="22">
        <v>2</v>
      </c>
      <c r="I5697" s="9">
        <f>VLOOKUP('Consolidtaed Data'!$B4240,[1]Products!$A:$G,4,0)</f>
        <v>2241</v>
      </c>
      <c r="J5697" s="9">
        <f>VLOOKUP('Consolidtaed Data'!$B4240,[1]Products!$A:$G,3,0)</f>
        <v>1367</v>
      </c>
      <c r="K5697" s="9">
        <f>'Consolidtaed Data'!$J4240*'Consolidtaed Data'!$H4240</f>
        <v>1321</v>
      </c>
      <c r="L5697" s="9">
        <f>'Consolidtaed Data'!$I4240*'Consolidtaed Data'!$H4240</f>
        <v>1972</v>
      </c>
      <c r="M5697" s="9">
        <f>'Consolidtaed Data'!$L4240-'Consolidtaed Data'!$K4240</f>
        <v>447</v>
      </c>
      <c r="N5697" s="9" t="str">
        <f>VLOOKUP('Consolidtaed Data'!$C4240,[1]Locations!$A:$O,2,0)</f>
        <v>Rialto</v>
      </c>
      <c r="O5697" s="9" t="str">
        <f>VLOOKUP('Consolidtaed Data'!$D4240,'[1]Sales People'!$A:$B,2,0)</f>
        <v>Charles Harper</v>
      </c>
      <c r="P5697" s="9" t="str">
        <f>VLOOKUP('Consolidtaed Data'!$E4240,[1]Customers!$A:$B,2,0)</f>
        <v>Fred Howell</v>
      </c>
      <c r="Q5697" s="11">
        <f>WEEKDAY('Consolidtaed Data'!$F4240)</f>
        <v>1</v>
      </c>
      <c r="R5697" s="9">
        <f>MONTH('Consolidtaed Data'!$F4240)</f>
        <v>11</v>
      </c>
      <c r="S5697" s="9" t="str">
        <f>TEXT(Table3[[#This Row],[Purchase Date]],"MMMM")</f>
        <v>February</v>
      </c>
      <c r="T5697" s="9">
        <f>YEAR('Consolidtaed Data'!$F4240)</f>
        <v>2020</v>
      </c>
    </row>
    <row r="5698" spans="1:20" x14ac:dyDescent="0.3">
      <c r="A5698" s="9" t="s">
        <v>6724</v>
      </c>
      <c r="B5698" s="9" t="s">
        <v>366</v>
      </c>
      <c r="C5698" s="9" t="s">
        <v>30</v>
      </c>
      <c r="D5698" s="9" t="s">
        <v>143</v>
      </c>
      <c r="E5698" s="9" t="s">
        <v>194</v>
      </c>
      <c r="F5698" s="10">
        <v>44252</v>
      </c>
      <c r="G5698" s="10" t="str">
        <f>VLOOKUP(Table3[[#This Row],[Product ID]],[1]Products!$A:$G,2,0)</f>
        <v>Product 39</v>
      </c>
      <c r="H5698" s="22">
        <v>2</v>
      </c>
      <c r="I5698" s="9">
        <f>VLOOKUP('Consolidtaed Data'!$B4399,[1]Products!$A:$G,4,0)</f>
        <v>368</v>
      </c>
      <c r="J5698" s="9">
        <f>VLOOKUP('Consolidtaed Data'!$B4399,[1]Products!$A:$G,3,0)</f>
        <v>269</v>
      </c>
      <c r="K5698" s="9">
        <f>'Consolidtaed Data'!$J4399*'Consolidtaed Data'!$H4399</f>
        <v>1044</v>
      </c>
      <c r="L5698" s="9">
        <f>'Consolidtaed Data'!$I4399*'Consolidtaed Data'!$H4399</f>
        <v>1899</v>
      </c>
      <c r="M5698" s="9">
        <f>'Consolidtaed Data'!$L4399-'Consolidtaed Data'!$K4399</f>
        <v>164</v>
      </c>
      <c r="N5698" s="9" t="str">
        <f>VLOOKUP('Consolidtaed Data'!$C4399,[1]Locations!$A:$O,2,0)</f>
        <v>Fremont</v>
      </c>
      <c r="O5698" s="9" t="str">
        <f>VLOOKUP('Consolidtaed Data'!$D4399,'[1]Sales People'!$A:$B,2,0)</f>
        <v>Clarence Fox</v>
      </c>
      <c r="P5698" s="9" t="str">
        <f>VLOOKUP('Consolidtaed Data'!$E4399,[1]Customers!$A:$B,2,0)</f>
        <v>Ronald Duncan</v>
      </c>
      <c r="Q5698" s="11">
        <f>WEEKDAY('Consolidtaed Data'!$F4399)</f>
        <v>5</v>
      </c>
      <c r="R5698" s="9">
        <f>MONTH('Consolidtaed Data'!$F4399)</f>
        <v>11</v>
      </c>
      <c r="S5698" s="9" t="str">
        <f>TEXT(Table3[[#This Row],[Purchase Date]],"MMMM")</f>
        <v>February</v>
      </c>
      <c r="T5698" s="9">
        <f>YEAR('Consolidtaed Data'!$F4399)</f>
        <v>2020</v>
      </c>
    </row>
    <row r="5699" spans="1:20" x14ac:dyDescent="0.3">
      <c r="A5699" s="9" t="s">
        <v>6725</v>
      </c>
      <c r="B5699" s="9" t="s">
        <v>373</v>
      </c>
      <c r="C5699" s="9" t="s">
        <v>90</v>
      </c>
      <c r="D5699" s="9" t="s">
        <v>143</v>
      </c>
      <c r="E5699" s="9" t="s">
        <v>1382</v>
      </c>
      <c r="F5699" s="10">
        <v>44252</v>
      </c>
      <c r="G5699" s="10" t="str">
        <f>VLOOKUP(Table3[[#This Row],[Product ID]],[1]Products!$A:$G,2,0)</f>
        <v>Product 66</v>
      </c>
      <c r="H5699" s="22">
        <v>3</v>
      </c>
      <c r="I5699" s="9">
        <f>VLOOKUP('Consolidtaed Data'!$B4424,[1]Products!$A:$G,4,0)</f>
        <v>826</v>
      </c>
      <c r="J5699" s="9">
        <f>VLOOKUP('Consolidtaed Data'!$B4424,[1]Products!$A:$G,3,0)</f>
        <v>562</v>
      </c>
      <c r="K5699" s="9">
        <f>'Consolidtaed Data'!$J4424*'Consolidtaed Data'!$H4424</f>
        <v>2592</v>
      </c>
      <c r="L5699" s="9">
        <f>'Consolidtaed Data'!$I4424*'Consolidtaed Data'!$H4424</f>
        <v>3084</v>
      </c>
      <c r="M5699" s="9">
        <f>'Consolidtaed Data'!$L4424-'Consolidtaed Data'!$K4424</f>
        <v>651</v>
      </c>
      <c r="N5699" s="9" t="str">
        <f>VLOOKUP('Consolidtaed Data'!$C4424,[1]Locations!$A:$O,2,0)</f>
        <v>Burbank</v>
      </c>
      <c r="O5699" s="9" t="str">
        <f>VLOOKUP('Consolidtaed Data'!$D4424,'[1]Sales People'!$A:$B,2,0)</f>
        <v>Joshua Taylor</v>
      </c>
      <c r="P5699" s="9" t="str">
        <f>VLOOKUP('Consolidtaed Data'!$E4424,[1]Customers!$A:$B,2,0)</f>
        <v>Brandon Diaz</v>
      </c>
      <c r="Q5699" s="11">
        <f>WEEKDAY('Consolidtaed Data'!$F4424)</f>
        <v>6</v>
      </c>
      <c r="R5699" s="9">
        <f>MONTH('Consolidtaed Data'!$F4424)</f>
        <v>11</v>
      </c>
      <c r="S5699" s="9" t="str">
        <f>TEXT(Table3[[#This Row],[Purchase Date]],"MMMM")</f>
        <v>February</v>
      </c>
      <c r="T5699" s="9">
        <f>YEAR('Consolidtaed Data'!$F4424)</f>
        <v>2020</v>
      </c>
    </row>
    <row r="5700" spans="1:20" x14ac:dyDescent="0.3">
      <c r="A5700" s="9" t="s">
        <v>6726</v>
      </c>
      <c r="B5700" s="9" t="s">
        <v>301</v>
      </c>
      <c r="C5700" s="9" t="s">
        <v>325</v>
      </c>
      <c r="D5700" s="9" t="s">
        <v>161</v>
      </c>
      <c r="E5700" s="9" t="s">
        <v>2120</v>
      </c>
      <c r="F5700" s="10">
        <v>44252</v>
      </c>
      <c r="G5700" s="10" t="str">
        <f>VLOOKUP(Table3[[#This Row],[Product ID]],[1]Products!$A:$G,2,0)</f>
        <v>Product 57</v>
      </c>
      <c r="H5700" s="22">
        <v>1</v>
      </c>
      <c r="I5700" s="9">
        <f>VLOOKUP('Consolidtaed Data'!$B4461,[1]Products!$A:$G,4,0)</f>
        <v>1338</v>
      </c>
      <c r="J5700" s="9">
        <f>VLOOKUP('Consolidtaed Data'!$B4461,[1]Products!$A:$G,3,0)</f>
        <v>682</v>
      </c>
      <c r="K5700" s="9">
        <f>'Consolidtaed Data'!$J4461*'Consolidtaed Data'!$H4461</f>
        <v>1700</v>
      </c>
      <c r="L5700" s="9">
        <f>'Consolidtaed Data'!$I4461*'Consolidtaed Data'!$H4461</f>
        <v>2180</v>
      </c>
      <c r="M5700" s="9">
        <f>'Consolidtaed Data'!$L4461-'Consolidtaed Data'!$K4461</f>
        <v>1218</v>
      </c>
      <c r="N5700" s="9" t="str">
        <f>VLOOKUP('Consolidtaed Data'!$C4461,[1]Locations!$A:$O,2,0)</f>
        <v>Rancho Cucamonga</v>
      </c>
      <c r="O5700" s="9" t="str">
        <f>VLOOKUP('Consolidtaed Data'!$D4461,'[1]Sales People'!$A:$B,2,0)</f>
        <v>Eugene Holmes</v>
      </c>
      <c r="P5700" s="9" t="str">
        <f>VLOOKUP('Consolidtaed Data'!$E4461,[1]Customers!$A:$B,2,0)</f>
        <v>Earl Phillips</v>
      </c>
      <c r="Q5700" s="11">
        <f>WEEKDAY('Consolidtaed Data'!$F4461)</f>
        <v>2</v>
      </c>
      <c r="R5700" s="9">
        <f>MONTH('Consolidtaed Data'!$F4461)</f>
        <v>11</v>
      </c>
      <c r="S5700" s="9" t="str">
        <f>TEXT(Table3[[#This Row],[Purchase Date]],"MMMM")</f>
        <v>February</v>
      </c>
      <c r="T5700" s="9">
        <f>YEAR('Consolidtaed Data'!$F4461)</f>
        <v>2020</v>
      </c>
    </row>
    <row r="5701" spans="1:20" x14ac:dyDescent="0.3">
      <c r="A5701" s="9" t="s">
        <v>6727</v>
      </c>
      <c r="B5701" s="9" t="s">
        <v>338</v>
      </c>
      <c r="C5701" s="9" t="s">
        <v>263</v>
      </c>
      <c r="D5701" s="9" t="s">
        <v>235</v>
      </c>
      <c r="E5701" s="9" t="s">
        <v>2154</v>
      </c>
      <c r="F5701" s="10">
        <v>44252</v>
      </c>
      <c r="G5701" s="10" t="str">
        <f>VLOOKUP(Table3[[#This Row],[Product ID]],[1]Products!$A:$G,2,0)</f>
        <v>Product 95</v>
      </c>
      <c r="H5701" s="22">
        <v>3</v>
      </c>
      <c r="I5701" s="9">
        <f>VLOOKUP('Consolidtaed Data'!$B4477,[1]Products!$A:$G,4,0)</f>
        <v>871</v>
      </c>
      <c r="J5701" s="9">
        <f>VLOOKUP('Consolidtaed Data'!$B4477,[1]Products!$A:$G,3,0)</f>
        <v>540</v>
      </c>
      <c r="K5701" s="9">
        <f>'Consolidtaed Data'!$J4477*'Consolidtaed Data'!$H4477</f>
        <v>3915</v>
      </c>
      <c r="L5701" s="9">
        <f>'Consolidtaed Data'!$I4477*'Consolidtaed Data'!$H4477</f>
        <v>5436</v>
      </c>
      <c r="M5701" s="9">
        <f>'Consolidtaed Data'!$L4477-'Consolidtaed Data'!$K4477</f>
        <v>26</v>
      </c>
      <c r="N5701" s="9" t="str">
        <f>VLOOKUP('Consolidtaed Data'!$C4477,[1]Locations!$A:$O,2,0)</f>
        <v>Pomona</v>
      </c>
      <c r="O5701" s="9" t="str">
        <f>VLOOKUP('Consolidtaed Data'!$D4477,'[1]Sales People'!$A:$B,2,0)</f>
        <v>Ronald Reed</v>
      </c>
      <c r="P5701" s="9" t="str">
        <f>VLOOKUP('Consolidtaed Data'!$E4477,[1]Customers!$A:$B,2,0)</f>
        <v>James Williams</v>
      </c>
      <c r="Q5701" s="11">
        <f>WEEKDAY('Consolidtaed Data'!$F4477)</f>
        <v>3</v>
      </c>
      <c r="R5701" s="9">
        <f>MONTH('Consolidtaed Data'!$F4477)</f>
        <v>11</v>
      </c>
      <c r="S5701" s="9" t="str">
        <f>TEXT(Table3[[#This Row],[Purchase Date]],"MMMM")</f>
        <v>February</v>
      </c>
      <c r="T5701" s="9">
        <f>YEAR('Consolidtaed Data'!$F4477)</f>
        <v>2020</v>
      </c>
    </row>
    <row r="5702" spans="1:20" x14ac:dyDescent="0.3">
      <c r="A5702" s="9" t="s">
        <v>6728</v>
      </c>
      <c r="B5702" s="9" t="s">
        <v>336</v>
      </c>
      <c r="C5702" s="9" t="s">
        <v>12</v>
      </c>
      <c r="D5702" s="9" t="s">
        <v>17</v>
      </c>
      <c r="E5702" s="9" t="s">
        <v>833</v>
      </c>
      <c r="F5702" s="10">
        <v>44252</v>
      </c>
      <c r="G5702" s="10" t="str">
        <f>VLOOKUP(Table3[[#This Row],[Product ID]],[1]Products!$A:$G,2,0)</f>
        <v>Product 78</v>
      </c>
      <c r="H5702" s="22">
        <v>1</v>
      </c>
      <c r="I5702" s="9">
        <f>VLOOKUP('Consolidtaed Data'!$B4544,[1]Products!$A:$G,4,0)</f>
        <v>1367</v>
      </c>
      <c r="J5702" s="9">
        <f>VLOOKUP('Consolidtaed Data'!$B4544,[1]Products!$A:$G,3,0)</f>
        <v>984</v>
      </c>
      <c r="K5702" s="9">
        <f>'Consolidtaed Data'!$J4544*'Consolidtaed Data'!$H4544</f>
        <v>4554</v>
      </c>
      <c r="L5702" s="9">
        <f>'Consolidtaed Data'!$I4544*'Consolidtaed Data'!$H4544</f>
        <v>7230</v>
      </c>
      <c r="M5702" s="9">
        <f>'Consolidtaed Data'!$L4544-'Consolidtaed Data'!$K4544</f>
        <v>265</v>
      </c>
      <c r="N5702" s="9" t="str">
        <f>VLOOKUP('Consolidtaed Data'!$C4544,[1]Locations!$A:$O,2,0)</f>
        <v>Rialto</v>
      </c>
      <c r="O5702" s="9" t="str">
        <f>VLOOKUP('Consolidtaed Data'!$D4544,'[1]Sales People'!$A:$B,2,0)</f>
        <v>Charles Harper</v>
      </c>
      <c r="P5702" s="9" t="str">
        <f>VLOOKUP('Consolidtaed Data'!$E4544,[1]Customers!$A:$B,2,0)</f>
        <v>Joe Hanson</v>
      </c>
      <c r="Q5702" s="11">
        <f>WEEKDAY('Consolidtaed Data'!$F4544)</f>
        <v>7</v>
      </c>
      <c r="R5702" s="9">
        <f>MONTH('Consolidtaed Data'!$F4544)</f>
        <v>11</v>
      </c>
      <c r="S5702" s="9" t="str">
        <f>TEXT(Table3[[#This Row],[Purchase Date]],"MMMM")</f>
        <v>February</v>
      </c>
      <c r="T5702" s="9">
        <f>YEAR('Consolidtaed Data'!$F4544)</f>
        <v>2020</v>
      </c>
    </row>
    <row r="5703" spans="1:20" x14ac:dyDescent="0.3">
      <c r="A5703" s="9" t="s">
        <v>6729</v>
      </c>
      <c r="B5703" s="9" t="s">
        <v>7</v>
      </c>
      <c r="C5703" s="9" t="s">
        <v>635</v>
      </c>
      <c r="D5703" s="9" t="s">
        <v>174</v>
      </c>
      <c r="E5703" s="9" t="s">
        <v>706</v>
      </c>
      <c r="F5703" s="10">
        <v>44252</v>
      </c>
      <c r="G5703" s="10" t="str">
        <f>VLOOKUP(Table3[[#This Row],[Product ID]],[1]Products!$A:$G,2,0)</f>
        <v>Product 77</v>
      </c>
      <c r="H5703" s="22">
        <v>1</v>
      </c>
      <c r="I5703" s="9">
        <f>VLOOKUP('Consolidtaed Data'!$B4612,[1]Products!$A:$G,4,0)</f>
        <v>1467</v>
      </c>
      <c r="J5703" s="9">
        <f>VLOOKUP('Consolidtaed Data'!$B4612,[1]Products!$A:$G,3,0)</f>
        <v>807</v>
      </c>
      <c r="K5703" s="9">
        <f>'Consolidtaed Data'!$J4612*'Consolidtaed Data'!$H4612</f>
        <v>435</v>
      </c>
      <c r="L5703" s="9">
        <f>'Consolidtaed Data'!$I4612*'Consolidtaed Data'!$H4612</f>
        <v>530</v>
      </c>
      <c r="M5703" s="9">
        <f>'Consolidtaed Data'!$L4612-'Consolidtaed Data'!$K4612</f>
        <v>1086</v>
      </c>
      <c r="N5703" s="9" t="str">
        <f>VLOOKUP('Consolidtaed Data'!$C4612,[1]Locations!$A:$O,2,0)</f>
        <v>Sacramento</v>
      </c>
      <c r="O5703" s="9" t="str">
        <f>VLOOKUP('Consolidtaed Data'!$D4612,'[1]Sales People'!$A:$B,2,0)</f>
        <v>Jerry Perry</v>
      </c>
      <c r="P5703" s="9" t="str">
        <f>VLOOKUP('Consolidtaed Data'!$E4612,[1]Customers!$A:$B,2,0)</f>
        <v>Carl Anderson</v>
      </c>
      <c r="Q5703" s="11">
        <f>WEEKDAY('Consolidtaed Data'!$F4612)</f>
        <v>5</v>
      </c>
      <c r="R5703" s="9">
        <f>MONTH('Consolidtaed Data'!$F4612)</f>
        <v>12</v>
      </c>
      <c r="S5703" s="9" t="str">
        <f>TEXT(Table3[[#This Row],[Purchase Date]],"MMMM")</f>
        <v>February</v>
      </c>
      <c r="T5703" s="9">
        <f>YEAR('Consolidtaed Data'!$F4612)</f>
        <v>2020</v>
      </c>
    </row>
    <row r="5704" spans="1:20" x14ac:dyDescent="0.3">
      <c r="A5704" s="9" t="s">
        <v>6730</v>
      </c>
      <c r="B5704" s="9" t="s">
        <v>330</v>
      </c>
      <c r="C5704" s="9" t="s">
        <v>201</v>
      </c>
      <c r="D5704" s="9" t="s">
        <v>161</v>
      </c>
      <c r="E5704" s="9" t="s">
        <v>868</v>
      </c>
      <c r="F5704" s="10">
        <v>44252</v>
      </c>
      <c r="G5704" s="10" t="str">
        <f>VLOOKUP(Table3[[#This Row],[Product ID]],[1]Products!$A:$G,2,0)</f>
        <v>Product 91</v>
      </c>
      <c r="H5704" s="22">
        <v>4</v>
      </c>
      <c r="I5704" s="9">
        <f>VLOOKUP('Consolidtaed Data'!$B4634,[1]Products!$A:$G,4,0)</f>
        <v>458</v>
      </c>
      <c r="J5704" s="9">
        <f>VLOOKUP('Consolidtaed Data'!$B4634,[1]Products!$A:$G,3,0)</f>
        <v>376</v>
      </c>
      <c r="K5704" s="9">
        <f>'Consolidtaed Data'!$J4634*'Consolidtaed Data'!$H4634</f>
        <v>616</v>
      </c>
      <c r="L5704" s="9">
        <f>'Consolidtaed Data'!$I4634*'Consolidtaed Data'!$H4634</f>
        <v>812</v>
      </c>
      <c r="M5704" s="9">
        <f>'Consolidtaed Data'!$L4634-'Consolidtaed Data'!$K4634</f>
        <v>248</v>
      </c>
      <c r="N5704" s="9" t="str">
        <f>VLOOKUP('Consolidtaed Data'!$C4634,[1]Locations!$A:$O,2,0)</f>
        <v>Sunnyvale</v>
      </c>
      <c r="O5704" s="9" t="str">
        <f>VLOOKUP('Consolidtaed Data'!$D4634,'[1]Sales People'!$A:$B,2,0)</f>
        <v>Walter Cook</v>
      </c>
      <c r="P5704" s="9" t="str">
        <f>VLOOKUP('Consolidtaed Data'!$E4634,[1]Customers!$A:$B,2,0)</f>
        <v>Billy Kennedy</v>
      </c>
      <c r="Q5704" s="11">
        <f>WEEKDAY('Consolidtaed Data'!$F4634)</f>
        <v>7</v>
      </c>
      <c r="R5704" s="9">
        <f>MONTH('Consolidtaed Data'!$F4634)</f>
        <v>12</v>
      </c>
      <c r="S5704" s="9" t="str">
        <f>TEXT(Table3[[#This Row],[Purchase Date]],"MMMM")</f>
        <v>February</v>
      </c>
      <c r="T5704" s="9">
        <f>YEAR('Consolidtaed Data'!$F4634)</f>
        <v>2020</v>
      </c>
    </row>
    <row r="5705" spans="1:20" x14ac:dyDescent="0.3">
      <c r="A5705" s="9" t="s">
        <v>6731</v>
      </c>
      <c r="B5705" s="9" t="s">
        <v>156</v>
      </c>
      <c r="C5705" s="9" t="s">
        <v>325</v>
      </c>
      <c r="D5705" s="9" t="s">
        <v>51</v>
      </c>
      <c r="E5705" s="9" t="s">
        <v>3172</v>
      </c>
      <c r="F5705" s="10">
        <v>44253</v>
      </c>
      <c r="G5705" s="10" t="str">
        <f>VLOOKUP(Table3[[#This Row],[Product ID]],[1]Products!$A:$G,2,0)</f>
        <v>Product 21</v>
      </c>
      <c r="H5705" s="22">
        <v>4</v>
      </c>
      <c r="I5705" s="9">
        <f>VLOOKUP('Consolidtaed Data'!$B3841,[1]Products!$A:$G,4,0)</f>
        <v>2391</v>
      </c>
      <c r="J5705" s="9">
        <f>VLOOKUP('Consolidtaed Data'!$B3841,[1]Products!$A:$G,3,0)</f>
        <v>1291</v>
      </c>
      <c r="K5705" s="9">
        <f>'Consolidtaed Data'!$J3841*'Consolidtaed Data'!$H3841</f>
        <v>1965</v>
      </c>
      <c r="L5705" s="9">
        <f>'Consolidtaed Data'!$I3841*'Consolidtaed Data'!$H3841</f>
        <v>2396</v>
      </c>
      <c r="M5705" s="9">
        <f>'Consolidtaed Data'!$L3841-'Consolidtaed Data'!$K3841</f>
        <v>1130</v>
      </c>
      <c r="N5705" s="9" t="str">
        <f>VLOOKUP('Consolidtaed Data'!$C3841,[1]Locations!$A:$O,2,0)</f>
        <v>Corona</v>
      </c>
      <c r="O5705" s="9" t="str">
        <f>VLOOKUP('Consolidtaed Data'!$D3841,'[1]Sales People'!$A:$B,2,0)</f>
        <v>Walter Cook</v>
      </c>
      <c r="P5705" s="9" t="str">
        <f>VLOOKUP('Consolidtaed Data'!$E3841,[1]Customers!$A:$B,2,0)</f>
        <v>Jonathan Jones</v>
      </c>
      <c r="Q5705" s="11">
        <f>WEEKDAY('Consolidtaed Data'!$F3841)</f>
        <v>4</v>
      </c>
      <c r="R5705" s="9">
        <f>MONTH('Consolidtaed Data'!$F3841)</f>
        <v>10</v>
      </c>
      <c r="S5705" s="9" t="str">
        <f>TEXT(Table3[[#This Row],[Purchase Date]],"MMMM")</f>
        <v>February</v>
      </c>
      <c r="T5705" s="9">
        <f>YEAR('Consolidtaed Data'!$F3841)</f>
        <v>2020</v>
      </c>
    </row>
    <row r="5706" spans="1:20" x14ac:dyDescent="0.3">
      <c r="A5706" s="9" t="s">
        <v>6732</v>
      </c>
      <c r="B5706" s="9" t="s">
        <v>116</v>
      </c>
      <c r="C5706" s="9" t="s">
        <v>462</v>
      </c>
      <c r="D5706" s="9" t="s">
        <v>13</v>
      </c>
      <c r="E5706" s="9" t="s">
        <v>474</v>
      </c>
      <c r="F5706" s="10">
        <v>44253</v>
      </c>
      <c r="G5706" s="10" t="str">
        <f>VLOOKUP(Table3[[#This Row],[Product ID]],[1]Products!$A:$G,2,0)</f>
        <v>Product 55</v>
      </c>
      <c r="H5706" s="22">
        <v>2</v>
      </c>
      <c r="I5706" s="9">
        <f>VLOOKUP('Consolidtaed Data'!$B4045,[1]Products!$A:$G,4,0)</f>
        <v>818</v>
      </c>
      <c r="J5706" s="9">
        <f>VLOOKUP('Consolidtaed Data'!$B4045,[1]Products!$A:$G,3,0)</f>
        <v>450</v>
      </c>
      <c r="K5706" s="9">
        <f>'Consolidtaed Data'!$J4045*'Consolidtaed Data'!$H4045</f>
        <v>1301</v>
      </c>
      <c r="L5706" s="9">
        <f>'Consolidtaed Data'!$I4045*'Consolidtaed Data'!$H4045</f>
        <v>1587</v>
      </c>
      <c r="M5706" s="9">
        <f>'Consolidtaed Data'!$L4045-'Consolidtaed Data'!$K4045</f>
        <v>476</v>
      </c>
      <c r="N5706" s="9" t="str">
        <f>VLOOKUP('Consolidtaed Data'!$C4045,[1]Locations!$A:$O,2,0)</f>
        <v>Fullerton</v>
      </c>
      <c r="O5706" s="9" t="str">
        <f>VLOOKUP('Consolidtaed Data'!$D4045,'[1]Sales People'!$A:$B,2,0)</f>
        <v>Jerry Perry</v>
      </c>
      <c r="P5706" s="9" t="str">
        <f>VLOOKUP('Consolidtaed Data'!$E4045,[1]Customers!$A:$B,2,0)</f>
        <v>Joshua Collins</v>
      </c>
      <c r="Q5706" s="11">
        <f>WEEKDAY('Consolidtaed Data'!$F4045)</f>
        <v>5</v>
      </c>
      <c r="R5706" s="9">
        <f>MONTH('Consolidtaed Data'!$F4045)</f>
        <v>10</v>
      </c>
      <c r="S5706" s="9" t="str">
        <f>TEXT(Table3[[#This Row],[Purchase Date]],"MMMM")</f>
        <v>February</v>
      </c>
      <c r="T5706" s="9">
        <f>YEAR('Consolidtaed Data'!$F4045)</f>
        <v>2020</v>
      </c>
    </row>
    <row r="5707" spans="1:20" x14ac:dyDescent="0.3">
      <c r="A5707" s="9" t="s">
        <v>6733</v>
      </c>
      <c r="B5707" s="9" t="s">
        <v>443</v>
      </c>
      <c r="C5707" s="9" t="s">
        <v>405</v>
      </c>
      <c r="D5707" s="9" t="s">
        <v>131</v>
      </c>
      <c r="E5707" s="9" t="s">
        <v>1751</v>
      </c>
      <c r="F5707" s="10">
        <v>44253</v>
      </c>
      <c r="G5707" s="10" t="str">
        <f>VLOOKUP(Table3[[#This Row],[Product ID]],[1]Products!$A:$G,2,0)</f>
        <v>Product 61</v>
      </c>
      <c r="H5707" s="22">
        <v>3</v>
      </c>
      <c r="I5707" s="9">
        <f>VLOOKUP('Consolidtaed Data'!$B4060,[1]Products!$A:$G,4,0)</f>
        <v>1783</v>
      </c>
      <c r="J5707" s="9">
        <f>VLOOKUP('Consolidtaed Data'!$B4060,[1]Products!$A:$G,3,0)</f>
        <v>1516</v>
      </c>
      <c r="K5707" s="9">
        <f>'Consolidtaed Data'!$J4060*'Consolidtaed Data'!$H4060</f>
        <v>1752</v>
      </c>
      <c r="L5707" s="9">
        <f>'Consolidtaed Data'!$I4060*'Consolidtaed Data'!$H4060</f>
        <v>2739</v>
      </c>
      <c r="M5707" s="9">
        <f>'Consolidtaed Data'!$L4060-'Consolidtaed Data'!$K4060</f>
        <v>322</v>
      </c>
      <c r="N5707" s="9" t="str">
        <f>VLOOKUP('Consolidtaed Data'!$C4060,[1]Locations!$A:$O,2,0)</f>
        <v>Norwalk</v>
      </c>
      <c r="O5707" s="9" t="str">
        <f>VLOOKUP('Consolidtaed Data'!$D4060,'[1]Sales People'!$A:$B,2,0)</f>
        <v>Jeremy Mendoza</v>
      </c>
      <c r="P5707" s="9" t="str">
        <f>VLOOKUP('Consolidtaed Data'!$E4060,[1]Customers!$A:$B,2,0)</f>
        <v>Earl Robinson</v>
      </c>
      <c r="Q5707" s="11">
        <f>WEEKDAY('Consolidtaed Data'!$F4060)</f>
        <v>6</v>
      </c>
      <c r="R5707" s="9">
        <f>MONTH('Consolidtaed Data'!$F4060)</f>
        <v>10</v>
      </c>
      <c r="S5707" s="9" t="str">
        <f>TEXT(Table3[[#This Row],[Purchase Date]],"MMMM")</f>
        <v>February</v>
      </c>
      <c r="T5707" s="9">
        <f>YEAR('Consolidtaed Data'!$F4060)</f>
        <v>2020</v>
      </c>
    </row>
    <row r="5708" spans="1:20" x14ac:dyDescent="0.3">
      <c r="A5708" s="9" t="s">
        <v>6734</v>
      </c>
      <c r="B5708" s="9" t="s">
        <v>742</v>
      </c>
      <c r="C5708" s="9" t="s">
        <v>249</v>
      </c>
      <c r="D5708" s="9" t="s">
        <v>46</v>
      </c>
      <c r="E5708" s="9" t="s">
        <v>1447</v>
      </c>
      <c r="F5708" s="10">
        <v>44253</v>
      </c>
      <c r="G5708" s="10" t="str">
        <f>VLOOKUP(Table3[[#This Row],[Product ID]],[1]Products!$A:$G,2,0)</f>
        <v>Product 90</v>
      </c>
      <c r="H5708" s="22">
        <v>2</v>
      </c>
      <c r="I5708" s="9">
        <f>VLOOKUP('Consolidtaed Data'!$B4090,[1]Products!$A:$G,4,0)</f>
        <v>1638</v>
      </c>
      <c r="J5708" s="9">
        <f>VLOOKUP('Consolidtaed Data'!$B4090,[1]Products!$A:$G,3,0)</f>
        <v>1261</v>
      </c>
      <c r="K5708" s="9">
        <f>'Consolidtaed Data'!$J4090*'Consolidtaed Data'!$H4090</f>
        <v>1484</v>
      </c>
      <c r="L5708" s="9">
        <f>'Consolidtaed Data'!$I4090*'Consolidtaed Data'!$H4090</f>
        <v>2283</v>
      </c>
      <c r="M5708" s="9">
        <f>'Consolidtaed Data'!$L4090-'Consolidtaed Data'!$K4090</f>
        <v>344</v>
      </c>
      <c r="N5708" s="9" t="str">
        <f>VLOOKUP('Consolidtaed Data'!$C4090,[1]Locations!$A:$O,2,0)</f>
        <v>Clovis</v>
      </c>
      <c r="O5708" s="9" t="str">
        <f>VLOOKUP('Consolidtaed Data'!$D4090,'[1]Sales People'!$A:$B,2,0)</f>
        <v>John Reyes</v>
      </c>
      <c r="P5708" s="9" t="str">
        <f>VLOOKUP('Consolidtaed Data'!$E4090,[1]Customers!$A:$B,2,0)</f>
        <v>Michael Thomas</v>
      </c>
      <c r="Q5708" s="11">
        <f>WEEKDAY('Consolidtaed Data'!$F4090)</f>
        <v>2</v>
      </c>
      <c r="R5708" s="9">
        <f>MONTH('Consolidtaed Data'!$F4090)</f>
        <v>10</v>
      </c>
      <c r="S5708" s="9" t="str">
        <f>TEXT(Table3[[#This Row],[Purchase Date]],"MMMM")</f>
        <v>February</v>
      </c>
      <c r="T5708" s="9">
        <f>YEAR('Consolidtaed Data'!$F4090)</f>
        <v>2020</v>
      </c>
    </row>
    <row r="5709" spans="1:20" x14ac:dyDescent="0.3">
      <c r="A5709" s="9" t="s">
        <v>6735</v>
      </c>
      <c r="B5709" s="9" t="s">
        <v>29</v>
      </c>
      <c r="C5709" s="9" t="s">
        <v>34</v>
      </c>
      <c r="D5709" s="9" t="s">
        <v>68</v>
      </c>
      <c r="E5709" s="9" t="s">
        <v>496</v>
      </c>
      <c r="F5709" s="10">
        <v>44253</v>
      </c>
      <c r="G5709" s="10" t="str">
        <f>VLOOKUP(Table3[[#This Row],[Product ID]],[1]Products!$A:$G,2,0)</f>
        <v>Product 37</v>
      </c>
      <c r="H5709" s="22">
        <v>3</v>
      </c>
      <c r="I5709" s="9">
        <f>VLOOKUP('Consolidtaed Data'!$B4108,[1]Products!$A:$G,4,0)</f>
        <v>2495</v>
      </c>
      <c r="J5709" s="9">
        <f>VLOOKUP('Consolidtaed Data'!$B4108,[1]Products!$A:$G,3,0)</f>
        <v>1896</v>
      </c>
      <c r="K5709" s="9">
        <f>'Consolidtaed Data'!$J4108*'Consolidtaed Data'!$H4108</f>
        <v>2356</v>
      </c>
      <c r="L5709" s="9">
        <f>'Consolidtaed Data'!$I4108*'Consolidtaed Data'!$H4108</f>
        <v>4208</v>
      </c>
      <c r="M5709" s="9">
        <f>'Consolidtaed Data'!$L4108-'Consolidtaed Data'!$K4108</f>
        <v>87</v>
      </c>
      <c r="N5709" s="9" t="str">
        <f>VLOOKUP('Consolidtaed Data'!$C4108,[1]Locations!$A:$O,2,0)</f>
        <v>Burbank</v>
      </c>
      <c r="O5709" s="9" t="str">
        <f>VLOOKUP('Consolidtaed Data'!$D4108,'[1]Sales People'!$A:$B,2,0)</f>
        <v>Walter Cook</v>
      </c>
      <c r="P5709" s="9" t="str">
        <f>VLOOKUP('Consolidtaed Data'!$E4108,[1]Customers!$A:$B,2,0)</f>
        <v>Jeffrey Carpenter</v>
      </c>
      <c r="Q5709" s="11">
        <f>WEEKDAY('Consolidtaed Data'!$F4108)</f>
        <v>4</v>
      </c>
      <c r="R5709" s="9">
        <f>MONTH('Consolidtaed Data'!$F4108)</f>
        <v>10</v>
      </c>
      <c r="S5709" s="9" t="str">
        <f>TEXT(Table3[[#This Row],[Purchase Date]],"MMMM")</f>
        <v>February</v>
      </c>
      <c r="T5709" s="9">
        <f>YEAR('Consolidtaed Data'!$F4108)</f>
        <v>2020</v>
      </c>
    </row>
    <row r="5710" spans="1:20" x14ac:dyDescent="0.3">
      <c r="A5710" s="9" t="s">
        <v>6736</v>
      </c>
      <c r="B5710" s="9" t="s">
        <v>168</v>
      </c>
      <c r="C5710" s="9" t="s">
        <v>223</v>
      </c>
      <c r="D5710" s="9" t="s">
        <v>402</v>
      </c>
      <c r="E5710" s="9" t="s">
        <v>221</v>
      </c>
      <c r="F5710" s="10">
        <v>44253</v>
      </c>
      <c r="G5710" s="10" t="str">
        <f>VLOOKUP(Table3[[#This Row],[Product ID]],[1]Products!$A:$G,2,0)</f>
        <v>Product 26</v>
      </c>
      <c r="H5710" s="22">
        <v>3</v>
      </c>
      <c r="I5710" s="9">
        <f>VLOOKUP('Consolidtaed Data'!$B4146,[1]Products!$A:$G,4,0)</f>
        <v>356</v>
      </c>
      <c r="J5710" s="9">
        <f>VLOOKUP('Consolidtaed Data'!$B4146,[1]Products!$A:$G,3,0)</f>
        <v>292</v>
      </c>
      <c r="K5710" s="9">
        <f>'Consolidtaed Data'!$J4146*'Consolidtaed Data'!$H4146</f>
        <v>7584</v>
      </c>
      <c r="L5710" s="9">
        <f>'Consolidtaed Data'!$I4146*'Consolidtaed Data'!$H4146</f>
        <v>9980</v>
      </c>
      <c r="M5710" s="9">
        <f>'Consolidtaed Data'!$L4146-'Consolidtaed Data'!$K4146</f>
        <v>39</v>
      </c>
      <c r="N5710" s="9" t="str">
        <f>VLOOKUP('Consolidtaed Data'!$C4146,[1]Locations!$A:$O,2,0)</f>
        <v>Anaheim</v>
      </c>
      <c r="O5710" s="9" t="str">
        <f>VLOOKUP('Consolidtaed Data'!$D4146,'[1]Sales People'!$A:$B,2,0)</f>
        <v>Clarence Fox</v>
      </c>
      <c r="P5710" s="9" t="str">
        <f>VLOOKUP('Consolidtaed Data'!$E4146,[1]Customers!$A:$B,2,0)</f>
        <v>Joshua Watkins</v>
      </c>
      <c r="Q5710" s="11">
        <f>WEEKDAY('Consolidtaed Data'!$F4146)</f>
        <v>7</v>
      </c>
      <c r="R5710" s="9">
        <f>MONTH('Consolidtaed Data'!$F4146)</f>
        <v>10</v>
      </c>
      <c r="S5710" s="9" t="str">
        <f>TEXT(Table3[[#This Row],[Purchase Date]],"MMMM")</f>
        <v>February</v>
      </c>
      <c r="T5710" s="9">
        <f>YEAR('Consolidtaed Data'!$F4146)</f>
        <v>2020</v>
      </c>
    </row>
    <row r="5711" spans="1:20" x14ac:dyDescent="0.3">
      <c r="A5711" s="9" t="s">
        <v>6737</v>
      </c>
      <c r="B5711" s="9" t="s">
        <v>41</v>
      </c>
      <c r="C5711" s="9" t="s">
        <v>295</v>
      </c>
      <c r="D5711" s="9" t="s">
        <v>235</v>
      </c>
      <c r="E5711" s="9" t="s">
        <v>993</v>
      </c>
      <c r="F5711" s="10">
        <v>44253</v>
      </c>
      <c r="G5711" s="10" t="str">
        <f>VLOOKUP(Table3[[#This Row],[Product ID]],[1]Products!$A:$G,2,0)</f>
        <v>Product 11</v>
      </c>
      <c r="H5711" s="22">
        <v>3</v>
      </c>
      <c r="I5711" s="9">
        <f>VLOOKUP('Consolidtaed Data'!$B4167,[1]Products!$A:$G,4,0)</f>
        <v>217</v>
      </c>
      <c r="J5711" s="9">
        <f>VLOOKUP('Consolidtaed Data'!$B4167,[1]Products!$A:$G,3,0)</f>
        <v>171</v>
      </c>
      <c r="K5711" s="9">
        <f>'Consolidtaed Data'!$J4167*'Consolidtaed Data'!$H4167</f>
        <v>816</v>
      </c>
      <c r="L5711" s="9">
        <f>'Consolidtaed Data'!$I4167*'Consolidtaed Data'!$H4167</f>
        <v>1008</v>
      </c>
      <c r="M5711" s="9">
        <f>'Consolidtaed Data'!$L4167-'Consolidtaed Data'!$K4167</f>
        <v>1532</v>
      </c>
      <c r="N5711" s="9" t="str">
        <f>VLOOKUP('Consolidtaed Data'!$C4167,[1]Locations!$A:$O,2,0)</f>
        <v>Santa Maria</v>
      </c>
      <c r="O5711" s="9" t="str">
        <f>VLOOKUP('Consolidtaed Data'!$D4167,'[1]Sales People'!$A:$B,2,0)</f>
        <v>Kenneth Bradley</v>
      </c>
      <c r="P5711" s="9" t="str">
        <f>VLOOKUP('Consolidtaed Data'!$E4167,[1]Customers!$A:$B,2,0)</f>
        <v>Daniel Moreno</v>
      </c>
      <c r="Q5711" s="11">
        <f>WEEKDAY('Consolidtaed Data'!$F4167)</f>
        <v>2</v>
      </c>
      <c r="R5711" s="9">
        <f>MONTH('Consolidtaed Data'!$F4167)</f>
        <v>11</v>
      </c>
      <c r="S5711" s="9" t="str">
        <f>TEXT(Table3[[#This Row],[Purchase Date]],"MMMM")</f>
        <v>February</v>
      </c>
      <c r="T5711" s="9">
        <f>YEAR('Consolidtaed Data'!$F4167)</f>
        <v>2020</v>
      </c>
    </row>
    <row r="5712" spans="1:20" x14ac:dyDescent="0.3">
      <c r="A5712" s="9" t="s">
        <v>6738</v>
      </c>
      <c r="B5712" s="9" t="s">
        <v>238</v>
      </c>
      <c r="C5712" s="9" t="s">
        <v>635</v>
      </c>
      <c r="D5712" s="9" t="s">
        <v>113</v>
      </c>
      <c r="E5712" s="9" t="s">
        <v>616</v>
      </c>
      <c r="F5712" s="10">
        <v>44253</v>
      </c>
      <c r="G5712" s="10" t="str">
        <f>VLOOKUP(Table3[[#This Row],[Product ID]],[1]Products!$A:$G,2,0)</f>
        <v>Product 49</v>
      </c>
      <c r="H5712" s="22">
        <v>4</v>
      </c>
      <c r="I5712" s="9">
        <f>VLOOKUP('Consolidtaed Data'!$B4257,[1]Products!$A:$G,4,0)</f>
        <v>123</v>
      </c>
      <c r="J5712" s="9">
        <f>VLOOKUP('Consolidtaed Data'!$B4257,[1]Products!$A:$G,3,0)</f>
        <v>84</v>
      </c>
      <c r="K5712" s="9">
        <f>'Consolidtaed Data'!$J4257*'Consolidtaed Data'!$H4257</f>
        <v>5452</v>
      </c>
      <c r="L5712" s="9">
        <f>'Consolidtaed Data'!$I4257*'Consolidtaed Data'!$H4257</f>
        <v>6900</v>
      </c>
      <c r="M5712" s="9">
        <f>'Consolidtaed Data'!$L4257-'Consolidtaed Data'!$K4257</f>
        <v>570</v>
      </c>
      <c r="N5712" s="9" t="str">
        <f>VLOOKUP('Consolidtaed Data'!$C4257,[1]Locations!$A:$O,2,0)</f>
        <v>Escondido</v>
      </c>
      <c r="O5712" s="9" t="str">
        <f>VLOOKUP('Consolidtaed Data'!$D4257,'[1]Sales People'!$A:$B,2,0)</f>
        <v>Jerry Perry</v>
      </c>
      <c r="P5712" s="9" t="str">
        <f>VLOOKUP('Consolidtaed Data'!$E4257,[1]Customers!$A:$B,2,0)</f>
        <v>Steven Martinez</v>
      </c>
      <c r="Q5712" s="11">
        <f>WEEKDAY('Consolidtaed Data'!$F4257)</f>
        <v>2</v>
      </c>
      <c r="R5712" s="9">
        <f>MONTH('Consolidtaed Data'!$F4257)</f>
        <v>11</v>
      </c>
      <c r="S5712" s="9" t="str">
        <f>TEXT(Table3[[#This Row],[Purchase Date]],"MMMM")</f>
        <v>February</v>
      </c>
      <c r="T5712" s="9">
        <f>YEAR('Consolidtaed Data'!$F4257)</f>
        <v>2020</v>
      </c>
    </row>
    <row r="5713" spans="1:20" x14ac:dyDescent="0.3">
      <c r="A5713" s="9" t="s">
        <v>6739</v>
      </c>
      <c r="B5713" s="9" t="s">
        <v>103</v>
      </c>
      <c r="C5713" s="9" t="s">
        <v>421</v>
      </c>
      <c r="D5713" s="9" t="s">
        <v>17</v>
      </c>
      <c r="E5713" s="9" t="s">
        <v>812</v>
      </c>
      <c r="F5713" s="10">
        <v>44253</v>
      </c>
      <c r="G5713" s="10" t="str">
        <f>VLOOKUP(Table3[[#This Row],[Product ID]],[1]Products!$A:$G,2,0)</f>
        <v>Product 44</v>
      </c>
      <c r="H5713" s="22">
        <v>1</v>
      </c>
      <c r="I5713" s="9">
        <f>VLOOKUP('Consolidtaed Data'!$B4379,[1]Products!$A:$G,4,0)</f>
        <v>584</v>
      </c>
      <c r="J5713" s="9">
        <f>VLOOKUP('Consolidtaed Data'!$B4379,[1]Products!$A:$G,3,0)</f>
        <v>420</v>
      </c>
      <c r="K5713" s="9">
        <f>'Consolidtaed Data'!$J4379*'Consolidtaed Data'!$H4379</f>
        <v>5004</v>
      </c>
      <c r="L5713" s="9">
        <f>'Consolidtaed Data'!$I4379*'Consolidtaed Data'!$H4379</f>
        <v>6104</v>
      </c>
      <c r="M5713" s="9">
        <f>'Consolidtaed Data'!$L4379-'Consolidtaed Data'!$K4379</f>
        <v>2200</v>
      </c>
      <c r="N5713" s="9" t="str">
        <f>VLOOKUP('Consolidtaed Data'!$C4379,[1]Locations!$A:$O,2,0)</f>
        <v>Modesto</v>
      </c>
      <c r="O5713" s="9" t="str">
        <f>VLOOKUP('Consolidtaed Data'!$D4379,'[1]Sales People'!$A:$B,2,0)</f>
        <v>Bobby Russell</v>
      </c>
      <c r="P5713" s="9" t="str">
        <f>VLOOKUP('Consolidtaed Data'!$E4379,[1]Customers!$A:$B,2,0)</f>
        <v>Jack Jackson</v>
      </c>
      <c r="Q5713" s="11">
        <f>WEEKDAY('Consolidtaed Data'!$F4379)</f>
        <v>4</v>
      </c>
      <c r="R5713" s="9">
        <f>MONTH('Consolidtaed Data'!$F4379)</f>
        <v>11</v>
      </c>
      <c r="S5713" s="9" t="str">
        <f>TEXT(Table3[[#This Row],[Purchase Date]],"MMMM")</f>
        <v>February</v>
      </c>
      <c r="T5713" s="9">
        <f>YEAR('Consolidtaed Data'!$F4379)</f>
        <v>2020</v>
      </c>
    </row>
    <row r="5714" spans="1:20" x14ac:dyDescent="0.3">
      <c r="A5714" s="9" t="s">
        <v>6740</v>
      </c>
      <c r="B5714" s="9" t="s">
        <v>238</v>
      </c>
      <c r="C5714" s="9" t="s">
        <v>275</v>
      </c>
      <c r="D5714" s="9" t="s">
        <v>374</v>
      </c>
      <c r="E5714" s="9" t="s">
        <v>132</v>
      </c>
      <c r="F5714" s="10">
        <v>44253</v>
      </c>
      <c r="G5714" s="10" t="str">
        <f>VLOOKUP(Table3[[#This Row],[Product ID]],[1]Products!$A:$G,2,0)</f>
        <v>Product 49</v>
      </c>
      <c r="H5714" s="22">
        <v>4</v>
      </c>
      <c r="I5714" s="9">
        <f>VLOOKUP('Consolidtaed Data'!$B4560,[1]Products!$A:$G,4,0)</f>
        <v>2182</v>
      </c>
      <c r="J5714" s="9">
        <f>VLOOKUP('Consolidtaed Data'!$B4560,[1]Products!$A:$G,3,0)</f>
        <v>1200</v>
      </c>
      <c r="K5714" s="9">
        <f>'Consolidtaed Data'!$J4560*'Consolidtaed Data'!$H4560</f>
        <v>4920</v>
      </c>
      <c r="L5714" s="9">
        <f>'Consolidtaed Data'!$I4560*'Consolidtaed Data'!$H4560</f>
        <v>7132</v>
      </c>
      <c r="M5714" s="9">
        <f>'Consolidtaed Data'!$L4560-'Consolidtaed Data'!$K4560</f>
        <v>993</v>
      </c>
      <c r="N5714" s="9" t="str">
        <f>VLOOKUP('Consolidtaed Data'!$C4560,[1]Locations!$A:$O,2,0)</f>
        <v>El Monte</v>
      </c>
      <c r="O5714" s="9" t="str">
        <f>VLOOKUP('Consolidtaed Data'!$D4560,'[1]Sales People'!$A:$B,2,0)</f>
        <v>Jerry Perry</v>
      </c>
      <c r="P5714" s="9" t="str">
        <f>VLOOKUP('Consolidtaed Data'!$E4560,[1]Customers!$A:$B,2,0)</f>
        <v>Joseph Lopez</v>
      </c>
      <c r="Q5714" s="11">
        <f>WEEKDAY('Consolidtaed Data'!$F4560)</f>
        <v>1</v>
      </c>
      <c r="R5714" s="9">
        <f>MONTH('Consolidtaed Data'!$F4560)</f>
        <v>11</v>
      </c>
      <c r="S5714" s="9" t="str">
        <f>TEXT(Table3[[#This Row],[Purchase Date]],"MMMM")</f>
        <v>February</v>
      </c>
      <c r="T5714" s="9">
        <f>YEAR('Consolidtaed Data'!$F4560)</f>
        <v>2020</v>
      </c>
    </row>
    <row r="5715" spans="1:20" x14ac:dyDescent="0.3">
      <c r="A5715" s="9" t="s">
        <v>6741</v>
      </c>
      <c r="B5715" s="9" t="s">
        <v>11</v>
      </c>
      <c r="C5715" s="9" t="s">
        <v>412</v>
      </c>
      <c r="D5715" s="9" t="s">
        <v>17</v>
      </c>
      <c r="E5715" s="9" t="s">
        <v>1081</v>
      </c>
      <c r="F5715" s="10">
        <v>44253</v>
      </c>
      <c r="G5715" s="10" t="str">
        <f>VLOOKUP(Table3[[#This Row],[Product ID]],[1]Products!$A:$G,2,0)</f>
        <v>Product 88</v>
      </c>
      <c r="H5715" s="22">
        <v>1</v>
      </c>
      <c r="I5715" s="9">
        <f>VLOOKUP('Consolidtaed Data'!$B4564,[1]Products!$A:$G,4,0)</f>
        <v>1582</v>
      </c>
      <c r="J5715" s="9">
        <f>VLOOKUP('Consolidtaed Data'!$B4564,[1]Products!$A:$G,3,0)</f>
        <v>1234</v>
      </c>
      <c r="K5715" s="9">
        <f>'Consolidtaed Data'!$J4564*'Consolidtaed Data'!$H4564</f>
        <v>962</v>
      </c>
      <c r="L5715" s="9">
        <f>'Consolidtaed Data'!$I4564*'Consolidtaed Data'!$H4564</f>
        <v>1414</v>
      </c>
      <c r="M5715" s="9">
        <f>'Consolidtaed Data'!$L4564-'Consolidtaed Data'!$K4564</f>
        <v>690</v>
      </c>
      <c r="N5715" s="9" t="str">
        <f>VLOOKUP('Consolidtaed Data'!$C4564,[1]Locations!$A:$O,2,0)</f>
        <v>Sacramento</v>
      </c>
      <c r="O5715" s="9" t="str">
        <f>VLOOKUP('Consolidtaed Data'!$D4564,'[1]Sales People'!$A:$B,2,0)</f>
        <v>Martin Carr</v>
      </c>
      <c r="P5715" s="9" t="str">
        <f>VLOOKUP('Consolidtaed Data'!$E4564,[1]Customers!$A:$B,2,0)</f>
        <v>Ronald George</v>
      </c>
      <c r="Q5715" s="11">
        <f>WEEKDAY('Consolidtaed Data'!$F4564)</f>
        <v>1</v>
      </c>
      <c r="R5715" s="9">
        <f>MONTH('Consolidtaed Data'!$F4564)</f>
        <v>11</v>
      </c>
      <c r="S5715" s="9" t="str">
        <f>TEXT(Table3[[#This Row],[Purchase Date]],"MMMM")</f>
        <v>February</v>
      </c>
      <c r="T5715" s="9">
        <f>YEAR('Consolidtaed Data'!$F4564)</f>
        <v>2020</v>
      </c>
    </row>
    <row r="5716" spans="1:20" x14ac:dyDescent="0.3">
      <c r="A5716" s="9" t="s">
        <v>6742</v>
      </c>
      <c r="B5716" s="9" t="s">
        <v>549</v>
      </c>
      <c r="C5716" s="9" t="s">
        <v>469</v>
      </c>
      <c r="D5716" s="9" t="s">
        <v>17</v>
      </c>
      <c r="E5716" s="9" t="s">
        <v>1065</v>
      </c>
      <c r="F5716" s="10">
        <v>44254</v>
      </c>
      <c r="G5716" s="10" t="str">
        <f>VLOOKUP(Table3[[#This Row],[Product ID]],[1]Products!$A:$G,2,0)</f>
        <v>Product 10</v>
      </c>
      <c r="H5716" s="22">
        <v>1</v>
      </c>
      <c r="I5716" s="9">
        <f>VLOOKUP('Consolidtaed Data'!$B3734,[1]Products!$A:$G,4,0)</f>
        <v>799</v>
      </c>
      <c r="J5716" s="9">
        <f>VLOOKUP('Consolidtaed Data'!$B3734,[1]Products!$A:$G,3,0)</f>
        <v>455</v>
      </c>
      <c r="K5716" s="9">
        <f>'Consolidtaed Data'!$J3734*'Consolidtaed Data'!$H3734</f>
        <v>561</v>
      </c>
      <c r="L5716" s="9">
        <f>'Consolidtaed Data'!$I3734*'Consolidtaed Data'!$H3734</f>
        <v>684</v>
      </c>
      <c r="M5716" s="9">
        <f>'Consolidtaed Data'!$L3734-'Consolidtaed Data'!$K3734</f>
        <v>565</v>
      </c>
      <c r="N5716" s="9" t="str">
        <f>VLOOKUP('Consolidtaed Data'!$C3734,[1]Locations!$A:$O,2,0)</f>
        <v>Orange</v>
      </c>
      <c r="O5716" s="9" t="str">
        <f>VLOOKUP('Consolidtaed Data'!$D3734,'[1]Sales People'!$A:$B,2,0)</f>
        <v>Patrick Ruiz</v>
      </c>
      <c r="P5716" s="9" t="str">
        <f>VLOOKUP('Consolidtaed Data'!$E3734,[1]Customers!$A:$B,2,0)</f>
        <v>Paul Carpenter</v>
      </c>
      <c r="Q5716" s="11">
        <f>WEEKDAY('Consolidtaed Data'!$F3734)</f>
        <v>4</v>
      </c>
      <c r="R5716" s="9">
        <f>MONTH('Consolidtaed Data'!$F3734)</f>
        <v>9</v>
      </c>
      <c r="S5716" s="9" t="str">
        <f>TEXT(Table3[[#This Row],[Purchase Date]],"MMMM")</f>
        <v>February</v>
      </c>
      <c r="T5716" s="9">
        <f>YEAR('Consolidtaed Data'!$F3734)</f>
        <v>2020</v>
      </c>
    </row>
    <row r="5717" spans="1:20" x14ac:dyDescent="0.3">
      <c r="A5717" s="9" t="s">
        <v>6743</v>
      </c>
      <c r="B5717" s="9" t="s">
        <v>355</v>
      </c>
      <c r="C5717" s="9" t="s">
        <v>228</v>
      </c>
      <c r="D5717" s="9" t="s">
        <v>149</v>
      </c>
      <c r="E5717" s="9" t="s">
        <v>701</v>
      </c>
      <c r="F5717" s="10">
        <v>44254</v>
      </c>
      <c r="G5717" s="10" t="str">
        <f>VLOOKUP(Table3[[#This Row],[Product ID]],[1]Products!$A:$G,2,0)</f>
        <v>Product 100</v>
      </c>
      <c r="H5717" s="22">
        <v>1</v>
      </c>
      <c r="I5717" s="9">
        <f>VLOOKUP('Consolidtaed Data'!$B3783,[1]Products!$A:$G,4,0)</f>
        <v>368</v>
      </c>
      <c r="J5717" s="9">
        <f>VLOOKUP('Consolidtaed Data'!$B3783,[1]Products!$A:$G,3,0)</f>
        <v>294</v>
      </c>
      <c r="K5717" s="9">
        <f>'Consolidtaed Data'!$J3783*'Consolidtaed Data'!$H3783</f>
        <v>1230</v>
      </c>
      <c r="L5717" s="9">
        <f>'Consolidtaed Data'!$I3783*'Consolidtaed Data'!$H3783</f>
        <v>1783</v>
      </c>
      <c r="M5717" s="9">
        <f>'Consolidtaed Data'!$L3783-'Consolidtaed Data'!$K3783</f>
        <v>285</v>
      </c>
      <c r="N5717" s="9" t="str">
        <f>VLOOKUP('Consolidtaed Data'!$C3783,[1]Locations!$A:$O,2,0)</f>
        <v>Berkeley</v>
      </c>
      <c r="O5717" s="9" t="str">
        <f>VLOOKUP('Consolidtaed Data'!$D3783,'[1]Sales People'!$A:$B,2,0)</f>
        <v>John Reyes</v>
      </c>
      <c r="P5717" s="9" t="str">
        <f>VLOOKUP('Consolidtaed Data'!$E3783,[1]Customers!$A:$B,2,0)</f>
        <v>Jesse Wells</v>
      </c>
      <c r="Q5717" s="11">
        <f>WEEKDAY('Consolidtaed Data'!$F3783)</f>
        <v>1</v>
      </c>
      <c r="R5717" s="9">
        <f>MONTH('Consolidtaed Data'!$F3783)</f>
        <v>10</v>
      </c>
      <c r="S5717" s="9" t="str">
        <f>TEXT(Table3[[#This Row],[Purchase Date]],"MMMM")</f>
        <v>February</v>
      </c>
      <c r="T5717" s="9">
        <f>YEAR('Consolidtaed Data'!$F3783)</f>
        <v>2020</v>
      </c>
    </row>
    <row r="5718" spans="1:20" x14ac:dyDescent="0.3">
      <c r="A5718" s="9" t="s">
        <v>6744</v>
      </c>
      <c r="B5718" s="9" t="s">
        <v>248</v>
      </c>
      <c r="C5718" s="9" t="s">
        <v>275</v>
      </c>
      <c r="D5718" s="9" t="s">
        <v>113</v>
      </c>
      <c r="E5718" s="9" t="s">
        <v>2873</v>
      </c>
      <c r="F5718" s="10">
        <v>44254</v>
      </c>
      <c r="G5718" s="10" t="str">
        <f>VLOOKUP(Table3[[#This Row],[Product ID]],[1]Products!$A:$G,2,0)</f>
        <v>Product 97</v>
      </c>
      <c r="H5718" s="22">
        <v>3</v>
      </c>
      <c r="I5718" s="9">
        <f>VLOOKUP('Consolidtaed Data'!$B3834,[1]Products!$A:$G,4,0)</f>
        <v>530</v>
      </c>
      <c r="J5718" s="9">
        <f>VLOOKUP('Consolidtaed Data'!$B3834,[1]Products!$A:$G,3,0)</f>
        <v>424</v>
      </c>
      <c r="K5718" s="9">
        <f>'Consolidtaed Data'!$J3834*'Consolidtaed Data'!$H3834</f>
        <v>420</v>
      </c>
      <c r="L5718" s="9">
        <f>'Consolidtaed Data'!$I3834*'Consolidtaed Data'!$H3834</f>
        <v>584</v>
      </c>
      <c r="M5718" s="9">
        <f>'Consolidtaed Data'!$L3834-'Consolidtaed Data'!$K3834</f>
        <v>1014</v>
      </c>
      <c r="N5718" s="9" t="str">
        <f>VLOOKUP('Consolidtaed Data'!$C3834,[1]Locations!$A:$O,2,0)</f>
        <v>Salinas</v>
      </c>
      <c r="O5718" s="9" t="str">
        <f>VLOOKUP('Consolidtaed Data'!$D3834,'[1]Sales People'!$A:$B,2,0)</f>
        <v>Clarence Fox</v>
      </c>
      <c r="P5718" s="9" t="str">
        <f>VLOOKUP('Consolidtaed Data'!$E3834,[1]Customers!$A:$B,2,0)</f>
        <v>Jimmy Morrison</v>
      </c>
      <c r="Q5718" s="11">
        <f>WEEKDAY('Consolidtaed Data'!$F3834)</f>
        <v>4</v>
      </c>
      <c r="R5718" s="9">
        <f>MONTH('Consolidtaed Data'!$F3834)</f>
        <v>10</v>
      </c>
      <c r="S5718" s="9" t="str">
        <f>TEXT(Table3[[#This Row],[Purchase Date]],"MMMM")</f>
        <v>February</v>
      </c>
      <c r="T5718" s="9">
        <f>YEAR('Consolidtaed Data'!$F3834)</f>
        <v>2020</v>
      </c>
    </row>
    <row r="5719" spans="1:20" x14ac:dyDescent="0.3">
      <c r="A5719" s="9" t="s">
        <v>6745</v>
      </c>
      <c r="B5719" s="9" t="s">
        <v>136</v>
      </c>
      <c r="C5719" s="9" t="s">
        <v>223</v>
      </c>
      <c r="D5719" s="9" t="s">
        <v>197</v>
      </c>
      <c r="E5719" s="9" t="s">
        <v>595</v>
      </c>
      <c r="F5719" s="10">
        <v>44254</v>
      </c>
      <c r="G5719" s="10" t="str">
        <f>VLOOKUP(Table3[[#This Row],[Product ID]],[1]Products!$A:$G,2,0)</f>
        <v>Product 2</v>
      </c>
      <c r="H5719" s="22">
        <v>2</v>
      </c>
      <c r="I5719" s="9">
        <f>VLOOKUP('Consolidtaed Data'!$B4029,[1]Products!$A:$G,4,0)</f>
        <v>2294</v>
      </c>
      <c r="J5719" s="9">
        <f>VLOOKUP('Consolidtaed Data'!$B4029,[1]Products!$A:$G,3,0)</f>
        <v>1399</v>
      </c>
      <c r="K5719" s="9">
        <f>'Consolidtaed Data'!$J4029*'Consolidtaed Data'!$H4029</f>
        <v>2421</v>
      </c>
      <c r="L5719" s="9">
        <f>'Consolidtaed Data'!$I4029*'Consolidtaed Data'!$H4029</f>
        <v>4401</v>
      </c>
      <c r="M5719" s="9">
        <f>'Consolidtaed Data'!$L4029-'Consolidtaed Data'!$K4029</f>
        <v>1380</v>
      </c>
      <c r="N5719" s="9" t="str">
        <f>VLOOKUP('Consolidtaed Data'!$C4029,[1]Locations!$A:$O,2,0)</f>
        <v>Lancaster</v>
      </c>
      <c r="O5719" s="9" t="str">
        <f>VLOOKUP('Consolidtaed Data'!$D4029,'[1]Sales People'!$A:$B,2,0)</f>
        <v>Brian Hansen</v>
      </c>
      <c r="P5719" s="9" t="str">
        <f>VLOOKUP('Consolidtaed Data'!$E4029,[1]Customers!$A:$B,2,0)</f>
        <v>Daniel Dixon</v>
      </c>
      <c r="Q5719" s="11">
        <f>WEEKDAY('Consolidtaed Data'!$F4029)</f>
        <v>4</v>
      </c>
      <c r="R5719" s="9">
        <f>MONTH('Consolidtaed Data'!$F4029)</f>
        <v>10</v>
      </c>
      <c r="S5719" s="9" t="str">
        <f>TEXT(Table3[[#This Row],[Purchase Date]],"MMMM")</f>
        <v>February</v>
      </c>
      <c r="T5719" s="9">
        <f>YEAR('Consolidtaed Data'!$F4029)</f>
        <v>2020</v>
      </c>
    </row>
    <row r="5720" spans="1:20" x14ac:dyDescent="0.3">
      <c r="A5720" s="9" t="s">
        <v>6746</v>
      </c>
      <c r="B5720" s="9" t="s">
        <v>294</v>
      </c>
      <c r="C5720" s="9" t="s">
        <v>122</v>
      </c>
      <c r="D5720" s="9" t="s">
        <v>46</v>
      </c>
      <c r="E5720" s="9" t="s">
        <v>931</v>
      </c>
      <c r="F5720" s="10">
        <v>44254</v>
      </c>
      <c r="G5720" s="10" t="str">
        <f>VLOOKUP(Table3[[#This Row],[Product ID]],[1]Products!$A:$G,2,0)</f>
        <v>Product 51</v>
      </c>
      <c r="H5720" s="22">
        <v>1</v>
      </c>
      <c r="I5720" s="9">
        <f>VLOOKUP('Consolidtaed Data'!$B4059,[1]Products!$A:$G,4,0)</f>
        <v>2141</v>
      </c>
      <c r="J5720" s="9">
        <f>VLOOKUP('Consolidtaed Data'!$B4059,[1]Products!$A:$G,3,0)</f>
        <v>1777</v>
      </c>
      <c r="K5720" s="9">
        <f>'Consolidtaed Data'!$J4059*'Consolidtaed Data'!$H4059</f>
        <v>584</v>
      </c>
      <c r="L5720" s="9">
        <f>'Consolidtaed Data'!$I4059*'Consolidtaed Data'!$H4059</f>
        <v>913</v>
      </c>
      <c r="M5720" s="9">
        <f>'Consolidtaed Data'!$L4059-'Consolidtaed Data'!$K4059</f>
        <v>1212</v>
      </c>
      <c r="N5720" s="9" t="str">
        <f>VLOOKUP('Consolidtaed Data'!$C4059,[1]Locations!$A:$O,2,0)</f>
        <v>Santa Clarita</v>
      </c>
      <c r="O5720" s="9" t="str">
        <f>VLOOKUP('Consolidtaed Data'!$D4059,'[1]Sales People'!$A:$B,2,0)</f>
        <v>Roger Robertson</v>
      </c>
      <c r="P5720" s="9" t="str">
        <f>VLOOKUP('Consolidtaed Data'!$E4059,[1]Customers!$A:$B,2,0)</f>
        <v>Russell Bailey</v>
      </c>
      <c r="Q5720" s="11">
        <f>WEEKDAY('Consolidtaed Data'!$F4059)</f>
        <v>6</v>
      </c>
      <c r="R5720" s="9">
        <f>MONTH('Consolidtaed Data'!$F4059)</f>
        <v>10</v>
      </c>
      <c r="S5720" s="9" t="str">
        <f>TEXT(Table3[[#This Row],[Purchase Date]],"MMMM")</f>
        <v>February</v>
      </c>
      <c r="T5720" s="9">
        <f>YEAR('Consolidtaed Data'!$F4059)</f>
        <v>2020</v>
      </c>
    </row>
    <row r="5721" spans="1:20" x14ac:dyDescent="0.3">
      <c r="A5721" s="9" t="s">
        <v>6747</v>
      </c>
      <c r="B5721" s="9" t="s">
        <v>490</v>
      </c>
      <c r="C5721" s="9" t="s">
        <v>564</v>
      </c>
      <c r="D5721" s="9" t="s">
        <v>272</v>
      </c>
      <c r="E5721" s="9" t="s">
        <v>1930</v>
      </c>
      <c r="F5721" s="10">
        <v>44254</v>
      </c>
      <c r="G5721" s="10" t="str">
        <f>VLOOKUP(Table3[[#This Row],[Product ID]],[1]Products!$A:$G,2,0)</f>
        <v>Product 79</v>
      </c>
      <c r="H5721" s="22">
        <v>1</v>
      </c>
      <c r="I5721" s="9">
        <f>VLOOKUP('Consolidtaed Data'!$B4115,[1]Products!$A:$G,4,0)</f>
        <v>1783</v>
      </c>
      <c r="J5721" s="9">
        <f>VLOOKUP('Consolidtaed Data'!$B4115,[1]Products!$A:$G,3,0)</f>
        <v>1516</v>
      </c>
      <c r="K5721" s="9">
        <f>'Consolidtaed Data'!$J4115*'Consolidtaed Data'!$H4115</f>
        <v>291</v>
      </c>
      <c r="L5721" s="9">
        <f>'Consolidtaed Data'!$I4115*'Consolidtaed Data'!$H4115</f>
        <v>378</v>
      </c>
      <c r="M5721" s="9">
        <f>'Consolidtaed Data'!$L4115-'Consolidtaed Data'!$K4115</f>
        <v>689</v>
      </c>
      <c r="N5721" s="9" t="str">
        <f>VLOOKUP('Consolidtaed Data'!$C4115,[1]Locations!$A:$O,2,0)</f>
        <v>Ontario</v>
      </c>
      <c r="O5721" s="9" t="str">
        <f>VLOOKUP('Consolidtaed Data'!$D4115,'[1]Sales People'!$A:$B,2,0)</f>
        <v>Clarence Fox</v>
      </c>
      <c r="P5721" s="9" t="str">
        <f>VLOOKUP('Consolidtaed Data'!$E4115,[1]Customers!$A:$B,2,0)</f>
        <v>Adam Myers</v>
      </c>
      <c r="Q5721" s="11">
        <f>WEEKDAY('Consolidtaed Data'!$F4115)</f>
        <v>5</v>
      </c>
      <c r="R5721" s="9">
        <f>MONTH('Consolidtaed Data'!$F4115)</f>
        <v>10</v>
      </c>
      <c r="S5721" s="9" t="str">
        <f>TEXT(Table3[[#This Row],[Purchase Date]],"MMMM")</f>
        <v>February</v>
      </c>
      <c r="T5721" s="9">
        <f>YEAR('Consolidtaed Data'!$F4115)</f>
        <v>2020</v>
      </c>
    </row>
    <row r="5722" spans="1:20" x14ac:dyDescent="0.3">
      <c r="A5722" s="9" t="s">
        <v>6748</v>
      </c>
      <c r="B5722" s="9" t="s">
        <v>234</v>
      </c>
      <c r="C5722" s="9" t="s">
        <v>104</v>
      </c>
      <c r="D5722" s="9" t="s">
        <v>149</v>
      </c>
      <c r="E5722" s="9" t="s">
        <v>534</v>
      </c>
      <c r="F5722" s="10">
        <v>44254</v>
      </c>
      <c r="G5722" s="10" t="str">
        <f>VLOOKUP(Table3[[#This Row],[Product ID]],[1]Products!$A:$G,2,0)</f>
        <v>Product 54</v>
      </c>
      <c r="H5722" s="22">
        <v>1</v>
      </c>
      <c r="I5722" s="9">
        <f>VLOOKUP('Consolidtaed Data'!$B4191,[1]Products!$A:$G,4,0)</f>
        <v>2396</v>
      </c>
      <c r="J5722" s="9">
        <f>VLOOKUP('Consolidtaed Data'!$B4191,[1]Products!$A:$G,3,0)</f>
        <v>1965</v>
      </c>
      <c r="K5722" s="9">
        <f>'Consolidtaed Data'!$J4191*'Consolidtaed Data'!$H4191</f>
        <v>61</v>
      </c>
      <c r="L5722" s="9">
        <f>'Consolidtaed Data'!$I4191*'Consolidtaed Data'!$H4191</f>
        <v>95</v>
      </c>
      <c r="M5722" s="9">
        <f>'Consolidtaed Data'!$L4191-'Consolidtaed Data'!$K4191</f>
        <v>138</v>
      </c>
      <c r="N5722" s="9" t="str">
        <f>VLOOKUP('Consolidtaed Data'!$C4191,[1]Locations!$A:$O,2,0)</f>
        <v>Norwalk</v>
      </c>
      <c r="O5722" s="9" t="str">
        <f>VLOOKUP('Consolidtaed Data'!$D4191,'[1]Sales People'!$A:$B,2,0)</f>
        <v>Ronald Reed</v>
      </c>
      <c r="P5722" s="9" t="str">
        <f>VLOOKUP('Consolidtaed Data'!$E4191,[1]Customers!$A:$B,2,0)</f>
        <v>Phillip Tucker</v>
      </c>
      <c r="Q5722" s="11">
        <f>WEEKDAY('Consolidtaed Data'!$F4191)</f>
        <v>4</v>
      </c>
      <c r="R5722" s="9">
        <f>MONTH('Consolidtaed Data'!$F4191)</f>
        <v>11</v>
      </c>
      <c r="S5722" s="9" t="str">
        <f>TEXT(Table3[[#This Row],[Purchase Date]],"MMMM")</f>
        <v>February</v>
      </c>
      <c r="T5722" s="9">
        <f>YEAR('Consolidtaed Data'!$F4191)</f>
        <v>2020</v>
      </c>
    </row>
    <row r="5723" spans="1:20" x14ac:dyDescent="0.3">
      <c r="A5723" s="9" t="s">
        <v>6749</v>
      </c>
      <c r="B5723" s="9" t="s">
        <v>136</v>
      </c>
      <c r="C5723" s="9" t="s">
        <v>152</v>
      </c>
      <c r="D5723" s="9" t="s">
        <v>95</v>
      </c>
      <c r="E5723" s="9" t="s">
        <v>768</v>
      </c>
      <c r="F5723" s="10">
        <v>44254</v>
      </c>
      <c r="G5723" s="10" t="str">
        <f>VLOOKUP(Table3[[#This Row],[Product ID]],[1]Products!$A:$G,2,0)</f>
        <v>Product 2</v>
      </c>
      <c r="H5723" s="22">
        <v>1</v>
      </c>
      <c r="I5723" s="9">
        <f>VLOOKUP('Consolidtaed Data'!$B4287,[1]Products!$A:$G,4,0)</f>
        <v>1889</v>
      </c>
      <c r="J5723" s="9">
        <f>VLOOKUP('Consolidtaed Data'!$B4287,[1]Products!$A:$G,3,0)</f>
        <v>945</v>
      </c>
      <c r="K5723" s="9">
        <f>'Consolidtaed Data'!$J4287*'Consolidtaed Data'!$H4287</f>
        <v>296</v>
      </c>
      <c r="L5723" s="9">
        <f>'Consolidtaed Data'!$I4287*'Consolidtaed Data'!$H4287</f>
        <v>502</v>
      </c>
      <c r="M5723" s="9">
        <f>'Consolidtaed Data'!$L4287-'Consolidtaed Data'!$K4287</f>
        <v>561</v>
      </c>
      <c r="N5723" s="9" t="str">
        <f>VLOOKUP('Consolidtaed Data'!$C4287,[1]Locations!$A:$O,2,0)</f>
        <v>Berkeley</v>
      </c>
      <c r="O5723" s="9" t="str">
        <f>VLOOKUP('Consolidtaed Data'!$D4287,'[1]Sales People'!$A:$B,2,0)</f>
        <v>Sean Miller</v>
      </c>
      <c r="P5723" s="9" t="str">
        <f>VLOOKUP('Consolidtaed Data'!$E4287,[1]Customers!$A:$B,2,0)</f>
        <v>Jesse Wells</v>
      </c>
      <c r="Q5723" s="11">
        <f>WEEKDAY('Consolidtaed Data'!$F4287)</f>
        <v>4</v>
      </c>
      <c r="R5723" s="9">
        <f>MONTH('Consolidtaed Data'!$F4287)</f>
        <v>11</v>
      </c>
      <c r="S5723" s="9" t="str">
        <f>TEXT(Table3[[#This Row],[Purchase Date]],"MMMM")</f>
        <v>February</v>
      </c>
      <c r="T5723" s="9">
        <f>YEAR('Consolidtaed Data'!$F4287)</f>
        <v>2020</v>
      </c>
    </row>
    <row r="5724" spans="1:20" x14ac:dyDescent="0.3">
      <c r="A5724" s="9" t="s">
        <v>6750</v>
      </c>
      <c r="B5724" s="9" t="s">
        <v>366</v>
      </c>
      <c r="C5724" s="9" t="s">
        <v>564</v>
      </c>
      <c r="D5724" s="9" t="s">
        <v>22</v>
      </c>
      <c r="E5724" s="9" t="s">
        <v>434</v>
      </c>
      <c r="F5724" s="10">
        <v>44254</v>
      </c>
      <c r="G5724" s="10" t="str">
        <f>VLOOKUP(Table3[[#This Row],[Product ID]],[1]Products!$A:$G,2,0)</f>
        <v>Product 39</v>
      </c>
      <c r="H5724" s="22">
        <v>1</v>
      </c>
      <c r="I5724" s="9">
        <f>VLOOKUP('Consolidtaed Data'!$B4387,[1]Products!$A:$G,4,0)</f>
        <v>1467</v>
      </c>
      <c r="J5724" s="9">
        <f>VLOOKUP('Consolidtaed Data'!$B4387,[1]Products!$A:$G,3,0)</f>
        <v>807</v>
      </c>
      <c r="K5724" s="9">
        <f>'Consolidtaed Data'!$J4387*'Consolidtaed Data'!$H4387</f>
        <v>832</v>
      </c>
      <c r="L5724" s="9">
        <f>'Consolidtaed Data'!$I4387*'Consolidtaed Data'!$H4387</f>
        <v>1206</v>
      </c>
      <c r="M5724" s="9">
        <f>'Consolidtaed Data'!$L4387-'Consolidtaed Data'!$K4387</f>
        <v>509</v>
      </c>
      <c r="N5724" s="9" t="str">
        <f>VLOOKUP('Consolidtaed Data'!$C4387,[1]Locations!$A:$O,2,0)</f>
        <v>Oxnard</v>
      </c>
      <c r="O5724" s="9" t="str">
        <f>VLOOKUP('Consolidtaed Data'!$D4387,'[1]Sales People'!$A:$B,2,0)</f>
        <v>Brian Davis</v>
      </c>
      <c r="P5724" s="9" t="str">
        <f>VLOOKUP('Consolidtaed Data'!$E4387,[1]Customers!$A:$B,2,0)</f>
        <v>Terry Morris</v>
      </c>
      <c r="Q5724" s="11">
        <f>WEEKDAY('Consolidtaed Data'!$F4387)</f>
        <v>4</v>
      </c>
      <c r="R5724" s="9">
        <f>MONTH('Consolidtaed Data'!$F4387)</f>
        <v>11</v>
      </c>
      <c r="S5724" s="9" t="str">
        <f>TEXT(Table3[[#This Row],[Purchase Date]],"MMMM")</f>
        <v>February</v>
      </c>
      <c r="T5724" s="9">
        <f>YEAR('Consolidtaed Data'!$F4387)</f>
        <v>2020</v>
      </c>
    </row>
    <row r="5725" spans="1:20" x14ac:dyDescent="0.3">
      <c r="A5725" s="9" t="s">
        <v>6751</v>
      </c>
      <c r="B5725" s="9" t="s">
        <v>338</v>
      </c>
      <c r="C5725" s="9" t="s">
        <v>55</v>
      </c>
      <c r="D5725" s="9" t="s">
        <v>326</v>
      </c>
      <c r="E5725" s="9" t="s">
        <v>2752</v>
      </c>
      <c r="F5725" s="10">
        <v>44254</v>
      </c>
      <c r="G5725" s="10" t="str">
        <f>VLOOKUP(Table3[[#This Row],[Product ID]],[1]Products!$A:$G,2,0)</f>
        <v>Product 95</v>
      </c>
      <c r="H5725" s="22">
        <v>2</v>
      </c>
      <c r="I5725" s="9">
        <f>VLOOKUP('Consolidtaed Data'!$B4450,[1]Products!$A:$G,4,0)</f>
        <v>1338</v>
      </c>
      <c r="J5725" s="9">
        <f>VLOOKUP('Consolidtaed Data'!$B4450,[1]Products!$A:$G,3,0)</f>
        <v>682</v>
      </c>
      <c r="K5725" s="9">
        <f>'Consolidtaed Data'!$J4450*'Consolidtaed Data'!$H4450</f>
        <v>2756</v>
      </c>
      <c r="L5725" s="9">
        <f>'Consolidtaed Data'!$I4450*'Consolidtaed Data'!$H4450</f>
        <v>3774</v>
      </c>
      <c r="M5725" s="9">
        <f>'Consolidtaed Data'!$L4450-'Consolidtaed Data'!$K4450</f>
        <v>782</v>
      </c>
      <c r="N5725" s="9" t="str">
        <f>VLOOKUP('Consolidtaed Data'!$C4450,[1]Locations!$A:$O,2,0)</f>
        <v>Rancho Cucamonga</v>
      </c>
      <c r="O5725" s="9" t="str">
        <f>VLOOKUP('Consolidtaed Data'!$D4450,'[1]Sales People'!$A:$B,2,0)</f>
        <v>Kenneth Fields</v>
      </c>
      <c r="P5725" s="9" t="str">
        <f>VLOOKUP('Consolidtaed Data'!$E4450,[1]Customers!$A:$B,2,0)</f>
        <v>Earl Franklin</v>
      </c>
      <c r="Q5725" s="11">
        <f>WEEKDAY('Consolidtaed Data'!$F4450)</f>
        <v>1</v>
      </c>
      <c r="R5725" s="9">
        <f>MONTH('Consolidtaed Data'!$F4450)</f>
        <v>11</v>
      </c>
      <c r="S5725" s="9" t="str">
        <f>TEXT(Table3[[#This Row],[Purchase Date]],"MMMM")</f>
        <v>February</v>
      </c>
      <c r="T5725" s="9">
        <f>YEAR('Consolidtaed Data'!$F4450)</f>
        <v>2020</v>
      </c>
    </row>
    <row r="5726" spans="1:20" x14ac:dyDescent="0.3">
      <c r="A5726" s="9" t="s">
        <v>6752</v>
      </c>
      <c r="B5726" s="9" t="s">
        <v>230</v>
      </c>
      <c r="C5726" s="9" t="s">
        <v>30</v>
      </c>
      <c r="D5726" s="9" t="s">
        <v>73</v>
      </c>
      <c r="E5726" s="9" t="s">
        <v>187</v>
      </c>
      <c r="F5726" s="10">
        <v>44254</v>
      </c>
      <c r="G5726" s="10" t="str">
        <f>VLOOKUP(Table3[[#This Row],[Product ID]],[1]Products!$A:$G,2,0)</f>
        <v>Product 31</v>
      </c>
      <c r="H5726" s="22">
        <v>1</v>
      </c>
      <c r="I5726" s="9">
        <f>VLOOKUP('Consolidtaed Data'!$B4483,[1]Products!$A:$G,4,0)</f>
        <v>818</v>
      </c>
      <c r="J5726" s="9">
        <f>VLOOKUP('Consolidtaed Data'!$B4483,[1]Products!$A:$G,3,0)</f>
        <v>450</v>
      </c>
      <c r="K5726" s="9">
        <f>'Consolidtaed Data'!$J4483*'Consolidtaed Data'!$H4483</f>
        <v>154</v>
      </c>
      <c r="L5726" s="9">
        <f>'Consolidtaed Data'!$I4483*'Consolidtaed Data'!$H4483</f>
        <v>203</v>
      </c>
      <c r="M5726" s="9">
        <f>'Consolidtaed Data'!$L4483-'Consolidtaed Data'!$K4483</f>
        <v>313</v>
      </c>
      <c r="N5726" s="9" t="str">
        <f>VLOOKUP('Consolidtaed Data'!$C4483,[1]Locations!$A:$O,2,0)</f>
        <v>El Monte</v>
      </c>
      <c r="O5726" s="9" t="str">
        <f>VLOOKUP('Consolidtaed Data'!$D4483,'[1]Sales People'!$A:$B,2,0)</f>
        <v>Joe Sims</v>
      </c>
      <c r="P5726" s="9" t="str">
        <f>VLOOKUP('Consolidtaed Data'!$E4483,[1]Customers!$A:$B,2,0)</f>
        <v>Stephen Reynolds</v>
      </c>
      <c r="Q5726" s="11">
        <f>WEEKDAY('Consolidtaed Data'!$F4483)</f>
        <v>3</v>
      </c>
      <c r="R5726" s="9">
        <f>MONTH('Consolidtaed Data'!$F4483)</f>
        <v>11</v>
      </c>
      <c r="S5726" s="9" t="str">
        <f>TEXT(Table3[[#This Row],[Purchase Date]],"MMMM")</f>
        <v>February</v>
      </c>
      <c r="T5726" s="9">
        <f>YEAR('Consolidtaed Data'!$F4483)</f>
        <v>2020</v>
      </c>
    </row>
    <row r="5727" spans="1:20" x14ac:dyDescent="0.3">
      <c r="A5727" s="9" t="s">
        <v>6753</v>
      </c>
      <c r="B5727" s="9" t="s">
        <v>742</v>
      </c>
      <c r="C5727" s="9" t="s">
        <v>205</v>
      </c>
      <c r="D5727" s="9" t="s">
        <v>193</v>
      </c>
      <c r="E5727" s="9" t="s">
        <v>1118</v>
      </c>
      <c r="F5727" s="10">
        <v>44254</v>
      </c>
      <c r="G5727" s="10" t="str">
        <f>VLOOKUP(Table3[[#This Row],[Product ID]],[1]Products!$A:$G,2,0)</f>
        <v>Product 90</v>
      </c>
      <c r="H5727" s="22">
        <v>2</v>
      </c>
      <c r="I5727" s="9">
        <f>VLOOKUP('Consolidtaed Data'!$B4587,[1]Products!$A:$G,4,0)</f>
        <v>2182</v>
      </c>
      <c r="J5727" s="9">
        <f>VLOOKUP('Consolidtaed Data'!$B4587,[1]Products!$A:$G,3,0)</f>
        <v>1200</v>
      </c>
      <c r="K5727" s="9">
        <f>'Consolidtaed Data'!$J4587*'Consolidtaed Data'!$H4587</f>
        <v>4760</v>
      </c>
      <c r="L5727" s="9">
        <f>'Consolidtaed Data'!$I4587*'Consolidtaed Data'!$H4587</f>
        <v>6264</v>
      </c>
      <c r="M5727" s="9">
        <f>'Consolidtaed Data'!$L4587-'Consolidtaed Data'!$K4587</f>
        <v>561</v>
      </c>
      <c r="N5727" s="9" t="str">
        <f>VLOOKUP('Consolidtaed Data'!$C4587,[1]Locations!$A:$O,2,0)</f>
        <v>Simi Valley</v>
      </c>
      <c r="O5727" s="9" t="str">
        <f>VLOOKUP('Consolidtaed Data'!$D4587,'[1]Sales People'!$A:$B,2,0)</f>
        <v>Henry Nelson</v>
      </c>
      <c r="P5727" s="9" t="str">
        <f>VLOOKUP('Consolidtaed Data'!$E4587,[1]Customers!$A:$B,2,0)</f>
        <v>David Garrett</v>
      </c>
      <c r="Q5727" s="11">
        <f>WEEKDAY('Consolidtaed Data'!$F4587)</f>
        <v>3</v>
      </c>
      <c r="R5727" s="9">
        <f>MONTH('Consolidtaed Data'!$F4587)</f>
        <v>12</v>
      </c>
      <c r="S5727" s="9" t="str">
        <f>TEXT(Table3[[#This Row],[Purchase Date]],"MMMM")</f>
        <v>February</v>
      </c>
      <c r="T5727" s="9">
        <f>YEAR('Consolidtaed Data'!$F4587)</f>
        <v>2020</v>
      </c>
    </row>
    <row r="5728" spans="1:20" x14ac:dyDescent="0.3">
      <c r="A5728" s="9" t="s">
        <v>6754</v>
      </c>
      <c r="B5728" s="9" t="s">
        <v>213</v>
      </c>
      <c r="C5728" s="9" t="s">
        <v>186</v>
      </c>
      <c r="D5728" s="9" t="s">
        <v>35</v>
      </c>
      <c r="E5728" s="9" t="s">
        <v>908</v>
      </c>
      <c r="F5728" s="10">
        <v>44254</v>
      </c>
      <c r="G5728" s="10" t="str">
        <f>VLOOKUP(Table3[[#This Row],[Product ID]],[1]Products!$A:$G,2,0)</f>
        <v>Product 68</v>
      </c>
      <c r="H5728" s="22">
        <v>1</v>
      </c>
      <c r="I5728" s="9">
        <f>VLOOKUP('Consolidtaed Data'!$B4642,[1]Products!$A:$G,4,0)</f>
        <v>181</v>
      </c>
      <c r="J5728" s="9">
        <f>VLOOKUP('Consolidtaed Data'!$B4642,[1]Products!$A:$G,3,0)</f>
        <v>130</v>
      </c>
      <c r="K5728" s="9">
        <f>'Consolidtaed Data'!$J4642*'Consolidtaed Data'!$H4642</f>
        <v>130</v>
      </c>
      <c r="L5728" s="9">
        <f>'Consolidtaed Data'!$I4642*'Consolidtaed Data'!$H4642</f>
        <v>181</v>
      </c>
      <c r="M5728" s="9">
        <f>'Consolidtaed Data'!$L4642-'Consolidtaed Data'!$K4642</f>
        <v>1564</v>
      </c>
      <c r="N5728" s="9" t="str">
        <f>VLOOKUP('Consolidtaed Data'!$C4642,[1]Locations!$A:$O,2,0)</f>
        <v>Anaheim</v>
      </c>
      <c r="O5728" s="9" t="str">
        <f>VLOOKUP('Consolidtaed Data'!$D4642,'[1]Sales People'!$A:$B,2,0)</f>
        <v>John Reyes</v>
      </c>
      <c r="P5728" s="9" t="str">
        <f>VLOOKUP('Consolidtaed Data'!$E4642,[1]Customers!$A:$B,2,0)</f>
        <v>Raymond Fields</v>
      </c>
      <c r="Q5728" s="11">
        <f>WEEKDAY('Consolidtaed Data'!$F4642)</f>
        <v>1</v>
      </c>
      <c r="R5728" s="9">
        <f>MONTH('Consolidtaed Data'!$F4642)</f>
        <v>12</v>
      </c>
      <c r="S5728" s="9" t="str">
        <f>TEXT(Table3[[#This Row],[Purchase Date]],"MMMM")</f>
        <v>February</v>
      </c>
      <c r="T5728" s="9">
        <f>YEAR('Consolidtaed Data'!$F4642)</f>
        <v>2020</v>
      </c>
    </row>
    <row r="5729" spans="1:20" x14ac:dyDescent="0.3">
      <c r="A5729" s="9" t="s">
        <v>6755</v>
      </c>
      <c r="B5729" s="9" t="s">
        <v>151</v>
      </c>
      <c r="C5729" s="9" t="s">
        <v>210</v>
      </c>
      <c r="D5729" s="9" t="s">
        <v>281</v>
      </c>
      <c r="E5729" s="9" t="s">
        <v>1481</v>
      </c>
      <c r="F5729" s="10">
        <v>44254</v>
      </c>
      <c r="G5729" s="10" t="str">
        <f>VLOOKUP(Table3[[#This Row],[Product ID]],[1]Products!$A:$G,2,0)</f>
        <v>Product 94</v>
      </c>
      <c r="H5729" s="22">
        <v>4</v>
      </c>
      <c r="I5729" s="9">
        <f>VLOOKUP('Consolidtaed Data'!$B4663,[1]Products!$A:$G,4,0)</f>
        <v>1278</v>
      </c>
      <c r="J5729" s="9">
        <f>VLOOKUP('Consolidtaed Data'!$B4663,[1]Products!$A:$G,3,0)</f>
        <v>665</v>
      </c>
      <c r="K5729" s="9">
        <f>'Consolidtaed Data'!$J4663*'Consolidtaed Data'!$H4663</f>
        <v>1321</v>
      </c>
      <c r="L5729" s="9">
        <f>'Consolidtaed Data'!$I4663*'Consolidtaed Data'!$H4663</f>
        <v>1972</v>
      </c>
      <c r="M5729" s="9">
        <f>'Consolidtaed Data'!$L4663-'Consolidtaed Data'!$K4663</f>
        <v>855</v>
      </c>
      <c r="N5729" s="9" t="str">
        <f>VLOOKUP('Consolidtaed Data'!$C4663,[1]Locations!$A:$O,2,0)</f>
        <v>Vallejo</v>
      </c>
      <c r="O5729" s="9" t="str">
        <f>VLOOKUP('Consolidtaed Data'!$D4663,'[1]Sales People'!$A:$B,2,0)</f>
        <v>Kenneth Bradley</v>
      </c>
      <c r="P5729" s="9" t="str">
        <f>VLOOKUP('Consolidtaed Data'!$E4663,[1]Customers!$A:$B,2,0)</f>
        <v>Johnny Ramos</v>
      </c>
      <c r="Q5729" s="11">
        <f>WEEKDAY('Consolidtaed Data'!$F4663)</f>
        <v>3</v>
      </c>
      <c r="R5729" s="9">
        <f>MONTH('Consolidtaed Data'!$F4663)</f>
        <v>12</v>
      </c>
      <c r="S5729" s="9" t="str">
        <f>TEXT(Table3[[#This Row],[Purchase Date]],"MMMM")</f>
        <v>February</v>
      </c>
      <c r="T5729" s="9">
        <f>YEAR('Consolidtaed Data'!$F4663)</f>
        <v>2020</v>
      </c>
    </row>
    <row r="5730" spans="1:20" x14ac:dyDescent="0.3">
      <c r="A5730" s="9" t="s">
        <v>6756</v>
      </c>
      <c r="B5730" s="9" t="s">
        <v>160</v>
      </c>
      <c r="C5730" s="9" t="s">
        <v>8</v>
      </c>
      <c r="D5730" s="9" t="s">
        <v>246</v>
      </c>
      <c r="E5730" s="9" t="s">
        <v>1811</v>
      </c>
      <c r="F5730" s="10">
        <v>44255</v>
      </c>
      <c r="G5730" s="10" t="str">
        <f>VLOOKUP(Table3[[#This Row],[Product ID]],[1]Products!$A:$G,2,0)</f>
        <v>Product 28</v>
      </c>
      <c r="H5730" s="22">
        <v>1</v>
      </c>
      <c r="I5730" s="9">
        <f>VLOOKUP('Consolidtaed Data'!$B3735,[1]Products!$A:$G,4,0)</f>
        <v>1635</v>
      </c>
      <c r="J5730" s="9">
        <f>VLOOKUP('Consolidtaed Data'!$B3735,[1]Products!$A:$G,3,0)</f>
        <v>1046</v>
      </c>
      <c r="K5730" s="9">
        <f>'Consolidtaed Data'!$J3735*'Consolidtaed Data'!$H3735</f>
        <v>5004</v>
      </c>
      <c r="L5730" s="9">
        <f>'Consolidtaed Data'!$I3735*'Consolidtaed Data'!$H3735</f>
        <v>6104</v>
      </c>
      <c r="M5730" s="9">
        <f>'Consolidtaed Data'!$L3735-'Consolidtaed Data'!$K3735</f>
        <v>1178</v>
      </c>
      <c r="N5730" s="9" t="str">
        <f>VLOOKUP('Consolidtaed Data'!$C3735,[1]Locations!$A:$O,2,0)</f>
        <v>Los Angeles</v>
      </c>
      <c r="O5730" s="9" t="str">
        <f>VLOOKUP('Consolidtaed Data'!$D3735,'[1]Sales People'!$A:$B,2,0)</f>
        <v>Larry Marshall</v>
      </c>
      <c r="P5730" s="9" t="str">
        <f>VLOOKUP('Consolidtaed Data'!$E3735,[1]Customers!$A:$B,2,0)</f>
        <v>Juan Lawrence</v>
      </c>
      <c r="Q5730" s="11">
        <f>WEEKDAY('Consolidtaed Data'!$F3735)</f>
        <v>4</v>
      </c>
      <c r="R5730" s="9">
        <f>MONTH('Consolidtaed Data'!$F3735)</f>
        <v>9</v>
      </c>
      <c r="S5730" s="9" t="str">
        <f>TEXT(Table3[[#This Row],[Purchase Date]],"MMMM")</f>
        <v>February</v>
      </c>
      <c r="T5730" s="9">
        <f>YEAR('Consolidtaed Data'!$F3735)</f>
        <v>2020</v>
      </c>
    </row>
    <row r="5731" spans="1:20" x14ac:dyDescent="0.3">
      <c r="A5731" s="9" t="s">
        <v>6757</v>
      </c>
      <c r="B5731" s="9" t="s">
        <v>164</v>
      </c>
      <c r="C5731" s="9" t="s">
        <v>421</v>
      </c>
      <c r="D5731" s="9" t="s">
        <v>153</v>
      </c>
      <c r="E5731" s="9" t="s">
        <v>713</v>
      </c>
      <c r="F5731" s="10">
        <v>44255</v>
      </c>
      <c r="G5731" s="10" t="str">
        <f>VLOOKUP(Table3[[#This Row],[Product ID]],[1]Products!$A:$G,2,0)</f>
        <v>Product 69</v>
      </c>
      <c r="H5731" s="22">
        <v>1</v>
      </c>
      <c r="I5731" s="9">
        <f>VLOOKUP('Consolidtaed Data'!$B3928,[1]Products!$A:$G,4,0)</f>
        <v>502</v>
      </c>
      <c r="J5731" s="9">
        <f>VLOOKUP('Consolidtaed Data'!$B3928,[1]Products!$A:$G,3,0)</f>
        <v>296</v>
      </c>
      <c r="K5731" s="9">
        <f>'Consolidtaed Data'!$J3928*'Consolidtaed Data'!$H3928</f>
        <v>2590</v>
      </c>
      <c r="L5731" s="9">
        <f>'Consolidtaed Data'!$I3928*'Consolidtaed Data'!$H3928</f>
        <v>3278</v>
      </c>
      <c r="M5731" s="9">
        <f>'Consolidtaed Data'!$L3928-'Consolidtaed Data'!$K3928</f>
        <v>412</v>
      </c>
      <c r="N5731" s="9" t="str">
        <f>VLOOKUP('Consolidtaed Data'!$C3928,[1]Locations!$A:$O,2,0)</f>
        <v>Sacramento</v>
      </c>
      <c r="O5731" s="9" t="str">
        <f>VLOOKUP('Consolidtaed Data'!$D3928,'[1]Sales People'!$A:$B,2,0)</f>
        <v>Brian Davis</v>
      </c>
      <c r="P5731" s="9" t="str">
        <f>VLOOKUP('Consolidtaed Data'!$E3928,[1]Customers!$A:$B,2,0)</f>
        <v>Juan Harvey</v>
      </c>
      <c r="Q5731" s="11">
        <f>WEEKDAY('Consolidtaed Data'!$F3928)</f>
        <v>4</v>
      </c>
      <c r="R5731" s="9">
        <f>MONTH('Consolidtaed Data'!$F3928)</f>
        <v>10</v>
      </c>
      <c r="S5731" s="9" t="str">
        <f>TEXT(Table3[[#This Row],[Purchase Date]],"MMMM")</f>
        <v>February</v>
      </c>
      <c r="T5731" s="9">
        <f>YEAR('Consolidtaed Data'!$F3928)</f>
        <v>2020</v>
      </c>
    </row>
    <row r="5732" spans="1:20" x14ac:dyDescent="0.3">
      <c r="A5732" s="9" t="s">
        <v>6758</v>
      </c>
      <c r="B5732" s="9" t="s">
        <v>266</v>
      </c>
      <c r="C5732" s="9" t="s">
        <v>205</v>
      </c>
      <c r="D5732" s="9" t="s">
        <v>113</v>
      </c>
      <c r="E5732" s="9" t="s">
        <v>2220</v>
      </c>
      <c r="F5732" s="10">
        <v>44255</v>
      </c>
      <c r="G5732" s="10" t="str">
        <f>VLOOKUP(Table3[[#This Row],[Product ID]],[1]Products!$A:$G,2,0)</f>
        <v>Product 92</v>
      </c>
      <c r="H5732" s="22">
        <v>2</v>
      </c>
      <c r="I5732" s="9">
        <f>VLOOKUP('Consolidtaed Data'!$B3960,[1]Products!$A:$G,4,0)</f>
        <v>1725</v>
      </c>
      <c r="J5732" s="9">
        <f>VLOOKUP('Consolidtaed Data'!$B3960,[1]Products!$A:$G,3,0)</f>
        <v>1363</v>
      </c>
      <c r="K5732" s="9">
        <f>'Consolidtaed Data'!$J3960*'Consolidtaed Data'!$H3960</f>
        <v>1968</v>
      </c>
      <c r="L5732" s="9">
        <f>'Consolidtaed Data'!$I3960*'Consolidtaed Data'!$H3960</f>
        <v>2734</v>
      </c>
      <c r="M5732" s="9">
        <f>'Consolidtaed Data'!$L3960-'Consolidtaed Data'!$K3960</f>
        <v>246</v>
      </c>
      <c r="N5732" s="9" t="str">
        <f>VLOOKUP('Consolidtaed Data'!$C3960,[1]Locations!$A:$O,2,0)</f>
        <v>Bakersfield</v>
      </c>
      <c r="O5732" s="9" t="str">
        <f>VLOOKUP('Consolidtaed Data'!$D3960,'[1]Sales People'!$A:$B,2,0)</f>
        <v>Sean Miller</v>
      </c>
      <c r="P5732" s="9" t="str">
        <f>VLOOKUP('Consolidtaed Data'!$E3960,[1]Customers!$A:$B,2,0)</f>
        <v>Keith Robinson</v>
      </c>
      <c r="Q5732" s="11">
        <f>WEEKDAY('Consolidtaed Data'!$F3960)</f>
        <v>6</v>
      </c>
      <c r="R5732" s="9">
        <f>MONTH('Consolidtaed Data'!$F3960)</f>
        <v>10</v>
      </c>
      <c r="S5732" s="9" t="str">
        <f>TEXT(Table3[[#This Row],[Purchase Date]],"MMMM")</f>
        <v>February</v>
      </c>
      <c r="T5732" s="9">
        <f>YEAR('Consolidtaed Data'!$F3960)</f>
        <v>2020</v>
      </c>
    </row>
    <row r="5733" spans="1:20" x14ac:dyDescent="0.3">
      <c r="A5733" s="9" t="s">
        <v>6759</v>
      </c>
      <c r="B5733" s="9" t="s">
        <v>29</v>
      </c>
      <c r="C5733" s="9" t="s">
        <v>462</v>
      </c>
      <c r="D5733" s="9" t="s">
        <v>17</v>
      </c>
      <c r="E5733" s="9" t="s">
        <v>611</v>
      </c>
      <c r="F5733" s="10">
        <v>44255</v>
      </c>
      <c r="G5733" s="10" t="str">
        <f>VLOOKUP(Table3[[#This Row],[Product ID]],[1]Products!$A:$G,2,0)</f>
        <v>Product 37</v>
      </c>
      <c r="H5733" s="22">
        <v>3</v>
      </c>
      <c r="I5733" s="9">
        <f>VLOOKUP('Consolidtaed Data'!$B4049,[1]Products!$A:$G,4,0)</f>
        <v>603</v>
      </c>
      <c r="J5733" s="9">
        <f>VLOOKUP('Consolidtaed Data'!$B4049,[1]Products!$A:$G,3,0)</f>
        <v>416</v>
      </c>
      <c r="K5733" s="9">
        <f>'Consolidtaed Data'!$J4049*'Consolidtaed Data'!$H4049</f>
        <v>3930</v>
      </c>
      <c r="L5733" s="9">
        <f>'Consolidtaed Data'!$I4049*'Consolidtaed Data'!$H4049</f>
        <v>4792</v>
      </c>
      <c r="M5733" s="9">
        <f>'Consolidtaed Data'!$L4049-'Consolidtaed Data'!$K4049</f>
        <v>782</v>
      </c>
      <c r="N5733" s="9" t="str">
        <f>VLOOKUP('Consolidtaed Data'!$C4049,[1]Locations!$A:$O,2,0)</f>
        <v>Escondido</v>
      </c>
      <c r="O5733" s="9" t="str">
        <f>VLOOKUP('Consolidtaed Data'!$D4049,'[1]Sales People'!$A:$B,2,0)</f>
        <v>Carl Elliott</v>
      </c>
      <c r="P5733" s="9" t="str">
        <f>VLOOKUP('Consolidtaed Data'!$E4049,[1]Customers!$A:$B,2,0)</f>
        <v>Eric Bradley</v>
      </c>
      <c r="Q5733" s="11">
        <f>WEEKDAY('Consolidtaed Data'!$F4049)</f>
        <v>5</v>
      </c>
      <c r="R5733" s="9">
        <f>MONTH('Consolidtaed Data'!$F4049)</f>
        <v>10</v>
      </c>
      <c r="S5733" s="9" t="str">
        <f>TEXT(Table3[[#This Row],[Purchase Date]],"MMMM")</f>
        <v>February</v>
      </c>
      <c r="T5733" s="9">
        <f>YEAR('Consolidtaed Data'!$F4049)</f>
        <v>2020</v>
      </c>
    </row>
    <row r="5734" spans="1:20" x14ac:dyDescent="0.3">
      <c r="A5734" s="9" t="s">
        <v>6760</v>
      </c>
      <c r="B5734" s="9" t="s">
        <v>278</v>
      </c>
      <c r="C5734" s="9" t="s">
        <v>205</v>
      </c>
      <c r="D5734" s="9" t="s">
        <v>220</v>
      </c>
      <c r="E5734" s="9" t="s">
        <v>903</v>
      </c>
      <c r="F5734" s="10">
        <v>44255</v>
      </c>
      <c r="G5734" s="10" t="str">
        <f>VLOOKUP(Table3[[#This Row],[Product ID]],[1]Products!$A:$G,2,0)</f>
        <v>Product 75</v>
      </c>
      <c r="H5734" s="22">
        <v>1</v>
      </c>
      <c r="I5734" s="9">
        <f>VLOOKUP('Consolidtaed Data'!$B4110,[1]Products!$A:$G,4,0)</f>
        <v>800</v>
      </c>
      <c r="J5734" s="9">
        <f>VLOOKUP('Consolidtaed Data'!$B4110,[1]Products!$A:$G,3,0)</f>
        <v>536</v>
      </c>
      <c r="K5734" s="9">
        <f>'Consolidtaed Data'!$J4110*'Consolidtaed Data'!$H4110</f>
        <v>1076</v>
      </c>
      <c r="L5734" s="9">
        <f>'Consolidtaed Data'!$I4110*'Consolidtaed Data'!$H4110</f>
        <v>1472</v>
      </c>
      <c r="M5734" s="9">
        <f>'Consolidtaed Data'!$L4110-'Consolidtaed Data'!$K4110</f>
        <v>13</v>
      </c>
      <c r="N5734" s="9" t="str">
        <f>VLOOKUP('Consolidtaed Data'!$C4110,[1]Locations!$A:$O,2,0)</f>
        <v>Richmond</v>
      </c>
      <c r="O5734" s="9" t="str">
        <f>VLOOKUP('Consolidtaed Data'!$D4110,'[1]Sales People'!$A:$B,2,0)</f>
        <v>Howard Gardner</v>
      </c>
      <c r="P5734" s="9" t="str">
        <f>VLOOKUP('Consolidtaed Data'!$E4110,[1]Customers!$A:$B,2,0)</f>
        <v>Paul Henderson</v>
      </c>
      <c r="Q5734" s="11">
        <f>WEEKDAY('Consolidtaed Data'!$F4110)</f>
        <v>4</v>
      </c>
      <c r="R5734" s="9">
        <f>MONTH('Consolidtaed Data'!$F4110)</f>
        <v>10</v>
      </c>
      <c r="S5734" s="9" t="str">
        <f>TEXT(Table3[[#This Row],[Purchase Date]],"MMMM")</f>
        <v>February</v>
      </c>
      <c r="T5734" s="9">
        <f>YEAR('Consolidtaed Data'!$F4110)</f>
        <v>2020</v>
      </c>
    </row>
    <row r="5735" spans="1:20" x14ac:dyDescent="0.3">
      <c r="A5735" s="9" t="s">
        <v>6761</v>
      </c>
      <c r="B5735" s="9" t="s">
        <v>373</v>
      </c>
      <c r="C5735" s="9" t="s">
        <v>564</v>
      </c>
      <c r="D5735" s="9" t="s">
        <v>161</v>
      </c>
      <c r="E5735" s="9" t="s">
        <v>1302</v>
      </c>
      <c r="F5735" s="10">
        <v>44255</v>
      </c>
      <c r="G5735" s="10" t="str">
        <f>VLOOKUP(Table3[[#This Row],[Product ID]],[1]Products!$A:$G,2,0)</f>
        <v>Product 66</v>
      </c>
      <c r="H5735" s="22">
        <v>3</v>
      </c>
      <c r="I5735" s="9">
        <f>VLOOKUP('Consolidtaed Data'!$B4285,[1]Products!$A:$G,4,0)</f>
        <v>1638</v>
      </c>
      <c r="J5735" s="9">
        <f>VLOOKUP('Consolidtaed Data'!$B4285,[1]Products!$A:$G,3,0)</f>
        <v>1261</v>
      </c>
      <c r="K5735" s="9">
        <f>'Consolidtaed Data'!$J4285*'Consolidtaed Data'!$H4285</f>
        <v>395</v>
      </c>
      <c r="L5735" s="9">
        <f>'Consolidtaed Data'!$I4285*'Consolidtaed Data'!$H4285</f>
        <v>556</v>
      </c>
      <c r="M5735" s="9">
        <f>'Consolidtaed Data'!$L4285-'Consolidtaed Data'!$K4285</f>
        <v>534</v>
      </c>
      <c r="N5735" s="9" t="str">
        <f>VLOOKUP('Consolidtaed Data'!$C4285,[1]Locations!$A:$O,2,0)</f>
        <v>Glendale</v>
      </c>
      <c r="O5735" s="9" t="str">
        <f>VLOOKUP('Consolidtaed Data'!$D4285,'[1]Sales People'!$A:$B,2,0)</f>
        <v>Ryan Welch</v>
      </c>
      <c r="P5735" s="9" t="str">
        <f>VLOOKUP('Consolidtaed Data'!$E4285,[1]Customers!$A:$B,2,0)</f>
        <v>Arthur Roberts</v>
      </c>
      <c r="Q5735" s="11">
        <f>WEEKDAY('Consolidtaed Data'!$F4285)</f>
        <v>4</v>
      </c>
      <c r="R5735" s="9">
        <f>MONTH('Consolidtaed Data'!$F4285)</f>
        <v>11</v>
      </c>
      <c r="S5735" s="9" t="str">
        <f>TEXT(Table3[[#This Row],[Purchase Date]],"MMMM")</f>
        <v>February</v>
      </c>
      <c r="T5735" s="9">
        <f>YEAR('Consolidtaed Data'!$F4285)</f>
        <v>2020</v>
      </c>
    </row>
    <row r="5736" spans="1:20" x14ac:dyDescent="0.3">
      <c r="A5736" s="9" t="s">
        <v>6762</v>
      </c>
      <c r="B5736" s="9" t="s">
        <v>93</v>
      </c>
      <c r="C5736" s="9" t="s">
        <v>126</v>
      </c>
      <c r="D5736" s="9" t="s">
        <v>83</v>
      </c>
      <c r="E5736" s="9" t="s">
        <v>999</v>
      </c>
      <c r="F5736" s="10">
        <v>44255</v>
      </c>
      <c r="G5736" s="10" t="str">
        <f>VLOOKUP(Table3[[#This Row],[Product ID]],[1]Products!$A:$G,2,0)</f>
        <v>Product 71</v>
      </c>
      <c r="H5736" s="22">
        <v>3</v>
      </c>
      <c r="I5736" s="9">
        <f>VLOOKUP('Consolidtaed Data'!$B4320,[1]Products!$A:$G,4,0)</f>
        <v>2283</v>
      </c>
      <c r="J5736" s="9">
        <f>VLOOKUP('Consolidtaed Data'!$B4320,[1]Products!$A:$G,3,0)</f>
        <v>1484</v>
      </c>
      <c r="K5736" s="9">
        <f>'Consolidtaed Data'!$J4320*'Consolidtaed Data'!$H4320</f>
        <v>1185</v>
      </c>
      <c r="L5736" s="9">
        <f>'Consolidtaed Data'!$I4320*'Consolidtaed Data'!$H4320</f>
        <v>1668</v>
      </c>
      <c r="M5736" s="9">
        <f>'Consolidtaed Data'!$L4320-'Consolidtaed Data'!$K4320</f>
        <v>351</v>
      </c>
      <c r="N5736" s="9" t="str">
        <f>VLOOKUP('Consolidtaed Data'!$C4320,[1]Locations!$A:$O,2,0)</f>
        <v>Concord</v>
      </c>
      <c r="O5736" s="9" t="str">
        <f>VLOOKUP('Consolidtaed Data'!$D4320,'[1]Sales People'!$A:$B,2,0)</f>
        <v>Arthur Mccoy</v>
      </c>
      <c r="P5736" s="9" t="str">
        <f>VLOOKUP('Consolidtaed Data'!$E4320,[1]Customers!$A:$B,2,0)</f>
        <v>Kenneth Ryan</v>
      </c>
      <c r="Q5736" s="11">
        <f>WEEKDAY('Consolidtaed Data'!$F4320)</f>
        <v>6</v>
      </c>
      <c r="R5736" s="9">
        <f>MONTH('Consolidtaed Data'!$F4320)</f>
        <v>11</v>
      </c>
      <c r="S5736" s="9" t="str">
        <f>TEXT(Table3[[#This Row],[Purchase Date]],"MMMM")</f>
        <v>February</v>
      </c>
      <c r="T5736" s="9">
        <f>YEAR('Consolidtaed Data'!$F4320)</f>
        <v>2020</v>
      </c>
    </row>
    <row r="5737" spans="1:20" x14ac:dyDescent="0.3">
      <c r="A5737" s="9" t="s">
        <v>6763</v>
      </c>
      <c r="B5737" s="9" t="s">
        <v>981</v>
      </c>
      <c r="C5737" s="9" t="s">
        <v>263</v>
      </c>
      <c r="D5737" s="9" t="s">
        <v>68</v>
      </c>
      <c r="E5737" s="9" t="s">
        <v>1298</v>
      </c>
      <c r="F5737" s="10">
        <v>44255</v>
      </c>
      <c r="G5737" s="10" t="str">
        <f>VLOOKUP(Table3[[#This Row],[Product ID]],[1]Products!$A:$G,2,0)</f>
        <v>Product 3</v>
      </c>
      <c r="H5737" s="22">
        <v>1</v>
      </c>
      <c r="I5737" s="9">
        <f>VLOOKUP('Consolidtaed Data'!$B4361,[1]Products!$A:$G,4,0)</f>
        <v>1638</v>
      </c>
      <c r="J5737" s="9">
        <f>VLOOKUP('Consolidtaed Data'!$B4361,[1]Products!$A:$G,3,0)</f>
        <v>1261</v>
      </c>
      <c r="K5737" s="9">
        <f>'Consolidtaed Data'!$J4361*'Consolidtaed Data'!$H4361</f>
        <v>4554</v>
      </c>
      <c r="L5737" s="9">
        <f>'Consolidtaed Data'!$I4361*'Consolidtaed Data'!$H4361</f>
        <v>7230</v>
      </c>
      <c r="M5737" s="9">
        <f>'Consolidtaed Data'!$L4361-'Consolidtaed Data'!$K4361</f>
        <v>374</v>
      </c>
      <c r="N5737" s="9" t="str">
        <f>VLOOKUP('Consolidtaed Data'!$C4361,[1]Locations!$A:$O,2,0)</f>
        <v>Clovis</v>
      </c>
      <c r="O5737" s="9" t="str">
        <f>VLOOKUP('Consolidtaed Data'!$D4361,'[1]Sales People'!$A:$B,2,0)</f>
        <v>Brian Thomas</v>
      </c>
      <c r="P5737" s="9" t="str">
        <f>VLOOKUP('Consolidtaed Data'!$E4361,[1]Customers!$A:$B,2,0)</f>
        <v>Aaron Cruz</v>
      </c>
      <c r="Q5737" s="11">
        <f>WEEKDAY('Consolidtaed Data'!$F4361)</f>
        <v>3</v>
      </c>
      <c r="R5737" s="9">
        <f>MONTH('Consolidtaed Data'!$F4361)</f>
        <v>11</v>
      </c>
      <c r="S5737" s="9" t="str">
        <f>TEXT(Table3[[#This Row],[Purchase Date]],"MMMM")</f>
        <v>February</v>
      </c>
      <c r="T5737" s="9">
        <f>YEAR('Consolidtaed Data'!$F4361)</f>
        <v>2020</v>
      </c>
    </row>
    <row r="5738" spans="1:20" x14ac:dyDescent="0.3">
      <c r="A5738" s="9" t="s">
        <v>6764</v>
      </c>
      <c r="B5738" s="9" t="s">
        <v>29</v>
      </c>
      <c r="C5738" s="9" t="s">
        <v>67</v>
      </c>
      <c r="D5738" s="9" t="s">
        <v>51</v>
      </c>
      <c r="E5738" s="9" t="s">
        <v>1065</v>
      </c>
      <c r="F5738" s="10">
        <v>44255</v>
      </c>
      <c r="G5738" s="10" t="str">
        <f>VLOOKUP(Table3[[#This Row],[Product ID]],[1]Products!$A:$G,2,0)</f>
        <v>Product 37</v>
      </c>
      <c r="H5738" s="22">
        <v>2</v>
      </c>
      <c r="I5738" s="9">
        <f>VLOOKUP('Consolidtaed Data'!$B4485,[1]Products!$A:$G,4,0)</f>
        <v>1522</v>
      </c>
      <c r="J5738" s="9">
        <f>VLOOKUP('Consolidtaed Data'!$B4485,[1]Products!$A:$G,3,0)</f>
        <v>791</v>
      </c>
      <c r="K5738" s="9">
        <f>'Consolidtaed Data'!$J4485*'Consolidtaed Data'!$H4485</f>
        <v>945</v>
      </c>
      <c r="L5738" s="9">
        <f>'Consolidtaed Data'!$I4485*'Consolidtaed Data'!$H4485</f>
        <v>1889</v>
      </c>
      <c r="M5738" s="9">
        <f>'Consolidtaed Data'!$L4485-'Consolidtaed Data'!$K4485</f>
        <v>384</v>
      </c>
      <c r="N5738" s="9" t="str">
        <f>VLOOKUP('Consolidtaed Data'!$C4485,[1]Locations!$A:$O,2,0)</f>
        <v>Pomona</v>
      </c>
      <c r="O5738" s="9" t="str">
        <f>VLOOKUP('Consolidtaed Data'!$D4485,'[1]Sales People'!$A:$B,2,0)</f>
        <v>Ernest Wheeler</v>
      </c>
      <c r="P5738" s="9" t="str">
        <f>VLOOKUP('Consolidtaed Data'!$E4485,[1]Customers!$A:$B,2,0)</f>
        <v>Nicholas Simmons</v>
      </c>
      <c r="Q5738" s="11">
        <f>WEEKDAY('Consolidtaed Data'!$F4485)</f>
        <v>3</v>
      </c>
      <c r="R5738" s="9">
        <f>MONTH('Consolidtaed Data'!$F4485)</f>
        <v>11</v>
      </c>
      <c r="S5738" s="9" t="str">
        <f>TEXT(Table3[[#This Row],[Purchase Date]],"MMMM")</f>
        <v>February</v>
      </c>
      <c r="T5738" s="9">
        <f>YEAR('Consolidtaed Data'!$F4485)</f>
        <v>2020</v>
      </c>
    </row>
    <row r="5739" spans="1:20" x14ac:dyDescent="0.3">
      <c r="A5739" s="9" t="s">
        <v>6765</v>
      </c>
      <c r="B5739" s="9" t="s">
        <v>136</v>
      </c>
      <c r="C5739" s="9" t="s">
        <v>635</v>
      </c>
      <c r="D5739" s="9" t="s">
        <v>246</v>
      </c>
      <c r="E5739" s="9" t="s">
        <v>1337</v>
      </c>
      <c r="F5739" s="10">
        <v>44255</v>
      </c>
      <c r="G5739" s="10" t="str">
        <f>VLOOKUP(Table3[[#This Row],[Product ID]],[1]Products!$A:$G,2,0)</f>
        <v>Product 2</v>
      </c>
      <c r="H5739" s="22">
        <v>3</v>
      </c>
      <c r="I5739" s="9">
        <f>VLOOKUP('Consolidtaed Data'!$B4571,[1]Products!$A:$G,4,0)</f>
        <v>217</v>
      </c>
      <c r="J5739" s="9">
        <f>VLOOKUP('Consolidtaed Data'!$B4571,[1]Products!$A:$G,3,0)</f>
        <v>171</v>
      </c>
      <c r="K5739" s="9">
        <f>'Consolidtaed Data'!$J4571*'Consolidtaed Data'!$H4571</f>
        <v>1260</v>
      </c>
      <c r="L5739" s="9">
        <f>'Consolidtaed Data'!$I4571*'Consolidtaed Data'!$H4571</f>
        <v>1752</v>
      </c>
      <c r="M5739" s="9">
        <f>'Consolidtaed Data'!$L4571-'Consolidtaed Data'!$K4571</f>
        <v>1053</v>
      </c>
      <c r="N5739" s="9" t="str">
        <f>VLOOKUP('Consolidtaed Data'!$C4571,[1]Locations!$A:$O,2,0)</f>
        <v>Jurupa Valley</v>
      </c>
      <c r="O5739" s="9" t="str">
        <f>VLOOKUP('Consolidtaed Data'!$D4571,'[1]Sales People'!$A:$B,2,0)</f>
        <v>Howard Gardner</v>
      </c>
      <c r="P5739" s="9" t="str">
        <f>VLOOKUP('Consolidtaed Data'!$E4571,[1]Customers!$A:$B,2,0)</f>
        <v>Victor Chapman</v>
      </c>
      <c r="Q5739" s="11">
        <f>WEEKDAY('Consolidtaed Data'!$F4571)</f>
        <v>2</v>
      </c>
      <c r="R5739" s="9">
        <f>MONTH('Consolidtaed Data'!$F4571)</f>
        <v>11</v>
      </c>
      <c r="S5739" s="9" t="str">
        <f>TEXT(Table3[[#This Row],[Purchase Date]],"MMMM")</f>
        <v>February</v>
      </c>
      <c r="T5739" s="9">
        <f>YEAR('Consolidtaed Data'!$F4571)</f>
        <v>2020</v>
      </c>
    </row>
    <row r="5740" spans="1:20" x14ac:dyDescent="0.3">
      <c r="A5740" s="9" t="s">
        <v>6766</v>
      </c>
      <c r="B5740" s="9" t="s">
        <v>340</v>
      </c>
      <c r="C5740" s="9" t="s">
        <v>152</v>
      </c>
      <c r="D5740" s="9" t="s">
        <v>113</v>
      </c>
      <c r="E5740" s="9" t="s">
        <v>720</v>
      </c>
      <c r="F5740" s="10">
        <v>44255</v>
      </c>
      <c r="G5740" s="10" t="str">
        <f>VLOOKUP(Table3[[#This Row],[Product ID]],[1]Products!$A:$G,2,0)</f>
        <v>Product 34</v>
      </c>
      <c r="H5740" s="22">
        <v>4</v>
      </c>
      <c r="I5740" s="9">
        <f>VLOOKUP('Consolidtaed Data'!$B4581,[1]Products!$A:$G,4,0)</f>
        <v>1500</v>
      </c>
      <c r="J5740" s="9">
        <f>VLOOKUP('Consolidtaed Data'!$B4581,[1]Products!$A:$G,3,0)</f>
        <v>900</v>
      </c>
      <c r="K5740" s="9">
        <f>'Consolidtaed Data'!$J4581*'Consolidtaed Data'!$H4581</f>
        <v>1485</v>
      </c>
      <c r="L5740" s="9">
        <f>'Consolidtaed Data'!$I4581*'Consolidtaed Data'!$H4581</f>
        <v>2091</v>
      </c>
      <c r="M5740" s="9">
        <f>'Consolidtaed Data'!$L4581-'Consolidtaed Data'!$K4581</f>
        <v>275</v>
      </c>
      <c r="N5740" s="9" t="str">
        <f>VLOOKUP('Consolidtaed Data'!$C4581,[1]Locations!$A:$O,2,0)</f>
        <v>Anaheim</v>
      </c>
      <c r="O5740" s="9" t="str">
        <f>VLOOKUP('Consolidtaed Data'!$D4581,'[1]Sales People'!$A:$B,2,0)</f>
        <v>John Reyes</v>
      </c>
      <c r="P5740" s="9" t="str">
        <f>VLOOKUP('Consolidtaed Data'!$E4581,[1]Customers!$A:$B,2,0)</f>
        <v>Jerry Harvey</v>
      </c>
      <c r="Q5740" s="11">
        <f>WEEKDAY('Consolidtaed Data'!$F4581)</f>
        <v>3</v>
      </c>
      <c r="R5740" s="9">
        <f>MONTH('Consolidtaed Data'!$F4581)</f>
        <v>12</v>
      </c>
      <c r="S5740" s="9" t="str">
        <f>TEXT(Table3[[#This Row],[Purchase Date]],"MMMM")</f>
        <v>February</v>
      </c>
      <c r="T5740" s="9">
        <f>YEAR('Consolidtaed Data'!$F4581)</f>
        <v>2020</v>
      </c>
    </row>
    <row r="5741" spans="1:20" x14ac:dyDescent="0.3">
      <c r="A5741" s="9" t="s">
        <v>6767</v>
      </c>
      <c r="B5741" s="9" t="s">
        <v>330</v>
      </c>
      <c r="C5741" s="9" t="s">
        <v>205</v>
      </c>
      <c r="D5741" s="9" t="s">
        <v>241</v>
      </c>
      <c r="E5741" s="9" t="s">
        <v>521</v>
      </c>
      <c r="F5741" s="10">
        <v>44255</v>
      </c>
      <c r="G5741" s="10" t="str">
        <f>VLOOKUP(Table3[[#This Row],[Product ID]],[1]Products!$A:$G,2,0)</f>
        <v>Product 91</v>
      </c>
      <c r="H5741" s="22">
        <v>1</v>
      </c>
      <c r="I5741" s="9">
        <f>VLOOKUP('Consolidtaed Data'!$B4582,[1]Products!$A:$G,4,0)</f>
        <v>2091</v>
      </c>
      <c r="J5741" s="9">
        <f>VLOOKUP('Consolidtaed Data'!$B4582,[1]Products!$A:$G,3,0)</f>
        <v>1485</v>
      </c>
      <c r="K5741" s="9">
        <f>'Consolidtaed Data'!$J4582*'Consolidtaed Data'!$H4582</f>
        <v>791</v>
      </c>
      <c r="L5741" s="9">
        <f>'Consolidtaed Data'!$I4582*'Consolidtaed Data'!$H4582</f>
        <v>1522</v>
      </c>
      <c r="M5741" s="9">
        <f>'Consolidtaed Data'!$L4582-'Consolidtaed Data'!$K4582</f>
        <v>204</v>
      </c>
      <c r="N5741" s="9" t="str">
        <f>VLOOKUP('Consolidtaed Data'!$C4582,[1]Locations!$A:$O,2,0)</f>
        <v>Oakland</v>
      </c>
      <c r="O5741" s="9" t="str">
        <f>VLOOKUP('Consolidtaed Data'!$D4582,'[1]Sales People'!$A:$B,2,0)</f>
        <v>Gary Rodriguez</v>
      </c>
      <c r="P5741" s="9" t="str">
        <f>VLOOKUP('Consolidtaed Data'!$E4582,[1]Customers!$A:$B,2,0)</f>
        <v>Billy West</v>
      </c>
      <c r="Q5741" s="11">
        <f>WEEKDAY('Consolidtaed Data'!$F4582)</f>
        <v>3</v>
      </c>
      <c r="R5741" s="9">
        <f>MONTH('Consolidtaed Data'!$F4582)</f>
        <v>12</v>
      </c>
      <c r="S5741" s="9" t="str">
        <f>TEXT(Table3[[#This Row],[Purchase Date]],"MMMM")</f>
        <v>February</v>
      </c>
      <c r="T5741" s="9">
        <f>YEAR('Consolidtaed Data'!$F4582)</f>
        <v>2020</v>
      </c>
    </row>
    <row r="5742" spans="1:20" x14ac:dyDescent="0.3">
      <c r="A5742" s="9" t="s">
        <v>6768</v>
      </c>
      <c r="B5742" s="9" t="s">
        <v>204</v>
      </c>
      <c r="C5742" s="9" t="s">
        <v>249</v>
      </c>
      <c r="D5742" s="9" t="s">
        <v>56</v>
      </c>
      <c r="E5742" s="9" t="s">
        <v>547</v>
      </c>
      <c r="F5742" s="10">
        <v>44255</v>
      </c>
      <c r="G5742" s="10" t="str">
        <f>VLOOKUP(Table3[[#This Row],[Product ID]],[1]Products!$A:$G,2,0)</f>
        <v>Product 101</v>
      </c>
      <c r="H5742" s="22">
        <v>2</v>
      </c>
      <c r="I5742" s="9">
        <f>VLOOKUP('Consolidtaed Data'!$B4599,[1]Products!$A:$G,4,0)</f>
        <v>818</v>
      </c>
      <c r="J5742" s="9">
        <f>VLOOKUP('Consolidtaed Data'!$B4599,[1]Products!$A:$G,3,0)</f>
        <v>450</v>
      </c>
      <c r="K5742" s="9">
        <f>'Consolidtaed Data'!$J4599*'Consolidtaed Data'!$H4599</f>
        <v>520</v>
      </c>
      <c r="L5742" s="9">
        <f>'Consolidtaed Data'!$I4599*'Consolidtaed Data'!$H4599</f>
        <v>724</v>
      </c>
      <c r="M5742" s="9">
        <f>'Consolidtaed Data'!$L4599-'Consolidtaed Data'!$K4599</f>
        <v>192</v>
      </c>
      <c r="N5742" s="9" t="str">
        <f>VLOOKUP('Consolidtaed Data'!$C4599,[1]Locations!$A:$O,2,0)</f>
        <v>Corona</v>
      </c>
      <c r="O5742" s="9" t="str">
        <f>VLOOKUP('Consolidtaed Data'!$D4599,'[1]Sales People'!$A:$B,2,0)</f>
        <v>Justin Lynch</v>
      </c>
      <c r="P5742" s="9" t="str">
        <f>VLOOKUP('Consolidtaed Data'!$E4599,[1]Customers!$A:$B,2,0)</f>
        <v>Thomas James</v>
      </c>
      <c r="Q5742" s="11">
        <f>WEEKDAY('Consolidtaed Data'!$F4599)</f>
        <v>5</v>
      </c>
      <c r="R5742" s="9">
        <f>MONTH('Consolidtaed Data'!$F4599)</f>
        <v>12</v>
      </c>
      <c r="S5742" s="9" t="str">
        <f>TEXT(Table3[[#This Row],[Purchase Date]],"MMMM")</f>
        <v>February</v>
      </c>
      <c r="T5742" s="9">
        <f>YEAR('Consolidtaed Data'!$F4599)</f>
        <v>2020</v>
      </c>
    </row>
    <row r="5743" spans="1:20" x14ac:dyDescent="0.3">
      <c r="A5743" s="9" t="s">
        <v>6769</v>
      </c>
      <c r="B5743" s="9" t="s">
        <v>529</v>
      </c>
      <c r="C5743" s="9" t="s">
        <v>157</v>
      </c>
      <c r="D5743" s="9" t="s">
        <v>161</v>
      </c>
      <c r="E5743" s="9" t="s">
        <v>1231</v>
      </c>
      <c r="F5743" s="10">
        <v>44255</v>
      </c>
      <c r="G5743" s="10" t="str">
        <f>VLOOKUP(Table3[[#This Row],[Product ID]],[1]Products!$A:$G,2,0)</f>
        <v>Product 56</v>
      </c>
      <c r="H5743" s="22">
        <v>2</v>
      </c>
      <c r="I5743" s="9">
        <f>VLOOKUP('Consolidtaed Data'!$B4668,[1]Products!$A:$G,4,0)</f>
        <v>1351</v>
      </c>
      <c r="J5743" s="9">
        <f>VLOOKUP('Consolidtaed Data'!$B4668,[1]Products!$A:$G,3,0)</f>
        <v>1108</v>
      </c>
      <c r="K5743" s="9">
        <f>'Consolidtaed Data'!$J4668*'Consolidtaed Data'!$H4668</f>
        <v>1432</v>
      </c>
      <c r="L5743" s="9">
        <f>'Consolidtaed Data'!$I4668*'Consolidtaed Data'!$H4668</f>
        <v>2384</v>
      </c>
      <c r="M5743" s="9">
        <f>'Consolidtaed Data'!$L4668-'Consolidtaed Data'!$K4668</f>
        <v>431</v>
      </c>
      <c r="N5743" s="9" t="str">
        <f>VLOOKUP('Consolidtaed Data'!$C4668,[1]Locations!$A:$O,2,0)</f>
        <v>Bakersfield</v>
      </c>
      <c r="O5743" s="9" t="str">
        <f>VLOOKUP('Consolidtaed Data'!$D4668,'[1]Sales People'!$A:$B,2,0)</f>
        <v>Brian Davis</v>
      </c>
      <c r="P5743" s="9" t="str">
        <f>VLOOKUP('Consolidtaed Data'!$E4668,[1]Customers!$A:$B,2,0)</f>
        <v>Jack Phillips</v>
      </c>
      <c r="Q5743" s="11">
        <f>WEEKDAY('Consolidtaed Data'!$F4668)</f>
        <v>4</v>
      </c>
      <c r="R5743" s="9">
        <f>MONTH('Consolidtaed Data'!$F4668)</f>
        <v>12</v>
      </c>
      <c r="S5743" s="9" t="str">
        <f>TEXT(Table3[[#This Row],[Purchase Date]],"MMMM")</f>
        <v>February</v>
      </c>
      <c r="T5743" s="9">
        <f>YEAR('Consolidtaed Data'!$F4668)</f>
        <v>2020</v>
      </c>
    </row>
    <row r="5744" spans="1:20" x14ac:dyDescent="0.3">
      <c r="A5744" s="9" t="s">
        <v>6770</v>
      </c>
      <c r="B5744" s="9" t="s">
        <v>49</v>
      </c>
      <c r="C5744" s="9" t="s">
        <v>522</v>
      </c>
      <c r="D5744" s="9" t="s">
        <v>95</v>
      </c>
      <c r="E5744" s="9" t="s">
        <v>1083</v>
      </c>
      <c r="F5744" s="10">
        <v>44255</v>
      </c>
      <c r="G5744" s="10" t="str">
        <f>VLOOKUP(Table3[[#This Row],[Product ID]],[1]Products!$A:$G,2,0)</f>
        <v>Product 30</v>
      </c>
      <c r="H5744" s="22">
        <v>2</v>
      </c>
      <c r="I5744" s="9">
        <f>VLOOKUP('Consolidtaed Data'!$B4670,[1]Products!$A:$G,4,0)</f>
        <v>217</v>
      </c>
      <c r="J5744" s="9">
        <f>VLOOKUP('Consolidtaed Data'!$B4670,[1]Products!$A:$G,3,0)</f>
        <v>171</v>
      </c>
      <c r="K5744" s="9">
        <f>'Consolidtaed Data'!$J4670*'Consolidtaed Data'!$H4670</f>
        <v>5596</v>
      </c>
      <c r="L5744" s="9">
        <f>'Consolidtaed Data'!$I4670*'Consolidtaed Data'!$H4670</f>
        <v>9176</v>
      </c>
      <c r="M5744" s="9">
        <f>'Consolidtaed Data'!$L4670-'Consolidtaed Data'!$K4670</f>
        <v>644</v>
      </c>
      <c r="N5744" s="9" t="str">
        <f>VLOOKUP('Consolidtaed Data'!$C4670,[1]Locations!$A:$O,2,0)</f>
        <v>Richmond</v>
      </c>
      <c r="O5744" s="9" t="str">
        <f>VLOOKUP('Consolidtaed Data'!$D4670,'[1]Sales People'!$A:$B,2,0)</f>
        <v>Brian Davis</v>
      </c>
      <c r="P5744" s="9" t="str">
        <f>VLOOKUP('Consolidtaed Data'!$E4670,[1]Customers!$A:$B,2,0)</f>
        <v>Peter Cook</v>
      </c>
      <c r="Q5744" s="11">
        <f>WEEKDAY('Consolidtaed Data'!$F4670)</f>
        <v>4</v>
      </c>
      <c r="R5744" s="9">
        <f>MONTH('Consolidtaed Data'!$F4670)</f>
        <v>12</v>
      </c>
      <c r="S5744" s="9" t="str">
        <f>TEXT(Table3[[#This Row],[Purchase Date]],"MMMM")</f>
        <v>February</v>
      </c>
      <c r="T5744" s="9">
        <f>YEAR('Consolidtaed Data'!$F4670)</f>
        <v>2020</v>
      </c>
    </row>
    <row r="5745" spans="1:20" x14ac:dyDescent="0.3">
      <c r="A5745" s="9" t="s">
        <v>6771</v>
      </c>
      <c r="B5745" s="9" t="s">
        <v>234</v>
      </c>
      <c r="C5745" s="9" t="s">
        <v>152</v>
      </c>
      <c r="D5745" s="9" t="s">
        <v>35</v>
      </c>
      <c r="E5745" s="9" t="s">
        <v>611</v>
      </c>
      <c r="F5745" s="10">
        <v>44256</v>
      </c>
      <c r="G5745" s="10" t="str">
        <f>VLOOKUP(Table3[[#This Row],[Product ID]],[1]Products!$A:$G,2,0)</f>
        <v>Product 54</v>
      </c>
      <c r="H5745" s="22">
        <v>1</v>
      </c>
      <c r="I5745" s="9">
        <f>VLOOKUP('Consolidtaed Data'!$B3770,[1]Products!$A:$G,4,0)</f>
        <v>913</v>
      </c>
      <c r="J5745" s="9">
        <f>VLOOKUP('Consolidtaed Data'!$B3770,[1]Products!$A:$G,3,0)</f>
        <v>584</v>
      </c>
      <c r="K5745" s="9">
        <f>'Consolidtaed Data'!$J3770*'Consolidtaed Data'!$H3770</f>
        <v>2913</v>
      </c>
      <c r="L5745" s="9">
        <f>'Consolidtaed Data'!$I3770*'Consolidtaed Data'!$H3770</f>
        <v>4482</v>
      </c>
      <c r="M5745" s="9">
        <f>'Consolidtaed Data'!$L3770-'Consolidtaed Data'!$K3770</f>
        <v>689</v>
      </c>
      <c r="N5745" s="9" t="str">
        <f>VLOOKUP('Consolidtaed Data'!$C3770,[1]Locations!$A:$O,2,0)</f>
        <v>Riverside</v>
      </c>
      <c r="O5745" s="9" t="str">
        <f>VLOOKUP('Consolidtaed Data'!$D3770,'[1]Sales People'!$A:$B,2,0)</f>
        <v>Ryan Welch</v>
      </c>
      <c r="P5745" s="9" t="str">
        <f>VLOOKUP('Consolidtaed Data'!$E3770,[1]Customers!$A:$B,2,0)</f>
        <v>Carlos Stewart</v>
      </c>
      <c r="Q5745" s="11">
        <f>WEEKDAY('Consolidtaed Data'!$F3770)</f>
        <v>7</v>
      </c>
      <c r="R5745" s="9">
        <f>MONTH('Consolidtaed Data'!$F3770)</f>
        <v>10</v>
      </c>
      <c r="S5745" s="9" t="str">
        <f>TEXT(Table3[[#This Row],[Purchase Date]],"MMMM")</f>
        <v>March</v>
      </c>
      <c r="T5745" s="9">
        <f>YEAR('Consolidtaed Data'!$F3770)</f>
        <v>2020</v>
      </c>
    </row>
    <row r="5746" spans="1:20" x14ac:dyDescent="0.3">
      <c r="A5746" s="9" t="s">
        <v>6772</v>
      </c>
      <c r="B5746" s="9" t="s">
        <v>411</v>
      </c>
      <c r="C5746" s="9" t="s">
        <v>21</v>
      </c>
      <c r="D5746" s="9" t="s">
        <v>73</v>
      </c>
      <c r="E5746" s="9" t="s">
        <v>1764</v>
      </c>
      <c r="F5746" s="10">
        <v>44256</v>
      </c>
      <c r="G5746" s="10" t="str">
        <f>VLOOKUP(Table3[[#This Row],[Product ID]],[1]Products!$A:$G,2,0)</f>
        <v>Product 27</v>
      </c>
      <c r="H5746" s="22">
        <v>4</v>
      </c>
      <c r="I5746" s="9">
        <f>VLOOKUP('Consolidtaed Data'!$B3889,[1]Products!$A:$G,4,0)</f>
        <v>315</v>
      </c>
      <c r="J5746" s="9">
        <f>VLOOKUP('Consolidtaed Data'!$B3889,[1]Products!$A:$G,3,0)</f>
        <v>208</v>
      </c>
      <c r="K5746" s="9">
        <f>'Consolidtaed Data'!$J3889*'Consolidtaed Data'!$H3889</f>
        <v>237</v>
      </c>
      <c r="L5746" s="9">
        <f>'Consolidtaed Data'!$I3889*'Consolidtaed Data'!$H3889</f>
        <v>381</v>
      </c>
      <c r="M5746" s="9">
        <f>'Consolidtaed Data'!$L3889-'Consolidtaed Data'!$K3889</f>
        <v>48</v>
      </c>
      <c r="N5746" s="9" t="str">
        <f>VLOOKUP('Consolidtaed Data'!$C3889,[1]Locations!$A:$O,2,0)</f>
        <v>Chula Vista</v>
      </c>
      <c r="O5746" s="9" t="str">
        <f>VLOOKUP('Consolidtaed Data'!$D3889,'[1]Sales People'!$A:$B,2,0)</f>
        <v>Kenneth Bradley</v>
      </c>
      <c r="P5746" s="9" t="str">
        <f>VLOOKUP('Consolidtaed Data'!$E3889,[1]Customers!$A:$B,2,0)</f>
        <v>Shawn Stephens</v>
      </c>
      <c r="Q5746" s="11">
        <f>WEEKDAY('Consolidtaed Data'!$F3889)</f>
        <v>1</v>
      </c>
      <c r="R5746" s="9">
        <f>MONTH('Consolidtaed Data'!$F3889)</f>
        <v>10</v>
      </c>
      <c r="S5746" s="9" t="str">
        <f>TEXT(Table3[[#This Row],[Purchase Date]],"MMMM")</f>
        <v>March</v>
      </c>
      <c r="T5746" s="9">
        <f>YEAR('Consolidtaed Data'!$F3889)</f>
        <v>2020</v>
      </c>
    </row>
    <row r="5747" spans="1:20" x14ac:dyDescent="0.3">
      <c r="A5747" s="9" t="s">
        <v>6773</v>
      </c>
      <c r="B5747" s="9" t="s">
        <v>252</v>
      </c>
      <c r="C5747" s="9" t="s">
        <v>55</v>
      </c>
      <c r="D5747" s="9" t="s">
        <v>31</v>
      </c>
      <c r="E5747" s="9" t="s">
        <v>1769</v>
      </c>
      <c r="F5747" s="10">
        <v>44256</v>
      </c>
      <c r="G5747" s="10" t="str">
        <f>VLOOKUP(Table3[[#This Row],[Product ID]],[1]Products!$A:$G,2,0)</f>
        <v>Product 81</v>
      </c>
      <c r="H5747" s="22">
        <v>2</v>
      </c>
      <c r="I5747" s="9">
        <f>VLOOKUP('Consolidtaed Data'!$B3919,[1]Products!$A:$G,4,0)</f>
        <v>1708</v>
      </c>
      <c r="J5747" s="9">
        <f>VLOOKUP('Consolidtaed Data'!$B3919,[1]Products!$A:$G,3,0)</f>
        <v>871</v>
      </c>
      <c r="K5747" s="9">
        <f>'Consolidtaed Data'!$J3919*'Consolidtaed Data'!$H3919</f>
        <v>1074</v>
      </c>
      <c r="L5747" s="9">
        <f>'Consolidtaed Data'!$I3919*'Consolidtaed Data'!$H3919</f>
        <v>1788</v>
      </c>
      <c r="M5747" s="9">
        <f>'Consolidtaed Data'!$L3919-'Consolidtaed Data'!$K3919</f>
        <v>322</v>
      </c>
      <c r="N5747" s="9" t="str">
        <f>VLOOKUP('Consolidtaed Data'!$C3919,[1]Locations!$A:$O,2,0)</f>
        <v>Inglewood</v>
      </c>
      <c r="O5747" s="9" t="str">
        <f>VLOOKUP('Consolidtaed Data'!$D3919,'[1]Sales People'!$A:$B,2,0)</f>
        <v>Joshua Taylor</v>
      </c>
      <c r="P5747" s="9" t="str">
        <f>VLOOKUP('Consolidtaed Data'!$E3919,[1]Customers!$A:$B,2,0)</f>
        <v>Eric Bowman</v>
      </c>
      <c r="Q5747" s="11">
        <f>WEEKDAY('Consolidtaed Data'!$F3919)</f>
        <v>3</v>
      </c>
      <c r="R5747" s="9">
        <f>MONTH('Consolidtaed Data'!$F3919)</f>
        <v>10</v>
      </c>
      <c r="S5747" s="9" t="str">
        <f>TEXT(Table3[[#This Row],[Purchase Date]],"MMMM")</f>
        <v>March</v>
      </c>
      <c r="T5747" s="9">
        <f>YEAR('Consolidtaed Data'!$F3919)</f>
        <v>2020</v>
      </c>
    </row>
    <row r="5748" spans="1:20" x14ac:dyDescent="0.3">
      <c r="A5748" s="9" t="s">
        <v>6774</v>
      </c>
      <c r="B5748" s="9" t="s">
        <v>41</v>
      </c>
      <c r="C5748" s="9" t="s">
        <v>302</v>
      </c>
      <c r="D5748" s="9" t="s">
        <v>153</v>
      </c>
      <c r="E5748" s="9" t="s">
        <v>511</v>
      </c>
      <c r="F5748" s="10">
        <v>44256</v>
      </c>
      <c r="G5748" s="10" t="str">
        <f>VLOOKUP(Table3[[#This Row],[Product ID]],[1]Products!$A:$G,2,0)</f>
        <v>Product 11</v>
      </c>
      <c r="H5748" s="22">
        <v>1</v>
      </c>
      <c r="I5748" s="9">
        <f>VLOOKUP('Consolidtaed Data'!$B3942,[1]Products!$A:$G,4,0)</f>
        <v>95</v>
      </c>
      <c r="J5748" s="9">
        <f>VLOOKUP('Consolidtaed Data'!$B3942,[1]Products!$A:$G,3,0)</f>
        <v>61</v>
      </c>
      <c r="K5748" s="9">
        <f>'Consolidtaed Data'!$J3942*'Consolidtaed Data'!$H3942</f>
        <v>4455</v>
      </c>
      <c r="L5748" s="9">
        <f>'Consolidtaed Data'!$I3942*'Consolidtaed Data'!$H3942</f>
        <v>6273</v>
      </c>
      <c r="M5748" s="9">
        <f>'Consolidtaed Data'!$L3942-'Consolidtaed Data'!$K3942</f>
        <v>248</v>
      </c>
      <c r="N5748" s="9" t="str">
        <f>VLOOKUP('Consolidtaed Data'!$C3942,[1]Locations!$A:$O,2,0)</f>
        <v>Concord</v>
      </c>
      <c r="O5748" s="9" t="str">
        <f>VLOOKUP('Consolidtaed Data'!$D3942,'[1]Sales People'!$A:$B,2,0)</f>
        <v>Scott Clark</v>
      </c>
      <c r="P5748" s="9" t="str">
        <f>VLOOKUP('Consolidtaed Data'!$E3942,[1]Customers!$A:$B,2,0)</f>
        <v>David Garrett</v>
      </c>
      <c r="Q5748" s="11">
        <f>WEEKDAY('Consolidtaed Data'!$F3942)</f>
        <v>5</v>
      </c>
      <c r="R5748" s="9">
        <f>MONTH('Consolidtaed Data'!$F3942)</f>
        <v>10</v>
      </c>
      <c r="S5748" s="9" t="str">
        <f>TEXT(Table3[[#This Row],[Purchase Date]],"MMMM")</f>
        <v>March</v>
      </c>
      <c r="T5748" s="9">
        <f>YEAR('Consolidtaed Data'!$F3942)</f>
        <v>2020</v>
      </c>
    </row>
    <row r="5749" spans="1:20" x14ac:dyDescent="0.3">
      <c r="A5749" s="9" t="s">
        <v>6775</v>
      </c>
      <c r="B5749" s="9" t="s">
        <v>355</v>
      </c>
      <c r="C5749" s="9" t="s">
        <v>504</v>
      </c>
      <c r="D5749" s="9" t="s">
        <v>193</v>
      </c>
      <c r="E5749" s="9" t="s">
        <v>948</v>
      </c>
      <c r="F5749" s="10">
        <v>44256</v>
      </c>
      <c r="G5749" s="10" t="str">
        <f>VLOOKUP(Table3[[#This Row],[Product ID]],[1]Products!$A:$G,2,0)</f>
        <v>Product 100</v>
      </c>
      <c r="H5749" s="22">
        <v>3</v>
      </c>
      <c r="I5749" s="9">
        <f>VLOOKUP('Consolidtaed Data'!$B4022,[1]Products!$A:$G,4,0)</f>
        <v>596</v>
      </c>
      <c r="J5749" s="9">
        <f>VLOOKUP('Consolidtaed Data'!$B4022,[1]Products!$A:$G,3,0)</f>
        <v>358</v>
      </c>
      <c r="K5749" s="9">
        <f>'Consolidtaed Data'!$J4022*'Consolidtaed Data'!$H4022</f>
        <v>1108</v>
      </c>
      <c r="L5749" s="9">
        <f>'Consolidtaed Data'!$I4022*'Consolidtaed Data'!$H4022</f>
        <v>1351</v>
      </c>
      <c r="M5749" s="9">
        <f>'Consolidtaed Data'!$L4022-'Consolidtaed Data'!$K4022</f>
        <v>275</v>
      </c>
      <c r="N5749" s="9" t="str">
        <f>VLOOKUP('Consolidtaed Data'!$C4022,[1]Locations!$A:$O,2,0)</f>
        <v>Vista</v>
      </c>
      <c r="O5749" s="9" t="str">
        <f>VLOOKUP('Consolidtaed Data'!$D4022,'[1]Sales People'!$A:$B,2,0)</f>
        <v>Roger Robertson</v>
      </c>
      <c r="P5749" s="9" t="str">
        <f>VLOOKUP('Consolidtaed Data'!$E4022,[1]Customers!$A:$B,2,0)</f>
        <v>Douglas Franklin</v>
      </c>
      <c r="Q5749" s="11">
        <f>WEEKDAY('Consolidtaed Data'!$F4022)</f>
        <v>4</v>
      </c>
      <c r="R5749" s="9">
        <f>MONTH('Consolidtaed Data'!$F4022)</f>
        <v>10</v>
      </c>
      <c r="S5749" s="9" t="str">
        <f>TEXT(Table3[[#This Row],[Purchase Date]],"MMMM")</f>
        <v>March</v>
      </c>
      <c r="T5749" s="9">
        <f>YEAR('Consolidtaed Data'!$F4022)</f>
        <v>2020</v>
      </c>
    </row>
    <row r="5750" spans="1:20" x14ac:dyDescent="0.3">
      <c r="A5750" s="9" t="s">
        <v>6776</v>
      </c>
      <c r="B5750" s="9" t="s">
        <v>38</v>
      </c>
      <c r="C5750" s="9" t="s">
        <v>34</v>
      </c>
      <c r="D5750" s="9" t="s">
        <v>83</v>
      </c>
      <c r="E5750" s="9" t="s">
        <v>1574</v>
      </c>
      <c r="F5750" s="10">
        <v>44256</v>
      </c>
      <c r="G5750" s="10" t="str">
        <f>VLOOKUP(Table3[[#This Row],[Product ID]],[1]Products!$A:$G,2,0)</f>
        <v>Product 25</v>
      </c>
      <c r="H5750" s="22">
        <v>1</v>
      </c>
      <c r="I5750" s="9">
        <f>VLOOKUP('Consolidtaed Data'!$B4028,[1]Products!$A:$G,4,0)</f>
        <v>1467</v>
      </c>
      <c r="J5750" s="9">
        <f>VLOOKUP('Consolidtaed Data'!$B4028,[1]Products!$A:$G,3,0)</f>
        <v>807</v>
      </c>
      <c r="K5750" s="9">
        <f>'Consolidtaed Data'!$J4028*'Consolidtaed Data'!$H4028</f>
        <v>2514</v>
      </c>
      <c r="L5750" s="9">
        <f>'Consolidtaed Data'!$I4028*'Consolidtaed Data'!$H4028</f>
        <v>3309</v>
      </c>
      <c r="M5750" s="9">
        <f>'Consolidtaed Data'!$L4028-'Consolidtaed Data'!$K4028</f>
        <v>2070</v>
      </c>
      <c r="N5750" s="9" t="str">
        <f>VLOOKUP('Consolidtaed Data'!$C4028,[1]Locations!$A:$O,2,0)</f>
        <v>Rancho Cucamonga</v>
      </c>
      <c r="O5750" s="9" t="str">
        <f>VLOOKUP('Consolidtaed Data'!$D4028,'[1]Sales People'!$A:$B,2,0)</f>
        <v>Roger Ramos</v>
      </c>
      <c r="P5750" s="9" t="str">
        <f>VLOOKUP('Consolidtaed Data'!$E4028,[1]Customers!$A:$B,2,0)</f>
        <v>Carl Reid</v>
      </c>
      <c r="Q5750" s="11">
        <f>WEEKDAY('Consolidtaed Data'!$F4028)</f>
        <v>4</v>
      </c>
      <c r="R5750" s="9">
        <f>MONTH('Consolidtaed Data'!$F4028)</f>
        <v>10</v>
      </c>
      <c r="S5750" s="9" t="str">
        <f>TEXT(Table3[[#This Row],[Purchase Date]],"MMMM")</f>
        <v>March</v>
      </c>
      <c r="T5750" s="9">
        <f>YEAR('Consolidtaed Data'!$F4028)</f>
        <v>2020</v>
      </c>
    </row>
    <row r="5751" spans="1:20" x14ac:dyDescent="0.3">
      <c r="A5751" s="9" t="s">
        <v>6777</v>
      </c>
      <c r="B5751" s="9" t="s">
        <v>806</v>
      </c>
      <c r="C5751" s="9" t="s">
        <v>157</v>
      </c>
      <c r="D5751" s="9" t="s">
        <v>83</v>
      </c>
      <c r="E5751" s="9" t="s">
        <v>969</v>
      </c>
      <c r="F5751" s="10">
        <v>44256</v>
      </c>
      <c r="G5751" s="10" t="str">
        <f>VLOOKUP(Table3[[#This Row],[Product ID]],[1]Products!$A:$G,2,0)</f>
        <v>Product 72</v>
      </c>
      <c r="H5751" s="22">
        <v>1</v>
      </c>
      <c r="I5751" s="9">
        <f>VLOOKUP('Consolidtaed Data'!$B4048,[1]Products!$A:$G,4,0)</f>
        <v>123</v>
      </c>
      <c r="J5751" s="9">
        <f>VLOOKUP('Consolidtaed Data'!$B4048,[1]Products!$A:$G,3,0)</f>
        <v>84</v>
      </c>
      <c r="K5751" s="9">
        <f>'Consolidtaed Data'!$J4048*'Consolidtaed Data'!$H4048</f>
        <v>1995</v>
      </c>
      <c r="L5751" s="9">
        <f>'Consolidtaed Data'!$I4048*'Consolidtaed Data'!$H4048</f>
        <v>3834</v>
      </c>
      <c r="M5751" s="9">
        <f>'Consolidtaed Data'!$L4048-'Consolidtaed Data'!$K4048</f>
        <v>463</v>
      </c>
      <c r="N5751" s="9" t="str">
        <f>VLOOKUP('Consolidtaed Data'!$C4048,[1]Locations!$A:$O,2,0)</f>
        <v>Moreno Valley</v>
      </c>
      <c r="O5751" s="9" t="str">
        <f>VLOOKUP('Consolidtaed Data'!$D4048,'[1]Sales People'!$A:$B,2,0)</f>
        <v>Roger Robertson</v>
      </c>
      <c r="P5751" s="9" t="str">
        <f>VLOOKUP('Consolidtaed Data'!$E4048,[1]Customers!$A:$B,2,0)</f>
        <v>Adam Bailey</v>
      </c>
      <c r="Q5751" s="11">
        <f>WEEKDAY('Consolidtaed Data'!$F4048)</f>
        <v>5</v>
      </c>
      <c r="R5751" s="9">
        <f>MONTH('Consolidtaed Data'!$F4048)</f>
        <v>10</v>
      </c>
      <c r="S5751" s="9" t="str">
        <f>TEXT(Table3[[#This Row],[Purchase Date]],"MMMM")</f>
        <v>March</v>
      </c>
      <c r="T5751" s="9">
        <f>YEAR('Consolidtaed Data'!$F4048)</f>
        <v>2020</v>
      </c>
    </row>
    <row r="5752" spans="1:20" x14ac:dyDescent="0.3">
      <c r="A5752" s="9" t="s">
        <v>6778</v>
      </c>
      <c r="B5752" s="9" t="s">
        <v>20</v>
      </c>
      <c r="C5752" s="9" t="s">
        <v>8</v>
      </c>
      <c r="D5752" s="9" t="s">
        <v>220</v>
      </c>
      <c r="E5752" s="9" t="s">
        <v>644</v>
      </c>
      <c r="F5752" s="10">
        <v>44256</v>
      </c>
      <c r="G5752" s="10" t="str">
        <f>VLOOKUP(Table3[[#This Row],[Product ID]],[1]Products!$A:$G,2,0)</f>
        <v>Product 98</v>
      </c>
      <c r="H5752" s="22">
        <v>1</v>
      </c>
      <c r="I5752" s="9">
        <f>VLOOKUP('Consolidtaed Data'!$B4067,[1]Products!$A:$G,4,0)</f>
        <v>458</v>
      </c>
      <c r="J5752" s="9">
        <f>VLOOKUP('Consolidtaed Data'!$B4067,[1]Products!$A:$G,3,0)</f>
        <v>376</v>
      </c>
      <c r="K5752" s="9">
        <f>'Consolidtaed Data'!$J4067*'Consolidtaed Data'!$H4067</f>
        <v>732</v>
      </c>
      <c r="L5752" s="9">
        <f>'Consolidtaed Data'!$I4067*'Consolidtaed Data'!$H4067</f>
        <v>1077</v>
      </c>
      <c r="M5752" s="9">
        <f>'Consolidtaed Data'!$L4067-'Consolidtaed Data'!$K4067</f>
        <v>49</v>
      </c>
      <c r="N5752" s="9" t="str">
        <f>VLOOKUP('Consolidtaed Data'!$C4067,[1]Locations!$A:$O,2,0)</f>
        <v>San Bernardino</v>
      </c>
      <c r="O5752" s="9" t="str">
        <f>VLOOKUP('Consolidtaed Data'!$D4067,'[1]Sales People'!$A:$B,2,0)</f>
        <v>Bobby Russell</v>
      </c>
      <c r="P5752" s="9" t="str">
        <f>VLOOKUP('Consolidtaed Data'!$E4067,[1]Customers!$A:$B,2,0)</f>
        <v>Bobby Black</v>
      </c>
      <c r="Q5752" s="11">
        <f>WEEKDAY('Consolidtaed Data'!$F4067)</f>
        <v>7</v>
      </c>
      <c r="R5752" s="9">
        <f>MONTH('Consolidtaed Data'!$F4067)</f>
        <v>10</v>
      </c>
      <c r="S5752" s="9" t="str">
        <f>TEXT(Table3[[#This Row],[Purchase Date]],"MMMM")</f>
        <v>March</v>
      </c>
      <c r="T5752" s="9">
        <f>YEAR('Consolidtaed Data'!$F4067)</f>
        <v>2020</v>
      </c>
    </row>
    <row r="5753" spans="1:20" x14ac:dyDescent="0.3">
      <c r="A5753" s="9" t="s">
        <v>6779</v>
      </c>
      <c r="B5753" s="9" t="s">
        <v>85</v>
      </c>
      <c r="C5753" s="9" t="s">
        <v>86</v>
      </c>
      <c r="D5753" s="9" t="s">
        <v>329</v>
      </c>
      <c r="E5753" s="9" t="s">
        <v>3389</v>
      </c>
      <c r="F5753" s="10">
        <v>44256</v>
      </c>
      <c r="G5753" s="10" t="str">
        <f>VLOOKUP(Table3[[#This Row],[Product ID]],[1]Products!$A:$G,2,0)</f>
        <v>Product 93</v>
      </c>
      <c r="H5753" s="22">
        <v>1</v>
      </c>
      <c r="I5753" s="9">
        <f>VLOOKUP('Consolidtaed Data'!$B4095,[1]Products!$A:$G,4,0)</f>
        <v>2353</v>
      </c>
      <c r="J5753" s="9">
        <f>VLOOKUP('Consolidtaed Data'!$B4095,[1]Products!$A:$G,3,0)</f>
        <v>1788</v>
      </c>
      <c r="K5753" s="9">
        <f>'Consolidtaed Data'!$J4095*'Consolidtaed Data'!$H4095</f>
        <v>624</v>
      </c>
      <c r="L5753" s="9">
        <f>'Consolidtaed Data'!$I4095*'Consolidtaed Data'!$H4095</f>
        <v>945</v>
      </c>
      <c r="M5753" s="9">
        <f>'Consolidtaed Data'!$L4095-'Consolidtaed Data'!$K4095</f>
        <v>447</v>
      </c>
      <c r="N5753" s="9" t="str">
        <f>VLOOKUP('Consolidtaed Data'!$C4095,[1]Locations!$A:$O,2,0)</f>
        <v>Elk Grove</v>
      </c>
      <c r="O5753" s="9" t="str">
        <f>VLOOKUP('Consolidtaed Data'!$D4095,'[1]Sales People'!$A:$B,2,0)</f>
        <v>Martin Carr</v>
      </c>
      <c r="P5753" s="9" t="str">
        <f>VLOOKUP('Consolidtaed Data'!$E4095,[1]Customers!$A:$B,2,0)</f>
        <v>Phillip Watkins</v>
      </c>
      <c r="Q5753" s="11">
        <f>WEEKDAY('Consolidtaed Data'!$F4095)</f>
        <v>3</v>
      </c>
      <c r="R5753" s="9">
        <f>MONTH('Consolidtaed Data'!$F4095)</f>
        <v>10</v>
      </c>
      <c r="S5753" s="9" t="str">
        <f>TEXT(Table3[[#This Row],[Purchase Date]],"MMMM")</f>
        <v>March</v>
      </c>
      <c r="T5753" s="9">
        <f>YEAR('Consolidtaed Data'!$F4095)</f>
        <v>2020</v>
      </c>
    </row>
    <row r="5754" spans="1:20" x14ac:dyDescent="0.3">
      <c r="A5754" s="9" t="s">
        <v>6780</v>
      </c>
      <c r="B5754" s="9" t="s">
        <v>11</v>
      </c>
      <c r="C5754" s="9" t="s">
        <v>423</v>
      </c>
      <c r="D5754" s="9" t="s">
        <v>123</v>
      </c>
      <c r="E5754" s="9" t="s">
        <v>1302</v>
      </c>
      <c r="F5754" s="10">
        <v>44256</v>
      </c>
      <c r="G5754" s="10" t="str">
        <f>VLOOKUP(Table3[[#This Row],[Product ID]],[1]Products!$A:$G,2,0)</f>
        <v>Product 88</v>
      </c>
      <c r="H5754" s="22">
        <v>1</v>
      </c>
      <c r="I5754" s="9">
        <f>VLOOKUP('Consolidtaed Data'!$B4145,[1]Products!$A:$G,4,0)</f>
        <v>2257</v>
      </c>
      <c r="J5754" s="9">
        <f>VLOOKUP('Consolidtaed Data'!$B4145,[1]Products!$A:$G,3,0)</f>
        <v>1535</v>
      </c>
      <c r="K5754" s="9">
        <f>'Consolidtaed Data'!$J4145*'Consolidtaed Data'!$H4145</f>
        <v>171</v>
      </c>
      <c r="L5754" s="9">
        <f>'Consolidtaed Data'!$I4145*'Consolidtaed Data'!$H4145</f>
        <v>217</v>
      </c>
      <c r="M5754" s="9">
        <f>'Consolidtaed Data'!$L4145-'Consolidtaed Data'!$K4145</f>
        <v>344</v>
      </c>
      <c r="N5754" s="9" t="str">
        <f>VLOOKUP('Consolidtaed Data'!$C4145,[1]Locations!$A:$O,2,0)</f>
        <v>Temecula</v>
      </c>
      <c r="O5754" s="9" t="str">
        <f>VLOOKUP('Consolidtaed Data'!$D4145,'[1]Sales People'!$A:$B,2,0)</f>
        <v>Scott Mason</v>
      </c>
      <c r="P5754" s="9" t="str">
        <f>VLOOKUP('Consolidtaed Data'!$E4145,[1]Customers!$A:$B,2,0)</f>
        <v>Jason Walker</v>
      </c>
      <c r="Q5754" s="11">
        <f>WEEKDAY('Consolidtaed Data'!$F4145)</f>
        <v>7</v>
      </c>
      <c r="R5754" s="9">
        <f>MONTH('Consolidtaed Data'!$F4145)</f>
        <v>10</v>
      </c>
      <c r="S5754" s="9" t="str">
        <f>TEXT(Table3[[#This Row],[Purchase Date]],"MMMM")</f>
        <v>March</v>
      </c>
      <c r="T5754" s="9">
        <f>YEAR('Consolidtaed Data'!$F4145)</f>
        <v>2020</v>
      </c>
    </row>
    <row r="5755" spans="1:20" x14ac:dyDescent="0.3">
      <c r="A5755" s="9" t="s">
        <v>6781</v>
      </c>
      <c r="B5755" s="9" t="s">
        <v>582</v>
      </c>
      <c r="C5755" s="9" t="s">
        <v>192</v>
      </c>
      <c r="D5755" s="9" t="s">
        <v>123</v>
      </c>
      <c r="E5755" s="9" t="s">
        <v>1542</v>
      </c>
      <c r="F5755" s="10">
        <v>44256</v>
      </c>
      <c r="G5755" s="10" t="str">
        <f>VLOOKUP(Table3[[#This Row],[Product ID]],[1]Products!$A:$G,2,0)</f>
        <v>Product 58</v>
      </c>
      <c r="H5755" s="22">
        <v>1</v>
      </c>
      <c r="I5755" s="9">
        <f>VLOOKUP('Consolidtaed Data'!$B4174,[1]Products!$A:$G,4,0)</f>
        <v>2182</v>
      </c>
      <c r="J5755" s="9">
        <f>VLOOKUP('Consolidtaed Data'!$B4174,[1]Products!$A:$G,3,0)</f>
        <v>1200</v>
      </c>
      <c r="K5755" s="9">
        <f>'Consolidtaed Data'!$J4174*'Consolidtaed Data'!$H4174</f>
        <v>3702</v>
      </c>
      <c r="L5755" s="9">
        <f>'Consolidtaed Data'!$I4174*'Consolidtaed Data'!$H4174</f>
        <v>4746</v>
      </c>
      <c r="M5755" s="9">
        <f>'Consolidtaed Data'!$L4174-'Consolidtaed Data'!$K4174</f>
        <v>3580</v>
      </c>
      <c r="N5755" s="9" t="str">
        <f>VLOOKUP('Consolidtaed Data'!$C4174,[1]Locations!$A:$O,2,0)</f>
        <v>East Los Angeles</v>
      </c>
      <c r="O5755" s="9" t="str">
        <f>VLOOKUP('Consolidtaed Data'!$D4174,'[1]Sales People'!$A:$B,2,0)</f>
        <v>Martin Perry</v>
      </c>
      <c r="P5755" s="9" t="str">
        <f>VLOOKUP('Consolidtaed Data'!$E4174,[1]Customers!$A:$B,2,0)</f>
        <v>Dennis Morris</v>
      </c>
      <c r="Q5755" s="11">
        <f>WEEKDAY('Consolidtaed Data'!$F4174)</f>
        <v>2</v>
      </c>
      <c r="R5755" s="9">
        <f>MONTH('Consolidtaed Data'!$F4174)</f>
        <v>11</v>
      </c>
      <c r="S5755" s="9" t="str">
        <f>TEXT(Table3[[#This Row],[Purchase Date]],"MMMM")</f>
        <v>March</v>
      </c>
      <c r="T5755" s="9">
        <f>YEAR('Consolidtaed Data'!$F4174)</f>
        <v>2020</v>
      </c>
    </row>
    <row r="5756" spans="1:20" x14ac:dyDescent="0.3">
      <c r="A5756" s="9" t="s">
        <v>6782</v>
      </c>
      <c r="B5756" s="9" t="s">
        <v>20</v>
      </c>
      <c r="C5756" s="9" t="s">
        <v>263</v>
      </c>
      <c r="D5756" s="9" t="s">
        <v>83</v>
      </c>
      <c r="E5756" s="9" t="s">
        <v>1575</v>
      </c>
      <c r="F5756" s="10">
        <v>44256</v>
      </c>
      <c r="G5756" s="10" t="str">
        <f>VLOOKUP(Table3[[#This Row],[Product ID]],[1]Products!$A:$G,2,0)</f>
        <v>Product 98</v>
      </c>
      <c r="H5756" s="22">
        <v>1</v>
      </c>
      <c r="I5756" s="9">
        <f>VLOOKUP('Consolidtaed Data'!$B4326,[1]Products!$A:$G,4,0)</f>
        <v>1178</v>
      </c>
      <c r="J5756" s="9">
        <f>VLOOKUP('Consolidtaed Data'!$B4326,[1]Products!$A:$G,3,0)</f>
        <v>683</v>
      </c>
      <c r="K5756" s="9">
        <f>'Consolidtaed Data'!$J4326*'Consolidtaed Data'!$H4326</f>
        <v>871</v>
      </c>
      <c r="L5756" s="9">
        <f>'Consolidtaed Data'!$I4326*'Consolidtaed Data'!$H4326</f>
        <v>1708</v>
      </c>
      <c r="M5756" s="9">
        <f>'Consolidtaed Data'!$L4326-'Consolidtaed Data'!$K4326</f>
        <v>1659</v>
      </c>
      <c r="N5756" s="9" t="str">
        <f>VLOOKUP('Consolidtaed Data'!$C4326,[1]Locations!$A:$O,2,0)</f>
        <v>Moreno Valley</v>
      </c>
      <c r="O5756" s="9" t="str">
        <f>VLOOKUP('Consolidtaed Data'!$D4326,'[1]Sales People'!$A:$B,2,0)</f>
        <v>Carl Elliott</v>
      </c>
      <c r="P5756" s="9" t="str">
        <f>VLOOKUP('Consolidtaed Data'!$E4326,[1]Customers!$A:$B,2,0)</f>
        <v>Anthony Banks</v>
      </c>
      <c r="Q5756" s="11">
        <f>WEEKDAY('Consolidtaed Data'!$F4326)</f>
        <v>7</v>
      </c>
      <c r="R5756" s="9">
        <f>MONTH('Consolidtaed Data'!$F4326)</f>
        <v>11</v>
      </c>
      <c r="S5756" s="9" t="str">
        <f>TEXT(Table3[[#This Row],[Purchase Date]],"MMMM")</f>
        <v>March</v>
      </c>
      <c r="T5756" s="9">
        <f>YEAR('Consolidtaed Data'!$F4326)</f>
        <v>2020</v>
      </c>
    </row>
    <row r="5757" spans="1:20" x14ac:dyDescent="0.3">
      <c r="A5757" s="9" t="s">
        <v>6783</v>
      </c>
      <c r="B5757" s="9" t="s">
        <v>360</v>
      </c>
      <c r="C5757" s="9" t="s">
        <v>42</v>
      </c>
      <c r="D5757" s="9" t="s">
        <v>105</v>
      </c>
      <c r="E5757" s="9" t="s">
        <v>3404</v>
      </c>
      <c r="F5757" s="10">
        <v>44256</v>
      </c>
      <c r="G5757" s="10" t="str">
        <f>VLOOKUP(Table3[[#This Row],[Product ID]],[1]Products!$A:$G,2,0)</f>
        <v>Product 59</v>
      </c>
      <c r="H5757" s="22">
        <v>1</v>
      </c>
      <c r="I5757" s="9">
        <f>VLOOKUP('Consolidtaed Data'!$B4334,[1]Products!$A:$G,4,0)</f>
        <v>1889</v>
      </c>
      <c r="J5757" s="9">
        <f>VLOOKUP('Consolidtaed Data'!$B4334,[1]Products!$A:$G,3,0)</f>
        <v>945</v>
      </c>
      <c r="K5757" s="9">
        <f>'Consolidtaed Data'!$J4334*'Consolidtaed Data'!$H4334</f>
        <v>2536</v>
      </c>
      <c r="L5757" s="9">
        <f>'Consolidtaed Data'!$I4334*'Consolidtaed Data'!$H4334</f>
        <v>3520</v>
      </c>
      <c r="M5757" s="9">
        <f>'Consolidtaed Data'!$L4334-'Consolidtaed Data'!$K4334</f>
        <v>782</v>
      </c>
      <c r="N5757" s="9" t="str">
        <f>VLOOKUP('Consolidtaed Data'!$C4334,[1]Locations!$A:$O,2,0)</f>
        <v>Glendale</v>
      </c>
      <c r="O5757" s="9" t="str">
        <f>VLOOKUP('Consolidtaed Data'!$D4334,'[1]Sales People'!$A:$B,2,0)</f>
        <v>Scott Mason</v>
      </c>
      <c r="P5757" s="9" t="str">
        <f>VLOOKUP('Consolidtaed Data'!$E4334,[1]Customers!$A:$B,2,0)</f>
        <v>Todd George</v>
      </c>
      <c r="Q5757" s="11">
        <f>WEEKDAY('Consolidtaed Data'!$F4334)</f>
        <v>7</v>
      </c>
      <c r="R5757" s="9">
        <f>MONTH('Consolidtaed Data'!$F4334)</f>
        <v>11</v>
      </c>
      <c r="S5757" s="9" t="str">
        <f>TEXT(Table3[[#This Row],[Purchase Date]],"MMMM")</f>
        <v>March</v>
      </c>
      <c r="T5757" s="9">
        <f>YEAR('Consolidtaed Data'!$F4334)</f>
        <v>2020</v>
      </c>
    </row>
    <row r="5758" spans="1:20" x14ac:dyDescent="0.3">
      <c r="A5758" s="9" t="s">
        <v>6784</v>
      </c>
      <c r="B5758" s="9" t="s">
        <v>79</v>
      </c>
      <c r="C5758" s="9" t="s">
        <v>99</v>
      </c>
      <c r="D5758" s="9" t="s">
        <v>402</v>
      </c>
      <c r="E5758" s="9" t="s">
        <v>1265</v>
      </c>
      <c r="F5758" s="10">
        <v>44256</v>
      </c>
      <c r="G5758" s="10" t="str">
        <f>VLOOKUP(Table3[[#This Row],[Product ID]],[1]Products!$A:$G,2,0)</f>
        <v>Product 80</v>
      </c>
      <c r="H5758" s="22">
        <v>3</v>
      </c>
      <c r="I5758" s="9">
        <f>VLOOKUP('Consolidtaed Data'!$B4344,[1]Products!$A:$G,4,0)</f>
        <v>1022</v>
      </c>
      <c r="J5758" s="9">
        <f>VLOOKUP('Consolidtaed Data'!$B4344,[1]Products!$A:$G,3,0)</f>
        <v>818</v>
      </c>
      <c r="K5758" s="9">
        <f>'Consolidtaed Data'!$J4344*'Consolidtaed Data'!$H4344</f>
        <v>786</v>
      </c>
      <c r="L5758" s="9">
        <f>'Consolidtaed Data'!$I4344*'Consolidtaed Data'!$H4344</f>
        <v>947</v>
      </c>
      <c r="M5758" s="9">
        <f>'Consolidtaed Data'!$L4344-'Consolidtaed Data'!$K4344</f>
        <v>871</v>
      </c>
      <c r="N5758" s="9" t="str">
        <f>VLOOKUP('Consolidtaed Data'!$C4344,[1]Locations!$A:$O,2,0)</f>
        <v>El Cajon</v>
      </c>
      <c r="O5758" s="9" t="str">
        <f>VLOOKUP('Consolidtaed Data'!$D4344,'[1]Sales People'!$A:$B,2,0)</f>
        <v>Clarence Fox</v>
      </c>
      <c r="P5758" s="9" t="str">
        <f>VLOOKUP('Consolidtaed Data'!$E4344,[1]Customers!$A:$B,2,0)</f>
        <v>Keith James</v>
      </c>
      <c r="Q5758" s="11">
        <f>WEEKDAY('Consolidtaed Data'!$F4344)</f>
        <v>1</v>
      </c>
      <c r="R5758" s="9">
        <f>MONTH('Consolidtaed Data'!$F4344)</f>
        <v>11</v>
      </c>
      <c r="S5758" s="9" t="str">
        <f>TEXT(Table3[[#This Row],[Purchase Date]],"MMMM")</f>
        <v>March</v>
      </c>
      <c r="T5758" s="9">
        <f>YEAR('Consolidtaed Data'!$F4344)</f>
        <v>2020</v>
      </c>
    </row>
    <row r="5759" spans="1:20" x14ac:dyDescent="0.3">
      <c r="A5759" s="9" t="s">
        <v>6785</v>
      </c>
      <c r="B5759" s="9" t="s">
        <v>495</v>
      </c>
      <c r="C5759" s="9" t="s">
        <v>94</v>
      </c>
      <c r="D5759" s="9" t="s">
        <v>229</v>
      </c>
      <c r="E5759" s="9" t="s">
        <v>448</v>
      </c>
      <c r="F5759" s="10">
        <v>44256</v>
      </c>
      <c r="G5759" s="10" t="str">
        <f>VLOOKUP(Table3[[#This Row],[Product ID]],[1]Products!$A:$G,2,0)</f>
        <v>Product 15</v>
      </c>
      <c r="H5759" s="22">
        <v>1</v>
      </c>
      <c r="I5759" s="9">
        <f>VLOOKUP('Consolidtaed Data'!$B4358,[1]Products!$A:$G,4,0)</f>
        <v>1582</v>
      </c>
      <c r="J5759" s="9">
        <f>VLOOKUP('Consolidtaed Data'!$B4358,[1]Products!$A:$G,3,0)</f>
        <v>1234</v>
      </c>
      <c r="K5759" s="9">
        <f>'Consolidtaed Data'!$J4358*'Consolidtaed Data'!$H4358</f>
        <v>683</v>
      </c>
      <c r="L5759" s="9">
        <f>'Consolidtaed Data'!$I4358*'Consolidtaed Data'!$H4358</f>
        <v>1119</v>
      </c>
      <c r="M5759" s="9">
        <f>'Consolidtaed Data'!$L4358-'Consolidtaed Data'!$K4358</f>
        <v>345</v>
      </c>
      <c r="N5759" s="9" t="str">
        <f>VLOOKUP('Consolidtaed Data'!$C4358,[1]Locations!$A:$O,2,0)</f>
        <v>Fremont</v>
      </c>
      <c r="O5759" s="9" t="str">
        <f>VLOOKUP('Consolidtaed Data'!$D4358,'[1]Sales People'!$A:$B,2,0)</f>
        <v>Jerry Perry</v>
      </c>
      <c r="P5759" s="9" t="str">
        <f>VLOOKUP('Consolidtaed Data'!$E4358,[1]Customers!$A:$B,2,0)</f>
        <v>Terry Watson</v>
      </c>
      <c r="Q5759" s="11">
        <f>WEEKDAY('Consolidtaed Data'!$F4358)</f>
        <v>2</v>
      </c>
      <c r="R5759" s="9">
        <f>MONTH('Consolidtaed Data'!$F4358)</f>
        <v>11</v>
      </c>
      <c r="S5759" s="9" t="str">
        <f>TEXT(Table3[[#This Row],[Purchase Date]],"MMMM")</f>
        <v>March</v>
      </c>
      <c r="T5759" s="9">
        <f>YEAR('Consolidtaed Data'!$F4358)</f>
        <v>2020</v>
      </c>
    </row>
    <row r="5760" spans="1:20" x14ac:dyDescent="0.3">
      <c r="A5760" s="9" t="s">
        <v>6786</v>
      </c>
      <c r="B5760" s="9" t="s">
        <v>503</v>
      </c>
      <c r="C5760" s="9" t="s">
        <v>458</v>
      </c>
      <c r="D5760" s="9" t="s">
        <v>149</v>
      </c>
      <c r="E5760" s="9" t="s">
        <v>383</v>
      </c>
      <c r="F5760" s="10">
        <v>44256</v>
      </c>
      <c r="G5760" s="10" t="str">
        <f>VLOOKUP(Table3[[#This Row],[Product ID]],[1]Products!$A:$G,2,0)</f>
        <v>Product 99</v>
      </c>
      <c r="H5760" s="22">
        <v>1</v>
      </c>
      <c r="I5760" s="9">
        <f>VLOOKUP('Consolidtaed Data'!$B4467,[1]Products!$A:$G,4,0)</f>
        <v>1708</v>
      </c>
      <c r="J5760" s="9">
        <f>VLOOKUP('Consolidtaed Data'!$B4467,[1]Products!$A:$G,3,0)</f>
        <v>871</v>
      </c>
      <c r="K5760" s="9">
        <f>'Consolidtaed Data'!$J4467*'Consolidtaed Data'!$H4467</f>
        <v>945</v>
      </c>
      <c r="L5760" s="9">
        <f>'Consolidtaed Data'!$I4467*'Consolidtaed Data'!$H4467</f>
        <v>1889</v>
      </c>
      <c r="M5760" s="9">
        <f>'Consolidtaed Data'!$L4467-'Consolidtaed Data'!$K4467</f>
        <v>383</v>
      </c>
      <c r="N5760" s="9" t="str">
        <f>VLOOKUP('Consolidtaed Data'!$C4467,[1]Locations!$A:$O,2,0)</f>
        <v>Costa Mesa</v>
      </c>
      <c r="O5760" s="9" t="str">
        <f>VLOOKUP('Consolidtaed Data'!$D4467,'[1]Sales People'!$A:$B,2,0)</f>
        <v>Ernest Wagner</v>
      </c>
      <c r="P5760" s="9" t="str">
        <f>VLOOKUP('Consolidtaed Data'!$E4467,[1]Customers!$A:$B,2,0)</f>
        <v>Paul Larson</v>
      </c>
      <c r="Q5760" s="11">
        <f>WEEKDAY('Consolidtaed Data'!$F4467)</f>
        <v>2</v>
      </c>
      <c r="R5760" s="9">
        <f>MONTH('Consolidtaed Data'!$F4467)</f>
        <v>11</v>
      </c>
      <c r="S5760" s="9" t="str">
        <f>TEXT(Table3[[#This Row],[Purchase Date]],"MMMM")</f>
        <v>March</v>
      </c>
      <c r="T5760" s="9">
        <f>YEAR('Consolidtaed Data'!$F4467)</f>
        <v>2020</v>
      </c>
    </row>
    <row r="5761" spans="1:20" x14ac:dyDescent="0.3">
      <c r="A5761" s="9" t="s">
        <v>6787</v>
      </c>
      <c r="B5761" s="9" t="s">
        <v>692</v>
      </c>
      <c r="C5761" s="9" t="s">
        <v>192</v>
      </c>
      <c r="D5761" s="9" t="s">
        <v>51</v>
      </c>
      <c r="E5761" s="9" t="s">
        <v>378</v>
      </c>
      <c r="F5761" s="10">
        <v>44256</v>
      </c>
      <c r="G5761" s="10" t="str">
        <f>VLOOKUP(Table3[[#This Row],[Product ID]],[1]Products!$A:$G,2,0)</f>
        <v>Product 83</v>
      </c>
      <c r="H5761" s="22">
        <v>1</v>
      </c>
      <c r="I5761" s="9">
        <f>VLOOKUP('Consolidtaed Data'!$B4497,[1]Products!$A:$G,4,0)</f>
        <v>2141</v>
      </c>
      <c r="J5761" s="9">
        <f>VLOOKUP('Consolidtaed Data'!$B4497,[1]Products!$A:$G,3,0)</f>
        <v>1777</v>
      </c>
      <c r="K5761" s="9">
        <f>'Consolidtaed Data'!$J4497*'Consolidtaed Data'!$H4497</f>
        <v>2835</v>
      </c>
      <c r="L5761" s="9">
        <f>'Consolidtaed Data'!$I4497*'Consolidtaed Data'!$H4497</f>
        <v>5667</v>
      </c>
      <c r="M5761" s="9">
        <f>'Consolidtaed Data'!$L4497-'Consolidtaed Data'!$K4497</f>
        <v>722</v>
      </c>
      <c r="N5761" s="9" t="str">
        <f>VLOOKUP('Consolidtaed Data'!$C4497,[1]Locations!$A:$O,2,0)</f>
        <v>Simi Valley</v>
      </c>
      <c r="O5761" s="9" t="str">
        <f>VLOOKUP('Consolidtaed Data'!$D4497,'[1]Sales People'!$A:$B,2,0)</f>
        <v>Larry Marshall</v>
      </c>
      <c r="P5761" s="9" t="str">
        <f>VLOOKUP('Consolidtaed Data'!$E4497,[1]Customers!$A:$B,2,0)</f>
        <v>Antonio Owens</v>
      </c>
      <c r="Q5761" s="11">
        <f>WEEKDAY('Consolidtaed Data'!$F4497)</f>
        <v>4</v>
      </c>
      <c r="R5761" s="9">
        <f>MONTH('Consolidtaed Data'!$F4497)</f>
        <v>11</v>
      </c>
      <c r="S5761" s="9" t="str">
        <f>TEXT(Table3[[#This Row],[Purchase Date]],"MMMM")</f>
        <v>March</v>
      </c>
      <c r="T5761" s="9">
        <f>YEAR('Consolidtaed Data'!$F4497)</f>
        <v>2020</v>
      </c>
    </row>
    <row r="5762" spans="1:20" x14ac:dyDescent="0.3">
      <c r="A5762" s="9" t="s">
        <v>6788</v>
      </c>
      <c r="B5762" s="9" t="s">
        <v>526</v>
      </c>
      <c r="C5762" s="9" t="s">
        <v>263</v>
      </c>
      <c r="D5762" s="9" t="s">
        <v>13</v>
      </c>
      <c r="E5762" s="9" t="s">
        <v>1809</v>
      </c>
      <c r="F5762" s="10">
        <v>44256</v>
      </c>
      <c r="G5762" s="10" t="str">
        <f>VLOOKUP(Table3[[#This Row],[Product ID]],[1]Products!$A:$G,2,0)</f>
        <v>Product 14</v>
      </c>
      <c r="H5762" s="22">
        <v>1</v>
      </c>
      <c r="I5762" s="9">
        <f>VLOOKUP('Consolidtaed Data'!$B4665,[1]Products!$A:$G,4,0)</f>
        <v>818</v>
      </c>
      <c r="J5762" s="9">
        <f>VLOOKUP('Consolidtaed Data'!$B4665,[1]Products!$A:$G,3,0)</f>
        <v>450</v>
      </c>
      <c r="K5762" s="9">
        <f>'Consolidtaed Data'!$J4665*'Consolidtaed Data'!$H4665</f>
        <v>1366</v>
      </c>
      <c r="L5762" s="9">
        <f>'Consolidtaed Data'!$I4665*'Consolidtaed Data'!$H4665</f>
        <v>2238</v>
      </c>
      <c r="M5762" s="9">
        <f>'Consolidtaed Data'!$L4665-'Consolidtaed Data'!$K4665</f>
        <v>49</v>
      </c>
      <c r="N5762" s="9" t="str">
        <f>VLOOKUP('Consolidtaed Data'!$C4665,[1]Locations!$A:$O,2,0)</f>
        <v>Huntington Beach</v>
      </c>
      <c r="O5762" s="9" t="str">
        <f>VLOOKUP('Consolidtaed Data'!$D4665,'[1]Sales People'!$A:$B,2,0)</f>
        <v>Brian Davis</v>
      </c>
      <c r="P5762" s="9" t="str">
        <f>VLOOKUP('Consolidtaed Data'!$E4665,[1]Customers!$A:$B,2,0)</f>
        <v>Benjamin Lynch</v>
      </c>
      <c r="Q5762" s="11">
        <f>WEEKDAY('Consolidtaed Data'!$F4665)</f>
        <v>3</v>
      </c>
      <c r="R5762" s="9">
        <f>MONTH('Consolidtaed Data'!$F4665)</f>
        <v>12</v>
      </c>
      <c r="S5762" s="9" t="str">
        <f>TEXT(Table3[[#This Row],[Purchase Date]],"MMMM")</f>
        <v>March</v>
      </c>
      <c r="T5762" s="9">
        <f>YEAR('Consolidtaed Data'!$F4665)</f>
        <v>2020</v>
      </c>
    </row>
    <row r="5763" spans="1:20" x14ac:dyDescent="0.3">
      <c r="A5763" s="9" t="s">
        <v>6789</v>
      </c>
      <c r="B5763" s="9" t="s">
        <v>129</v>
      </c>
      <c r="C5763" s="9" t="s">
        <v>104</v>
      </c>
      <c r="D5763" s="9" t="s">
        <v>91</v>
      </c>
      <c r="E5763" s="9" t="s">
        <v>974</v>
      </c>
      <c r="F5763" s="10">
        <v>44257</v>
      </c>
      <c r="G5763" s="10" t="str">
        <f>VLOOKUP(Table3[[#This Row],[Product ID]],[1]Products!$A:$G,2,0)</f>
        <v>Product 47</v>
      </c>
      <c r="H5763" s="22">
        <v>1</v>
      </c>
      <c r="I5763" s="9">
        <f>VLOOKUP('Consolidtaed Data'!$B3775,[1]Products!$A:$G,4,0)</f>
        <v>1405</v>
      </c>
      <c r="J5763" s="9">
        <f>VLOOKUP('Consolidtaed Data'!$B3775,[1]Products!$A:$G,3,0)</f>
        <v>1054</v>
      </c>
      <c r="K5763" s="9">
        <f>'Consolidtaed Data'!$J3775*'Consolidtaed Data'!$H3775</f>
        <v>510</v>
      </c>
      <c r="L5763" s="9">
        <f>'Consolidtaed Data'!$I3775*'Consolidtaed Data'!$H3775</f>
        <v>784</v>
      </c>
      <c r="M5763" s="9">
        <f>'Consolidtaed Data'!$L3775-'Consolidtaed Data'!$K3775</f>
        <v>1149</v>
      </c>
      <c r="N5763" s="9" t="str">
        <f>VLOOKUP('Consolidtaed Data'!$C3775,[1]Locations!$A:$O,2,0)</f>
        <v>Sacramento</v>
      </c>
      <c r="O5763" s="9" t="str">
        <f>VLOOKUP('Consolidtaed Data'!$D3775,'[1]Sales People'!$A:$B,2,0)</f>
        <v>Gary Rodriguez</v>
      </c>
      <c r="P5763" s="9" t="str">
        <f>VLOOKUP('Consolidtaed Data'!$E3775,[1]Customers!$A:$B,2,0)</f>
        <v>Louis Mccoy</v>
      </c>
      <c r="Q5763" s="11">
        <f>WEEKDAY('Consolidtaed Data'!$F3775)</f>
        <v>7</v>
      </c>
      <c r="R5763" s="9">
        <f>MONTH('Consolidtaed Data'!$F3775)</f>
        <v>10</v>
      </c>
      <c r="S5763" s="9" t="str">
        <f>TEXT(Table3[[#This Row],[Purchase Date]],"MMMM")</f>
        <v>March</v>
      </c>
      <c r="T5763" s="9">
        <f>YEAR('Consolidtaed Data'!$F3775)</f>
        <v>2020</v>
      </c>
    </row>
    <row r="5764" spans="1:20" x14ac:dyDescent="0.3">
      <c r="A5764" s="9" t="s">
        <v>6790</v>
      </c>
      <c r="B5764" s="9" t="s">
        <v>284</v>
      </c>
      <c r="C5764" s="9" t="s">
        <v>357</v>
      </c>
      <c r="D5764" s="9" t="s">
        <v>374</v>
      </c>
      <c r="E5764" s="9" t="s">
        <v>482</v>
      </c>
      <c r="F5764" s="10">
        <v>44257</v>
      </c>
      <c r="G5764" s="10" t="str">
        <f>VLOOKUP(Table3[[#This Row],[Product ID]],[1]Products!$A:$G,2,0)</f>
        <v>Product 96</v>
      </c>
      <c r="H5764" s="22">
        <v>3</v>
      </c>
      <c r="I5764" s="9">
        <f>VLOOKUP('Consolidtaed Data'!$B3866,[1]Products!$A:$G,4,0)</f>
        <v>2257</v>
      </c>
      <c r="J5764" s="9">
        <f>VLOOKUP('Consolidtaed Data'!$B3866,[1]Products!$A:$G,3,0)</f>
        <v>1535</v>
      </c>
      <c r="K5764" s="9">
        <f>'Consolidtaed Data'!$J3866*'Consolidtaed Data'!$H3866</f>
        <v>269</v>
      </c>
      <c r="L5764" s="9">
        <f>'Consolidtaed Data'!$I3866*'Consolidtaed Data'!$H3866</f>
        <v>368</v>
      </c>
      <c r="M5764" s="9">
        <f>'Consolidtaed Data'!$L3866-'Consolidtaed Data'!$K3866</f>
        <v>22</v>
      </c>
      <c r="N5764" s="9" t="str">
        <f>VLOOKUP('Consolidtaed Data'!$C3866,[1]Locations!$A:$O,2,0)</f>
        <v>Bakersfield</v>
      </c>
      <c r="O5764" s="9" t="str">
        <f>VLOOKUP('Consolidtaed Data'!$D3866,'[1]Sales People'!$A:$B,2,0)</f>
        <v>Roger Ramos</v>
      </c>
      <c r="P5764" s="9" t="str">
        <f>VLOOKUP('Consolidtaed Data'!$E3866,[1]Customers!$A:$B,2,0)</f>
        <v>Jerry Rogers</v>
      </c>
      <c r="Q5764" s="11">
        <f>WEEKDAY('Consolidtaed Data'!$F3866)</f>
        <v>6</v>
      </c>
      <c r="R5764" s="9">
        <f>MONTH('Consolidtaed Data'!$F3866)</f>
        <v>10</v>
      </c>
      <c r="S5764" s="9" t="str">
        <f>TEXT(Table3[[#This Row],[Purchase Date]],"MMMM")</f>
        <v>March</v>
      </c>
      <c r="T5764" s="9">
        <f>YEAR('Consolidtaed Data'!$F3866)</f>
        <v>2020</v>
      </c>
    </row>
    <row r="5765" spans="1:20" x14ac:dyDescent="0.3">
      <c r="A5765" s="9" t="s">
        <v>6791</v>
      </c>
      <c r="B5765" s="9" t="s">
        <v>188</v>
      </c>
      <c r="C5765" s="9" t="s">
        <v>347</v>
      </c>
      <c r="D5765" s="9" t="s">
        <v>123</v>
      </c>
      <c r="E5765" s="9" t="s">
        <v>1809</v>
      </c>
      <c r="F5765" s="10">
        <v>44257</v>
      </c>
      <c r="G5765" s="10" t="str">
        <f>VLOOKUP(Table3[[#This Row],[Product ID]],[1]Products!$A:$G,2,0)</f>
        <v>Product 63</v>
      </c>
      <c r="H5765" s="22">
        <v>1</v>
      </c>
      <c r="I5765" s="9">
        <f>VLOOKUP('Consolidtaed Data'!$B3945,[1]Products!$A:$G,4,0)</f>
        <v>530</v>
      </c>
      <c r="J5765" s="9">
        <f>VLOOKUP('Consolidtaed Data'!$B3945,[1]Products!$A:$G,3,0)</f>
        <v>424</v>
      </c>
      <c r="K5765" s="9">
        <f>'Consolidtaed Data'!$J3945*'Consolidtaed Data'!$H3945</f>
        <v>534</v>
      </c>
      <c r="L5765" s="9">
        <f>'Consolidtaed Data'!$I3945*'Consolidtaed Data'!$H3945</f>
        <v>847</v>
      </c>
      <c r="M5765" s="9">
        <f>'Consolidtaed Data'!$L3945-'Consolidtaed Data'!$K3945</f>
        <v>329</v>
      </c>
      <c r="N5765" s="9" t="str">
        <f>VLOOKUP('Consolidtaed Data'!$C3945,[1]Locations!$A:$O,2,0)</f>
        <v>Fontana</v>
      </c>
      <c r="O5765" s="9" t="str">
        <f>VLOOKUP('Consolidtaed Data'!$D3945,'[1]Sales People'!$A:$B,2,0)</f>
        <v>Kenneth Bradley</v>
      </c>
      <c r="P5765" s="9" t="str">
        <f>VLOOKUP('Consolidtaed Data'!$E3945,[1]Customers!$A:$B,2,0)</f>
        <v>William Montgomery</v>
      </c>
      <c r="Q5765" s="11">
        <f>WEEKDAY('Consolidtaed Data'!$F3945)</f>
        <v>5</v>
      </c>
      <c r="R5765" s="9">
        <f>MONTH('Consolidtaed Data'!$F3945)</f>
        <v>10</v>
      </c>
      <c r="S5765" s="9" t="str">
        <f>TEXT(Table3[[#This Row],[Purchase Date]],"MMMM")</f>
        <v>March</v>
      </c>
      <c r="T5765" s="9">
        <f>YEAR('Consolidtaed Data'!$F3945)</f>
        <v>2020</v>
      </c>
    </row>
    <row r="5766" spans="1:20" x14ac:dyDescent="0.3">
      <c r="A5766" s="9" t="s">
        <v>6792</v>
      </c>
      <c r="B5766" s="9" t="s">
        <v>112</v>
      </c>
      <c r="C5766" s="9" t="s">
        <v>173</v>
      </c>
      <c r="D5766" s="9" t="s">
        <v>80</v>
      </c>
      <c r="E5766" s="9" t="s">
        <v>1857</v>
      </c>
      <c r="F5766" s="10">
        <v>44257</v>
      </c>
      <c r="G5766" s="10" t="str">
        <f>VLOOKUP(Table3[[#This Row],[Product ID]],[1]Products!$A:$G,2,0)</f>
        <v>Product 7</v>
      </c>
      <c r="H5766" s="22">
        <v>3</v>
      </c>
      <c r="I5766" s="9">
        <f>VLOOKUP('Consolidtaed Data'!$B3986,[1]Products!$A:$G,4,0)</f>
        <v>127</v>
      </c>
      <c r="J5766" s="9">
        <f>VLOOKUP('Consolidtaed Data'!$B3986,[1]Products!$A:$G,3,0)</f>
        <v>79</v>
      </c>
      <c r="K5766" s="9">
        <f>'Consolidtaed Data'!$J3986*'Consolidtaed Data'!$H3986</f>
        <v>3201</v>
      </c>
      <c r="L5766" s="9">
        <f>'Consolidtaed Data'!$I3986*'Consolidtaed Data'!$H3986</f>
        <v>5427</v>
      </c>
      <c r="M5766" s="9">
        <f>'Consolidtaed Data'!$L3986-'Consolidtaed Data'!$K3986</f>
        <v>99</v>
      </c>
      <c r="N5766" s="9" t="str">
        <f>VLOOKUP('Consolidtaed Data'!$C3986,[1]Locations!$A:$O,2,0)</f>
        <v>Torrance</v>
      </c>
      <c r="O5766" s="9" t="str">
        <f>VLOOKUP('Consolidtaed Data'!$D3986,'[1]Sales People'!$A:$B,2,0)</f>
        <v>Patrick Ruiz</v>
      </c>
      <c r="P5766" s="9" t="str">
        <f>VLOOKUP('Consolidtaed Data'!$E3986,[1]Customers!$A:$B,2,0)</f>
        <v>Mark Spencer</v>
      </c>
      <c r="Q5766" s="11">
        <f>WEEKDAY('Consolidtaed Data'!$F3986)</f>
        <v>1</v>
      </c>
      <c r="R5766" s="9">
        <f>MONTH('Consolidtaed Data'!$F3986)</f>
        <v>10</v>
      </c>
      <c r="S5766" s="9" t="str">
        <f>TEXT(Table3[[#This Row],[Purchase Date]],"MMMM")</f>
        <v>March</v>
      </c>
      <c r="T5766" s="9">
        <f>YEAR('Consolidtaed Data'!$F3986)</f>
        <v>2020</v>
      </c>
    </row>
    <row r="5767" spans="1:20" x14ac:dyDescent="0.3">
      <c r="A5767" s="9" t="s">
        <v>6793</v>
      </c>
      <c r="B5767" s="9" t="s">
        <v>188</v>
      </c>
      <c r="C5767" s="9" t="s">
        <v>67</v>
      </c>
      <c r="D5767" s="9" t="s">
        <v>80</v>
      </c>
      <c r="E5767" s="9" t="s">
        <v>1734</v>
      </c>
      <c r="F5767" s="10">
        <v>44257</v>
      </c>
      <c r="G5767" s="10" t="str">
        <f>VLOOKUP(Table3[[#This Row],[Product ID]],[1]Products!$A:$G,2,0)</f>
        <v>Product 63</v>
      </c>
      <c r="H5767" s="22">
        <v>3</v>
      </c>
      <c r="I5767" s="9">
        <f>VLOOKUP('Consolidtaed Data'!$B4007,[1]Products!$A:$G,4,0)</f>
        <v>502</v>
      </c>
      <c r="J5767" s="9">
        <f>VLOOKUP('Consolidtaed Data'!$B4007,[1]Products!$A:$G,3,0)</f>
        <v>296</v>
      </c>
      <c r="K5767" s="9">
        <f>'Consolidtaed Data'!$J4007*'Consolidtaed Data'!$H4007</f>
        <v>269</v>
      </c>
      <c r="L5767" s="9">
        <f>'Consolidtaed Data'!$I4007*'Consolidtaed Data'!$H4007</f>
        <v>368</v>
      </c>
      <c r="M5767" s="9">
        <f>'Consolidtaed Data'!$L4007-'Consolidtaed Data'!$K4007</f>
        <v>280</v>
      </c>
      <c r="N5767" s="9" t="str">
        <f>VLOOKUP('Consolidtaed Data'!$C4007,[1]Locations!$A:$O,2,0)</f>
        <v>Chula Vista</v>
      </c>
      <c r="O5767" s="9" t="str">
        <f>VLOOKUP('Consolidtaed Data'!$D4007,'[1]Sales People'!$A:$B,2,0)</f>
        <v>Charles Harper</v>
      </c>
      <c r="P5767" s="9" t="str">
        <f>VLOOKUP('Consolidtaed Data'!$E4007,[1]Customers!$A:$B,2,0)</f>
        <v>Paul Henderson</v>
      </c>
      <c r="Q5767" s="11">
        <f>WEEKDAY('Consolidtaed Data'!$F4007)</f>
        <v>3</v>
      </c>
      <c r="R5767" s="9">
        <f>MONTH('Consolidtaed Data'!$F4007)</f>
        <v>10</v>
      </c>
      <c r="S5767" s="9" t="str">
        <f>TEXT(Table3[[#This Row],[Purchase Date]],"MMMM")</f>
        <v>March</v>
      </c>
      <c r="T5767" s="9">
        <f>YEAR('Consolidtaed Data'!$F4007)</f>
        <v>2020</v>
      </c>
    </row>
    <row r="5768" spans="1:20" x14ac:dyDescent="0.3">
      <c r="A5768" s="9" t="s">
        <v>6794</v>
      </c>
      <c r="B5768" s="9" t="s">
        <v>411</v>
      </c>
      <c r="C5768" s="9" t="s">
        <v>295</v>
      </c>
      <c r="D5768" s="9" t="s">
        <v>272</v>
      </c>
      <c r="E5768" s="9" t="s">
        <v>378</v>
      </c>
      <c r="F5768" s="10">
        <v>44257</v>
      </c>
      <c r="G5768" s="10" t="str">
        <f>VLOOKUP(Table3[[#This Row],[Product ID]],[1]Products!$A:$G,2,0)</f>
        <v>Product 27</v>
      </c>
      <c r="H5768" s="22">
        <v>3</v>
      </c>
      <c r="I5768" s="9">
        <f>VLOOKUP('Consolidtaed Data'!$B4082,[1]Products!$A:$G,4,0)</f>
        <v>530</v>
      </c>
      <c r="J5768" s="9">
        <f>VLOOKUP('Consolidtaed Data'!$B4082,[1]Products!$A:$G,3,0)</f>
        <v>424</v>
      </c>
      <c r="K5768" s="9">
        <f>'Consolidtaed Data'!$J4082*'Consolidtaed Data'!$H4082</f>
        <v>832</v>
      </c>
      <c r="L5768" s="9">
        <f>'Consolidtaed Data'!$I4082*'Consolidtaed Data'!$H4082</f>
        <v>1260</v>
      </c>
      <c r="M5768" s="9">
        <f>'Consolidtaed Data'!$L4082-'Consolidtaed Data'!$K4082</f>
        <v>990</v>
      </c>
      <c r="N5768" s="9" t="str">
        <f>VLOOKUP('Consolidtaed Data'!$C4082,[1]Locations!$A:$O,2,0)</f>
        <v>Long Beach</v>
      </c>
      <c r="O5768" s="9" t="str">
        <f>VLOOKUP('Consolidtaed Data'!$D4082,'[1]Sales People'!$A:$B,2,0)</f>
        <v>Patrick Ruiz</v>
      </c>
      <c r="P5768" s="9" t="str">
        <f>VLOOKUP('Consolidtaed Data'!$E4082,[1]Customers!$A:$B,2,0)</f>
        <v>Douglas Franklin</v>
      </c>
      <c r="Q5768" s="11">
        <f>WEEKDAY('Consolidtaed Data'!$F4082)</f>
        <v>2</v>
      </c>
      <c r="R5768" s="9">
        <f>MONTH('Consolidtaed Data'!$F4082)</f>
        <v>10</v>
      </c>
      <c r="S5768" s="9" t="str">
        <f>TEXT(Table3[[#This Row],[Purchase Date]],"MMMM")</f>
        <v>March</v>
      </c>
      <c r="T5768" s="9">
        <f>YEAR('Consolidtaed Data'!$F4082)</f>
        <v>2020</v>
      </c>
    </row>
    <row r="5769" spans="1:20" x14ac:dyDescent="0.3">
      <c r="A5769" s="9" t="s">
        <v>6795</v>
      </c>
      <c r="B5769" s="9" t="s">
        <v>429</v>
      </c>
      <c r="C5769" s="9" t="s">
        <v>226</v>
      </c>
      <c r="D5769" s="9" t="s">
        <v>26</v>
      </c>
      <c r="E5769" s="9" t="s">
        <v>1083</v>
      </c>
      <c r="F5769" s="10">
        <v>44257</v>
      </c>
      <c r="G5769" s="10" t="str">
        <f>VLOOKUP(Table3[[#This Row],[Product ID]],[1]Products!$A:$G,2,0)</f>
        <v>Product 87</v>
      </c>
      <c r="H5769" s="22">
        <v>3</v>
      </c>
      <c r="I5769" s="9">
        <f>VLOOKUP('Consolidtaed Data'!$B4144,[1]Products!$A:$G,4,0)</f>
        <v>2182</v>
      </c>
      <c r="J5769" s="9">
        <f>VLOOKUP('Consolidtaed Data'!$B4144,[1]Products!$A:$G,3,0)</f>
        <v>1200</v>
      </c>
      <c r="K5769" s="9">
        <f>'Consolidtaed Data'!$J4144*'Consolidtaed Data'!$H4144</f>
        <v>1443</v>
      </c>
      <c r="L5769" s="9">
        <f>'Consolidtaed Data'!$I4144*'Consolidtaed Data'!$H4144</f>
        <v>1826</v>
      </c>
      <c r="M5769" s="9">
        <f>'Consolidtaed Data'!$L4144-'Consolidtaed Data'!$K4144</f>
        <v>871</v>
      </c>
      <c r="N5769" s="9" t="str">
        <f>VLOOKUP('Consolidtaed Data'!$C4144,[1]Locations!$A:$O,2,0)</f>
        <v>Fairfield</v>
      </c>
      <c r="O5769" s="9" t="str">
        <f>VLOOKUP('Consolidtaed Data'!$D4144,'[1]Sales People'!$A:$B,2,0)</f>
        <v>Gary Rodriguez</v>
      </c>
      <c r="P5769" s="9" t="str">
        <f>VLOOKUP('Consolidtaed Data'!$E4144,[1]Customers!$A:$B,2,0)</f>
        <v>Ronald Duncan</v>
      </c>
      <c r="Q5769" s="11">
        <f>WEEKDAY('Consolidtaed Data'!$F4144)</f>
        <v>7</v>
      </c>
      <c r="R5769" s="9">
        <f>MONTH('Consolidtaed Data'!$F4144)</f>
        <v>10</v>
      </c>
      <c r="S5769" s="9" t="str">
        <f>TEXT(Table3[[#This Row],[Purchase Date]],"MMMM")</f>
        <v>March</v>
      </c>
      <c r="T5769" s="9">
        <f>YEAR('Consolidtaed Data'!$F4144)</f>
        <v>2020</v>
      </c>
    </row>
    <row r="5770" spans="1:20" x14ac:dyDescent="0.3">
      <c r="A5770" s="9" t="s">
        <v>6796</v>
      </c>
      <c r="B5770" s="9" t="s">
        <v>355</v>
      </c>
      <c r="C5770" s="9" t="s">
        <v>50</v>
      </c>
      <c r="D5770" s="9" t="s">
        <v>326</v>
      </c>
      <c r="E5770" s="9" t="s">
        <v>550</v>
      </c>
      <c r="F5770" s="10">
        <v>44257</v>
      </c>
      <c r="G5770" s="10" t="str">
        <f>VLOOKUP(Table3[[#This Row],[Product ID]],[1]Products!$A:$G,2,0)</f>
        <v>Product 100</v>
      </c>
      <c r="H5770" s="22">
        <v>1</v>
      </c>
      <c r="I5770" s="9">
        <f>VLOOKUP('Consolidtaed Data'!$B4194,[1]Products!$A:$G,4,0)</f>
        <v>886</v>
      </c>
      <c r="J5770" s="9">
        <f>VLOOKUP('Consolidtaed Data'!$B4194,[1]Products!$A:$G,3,0)</f>
        <v>478</v>
      </c>
      <c r="K5770" s="9">
        <f>'Consolidtaed Data'!$J4194*'Consolidtaed Data'!$H4194</f>
        <v>534</v>
      </c>
      <c r="L5770" s="9">
        <f>'Consolidtaed Data'!$I4194*'Consolidtaed Data'!$H4194</f>
        <v>847</v>
      </c>
      <c r="M5770" s="9">
        <f>'Consolidtaed Data'!$L4194-'Consolidtaed Data'!$K4194</f>
        <v>13</v>
      </c>
      <c r="N5770" s="9" t="str">
        <f>VLOOKUP('Consolidtaed Data'!$C4194,[1]Locations!$A:$O,2,0)</f>
        <v>Santa Rosa</v>
      </c>
      <c r="O5770" s="9" t="str">
        <f>VLOOKUP('Consolidtaed Data'!$D4194,'[1]Sales People'!$A:$B,2,0)</f>
        <v>Kevin Butler</v>
      </c>
      <c r="P5770" s="9" t="str">
        <f>VLOOKUP('Consolidtaed Data'!$E4194,[1]Customers!$A:$B,2,0)</f>
        <v>Eugene Cooper</v>
      </c>
      <c r="Q5770" s="11">
        <f>WEEKDAY('Consolidtaed Data'!$F4194)</f>
        <v>4</v>
      </c>
      <c r="R5770" s="9">
        <f>MONTH('Consolidtaed Data'!$F4194)</f>
        <v>11</v>
      </c>
      <c r="S5770" s="9" t="str">
        <f>TEXT(Table3[[#This Row],[Purchase Date]],"MMMM")</f>
        <v>March</v>
      </c>
      <c r="T5770" s="9">
        <f>YEAR('Consolidtaed Data'!$F4194)</f>
        <v>2020</v>
      </c>
    </row>
    <row r="5771" spans="1:20" x14ac:dyDescent="0.3">
      <c r="A5771" s="9" t="s">
        <v>6797</v>
      </c>
      <c r="B5771" s="9" t="s">
        <v>164</v>
      </c>
      <c r="C5771" s="9" t="s">
        <v>42</v>
      </c>
      <c r="D5771" s="9" t="s">
        <v>235</v>
      </c>
      <c r="E5771" s="9" t="s">
        <v>1024</v>
      </c>
      <c r="F5771" s="10">
        <v>44257</v>
      </c>
      <c r="G5771" s="10" t="str">
        <f>VLOOKUP(Table3[[#This Row],[Product ID]],[1]Products!$A:$G,2,0)</f>
        <v>Product 69</v>
      </c>
      <c r="H5771" s="22">
        <v>3</v>
      </c>
      <c r="I5771" s="9">
        <f>VLOOKUP('Consolidtaed Data'!$B4390,[1]Products!$A:$G,4,0)</f>
        <v>847</v>
      </c>
      <c r="J5771" s="9">
        <f>VLOOKUP('Consolidtaed Data'!$B4390,[1]Products!$A:$G,3,0)</f>
        <v>534</v>
      </c>
      <c r="K5771" s="9">
        <f>'Consolidtaed Data'!$J4390*'Consolidtaed Data'!$H4390</f>
        <v>22</v>
      </c>
      <c r="L5771" s="9">
        <f>'Consolidtaed Data'!$I4390*'Consolidtaed Data'!$H4390</f>
        <v>35</v>
      </c>
      <c r="M5771" s="9">
        <f>'Consolidtaed Data'!$L4390-'Consolidtaed Data'!$K4390</f>
        <v>48</v>
      </c>
      <c r="N5771" s="9" t="str">
        <f>VLOOKUP('Consolidtaed Data'!$C4390,[1]Locations!$A:$O,2,0)</f>
        <v>Oxnard</v>
      </c>
      <c r="O5771" s="9" t="str">
        <f>VLOOKUP('Consolidtaed Data'!$D4390,'[1]Sales People'!$A:$B,2,0)</f>
        <v>Brian Thomas</v>
      </c>
      <c r="P5771" s="9" t="str">
        <f>VLOOKUP('Consolidtaed Data'!$E4390,[1]Customers!$A:$B,2,0)</f>
        <v>Carlos Kim</v>
      </c>
      <c r="Q5771" s="11">
        <f>WEEKDAY('Consolidtaed Data'!$F4390)</f>
        <v>5</v>
      </c>
      <c r="R5771" s="9">
        <f>MONTH('Consolidtaed Data'!$F4390)</f>
        <v>11</v>
      </c>
      <c r="S5771" s="9" t="str">
        <f>TEXT(Table3[[#This Row],[Purchase Date]],"MMMM")</f>
        <v>March</v>
      </c>
      <c r="T5771" s="9">
        <f>YEAR('Consolidtaed Data'!$F4390)</f>
        <v>2020</v>
      </c>
    </row>
    <row r="5772" spans="1:20" x14ac:dyDescent="0.3">
      <c r="A5772" s="9" t="s">
        <v>6798</v>
      </c>
      <c r="B5772" s="9" t="s">
        <v>168</v>
      </c>
      <c r="C5772" s="9" t="s">
        <v>67</v>
      </c>
      <c r="D5772" s="9" t="s">
        <v>56</v>
      </c>
      <c r="E5772" s="9" t="s">
        <v>282</v>
      </c>
      <c r="F5772" s="10">
        <v>44257</v>
      </c>
      <c r="G5772" s="10" t="str">
        <f>VLOOKUP(Table3[[#This Row],[Product ID]],[1]Products!$A:$G,2,0)</f>
        <v>Product 26</v>
      </c>
      <c r="H5772" s="22">
        <v>2</v>
      </c>
      <c r="I5772" s="9">
        <f>VLOOKUP('Consolidtaed Data'!$B4410,[1]Products!$A:$G,4,0)</f>
        <v>596</v>
      </c>
      <c r="J5772" s="9">
        <f>VLOOKUP('Consolidtaed Data'!$B4410,[1]Products!$A:$G,3,0)</f>
        <v>358</v>
      </c>
      <c r="K5772" s="9">
        <f>'Consolidtaed Data'!$J4410*'Consolidtaed Data'!$H4410</f>
        <v>791</v>
      </c>
      <c r="L5772" s="9">
        <f>'Consolidtaed Data'!$I4410*'Consolidtaed Data'!$H4410</f>
        <v>1522</v>
      </c>
      <c r="M5772" s="9">
        <f>'Consolidtaed Data'!$L4410-'Consolidtaed Data'!$K4410</f>
        <v>128</v>
      </c>
      <c r="N5772" s="9" t="str">
        <f>VLOOKUP('Consolidtaed Data'!$C4410,[1]Locations!$A:$O,2,0)</f>
        <v>Vallejo</v>
      </c>
      <c r="O5772" s="9" t="str">
        <f>VLOOKUP('Consolidtaed Data'!$D4410,'[1]Sales People'!$A:$B,2,0)</f>
        <v>Scott Mason</v>
      </c>
      <c r="P5772" s="9" t="str">
        <f>VLOOKUP('Consolidtaed Data'!$E4410,[1]Customers!$A:$B,2,0)</f>
        <v>Raymond Fields</v>
      </c>
      <c r="Q5772" s="11">
        <f>WEEKDAY('Consolidtaed Data'!$F4410)</f>
        <v>6</v>
      </c>
      <c r="R5772" s="9">
        <f>MONTH('Consolidtaed Data'!$F4410)</f>
        <v>11</v>
      </c>
      <c r="S5772" s="9" t="str">
        <f>TEXT(Table3[[#This Row],[Purchase Date]],"MMMM")</f>
        <v>March</v>
      </c>
      <c r="T5772" s="9">
        <f>YEAR('Consolidtaed Data'!$F4410)</f>
        <v>2020</v>
      </c>
    </row>
    <row r="5773" spans="1:20" x14ac:dyDescent="0.3">
      <c r="A5773" s="9" t="s">
        <v>6799</v>
      </c>
      <c r="B5773" s="9" t="s">
        <v>981</v>
      </c>
      <c r="C5773" s="9" t="s">
        <v>72</v>
      </c>
      <c r="D5773" s="9" t="s">
        <v>241</v>
      </c>
      <c r="E5773" s="9" t="s">
        <v>1210</v>
      </c>
      <c r="F5773" s="10">
        <v>44257</v>
      </c>
      <c r="G5773" s="10" t="str">
        <f>VLOOKUP(Table3[[#This Row],[Product ID]],[1]Products!$A:$G,2,0)</f>
        <v>Product 3</v>
      </c>
      <c r="H5773" s="22">
        <v>3</v>
      </c>
      <c r="I5773" s="9">
        <f>VLOOKUP('Consolidtaed Data'!$B4474,[1]Products!$A:$G,4,0)</f>
        <v>368</v>
      </c>
      <c r="J5773" s="9">
        <f>VLOOKUP('Consolidtaed Data'!$B4474,[1]Products!$A:$G,3,0)</f>
        <v>269</v>
      </c>
      <c r="K5773" s="9">
        <f>'Consolidtaed Data'!$J4474*'Consolidtaed Data'!$H4474</f>
        <v>1190</v>
      </c>
      <c r="L5773" s="9">
        <f>'Consolidtaed Data'!$I4474*'Consolidtaed Data'!$H4474</f>
        <v>1566</v>
      </c>
      <c r="M5773" s="9">
        <f>'Consolidtaed Data'!$L4474-'Consolidtaed Data'!$K4474</f>
        <v>987</v>
      </c>
      <c r="N5773" s="9" t="str">
        <f>VLOOKUP('Consolidtaed Data'!$C4474,[1]Locations!$A:$O,2,0)</f>
        <v>Fairfield</v>
      </c>
      <c r="O5773" s="9" t="str">
        <f>VLOOKUP('Consolidtaed Data'!$D4474,'[1]Sales People'!$A:$B,2,0)</f>
        <v>Patrick Ruiz</v>
      </c>
      <c r="P5773" s="9" t="str">
        <f>VLOOKUP('Consolidtaed Data'!$E4474,[1]Customers!$A:$B,2,0)</f>
        <v>Gerald Andrews</v>
      </c>
      <c r="Q5773" s="11">
        <f>WEEKDAY('Consolidtaed Data'!$F4474)</f>
        <v>3</v>
      </c>
      <c r="R5773" s="9">
        <f>MONTH('Consolidtaed Data'!$F4474)</f>
        <v>11</v>
      </c>
      <c r="S5773" s="9" t="str">
        <f>TEXT(Table3[[#This Row],[Purchase Date]],"MMMM")</f>
        <v>March</v>
      </c>
      <c r="T5773" s="9">
        <f>YEAR('Consolidtaed Data'!$F4474)</f>
        <v>2020</v>
      </c>
    </row>
    <row r="5774" spans="1:20" x14ac:dyDescent="0.3">
      <c r="A5774" s="9" t="s">
        <v>6800</v>
      </c>
      <c r="B5774" s="9" t="s">
        <v>503</v>
      </c>
      <c r="C5774" s="9" t="s">
        <v>8</v>
      </c>
      <c r="D5774" s="9" t="s">
        <v>229</v>
      </c>
      <c r="E5774" s="9" t="s">
        <v>1668</v>
      </c>
      <c r="F5774" s="10">
        <v>44257</v>
      </c>
      <c r="G5774" s="10" t="str">
        <f>VLOOKUP(Table3[[#This Row],[Product ID]],[1]Products!$A:$G,2,0)</f>
        <v>Product 99</v>
      </c>
      <c r="H5774" s="22">
        <v>2</v>
      </c>
      <c r="I5774" s="9">
        <f>VLOOKUP('Consolidtaed Data'!$B4478,[1]Products!$A:$G,4,0)</f>
        <v>1119</v>
      </c>
      <c r="J5774" s="9">
        <f>VLOOKUP('Consolidtaed Data'!$B4478,[1]Products!$A:$G,3,0)</f>
        <v>683</v>
      </c>
      <c r="K5774" s="9">
        <f>'Consolidtaed Data'!$J4478*'Consolidtaed Data'!$H4478</f>
        <v>3903</v>
      </c>
      <c r="L5774" s="9">
        <f>'Consolidtaed Data'!$I4478*'Consolidtaed Data'!$H4478</f>
        <v>4761</v>
      </c>
      <c r="M5774" s="9">
        <f>'Consolidtaed Data'!$L4478-'Consolidtaed Data'!$K4478</f>
        <v>731</v>
      </c>
      <c r="N5774" s="9" t="str">
        <f>VLOOKUP('Consolidtaed Data'!$C4478,[1]Locations!$A:$O,2,0)</f>
        <v>Santa Ana</v>
      </c>
      <c r="O5774" s="9" t="str">
        <f>VLOOKUP('Consolidtaed Data'!$D4478,'[1]Sales People'!$A:$B,2,0)</f>
        <v>Christopher Tucker</v>
      </c>
      <c r="P5774" s="9" t="str">
        <f>VLOOKUP('Consolidtaed Data'!$E4478,[1]Customers!$A:$B,2,0)</f>
        <v>Fred Peterson</v>
      </c>
      <c r="Q5774" s="11">
        <f>WEEKDAY('Consolidtaed Data'!$F4478)</f>
        <v>3</v>
      </c>
      <c r="R5774" s="9">
        <f>MONTH('Consolidtaed Data'!$F4478)</f>
        <v>11</v>
      </c>
      <c r="S5774" s="9" t="str">
        <f>TEXT(Table3[[#This Row],[Purchase Date]],"MMMM")</f>
        <v>March</v>
      </c>
      <c r="T5774" s="9">
        <f>YEAR('Consolidtaed Data'!$F4478)</f>
        <v>2020</v>
      </c>
    </row>
    <row r="5775" spans="1:20" x14ac:dyDescent="0.3">
      <c r="A5775" s="9" t="s">
        <v>6801</v>
      </c>
      <c r="B5775" s="9" t="s">
        <v>33</v>
      </c>
      <c r="C5775" s="9" t="s">
        <v>295</v>
      </c>
      <c r="D5775" s="9" t="s">
        <v>83</v>
      </c>
      <c r="E5775" s="9" t="s">
        <v>560</v>
      </c>
      <c r="F5775" s="10">
        <v>44257</v>
      </c>
      <c r="G5775" s="10" t="str">
        <f>VLOOKUP(Table3[[#This Row],[Product ID]],[1]Products!$A:$G,2,0)</f>
        <v>Product 29</v>
      </c>
      <c r="H5775" s="22">
        <v>3</v>
      </c>
      <c r="I5775" s="9">
        <f>VLOOKUP('Consolidtaed Data'!$B4513,[1]Products!$A:$G,4,0)</f>
        <v>1899</v>
      </c>
      <c r="J5775" s="9">
        <f>VLOOKUP('Consolidtaed Data'!$B4513,[1]Products!$A:$G,3,0)</f>
        <v>1044</v>
      </c>
      <c r="K5775" s="9">
        <f>'Consolidtaed Data'!$J4513*'Consolidtaed Data'!$H4513</f>
        <v>2522</v>
      </c>
      <c r="L5775" s="9">
        <f>'Consolidtaed Data'!$I4513*'Consolidtaed Data'!$H4513</f>
        <v>3276</v>
      </c>
      <c r="M5775" s="9">
        <f>'Consolidtaed Data'!$L4513-'Consolidtaed Data'!$K4513</f>
        <v>51</v>
      </c>
      <c r="N5775" s="9" t="str">
        <f>VLOOKUP('Consolidtaed Data'!$C4513,[1]Locations!$A:$O,2,0)</f>
        <v>Fremont</v>
      </c>
      <c r="O5775" s="9" t="str">
        <f>VLOOKUP('Consolidtaed Data'!$D4513,'[1]Sales People'!$A:$B,2,0)</f>
        <v>Gary Rodriguez</v>
      </c>
      <c r="P5775" s="9" t="str">
        <f>VLOOKUP('Consolidtaed Data'!$E4513,[1]Customers!$A:$B,2,0)</f>
        <v>Aaron Day</v>
      </c>
      <c r="Q5775" s="11">
        <f>WEEKDAY('Consolidtaed Data'!$F4513)</f>
        <v>5</v>
      </c>
      <c r="R5775" s="9">
        <f>MONTH('Consolidtaed Data'!$F4513)</f>
        <v>11</v>
      </c>
      <c r="S5775" s="9" t="str">
        <f>TEXT(Table3[[#This Row],[Purchase Date]],"MMMM")</f>
        <v>March</v>
      </c>
      <c r="T5775" s="9">
        <f>YEAR('Consolidtaed Data'!$F4513)</f>
        <v>2020</v>
      </c>
    </row>
    <row r="5776" spans="1:20" x14ac:dyDescent="0.3">
      <c r="A5776" s="9" t="s">
        <v>6802</v>
      </c>
      <c r="B5776" s="9" t="s">
        <v>29</v>
      </c>
      <c r="C5776" s="9" t="s">
        <v>34</v>
      </c>
      <c r="D5776" s="9" t="s">
        <v>35</v>
      </c>
      <c r="E5776" s="9" t="s">
        <v>2838</v>
      </c>
      <c r="F5776" s="10">
        <v>44257</v>
      </c>
      <c r="G5776" s="10" t="str">
        <f>VLOOKUP(Table3[[#This Row],[Product ID]],[1]Products!$A:$G,2,0)</f>
        <v>Product 37</v>
      </c>
      <c r="H5776" s="22">
        <v>3</v>
      </c>
      <c r="I5776" s="9">
        <f>VLOOKUP('Consolidtaed Data'!$B4522,[1]Products!$A:$G,4,0)</f>
        <v>637</v>
      </c>
      <c r="J5776" s="9">
        <f>VLOOKUP('Consolidtaed Data'!$B4522,[1]Products!$A:$G,3,0)</f>
        <v>389</v>
      </c>
      <c r="K5776" s="9">
        <f>'Consolidtaed Data'!$J4522*'Consolidtaed Data'!$H4522</f>
        <v>1295</v>
      </c>
      <c r="L5776" s="9">
        <f>'Consolidtaed Data'!$I4522*'Consolidtaed Data'!$H4522</f>
        <v>1639</v>
      </c>
      <c r="M5776" s="9">
        <f>'Consolidtaed Data'!$L4522-'Consolidtaed Data'!$K4522</f>
        <v>1980</v>
      </c>
      <c r="N5776" s="9" t="str">
        <f>VLOOKUP('Consolidtaed Data'!$C4522,[1]Locations!$A:$O,2,0)</f>
        <v>El Monte</v>
      </c>
      <c r="O5776" s="9" t="str">
        <f>VLOOKUP('Consolidtaed Data'!$D4522,'[1]Sales People'!$A:$B,2,0)</f>
        <v>Ryan Welch</v>
      </c>
      <c r="P5776" s="9" t="str">
        <f>VLOOKUP('Consolidtaed Data'!$E4522,[1]Customers!$A:$B,2,0)</f>
        <v>John Hunt</v>
      </c>
      <c r="Q5776" s="11">
        <f>WEEKDAY('Consolidtaed Data'!$F4522)</f>
        <v>6</v>
      </c>
      <c r="R5776" s="9">
        <f>MONTH('Consolidtaed Data'!$F4522)</f>
        <v>11</v>
      </c>
      <c r="S5776" s="9" t="str">
        <f>TEXT(Table3[[#This Row],[Purchase Date]],"MMMM")</f>
        <v>March</v>
      </c>
      <c r="T5776" s="9">
        <f>YEAR('Consolidtaed Data'!$F4522)</f>
        <v>2020</v>
      </c>
    </row>
    <row r="5777" spans="1:20" x14ac:dyDescent="0.3">
      <c r="A5777" s="9" t="s">
        <v>6803</v>
      </c>
      <c r="B5777" s="9" t="s">
        <v>125</v>
      </c>
      <c r="C5777" s="9" t="s">
        <v>12</v>
      </c>
      <c r="D5777" s="9" t="s">
        <v>127</v>
      </c>
      <c r="E5777" s="9" t="s">
        <v>706</v>
      </c>
      <c r="F5777" s="10">
        <v>44257</v>
      </c>
      <c r="G5777" s="10" t="str">
        <f>VLOOKUP(Table3[[#This Row],[Product ID]],[1]Products!$A:$G,2,0)</f>
        <v>Product 40</v>
      </c>
      <c r="H5777" s="22">
        <v>3</v>
      </c>
      <c r="I5777" s="9">
        <f>VLOOKUP('Consolidtaed Data'!$B4662,[1]Products!$A:$G,4,0)</f>
        <v>1798</v>
      </c>
      <c r="J5777" s="9">
        <f>VLOOKUP('Consolidtaed Data'!$B4662,[1]Products!$A:$G,3,0)</f>
        <v>971</v>
      </c>
      <c r="K5777" s="9">
        <f>'Consolidtaed Data'!$J4662*'Consolidtaed Data'!$H4662</f>
        <v>616</v>
      </c>
      <c r="L5777" s="9">
        <f>'Consolidtaed Data'!$I4662*'Consolidtaed Data'!$H4662</f>
        <v>812</v>
      </c>
      <c r="M5777" s="9">
        <f>'Consolidtaed Data'!$L4662-'Consolidtaed Data'!$K4662</f>
        <v>106</v>
      </c>
      <c r="N5777" s="9" t="str">
        <f>VLOOKUP('Consolidtaed Data'!$C4662,[1]Locations!$A:$O,2,0)</f>
        <v>Torrance</v>
      </c>
      <c r="O5777" s="9" t="str">
        <f>VLOOKUP('Consolidtaed Data'!$D4662,'[1]Sales People'!$A:$B,2,0)</f>
        <v>Patrick Ruiz</v>
      </c>
      <c r="P5777" s="9" t="str">
        <f>VLOOKUP('Consolidtaed Data'!$E4662,[1]Customers!$A:$B,2,0)</f>
        <v>Fred Jenkins</v>
      </c>
      <c r="Q5777" s="11">
        <f>WEEKDAY('Consolidtaed Data'!$F4662)</f>
        <v>3</v>
      </c>
      <c r="R5777" s="9">
        <f>MONTH('Consolidtaed Data'!$F4662)</f>
        <v>12</v>
      </c>
      <c r="S5777" s="9" t="str">
        <f>TEXT(Table3[[#This Row],[Purchase Date]],"MMMM")</f>
        <v>March</v>
      </c>
      <c r="T5777" s="9">
        <f>YEAR('Consolidtaed Data'!$F4662)</f>
        <v>2020</v>
      </c>
    </row>
    <row r="5778" spans="1:20" x14ac:dyDescent="0.3">
      <c r="A5778" s="9" t="s">
        <v>6804</v>
      </c>
      <c r="B5778" s="9" t="s">
        <v>572</v>
      </c>
      <c r="C5778" s="9" t="s">
        <v>245</v>
      </c>
      <c r="D5778" s="9" t="s">
        <v>127</v>
      </c>
      <c r="E5778" s="9" t="s">
        <v>1104</v>
      </c>
      <c r="F5778" s="10">
        <v>44258</v>
      </c>
      <c r="G5778" s="10" t="str">
        <f>VLOOKUP(Table3[[#This Row],[Product ID]],[1]Products!$A:$G,2,0)</f>
        <v>Product 22</v>
      </c>
      <c r="H5778" s="22">
        <v>3</v>
      </c>
      <c r="I5778" s="9">
        <f>VLOOKUP('Consolidtaed Data'!$B3720,[1]Products!$A:$G,4,0)</f>
        <v>1526</v>
      </c>
      <c r="J5778" s="9">
        <f>VLOOKUP('Consolidtaed Data'!$B3720,[1]Products!$A:$G,3,0)</f>
        <v>1251</v>
      </c>
      <c r="K5778" s="9">
        <f>'Consolidtaed Data'!$J3720*'Consolidtaed Data'!$H3720</f>
        <v>1178</v>
      </c>
      <c r="L5778" s="9">
        <f>'Consolidtaed Data'!$I3720*'Consolidtaed Data'!$H3720</f>
        <v>2104</v>
      </c>
      <c r="M5778" s="9">
        <f>'Consolidtaed Data'!$L3720-'Consolidtaed Data'!$K3720</f>
        <v>1808</v>
      </c>
      <c r="N5778" s="9" t="str">
        <f>VLOOKUP('Consolidtaed Data'!$C3720,[1]Locations!$A:$O,2,0)</f>
        <v>Chula Vista</v>
      </c>
      <c r="O5778" s="9" t="str">
        <f>VLOOKUP('Consolidtaed Data'!$D3720,'[1]Sales People'!$A:$B,2,0)</f>
        <v>Clarence Fox</v>
      </c>
      <c r="P5778" s="9" t="str">
        <f>VLOOKUP('Consolidtaed Data'!$E3720,[1]Customers!$A:$B,2,0)</f>
        <v>Phillip Watkins</v>
      </c>
      <c r="Q5778" s="11">
        <f>WEEKDAY('Consolidtaed Data'!$F3720)</f>
        <v>3</v>
      </c>
      <c r="R5778" s="9">
        <f>MONTH('Consolidtaed Data'!$F3720)</f>
        <v>9</v>
      </c>
      <c r="S5778" s="9" t="str">
        <f>TEXT(Table3[[#This Row],[Purchase Date]],"MMMM")</f>
        <v>March</v>
      </c>
      <c r="T5778" s="9">
        <f>YEAR('Consolidtaed Data'!$F3720)</f>
        <v>2020</v>
      </c>
    </row>
    <row r="5779" spans="1:20" x14ac:dyDescent="0.3">
      <c r="A5779" s="9" t="s">
        <v>6805</v>
      </c>
      <c r="B5779" s="9" t="s">
        <v>116</v>
      </c>
      <c r="C5779" s="9" t="s">
        <v>205</v>
      </c>
      <c r="D5779" s="9" t="s">
        <v>51</v>
      </c>
      <c r="E5779" s="9" t="s">
        <v>608</v>
      </c>
      <c r="F5779" s="10">
        <v>44258</v>
      </c>
      <c r="G5779" s="10" t="str">
        <f>VLOOKUP(Table3[[#This Row],[Product ID]],[1]Products!$A:$G,2,0)</f>
        <v>Product 55</v>
      </c>
      <c r="H5779" s="22">
        <v>1</v>
      </c>
      <c r="I5779" s="9">
        <f>VLOOKUP('Consolidtaed Data'!$B3731,[1]Products!$A:$G,4,0)</f>
        <v>1380</v>
      </c>
      <c r="J5779" s="9">
        <f>VLOOKUP('Consolidtaed Data'!$B3731,[1]Products!$A:$G,3,0)</f>
        <v>1090</v>
      </c>
      <c r="K5779" s="9">
        <f>'Consolidtaed Data'!$J3731*'Consolidtaed Data'!$H3731</f>
        <v>1261</v>
      </c>
      <c r="L5779" s="9">
        <f>'Consolidtaed Data'!$I3731*'Consolidtaed Data'!$H3731</f>
        <v>1638</v>
      </c>
      <c r="M5779" s="9">
        <f>'Consolidtaed Data'!$L3731-'Consolidtaed Data'!$K3731</f>
        <v>1302</v>
      </c>
      <c r="N5779" s="9" t="str">
        <f>VLOOKUP('Consolidtaed Data'!$C3731,[1]Locations!$A:$O,2,0)</f>
        <v>San Jose</v>
      </c>
      <c r="O5779" s="9" t="str">
        <f>VLOOKUP('Consolidtaed Data'!$D3731,'[1]Sales People'!$A:$B,2,0)</f>
        <v>Jerry Perry</v>
      </c>
      <c r="P5779" s="9" t="str">
        <f>VLOOKUP('Consolidtaed Data'!$E3731,[1]Customers!$A:$B,2,0)</f>
        <v>Steve Stewart</v>
      </c>
      <c r="Q5779" s="11">
        <f>WEEKDAY('Consolidtaed Data'!$F3731)</f>
        <v>3</v>
      </c>
      <c r="R5779" s="9">
        <f>MONTH('Consolidtaed Data'!$F3731)</f>
        <v>9</v>
      </c>
      <c r="S5779" s="9" t="str">
        <f>TEXT(Table3[[#This Row],[Purchase Date]],"MMMM")</f>
        <v>March</v>
      </c>
      <c r="T5779" s="9">
        <f>YEAR('Consolidtaed Data'!$F3731)</f>
        <v>2020</v>
      </c>
    </row>
    <row r="5780" spans="1:20" x14ac:dyDescent="0.3">
      <c r="A5780" s="9" t="s">
        <v>6806</v>
      </c>
      <c r="B5780" s="9" t="s">
        <v>200</v>
      </c>
      <c r="C5780" s="9" t="s">
        <v>134</v>
      </c>
      <c r="D5780" s="9" t="s">
        <v>22</v>
      </c>
      <c r="E5780" s="9" t="s">
        <v>732</v>
      </c>
      <c r="F5780" s="10">
        <v>44258</v>
      </c>
      <c r="G5780" s="10" t="str">
        <f>VLOOKUP(Table3[[#This Row],[Product ID]],[1]Products!$A:$G,2,0)</f>
        <v>Product 23</v>
      </c>
      <c r="H5780" s="22">
        <v>1</v>
      </c>
      <c r="I5780" s="9">
        <f>VLOOKUP('Consolidtaed Data'!$B3929,[1]Products!$A:$G,4,0)</f>
        <v>951</v>
      </c>
      <c r="J5780" s="9">
        <f>VLOOKUP('Consolidtaed Data'!$B3929,[1]Products!$A:$G,3,0)</f>
        <v>504</v>
      </c>
      <c r="K5780" s="9">
        <f>'Consolidtaed Data'!$J3929*'Consolidtaed Data'!$H3929</f>
        <v>540</v>
      </c>
      <c r="L5780" s="9">
        <f>'Consolidtaed Data'!$I3929*'Consolidtaed Data'!$H3929</f>
        <v>871</v>
      </c>
      <c r="M5780" s="9">
        <f>'Consolidtaed Data'!$L3929-'Consolidtaed Data'!$K3929</f>
        <v>161</v>
      </c>
      <c r="N5780" s="9" t="str">
        <f>VLOOKUP('Consolidtaed Data'!$C3929,[1]Locations!$A:$O,2,0)</f>
        <v>Downey</v>
      </c>
      <c r="O5780" s="9" t="str">
        <f>VLOOKUP('Consolidtaed Data'!$D3929,'[1]Sales People'!$A:$B,2,0)</f>
        <v>Howard Gardner</v>
      </c>
      <c r="P5780" s="9" t="str">
        <f>VLOOKUP('Consolidtaed Data'!$E3929,[1]Customers!$A:$B,2,0)</f>
        <v>Douglas Foster</v>
      </c>
      <c r="Q5780" s="11">
        <f>WEEKDAY('Consolidtaed Data'!$F3929)</f>
        <v>4</v>
      </c>
      <c r="R5780" s="9">
        <f>MONTH('Consolidtaed Data'!$F3929)</f>
        <v>10</v>
      </c>
      <c r="S5780" s="9" t="str">
        <f>TEXT(Table3[[#This Row],[Purchase Date]],"MMMM")</f>
        <v>March</v>
      </c>
      <c r="T5780" s="9">
        <f>YEAR('Consolidtaed Data'!$F3929)</f>
        <v>2020</v>
      </c>
    </row>
    <row r="5781" spans="1:20" x14ac:dyDescent="0.3">
      <c r="A5781" s="9" t="s">
        <v>6807</v>
      </c>
      <c r="B5781" s="9" t="s">
        <v>244</v>
      </c>
      <c r="C5781" s="9" t="s">
        <v>90</v>
      </c>
      <c r="D5781" s="9" t="s">
        <v>127</v>
      </c>
      <c r="E5781" s="9" t="s">
        <v>1677</v>
      </c>
      <c r="F5781" s="10">
        <v>44258</v>
      </c>
      <c r="G5781" s="10" t="str">
        <f>VLOOKUP(Table3[[#This Row],[Product ID]],[1]Products!$A:$G,2,0)</f>
        <v>Product 76</v>
      </c>
      <c r="H5781" s="22">
        <v>4</v>
      </c>
      <c r="I5781" s="9">
        <f>VLOOKUP('Consolidtaed Data'!$B3939,[1]Products!$A:$G,4,0)</f>
        <v>1972</v>
      </c>
      <c r="J5781" s="9">
        <f>VLOOKUP('Consolidtaed Data'!$B3939,[1]Products!$A:$G,3,0)</f>
        <v>1321</v>
      </c>
      <c r="K5781" s="9">
        <f>'Consolidtaed Data'!$J3939*'Consolidtaed Data'!$H3939</f>
        <v>3792</v>
      </c>
      <c r="L5781" s="9">
        <f>'Consolidtaed Data'!$I3939*'Consolidtaed Data'!$H3939</f>
        <v>4990</v>
      </c>
      <c r="M5781" s="9">
        <f>'Consolidtaed Data'!$L3939-'Consolidtaed Data'!$K3939</f>
        <v>90</v>
      </c>
      <c r="N5781" s="9" t="str">
        <f>VLOOKUP('Consolidtaed Data'!$C3939,[1]Locations!$A:$O,2,0)</f>
        <v>Hayward</v>
      </c>
      <c r="O5781" s="9" t="str">
        <f>VLOOKUP('Consolidtaed Data'!$D3939,'[1]Sales People'!$A:$B,2,0)</f>
        <v>Martin Carr</v>
      </c>
      <c r="P5781" s="9" t="str">
        <f>VLOOKUP('Consolidtaed Data'!$E3939,[1]Customers!$A:$B,2,0)</f>
        <v>Paul Lane</v>
      </c>
      <c r="Q5781" s="11">
        <f>WEEKDAY('Consolidtaed Data'!$F3939)</f>
        <v>5</v>
      </c>
      <c r="R5781" s="9">
        <f>MONTH('Consolidtaed Data'!$F3939)</f>
        <v>10</v>
      </c>
      <c r="S5781" s="9" t="str">
        <f>TEXT(Table3[[#This Row],[Purchase Date]],"MMMM")</f>
        <v>March</v>
      </c>
      <c r="T5781" s="9">
        <f>YEAR('Consolidtaed Data'!$F3939)</f>
        <v>2020</v>
      </c>
    </row>
    <row r="5782" spans="1:20" x14ac:dyDescent="0.3">
      <c r="A5782" s="9" t="s">
        <v>6808</v>
      </c>
      <c r="B5782" s="9" t="s">
        <v>24</v>
      </c>
      <c r="C5782" s="9" t="s">
        <v>289</v>
      </c>
      <c r="D5782" s="9" t="s">
        <v>206</v>
      </c>
      <c r="E5782" s="9" t="s">
        <v>1314</v>
      </c>
      <c r="F5782" s="10">
        <v>44258</v>
      </c>
      <c r="G5782" s="10" t="str">
        <f>VLOOKUP(Table3[[#This Row],[Product ID]],[1]Products!$A:$G,2,0)</f>
        <v>Product 6</v>
      </c>
      <c r="H5782" s="22">
        <v>1</v>
      </c>
      <c r="I5782" s="9">
        <f>VLOOKUP('Consolidtaed Data'!$B4143,[1]Products!$A:$G,4,0)</f>
        <v>584</v>
      </c>
      <c r="J5782" s="9">
        <f>VLOOKUP('Consolidtaed Data'!$B4143,[1]Products!$A:$G,3,0)</f>
        <v>420</v>
      </c>
      <c r="K5782" s="9">
        <f>'Consolidtaed Data'!$J4143*'Consolidtaed Data'!$H4143</f>
        <v>1484</v>
      </c>
      <c r="L5782" s="9">
        <f>'Consolidtaed Data'!$I4143*'Consolidtaed Data'!$H4143</f>
        <v>2283</v>
      </c>
      <c r="M5782" s="9">
        <f>'Consolidtaed Data'!$L4143-'Consolidtaed Data'!$K4143</f>
        <v>2452</v>
      </c>
      <c r="N5782" s="9" t="str">
        <f>VLOOKUP('Consolidtaed Data'!$C4143,[1]Locations!$A:$O,2,0)</f>
        <v>Inglewood</v>
      </c>
      <c r="O5782" s="9" t="str">
        <f>VLOOKUP('Consolidtaed Data'!$D4143,'[1]Sales People'!$A:$B,2,0)</f>
        <v>Christopher Tucker</v>
      </c>
      <c r="P5782" s="9" t="str">
        <f>VLOOKUP('Consolidtaed Data'!$E4143,[1]Customers!$A:$B,2,0)</f>
        <v>Fred Reid</v>
      </c>
      <c r="Q5782" s="11">
        <f>WEEKDAY('Consolidtaed Data'!$F4143)</f>
        <v>7</v>
      </c>
      <c r="R5782" s="9">
        <f>MONTH('Consolidtaed Data'!$F4143)</f>
        <v>10</v>
      </c>
      <c r="S5782" s="9" t="str">
        <f>TEXT(Table3[[#This Row],[Purchase Date]],"MMMM")</f>
        <v>March</v>
      </c>
      <c r="T5782" s="9">
        <f>YEAR('Consolidtaed Data'!$F4143)</f>
        <v>2020</v>
      </c>
    </row>
    <row r="5783" spans="1:20" x14ac:dyDescent="0.3">
      <c r="A5783" s="9" t="s">
        <v>6809</v>
      </c>
      <c r="B5783" s="9" t="s">
        <v>572</v>
      </c>
      <c r="C5783" s="9" t="s">
        <v>30</v>
      </c>
      <c r="D5783" s="9" t="s">
        <v>127</v>
      </c>
      <c r="E5783" s="9" t="s">
        <v>962</v>
      </c>
      <c r="F5783" s="10">
        <v>44258</v>
      </c>
      <c r="G5783" s="10" t="str">
        <f>VLOOKUP(Table3[[#This Row],[Product ID]],[1]Products!$A:$G,2,0)</f>
        <v>Product 22</v>
      </c>
      <c r="H5783" s="22">
        <v>1</v>
      </c>
      <c r="I5783" s="9">
        <f>VLOOKUP('Consolidtaed Data'!$B4275,[1]Products!$A:$G,4,0)</f>
        <v>1338</v>
      </c>
      <c r="J5783" s="9">
        <f>VLOOKUP('Consolidtaed Data'!$B4275,[1]Products!$A:$G,3,0)</f>
        <v>682</v>
      </c>
      <c r="K5783" s="9">
        <f>'Consolidtaed Data'!$J4275*'Consolidtaed Data'!$H4275</f>
        <v>683</v>
      </c>
      <c r="L5783" s="9">
        <f>'Consolidtaed Data'!$I4275*'Consolidtaed Data'!$H4275</f>
        <v>1119</v>
      </c>
      <c r="M5783" s="9">
        <f>'Consolidtaed Data'!$L4275-'Consolidtaed Data'!$K4275</f>
        <v>34</v>
      </c>
      <c r="N5783" s="9" t="str">
        <f>VLOOKUP('Consolidtaed Data'!$C4275,[1]Locations!$A:$O,2,0)</f>
        <v>San Diego</v>
      </c>
      <c r="O5783" s="9" t="str">
        <f>VLOOKUP('Consolidtaed Data'!$D4275,'[1]Sales People'!$A:$B,2,0)</f>
        <v>Jimmy Young</v>
      </c>
      <c r="P5783" s="9" t="str">
        <f>VLOOKUP('Consolidtaed Data'!$E4275,[1]Customers!$A:$B,2,0)</f>
        <v>Frank Mason</v>
      </c>
      <c r="Q5783" s="11">
        <f>WEEKDAY('Consolidtaed Data'!$F4275)</f>
        <v>3</v>
      </c>
      <c r="R5783" s="9">
        <f>MONTH('Consolidtaed Data'!$F4275)</f>
        <v>11</v>
      </c>
      <c r="S5783" s="9" t="str">
        <f>TEXT(Table3[[#This Row],[Purchase Date]],"MMMM")</f>
        <v>March</v>
      </c>
      <c r="T5783" s="9">
        <f>YEAR('Consolidtaed Data'!$F4275)</f>
        <v>2020</v>
      </c>
    </row>
    <row r="5784" spans="1:20" x14ac:dyDescent="0.3">
      <c r="A5784" s="9" t="s">
        <v>6810</v>
      </c>
      <c r="B5784" s="9" t="s">
        <v>76</v>
      </c>
      <c r="C5784" s="9" t="s">
        <v>42</v>
      </c>
      <c r="D5784" s="9" t="s">
        <v>73</v>
      </c>
      <c r="E5784" s="9" t="s">
        <v>141</v>
      </c>
      <c r="F5784" s="10">
        <v>44258</v>
      </c>
      <c r="G5784" s="10" t="str">
        <f>VLOOKUP(Table3[[#This Row],[Product ID]],[1]Products!$A:$G,2,0)</f>
        <v>Product 19</v>
      </c>
      <c r="H5784" s="22">
        <v>1</v>
      </c>
      <c r="I5784" s="9">
        <f>VLOOKUP('Consolidtaed Data'!$B4293,[1]Products!$A:$G,4,0)</f>
        <v>2396</v>
      </c>
      <c r="J5784" s="9">
        <f>VLOOKUP('Consolidtaed Data'!$B4293,[1]Products!$A:$G,3,0)</f>
        <v>1965</v>
      </c>
      <c r="K5784" s="9">
        <f>'Consolidtaed Data'!$J4293*'Consolidtaed Data'!$H4293</f>
        <v>1234</v>
      </c>
      <c r="L5784" s="9">
        <f>'Consolidtaed Data'!$I4293*'Consolidtaed Data'!$H4293</f>
        <v>1582</v>
      </c>
      <c r="M5784" s="9">
        <f>'Consolidtaed Data'!$L4293-'Consolidtaed Data'!$K4293</f>
        <v>731</v>
      </c>
      <c r="N5784" s="9" t="str">
        <f>VLOOKUP('Consolidtaed Data'!$C4293,[1]Locations!$A:$O,2,0)</f>
        <v>Santa Clara</v>
      </c>
      <c r="O5784" s="9" t="str">
        <f>VLOOKUP('Consolidtaed Data'!$D4293,'[1]Sales People'!$A:$B,2,0)</f>
        <v>Christopher Tucker</v>
      </c>
      <c r="P5784" s="9" t="str">
        <f>VLOOKUP('Consolidtaed Data'!$E4293,[1]Customers!$A:$B,2,0)</f>
        <v>Shawn Snyder</v>
      </c>
      <c r="Q5784" s="11">
        <f>WEEKDAY('Consolidtaed Data'!$F4293)</f>
        <v>4</v>
      </c>
      <c r="R5784" s="9">
        <f>MONTH('Consolidtaed Data'!$F4293)</f>
        <v>11</v>
      </c>
      <c r="S5784" s="9" t="str">
        <f>TEXT(Table3[[#This Row],[Purchase Date]],"MMMM")</f>
        <v>March</v>
      </c>
      <c r="T5784" s="9">
        <f>YEAR('Consolidtaed Data'!$F4293)</f>
        <v>2020</v>
      </c>
    </row>
    <row r="5785" spans="1:20" x14ac:dyDescent="0.3">
      <c r="A5785" s="9" t="s">
        <v>6811</v>
      </c>
      <c r="B5785" s="9" t="s">
        <v>136</v>
      </c>
      <c r="C5785" s="9" t="s">
        <v>173</v>
      </c>
      <c r="D5785" s="9" t="s">
        <v>272</v>
      </c>
      <c r="E5785" s="9" t="s">
        <v>437</v>
      </c>
      <c r="F5785" s="10">
        <v>44258</v>
      </c>
      <c r="G5785" s="10" t="str">
        <f>VLOOKUP(Table3[[#This Row],[Product ID]],[1]Products!$A:$G,2,0)</f>
        <v>Product 2</v>
      </c>
      <c r="H5785" s="22">
        <v>3</v>
      </c>
      <c r="I5785" s="9">
        <f>VLOOKUP('Consolidtaed Data'!$B4306,[1]Products!$A:$G,4,0)</f>
        <v>2283</v>
      </c>
      <c r="J5785" s="9">
        <f>VLOOKUP('Consolidtaed Data'!$B4306,[1]Products!$A:$G,3,0)</f>
        <v>1484</v>
      </c>
      <c r="K5785" s="9">
        <f>'Consolidtaed Data'!$J4306*'Consolidtaed Data'!$H4306</f>
        <v>270</v>
      </c>
      <c r="L5785" s="9">
        <f>'Consolidtaed Data'!$I4306*'Consolidtaed Data'!$H4306</f>
        <v>336</v>
      </c>
      <c r="M5785" s="9">
        <f>'Consolidtaed Data'!$L4306-'Consolidtaed Data'!$K4306</f>
        <v>1654</v>
      </c>
      <c r="N5785" s="9" t="str">
        <f>VLOOKUP('Consolidtaed Data'!$C4306,[1]Locations!$A:$O,2,0)</f>
        <v>Santa Ana</v>
      </c>
      <c r="O5785" s="9" t="str">
        <f>VLOOKUP('Consolidtaed Data'!$D4306,'[1]Sales People'!$A:$B,2,0)</f>
        <v>Martin Carr</v>
      </c>
      <c r="P5785" s="9" t="str">
        <f>VLOOKUP('Consolidtaed Data'!$E4306,[1]Customers!$A:$B,2,0)</f>
        <v>Craig Mills</v>
      </c>
      <c r="Q5785" s="11">
        <f>WEEKDAY('Consolidtaed Data'!$F4306)</f>
        <v>5</v>
      </c>
      <c r="R5785" s="9">
        <f>MONTH('Consolidtaed Data'!$F4306)</f>
        <v>11</v>
      </c>
      <c r="S5785" s="9" t="str">
        <f>TEXT(Table3[[#This Row],[Purchase Date]],"MMMM")</f>
        <v>March</v>
      </c>
      <c r="T5785" s="9">
        <f>YEAR('Consolidtaed Data'!$F4306)</f>
        <v>2020</v>
      </c>
    </row>
    <row r="5786" spans="1:20" x14ac:dyDescent="0.3">
      <c r="A5786" s="9" t="s">
        <v>6812</v>
      </c>
      <c r="B5786" s="9" t="s">
        <v>336</v>
      </c>
      <c r="C5786" s="9" t="s">
        <v>249</v>
      </c>
      <c r="D5786" s="9" t="s">
        <v>220</v>
      </c>
      <c r="E5786" s="9" t="s">
        <v>1319</v>
      </c>
      <c r="F5786" s="10">
        <v>44258</v>
      </c>
      <c r="G5786" s="10" t="str">
        <f>VLOOKUP(Table3[[#This Row],[Product ID]],[1]Products!$A:$G,2,0)</f>
        <v>Product 78</v>
      </c>
      <c r="H5786" s="22">
        <v>3</v>
      </c>
      <c r="I5786" s="9">
        <f>VLOOKUP('Consolidtaed Data'!$B4395,[1]Products!$A:$G,4,0)</f>
        <v>637</v>
      </c>
      <c r="J5786" s="9">
        <f>VLOOKUP('Consolidtaed Data'!$B4395,[1]Products!$A:$G,3,0)</f>
        <v>389</v>
      </c>
      <c r="K5786" s="9">
        <f>'Consolidtaed Data'!$J4395*'Consolidtaed Data'!$H4395</f>
        <v>376</v>
      </c>
      <c r="L5786" s="9">
        <f>'Consolidtaed Data'!$I4395*'Consolidtaed Data'!$H4395</f>
        <v>458</v>
      </c>
      <c r="M5786" s="9">
        <f>'Consolidtaed Data'!$L4395-'Consolidtaed Data'!$K4395</f>
        <v>618</v>
      </c>
      <c r="N5786" s="9" t="str">
        <f>VLOOKUP('Consolidtaed Data'!$C4395,[1]Locations!$A:$O,2,0)</f>
        <v>Richmond</v>
      </c>
      <c r="O5786" s="9" t="str">
        <f>VLOOKUP('Consolidtaed Data'!$D4395,'[1]Sales People'!$A:$B,2,0)</f>
        <v>Larry Marshall</v>
      </c>
      <c r="P5786" s="9" t="str">
        <f>VLOOKUP('Consolidtaed Data'!$E4395,[1]Customers!$A:$B,2,0)</f>
        <v>Victor Lopez</v>
      </c>
      <c r="Q5786" s="11">
        <f>WEEKDAY('Consolidtaed Data'!$F4395)</f>
        <v>5</v>
      </c>
      <c r="R5786" s="9">
        <f>MONTH('Consolidtaed Data'!$F4395)</f>
        <v>11</v>
      </c>
      <c r="S5786" s="9" t="str">
        <f>TEXT(Table3[[#This Row],[Purchase Date]],"MMMM")</f>
        <v>March</v>
      </c>
      <c r="T5786" s="9">
        <f>YEAR('Consolidtaed Data'!$F4395)</f>
        <v>2020</v>
      </c>
    </row>
    <row r="5787" spans="1:20" x14ac:dyDescent="0.3">
      <c r="A5787" s="9" t="s">
        <v>6813</v>
      </c>
      <c r="B5787" s="9" t="s">
        <v>177</v>
      </c>
      <c r="C5787" s="9" t="s">
        <v>253</v>
      </c>
      <c r="D5787" s="9" t="s">
        <v>113</v>
      </c>
      <c r="E5787" s="9" t="s">
        <v>1131</v>
      </c>
      <c r="F5787" s="10">
        <v>44258</v>
      </c>
      <c r="G5787" s="10" t="str">
        <f>VLOOKUP(Table3[[#This Row],[Product ID]],[1]Products!$A:$G,2,0)</f>
        <v>Product 5</v>
      </c>
      <c r="H5787" s="22">
        <v>1</v>
      </c>
      <c r="I5787" s="9">
        <f>VLOOKUP('Consolidtaed Data'!$B4402,[1]Products!$A:$G,4,0)</f>
        <v>1405</v>
      </c>
      <c r="J5787" s="9">
        <f>VLOOKUP('Consolidtaed Data'!$B4402,[1]Products!$A:$G,3,0)</f>
        <v>1054</v>
      </c>
      <c r="K5787" s="9">
        <f>'Consolidtaed Data'!$J4402*'Consolidtaed Data'!$H4402</f>
        <v>4176</v>
      </c>
      <c r="L5787" s="9">
        <f>'Consolidtaed Data'!$I4402*'Consolidtaed Data'!$H4402</f>
        <v>7596</v>
      </c>
      <c r="M5787" s="9">
        <f>'Consolidtaed Data'!$L4402-'Consolidtaed Data'!$K4402</f>
        <v>66</v>
      </c>
      <c r="N5787" s="9" t="str">
        <f>VLOOKUP('Consolidtaed Data'!$C4402,[1]Locations!$A:$O,2,0)</f>
        <v>Fontana</v>
      </c>
      <c r="O5787" s="9" t="str">
        <f>VLOOKUP('Consolidtaed Data'!$D4402,'[1]Sales People'!$A:$B,2,0)</f>
        <v>Scott Mason</v>
      </c>
      <c r="P5787" s="9" t="str">
        <f>VLOOKUP('Consolidtaed Data'!$E4402,[1]Customers!$A:$B,2,0)</f>
        <v>Philip Burton</v>
      </c>
      <c r="Q5787" s="11">
        <f>WEEKDAY('Consolidtaed Data'!$F4402)</f>
        <v>5</v>
      </c>
      <c r="R5787" s="9">
        <f>MONTH('Consolidtaed Data'!$F4402)</f>
        <v>11</v>
      </c>
      <c r="S5787" s="9" t="str">
        <f>TEXT(Table3[[#This Row],[Purchase Date]],"MMMM")</f>
        <v>March</v>
      </c>
      <c r="T5787" s="9">
        <f>YEAR('Consolidtaed Data'!$F4402)</f>
        <v>2020</v>
      </c>
    </row>
    <row r="5788" spans="1:20" x14ac:dyDescent="0.3">
      <c r="A5788" s="9" t="s">
        <v>6814</v>
      </c>
      <c r="B5788" s="9" t="s">
        <v>225</v>
      </c>
      <c r="C5788" s="9" t="s">
        <v>25</v>
      </c>
      <c r="D5788" s="9" t="s">
        <v>87</v>
      </c>
      <c r="E5788" s="9" t="s">
        <v>1438</v>
      </c>
      <c r="F5788" s="10">
        <v>44258</v>
      </c>
      <c r="G5788" s="10" t="str">
        <f>VLOOKUP(Table3[[#This Row],[Product ID]],[1]Products!$A:$G,2,0)</f>
        <v>Product 24</v>
      </c>
      <c r="H5788" s="22">
        <v>1</v>
      </c>
      <c r="I5788" s="9">
        <f>VLOOKUP('Consolidtaed Data'!$B4473,[1]Products!$A:$G,4,0)</f>
        <v>1889</v>
      </c>
      <c r="J5788" s="9">
        <f>VLOOKUP('Consolidtaed Data'!$B4473,[1]Products!$A:$G,3,0)</f>
        <v>945</v>
      </c>
      <c r="K5788" s="9">
        <f>'Consolidtaed Data'!$J4473*'Consolidtaed Data'!$H4473</f>
        <v>424</v>
      </c>
      <c r="L5788" s="9">
        <f>'Consolidtaed Data'!$I4473*'Consolidtaed Data'!$H4473</f>
        <v>530</v>
      </c>
      <c r="M5788" s="9">
        <f>'Consolidtaed Data'!$L4473-'Consolidtaed Data'!$K4473</f>
        <v>22</v>
      </c>
      <c r="N5788" s="9" t="str">
        <f>VLOOKUP('Consolidtaed Data'!$C4473,[1]Locations!$A:$O,2,0)</f>
        <v>Elk Grove</v>
      </c>
      <c r="O5788" s="9" t="str">
        <f>VLOOKUP('Consolidtaed Data'!$D4473,'[1]Sales People'!$A:$B,2,0)</f>
        <v>Brian Thomas</v>
      </c>
      <c r="P5788" s="9" t="str">
        <f>VLOOKUP('Consolidtaed Data'!$E4473,[1]Customers!$A:$B,2,0)</f>
        <v>Gerald Porter</v>
      </c>
      <c r="Q5788" s="11">
        <f>WEEKDAY('Consolidtaed Data'!$F4473)</f>
        <v>3</v>
      </c>
      <c r="R5788" s="9">
        <f>MONTH('Consolidtaed Data'!$F4473)</f>
        <v>11</v>
      </c>
      <c r="S5788" s="9" t="str">
        <f>TEXT(Table3[[#This Row],[Purchase Date]],"MMMM")</f>
        <v>March</v>
      </c>
      <c r="T5788" s="9">
        <f>YEAR('Consolidtaed Data'!$F4473)</f>
        <v>2020</v>
      </c>
    </row>
    <row r="5789" spans="1:20" x14ac:dyDescent="0.3">
      <c r="A5789" s="9" t="s">
        <v>6815</v>
      </c>
      <c r="B5789" s="9" t="s">
        <v>200</v>
      </c>
      <c r="C5789" s="9" t="s">
        <v>178</v>
      </c>
      <c r="D5789" s="9" t="s">
        <v>272</v>
      </c>
      <c r="E5789" s="9" t="s">
        <v>1575</v>
      </c>
      <c r="F5789" s="10">
        <v>44258</v>
      </c>
      <c r="G5789" s="10" t="str">
        <f>VLOOKUP(Table3[[#This Row],[Product ID]],[1]Products!$A:$G,2,0)</f>
        <v>Product 23</v>
      </c>
      <c r="H5789" s="22">
        <v>1</v>
      </c>
      <c r="I5789" s="9">
        <f>VLOOKUP('Consolidtaed Data'!$B4476,[1]Products!$A:$G,4,0)</f>
        <v>2495</v>
      </c>
      <c r="J5789" s="9">
        <f>VLOOKUP('Consolidtaed Data'!$B4476,[1]Products!$A:$G,3,0)</f>
        <v>1896</v>
      </c>
      <c r="K5789" s="9">
        <f>'Consolidtaed Data'!$J4476*'Consolidtaed Data'!$H4476</f>
        <v>416</v>
      </c>
      <c r="L5789" s="9">
        <f>'Consolidtaed Data'!$I4476*'Consolidtaed Data'!$H4476</f>
        <v>603</v>
      </c>
      <c r="M5789" s="9">
        <f>'Consolidtaed Data'!$L4476-'Consolidtaed Data'!$K4476</f>
        <v>88</v>
      </c>
      <c r="N5789" s="9" t="str">
        <f>VLOOKUP('Consolidtaed Data'!$C4476,[1]Locations!$A:$O,2,0)</f>
        <v>Sacramento</v>
      </c>
      <c r="O5789" s="9" t="str">
        <f>VLOOKUP('Consolidtaed Data'!$D4476,'[1]Sales People'!$A:$B,2,0)</f>
        <v>Carl Elliott</v>
      </c>
      <c r="P5789" s="9" t="str">
        <f>VLOOKUP('Consolidtaed Data'!$E4476,[1]Customers!$A:$B,2,0)</f>
        <v>Nicholas Ward</v>
      </c>
      <c r="Q5789" s="11">
        <f>WEEKDAY('Consolidtaed Data'!$F4476)</f>
        <v>3</v>
      </c>
      <c r="R5789" s="9">
        <f>MONTH('Consolidtaed Data'!$F4476)</f>
        <v>11</v>
      </c>
      <c r="S5789" s="9" t="str">
        <f>TEXT(Table3[[#This Row],[Purchase Date]],"MMMM")</f>
        <v>March</v>
      </c>
      <c r="T5789" s="9">
        <f>YEAR('Consolidtaed Data'!$F4476)</f>
        <v>2020</v>
      </c>
    </row>
    <row r="5790" spans="1:20" x14ac:dyDescent="0.3">
      <c r="A5790" s="9" t="s">
        <v>6816</v>
      </c>
      <c r="B5790" s="9" t="s">
        <v>360</v>
      </c>
      <c r="C5790" s="9" t="s">
        <v>152</v>
      </c>
      <c r="D5790" s="9" t="s">
        <v>235</v>
      </c>
      <c r="E5790" s="9" t="s">
        <v>1413</v>
      </c>
      <c r="F5790" s="10">
        <v>44258</v>
      </c>
      <c r="G5790" s="10" t="str">
        <f>VLOOKUP(Table3[[#This Row],[Product ID]],[1]Products!$A:$G,2,0)</f>
        <v>Product 59</v>
      </c>
      <c r="H5790" s="22">
        <v>4</v>
      </c>
      <c r="I5790" s="9">
        <f>VLOOKUP('Consolidtaed Data'!$B4482,[1]Products!$A:$G,4,0)</f>
        <v>400</v>
      </c>
      <c r="J5790" s="9">
        <f>VLOOKUP('Consolidtaed Data'!$B4482,[1]Products!$A:$G,3,0)</f>
        <v>208</v>
      </c>
      <c r="K5790" s="9">
        <f>'Consolidtaed Data'!$J4482*'Consolidtaed Data'!$H4482</f>
        <v>4554</v>
      </c>
      <c r="L5790" s="9">
        <f>'Consolidtaed Data'!$I4482*'Consolidtaed Data'!$H4482</f>
        <v>7230</v>
      </c>
      <c r="M5790" s="9">
        <f>'Consolidtaed Data'!$L4482-'Consolidtaed Data'!$K4482</f>
        <v>463</v>
      </c>
      <c r="N5790" s="9" t="str">
        <f>VLOOKUP('Consolidtaed Data'!$C4482,[1]Locations!$A:$O,2,0)</f>
        <v>Stockton</v>
      </c>
      <c r="O5790" s="9" t="str">
        <f>VLOOKUP('Consolidtaed Data'!$D4482,'[1]Sales People'!$A:$B,2,0)</f>
        <v>Justin Lynch</v>
      </c>
      <c r="P5790" s="9" t="str">
        <f>VLOOKUP('Consolidtaed Data'!$E4482,[1]Customers!$A:$B,2,0)</f>
        <v>Raymond Fields</v>
      </c>
      <c r="Q5790" s="11">
        <f>WEEKDAY('Consolidtaed Data'!$F4482)</f>
        <v>3</v>
      </c>
      <c r="R5790" s="9">
        <f>MONTH('Consolidtaed Data'!$F4482)</f>
        <v>11</v>
      </c>
      <c r="S5790" s="9" t="str">
        <f>TEXT(Table3[[#This Row],[Purchase Date]],"MMMM")</f>
        <v>March</v>
      </c>
      <c r="T5790" s="9">
        <f>YEAR('Consolidtaed Data'!$F4482)</f>
        <v>2020</v>
      </c>
    </row>
    <row r="5791" spans="1:20" x14ac:dyDescent="0.3">
      <c r="A5791" s="9" t="s">
        <v>6817</v>
      </c>
      <c r="B5791" s="9" t="s">
        <v>580</v>
      </c>
      <c r="C5791" s="9" t="s">
        <v>522</v>
      </c>
      <c r="D5791" s="9" t="s">
        <v>193</v>
      </c>
      <c r="E5791" s="9" t="s">
        <v>545</v>
      </c>
      <c r="F5791" s="10">
        <v>44258</v>
      </c>
      <c r="G5791" s="10" t="str">
        <f>VLOOKUP(Table3[[#This Row],[Product ID]],[1]Products!$A:$G,2,0)</f>
        <v>Product 1</v>
      </c>
      <c r="H5791" s="22">
        <v>1</v>
      </c>
      <c r="I5791" s="9">
        <f>VLOOKUP('Consolidtaed Data'!$B4490,[1]Products!$A:$G,4,0)</f>
        <v>913</v>
      </c>
      <c r="J5791" s="9">
        <f>VLOOKUP('Consolidtaed Data'!$B4490,[1]Products!$A:$G,3,0)</f>
        <v>584</v>
      </c>
      <c r="K5791" s="9">
        <f>'Consolidtaed Data'!$J4490*'Consolidtaed Data'!$H4490</f>
        <v>2421</v>
      </c>
      <c r="L5791" s="9">
        <f>'Consolidtaed Data'!$I4490*'Consolidtaed Data'!$H4490</f>
        <v>4401</v>
      </c>
      <c r="M5791" s="9">
        <f>'Consolidtaed Data'!$L4490-'Consolidtaed Data'!$K4490</f>
        <v>548</v>
      </c>
      <c r="N5791" s="9" t="str">
        <f>VLOOKUP('Consolidtaed Data'!$C4490,[1]Locations!$A:$O,2,0)</f>
        <v>Glendale</v>
      </c>
      <c r="O5791" s="9" t="str">
        <f>VLOOKUP('Consolidtaed Data'!$D4490,'[1]Sales People'!$A:$B,2,0)</f>
        <v>Justin Lynch</v>
      </c>
      <c r="P5791" s="9" t="str">
        <f>VLOOKUP('Consolidtaed Data'!$E4490,[1]Customers!$A:$B,2,0)</f>
        <v>Gary Hudson</v>
      </c>
      <c r="Q5791" s="11">
        <f>WEEKDAY('Consolidtaed Data'!$F4490)</f>
        <v>4</v>
      </c>
      <c r="R5791" s="9">
        <f>MONTH('Consolidtaed Data'!$F4490)</f>
        <v>11</v>
      </c>
      <c r="S5791" s="9" t="str">
        <f>TEXT(Table3[[#This Row],[Purchase Date]],"MMMM")</f>
        <v>March</v>
      </c>
      <c r="T5791" s="9">
        <f>YEAR('Consolidtaed Data'!$F4490)</f>
        <v>2020</v>
      </c>
    </row>
    <row r="5792" spans="1:20" x14ac:dyDescent="0.3">
      <c r="A5792" s="9" t="s">
        <v>6818</v>
      </c>
      <c r="B5792" s="9" t="s">
        <v>234</v>
      </c>
      <c r="C5792" s="9" t="s">
        <v>108</v>
      </c>
      <c r="D5792" s="9" t="s">
        <v>206</v>
      </c>
      <c r="E5792" s="9" t="s">
        <v>437</v>
      </c>
      <c r="F5792" s="10">
        <v>44258</v>
      </c>
      <c r="G5792" s="10" t="str">
        <f>VLOOKUP(Table3[[#This Row],[Product ID]],[1]Products!$A:$G,2,0)</f>
        <v>Product 54</v>
      </c>
      <c r="H5792" s="22">
        <v>2</v>
      </c>
      <c r="I5792" s="9">
        <f>VLOOKUP('Consolidtaed Data'!$B4574,[1]Products!$A:$G,4,0)</f>
        <v>1077</v>
      </c>
      <c r="J5792" s="9">
        <f>VLOOKUP('Consolidtaed Data'!$B4574,[1]Products!$A:$G,3,0)</f>
        <v>732</v>
      </c>
      <c r="K5792" s="9">
        <f>'Consolidtaed Data'!$J4574*'Consolidtaed Data'!$H4574</f>
        <v>900</v>
      </c>
      <c r="L5792" s="9">
        <f>'Consolidtaed Data'!$I4574*'Consolidtaed Data'!$H4574</f>
        <v>1500</v>
      </c>
      <c r="M5792" s="9">
        <f>'Consolidtaed Data'!$L4574-'Consolidtaed Data'!$K4574</f>
        <v>1784</v>
      </c>
      <c r="N5792" s="9" t="str">
        <f>VLOOKUP('Consolidtaed Data'!$C4574,[1]Locations!$A:$O,2,0)</f>
        <v>Rancho Cucamonga</v>
      </c>
      <c r="O5792" s="9" t="str">
        <f>VLOOKUP('Consolidtaed Data'!$D4574,'[1]Sales People'!$A:$B,2,0)</f>
        <v>Roger Ramos</v>
      </c>
      <c r="P5792" s="9" t="str">
        <f>VLOOKUP('Consolidtaed Data'!$E4574,[1]Customers!$A:$B,2,0)</f>
        <v>Ralph Davis</v>
      </c>
      <c r="Q5792" s="11">
        <f>WEEKDAY('Consolidtaed Data'!$F4574)</f>
        <v>2</v>
      </c>
      <c r="R5792" s="9">
        <f>MONTH('Consolidtaed Data'!$F4574)</f>
        <v>11</v>
      </c>
      <c r="S5792" s="9" t="str">
        <f>TEXT(Table3[[#This Row],[Purchase Date]],"MMMM")</f>
        <v>March</v>
      </c>
      <c r="T5792" s="9">
        <f>YEAR('Consolidtaed Data'!$F4574)</f>
        <v>2020</v>
      </c>
    </row>
    <row r="5793" spans="1:20" x14ac:dyDescent="0.3">
      <c r="A5793" s="9" t="s">
        <v>6819</v>
      </c>
      <c r="B5793" s="9" t="s">
        <v>49</v>
      </c>
      <c r="C5793" s="9" t="s">
        <v>289</v>
      </c>
      <c r="D5793" s="9" t="s">
        <v>220</v>
      </c>
      <c r="E5793" s="9" t="s">
        <v>1022</v>
      </c>
      <c r="F5793" s="10">
        <v>44258</v>
      </c>
      <c r="G5793" s="10" t="str">
        <f>VLOOKUP(Table3[[#This Row],[Product ID]],[1]Products!$A:$G,2,0)</f>
        <v>Product 30</v>
      </c>
      <c r="H5793" s="22">
        <v>2</v>
      </c>
      <c r="I5793" s="9">
        <f>VLOOKUP('Consolidtaed Data'!$B4654,[1]Products!$A:$G,4,0)</f>
        <v>596</v>
      </c>
      <c r="J5793" s="9">
        <f>VLOOKUP('Consolidtaed Data'!$B4654,[1]Products!$A:$G,3,0)</f>
        <v>358</v>
      </c>
      <c r="K5793" s="9">
        <f>'Consolidtaed Data'!$J4654*'Consolidtaed Data'!$H4654</f>
        <v>84</v>
      </c>
      <c r="L5793" s="9">
        <f>'Consolidtaed Data'!$I4654*'Consolidtaed Data'!$H4654</f>
        <v>123</v>
      </c>
      <c r="M5793" s="9">
        <f>'Consolidtaed Data'!$L4654-'Consolidtaed Data'!$K4654</f>
        <v>799</v>
      </c>
      <c r="N5793" s="9" t="str">
        <f>VLOOKUP('Consolidtaed Data'!$C4654,[1]Locations!$A:$O,2,0)</f>
        <v>Fontana</v>
      </c>
      <c r="O5793" s="9" t="str">
        <f>VLOOKUP('Consolidtaed Data'!$D4654,'[1]Sales People'!$A:$B,2,0)</f>
        <v>Brian Thomas</v>
      </c>
      <c r="P5793" s="9" t="str">
        <f>VLOOKUP('Consolidtaed Data'!$E4654,[1]Customers!$A:$B,2,0)</f>
        <v>Nicholas Morrison</v>
      </c>
      <c r="Q5793" s="11">
        <f>WEEKDAY('Consolidtaed Data'!$F4654)</f>
        <v>2</v>
      </c>
      <c r="R5793" s="9">
        <f>MONTH('Consolidtaed Data'!$F4654)</f>
        <v>12</v>
      </c>
      <c r="S5793" s="9" t="str">
        <f>TEXT(Table3[[#This Row],[Purchase Date]],"MMMM")</f>
        <v>March</v>
      </c>
      <c r="T5793" s="9">
        <f>YEAR('Consolidtaed Data'!$F4654)</f>
        <v>2020</v>
      </c>
    </row>
    <row r="5794" spans="1:20" x14ac:dyDescent="0.3">
      <c r="A5794" s="9" t="s">
        <v>6820</v>
      </c>
      <c r="B5794" s="9" t="s">
        <v>112</v>
      </c>
      <c r="C5794" s="9" t="s">
        <v>458</v>
      </c>
      <c r="D5794" s="9" t="s">
        <v>174</v>
      </c>
      <c r="E5794" s="9" t="s">
        <v>52</v>
      </c>
      <c r="F5794" s="10">
        <v>44259</v>
      </c>
      <c r="G5794" s="10" t="str">
        <f>VLOOKUP(Table3[[#This Row],[Product ID]],[1]Products!$A:$G,2,0)</f>
        <v>Product 7</v>
      </c>
      <c r="H5794" s="22">
        <v>2</v>
      </c>
      <c r="I5794" s="9">
        <f>VLOOKUP('Consolidtaed Data'!$B3784,[1]Products!$A:$G,4,0)</f>
        <v>530</v>
      </c>
      <c r="J5794" s="9">
        <f>VLOOKUP('Consolidtaed Data'!$B3784,[1]Products!$A:$G,3,0)</f>
        <v>424</v>
      </c>
      <c r="K5794" s="9">
        <f>'Consolidtaed Data'!$J3784*'Consolidtaed Data'!$H3784</f>
        <v>130</v>
      </c>
      <c r="L5794" s="9">
        <f>'Consolidtaed Data'!$I3784*'Consolidtaed Data'!$H3784</f>
        <v>181</v>
      </c>
      <c r="M5794" s="9">
        <f>'Consolidtaed Data'!$L3784-'Consolidtaed Data'!$K3784</f>
        <v>1100</v>
      </c>
      <c r="N5794" s="9" t="str">
        <f>VLOOKUP('Consolidtaed Data'!$C3784,[1]Locations!$A:$O,2,0)</f>
        <v>Inglewood</v>
      </c>
      <c r="O5794" s="9" t="str">
        <f>VLOOKUP('Consolidtaed Data'!$D3784,'[1]Sales People'!$A:$B,2,0)</f>
        <v>Gary Rodriguez</v>
      </c>
      <c r="P5794" s="9" t="str">
        <f>VLOOKUP('Consolidtaed Data'!$E3784,[1]Customers!$A:$B,2,0)</f>
        <v>Douglas Foster</v>
      </c>
      <c r="Q5794" s="11">
        <f>WEEKDAY('Consolidtaed Data'!$F3784)</f>
        <v>1</v>
      </c>
      <c r="R5794" s="9">
        <f>MONTH('Consolidtaed Data'!$F3784)</f>
        <v>10</v>
      </c>
      <c r="S5794" s="9" t="str">
        <f>TEXT(Table3[[#This Row],[Purchase Date]],"MMMM")</f>
        <v>March</v>
      </c>
      <c r="T5794" s="9">
        <f>YEAR('Consolidtaed Data'!$F3784)</f>
        <v>2020</v>
      </c>
    </row>
    <row r="5795" spans="1:20" x14ac:dyDescent="0.3">
      <c r="A5795" s="9" t="s">
        <v>6821</v>
      </c>
      <c r="B5795" s="9" t="s">
        <v>204</v>
      </c>
      <c r="C5795" s="9" t="s">
        <v>458</v>
      </c>
      <c r="D5795" s="9" t="s">
        <v>174</v>
      </c>
      <c r="E5795" s="9" t="s">
        <v>2647</v>
      </c>
      <c r="F5795" s="10">
        <v>44259</v>
      </c>
      <c r="G5795" s="10" t="str">
        <f>VLOOKUP(Table3[[#This Row],[Product ID]],[1]Products!$A:$G,2,0)</f>
        <v>Product 101</v>
      </c>
      <c r="H5795" s="22">
        <v>4</v>
      </c>
      <c r="I5795" s="9">
        <f>VLOOKUP('Consolidtaed Data'!$B3825,[1]Products!$A:$G,4,0)</f>
        <v>1414</v>
      </c>
      <c r="J5795" s="9">
        <f>VLOOKUP('Consolidtaed Data'!$B3825,[1]Products!$A:$G,3,0)</f>
        <v>962</v>
      </c>
      <c r="K5795" s="9">
        <f>'Consolidtaed Data'!$J3825*'Consolidtaed Data'!$H3825</f>
        <v>79</v>
      </c>
      <c r="L5795" s="9">
        <f>'Consolidtaed Data'!$I3825*'Consolidtaed Data'!$H3825</f>
        <v>127</v>
      </c>
      <c r="M5795" s="9">
        <f>'Consolidtaed Data'!$L3825-'Consolidtaed Data'!$K3825</f>
        <v>264</v>
      </c>
      <c r="N5795" s="9" t="str">
        <f>VLOOKUP('Consolidtaed Data'!$C3825,[1]Locations!$A:$O,2,0)</f>
        <v>Concord</v>
      </c>
      <c r="O5795" s="9" t="str">
        <f>VLOOKUP('Consolidtaed Data'!$D3825,'[1]Sales People'!$A:$B,2,0)</f>
        <v>Brian Hansen</v>
      </c>
      <c r="P5795" s="9" t="str">
        <f>VLOOKUP('Consolidtaed Data'!$E3825,[1]Customers!$A:$B,2,0)</f>
        <v>Andrew Butler</v>
      </c>
      <c r="Q5795" s="11">
        <f>WEEKDAY('Consolidtaed Data'!$F3825)</f>
        <v>3</v>
      </c>
      <c r="R5795" s="9">
        <f>MONTH('Consolidtaed Data'!$F3825)</f>
        <v>10</v>
      </c>
      <c r="S5795" s="9" t="str">
        <f>TEXT(Table3[[#This Row],[Purchase Date]],"MMMM")</f>
        <v>March</v>
      </c>
      <c r="T5795" s="9">
        <f>YEAR('Consolidtaed Data'!$F3825)</f>
        <v>2020</v>
      </c>
    </row>
    <row r="5796" spans="1:20" x14ac:dyDescent="0.3">
      <c r="A5796" s="9" t="s">
        <v>6822</v>
      </c>
      <c r="B5796" s="9" t="s">
        <v>151</v>
      </c>
      <c r="C5796" s="9" t="s">
        <v>352</v>
      </c>
      <c r="D5796" s="9" t="s">
        <v>31</v>
      </c>
      <c r="E5796" s="9" t="s">
        <v>296</v>
      </c>
      <c r="F5796" s="10">
        <v>44259</v>
      </c>
      <c r="G5796" s="10" t="str">
        <f>VLOOKUP(Table3[[#This Row],[Product ID]],[1]Products!$A:$G,2,0)</f>
        <v>Product 94</v>
      </c>
      <c r="H5796" s="22">
        <v>1</v>
      </c>
      <c r="I5796" s="9">
        <f>VLOOKUP('Consolidtaed Data'!$B3956,[1]Products!$A:$G,4,0)</f>
        <v>2182</v>
      </c>
      <c r="J5796" s="9">
        <f>VLOOKUP('Consolidtaed Data'!$B3956,[1]Products!$A:$G,3,0)</f>
        <v>1200</v>
      </c>
      <c r="K5796" s="9">
        <f>'Consolidtaed Data'!$J3956*'Consolidtaed Data'!$H3956</f>
        <v>752</v>
      </c>
      <c r="L5796" s="9">
        <f>'Consolidtaed Data'!$I3956*'Consolidtaed Data'!$H3956</f>
        <v>916</v>
      </c>
      <c r="M5796" s="9">
        <f>'Consolidtaed Data'!$L3956-'Consolidtaed Data'!$K3956</f>
        <v>554</v>
      </c>
      <c r="N5796" s="9" t="str">
        <f>VLOOKUP('Consolidtaed Data'!$C3956,[1]Locations!$A:$O,2,0)</f>
        <v>Santa Clara</v>
      </c>
      <c r="O5796" s="9" t="str">
        <f>VLOOKUP('Consolidtaed Data'!$D3956,'[1]Sales People'!$A:$B,2,0)</f>
        <v>Scott Clark</v>
      </c>
      <c r="P5796" s="9" t="str">
        <f>VLOOKUP('Consolidtaed Data'!$E3956,[1]Customers!$A:$B,2,0)</f>
        <v>Mark Lee</v>
      </c>
      <c r="Q5796" s="11">
        <f>WEEKDAY('Consolidtaed Data'!$F3956)</f>
        <v>6</v>
      </c>
      <c r="R5796" s="9">
        <f>MONTH('Consolidtaed Data'!$F3956)</f>
        <v>10</v>
      </c>
      <c r="S5796" s="9" t="str">
        <f>TEXT(Table3[[#This Row],[Purchase Date]],"MMMM")</f>
        <v>March</v>
      </c>
      <c r="T5796" s="9">
        <f>YEAR('Consolidtaed Data'!$F3956)</f>
        <v>2020</v>
      </c>
    </row>
    <row r="5797" spans="1:20" x14ac:dyDescent="0.3">
      <c r="A5797" s="9" t="s">
        <v>6823</v>
      </c>
      <c r="B5797" s="9" t="s">
        <v>213</v>
      </c>
      <c r="C5797" s="9" t="s">
        <v>439</v>
      </c>
      <c r="D5797" s="9" t="s">
        <v>13</v>
      </c>
      <c r="E5797" s="9" t="s">
        <v>1871</v>
      </c>
      <c r="F5797" s="10">
        <v>44259</v>
      </c>
      <c r="G5797" s="10" t="str">
        <f>VLOOKUP(Table3[[#This Row],[Product ID]],[1]Products!$A:$G,2,0)</f>
        <v>Product 68</v>
      </c>
      <c r="H5797" s="22">
        <v>1</v>
      </c>
      <c r="I5797" s="9">
        <f>VLOOKUP('Consolidtaed Data'!$B4012,[1]Products!$A:$G,4,0)</f>
        <v>947</v>
      </c>
      <c r="J5797" s="9">
        <f>VLOOKUP('Consolidtaed Data'!$B4012,[1]Products!$A:$G,3,0)</f>
        <v>786</v>
      </c>
      <c r="K5797" s="9">
        <f>'Consolidtaed Data'!$J4012*'Consolidtaed Data'!$H4012</f>
        <v>534</v>
      </c>
      <c r="L5797" s="9">
        <f>'Consolidtaed Data'!$I4012*'Consolidtaed Data'!$H4012</f>
        <v>847</v>
      </c>
      <c r="M5797" s="9">
        <f>'Consolidtaed Data'!$L4012-'Consolidtaed Data'!$K4012</f>
        <v>383</v>
      </c>
      <c r="N5797" s="9" t="str">
        <f>VLOOKUP('Consolidtaed Data'!$C4012,[1]Locations!$A:$O,2,0)</f>
        <v>Downey</v>
      </c>
      <c r="O5797" s="9" t="str">
        <f>VLOOKUP('Consolidtaed Data'!$D4012,'[1]Sales People'!$A:$B,2,0)</f>
        <v>Fred Robertson</v>
      </c>
      <c r="P5797" s="9" t="str">
        <f>VLOOKUP('Consolidtaed Data'!$E4012,[1]Customers!$A:$B,2,0)</f>
        <v>Anthony Simpson</v>
      </c>
      <c r="Q5797" s="11">
        <f>WEEKDAY('Consolidtaed Data'!$F4012)</f>
        <v>3</v>
      </c>
      <c r="R5797" s="9">
        <f>MONTH('Consolidtaed Data'!$F4012)</f>
        <v>10</v>
      </c>
      <c r="S5797" s="9" t="str">
        <f>TEXT(Table3[[#This Row],[Purchase Date]],"MMMM")</f>
        <v>March</v>
      </c>
      <c r="T5797" s="9">
        <f>YEAR('Consolidtaed Data'!$F4012)</f>
        <v>2020</v>
      </c>
    </row>
    <row r="5798" spans="1:20" x14ac:dyDescent="0.3">
      <c r="A5798" s="9" t="s">
        <v>6824</v>
      </c>
      <c r="B5798" s="9" t="s">
        <v>712</v>
      </c>
      <c r="C5798" s="9" t="s">
        <v>178</v>
      </c>
      <c r="D5798" s="9" t="s">
        <v>329</v>
      </c>
      <c r="E5798" s="9" t="s">
        <v>428</v>
      </c>
      <c r="F5798" s="10">
        <v>44259</v>
      </c>
      <c r="G5798" s="10" t="str">
        <f>VLOOKUP(Table3[[#This Row],[Product ID]],[1]Products!$A:$G,2,0)</f>
        <v>Product 32</v>
      </c>
      <c r="H5798" s="22">
        <v>1</v>
      </c>
      <c r="I5798" s="9">
        <f>VLOOKUP('Consolidtaed Data'!$B4040,[1]Products!$A:$G,4,0)</f>
        <v>504</v>
      </c>
      <c r="J5798" s="9">
        <f>VLOOKUP('Consolidtaed Data'!$B4040,[1]Products!$A:$G,3,0)</f>
        <v>408</v>
      </c>
      <c r="K5798" s="9">
        <f>'Consolidtaed Data'!$J4040*'Consolidtaed Data'!$H4040</f>
        <v>462</v>
      </c>
      <c r="L5798" s="9">
        <f>'Consolidtaed Data'!$I4040*'Consolidtaed Data'!$H4040</f>
        <v>609</v>
      </c>
      <c r="M5798" s="9">
        <f>'Consolidtaed Data'!$L4040-'Consolidtaed Data'!$K4040</f>
        <v>285</v>
      </c>
      <c r="N5798" s="9" t="str">
        <f>VLOOKUP('Consolidtaed Data'!$C4040,[1]Locations!$A:$O,2,0)</f>
        <v>West Covina</v>
      </c>
      <c r="O5798" s="9" t="str">
        <f>VLOOKUP('Consolidtaed Data'!$D4040,'[1]Sales People'!$A:$B,2,0)</f>
        <v>Howard Gardner</v>
      </c>
      <c r="P5798" s="9" t="str">
        <f>VLOOKUP('Consolidtaed Data'!$E4040,[1]Customers!$A:$B,2,0)</f>
        <v>Jerry Andrews</v>
      </c>
      <c r="Q5798" s="11">
        <f>WEEKDAY('Consolidtaed Data'!$F4040)</f>
        <v>4</v>
      </c>
      <c r="R5798" s="9">
        <f>MONTH('Consolidtaed Data'!$F4040)</f>
        <v>10</v>
      </c>
      <c r="S5798" s="9" t="str">
        <f>TEXT(Table3[[#This Row],[Purchase Date]],"MMMM")</f>
        <v>March</v>
      </c>
      <c r="T5798" s="9">
        <f>YEAR('Consolidtaed Data'!$F4040)</f>
        <v>2020</v>
      </c>
    </row>
    <row r="5799" spans="1:20" x14ac:dyDescent="0.3">
      <c r="A5799" s="9" t="s">
        <v>6825</v>
      </c>
      <c r="B5799" s="9" t="s">
        <v>411</v>
      </c>
      <c r="C5799" s="9" t="s">
        <v>394</v>
      </c>
      <c r="D5799" s="9" t="s">
        <v>91</v>
      </c>
      <c r="E5799" s="9" t="s">
        <v>350</v>
      </c>
      <c r="F5799" s="10">
        <v>44259</v>
      </c>
      <c r="G5799" s="10" t="str">
        <f>VLOOKUP(Table3[[#This Row],[Product ID]],[1]Products!$A:$G,2,0)</f>
        <v>Product 27</v>
      </c>
      <c r="H5799" s="22">
        <v>1</v>
      </c>
      <c r="I5799" s="9">
        <f>VLOOKUP('Consolidtaed Data'!$B4141,[1]Products!$A:$G,4,0)</f>
        <v>603</v>
      </c>
      <c r="J5799" s="9">
        <f>VLOOKUP('Consolidtaed Data'!$B4141,[1]Products!$A:$G,3,0)</f>
        <v>416</v>
      </c>
      <c r="K5799" s="9">
        <f>'Consolidtaed Data'!$J4141*'Consolidtaed Data'!$H4141</f>
        <v>144</v>
      </c>
      <c r="L5799" s="9">
        <f>'Consolidtaed Data'!$I4141*'Consolidtaed Data'!$H4141</f>
        <v>272</v>
      </c>
      <c r="M5799" s="9">
        <f>'Consolidtaed Data'!$L4141-'Consolidtaed Data'!$K4141</f>
        <v>447</v>
      </c>
      <c r="N5799" s="9" t="str">
        <f>VLOOKUP('Consolidtaed Data'!$C4141,[1]Locations!$A:$O,2,0)</f>
        <v>Rancho Cucamonga</v>
      </c>
      <c r="O5799" s="9" t="str">
        <f>VLOOKUP('Consolidtaed Data'!$D4141,'[1]Sales People'!$A:$B,2,0)</f>
        <v>Kenneth Fields</v>
      </c>
      <c r="P5799" s="9" t="str">
        <f>VLOOKUP('Consolidtaed Data'!$E4141,[1]Customers!$A:$B,2,0)</f>
        <v>Andrew Hansen</v>
      </c>
      <c r="Q5799" s="11">
        <f>WEEKDAY('Consolidtaed Data'!$F4141)</f>
        <v>7</v>
      </c>
      <c r="R5799" s="9">
        <f>MONTH('Consolidtaed Data'!$F4141)</f>
        <v>10</v>
      </c>
      <c r="S5799" s="9" t="str">
        <f>TEXT(Table3[[#This Row],[Purchase Date]],"MMMM")</f>
        <v>March</v>
      </c>
      <c r="T5799" s="9">
        <f>YEAR('Consolidtaed Data'!$F4141)</f>
        <v>2020</v>
      </c>
    </row>
    <row r="5800" spans="1:20" x14ac:dyDescent="0.3">
      <c r="A5800" s="9" t="s">
        <v>6826</v>
      </c>
      <c r="B5800" s="9" t="s">
        <v>330</v>
      </c>
      <c r="C5800" s="9" t="s">
        <v>253</v>
      </c>
      <c r="D5800" s="9" t="s">
        <v>127</v>
      </c>
      <c r="E5800" s="9" t="s">
        <v>1638</v>
      </c>
      <c r="F5800" s="10">
        <v>44259</v>
      </c>
      <c r="G5800" s="10" t="str">
        <f>VLOOKUP(Table3[[#This Row],[Product ID]],[1]Products!$A:$G,2,0)</f>
        <v>Product 91</v>
      </c>
      <c r="H5800" s="22">
        <v>4</v>
      </c>
      <c r="I5800" s="9">
        <f>VLOOKUP('Consolidtaed Data'!$B4283,[1]Products!$A:$G,4,0)</f>
        <v>1887</v>
      </c>
      <c r="J5800" s="9">
        <f>VLOOKUP('Consolidtaed Data'!$B4283,[1]Products!$A:$G,3,0)</f>
        <v>1378</v>
      </c>
      <c r="K5800" s="9">
        <f>'Consolidtaed Data'!$J4283*'Consolidtaed Data'!$H4283</f>
        <v>2380</v>
      </c>
      <c r="L5800" s="9">
        <f>'Consolidtaed Data'!$I4283*'Consolidtaed Data'!$H4283</f>
        <v>3132</v>
      </c>
      <c r="M5800" s="9">
        <f>'Consolidtaed Data'!$L4283-'Consolidtaed Data'!$K4283</f>
        <v>4096</v>
      </c>
      <c r="N5800" s="9" t="str">
        <f>VLOOKUP('Consolidtaed Data'!$C4283,[1]Locations!$A:$O,2,0)</f>
        <v>Jurupa Valley</v>
      </c>
      <c r="O5800" s="9" t="str">
        <f>VLOOKUP('Consolidtaed Data'!$D4283,'[1]Sales People'!$A:$B,2,0)</f>
        <v>Clarence Fox</v>
      </c>
      <c r="P5800" s="9" t="str">
        <f>VLOOKUP('Consolidtaed Data'!$E4283,[1]Customers!$A:$B,2,0)</f>
        <v>Victor Medina</v>
      </c>
      <c r="Q5800" s="11">
        <f>WEEKDAY('Consolidtaed Data'!$F4283)</f>
        <v>4</v>
      </c>
      <c r="R5800" s="9">
        <f>MONTH('Consolidtaed Data'!$F4283)</f>
        <v>11</v>
      </c>
      <c r="S5800" s="9" t="str">
        <f>TEXT(Table3[[#This Row],[Purchase Date]],"MMMM")</f>
        <v>March</v>
      </c>
      <c r="T5800" s="9">
        <f>YEAR('Consolidtaed Data'!$F4283)</f>
        <v>2020</v>
      </c>
    </row>
    <row r="5801" spans="1:20" x14ac:dyDescent="0.3">
      <c r="A5801" s="9" t="s">
        <v>6827</v>
      </c>
      <c r="B5801" s="9" t="s">
        <v>981</v>
      </c>
      <c r="C5801" s="9" t="s">
        <v>331</v>
      </c>
      <c r="D5801" s="9" t="s">
        <v>131</v>
      </c>
      <c r="E5801" s="9" t="s">
        <v>1809</v>
      </c>
      <c r="F5801" s="10">
        <v>44259</v>
      </c>
      <c r="G5801" s="10" t="str">
        <f>VLOOKUP(Table3[[#This Row],[Product ID]],[1]Products!$A:$G,2,0)</f>
        <v>Product 3</v>
      </c>
      <c r="H5801" s="22">
        <v>1</v>
      </c>
      <c r="I5801" s="9">
        <f>VLOOKUP('Consolidtaed Data'!$B4401,[1]Products!$A:$G,4,0)</f>
        <v>2182</v>
      </c>
      <c r="J5801" s="9">
        <f>VLOOKUP('Consolidtaed Data'!$B4401,[1]Products!$A:$G,3,0)</f>
        <v>1200</v>
      </c>
      <c r="K5801" s="9">
        <f>'Consolidtaed Data'!$J4401*'Consolidtaed Data'!$H4401</f>
        <v>1896</v>
      </c>
      <c r="L5801" s="9">
        <f>'Consolidtaed Data'!$I4401*'Consolidtaed Data'!$H4401</f>
        <v>2495</v>
      </c>
      <c r="M5801" s="9">
        <f>'Consolidtaed Data'!$L4401-'Consolidtaed Data'!$K4401</f>
        <v>138</v>
      </c>
      <c r="N5801" s="9" t="str">
        <f>VLOOKUP('Consolidtaed Data'!$C4401,[1]Locations!$A:$O,2,0)</f>
        <v>San Mateo</v>
      </c>
      <c r="O5801" s="9" t="str">
        <f>VLOOKUP('Consolidtaed Data'!$D4401,'[1]Sales People'!$A:$B,2,0)</f>
        <v>Fred Robertson</v>
      </c>
      <c r="P5801" s="9" t="str">
        <f>VLOOKUP('Consolidtaed Data'!$E4401,[1]Customers!$A:$B,2,0)</f>
        <v>George Hill</v>
      </c>
      <c r="Q5801" s="11">
        <f>WEEKDAY('Consolidtaed Data'!$F4401)</f>
        <v>5</v>
      </c>
      <c r="R5801" s="9">
        <f>MONTH('Consolidtaed Data'!$F4401)</f>
        <v>11</v>
      </c>
      <c r="S5801" s="9" t="str">
        <f>TEXT(Table3[[#This Row],[Purchase Date]],"MMMM")</f>
        <v>March</v>
      </c>
      <c r="T5801" s="9">
        <f>YEAR('Consolidtaed Data'!$F4401)</f>
        <v>2020</v>
      </c>
    </row>
    <row r="5802" spans="1:20" x14ac:dyDescent="0.3">
      <c r="A5802" s="9" t="s">
        <v>6828</v>
      </c>
      <c r="B5802" s="9" t="s">
        <v>526</v>
      </c>
      <c r="C5802" s="9" t="s">
        <v>226</v>
      </c>
      <c r="D5802" s="9" t="s">
        <v>123</v>
      </c>
      <c r="E5802" s="9" t="s">
        <v>1199</v>
      </c>
      <c r="F5802" s="10">
        <v>44259</v>
      </c>
      <c r="G5802" s="10" t="str">
        <f>VLOOKUP(Table3[[#This Row],[Product ID]],[1]Products!$A:$G,2,0)</f>
        <v>Product 14</v>
      </c>
      <c r="H5802" s="22">
        <v>1</v>
      </c>
      <c r="I5802" s="9">
        <f>VLOOKUP('Consolidtaed Data'!$B4426,[1]Products!$A:$G,4,0)</f>
        <v>35</v>
      </c>
      <c r="J5802" s="9">
        <f>VLOOKUP('Consolidtaed Data'!$B4426,[1]Products!$A:$G,3,0)</f>
        <v>22</v>
      </c>
      <c r="K5802" s="9">
        <f>'Consolidtaed Data'!$J4426*'Consolidtaed Data'!$H4426</f>
        <v>4760</v>
      </c>
      <c r="L5802" s="9">
        <f>'Consolidtaed Data'!$I4426*'Consolidtaed Data'!$H4426</f>
        <v>6264</v>
      </c>
      <c r="M5802" s="9">
        <f>'Consolidtaed Data'!$L4426-'Consolidtaed Data'!$K4426</f>
        <v>1389</v>
      </c>
      <c r="N5802" s="9" t="str">
        <f>VLOOKUP('Consolidtaed Data'!$C4426,[1]Locations!$A:$O,2,0)</f>
        <v>Long Beach</v>
      </c>
      <c r="O5802" s="9" t="str">
        <f>VLOOKUP('Consolidtaed Data'!$D4426,'[1]Sales People'!$A:$B,2,0)</f>
        <v>Martin Perry</v>
      </c>
      <c r="P5802" s="9" t="str">
        <f>VLOOKUP('Consolidtaed Data'!$E4426,[1]Customers!$A:$B,2,0)</f>
        <v>Michael Reed</v>
      </c>
      <c r="Q5802" s="11">
        <f>WEEKDAY('Consolidtaed Data'!$F4426)</f>
        <v>7</v>
      </c>
      <c r="R5802" s="9">
        <f>MONTH('Consolidtaed Data'!$F4426)</f>
        <v>11</v>
      </c>
      <c r="S5802" s="9" t="str">
        <f>TEXT(Table3[[#This Row],[Purchase Date]],"MMMM")</f>
        <v>March</v>
      </c>
      <c r="T5802" s="9">
        <f>YEAR('Consolidtaed Data'!$F4426)</f>
        <v>2020</v>
      </c>
    </row>
    <row r="5803" spans="1:20" x14ac:dyDescent="0.3">
      <c r="A5803" s="9" t="s">
        <v>6829</v>
      </c>
      <c r="B5803" s="9" t="s">
        <v>129</v>
      </c>
      <c r="C5803" s="9" t="s">
        <v>104</v>
      </c>
      <c r="D5803" s="9" t="s">
        <v>235</v>
      </c>
      <c r="E5803" s="9" t="s">
        <v>2810</v>
      </c>
      <c r="F5803" s="10">
        <v>44259</v>
      </c>
      <c r="G5803" s="10" t="str">
        <f>VLOOKUP(Table3[[#This Row],[Product ID]],[1]Products!$A:$G,2,0)</f>
        <v>Product 47</v>
      </c>
      <c r="H5803" s="22">
        <v>1</v>
      </c>
      <c r="I5803" s="9">
        <f>VLOOKUP('Consolidtaed Data'!$B4440,[1]Products!$A:$G,4,0)</f>
        <v>1848</v>
      </c>
      <c r="J5803" s="9">
        <f>VLOOKUP('Consolidtaed Data'!$B4440,[1]Products!$A:$G,3,0)</f>
        <v>1294</v>
      </c>
      <c r="K5803" s="9">
        <f>'Consolidtaed Data'!$J4440*'Consolidtaed Data'!$H4440</f>
        <v>832</v>
      </c>
      <c r="L5803" s="9">
        <f>'Consolidtaed Data'!$I4440*'Consolidtaed Data'!$H4440</f>
        <v>1206</v>
      </c>
      <c r="M5803" s="9">
        <f>'Consolidtaed Data'!$L4440-'Consolidtaed Data'!$K4440</f>
        <v>206</v>
      </c>
      <c r="N5803" s="9" t="str">
        <f>VLOOKUP('Consolidtaed Data'!$C4440,[1]Locations!$A:$O,2,0)</f>
        <v>Thousand Oaks</v>
      </c>
      <c r="O5803" s="9" t="str">
        <f>VLOOKUP('Consolidtaed Data'!$D4440,'[1]Sales People'!$A:$B,2,0)</f>
        <v>Carl Hall</v>
      </c>
      <c r="P5803" s="9" t="str">
        <f>VLOOKUP('Consolidtaed Data'!$E4440,[1]Customers!$A:$B,2,0)</f>
        <v>Jeffrey Carpenter</v>
      </c>
      <c r="Q5803" s="11">
        <f>WEEKDAY('Consolidtaed Data'!$F4440)</f>
        <v>7</v>
      </c>
      <c r="R5803" s="9">
        <f>MONTH('Consolidtaed Data'!$F4440)</f>
        <v>11</v>
      </c>
      <c r="S5803" s="9" t="str">
        <f>TEXT(Table3[[#This Row],[Purchase Date]],"MMMM")</f>
        <v>March</v>
      </c>
      <c r="T5803" s="9">
        <f>YEAR('Consolidtaed Data'!$F4440)</f>
        <v>2020</v>
      </c>
    </row>
    <row r="5804" spans="1:20" x14ac:dyDescent="0.3">
      <c r="A5804" s="9" t="s">
        <v>6830</v>
      </c>
      <c r="B5804" s="9" t="s">
        <v>54</v>
      </c>
      <c r="C5804" s="9" t="s">
        <v>289</v>
      </c>
      <c r="D5804" s="9" t="s">
        <v>229</v>
      </c>
      <c r="E5804" s="9" t="s">
        <v>1510</v>
      </c>
      <c r="F5804" s="10">
        <v>44259</v>
      </c>
      <c r="G5804" s="10" t="str">
        <f>VLOOKUP(Table3[[#This Row],[Product ID]],[1]Products!$A:$G,2,0)</f>
        <v>Product 41</v>
      </c>
      <c r="H5804" s="22">
        <v>1</v>
      </c>
      <c r="I5804" s="9">
        <f>VLOOKUP('Consolidtaed Data'!$B4617,[1]Products!$A:$G,4,0)</f>
        <v>217</v>
      </c>
      <c r="J5804" s="9">
        <f>VLOOKUP('Consolidtaed Data'!$B4617,[1]Products!$A:$G,3,0)</f>
        <v>171</v>
      </c>
      <c r="K5804" s="9">
        <f>'Consolidtaed Data'!$J4617*'Consolidtaed Data'!$H4617</f>
        <v>3570</v>
      </c>
      <c r="L5804" s="9">
        <f>'Consolidtaed Data'!$I4617*'Consolidtaed Data'!$H4617</f>
        <v>4698</v>
      </c>
      <c r="M5804" s="9">
        <f>'Consolidtaed Data'!$L4617-'Consolidtaed Data'!$K4617</f>
        <v>267</v>
      </c>
      <c r="N5804" s="9" t="str">
        <f>VLOOKUP('Consolidtaed Data'!$C4617,[1]Locations!$A:$O,2,0)</f>
        <v>Victorville</v>
      </c>
      <c r="O5804" s="9" t="str">
        <f>VLOOKUP('Consolidtaed Data'!$D4617,'[1]Sales People'!$A:$B,2,0)</f>
        <v>Arthur Mccoy</v>
      </c>
      <c r="P5804" s="9" t="str">
        <f>VLOOKUP('Consolidtaed Data'!$E4617,[1]Customers!$A:$B,2,0)</f>
        <v>Benjamin Garza</v>
      </c>
      <c r="Q5804" s="11">
        <f>WEEKDAY('Consolidtaed Data'!$F4617)</f>
        <v>6</v>
      </c>
      <c r="R5804" s="9">
        <f>MONTH('Consolidtaed Data'!$F4617)</f>
        <v>12</v>
      </c>
      <c r="S5804" s="9" t="str">
        <f>TEXT(Table3[[#This Row],[Purchase Date]],"MMMM")</f>
        <v>March</v>
      </c>
      <c r="T5804" s="9">
        <f>YEAR('Consolidtaed Data'!$F4617)</f>
        <v>2020</v>
      </c>
    </row>
    <row r="5805" spans="1:20" x14ac:dyDescent="0.3">
      <c r="A5805" s="9" t="s">
        <v>6831</v>
      </c>
      <c r="B5805" s="9" t="s">
        <v>209</v>
      </c>
      <c r="C5805" s="9" t="s">
        <v>412</v>
      </c>
      <c r="D5805" s="9" t="s">
        <v>149</v>
      </c>
      <c r="E5805" s="9" t="s">
        <v>2626</v>
      </c>
      <c r="F5805" s="10">
        <v>44259</v>
      </c>
      <c r="G5805" s="10" t="str">
        <f>VLOOKUP(Table3[[#This Row],[Product ID]],[1]Products!$A:$G,2,0)</f>
        <v>Product 86</v>
      </c>
      <c r="H5805" s="22">
        <v>2</v>
      </c>
      <c r="I5805" s="9">
        <f>VLOOKUP('Consolidtaed Data'!$B4620,[1]Products!$A:$G,4,0)</f>
        <v>504</v>
      </c>
      <c r="J5805" s="9">
        <f>VLOOKUP('Consolidtaed Data'!$B4620,[1]Products!$A:$G,3,0)</f>
        <v>408</v>
      </c>
      <c r="K5805" s="9">
        <f>'Consolidtaed Data'!$J4620*'Consolidtaed Data'!$H4620</f>
        <v>292</v>
      </c>
      <c r="L5805" s="9">
        <f>'Consolidtaed Data'!$I4620*'Consolidtaed Data'!$H4620</f>
        <v>356</v>
      </c>
      <c r="M5805" s="9">
        <f>'Consolidtaed Data'!$L4620-'Consolidtaed Data'!$K4620</f>
        <v>344</v>
      </c>
      <c r="N5805" s="9" t="str">
        <f>VLOOKUP('Consolidtaed Data'!$C4620,[1]Locations!$A:$O,2,0)</f>
        <v>El Monte</v>
      </c>
      <c r="O5805" s="9" t="str">
        <f>VLOOKUP('Consolidtaed Data'!$D4620,'[1]Sales People'!$A:$B,2,0)</f>
        <v>Larry Castillo</v>
      </c>
      <c r="P5805" s="9" t="str">
        <f>VLOOKUP('Consolidtaed Data'!$E4620,[1]Customers!$A:$B,2,0)</f>
        <v>Steve Hunt</v>
      </c>
      <c r="Q5805" s="11">
        <f>WEEKDAY('Consolidtaed Data'!$F4620)</f>
        <v>6</v>
      </c>
      <c r="R5805" s="9">
        <f>MONTH('Consolidtaed Data'!$F4620)</f>
        <v>12</v>
      </c>
      <c r="S5805" s="9" t="str">
        <f>TEXT(Table3[[#This Row],[Purchase Date]],"MMMM")</f>
        <v>March</v>
      </c>
      <c r="T5805" s="9">
        <f>YEAR('Consolidtaed Data'!$F4620)</f>
        <v>2020</v>
      </c>
    </row>
    <row r="5806" spans="1:20" x14ac:dyDescent="0.3">
      <c r="A5806" s="9" t="s">
        <v>6832</v>
      </c>
      <c r="B5806" s="9" t="s">
        <v>369</v>
      </c>
      <c r="C5806" s="9" t="s">
        <v>228</v>
      </c>
      <c r="D5806" s="9" t="s">
        <v>161</v>
      </c>
      <c r="E5806" s="9" t="s">
        <v>831</v>
      </c>
      <c r="F5806" s="10">
        <v>44259</v>
      </c>
      <c r="G5806" s="10" t="str">
        <f>VLOOKUP(Table3[[#This Row],[Product ID]],[1]Products!$A:$G,2,0)</f>
        <v>Product 8</v>
      </c>
      <c r="H5806" s="22">
        <v>2</v>
      </c>
      <c r="I5806" s="9">
        <f>VLOOKUP('Consolidtaed Data'!$B4636,[1]Products!$A:$G,4,0)</f>
        <v>181</v>
      </c>
      <c r="J5806" s="9">
        <f>VLOOKUP('Consolidtaed Data'!$B4636,[1]Products!$A:$G,3,0)</f>
        <v>130</v>
      </c>
      <c r="K5806" s="9">
        <f>'Consolidtaed Data'!$J4636*'Consolidtaed Data'!$H4636</f>
        <v>1473</v>
      </c>
      <c r="L5806" s="9">
        <f>'Consolidtaed Data'!$I4636*'Consolidtaed Data'!$H4636</f>
        <v>2497</v>
      </c>
      <c r="M5806" s="9">
        <f>'Consolidtaed Data'!$L4636-'Consolidtaed Data'!$K4636</f>
        <v>528</v>
      </c>
      <c r="N5806" s="9" t="str">
        <f>VLOOKUP('Consolidtaed Data'!$C4636,[1]Locations!$A:$O,2,0)</f>
        <v>San Bernardino</v>
      </c>
      <c r="O5806" s="9" t="str">
        <f>VLOOKUP('Consolidtaed Data'!$D4636,'[1]Sales People'!$A:$B,2,0)</f>
        <v>Roger Ramos</v>
      </c>
      <c r="P5806" s="9" t="str">
        <f>VLOOKUP('Consolidtaed Data'!$E4636,[1]Customers!$A:$B,2,0)</f>
        <v>Carlos Hunt</v>
      </c>
      <c r="Q5806" s="11">
        <f>WEEKDAY('Consolidtaed Data'!$F4636)</f>
        <v>7</v>
      </c>
      <c r="R5806" s="9">
        <f>MONTH('Consolidtaed Data'!$F4636)</f>
        <v>12</v>
      </c>
      <c r="S5806" s="9" t="str">
        <f>TEXT(Table3[[#This Row],[Purchase Date]],"MMMM")</f>
        <v>March</v>
      </c>
      <c r="T5806" s="9">
        <f>YEAR('Consolidtaed Data'!$F4636)</f>
        <v>2020</v>
      </c>
    </row>
    <row r="5807" spans="1:20" x14ac:dyDescent="0.3">
      <c r="A5807" s="9" t="s">
        <v>6833</v>
      </c>
      <c r="B5807" s="9" t="s">
        <v>182</v>
      </c>
      <c r="C5807" s="9" t="s">
        <v>245</v>
      </c>
      <c r="D5807" s="9" t="s">
        <v>127</v>
      </c>
      <c r="E5807" s="9" t="s">
        <v>967</v>
      </c>
      <c r="F5807" s="10">
        <v>44260</v>
      </c>
      <c r="G5807" s="10" t="str">
        <f>VLOOKUP(Table3[[#This Row],[Product ID]],[1]Products!$A:$G,2,0)</f>
        <v>Product 9</v>
      </c>
      <c r="H5807" s="22">
        <v>1</v>
      </c>
      <c r="I5807" s="9">
        <f>VLOOKUP('Consolidtaed Data'!$B3761,[1]Products!$A:$G,4,0)</f>
        <v>368</v>
      </c>
      <c r="J5807" s="9">
        <f>VLOOKUP('Consolidtaed Data'!$B3761,[1]Products!$A:$G,3,0)</f>
        <v>269</v>
      </c>
      <c r="K5807" s="9">
        <f>'Consolidtaed Data'!$J3761*'Consolidtaed Data'!$H3761</f>
        <v>682</v>
      </c>
      <c r="L5807" s="9">
        <f>'Consolidtaed Data'!$I3761*'Consolidtaed Data'!$H3761</f>
        <v>1338</v>
      </c>
      <c r="M5807" s="9">
        <f>'Consolidtaed Data'!$L3761-'Consolidtaed Data'!$K3761</f>
        <v>662</v>
      </c>
      <c r="N5807" s="9" t="str">
        <f>VLOOKUP('Consolidtaed Data'!$C3761,[1]Locations!$A:$O,2,0)</f>
        <v>Salinas</v>
      </c>
      <c r="O5807" s="9" t="str">
        <f>VLOOKUP('Consolidtaed Data'!$D3761,'[1]Sales People'!$A:$B,2,0)</f>
        <v>Ernest Wheeler</v>
      </c>
      <c r="P5807" s="9" t="str">
        <f>VLOOKUP('Consolidtaed Data'!$E3761,[1]Customers!$A:$B,2,0)</f>
        <v>Jose Riley</v>
      </c>
      <c r="Q5807" s="11">
        <f>WEEKDAY('Consolidtaed Data'!$F3761)</f>
        <v>6</v>
      </c>
      <c r="R5807" s="9">
        <f>MONTH('Consolidtaed Data'!$F3761)</f>
        <v>10</v>
      </c>
      <c r="S5807" s="9" t="str">
        <f>TEXT(Table3[[#This Row],[Purchase Date]],"MMMM")</f>
        <v>March</v>
      </c>
      <c r="T5807" s="9">
        <f>YEAR('Consolidtaed Data'!$F3761)</f>
        <v>2020</v>
      </c>
    </row>
    <row r="5808" spans="1:20" x14ac:dyDescent="0.3">
      <c r="A5808" s="9" t="s">
        <v>6834</v>
      </c>
      <c r="B5808" s="9" t="s">
        <v>209</v>
      </c>
      <c r="C5808" s="9" t="s">
        <v>522</v>
      </c>
      <c r="D5808" s="9" t="s">
        <v>68</v>
      </c>
      <c r="E5808" s="9" t="s">
        <v>1481</v>
      </c>
      <c r="F5808" s="10">
        <v>44260</v>
      </c>
      <c r="G5808" s="10" t="str">
        <f>VLOOKUP(Table3[[#This Row],[Product ID]],[1]Products!$A:$G,2,0)</f>
        <v>Product 86</v>
      </c>
      <c r="H5808" s="22">
        <v>3</v>
      </c>
      <c r="I5808" s="9">
        <f>VLOOKUP('Consolidtaed Data'!$B3774,[1]Products!$A:$G,4,0)</f>
        <v>1353</v>
      </c>
      <c r="J5808" s="9">
        <f>VLOOKUP('Consolidtaed Data'!$B3774,[1]Products!$A:$G,3,0)</f>
        <v>947</v>
      </c>
      <c r="K5808" s="9">
        <f>'Consolidtaed Data'!$J3774*'Consolidtaed Data'!$H3774</f>
        <v>360</v>
      </c>
      <c r="L5808" s="9">
        <f>'Consolidtaed Data'!$I3774*'Consolidtaed Data'!$H3774</f>
        <v>448</v>
      </c>
      <c r="M5808" s="9">
        <f>'Consolidtaed Data'!$L3774-'Consolidtaed Data'!$K3774</f>
        <v>3308</v>
      </c>
      <c r="N5808" s="9" t="str">
        <f>VLOOKUP('Consolidtaed Data'!$C3774,[1]Locations!$A:$O,2,0)</f>
        <v>Simi Valley</v>
      </c>
      <c r="O5808" s="9" t="str">
        <f>VLOOKUP('Consolidtaed Data'!$D3774,'[1]Sales People'!$A:$B,2,0)</f>
        <v>Bobby Russell</v>
      </c>
      <c r="P5808" s="9" t="str">
        <f>VLOOKUP('Consolidtaed Data'!$E3774,[1]Customers!$A:$B,2,0)</f>
        <v>Juan Perez</v>
      </c>
      <c r="Q5808" s="11">
        <f>WEEKDAY('Consolidtaed Data'!$F3774)</f>
        <v>7</v>
      </c>
      <c r="R5808" s="9">
        <f>MONTH('Consolidtaed Data'!$F3774)</f>
        <v>10</v>
      </c>
      <c r="S5808" s="9" t="str">
        <f>TEXT(Table3[[#This Row],[Purchase Date]],"MMMM")</f>
        <v>March</v>
      </c>
      <c r="T5808" s="9">
        <f>YEAR('Consolidtaed Data'!$F3774)</f>
        <v>2020</v>
      </c>
    </row>
    <row r="5809" spans="1:20" x14ac:dyDescent="0.3">
      <c r="A5809" s="9" t="s">
        <v>6835</v>
      </c>
      <c r="B5809" s="9" t="s">
        <v>397</v>
      </c>
      <c r="C5809" s="9" t="s">
        <v>231</v>
      </c>
      <c r="D5809" s="9" t="s">
        <v>131</v>
      </c>
      <c r="E5809" s="9" t="s">
        <v>296</v>
      </c>
      <c r="F5809" s="10">
        <v>44260</v>
      </c>
      <c r="G5809" s="10" t="str">
        <f>VLOOKUP(Table3[[#This Row],[Product ID]],[1]Products!$A:$G,2,0)</f>
        <v>Product 20</v>
      </c>
      <c r="H5809" s="22">
        <v>1</v>
      </c>
      <c r="I5809" s="9">
        <f>VLOOKUP('Consolidtaed Data'!$B3799,[1]Products!$A:$G,4,0)</f>
        <v>112</v>
      </c>
      <c r="J5809" s="9">
        <f>VLOOKUP('Consolidtaed Data'!$B3799,[1]Products!$A:$G,3,0)</f>
        <v>90</v>
      </c>
      <c r="K5809" s="9">
        <f>'Consolidtaed Data'!$J3799*'Consolidtaed Data'!$H3799</f>
        <v>683</v>
      </c>
      <c r="L5809" s="9">
        <f>'Consolidtaed Data'!$I3799*'Consolidtaed Data'!$H3799</f>
        <v>1119</v>
      </c>
      <c r="M5809" s="9">
        <f>'Consolidtaed Data'!$L3799-'Consolidtaed Data'!$K3799</f>
        <v>377</v>
      </c>
      <c r="N5809" s="9" t="str">
        <f>VLOOKUP('Consolidtaed Data'!$C3799,[1]Locations!$A:$O,2,0)</f>
        <v>Murrieta</v>
      </c>
      <c r="O5809" s="9" t="str">
        <f>VLOOKUP('Consolidtaed Data'!$D3799,'[1]Sales People'!$A:$B,2,0)</f>
        <v>Jimmy Young</v>
      </c>
      <c r="P5809" s="9" t="str">
        <f>VLOOKUP('Consolidtaed Data'!$E3799,[1]Customers!$A:$B,2,0)</f>
        <v>James Sullivan</v>
      </c>
      <c r="Q5809" s="11">
        <f>WEEKDAY('Consolidtaed Data'!$F3799)</f>
        <v>1</v>
      </c>
      <c r="R5809" s="9">
        <f>MONTH('Consolidtaed Data'!$F3799)</f>
        <v>10</v>
      </c>
      <c r="S5809" s="9" t="str">
        <f>TEXT(Table3[[#This Row],[Purchase Date]],"MMMM")</f>
        <v>March</v>
      </c>
      <c r="T5809" s="9">
        <f>YEAR('Consolidtaed Data'!$F3799)</f>
        <v>2020</v>
      </c>
    </row>
    <row r="5810" spans="1:20" x14ac:dyDescent="0.3">
      <c r="A5810" s="9" t="s">
        <v>6836</v>
      </c>
      <c r="B5810" s="9" t="s">
        <v>495</v>
      </c>
      <c r="C5810" s="9" t="s">
        <v>263</v>
      </c>
      <c r="D5810" s="9" t="s">
        <v>161</v>
      </c>
      <c r="E5810" s="9" t="s">
        <v>1278</v>
      </c>
      <c r="F5810" s="10">
        <v>44260</v>
      </c>
      <c r="G5810" s="10" t="str">
        <f>VLOOKUP(Table3[[#This Row],[Product ID]],[1]Products!$A:$G,2,0)</f>
        <v>Product 15</v>
      </c>
      <c r="H5810" s="22">
        <v>2</v>
      </c>
      <c r="I5810" s="9">
        <f>VLOOKUP('Consolidtaed Data'!$B3856,[1]Products!$A:$G,4,0)</f>
        <v>799</v>
      </c>
      <c r="J5810" s="9">
        <f>VLOOKUP('Consolidtaed Data'!$B3856,[1]Products!$A:$G,3,0)</f>
        <v>455</v>
      </c>
      <c r="K5810" s="9">
        <f>'Consolidtaed Data'!$J3856*'Consolidtaed Data'!$H3856</f>
        <v>5895</v>
      </c>
      <c r="L5810" s="9">
        <f>'Consolidtaed Data'!$I3856*'Consolidtaed Data'!$H3856</f>
        <v>7188</v>
      </c>
      <c r="M5810" s="9">
        <f>'Consolidtaed Data'!$L3856-'Consolidtaed Data'!$K3856</f>
        <v>1100</v>
      </c>
      <c r="N5810" s="9" t="str">
        <f>VLOOKUP('Consolidtaed Data'!$C3856,[1]Locations!$A:$O,2,0)</f>
        <v>Sunnyvale</v>
      </c>
      <c r="O5810" s="9" t="str">
        <f>VLOOKUP('Consolidtaed Data'!$D3856,'[1]Sales People'!$A:$B,2,0)</f>
        <v>Larry Marshall</v>
      </c>
      <c r="P5810" s="9" t="str">
        <f>VLOOKUP('Consolidtaed Data'!$E3856,[1]Customers!$A:$B,2,0)</f>
        <v>Louis Johnston</v>
      </c>
      <c r="Q5810" s="11">
        <f>WEEKDAY('Consolidtaed Data'!$F3856)</f>
        <v>5</v>
      </c>
      <c r="R5810" s="9">
        <f>MONTH('Consolidtaed Data'!$F3856)</f>
        <v>10</v>
      </c>
      <c r="S5810" s="9" t="str">
        <f>TEXT(Table3[[#This Row],[Purchase Date]],"MMMM")</f>
        <v>March</v>
      </c>
      <c r="T5810" s="9">
        <f>YEAR('Consolidtaed Data'!$F3856)</f>
        <v>2020</v>
      </c>
    </row>
    <row r="5811" spans="1:20" x14ac:dyDescent="0.3">
      <c r="A5811" s="9" t="s">
        <v>6837</v>
      </c>
      <c r="B5811" s="9" t="s">
        <v>443</v>
      </c>
      <c r="C5811" s="9" t="s">
        <v>423</v>
      </c>
      <c r="D5811" s="9" t="s">
        <v>206</v>
      </c>
      <c r="E5811" s="9" t="s">
        <v>452</v>
      </c>
      <c r="F5811" s="10">
        <v>44260</v>
      </c>
      <c r="G5811" s="10" t="str">
        <f>VLOOKUP(Table3[[#This Row],[Product ID]],[1]Products!$A:$G,2,0)</f>
        <v>Product 61</v>
      </c>
      <c r="H5811" s="22">
        <v>1</v>
      </c>
      <c r="I5811" s="9">
        <f>VLOOKUP('Consolidtaed Data'!$B3858,[1]Products!$A:$G,4,0)</f>
        <v>2464</v>
      </c>
      <c r="J5811" s="9">
        <f>VLOOKUP('Consolidtaed Data'!$B3858,[1]Products!$A:$G,3,0)</f>
        <v>1774</v>
      </c>
      <c r="K5811" s="9">
        <f>'Consolidtaed Data'!$J3858*'Consolidtaed Data'!$H3858</f>
        <v>634</v>
      </c>
      <c r="L5811" s="9">
        <f>'Consolidtaed Data'!$I3858*'Consolidtaed Data'!$H3858</f>
        <v>880</v>
      </c>
      <c r="M5811" s="9">
        <f>'Consolidtaed Data'!$L3858-'Consolidtaed Data'!$K3858</f>
        <v>52</v>
      </c>
      <c r="N5811" s="9" t="str">
        <f>VLOOKUP('Consolidtaed Data'!$C3858,[1]Locations!$A:$O,2,0)</f>
        <v>Murrieta</v>
      </c>
      <c r="O5811" s="9" t="str">
        <f>VLOOKUP('Consolidtaed Data'!$D3858,'[1]Sales People'!$A:$B,2,0)</f>
        <v>Charles Harper</v>
      </c>
      <c r="P5811" s="9" t="str">
        <f>VLOOKUP('Consolidtaed Data'!$E3858,[1]Customers!$A:$B,2,0)</f>
        <v>Raymond Spencer</v>
      </c>
      <c r="Q5811" s="11">
        <f>WEEKDAY('Consolidtaed Data'!$F3858)</f>
        <v>5</v>
      </c>
      <c r="R5811" s="9">
        <f>MONTH('Consolidtaed Data'!$F3858)</f>
        <v>10</v>
      </c>
      <c r="S5811" s="9" t="str">
        <f>TEXT(Table3[[#This Row],[Purchase Date]],"MMMM")</f>
        <v>March</v>
      </c>
      <c r="T5811" s="9">
        <f>YEAR('Consolidtaed Data'!$F3858)</f>
        <v>2020</v>
      </c>
    </row>
    <row r="5812" spans="1:20" x14ac:dyDescent="0.3">
      <c r="A5812" s="9" t="s">
        <v>6838</v>
      </c>
      <c r="B5812" s="9" t="s">
        <v>742</v>
      </c>
      <c r="C5812" s="9" t="s">
        <v>352</v>
      </c>
      <c r="D5812" s="9" t="s">
        <v>161</v>
      </c>
      <c r="E5812" s="9" t="s">
        <v>679</v>
      </c>
      <c r="F5812" s="10">
        <v>44260</v>
      </c>
      <c r="G5812" s="10" t="str">
        <f>VLOOKUP(Table3[[#This Row],[Product ID]],[1]Products!$A:$G,2,0)</f>
        <v>Product 90</v>
      </c>
      <c r="H5812" s="22">
        <v>4</v>
      </c>
      <c r="I5812" s="9">
        <f>VLOOKUP('Consolidtaed Data'!$B3927,[1]Products!$A:$G,4,0)</f>
        <v>1380</v>
      </c>
      <c r="J5812" s="9">
        <f>VLOOKUP('Consolidtaed Data'!$B3927,[1]Products!$A:$G,3,0)</f>
        <v>1090</v>
      </c>
      <c r="K5812" s="9">
        <f>'Consolidtaed Data'!$J3927*'Consolidtaed Data'!$H3927</f>
        <v>5772</v>
      </c>
      <c r="L5812" s="9">
        <f>'Consolidtaed Data'!$I3927*'Consolidtaed Data'!$H3927</f>
        <v>7304</v>
      </c>
      <c r="M5812" s="9">
        <f>'Consolidtaed Data'!$L3927-'Consolidtaed Data'!$K3927</f>
        <v>1018</v>
      </c>
      <c r="N5812" s="9" t="str">
        <f>VLOOKUP('Consolidtaed Data'!$C3927,[1]Locations!$A:$O,2,0)</f>
        <v>Huntington Beach</v>
      </c>
      <c r="O5812" s="9" t="str">
        <f>VLOOKUP('Consolidtaed Data'!$D3927,'[1]Sales People'!$A:$B,2,0)</f>
        <v>Howard Sims</v>
      </c>
      <c r="P5812" s="9" t="str">
        <f>VLOOKUP('Consolidtaed Data'!$E3927,[1]Customers!$A:$B,2,0)</f>
        <v>Adam Riley</v>
      </c>
      <c r="Q5812" s="11">
        <f>WEEKDAY('Consolidtaed Data'!$F3927)</f>
        <v>4</v>
      </c>
      <c r="R5812" s="9">
        <f>MONTH('Consolidtaed Data'!$F3927)</f>
        <v>10</v>
      </c>
      <c r="S5812" s="9" t="str">
        <f>TEXT(Table3[[#This Row],[Purchase Date]],"MMMM")</f>
        <v>March</v>
      </c>
      <c r="T5812" s="9">
        <f>YEAR('Consolidtaed Data'!$F3927)</f>
        <v>2020</v>
      </c>
    </row>
    <row r="5813" spans="1:20" x14ac:dyDescent="0.3">
      <c r="A5813" s="9" t="s">
        <v>6839</v>
      </c>
      <c r="B5813" s="9" t="s">
        <v>266</v>
      </c>
      <c r="C5813" s="9" t="s">
        <v>302</v>
      </c>
      <c r="D5813" s="9" t="s">
        <v>100</v>
      </c>
      <c r="E5813" s="9" t="s">
        <v>1953</v>
      </c>
      <c r="F5813" s="10">
        <v>44260</v>
      </c>
      <c r="G5813" s="10" t="str">
        <f>VLOOKUP(Table3[[#This Row],[Product ID]],[1]Products!$A:$G,2,0)</f>
        <v>Product 92</v>
      </c>
      <c r="H5813" s="22">
        <v>3</v>
      </c>
      <c r="I5813" s="9">
        <f>VLOOKUP('Consolidtaed Data'!$B3936,[1]Products!$A:$G,4,0)</f>
        <v>545</v>
      </c>
      <c r="J5813" s="9">
        <f>VLOOKUP('Consolidtaed Data'!$B3936,[1]Products!$A:$G,3,0)</f>
        <v>425</v>
      </c>
      <c r="K5813" s="9">
        <f>'Consolidtaed Data'!$J3936*'Consolidtaed Data'!$H3936</f>
        <v>389</v>
      </c>
      <c r="L5813" s="9">
        <f>'Consolidtaed Data'!$I3936*'Consolidtaed Data'!$H3936</f>
        <v>637</v>
      </c>
      <c r="M5813" s="9">
        <f>'Consolidtaed Data'!$L3936-'Consolidtaed Data'!$K3936</f>
        <v>13</v>
      </c>
      <c r="N5813" s="9" t="str">
        <f>VLOOKUP('Consolidtaed Data'!$C3936,[1]Locations!$A:$O,2,0)</f>
        <v>Santa Clara</v>
      </c>
      <c r="O5813" s="9" t="str">
        <f>VLOOKUP('Consolidtaed Data'!$D3936,'[1]Sales People'!$A:$B,2,0)</f>
        <v>Gary Rodriguez</v>
      </c>
      <c r="P5813" s="9" t="str">
        <f>VLOOKUP('Consolidtaed Data'!$E3936,[1]Customers!$A:$B,2,0)</f>
        <v>Juan Griffin</v>
      </c>
      <c r="Q5813" s="11">
        <f>WEEKDAY('Consolidtaed Data'!$F3936)</f>
        <v>5</v>
      </c>
      <c r="R5813" s="9">
        <f>MONTH('Consolidtaed Data'!$F3936)</f>
        <v>10</v>
      </c>
      <c r="S5813" s="9" t="str">
        <f>TEXT(Table3[[#This Row],[Purchase Date]],"MMMM")</f>
        <v>March</v>
      </c>
      <c r="T5813" s="9">
        <f>YEAR('Consolidtaed Data'!$F3936)</f>
        <v>2020</v>
      </c>
    </row>
    <row r="5814" spans="1:20" x14ac:dyDescent="0.3">
      <c r="A5814" s="9" t="s">
        <v>6840</v>
      </c>
      <c r="B5814" s="9" t="s">
        <v>411</v>
      </c>
      <c r="C5814" s="9" t="s">
        <v>331</v>
      </c>
      <c r="D5814" s="9" t="s">
        <v>281</v>
      </c>
      <c r="E5814" s="9" t="s">
        <v>1013</v>
      </c>
      <c r="F5814" s="10">
        <v>44260</v>
      </c>
      <c r="G5814" s="10" t="str">
        <f>VLOOKUP(Table3[[#This Row],[Product ID]],[1]Products!$A:$G,2,0)</f>
        <v>Product 27</v>
      </c>
      <c r="H5814" s="22">
        <v>4</v>
      </c>
      <c r="I5814" s="9">
        <f>VLOOKUP('Consolidtaed Data'!$B3946,[1]Products!$A:$G,4,0)</f>
        <v>1862</v>
      </c>
      <c r="J5814" s="9">
        <f>VLOOKUP('Consolidtaed Data'!$B3946,[1]Products!$A:$G,3,0)</f>
        <v>1173</v>
      </c>
      <c r="K5814" s="9">
        <f>'Consolidtaed Data'!$J3946*'Consolidtaed Data'!$H3946</f>
        <v>130</v>
      </c>
      <c r="L5814" s="9">
        <f>'Consolidtaed Data'!$I3946*'Consolidtaed Data'!$H3946</f>
        <v>181</v>
      </c>
      <c r="M5814" s="9">
        <f>'Consolidtaed Data'!$L3946-'Consolidtaed Data'!$K3946</f>
        <v>904</v>
      </c>
      <c r="N5814" s="9" t="str">
        <f>VLOOKUP('Consolidtaed Data'!$C3946,[1]Locations!$A:$O,2,0)</f>
        <v>Berkeley</v>
      </c>
      <c r="O5814" s="9" t="str">
        <f>VLOOKUP('Consolidtaed Data'!$D3946,'[1]Sales People'!$A:$B,2,0)</f>
        <v>Brian Hansen</v>
      </c>
      <c r="P5814" s="9" t="str">
        <f>VLOOKUP('Consolidtaed Data'!$E3946,[1]Customers!$A:$B,2,0)</f>
        <v>Bruce Morrison</v>
      </c>
      <c r="Q5814" s="11">
        <f>WEEKDAY('Consolidtaed Data'!$F3946)</f>
        <v>5</v>
      </c>
      <c r="R5814" s="9">
        <f>MONTH('Consolidtaed Data'!$F3946)</f>
        <v>10</v>
      </c>
      <c r="S5814" s="9" t="str">
        <f>TEXT(Table3[[#This Row],[Purchase Date]],"MMMM")</f>
        <v>March</v>
      </c>
      <c r="T5814" s="9">
        <f>YEAR('Consolidtaed Data'!$F3946)</f>
        <v>2020</v>
      </c>
    </row>
    <row r="5815" spans="1:20" x14ac:dyDescent="0.3">
      <c r="A5815" s="9" t="s">
        <v>6841</v>
      </c>
      <c r="B5815" s="9" t="s">
        <v>298</v>
      </c>
      <c r="C5815" s="9" t="s">
        <v>394</v>
      </c>
      <c r="D5815" s="9" t="s">
        <v>329</v>
      </c>
      <c r="E5815" s="9" t="s">
        <v>1295</v>
      </c>
      <c r="F5815" s="10">
        <v>44260</v>
      </c>
      <c r="G5815" s="10" t="str">
        <f>VLOOKUP(Table3[[#This Row],[Product ID]],[1]Products!$A:$G,2,0)</f>
        <v>Product 53</v>
      </c>
      <c r="H5815" s="22">
        <v>1</v>
      </c>
      <c r="I5815" s="9">
        <f>VLOOKUP('Consolidtaed Data'!$B3979,[1]Products!$A:$G,4,0)</f>
        <v>2391</v>
      </c>
      <c r="J5815" s="9">
        <f>VLOOKUP('Consolidtaed Data'!$B3979,[1]Products!$A:$G,3,0)</f>
        <v>1291</v>
      </c>
      <c r="K5815" s="9">
        <f>'Consolidtaed Data'!$J3979*'Consolidtaed Data'!$H3979</f>
        <v>1516</v>
      </c>
      <c r="L5815" s="9">
        <f>'Consolidtaed Data'!$I3979*'Consolidtaed Data'!$H3979</f>
        <v>1783</v>
      </c>
      <c r="M5815" s="9">
        <f>'Consolidtaed Data'!$L3979-'Consolidtaed Data'!$K3979</f>
        <v>246</v>
      </c>
      <c r="N5815" s="9" t="str">
        <f>VLOOKUP('Consolidtaed Data'!$C3979,[1]Locations!$A:$O,2,0)</f>
        <v>Glendale</v>
      </c>
      <c r="O5815" s="9" t="str">
        <f>VLOOKUP('Consolidtaed Data'!$D3979,'[1]Sales People'!$A:$B,2,0)</f>
        <v>Jerry Perry</v>
      </c>
      <c r="P5815" s="9" t="str">
        <f>VLOOKUP('Consolidtaed Data'!$E3979,[1]Customers!$A:$B,2,0)</f>
        <v>Aaron Tucker</v>
      </c>
      <c r="Q5815" s="11">
        <f>WEEKDAY('Consolidtaed Data'!$F3979)</f>
        <v>7</v>
      </c>
      <c r="R5815" s="9">
        <f>MONTH('Consolidtaed Data'!$F3979)</f>
        <v>10</v>
      </c>
      <c r="S5815" s="9" t="str">
        <f>TEXT(Table3[[#This Row],[Purchase Date]],"MMMM")</f>
        <v>March</v>
      </c>
      <c r="T5815" s="9">
        <f>YEAR('Consolidtaed Data'!$F3979)</f>
        <v>2020</v>
      </c>
    </row>
    <row r="5816" spans="1:20" x14ac:dyDescent="0.3">
      <c r="A5816" s="9" t="s">
        <v>6842</v>
      </c>
      <c r="B5816" s="9" t="s">
        <v>390</v>
      </c>
      <c r="C5816" s="9" t="s">
        <v>423</v>
      </c>
      <c r="D5816" s="9" t="s">
        <v>127</v>
      </c>
      <c r="E5816" s="9" t="s">
        <v>737</v>
      </c>
      <c r="F5816" s="10">
        <v>44260</v>
      </c>
      <c r="G5816" s="10" t="str">
        <f>VLOOKUP(Table3[[#This Row],[Product ID]],[1]Products!$A:$G,2,0)</f>
        <v>Product 48</v>
      </c>
      <c r="H5816" s="22">
        <v>1</v>
      </c>
      <c r="I5816" s="9">
        <f>VLOOKUP('Consolidtaed Data'!$B4017,[1]Products!$A:$G,4,0)</f>
        <v>667</v>
      </c>
      <c r="J5816" s="9">
        <f>VLOOKUP('Consolidtaed Data'!$B4017,[1]Products!$A:$G,3,0)</f>
        <v>387</v>
      </c>
      <c r="K5816" s="9">
        <f>'Consolidtaed Data'!$J4017*'Consolidtaed Data'!$H4017</f>
        <v>1902</v>
      </c>
      <c r="L5816" s="9">
        <f>'Consolidtaed Data'!$I4017*'Consolidtaed Data'!$H4017</f>
        <v>2640</v>
      </c>
      <c r="M5816" s="9">
        <f>'Consolidtaed Data'!$L4017-'Consolidtaed Data'!$K4017</f>
        <v>1748</v>
      </c>
      <c r="N5816" s="9" t="str">
        <f>VLOOKUP('Consolidtaed Data'!$C4017,[1]Locations!$A:$O,2,0)</f>
        <v>Salinas</v>
      </c>
      <c r="O5816" s="9" t="str">
        <f>VLOOKUP('Consolidtaed Data'!$D4017,'[1]Sales People'!$A:$B,2,0)</f>
        <v>Carl Elliott</v>
      </c>
      <c r="P5816" s="9" t="str">
        <f>VLOOKUP('Consolidtaed Data'!$E4017,[1]Customers!$A:$B,2,0)</f>
        <v>Louis Harris</v>
      </c>
      <c r="Q5816" s="11">
        <f>WEEKDAY('Consolidtaed Data'!$F4017)</f>
        <v>3</v>
      </c>
      <c r="R5816" s="9">
        <f>MONTH('Consolidtaed Data'!$F4017)</f>
        <v>10</v>
      </c>
      <c r="S5816" s="9" t="str">
        <f>TEXT(Table3[[#This Row],[Purchase Date]],"MMMM")</f>
        <v>March</v>
      </c>
      <c r="T5816" s="9">
        <f>YEAR('Consolidtaed Data'!$F4017)</f>
        <v>2020</v>
      </c>
    </row>
    <row r="5817" spans="1:20" x14ac:dyDescent="0.3">
      <c r="A5817" s="9" t="s">
        <v>6843</v>
      </c>
      <c r="B5817" s="9" t="s">
        <v>298</v>
      </c>
      <c r="C5817" s="9" t="s">
        <v>228</v>
      </c>
      <c r="D5817" s="9" t="s">
        <v>281</v>
      </c>
      <c r="E5817" s="9" t="s">
        <v>722</v>
      </c>
      <c r="F5817" s="10">
        <v>44260</v>
      </c>
      <c r="G5817" s="10" t="str">
        <f>VLOOKUP(Table3[[#This Row],[Product ID]],[1]Products!$A:$G,2,0)</f>
        <v>Product 53</v>
      </c>
      <c r="H5817" s="22">
        <v>3</v>
      </c>
      <c r="I5817" s="9">
        <f>VLOOKUP('Consolidtaed Data'!$B4032,[1]Products!$A:$G,4,0)</f>
        <v>880</v>
      </c>
      <c r="J5817" s="9">
        <f>VLOOKUP('Consolidtaed Data'!$B4032,[1]Products!$A:$G,3,0)</f>
        <v>634</v>
      </c>
      <c r="K5817" s="9">
        <f>'Consolidtaed Data'!$J4032*'Consolidtaed Data'!$H4032</f>
        <v>4455</v>
      </c>
      <c r="L5817" s="9">
        <f>'Consolidtaed Data'!$I4032*'Consolidtaed Data'!$H4032</f>
        <v>6273</v>
      </c>
      <c r="M5817" s="9">
        <f>'Consolidtaed Data'!$L4032-'Consolidtaed Data'!$K4032</f>
        <v>690</v>
      </c>
      <c r="N5817" s="9" t="str">
        <f>VLOOKUP('Consolidtaed Data'!$C4032,[1]Locations!$A:$O,2,0)</f>
        <v>San Jose</v>
      </c>
      <c r="O5817" s="9" t="str">
        <f>VLOOKUP('Consolidtaed Data'!$D4032,'[1]Sales People'!$A:$B,2,0)</f>
        <v>Eugene Holmes</v>
      </c>
      <c r="P5817" s="9" t="str">
        <f>VLOOKUP('Consolidtaed Data'!$E4032,[1]Customers!$A:$B,2,0)</f>
        <v>Jose Ellis</v>
      </c>
      <c r="Q5817" s="11">
        <f>WEEKDAY('Consolidtaed Data'!$F4032)</f>
        <v>4</v>
      </c>
      <c r="R5817" s="9">
        <f>MONTH('Consolidtaed Data'!$F4032)</f>
        <v>10</v>
      </c>
      <c r="S5817" s="9" t="str">
        <f>TEXT(Table3[[#This Row],[Purchase Date]],"MMMM")</f>
        <v>March</v>
      </c>
      <c r="T5817" s="9">
        <f>YEAR('Consolidtaed Data'!$F4032)</f>
        <v>2020</v>
      </c>
    </row>
    <row r="5818" spans="1:20" x14ac:dyDescent="0.3">
      <c r="A5818" s="9" t="s">
        <v>6844</v>
      </c>
      <c r="B5818" s="9" t="s">
        <v>93</v>
      </c>
      <c r="C5818" s="9" t="s">
        <v>347</v>
      </c>
      <c r="D5818" s="9" t="s">
        <v>64</v>
      </c>
      <c r="E5818" s="9" t="s">
        <v>448</v>
      </c>
      <c r="F5818" s="10">
        <v>44260</v>
      </c>
      <c r="G5818" s="10" t="str">
        <f>VLOOKUP(Table3[[#This Row],[Product ID]],[1]Products!$A:$G,2,0)</f>
        <v>Product 71</v>
      </c>
      <c r="H5818" s="22">
        <v>2</v>
      </c>
      <c r="I5818" s="9">
        <f>VLOOKUP('Consolidtaed Data'!$B4074,[1]Products!$A:$G,4,0)</f>
        <v>947</v>
      </c>
      <c r="J5818" s="9">
        <f>VLOOKUP('Consolidtaed Data'!$B4074,[1]Products!$A:$G,3,0)</f>
        <v>786</v>
      </c>
      <c r="K5818" s="9">
        <f>'Consolidtaed Data'!$J4074*'Consolidtaed Data'!$H4074</f>
        <v>1363</v>
      </c>
      <c r="L5818" s="9">
        <f>'Consolidtaed Data'!$I4074*'Consolidtaed Data'!$H4074</f>
        <v>1725</v>
      </c>
      <c r="M5818" s="9">
        <f>'Consolidtaed Data'!$L4074-'Consolidtaed Data'!$K4074</f>
        <v>612</v>
      </c>
      <c r="N5818" s="9" t="str">
        <f>VLOOKUP('Consolidtaed Data'!$C4074,[1]Locations!$A:$O,2,0)</f>
        <v>West Covina</v>
      </c>
      <c r="O5818" s="9" t="str">
        <f>VLOOKUP('Consolidtaed Data'!$D4074,'[1]Sales People'!$A:$B,2,0)</f>
        <v>Brian Davis</v>
      </c>
      <c r="P5818" s="9" t="str">
        <f>VLOOKUP('Consolidtaed Data'!$E4074,[1]Customers!$A:$B,2,0)</f>
        <v>Nicholas Williamson</v>
      </c>
      <c r="Q5818" s="11">
        <f>WEEKDAY('Consolidtaed Data'!$F4074)</f>
        <v>1</v>
      </c>
      <c r="R5818" s="9">
        <f>MONTH('Consolidtaed Data'!$F4074)</f>
        <v>10</v>
      </c>
      <c r="S5818" s="9" t="str">
        <f>TEXT(Table3[[#This Row],[Purchase Date]],"MMMM")</f>
        <v>March</v>
      </c>
      <c r="T5818" s="9">
        <f>YEAR('Consolidtaed Data'!$F4074)</f>
        <v>2020</v>
      </c>
    </row>
    <row r="5819" spans="1:20" x14ac:dyDescent="0.3">
      <c r="A5819" s="9" t="s">
        <v>6845</v>
      </c>
      <c r="B5819" s="9" t="s">
        <v>503</v>
      </c>
      <c r="C5819" s="9" t="s">
        <v>469</v>
      </c>
      <c r="D5819" s="9" t="s">
        <v>149</v>
      </c>
      <c r="E5819" s="9" t="s">
        <v>3139</v>
      </c>
      <c r="F5819" s="10">
        <v>44260</v>
      </c>
      <c r="G5819" s="10" t="str">
        <f>VLOOKUP(Table3[[#This Row],[Product ID]],[1]Products!$A:$G,2,0)</f>
        <v>Product 99</v>
      </c>
      <c r="H5819" s="22">
        <v>1</v>
      </c>
      <c r="I5819" s="9">
        <f>VLOOKUP('Consolidtaed Data'!$B4076,[1]Products!$A:$G,4,0)</f>
        <v>1022</v>
      </c>
      <c r="J5819" s="9">
        <f>VLOOKUP('Consolidtaed Data'!$B4076,[1]Products!$A:$G,3,0)</f>
        <v>818</v>
      </c>
      <c r="K5819" s="9">
        <f>'Consolidtaed Data'!$J4076*'Consolidtaed Data'!$H4076</f>
        <v>1301</v>
      </c>
      <c r="L5819" s="9">
        <f>'Consolidtaed Data'!$I4076*'Consolidtaed Data'!$H4076</f>
        <v>1587</v>
      </c>
      <c r="M5819" s="9">
        <f>'Consolidtaed Data'!$L4076-'Consolidtaed Data'!$K4076</f>
        <v>128</v>
      </c>
      <c r="N5819" s="9" t="str">
        <f>VLOOKUP('Consolidtaed Data'!$C4076,[1]Locations!$A:$O,2,0)</f>
        <v>Santa Rosa</v>
      </c>
      <c r="O5819" s="9" t="str">
        <f>VLOOKUP('Consolidtaed Data'!$D4076,'[1]Sales People'!$A:$B,2,0)</f>
        <v>Christopher Tucker</v>
      </c>
      <c r="P5819" s="9" t="str">
        <f>VLOOKUP('Consolidtaed Data'!$E4076,[1]Customers!$A:$B,2,0)</f>
        <v>Harry Daniels</v>
      </c>
      <c r="Q5819" s="11">
        <f>WEEKDAY('Consolidtaed Data'!$F4076)</f>
        <v>1</v>
      </c>
      <c r="R5819" s="9">
        <f>MONTH('Consolidtaed Data'!$F4076)</f>
        <v>10</v>
      </c>
      <c r="S5819" s="9" t="str">
        <f>TEXT(Table3[[#This Row],[Purchase Date]],"MMMM")</f>
        <v>March</v>
      </c>
      <c r="T5819" s="9">
        <f>YEAR('Consolidtaed Data'!$F4076)</f>
        <v>2020</v>
      </c>
    </row>
    <row r="5820" spans="1:20" x14ac:dyDescent="0.3">
      <c r="A5820" s="9" t="s">
        <v>6846</v>
      </c>
      <c r="B5820" s="9" t="s">
        <v>318</v>
      </c>
      <c r="C5820" s="9" t="s">
        <v>421</v>
      </c>
      <c r="D5820" s="9" t="s">
        <v>123</v>
      </c>
      <c r="E5820" s="9" t="s">
        <v>1054</v>
      </c>
      <c r="F5820" s="10">
        <v>44260</v>
      </c>
      <c r="G5820" s="10" t="str">
        <f>VLOOKUP(Table3[[#This Row],[Product ID]],[1]Products!$A:$G,2,0)</f>
        <v>Product 89</v>
      </c>
      <c r="H5820" s="22">
        <v>1</v>
      </c>
      <c r="I5820" s="9">
        <f>VLOOKUP('Consolidtaed Data'!$B4079,[1]Products!$A:$G,4,0)</f>
        <v>1338</v>
      </c>
      <c r="J5820" s="9">
        <f>VLOOKUP('Consolidtaed Data'!$B4079,[1]Products!$A:$G,3,0)</f>
        <v>682</v>
      </c>
      <c r="K5820" s="9">
        <f>'Consolidtaed Data'!$J4079*'Consolidtaed Data'!$H4079</f>
        <v>971</v>
      </c>
      <c r="L5820" s="9">
        <f>'Consolidtaed Data'!$I4079*'Consolidtaed Data'!$H4079</f>
        <v>1494</v>
      </c>
      <c r="M5820" s="9">
        <f>'Consolidtaed Data'!$L4079-'Consolidtaed Data'!$K4079</f>
        <v>3568</v>
      </c>
      <c r="N5820" s="9" t="str">
        <f>VLOOKUP('Consolidtaed Data'!$C4079,[1]Locations!$A:$O,2,0)</f>
        <v>Costa Mesa</v>
      </c>
      <c r="O5820" s="9" t="str">
        <f>VLOOKUP('Consolidtaed Data'!$D4079,'[1]Sales People'!$A:$B,2,0)</f>
        <v>Scott Clark</v>
      </c>
      <c r="P5820" s="9" t="str">
        <f>VLOOKUP('Consolidtaed Data'!$E4079,[1]Customers!$A:$B,2,0)</f>
        <v>Clarence Kelley</v>
      </c>
      <c r="Q5820" s="11">
        <f>WEEKDAY('Consolidtaed Data'!$F4079)</f>
        <v>1</v>
      </c>
      <c r="R5820" s="9">
        <f>MONTH('Consolidtaed Data'!$F4079)</f>
        <v>10</v>
      </c>
      <c r="S5820" s="9" t="str">
        <f>TEXT(Table3[[#This Row],[Purchase Date]],"MMMM")</f>
        <v>March</v>
      </c>
      <c r="T5820" s="9">
        <f>YEAR('Consolidtaed Data'!$F4079)</f>
        <v>2020</v>
      </c>
    </row>
    <row r="5821" spans="1:20" x14ac:dyDescent="0.3">
      <c r="A5821" s="9" t="s">
        <v>6847</v>
      </c>
      <c r="B5821" s="9" t="s">
        <v>712</v>
      </c>
      <c r="C5821" s="9" t="s">
        <v>319</v>
      </c>
      <c r="D5821" s="9" t="s">
        <v>46</v>
      </c>
      <c r="E5821" s="9" t="s">
        <v>189</v>
      </c>
      <c r="F5821" s="10">
        <v>44260</v>
      </c>
      <c r="G5821" s="10" t="str">
        <f>VLOOKUP(Table3[[#This Row],[Product ID]],[1]Products!$A:$G,2,0)</f>
        <v>Product 32</v>
      </c>
      <c r="H5821" s="22">
        <v>3</v>
      </c>
      <c r="I5821" s="9">
        <f>VLOOKUP('Consolidtaed Data'!$B4130,[1]Products!$A:$G,4,0)</f>
        <v>2241</v>
      </c>
      <c r="J5821" s="9">
        <f>VLOOKUP('Consolidtaed Data'!$B4130,[1]Products!$A:$G,3,0)</f>
        <v>1367</v>
      </c>
      <c r="K5821" s="9">
        <f>'Consolidtaed Data'!$J4130*'Consolidtaed Data'!$H4130</f>
        <v>376</v>
      </c>
      <c r="L5821" s="9">
        <f>'Consolidtaed Data'!$I4130*'Consolidtaed Data'!$H4130</f>
        <v>458</v>
      </c>
      <c r="M5821" s="9">
        <f>'Consolidtaed Data'!$L4130-'Consolidtaed Data'!$K4130</f>
        <v>95</v>
      </c>
      <c r="N5821" s="9" t="str">
        <f>VLOOKUP('Consolidtaed Data'!$C4130,[1]Locations!$A:$O,2,0)</f>
        <v>Richmond</v>
      </c>
      <c r="O5821" s="9" t="str">
        <f>VLOOKUP('Consolidtaed Data'!$D4130,'[1]Sales People'!$A:$B,2,0)</f>
        <v>Howard Sims</v>
      </c>
      <c r="P5821" s="9" t="str">
        <f>VLOOKUP('Consolidtaed Data'!$E4130,[1]Customers!$A:$B,2,0)</f>
        <v>Edward Williams</v>
      </c>
      <c r="Q5821" s="11">
        <f>WEEKDAY('Consolidtaed Data'!$F4130)</f>
        <v>6</v>
      </c>
      <c r="R5821" s="9">
        <f>MONTH('Consolidtaed Data'!$F4130)</f>
        <v>10</v>
      </c>
      <c r="S5821" s="9" t="str">
        <f>TEXT(Table3[[#This Row],[Purchase Date]],"MMMM")</f>
        <v>March</v>
      </c>
      <c r="T5821" s="9">
        <f>YEAR('Consolidtaed Data'!$F4130)</f>
        <v>2020</v>
      </c>
    </row>
    <row r="5822" spans="1:20" x14ac:dyDescent="0.3">
      <c r="A5822" s="9" t="s">
        <v>6848</v>
      </c>
      <c r="B5822" s="9" t="s">
        <v>495</v>
      </c>
      <c r="C5822" s="9" t="s">
        <v>21</v>
      </c>
      <c r="D5822" s="9" t="s">
        <v>83</v>
      </c>
      <c r="E5822" s="9" t="s">
        <v>865</v>
      </c>
      <c r="F5822" s="10">
        <v>44260</v>
      </c>
      <c r="G5822" s="10" t="str">
        <f>VLOOKUP(Table3[[#This Row],[Product ID]],[1]Products!$A:$G,2,0)</f>
        <v>Product 15</v>
      </c>
      <c r="H5822" s="22">
        <v>1</v>
      </c>
      <c r="I5822" s="9">
        <f>VLOOKUP('Consolidtaed Data'!$B4176,[1]Products!$A:$G,4,0)</f>
        <v>1635</v>
      </c>
      <c r="J5822" s="9">
        <f>VLOOKUP('Consolidtaed Data'!$B4176,[1]Products!$A:$G,3,0)</f>
        <v>1046</v>
      </c>
      <c r="K5822" s="9">
        <f>'Consolidtaed Data'!$J4176*'Consolidtaed Data'!$H4176</f>
        <v>2798</v>
      </c>
      <c r="L5822" s="9">
        <f>'Consolidtaed Data'!$I4176*'Consolidtaed Data'!$H4176</f>
        <v>4588</v>
      </c>
      <c r="M5822" s="9">
        <f>'Consolidtaed Data'!$L4176-'Consolidtaed Data'!$K4176</f>
        <v>892</v>
      </c>
      <c r="N5822" s="9" t="str">
        <f>VLOOKUP('Consolidtaed Data'!$C4176,[1]Locations!$A:$O,2,0)</f>
        <v>Modesto</v>
      </c>
      <c r="O5822" s="9" t="str">
        <f>VLOOKUP('Consolidtaed Data'!$D4176,'[1]Sales People'!$A:$B,2,0)</f>
        <v>Bobby Russell</v>
      </c>
      <c r="P5822" s="9" t="str">
        <f>VLOOKUP('Consolidtaed Data'!$E4176,[1]Customers!$A:$B,2,0)</f>
        <v>Henry Bishop</v>
      </c>
      <c r="Q5822" s="11">
        <f>WEEKDAY('Consolidtaed Data'!$F4176)</f>
        <v>2</v>
      </c>
      <c r="R5822" s="9">
        <f>MONTH('Consolidtaed Data'!$F4176)</f>
        <v>11</v>
      </c>
      <c r="S5822" s="9" t="str">
        <f>TEXT(Table3[[#This Row],[Purchase Date]],"MMMM")</f>
        <v>March</v>
      </c>
      <c r="T5822" s="9">
        <f>YEAR('Consolidtaed Data'!$F4176)</f>
        <v>2020</v>
      </c>
    </row>
    <row r="5823" spans="1:20" x14ac:dyDescent="0.3">
      <c r="A5823" s="9" t="s">
        <v>6849</v>
      </c>
      <c r="B5823" s="9" t="s">
        <v>151</v>
      </c>
      <c r="C5823" s="9" t="s">
        <v>108</v>
      </c>
      <c r="D5823" s="9" t="s">
        <v>26</v>
      </c>
      <c r="E5823" s="9" t="s">
        <v>1284</v>
      </c>
      <c r="F5823" s="10">
        <v>44260</v>
      </c>
      <c r="G5823" s="10" t="str">
        <f>VLOOKUP(Table3[[#This Row],[Product ID]],[1]Products!$A:$G,2,0)</f>
        <v>Product 94</v>
      </c>
      <c r="H5823" s="22">
        <v>4</v>
      </c>
      <c r="I5823" s="9">
        <f>VLOOKUP('Consolidtaed Data'!$B4210,[1]Products!$A:$G,4,0)</f>
        <v>1798</v>
      </c>
      <c r="J5823" s="9">
        <f>VLOOKUP('Consolidtaed Data'!$B4210,[1]Products!$A:$G,3,0)</f>
        <v>971</v>
      </c>
      <c r="K5823" s="9">
        <f>'Consolidtaed Data'!$J4210*'Consolidtaed Data'!$H4210</f>
        <v>294</v>
      </c>
      <c r="L5823" s="9">
        <f>'Consolidtaed Data'!$I4210*'Consolidtaed Data'!$H4210</f>
        <v>368</v>
      </c>
      <c r="M5823" s="9">
        <f>'Consolidtaed Data'!$L4210-'Consolidtaed Data'!$K4210</f>
        <v>580</v>
      </c>
      <c r="N5823" s="9" t="str">
        <f>VLOOKUP('Consolidtaed Data'!$C4210,[1]Locations!$A:$O,2,0)</f>
        <v>San Diego</v>
      </c>
      <c r="O5823" s="9" t="str">
        <f>VLOOKUP('Consolidtaed Data'!$D4210,'[1]Sales People'!$A:$B,2,0)</f>
        <v>Arthur Mccoy</v>
      </c>
      <c r="P5823" s="9" t="str">
        <f>VLOOKUP('Consolidtaed Data'!$E4210,[1]Customers!$A:$B,2,0)</f>
        <v>Roger Miller</v>
      </c>
      <c r="Q5823" s="11">
        <f>WEEKDAY('Consolidtaed Data'!$F4210)</f>
        <v>6</v>
      </c>
      <c r="R5823" s="9">
        <f>MONTH('Consolidtaed Data'!$F4210)</f>
        <v>11</v>
      </c>
      <c r="S5823" s="9" t="str">
        <f>TEXT(Table3[[#This Row],[Purchase Date]],"MMMM")</f>
        <v>March</v>
      </c>
      <c r="T5823" s="9">
        <f>YEAR('Consolidtaed Data'!$F4210)</f>
        <v>2020</v>
      </c>
    </row>
    <row r="5824" spans="1:20" x14ac:dyDescent="0.3">
      <c r="A5824" s="9" t="s">
        <v>6850</v>
      </c>
      <c r="B5824" s="9" t="s">
        <v>366</v>
      </c>
      <c r="C5824" s="9" t="s">
        <v>302</v>
      </c>
      <c r="D5824" s="9" t="s">
        <v>68</v>
      </c>
      <c r="E5824" s="9" t="s">
        <v>2056</v>
      </c>
      <c r="F5824" s="10">
        <v>44260</v>
      </c>
      <c r="G5824" s="10" t="str">
        <f>VLOOKUP(Table3[[#This Row],[Product ID]],[1]Products!$A:$G,2,0)</f>
        <v>Product 39</v>
      </c>
      <c r="H5824" s="22">
        <v>1</v>
      </c>
      <c r="I5824" s="9">
        <f>VLOOKUP('Consolidtaed Data'!$B4261,[1]Products!$A:$G,4,0)</f>
        <v>818</v>
      </c>
      <c r="J5824" s="9">
        <f>VLOOKUP('Consolidtaed Data'!$B4261,[1]Products!$A:$G,3,0)</f>
        <v>450</v>
      </c>
      <c r="K5824" s="9">
        <f>'Consolidtaed Data'!$J4261*'Consolidtaed Data'!$H4261</f>
        <v>154</v>
      </c>
      <c r="L5824" s="9">
        <f>'Consolidtaed Data'!$I4261*'Consolidtaed Data'!$H4261</f>
        <v>203</v>
      </c>
      <c r="M5824" s="9">
        <f>'Consolidtaed Data'!$L4261-'Consolidtaed Data'!$K4261</f>
        <v>376</v>
      </c>
      <c r="N5824" s="9" t="str">
        <f>VLOOKUP('Consolidtaed Data'!$C4261,[1]Locations!$A:$O,2,0)</f>
        <v>Lancaster</v>
      </c>
      <c r="O5824" s="9" t="str">
        <f>VLOOKUP('Consolidtaed Data'!$D4261,'[1]Sales People'!$A:$B,2,0)</f>
        <v>Henry Nelson</v>
      </c>
      <c r="P5824" s="9" t="str">
        <f>VLOOKUP('Consolidtaed Data'!$E4261,[1]Customers!$A:$B,2,0)</f>
        <v>Alan Scott</v>
      </c>
      <c r="Q5824" s="11">
        <f>WEEKDAY('Consolidtaed Data'!$F4261)</f>
        <v>3</v>
      </c>
      <c r="R5824" s="9">
        <f>MONTH('Consolidtaed Data'!$F4261)</f>
        <v>11</v>
      </c>
      <c r="S5824" s="9" t="str">
        <f>TEXT(Table3[[#This Row],[Purchase Date]],"MMMM")</f>
        <v>March</v>
      </c>
      <c r="T5824" s="9">
        <f>YEAR('Consolidtaed Data'!$F4261)</f>
        <v>2020</v>
      </c>
    </row>
    <row r="5825" spans="1:20" x14ac:dyDescent="0.3">
      <c r="A5825" s="9" t="s">
        <v>6851</v>
      </c>
      <c r="B5825" s="9" t="s">
        <v>582</v>
      </c>
      <c r="C5825" s="9" t="s">
        <v>295</v>
      </c>
      <c r="D5825" s="9" t="s">
        <v>326</v>
      </c>
      <c r="E5825" s="9" t="s">
        <v>10</v>
      </c>
      <c r="F5825" s="10">
        <v>44260</v>
      </c>
      <c r="G5825" s="10" t="str">
        <f>VLOOKUP(Table3[[#This Row],[Product ID]],[1]Products!$A:$G,2,0)</f>
        <v>Product 58</v>
      </c>
      <c r="H5825" s="22">
        <v>3</v>
      </c>
      <c r="I5825" s="9">
        <f>VLOOKUP('Consolidtaed Data'!$B4272,[1]Products!$A:$G,4,0)</f>
        <v>2283</v>
      </c>
      <c r="J5825" s="9">
        <f>VLOOKUP('Consolidtaed Data'!$B4272,[1]Products!$A:$G,3,0)</f>
        <v>1484</v>
      </c>
      <c r="K5825" s="9">
        <f>'Consolidtaed Data'!$J4272*'Consolidtaed Data'!$H4272</f>
        <v>1173</v>
      </c>
      <c r="L5825" s="9">
        <f>'Consolidtaed Data'!$I4272*'Consolidtaed Data'!$H4272</f>
        <v>1862</v>
      </c>
      <c r="M5825" s="9">
        <f>'Consolidtaed Data'!$L4272-'Consolidtaed Data'!$K4272</f>
        <v>280</v>
      </c>
      <c r="N5825" s="9" t="str">
        <f>VLOOKUP('Consolidtaed Data'!$C4272,[1]Locations!$A:$O,2,0)</f>
        <v>Daly City</v>
      </c>
      <c r="O5825" s="9" t="str">
        <f>VLOOKUP('Consolidtaed Data'!$D4272,'[1]Sales People'!$A:$B,2,0)</f>
        <v>Henry Nelson</v>
      </c>
      <c r="P5825" s="9" t="str">
        <f>VLOOKUP('Consolidtaed Data'!$E4272,[1]Customers!$A:$B,2,0)</f>
        <v>Carl Reid</v>
      </c>
      <c r="Q5825" s="11">
        <f>WEEKDAY('Consolidtaed Data'!$F4272)</f>
        <v>3</v>
      </c>
      <c r="R5825" s="9">
        <f>MONTH('Consolidtaed Data'!$F4272)</f>
        <v>11</v>
      </c>
      <c r="S5825" s="9" t="str">
        <f>TEXT(Table3[[#This Row],[Purchase Date]],"MMMM")</f>
        <v>March</v>
      </c>
      <c r="T5825" s="9">
        <f>YEAR('Consolidtaed Data'!$F4272)</f>
        <v>2020</v>
      </c>
    </row>
    <row r="5826" spans="1:20" x14ac:dyDescent="0.3">
      <c r="A5826" s="9" t="s">
        <v>6852</v>
      </c>
      <c r="B5826" s="9" t="s">
        <v>93</v>
      </c>
      <c r="C5826" s="9" t="s">
        <v>173</v>
      </c>
      <c r="D5826" s="9" t="s">
        <v>272</v>
      </c>
      <c r="E5826" s="9" t="s">
        <v>1332</v>
      </c>
      <c r="F5826" s="10">
        <v>44260</v>
      </c>
      <c r="G5826" s="10" t="str">
        <f>VLOOKUP(Table3[[#This Row],[Product ID]],[1]Products!$A:$G,2,0)</f>
        <v>Product 71</v>
      </c>
      <c r="H5826" s="22">
        <v>3</v>
      </c>
      <c r="I5826" s="9">
        <f>VLOOKUP('Consolidtaed Data'!$B4288,[1]Products!$A:$G,4,0)</f>
        <v>826</v>
      </c>
      <c r="J5826" s="9">
        <f>VLOOKUP('Consolidtaed Data'!$B4288,[1]Products!$A:$G,3,0)</f>
        <v>562</v>
      </c>
      <c r="K5826" s="9">
        <f>'Consolidtaed Data'!$J4288*'Consolidtaed Data'!$H4288</f>
        <v>84</v>
      </c>
      <c r="L5826" s="9">
        <f>'Consolidtaed Data'!$I4288*'Consolidtaed Data'!$H4288</f>
        <v>123</v>
      </c>
      <c r="M5826" s="9">
        <f>'Consolidtaed Data'!$L4288-'Consolidtaed Data'!$K4288</f>
        <v>837</v>
      </c>
      <c r="N5826" s="9" t="str">
        <f>VLOOKUP('Consolidtaed Data'!$C4288,[1]Locations!$A:$O,2,0)</f>
        <v>Moreno Valley</v>
      </c>
      <c r="O5826" s="9" t="str">
        <f>VLOOKUP('Consolidtaed Data'!$D4288,'[1]Sales People'!$A:$B,2,0)</f>
        <v>Larry Marshall</v>
      </c>
      <c r="P5826" s="9" t="str">
        <f>VLOOKUP('Consolidtaed Data'!$E4288,[1]Customers!$A:$B,2,0)</f>
        <v>Benjamin Stanley</v>
      </c>
      <c r="Q5826" s="11">
        <f>WEEKDAY('Consolidtaed Data'!$F4288)</f>
        <v>4</v>
      </c>
      <c r="R5826" s="9">
        <f>MONTH('Consolidtaed Data'!$F4288)</f>
        <v>11</v>
      </c>
      <c r="S5826" s="9" t="str">
        <f>TEXT(Table3[[#This Row],[Purchase Date]],"MMMM")</f>
        <v>March</v>
      </c>
      <c r="T5826" s="9">
        <f>YEAR('Consolidtaed Data'!$F4288)</f>
        <v>2020</v>
      </c>
    </row>
    <row r="5827" spans="1:20" x14ac:dyDescent="0.3">
      <c r="A5827" s="9" t="s">
        <v>6853</v>
      </c>
      <c r="B5827" s="9" t="s">
        <v>200</v>
      </c>
      <c r="C5827" s="9" t="s">
        <v>90</v>
      </c>
      <c r="D5827" s="9" t="s">
        <v>51</v>
      </c>
      <c r="E5827" s="9" t="s">
        <v>638</v>
      </c>
      <c r="F5827" s="10">
        <v>44260</v>
      </c>
      <c r="G5827" s="10" t="str">
        <f>VLOOKUP(Table3[[#This Row],[Product ID]],[1]Products!$A:$G,2,0)</f>
        <v>Product 23</v>
      </c>
      <c r="H5827" s="22">
        <v>4</v>
      </c>
      <c r="I5827" s="9">
        <f>VLOOKUP('Consolidtaed Data'!$B4309,[1]Products!$A:$G,4,0)</f>
        <v>136</v>
      </c>
      <c r="J5827" s="9">
        <f>VLOOKUP('Consolidtaed Data'!$B4309,[1]Products!$A:$G,3,0)</f>
        <v>72</v>
      </c>
      <c r="K5827" s="9">
        <f>'Consolidtaed Data'!$J4309*'Consolidtaed Data'!$H4309</f>
        <v>2460</v>
      </c>
      <c r="L5827" s="9">
        <f>'Consolidtaed Data'!$I4309*'Consolidtaed Data'!$H4309</f>
        <v>3566</v>
      </c>
      <c r="M5827" s="9">
        <f>'Consolidtaed Data'!$L4309-'Consolidtaed Data'!$K4309</f>
        <v>600</v>
      </c>
      <c r="N5827" s="9" t="str">
        <f>VLOOKUP('Consolidtaed Data'!$C4309,[1]Locations!$A:$O,2,0)</f>
        <v>Moreno Valley</v>
      </c>
      <c r="O5827" s="9" t="str">
        <f>VLOOKUP('Consolidtaed Data'!$D4309,'[1]Sales People'!$A:$B,2,0)</f>
        <v>Joshua Cook</v>
      </c>
      <c r="P5827" s="9" t="str">
        <f>VLOOKUP('Consolidtaed Data'!$E4309,[1]Customers!$A:$B,2,0)</f>
        <v>Shawn Torres</v>
      </c>
      <c r="Q5827" s="11">
        <f>WEEKDAY('Consolidtaed Data'!$F4309)</f>
        <v>5</v>
      </c>
      <c r="R5827" s="9">
        <f>MONTH('Consolidtaed Data'!$F4309)</f>
        <v>11</v>
      </c>
      <c r="S5827" s="9" t="str">
        <f>TEXT(Table3[[#This Row],[Purchase Date]],"MMMM")</f>
        <v>March</v>
      </c>
      <c r="T5827" s="9">
        <f>YEAR('Consolidtaed Data'!$F4309)</f>
        <v>2020</v>
      </c>
    </row>
    <row r="5828" spans="1:20" x14ac:dyDescent="0.3">
      <c r="A5828" s="9" t="s">
        <v>6854</v>
      </c>
      <c r="B5828" s="9" t="s">
        <v>318</v>
      </c>
      <c r="C5828" s="9" t="s">
        <v>412</v>
      </c>
      <c r="D5828" s="9" t="s">
        <v>161</v>
      </c>
      <c r="E5828" s="9" t="s">
        <v>1378</v>
      </c>
      <c r="F5828" s="10">
        <v>44260</v>
      </c>
      <c r="G5828" s="10" t="str">
        <f>VLOOKUP(Table3[[#This Row],[Product ID]],[1]Products!$A:$G,2,0)</f>
        <v>Product 89</v>
      </c>
      <c r="H5828" s="22">
        <v>1</v>
      </c>
      <c r="I5828" s="9">
        <f>VLOOKUP('Consolidtaed Data'!$B4352,[1]Products!$A:$G,4,0)</f>
        <v>817</v>
      </c>
      <c r="J5828" s="9">
        <f>VLOOKUP('Consolidtaed Data'!$B4352,[1]Products!$A:$G,3,0)</f>
        <v>409</v>
      </c>
      <c r="K5828" s="9">
        <f>'Consolidtaed Data'!$J4352*'Consolidtaed Data'!$H4352</f>
        <v>540</v>
      </c>
      <c r="L5828" s="9">
        <f>'Consolidtaed Data'!$I4352*'Consolidtaed Data'!$H4352</f>
        <v>871</v>
      </c>
      <c r="M5828" s="9">
        <f>'Consolidtaed Data'!$L4352-'Consolidtaed Data'!$K4352</f>
        <v>904</v>
      </c>
      <c r="N5828" s="9" t="str">
        <f>VLOOKUP('Consolidtaed Data'!$C4352,[1]Locations!$A:$O,2,0)</f>
        <v>Vallejo</v>
      </c>
      <c r="O5828" s="9" t="str">
        <f>VLOOKUP('Consolidtaed Data'!$D4352,'[1]Sales People'!$A:$B,2,0)</f>
        <v>John Reyes</v>
      </c>
      <c r="P5828" s="9" t="str">
        <f>VLOOKUP('Consolidtaed Data'!$E4352,[1]Customers!$A:$B,2,0)</f>
        <v>Ronald Barnes</v>
      </c>
      <c r="Q5828" s="11">
        <f>WEEKDAY('Consolidtaed Data'!$F4352)</f>
        <v>2</v>
      </c>
      <c r="R5828" s="9">
        <f>MONTH('Consolidtaed Data'!$F4352)</f>
        <v>11</v>
      </c>
      <c r="S5828" s="9" t="str">
        <f>TEXT(Table3[[#This Row],[Purchase Date]],"MMMM")</f>
        <v>March</v>
      </c>
      <c r="T5828" s="9">
        <f>YEAR('Consolidtaed Data'!$F4352)</f>
        <v>2020</v>
      </c>
    </row>
    <row r="5829" spans="1:20" x14ac:dyDescent="0.3">
      <c r="A5829" s="9" t="s">
        <v>6855</v>
      </c>
      <c r="B5829" s="9" t="s">
        <v>29</v>
      </c>
      <c r="C5829" s="9" t="s">
        <v>63</v>
      </c>
      <c r="D5829" s="9" t="s">
        <v>272</v>
      </c>
      <c r="E5829" s="9" t="s">
        <v>925</v>
      </c>
      <c r="F5829" s="10">
        <v>44260</v>
      </c>
      <c r="G5829" s="10" t="str">
        <f>VLOOKUP(Table3[[#This Row],[Product ID]],[1]Products!$A:$G,2,0)</f>
        <v>Product 37</v>
      </c>
      <c r="H5829" s="22">
        <v>4</v>
      </c>
      <c r="I5829" s="9">
        <f>VLOOKUP('Consolidtaed Data'!$B4381,[1]Products!$A:$G,4,0)</f>
        <v>556</v>
      </c>
      <c r="J5829" s="9">
        <f>VLOOKUP('Consolidtaed Data'!$B4381,[1]Products!$A:$G,3,0)</f>
        <v>395</v>
      </c>
      <c r="K5829" s="9">
        <f>'Consolidtaed Data'!$J4381*'Consolidtaed Data'!$H4381</f>
        <v>3132</v>
      </c>
      <c r="L5829" s="9">
        <f>'Consolidtaed Data'!$I4381*'Consolidtaed Data'!$H4381</f>
        <v>5697</v>
      </c>
      <c r="M5829" s="9">
        <f>'Consolidtaed Data'!$L4381-'Consolidtaed Data'!$K4381</f>
        <v>267</v>
      </c>
      <c r="N5829" s="9" t="str">
        <f>VLOOKUP('Consolidtaed Data'!$C4381,[1]Locations!$A:$O,2,0)</f>
        <v>Berkeley</v>
      </c>
      <c r="O5829" s="9" t="str">
        <f>VLOOKUP('Consolidtaed Data'!$D4381,'[1]Sales People'!$A:$B,2,0)</f>
        <v>Howard Sims</v>
      </c>
      <c r="P5829" s="9" t="str">
        <f>VLOOKUP('Consolidtaed Data'!$E4381,[1]Customers!$A:$B,2,0)</f>
        <v>Jeremy Allen</v>
      </c>
      <c r="Q5829" s="11">
        <f>WEEKDAY('Consolidtaed Data'!$F4381)</f>
        <v>4</v>
      </c>
      <c r="R5829" s="9">
        <f>MONTH('Consolidtaed Data'!$F4381)</f>
        <v>11</v>
      </c>
      <c r="S5829" s="9" t="str">
        <f>TEXT(Table3[[#This Row],[Purchase Date]],"MMMM")</f>
        <v>March</v>
      </c>
      <c r="T5829" s="9">
        <f>YEAR('Consolidtaed Data'!$F4381)</f>
        <v>2020</v>
      </c>
    </row>
    <row r="5830" spans="1:20" x14ac:dyDescent="0.3">
      <c r="A5830" s="9" t="s">
        <v>6856</v>
      </c>
      <c r="B5830" s="9" t="s">
        <v>71</v>
      </c>
      <c r="C5830" s="9" t="s">
        <v>302</v>
      </c>
      <c r="D5830" s="9" t="s">
        <v>56</v>
      </c>
      <c r="E5830" s="9" t="s">
        <v>735</v>
      </c>
      <c r="F5830" s="10">
        <v>44260</v>
      </c>
      <c r="G5830" s="10" t="str">
        <f>VLOOKUP(Table3[[#This Row],[Product ID]],[1]Products!$A:$G,2,0)</f>
        <v>Product 42</v>
      </c>
      <c r="H5830" s="22">
        <v>1</v>
      </c>
      <c r="I5830" s="9">
        <f>VLOOKUP('Consolidtaed Data'!$B4466,[1]Products!$A:$G,4,0)</f>
        <v>1967</v>
      </c>
      <c r="J5830" s="9">
        <f>VLOOKUP('Consolidtaed Data'!$B4466,[1]Products!$A:$G,3,0)</f>
        <v>1397</v>
      </c>
      <c r="K5830" s="9">
        <f>'Consolidtaed Data'!$J4466*'Consolidtaed Data'!$H4466</f>
        <v>387</v>
      </c>
      <c r="L5830" s="9">
        <f>'Consolidtaed Data'!$I4466*'Consolidtaed Data'!$H4466</f>
        <v>667</v>
      </c>
      <c r="M5830" s="9">
        <f>'Consolidtaed Data'!$L4466-'Consolidtaed Data'!$K4466</f>
        <v>192</v>
      </c>
      <c r="N5830" s="9" t="str">
        <f>VLOOKUP('Consolidtaed Data'!$C4466,[1]Locations!$A:$O,2,0)</f>
        <v>Thousand Oaks</v>
      </c>
      <c r="O5830" s="9" t="str">
        <f>VLOOKUP('Consolidtaed Data'!$D4466,'[1]Sales People'!$A:$B,2,0)</f>
        <v>Martin Carr</v>
      </c>
      <c r="P5830" s="9" t="str">
        <f>VLOOKUP('Consolidtaed Data'!$E4466,[1]Customers!$A:$B,2,0)</f>
        <v>Eugene Weaver</v>
      </c>
      <c r="Q5830" s="11">
        <f>WEEKDAY('Consolidtaed Data'!$F4466)</f>
        <v>2</v>
      </c>
      <c r="R5830" s="9">
        <f>MONTH('Consolidtaed Data'!$F4466)</f>
        <v>11</v>
      </c>
      <c r="S5830" s="9" t="str">
        <f>TEXT(Table3[[#This Row],[Purchase Date]],"MMMM")</f>
        <v>March</v>
      </c>
      <c r="T5830" s="9">
        <f>YEAR('Consolidtaed Data'!$F4466)</f>
        <v>2020</v>
      </c>
    </row>
    <row r="5831" spans="1:20" x14ac:dyDescent="0.3">
      <c r="A5831" s="9" t="s">
        <v>6857</v>
      </c>
      <c r="B5831" s="9" t="s">
        <v>225</v>
      </c>
      <c r="C5831" s="9" t="s">
        <v>504</v>
      </c>
      <c r="D5831" s="9" t="s">
        <v>105</v>
      </c>
      <c r="E5831" s="9" t="s">
        <v>137</v>
      </c>
      <c r="F5831" s="10">
        <v>44260</v>
      </c>
      <c r="G5831" s="10" t="str">
        <f>VLOOKUP(Table3[[#This Row],[Product ID]],[1]Products!$A:$G,2,0)</f>
        <v>Product 24</v>
      </c>
      <c r="H5831" s="22">
        <v>3</v>
      </c>
      <c r="I5831" s="9">
        <f>VLOOKUP('Consolidtaed Data'!$B4524,[1]Products!$A:$G,4,0)</f>
        <v>556</v>
      </c>
      <c r="J5831" s="9">
        <f>VLOOKUP('Consolidtaed Data'!$B4524,[1]Products!$A:$G,3,0)</f>
        <v>395</v>
      </c>
      <c r="K5831" s="9">
        <f>'Consolidtaed Data'!$J4524*'Consolidtaed Data'!$H4524</f>
        <v>584</v>
      </c>
      <c r="L5831" s="9">
        <f>'Consolidtaed Data'!$I4524*'Consolidtaed Data'!$H4524</f>
        <v>913</v>
      </c>
      <c r="M5831" s="9">
        <f>'Consolidtaed Data'!$L4524-'Consolidtaed Data'!$K4524</f>
        <v>939</v>
      </c>
      <c r="N5831" s="9" t="str">
        <f>VLOOKUP('Consolidtaed Data'!$C4524,[1]Locations!$A:$O,2,0)</f>
        <v>Berkeley</v>
      </c>
      <c r="O5831" s="9" t="str">
        <f>VLOOKUP('Consolidtaed Data'!$D4524,'[1]Sales People'!$A:$B,2,0)</f>
        <v>Brian Thomas</v>
      </c>
      <c r="P5831" s="9" t="str">
        <f>VLOOKUP('Consolidtaed Data'!$E4524,[1]Customers!$A:$B,2,0)</f>
        <v>Roger Elliott</v>
      </c>
      <c r="Q5831" s="11">
        <f>WEEKDAY('Consolidtaed Data'!$F4524)</f>
        <v>6</v>
      </c>
      <c r="R5831" s="9">
        <f>MONTH('Consolidtaed Data'!$F4524)</f>
        <v>11</v>
      </c>
      <c r="S5831" s="9" t="str">
        <f>TEXT(Table3[[#This Row],[Purchase Date]],"MMMM")</f>
        <v>March</v>
      </c>
      <c r="T5831" s="9">
        <f>YEAR('Consolidtaed Data'!$F4524)</f>
        <v>2020</v>
      </c>
    </row>
    <row r="5832" spans="1:20" x14ac:dyDescent="0.3">
      <c r="A5832" s="9" t="s">
        <v>6858</v>
      </c>
      <c r="B5832" s="9" t="s">
        <v>580</v>
      </c>
      <c r="C5832" s="9" t="s">
        <v>59</v>
      </c>
      <c r="D5832" s="9" t="s">
        <v>329</v>
      </c>
      <c r="E5832" s="9" t="s">
        <v>2752</v>
      </c>
      <c r="F5832" s="10">
        <v>44260</v>
      </c>
      <c r="G5832" s="10" t="str">
        <f>VLOOKUP(Table3[[#This Row],[Product ID]],[1]Products!$A:$G,2,0)</f>
        <v>Product 1</v>
      </c>
      <c r="H5832" s="22">
        <v>3</v>
      </c>
      <c r="I5832" s="9">
        <f>VLOOKUP('Consolidtaed Data'!$B4619,[1]Products!$A:$G,4,0)</f>
        <v>2495</v>
      </c>
      <c r="J5832" s="9">
        <f>VLOOKUP('Consolidtaed Data'!$B4619,[1]Products!$A:$G,3,0)</f>
        <v>1896</v>
      </c>
      <c r="K5832" s="9">
        <f>'Consolidtaed Data'!$J4619*'Consolidtaed Data'!$H4619</f>
        <v>294</v>
      </c>
      <c r="L5832" s="9">
        <f>'Consolidtaed Data'!$I4619*'Consolidtaed Data'!$H4619</f>
        <v>368</v>
      </c>
      <c r="M5832" s="9">
        <f>'Consolidtaed Data'!$L4619-'Consolidtaed Data'!$K4619</f>
        <v>285</v>
      </c>
      <c r="N5832" s="9" t="str">
        <f>VLOOKUP('Consolidtaed Data'!$C4619,[1]Locations!$A:$O,2,0)</f>
        <v>Salinas</v>
      </c>
      <c r="O5832" s="9" t="str">
        <f>VLOOKUP('Consolidtaed Data'!$D4619,'[1]Sales People'!$A:$B,2,0)</f>
        <v>Sean Miller</v>
      </c>
      <c r="P5832" s="9" t="str">
        <f>VLOOKUP('Consolidtaed Data'!$E4619,[1]Customers!$A:$B,2,0)</f>
        <v>Jerry Rogers</v>
      </c>
      <c r="Q5832" s="11">
        <f>WEEKDAY('Consolidtaed Data'!$F4619)</f>
        <v>6</v>
      </c>
      <c r="R5832" s="9">
        <f>MONTH('Consolidtaed Data'!$F4619)</f>
        <v>12</v>
      </c>
      <c r="S5832" s="9" t="str">
        <f>TEXT(Table3[[#This Row],[Purchase Date]],"MMMM")</f>
        <v>March</v>
      </c>
      <c r="T5832" s="9">
        <f>YEAR('Consolidtaed Data'!$F4619)</f>
        <v>2020</v>
      </c>
    </row>
    <row r="5833" spans="1:20" x14ac:dyDescent="0.3">
      <c r="A5833" s="9" t="s">
        <v>6859</v>
      </c>
      <c r="B5833" s="9" t="s">
        <v>177</v>
      </c>
      <c r="C5833" s="9" t="s">
        <v>82</v>
      </c>
      <c r="D5833" s="9" t="s">
        <v>315</v>
      </c>
      <c r="E5833" s="9" t="s">
        <v>440</v>
      </c>
      <c r="F5833" s="10">
        <v>44260</v>
      </c>
      <c r="G5833" s="10" t="str">
        <f>VLOOKUP(Table3[[#This Row],[Product ID]],[1]Products!$A:$G,2,0)</f>
        <v>Product 5</v>
      </c>
      <c r="H5833" s="22">
        <v>1</v>
      </c>
      <c r="I5833" s="9">
        <f>VLOOKUP('Consolidtaed Data'!$B4621,[1]Products!$A:$G,4,0)</f>
        <v>2091</v>
      </c>
      <c r="J5833" s="9">
        <f>VLOOKUP('Consolidtaed Data'!$B4621,[1]Products!$A:$G,3,0)</f>
        <v>1485</v>
      </c>
      <c r="K5833" s="9">
        <f>'Consolidtaed Data'!$J4621*'Consolidtaed Data'!$H4621</f>
        <v>90</v>
      </c>
      <c r="L5833" s="9">
        <f>'Consolidtaed Data'!$I4621*'Consolidtaed Data'!$H4621</f>
        <v>112</v>
      </c>
      <c r="M5833" s="9">
        <f>'Consolidtaed Data'!$L4621-'Consolidtaed Data'!$K4621</f>
        <v>48</v>
      </c>
      <c r="N5833" s="9" t="str">
        <f>VLOOKUP('Consolidtaed Data'!$C4621,[1]Locations!$A:$O,2,0)</f>
        <v>Santa Maria</v>
      </c>
      <c r="O5833" s="9" t="str">
        <f>VLOOKUP('Consolidtaed Data'!$D4621,'[1]Sales People'!$A:$B,2,0)</f>
        <v>Joshua Cook</v>
      </c>
      <c r="P5833" s="9" t="str">
        <f>VLOOKUP('Consolidtaed Data'!$E4621,[1]Customers!$A:$B,2,0)</f>
        <v>Harry Perkins</v>
      </c>
      <c r="Q5833" s="11">
        <f>WEEKDAY('Consolidtaed Data'!$F4621)</f>
        <v>6</v>
      </c>
      <c r="R5833" s="9">
        <f>MONTH('Consolidtaed Data'!$F4621)</f>
        <v>12</v>
      </c>
      <c r="S5833" s="9" t="str">
        <f>TEXT(Table3[[#This Row],[Purchase Date]],"MMMM")</f>
        <v>March</v>
      </c>
      <c r="T5833" s="9">
        <f>YEAR('Consolidtaed Data'!$F4621)</f>
        <v>2020</v>
      </c>
    </row>
    <row r="5834" spans="1:20" x14ac:dyDescent="0.3">
      <c r="A5834" s="9" t="s">
        <v>6860</v>
      </c>
      <c r="B5834" s="9" t="s">
        <v>116</v>
      </c>
      <c r="C5834" s="9" t="s">
        <v>94</v>
      </c>
      <c r="D5834" s="9" t="s">
        <v>51</v>
      </c>
      <c r="E5834" s="9" t="s">
        <v>1062</v>
      </c>
      <c r="F5834" s="10">
        <v>44261</v>
      </c>
      <c r="G5834" s="10" t="str">
        <f>VLOOKUP(Table3[[#This Row],[Product ID]],[1]Products!$A:$G,2,0)</f>
        <v>Product 55</v>
      </c>
      <c r="H5834" s="22">
        <v>3</v>
      </c>
      <c r="I5834" s="9">
        <f>VLOOKUP('Consolidtaed Data'!$B3719,[1]Products!$A:$G,4,0)</f>
        <v>1522</v>
      </c>
      <c r="J5834" s="9">
        <f>VLOOKUP('Consolidtaed Data'!$B3719,[1]Products!$A:$G,3,0)</f>
        <v>791</v>
      </c>
      <c r="K5834" s="9">
        <f>'Consolidtaed Data'!$J3719*'Consolidtaed Data'!$H3719</f>
        <v>4432</v>
      </c>
      <c r="L5834" s="9">
        <f>'Consolidtaed Data'!$I3719*'Consolidtaed Data'!$H3719</f>
        <v>5404</v>
      </c>
      <c r="M5834" s="9">
        <f>'Consolidtaed Data'!$L3719-'Consolidtaed Data'!$K3719</f>
        <v>408</v>
      </c>
      <c r="N5834" s="9" t="str">
        <f>VLOOKUP('Consolidtaed Data'!$C3719,[1]Locations!$A:$O,2,0)</f>
        <v>Santa Maria</v>
      </c>
      <c r="O5834" s="9" t="str">
        <f>VLOOKUP('Consolidtaed Data'!$D3719,'[1]Sales People'!$A:$B,2,0)</f>
        <v>Arthur Mccoy</v>
      </c>
      <c r="P5834" s="9" t="str">
        <f>VLOOKUP('Consolidtaed Data'!$E3719,[1]Customers!$A:$B,2,0)</f>
        <v>Ralph Elliott</v>
      </c>
      <c r="Q5834" s="11">
        <f>WEEKDAY('Consolidtaed Data'!$F3719)</f>
        <v>3</v>
      </c>
      <c r="R5834" s="9">
        <f>MONTH('Consolidtaed Data'!$F3719)</f>
        <v>9</v>
      </c>
      <c r="S5834" s="9" t="str">
        <f>TEXT(Table3[[#This Row],[Purchase Date]],"MMMM")</f>
        <v>March</v>
      </c>
      <c r="T5834" s="9">
        <f>YEAR('Consolidtaed Data'!$F3719)</f>
        <v>2020</v>
      </c>
    </row>
    <row r="5835" spans="1:20" x14ac:dyDescent="0.3">
      <c r="A5835" s="9" t="s">
        <v>6861</v>
      </c>
      <c r="B5835" s="9" t="s">
        <v>151</v>
      </c>
      <c r="C5835" s="9" t="s">
        <v>16</v>
      </c>
      <c r="D5835" s="9" t="s">
        <v>229</v>
      </c>
      <c r="E5835" s="9" t="s">
        <v>980</v>
      </c>
      <c r="F5835" s="10">
        <v>44261</v>
      </c>
      <c r="G5835" s="10" t="str">
        <f>VLOOKUP(Table3[[#This Row],[Product ID]],[1]Products!$A:$G,2,0)</f>
        <v>Product 94</v>
      </c>
      <c r="H5835" s="22">
        <v>2</v>
      </c>
      <c r="I5835" s="9">
        <f>VLOOKUP('Consolidtaed Data'!$B4096,[1]Products!$A:$G,4,0)</f>
        <v>584</v>
      </c>
      <c r="J5835" s="9">
        <f>VLOOKUP('Consolidtaed Data'!$B4096,[1]Products!$A:$G,3,0)</f>
        <v>420</v>
      </c>
      <c r="K5835" s="9">
        <f>'Consolidtaed Data'!$J4096*'Consolidtaed Data'!$H4096</f>
        <v>1800</v>
      </c>
      <c r="L5835" s="9">
        <f>'Consolidtaed Data'!$I4096*'Consolidtaed Data'!$H4096</f>
        <v>3000</v>
      </c>
      <c r="M5835" s="9">
        <f>'Consolidtaed Data'!$L4096-'Consolidtaed Data'!$K4096</f>
        <v>377</v>
      </c>
      <c r="N5835" s="9" t="str">
        <f>VLOOKUP('Consolidtaed Data'!$C4096,[1]Locations!$A:$O,2,0)</f>
        <v>Temecula</v>
      </c>
      <c r="O5835" s="9" t="str">
        <f>VLOOKUP('Consolidtaed Data'!$D4096,'[1]Sales People'!$A:$B,2,0)</f>
        <v>Justin Lynch</v>
      </c>
      <c r="P5835" s="9" t="str">
        <f>VLOOKUP('Consolidtaed Data'!$E4096,[1]Customers!$A:$B,2,0)</f>
        <v>Andrew Hansen</v>
      </c>
      <c r="Q5835" s="11">
        <f>WEEKDAY('Consolidtaed Data'!$F4096)</f>
        <v>3</v>
      </c>
      <c r="R5835" s="9">
        <f>MONTH('Consolidtaed Data'!$F4096)</f>
        <v>10</v>
      </c>
      <c r="S5835" s="9" t="str">
        <f>TEXT(Table3[[#This Row],[Purchase Date]],"MMMM")</f>
        <v>March</v>
      </c>
      <c r="T5835" s="9">
        <f>YEAR('Consolidtaed Data'!$F4096)</f>
        <v>2020</v>
      </c>
    </row>
    <row r="5836" spans="1:20" x14ac:dyDescent="0.3">
      <c r="A5836" s="9" t="s">
        <v>6862</v>
      </c>
      <c r="B5836" s="9" t="s">
        <v>156</v>
      </c>
      <c r="C5836" s="9" t="s">
        <v>412</v>
      </c>
      <c r="D5836" s="9" t="s">
        <v>87</v>
      </c>
      <c r="E5836" s="9" t="s">
        <v>616</v>
      </c>
      <c r="F5836" s="10">
        <v>44261</v>
      </c>
      <c r="G5836" s="10" t="str">
        <f>VLOOKUP(Table3[[#This Row],[Product ID]],[1]Products!$A:$G,2,0)</f>
        <v>Product 21</v>
      </c>
      <c r="H5836" s="22">
        <v>4</v>
      </c>
      <c r="I5836" s="9">
        <f>VLOOKUP('Consolidtaed Data'!$B4097,[1]Products!$A:$G,4,0)</f>
        <v>1526</v>
      </c>
      <c r="J5836" s="9">
        <f>VLOOKUP('Consolidtaed Data'!$B4097,[1]Products!$A:$G,3,0)</f>
        <v>1251</v>
      </c>
      <c r="K5836" s="9">
        <f>'Consolidtaed Data'!$J4097*'Consolidtaed Data'!$H4097</f>
        <v>1473</v>
      </c>
      <c r="L5836" s="9">
        <f>'Consolidtaed Data'!$I4097*'Consolidtaed Data'!$H4097</f>
        <v>2497</v>
      </c>
      <c r="M5836" s="9">
        <f>'Consolidtaed Data'!$L4097-'Consolidtaed Data'!$K4097</f>
        <v>589</v>
      </c>
      <c r="N5836" s="9" t="str">
        <f>VLOOKUP('Consolidtaed Data'!$C4097,[1]Locations!$A:$O,2,0)</f>
        <v>Fremont</v>
      </c>
      <c r="O5836" s="9" t="str">
        <f>VLOOKUP('Consolidtaed Data'!$D4097,'[1]Sales People'!$A:$B,2,0)</f>
        <v>Eugene Holmes</v>
      </c>
      <c r="P5836" s="9" t="str">
        <f>VLOOKUP('Consolidtaed Data'!$E4097,[1]Customers!$A:$B,2,0)</f>
        <v>Jack Phillips</v>
      </c>
      <c r="Q5836" s="11">
        <f>WEEKDAY('Consolidtaed Data'!$F4097)</f>
        <v>3</v>
      </c>
      <c r="R5836" s="9">
        <f>MONTH('Consolidtaed Data'!$F4097)</f>
        <v>10</v>
      </c>
      <c r="S5836" s="9" t="str">
        <f>TEXT(Table3[[#This Row],[Purchase Date]],"MMMM")</f>
        <v>March</v>
      </c>
      <c r="T5836" s="9">
        <f>YEAR('Consolidtaed Data'!$F4097)</f>
        <v>2020</v>
      </c>
    </row>
    <row r="5837" spans="1:20" x14ac:dyDescent="0.3">
      <c r="A5837" s="9" t="s">
        <v>6863</v>
      </c>
      <c r="B5837" s="9" t="s">
        <v>340</v>
      </c>
      <c r="C5837" s="9" t="s">
        <v>99</v>
      </c>
      <c r="D5837" s="9" t="s">
        <v>229</v>
      </c>
      <c r="E5837" s="9" t="s">
        <v>1337</v>
      </c>
      <c r="F5837" s="10">
        <v>44261</v>
      </c>
      <c r="G5837" s="10" t="str">
        <f>VLOOKUP(Table3[[#This Row],[Product ID]],[1]Products!$A:$G,2,0)</f>
        <v>Product 34</v>
      </c>
      <c r="H5837" s="22">
        <v>1</v>
      </c>
      <c r="I5837" s="9">
        <f>VLOOKUP('Consolidtaed Data'!$B4139,[1]Products!$A:$G,4,0)</f>
        <v>871</v>
      </c>
      <c r="J5837" s="9">
        <f>VLOOKUP('Consolidtaed Data'!$B4139,[1]Products!$A:$G,3,0)</f>
        <v>540</v>
      </c>
      <c r="K5837" s="9">
        <f>'Consolidtaed Data'!$J4139*'Consolidtaed Data'!$H4139</f>
        <v>1295</v>
      </c>
      <c r="L5837" s="9">
        <f>'Consolidtaed Data'!$I4139*'Consolidtaed Data'!$H4139</f>
        <v>1639</v>
      </c>
      <c r="M5837" s="9">
        <f>'Consolidtaed Data'!$L4139-'Consolidtaed Data'!$K4139</f>
        <v>1312</v>
      </c>
      <c r="N5837" s="9" t="str">
        <f>VLOOKUP('Consolidtaed Data'!$C4139,[1]Locations!$A:$O,2,0)</f>
        <v>Temecula</v>
      </c>
      <c r="O5837" s="9" t="str">
        <f>VLOOKUP('Consolidtaed Data'!$D4139,'[1]Sales People'!$A:$B,2,0)</f>
        <v>Carl Hall</v>
      </c>
      <c r="P5837" s="9" t="str">
        <f>VLOOKUP('Consolidtaed Data'!$E4139,[1]Customers!$A:$B,2,0)</f>
        <v>Eric Ward</v>
      </c>
      <c r="Q5837" s="11">
        <f>WEEKDAY('Consolidtaed Data'!$F4139)</f>
        <v>6</v>
      </c>
      <c r="R5837" s="9">
        <f>MONTH('Consolidtaed Data'!$F4139)</f>
        <v>10</v>
      </c>
      <c r="S5837" s="9" t="str">
        <f>TEXT(Table3[[#This Row],[Purchase Date]],"MMMM")</f>
        <v>March</v>
      </c>
      <c r="T5837" s="9">
        <f>YEAR('Consolidtaed Data'!$F4139)</f>
        <v>2020</v>
      </c>
    </row>
    <row r="5838" spans="1:20" x14ac:dyDescent="0.3">
      <c r="A5838" s="9" t="s">
        <v>6864</v>
      </c>
      <c r="B5838" s="9" t="s">
        <v>182</v>
      </c>
      <c r="C5838" s="9" t="s">
        <v>249</v>
      </c>
      <c r="D5838" s="9" t="s">
        <v>80</v>
      </c>
      <c r="E5838" s="9" t="s">
        <v>881</v>
      </c>
      <c r="F5838" s="10">
        <v>44261</v>
      </c>
      <c r="G5838" s="10" t="str">
        <f>VLOOKUP(Table3[[#This Row],[Product ID]],[1]Products!$A:$G,2,0)</f>
        <v>Product 9</v>
      </c>
      <c r="H5838" s="22">
        <v>1</v>
      </c>
      <c r="I5838" s="9">
        <f>VLOOKUP('Consolidtaed Data'!$B4153,[1]Products!$A:$G,4,0)</f>
        <v>2391</v>
      </c>
      <c r="J5838" s="9">
        <f>VLOOKUP('Consolidtaed Data'!$B4153,[1]Products!$A:$G,3,0)</f>
        <v>1291</v>
      </c>
      <c r="K5838" s="9">
        <f>'Consolidtaed Data'!$J4153*'Consolidtaed Data'!$H4153</f>
        <v>2928</v>
      </c>
      <c r="L5838" s="9">
        <f>'Consolidtaed Data'!$I4153*'Consolidtaed Data'!$H4153</f>
        <v>4308</v>
      </c>
      <c r="M5838" s="9">
        <f>'Consolidtaed Data'!$L4153-'Consolidtaed Data'!$K4153</f>
        <v>731</v>
      </c>
      <c r="N5838" s="9" t="str">
        <f>VLOOKUP('Consolidtaed Data'!$C4153,[1]Locations!$A:$O,2,0)</f>
        <v>Sacramento</v>
      </c>
      <c r="O5838" s="9" t="str">
        <f>VLOOKUP('Consolidtaed Data'!$D4153,'[1]Sales People'!$A:$B,2,0)</f>
        <v>Gary Rodriguez</v>
      </c>
      <c r="P5838" s="9" t="str">
        <f>VLOOKUP('Consolidtaed Data'!$E4153,[1]Customers!$A:$B,2,0)</f>
        <v>Roger Thompson</v>
      </c>
      <c r="Q5838" s="11">
        <f>WEEKDAY('Consolidtaed Data'!$F4153)</f>
        <v>1</v>
      </c>
      <c r="R5838" s="9">
        <f>MONTH('Consolidtaed Data'!$F4153)</f>
        <v>11</v>
      </c>
      <c r="S5838" s="9" t="str">
        <f>TEXT(Table3[[#This Row],[Purchase Date]],"MMMM")</f>
        <v>March</v>
      </c>
      <c r="T5838" s="9">
        <f>YEAR('Consolidtaed Data'!$F4153)</f>
        <v>2020</v>
      </c>
    </row>
    <row r="5839" spans="1:20" x14ac:dyDescent="0.3">
      <c r="A5839" s="9" t="s">
        <v>6865</v>
      </c>
      <c r="B5839" s="9" t="s">
        <v>136</v>
      </c>
      <c r="C5839" s="9" t="s">
        <v>423</v>
      </c>
      <c r="D5839" s="9" t="s">
        <v>235</v>
      </c>
      <c r="E5839" s="9" t="s">
        <v>912</v>
      </c>
      <c r="F5839" s="10">
        <v>44261</v>
      </c>
      <c r="G5839" s="10" t="str">
        <f>VLOOKUP(Table3[[#This Row],[Product ID]],[1]Products!$A:$G,2,0)</f>
        <v>Product 2</v>
      </c>
      <c r="H5839" s="22">
        <v>1</v>
      </c>
      <c r="I5839" s="9">
        <f>VLOOKUP('Consolidtaed Data'!$B4172,[1]Products!$A:$G,4,0)</f>
        <v>530</v>
      </c>
      <c r="J5839" s="9">
        <f>VLOOKUP('Consolidtaed Data'!$B4172,[1]Products!$A:$G,3,0)</f>
        <v>424</v>
      </c>
      <c r="K5839" s="9">
        <f>'Consolidtaed Data'!$J4172*'Consolidtaed Data'!$H4172</f>
        <v>1777</v>
      </c>
      <c r="L5839" s="9">
        <f>'Consolidtaed Data'!$I4172*'Consolidtaed Data'!$H4172</f>
        <v>2141</v>
      </c>
      <c r="M5839" s="9">
        <f>'Consolidtaed Data'!$L4172-'Consolidtaed Data'!$K4172</f>
        <v>1324</v>
      </c>
      <c r="N5839" s="9" t="str">
        <f>VLOOKUP('Consolidtaed Data'!$C4172,[1]Locations!$A:$O,2,0)</f>
        <v>Anaheim</v>
      </c>
      <c r="O5839" s="9" t="str">
        <f>VLOOKUP('Consolidtaed Data'!$D4172,'[1]Sales People'!$A:$B,2,0)</f>
        <v>Brian Davis</v>
      </c>
      <c r="P5839" s="9" t="str">
        <f>VLOOKUP('Consolidtaed Data'!$E4172,[1]Customers!$A:$B,2,0)</f>
        <v>Johnny Butler</v>
      </c>
      <c r="Q5839" s="11">
        <f>WEEKDAY('Consolidtaed Data'!$F4172)</f>
        <v>2</v>
      </c>
      <c r="R5839" s="9">
        <f>MONTH('Consolidtaed Data'!$F4172)</f>
        <v>11</v>
      </c>
      <c r="S5839" s="9" t="str">
        <f>TEXT(Table3[[#This Row],[Purchase Date]],"MMMM")</f>
        <v>March</v>
      </c>
      <c r="T5839" s="9">
        <f>YEAR('Consolidtaed Data'!$F4172)</f>
        <v>2020</v>
      </c>
    </row>
    <row r="5840" spans="1:20" x14ac:dyDescent="0.3">
      <c r="A5840" s="9" t="s">
        <v>6866</v>
      </c>
      <c r="B5840" s="9" t="s">
        <v>71</v>
      </c>
      <c r="C5840" s="9" t="s">
        <v>205</v>
      </c>
      <c r="D5840" s="9" t="s">
        <v>9</v>
      </c>
      <c r="E5840" s="9" t="s">
        <v>1042</v>
      </c>
      <c r="F5840" s="10">
        <v>44261</v>
      </c>
      <c r="G5840" s="10" t="str">
        <f>VLOOKUP(Table3[[#This Row],[Product ID]],[1]Products!$A:$G,2,0)</f>
        <v>Product 42</v>
      </c>
      <c r="H5840" s="22">
        <v>1</v>
      </c>
      <c r="I5840" s="9">
        <f>VLOOKUP('Consolidtaed Data'!$B4200,[1]Products!$A:$G,4,0)</f>
        <v>458</v>
      </c>
      <c r="J5840" s="9">
        <f>VLOOKUP('Consolidtaed Data'!$B4200,[1]Products!$A:$G,3,0)</f>
        <v>376</v>
      </c>
      <c r="K5840" s="9">
        <f>'Consolidtaed Data'!$J4200*'Consolidtaed Data'!$H4200</f>
        <v>1044</v>
      </c>
      <c r="L5840" s="9">
        <f>'Consolidtaed Data'!$I4200*'Consolidtaed Data'!$H4200</f>
        <v>1899</v>
      </c>
      <c r="M5840" s="9">
        <f>'Consolidtaed Data'!$L4200-'Consolidtaed Data'!$K4200</f>
        <v>827</v>
      </c>
      <c r="N5840" s="9" t="str">
        <f>VLOOKUP('Consolidtaed Data'!$C4200,[1]Locations!$A:$O,2,0)</f>
        <v>Jurupa Valley</v>
      </c>
      <c r="O5840" s="9" t="str">
        <f>VLOOKUP('Consolidtaed Data'!$D4200,'[1]Sales People'!$A:$B,2,0)</f>
        <v>Kenneth Bradley</v>
      </c>
      <c r="P5840" s="9" t="str">
        <f>VLOOKUP('Consolidtaed Data'!$E4200,[1]Customers!$A:$B,2,0)</f>
        <v>Justin Rodriguez</v>
      </c>
      <c r="Q5840" s="11">
        <f>WEEKDAY('Consolidtaed Data'!$F4200)</f>
        <v>5</v>
      </c>
      <c r="R5840" s="9">
        <f>MONTH('Consolidtaed Data'!$F4200)</f>
        <v>11</v>
      </c>
      <c r="S5840" s="9" t="str">
        <f>TEXT(Table3[[#This Row],[Purchase Date]],"MMMM")</f>
        <v>March</v>
      </c>
      <c r="T5840" s="9">
        <f>YEAR('Consolidtaed Data'!$F4200)</f>
        <v>2020</v>
      </c>
    </row>
    <row r="5841" spans="1:20" x14ac:dyDescent="0.3">
      <c r="A5841" s="9" t="s">
        <v>6867</v>
      </c>
      <c r="B5841" s="9" t="s">
        <v>219</v>
      </c>
      <c r="C5841" s="9" t="s">
        <v>152</v>
      </c>
      <c r="D5841" s="9" t="s">
        <v>326</v>
      </c>
      <c r="E5841" s="9" t="s">
        <v>254</v>
      </c>
      <c r="F5841" s="10">
        <v>44261</v>
      </c>
      <c r="G5841" s="10" t="str">
        <f>VLOOKUP(Table3[[#This Row],[Product ID]],[1]Products!$A:$G,2,0)</f>
        <v>Product 35</v>
      </c>
      <c r="H5841" s="22">
        <v>1</v>
      </c>
      <c r="I5841" s="9">
        <f>VLOOKUP('Consolidtaed Data'!$B4460,[1]Products!$A:$G,4,0)</f>
        <v>1889</v>
      </c>
      <c r="J5841" s="9">
        <f>VLOOKUP('Consolidtaed Data'!$B4460,[1]Products!$A:$G,3,0)</f>
        <v>945</v>
      </c>
      <c r="K5841" s="9">
        <f>'Consolidtaed Data'!$J4460*'Consolidtaed Data'!$H4460</f>
        <v>1321</v>
      </c>
      <c r="L5841" s="9">
        <f>'Consolidtaed Data'!$I4460*'Consolidtaed Data'!$H4460</f>
        <v>1972</v>
      </c>
      <c r="M5841" s="9">
        <f>'Consolidtaed Data'!$L4460-'Consolidtaed Data'!$K4460</f>
        <v>463</v>
      </c>
      <c r="N5841" s="9" t="str">
        <f>VLOOKUP('Consolidtaed Data'!$C4460,[1]Locations!$A:$O,2,0)</f>
        <v>Burbank</v>
      </c>
      <c r="O5841" s="9" t="str">
        <f>VLOOKUP('Consolidtaed Data'!$D4460,'[1]Sales People'!$A:$B,2,0)</f>
        <v>Arthur Mccoy</v>
      </c>
      <c r="P5841" s="9" t="str">
        <f>VLOOKUP('Consolidtaed Data'!$E4460,[1]Customers!$A:$B,2,0)</f>
        <v>Ralph Davis</v>
      </c>
      <c r="Q5841" s="11">
        <f>WEEKDAY('Consolidtaed Data'!$F4460)</f>
        <v>2</v>
      </c>
      <c r="R5841" s="9">
        <f>MONTH('Consolidtaed Data'!$F4460)</f>
        <v>11</v>
      </c>
      <c r="S5841" s="9" t="str">
        <f>TEXT(Table3[[#This Row],[Purchase Date]],"MMMM")</f>
        <v>March</v>
      </c>
      <c r="T5841" s="9">
        <f>YEAR('Consolidtaed Data'!$F4460)</f>
        <v>2020</v>
      </c>
    </row>
    <row r="5842" spans="1:20" x14ac:dyDescent="0.3">
      <c r="A5842" s="9" t="s">
        <v>6868</v>
      </c>
      <c r="B5842" s="9" t="s">
        <v>125</v>
      </c>
      <c r="C5842" s="9" t="s">
        <v>86</v>
      </c>
      <c r="D5842" s="9" t="s">
        <v>197</v>
      </c>
      <c r="E5842" s="9" t="s">
        <v>891</v>
      </c>
      <c r="F5842" s="10">
        <v>44261</v>
      </c>
      <c r="G5842" s="10" t="str">
        <f>VLOOKUP(Table3[[#This Row],[Product ID]],[1]Products!$A:$G,2,0)</f>
        <v>Product 40</v>
      </c>
      <c r="H5842" s="22">
        <v>4</v>
      </c>
      <c r="I5842" s="9">
        <f>VLOOKUP('Consolidtaed Data'!$B4516,[1]Products!$A:$G,4,0)</f>
        <v>871</v>
      </c>
      <c r="J5842" s="9">
        <f>VLOOKUP('Consolidtaed Data'!$B4516,[1]Products!$A:$G,3,0)</f>
        <v>540</v>
      </c>
      <c r="K5842" s="9">
        <f>'Consolidtaed Data'!$J4516*'Consolidtaed Data'!$H4516</f>
        <v>1484</v>
      </c>
      <c r="L5842" s="9">
        <f>'Consolidtaed Data'!$I4516*'Consolidtaed Data'!$H4516</f>
        <v>2283</v>
      </c>
      <c r="M5842" s="9">
        <f>'Consolidtaed Data'!$L4516-'Consolidtaed Data'!$K4516</f>
        <v>1308</v>
      </c>
      <c r="N5842" s="9" t="str">
        <f>VLOOKUP('Consolidtaed Data'!$C4516,[1]Locations!$A:$O,2,0)</f>
        <v>Irvine</v>
      </c>
      <c r="O5842" s="9" t="str">
        <f>VLOOKUP('Consolidtaed Data'!$D4516,'[1]Sales People'!$A:$B,2,0)</f>
        <v>Brian Hansen</v>
      </c>
      <c r="P5842" s="9" t="str">
        <f>VLOOKUP('Consolidtaed Data'!$E4516,[1]Customers!$A:$B,2,0)</f>
        <v>Benjamin Carter</v>
      </c>
      <c r="Q5842" s="11">
        <f>WEEKDAY('Consolidtaed Data'!$F4516)</f>
        <v>5</v>
      </c>
      <c r="R5842" s="9">
        <f>MONTH('Consolidtaed Data'!$F4516)</f>
        <v>11</v>
      </c>
      <c r="S5842" s="9" t="str">
        <f>TEXT(Table3[[#This Row],[Purchase Date]],"MMMM")</f>
        <v>March</v>
      </c>
      <c r="T5842" s="9">
        <f>YEAR('Consolidtaed Data'!$F4516)</f>
        <v>2020</v>
      </c>
    </row>
    <row r="5843" spans="1:20" x14ac:dyDescent="0.3">
      <c r="A5843" s="9" t="s">
        <v>6869</v>
      </c>
      <c r="B5843" s="9" t="s">
        <v>225</v>
      </c>
      <c r="C5843" s="9" t="s">
        <v>186</v>
      </c>
      <c r="D5843" s="9" t="s">
        <v>95</v>
      </c>
      <c r="E5843" s="9" t="s">
        <v>1007</v>
      </c>
      <c r="F5843" s="10">
        <v>44261</v>
      </c>
      <c r="G5843" s="10" t="str">
        <f>VLOOKUP(Table3[[#This Row],[Product ID]],[1]Products!$A:$G,2,0)</f>
        <v>Product 24</v>
      </c>
      <c r="H5843" s="22">
        <v>4</v>
      </c>
      <c r="I5843" s="9">
        <f>VLOOKUP('Consolidtaed Data'!$B4521,[1]Products!$A:$G,4,0)</f>
        <v>1798</v>
      </c>
      <c r="J5843" s="9">
        <f>VLOOKUP('Consolidtaed Data'!$B4521,[1]Products!$A:$G,3,0)</f>
        <v>971</v>
      </c>
      <c r="K5843" s="9">
        <f>'Consolidtaed Data'!$J4521*'Consolidtaed Data'!$H4521</f>
        <v>1161</v>
      </c>
      <c r="L5843" s="9">
        <f>'Consolidtaed Data'!$I4521*'Consolidtaed Data'!$H4521</f>
        <v>2001</v>
      </c>
      <c r="M5843" s="9">
        <f>'Consolidtaed Data'!$L4521-'Consolidtaed Data'!$K4521</f>
        <v>280</v>
      </c>
      <c r="N5843" s="9" t="str">
        <f>VLOOKUP('Consolidtaed Data'!$C4521,[1]Locations!$A:$O,2,0)</f>
        <v>Roseville</v>
      </c>
      <c r="O5843" s="9" t="str">
        <f>VLOOKUP('Consolidtaed Data'!$D4521,'[1]Sales People'!$A:$B,2,0)</f>
        <v>Eugene Holmes</v>
      </c>
      <c r="P5843" s="9" t="str">
        <f>VLOOKUP('Consolidtaed Data'!$E4521,[1]Customers!$A:$B,2,0)</f>
        <v>Bobby Greene</v>
      </c>
      <c r="Q5843" s="11">
        <f>WEEKDAY('Consolidtaed Data'!$F4521)</f>
        <v>6</v>
      </c>
      <c r="R5843" s="9">
        <f>MONTH('Consolidtaed Data'!$F4521)</f>
        <v>11</v>
      </c>
      <c r="S5843" s="9" t="str">
        <f>TEXT(Table3[[#This Row],[Purchase Date]],"MMMM")</f>
        <v>March</v>
      </c>
      <c r="T5843" s="9">
        <f>YEAR('Consolidtaed Data'!$F4521)</f>
        <v>2020</v>
      </c>
    </row>
    <row r="5844" spans="1:20" x14ac:dyDescent="0.3">
      <c r="A5844" s="9" t="s">
        <v>6870</v>
      </c>
      <c r="B5844" s="9" t="s">
        <v>418</v>
      </c>
      <c r="C5844" s="9" t="s">
        <v>472</v>
      </c>
      <c r="D5844" s="9" t="s">
        <v>113</v>
      </c>
      <c r="E5844" s="9" t="s">
        <v>718</v>
      </c>
      <c r="F5844" s="10">
        <v>44261</v>
      </c>
      <c r="G5844" s="10" t="str">
        <f>VLOOKUP(Table3[[#This Row],[Product ID]],[1]Products!$A:$G,2,0)</f>
        <v>Product 82</v>
      </c>
      <c r="H5844" s="22">
        <v>2</v>
      </c>
      <c r="I5844" s="9">
        <f>VLOOKUP('Consolidtaed Data'!$B4562,[1]Products!$A:$G,4,0)</f>
        <v>871</v>
      </c>
      <c r="J5844" s="9">
        <f>VLOOKUP('Consolidtaed Data'!$B4562,[1]Products!$A:$G,3,0)</f>
        <v>540</v>
      </c>
      <c r="K5844" s="9">
        <f>'Consolidtaed Data'!$J4562*'Consolidtaed Data'!$H4562</f>
        <v>1185</v>
      </c>
      <c r="L5844" s="9">
        <f>'Consolidtaed Data'!$I4562*'Consolidtaed Data'!$H4562</f>
        <v>1668</v>
      </c>
      <c r="M5844" s="9">
        <f>'Consolidtaed Data'!$L4562-'Consolidtaed Data'!$K4562</f>
        <v>1662</v>
      </c>
      <c r="N5844" s="9" t="str">
        <f>VLOOKUP('Consolidtaed Data'!$C4562,[1]Locations!$A:$O,2,0)</f>
        <v>Fullerton</v>
      </c>
      <c r="O5844" s="9" t="str">
        <f>VLOOKUP('Consolidtaed Data'!$D4562,'[1]Sales People'!$A:$B,2,0)</f>
        <v>Walter Cook</v>
      </c>
      <c r="P5844" s="9" t="str">
        <f>VLOOKUP('Consolidtaed Data'!$E4562,[1]Customers!$A:$B,2,0)</f>
        <v>Aaron Tucker</v>
      </c>
      <c r="Q5844" s="11">
        <f>WEEKDAY('Consolidtaed Data'!$F4562)</f>
        <v>1</v>
      </c>
      <c r="R5844" s="9">
        <f>MONTH('Consolidtaed Data'!$F4562)</f>
        <v>11</v>
      </c>
      <c r="S5844" s="9" t="str">
        <f>TEXT(Table3[[#This Row],[Purchase Date]],"MMMM")</f>
        <v>March</v>
      </c>
      <c r="T5844" s="9">
        <f>YEAR('Consolidtaed Data'!$F4562)</f>
        <v>2020</v>
      </c>
    </row>
    <row r="5845" spans="1:20" x14ac:dyDescent="0.3">
      <c r="A5845" s="9" t="s">
        <v>6871</v>
      </c>
      <c r="B5845" s="9" t="s">
        <v>360</v>
      </c>
      <c r="C5845" s="9" t="s">
        <v>504</v>
      </c>
      <c r="D5845" s="9" t="s">
        <v>80</v>
      </c>
      <c r="E5845" s="9" t="s">
        <v>1322</v>
      </c>
      <c r="F5845" s="10">
        <v>44261</v>
      </c>
      <c r="G5845" s="10" t="str">
        <f>VLOOKUP(Table3[[#This Row],[Product ID]],[1]Products!$A:$G,2,0)</f>
        <v>Product 59</v>
      </c>
      <c r="H5845" s="22">
        <v>1</v>
      </c>
      <c r="I5845" s="9">
        <f>VLOOKUP('Consolidtaed Data'!$B4565,[1]Products!$A:$G,4,0)</f>
        <v>886</v>
      </c>
      <c r="J5845" s="9">
        <f>VLOOKUP('Consolidtaed Data'!$B4565,[1]Products!$A:$G,3,0)</f>
        <v>478</v>
      </c>
      <c r="K5845" s="9">
        <f>'Consolidtaed Data'!$J4565*'Consolidtaed Data'!$H4565</f>
        <v>4936</v>
      </c>
      <c r="L5845" s="9">
        <f>'Consolidtaed Data'!$I4565*'Consolidtaed Data'!$H4565</f>
        <v>6328</v>
      </c>
      <c r="M5845" s="9">
        <f>'Consolidtaed Data'!$L4565-'Consolidtaed Data'!$K4565</f>
        <v>87</v>
      </c>
      <c r="N5845" s="9" t="str">
        <f>VLOOKUP('Consolidtaed Data'!$C4565,[1]Locations!$A:$O,2,0)</f>
        <v>Elk Grove</v>
      </c>
      <c r="O5845" s="9" t="str">
        <f>VLOOKUP('Consolidtaed Data'!$D4565,'[1]Sales People'!$A:$B,2,0)</f>
        <v>John Reyes</v>
      </c>
      <c r="P5845" s="9" t="str">
        <f>VLOOKUP('Consolidtaed Data'!$E4565,[1]Customers!$A:$B,2,0)</f>
        <v>Joshua Watkins</v>
      </c>
      <c r="Q5845" s="11">
        <f>WEEKDAY('Consolidtaed Data'!$F4565)</f>
        <v>1</v>
      </c>
      <c r="R5845" s="9">
        <f>MONTH('Consolidtaed Data'!$F4565)</f>
        <v>11</v>
      </c>
      <c r="S5845" s="9" t="str">
        <f>TEXT(Table3[[#This Row],[Purchase Date]],"MMMM")</f>
        <v>March</v>
      </c>
      <c r="T5845" s="9">
        <f>YEAR('Consolidtaed Data'!$F4565)</f>
        <v>2020</v>
      </c>
    </row>
    <row r="5846" spans="1:20" x14ac:dyDescent="0.3">
      <c r="A5846" s="9" t="s">
        <v>6872</v>
      </c>
      <c r="B5846" s="9" t="s">
        <v>692</v>
      </c>
      <c r="C5846" s="9" t="s">
        <v>152</v>
      </c>
      <c r="D5846" s="9" t="s">
        <v>26</v>
      </c>
      <c r="E5846" s="9" t="s">
        <v>1035</v>
      </c>
      <c r="F5846" s="10">
        <v>44261</v>
      </c>
      <c r="G5846" s="10" t="str">
        <f>VLOOKUP(Table3[[#This Row],[Product ID]],[1]Products!$A:$G,2,0)</f>
        <v>Product 83</v>
      </c>
      <c r="H5846" s="22">
        <v>1</v>
      </c>
      <c r="I5846" s="9">
        <f>VLOOKUP('Consolidtaed Data'!$B4631,[1]Products!$A:$G,4,0)</f>
        <v>584</v>
      </c>
      <c r="J5846" s="9">
        <f>VLOOKUP('Consolidtaed Data'!$B4631,[1]Products!$A:$G,3,0)</f>
        <v>420</v>
      </c>
      <c r="K5846" s="9">
        <f>'Consolidtaed Data'!$J4631*'Consolidtaed Data'!$H4631</f>
        <v>424</v>
      </c>
      <c r="L5846" s="9">
        <f>'Consolidtaed Data'!$I4631*'Consolidtaed Data'!$H4631</f>
        <v>530</v>
      </c>
      <c r="M5846" s="9">
        <f>'Consolidtaed Data'!$L4631-'Consolidtaed Data'!$K4631</f>
        <v>198</v>
      </c>
      <c r="N5846" s="9" t="str">
        <f>VLOOKUP('Consolidtaed Data'!$C4631,[1]Locations!$A:$O,2,0)</f>
        <v>Stockton</v>
      </c>
      <c r="O5846" s="9" t="str">
        <f>VLOOKUP('Consolidtaed Data'!$D4631,'[1]Sales People'!$A:$B,2,0)</f>
        <v>Brian Davis</v>
      </c>
      <c r="P5846" s="9" t="str">
        <f>VLOOKUP('Consolidtaed Data'!$E4631,[1]Customers!$A:$B,2,0)</f>
        <v>Kevin Moreno</v>
      </c>
      <c r="Q5846" s="11">
        <f>WEEKDAY('Consolidtaed Data'!$F4631)</f>
        <v>7</v>
      </c>
      <c r="R5846" s="9">
        <f>MONTH('Consolidtaed Data'!$F4631)</f>
        <v>12</v>
      </c>
      <c r="S5846" s="9" t="str">
        <f>TEXT(Table3[[#This Row],[Purchase Date]],"MMMM")</f>
        <v>March</v>
      </c>
      <c r="T5846" s="9">
        <f>YEAR('Consolidtaed Data'!$F4631)</f>
        <v>2020</v>
      </c>
    </row>
    <row r="5847" spans="1:20" x14ac:dyDescent="0.3">
      <c r="A5847" s="9" t="s">
        <v>6873</v>
      </c>
      <c r="B5847" s="9" t="s">
        <v>418</v>
      </c>
      <c r="C5847" s="9" t="s">
        <v>39</v>
      </c>
      <c r="D5847" s="9" t="s">
        <v>235</v>
      </c>
      <c r="E5847" s="9" t="s">
        <v>886</v>
      </c>
      <c r="F5847" s="10">
        <v>44262</v>
      </c>
      <c r="G5847" s="10" t="str">
        <f>VLOOKUP(Table3[[#This Row],[Product ID]],[1]Products!$A:$G,2,0)</f>
        <v>Product 82</v>
      </c>
      <c r="H5847" s="22">
        <v>1</v>
      </c>
      <c r="I5847" s="9">
        <f>VLOOKUP('Consolidtaed Data'!$B3727,[1]Products!$A:$G,4,0)</f>
        <v>818</v>
      </c>
      <c r="J5847" s="9">
        <f>VLOOKUP('Consolidtaed Data'!$B3727,[1]Products!$A:$G,3,0)</f>
        <v>450</v>
      </c>
      <c r="K5847" s="9">
        <f>'Consolidtaed Data'!$J3727*'Consolidtaed Data'!$H3727</f>
        <v>3270</v>
      </c>
      <c r="L5847" s="9">
        <f>'Consolidtaed Data'!$I3727*'Consolidtaed Data'!$H3727</f>
        <v>4140</v>
      </c>
      <c r="M5847" s="9">
        <f>'Consolidtaed Data'!$L3727-'Consolidtaed Data'!$K3727</f>
        <v>688</v>
      </c>
      <c r="N5847" s="9" t="str">
        <f>VLOOKUP('Consolidtaed Data'!$C3727,[1]Locations!$A:$O,2,0)</f>
        <v>Sunnyvale</v>
      </c>
      <c r="O5847" s="9" t="str">
        <f>VLOOKUP('Consolidtaed Data'!$D3727,'[1]Sales People'!$A:$B,2,0)</f>
        <v>Joshua Taylor</v>
      </c>
      <c r="P5847" s="9" t="str">
        <f>VLOOKUP('Consolidtaed Data'!$E3727,[1]Customers!$A:$B,2,0)</f>
        <v>Mark Kim</v>
      </c>
      <c r="Q5847" s="11">
        <f>WEEKDAY('Consolidtaed Data'!$F3727)</f>
        <v>3</v>
      </c>
      <c r="R5847" s="9">
        <f>MONTH('Consolidtaed Data'!$F3727)</f>
        <v>9</v>
      </c>
      <c r="S5847" s="9" t="str">
        <f>TEXT(Table3[[#This Row],[Purchase Date]],"MMMM")</f>
        <v>March</v>
      </c>
      <c r="T5847" s="9">
        <f>YEAR('Consolidtaed Data'!$F3727)</f>
        <v>2020</v>
      </c>
    </row>
    <row r="5848" spans="1:20" x14ac:dyDescent="0.3">
      <c r="A5848" s="9" t="s">
        <v>6874</v>
      </c>
      <c r="B5848" s="9" t="s">
        <v>252</v>
      </c>
      <c r="C5848" s="9" t="s">
        <v>223</v>
      </c>
      <c r="D5848" s="9" t="s">
        <v>83</v>
      </c>
      <c r="E5848" s="9" t="s">
        <v>2056</v>
      </c>
      <c r="F5848" s="10">
        <v>44262</v>
      </c>
      <c r="G5848" s="10" t="str">
        <f>VLOOKUP(Table3[[#This Row],[Product ID]],[1]Products!$A:$G,2,0)</f>
        <v>Product 81</v>
      </c>
      <c r="H5848" s="22">
        <v>2</v>
      </c>
      <c r="I5848" s="9">
        <f>VLOOKUP('Consolidtaed Data'!$B3828,[1]Products!$A:$G,4,0)</f>
        <v>1638</v>
      </c>
      <c r="J5848" s="9">
        <f>VLOOKUP('Consolidtaed Data'!$B3828,[1]Products!$A:$G,3,0)</f>
        <v>1261</v>
      </c>
      <c r="K5848" s="9">
        <f>'Consolidtaed Data'!$J3828*'Consolidtaed Data'!$H3828</f>
        <v>971</v>
      </c>
      <c r="L5848" s="9">
        <f>'Consolidtaed Data'!$I3828*'Consolidtaed Data'!$H3828</f>
        <v>1494</v>
      </c>
      <c r="M5848" s="9">
        <f>'Consolidtaed Data'!$L3828-'Consolidtaed Data'!$K3828</f>
        <v>64</v>
      </c>
      <c r="N5848" s="9" t="str">
        <f>VLOOKUP('Consolidtaed Data'!$C3828,[1]Locations!$A:$O,2,0)</f>
        <v>Escondido</v>
      </c>
      <c r="O5848" s="9" t="str">
        <f>VLOOKUP('Consolidtaed Data'!$D3828,'[1]Sales People'!$A:$B,2,0)</f>
        <v>John Reyes</v>
      </c>
      <c r="P5848" s="9" t="str">
        <f>VLOOKUP('Consolidtaed Data'!$E3828,[1]Customers!$A:$B,2,0)</f>
        <v>Johnny Butler</v>
      </c>
      <c r="Q5848" s="11">
        <f>WEEKDAY('Consolidtaed Data'!$F3828)</f>
        <v>4</v>
      </c>
      <c r="R5848" s="9">
        <f>MONTH('Consolidtaed Data'!$F3828)</f>
        <v>10</v>
      </c>
      <c r="S5848" s="9" t="str">
        <f>TEXT(Table3[[#This Row],[Purchase Date]],"MMMM")</f>
        <v>March</v>
      </c>
      <c r="T5848" s="9">
        <f>YEAR('Consolidtaed Data'!$F3828)</f>
        <v>2020</v>
      </c>
    </row>
    <row r="5849" spans="1:20" x14ac:dyDescent="0.3">
      <c r="A5849" s="9" t="s">
        <v>6875</v>
      </c>
      <c r="B5849" s="9" t="s">
        <v>191</v>
      </c>
      <c r="C5849" s="9" t="s">
        <v>108</v>
      </c>
      <c r="D5849" s="9" t="s">
        <v>35</v>
      </c>
      <c r="E5849" s="9" t="s">
        <v>2066</v>
      </c>
      <c r="F5849" s="10">
        <v>44262</v>
      </c>
      <c r="G5849" s="10" t="str">
        <f>VLOOKUP(Table3[[#This Row],[Product ID]],[1]Products!$A:$G,2,0)</f>
        <v>Product 36</v>
      </c>
      <c r="H5849" s="22">
        <v>1</v>
      </c>
      <c r="I5849" s="9">
        <f>VLOOKUP('Consolidtaed Data'!$B3981,[1]Products!$A:$G,4,0)</f>
        <v>561</v>
      </c>
      <c r="J5849" s="9">
        <f>VLOOKUP('Consolidtaed Data'!$B3981,[1]Products!$A:$G,3,0)</f>
        <v>421</v>
      </c>
      <c r="K5849" s="9">
        <f>'Consolidtaed Data'!$J3981*'Consolidtaed Data'!$H3981</f>
        <v>1200</v>
      </c>
      <c r="L5849" s="9">
        <f>'Consolidtaed Data'!$I3981*'Consolidtaed Data'!$H3981</f>
        <v>2182</v>
      </c>
      <c r="M5849" s="9">
        <f>'Consolidtaed Data'!$L3981-'Consolidtaed Data'!$K3981</f>
        <v>689</v>
      </c>
      <c r="N5849" s="9" t="str">
        <f>VLOOKUP('Consolidtaed Data'!$C3981,[1]Locations!$A:$O,2,0)</f>
        <v>Clovis</v>
      </c>
      <c r="O5849" s="9" t="str">
        <f>VLOOKUP('Consolidtaed Data'!$D3981,'[1]Sales People'!$A:$B,2,0)</f>
        <v>Andrew Bowman</v>
      </c>
      <c r="P5849" s="9" t="str">
        <f>VLOOKUP('Consolidtaed Data'!$E3981,[1]Customers!$A:$B,2,0)</f>
        <v>Walter Baker</v>
      </c>
      <c r="Q5849" s="11">
        <f>WEEKDAY('Consolidtaed Data'!$F3981)</f>
        <v>7</v>
      </c>
      <c r="R5849" s="9">
        <f>MONTH('Consolidtaed Data'!$F3981)</f>
        <v>10</v>
      </c>
      <c r="S5849" s="9" t="str">
        <f>TEXT(Table3[[#This Row],[Purchase Date]],"MMMM")</f>
        <v>March</v>
      </c>
      <c r="T5849" s="9">
        <f>YEAR('Consolidtaed Data'!$F3981)</f>
        <v>2020</v>
      </c>
    </row>
    <row r="5850" spans="1:20" x14ac:dyDescent="0.3">
      <c r="A5850" s="9" t="s">
        <v>6876</v>
      </c>
      <c r="B5850" s="9" t="s">
        <v>393</v>
      </c>
      <c r="C5850" s="9" t="s">
        <v>210</v>
      </c>
      <c r="D5850" s="9" t="s">
        <v>73</v>
      </c>
      <c r="E5850" s="9" t="s">
        <v>1274</v>
      </c>
      <c r="F5850" s="10">
        <v>44262</v>
      </c>
      <c r="G5850" s="10" t="str">
        <f>VLOOKUP(Table3[[#This Row],[Product ID]],[1]Products!$A:$G,2,0)</f>
        <v>Product 84</v>
      </c>
      <c r="H5850" s="22">
        <v>1</v>
      </c>
      <c r="I5850" s="9">
        <f>VLOOKUP('Consolidtaed Data'!$B3989,[1]Products!$A:$G,4,0)</f>
        <v>1380</v>
      </c>
      <c r="J5850" s="9">
        <f>VLOOKUP('Consolidtaed Data'!$B3989,[1]Products!$A:$G,3,0)</f>
        <v>1090</v>
      </c>
      <c r="K5850" s="9">
        <f>'Consolidtaed Data'!$J3989*'Consolidtaed Data'!$H3989</f>
        <v>1044</v>
      </c>
      <c r="L5850" s="9">
        <f>'Consolidtaed Data'!$I3989*'Consolidtaed Data'!$H3989</f>
        <v>1899</v>
      </c>
      <c r="M5850" s="9">
        <f>'Consolidtaed Data'!$L3989-'Consolidtaed Data'!$K3989</f>
        <v>2452</v>
      </c>
      <c r="N5850" s="9" t="str">
        <f>VLOOKUP('Consolidtaed Data'!$C3989,[1]Locations!$A:$O,2,0)</f>
        <v>Santa Clarita</v>
      </c>
      <c r="O5850" s="9" t="str">
        <f>VLOOKUP('Consolidtaed Data'!$D3989,'[1]Sales People'!$A:$B,2,0)</f>
        <v>Eugene Holmes</v>
      </c>
      <c r="P5850" s="9" t="str">
        <f>VLOOKUP('Consolidtaed Data'!$E3989,[1]Customers!$A:$B,2,0)</f>
        <v>James Castillo</v>
      </c>
      <c r="Q5850" s="11">
        <f>WEEKDAY('Consolidtaed Data'!$F3989)</f>
        <v>1</v>
      </c>
      <c r="R5850" s="9">
        <f>MONTH('Consolidtaed Data'!$F3989)</f>
        <v>10</v>
      </c>
      <c r="S5850" s="9" t="str">
        <f>TEXT(Table3[[#This Row],[Purchase Date]],"MMMM")</f>
        <v>March</v>
      </c>
      <c r="T5850" s="9">
        <f>YEAR('Consolidtaed Data'!$F3989)</f>
        <v>2020</v>
      </c>
    </row>
    <row r="5851" spans="1:20" x14ac:dyDescent="0.3">
      <c r="A5851" s="9" t="s">
        <v>6877</v>
      </c>
      <c r="B5851" s="9" t="s">
        <v>225</v>
      </c>
      <c r="C5851" s="9" t="s">
        <v>319</v>
      </c>
      <c r="D5851" s="9" t="s">
        <v>229</v>
      </c>
      <c r="E5851" s="9" t="s">
        <v>1054</v>
      </c>
      <c r="F5851" s="10">
        <v>44262</v>
      </c>
      <c r="G5851" s="10" t="str">
        <f>VLOOKUP(Table3[[#This Row],[Product ID]],[1]Products!$A:$G,2,0)</f>
        <v>Product 24</v>
      </c>
      <c r="H5851" s="22">
        <v>1</v>
      </c>
      <c r="I5851" s="9">
        <f>VLOOKUP('Consolidtaed Data'!$B4120,[1]Products!$A:$G,4,0)</f>
        <v>368</v>
      </c>
      <c r="J5851" s="9">
        <f>VLOOKUP('Consolidtaed Data'!$B4120,[1]Products!$A:$G,3,0)</f>
        <v>294</v>
      </c>
      <c r="K5851" s="9">
        <f>'Consolidtaed Data'!$J4120*'Consolidtaed Data'!$H4120</f>
        <v>683</v>
      </c>
      <c r="L5851" s="9">
        <f>'Consolidtaed Data'!$I4120*'Consolidtaed Data'!$H4120</f>
        <v>1178</v>
      </c>
      <c r="M5851" s="9">
        <f>'Consolidtaed Data'!$L4120-'Consolidtaed Data'!$K4120</f>
        <v>892</v>
      </c>
      <c r="N5851" s="9" t="str">
        <f>VLOOKUP('Consolidtaed Data'!$C4120,[1]Locations!$A:$O,2,0)</f>
        <v>Oakland</v>
      </c>
      <c r="O5851" s="9" t="str">
        <f>VLOOKUP('Consolidtaed Data'!$D4120,'[1]Sales People'!$A:$B,2,0)</f>
        <v>John Reyes</v>
      </c>
      <c r="P5851" s="9" t="str">
        <f>VLOOKUP('Consolidtaed Data'!$E4120,[1]Customers!$A:$B,2,0)</f>
        <v>Andrew Burns</v>
      </c>
      <c r="Q5851" s="11">
        <f>WEEKDAY('Consolidtaed Data'!$F4120)</f>
        <v>5</v>
      </c>
      <c r="R5851" s="9">
        <f>MONTH('Consolidtaed Data'!$F4120)</f>
        <v>10</v>
      </c>
      <c r="S5851" s="9" t="str">
        <f>TEXT(Table3[[#This Row],[Purchase Date]],"MMMM")</f>
        <v>March</v>
      </c>
      <c r="T5851" s="9">
        <f>YEAR('Consolidtaed Data'!$F4120)</f>
        <v>2020</v>
      </c>
    </row>
    <row r="5852" spans="1:20" x14ac:dyDescent="0.3">
      <c r="A5852" s="9" t="s">
        <v>6878</v>
      </c>
      <c r="B5852" s="9" t="s">
        <v>355</v>
      </c>
      <c r="C5852" s="9" t="s">
        <v>458</v>
      </c>
      <c r="D5852" s="9" t="s">
        <v>131</v>
      </c>
      <c r="E5852" s="9" t="s">
        <v>1896</v>
      </c>
      <c r="F5852" s="10">
        <v>44262</v>
      </c>
      <c r="G5852" s="10" t="str">
        <f>VLOOKUP(Table3[[#This Row],[Product ID]],[1]Products!$A:$G,2,0)</f>
        <v>Product 100</v>
      </c>
      <c r="H5852" s="22">
        <v>2</v>
      </c>
      <c r="I5852" s="9">
        <f>VLOOKUP('Consolidtaed Data'!$B4233,[1]Products!$A:$G,4,0)</f>
        <v>1809</v>
      </c>
      <c r="J5852" s="9">
        <f>VLOOKUP('Consolidtaed Data'!$B4233,[1]Products!$A:$G,3,0)</f>
        <v>1067</v>
      </c>
      <c r="K5852" s="9">
        <f>'Consolidtaed Data'!$J4233*'Consolidtaed Data'!$H4233</f>
        <v>786</v>
      </c>
      <c r="L5852" s="9">
        <f>'Consolidtaed Data'!$I4233*'Consolidtaed Data'!$H4233</f>
        <v>947</v>
      </c>
      <c r="M5852" s="9">
        <f>'Consolidtaed Data'!$L4233-'Consolidtaed Data'!$K4233</f>
        <v>742</v>
      </c>
      <c r="N5852" s="9" t="str">
        <f>VLOOKUP('Consolidtaed Data'!$C4233,[1]Locations!$A:$O,2,0)</f>
        <v>Moreno Valley</v>
      </c>
      <c r="O5852" s="9" t="str">
        <f>VLOOKUP('Consolidtaed Data'!$D4233,'[1]Sales People'!$A:$B,2,0)</f>
        <v>Clarence Fox</v>
      </c>
      <c r="P5852" s="9" t="str">
        <f>VLOOKUP('Consolidtaed Data'!$E4233,[1]Customers!$A:$B,2,0)</f>
        <v>Albert Robinson</v>
      </c>
      <c r="Q5852" s="11">
        <f>WEEKDAY('Consolidtaed Data'!$F4233)</f>
        <v>7</v>
      </c>
      <c r="R5852" s="9">
        <f>MONTH('Consolidtaed Data'!$F4233)</f>
        <v>11</v>
      </c>
      <c r="S5852" s="9" t="str">
        <f>TEXT(Table3[[#This Row],[Purchase Date]],"MMMM")</f>
        <v>March</v>
      </c>
      <c r="T5852" s="9">
        <f>YEAR('Consolidtaed Data'!$F4233)</f>
        <v>2020</v>
      </c>
    </row>
    <row r="5853" spans="1:20" x14ac:dyDescent="0.3">
      <c r="A5853" s="9" t="s">
        <v>6879</v>
      </c>
      <c r="B5853" s="9" t="s">
        <v>136</v>
      </c>
      <c r="C5853" s="9" t="s">
        <v>412</v>
      </c>
      <c r="D5853" s="9" t="s">
        <v>80</v>
      </c>
      <c r="E5853" s="9" t="s">
        <v>2315</v>
      </c>
      <c r="F5853" s="10">
        <v>44262</v>
      </c>
      <c r="G5853" s="10" t="str">
        <f>VLOOKUP(Table3[[#This Row],[Product ID]],[1]Products!$A:$G,2,0)</f>
        <v>Product 2</v>
      </c>
      <c r="H5853" s="22">
        <v>1</v>
      </c>
      <c r="I5853" s="9">
        <f>VLOOKUP('Consolidtaed Data'!$B4299,[1]Products!$A:$G,4,0)</f>
        <v>871</v>
      </c>
      <c r="J5853" s="9">
        <f>VLOOKUP('Consolidtaed Data'!$B4299,[1]Products!$A:$G,3,0)</f>
        <v>540</v>
      </c>
      <c r="K5853" s="9">
        <f>'Consolidtaed Data'!$J4299*'Consolidtaed Data'!$H4299</f>
        <v>510</v>
      </c>
      <c r="L5853" s="9">
        <f>'Consolidtaed Data'!$I4299*'Consolidtaed Data'!$H4299</f>
        <v>784</v>
      </c>
      <c r="M5853" s="9">
        <f>'Consolidtaed Data'!$L4299-'Consolidtaed Data'!$K4299</f>
        <v>534</v>
      </c>
      <c r="N5853" s="9" t="str">
        <f>VLOOKUP('Consolidtaed Data'!$C4299,[1]Locations!$A:$O,2,0)</f>
        <v>Santa Clara</v>
      </c>
      <c r="O5853" s="9" t="str">
        <f>VLOOKUP('Consolidtaed Data'!$D4299,'[1]Sales People'!$A:$B,2,0)</f>
        <v>Howard Gardner</v>
      </c>
      <c r="P5853" s="9" t="str">
        <f>VLOOKUP('Consolidtaed Data'!$E4299,[1]Customers!$A:$B,2,0)</f>
        <v>Charles Bell</v>
      </c>
      <c r="Q5853" s="11">
        <f>WEEKDAY('Consolidtaed Data'!$F4299)</f>
        <v>4</v>
      </c>
      <c r="R5853" s="9">
        <f>MONTH('Consolidtaed Data'!$F4299)</f>
        <v>11</v>
      </c>
      <c r="S5853" s="9" t="str">
        <f>TEXT(Table3[[#This Row],[Purchase Date]],"MMMM")</f>
        <v>March</v>
      </c>
      <c r="T5853" s="9">
        <f>YEAR('Consolidtaed Data'!$F4299)</f>
        <v>2020</v>
      </c>
    </row>
    <row r="5854" spans="1:20" x14ac:dyDescent="0.3">
      <c r="A5854" s="9" t="s">
        <v>6880</v>
      </c>
      <c r="B5854" s="9" t="s">
        <v>20</v>
      </c>
      <c r="C5854" s="9" t="s">
        <v>99</v>
      </c>
      <c r="D5854" s="9" t="s">
        <v>206</v>
      </c>
      <c r="E5854" s="9" t="s">
        <v>1322</v>
      </c>
      <c r="F5854" s="10">
        <v>44262</v>
      </c>
      <c r="G5854" s="10" t="str">
        <f>VLOOKUP(Table3[[#This Row],[Product ID]],[1]Products!$A:$G,2,0)</f>
        <v>Product 98</v>
      </c>
      <c r="H5854" s="22">
        <v>4</v>
      </c>
      <c r="I5854" s="9">
        <f>VLOOKUP('Consolidtaed Data'!$B4312,[1]Products!$A:$G,4,0)</f>
        <v>1353</v>
      </c>
      <c r="J5854" s="9">
        <f>VLOOKUP('Consolidtaed Data'!$B4312,[1]Products!$A:$G,3,0)</f>
        <v>947</v>
      </c>
      <c r="K5854" s="9">
        <f>'Consolidtaed Data'!$J4312*'Consolidtaed Data'!$H4312</f>
        <v>540</v>
      </c>
      <c r="L5854" s="9">
        <f>'Consolidtaed Data'!$I4312*'Consolidtaed Data'!$H4312</f>
        <v>871</v>
      </c>
      <c r="M5854" s="9">
        <f>'Consolidtaed Data'!$L4312-'Consolidtaed Data'!$K4312</f>
        <v>90</v>
      </c>
      <c r="N5854" s="9" t="str">
        <f>VLOOKUP('Consolidtaed Data'!$C4312,[1]Locations!$A:$O,2,0)</f>
        <v>San Buenaventura (Ventura)</v>
      </c>
      <c r="O5854" s="9" t="str">
        <f>VLOOKUP('Consolidtaed Data'!$D4312,'[1]Sales People'!$A:$B,2,0)</f>
        <v>Kevin Butler</v>
      </c>
      <c r="P5854" s="9" t="str">
        <f>VLOOKUP('Consolidtaed Data'!$E4312,[1]Customers!$A:$B,2,0)</f>
        <v>Fred Romero</v>
      </c>
      <c r="Q5854" s="11">
        <f>WEEKDAY('Consolidtaed Data'!$F4312)</f>
        <v>5</v>
      </c>
      <c r="R5854" s="9">
        <f>MONTH('Consolidtaed Data'!$F4312)</f>
        <v>11</v>
      </c>
      <c r="S5854" s="9" t="str">
        <f>TEXT(Table3[[#This Row],[Purchase Date]],"MMMM")</f>
        <v>March</v>
      </c>
      <c r="T5854" s="9">
        <f>YEAR('Consolidtaed Data'!$F4312)</f>
        <v>2020</v>
      </c>
    </row>
    <row r="5855" spans="1:20" x14ac:dyDescent="0.3">
      <c r="A5855" s="9" t="s">
        <v>6881</v>
      </c>
      <c r="B5855" s="9" t="s">
        <v>742</v>
      </c>
      <c r="C5855" s="9" t="s">
        <v>82</v>
      </c>
      <c r="D5855" s="9" t="s">
        <v>9</v>
      </c>
      <c r="E5855" s="9" t="s">
        <v>631</v>
      </c>
      <c r="F5855" s="10">
        <v>44262</v>
      </c>
      <c r="G5855" s="10" t="str">
        <f>VLOOKUP(Table3[[#This Row],[Product ID]],[1]Products!$A:$G,2,0)</f>
        <v>Product 90</v>
      </c>
      <c r="H5855" s="22">
        <v>2</v>
      </c>
      <c r="I5855" s="9">
        <f>VLOOKUP('Consolidtaed Data'!$B4329,[1]Products!$A:$G,4,0)</f>
        <v>1743</v>
      </c>
      <c r="J5855" s="9">
        <f>VLOOKUP('Consolidtaed Data'!$B4329,[1]Products!$A:$G,3,0)</f>
        <v>872</v>
      </c>
      <c r="K5855" s="9">
        <f>'Consolidtaed Data'!$J4329*'Consolidtaed Data'!$H4329</f>
        <v>90</v>
      </c>
      <c r="L5855" s="9">
        <f>'Consolidtaed Data'!$I4329*'Consolidtaed Data'!$H4329</f>
        <v>112</v>
      </c>
      <c r="M5855" s="9">
        <f>'Consolidtaed Data'!$L4329-'Consolidtaed Data'!$K4329</f>
        <v>2036</v>
      </c>
      <c r="N5855" s="9" t="str">
        <f>VLOOKUP('Consolidtaed Data'!$C4329,[1]Locations!$A:$O,2,0)</f>
        <v>Antioch</v>
      </c>
      <c r="O5855" s="9" t="str">
        <f>VLOOKUP('Consolidtaed Data'!$D4329,'[1]Sales People'!$A:$B,2,0)</f>
        <v>Howard Sims</v>
      </c>
      <c r="P5855" s="9" t="str">
        <f>VLOOKUP('Consolidtaed Data'!$E4329,[1]Customers!$A:$B,2,0)</f>
        <v>Carlos Wheeler</v>
      </c>
      <c r="Q5855" s="11">
        <f>WEEKDAY('Consolidtaed Data'!$F4329)</f>
        <v>7</v>
      </c>
      <c r="R5855" s="9">
        <f>MONTH('Consolidtaed Data'!$F4329)</f>
        <v>11</v>
      </c>
      <c r="S5855" s="9" t="str">
        <f>TEXT(Table3[[#This Row],[Purchase Date]],"MMMM")</f>
        <v>March</v>
      </c>
      <c r="T5855" s="9">
        <f>YEAR('Consolidtaed Data'!$F4329)</f>
        <v>2020</v>
      </c>
    </row>
    <row r="5856" spans="1:20" x14ac:dyDescent="0.3">
      <c r="A5856" s="9" t="s">
        <v>6882</v>
      </c>
      <c r="B5856" s="9" t="s">
        <v>49</v>
      </c>
      <c r="C5856" s="9" t="s">
        <v>192</v>
      </c>
      <c r="D5856" s="9" t="s">
        <v>100</v>
      </c>
      <c r="E5856" s="9" t="s">
        <v>1310</v>
      </c>
      <c r="F5856" s="10">
        <v>44262</v>
      </c>
      <c r="G5856" s="10" t="str">
        <f>VLOOKUP(Table3[[#This Row],[Product ID]],[1]Products!$A:$G,2,0)</f>
        <v>Product 30</v>
      </c>
      <c r="H5856" s="22">
        <v>3</v>
      </c>
      <c r="I5856" s="9">
        <f>VLOOKUP('Consolidtaed Data'!$B4333,[1]Products!$A:$G,4,0)</f>
        <v>1783</v>
      </c>
      <c r="J5856" s="9">
        <f>VLOOKUP('Consolidtaed Data'!$B4333,[1]Products!$A:$G,3,0)</f>
        <v>1516</v>
      </c>
      <c r="K5856" s="9">
        <f>'Consolidtaed Data'!$J4333*'Consolidtaed Data'!$H4333</f>
        <v>1800</v>
      </c>
      <c r="L5856" s="9">
        <f>'Consolidtaed Data'!$I4333*'Consolidtaed Data'!$H4333</f>
        <v>3272</v>
      </c>
      <c r="M5856" s="9">
        <f>'Consolidtaed Data'!$L4333-'Consolidtaed Data'!$K4333</f>
        <v>871</v>
      </c>
      <c r="N5856" s="9" t="str">
        <f>VLOOKUP('Consolidtaed Data'!$C4333,[1]Locations!$A:$O,2,0)</f>
        <v>Bakersfield</v>
      </c>
      <c r="O5856" s="9" t="str">
        <f>VLOOKUP('Consolidtaed Data'!$D4333,'[1]Sales People'!$A:$B,2,0)</f>
        <v>Christopher Tucker</v>
      </c>
      <c r="P5856" s="9" t="str">
        <f>VLOOKUP('Consolidtaed Data'!$E4333,[1]Customers!$A:$B,2,0)</f>
        <v>Eric Armstrong</v>
      </c>
      <c r="Q5856" s="11">
        <f>WEEKDAY('Consolidtaed Data'!$F4333)</f>
        <v>7</v>
      </c>
      <c r="R5856" s="9">
        <f>MONTH('Consolidtaed Data'!$F4333)</f>
        <v>11</v>
      </c>
      <c r="S5856" s="9" t="str">
        <f>TEXT(Table3[[#This Row],[Purchase Date]],"MMMM")</f>
        <v>March</v>
      </c>
      <c r="T5856" s="9">
        <f>YEAR('Consolidtaed Data'!$F4333)</f>
        <v>2020</v>
      </c>
    </row>
    <row r="5857" spans="1:20" x14ac:dyDescent="0.3">
      <c r="A5857" s="9" t="s">
        <v>6883</v>
      </c>
      <c r="B5857" s="9" t="s">
        <v>572</v>
      </c>
      <c r="C5857" s="9" t="s">
        <v>405</v>
      </c>
      <c r="D5857" s="9" t="s">
        <v>153</v>
      </c>
      <c r="E5857" s="9" t="s">
        <v>2892</v>
      </c>
      <c r="F5857" s="10">
        <v>44262</v>
      </c>
      <c r="G5857" s="10" t="str">
        <f>VLOOKUP(Table3[[#This Row],[Product ID]],[1]Products!$A:$G,2,0)</f>
        <v>Product 22</v>
      </c>
      <c r="H5857" s="22">
        <v>4</v>
      </c>
      <c r="I5857" s="9">
        <f>VLOOKUP('Consolidtaed Data'!$B4339,[1]Products!$A:$G,4,0)</f>
        <v>530</v>
      </c>
      <c r="J5857" s="9">
        <f>VLOOKUP('Consolidtaed Data'!$B4339,[1]Products!$A:$G,3,0)</f>
        <v>435</v>
      </c>
      <c r="K5857" s="9">
        <f>'Consolidtaed Data'!$J4339*'Consolidtaed Data'!$H4339</f>
        <v>478</v>
      </c>
      <c r="L5857" s="9">
        <f>'Consolidtaed Data'!$I4339*'Consolidtaed Data'!$H4339</f>
        <v>886</v>
      </c>
      <c r="M5857" s="9">
        <f>'Consolidtaed Data'!$L4339-'Consolidtaed Data'!$K4339</f>
        <v>1356</v>
      </c>
      <c r="N5857" s="9" t="str">
        <f>VLOOKUP('Consolidtaed Data'!$C4339,[1]Locations!$A:$O,2,0)</f>
        <v>Inglewood</v>
      </c>
      <c r="O5857" s="9" t="str">
        <f>VLOOKUP('Consolidtaed Data'!$D4339,'[1]Sales People'!$A:$B,2,0)</f>
        <v>Ryan Butler</v>
      </c>
      <c r="P5857" s="9" t="str">
        <f>VLOOKUP('Consolidtaed Data'!$E4339,[1]Customers!$A:$B,2,0)</f>
        <v>Eric Moore</v>
      </c>
      <c r="Q5857" s="11">
        <f>WEEKDAY('Consolidtaed Data'!$F4339)</f>
        <v>1</v>
      </c>
      <c r="R5857" s="9">
        <f>MONTH('Consolidtaed Data'!$F4339)</f>
        <v>11</v>
      </c>
      <c r="S5857" s="9" t="str">
        <f>TEXT(Table3[[#This Row],[Purchase Date]],"MMMM")</f>
        <v>March</v>
      </c>
      <c r="T5857" s="9">
        <f>YEAR('Consolidtaed Data'!$F4339)</f>
        <v>2020</v>
      </c>
    </row>
    <row r="5858" spans="1:20" x14ac:dyDescent="0.3">
      <c r="A5858" s="9" t="s">
        <v>6884</v>
      </c>
      <c r="B5858" s="9" t="s">
        <v>160</v>
      </c>
      <c r="C5858" s="9" t="s">
        <v>25</v>
      </c>
      <c r="D5858" s="9" t="s">
        <v>235</v>
      </c>
      <c r="E5858" s="9" t="s">
        <v>611</v>
      </c>
      <c r="F5858" s="10">
        <v>44262</v>
      </c>
      <c r="G5858" s="10" t="str">
        <f>VLOOKUP(Table3[[#This Row],[Product ID]],[1]Products!$A:$G,2,0)</f>
        <v>Product 28</v>
      </c>
      <c r="H5858" s="22">
        <v>1</v>
      </c>
      <c r="I5858" s="9">
        <f>VLOOKUP('Consolidtaed Data'!$B4433,[1]Products!$A:$G,4,0)</f>
        <v>123</v>
      </c>
      <c r="J5858" s="9">
        <f>VLOOKUP('Consolidtaed Data'!$B4433,[1]Products!$A:$G,3,0)</f>
        <v>84</v>
      </c>
      <c r="K5858" s="9">
        <f>'Consolidtaed Data'!$J4433*'Consolidtaed Data'!$H4433</f>
        <v>3600</v>
      </c>
      <c r="L5858" s="9">
        <f>'Consolidtaed Data'!$I4433*'Consolidtaed Data'!$H4433</f>
        <v>6000</v>
      </c>
      <c r="M5858" s="9">
        <f>'Consolidtaed Data'!$L4433-'Consolidtaed Data'!$K4433</f>
        <v>286</v>
      </c>
      <c r="N5858" s="9" t="str">
        <f>VLOOKUP('Consolidtaed Data'!$C4433,[1]Locations!$A:$O,2,0)</f>
        <v>Santa Ana</v>
      </c>
      <c r="O5858" s="9" t="str">
        <f>VLOOKUP('Consolidtaed Data'!$D4433,'[1]Sales People'!$A:$B,2,0)</f>
        <v>Scott Mason</v>
      </c>
      <c r="P5858" s="9" t="str">
        <f>VLOOKUP('Consolidtaed Data'!$E4433,[1]Customers!$A:$B,2,0)</f>
        <v>Bobby Coleman</v>
      </c>
      <c r="Q5858" s="11">
        <f>WEEKDAY('Consolidtaed Data'!$F4433)</f>
        <v>7</v>
      </c>
      <c r="R5858" s="9">
        <f>MONTH('Consolidtaed Data'!$F4433)</f>
        <v>11</v>
      </c>
      <c r="S5858" s="9" t="str">
        <f>TEXT(Table3[[#This Row],[Purchase Date]],"MMMM")</f>
        <v>March</v>
      </c>
      <c r="T5858" s="9">
        <f>YEAR('Consolidtaed Data'!$F4433)</f>
        <v>2020</v>
      </c>
    </row>
    <row r="5859" spans="1:20" x14ac:dyDescent="0.3">
      <c r="A5859" s="9" t="s">
        <v>6885</v>
      </c>
      <c r="B5859" s="9" t="s">
        <v>191</v>
      </c>
      <c r="C5859" s="9" t="s">
        <v>39</v>
      </c>
      <c r="D5859" s="9" t="s">
        <v>402</v>
      </c>
      <c r="E5859" s="9" t="s">
        <v>312</v>
      </c>
      <c r="F5859" s="10">
        <v>44262</v>
      </c>
      <c r="G5859" s="10" t="str">
        <f>VLOOKUP(Table3[[#This Row],[Product ID]],[1]Products!$A:$G,2,0)</f>
        <v>Product 36</v>
      </c>
      <c r="H5859" s="22">
        <v>1</v>
      </c>
      <c r="I5859" s="9">
        <f>VLOOKUP('Consolidtaed Data'!$B4457,[1]Products!$A:$G,4,0)</f>
        <v>1566</v>
      </c>
      <c r="J5859" s="9">
        <f>VLOOKUP('Consolidtaed Data'!$B4457,[1]Products!$A:$G,3,0)</f>
        <v>1190</v>
      </c>
      <c r="K5859" s="9">
        <f>'Consolidtaed Data'!$J4457*'Consolidtaed Data'!$H4457</f>
        <v>1176</v>
      </c>
      <c r="L5859" s="9">
        <f>'Consolidtaed Data'!$I4457*'Consolidtaed Data'!$H4457</f>
        <v>1472</v>
      </c>
      <c r="M5859" s="9">
        <f>'Consolidtaed Data'!$L4457-'Consolidtaed Data'!$K4457</f>
        <v>2193</v>
      </c>
      <c r="N5859" s="9" t="str">
        <f>VLOOKUP('Consolidtaed Data'!$C4457,[1]Locations!$A:$O,2,0)</f>
        <v>Murrieta</v>
      </c>
      <c r="O5859" s="9" t="str">
        <f>VLOOKUP('Consolidtaed Data'!$D4457,'[1]Sales People'!$A:$B,2,0)</f>
        <v>Larry Marshall</v>
      </c>
      <c r="P5859" s="9" t="str">
        <f>VLOOKUP('Consolidtaed Data'!$E4457,[1]Customers!$A:$B,2,0)</f>
        <v>Scott Allen</v>
      </c>
      <c r="Q5859" s="11">
        <f>WEEKDAY('Consolidtaed Data'!$F4457)</f>
        <v>1</v>
      </c>
      <c r="R5859" s="9">
        <f>MONTH('Consolidtaed Data'!$F4457)</f>
        <v>11</v>
      </c>
      <c r="S5859" s="9" t="str">
        <f>TEXT(Table3[[#This Row],[Purchase Date]],"MMMM")</f>
        <v>March</v>
      </c>
      <c r="T5859" s="9">
        <f>YEAR('Consolidtaed Data'!$F4457)</f>
        <v>2020</v>
      </c>
    </row>
    <row r="5860" spans="1:20" x14ac:dyDescent="0.3">
      <c r="A5860" s="9" t="s">
        <v>6886</v>
      </c>
      <c r="B5860" s="9" t="s">
        <v>219</v>
      </c>
      <c r="C5860" s="9" t="s">
        <v>394</v>
      </c>
      <c r="D5860" s="9" t="s">
        <v>22</v>
      </c>
      <c r="E5860" s="9" t="s">
        <v>2747</v>
      </c>
      <c r="F5860" s="10">
        <v>44262</v>
      </c>
      <c r="G5860" s="10" t="str">
        <f>VLOOKUP(Table3[[#This Row],[Product ID]],[1]Products!$A:$G,2,0)</f>
        <v>Product 35</v>
      </c>
      <c r="H5860" s="22">
        <v>1</v>
      </c>
      <c r="I5860" s="9">
        <f>VLOOKUP('Consolidtaed Data'!$B4557,[1]Products!$A:$G,4,0)</f>
        <v>2005</v>
      </c>
      <c r="J5860" s="9">
        <f>VLOOKUP('Consolidtaed Data'!$B4557,[1]Products!$A:$G,3,0)</f>
        <v>1223</v>
      </c>
      <c r="K5860" s="9">
        <f>'Consolidtaed Data'!$J4557*'Consolidtaed Data'!$H4557</f>
        <v>269</v>
      </c>
      <c r="L5860" s="9">
        <f>'Consolidtaed Data'!$I4557*'Consolidtaed Data'!$H4557</f>
        <v>368</v>
      </c>
      <c r="M5860" s="9">
        <f>'Consolidtaed Data'!$L4557-'Consolidtaed Data'!$K4557</f>
        <v>22</v>
      </c>
      <c r="N5860" s="9" t="str">
        <f>VLOOKUP('Consolidtaed Data'!$C4557,[1]Locations!$A:$O,2,0)</f>
        <v>Elk Grove</v>
      </c>
      <c r="O5860" s="9" t="str">
        <f>VLOOKUP('Consolidtaed Data'!$D4557,'[1]Sales People'!$A:$B,2,0)</f>
        <v>Jimmy Young</v>
      </c>
      <c r="P5860" s="9" t="str">
        <f>VLOOKUP('Consolidtaed Data'!$E4557,[1]Customers!$A:$B,2,0)</f>
        <v>Eric Ward</v>
      </c>
      <c r="Q5860" s="11">
        <f>WEEKDAY('Consolidtaed Data'!$F4557)</f>
        <v>1</v>
      </c>
      <c r="R5860" s="9">
        <f>MONTH('Consolidtaed Data'!$F4557)</f>
        <v>11</v>
      </c>
      <c r="S5860" s="9" t="str">
        <f>TEXT(Table3[[#This Row],[Purchase Date]],"MMMM")</f>
        <v>March</v>
      </c>
      <c r="T5860" s="9">
        <f>YEAR('Consolidtaed Data'!$F4557)</f>
        <v>2020</v>
      </c>
    </row>
    <row r="5861" spans="1:20" x14ac:dyDescent="0.3">
      <c r="A5861" s="9" t="s">
        <v>6887</v>
      </c>
      <c r="B5861" s="9" t="s">
        <v>284</v>
      </c>
      <c r="C5861" s="9" t="s">
        <v>462</v>
      </c>
      <c r="D5861" s="9" t="s">
        <v>374</v>
      </c>
      <c r="E5861" s="9" t="s">
        <v>669</v>
      </c>
      <c r="F5861" s="10">
        <v>44262</v>
      </c>
      <c r="G5861" s="10" t="str">
        <f>VLOOKUP(Table3[[#This Row],[Product ID]],[1]Products!$A:$G,2,0)</f>
        <v>Product 96</v>
      </c>
      <c r="H5861" s="22">
        <v>1</v>
      </c>
      <c r="I5861" s="9">
        <f>VLOOKUP('Consolidtaed Data'!$B4558,[1]Products!$A:$G,4,0)</f>
        <v>2396</v>
      </c>
      <c r="J5861" s="9">
        <f>VLOOKUP('Consolidtaed Data'!$B4558,[1]Products!$A:$G,3,0)</f>
        <v>1965</v>
      </c>
      <c r="K5861" s="9">
        <f>'Consolidtaed Data'!$J4558*'Consolidtaed Data'!$H4558</f>
        <v>5468</v>
      </c>
      <c r="L5861" s="9">
        <f>'Consolidtaed Data'!$I4558*'Consolidtaed Data'!$H4558</f>
        <v>8964</v>
      </c>
      <c r="M5861" s="9">
        <f>'Consolidtaed Data'!$L4558-'Consolidtaed Data'!$K4558</f>
        <v>1376</v>
      </c>
      <c r="N5861" s="9" t="str">
        <f>VLOOKUP('Consolidtaed Data'!$C4558,[1]Locations!$A:$O,2,0)</f>
        <v>Burbank</v>
      </c>
      <c r="O5861" s="9" t="str">
        <f>VLOOKUP('Consolidtaed Data'!$D4558,'[1]Sales People'!$A:$B,2,0)</f>
        <v>Carl Hall</v>
      </c>
      <c r="P5861" s="9" t="str">
        <f>VLOOKUP('Consolidtaed Data'!$E4558,[1]Customers!$A:$B,2,0)</f>
        <v>Ralph Kelley</v>
      </c>
      <c r="Q5861" s="11">
        <f>WEEKDAY('Consolidtaed Data'!$F4558)</f>
        <v>1</v>
      </c>
      <c r="R5861" s="9">
        <f>MONTH('Consolidtaed Data'!$F4558)</f>
        <v>11</v>
      </c>
      <c r="S5861" s="9" t="str">
        <f>TEXT(Table3[[#This Row],[Purchase Date]],"MMMM")</f>
        <v>March</v>
      </c>
      <c r="T5861" s="9">
        <f>YEAR('Consolidtaed Data'!$F4558)</f>
        <v>2020</v>
      </c>
    </row>
    <row r="5862" spans="1:20" x14ac:dyDescent="0.3">
      <c r="A5862" s="9" t="s">
        <v>6888</v>
      </c>
      <c r="B5862" s="9" t="s">
        <v>294</v>
      </c>
      <c r="C5862" s="9" t="s">
        <v>289</v>
      </c>
      <c r="D5862" s="9" t="s">
        <v>281</v>
      </c>
      <c r="E5862" s="9" t="s">
        <v>527</v>
      </c>
      <c r="F5862" s="10">
        <v>44262</v>
      </c>
      <c r="G5862" s="10" t="str">
        <f>VLOOKUP(Table3[[#This Row],[Product ID]],[1]Products!$A:$G,2,0)</f>
        <v>Product 51</v>
      </c>
      <c r="H5862" s="22">
        <v>2</v>
      </c>
      <c r="I5862" s="9">
        <f>VLOOKUP('Consolidtaed Data'!$B4590,[1]Products!$A:$G,4,0)</f>
        <v>1566</v>
      </c>
      <c r="J5862" s="9">
        <f>VLOOKUP('Consolidtaed Data'!$B4590,[1]Products!$A:$G,3,0)</f>
        <v>1190</v>
      </c>
      <c r="K5862" s="9">
        <f>'Consolidtaed Data'!$J4590*'Consolidtaed Data'!$H4590</f>
        <v>421</v>
      </c>
      <c r="L5862" s="9">
        <f>'Consolidtaed Data'!$I4590*'Consolidtaed Data'!$H4590</f>
        <v>561</v>
      </c>
      <c r="M5862" s="9">
        <f>'Consolidtaed Data'!$L4590-'Consolidtaed Data'!$K4590</f>
        <v>1462</v>
      </c>
      <c r="N5862" s="9" t="str">
        <f>VLOOKUP('Consolidtaed Data'!$C4590,[1]Locations!$A:$O,2,0)</f>
        <v>Santa Clara</v>
      </c>
      <c r="O5862" s="9" t="str">
        <f>VLOOKUP('Consolidtaed Data'!$D4590,'[1]Sales People'!$A:$B,2,0)</f>
        <v>Roger Robertson</v>
      </c>
      <c r="P5862" s="9" t="str">
        <f>VLOOKUP('Consolidtaed Data'!$E4590,[1]Customers!$A:$B,2,0)</f>
        <v>Christopher Miller</v>
      </c>
      <c r="Q5862" s="11">
        <f>WEEKDAY('Consolidtaed Data'!$F4590)</f>
        <v>4</v>
      </c>
      <c r="R5862" s="9">
        <f>MONTH('Consolidtaed Data'!$F4590)</f>
        <v>12</v>
      </c>
      <c r="S5862" s="9" t="str">
        <f>TEXT(Table3[[#This Row],[Purchase Date]],"MMMM")</f>
        <v>March</v>
      </c>
      <c r="T5862" s="9">
        <f>YEAR('Consolidtaed Data'!$F4590)</f>
        <v>2020</v>
      </c>
    </row>
    <row r="5863" spans="1:20" x14ac:dyDescent="0.3">
      <c r="A5863" s="9" t="s">
        <v>6889</v>
      </c>
      <c r="B5863" s="9" t="s">
        <v>366</v>
      </c>
      <c r="C5863" s="9" t="s">
        <v>104</v>
      </c>
      <c r="D5863" s="9" t="s">
        <v>241</v>
      </c>
      <c r="E5863" s="9" t="s">
        <v>445</v>
      </c>
      <c r="F5863" s="10">
        <v>44262</v>
      </c>
      <c r="G5863" s="10" t="str">
        <f>VLOOKUP(Table3[[#This Row],[Product ID]],[1]Products!$A:$G,2,0)</f>
        <v>Product 39</v>
      </c>
      <c r="H5863" s="22">
        <v>1</v>
      </c>
      <c r="I5863" s="9">
        <f>VLOOKUP('Consolidtaed Data'!$B4644,[1]Products!$A:$G,4,0)</f>
        <v>1798</v>
      </c>
      <c r="J5863" s="9">
        <f>VLOOKUP('Consolidtaed Data'!$B4644,[1]Products!$A:$G,3,0)</f>
        <v>971</v>
      </c>
      <c r="K5863" s="9">
        <f>'Consolidtaed Data'!$J4644*'Consolidtaed Data'!$H4644</f>
        <v>421</v>
      </c>
      <c r="L5863" s="9">
        <f>'Consolidtaed Data'!$I4644*'Consolidtaed Data'!$H4644</f>
        <v>561</v>
      </c>
      <c r="M5863" s="9">
        <f>'Consolidtaed Data'!$L4644-'Consolidtaed Data'!$K4644</f>
        <v>329</v>
      </c>
      <c r="N5863" s="9" t="str">
        <f>VLOOKUP('Consolidtaed Data'!$C4644,[1]Locations!$A:$O,2,0)</f>
        <v>Fontana</v>
      </c>
      <c r="O5863" s="9" t="str">
        <f>VLOOKUP('Consolidtaed Data'!$D4644,'[1]Sales People'!$A:$B,2,0)</f>
        <v>Arthur Mccoy</v>
      </c>
      <c r="P5863" s="9" t="str">
        <f>VLOOKUP('Consolidtaed Data'!$E4644,[1]Customers!$A:$B,2,0)</f>
        <v>Carlos Hunt</v>
      </c>
      <c r="Q5863" s="11">
        <f>WEEKDAY('Consolidtaed Data'!$F4644)</f>
        <v>1</v>
      </c>
      <c r="R5863" s="9">
        <f>MONTH('Consolidtaed Data'!$F4644)</f>
        <v>12</v>
      </c>
      <c r="S5863" s="9" t="str">
        <f>TEXT(Table3[[#This Row],[Purchase Date]],"MMMM")</f>
        <v>March</v>
      </c>
      <c r="T5863" s="9">
        <f>YEAR('Consolidtaed Data'!$F4644)</f>
        <v>2020</v>
      </c>
    </row>
    <row r="5864" spans="1:20" x14ac:dyDescent="0.3">
      <c r="A5864" s="9" t="s">
        <v>6890</v>
      </c>
      <c r="B5864" s="9" t="s">
        <v>443</v>
      </c>
      <c r="C5864" s="9" t="s">
        <v>192</v>
      </c>
      <c r="D5864" s="9" t="s">
        <v>174</v>
      </c>
      <c r="E5864" s="9" t="s">
        <v>1274</v>
      </c>
      <c r="F5864" s="10">
        <v>44262</v>
      </c>
      <c r="G5864" s="10" t="str">
        <f>VLOOKUP(Table3[[#This Row],[Product ID]],[1]Products!$A:$G,2,0)</f>
        <v>Product 61</v>
      </c>
      <c r="H5864" s="22">
        <v>1</v>
      </c>
      <c r="I5864" s="9">
        <f>VLOOKUP('Consolidtaed Data'!$B4666,[1]Products!$A:$G,4,0)</f>
        <v>1638</v>
      </c>
      <c r="J5864" s="9">
        <f>VLOOKUP('Consolidtaed Data'!$B4666,[1]Products!$A:$G,3,0)</f>
        <v>1261</v>
      </c>
      <c r="K5864" s="9">
        <f>'Consolidtaed Data'!$J4666*'Consolidtaed Data'!$H4666</f>
        <v>1108</v>
      </c>
      <c r="L5864" s="9">
        <f>'Consolidtaed Data'!$I4666*'Consolidtaed Data'!$H4666</f>
        <v>1351</v>
      </c>
      <c r="M5864" s="9">
        <f>'Consolidtaed Data'!$L4666-'Consolidtaed Data'!$K4666</f>
        <v>68</v>
      </c>
      <c r="N5864" s="9" t="str">
        <f>VLOOKUP('Consolidtaed Data'!$C4666,[1]Locations!$A:$O,2,0)</f>
        <v>Roseville</v>
      </c>
      <c r="O5864" s="9" t="str">
        <f>VLOOKUP('Consolidtaed Data'!$D4666,'[1]Sales People'!$A:$B,2,0)</f>
        <v>Christopher Tucker</v>
      </c>
      <c r="P5864" s="9" t="str">
        <f>VLOOKUP('Consolidtaed Data'!$E4666,[1]Customers!$A:$B,2,0)</f>
        <v>Harry Perkins</v>
      </c>
      <c r="Q5864" s="11">
        <f>WEEKDAY('Consolidtaed Data'!$F4666)</f>
        <v>3</v>
      </c>
      <c r="R5864" s="9">
        <f>MONTH('Consolidtaed Data'!$F4666)</f>
        <v>12</v>
      </c>
      <c r="S5864" s="9" t="str">
        <f>TEXT(Table3[[#This Row],[Purchase Date]],"MMMM")</f>
        <v>March</v>
      </c>
      <c r="T5864" s="9">
        <f>YEAR('Consolidtaed Data'!$F4666)</f>
        <v>2020</v>
      </c>
    </row>
    <row r="5865" spans="1:20" x14ac:dyDescent="0.3">
      <c r="A5865" s="9" t="s">
        <v>6891</v>
      </c>
      <c r="B5865" s="9" t="s">
        <v>340</v>
      </c>
      <c r="C5865" s="9" t="s">
        <v>469</v>
      </c>
      <c r="D5865" s="9" t="s">
        <v>374</v>
      </c>
      <c r="E5865" s="9" t="s">
        <v>2188</v>
      </c>
      <c r="F5865" s="10">
        <v>44262</v>
      </c>
      <c r="G5865" s="10" t="str">
        <f>VLOOKUP(Table3[[#This Row],[Product ID]],[1]Products!$A:$G,2,0)</f>
        <v>Product 34</v>
      </c>
      <c r="H5865" s="22">
        <v>2</v>
      </c>
      <c r="I5865" s="9">
        <f>VLOOKUP('Consolidtaed Data'!$B4667,[1]Products!$A:$G,4,0)</f>
        <v>1783</v>
      </c>
      <c r="J5865" s="9">
        <f>VLOOKUP('Consolidtaed Data'!$B4667,[1]Products!$A:$G,3,0)</f>
        <v>1516</v>
      </c>
      <c r="K5865" s="9">
        <f>'Consolidtaed Data'!$J4667*'Consolidtaed Data'!$H4667</f>
        <v>2244</v>
      </c>
      <c r="L5865" s="9">
        <f>'Consolidtaed Data'!$I4667*'Consolidtaed Data'!$H4667</f>
        <v>2736</v>
      </c>
      <c r="M5865" s="9">
        <f>'Consolidtaed Data'!$L4667-'Consolidtaed Data'!$K4667</f>
        <v>554</v>
      </c>
      <c r="N5865" s="9" t="str">
        <f>VLOOKUP('Consolidtaed Data'!$C4667,[1]Locations!$A:$O,2,0)</f>
        <v>Fairfield</v>
      </c>
      <c r="O5865" s="9" t="str">
        <f>VLOOKUP('Consolidtaed Data'!$D4667,'[1]Sales People'!$A:$B,2,0)</f>
        <v>Gary Rodriguez</v>
      </c>
      <c r="P5865" s="9" t="str">
        <f>VLOOKUP('Consolidtaed Data'!$E4667,[1]Customers!$A:$B,2,0)</f>
        <v>Frank Brown</v>
      </c>
      <c r="Q5865" s="11">
        <f>WEEKDAY('Consolidtaed Data'!$F4667)</f>
        <v>4</v>
      </c>
      <c r="R5865" s="9">
        <f>MONTH('Consolidtaed Data'!$F4667)</f>
        <v>12</v>
      </c>
      <c r="S5865" s="9" t="str">
        <f>TEXT(Table3[[#This Row],[Purchase Date]],"MMMM")</f>
        <v>March</v>
      </c>
      <c r="T5865" s="9">
        <f>YEAR('Consolidtaed Data'!$F4667)</f>
        <v>2020</v>
      </c>
    </row>
    <row r="5866" spans="1:20" x14ac:dyDescent="0.3">
      <c r="A5866" s="9" t="s">
        <v>6892</v>
      </c>
      <c r="B5866" s="9" t="s">
        <v>168</v>
      </c>
      <c r="C5866" s="9" t="s">
        <v>412</v>
      </c>
      <c r="D5866" s="9" t="s">
        <v>43</v>
      </c>
      <c r="E5866" s="9" t="s">
        <v>823</v>
      </c>
      <c r="F5866" s="10">
        <v>44263</v>
      </c>
      <c r="G5866" s="10" t="str">
        <f>VLOOKUP(Table3[[#This Row],[Product ID]],[1]Products!$A:$G,2,0)</f>
        <v>Product 26</v>
      </c>
      <c r="H5866" s="22">
        <v>1</v>
      </c>
      <c r="I5866" s="9">
        <f>VLOOKUP('Consolidtaed Data'!$B3703,[1]Products!$A:$G,4,0)</f>
        <v>1178</v>
      </c>
      <c r="J5866" s="9">
        <f>VLOOKUP('Consolidtaed Data'!$B3703,[1]Products!$A:$G,3,0)</f>
        <v>683</v>
      </c>
      <c r="K5866" s="9">
        <f>'Consolidtaed Data'!$J3703*'Consolidtaed Data'!$H3703</f>
        <v>435</v>
      </c>
      <c r="L5866" s="9">
        <f>'Consolidtaed Data'!$I3703*'Consolidtaed Data'!$H3703</f>
        <v>530</v>
      </c>
      <c r="M5866" s="9">
        <f>'Consolidtaed Data'!$L3703-'Consolidtaed Data'!$K3703</f>
        <v>406</v>
      </c>
      <c r="N5866" s="9" t="str">
        <f>VLOOKUP('Consolidtaed Data'!$C3703,[1]Locations!$A:$O,2,0)</f>
        <v>Los Angeles</v>
      </c>
      <c r="O5866" s="9" t="str">
        <f>VLOOKUP('Consolidtaed Data'!$D3703,'[1]Sales People'!$A:$B,2,0)</f>
        <v>Joshua Taylor</v>
      </c>
      <c r="P5866" s="9" t="str">
        <f>VLOOKUP('Consolidtaed Data'!$E3703,[1]Customers!$A:$B,2,0)</f>
        <v>Juan Lawrence</v>
      </c>
      <c r="Q5866" s="11">
        <f>WEEKDAY('Consolidtaed Data'!$F3703)</f>
        <v>1</v>
      </c>
      <c r="R5866" s="9">
        <f>MONTH('Consolidtaed Data'!$F3703)</f>
        <v>9</v>
      </c>
      <c r="S5866" s="9" t="str">
        <f>TEXT(Table3[[#This Row],[Purchase Date]],"MMMM")</f>
        <v>March</v>
      </c>
      <c r="T5866" s="9">
        <f>YEAR('Consolidtaed Data'!$F3703)</f>
        <v>2020</v>
      </c>
    </row>
    <row r="5867" spans="1:20" x14ac:dyDescent="0.3">
      <c r="A5867" s="9" t="s">
        <v>6893</v>
      </c>
      <c r="B5867" s="9" t="s">
        <v>390</v>
      </c>
      <c r="C5867" s="9" t="s">
        <v>522</v>
      </c>
      <c r="D5867" s="9" t="s">
        <v>95</v>
      </c>
      <c r="E5867" s="9" t="s">
        <v>416</v>
      </c>
      <c r="F5867" s="10">
        <v>44263</v>
      </c>
      <c r="G5867" s="10" t="str">
        <f>VLOOKUP(Table3[[#This Row],[Product ID]],[1]Products!$A:$G,2,0)</f>
        <v>Product 48</v>
      </c>
      <c r="H5867" s="22">
        <v>3</v>
      </c>
      <c r="I5867" s="9">
        <f>VLOOKUP('Consolidtaed Data'!$B3712,[1]Products!$A:$G,4,0)</f>
        <v>545</v>
      </c>
      <c r="J5867" s="9">
        <f>VLOOKUP('Consolidtaed Data'!$B3712,[1]Products!$A:$G,3,0)</f>
        <v>425</v>
      </c>
      <c r="K5867" s="9">
        <f>'Consolidtaed Data'!$J3712*'Consolidtaed Data'!$H3712</f>
        <v>840</v>
      </c>
      <c r="L5867" s="9">
        <f>'Consolidtaed Data'!$I3712*'Consolidtaed Data'!$H3712</f>
        <v>1168</v>
      </c>
      <c r="M5867" s="9">
        <f>'Consolidtaed Data'!$L3712-'Consolidtaed Data'!$K3712</f>
        <v>243</v>
      </c>
      <c r="N5867" s="9" t="str">
        <f>VLOOKUP('Consolidtaed Data'!$C3712,[1]Locations!$A:$O,2,0)</f>
        <v>Inglewood</v>
      </c>
      <c r="O5867" s="9" t="str">
        <f>VLOOKUP('Consolidtaed Data'!$D3712,'[1]Sales People'!$A:$B,2,0)</f>
        <v>Brian Davis</v>
      </c>
      <c r="P5867" s="9" t="str">
        <f>VLOOKUP('Consolidtaed Data'!$E3712,[1]Customers!$A:$B,2,0)</f>
        <v>Thomas Chapman</v>
      </c>
      <c r="Q5867" s="11">
        <f>WEEKDAY('Consolidtaed Data'!$F3712)</f>
        <v>2</v>
      </c>
      <c r="R5867" s="9">
        <f>MONTH('Consolidtaed Data'!$F3712)</f>
        <v>9</v>
      </c>
      <c r="S5867" s="9" t="str">
        <f>TEXT(Table3[[#This Row],[Purchase Date]],"MMMM")</f>
        <v>March</v>
      </c>
      <c r="T5867" s="9">
        <f>YEAR('Consolidtaed Data'!$F3712)</f>
        <v>2020</v>
      </c>
    </row>
    <row r="5868" spans="1:20" x14ac:dyDescent="0.3">
      <c r="A5868" s="9" t="s">
        <v>6894</v>
      </c>
      <c r="B5868" s="9" t="s">
        <v>213</v>
      </c>
      <c r="C5868" s="9" t="s">
        <v>302</v>
      </c>
      <c r="D5868" s="9" t="s">
        <v>83</v>
      </c>
      <c r="E5868" s="9" t="s">
        <v>681</v>
      </c>
      <c r="F5868" s="10">
        <v>44263</v>
      </c>
      <c r="G5868" s="10" t="str">
        <f>VLOOKUP(Table3[[#This Row],[Product ID]],[1]Products!$A:$G,2,0)</f>
        <v>Product 68</v>
      </c>
      <c r="H5868" s="22">
        <v>3</v>
      </c>
      <c r="I5868" s="9">
        <f>VLOOKUP('Consolidtaed Data'!$B4027,[1]Products!$A:$G,4,0)</f>
        <v>1103</v>
      </c>
      <c r="J5868" s="9">
        <f>VLOOKUP('Consolidtaed Data'!$B4027,[1]Products!$A:$G,3,0)</f>
        <v>838</v>
      </c>
      <c r="K5868" s="9">
        <f>'Consolidtaed Data'!$J4027*'Consolidtaed Data'!$H4027</f>
        <v>1752</v>
      </c>
      <c r="L5868" s="9">
        <f>'Consolidtaed Data'!$I4027*'Consolidtaed Data'!$H4027</f>
        <v>2739</v>
      </c>
      <c r="M5868" s="9">
        <f>'Consolidtaed Data'!$L4027-'Consolidtaed Data'!$K4027</f>
        <v>348</v>
      </c>
      <c r="N5868" s="9" t="str">
        <f>VLOOKUP('Consolidtaed Data'!$C4027,[1]Locations!$A:$O,2,0)</f>
        <v>Riverside</v>
      </c>
      <c r="O5868" s="9" t="str">
        <f>VLOOKUP('Consolidtaed Data'!$D4027,'[1]Sales People'!$A:$B,2,0)</f>
        <v>Roger Robertson</v>
      </c>
      <c r="P5868" s="9" t="str">
        <f>VLOOKUP('Consolidtaed Data'!$E4027,[1]Customers!$A:$B,2,0)</f>
        <v>Jack Phillips</v>
      </c>
      <c r="Q5868" s="11">
        <f>WEEKDAY('Consolidtaed Data'!$F4027)</f>
        <v>4</v>
      </c>
      <c r="R5868" s="9">
        <f>MONTH('Consolidtaed Data'!$F4027)</f>
        <v>10</v>
      </c>
      <c r="S5868" s="9" t="str">
        <f>TEXT(Table3[[#This Row],[Purchase Date]],"MMMM")</f>
        <v>March</v>
      </c>
      <c r="T5868" s="9">
        <f>YEAR('Consolidtaed Data'!$F4027)</f>
        <v>2020</v>
      </c>
    </row>
    <row r="5869" spans="1:20" x14ac:dyDescent="0.3">
      <c r="A5869" s="9" t="s">
        <v>6895</v>
      </c>
      <c r="B5869" s="9" t="s">
        <v>116</v>
      </c>
      <c r="C5869" s="9" t="s">
        <v>295</v>
      </c>
      <c r="D5869" s="9" t="s">
        <v>131</v>
      </c>
      <c r="E5869" s="9" t="s">
        <v>1909</v>
      </c>
      <c r="F5869" s="10">
        <v>44263</v>
      </c>
      <c r="G5869" s="10" t="str">
        <f>VLOOKUP(Table3[[#This Row],[Product ID]],[1]Products!$A:$G,2,0)</f>
        <v>Product 55</v>
      </c>
      <c r="H5869" s="22">
        <v>1</v>
      </c>
      <c r="I5869" s="9">
        <f>VLOOKUP('Consolidtaed Data'!$B4223,[1]Products!$A:$G,4,0)</f>
        <v>1405</v>
      </c>
      <c r="J5869" s="9">
        <f>VLOOKUP('Consolidtaed Data'!$B4223,[1]Products!$A:$G,3,0)</f>
        <v>1054</v>
      </c>
      <c r="K5869" s="9">
        <f>'Consolidtaed Data'!$J4223*'Consolidtaed Data'!$H4223</f>
        <v>294</v>
      </c>
      <c r="L5869" s="9">
        <f>'Consolidtaed Data'!$I4223*'Consolidtaed Data'!$H4223</f>
        <v>368</v>
      </c>
      <c r="M5869" s="9">
        <f>'Consolidtaed Data'!$L4223-'Consolidtaed Data'!$K4223</f>
        <v>651</v>
      </c>
      <c r="N5869" s="9" t="str">
        <f>VLOOKUP('Consolidtaed Data'!$C4223,[1]Locations!$A:$O,2,0)</f>
        <v>San Buenaventura (Ventura)</v>
      </c>
      <c r="O5869" s="9" t="str">
        <f>VLOOKUP('Consolidtaed Data'!$D4223,'[1]Sales People'!$A:$B,2,0)</f>
        <v>Ryan Welch</v>
      </c>
      <c r="P5869" s="9" t="str">
        <f>VLOOKUP('Consolidtaed Data'!$E4223,[1]Customers!$A:$B,2,0)</f>
        <v>Jeremy Rice</v>
      </c>
      <c r="Q5869" s="11">
        <f>WEEKDAY('Consolidtaed Data'!$F4223)</f>
        <v>6</v>
      </c>
      <c r="R5869" s="9">
        <f>MONTH('Consolidtaed Data'!$F4223)</f>
        <v>11</v>
      </c>
      <c r="S5869" s="9" t="str">
        <f>TEXT(Table3[[#This Row],[Purchase Date]],"MMMM")</f>
        <v>March</v>
      </c>
      <c r="T5869" s="9">
        <f>YEAR('Consolidtaed Data'!$F4223)</f>
        <v>2020</v>
      </c>
    </row>
    <row r="5870" spans="1:20" x14ac:dyDescent="0.3">
      <c r="A5870" s="9" t="s">
        <v>6896</v>
      </c>
      <c r="B5870" s="9" t="s">
        <v>301</v>
      </c>
      <c r="C5870" s="9" t="s">
        <v>39</v>
      </c>
      <c r="D5870" s="9" t="s">
        <v>229</v>
      </c>
      <c r="E5870" s="9" t="s">
        <v>276</v>
      </c>
      <c r="F5870" s="10">
        <v>44263</v>
      </c>
      <c r="G5870" s="10" t="str">
        <f>VLOOKUP(Table3[[#This Row],[Product ID]],[1]Products!$A:$G,2,0)</f>
        <v>Product 57</v>
      </c>
      <c r="H5870" s="22">
        <v>2</v>
      </c>
      <c r="I5870" s="9">
        <f>VLOOKUP('Consolidtaed Data'!$B4286,[1]Products!$A:$G,4,0)</f>
        <v>2353</v>
      </c>
      <c r="J5870" s="9">
        <f>VLOOKUP('Consolidtaed Data'!$B4286,[1]Products!$A:$G,3,0)</f>
        <v>1788</v>
      </c>
      <c r="K5870" s="9">
        <f>'Consolidtaed Data'!$J4286*'Consolidtaed Data'!$H4286</f>
        <v>1305</v>
      </c>
      <c r="L5870" s="9">
        <f>'Consolidtaed Data'!$I4286*'Consolidtaed Data'!$H4286</f>
        <v>1812</v>
      </c>
      <c r="M5870" s="9">
        <f>'Consolidtaed Data'!$L4286-'Consolidtaed Data'!$K4286</f>
        <v>3348</v>
      </c>
      <c r="N5870" s="9" t="str">
        <f>VLOOKUP('Consolidtaed Data'!$C4286,[1]Locations!$A:$O,2,0)</f>
        <v>Oakland</v>
      </c>
      <c r="O5870" s="9" t="str">
        <f>VLOOKUP('Consolidtaed Data'!$D4286,'[1]Sales People'!$A:$B,2,0)</f>
        <v>Kevin Butler</v>
      </c>
      <c r="P5870" s="9" t="str">
        <f>VLOOKUP('Consolidtaed Data'!$E4286,[1]Customers!$A:$B,2,0)</f>
        <v>Brian Warren</v>
      </c>
      <c r="Q5870" s="11">
        <f>WEEKDAY('Consolidtaed Data'!$F4286)</f>
        <v>4</v>
      </c>
      <c r="R5870" s="9">
        <f>MONTH('Consolidtaed Data'!$F4286)</f>
        <v>11</v>
      </c>
      <c r="S5870" s="9" t="str">
        <f>TEXT(Table3[[#This Row],[Purchase Date]],"MMMM")</f>
        <v>March</v>
      </c>
      <c r="T5870" s="9">
        <f>YEAR('Consolidtaed Data'!$F4286)</f>
        <v>2020</v>
      </c>
    </row>
    <row r="5871" spans="1:20" x14ac:dyDescent="0.3">
      <c r="A5871" s="9" t="s">
        <v>6897</v>
      </c>
      <c r="B5871" s="9" t="s">
        <v>330</v>
      </c>
      <c r="C5871" s="9" t="s">
        <v>169</v>
      </c>
      <c r="D5871" s="9" t="s">
        <v>326</v>
      </c>
      <c r="E5871" s="9" t="s">
        <v>1134</v>
      </c>
      <c r="F5871" s="10">
        <v>44263</v>
      </c>
      <c r="G5871" s="10" t="str">
        <f>VLOOKUP(Table3[[#This Row],[Product ID]],[1]Products!$A:$G,2,0)</f>
        <v>Product 91</v>
      </c>
      <c r="H5871" s="22">
        <v>3</v>
      </c>
      <c r="I5871" s="9">
        <f>VLOOKUP('Consolidtaed Data'!$B4423,[1]Products!$A:$G,4,0)</f>
        <v>826</v>
      </c>
      <c r="J5871" s="9">
        <f>VLOOKUP('Consolidtaed Data'!$B4423,[1]Products!$A:$G,3,0)</f>
        <v>562</v>
      </c>
      <c r="K5871" s="9">
        <f>'Consolidtaed Data'!$J4423*'Consolidtaed Data'!$H4423</f>
        <v>1942</v>
      </c>
      <c r="L5871" s="9">
        <f>'Consolidtaed Data'!$I4423*'Consolidtaed Data'!$H4423</f>
        <v>2988</v>
      </c>
      <c r="M5871" s="9">
        <f>'Consolidtaed Data'!$L4423-'Consolidtaed Data'!$K4423</f>
        <v>451</v>
      </c>
      <c r="N5871" s="9" t="str">
        <f>VLOOKUP('Consolidtaed Data'!$C4423,[1]Locations!$A:$O,2,0)</f>
        <v>El Cajon</v>
      </c>
      <c r="O5871" s="9" t="str">
        <f>VLOOKUP('Consolidtaed Data'!$D4423,'[1]Sales People'!$A:$B,2,0)</f>
        <v>Martin Carr</v>
      </c>
      <c r="P5871" s="9" t="str">
        <f>VLOOKUP('Consolidtaed Data'!$E4423,[1]Customers!$A:$B,2,0)</f>
        <v>Christopher Miller</v>
      </c>
      <c r="Q5871" s="11">
        <f>WEEKDAY('Consolidtaed Data'!$F4423)</f>
        <v>6</v>
      </c>
      <c r="R5871" s="9">
        <f>MONTH('Consolidtaed Data'!$F4423)</f>
        <v>11</v>
      </c>
      <c r="S5871" s="9" t="str">
        <f>TEXT(Table3[[#This Row],[Purchase Date]],"MMMM")</f>
        <v>March</v>
      </c>
      <c r="T5871" s="9">
        <f>YEAR('Consolidtaed Data'!$F4423)</f>
        <v>2020</v>
      </c>
    </row>
    <row r="5872" spans="1:20" x14ac:dyDescent="0.3">
      <c r="A5872" s="9" t="s">
        <v>6898</v>
      </c>
      <c r="B5872" s="9" t="s">
        <v>62</v>
      </c>
      <c r="C5872" s="9" t="s">
        <v>130</v>
      </c>
      <c r="D5872" s="9" t="s">
        <v>161</v>
      </c>
      <c r="E5872" s="9" t="s">
        <v>1348</v>
      </c>
      <c r="F5872" s="10">
        <v>44263</v>
      </c>
      <c r="G5872" s="10" t="str">
        <f>VLOOKUP(Table3[[#This Row],[Product ID]],[1]Products!$A:$G,2,0)</f>
        <v>Product 17</v>
      </c>
      <c r="H5872" s="22">
        <v>2</v>
      </c>
      <c r="I5872" s="9">
        <f>VLOOKUP('Consolidtaed Data'!$B4434,[1]Products!$A:$G,4,0)</f>
        <v>596</v>
      </c>
      <c r="J5872" s="9">
        <f>VLOOKUP('Consolidtaed Data'!$B4434,[1]Products!$A:$G,3,0)</f>
        <v>358</v>
      </c>
      <c r="K5872" s="9">
        <f>'Consolidtaed Data'!$J4434*'Consolidtaed Data'!$H4434</f>
        <v>562</v>
      </c>
      <c r="L5872" s="9">
        <f>'Consolidtaed Data'!$I4434*'Consolidtaed Data'!$H4434</f>
        <v>826</v>
      </c>
      <c r="M5872" s="9">
        <f>'Consolidtaed Data'!$L4434-'Consolidtaed Data'!$K4434</f>
        <v>368</v>
      </c>
      <c r="N5872" s="9" t="str">
        <f>VLOOKUP('Consolidtaed Data'!$C4434,[1]Locations!$A:$O,2,0)</f>
        <v>Oakland</v>
      </c>
      <c r="O5872" s="9" t="str">
        <f>VLOOKUP('Consolidtaed Data'!$D4434,'[1]Sales People'!$A:$B,2,0)</f>
        <v>Scott Mason</v>
      </c>
      <c r="P5872" s="9" t="str">
        <f>VLOOKUP('Consolidtaed Data'!$E4434,[1]Customers!$A:$B,2,0)</f>
        <v>James Dean</v>
      </c>
      <c r="Q5872" s="11">
        <f>WEEKDAY('Consolidtaed Data'!$F4434)</f>
        <v>7</v>
      </c>
      <c r="R5872" s="9">
        <f>MONTH('Consolidtaed Data'!$F4434)</f>
        <v>11</v>
      </c>
      <c r="S5872" s="9" t="str">
        <f>TEXT(Table3[[#This Row],[Purchase Date]],"MMMM")</f>
        <v>March</v>
      </c>
      <c r="T5872" s="9">
        <f>YEAR('Consolidtaed Data'!$F4434)</f>
        <v>2020</v>
      </c>
    </row>
    <row r="5873" spans="1:20" x14ac:dyDescent="0.3">
      <c r="A5873" s="9" t="s">
        <v>6899</v>
      </c>
      <c r="B5873" s="9" t="s">
        <v>156</v>
      </c>
      <c r="C5873" s="9" t="s">
        <v>122</v>
      </c>
      <c r="D5873" s="9" t="s">
        <v>127</v>
      </c>
      <c r="E5873" s="9" t="s">
        <v>740</v>
      </c>
      <c r="F5873" s="10">
        <v>44263</v>
      </c>
      <c r="G5873" s="10" t="str">
        <f>VLOOKUP(Table3[[#This Row],[Product ID]],[1]Products!$A:$G,2,0)</f>
        <v>Product 21</v>
      </c>
      <c r="H5873" s="22">
        <v>1</v>
      </c>
      <c r="I5873" s="9">
        <f>VLOOKUP('Consolidtaed Data'!$B4471,[1]Products!$A:$G,4,0)</f>
        <v>913</v>
      </c>
      <c r="J5873" s="9">
        <f>VLOOKUP('Consolidtaed Data'!$B4471,[1]Products!$A:$G,3,0)</f>
        <v>584</v>
      </c>
      <c r="K5873" s="9">
        <f>'Consolidtaed Data'!$J4471*'Consolidtaed Data'!$H4471</f>
        <v>3884</v>
      </c>
      <c r="L5873" s="9">
        <f>'Consolidtaed Data'!$I4471*'Consolidtaed Data'!$H4471</f>
        <v>5976</v>
      </c>
      <c r="M5873" s="9">
        <f>'Consolidtaed Data'!$L4471-'Consolidtaed Data'!$K4471</f>
        <v>1569</v>
      </c>
      <c r="N5873" s="9" t="str">
        <f>VLOOKUP('Consolidtaed Data'!$C4471,[1]Locations!$A:$O,2,0)</f>
        <v>Murrieta</v>
      </c>
      <c r="O5873" s="9" t="str">
        <f>VLOOKUP('Consolidtaed Data'!$D4471,'[1]Sales People'!$A:$B,2,0)</f>
        <v>Brian Thomas</v>
      </c>
      <c r="P5873" s="9" t="str">
        <f>VLOOKUP('Consolidtaed Data'!$E4471,[1]Customers!$A:$B,2,0)</f>
        <v>Steve Diaz</v>
      </c>
      <c r="Q5873" s="11">
        <f>WEEKDAY('Consolidtaed Data'!$F4471)</f>
        <v>2</v>
      </c>
      <c r="R5873" s="9">
        <f>MONTH('Consolidtaed Data'!$F4471)</f>
        <v>11</v>
      </c>
      <c r="S5873" s="9" t="str">
        <f>TEXT(Table3[[#This Row],[Purchase Date]],"MMMM")</f>
        <v>March</v>
      </c>
      <c r="T5873" s="9">
        <f>YEAR('Consolidtaed Data'!$F4471)</f>
        <v>2020</v>
      </c>
    </row>
    <row r="5874" spans="1:20" x14ac:dyDescent="0.3">
      <c r="A5874" s="9" t="s">
        <v>6900</v>
      </c>
      <c r="B5874" s="9" t="s">
        <v>185</v>
      </c>
      <c r="C5874" s="9" t="s">
        <v>42</v>
      </c>
      <c r="D5874" s="9" t="s">
        <v>326</v>
      </c>
      <c r="E5874" s="9" t="s">
        <v>1007</v>
      </c>
      <c r="F5874" s="10">
        <v>44263</v>
      </c>
      <c r="G5874" s="10" t="str">
        <f>VLOOKUP(Table3[[#This Row],[Product ID]],[1]Products!$A:$G,2,0)</f>
        <v>Product 65</v>
      </c>
      <c r="H5874" s="22">
        <v>3</v>
      </c>
      <c r="I5874" s="9">
        <f>VLOOKUP('Consolidtaed Data'!$B4501,[1]Products!$A:$G,4,0)</f>
        <v>1725</v>
      </c>
      <c r="J5874" s="9">
        <f>VLOOKUP('Consolidtaed Data'!$B4501,[1]Products!$A:$G,3,0)</f>
        <v>1363</v>
      </c>
      <c r="K5874" s="9">
        <f>'Consolidtaed Data'!$J4501*'Consolidtaed Data'!$H4501</f>
        <v>1664</v>
      </c>
      <c r="L5874" s="9">
        <f>'Consolidtaed Data'!$I4501*'Consolidtaed Data'!$H4501</f>
        <v>2412</v>
      </c>
      <c r="M5874" s="9">
        <f>'Consolidtaed Data'!$L4501-'Consolidtaed Data'!$K4501</f>
        <v>345</v>
      </c>
      <c r="N5874" s="9" t="str">
        <f>VLOOKUP('Consolidtaed Data'!$C4501,[1]Locations!$A:$O,2,0)</f>
        <v>San Francisco</v>
      </c>
      <c r="O5874" s="9" t="str">
        <f>VLOOKUP('Consolidtaed Data'!$D4501,'[1]Sales People'!$A:$B,2,0)</f>
        <v>John Reyes</v>
      </c>
      <c r="P5874" s="9" t="str">
        <f>VLOOKUP('Consolidtaed Data'!$E4501,[1]Customers!$A:$B,2,0)</f>
        <v>Alan Perry</v>
      </c>
      <c r="Q5874" s="11">
        <f>WEEKDAY('Consolidtaed Data'!$F4501)</f>
        <v>5</v>
      </c>
      <c r="R5874" s="9">
        <f>MONTH('Consolidtaed Data'!$F4501)</f>
        <v>11</v>
      </c>
      <c r="S5874" s="9" t="str">
        <f>TEXT(Table3[[#This Row],[Purchase Date]],"MMMM")</f>
        <v>March</v>
      </c>
      <c r="T5874" s="9">
        <f>YEAR('Consolidtaed Data'!$F4501)</f>
        <v>2020</v>
      </c>
    </row>
    <row r="5875" spans="1:20" x14ac:dyDescent="0.3">
      <c r="A5875" s="9" t="s">
        <v>6901</v>
      </c>
      <c r="B5875" s="9" t="s">
        <v>301</v>
      </c>
      <c r="C5875" s="9" t="s">
        <v>522</v>
      </c>
      <c r="D5875" s="9" t="s">
        <v>31</v>
      </c>
      <c r="E5875" s="9" t="s">
        <v>569</v>
      </c>
      <c r="F5875" s="10">
        <v>44263</v>
      </c>
      <c r="G5875" s="10" t="str">
        <f>VLOOKUP(Table3[[#This Row],[Product ID]],[1]Products!$A:$G,2,0)</f>
        <v>Product 57</v>
      </c>
      <c r="H5875" s="22">
        <v>3</v>
      </c>
      <c r="I5875" s="9">
        <f>VLOOKUP('Consolidtaed Data'!$B4554,[1]Products!$A:$G,4,0)</f>
        <v>1972</v>
      </c>
      <c r="J5875" s="9">
        <f>VLOOKUP('Consolidtaed Data'!$B4554,[1]Products!$A:$G,3,0)</f>
        <v>1321</v>
      </c>
      <c r="K5875" s="9">
        <f>'Consolidtaed Data'!$J4554*'Consolidtaed Data'!$H4554</f>
        <v>3228</v>
      </c>
      <c r="L5875" s="9">
        <f>'Consolidtaed Data'!$I4554*'Consolidtaed Data'!$H4554</f>
        <v>5868</v>
      </c>
      <c r="M5875" s="9">
        <f>'Consolidtaed Data'!$L4554-'Consolidtaed Data'!$K4554</f>
        <v>801</v>
      </c>
      <c r="N5875" s="9" t="str">
        <f>VLOOKUP('Consolidtaed Data'!$C4554,[1]Locations!$A:$O,2,0)</f>
        <v>Norwalk</v>
      </c>
      <c r="O5875" s="9" t="str">
        <f>VLOOKUP('Consolidtaed Data'!$D4554,'[1]Sales People'!$A:$B,2,0)</f>
        <v>Roger Ramos</v>
      </c>
      <c r="P5875" s="9" t="str">
        <f>VLOOKUP('Consolidtaed Data'!$E4554,[1]Customers!$A:$B,2,0)</f>
        <v>Larry Ray</v>
      </c>
      <c r="Q5875" s="11">
        <f>WEEKDAY('Consolidtaed Data'!$F4554)</f>
        <v>1</v>
      </c>
      <c r="R5875" s="9">
        <f>MONTH('Consolidtaed Data'!$F4554)</f>
        <v>11</v>
      </c>
      <c r="S5875" s="9" t="str">
        <f>TEXT(Table3[[#This Row],[Purchase Date]],"MMMM")</f>
        <v>March</v>
      </c>
      <c r="T5875" s="9">
        <f>YEAR('Consolidtaed Data'!$F4554)</f>
        <v>2020</v>
      </c>
    </row>
    <row r="5876" spans="1:20" x14ac:dyDescent="0.3">
      <c r="A5876" s="9" t="s">
        <v>6902</v>
      </c>
      <c r="B5876" s="9" t="s">
        <v>360</v>
      </c>
      <c r="C5876" s="9" t="s">
        <v>108</v>
      </c>
      <c r="D5876" s="9" t="s">
        <v>127</v>
      </c>
      <c r="E5876" s="9" t="s">
        <v>886</v>
      </c>
      <c r="F5876" s="10">
        <v>44263</v>
      </c>
      <c r="G5876" s="10" t="str">
        <f>VLOOKUP(Table3[[#This Row],[Product ID]],[1]Products!$A:$G,2,0)</f>
        <v>Product 59</v>
      </c>
      <c r="H5876" s="22">
        <v>3</v>
      </c>
      <c r="I5876" s="9">
        <f>VLOOKUP('Consolidtaed Data'!$B4637,[1]Products!$A:$G,4,0)</f>
        <v>530</v>
      </c>
      <c r="J5876" s="9">
        <f>VLOOKUP('Consolidtaed Data'!$B4637,[1]Products!$A:$G,3,0)</f>
        <v>424</v>
      </c>
      <c r="K5876" s="9">
        <f>'Consolidtaed Data'!$J4637*'Consolidtaed Data'!$H4637</f>
        <v>1518</v>
      </c>
      <c r="L5876" s="9">
        <f>'Consolidtaed Data'!$I4637*'Consolidtaed Data'!$H4637</f>
        <v>2410</v>
      </c>
      <c r="M5876" s="9">
        <f>'Consolidtaed Data'!$L4637-'Consolidtaed Data'!$K4637</f>
        <v>714</v>
      </c>
      <c r="N5876" s="9" t="str">
        <f>VLOOKUP('Consolidtaed Data'!$C4637,[1]Locations!$A:$O,2,0)</f>
        <v>Ontario</v>
      </c>
      <c r="O5876" s="9" t="str">
        <f>VLOOKUP('Consolidtaed Data'!$D4637,'[1]Sales People'!$A:$B,2,0)</f>
        <v>Bobby Russell</v>
      </c>
      <c r="P5876" s="9" t="str">
        <f>VLOOKUP('Consolidtaed Data'!$E4637,[1]Customers!$A:$B,2,0)</f>
        <v>Bobby Murray</v>
      </c>
      <c r="Q5876" s="11">
        <f>WEEKDAY('Consolidtaed Data'!$F4637)</f>
        <v>7</v>
      </c>
      <c r="R5876" s="9">
        <f>MONTH('Consolidtaed Data'!$F4637)</f>
        <v>12</v>
      </c>
      <c r="S5876" s="9" t="str">
        <f>TEXT(Table3[[#This Row],[Purchase Date]],"MMMM")</f>
        <v>March</v>
      </c>
      <c r="T5876" s="9">
        <f>YEAR('Consolidtaed Data'!$F4637)</f>
        <v>2020</v>
      </c>
    </row>
    <row r="5877" spans="1:20" x14ac:dyDescent="0.3">
      <c r="A5877" s="9" t="s">
        <v>6903</v>
      </c>
      <c r="B5877" s="9" t="s">
        <v>298</v>
      </c>
      <c r="C5877" s="9" t="s">
        <v>231</v>
      </c>
      <c r="D5877" s="9" t="s">
        <v>153</v>
      </c>
      <c r="E5877" s="9" t="s">
        <v>1189</v>
      </c>
      <c r="F5877" s="10">
        <v>44263</v>
      </c>
      <c r="G5877" s="10" t="str">
        <f>VLOOKUP(Table3[[#This Row],[Product ID]],[1]Products!$A:$G,2,0)</f>
        <v>Product 53</v>
      </c>
      <c r="H5877" s="22">
        <v>2</v>
      </c>
      <c r="I5877" s="9">
        <f>VLOOKUP('Consolidtaed Data'!$B4680,[1]Products!$A:$G,4,0)</f>
        <v>123</v>
      </c>
      <c r="J5877" s="9">
        <f>VLOOKUP('Consolidtaed Data'!$B4680,[1]Products!$A:$G,3,0)</f>
        <v>84</v>
      </c>
      <c r="K5877" s="9">
        <f>'Consolidtaed Data'!$J4680*'Consolidtaed Data'!$H4680</f>
        <v>79</v>
      </c>
      <c r="L5877" s="9">
        <f>'Consolidtaed Data'!$I4680*'Consolidtaed Data'!$H4680</f>
        <v>127</v>
      </c>
      <c r="M5877" s="9">
        <f>'Consolidtaed Data'!$L4680-'Consolidtaed Data'!$K4680</f>
        <v>858</v>
      </c>
      <c r="N5877" s="9" t="str">
        <f>VLOOKUP('Consolidtaed Data'!$C4680,[1]Locations!$A:$O,2,0)</f>
        <v>Irvine</v>
      </c>
      <c r="O5877" s="9" t="str">
        <f>VLOOKUP('Consolidtaed Data'!$D4680,'[1]Sales People'!$A:$B,2,0)</f>
        <v>Joshua Cook</v>
      </c>
      <c r="P5877" s="9" t="str">
        <f>VLOOKUP('Consolidtaed Data'!$E4680,[1]Customers!$A:$B,2,0)</f>
        <v>Russell Grant</v>
      </c>
      <c r="Q5877" s="11">
        <f>WEEKDAY('Consolidtaed Data'!$F4680)</f>
        <v>4</v>
      </c>
      <c r="R5877" s="9">
        <f>MONTH('Consolidtaed Data'!$F4680)</f>
        <v>12</v>
      </c>
      <c r="S5877" s="9" t="str">
        <f>TEXT(Table3[[#This Row],[Purchase Date]],"MMMM")</f>
        <v>March</v>
      </c>
      <c r="T5877" s="9">
        <f>YEAR('Consolidtaed Data'!$F4680)</f>
        <v>2020</v>
      </c>
    </row>
    <row r="5878" spans="1:20" x14ac:dyDescent="0.3">
      <c r="A5878" s="9" t="s">
        <v>6904</v>
      </c>
      <c r="B5878" s="9" t="s">
        <v>336</v>
      </c>
      <c r="C5878" s="9" t="s">
        <v>165</v>
      </c>
      <c r="D5878" s="9" t="s">
        <v>46</v>
      </c>
      <c r="E5878" s="9" t="s">
        <v>501</v>
      </c>
      <c r="F5878" s="10">
        <v>44263</v>
      </c>
      <c r="G5878" s="10" t="str">
        <f>VLOOKUP(Table3[[#This Row],[Product ID]],[1]Products!$A:$G,2,0)</f>
        <v>Product 78</v>
      </c>
      <c r="H5878" s="22">
        <v>1</v>
      </c>
      <c r="I5878" s="9">
        <f>VLOOKUP('Consolidtaed Data'!$B4690,[1]Products!$A:$G,4,0)</f>
        <v>1467</v>
      </c>
      <c r="J5878" s="9">
        <f>VLOOKUP('Consolidtaed Data'!$B4690,[1]Products!$A:$G,3,0)</f>
        <v>807</v>
      </c>
      <c r="K5878" s="9">
        <f>'Consolidtaed Data'!$J4690*'Consolidtaed Data'!$H4690</f>
        <v>1434</v>
      </c>
      <c r="L5878" s="9">
        <f>'Consolidtaed Data'!$I4690*'Consolidtaed Data'!$H4690</f>
        <v>2658</v>
      </c>
      <c r="M5878" s="9">
        <f>'Consolidtaed Data'!$L4690-'Consolidtaed Data'!$K4690</f>
        <v>248</v>
      </c>
      <c r="N5878" s="9" t="str">
        <f>VLOOKUP('Consolidtaed Data'!$C4690,[1]Locations!$A:$O,2,0)</f>
        <v>Fremont</v>
      </c>
      <c r="O5878" s="9" t="str">
        <f>VLOOKUP('Consolidtaed Data'!$D4690,'[1]Sales People'!$A:$B,2,0)</f>
        <v>Sean Miller</v>
      </c>
      <c r="P5878" s="9" t="str">
        <f>VLOOKUP('Consolidtaed Data'!$E4690,[1]Customers!$A:$B,2,0)</f>
        <v>Johnny Hawkins</v>
      </c>
      <c r="Q5878" s="11">
        <f>WEEKDAY('Consolidtaed Data'!$F4690)</f>
        <v>5</v>
      </c>
      <c r="R5878" s="9">
        <f>MONTH('Consolidtaed Data'!$F4690)</f>
        <v>12</v>
      </c>
      <c r="S5878" s="9" t="str">
        <f>TEXT(Table3[[#This Row],[Purchase Date]],"MMMM")</f>
        <v>March</v>
      </c>
      <c r="T5878" s="9">
        <f>YEAR('Consolidtaed Data'!$F4690)</f>
        <v>2020</v>
      </c>
    </row>
    <row r="5879" spans="1:20" x14ac:dyDescent="0.3">
      <c r="A5879" s="9" t="s">
        <v>6905</v>
      </c>
      <c r="B5879" s="9" t="s">
        <v>7</v>
      </c>
      <c r="C5879" s="9" t="s">
        <v>245</v>
      </c>
      <c r="D5879" s="9" t="s">
        <v>174</v>
      </c>
      <c r="E5879" s="9" t="s">
        <v>657</v>
      </c>
      <c r="F5879" s="10">
        <v>44264</v>
      </c>
      <c r="G5879" s="10" t="str">
        <f>VLOOKUP(Table3[[#This Row],[Product ID]],[1]Products!$A:$G,2,0)</f>
        <v>Product 77</v>
      </c>
      <c r="H5879" s="22">
        <v>1</v>
      </c>
      <c r="I5879" s="9">
        <f>VLOOKUP('Consolidtaed Data'!$B3819,[1]Products!$A:$G,4,0)</f>
        <v>1639</v>
      </c>
      <c r="J5879" s="9">
        <f>VLOOKUP('Consolidtaed Data'!$B3819,[1]Products!$A:$G,3,0)</f>
        <v>1295</v>
      </c>
      <c r="K5879" s="9">
        <f>'Consolidtaed Data'!$J3819*'Consolidtaed Data'!$H3819</f>
        <v>1044</v>
      </c>
      <c r="L5879" s="9">
        <f>'Consolidtaed Data'!$I3819*'Consolidtaed Data'!$H3819</f>
        <v>1899</v>
      </c>
      <c r="M5879" s="9">
        <f>'Consolidtaed Data'!$L3819-'Consolidtaed Data'!$K3819</f>
        <v>1797</v>
      </c>
      <c r="N5879" s="9" t="str">
        <f>VLOOKUP('Consolidtaed Data'!$C3819,[1]Locations!$A:$O,2,0)</f>
        <v>Oakland</v>
      </c>
      <c r="O5879" s="9" t="str">
        <f>VLOOKUP('Consolidtaed Data'!$D3819,'[1]Sales People'!$A:$B,2,0)</f>
        <v>Carl Hall</v>
      </c>
      <c r="P5879" s="9" t="str">
        <f>VLOOKUP('Consolidtaed Data'!$E3819,[1]Customers!$A:$B,2,0)</f>
        <v>Thomas Chapman</v>
      </c>
      <c r="Q5879" s="11">
        <f>WEEKDAY('Consolidtaed Data'!$F3819)</f>
        <v>3</v>
      </c>
      <c r="R5879" s="9">
        <f>MONTH('Consolidtaed Data'!$F3819)</f>
        <v>10</v>
      </c>
      <c r="S5879" s="9" t="str">
        <f>TEXT(Table3[[#This Row],[Purchase Date]],"MMMM")</f>
        <v>March</v>
      </c>
      <c r="T5879" s="9">
        <f>YEAR('Consolidtaed Data'!$F3819)</f>
        <v>2020</v>
      </c>
    </row>
    <row r="5880" spans="1:20" x14ac:dyDescent="0.3">
      <c r="A5880" s="9" t="s">
        <v>6906</v>
      </c>
      <c r="B5880" s="9" t="s">
        <v>185</v>
      </c>
      <c r="C5880" s="9" t="s">
        <v>439</v>
      </c>
      <c r="D5880" s="9" t="s">
        <v>246</v>
      </c>
      <c r="E5880" s="9" t="s">
        <v>361</v>
      </c>
      <c r="F5880" s="10">
        <v>44264</v>
      </c>
      <c r="G5880" s="10" t="str">
        <f>VLOOKUP(Table3[[#This Row],[Product ID]],[1]Products!$A:$G,2,0)</f>
        <v>Product 65</v>
      </c>
      <c r="H5880" s="22">
        <v>3</v>
      </c>
      <c r="I5880" s="9">
        <f>VLOOKUP('Consolidtaed Data'!$B3891,[1]Products!$A:$G,4,0)</f>
        <v>2294</v>
      </c>
      <c r="J5880" s="9">
        <f>VLOOKUP('Consolidtaed Data'!$B3891,[1]Products!$A:$G,3,0)</f>
        <v>1399</v>
      </c>
      <c r="K5880" s="9">
        <f>'Consolidtaed Data'!$J3891*'Consolidtaed Data'!$H3891</f>
        <v>1965</v>
      </c>
      <c r="L5880" s="9">
        <f>'Consolidtaed Data'!$I3891*'Consolidtaed Data'!$H3891</f>
        <v>2396</v>
      </c>
      <c r="M5880" s="9">
        <f>'Consolidtaed Data'!$L3891-'Consolidtaed Data'!$K3891</f>
        <v>238</v>
      </c>
      <c r="N5880" s="9" t="str">
        <f>VLOOKUP('Consolidtaed Data'!$C3891,[1]Locations!$A:$O,2,0)</f>
        <v>Clovis</v>
      </c>
      <c r="O5880" s="9" t="str">
        <f>VLOOKUP('Consolidtaed Data'!$D3891,'[1]Sales People'!$A:$B,2,0)</f>
        <v>Robert Reed</v>
      </c>
      <c r="P5880" s="9" t="str">
        <f>VLOOKUP('Consolidtaed Data'!$E3891,[1]Customers!$A:$B,2,0)</f>
        <v>Harold Adams</v>
      </c>
      <c r="Q5880" s="11">
        <f>WEEKDAY('Consolidtaed Data'!$F3891)</f>
        <v>1</v>
      </c>
      <c r="R5880" s="9">
        <f>MONTH('Consolidtaed Data'!$F3891)</f>
        <v>10</v>
      </c>
      <c r="S5880" s="9" t="str">
        <f>TEXT(Table3[[#This Row],[Purchase Date]],"MMMM")</f>
        <v>March</v>
      </c>
      <c r="T5880" s="9">
        <f>YEAR('Consolidtaed Data'!$F3891)</f>
        <v>2020</v>
      </c>
    </row>
    <row r="5881" spans="1:20" x14ac:dyDescent="0.3">
      <c r="A5881" s="9" t="s">
        <v>6907</v>
      </c>
      <c r="B5881" s="9" t="s">
        <v>477</v>
      </c>
      <c r="C5881" s="9" t="s">
        <v>210</v>
      </c>
      <c r="D5881" s="9" t="s">
        <v>123</v>
      </c>
      <c r="E5881" s="9" t="s">
        <v>928</v>
      </c>
      <c r="F5881" s="10">
        <v>44264</v>
      </c>
      <c r="G5881" s="10" t="str">
        <f>VLOOKUP(Table3[[#This Row],[Product ID]],[1]Products!$A:$G,2,0)</f>
        <v>Product 46</v>
      </c>
      <c r="H5881" s="22">
        <v>2</v>
      </c>
      <c r="I5881" s="9">
        <f>VLOOKUP('Consolidtaed Data'!$B3903,[1]Products!$A:$G,4,0)</f>
        <v>1708</v>
      </c>
      <c r="J5881" s="9">
        <f>VLOOKUP('Consolidtaed Data'!$B3903,[1]Products!$A:$G,3,0)</f>
        <v>871</v>
      </c>
      <c r="K5881" s="9">
        <f>'Consolidtaed Data'!$J3903*'Consolidtaed Data'!$H3903</f>
        <v>1896</v>
      </c>
      <c r="L5881" s="9">
        <f>'Consolidtaed Data'!$I3903*'Consolidtaed Data'!$H3903</f>
        <v>2495</v>
      </c>
      <c r="M5881" s="9">
        <f>'Consolidtaed Data'!$L3903-'Consolidtaed Data'!$K3903</f>
        <v>1564</v>
      </c>
      <c r="N5881" s="9" t="str">
        <f>VLOOKUP('Consolidtaed Data'!$C3903,[1]Locations!$A:$O,2,0)</f>
        <v>Torrance</v>
      </c>
      <c r="O5881" s="9" t="str">
        <f>VLOOKUP('Consolidtaed Data'!$D3903,'[1]Sales People'!$A:$B,2,0)</f>
        <v>Kenneth Fields</v>
      </c>
      <c r="P5881" s="9" t="str">
        <f>VLOOKUP('Consolidtaed Data'!$E3903,[1]Customers!$A:$B,2,0)</f>
        <v>Richard Hudson</v>
      </c>
      <c r="Q5881" s="11">
        <f>WEEKDAY('Consolidtaed Data'!$F3903)</f>
        <v>2</v>
      </c>
      <c r="R5881" s="9">
        <f>MONTH('Consolidtaed Data'!$F3903)</f>
        <v>10</v>
      </c>
      <c r="S5881" s="9" t="str">
        <f>TEXT(Table3[[#This Row],[Purchase Date]],"MMMM")</f>
        <v>March</v>
      </c>
      <c r="T5881" s="9">
        <f>YEAR('Consolidtaed Data'!$F3903)</f>
        <v>2020</v>
      </c>
    </row>
    <row r="5882" spans="1:20" x14ac:dyDescent="0.3">
      <c r="A5882" s="9" t="s">
        <v>6908</v>
      </c>
      <c r="B5882" s="9" t="s">
        <v>112</v>
      </c>
      <c r="C5882" s="9" t="s">
        <v>469</v>
      </c>
      <c r="D5882" s="9" t="s">
        <v>246</v>
      </c>
      <c r="E5882" s="9" t="s">
        <v>378</v>
      </c>
      <c r="F5882" s="10">
        <v>44264</v>
      </c>
      <c r="G5882" s="10" t="str">
        <f>VLOOKUP(Table3[[#This Row],[Product ID]],[1]Products!$A:$G,2,0)</f>
        <v>Product 7</v>
      </c>
      <c r="H5882" s="22">
        <v>2</v>
      </c>
      <c r="I5882" s="9">
        <f>VLOOKUP('Consolidtaed Data'!$B3941,[1]Products!$A:$G,4,0)</f>
        <v>1887</v>
      </c>
      <c r="J5882" s="9">
        <f>VLOOKUP('Consolidtaed Data'!$B3941,[1]Products!$A:$G,3,0)</f>
        <v>1378</v>
      </c>
      <c r="K5882" s="9">
        <f>'Consolidtaed Data'!$J3941*'Consolidtaed Data'!$H3941</f>
        <v>2468</v>
      </c>
      <c r="L5882" s="9">
        <f>'Consolidtaed Data'!$I3941*'Consolidtaed Data'!$H3941</f>
        <v>3164</v>
      </c>
      <c r="M5882" s="9">
        <f>'Consolidtaed Data'!$L3941-'Consolidtaed Data'!$K3941</f>
        <v>2400</v>
      </c>
      <c r="N5882" s="9" t="str">
        <f>VLOOKUP('Consolidtaed Data'!$C3941,[1]Locations!$A:$O,2,0)</f>
        <v>Chula Vista</v>
      </c>
      <c r="O5882" s="9" t="str">
        <f>VLOOKUP('Consolidtaed Data'!$D3941,'[1]Sales People'!$A:$B,2,0)</f>
        <v>Kevin Butler</v>
      </c>
      <c r="P5882" s="9" t="str">
        <f>VLOOKUP('Consolidtaed Data'!$E3941,[1]Customers!$A:$B,2,0)</f>
        <v>Philip Wheeler</v>
      </c>
      <c r="Q5882" s="11">
        <f>WEEKDAY('Consolidtaed Data'!$F3941)</f>
        <v>5</v>
      </c>
      <c r="R5882" s="9">
        <f>MONTH('Consolidtaed Data'!$F3941)</f>
        <v>10</v>
      </c>
      <c r="S5882" s="9" t="str">
        <f>TEXT(Table3[[#This Row],[Purchase Date]],"MMMM")</f>
        <v>March</v>
      </c>
      <c r="T5882" s="9">
        <f>YEAR('Consolidtaed Data'!$F3941)</f>
        <v>2020</v>
      </c>
    </row>
    <row r="5883" spans="1:20" x14ac:dyDescent="0.3">
      <c r="A5883" s="9" t="s">
        <v>6909</v>
      </c>
      <c r="B5883" s="9" t="s">
        <v>373</v>
      </c>
      <c r="C5883" s="9" t="s">
        <v>253</v>
      </c>
      <c r="D5883" s="9" t="s">
        <v>127</v>
      </c>
      <c r="E5883" s="9" t="s">
        <v>198</v>
      </c>
      <c r="F5883" s="10">
        <v>44264</v>
      </c>
      <c r="G5883" s="10" t="str">
        <f>VLOOKUP(Table3[[#This Row],[Product ID]],[1]Products!$A:$G,2,0)</f>
        <v>Product 66</v>
      </c>
      <c r="H5883" s="22">
        <v>1</v>
      </c>
      <c r="I5883" s="9">
        <f>VLOOKUP('Consolidtaed Data'!$B3949,[1]Products!$A:$G,4,0)</f>
        <v>2141</v>
      </c>
      <c r="J5883" s="9">
        <f>VLOOKUP('Consolidtaed Data'!$B3949,[1]Products!$A:$G,3,0)</f>
        <v>1777</v>
      </c>
      <c r="K5883" s="9">
        <f>'Consolidtaed Data'!$J3949*'Consolidtaed Data'!$H3949</f>
        <v>1350</v>
      </c>
      <c r="L5883" s="9">
        <f>'Consolidtaed Data'!$I3949*'Consolidtaed Data'!$H3949</f>
        <v>2454</v>
      </c>
      <c r="M5883" s="9">
        <f>'Consolidtaed Data'!$L3949-'Consolidtaed Data'!$K3949</f>
        <v>1800</v>
      </c>
      <c r="N5883" s="9" t="str">
        <f>VLOOKUP('Consolidtaed Data'!$C3949,[1]Locations!$A:$O,2,0)</f>
        <v>Concord</v>
      </c>
      <c r="O5883" s="9" t="str">
        <f>VLOOKUP('Consolidtaed Data'!$D3949,'[1]Sales People'!$A:$B,2,0)</f>
        <v>Brian Thomas</v>
      </c>
      <c r="P5883" s="9" t="str">
        <f>VLOOKUP('Consolidtaed Data'!$E3949,[1]Customers!$A:$B,2,0)</f>
        <v>Kenneth Ryan</v>
      </c>
      <c r="Q5883" s="11">
        <f>WEEKDAY('Consolidtaed Data'!$F3949)</f>
        <v>6</v>
      </c>
      <c r="R5883" s="9">
        <f>MONTH('Consolidtaed Data'!$F3949)</f>
        <v>10</v>
      </c>
      <c r="S5883" s="9" t="str">
        <f>TEXT(Table3[[#This Row],[Purchase Date]],"MMMM")</f>
        <v>March</v>
      </c>
      <c r="T5883" s="9">
        <f>YEAR('Consolidtaed Data'!$F3949)</f>
        <v>2020</v>
      </c>
    </row>
    <row r="5884" spans="1:20" x14ac:dyDescent="0.3">
      <c r="A5884" s="9" t="s">
        <v>6910</v>
      </c>
      <c r="B5884" s="9" t="s">
        <v>529</v>
      </c>
      <c r="C5884" s="9" t="s">
        <v>25</v>
      </c>
      <c r="D5884" s="9" t="s">
        <v>80</v>
      </c>
      <c r="E5884" s="9" t="s">
        <v>2524</v>
      </c>
      <c r="F5884" s="10">
        <v>44264</v>
      </c>
      <c r="G5884" s="10" t="str">
        <f>VLOOKUP(Table3[[#This Row],[Product ID]],[1]Products!$A:$G,2,0)</f>
        <v>Product 56</v>
      </c>
      <c r="H5884" s="22">
        <v>1</v>
      </c>
      <c r="I5884" s="9">
        <f>VLOOKUP('Consolidtaed Data'!$B3997,[1]Products!$A:$G,4,0)</f>
        <v>584</v>
      </c>
      <c r="J5884" s="9">
        <f>VLOOKUP('Consolidtaed Data'!$B3997,[1]Products!$A:$G,3,0)</f>
        <v>420</v>
      </c>
      <c r="K5884" s="9">
        <f>'Consolidtaed Data'!$J3997*'Consolidtaed Data'!$H3997</f>
        <v>1896</v>
      </c>
      <c r="L5884" s="9">
        <f>'Consolidtaed Data'!$I3997*'Consolidtaed Data'!$H3997</f>
        <v>2495</v>
      </c>
      <c r="M5884" s="9">
        <f>'Consolidtaed Data'!$L3997-'Consolidtaed Data'!$K3997</f>
        <v>1724</v>
      </c>
      <c r="N5884" s="9" t="str">
        <f>VLOOKUP('Consolidtaed Data'!$C3997,[1]Locations!$A:$O,2,0)</f>
        <v>Moreno Valley</v>
      </c>
      <c r="O5884" s="9" t="str">
        <f>VLOOKUP('Consolidtaed Data'!$D3997,'[1]Sales People'!$A:$B,2,0)</f>
        <v>Joe Sims</v>
      </c>
      <c r="P5884" s="9" t="str">
        <f>VLOOKUP('Consolidtaed Data'!$E3997,[1]Customers!$A:$B,2,0)</f>
        <v>Jimmy Grant</v>
      </c>
      <c r="Q5884" s="11">
        <f>WEEKDAY('Consolidtaed Data'!$F3997)</f>
        <v>2</v>
      </c>
      <c r="R5884" s="9">
        <f>MONTH('Consolidtaed Data'!$F3997)</f>
        <v>10</v>
      </c>
      <c r="S5884" s="9" t="str">
        <f>TEXT(Table3[[#This Row],[Purchase Date]],"MMMM")</f>
        <v>March</v>
      </c>
      <c r="T5884" s="9">
        <f>YEAR('Consolidtaed Data'!$F3997)</f>
        <v>2020</v>
      </c>
    </row>
    <row r="5885" spans="1:20" x14ac:dyDescent="0.3">
      <c r="A5885" s="9" t="s">
        <v>6911</v>
      </c>
      <c r="B5885" s="9" t="s">
        <v>364</v>
      </c>
      <c r="C5885" s="9" t="s">
        <v>231</v>
      </c>
      <c r="D5885" s="9" t="s">
        <v>197</v>
      </c>
      <c r="E5885" s="9" t="s">
        <v>332</v>
      </c>
      <c r="F5885" s="10">
        <v>44264</v>
      </c>
      <c r="G5885" s="10" t="str">
        <f>VLOOKUP(Table3[[#This Row],[Product ID]],[1]Products!$A:$G,2,0)</f>
        <v>Product 45</v>
      </c>
      <c r="H5885" s="22">
        <v>1</v>
      </c>
      <c r="I5885" s="9">
        <f>VLOOKUP('Consolidtaed Data'!$B4004,[1]Products!$A:$G,4,0)</f>
        <v>1338</v>
      </c>
      <c r="J5885" s="9">
        <f>VLOOKUP('Consolidtaed Data'!$B4004,[1]Products!$A:$G,3,0)</f>
        <v>682</v>
      </c>
      <c r="K5885" s="9">
        <f>'Consolidtaed Data'!$J4004*'Consolidtaed Data'!$H4004</f>
        <v>387</v>
      </c>
      <c r="L5885" s="9">
        <f>'Consolidtaed Data'!$I4004*'Consolidtaed Data'!$H4004</f>
        <v>667</v>
      </c>
      <c r="M5885" s="9">
        <f>'Consolidtaed Data'!$L4004-'Consolidtaed Data'!$K4004</f>
        <v>123</v>
      </c>
      <c r="N5885" s="9" t="str">
        <f>VLOOKUP('Consolidtaed Data'!$C4004,[1]Locations!$A:$O,2,0)</f>
        <v>Santa Clara</v>
      </c>
      <c r="O5885" s="9" t="str">
        <f>VLOOKUP('Consolidtaed Data'!$D4004,'[1]Sales People'!$A:$B,2,0)</f>
        <v>Joe Sims</v>
      </c>
      <c r="P5885" s="9" t="str">
        <f>VLOOKUP('Consolidtaed Data'!$E4004,[1]Customers!$A:$B,2,0)</f>
        <v>Joshua Collins</v>
      </c>
      <c r="Q5885" s="11">
        <f>WEEKDAY('Consolidtaed Data'!$F4004)</f>
        <v>2</v>
      </c>
      <c r="R5885" s="9">
        <f>MONTH('Consolidtaed Data'!$F4004)</f>
        <v>10</v>
      </c>
      <c r="S5885" s="9" t="str">
        <f>TEXT(Table3[[#This Row],[Purchase Date]],"MMMM")</f>
        <v>March</v>
      </c>
      <c r="T5885" s="9">
        <f>YEAR('Consolidtaed Data'!$F4004)</f>
        <v>2020</v>
      </c>
    </row>
    <row r="5886" spans="1:20" x14ac:dyDescent="0.3">
      <c r="A5886" s="9" t="s">
        <v>6912</v>
      </c>
      <c r="B5886" s="9" t="s">
        <v>503</v>
      </c>
      <c r="C5886" s="9" t="s">
        <v>347</v>
      </c>
      <c r="D5886" s="9" t="s">
        <v>68</v>
      </c>
      <c r="E5886" s="9" t="s">
        <v>1542</v>
      </c>
      <c r="F5886" s="10">
        <v>44264</v>
      </c>
      <c r="G5886" s="10" t="str">
        <f>VLOOKUP(Table3[[#This Row],[Product ID]],[1]Products!$A:$G,2,0)</f>
        <v>Product 99</v>
      </c>
      <c r="H5886" s="22">
        <v>3</v>
      </c>
      <c r="I5886" s="9">
        <f>VLOOKUP('Consolidtaed Data'!$B4005,[1]Products!$A:$G,4,0)</f>
        <v>217</v>
      </c>
      <c r="J5886" s="9">
        <f>VLOOKUP('Consolidtaed Data'!$B4005,[1]Products!$A:$G,3,0)</f>
        <v>171</v>
      </c>
      <c r="K5886" s="9">
        <f>'Consolidtaed Data'!$J4005*'Consolidtaed Data'!$H4005</f>
        <v>1321</v>
      </c>
      <c r="L5886" s="9">
        <f>'Consolidtaed Data'!$I4005*'Consolidtaed Data'!$H4005</f>
        <v>1972</v>
      </c>
      <c r="M5886" s="9">
        <f>'Consolidtaed Data'!$L4005-'Consolidtaed Data'!$K4005</f>
        <v>795</v>
      </c>
      <c r="N5886" s="9" t="str">
        <f>VLOOKUP('Consolidtaed Data'!$C4005,[1]Locations!$A:$O,2,0)</f>
        <v>Long Beach</v>
      </c>
      <c r="O5886" s="9" t="str">
        <f>VLOOKUP('Consolidtaed Data'!$D4005,'[1]Sales People'!$A:$B,2,0)</f>
        <v>Christopher Tucker</v>
      </c>
      <c r="P5886" s="9" t="str">
        <f>VLOOKUP('Consolidtaed Data'!$E4005,[1]Customers!$A:$B,2,0)</f>
        <v>Michael Ward</v>
      </c>
      <c r="Q5886" s="11">
        <f>WEEKDAY('Consolidtaed Data'!$F4005)</f>
        <v>3</v>
      </c>
      <c r="R5886" s="9">
        <f>MONTH('Consolidtaed Data'!$F4005)</f>
        <v>10</v>
      </c>
      <c r="S5886" s="9" t="str">
        <f>TEXT(Table3[[#This Row],[Purchase Date]],"MMMM")</f>
        <v>March</v>
      </c>
      <c r="T5886" s="9">
        <f>YEAR('Consolidtaed Data'!$F4005)</f>
        <v>2020</v>
      </c>
    </row>
    <row r="5887" spans="1:20" x14ac:dyDescent="0.3">
      <c r="A5887" s="9" t="s">
        <v>6913</v>
      </c>
      <c r="B5887" s="9" t="s">
        <v>230</v>
      </c>
      <c r="C5887" s="9" t="s">
        <v>104</v>
      </c>
      <c r="D5887" s="9" t="s">
        <v>46</v>
      </c>
      <c r="E5887" s="9" t="s">
        <v>1382</v>
      </c>
      <c r="F5887" s="10">
        <v>44264</v>
      </c>
      <c r="G5887" s="10" t="str">
        <f>VLOOKUP(Table3[[#This Row],[Product ID]],[1]Products!$A:$G,2,0)</f>
        <v>Product 31</v>
      </c>
      <c r="H5887" s="22">
        <v>2</v>
      </c>
      <c r="I5887" s="9">
        <f>VLOOKUP('Consolidtaed Data'!$B4119,[1]Products!$A:$G,4,0)</f>
        <v>95</v>
      </c>
      <c r="J5887" s="9">
        <f>VLOOKUP('Consolidtaed Data'!$B4119,[1]Products!$A:$G,3,0)</f>
        <v>61</v>
      </c>
      <c r="K5887" s="9">
        <f>'Consolidtaed Data'!$J4119*'Consolidtaed Data'!$H4119</f>
        <v>1366</v>
      </c>
      <c r="L5887" s="9">
        <f>'Consolidtaed Data'!$I4119*'Consolidtaed Data'!$H4119</f>
        <v>2238</v>
      </c>
      <c r="M5887" s="9">
        <f>'Consolidtaed Data'!$L4119-'Consolidtaed Data'!$K4119</f>
        <v>589</v>
      </c>
      <c r="N5887" s="9" t="str">
        <f>VLOOKUP('Consolidtaed Data'!$C4119,[1]Locations!$A:$O,2,0)</f>
        <v>Fontana</v>
      </c>
      <c r="O5887" s="9" t="str">
        <f>VLOOKUP('Consolidtaed Data'!$D4119,'[1]Sales People'!$A:$B,2,0)</f>
        <v>Clarence Fox</v>
      </c>
      <c r="P5887" s="9" t="str">
        <f>VLOOKUP('Consolidtaed Data'!$E4119,[1]Customers!$A:$B,2,0)</f>
        <v>Earl Simpson</v>
      </c>
      <c r="Q5887" s="11">
        <f>WEEKDAY('Consolidtaed Data'!$F4119)</f>
        <v>5</v>
      </c>
      <c r="R5887" s="9">
        <f>MONTH('Consolidtaed Data'!$F4119)</f>
        <v>10</v>
      </c>
      <c r="S5887" s="9" t="str">
        <f>TEXT(Table3[[#This Row],[Purchase Date]],"MMMM")</f>
        <v>March</v>
      </c>
      <c r="T5887" s="9">
        <f>YEAR('Consolidtaed Data'!$F4119)</f>
        <v>2020</v>
      </c>
    </row>
    <row r="5888" spans="1:20" x14ac:dyDescent="0.3">
      <c r="A5888" s="9" t="s">
        <v>6914</v>
      </c>
      <c r="B5888" s="9" t="s">
        <v>49</v>
      </c>
      <c r="C5888" s="9" t="s">
        <v>421</v>
      </c>
      <c r="D5888" s="9" t="s">
        <v>9</v>
      </c>
      <c r="E5888" s="9" t="s">
        <v>1293</v>
      </c>
      <c r="F5888" s="10">
        <v>44264</v>
      </c>
      <c r="G5888" s="10" t="str">
        <f>VLOOKUP(Table3[[#This Row],[Product ID]],[1]Products!$A:$G,2,0)</f>
        <v>Product 30</v>
      </c>
      <c r="H5888" s="22">
        <v>4</v>
      </c>
      <c r="I5888" s="9">
        <f>VLOOKUP('Consolidtaed Data'!$B4162,[1]Products!$A:$G,4,0)</f>
        <v>2141</v>
      </c>
      <c r="J5888" s="9">
        <f>VLOOKUP('Consolidtaed Data'!$B4162,[1]Products!$A:$G,3,0)</f>
        <v>1777</v>
      </c>
      <c r="K5888" s="9">
        <f>'Consolidtaed Data'!$J4162*'Consolidtaed Data'!$H4162</f>
        <v>296</v>
      </c>
      <c r="L5888" s="9">
        <f>'Consolidtaed Data'!$I4162*'Consolidtaed Data'!$H4162</f>
        <v>502</v>
      </c>
      <c r="M5888" s="9">
        <f>'Consolidtaed Data'!$L4162-'Consolidtaed Data'!$K4162</f>
        <v>714</v>
      </c>
      <c r="N5888" s="9" t="str">
        <f>VLOOKUP('Consolidtaed Data'!$C4162,[1]Locations!$A:$O,2,0)</f>
        <v>Oceanside</v>
      </c>
      <c r="O5888" s="9" t="str">
        <f>VLOOKUP('Consolidtaed Data'!$D4162,'[1]Sales People'!$A:$B,2,0)</f>
        <v>Bobby Russell</v>
      </c>
      <c r="P5888" s="9" t="str">
        <f>VLOOKUP('Consolidtaed Data'!$E4162,[1]Customers!$A:$B,2,0)</f>
        <v>Roger Tucker</v>
      </c>
      <c r="Q5888" s="11">
        <f>WEEKDAY('Consolidtaed Data'!$F4162)</f>
        <v>1</v>
      </c>
      <c r="R5888" s="9">
        <f>MONTH('Consolidtaed Data'!$F4162)</f>
        <v>11</v>
      </c>
      <c r="S5888" s="9" t="str">
        <f>TEXT(Table3[[#This Row],[Purchase Date]],"MMMM")</f>
        <v>March</v>
      </c>
      <c r="T5888" s="9">
        <f>YEAR('Consolidtaed Data'!$F4162)</f>
        <v>2020</v>
      </c>
    </row>
    <row r="5889" spans="1:20" x14ac:dyDescent="0.3">
      <c r="A5889" s="9" t="s">
        <v>6915</v>
      </c>
      <c r="B5889" s="9" t="s">
        <v>240</v>
      </c>
      <c r="C5889" s="9" t="s">
        <v>50</v>
      </c>
      <c r="D5889" s="9" t="s">
        <v>153</v>
      </c>
      <c r="E5889" s="9" t="s">
        <v>547</v>
      </c>
      <c r="F5889" s="10">
        <v>44264</v>
      </c>
      <c r="G5889" s="10" t="str">
        <f>VLOOKUP(Table3[[#This Row],[Product ID]],[1]Products!$A:$G,2,0)</f>
        <v>Product 70</v>
      </c>
      <c r="H5889" s="22">
        <v>1</v>
      </c>
      <c r="I5889" s="9">
        <f>VLOOKUP('Consolidtaed Data'!$B4198,[1]Products!$A:$G,4,0)</f>
        <v>2396</v>
      </c>
      <c r="J5889" s="9">
        <f>VLOOKUP('Consolidtaed Data'!$B4198,[1]Products!$A:$G,3,0)</f>
        <v>1965</v>
      </c>
      <c r="K5889" s="9">
        <f>'Consolidtaed Data'!$J4198*'Consolidtaed Data'!$H4198</f>
        <v>1108</v>
      </c>
      <c r="L5889" s="9">
        <f>'Consolidtaed Data'!$I4198*'Consolidtaed Data'!$H4198</f>
        <v>1351</v>
      </c>
      <c r="M5889" s="9">
        <f>'Consolidtaed Data'!$L4198-'Consolidtaed Data'!$K4198</f>
        <v>447</v>
      </c>
      <c r="N5889" s="9" t="str">
        <f>VLOOKUP('Consolidtaed Data'!$C4198,[1]Locations!$A:$O,2,0)</f>
        <v>Visalia</v>
      </c>
      <c r="O5889" s="9" t="str">
        <f>VLOOKUP('Consolidtaed Data'!$D4198,'[1]Sales People'!$A:$B,2,0)</f>
        <v>Justin Lynch</v>
      </c>
      <c r="P5889" s="9" t="str">
        <f>VLOOKUP('Consolidtaed Data'!$E4198,[1]Customers!$A:$B,2,0)</f>
        <v>Justin Miller</v>
      </c>
      <c r="Q5889" s="11">
        <f>WEEKDAY('Consolidtaed Data'!$F4198)</f>
        <v>5</v>
      </c>
      <c r="R5889" s="9">
        <f>MONTH('Consolidtaed Data'!$F4198)</f>
        <v>11</v>
      </c>
      <c r="S5889" s="9" t="str">
        <f>TEXT(Table3[[#This Row],[Purchase Date]],"MMMM")</f>
        <v>March</v>
      </c>
      <c r="T5889" s="9">
        <f>YEAR('Consolidtaed Data'!$F4198)</f>
        <v>2020</v>
      </c>
    </row>
    <row r="5890" spans="1:20" x14ac:dyDescent="0.3">
      <c r="A5890" s="9" t="s">
        <v>6916</v>
      </c>
      <c r="B5890" s="9" t="s">
        <v>234</v>
      </c>
      <c r="C5890" s="9" t="s">
        <v>226</v>
      </c>
      <c r="D5890" s="9" t="s">
        <v>402</v>
      </c>
      <c r="E5890" s="9" t="s">
        <v>1803</v>
      </c>
      <c r="F5890" s="10">
        <v>44264</v>
      </c>
      <c r="G5890" s="10" t="str">
        <f>VLOOKUP(Table3[[#This Row],[Product ID]],[1]Products!$A:$G,2,0)</f>
        <v>Product 54</v>
      </c>
      <c r="H5890" s="22">
        <v>4</v>
      </c>
      <c r="I5890" s="9">
        <f>VLOOKUP('Consolidtaed Data'!$B4205,[1]Products!$A:$G,4,0)</f>
        <v>1743</v>
      </c>
      <c r="J5890" s="9">
        <f>VLOOKUP('Consolidtaed Data'!$B4205,[1]Products!$A:$G,3,0)</f>
        <v>872</v>
      </c>
      <c r="K5890" s="9">
        <f>'Consolidtaed Data'!$J4205*'Consolidtaed Data'!$H4205</f>
        <v>1305</v>
      </c>
      <c r="L5890" s="9">
        <f>'Consolidtaed Data'!$I4205*'Consolidtaed Data'!$H4205</f>
        <v>1812</v>
      </c>
      <c r="M5890" s="9">
        <f>'Consolidtaed Data'!$L4205-'Consolidtaed Data'!$K4205</f>
        <v>871</v>
      </c>
      <c r="N5890" s="9" t="str">
        <f>VLOOKUP('Consolidtaed Data'!$C4205,[1]Locations!$A:$O,2,0)</f>
        <v>Victorville</v>
      </c>
      <c r="O5890" s="9" t="str">
        <f>VLOOKUP('Consolidtaed Data'!$D4205,'[1]Sales People'!$A:$B,2,0)</f>
        <v>Joe Sims</v>
      </c>
      <c r="P5890" s="9" t="str">
        <f>VLOOKUP('Consolidtaed Data'!$E4205,[1]Customers!$A:$B,2,0)</f>
        <v>Harry Hudson</v>
      </c>
      <c r="Q5890" s="11">
        <f>WEEKDAY('Consolidtaed Data'!$F4205)</f>
        <v>5</v>
      </c>
      <c r="R5890" s="9">
        <f>MONTH('Consolidtaed Data'!$F4205)</f>
        <v>11</v>
      </c>
      <c r="S5890" s="9" t="str">
        <f>TEXT(Table3[[#This Row],[Purchase Date]],"MMMM")</f>
        <v>March</v>
      </c>
      <c r="T5890" s="9">
        <f>YEAR('Consolidtaed Data'!$F4205)</f>
        <v>2020</v>
      </c>
    </row>
    <row r="5891" spans="1:20" x14ac:dyDescent="0.3">
      <c r="A5891" s="9" t="s">
        <v>6917</v>
      </c>
      <c r="B5891" s="9" t="s">
        <v>298</v>
      </c>
      <c r="C5891" s="9" t="s">
        <v>108</v>
      </c>
      <c r="D5891" s="9" t="s">
        <v>46</v>
      </c>
      <c r="E5891" s="9" t="s">
        <v>96</v>
      </c>
      <c r="F5891" s="10">
        <v>44264</v>
      </c>
      <c r="G5891" s="10" t="str">
        <f>VLOOKUP(Table3[[#This Row],[Product ID]],[1]Products!$A:$G,2,0)</f>
        <v>Product 53</v>
      </c>
      <c r="H5891" s="22">
        <v>4</v>
      </c>
      <c r="I5891" s="9">
        <f>VLOOKUP('Consolidtaed Data'!$B4220,[1]Products!$A:$G,4,0)</f>
        <v>684</v>
      </c>
      <c r="J5891" s="9">
        <f>VLOOKUP('Consolidtaed Data'!$B4220,[1]Products!$A:$G,3,0)</f>
        <v>561</v>
      </c>
      <c r="K5891" s="9">
        <f>'Consolidtaed Data'!$J4220*'Consolidtaed Data'!$H4220</f>
        <v>2841</v>
      </c>
      <c r="L5891" s="9">
        <f>'Consolidtaed Data'!$I4220*'Consolidtaed Data'!$H4220</f>
        <v>4059</v>
      </c>
      <c r="M5891" s="9">
        <f>'Consolidtaed Data'!$L4220-'Consolidtaed Data'!$K4220</f>
        <v>696</v>
      </c>
      <c r="N5891" s="9" t="str">
        <f>VLOOKUP('Consolidtaed Data'!$C4220,[1]Locations!$A:$O,2,0)</f>
        <v>Torrance</v>
      </c>
      <c r="O5891" s="9" t="str">
        <f>VLOOKUP('Consolidtaed Data'!$D4220,'[1]Sales People'!$A:$B,2,0)</f>
        <v>Clarence Fox</v>
      </c>
      <c r="P5891" s="9" t="str">
        <f>VLOOKUP('Consolidtaed Data'!$E4220,[1]Customers!$A:$B,2,0)</f>
        <v>Roger Elliott</v>
      </c>
      <c r="Q5891" s="11">
        <f>WEEKDAY('Consolidtaed Data'!$F4220)</f>
        <v>6</v>
      </c>
      <c r="R5891" s="9">
        <f>MONTH('Consolidtaed Data'!$F4220)</f>
        <v>11</v>
      </c>
      <c r="S5891" s="9" t="str">
        <f>TEXT(Table3[[#This Row],[Purchase Date]],"MMMM")</f>
        <v>March</v>
      </c>
      <c r="T5891" s="9">
        <f>YEAR('Consolidtaed Data'!$F4220)</f>
        <v>2020</v>
      </c>
    </row>
    <row r="5892" spans="1:20" x14ac:dyDescent="0.3">
      <c r="A5892" s="9" t="s">
        <v>6918</v>
      </c>
      <c r="B5892" s="9" t="s">
        <v>89</v>
      </c>
      <c r="C5892" s="9" t="s">
        <v>228</v>
      </c>
      <c r="D5892" s="9" t="s">
        <v>374</v>
      </c>
      <c r="E5892" s="9" t="s">
        <v>1112</v>
      </c>
      <c r="F5892" s="10">
        <v>44264</v>
      </c>
      <c r="G5892" s="10" t="str">
        <f>VLOOKUP(Table3[[#This Row],[Product ID]],[1]Products!$A:$G,2,0)</f>
        <v>Product 64</v>
      </c>
      <c r="H5892" s="22">
        <v>1</v>
      </c>
      <c r="I5892" s="9">
        <f>VLOOKUP('Consolidtaed Data'!$B4291,[1]Products!$A:$G,4,0)</f>
        <v>637</v>
      </c>
      <c r="J5892" s="9">
        <f>VLOOKUP('Consolidtaed Data'!$B4291,[1]Products!$A:$G,3,0)</f>
        <v>389</v>
      </c>
      <c r="K5892" s="9">
        <f>'Consolidtaed Data'!$J4291*'Consolidtaed Data'!$H4291</f>
        <v>1620</v>
      </c>
      <c r="L5892" s="9">
        <f>'Consolidtaed Data'!$I4291*'Consolidtaed Data'!$H4291</f>
        <v>2613</v>
      </c>
      <c r="M5892" s="9">
        <f>'Consolidtaed Data'!$L4291-'Consolidtaed Data'!$K4291</f>
        <v>801</v>
      </c>
      <c r="N5892" s="9" t="str">
        <f>VLOOKUP('Consolidtaed Data'!$C4291,[1]Locations!$A:$O,2,0)</f>
        <v>San Francisco</v>
      </c>
      <c r="O5892" s="9" t="str">
        <f>VLOOKUP('Consolidtaed Data'!$D4291,'[1]Sales People'!$A:$B,2,0)</f>
        <v>Ryan Welch</v>
      </c>
      <c r="P5892" s="9" t="str">
        <f>VLOOKUP('Consolidtaed Data'!$E4291,[1]Customers!$A:$B,2,0)</f>
        <v>Thomas James</v>
      </c>
      <c r="Q5892" s="11">
        <f>WEEKDAY('Consolidtaed Data'!$F4291)</f>
        <v>4</v>
      </c>
      <c r="R5892" s="9">
        <f>MONTH('Consolidtaed Data'!$F4291)</f>
        <v>11</v>
      </c>
      <c r="S5892" s="9" t="str">
        <f>TEXT(Table3[[#This Row],[Purchase Date]],"MMMM")</f>
        <v>March</v>
      </c>
      <c r="T5892" s="9">
        <f>YEAR('Consolidtaed Data'!$F4291)</f>
        <v>2020</v>
      </c>
    </row>
    <row r="5893" spans="1:20" x14ac:dyDescent="0.3">
      <c r="A5893" s="9" t="s">
        <v>6919</v>
      </c>
      <c r="B5893" s="9" t="s">
        <v>71</v>
      </c>
      <c r="C5893" s="9" t="s">
        <v>564</v>
      </c>
      <c r="D5893" s="9" t="s">
        <v>100</v>
      </c>
      <c r="E5893" s="9" t="s">
        <v>383</v>
      </c>
      <c r="F5893" s="10">
        <v>44264</v>
      </c>
      <c r="G5893" s="10" t="str">
        <f>VLOOKUP(Table3[[#This Row],[Product ID]],[1]Products!$A:$G,2,0)</f>
        <v>Product 42</v>
      </c>
      <c r="H5893" s="22">
        <v>1</v>
      </c>
      <c r="I5893" s="9">
        <f>VLOOKUP('Consolidtaed Data'!$B4351,[1]Products!$A:$G,4,0)</f>
        <v>2396</v>
      </c>
      <c r="J5893" s="9">
        <f>VLOOKUP('Consolidtaed Data'!$B4351,[1]Products!$A:$G,3,0)</f>
        <v>1965</v>
      </c>
      <c r="K5893" s="9">
        <f>'Consolidtaed Data'!$J4351*'Consolidtaed Data'!$H4351</f>
        <v>2446</v>
      </c>
      <c r="L5893" s="9">
        <f>'Consolidtaed Data'!$I4351*'Consolidtaed Data'!$H4351</f>
        <v>4010</v>
      </c>
      <c r="M5893" s="9">
        <f>'Consolidtaed Data'!$L4351-'Consolidtaed Data'!$K4351</f>
        <v>49</v>
      </c>
      <c r="N5893" s="9" t="str">
        <f>VLOOKUP('Consolidtaed Data'!$C4351,[1]Locations!$A:$O,2,0)</f>
        <v>Riverside</v>
      </c>
      <c r="O5893" s="9" t="str">
        <f>VLOOKUP('Consolidtaed Data'!$D4351,'[1]Sales People'!$A:$B,2,0)</f>
        <v>Roger Ramos</v>
      </c>
      <c r="P5893" s="9" t="str">
        <f>VLOOKUP('Consolidtaed Data'!$E4351,[1]Customers!$A:$B,2,0)</f>
        <v>Jimmy Harper</v>
      </c>
      <c r="Q5893" s="11">
        <f>WEEKDAY('Consolidtaed Data'!$F4351)</f>
        <v>2</v>
      </c>
      <c r="R5893" s="9">
        <f>MONTH('Consolidtaed Data'!$F4351)</f>
        <v>11</v>
      </c>
      <c r="S5893" s="9" t="str">
        <f>TEXT(Table3[[#This Row],[Purchase Date]],"MMMM")</f>
        <v>March</v>
      </c>
      <c r="T5893" s="9">
        <f>YEAR('Consolidtaed Data'!$F4351)</f>
        <v>2020</v>
      </c>
    </row>
    <row r="5894" spans="1:20" x14ac:dyDescent="0.3">
      <c r="A5894" s="9" t="s">
        <v>6920</v>
      </c>
      <c r="B5894" s="9" t="s">
        <v>382</v>
      </c>
      <c r="C5894" s="9" t="s">
        <v>210</v>
      </c>
      <c r="D5894" s="9" t="s">
        <v>123</v>
      </c>
      <c r="E5894" s="9" t="s">
        <v>3172</v>
      </c>
      <c r="F5894" s="10">
        <v>44264</v>
      </c>
      <c r="G5894" s="10" t="str">
        <f>VLOOKUP(Table3[[#This Row],[Product ID]],[1]Products!$A:$G,2,0)</f>
        <v>Product 50</v>
      </c>
      <c r="H5894" s="22">
        <v>1</v>
      </c>
      <c r="I5894" s="9">
        <f>VLOOKUP('Consolidtaed Data'!$B4367,[1]Products!$A:$G,4,0)</f>
        <v>2495</v>
      </c>
      <c r="J5894" s="9">
        <f>VLOOKUP('Consolidtaed Data'!$B4367,[1]Products!$A:$G,3,0)</f>
        <v>1896</v>
      </c>
      <c r="K5894" s="9">
        <f>'Consolidtaed Data'!$J4367*'Consolidtaed Data'!$H4367</f>
        <v>4329</v>
      </c>
      <c r="L5894" s="9">
        <f>'Consolidtaed Data'!$I4367*'Consolidtaed Data'!$H4367</f>
        <v>5478</v>
      </c>
      <c r="M5894" s="9">
        <f>'Consolidtaed Data'!$L4367-'Consolidtaed Data'!$K4367</f>
        <v>1818</v>
      </c>
      <c r="N5894" s="9" t="str">
        <f>VLOOKUP('Consolidtaed Data'!$C4367,[1]Locations!$A:$O,2,0)</f>
        <v>Glendale</v>
      </c>
      <c r="O5894" s="9" t="str">
        <f>VLOOKUP('Consolidtaed Data'!$D4367,'[1]Sales People'!$A:$B,2,0)</f>
        <v>Carl Hall</v>
      </c>
      <c r="P5894" s="9" t="str">
        <f>VLOOKUP('Consolidtaed Data'!$E4367,[1]Customers!$A:$B,2,0)</f>
        <v>Richard Hudson</v>
      </c>
      <c r="Q5894" s="11">
        <f>WEEKDAY('Consolidtaed Data'!$F4367)</f>
        <v>4</v>
      </c>
      <c r="R5894" s="9">
        <f>MONTH('Consolidtaed Data'!$F4367)</f>
        <v>11</v>
      </c>
      <c r="S5894" s="9" t="str">
        <f>TEXT(Table3[[#This Row],[Purchase Date]],"MMMM")</f>
        <v>March</v>
      </c>
      <c r="T5894" s="9">
        <f>YEAR('Consolidtaed Data'!$F4367)</f>
        <v>2020</v>
      </c>
    </row>
    <row r="5895" spans="1:20" x14ac:dyDescent="0.3">
      <c r="A5895" s="9" t="s">
        <v>6921</v>
      </c>
      <c r="B5895" s="9" t="s">
        <v>177</v>
      </c>
      <c r="C5895" s="9" t="s">
        <v>30</v>
      </c>
      <c r="D5895" s="9" t="s">
        <v>193</v>
      </c>
      <c r="E5895" s="9" t="s">
        <v>661</v>
      </c>
      <c r="F5895" s="10">
        <v>44264</v>
      </c>
      <c r="G5895" s="10" t="str">
        <f>VLOOKUP(Table3[[#This Row],[Product ID]],[1]Products!$A:$G,2,0)</f>
        <v>Product 5</v>
      </c>
      <c r="H5895" s="22">
        <v>1</v>
      </c>
      <c r="I5895" s="9">
        <f>VLOOKUP('Consolidtaed Data'!$B4526,[1]Products!$A:$G,4,0)</f>
        <v>913</v>
      </c>
      <c r="J5895" s="9">
        <f>VLOOKUP('Consolidtaed Data'!$B4526,[1]Products!$A:$G,3,0)</f>
        <v>584</v>
      </c>
      <c r="K5895" s="9">
        <f>'Consolidtaed Data'!$J4526*'Consolidtaed Data'!$H4526</f>
        <v>450</v>
      </c>
      <c r="L5895" s="9">
        <f>'Consolidtaed Data'!$I4526*'Consolidtaed Data'!$H4526</f>
        <v>818</v>
      </c>
      <c r="M5895" s="9">
        <f>'Consolidtaed Data'!$L4526-'Consolidtaed Data'!$K4526</f>
        <v>1018</v>
      </c>
      <c r="N5895" s="9" t="str">
        <f>VLOOKUP('Consolidtaed Data'!$C4526,[1]Locations!$A:$O,2,0)</f>
        <v>Thousand Oaks</v>
      </c>
      <c r="O5895" s="9" t="str">
        <f>VLOOKUP('Consolidtaed Data'!$D4526,'[1]Sales People'!$A:$B,2,0)</f>
        <v>Brian Thomas</v>
      </c>
      <c r="P5895" s="9" t="str">
        <f>VLOOKUP('Consolidtaed Data'!$E4526,[1]Customers!$A:$B,2,0)</f>
        <v>Juan Harvey</v>
      </c>
      <c r="Q5895" s="11">
        <f>WEEKDAY('Consolidtaed Data'!$F4526)</f>
        <v>6</v>
      </c>
      <c r="R5895" s="9">
        <f>MONTH('Consolidtaed Data'!$F4526)</f>
        <v>11</v>
      </c>
      <c r="S5895" s="9" t="str">
        <f>TEXT(Table3[[#This Row],[Purchase Date]],"MMMM")</f>
        <v>March</v>
      </c>
      <c r="T5895" s="9">
        <f>YEAR('Consolidtaed Data'!$F4526)</f>
        <v>2020</v>
      </c>
    </row>
    <row r="5896" spans="1:20" x14ac:dyDescent="0.3">
      <c r="A5896" s="9" t="s">
        <v>6922</v>
      </c>
      <c r="B5896" s="9" t="s">
        <v>125</v>
      </c>
      <c r="C5896" s="9" t="s">
        <v>82</v>
      </c>
      <c r="D5896" s="9" t="s">
        <v>31</v>
      </c>
      <c r="E5896" s="9" t="s">
        <v>1854</v>
      </c>
      <c r="F5896" s="10">
        <v>44265</v>
      </c>
      <c r="G5896" s="10" t="str">
        <f>VLOOKUP(Table3[[#This Row],[Product ID]],[1]Products!$A:$G,2,0)</f>
        <v>Product 40</v>
      </c>
      <c r="H5896" s="22">
        <v>1</v>
      </c>
      <c r="I5896" s="9">
        <f>VLOOKUP('Consolidtaed Data'!$B3838,[1]Products!$A:$G,4,0)</f>
        <v>1338</v>
      </c>
      <c r="J5896" s="9">
        <f>VLOOKUP('Consolidtaed Data'!$B3838,[1]Products!$A:$G,3,0)</f>
        <v>682</v>
      </c>
      <c r="K5896" s="9">
        <f>'Consolidtaed Data'!$J3838*'Consolidtaed Data'!$H3838</f>
        <v>984</v>
      </c>
      <c r="L5896" s="9">
        <f>'Consolidtaed Data'!$I3838*'Consolidtaed Data'!$H3838</f>
        <v>1367</v>
      </c>
      <c r="M5896" s="9">
        <f>'Consolidtaed Data'!$L3838-'Consolidtaed Data'!$K3838</f>
        <v>447</v>
      </c>
      <c r="N5896" s="9" t="str">
        <f>VLOOKUP('Consolidtaed Data'!$C3838,[1]Locations!$A:$O,2,0)</f>
        <v>Santa Rosa</v>
      </c>
      <c r="O5896" s="9" t="str">
        <f>VLOOKUP('Consolidtaed Data'!$D3838,'[1]Sales People'!$A:$B,2,0)</f>
        <v>Bobby Russell</v>
      </c>
      <c r="P5896" s="9" t="str">
        <f>VLOOKUP('Consolidtaed Data'!$E3838,[1]Customers!$A:$B,2,0)</f>
        <v>Philip Burton</v>
      </c>
      <c r="Q5896" s="11">
        <f>WEEKDAY('Consolidtaed Data'!$F3838)</f>
        <v>4</v>
      </c>
      <c r="R5896" s="9">
        <f>MONTH('Consolidtaed Data'!$F3838)</f>
        <v>10</v>
      </c>
      <c r="S5896" s="9" t="str">
        <f>TEXT(Table3[[#This Row],[Purchase Date]],"MMMM")</f>
        <v>March</v>
      </c>
      <c r="T5896" s="9">
        <f>YEAR('Consolidtaed Data'!$F3838)</f>
        <v>2020</v>
      </c>
    </row>
    <row r="5897" spans="1:20" x14ac:dyDescent="0.3">
      <c r="A5897" s="9" t="s">
        <v>6923</v>
      </c>
      <c r="B5897" s="9" t="s">
        <v>266</v>
      </c>
      <c r="C5897" s="9" t="s">
        <v>245</v>
      </c>
      <c r="D5897" s="9" t="s">
        <v>315</v>
      </c>
      <c r="E5897" s="9" t="s">
        <v>2120</v>
      </c>
      <c r="F5897" s="10">
        <v>44265</v>
      </c>
      <c r="G5897" s="10" t="str">
        <f>VLOOKUP(Table3[[#This Row],[Product ID]],[1]Products!$A:$G,2,0)</f>
        <v>Product 92</v>
      </c>
      <c r="H5897" s="22">
        <v>2</v>
      </c>
      <c r="I5897" s="9">
        <f>VLOOKUP('Consolidtaed Data'!$B3904,[1]Products!$A:$G,4,0)</f>
        <v>2391</v>
      </c>
      <c r="J5897" s="9">
        <f>VLOOKUP('Consolidtaed Data'!$B3904,[1]Products!$A:$G,3,0)</f>
        <v>1291</v>
      </c>
      <c r="K5897" s="9">
        <f>'Consolidtaed Data'!$J3904*'Consolidtaed Data'!$H3904</f>
        <v>971</v>
      </c>
      <c r="L5897" s="9">
        <f>'Consolidtaed Data'!$I3904*'Consolidtaed Data'!$H3904</f>
        <v>1798</v>
      </c>
      <c r="M5897" s="9">
        <f>'Consolidtaed Data'!$L3904-'Consolidtaed Data'!$K3904</f>
        <v>267</v>
      </c>
      <c r="N5897" s="9" t="str">
        <f>VLOOKUP('Consolidtaed Data'!$C3904,[1]Locations!$A:$O,2,0)</f>
        <v>Concord</v>
      </c>
      <c r="O5897" s="9" t="str">
        <f>VLOOKUP('Consolidtaed Data'!$D3904,'[1]Sales People'!$A:$B,2,0)</f>
        <v>Kenneth Bradley</v>
      </c>
      <c r="P5897" s="9" t="str">
        <f>VLOOKUP('Consolidtaed Data'!$E3904,[1]Customers!$A:$B,2,0)</f>
        <v>Donald Collins</v>
      </c>
      <c r="Q5897" s="11">
        <f>WEEKDAY('Consolidtaed Data'!$F3904)</f>
        <v>2</v>
      </c>
      <c r="R5897" s="9">
        <f>MONTH('Consolidtaed Data'!$F3904)</f>
        <v>10</v>
      </c>
      <c r="S5897" s="9" t="str">
        <f>TEXT(Table3[[#This Row],[Purchase Date]],"MMMM")</f>
        <v>March</v>
      </c>
      <c r="T5897" s="9">
        <f>YEAR('Consolidtaed Data'!$F3904)</f>
        <v>2020</v>
      </c>
    </row>
    <row r="5898" spans="1:20" x14ac:dyDescent="0.3">
      <c r="A5898" s="9" t="s">
        <v>6924</v>
      </c>
      <c r="B5898" s="9" t="s">
        <v>349</v>
      </c>
      <c r="C5898" s="9" t="s">
        <v>347</v>
      </c>
      <c r="D5898" s="9" t="s">
        <v>241</v>
      </c>
      <c r="E5898" s="9" t="s">
        <v>1368</v>
      </c>
      <c r="F5898" s="10">
        <v>44265</v>
      </c>
      <c r="G5898" s="10" t="str">
        <f>VLOOKUP(Table3[[#This Row],[Product ID]],[1]Products!$A:$G,2,0)</f>
        <v>Product 60</v>
      </c>
      <c r="H5898" s="22">
        <v>1</v>
      </c>
      <c r="I5898" s="9">
        <f>VLOOKUP('Consolidtaed Data'!$B3940,[1]Products!$A:$G,4,0)</f>
        <v>504</v>
      </c>
      <c r="J5898" s="9">
        <f>VLOOKUP('Consolidtaed Data'!$B3940,[1]Products!$A:$G,3,0)</f>
        <v>408</v>
      </c>
      <c r="K5898" s="9">
        <f>'Consolidtaed Data'!$J3940*'Consolidtaed Data'!$H3940</f>
        <v>1800</v>
      </c>
      <c r="L5898" s="9">
        <f>'Consolidtaed Data'!$I3940*'Consolidtaed Data'!$H3940</f>
        <v>3000</v>
      </c>
      <c r="M5898" s="9">
        <f>'Consolidtaed Data'!$L3940-'Consolidtaed Data'!$K3940</f>
        <v>26</v>
      </c>
      <c r="N5898" s="9" t="str">
        <f>VLOOKUP('Consolidtaed Data'!$C3940,[1]Locations!$A:$O,2,0)</f>
        <v>Irvine</v>
      </c>
      <c r="O5898" s="9" t="str">
        <f>VLOOKUP('Consolidtaed Data'!$D3940,'[1]Sales People'!$A:$B,2,0)</f>
        <v>Eugene Holmes</v>
      </c>
      <c r="P5898" s="9" t="str">
        <f>VLOOKUP('Consolidtaed Data'!$E3940,[1]Customers!$A:$B,2,0)</f>
        <v>Kenneth Dunn</v>
      </c>
      <c r="Q5898" s="11">
        <f>WEEKDAY('Consolidtaed Data'!$F3940)</f>
        <v>5</v>
      </c>
      <c r="R5898" s="9">
        <f>MONTH('Consolidtaed Data'!$F3940)</f>
        <v>10</v>
      </c>
      <c r="S5898" s="9" t="str">
        <f>TEXT(Table3[[#This Row],[Purchase Date]],"MMMM")</f>
        <v>March</v>
      </c>
      <c r="T5898" s="9">
        <f>YEAR('Consolidtaed Data'!$F3940)</f>
        <v>2020</v>
      </c>
    </row>
    <row r="5899" spans="1:20" x14ac:dyDescent="0.3">
      <c r="A5899" s="9" t="s">
        <v>6925</v>
      </c>
      <c r="B5899" s="9" t="s">
        <v>806</v>
      </c>
      <c r="C5899" s="9" t="s">
        <v>302</v>
      </c>
      <c r="D5899" s="9" t="s">
        <v>161</v>
      </c>
      <c r="E5899" s="9" t="s">
        <v>2283</v>
      </c>
      <c r="F5899" s="10">
        <v>44265</v>
      </c>
      <c r="G5899" s="10" t="str">
        <f>VLOOKUP(Table3[[#This Row],[Product ID]],[1]Products!$A:$G,2,0)</f>
        <v>Product 72</v>
      </c>
      <c r="H5899" s="22">
        <v>3</v>
      </c>
      <c r="I5899" s="9">
        <f>VLOOKUP('Consolidtaed Data'!$B3984,[1]Products!$A:$G,4,0)</f>
        <v>1635</v>
      </c>
      <c r="J5899" s="9">
        <f>VLOOKUP('Consolidtaed Data'!$B3984,[1]Products!$A:$G,3,0)</f>
        <v>1046</v>
      </c>
      <c r="K5899" s="9">
        <f>'Consolidtaed Data'!$J3984*'Consolidtaed Data'!$H3984</f>
        <v>416</v>
      </c>
      <c r="L5899" s="9">
        <f>'Consolidtaed Data'!$I3984*'Consolidtaed Data'!$H3984</f>
        <v>630</v>
      </c>
      <c r="M5899" s="9">
        <f>'Consolidtaed Data'!$L3984-'Consolidtaed Data'!$K3984</f>
        <v>696</v>
      </c>
      <c r="N5899" s="9" t="str">
        <f>VLOOKUP('Consolidtaed Data'!$C3984,[1]Locations!$A:$O,2,0)</f>
        <v>Santa Maria</v>
      </c>
      <c r="O5899" s="9" t="str">
        <f>VLOOKUP('Consolidtaed Data'!$D3984,'[1]Sales People'!$A:$B,2,0)</f>
        <v>Jeremy Mendoza</v>
      </c>
      <c r="P5899" s="9" t="str">
        <f>VLOOKUP('Consolidtaed Data'!$E3984,[1]Customers!$A:$B,2,0)</f>
        <v>Joshua Hunt</v>
      </c>
      <c r="Q5899" s="11">
        <f>WEEKDAY('Consolidtaed Data'!$F3984)</f>
        <v>1</v>
      </c>
      <c r="R5899" s="9">
        <f>MONTH('Consolidtaed Data'!$F3984)</f>
        <v>10</v>
      </c>
      <c r="S5899" s="9" t="str">
        <f>TEXT(Table3[[#This Row],[Purchase Date]],"MMMM")</f>
        <v>March</v>
      </c>
      <c r="T5899" s="9">
        <f>YEAR('Consolidtaed Data'!$F3984)</f>
        <v>2020</v>
      </c>
    </row>
    <row r="5900" spans="1:20" x14ac:dyDescent="0.3">
      <c r="A5900" s="9" t="s">
        <v>6926</v>
      </c>
      <c r="B5900" s="9" t="s">
        <v>151</v>
      </c>
      <c r="C5900" s="9" t="s">
        <v>564</v>
      </c>
      <c r="D5900" s="9" t="s">
        <v>46</v>
      </c>
      <c r="E5900" s="9" t="s">
        <v>81</v>
      </c>
      <c r="F5900" s="10">
        <v>44265</v>
      </c>
      <c r="G5900" s="10" t="str">
        <f>VLOOKUP(Table3[[#This Row],[Product ID]],[1]Products!$A:$G,2,0)</f>
        <v>Product 94</v>
      </c>
      <c r="H5900" s="22">
        <v>1</v>
      </c>
      <c r="I5900" s="9">
        <f>VLOOKUP('Consolidtaed Data'!$B4055,[1]Products!$A:$G,4,0)</f>
        <v>127</v>
      </c>
      <c r="J5900" s="9">
        <f>VLOOKUP('Consolidtaed Data'!$B4055,[1]Products!$A:$G,3,0)</f>
        <v>79</v>
      </c>
      <c r="K5900" s="9">
        <f>'Consolidtaed Data'!$J4055*'Consolidtaed Data'!$H4055</f>
        <v>1485</v>
      </c>
      <c r="L5900" s="9">
        <f>'Consolidtaed Data'!$I4055*'Consolidtaed Data'!$H4055</f>
        <v>2091</v>
      </c>
      <c r="M5900" s="9">
        <f>'Consolidtaed Data'!$L4055-'Consolidtaed Data'!$K4055</f>
        <v>123</v>
      </c>
      <c r="N5900" s="9" t="str">
        <f>VLOOKUP('Consolidtaed Data'!$C4055,[1]Locations!$A:$O,2,0)</f>
        <v>Fresno</v>
      </c>
      <c r="O5900" s="9" t="str">
        <f>VLOOKUP('Consolidtaed Data'!$D4055,'[1]Sales People'!$A:$B,2,0)</f>
        <v>Andrew Bowman</v>
      </c>
      <c r="P5900" s="9" t="str">
        <f>VLOOKUP('Consolidtaed Data'!$E4055,[1]Customers!$A:$B,2,0)</f>
        <v>Mark Simmons</v>
      </c>
      <c r="Q5900" s="11">
        <f>WEEKDAY('Consolidtaed Data'!$F4055)</f>
        <v>6</v>
      </c>
      <c r="R5900" s="9">
        <f>MONTH('Consolidtaed Data'!$F4055)</f>
        <v>10</v>
      </c>
      <c r="S5900" s="9" t="str">
        <f>TEXT(Table3[[#This Row],[Purchase Date]],"MMMM")</f>
        <v>March</v>
      </c>
      <c r="T5900" s="9">
        <f>YEAR('Consolidtaed Data'!$F4055)</f>
        <v>2020</v>
      </c>
    </row>
    <row r="5901" spans="1:20" x14ac:dyDescent="0.3">
      <c r="A5901" s="9" t="s">
        <v>6927</v>
      </c>
      <c r="B5901" s="9" t="s">
        <v>393</v>
      </c>
      <c r="C5901" s="9" t="s">
        <v>231</v>
      </c>
      <c r="D5901" s="9" t="s">
        <v>315</v>
      </c>
      <c r="E5901" s="9" t="s">
        <v>114</v>
      </c>
      <c r="F5901" s="10">
        <v>44265</v>
      </c>
      <c r="G5901" s="10" t="str">
        <f>VLOOKUP(Table3[[#This Row],[Product ID]],[1]Products!$A:$G,2,0)</f>
        <v>Product 84</v>
      </c>
      <c r="H5901" s="22">
        <v>1</v>
      </c>
      <c r="I5901" s="9">
        <f>VLOOKUP('Consolidtaed Data'!$B4086,[1]Products!$A:$G,4,0)</f>
        <v>2141</v>
      </c>
      <c r="J5901" s="9">
        <f>VLOOKUP('Consolidtaed Data'!$B4086,[1]Products!$A:$G,3,0)</f>
        <v>1777</v>
      </c>
      <c r="K5901" s="9">
        <f>'Consolidtaed Data'!$J4086*'Consolidtaed Data'!$H4086</f>
        <v>1074</v>
      </c>
      <c r="L5901" s="9">
        <f>'Consolidtaed Data'!$I4086*'Consolidtaed Data'!$H4086</f>
        <v>1788</v>
      </c>
      <c r="M5901" s="9">
        <f>'Consolidtaed Data'!$L4086-'Consolidtaed Data'!$K4086</f>
        <v>2166</v>
      </c>
      <c r="N5901" s="9" t="str">
        <f>VLOOKUP('Consolidtaed Data'!$C4086,[1]Locations!$A:$O,2,0)</f>
        <v>Glendale</v>
      </c>
      <c r="O5901" s="9" t="str">
        <f>VLOOKUP('Consolidtaed Data'!$D4086,'[1]Sales People'!$A:$B,2,0)</f>
        <v>Fred Robertson</v>
      </c>
      <c r="P5901" s="9" t="str">
        <f>VLOOKUP('Consolidtaed Data'!$E4086,[1]Customers!$A:$B,2,0)</f>
        <v>David Ford</v>
      </c>
      <c r="Q5901" s="11">
        <f>WEEKDAY('Consolidtaed Data'!$F4086)</f>
        <v>2</v>
      </c>
      <c r="R5901" s="9">
        <f>MONTH('Consolidtaed Data'!$F4086)</f>
        <v>10</v>
      </c>
      <c r="S5901" s="9" t="str">
        <f>TEXT(Table3[[#This Row],[Purchase Date]],"MMMM")</f>
        <v>March</v>
      </c>
      <c r="T5901" s="9">
        <f>YEAR('Consolidtaed Data'!$F4086)</f>
        <v>2020</v>
      </c>
    </row>
    <row r="5902" spans="1:20" x14ac:dyDescent="0.3">
      <c r="A5902" s="9" t="s">
        <v>6928</v>
      </c>
      <c r="B5902" s="9" t="s">
        <v>364</v>
      </c>
      <c r="C5902" s="9" t="s">
        <v>522</v>
      </c>
      <c r="D5902" s="9" t="s">
        <v>31</v>
      </c>
      <c r="E5902" s="9" t="s">
        <v>1384</v>
      </c>
      <c r="F5902" s="10">
        <v>44265</v>
      </c>
      <c r="G5902" s="10" t="str">
        <f>VLOOKUP(Table3[[#This Row],[Product ID]],[1]Products!$A:$G,2,0)</f>
        <v>Product 45</v>
      </c>
      <c r="H5902" s="22">
        <v>1</v>
      </c>
      <c r="I5902" s="9">
        <f>VLOOKUP('Consolidtaed Data'!$B4088,[1]Products!$A:$G,4,0)</f>
        <v>799</v>
      </c>
      <c r="J5902" s="9">
        <f>VLOOKUP('Consolidtaed Data'!$B4088,[1]Products!$A:$G,3,0)</f>
        <v>455</v>
      </c>
      <c r="K5902" s="9">
        <f>'Consolidtaed Data'!$J4088*'Consolidtaed Data'!$H4088</f>
        <v>296</v>
      </c>
      <c r="L5902" s="9">
        <f>'Consolidtaed Data'!$I4088*'Consolidtaed Data'!$H4088</f>
        <v>502</v>
      </c>
      <c r="M5902" s="9">
        <f>'Consolidtaed Data'!$L4088-'Consolidtaed Data'!$K4088</f>
        <v>871</v>
      </c>
      <c r="N5902" s="9" t="str">
        <f>VLOOKUP('Consolidtaed Data'!$C4088,[1]Locations!$A:$O,2,0)</f>
        <v>Riverside</v>
      </c>
      <c r="O5902" s="9" t="str">
        <f>VLOOKUP('Consolidtaed Data'!$D4088,'[1]Sales People'!$A:$B,2,0)</f>
        <v>Carl Hall</v>
      </c>
      <c r="P5902" s="9" t="str">
        <f>VLOOKUP('Consolidtaed Data'!$E4088,[1]Customers!$A:$B,2,0)</f>
        <v>Andrew Adams</v>
      </c>
      <c r="Q5902" s="11">
        <f>WEEKDAY('Consolidtaed Data'!$F4088)</f>
        <v>2</v>
      </c>
      <c r="R5902" s="9">
        <f>MONTH('Consolidtaed Data'!$F4088)</f>
        <v>10</v>
      </c>
      <c r="S5902" s="9" t="str">
        <f>TEXT(Table3[[#This Row],[Purchase Date]],"MMMM")</f>
        <v>March</v>
      </c>
      <c r="T5902" s="9">
        <f>YEAR('Consolidtaed Data'!$F4088)</f>
        <v>2020</v>
      </c>
    </row>
    <row r="5903" spans="1:20" x14ac:dyDescent="0.3">
      <c r="A5903" s="9" t="s">
        <v>6929</v>
      </c>
      <c r="B5903" s="9" t="s">
        <v>311</v>
      </c>
      <c r="C5903" s="9" t="s">
        <v>55</v>
      </c>
      <c r="D5903" s="9" t="s">
        <v>100</v>
      </c>
      <c r="E5903" s="9" t="s">
        <v>3026</v>
      </c>
      <c r="F5903" s="10">
        <v>44265</v>
      </c>
      <c r="G5903" s="10" t="str">
        <f>VLOOKUP(Table3[[#This Row],[Product ID]],[1]Products!$A:$G,2,0)</f>
        <v>Product 33</v>
      </c>
      <c r="H5903" s="22">
        <v>1</v>
      </c>
      <c r="I5903" s="9">
        <f>VLOOKUP('Consolidtaed Data'!$B4127,[1]Products!$A:$G,4,0)</f>
        <v>1566</v>
      </c>
      <c r="J5903" s="9">
        <f>VLOOKUP('Consolidtaed Data'!$B4127,[1]Products!$A:$G,3,0)</f>
        <v>1190</v>
      </c>
      <c r="K5903" s="9">
        <f>'Consolidtaed Data'!$J4127*'Consolidtaed Data'!$H4127</f>
        <v>1516</v>
      </c>
      <c r="L5903" s="9">
        <f>'Consolidtaed Data'!$I4127*'Consolidtaed Data'!$H4127</f>
        <v>1783</v>
      </c>
      <c r="M5903" s="9">
        <f>'Consolidtaed Data'!$L4127-'Consolidtaed Data'!$K4127</f>
        <v>570</v>
      </c>
      <c r="N5903" s="9" t="str">
        <f>VLOOKUP('Consolidtaed Data'!$C4127,[1]Locations!$A:$O,2,0)</f>
        <v>Santa Rosa</v>
      </c>
      <c r="O5903" s="9" t="str">
        <f>VLOOKUP('Consolidtaed Data'!$D4127,'[1]Sales People'!$A:$B,2,0)</f>
        <v>Kenneth Bradley</v>
      </c>
      <c r="P5903" s="9" t="str">
        <f>VLOOKUP('Consolidtaed Data'!$E4127,[1]Customers!$A:$B,2,0)</f>
        <v>Wayne Gordon</v>
      </c>
      <c r="Q5903" s="11">
        <f>WEEKDAY('Consolidtaed Data'!$F4127)</f>
        <v>6</v>
      </c>
      <c r="R5903" s="9">
        <f>MONTH('Consolidtaed Data'!$F4127)</f>
        <v>10</v>
      </c>
      <c r="S5903" s="9" t="str">
        <f>TEXT(Table3[[#This Row],[Purchase Date]],"MMMM")</f>
        <v>March</v>
      </c>
      <c r="T5903" s="9">
        <f>YEAR('Consolidtaed Data'!$F4127)</f>
        <v>2020</v>
      </c>
    </row>
    <row r="5904" spans="1:20" x14ac:dyDescent="0.3">
      <c r="A5904" s="9" t="s">
        <v>6930</v>
      </c>
      <c r="B5904" s="9" t="s">
        <v>373</v>
      </c>
      <c r="C5904" s="9" t="s">
        <v>635</v>
      </c>
      <c r="D5904" s="9" t="s">
        <v>197</v>
      </c>
      <c r="E5904" s="9" t="s">
        <v>915</v>
      </c>
      <c r="F5904" s="10">
        <v>44265</v>
      </c>
      <c r="G5904" s="10" t="str">
        <f>VLOOKUP(Table3[[#This Row],[Product ID]],[1]Products!$A:$G,2,0)</f>
        <v>Product 66</v>
      </c>
      <c r="H5904" s="22">
        <v>1</v>
      </c>
      <c r="I5904" s="9">
        <f>VLOOKUP('Consolidtaed Data'!$B4131,[1]Products!$A:$G,4,0)</f>
        <v>818</v>
      </c>
      <c r="J5904" s="9">
        <f>VLOOKUP('Consolidtaed Data'!$B4131,[1]Products!$A:$G,3,0)</f>
        <v>450</v>
      </c>
      <c r="K5904" s="9">
        <f>'Consolidtaed Data'!$J4131*'Consolidtaed Data'!$H4131</f>
        <v>1090</v>
      </c>
      <c r="L5904" s="9">
        <f>'Consolidtaed Data'!$I4131*'Consolidtaed Data'!$H4131</f>
        <v>1380</v>
      </c>
      <c r="M5904" s="9">
        <f>'Consolidtaed Data'!$L4131-'Consolidtaed Data'!$K4131</f>
        <v>939</v>
      </c>
      <c r="N5904" s="9" t="str">
        <f>VLOOKUP('Consolidtaed Data'!$C4131,[1]Locations!$A:$O,2,0)</f>
        <v>Fresno</v>
      </c>
      <c r="O5904" s="9" t="str">
        <f>VLOOKUP('Consolidtaed Data'!$D4131,'[1]Sales People'!$A:$B,2,0)</f>
        <v>Roger Robertson</v>
      </c>
      <c r="P5904" s="9" t="str">
        <f>VLOOKUP('Consolidtaed Data'!$E4131,[1]Customers!$A:$B,2,0)</f>
        <v>Juan Lawrence</v>
      </c>
      <c r="Q5904" s="11">
        <f>WEEKDAY('Consolidtaed Data'!$F4131)</f>
        <v>6</v>
      </c>
      <c r="R5904" s="9">
        <f>MONTH('Consolidtaed Data'!$F4131)</f>
        <v>10</v>
      </c>
      <c r="S5904" s="9" t="str">
        <f>TEXT(Table3[[#This Row],[Purchase Date]],"MMMM")</f>
        <v>March</v>
      </c>
      <c r="T5904" s="9">
        <f>YEAR('Consolidtaed Data'!$F4131)</f>
        <v>2020</v>
      </c>
    </row>
    <row r="5905" spans="1:20" x14ac:dyDescent="0.3">
      <c r="A5905" s="9" t="s">
        <v>6931</v>
      </c>
      <c r="B5905" s="9" t="s">
        <v>692</v>
      </c>
      <c r="C5905" s="9" t="s">
        <v>63</v>
      </c>
      <c r="D5905" s="9" t="s">
        <v>9</v>
      </c>
      <c r="E5905" s="9" t="s">
        <v>166</v>
      </c>
      <c r="F5905" s="10">
        <v>44265</v>
      </c>
      <c r="G5905" s="10" t="str">
        <f>VLOOKUP(Table3[[#This Row],[Product ID]],[1]Products!$A:$G,2,0)</f>
        <v>Product 83</v>
      </c>
      <c r="H5905" s="22">
        <v>1</v>
      </c>
      <c r="I5905" s="9">
        <f>VLOOKUP('Consolidtaed Data'!$B4231,[1]Products!$A:$G,4,0)</f>
        <v>818</v>
      </c>
      <c r="J5905" s="9">
        <f>VLOOKUP('Consolidtaed Data'!$B4231,[1]Products!$A:$G,3,0)</f>
        <v>450</v>
      </c>
      <c r="K5905" s="9">
        <f>'Consolidtaed Data'!$J4231*'Consolidtaed Data'!$H4231</f>
        <v>1896</v>
      </c>
      <c r="L5905" s="9">
        <f>'Consolidtaed Data'!$I4231*'Consolidtaed Data'!$H4231</f>
        <v>2495</v>
      </c>
      <c r="M5905" s="9">
        <f>'Consolidtaed Data'!$L4231-'Consolidtaed Data'!$K4231</f>
        <v>436</v>
      </c>
      <c r="N5905" s="9" t="str">
        <f>VLOOKUP('Consolidtaed Data'!$C4231,[1]Locations!$A:$O,2,0)</f>
        <v>Thousand Oaks</v>
      </c>
      <c r="O5905" s="9" t="str">
        <f>VLOOKUP('Consolidtaed Data'!$D4231,'[1]Sales People'!$A:$B,2,0)</f>
        <v>Sean Miller</v>
      </c>
      <c r="P5905" s="9" t="str">
        <f>VLOOKUP('Consolidtaed Data'!$E4231,[1]Customers!$A:$B,2,0)</f>
        <v>Chris Fuller</v>
      </c>
      <c r="Q5905" s="11">
        <f>WEEKDAY('Consolidtaed Data'!$F4231)</f>
        <v>7</v>
      </c>
      <c r="R5905" s="9">
        <f>MONTH('Consolidtaed Data'!$F4231)</f>
        <v>11</v>
      </c>
      <c r="S5905" s="9" t="str">
        <f>TEXT(Table3[[#This Row],[Purchase Date]],"MMMM")</f>
        <v>March</v>
      </c>
      <c r="T5905" s="9">
        <f>YEAR('Consolidtaed Data'!$F4231)</f>
        <v>2020</v>
      </c>
    </row>
    <row r="5906" spans="1:20" x14ac:dyDescent="0.3">
      <c r="A5906" s="9" t="s">
        <v>6932</v>
      </c>
      <c r="B5906" s="9" t="s">
        <v>653</v>
      </c>
      <c r="C5906" s="9" t="s">
        <v>205</v>
      </c>
      <c r="D5906" s="9" t="s">
        <v>35</v>
      </c>
      <c r="E5906" s="9" t="s">
        <v>1359</v>
      </c>
      <c r="F5906" s="10">
        <v>44265</v>
      </c>
      <c r="G5906" s="10" t="str">
        <f>VLOOKUP(Table3[[#This Row],[Product ID]],[1]Products!$A:$G,2,0)</f>
        <v>Product 74</v>
      </c>
      <c r="H5906" s="22">
        <v>3</v>
      </c>
      <c r="I5906" s="9">
        <f>VLOOKUP('Consolidtaed Data'!$B4258,[1]Products!$A:$G,4,0)</f>
        <v>1119</v>
      </c>
      <c r="J5906" s="9">
        <f>VLOOKUP('Consolidtaed Data'!$B4258,[1]Products!$A:$G,3,0)</f>
        <v>683</v>
      </c>
      <c r="K5906" s="9">
        <f>'Consolidtaed Data'!$J4258*'Consolidtaed Data'!$H4258</f>
        <v>208</v>
      </c>
      <c r="L5906" s="9">
        <f>'Consolidtaed Data'!$I4258*'Consolidtaed Data'!$H4258</f>
        <v>400</v>
      </c>
      <c r="M5906" s="9">
        <f>'Consolidtaed Data'!$L4258-'Consolidtaed Data'!$K4258</f>
        <v>1086</v>
      </c>
      <c r="N5906" s="9" t="str">
        <f>VLOOKUP('Consolidtaed Data'!$C4258,[1]Locations!$A:$O,2,0)</f>
        <v>Concord</v>
      </c>
      <c r="O5906" s="9" t="str">
        <f>VLOOKUP('Consolidtaed Data'!$D4258,'[1]Sales People'!$A:$B,2,0)</f>
        <v>Clarence Fox</v>
      </c>
      <c r="P5906" s="9" t="str">
        <f>VLOOKUP('Consolidtaed Data'!$E4258,[1]Customers!$A:$B,2,0)</f>
        <v>Steve Hunt</v>
      </c>
      <c r="Q5906" s="11">
        <f>WEEKDAY('Consolidtaed Data'!$F4258)</f>
        <v>2</v>
      </c>
      <c r="R5906" s="9">
        <f>MONTH('Consolidtaed Data'!$F4258)</f>
        <v>11</v>
      </c>
      <c r="S5906" s="9" t="str">
        <f>TEXT(Table3[[#This Row],[Purchase Date]],"MMMM")</f>
        <v>March</v>
      </c>
      <c r="T5906" s="9">
        <f>YEAR('Consolidtaed Data'!$F4258)</f>
        <v>2020</v>
      </c>
    </row>
    <row r="5907" spans="1:20" x14ac:dyDescent="0.3">
      <c r="A5907" s="9" t="s">
        <v>6933</v>
      </c>
      <c r="B5907" s="9" t="s">
        <v>216</v>
      </c>
      <c r="C5907" s="9" t="s">
        <v>50</v>
      </c>
      <c r="D5907" s="9" t="s">
        <v>131</v>
      </c>
      <c r="E5907" s="9" t="s">
        <v>1219</v>
      </c>
      <c r="F5907" s="10">
        <v>44265</v>
      </c>
      <c r="G5907" s="10" t="str">
        <f>VLOOKUP(Table3[[#This Row],[Product ID]],[1]Products!$A:$G,2,0)</f>
        <v>Product 73</v>
      </c>
      <c r="H5907" s="22">
        <v>1</v>
      </c>
      <c r="I5907" s="9">
        <f>VLOOKUP('Consolidtaed Data'!$B4262,[1]Products!$A:$G,4,0)</f>
        <v>1467</v>
      </c>
      <c r="J5907" s="9">
        <f>VLOOKUP('Consolidtaed Data'!$B4262,[1]Products!$A:$G,3,0)</f>
        <v>807</v>
      </c>
      <c r="K5907" s="9">
        <f>'Consolidtaed Data'!$J4262*'Consolidtaed Data'!$H4262</f>
        <v>1924</v>
      </c>
      <c r="L5907" s="9">
        <f>'Consolidtaed Data'!$I4262*'Consolidtaed Data'!$H4262</f>
        <v>2828</v>
      </c>
      <c r="M5907" s="9">
        <f>'Consolidtaed Data'!$L4262-'Consolidtaed Data'!$K4262</f>
        <v>362</v>
      </c>
      <c r="N5907" s="9" t="str">
        <f>VLOOKUP('Consolidtaed Data'!$C4262,[1]Locations!$A:$O,2,0)</f>
        <v>Rialto</v>
      </c>
      <c r="O5907" s="9" t="str">
        <f>VLOOKUP('Consolidtaed Data'!$D4262,'[1]Sales People'!$A:$B,2,0)</f>
        <v>Kenneth Fields</v>
      </c>
      <c r="P5907" s="9" t="str">
        <f>VLOOKUP('Consolidtaed Data'!$E4262,[1]Customers!$A:$B,2,0)</f>
        <v>Wayne Hunter</v>
      </c>
      <c r="Q5907" s="11">
        <f>WEEKDAY('Consolidtaed Data'!$F4262)</f>
        <v>3</v>
      </c>
      <c r="R5907" s="9">
        <f>MONTH('Consolidtaed Data'!$F4262)</f>
        <v>11</v>
      </c>
      <c r="S5907" s="9" t="str">
        <f>TEXT(Table3[[#This Row],[Purchase Date]],"MMMM")</f>
        <v>March</v>
      </c>
      <c r="T5907" s="9">
        <f>YEAR('Consolidtaed Data'!$F4262)</f>
        <v>2020</v>
      </c>
    </row>
    <row r="5908" spans="1:20" x14ac:dyDescent="0.3">
      <c r="A5908" s="9" t="s">
        <v>6934</v>
      </c>
      <c r="B5908" s="9" t="s">
        <v>443</v>
      </c>
      <c r="C5908" s="9" t="s">
        <v>99</v>
      </c>
      <c r="D5908" s="9" t="s">
        <v>73</v>
      </c>
      <c r="E5908" s="9" t="s">
        <v>710</v>
      </c>
      <c r="F5908" s="10">
        <v>44265</v>
      </c>
      <c r="G5908" s="10" t="str">
        <f>VLOOKUP(Table3[[#This Row],[Product ID]],[1]Products!$A:$G,2,0)</f>
        <v>Product 61</v>
      </c>
      <c r="H5908" s="22">
        <v>4</v>
      </c>
      <c r="I5908" s="9">
        <f>VLOOKUP('Consolidtaed Data'!$B4366,[1]Products!$A:$G,4,0)</f>
        <v>637</v>
      </c>
      <c r="J5908" s="9">
        <f>VLOOKUP('Consolidtaed Data'!$B4366,[1]Products!$A:$G,3,0)</f>
        <v>389</v>
      </c>
      <c r="K5908" s="9">
        <f>'Consolidtaed Data'!$J4366*'Consolidtaed Data'!$H4366</f>
        <v>208</v>
      </c>
      <c r="L5908" s="9">
        <f>'Consolidtaed Data'!$I4366*'Consolidtaed Data'!$H4366</f>
        <v>400</v>
      </c>
      <c r="M5908" s="9">
        <f>'Consolidtaed Data'!$L4366-'Consolidtaed Data'!$K4366</f>
        <v>476</v>
      </c>
      <c r="N5908" s="9" t="str">
        <f>VLOOKUP('Consolidtaed Data'!$C4366,[1]Locations!$A:$O,2,0)</f>
        <v>Bakersfield</v>
      </c>
      <c r="O5908" s="9" t="str">
        <f>VLOOKUP('Consolidtaed Data'!$D4366,'[1]Sales People'!$A:$B,2,0)</f>
        <v>Walter Cook</v>
      </c>
      <c r="P5908" s="9" t="str">
        <f>VLOOKUP('Consolidtaed Data'!$E4366,[1]Customers!$A:$B,2,0)</f>
        <v>Arthur Roberts</v>
      </c>
      <c r="Q5908" s="11">
        <f>WEEKDAY('Consolidtaed Data'!$F4366)</f>
        <v>3</v>
      </c>
      <c r="R5908" s="9">
        <f>MONTH('Consolidtaed Data'!$F4366)</f>
        <v>11</v>
      </c>
      <c r="S5908" s="9" t="str">
        <f>TEXT(Table3[[#This Row],[Purchase Date]],"MMMM")</f>
        <v>March</v>
      </c>
      <c r="T5908" s="9">
        <f>YEAR('Consolidtaed Data'!$F4366)</f>
        <v>2020</v>
      </c>
    </row>
    <row r="5909" spans="1:20" x14ac:dyDescent="0.3">
      <c r="A5909" s="9" t="s">
        <v>6935</v>
      </c>
      <c r="B5909" s="9" t="s">
        <v>213</v>
      </c>
      <c r="C5909" s="9" t="s">
        <v>231</v>
      </c>
      <c r="D5909" s="9" t="s">
        <v>161</v>
      </c>
      <c r="E5909" s="9" t="s">
        <v>509</v>
      </c>
      <c r="F5909" s="10">
        <v>44265</v>
      </c>
      <c r="G5909" s="10" t="str">
        <f>VLOOKUP(Table3[[#This Row],[Product ID]],[1]Products!$A:$G,2,0)</f>
        <v>Product 68</v>
      </c>
      <c r="H5909" s="22">
        <v>1</v>
      </c>
      <c r="I5909" s="9">
        <f>VLOOKUP('Consolidtaed Data'!$B4406,[1]Products!$A:$G,4,0)</f>
        <v>1671</v>
      </c>
      <c r="J5909" s="9">
        <f>VLOOKUP('Consolidtaed Data'!$B4406,[1]Products!$A:$G,3,0)</f>
        <v>1220</v>
      </c>
      <c r="K5909" s="9">
        <f>'Consolidtaed Data'!$J4406*'Consolidtaed Data'!$H4406</f>
        <v>1185</v>
      </c>
      <c r="L5909" s="9">
        <f>'Consolidtaed Data'!$I4406*'Consolidtaed Data'!$H4406</f>
        <v>1668</v>
      </c>
      <c r="M5909" s="9">
        <f>'Consolidtaed Data'!$L4406-'Consolidtaed Data'!$K4406</f>
        <v>34</v>
      </c>
      <c r="N5909" s="9" t="str">
        <f>VLOOKUP('Consolidtaed Data'!$C4406,[1]Locations!$A:$O,2,0)</f>
        <v>Chula Vista</v>
      </c>
      <c r="O5909" s="9" t="str">
        <f>VLOOKUP('Consolidtaed Data'!$D4406,'[1]Sales People'!$A:$B,2,0)</f>
        <v>Jerry Perry</v>
      </c>
      <c r="P5909" s="9" t="str">
        <f>VLOOKUP('Consolidtaed Data'!$E4406,[1]Customers!$A:$B,2,0)</f>
        <v>Juan Cruz</v>
      </c>
      <c r="Q5909" s="11">
        <f>WEEKDAY('Consolidtaed Data'!$F4406)</f>
        <v>5</v>
      </c>
      <c r="R5909" s="9">
        <f>MONTH('Consolidtaed Data'!$F4406)</f>
        <v>11</v>
      </c>
      <c r="S5909" s="9" t="str">
        <f>TEXT(Table3[[#This Row],[Purchase Date]],"MMMM")</f>
        <v>March</v>
      </c>
      <c r="T5909" s="9">
        <f>YEAR('Consolidtaed Data'!$F4406)</f>
        <v>2020</v>
      </c>
    </row>
    <row r="5910" spans="1:20" x14ac:dyDescent="0.3">
      <c r="A5910" s="9" t="s">
        <v>6936</v>
      </c>
      <c r="B5910" s="9" t="s">
        <v>185</v>
      </c>
      <c r="C5910" s="9" t="s">
        <v>169</v>
      </c>
      <c r="D5910" s="9" t="s">
        <v>220</v>
      </c>
      <c r="E5910" s="9" t="s">
        <v>2228</v>
      </c>
      <c r="F5910" s="10">
        <v>44265</v>
      </c>
      <c r="G5910" s="10" t="str">
        <f>VLOOKUP(Table3[[#This Row],[Product ID]],[1]Products!$A:$G,2,0)</f>
        <v>Product 65</v>
      </c>
      <c r="H5910" s="22">
        <v>2</v>
      </c>
      <c r="I5910" s="9">
        <f>VLOOKUP('Consolidtaed Data'!$B4458,[1]Products!$A:$G,4,0)</f>
        <v>1103</v>
      </c>
      <c r="J5910" s="9">
        <f>VLOOKUP('Consolidtaed Data'!$B4458,[1]Products!$A:$G,3,0)</f>
        <v>838</v>
      </c>
      <c r="K5910" s="9">
        <f>'Consolidtaed Data'!$J4458*'Consolidtaed Data'!$H4458</f>
        <v>2798</v>
      </c>
      <c r="L5910" s="9">
        <f>'Consolidtaed Data'!$I4458*'Consolidtaed Data'!$H4458</f>
        <v>4588</v>
      </c>
      <c r="M5910" s="9">
        <f>'Consolidtaed Data'!$L4458-'Consolidtaed Data'!$K4458</f>
        <v>2400</v>
      </c>
      <c r="N5910" s="9" t="str">
        <f>VLOOKUP('Consolidtaed Data'!$C4458,[1]Locations!$A:$O,2,0)</f>
        <v>Los Angeles</v>
      </c>
      <c r="O5910" s="9" t="str">
        <f>VLOOKUP('Consolidtaed Data'!$D4458,'[1]Sales People'!$A:$B,2,0)</f>
        <v>Joe Sims</v>
      </c>
      <c r="P5910" s="9" t="str">
        <f>VLOOKUP('Consolidtaed Data'!$E4458,[1]Customers!$A:$B,2,0)</f>
        <v>Ralph Elliott</v>
      </c>
      <c r="Q5910" s="11">
        <f>WEEKDAY('Consolidtaed Data'!$F4458)</f>
        <v>1</v>
      </c>
      <c r="R5910" s="9">
        <f>MONTH('Consolidtaed Data'!$F4458)</f>
        <v>11</v>
      </c>
      <c r="S5910" s="9" t="str">
        <f>TEXT(Table3[[#This Row],[Purchase Date]],"MMMM")</f>
        <v>March</v>
      </c>
      <c r="T5910" s="9">
        <f>YEAR('Consolidtaed Data'!$F4458)</f>
        <v>2020</v>
      </c>
    </row>
    <row r="5911" spans="1:20" x14ac:dyDescent="0.3">
      <c r="A5911" s="9" t="s">
        <v>6937</v>
      </c>
      <c r="B5911" s="9" t="s">
        <v>318</v>
      </c>
      <c r="C5911" s="9" t="s">
        <v>405</v>
      </c>
      <c r="D5911" s="9" t="s">
        <v>87</v>
      </c>
      <c r="E5911" s="9" t="s">
        <v>851</v>
      </c>
      <c r="F5911" s="10">
        <v>44265</v>
      </c>
      <c r="G5911" s="10" t="str">
        <f>VLOOKUP(Table3[[#This Row],[Product ID]],[1]Products!$A:$G,2,0)</f>
        <v>Product 89</v>
      </c>
      <c r="H5911" s="22">
        <v>1</v>
      </c>
      <c r="I5911" s="9">
        <f>VLOOKUP('Consolidtaed Data'!$B4641,[1]Products!$A:$G,4,0)</f>
        <v>1635</v>
      </c>
      <c r="J5911" s="9">
        <f>VLOOKUP('Consolidtaed Data'!$B4641,[1]Products!$A:$G,3,0)</f>
        <v>1046</v>
      </c>
      <c r="K5911" s="9">
        <f>'Consolidtaed Data'!$J4641*'Consolidtaed Data'!$H4641</f>
        <v>791</v>
      </c>
      <c r="L5911" s="9">
        <f>'Consolidtaed Data'!$I4641*'Consolidtaed Data'!$H4641</f>
        <v>1522</v>
      </c>
      <c r="M5911" s="9">
        <f>'Consolidtaed Data'!$L4641-'Consolidtaed Data'!$K4641</f>
        <v>348</v>
      </c>
      <c r="N5911" s="9" t="str">
        <f>VLOOKUP('Consolidtaed Data'!$C4641,[1]Locations!$A:$O,2,0)</f>
        <v>Thousand Oaks</v>
      </c>
      <c r="O5911" s="9" t="str">
        <f>VLOOKUP('Consolidtaed Data'!$D4641,'[1]Sales People'!$A:$B,2,0)</f>
        <v>Jeremy Mendoza</v>
      </c>
      <c r="P5911" s="9" t="str">
        <f>VLOOKUP('Consolidtaed Data'!$E4641,[1]Customers!$A:$B,2,0)</f>
        <v>Jesse Graham</v>
      </c>
      <c r="Q5911" s="11">
        <f>WEEKDAY('Consolidtaed Data'!$F4641)</f>
        <v>1</v>
      </c>
      <c r="R5911" s="9">
        <f>MONTH('Consolidtaed Data'!$F4641)</f>
        <v>12</v>
      </c>
      <c r="S5911" s="9" t="str">
        <f>TEXT(Table3[[#This Row],[Purchase Date]],"MMMM")</f>
        <v>March</v>
      </c>
      <c r="T5911" s="9">
        <f>YEAR('Consolidtaed Data'!$F4641)</f>
        <v>2020</v>
      </c>
    </row>
    <row r="5912" spans="1:20" x14ac:dyDescent="0.3">
      <c r="A5912" s="9" t="s">
        <v>6938</v>
      </c>
      <c r="B5912" s="9" t="s">
        <v>62</v>
      </c>
      <c r="C5912" s="9" t="s">
        <v>263</v>
      </c>
      <c r="D5912" s="9" t="s">
        <v>13</v>
      </c>
      <c r="E5912" s="9" t="s">
        <v>1601</v>
      </c>
      <c r="F5912" s="10">
        <v>44265</v>
      </c>
      <c r="G5912" s="10" t="str">
        <f>VLOOKUP(Table3[[#This Row],[Product ID]],[1]Products!$A:$G,2,0)</f>
        <v>Product 17</v>
      </c>
      <c r="H5912" s="22">
        <v>3</v>
      </c>
      <c r="I5912" s="9">
        <f>VLOOKUP('Consolidtaed Data'!$B4686,[1]Products!$A:$G,4,0)</f>
        <v>2241</v>
      </c>
      <c r="J5912" s="9">
        <f>VLOOKUP('Consolidtaed Data'!$B4686,[1]Products!$A:$G,3,0)</f>
        <v>1367</v>
      </c>
      <c r="K5912" s="9">
        <f>'Consolidtaed Data'!$J4686*'Consolidtaed Data'!$H4686</f>
        <v>200</v>
      </c>
      <c r="L5912" s="9">
        <f>'Consolidtaed Data'!$I4686*'Consolidtaed Data'!$H4686</f>
        <v>290</v>
      </c>
      <c r="M5912" s="9">
        <f>'Consolidtaed Data'!$L4686-'Consolidtaed Data'!$K4686</f>
        <v>265</v>
      </c>
      <c r="N5912" s="9" t="str">
        <f>VLOOKUP('Consolidtaed Data'!$C4686,[1]Locations!$A:$O,2,0)</f>
        <v>Jurupa Valley</v>
      </c>
      <c r="O5912" s="9" t="str">
        <f>VLOOKUP('Consolidtaed Data'!$D4686,'[1]Sales People'!$A:$B,2,0)</f>
        <v>Martin Carr</v>
      </c>
      <c r="P5912" s="9" t="str">
        <f>VLOOKUP('Consolidtaed Data'!$E4686,[1]Customers!$A:$B,2,0)</f>
        <v>Jeremy Wilson</v>
      </c>
      <c r="Q5912" s="11">
        <f>WEEKDAY('Consolidtaed Data'!$F4686)</f>
        <v>5</v>
      </c>
      <c r="R5912" s="9">
        <f>MONTH('Consolidtaed Data'!$F4686)</f>
        <v>12</v>
      </c>
      <c r="S5912" s="9" t="str">
        <f>TEXT(Table3[[#This Row],[Purchase Date]],"MMMM")</f>
        <v>March</v>
      </c>
      <c r="T5912" s="9">
        <f>YEAR('Consolidtaed Data'!$F4686)</f>
        <v>2020</v>
      </c>
    </row>
    <row r="5913" spans="1:20" x14ac:dyDescent="0.3">
      <c r="A5913" s="9" t="s">
        <v>6939</v>
      </c>
      <c r="B5913" s="9" t="s">
        <v>411</v>
      </c>
      <c r="C5913" s="9" t="s">
        <v>186</v>
      </c>
      <c r="D5913" s="9" t="s">
        <v>131</v>
      </c>
      <c r="E5913" s="9" t="s">
        <v>1302</v>
      </c>
      <c r="F5913" s="10">
        <v>44266</v>
      </c>
      <c r="G5913" s="10" t="str">
        <f>VLOOKUP(Table3[[#This Row],[Product ID]],[1]Products!$A:$G,2,0)</f>
        <v>Product 27</v>
      </c>
      <c r="H5913" s="22">
        <v>1</v>
      </c>
      <c r="I5913" s="9">
        <f>VLOOKUP('Consolidtaed Data'!$B3781,[1]Products!$A:$G,4,0)</f>
        <v>1467</v>
      </c>
      <c r="J5913" s="9">
        <f>VLOOKUP('Consolidtaed Data'!$B3781,[1]Products!$A:$G,3,0)</f>
        <v>807</v>
      </c>
      <c r="K5913" s="9">
        <f>'Consolidtaed Data'!$J3781*'Consolidtaed Data'!$H3781</f>
        <v>584</v>
      </c>
      <c r="L5913" s="9">
        <f>'Consolidtaed Data'!$I3781*'Consolidtaed Data'!$H3781</f>
        <v>913</v>
      </c>
      <c r="M5913" s="9">
        <f>'Consolidtaed Data'!$L3781-'Consolidtaed Data'!$K3781</f>
        <v>406</v>
      </c>
      <c r="N5913" s="9" t="str">
        <f>VLOOKUP('Consolidtaed Data'!$C3781,[1]Locations!$A:$O,2,0)</f>
        <v>Santa Clarita</v>
      </c>
      <c r="O5913" s="9" t="str">
        <f>VLOOKUP('Consolidtaed Data'!$D3781,'[1]Sales People'!$A:$B,2,0)</f>
        <v>Fred Robertson</v>
      </c>
      <c r="P5913" s="9" t="str">
        <f>VLOOKUP('Consolidtaed Data'!$E3781,[1]Customers!$A:$B,2,0)</f>
        <v>Gregory Porter</v>
      </c>
      <c r="Q5913" s="11">
        <f>WEEKDAY('Consolidtaed Data'!$F3781)</f>
        <v>7</v>
      </c>
      <c r="R5913" s="9">
        <f>MONTH('Consolidtaed Data'!$F3781)</f>
        <v>10</v>
      </c>
      <c r="S5913" s="9" t="str">
        <f>TEXT(Table3[[#This Row],[Purchase Date]],"MMMM")</f>
        <v>March</v>
      </c>
      <c r="T5913" s="9">
        <f>YEAR('Consolidtaed Data'!$F3781)</f>
        <v>2020</v>
      </c>
    </row>
    <row r="5914" spans="1:20" x14ac:dyDescent="0.3">
      <c r="A5914" s="9" t="s">
        <v>6940</v>
      </c>
      <c r="B5914" s="9" t="s">
        <v>322</v>
      </c>
      <c r="C5914" s="9" t="s">
        <v>412</v>
      </c>
      <c r="D5914" s="9" t="s">
        <v>329</v>
      </c>
      <c r="E5914" s="9" t="s">
        <v>501</v>
      </c>
      <c r="F5914" s="10">
        <v>44266</v>
      </c>
      <c r="G5914" s="10" t="str">
        <f>VLOOKUP(Table3[[#This Row],[Product ID]],[1]Products!$A:$G,2,0)</f>
        <v>Product 43</v>
      </c>
      <c r="H5914" s="22">
        <v>1</v>
      </c>
      <c r="I5914" s="9">
        <f>VLOOKUP('Consolidtaed Data'!$B4006,[1]Products!$A:$G,4,0)</f>
        <v>603</v>
      </c>
      <c r="J5914" s="9">
        <f>VLOOKUP('Consolidtaed Data'!$B4006,[1]Products!$A:$G,3,0)</f>
        <v>416</v>
      </c>
      <c r="K5914" s="9">
        <f>'Consolidtaed Data'!$J4006*'Consolidtaed Data'!$H4006</f>
        <v>962</v>
      </c>
      <c r="L5914" s="9">
        <f>'Consolidtaed Data'!$I4006*'Consolidtaed Data'!$H4006</f>
        <v>1414</v>
      </c>
      <c r="M5914" s="9">
        <f>'Consolidtaed Data'!$L4006-'Consolidtaed Data'!$K4006</f>
        <v>523</v>
      </c>
      <c r="N5914" s="9" t="str">
        <f>VLOOKUP('Consolidtaed Data'!$C4006,[1]Locations!$A:$O,2,0)</f>
        <v>Hayward</v>
      </c>
      <c r="O5914" s="9" t="str">
        <f>VLOOKUP('Consolidtaed Data'!$D4006,'[1]Sales People'!$A:$B,2,0)</f>
        <v>Walter Cook</v>
      </c>
      <c r="P5914" s="9" t="str">
        <f>VLOOKUP('Consolidtaed Data'!$E4006,[1]Customers!$A:$B,2,0)</f>
        <v>Terry Mills</v>
      </c>
      <c r="Q5914" s="11">
        <f>WEEKDAY('Consolidtaed Data'!$F4006)</f>
        <v>3</v>
      </c>
      <c r="R5914" s="9">
        <f>MONTH('Consolidtaed Data'!$F4006)</f>
        <v>10</v>
      </c>
      <c r="S5914" s="9" t="str">
        <f>TEXT(Table3[[#This Row],[Purchase Date]],"MMMM")</f>
        <v>March</v>
      </c>
      <c r="T5914" s="9">
        <f>YEAR('Consolidtaed Data'!$F4006)</f>
        <v>2020</v>
      </c>
    </row>
    <row r="5915" spans="1:20" x14ac:dyDescent="0.3">
      <c r="A5915" s="9" t="s">
        <v>6941</v>
      </c>
      <c r="B5915" s="9" t="s">
        <v>572</v>
      </c>
      <c r="C5915" s="9" t="s">
        <v>319</v>
      </c>
      <c r="D5915" s="9" t="s">
        <v>105</v>
      </c>
      <c r="E5915" s="9" t="s">
        <v>833</v>
      </c>
      <c r="F5915" s="10">
        <v>44266</v>
      </c>
      <c r="G5915" s="10" t="str">
        <f>VLOOKUP(Table3[[#This Row],[Product ID]],[1]Products!$A:$G,2,0)</f>
        <v>Product 22</v>
      </c>
      <c r="H5915" s="22">
        <v>3</v>
      </c>
      <c r="I5915" s="9">
        <f>VLOOKUP('Consolidtaed Data'!$B4021,[1]Products!$A:$G,4,0)</f>
        <v>1077</v>
      </c>
      <c r="J5915" s="9">
        <f>VLOOKUP('Consolidtaed Data'!$B4021,[1]Products!$A:$G,3,0)</f>
        <v>732</v>
      </c>
      <c r="K5915" s="9">
        <f>'Consolidtaed Data'!$J4021*'Consolidtaed Data'!$H4021</f>
        <v>1291</v>
      </c>
      <c r="L5915" s="9">
        <f>'Consolidtaed Data'!$I4021*'Consolidtaed Data'!$H4021</f>
        <v>2391</v>
      </c>
      <c r="M5915" s="9">
        <f>'Consolidtaed Data'!$L4021-'Consolidtaed Data'!$K4021</f>
        <v>2481</v>
      </c>
      <c r="N5915" s="9" t="str">
        <f>VLOOKUP('Consolidtaed Data'!$C4021,[1]Locations!$A:$O,2,0)</f>
        <v>Lancaster</v>
      </c>
      <c r="O5915" s="9" t="str">
        <f>VLOOKUP('Consolidtaed Data'!$D4021,'[1]Sales People'!$A:$B,2,0)</f>
        <v>John Reyes</v>
      </c>
      <c r="P5915" s="9" t="str">
        <f>VLOOKUP('Consolidtaed Data'!$E4021,[1]Customers!$A:$B,2,0)</f>
        <v>David Nguyen</v>
      </c>
      <c r="Q5915" s="11">
        <f>WEEKDAY('Consolidtaed Data'!$F4021)</f>
        <v>4</v>
      </c>
      <c r="R5915" s="9">
        <f>MONTH('Consolidtaed Data'!$F4021)</f>
        <v>10</v>
      </c>
      <c r="S5915" s="9" t="str">
        <f>TEXT(Table3[[#This Row],[Purchase Date]],"MMMM")</f>
        <v>March</v>
      </c>
      <c r="T5915" s="9">
        <f>YEAR('Consolidtaed Data'!$F4021)</f>
        <v>2020</v>
      </c>
    </row>
    <row r="5916" spans="1:20" x14ac:dyDescent="0.3">
      <c r="A5916" s="9" t="s">
        <v>6942</v>
      </c>
      <c r="B5916" s="9" t="s">
        <v>495</v>
      </c>
      <c r="C5916" s="9" t="s">
        <v>394</v>
      </c>
      <c r="D5916" s="9" t="s">
        <v>43</v>
      </c>
      <c r="E5916" s="9" t="s">
        <v>910</v>
      </c>
      <c r="F5916" s="10">
        <v>44266</v>
      </c>
      <c r="G5916" s="10" t="str">
        <f>VLOOKUP(Table3[[#This Row],[Product ID]],[1]Products!$A:$G,2,0)</f>
        <v>Product 15</v>
      </c>
      <c r="H5916" s="22">
        <v>4</v>
      </c>
      <c r="I5916" s="9">
        <f>VLOOKUP('Consolidtaed Data'!$B4073,[1]Products!$A:$G,4,0)</f>
        <v>1178</v>
      </c>
      <c r="J5916" s="9">
        <f>VLOOKUP('Consolidtaed Data'!$B4073,[1]Products!$A:$G,3,0)</f>
        <v>683</v>
      </c>
      <c r="K5916" s="9">
        <f>'Consolidtaed Data'!$J4073*'Consolidtaed Data'!$H4073</f>
        <v>435</v>
      </c>
      <c r="L5916" s="9">
        <f>'Consolidtaed Data'!$I4073*'Consolidtaed Data'!$H4073</f>
        <v>530</v>
      </c>
      <c r="M5916" s="9">
        <f>'Consolidtaed Data'!$L4073-'Consolidtaed Data'!$K4073</f>
        <v>1035</v>
      </c>
      <c r="N5916" s="9" t="str">
        <f>VLOOKUP('Consolidtaed Data'!$C4073,[1]Locations!$A:$O,2,0)</f>
        <v>Inglewood</v>
      </c>
      <c r="O5916" s="9" t="str">
        <f>VLOOKUP('Consolidtaed Data'!$D4073,'[1]Sales People'!$A:$B,2,0)</f>
        <v>Brian Davis</v>
      </c>
      <c r="P5916" s="9" t="str">
        <f>VLOOKUP('Consolidtaed Data'!$E4073,[1]Customers!$A:$B,2,0)</f>
        <v>Victor Lopez</v>
      </c>
      <c r="Q5916" s="11">
        <f>WEEKDAY('Consolidtaed Data'!$F4073)</f>
        <v>1</v>
      </c>
      <c r="R5916" s="9">
        <f>MONTH('Consolidtaed Data'!$F4073)</f>
        <v>10</v>
      </c>
      <c r="S5916" s="9" t="str">
        <f>TEXT(Table3[[#This Row],[Purchase Date]],"MMMM")</f>
        <v>March</v>
      </c>
      <c r="T5916" s="9">
        <f>YEAR('Consolidtaed Data'!$F4073)</f>
        <v>2020</v>
      </c>
    </row>
    <row r="5917" spans="1:20" x14ac:dyDescent="0.3">
      <c r="A5917" s="9" t="s">
        <v>6943</v>
      </c>
      <c r="B5917" s="9" t="s">
        <v>182</v>
      </c>
      <c r="C5917" s="9" t="s">
        <v>165</v>
      </c>
      <c r="D5917" s="9" t="s">
        <v>272</v>
      </c>
      <c r="E5917" s="9" t="s">
        <v>463</v>
      </c>
      <c r="F5917" s="10">
        <v>44266</v>
      </c>
      <c r="G5917" s="10" t="str">
        <f>VLOOKUP(Table3[[#This Row],[Product ID]],[1]Products!$A:$G,2,0)</f>
        <v>Product 9</v>
      </c>
      <c r="H5917" s="22">
        <v>1</v>
      </c>
      <c r="I5917" s="9">
        <f>VLOOKUP('Consolidtaed Data'!$B4112,[1]Products!$A:$G,4,0)</f>
        <v>1522</v>
      </c>
      <c r="J5917" s="9">
        <f>VLOOKUP('Consolidtaed Data'!$B4112,[1]Products!$A:$G,3,0)</f>
        <v>791</v>
      </c>
      <c r="K5917" s="9">
        <f>'Consolidtaed Data'!$J4112*'Consolidtaed Data'!$H4112</f>
        <v>3270</v>
      </c>
      <c r="L5917" s="9">
        <f>'Consolidtaed Data'!$I4112*'Consolidtaed Data'!$H4112</f>
        <v>4140</v>
      </c>
      <c r="M5917" s="9">
        <f>'Consolidtaed Data'!$L4112-'Consolidtaed Data'!$K4112</f>
        <v>344</v>
      </c>
      <c r="N5917" s="9" t="str">
        <f>VLOOKUP('Consolidtaed Data'!$C4112,[1]Locations!$A:$O,2,0)</f>
        <v>Lancaster</v>
      </c>
      <c r="O5917" s="9" t="str">
        <f>VLOOKUP('Consolidtaed Data'!$D4112,'[1]Sales People'!$A:$B,2,0)</f>
        <v>Joshua Cook</v>
      </c>
      <c r="P5917" s="9" t="str">
        <f>VLOOKUP('Consolidtaed Data'!$E4112,[1]Customers!$A:$B,2,0)</f>
        <v>Raymond Fields</v>
      </c>
      <c r="Q5917" s="11">
        <f>WEEKDAY('Consolidtaed Data'!$F4112)</f>
        <v>5</v>
      </c>
      <c r="R5917" s="9">
        <f>MONTH('Consolidtaed Data'!$F4112)</f>
        <v>10</v>
      </c>
      <c r="S5917" s="9" t="str">
        <f>TEXT(Table3[[#This Row],[Purchase Date]],"MMMM")</f>
        <v>March</v>
      </c>
      <c r="T5917" s="9">
        <f>YEAR('Consolidtaed Data'!$F4112)</f>
        <v>2020</v>
      </c>
    </row>
    <row r="5918" spans="1:20" x14ac:dyDescent="0.3">
      <c r="A5918" s="9" t="s">
        <v>6944</v>
      </c>
      <c r="B5918" s="9" t="s">
        <v>219</v>
      </c>
      <c r="C5918" s="9" t="s">
        <v>196</v>
      </c>
      <c r="D5918" s="9" t="s">
        <v>64</v>
      </c>
      <c r="E5918" s="9" t="s">
        <v>948</v>
      </c>
      <c r="F5918" s="10">
        <v>44266</v>
      </c>
      <c r="G5918" s="10" t="str">
        <f>VLOOKUP(Table3[[#This Row],[Product ID]],[1]Products!$A:$G,2,0)</f>
        <v>Product 35</v>
      </c>
      <c r="H5918" s="22">
        <v>2</v>
      </c>
      <c r="I5918" s="9">
        <f>VLOOKUP('Consolidtaed Data'!$B4173,[1]Products!$A:$G,4,0)</f>
        <v>1414</v>
      </c>
      <c r="J5918" s="9">
        <f>VLOOKUP('Consolidtaed Data'!$B4173,[1]Products!$A:$G,3,0)</f>
        <v>962</v>
      </c>
      <c r="K5918" s="9">
        <f>'Consolidtaed Data'!$J4173*'Consolidtaed Data'!$H4173</f>
        <v>2049</v>
      </c>
      <c r="L5918" s="9">
        <f>'Consolidtaed Data'!$I4173*'Consolidtaed Data'!$H4173</f>
        <v>3357</v>
      </c>
      <c r="M5918" s="9">
        <f>'Consolidtaed Data'!$L4173-'Consolidtaed Data'!$K4173</f>
        <v>187</v>
      </c>
      <c r="N5918" s="9" t="str">
        <f>VLOOKUP('Consolidtaed Data'!$C4173,[1]Locations!$A:$O,2,0)</f>
        <v>San Mateo</v>
      </c>
      <c r="O5918" s="9" t="str">
        <f>VLOOKUP('Consolidtaed Data'!$D4173,'[1]Sales People'!$A:$B,2,0)</f>
        <v>Roger Ramos</v>
      </c>
      <c r="P5918" s="9" t="str">
        <f>VLOOKUP('Consolidtaed Data'!$E4173,[1]Customers!$A:$B,2,0)</f>
        <v>Alan Green</v>
      </c>
      <c r="Q5918" s="11">
        <f>WEEKDAY('Consolidtaed Data'!$F4173)</f>
        <v>2</v>
      </c>
      <c r="R5918" s="9">
        <f>MONTH('Consolidtaed Data'!$F4173)</f>
        <v>11</v>
      </c>
      <c r="S5918" s="9" t="str">
        <f>TEXT(Table3[[#This Row],[Purchase Date]],"MMMM")</f>
        <v>March</v>
      </c>
      <c r="T5918" s="9">
        <f>YEAR('Consolidtaed Data'!$F4173)</f>
        <v>2020</v>
      </c>
    </row>
    <row r="5919" spans="1:20" x14ac:dyDescent="0.3">
      <c r="A5919" s="9" t="s">
        <v>6945</v>
      </c>
      <c r="B5919" s="9" t="s">
        <v>164</v>
      </c>
      <c r="C5919" s="9" t="s">
        <v>347</v>
      </c>
      <c r="D5919" s="9" t="s">
        <v>329</v>
      </c>
      <c r="E5919" s="9" t="s">
        <v>1091</v>
      </c>
      <c r="F5919" s="10">
        <v>44266</v>
      </c>
      <c r="G5919" s="10" t="str">
        <f>VLOOKUP(Table3[[#This Row],[Product ID]],[1]Products!$A:$G,2,0)</f>
        <v>Product 69</v>
      </c>
      <c r="H5919" s="22">
        <v>1</v>
      </c>
      <c r="I5919" s="9">
        <f>VLOOKUP('Consolidtaed Data'!$B4190,[1]Products!$A:$G,4,0)</f>
        <v>504</v>
      </c>
      <c r="J5919" s="9">
        <f>VLOOKUP('Consolidtaed Data'!$B4190,[1]Products!$A:$G,3,0)</f>
        <v>408</v>
      </c>
      <c r="K5919" s="9">
        <f>'Consolidtaed Data'!$J4190*'Consolidtaed Data'!$H4190</f>
        <v>1676</v>
      </c>
      <c r="L5919" s="9">
        <f>'Consolidtaed Data'!$I4190*'Consolidtaed Data'!$H4190</f>
        <v>2206</v>
      </c>
      <c r="M5919" s="9">
        <f>'Consolidtaed Data'!$L4190-'Consolidtaed Data'!$K4190</f>
        <v>1888</v>
      </c>
      <c r="N5919" s="9" t="str">
        <f>VLOOKUP('Consolidtaed Data'!$C4190,[1]Locations!$A:$O,2,0)</f>
        <v>San Mateo</v>
      </c>
      <c r="O5919" s="9" t="str">
        <f>VLOOKUP('Consolidtaed Data'!$D4190,'[1]Sales People'!$A:$B,2,0)</f>
        <v>Ronald Reed</v>
      </c>
      <c r="P5919" s="9" t="str">
        <f>VLOOKUP('Consolidtaed Data'!$E4190,[1]Customers!$A:$B,2,0)</f>
        <v>Kevin Gilbert</v>
      </c>
      <c r="Q5919" s="11">
        <f>WEEKDAY('Consolidtaed Data'!$F4190)</f>
        <v>4</v>
      </c>
      <c r="R5919" s="9">
        <f>MONTH('Consolidtaed Data'!$F4190)</f>
        <v>11</v>
      </c>
      <c r="S5919" s="9" t="str">
        <f>TEXT(Table3[[#This Row],[Purchase Date]],"MMMM")</f>
        <v>March</v>
      </c>
      <c r="T5919" s="9">
        <f>YEAR('Consolidtaed Data'!$F4190)</f>
        <v>2020</v>
      </c>
    </row>
    <row r="5920" spans="1:20" x14ac:dyDescent="0.3">
      <c r="A5920" s="9" t="s">
        <v>6946</v>
      </c>
      <c r="B5920" s="9" t="s">
        <v>119</v>
      </c>
      <c r="C5920" s="9" t="s">
        <v>420</v>
      </c>
      <c r="D5920" s="9" t="s">
        <v>105</v>
      </c>
      <c r="E5920" s="9" t="s">
        <v>1174</v>
      </c>
      <c r="F5920" s="10">
        <v>44266</v>
      </c>
      <c r="G5920" s="10" t="str">
        <f>VLOOKUP(Table3[[#This Row],[Product ID]],[1]Products!$A:$G,2,0)</f>
        <v>Product 67</v>
      </c>
      <c r="H5920" s="22">
        <v>1</v>
      </c>
      <c r="I5920" s="9">
        <f>VLOOKUP('Consolidtaed Data'!$B4250,[1]Products!$A:$G,4,0)</f>
        <v>2141</v>
      </c>
      <c r="J5920" s="9">
        <f>VLOOKUP('Consolidtaed Data'!$B4250,[1]Products!$A:$G,3,0)</f>
        <v>1777</v>
      </c>
      <c r="K5920" s="9">
        <f>'Consolidtaed Data'!$J4250*'Consolidtaed Data'!$H4250</f>
        <v>316</v>
      </c>
      <c r="L5920" s="9">
        <f>'Consolidtaed Data'!$I4250*'Consolidtaed Data'!$H4250</f>
        <v>508</v>
      </c>
      <c r="M5920" s="9">
        <f>'Consolidtaed Data'!$L4250-'Consolidtaed Data'!$K4250</f>
        <v>618</v>
      </c>
      <c r="N5920" s="9" t="str">
        <f>VLOOKUP('Consolidtaed Data'!$C4250,[1]Locations!$A:$O,2,0)</f>
        <v>Santa Rosa</v>
      </c>
      <c r="O5920" s="9" t="str">
        <f>VLOOKUP('Consolidtaed Data'!$D4250,'[1]Sales People'!$A:$B,2,0)</f>
        <v>Roger Robertson</v>
      </c>
      <c r="P5920" s="9" t="str">
        <f>VLOOKUP('Consolidtaed Data'!$E4250,[1]Customers!$A:$B,2,0)</f>
        <v>Thomas Chapman</v>
      </c>
      <c r="Q5920" s="11">
        <f>WEEKDAY('Consolidtaed Data'!$F4250)</f>
        <v>2</v>
      </c>
      <c r="R5920" s="9">
        <f>MONTH('Consolidtaed Data'!$F4250)</f>
        <v>11</v>
      </c>
      <c r="S5920" s="9" t="str">
        <f>TEXT(Table3[[#This Row],[Purchase Date]],"MMMM")</f>
        <v>March</v>
      </c>
      <c r="T5920" s="9">
        <f>YEAR('Consolidtaed Data'!$F4250)</f>
        <v>2020</v>
      </c>
    </row>
    <row r="5921" spans="1:20" x14ac:dyDescent="0.3">
      <c r="A5921" s="9" t="s">
        <v>6947</v>
      </c>
      <c r="B5921" s="9" t="s">
        <v>240</v>
      </c>
      <c r="C5921" s="9" t="s">
        <v>130</v>
      </c>
      <c r="D5921" s="9" t="s">
        <v>326</v>
      </c>
      <c r="E5921" s="9" t="s">
        <v>120</v>
      </c>
      <c r="F5921" s="10">
        <v>44266</v>
      </c>
      <c r="G5921" s="10" t="str">
        <f>VLOOKUP(Table3[[#This Row],[Product ID]],[1]Products!$A:$G,2,0)</f>
        <v>Product 70</v>
      </c>
      <c r="H5921" s="22">
        <v>1</v>
      </c>
      <c r="I5921" s="9">
        <f>VLOOKUP('Consolidtaed Data'!$B4282,[1]Products!$A:$G,4,0)</f>
        <v>1862</v>
      </c>
      <c r="J5921" s="9">
        <f>VLOOKUP('Consolidtaed Data'!$B4282,[1]Products!$A:$G,3,0)</f>
        <v>1173</v>
      </c>
      <c r="K5921" s="9">
        <f>'Consolidtaed Data'!$J4282*'Consolidtaed Data'!$H4282</f>
        <v>450</v>
      </c>
      <c r="L5921" s="9">
        <f>'Consolidtaed Data'!$I4282*'Consolidtaed Data'!$H4282</f>
        <v>818</v>
      </c>
      <c r="M5921" s="9">
        <f>'Consolidtaed Data'!$L4282-'Consolidtaed Data'!$K4282</f>
        <v>3308</v>
      </c>
      <c r="N5921" s="9" t="str">
        <f>VLOOKUP('Consolidtaed Data'!$C4282,[1]Locations!$A:$O,2,0)</f>
        <v>San Jose</v>
      </c>
      <c r="O5921" s="9" t="str">
        <f>VLOOKUP('Consolidtaed Data'!$D4282,'[1]Sales People'!$A:$B,2,0)</f>
        <v>Larry Marshall</v>
      </c>
      <c r="P5921" s="9" t="str">
        <f>VLOOKUP('Consolidtaed Data'!$E4282,[1]Customers!$A:$B,2,0)</f>
        <v>Billy Evans</v>
      </c>
      <c r="Q5921" s="11">
        <f>WEEKDAY('Consolidtaed Data'!$F4282)</f>
        <v>4</v>
      </c>
      <c r="R5921" s="9">
        <f>MONTH('Consolidtaed Data'!$F4282)</f>
        <v>11</v>
      </c>
      <c r="S5921" s="9" t="str">
        <f>TEXT(Table3[[#This Row],[Purchase Date]],"MMMM")</f>
        <v>March</v>
      </c>
      <c r="T5921" s="9">
        <f>YEAR('Consolidtaed Data'!$F4282)</f>
        <v>2020</v>
      </c>
    </row>
    <row r="5922" spans="1:20" x14ac:dyDescent="0.3">
      <c r="A5922" s="9" t="s">
        <v>6948</v>
      </c>
      <c r="B5922" s="9" t="s">
        <v>41</v>
      </c>
      <c r="C5922" s="9" t="s">
        <v>152</v>
      </c>
      <c r="D5922" s="9" t="s">
        <v>17</v>
      </c>
      <c r="E5922" s="9" t="s">
        <v>1531</v>
      </c>
      <c r="F5922" s="10">
        <v>44266</v>
      </c>
      <c r="G5922" s="10" t="str">
        <f>VLOOKUP(Table3[[#This Row],[Product ID]],[1]Products!$A:$G,2,0)</f>
        <v>Product 11</v>
      </c>
      <c r="H5922" s="22">
        <v>1</v>
      </c>
      <c r="I5922" s="9">
        <f>VLOOKUP('Consolidtaed Data'!$B4624,[1]Products!$A:$G,4,0)</f>
        <v>203</v>
      </c>
      <c r="J5922" s="9">
        <f>VLOOKUP('Consolidtaed Data'!$B4624,[1]Products!$A:$G,3,0)</f>
        <v>154</v>
      </c>
      <c r="K5922" s="9">
        <f>'Consolidtaed Data'!$J4624*'Consolidtaed Data'!$H4624</f>
        <v>683</v>
      </c>
      <c r="L5922" s="9">
        <f>'Consolidtaed Data'!$I4624*'Consolidtaed Data'!$H4624</f>
        <v>1119</v>
      </c>
      <c r="M5922" s="9">
        <f>'Consolidtaed Data'!$L4624-'Consolidtaed Data'!$K4624</f>
        <v>374</v>
      </c>
      <c r="N5922" s="9" t="str">
        <f>VLOOKUP('Consolidtaed Data'!$C4624,[1]Locations!$A:$O,2,0)</f>
        <v>San Jose</v>
      </c>
      <c r="O5922" s="9" t="str">
        <f>VLOOKUP('Consolidtaed Data'!$D4624,'[1]Sales People'!$A:$B,2,0)</f>
        <v>Martin Carr</v>
      </c>
      <c r="P5922" s="9" t="str">
        <f>VLOOKUP('Consolidtaed Data'!$E4624,[1]Customers!$A:$B,2,0)</f>
        <v>Gerald Porter</v>
      </c>
      <c r="Q5922" s="11">
        <f>WEEKDAY('Consolidtaed Data'!$F4624)</f>
        <v>6</v>
      </c>
      <c r="R5922" s="9">
        <f>MONTH('Consolidtaed Data'!$F4624)</f>
        <v>12</v>
      </c>
      <c r="S5922" s="9" t="str">
        <f>TEXT(Table3[[#This Row],[Purchase Date]],"MMMM")</f>
        <v>March</v>
      </c>
      <c r="T5922" s="9">
        <f>YEAR('Consolidtaed Data'!$F4624)</f>
        <v>2020</v>
      </c>
    </row>
    <row r="5923" spans="1:20" x14ac:dyDescent="0.3">
      <c r="A5923" s="9" t="s">
        <v>6949</v>
      </c>
      <c r="B5923" s="9" t="s">
        <v>318</v>
      </c>
      <c r="C5923" s="9" t="s">
        <v>30</v>
      </c>
      <c r="D5923" s="9" t="s">
        <v>31</v>
      </c>
      <c r="E5923" s="9" t="s">
        <v>958</v>
      </c>
      <c r="F5923" s="10">
        <v>44267</v>
      </c>
      <c r="G5923" s="10" t="str">
        <f>VLOOKUP(Table3[[#This Row],[Product ID]],[1]Products!$A:$G,2,0)</f>
        <v>Product 89</v>
      </c>
      <c r="H5923" s="22">
        <v>1</v>
      </c>
      <c r="I5923" s="9">
        <f>VLOOKUP('Consolidtaed Data'!$B3879,[1]Products!$A:$G,4,0)</f>
        <v>2005</v>
      </c>
      <c r="J5923" s="9">
        <f>VLOOKUP('Consolidtaed Data'!$B3879,[1]Products!$A:$G,3,0)</f>
        <v>1223</v>
      </c>
      <c r="K5923" s="9">
        <f>'Consolidtaed Data'!$J3879*'Consolidtaed Data'!$H3879</f>
        <v>589</v>
      </c>
      <c r="L5923" s="9">
        <f>'Consolidtaed Data'!$I3879*'Consolidtaed Data'!$H3879</f>
        <v>1052</v>
      </c>
      <c r="M5923" s="9">
        <f>'Consolidtaed Data'!$L3879-'Consolidtaed Data'!$K3879</f>
        <v>107</v>
      </c>
      <c r="N5923" s="9" t="str">
        <f>VLOOKUP('Consolidtaed Data'!$C3879,[1]Locations!$A:$O,2,0)</f>
        <v>Costa Mesa</v>
      </c>
      <c r="O5923" s="9" t="str">
        <f>VLOOKUP('Consolidtaed Data'!$D3879,'[1]Sales People'!$A:$B,2,0)</f>
        <v>Joe Sims</v>
      </c>
      <c r="P5923" s="9" t="str">
        <f>VLOOKUP('Consolidtaed Data'!$E3879,[1]Customers!$A:$B,2,0)</f>
        <v>Bruce Armstrong</v>
      </c>
      <c r="Q5923" s="11">
        <f>WEEKDAY('Consolidtaed Data'!$F3879)</f>
        <v>7</v>
      </c>
      <c r="R5923" s="9">
        <f>MONTH('Consolidtaed Data'!$F3879)</f>
        <v>10</v>
      </c>
      <c r="S5923" s="9" t="str">
        <f>TEXT(Table3[[#This Row],[Purchase Date]],"MMMM")</f>
        <v>March</v>
      </c>
      <c r="T5923" s="9">
        <f>YEAR('Consolidtaed Data'!$F3879)</f>
        <v>2020</v>
      </c>
    </row>
    <row r="5924" spans="1:20" x14ac:dyDescent="0.3">
      <c r="A5924" s="9" t="s">
        <v>6950</v>
      </c>
      <c r="B5924" s="9" t="s">
        <v>692</v>
      </c>
      <c r="C5924" s="9" t="s">
        <v>140</v>
      </c>
      <c r="D5924" s="9" t="s">
        <v>13</v>
      </c>
      <c r="E5924" s="9" t="s">
        <v>1801</v>
      </c>
      <c r="F5924" s="10">
        <v>44267</v>
      </c>
      <c r="G5924" s="10" t="str">
        <f>VLOOKUP(Table3[[#This Row],[Product ID]],[1]Products!$A:$G,2,0)</f>
        <v>Product 83</v>
      </c>
      <c r="H5924" s="22">
        <v>4</v>
      </c>
      <c r="I5924" s="9">
        <f>VLOOKUP('Consolidtaed Data'!$B3890,[1]Products!$A:$G,4,0)</f>
        <v>2241</v>
      </c>
      <c r="J5924" s="9">
        <f>VLOOKUP('Consolidtaed Data'!$B3890,[1]Products!$A:$G,3,0)</f>
        <v>1367</v>
      </c>
      <c r="K5924" s="9">
        <f>'Consolidtaed Data'!$J3890*'Consolidtaed Data'!$H3890</f>
        <v>1321</v>
      </c>
      <c r="L5924" s="9">
        <f>'Consolidtaed Data'!$I3890*'Consolidtaed Data'!$H3890</f>
        <v>1972</v>
      </c>
      <c r="M5924" s="9">
        <f>'Consolidtaed Data'!$L3890-'Consolidtaed Data'!$K3890</f>
        <v>1389</v>
      </c>
      <c r="N5924" s="9" t="str">
        <f>VLOOKUP('Consolidtaed Data'!$C3890,[1]Locations!$A:$O,2,0)</f>
        <v>San Buenaventura (Ventura)</v>
      </c>
      <c r="O5924" s="9" t="str">
        <f>VLOOKUP('Consolidtaed Data'!$D3890,'[1]Sales People'!$A:$B,2,0)</f>
        <v>Henry Nelson</v>
      </c>
      <c r="P5924" s="9" t="str">
        <f>VLOOKUP('Consolidtaed Data'!$E3890,[1]Customers!$A:$B,2,0)</f>
        <v>Joshua Romero</v>
      </c>
      <c r="Q5924" s="11">
        <f>WEEKDAY('Consolidtaed Data'!$F3890)</f>
        <v>1</v>
      </c>
      <c r="R5924" s="9">
        <f>MONTH('Consolidtaed Data'!$F3890)</f>
        <v>10</v>
      </c>
      <c r="S5924" s="9" t="str">
        <f>TEXT(Table3[[#This Row],[Purchase Date]],"MMMM")</f>
        <v>March</v>
      </c>
      <c r="T5924" s="9">
        <f>YEAR('Consolidtaed Data'!$F3890)</f>
        <v>2020</v>
      </c>
    </row>
    <row r="5925" spans="1:20" x14ac:dyDescent="0.3">
      <c r="A5925" s="9" t="s">
        <v>6951</v>
      </c>
      <c r="B5925" s="9" t="s">
        <v>266</v>
      </c>
      <c r="C5925" s="9" t="s">
        <v>319</v>
      </c>
      <c r="D5925" s="9" t="s">
        <v>235</v>
      </c>
      <c r="E5925" s="9" t="s">
        <v>696</v>
      </c>
      <c r="F5925" s="10">
        <v>44267</v>
      </c>
      <c r="G5925" s="10" t="str">
        <f>VLOOKUP(Table3[[#This Row],[Product ID]],[1]Products!$A:$G,2,0)</f>
        <v>Product 92</v>
      </c>
      <c r="H5925" s="22">
        <v>1</v>
      </c>
      <c r="I5925" s="9">
        <f>VLOOKUP('Consolidtaed Data'!$B3955,[1]Products!$A:$G,4,0)</f>
        <v>1899</v>
      </c>
      <c r="J5925" s="9">
        <f>VLOOKUP('Consolidtaed Data'!$B3955,[1]Products!$A:$G,3,0)</f>
        <v>1044</v>
      </c>
      <c r="K5925" s="9">
        <f>'Consolidtaed Data'!$J3955*'Consolidtaed Data'!$H3955</f>
        <v>1516</v>
      </c>
      <c r="L5925" s="9">
        <f>'Consolidtaed Data'!$I3955*'Consolidtaed Data'!$H3955</f>
        <v>1783</v>
      </c>
      <c r="M5925" s="9">
        <f>'Consolidtaed Data'!$L3955-'Consolidtaed Data'!$K3955</f>
        <v>384</v>
      </c>
      <c r="N5925" s="9" t="str">
        <f>VLOOKUP('Consolidtaed Data'!$C3955,[1]Locations!$A:$O,2,0)</f>
        <v>Carlsbad</v>
      </c>
      <c r="O5925" s="9" t="str">
        <f>VLOOKUP('Consolidtaed Data'!$D3955,'[1]Sales People'!$A:$B,2,0)</f>
        <v>Larry Castillo</v>
      </c>
      <c r="P5925" s="9" t="str">
        <f>VLOOKUP('Consolidtaed Data'!$E3955,[1]Customers!$A:$B,2,0)</f>
        <v>Sean Knight</v>
      </c>
      <c r="Q5925" s="11">
        <f>WEEKDAY('Consolidtaed Data'!$F3955)</f>
        <v>6</v>
      </c>
      <c r="R5925" s="9">
        <f>MONTH('Consolidtaed Data'!$F3955)</f>
        <v>10</v>
      </c>
      <c r="S5925" s="9" t="str">
        <f>TEXT(Table3[[#This Row],[Purchase Date]],"MMMM")</f>
        <v>March</v>
      </c>
      <c r="T5925" s="9">
        <f>YEAR('Consolidtaed Data'!$F3955)</f>
        <v>2020</v>
      </c>
    </row>
    <row r="5926" spans="1:20" x14ac:dyDescent="0.3">
      <c r="A5926" s="9" t="s">
        <v>6952</v>
      </c>
      <c r="B5926" s="9" t="s">
        <v>301</v>
      </c>
      <c r="C5926" s="9" t="s">
        <v>302</v>
      </c>
      <c r="D5926" s="9" t="s">
        <v>22</v>
      </c>
      <c r="E5926" s="9" t="s">
        <v>2056</v>
      </c>
      <c r="F5926" s="10">
        <v>44267</v>
      </c>
      <c r="G5926" s="10" t="str">
        <f>VLOOKUP(Table3[[#This Row],[Product ID]],[1]Products!$A:$G,2,0)</f>
        <v>Product 57</v>
      </c>
      <c r="H5926" s="22">
        <v>1</v>
      </c>
      <c r="I5926" s="9">
        <f>VLOOKUP('Consolidtaed Data'!$B4024,[1]Products!$A:$G,4,0)</f>
        <v>458</v>
      </c>
      <c r="J5926" s="9">
        <f>VLOOKUP('Consolidtaed Data'!$B4024,[1]Products!$A:$G,3,0)</f>
        <v>376</v>
      </c>
      <c r="K5926" s="9">
        <f>'Consolidtaed Data'!$J4024*'Consolidtaed Data'!$H4024</f>
        <v>4216</v>
      </c>
      <c r="L5926" s="9">
        <f>'Consolidtaed Data'!$I4024*'Consolidtaed Data'!$H4024</f>
        <v>5620</v>
      </c>
      <c r="M5926" s="9">
        <f>'Consolidtaed Data'!$L4024-'Consolidtaed Data'!$K4024</f>
        <v>548</v>
      </c>
      <c r="N5926" s="9" t="str">
        <f>VLOOKUP('Consolidtaed Data'!$C4024,[1]Locations!$A:$O,2,0)</f>
        <v>Hayward</v>
      </c>
      <c r="O5926" s="9" t="str">
        <f>VLOOKUP('Consolidtaed Data'!$D4024,'[1]Sales People'!$A:$B,2,0)</f>
        <v>Fred Robertson</v>
      </c>
      <c r="P5926" s="9" t="str">
        <f>VLOOKUP('Consolidtaed Data'!$E4024,[1]Customers!$A:$B,2,0)</f>
        <v>William Andrews</v>
      </c>
      <c r="Q5926" s="11">
        <f>WEEKDAY('Consolidtaed Data'!$F4024)</f>
        <v>4</v>
      </c>
      <c r="R5926" s="9">
        <f>MONTH('Consolidtaed Data'!$F4024)</f>
        <v>10</v>
      </c>
      <c r="S5926" s="9" t="str">
        <f>TEXT(Table3[[#This Row],[Purchase Date]],"MMMM")</f>
        <v>March</v>
      </c>
      <c r="T5926" s="9">
        <f>YEAR('Consolidtaed Data'!$F4024)</f>
        <v>2020</v>
      </c>
    </row>
    <row r="5927" spans="1:20" x14ac:dyDescent="0.3">
      <c r="A5927" s="9" t="s">
        <v>6953</v>
      </c>
      <c r="B5927" s="9" t="s">
        <v>185</v>
      </c>
      <c r="C5927" s="9" t="s">
        <v>173</v>
      </c>
      <c r="D5927" s="9" t="s">
        <v>197</v>
      </c>
      <c r="E5927" s="9" t="s">
        <v>1081</v>
      </c>
      <c r="F5927" s="10">
        <v>44267</v>
      </c>
      <c r="G5927" s="10" t="str">
        <f>VLOOKUP(Table3[[#This Row],[Product ID]],[1]Products!$A:$G,2,0)</f>
        <v>Product 65</v>
      </c>
      <c r="H5927" s="22">
        <v>2</v>
      </c>
      <c r="I5927" s="9">
        <f>VLOOKUP('Consolidtaed Data'!$B4078,[1]Products!$A:$G,4,0)</f>
        <v>1848</v>
      </c>
      <c r="J5927" s="9">
        <f>VLOOKUP('Consolidtaed Data'!$B4078,[1]Products!$A:$G,3,0)</f>
        <v>1294</v>
      </c>
      <c r="K5927" s="9">
        <f>'Consolidtaed Data'!$J4078*'Consolidtaed Data'!$H4078</f>
        <v>416</v>
      </c>
      <c r="L5927" s="9">
        <f>'Consolidtaed Data'!$I4078*'Consolidtaed Data'!$H4078</f>
        <v>603</v>
      </c>
      <c r="M5927" s="9">
        <f>'Consolidtaed Data'!$L4078-'Consolidtaed Data'!$K4078</f>
        <v>3072</v>
      </c>
      <c r="N5927" s="9" t="str">
        <f>VLOOKUP('Consolidtaed Data'!$C4078,[1]Locations!$A:$O,2,0)</f>
        <v>Antioch</v>
      </c>
      <c r="O5927" s="9" t="str">
        <f>VLOOKUP('Consolidtaed Data'!$D4078,'[1]Sales People'!$A:$B,2,0)</f>
        <v>Joe Sims</v>
      </c>
      <c r="P5927" s="9" t="str">
        <f>VLOOKUP('Consolidtaed Data'!$E4078,[1]Customers!$A:$B,2,0)</f>
        <v>Keith Murphy</v>
      </c>
      <c r="Q5927" s="11">
        <f>WEEKDAY('Consolidtaed Data'!$F4078)</f>
        <v>1</v>
      </c>
      <c r="R5927" s="9">
        <f>MONTH('Consolidtaed Data'!$F4078)</f>
        <v>10</v>
      </c>
      <c r="S5927" s="9" t="str">
        <f>TEXT(Table3[[#This Row],[Purchase Date]],"MMMM")</f>
        <v>March</v>
      </c>
      <c r="T5927" s="9">
        <f>YEAR('Consolidtaed Data'!$F4078)</f>
        <v>2020</v>
      </c>
    </row>
    <row r="5928" spans="1:20" x14ac:dyDescent="0.3">
      <c r="A5928" s="9" t="s">
        <v>6954</v>
      </c>
      <c r="B5928" s="9" t="s">
        <v>301</v>
      </c>
      <c r="C5928" s="9" t="s">
        <v>122</v>
      </c>
      <c r="D5928" s="9" t="s">
        <v>281</v>
      </c>
      <c r="E5928" s="9" t="s">
        <v>793</v>
      </c>
      <c r="F5928" s="10">
        <v>44267</v>
      </c>
      <c r="G5928" s="10" t="str">
        <f>VLOOKUP(Table3[[#This Row],[Product ID]],[1]Products!$A:$G,2,0)</f>
        <v>Product 57</v>
      </c>
      <c r="H5928" s="22">
        <v>3</v>
      </c>
      <c r="I5928" s="9">
        <f>VLOOKUP('Consolidtaed Data'!$B4355,[1]Products!$A:$G,4,0)</f>
        <v>1671</v>
      </c>
      <c r="J5928" s="9">
        <f>VLOOKUP('Consolidtaed Data'!$B4355,[1]Products!$A:$G,3,0)</f>
        <v>1220</v>
      </c>
      <c r="K5928" s="9">
        <f>'Consolidtaed Data'!$J4355*'Consolidtaed Data'!$H4355</f>
        <v>1636</v>
      </c>
      <c r="L5928" s="9">
        <f>'Consolidtaed Data'!$I4355*'Consolidtaed Data'!$H4355</f>
        <v>2044</v>
      </c>
      <c r="M5928" s="9">
        <f>'Consolidtaed Data'!$L4355-'Consolidtaed Data'!$K4355</f>
        <v>612</v>
      </c>
      <c r="N5928" s="9" t="str">
        <f>VLOOKUP('Consolidtaed Data'!$C4355,[1]Locations!$A:$O,2,0)</f>
        <v>Vista</v>
      </c>
      <c r="O5928" s="9" t="str">
        <f>VLOOKUP('Consolidtaed Data'!$D4355,'[1]Sales People'!$A:$B,2,0)</f>
        <v>Scott Clark</v>
      </c>
      <c r="P5928" s="9" t="str">
        <f>VLOOKUP('Consolidtaed Data'!$E4355,[1]Customers!$A:$B,2,0)</f>
        <v>Justin Butler</v>
      </c>
      <c r="Q5928" s="11">
        <f>WEEKDAY('Consolidtaed Data'!$F4355)</f>
        <v>2</v>
      </c>
      <c r="R5928" s="9">
        <f>MONTH('Consolidtaed Data'!$F4355)</f>
        <v>11</v>
      </c>
      <c r="S5928" s="9" t="str">
        <f>TEXT(Table3[[#This Row],[Purchase Date]],"MMMM")</f>
        <v>March</v>
      </c>
      <c r="T5928" s="9">
        <f>YEAR('Consolidtaed Data'!$F4355)</f>
        <v>2020</v>
      </c>
    </row>
    <row r="5929" spans="1:20" x14ac:dyDescent="0.3">
      <c r="A5929" s="9" t="s">
        <v>6955</v>
      </c>
      <c r="B5929" s="9" t="s">
        <v>125</v>
      </c>
      <c r="C5929" s="9" t="s">
        <v>325</v>
      </c>
      <c r="D5929" s="9" t="s">
        <v>17</v>
      </c>
      <c r="E5929" s="9" t="s">
        <v>884</v>
      </c>
      <c r="F5929" s="10">
        <v>44267</v>
      </c>
      <c r="G5929" s="10" t="str">
        <f>VLOOKUP(Table3[[#This Row],[Product ID]],[1]Products!$A:$G,2,0)</f>
        <v>Product 40</v>
      </c>
      <c r="H5929" s="22">
        <v>1</v>
      </c>
      <c r="I5929" s="9">
        <f>VLOOKUP('Consolidtaed Data'!$B4659,[1]Products!$A:$G,4,0)</f>
        <v>378</v>
      </c>
      <c r="J5929" s="9">
        <f>VLOOKUP('Consolidtaed Data'!$B4659,[1]Products!$A:$G,3,0)</f>
        <v>291</v>
      </c>
      <c r="K5929" s="9">
        <f>'Consolidtaed Data'!$J4659*'Consolidtaed Data'!$H4659</f>
        <v>1397</v>
      </c>
      <c r="L5929" s="9">
        <f>'Consolidtaed Data'!$I4659*'Consolidtaed Data'!$H4659</f>
        <v>1967</v>
      </c>
      <c r="M5929" s="9">
        <f>'Consolidtaed Data'!$L4659-'Consolidtaed Data'!$K4659</f>
        <v>1100</v>
      </c>
      <c r="N5929" s="9" t="str">
        <f>VLOOKUP('Consolidtaed Data'!$C4659,[1]Locations!$A:$O,2,0)</f>
        <v>Torrance</v>
      </c>
      <c r="O5929" s="9" t="str">
        <f>VLOOKUP('Consolidtaed Data'!$D4659,'[1]Sales People'!$A:$B,2,0)</f>
        <v>Carl Elliott</v>
      </c>
      <c r="P5929" s="9" t="str">
        <f>VLOOKUP('Consolidtaed Data'!$E4659,[1]Customers!$A:$B,2,0)</f>
        <v>Sean Kelly</v>
      </c>
      <c r="Q5929" s="11">
        <f>WEEKDAY('Consolidtaed Data'!$F4659)</f>
        <v>2</v>
      </c>
      <c r="R5929" s="9">
        <f>MONTH('Consolidtaed Data'!$F4659)</f>
        <v>12</v>
      </c>
      <c r="S5929" s="9" t="str">
        <f>TEXT(Table3[[#This Row],[Purchase Date]],"MMMM")</f>
        <v>March</v>
      </c>
      <c r="T5929" s="9">
        <f>YEAR('Consolidtaed Data'!$F4659)</f>
        <v>2020</v>
      </c>
    </row>
    <row r="5930" spans="1:20" x14ac:dyDescent="0.3">
      <c r="A5930" s="9" t="s">
        <v>6956</v>
      </c>
      <c r="B5930" s="9" t="s">
        <v>411</v>
      </c>
      <c r="C5930" s="9" t="s">
        <v>63</v>
      </c>
      <c r="D5930" s="9" t="s">
        <v>131</v>
      </c>
      <c r="E5930" s="9" t="s">
        <v>3450</v>
      </c>
      <c r="F5930" s="10">
        <v>44267</v>
      </c>
      <c r="G5930" s="10" t="str">
        <f>VLOOKUP(Table3[[#This Row],[Product ID]],[1]Products!$A:$G,2,0)</f>
        <v>Product 27</v>
      </c>
      <c r="H5930" s="22">
        <v>1</v>
      </c>
      <c r="I5930" s="9">
        <f>VLOOKUP('Consolidtaed Data'!$B4688,[1]Products!$A:$G,4,0)</f>
        <v>502</v>
      </c>
      <c r="J5930" s="9">
        <f>VLOOKUP('Consolidtaed Data'!$B4688,[1]Products!$A:$G,3,0)</f>
        <v>296</v>
      </c>
      <c r="K5930" s="9">
        <f>'Consolidtaed Data'!$J4688*'Consolidtaed Data'!$H4688</f>
        <v>22</v>
      </c>
      <c r="L5930" s="9">
        <f>'Consolidtaed Data'!$I4688*'Consolidtaed Data'!$H4688</f>
        <v>35</v>
      </c>
      <c r="M5930" s="9">
        <f>'Consolidtaed Data'!$L4688-'Consolidtaed Data'!$K4688</f>
        <v>107</v>
      </c>
      <c r="N5930" s="9" t="str">
        <f>VLOOKUP('Consolidtaed Data'!$C4688,[1]Locations!$A:$O,2,0)</f>
        <v>El Cajon</v>
      </c>
      <c r="O5930" s="9" t="str">
        <f>VLOOKUP('Consolidtaed Data'!$D4688,'[1]Sales People'!$A:$B,2,0)</f>
        <v>Fred Robertson</v>
      </c>
      <c r="P5930" s="9" t="str">
        <f>VLOOKUP('Consolidtaed Data'!$E4688,[1]Customers!$A:$B,2,0)</f>
        <v>Scott Rice</v>
      </c>
      <c r="Q5930" s="11">
        <f>WEEKDAY('Consolidtaed Data'!$F4688)</f>
        <v>5</v>
      </c>
      <c r="R5930" s="9">
        <f>MONTH('Consolidtaed Data'!$F4688)</f>
        <v>12</v>
      </c>
      <c r="S5930" s="9" t="str">
        <f>TEXT(Table3[[#This Row],[Purchase Date]],"MMMM")</f>
        <v>March</v>
      </c>
      <c r="T5930" s="9">
        <f>YEAR('Consolidtaed Data'!$F4688)</f>
        <v>2020</v>
      </c>
    </row>
    <row r="5931" spans="1:20" x14ac:dyDescent="0.3">
      <c r="A5931" s="9" t="s">
        <v>6957</v>
      </c>
      <c r="B5931" s="9" t="s">
        <v>49</v>
      </c>
      <c r="C5931" s="9" t="s">
        <v>205</v>
      </c>
      <c r="D5931" s="9" t="s">
        <v>246</v>
      </c>
      <c r="E5931" s="9" t="s">
        <v>1339</v>
      </c>
      <c r="F5931" s="10">
        <v>44268</v>
      </c>
      <c r="G5931" s="10" t="str">
        <f>VLOOKUP(Table3[[#This Row],[Product ID]],[1]Products!$A:$G,2,0)</f>
        <v>Product 30</v>
      </c>
      <c r="H5931" s="22">
        <v>1</v>
      </c>
      <c r="I5931" s="9">
        <f>VLOOKUP('Consolidtaed Data'!$B3694,[1]Products!$A:$G,4,0)</f>
        <v>2464</v>
      </c>
      <c r="J5931" s="9">
        <f>VLOOKUP('Consolidtaed Data'!$B3694,[1]Products!$A:$G,3,0)</f>
        <v>1774</v>
      </c>
      <c r="K5931" s="9">
        <f>'Consolidtaed Data'!$J3694*'Consolidtaed Data'!$H3694</f>
        <v>2248</v>
      </c>
      <c r="L5931" s="9">
        <f>'Consolidtaed Data'!$I3694*'Consolidtaed Data'!$H3694</f>
        <v>3304</v>
      </c>
      <c r="M5931" s="9">
        <f>'Consolidtaed Data'!$L3694-'Consolidtaed Data'!$K3694</f>
        <v>431</v>
      </c>
      <c r="N5931" s="9" t="str">
        <f>VLOOKUP('Consolidtaed Data'!$C3694,[1]Locations!$A:$O,2,0)</f>
        <v>San Buenaventura (Ventura)</v>
      </c>
      <c r="O5931" s="9" t="str">
        <f>VLOOKUP('Consolidtaed Data'!$D3694,'[1]Sales People'!$A:$B,2,0)</f>
        <v>Walter Cook</v>
      </c>
      <c r="P5931" s="9" t="str">
        <f>VLOOKUP('Consolidtaed Data'!$E3694,[1]Customers!$A:$B,2,0)</f>
        <v>Phillip Webb</v>
      </c>
      <c r="Q5931" s="11">
        <f>WEEKDAY('Consolidtaed Data'!$F3694)</f>
        <v>7</v>
      </c>
      <c r="R5931" s="9">
        <f>MONTH('Consolidtaed Data'!$F3694)</f>
        <v>9</v>
      </c>
      <c r="S5931" s="9" t="str">
        <f>TEXT(Table3[[#This Row],[Purchase Date]],"MMMM")</f>
        <v>March</v>
      </c>
      <c r="T5931" s="9">
        <f>YEAR('Consolidtaed Data'!$F3694)</f>
        <v>2020</v>
      </c>
    </row>
    <row r="5932" spans="1:20" x14ac:dyDescent="0.3">
      <c r="A5932" s="9" t="s">
        <v>6958</v>
      </c>
      <c r="B5932" s="9" t="s">
        <v>116</v>
      </c>
      <c r="C5932" s="9" t="s">
        <v>108</v>
      </c>
      <c r="D5932" s="9" t="s">
        <v>246</v>
      </c>
      <c r="E5932" s="9" t="s">
        <v>2315</v>
      </c>
      <c r="F5932" s="10">
        <v>44268</v>
      </c>
      <c r="G5932" s="10" t="str">
        <f>VLOOKUP(Table3[[#This Row],[Product ID]],[1]Products!$A:$G,2,0)</f>
        <v>Product 55</v>
      </c>
      <c r="H5932" s="22">
        <v>2</v>
      </c>
      <c r="I5932" s="9">
        <f>VLOOKUP('Consolidtaed Data'!$B3710,[1]Products!$A:$G,4,0)</f>
        <v>799</v>
      </c>
      <c r="J5932" s="9">
        <f>VLOOKUP('Consolidtaed Data'!$B3710,[1]Products!$A:$G,3,0)</f>
        <v>455</v>
      </c>
      <c r="K5932" s="9">
        <f>'Consolidtaed Data'!$J3710*'Consolidtaed Data'!$H3710</f>
        <v>2968</v>
      </c>
      <c r="L5932" s="9">
        <f>'Consolidtaed Data'!$I3710*'Consolidtaed Data'!$H3710</f>
        <v>4566</v>
      </c>
      <c r="M5932" s="9">
        <f>'Consolidtaed Data'!$L3710-'Consolidtaed Data'!$K3710</f>
        <v>377</v>
      </c>
      <c r="N5932" s="9" t="str">
        <f>VLOOKUP('Consolidtaed Data'!$C3710,[1]Locations!$A:$O,2,0)</f>
        <v>West Covina</v>
      </c>
      <c r="O5932" s="9" t="str">
        <f>VLOOKUP('Consolidtaed Data'!$D3710,'[1]Sales People'!$A:$B,2,0)</f>
        <v>Gary Rodriguez</v>
      </c>
      <c r="P5932" s="9" t="str">
        <f>VLOOKUP('Consolidtaed Data'!$E3710,[1]Customers!$A:$B,2,0)</f>
        <v>Roy Carpenter</v>
      </c>
      <c r="Q5932" s="11">
        <f>WEEKDAY('Consolidtaed Data'!$F3710)</f>
        <v>2</v>
      </c>
      <c r="R5932" s="9">
        <f>MONTH('Consolidtaed Data'!$F3710)</f>
        <v>9</v>
      </c>
      <c r="S5932" s="9" t="str">
        <f>TEXT(Table3[[#This Row],[Purchase Date]],"MMMM")</f>
        <v>March</v>
      </c>
      <c r="T5932" s="9">
        <f>YEAR('Consolidtaed Data'!$F3710)</f>
        <v>2020</v>
      </c>
    </row>
    <row r="5933" spans="1:20" x14ac:dyDescent="0.3">
      <c r="A5933" s="9" t="s">
        <v>6959</v>
      </c>
      <c r="B5933" s="9" t="s">
        <v>54</v>
      </c>
      <c r="C5933" s="9" t="s">
        <v>8</v>
      </c>
      <c r="D5933" s="9" t="s">
        <v>80</v>
      </c>
      <c r="E5933" s="9" t="s">
        <v>1595</v>
      </c>
      <c r="F5933" s="10">
        <v>44268</v>
      </c>
      <c r="G5933" s="10" t="str">
        <f>VLOOKUP(Table3[[#This Row],[Product ID]],[1]Products!$A:$G,2,0)</f>
        <v>Product 41</v>
      </c>
      <c r="H5933" s="22">
        <v>1</v>
      </c>
      <c r="I5933" s="9">
        <f>VLOOKUP('Consolidtaed Data'!$B3758,[1]Products!$A:$G,4,0)</f>
        <v>561</v>
      </c>
      <c r="J5933" s="9">
        <f>VLOOKUP('Consolidtaed Data'!$B3758,[1]Products!$A:$G,3,0)</f>
        <v>421</v>
      </c>
      <c r="K5933" s="9">
        <f>'Consolidtaed Data'!$J3758*'Consolidtaed Data'!$H3758</f>
        <v>1464</v>
      </c>
      <c r="L5933" s="9">
        <f>'Consolidtaed Data'!$I3758*'Consolidtaed Data'!$H3758</f>
        <v>2154</v>
      </c>
      <c r="M5933" s="9">
        <f>'Consolidtaed Data'!$L3758-'Consolidtaed Data'!$K3758</f>
        <v>874</v>
      </c>
      <c r="N5933" s="9" t="str">
        <f>VLOOKUP('Consolidtaed Data'!$C3758,[1]Locations!$A:$O,2,0)</f>
        <v>Jurupa Valley</v>
      </c>
      <c r="O5933" s="9" t="str">
        <f>VLOOKUP('Consolidtaed Data'!$D3758,'[1]Sales People'!$A:$B,2,0)</f>
        <v>Jeremy Mendoza</v>
      </c>
      <c r="P5933" s="9" t="str">
        <f>VLOOKUP('Consolidtaed Data'!$E3758,[1]Customers!$A:$B,2,0)</f>
        <v>Johnny Martinez</v>
      </c>
      <c r="Q5933" s="11">
        <f>WEEKDAY('Consolidtaed Data'!$F3758)</f>
        <v>5</v>
      </c>
      <c r="R5933" s="9">
        <f>MONTH('Consolidtaed Data'!$F3758)</f>
        <v>10</v>
      </c>
      <c r="S5933" s="9" t="str">
        <f>TEXT(Table3[[#This Row],[Purchase Date]],"MMMM")</f>
        <v>March</v>
      </c>
      <c r="T5933" s="9">
        <f>YEAR('Consolidtaed Data'!$F3758)</f>
        <v>2020</v>
      </c>
    </row>
    <row r="5934" spans="1:20" x14ac:dyDescent="0.3">
      <c r="A5934" s="9" t="s">
        <v>6960</v>
      </c>
      <c r="B5934" s="9" t="s">
        <v>125</v>
      </c>
      <c r="C5934" s="9" t="s">
        <v>152</v>
      </c>
      <c r="D5934" s="9" t="s">
        <v>46</v>
      </c>
      <c r="E5934" s="9" t="s">
        <v>3607</v>
      </c>
      <c r="F5934" s="10">
        <v>44268</v>
      </c>
      <c r="G5934" s="10" t="str">
        <f>VLOOKUP(Table3[[#This Row],[Product ID]],[1]Products!$A:$G,2,0)</f>
        <v>Product 40</v>
      </c>
      <c r="H5934" s="22">
        <v>1</v>
      </c>
      <c r="I5934" s="9">
        <f>VLOOKUP('Consolidtaed Data'!$B3864,[1]Products!$A:$G,4,0)</f>
        <v>1380</v>
      </c>
      <c r="J5934" s="9">
        <f>VLOOKUP('Consolidtaed Data'!$B3864,[1]Products!$A:$G,3,0)</f>
        <v>1090</v>
      </c>
      <c r="K5934" s="9">
        <f>'Consolidtaed Data'!$J3864*'Consolidtaed Data'!$H3864</f>
        <v>1774</v>
      </c>
      <c r="L5934" s="9">
        <f>'Consolidtaed Data'!$I3864*'Consolidtaed Data'!$H3864</f>
        <v>2464</v>
      </c>
      <c r="M5934" s="9">
        <f>'Consolidtaed Data'!$L3864-'Consolidtaed Data'!$K3864</f>
        <v>344</v>
      </c>
      <c r="N5934" s="9" t="str">
        <f>VLOOKUP('Consolidtaed Data'!$C3864,[1]Locations!$A:$O,2,0)</f>
        <v>Murrieta</v>
      </c>
      <c r="O5934" s="9" t="str">
        <f>VLOOKUP('Consolidtaed Data'!$D3864,'[1]Sales People'!$A:$B,2,0)</f>
        <v>Ryan Welch</v>
      </c>
      <c r="P5934" s="9" t="str">
        <f>VLOOKUP('Consolidtaed Data'!$E3864,[1]Customers!$A:$B,2,0)</f>
        <v>Keith Schmidt</v>
      </c>
      <c r="Q5934" s="11">
        <f>WEEKDAY('Consolidtaed Data'!$F3864)</f>
        <v>5</v>
      </c>
      <c r="R5934" s="9">
        <f>MONTH('Consolidtaed Data'!$F3864)</f>
        <v>10</v>
      </c>
      <c r="S5934" s="9" t="str">
        <f>TEXT(Table3[[#This Row],[Purchase Date]],"MMMM")</f>
        <v>March</v>
      </c>
      <c r="T5934" s="9">
        <f>YEAR('Consolidtaed Data'!$F3864)</f>
        <v>2020</v>
      </c>
    </row>
    <row r="5935" spans="1:20" x14ac:dyDescent="0.3">
      <c r="A5935" s="9" t="s">
        <v>6961</v>
      </c>
      <c r="B5935" s="9" t="s">
        <v>364</v>
      </c>
      <c r="C5935" s="9" t="s">
        <v>405</v>
      </c>
      <c r="D5935" s="9" t="s">
        <v>153</v>
      </c>
      <c r="E5935" s="9" t="s">
        <v>1065</v>
      </c>
      <c r="F5935" s="10">
        <v>44268</v>
      </c>
      <c r="G5935" s="10" t="str">
        <f>VLOOKUP(Table3[[#This Row],[Product ID]],[1]Products!$A:$G,2,0)</f>
        <v>Product 45</v>
      </c>
      <c r="H5935" s="22">
        <v>2</v>
      </c>
      <c r="I5935" s="9">
        <f>VLOOKUP('Consolidtaed Data'!$B4035,[1]Products!$A:$G,4,0)</f>
        <v>2353</v>
      </c>
      <c r="J5935" s="9">
        <f>VLOOKUP('Consolidtaed Data'!$B4035,[1]Products!$A:$G,3,0)</f>
        <v>1788</v>
      </c>
      <c r="K5935" s="9">
        <f>'Consolidtaed Data'!$J4035*'Consolidtaed Data'!$H4035</f>
        <v>3352</v>
      </c>
      <c r="L5935" s="9">
        <f>'Consolidtaed Data'!$I4035*'Consolidtaed Data'!$H4035</f>
        <v>4412</v>
      </c>
      <c r="M5935" s="9">
        <f>'Consolidtaed Data'!$L4035-'Consolidtaed Data'!$K4035</f>
        <v>408</v>
      </c>
      <c r="N5935" s="9" t="str">
        <f>VLOOKUP('Consolidtaed Data'!$C4035,[1]Locations!$A:$O,2,0)</f>
        <v>San Diego</v>
      </c>
      <c r="O5935" s="9" t="str">
        <f>VLOOKUP('Consolidtaed Data'!$D4035,'[1]Sales People'!$A:$B,2,0)</f>
        <v>Brian Thomas</v>
      </c>
      <c r="P5935" s="9" t="str">
        <f>VLOOKUP('Consolidtaed Data'!$E4035,[1]Customers!$A:$B,2,0)</f>
        <v>Jeffrey Carpenter</v>
      </c>
      <c r="Q5935" s="11">
        <f>WEEKDAY('Consolidtaed Data'!$F4035)</f>
        <v>4</v>
      </c>
      <c r="R5935" s="9">
        <f>MONTH('Consolidtaed Data'!$F4035)</f>
        <v>10</v>
      </c>
      <c r="S5935" s="9" t="str">
        <f>TEXT(Table3[[#This Row],[Purchase Date]],"MMMM")</f>
        <v>March</v>
      </c>
      <c r="T5935" s="9">
        <f>YEAR('Consolidtaed Data'!$F4035)</f>
        <v>2020</v>
      </c>
    </row>
    <row r="5936" spans="1:20" x14ac:dyDescent="0.3">
      <c r="A5936" s="9" t="s">
        <v>6962</v>
      </c>
      <c r="B5936" s="9" t="s">
        <v>139</v>
      </c>
      <c r="C5936" s="9" t="s">
        <v>325</v>
      </c>
      <c r="D5936" s="9" t="s">
        <v>329</v>
      </c>
      <c r="E5936" s="9" t="s">
        <v>367</v>
      </c>
      <c r="F5936" s="10">
        <v>44268</v>
      </c>
      <c r="G5936" s="10" t="str">
        <f>VLOOKUP(Table3[[#This Row],[Product ID]],[1]Products!$A:$G,2,0)</f>
        <v>Product 13</v>
      </c>
      <c r="H5936" s="22">
        <v>3</v>
      </c>
      <c r="I5936" s="9">
        <f>VLOOKUP('Consolidtaed Data'!$B4052,[1]Products!$A:$G,4,0)</f>
        <v>1494</v>
      </c>
      <c r="J5936" s="9">
        <f>VLOOKUP('Consolidtaed Data'!$B4052,[1]Products!$A:$G,3,0)</f>
        <v>971</v>
      </c>
      <c r="K5936" s="9">
        <f>'Consolidtaed Data'!$J4052*'Consolidtaed Data'!$H4052</f>
        <v>778</v>
      </c>
      <c r="L5936" s="9">
        <f>'Consolidtaed Data'!$I4052*'Consolidtaed Data'!$H4052</f>
        <v>1274</v>
      </c>
      <c r="M5936" s="9">
        <f>'Consolidtaed Data'!$L4052-'Consolidtaed Data'!$K4052</f>
        <v>987</v>
      </c>
      <c r="N5936" s="9" t="str">
        <f>VLOOKUP('Consolidtaed Data'!$C4052,[1]Locations!$A:$O,2,0)</f>
        <v>Huntington Beach</v>
      </c>
      <c r="O5936" s="9" t="str">
        <f>VLOOKUP('Consolidtaed Data'!$D4052,'[1]Sales People'!$A:$B,2,0)</f>
        <v>Jimmy Young</v>
      </c>
      <c r="P5936" s="9" t="str">
        <f>VLOOKUP('Consolidtaed Data'!$E4052,[1]Customers!$A:$B,2,0)</f>
        <v>Lawrence Kelly</v>
      </c>
      <c r="Q5936" s="11">
        <f>WEEKDAY('Consolidtaed Data'!$F4052)</f>
        <v>5</v>
      </c>
      <c r="R5936" s="9">
        <f>MONTH('Consolidtaed Data'!$F4052)</f>
        <v>10</v>
      </c>
      <c r="S5936" s="9" t="str">
        <f>TEXT(Table3[[#This Row],[Purchase Date]],"MMMM")</f>
        <v>March</v>
      </c>
      <c r="T5936" s="9">
        <f>YEAR('Consolidtaed Data'!$F4052)</f>
        <v>2020</v>
      </c>
    </row>
    <row r="5937" spans="1:20" x14ac:dyDescent="0.3">
      <c r="A5937" s="9" t="s">
        <v>6963</v>
      </c>
      <c r="B5937" s="9" t="s">
        <v>7</v>
      </c>
      <c r="C5937" s="9" t="s">
        <v>108</v>
      </c>
      <c r="D5937" s="9" t="s">
        <v>402</v>
      </c>
      <c r="E5937" s="9" t="s">
        <v>1575</v>
      </c>
      <c r="F5937" s="10">
        <v>44268</v>
      </c>
      <c r="G5937" s="10" t="str">
        <f>VLOOKUP(Table3[[#This Row],[Product ID]],[1]Products!$A:$G,2,0)</f>
        <v>Product 77</v>
      </c>
      <c r="H5937" s="22">
        <v>1</v>
      </c>
      <c r="I5937" s="9">
        <f>VLOOKUP('Consolidtaed Data'!$B4164,[1]Products!$A:$G,4,0)</f>
        <v>1022</v>
      </c>
      <c r="J5937" s="9">
        <f>VLOOKUP('Consolidtaed Data'!$B4164,[1]Products!$A:$G,3,0)</f>
        <v>818</v>
      </c>
      <c r="K5937" s="9">
        <f>'Consolidtaed Data'!$J4164*'Consolidtaed Data'!$H4164</f>
        <v>1965</v>
      </c>
      <c r="L5937" s="9">
        <f>'Consolidtaed Data'!$I4164*'Consolidtaed Data'!$H4164</f>
        <v>2396</v>
      </c>
      <c r="M5937" s="9">
        <f>'Consolidtaed Data'!$L4164-'Consolidtaed Data'!$K4164</f>
        <v>1404</v>
      </c>
      <c r="N5937" s="9" t="str">
        <f>VLOOKUP('Consolidtaed Data'!$C4164,[1]Locations!$A:$O,2,0)</f>
        <v>Burbank</v>
      </c>
      <c r="O5937" s="9" t="str">
        <f>VLOOKUP('Consolidtaed Data'!$D4164,'[1]Sales People'!$A:$B,2,0)</f>
        <v>Christopher Tucker</v>
      </c>
      <c r="P5937" s="9" t="str">
        <f>VLOOKUP('Consolidtaed Data'!$E4164,[1]Customers!$A:$B,2,0)</f>
        <v>Gerald Henry</v>
      </c>
      <c r="Q5937" s="11">
        <f>WEEKDAY('Consolidtaed Data'!$F4164)</f>
        <v>1</v>
      </c>
      <c r="R5937" s="9">
        <f>MONTH('Consolidtaed Data'!$F4164)</f>
        <v>11</v>
      </c>
      <c r="S5937" s="9" t="str">
        <f>TEXT(Table3[[#This Row],[Purchase Date]],"MMMM")</f>
        <v>March</v>
      </c>
      <c r="T5937" s="9">
        <f>YEAR('Consolidtaed Data'!$F4164)</f>
        <v>2020</v>
      </c>
    </row>
    <row r="5938" spans="1:20" x14ac:dyDescent="0.3">
      <c r="A5938" s="9" t="s">
        <v>6964</v>
      </c>
      <c r="B5938" s="9" t="s">
        <v>177</v>
      </c>
      <c r="C5938" s="9" t="s">
        <v>30</v>
      </c>
      <c r="D5938" s="9" t="s">
        <v>31</v>
      </c>
      <c r="E5938" s="9" t="s">
        <v>516</v>
      </c>
      <c r="F5938" s="10">
        <v>44268</v>
      </c>
      <c r="G5938" s="10" t="str">
        <f>VLOOKUP(Table3[[#This Row],[Product ID]],[1]Products!$A:$G,2,0)</f>
        <v>Product 5</v>
      </c>
      <c r="H5938" s="22">
        <v>1</v>
      </c>
      <c r="I5938" s="9">
        <f>VLOOKUP('Consolidtaed Data'!$B4169,[1]Products!$A:$G,4,0)</f>
        <v>2241</v>
      </c>
      <c r="J5938" s="9">
        <f>VLOOKUP('Consolidtaed Data'!$B4169,[1]Products!$A:$G,3,0)</f>
        <v>1367</v>
      </c>
      <c r="K5938" s="9">
        <f>'Consolidtaed Data'!$J4169*'Consolidtaed Data'!$H4169</f>
        <v>1108</v>
      </c>
      <c r="L5938" s="9">
        <f>'Consolidtaed Data'!$I4169*'Consolidtaed Data'!$H4169</f>
        <v>1351</v>
      </c>
      <c r="M5938" s="9">
        <f>'Consolidtaed Data'!$L4169-'Consolidtaed Data'!$K4169</f>
        <v>862</v>
      </c>
      <c r="N5938" s="9" t="str">
        <f>VLOOKUP('Consolidtaed Data'!$C4169,[1]Locations!$A:$O,2,0)</f>
        <v>Clovis</v>
      </c>
      <c r="O5938" s="9" t="str">
        <f>VLOOKUP('Consolidtaed Data'!$D4169,'[1]Sales People'!$A:$B,2,0)</f>
        <v>Arthur Mccoy</v>
      </c>
      <c r="P5938" s="9" t="str">
        <f>VLOOKUP('Consolidtaed Data'!$E4169,[1]Customers!$A:$B,2,0)</f>
        <v>Joseph Murphy</v>
      </c>
      <c r="Q5938" s="11">
        <f>WEEKDAY('Consolidtaed Data'!$F4169)</f>
        <v>2</v>
      </c>
      <c r="R5938" s="9">
        <f>MONTH('Consolidtaed Data'!$F4169)</f>
        <v>11</v>
      </c>
      <c r="S5938" s="9" t="str">
        <f>TEXT(Table3[[#This Row],[Purchase Date]],"MMMM")</f>
        <v>March</v>
      </c>
      <c r="T5938" s="9">
        <f>YEAR('Consolidtaed Data'!$F4169)</f>
        <v>2020</v>
      </c>
    </row>
    <row r="5939" spans="1:20" x14ac:dyDescent="0.3">
      <c r="A5939" s="9" t="s">
        <v>6965</v>
      </c>
      <c r="B5939" s="9" t="s">
        <v>526</v>
      </c>
      <c r="C5939" s="9" t="s">
        <v>34</v>
      </c>
      <c r="D5939" s="9" t="s">
        <v>235</v>
      </c>
      <c r="E5939" s="9" t="s">
        <v>1152</v>
      </c>
      <c r="F5939" s="10">
        <v>44268</v>
      </c>
      <c r="G5939" s="10" t="str">
        <f>VLOOKUP(Table3[[#This Row],[Product ID]],[1]Products!$A:$G,2,0)</f>
        <v>Product 14</v>
      </c>
      <c r="H5939" s="22">
        <v>1</v>
      </c>
      <c r="I5939" s="9">
        <f>VLOOKUP('Consolidtaed Data'!$B4184,[1]Products!$A:$G,4,0)</f>
        <v>112</v>
      </c>
      <c r="J5939" s="9">
        <f>VLOOKUP('Consolidtaed Data'!$B4184,[1]Products!$A:$G,3,0)</f>
        <v>90</v>
      </c>
      <c r="K5939" s="9">
        <f>'Consolidtaed Data'!$J4184*'Consolidtaed Data'!$H4184</f>
        <v>971</v>
      </c>
      <c r="L5939" s="9">
        <f>'Consolidtaed Data'!$I4184*'Consolidtaed Data'!$H4184</f>
        <v>1798</v>
      </c>
      <c r="M5939" s="9">
        <f>'Consolidtaed Data'!$L4184-'Consolidtaed Data'!$K4184</f>
        <v>1485</v>
      </c>
      <c r="N5939" s="9" t="str">
        <f>VLOOKUP('Consolidtaed Data'!$C4184,[1]Locations!$A:$O,2,0)</f>
        <v>Corona</v>
      </c>
      <c r="O5939" s="9" t="str">
        <f>VLOOKUP('Consolidtaed Data'!$D4184,'[1]Sales People'!$A:$B,2,0)</f>
        <v>Jerry Perry</v>
      </c>
      <c r="P5939" s="9" t="str">
        <f>VLOOKUP('Consolidtaed Data'!$E4184,[1]Customers!$A:$B,2,0)</f>
        <v>Ralph Richardson</v>
      </c>
      <c r="Q5939" s="11">
        <f>WEEKDAY('Consolidtaed Data'!$F4184)</f>
        <v>3</v>
      </c>
      <c r="R5939" s="9">
        <f>MONTH('Consolidtaed Data'!$F4184)</f>
        <v>11</v>
      </c>
      <c r="S5939" s="9" t="str">
        <f>TEXT(Table3[[#This Row],[Purchase Date]],"MMMM")</f>
        <v>March</v>
      </c>
      <c r="T5939" s="9">
        <f>YEAR('Consolidtaed Data'!$F4184)</f>
        <v>2020</v>
      </c>
    </row>
    <row r="5940" spans="1:20" x14ac:dyDescent="0.3">
      <c r="A5940" s="9" t="s">
        <v>6966</v>
      </c>
      <c r="B5940" s="9" t="s">
        <v>240</v>
      </c>
      <c r="C5940" s="9" t="s">
        <v>423</v>
      </c>
      <c r="D5940" s="9" t="s">
        <v>35</v>
      </c>
      <c r="E5940" s="9" t="s">
        <v>1409</v>
      </c>
      <c r="F5940" s="10">
        <v>44268</v>
      </c>
      <c r="G5940" s="10" t="str">
        <f>VLOOKUP(Table3[[#This Row],[Product ID]],[1]Products!$A:$G,2,0)</f>
        <v>Product 70</v>
      </c>
      <c r="H5940" s="22">
        <v>1</v>
      </c>
      <c r="I5940" s="9">
        <f>VLOOKUP('Consolidtaed Data'!$B4239,[1]Products!$A:$G,4,0)</f>
        <v>378</v>
      </c>
      <c r="J5940" s="9">
        <f>VLOOKUP('Consolidtaed Data'!$B4239,[1]Products!$A:$G,3,0)</f>
        <v>291</v>
      </c>
      <c r="K5940" s="9">
        <f>'Consolidtaed Data'!$J4239*'Consolidtaed Data'!$H4239</f>
        <v>255</v>
      </c>
      <c r="L5940" s="9">
        <f>'Consolidtaed Data'!$I4239*'Consolidtaed Data'!$H4239</f>
        <v>392</v>
      </c>
      <c r="M5940" s="9">
        <f>'Consolidtaed Data'!$L4239-'Consolidtaed Data'!$K4239</f>
        <v>1100</v>
      </c>
      <c r="N5940" s="9" t="str">
        <f>VLOOKUP('Consolidtaed Data'!$C4239,[1]Locations!$A:$O,2,0)</f>
        <v>Escondido</v>
      </c>
      <c r="O5940" s="9" t="str">
        <f>VLOOKUP('Consolidtaed Data'!$D4239,'[1]Sales People'!$A:$B,2,0)</f>
        <v>Eugene Holmes</v>
      </c>
      <c r="P5940" s="9" t="str">
        <f>VLOOKUP('Consolidtaed Data'!$E4239,[1]Customers!$A:$B,2,0)</f>
        <v>Kenneth Marshall</v>
      </c>
      <c r="Q5940" s="11">
        <f>WEEKDAY('Consolidtaed Data'!$F4239)</f>
        <v>1</v>
      </c>
      <c r="R5940" s="9">
        <f>MONTH('Consolidtaed Data'!$F4239)</f>
        <v>11</v>
      </c>
      <c r="S5940" s="9" t="str">
        <f>TEXT(Table3[[#This Row],[Purchase Date]],"MMMM")</f>
        <v>March</v>
      </c>
      <c r="T5940" s="9">
        <f>YEAR('Consolidtaed Data'!$F4239)</f>
        <v>2020</v>
      </c>
    </row>
    <row r="5941" spans="1:20" x14ac:dyDescent="0.3">
      <c r="A5941" s="9" t="s">
        <v>6967</v>
      </c>
      <c r="B5941" s="9" t="s">
        <v>322</v>
      </c>
      <c r="C5941" s="9" t="s">
        <v>196</v>
      </c>
      <c r="D5941" s="9" t="s">
        <v>315</v>
      </c>
      <c r="E5941" s="9" t="s">
        <v>32</v>
      </c>
      <c r="F5941" s="10">
        <v>44268</v>
      </c>
      <c r="G5941" s="10" t="str">
        <f>VLOOKUP(Table3[[#This Row],[Product ID]],[1]Products!$A:$G,2,0)</f>
        <v>Product 43</v>
      </c>
      <c r="H5941" s="22">
        <v>1</v>
      </c>
      <c r="I5941" s="9">
        <f>VLOOKUP('Consolidtaed Data'!$B4290,[1]Products!$A:$G,4,0)</f>
        <v>913</v>
      </c>
      <c r="J5941" s="9">
        <f>VLOOKUP('Consolidtaed Data'!$B4290,[1]Products!$A:$G,3,0)</f>
        <v>584</v>
      </c>
      <c r="K5941" s="9">
        <f>'Consolidtaed Data'!$J4290*'Consolidtaed Data'!$H4290</f>
        <v>1261</v>
      </c>
      <c r="L5941" s="9">
        <f>'Consolidtaed Data'!$I4290*'Consolidtaed Data'!$H4290</f>
        <v>1638</v>
      </c>
      <c r="M5941" s="9">
        <f>'Consolidtaed Data'!$L4290-'Consolidtaed Data'!$K4290</f>
        <v>66</v>
      </c>
      <c r="N5941" s="9" t="str">
        <f>VLOOKUP('Consolidtaed Data'!$C4290,[1]Locations!$A:$O,2,0)</f>
        <v>Concord</v>
      </c>
      <c r="O5941" s="9" t="str">
        <f>VLOOKUP('Consolidtaed Data'!$D4290,'[1]Sales People'!$A:$B,2,0)</f>
        <v>Larry Marshall</v>
      </c>
      <c r="P5941" s="9" t="str">
        <f>VLOOKUP('Consolidtaed Data'!$E4290,[1]Customers!$A:$B,2,0)</f>
        <v>Steven Mccoy</v>
      </c>
      <c r="Q5941" s="11">
        <f>WEEKDAY('Consolidtaed Data'!$F4290)</f>
        <v>4</v>
      </c>
      <c r="R5941" s="9">
        <f>MONTH('Consolidtaed Data'!$F4290)</f>
        <v>11</v>
      </c>
      <c r="S5941" s="9" t="str">
        <f>TEXT(Table3[[#This Row],[Purchase Date]],"MMMM")</f>
        <v>March</v>
      </c>
      <c r="T5941" s="9">
        <f>YEAR('Consolidtaed Data'!$F4290)</f>
        <v>2020</v>
      </c>
    </row>
    <row r="5942" spans="1:20" x14ac:dyDescent="0.3">
      <c r="A5942" s="9" t="s">
        <v>6968</v>
      </c>
      <c r="B5942" s="9" t="s">
        <v>213</v>
      </c>
      <c r="C5942" s="9" t="s">
        <v>72</v>
      </c>
      <c r="D5942" s="9" t="s">
        <v>241</v>
      </c>
      <c r="E5942" s="9" t="s">
        <v>1489</v>
      </c>
      <c r="F5942" s="10">
        <v>44268</v>
      </c>
      <c r="G5942" s="10" t="str">
        <f>VLOOKUP(Table3[[#This Row],[Product ID]],[1]Products!$A:$G,2,0)</f>
        <v>Product 68</v>
      </c>
      <c r="H5942" s="22">
        <v>2</v>
      </c>
      <c r="I5942" s="9">
        <f>VLOOKUP('Consolidtaed Data'!$B4303,[1]Products!$A:$G,4,0)</f>
        <v>847</v>
      </c>
      <c r="J5942" s="9">
        <f>VLOOKUP('Consolidtaed Data'!$B4303,[1]Products!$A:$G,3,0)</f>
        <v>534</v>
      </c>
      <c r="K5942" s="9">
        <f>'Consolidtaed Data'!$J4303*'Consolidtaed Data'!$H4303</f>
        <v>561</v>
      </c>
      <c r="L5942" s="9">
        <f>'Consolidtaed Data'!$I4303*'Consolidtaed Data'!$H4303</f>
        <v>684</v>
      </c>
      <c r="M5942" s="9">
        <f>'Consolidtaed Data'!$L4303-'Consolidtaed Data'!$K4303</f>
        <v>376</v>
      </c>
      <c r="N5942" s="9" t="str">
        <f>VLOOKUP('Consolidtaed Data'!$C4303,[1]Locations!$A:$O,2,0)</f>
        <v>Pasadena</v>
      </c>
      <c r="O5942" s="9" t="str">
        <f>VLOOKUP('Consolidtaed Data'!$D4303,'[1]Sales People'!$A:$B,2,0)</f>
        <v>Roger Ramos</v>
      </c>
      <c r="P5942" s="9" t="str">
        <f>VLOOKUP('Consolidtaed Data'!$E4303,[1]Customers!$A:$B,2,0)</f>
        <v>Donald Stanley</v>
      </c>
      <c r="Q5942" s="11">
        <f>WEEKDAY('Consolidtaed Data'!$F4303)</f>
        <v>5</v>
      </c>
      <c r="R5942" s="9">
        <f>MONTH('Consolidtaed Data'!$F4303)</f>
        <v>11</v>
      </c>
      <c r="S5942" s="9" t="str">
        <f>TEXT(Table3[[#This Row],[Purchase Date]],"MMMM")</f>
        <v>March</v>
      </c>
      <c r="T5942" s="9">
        <f>YEAR('Consolidtaed Data'!$F4303)</f>
        <v>2020</v>
      </c>
    </row>
    <row r="5943" spans="1:20" x14ac:dyDescent="0.3">
      <c r="A5943" s="9" t="s">
        <v>6969</v>
      </c>
      <c r="B5943" s="9" t="s">
        <v>93</v>
      </c>
      <c r="C5943" s="9" t="s">
        <v>196</v>
      </c>
      <c r="D5943" s="9" t="s">
        <v>100</v>
      </c>
      <c r="E5943" s="9" t="s">
        <v>654</v>
      </c>
      <c r="F5943" s="10">
        <v>44268</v>
      </c>
      <c r="G5943" s="10" t="str">
        <f>VLOOKUP(Table3[[#This Row],[Product ID]],[1]Products!$A:$G,2,0)</f>
        <v>Product 71</v>
      </c>
      <c r="H5943" s="22">
        <v>3</v>
      </c>
      <c r="I5943" s="9">
        <f>VLOOKUP('Consolidtaed Data'!$B4377,[1]Products!$A:$G,4,0)</f>
        <v>2464</v>
      </c>
      <c r="J5943" s="9">
        <f>VLOOKUP('Consolidtaed Data'!$B4377,[1]Products!$A:$G,3,0)</f>
        <v>1774</v>
      </c>
      <c r="K5943" s="9">
        <f>'Consolidtaed Data'!$J4377*'Consolidtaed Data'!$H4377</f>
        <v>3228</v>
      </c>
      <c r="L5943" s="9">
        <f>'Consolidtaed Data'!$I4377*'Consolidtaed Data'!$H4377</f>
        <v>5868</v>
      </c>
      <c r="M5943" s="9">
        <f>'Consolidtaed Data'!$L4377-'Consolidtaed Data'!$K4377</f>
        <v>1784</v>
      </c>
      <c r="N5943" s="9" t="str">
        <f>VLOOKUP('Consolidtaed Data'!$C4377,[1]Locations!$A:$O,2,0)</f>
        <v>Torrance</v>
      </c>
      <c r="O5943" s="9" t="str">
        <f>VLOOKUP('Consolidtaed Data'!$D4377,'[1]Sales People'!$A:$B,2,0)</f>
        <v>Jimmy Young</v>
      </c>
      <c r="P5943" s="9" t="str">
        <f>VLOOKUP('Consolidtaed Data'!$E4377,[1]Customers!$A:$B,2,0)</f>
        <v>Carlos Wheeler</v>
      </c>
      <c r="Q5943" s="11">
        <f>WEEKDAY('Consolidtaed Data'!$F4377)</f>
        <v>4</v>
      </c>
      <c r="R5943" s="9">
        <f>MONTH('Consolidtaed Data'!$F4377)</f>
        <v>11</v>
      </c>
      <c r="S5943" s="9" t="str">
        <f>TEXT(Table3[[#This Row],[Purchase Date]],"MMMM")</f>
        <v>March</v>
      </c>
      <c r="T5943" s="9">
        <f>YEAR('Consolidtaed Data'!$F4377)</f>
        <v>2020</v>
      </c>
    </row>
    <row r="5944" spans="1:20" x14ac:dyDescent="0.3">
      <c r="A5944" s="9" t="s">
        <v>6970</v>
      </c>
      <c r="B5944" s="9" t="s">
        <v>98</v>
      </c>
      <c r="C5944" s="9" t="s">
        <v>223</v>
      </c>
      <c r="D5944" s="9" t="s">
        <v>229</v>
      </c>
      <c r="E5944" s="9" t="s">
        <v>1595</v>
      </c>
      <c r="F5944" s="10">
        <v>44268</v>
      </c>
      <c r="G5944" s="10" t="str">
        <f>VLOOKUP(Table3[[#This Row],[Product ID]],[1]Products!$A:$G,2,0)</f>
        <v>Product 85</v>
      </c>
      <c r="H5944" s="22">
        <v>1</v>
      </c>
      <c r="I5944" s="9">
        <f>VLOOKUP('Consolidtaed Data'!$B4427,[1]Products!$A:$G,4,0)</f>
        <v>2495</v>
      </c>
      <c r="J5944" s="9">
        <f>VLOOKUP('Consolidtaed Data'!$B4427,[1]Products!$A:$G,3,0)</f>
        <v>1896</v>
      </c>
      <c r="K5944" s="9">
        <f>'Consolidtaed Data'!$J4427*'Consolidtaed Data'!$H4427</f>
        <v>1321</v>
      </c>
      <c r="L5944" s="9">
        <f>'Consolidtaed Data'!$I4427*'Consolidtaed Data'!$H4427</f>
        <v>1972</v>
      </c>
      <c r="M5944" s="9">
        <f>'Consolidtaed Data'!$L4427-'Consolidtaed Data'!$K4427</f>
        <v>1380</v>
      </c>
      <c r="N5944" s="9" t="str">
        <f>VLOOKUP('Consolidtaed Data'!$C4427,[1]Locations!$A:$O,2,0)</f>
        <v>Glendale</v>
      </c>
      <c r="O5944" s="9" t="str">
        <f>VLOOKUP('Consolidtaed Data'!$D4427,'[1]Sales People'!$A:$B,2,0)</f>
        <v>Henry Nelson</v>
      </c>
      <c r="P5944" s="9" t="str">
        <f>VLOOKUP('Consolidtaed Data'!$E4427,[1]Customers!$A:$B,2,0)</f>
        <v>Justin Johnston</v>
      </c>
      <c r="Q5944" s="11">
        <f>WEEKDAY('Consolidtaed Data'!$F4427)</f>
        <v>7</v>
      </c>
      <c r="R5944" s="9">
        <f>MONTH('Consolidtaed Data'!$F4427)</f>
        <v>11</v>
      </c>
      <c r="S5944" s="9" t="str">
        <f>TEXT(Table3[[#This Row],[Purchase Date]],"MMMM")</f>
        <v>March</v>
      </c>
      <c r="T5944" s="9">
        <f>YEAR('Consolidtaed Data'!$F4427)</f>
        <v>2020</v>
      </c>
    </row>
    <row r="5945" spans="1:20" x14ac:dyDescent="0.3">
      <c r="A5945" s="9" t="s">
        <v>6971</v>
      </c>
      <c r="B5945" s="9" t="s">
        <v>549</v>
      </c>
      <c r="C5945" s="9" t="s">
        <v>55</v>
      </c>
      <c r="D5945" s="9" t="s">
        <v>87</v>
      </c>
      <c r="E5945" s="9" t="s">
        <v>303</v>
      </c>
      <c r="F5945" s="10">
        <v>44268</v>
      </c>
      <c r="G5945" s="10" t="str">
        <f>VLOOKUP(Table3[[#This Row],[Product ID]],[1]Products!$A:$G,2,0)</f>
        <v>Product 10</v>
      </c>
      <c r="H5945" s="22">
        <v>1</v>
      </c>
      <c r="I5945" s="9">
        <f>VLOOKUP('Consolidtaed Data'!$B4506,[1]Products!$A:$G,4,0)</f>
        <v>2497</v>
      </c>
      <c r="J5945" s="9">
        <f>VLOOKUP('Consolidtaed Data'!$B4506,[1]Products!$A:$G,3,0)</f>
        <v>1473</v>
      </c>
      <c r="K5945" s="9">
        <f>'Consolidtaed Data'!$J4506*'Consolidtaed Data'!$H4506</f>
        <v>424</v>
      </c>
      <c r="L5945" s="9">
        <f>'Consolidtaed Data'!$I4506*'Consolidtaed Data'!$H4506</f>
        <v>530</v>
      </c>
      <c r="M5945" s="9">
        <f>'Consolidtaed Data'!$L4506-'Consolidtaed Data'!$K4506</f>
        <v>138</v>
      </c>
      <c r="N5945" s="9" t="str">
        <f>VLOOKUP('Consolidtaed Data'!$C4506,[1]Locations!$A:$O,2,0)</f>
        <v>Berkeley</v>
      </c>
      <c r="O5945" s="9" t="str">
        <f>VLOOKUP('Consolidtaed Data'!$D4506,'[1]Sales People'!$A:$B,2,0)</f>
        <v>Scott Mason</v>
      </c>
      <c r="P5945" s="9" t="str">
        <f>VLOOKUP('Consolidtaed Data'!$E4506,[1]Customers!$A:$B,2,0)</f>
        <v>Joshua Watkins</v>
      </c>
      <c r="Q5945" s="11">
        <f>WEEKDAY('Consolidtaed Data'!$F4506)</f>
        <v>5</v>
      </c>
      <c r="R5945" s="9">
        <f>MONTH('Consolidtaed Data'!$F4506)</f>
        <v>11</v>
      </c>
      <c r="S5945" s="9" t="str">
        <f>TEXT(Table3[[#This Row],[Purchase Date]],"MMMM")</f>
        <v>March</v>
      </c>
      <c r="T5945" s="9">
        <f>YEAR('Consolidtaed Data'!$F4506)</f>
        <v>2020</v>
      </c>
    </row>
    <row r="5946" spans="1:20" x14ac:dyDescent="0.3">
      <c r="A5946" s="9" t="s">
        <v>6972</v>
      </c>
      <c r="B5946" s="9" t="s">
        <v>443</v>
      </c>
      <c r="C5946" s="9" t="s">
        <v>50</v>
      </c>
      <c r="D5946" s="9" t="s">
        <v>206</v>
      </c>
      <c r="E5946" s="9" t="s">
        <v>385</v>
      </c>
      <c r="F5946" s="10">
        <v>44268</v>
      </c>
      <c r="G5946" s="10" t="str">
        <f>VLOOKUP(Table3[[#This Row],[Product ID]],[1]Products!$A:$G,2,0)</f>
        <v>Product 61</v>
      </c>
      <c r="H5946" s="22">
        <v>1</v>
      </c>
      <c r="I5946" s="9">
        <f>VLOOKUP('Consolidtaed Data'!$B4529,[1]Products!$A:$G,4,0)</f>
        <v>1887</v>
      </c>
      <c r="J5946" s="9">
        <f>VLOOKUP('Consolidtaed Data'!$B4529,[1]Products!$A:$G,3,0)</f>
        <v>1378</v>
      </c>
      <c r="K5946" s="9">
        <f>'Consolidtaed Data'!$J4529*'Consolidtaed Data'!$H4529</f>
        <v>1173</v>
      </c>
      <c r="L5946" s="9">
        <f>'Consolidtaed Data'!$I4529*'Consolidtaed Data'!$H4529</f>
        <v>1862</v>
      </c>
      <c r="M5946" s="9">
        <f>'Consolidtaed Data'!$L4529-'Consolidtaed Data'!$K4529</f>
        <v>187</v>
      </c>
      <c r="N5946" s="9" t="str">
        <f>VLOOKUP('Consolidtaed Data'!$C4529,[1]Locations!$A:$O,2,0)</f>
        <v>Torrance</v>
      </c>
      <c r="O5946" s="9" t="str">
        <f>VLOOKUP('Consolidtaed Data'!$D4529,'[1]Sales People'!$A:$B,2,0)</f>
        <v>Kevin Butler</v>
      </c>
      <c r="P5946" s="9" t="str">
        <f>VLOOKUP('Consolidtaed Data'!$E4529,[1]Customers!$A:$B,2,0)</f>
        <v>Lawrence Watson</v>
      </c>
      <c r="Q5946" s="11">
        <f>WEEKDAY('Consolidtaed Data'!$F4529)</f>
        <v>6</v>
      </c>
      <c r="R5946" s="9">
        <f>MONTH('Consolidtaed Data'!$F4529)</f>
        <v>11</v>
      </c>
      <c r="S5946" s="9" t="str">
        <f>TEXT(Table3[[#This Row],[Purchase Date]],"MMMM")</f>
        <v>March</v>
      </c>
      <c r="T5946" s="9">
        <f>YEAR('Consolidtaed Data'!$F4529)</f>
        <v>2020</v>
      </c>
    </row>
    <row r="5947" spans="1:20" x14ac:dyDescent="0.3">
      <c r="A5947" s="9" t="s">
        <v>6973</v>
      </c>
      <c r="B5947" s="9" t="s">
        <v>20</v>
      </c>
      <c r="C5947" s="9" t="s">
        <v>635</v>
      </c>
      <c r="D5947" s="9" t="s">
        <v>206</v>
      </c>
      <c r="E5947" s="9" t="s">
        <v>1357</v>
      </c>
      <c r="F5947" s="10">
        <v>44268</v>
      </c>
      <c r="G5947" s="10" t="str">
        <f>VLOOKUP(Table3[[#This Row],[Product ID]],[1]Products!$A:$G,2,0)</f>
        <v>Product 98</v>
      </c>
      <c r="H5947" s="22">
        <v>2</v>
      </c>
      <c r="I5947" s="9">
        <f>VLOOKUP('Consolidtaed Data'!$B4539,[1]Products!$A:$G,4,0)</f>
        <v>584</v>
      </c>
      <c r="J5947" s="9">
        <f>VLOOKUP('Consolidtaed Data'!$B4539,[1]Products!$A:$G,3,0)</f>
        <v>420</v>
      </c>
      <c r="K5947" s="9">
        <f>'Consolidtaed Data'!$J4539*'Consolidtaed Data'!$H4539</f>
        <v>1890</v>
      </c>
      <c r="L5947" s="9">
        <f>'Consolidtaed Data'!$I4539*'Consolidtaed Data'!$H4539</f>
        <v>3778</v>
      </c>
      <c r="M5947" s="9">
        <f>'Consolidtaed Data'!$L4539-'Consolidtaed Data'!$K4539</f>
        <v>1888</v>
      </c>
      <c r="N5947" s="9" t="str">
        <f>VLOOKUP('Consolidtaed Data'!$C4539,[1]Locations!$A:$O,2,0)</f>
        <v>Concord</v>
      </c>
      <c r="O5947" s="9" t="str">
        <f>VLOOKUP('Consolidtaed Data'!$D4539,'[1]Sales People'!$A:$B,2,0)</f>
        <v>Arthur Mccoy</v>
      </c>
      <c r="P5947" s="9" t="str">
        <f>VLOOKUP('Consolidtaed Data'!$E4539,[1]Customers!$A:$B,2,0)</f>
        <v>Jerry Andrews</v>
      </c>
      <c r="Q5947" s="11">
        <f>WEEKDAY('Consolidtaed Data'!$F4539)</f>
        <v>7</v>
      </c>
      <c r="R5947" s="9">
        <f>MONTH('Consolidtaed Data'!$F4539)</f>
        <v>11</v>
      </c>
      <c r="S5947" s="9" t="str">
        <f>TEXT(Table3[[#This Row],[Purchase Date]],"MMMM")</f>
        <v>March</v>
      </c>
      <c r="T5947" s="9">
        <f>YEAR('Consolidtaed Data'!$F4539)</f>
        <v>2020</v>
      </c>
    </row>
    <row r="5948" spans="1:20" x14ac:dyDescent="0.3">
      <c r="A5948" s="9" t="s">
        <v>6974</v>
      </c>
      <c r="B5948" s="9" t="s">
        <v>182</v>
      </c>
      <c r="C5948" s="9" t="s">
        <v>420</v>
      </c>
      <c r="D5948" s="9" t="s">
        <v>281</v>
      </c>
      <c r="E5948" s="9" t="s">
        <v>3251</v>
      </c>
      <c r="F5948" s="10">
        <v>44268</v>
      </c>
      <c r="G5948" s="10" t="str">
        <f>VLOOKUP(Table3[[#This Row],[Product ID]],[1]Products!$A:$G,2,0)</f>
        <v>Product 9</v>
      </c>
      <c r="H5948" s="22">
        <v>3</v>
      </c>
      <c r="I5948" s="9">
        <f>VLOOKUP('Consolidtaed Data'!$B4556,[1]Products!$A:$G,4,0)</f>
        <v>400</v>
      </c>
      <c r="J5948" s="9">
        <f>VLOOKUP('Consolidtaed Data'!$B4556,[1]Products!$A:$G,3,0)</f>
        <v>208</v>
      </c>
      <c r="K5948" s="9">
        <f>'Consolidtaed Data'!$J4556*'Consolidtaed Data'!$H4556</f>
        <v>292</v>
      </c>
      <c r="L5948" s="9">
        <f>'Consolidtaed Data'!$I4556*'Consolidtaed Data'!$H4556</f>
        <v>356</v>
      </c>
      <c r="M5948" s="9">
        <f>'Consolidtaed Data'!$L4556-'Consolidtaed Data'!$K4556</f>
        <v>2193</v>
      </c>
      <c r="N5948" s="9" t="str">
        <f>VLOOKUP('Consolidtaed Data'!$C4556,[1]Locations!$A:$O,2,0)</f>
        <v>El Monte</v>
      </c>
      <c r="O5948" s="9" t="str">
        <f>VLOOKUP('Consolidtaed Data'!$D4556,'[1]Sales People'!$A:$B,2,0)</f>
        <v>Andrew Bowman</v>
      </c>
      <c r="P5948" s="9" t="str">
        <f>VLOOKUP('Consolidtaed Data'!$E4556,[1]Customers!$A:$B,2,0)</f>
        <v>Ralph Wheeler</v>
      </c>
      <c r="Q5948" s="11">
        <f>WEEKDAY('Consolidtaed Data'!$F4556)</f>
        <v>1</v>
      </c>
      <c r="R5948" s="9">
        <f>MONTH('Consolidtaed Data'!$F4556)</f>
        <v>11</v>
      </c>
      <c r="S5948" s="9" t="str">
        <f>TEXT(Table3[[#This Row],[Purchase Date]],"MMMM")</f>
        <v>March</v>
      </c>
      <c r="T5948" s="9">
        <f>YEAR('Consolidtaed Data'!$F4556)</f>
        <v>2020</v>
      </c>
    </row>
    <row r="5949" spans="1:20" x14ac:dyDescent="0.3">
      <c r="A5949" s="9" t="s">
        <v>6975</v>
      </c>
      <c r="B5949" s="9" t="s">
        <v>322</v>
      </c>
      <c r="C5949" s="9" t="s">
        <v>72</v>
      </c>
      <c r="D5949" s="9" t="s">
        <v>13</v>
      </c>
      <c r="E5949" s="9" t="s">
        <v>573</v>
      </c>
      <c r="F5949" s="10">
        <v>44268</v>
      </c>
      <c r="G5949" s="10" t="str">
        <f>VLOOKUP(Table3[[#This Row],[Product ID]],[1]Products!$A:$G,2,0)</f>
        <v>Product 43</v>
      </c>
      <c r="H5949" s="22">
        <v>1</v>
      </c>
      <c r="I5949" s="9">
        <f>VLOOKUP('Consolidtaed Data'!$B4595,[1]Products!$A:$G,4,0)</f>
        <v>545</v>
      </c>
      <c r="J5949" s="9">
        <f>VLOOKUP('Consolidtaed Data'!$B4595,[1]Products!$A:$G,3,0)</f>
        <v>425</v>
      </c>
      <c r="K5949" s="9">
        <f>'Consolidtaed Data'!$J4595*'Consolidtaed Data'!$H4595</f>
        <v>1968</v>
      </c>
      <c r="L5949" s="9">
        <f>'Consolidtaed Data'!$I4595*'Consolidtaed Data'!$H4595</f>
        <v>2734</v>
      </c>
      <c r="M5949" s="9">
        <f>'Consolidtaed Data'!$L4595-'Consolidtaed Data'!$K4595</f>
        <v>2400</v>
      </c>
      <c r="N5949" s="9" t="str">
        <f>VLOOKUP('Consolidtaed Data'!$C4595,[1]Locations!$A:$O,2,0)</f>
        <v>Modesto</v>
      </c>
      <c r="O5949" s="9" t="str">
        <f>VLOOKUP('Consolidtaed Data'!$D4595,'[1]Sales People'!$A:$B,2,0)</f>
        <v>Sean Miller</v>
      </c>
      <c r="P5949" s="9" t="str">
        <f>VLOOKUP('Consolidtaed Data'!$E4595,[1]Customers!$A:$B,2,0)</f>
        <v>Juan Cruz</v>
      </c>
      <c r="Q5949" s="11">
        <f>WEEKDAY('Consolidtaed Data'!$F4595)</f>
        <v>4</v>
      </c>
      <c r="R5949" s="9">
        <f>MONTH('Consolidtaed Data'!$F4595)</f>
        <v>12</v>
      </c>
      <c r="S5949" s="9" t="str">
        <f>TEXT(Table3[[#This Row],[Purchase Date]],"MMMM")</f>
        <v>March</v>
      </c>
      <c r="T5949" s="9">
        <f>YEAR('Consolidtaed Data'!$F4595)</f>
        <v>2020</v>
      </c>
    </row>
    <row r="5950" spans="1:20" x14ac:dyDescent="0.3">
      <c r="A5950" s="9" t="s">
        <v>6976</v>
      </c>
      <c r="B5950" s="9" t="s">
        <v>266</v>
      </c>
      <c r="C5950" s="9" t="s">
        <v>325</v>
      </c>
      <c r="D5950" s="9" t="s">
        <v>46</v>
      </c>
      <c r="E5950" s="9" t="s">
        <v>2235</v>
      </c>
      <c r="F5950" s="10">
        <v>44268</v>
      </c>
      <c r="G5950" s="10" t="str">
        <f>VLOOKUP(Table3[[#This Row],[Product ID]],[1]Products!$A:$G,2,0)</f>
        <v>Product 92</v>
      </c>
      <c r="H5950" s="22">
        <v>3</v>
      </c>
      <c r="I5950" s="9">
        <f>VLOOKUP('Consolidtaed Data'!$B4677,[1]Products!$A:$G,4,0)</f>
        <v>502</v>
      </c>
      <c r="J5950" s="9">
        <f>VLOOKUP('Consolidtaed Data'!$B4677,[1]Products!$A:$G,3,0)</f>
        <v>296</v>
      </c>
      <c r="K5950" s="9">
        <f>'Consolidtaed Data'!$J4677*'Consolidtaed Data'!$H4677</f>
        <v>4800</v>
      </c>
      <c r="L5950" s="9">
        <f>'Consolidtaed Data'!$I4677*'Consolidtaed Data'!$H4677</f>
        <v>8728</v>
      </c>
      <c r="M5950" s="9">
        <f>'Consolidtaed Data'!$L4677-'Consolidtaed Data'!$K4677</f>
        <v>816</v>
      </c>
      <c r="N5950" s="9" t="str">
        <f>VLOOKUP('Consolidtaed Data'!$C4677,[1]Locations!$A:$O,2,0)</f>
        <v>Simi Valley</v>
      </c>
      <c r="O5950" s="9" t="str">
        <f>VLOOKUP('Consolidtaed Data'!$D4677,'[1]Sales People'!$A:$B,2,0)</f>
        <v>Ronald Reed</v>
      </c>
      <c r="P5950" s="9" t="str">
        <f>VLOOKUP('Consolidtaed Data'!$E4677,[1]Customers!$A:$B,2,0)</f>
        <v>Roger Mills</v>
      </c>
      <c r="Q5950" s="11">
        <f>WEEKDAY('Consolidtaed Data'!$F4677)</f>
        <v>4</v>
      </c>
      <c r="R5950" s="9">
        <f>MONTH('Consolidtaed Data'!$F4677)</f>
        <v>12</v>
      </c>
      <c r="S5950" s="9" t="str">
        <f>TEXT(Table3[[#This Row],[Purchase Date]],"MMMM")</f>
        <v>March</v>
      </c>
      <c r="T5950" s="9">
        <f>YEAR('Consolidtaed Data'!$F4677)</f>
        <v>2020</v>
      </c>
    </row>
    <row r="5951" spans="1:20" x14ac:dyDescent="0.3">
      <c r="A5951" s="9" t="s">
        <v>6977</v>
      </c>
      <c r="B5951" s="9" t="s">
        <v>526</v>
      </c>
      <c r="C5951" s="9" t="s">
        <v>347</v>
      </c>
      <c r="D5951" s="9" t="s">
        <v>83</v>
      </c>
      <c r="E5951" s="9" t="s">
        <v>969</v>
      </c>
      <c r="F5951" s="10">
        <v>44269</v>
      </c>
      <c r="G5951" s="10" t="str">
        <f>VLOOKUP(Table3[[#This Row],[Product ID]],[1]Products!$A:$G,2,0)</f>
        <v>Product 14</v>
      </c>
      <c r="H5951" s="22">
        <v>1</v>
      </c>
      <c r="I5951" s="9">
        <f>VLOOKUP('Consolidtaed Data'!$B3711,[1]Products!$A:$G,4,0)</f>
        <v>127</v>
      </c>
      <c r="J5951" s="9">
        <f>VLOOKUP('Consolidtaed Data'!$B3711,[1]Products!$A:$G,3,0)</f>
        <v>79</v>
      </c>
      <c r="K5951" s="9">
        <f>'Consolidtaed Data'!$J3711*'Consolidtaed Data'!$H3711</f>
        <v>1367</v>
      </c>
      <c r="L5951" s="9">
        <f>'Consolidtaed Data'!$I3711*'Consolidtaed Data'!$H3711</f>
        <v>2241</v>
      </c>
      <c r="M5951" s="9">
        <f>'Consolidtaed Data'!$L3711-'Consolidtaed Data'!$K3711</f>
        <v>492</v>
      </c>
      <c r="N5951" s="9" t="str">
        <f>VLOOKUP('Consolidtaed Data'!$C3711,[1]Locations!$A:$O,2,0)</f>
        <v>El Cajon</v>
      </c>
      <c r="O5951" s="9" t="str">
        <f>VLOOKUP('Consolidtaed Data'!$D3711,'[1]Sales People'!$A:$B,2,0)</f>
        <v>Clarence Fox</v>
      </c>
      <c r="P5951" s="9" t="str">
        <f>VLOOKUP('Consolidtaed Data'!$E3711,[1]Customers!$A:$B,2,0)</f>
        <v>Michael Lane</v>
      </c>
      <c r="Q5951" s="11">
        <f>WEEKDAY('Consolidtaed Data'!$F3711)</f>
        <v>2</v>
      </c>
      <c r="R5951" s="9">
        <f>MONTH('Consolidtaed Data'!$F3711)</f>
        <v>9</v>
      </c>
      <c r="S5951" s="9" t="str">
        <f>TEXT(Table3[[#This Row],[Purchase Date]],"MMMM")</f>
        <v>March</v>
      </c>
      <c r="T5951" s="9">
        <f>YEAR('Consolidtaed Data'!$F3711)</f>
        <v>2020</v>
      </c>
    </row>
    <row r="5952" spans="1:20" x14ac:dyDescent="0.3">
      <c r="A5952" s="9" t="s">
        <v>6978</v>
      </c>
      <c r="B5952" s="9" t="s">
        <v>182</v>
      </c>
      <c r="C5952" s="9" t="s">
        <v>226</v>
      </c>
      <c r="D5952" s="9" t="s">
        <v>100</v>
      </c>
      <c r="E5952" s="9" t="s">
        <v>4065</v>
      </c>
      <c r="F5952" s="10">
        <v>44269</v>
      </c>
      <c r="G5952" s="10" t="str">
        <f>VLOOKUP(Table3[[#This Row],[Product ID]],[1]Products!$A:$G,2,0)</f>
        <v>Product 9</v>
      </c>
      <c r="H5952" s="22">
        <v>2</v>
      </c>
      <c r="I5952" s="9">
        <f>VLOOKUP('Consolidtaed Data'!$B3721,[1]Products!$A:$G,4,0)</f>
        <v>1178</v>
      </c>
      <c r="J5952" s="9">
        <f>VLOOKUP('Consolidtaed Data'!$B3721,[1]Products!$A:$G,3,0)</f>
        <v>683</v>
      </c>
      <c r="K5952" s="9">
        <f>'Consolidtaed Data'!$J3721*'Consolidtaed Data'!$H3721</f>
        <v>3783</v>
      </c>
      <c r="L5952" s="9">
        <f>'Consolidtaed Data'!$I3721*'Consolidtaed Data'!$H3721</f>
        <v>4914</v>
      </c>
      <c r="M5952" s="9">
        <f>'Consolidtaed Data'!$L3721-'Consolidtaed Data'!$K3721</f>
        <v>96</v>
      </c>
      <c r="N5952" s="9" t="str">
        <f>VLOOKUP('Consolidtaed Data'!$C3721,[1]Locations!$A:$O,2,0)</f>
        <v>West Covina</v>
      </c>
      <c r="O5952" s="9" t="str">
        <f>VLOOKUP('Consolidtaed Data'!$D3721,'[1]Sales People'!$A:$B,2,0)</f>
        <v>Ryan Butler</v>
      </c>
      <c r="P5952" s="9" t="str">
        <f>VLOOKUP('Consolidtaed Data'!$E3721,[1]Customers!$A:$B,2,0)</f>
        <v>Roger Tucker</v>
      </c>
      <c r="Q5952" s="11">
        <f>WEEKDAY('Consolidtaed Data'!$F3721)</f>
        <v>3</v>
      </c>
      <c r="R5952" s="9">
        <f>MONTH('Consolidtaed Data'!$F3721)</f>
        <v>9</v>
      </c>
      <c r="S5952" s="9" t="str">
        <f>TEXT(Table3[[#This Row],[Purchase Date]],"MMMM")</f>
        <v>March</v>
      </c>
      <c r="T5952" s="9">
        <f>YEAR('Consolidtaed Data'!$F3721)</f>
        <v>2020</v>
      </c>
    </row>
    <row r="5953" spans="1:20" x14ac:dyDescent="0.3">
      <c r="A5953" s="9" t="s">
        <v>6979</v>
      </c>
      <c r="B5953" s="9" t="s">
        <v>580</v>
      </c>
      <c r="C5953" s="9" t="s">
        <v>394</v>
      </c>
      <c r="D5953" s="9" t="s">
        <v>131</v>
      </c>
      <c r="E5953" s="9" t="s">
        <v>413</v>
      </c>
      <c r="F5953" s="10">
        <v>44269</v>
      </c>
      <c r="G5953" s="10" t="str">
        <f>VLOOKUP(Table3[[#This Row],[Product ID]],[1]Products!$A:$G,2,0)</f>
        <v>Product 1</v>
      </c>
      <c r="H5953" s="22">
        <v>1</v>
      </c>
      <c r="I5953" s="9">
        <f>VLOOKUP('Consolidtaed Data'!$B3729,[1]Products!$A:$G,4,0)</f>
        <v>2241</v>
      </c>
      <c r="J5953" s="9">
        <f>VLOOKUP('Consolidtaed Data'!$B3729,[1]Products!$A:$G,3,0)</f>
        <v>1367</v>
      </c>
      <c r="K5953" s="9">
        <f>'Consolidtaed Data'!$J3729*'Consolidtaed Data'!$H3729</f>
        <v>1067</v>
      </c>
      <c r="L5953" s="9">
        <f>'Consolidtaed Data'!$I3729*'Consolidtaed Data'!$H3729</f>
        <v>1809</v>
      </c>
      <c r="M5953" s="9">
        <f>'Consolidtaed Data'!$L3729-'Consolidtaed Data'!$K3729</f>
        <v>1964</v>
      </c>
      <c r="N5953" s="9" t="str">
        <f>VLOOKUP('Consolidtaed Data'!$C3729,[1]Locations!$A:$O,2,0)</f>
        <v>San Diego</v>
      </c>
      <c r="O5953" s="9" t="str">
        <f>VLOOKUP('Consolidtaed Data'!$D3729,'[1]Sales People'!$A:$B,2,0)</f>
        <v>Gary Rodriguez</v>
      </c>
      <c r="P5953" s="9" t="str">
        <f>VLOOKUP('Consolidtaed Data'!$E3729,[1]Customers!$A:$B,2,0)</f>
        <v>Louis Chavez</v>
      </c>
      <c r="Q5953" s="11">
        <f>WEEKDAY('Consolidtaed Data'!$F3729)</f>
        <v>3</v>
      </c>
      <c r="R5953" s="9">
        <f>MONTH('Consolidtaed Data'!$F3729)</f>
        <v>9</v>
      </c>
      <c r="S5953" s="9" t="str">
        <f>TEXT(Table3[[#This Row],[Purchase Date]],"MMMM")</f>
        <v>March</v>
      </c>
      <c r="T5953" s="9">
        <f>YEAR('Consolidtaed Data'!$F3729)</f>
        <v>2020</v>
      </c>
    </row>
    <row r="5954" spans="1:20" x14ac:dyDescent="0.3">
      <c r="A5954" s="9" t="s">
        <v>6980</v>
      </c>
      <c r="B5954" s="9" t="s">
        <v>29</v>
      </c>
      <c r="C5954" s="9" t="s">
        <v>439</v>
      </c>
      <c r="D5954" s="9" t="s">
        <v>197</v>
      </c>
      <c r="E5954" s="9" t="s">
        <v>2677</v>
      </c>
      <c r="F5954" s="10">
        <v>44269</v>
      </c>
      <c r="G5954" s="10" t="str">
        <f>VLOOKUP(Table3[[#This Row],[Product ID]],[1]Products!$A:$G,2,0)</f>
        <v>Product 37</v>
      </c>
      <c r="H5954" s="22">
        <v>1</v>
      </c>
      <c r="I5954" s="9">
        <f>VLOOKUP('Consolidtaed Data'!$B3930,[1]Products!$A:$G,4,0)</f>
        <v>502</v>
      </c>
      <c r="J5954" s="9">
        <f>VLOOKUP('Consolidtaed Data'!$B3930,[1]Products!$A:$G,3,0)</f>
        <v>296</v>
      </c>
      <c r="K5954" s="9">
        <f>'Consolidtaed Data'!$J3930*'Consolidtaed Data'!$H3930</f>
        <v>1074</v>
      </c>
      <c r="L5954" s="9">
        <f>'Consolidtaed Data'!$I3930*'Consolidtaed Data'!$H3930</f>
        <v>1788</v>
      </c>
      <c r="M5954" s="9">
        <f>'Consolidtaed Data'!$L3930-'Consolidtaed Data'!$K3930</f>
        <v>318</v>
      </c>
      <c r="N5954" s="9" t="str">
        <f>VLOOKUP('Consolidtaed Data'!$C3930,[1]Locations!$A:$O,2,0)</f>
        <v>Antioch</v>
      </c>
      <c r="O5954" s="9" t="str">
        <f>VLOOKUP('Consolidtaed Data'!$D3930,'[1]Sales People'!$A:$B,2,0)</f>
        <v>Carl Elliott</v>
      </c>
      <c r="P5954" s="9" t="str">
        <f>VLOOKUP('Consolidtaed Data'!$E3930,[1]Customers!$A:$B,2,0)</f>
        <v>Daniel Carroll</v>
      </c>
      <c r="Q5954" s="11">
        <f>WEEKDAY('Consolidtaed Data'!$F3930)</f>
        <v>4</v>
      </c>
      <c r="R5954" s="9">
        <f>MONTH('Consolidtaed Data'!$F3930)</f>
        <v>10</v>
      </c>
      <c r="S5954" s="9" t="str">
        <f>TEXT(Table3[[#This Row],[Purchase Date]],"MMMM")</f>
        <v>March</v>
      </c>
      <c r="T5954" s="9">
        <f>YEAR('Consolidtaed Data'!$F3930)</f>
        <v>2020</v>
      </c>
    </row>
    <row r="5955" spans="1:20" x14ac:dyDescent="0.3">
      <c r="A5955" s="9" t="s">
        <v>6981</v>
      </c>
      <c r="B5955" s="9" t="s">
        <v>7</v>
      </c>
      <c r="C5955" s="9" t="s">
        <v>42</v>
      </c>
      <c r="D5955" s="9" t="s">
        <v>315</v>
      </c>
      <c r="E5955" s="9" t="s">
        <v>510</v>
      </c>
      <c r="F5955" s="10">
        <v>44269</v>
      </c>
      <c r="G5955" s="10" t="str">
        <f>VLOOKUP(Table3[[#This Row],[Product ID]],[1]Products!$A:$G,2,0)</f>
        <v>Product 77</v>
      </c>
      <c r="H5955" s="22">
        <v>1</v>
      </c>
      <c r="I5955" s="9">
        <f>VLOOKUP('Consolidtaed Data'!$B3933,[1]Products!$A:$G,4,0)</f>
        <v>1582</v>
      </c>
      <c r="J5955" s="9">
        <f>VLOOKUP('Consolidtaed Data'!$B3933,[1]Products!$A:$G,3,0)</f>
        <v>1234</v>
      </c>
      <c r="K5955" s="9">
        <f>'Consolidtaed Data'!$J3933*'Consolidtaed Data'!$H3933</f>
        <v>962</v>
      </c>
      <c r="L5955" s="9">
        <f>'Consolidtaed Data'!$I3933*'Consolidtaed Data'!$H3933</f>
        <v>1414</v>
      </c>
      <c r="M5955" s="9">
        <f>'Consolidtaed Data'!$L3933-'Consolidtaed Data'!$K3933</f>
        <v>855</v>
      </c>
      <c r="N5955" s="9" t="str">
        <f>VLOOKUP('Consolidtaed Data'!$C3933,[1]Locations!$A:$O,2,0)</f>
        <v>West Covina</v>
      </c>
      <c r="O5955" s="9" t="str">
        <f>VLOOKUP('Consolidtaed Data'!$D3933,'[1]Sales People'!$A:$B,2,0)</f>
        <v>Jerry Perry</v>
      </c>
      <c r="P5955" s="9" t="str">
        <f>VLOOKUP('Consolidtaed Data'!$E3933,[1]Customers!$A:$B,2,0)</f>
        <v>Victor Dean</v>
      </c>
      <c r="Q5955" s="11">
        <f>WEEKDAY('Consolidtaed Data'!$F3933)</f>
        <v>5</v>
      </c>
      <c r="R5955" s="9">
        <f>MONTH('Consolidtaed Data'!$F3933)</f>
        <v>10</v>
      </c>
      <c r="S5955" s="9" t="str">
        <f>TEXT(Table3[[#This Row],[Purchase Date]],"MMMM")</f>
        <v>March</v>
      </c>
      <c r="T5955" s="9">
        <f>YEAR('Consolidtaed Data'!$F3933)</f>
        <v>2020</v>
      </c>
    </row>
    <row r="5956" spans="1:20" x14ac:dyDescent="0.3">
      <c r="A5956" s="9" t="s">
        <v>6982</v>
      </c>
      <c r="B5956" s="9" t="s">
        <v>234</v>
      </c>
      <c r="C5956" s="9" t="s">
        <v>352</v>
      </c>
      <c r="D5956" s="9" t="s">
        <v>87</v>
      </c>
      <c r="E5956" s="9" t="s">
        <v>740</v>
      </c>
      <c r="F5956" s="10">
        <v>44269</v>
      </c>
      <c r="G5956" s="10" t="str">
        <f>VLOOKUP(Table3[[#This Row],[Product ID]],[1]Products!$A:$G,2,0)</f>
        <v>Product 54</v>
      </c>
      <c r="H5956" s="22">
        <v>1</v>
      </c>
      <c r="I5956" s="9">
        <f>VLOOKUP('Consolidtaed Data'!$B3959,[1]Products!$A:$G,4,0)</f>
        <v>1587</v>
      </c>
      <c r="J5956" s="9">
        <f>VLOOKUP('Consolidtaed Data'!$B3959,[1]Products!$A:$G,3,0)</f>
        <v>1301</v>
      </c>
      <c r="K5956" s="9">
        <f>'Consolidtaed Data'!$J3959*'Consolidtaed Data'!$H3959</f>
        <v>122</v>
      </c>
      <c r="L5956" s="9">
        <f>'Consolidtaed Data'!$I3959*'Consolidtaed Data'!$H3959</f>
        <v>190</v>
      </c>
      <c r="M5956" s="9">
        <f>'Consolidtaed Data'!$L3959-'Consolidtaed Data'!$K3959</f>
        <v>1100</v>
      </c>
      <c r="N5956" s="9" t="str">
        <f>VLOOKUP('Consolidtaed Data'!$C3959,[1]Locations!$A:$O,2,0)</f>
        <v>El Cajon</v>
      </c>
      <c r="O5956" s="9" t="str">
        <f>VLOOKUP('Consolidtaed Data'!$D3959,'[1]Sales People'!$A:$B,2,0)</f>
        <v>Brian Hansen</v>
      </c>
      <c r="P5956" s="9" t="str">
        <f>VLOOKUP('Consolidtaed Data'!$E3959,[1]Customers!$A:$B,2,0)</f>
        <v>Stephen Cook</v>
      </c>
      <c r="Q5956" s="11">
        <f>WEEKDAY('Consolidtaed Data'!$F3959)</f>
        <v>6</v>
      </c>
      <c r="R5956" s="9">
        <f>MONTH('Consolidtaed Data'!$F3959)</f>
        <v>10</v>
      </c>
      <c r="S5956" s="9" t="str">
        <f>TEXT(Table3[[#This Row],[Purchase Date]],"MMMM")</f>
        <v>March</v>
      </c>
      <c r="T5956" s="9">
        <f>YEAR('Consolidtaed Data'!$F3959)</f>
        <v>2020</v>
      </c>
    </row>
    <row r="5957" spans="1:20" x14ac:dyDescent="0.3">
      <c r="A5957" s="9" t="s">
        <v>6983</v>
      </c>
      <c r="B5957" s="9" t="s">
        <v>204</v>
      </c>
      <c r="C5957" s="9" t="s">
        <v>186</v>
      </c>
      <c r="D5957" s="9" t="s">
        <v>374</v>
      </c>
      <c r="E5957" s="9" t="s">
        <v>683</v>
      </c>
      <c r="F5957" s="10">
        <v>44269</v>
      </c>
      <c r="G5957" s="10" t="str">
        <f>VLOOKUP(Table3[[#This Row],[Product ID]],[1]Products!$A:$G,2,0)</f>
        <v>Product 101</v>
      </c>
      <c r="H5957" s="22">
        <v>1</v>
      </c>
      <c r="I5957" s="9">
        <f>VLOOKUP('Consolidtaed Data'!$B4003,[1]Products!$A:$G,4,0)</f>
        <v>2005</v>
      </c>
      <c r="J5957" s="9">
        <f>VLOOKUP('Consolidtaed Data'!$B4003,[1]Products!$A:$G,3,0)</f>
        <v>1223</v>
      </c>
      <c r="K5957" s="9">
        <f>'Consolidtaed Data'!$J4003*'Consolidtaed Data'!$H4003</f>
        <v>395</v>
      </c>
      <c r="L5957" s="9">
        <f>'Consolidtaed Data'!$I4003*'Consolidtaed Data'!$H4003</f>
        <v>556</v>
      </c>
      <c r="M5957" s="9">
        <f>'Consolidtaed Data'!$L4003-'Consolidtaed Data'!$K4003</f>
        <v>1456</v>
      </c>
      <c r="N5957" s="9" t="str">
        <f>VLOOKUP('Consolidtaed Data'!$C4003,[1]Locations!$A:$O,2,0)</f>
        <v>Vallejo</v>
      </c>
      <c r="O5957" s="9" t="str">
        <f>VLOOKUP('Consolidtaed Data'!$D4003,'[1]Sales People'!$A:$B,2,0)</f>
        <v>Ernest Wagner</v>
      </c>
      <c r="P5957" s="9" t="str">
        <f>VLOOKUP('Consolidtaed Data'!$E4003,[1]Customers!$A:$B,2,0)</f>
        <v>Richard Carr</v>
      </c>
      <c r="Q5957" s="11">
        <f>WEEKDAY('Consolidtaed Data'!$F4003)</f>
        <v>2</v>
      </c>
      <c r="R5957" s="9">
        <f>MONTH('Consolidtaed Data'!$F4003)</f>
        <v>10</v>
      </c>
      <c r="S5957" s="9" t="str">
        <f>TEXT(Table3[[#This Row],[Purchase Date]],"MMMM")</f>
        <v>March</v>
      </c>
      <c r="T5957" s="9">
        <f>YEAR('Consolidtaed Data'!$F4003)</f>
        <v>2020</v>
      </c>
    </row>
    <row r="5958" spans="1:20" x14ac:dyDescent="0.3">
      <c r="A5958" s="9" t="s">
        <v>6984</v>
      </c>
      <c r="B5958" s="9" t="s">
        <v>490</v>
      </c>
      <c r="C5958" s="9" t="s">
        <v>394</v>
      </c>
      <c r="D5958" s="9" t="s">
        <v>22</v>
      </c>
      <c r="E5958" s="9" t="s">
        <v>544</v>
      </c>
      <c r="F5958" s="10">
        <v>44269</v>
      </c>
      <c r="G5958" s="10" t="str">
        <f>VLOOKUP(Table3[[#This Row],[Product ID]],[1]Products!$A:$G,2,0)</f>
        <v>Product 79</v>
      </c>
      <c r="H5958" s="22">
        <v>2</v>
      </c>
      <c r="I5958" s="9">
        <f>VLOOKUP('Consolidtaed Data'!$B4010,[1]Products!$A:$G,4,0)</f>
        <v>667</v>
      </c>
      <c r="J5958" s="9">
        <f>VLOOKUP('Consolidtaed Data'!$B4010,[1]Products!$A:$G,3,0)</f>
        <v>387</v>
      </c>
      <c r="K5958" s="9">
        <f>'Consolidtaed Data'!$J4010*'Consolidtaed Data'!$H4010</f>
        <v>292</v>
      </c>
      <c r="L5958" s="9">
        <f>'Consolidtaed Data'!$I4010*'Consolidtaed Data'!$H4010</f>
        <v>356</v>
      </c>
      <c r="M5958" s="9">
        <f>'Consolidtaed Data'!$L4010-'Consolidtaed Data'!$K4010</f>
        <v>46</v>
      </c>
      <c r="N5958" s="9" t="str">
        <f>VLOOKUP('Consolidtaed Data'!$C4010,[1]Locations!$A:$O,2,0)</f>
        <v>Glendale</v>
      </c>
      <c r="O5958" s="9" t="str">
        <f>VLOOKUP('Consolidtaed Data'!$D4010,'[1]Sales People'!$A:$B,2,0)</f>
        <v>Roger Ramos</v>
      </c>
      <c r="P5958" s="9" t="str">
        <f>VLOOKUP('Consolidtaed Data'!$E4010,[1]Customers!$A:$B,2,0)</f>
        <v>Joseph Walker</v>
      </c>
      <c r="Q5958" s="11">
        <f>WEEKDAY('Consolidtaed Data'!$F4010)</f>
        <v>3</v>
      </c>
      <c r="R5958" s="9">
        <f>MONTH('Consolidtaed Data'!$F4010)</f>
        <v>10</v>
      </c>
      <c r="S5958" s="9" t="str">
        <f>TEXT(Table3[[#This Row],[Purchase Date]],"MMMM")</f>
        <v>March</v>
      </c>
      <c r="T5958" s="9">
        <f>YEAR('Consolidtaed Data'!$F4010)</f>
        <v>2020</v>
      </c>
    </row>
    <row r="5959" spans="1:20" x14ac:dyDescent="0.3">
      <c r="A5959" s="9" t="s">
        <v>6985</v>
      </c>
      <c r="B5959" s="9" t="s">
        <v>252</v>
      </c>
      <c r="C5959" s="9" t="s">
        <v>12</v>
      </c>
      <c r="D5959" s="9" t="s">
        <v>329</v>
      </c>
      <c r="E5959" s="9" t="s">
        <v>120</v>
      </c>
      <c r="F5959" s="10">
        <v>44269</v>
      </c>
      <c r="G5959" s="10" t="str">
        <f>VLOOKUP(Table3[[#This Row],[Product ID]],[1]Products!$A:$G,2,0)</f>
        <v>Product 81</v>
      </c>
      <c r="H5959" s="22">
        <v>1</v>
      </c>
      <c r="I5959" s="9">
        <f>VLOOKUP('Consolidtaed Data'!$B4085,[1]Products!$A:$G,4,0)</f>
        <v>847</v>
      </c>
      <c r="J5959" s="9">
        <f>VLOOKUP('Consolidtaed Data'!$B4085,[1]Products!$A:$G,3,0)</f>
        <v>534</v>
      </c>
      <c r="K5959" s="9">
        <f>'Consolidtaed Data'!$J4085*'Consolidtaed Data'!$H4085</f>
        <v>616</v>
      </c>
      <c r="L5959" s="9">
        <f>'Consolidtaed Data'!$I4085*'Consolidtaed Data'!$H4085</f>
        <v>812</v>
      </c>
      <c r="M5959" s="9">
        <f>'Consolidtaed Data'!$L4085-'Consolidtaed Data'!$K4085</f>
        <v>1444</v>
      </c>
      <c r="N5959" s="9" t="str">
        <f>VLOOKUP('Consolidtaed Data'!$C4085,[1]Locations!$A:$O,2,0)</f>
        <v>San Bernardino</v>
      </c>
      <c r="O5959" s="9" t="str">
        <f>VLOOKUP('Consolidtaed Data'!$D4085,'[1]Sales People'!$A:$B,2,0)</f>
        <v>Larry Castillo</v>
      </c>
      <c r="P5959" s="9" t="str">
        <f>VLOOKUP('Consolidtaed Data'!$E4085,[1]Customers!$A:$B,2,0)</f>
        <v>Benjamin Lynch</v>
      </c>
      <c r="Q5959" s="11">
        <f>WEEKDAY('Consolidtaed Data'!$F4085)</f>
        <v>2</v>
      </c>
      <c r="R5959" s="9">
        <f>MONTH('Consolidtaed Data'!$F4085)</f>
        <v>10</v>
      </c>
      <c r="S5959" s="9" t="str">
        <f>TEXT(Table3[[#This Row],[Purchase Date]],"MMMM")</f>
        <v>March</v>
      </c>
      <c r="T5959" s="9">
        <f>YEAR('Consolidtaed Data'!$F4085)</f>
        <v>2020</v>
      </c>
    </row>
    <row r="5960" spans="1:20" x14ac:dyDescent="0.3">
      <c r="A5960" s="9" t="s">
        <v>6986</v>
      </c>
      <c r="B5960" s="9" t="s">
        <v>429</v>
      </c>
      <c r="C5960" s="9" t="s">
        <v>39</v>
      </c>
      <c r="D5960" s="9" t="s">
        <v>402</v>
      </c>
      <c r="E5960" s="9" t="s">
        <v>557</v>
      </c>
      <c r="F5960" s="10">
        <v>44269</v>
      </c>
      <c r="G5960" s="10" t="str">
        <f>VLOOKUP(Table3[[#This Row],[Product ID]],[1]Products!$A:$G,2,0)</f>
        <v>Product 87</v>
      </c>
      <c r="H5960" s="22">
        <v>1</v>
      </c>
      <c r="I5960" s="9">
        <f>VLOOKUP('Consolidtaed Data'!$B4181,[1]Products!$A:$G,4,0)</f>
        <v>502</v>
      </c>
      <c r="J5960" s="9">
        <f>VLOOKUP('Consolidtaed Data'!$B4181,[1]Products!$A:$G,3,0)</f>
        <v>296</v>
      </c>
      <c r="K5960" s="9">
        <f>'Consolidtaed Data'!$J4181*'Consolidtaed Data'!$H4181</f>
        <v>2734</v>
      </c>
      <c r="L5960" s="9">
        <f>'Consolidtaed Data'!$I4181*'Consolidtaed Data'!$H4181</f>
        <v>4482</v>
      </c>
      <c r="M5960" s="9">
        <f>'Consolidtaed Data'!$L4181-'Consolidtaed Data'!$K4181</f>
        <v>267</v>
      </c>
      <c r="N5960" s="9" t="str">
        <f>VLOOKUP('Consolidtaed Data'!$C4181,[1]Locations!$A:$O,2,0)</f>
        <v>Fontana</v>
      </c>
      <c r="O5960" s="9" t="str">
        <f>VLOOKUP('Consolidtaed Data'!$D4181,'[1]Sales People'!$A:$B,2,0)</f>
        <v>Justin Lynch</v>
      </c>
      <c r="P5960" s="9" t="str">
        <f>VLOOKUP('Consolidtaed Data'!$E4181,[1]Customers!$A:$B,2,0)</f>
        <v>Alan Thomas</v>
      </c>
      <c r="Q5960" s="11">
        <f>WEEKDAY('Consolidtaed Data'!$F4181)</f>
        <v>3</v>
      </c>
      <c r="R5960" s="9">
        <f>MONTH('Consolidtaed Data'!$F4181)</f>
        <v>11</v>
      </c>
      <c r="S5960" s="9" t="str">
        <f>TEXT(Table3[[#This Row],[Purchase Date]],"MMMM")</f>
        <v>March</v>
      </c>
      <c r="T5960" s="9">
        <f>YEAR('Consolidtaed Data'!$F4181)</f>
        <v>2020</v>
      </c>
    </row>
    <row r="5961" spans="1:20" x14ac:dyDescent="0.3">
      <c r="A5961" s="9" t="s">
        <v>6987</v>
      </c>
      <c r="B5961" s="9" t="s">
        <v>582</v>
      </c>
      <c r="C5961" s="9" t="s">
        <v>126</v>
      </c>
      <c r="D5961" s="9" t="s">
        <v>143</v>
      </c>
      <c r="E5961" s="9" t="s">
        <v>2247</v>
      </c>
      <c r="F5961" s="10">
        <v>44269</v>
      </c>
      <c r="G5961" s="10" t="str">
        <f>VLOOKUP(Table3[[#This Row],[Product ID]],[1]Products!$A:$G,2,0)</f>
        <v>Product 58</v>
      </c>
      <c r="H5961" s="22">
        <v>2</v>
      </c>
      <c r="I5961" s="9">
        <f>VLOOKUP('Consolidtaed Data'!$B4207,[1]Products!$A:$G,4,0)</f>
        <v>2005</v>
      </c>
      <c r="J5961" s="9">
        <f>VLOOKUP('Consolidtaed Data'!$B4207,[1]Products!$A:$G,3,0)</f>
        <v>1223</v>
      </c>
      <c r="K5961" s="9">
        <f>'Consolidtaed Data'!$J4207*'Consolidtaed Data'!$H4207</f>
        <v>1363</v>
      </c>
      <c r="L5961" s="9">
        <f>'Consolidtaed Data'!$I4207*'Consolidtaed Data'!$H4207</f>
        <v>1725</v>
      </c>
      <c r="M5961" s="9">
        <f>'Consolidtaed Data'!$L4207-'Consolidtaed Data'!$K4207</f>
        <v>48</v>
      </c>
      <c r="N5961" s="9" t="str">
        <f>VLOOKUP('Consolidtaed Data'!$C4207,[1]Locations!$A:$O,2,0)</f>
        <v>Rialto</v>
      </c>
      <c r="O5961" s="9" t="str">
        <f>VLOOKUP('Consolidtaed Data'!$D4207,'[1]Sales People'!$A:$B,2,0)</f>
        <v>Sean Miller</v>
      </c>
      <c r="P5961" s="9" t="str">
        <f>VLOOKUP('Consolidtaed Data'!$E4207,[1]Customers!$A:$B,2,0)</f>
        <v>Todd Roberts</v>
      </c>
      <c r="Q5961" s="11">
        <f>WEEKDAY('Consolidtaed Data'!$F4207)</f>
        <v>5</v>
      </c>
      <c r="R5961" s="9">
        <f>MONTH('Consolidtaed Data'!$F4207)</f>
        <v>11</v>
      </c>
      <c r="S5961" s="9" t="str">
        <f>TEXT(Table3[[#This Row],[Purchase Date]],"MMMM")</f>
        <v>March</v>
      </c>
      <c r="T5961" s="9">
        <f>YEAR('Consolidtaed Data'!$F4207)</f>
        <v>2020</v>
      </c>
    </row>
    <row r="5962" spans="1:20" x14ac:dyDescent="0.3">
      <c r="A5962" s="9" t="s">
        <v>6988</v>
      </c>
      <c r="B5962" s="9" t="s">
        <v>580</v>
      </c>
      <c r="C5962" s="9" t="s">
        <v>165</v>
      </c>
      <c r="D5962" s="9" t="s">
        <v>241</v>
      </c>
      <c r="E5962" s="9" t="s">
        <v>1052</v>
      </c>
      <c r="F5962" s="10">
        <v>44269</v>
      </c>
      <c r="G5962" s="10" t="str">
        <f>VLOOKUP(Table3[[#This Row],[Product ID]],[1]Products!$A:$G,2,0)</f>
        <v>Product 1</v>
      </c>
      <c r="H5962" s="22">
        <v>1</v>
      </c>
      <c r="I5962" s="9">
        <f>VLOOKUP('Consolidtaed Data'!$B4211,[1]Products!$A:$G,4,0)</f>
        <v>400</v>
      </c>
      <c r="J5962" s="9">
        <f>VLOOKUP('Consolidtaed Data'!$B4211,[1]Products!$A:$G,3,0)</f>
        <v>208</v>
      </c>
      <c r="K5962" s="9">
        <f>'Consolidtaed Data'!$J4211*'Consolidtaed Data'!$H4211</f>
        <v>1295</v>
      </c>
      <c r="L5962" s="9">
        <f>'Consolidtaed Data'!$I4211*'Consolidtaed Data'!$H4211</f>
        <v>1639</v>
      </c>
      <c r="M5962" s="9">
        <f>'Consolidtaed Data'!$L4211-'Consolidtaed Data'!$K4211</f>
        <v>523</v>
      </c>
      <c r="N5962" s="9" t="str">
        <f>VLOOKUP('Consolidtaed Data'!$C4211,[1]Locations!$A:$O,2,0)</f>
        <v>Bakersfield</v>
      </c>
      <c r="O5962" s="9" t="str">
        <f>VLOOKUP('Consolidtaed Data'!$D4211,'[1]Sales People'!$A:$B,2,0)</f>
        <v>Patrick Ruiz</v>
      </c>
      <c r="P5962" s="9" t="str">
        <f>VLOOKUP('Consolidtaed Data'!$E4211,[1]Customers!$A:$B,2,0)</f>
        <v>Paul Richardson</v>
      </c>
      <c r="Q5962" s="11">
        <f>WEEKDAY('Consolidtaed Data'!$F4211)</f>
        <v>6</v>
      </c>
      <c r="R5962" s="9">
        <f>MONTH('Consolidtaed Data'!$F4211)</f>
        <v>11</v>
      </c>
      <c r="S5962" s="9" t="str">
        <f>TEXT(Table3[[#This Row],[Purchase Date]],"MMMM")</f>
        <v>March</v>
      </c>
      <c r="T5962" s="9">
        <f>YEAR('Consolidtaed Data'!$F4211)</f>
        <v>2020</v>
      </c>
    </row>
    <row r="5963" spans="1:20" x14ac:dyDescent="0.3">
      <c r="A5963" s="9" t="s">
        <v>6989</v>
      </c>
      <c r="B5963" s="9" t="s">
        <v>216</v>
      </c>
      <c r="C5963" s="9" t="s">
        <v>12</v>
      </c>
      <c r="D5963" s="9" t="s">
        <v>143</v>
      </c>
      <c r="E5963" s="9" t="s">
        <v>1081</v>
      </c>
      <c r="F5963" s="10">
        <v>44269</v>
      </c>
      <c r="G5963" s="10" t="str">
        <f>VLOOKUP(Table3[[#This Row],[Product ID]],[1]Products!$A:$G,2,0)</f>
        <v>Product 73</v>
      </c>
      <c r="H5963" s="22">
        <v>1</v>
      </c>
      <c r="I5963" s="9">
        <f>VLOOKUP('Consolidtaed Data'!$B4364,[1]Products!$A:$G,4,0)</f>
        <v>1972</v>
      </c>
      <c r="J5963" s="9">
        <f>VLOOKUP('Consolidtaed Data'!$B4364,[1]Products!$A:$G,3,0)</f>
        <v>1321</v>
      </c>
      <c r="K5963" s="9">
        <f>'Consolidtaed Data'!$J4364*'Consolidtaed Data'!$H4364</f>
        <v>3519</v>
      </c>
      <c r="L5963" s="9">
        <f>'Consolidtaed Data'!$I4364*'Consolidtaed Data'!$H4364</f>
        <v>5586</v>
      </c>
      <c r="M5963" s="9">
        <f>'Consolidtaed Data'!$L4364-'Consolidtaed Data'!$K4364</f>
        <v>2226</v>
      </c>
      <c r="N5963" s="9" t="str">
        <f>VLOOKUP('Consolidtaed Data'!$C4364,[1]Locations!$A:$O,2,0)</f>
        <v>Chula Vista</v>
      </c>
      <c r="O5963" s="9" t="str">
        <f>VLOOKUP('Consolidtaed Data'!$D4364,'[1]Sales People'!$A:$B,2,0)</f>
        <v>Justin Lynch</v>
      </c>
      <c r="P5963" s="9" t="str">
        <f>VLOOKUP('Consolidtaed Data'!$E4364,[1]Customers!$A:$B,2,0)</f>
        <v>Eric Armstrong</v>
      </c>
      <c r="Q5963" s="11">
        <f>WEEKDAY('Consolidtaed Data'!$F4364)</f>
        <v>3</v>
      </c>
      <c r="R5963" s="9">
        <f>MONTH('Consolidtaed Data'!$F4364)</f>
        <v>11</v>
      </c>
      <c r="S5963" s="9" t="str">
        <f>TEXT(Table3[[#This Row],[Purchase Date]],"MMMM")</f>
        <v>March</v>
      </c>
      <c r="T5963" s="9">
        <f>YEAR('Consolidtaed Data'!$F4364)</f>
        <v>2020</v>
      </c>
    </row>
    <row r="5964" spans="1:20" x14ac:dyDescent="0.3">
      <c r="A5964" s="9" t="s">
        <v>6990</v>
      </c>
      <c r="B5964" s="9" t="s">
        <v>41</v>
      </c>
      <c r="C5964" s="9" t="s">
        <v>504</v>
      </c>
      <c r="D5964" s="9" t="s">
        <v>149</v>
      </c>
      <c r="E5964" s="9" t="s">
        <v>853</v>
      </c>
      <c r="F5964" s="10">
        <v>44269</v>
      </c>
      <c r="G5964" s="10" t="str">
        <f>VLOOKUP(Table3[[#This Row],[Product ID]],[1]Products!$A:$G,2,0)</f>
        <v>Product 11</v>
      </c>
      <c r="H5964" s="22">
        <v>1</v>
      </c>
      <c r="I5964" s="9">
        <f>VLOOKUP('Consolidtaed Data'!$B4374,[1]Products!$A:$G,4,0)</f>
        <v>913</v>
      </c>
      <c r="J5964" s="9">
        <f>VLOOKUP('Consolidtaed Data'!$B4374,[1]Products!$A:$G,3,0)</f>
        <v>584</v>
      </c>
      <c r="K5964" s="9">
        <f>'Consolidtaed Data'!$J4374*'Consolidtaed Data'!$H4374</f>
        <v>538</v>
      </c>
      <c r="L5964" s="9">
        <f>'Consolidtaed Data'!$I4374*'Consolidtaed Data'!$H4374</f>
        <v>736</v>
      </c>
      <c r="M5964" s="9">
        <f>'Consolidtaed Data'!$L4374-'Consolidtaed Data'!$K4374</f>
        <v>368</v>
      </c>
      <c r="N5964" s="9" t="str">
        <f>VLOOKUP('Consolidtaed Data'!$C4374,[1]Locations!$A:$O,2,0)</f>
        <v>Stockton</v>
      </c>
      <c r="O5964" s="9" t="str">
        <f>VLOOKUP('Consolidtaed Data'!$D4374,'[1]Sales People'!$A:$B,2,0)</f>
        <v>Walter Cook</v>
      </c>
      <c r="P5964" s="9" t="str">
        <f>VLOOKUP('Consolidtaed Data'!$E4374,[1]Customers!$A:$B,2,0)</f>
        <v>Earl Phillips</v>
      </c>
      <c r="Q5964" s="11">
        <f>WEEKDAY('Consolidtaed Data'!$F4374)</f>
        <v>4</v>
      </c>
      <c r="R5964" s="9">
        <f>MONTH('Consolidtaed Data'!$F4374)</f>
        <v>11</v>
      </c>
      <c r="S5964" s="9" t="str">
        <f>TEXT(Table3[[#This Row],[Purchase Date]],"MMMM")</f>
        <v>March</v>
      </c>
      <c r="T5964" s="9">
        <f>YEAR('Consolidtaed Data'!$F4374)</f>
        <v>2020</v>
      </c>
    </row>
    <row r="5965" spans="1:20" x14ac:dyDescent="0.3">
      <c r="A5965" s="9" t="s">
        <v>6991</v>
      </c>
      <c r="B5965" s="9" t="s">
        <v>76</v>
      </c>
      <c r="C5965" s="9" t="s">
        <v>275</v>
      </c>
      <c r="D5965" s="9" t="s">
        <v>197</v>
      </c>
      <c r="E5965" s="9" t="s">
        <v>114</v>
      </c>
      <c r="F5965" s="10">
        <v>44269</v>
      </c>
      <c r="G5965" s="10" t="str">
        <f>VLOOKUP(Table3[[#This Row],[Product ID]],[1]Products!$A:$G,2,0)</f>
        <v>Product 19</v>
      </c>
      <c r="H5965" s="22">
        <v>1</v>
      </c>
      <c r="I5965" s="9">
        <f>VLOOKUP('Consolidtaed Data'!$B4446,[1]Products!$A:$G,4,0)</f>
        <v>951</v>
      </c>
      <c r="J5965" s="9">
        <f>VLOOKUP('Consolidtaed Data'!$B4446,[1]Products!$A:$G,3,0)</f>
        <v>504</v>
      </c>
      <c r="K5965" s="9">
        <f>'Consolidtaed Data'!$J4446*'Consolidtaed Data'!$H4446</f>
        <v>5164</v>
      </c>
      <c r="L5965" s="9">
        <f>'Consolidtaed Data'!$I4446*'Consolidtaed Data'!$H4446</f>
        <v>9564</v>
      </c>
      <c r="M5965" s="9">
        <f>'Consolidtaed Data'!$L4446-'Consolidtaed Data'!$K4446</f>
        <v>2676</v>
      </c>
      <c r="N5965" s="9" t="str">
        <f>VLOOKUP('Consolidtaed Data'!$C4446,[1]Locations!$A:$O,2,0)</f>
        <v>San Bernardino</v>
      </c>
      <c r="O5965" s="9" t="str">
        <f>VLOOKUP('Consolidtaed Data'!$D4446,'[1]Sales People'!$A:$B,2,0)</f>
        <v>Brian Thomas</v>
      </c>
      <c r="P5965" s="9" t="str">
        <f>VLOOKUP('Consolidtaed Data'!$E4446,[1]Customers!$A:$B,2,0)</f>
        <v>William Franklin</v>
      </c>
      <c r="Q5965" s="11">
        <f>WEEKDAY('Consolidtaed Data'!$F4446)</f>
        <v>1</v>
      </c>
      <c r="R5965" s="9">
        <f>MONTH('Consolidtaed Data'!$F4446)</f>
        <v>11</v>
      </c>
      <c r="S5965" s="9" t="str">
        <f>TEXT(Table3[[#This Row],[Purchase Date]],"MMMM")</f>
        <v>March</v>
      </c>
      <c r="T5965" s="9">
        <f>YEAR('Consolidtaed Data'!$F4446)</f>
        <v>2020</v>
      </c>
    </row>
    <row r="5966" spans="1:20" x14ac:dyDescent="0.3">
      <c r="A5966" s="9" t="s">
        <v>6992</v>
      </c>
      <c r="B5966" s="9" t="s">
        <v>266</v>
      </c>
      <c r="C5966" s="9" t="s">
        <v>462</v>
      </c>
      <c r="D5966" s="9" t="s">
        <v>123</v>
      </c>
      <c r="E5966" s="9" t="s">
        <v>144</v>
      </c>
      <c r="F5966" s="10">
        <v>44269</v>
      </c>
      <c r="G5966" s="10" t="str">
        <f>VLOOKUP(Table3[[#This Row],[Product ID]],[1]Products!$A:$G,2,0)</f>
        <v>Product 92</v>
      </c>
      <c r="H5966" s="22">
        <v>1</v>
      </c>
      <c r="I5966" s="9">
        <f>VLOOKUP('Consolidtaed Data'!$B4607,[1]Products!$A:$G,4,0)</f>
        <v>1887</v>
      </c>
      <c r="J5966" s="9">
        <f>VLOOKUP('Consolidtaed Data'!$B4607,[1]Products!$A:$G,3,0)</f>
        <v>1378</v>
      </c>
      <c r="K5966" s="9">
        <f>'Consolidtaed Data'!$J4607*'Consolidtaed Data'!$H4607</f>
        <v>450</v>
      </c>
      <c r="L5966" s="9">
        <f>'Consolidtaed Data'!$I4607*'Consolidtaed Data'!$H4607</f>
        <v>818</v>
      </c>
      <c r="M5966" s="9">
        <f>'Consolidtaed Data'!$L4607-'Consolidtaed Data'!$K4607</f>
        <v>408</v>
      </c>
      <c r="N5966" s="9" t="str">
        <f>VLOOKUP('Consolidtaed Data'!$C4607,[1]Locations!$A:$O,2,0)</f>
        <v>Oceanside</v>
      </c>
      <c r="O5966" s="9" t="str">
        <f>VLOOKUP('Consolidtaed Data'!$D4607,'[1]Sales People'!$A:$B,2,0)</f>
        <v>John Reyes</v>
      </c>
      <c r="P5966" s="9" t="str">
        <f>VLOOKUP('Consolidtaed Data'!$E4607,[1]Customers!$A:$B,2,0)</f>
        <v>Gerald Alvarez</v>
      </c>
      <c r="Q5966" s="11">
        <f>WEEKDAY('Consolidtaed Data'!$F4607)</f>
        <v>5</v>
      </c>
      <c r="R5966" s="9">
        <f>MONTH('Consolidtaed Data'!$F4607)</f>
        <v>12</v>
      </c>
      <c r="S5966" s="9" t="str">
        <f>TEXT(Table3[[#This Row],[Purchase Date]],"MMMM")</f>
        <v>March</v>
      </c>
      <c r="T5966" s="9">
        <f>YEAR('Consolidtaed Data'!$F4607)</f>
        <v>2020</v>
      </c>
    </row>
    <row r="5967" spans="1:20" x14ac:dyDescent="0.3">
      <c r="A5967" s="9" t="s">
        <v>6993</v>
      </c>
      <c r="B5967" s="9" t="s">
        <v>216</v>
      </c>
      <c r="C5967" s="9" t="s">
        <v>421</v>
      </c>
      <c r="D5967" s="9" t="s">
        <v>80</v>
      </c>
      <c r="E5967" s="9" t="s">
        <v>1476</v>
      </c>
      <c r="F5967" s="10">
        <v>44269</v>
      </c>
      <c r="G5967" s="10" t="str">
        <f>VLOOKUP(Table3[[#This Row],[Product ID]],[1]Products!$A:$G,2,0)</f>
        <v>Product 73</v>
      </c>
      <c r="H5967" s="22">
        <v>1</v>
      </c>
      <c r="I5967" s="9">
        <f>VLOOKUP('Consolidtaed Data'!$B4628,[1]Products!$A:$G,4,0)</f>
        <v>502</v>
      </c>
      <c r="J5967" s="9">
        <f>VLOOKUP('Consolidtaed Data'!$B4628,[1]Products!$A:$G,3,0)</f>
        <v>296</v>
      </c>
      <c r="K5967" s="9">
        <f>'Consolidtaed Data'!$J4628*'Consolidtaed Data'!$H4628</f>
        <v>1074</v>
      </c>
      <c r="L5967" s="9">
        <f>'Consolidtaed Data'!$I4628*'Consolidtaed Data'!$H4628</f>
        <v>1788</v>
      </c>
      <c r="M5967" s="9">
        <f>'Consolidtaed Data'!$L4628-'Consolidtaed Data'!$K4628</f>
        <v>2624</v>
      </c>
      <c r="N5967" s="9" t="str">
        <f>VLOOKUP('Consolidtaed Data'!$C4628,[1]Locations!$A:$O,2,0)</f>
        <v>Victorville</v>
      </c>
      <c r="O5967" s="9" t="str">
        <f>VLOOKUP('Consolidtaed Data'!$D4628,'[1]Sales People'!$A:$B,2,0)</f>
        <v>Ernest Wheeler</v>
      </c>
      <c r="P5967" s="9" t="str">
        <f>VLOOKUP('Consolidtaed Data'!$E4628,[1]Customers!$A:$B,2,0)</f>
        <v>George Lee</v>
      </c>
      <c r="Q5967" s="11">
        <f>WEEKDAY('Consolidtaed Data'!$F4628)</f>
        <v>6</v>
      </c>
      <c r="R5967" s="9">
        <f>MONTH('Consolidtaed Data'!$F4628)</f>
        <v>12</v>
      </c>
      <c r="S5967" s="9" t="str">
        <f>TEXT(Table3[[#This Row],[Purchase Date]],"MMMM")</f>
        <v>March</v>
      </c>
      <c r="T5967" s="9">
        <f>YEAR('Consolidtaed Data'!$F4628)</f>
        <v>2020</v>
      </c>
    </row>
    <row r="5968" spans="1:20" x14ac:dyDescent="0.3">
      <c r="A5968" s="9" t="s">
        <v>6994</v>
      </c>
      <c r="B5968" s="9" t="s">
        <v>33</v>
      </c>
      <c r="C5968" s="9" t="s">
        <v>344</v>
      </c>
      <c r="D5968" s="9" t="s">
        <v>246</v>
      </c>
      <c r="E5968" s="9" t="s">
        <v>1814</v>
      </c>
      <c r="F5968" s="10">
        <v>44269</v>
      </c>
      <c r="G5968" s="10" t="str">
        <f>VLOOKUP(Table3[[#This Row],[Product ID]],[1]Products!$A:$G,2,0)</f>
        <v>Product 29</v>
      </c>
      <c r="H5968" s="22">
        <v>1</v>
      </c>
      <c r="I5968" s="9">
        <f>VLOOKUP('Consolidtaed Data'!$B4655,[1]Products!$A:$G,4,0)</f>
        <v>502</v>
      </c>
      <c r="J5968" s="9">
        <f>VLOOKUP('Consolidtaed Data'!$B4655,[1]Products!$A:$G,3,0)</f>
        <v>296</v>
      </c>
      <c r="K5968" s="9">
        <f>'Consolidtaed Data'!$J4655*'Consolidtaed Data'!$H4655</f>
        <v>1464</v>
      </c>
      <c r="L5968" s="9">
        <f>'Consolidtaed Data'!$I4655*'Consolidtaed Data'!$H4655</f>
        <v>2154</v>
      </c>
      <c r="M5968" s="9">
        <f>'Consolidtaed Data'!$L4655-'Consolidtaed Data'!$K4655</f>
        <v>411</v>
      </c>
      <c r="N5968" s="9" t="str">
        <f>VLOOKUP('Consolidtaed Data'!$C4655,[1]Locations!$A:$O,2,0)</f>
        <v>Vista</v>
      </c>
      <c r="O5968" s="9" t="str">
        <f>VLOOKUP('Consolidtaed Data'!$D4655,'[1]Sales People'!$A:$B,2,0)</f>
        <v>Ernest Wheeler</v>
      </c>
      <c r="P5968" s="9" t="str">
        <f>VLOOKUP('Consolidtaed Data'!$E4655,[1]Customers!$A:$B,2,0)</f>
        <v>Howard Harrison</v>
      </c>
      <c r="Q5968" s="11">
        <f>WEEKDAY('Consolidtaed Data'!$F4655)</f>
        <v>2</v>
      </c>
      <c r="R5968" s="9">
        <f>MONTH('Consolidtaed Data'!$F4655)</f>
        <v>12</v>
      </c>
      <c r="S5968" s="9" t="str">
        <f>TEXT(Table3[[#This Row],[Purchase Date]],"MMMM")</f>
        <v>March</v>
      </c>
      <c r="T5968" s="9">
        <f>YEAR('Consolidtaed Data'!$F4655)</f>
        <v>2020</v>
      </c>
    </row>
    <row r="5969" spans="1:20" x14ac:dyDescent="0.3">
      <c r="A5969" s="9" t="s">
        <v>6995</v>
      </c>
      <c r="B5969" s="9" t="s">
        <v>139</v>
      </c>
      <c r="C5969" s="9" t="s">
        <v>564</v>
      </c>
      <c r="D5969" s="9" t="s">
        <v>197</v>
      </c>
      <c r="E5969" s="9" t="s">
        <v>478</v>
      </c>
      <c r="F5969" s="10">
        <v>44270</v>
      </c>
      <c r="G5969" s="10" t="str">
        <f>VLOOKUP(Table3[[#This Row],[Product ID]],[1]Products!$A:$G,2,0)</f>
        <v>Product 13</v>
      </c>
      <c r="H5969" s="22">
        <v>2</v>
      </c>
      <c r="I5969" s="9">
        <f>VLOOKUP('Consolidtaed Data'!$B3718,[1]Products!$A:$G,4,0)</f>
        <v>545</v>
      </c>
      <c r="J5969" s="9">
        <f>VLOOKUP('Consolidtaed Data'!$B3718,[1]Products!$A:$G,3,0)</f>
        <v>425</v>
      </c>
      <c r="K5969" s="9">
        <f>'Consolidtaed Data'!$J3718*'Consolidtaed Data'!$H3718</f>
        <v>180</v>
      </c>
      <c r="L5969" s="9">
        <f>'Consolidtaed Data'!$I3718*'Consolidtaed Data'!$H3718</f>
        <v>224</v>
      </c>
      <c r="M5969" s="9">
        <f>'Consolidtaed Data'!$L3718-'Consolidtaed Data'!$K3718</f>
        <v>204</v>
      </c>
      <c r="N5969" s="9" t="str">
        <f>VLOOKUP('Consolidtaed Data'!$C3718,[1]Locations!$A:$O,2,0)</f>
        <v>Sacramento</v>
      </c>
      <c r="O5969" s="9" t="str">
        <f>VLOOKUP('Consolidtaed Data'!$D3718,'[1]Sales People'!$A:$B,2,0)</f>
        <v>Eugene Holmes</v>
      </c>
      <c r="P5969" s="9" t="str">
        <f>VLOOKUP('Consolidtaed Data'!$E3718,[1]Customers!$A:$B,2,0)</f>
        <v>Thomas Campbell</v>
      </c>
      <c r="Q5969" s="11">
        <f>WEEKDAY('Consolidtaed Data'!$F3718)</f>
        <v>3</v>
      </c>
      <c r="R5969" s="9">
        <f>MONTH('Consolidtaed Data'!$F3718)</f>
        <v>9</v>
      </c>
      <c r="S5969" s="9" t="str">
        <f>TEXT(Table3[[#This Row],[Purchase Date]],"MMMM")</f>
        <v>March</v>
      </c>
      <c r="T5969" s="9">
        <f>YEAR('Consolidtaed Data'!$F3718)</f>
        <v>2020</v>
      </c>
    </row>
    <row r="5970" spans="1:20" x14ac:dyDescent="0.3">
      <c r="A5970" s="9" t="s">
        <v>6996</v>
      </c>
      <c r="B5970" s="9" t="s">
        <v>340</v>
      </c>
      <c r="C5970" s="9" t="s">
        <v>12</v>
      </c>
      <c r="D5970" s="9" t="s">
        <v>91</v>
      </c>
      <c r="E5970" s="9" t="s">
        <v>1207</v>
      </c>
      <c r="F5970" s="10">
        <v>44270</v>
      </c>
      <c r="G5970" s="10" t="str">
        <f>VLOOKUP(Table3[[#This Row],[Product ID]],[1]Products!$A:$G,2,0)</f>
        <v>Product 34</v>
      </c>
      <c r="H5970" s="22">
        <v>1</v>
      </c>
      <c r="I5970" s="9">
        <f>VLOOKUP('Consolidtaed Data'!$B3961,[1]Products!$A:$G,4,0)</f>
        <v>556</v>
      </c>
      <c r="J5970" s="9">
        <f>VLOOKUP('Consolidtaed Data'!$B3961,[1]Products!$A:$G,3,0)</f>
        <v>395</v>
      </c>
      <c r="K5970" s="9">
        <f>'Consolidtaed Data'!$J3961*'Consolidtaed Data'!$H3961</f>
        <v>1777</v>
      </c>
      <c r="L5970" s="9">
        <f>'Consolidtaed Data'!$I3961*'Consolidtaed Data'!$H3961</f>
        <v>2141</v>
      </c>
      <c r="M5970" s="9">
        <f>'Consolidtaed Data'!$L3961-'Consolidtaed Data'!$K3961</f>
        <v>689</v>
      </c>
      <c r="N5970" s="9" t="str">
        <f>VLOOKUP('Consolidtaed Data'!$C3961,[1]Locations!$A:$O,2,0)</f>
        <v>Hayward</v>
      </c>
      <c r="O5970" s="9" t="str">
        <f>VLOOKUP('Consolidtaed Data'!$D3961,'[1]Sales People'!$A:$B,2,0)</f>
        <v>Scott Clark</v>
      </c>
      <c r="P5970" s="9" t="str">
        <f>VLOOKUP('Consolidtaed Data'!$E3961,[1]Customers!$A:$B,2,0)</f>
        <v>Juan Hunt</v>
      </c>
      <c r="Q5970" s="11">
        <f>WEEKDAY('Consolidtaed Data'!$F3961)</f>
        <v>6</v>
      </c>
      <c r="R5970" s="9">
        <f>MONTH('Consolidtaed Data'!$F3961)</f>
        <v>10</v>
      </c>
      <c r="S5970" s="9" t="str">
        <f>TEXT(Table3[[#This Row],[Purchase Date]],"MMMM")</f>
        <v>March</v>
      </c>
      <c r="T5970" s="9">
        <f>YEAR('Consolidtaed Data'!$F3961)</f>
        <v>2020</v>
      </c>
    </row>
    <row r="5971" spans="1:20" x14ac:dyDescent="0.3">
      <c r="A5971" s="9" t="s">
        <v>6997</v>
      </c>
      <c r="B5971" s="9" t="s">
        <v>336</v>
      </c>
      <c r="C5971" s="9" t="s">
        <v>25</v>
      </c>
      <c r="D5971" s="9" t="s">
        <v>17</v>
      </c>
      <c r="E5971" s="9" t="s">
        <v>622</v>
      </c>
      <c r="F5971" s="10">
        <v>44270</v>
      </c>
      <c r="G5971" s="10" t="str">
        <f>VLOOKUP(Table3[[#This Row],[Product ID]],[1]Products!$A:$G,2,0)</f>
        <v>Product 78</v>
      </c>
      <c r="H5971" s="22">
        <v>2</v>
      </c>
      <c r="I5971" s="9">
        <f>VLOOKUP('Consolidtaed Data'!$B4025,[1]Products!$A:$G,4,0)</f>
        <v>2091</v>
      </c>
      <c r="J5971" s="9">
        <f>VLOOKUP('Consolidtaed Data'!$B4025,[1]Products!$A:$G,3,0)</f>
        <v>1485</v>
      </c>
      <c r="K5971" s="9">
        <f>'Consolidtaed Data'!$J4025*'Consolidtaed Data'!$H4025</f>
        <v>1535</v>
      </c>
      <c r="L5971" s="9">
        <f>'Consolidtaed Data'!$I4025*'Consolidtaed Data'!$H4025</f>
        <v>2257</v>
      </c>
      <c r="M5971" s="9">
        <f>'Consolidtaed Data'!$L4025-'Consolidtaed Data'!$K4025</f>
        <v>871</v>
      </c>
      <c r="N5971" s="9" t="str">
        <f>VLOOKUP('Consolidtaed Data'!$C4025,[1]Locations!$A:$O,2,0)</f>
        <v>Santa Clarita</v>
      </c>
      <c r="O5971" s="9" t="str">
        <f>VLOOKUP('Consolidtaed Data'!$D4025,'[1]Sales People'!$A:$B,2,0)</f>
        <v>Andrew Bowman</v>
      </c>
      <c r="P5971" s="9" t="str">
        <f>VLOOKUP('Consolidtaed Data'!$E4025,[1]Customers!$A:$B,2,0)</f>
        <v>Alan Miller</v>
      </c>
      <c r="Q5971" s="11">
        <f>WEEKDAY('Consolidtaed Data'!$F4025)</f>
        <v>4</v>
      </c>
      <c r="R5971" s="9">
        <f>MONTH('Consolidtaed Data'!$F4025)</f>
        <v>10</v>
      </c>
      <c r="S5971" s="9" t="str">
        <f>TEXT(Table3[[#This Row],[Purchase Date]],"MMMM")</f>
        <v>March</v>
      </c>
      <c r="T5971" s="9">
        <f>YEAR('Consolidtaed Data'!$F4025)</f>
        <v>2020</v>
      </c>
    </row>
    <row r="5972" spans="1:20" x14ac:dyDescent="0.3">
      <c r="A5972" s="9" t="s">
        <v>6998</v>
      </c>
      <c r="B5972" s="9" t="s">
        <v>692</v>
      </c>
      <c r="C5972" s="9" t="s">
        <v>186</v>
      </c>
      <c r="D5972" s="9" t="s">
        <v>95</v>
      </c>
      <c r="E5972" s="9" t="s">
        <v>681</v>
      </c>
      <c r="F5972" s="10">
        <v>44270</v>
      </c>
      <c r="G5972" s="10" t="str">
        <f>VLOOKUP(Table3[[#This Row],[Product ID]],[1]Products!$A:$G,2,0)</f>
        <v>Product 83</v>
      </c>
      <c r="H5972" s="22">
        <v>3</v>
      </c>
      <c r="I5972" s="9">
        <f>VLOOKUP('Consolidtaed Data'!$B4137,[1]Products!$A:$G,4,0)</f>
        <v>603</v>
      </c>
      <c r="J5972" s="9">
        <f>VLOOKUP('Consolidtaed Data'!$B4137,[1]Products!$A:$G,3,0)</f>
        <v>416</v>
      </c>
      <c r="K5972" s="9">
        <f>'Consolidtaed Data'!$J4137*'Consolidtaed Data'!$H4137</f>
        <v>1251</v>
      </c>
      <c r="L5972" s="9">
        <f>'Consolidtaed Data'!$I4137*'Consolidtaed Data'!$H4137</f>
        <v>1526</v>
      </c>
      <c r="M5972" s="9">
        <f>'Consolidtaed Data'!$L4137-'Consolidtaed Data'!$K4137</f>
        <v>2200</v>
      </c>
      <c r="N5972" s="9" t="str">
        <f>VLOOKUP('Consolidtaed Data'!$C4137,[1]Locations!$A:$O,2,0)</f>
        <v>Palmdale</v>
      </c>
      <c r="O5972" s="9" t="str">
        <f>VLOOKUP('Consolidtaed Data'!$D4137,'[1]Sales People'!$A:$B,2,0)</f>
        <v>Kenneth Bradley</v>
      </c>
      <c r="P5972" s="9" t="str">
        <f>VLOOKUP('Consolidtaed Data'!$E4137,[1]Customers!$A:$B,2,0)</f>
        <v>Daniel Barnes</v>
      </c>
      <c r="Q5972" s="11">
        <f>WEEKDAY('Consolidtaed Data'!$F4137)</f>
        <v>6</v>
      </c>
      <c r="R5972" s="9">
        <f>MONTH('Consolidtaed Data'!$F4137)</f>
        <v>10</v>
      </c>
      <c r="S5972" s="9" t="str">
        <f>TEXT(Table3[[#This Row],[Purchase Date]],"MMMM")</f>
        <v>March</v>
      </c>
      <c r="T5972" s="9">
        <f>YEAR('Consolidtaed Data'!$F4137)</f>
        <v>2020</v>
      </c>
    </row>
    <row r="5973" spans="1:20" x14ac:dyDescent="0.3">
      <c r="A5973" s="9" t="s">
        <v>6999</v>
      </c>
      <c r="B5973" s="9" t="s">
        <v>580</v>
      </c>
      <c r="C5973" s="9" t="s">
        <v>228</v>
      </c>
      <c r="D5973" s="9" t="s">
        <v>326</v>
      </c>
      <c r="E5973" s="9" t="s">
        <v>473</v>
      </c>
      <c r="F5973" s="10">
        <v>44270</v>
      </c>
      <c r="G5973" s="10" t="str">
        <f>VLOOKUP(Table3[[#This Row],[Product ID]],[1]Products!$A:$G,2,0)</f>
        <v>Product 1</v>
      </c>
      <c r="H5973" s="22">
        <v>1</v>
      </c>
      <c r="I5973" s="9">
        <f>VLOOKUP('Consolidtaed Data'!$B4237,[1]Products!$A:$G,4,0)</f>
        <v>951</v>
      </c>
      <c r="J5973" s="9">
        <f>VLOOKUP('Consolidtaed Data'!$B4237,[1]Products!$A:$G,3,0)</f>
        <v>504</v>
      </c>
      <c r="K5973" s="9">
        <f>'Consolidtaed Data'!$J4237*'Consolidtaed Data'!$H4237</f>
        <v>624</v>
      </c>
      <c r="L5973" s="9">
        <f>'Consolidtaed Data'!$I4237*'Consolidtaed Data'!$H4237</f>
        <v>945</v>
      </c>
      <c r="M5973" s="9">
        <f>'Consolidtaed Data'!$L4237-'Consolidtaed Data'!$K4237</f>
        <v>2216</v>
      </c>
      <c r="N5973" s="9" t="str">
        <f>VLOOKUP('Consolidtaed Data'!$C4237,[1]Locations!$A:$O,2,0)</f>
        <v>Modesto</v>
      </c>
      <c r="O5973" s="9" t="str">
        <f>VLOOKUP('Consolidtaed Data'!$D4237,'[1]Sales People'!$A:$B,2,0)</f>
        <v>Kenneth Fields</v>
      </c>
      <c r="P5973" s="9" t="str">
        <f>VLOOKUP('Consolidtaed Data'!$E4237,[1]Customers!$A:$B,2,0)</f>
        <v>Ernest Austin</v>
      </c>
      <c r="Q5973" s="11">
        <f>WEEKDAY('Consolidtaed Data'!$F4237)</f>
        <v>7</v>
      </c>
      <c r="R5973" s="9">
        <f>MONTH('Consolidtaed Data'!$F4237)</f>
        <v>11</v>
      </c>
      <c r="S5973" s="9" t="str">
        <f>TEXT(Table3[[#This Row],[Purchase Date]],"MMMM")</f>
        <v>March</v>
      </c>
      <c r="T5973" s="9">
        <f>YEAR('Consolidtaed Data'!$F4237)</f>
        <v>2020</v>
      </c>
    </row>
    <row r="5974" spans="1:20" x14ac:dyDescent="0.3">
      <c r="A5974" s="9" t="s">
        <v>7000</v>
      </c>
      <c r="B5974" s="9" t="s">
        <v>24</v>
      </c>
      <c r="C5974" s="9" t="s">
        <v>223</v>
      </c>
      <c r="D5974" s="9" t="s">
        <v>26</v>
      </c>
      <c r="E5974" s="9" t="s">
        <v>841</v>
      </c>
      <c r="F5974" s="10">
        <v>44270</v>
      </c>
      <c r="G5974" s="10" t="str">
        <f>VLOOKUP(Table3[[#This Row],[Product ID]],[1]Products!$A:$G,2,0)</f>
        <v>Product 6</v>
      </c>
      <c r="H5974" s="22">
        <v>3</v>
      </c>
      <c r="I5974" s="9">
        <f>VLOOKUP('Consolidtaed Data'!$B4269,[1]Products!$A:$G,4,0)</f>
        <v>545</v>
      </c>
      <c r="J5974" s="9">
        <f>VLOOKUP('Consolidtaed Data'!$B4269,[1]Products!$A:$G,3,0)</f>
        <v>425</v>
      </c>
      <c r="K5974" s="9">
        <f>'Consolidtaed Data'!$J4269*'Consolidtaed Data'!$H4269</f>
        <v>807</v>
      </c>
      <c r="L5974" s="9">
        <f>'Consolidtaed Data'!$I4269*'Consolidtaed Data'!$H4269</f>
        <v>1467</v>
      </c>
      <c r="M5974" s="9">
        <f>'Consolidtaed Data'!$L4269-'Consolidtaed Data'!$K4269</f>
        <v>613</v>
      </c>
      <c r="N5974" s="9" t="str">
        <f>VLOOKUP('Consolidtaed Data'!$C4269,[1]Locations!$A:$O,2,0)</f>
        <v>Santa Clarita</v>
      </c>
      <c r="O5974" s="9" t="str">
        <f>VLOOKUP('Consolidtaed Data'!$D4269,'[1]Sales People'!$A:$B,2,0)</f>
        <v>Patrick Ruiz</v>
      </c>
      <c r="P5974" s="9" t="str">
        <f>VLOOKUP('Consolidtaed Data'!$E4269,[1]Customers!$A:$B,2,0)</f>
        <v>Joseph Murphy</v>
      </c>
      <c r="Q5974" s="11">
        <f>WEEKDAY('Consolidtaed Data'!$F4269)</f>
        <v>3</v>
      </c>
      <c r="R5974" s="9">
        <f>MONTH('Consolidtaed Data'!$F4269)</f>
        <v>11</v>
      </c>
      <c r="S5974" s="9" t="str">
        <f>TEXT(Table3[[#This Row],[Purchase Date]],"MMMM")</f>
        <v>March</v>
      </c>
      <c r="T5974" s="9">
        <f>YEAR('Consolidtaed Data'!$F4269)</f>
        <v>2020</v>
      </c>
    </row>
    <row r="5975" spans="1:20" x14ac:dyDescent="0.3">
      <c r="A5975" s="9" t="s">
        <v>7001</v>
      </c>
      <c r="B5975" s="9" t="s">
        <v>98</v>
      </c>
      <c r="C5975" s="9" t="s">
        <v>249</v>
      </c>
      <c r="D5975" s="9" t="s">
        <v>68</v>
      </c>
      <c r="E5975" s="9" t="s">
        <v>300</v>
      </c>
      <c r="F5975" s="10">
        <v>44270</v>
      </c>
      <c r="G5975" s="10" t="str">
        <f>VLOOKUP(Table3[[#This Row],[Product ID]],[1]Products!$A:$G,2,0)</f>
        <v>Product 85</v>
      </c>
      <c r="H5975" s="22">
        <v>1</v>
      </c>
      <c r="I5975" s="9">
        <f>VLOOKUP('Consolidtaed Data'!$B4318,[1]Products!$A:$G,4,0)</f>
        <v>1353</v>
      </c>
      <c r="J5975" s="9">
        <f>VLOOKUP('Consolidtaed Data'!$B4318,[1]Products!$A:$G,3,0)</f>
        <v>947</v>
      </c>
      <c r="K5975" s="9">
        <f>'Consolidtaed Data'!$J4318*'Consolidtaed Data'!$H4318</f>
        <v>1636</v>
      </c>
      <c r="L5975" s="9">
        <f>'Consolidtaed Data'!$I4318*'Consolidtaed Data'!$H4318</f>
        <v>3268</v>
      </c>
      <c r="M5975" s="9">
        <f>'Consolidtaed Data'!$L4318-'Consolidtaed Data'!$K4318</f>
        <v>1564</v>
      </c>
      <c r="N5975" s="9" t="str">
        <f>VLOOKUP('Consolidtaed Data'!$C4318,[1]Locations!$A:$O,2,0)</f>
        <v>Rancho Cucamonga</v>
      </c>
      <c r="O5975" s="9" t="str">
        <f>VLOOKUP('Consolidtaed Data'!$D4318,'[1]Sales People'!$A:$B,2,0)</f>
        <v>Howard Gardner</v>
      </c>
      <c r="P5975" s="9" t="str">
        <f>VLOOKUP('Consolidtaed Data'!$E4318,[1]Customers!$A:$B,2,0)</f>
        <v>Ronald Bradley</v>
      </c>
      <c r="Q5975" s="11">
        <f>WEEKDAY('Consolidtaed Data'!$F4318)</f>
        <v>6</v>
      </c>
      <c r="R5975" s="9">
        <f>MONTH('Consolidtaed Data'!$F4318)</f>
        <v>11</v>
      </c>
      <c r="S5975" s="9" t="str">
        <f>TEXT(Table3[[#This Row],[Purchase Date]],"MMMM")</f>
        <v>March</v>
      </c>
      <c r="T5975" s="9">
        <f>YEAR('Consolidtaed Data'!$F4318)</f>
        <v>2020</v>
      </c>
    </row>
    <row r="5976" spans="1:20" x14ac:dyDescent="0.3">
      <c r="A5976" s="9" t="s">
        <v>7002</v>
      </c>
      <c r="B5976" s="9" t="s">
        <v>168</v>
      </c>
      <c r="C5976" s="9" t="s">
        <v>231</v>
      </c>
      <c r="D5976" s="9" t="s">
        <v>374</v>
      </c>
      <c r="E5976" s="9" t="s">
        <v>2281</v>
      </c>
      <c r="F5976" s="10">
        <v>44270</v>
      </c>
      <c r="G5976" s="10" t="str">
        <f>VLOOKUP(Table3[[#This Row],[Product ID]],[1]Products!$A:$G,2,0)</f>
        <v>Product 26</v>
      </c>
      <c r="H5976" s="22">
        <v>1</v>
      </c>
      <c r="I5976" s="9">
        <f>VLOOKUP('Consolidtaed Data'!$B4330,[1]Products!$A:$G,4,0)</f>
        <v>136</v>
      </c>
      <c r="J5976" s="9">
        <f>VLOOKUP('Consolidtaed Data'!$B4330,[1]Products!$A:$G,3,0)</f>
        <v>72</v>
      </c>
      <c r="K5976" s="9">
        <f>'Consolidtaed Data'!$J4330*'Consolidtaed Data'!$H4330</f>
        <v>1473</v>
      </c>
      <c r="L5976" s="9">
        <f>'Consolidtaed Data'!$I4330*'Consolidtaed Data'!$H4330</f>
        <v>2497</v>
      </c>
      <c r="M5976" s="9">
        <f>'Consolidtaed Data'!$L4330-'Consolidtaed Data'!$K4330</f>
        <v>690</v>
      </c>
      <c r="N5976" s="9" t="str">
        <f>VLOOKUP('Consolidtaed Data'!$C4330,[1]Locations!$A:$O,2,0)</f>
        <v>Pasadena</v>
      </c>
      <c r="O5976" s="9" t="str">
        <f>VLOOKUP('Consolidtaed Data'!$D4330,'[1]Sales People'!$A:$B,2,0)</f>
        <v>Joe Sims</v>
      </c>
      <c r="P5976" s="9" t="str">
        <f>VLOOKUP('Consolidtaed Data'!$E4330,[1]Customers!$A:$B,2,0)</f>
        <v>James Foster</v>
      </c>
      <c r="Q5976" s="11">
        <f>WEEKDAY('Consolidtaed Data'!$F4330)</f>
        <v>7</v>
      </c>
      <c r="R5976" s="9">
        <f>MONTH('Consolidtaed Data'!$F4330)</f>
        <v>11</v>
      </c>
      <c r="S5976" s="9" t="str">
        <f>TEXT(Table3[[#This Row],[Purchase Date]],"MMMM")</f>
        <v>March</v>
      </c>
      <c r="T5976" s="9">
        <f>YEAR('Consolidtaed Data'!$F4330)</f>
        <v>2020</v>
      </c>
    </row>
    <row r="5977" spans="1:20" x14ac:dyDescent="0.3">
      <c r="A5977" s="9" t="s">
        <v>7003</v>
      </c>
      <c r="B5977" s="9" t="s">
        <v>311</v>
      </c>
      <c r="C5977" s="9" t="s">
        <v>289</v>
      </c>
      <c r="D5977" s="9" t="s">
        <v>315</v>
      </c>
      <c r="E5977" s="9" t="s">
        <v>706</v>
      </c>
      <c r="F5977" s="10">
        <v>44270</v>
      </c>
      <c r="G5977" s="10" t="str">
        <f>VLOOKUP(Table3[[#This Row],[Product ID]],[1]Products!$A:$G,2,0)</f>
        <v>Product 33</v>
      </c>
      <c r="H5977" s="22">
        <v>1</v>
      </c>
      <c r="I5977" s="9">
        <f>VLOOKUP('Consolidtaed Data'!$B4451,[1]Products!$A:$G,4,0)</f>
        <v>771</v>
      </c>
      <c r="J5977" s="9">
        <f>VLOOKUP('Consolidtaed Data'!$B4451,[1]Products!$A:$G,3,0)</f>
        <v>648</v>
      </c>
      <c r="K5977" s="9">
        <f>'Consolidtaed Data'!$J4451*'Consolidtaed Data'!$H4451</f>
        <v>420</v>
      </c>
      <c r="L5977" s="9">
        <f>'Consolidtaed Data'!$I4451*'Consolidtaed Data'!$H4451</f>
        <v>584</v>
      </c>
      <c r="M5977" s="9">
        <f>'Consolidtaed Data'!$L4451-'Consolidtaed Data'!$K4451</f>
        <v>606</v>
      </c>
      <c r="N5977" s="9" t="str">
        <f>VLOOKUP('Consolidtaed Data'!$C4451,[1]Locations!$A:$O,2,0)</f>
        <v>Chula Vista</v>
      </c>
      <c r="O5977" s="9" t="str">
        <f>VLOOKUP('Consolidtaed Data'!$D4451,'[1]Sales People'!$A:$B,2,0)</f>
        <v>Robert Reed</v>
      </c>
      <c r="P5977" s="9" t="str">
        <f>VLOOKUP('Consolidtaed Data'!$E4451,[1]Customers!$A:$B,2,0)</f>
        <v>Adam Duncan</v>
      </c>
      <c r="Q5977" s="11">
        <f>WEEKDAY('Consolidtaed Data'!$F4451)</f>
        <v>1</v>
      </c>
      <c r="R5977" s="9">
        <f>MONTH('Consolidtaed Data'!$F4451)</f>
        <v>11</v>
      </c>
      <c r="S5977" s="9" t="str">
        <f>TEXT(Table3[[#This Row],[Purchase Date]],"MMMM")</f>
        <v>March</v>
      </c>
      <c r="T5977" s="9">
        <f>YEAR('Consolidtaed Data'!$F4451)</f>
        <v>2020</v>
      </c>
    </row>
    <row r="5978" spans="1:20" x14ac:dyDescent="0.3">
      <c r="A5978" s="9" t="s">
        <v>7004</v>
      </c>
      <c r="B5978" s="9" t="s">
        <v>191</v>
      </c>
      <c r="C5978" s="9" t="s">
        <v>86</v>
      </c>
      <c r="D5978" s="9" t="s">
        <v>80</v>
      </c>
      <c r="E5978" s="9" t="s">
        <v>3880</v>
      </c>
      <c r="F5978" s="10">
        <v>44270</v>
      </c>
      <c r="G5978" s="10" t="str">
        <f>VLOOKUP(Table3[[#This Row],[Product ID]],[1]Products!$A:$G,2,0)</f>
        <v>Product 36</v>
      </c>
      <c r="H5978" s="22">
        <v>2</v>
      </c>
      <c r="I5978" s="9">
        <f>VLOOKUP('Consolidtaed Data'!$B4507,[1]Products!$A:$G,4,0)</f>
        <v>1972</v>
      </c>
      <c r="J5978" s="9">
        <f>VLOOKUP('Consolidtaed Data'!$B4507,[1]Products!$A:$G,3,0)</f>
        <v>1321</v>
      </c>
      <c r="K5978" s="9">
        <f>'Consolidtaed Data'!$J4507*'Consolidtaed Data'!$H4507</f>
        <v>171</v>
      </c>
      <c r="L5978" s="9">
        <f>'Consolidtaed Data'!$I4507*'Consolidtaed Data'!$H4507</f>
        <v>217</v>
      </c>
      <c r="M5978" s="9">
        <f>'Consolidtaed Data'!$L4507-'Consolidtaed Data'!$K4507</f>
        <v>736</v>
      </c>
      <c r="N5978" s="9" t="str">
        <f>VLOOKUP('Consolidtaed Data'!$C4507,[1]Locations!$A:$O,2,0)</f>
        <v>Pomona</v>
      </c>
      <c r="O5978" s="9" t="str">
        <f>VLOOKUP('Consolidtaed Data'!$D4507,'[1]Sales People'!$A:$B,2,0)</f>
        <v>Patrick Ruiz</v>
      </c>
      <c r="P5978" s="9" t="str">
        <f>VLOOKUP('Consolidtaed Data'!$E4507,[1]Customers!$A:$B,2,0)</f>
        <v>Bruce Armstrong</v>
      </c>
      <c r="Q5978" s="11">
        <f>WEEKDAY('Consolidtaed Data'!$F4507)</f>
        <v>5</v>
      </c>
      <c r="R5978" s="9">
        <f>MONTH('Consolidtaed Data'!$F4507)</f>
        <v>11</v>
      </c>
      <c r="S5978" s="9" t="str">
        <f>TEXT(Table3[[#This Row],[Purchase Date]],"MMMM")</f>
        <v>March</v>
      </c>
      <c r="T5978" s="9">
        <f>YEAR('Consolidtaed Data'!$F4507)</f>
        <v>2020</v>
      </c>
    </row>
    <row r="5979" spans="1:20" x14ac:dyDescent="0.3">
      <c r="A5979" s="9" t="s">
        <v>7005</v>
      </c>
      <c r="B5979" s="9" t="s">
        <v>76</v>
      </c>
      <c r="C5979" s="9" t="s">
        <v>564</v>
      </c>
      <c r="D5979" s="9" t="s">
        <v>149</v>
      </c>
      <c r="E5979" s="9" t="s">
        <v>166</v>
      </c>
      <c r="F5979" s="10">
        <v>44270</v>
      </c>
      <c r="G5979" s="10" t="str">
        <f>VLOOKUP(Table3[[#This Row],[Product ID]],[1]Products!$A:$G,2,0)</f>
        <v>Product 19</v>
      </c>
      <c r="H5979" s="22">
        <v>3</v>
      </c>
      <c r="I5979" s="9">
        <f>VLOOKUP('Consolidtaed Data'!$B4576,[1]Products!$A:$G,4,0)</f>
        <v>871</v>
      </c>
      <c r="J5979" s="9">
        <f>VLOOKUP('Consolidtaed Data'!$B4576,[1]Products!$A:$G,3,0)</f>
        <v>540</v>
      </c>
      <c r="K5979" s="9">
        <f>'Consolidtaed Data'!$J4576*'Consolidtaed Data'!$H4576</f>
        <v>408</v>
      </c>
      <c r="L5979" s="9">
        <f>'Consolidtaed Data'!$I4576*'Consolidtaed Data'!$H4576</f>
        <v>504</v>
      </c>
      <c r="M5979" s="9">
        <f>'Consolidtaed Data'!$L4576-'Consolidtaed Data'!$K4576</f>
        <v>744</v>
      </c>
      <c r="N5979" s="9" t="str">
        <f>VLOOKUP('Consolidtaed Data'!$C4576,[1]Locations!$A:$O,2,0)</f>
        <v>Ontario</v>
      </c>
      <c r="O5979" s="9" t="str">
        <f>VLOOKUP('Consolidtaed Data'!$D4576,'[1]Sales People'!$A:$B,2,0)</f>
        <v>Andrew Bowman</v>
      </c>
      <c r="P5979" s="9" t="str">
        <f>VLOOKUP('Consolidtaed Data'!$E4576,[1]Customers!$A:$B,2,0)</f>
        <v>Samuel Kim</v>
      </c>
      <c r="Q5979" s="11">
        <f>WEEKDAY('Consolidtaed Data'!$F4576)</f>
        <v>2</v>
      </c>
      <c r="R5979" s="9">
        <f>MONTH('Consolidtaed Data'!$F4576)</f>
        <v>11</v>
      </c>
      <c r="S5979" s="9" t="str">
        <f>TEXT(Table3[[#This Row],[Purchase Date]],"MMMM")</f>
        <v>March</v>
      </c>
      <c r="T5979" s="9">
        <f>YEAR('Consolidtaed Data'!$F4576)</f>
        <v>2020</v>
      </c>
    </row>
    <row r="5980" spans="1:20" x14ac:dyDescent="0.3">
      <c r="A5980" s="9" t="s">
        <v>7006</v>
      </c>
      <c r="B5980" s="9" t="s">
        <v>338</v>
      </c>
      <c r="C5980" s="9" t="s">
        <v>469</v>
      </c>
      <c r="D5980" s="9" t="s">
        <v>113</v>
      </c>
      <c r="E5980" s="9" t="s">
        <v>436</v>
      </c>
      <c r="F5980" s="10">
        <v>44270</v>
      </c>
      <c r="G5980" s="10" t="str">
        <f>VLOOKUP(Table3[[#This Row],[Product ID]],[1]Products!$A:$G,2,0)</f>
        <v>Product 95</v>
      </c>
      <c r="H5980" s="22">
        <v>3</v>
      </c>
      <c r="I5980" s="9">
        <f>VLOOKUP('Consolidtaed Data'!$B4664,[1]Products!$A:$G,4,0)</f>
        <v>596</v>
      </c>
      <c r="J5980" s="9">
        <f>VLOOKUP('Consolidtaed Data'!$B4664,[1]Products!$A:$G,3,0)</f>
        <v>358</v>
      </c>
      <c r="K5980" s="9">
        <f>'Consolidtaed Data'!$J4664*'Consolidtaed Data'!$H4664</f>
        <v>316</v>
      </c>
      <c r="L5980" s="9">
        <f>'Consolidtaed Data'!$I4664*'Consolidtaed Data'!$H4664</f>
        <v>508</v>
      </c>
      <c r="M5980" s="9">
        <f>'Consolidtaed Data'!$L4664-'Consolidtaed Data'!$K4664</f>
        <v>736</v>
      </c>
      <c r="N5980" s="9" t="str">
        <f>VLOOKUP('Consolidtaed Data'!$C4664,[1]Locations!$A:$O,2,0)</f>
        <v>Antioch</v>
      </c>
      <c r="O5980" s="9" t="str">
        <f>VLOOKUP('Consolidtaed Data'!$D4664,'[1]Sales People'!$A:$B,2,0)</f>
        <v>Kenneth Bradley</v>
      </c>
      <c r="P5980" s="9" t="str">
        <f>VLOOKUP('Consolidtaed Data'!$E4664,[1]Customers!$A:$B,2,0)</f>
        <v>Ralph Banks</v>
      </c>
      <c r="Q5980" s="11">
        <f>WEEKDAY('Consolidtaed Data'!$F4664)</f>
        <v>3</v>
      </c>
      <c r="R5980" s="9">
        <f>MONTH('Consolidtaed Data'!$F4664)</f>
        <v>12</v>
      </c>
      <c r="S5980" s="9" t="str">
        <f>TEXT(Table3[[#This Row],[Purchase Date]],"MMMM")</f>
        <v>March</v>
      </c>
      <c r="T5980" s="9">
        <f>YEAR('Consolidtaed Data'!$F4664)</f>
        <v>2020</v>
      </c>
    </row>
    <row r="5981" spans="1:20" x14ac:dyDescent="0.3">
      <c r="A5981" s="9" t="s">
        <v>7007</v>
      </c>
      <c r="B5981" s="9" t="s">
        <v>294</v>
      </c>
      <c r="C5981" s="9" t="s">
        <v>39</v>
      </c>
      <c r="D5981" s="9" t="s">
        <v>197</v>
      </c>
      <c r="E5981" s="9" t="s">
        <v>926</v>
      </c>
      <c r="F5981" s="10">
        <v>44270</v>
      </c>
      <c r="G5981" s="10" t="str">
        <f>VLOOKUP(Table3[[#This Row],[Product ID]],[1]Products!$A:$G,2,0)</f>
        <v>Product 51</v>
      </c>
      <c r="H5981" s="22">
        <v>2</v>
      </c>
      <c r="I5981" s="9">
        <f>VLOOKUP('Consolidtaed Data'!$B4681,[1]Products!$A:$G,4,0)</f>
        <v>800</v>
      </c>
      <c r="J5981" s="9">
        <f>VLOOKUP('Consolidtaed Data'!$B4681,[1]Products!$A:$G,3,0)</f>
        <v>536</v>
      </c>
      <c r="K5981" s="9">
        <f>'Consolidtaed Data'!$J4681*'Consolidtaed Data'!$H4681</f>
        <v>1260</v>
      </c>
      <c r="L5981" s="9">
        <f>'Consolidtaed Data'!$I4681*'Consolidtaed Data'!$H4681</f>
        <v>1752</v>
      </c>
      <c r="M5981" s="9">
        <f>'Consolidtaed Data'!$L4681-'Consolidtaed Data'!$K4681</f>
        <v>74</v>
      </c>
      <c r="N5981" s="9" t="str">
        <f>VLOOKUP('Consolidtaed Data'!$C4681,[1]Locations!$A:$O,2,0)</f>
        <v>Escondido</v>
      </c>
      <c r="O5981" s="9" t="str">
        <f>VLOOKUP('Consolidtaed Data'!$D4681,'[1]Sales People'!$A:$B,2,0)</f>
        <v>Larry Castillo</v>
      </c>
      <c r="P5981" s="9" t="str">
        <f>VLOOKUP('Consolidtaed Data'!$E4681,[1]Customers!$A:$B,2,0)</f>
        <v>Shawn Reynolds</v>
      </c>
      <c r="Q5981" s="11">
        <f>WEEKDAY('Consolidtaed Data'!$F4681)</f>
        <v>4</v>
      </c>
      <c r="R5981" s="9">
        <f>MONTH('Consolidtaed Data'!$F4681)</f>
        <v>12</v>
      </c>
      <c r="S5981" s="9" t="str">
        <f>TEXT(Table3[[#This Row],[Purchase Date]],"MMMM")</f>
        <v>March</v>
      </c>
      <c r="T5981" s="9">
        <f>YEAR('Consolidtaed Data'!$F4681)</f>
        <v>2020</v>
      </c>
    </row>
    <row r="5982" spans="1:20" x14ac:dyDescent="0.3">
      <c r="A5982" s="9" t="s">
        <v>7008</v>
      </c>
      <c r="B5982" s="9" t="s">
        <v>549</v>
      </c>
      <c r="C5982" s="9" t="s">
        <v>130</v>
      </c>
      <c r="D5982" s="9" t="s">
        <v>31</v>
      </c>
      <c r="E5982" s="9" t="s">
        <v>1207</v>
      </c>
      <c r="F5982" s="12">
        <v>44287</v>
      </c>
      <c r="G5982" s="12" t="str">
        <f>VLOOKUP(Table3[[#This Row],[Product ID]],[1]Products!$A:$G,2,0)</f>
        <v>Product 10</v>
      </c>
      <c r="H5982" s="22">
        <v>3</v>
      </c>
      <c r="I5982" s="9">
        <f>VLOOKUP('Consolidtaed Data'!$B741,[1]Products!$A:$G,4,0)</f>
        <v>2464</v>
      </c>
      <c r="J5982" s="9">
        <f>VLOOKUP('Consolidtaed Data'!$B741,[1]Products!$A:$G,3,0)</f>
        <v>1774</v>
      </c>
      <c r="K5982" s="9">
        <f>'Consolidtaed Data'!$J741*'Consolidtaed Data'!$H741</f>
        <v>5468</v>
      </c>
      <c r="L5982" s="9">
        <f>'Consolidtaed Data'!$I741*'Consolidtaed Data'!$H741</f>
        <v>8964</v>
      </c>
      <c r="M5982" s="9">
        <f>'Consolidtaed Data'!$L741-'Consolidtaed Data'!$K741</f>
        <v>274</v>
      </c>
      <c r="N5982" s="9" t="str">
        <f>VLOOKUP('Consolidtaed Data'!$C741,[1]Locations!$A:$O,2,0)</f>
        <v>Rancho Cucamonga</v>
      </c>
      <c r="O5982" s="9" t="str">
        <f>VLOOKUP('Consolidtaed Data'!$D741,'[1]Sales People'!$A:$B,2,0)</f>
        <v>Ernest Wheeler</v>
      </c>
      <c r="P5982" s="9" t="str">
        <f>VLOOKUP('Consolidtaed Data'!$E741,[1]Customers!$A:$B,2,0)</f>
        <v>Bruce Armstrong</v>
      </c>
      <c r="Q5982" s="11">
        <f>WEEKDAY('Consolidtaed Data'!$F741)</f>
        <v>5</v>
      </c>
      <c r="R5982" s="9">
        <f>MONTH('Consolidtaed Data'!$F741)</f>
        <v>2</v>
      </c>
      <c r="S5982" s="9" t="str">
        <f>TEXT(Table3[[#This Row],[Purchase Date]],"MMMM")</f>
        <v>April</v>
      </c>
      <c r="T5982" s="9">
        <f>YEAR('Consolidtaed Data'!$F741)</f>
        <v>2020</v>
      </c>
    </row>
    <row r="5983" spans="1:20" x14ac:dyDescent="0.3">
      <c r="A5983" s="9" t="s">
        <v>7009</v>
      </c>
      <c r="B5983" s="9" t="s">
        <v>278</v>
      </c>
      <c r="C5983" s="9" t="s">
        <v>122</v>
      </c>
      <c r="D5983" s="9" t="s">
        <v>9</v>
      </c>
      <c r="E5983" s="9" t="s">
        <v>77</v>
      </c>
      <c r="F5983" s="12">
        <v>44287</v>
      </c>
      <c r="G5983" s="12" t="str">
        <f>VLOOKUP(Table3[[#This Row],[Product ID]],[1]Products!$A:$G,2,0)</f>
        <v>Product 75</v>
      </c>
      <c r="H5983" s="22">
        <v>4</v>
      </c>
      <c r="I5983" s="9">
        <f>VLOOKUP('Consolidtaed Data'!$B1360,[1]Products!$A:$G,4,0)</f>
        <v>1826</v>
      </c>
      <c r="J5983" s="9">
        <f>VLOOKUP('Consolidtaed Data'!$B1360,[1]Products!$A:$G,3,0)</f>
        <v>1443</v>
      </c>
      <c r="K5983" s="9">
        <f>'Consolidtaed Data'!$J1360*'Consolidtaed Data'!$H1360</f>
        <v>316</v>
      </c>
      <c r="L5983" s="9">
        <f>'Consolidtaed Data'!$I1360*'Consolidtaed Data'!$H1360</f>
        <v>508</v>
      </c>
      <c r="M5983" s="9">
        <f>'Consolidtaed Data'!$L1360-'Consolidtaed Data'!$K1360</f>
        <v>688</v>
      </c>
      <c r="N5983" s="9" t="str">
        <f>VLOOKUP('Consolidtaed Data'!$C1360,[1]Locations!$A:$O,2,0)</f>
        <v>Corona</v>
      </c>
      <c r="O5983" s="9" t="str">
        <f>VLOOKUP('Consolidtaed Data'!$D1360,'[1]Sales People'!$A:$B,2,0)</f>
        <v>Jeremy Mendoza</v>
      </c>
      <c r="P5983" s="9" t="str">
        <f>VLOOKUP('Consolidtaed Data'!$E1360,[1]Customers!$A:$B,2,0)</f>
        <v>Jerry Barnes</v>
      </c>
      <c r="Q5983" s="11">
        <f>WEEKDAY('Consolidtaed Data'!$F1360)</f>
        <v>6</v>
      </c>
      <c r="R5983" s="9">
        <f>MONTH('Consolidtaed Data'!$F1360)</f>
        <v>4</v>
      </c>
      <c r="S5983" s="9" t="str">
        <f>TEXT(Table3[[#This Row],[Purchase Date]],"MMMM")</f>
        <v>April</v>
      </c>
      <c r="T5983" s="9">
        <f>YEAR('Consolidtaed Data'!$F1360)</f>
        <v>2020</v>
      </c>
    </row>
    <row r="5984" spans="1:20" x14ac:dyDescent="0.3">
      <c r="A5984" s="9" t="s">
        <v>7010</v>
      </c>
      <c r="B5984" s="9" t="s">
        <v>294</v>
      </c>
      <c r="C5984" s="9" t="s">
        <v>231</v>
      </c>
      <c r="D5984" s="9" t="s">
        <v>174</v>
      </c>
      <c r="E5984" s="9" t="s">
        <v>2342</v>
      </c>
      <c r="F5984" s="12">
        <v>44287</v>
      </c>
      <c r="G5984" s="12" t="str">
        <f>VLOOKUP(Table3[[#This Row],[Product ID]],[1]Products!$A:$G,2,0)</f>
        <v>Product 51</v>
      </c>
      <c r="H5984" s="22">
        <v>1</v>
      </c>
      <c r="I5984" s="9">
        <f>VLOOKUP('Consolidtaed Data'!$B1381,[1]Products!$A:$G,4,0)</f>
        <v>2464</v>
      </c>
      <c r="J5984" s="9">
        <f>VLOOKUP('Consolidtaed Data'!$B1381,[1]Products!$A:$G,3,0)</f>
        <v>1774</v>
      </c>
      <c r="K5984" s="9">
        <f>'Consolidtaed Data'!$J1381*'Consolidtaed Data'!$H1381</f>
        <v>1072</v>
      </c>
      <c r="L5984" s="9">
        <f>'Consolidtaed Data'!$I1381*'Consolidtaed Data'!$H1381</f>
        <v>1600</v>
      </c>
      <c r="M5984" s="9">
        <f>'Consolidtaed Data'!$L1381-'Consolidtaed Data'!$K1381</f>
        <v>1532</v>
      </c>
      <c r="N5984" s="9" t="str">
        <f>VLOOKUP('Consolidtaed Data'!$C1381,[1]Locations!$A:$O,2,0)</f>
        <v>Daly City</v>
      </c>
      <c r="O5984" s="9" t="str">
        <f>VLOOKUP('Consolidtaed Data'!$D1381,'[1]Sales People'!$A:$B,2,0)</f>
        <v>Henry Nelson</v>
      </c>
      <c r="P5984" s="9" t="str">
        <f>VLOOKUP('Consolidtaed Data'!$E1381,[1]Customers!$A:$B,2,0)</f>
        <v>Jason Duncan</v>
      </c>
      <c r="Q5984" s="11">
        <f>WEEKDAY('Consolidtaed Data'!$F1381)</f>
        <v>7</v>
      </c>
      <c r="R5984" s="9">
        <f>MONTH('Consolidtaed Data'!$F1381)</f>
        <v>4</v>
      </c>
      <c r="S5984" s="9" t="str">
        <f>TEXT(Table3[[#This Row],[Purchase Date]],"MMMM")</f>
        <v>April</v>
      </c>
      <c r="T5984" s="9">
        <f>YEAR('Consolidtaed Data'!$F1381)</f>
        <v>2020</v>
      </c>
    </row>
    <row r="5985" spans="1:20" x14ac:dyDescent="0.3">
      <c r="A5985" s="9" t="s">
        <v>7011</v>
      </c>
      <c r="B5985" s="9" t="s">
        <v>266</v>
      </c>
      <c r="C5985" s="9" t="s">
        <v>25</v>
      </c>
      <c r="D5985" s="9" t="s">
        <v>246</v>
      </c>
      <c r="E5985" s="9" t="s">
        <v>2524</v>
      </c>
      <c r="F5985" s="12">
        <v>44287</v>
      </c>
      <c r="G5985" s="12" t="str">
        <f>VLOOKUP(Table3[[#This Row],[Product ID]],[1]Products!$A:$G,2,0)</f>
        <v>Product 92</v>
      </c>
      <c r="H5985" s="22">
        <v>1</v>
      </c>
      <c r="I5985" s="9">
        <f>VLOOKUP('Consolidtaed Data'!$B1653,[1]Products!$A:$G,4,0)</f>
        <v>392</v>
      </c>
      <c r="J5985" s="9">
        <f>VLOOKUP('Consolidtaed Data'!$B1653,[1]Products!$A:$G,3,0)</f>
        <v>255</v>
      </c>
      <c r="K5985" s="9">
        <f>'Consolidtaed Data'!$J1653*'Consolidtaed Data'!$H1653</f>
        <v>2092</v>
      </c>
      <c r="L5985" s="9">
        <f>'Consolidtaed Data'!$I1653*'Consolidtaed Data'!$H1653</f>
        <v>3270</v>
      </c>
      <c r="M5985" s="9">
        <f>'Consolidtaed Data'!$L1653-'Consolidtaed Data'!$K1653</f>
        <v>137</v>
      </c>
      <c r="N5985" s="9" t="str">
        <f>VLOOKUP('Consolidtaed Data'!$C1653,[1]Locations!$A:$O,2,0)</f>
        <v>Costa Mesa</v>
      </c>
      <c r="O5985" s="9" t="str">
        <f>VLOOKUP('Consolidtaed Data'!$D1653,'[1]Sales People'!$A:$B,2,0)</f>
        <v>Kenneth Bradley</v>
      </c>
      <c r="P5985" s="9" t="str">
        <f>VLOOKUP('Consolidtaed Data'!$E1653,[1]Customers!$A:$B,2,0)</f>
        <v>Keith Moore</v>
      </c>
      <c r="Q5985" s="11">
        <f>WEEKDAY('Consolidtaed Data'!$F1653)</f>
        <v>6</v>
      </c>
      <c r="R5985" s="9">
        <f>MONTH('Consolidtaed Data'!$F1653)</f>
        <v>5</v>
      </c>
      <c r="S5985" s="9" t="str">
        <f>TEXT(Table3[[#This Row],[Purchase Date]],"MMMM")</f>
        <v>April</v>
      </c>
      <c r="T5985" s="9">
        <f>YEAR('Consolidtaed Data'!$F1653)</f>
        <v>2020</v>
      </c>
    </row>
    <row r="5986" spans="1:20" x14ac:dyDescent="0.3">
      <c r="A5986" s="9" t="s">
        <v>7012</v>
      </c>
      <c r="B5986" s="9" t="s">
        <v>139</v>
      </c>
      <c r="C5986" s="9" t="s">
        <v>45</v>
      </c>
      <c r="D5986" s="9" t="s">
        <v>56</v>
      </c>
      <c r="E5986" s="9" t="s">
        <v>919</v>
      </c>
      <c r="F5986" s="12">
        <v>44287</v>
      </c>
      <c r="G5986" s="12" t="str">
        <f>VLOOKUP(Table3[[#This Row],[Product ID]],[1]Products!$A:$G,2,0)</f>
        <v>Product 13</v>
      </c>
      <c r="H5986" s="22">
        <v>1</v>
      </c>
      <c r="I5986" s="9">
        <f>VLOOKUP('Consolidtaed Data'!$B1752,[1]Products!$A:$G,4,0)</f>
        <v>667</v>
      </c>
      <c r="J5986" s="9">
        <f>VLOOKUP('Consolidtaed Data'!$B1752,[1]Products!$A:$G,3,0)</f>
        <v>387</v>
      </c>
      <c r="K5986" s="9">
        <f>'Consolidtaed Data'!$J1752*'Consolidtaed Data'!$H1752</f>
        <v>945</v>
      </c>
      <c r="L5986" s="9">
        <f>'Consolidtaed Data'!$I1752*'Consolidtaed Data'!$H1752</f>
        <v>1889</v>
      </c>
      <c r="M5986" s="9">
        <f>'Consolidtaed Data'!$L1752-'Consolidtaed Data'!$K1752</f>
        <v>561</v>
      </c>
      <c r="N5986" s="9" t="str">
        <f>VLOOKUP('Consolidtaed Data'!$C1752,[1]Locations!$A:$O,2,0)</f>
        <v>Moreno Valley</v>
      </c>
      <c r="O5986" s="9" t="str">
        <f>VLOOKUP('Consolidtaed Data'!$D1752,'[1]Sales People'!$A:$B,2,0)</f>
        <v>Brian Davis</v>
      </c>
      <c r="P5986" s="9" t="str">
        <f>VLOOKUP('Consolidtaed Data'!$E1752,[1]Customers!$A:$B,2,0)</f>
        <v>David Mendoza</v>
      </c>
      <c r="Q5986" s="11">
        <f>WEEKDAY('Consolidtaed Data'!$F1752)</f>
        <v>6</v>
      </c>
      <c r="R5986" s="9">
        <f>MONTH('Consolidtaed Data'!$F1752)</f>
        <v>5</v>
      </c>
      <c r="S5986" s="9" t="str">
        <f>TEXT(Table3[[#This Row],[Purchase Date]],"MMMM")</f>
        <v>April</v>
      </c>
      <c r="T5986" s="9">
        <f>YEAR('Consolidtaed Data'!$F1752)</f>
        <v>2020</v>
      </c>
    </row>
    <row r="5987" spans="1:20" x14ac:dyDescent="0.3">
      <c r="A5987" s="9" t="s">
        <v>7013</v>
      </c>
      <c r="B5987" s="9" t="s">
        <v>418</v>
      </c>
      <c r="C5987" s="9" t="s">
        <v>169</v>
      </c>
      <c r="D5987" s="9" t="s">
        <v>241</v>
      </c>
      <c r="E5987" s="9" t="s">
        <v>1777</v>
      </c>
      <c r="F5987" s="12">
        <v>44287</v>
      </c>
      <c r="G5987" s="12" t="str">
        <f>VLOOKUP(Table3[[#This Row],[Product ID]],[1]Products!$A:$G,2,0)</f>
        <v>Product 82</v>
      </c>
      <c r="H5987" s="22">
        <v>4</v>
      </c>
      <c r="I5987" s="9">
        <f>VLOOKUP('Consolidtaed Data'!$B1914,[1]Products!$A:$G,4,0)</f>
        <v>2497</v>
      </c>
      <c r="J5987" s="9">
        <f>VLOOKUP('Consolidtaed Data'!$B1914,[1]Products!$A:$G,3,0)</f>
        <v>1473</v>
      </c>
      <c r="K5987" s="9">
        <f>'Consolidtaed Data'!$J1914*'Consolidtaed Data'!$H1914</f>
        <v>1367</v>
      </c>
      <c r="L5987" s="9">
        <f>'Consolidtaed Data'!$I1914*'Consolidtaed Data'!$H1914</f>
        <v>2241</v>
      </c>
      <c r="M5987" s="9">
        <f>'Consolidtaed Data'!$L1914-'Consolidtaed Data'!$K1914</f>
        <v>530</v>
      </c>
      <c r="N5987" s="9" t="str">
        <f>VLOOKUP('Consolidtaed Data'!$C1914,[1]Locations!$A:$O,2,0)</f>
        <v>Modesto</v>
      </c>
      <c r="O5987" s="9" t="str">
        <f>VLOOKUP('Consolidtaed Data'!$D1914,'[1]Sales People'!$A:$B,2,0)</f>
        <v>Ryan Butler</v>
      </c>
      <c r="P5987" s="9" t="str">
        <f>VLOOKUP('Consolidtaed Data'!$E1914,[1]Customers!$A:$B,2,0)</f>
        <v>Gary Baker</v>
      </c>
      <c r="Q5987" s="11">
        <f>WEEKDAY('Consolidtaed Data'!$F1914)</f>
        <v>3</v>
      </c>
      <c r="R5987" s="9">
        <f>MONTH('Consolidtaed Data'!$F1914)</f>
        <v>5</v>
      </c>
      <c r="S5987" s="9" t="str">
        <f>TEXT(Table3[[#This Row],[Purchase Date]],"MMMM")</f>
        <v>April</v>
      </c>
      <c r="T5987" s="9">
        <f>YEAR('Consolidtaed Data'!$F1914)</f>
        <v>2020</v>
      </c>
    </row>
    <row r="5988" spans="1:20" x14ac:dyDescent="0.3">
      <c r="A5988" s="9" t="s">
        <v>7014</v>
      </c>
      <c r="B5988" s="9" t="s">
        <v>393</v>
      </c>
      <c r="C5988" s="9" t="s">
        <v>210</v>
      </c>
      <c r="D5988" s="9" t="s">
        <v>68</v>
      </c>
      <c r="E5988" s="9" t="s">
        <v>1699</v>
      </c>
      <c r="F5988" s="12">
        <v>44287</v>
      </c>
      <c r="G5988" s="12" t="str">
        <f>VLOOKUP(Table3[[#This Row],[Product ID]],[1]Products!$A:$G,2,0)</f>
        <v>Product 84</v>
      </c>
      <c r="H5988" s="22">
        <v>1</v>
      </c>
      <c r="I5988" s="9">
        <f>VLOOKUP('Consolidtaed Data'!$B2239,[1]Products!$A:$G,4,0)</f>
        <v>1566</v>
      </c>
      <c r="J5988" s="9">
        <f>VLOOKUP('Consolidtaed Data'!$B2239,[1]Products!$A:$G,3,0)</f>
        <v>1190</v>
      </c>
      <c r="K5988" s="9">
        <f>'Consolidtaed Data'!$J2239*'Consolidtaed Data'!$H2239</f>
        <v>387</v>
      </c>
      <c r="L5988" s="9">
        <f>'Consolidtaed Data'!$I2239*'Consolidtaed Data'!$H2239</f>
        <v>667</v>
      </c>
      <c r="M5988" s="9">
        <f>'Consolidtaed Data'!$L2239-'Consolidtaed Data'!$K2239</f>
        <v>1140</v>
      </c>
      <c r="N5988" s="9" t="str">
        <f>VLOOKUP('Consolidtaed Data'!$C2239,[1]Locations!$A:$O,2,0)</f>
        <v>San Francisco</v>
      </c>
      <c r="O5988" s="9" t="str">
        <f>VLOOKUP('Consolidtaed Data'!$D2239,'[1]Sales People'!$A:$B,2,0)</f>
        <v>Martin Perry</v>
      </c>
      <c r="P5988" s="9" t="str">
        <f>VLOOKUP('Consolidtaed Data'!$E2239,[1]Customers!$A:$B,2,0)</f>
        <v>Henry Elliott</v>
      </c>
      <c r="Q5988" s="11">
        <f>WEEKDAY('Consolidtaed Data'!$F2239)</f>
        <v>7</v>
      </c>
      <c r="R5988" s="9">
        <f>MONTH('Consolidtaed Data'!$F2239)</f>
        <v>6</v>
      </c>
      <c r="S5988" s="9" t="str">
        <f>TEXT(Table3[[#This Row],[Purchase Date]],"MMMM")</f>
        <v>April</v>
      </c>
      <c r="T5988" s="9">
        <f>YEAR('Consolidtaed Data'!$F2239)</f>
        <v>2020</v>
      </c>
    </row>
    <row r="5989" spans="1:20" x14ac:dyDescent="0.3">
      <c r="A5989" s="9" t="s">
        <v>7015</v>
      </c>
      <c r="B5989" s="9" t="s">
        <v>397</v>
      </c>
      <c r="C5989" s="9" t="s">
        <v>325</v>
      </c>
      <c r="D5989" s="9" t="s">
        <v>26</v>
      </c>
      <c r="E5989" s="9" t="s">
        <v>1809</v>
      </c>
      <c r="F5989" s="12">
        <v>44287</v>
      </c>
      <c r="G5989" s="12" t="str">
        <f>VLOOKUP(Table3[[#This Row],[Product ID]],[1]Products!$A:$G,2,0)</f>
        <v>Product 20</v>
      </c>
      <c r="H5989" s="22">
        <v>2</v>
      </c>
      <c r="I5989" s="9">
        <f>VLOOKUP('Consolidtaed Data'!$B2251,[1]Products!$A:$G,4,0)</f>
        <v>1889</v>
      </c>
      <c r="J5989" s="9">
        <f>VLOOKUP('Consolidtaed Data'!$B2251,[1]Products!$A:$G,3,0)</f>
        <v>945</v>
      </c>
      <c r="K5989" s="9">
        <f>'Consolidtaed Data'!$J2251*'Consolidtaed Data'!$H2251</f>
        <v>1774</v>
      </c>
      <c r="L5989" s="9">
        <f>'Consolidtaed Data'!$I2251*'Consolidtaed Data'!$H2251</f>
        <v>2464</v>
      </c>
      <c r="M5989" s="9">
        <f>'Consolidtaed Data'!$L2251-'Consolidtaed Data'!$K2251</f>
        <v>321</v>
      </c>
      <c r="N5989" s="9" t="str">
        <f>VLOOKUP('Consolidtaed Data'!$C2251,[1]Locations!$A:$O,2,0)</f>
        <v>East Los Angeles</v>
      </c>
      <c r="O5989" s="9" t="str">
        <f>VLOOKUP('Consolidtaed Data'!$D2251,'[1]Sales People'!$A:$B,2,0)</f>
        <v>Eugene Holmes</v>
      </c>
      <c r="P5989" s="9" t="str">
        <f>VLOOKUP('Consolidtaed Data'!$E2251,[1]Customers!$A:$B,2,0)</f>
        <v>Keith Griffin</v>
      </c>
      <c r="Q5989" s="11">
        <f>WEEKDAY('Consolidtaed Data'!$F2251)</f>
        <v>7</v>
      </c>
      <c r="R5989" s="9">
        <f>MONTH('Consolidtaed Data'!$F2251)</f>
        <v>6</v>
      </c>
      <c r="S5989" s="9" t="str">
        <f>TEXT(Table3[[#This Row],[Purchase Date]],"MMMM")</f>
        <v>April</v>
      </c>
      <c r="T5989" s="9">
        <f>YEAR('Consolidtaed Data'!$F2251)</f>
        <v>2020</v>
      </c>
    </row>
    <row r="5990" spans="1:20" x14ac:dyDescent="0.3">
      <c r="A5990" s="9" t="s">
        <v>7016</v>
      </c>
      <c r="B5990" s="9" t="s">
        <v>318</v>
      </c>
      <c r="C5990" s="9" t="s">
        <v>439</v>
      </c>
      <c r="D5990" s="9" t="s">
        <v>193</v>
      </c>
      <c r="E5990" s="9" t="s">
        <v>1310</v>
      </c>
      <c r="F5990" s="12">
        <v>44287</v>
      </c>
      <c r="G5990" s="12" t="str">
        <f>VLOOKUP(Table3[[#This Row],[Product ID]],[1]Products!$A:$G,2,0)</f>
        <v>Product 89</v>
      </c>
      <c r="H5990" s="22">
        <v>4</v>
      </c>
      <c r="I5990" s="9">
        <f>VLOOKUP('Consolidtaed Data'!$B2485,[1]Products!$A:$G,4,0)</f>
        <v>112</v>
      </c>
      <c r="J5990" s="9">
        <f>VLOOKUP('Consolidtaed Data'!$B2485,[1]Products!$A:$G,3,0)</f>
        <v>90</v>
      </c>
      <c r="K5990" s="9">
        <f>'Consolidtaed Data'!$J2485*'Consolidtaed Data'!$H2485</f>
        <v>216</v>
      </c>
      <c r="L5990" s="9">
        <f>'Consolidtaed Data'!$I2485*'Consolidtaed Data'!$H2485</f>
        <v>408</v>
      </c>
      <c r="M5990" s="9">
        <f>'Consolidtaed Data'!$L2485-'Consolidtaed Data'!$K2485</f>
        <v>570</v>
      </c>
      <c r="N5990" s="9" t="str">
        <f>VLOOKUP('Consolidtaed Data'!$C2485,[1]Locations!$A:$O,2,0)</f>
        <v>Vista</v>
      </c>
      <c r="O5990" s="9" t="str">
        <f>VLOOKUP('Consolidtaed Data'!$D2485,'[1]Sales People'!$A:$B,2,0)</f>
        <v>Ryan Welch</v>
      </c>
      <c r="P5990" s="9" t="str">
        <f>VLOOKUP('Consolidtaed Data'!$E2485,[1]Customers!$A:$B,2,0)</f>
        <v>Kevin Webb</v>
      </c>
      <c r="Q5990" s="11">
        <f>WEEKDAY('Consolidtaed Data'!$F2485)</f>
        <v>1</v>
      </c>
      <c r="R5990" s="9">
        <f>MONTH('Consolidtaed Data'!$F2485)</f>
        <v>6</v>
      </c>
      <c r="S5990" s="9" t="str">
        <f>TEXT(Table3[[#This Row],[Purchase Date]],"MMMM")</f>
        <v>April</v>
      </c>
      <c r="T5990" s="9">
        <f>YEAR('Consolidtaed Data'!$F2485)</f>
        <v>2020</v>
      </c>
    </row>
    <row r="5991" spans="1:20" x14ac:dyDescent="0.3">
      <c r="A5991" s="9" t="s">
        <v>7017</v>
      </c>
      <c r="B5991" s="9" t="s">
        <v>177</v>
      </c>
      <c r="C5991" s="9" t="s">
        <v>412</v>
      </c>
      <c r="D5991" s="9" t="s">
        <v>374</v>
      </c>
      <c r="E5991" s="9" t="s">
        <v>120</v>
      </c>
      <c r="F5991" s="12">
        <v>44287</v>
      </c>
      <c r="G5991" s="12" t="str">
        <f>VLOOKUP(Table3[[#This Row],[Product ID]],[1]Products!$A:$G,2,0)</f>
        <v>Product 5</v>
      </c>
      <c r="H5991" s="22">
        <v>2</v>
      </c>
      <c r="I5991" s="9">
        <f>VLOOKUP('Consolidtaed Data'!$B2585,[1]Products!$A:$G,4,0)</f>
        <v>1725</v>
      </c>
      <c r="J5991" s="9">
        <f>VLOOKUP('Consolidtaed Data'!$B2585,[1]Products!$A:$G,3,0)</f>
        <v>1363</v>
      </c>
      <c r="K5991" s="9">
        <f>'Consolidtaed Data'!$J2585*'Consolidtaed Data'!$H2585</f>
        <v>1173</v>
      </c>
      <c r="L5991" s="9">
        <f>'Consolidtaed Data'!$I2585*'Consolidtaed Data'!$H2585</f>
        <v>1862</v>
      </c>
      <c r="M5991" s="9">
        <f>'Consolidtaed Data'!$L2585-'Consolidtaed Data'!$K2585</f>
        <v>1106</v>
      </c>
      <c r="N5991" s="9" t="str">
        <f>VLOOKUP('Consolidtaed Data'!$C2585,[1]Locations!$A:$O,2,0)</f>
        <v>Berkeley</v>
      </c>
      <c r="O5991" s="9" t="str">
        <f>VLOOKUP('Consolidtaed Data'!$D2585,'[1]Sales People'!$A:$B,2,0)</f>
        <v>Charles Harper</v>
      </c>
      <c r="P5991" s="9" t="str">
        <f>VLOOKUP('Consolidtaed Data'!$E2585,[1]Customers!$A:$B,2,0)</f>
        <v>Carl Nguyen</v>
      </c>
      <c r="Q5991" s="11">
        <f>WEEKDAY('Consolidtaed Data'!$F2585)</f>
        <v>3</v>
      </c>
      <c r="R5991" s="9">
        <f>MONTH('Consolidtaed Data'!$F2585)</f>
        <v>7</v>
      </c>
      <c r="S5991" s="9" t="str">
        <f>TEXT(Table3[[#This Row],[Purchase Date]],"MMMM")</f>
        <v>April</v>
      </c>
      <c r="T5991" s="9">
        <f>YEAR('Consolidtaed Data'!$F2585)</f>
        <v>2020</v>
      </c>
    </row>
    <row r="5992" spans="1:20" x14ac:dyDescent="0.3">
      <c r="A5992" s="9" t="s">
        <v>7018</v>
      </c>
      <c r="B5992" s="9" t="s">
        <v>318</v>
      </c>
      <c r="C5992" s="9" t="s">
        <v>186</v>
      </c>
      <c r="D5992" s="9" t="s">
        <v>329</v>
      </c>
      <c r="E5992" s="9" t="s">
        <v>348</v>
      </c>
      <c r="F5992" s="12">
        <v>44287</v>
      </c>
      <c r="G5992" s="12" t="str">
        <f>VLOOKUP(Table3[[#This Row],[Product ID]],[1]Products!$A:$G,2,0)</f>
        <v>Product 89</v>
      </c>
      <c r="H5992" s="22">
        <v>1</v>
      </c>
      <c r="I5992" s="9">
        <f>VLOOKUP('Consolidtaed Data'!$B3200,[1]Products!$A:$G,4,0)</f>
        <v>502</v>
      </c>
      <c r="J5992" s="9">
        <f>VLOOKUP('Consolidtaed Data'!$B3200,[1]Products!$A:$G,3,0)</f>
        <v>296</v>
      </c>
      <c r="K5992" s="9">
        <f>'Consolidtaed Data'!$J3200*'Consolidtaed Data'!$H3200</f>
        <v>1008</v>
      </c>
      <c r="L5992" s="9">
        <f>'Consolidtaed Data'!$I3200*'Consolidtaed Data'!$H3200</f>
        <v>1902</v>
      </c>
      <c r="M5992" s="9">
        <f>'Consolidtaed Data'!$L3200-'Consolidtaed Data'!$K3200</f>
        <v>376</v>
      </c>
      <c r="N5992" s="9" t="str">
        <f>VLOOKUP('Consolidtaed Data'!$C3200,[1]Locations!$A:$O,2,0)</f>
        <v>Richmond</v>
      </c>
      <c r="O5992" s="9" t="str">
        <f>VLOOKUP('Consolidtaed Data'!$D3200,'[1]Sales People'!$A:$B,2,0)</f>
        <v>Carl Hall</v>
      </c>
      <c r="P5992" s="9" t="str">
        <f>VLOOKUP('Consolidtaed Data'!$E3200,[1]Customers!$A:$B,2,0)</f>
        <v>Craig Rodriguez</v>
      </c>
      <c r="Q5992" s="11">
        <f>WEEKDAY('Consolidtaed Data'!$F3200)</f>
        <v>1</v>
      </c>
      <c r="R5992" s="9">
        <f>MONTH('Consolidtaed Data'!$F3200)</f>
        <v>8</v>
      </c>
      <c r="S5992" s="9" t="str">
        <f>TEXT(Table3[[#This Row],[Purchase Date]],"MMMM")</f>
        <v>April</v>
      </c>
      <c r="T5992" s="9">
        <f>YEAR('Consolidtaed Data'!$F3200)</f>
        <v>2020</v>
      </c>
    </row>
    <row r="5993" spans="1:20" x14ac:dyDescent="0.3">
      <c r="A5993" s="9" t="s">
        <v>7019</v>
      </c>
      <c r="B5993" s="9" t="s">
        <v>98</v>
      </c>
      <c r="C5993" s="9" t="s">
        <v>55</v>
      </c>
      <c r="D5993" s="9" t="s">
        <v>193</v>
      </c>
      <c r="E5993" s="9" t="s">
        <v>1359</v>
      </c>
      <c r="F5993" s="12">
        <v>44287</v>
      </c>
      <c r="G5993" s="12" t="str">
        <f>VLOOKUP(Table3[[#This Row],[Product ID]],[1]Products!$A:$G,2,0)</f>
        <v>Product 85</v>
      </c>
      <c r="H5993" s="22">
        <v>1</v>
      </c>
      <c r="I5993" s="9">
        <f>VLOOKUP('Consolidtaed Data'!$B3583,[1]Products!$A:$G,4,0)</f>
        <v>1743</v>
      </c>
      <c r="J5993" s="9">
        <f>VLOOKUP('Consolidtaed Data'!$B3583,[1]Products!$A:$G,3,0)</f>
        <v>872</v>
      </c>
      <c r="K5993" s="9">
        <f>'Consolidtaed Data'!$J3583*'Consolidtaed Data'!$H3583</f>
        <v>1788</v>
      </c>
      <c r="L5993" s="9">
        <f>'Consolidtaed Data'!$I3583*'Consolidtaed Data'!$H3583</f>
        <v>2353</v>
      </c>
      <c r="M5993" s="9">
        <f>'Consolidtaed Data'!$L3583-'Consolidtaed Data'!$K3583</f>
        <v>599</v>
      </c>
      <c r="N5993" s="9" t="str">
        <f>VLOOKUP('Consolidtaed Data'!$C3583,[1]Locations!$A:$O,2,0)</f>
        <v>Victorville</v>
      </c>
      <c r="O5993" s="9" t="str">
        <f>VLOOKUP('Consolidtaed Data'!$D3583,'[1]Sales People'!$A:$B,2,0)</f>
        <v>Walter Cook</v>
      </c>
      <c r="P5993" s="9" t="str">
        <f>VLOOKUP('Consolidtaed Data'!$E3583,[1]Customers!$A:$B,2,0)</f>
        <v>Kenneth Marshall</v>
      </c>
      <c r="Q5993" s="11">
        <f>WEEKDAY('Consolidtaed Data'!$F3583)</f>
        <v>6</v>
      </c>
      <c r="R5993" s="9">
        <f>MONTH('Consolidtaed Data'!$F3583)</f>
        <v>9</v>
      </c>
      <c r="S5993" s="9" t="str">
        <f>TEXT(Table3[[#This Row],[Purchase Date]],"MMMM")</f>
        <v>April</v>
      </c>
      <c r="T5993" s="9">
        <f>YEAR('Consolidtaed Data'!$F3583)</f>
        <v>2020</v>
      </c>
    </row>
    <row r="5994" spans="1:20" x14ac:dyDescent="0.3">
      <c r="A5994" s="9" t="s">
        <v>7020</v>
      </c>
      <c r="B5994" s="9" t="s">
        <v>219</v>
      </c>
      <c r="C5994" s="9" t="s">
        <v>564</v>
      </c>
      <c r="D5994" s="9" t="s">
        <v>131</v>
      </c>
      <c r="E5994" s="9" t="s">
        <v>117</v>
      </c>
      <c r="F5994" s="12">
        <v>44288</v>
      </c>
      <c r="G5994" s="12" t="str">
        <f>VLOOKUP(Table3[[#This Row],[Product ID]],[1]Products!$A:$G,2,0)</f>
        <v>Product 35</v>
      </c>
      <c r="H5994" s="22">
        <v>3</v>
      </c>
      <c r="I5994" s="9">
        <f>VLOOKUP('Consolidtaed Data'!$B1554,[1]Products!$A:$G,4,0)</f>
        <v>1566</v>
      </c>
      <c r="J5994" s="9">
        <f>VLOOKUP('Consolidtaed Data'!$B1554,[1]Products!$A:$G,3,0)</f>
        <v>1190</v>
      </c>
      <c r="K5994" s="9">
        <f>'Consolidtaed Data'!$J1554*'Consolidtaed Data'!$H1554</f>
        <v>1894</v>
      </c>
      <c r="L5994" s="9">
        <f>'Consolidtaed Data'!$I1554*'Consolidtaed Data'!$H1554</f>
        <v>2706</v>
      </c>
      <c r="M5994" s="9">
        <f>'Consolidtaed Data'!$L1554-'Consolidtaed Data'!$K1554</f>
        <v>729</v>
      </c>
      <c r="N5994" s="9" t="str">
        <f>VLOOKUP('Consolidtaed Data'!$C1554,[1]Locations!$A:$O,2,0)</f>
        <v>Vallejo</v>
      </c>
      <c r="O5994" s="9" t="str">
        <f>VLOOKUP('Consolidtaed Data'!$D1554,'[1]Sales People'!$A:$B,2,0)</f>
        <v>Ryan Welch</v>
      </c>
      <c r="P5994" s="9" t="str">
        <f>VLOOKUP('Consolidtaed Data'!$E1554,[1]Customers!$A:$B,2,0)</f>
        <v>Shawn Torres</v>
      </c>
      <c r="Q5994" s="11">
        <f>WEEKDAY('Consolidtaed Data'!$F1554)</f>
        <v>6</v>
      </c>
      <c r="R5994" s="9">
        <f>MONTH('Consolidtaed Data'!$F1554)</f>
        <v>4</v>
      </c>
      <c r="S5994" s="9" t="str">
        <f>TEXT(Table3[[#This Row],[Purchase Date]],"MMMM")</f>
        <v>April</v>
      </c>
      <c r="T5994" s="9">
        <f>YEAR('Consolidtaed Data'!$F1554)</f>
        <v>2020</v>
      </c>
    </row>
    <row r="5995" spans="1:20" x14ac:dyDescent="0.3">
      <c r="A5995" s="9" t="s">
        <v>7021</v>
      </c>
      <c r="B5995" s="9" t="s">
        <v>330</v>
      </c>
      <c r="C5995" s="9" t="s">
        <v>134</v>
      </c>
      <c r="D5995" s="9" t="s">
        <v>35</v>
      </c>
      <c r="E5995" s="9" t="s">
        <v>1816</v>
      </c>
      <c r="F5995" s="12">
        <v>44288</v>
      </c>
      <c r="G5995" s="12" t="str">
        <f>VLOOKUP(Table3[[#This Row],[Product ID]],[1]Products!$A:$G,2,0)</f>
        <v>Product 91</v>
      </c>
      <c r="H5995" s="22">
        <v>1</v>
      </c>
      <c r="I5995" s="9">
        <f>VLOOKUP('Consolidtaed Data'!$B2247,[1]Products!$A:$G,4,0)</f>
        <v>596</v>
      </c>
      <c r="J5995" s="9">
        <f>VLOOKUP('Consolidtaed Data'!$B2247,[1]Products!$A:$G,3,0)</f>
        <v>358</v>
      </c>
      <c r="K5995" s="9">
        <f>'Consolidtaed Data'!$J2247*'Consolidtaed Data'!$H2247</f>
        <v>4554</v>
      </c>
      <c r="L5995" s="9">
        <f>'Consolidtaed Data'!$I2247*'Consolidtaed Data'!$H2247</f>
        <v>7230</v>
      </c>
      <c r="M5995" s="9">
        <f>'Consolidtaed Data'!$L2247-'Consolidtaed Data'!$K2247</f>
        <v>644</v>
      </c>
      <c r="N5995" s="9" t="str">
        <f>VLOOKUP('Consolidtaed Data'!$C2247,[1]Locations!$A:$O,2,0)</f>
        <v>Palmdale</v>
      </c>
      <c r="O5995" s="9" t="str">
        <f>VLOOKUP('Consolidtaed Data'!$D2247,'[1]Sales People'!$A:$B,2,0)</f>
        <v>Kevin Butler</v>
      </c>
      <c r="P5995" s="9" t="str">
        <f>VLOOKUP('Consolidtaed Data'!$E2247,[1]Customers!$A:$B,2,0)</f>
        <v>Christopher Johnston</v>
      </c>
      <c r="Q5995" s="11">
        <f>WEEKDAY('Consolidtaed Data'!$F2247)</f>
        <v>7</v>
      </c>
      <c r="R5995" s="9">
        <f>MONTH('Consolidtaed Data'!$F2247)</f>
        <v>6</v>
      </c>
      <c r="S5995" s="9" t="str">
        <f>TEXT(Table3[[#This Row],[Purchase Date]],"MMMM")</f>
        <v>April</v>
      </c>
      <c r="T5995" s="9">
        <f>YEAR('Consolidtaed Data'!$F2247)</f>
        <v>2020</v>
      </c>
    </row>
    <row r="5996" spans="1:20" x14ac:dyDescent="0.3">
      <c r="A5996" s="9" t="s">
        <v>7022</v>
      </c>
      <c r="B5996" s="9" t="s">
        <v>230</v>
      </c>
      <c r="C5996" s="9" t="s">
        <v>344</v>
      </c>
      <c r="D5996" s="9" t="s">
        <v>35</v>
      </c>
      <c r="E5996" s="9" t="s">
        <v>410</v>
      </c>
      <c r="F5996" s="12">
        <v>44288</v>
      </c>
      <c r="G5996" s="12" t="str">
        <f>VLOOKUP(Table3[[#This Row],[Product ID]],[1]Products!$A:$G,2,0)</f>
        <v>Product 31</v>
      </c>
      <c r="H5996" s="22">
        <v>1</v>
      </c>
      <c r="I5996" s="9">
        <f>VLOOKUP('Consolidtaed Data'!$B2400,[1]Products!$A:$G,4,0)</f>
        <v>800</v>
      </c>
      <c r="J5996" s="9">
        <f>VLOOKUP('Consolidtaed Data'!$B2400,[1]Products!$A:$G,3,0)</f>
        <v>536</v>
      </c>
      <c r="K5996" s="9">
        <f>'Consolidtaed Data'!$J2400*'Consolidtaed Data'!$H2400</f>
        <v>425</v>
      </c>
      <c r="L5996" s="9">
        <f>'Consolidtaed Data'!$I2400*'Consolidtaed Data'!$H2400</f>
        <v>545</v>
      </c>
      <c r="M5996" s="9">
        <f>'Consolidtaed Data'!$L2400-'Consolidtaed Data'!$K2400</f>
        <v>2760</v>
      </c>
      <c r="N5996" s="9" t="str">
        <f>VLOOKUP('Consolidtaed Data'!$C2400,[1]Locations!$A:$O,2,0)</f>
        <v>Chula Vista</v>
      </c>
      <c r="O5996" s="9" t="str">
        <f>VLOOKUP('Consolidtaed Data'!$D2400,'[1]Sales People'!$A:$B,2,0)</f>
        <v>Ernest Wheeler</v>
      </c>
      <c r="P5996" s="9" t="str">
        <f>VLOOKUP('Consolidtaed Data'!$E2400,[1]Customers!$A:$B,2,0)</f>
        <v>Donald Carroll</v>
      </c>
      <c r="Q5996" s="11">
        <f>WEEKDAY('Consolidtaed Data'!$F2400)</f>
        <v>3</v>
      </c>
      <c r="R5996" s="9">
        <f>MONTH('Consolidtaed Data'!$F2400)</f>
        <v>6</v>
      </c>
      <c r="S5996" s="9" t="str">
        <f>TEXT(Table3[[#This Row],[Purchase Date]],"MMMM")</f>
        <v>April</v>
      </c>
      <c r="T5996" s="9">
        <f>YEAR('Consolidtaed Data'!$F2400)</f>
        <v>2020</v>
      </c>
    </row>
    <row r="5997" spans="1:20" x14ac:dyDescent="0.3">
      <c r="A5997" s="9" t="s">
        <v>7023</v>
      </c>
      <c r="B5997" s="9" t="s">
        <v>107</v>
      </c>
      <c r="C5997" s="9" t="s">
        <v>295</v>
      </c>
      <c r="D5997" s="9" t="s">
        <v>326</v>
      </c>
      <c r="E5997" s="9" t="s">
        <v>1567</v>
      </c>
      <c r="F5997" s="12">
        <v>44288</v>
      </c>
      <c r="G5997" s="12" t="str">
        <f>VLOOKUP(Table3[[#This Row],[Product ID]],[1]Products!$A:$G,2,0)</f>
        <v>Product 52</v>
      </c>
      <c r="H5997" s="22">
        <v>1</v>
      </c>
      <c r="I5997" s="9">
        <f>VLOOKUP('Consolidtaed Data'!$B3035,[1]Products!$A:$G,4,0)</f>
        <v>1522</v>
      </c>
      <c r="J5997" s="9">
        <f>VLOOKUP('Consolidtaed Data'!$B3035,[1]Products!$A:$G,3,0)</f>
        <v>791</v>
      </c>
      <c r="K5997" s="9">
        <f>'Consolidtaed Data'!$J3035*'Consolidtaed Data'!$H3035</f>
        <v>66</v>
      </c>
      <c r="L5997" s="9">
        <f>'Consolidtaed Data'!$I3035*'Consolidtaed Data'!$H3035</f>
        <v>105</v>
      </c>
      <c r="M5997" s="9">
        <f>'Consolidtaed Data'!$L3035-'Consolidtaed Data'!$K3035</f>
        <v>383</v>
      </c>
      <c r="N5997" s="9" t="str">
        <f>VLOOKUP('Consolidtaed Data'!$C3035,[1]Locations!$A:$O,2,0)</f>
        <v>Pomona</v>
      </c>
      <c r="O5997" s="9" t="str">
        <f>VLOOKUP('Consolidtaed Data'!$D3035,'[1]Sales People'!$A:$B,2,0)</f>
        <v>Larry Castillo</v>
      </c>
      <c r="P5997" s="9" t="str">
        <f>VLOOKUP('Consolidtaed Data'!$E3035,[1]Customers!$A:$B,2,0)</f>
        <v>Bruce Hamilton</v>
      </c>
      <c r="Q5997" s="11">
        <f>WEEKDAY('Consolidtaed Data'!$F3035)</f>
        <v>2</v>
      </c>
      <c r="R5997" s="9">
        <f>MONTH('Consolidtaed Data'!$F3035)</f>
        <v>8</v>
      </c>
      <c r="S5997" s="9" t="str">
        <f>TEXT(Table3[[#This Row],[Purchase Date]],"MMMM")</f>
        <v>April</v>
      </c>
      <c r="T5997" s="9">
        <f>YEAR('Consolidtaed Data'!$F3035)</f>
        <v>2020</v>
      </c>
    </row>
    <row r="5998" spans="1:20" x14ac:dyDescent="0.3">
      <c r="A5998" s="9" t="s">
        <v>7024</v>
      </c>
      <c r="B5998" s="9" t="s">
        <v>151</v>
      </c>
      <c r="C5998" s="9" t="s">
        <v>157</v>
      </c>
      <c r="D5998" s="9" t="s">
        <v>143</v>
      </c>
      <c r="E5998" s="9" t="s">
        <v>1746</v>
      </c>
      <c r="F5998" s="12">
        <v>44288</v>
      </c>
      <c r="G5998" s="12" t="str">
        <f>VLOOKUP(Table3[[#This Row],[Product ID]],[1]Products!$A:$G,2,0)</f>
        <v>Product 94</v>
      </c>
      <c r="H5998" s="22">
        <v>1</v>
      </c>
      <c r="I5998" s="9">
        <f>VLOOKUP('Consolidtaed Data'!$B3122,[1]Products!$A:$G,4,0)</f>
        <v>947</v>
      </c>
      <c r="J5998" s="9">
        <f>VLOOKUP('Consolidtaed Data'!$B3122,[1]Products!$A:$G,3,0)</f>
        <v>786</v>
      </c>
      <c r="K5998" s="9">
        <f>'Consolidtaed Data'!$J3122*'Consolidtaed Data'!$H3122</f>
        <v>90</v>
      </c>
      <c r="L5998" s="9">
        <f>'Consolidtaed Data'!$I3122*'Consolidtaed Data'!$H3122</f>
        <v>112</v>
      </c>
      <c r="M5998" s="9">
        <f>'Consolidtaed Data'!$L3122-'Consolidtaed Data'!$K3122</f>
        <v>161</v>
      </c>
      <c r="N5998" s="9" t="str">
        <f>VLOOKUP('Consolidtaed Data'!$C3122,[1]Locations!$A:$O,2,0)</f>
        <v>San Francisco</v>
      </c>
      <c r="O5998" s="9" t="str">
        <f>VLOOKUP('Consolidtaed Data'!$D3122,'[1]Sales People'!$A:$B,2,0)</f>
        <v>Roger Ramos</v>
      </c>
      <c r="P5998" s="9" t="str">
        <f>VLOOKUP('Consolidtaed Data'!$E3122,[1]Customers!$A:$B,2,0)</f>
        <v>Benjamin Ryan</v>
      </c>
      <c r="Q5998" s="11">
        <f>WEEKDAY('Consolidtaed Data'!$F3122)</f>
        <v>3</v>
      </c>
      <c r="R5998" s="9">
        <f>MONTH('Consolidtaed Data'!$F3122)</f>
        <v>8</v>
      </c>
      <c r="S5998" s="9" t="str">
        <f>TEXT(Table3[[#This Row],[Purchase Date]],"MMMM")</f>
        <v>April</v>
      </c>
      <c r="T5998" s="9">
        <f>YEAR('Consolidtaed Data'!$F3122)</f>
        <v>2020</v>
      </c>
    </row>
    <row r="5999" spans="1:20" x14ac:dyDescent="0.3">
      <c r="A5999" s="9" t="s">
        <v>7025</v>
      </c>
      <c r="B5999" s="9" t="s">
        <v>119</v>
      </c>
      <c r="C5999" s="9" t="s">
        <v>412</v>
      </c>
      <c r="D5999" s="9" t="s">
        <v>105</v>
      </c>
      <c r="E5999" s="9" t="s">
        <v>1779</v>
      </c>
      <c r="F5999" s="12">
        <v>44288</v>
      </c>
      <c r="G5999" s="12" t="str">
        <f>VLOOKUP(Table3[[#This Row],[Product ID]],[1]Products!$A:$G,2,0)</f>
        <v>Product 67</v>
      </c>
      <c r="H5999" s="22">
        <v>4</v>
      </c>
      <c r="I5999" s="9">
        <f>VLOOKUP('Consolidtaed Data'!$B3425,[1]Products!$A:$G,4,0)</f>
        <v>771</v>
      </c>
      <c r="J5999" s="9">
        <f>VLOOKUP('Consolidtaed Data'!$B3425,[1]Products!$A:$G,3,0)</f>
        <v>648</v>
      </c>
      <c r="K5999" s="9">
        <f>'Consolidtaed Data'!$J3425*'Consolidtaed Data'!$H3425</f>
        <v>683</v>
      </c>
      <c r="L5999" s="9">
        <f>'Consolidtaed Data'!$I3425*'Consolidtaed Data'!$H3425</f>
        <v>1178</v>
      </c>
      <c r="M5999" s="9">
        <f>'Consolidtaed Data'!$L3425-'Consolidtaed Data'!$K3425</f>
        <v>895</v>
      </c>
      <c r="N5999" s="9" t="str">
        <f>VLOOKUP('Consolidtaed Data'!$C3425,[1]Locations!$A:$O,2,0)</f>
        <v>Fontana</v>
      </c>
      <c r="O5999" s="9" t="str">
        <f>VLOOKUP('Consolidtaed Data'!$D3425,'[1]Sales People'!$A:$B,2,0)</f>
        <v>Kenneth Bradley</v>
      </c>
      <c r="P5999" s="9" t="str">
        <f>VLOOKUP('Consolidtaed Data'!$E3425,[1]Customers!$A:$B,2,0)</f>
        <v>Justin Graham</v>
      </c>
      <c r="Q5999" s="11">
        <f>WEEKDAY('Consolidtaed Data'!$F3425)</f>
        <v>2</v>
      </c>
      <c r="R5999" s="9">
        <f>MONTH('Consolidtaed Data'!$F3425)</f>
        <v>9</v>
      </c>
      <c r="S5999" s="9" t="str">
        <f>TEXT(Table3[[#This Row],[Purchase Date]],"MMMM")</f>
        <v>April</v>
      </c>
      <c r="T5999" s="9">
        <f>YEAR('Consolidtaed Data'!$F3425)</f>
        <v>2020</v>
      </c>
    </row>
    <row r="6000" spans="1:20" x14ac:dyDescent="0.3">
      <c r="A6000" s="9" t="s">
        <v>7026</v>
      </c>
      <c r="B6000" s="9" t="s">
        <v>266</v>
      </c>
      <c r="C6000" s="9" t="s">
        <v>325</v>
      </c>
      <c r="D6000" s="9" t="s">
        <v>193</v>
      </c>
      <c r="E6000" s="9" t="s">
        <v>728</v>
      </c>
      <c r="F6000" s="12">
        <v>44289</v>
      </c>
      <c r="G6000" s="12" t="str">
        <f>VLOOKUP(Table3[[#This Row],[Product ID]],[1]Products!$A:$G,2,0)</f>
        <v>Product 92</v>
      </c>
      <c r="H6000" s="22">
        <v>3</v>
      </c>
      <c r="I6000" s="9">
        <f>VLOOKUP('Consolidtaed Data'!$B225,[1]Products!$A:$G,4,0)</f>
        <v>1783</v>
      </c>
      <c r="J6000" s="9">
        <f>VLOOKUP('Consolidtaed Data'!$B225,[1]Products!$A:$G,3,0)</f>
        <v>1230</v>
      </c>
      <c r="K6000" s="9">
        <f>'Consolidtaed Data'!$J225*'Consolidtaed Data'!$H225</f>
        <v>682</v>
      </c>
      <c r="L6000" s="9">
        <f>'Consolidtaed Data'!$I225*'Consolidtaed Data'!$H225</f>
        <v>1338</v>
      </c>
      <c r="M6000" s="9">
        <f>'Consolidtaed Data'!$L225-'Consolidtaed Data'!$K225</f>
        <v>383</v>
      </c>
      <c r="N6000" s="9" t="str">
        <f>VLOOKUP('Consolidtaed Data'!$C225,[1]Locations!$A:$O,2,0)</f>
        <v>Salinas</v>
      </c>
      <c r="O6000" s="9" t="str">
        <f>VLOOKUP('Consolidtaed Data'!$D225,'[1]Sales People'!$A:$B,2,0)</f>
        <v>Ryan Butler</v>
      </c>
      <c r="P6000" s="9" t="str">
        <f>VLOOKUP('Consolidtaed Data'!$E225,[1]Customers!$A:$B,2,0)</f>
        <v>Albert Robinson</v>
      </c>
      <c r="Q6000" s="11">
        <f>WEEKDAY('Consolidtaed Data'!$F225)</f>
        <v>5</v>
      </c>
      <c r="R6000" s="9">
        <f>MONTH('Consolidtaed Data'!$F225)</f>
        <v>1</v>
      </c>
      <c r="S6000" s="9" t="str">
        <f>TEXT(Table3[[#This Row],[Purchase Date]],"MMMM")</f>
        <v>April</v>
      </c>
      <c r="T6000" s="9">
        <f>YEAR('Consolidtaed Data'!$F225)</f>
        <v>2020</v>
      </c>
    </row>
    <row r="6001" spans="1:20" x14ac:dyDescent="0.3">
      <c r="A6001" s="9" t="s">
        <v>7027</v>
      </c>
      <c r="B6001" s="9" t="s">
        <v>209</v>
      </c>
      <c r="C6001" s="9" t="s">
        <v>126</v>
      </c>
      <c r="D6001" s="9" t="s">
        <v>272</v>
      </c>
      <c r="E6001" s="9" t="s">
        <v>749</v>
      </c>
      <c r="F6001" s="12">
        <v>44289</v>
      </c>
      <c r="G6001" s="12" t="str">
        <f>VLOOKUP(Table3[[#This Row],[Product ID]],[1]Products!$A:$G,2,0)</f>
        <v>Product 86</v>
      </c>
      <c r="H6001" s="22">
        <v>1</v>
      </c>
      <c r="I6001" s="9">
        <f>VLOOKUP('Consolidtaed Data'!$B235,[1]Products!$A:$G,4,0)</f>
        <v>2495</v>
      </c>
      <c r="J6001" s="9">
        <f>VLOOKUP('Consolidtaed Data'!$B235,[1]Products!$A:$G,3,0)</f>
        <v>1896</v>
      </c>
      <c r="K6001" s="9">
        <f>'Consolidtaed Data'!$J235*'Consolidtaed Data'!$H235</f>
        <v>1788</v>
      </c>
      <c r="L6001" s="9">
        <f>'Consolidtaed Data'!$I235*'Consolidtaed Data'!$H235</f>
        <v>2353</v>
      </c>
      <c r="M6001" s="9">
        <f>'Consolidtaed Data'!$L235-'Consolidtaed Data'!$K235</f>
        <v>267</v>
      </c>
      <c r="N6001" s="9" t="str">
        <f>VLOOKUP('Consolidtaed Data'!$C235,[1]Locations!$A:$O,2,0)</f>
        <v>Anaheim</v>
      </c>
      <c r="O6001" s="9" t="str">
        <f>VLOOKUP('Consolidtaed Data'!$D235,'[1]Sales People'!$A:$B,2,0)</f>
        <v>Ronald Reed</v>
      </c>
      <c r="P6001" s="9" t="str">
        <f>VLOOKUP('Consolidtaed Data'!$E235,[1]Customers!$A:$B,2,0)</f>
        <v>Jason Duncan</v>
      </c>
      <c r="Q6001" s="11">
        <f>WEEKDAY('Consolidtaed Data'!$F235)</f>
        <v>5</v>
      </c>
      <c r="R6001" s="9">
        <f>MONTH('Consolidtaed Data'!$F235)</f>
        <v>1</v>
      </c>
      <c r="S6001" s="9" t="str">
        <f>TEXT(Table3[[#This Row],[Purchase Date]],"MMMM")</f>
        <v>April</v>
      </c>
      <c r="T6001" s="9">
        <f>YEAR('Consolidtaed Data'!$F235)</f>
        <v>2020</v>
      </c>
    </row>
    <row r="6002" spans="1:20" x14ac:dyDescent="0.3">
      <c r="A6002" s="9" t="s">
        <v>7028</v>
      </c>
      <c r="B6002" s="9" t="s">
        <v>610</v>
      </c>
      <c r="C6002" s="9" t="s">
        <v>228</v>
      </c>
      <c r="D6002" s="9" t="s">
        <v>153</v>
      </c>
      <c r="E6002" s="9" t="s">
        <v>378</v>
      </c>
      <c r="F6002" s="12">
        <v>44289</v>
      </c>
      <c r="G6002" s="12" t="str">
        <f>VLOOKUP(Table3[[#This Row],[Product ID]],[1]Products!$A:$G,2,0)</f>
        <v>Product 12</v>
      </c>
      <c r="H6002" s="22">
        <v>1</v>
      </c>
      <c r="I6002" s="9">
        <f>VLOOKUP('Consolidtaed Data'!$B526,[1]Products!$A:$G,4,0)</f>
        <v>799</v>
      </c>
      <c r="J6002" s="9">
        <f>VLOOKUP('Consolidtaed Data'!$B526,[1]Products!$A:$G,3,0)</f>
        <v>455</v>
      </c>
      <c r="K6002" s="9">
        <f>'Consolidtaed Data'!$J526*'Consolidtaed Data'!$H526</f>
        <v>3554</v>
      </c>
      <c r="L6002" s="9">
        <f>'Consolidtaed Data'!$I526*'Consolidtaed Data'!$H526</f>
        <v>4282</v>
      </c>
      <c r="M6002" s="9">
        <f>'Consolidtaed Data'!$L526-'Consolidtaed Data'!$K526</f>
        <v>1748</v>
      </c>
      <c r="N6002" s="9" t="str">
        <f>VLOOKUP('Consolidtaed Data'!$C526,[1]Locations!$A:$O,2,0)</f>
        <v>Concord</v>
      </c>
      <c r="O6002" s="9" t="str">
        <f>VLOOKUP('Consolidtaed Data'!$D526,'[1]Sales People'!$A:$B,2,0)</f>
        <v>Kenneth Bradley</v>
      </c>
      <c r="P6002" s="9" t="str">
        <f>VLOOKUP('Consolidtaed Data'!$E526,[1]Customers!$A:$B,2,0)</f>
        <v>Jason Hanson</v>
      </c>
      <c r="Q6002" s="11">
        <f>WEEKDAY('Consolidtaed Data'!$F526)</f>
        <v>5</v>
      </c>
      <c r="R6002" s="9">
        <f>MONTH('Consolidtaed Data'!$F526)</f>
        <v>2</v>
      </c>
      <c r="S6002" s="9" t="str">
        <f>TEXT(Table3[[#This Row],[Purchase Date]],"MMMM")</f>
        <v>April</v>
      </c>
      <c r="T6002" s="9">
        <f>YEAR('Consolidtaed Data'!$F526)</f>
        <v>2020</v>
      </c>
    </row>
    <row r="6003" spans="1:20" x14ac:dyDescent="0.3">
      <c r="A6003" s="9" t="s">
        <v>7029</v>
      </c>
      <c r="B6003" s="9" t="s">
        <v>712</v>
      </c>
      <c r="C6003" s="9" t="s">
        <v>421</v>
      </c>
      <c r="D6003" s="9" t="s">
        <v>26</v>
      </c>
      <c r="E6003" s="9" t="s">
        <v>1413</v>
      </c>
      <c r="F6003" s="12">
        <v>44289</v>
      </c>
      <c r="G6003" s="12" t="str">
        <f>VLOOKUP(Table3[[#This Row],[Product ID]],[1]Products!$A:$G,2,0)</f>
        <v>Product 32</v>
      </c>
      <c r="H6003" s="22">
        <v>1</v>
      </c>
      <c r="I6003" s="9">
        <f>VLOOKUP('Consolidtaed Data'!$B637,[1]Products!$A:$G,4,0)</f>
        <v>217</v>
      </c>
      <c r="J6003" s="9">
        <f>VLOOKUP('Consolidtaed Data'!$B637,[1]Products!$A:$G,3,0)</f>
        <v>171</v>
      </c>
      <c r="K6003" s="9">
        <f>'Consolidtaed Data'!$J637*'Consolidtaed Data'!$H637</f>
        <v>1263</v>
      </c>
      <c r="L6003" s="9">
        <f>'Consolidtaed Data'!$I637*'Consolidtaed Data'!$H637</f>
        <v>1683</v>
      </c>
      <c r="M6003" s="9">
        <f>'Consolidtaed Data'!$L637-'Consolidtaed Data'!$K637</f>
        <v>926</v>
      </c>
      <c r="N6003" s="9" t="str">
        <f>VLOOKUP('Consolidtaed Data'!$C637,[1]Locations!$A:$O,2,0)</f>
        <v>Roseville</v>
      </c>
      <c r="O6003" s="9" t="str">
        <f>VLOOKUP('Consolidtaed Data'!$D637,'[1]Sales People'!$A:$B,2,0)</f>
        <v>Kenneth Fields</v>
      </c>
      <c r="P6003" s="9" t="str">
        <f>VLOOKUP('Consolidtaed Data'!$E637,[1]Customers!$A:$B,2,0)</f>
        <v>Joe Gordon</v>
      </c>
      <c r="Q6003" s="11">
        <f>WEEKDAY('Consolidtaed Data'!$F637)</f>
        <v>7</v>
      </c>
      <c r="R6003" s="9">
        <f>MONTH('Consolidtaed Data'!$F637)</f>
        <v>2</v>
      </c>
      <c r="S6003" s="9" t="str">
        <f>TEXT(Table3[[#This Row],[Purchase Date]],"MMMM")</f>
        <v>April</v>
      </c>
      <c r="T6003" s="9">
        <f>YEAR('Consolidtaed Data'!$F637)</f>
        <v>2020</v>
      </c>
    </row>
    <row r="6004" spans="1:20" x14ac:dyDescent="0.3">
      <c r="A6004" s="9" t="s">
        <v>7030</v>
      </c>
      <c r="B6004" s="9" t="s">
        <v>397</v>
      </c>
      <c r="C6004" s="9" t="s">
        <v>192</v>
      </c>
      <c r="D6004" s="9" t="s">
        <v>149</v>
      </c>
      <c r="E6004" s="9" t="s">
        <v>1304</v>
      </c>
      <c r="F6004" s="12">
        <v>44289</v>
      </c>
      <c r="G6004" s="12" t="str">
        <f>VLOOKUP(Table3[[#This Row],[Product ID]],[1]Products!$A:$G,2,0)</f>
        <v>Product 20</v>
      </c>
      <c r="H6004" s="22">
        <v>3</v>
      </c>
      <c r="I6004" s="9">
        <f>VLOOKUP('Consolidtaed Data'!$B690,[1]Products!$A:$G,4,0)</f>
        <v>1671</v>
      </c>
      <c r="J6004" s="9">
        <f>VLOOKUP('Consolidtaed Data'!$B690,[1]Products!$A:$G,3,0)</f>
        <v>1220</v>
      </c>
      <c r="K6004" s="9">
        <f>'Consolidtaed Data'!$J690*'Consolidtaed Data'!$H690</f>
        <v>3873</v>
      </c>
      <c r="L6004" s="9">
        <f>'Consolidtaed Data'!$I690*'Consolidtaed Data'!$H690</f>
        <v>7173</v>
      </c>
      <c r="M6004" s="9">
        <f>'Consolidtaed Data'!$L690-'Consolidtaed Data'!$K690</f>
        <v>752</v>
      </c>
      <c r="N6004" s="9" t="str">
        <f>VLOOKUP('Consolidtaed Data'!$C690,[1]Locations!$A:$O,2,0)</f>
        <v>Huntington Beach</v>
      </c>
      <c r="O6004" s="9" t="str">
        <f>VLOOKUP('Consolidtaed Data'!$D690,'[1]Sales People'!$A:$B,2,0)</f>
        <v>Joshua Cook</v>
      </c>
      <c r="P6004" s="9" t="str">
        <f>VLOOKUP('Consolidtaed Data'!$E690,[1]Customers!$A:$B,2,0)</f>
        <v>Jose Barnes</v>
      </c>
      <c r="Q6004" s="11">
        <f>WEEKDAY('Consolidtaed Data'!$F690)</f>
        <v>3</v>
      </c>
      <c r="R6004" s="9">
        <f>MONTH('Consolidtaed Data'!$F690)</f>
        <v>2</v>
      </c>
      <c r="S6004" s="9" t="str">
        <f>TEXT(Table3[[#This Row],[Purchase Date]],"MMMM")</f>
        <v>April</v>
      </c>
      <c r="T6004" s="9">
        <f>YEAR('Consolidtaed Data'!$F690)</f>
        <v>2020</v>
      </c>
    </row>
    <row r="6005" spans="1:20" x14ac:dyDescent="0.3">
      <c r="A6005" s="9" t="s">
        <v>7031</v>
      </c>
      <c r="B6005" s="9" t="s">
        <v>200</v>
      </c>
      <c r="C6005" s="9" t="s">
        <v>205</v>
      </c>
      <c r="D6005" s="9" t="s">
        <v>315</v>
      </c>
      <c r="E6005" s="9" t="s">
        <v>967</v>
      </c>
      <c r="F6005" s="12">
        <v>44289</v>
      </c>
      <c r="G6005" s="12" t="str">
        <f>VLOOKUP(Table3[[#This Row],[Product ID]],[1]Products!$A:$G,2,0)</f>
        <v>Product 23</v>
      </c>
      <c r="H6005" s="22">
        <v>2</v>
      </c>
      <c r="I6005" s="9">
        <f>VLOOKUP('Consolidtaed Data'!$B1144,[1]Products!$A:$G,4,0)</f>
        <v>1052</v>
      </c>
      <c r="J6005" s="9">
        <f>VLOOKUP('Consolidtaed Data'!$B1144,[1]Products!$A:$G,3,0)</f>
        <v>589</v>
      </c>
      <c r="K6005" s="9">
        <f>'Consolidtaed Data'!$J1144*'Consolidtaed Data'!$H1144</f>
        <v>1684</v>
      </c>
      <c r="L6005" s="9">
        <f>'Consolidtaed Data'!$I1144*'Consolidtaed Data'!$H1144</f>
        <v>2244</v>
      </c>
      <c r="M6005" s="9">
        <f>'Consolidtaed Data'!$L1144-'Consolidtaed Data'!$K1144</f>
        <v>313</v>
      </c>
      <c r="N6005" s="9" t="str">
        <f>VLOOKUP('Consolidtaed Data'!$C1144,[1]Locations!$A:$O,2,0)</f>
        <v>Clovis</v>
      </c>
      <c r="O6005" s="9" t="str">
        <f>VLOOKUP('Consolidtaed Data'!$D1144,'[1]Sales People'!$A:$B,2,0)</f>
        <v>Bobby Russell</v>
      </c>
      <c r="P6005" s="9" t="str">
        <f>VLOOKUP('Consolidtaed Data'!$E1144,[1]Customers!$A:$B,2,0)</f>
        <v>Christopher Matthews</v>
      </c>
      <c r="Q6005" s="11">
        <f>WEEKDAY('Consolidtaed Data'!$F1144)</f>
        <v>2</v>
      </c>
      <c r="R6005" s="9">
        <f>MONTH('Consolidtaed Data'!$F1144)</f>
        <v>3</v>
      </c>
      <c r="S6005" s="9" t="str">
        <f>TEXT(Table3[[#This Row],[Purchase Date]],"MMMM")</f>
        <v>April</v>
      </c>
      <c r="T6005" s="9">
        <f>YEAR('Consolidtaed Data'!$F1144)</f>
        <v>2020</v>
      </c>
    </row>
    <row r="6006" spans="1:20" x14ac:dyDescent="0.3">
      <c r="A6006" s="9" t="s">
        <v>7032</v>
      </c>
      <c r="B6006" s="9" t="s">
        <v>415</v>
      </c>
      <c r="C6006" s="9" t="s">
        <v>394</v>
      </c>
      <c r="D6006" s="9" t="s">
        <v>220</v>
      </c>
      <c r="E6006" s="9" t="s">
        <v>1184</v>
      </c>
      <c r="F6006" s="12">
        <v>44289</v>
      </c>
      <c r="G6006" s="12" t="str">
        <f>VLOOKUP(Table3[[#This Row],[Product ID]],[1]Products!$A:$G,2,0)</f>
        <v>Product 18</v>
      </c>
      <c r="H6006" s="22">
        <v>2</v>
      </c>
      <c r="I6006" s="9">
        <f>VLOOKUP('Consolidtaed Data'!$B1187,[1]Products!$A:$G,4,0)</f>
        <v>1972</v>
      </c>
      <c r="J6006" s="9">
        <f>VLOOKUP('Consolidtaed Data'!$B1187,[1]Products!$A:$G,3,0)</f>
        <v>1321</v>
      </c>
      <c r="K6006" s="9">
        <f>'Consolidtaed Data'!$J1187*'Consolidtaed Data'!$H1187</f>
        <v>1260</v>
      </c>
      <c r="L6006" s="9">
        <f>'Consolidtaed Data'!$I1187*'Consolidtaed Data'!$H1187</f>
        <v>1752</v>
      </c>
      <c r="M6006" s="9">
        <f>'Consolidtaed Data'!$L1187-'Consolidtaed Data'!$K1187</f>
        <v>2070</v>
      </c>
      <c r="N6006" s="9" t="str">
        <f>VLOOKUP('Consolidtaed Data'!$C1187,[1]Locations!$A:$O,2,0)</f>
        <v>San Diego</v>
      </c>
      <c r="O6006" s="9" t="str">
        <f>VLOOKUP('Consolidtaed Data'!$D1187,'[1]Sales People'!$A:$B,2,0)</f>
        <v>Brian Hansen</v>
      </c>
      <c r="P6006" s="9" t="str">
        <f>VLOOKUP('Consolidtaed Data'!$E1187,[1]Customers!$A:$B,2,0)</f>
        <v>Adam Duncan</v>
      </c>
      <c r="Q6006" s="11">
        <f>WEEKDAY('Consolidtaed Data'!$F1187)</f>
        <v>6</v>
      </c>
      <c r="R6006" s="9">
        <f>MONTH('Consolidtaed Data'!$F1187)</f>
        <v>3</v>
      </c>
      <c r="S6006" s="9" t="str">
        <f>TEXT(Table3[[#This Row],[Purchase Date]],"MMMM")</f>
        <v>April</v>
      </c>
      <c r="T6006" s="9">
        <f>YEAR('Consolidtaed Data'!$F1187)</f>
        <v>2020</v>
      </c>
    </row>
    <row r="6007" spans="1:20" x14ac:dyDescent="0.3">
      <c r="A6007" s="9" t="s">
        <v>7033</v>
      </c>
      <c r="B6007" s="9" t="s">
        <v>531</v>
      </c>
      <c r="C6007" s="9" t="s">
        <v>421</v>
      </c>
      <c r="D6007" s="9" t="s">
        <v>68</v>
      </c>
      <c r="E6007" s="9" t="s">
        <v>296</v>
      </c>
      <c r="F6007" s="12">
        <v>44289</v>
      </c>
      <c r="G6007" s="12" t="str">
        <f>VLOOKUP(Table3[[#This Row],[Product ID]],[1]Products!$A:$G,2,0)</f>
        <v>Product 62</v>
      </c>
      <c r="H6007" s="22">
        <v>3</v>
      </c>
      <c r="I6007" s="9">
        <f>VLOOKUP('Consolidtaed Data'!$B2151,[1]Products!$A:$G,4,0)</f>
        <v>1708</v>
      </c>
      <c r="J6007" s="9">
        <f>VLOOKUP('Consolidtaed Data'!$B2151,[1]Products!$A:$G,3,0)</f>
        <v>871</v>
      </c>
      <c r="K6007" s="9">
        <f>'Consolidtaed Data'!$J2151*'Consolidtaed Data'!$H2151</f>
        <v>1397</v>
      </c>
      <c r="L6007" s="9">
        <f>'Consolidtaed Data'!$I2151*'Consolidtaed Data'!$H2151</f>
        <v>1967</v>
      </c>
      <c r="M6007" s="9">
        <f>'Consolidtaed Data'!$L2151-'Consolidtaed Data'!$K2151</f>
        <v>406</v>
      </c>
      <c r="N6007" s="9" t="str">
        <f>VLOOKUP('Consolidtaed Data'!$C2151,[1]Locations!$A:$O,2,0)</f>
        <v>Long Beach</v>
      </c>
      <c r="O6007" s="9" t="str">
        <f>VLOOKUP('Consolidtaed Data'!$D2151,'[1]Sales People'!$A:$B,2,0)</f>
        <v>Arthur Mccoy</v>
      </c>
      <c r="P6007" s="9" t="str">
        <f>VLOOKUP('Consolidtaed Data'!$E2151,[1]Customers!$A:$B,2,0)</f>
        <v>Jonathan Lynch</v>
      </c>
      <c r="Q6007" s="11">
        <f>WEEKDAY('Consolidtaed Data'!$F2151)</f>
        <v>6</v>
      </c>
      <c r="R6007" s="9">
        <f>MONTH('Consolidtaed Data'!$F2151)</f>
        <v>6</v>
      </c>
      <c r="S6007" s="9" t="str">
        <f>TEXT(Table3[[#This Row],[Purchase Date]],"MMMM")</f>
        <v>April</v>
      </c>
      <c r="T6007" s="9">
        <f>YEAR('Consolidtaed Data'!$F2151)</f>
        <v>2020</v>
      </c>
    </row>
    <row r="6008" spans="1:20" x14ac:dyDescent="0.3">
      <c r="A6008" s="9" t="s">
        <v>7034</v>
      </c>
      <c r="B6008" s="9" t="s">
        <v>284</v>
      </c>
      <c r="C6008" s="9" t="s">
        <v>205</v>
      </c>
      <c r="D6008" s="9" t="s">
        <v>281</v>
      </c>
      <c r="E6008" s="9" t="s">
        <v>3389</v>
      </c>
      <c r="F6008" s="12">
        <v>44289</v>
      </c>
      <c r="G6008" s="12" t="str">
        <f>VLOOKUP(Table3[[#This Row],[Product ID]],[1]Products!$A:$G,2,0)</f>
        <v>Product 96</v>
      </c>
      <c r="H6008" s="22">
        <v>1</v>
      </c>
      <c r="I6008" s="9">
        <f>VLOOKUP('Consolidtaed Data'!$B2408,[1]Products!$A:$G,4,0)</f>
        <v>2257</v>
      </c>
      <c r="J6008" s="9">
        <f>VLOOKUP('Consolidtaed Data'!$B2408,[1]Products!$A:$G,3,0)</f>
        <v>1535</v>
      </c>
      <c r="K6008" s="9">
        <f>'Consolidtaed Data'!$J2408*'Consolidtaed Data'!$H2408</f>
        <v>1896</v>
      </c>
      <c r="L6008" s="9">
        <f>'Consolidtaed Data'!$I2408*'Consolidtaed Data'!$H2408</f>
        <v>2495</v>
      </c>
      <c r="M6008" s="9">
        <f>'Consolidtaed Data'!$L2408-'Consolidtaed Data'!$K2408</f>
        <v>313</v>
      </c>
      <c r="N6008" s="9" t="str">
        <f>VLOOKUP('Consolidtaed Data'!$C2408,[1]Locations!$A:$O,2,0)</f>
        <v>Berkeley</v>
      </c>
      <c r="O6008" s="9" t="str">
        <f>VLOOKUP('Consolidtaed Data'!$D2408,'[1]Sales People'!$A:$B,2,0)</f>
        <v>Robert Reed</v>
      </c>
      <c r="P6008" s="9" t="str">
        <f>VLOOKUP('Consolidtaed Data'!$E2408,[1]Customers!$A:$B,2,0)</f>
        <v>Kevin Wood</v>
      </c>
      <c r="Q6008" s="11">
        <f>WEEKDAY('Consolidtaed Data'!$F2408)</f>
        <v>4</v>
      </c>
      <c r="R6008" s="9">
        <f>MONTH('Consolidtaed Data'!$F2408)</f>
        <v>6</v>
      </c>
      <c r="S6008" s="9" t="str">
        <f>TEXT(Table3[[#This Row],[Purchase Date]],"MMMM")</f>
        <v>April</v>
      </c>
      <c r="T6008" s="9">
        <f>YEAR('Consolidtaed Data'!$F2408)</f>
        <v>2020</v>
      </c>
    </row>
    <row r="6009" spans="1:20" x14ac:dyDescent="0.3">
      <c r="A6009" s="9" t="s">
        <v>7035</v>
      </c>
      <c r="B6009" s="9" t="s">
        <v>526</v>
      </c>
      <c r="C6009" s="9" t="s">
        <v>165</v>
      </c>
      <c r="D6009" s="9" t="s">
        <v>229</v>
      </c>
      <c r="E6009" s="9" t="s">
        <v>224</v>
      </c>
      <c r="F6009" s="12">
        <v>44289</v>
      </c>
      <c r="G6009" s="12" t="str">
        <f>VLOOKUP(Table3[[#This Row],[Product ID]],[1]Products!$A:$G,2,0)</f>
        <v>Product 14</v>
      </c>
      <c r="H6009" s="22">
        <v>2</v>
      </c>
      <c r="I6009" s="9">
        <f>VLOOKUP('Consolidtaed Data'!$B2926,[1]Products!$A:$G,4,0)</f>
        <v>530</v>
      </c>
      <c r="J6009" s="9">
        <f>VLOOKUP('Consolidtaed Data'!$B2926,[1]Products!$A:$G,3,0)</f>
        <v>435</v>
      </c>
      <c r="K6009" s="9">
        <f>'Consolidtaed Data'!$J2926*'Consolidtaed Data'!$H2926</f>
        <v>1366</v>
      </c>
      <c r="L6009" s="9">
        <f>'Consolidtaed Data'!$I2926*'Consolidtaed Data'!$H2926</f>
        <v>2238</v>
      </c>
      <c r="M6009" s="9">
        <f>'Consolidtaed Data'!$L2926-'Consolidtaed Data'!$K2926</f>
        <v>1710</v>
      </c>
      <c r="N6009" s="9" t="str">
        <f>VLOOKUP('Consolidtaed Data'!$C2926,[1]Locations!$A:$O,2,0)</f>
        <v>Santa Maria</v>
      </c>
      <c r="O6009" s="9" t="str">
        <f>VLOOKUP('Consolidtaed Data'!$D2926,'[1]Sales People'!$A:$B,2,0)</f>
        <v>Andrew Bowman</v>
      </c>
      <c r="P6009" s="9" t="str">
        <f>VLOOKUP('Consolidtaed Data'!$E2926,[1]Customers!$A:$B,2,0)</f>
        <v>Benjamin Murray</v>
      </c>
      <c r="Q6009" s="11">
        <f>WEEKDAY('Consolidtaed Data'!$F2926)</f>
        <v>1</v>
      </c>
      <c r="R6009" s="9">
        <f>MONTH('Consolidtaed Data'!$F2926)</f>
        <v>8</v>
      </c>
      <c r="S6009" s="9" t="str">
        <f>TEXT(Table3[[#This Row],[Purchase Date]],"MMMM")</f>
        <v>April</v>
      </c>
      <c r="T6009" s="9">
        <f>YEAR('Consolidtaed Data'!$F2926)</f>
        <v>2020</v>
      </c>
    </row>
    <row r="6010" spans="1:20" x14ac:dyDescent="0.3">
      <c r="A6010" s="9" t="s">
        <v>7036</v>
      </c>
      <c r="B6010" s="9" t="s">
        <v>151</v>
      </c>
      <c r="C6010" s="9" t="s">
        <v>192</v>
      </c>
      <c r="D6010" s="9" t="s">
        <v>31</v>
      </c>
      <c r="E6010" s="9" t="s">
        <v>1814</v>
      </c>
      <c r="F6010" s="12">
        <v>44289</v>
      </c>
      <c r="G6010" s="12" t="str">
        <f>VLOOKUP(Table3[[#This Row],[Product ID]],[1]Products!$A:$G,2,0)</f>
        <v>Product 94</v>
      </c>
      <c r="H6010" s="22">
        <v>1</v>
      </c>
      <c r="I6010" s="9">
        <f>VLOOKUP('Consolidtaed Data'!$B2991,[1]Products!$A:$G,4,0)</f>
        <v>530</v>
      </c>
      <c r="J6010" s="9">
        <f>VLOOKUP('Consolidtaed Data'!$B2991,[1]Products!$A:$G,3,0)</f>
        <v>424</v>
      </c>
      <c r="K6010" s="9">
        <f>'Consolidtaed Data'!$J2991*'Consolidtaed Data'!$H2991</f>
        <v>1223</v>
      </c>
      <c r="L6010" s="9">
        <f>'Consolidtaed Data'!$I2991*'Consolidtaed Data'!$H2991</f>
        <v>2005</v>
      </c>
      <c r="M6010" s="9">
        <f>'Consolidtaed Data'!$L2991-'Consolidtaed Data'!$K2991</f>
        <v>1654</v>
      </c>
      <c r="N6010" s="9" t="str">
        <f>VLOOKUP('Consolidtaed Data'!$C2991,[1]Locations!$A:$O,2,0)</f>
        <v>Bakersfield</v>
      </c>
      <c r="O6010" s="9" t="str">
        <f>VLOOKUP('Consolidtaed Data'!$D2991,'[1]Sales People'!$A:$B,2,0)</f>
        <v>Jimmy Young</v>
      </c>
      <c r="P6010" s="9" t="str">
        <f>VLOOKUP('Consolidtaed Data'!$E2991,[1]Customers!$A:$B,2,0)</f>
        <v>Phillip Peters</v>
      </c>
      <c r="Q6010" s="11">
        <f>WEEKDAY('Consolidtaed Data'!$F2991)</f>
        <v>6</v>
      </c>
      <c r="R6010" s="9">
        <f>MONTH('Consolidtaed Data'!$F2991)</f>
        <v>8</v>
      </c>
      <c r="S6010" s="9" t="str">
        <f>TEXT(Table3[[#This Row],[Purchase Date]],"MMMM")</f>
        <v>April</v>
      </c>
      <c r="T6010" s="9">
        <f>YEAR('Consolidtaed Data'!$F2991)</f>
        <v>2020</v>
      </c>
    </row>
    <row r="6011" spans="1:20" x14ac:dyDescent="0.3">
      <c r="A6011" s="9" t="s">
        <v>7037</v>
      </c>
      <c r="B6011" s="9" t="s">
        <v>572</v>
      </c>
      <c r="C6011" s="9" t="s">
        <v>82</v>
      </c>
      <c r="D6011" s="9" t="s">
        <v>153</v>
      </c>
      <c r="E6011" s="9" t="s">
        <v>1199</v>
      </c>
      <c r="F6011" s="12">
        <v>44289</v>
      </c>
      <c r="G6011" s="12" t="str">
        <f>VLOOKUP(Table3[[#This Row],[Product ID]],[1]Products!$A:$G,2,0)</f>
        <v>Product 22</v>
      </c>
      <c r="H6011" s="22">
        <v>3</v>
      </c>
      <c r="I6011" s="9">
        <f>VLOOKUP('Consolidtaed Data'!$B3346,[1]Products!$A:$G,4,0)</f>
        <v>1798</v>
      </c>
      <c r="J6011" s="9">
        <f>VLOOKUP('Consolidtaed Data'!$B3346,[1]Products!$A:$G,3,0)</f>
        <v>971</v>
      </c>
      <c r="K6011" s="9">
        <f>'Consolidtaed Data'!$J3346*'Consolidtaed Data'!$H3346</f>
        <v>600</v>
      </c>
      <c r="L6011" s="9">
        <f>'Consolidtaed Data'!$I3346*'Consolidtaed Data'!$H3346</f>
        <v>870</v>
      </c>
      <c r="M6011" s="9">
        <f>'Consolidtaed Data'!$L3346-'Consolidtaed Data'!$K3346</f>
        <v>313</v>
      </c>
      <c r="N6011" s="9" t="str">
        <f>VLOOKUP('Consolidtaed Data'!$C3346,[1]Locations!$A:$O,2,0)</f>
        <v>Torrance</v>
      </c>
      <c r="O6011" s="9" t="str">
        <f>VLOOKUP('Consolidtaed Data'!$D3346,'[1]Sales People'!$A:$B,2,0)</f>
        <v>Brian Davis</v>
      </c>
      <c r="P6011" s="9" t="str">
        <f>VLOOKUP('Consolidtaed Data'!$E3346,[1]Customers!$A:$B,2,0)</f>
        <v>Juan Cruz</v>
      </c>
      <c r="Q6011" s="11">
        <f>WEEKDAY('Consolidtaed Data'!$F3346)</f>
        <v>6</v>
      </c>
      <c r="R6011" s="9">
        <f>MONTH('Consolidtaed Data'!$F3346)</f>
        <v>9</v>
      </c>
      <c r="S6011" s="9" t="str">
        <f>TEXT(Table3[[#This Row],[Purchase Date]],"MMMM")</f>
        <v>April</v>
      </c>
      <c r="T6011" s="9">
        <f>YEAR('Consolidtaed Data'!$F3346)</f>
        <v>2020</v>
      </c>
    </row>
    <row r="6012" spans="1:20" x14ac:dyDescent="0.3">
      <c r="A6012" s="9" t="s">
        <v>7038</v>
      </c>
      <c r="B6012" s="9" t="s">
        <v>477</v>
      </c>
      <c r="C6012" s="9" t="s">
        <v>347</v>
      </c>
      <c r="D6012" s="9" t="s">
        <v>153</v>
      </c>
      <c r="E6012" s="9" t="s">
        <v>807</v>
      </c>
      <c r="F6012" s="12">
        <v>44289</v>
      </c>
      <c r="G6012" s="12" t="str">
        <f>VLOOKUP(Table3[[#This Row],[Product ID]],[1]Products!$A:$G,2,0)</f>
        <v>Product 46</v>
      </c>
      <c r="H6012" s="22">
        <v>2</v>
      </c>
      <c r="I6012" s="9">
        <f>VLOOKUP('Consolidtaed Data'!$B3347,[1]Products!$A:$G,4,0)</f>
        <v>1467</v>
      </c>
      <c r="J6012" s="9">
        <f>VLOOKUP('Consolidtaed Data'!$B3347,[1]Products!$A:$G,3,0)</f>
        <v>807</v>
      </c>
      <c r="K6012" s="9">
        <f>'Consolidtaed Data'!$J3347*'Consolidtaed Data'!$H3347</f>
        <v>3570</v>
      </c>
      <c r="L6012" s="9">
        <f>'Consolidtaed Data'!$I3347*'Consolidtaed Data'!$H3347</f>
        <v>4698</v>
      </c>
      <c r="M6012" s="9">
        <f>'Consolidtaed Data'!$L3347-'Consolidtaed Data'!$K3347</f>
        <v>49</v>
      </c>
      <c r="N6012" s="9" t="str">
        <f>VLOOKUP('Consolidtaed Data'!$C3347,[1]Locations!$A:$O,2,0)</f>
        <v>Lancaster</v>
      </c>
      <c r="O6012" s="9" t="str">
        <f>VLOOKUP('Consolidtaed Data'!$D3347,'[1]Sales People'!$A:$B,2,0)</f>
        <v>Bobby Russell</v>
      </c>
      <c r="P6012" s="9" t="str">
        <f>VLOOKUP('Consolidtaed Data'!$E3347,[1]Customers!$A:$B,2,0)</f>
        <v>Phillip Tucker</v>
      </c>
      <c r="Q6012" s="11">
        <f>WEEKDAY('Consolidtaed Data'!$F3347)</f>
        <v>6</v>
      </c>
      <c r="R6012" s="9">
        <f>MONTH('Consolidtaed Data'!$F3347)</f>
        <v>9</v>
      </c>
      <c r="S6012" s="9" t="str">
        <f>TEXT(Table3[[#This Row],[Purchase Date]],"MMMM")</f>
        <v>April</v>
      </c>
      <c r="T6012" s="9">
        <f>YEAR('Consolidtaed Data'!$F3347)</f>
        <v>2020</v>
      </c>
    </row>
    <row r="6013" spans="1:20" x14ac:dyDescent="0.3">
      <c r="A6013" s="9" t="s">
        <v>7039</v>
      </c>
      <c r="B6013" s="9" t="s">
        <v>148</v>
      </c>
      <c r="C6013" s="9" t="s">
        <v>228</v>
      </c>
      <c r="D6013" s="9" t="s">
        <v>100</v>
      </c>
      <c r="E6013" s="9" t="s">
        <v>1624</v>
      </c>
      <c r="F6013" s="12">
        <v>44289</v>
      </c>
      <c r="G6013" s="12" t="str">
        <f>VLOOKUP(Table3[[#This Row],[Product ID]],[1]Products!$A:$G,2,0)</f>
        <v>Product 16</v>
      </c>
      <c r="H6013" s="22">
        <v>3</v>
      </c>
      <c r="I6013" s="9">
        <f>VLOOKUP('Consolidtaed Data'!$B3667,[1]Products!$A:$G,4,0)</f>
        <v>1367</v>
      </c>
      <c r="J6013" s="9">
        <f>VLOOKUP('Consolidtaed Data'!$B3667,[1]Products!$A:$G,3,0)</f>
        <v>984</v>
      </c>
      <c r="K6013" s="9">
        <f>'Consolidtaed Data'!$J3667*'Consolidtaed Data'!$H3667</f>
        <v>255</v>
      </c>
      <c r="L6013" s="9">
        <f>'Consolidtaed Data'!$I3667*'Consolidtaed Data'!$H3667</f>
        <v>392</v>
      </c>
      <c r="M6013" s="9">
        <f>'Consolidtaed Data'!$L3667-'Consolidtaed Data'!$K3667</f>
        <v>274</v>
      </c>
      <c r="N6013" s="9" t="str">
        <f>VLOOKUP('Consolidtaed Data'!$C3667,[1]Locations!$A:$O,2,0)</f>
        <v>Thousand Oaks</v>
      </c>
      <c r="O6013" s="9" t="str">
        <f>VLOOKUP('Consolidtaed Data'!$D3667,'[1]Sales People'!$A:$B,2,0)</f>
        <v>Gary Rodriguez</v>
      </c>
      <c r="P6013" s="9" t="str">
        <f>VLOOKUP('Consolidtaed Data'!$E3667,[1]Customers!$A:$B,2,0)</f>
        <v>Kenneth Hill</v>
      </c>
      <c r="Q6013" s="11">
        <f>WEEKDAY('Consolidtaed Data'!$F3667)</f>
        <v>6</v>
      </c>
      <c r="R6013" s="9">
        <f>MONTH('Consolidtaed Data'!$F3667)</f>
        <v>9</v>
      </c>
      <c r="S6013" s="9" t="str">
        <f>TEXT(Table3[[#This Row],[Purchase Date]],"MMMM")</f>
        <v>April</v>
      </c>
      <c r="T6013" s="9">
        <f>YEAR('Consolidtaed Data'!$F3667)</f>
        <v>2020</v>
      </c>
    </row>
    <row r="6014" spans="1:20" x14ac:dyDescent="0.3">
      <c r="A6014" s="9" t="s">
        <v>7040</v>
      </c>
      <c r="B6014" s="9" t="s">
        <v>38</v>
      </c>
      <c r="C6014" s="9" t="s">
        <v>108</v>
      </c>
      <c r="D6014" s="9" t="s">
        <v>246</v>
      </c>
      <c r="E6014" s="9" t="s">
        <v>745</v>
      </c>
      <c r="F6014" s="12">
        <v>44290</v>
      </c>
      <c r="G6014" s="12" t="str">
        <f>VLOOKUP(Table3[[#This Row],[Product ID]],[1]Products!$A:$G,2,0)</f>
        <v>Product 25</v>
      </c>
      <c r="H6014" s="22">
        <v>1</v>
      </c>
      <c r="I6014" s="9">
        <f>VLOOKUP('Consolidtaed Data'!$B336,[1]Products!$A:$G,4,0)</f>
        <v>2497</v>
      </c>
      <c r="J6014" s="9">
        <f>VLOOKUP('Consolidtaed Data'!$B336,[1]Products!$A:$G,3,0)</f>
        <v>1473</v>
      </c>
      <c r="K6014" s="9">
        <f>'Consolidtaed Data'!$J336*'Consolidtaed Data'!$H336</f>
        <v>2798</v>
      </c>
      <c r="L6014" s="9">
        <f>'Consolidtaed Data'!$I336*'Consolidtaed Data'!$H336</f>
        <v>4588</v>
      </c>
      <c r="M6014" s="9">
        <f>'Consolidtaed Data'!$L336-'Consolidtaed Data'!$K336</f>
        <v>613</v>
      </c>
      <c r="N6014" s="9" t="str">
        <f>VLOOKUP('Consolidtaed Data'!$C336,[1]Locations!$A:$O,2,0)</f>
        <v>Fremont</v>
      </c>
      <c r="O6014" s="9" t="str">
        <f>VLOOKUP('Consolidtaed Data'!$D336,'[1]Sales People'!$A:$B,2,0)</f>
        <v>Joe Sims</v>
      </c>
      <c r="P6014" s="9" t="str">
        <f>VLOOKUP('Consolidtaed Data'!$E336,[1]Customers!$A:$B,2,0)</f>
        <v>Eugene Brooks</v>
      </c>
      <c r="Q6014" s="11">
        <f>WEEKDAY('Consolidtaed Data'!$F336)</f>
        <v>5</v>
      </c>
      <c r="R6014" s="9">
        <f>MONTH('Consolidtaed Data'!$F336)</f>
        <v>1</v>
      </c>
      <c r="S6014" s="9" t="str">
        <f>TEXT(Table3[[#This Row],[Purchase Date]],"MMMM")</f>
        <v>April</v>
      </c>
      <c r="T6014" s="9">
        <f>YEAR('Consolidtaed Data'!$F336)</f>
        <v>2020</v>
      </c>
    </row>
    <row r="6015" spans="1:20" x14ac:dyDescent="0.3">
      <c r="A6015" s="9" t="s">
        <v>7041</v>
      </c>
      <c r="B6015" s="9" t="s">
        <v>490</v>
      </c>
      <c r="C6015" s="9" t="s">
        <v>165</v>
      </c>
      <c r="D6015" s="9" t="s">
        <v>56</v>
      </c>
      <c r="E6015" s="9" t="s">
        <v>1099</v>
      </c>
      <c r="F6015" s="12">
        <v>44290</v>
      </c>
      <c r="G6015" s="12" t="str">
        <f>VLOOKUP(Table3[[#This Row],[Product ID]],[1]Products!$A:$G,2,0)</f>
        <v>Product 79</v>
      </c>
      <c r="H6015" s="22">
        <v>4</v>
      </c>
      <c r="I6015" s="9">
        <f>VLOOKUP('Consolidtaed Data'!$B432,[1]Products!$A:$G,4,0)</f>
        <v>1671</v>
      </c>
      <c r="J6015" s="9">
        <f>VLOOKUP('Consolidtaed Data'!$B432,[1]Products!$A:$G,3,0)</f>
        <v>1220</v>
      </c>
      <c r="K6015" s="9">
        <f>'Consolidtaed Data'!$J432*'Consolidtaed Data'!$H432</f>
        <v>1200</v>
      </c>
      <c r="L6015" s="9">
        <f>'Consolidtaed Data'!$I432*'Consolidtaed Data'!$H432</f>
        <v>2182</v>
      </c>
      <c r="M6015" s="9">
        <f>'Consolidtaed Data'!$L432-'Consolidtaed Data'!$K432</f>
        <v>4096</v>
      </c>
      <c r="N6015" s="9" t="str">
        <f>VLOOKUP('Consolidtaed Data'!$C432,[1]Locations!$A:$O,2,0)</f>
        <v>Fullerton</v>
      </c>
      <c r="O6015" s="9" t="str">
        <f>VLOOKUP('Consolidtaed Data'!$D432,'[1]Sales People'!$A:$B,2,0)</f>
        <v>Martin Perry</v>
      </c>
      <c r="P6015" s="9" t="str">
        <f>VLOOKUP('Consolidtaed Data'!$E432,[1]Customers!$A:$B,2,0)</f>
        <v>David Garrett</v>
      </c>
      <c r="Q6015" s="11">
        <f>WEEKDAY('Consolidtaed Data'!$F432)</f>
        <v>6</v>
      </c>
      <c r="R6015" s="9">
        <f>MONTH('Consolidtaed Data'!$F432)</f>
        <v>1</v>
      </c>
      <c r="S6015" s="9" t="str">
        <f>TEXT(Table3[[#This Row],[Purchase Date]],"MMMM")</f>
        <v>April</v>
      </c>
      <c r="T6015" s="9">
        <f>YEAR('Consolidtaed Data'!$F432)</f>
        <v>2020</v>
      </c>
    </row>
    <row r="6016" spans="1:20" x14ac:dyDescent="0.3">
      <c r="A6016" s="9" t="s">
        <v>7042</v>
      </c>
      <c r="B6016" s="9" t="s">
        <v>981</v>
      </c>
      <c r="C6016" s="9" t="s">
        <v>104</v>
      </c>
      <c r="D6016" s="9" t="s">
        <v>51</v>
      </c>
      <c r="E6016" s="9" t="s">
        <v>227</v>
      </c>
      <c r="F6016" s="12">
        <v>44290</v>
      </c>
      <c r="G6016" s="12" t="str">
        <f>VLOOKUP(Table3[[#This Row],[Product ID]],[1]Products!$A:$G,2,0)</f>
        <v>Product 3</v>
      </c>
      <c r="H6016" s="22">
        <v>1</v>
      </c>
      <c r="I6016" s="9">
        <f>VLOOKUP('Consolidtaed Data'!$B551,[1]Products!$A:$G,4,0)</f>
        <v>1178</v>
      </c>
      <c r="J6016" s="9">
        <f>VLOOKUP('Consolidtaed Data'!$B551,[1]Products!$A:$G,3,0)</f>
        <v>683</v>
      </c>
      <c r="K6016" s="9">
        <f>'Consolidtaed Data'!$J551*'Consolidtaed Data'!$H551</f>
        <v>1261</v>
      </c>
      <c r="L6016" s="9">
        <f>'Consolidtaed Data'!$I551*'Consolidtaed Data'!$H551</f>
        <v>1638</v>
      </c>
      <c r="M6016" s="9">
        <f>'Consolidtaed Data'!$L551-'Consolidtaed Data'!$K551</f>
        <v>96</v>
      </c>
      <c r="N6016" s="9" t="str">
        <f>VLOOKUP('Consolidtaed Data'!$C551,[1]Locations!$A:$O,2,0)</f>
        <v>West Covina</v>
      </c>
      <c r="O6016" s="9" t="str">
        <f>VLOOKUP('Consolidtaed Data'!$D551,'[1]Sales People'!$A:$B,2,0)</f>
        <v>Gary Rodriguez</v>
      </c>
      <c r="P6016" s="9" t="str">
        <f>VLOOKUP('Consolidtaed Data'!$E551,[1]Customers!$A:$B,2,0)</f>
        <v>Scott Allen</v>
      </c>
      <c r="Q6016" s="11">
        <f>WEEKDAY('Consolidtaed Data'!$F551)</f>
        <v>7</v>
      </c>
      <c r="R6016" s="9">
        <f>MONTH('Consolidtaed Data'!$F551)</f>
        <v>2</v>
      </c>
      <c r="S6016" s="9" t="str">
        <f>TEXT(Table3[[#This Row],[Purchase Date]],"MMMM")</f>
        <v>April</v>
      </c>
      <c r="T6016" s="9">
        <f>YEAR('Consolidtaed Data'!$F551)</f>
        <v>2020</v>
      </c>
    </row>
    <row r="6017" spans="1:20" x14ac:dyDescent="0.3">
      <c r="A6017" s="9" t="s">
        <v>7043</v>
      </c>
      <c r="B6017" s="9" t="s">
        <v>382</v>
      </c>
      <c r="C6017" s="9" t="s">
        <v>405</v>
      </c>
      <c r="D6017" s="9" t="s">
        <v>229</v>
      </c>
      <c r="E6017" s="9" t="s">
        <v>1344</v>
      </c>
      <c r="F6017" s="12">
        <v>44290</v>
      </c>
      <c r="G6017" s="12" t="str">
        <f>VLOOKUP(Table3[[#This Row],[Product ID]],[1]Products!$A:$G,2,0)</f>
        <v>Product 50</v>
      </c>
      <c r="H6017" s="22">
        <v>1</v>
      </c>
      <c r="I6017" s="9">
        <f>VLOOKUP('Consolidtaed Data'!$B593,[1]Products!$A:$G,4,0)</f>
        <v>2464</v>
      </c>
      <c r="J6017" s="9">
        <f>VLOOKUP('Consolidtaed Data'!$B593,[1]Products!$A:$G,3,0)</f>
        <v>1774</v>
      </c>
      <c r="K6017" s="9">
        <f>'Consolidtaed Data'!$J593*'Consolidtaed Data'!$H593</f>
        <v>956</v>
      </c>
      <c r="L6017" s="9">
        <f>'Consolidtaed Data'!$I593*'Consolidtaed Data'!$H593</f>
        <v>1772</v>
      </c>
      <c r="M6017" s="9">
        <f>'Consolidtaed Data'!$L593-'Consolidtaed Data'!$K593</f>
        <v>1130</v>
      </c>
      <c r="N6017" s="9" t="str">
        <f>VLOOKUP('Consolidtaed Data'!$C593,[1]Locations!$A:$O,2,0)</f>
        <v>Carlsbad</v>
      </c>
      <c r="O6017" s="9" t="str">
        <f>VLOOKUP('Consolidtaed Data'!$D593,'[1]Sales People'!$A:$B,2,0)</f>
        <v>Joshua Cook</v>
      </c>
      <c r="P6017" s="9" t="str">
        <f>VLOOKUP('Consolidtaed Data'!$E593,[1]Customers!$A:$B,2,0)</f>
        <v>Aaron Mills</v>
      </c>
      <c r="Q6017" s="11">
        <f>WEEKDAY('Consolidtaed Data'!$F593)</f>
        <v>3</v>
      </c>
      <c r="R6017" s="9">
        <f>MONTH('Consolidtaed Data'!$F593)</f>
        <v>2</v>
      </c>
      <c r="S6017" s="9" t="str">
        <f>TEXT(Table3[[#This Row],[Purchase Date]],"MMMM")</f>
        <v>April</v>
      </c>
      <c r="T6017" s="9">
        <f>YEAR('Consolidtaed Data'!$F593)</f>
        <v>2020</v>
      </c>
    </row>
    <row r="6018" spans="1:20" x14ac:dyDescent="0.3">
      <c r="A6018" s="9" t="s">
        <v>7044</v>
      </c>
      <c r="B6018" s="9" t="s">
        <v>112</v>
      </c>
      <c r="C6018" s="9" t="s">
        <v>210</v>
      </c>
      <c r="D6018" s="9" t="s">
        <v>235</v>
      </c>
      <c r="E6018" s="9" t="s">
        <v>777</v>
      </c>
      <c r="F6018" s="12">
        <v>44290</v>
      </c>
      <c r="G6018" s="12" t="str">
        <f>VLOOKUP(Table3[[#This Row],[Product ID]],[1]Products!$A:$G,2,0)</f>
        <v>Product 7</v>
      </c>
      <c r="H6018" s="22">
        <v>1</v>
      </c>
      <c r="I6018" s="9">
        <f>VLOOKUP('Consolidtaed Data'!$B628,[1]Products!$A:$G,4,0)</f>
        <v>2005</v>
      </c>
      <c r="J6018" s="9">
        <f>VLOOKUP('Consolidtaed Data'!$B628,[1]Products!$A:$G,3,0)</f>
        <v>1223</v>
      </c>
      <c r="K6018" s="9">
        <f>'Consolidtaed Data'!$J628*'Consolidtaed Data'!$H628</f>
        <v>4548</v>
      </c>
      <c r="L6018" s="9">
        <f>'Consolidtaed Data'!$I628*'Consolidtaed Data'!$H628</f>
        <v>5349</v>
      </c>
      <c r="M6018" s="9">
        <f>'Consolidtaed Data'!$L628-'Consolidtaed Data'!$K628</f>
        <v>2216</v>
      </c>
      <c r="N6018" s="9" t="str">
        <f>VLOOKUP('Consolidtaed Data'!$C628,[1]Locations!$A:$O,2,0)</f>
        <v>El Monte</v>
      </c>
      <c r="O6018" s="9" t="str">
        <f>VLOOKUP('Consolidtaed Data'!$D628,'[1]Sales People'!$A:$B,2,0)</f>
        <v>Ryan Welch</v>
      </c>
      <c r="P6018" s="9" t="str">
        <f>VLOOKUP('Consolidtaed Data'!$E628,[1]Customers!$A:$B,2,0)</f>
        <v>Bruce Oliver</v>
      </c>
      <c r="Q6018" s="11">
        <f>WEEKDAY('Consolidtaed Data'!$F628)</f>
        <v>6</v>
      </c>
      <c r="R6018" s="9">
        <f>MONTH('Consolidtaed Data'!$F628)</f>
        <v>2</v>
      </c>
      <c r="S6018" s="9" t="str">
        <f>TEXT(Table3[[#This Row],[Purchase Date]],"MMMM")</f>
        <v>April</v>
      </c>
      <c r="T6018" s="9">
        <f>YEAR('Consolidtaed Data'!$F628)</f>
        <v>2020</v>
      </c>
    </row>
    <row r="6019" spans="1:20" x14ac:dyDescent="0.3">
      <c r="A6019" s="9" t="s">
        <v>7045</v>
      </c>
      <c r="B6019" s="9" t="s">
        <v>219</v>
      </c>
      <c r="C6019" s="9" t="s">
        <v>94</v>
      </c>
      <c r="D6019" s="9" t="s">
        <v>9</v>
      </c>
      <c r="E6019" s="9" t="s">
        <v>1661</v>
      </c>
      <c r="F6019" s="12">
        <v>44290</v>
      </c>
      <c r="G6019" s="12" t="str">
        <f>VLOOKUP(Table3[[#This Row],[Product ID]],[1]Products!$A:$G,2,0)</f>
        <v>Product 35</v>
      </c>
      <c r="H6019" s="22">
        <v>2</v>
      </c>
      <c r="I6019" s="9">
        <f>VLOOKUP('Consolidtaed Data'!$B1109,[1]Products!$A:$G,4,0)</f>
        <v>2464</v>
      </c>
      <c r="J6019" s="9">
        <f>VLOOKUP('Consolidtaed Data'!$B1109,[1]Products!$A:$G,3,0)</f>
        <v>1774</v>
      </c>
      <c r="K6019" s="9">
        <f>'Consolidtaed Data'!$J1109*'Consolidtaed Data'!$H1109</f>
        <v>888</v>
      </c>
      <c r="L6019" s="9">
        <f>'Consolidtaed Data'!$I1109*'Consolidtaed Data'!$H1109</f>
        <v>1506</v>
      </c>
      <c r="M6019" s="9">
        <f>'Consolidtaed Data'!$L1109-'Consolidtaed Data'!$K1109</f>
        <v>926</v>
      </c>
      <c r="N6019" s="9" t="str">
        <f>VLOOKUP('Consolidtaed Data'!$C1109,[1]Locations!$A:$O,2,0)</f>
        <v>Elk Grove</v>
      </c>
      <c r="O6019" s="9" t="str">
        <f>VLOOKUP('Consolidtaed Data'!$D1109,'[1]Sales People'!$A:$B,2,0)</f>
        <v>Kenneth Fields</v>
      </c>
      <c r="P6019" s="9" t="str">
        <f>VLOOKUP('Consolidtaed Data'!$E1109,[1]Customers!$A:$B,2,0)</f>
        <v>Alan Perry</v>
      </c>
      <c r="Q6019" s="11">
        <f>WEEKDAY('Consolidtaed Data'!$F1109)</f>
        <v>6</v>
      </c>
      <c r="R6019" s="9">
        <f>MONTH('Consolidtaed Data'!$F1109)</f>
        <v>3</v>
      </c>
      <c r="S6019" s="9" t="str">
        <f>TEXT(Table3[[#This Row],[Purchase Date]],"MMMM")</f>
        <v>April</v>
      </c>
      <c r="T6019" s="9">
        <f>YEAR('Consolidtaed Data'!$F1109)</f>
        <v>2020</v>
      </c>
    </row>
    <row r="6020" spans="1:20" x14ac:dyDescent="0.3">
      <c r="A6020" s="9" t="s">
        <v>7046</v>
      </c>
      <c r="B6020" s="9" t="s">
        <v>490</v>
      </c>
      <c r="C6020" s="9" t="s">
        <v>344</v>
      </c>
      <c r="D6020" s="9" t="s">
        <v>100</v>
      </c>
      <c r="E6020" s="9" t="s">
        <v>822</v>
      </c>
      <c r="F6020" s="12">
        <v>44290</v>
      </c>
      <c r="G6020" s="12" t="str">
        <f>VLOOKUP(Table3[[#This Row],[Product ID]],[1]Products!$A:$G,2,0)</f>
        <v>Product 79</v>
      </c>
      <c r="H6020" s="22">
        <v>1</v>
      </c>
      <c r="I6020" s="9">
        <f>VLOOKUP('Consolidtaed Data'!$B1937,[1]Products!$A:$G,4,0)</f>
        <v>1848</v>
      </c>
      <c r="J6020" s="9">
        <f>VLOOKUP('Consolidtaed Data'!$B1937,[1]Products!$A:$G,3,0)</f>
        <v>1294</v>
      </c>
      <c r="K6020" s="9">
        <f>'Consolidtaed Data'!$J1937*'Consolidtaed Data'!$H1937</f>
        <v>244</v>
      </c>
      <c r="L6020" s="9">
        <f>'Consolidtaed Data'!$I1937*'Consolidtaed Data'!$H1937</f>
        <v>380</v>
      </c>
      <c r="M6020" s="9">
        <f>'Consolidtaed Data'!$L1937-'Consolidtaed Data'!$K1937</f>
        <v>1674</v>
      </c>
      <c r="N6020" s="9" t="str">
        <f>VLOOKUP('Consolidtaed Data'!$C1937,[1]Locations!$A:$O,2,0)</f>
        <v>Los Angeles</v>
      </c>
      <c r="O6020" s="9" t="str">
        <f>VLOOKUP('Consolidtaed Data'!$D1937,'[1]Sales People'!$A:$B,2,0)</f>
        <v>Andrew Bowman</v>
      </c>
      <c r="P6020" s="9" t="str">
        <f>VLOOKUP('Consolidtaed Data'!$E1937,[1]Customers!$A:$B,2,0)</f>
        <v>John Hunt</v>
      </c>
      <c r="Q6020" s="11">
        <f>WEEKDAY('Consolidtaed Data'!$F1937)</f>
        <v>5</v>
      </c>
      <c r="R6020" s="9">
        <f>MONTH('Consolidtaed Data'!$F1937)</f>
        <v>5</v>
      </c>
      <c r="S6020" s="9" t="str">
        <f>TEXT(Table3[[#This Row],[Purchase Date]],"MMMM")</f>
        <v>April</v>
      </c>
      <c r="T6020" s="9">
        <f>YEAR('Consolidtaed Data'!$F1937)</f>
        <v>2020</v>
      </c>
    </row>
    <row r="6021" spans="1:20" x14ac:dyDescent="0.3">
      <c r="A6021" s="9" t="s">
        <v>7047</v>
      </c>
      <c r="B6021" s="9" t="s">
        <v>129</v>
      </c>
      <c r="C6021" s="9" t="s">
        <v>522</v>
      </c>
      <c r="D6021" s="9" t="s">
        <v>272</v>
      </c>
      <c r="E6021" s="9" t="s">
        <v>1545</v>
      </c>
      <c r="F6021" s="12">
        <v>44290</v>
      </c>
      <c r="G6021" s="12" t="str">
        <f>VLOOKUP(Table3[[#This Row],[Product ID]],[1]Products!$A:$G,2,0)</f>
        <v>Product 47</v>
      </c>
      <c r="H6021" s="22">
        <v>1</v>
      </c>
      <c r="I6021" s="9">
        <f>VLOOKUP('Consolidtaed Data'!$B1994,[1]Products!$A:$G,4,0)</f>
        <v>826</v>
      </c>
      <c r="J6021" s="9">
        <f>VLOOKUP('Consolidtaed Data'!$B1994,[1]Products!$A:$G,3,0)</f>
        <v>562</v>
      </c>
      <c r="K6021" s="9">
        <f>'Consolidtaed Data'!$J1994*'Consolidtaed Data'!$H1994</f>
        <v>2400</v>
      </c>
      <c r="L6021" s="9">
        <f>'Consolidtaed Data'!$I1994*'Consolidtaed Data'!$H1994</f>
        <v>4364</v>
      </c>
      <c r="M6021" s="9">
        <f>'Consolidtaed Data'!$L1994-'Consolidtaed Data'!$K1994</f>
        <v>267</v>
      </c>
      <c r="N6021" s="9" t="str">
        <f>VLOOKUP('Consolidtaed Data'!$C1994,[1]Locations!$A:$O,2,0)</f>
        <v>San Jose</v>
      </c>
      <c r="O6021" s="9" t="str">
        <f>VLOOKUP('Consolidtaed Data'!$D1994,'[1]Sales People'!$A:$B,2,0)</f>
        <v>Fred Robertson</v>
      </c>
      <c r="P6021" s="9" t="str">
        <f>VLOOKUP('Consolidtaed Data'!$E1994,[1]Customers!$A:$B,2,0)</f>
        <v>Jason Diaz</v>
      </c>
      <c r="Q6021" s="11">
        <f>WEEKDAY('Consolidtaed Data'!$F1994)</f>
        <v>2</v>
      </c>
      <c r="R6021" s="9">
        <f>MONTH('Consolidtaed Data'!$F1994)</f>
        <v>5</v>
      </c>
      <c r="S6021" s="9" t="str">
        <f>TEXT(Table3[[#This Row],[Purchase Date]],"MMMM")</f>
        <v>April</v>
      </c>
      <c r="T6021" s="9">
        <f>YEAR('Consolidtaed Data'!$F1994)</f>
        <v>2020</v>
      </c>
    </row>
    <row r="6022" spans="1:20" x14ac:dyDescent="0.3">
      <c r="A6022" s="9" t="s">
        <v>7048</v>
      </c>
      <c r="B6022" s="9" t="s">
        <v>38</v>
      </c>
      <c r="C6022" s="9" t="s">
        <v>331</v>
      </c>
      <c r="D6022" s="9" t="s">
        <v>35</v>
      </c>
      <c r="E6022" s="9" t="s">
        <v>1489</v>
      </c>
      <c r="F6022" s="12">
        <v>44290</v>
      </c>
      <c r="G6022" s="12" t="str">
        <f>VLOOKUP(Table3[[#This Row],[Product ID]],[1]Products!$A:$G,2,0)</f>
        <v>Product 25</v>
      </c>
      <c r="H6022" s="22">
        <v>2</v>
      </c>
      <c r="I6022" s="9">
        <f>VLOOKUP('Consolidtaed Data'!$B2028,[1]Products!$A:$G,4,0)</f>
        <v>1338</v>
      </c>
      <c r="J6022" s="9">
        <f>VLOOKUP('Consolidtaed Data'!$B2028,[1]Products!$A:$G,3,0)</f>
        <v>682</v>
      </c>
      <c r="K6022" s="9">
        <f>'Consolidtaed Data'!$J2028*'Consolidtaed Data'!$H2028</f>
        <v>1774</v>
      </c>
      <c r="L6022" s="9">
        <f>'Consolidtaed Data'!$I2028*'Consolidtaed Data'!$H2028</f>
        <v>2464</v>
      </c>
      <c r="M6022" s="9">
        <f>'Consolidtaed Data'!$L2028-'Consolidtaed Data'!$K2028</f>
        <v>344</v>
      </c>
      <c r="N6022" s="9" t="str">
        <f>VLOOKUP('Consolidtaed Data'!$C2028,[1]Locations!$A:$O,2,0)</f>
        <v>Concord</v>
      </c>
      <c r="O6022" s="9" t="str">
        <f>VLOOKUP('Consolidtaed Data'!$D2028,'[1]Sales People'!$A:$B,2,0)</f>
        <v>Carl Hall</v>
      </c>
      <c r="P6022" s="9" t="str">
        <f>VLOOKUP('Consolidtaed Data'!$E2028,[1]Customers!$A:$B,2,0)</f>
        <v>Wayne Gardner</v>
      </c>
      <c r="Q6022" s="11">
        <f>WEEKDAY('Consolidtaed Data'!$F2028)</f>
        <v>5</v>
      </c>
      <c r="R6022" s="9">
        <f>MONTH('Consolidtaed Data'!$F2028)</f>
        <v>5</v>
      </c>
      <c r="S6022" s="9" t="str">
        <f>TEXT(Table3[[#This Row],[Purchase Date]],"MMMM")</f>
        <v>April</v>
      </c>
      <c r="T6022" s="9">
        <f>YEAR('Consolidtaed Data'!$F2028)</f>
        <v>2020</v>
      </c>
    </row>
    <row r="6023" spans="1:20" x14ac:dyDescent="0.3">
      <c r="A6023" s="9" t="s">
        <v>7049</v>
      </c>
      <c r="B6023" s="9" t="s">
        <v>355</v>
      </c>
      <c r="C6023" s="9" t="s">
        <v>45</v>
      </c>
      <c r="D6023" s="9" t="s">
        <v>123</v>
      </c>
      <c r="E6023" s="9" t="s">
        <v>1854</v>
      </c>
      <c r="F6023" s="12">
        <v>44290</v>
      </c>
      <c r="G6023" s="12" t="str">
        <f>VLOOKUP(Table3[[#This Row],[Product ID]],[1]Products!$A:$G,2,0)</f>
        <v>Product 100</v>
      </c>
      <c r="H6023" s="22">
        <v>1</v>
      </c>
      <c r="I6023" s="9">
        <f>VLOOKUP('Consolidtaed Data'!$B2129,[1]Products!$A:$G,4,0)</f>
        <v>2353</v>
      </c>
      <c r="J6023" s="9">
        <f>VLOOKUP('Consolidtaed Data'!$B2129,[1]Products!$A:$G,3,0)</f>
        <v>1788</v>
      </c>
      <c r="K6023" s="9">
        <f>'Consolidtaed Data'!$J2129*'Consolidtaed Data'!$H2129</f>
        <v>4419</v>
      </c>
      <c r="L6023" s="9">
        <f>'Consolidtaed Data'!$I2129*'Consolidtaed Data'!$H2129</f>
        <v>7491</v>
      </c>
      <c r="M6023" s="9">
        <f>'Consolidtaed Data'!$L2129-'Consolidtaed Data'!$K2129</f>
        <v>380</v>
      </c>
      <c r="N6023" s="9" t="str">
        <f>VLOOKUP('Consolidtaed Data'!$C2129,[1]Locations!$A:$O,2,0)</f>
        <v>Roseville</v>
      </c>
      <c r="O6023" s="9" t="str">
        <f>VLOOKUP('Consolidtaed Data'!$D2129,'[1]Sales People'!$A:$B,2,0)</f>
        <v>Clarence Fox</v>
      </c>
      <c r="P6023" s="9" t="str">
        <f>VLOOKUP('Consolidtaed Data'!$E2129,[1]Customers!$A:$B,2,0)</f>
        <v>Charles Shaw</v>
      </c>
      <c r="Q6023" s="11">
        <f>WEEKDAY('Consolidtaed Data'!$F2129)</f>
        <v>5</v>
      </c>
      <c r="R6023" s="9">
        <f>MONTH('Consolidtaed Data'!$F2129)</f>
        <v>6</v>
      </c>
      <c r="S6023" s="9" t="str">
        <f>TEXT(Table3[[#This Row],[Purchase Date]],"MMMM")</f>
        <v>April</v>
      </c>
      <c r="T6023" s="9">
        <f>YEAR('Consolidtaed Data'!$F2129)</f>
        <v>2020</v>
      </c>
    </row>
    <row r="6024" spans="1:20" x14ac:dyDescent="0.3">
      <c r="A6024" s="9" t="s">
        <v>7050</v>
      </c>
      <c r="B6024" s="9" t="s">
        <v>29</v>
      </c>
      <c r="C6024" s="9" t="s">
        <v>67</v>
      </c>
      <c r="D6024" s="9" t="s">
        <v>272</v>
      </c>
      <c r="E6024" s="9" t="s">
        <v>895</v>
      </c>
      <c r="F6024" s="12">
        <v>44290</v>
      </c>
      <c r="G6024" s="12" t="str">
        <f>VLOOKUP(Table3[[#This Row],[Product ID]],[1]Products!$A:$G,2,0)</f>
        <v>Product 37</v>
      </c>
      <c r="H6024" s="22">
        <v>4</v>
      </c>
      <c r="I6024" s="9">
        <f>VLOOKUP('Consolidtaed Data'!$B2292,[1]Products!$A:$G,4,0)</f>
        <v>1862</v>
      </c>
      <c r="J6024" s="9">
        <f>VLOOKUP('Consolidtaed Data'!$B2292,[1]Products!$A:$G,3,0)</f>
        <v>1173</v>
      </c>
      <c r="K6024" s="9">
        <f>'Consolidtaed Data'!$J2292*'Consolidtaed Data'!$H2292</f>
        <v>316</v>
      </c>
      <c r="L6024" s="9">
        <f>'Consolidtaed Data'!$I2292*'Consolidtaed Data'!$H2292</f>
        <v>508</v>
      </c>
      <c r="M6024" s="9">
        <f>'Consolidtaed Data'!$L2292-'Consolidtaed Data'!$K2292</f>
        <v>96</v>
      </c>
      <c r="N6024" s="9" t="str">
        <f>VLOOKUP('Consolidtaed Data'!$C2292,[1]Locations!$A:$O,2,0)</f>
        <v>Huntington Beach</v>
      </c>
      <c r="O6024" s="9" t="str">
        <f>VLOOKUP('Consolidtaed Data'!$D2292,'[1]Sales People'!$A:$B,2,0)</f>
        <v>Patrick Ruiz</v>
      </c>
      <c r="P6024" s="9" t="str">
        <f>VLOOKUP('Consolidtaed Data'!$E2292,[1]Customers!$A:$B,2,0)</f>
        <v>Matthew Phillips</v>
      </c>
      <c r="Q6024" s="11">
        <f>WEEKDAY('Consolidtaed Data'!$F2292)</f>
        <v>3</v>
      </c>
      <c r="R6024" s="9">
        <f>MONTH('Consolidtaed Data'!$F2292)</f>
        <v>6</v>
      </c>
      <c r="S6024" s="9" t="str">
        <f>TEXT(Table3[[#This Row],[Purchase Date]],"MMMM")</f>
        <v>April</v>
      </c>
      <c r="T6024" s="9">
        <f>YEAR('Consolidtaed Data'!$F2292)</f>
        <v>2020</v>
      </c>
    </row>
    <row r="6025" spans="1:20" x14ac:dyDescent="0.3">
      <c r="A6025" s="9" t="s">
        <v>7051</v>
      </c>
      <c r="B6025" s="9" t="s">
        <v>89</v>
      </c>
      <c r="C6025" s="9" t="s">
        <v>210</v>
      </c>
      <c r="D6025" s="9" t="s">
        <v>95</v>
      </c>
      <c r="E6025" s="9" t="s">
        <v>1099</v>
      </c>
      <c r="F6025" s="12">
        <v>44290</v>
      </c>
      <c r="G6025" s="12" t="str">
        <f>VLOOKUP(Table3[[#This Row],[Product ID]],[1]Products!$A:$G,2,0)</f>
        <v>Product 64</v>
      </c>
      <c r="H6025" s="22">
        <v>1</v>
      </c>
      <c r="I6025" s="9">
        <f>VLOOKUP('Consolidtaed Data'!$B2401,[1]Products!$A:$G,4,0)</f>
        <v>181</v>
      </c>
      <c r="J6025" s="9">
        <f>VLOOKUP('Consolidtaed Data'!$B2401,[1]Products!$A:$G,3,0)</f>
        <v>130</v>
      </c>
      <c r="K6025" s="9">
        <f>'Consolidtaed Data'!$J2401*'Consolidtaed Data'!$H2401</f>
        <v>1473</v>
      </c>
      <c r="L6025" s="9">
        <f>'Consolidtaed Data'!$I2401*'Consolidtaed Data'!$H2401</f>
        <v>2497</v>
      </c>
      <c r="M6025" s="9">
        <f>'Consolidtaed Data'!$L2401-'Consolidtaed Data'!$K2401</f>
        <v>264</v>
      </c>
      <c r="N6025" s="9" t="str">
        <f>VLOOKUP('Consolidtaed Data'!$C2401,[1]Locations!$A:$O,2,0)</f>
        <v>Santa Maria</v>
      </c>
      <c r="O6025" s="9" t="str">
        <f>VLOOKUP('Consolidtaed Data'!$D2401,'[1]Sales People'!$A:$B,2,0)</f>
        <v>John Reyes</v>
      </c>
      <c r="P6025" s="9" t="str">
        <f>VLOOKUP('Consolidtaed Data'!$E2401,[1]Customers!$A:$B,2,0)</f>
        <v>Benjamin Morgan</v>
      </c>
      <c r="Q6025" s="11">
        <f>WEEKDAY('Consolidtaed Data'!$F2401)</f>
        <v>3</v>
      </c>
      <c r="R6025" s="9">
        <f>MONTH('Consolidtaed Data'!$F2401)</f>
        <v>6</v>
      </c>
      <c r="S6025" s="9" t="str">
        <f>TEXT(Table3[[#This Row],[Purchase Date]],"MMMM")</f>
        <v>April</v>
      </c>
      <c r="T6025" s="9">
        <f>YEAR('Consolidtaed Data'!$F2401)</f>
        <v>2020</v>
      </c>
    </row>
    <row r="6026" spans="1:20" x14ac:dyDescent="0.3">
      <c r="A6026" s="9" t="s">
        <v>7052</v>
      </c>
      <c r="B6026" s="9" t="s">
        <v>209</v>
      </c>
      <c r="C6026" s="9" t="s">
        <v>108</v>
      </c>
      <c r="D6026" s="9" t="s">
        <v>35</v>
      </c>
      <c r="E6026" s="9" t="s">
        <v>708</v>
      </c>
      <c r="F6026" s="12">
        <v>44290</v>
      </c>
      <c r="G6026" s="12" t="str">
        <f>VLOOKUP(Table3[[#This Row],[Product ID]],[1]Products!$A:$G,2,0)</f>
        <v>Product 86</v>
      </c>
      <c r="H6026" s="22">
        <v>1</v>
      </c>
      <c r="I6026" s="9">
        <f>VLOOKUP('Consolidtaed Data'!$B3029,[1]Products!$A:$G,4,0)</f>
        <v>1522</v>
      </c>
      <c r="J6026" s="9">
        <f>VLOOKUP('Consolidtaed Data'!$B3029,[1]Products!$A:$G,3,0)</f>
        <v>791</v>
      </c>
      <c r="K6026" s="9">
        <f>'Consolidtaed Data'!$J3029*'Consolidtaed Data'!$H3029</f>
        <v>260</v>
      </c>
      <c r="L6026" s="9">
        <f>'Consolidtaed Data'!$I3029*'Consolidtaed Data'!$H3029</f>
        <v>362</v>
      </c>
      <c r="M6026" s="9">
        <f>'Consolidtaed Data'!$L3029-'Consolidtaed Data'!$K3029</f>
        <v>267</v>
      </c>
      <c r="N6026" s="9" t="str">
        <f>VLOOKUP('Consolidtaed Data'!$C3029,[1]Locations!$A:$O,2,0)</f>
        <v>Torrance</v>
      </c>
      <c r="O6026" s="9" t="str">
        <f>VLOOKUP('Consolidtaed Data'!$D3029,'[1]Sales People'!$A:$B,2,0)</f>
        <v>Brian Thomas</v>
      </c>
      <c r="P6026" s="9" t="str">
        <f>VLOOKUP('Consolidtaed Data'!$E3029,[1]Customers!$A:$B,2,0)</f>
        <v>Russell Grant</v>
      </c>
      <c r="Q6026" s="11">
        <f>WEEKDAY('Consolidtaed Data'!$F3029)</f>
        <v>1</v>
      </c>
      <c r="R6026" s="9">
        <f>MONTH('Consolidtaed Data'!$F3029)</f>
        <v>8</v>
      </c>
      <c r="S6026" s="9" t="str">
        <f>TEXT(Table3[[#This Row],[Purchase Date]],"MMMM")</f>
        <v>April</v>
      </c>
      <c r="T6026" s="9">
        <f>YEAR('Consolidtaed Data'!$F3029)</f>
        <v>2020</v>
      </c>
    </row>
    <row r="6027" spans="1:20" x14ac:dyDescent="0.3">
      <c r="A6027" s="9" t="s">
        <v>7053</v>
      </c>
      <c r="B6027" s="9" t="s">
        <v>93</v>
      </c>
      <c r="C6027" s="9" t="s">
        <v>462</v>
      </c>
      <c r="D6027" s="9" t="s">
        <v>87</v>
      </c>
      <c r="E6027" s="9" t="s">
        <v>1506</v>
      </c>
      <c r="F6027" s="12">
        <v>44290</v>
      </c>
      <c r="G6027" s="12" t="str">
        <f>VLOOKUP(Table3[[#This Row],[Product ID]],[1]Products!$A:$G,2,0)</f>
        <v>Product 71</v>
      </c>
      <c r="H6027" s="22">
        <v>1</v>
      </c>
      <c r="I6027" s="9">
        <f>VLOOKUP('Consolidtaed Data'!$B3171,[1]Products!$A:$G,4,0)</f>
        <v>2241</v>
      </c>
      <c r="J6027" s="9">
        <f>VLOOKUP('Consolidtaed Data'!$B3171,[1]Products!$A:$G,3,0)</f>
        <v>1367</v>
      </c>
      <c r="K6027" s="9">
        <f>'Consolidtaed Data'!$J3171*'Consolidtaed Data'!$H3171</f>
        <v>3144</v>
      </c>
      <c r="L6027" s="9">
        <f>'Consolidtaed Data'!$I3171*'Consolidtaed Data'!$H3171</f>
        <v>3788</v>
      </c>
      <c r="M6027" s="9">
        <f>'Consolidtaed Data'!$L3171-'Consolidtaed Data'!$K3171</f>
        <v>662</v>
      </c>
      <c r="N6027" s="9" t="str">
        <f>VLOOKUP('Consolidtaed Data'!$C3171,[1]Locations!$A:$O,2,0)</f>
        <v>Temecula</v>
      </c>
      <c r="O6027" s="9" t="str">
        <f>VLOOKUP('Consolidtaed Data'!$D3171,'[1]Sales People'!$A:$B,2,0)</f>
        <v>Ernest Wheeler</v>
      </c>
      <c r="P6027" s="9" t="str">
        <f>VLOOKUP('Consolidtaed Data'!$E3171,[1]Customers!$A:$B,2,0)</f>
        <v>Walter Harris</v>
      </c>
      <c r="Q6027" s="11">
        <f>WEEKDAY('Consolidtaed Data'!$F3171)</f>
        <v>6</v>
      </c>
      <c r="R6027" s="9">
        <f>MONTH('Consolidtaed Data'!$F3171)</f>
        <v>8</v>
      </c>
      <c r="S6027" s="9" t="str">
        <f>TEXT(Table3[[#This Row],[Purchase Date]],"MMMM")</f>
        <v>April</v>
      </c>
      <c r="T6027" s="9">
        <f>YEAR('Consolidtaed Data'!$F3171)</f>
        <v>2020</v>
      </c>
    </row>
    <row r="6028" spans="1:20" x14ac:dyDescent="0.3">
      <c r="A6028" s="9" t="s">
        <v>7054</v>
      </c>
      <c r="B6028" s="9" t="s">
        <v>139</v>
      </c>
      <c r="C6028" s="9" t="s">
        <v>21</v>
      </c>
      <c r="D6028" s="9" t="s">
        <v>281</v>
      </c>
      <c r="E6028" s="9" t="s">
        <v>583</v>
      </c>
      <c r="F6028" s="12">
        <v>44291</v>
      </c>
      <c r="G6028" s="12" t="str">
        <f>VLOOKUP(Table3[[#This Row],[Product ID]],[1]Products!$A:$G,2,0)</f>
        <v>Product 13</v>
      </c>
      <c r="H6028" s="22">
        <v>2</v>
      </c>
      <c r="I6028" s="9">
        <f>VLOOKUP('Consolidtaed Data'!$B156,[1]Products!$A:$G,4,0)</f>
        <v>181</v>
      </c>
      <c r="J6028" s="9">
        <f>VLOOKUP('Consolidtaed Data'!$B156,[1]Products!$A:$G,3,0)</f>
        <v>130</v>
      </c>
      <c r="K6028" s="9">
        <f>'Consolidtaed Data'!$J156*'Consolidtaed Data'!$H156</f>
        <v>1296</v>
      </c>
      <c r="L6028" s="9">
        <f>'Consolidtaed Data'!$I156*'Consolidtaed Data'!$H156</f>
        <v>1542</v>
      </c>
      <c r="M6028" s="9">
        <f>'Consolidtaed Data'!$L156-'Consolidtaed Data'!$K156</f>
        <v>495</v>
      </c>
      <c r="N6028" s="9" t="str">
        <f>VLOOKUP('Consolidtaed Data'!$C156,[1]Locations!$A:$O,2,0)</f>
        <v>Los Angeles</v>
      </c>
      <c r="O6028" s="9" t="str">
        <f>VLOOKUP('Consolidtaed Data'!$D156,'[1]Sales People'!$A:$B,2,0)</f>
        <v>Kenneth Fields</v>
      </c>
      <c r="P6028" s="9" t="str">
        <f>VLOOKUP('Consolidtaed Data'!$E156,[1]Customers!$A:$B,2,0)</f>
        <v>Antonio Dixon</v>
      </c>
      <c r="Q6028" s="11">
        <f>WEEKDAY('Consolidtaed Data'!$F156)</f>
        <v>7</v>
      </c>
      <c r="R6028" s="9">
        <f>MONTH('Consolidtaed Data'!$F156)</f>
        <v>1</v>
      </c>
      <c r="S6028" s="9" t="str">
        <f>TEXT(Table3[[#This Row],[Purchase Date]],"MMMM")</f>
        <v>April</v>
      </c>
      <c r="T6028" s="9">
        <f>YEAR('Consolidtaed Data'!$F156)</f>
        <v>2020</v>
      </c>
    </row>
    <row r="6029" spans="1:20" x14ac:dyDescent="0.3">
      <c r="A6029" s="9" t="s">
        <v>7055</v>
      </c>
      <c r="B6029" s="9" t="s">
        <v>549</v>
      </c>
      <c r="C6029" s="9" t="s">
        <v>42</v>
      </c>
      <c r="D6029" s="9" t="s">
        <v>281</v>
      </c>
      <c r="E6029" s="9" t="s">
        <v>132</v>
      </c>
      <c r="F6029" s="12">
        <v>44291</v>
      </c>
      <c r="G6029" s="12" t="str">
        <f>VLOOKUP(Table3[[#This Row],[Product ID]],[1]Products!$A:$G,2,0)</f>
        <v>Product 10</v>
      </c>
      <c r="H6029" s="22">
        <v>1</v>
      </c>
      <c r="I6029" s="9">
        <f>VLOOKUP('Consolidtaed Data'!$B204,[1]Products!$A:$G,4,0)</f>
        <v>596</v>
      </c>
      <c r="J6029" s="9">
        <f>VLOOKUP('Consolidtaed Data'!$B204,[1]Products!$A:$G,3,0)</f>
        <v>358</v>
      </c>
      <c r="K6029" s="9">
        <f>'Consolidtaed Data'!$J204*'Consolidtaed Data'!$H204</f>
        <v>4554</v>
      </c>
      <c r="L6029" s="9">
        <f>'Consolidtaed Data'!$I204*'Consolidtaed Data'!$H204</f>
        <v>7230</v>
      </c>
      <c r="M6029" s="9">
        <f>'Consolidtaed Data'!$L204-'Consolidtaed Data'!$K204</f>
        <v>408</v>
      </c>
      <c r="N6029" s="9" t="str">
        <f>VLOOKUP('Consolidtaed Data'!$C204,[1]Locations!$A:$O,2,0)</f>
        <v>Victorville</v>
      </c>
      <c r="O6029" s="9" t="str">
        <f>VLOOKUP('Consolidtaed Data'!$D204,'[1]Sales People'!$A:$B,2,0)</f>
        <v>Jimmy Young</v>
      </c>
      <c r="P6029" s="9" t="str">
        <f>VLOOKUP('Consolidtaed Data'!$E204,[1]Customers!$A:$B,2,0)</f>
        <v>Gregory Simmons</v>
      </c>
      <c r="Q6029" s="11">
        <f>WEEKDAY('Consolidtaed Data'!$F204)</f>
        <v>4</v>
      </c>
      <c r="R6029" s="9">
        <f>MONTH('Consolidtaed Data'!$F204)</f>
        <v>1</v>
      </c>
      <c r="S6029" s="9" t="str">
        <f>TEXT(Table3[[#This Row],[Purchase Date]],"MMMM")</f>
        <v>April</v>
      </c>
      <c r="T6029" s="9">
        <f>YEAR('Consolidtaed Data'!$F204)</f>
        <v>2020</v>
      </c>
    </row>
    <row r="6030" spans="1:20" x14ac:dyDescent="0.3">
      <c r="A6030" s="9" t="s">
        <v>7056</v>
      </c>
      <c r="B6030" s="9" t="s">
        <v>429</v>
      </c>
      <c r="C6030" s="9" t="s">
        <v>50</v>
      </c>
      <c r="D6030" s="9" t="s">
        <v>281</v>
      </c>
      <c r="E6030" s="9" t="s">
        <v>1563</v>
      </c>
      <c r="F6030" s="12">
        <v>44291</v>
      </c>
      <c r="G6030" s="12" t="str">
        <f>VLOOKUP(Table3[[#This Row],[Product ID]],[1]Products!$A:$G,2,0)</f>
        <v>Product 87</v>
      </c>
      <c r="H6030" s="22">
        <v>4</v>
      </c>
      <c r="I6030" s="9">
        <f>VLOOKUP('Consolidtaed Data'!$B746,[1]Products!$A:$G,4,0)</f>
        <v>800</v>
      </c>
      <c r="J6030" s="9">
        <f>VLOOKUP('Consolidtaed Data'!$B746,[1]Products!$A:$G,3,0)</f>
        <v>536</v>
      </c>
      <c r="K6030" s="9">
        <f>'Consolidtaed Data'!$J746*'Consolidtaed Data'!$H746</f>
        <v>1535</v>
      </c>
      <c r="L6030" s="9">
        <f>'Consolidtaed Data'!$I746*'Consolidtaed Data'!$H746</f>
        <v>2257</v>
      </c>
      <c r="M6030" s="9">
        <f>'Consolidtaed Data'!$L746-'Consolidtaed Data'!$K746</f>
        <v>408</v>
      </c>
      <c r="N6030" s="9" t="str">
        <f>VLOOKUP('Consolidtaed Data'!$C746,[1]Locations!$A:$O,2,0)</f>
        <v>Hayward</v>
      </c>
      <c r="O6030" s="9" t="str">
        <f>VLOOKUP('Consolidtaed Data'!$D746,'[1]Sales People'!$A:$B,2,0)</f>
        <v>Kevin Butler</v>
      </c>
      <c r="P6030" s="9" t="str">
        <f>VLOOKUP('Consolidtaed Data'!$E746,[1]Customers!$A:$B,2,0)</f>
        <v>Adam Mccoy</v>
      </c>
      <c r="Q6030" s="11">
        <f>WEEKDAY('Consolidtaed Data'!$F746)</f>
        <v>6</v>
      </c>
      <c r="R6030" s="9">
        <f>MONTH('Consolidtaed Data'!$F746)</f>
        <v>2</v>
      </c>
      <c r="S6030" s="9" t="str">
        <f>TEXT(Table3[[#This Row],[Purchase Date]],"MMMM")</f>
        <v>April</v>
      </c>
      <c r="T6030" s="9">
        <f>YEAR('Consolidtaed Data'!$F746)</f>
        <v>2020</v>
      </c>
    </row>
    <row r="6031" spans="1:20" x14ac:dyDescent="0.3">
      <c r="A6031" s="9" t="s">
        <v>7057</v>
      </c>
      <c r="B6031" s="9" t="s">
        <v>418</v>
      </c>
      <c r="C6031" s="9" t="s">
        <v>472</v>
      </c>
      <c r="D6031" s="9" t="s">
        <v>402</v>
      </c>
      <c r="E6031" s="9" t="s">
        <v>773</v>
      </c>
      <c r="F6031" s="12">
        <v>44291</v>
      </c>
      <c r="G6031" s="12" t="str">
        <f>VLOOKUP(Table3[[#This Row],[Product ID]],[1]Products!$A:$G,2,0)</f>
        <v>Product 82</v>
      </c>
      <c r="H6031" s="22">
        <v>2</v>
      </c>
      <c r="I6031" s="9">
        <f>VLOOKUP('Consolidtaed Data'!$B844,[1]Products!$A:$G,4,0)</f>
        <v>1338</v>
      </c>
      <c r="J6031" s="9">
        <f>VLOOKUP('Consolidtaed Data'!$B844,[1]Products!$A:$G,3,0)</f>
        <v>682</v>
      </c>
      <c r="K6031" s="9">
        <f>'Consolidtaed Data'!$J844*'Consolidtaed Data'!$H844</f>
        <v>682</v>
      </c>
      <c r="L6031" s="9">
        <f>'Consolidtaed Data'!$I844*'Consolidtaed Data'!$H844</f>
        <v>1338</v>
      </c>
      <c r="M6031" s="9">
        <f>'Consolidtaed Data'!$L844-'Consolidtaed Data'!$K844</f>
        <v>1624</v>
      </c>
      <c r="N6031" s="9" t="str">
        <f>VLOOKUP('Consolidtaed Data'!$C844,[1]Locations!$A:$O,2,0)</f>
        <v>Modesto</v>
      </c>
      <c r="O6031" s="9" t="str">
        <f>VLOOKUP('Consolidtaed Data'!$D844,'[1]Sales People'!$A:$B,2,0)</f>
        <v>Howard Gardner</v>
      </c>
      <c r="P6031" s="9" t="str">
        <f>VLOOKUP('Consolidtaed Data'!$E844,[1]Customers!$A:$B,2,0)</f>
        <v>David Ford</v>
      </c>
      <c r="Q6031" s="11">
        <f>WEEKDAY('Consolidtaed Data'!$F844)</f>
        <v>6</v>
      </c>
      <c r="R6031" s="9">
        <f>MONTH('Consolidtaed Data'!$F844)</f>
        <v>2</v>
      </c>
      <c r="S6031" s="9" t="str">
        <f>TEXT(Table3[[#This Row],[Purchase Date]],"MMMM")</f>
        <v>April</v>
      </c>
      <c r="T6031" s="9">
        <f>YEAR('Consolidtaed Data'!$F844)</f>
        <v>2020</v>
      </c>
    </row>
    <row r="6032" spans="1:20" x14ac:dyDescent="0.3">
      <c r="A6032" s="9" t="s">
        <v>7058</v>
      </c>
      <c r="B6032" s="9" t="s">
        <v>204</v>
      </c>
      <c r="C6032" s="9" t="s">
        <v>140</v>
      </c>
      <c r="D6032" s="9" t="s">
        <v>80</v>
      </c>
      <c r="E6032" s="9" t="s">
        <v>258</v>
      </c>
      <c r="F6032" s="12">
        <v>44291</v>
      </c>
      <c r="G6032" s="12" t="str">
        <f>VLOOKUP(Table3[[#This Row],[Product ID]],[1]Products!$A:$G,2,0)</f>
        <v>Product 101</v>
      </c>
      <c r="H6032" s="22">
        <v>1</v>
      </c>
      <c r="I6032" s="9">
        <f>VLOOKUP('Consolidtaed Data'!$B926,[1]Products!$A:$G,4,0)</f>
        <v>1414</v>
      </c>
      <c r="J6032" s="9">
        <f>VLOOKUP('Consolidtaed Data'!$B926,[1]Products!$A:$G,3,0)</f>
        <v>962</v>
      </c>
      <c r="K6032" s="9">
        <f>'Consolidtaed Data'!$J926*'Consolidtaed Data'!$H926</f>
        <v>208</v>
      </c>
      <c r="L6032" s="9">
        <f>'Consolidtaed Data'!$I926*'Consolidtaed Data'!$H926</f>
        <v>315</v>
      </c>
      <c r="M6032" s="9">
        <f>'Consolidtaed Data'!$L926-'Consolidtaed Data'!$K926</f>
        <v>892</v>
      </c>
      <c r="N6032" s="9" t="str">
        <f>VLOOKUP('Consolidtaed Data'!$C926,[1]Locations!$A:$O,2,0)</f>
        <v>Los Angeles</v>
      </c>
      <c r="O6032" s="9" t="str">
        <f>VLOOKUP('Consolidtaed Data'!$D926,'[1]Sales People'!$A:$B,2,0)</f>
        <v>Brian Thomas</v>
      </c>
      <c r="P6032" s="9" t="str">
        <f>VLOOKUP('Consolidtaed Data'!$E926,[1]Customers!$A:$B,2,0)</f>
        <v>Ronald Arnold</v>
      </c>
      <c r="Q6032" s="11">
        <f>WEEKDAY('Consolidtaed Data'!$F926)</f>
        <v>6</v>
      </c>
      <c r="R6032" s="9">
        <f>MONTH('Consolidtaed Data'!$F926)</f>
        <v>3</v>
      </c>
      <c r="S6032" s="9" t="str">
        <f>TEXT(Table3[[#This Row],[Purchase Date]],"MMMM")</f>
        <v>April</v>
      </c>
      <c r="T6032" s="9">
        <f>YEAR('Consolidtaed Data'!$F926)</f>
        <v>2020</v>
      </c>
    </row>
    <row r="6033" spans="1:20" x14ac:dyDescent="0.3">
      <c r="A6033" s="9" t="s">
        <v>7059</v>
      </c>
      <c r="B6033" s="9" t="s">
        <v>393</v>
      </c>
      <c r="C6033" s="9" t="s">
        <v>39</v>
      </c>
      <c r="D6033" s="9" t="s">
        <v>197</v>
      </c>
      <c r="E6033" s="9" t="s">
        <v>436</v>
      </c>
      <c r="F6033" s="12">
        <v>44291</v>
      </c>
      <c r="G6033" s="12" t="str">
        <f>VLOOKUP(Table3[[#This Row],[Product ID]],[1]Products!$A:$G,2,0)</f>
        <v>Product 84</v>
      </c>
      <c r="H6033" s="22">
        <v>3</v>
      </c>
      <c r="I6033" s="9">
        <f>VLOOKUP('Consolidtaed Data'!$B1021,[1]Products!$A:$G,4,0)</f>
        <v>556</v>
      </c>
      <c r="J6033" s="9">
        <f>VLOOKUP('Consolidtaed Data'!$B1021,[1]Products!$A:$G,3,0)</f>
        <v>395</v>
      </c>
      <c r="K6033" s="9">
        <f>'Consolidtaed Data'!$J1021*'Consolidtaed Data'!$H1021</f>
        <v>294</v>
      </c>
      <c r="L6033" s="9">
        <f>'Consolidtaed Data'!$I1021*'Consolidtaed Data'!$H1021</f>
        <v>368</v>
      </c>
      <c r="M6033" s="9">
        <f>'Consolidtaed Data'!$L1021-'Consolidtaed Data'!$K1021</f>
        <v>1224</v>
      </c>
      <c r="N6033" s="9" t="str">
        <f>VLOOKUP('Consolidtaed Data'!$C1021,[1]Locations!$A:$O,2,0)</f>
        <v>Corona</v>
      </c>
      <c r="O6033" s="9" t="str">
        <f>VLOOKUP('Consolidtaed Data'!$D1021,'[1]Sales People'!$A:$B,2,0)</f>
        <v>Clarence Fox</v>
      </c>
      <c r="P6033" s="9" t="str">
        <f>VLOOKUP('Consolidtaed Data'!$E1021,[1]Customers!$A:$B,2,0)</f>
        <v>Joshua Watkins</v>
      </c>
      <c r="Q6033" s="11">
        <f>WEEKDAY('Consolidtaed Data'!$F1021)</f>
        <v>6</v>
      </c>
      <c r="R6033" s="9">
        <f>MONTH('Consolidtaed Data'!$F1021)</f>
        <v>3</v>
      </c>
      <c r="S6033" s="9" t="str">
        <f>TEXT(Table3[[#This Row],[Purchase Date]],"MMMM")</f>
        <v>April</v>
      </c>
      <c r="T6033" s="9">
        <f>YEAR('Consolidtaed Data'!$F1021)</f>
        <v>2020</v>
      </c>
    </row>
    <row r="6034" spans="1:20" x14ac:dyDescent="0.3">
      <c r="A6034" s="9" t="s">
        <v>7060</v>
      </c>
      <c r="B6034" s="9" t="s">
        <v>349</v>
      </c>
      <c r="C6034" s="9" t="s">
        <v>635</v>
      </c>
      <c r="D6034" s="9" t="s">
        <v>229</v>
      </c>
      <c r="E6034" s="9" t="s">
        <v>793</v>
      </c>
      <c r="F6034" s="12">
        <v>44291</v>
      </c>
      <c r="G6034" s="12" t="str">
        <f>VLOOKUP(Table3[[#This Row],[Product ID]],[1]Products!$A:$G,2,0)</f>
        <v>Product 60</v>
      </c>
      <c r="H6034" s="22">
        <v>3</v>
      </c>
      <c r="I6034" s="9">
        <f>VLOOKUP('Consolidtaed Data'!$B1090,[1]Products!$A:$G,4,0)</f>
        <v>1278</v>
      </c>
      <c r="J6034" s="9">
        <f>VLOOKUP('Consolidtaed Data'!$B1090,[1]Products!$A:$G,3,0)</f>
        <v>665</v>
      </c>
      <c r="K6034" s="9">
        <f>'Consolidtaed Data'!$J1090*'Consolidtaed Data'!$H1090</f>
        <v>200</v>
      </c>
      <c r="L6034" s="9">
        <f>'Consolidtaed Data'!$I1090*'Consolidtaed Data'!$H1090</f>
        <v>290</v>
      </c>
      <c r="M6034" s="9">
        <f>'Consolidtaed Data'!$L1090-'Consolidtaed Data'!$K1090</f>
        <v>3928</v>
      </c>
      <c r="N6034" s="9" t="str">
        <f>VLOOKUP('Consolidtaed Data'!$C1090,[1]Locations!$A:$O,2,0)</f>
        <v>Simi Valley</v>
      </c>
      <c r="O6034" s="9" t="str">
        <f>VLOOKUP('Consolidtaed Data'!$D1090,'[1]Sales People'!$A:$B,2,0)</f>
        <v>Ronald Reed</v>
      </c>
      <c r="P6034" s="9" t="str">
        <f>VLOOKUP('Consolidtaed Data'!$E1090,[1]Customers!$A:$B,2,0)</f>
        <v>Henry Kelley</v>
      </c>
      <c r="Q6034" s="11">
        <f>WEEKDAY('Consolidtaed Data'!$F1090)</f>
        <v>4</v>
      </c>
      <c r="R6034" s="9">
        <f>MONTH('Consolidtaed Data'!$F1090)</f>
        <v>3</v>
      </c>
      <c r="S6034" s="9" t="str">
        <f>TEXT(Table3[[#This Row],[Purchase Date]],"MMMM")</f>
        <v>April</v>
      </c>
      <c r="T6034" s="9">
        <f>YEAR('Consolidtaed Data'!$F1090)</f>
        <v>2020</v>
      </c>
    </row>
    <row r="6035" spans="1:20" x14ac:dyDescent="0.3">
      <c r="A6035" s="9" t="s">
        <v>7061</v>
      </c>
      <c r="B6035" s="9" t="s">
        <v>477</v>
      </c>
      <c r="C6035" s="9" t="s">
        <v>63</v>
      </c>
      <c r="D6035" s="9" t="s">
        <v>235</v>
      </c>
      <c r="E6035" s="9" t="s">
        <v>1605</v>
      </c>
      <c r="F6035" s="12">
        <v>44291</v>
      </c>
      <c r="G6035" s="12" t="str">
        <f>VLOOKUP(Table3[[#This Row],[Product ID]],[1]Products!$A:$G,2,0)</f>
        <v>Product 46</v>
      </c>
      <c r="H6035" s="22">
        <v>4</v>
      </c>
      <c r="I6035" s="9">
        <f>VLOOKUP('Consolidtaed Data'!$B1151,[1]Products!$A:$G,4,0)</f>
        <v>1500</v>
      </c>
      <c r="J6035" s="9">
        <f>VLOOKUP('Consolidtaed Data'!$B1151,[1]Products!$A:$G,3,0)</f>
        <v>900</v>
      </c>
      <c r="K6035" s="9">
        <f>'Consolidtaed Data'!$J1151*'Consolidtaed Data'!$H1151</f>
        <v>1965</v>
      </c>
      <c r="L6035" s="9">
        <f>'Consolidtaed Data'!$I1151*'Consolidtaed Data'!$H1151</f>
        <v>2396</v>
      </c>
      <c r="M6035" s="9">
        <f>'Consolidtaed Data'!$L1151-'Consolidtaed Data'!$K1151</f>
        <v>144</v>
      </c>
      <c r="N6035" s="9" t="str">
        <f>VLOOKUP('Consolidtaed Data'!$C1151,[1]Locations!$A:$O,2,0)</f>
        <v>El Monte</v>
      </c>
      <c r="O6035" s="9" t="str">
        <f>VLOOKUP('Consolidtaed Data'!$D1151,'[1]Sales People'!$A:$B,2,0)</f>
        <v>Roger Ramos</v>
      </c>
      <c r="P6035" s="9" t="str">
        <f>VLOOKUP('Consolidtaed Data'!$E1151,[1]Customers!$A:$B,2,0)</f>
        <v>Dennis Ruiz</v>
      </c>
      <c r="Q6035" s="11">
        <f>WEEKDAY('Consolidtaed Data'!$F1151)</f>
        <v>3</v>
      </c>
      <c r="R6035" s="9">
        <f>MONTH('Consolidtaed Data'!$F1151)</f>
        <v>3</v>
      </c>
      <c r="S6035" s="9" t="str">
        <f>TEXT(Table3[[#This Row],[Purchase Date]],"MMMM")</f>
        <v>April</v>
      </c>
      <c r="T6035" s="9">
        <f>YEAR('Consolidtaed Data'!$F1151)</f>
        <v>2020</v>
      </c>
    </row>
    <row r="6036" spans="1:20" x14ac:dyDescent="0.3">
      <c r="A6036" s="9" t="s">
        <v>7062</v>
      </c>
      <c r="B6036" s="9" t="s">
        <v>284</v>
      </c>
      <c r="C6036" s="9" t="s">
        <v>421</v>
      </c>
      <c r="D6036" s="9" t="s">
        <v>241</v>
      </c>
      <c r="E6036" s="9" t="s">
        <v>963</v>
      </c>
      <c r="F6036" s="12">
        <v>44291</v>
      </c>
      <c r="G6036" s="12" t="str">
        <f>VLOOKUP(Table3[[#This Row],[Product ID]],[1]Products!$A:$G,2,0)</f>
        <v>Product 96</v>
      </c>
      <c r="H6036" s="22">
        <v>1</v>
      </c>
      <c r="I6036" s="9">
        <f>VLOOKUP('Consolidtaed Data'!$B1279,[1]Products!$A:$G,4,0)</f>
        <v>136</v>
      </c>
      <c r="J6036" s="9">
        <f>VLOOKUP('Consolidtaed Data'!$B1279,[1]Products!$A:$G,3,0)</f>
        <v>72</v>
      </c>
      <c r="K6036" s="9">
        <f>'Consolidtaed Data'!$J1279*'Consolidtaed Data'!$H1279</f>
        <v>1366</v>
      </c>
      <c r="L6036" s="9">
        <f>'Consolidtaed Data'!$I1279*'Consolidtaed Data'!$H1279</f>
        <v>2356</v>
      </c>
      <c r="M6036" s="9">
        <f>'Consolidtaed Data'!$L1279-'Consolidtaed Data'!$K1279</f>
        <v>74</v>
      </c>
      <c r="N6036" s="9" t="str">
        <f>VLOOKUP('Consolidtaed Data'!$C1279,[1]Locations!$A:$O,2,0)</f>
        <v>Rialto</v>
      </c>
      <c r="O6036" s="9" t="str">
        <f>VLOOKUP('Consolidtaed Data'!$D1279,'[1]Sales People'!$A:$B,2,0)</f>
        <v>Brian Thomas</v>
      </c>
      <c r="P6036" s="9" t="str">
        <f>VLOOKUP('Consolidtaed Data'!$E1279,[1]Customers!$A:$B,2,0)</f>
        <v>Eric Armstrong</v>
      </c>
      <c r="Q6036" s="11">
        <f>WEEKDAY('Consolidtaed Data'!$F1279)</f>
        <v>6</v>
      </c>
      <c r="R6036" s="9">
        <f>MONTH('Consolidtaed Data'!$F1279)</f>
        <v>4</v>
      </c>
      <c r="S6036" s="9" t="str">
        <f>TEXT(Table3[[#This Row],[Purchase Date]],"MMMM")</f>
        <v>April</v>
      </c>
      <c r="T6036" s="9">
        <f>YEAR('Consolidtaed Data'!$F1279)</f>
        <v>2020</v>
      </c>
    </row>
    <row r="6037" spans="1:20" x14ac:dyDescent="0.3">
      <c r="A6037" s="9" t="s">
        <v>7063</v>
      </c>
      <c r="B6037" s="9" t="s">
        <v>429</v>
      </c>
      <c r="C6037" s="9" t="s">
        <v>59</v>
      </c>
      <c r="D6037" s="9" t="s">
        <v>329</v>
      </c>
      <c r="E6037" s="9" t="s">
        <v>834</v>
      </c>
      <c r="F6037" s="12">
        <v>44291</v>
      </c>
      <c r="G6037" s="12" t="str">
        <f>VLOOKUP(Table3[[#This Row],[Product ID]],[1]Products!$A:$G,2,0)</f>
        <v>Product 87</v>
      </c>
      <c r="H6037" s="22">
        <v>1</v>
      </c>
      <c r="I6037" s="9">
        <f>VLOOKUP('Consolidtaed Data'!$B1415,[1]Products!$A:$G,4,0)</f>
        <v>2391</v>
      </c>
      <c r="J6037" s="9">
        <f>VLOOKUP('Consolidtaed Data'!$B1415,[1]Products!$A:$G,3,0)</f>
        <v>1291</v>
      </c>
      <c r="K6037" s="9">
        <f>'Consolidtaed Data'!$J1415*'Consolidtaed Data'!$H1415</f>
        <v>154</v>
      </c>
      <c r="L6037" s="9">
        <f>'Consolidtaed Data'!$I1415*'Consolidtaed Data'!$H1415</f>
        <v>203</v>
      </c>
      <c r="M6037" s="9">
        <f>'Consolidtaed Data'!$L1415-'Consolidtaed Data'!$K1415</f>
        <v>816</v>
      </c>
      <c r="N6037" s="9" t="str">
        <f>VLOOKUP('Consolidtaed Data'!$C1415,[1]Locations!$A:$O,2,0)</f>
        <v>Fullerton</v>
      </c>
      <c r="O6037" s="9" t="str">
        <f>VLOOKUP('Consolidtaed Data'!$D1415,'[1]Sales People'!$A:$B,2,0)</f>
        <v>Andrew Bowman</v>
      </c>
      <c r="P6037" s="9" t="str">
        <f>VLOOKUP('Consolidtaed Data'!$E1415,[1]Customers!$A:$B,2,0)</f>
        <v>Keith James</v>
      </c>
      <c r="Q6037" s="11">
        <f>WEEKDAY('Consolidtaed Data'!$F1415)</f>
        <v>3</v>
      </c>
      <c r="R6037" s="9">
        <f>MONTH('Consolidtaed Data'!$F1415)</f>
        <v>4</v>
      </c>
      <c r="S6037" s="9" t="str">
        <f>TEXT(Table3[[#This Row],[Purchase Date]],"MMMM")</f>
        <v>April</v>
      </c>
      <c r="T6037" s="9">
        <f>YEAR('Consolidtaed Data'!$F1415)</f>
        <v>2020</v>
      </c>
    </row>
    <row r="6038" spans="1:20" x14ac:dyDescent="0.3">
      <c r="A6038" s="9" t="s">
        <v>7064</v>
      </c>
      <c r="B6038" s="9" t="s">
        <v>62</v>
      </c>
      <c r="C6038" s="9" t="s">
        <v>210</v>
      </c>
      <c r="D6038" s="9" t="s">
        <v>22</v>
      </c>
      <c r="E6038" s="9" t="s">
        <v>2495</v>
      </c>
      <c r="F6038" s="12">
        <v>44291</v>
      </c>
      <c r="G6038" s="12" t="str">
        <f>VLOOKUP(Table3[[#This Row],[Product ID]],[1]Products!$A:$G,2,0)</f>
        <v>Product 17</v>
      </c>
      <c r="H6038" s="22">
        <v>2</v>
      </c>
      <c r="I6038" s="9">
        <f>VLOOKUP('Consolidtaed Data'!$B1808,[1]Products!$A:$G,4,0)</f>
        <v>2495</v>
      </c>
      <c r="J6038" s="9">
        <f>VLOOKUP('Consolidtaed Data'!$B1808,[1]Products!$A:$G,3,0)</f>
        <v>1896</v>
      </c>
      <c r="K6038" s="9">
        <f>'Consolidtaed Data'!$J1808*'Consolidtaed Data'!$H1808</f>
        <v>2373</v>
      </c>
      <c r="L6038" s="9">
        <f>'Consolidtaed Data'!$I1808*'Consolidtaed Data'!$H1808</f>
        <v>4566</v>
      </c>
      <c r="M6038" s="9">
        <f>'Consolidtaed Data'!$L1808-'Consolidtaed Data'!$K1808</f>
        <v>2216</v>
      </c>
      <c r="N6038" s="9" t="str">
        <f>VLOOKUP('Consolidtaed Data'!$C1808,[1]Locations!$A:$O,2,0)</f>
        <v>West Covina</v>
      </c>
      <c r="O6038" s="9" t="str">
        <f>VLOOKUP('Consolidtaed Data'!$D1808,'[1]Sales People'!$A:$B,2,0)</f>
        <v>Howard Sims</v>
      </c>
      <c r="P6038" s="9" t="str">
        <f>VLOOKUP('Consolidtaed Data'!$E1808,[1]Customers!$A:$B,2,0)</f>
        <v>Joshua Brooks</v>
      </c>
      <c r="Q6038" s="11">
        <f>WEEKDAY('Consolidtaed Data'!$F1808)</f>
        <v>2</v>
      </c>
      <c r="R6038" s="9">
        <f>MONTH('Consolidtaed Data'!$F1808)</f>
        <v>5</v>
      </c>
      <c r="S6038" s="9" t="str">
        <f>TEXT(Table3[[#This Row],[Purchase Date]],"MMMM")</f>
        <v>April</v>
      </c>
      <c r="T6038" s="9">
        <f>YEAR('Consolidtaed Data'!$F1808)</f>
        <v>2020</v>
      </c>
    </row>
    <row r="6039" spans="1:20" x14ac:dyDescent="0.3">
      <c r="A6039" s="9" t="s">
        <v>7065</v>
      </c>
      <c r="B6039" s="9" t="s">
        <v>62</v>
      </c>
      <c r="C6039" s="9" t="s">
        <v>564</v>
      </c>
      <c r="D6039" s="9" t="s">
        <v>402</v>
      </c>
      <c r="E6039" s="9" t="s">
        <v>611</v>
      </c>
      <c r="F6039" s="12">
        <v>44291</v>
      </c>
      <c r="G6039" s="12" t="str">
        <f>VLOOKUP(Table3[[#This Row],[Product ID]],[1]Products!$A:$G,2,0)</f>
        <v>Product 17</v>
      </c>
      <c r="H6039" s="22">
        <v>1</v>
      </c>
      <c r="I6039" s="9">
        <f>VLOOKUP('Consolidtaed Data'!$B2500,[1]Products!$A:$G,4,0)</f>
        <v>847</v>
      </c>
      <c r="J6039" s="9">
        <f>VLOOKUP('Consolidtaed Data'!$B2500,[1]Products!$A:$G,3,0)</f>
        <v>534</v>
      </c>
      <c r="K6039" s="9">
        <f>'Consolidtaed Data'!$J2500*'Consolidtaed Data'!$H2500</f>
        <v>3036</v>
      </c>
      <c r="L6039" s="9">
        <f>'Consolidtaed Data'!$I2500*'Consolidtaed Data'!$H2500</f>
        <v>4820</v>
      </c>
      <c r="M6039" s="9">
        <f>'Consolidtaed Data'!$L2500-'Consolidtaed Data'!$K2500</f>
        <v>766</v>
      </c>
      <c r="N6039" s="9" t="str">
        <f>VLOOKUP('Consolidtaed Data'!$C2500,[1]Locations!$A:$O,2,0)</f>
        <v>Garden Grove</v>
      </c>
      <c r="O6039" s="9" t="str">
        <f>VLOOKUP('Consolidtaed Data'!$D2500,'[1]Sales People'!$A:$B,2,0)</f>
        <v>Charles Harper</v>
      </c>
      <c r="P6039" s="9" t="str">
        <f>VLOOKUP('Consolidtaed Data'!$E2500,[1]Customers!$A:$B,2,0)</f>
        <v>Bruce Butler</v>
      </c>
      <c r="Q6039" s="11">
        <f>WEEKDAY('Consolidtaed Data'!$F2500)</f>
        <v>3</v>
      </c>
      <c r="R6039" s="9">
        <f>MONTH('Consolidtaed Data'!$F2500)</f>
        <v>6</v>
      </c>
      <c r="S6039" s="9" t="str">
        <f>TEXT(Table3[[#This Row],[Purchase Date]],"MMMM")</f>
        <v>April</v>
      </c>
      <c r="T6039" s="9">
        <f>YEAR('Consolidtaed Data'!$F2500)</f>
        <v>2020</v>
      </c>
    </row>
    <row r="6040" spans="1:20" x14ac:dyDescent="0.3">
      <c r="A6040" s="9" t="s">
        <v>7066</v>
      </c>
      <c r="B6040" s="9" t="s">
        <v>89</v>
      </c>
      <c r="C6040" s="9" t="s">
        <v>325</v>
      </c>
      <c r="D6040" s="9" t="s">
        <v>43</v>
      </c>
      <c r="E6040" s="9" t="s">
        <v>544</v>
      </c>
      <c r="F6040" s="12">
        <v>44291</v>
      </c>
      <c r="G6040" s="12" t="str">
        <f>VLOOKUP(Table3[[#This Row],[Product ID]],[1]Products!$A:$G,2,0)</f>
        <v>Product 64</v>
      </c>
      <c r="H6040" s="22">
        <v>1</v>
      </c>
      <c r="I6040" s="9">
        <f>VLOOKUP('Consolidtaed Data'!$B2670,[1]Products!$A:$G,4,0)</f>
        <v>530</v>
      </c>
      <c r="J6040" s="9">
        <f>VLOOKUP('Consolidtaed Data'!$B2670,[1]Products!$A:$G,3,0)</f>
        <v>435</v>
      </c>
      <c r="K6040" s="9">
        <f>'Consolidtaed Data'!$J2670*'Consolidtaed Data'!$H2670</f>
        <v>2440</v>
      </c>
      <c r="L6040" s="9">
        <f>'Consolidtaed Data'!$I2670*'Consolidtaed Data'!$H2670</f>
        <v>3342</v>
      </c>
      <c r="M6040" s="9">
        <f>'Consolidtaed Data'!$L2670-'Consolidtaed Data'!$K2670</f>
        <v>322</v>
      </c>
      <c r="N6040" s="9" t="str">
        <f>VLOOKUP('Consolidtaed Data'!$C2670,[1]Locations!$A:$O,2,0)</f>
        <v>Torrance</v>
      </c>
      <c r="O6040" s="9" t="str">
        <f>VLOOKUP('Consolidtaed Data'!$D2670,'[1]Sales People'!$A:$B,2,0)</f>
        <v>Larry Marshall</v>
      </c>
      <c r="P6040" s="9" t="str">
        <f>VLOOKUP('Consolidtaed Data'!$E2670,[1]Customers!$A:$B,2,0)</f>
        <v>Patrick Graham</v>
      </c>
      <c r="Q6040" s="11">
        <f>WEEKDAY('Consolidtaed Data'!$F2670)</f>
        <v>3</v>
      </c>
      <c r="R6040" s="9">
        <f>MONTH('Consolidtaed Data'!$F2670)</f>
        <v>7</v>
      </c>
      <c r="S6040" s="9" t="str">
        <f>TEXT(Table3[[#This Row],[Purchase Date]],"MMMM")</f>
        <v>April</v>
      </c>
      <c r="T6040" s="9">
        <f>YEAR('Consolidtaed Data'!$F2670)</f>
        <v>2020</v>
      </c>
    </row>
    <row r="6041" spans="1:20" x14ac:dyDescent="0.3">
      <c r="A6041" s="9" t="s">
        <v>7067</v>
      </c>
      <c r="B6041" s="9" t="s">
        <v>93</v>
      </c>
      <c r="C6041" s="9" t="s">
        <v>55</v>
      </c>
      <c r="D6041" s="9" t="s">
        <v>131</v>
      </c>
      <c r="E6041" s="9" t="s">
        <v>719</v>
      </c>
      <c r="F6041" s="12">
        <v>44291</v>
      </c>
      <c r="G6041" s="12" t="str">
        <f>VLOOKUP(Table3[[#This Row],[Product ID]],[1]Products!$A:$G,2,0)</f>
        <v>Product 71</v>
      </c>
      <c r="H6041" s="22">
        <v>1</v>
      </c>
      <c r="I6041" s="9">
        <f>VLOOKUP('Consolidtaed Data'!$B2945,[1]Products!$A:$G,4,0)</f>
        <v>1635</v>
      </c>
      <c r="J6041" s="9">
        <f>VLOOKUP('Consolidtaed Data'!$B2945,[1]Products!$A:$G,3,0)</f>
        <v>1046</v>
      </c>
      <c r="K6041" s="9">
        <f>'Consolidtaed Data'!$J2945*'Consolidtaed Data'!$H2945</f>
        <v>2728</v>
      </c>
      <c r="L6041" s="9">
        <f>'Consolidtaed Data'!$I2945*'Consolidtaed Data'!$H2945</f>
        <v>5352</v>
      </c>
      <c r="M6041" s="9">
        <f>'Consolidtaed Data'!$L2945-'Consolidtaed Data'!$K2945</f>
        <v>2452</v>
      </c>
      <c r="N6041" s="9" t="str">
        <f>VLOOKUP('Consolidtaed Data'!$C2945,[1]Locations!$A:$O,2,0)</f>
        <v>San Jose</v>
      </c>
      <c r="O6041" s="9" t="str">
        <f>VLOOKUP('Consolidtaed Data'!$D2945,'[1]Sales People'!$A:$B,2,0)</f>
        <v>Walter Cook</v>
      </c>
      <c r="P6041" s="9" t="str">
        <f>VLOOKUP('Consolidtaed Data'!$E2945,[1]Customers!$A:$B,2,0)</f>
        <v>Patrick Williamson</v>
      </c>
      <c r="Q6041" s="11">
        <f>WEEKDAY('Consolidtaed Data'!$F2945)</f>
        <v>2</v>
      </c>
      <c r="R6041" s="9">
        <f>MONTH('Consolidtaed Data'!$F2945)</f>
        <v>8</v>
      </c>
      <c r="S6041" s="9" t="str">
        <f>TEXT(Table3[[#This Row],[Purchase Date]],"MMMM")</f>
        <v>April</v>
      </c>
      <c r="T6041" s="9">
        <f>YEAR('Consolidtaed Data'!$F2945)</f>
        <v>2020</v>
      </c>
    </row>
    <row r="6042" spans="1:20" x14ac:dyDescent="0.3">
      <c r="A6042" s="9" t="s">
        <v>7068</v>
      </c>
      <c r="B6042" s="9" t="s">
        <v>582</v>
      </c>
      <c r="C6042" s="9" t="s">
        <v>420</v>
      </c>
      <c r="D6042" s="9" t="s">
        <v>31</v>
      </c>
      <c r="E6042" s="9" t="s">
        <v>1213</v>
      </c>
      <c r="F6042" s="12">
        <v>44291</v>
      </c>
      <c r="G6042" s="12" t="str">
        <f>VLOOKUP(Table3[[#This Row],[Product ID]],[1]Products!$A:$G,2,0)</f>
        <v>Product 58</v>
      </c>
      <c r="H6042" s="22">
        <v>4</v>
      </c>
      <c r="I6042" s="9">
        <f>VLOOKUP('Consolidtaed Data'!$B3398,[1]Products!$A:$G,4,0)</f>
        <v>1077</v>
      </c>
      <c r="J6042" s="9">
        <f>VLOOKUP('Consolidtaed Data'!$B3398,[1]Products!$A:$G,3,0)</f>
        <v>732</v>
      </c>
      <c r="K6042" s="9">
        <f>'Consolidtaed Data'!$J3398*'Consolidtaed Data'!$H3398</f>
        <v>1305</v>
      </c>
      <c r="L6042" s="9">
        <f>'Consolidtaed Data'!$I3398*'Consolidtaed Data'!$H3398</f>
        <v>1590</v>
      </c>
      <c r="M6042" s="9">
        <f>'Consolidtaed Data'!$L3398-'Consolidtaed Data'!$K3398</f>
        <v>561</v>
      </c>
      <c r="N6042" s="9" t="str">
        <f>VLOOKUP('Consolidtaed Data'!$C3398,[1]Locations!$A:$O,2,0)</f>
        <v>Santa Rosa</v>
      </c>
      <c r="O6042" s="9" t="str">
        <f>VLOOKUP('Consolidtaed Data'!$D3398,'[1]Sales People'!$A:$B,2,0)</f>
        <v>Jerry Perry</v>
      </c>
      <c r="P6042" s="9" t="str">
        <f>VLOOKUP('Consolidtaed Data'!$E3398,[1]Customers!$A:$B,2,0)</f>
        <v>Victor Rogers</v>
      </c>
      <c r="Q6042" s="11">
        <f>WEEKDAY('Consolidtaed Data'!$F3398)</f>
        <v>1</v>
      </c>
      <c r="R6042" s="9">
        <f>MONTH('Consolidtaed Data'!$F3398)</f>
        <v>9</v>
      </c>
      <c r="S6042" s="9" t="str">
        <f>TEXT(Table3[[#This Row],[Purchase Date]],"MMMM")</f>
        <v>April</v>
      </c>
      <c r="T6042" s="9">
        <f>YEAR('Consolidtaed Data'!$F3398)</f>
        <v>2020</v>
      </c>
    </row>
    <row r="6043" spans="1:20" x14ac:dyDescent="0.3">
      <c r="A6043" s="9" t="s">
        <v>7069</v>
      </c>
      <c r="B6043" s="9" t="s">
        <v>278</v>
      </c>
      <c r="C6043" s="9" t="s">
        <v>86</v>
      </c>
      <c r="D6043" s="9" t="s">
        <v>326</v>
      </c>
      <c r="E6043" s="9" t="s">
        <v>884</v>
      </c>
      <c r="F6043" s="12">
        <v>44292</v>
      </c>
      <c r="G6043" s="12" t="str">
        <f>VLOOKUP(Table3[[#This Row],[Product ID]],[1]Products!$A:$G,2,0)</f>
        <v>Product 75</v>
      </c>
      <c r="H6043" s="22">
        <v>1</v>
      </c>
      <c r="I6043" s="9">
        <f>VLOOKUP('Consolidtaed Data'!$B311,[1]Products!$A:$G,4,0)</f>
        <v>2182</v>
      </c>
      <c r="J6043" s="9">
        <f>VLOOKUP('Consolidtaed Data'!$B311,[1]Products!$A:$G,3,0)</f>
        <v>1200</v>
      </c>
      <c r="K6043" s="9">
        <f>'Consolidtaed Data'!$J311*'Consolidtaed Data'!$H311</f>
        <v>2536</v>
      </c>
      <c r="L6043" s="9">
        <f>'Consolidtaed Data'!$I311*'Consolidtaed Data'!$H311</f>
        <v>3520</v>
      </c>
      <c r="M6043" s="9">
        <f>'Consolidtaed Data'!$L311-'Consolidtaed Data'!$K311</f>
        <v>161</v>
      </c>
      <c r="N6043" s="9" t="str">
        <f>VLOOKUP('Consolidtaed Data'!$C311,[1]Locations!$A:$O,2,0)</f>
        <v>Rancho Cucamonga</v>
      </c>
      <c r="O6043" s="9" t="str">
        <f>VLOOKUP('Consolidtaed Data'!$D311,'[1]Sales People'!$A:$B,2,0)</f>
        <v>Brian Davis</v>
      </c>
      <c r="P6043" s="9" t="str">
        <f>VLOOKUP('Consolidtaed Data'!$E311,[1]Customers!$A:$B,2,0)</f>
        <v>Billy West</v>
      </c>
      <c r="Q6043" s="11">
        <f>WEEKDAY('Consolidtaed Data'!$F311)</f>
        <v>4</v>
      </c>
      <c r="R6043" s="9">
        <f>MONTH('Consolidtaed Data'!$F311)</f>
        <v>1</v>
      </c>
      <c r="S6043" s="9" t="str">
        <f>TEXT(Table3[[#This Row],[Purchase Date]],"MMMM")</f>
        <v>April</v>
      </c>
      <c r="T6043" s="9">
        <f>YEAR('Consolidtaed Data'!$F311)</f>
        <v>2020</v>
      </c>
    </row>
    <row r="6044" spans="1:20" x14ac:dyDescent="0.3">
      <c r="A6044" s="9" t="s">
        <v>7070</v>
      </c>
      <c r="B6044" s="9" t="s">
        <v>443</v>
      </c>
      <c r="C6044" s="9" t="s">
        <v>205</v>
      </c>
      <c r="D6044" s="9" t="s">
        <v>68</v>
      </c>
      <c r="E6044" s="9" t="s">
        <v>849</v>
      </c>
      <c r="F6044" s="12">
        <v>44292</v>
      </c>
      <c r="G6044" s="12" t="str">
        <f>VLOOKUP(Table3[[#This Row],[Product ID]],[1]Products!$A:$G,2,0)</f>
        <v>Product 61</v>
      </c>
      <c r="H6044" s="22">
        <v>2</v>
      </c>
      <c r="I6044" s="9">
        <f>VLOOKUP('Consolidtaed Data'!$B649,[1]Products!$A:$G,4,0)</f>
        <v>2410</v>
      </c>
      <c r="J6044" s="9">
        <f>VLOOKUP('Consolidtaed Data'!$B649,[1]Products!$A:$G,3,0)</f>
        <v>1518</v>
      </c>
      <c r="K6044" s="9">
        <f>'Consolidtaed Data'!$J649*'Consolidtaed Data'!$H649</f>
        <v>1046</v>
      </c>
      <c r="L6044" s="9">
        <f>'Consolidtaed Data'!$I649*'Consolidtaed Data'!$H649</f>
        <v>1635</v>
      </c>
      <c r="M6044" s="9">
        <f>'Consolidtaed Data'!$L649-'Consolidtaed Data'!$K649</f>
        <v>412</v>
      </c>
      <c r="N6044" s="9" t="str">
        <f>VLOOKUP('Consolidtaed Data'!$C649,[1]Locations!$A:$O,2,0)</f>
        <v>Victorville</v>
      </c>
      <c r="O6044" s="9" t="str">
        <f>VLOOKUP('Consolidtaed Data'!$D649,'[1]Sales People'!$A:$B,2,0)</f>
        <v>Ryan Butler</v>
      </c>
      <c r="P6044" s="9" t="str">
        <f>VLOOKUP('Consolidtaed Data'!$E649,[1]Customers!$A:$B,2,0)</f>
        <v>David Garrett</v>
      </c>
      <c r="Q6044" s="11">
        <f>WEEKDAY('Consolidtaed Data'!$F649)</f>
        <v>7</v>
      </c>
      <c r="R6044" s="9">
        <f>MONTH('Consolidtaed Data'!$F649)</f>
        <v>2</v>
      </c>
      <c r="S6044" s="9" t="str">
        <f>TEXT(Table3[[#This Row],[Purchase Date]],"MMMM")</f>
        <v>April</v>
      </c>
      <c r="T6044" s="9">
        <f>YEAR('Consolidtaed Data'!$F649)</f>
        <v>2020</v>
      </c>
    </row>
    <row r="6045" spans="1:20" x14ac:dyDescent="0.3">
      <c r="A6045" s="9" t="s">
        <v>7071</v>
      </c>
      <c r="B6045" s="9" t="s">
        <v>244</v>
      </c>
      <c r="C6045" s="9" t="s">
        <v>59</v>
      </c>
      <c r="D6045" s="9" t="s">
        <v>272</v>
      </c>
      <c r="E6045" s="9" t="s">
        <v>428</v>
      </c>
      <c r="F6045" s="12">
        <v>44292</v>
      </c>
      <c r="G6045" s="12" t="str">
        <f>VLOOKUP(Table3[[#This Row],[Product ID]],[1]Products!$A:$G,2,0)</f>
        <v>Product 76</v>
      </c>
      <c r="H6045" s="22">
        <v>4</v>
      </c>
      <c r="I6045" s="9">
        <f>VLOOKUP('Consolidtaed Data'!$B676,[1]Products!$A:$G,4,0)</f>
        <v>1405</v>
      </c>
      <c r="J6045" s="9">
        <f>VLOOKUP('Consolidtaed Data'!$B676,[1]Products!$A:$G,3,0)</f>
        <v>1054</v>
      </c>
      <c r="K6045" s="9">
        <f>'Consolidtaed Data'!$J676*'Consolidtaed Data'!$H676</f>
        <v>1220</v>
      </c>
      <c r="L6045" s="9">
        <f>'Consolidtaed Data'!$I676*'Consolidtaed Data'!$H676</f>
        <v>1671</v>
      </c>
      <c r="M6045" s="9">
        <f>'Consolidtaed Data'!$L676-'Consolidtaed Data'!$K676</f>
        <v>408</v>
      </c>
      <c r="N6045" s="9" t="str">
        <f>VLOOKUP('Consolidtaed Data'!$C676,[1]Locations!$A:$O,2,0)</f>
        <v>Santa Clara</v>
      </c>
      <c r="O6045" s="9" t="str">
        <f>VLOOKUP('Consolidtaed Data'!$D676,'[1]Sales People'!$A:$B,2,0)</f>
        <v>Jeremy Mendoza</v>
      </c>
      <c r="P6045" s="9" t="str">
        <f>VLOOKUP('Consolidtaed Data'!$E676,[1]Customers!$A:$B,2,0)</f>
        <v>Eugene Ryan</v>
      </c>
      <c r="Q6045" s="11">
        <f>WEEKDAY('Consolidtaed Data'!$F676)</f>
        <v>2</v>
      </c>
      <c r="R6045" s="9">
        <f>MONTH('Consolidtaed Data'!$F676)</f>
        <v>2</v>
      </c>
      <c r="S6045" s="9" t="str">
        <f>TEXT(Table3[[#This Row],[Purchase Date]],"MMMM")</f>
        <v>April</v>
      </c>
      <c r="T6045" s="9">
        <f>YEAR('Consolidtaed Data'!$F676)</f>
        <v>2020</v>
      </c>
    </row>
    <row r="6046" spans="1:20" x14ac:dyDescent="0.3">
      <c r="A6046" s="9" t="s">
        <v>7072</v>
      </c>
      <c r="B6046" s="9" t="s">
        <v>418</v>
      </c>
      <c r="C6046" s="9" t="s">
        <v>331</v>
      </c>
      <c r="D6046" s="9" t="s">
        <v>17</v>
      </c>
      <c r="E6046" s="9" t="s">
        <v>1058</v>
      </c>
      <c r="F6046" s="12">
        <v>44292</v>
      </c>
      <c r="G6046" s="12" t="str">
        <f>VLOOKUP(Table3[[#This Row],[Product ID]],[1]Products!$A:$G,2,0)</f>
        <v>Product 82</v>
      </c>
      <c r="H6046" s="22">
        <v>2</v>
      </c>
      <c r="I6046" s="9">
        <f>VLOOKUP('Consolidtaed Data'!$B1002,[1]Products!$A:$G,4,0)</f>
        <v>800</v>
      </c>
      <c r="J6046" s="9">
        <f>VLOOKUP('Consolidtaed Data'!$B1002,[1]Products!$A:$G,3,0)</f>
        <v>536</v>
      </c>
      <c r="K6046" s="9">
        <f>'Consolidtaed Data'!$J1002*'Consolidtaed Data'!$H1002</f>
        <v>1173</v>
      </c>
      <c r="L6046" s="9">
        <f>'Consolidtaed Data'!$I1002*'Consolidtaed Data'!$H1002</f>
        <v>1862</v>
      </c>
      <c r="M6046" s="9">
        <f>'Consolidtaed Data'!$L1002-'Consolidtaed Data'!$K1002</f>
        <v>377</v>
      </c>
      <c r="N6046" s="9" t="str">
        <f>VLOOKUP('Consolidtaed Data'!$C1002,[1]Locations!$A:$O,2,0)</f>
        <v>San Mateo</v>
      </c>
      <c r="O6046" s="9" t="str">
        <f>VLOOKUP('Consolidtaed Data'!$D1002,'[1]Sales People'!$A:$B,2,0)</f>
        <v>Brian Davis</v>
      </c>
      <c r="P6046" s="9" t="str">
        <f>VLOOKUP('Consolidtaed Data'!$E1002,[1]Customers!$A:$B,2,0)</f>
        <v>Bruce Bowman</v>
      </c>
      <c r="Q6046" s="11">
        <f>WEEKDAY('Consolidtaed Data'!$F1002)</f>
        <v>5</v>
      </c>
      <c r="R6046" s="9">
        <f>MONTH('Consolidtaed Data'!$F1002)</f>
        <v>3</v>
      </c>
      <c r="S6046" s="9" t="str">
        <f>TEXT(Table3[[#This Row],[Purchase Date]],"MMMM")</f>
        <v>April</v>
      </c>
      <c r="T6046" s="9">
        <f>YEAR('Consolidtaed Data'!$F1002)</f>
        <v>2020</v>
      </c>
    </row>
    <row r="6047" spans="1:20" x14ac:dyDescent="0.3">
      <c r="A6047" s="9" t="s">
        <v>7073</v>
      </c>
      <c r="B6047" s="9" t="s">
        <v>119</v>
      </c>
      <c r="C6047" s="9" t="s">
        <v>82</v>
      </c>
      <c r="D6047" s="9" t="s">
        <v>206</v>
      </c>
      <c r="E6047" s="9" t="s">
        <v>1886</v>
      </c>
      <c r="F6047" s="12">
        <v>44292</v>
      </c>
      <c r="G6047" s="12" t="str">
        <f>VLOOKUP(Table3[[#This Row],[Product ID]],[1]Products!$A:$G,2,0)</f>
        <v>Product 67</v>
      </c>
      <c r="H6047" s="22">
        <v>1</v>
      </c>
      <c r="I6047" s="9">
        <f>VLOOKUP('Consolidtaed Data'!$B1038,[1]Products!$A:$G,4,0)</f>
        <v>2497</v>
      </c>
      <c r="J6047" s="9">
        <f>VLOOKUP('Consolidtaed Data'!$B1038,[1]Products!$A:$G,3,0)</f>
        <v>1473</v>
      </c>
      <c r="K6047" s="9">
        <f>'Consolidtaed Data'!$J1038*'Consolidtaed Data'!$H1038</f>
        <v>842</v>
      </c>
      <c r="L6047" s="9">
        <f>'Consolidtaed Data'!$I1038*'Consolidtaed Data'!$H1038</f>
        <v>1122</v>
      </c>
      <c r="M6047" s="9">
        <f>'Consolidtaed Data'!$L1038-'Consolidtaed Data'!$K1038</f>
        <v>348</v>
      </c>
      <c r="N6047" s="9" t="str">
        <f>VLOOKUP('Consolidtaed Data'!$C1038,[1]Locations!$A:$O,2,0)</f>
        <v>Simi Valley</v>
      </c>
      <c r="O6047" s="9" t="str">
        <f>VLOOKUP('Consolidtaed Data'!$D1038,'[1]Sales People'!$A:$B,2,0)</f>
        <v>Jeremy Mendoza</v>
      </c>
      <c r="P6047" s="9" t="str">
        <f>VLOOKUP('Consolidtaed Data'!$E1038,[1]Customers!$A:$B,2,0)</f>
        <v>Ronald Arnold</v>
      </c>
      <c r="Q6047" s="11">
        <f>WEEKDAY('Consolidtaed Data'!$F1038)</f>
        <v>1</v>
      </c>
      <c r="R6047" s="9">
        <f>MONTH('Consolidtaed Data'!$F1038)</f>
        <v>3</v>
      </c>
      <c r="S6047" s="9" t="str">
        <f>TEXT(Table3[[#This Row],[Purchase Date]],"MMMM")</f>
        <v>April</v>
      </c>
      <c r="T6047" s="9">
        <f>YEAR('Consolidtaed Data'!$F1038)</f>
        <v>2020</v>
      </c>
    </row>
    <row r="6048" spans="1:20" x14ac:dyDescent="0.3">
      <c r="A6048" s="9" t="s">
        <v>7074</v>
      </c>
      <c r="B6048" s="9" t="s">
        <v>244</v>
      </c>
      <c r="C6048" s="9" t="s">
        <v>249</v>
      </c>
      <c r="D6048" s="9" t="s">
        <v>105</v>
      </c>
      <c r="E6048" s="9" t="s">
        <v>683</v>
      </c>
      <c r="F6048" s="12">
        <v>44292</v>
      </c>
      <c r="G6048" s="12" t="str">
        <f>VLOOKUP(Table3[[#This Row],[Product ID]],[1]Products!$A:$G,2,0)</f>
        <v>Product 76</v>
      </c>
      <c r="H6048" s="22">
        <v>3</v>
      </c>
      <c r="I6048" s="9">
        <f>VLOOKUP('Consolidtaed Data'!$B1288,[1]Products!$A:$G,4,0)</f>
        <v>2294</v>
      </c>
      <c r="J6048" s="9">
        <f>VLOOKUP('Consolidtaed Data'!$B1288,[1]Products!$A:$G,3,0)</f>
        <v>1399</v>
      </c>
      <c r="K6048" s="9">
        <f>'Consolidtaed Data'!$J1288*'Consolidtaed Data'!$H1288</f>
        <v>294</v>
      </c>
      <c r="L6048" s="9">
        <f>'Consolidtaed Data'!$I1288*'Consolidtaed Data'!$H1288</f>
        <v>368</v>
      </c>
      <c r="M6048" s="9">
        <f>'Consolidtaed Data'!$L1288-'Consolidtaed Data'!$K1288</f>
        <v>1014</v>
      </c>
      <c r="N6048" s="9" t="str">
        <f>VLOOKUP('Consolidtaed Data'!$C1288,[1]Locations!$A:$O,2,0)</f>
        <v>Elk Grove</v>
      </c>
      <c r="O6048" s="9" t="str">
        <f>VLOOKUP('Consolidtaed Data'!$D1288,'[1]Sales People'!$A:$B,2,0)</f>
        <v>Walter Cook</v>
      </c>
      <c r="P6048" s="9" t="str">
        <f>VLOOKUP('Consolidtaed Data'!$E1288,[1]Customers!$A:$B,2,0)</f>
        <v>David Garrett</v>
      </c>
      <c r="Q6048" s="11">
        <f>WEEKDAY('Consolidtaed Data'!$F1288)</f>
        <v>7</v>
      </c>
      <c r="R6048" s="9">
        <f>MONTH('Consolidtaed Data'!$F1288)</f>
        <v>4</v>
      </c>
      <c r="S6048" s="9" t="str">
        <f>TEXT(Table3[[#This Row],[Purchase Date]],"MMMM")</f>
        <v>April</v>
      </c>
      <c r="T6048" s="9">
        <f>YEAR('Consolidtaed Data'!$F1288)</f>
        <v>2020</v>
      </c>
    </row>
    <row r="6049" spans="1:20" x14ac:dyDescent="0.3">
      <c r="A6049" s="9" t="s">
        <v>7075</v>
      </c>
      <c r="B6049" s="9" t="s">
        <v>76</v>
      </c>
      <c r="C6049" s="9" t="s">
        <v>325</v>
      </c>
      <c r="D6049" s="9" t="s">
        <v>246</v>
      </c>
      <c r="E6049" s="9" t="s">
        <v>1463</v>
      </c>
      <c r="F6049" s="12">
        <v>44292</v>
      </c>
      <c r="G6049" s="12" t="str">
        <f>VLOOKUP(Table3[[#This Row],[Product ID]],[1]Products!$A:$G,2,0)</f>
        <v>Product 19</v>
      </c>
      <c r="H6049" s="22">
        <v>1</v>
      </c>
      <c r="I6049" s="9">
        <f>VLOOKUP('Consolidtaed Data'!$B2025,[1]Products!$A:$G,4,0)</f>
        <v>603</v>
      </c>
      <c r="J6049" s="9">
        <f>VLOOKUP('Consolidtaed Data'!$B2025,[1]Products!$A:$G,3,0)</f>
        <v>416</v>
      </c>
      <c r="K6049" s="9">
        <f>'Consolidtaed Data'!$J2025*'Consolidtaed Data'!$H2025</f>
        <v>1473</v>
      </c>
      <c r="L6049" s="9">
        <f>'Consolidtaed Data'!$I2025*'Consolidtaed Data'!$H2025</f>
        <v>2497</v>
      </c>
      <c r="M6049" s="9">
        <f>'Consolidtaed Data'!$L2025-'Consolidtaed Data'!$K2025</f>
        <v>46</v>
      </c>
      <c r="N6049" s="9" t="str">
        <f>VLOOKUP('Consolidtaed Data'!$C2025,[1]Locations!$A:$O,2,0)</f>
        <v>Temecula</v>
      </c>
      <c r="O6049" s="9" t="str">
        <f>VLOOKUP('Consolidtaed Data'!$D2025,'[1]Sales People'!$A:$B,2,0)</f>
        <v>Joshua Taylor</v>
      </c>
      <c r="P6049" s="9" t="str">
        <f>VLOOKUP('Consolidtaed Data'!$E2025,[1]Customers!$A:$B,2,0)</f>
        <v>Eric Bradley</v>
      </c>
      <c r="Q6049" s="11">
        <f>WEEKDAY('Consolidtaed Data'!$F2025)</f>
        <v>5</v>
      </c>
      <c r="R6049" s="9">
        <f>MONTH('Consolidtaed Data'!$F2025)</f>
        <v>5</v>
      </c>
      <c r="S6049" s="9" t="str">
        <f>TEXT(Table3[[#This Row],[Purchase Date]],"MMMM")</f>
        <v>April</v>
      </c>
      <c r="T6049" s="9">
        <f>YEAR('Consolidtaed Data'!$F2025)</f>
        <v>2020</v>
      </c>
    </row>
    <row r="6050" spans="1:20" x14ac:dyDescent="0.3">
      <c r="A6050" s="9" t="s">
        <v>7076</v>
      </c>
      <c r="B6050" s="9" t="s">
        <v>490</v>
      </c>
      <c r="C6050" s="9" t="s">
        <v>289</v>
      </c>
      <c r="D6050" s="9" t="s">
        <v>64</v>
      </c>
      <c r="E6050" s="9" t="s">
        <v>461</v>
      </c>
      <c r="F6050" s="12">
        <v>44292</v>
      </c>
      <c r="G6050" s="12" t="str">
        <f>VLOOKUP(Table3[[#This Row],[Product ID]],[1]Products!$A:$G,2,0)</f>
        <v>Product 79</v>
      </c>
      <c r="H6050" s="22">
        <v>1</v>
      </c>
      <c r="I6050" s="9">
        <f>VLOOKUP('Consolidtaed Data'!$B2299,[1]Products!$A:$G,4,0)</f>
        <v>1582</v>
      </c>
      <c r="J6050" s="9">
        <f>VLOOKUP('Consolidtaed Data'!$B2299,[1]Products!$A:$G,3,0)</f>
        <v>1234</v>
      </c>
      <c r="K6050" s="9">
        <f>'Consolidtaed Data'!$J2299*'Consolidtaed Data'!$H2299</f>
        <v>648</v>
      </c>
      <c r="L6050" s="9">
        <f>'Consolidtaed Data'!$I2299*'Consolidtaed Data'!$H2299</f>
        <v>771</v>
      </c>
      <c r="M6050" s="9">
        <f>'Consolidtaed Data'!$L2299-'Consolidtaed Data'!$K2299</f>
        <v>246</v>
      </c>
      <c r="N6050" s="9" t="str">
        <f>VLOOKUP('Consolidtaed Data'!$C2299,[1]Locations!$A:$O,2,0)</f>
        <v>Corona</v>
      </c>
      <c r="O6050" s="9" t="str">
        <f>VLOOKUP('Consolidtaed Data'!$D2299,'[1]Sales People'!$A:$B,2,0)</f>
        <v>Carl Elliott</v>
      </c>
      <c r="P6050" s="9" t="str">
        <f>VLOOKUP('Consolidtaed Data'!$E2299,[1]Customers!$A:$B,2,0)</f>
        <v>Michael Reed</v>
      </c>
      <c r="Q6050" s="11">
        <f>WEEKDAY('Consolidtaed Data'!$F2299)</f>
        <v>3</v>
      </c>
      <c r="R6050" s="9">
        <f>MONTH('Consolidtaed Data'!$F2299)</f>
        <v>6</v>
      </c>
      <c r="S6050" s="9" t="str">
        <f>TEXT(Table3[[#This Row],[Purchase Date]],"MMMM")</f>
        <v>April</v>
      </c>
      <c r="T6050" s="9">
        <f>YEAR('Consolidtaed Data'!$F2299)</f>
        <v>2020</v>
      </c>
    </row>
    <row r="6051" spans="1:20" x14ac:dyDescent="0.3">
      <c r="A6051" s="9" t="s">
        <v>7077</v>
      </c>
      <c r="B6051" s="9" t="s">
        <v>742</v>
      </c>
      <c r="C6051" s="9" t="s">
        <v>67</v>
      </c>
      <c r="D6051" s="9" t="s">
        <v>153</v>
      </c>
      <c r="E6051" s="9" t="s">
        <v>456</v>
      </c>
      <c r="F6051" s="12">
        <v>44292</v>
      </c>
      <c r="G6051" s="12" t="str">
        <f>VLOOKUP(Table3[[#This Row],[Product ID]],[1]Products!$A:$G,2,0)</f>
        <v>Product 90</v>
      </c>
      <c r="H6051" s="22">
        <v>4</v>
      </c>
      <c r="I6051" s="9">
        <f>VLOOKUP('Consolidtaed Data'!$B2497,[1]Products!$A:$G,4,0)</f>
        <v>947</v>
      </c>
      <c r="J6051" s="9">
        <f>VLOOKUP('Consolidtaed Data'!$B2497,[1]Products!$A:$G,3,0)</f>
        <v>786</v>
      </c>
      <c r="K6051" s="9">
        <f>'Consolidtaed Data'!$J2497*'Consolidtaed Data'!$H2497</f>
        <v>3873</v>
      </c>
      <c r="L6051" s="9">
        <f>'Consolidtaed Data'!$I2497*'Consolidtaed Data'!$H2497</f>
        <v>7173</v>
      </c>
      <c r="M6051" s="9">
        <f>'Consolidtaed Data'!$L2497-'Consolidtaed Data'!$K2497</f>
        <v>362</v>
      </c>
      <c r="N6051" s="9" t="str">
        <f>VLOOKUP('Consolidtaed Data'!$C2497,[1]Locations!$A:$O,2,0)</f>
        <v>Downey</v>
      </c>
      <c r="O6051" s="9" t="str">
        <f>VLOOKUP('Consolidtaed Data'!$D2497,'[1]Sales People'!$A:$B,2,0)</f>
        <v>Joshua Taylor</v>
      </c>
      <c r="P6051" s="9" t="str">
        <f>VLOOKUP('Consolidtaed Data'!$E2497,[1]Customers!$A:$B,2,0)</f>
        <v>Craig Wright</v>
      </c>
      <c r="Q6051" s="11">
        <f>WEEKDAY('Consolidtaed Data'!$F2497)</f>
        <v>3</v>
      </c>
      <c r="R6051" s="9">
        <f>MONTH('Consolidtaed Data'!$F2497)</f>
        <v>6</v>
      </c>
      <c r="S6051" s="9" t="str">
        <f>TEXT(Table3[[#This Row],[Purchase Date]],"MMMM")</f>
        <v>April</v>
      </c>
      <c r="T6051" s="9">
        <f>YEAR('Consolidtaed Data'!$F2497)</f>
        <v>2020</v>
      </c>
    </row>
    <row r="6052" spans="1:20" x14ac:dyDescent="0.3">
      <c r="A6052" s="9" t="s">
        <v>7078</v>
      </c>
      <c r="B6052" s="9" t="s">
        <v>54</v>
      </c>
      <c r="C6052" s="9" t="s">
        <v>275</v>
      </c>
      <c r="D6052" s="9" t="s">
        <v>80</v>
      </c>
      <c r="E6052" s="9" t="s">
        <v>450</v>
      </c>
      <c r="F6052" s="12">
        <v>44292</v>
      </c>
      <c r="G6052" s="12" t="str">
        <f>VLOOKUP(Table3[[#This Row],[Product ID]],[1]Products!$A:$G,2,0)</f>
        <v>Product 41</v>
      </c>
      <c r="H6052" s="22">
        <v>3</v>
      </c>
      <c r="I6052" s="9">
        <f>VLOOKUP('Consolidtaed Data'!$B2777,[1]Products!$A:$G,4,0)</f>
        <v>1500</v>
      </c>
      <c r="J6052" s="9">
        <f>VLOOKUP('Consolidtaed Data'!$B2777,[1]Products!$A:$G,3,0)</f>
        <v>900</v>
      </c>
      <c r="K6052" s="9">
        <f>'Consolidtaed Data'!$J2777*'Consolidtaed Data'!$H2777</f>
        <v>88</v>
      </c>
      <c r="L6052" s="9">
        <f>'Consolidtaed Data'!$I2777*'Consolidtaed Data'!$H2777</f>
        <v>140</v>
      </c>
      <c r="M6052" s="9">
        <f>'Consolidtaed Data'!$L2777-'Consolidtaed Data'!$K2777</f>
        <v>795</v>
      </c>
      <c r="N6052" s="9" t="str">
        <f>VLOOKUP('Consolidtaed Data'!$C2777,[1]Locations!$A:$O,2,0)</f>
        <v>Moreno Valley</v>
      </c>
      <c r="O6052" s="9" t="str">
        <f>VLOOKUP('Consolidtaed Data'!$D2777,'[1]Sales People'!$A:$B,2,0)</f>
        <v>Jeremy Mendoza</v>
      </c>
      <c r="P6052" s="9" t="str">
        <f>VLOOKUP('Consolidtaed Data'!$E2777,[1]Customers!$A:$B,2,0)</f>
        <v>Ernest Rivera</v>
      </c>
      <c r="Q6052" s="11">
        <f>WEEKDAY('Consolidtaed Data'!$F2777)</f>
        <v>4</v>
      </c>
      <c r="R6052" s="9">
        <f>MONTH('Consolidtaed Data'!$F2777)</f>
        <v>7</v>
      </c>
      <c r="S6052" s="9" t="str">
        <f>TEXT(Table3[[#This Row],[Purchase Date]],"MMMM")</f>
        <v>April</v>
      </c>
      <c r="T6052" s="9">
        <f>YEAR('Consolidtaed Data'!$F2777)</f>
        <v>2020</v>
      </c>
    </row>
    <row r="6053" spans="1:20" x14ac:dyDescent="0.3">
      <c r="A6053" s="9" t="s">
        <v>7079</v>
      </c>
      <c r="B6053" s="9" t="s">
        <v>225</v>
      </c>
      <c r="C6053" s="9" t="s">
        <v>130</v>
      </c>
      <c r="D6053" s="9" t="s">
        <v>51</v>
      </c>
      <c r="E6053" s="9" t="s">
        <v>180</v>
      </c>
      <c r="F6053" s="12">
        <v>44292</v>
      </c>
      <c r="G6053" s="12" t="str">
        <f>VLOOKUP(Table3[[#This Row],[Product ID]],[1]Products!$A:$G,2,0)</f>
        <v>Product 24</v>
      </c>
      <c r="H6053" s="22">
        <v>1</v>
      </c>
      <c r="I6053" s="9">
        <f>VLOOKUP('Consolidtaed Data'!$B2964,[1]Products!$A:$G,4,0)</f>
        <v>1278</v>
      </c>
      <c r="J6053" s="9">
        <f>VLOOKUP('Consolidtaed Data'!$B2964,[1]Products!$A:$G,3,0)</f>
        <v>665</v>
      </c>
      <c r="K6053" s="9">
        <f>'Consolidtaed Data'!$J2964*'Consolidtaed Data'!$H2964</f>
        <v>945</v>
      </c>
      <c r="L6053" s="9">
        <f>'Consolidtaed Data'!$I2964*'Consolidtaed Data'!$H2964</f>
        <v>1889</v>
      </c>
      <c r="M6053" s="9">
        <f>'Consolidtaed Data'!$L2964-'Consolidtaed Data'!$K2964</f>
        <v>198</v>
      </c>
      <c r="N6053" s="9" t="str">
        <f>VLOOKUP('Consolidtaed Data'!$C2964,[1]Locations!$A:$O,2,0)</f>
        <v>Oxnard</v>
      </c>
      <c r="O6053" s="9" t="str">
        <f>VLOOKUP('Consolidtaed Data'!$D2964,'[1]Sales People'!$A:$B,2,0)</f>
        <v>Jeremy Mendoza</v>
      </c>
      <c r="P6053" s="9" t="str">
        <f>VLOOKUP('Consolidtaed Data'!$E2964,[1]Customers!$A:$B,2,0)</f>
        <v>James Williams</v>
      </c>
      <c r="Q6053" s="11">
        <f>WEEKDAY('Consolidtaed Data'!$F2964)</f>
        <v>4</v>
      </c>
      <c r="R6053" s="9">
        <f>MONTH('Consolidtaed Data'!$F2964)</f>
        <v>8</v>
      </c>
      <c r="S6053" s="9" t="str">
        <f>TEXT(Table3[[#This Row],[Purchase Date]],"MMMM")</f>
        <v>April</v>
      </c>
      <c r="T6053" s="9">
        <f>YEAR('Consolidtaed Data'!$F2964)</f>
        <v>2020</v>
      </c>
    </row>
    <row r="6054" spans="1:20" x14ac:dyDescent="0.3">
      <c r="A6054" s="9" t="s">
        <v>7080</v>
      </c>
      <c r="B6054" s="9" t="s">
        <v>582</v>
      </c>
      <c r="C6054" s="9" t="s">
        <v>458</v>
      </c>
      <c r="D6054" s="9" t="s">
        <v>143</v>
      </c>
      <c r="E6054" s="9" t="s">
        <v>1819</v>
      </c>
      <c r="F6054" s="12">
        <v>44292</v>
      </c>
      <c r="G6054" s="12" t="str">
        <f>VLOOKUP(Table3[[#This Row],[Product ID]],[1]Products!$A:$G,2,0)</f>
        <v>Product 58</v>
      </c>
      <c r="H6054" s="22">
        <v>1</v>
      </c>
      <c r="I6054" s="9">
        <f>VLOOKUP('Consolidtaed Data'!$B2983,[1]Products!$A:$G,4,0)</f>
        <v>1052</v>
      </c>
      <c r="J6054" s="9">
        <f>VLOOKUP('Consolidtaed Data'!$B2983,[1]Products!$A:$G,3,0)</f>
        <v>589</v>
      </c>
      <c r="K6054" s="9">
        <f>'Consolidtaed Data'!$J2983*'Consolidtaed Data'!$H2983</f>
        <v>1620</v>
      </c>
      <c r="L6054" s="9">
        <f>'Consolidtaed Data'!$I2983*'Consolidtaed Data'!$H2983</f>
        <v>2613</v>
      </c>
      <c r="M6054" s="9">
        <f>'Consolidtaed Data'!$L2983-'Consolidtaed Data'!$K2983</f>
        <v>368</v>
      </c>
      <c r="N6054" s="9" t="str">
        <f>VLOOKUP('Consolidtaed Data'!$C2983,[1]Locations!$A:$O,2,0)</f>
        <v>San Diego</v>
      </c>
      <c r="O6054" s="9" t="str">
        <f>VLOOKUP('Consolidtaed Data'!$D2983,'[1]Sales People'!$A:$B,2,0)</f>
        <v>Martin Perry</v>
      </c>
      <c r="P6054" s="9" t="str">
        <f>VLOOKUP('Consolidtaed Data'!$E2983,[1]Customers!$A:$B,2,0)</f>
        <v>Johnny Butler</v>
      </c>
      <c r="Q6054" s="11">
        <f>WEEKDAY('Consolidtaed Data'!$F2983)</f>
        <v>5</v>
      </c>
      <c r="R6054" s="9">
        <f>MONTH('Consolidtaed Data'!$F2983)</f>
        <v>8</v>
      </c>
      <c r="S6054" s="9" t="str">
        <f>TEXT(Table3[[#This Row],[Purchase Date]],"MMMM")</f>
        <v>April</v>
      </c>
      <c r="T6054" s="9">
        <f>YEAR('Consolidtaed Data'!$F2983)</f>
        <v>2020</v>
      </c>
    </row>
    <row r="6055" spans="1:20" x14ac:dyDescent="0.3">
      <c r="A6055" s="9" t="s">
        <v>7081</v>
      </c>
      <c r="B6055" s="9" t="s">
        <v>610</v>
      </c>
      <c r="C6055" s="9" t="s">
        <v>30</v>
      </c>
      <c r="D6055" s="9" t="s">
        <v>149</v>
      </c>
      <c r="E6055" s="9" t="s">
        <v>1605</v>
      </c>
      <c r="F6055" s="12">
        <v>44292</v>
      </c>
      <c r="G6055" s="12" t="str">
        <f>VLOOKUP(Table3[[#This Row],[Product ID]],[1]Products!$A:$G,2,0)</f>
        <v>Product 12</v>
      </c>
      <c r="H6055" s="22">
        <v>4</v>
      </c>
      <c r="I6055" s="9">
        <f>VLOOKUP('Consolidtaed Data'!$B2997,[1]Products!$A:$G,4,0)</f>
        <v>800</v>
      </c>
      <c r="J6055" s="9">
        <f>VLOOKUP('Consolidtaed Data'!$B2997,[1]Products!$A:$G,3,0)</f>
        <v>536</v>
      </c>
      <c r="K6055" s="9">
        <f>'Consolidtaed Data'!$J2997*'Consolidtaed Data'!$H2997</f>
        <v>2336</v>
      </c>
      <c r="L6055" s="9">
        <f>'Consolidtaed Data'!$I2997*'Consolidtaed Data'!$H2997</f>
        <v>3652</v>
      </c>
      <c r="M6055" s="9">
        <f>'Consolidtaed Data'!$L2997-'Consolidtaed Data'!$K2997</f>
        <v>752</v>
      </c>
      <c r="N6055" s="9" t="str">
        <f>VLOOKUP('Consolidtaed Data'!$C2997,[1]Locations!$A:$O,2,0)</f>
        <v>Temecula</v>
      </c>
      <c r="O6055" s="9" t="str">
        <f>VLOOKUP('Consolidtaed Data'!$D2997,'[1]Sales People'!$A:$B,2,0)</f>
        <v>Kenneth Bradley</v>
      </c>
      <c r="P6055" s="9" t="str">
        <f>VLOOKUP('Consolidtaed Data'!$E2997,[1]Customers!$A:$B,2,0)</f>
        <v>Peter Gray</v>
      </c>
      <c r="Q6055" s="11">
        <f>WEEKDAY('Consolidtaed Data'!$F2997)</f>
        <v>6</v>
      </c>
      <c r="R6055" s="9">
        <f>MONTH('Consolidtaed Data'!$F2997)</f>
        <v>8</v>
      </c>
      <c r="S6055" s="9" t="str">
        <f>TEXT(Table3[[#This Row],[Purchase Date]],"MMMM")</f>
        <v>April</v>
      </c>
      <c r="T6055" s="9">
        <f>YEAR('Consolidtaed Data'!$F2997)</f>
        <v>2020</v>
      </c>
    </row>
    <row r="6056" spans="1:20" x14ac:dyDescent="0.3">
      <c r="A6056" s="9" t="s">
        <v>7082</v>
      </c>
      <c r="B6056" s="9" t="s">
        <v>76</v>
      </c>
      <c r="C6056" s="9" t="s">
        <v>12</v>
      </c>
      <c r="D6056" s="9" t="s">
        <v>64</v>
      </c>
      <c r="E6056" s="9" t="s">
        <v>2303</v>
      </c>
      <c r="F6056" s="12">
        <v>44292</v>
      </c>
      <c r="G6056" s="12" t="str">
        <f>VLOOKUP(Table3[[#This Row],[Product ID]],[1]Products!$A:$G,2,0)</f>
        <v>Product 19</v>
      </c>
      <c r="H6056" s="22">
        <v>1</v>
      </c>
      <c r="I6056" s="9">
        <f>VLOOKUP('Consolidtaed Data'!$B3070,[1]Products!$A:$G,4,0)</f>
        <v>1899</v>
      </c>
      <c r="J6056" s="9">
        <f>VLOOKUP('Consolidtaed Data'!$B3070,[1]Products!$A:$G,3,0)</f>
        <v>1044</v>
      </c>
      <c r="K6056" s="9">
        <f>'Consolidtaed Data'!$J3070*'Consolidtaed Data'!$H3070</f>
        <v>732</v>
      </c>
      <c r="L6056" s="9">
        <f>'Consolidtaed Data'!$I3070*'Consolidtaed Data'!$H3070</f>
        <v>1077</v>
      </c>
      <c r="M6056" s="9">
        <f>'Consolidtaed Data'!$L3070-'Consolidtaed Data'!$K3070</f>
        <v>187</v>
      </c>
      <c r="N6056" s="9" t="str">
        <f>VLOOKUP('Consolidtaed Data'!$C3070,[1]Locations!$A:$O,2,0)</f>
        <v>Santa Clarita</v>
      </c>
      <c r="O6056" s="9" t="str">
        <f>VLOOKUP('Consolidtaed Data'!$D3070,'[1]Sales People'!$A:$B,2,0)</f>
        <v>Ryan Welch</v>
      </c>
      <c r="P6056" s="9" t="str">
        <f>VLOOKUP('Consolidtaed Data'!$E3070,[1]Customers!$A:$B,2,0)</f>
        <v>Lawrence Watson</v>
      </c>
      <c r="Q6056" s="11">
        <f>WEEKDAY('Consolidtaed Data'!$F3070)</f>
        <v>5</v>
      </c>
      <c r="R6056" s="9">
        <f>MONTH('Consolidtaed Data'!$F3070)</f>
        <v>8</v>
      </c>
      <c r="S6056" s="9" t="str">
        <f>TEXT(Table3[[#This Row],[Purchase Date]],"MMMM")</f>
        <v>April</v>
      </c>
      <c r="T6056" s="9">
        <f>YEAR('Consolidtaed Data'!$F3070)</f>
        <v>2020</v>
      </c>
    </row>
    <row r="6057" spans="1:20" x14ac:dyDescent="0.3">
      <c r="A6057" s="9" t="s">
        <v>7083</v>
      </c>
      <c r="B6057" s="9" t="s">
        <v>355</v>
      </c>
      <c r="C6057" s="9" t="s">
        <v>82</v>
      </c>
      <c r="D6057" s="9" t="s">
        <v>26</v>
      </c>
      <c r="E6057" s="9" t="s">
        <v>1595</v>
      </c>
      <c r="F6057" s="12">
        <v>44292</v>
      </c>
      <c r="G6057" s="12" t="str">
        <f>VLOOKUP(Table3[[#This Row],[Product ID]],[1]Products!$A:$G,2,0)</f>
        <v>Product 100</v>
      </c>
      <c r="H6057" s="22">
        <v>2</v>
      </c>
      <c r="I6057" s="9">
        <f>VLOOKUP('Consolidtaed Data'!$B3340,[1]Products!$A:$G,4,0)</f>
        <v>1587</v>
      </c>
      <c r="J6057" s="9">
        <f>VLOOKUP('Consolidtaed Data'!$B3340,[1]Products!$A:$G,3,0)</f>
        <v>1301</v>
      </c>
      <c r="K6057" s="9">
        <f>'Consolidtaed Data'!$J3340*'Consolidtaed Data'!$H3340</f>
        <v>1363</v>
      </c>
      <c r="L6057" s="9">
        <f>'Consolidtaed Data'!$I3340*'Consolidtaed Data'!$H3340</f>
        <v>1725</v>
      </c>
      <c r="M6057" s="9">
        <f>'Consolidtaed Data'!$L3340-'Consolidtaed Data'!$K3340</f>
        <v>90</v>
      </c>
      <c r="N6057" s="9" t="str">
        <f>VLOOKUP('Consolidtaed Data'!$C3340,[1]Locations!$A:$O,2,0)</f>
        <v>El Monte</v>
      </c>
      <c r="O6057" s="9" t="str">
        <f>VLOOKUP('Consolidtaed Data'!$D3340,'[1]Sales People'!$A:$B,2,0)</f>
        <v>Roger Ramos</v>
      </c>
      <c r="P6057" s="9" t="str">
        <f>VLOOKUP('Consolidtaed Data'!$E3340,[1]Customers!$A:$B,2,0)</f>
        <v>Daniel Berry</v>
      </c>
      <c r="Q6057" s="11">
        <f>WEEKDAY('Consolidtaed Data'!$F3340)</f>
        <v>5</v>
      </c>
      <c r="R6057" s="9">
        <f>MONTH('Consolidtaed Data'!$F3340)</f>
        <v>9</v>
      </c>
      <c r="S6057" s="9" t="str">
        <f>TEXT(Table3[[#This Row],[Purchase Date]],"MMMM")</f>
        <v>April</v>
      </c>
      <c r="T6057" s="9">
        <f>YEAR('Consolidtaed Data'!$F3340)</f>
        <v>2020</v>
      </c>
    </row>
    <row r="6058" spans="1:20" x14ac:dyDescent="0.3">
      <c r="A6058" s="9" t="s">
        <v>7084</v>
      </c>
      <c r="B6058" s="9" t="s">
        <v>582</v>
      </c>
      <c r="C6058" s="9" t="s">
        <v>55</v>
      </c>
      <c r="D6058" s="9" t="s">
        <v>235</v>
      </c>
      <c r="E6058" s="9" t="s">
        <v>928</v>
      </c>
      <c r="F6058" s="12">
        <v>44293</v>
      </c>
      <c r="G6058" s="12" t="str">
        <f>VLOOKUP(Table3[[#This Row],[Product ID]],[1]Products!$A:$G,2,0)</f>
        <v>Product 58</v>
      </c>
      <c r="H6058" s="22">
        <v>3</v>
      </c>
      <c r="I6058" s="9">
        <f>VLOOKUP('Consolidtaed Data'!$B333,[1]Products!$A:$G,4,0)</f>
        <v>368</v>
      </c>
      <c r="J6058" s="9">
        <f>VLOOKUP('Consolidtaed Data'!$B333,[1]Products!$A:$G,3,0)</f>
        <v>294</v>
      </c>
      <c r="K6058" s="9">
        <f>'Consolidtaed Data'!$J333*'Consolidtaed Data'!$H333</f>
        <v>588</v>
      </c>
      <c r="L6058" s="9">
        <f>'Consolidtaed Data'!$I333*'Consolidtaed Data'!$H333</f>
        <v>736</v>
      </c>
      <c r="M6058" s="9">
        <f>'Consolidtaed Data'!$L333-'Consolidtaed Data'!$K333</f>
        <v>662</v>
      </c>
      <c r="N6058" s="9" t="str">
        <f>VLOOKUP('Consolidtaed Data'!$C333,[1]Locations!$A:$O,2,0)</f>
        <v>Berkeley</v>
      </c>
      <c r="O6058" s="9" t="str">
        <f>VLOOKUP('Consolidtaed Data'!$D333,'[1]Sales People'!$A:$B,2,0)</f>
        <v>John Reyes</v>
      </c>
      <c r="P6058" s="9" t="str">
        <f>VLOOKUP('Consolidtaed Data'!$E333,[1]Customers!$A:$B,2,0)</f>
        <v>Ryan Ruiz</v>
      </c>
      <c r="Q6058" s="11">
        <f>WEEKDAY('Consolidtaed Data'!$F333)</f>
        <v>5</v>
      </c>
      <c r="R6058" s="9">
        <f>MONTH('Consolidtaed Data'!$F333)</f>
        <v>1</v>
      </c>
      <c r="S6058" s="9" t="str">
        <f>TEXT(Table3[[#This Row],[Purchase Date]],"MMMM")</f>
        <v>April</v>
      </c>
      <c r="T6058" s="9">
        <f>YEAR('Consolidtaed Data'!$F333)</f>
        <v>2020</v>
      </c>
    </row>
    <row r="6059" spans="1:20" x14ac:dyDescent="0.3">
      <c r="A6059" s="9" t="s">
        <v>7085</v>
      </c>
      <c r="B6059" s="9" t="s">
        <v>360</v>
      </c>
      <c r="C6059" s="9" t="s">
        <v>42</v>
      </c>
      <c r="D6059" s="9" t="s">
        <v>197</v>
      </c>
      <c r="E6059" s="9" t="s">
        <v>448</v>
      </c>
      <c r="F6059" s="12">
        <v>44293</v>
      </c>
      <c r="G6059" s="12" t="str">
        <f>VLOOKUP(Table3[[#This Row],[Product ID]],[1]Products!$A:$G,2,0)</f>
        <v>Product 59</v>
      </c>
      <c r="H6059" s="22">
        <v>2</v>
      </c>
      <c r="I6059" s="9">
        <f>VLOOKUP('Consolidtaed Data'!$B354,[1]Products!$A:$G,4,0)</f>
        <v>2497</v>
      </c>
      <c r="J6059" s="9">
        <f>VLOOKUP('Consolidtaed Data'!$B354,[1]Products!$A:$G,3,0)</f>
        <v>1473</v>
      </c>
      <c r="K6059" s="9">
        <f>'Consolidtaed Data'!$J354*'Consolidtaed Data'!$H354</f>
        <v>1484</v>
      </c>
      <c r="L6059" s="9">
        <f>'Consolidtaed Data'!$I354*'Consolidtaed Data'!$H354</f>
        <v>2283</v>
      </c>
      <c r="M6059" s="9">
        <f>'Consolidtaed Data'!$L354-'Consolidtaed Data'!$K354</f>
        <v>1128</v>
      </c>
      <c r="N6059" s="9" t="str">
        <f>VLOOKUP('Consolidtaed Data'!$C354,[1]Locations!$A:$O,2,0)</f>
        <v>Murrieta</v>
      </c>
      <c r="O6059" s="9" t="str">
        <f>VLOOKUP('Consolidtaed Data'!$D354,'[1]Sales People'!$A:$B,2,0)</f>
        <v>Ryan Welch</v>
      </c>
      <c r="P6059" s="9" t="str">
        <f>VLOOKUP('Consolidtaed Data'!$E354,[1]Customers!$A:$B,2,0)</f>
        <v>Shawn Torres</v>
      </c>
      <c r="Q6059" s="11">
        <f>WEEKDAY('Consolidtaed Data'!$F354)</f>
        <v>7</v>
      </c>
      <c r="R6059" s="9">
        <f>MONTH('Consolidtaed Data'!$F354)</f>
        <v>1</v>
      </c>
      <c r="S6059" s="9" t="str">
        <f>TEXT(Table3[[#This Row],[Purchase Date]],"MMMM")</f>
        <v>April</v>
      </c>
      <c r="T6059" s="9">
        <f>YEAR('Consolidtaed Data'!$F354)</f>
        <v>2020</v>
      </c>
    </row>
    <row r="6060" spans="1:20" x14ac:dyDescent="0.3">
      <c r="A6060" s="9" t="s">
        <v>7086</v>
      </c>
      <c r="B6060" s="9" t="s">
        <v>415</v>
      </c>
      <c r="C6060" s="9" t="s">
        <v>90</v>
      </c>
      <c r="D6060" s="9" t="s">
        <v>22</v>
      </c>
      <c r="E6060" s="9" t="s">
        <v>450</v>
      </c>
      <c r="F6060" s="12">
        <v>44293</v>
      </c>
      <c r="G6060" s="12" t="str">
        <f>VLOOKUP(Table3[[#This Row],[Product ID]],[1]Products!$A:$G,2,0)</f>
        <v>Product 18</v>
      </c>
      <c r="H6060" s="22">
        <v>1</v>
      </c>
      <c r="I6060" s="9">
        <f>VLOOKUP('Consolidtaed Data'!$B1029,[1]Products!$A:$G,4,0)</f>
        <v>1826</v>
      </c>
      <c r="J6060" s="9">
        <f>VLOOKUP('Consolidtaed Data'!$B1029,[1]Products!$A:$G,3,0)</f>
        <v>1443</v>
      </c>
      <c r="K6060" s="9">
        <f>'Consolidtaed Data'!$J1029*'Consolidtaed Data'!$H1029</f>
        <v>1740</v>
      </c>
      <c r="L6060" s="9">
        <f>'Consolidtaed Data'!$I1029*'Consolidtaed Data'!$H1029</f>
        <v>2120</v>
      </c>
      <c r="M6060" s="9">
        <f>'Consolidtaed Data'!$L1029-'Consolidtaed Data'!$K1029</f>
        <v>39</v>
      </c>
      <c r="N6060" s="9" t="str">
        <f>VLOOKUP('Consolidtaed Data'!$C1029,[1]Locations!$A:$O,2,0)</f>
        <v>Oakland</v>
      </c>
      <c r="O6060" s="9" t="str">
        <f>VLOOKUP('Consolidtaed Data'!$D1029,'[1]Sales People'!$A:$B,2,0)</f>
        <v>Ernest Wheeler</v>
      </c>
      <c r="P6060" s="9" t="str">
        <f>VLOOKUP('Consolidtaed Data'!$E1029,[1]Customers!$A:$B,2,0)</f>
        <v>Shawn Reynolds</v>
      </c>
      <c r="Q6060" s="11">
        <f>WEEKDAY('Consolidtaed Data'!$F1029)</f>
        <v>7</v>
      </c>
      <c r="R6060" s="9">
        <f>MONTH('Consolidtaed Data'!$F1029)</f>
        <v>3</v>
      </c>
      <c r="S6060" s="9" t="str">
        <f>TEXT(Table3[[#This Row],[Purchase Date]],"MMMM")</f>
        <v>April</v>
      </c>
      <c r="T6060" s="9">
        <f>YEAR('Consolidtaed Data'!$F1029)</f>
        <v>2020</v>
      </c>
    </row>
    <row r="6061" spans="1:20" x14ac:dyDescent="0.3">
      <c r="A6061" s="9" t="s">
        <v>7087</v>
      </c>
      <c r="B6061" s="9" t="s">
        <v>54</v>
      </c>
      <c r="C6061" s="9" t="s">
        <v>205</v>
      </c>
      <c r="D6061" s="9" t="s">
        <v>31</v>
      </c>
      <c r="E6061" s="9" t="s">
        <v>1984</v>
      </c>
      <c r="F6061" s="12">
        <v>44293</v>
      </c>
      <c r="G6061" s="12" t="str">
        <f>VLOOKUP(Table3[[#This Row],[Product ID]],[1]Products!$A:$G,2,0)</f>
        <v>Product 41</v>
      </c>
      <c r="H6061" s="22">
        <v>2</v>
      </c>
      <c r="I6061" s="9">
        <f>VLOOKUP('Consolidtaed Data'!$B1074,[1]Products!$A:$G,4,0)</f>
        <v>1639</v>
      </c>
      <c r="J6061" s="9">
        <f>VLOOKUP('Consolidtaed Data'!$B1074,[1]Products!$A:$G,3,0)</f>
        <v>1295</v>
      </c>
      <c r="K6061" s="9">
        <f>'Consolidtaed Data'!$J1074*'Consolidtaed Data'!$H1074</f>
        <v>3788</v>
      </c>
      <c r="L6061" s="9">
        <f>'Consolidtaed Data'!$I1074*'Consolidtaed Data'!$H1074</f>
        <v>5412</v>
      </c>
      <c r="M6061" s="9">
        <f>'Consolidtaed Data'!$L1074-'Consolidtaed Data'!$K1074</f>
        <v>212</v>
      </c>
      <c r="N6061" s="9" t="str">
        <f>VLOOKUP('Consolidtaed Data'!$C1074,[1]Locations!$A:$O,2,0)</f>
        <v>Burbank</v>
      </c>
      <c r="O6061" s="9" t="str">
        <f>VLOOKUP('Consolidtaed Data'!$D1074,'[1]Sales People'!$A:$B,2,0)</f>
        <v>Scott Mason</v>
      </c>
      <c r="P6061" s="9" t="str">
        <f>VLOOKUP('Consolidtaed Data'!$E1074,[1]Customers!$A:$B,2,0)</f>
        <v>Jonathan Cox</v>
      </c>
      <c r="Q6061" s="11">
        <f>WEEKDAY('Consolidtaed Data'!$F1074)</f>
        <v>3</v>
      </c>
      <c r="R6061" s="9">
        <f>MONTH('Consolidtaed Data'!$F1074)</f>
        <v>3</v>
      </c>
      <c r="S6061" s="9" t="str">
        <f>TEXT(Table3[[#This Row],[Purchase Date]],"MMMM")</f>
        <v>April</v>
      </c>
      <c r="T6061" s="9">
        <f>YEAR('Consolidtaed Data'!$F1074)</f>
        <v>2020</v>
      </c>
    </row>
    <row r="6062" spans="1:20" x14ac:dyDescent="0.3">
      <c r="A6062" s="9" t="s">
        <v>7088</v>
      </c>
      <c r="B6062" s="9" t="s">
        <v>93</v>
      </c>
      <c r="C6062" s="9" t="s">
        <v>173</v>
      </c>
      <c r="D6062" s="9" t="s">
        <v>127</v>
      </c>
      <c r="E6062" s="9" t="s">
        <v>960</v>
      </c>
      <c r="F6062" s="12">
        <v>44293</v>
      </c>
      <c r="G6062" s="12" t="str">
        <f>VLOOKUP(Table3[[#This Row],[Product ID]],[1]Products!$A:$G,2,0)</f>
        <v>Product 71</v>
      </c>
      <c r="H6062" s="22">
        <v>1</v>
      </c>
      <c r="I6062" s="9">
        <f>VLOOKUP('Consolidtaed Data'!$B1389,[1]Products!$A:$G,4,0)</f>
        <v>1889</v>
      </c>
      <c r="J6062" s="9">
        <f>VLOOKUP('Consolidtaed Data'!$B1389,[1]Products!$A:$G,3,0)</f>
        <v>945</v>
      </c>
      <c r="K6062" s="9">
        <f>'Consolidtaed Data'!$J1389*'Consolidtaed Data'!$H1389</f>
        <v>1777</v>
      </c>
      <c r="L6062" s="9">
        <f>'Consolidtaed Data'!$I1389*'Consolidtaed Data'!$H1389</f>
        <v>2141</v>
      </c>
      <c r="M6062" s="9">
        <f>'Consolidtaed Data'!$L1389-'Consolidtaed Data'!$K1389</f>
        <v>816</v>
      </c>
      <c r="N6062" s="9" t="str">
        <f>VLOOKUP('Consolidtaed Data'!$C1389,[1]Locations!$A:$O,2,0)</f>
        <v>Stockton</v>
      </c>
      <c r="O6062" s="9" t="str">
        <f>VLOOKUP('Consolidtaed Data'!$D1389,'[1]Sales People'!$A:$B,2,0)</f>
        <v>Ernest Wagner</v>
      </c>
      <c r="P6062" s="9" t="str">
        <f>VLOOKUP('Consolidtaed Data'!$E1389,[1]Customers!$A:$B,2,0)</f>
        <v>Martin Reyes</v>
      </c>
      <c r="Q6062" s="11">
        <f>WEEKDAY('Consolidtaed Data'!$F1389)</f>
        <v>1</v>
      </c>
      <c r="R6062" s="9">
        <f>MONTH('Consolidtaed Data'!$F1389)</f>
        <v>4</v>
      </c>
      <c r="S6062" s="9" t="str">
        <f>TEXT(Table3[[#This Row],[Purchase Date]],"MMMM")</f>
        <v>April</v>
      </c>
      <c r="T6062" s="9">
        <f>YEAR('Consolidtaed Data'!$F1389)</f>
        <v>2020</v>
      </c>
    </row>
    <row r="6063" spans="1:20" x14ac:dyDescent="0.3">
      <c r="A6063" s="9" t="s">
        <v>7089</v>
      </c>
      <c r="B6063" s="9" t="s">
        <v>284</v>
      </c>
      <c r="C6063" s="9" t="s">
        <v>439</v>
      </c>
      <c r="D6063" s="9" t="s">
        <v>246</v>
      </c>
      <c r="E6063" s="9" t="s">
        <v>2042</v>
      </c>
      <c r="F6063" s="12">
        <v>44293</v>
      </c>
      <c r="G6063" s="12" t="str">
        <f>VLOOKUP(Table3[[#This Row],[Product ID]],[1]Products!$A:$G,2,0)</f>
        <v>Product 96</v>
      </c>
      <c r="H6063" s="22">
        <v>1</v>
      </c>
      <c r="I6063" s="9">
        <f>VLOOKUP('Consolidtaed Data'!$B1688,[1]Products!$A:$G,4,0)</f>
        <v>2241</v>
      </c>
      <c r="J6063" s="9">
        <f>VLOOKUP('Consolidtaed Data'!$B1688,[1]Products!$A:$G,3,0)</f>
        <v>1367</v>
      </c>
      <c r="K6063" s="9">
        <f>'Consolidtaed Data'!$J1688*'Consolidtaed Data'!$H1688</f>
        <v>816</v>
      </c>
      <c r="L6063" s="9">
        <f>'Consolidtaed Data'!$I1688*'Consolidtaed Data'!$H1688</f>
        <v>1008</v>
      </c>
      <c r="M6063" s="9">
        <f>'Consolidtaed Data'!$L1688-'Consolidtaed Data'!$K1688</f>
        <v>360</v>
      </c>
      <c r="N6063" s="9" t="str">
        <f>VLOOKUP('Consolidtaed Data'!$C1688,[1]Locations!$A:$O,2,0)</f>
        <v>Ontario</v>
      </c>
      <c r="O6063" s="9" t="str">
        <f>VLOOKUP('Consolidtaed Data'!$D1688,'[1]Sales People'!$A:$B,2,0)</f>
        <v>Ernest Wagner</v>
      </c>
      <c r="P6063" s="9" t="str">
        <f>VLOOKUP('Consolidtaed Data'!$E1688,[1]Customers!$A:$B,2,0)</f>
        <v>Wayne Rodriguez</v>
      </c>
      <c r="Q6063" s="11">
        <f>WEEKDAY('Consolidtaed Data'!$F1688)</f>
        <v>1</v>
      </c>
      <c r="R6063" s="9">
        <f>MONTH('Consolidtaed Data'!$F1688)</f>
        <v>5</v>
      </c>
      <c r="S6063" s="9" t="str">
        <f>TEXT(Table3[[#This Row],[Purchase Date]],"MMMM")</f>
        <v>April</v>
      </c>
      <c r="T6063" s="9">
        <f>YEAR('Consolidtaed Data'!$F1688)</f>
        <v>2020</v>
      </c>
    </row>
    <row r="6064" spans="1:20" x14ac:dyDescent="0.3">
      <c r="A6064" s="9" t="s">
        <v>7090</v>
      </c>
      <c r="B6064" s="9" t="s">
        <v>373</v>
      </c>
      <c r="C6064" s="9" t="s">
        <v>192</v>
      </c>
      <c r="D6064" s="9" t="s">
        <v>26</v>
      </c>
      <c r="E6064" s="9" t="s">
        <v>1554</v>
      </c>
      <c r="F6064" s="12">
        <v>44293</v>
      </c>
      <c r="G6064" s="12" t="str">
        <f>VLOOKUP(Table3[[#This Row],[Product ID]],[1]Products!$A:$G,2,0)</f>
        <v>Product 66</v>
      </c>
      <c r="H6064" s="22">
        <v>1</v>
      </c>
      <c r="I6064" s="9">
        <f>VLOOKUP('Consolidtaed Data'!$B1725,[1]Products!$A:$G,4,0)</f>
        <v>2283</v>
      </c>
      <c r="J6064" s="9">
        <f>VLOOKUP('Consolidtaed Data'!$B1725,[1]Products!$A:$G,3,0)</f>
        <v>1484</v>
      </c>
      <c r="K6064" s="9">
        <f>'Consolidtaed Data'!$J1725*'Consolidtaed Data'!$H1725</f>
        <v>1443</v>
      </c>
      <c r="L6064" s="9">
        <f>'Consolidtaed Data'!$I1725*'Consolidtaed Data'!$H1725</f>
        <v>1826</v>
      </c>
      <c r="M6064" s="9">
        <f>'Consolidtaed Data'!$L1725-'Consolidtaed Data'!$K1725</f>
        <v>2070</v>
      </c>
      <c r="N6064" s="9" t="str">
        <f>VLOOKUP('Consolidtaed Data'!$C1725,[1]Locations!$A:$O,2,0)</f>
        <v>Oakland</v>
      </c>
      <c r="O6064" s="9" t="str">
        <f>VLOOKUP('Consolidtaed Data'!$D1725,'[1]Sales People'!$A:$B,2,0)</f>
        <v>John Reyes</v>
      </c>
      <c r="P6064" s="9" t="str">
        <f>VLOOKUP('Consolidtaed Data'!$E1725,[1]Customers!$A:$B,2,0)</f>
        <v>Samuel Fowler</v>
      </c>
      <c r="Q6064" s="11">
        <f>WEEKDAY('Consolidtaed Data'!$F1725)</f>
        <v>3</v>
      </c>
      <c r="R6064" s="9">
        <f>MONTH('Consolidtaed Data'!$F1725)</f>
        <v>5</v>
      </c>
      <c r="S6064" s="9" t="str">
        <f>TEXT(Table3[[#This Row],[Purchase Date]],"MMMM")</f>
        <v>April</v>
      </c>
      <c r="T6064" s="9">
        <f>YEAR('Consolidtaed Data'!$F1725)</f>
        <v>2020</v>
      </c>
    </row>
    <row r="6065" spans="1:20" x14ac:dyDescent="0.3">
      <c r="A6065" s="9" t="s">
        <v>7091</v>
      </c>
      <c r="B6065" s="9" t="s">
        <v>415</v>
      </c>
      <c r="C6065" s="9" t="s">
        <v>169</v>
      </c>
      <c r="D6065" s="9" t="s">
        <v>100</v>
      </c>
      <c r="E6065" s="9" t="s">
        <v>1777</v>
      </c>
      <c r="F6065" s="12">
        <v>44293</v>
      </c>
      <c r="G6065" s="12" t="str">
        <f>VLOOKUP(Table3[[#This Row],[Product ID]],[1]Products!$A:$G,2,0)</f>
        <v>Product 18</v>
      </c>
      <c r="H6065" s="22">
        <v>1</v>
      </c>
      <c r="I6065" s="9">
        <f>VLOOKUP('Consolidtaed Data'!$B1737,[1]Products!$A:$G,4,0)</f>
        <v>315</v>
      </c>
      <c r="J6065" s="9">
        <f>VLOOKUP('Consolidtaed Data'!$B1737,[1]Products!$A:$G,3,0)</f>
        <v>208</v>
      </c>
      <c r="K6065" s="9">
        <f>'Consolidtaed Data'!$J1737*'Consolidtaed Data'!$H1737</f>
        <v>589</v>
      </c>
      <c r="L6065" s="9">
        <f>'Consolidtaed Data'!$I1737*'Consolidtaed Data'!$H1737</f>
        <v>1052</v>
      </c>
      <c r="M6065" s="9">
        <f>'Consolidtaed Data'!$L1737-'Consolidtaed Data'!$K1737</f>
        <v>82</v>
      </c>
      <c r="N6065" s="9" t="str">
        <f>VLOOKUP('Consolidtaed Data'!$C1737,[1]Locations!$A:$O,2,0)</f>
        <v>Santa Rosa</v>
      </c>
      <c r="O6065" s="9" t="str">
        <f>VLOOKUP('Consolidtaed Data'!$D1737,'[1]Sales People'!$A:$B,2,0)</f>
        <v>Robert Reed</v>
      </c>
      <c r="P6065" s="9" t="str">
        <f>VLOOKUP('Consolidtaed Data'!$E1737,[1]Customers!$A:$B,2,0)</f>
        <v>Steve Diaz</v>
      </c>
      <c r="Q6065" s="11">
        <f>WEEKDAY('Consolidtaed Data'!$F1737)</f>
        <v>5</v>
      </c>
      <c r="R6065" s="9">
        <f>MONTH('Consolidtaed Data'!$F1737)</f>
        <v>5</v>
      </c>
      <c r="S6065" s="9" t="str">
        <f>TEXT(Table3[[#This Row],[Purchase Date]],"MMMM")</f>
        <v>April</v>
      </c>
      <c r="T6065" s="9">
        <f>YEAR('Consolidtaed Data'!$F1737)</f>
        <v>2020</v>
      </c>
    </row>
    <row r="6066" spans="1:20" x14ac:dyDescent="0.3">
      <c r="A6066" s="9" t="s">
        <v>7092</v>
      </c>
      <c r="B6066" s="9" t="s">
        <v>330</v>
      </c>
      <c r="C6066" s="9" t="s">
        <v>357</v>
      </c>
      <c r="D6066" s="9" t="s">
        <v>91</v>
      </c>
      <c r="E6066" s="9" t="s">
        <v>387</v>
      </c>
      <c r="F6066" s="12">
        <v>44293</v>
      </c>
      <c r="G6066" s="12" t="str">
        <f>VLOOKUP(Table3[[#This Row],[Product ID]],[1]Products!$A:$G,2,0)</f>
        <v>Product 91</v>
      </c>
      <c r="H6066" s="22">
        <v>3</v>
      </c>
      <c r="I6066" s="9">
        <f>VLOOKUP('Consolidtaed Data'!$B2744,[1]Products!$A:$G,4,0)</f>
        <v>1783</v>
      </c>
      <c r="J6066" s="9">
        <f>VLOOKUP('Consolidtaed Data'!$B2744,[1]Products!$A:$G,3,0)</f>
        <v>1230</v>
      </c>
      <c r="K6066" s="9">
        <f>'Consolidtaed Data'!$J2744*'Consolidtaed Data'!$H2744</f>
        <v>208</v>
      </c>
      <c r="L6066" s="9">
        <f>'Consolidtaed Data'!$I2744*'Consolidtaed Data'!$H2744</f>
        <v>315</v>
      </c>
      <c r="M6066" s="9">
        <f>'Consolidtaed Data'!$L2744-'Consolidtaed Data'!$K2744</f>
        <v>383</v>
      </c>
      <c r="N6066" s="9" t="str">
        <f>VLOOKUP('Consolidtaed Data'!$C2744,[1]Locations!$A:$O,2,0)</f>
        <v>Elk Grove</v>
      </c>
      <c r="O6066" s="9" t="str">
        <f>VLOOKUP('Consolidtaed Data'!$D2744,'[1]Sales People'!$A:$B,2,0)</f>
        <v>Carl Elliott</v>
      </c>
      <c r="P6066" s="9" t="str">
        <f>VLOOKUP('Consolidtaed Data'!$E2744,[1]Customers!$A:$B,2,0)</f>
        <v>Justin Butler</v>
      </c>
      <c r="Q6066" s="11">
        <f>WEEKDAY('Consolidtaed Data'!$F2744)</f>
        <v>1</v>
      </c>
      <c r="R6066" s="9">
        <f>MONTH('Consolidtaed Data'!$F2744)</f>
        <v>7</v>
      </c>
      <c r="S6066" s="9" t="str">
        <f>TEXT(Table3[[#This Row],[Purchase Date]],"MMMM")</f>
        <v>April</v>
      </c>
      <c r="T6066" s="9">
        <f>YEAR('Consolidtaed Data'!$F2744)</f>
        <v>2020</v>
      </c>
    </row>
    <row r="6067" spans="1:20" x14ac:dyDescent="0.3">
      <c r="A6067" s="9" t="s">
        <v>7093</v>
      </c>
      <c r="B6067" s="9" t="s">
        <v>129</v>
      </c>
      <c r="C6067" s="9" t="s">
        <v>352</v>
      </c>
      <c r="D6067" s="9" t="s">
        <v>35</v>
      </c>
      <c r="E6067" s="9" t="s">
        <v>1002</v>
      </c>
      <c r="F6067" s="12">
        <v>44293</v>
      </c>
      <c r="G6067" s="12" t="str">
        <f>VLOOKUP(Table3[[#This Row],[Product ID]],[1]Products!$A:$G,2,0)</f>
        <v>Product 47</v>
      </c>
      <c r="H6067" s="22">
        <v>1</v>
      </c>
      <c r="I6067" s="9">
        <f>VLOOKUP('Consolidtaed Data'!$B3446,[1]Products!$A:$G,4,0)</f>
        <v>1077</v>
      </c>
      <c r="J6067" s="9">
        <f>VLOOKUP('Consolidtaed Data'!$B3446,[1]Products!$A:$G,3,0)</f>
        <v>732</v>
      </c>
      <c r="K6067" s="9">
        <f>'Consolidtaed Data'!$J3446*'Consolidtaed Data'!$H3446</f>
        <v>1777</v>
      </c>
      <c r="L6067" s="9">
        <f>'Consolidtaed Data'!$I3446*'Consolidtaed Data'!$H3446</f>
        <v>2141</v>
      </c>
      <c r="M6067" s="9">
        <f>'Consolidtaed Data'!$L3446-'Consolidtaed Data'!$K3446</f>
        <v>123</v>
      </c>
      <c r="N6067" s="9" t="str">
        <f>VLOOKUP('Consolidtaed Data'!$C3446,[1]Locations!$A:$O,2,0)</f>
        <v>San Jose</v>
      </c>
      <c r="O6067" s="9" t="str">
        <f>VLOOKUP('Consolidtaed Data'!$D3446,'[1]Sales People'!$A:$B,2,0)</f>
        <v>Arthur Mccoy</v>
      </c>
      <c r="P6067" s="9" t="str">
        <f>VLOOKUP('Consolidtaed Data'!$E3446,[1]Customers!$A:$B,2,0)</f>
        <v>Ronald Duncan</v>
      </c>
      <c r="Q6067" s="11">
        <f>WEEKDAY('Consolidtaed Data'!$F3446)</f>
        <v>4</v>
      </c>
      <c r="R6067" s="9">
        <f>MONTH('Consolidtaed Data'!$F3446)</f>
        <v>9</v>
      </c>
      <c r="S6067" s="9" t="str">
        <f>TEXT(Table3[[#This Row],[Purchase Date]],"MMMM")</f>
        <v>April</v>
      </c>
      <c r="T6067" s="9">
        <f>YEAR('Consolidtaed Data'!$F3446)</f>
        <v>2020</v>
      </c>
    </row>
    <row r="6068" spans="1:20" x14ac:dyDescent="0.3">
      <c r="A6068" s="9" t="s">
        <v>7094</v>
      </c>
      <c r="B6068" s="9" t="s">
        <v>531</v>
      </c>
      <c r="C6068" s="9" t="s">
        <v>245</v>
      </c>
      <c r="D6068" s="9" t="s">
        <v>281</v>
      </c>
      <c r="E6068" s="9" t="s">
        <v>786</v>
      </c>
      <c r="F6068" s="12">
        <v>44293</v>
      </c>
      <c r="G6068" s="12" t="str">
        <f>VLOOKUP(Table3[[#This Row],[Product ID]],[1]Products!$A:$G,2,0)</f>
        <v>Product 62</v>
      </c>
      <c r="H6068" s="22">
        <v>1</v>
      </c>
      <c r="I6068" s="9">
        <f>VLOOKUP('Consolidtaed Data'!$B3471,[1]Products!$A:$G,4,0)</f>
        <v>1887</v>
      </c>
      <c r="J6068" s="9">
        <f>VLOOKUP('Consolidtaed Data'!$B3471,[1]Products!$A:$G,3,0)</f>
        <v>1378</v>
      </c>
      <c r="K6068" s="9">
        <f>'Consolidtaed Data'!$J3471*'Consolidtaed Data'!$H3471</f>
        <v>2248</v>
      </c>
      <c r="L6068" s="9">
        <f>'Consolidtaed Data'!$I3471*'Consolidtaed Data'!$H3471</f>
        <v>3304</v>
      </c>
      <c r="M6068" s="9">
        <f>'Consolidtaed Data'!$L3471-'Consolidtaed Data'!$K3471</f>
        <v>436</v>
      </c>
      <c r="N6068" s="9" t="str">
        <f>VLOOKUP('Consolidtaed Data'!$C3471,[1]Locations!$A:$O,2,0)</f>
        <v>Vallejo</v>
      </c>
      <c r="O6068" s="9" t="str">
        <f>VLOOKUP('Consolidtaed Data'!$D3471,'[1]Sales People'!$A:$B,2,0)</f>
        <v>Martin Perry</v>
      </c>
      <c r="P6068" s="9" t="str">
        <f>VLOOKUP('Consolidtaed Data'!$E3471,[1]Customers!$A:$B,2,0)</f>
        <v>Christopher Nguyen</v>
      </c>
      <c r="Q6068" s="11">
        <f>WEEKDAY('Consolidtaed Data'!$F3471)</f>
        <v>6</v>
      </c>
      <c r="R6068" s="9">
        <f>MONTH('Consolidtaed Data'!$F3471)</f>
        <v>9</v>
      </c>
      <c r="S6068" s="9" t="str">
        <f>TEXT(Table3[[#This Row],[Purchase Date]],"MMMM")</f>
        <v>April</v>
      </c>
      <c r="T6068" s="9">
        <f>YEAR('Consolidtaed Data'!$F3471)</f>
        <v>2020</v>
      </c>
    </row>
    <row r="6069" spans="1:20" x14ac:dyDescent="0.3">
      <c r="A6069" s="9" t="s">
        <v>7095</v>
      </c>
      <c r="B6069" s="9" t="s">
        <v>116</v>
      </c>
      <c r="C6069" s="9" t="s">
        <v>67</v>
      </c>
      <c r="D6069" s="9" t="s">
        <v>281</v>
      </c>
      <c r="E6069" s="9" t="s">
        <v>282</v>
      </c>
      <c r="F6069" s="12">
        <v>44294</v>
      </c>
      <c r="G6069" s="12" t="str">
        <f>VLOOKUP(Table3[[#This Row],[Product ID]],[1]Products!$A:$G,2,0)</f>
        <v>Product 55</v>
      </c>
      <c r="H6069" s="22">
        <v>2</v>
      </c>
      <c r="I6069" s="9">
        <f>VLOOKUP('Consolidtaed Data'!$B55,[1]Products!$A:$G,4,0)</f>
        <v>1582</v>
      </c>
      <c r="J6069" s="9">
        <f>VLOOKUP('Consolidtaed Data'!$B55,[1]Products!$A:$G,3,0)</f>
        <v>1234</v>
      </c>
      <c r="K6069" s="9">
        <f>'Consolidtaed Data'!$J55*'Consolidtaed Data'!$H55</f>
        <v>294</v>
      </c>
      <c r="L6069" s="9">
        <f>'Consolidtaed Data'!$I55*'Consolidtaed Data'!$H55</f>
        <v>368</v>
      </c>
      <c r="M6069" s="9">
        <f>'Consolidtaed Data'!$L55-'Consolidtaed Data'!$K55</f>
        <v>731</v>
      </c>
      <c r="N6069" s="9" t="str">
        <f>VLOOKUP('Consolidtaed Data'!$C55,[1]Locations!$A:$O,2,0)</f>
        <v>Santa Ana</v>
      </c>
      <c r="O6069" s="9" t="str">
        <f>VLOOKUP('Consolidtaed Data'!$D55,'[1]Sales People'!$A:$B,2,0)</f>
        <v>Andrew Bowman</v>
      </c>
      <c r="P6069" s="9" t="str">
        <f>VLOOKUP('Consolidtaed Data'!$E55,[1]Customers!$A:$B,2,0)</f>
        <v>Peter Fernandez</v>
      </c>
      <c r="Q6069" s="11">
        <f>WEEKDAY('Consolidtaed Data'!$F55)</f>
        <v>7</v>
      </c>
      <c r="R6069" s="9">
        <f>MONTH('Consolidtaed Data'!$F55)</f>
        <v>1</v>
      </c>
      <c r="S6069" s="9" t="str">
        <f>TEXT(Table3[[#This Row],[Purchase Date]],"MMMM")</f>
        <v>April</v>
      </c>
      <c r="T6069" s="9">
        <f>YEAR('Consolidtaed Data'!$F55)</f>
        <v>2020</v>
      </c>
    </row>
    <row r="6070" spans="1:20" x14ac:dyDescent="0.3">
      <c r="A6070" s="9" t="s">
        <v>7096</v>
      </c>
      <c r="B6070" s="9" t="s">
        <v>355</v>
      </c>
      <c r="C6070" s="9" t="s">
        <v>108</v>
      </c>
      <c r="D6070" s="9" t="s">
        <v>197</v>
      </c>
      <c r="E6070" s="9" t="s">
        <v>270</v>
      </c>
      <c r="F6070" s="12">
        <v>44294</v>
      </c>
      <c r="G6070" s="12" t="str">
        <f>VLOOKUP(Table3[[#This Row],[Product ID]],[1]Products!$A:$G,2,0)</f>
        <v>Product 100</v>
      </c>
      <c r="H6070" s="22">
        <v>2</v>
      </c>
      <c r="I6070" s="9">
        <f>VLOOKUP('Consolidtaed Data'!$B167,[1]Products!$A:$G,4,0)</f>
        <v>1367</v>
      </c>
      <c r="J6070" s="9">
        <f>VLOOKUP('Consolidtaed Data'!$B167,[1]Products!$A:$G,3,0)</f>
        <v>984</v>
      </c>
      <c r="K6070" s="9">
        <f>'Consolidtaed Data'!$J167*'Consolidtaed Data'!$H167</f>
        <v>786</v>
      </c>
      <c r="L6070" s="9">
        <f>'Consolidtaed Data'!$I167*'Consolidtaed Data'!$H167</f>
        <v>947</v>
      </c>
      <c r="M6070" s="9">
        <f>'Consolidtaed Data'!$L167-'Consolidtaed Data'!$K167</f>
        <v>264</v>
      </c>
      <c r="N6070" s="9" t="str">
        <f>VLOOKUP('Consolidtaed Data'!$C167,[1]Locations!$A:$O,2,0)</f>
        <v>Santa Clarita</v>
      </c>
      <c r="O6070" s="9" t="str">
        <f>VLOOKUP('Consolidtaed Data'!$D167,'[1]Sales People'!$A:$B,2,0)</f>
        <v>Roger Ramos</v>
      </c>
      <c r="P6070" s="9" t="str">
        <f>VLOOKUP('Consolidtaed Data'!$E167,[1]Customers!$A:$B,2,0)</f>
        <v>Wayne Johnson</v>
      </c>
      <c r="Q6070" s="11">
        <f>WEEKDAY('Consolidtaed Data'!$F167)</f>
        <v>1</v>
      </c>
      <c r="R6070" s="9">
        <f>MONTH('Consolidtaed Data'!$F167)</f>
        <v>1</v>
      </c>
      <c r="S6070" s="9" t="str">
        <f>TEXT(Table3[[#This Row],[Purchase Date]],"MMMM")</f>
        <v>April</v>
      </c>
      <c r="T6070" s="9">
        <f>YEAR('Consolidtaed Data'!$F167)</f>
        <v>2020</v>
      </c>
    </row>
    <row r="6071" spans="1:20" x14ac:dyDescent="0.3">
      <c r="A6071" s="9" t="s">
        <v>7097</v>
      </c>
      <c r="B6071" s="9" t="s">
        <v>340</v>
      </c>
      <c r="C6071" s="9" t="s">
        <v>55</v>
      </c>
      <c r="D6071" s="9" t="s">
        <v>68</v>
      </c>
      <c r="E6071" s="9" t="s">
        <v>158</v>
      </c>
      <c r="F6071" s="12">
        <v>44294</v>
      </c>
      <c r="G6071" s="12" t="str">
        <f>VLOOKUP(Table3[[#This Row],[Product ID]],[1]Products!$A:$G,2,0)</f>
        <v>Product 34</v>
      </c>
      <c r="H6071" s="22">
        <v>1</v>
      </c>
      <c r="I6071" s="9">
        <f>VLOOKUP('Consolidtaed Data'!$B210,[1]Products!$A:$G,4,0)</f>
        <v>2391</v>
      </c>
      <c r="J6071" s="9">
        <f>VLOOKUP('Consolidtaed Data'!$B210,[1]Products!$A:$G,3,0)</f>
        <v>1291</v>
      </c>
      <c r="K6071" s="9">
        <f>'Consolidtaed Data'!$J210*'Consolidtaed Data'!$H210</f>
        <v>2336</v>
      </c>
      <c r="L6071" s="9">
        <f>'Consolidtaed Data'!$I210*'Consolidtaed Data'!$H210</f>
        <v>3652</v>
      </c>
      <c r="M6071" s="9">
        <f>'Consolidtaed Data'!$L210-'Consolidtaed Data'!$K210</f>
        <v>329</v>
      </c>
      <c r="N6071" s="9" t="str">
        <f>VLOOKUP('Consolidtaed Data'!$C210,[1]Locations!$A:$O,2,0)</f>
        <v>Glendale</v>
      </c>
      <c r="O6071" s="9" t="str">
        <f>VLOOKUP('Consolidtaed Data'!$D210,'[1]Sales People'!$A:$B,2,0)</f>
        <v>Ryan Butler</v>
      </c>
      <c r="P6071" s="9" t="str">
        <f>VLOOKUP('Consolidtaed Data'!$E210,[1]Customers!$A:$B,2,0)</f>
        <v>William Franklin</v>
      </c>
      <c r="Q6071" s="11">
        <f>WEEKDAY('Consolidtaed Data'!$F210)</f>
        <v>4</v>
      </c>
      <c r="R6071" s="9">
        <f>MONTH('Consolidtaed Data'!$F210)</f>
        <v>1</v>
      </c>
      <c r="S6071" s="9" t="str">
        <f>TEXT(Table3[[#This Row],[Purchase Date]],"MMMM")</f>
        <v>April</v>
      </c>
      <c r="T6071" s="9">
        <f>YEAR('Consolidtaed Data'!$F210)</f>
        <v>2020</v>
      </c>
    </row>
    <row r="6072" spans="1:20" x14ac:dyDescent="0.3">
      <c r="A6072" s="9" t="s">
        <v>7098</v>
      </c>
      <c r="B6072" s="9" t="s">
        <v>20</v>
      </c>
      <c r="C6072" s="9" t="s">
        <v>173</v>
      </c>
      <c r="D6072" s="9" t="s">
        <v>13</v>
      </c>
      <c r="E6072" s="9" t="s">
        <v>868</v>
      </c>
      <c r="F6072" s="12">
        <v>44294</v>
      </c>
      <c r="G6072" s="12" t="str">
        <f>VLOOKUP(Table3[[#This Row],[Product ID]],[1]Products!$A:$G,2,0)</f>
        <v>Product 98</v>
      </c>
      <c r="H6072" s="22">
        <v>4</v>
      </c>
      <c r="I6072" s="9">
        <f>VLOOKUP('Consolidtaed Data'!$B301,[1]Products!$A:$G,4,0)</f>
        <v>1022</v>
      </c>
      <c r="J6072" s="9">
        <f>VLOOKUP('Consolidtaed Data'!$B301,[1]Products!$A:$G,3,0)</f>
        <v>818</v>
      </c>
      <c r="K6072" s="9">
        <f>'Consolidtaed Data'!$J301*'Consolidtaed Data'!$H301</f>
        <v>2913</v>
      </c>
      <c r="L6072" s="9">
        <f>'Consolidtaed Data'!$I301*'Consolidtaed Data'!$H301</f>
        <v>5394</v>
      </c>
      <c r="M6072" s="9">
        <f>'Consolidtaed Data'!$L301-'Consolidtaed Data'!$K301</f>
        <v>377</v>
      </c>
      <c r="N6072" s="9" t="str">
        <f>VLOOKUP('Consolidtaed Data'!$C301,[1]Locations!$A:$O,2,0)</f>
        <v>Daly City</v>
      </c>
      <c r="O6072" s="9" t="str">
        <f>VLOOKUP('Consolidtaed Data'!$D301,'[1]Sales People'!$A:$B,2,0)</f>
        <v>Walter Cook</v>
      </c>
      <c r="P6072" s="9" t="str">
        <f>VLOOKUP('Consolidtaed Data'!$E301,[1]Customers!$A:$B,2,0)</f>
        <v>Daniel Fernandez</v>
      </c>
      <c r="Q6072" s="11">
        <f>WEEKDAY('Consolidtaed Data'!$F301)</f>
        <v>3</v>
      </c>
      <c r="R6072" s="9">
        <f>MONTH('Consolidtaed Data'!$F301)</f>
        <v>1</v>
      </c>
      <c r="S6072" s="9" t="str">
        <f>TEXT(Table3[[#This Row],[Purchase Date]],"MMMM")</f>
        <v>April</v>
      </c>
      <c r="T6072" s="9">
        <f>YEAR('Consolidtaed Data'!$F301)</f>
        <v>2020</v>
      </c>
    </row>
    <row r="6073" spans="1:20" x14ac:dyDescent="0.3">
      <c r="A6073" s="9" t="s">
        <v>7099</v>
      </c>
      <c r="B6073" s="9" t="s">
        <v>11</v>
      </c>
      <c r="C6073" s="9" t="s">
        <v>50</v>
      </c>
      <c r="D6073" s="9" t="s">
        <v>402</v>
      </c>
      <c r="E6073" s="9" t="s">
        <v>1446</v>
      </c>
      <c r="F6073" s="12">
        <v>44294</v>
      </c>
      <c r="G6073" s="12" t="str">
        <f>VLOOKUP(Table3[[#This Row],[Product ID]],[1]Products!$A:$G,2,0)</f>
        <v>Product 88</v>
      </c>
      <c r="H6073" s="22">
        <v>1</v>
      </c>
      <c r="I6073" s="9">
        <f>VLOOKUP('Consolidtaed Data'!$B674,[1]Products!$A:$G,4,0)</f>
        <v>1848</v>
      </c>
      <c r="J6073" s="9">
        <f>VLOOKUP('Consolidtaed Data'!$B674,[1]Products!$A:$G,3,0)</f>
        <v>1294</v>
      </c>
      <c r="K6073" s="9">
        <f>'Consolidtaed Data'!$J674*'Consolidtaed Data'!$H674</f>
        <v>1124</v>
      </c>
      <c r="L6073" s="9">
        <f>'Consolidtaed Data'!$I674*'Consolidtaed Data'!$H674</f>
        <v>1652</v>
      </c>
      <c r="M6073" s="9">
        <f>'Consolidtaed Data'!$L674-'Consolidtaed Data'!$K674</f>
        <v>192</v>
      </c>
      <c r="N6073" s="9" t="str">
        <f>VLOOKUP('Consolidtaed Data'!$C674,[1]Locations!$A:$O,2,0)</f>
        <v>Downey</v>
      </c>
      <c r="O6073" s="9" t="str">
        <f>VLOOKUP('Consolidtaed Data'!$D674,'[1]Sales People'!$A:$B,2,0)</f>
        <v>Patrick Ruiz</v>
      </c>
      <c r="P6073" s="9" t="str">
        <f>VLOOKUP('Consolidtaed Data'!$E674,[1]Customers!$A:$B,2,0)</f>
        <v>Terry Richards</v>
      </c>
      <c r="Q6073" s="11">
        <f>WEEKDAY('Consolidtaed Data'!$F674)</f>
        <v>2</v>
      </c>
      <c r="R6073" s="9">
        <f>MONTH('Consolidtaed Data'!$F674)</f>
        <v>2</v>
      </c>
      <c r="S6073" s="9" t="str">
        <f>TEXT(Table3[[#This Row],[Purchase Date]],"MMMM")</f>
        <v>April</v>
      </c>
      <c r="T6073" s="9">
        <f>YEAR('Consolidtaed Data'!$F674)</f>
        <v>2020</v>
      </c>
    </row>
    <row r="6074" spans="1:20" x14ac:dyDescent="0.3">
      <c r="A6074" s="9" t="s">
        <v>7100</v>
      </c>
      <c r="B6074" s="9" t="s">
        <v>503</v>
      </c>
      <c r="C6074" s="9" t="s">
        <v>423</v>
      </c>
      <c r="D6074" s="9" t="s">
        <v>64</v>
      </c>
      <c r="E6074" s="9" t="s">
        <v>590</v>
      </c>
      <c r="F6074" s="12">
        <v>44294</v>
      </c>
      <c r="G6074" s="12" t="str">
        <f>VLOOKUP(Table3[[#This Row],[Product ID]],[1]Products!$A:$G,2,0)</f>
        <v>Product 99</v>
      </c>
      <c r="H6074" s="22">
        <v>1</v>
      </c>
      <c r="I6074" s="9">
        <f>VLOOKUP('Consolidtaed Data'!$B921,[1]Products!$A:$G,4,0)</f>
        <v>561</v>
      </c>
      <c r="J6074" s="9">
        <f>VLOOKUP('Consolidtaed Data'!$B921,[1]Products!$A:$G,3,0)</f>
        <v>421</v>
      </c>
      <c r="K6074" s="9">
        <f>'Consolidtaed Data'!$J921*'Consolidtaed Data'!$H921</f>
        <v>255</v>
      </c>
      <c r="L6074" s="9">
        <f>'Consolidtaed Data'!$I921*'Consolidtaed Data'!$H921</f>
        <v>392</v>
      </c>
      <c r="M6074" s="9">
        <f>'Consolidtaed Data'!$L921-'Consolidtaed Data'!$K921</f>
        <v>827</v>
      </c>
      <c r="N6074" s="9" t="str">
        <f>VLOOKUP('Consolidtaed Data'!$C921,[1]Locations!$A:$O,2,0)</f>
        <v>Rialto</v>
      </c>
      <c r="O6074" s="9" t="str">
        <f>VLOOKUP('Consolidtaed Data'!$D921,'[1]Sales People'!$A:$B,2,0)</f>
        <v>Eugene Holmes</v>
      </c>
      <c r="P6074" s="9" t="str">
        <f>VLOOKUP('Consolidtaed Data'!$E921,[1]Customers!$A:$B,2,0)</f>
        <v>Fred Bryant</v>
      </c>
      <c r="Q6074" s="11">
        <f>WEEKDAY('Consolidtaed Data'!$F921)</f>
        <v>6</v>
      </c>
      <c r="R6074" s="9">
        <f>MONTH('Consolidtaed Data'!$F921)</f>
        <v>3</v>
      </c>
      <c r="S6074" s="9" t="str">
        <f>TEXT(Table3[[#This Row],[Purchase Date]],"MMMM")</f>
        <v>April</v>
      </c>
      <c r="T6074" s="9">
        <f>YEAR('Consolidtaed Data'!$F921)</f>
        <v>2020</v>
      </c>
    </row>
    <row r="6075" spans="1:20" x14ac:dyDescent="0.3">
      <c r="A6075" s="9" t="s">
        <v>7101</v>
      </c>
      <c r="B6075" s="9" t="s">
        <v>54</v>
      </c>
      <c r="C6075" s="9" t="s">
        <v>210</v>
      </c>
      <c r="D6075" s="9" t="s">
        <v>17</v>
      </c>
      <c r="E6075" s="9" t="s">
        <v>1195</v>
      </c>
      <c r="F6075" s="12">
        <v>44294</v>
      </c>
      <c r="G6075" s="12" t="str">
        <f>VLOOKUP(Table3[[#This Row],[Product ID]],[1]Products!$A:$G,2,0)</f>
        <v>Product 41</v>
      </c>
      <c r="H6075" s="22">
        <v>3</v>
      </c>
      <c r="I6075" s="9">
        <f>VLOOKUP('Consolidtaed Data'!$B1481,[1]Products!$A:$G,4,0)</f>
        <v>368</v>
      </c>
      <c r="J6075" s="9">
        <f>VLOOKUP('Consolidtaed Data'!$B1481,[1]Products!$A:$G,3,0)</f>
        <v>269</v>
      </c>
      <c r="K6075" s="9">
        <f>'Consolidtaed Data'!$J1481*'Consolidtaed Data'!$H1481</f>
        <v>956</v>
      </c>
      <c r="L6075" s="9">
        <f>'Consolidtaed Data'!$I1481*'Consolidtaed Data'!$H1481</f>
        <v>1772</v>
      </c>
      <c r="M6075" s="9">
        <f>'Consolidtaed Data'!$L1481-'Consolidtaed Data'!$K1481</f>
        <v>192</v>
      </c>
      <c r="N6075" s="9" t="str">
        <f>VLOOKUP('Consolidtaed Data'!$C1481,[1]Locations!$A:$O,2,0)</f>
        <v>San Francisco</v>
      </c>
      <c r="O6075" s="9" t="str">
        <f>VLOOKUP('Consolidtaed Data'!$D1481,'[1]Sales People'!$A:$B,2,0)</f>
        <v>Joshua Cook</v>
      </c>
      <c r="P6075" s="9" t="str">
        <f>VLOOKUP('Consolidtaed Data'!$E1481,[1]Customers!$A:$B,2,0)</f>
        <v>Samuel Jenkins</v>
      </c>
      <c r="Q6075" s="11">
        <f>WEEKDAY('Consolidtaed Data'!$F1481)</f>
        <v>1</v>
      </c>
      <c r="R6075" s="9">
        <f>MONTH('Consolidtaed Data'!$F1481)</f>
        <v>4</v>
      </c>
      <c r="S6075" s="9" t="str">
        <f>TEXT(Table3[[#This Row],[Purchase Date]],"MMMM")</f>
        <v>April</v>
      </c>
      <c r="T6075" s="9">
        <f>YEAR('Consolidtaed Data'!$F1481)</f>
        <v>2020</v>
      </c>
    </row>
    <row r="6076" spans="1:20" x14ac:dyDescent="0.3">
      <c r="A6076" s="9" t="s">
        <v>7102</v>
      </c>
      <c r="B6076" s="9" t="s">
        <v>806</v>
      </c>
      <c r="C6076" s="9" t="s">
        <v>522</v>
      </c>
      <c r="D6076" s="9" t="s">
        <v>26</v>
      </c>
      <c r="E6076" s="9" t="s">
        <v>638</v>
      </c>
      <c r="F6076" s="12">
        <v>44294</v>
      </c>
      <c r="G6076" s="12" t="str">
        <f>VLOOKUP(Table3[[#This Row],[Product ID]],[1]Products!$A:$G,2,0)</f>
        <v>Product 72</v>
      </c>
      <c r="H6076" s="22">
        <v>3</v>
      </c>
      <c r="I6076" s="9">
        <f>VLOOKUP('Consolidtaed Data'!$B1594,[1]Products!$A:$G,4,0)</f>
        <v>1338</v>
      </c>
      <c r="J6076" s="9">
        <f>VLOOKUP('Consolidtaed Data'!$B1594,[1]Products!$A:$G,3,0)</f>
        <v>682</v>
      </c>
      <c r="K6076" s="9">
        <f>'Consolidtaed Data'!$J1594*'Consolidtaed Data'!$H1594</f>
        <v>4800</v>
      </c>
      <c r="L6076" s="9">
        <f>'Consolidtaed Data'!$I1594*'Consolidtaed Data'!$H1594</f>
        <v>8728</v>
      </c>
      <c r="M6076" s="9">
        <f>'Consolidtaed Data'!$L1594-'Consolidtaed Data'!$K1594</f>
        <v>523</v>
      </c>
      <c r="N6076" s="9" t="str">
        <f>VLOOKUP('Consolidtaed Data'!$C1594,[1]Locations!$A:$O,2,0)</f>
        <v>Carlsbad</v>
      </c>
      <c r="O6076" s="9" t="str">
        <f>VLOOKUP('Consolidtaed Data'!$D1594,'[1]Sales People'!$A:$B,2,0)</f>
        <v>Jeremy Mendoza</v>
      </c>
      <c r="P6076" s="9" t="str">
        <f>VLOOKUP('Consolidtaed Data'!$E1594,[1]Customers!$A:$B,2,0)</f>
        <v>Jack Phillips</v>
      </c>
      <c r="Q6076" s="11">
        <f>WEEKDAY('Consolidtaed Data'!$F1594)</f>
        <v>2</v>
      </c>
      <c r="R6076" s="9">
        <f>MONTH('Consolidtaed Data'!$F1594)</f>
        <v>4</v>
      </c>
      <c r="S6076" s="9" t="str">
        <f>TEXT(Table3[[#This Row],[Purchase Date]],"MMMM")</f>
        <v>April</v>
      </c>
      <c r="T6076" s="9">
        <f>YEAR('Consolidtaed Data'!$F1594)</f>
        <v>2020</v>
      </c>
    </row>
    <row r="6077" spans="1:20" x14ac:dyDescent="0.3">
      <c r="A6077" s="9" t="s">
        <v>7103</v>
      </c>
      <c r="B6077" s="9" t="s">
        <v>172</v>
      </c>
      <c r="C6077" s="9" t="s">
        <v>223</v>
      </c>
      <c r="D6077" s="9" t="s">
        <v>31</v>
      </c>
      <c r="E6077" s="9" t="s">
        <v>371</v>
      </c>
      <c r="F6077" s="12">
        <v>44294</v>
      </c>
      <c r="G6077" s="12" t="str">
        <f>VLOOKUP(Table3[[#This Row],[Product ID]],[1]Products!$A:$G,2,0)</f>
        <v>Product 4</v>
      </c>
      <c r="H6077" s="22">
        <v>1</v>
      </c>
      <c r="I6077" s="9">
        <f>VLOOKUP('Consolidtaed Data'!$B2041,[1]Products!$A:$G,4,0)</f>
        <v>203</v>
      </c>
      <c r="J6077" s="9">
        <f>VLOOKUP('Consolidtaed Data'!$B2041,[1]Products!$A:$G,3,0)</f>
        <v>154</v>
      </c>
      <c r="K6077" s="9">
        <f>'Consolidtaed Data'!$J2041*'Consolidtaed Data'!$H2041</f>
        <v>269</v>
      </c>
      <c r="L6077" s="9">
        <f>'Consolidtaed Data'!$I2041*'Consolidtaed Data'!$H2041</f>
        <v>368</v>
      </c>
      <c r="M6077" s="9">
        <f>'Consolidtaed Data'!$L2041-'Consolidtaed Data'!$K2041</f>
        <v>153</v>
      </c>
      <c r="N6077" s="9" t="str">
        <f>VLOOKUP('Consolidtaed Data'!$C2041,[1]Locations!$A:$O,2,0)</f>
        <v>East Los Angeles</v>
      </c>
      <c r="O6077" s="9" t="str">
        <f>VLOOKUP('Consolidtaed Data'!$D2041,'[1]Sales People'!$A:$B,2,0)</f>
        <v>Larry Marshall</v>
      </c>
      <c r="P6077" s="9" t="str">
        <f>VLOOKUP('Consolidtaed Data'!$E2041,[1]Customers!$A:$B,2,0)</f>
        <v>Juan Perez</v>
      </c>
      <c r="Q6077" s="11">
        <f>WEEKDAY('Consolidtaed Data'!$F2041)</f>
        <v>6</v>
      </c>
      <c r="R6077" s="9">
        <f>MONTH('Consolidtaed Data'!$F2041)</f>
        <v>5</v>
      </c>
      <c r="S6077" s="9" t="str">
        <f>TEXT(Table3[[#This Row],[Purchase Date]],"MMMM")</f>
        <v>April</v>
      </c>
      <c r="T6077" s="9">
        <f>YEAR('Consolidtaed Data'!$F2041)</f>
        <v>2020</v>
      </c>
    </row>
    <row r="6078" spans="1:20" x14ac:dyDescent="0.3">
      <c r="A6078" s="9" t="s">
        <v>7104</v>
      </c>
      <c r="B6078" s="9" t="s">
        <v>806</v>
      </c>
      <c r="C6078" s="9" t="s">
        <v>39</v>
      </c>
      <c r="D6078" s="9" t="s">
        <v>113</v>
      </c>
      <c r="E6078" s="9" t="s">
        <v>608</v>
      </c>
      <c r="F6078" s="12">
        <v>44294</v>
      </c>
      <c r="G6078" s="12" t="str">
        <f>VLOOKUP(Table3[[#This Row],[Product ID]],[1]Products!$A:$G,2,0)</f>
        <v>Product 72</v>
      </c>
      <c r="H6078" s="22">
        <v>1</v>
      </c>
      <c r="I6078" s="9">
        <f>VLOOKUP('Consolidtaed Data'!$B2143,[1]Products!$A:$G,4,0)</f>
        <v>771</v>
      </c>
      <c r="J6078" s="9">
        <f>VLOOKUP('Consolidtaed Data'!$B2143,[1]Products!$A:$G,3,0)</f>
        <v>648</v>
      </c>
      <c r="K6078" s="9">
        <f>'Consolidtaed Data'!$J2143*'Consolidtaed Data'!$H2143</f>
        <v>665</v>
      </c>
      <c r="L6078" s="9">
        <f>'Consolidtaed Data'!$I2143*'Consolidtaed Data'!$H2143</f>
        <v>1278</v>
      </c>
      <c r="M6078" s="9">
        <f>'Consolidtaed Data'!$L2143-'Consolidtaed Data'!$K2143</f>
        <v>2756</v>
      </c>
      <c r="N6078" s="9" t="str">
        <f>VLOOKUP('Consolidtaed Data'!$C2143,[1]Locations!$A:$O,2,0)</f>
        <v>Fremont</v>
      </c>
      <c r="O6078" s="9" t="str">
        <f>VLOOKUP('Consolidtaed Data'!$D2143,'[1]Sales People'!$A:$B,2,0)</f>
        <v>Ronald Reed</v>
      </c>
      <c r="P6078" s="9" t="str">
        <f>VLOOKUP('Consolidtaed Data'!$E2143,[1]Customers!$A:$B,2,0)</f>
        <v>Antonio Green</v>
      </c>
      <c r="Q6078" s="11">
        <f>WEEKDAY('Consolidtaed Data'!$F2143)</f>
        <v>5</v>
      </c>
      <c r="R6078" s="9">
        <f>MONTH('Consolidtaed Data'!$F2143)</f>
        <v>6</v>
      </c>
      <c r="S6078" s="9" t="str">
        <f>TEXT(Table3[[#This Row],[Purchase Date]],"MMMM")</f>
        <v>April</v>
      </c>
      <c r="T6078" s="9">
        <f>YEAR('Consolidtaed Data'!$F2143)</f>
        <v>2020</v>
      </c>
    </row>
    <row r="6079" spans="1:20" x14ac:dyDescent="0.3">
      <c r="A6079" s="9" t="s">
        <v>7105</v>
      </c>
      <c r="B6079" s="9" t="s">
        <v>360</v>
      </c>
      <c r="C6079" s="9" t="s">
        <v>196</v>
      </c>
      <c r="D6079" s="9" t="s">
        <v>123</v>
      </c>
      <c r="E6079" s="9" t="s">
        <v>2098</v>
      </c>
      <c r="F6079" s="12">
        <v>44294</v>
      </c>
      <c r="G6079" s="12" t="str">
        <f>VLOOKUP(Table3[[#This Row],[Product ID]],[1]Products!$A:$G,2,0)</f>
        <v>Product 59</v>
      </c>
      <c r="H6079" s="22">
        <v>1</v>
      </c>
      <c r="I6079" s="9">
        <f>VLOOKUP('Consolidtaed Data'!$B2260,[1]Products!$A:$G,4,0)</f>
        <v>871</v>
      </c>
      <c r="J6079" s="9">
        <f>VLOOKUP('Consolidtaed Data'!$B2260,[1]Products!$A:$G,3,0)</f>
        <v>540</v>
      </c>
      <c r="K6079" s="9">
        <f>'Consolidtaed Data'!$J2260*'Consolidtaed Data'!$H2260</f>
        <v>540</v>
      </c>
      <c r="L6079" s="9">
        <f>'Consolidtaed Data'!$I2260*'Consolidtaed Data'!$H2260</f>
        <v>871</v>
      </c>
      <c r="M6079" s="9">
        <f>'Consolidtaed Data'!$L2260-'Consolidtaed Data'!$K2260</f>
        <v>1053</v>
      </c>
      <c r="N6079" s="9" t="str">
        <f>VLOOKUP('Consolidtaed Data'!$C2260,[1]Locations!$A:$O,2,0)</f>
        <v>Oakland</v>
      </c>
      <c r="O6079" s="9" t="str">
        <f>VLOOKUP('Consolidtaed Data'!$D2260,'[1]Sales People'!$A:$B,2,0)</f>
        <v>Kevin Butler</v>
      </c>
      <c r="P6079" s="9" t="str">
        <f>VLOOKUP('Consolidtaed Data'!$E2260,[1]Customers!$A:$B,2,0)</f>
        <v>Eugene Murphy</v>
      </c>
      <c r="Q6079" s="11">
        <f>WEEKDAY('Consolidtaed Data'!$F2260)</f>
        <v>1</v>
      </c>
      <c r="R6079" s="9">
        <f>MONTH('Consolidtaed Data'!$F2260)</f>
        <v>6</v>
      </c>
      <c r="S6079" s="9" t="str">
        <f>TEXT(Table3[[#This Row],[Purchase Date]],"MMMM")</f>
        <v>April</v>
      </c>
      <c r="T6079" s="9">
        <f>YEAR('Consolidtaed Data'!$F2260)</f>
        <v>2020</v>
      </c>
    </row>
    <row r="6080" spans="1:20" x14ac:dyDescent="0.3">
      <c r="A6080" s="9" t="s">
        <v>7106</v>
      </c>
      <c r="B6080" s="9" t="s">
        <v>11</v>
      </c>
      <c r="C6080" s="9" t="s">
        <v>50</v>
      </c>
      <c r="D6080" s="9" t="s">
        <v>100</v>
      </c>
      <c r="E6080" s="9" t="s">
        <v>839</v>
      </c>
      <c r="F6080" s="12">
        <v>44294</v>
      </c>
      <c r="G6080" s="12" t="str">
        <f>VLOOKUP(Table3[[#This Row],[Product ID]],[1]Products!$A:$G,2,0)</f>
        <v>Product 88</v>
      </c>
      <c r="H6080" s="22">
        <v>1</v>
      </c>
      <c r="I6080" s="9">
        <f>VLOOKUP('Consolidtaed Data'!$B2624,[1]Products!$A:$G,4,0)</f>
        <v>545</v>
      </c>
      <c r="J6080" s="9">
        <f>VLOOKUP('Consolidtaed Data'!$B2624,[1]Products!$A:$G,3,0)</f>
        <v>425</v>
      </c>
      <c r="K6080" s="9">
        <f>'Consolidtaed Data'!$J2624*'Consolidtaed Data'!$H2624</f>
        <v>1173</v>
      </c>
      <c r="L6080" s="9">
        <f>'Consolidtaed Data'!$I2624*'Consolidtaed Data'!$H2624</f>
        <v>1862</v>
      </c>
      <c r="M6080" s="9">
        <f>'Consolidtaed Data'!$L2624-'Consolidtaed Data'!$K2624</f>
        <v>840</v>
      </c>
      <c r="N6080" s="9" t="str">
        <f>VLOOKUP('Consolidtaed Data'!$C2624,[1]Locations!$A:$O,2,0)</f>
        <v>Victorville</v>
      </c>
      <c r="O6080" s="9" t="str">
        <f>VLOOKUP('Consolidtaed Data'!$D2624,'[1]Sales People'!$A:$B,2,0)</f>
        <v>Andrew Bowman</v>
      </c>
      <c r="P6080" s="9" t="str">
        <f>VLOOKUP('Consolidtaed Data'!$E2624,[1]Customers!$A:$B,2,0)</f>
        <v>Philip Wheeler</v>
      </c>
      <c r="Q6080" s="11">
        <f>WEEKDAY('Consolidtaed Data'!$F2624)</f>
        <v>6</v>
      </c>
      <c r="R6080" s="9">
        <f>MONTH('Consolidtaed Data'!$F2624)</f>
        <v>7</v>
      </c>
      <c r="S6080" s="9" t="str">
        <f>TEXT(Table3[[#This Row],[Purchase Date]],"MMMM")</f>
        <v>April</v>
      </c>
      <c r="T6080" s="9">
        <f>YEAR('Consolidtaed Data'!$F2624)</f>
        <v>2020</v>
      </c>
    </row>
    <row r="6081" spans="1:20" x14ac:dyDescent="0.3">
      <c r="A6081" s="9" t="s">
        <v>7107</v>
      </c>
      <c r="B6081" s="9" t="s">
        <v>712</v>
      </c>
      <c r="C6081" s="9" t="s">
        <v>458</v>
      </c>
      <c r="D6081" s="9" t="s">
        <v>193</v>
      </c>
      <c r="E6081" s="9" t="s">
        <v>334</v>
      </c>
      <c r="F6081" s="12">
        <v>44294</v>
      </c>
      <c r="G6081" s="12" t="str">
        <f>VLOOKUP(Table3[[#This Row],[Product ID]],[1]Products!$A:$G,2,0)</f>
        <v>Product 32</v>
      </c>
      <c r="H6081" s="22">
        <v>1</v>
      </c>
      <c r="I6081" s="9">
        <f>VLOOKUP('Consolidtaed Data'!$B3011,[1]Products!$A:$G,4,0)</f>
        <v>1809</v>
      </c>
      <c r="J6081" s="9">
        <f>VLOOKUP('Consolidtaed Data'!$B3011,[1]Products!$A:$G,3,0)</f>
        <v>1067</v>
      </c>
      <c r="K6081" s="9">
        <f>'Consolidtaed Data'!$J3011*'Consolidtaed Data'!$H3011</f>
        <v>5044</v>
      </c>
      <c r="L6081" s="9">
        <f>'Consolidtaed Data'!$I3011*'Consolidtaed Data'!$H3011</f>
        <v>6552</v>
      </c>
      <c r="M6081" s="9">
        <f>'Consolidtaed Data'!$L3011-'Consolidtaed Data'!$K3011</f>
        <v>1380</v>
      </c>
      <c r="N6081" s="9" t="str">
        <f>VLOOKUP('Consolidtaed Data'!$C3011,[1]Locations!$A:$O,2,0)</f>
        <v>Santa Ana</v>
      </c>
      <c r="O6081" s="9" t="str">
        <f>VLOOKUP('Consolidtaed Data'!$D3011,'[1]Sales People'!$A:$B,2,0)</f>
        <v>Brian Thomas</v>
      </c>
      <c r="P6081" s="9" t="str">
        <f>VLOOKUP('Consolidtaed Data'!$E3011,[1]Customers!$A:$B,2,0)</f>
        <v>Phillip Morrison</v>
      </c>
      <c r="Q6081" s="11">
        <f>WEEKDAY('Consolidtaed Data'!$F3011)</f>
        <v>7</v>
      </c>
      <c r="R6081" s="9">
        <f>MONTH('Consolidtaed Data'!$F3011)</f>
        <v>8</v>
      </c>
      <c r="S6081" s="9" t="str">
        <f>TEXT(Table3[[#This Row],[Purchase Date]],"MMMM")</f>
        <v>April</v>
      </c>
      <c r="T6081" s="9">
        <f>YEAR('Consolidtaed Data'!$F3011)</f>
        <v>2020</v>
      </c>
    </row>
    <row r="6082" spans="1:20" x14ac:dyDescent="0.3">
      <c r="A6082" s="9" t="s">
        <v>7108</v>
      </c>
      <c r="B6082" s="9" t="s">
        <v>294</v>
      </c>
      <c r="C6082" s="9" t="s">
        <v>152</v>
      </c>
      <c r="D6082" s="9" t="s">
        <v>46</v>
      </c>
      <c r="E6082" s="9" t="s">
        <v>1458</v>
      </c>
      <c r="F6082" s="12">
        <v>44294</v>
      </c>
      <c r="G6082" s="12" t="str">
        <f>VLOOKUP(Table3[[#This Row],[Product ID]],[1]Products!$A:$G,2,0)</f>
        <v>Product 51</v>
      </c>
      <c r="H6082" s="22">
        <v>1</v>
      </c>
      <c r="I6082" s="9">
        <f>VLOOKUP('Consolidtaed Data'!$B3475,[1]Products!$A:$G,4,0)</f>
        <v>818</v>
      </c>
      <c r="J6082" s="9">
        <f>VLOOKUP('Consolidtaed Data'!$B3475,[1]Products!$A:$G,3,0)</f>
        <v>450</v>
      </c>
      <c r="K6082" s="9">
        <f>'Consolidtaed Data'!$J3475*'Consolidtaed Data'!$H3475</f>
        <v>624</v>
      </c>
      <c r="L6082" s="9">
        <f>'Consolidtaed Data'!$I3475*'Consolidtaed Data'!$H3475</f>
        <v>945</v>
      </c>
      <c r="M6082" s="9">
        <f>'Consolidtaed Data'!$L3475-'Consolidtaed Data'!$K3475</f>
        <v>180</v>
      </c>
      <c r="N6082" s="9" t="str">
        <f>VLOOKUP('Consolidtaed Data'!$C3475,[1]Locations!$A:$O,2,0)</f>
        <v>Oxnard</v>
      </c>
      <c r="O6082" s="9" t="str">
        <f>VLOOKUP('Consolidtaed Data'!$D3475,'[1]Sales People'!$A:$B,2,0)</f>
        <v>Carl Hall</v>
      </c>
      <c r="P6082" s="9" t="str">
        <f>VLOOKUP('Consolidtaed Data'!$E3475,[1]Customers!$A:$B,2,0)</f>
        <v>Louis White</v>
      </c>
      <c r="Q6082" s="11">
        <f>WEEKDAY('Consolidtaed Data'!$F3475)</f>
        <v>6</v>
      </c>
      <c r="R6082" s="9">
        <f>MONTH('Consolidtaed Data'!$F3475)</f>
        <v>9</v>
      </c>
      <c r="S6082" s="9" t="str">
        <f>TEXT(Table3[[#This Row],[Purchase Date]],"MMMM")</f>
        <v>April</v>
      </c>
      <c r="T6082" s="9">
        <f>YEAR('Consolidtaed Data'!$F3475)</f>
        <v>2020</v>
      </c>
    </row>
    <row r="6083" spans="1:20" x14ac:dyDescent="0.3">
      <c r="A6083" s="9" t="s">
        <v>7109</v>
      </c>
      <c r="B6083" s="9" t="s">
        <v>330</v>
      </c>
      <c r="C6083" s="9" t="s">
        <v>564</v>
      </c>
      <c r="D6083" s="9" t="s">
        <v>197</v>
      </c>
      <c r="E6083" s="9" t="s">
        <v>678</v>
      </c>
      <c r="F6083" s="12">
        <v>44295</v>
      </c>
      <c r="G6083" s="12" t="str">
        <f>VLOOKUP(Table3[[#This Row],[Product ID]],[1]Products!$A:$G,2,0)</f>
        <v>Product 91</v>
      </c>
      <c r="H6083" s="22">
        <v>1</v>
      </c>
      <c r="I6083" s="9">
        <f>VLOOKUP('Consolidtaed Data'!$B203,[1]Products!$A:$G,4,0)</f>
        <v>203</v>
      </c>
      <c r="J6083" s="9">
        <f>VLOOKUP('Consolidtaed Data'!$B203,[1]Products!$A:$G,3,0)</f>
        <v>154</v>
      </c>
      <c r="K6083" s="9">
        <f>'Consolidtaed Data'!$J203*'Consolidtaed Data'!$H203</f>
        <v>3576</v>
      </c>
      <c r="L6083" s="9">
        <f>'Consolidtaed Data'!$I203*'Consolidtaed Data'!$H203</f>
        <v>4706</v>
      </c>
      <c r="M6083" s="9">
        <f>'Consolidtaed Data'!$L203-'Consolidtaed Data'!$K203</f>
        <v>96</v>
      </c>
      <c r="N6083" s="9" t="str">
        <f>VLOOKUP('Consolidtaed Data'!$C203,[1]Locations!$A:$O,2,0)</f>
        <v>Modesto</v>
      </c>
      <c r="O6083" s="9" t="str">
        <f>VLOOKUP('Consolidtaed Data'!$D203,'[1]Sales People'!$A:$B,2,0)</f>
        <v>Joe Sims</v>
      </c>
      <c r="P6083" s="9" t="str">
        <f>VLOOKUP('Consolidtaed Data'!$E203,[1]Customers!$A:$B,2,0)</f>
        <v>Howard Moore</v>
      </c>
      <c r="Q6083" s="11">
        <f>WEEKDAY('Consolidtaed Data'!$F203)</f>
        <v>4</v>
      </c>
      <c r="R6083" s="9">
        <f>MONTH('Consolidtaed Data'!$F203)</f>
        <v>1</v>
      </c>
      <c r="S6083" s="9" t="str">
        <f>TEXT(Table3[[#This Row],[Purchase Date]],"MMMM")</f>
        <v>April</v>
      </c>
      <c r="T6083" s="9">
        <f>YEAR('Consolidtaed Data'!$F203)</f>
        <v>2020</v>
      </c>
    </row>
    <row r="6084" spans="1:20" x14ac:dyDescent="0.3">
      <c r="A6084" s="9" t="s">
        <v>7110</v>
      </c>
      <c r="B6084" s="9" t="s">
        <v>148</v>
      </c>
      <c r="C6084" s="9" t="s">
        <v>420</v>
      </c>
      <c r="D6084" s="9" t="s">
        <v>197</v>
      </c>
      <c r="E6084" s="9" t="s">
        <v>221</v>
      </c>
      <c r="F6084" s="12">
        <v>44295</v>
      </c>
      <c r="G6084" s="12" t="str">
        <f>VLOOKUP(Table3[[#This Row],[Product ID]],[1]Products!$A:$G,2,0)</f>
        <v>Product 16</v>
      </c>
      <c r="H6084" s="22">
        <v>3</v>
      </c>
      <c r="I6084" s="9">
        <f>VLOOKUP('Consolidtaed Data'!$B247,[1]Products!$A:$G,4,0)</f>
        <v>1119</v>
      </c>
      <c r="J6084" s="9">
        <f>VLOOKUP('Consolidtaed Data'!$B247,[1]Products!$A:$G,3,0)</f>
        <v>683</v>
      </c>
      <c r="K6084" s="9">
        <f>'Consolidtaed Data'!$J247*'Consolidtaed Data'!$H247</f>
        <v>72</v>
      </c>
      <c r="L6084" s="9">
        <f>'Consolidtaed Data'!$I247*'Consolidtaed Data'!$H247</f>
        <v>136</v>
      </c>
      <c r="M6084" s="9">
        <f>'Consolidtaed Data'!$L247-'Consolidtaed Data'!$K247</f>
        <v>892</v>
      </c>
      <c r="N6084" s="9" t="str">
        <f>VLOOKUP('Consolidtaed Data'!$C247,[1]Locations!$A:$O,2,0)</f>
        <v>Vallejo</v>
      </c>
      <c r="O6084" s="9" t="str">
        <f>VLOOKUP('Consolidtaed Data'!$D247,'[1]Sales People'!$A:$B,2,0)</f>
        <v>Roger Robertson</v>
      </c>
      <c r="P6084" s="9" t="str">
        <f>VLOOKUP('Consolidtaed Data'!$E247,[1]Customers!$A:$B,2,0)</f>
        <v>Kevin Wheeler</v>
      </c>
      <c r="Q6084" s="11">
        <f>WEEKDAY('Consolidtaed Data'!$F247)</f>
        <v>7</v>
      </c>
      <c r="R6084" s="9">
        <f>MONTH('Consolidtaed Data'!$F247)</f>
        <v>1</v>
      </c>
      <c r="S6084" s="9" t="str">
        <f>TEXT(Table3[[#This Row],[Purchase Date]],"MMMM")</f>
        <v>April</v>
      </c>
      <c r="T6084" s="9">
        <f>YEAR('Consolidtaed Data'!$F247)</f>
        <v>2020</v>
      </c>
    </row>
    <row r="6085" spans="1:20" x14ac:dyDescent="0.3">
      <c r="A6085" s="9" t="s">
        <v>7111</v>
      </c>
      <c r="B6085" s="9" t="s">
        <v>89</v>
      </c>
      <c r="C6085" s="9" t="s">
        <v>173</v>
      </c>
      <c r="D6085" s="9" t="s">
        <v>43</v>
      </c>
      <c r="E6085" s="9" t="s">
        <v>939</v>
      </c>
      <c r="F6085" s="12">
        <v>44295</v>
      </c>
      <c r="G6085" s="12" t="str">
        <f>VLOOKUP(Table3[[#This Row],[Product ID]],[1]Products!$A:$G,2,0)</f>
        <v>Product 64</v>
      </c>
      <c r="H6085" s="22">
        <v>4</v>
      </c>
      <c r="I6085" s="9">
        <f>VLOOKUP('Consolidtaed Data'!$B340,[1]Products!$A:$G,4,0)</f>
        <v>799</v>
      </c>
      <c r="J6085" s="9">
        <f>VLOOKUP('Consolidtaed Data'!$B340,[1]Products!$A:$G,3,0)</f>
        <v>455</v>
      </c>
      <c r="K6085" s="9">
        <f>'Consolidtaed Data'!$J340*'Consolidtaed Data'!$H340</f>
        <v>5322</v>
      </c>
      <c r="L6085" s="9">
        <f>'Consolidtaed Data'!$I340*'Consolidtaed Data'!$H340</f>
        <v>7392</v>
      </c>
      <c r="M6085" s="9">
        <f>'Consolidtaed Data'!$L340-'Consolidtaed Data'!$K340</f>
        <v>1024</v>
      </c>
      <c r="N6085" s="9" t="str">
        <f>VLOOKUP('Consolidtaed Data'!$C340,[1]Locations!$A:$O,2,0)</f>
        <v>Fontana</v>
      </c>
      <c r="O6085" s="9" t="str">
        <f>VLOOKUP('Consolidtaed Data'!$D340,'[1]Sales People'!$A:$B,2,0)</f>
        <v>Ryan Welch</v>
      </c>
      <c r="P6085" s="9" t="str">
        <f>VLOOKUP('Consolidtaed Data'!$E340,[1]Customers!$A:$B,2,0)</f>
        <v>Joshua Flores</v>
      </c>
      <c r="Q6085" s="11">
        <f>WEEKDAY('Consolidtaed Data'!$F340)</f>
        <v>6</v>
      </c>
      <c r="R6085" s="9">
        <f>MONTH('Consolidtaed Data'!$F340)</f>
        <v>1</v>
      </c>
      <c r="S6085" s="9" t="str">
        <f>TEXT(Table3[[#This Row],[Purchase Date]],"MMMM")</f>
        <v>April</v>
      </c>
      <c r="T6085" s="9">
        <f>YEAR('Consolidtaed Data'!$F340)</f>
        <v>2020</v>
      </c>
    </row>
    <row r="6086" spans="1:20" x14ac:dyDescent="0.3">
      <c r="A6086" s="9" t="s">
        <v>7112</v>
      </c>
      <c r="B6086" s="9" t="s">
        <v>981</v>
      </c>
      <c r="C6086" s="9" t="s">
        <v>205</v>
      </c>
      <c r="D6086" s="9" t="s">
        <v>51</v>
      </c>
      <c r="E6086" s="9" t="s">
        <v>846</v>
      </c>
      <c r="F6086" s="12">
        <v>44295</v>
      </c>
      <c r="G6086" s="12" t="str">
        <f>VLOOKUP(Table3[[#This Row],[Product ID]],[1]Products!$A:$G,2,0)</f>
        <v>Product 3</v>
      </c>
      <c r="H6086" s="22">
        <v>1</v>
      </c>
      <c r="I6086" s="9">
        <f>VLOOKUP('Consolidtaed Data'!$B604,[1]Products!$A:$G,4,0)</f>
        <v>584</v>
      </c>
      <c r="J6086" s="9">
        <f>VLOOKUP('Consolidtaed Data'!$B604,[1]Products!$A:$G,3,0)</f>
        <v>420</v>
      </c>
      <c r="K6086" s="9">
        <f>'Consolidtaed Data'!$J604*'Consolidtaed Data'!$H604</f>
        <v>3032</v>
      </c>
      <c r="L6086" s="9">
        <f>'Consolidtaed Data'!$I604*'Consolidtaed Data'!$H604</f>
        <v>3566</v>
      </c>
      <c r="M6086" s="9">
        <f>'Consolidtaed Data'!$L604-'Consolidtaed Data'!$K604</f>
        <v>34</v>
      </c>
      <c r="N6086" s="9" t="str">
        <f>VLOOKUP('Consolidtaed Data'!$C604,[1]Locations!$A:$O,2,0)</f>
        <v>Fullerton</v>
      </c>
      <c r="O6086" s="9" t="str">
        <f>VLOOKUP('Consolidtaed Data'!$D604,'[1]Sales People'!$A:$B,2,0)</f>
        <v>Ronald Reed</v>
      </c>
      <c r="P6086" s="9" t="str">
        <f>VLOOKUP('Consolidtaed Data'!$E604,[1]Customers!$A:$B,2,0)</f>
        <v>Brandon Bailey</v>
      </c>
      <c r="Q6086" s="11">
        <f>WEEKDAY('Consolidtaed Data'!$F604)</f>
        <v>4</v>
      </c>
      <c r="R6086" s="9">
        <f>MONTH('Consolidtaed Data'!$F604)</f>
        <v>2</v>
      </c>
      <c r="S6086" s="9" t="str">
        <f>TEXT(Table3[[#This Row],[Purchase Date]],"MMMM")</f>
        <v>April</v>
      </c>
      <c r="T6086" s="9">
        <f>YEAR('Consolidtaed Data'!$F604)</f>
        <v>2020</v>
      </c>
    </row>
    <row r="6087" spans="1:20" x14ac:dyDescent="0.3">
      <c r="A6087" s="9" t="s">
        <v>7113</v>
      </c>
      <c r="B6087" s="9" t="s">
        <v>213</v>
      </c>
      <c r="C6087" s="9" t="s">
        <v>458</v>
      </c>
      <c r="D6087" s="9" t="s">
        <v>105</v>
      </c>
      <c r="E6087" s="9" t="s">
        <v>919</v>
      </c>
      <c r="F6087" s="12">
        <v>44295</v>
      </c>
      <c r="G6087" s="12" t="str">
        <f>VLOOKUP(Table3[[#This Row],[Product ID]],[1]Products!$A:$G,2,0)</f>
        <v>Product 68</v>
      </c>
      <c r="H6087" s="22">
        <v>1</v>
      </c>
      <c r="I6087" s="9">
        <f>VLOOKUP('Consolidtaed Data'!$B774,[1]Products!$A:$G,4,0)</f>
        <v>392</v>
      </c>
      <c r="J6087" s="9">
        <f>VLOOKUP('Consolidtaed Data'!$B774,[1]Products!$A:$G,3,0)</f>
        <v>255</v>
      </c>
      <c r="K6087" s="9">
        <f>'Consolidtaed Data'!$J774*'Consolidtaed Data'!$H774</f>
        <v>2970</v>
      </c>
      <c r="L6087" s="9">
        <f>'Consolidtaed Data'!$I774*'Consolidtaed Data'!$H774</f>
        <v>4182</v>
      </c>
      <c r="M6087" s="9">
        <f>'Consolidtaed Data'!$L774-'Consolidtaed Data'!$K774</f>
        <v>424</v>
      </c>
      <c r="N6087" s="9" t="str">
        <f>VLOOKUP('Consolidtaed Data'!$C774,[1]Locations!$A:$O,2,0)</f>
        <v>Oceanside</v>
      </c>
      <c r="O6087" s="9" t="str">
        <f>VLOOKUP('Consolidtaed Data'!$D774,'[1]Sales People'!$A:$B,2,0)</f>
        <v>Fred Robertson</v>
      </c>
      <c r="P6087" s="9" t="str">
        <f>VLOOKUP('Consolidtaed Data'!$E774,[1]Customers!$A:$B,2,0)</f>
        <v>Bruce Butler</v>
      </c>
      <c r="Q6087" s="11">
        <f>WEEKDAY('Consolidtaed Data'!$F774)</f>
        <v>1</v>
      </c>
      <c r="R6087" s="9">
        <f>MONTH('Consolidtaed Data'!$F774)</f>
        <v>2</v>
      </c>
      <c r="S6087" s="9" t="str">
        <f>TEXT(Table3[[#This Row],[Purchase Date]],"MMMM")</f>
        <v>April</v>
      </c>
      <c r="T6087" s="9">
        <f>YEAR('Consolidtaed Data'!$F774)</f>
        <v>2020</v>
      </c>
    </row>
    <row r="6088" spans="1:20" x14ac:dyDescent="0.3">
      <c r="A6088" s="9" t="s">
        <v>7114</v>
      </c>
      <c r="B6088" s="9" t="s">
        <v>225</v>
      </c>
      <c r="C6088" s="9" t="s">
        <v>130</v>
      </c>
      <c r="D6088" s="9" t="s">
        <v>80</v>
      </c>
      <c r="E6088" s="9" t="s">
        <v>844</v>
      </c>
      <c r="F6088" s="12">
        <v>44295</v>
      </c>
      <c r="G6088" s="12" t="str">
        <f>VLOOKUP(Table3[[#This Row],[Product ID]],[1]Products!$A:$G,2,0)</f>
        <v>Product 24</v>
      </c>
      <c r="H6088" s="22">
        <v>2</v>
      </c>
      <c r="I6088" s="9">
        <f>VLOOKUP('Consolidtaed Data'!$B862,[1]Products!$A:$G,4,0)</f>
        <v>1500</v>
      </c>
      <c r="J6088" s="9">
        <f>VLOOKUP('Consolidtaed Data'!$B862,[1]Products!$A:$G,3,0)</f>
        <v>900</v>
      </c>
      <c r="K6088" s="9">
        <f>'Consolidtaed Data'!$J862*'Consolidtaed Data'!$H862</f>
        <v>1774</v>
      </c>
      <c r="L6088" s="9">
        <f>'Consolidtaed Data'!$I862*'Consolidtaed Data'!$H862</f>
        <v>2464</v>
      </c>
      <c r="M6088" s="9">
        <f>'Consolidtaed Data'!$L862-'Consolidtaed Data'!$K862</f>
        <v>1797</v>
      </c>
      <c r="N6088" s="9" t="str">
        <f>VLOOKUP('Consolidtaed Data'!$C862,[1]Locations!$A:$O,2,0)</f>
        <v>East Los Angeles</v>
      </c>
      <c r="O6088" s="9" t="str">
        <f>VLOOKUP('Consolidtaed Data'!$D862,'[1]Sales People'!$A:$B,2,0)</f>
        <v>Scott Clark</v>
      </c>
      <c r="P6088" s="9" t="str">
        <f>VLOOKUP('Consolidtaed Data'!$E862,[1]Customers!$A:$B,2,0)</f>
        <v>Terry Payne</v>
      </c>
      <c r="Q6088" s="11">
        <f>WEEKDAY('Consolidtaed Data'!$F862)</f>
        <v>1</v>
      </c>
      <c r="R6088" s="9">
        <f>MONTH('Consolidtaed Data'!$F862)</f>
        <v>3</v>
      </c>
      <c r="S6088" s="9" t="str">
        <f>TEXT(Table3[[#This Row],[Purchase Date]],"MMMM")</f>
        <v>April</v>
      </c>
      <c r="T6088" s="9">
        <f>YEAR('Consolidtaed Data'!$F862)</f>
        <v>2020</v>
      </c>
    </row>
    <row r="6089" spans="1:20" x14ac:dyDescent="0.3">
      <c r="A6089" s="9" t="s">
        <v>7115</v>
      </c>
      <c r="B6089" s="9" t="s">
        <v>177</v>
      </c>
      <c r="C6089" s="9" t="s">
        <v>319</v>
      </c>
      <c r="D6089" s="9" t="s">
        <v>193</v>
      </c>
      <c r="E6089" s="9" t="s">
        <v>60</v>
      </c>
      <c r="F6089" s="12">
        <v>44295</v>
      </c>
      <c r="G6089" s="12" t="str">
        <f>VLOOKUP(Table3[[#This Row],[Product ID]],[1]Products!$A:$G,2,0)</f>
        <v>Product 5</v>
      </c>
      <c r="H6089" s="22">
        <v>3</v>
      </c>
      <c r="I6089" s="9">
        <f>VLOOKUP('Consolidtaed Data'!$B906,[1]Products!$A:$G,4,0)</f>
        <v>818</v>
      </c>
      <c r="J6089" s="9">
        <f>VLOOKUP('Consolidtaed Data'!$B906,[1]Products!$A:$G,3,0)</f>
        <v>450</v>
      </c>
      <c r="K6089" s="9">
        <f>'Consolidtaed Data'!$J906*'Consolidtaed Data'!$H906</f>
        <v>294</v>
      </c>
      <c r="L6089" s="9">
        <f>'Consolidtaed Data'!$I906*'Consolidtaed Data'!$H906</f>
        <v>368</v>
      </c>
      <c r="M6089" s="9">
        <f>'Consolidtaed Data'!$L906-'Consolidtaed Data'!$K906</f>
        <v>2200</v>
      </c>
      <c r="N6089" s="9" t="str">
        <f>VLOOKUP('Consolidtaed Data'!$C906,[1]Locations!$A:$O,2,0)</f>
        <v>Chula Vista</v>
      </c>
      <c r="O6089" s="9" t="str">
        <f>VLOOKUP('Consolidtaed Data'!$D906,'[1]Sales People'!$A:$B,2,0)</f>
        <v>Jimmy Young</v>
      </c>
      <c r="P6089" s="9" t="str">
        <f>VLOOKUP('Consolidtaed Data'!$E906,[1]Customers!$A:$B,2,0)</f>
        <v>Martin Johnston</v>
      </c>
      <c r="Q6089" s="11">
        <f>WEEKDAY('Consolidtaed Data'!$F906)</f>
        <v>5</v>
      </c>
      <c r="R6089" s="9">
        <f>MONTH('Consolidtaed Data'!$F906)</f>
        <v>3</v>
      </c>
      <c r="S6089" s="9" t="str">
        <f>TEXT(Table3[[#This Row],[Purchase Date]],"MMMM")</f>
        <v>April</v>
      </c>
      <c r="T6089" s="9">
        <f>YEAR('Consolidtaed Data'!$F906)</f>
        <v>2020</v>
      </c>
    </row>
    <row r="6090" spans="1:20" x14ac:dyDescent="0.3">
      <c r="A6090" s="9" t="s">
        <v>7116</v>
      </c>
      <c r="B6090" s="9" t="s">
        <v>168</v>
      </c>
      <c r="C6090" s="9" t="s">
        <v>412</v>
      </c>
      <c r="D6090" s="9" t="s">
        <v>43</v>
      </c>
      <c r="E6090" s="9" t="s">
        <v>1973</v>
      </c>
      <c r="F6090" s="12">
        <v>44295</v>
      </c>
      <c r="G6090" s="12" t="str">
        <f>VLOOKUP(Table3[[#This Row],[Product ID]],[1]Products!$A:$G,2,0)</f>
        <v>Product 26</v>
      </c>
      <c r="H6090" s="22">
        <v>2</v>
      </c>
      <c r="I6090" s="9">
        <f>VLOOKUP('Consolidtaed Data'!$B1065,[1]Products!$A:$G,4,0)</f>
        <v>817</v>
      </c>
      <c r="J6090" s="9">
        <f>VLOOKUP('Consolidtaed Data'!$B1065,[1]Products!$A:$G,3,0)</f>
        <v>409</v>
      </c>
      <c r="K6090" s="9">
        <f>'Consolidtaed Data'!$J1065*'Consolidtaed Data'!$H1065</f>
        <v>850</v>
      </c>
      <c r="L6090" s="9">
        <f>'Consolidtaed Data'!$I1065*'Consolidtaed Data'!$H1065</f>
        <v>1090</v>
      </c>
      <c r="M6090" s="9">
        <f>'Consolidtaed Data'!$L1065-'Consolidtaed Data'!$K1065</f>
        <v>1839</v>
      </c>
      <c r="N6090" s="9" t="str">
        <f>VLOOKUP('Consolidtaed Data'!$C1065,[1]Locations!$A:$O,2,0)</f>
        <v>San Diego</v>
      </c>
      <c r="O6090" s="9" t="str">
        <f>VLOOKUP('Consolidtaed Data'!$D1065,'[1]Sales People'!$A:$B,2,0)</f>
        <v>Martin Perry</v>
      </c>
      <c r="P6090" s="9" t="str">
        <f>VLOOKUP('Consolidtaed Data'!$E1065,[1]Customers!$A:$B,2,0)</f>
        <v>Matthew Lewis</v>
      </c>
      <c r="Q6090" s="11">
        <f>WEEKDAY('Consolidtaed Data'!$F1065)</f>
        <v>2</v>
      </c>
      <c r="R6090" s="9">
        <f>MONTH('Consolidtaed Data'!$F1065)</f>
        <v>3</v>
      </c>
      <c r="S6090" s="9" t="str">
        <f>TEXT(Table3[[#This Row],[Purchase Date]],"MMMM")</f>
        <v>April</v>
      </c>
      <c r="T6090" s="9">
        <f>YEAR('Consolidtaed Data'!$F1065)</f>
        <v>2020</v>
      </c>
    </row>
    <row r="6091" spans="1:20" x14ac:dyDescent="0.3">
      <c r="A6091" s="9" t="s">
        <v>7117</v>
      </c>
      <c r="B6091" s="9" t="s">
        <v>806</v>
      </c>
      <c r="C6091" s="9" t="s">
        <v>140</v>
      </c>
      <c r="D6091" s="9" t="s">
        <v>83</v>
      </c>
      <c r="E6091" s="9" t="s">
        <v>491</v>
      </c>
      <c r="F6091" s="12">
        <v>44295</v>
      </c>
      <c r="G6091" s="12" t="str">
        <f>VLOOKUP(Table3[[#This Row],[Product ID]],[1]Products!$A:$G,2,0)</f>
        <v>Product 72</v>
      </c>
      <c r="H6091" s="22">
        <v>4</v>
      </c>
      <c r="I6091" s="9">
        <f>VLOOKUP('Consolidtaed Data'!$B1316,[1]Products!$A:$G,4,0)</f>
        <v>2391</v>
      </c>
      <c r="J6091" s="9">
        <f>VLOOKUP('Consolidtaed Data'!$B1316,[1]Products!$A:$G,3,0)</f>
        <v>1291</v>
      </c>
      <c r="K6091" s="9">
        <f>'Consolidtaed Data'!$J1316*'Consolidtaed Data'!$H1316</f>
        <v>1614</v>
      </c>
      <c r="L6091" s="9">
        <f>'Consolidtaed Data'!$I1316*'Consolidtaed Data'!$H1316</f>
        <v>2934</v>
      </c>
      <c r="M6091" s="9">
        <f>'Consolidtaed Data'!$L1316-'Consolidtaed Data'!$K1316</f>
        <v>874</v>
      </c>
      <c r="N6091" s="9" t="str">
        <f>VLOOKUP('Consolidtaed Data'!$C1316,[1]Locations!$A:$O,2,0)</f>
        <v>Modesto</v>
      </c>
      <c r="O6091" s="9" t="str">
        <f>VLOOKUP('Consolidtaed Data'!$D1316,'[1]Sales People'!$A:$B,2,0)</f>
        <v>Howard Sims</v>
      </c>
      <c r="P6091" s="9" t="str">
        <f>VLOOKUP('Consolidtaed Data'!$E1316,[1]Customers!$A:$B,2,0)</f>
        <v>Andrew Hansen</v>
      </c>
      <c r="Q6091" s="11">
        <f>WEEKDAY('Consolidtaed Data'!$F1316)</f>
        <v>2</v>
      </c>
      <c r="R6091" s="9">
        <f>MONTH('Consolidtaed Data'!$F1316)</f>
        <v>4</v>
      </c>
      <c r="S6091" s="9" t="str">
        <f>TEXT(Table3[[#This Row],[Purchase Date]],"MMMM")</f>
        <v>April</v>
      </c>
      <c r="T6091" s="9">
        <f>YEAR('Consolidtaed Data'!$F1316)</f>
        <v>2020</v>
      </c>
    </row>
    <row r="6092" spans="1:20" x14ac:dyDescent="0.3">
      <c r="A6092" s="9" t="s">
        <v>7118</v>
      </c>
      <c r="B6092" s="9" t="s">
        <v>188</v>
      </c>
      <c r="C6092" s="9" t="s">
        <v>635</v>
      </c>
      <c r="D6092" s="9" t="s">
        <v>13</v>
      </c>
      <c r="E6092" s="9" t="s">
        <v>69</v>
      </c>
      <c r="F6092" s="12">
        <v>44295</v>
      </c>
      <c r="G6092" s="12" t="str">
        <f>VLOOKUP(Table3[[#This Row],[Product ID]],[1]Products!$A:$G,2,0)</f>
        <v>Product 63</v>
      </c>
      <c r="H6092" s="22">
        <v>1</v>
      </c>
      <c r="I6092" s="9">
        <f>VLOOKUP('Consolidtaed Data'!$B1414,[1]Products!$A:$G,4,0)</f>
        <v>2497</v>
      </c>
      <c r="J6092" s="9">
        <f>VLOOKUP('Consolidtaed Data'!$B1414,[1]Products!$A:$G,3,0)</f>
        <v>1473</v>
      </c>
      <c r="K6092" s="9">
        <f>'Consolidtaed Data'!$J1414*'Consolidtaed Data'!$H1414</f>
        <v>536</v>
      </c>
      <c r="L6092" s="9">
        <f>'Consolidtaed Data'!$I1414*'Consolidtaed Data'!$H1414</f>
        <v>800</v>
      </c>
      <c r="M6092" s="9">
        <f>'Consolidtaed Data'!$L1414-'Consolidtaed Data'!$K1414</f>
        <v>825</v>
      </c>
      <c r="N6092" s="9" t="str">
        <f>VLOOKUP('Consolidtaed Data'!$C1414,[1]Locations!$A:$O,2,0)</f>
        <v>Roseville</v>
      </c>
      <c r="O6092" s="9" t="str">
        <f>VLOOKUP('Consolidtaed Data'!$D1414,'[1]Sales People'!$A:$B,2,0)</f>
        <v>Martin Carr</v>
      </c>
      <c r="P6092" s="9" t="str">
        <f>VLOOKUP('Consolidtaed Data'!$E1414,[1]Customers!$A:$B,2,0)</f>
        <v>Willie Mason</v>
      </c>
      <c r="Q6092" s="11">
        <f>WEEKDAY('Consolidtaed Data'!$F1414)</f>
        <v>3</v>
      </c>
      <c r="R6092" s="9">
        <f>MONTH('Consolidtaed Data'!$F1414)</f>
        <v>4</v>
      </c>
      <c r="S6092" s="9" t="str">
        <f>TEXT(Table3[[#This Row],[Purchase Date]],"MMMM")</f>
        <v>April</v>
      </c>
      <c r="T6092" s="9">
        <f>YEAR('Consolidtaed Data'!$F1414)</f>
        <v>2020</v>
      </c>
    </row>
    <row r="6093" spans="1:20" x14ac:dyDescent="0.3">
      <c r="A6093" s="9" t="s">
        <v>7119</v>
      </c>
      <c r="B6093" s="9" t="s">
        <v>156</v>
      </c>
      <c r="C6093" s="9" t="s">
        <v>635</v>
      </c>
      <c r="D6093" s="9" t="s">
        <v>197</v>
      </c>
      <c r="E6093" s="9" t="s">
        <v>2810</v>
      </c>
      <c r="F6093" s="12">
        <v>44295</v>
      </c>
      <c r="G6093" s="12" t="str">
        <f>VLOOKUP(Table3[[#This Row],[Product ID]],[1]Products!$A:$G,2,0)</f>
        <v>Product 21</v>
      </c>
      <c r="H6093" s="22">
        <v>1</v>
      </c>
      <c r="I6093" s="9">
        <f>VLOOKUP('Consolidtaed Data'!$B1868,[1]Products!$A:$G,4,0)</f>
        <v>1467</v>
      </c>
      <c r="J6093" s="9">
        <f>VLOOKUP('Consolidtaed Data'!$B1868,[1]Products!$A:$G,3,0)</f>
        <v>807</v>
      </c>
      <c r="K6093" s="9">
        <f>'Consolidtaed Data'!$J1868*'Consolidtaed Data'!$H1868</f>
        <v>66</v>
      </c>
      <c r="L6093" s="9">
        <f>'Consolidtaed Data'!$I1868*'Consolidtaed Data'!$H1868</f>
        <v>105</v>
      </c>
      <c r="M6093" s="9">
        <f>'Consolidtaed Data'!$L1868-'Consolidtaed Data'!$K1868</f>
        <v>147</v>
      </c>
      <c r="N6093" s="9" t="str">
        <f>VLOOKUP('Consolidtaed Data'!$C1868,[1]Locations!$A:$O,2,0)</f>
        <v>Norwalk</v>
      </c>
      <c r="O6093" s="9" t="str">
        <f>VLOOKUP('Consolidtaed Data'!$D1868,'[1]Sales People'!$A:$B,2,0)</f>
        <v>Ronald Reed</v>
      </c>
      <c r="P6093" s="9" t="str">
        <f>VLOOKUP('Consolidtaed Data'!$E1868,[1]Customers!$A:$B,2,0)</f>
        <v>Stephen Reynolds</v>
      </c>
      <c r="Q6093" s="11">
        <f>WEEKDAY('Consolidtaed Data'!$F1868)</f>
        <v>1</v>
      </c>
      <c r="R6093" s="9">
        <f>MONTH('Consolidtaed Data'!$F1868)</f>
        <v>5</v>
      </c>
      <c r="S6093" s="9" t="str">
        <f>TEXT(Table3[[#This Row],[Purchase Date]],"MMMM")</f>
        <v>April</v>
      </c>
      <c r="T6093" s="9">
        <f>YEAR('Consolidtaed Data'!$F1868)</f>
        <v>2020</v>
      </c>
    </row>
    <row r="6094" spans="1:20" x14ac:dyDescent="0.3">
      <c r="A6094" s="9" t="s">
        <v>7120</v>
      </c>
      <c r="B6094" s="9" t="s">
        <v>355</v>
      </c>
      <c r="C6094" s="9" t="s">
        <v>249</v>
      </c>
      <c r="D6094" s="9" t="s">
        <v>235</v>
      </c>
      <c r="E6094" s="9" t="s">
        <v>1428</v>
      </c>
      <c r="F6094" s="12">
        <v>44295</v>
      </c>
      <c r="G6094" s="12" t="str">
        <f>VLOOKUP(Table3[[#This Row],[Product ID]],[1]Products!$A:$G,2,0)</f>
        <v>Product 100</v>
      </c>
      <c r="H6094" s="22">
        <v>3</v>
      </c>
      <c r="I6094" s="9">
        <f>VLOOKUP('Consolidtaed Data'!$B1955,[1]Products!$A:$G,4,0)</f>
        <v>1899</v>
      </c>
      <c r="J6094" s="9">
        <f>VLOOKUP('Consolidtaed Data'!$B1955,[1]Products!$A:$G,3,0)</f>
        <v>1044</v>
      </c>
      <c r="K6094" s="9">
        <f>'Consolidtaed Data'!$J1955*'Consolidtaed Data'!$H1955</f>
        <v>1090</v>
      </c>
      <c r="L6094" s="9">
        <f>'Consolidtaed Data'!$I1955*'Consolidtaed Data'!$H1955</f>
        <v>1380</v>
      </c>
      <c r="M6094" s="9">
        <f>'Consolidtaed Data'!$L1955-'Consolidtaed Data'!$K1955</f>
        <v>894</v>
      </c>
      <c r="N6094" s="9" t="str">
        <f>VLOOKUP('Consolidtaed Data'!$C1955,[1]Locations!$A:$O,2,0)</f>
        <v>Roseville</v>
      </c>
      <c r="O6094" s="9" t="str">
        <f>VLOOKUP('Consolidtaed Data'!$D1955,'[1]Sales People'!$A:$B,2,0)</f>
        <v>John Reyes</v>
      </c>
      <c r="P6094" s="9" t="str">
        <f>VLOOKUP('Consolidtaed Data'!$E1955,[1]Customers!$A:$B,2,0)</f>
        <v>Gary Pierce</v>
      </c>
      <c r="Q6094" s="11">
        <f>WEEKDAY('Consolidtaed Data'!$F1955)</f>
        <v>6</v>
      </c>
      <c r="R6094" s="9">
        <f>MONTH('Consolidtaed Data'!$F1955)</f>
        <v>5</v>
      </c>
      <c r="S6094" s="9" t="str">
        <f>TEXT(Table3[[#This Row],[Purchase Date]],"MMMM")</f>
        <v>April</v>
      </c>
      <c r="T6094" s="9">
        <f>YEAR('Consolidtaed Data'!$F1955)</f>
        <v>2020</v>
      </c>
    </row>
    <row r="6095" spans="1:20" x14ac:dyDescent="0.3">
      <c r="A6095" s="9" t="s">
        <v>7121</v>
      </c>
      <c r="B6095" s="9" t="s">
        <v>139</v>
      </c>
      <c r="C6095" s="9" t="s">
        <v>25</v>
      </c>
      <c r="D6095" s="9" t="s">
        <v>26</v>
      </c>
      <c r="E6095" s="9" t="s">
        <v>389</v>
      </c>
      <c r="F6095" s="12">
        <v>44295</v>
      </c>
      <c r="G6095" s="12" t="str">
        <f>VLOOKUP(Table3[[#This Row],[Product ID]],[1]Products!$A:$G,2,0)</f>
        <v>Product 13</v>
      </c>
      <c r="H6095" s="22">
        <v>3</v>
      </c>
      <c r="I6095" s="9">
        <f>VLOOKUP('Consolidtaed Data'!$B2084,[1]Products!$A:$G,4,0)</f>
        <v>799</v>
      </c>
      <c r="J6095" s="9">
        <f>VLOOKUP('Consolidtaed Data'!$B2084,[1]Products!$A:$G,3,0)</f>
        <v>455</v>
      </c>
      <c r="K6095" s="9">
        <f>'Consolidtaed Data'!$J2084*'Consolidtaed Data'!$H2084</f>
        <v>1683</v>
      </c>
      <c r="L6095" s="9">
        <f>'Consolidtaed Data'!$I2084*'Consolidtaed Data'!$H2084</f>
        <v>2052</v>
      </c>
      <c r="M6095" s="9">
        <f>'Consolidtaed Data'!$L2084-'Consolidtaed Data'!$K2084</f>
        <v>368</v>
      </c>
      <c r="N6095" s="9" t="str">
        <f>VLOOKUP('Consolidtaed Data'!$C2084,[1]Locations!$A:$O,2,0)</f>
        <v>San Francisco</v>
      </c>
      <c r="O6095" s="9" t="str">
        <f>VLOOKUP('Consolidtaed Data'!$D2084,'[1]Sales People'!$A:$B,2,0)</f>
        <v>Walter Cook</v>
      </c>
      <c r="P6095" s="9" t="str">
        <f>VLOOKUP('Consolidtaed Data'!$E2084,[1]Customers!$A:$B,2,0)</f>
        <v>Johnny Andrews</v>
      </c>
      <c r="Q6095" s="11">
        <f>WEEKDAY('Consolidtaed Data'!$F2084)</f>
        <v>2</v>
      </c>
      <c r="R6095" s="9">
        <f>MONTH('Consolidtaed Data'!$F2084)</f>
        <v>6</v>
      </c>
      <c r="S6095" s="9" t="str">
        <f>TEXT(Table3[[#This Row],[Purchase Date]],"MMMM")</f>
        <v>April</v>
      </c>
      <c r="T6095" s="9">
        <f>YEAR('Consolidtaed Data'!$F2084)</f>
        <v>2020</v>
      </c>
    </row>
    <row r="6096" spans="1:20" x14ac:dyDescent="0.3">
      <c r="A6096" s="9" t="s">
        <v>7122</v>
      </c>
      <c r="B6096" s="9" t="s">
        <v>219</v>
      </c>
      <c r="C6096" s="9" t="s">
        <v>50</v>
      </c>
      <c r="D6096" s="9" t="s">
        <v>83</v>
      </c>
      <c r="E6096" s="9" t="s">
        <v>960</v>
      </c>
      <c r="F6096" s="12">
        <v>44295</v>
      </c>
      <c r="G6096" s="12" t="str">
        <f>VLOOKUP(Table3[[#This Row],[Product ID]],[1]Products!$A:$G,2,0)</f>
        <v>Product 35</v>
      </c>
      <c r="H6096" s="22">
        <v>3</v>
      </c>
      <c r="I6096" s="9">
        <f>VLOOKUP('Consolidtaed Data'!$B2278,[1]Products!$A:$G,4,0)</f>
        <v>1587</v>
      </c>
      <c r="J6096" s="9">
        <f>VLOOKUP('Consolidtaed Data'!$B2278,[1]Products!$A:$G,3,0)</f>
        <v>1301</v>
      </c>
      <c r="K6096" s="9">
        <f>'Consolidtaed Data'!$J2278*'Consolidtaed Data'!$H2278</f>
        <v>1223</v>
      </c>
      <c r="L6096" s="9">
        <f>'Consolidtaed Data'!$I2278*'Consolidtaed Data'!$H2278</f>
        <v>2005</v>
      </c>
      <c r="M6096" s="9">
        <f>'Consolidtaed Data'!$L2278-'Consolidtaed Data'!$K2278</f>
        <v>90</v>
      </c>
      <c r="N6096" s="9" t="str">
        <f>VLOOKUP('Consolidtaed Data'!$C2278,[1]Locations!$A:$O,2,0)</f>
        <v>El Cajon</v>
      </c>
      <c r="O6096" s="9" t="str">
        <f>VLOOKUP('Consolidtaed Data'!$D2278,'[1]Sales People'!$A:$B,2,0)</f>
        <v>Kenneth Bradley</v>
      </c>
      <c r="P6096" s="9" t="str">
        <f>VLOOKUP('Consolidtaed Data'!$E2278,[1]Customers!$A:$B,2,0)</f>
        <v>Jose Lewis</v>
      </c>
      <c r="Q6096" s="11">
        <f>WEEKDAY('Consolidtaed Data'!$F2278)</f>
        <v>2</v>
      </c>
      <c r="R6096" s="9">
        <f>MONTH('Consolidtaed Data'!$F2278)</f>
        <v>6</v>
      </c>
      <c r="S6096" s="9" t="str">
        <f>TEXT(Table3[[#This Row],[Purchase Date]],"MMMM")</f>
        <v>April</v>
      </c>
      <c r="T6096" s="9">
        <f>YEAR('Consolidtaed Data'!$F2278)</f>
        <v>2020</v>
      </c>
    </row>
    <row r="6097" spans="1:20" x14ac:dyDescent="0.3">
      <c r="A6097" s="9" t="s">
        <v>7123</v>
      </c>
      <c r="B6097" s="9" t="s">
        <v>204</v>
      </c>
      <c r="C6097" s="9" t="s">
        <v>394</v>
      </c>
      <c r="D6097" s="9" t="s">
        <v>131</v>
      </c>
      <c r="E6097" s="9" t="s">
        <v>892</v>
      </c>
      <c r="F6097" s="12">
        <v>44295</v>
      </c>
      <c r="G6097" s="12" t="str">
        <f>VLOOKUP(Table3[[#This Row],[Product ID]],[1]Products!$A:$G,2,0)</f>
        <v>Product 101</v>
      </c>
      <c r="H6097" s="22">
        <v>1</v>
      </c>
      <c r="I6097" s="9">
        <f>VLOOKUP('Consolidtaed Data'!$B2328,[1]Products!$A:$G,4,0)</f>
        <v>913</v>
      </c>
      <c r="J6097" s="9">
        <f>VLOOKUP('Consolidtaed Data'!$B2328,[1]Products!$A:$G,3,0)</f>
        <v>584</v>
      </c>
      <c r="K6097" s="9">
        <f>'Consolidtaed Data'!$J2328*'Consolidtaed Data'!$H2328</f>
        <v>4191</v>
      </c>
      <c r="L6097" s="9">
        <f>'Consolidtaed Data'!$I2328*'Consolidtaed Data'!$H2328</f>
        <v>5901</v>
      </c>
      <c r="M6097" s="9">
        <f>'Consolidtaed Data'!$L2328-'Consolidtaed Data'!$K2328</f>
        <v>2396</v>
      </c>
      <c r="N6097" s="9" t="str">
        <f>VLOOKUP('Consolidtaed Data'!$C2328,[1]Locations!$A:$O,2,0)</f>
        <v>Palmdale</v>
      </c>
      <c r="O6097" s="9" t="str">
        <f>VLOOKUP('Consolidtaed Data'!$D2328,'[1]Sales People'!$A:$B,2,0)</f>
        <v>Brian Thomas</v>
      </c>
      <c r="P6097" s="9" t="str">
        <f>VLOOKUP('Consolidtaed Data'!$E2328,[1]Customers!$A:$B,2,0)</f>
        <v>Edward Williams</v>
      </c>
      <c r="Q6097" s="11">
        <f>WEEKDAY('Consolidtaed Data'!$F2328)</f>
        <v>6</v>
      </c>
      <c r="R6097" s="9">
        <f>MONTH('Consolidtaed Data'!$F2328)</f>
        <v>6</v>
      </c>
      <c r="S6097" s="9" t="str">
        <f>TEXT(Table3[[#This Row],[Purchase Date]],"MMMM")</f>
        <v>April</v>
      </c>
      <c r="T6097" s="9">
        <f>YEAR('Consolidtaed Data'!$F2328)</f>
        <v>2020</v>
      </c>
    </row>
    <row r="6098" spans="1:20" x14ac:dyDescent="0.3">
      <c r="A6098" s="9" t="s">
        <v>7124</v>
      </c>
      <c r="B6098" s="9" t="s">
        <v>160</v>
      </c>
      <c r="C6098" s="9" t="s">
        <v>59</v>
      </c>
      <c r="D6098" s="9" t="s">
        <v>56</v>
      </c>
      <c r="E6098" s="9" t="s">
        <v>659</v>
      </c>
      <c r="F6098" s="12">
        <v>44295</v>
      </c>
      <c r="G6098" s="12" t="str">
        <f>VLOOKUP(Table3[[#This Row],[Product ID]],[1]Products!$A:$G,2,0)</f>
        <v>Product 28</v>
      </c>
      <c r="H6098" s="22">
        <v>3</v>
      </c>
      <c r="I6098" s="9">
        <f>VLOOKUP('Consolidtaed Data'!$B3068,[1]Products!$A:$G,4,0)</f>
        <v>127</v>
      </c>
      <c r="J6098" s="9">
        <f>VLOOKUP('Consolidtaed Data'!$B3068,[1]Products!$A:$G,3,0)</f>
        <v>79</v>
      </c>
      <c r="K6098" s="9">
        <f>'Consolidtaed Data'!$J3068*'Consolidtaed Data'!$H3068</f>
        <v>589</v>
      </c>
      <c r="L6098" s="9">
        <f>'Consolidtaed Data'!$I3068*'Consolidtaed Data'!$H3068</f>
        <v>1052</v>
      </c>
      <c r="M6098" s="9">
        <f>'Consolidtaed Data'!$L3068-'Consolidtaed Data'!$K3068</f>
        <v>328</v>
      </c>
      <c r="N6098" s="9" t="str">
        <f>VLOOKUP('Consolidtaed Data'!$C3068,[1]Locations!$A:$O,2,0)</f>
        <v>Pasadena</v>
      </c>
      <c r="O6098" s="9" t="str">
        <f>VLOOKUP('Consolidtaed Data'!$D3068,'[1]Sales People'!$A:$B,2,0)</f>
        <v>Brian Hansen</v>
      </c>
      <c r="P6098" s="9" t="str">
        <f>VLOOKUP('Consolidtaed Data'!$E3068,[1]Customers!$A:$B,2,0)</f>
        <v>Jonathan Reed</v>
      </c>
      <c r="Q6098" s="11">
        <f>WEEKDAY('Consolidtaed Data'!$F3068)</f>
        <v>5</v>
      </c>
      <c r="R6098" s="9">
        <f>MONTH('Consolidtaed Data'!$F3068)</f>
        <v>8</v>
      </c>
      <c r="S6098" s="9" t="str">
        <f>TEXT(Table3[[#This Row],[Purchase Date]],"MMMM")</f>
        <v>April</v>
      </c>
      <c r="T6098" s="9">
        <f>YEAR('Consolidtaed Data'!$F3068)</f>
        <v>2020</v>
      </c>
    </row>
    <row r="6099" spans="1:20" x14ac:dyDescent="0.3">
      <c r="A6099" s="9" t="s">
        <v>7125</v>
      </c>
      <c r="B6099" s="9" t="s">
        <v>712</v>
      </c>
      <c r="C6099" s="9" t="s">
        <v>210</v>
      </c>
      <c r="D6099" s="9" t="s">
        <v>193</v>
      </c>
      <c r="E6099" s="9" t="s">
        <v>2216</v>
      </c>
      <c r="F6099" s="12">
        <v>44295</v>
      </c>
      <c r="G6099" s="12" t="str">
        <f>VLOOKUP(Table3[[#This Row],[Product ID]],[1]Products!$A:$G,2,0)</f>
        <v>Product 32</v>
      </c>
      <c r="H6099" s="22">
        <v>4</v>
      </c>
      <c r="I6099" s="9">
        <f>VLOOKUP('Consolidtaed Data'!$B3247,[1]Products!$A:$G,4,0)</f>
        <v>1587</v>
      </c>
      <c r="J6099" s="9">
        <f>VLOOKUP('Consolidtaed Data'!$B3247,[1]Products!$A:$G,3,0)</f>
        <v>1301</v>
      </c>
      <c r="K6099" s="9">
        <f>'Consolidtaed Data'!$J3247*'Consolidtaed Data'!$H3247</f>
        <v>3848</v>
      </c>
      <c r="L6099" s="9">
        <f>'Consolidtaed Data'!$I3247*'Consolidtaed Data'!$H3247</f>
        <v>5656</v>
      </c>
      <c r="M6099" s="9">
        <f>'Consolidtaed Data'!$L3247-'Consolidtaed Data'!$K3247</f>
        <v>364</v>
      </c>
      <c r="N6099" s="9" t="str">
        <f>VLOOKUP('Consolidtaed Data'!$C3247,[1]Locations!$A:$O,2,0)</f>
        <v>San Bernardino</v>
      </c>
      <c r="O6099" s="9" t="str">
        <f>VLOOKUP('Consolidtaed Data'!$D3247,'[1]Sales People'!$A:$B,2,0)</f>
        <v>Martin Carr</v>
      </c>
      <c r="P6099" s="9" t="str">
        <f>VLOOKUP('Consolidtaed Data'!$E3247,[1]Customers!$A:$B,2,0)</f>
        <v>Larry Dunn</v>
      </c>
      <c r="Q6099" s="11">
        <f>WEEKDAY('Consolidtaed Data'!$F3247)</f>
        <v>5</v>
      </c>
      <c r="R6099" s="9">
        <f>MONTH('Consolidtaed Data'!$F3247)</f>
        <v>8</v>
      </c>
      <c r="S6099" s="9" t="str">
        <f>TEXT(Table3[[#This Row],[Purchase Date]],"MMMM")</f>
        <v>April</v>
      </c>
      <c r="T6099" s="9">
        <f>YEAR('Consolidtaed Data'!$F3247)</f>
        <v>2020</v>
      </c>
    </row>
    <row r="6100" spans="1:20" x14ac:dyDescent="0.3">
      <c r="A6100" s="9" t="s">
        <v>7126</v>
      </c>
      <c r="B6100" s="9" t="s">
        <v>418</v>
      </c>
      <c r="C6100" s="9" t="s">
        <v>8</v>
      </c>
      <c r="D6100" s="9" t="s">
        <v>13</v>
      </c>
      <c r="E6100" s="9" t="s">
        <v>579</v>
      </c>
      <c r="F6100" s="12">
        <v>44296</v>
      </c>
      <c r="G6100" s="12" t="str">
        <f>VLOOKUP(Table3[[#This Row],[Product ID]],[1]Products!$A:$G,2,0)</f>
        <v>Product 82</v>
      </c>
      <c r="H6100" s="22">
        <v>1</v>
      </c>
      <c r="I6100" s="9">
        <f>VLOOKUP('Consolidtaed Data'!$B447,[1]Products!$A:$G,4,0)</f>
        <v>818</v>
      </c>
      <c r="J6100" s="9">
        <f>VLOOKUP('Consolidtaed Data'!$B447,[1]Products!$A:$G,3,0)</f>
        <v>450</v>
      </c>
      <c r="K6100" s="9">
        <f>'Consolidtaed Data'!$J447*'Consolidtaed Data'!$H447</f>
        <v>2756</v>
      </c>
      <c r="L6100" s="9">
        <f>'Consolidtaed Data'!$I447*'Consolidtaed Data'!$H447</f>
        <v>3774</v>
      </c>
      <c r="M6100" s="9">
        <f>'Consolidtaed Data'!$L447-'Consolidtaed Data'!$K447</f>
        <v>376</v>
      </c>
      <c r="N6100" s="9" t="str">
        <f>VLOOKUP('Consolidtaed Data'!$C447,[1]Locations!$A:$O,2,0)</f>
        <v>San Jose</v>
      </c>
      <c r="O6100" s="9" t="str">
        <f>VLOOKUP('Consolidtaed Data'!$D447,'[1]Sales People'!$A:$B,2,0)</f>
        <v>John Reyes</v>
      </c>
      <c r="P6100" s="9" t="str">
        <f>VLOOKUP('Consolidtaed Data'!$E447,[1]Customers!$A:$B,2,0)</f>
        <v>Carlos Reed</v>
      </c>
      <c r="Q6100" s="11">
        <f>WEEKDAY('Consolidtaed Data'!$F447)</f>
        <v>7</v>
      </c>
      <c r="R6100" s="9">
        <f>MONTH('Consolidtaed Data'!$F447)</f>
        <v>2</v>
      </c>
      <c r="S6100" s="9" t="str">
        <f>TEXT(Table3[[#This Row],[Purchase Date]],"MMMM")</f>
        <v>April</v>
      </c>
      <c r="T6100" s="9">
        <f>YEAR('Consolidtaed Data'!$F447)</f>
        <v>2020</v>
      </c>
    </row>
    <row r="6101" spans="1:20" x14ac:dyDescent="0.3">
      <c r="A6101" s="9" t="s">
        <v>7127</v>
      </c>
      <c r="B6101" s="9" t="s">
        <v>360</v>
      </c>
      <c r="C6101" s="9" t="s">
        <v>231</v>
      </c>
      <c r="D6101" s="9" t="s">
        <v>197</v>
      </c>
      <c r="E6101" s="9" t="s">
        <v>1527</v>
      </c>
      <c r="F6101" s="12">
        <v>44296</v>
      </c>
      <c r="G6101" s="12" t="str">
        <f>VLOOKUP(Table3[[#This Row],[Product ID]],[1]Products!$A:$G,2,0)</f>
        <v>Product 59</v>
      </c>
      <c r="H6101" s="22">
        <v>1</v>
      </c>
      <c r="I6101" s="9">
        <f>VLOOKUP('Consolidtaed Data'!$B887,[1]Products!$A:$G,4,0)</f>
        <v>2464</v>
      </c>
      <c r="J6101" s="9">
        <f>VLOOKUP('Consolidtaed Data'!$B887,[1]Products!$A:$G,3,0)</f>
        <v>1774</v>
      </c>
      <c r="K6101" s="9">
        <f>'Consolidtaed Data'!$J887*'Consolidtaed Data'!$H887</f>
        <v>3702</v>
      </c>
      <c r="L6101" s="9">
        <f>'Consolidtaed Data'!$I887*'Consolidtaed Data'!$H887</f>
        <v>4746</v>
      </c>
      <c r="M6101" s="9">
        <f>'Consolidtaed Data'!$L887-'Consolidtaed Data'!$K887</f>
        <v>731</v>
      </c>
      <c r="N6101" s="9" t="str">
        <f>VLOOKUP('Consolidtaed Data'!$C887,[1]Locations!$A:$O,2,0)</f>
        <v>Los Angeles</v>
      </c>
      <c r="O6101" s="9" t="str">
        <f>VLOOKUP('Consolidtaed Data'!$D887,'[1]Sales People'!$A:$B,2,0)</f>
        <v>Larry Marshall</v>
      </c>
      <c r="P6101" s="9" t="str">
        <f>VLOOKUP('Consolidtaed Data'!$E887,[1]Customers!$A:$B,2,0)</f>
        <v>Alan Perry</v>
      </c>
      <c r="Q6101" s="11">
        <f>WEEKDAY('Consolidtaed Data'!$F887)</f>
        <v>4</v>
      </c>
      <c r="R6101" s="9">
        <f>MONTH('Consolidtaed Data'!$F887)</f>
        <v>3</v>
      </c>
      <c r="S6101" s="9" t="str">
        <f>TEXT(Table3[[#This Row],[Purchase Date]],"MMMM")</f>
        <v>April</v>
      </c>
      <c r="T6101" s="9">
        <f>YEAR('Consolidtaed Data'!$F887)</f>
        <v>2020</v>
      </c>
    </row>
    <row r="6102" spans="1:20" x14ac:dyDescent="0.3">
      <c r="A6102" s="9" t="s">
        <v>7128</v>
      </c>
      <c r="B6102" s="9" t="s">
        <v>79</v>
      </c>
      <c r="C6102" s="9" t="s">
        <v>173</v>
      </c>
      <c r="D6102" s="9" t="s">
        <v>197</v>
      </c>
      <c r="E6102" s="9" t="s">
        <v>725</v>
      </c>
      <c r="F6102" s="12">
        <v>44296</v>
      </c>
      <c r="G6102" s="12" t="str">
        <f>VLOOKUP(Table3[[#This Row],[Product ID]],[1]Products!$A:$G,2,0)</f>
        <v>Product 80</v>
      </c>
      <c r="H6102" s="22">
        <v>3</v>
      </c>
      <c r="I6102" s="9">
        <f>VLOOKUP('Consolidtaed Data'!$B1518,[1]Products!$A:$G,4,0)</f>
        <v>1367</v>
      </c>
      <c r="J6102" s="9">
        <f>VLOOKUP('Consolidtaed Data'!$B1518,[1]Products!$A:$G,3,0)</f>
        <v>984</v>
      </c>
      <c r="K6102" s="9">
        <f>'Consolidtaed Data'!$J1518*'Consolidtaed Data'!$H1518</f>
        <v>5322</v>
      </c>
      <c r="L6102" s="9">
        <f>'Consolidtaed Data'!$I1518*'Consolidtaed Data'!$H1518</f>
        <v>7392</v>
      </c>
      <c r="M6102" s="9">
        <f>'Consolidtaed Data'!$L1518-'Consolidtaed Data'!$K1518</f>
        <v>553</v>
      </c>
      <c r="N6102" s="9" t="str">
        <f>VLOOKUP('Consolidtaed Data'!$C1518,[1]Locations!$A:$O,2,0)</f>
        <v>San Diego</v>
      </c>
      <c r="O6102" s="9" t="str">
        <f>VLOOKUP('Consolidtaed Data'!$D1518,'[1]Sales People'!$A:$B,2,0)</f>
        <v>Ronald Reed</v>
      </c>
      <c r="P6102" s="9" t="str">
        <f>VLOOKUP('Consolidtaed Data'!$E1518,[1]Customers!$A:$B,2,0)</f>
        <v>Ernest Rivera</v>
      </c>
      <c r="Q6102" s="11">
        <f>WEEKDAY('Consolidtaed Data'!$F1518)</f>
        <v>3</v>
      </c>
      <c r="R6102" s="9">
        <f>MONTH('Consolidtaed Data'!$F1518)</f>
        <v>4</v>
      </c>
      <c r="S6102" s="9" t="str">
        <f>TEXT(Table3[[#This Row],[Purchase Date]],"MMMM")</f>
        <v>April</v>
      </c>
      <c r="T6102" s="9">
        <f>YEAR('Consolidtaed Data'!$F1518)</f>
        <v>2020</v>
      </c>
    </row>
    <row r="6103" spans="1:20" x14ac:dyDescent="0.3">
      <c r="A6103" s="9" t="s">
        <v>7129</v>
      </c>
      <c r="B6103" s="9" t="s">
        <v>495</v>
      </c>
      <c r="C6103" s="9" t="s">
        <v>86</v>
      </c>
      <c r="D6103" s="9" t="s">
        <v>272</v>
      </c>
      <c r="E6103" s="9" t="s">
        <v>189</v>
      </c>
      <c r="F6103" s="12">
        <v>44296</v>
      </c>
      <c r="G6103" s="12" t="str">
        <f>VLOOKUP(Table3[[#This Row],[Product ID]],[1]Products!$A:$G,2,0)</f>
        <v>Product 15</v>
      </c>
      <c r="H6103" s="22">
        <v>1</v>
      </c>
      <c r="I6103" s="9">
        <f>VLOOKUP('Consolidtaed Data'!$B1565,[1]Products!$A:$G,4,0)</f>
        <v>458</v>
      </c>
      <c r="J6103" s="9">
        <f>VLOOKUP('Consolidtaed Data'!$B1565,[1]Products!$A:$G,3,0)</f>
        <v>376</v>
      </c>
      <c r="K6103" s="9">
        <f>'Consolidtaed Data'!$J1565*'Consolidtaed Data'!$H1565</f>
        <v>1535</v>
      </c>
      <c r="L6103" s="9">
        <f>'Consolidtaed Data'!$I1565*'Consolidtaed Data'!$H1565</f>
        <v>2257</v>
      </c>
      <c r="M6103" s="9">
        <f>'Consolidtaed Data'!$L1565-'Consolidtaed Data'!$K1565</f>
        <v>690</v>
      </c>
      <c r="N6103" s="9" t="str">
        <f>VLOOKUP('Consolidtaed Data'!$C1565,[1]Locations!$A:$O,2,0)</f>
        <v>Temecula</v>
      </c>
      <c r="O6103" s="9" t="str">
        <f>VLOOKUP('Consolidtaed Data'!$D1565,'[1]Sales People'!$A:$B,2,0)</f>
        <v>Larry Castillo</v>
      </c>
      <c r="P6103" s="9" t="str">
        <f>VLOOKUP('Consolidtaed Data'!$E1565,[1]Customers!$A:$B,2,0)</f>
        <v>Aaron Tucker</v>
      </c>
      <c r="Q6103" s="11">
        <f>WEEKDAY('Consolidtaed Data'!$F1565)</f>
        <v>7</v>
      </c>
      <c r="R6103" s="9">
        <f>MONTH('Consolidtaed Data'!$F1565)</f>
        <v>4</v>
      </c>
      <c r="S6103" s="9" t="str">
        <f>TEXT(Table3[[#This Row],[Purchase Date]],"MMMM")</f>
        <v>April</v>
      </c>
      <c r="T6103" s="9">
        <f>YEAR('Consolidtaed Data'!$F1565)</f>
        <v>2020</v>
      </c>
    </row>
    <row r="6104" spans="1:20" x14ac:dyDescent="0.3">
      <c r="A6104" s="9" t="s">
        <v>7130</v>
      </c>
      <c r="B6104" s="9" t="s">
        <v>531</v>
      </c>
      <c r="C6104" s="9" t="s">
        <v>439</v>
      </c>
      <c r="D6104" s="9" t="s">
        <v>402</v>
      </c>
      <c r="E6104" s="9" t="s">
        <v>1065</v>
      </c>
      <c r="F6104" s="12">
        <v>44296</v>
      </c>
      <c r="G6104" s="12" t="str">
        <f>VLOOKUP(Table3[[#This Row],[Product ID]],[1]Products!$A:$G,2,0)</f>
        <v>Product 62</v>
      </c>
      <c r="H6104" s="22">
        <v>4</v>
      </c>
      <c r="I6104" s="9">
        <f>VLOOKUP('Consolidtaed Data'!$B1860,[1]Products!$A:$G,4,0)</f>
        <v>2294</v>
      </c>
      <c r="J6104" s="9">
        <f>VLOOKUP('Consolidtaed Data'!$B1860,[1]Products!$A:$G,3,0)</f>
        <v>1399</v>
      </c>
      <c r="K6104" s="9">
        <f>'Consolidtaed Data'!$J1860*'Consolidtaed Data'!$H1860</f>
        <v>1268</v>
      </c>
      <c r="L6104" s="9">
        <f>'Consolidtaed Data'!$I1860*'Consolidtaed Data'!$H1860</f>
        <v>1760</v>
      </c>
      <c r="M6104" s="9">
        <f>'Consolidtaed Data'!$L1860-'Consolidtaed Data'!$K1860</f>
        <v>1100</v>
      </c>
      <c r="N6104" s="9" t="str">
        <f>VLOOKUP('Consolidtaed Data'!$C1860,[1]Locations!$A:$O,2,0)</f>
        <v>Glendale</v>
      </c>
      <c r="O6104" s="9" t="str">
        <f>VLOOKUP('Consolidtaed Data'!$D1860,'[1]Sales People'!$A:$B,2,0)</f>
        <v>Bobby Russell</v>
      </c>
      <c r="P6104" s="9" t="str">
        <f>VLOOKUP('Consolidtaed Data'!$E1860,[1]Customers!$A:$B,2,0)</f>
        <v>Benjamin Carpenter</v>
      </c>
      <c r="Q6104" s="11">
        <f>WEEKDAY('Consolidtaed Data'!$F1860)</f>
        <v>7</v>
      </c>
      <c r="R6104" s="9">
        <f>MONTH('Consolidtaed Data'!$F1860)</f>
        <v>5</v>
      </c>
      <c r="S6104" s="9" t="str">
        <f>TEXT(Table3[[#This Row],[Purchase Date]],"MMMM")</f>
        <v>April</v>
      </c>
      <c r="T6104" s="9">
        <f>YEAR('Consolidtaed Data'!$F1860)</f>
        <v>2020</v>
      </c>
    </row>
    <row r="6105" spans="1:20" x14ac:dyDescent="0.3">
      <c r="A6105" s="9" t="s">
        <v>7131</v>
      </c>
      <c r="B6105" s="9" t="s">
        <v>418</v>
      </c>
      <c r="C6105" s="9" t="s">
        <v>192</v>
      </c>
      <c r="D6105" s="9" t="s">
        <v>235</v>
      </c>
      <c r="E6105" s="9" t="s">
        <v>1934</v>
      </c>
      <c r="F6105" s="12">
        <v>44296</v>
      </c>
      <c r="G6105" s="12" t="str">
        <f>VLOOKUP(Table3[[#This Row],[Product ID]],[1]Products!$A:$G,2,0)</f>
        <v>Product 82</v>
      </c>
      <c r="H6105" s="22">
        <v>1</v>
      </c>
      <c r="I6105" s="9">
        <f>VLOOKUP('Consolidtaed Data'!$B2007,[1]Products!$A:$G,4,0)</f>
        <v>1178</v>
      </c>
      <c r="J6105" s="9">
        <f>VLOOKUP('Consolidtaed Data'!$B2007,[1]Products!$A:$G,3,0)</f>
        <v>683</v>
      </c>
      <c r="K6105" s="9">
        <f>'Consolidtaed Data'!$J2007*'Consolidtaed Data'!$H2007</f>
        <v>2440</v>
      </c>
      <c r="L6105" s="9">
        <f>'Consolidtaed Data'!$I2007*'Consolidtaed Data'!$H2007</f>
        <v>3342</v>
      </c>
      <c r="M6105" s="9">
        <f>'Consolidtaed Data'!$L2007-'Consolidtaed Data'!$K2007</f>
        <v>2604</v>
      </c>
      <c r="N6105" s="9" t="str">
        <f>VLOOKUP('Consolidtaed Data'!$C2007,[1]Locations!$A:$O,2,0)</f>
        <v>Inglewood</v>
      </c>
      <c r="O6105" s="9" t="str">
        <f>VLOOKUP('Consolidtaed Data'!$D2007,'[1]Sales People'!$A:$B,2,0)</f>
        <v>Ronald Reed</v>
      </c>
      <c r="P6105" s="9" t="str">
        <f>VLOOKUP('Consolidtaed Data'!$E2007,[1]Customers!$A:$B,2,0)</f>
        <v>Shawn Reynolds</v>
      </c>
      <c r="Q6105" s="11">
        <f>WEEKDAY('Consolidtaed Data'!$F2007)</f>
        <v>3</v>
      </c>
      <c r="R6105" s="9">
        <f>MONTH('Consolidtaed Data'!$F2007)</f>
        <v>5</v>
      </c>
      <c r="S6105" s="9" t="str">
        <f>TEXT(Table3[[#This Row],[Purchase Date]],"MMMM")</f>
        <v>April</v>
      </c>
      <c r="T6105" s="9">
        <f>YEAR('Consolidtaed Data'!$F2007)</f>
        <v>2020</v>
      </c>
    </row>
    <row r="6106" spans="1:20" x14ac:dyDescent="0.3">
      <c r="A6106" s="9" t="s">
        <v>7132</v>
      </c>
      <c r="B6106" s="9" t="s">
        <v>366</v>
      </c>
      <c r="C6106" s="9" t="s">
        <v>72</v>
      </c>
      <c r="D6106" s="9" t="s">
        <v>127</v>
      </c>
      <c r="E6106" s="9" t="s">
        <v>1134</v>
      </c>
      <c r="F6106" s="12">
        <v>44296</v>
      </c>
      <c r="G6106" s="12" t="str">
        <f>VLOOKUP(Table3[[#This Row],[Product ID]],[1]Products!$A:$G,2,0)</f>
        <v>Product 39</v>
      </c>
      <c r="H6106" s="22">
        <v>2</v>
      </c>
      <c r="I6106" s="9">
        <f>VLOOKUP('Consolidtaed Data'!$B2024,[1]Products!$A:$G,4,0)</f>
        <v>2464</v>
      </c>
      <c r="J6106" s="9">
        <f>VLOOKUP('Consolidtaed Data'!$B2024,[1]Products!$A:$G,3,0)</f>
        <v>1774</v>
      </c>
      <c r="K6106" s="9">
        <f>'Consolidtaed Data'!$J2024*'Consolidtaed Data'!$H2024</f>
        <v>1896</v>
      </c>
      <c r="L6106" s="9">
        <f>'Consolidtaed Data'!$I2024*'Consolidtaed Data'!$H2024</f>
        <v>2495</v>
      </c>
      <c r="M6106" s="9">
        <f>'Consolidtaed Data'!$L2024-'Consolidtaed Data'!$K2024</f>
        <v>34</v>
      </c>
      <c r="N6106" s="9" t="str">
        <f>VLOOKUP('Consolidtaed Data'!$C2024,[1]Locations!$A:$O,2,0)</f>
        <v>Riverside</v>
      </c>
      <c r="O6106" s="9" t="str">
        <f>VLOOKUP('Consolidtaed Data'!$D2024,'[1]Sales People'!$A:$B,2,0)</f>
        <v>Larry Marshall</v>
      </c>
      <c r="P6106" s="9" t="str">
        <f>VLOOKUP('Consolidtaed Data'!$E2024,[1]Customers!$A:$B,2,0)</f>
        <v>Ronald Burns</v>
      </c>
      <c r="Q6106" s="11">
        <f>WEEKDAY('Consolidtaed Data'!$F2024)</f>
        <v>5</v>
      </c>
      <c r="R6106" s="9">
        <f>MONTH('Consolidtaed Data'!$F2024)</f>
        <v>5</v>
      </c>
      <c r="S6106" s="9" t="str">
        <f>TEXT(Table3[[#This Row],[Purchase Date]],"MMMM")</f>
        <v>April</v>
      </c>
      <c r="T6106" s="9">
        <f>YEAR('Consolidtaed Data'!$F2024)</f>
        <v>2020</v>
      </c>
    </row>
    <row r="6107" spans="1:20" x14ac:dyDescent="0.3">
      <c r="A6107" s="9" t="s">
        <v>7133</v>
      </c>
      <c r="B6107" s="9" t="s">
        <v>364</v>
      </c>
      <c r="C6107" s="9" t="s">
        <v>347</v>
      </c>
      <c r="D6107" s="9" t="s">
        <v>153</v>
      </c>
      <c r="E6107" s="9" t="s">
        <v>146</v>
      </c>
      <c r="F6107" s="12">
        <v>44296</v>
      </c>
      <c r="G6107" s="12" t="str">
        <f>VLOOKUP(Table3[[#This Row],[Product ID]],[1]Products!$A:$G,2,0)</f>
        <v>Product 45</v>
      </c>
      <c r="H6107" s="22">
        <v>1</v>
      </c>
      <c r="I6107" s="9">
        <f>VLOOKUP('Consolidtaed Data'!$B2537,[1]Products!$A:$G,4,0)</f>
        <v>1972</v>
      </c>
      <c r="J6107" s="9">
        <f>VLOOKUP('Consolidtaed Data'!$B2537,[1]Products!$A:$G,3,0)</f>
        <v>1321</v>
      </c>
      <c r="K6107" s="9">
        <f>'Consolidtaed Data'!$J2537*'Consolidtaed Data'!$H2537</f>
        <v>421</v>
      </c>
      <c r="L6107" s="9">
        <f>'Consolidtaed Data'!$I2537*'Consolidtaed Data'!$H2537</f>
        <v>561</v>
      </c>
      <c r="M6107" s="9">
        <f>'Consolidtaed Data'!$L2537-'Consolidtaed Data'!$K2537</f>
        <v>528</v>
      </c>
      <c r="N6107" s="9" t="str">
        <f>VLOOKUP('Consolidtaed Data'!$C2537,[1]Locations!$A:$O,2,0)</f>
        <v>San Buenaventura (Ventura)</v>
      </c>
      <c r="O6107" s="9" t="str">
        <f>VLOOKUP('Consolidtaed Data'!$D2537,'[1]Sales People'!$A:$B,2,0)</f>
        <v>Patrick Ruiz</v>
      </c>
      <c r="P6107" s="9" t="str">
        <f>VLOOKUP('Consolidtaed Data'!$E2537,[1]Customers!$A:$B,2,0)</f>
        <v>Michael Ward</v>
      </c>
      <c r="Q6107" s="11">
        <f>WEEKDAY('Consolidtaed Data'!$F2537)</f>
        <v>6</v>
      </c>
      <c r="R6107" s="9">
        <f>MONTH('Consolidtaed Data'!$F2537)</f>
        <v>7</v>
      </c>
      <c r="S6107" s="9" t="str">
        <f>TEXT(Table3[[#This Row],[Purchase Date]],"MMMM")</f>
        <v>April</v>
      </c>
      <c r="T6107" s="9">
        <f>YEAR('Consolidtaed Data'!$F2537)</f>
        <v>2020</v>
      </c>
    </row>
    <row r="6108" spans="1:20" x14ac:dyDescent="0.3">
      <c r="A6108" s="9" t="s">
        <v>7134</v>
      </c>
      <c r="B6108" s="9" t="s">
        <v>191</v>
      </c>
      <c r="C6108" s="9" t="s">
        <v>104</v>
      </c>
      <c r="D6108" s="9" t="s">
        <v>174</v>
      </c>
      <c r="E6108" s="9" t="s">
        <v>644</v>
      </c>
      <c r="F6108" s="12">
        <v>44296</v>
      </c>
      <c r="G6108" s="12" t="str">
        <f>VLOOKUP(Table3[[#This Row],[Product ID]],[1]Products!$A:$G,2,0)</f>
        <v>Product 36</v>
      </c>
      <c r="H6108" s="22">
        <v>1</v>
      </c>
      <c r="I6108" s="9">
        <f>VLOOKUP('Consolidtaed Data'!$B2639,[1]Products!$A:$G,4,0)</f>
        <v>1587</v>
      </c>
      <c r="J6108" s="9">
        <f>VLOOKUP('Consolidtaed Data'!$B2639,[1]Products!$A:$G,3,0)</f>
        <v>1301</v>
      </c>
      <c r="K6108" s="9">
        <f>'Consolidtaed Data'!$J2639*'Consolidtaed Data'!$H2639</f>
        <v>1248</v>
      </c>
      <c r="L6108" s="9">
        <f>'Consolidtaed Data'!$I2639*'Consolidtaed Data'!$H2639</f>
        <v>1809</v>
      </c>
      <c r="M6108" s="9">
        <f>'Consolidtaed Data'!$L2639-'Consolidtaed Data'!$K2639</f>
        <v>87</v>
      </c>
      <c r="N6108" s="9" t="str">
        <f>VLOOKUP('Consolidtaed Data'!$C2639,[1]Locations!$A:$O,2,0)</f>
        <v>Palmdale</v>
      </c>
      <c r="O6108" s="9" t="str">
        <f>VLOOKUP('Consolidtaed Data'!$D2639,'[1]Sales People'!$A:$B,2,0)</f>
        <v>Joshua Taylor</v>
      </c>
      <c r="P6108" s="9" t="str">
        <f>VLOOKUP('Consolidtaed Data'!$E2639,[1]Customers!$A:$B,2,0)</f>
        <v>Sean Knight</v>
      </c>
      <c r="Q6108" s="11">
        <f>WEEKDAY('Consolidtaed Data'!$F2639)</f>
        <v>7</v>
      </c>
      <c r="R6108" s="9">
        <f>MONTH('Consolidtaed Data'!$F2639)</f>
        <v>7</v>
      </c>
      <c r="S6108" s="9" t="str">
        <f>TEXT(Table3[[#This Row],[Purchase Date]],"MMMM")</f>
        <v>April</v>
      </c>
      <c r="T6108" s="9">
        <f>YEAR('Consolidtaed Data'!$F2639)</f>
        <v>2020</v>
      </c>
    </row>
    <row r="6109" spans="1:20" x14ac:dyDescent="0.3">
      <c r="A6109" s="9" t="s">
        <v>7135</v>
      </c>
      <c r="B6109" s="9" t="s">
        <v>477</v>
      </c>
      <c r="C6109" s="9" t="s">
        <v>302</v>
      </c>
      <c r="D6109" s="9" t="s">
        <v>329</v>
      </c>
      <c r="E6109" s="9" t="s">
        <v>2283</v>
      </c>
      <c r="F6109" s="12">
        <v>44296</v>
      </c>
      <c r="G6109" s="12" t="str">
        <f>VLOOKUP(Table3[[#This Row],[Product ID]],[1]Products!$A:$G,2,0)</f>
        <v>Product 46</v>
      </c>
      <c r="H6109" s="22">
        <v>2</v>
      </c>
      <c r="I6109" s="9">
        <f>VLOOKUP('Consolidtaed Data'!$B2648,[1]Products!$A:$G,4,0)</f>
        <v>1783</v>
      </c>
      <c r="J6109" s="9">
        <f>VLOOKUP('Consolidtaed Data'!$B2648,[1]Products!$A:$G,3,0)</f>
        <v>1516</v>
      </c>
      <c r="K6109" s="9">
        <f>'Consolidtaed Data'!$J2648*'Consolidtaed Data'!$H2648</f>
        <v>1485</v>
      </c>
      <c r="L6109" s="9">
        <f>'Consolidtaed Data'!$I2648*'Consolidtaed Data'!$H2648</f>
        <v>2091</v>
      </c>
      <c r="M6109" s="9">
        <f>'Consolidtaed Data'!$L2648-'Consolidtaed Data'!$K2648</f>
        <v>344</v>
      </c>
      <c r="N6109" s="9" t="str">
        <f>VLOOKUP('Consolidtaed Data'!$C2648,[1]Locations!$A:$O,2,0)</f>
        <v>West Covina</v>
      </c>
      <c r="O6109" s="9" t="str">
        <f>VLOOKUP('Consolidtaed Data'!$D2648,'[1]Sales People'!$A:$B,2,0)</f>
        <v>Kenneth Fields</v>
      </c>
      <c r="P6109" s="9" t="str">
        <f>VLOOKUP('Consolidtaed Data'!$E2648,[1]Customers!$A:$B,2,0)</f>
        <v>Jason Diaz</v>
      </c>
      <c r="Q6109" s="11">
        <f>WEEKDAY('Consolidtaed Data'!$F2648)</f>
        <v>1</v>
      </c>
      <c r="R6109" s="9">
        <f>MONTH('Consolidtaed Data'!$F2648)</f>
        <v>7</v>
      </c>
      <c r="S6109" s="9" t="str">
        <f>TEXT(Table3[[#This Row],[Purchase Date]],"MMMM")</f>
        <v>April</v>
      </c>
      <c r="T6109" s="9">
        <f>YEAR('Consolidtaed Data'!$F2648)</f>
        <v>2020</v>
      </c>
    </row>
    <row r="6110" spans="1:20" x14ac:dyDescent="0.3">
      <c r="A6110" s="9" t="s">
        <v>7136</v>
      </c>
      <c r="B6110" s="9" t="s">
        <v>572</v>
      </c>
      <c r="C6110" s="9" t="s">
        <v>331</v>
      </c>
      <c r="D6110" s="9" t="s">
        <v>246</v>
      </c>
      <c r="E6110" s="9" t="s">
        <v>656</v>
      </c>
      <c r="F6110" s="12">
        <v>44296</v>
      </c>
      <c r="G6110" s="12" t="str">
        <f>VLOOKUP(Table3[[#This Row],[Product ID]],[1]Products!$A:$G,2,0)</f>
        <v>Product 22</v>
      </c>
      <c r="H6110" s="22">
        <v>2</v>
      </c>
      <c r="I6110" s="9">
        <f>VLOOKUP('Consolidtaed Data'!$B2876,[1]Products!$A:$G,4,0)</f>
        <v>818</v>
      </c>
      <c r="J6110" s="9">
        <f>VLOOKUP('Consolidtaed Data'!$B2876,[1]Products!$A:$G,3,0)</f>
        <v>450</v>
      </c>
      <c r="K6110" s="9">
        <f>'Consolidtaed Data'!$J2876*'Consolidtaed Data'!$H2876</f>
        <v>2440</v>
      </c>
      <c r="L6110" s="9">
        <f>'Consolidtaed Data'!$I2876*'Consolidtaed Data'!$H2876</f>
        <v>3342</v>
      </c>
      <c r="M6110" s="9">
        <f>'Consolidtaed Data'!$L2876-'Consolidtaed Data'!$K2876</f>
        <v>2048</v>
      </c>
      <c r="N6110" s="9" t="str">
        <f>VLOOKUP('Consolidtaed Data'!$C2876,[1]Locations!$A:$O,2,0)</f>
        <v>Anaheim</v>
      </c>
      <c r="O6110" s="9" t="str">
        <f>VLOOKUP('Consolidtaed Data'!$D2876,'[1]Sales People'!$A:$B,2,0)</f>
        <v>Fred Robertson</v>
      </c>
      <c r="P6110" s="9" t="str">
        <f>VLOOKUP('Consolidtaed Data'!$E2876,[1]Customers!$A:$B,2,0)</f>
        <v>Henry Stanley</v>
      </c>
      <c r="Q6110" s="11">
        <f>WEEKDAY('Consolidtaed Data'!$F2876)</f>
        <v>4</v>
      </c>
      <c r="R6110" s="9">
        <f>MONTH('Consolidtaed Data'!$F2876)</f>
        <v>7</v>
      </c>
      <c r="S6110" s="9" t="str">
        <f>TEXT(Table3[[#This Row],[Purchase Date]],"MMMM")</f>
        <v>April</v>
      </c>
      <c r="T6110" s="9">
        <f>YEAR('Consolidtaed Data'!$F2876)</f>
        <v>2020</v>
      </c>
    </row>
    <row r="6111" spans="1:20" x14ac:dyDescent="0.3">
      <c r="A6111" s="9" t="s">
        <v>7137</v>
      </c>
      <c r="B6111" s="9" t="s">
        <v>373</v>
      </c>
      <c r="C6111" s="9" t="s">
        <v>412</v>
      </c>
      <c r="D6111" s="9" t="s">
        <v>315</v>
      </c>
      <c r="E6111" s="9" t="s">
        <v>1152</v>
      </c>
      <c r="F6111" s="12">
        <v>44296</v>
      </c>
      <c r="G6111" s="12" t="str">
        <f>VLOOKUP(Table3[[#This Row],[Product ID]],[1]Products!$A:$G,2,0)</f>
        <v>Product 66</v>
      </c>
      <c r="H6111" s="22">
        <v>1</v>
      </c>
      <c r="I6111" s="9">
        <f>VLOOKUP('Consolidtaed Data'!$B2979,[1]Products!$A:$G,4,0)</f>
        <v>847</v>
      </c>
      <c r="J6111" s="9">
        <f>VLOOKUP('Consolidtaed Data'!$B2979,[1]Products!$A:$G,3,0)</f>
        <v>534</v>
      </c>
      <c r="K6111" s="9">
        <f>'Consolidtaed Data'!$J2979*'Consolidtaed Data'!$H2979</f>
        <v>1485</v>
      </c>
      <c r="L6111" s="9">
        <f>'Consolidtaed Data'!$I2979*'Consolidtaed Data'!$H2979</f>
        <v>2091</v>
      </c>
      <c r="M6111" s="9">
        <f>'Consolidtaed Data'!$L2979-'Consolidtaed Data'!$K2979</f>
        <v>246</v>
      </c>
      <c r="N6111" s="9" t="str">
        <f>VLOOKUP('Consolidtaed Data'!$C2979,[1]Locations!$A:$O,2,0)</f>
        <v>Thousand Oaks</v>
      </c>
      <c r="O6111" s="9" t="str">
        <f>VLOOKUP('Consolidtaed Data'!$D2979,'[1]Sales People'!$A:$B,2,0)</f>
        <v>Justin Lynch</v>
      </c>
      <c r="P6111" s="9" t="str">
        <f>VLOOKUP('Consolidtaed Data'!$E2979,[1]Customers!$A:$B,2,0)</f>
        <v>Aaron Cruz</v>
      </c>
      <c r="Q6111" s="11">
        <f>WEEKDAY('Consolidtaed Data'!$F2979)</f>
        <v>5</v>
      </c>
      <c r="R6111" s="9">
        <f>MONTH('Consolidtaed Data'!$F2979)</f>
        <v>8</v>
      </c>
      <c r="S6111" s="9" t="str">
        <f>TEXT(Table3[[#This Row],[Purchase Date]],"MMMM")</f>
        <v>April</v>
      </c>
      <c r="T6111" s="9">
        <f>YEAR('Consolidtaed Data'!$F2979)</f>
        <v>2020</v>
      </c>
    </row>
    <row r="6112" spans="1:20" x14ac:dyDescent="0.3">
      <c r="A6112" s="9" t="s">
        <v>7138</v>
      </c>
      <c r="B6112" s="9" t="s">
        <v>369</v>
      </c>
      <c r="C6112" s="9" t="s">
        <v>412</v>
      </c>
      <c r="D6112" s="9" t="s">
        <v>123</v>
      </c>
      <c r="E6112" s="9" t="s">
        <v>1116</v>
      </c>
      <c r="F6112" s="12">
        <v>44296</v>
      </c>
      <c r="G6112" s="12" t="str">
        <f>VLOOKUP(Table3[[#This Row],[Product ID]],[1]Products!$A:$G,2,0)</f>
        <v>Product 8</v>
      </c>
      <c r="H6112" s="22">
        <v>4</v>
      </c>
      <c r="I6112" s="9">
        <f>VLOOKUP('Consolidtaed Data'!$B3052,[1]Products!$A:$G,4,0)</f>
        <v>392</v>
      </c>
      <c r="J6112" s="9">
        <f>VLOOKUP('Consolidtaed Data'!$B3052,[1]Products!$A:$G,3,0)</f>
        <v>255</v>
      </c>
      <c r="K6112" s="9">
        <f>'Consolidtaed Data'!$J3052*'Consolidtaed Data'!$H3052</f>
        <v>44</v>
      </c>
      <c r="L6112" s="9">
        <f>'Consolidtaed Data'!$I3052*'Consolidtaed Data'!$H3052</f>
        <v>70</v>
      </c>
      <c r="M6112" s="9">
        <f>'Consolidtaed Data'!$L3052-'Consolidtaed Data'!$K3052</f>
        <v>1888</v>
      </c>
      <c r="N6112" s="9" t="str">
        <f>VLOOKUP('Consolidtaed Data'!$C3052,[1]Locations!$A:$O,2,0)</f>
        <v>Hayward</v>
      </c>
      <c r="O6112" s="9" t="str">
        <f>VLOOKUP('Consolidtaed Data'!$D3052,'[1]Sales People'!$A:$B,2,0)</f>
        <v>Scott Clark</v>
      </c>
      <c r="P6112" s="9" t="str">
        <f>VLOOKUP('Consolidtaed Data'!$E3052,[1]Customers!$A:$B,2,0)</f>
        <v>Clarence Kelley</v>
      </c>
      <c r="Q6112" s="11">
        <f>WEEKDAY('Consolidtaed Data'!$F3052)</f>
        <v>3</v>
      </c>
      <c r="R6112" s="9">
        <f>MONTH('Consolidtaed Data'!$F3052)</f>
        <v>8</v>
      </c>
      <c r="S6112" s="9" t="str">
        <f>TEXT(Table3[[#This Row],[Purchase Date]],"MMMM")</f>
        <v>April</v>
      </c>
      <c r="T6112" s="9">
        <f>YEAR('Consolidtaed Data'!$F3052)</f>
        <v>2020</v>
      </c>
    </row>
    <row r="6113" spans="1:20" x14ac:dyDescent="0.3">
      <c r="A6113" s="9" t="s">
        <v>7139</v>
      </c>
      <c r="B6113" s="9" t="s">
        <v>7</v>
      </c>
      <c r="C6113" s="9" t="s">
        <v>90</v>
      </c>
      <c r="D6113" s="9" t="s">
        <v>315</v>
      </c>
      <c r="E6113" s="9" t="s">
        <v>578</v>
      </c>
      <c r="F6113" s="12">
        <v>44296</v>
      </c>
      <c r="G6113" s="12" t="str">
        <f>VLOOKUP(Table3[[#This Row],[Product ID]],[1]Products!$A:$G,2,0)</f>
        <v>Product 77</v>
      </c>
      <c r="H6113" s="22">
        <v>3</v>
      </c>
      <c r="I6113" s="9">
        <f>VLOOKUP('Consolidtaed Data'!$B3302,[1]Products!$A:$G,4,0)</f>
        <v>1635</v>
      </c>
      <c r="J6113" s="9">
        <f>VLOOKUP('Consolidtaed Data'!$B3302,[1]Products!$A:$G,3,0)</f>
        <v>1046</v>
      </c>
      <c r="K6113" s="9">
        <f>'Consolidtaed Data'!$J3302*'Consolidtaed Data'!$H3302</f>
        <v>1620</v>
      </c>
      <c r="L6113" s="9">
        <f>'Consolidtaed Data'!$I3302*'Consolidtaed Data'!$H3302</f>
        <v>2613</v>
      </c>
      <c r="M6113" s="9">
        <f>'Consolidtaed Data'!$L3302-'Consolidtaed Data'!$K3302</f>
        <v>87</v>
      </c>
      <c r="N6113" s="9" t="str">
        <f>VLOOKUP('Consolidtaed Data'!$C3302,[1]Locations!$A:$O,2,0)</f>
        <v>Stockton</v>
      </c>
      <c r="O6113" s="9" t="str">
        <f>VLOOKUP('Consolidtaed Data'!$D3302,'[1]Sales People'!$A:$B,2,0)</f>
        <v>Fred Robertson</v>
      </c>
      <c r="P6113" s="9" t="str">
        <f>VLOOKUP('Consolidtaed Data'!$E3302,[1]Customers!$A:$B,2,0)</f>
        <v>Shawn Torres</v>
      </c>
      <c r="Q6113" s="11">
        <f>WEEKDAY('Consolidtaed Data'!$F3302)</f>
        <v>2</v>
      </c>
      <c r="R6113" s="9">
        <f>MONTH('Consolidtaed Data'!$F3302)</f>
        <v>8</v>
      </c>
      <c r="S6113" s="9" t="str">
        <f>TEXT(Table3[[#This Row],[Purchase Date]],"MMMM")</f>
        <v>April</v>
      </c>
      <c r="T6113" s="9">
        <f>YEAR('Consolidtaed Data'!$F3302)</f>
        <v>2020</v>
      </c>
    </row>
    <row r="6114" spans="1:20" x14ac:dyDescent="0.3">
      <c r="A6114" s="9" t="s">
        <v>7140</v>
      </c>
      <c r="B6114" s="9" t="s">
        <v>366</v>
      </c>
      <c r="C6114" s="9" t="s">
        <v>405</v>
      </c>
      <c r="D6114" s="9" t="s">
        <v>315</v>
      </c>
      <c r="E6114" s="9" t="s">
        <v>144</v>
      </c>
      <c r="F6114" s="12">
        <v>44296</v>
      </c>
      <c r="G6114" s="12" t="str">
        <f>VLOOKUP(Table3[[#This Row],[Product ID]],[1]Products!$A:$G,2,0)</f>
        <v>Product 39</v>
      </c>
      <c r="H6114" s="22">
        <v>3</v>
      </c>
      <c r="I6114" s="9">
        <f>VLOOKUP('Consolidtaed Data'!$B3429,[1]Products!$A:$G,4,0)</f>
        <v>1367</v>
      </c>
      <c r="J6114" s="9">
        <f>VLOOKUP('Consolidtaed Data'!$B3429,[1]Products!$A:$G,3,0)</f>
        <v>984</v>
      </c>
      <c r="K6114" s="9">
        <f>'Consolidtaed Data'!$J3429*'Consolidtaed Data'!$H3429</f>
        <v>294</v>
      </c>
      <c r="L6114" s="9">
        <f>'Consolidtaed Data'!$I3429*'Consolidtaed Data'!$H3429</f>
        <v>368</v>
      </c>
      <c r="M6114" s="9">
        <f>'Consolidtaed Data'!$L3429-'Consolidtaed Data'!$K3429</f>
        <v>51</v>
      </c>
      <c r="N6114" s="9" t="str">
        <f>VLOOKUP('Consolidtaed Data'!$C3429,[1]Locations!$A:$O,2,0)</f>
        <v>Inglewood</v>
      </c>
      <c r="O6114" s="9" t="str">
        <f>VLOOKUP('Consolidtaed Data'!$D3429,'[1]Sales People'!$A:$B,2,0)</f>
        <v>Ryan Butler</v>
      </c>
      <c r="P6114" s="9" t="str">
        <f>VLOOKUP('Consolidtaed Data'!$E3429,[1]Customers!$A:$B,2,0)</f>
        <v>Anthony Simpson</v>
      </c>
      <c r="Q6114" s="11">
        <f>WEEKDAY('Consolidtaed Data'!$F3429)</f>
        <v>3</v>
      </c>
      <c r="R6114" s="9">
        <f>MONTH('Consolidtaed Data'!$F3429)</f>
        <v>9</v>
      </c>
      <c r="S6114" s="9" t="str">
        <f>TEXT(Table3[[#This Row],[Purchase Date]],"MMMM")</f>
        <v>April</v>
      </c>
      <c r="T6114" s="9">
        <f>YEAR('Consolidtaed Data'!$F3429)</f>
        <v>2020</v>
      </c>
    </row>
    <row r="6115" spans="1:20" x14ac:dyDescent="0.3">
      <c r="A6115" s="9" t="s">
        <v>7141</v>
      </c>
      <c r="B6115" s="9" t="s">
        <v>24</v>
      </c>
      <c r="C6115" s="9" t="s">
        <v>63</v>
      </c>
      <c r="D6115" s="9" t="s">
        <v>64</v>
      </c>
      <c r="E6115" s="9" t="s">
        <v>77</v>
      </c>
      <c r="F6115" s="12">
        <v>44297</v>
      </c>
      <c r="G6115" s="12" t="str">
        <f>VLOOKUP(Table3[[#This Row],[Product ID]],[1]Products!$A:$G,2,0)</f>
        <v>Product 6</v>
      </c>
      <c r="H6115" s="22">
        <v>3</v>
      </c>
      <c r="I6115" s="9">
        <f>VLOOKUP('Consolidtaed Data'!$B11,[1]Products!$A:$G,4,0)</f>
        <v>1972</v>
      </c>
      <c r="J6115" s="9">
        <f>VLOOKUP('Consolidtaed Data'!$B11,[1]Products!$A:$G,3,0)</f>
        <v>1321</v>
      </c>
      <c r="K6115" s="9">
        <f>'Consolidtaed Data'!$J11*'Consolidtaed Data'!$H11</f>
        <v>2886</v>
      </c>
      <c r="L6115" s="9">
        <f>'Consolidtaed Data'!$I11*'Consolidtaed Data'!$H11</f>
        <v>4242</v>
      </c>
      <c r="M6115" s="9">
        <f>'Consolidtaed Data'!$L11-'Consolidtaed Data'!$K11</f>
        <v>644</v>
      </c>
      <c r="N6115" s="9" t="str">
        <f>VLOOKUP('Consolidtaed Data'!$C11,[1]Locations!$A:$O,2,0)</f>
        <v>Jurupa Valley</v>
      </c>
      <c r="O6115" s="9" t="str">
        <f>VLOOKUP('Consolidtaed Data'!$D11,'[1]Sales People'!$A:$B,2,0)</f>
        <v>Joshua Cook</v>
      </c>
      <c r="P6115" s="9" t="str">
        <f>VLOOKUP('Consolidtaed Data'!$E11,[1]Customers!$A:$B,2,0)</f>
        <v>Gerald Reyes</v>
      </c>
      <c r="Q6115" s="11">
        <f>WEEKDAY('Consolidtaed Data'!$F11)</f>
        <v>4</v>
      </c>
      <c r="R6115" s="9">
        <f>MONTH('Consolidtaed Data'!$F11)</f>
        <v>1</v>
      </c>
      <c r="S6115" s="9" t="str">
        <f>TEXT(Table3[[#This Row],[Purchase Date]],"MMMM")</f>
        <v>April</v>
      </c>
      <c r="T6115" s="9">
        <f>YEAR('Consolidtaed Data'!$F11)</f>
        <v>2020</v>
      </c>
    </row>
    <row r="6116" spans="1:20" x14ac:dyDescent="0.3">
      <c r="A6116" s="9" t="s">
        <v>7142</v>
      </c>
      <c r="B6116" s="9" t="s">
        <v>62</v>
      </c>
      <c r="C6116" s="9" t="s">
        <v>295</v>
      </c>
      <c r="D6116" s="9" t="s">
        <v>22</v>
      </c>
      <c r="E6116" s="9" t="s">
        <v>735</v>
      </c>
      <c r="F6116" s="12">
        <v>44297</v>
      </c>
      <c r="G6116" s="12" t="str">
        <f>VLOOKUP(Table3[[#This Row],[Product ID]],[1]Products!$A:$G,2,0)</f>
        <v>Product 17</v>
      </c>
      <c r="H6116" s="22">
        <v>2</v>
      </c>
      <c r="I6116" s="9">
        <f>VLOOKUP('Consolidtaed Data'!$B229,[1]Products!$A:$G,4,0)</f>
        <v>1119</v>
      </c>
      <c r="J6116" s="9">
        <f>VLOOKUP('Consolidtaed Data'!$B229,[1]Products!$A:$G,3,0)</f>
        <v>683</v>
      </c>
      <c r="K6116" s="9">
        <f>'Consolidtaed Data'!$J229*'Consolidtaed Data'!$H229</f>
        <v>1473</v>
      </c>
      <c r="L6116" s="9">
        <f>'Consolidtaed Data'!$I229*'Consolidtaed Data'!$H229</f>
        <v>2497</v>
      </c>
      <c r="M6116" s="9">
        <f>'Consolidtaed Data'!$L229-'Consolidtaed Data'!$K229</f>
        <v>161</v>
      </c>
      <c r="N6116" s="9" t="str">
        <f>VLOOKUP('Consolidtaed Data'!$C229,[1]Locations!$A:$O,2,0)</f>
        <v>Burbank</v>
      </c>
      <c r="O6116" s="9" t="str">
        <f>VLOOKUP('Consolidtaed Data'!$D229,'[1]Sales People'!$A:$B,2,0)</f>
        <v>Kenneth Bradley</v>
      </c>
      <c r="P6116" s="9" t="str">
        <f>VLOOKUP('Consolidtaed Data'!$E229,[1]Customers!$A:$B,2,0)</f>
        <v>Steven Owens</v>
      </c>
      <c r="Q6116" s="11">
        <f>WEEKDAY('Consolidtaed Data'!$F229)</f>
        <v>5</v>
      </c>
      <c r="R6116" s="9">
        <f>MONTH('Consolidtaed Data'!$F229)</f>
        <v>1</v>
      </c>
      <c r="S6116" s="9" t="str">
        <f>TEXT(Table3[[#This Row],[Purchase Date]],"MMMM")</f>
        <v>April</v>
      </c>
      <c r="T6116" s="9">
        <f>YEAR('Consolidtaed Data'!$F229)</f>
        <v>2020</v>
      </c>
    </row>
    <row r="6117" spans="1:20" x14ac:dyDescent="0.3">
      <c r="A6117" s="9" t="s">
        <v>7143</v>
      </c>
      <c r="B6117" s="9" t="s">
        <v>318</v>
      </c>
      <c r="C6117" s="9" t="s">
        <v>504</v>
      </c>
      <c r="D6117" s="9" t="s">
        <v>95</v>
      </c>
      <c r="E6117" s="9" t="s">
        <v>903</v>
      </c>
      <c r="F6117" s="12">
        <v>44297</v>
      </c>
      <c r="G6117" s="12" t="str">
        <f>VLOOKUP(Table3[[#This Row],[Product ID]],[1]Products!$A:$G,2,0)</f>
        <v>Product 89</v>
      </c>
      <c r="H6117" s="22">
        <v>1</v>
      </c>
      <c r="I6117" s="9">
        <f>VLOOKUP('Consolidtaed Data'!$B321,[1]Products!$A:$G,4,0)</f>
        <v>2396</v>
      </c>
      <c r="J6117" s="9">
        <f>VLOOKUP('Consolidtaed Data'!$B321,[1]Products!$A:$G,3,0)</f>
        <v>1965</v>
      </c>
      <c r="K6117" s="9">
        <f>'Consolidtaed Data'!$J321*'Consolidtaed Data'!$H321</f>
        <v>816</v>
      </c>
      <c r="L6117" s="9">
        <f>'Consolidtaed Data'!$I321*'Consolidtaed Data'!$H321</f>
        <v>1008</v>
      </c>
      <c r="M6117" s="9">
        <f>'Consolidtaed Data'!$L321-'Consolidtaed Data'!$K321</f>
        <v>565</v>
      </c>
      <c r="N6117" s="9" t="str">
        <f>VLOOKUP('Consolidtaed Data'!$C321,[1]Locations!$A:$O,2,0)</f>
        <v>Escondido</v>
      </c>
      <c r="O6117" s="9" t="str">
        <f>VLOOKUP('Consolidtaed Data'!$D321,'[1]Sales People'!$A:$B,2,0)</f>
        <v>Brian Davis</v>
      </c>
      <c r="P6117" s="9" t="str">
        <f>VLOOKUP('Consolidtaed Data'!$E321,[1]Customers!$A:$B,2,0)</f>
        <v>Wayne Gordon</v>
      </c>
      <c r="Q6117" s="11">
        <f>WEEKDAY('Consolidtaed Data'!$F321)</f>
        <v>5</v>
      </c>
      <c r="R6117" s="9">
        <f>MONTH('Consolidtaed Data'!$F321)</f>
        <v>1</v>
      </c>
      <c r="S6117" s="9" t="str">
        <f>TEXT(Table3[[#This Row],[Purchase Date]],"MMMM")</f>
        <v>April</v>
      </c>
      <c r="T6117" s="9">
        <f>YEAR('Consolidtaed Data'!$F321)</f>
        <v>2020</v>
      </c>
    </row>
    <row r="6118" spans="1:20" x14ac:dyDescent="0.3">
      <c r="A6118" s="9" t="s">
        <v>7144</v>
      </c>
      <c r="B6118" s="9" t="s">
        <v>429</v>
      </c>
      <c r="C6118" s="9" t="s">
        <v>228</v>
      </c>
      <c r="D6118" s="9" t="s">
        <v>80</v>
      </c>
      <c r="E6118" s="9" t="s">
        <v>917</v>
      </c>
      <c r="F6118" s="12">
        <v>44297</v>
      </c>
      <c r="G6118" s="12" t="str">
        <f>VLOOKUP(Table3[[#This Row],[Product ID]],[1]Products!$A:$G,2,0)</f>
        <v>Product 87</v>
      </c>
      <c r="H6118" s="22">
        <v>3</v>
      </c>
      <c r="I6118" s="9">
        <f>VLOOKUP('Consolidtaed Data'!$B327,[1]Products!$A:$G,4,0)</f>
        <v>1414</v>
      </c>
      <c r="J6118" s="9">
        <f>VLOOKUP('Consolidtaed Data'!$B327,[1]Products!$A:$G,3,0)</f>
        <v>962</v>
      </c>
      <c r="K6118" s="9">
        <f>'Consolidtaed Data'!$J327*'Consolidtaed Data'!$H327</f>
        <v>1696</v>
      </c>
      <c r="L6118" s="9">
        <f>'Consolidtaed Data'!$I327*'Consolidtaed Data'!$H327</f>
        <v>2120</v>
      </c>
      <c r="M6118" s="9">
        <f>'Consolidtaed Data'!$L327-'Consolidtaed Data'!$K327</f>
        <v>123</v>
      </c>
      <c r="N6118" s="9" t="str">
        <f>VLOOKUP('Consolidtaed Data'!$C327,[1]Locations!$A:$O,2,0)</f>
        <v>Santa Maria</v>
      </c>
      <c r="O6118" s="9" t="str">
        <f>VLOOKUP('Consolidtaed Data'!$D327,'[1]Sales People'!$A:$B,2,0)</f>
        <v>Fred Robertson</v>
      </c>
      <c r="P6118" s="9" t="str">
        <f>VLOOKUP('Consolidtaed Data'!$E327,[1]Customers!$A:$B,2,0)</f>
        <v>Louis Johnston</v>
      </c>
      <c r="Q6118" s="11">
        <f>WEEKDAY('Consolidtaed Data'!$F327)</f>
        <v>5</v>
      </c>
      <c r="R6118" s="9">
        <f>MONTH('Consolidtaed Data'!$F327)</f>
        <v>1</v>
      </c>
      <c r="S6118" s="9" t="str">
        <f>TEXT(Table3[[#This Row],[Purchase Date]],"MMMM")</f>
        <v>April</v>
      </c>
      <c r="T6118" s="9">
        <f>YEAR('Consolidtaed Data'!$F327)</f>
        <v>2020</v>
      </c>
    </row>
    <row r="6119" spans="1:20" x14ac:dyDescent="0.3">
      <c r="A6119" s="9" t="s">
        <v>7145</v>
      </c>
      <c r="B6119" s="9" t="s">
        <v>177</v>
      </c>
      <c r="C6119" s="9" t="s">
        <v>289</v>
      </c>
      <c r="D6119" s="9" t="s">
        <v>143</v>
      </c>
      <c r="E6119" s="9" t="s">
        <v>1024</v>
      </c>
      <c r="F6119" s="12">
        <v>44297</v>
      </c>
      <c r="G6119" s="12" t="str">
        <f>VLOOKUP(Table3[[#This Row],[Product ID]],[1]Products!$A:$G,2,0)</f>
        <v>Product 5</v>
      </c>
      <c r="H6119" s="22">
        <v>4</v>
      </c>
      <c r="I6119" s="9">
        <f>VLOOKUP('Consolidtaed Data'!$B388,[1]Products!$A:$G,4,0)</f>
        <v>826</v>
      </c>
      <c r="J6119" s="9">
        <f>VLOOKUP('Consolidtaed Data'!$B388,[1]Products!$A:$G,3,0)</f>
        <v>562</v>
      </c>
      <c r="K6119" s="9">
        <f>'Consolidtaed Data'!$J388*'Consolidtaed Data'!$H388</f>
        <v>478</v>
      </c>
      <c r="L6119" s="9">
        <f>'Consolidtaed Data'!$I388*'Consolidtaed Data'!$H388</f>
        <v>886</v>
      </c>
      <c r="M6119" s="9">
        <f>'Consolidtaed Data'!$L388-'Consolidtaed Data'!$K388</f>
        <v>106</v>
      </c>
      <c r="N6119" s="9" t="str">
        <f>VLOOKUP('Consolidtaed Data'!$C388,[1]Locations!$A:$O,2,0)</f>
        <v>Downey</v>
      </c>
      <c r="O6119" s="9" t="str">
        <f>VLOOKUP('Consolidtaed Data'!$D388,'[1]Sales People'!$A:$B,2,0)</f>
        <v>Roger Robertson</v>
      </c>
      <c r="P6119" s="9" t="str">
        <f>VLOOKUP('Consolidtaed Data'!$E388,[1]Customers!$A:$B,2,0)</f>
        <v>Larry Ross</v>
      </c>
      <c r="Q6119" s="11">
        <f>WEEKDAY('Consolidtaed Data'!$F388)</f>
        <v>2</v>
      </c>
      <c r="R6119" s="9">
        <f>MONTH('Consolidtaed Data'!$F388)</f>
        <v>1</v>
      </c>
      <c r="S6119" s="9" t="str">
        <f>TEXT(Table3[[#This Row],[Purchase Date]],"MMMM")</f>
        <v>April</v>
      </c>
      <c r="T6119" s="9">
        <f>YEAR('Consolidtaed Data'!$F388)</f>
        <v>2020</v>
      </c>
    </row>
    <row r="6120" spans="1:20" x14ac:dyDescent="0.3">
      <c r="A6120" s="9" t="s">
        <v>7146</v>
      </c>
      <c r="B6120" s="9" t="s">
        <v>185</v>
      </c>
      <c r="C6120" s="9" t="s">
        <v>423</v>
      </c>
      <c r="D6120" s="9" t="s">
        <v>161</v>
      </c>
      <c r="E6120" s="9" t="s">
        <v>299</v>
      </c>
      <c r="F6120" s="12">
        <v>44297</v>
      </c>
      <c r="G6120" s="12" t="str">
        <f>VLOOKUP(Table3[[#This Row],[Product ID]],[1]Products!$A:$G,2,0)</f>
        <v>Product 65</v>
      </c>
      <c r="H6120" s="22">
        <v>1</v>
      </c>
      <c r="I6120" s="9">
        <f>VLOOKUP('Consolidtaed Data'!$B693,[1]Products!$A:$G,4,0)</f>
        <v>181</v>
      </c>
      <c r="J6120" s="9">
        <f>VLOOKUP('Consolidtaed Data'!$B693,[1]Products!$A:$G,3,0)</f>
        <v>130</v>
      </c>
      <c r="K6120" s="9">
        <f>'Consolidtaed Data'!$J693*'Consolidtaed Data'!$H693</f>
        <v>61</v>
      </c>
      <c r="L6120" s="9">
        <f>'Consolidtaed Data'!$I693*'Consolidtaed Data'!$H693</f>
        <v>95</v>
      </c>
      <c r="M6120" s="9">
        <f>'Consolidtaed Data'!$L693-'Consolidtaed Data'!$K693</f>
        <v>451</v>
      </c>
      <c r="N6120" s="9" t="str">
        <f>VLOOKUP('Consolidtaed Data'!$C693,[1]Locations!$A:$O,2,0)</f>
        <v>Burbank</v>
      </c>
      <c r="O6120" s="9" t="str">
        <f>VLOOKUP('Consolidtaed Data'!$D693,'[1]Sales People'!$A:$B,2,0)</f>
        <v>Ryan Welch</v>
      </c>
      <c r="P6120" s="9" t="str">
        <f>VLOOKUP('Consolidtaed Data'!$E693,[1]Customers!$A:$B,2,0)</f>
        <v>Paul Holmes</v>
      </c>
      <c r="Q6120" s="11">
        <f>WEEKDAY('Consolidtaed Data'!$F693)</f>
        <v>3</v>
      </c>
      <c r="R6120" s="9">
        <f>MONTH('Consolidtaed Data'!$F693)</f>
        <v>2</v>
      </c>
      <c r="S6120" s="9" t="str">
        <f>TEXT(Table3[[#This Row],[Purchase Date]],"MMMM")</f>
        <v>April</v>
      </c>
      <c r="T6120" s="9">
        <f>YEAR('Consolidtaed Data'!$F693)</f>
        <v>2020</v>
      </c>
    </row>
    <row r="6121" spans="1:20" x14ac:dyDescent="0.3">
      <c r="A6121" s="9" t="s">
        <v>7147</v>
      </c>
      <c r="B6121" s="9" t="s">
        <v>360</v>
      </c>
      <c r="C6121" s="9" t="s">
        <v>126</v>
      </c>
      <c r="D6121" s="9" t="s">
        <v>56</v>
      </c>
      <c r="E6121" s="9" t="s">
        <v>2303</v>
      </c>
      <c r="F6121" s="12">
        <v>44297</v>
      </c>
      <c r="G6121" s="12" t="str">
        <f>VLOOKUP(Table3[[#This Row],[Product ID]],[1]Products!$A:$G,2,0)</f>
        <v>Product 59</v>
      </c>
      <c r="H6121" s="22">
        <v>1</v>
      </c>
      <c r="I6121" s="9">
        <f>VLOOKUP('Consolidtaed Data'!$B1919,[1]Products!$A:$G,4,0)</f>
        <v>1494</v>
      </c>
      <c r="J6121" s="9">
        <f>VLOOKUP('Consolidtaed Data'!$B1919,[1]Products!$A:$G,3,0)</f>
        <v>971</v>
      </c>
      <c r="K6121" s="9">
        <f>'Consolidtaed Data'!$J1919*'Consolidtaed Data'!$H1919</f>
        <v>1473</v>
      </c>
      <c r="L6121" s="9">
        <f>'Consolidtaed Data'!$I1919*'Consolidtaed Data'!$H1919</f>
        <v>2497</v>
      </c>
      <c r="M6121" s="9">
        <f>'Consolidtaed Data'!$L1919-'Consolidtaed Data'!$K1919</f>
        <v>431</v>
      </c>
      <c r="N6121" s="9" t="str">
        <f>VLOOKUP('Consolidtaed Data'!$C1919,[1]Locations!$A:$O,2,0)</f>
        <v>Fairfield</v>
      </c>
      <c r="O6121" s="9" t="str">
        <f>VLOOKUP('Consolidtaed Data'!$D1919,'[1]Sales People'!$A:$B,2,0)</f>
        <v>Arthur Mccoy</v>
      </c>
      <c r="P6121" s="9" t="str">
        <f>VLOOKUP('Consolidtaed Data'!$E1919,[1]Customers!$A:$B,2,0)</f>
        <v>Alan Sims</v>
      </c>
      <c r="Q6121" s="11">
        <f>WEEKDAY('Consolidtaed Data'!$F1919)</f>
        <v>4</v>
      </c>
      <c r="R6121" s="9">
        <f>MONTH('Consolidtaed Data'!$F1919)</f>
        <v>5</v>
      </c>
      <c r="S6121" s="9" t="str">
        <f>TEXT(Table3[[#This Row],[Purchase Date]],"MMMM")</f>
        <v>April</v>
      </c>
      <c r="T6121" s="9">
        <f>YEAR('Consolidtaed Data'!$F1919)</f>
        <v>2020</v>
      </c>
    </row>
    <row r="6122" spans="1:20" x14ac:dyDescent="0.3">
      <c r="A6122" s="9" t="s">
        <v>7148</v>
      </c>
      <c r="B6122" s="9" t="s">
        <v>200</v>
      </c>
      <c r="C6122" s="9" t="s">
        <v>16</v>
      </c>
      <c r="D6122" s="9" t="s">
        <v>326</v>
      </c>
      <c r="E6122" s="9" t="s">
        <v>1605</v>
      </c>
      <c r="F6122" s="12">
        <v>44297</v>
      </c>
      <c r="G6122" s="12" t="str">
        <f>VLOOKUP(Table3[[#This Row],[Product ID]],[1]Products!$A:$G,2,0)</f>
        <v>Product 23</v>
      </c>
      <c r="H6122" s="22">
        <v>1</v>
      </c>
      <c r="I6122" s="9">
        <f>VLOOKUP('Consolidtaed Data'!$B2094,[1]Products!$A:$G,4,0)</f>
        <v>1338</v>
      </c>
      <c r="J6122" s="9">
        <f>VLOOKUP('Consolidtaed Data'!$B2094,[1]Products!$A:$G,3,0)</f>
        <v>682</v>
      </c>
      <c r="K6122" s="9">
        <f>'Consolidtaed Data'!$J2094*'Consolidtaed Data'!$H2094</f>
        <v>7152</v>
      </c>
      <c r="L6122" s="9">
        <f>'Consolidtaed Data'!$I2094*'Consolidtaed Data'!$H2094</f>
        <v>9412</v>
      </c>
      <c r="M6122" s="9">
        <f>'Consolidtaed Data'!$L2094-'Consolidtaed Data'!$K2094</f>
        <v>322</v>
      </c>
      <c r="N6122" s="9" t="str">
        <f>VLOOKUP('Consolidtaed Data'!$C2094,[1]Locations!$A:$O,2,0)</f>
        <v>Murrieta</v>
      </c>
      <c r="O6122" s="9" t="str">
        <f>VLOOKUP('Consolidtaed Data'!$D2094,'[1]Sales People'!$A:$B,2,0)</f>
        <v>Jerry Perry</v>
      </c>
      <c r="P6122" s="9" t="str">
        <f>VLOOKUP('Consolidtaed Data'!$E2094,[1]Customers!$A:$B,2,0)</f>
        <v>Roy Murphy</v>
      </c>
      <c r="Q6122" s="11">
        <f>WEEKDAY('Consolidtaed Data'!$F2094)</f>
        <v>3</v>
      </c>
      <c r="R6122" s="9">
        <f>MONTH('Consolidtaed Data'!$F2094)</f>
        <v>6</v>
      </c>
      <c r="S6122" s="9" t="str">
        <f>TEXT(Table3[[#This Row],[Purchase Date]],"MMMM")</f>
        <v>April</v>
      </c>
      <c r="T6122" s="9">
        <f>YEAR('Consolidtaed Data'!$F2094)</f>
        <v>2020</v>
      </c>
    </row>
    <row r="6123" spans="1:20" x14ac:dyDescent="0.3">
      <c r="A6123" s="9" t="s">
        <v>7149</v>
      </c>
      <c r="B6123" s="9" t="s">
        <v>129</v>
      </c>
      <c r="C6123" s="9" t="s">
        <v>564</v>
      </c>
      <c r="D6123" s="9" t="s">
        <v>91</v>
      </c>
      <c r="E6123" s="9" t="s">
        <v>3026</v>
      </c>
      <c r="F6123" s="12">
        <v>44297</v>
      </c>
      <c r="G6123" s="12" t="str">
        <f>VLOOKUP(Table3[[#This Row],[Product ID]],[1]Products!$A:$G,2,0)</f>
        <v>Product 47</v>
      </c>
      <c r="H6123" s="22">
        <v>2</v>
      </c>
      <c r="I6123" s="9">
        <f>VLOOKUP('Consolidtaed Data'!$B2335,[1]Products!$A:$G,4,0)</f>
        <v>603</v>
      </c>
      <c r="J6123" s="9">
        <f>VLOOKUP('Consolidtaed Data'!$B2335,[1]Products!$A:$G,3,0)</f>
        <v>416</v>
      </c>
      <c r="K6123" s="9">
        <f>'Consolidtaed Data'!$J2335*'Consolidtaed Data'!$H2335</f>
        <v>2522</v>
      </c>
      <c r="L6123" s="9">
        <f>'Consolidtaed Data'!$I2335*'Consolidtaed Data'!$H2335</f>
        <v>3276</v>
      </c>
      <c r="M6123" s="9">
        <f>'Consolidtaed Data'!$L2335-'Consolidtaed Data'!$K2335</f>
        <v>509</v>
      </c>
      <c r="N6123" s="9" t="str">
        <f>VLOOKUP('Consolidtaed Data'!$C2335,[1]Locations!$A:$O,2,0)</f>
        <v>Daly City</v>
      </c>
      <c r="O6123" s="9" t="str">
        <f>VLOOKUP('Consolidtaed Data'!$D2335,'[1]Sales People'!$A:$B,2,0)</f>
        <v>Robert Reed</v>
      </c>
      <c r="P6123" s="9" t="str">
        <f>VLOOKUP('Consolidtaed Data'!$E2335,[1]Customers!$A:$B,2,0)</f>
        <v>Daniel Perry</v>
      </c>
      <c r="Q6123" s="11">
        <f>WEEKDAY('Consolidtaed Data'!$F2335)</f>
        <v>6</v>
      </c>
      <c r="R6123" s="9">
        <f>MONTH('Consolidtaed Data'!$F2335)</f>
        <v>6</v>
      </c>
      <c r="S6123" s="9" t="str">
        <f>TEXT(Table3[[#This Row],[Purchase Date]],"MMMM")</f>
        <v>April</v>
      </c>
      <c r="T6123" s="9">
        <f>YEAR('Consolidtaed Data'!$F2335)</f>
        <v>2020</v>
      </c>
    </row>
    <row r="6124" spans="1:20" x14ac:dyDescent="0.3">
      <c r="A6124" s="9" t="s">
        <v>7150</v>
      </c>
      <c r="B6124" s="9" t="s">
        <v>234</v>
      </c>
      <c r="C6124" s="9" t="s">
        <v>99</v>
      </c>
      <c r="D6124" s="9" t="s">
        <v>100</v>
      </c>
      <c r="E6124" s="9" t="s">
        <v>300</v>
      </c>
      <c r="F6124" s="12">
        <v>44297</v>
      </c>
      <c r="G6124" s="12" t="str">
        <f>VLOOKUP(Table3[[#This Row],[Product ID]],[1]Products!$A:$G,2,0)</f>
        <v>Product 54</v>
      </c>
      <c r="H6124" s="22">
        <v>1</v>
      </c>
      <c r="I6124" s="9">
        <f>VLOOKUP('Consolidtaed Data'!$B2687,[1]Products!$A:$G,4,0)</f>
        <v>847</v>
      </c>
      <c r="J6124" s="9">
        <f>VLOOKUP('Consolidtaed Data'!$B2687,[1]Products!$A:$G,3,0)</f>
        <v>534</v>
      </c>
      <c r="K6124" s="9">
        <f>'Consolidtaed Data'!$J2687*'Consolidtaed Data'!$H2687</f>
        <v>1220</v>
      </c>
      <c r="L6124" s="9">
        <f>'Consolidtaed Data'!$I2687*'Consolidtaed Data'!$H2687</f>
        <v>1671</v>
      </c>
      <c r="M6124" s="9">
        <f>'Consolidtaed Data'!$L2687-'Consolidtaed Data'!$K2687</f>
        <v>792</v>
      </c>
      <c r="N6124" s="9" t="str">
        <f>VLOOKUP('Consolidtaed Data'!$C2687,[1]Locations!$A:$O,2,0)</f>
        <v>Orange</v>
      </c>
      <c r="O6124" s="9" t="str">
        <f>VLOOKUP('Consolidtaed Data'!$D2687,'[1]Sales People'!$A:$B,2,0)</f>
        <v>Brian Davis</v>
      </c>
      <c r="P6124" s="9" t="str">
        <f>VLOOKUP('Consolidtaed Data'!$E2687,[1]Customers!$A:$B,2,0)</f>
        <v>Martin Johnston</v>
      </c>
      <c r="Q6124" s="11">
        <f>WEEKDAY('Consolidtaed Data'!$F2687)</f>
        <v>4</v>
      </c>
      <c r="R6124" s="9">
        <f>MONTH('Consolidtaed Data'!$F2687)</f>
        <v>7</v>
      </c>
      <c r="S6124" s="9" t="str">
        <f>TEXT(Table3[[#This Row],[Purchase Date]],"MMMM")</f>
        <v>April</v>
      </c>
      <c r="T6124" s="9">
        <f>YEAR('Consolidtaed Data'!$F2687)</f>
        <v>2020</v>
      </c>
    </row>
    <row r="6125" spans="1:20" x14ac:dyDescent="0.3">
      <c r="A6125" s="9" t="s">
        <v>7151</v>
      </c>
      <c r="B6125" s="9" t="s">
        <v>76</v>
      </c>
      <c r="C6125" s="9" t="s">
        <v>331</v>
      </c>
      <c r="D6125" s="9" t="s">
        <v>73</v>
      </c>
      <c r="E6125" s="9" t="s">
        <v>888</v>
      </c>
      <c r="F6125" s="12">
        <v>44297</v>
      </c>
      <c r="G6125" s="12" t="str">
        <f>VLOOKUP(Table3[[#This Row],[Product ID]],[1]Products!$A:$G,2,0)</f>
        <v>Product 19</v>
      </c>
      <c r="H6125" s="22">
        <v>3</v>
      </c>
      <c r="I6125" s="9">
        <f>VLOOKUP('Consolidtaed Data'!$B2753,[1]Products!$A:$G,4,0)</f>
        <v>1783</v>
      </c>
      <c r="J6125" s="9">
        <f>VLOOKUP('Consolidtaed Data'!$B2753,[1]Products!$A:$G,3,0)</f>
        <v>1516</v>
      </c>
      <c r="K6125" s="9">
        <f>'Consolidtaed Data'!$J2753*'Consolidtaed Data'!$H2753</f>
        <v>252</v>
      </c>
      <c r="L6125" s="9">
        <f>'Consolidtaed Data'!$I2753*'Consolidtaed Data'!$H2753</f>
        <v>369</v>
      </c>
      <c r="M6125" s="9">
        <f>'Consolidtaed Data'!$L2753-'Consolidtaed Data'!$K2753</f>
        <v>792</v>
      </c>
      <c r="N6125" s="9" t="str">
        <f>VLOOKUP('Consolidtaed Data'!$C2753,[1]Locations!$A:$O,2,0)</f>
        <v>Fresno</v>
      </c>
      <c r="O6125" s="9" t="str">
        <f>VLOOKUP('Consolidtaed Data'!$D2753,'[1]Sales People'!$A:$B,2,0)</f>
        <v>Joe Sims</v>
      </c>
      <c r="P6125" s="9" t="str">
        <f>VLOOKUP('Consolidtaed Data'!$E2753,[1]Customers!$A:$B,2,0)</f>
        <v>Philip Wheeler</v>
      </c>
      <c r="Q6125" s="11">
        <f>WEEKDAY('Consolidtaed Data'!$F2753)</f>
        <v>2</v>
      </c>
      <c r="R6125" s="9">
        <f>MONTH('Consolidtaed Data'!$F2753)</f>
        <v>7</v>
      </c>
      <c r="S6125" s="9" t="str">
        <f>TEXT(Table3[[#This Row],[Purchase Date]],"MMMM")</f>
        <v>April</v>
      </c>
      <c r="T6125" s="9">
        <f>YEAR('Consolidtaed Data'!$F2753)</f>
        <v>2020</v>
      </c>
    </row>
    <row r="6126" spans="1:20" x14ac:dyDescent="0.3">
      <c r="A6126" s="9" t="s">
        <v>7152</v>
      </c>
      <c r="B6126" s="9" t="s">
        <v>330</v>
      </c>
      <c r="C6126" s="9" t="s">
        <v>347</v>
      </c>
      <c r="D6126" s="9" t="s">
        <v>197</v>
      </c>
      <c r="E6126" s="9" t="s">
        <v>944</v>
      </c>
      <c r="F6126" s="12">
        <v>44297</v>
      </c>
      <c r="G6126" s="12" t="str">
        <f>VLOOKUP(Table3[[#This Row],[Product ID]],[1]Products!$A:$G,2,0)</f>
        <v>Product 91</v>
      </c>
      <c r="H6126" s="22">
        <v>1</v>
      </c>
      <c r="I6126" s="9">
        <f>VLOOKUP('Consolidtaed Data'!$B3388,[1]Products!$A:$G,4,0)</f>
        <v>951</v>
      </c>
      <c r="J6126" s="9">
        <f>VLOOKUP('Consolidtaed Data'!$B3388,[1]Products!$A:$G,3,0)</f>
        <v>504</v>
      </c>
      <c r="K6126" s="9">
        <f>'Consolidtaed Data'!$J3388*'Consolidtaed Data'!$H3388</f>
        <v>1178</v>
      </c>
      <c r="L6126" s="9">
        <f>'Consolidtaed Data'!$I3388*'Consolidtaed Data'!$H3388</f>
        <v>2104</v>
      </c>
      <c r="M6126" s="9">
        <f>'Consolidtaed Data'!$L3388-'Consolidtaed Data'!$K3388</f>
        <v>816</v>
      </c>
      <c r="N6126" s="9" t="str">
        <f>VLOOKUP('Consolidtaed Data'!$C3388,[1]Locations!$A:$O,2,0)</f>
        <v>Modesto</v>
      </c>
      <c r="O6126" s="9" t="str">
        <f>VLOOKUP('Consolidtaed Data'!$D3388,'[1]Sales People'!$A:$B,2,0)</f>
        <v>Gary Rodriguez</v>
      </c>
      <c r="P6126" s="9" t="str">
        <f>VLOOKUP('Consolidtaed Data'!$E3388,[1]Customers!$A:$B,2,0)</f>
        <v>Joe Price</v>
      </c>
      <c r="Q6126" s="11">
        <f>WEEKDAY('Consolidtaed Data'!$F3388)</f>
        <v>1</v>
      </c>
      <c r="R6126" s="9">
        <f>MONTH('Consolidtaed Data'!$F3388)</f>
        <v>9</v>
      </c>
      <c r="S6126" s="9" t="str">
        <f>TEXT(Table3[[#This Row],[Purchase Date]],"MMMM")</f>
        <v>April</v>
      </c>
      <c r="T6126" s="9">
        <f>YEAR('Consolidtaed Data'!$F3388)</f>
        <v>2020</v>
      </c>
    </row>
    <row r="6127" spans="1:20" x14ac:dyDescent="0.3">
      <c r="A6127" s="9" t="s">
        <v>7153</v>
      </c>
      <c r="B6127" s="9" t="s">
        <v>11</v>
      </c>
      <c r="C6127" s="9" t="s">
        <v>30</v>
      </c>
      <c r="D6127" s="9" t="s">
        <v>31</v>
      </c>
      <c r="E6127" s="9" t="s">
        <v>569</v>
      </c>
      <c r="F6127" s="12">
        <v>44297</v>
      </c>
      <c r="G6127" s="12" t="str">
        <f>VLOOKUP(Table3[[#This Row],[Product ID]],[1]Products!$A:$G,2,0)</f>
        <v>Product 88</v>
      </c>
      <c r="H6127" s="22">
        <v>1</v>
      </c>
      <c r="I6127" s="9">
        <f>VLOOKUP('Consolidtaed Data'!$B3566,[1]Products!$A:$G,4,0)</f>
        <v>1077</v>
      </c>
      <c r="J6127" s="9">
        <f>VLOOKUP('Consolidtaed Data'!$B3566,[1]Products!$A:$G,3,0)</f>
        <v>732</v>
      </c>
      <c r="K6127" s="9">
        <f>'Consolidtaed Data'!$J3566*'Consolidtaed Data'!$H3566</f>
        <v>154</v>
      </c>
      <c r="L6127" s="9">
        <f>'Consolidtaed Data'!$I3566*'Consolidtaed Data'!$H3566</f>
        <v>203</v>
      </c>
      <c r="M6127" s="9">
        <f>'Consolidtaed Data'!$L3566-'Consolidtaed Data'!$K3566</f>
        <v>368</v>
      </c>
      <c r="N6127" s="9" t="str">
        <f>VLOOKUP('Consolidtaed Data'!$C3566,[1]Locations!$A:$O,2,0)</f>
        <v>Concord</v>
      </c>
      <c r="O6127" s="9" t="str">
        <f>VLOOKUP('Consolidtaed Data'!$D3566,'[1]Sales People'!$A:$B,2,0)</f>
        <v>Brian Thomas</v>
      </c>
      <c r="P6127" s="9" t="str">
        <f>VLOOKUP('Consolidtaed Data'!$E3566,[1]Customers!$A:$B,2,0)</f>
        <v>Shawn Long</v>
      </c>
      <c r="Q6127" s="11">
        <f>WEEKDAY('Consolidtaed Data'!$F3566)</f>
        <v>5</v>
      </c>
      <c r="R6127" s="9">
        <f>MONTH('Consolidtaed Data'!$F3566)</f>
        <v>9</v>
      </c>
      <c r="S6127" s="9" t="str">
        <f>TEXT(Table3[[#This Row],[Purchase Date]],"MMMM")</f>
        <v>April</v>
      </c>
      <c r="T6127" s="9">
        <f>YEAR('Consolidtaed Data'!$F3566)</f>
        <v>2020</v>
      </c>
    </row>
    <row r="6128" spans="1:20" x14ac:dyDescent="0.3">
      <c r="A6128" s="9" t="s">
        <v>7154</v>
      </c>
      <c r="B6128" s="9" t="s">
        <v>266</v>
      </c>
      <c r="C6128" s="9" t="s">
        <v>165</v>
      </c>
      <c r="D6128" s="9" t="s">
        <v>123</v>
      </c>
      <c r="E6128" s="9" t="s">
        <v>1350</v>
      </c>
      <c r="F6128" s="12">
        <v>44297</v>
      </c>
      <c r="G6128" s="12" t="str">
        <f>VLOOKUP(Table3[[#This Row],[Product ID]],[1]Products!$A:$G,2,0)</f>
        <v>Product 92</v>
      </c>
      <c r="H6128" s="22">
        <v>3</v>
      </c>
      <c r="I6128" s="9">
        <f>VLOOKUP('Consolidtaed Data'!$B3636,[1]Products!$A:$G,4,0)</f>
        <v>1783</v>
      </c>
      <c r="J6128" s="9">
        <f>VLOOKUP('Consolidtaed Data'!$B3636,[1]Products!$A:$G,3,0)</f>
        <v>1230</v>
      </c>
      <c r="K6128" s="9">
        <f>'Consolidtaed Data'!$J3636*'Consolidtaed Data'!$H3636</f>
        <v>130</v>
      </c>
      <c r="L6128" s="9">
        <f>'Consolidtaed Data'!$I3636*'Consolidtaed Data'!$H3636</f>
        <v>181</v>
      </c>
      <c r="M6128" s="9">
        <f>'Consolidtaed Data'!$L3636-'Consolidtaed Data'!$K3636</f>
        <v>344</v>
      </c>
      <c r="N6128" s="9" t="str">
        <f>VLOOKUP('Consolidtaed Data'!$C3636,[1]Locations!$A:$O,2,0)</f>
        <v>Murrieta</v>
      </c>
      <c r="O6128" s="9" t="str">
        <f>VLOOKUP('Consolidtaed Data'!$D3636,'[1]Sales People'!$A:$B,2,0)</f>
        <v>Martin Carr</v>
      </c>
      <c r="P6128" s="9" t="str">
        <f>VLOOKUP('Consolidtaed Data'!$E3636,[1]Customers!$A:$B,2,0)</f>
        <v>Brian Hunter</v>
      </c>
      <c r="Q6128" s="11">
        <f>WEEKDAY('Consolidtaed Data'!$F3636)</f>
        <v>4</v>
      </c>
      <c r="R6128" s="9">
        <f>MONTH('Consolidtaed Data'!$F3636)</f>
        <v>9</v>
      </c>
      <c r="S6128" s="9" t="str">
        <f>TEXT(Table3[[#This Row],[Purchase Date]],"MMMM")</f>
        <v>April</v>
      </c>
      <c r="T6128" s="9">
        <f>YEAR('Consolidtaed Data'!$F3636)</f>
        <v>2020</v>
      </c>
    </row>
    <row r="6129" spans="1:20" x14ac:dyDescent="0.3">
      <c r="A6129" s="9" t="s">
        <v>7155</v>
      </c>
      <c r="B6129" s="9" t="s">
        <v>151</v>
      </c>
      <c r="C6129" s="9" t="s">
        <v>63</v>
      </c>
      <c r="D6129" s="9" t="s">
        <v>153</v>
      </c>
      <c r="E6129" s="9" t="s">
        <v>715</v>
      </c>
      <c r="F6129" s="12">
        <v>44298</v>
      </c>
      <c r="G6129" s="12" t="str">
        <f>VLOOKUP(Table3[[#This Row],[Product ID]],[1]Products!$A:$G,2,0)</f>
        <v>Product 94</v>
      </c>
      <c r="H6129" s="22">
        <v>1</v>
      </c>
      <c r="I6129" s="9">
        <f>VLOOKUP('Consolidtaed Data'!$B221,[1]Products!$A:$G,4,0)</f>
        <v>603</v>
      </c>
      <c r="J6129" s="9">
        <f>VLOOKUP('Consolidtaed Data'!$B221,[1]Products!$A:$G,3,0)</f>
        <v>416</v>
      </c>
      <c r="K6129" s="9">
        <f>'Consolidtaed Data'!$J221*'Consolidtaed Data'!$H221</f>
        <v>269</v>
      </c>
      <c r="L6129" s="9">
        <f>'Consolidtaed Data'!$I221*'Consolidtaed Data'!$H221</f>
        <v>368</v>
      </c>
      <c r="M6129" s="9">
        <f>'Consolidtaed Data'!$L221-'Consolidtaed Data'!$K221</f>
        <v>656</v>
      </c>
      <c r="N6129" s="9" t="str">
        <f>VLOOKUP('Consolidtaed Data'!$C221,[1]Locations!$A:$O,2,0)</f>
        <v>Simi Valley</v>
      </c>
      <c r="O6129" s="9" t="str">
        <f>VLOOKUP('Consolidtaed Data'!$D221,'[1]Sales People'!$A:$B,2,0)</f>
        <v>Roger Ramos</v>
      </c>
      <c r="P6129" s="9" t="str">
        <f>VLOOKUP('Consolidtaed Data'!$E221,[1]Customers!$A:$B,2,0)</f>
        <v>Raymond Fields</v>
      </c>
      <c r="Q6129" s="11">
        <f>WEEKDAY('Consolidtaed Data'!$F221)</f>
        <v>5</v>
      </c>
      <c r="R6129" s="9">
        <f>MONTH('Consolidtaed Data'!$F221)</f>
        <v>1</v>
      </c>
      <c r="S6129" s="9" t="str">
        <f>TEXT(Table3[[#This Row],[Purchase Date]],"MMMM")</f>
        <v>April</v>
      </c>
      <c r="T6129" s="9">
        <f>YEAR('Consolidtaed Data'!$F221)</f>
        <v>2020</v>
      </c>
    </row>
    <row r="6130" spans="1:20" x14ac:dyDescent="0.3">
      <c r="A6130" s="9" t="s">
        <v>7156</v>
      </c>
      <c r="B6130" s="9" t="s">
        <v>582</v>
      </c>
      <c r="C6130" s="9" t="s">
        <v>205</v>
      </c>
      <c r="D6130" s="9" t="s">
        <v>87</v>
      </c>
      <c r="E6130" s="9" t="s">
        <v>1184</v>
      </c>
      <c r="F6130" s="12">
        <v>44298</v>
      </c>
      <c r="G6130" s="12" t="str">
        <f>VLOOKUP(Table3[[#This Row],[Product ID]],[1]Products!$A:$G,2,0)</f>
        <v>Product 58</v>
      </c>
      <c r="H6130" s="22">
        <v>1</v>
      </c>
      <c r="I6130" s="9">
        <f>VLOOKUP('Consolidtaed Data'!$B712,[1]Products!$A:$G,4,0)</f>
        <v>127</v>
      </c>
      <c r="J6130" s="9">
        <f>VLOOKUP('Consolidtaed Data'!$B712,[1]Products!$A:$G,3,0)</f>
        <v>79</v>
      </c>
      <c r="K6130" s="9">
        <f>'Consolidtaed Data'!$J712*'Consolidtaed Data'!$H712</f>
        <v>3963</v>
      </c>
      <c r="L6130" s="9">
        <f>'Consolidtaed Data'!$I712*'Consolidtaed Data'!$H712</f>
        <v>5916</v>
      </c>
      <c r="M6130" s="9">
        <f>'Consolidtaed Data'!$L712-'Consolidtaed Data'!$K712</f>
        <v>364</v>
      </c>
      <c r="N6130" s="9" t="str">
        <f>VLOOKUP('Consolidtaed Data'!$C712,[1]Locations!$A:$O,2,0)</f>
        <v>Temecula</v>
      </c>
      <c r="O6130" s="9" t="str">
        <f>VLOOKUP('Consolidtaed Data'!$D712,'[1]Sales People'!$A:$B,2,0)</f>
        <v>Ernest Wagner</v>
      </c>
      <c r="P6130" s="9" t="str">
        <f>VLOOKUP('Consolidtaed Data'!$E712,[1]Customers!$A:$B,2,0)</f>
        <v>Arthur Welch</v>
      </c>
      <c r="Q6130" s="11">
        <f>WEEKDAY('Consolidtaed Data'!$F712)</f>
        <v>4</v>
      </c>
      <c r="R6130" s="9">
        <f>MONTH('Consolidtaed Data'!$F712)</f>
        <v>2</v>
      </c>
      <c r="S6130" s="9" t="str">
        <f>TEXT(Table3[[#This Row],[Purchase Date]],"MMMM")</f>
        <v>April</v>
      </c>
      <c r="T6130" s="9">
        <f>YEAR('Consolidtaed Data'!$F712)</f>
        <v>2020</v>
      </c>
    </row>
    <row r="6131" spans="1:20" x14ac:dyDescent="0.3">
      <c r="A6131" s="9" t="s">
        <v>7157</v>
      </c>
      <c r="B6131" s="9" t="s">
        <v>503</v>
      </c>
      <c r="C6131" s="9" t="s">
        <v>226</v>
      </c>
      <c r="D6131" s="9" t="s">
        <v>149</v>
      </c>
      <c r="E6131" s="9" t="s">
        <v>958</v>
      </c>
      <c r="F6131" s="12">
        <v>44298</v>
      </c>
      <c r="G6131" s="12" t="str">
        <f>VLOOKUP(Table3[[#This Row],[Product ID]],[1]Products!$A:$G,2,0)</f>
        <v>Product 99</v>
      </c>
      <c r="H6131" s="22">
        <v>1</v>
      </c>
      <c r="I6131" s="9">
        <f>VLOOKUP('Consolidtaed Data'!$B730,[1]Products!$A:$G,4,0)</f>
        <v>1178</v>
      </c>
      <c r="J6131" s="9">
        <f>VLOOKUP('Consolidtaed Data'!$B730,[1]Products!$A:$G,3,0)</f>
        <v>683</v>
      </c>
      <c r="K6131" s="9">
        <f>'Consolidtaed Data'!$J730*'Consolidtaed Data'!$H730</f>
        <v>683</v>
      </c>
      <c r="L6131" s="9">
        <f>'Consolidtaed Data'!$I730*'Consolidtaed Data'!$H730</f>
        <v>1178</v>
      </c>
      <c r="M6131" s="9">
        <f>'Consolidtaed Data'!$L730-'Consolidtaed Data'!$K730</f>
        <v>452</v>
      </c>
      <c r="N6131" s="9" t="str">
        <f>VLOOKUP('Consolidtaed Data'!$C730,[1]Locations!$A:$O,2,0)</f>
        <v>Rialto</v>
      </c>
      <c r="O6131" s="9" t="str">
        <f>VLOOKUP('Consolidtaed Data'!$D730,'[1]Sales People'!$A:$B,2,0)</f>
        <v>Howard Sims</v>
      </c>
      <c r="P6131" s="9" t="str">
        <f>VLOOKUP('Consolidtaed Data'!$E730,[1]Customers!$A:$B,2,0)</f>
        <v>Ralph Wheeler</v>
      </c>
      <c r="Q6131" s="11">
        <f>WEEKDAY('Consolidtaed Data'!$F730)</f>
        <v>5</v>
      </c>
      <c r="R6131" s="9">
        <f>MONTH('Consolidtaed Data'!$F730)</f>
        <v>2</v>
      </c>
      <c r="S6131" s="9" t="str">
        <f>TEXT(Table3[[#This Row],[Purchase Date]],"MMMM")</f>
        <v>April</v>
      </c>
      <c r="T6131" s="9">
        <f>YEAR('Consolidtaed Data'!$F730)</f>
        <v>2020</v>
      </c>
    </row>
    <row r="6132" spans="1:20" x14ac:dyDescent="0.3">
      <c r="A6132" s="9" t="s">
        <v>7158</v>
      </c>
      <c r="B6132" s="9" t="s">
        <v>390</v>
      </c>
      <c r="C6132" s="9" t="s">
        <v>319</v>
      </c>
      <c r="D6132" s="9" t="s">
        <v>22</v>
      </c>
      <c r="E6132" s="9" t="s">
        <v>1483</v>
      </c>
      <c r="F6132" s="12">
        <v>44298</v>
      </c>
      <c r="G6132" s="12" t="str">
        <f>VLOOKUP(Table3[[#This Row],[Product ID]],[1]Products!$A:$G,2,0)</f>
        <v>Product 48</v>
      </c>
      <c r="H6132" s="22">
        <v>2</v>
      </c>
      <c r="I6132" s="9">
        <f>VLOOKUP('Consolidtaed Data'!$B1838,[1]Products!$A:$G,4,0)</f>
        <v>947</v>
      </c>
      <c r="J6132" s="9">
        <f>VLOOKUP('Consolidtaed Data'!$B1838,[1]Products!$A:$G,3,0)</f>
        <v>786</v>
      </c>
      <c r="K6132" s="9">
        <f>'Consolidtaed Data'!$J1838*'Consolidtaed Data'!$H1838</f>
        <v>1046</v>
      </c>
      <c r="L6132" s="9">
        <f>'Consolidtaed Data'!$I1838*'Consolidtaed Data'!$H1838</f>
        <v>1635</v>
      </c>
      <c r="M6132" s="9">
        <f>'Consolidtaed Data'!$L1838-'Consolidtaed Data'!$K1838</f>
        <v>331</v>
      </c>
      <c r="N6132" s="9" t="str">
        <f>VLOOKUP('Consolidtaed Data'!$C1838,[1]Locations!$A:$O,2,0)</f>
        <v>Victorville</v>
      </c>
      <c r="O6132" s="9" t="str">
        <f>VLOOKUP('Consolidtaed Data'!$D1838,'[1]Sales People'!$A:$B,2,0)</f>
        <v>Fred Robertson</v>
      </c>
      <c r="P6132" s="9" t="str">
        <f>VLOOKUP('Consolidtaed Data'!$E1838,[1]Customers!$A:$B,2,0)</f>
        <v>Charles Perry</v>
      </c>
      <c r="Q6132" s="11">
        <f>WEEKDAY('Consolidtaed Data'!$F1838)</f>
        <v>5</v>
      </c>
      <c r="R6132" s="9">
        <f>MONTH('Consolidtaed Data'!$F1838)</f>
        <v>5</v>
      </c>
      <c r="S6132" s="9" t="str">
        <f>TEXT(Table3[[#This Row],[Purchase Date]],"MMMM")</f>
        <v>April</v>
      </c>
      <c r="T6132" s="9">
        <f>YEAR('Consolidtaed Data'!$F1838)</f>
        <v>2020</v>
      </c>
    </row>
    <row r="6133" spans="1:20" x14ac:dyDescent="0.3">
      <c r="A6133" s="9" t="s">
        <v>7159</v>
      </c>
      <c r="B6133" s="9" t="s">
        <v>62</v>
      </c>
      <c r="C6133" s="9" t="s">
        <v>405</v>
      </c>
      <c r="D6133" s="9" t="s">
        <v>131</v>
      </c>
      <c r="E6133" s="9" t="s">
        <v>258</v>
      </c>
      <c r="F6133" s="12">
        <v>44298</v>
      </c>
      <c r="G6133" s="12" t="str">
        <f>VLOOKUP(Table3[[#This Row],[Product ID]],[1]Products!$A:$G,2,0)</f>
        <v>Product 17</v>
      </c>
      <c r="H6133" s="22">
        <v>3</v>
      </c>
      <c r="I6133" s="9">
        <f>VLOOKUP('Consolidtaed Data'!$B2390,[1]Products!$A:$G,4,0)</f>
        <v>847</v>
      </c>
      <c r="J6133" s="9">
        <f>VLOOKUP('Consolidtaed Data'!$B2390,[1]Products!$A:$G,3,0)</f>
        <v>534</v>
      </c>
      <c r="K6133" s="9">
        <f>'Consolidtaed Data'!$J2390*'Consolidtaed Data'!$H2390</f>
        <v>2794</v>
      </c>
      <c r="L6133" s="9">
        <f>'Consolidtaed Data'!$I2390*'Consolidtaed Data'!$H2390</f>
        <v>3934</v>
      </c>
      <c r="M6133" s="9">
        <f>'Consolidtaed Data'!$L2390-'Consolidtaed Data'!$K2390</f>
        <v>766</v>
      </c>
      <c r="N6133" s="9" t="str">
        <f>VLOOKUP('Consolidtaed Data'!$C2390,[1]Locations!$A:$O,2,0)</f>
        <v>Burbank</v>
      </c>
      <c r="O6133" s="9" t="str">
        <f>VLOOKUP('Consolidtaed Data'!$D2390,'[1]Sales People'!$A:$B,2,0)</f>
        <v>Christopher Tucker</v>
      </c>
      <c r="P6133" s="9" t="str">
        <f>VLOOKUP('Consolidtaed Data'!$E2390,[1]Customers!$A:$B,2,0)</f>
        <v>Steve Hunt</v>
      </c>
      <c r="Q6133" s="11">
        <f>WEEKDAY('Consolidtaed Data'!$F2390)</f>
        <v>2</v>
      </c>
      <c r="R6133" s="9">
        <f>MONTH('Consolidtaed Data'!$F2390)</f>
        <v>6</v>
      </c>
      <c r="S6133" s="9" t="str">
        <f>TEXT(Table3[[#This Row],[Purchase Date]],"MMMM")</f>
        <v>April</v>
      </c>
      <c r="T6133" s="9">
        <f>YEAR('Consolidtaed Data'!$F2390)</f>
        <v>2020</v>
      </c>
    </row>
    <row r="6134" spans="1:20" x14ac:dyDescent="0.3">
      <c r="A6134" s="9" t="s">
        <v>7160</v>
      </c>
      <c r="B6134" s="9" t="s">
        <v>225</v>
      </c>
      <c r="C6134" s="9" t="s">
        <v>245</v>
      </c>
      <c r="D6134" s="9" t="s">
        <v>241</v>
      </c>
      <c r="E6134" s="9" t="s">
        <v>109</v>
      </c>
      <c r="F6134" s="12">
        <v>44298</v>
      </c>
      <c r="G6134" s="12" t="str">
        <f>VLOOKUP(Table3[[#This Row],[Product ID]],[1]Products!$A:$G,2,0)</f>
        <v>Product 24</v>
      </c>
      <c r="H6134" s="22">
        <v>3</v>
      </c>
      <c r="I6134" s="9">
        <f>VLOOKUP('Consolidtaed Data'!$B2483,[1]Products!$A:$G,4,0)</f>
        <v>392</v>
      </c>
      <c r="J6134" s="9">
        <f>VLOOKUP('Consolidtaed Data'!$B2483,[1]Products!$A:$G,3,0)</f>
        <v>255</v>
      </c>
      <c r="K6134" s="9">
        <f>'Consolidtaed Data'!$J2483*'Consolidtaed Data'!$H2483</f>
        <v>962</v>
      </c>
      <c r="L6134" s="9">
        <f>'Consolidtaed Data'!$I2483*'Consolidtaed Data'!$H2483</f>
        <v>1414</v>
      </c>
      <c r="M6134" s="9">
        <f>'Consolidtaed Data'!$L2483-'Consolidtaed Data'!$K2483</f>
        <v>420</v>
      </c>
      <c r="N6134" s="9" t="str">
        <f>VLOOKUP('Consolidtaed Data'!$C2483,[1]Locations!$A:$O,2,0)</f>
        <v>Victorville</v>
      </c>
      <c r="O6134" s="9" t="str">
        <f>VLOOKUP('Consolidtaed Data'!$D2483,'[1]Sales People'!$A:$B,2,0)</f>
        <v>Justin Lynch</v>
      </c>
      <c r="P6134" s="9" t="str">
        <f>VLOOKUP('Consolidtaed Data'!$E2483,[1]Customers!$A:$B,2,0)</f>
        <v>Carl Martin</v>
      </c>
      <c r="Q6134" s="11">
        <f>WEEKDAY('Consolidtaed Data'!$F2483)</f>
        <v>1</v>
      </c>
      <c r="R6134" s="9">
        <f>MONTH('Consolidtaed Data'!$F2483)</f>
        <v>6</v>
      </c>
      <c r="S6134" s="9" t="str">
        <f>TEXT(Table3[[#This Row],[Purchase Date]],"MMMM")</f>
        <v>April</v>
      </c>
      <c r="T6134" s="9">
        <f>YEAR('Consolidtaed Data'!$F2483)</f>
        <v>2020</v>
      </c>
    </row>
    <row r="6135" spans="1:20" x14ac:dyDescent="0.3">
      <c r="A6135" s="9" t="s">
        <v>7161</v>
      </c>
      <c r="B6135" s="9" t="s">
        <v>418</v>
      </c>
      <c r="C6135" s="9" t="s">
        <v>59</v>
      </c>
      <c r="D6135" s="9" t="s">
        <v>241</v>
      </c>
      <c r="E6135" s="9" t="s">
        <v>1272</v>
      </c>
      <c r="F6135" s="12">
        <v>44298</v>
      </c>
      <c r="G6135" s="12" t="str">
        <f>VLOOKUP(Table3[[#This Row],[Product ID]],[1]Products!$A:$G,2,0)</f>
        <v>Product 82</v>
      </c>
      <c r="H6135" s="22">
        <v>3</v>
      </c>
      <c r="I6135" s="9">
        <f>VLOOKUP('Consolidtaed Data'!$B2655,[1]Products!$A:$G,4,0)</f>
        <v>1353</v>
      </c>
      <c r="J6135" s="9">
        <f>VLOOKUP('Consolidtaed Data'!$B2655,[1]Products!$A:$G,3,0)</f>
        <v>947</v>
      </c>
      <c r="K6135" s="9">
        <f>'Consolidtaed Data'!$J2655*'Consolidtaed Data'!$H2655</f>
        <v>870</v>
      </c>
      <c r="L6135" s="9">
        <f>'Consolidtaed Data'!$I2655*'Consolidtaed Data'!$H2655</f>
        <v>1060</v>
      </c>
      <c r="M6135" s="9">
        <f>'Consolidtaed Data'!$L2655-'Consolidtaed Data'!$K2655</f>
        <v>1056</v>
      </c>
      <c r="N6135" s="9" t="str">
        <f>VLOOKUP('Consolidtaed Data'!$C2655,[1]Locations!$A:$O,2,0)</f>
        <v>Orange</v>
      </c>
      <c r="O6135" s="9" t="str">
        <f>VLOOKUP('Consolidtaed Data'!$D2655,'[1]Sales People'!$A:$B,2,0)</f>
        <v>Kenneth Fields</v>
      </c>
      <c r="P6135" s="9" t="str">
        <f>VLOOKUP('Consolidtaed Data'!$E2655,[1]Customers!$A:$B,2,0)</f>
        <v>Jonathan Jones</v>
      </c>
      <c r="Q6135" s="11">
        <f>WEEKDAY('Consolidtaed Data'!$F2655)</f>
        <v>2</v>
      </c>
      <c r="R6135" s="9">
        <f>MONTH('Consolidtaed Data'!$F2655)</f>
        <v>7</v>
      </c>
      <c r="S6135" s="9" t="str">
        <f>TEXT(Table3[[#This Row],[Purchase Date]],"MMMM")</f>
        <v>April</v>
      </c>
      <c r="T6135" s="9">
        <f>YEAR('Consolidtaed Data'!$F2655)</f>
        <v>2020</v>
      </c>
    </row>
    <row r="6136" spans="1:20" x14ac:dyDescent="0.3">
      <c r="A6136" s="9" t="s">
        <v>7162</v>
      </c>
      <c r="B6136" s="9" t="s">
        <v>278</v>
      </c>
      <c r="C6136" s="9" t="s">
        <v>635</v>
      </c>
      <c r="D6136" s="9" t="s">
        <v>68</v>
      </c>
      <c r="E6136" s="9" t="s">
        <v>353</v>
      </c>
      <c r="F6136" s="12">
        <v>44298</v>
      </c>
      <c r="G6136" s="12" t="str">
        <f>VLOOKUP(Table3[[#This Row],[Product ID]],[1]Products!$A:$G,2,0)</f>
        <v>Product 75</v>
      </c>
      <c r="H6136" s="22">
        <v>1</v>
      </c>
      <c r="I6136" s="9">
        <f>VLOOKUP('Consolidtaed Data'!$B2750,[1]Products!$A:$G,4,0)</f>
        <v>2091</v>
      </c>
      <c r="J6136" s="9">
        <f>VLOOKUP('Consolidtaed Data'!$B2750,[1]Products!$A:$G,3,0)</f>
        <v>1485</v>
      </c>
      <c r="K6136" s="9">
        <f>'Consolidtaed Data'!$J2750*'Consolidtaed Data'!$H2750</f>
        <v>842</v>
      </c>
      <c r="L6136" s="9">
        <f>'Consolidtaed Data'!$I2750*'Consolidtaed Data'!$H2750</f>
        <v>1122</v>
      </c>
      <c r="M6136" s="9">
        <f>'Consolidtaed Data'!$L2750-'Consolidtaed Data'!$K2750</f>
        <v>1378</v>
      </c>
      <c r="N6136" s="9" t="str">
        <f>VLOOKUP('Consolidtaed Data'!$C2750,[1]Locations!$A:$O,2,0)</f>
        <v>Bakersfield</v>
      </c>
      <c r="O6136" s="9" t="str">
        <f>VLOOKUP('Consolidtaed Data'!$D2750,'[1]Sales People'!$A:$B,2,0)</f>
        <v>Walter Cook</v>
      </c>
      <c r="P6136" s="9" t="str">
        <f>VLOOKUP('Consolidtaed Data'!$E2750,[1]Customers!$A:$B,2,0)</f>
        <v>Harry Perkins</v>
      </c>
      <c r="Q6136" s="11">
        <f>WEEKDAY('Consolidtaed Data'!$F2750)</f>
        <v>2</v>
      </c>
      <c r="R6136" s="9">
        <f>MONTH('Consolidtaed Data'!$F2750)</f>
        <v>7</v>
      </c>
      <c r="S6136" s="9" t="str">
        <f>TEXT(Table3[[#This Row],[Purchase Date]],"MMMM")</f>
        <v>April</v>
      </c>
      <c r="T6136" s="9">
        <f>YEAR('Consolidtaed Data'!$F2750)</f>
        <v>2020</v>
      </c>
    </row>
    <row r="6137" spans="1:20" x14ac:dyDescent="0.3">
      <c r="A6137" s="9" t="s">
        <v>7163</v>
      </c>
      <c r="B6137" s="9" t="s">
        <v>572</v>
      </c>
      <c r="C6137" s="9" t="s">
        <v>134</v>
      </c>
      <c r="D6137" s="9" t="s">
        <v>31</v>
      </c>
      <c r="E6137" s="9" t="s">
        <v>631</v>
      </c>
      <c r="F6137" s="12">
        <v>44298</v>
      </c>
      <c r="G6137" s="12" t="str">
        <f>VLOOKUP(Table3[[#This Row],[Product ID]],[1]Products!$A:$G,2,0)</f>
        <v>Product 22</v>
      </c>
      <c r="H6137" s="22">
        <v>4</v>
      </c>
      <c r="I6137" s="9">
        <f>VLOOKUP('Consolidtaed Data'!$B2920,[1]Products!$A:$G,4,0)</f>
        <v>1972</v>
      </c>
      <c r="J6137" s="9">
        <f>VLOOKUP('Consolidtaed Data'!$B2920,[1]Products!$A:$G,3,0)</f>
        <v>1321</v>
      </c>
      <c r="K6137" s="9">
        <f>'Consolidtaed Data'!$J2920*'Consolidtaed Data'!$H2920</f>
        <v>3780</v>
      </c>
      <c r="L6137" s="9">
        <f>'Consolidtaed Data'!$I2920*'Consolidtaed Data'!$H2920</f>
        <v>7556</v>
      </c>
      <c r="M6137" s="9">
        <f>'Consolidtaed Data'!$L2920-'Consolidtaed Data'!$K2920</f>
        <v>801</v>
      </c>
      <c r="N6137" s="9" t="str">
        <f>VLOOKUP('Consolidtaed Data'!$C2920,[1]Locations!$A:$O,2,0)</f>
        <v>Rialto</v>
      </c>
      <c r="O6137" s="9" t="str">
        <f>VLOOKUP('Consolidtaed Data'!$D2920,'[1]Sales People'!$A:$B,2,0)</f>
        <v>Charles Harper</v>
      </c>
      <c r="P6137" s="9" t="str">
        <f>VLOOKUP('Consolidtaed Data'!$E2920,[1]Customers!$A:$B,2,0)</f>
        <v>Frank Schmidt</v>
      </c>
      <c r="Q6137" s="11">
        <f>WEEKDAY('Consolidtaed Data'!$F2920)</f>
        <v>7</v>
      </c>
      <c r="R6137" s="9">
        <f>MONTH('Consolidtaed Data'!$F2920)</f>
        <v>8</v>
      </c>
      <c r="S6137" s="9" t="str">
        <f>TEXT(Table3[[#This Row],[Purchase Date]],"MMMM")</f>
        <v>April</v>
      </c>
      <c r="T6137" s="9">
        <f>YEAR('Consolidtaed Data'!$F2920)</f>
        <v>2020</v>
      </c>
    </row>
    <row r="6138" spans="1:20" x14ac:dyDescent="0.3">
      <c r="A6138" s="9" t="s">
        <v>7164</v>
      </c>
      <c r="B6138" s="9" t="s">
        <v>172</v>
      </c>
      <c r="C6138" s="9" t="s">
        <v>564</v>
      </c>
      <c r="D6138" s="9" t="s">
        <v>374</v>
      </c>
      <c r="E6138" s="9" t="s">
        <v>3283</v>
      </c>
      <c r="F6138" s="12">
        <v>44298</v>
      </c>
      <c r="G6138" s="12" t="str">
        <f>VLOOKUP(Table3[[#This Row],[Product ID]],[1]Products!$A:$G,2,0)</f>
        <v>Product 4</v>
      </c>
      <c r="H6138" s="22">
        <v>3</v>
      </c>
      <c r="I6138" s="9">
        <f>VLOOKUP('Consolidtaed Data'!$B3145,[1]Products!$A:$G,4,0)</f>
        <v>368</v>
      </c>
      <c r="J6138" s="9">
        <f>VLOOKUP('Consolidtaed Data'!$B3145,[1]Products!$A:$G,3,0)</f>
        <v>294</v>
      </c>
      <c r="K6138" s="9">
        <f>'Consolidtaed Data'!$J3145*'Consolidtaed Data'!$H3145</f>
        <v>634</v>
      </c>
      <c r="L6138" s="9">
        <f>'Consolidtaed Data'!$I3145*'Consolidtaed Data'!$H3145</f>
        <v>880</v>
      </c>
      <c r="M6138" s="9">
        <f>'Consolidtaed Data'!$L3145-'Consolidtaed Data'!$K3145</f>
        <v>492</v>
      </c>
      <c r="N6138" s="9" t="str">
        <f>VLOOKUP('Consolidtaed Data'!$C3145,[1]Locations!$A:$O,2,0)</f>
        <v>Murrieta</v>
      </c>
      <c r="O6138" s="9" t="str">
        <f>VLOOKUP('Consolidtaed Data'!$D3145,'[1]Sales People'!$A:$B,2,0)</f>
        <v>Larry Marshall</v>
      </c>
      <c r="P6138" s="9" t="str">
        <f>VLOOKUP('Consolidtaed Data'!$E3145,[1]Customers!$A:$B,2,0)</f>
        <v>Keith Wheeler</v>
      </c>
      <c r="Q6138" s="11">
        <f>WEEKDAY('Consolidtaed Data'!$F3145)</f>
        <v>4</v>
      </c>
      <c r="R6138" s="9">
        <f>MONTH('Consolidtaed Data'!$F3145)</f>
        <v>8</v>
      </c>
      <c r="S6138" s="9" t="str">
        <f>TEXT(Table3[[#This Row],[Purchase Date]],"MMMM")</f>
        <v>April</v>
      </c>
      <c r="T6138" s="9">
        <f>YEAR('Consolidtaed Data'!$F3145)</f>
        <v>2020</v>
      </c>
    </row>
    <row r="6139" spans="1:20" x14ac:dyDescent="0.3">
      <c r="A6139" s="9" t="s">
        <v>7165</v>
      </c>
      <c r="B6139" s="9" t="s">
        <v>294</v>
      </c>
      <c r="C6139" s="9" t="s">
        <v>275</v>
      </c>
      <c r="D6139" s="9" t="s">
        <v>123</v>
      </c>
      <c r="E6139" s="9" t="s">
        <v>1116</v>
      </c>
      <c r="F6139" s="12">
        <v>44298</v>
      </c>
      <c r="G6139" s="12" t="str">
        <f>VLOOKUP(Table3[[#This Row],[Product ID]],[1]Products!$A:$G,2,0)</f>
        <v>Product 51</v>
      </c>
      <c r="H6139" s="22">
        <v>1</v>
      </c>
      <c r="I6139" s="9">
        <f>VLOOKUP('Consolidtaed Data'!$B3249,[1]Products!$A:$G,4,0)</f>
        <v>1022</v>
      </c>
      <c r="J6139" s="9">
        <f>VLOOKUP('Consolidtaed Data'!$B3249,[1]Products!$A:$G,3,0)</f>
        <v>818</v>
      </c>
      <c r="K6139" s="9">
        <f>'Consolidtaed Data'!$J3249*'Consolidtaed Data'!$H3249</f>
        <v>1234</v>
      </c>
      <c r="L6139" s="9">
        <f>'Consolidtaed Data'!$I3249*'Consolidtaed Data'!$H3249</f>
        <v>1582</v>
      </c>
      <c r="M6139" s="9">
        <f>'Consolidtaed Data'!$L3249-'Consolidtaed Data'!$K3249</f>
        <v>507</v>
      </c>
      <c r="N6139" s="9" t="str">
        <f>VLOOKUP('Consolidtaed Data'!$C3249,[1]Locations!$A:$O,2,0)</f>
        <v>Oxnard</v>
      </c>
      <c r="O6139" s="9" t="str">
        <f>VLOOKUP('Consolidtaed Data'!$D3249,'[1]Sales People'!$A:$B,2,0)</f>
        <v>Scott Clark</v>
      </c>
      <c r="P6139" s="9" t="str">
        <f>VLOOKUP('Consolidtaed Data'!$E3249,[1]Customers!$A:$B,2,0)</f>
        <v>Henry Andrews</v>
      </c>
      <c r="Q6139" s="11">
        <f>WEEKDAY('Consolidtaed Data'!$F3249)</f>
        <v>5</v>
      </c>
      <c r="R6139" s="9">
        <f>MONTH('Consolidtaed Data'!$F3249)</f>
        <v>8</v>
      </c>
      <c r="S6139" s="9" t="str">
        <f>TEXT(Table3[[#This Row],[Purchase Date]],"MMMM")</f>
        <v>April</v>
      </c>
      <c r="T6139" s="9">
        <f>YEAR('Consolidtaed Data'!$F3249)</f>
        <v>2020</v>
      </c>
    </row>
    <row r="6140" spans="1:20" x14ac:dyDescent="0.3">
      <c r="A6140" s="9" t="s">
        <v>7166</v>
      </c>
      <c r="B6140" s="9" t="s">
        <v>182</v>
      </c>
      <c r="C6140" s="9" t="s">
        <v>165</v>
      </c>
      <c r="D6140" s="9" t="s">
        <v>281</v>
      </c>
      <c r="E6140" s="9" t="s">
        <v>1961</v>
      </c>
      <c r="F6140" s="12">
        <v>44298</v>
      </c>
      <c r="G6140" s="12" t="str">
        <f>VLOOKUP(Table3[[#This Row],[Product ID]],[1]Products!$A:$G,2,0)</f>
        <v>Product 9</v>
      </c>
      <c r="H6140" s="22">
        <v>1</v>
      </c>
      <c r="I6140" s="9">
        <f>VLOOKUP('Consolidtaed Data'!$B3568,[1]Products!$A:$G,4,0)</f>
        <v>1899</v>
      </c>
      <c r="J6140" s="9">
        <f>VLOOKUP('Consolidtaed Data'!$B3568,[1]Products!$A:$G,3,0)</f>
        <v>1044</v>
      </c>
      <c r="K6140" s="9">
        <f>'Consolidtaed Data'!$J3568*'Consolidtaed Data'!$H3568</f>
        <v>421</v>
      </c>
      <c r="L6140" s="9">
        <f>'Consolidtaed Data'!$I3568*'Consolidtaed Data'!$H3568</f>
        <v>561</v>
      </c>
      <c r="M6140" s="9">
        <f>'Consolidtaed Data'!$L3568-'Consolidtaed Data'!$K3568</f>
        <v>313</v>
      </c>
      <c r="N6140" s="9" t="str">
        <f>VLOOKUP('Consolidtaed Data'!$C3568,[1]Locations!$A:$O,2,0)</f>
        <v>West Covina</v>
      </c>
      <c r="O6140" s="9" t="str">
        <f>VLOOKUP('Consolidtaed Data'!$D3568,'[1]Sales People'!$A:$B,2,0)</f>
        <v>John Reyes</v>
      </c>
      <c r="P6140" s="9" t="str">
        <f>VLOOKUP('Consolidtaed Data'!$E3568,[1]Customers!$A:$B,2,0)</f>
        <v>Jimmy Harper</v>
      </c>
      <c r="Q6140" s="11">
        <f>WEEKDAY('Consolidtaed Data'!$F3568)</f>
        <v>5</v>
      </c>
      <c r="R6140" s="9">
        <f>MONTH('Consolidtaed Data'!$F3568)</f>
        <v>9</v>
      </c>
      <c r="S6140" s="9" t="str">
        <f>TEXT(Table3[[#This Row],[Purchase Date]],"MMMM")</f>
        <v>April</v>
      </c>
      <c r="T6140" s="9">
        <f>YEAR('Consolidtaed Data'!$F3568)</f>
        <v>2020</v>
      </c>
    </row>
    <row r="6141" spans="1:20" x14ac:dyDescent="0.3">
      <c r="A6141" s="9" t="s">
        <v>7167</v>
      </c>
      <c r="B6141" s="9" t="s">
        <v>355</v>
      </c>
      <c r="C6141" s="9" t="s">
        <v>302</v>
      </c>
      <c r="D6141" s="9" t="s">
        <v>87</v>
      </c>
      <c r="E6141" s="9" t="s">
        <v>671</v>
      </c>
      <c r="F6141" s="12">
        <v>44299</v>
      </c>
      <c r="G6141" s="12" t="str">
        <f>VLOOKUP(Table3[[#This Row],[Product ID]],[1]Products!$A:$G,2,0)</f>
        <v>Product 100</v>
      </c>
      <c r="H6141" s="22">
        <v>1</v>
      </c>
      <c r="I6141" s="9">
        <f>VLOOKUP('Consolidtaed Data'!$B198,[1]Products!$A:$G,4,0)</f>
        <v>458</v>
      </c>
      <c r="J6141" s="9">
        <f>VLOOKUP('Consolidtaed Data'!$B198,[1]Products!$A:$G,3,0)</f>
        <v>376</v>
      </c>
      <c r="K6141" s="9">
        <f>'Consolidtaed Data'!$J198*'Consolidtaed Data'!$H198</f>
        <v>7860</v>
      </c>
      <c r="L6141" s="9">
        <f>'Consolidtaed Data'!$I198*'Consolidtaed Data'!$H198</f>
        <v>9584</v>
      </c>
      <c r="M6141" s="9">
        <f>'Consolidtaed Data'!$L198-'Consolidtaed Data'!$K198</f>
        <v>2968</v>
      </c>
      <c r="N6141" s="9" t="str">
        <f>VLOOKUP('Consolidtaed Data'!$C198,[1]Locations!$A:$O,2,0)</f>
        <v>Berkeley</v>
      </c>
      <c r="O6141" s="9" t="str">
        <f>VLOOKUP('Consolidtaed Data'!$D198,'[1]Sales People'!$A:$B,2,0)</f>
        <v>Howard Sims</v>
      </c>
      <c r="P6141" s="9" t="str">
        <f>VLOOKUP('Consolidtaed Data'!$E198,[1]Customers!$A:$B,2,0)</f>
        <v>Victor Scott</v>
      </c>
      <c r="Q6141" s="11">
        <f>WEEKDAY('Consolidtaed Data'!$F198)</f>
        <v>3</v>
      </c>
      <c r="R6141" s="9">
        <f>MONTH('Consolidtaed Data'!$F198)</f>
        <v>1</v>
      </c>
      <c r="S6141" s="9" t="str">
        <f>TEXT(Table3[[#This Row],[Purchase Date]],"MMMM")</f>
        <v>April</v>
      </c>
      <c r="T6141" s="9">
        <f>YEAR('Consolidtaed Data'!$F198)</f>
        <v>2020</v>
      </c>
    </row>
    <row r="6142" spans="1:20" x14ac:dyDescent="0.3">
      <c r="A6142" s="9" t="s">
        <v>7168</v>
      </c>
      <c r="B6142" s="9" t="s">
        <v>151</v>
      </c>
      <c r="C6142" s="9" t="s">
        <v>34</v>
      </c>
      <c r="D6142" s="9" t="s">
        <v>315</v>
      </c>
      <c r="E6142" s="9" t="s">
        <v>207</v>
      </c>
      <c r="F6142" s="12">
        <v>44299</v>
      </c>
      <c r="G6142" s="12" t="str">
        <f>VLOOKUP(Table3[[#This Row],[Product ID]],[1]Products!$A:$G,2,0)</f>
        <v>Product 94</v>
      </c>
      <c r="H6142" s="22">
        <v>2</v>
      </c>
      <c r="I6142" s="9">
        <f>VLOOKUP('Consolidtaed Data'!$B213,[1]Products!$A:$G,4,0)</f>
        <v>1798</v>
      </c>
      <c r="J6142" s="9">
        <f>VLOOKUP('Consolidtaed Data'!$B213,[1]Products!$A:$G,3,0)</f>
        <v>971</v>
      </c>
      <c r="K6142" s="9">
        <f>'Consolidtaed Data'!$J213*'Consolidtaed Data'!$H213</f>
        <v>387</v>
      </c>
      <c r="L6142" s="9">
        <f>'Consolidtaed Data'!$I213*'Consolidtaed Data'!$H213</f>
        <v>667</v>
      </c>
      <c r="M6142" s="9">
        <f>'Consolidtaed Data'!$L213-'Consolidtaed Data'!$K213</f>
        <v>248</v>
      </c>
      <c r="N6142" s="9" t="str">
        <f>VLOOKUP('Consolidtaed Data'!$C213,[1]Locations!$A:$O,2,0)</f>
        <v>Visalia</v>
      </c>
      <c r="O6142" s="9" t="str">
        <f>VLOOKUP('Consolidtaed Data'!$D213,'[1]Sales People'!$A:$B,2,0)</f>
        <v>Joshua Cook</v>
      </c>
      <c r="P6142" s="9" t="str">
        <f>VLOOKUP('Consolidtaed Data'!$E213,[1]Customers!$A:$B,2,0)</f>
        <v>Sean Andrews</v>
      </c>
      <c r="Q6142" s="11">
        <f>WEEKDAY('Consolidtaed Data'!$F213)</f>
        <v>4</v>
      </c>
      <c r="R6142" s="9">
        <f>MONTH('Consolidtaed Data'!$F213)</f>
        <v>1</v>
      </c>
      <c r="S6142" s="9" t="str">
        <f>TEXT(Table3[[#This Row],[Purchase Date]],"MMMM")</f>
        <v>April</v>
      </c>
      <c r="T6142" s="9">
        <f>YEAR('Consolidtaed Data'!$F213)</f>
        <v>2020</v>
      </c>
    </row>
    <row r="6143" spans="1:20" x14ac:dyDescent="0.3">
      <c r="A6143" s="9" t="s">
        <v>7169</v>
      </c>
      <c r="B6143" s="9" t="s">
        <v>284</v>
      </c>
      <c r="C6143" s="9" t="s">
        <v>423</v>
      </c>
      <c r="D6143" s="9" t="s">
        <v>51</v>
      </c>
      <c r="E6143" s="9" t="s">
        <v>936</v>
      </c>
      <c r="F6143" s="12">
        <v>44299</v>
      </c>
      <c r="G6143" s="12" t="str">
        <f>VLOOKUP(Table3[[#This Row],[Product ID]],[1]Products!$A:$G,2,0)</f>
        <v>Product 96</v>
      </c>
      <c r="H6143" s="22">
        <v>2</v>
      </c>
      <c r="I6143" s="9">
        <f>VLOOKUP('Consolidtaed Data'!$B338,[1]Products!$A:$G,4,0)</f>
        <v>2182</v>
      </c>
      <c r="J6143" s="9">
        <f>VLOOKUP('Consolidtaed Data'!$B338,[1]Products!$A:$G,3,0)</f>
        <v>1200</v>
      </c>
      <c r="K6143" s="9">
        <f>'Consolidtaed Data'!$J338*'Consolidtaed Data'!$H338</f>
        <v>971</v>
      </c>
      <c r="L6143" s="9">
        <f>'Consolidtaed Data'!$I338*'Consolidtaed Data'!$H338</f>
        <v>1494</v>
      </c>
      <c r="M6143" s="9">
        <f>'Consolidtaed Data'!$L338-'Consolidtaed Data'!$K338</f>
        <v>2676</v>
      </c>
      <c r="N6143" s="9" t="str">
        <f>VLOOKUP('Consolidtaed Data'!$C338,[1]Locations!$A:$O,2,0)</f>
        <v>Chula Vista</v>
      </c>
      <c r="O6143" s="9" t="str">
        <f>VLOOKUP('Consolidtaed Data'!$D338,'[1]Sales People'!$A:$B,2,0)</f>
        <v>Patrick Ruiz</v>
      </c>
      <c r="P6143" s="9" t="str">
        <f>VLOOKUP('Consolidtaed Data'!$E338,[1]Customers!$A:$B,2,0)</f>
        <v>Andrew Hansen</v>
      </c>
      <c r="Q6143" s="11">
        <f>WEEKDAY('Consolidtaed Data'!$F338)</f>
        <v>6</v>
      </c>
      <c r="R6143" s="9">
        <f>MONTH('Consolidtaed Data'!$F338)</f>
        <v>1</v>
      </c>
      <c r="S6143" s="9" t="str">
        <f>TEXT(Table3[[#This Row],[Purchase Date]],"MMMM")</f>
        <v>April</v>
      </c>
      <c r="T6143" s="9">
        <f>YEAR('Consolidtaed Data'!$F338)</f>
        <v>2020</v>
      </c>
    </row>
    <row r="6144" spans="1:20" x14ac:dyDescent="0.3">
      <c r="A6144" s="9" t="s">
        <v>7170</v>
      </c>
      <c r="B6144" s="9" t="s">
        <v>219</v>
      </c>
      <c r="C6144" s="9" t="s">
        <v>130</v>
      </c>
      <c r="D6144" s="9" t="s">
        <v>127</v>
      </c>
      <c r="E6144" s="9" t="s">
        <v>999</v>
      </c>
      <c r="F6144" s="12">
        <v>44299</v>
      </c>
      <c r="G6144" s="12" t="str">
        <f>VLOOKUP(Table3[[#This Row],[Product ID]],[1]Products!$A:$G,2,0)</f>
        <v>Product 35</v>
      </c>
      <c r="H6144" s="22">
        <v>4</v>
      </c>
      <c r="I6144" s="9">
        <f>VLOOKUP('Consolidtaed Data'!$B372,[1]Products!$A:$G,4,0)</f>
        <v>217</v>
      </c>
      <c r="J6144" s="9">
        <f>VLOOKUP('Consolidtaed Data'!$B372,[1]Products!$A:$G,3,0)</f>
        <v>171</v>
      </c>
      <c r="K6144" s="9">
        <f>'Consolidtaed Data'!$J372*'Consolidtaed Data'!$H372</f>
        <v>1295</v>
      </c>
      <c r="L6144" s="9">
        <f>'Consolidtaed Data'!$I372*'Consolidtaed Data'!$H372</f>
        <v>1639</v>
      </c>
      <c r="M6144" s="9">
        <f>'Consolidtaed Data'!$L372-'Consolidtaed Data'!$K372</f>
        <v>3420</v>
      </c>
      <c r="N6144" s="9" t="str">
        <f>VLOOKUP('Consolidtaed Data'!$C372,[1]Locations!$A:$O,2,0)</f>
        <v>San Mateo</v>
      </c>
      <c r="O6144" s="9" t="str">
        <f>VLOOKUP('Consolidtaed Data'!$D372,'[1]Sales People'!$A:$B,2,0)</f>
        <v>Bobby Russell</v>
      </c>
      <c r="P6144" s="9" t="str">
        <f>VLOOKUP('Consolidtaed Data'!$E372,[1]Customers!$A:$B,2,0)</f>
        <v>Jason Ross</v>
      </c>
      <c r="Q6144" s="11">
        <f>WEEKDAY('Consolidtaed Data'!$F372)</f>
        <v>1</v>
      </c>
      <c r="R6144" s="9">
        <f>MONTH('Consolidtaed Data'!$F372)</f>
        <v>1</v>
      </c>
      <c r="S6144" s="9" t="str">
        <f>TEXT(Table3[[#This Row],[Purchase Date]],"MMMM")</f>
        <v>April</v>
      </c>
      <c r="T6144" s="9">
        <f>YEAR('Consolidtaed Data'!$F372)</f>
        <v>2020</v>
      </c>
    </row>
    <row r="6145" spans="1:20" x14ac:dyDescent="0.3">
      <c r="A6145" s="9" t="s">
        <v>7171</v>
      </c>
      <c r="B6145" s="9" t="s">
        <v>213</v>
      </c>
      <c r="C6145" s="9" t="s">
        <v>205</v>
      </c>
      <c r="D6145" s="9" t="s">
        <v>174</v>
      </c>
      <c r="E6145" s="9" t="s">
        <v>1071</v>
      </c>
      <c r="F6145" s="12">
        <v>44299</v>
      </c>
      <c r="G6145" s="12" t="str">
        <f>VLOOKUP(Table3[[#This Row],[Product ID]],[1]Products!$A:$G,2,0)</f>
        <v>Product 68</v>
      </c>
      <c r="H6145" s="22">
        <v>1</v>
      </c>
      <c r="I6145" s="9">
        <f>VLOOKUP('Consolidtaed Data'!$B1096,[1]Products!$A:$G,4,0)</f>
        <v>2396</v>
      </c>
      <c r="J6145" s="9">
        <f>VLOOKUP('Consolidtaed Data'!$B1096,[1]Products!$A:$G,3,0)</f>
        <v>1965</v>
      </c>
      <c r="K6145" s="9">
        <f>'Consolidtaed Data'!$J1096*'Consolidtaed Data'!$H1096</f>
        <v>562</v>
      </c>
      <c r="L6145" s="9">
        <f>'Consolidtaed Data'!$I1096*'Consolidtaed Data'!$H1096</f>
        <v>826</v>
      </c>
      <c r="M6145" s="9">
        <f>'Consolidtaed Data'!$L1096-'Consolidtaed Data'!$K1096</f>
        <v>106</v>
      </c>
      <c r="N6145" s="9" t="str">
        <f>VLOOKUP('Consolidtaed Data'!$C1096,[1]Locations!$A:$O,2,0)</f>
        <v>Pomona</v>
      </c>
      <c r="O6145" s="9" t="str">
        <f>VLOOKUP('Consolidtaed Data'!$D1096,'[1]Sales People'!$A:$B,2,0)</f>
        <v>Walter Cook</v>
      </c>
      <c r="P6145" s="9" t="str">
        <f>VLOOKUP('Consolidtaed Data'!$E1096,[1]Customers!$A:$B,2,0)</f>
        <v>Gary Jones</v>
      </c>
      <c r="Q6145" s="11">
        <f>WEEKDAY('Consolidtaed Data'!$F1096)</f>
        <v>5</v>
      </c>
      <c r="R6145" s="9">
        <f>MONTH('Consolidtaed Data'!$F1096)</f>
        <v>3</v>
      </c>
      <c r="S6145" s="9" t="str">
        <f>TEXT(Table3[[#This Row],[Purchase Date]],"MMMM")</f>
        <v>April</v>
      </c>
      <c r="T6145" s="9">
        <f>YEAR('Consolidtaed Data'!$F1096)</f>
        <v>2020</v>
      </c>
    </row>
    <row r="6146" spans="1:20" x14ac:dyDescent="0.3">
      <c r="A6146" s="9" t="s">
        <v>7172</v>
      </c>
      <c r="B6146" s="9" t="s">
        <v>610</v>
      </c>
      <c r="C6146" s="9" t="s">
        <v>8</v>
      </c>
      <c r="D6146" s="9" t="s">
        <v>281</v>
      </c>
      <c r="E6146" s="9" t="s">
        <v>448</v>
      </c>
      <c r="F6146" s="12">
        <v>44299</v>
      </c>
      <c r="G6146" s="12" t="str">
        <f>VLOOKUP(Table3[[#This Row],[Product ID]],[1]Products!$A:$G,2,0)</f>
        <v>Product 12</v>
      </c>
      <c r="H6146" s="22">
        <v>4</v>
      </c>
      <c r="I6146" s="9">
        <f>VLOOKUP('Consolidtaed Data'!$B1284,[1]Products!$A:$G,4,0)</f>
        <v>112</v>
      </c>
      <c r="J6146" s="9">
        <f>VLOOKUP('Consolidtaed Data'!$B1284,[1]Products!$A:$G,3,0)</f>
        <v>90</v>
      </c>
      <c r="K6146" s="9">
        <f>'Consolidtaed Data'!$J1284*'Consolidtaed Data'!$H1284</f>
        <v>3702</v>
      </c>
      <c r="L6146" s="9">
        <f>'Consolidtaed Data'!$I1284*'Consolidtaed Data'!$H1284</f>
        <v>4746</v>
      </c>
      <c r="M6146" s="9">
        <f>'Consolidtaed Data'!$L1284-'Consolidtaed Data'!$K1284</f>
        <v>285</v>
      </c>
      <c r="N6146" s="9" t="str">
        <f>VLOOKUP('Consolidtaed Data'!$C1284,[1]Locations!$A:$O,2,0)</f>
        <v>Irvine</v>
      </c>
      <c r="O6146" s="9" t="str">
        <f>VLOOKUP('Consolidtaed Data'!$D1284,'[1]Sales People'!$A:$B,2,0)</f>
        <v>Bobby Russell</v>
      </c>
      <c r="P6146" s="9" t="str">
        <f>VLOOKUP('Consolidtaed Data'!$E1284,[1]Customers!$A:$B,2,0)</f>
        <v>John Hunt</v>
      </c>
      <c r="Q6146" s="11">
        <f>WEEKDAY('Consolidtaed Data'!$F1284)</f>
        <v>7</v>
      </c>
      <c r="R6146" s="9">
        <f>MONTH('Consolidtaed Data'!$F1284)</f>
        <v>4</v>
      </c>
      <c r="S6146" s="9" t="str">
        <f>TEXT(Table3[[#This Row],[Purchase Date]],"MMMM")</f>
        <v>April</v>
      </c>
      <c r="T6146" s="9">
        <f>YEAR('Consolidtaed Data'!$F1284)</f>
        <v>2020</v>
      </c>
    </row>
    <row r="6147" spans="1:20" x14ac:dyDescent="0.3">
      <c r="A6147" s="9" t="s">
        <v>7173</v>
      </c>
      <c r="B6147" s="9" t="s">
        <v>301</v>
      </c>
      <c r="C6147" s="9" t="s">
        <v>420</v>
      </c>
      <c r="D6147" s="9" t="s">
        <v>229</v>
      </c>
      <c r="E6147" s="9" t="s">
        <v>608</v>
      </c>
      <c r="F6147" s="12">
        <v>44299</v>
      </c>
      <c r="G6147" s="12" t="str">
        <f>VLOOKUP(Table3[[#This Row],[Product ID]],[1]Products!$A:$G,2,0)</f>
        <v>Product 57</v>
      </c>
      <c r="H6147" s="22">
        <v>1</v>
      </c>
      <c r="I6147" s="9">
        <f>VLOOKUP('Consolidtaed Data'!$B1310,[1]Products!$A:$G,4,0)</f>
        <v>315</v>
      </c>
      <c r="J6147" s="9">
        <f>VLOOKUP('Consolidtaed Data'!$B1310,[1]Products!$A:$G,3,0)</f>
        <v>208</v>
      </c>
      <c r="K6147" s="9">
        <f>'Consolidtaed Data'!$J1310*'Consolidtaed Data'!$H1310</f>
        <v>1227</v>
      </c>
      <c r="L6147" s="9">
        <f>'Consolidtaed Data'!$I1310*'Consolidtaed Data'!$H1310</f>
        <v>2451</v>
      </c>
      <c r="M6147" s="9">
        <f>'Consolidtaed Data'!$L1310-'Consolidtaed Data'!$K1310</f>
        <v>855</v>
      </c>
      <c r="N6147" s="9" t="str">
        <f>VLOOKUP('Consolidtaed Data'!$C1310,[1]Locations!$A:$O,2,0)</f>
        <v>Clovis</v>
      </c>
      <c r="O6147" s="9" t="str">
        <f>VLOOKUP('Consolidtaed Data'!$D1310,'[1]Sales People'!$A:$B,2,0)</f>
        <v>Howard Sims</v>
      </c>
      <c r="P6147" s="9" t="str">
        <f>VLOOKUP('Consolidtaed Data'!$E1310,[1]Customers!$A:$B,2,0)</f>
        <v>Dennis Scott</v>
      </c>
      <c r="Q6147" s="11">
        <f>WEEKDAY('Consolidtaed Data'!$F1310)</f>
        <v>1</v>
      </c>
      <c r="R6147" s="9">
        <f>MONTH('Consolidtaed Data'!$F1310)</f>
        <v>4</v>
      </c>
      <c r="S6147" s="9" t="str">
        <f>TEXT(Table3[[#This Row],[Purchase Date]],"MMMM")</f>
        <v>April</v>
      </c>
      <c r="T6147" s="9">
        <f>YEAR('Consolidtaed Data'!$F1310)</f>
        <v>2020</v>
      </c>
    </row>
    <row r="6148" spans="1:20" x14ac:dyDescent="0.3">
      <c r="A6148" s="9" t="s">
        <v>7174</v>
      </c>
      <c r="B6148" s="9" t="s">
        <v>103</v>
      </c>
      <c r="C6148" s="9" t="s">
        <v>152</v>
      </c>
      <c r="D6148" s="9" t="s">
        <v>100</v>
      </c>
      <c r="E6148" s="9" t="s">
        <v>995</v>
      </c>
      <c r="F6148" s="12">
        <v>44299</v>
      </c>
      <c r="G6148" s="12" t="str">
        <f>VLOOKUP(Table3[[#This Row],[Product ID]],[1]Products!$A:$G,2,0)</f>
        <v>Product 44</v>
      </c>
      <c r="H6148" s="22">
        <v>1</v>
      </c>
      <c r="I6148" s="9">
        <f>VLOOKUP('Consolidtaed Data'!$B1966,[1]Products!$A:$G,4,0)</f>
        <v>1862</v>
      </c>
      <c r="J6148" s="9">
        <f>VLOOKUP('Consolidtaed Data'!$B1966,[1]Products!$A:$G,3,0)</f>
        <v>1173</v>
      </c>
      <c r="K6148" s="9">
        <f>'Consolidtaed Data'!$J1966*'Consolidtaed Data'!$H1966</f>
        <v>2726</v>
      </c>
      <c r="L6148" s="9">
        <f>'Consolidtaed Data'!$I1966*'Consolidtaed Data'!$H1966</f>
        <v>3450</v>
      </c>
      <c r="M6148" s="9">
        <f>'Consolidtaed Data'!$L1966-'Consolidtaed Data'!$K1966</f>
        <v>206</v>
      </c>
      <c r="N6148" s="9" t="str">
        <f>VLOOKUP('Consolidtaed Data'!$C1966,[1]Locations!$A:$O,2,0)</f>
        <v>Concord</v>
      </c>
      <c r="O6148" s="9" t="str">
        <f>VLOOKUP('Consolidtaed Data'!$D1966,'[1]Sales People'!$A:$B,2,0)</f>
        <v>Jimmy Young</v>
      </c>
      <c r="P6148" s="9" t="str">
        <f>VLOOKUP('Consolidtaed Data'!$E1966,[1]Customers!$A:$B,2,0)</f>
        <v>Eugene Murphy</v>
      </c>
      <c r="Q6148" s="11">
        <f>WEEKDAY('Consolidtaed Data'!$F1966)</f>
        <v>7</v>
      </c>
      <c r="R6148" s="9">
        <f>MONTH('Consolidtaed Data'!$F1966)</f>
        <v>5</v>
      </c>
      <c r="S6148" s="9" t="str">
        <f>TEXT(Table3[[#This Row],[Purchase Date]],"MMMM")</f>
        <v>April</v>
      </c>
      <c r="T6148" s="9">
        <f>YEAR('Consolidtaed Data'!$F1966)</f>
        <v>2020</v>
      </c>
    </row>
    <row r="6149" spans="1:20" x14ac:dyDescent="0.3">
      <c r="A6149" s="9" t="s">
        <v>7175</v>
      </c>
      <c r="B6149" s="9" t="s">
        <v>41</v>
      </c>
      <c r="C6149" s="9" t="s">
        <v>231</v>
      </c>
      <c r="D6149" s="9" t="s">
        <v>272</v>
      </c>
      <c r="E6149" s="9" t="s">
        <v>2587</v>
      </c>
      <c r="F6149" s="12">
        <v>44299</v>
      </c>
      <c r="G6149" s="12" t="str">
        <f>VLOOKUP(Table3[[#This Row],[Product ID]],[1]Products!$A:$G,2,0)</f>
        <v>Product 11</v>
      </c>
      <c r="H6149" s="22">
        <v>2</v>
      </c>
      <c r="I6149" s="9">
        <f>VLOOKUP('Consolidtaed Data'!$B2074,[1]Products!$A:$G,4,0)</f>
        <v>771</v>
      </c>
      <c r="J6149" s="9">
        <f>VLOOKUP('Consolidtaed Data'!$B2074,[1]Products!$A:$G,3,0)</f>
        <v>648</v>
      </c>
      <c r="K6149" s="9">
        <f>'Consolidtaed Data'!$J2074*'Consolidtaed Data'!$H2074</f>
        <v>2886</v>
      </c>
      <c r="L6149" s="9">
        <f>'Consolidtaed Data'!$I2074*'Consolidtaed Data'!$H2074</f>
        <v>3652</v>
      </c>
      <c r="M6149" s="9">
        <f>'Consolidtaed Data'!$L2074-'Consolidtaed Data'!$K2074</f>
        <v>894</v>
      </c>
      <c r="N6149" s="9" t="str">
        <f>VLOOKUP('Consolidtaed Data'!$C2074,[1]Locations!$A:$O,2,0)</f>
        <v>Burbank</v>
      </c>
      <c r="O6149" s="9" t="str">
        <f>VLOOKUP('Consolidtaed Data'!$D2074,'[1]Sales People'!$A:$B,2,0)</f>
        <v>Kenneth Fields</v>
      </c>
      <c r="P6149" s="9" t="str">
        <f>VLOOKUP('Consolidtaed Data'!$E2074,[1]Customers!$A:$B,2,0)</f>
        <v>Nicholas Arnold</v>
      </c>
      <c r="Q6149" s="11">
        <f>WEEKDAY('Consolidtaed Data'!$F2074)</f>
        <v>2</v>
      </c>
      <c r="R6149" s="9">
        <f>MONTH('Consolidtaed Data'!$F2074)</f>
        <v>6</v>
      </c>
      <c r="S6149" s="9" t="str">
        <f>TEXT(Table3[[#This Row],[Purchase Date]],"MMMM")</f>
        <v>April</v>
      </c>
      <c r="T6149" s="9">
        <f>YEAR('Consolidtaed Data'!$F2074)</f>
        <v>2020</v>
      </c>
    </row>
    <row r="6150" spans="1:20" x14ac:dyDescent="0.3">
      <c r="A6150" s="9" t="s">
        <v>7176</v>
      </c>
      <c r="B6150" s="9" t="s">
        <v>318</v>
      </c>
      <c r="C6150" s="9" t="s">
        <v>249</v>
      </c>
      <c r="D6150" s="9" t="s">
        <v>35</v>
      </c>
      <c r="E6150" s="9" t="s">
        <v>723</v>
      </c>
      <c r="F6150" s="12">
        <v>44299</v>
      </c>
      <c r="G6150" s="12" t="str">
        <f>VLOOKUP(Table3[[#This Row],[Product ID]],[1]Products!$A:$G,2,0)</f>
        <v>Product 89</v>
      </c>
      <c r="H6150" s="22">
        <v>2</v>
      </c>
      <c r="I6150" s="9">
        <f>VLOOKUP('Consolidtaed Data'!$B2267,[1]Products!$A:$G,4,0)</f>
        <v>2497</v>
      </c>
      <c r="J6150" s="9">
        <f>VLOOKUP('Consolidtaed Data'!$B2267,[1]Products!$A:$G,3,0)</f>
        <v>1473</v>
      </c>
      <c r="K6150" s="9">
        <f>'Consolidtaed Data'!$J2267*'Consolidtaed Data'!$H2267</f>
        <v>3548</v>
      </c>
      <c r="L6150" s="9">
        <f>'Consolidtaed Data'!$I2267*'Consolidtaed Data'!$H2267</f>
        <v>4928</v>
      </c>
      <c r="M6150" s="9">
        <f>'Consolidtaed Data'!$L2267-'Consolidtaed Data'!$K2267</f>
        <v>447</v>
      </c>
      <c r="N6150" s="9" t="str">
        <f>VLOOKUP('Consolidtaed Data'!$C2267,[1]Locations!$A:$O,2,0)</f>
        <v>Burbank</v>
      </c>
      <c r="O6150" s="9" t="str">
        <f>VLOOKUP('Consolidtaed Data'!$D2267,'[1]Sales People'!$A:$B,2,0)</f>
        <v>Ryan Welch</v>
      </c>
      <c r="P6150" s="9" t="str">
        <f>VLOOKUP('Consolidtaed Data'!$E2267,[1]Customers!$A:$B,2,0)</f>
        <v>Howard Lynch</v>
      </c>
      <c r="Q6150" s="11">
        <f>WEEKDAY('Consolidtaed Data'!$F2267)</f>
        <v>1</v>
      </c>
      <c r="R6150" s="9">
        <f>MONTH('Consolidtaed Data'!$F2267)</f>
        <v>6</v>
      </c>
      <c r="S6150" s="9" t="str">
        <f>TEXT(Table3[[#This Row],[Purchase Date]],"MMMM")</f>
        <v>April</v>
      </c>
      <c r="T6150" s="9">
        <f>YEAR('Consolidtaed Data'!$F2267)</f>
        <v>2020</v>
      </c>
    </row>
    <row r="6151" spans="1:20" x14ac:dyDescent="0.3">
      <c r="A6151" s="9" t="s">
        <v>7177</v>
      </c>
      <c r="B6151" s="9" t="s">
        <v>529</v>
      </c>
      <c r="C6151" s="9" t="s">
        <v>157</v>
      </c>
      <c r="D6151" s="9" t="s">
        <v>193</v>
      </c>
      <c r="E6151" s="9" t="s">
        <v>1157</v>
      </c>
      <c r="F6151" s="12">
        <v>44299</v>
      </c>
      <c r="G6151" s="12" t="str">
        <f>VLOOKUP(Table3[[#This Row],[Product ID]],[1]Products!$A:$G,2,0)</f>
        <v>Product 56</v>
      </c>
      <c r="H6151" s="22">
        <v>1</v>
      </c>
      <c r="I6151" s="9">
        <f>VLOOKUP('Consolidtaed Data'!$B2495,[1]Products!$A:$G,4,0)</f>
        <v>1812</v>
      </c>
      <c r="J6151" s="9">
        <f>VLOOKUP('Consolidtaed Data'!$B2495,[1]Products!$A:$G,3,0)</f>
        <v>1305</v>
      </c>
      <c r="K6151" s="9">
        <f>'Consolidtaed Data'!$J2495*'Consolidtaed Data'!$H2495</f>
        <v>455</v>
      </c>
      <c r="L6151" s="9">
        <f>'Consolidtaed Data'!$I2495*'Consolidtaed Data'!$H2495</f>
        <v>799</v>
      </c>
      <c r="M6151" s="9">
        <f>'Consolidtaed Data'!$L2495-'Consolidtaed Data'!$K2495</f>
        <v>816</v>
      </c>
      <c r="N6151" s="9" t="str">
        <f>VLOOKUP('Consolidtaed Data'!$C2495,[1]Locations!$A:$O,2,0)</f>
        <v>San Buenaventura (Ventura)</v>
      </c>
      <c r="O6151" s="9" t="str">
        <f>VLOOKUP('Consolidtaed Data'!$D2495,'[1]Sales People'!$A:$B,2,0)</f>
        <v>Charles Harper</v>
      </c>
      <c r="P6151" s="9" t="str">
        <f>VLOOKUP('Consolidtaed Data'!$E2495,[1]Customers!$A:$B,2,0)</f>
        <v>Kevin Campbell</v>
      </c>
      <c r="Q6151" s="11">
        <f>WEEKDAY('Consolidtaed Data'!$F2495)</f>
        <v>2</v>
      </c>
      <c r="R6151" s="9">
        <f>MONTH('Consolidtaed Data'!$F2495)</f>
        <v>6</v>
      </c>
      <c r="S6151" s="9" t="str">
        <f>TEXT(Table3[[#This Row],[Purchase Date]],"MMMM")</f>
        <v>April</v>
      </c>
      <c r="T6151" s="9">
        <f>YEAR('Consolidtaed Data'!$F2495)</f>
        <v>2020</v>
      </c>
    </row>
    <row r="6152" spans="1:20" x14ac:dyDescent="0.3">
      <c r="A6152" s="9" t="s">
        <v>7178</v>
      </c>
      <c r="B6152" s="9" t="s">
        <v>526</v>
      </c>
      <c r="C6152" s="9" t="s">
        <v>522</v>
      </c>
      <c r="D6152" s="9" t="s">
        <v>402</v>
      </c>
      <c r="E6152" s="9" t="s">
        <v>1779</v>
      </c>
      <c r="F6152" s="12">
        <v>44299</v>
      </c>
      <c r="G6152" s="12" t="str">
        <f>VLOOKUP(Table3[[#This Row],[Product ID]],[1]Products!$A:$G,2,0)</f>
        <v>Product 14</v>
      </c>
      <c r="H6152" s="22">
        <v>1</v>
      </c>
      <c r="I6152" s="9">
        <f>VLOOKUP('Consolidtaed Data'!$B2650,[1]Products!$A:$G,4,0)</f>
        <v>1338</v>
      </c>
      <c r="J6152" s="9">
        <f>VLOOKUP('Consolidtaed Data'!$B2650,[1]Products!$A:$G,3,0)</f>
        <v>682</v>
      </c>
      <c r="K6152" s="9">
        <f>'Consolidtaed Data'!$J2650*'Consolidtaed Data'!$H2650</f>
        <v>3669</v>
      </c>
      <c r="L6152" s="9">
        <f>'Consolidtaed Data'!$I2650*'Consolidtaed Data'!$H2650</f>
        <v>6015</v>
      </c>
      <c r="M6152" s="9">
        <f>'Consolidtaed Data'!$L2650-'Consolidtaed Data'!$K2650</f>
        <v>280</v>
      </c>
      <c r="N6152" s="9" t="str">
        <f>VLOOKUP('Consolidtaed Data'!$C2650,[1]Locations!$A:$O,2,0)</f>
        <v>San Buenaventura (Ventura)</v>
      </c>
      <c r="O6152" s="9" t="str">
        <f>VLOOKUP('Consolidtaed Data'!$D2650,'[1]Sales People'!$A:$B,2,0)</f>
        <v>Joe Sims</v>
      </c>
      <c r="P6152" s="9" t="str">
        <f>VLOOKUP('Consolidtaed Data'!$E2650,[1]Customers!$A:$B,2,0)</f>
        <v>Thomas Gray</v>
      </c>
      <c r="Q6152" s="11">
        <f>WEEKDAY('Consolidtaed Data'!$F2650)</f>
        <v>1</v>
      </c>
      <c r="R6152" s="9">
        <f>MONTH('Consolidtaed Data'!$F2650)</f>
        <v>7</v>
      </c>
      <c r="S6152" s="9" t="str">
        <f>TEXT(Table3[[#This Row],[Purchase Date]],"MMMM")</f>
        <v>April</v>
      </c>
      <c r="T6152" s="9">
        <f>YEAR('Consolidtaed Data'!$F2650)</f>
        <v>2020</v>
      </c>
    </row>
    <row r="6153" spans="1:20" x14ac:dyDescent="0.3">
      <c r="A6153" s="9" t="s">
        <v>7179</v>
      </c>
      <c r="B6153" s="9" t="s">
        <v>495</v>
      </c>
      <c r="C6153" s="9" t="s">
        <v>99</v>
      </c>
      <c r="D6153" s="9" t="s">
        <v>43</v>
      </c>
      <c r="E6153" s="9" t="s">
        <v>726</v>
      </c>
      <c r="F6153" s="12">
        <v>44299</v>
      </c>
      <c r="G6153" s="12" t="str">
        <f>VLOOKUP(Table3[[#This Row],[Product ID]],[1]Products!$A:$G,2,0)</f>
        <v>Product 15</v>
      </c>
      <c r="H6153" s="22">
        <v>1</v>
      </c>
      <c r="I6153" s="9">
        <f>VLOOKUP('Consolidtaed Data'!$B3322,[1]Products!$A:$G,4,0)</f>
        <v>458</v>
      </c>
      <c r="J6153" s="9">
        <f>VLOOKUP('Consolidtaed Data'!$B3322,[1]Products!$A:$G,3,0)</f>
        <v>376</v>
      </c>
      <c r="K6153" s="9">
        <f>'Consolidtaed Data'!$J3322*'Consolidtaed Data'!$H3322</f>
        <v>79</v>
      </c>
      <c r="L6153" s="9">
        <f>'Consolidtaed Data'!$I3322*'Consolidtaed Data'!$H3322</f>
        <v>127</v>
      </c>
      <c r="M6153" s="9">
        <f>'Consolidtaed Data'!$L3322-'Consolidtaed Data'!$K3322</f>
        <v>2396</v>
      </c>
      <c r="N6153" s="9" t="str">
        <f>VLOOKUP('Consolidtaed Data'!$C3322,[1]Locations!$A:$O,2,0)</f>
        <v>Burbank</v>
      </c>
      <c r="O6153" s="9" t="str">
        <f>VLOOKUP('Consolidtaed Data'!$D3322,'[1]Sales People'!$A:$B,2,0)</f>
        <v>Ryan Butler</v>
      </c>
      <c r="P6153" s="9" t="str">
        <f>VLOOKUP('Consolidtaed Data'!$E3322,[1]Customers!$A:$B,2,0)</f>
        <v>Louis Mccoy</v>
      </c>
      <c r="Q6153" s="11">
        <f>WEEKDAY('Consolidtaed Data'!$F3322)</f>
        <v>4</v>
      </c>
      <c r="R6153" s="9">
        <f>MONTH('Consolidtaed Data'!$F3322)</f>
        <v>9</v>
      </c>
      <c r="S6153" s="9" t="str">
        <f>TEXT(Table3[[#This Row],[Purchase Date]],"MMMM")</f>
        <v>April</v>
      </c>
      <c r="T6153" s="9">
        <f>YEAR('Consolidtaed Data'!$F3322)</f>
        <v>2020</v>
      </c>
    </row>
    <row r="6154" spans="1:20" x14ac:dyDescent="0.3">
      <c r="A6154" s="9" t="s">
        <v>7180</v>
      </c>
      <c r="B6154" s="9" t="s">
        <v>248</v>
      </c>
      <c r="C6154" s="9" t="s">
        <v>186</v>
      </c>
      <c r="D6154" s="9" t="s">
        <v>64</v>
      </c>
      <c r="E6154" s="9" t="s">
        <v>187</v>
      </c>
      <c r="F6154" s="12">
        <v>44300</v>
      </c>
      <c r="G6154" s="12" t="str">
        <f>VLOOKUP(Table3[[#This Row],[Product ID]],[1]Products!$A:$G,2,0)</f>
        <v>Product 97</v>
      </c>
      <c r="H6154" s="22">
        <v>1</v>
      </c>
      <c r="I6154" s="9">
        <f>VLOOKUP('Consolidtaed Data'!$B31,[1]Products!$A:$G,4,0)</f>
        <v>1414</v>
      </c>
      <c r="J6154" s="9">
        <f>VLOOKUP('Consolidtaed Data'!$B31,[1]Products!$A:$G,3,0)</f>
        <v>962</v>
      </c>
      <c r="K6154" s="9">
        <f>'Consolidtaed Data'!$J31*'Consolidtaed Data'!$H31</f>
        <v>1067</v>
      </c>
      <c r="L6154" s="9">
        <f>'Consolidtaed Data'!$I31*'Consolidtaed Data'!$H31</f>
        <v>1809</v>
      </c>
      <c r="M6154" s="9">
        <f>'Consolidtaed Data'!$L31-'Consolidtaed Data'!$K31</f>
        <v>123</v>
      </c>
      <c r="N6154" s="9" t="str">
        <f>VLOOKUP('Consolidtaed Data'!$C31,[1]Locations!$A:$O,2,0)</f>
        <v>Lancaster</v>
      </c>
      <c r="O6154" s="9" t="str">
        <f>VLOOKUP('Consolidtaed Data'!$D31,'[1]Sales People'!$A:$B,2,0)</f>
        <v>Ernest Wheeler</v>
      </c>
      <c r="P6154" s="9" t="str">
        <f>VLOOKUP('Consolidtaed Data'!$E31,[1]Customers!$A:$B,2,0)</f>
        <v>Shawn Ramos</v>
      </c>
      <c r="Q6154" s="11">
        <f>WEEKDAY('Consolidtaed Data'!$F31)</f>
        <v>5</v>
      </c>
      <c r="R6154" s="9">
        <f>MONTH('Consolidtaed Data'!$F31)</f>
        <v>1</v>
      </c>
      <c r="S6154" s="9" t="str">
        <f>TEXT(Table3[[#This Row],[Purchase Date]],"MMMM")</f>
        <v>April</v>
      </c>
      <c r="T6154" s="9">
        <f>YEAR('Consolidtaed Data'!$F31)</f>
        <v>2020</v>
      </c>
    </row>
    <row r="6155" spans="1:20" x14ac:dyDescent="0.3">
      <c r="A6155" s="9" t="s">
        <v>7181</v>
      </c>
      <c r="B6155" s="9" t="s">
        <v>318</v>
      </c>
      <c r="C6155" s="9" t="s">
        <v>104</v>
      </c>
      <c r="D6155" s="9" t="s">
        <v>281</v>
      </c>
      <c r="E6155" s="9" t="s">
        <v>825</v>
      </c>
      <c r="F6155" s="12">
        <v>44300</v>
      </c>
      <c r="G6155" s="12" t="str">
        <f>VLOOKUP(Table3[[#This Row],[Product ID]],[1]Products!$A:$G,2,0)</f>
        <v>Product 89</v>
      </c>
      <c r="H6155" s="22">
        <v>1</v>
      </c>
      <c r="I6155" s="9">
        <f>VLOOKUP('Consolidtaed Data'!$B278,[1]Products!$A:$G,4,0)</f>
        <v>545</v>
      </c>
      <c r="J6155" s="9">
        <f>VLOOKUP('Consolidtaed Data'!$B278,[1]Products!$A:$G,3,0)</f>
        <v>425</v>
      </c>
      <c r="K6155" s="9">
        <f>'Consolidtaed Data'!$J278*'Consolidtaed Data'!$H278</f>
        <v>3702</v>
      </c>
      <c r="L6155" s="9">
        <f>'Consolidtaed Data'!$I278*'Consolidtaed Data'!$H278</f>
        <v>4746</v>
      </c>
      <c r="M6155" s="9">
        <f>'Consolidtaed Data'!$L278-'Consolidtaed Data'!$K278</f>
        <v>2756</v>
      </c>
      <c r="N6155" s="9" t="str">
        <f>VLOOKUP('Consolidtaed Data'!$C278,[1]Locations!$A:$O,2,0)</f>
        <v>Vista</v>
      </c>
      <c r="O6155" s="9" t="str">
        <f>VLOOKUP('Consolidtaed Data'!$D278,'[1]Sales People'!$A:$B,2,0)</f>
        <v>Patrick Ruiz</v>
      </c>
      <c r="P6155" s="9" t="str">
        <f>VLOOKUP('Consolidtaed Data'!$E278,[1]Customers!$A:$B,2,0)</f>
        <v>Timothy Howard</v>
      </c>
      <c r="Q6155" s="11">
        <f>WEEKDAY('Consolidtaed Data'!$F278)</f>
        <v>2</v>
      </c>
      <c r="R6155" s="9">
        <f>MONTH('Consolidtaed Data'!$F278)</f>
        <v>1</v>
      </c>
      <c r="S6155" s="9" t="str">
        <f>TEXT(Table3[[#This Row],[Purchase Date]],"MMMM")</f>
        <v>April</v>
      </c>
      <c r="T6155" s="9">
        <f>YEAR('Consolidtaed Data'!$F278)</f>
        <v>2020</v>
      </c>
    </row>
    <row r="6156" spans="1:20" x14ac:dyDescent="0.3">
      <c r="A6156" s="9" t="s">
        <v>7182</v>
      </c>
      <c r="B6156" s="9" t="s">
        <v>148</v>
      </c>
      <c r="C6156" s="9" t="s">
        <v>165</v>
      </c>
      <c r="D6156" s="9" t="s">
        <v>64</v>
      </c>
      <c r="E6156" s="9" t="s">
        <v>1134</v>
      </c>
      <c r="F6156" s="12">
        <v>44300</v>
      </c>
      <c r="G6156" s="12" t="str">
        <f>VLOOKUP(Table3[[#This Row],[Product ID]],[1]Products!$A:$G,2,0)</f>
        <v>Product 16</v>
      </c>
      <c r="H6156" s="22">
        <v>2</v>
      </c>
      <c r="I6156" s="9">
        <f>VLOOKUP('Consolidtaed Data'!$B454,[1]Products!$A:$G,4,0)</f>
        <v>123</v>
      </c>
      <c r="J6156" s="9">
        <f>VLOOKUP('Consolidtaed Data'!$B454,[1]Products!$A:$G,3,0)</f>
        <v>84</v>
      </c>
      <c r="K6156" s="9">
        <f>'Consolidtaed Data'!$J454*'Consolidtaed Data'!$H454</f>
        <v>4419</v>
      </c>
      <c r="L6156" s="9">
        <f>'Consolidtaed Data'!$I454*'Consolidtaed Data'!$H454</f>
        <v>7491</v>
      </c>
      <c r="M6156" s="9">
        <f>'Consolidtaed Data'!$L454-'Consolidtaed Data'!$K454</f>
        <v>658</v>
      </c>
      <c r="N6156" s="9" t="str">
        <f>VLOOKUP('Consolidtaed Data'!$C454,[1]Locations!$A:$O,2,0)</f>
        <v>Burbank</v>
      </c>
      <c r="O6156" s="9" t="str">
        <f>VLOOKUP('Consolidtaed Data'!$D454,'[1]Sales People'!$A:$B,2,0)</f>
        <v>Jimmy Young</v>
      </c>
      <c r="P6156" s="9" t="str">
        <f>VLOOKUP('Consolidtaed Data'!$E454,[1]Customers!$A:$B,2,0)</f>
        <v>Larry Dunn</v>
      </c>
      <c r="Q6156" s="11">
        <f>WEEKDAY('Consolidtaed Data'!$F454)</f>
        <v>7</v>
      </c>
      <c r="R6156" s="9">
        <f>MONTH('Consolidtaed Data'!$F454)</f>
        <v>2</v>
      </c>
      <c r="S6156" s="9" t="str">
        <f>TEXT(Table3[[#This Row],[Purchase Date]],"MMMM")</f>
        <v>April</v>
      </c>
      <c r="T6156" s="9">
        <f>YEAR('Consolidtaed Data'!$F454)</f>
        <v>2020</v>
      </c>
    </row>
    <row r="6157" spans="1:20" x14ac:dyDescent="0.3">
      <c r="A6157" s="9" t="s">
        <v>7183</v>
      </c>
      <c r="B6157" s="9" t="s">
        <v>230</v>
      </c>
      <c r="C6157" s="9" t="s">
        <v>108</v>
      </c>
      <c r="D6157" s="9" t="s">
        <v>229</v>
      </c>
      <c r="E6157" s="9" t="s">
        <v>1211</v>
      </c>
      <c r="F6157" s="12">
        <v>44300</v>
      </c>
      <c r="G6157" s="12" t="str">
        <f>VLOOKUP(Table3[[#This Row],[Product ID]],[1]Products!$A:$G,2,0)</f>
        <v>Product 31</v>
      </c>
      <c r="H6157" s="22">
        <v>1</v>
      </c>
      <c r="I6157" s="9">
        <f>VLOOKUP('Consolidtaed Data'!$B819,[1]Products!$A:$G,4,0)</f>
        <v>1798</v>
      </c>
      <c r="J6157" s="9">
        <f>VLOOKUP('Consolidtaed Data'!$B819,[1]Products!$A:$G,3,0)</f>
        <v>971</v>
      </c>
      <c r="K6157" s="9">
        <f>'Consolidtaed Data'!$J819*'Consolidtaed Data'!$H819</f>
        <v>2968</v>
      </c>
      <c r="L6157" s="9">
        <f>'Consolidtaed Data'!$I819*'Consolidtaed Data'!$H819</f>
        <v>4566</v>
      </c>
      <c r="M6157" s="9">
        <f>'Consolidtaed Data'!$L819-'Consolidtaed Data'!$K819</f>
        <v>782</v>
      </c>
      <c r="N6157" s="9" t="str">
        <f>VLOOKUP('Consolidtaed Data'!$C819,[1]Locations!$A:$O,2,0)</f>
        <v>Santa Clara</v>
      </c>
      <c r="O6157" s="9" t="str">
        <f>VLOOKUP('Consolidtaed Data'!$D819,'[1]Sales People'!$A:$B,2,0)</f>
        <v>Larry Castillo</v>
      </c>
      <c r="P6157" s="9" t="str">
        <f>VLOOKUP('Consolidtaed Data'!$E819,[1]Customers!$A:$B,2,0)</f>
        <v>Jesse Bishop</v>
      </c>
      <c r="Q6157" s="11">
        <f>WEEKDAY('Consolidtaed Data'!$F819)</f>
        <v>4</v>
      </c>
      <c r="R6157" s="9">
        <f>MONTH('Consolidtaed Data'!$F819)</f>
        <v>2</v>
      </c>
      <c r="S6157" s="9" t="str">
        <f>TEXT(Table3[[#This Row],[Purchase Date]],"MMMM")</f>
        <v>April</v>
      </c>
      <c r="T6157" s="9">
        <f>YEAR('Consolidtaed Data'!$F819)</f>
        <v>2020</v>
      </c>
    </row>
    <row r="6158" spans="1:20" x14ac:dyDescent="0.3">
      <c r="A6158" s="9" t="s">
        <v>7184</v>
      </c>
      <c r="B6158" s="9" t="s">
        <v>330</v>
      </c>
      <c r="C6158" s="9" t="s">
        <v>423</v>
      </c>
      <c r="D6158" s="9" t="s">
        <v>161</v>
      </c>
      <c r="E6158" s="9" t="s">
        <v>84</v>
      </c>
      <c r="F6158" s="12">
        <v>44300</v>
      </c>
      <c r="G6158" s="12" t="str">
        <f>VLOOKUP(Table3[[#This Row],[Product ID]],[1]Products!$A:$G,2,0)</f>
        <v>Product 91</v>
      </c>
      <c r="H6158" s="22">
        <v>1</v>
      </c>
      <c r="I6158" s="9">
        <f>VLOOKUP('Consolidtaed Data'!$B1802,[1]Products!$A:$G,4,0)</f>
        <v>1178</v>
      </c>
      <c r="J6158" s="9">
        <f>VLOOKUP('Consolidtaed Data'!$B1802,[1]Products!$A:$G,3,0)</f>
        <v>683</v>
      </c>
      <c r="K6158" s="9">
        <f>'Consolidtaed Data'!$J1802*'Consolidtaed Data'!$H1802</f>
        <v>3488</v>
      </c>
      <c r="L6158" s="9">
        <f>'Consolidtaed Data'!$I1802*'Consolidtaed Data'!$H1802</f>
        <v>6972</v>
      </c>
      <c r="M6158" s="9">
        <f>'Consolidtaed Data'!$L1802-'Consolidtaed Data'!$K1802</f>
        <v>329</v>
      </c>
      <c r="N6158" s="9" t="str">
        <f>VLOOKUP('Consolidtaed Data'!$C1802,[1]Locations!$A:$O,2,0)</f>
        <v>Moreno Valley</v>
      </c>
      <c r="O6158" s="9" t="str">
        <f>VLOOKUP('Consolidtaed Data'!$D1802,'[1]Sales People'!$A:$B,2,0)</f>
        <v>Kenneth Bradley</v>
      </c>
      <c r="P6158" s="9" t="str">
        <f>VLOOKUP('Consolidtaed Data'!$E1802,[1]Customers!$A:$B,2,0)</f>
        <v>Fred Evans</v>
      </c>
      <c r="Q6158" s="11">
        <f>WEEKDAY('Consolidtaed Data'!$F1802)</f>
        <v>2</v>
      </c>
      <c r="R6158" s="9">
        <f>MONTH('Consolidtaed Data'!$F1802)</f>
        <v>5</v>
      </c>
      <c r="S6158" s="9" t="str">
        <f>TEXT(Table3[[#This Row],[Purchase Date]],"MMMM")</f>
        <v>April</v>
      </c>
      <c r="T6158" s="9">
        <f>YEAR('Consolidtaed Data'!$F1802)</f>
        <v>2020</v>
      </c>
    </row>
    <row r="6159" spans="1:20" x14ac:dyDescent="0.3">
      <c r="A6159" s="9" t="s">
        <v>7185</v>
      </c>
      <c r="B6159" s="9" t="s">
        <v>107</v>
      </c>
      <c r="C6159" s="9" t="s">
        <v>295</v>
      </c>
      <c r="D6159" s="9" t="s">
        <v>329</v>
      </c>
      <c r="E6159" s="9" t="s">
        <v>474</v>
      </c>
      <c r="F6159" s="12">
        <v>44300</v>
      </c>
      <c r="G6159" s="12" t="str">
        <f>VLOOKUP(Table3[[#This Row],[Product ID]],[1]Products!$A:$G,2,0)</f>
        <v>Product 52</v>
      </c>
      <c r="H6159" s="22">
        <v>4</v>
      </c>
      <c r="I6159" s="9">
        <f>VLOOKUP('Consolidtaed Data'!$B1907,[1]Products!$A:$G,4,0)</f>
        <v>458</v>
      </c>
      <c r="J6159" s="9">
        <f>VLOOKUP('Consolidtaed Data'!$B1907,[1]Products!$A:$G,3,0)</f>
        <v>376</v>
      </c>
      <c r="K6159" s="9">
        <f>'Consolidtaed Data'!$J1907*'Consolidtaed Data'!$H1907</f>
        <v>3036</v>
      </c>
      <c r="L6159" s="9">
        <f>'Consolidtaed Data'!$I1907*'Consolidtaed Data'!$H1907</f>
        <v>4820</v>
      </c>
      <c r="M6159" s="9">
        <f>'Consolidtaed Data'!$L1907-'Consolidtaed Data'!$K1907</f>
        <v>331</v>
      </c>
      <c r="N6159" s="9" t="str">
        <f>VLOOKUP('Consolidtaed Data'!$C1907,[1]Locations!$A:$O,2,0)</f>
        <v>Jurupa Valley</v>
      </c>
      <c r="O6159" s="9" t="str">
        <f>VLOOKUP('Consolidtaed Data'!$D1907,'[1]Sales People'!$A:$B,2,0)</f>
        <v>Arthur Mccoy</v>
      </c>
      <c r="P6159" s="9" t="str">
        <f>VLOOKUP('Consolidtaed Data'!$E1907,[1]Customers!$A:$B,2,0)</f>
        <v>Brandon Martin</v>
      </c>
      <c r="Q6159" s="11">
        <f>WEEKDAY('Consolidtaed Data'!$F1907)</f>
        <v>3</v>
      </c>
      <c r="R6159" s="9">
        <f>MONTH('Consolidtaed Data'!$F1907)</f>
        <v>5</v>
      </c>
      <c r="S6159" s="9" t="str">
        <f>TEXT(Table3[[#This Row],[Purchase Date]],"MMMM")</f>
        <v>April</v>
      </c>
      <c r="T6159" s="9">
        <f>YEAR('Consolidtaed Data'!$F1907)</f>
        <v>2020</v>
      </c>
    </row>
    <row r="6160" spans="1:20" x14ac:dyDescent="0.3">
      <c r="A6160" s="9" t="s">
        <v>7186</v>
      </c>
      <c r="B6160" s="9" t="s">
        <v>185</v>
      </c>
      <c r="C6160" s="9" t="s">
        <v>275</v>
      </c>
      <c r="D6160" s="9" t="s">
        <v>374</v>
      </c>
      <c r="E6160" s="9" t="s">
        <v>2727</v>
      </c>
      <c r="F6160" s="12">
        <v>44300</v>
      </c>
      <c r="G6160" s="12" t="str">
        <f>VLOOKUP(Table3[[#This Row],[Product ID]],[1]Products!$A:$G,2,0)</f>
        <v>Product 65</v>
      </c>
      <c r="H6160" s="22">
        <v>1</v>
      </c>
      <c r="I6160" s="9">
        <f>VLOOKUP('Consolidtaed Data'!$B1962,[1]Products!$A:$G,4,0)</f>
        <v>1899</v>
      </c>
      <c r="J6160" s="9">
        <f>VLOOKUP('Consolidtaed Data'!$B1962,[1]Products!$A:$G,3,0)</f>
        <v>1044</v>
      </c>
      <c r="K6160" s="9">
        <f>'Consolidtaed Data'!$J1962*'Consolidtaed Data'!$H1962</f>
        <v>816</v>
      </c>
      <c r="L6160" s="9">
        <f>'Consolidtaed Data'!$I1962*'Consolidtaed Data'!$H1962</f>
        <v>1008</v>
      </c>
      <c r="M6160" s="9">
        <f>'Consolidtaed Data'!$L1962-'Consolidtaed Data'!$K1962</f>
        <v>651</v>
      </c>
      <c r="N6160" s="9" t="str">
        <f>VLOOKUP('Consolidtaed Data'!$C1962,[1]Locations!$A:$O,2,0)</f>
        <v>San Bernardino</v>
      </c>
      <c r="O6160" s="9" t="str">
        <f>VLOOKUP('Consolidtaed Data'!$D1962,'[1]Sales People'!$A:$B,2,0)</f>
        <v>Henry Nelson</v>
      </c>
      <c r="P6160" s="9" t="str">
        <f>VLOOKUP('Consolidtaed Data'!$E1962,[1]Customers!$A:$B,2,0)</f>
        <v>Raymond Allen</v>
      </c>
      <c r="Q6160" s="11">
        <f>WEEKDAY('Consolidtaed Data'!$F1962)</f>
        <v>7</v>
      </c>
      <c r="R6160" s="9">
        <f>MONTH('Consolidtaed Data'!$F1962)</f>
        <v>5</v>
      </c>
      <c r="S6160" s="9" t="str">
        <f>TEXT(Table3[[#This Row],[Purchase Date]],"MMMM")</f>
        <v>April</v>
      </c>
      <c r="T6160" s="9">
        <f>YEAR('Consolidtaed Data'!$F1962)</f>
        <v>2020</v>
      </c>
    </row>
    <row r="6161" spans="1:20" x14ac:dyDescent="0.3">
      <c r="A6161" s="9" t="s">
        <v>7187</v>
      </c>
      <c r="B6161" s="9" t="s">
        <v>230</v>
      </c>
      <c r="C6161" s="9" t="s">
        <v>34</v>
      </c>
      <c r="D6161" s="9" t="s">
        <v>13</v>
      </c>
      <c r="E6161" s="9" t="s">
        <v>1131</v>
      </c>
      <c r="F6161" s="12">
        <v>44300</v>
      </c>
      <c r="G6161" s="12" t="str">
        <f>VLOOKUP(Table3[[#This Row],[Product ID]],[1]Products!$A:$G,2,0)</f>
        <v>Product 31</v>
      </c>
      <c r="H6161" s="22">
        <v>3</v>
      </c>
      <c r="I6161" s="9">
        <f>VLOOKUP('Consolidtaed Data'!$B2046,[1]Products!$A:$G,4,0)</f>
        <v>1887</v>
      </c>
      <c r="J6161" s="9">
        <f>VLOOKUP('Consolidtaed Data'!$B2046,[1]Products!$A:$G,3,0)</f>
        <v>1378</v>
      </c>
      <c r="K6161" s="9">
        <f>'Consolidtaed Data'!$J2046*'Consolidtaed Data'!$H2046</f>
        <v>984</v>
      </c>
      <c r="L6161" s="9">
        <f>'Consolidtaed Data'!$I2046*'Consolidtaed Data'!$H2046</f>
        <v>1367</v>
      </c>
      <c r="M6161" s="9">
        <f>'Consolidtaed Data'!$L2046-'Consolidtaed Data'!$K2046</f>
        <v>290</v>
      </c>
      <c r="N6161" s="9" t="str">
        <f>VLOOKUP('Consolidtaed Data'!$C2046,[1]Locations!$A:$O,2,0)</f>
        <v>Berkeley</v>
      </c>
      <c r="O6161" s="9" t="str">
        <f>VLOOKUP('Consolidtaed Data'!$D2046,'[1]Sales People'!$A:$B,2,0)</f>
        <v>Howard Gardner</v>
      </c>
      <c r="P6161" s="9" t="str">
        <f>VLOOKUP('Consolidtaed Data'!$E2046,[1]Customers!$A:$B,2,0)</f>
        <v>Jimmy Ray</v>
      </c>
      <c r="Q6161" s="11">
        <f>WEEKDAY('Consolidtaed Data'!$F2046)</f>
        <v>7</v>
      </c>
      <c r="R6161" s="9">
        <f>MONTH('Consolidtaed Data'!$F2046)</f>
        <v>5</v>
      </c>
      <c r="S6161" s="9" t="str">
        <f>TEXT(Table3[[#This Row],[Purchase Date]],"MMMM")</f>
        <v>April</v>
      </c>
      <c r="T6161" s="9">
        <f>YEAR('Consolidtaed Data'!$F2046)</f>
        <v>2020</v>
      </c>
    </row>
    <row r="6162" spans="1:20" x14ac:dyDescent="0.3">
      <c r="A6162" s="9" t="s">
        <v>7188</v>
      </c>
      <c r="B6162" s="9" t="s">
        <v>653</v>
      </c>
      <c r="C6162" s="9" t="s">
        <v>302</v>
      </c>
      <c r="D6162" s="9" t="s">
        <v>95</v>
      </c>
      <c r="E6162" s="9" t="s">
        <v>2161</v>
      </c>
      <c r="F6162" s="12">
        <v>44300</v>
      </c>
      <c r="G6162" s="12" t="str">
        <f>VLOOKUP(Table3[[#This Row],[Product ID]],[1]Products!$A:$G,2,0)</f>
        <v>Product 74</v>
      </c>
      <c r="H6162" s="22">
        <v>3</v>
      </c>
      <c r="I6162" s="9">
        <f>VLOOKUP('Consolidtaed Data'!$B2063,[1]Products!$A:$G,4,0)</f>
        <v>1638</v>
      </c>
      <c r="J6162" s="9">
        <f>VLOOKUP('Consolidtaed Data'!$B2063,[1]Products!$A:$G,3,0)</f>
        <v>1261</v>
      </c>
      <c r="K6162" s="9">
        <f>'Consolidtaed Data'!$J2063*'Consolidtaed Data'!$H2063</f>
        <v>2049</v>
      </c>
      <c r="L6162" s="9">
        <f>'Consolidtaed Data'!$I2063*'Consolidtaed Data'!$H2063</f>
        <v>3534</v>
      </c>
      <c r="M6162" s="9">
        <f>'Consolidtaed Data'!$L2063-'Consolidtaed Data'!$K2063</f>
        <v>180</v>
      </c>
      <c r="N6162" s="9" t="str">
        <f>VLOOKUP('Consolidtaed Data'!$C2063,[1]Locations!$A:$O,2,0)</f>
        <v>Vista</v>
      </c>
      <c r="O6162" s="9" t="str">
        <f>VLOOKUP('Consolidtaed Data'!$D2063,'[1]Sales People'!$A:$B,2,0)</f>
        <v>Howard Sims</v>
      </c>
      <c r="P6162" s="9" t="str">
        <f>VLOOKUP('Consolidtaed Data'!$E2063,[1]Customers!$A:$B,2,0)</f>
        <v>Richard Carr</v>
      </c>
      <c r="Q6162" s="11">
        <f>WEEKDAY('Consolidtaed Data'!$F2063)</f>
        <v>1</v>
      </c>
      <c r="R6162" s="9">
        <f>MONTH('Consolidtaed Data'!$F2063)</f>
        <v>5</v>
      </c>
      <c r="S6162" s="9" t="str">
        <f>TEXT(Table3[[#This Row],[Purchase Date]],"MMMM")</f>
        <v>April</v>
      </c>
      <c r="T6162" s="9">
        <f>YEAR('Consolidtaed Data'!$F2063)</f>
        <v>2020</v>
      </c>
    </row>
    <row r="6163" spans="1:20" x14ac:dyDescent="0.3">
      <c r="A6163" s="9" t="s">
        <v>7189</v>
      </c>
      <c r="B6163" s="9" t="s">
        <v>369</v>
      </c>
      <c r="C6163" s="9" t="s">
        <v>347</v>
      </c>
      <c r="D6163" s="9" t="s">
        <v>46</v>
      </c>
      <c r="E6163" s="9" t="s">
        <v>646</v>
      </c>
      <c r="F6163" s="12">
        <v>44300</v>
      </c>
      <c r="G6163" s="12" t="str">
        <f>VLOOKUP(Table3[[#This Row],[Product ID]],[1]Products!$A:$G,2,0)</f>
        <v>Product 8</v>
      </c>
      <c r="H6163" s="22">
        <v>1</v>
      </c>
      <c r="I6163" s="9">
        <f>VLOOKUP('Consolidtaed Data'!$B2156,[1]Products!$A:$G,4,0)</f>
        <v>1103</v>
      </c>
      <c r="J6163" s="9">
        <f>VLOOKUP('Consolidtaed Data'!$B2156,[1]Products!$A:$G,3,0)</f>
        <v>838</v>
      </c>
      <c r="K6163" s="9">
        <f>'Consolidtaed Data'!$J2156*'Consolidtaed Data'!$H2156</f>
        <v>2590</v>
      </c>
      <c r="L6163" s="9">
        <f>'Consolidtaed Data'!$I2156*'Consolidtaed Data'!$H2156</f>
        <v>3278</v>
      </c>
      <c r="M6163" s="9">
        <f>'Consolidtaed Data'!$L2156-'Consolidtaed Data'!$K2156</f>
        <v>161</v>
      </c>
      <c r="N6163" s="9" t="str">
        <f>VLOOKUP('Consolidtaed Data'!$C2156,[1]Locations!$A:$O,2,0)</f>
        <v>Victorville</v>
      </c>
      <c r="O6163" s="9" t="str">
        <f>VLOOKUP('Consolidtaed Data'!$D2156,'[1]Sales People'!$A:$B,2,0)</f>
        <v>Ryan Welch</v>
      </c>
      <c r="P6163" s="9" t="str">
        <f>VLOOKUP('Consolidtaed Data'!$E2156,[1]Customers!$A:$B,2,0)</f>
        <v>Roger Miller</v>
      </c>
      <c r="Q6163" s="11">
        <f>WEEKDAY('Consolidtaed Data'!$F2156)</f>
        <v>6</v>
      </c>
      <c r="R6163" s="9">
        <f>MONTH('Consolidtaed Data'!$F2156)</f>
        <v>6</v>
      </c>
      <c r="S6163" s="9" t="str">
        <f>TEXT(Table3[[#This Row],[Purchase Date]],"MMMM")</f>
        <v>April</v>
      </c>
      <c r="T6163" s="9">
        <f>YEAR('Consolidtaed Data'!$F2156)</f>
        <v>2020</v>
      </c>
    </row>
    <row r="6164" spans="1:20" x14ac:dyDescent="0.3">
      <c r="A6164" s="9" t="s">
        <v>7190</v>
      </c>
      <c r="B6164" s="9" t="s">
        <v>160</v>
      </c>
      <c r="C6164" s="9" t="s">
        <v>469</v>
      </c>
      <c r="D6164" s="9" t="s">
        <v>220</v>
      </c>
      <c r="E6164" s="9" t="s">
        <v>1352</v>
      </c>
      <c r="F6164" s="12">
        <v>44300</v>
      </c>
      <c r="G6164" s="12" t="str">
        <f>VLOOKUP(Table3[[#This Row],[Product ID]],[1]Products!$A:$G,2,0)</f>
        <v>Product 28</v>
      </c>
      <c r="H6164" s="22">
        <v>1</v>
      </c>
      <c r="I6164" s="9">
        <f>VLOOKUP('Consolidtaed Data'!$B2425,[1]Products!$A:$G,4,0)</f>
        <v>1522</v>
      </c>
      <c r="J6164" s="9">
        <f>VLOOKUP('Consolidtaed Data'!$B2425,[1]Products!$A:$G,3,0)</f>
        <v>791</v>
      </c>
      <c r="K6164" s="9">
        <f>'Consolidtaed Data'!$J2425*'Consolidtaed Data'!$H2425</f>
        <v>1261</v>
      </c>
      <c r="L6164" s="9">
        <f>'Consolidtaed Data'!$I2425*'Consolidtaed Data'!$H2425</f>
        <v>1638</v>
      </c>
      <c r="M6164" s="9">
        <f>'Consolidtaed Data'!$L2425-'Consolidtaed Data'!$K2425</f>
        <v>1144</v>
      </c>
      <c r="N6164" s="9" t="str">
        <f>VLOOKUP('Consolidtaed Data'!$C2425,[1]Locations!$A:$O,2,0)</f>
        <v>Richmond</v>
      </c>
      <c r="O6164" s="9" t="str">
        <f>VLOOKUP('Consolidtaed Data'!$D2425,'[1]Sales People'!$A:$B,2,0)</f>
        <v>Charles Harper</v>
      </c>
      <c r="P6164" s="9" t="str">
        <f>VLOOKUP('Consolidtaed Data'!$E2425,[1]Customers!$A:$B,2,0)</f>
        <v>Todd Watson</v>
      </c>
      <c r="Q6164" s="11">
        <f>WEEKDAY('Consolidtaed Data'!$F2425)</f>
        <v>5</v>
      </c>
      <c r="R6164" s="9">
        <f>MONTH('Consolidtaed Data'!$F2425)</f>
        <v>6</v>
      </c>
      <c r="S6164" s="9" t="str">
        <f>TEXT(Table3[[#This Row],[Purchase Date]],"MMMM")</f>
        <v>April</v>
      </c>
      <c r="T6164" s="9">
        <f>YEAR('Consolidtaed Data'!$F2425)</f>
        <v>2020</v>
      </c>
    </row>
    <row r="6165" spans="1:20" x14ac:dyDescent="0.3">
      <c r="A6165" s="9" t="s">
        <v>7191</v>
      </c>
      <c r="B6165" s="9" t="s">
        <v>806</v>
      </c>
      <c r="C6165" s="9" t="s">
        <v>357</v>
      </c>
      <c r="D6165" s="9" t="s">
        <v>149</v>
      </c>
      <c r="E6165" s="9" t="s">
        <v>891</v>
      </c>
      <c r="F6165" s="12">
        <v>44300</v>
      </c>
      <c r="G6165" s="12" t="str">
        <f>VLOOKUP(Table3[[#This Row],[Product ID]],[1]Products!$A:$G,2,0)</f>
        <v>Product 72</v>
      </c>
      <c r="H6165" s="22">
        <v>4</v>
      </c>
      <c r="I6165" s="9">
        <f>VLOOKUP('Consolidtaed Data'!$B2426,[1]Products!$A:$G,4,0)</f>
        <v>545</v>
      </c>
      <c r="J6165" s="9">
        <f>VLOOKUP('Consolidtaed Data'!$B2426,[1]Products!$A:$G,3,0)</f>
        <v>425</v>
      </c>
      <c r="K6165" s="9">
        <f>'Consolidtaed Data'!$J2426*'Consolidtaed Data'!$H2426</f>
        <v>971</v>
      </c>
      <c r="L6165" s="9">
        <f>'Consolidtaed Data'!$I2426*'Consolidtaed Data'!$H2426</f>
        <v>1494</v>
      </c>
      <c r="M6165" s="9">
        <f>'Consolidtaed Data'!$L2426-'Consolidtaed Data'!$K2426</f>
        <v>64</v>
      </c>
      <c r="N6165" s="9" t="str">
        <f>VLOOKUP('Consolidtaed Data'!$C2426,[1]Locations!$A:$O,2,0)</f>
        <v>Los Angeles</v>
      </c>
      <c r="O6165" s="9" t="str">
        <f>VLOOKUP('Consolidtaed Data'!$D2426,'[1]Sales People'!$A:$B,2,0)</f>
        <v>Ryan Welch</v>
      </c>
      <c r="P6165" s="9" t="str">
        <f>VLOOKUP('Consolidtaed Data'!$E2426,[1]Customers!$A:$B,2,0)</f>
        <v>Johnny Butler</v>
      </c>
      <c r="Q6165" s="11">
        <f>WEEKDAY('Consolidtaed Data'!$F2426)</f>
        <v>5</v>
      </c>
      <c r="R6165" s="9">
        <f>MONTH('Consolidtaed Data'!$F2426)</f>
        <v>6</v>
      </c>
      <c r="S6165" s="9" t="str">
        <f>TEXT(Table3[[#This Row],[Purchase Date]],"MMMM")</f>
        <v>April</v>
      </c>
      <c r="T6165" s="9">
        <f>YEAR('Consolidtaed Data'!$F2426)</f>
        <v>2020</v>
      </c>
    </row>
    <row r="6166" spans="1:20" x14ac:dyDescent="0.3">
      <c r="A6166" s="9" t="s">
        <v>7192</v>
      </c>
      <c r="B6166" s="9" t="s">
        <v>76</v>
      </c>
      <c r="C6166" s="9" t="s">
        <v>50</v>
      </c>
      <c r="D6166" s="9" t="s">
        <v>91</v>
      </c>
      <c r="E6166" s="9" t="s">
        <v>868</v>
      </c>
      <c r="F6166" s="12">
        <v>44300</v>
      </c>
      <c r="G6166" s="12" t="str">
        <f>VLOOKUP(Table3[[#This Row],[Product ID]],[1]Products!$A:$G,2,0)</f>
        <v>Product 19</v>
      </c>
      <c r="H6166" s="22">
        <v>1</v>
      </c>
      <c r="I6166" s="9">
        <f>VLOOKUP('Consolidtaed Data'!$B2958,[1]Products!$A:$G,4,0)</f>
        <v>1967</v>
      </c>
      <c r="J6166" s="9">
        <f>VLOOKUP('Consolidtaed Data'!$B2958,[1]Products!$A:$G,3,0)</f>
        <v>1397</v>
      </c>
      <c r="K6166" s="9">
        <f>'Consolidtaed Data'!$J2958*'Consolidtaed Data'!$H2958</f>
        <v>562</v>
      </c>
      <c r="L6166" s="9">
        <f>'Consolidtaed Data'!$I2958*'Consolidtaed Data'!$H2958</f>
        <v>826</v>
      </c>
      <c r="M6166" s="9">
        <f>'Consolidtaed Data'!$L2958-'Consolidtaed Data'!$K2958</f>
        <v>406</v>
      </c>
      <c r="N6166" s="9" t="str">
        <f>VLOOKUP('Consolidtaed Data'!$C2958,[1]Locations!$A:$O,2,0)</f>
        <v>Victorville</v>
      </c>
      <c r="O6166" s="9" t="str">
        <f>VLOOKUP('Consolidtaed Data'!$D2958,'[1]Sales People'!$A:$B,2,0)</f>
        <v>Carl Elliott</v>
      </c>
      <c r="P6166" s="9" t="str">
        <f>VLOOKUP('Consolidtaed Data'!$E2958,[1]Customers!$A:$B,2,0)</f>
        <v>Jason Diaz</v>
      </c>
      <c r="Q6166" s="11">
        <f>WEEKDAY('Consolidtaed Data'!$F2958)</f>
        <v>3</v>
      </c>
      <c r="R6166" s="9">
        <f>MONTH('Consolidtaed Data'!$F2958)</f>
        <v>8</v>
      </c>
      <c r="S6166" s="9" t="str">
        <f>TEXT(Table3[[#This Row],[Purchase Date]],"MMMM")</f>
        <v>April</v>
      </c>
      <c r="T6166" s="9">
        <f>YEAR('Consolidtaed Data'!$F2958)</f>
        <v>2020</v>
      </c>
    </row>
    <row r="6167" spans="1:20" x14ac:dyDescent="0.3">
      <c r="A6167" s="9" t="s">
        <v>7193</v>
      </c>
      <c r="B6167" s="9" t="s">
        <v>33</v>
      </c>
      <c r="C6167" s="9" t="s">
        <v>42</v>
      </c>
      <c r="D6167" s="9" t="s">
        <v>272</v>
      </c>
      <c r="E6167" s="9" t="s">
        <v>1013</v>
      </c>
      <c r="F6167" s="12">
        <v>44300</v>
      </c>
      <c r="G6167" s="12" t="str">
        <f>VLOOKUP(Table3[[#This Row],[Product ID]],[1]Products!$A:$G,2,0)</f>
        <v>Product 29</v>
      </c>
      <c r="H6167" s="22">
        <v>1</v>
      </c>
      <c r="I6167" s="9">
        <f>VLOOKUP('Consolidtaed Data'!$B3040,[1]Products!$A:$G,4,0)</f>
        <v>136</v>
      </c>
      <c r="J6167" s="9">
        <f>VLOOKUP('Consolidtaed Data'!$B3040,[1]Products!$A:$G,3,0)</f>
        <v>72</v>
      </c>
      <c r="K6167" s="9">
        <f>'Consolidtaed Data'!$J3040*'Consolidtaed Data'!$H3040</f>
        <v>3702</v>
      </c>
      <c r="L6167" s="9">
        <f>'Consolidtaed Data'!$I3040*'Consolidtaed Data'!$H3040</f>
        <v>4746</v>
      </c>
      <c r="M6167" s="9">
        <f>'Consolidtaed Data'!$L3040-'Consolidtaed Data'!$K3040</f>
        <v>451</v>
      </c>
      <c r="N6167" s="9" t="str">
        <f>VLOOKUP('Consolidtaed Data'!$C3040,[1]Locations!$A:$O,2,0)</f>
        <v>Murrieta</v>
      </c>
      <c r="O6167" s="9" t="str">
        <f>VLOOKUP('Consolidtaed Data'!$D3040,'[1]Sales People'!$A:$B,2,0)</f>
        <v>Arthur Mccoy</v>
      </c>
      <c r="P6167" s="9" t="str">
        <f>VLOOKUP('Consolidtaed Data'!$E3040,[1]Customers!$A:$B,2,0)</f>
        <v>Keith Schmidt</v>
      </c>
      <c r="Q6167" s="11">
        <f>WEEKDAY('Consolidtaed Data'!$F3040)</f>
        <v>2</v>
      </c>
      <c r="R6167" s="9">
        <f>MONTH('Consolidtaed Data'!$F3040)</f>
        <v>8</v>
      </c>
      <c r="S6167" s="9" t="str">
        <f>TEXT(Table3[[#This Row],[Purchase Date]],"MMMM")</f>
        <v>April</v>
      </c>
      <c r="T6167" s="9">
        <f>YEAR('Consolidtaed Data'!$F3040)</f>
        <v>2020</v>
      </c>
    </row>
    <row r="6168" spans="1:20" x14ac:dyDescent="0.3">
      <c r="A6168" s="9" t="s">
        <v>7194</v>
      </c>
      <c r="B6168" s="9" t="s">
        <v>33</v>
      </c>
      <c r="C6168" s="9" t="s">
        <v>405</v>
      </c>
      <c r="D6168" s="9" t="s">
        <v>95</v>
      </c>
      <c r="E6168" s="9" t="s">
        <v>1319</v>
      </c>
      <c r="F6168" s="12">
        <v>44300</v>
      </c>
      <c r="G6168" s="12" t="str">
        <f>VLOOKUP(Table3[[#This Row],[Product ID]],[1]Products!$A:$G,2,0)</f>
        <v>Product 29</v>
      </c>
      <c r="H6168" s="22">
        <v>2</v>
      </c>
      <c r="I6168" s="9">
        <f>VLOOKUP('Consolidtaed Data'!$B3059,[1]Products!$A:$G,4,0)</f>
        <v>2396</v>
      </c>
      <c r="J6168" s="9">
        <f>VLOOKUP('Consolidtaed Data'!$B3059,[1]Products!$A:$G,3,0)</f>
        <v>1965</v>
      </c>
      <c r="K6168" s="9">
        <f>'Consolidtaed Data'!$J3059*'Consolidtaed Data'!$H3059</f>
        <v>2049</v>
      </c>
      <c r="L6168" s="9">
        <f>'Consolidtaed Data'!$I3059*'Consolidtaed Data'!$H3059</f>
        <v>3534</v>
      </c>
      <c r="M6168" s="9">
        <f>'Consolidtaed Data'!$L3059-'Consolidtaed Data'!$K3059</f>
        <v>1100</v>
      </c>
      <c r="N6168" s="9" t="str">
        <f>VLOOKUP('Consolidtaed Data'!$C3059,[1]Locations!$A:$O,2,0)</f>
        <v>San Diego</v>
      </c>
      <c r="O6168" s="9" t="str">
        <f>VLOOKUP('Consolidtaed Data'!$D3059,'[1]Sales People'!$A:$B,2,0)</f>
        <v>Joshua Taylor</v>
      </c>
      <c r="P6168" s="9" t="str">
        <f>VLOOKUP('Consolidtaed Data'!$E3059,[1]Customers!$A:$B,2,0)</f>
        <v>Joshua Williams</v>
      </c>
      <c r="Q6168" s="11">
        <f>WEEKDAY('Consolidtaed Data'!$F3059)</f>
        <v>4</v>
      </c>
      <c r="R6168" s="9">
        <f>MONTH('Consolidtaed Data'!$F3059)</f>
        <v>8</v>
      </c>
      <c r="S6168" s="9" t="str">
        <f>TEXT(Table3[[#This Row],[Purchase Date]],"MMMM")</f>
        <v>April</v>
      </c>
      <c r="T6168" s="9">
        <f>YEAR('Consolidtaed Data'!$F3059)</f>
        <v>2020</v>
      </c>
    </row>
    <row r="6169" spans="1:20" x14ac:dyDescent="0.3">
      <c r="A6169" s="9" t="s">
        <v>7195</v>
      </c>
      <c r="B6169" s="9" t="s">
        <v>369</v>
      </c>
      <c r="C6169" s="9" t="s">
        <v>72</v>
      </c>
      <c r="D6169" s="9" t="s">
        <v>105</v>
      </c>
      <c r="E6169" s="9" t="s">
        <v>608</v>
      </c>
      <c r="F6169" s="12">
        <v>44300</v>
      </c>
      <c r="G6169" s="12" t="str">
        <f>VLOOKUP(Table3[[#This Row],[Product ID]],[1]Products!$A:$G,2,0)</f>
        <v>Product 8</v>
      </c>
      <c r="H6169" s="22">
        <v>4</v>
      </c>
      <c r="I6169" s="9">
        <f>VLOOKUP('Consolidtaed Data'!$B3100,[1]Products!$A:$G,4,0)</f>
        <v>2497</v>
      </c>
      <c r="J6169" s="9">
        <f>VLOOKUP('Consolidtaed Data'!$B3100,[1]Products!$A:$G,3,0)</f>
        <v>1473</v>
      </c>
      <c r="K6169" s="9">
        <f>'Consolidtaed Data'!$J3100*'Consolidtaed Data'!$H3100</f>
        <v>5322</v>
      </c>
      <c r="L6169" s="9">
        <f>'Consolidtaed Data'!$I3100*'Consolidtaed Data'!$H3100</f>
        <v>7392</v>
      </c>
      <c r="M6169" s="9">
        <f>'Consolidtaed Data'!$L3100-'Consolidtaed Data'!$K3100</f>
        <v>369</v>
      </c>
      <c r="N6169" s="9" t="str">
        <f>VLOOKUP('Consolidtaed Data'!$C3100,[1]Locations!$A:$O,2,0)</f>
        <v>El Monte</v>
      </c>
      <c r="O6169" s="9" t="str">
        <f>VLOOKUP('Consolidtaed Data'!$D3100,'[1]Sales People'!$A:$B,2,0)</f>
        <v>Jimmy Young</v>
      </c>
      <c r="P6169" s="9" t="str">
        <f>VLOOKUP('Consolidtaed Data'!$E3100,[1]Customers!$A:$B,2,0)</f>
        <v>Antonio Morris</v>
      </c>
      <c r="Q6169" s="11">
        <f>WEEKDAY('Consolidtaed Data'!$F3100)</f>
        <v>1</v>
      </c>
      <c r="R6169" s="9">
        <f>MONTH('Consolidtaed Data'!$F3100)</f>
        <v>8</v>
      </c>
      <c r="S6169" s="9" t="str">
        <f>TEXT(Table3[[#This Row],[Purchase Date]],"MMMM")</f>
        <v>April</v>
      </c>
      <c r="T6169" s="9">
        <f>YEAR('Consolidtaed Data'!$F3100)</f>
        <v>2020</v>
      </c>
    </row>
    <row r="6170" spans="1:20" x14ac:dyDescent="0.3">
      <c r="A6170" s="9" t="s">
        <v>7196</v>
      </c>
      <c r="B6170" s="9" t="s">
        <v>125</v>
      </c>
      <c r="C6170" s="9" t="s">
        <v>201</v>
      </c>
      <c r="D6170" s="9" t="s">
        <v>402</v>
      </c>
      <c r="E6170" s="9" t="s">
        <v>498</v>
      </c>
      <c r="F6170" s="12">
        <v>44300</v>
      </c>
      <c r="G6170" s="12" t="str">
        <f>VLOOKUP(Table3[[#This Row],[Product ID]],[1]Products!$A:$G,2,0)</f>
        <v>Product 40</v>
      </c>
      <c r="H6170" s="22">
        <v>2</v>
      </c>
      <c r="I6170" s="9">
        <f>VLOOKUP('Consolidtaed Data'!$B3217,[1]Products!$A:$G,4,0)</f>
        <v>1119</v>
      </c>
      <c r="J6170" s="9">
        <f>VLOOKUP('Consolidtaed Data'!$B3217,[1]Products!$A:$G,3,0)</f>
        <v>683</v>
      </c>
      <c r="K6170" s="9">
        <f>'Consolidtaed Data'!$J3217*'Consolidtaed Data'!$H3217</f>
        <v>838</v>
      </c>
      <c r="L6170" s="9">
        <f>'Consolidtaed Data'!$I3217*'Consolidtaed Data'!$H3217</f>
        <v>1103</v>
      </c>
      <c r="M6170" s="9">
        <f>'Consolidtaed Data'!$L3217-'Consolidtaed Data'!$K3217</f>
        <v>161</v>
      </c>
      <c r="N6170" s="9" t="str">
        <f>VLOOKUP('Consolidtaed Data'!$C3217,[1]Locations!$A:$O,2,0)</f>
        <v>Thousand Oaks</v>
      </c>
      <c r="O6170" s="9" t="str">
        <f>VLOOKUP('Consolidtaed Data'!$D3217,'[1]Sales People'!$A:$B,2,0)</f>
        <v>Eugene Holmes</v>
      </c>
      <c r="P6170" s="9" t="str">
        <f>VLOOKUP('Consolidtaed Data'!$E3217,[1]Customers!$A:$B,2,0)</f>
        <v>Billy Miller</v>
      </c>
      <c r="Q6170" s="11">
        <f>WEEKDAY('Consolidtaed Data'!$F3217)</f>
        <v>3</v>
      </c>
      <c r="R6170" s="9">
        <f>MONTH('Consolidtaed Data'!$F3217)</f>
        <v>8</v>
      </c>
      <c r="S6170" s="9" t="str">
        <f>TEXT(Table3[[#This Row],[Purchase Date]],"MMMM")</f>
        <v>April</v>
      </c>
      <c r="T6170" s="9">
        <f>YEAR('Consolidtaed Data'!$F3217)</f>
        <v>2020</v>
      </c>
    </row>
    <row r="6171" spans="1:20" x14ac:dyDescent="0.3">
      <c r="A6171" s="9" t="s">
        <v>7197</v>
      </c>
      <c r="B6171" s="9" t="s">
        <v>230</v>
      </c>
      <c r="C6171" s="9" t="s">
        <v>295</v>
      </c>
      <c r="D6171" s="9" t="s">
        <v>246</v>
      </c>
      <c r="E6171" s="9" t="s">
        <v>1597</v>
      </c>
      <c r="F6171" s="12">
        <v>44300</v>
      </c>
      <c r="G6171" s="12" t="str">
        <f>VLOOKUP(Table3[[#This Row],[Product ID]],[1]Products!$A:$G,2,0)</f>
        <v>Product 31</v>
      </c>
      <c r="H6171" s="22">
        <v>1</v>
      </c>
      <c r="I6171" s="9">
        <f>VLOOKUP('Consolidtaed Data'!$B3226,[1]Products!$A:$G,4,0)</f>
        <v>951</v>
      </c>
      <c r="J6171" s="9">
        <f>VLOOKUP('Consolidtaed Data'!$B3226,[1]Products!$A:$G,3,0)</f>
        <v>504</v>
      </c>
      <c r="K6171" s="9">
        <f>'Consolidtaed Data'!$J3226*'Consolidtaed Data'!$H3226</f>
        <v>400</v>
      </c>
      <c r="L6171" s="9">
        <f>'Consolidtaed Data'!$I3226*'Consolidtaed Data'!$H3226</f>
        <v>580</v>
      </c>
      <c r="M6171" s="9">
        <f>'Consolidtaed Data'!$L3226-'Consolidtaed Data'!$K3226</f>
        <v>107</v>
      </c>
      <c r="N6171" s="9" t="str">
        <f>VLOOKUP('Consolidtaed Data'!$C3226,[1]Locations!$A:$O,2,0)</f>
        <v>Huntington Beach</v>
      </c>
      <c r="O6171" s="9" t="str">
        <f>VLOOKUP('Consolidtaed Data'!$D3226,'[1]Sales People'!$A:$B,2,0)</f>
        <v>Ronald Reed</v>
      </c>
      <c r="P6171" s="9" t="str">
        <f>VLOOKUP('Consolidtaed Data'!$E3226,[1]Customers!$A:$B,2,0)</f>
        <v>Donald Stanley</v>
      </c>
      <c r="Q6171" s="11">
        <f>WEEKDAY('Consolidtaed Data'!$F3226)</f>
        <v>3</v>
      </c>
      <c r="R6171" s="9">
        <f>MONTH('Consolidtaed Data'!$F3226)</f>
        <v>8</v>
      </c>
      <c r="S6171" s="9" t="str">
        <f>TEXT(Table3[[#This Row],[Purchase Date]],"MMMM")</f>
        <v>April</v>
      </c>
      <c r="T6171" s="9">
        <f>YEAR('Consolidtaed Data'!$F3226)</f>
        <v>2020</v>
      </c>
    </row>
    <row r="6172" spans="1:20" x14ac:dyDescent="0.3">
      <c r="A6172" s="9" t="s">
        <v>7198</v>
      </c>
      <c r="B6172" s="9" t="s">
        <v>582</v>
      </c>
      <c r="C6172" s="9" t="s">
        <v>42</v>
      </c>
      <c r="D6172" s="9" t="s">
        <v>35</v>
      </c>
      <c r="E6172" s="9" t="s">
        <v>1886</v>
      </c>
      <c r="F6172" s="12">
        <v>44300</v>
      </c>
      <c r="G6172" s="12" t="str">
        <f>VLOOKUP(Table3[[#This Row],[Product ID]],[1]Products!$A:$G,2,0)</f>
        <v>Product 58</v>
      </c>
      <c r="H6172" s="22">
        <v>1</v>
      </c>
      <c r="I6172" s="9">
        <f>VLOOKUP('Consolidtaed Data'!$B3526,[1]Products!$A:$G,4,0)</f>
        <v>502</v>
      </c>
      <c r="J6172" s="9">
        <f>VLOOKUP('Consolidtaed Data'!$B3526,[1]Products!$A:$G,3,0)</f>
        <v>296</v>
      </c>
      <c r="K6172" s="9">
        <f>'Consolidtaed Data'!$J3526*'Consolidtaed Data'!$H3526</f>
        <v>1363</v>
      </c>
      <c r="L6172" s="9">
        <f>'Consolidtaed Data'!$I3526*'Consolidtaed Data'!$H3526</f>
        <v>1725</v>
      </c>
      <c r="M6172" s="9">
        <f>'Consolidtaed Data'!$L3526-'Consolidtaed Data'!$K3526</f>
        <v>120</v>
      </c>
      <c r="N6172" s="9" t="str">
        <f>VLOOKUP('Consolidtaed Data'!$C3526,[1]Locations!$A:$O,2,0)</f>
        <v>Santa Ana</v>
      </c>
      <c r="O6172" s="9" t="str">
        <f>VLOOKUP('Consolidtaed Data'!$D3526,'[1]Sales People'!$A:$B,2,0)</f>
        <v>Arthur Mccoy</v>
      </c>
      <c r="P6172" s="9" t="str">
        <f>VLOOKUP('Consolidtaed Data'!$E3526,[1]Customers!$A:$B,2,0)</f>
        <v>Jason Murphy</v>
      </c>
      <c r="Q6172" s="11">
        <f>WEEKDAY('Consolidtaed Data'!$F3526)</f>
        <v>2</v>
      </c>
      <c r="R6172" s="9">
        <f>MONTH('Consolidtaed Data'!$F3526)</f>
        <v>9</v>
      </c>
      <c r="S6172" s="9" t="str">
        <f>TEXT(Table3[[#This Row],[Purchase Date]],"MMMM")</f>
        <v>April</v>
      </c>
      <c r="T6172" s="9">
        <f>YEAR('Consolidtaed Data'!$F3526)</f>
        <v>2020</v>
      </c>
    </row>
    <row r="6173" spans="1:20" x14ac:dyDescent="0.3">
      <c r="A6173" s="9" t="s">
        <v>7199</v>
      </c>
      <c r="B6173" s="9" t="s">
        <v>248</v>
      </c>
      <c r="C6173" s="9" t="s">
        <v>16</v>
      </c>
      <c r="D6173" s="9" t="s">
        <v>105</v>
      </c>
      <c r="E6173" s="9" t="s">
        <v>557</v>
      </c>
      <c r="F6173" s="12">
        <v>44301</v>
      </c>
      <c r="G6173" s="12" t="str">
        <f>VLOOKUP(Table3[[#This Row],[Product ID]],[1]Products!$A:$G,2,0)</f>
        <v>Product 97</v>
      </c>
      <c r="H6173" s="22">
        <v>2</v>
      </c>
      <c r="I6173" s="9">
        <f>VLOOKUP('Consolidtaed Data'!$B147,[1]Products!$A:$G,4,0)</f>
        <v>1278</v>
      </c>
      <c r="J6173" s="9">
        <f>VLOOKUP('Consolidtaed Data'!$B147,[1]Products!$A:$G,3,0)</f>
        <v>665</v>
      </c>
      <c r="K6173" s="9">
        <f>'Consolidtaed Data'!$J147*'Consolidtaed Data'!$H147</f>
        <v>1485</v>
      </c>
      <c r="L6173" s="9">
        <f>'Consolidtaed Data'!$I147*'Consolidtaed Data'!$H147</f>
        <v>2091</v>
      </c>
      <c r="M6173" s="9">
        <f>'Consolidtaed Data'!$L147-'Consolidtaed Data'!$K147</f>
        <v>140</v>
      </c>
      <c r="N6173" s="9" t="str">
        <f>VLOOKUP('Consolidtaed Data'!$C147,[1]Locations!$A:$O,2,0)</f>
        <v>Long Beach</v>
      </c>
      <c r="O6173" s="9" t="str">
        <f>VLOOKUP('Consolidtaed Data'!$D147,'[1]Sales People'!$A:$B,2,0)</f>
        <v>Larry Marshall</v>
      </c>
      <c r="P6173" s="9" t="str">
        <f>VLOOKUP('Consolidtaed Data'!$E147,[1]Customers!$A:$B,2,0)</f>
        <v>Kenneth Ryan</v>
      </c>
      <c r="Q6173" s="11">
        <f>WEEKDAY('Consolidtaed Data'!$F147)</f>
        <v>7</v>
      </c>
      <c r="R6173" s="9">
        <f>MONTH('Consolidtaed Data'!$F147)</f>
        <v>1</v>
      </c>
      <c r="S6173" s="9" t="str">
        <f>TEXT(Table3[[#This Row],[Purchase Date]],"MMMM")</f>
        <v>April</v>
      </c>
      <c r="T6173" s="9">
        <f>YEAR('Consolidtaed Data'!$F147)</f>
        <v>2020</v>
      </c>
    </row>
    <row r="6174" spans="1:20" x14ac:dyDescent="0.3">
      <c r="A6174" s="9" t="s">
        <v>7200</v>
      </c>
      <c r="B6174" s="9" t="s">
        <v>355</v>
      </c>
      <c r="C6174" s="9" t="s">
        <v>16</v>
      </c>
      <c r="D6174" s="9" t="s">
        <v>13</v>
      </c>
      <c r="E6174" s="9" t="s">
        <v>725</v>
      </c>
      <c r="F6174" s="12">
        <v>44301</v>
      </c>
      <c r="G6174" s="12" t="str">
        <f>VLOOKUP(Table3[[#This Row],[Product ID]],[1]Products!$A:$G,2,0)</f>
        <v>Product 100</v>
      </c>
      <c r="H6174" s="22">
        <v>1</v>
      </c>
      <c r="I6174" s="9">
        <f>VLOOKUP('Consolidtaed Data'!$B224,[1]Products!$A:$G,4,0)</f>
        <v>1566</v>
      </c>
      <c r="J6174" s="9">
        <f>VLOOKUP('Consolidtaed Data'!$B224,[1]Products!$A:$G,3,0)</f>
        <v>1190</v>
      </c>
      <c r="K6174" s="9">
        <f>'Consolidtaed Data'!$J224*'Consolidtaed Data'!$H224</f>
        <v>3930</v>
      </c>
      <c r="L6174" s="9">
        <f>'Consolidtaed Data'!$I224*'Consolidtaed Data'!$H224</f>
        <v>4792</v>
      </c>
      <c r="M6174" s="9">
        <f>'Consolidtaed Data'!$L224-'Consolidtaed Data'!$K224</f>
        <v>1108</v>
      </c>
      <c r="N6174" s="9" t="str">
        <f>VLOOKUP('Consolidtaed Data'!$C224,[1]Locations!$A:$O,2,0)</f>
        <v>San Francisco</v>
      </c>
      <c r="O6174" s="9" t="str">
        <f>VLOOKUP('Consolidtaed Data'!$D224,'[1]Sales People'!$A:$B,2,0)</f>
        <v>Scott Clark</v>
      </c>
      <c r="P6174" s="9" t="str">
        <f>VLOOKUP('Consolidtaed Data'!$E224,[1]Customers!$A:$B,2,0)</f>
        <v>Mark Lee</v>
      </c>
      <c r="Q6174" s="11">
        <f>WEEKDAY('Consolidtaed Data'!$F224)</f>
        <v>5</v>
      </c>
      <c r="R6174" s="9">
        <f>MONTH('Consolidtaed Data'!$F224)</f>
        <v>1</v>
      </c>
      <c r="S6174" s="9" t="str">
        <f>TEXT(Table3[[#This Row],[Purchase Date]],"MMMM")</f>
        <v>April</v>
      </c>
      <c r="T6174" s="9">
        <f>YEAR('Consolidtaed Data'!$F224)</f>
        <v>2020</v>
      </c>
    </row>
    <row r="6175" spans="1:20" x14ac:dyDescent="0.3">
      <c r="A6175" s="9" t="s">
        <v>7201</v>
      </c>
      <c r="B6175" s="9" t="s">
        <v>549</v>
      </c>
      <c r="C6175" s="9" t="s">
        <v>50</v>
      </c>
      <c r="D6175" s="9" t="s">
        <v>402</v>
      </c>
      <c r="E6175" s="9" t="s">
        <v>699</v>
      </c>
      <c r="F6175" s="12">
        <v>44301</v>
      </c>
      <c r="G6175" s="12" t="str">
        <f>VLOOKUP(Table3[[#This Row],[Product ID]],[1]Products!$A:$G,2,0)</f>
        <v>Product 10</v>
      </c>
      <c r="H6175" s="22">
        <v>4</v>
      </c>
      <c r="I6175" s="9">
        <f>VLOOKUP('Consolidtaed Data'!$B362,[1]Products!$A:$G,4,0)</f>
        <v>2182</v>
      </c>
      <c r="J6175" s="9">
        <f>VLOOKUP('Consolidtaed Data'!$B362,[1]Products!$A:$G,3,0)</f>
        <v>1200</v>
      </c>
      <c r="K6175" s="9">
        <f>'Consolidtaed Data'!$J362*'Consolidtaed Data'!$H362</f>
        <v>561</v>
      </c>
      <c r="L6175" s="9">
        <f>'Consolidtaed Data'!$I362*'Consolidtaed Data'!$H362</f>
        <v>684</v>
      </c>
      <c r="M6175" s="9">
        <f>'Consolidtaed Data'!$L362-'Consolidtaed Data'!$K362</f>
        <v>377</v>
      </c>
      <c r="N6175" s="9" t="str">
        <f>VLOOKUP('Consolidtaed Data'!$C362,[1]Locations!$A:$O,2,0)</f>
        <v>Glendale</v>
      </c>
      <c r="O6175" s="9" t="str">
        <f>VLOOKUP('Consolidtaed Data'!$D362,'[1]Sales People'!$A:$B,2,0)</f>
        <v>Robert Reed</v>
      </c>
      <c r="P6175" s="9" t="str">
        <f>VLOOKUP('Consolidtaed Data'!$E362,[1]Customers!$A:$B,2,0)</f>
        <v>William James</v>
      </c>
      <c r="Q6175" s="11">
        <f>WEEKDAY('Consolidtaed Data'!$F362)</f>
        <v>1</v>
      </c>
      <c r="R6175" s="9">
        <f>MONTH('Consolidtaed Data'!$F362)</f>
        <v>1</v>
      </c>
      <c r="S6175" s="9" t="str">
        <f>TEXT(Table3[[#This Row],[Purchase Date]],"MMMM")</f>
        <v>April</v>
      </c>
      <c r="T6175" s="9">
        <f>YEAR('Consolidtaed Data'!$F362)</f>
        <v>2020</v>
      </c>
    </row>
    <row r="6176" spans="1:20" x14ac:dyDescent="0.3">
      <c r="A6176" s="9" t="s">
        <v>7202</v>
      </c>
      <c r="B6176" s="9" t="s">
        <v>33</v>
      </c>
      <c r="C6176" s="9" t="s">
        <v>421</v>
      </c>
      <c r="D6176" s="9" t="s">
        <v>46</v>
      </c>
      <c r="E6176" s="9" t="s">
        <v>10</v>
      </c>
      <c r="F6176" s="12">
        <v>44301</v>
      </c>
      <c r="G6176" s="12" t="str">
        <f>VLOOKUP(Table3[[#This Row],[Product ID]],[1]Products!$A:$G,2,0)</f>
        <v>Product 29</v>
      </c>
      <c r="H6176" s="22">
        <v>1</v>
      </c>
      <c r="I6176" s="9">
        <f>VLOOKUP('Consolidtaed Data'!$B415,[1]Products!$A:$G,4,0)</f>
        <v>561</v>
      </c>
      <c r="J6176" s="9">
        <f>VLOOKUP('Consolidtaed Data'!$B415,[1]Products!$A:$G,3,0)</f>
        <v>421</v>
      </c>
      <c r="K6176" s="9">
        <f>'Consolidtaed Data'!$J415*'Consolidtaed Data'!$H415</f>
        <v>1484</v>
      </c>
      <c r="L6176" s="9">
        <f>'Consolidtaed Data'!$I415*'Consolidtaed Data'!$H415</f>
        <v>2283</v>
      </c>
      <c r="M6176" s="9">
        <f>'Consolidtaed Data'!$L415-'Consolidtaed Data'!$K415</f>
        <v>383</v>
      </c>
      <c r="N6176" s="9" t="str">
        <f>VLOOKUP('Consolidtaed Data'!$C415,[1]Locations!$A:$O,2,0)</f>
        <v>Torrance</v>
      </c>
      <c r="O6176" s="9" t="str">
        <f>VLOOKUP('Consolidtaed Data'!$D415,'[1]Sales People'!$A:$B,2,0)</f>
        <v>Ryan Butler</v>
      </c>
      <c r="P6176" s="9" t="str">
        <f>VLOOKUP('Consolidtaed Data'!$E415,[1]Customers!$A:$B,2,0)</f>
        <v>Victor Lopez</v>
      </c>
      <c r="Q6176" s="11">
        <f>WEEKDAY('Consolidtaed Data'!$F415)</f>
        <v>4</v>
      </c>
      <c r="R6176" s="9">
        <f>MONTH('Consolidtaed Data'!$F415)</f>
        <v>1</v>
      </c>
      <c r="S6176" s="9" t="str">
        <f>TEXT(Table3[[#This Row],[Purchase Date]],"MMMM")</f>
        <v>April</v>
      </c>
      <c r="T6176" s="9">
        <f>YEAR('Consolidtaed Data'!$F415)</f>
        <v>2020</v>
      </c>
    </row>
    <row r="6177" spans="1:20" x14ac:dyDescent="0.3">
      <c r="A6177" s="9" t="s">
        <v>7203</v>
      </c>
      <c r="B6177" s="9" t="s">
        <v>234</v>
      </c>
      <c r="C6177" s="9" t="s">
        <v>223</v>
      </c>
      <c r="D6177" s="9" t="s">
        <v>22</v>
      </c>
      <c r="E6177" s="9" t="s">
        <v>1416</v>
      </c>
      <c r="F6177" s="12">
        <v>44301</v>
      </c>
      <c r="G6177" s="12" t="str">
        <f>VLOOKUP(Table3[[#This Row],[Product ID]],[1]Products!$A:$G,2,0)</f>
        <v>Product 54</v>
      </c>
      <c r="H6177" s="22">
        <v>1</v>
      </c>
      <c r="I6177" s="9">
        <f>VLOOKUP('Consolidtaed Data'!$B737,[1]Products!$A:$G,4,0)</f>
        <v>1500</v>
      </c>
      <c r="J6177" s="9">
        <f>VLOOKUP('Consolidtaed Data'!$B737,[1]Products!$A:$G,3,0)</f>
        <v>900</v>
      </c>
      <c r="K6177" s="9">
        <f>'Consolidtaed Data'!$J737*'Consolidtaed Data'!$H737</f>
        <v>1294</v>
      </c>
      <c r="L6177" s="9">
        <f>'Consolidtaed Data'!$I737*'Consolidtaed Data'!$H737</f>
        <v>1848</v>
      </c>
      <c r="M6177" s="9">
        <f>'Consolidtaed Data'!$L737-'Consolidtaed Data'!$K737</f>
        <v>2624</v>
      </c>
      <c r="N6177" s="9" t="str">
        <f>VLOOKUP('Consolidtaed Data'!$C737,[1]Locations!$A:$O,2,0)</f>
        <v>East Los Angeles</v>
      </c>
      <c r="O6177" s="9" t="str">
        <f>VLOOKUP('Consolidtaed Data'!$D737,'[1]Sales People'!$A:$B,2,0)</f>
        <v>Joshua Taylor</v>
      </c>
      <c r="P6177" s="9" t="str">
        <f>VLOOKUP('Consolidtaed Data'!$E737,[1]Customers!$A:$B,2,0)</f>
        <v>Kevin Willis</v>
      </c>
      <c r="Q6177" s="11">
        <f>WEEKDAY('Consolidtaed Data'!$F737)</f>
        <v>5</v>
      </c>
      <c r="R6177" s="9">
        <f>MONTH('Consolidtaed Data'!$F737)</f>
        <v>2</v>
      </c>
      <c r="S6177" s="9" t="str">
        <f>TEXT(Table3[[#This Row],[Purchase Date]],"MMMM")</f>
        <v>April</v>
      </c>
      <c r="T6177" s="9">
        <f>YEAR('Consolidtaed Data'!$F737)</f>
        <v>2020</v>
      </c>
    </row>
    <row r="6178" spans="1:20" x14ac:dyDescent="0.3">
      <c r="A6178" s="9" t="s">
        <v>7204</v>
      </c>
      <c r="B6178" s="9" t="s">
        <v>139</v>
      </c>
      <c r="C6178" s="9" t="s">
        <v>140</v>
      </c>
      <c r="D6178" s="9" t="s">
        <v>95</v>
      </c>
      <c r="E6178" s="9" t="s">
        <v>735</v>
      </c>
      <c r="F6178" s="12">
        <v>44301</v>
      </c>
      <c r="G6178" s="12" t="str">
        <f>VLOOKUP(Table3[[#This Row],[Product ID]],[1]Products!$A:$G,2,0)</f>
        <v>Product 13</v>
      </c>
      <c r="H6178" s="22">
        <v>1</v>
      </c>
      <c r="I6178" s="9">
        <f>VLOOKUP('Consolidtaed Data'!$B1224,[1]Products!$A:$G,4,0)</f>
        <v>561</v>
      </c>
      <c r="J6178" s="9">
        <f>VLOOKUP('Consolidtaed Data'!$B1224,[1]Products!$A:$G,3,0)</f>
        <v>421</v>
      </c>
      <c r="K6178" s="9">
        <f>'Consolidtaed Data'!$J1224*'Consolidtaed Data'!$H1224</f>
        <v>244</v>
      </c>
      <c r="L6178" s="9">
        <f>'Consolidtaed Data'!$I1224*'Consolidtaed Data'!$H1224</f>
        <v>380</v>
      </c>
      <c r="M6178" s="9">
        <f>'Consolidtaed Data'!$L1224-'Consolidtaed Data'!$K1224</f>
        <v>1131</v>
      </c>
      <c r="N6178" s="9" t="str">
        <f>VLOOKUP('Consolidtaed Data'!$C1224,[1]Locations!$A:$O,2,0)</f>
        <v>Vista</v>
      </c>
      <c r="O6178" s="9" t="str">
        <f>VLOOKUP('Consolidtaed Data'!$D1224,'[1]Sales People'!$A:$B,2,0)</f>
        <v>Brian Davis</v>
      </c>
      <c r="P6178" s="9" t="str">
        <f>VLOOKUP('Consolidtaed Data'!$E1224,[1]Customers!$A:$B,2,0)</f>
        <v>Brian Hunter</v>
      </c>
      <c r="Q6178" s="11">
        <f>WEEKDAY('Consolidtaed Data'!$F1224)</f>
        <v>2</v>
      </c>
      <c r="R6178" s="9">
        <f>MONTH('Consolidtaed Data'!$F1224)</f>
        <v>3</v>
      </c>
      <c r="S6178" s="9" t="str">
        <f>TEXT(Table3[[#This Row],[Purchase Date]],"MMMM")</f>
        <v>April</v>
      </c>
      <c r="T6178" s="9">
        <f>YEAR('Consolidtaed Data'!$F1224)</f>
        <v>2020</v>
      </c>
    </row>
    <row r="6179" spans="1:20" x14ac:dyDescent="0.3">
      <c r="A6179" s="9" t="s">
        <v>7205</v>
      </c>
      <c r="B6179" s="9" t="s">
        <v>653</v>
      </c>
      <c r="C6179" s="9" t="s">
        <v>67</v>
      </c>
      <c r="D6179" s="9" t="s">
        <v>95</v>
      </c>
      <c r="E6179" s="9" t="s">
        <v>1101</v>
      </c>
      <c r="F6179" s="12">
        <v>44301</v>
      </c>
      <c r="G6179" s="12" t="str">
        <f>VLOOKUP(Table3[[#This Row],[Product ID]],[1]Products!$A:$G,2,0)</f>
        <v>Product 74</v>
      </c>
      <c r="H6179" s="22">
        <v>2</v>
      </c>
      <c r="I6179" s="9">
        <f>VLOOKUP('Consolidtaed Data'!$B1343,[1]Products!$A:$G,4,0)</f>
        <v>1526</v>
      </c>
      <c r="J6179" s="9">
        <f>VLOOKUP('Consolidtaed Data'!$B1343,[1]Products!$A:$G,3,0)</f>
        <v>1251</v>
      </c>
      <c r="K6179" s="9">
        <f>'Consolidtaed Data'!$J1343*'Consolidtaed Data'!$H1343</f>
        <v>816</v>
      </c>
      <c r="L6179" s="9">
        <f>'Consolidtaed Data'!$I1343*'Consolidtaed Data'!$H1343</f>
        <v>1008</v>
      </c>
      <c r="M6179" s="9">
        <f>'Consolidtaed Data'!$L1343-'Consolidtaed Data'!$K1343</f>
        <v>447</v>
      </c>
      <c r="N6179" s="9" t="str">
        <f>VLOOKUP('Consolidtaed Data'!$C1343,[1]Locations!$A:$O,2,0)</f>
        <v>Fresno</v>
      </c>
      <c r="O6179" s="9" t="str">
        <f>VLOOKUP('Consolidtaed Data'!$D1343,'[1]Sales People'!$A:$B,2,0)</f>
        <v>Patrick Ruiz</v>
      </c>
      <c r="P6179" s="9" t="str">
        <f>VLOOKUP('Consolidtaed Data'!$E1343,[1]Customers!$A:$B,2,0)</f>
        <v>Eric Shaw</v>
      </c>
      <c r="Q6179" s="11">
        <f>WEEKDAY('Consolidtaed Data'!$F1343)</f>
        <v>4</v>
      </c>
      <c r="R6179" s="9">
        <f>MONTH('Consolidtaed Data'!$F1343)</f>
        <v>4</v>
      </c>
      <c r="S6179" s="9" t="str">
        <f>TEXT(Table3[[#This Row],[Purchase Date]],"MMMM")</f>
        <v>April</v>
      </c>
      <c r="T6179" s="9">
        <f>YEAR('Consolidtaed Data'!$F1343)</f>
        <v>2020</v>
      </c>
    </row>
    <row r="6180" spans="1:20" x14ac:dyDescent="0.3">
      <c r="A6180" s="9" t="s">
        <v>7206</v>
      </c>
      <c r="B6180" s="9" t="s">
        <v>191</v>
      </c>
      <c r="C6180" s="9" t="s">
        <v>469</v>
      </c>
      <c r="D6180" s="9" t="s">
        <v>91</v>
      </c>
      <c r="E6180" s="9" t="s">
        <v>1039</v>
      </c>
      <c r="F6180" s="12">
        <v>44301</v>
      </c>
      <c r="G6180" s="12" t="str">
        <f>VLOOKUP(Table3[[#This Row],[Product ID]],[1]Products!$A:$G,2,0)</f>
        <v>Product 36</v>
      </c>
      <c r="H6180" s="22">
        <v>1</v>
      </c>
      <c r="I6180" s="9">
        <f>VLOOKUP('Consolidtaed Data'!$B2173,[1]Products!$A:$G,4,0)</f>
        <v>1783</v>
      </c>
      <c r="J6180" s="9">
        <f>VLOOKUP('Consolidtaed Data'!$B2173,[1]Products!$A:$G,3,0)</f>
        <v>1230</v>
      </c>
      <c r="K6180" s="9">
        <f>'Consolidtaed Data'!$J2173*'Consolidtaed Data'!$H2173</f>
        <v>1902</v>
      </c>
      <c r="L6180" s="9">
        <f>'Consolidtaed Data'!$I2173*'Consolidtaed Data'!$H2173</f>
        <v>2640</v>
      </c>
      <c r="M6180" s="9">
        <f>'Consolidtaed Data'!$L2173-'Consolidtaed Data'!$K2173</f>
        <v>688</v>
      </c>
      <c r="N6180" s="9" t="str">
        <f>VLOOKUP('Consolidtaed Data'!$C2173,[1]Locations!$A:$O,2,0)</f>
        <v>Antioch</v>
      </c>
      <c r="O6180" s="9" t="str">
        <f>VLOOKUP('Consolidtaed Data'!$D2173,'[1]Sales People'!$A:$B,2,0)</f>
        <v>Brian Davis</v>
      </c>
      <c r="P6180" s="9" t="str">
        <f>VLOOKUP('Consolidtaed Data'!$E2173,[1]Customers!$A:$B,2,0)</f>
        <v>Peter Meyer</v>
      </c>
      <c r="Q6180" s="11">
        <f>WEEKDAY('Consolidtaed Data'!$F2173)</f>
        <v>1</v>
      </c>
      <c r="R6180" s="9">
        <f>MONTH('Consolidtaed Data'!$F2173)</f>
        <v>6</v>
      </c>
      <c r="S6180" s="9" t="str">
        <f>TEXT(Table3[[#This Row],[Purchase Date]],"MMMM")</f>
        <v>April</v>
      </c>
      <c r="T6180" s="9">
        <f>YEAR('Consolidtaed Data'!$F2173)</f>
        <v>2020</v>
      </c>
    </row>
    <row r="6181" spans="1:20" x14ac:dyDescent="0.3">
      <c r="A6181" s="9" t="s">
        <v>7207</v>
      </c>
      <c r="B6181" s="9" t="s">
        <v>355</v>
      </c>
      <c r="C6181" s="9" t="s">
        <v>165</v>
      </c>
      <c r="D6181" s="9" t="s">
        <v>220</v>
      </c>
      <c r="E6181" s="9" t="s">
        <v>537</v>
      </c>
      <c r="F6181" s="12">
        <v>44301</v>
      </c>
      <c r="G6181" s="12" t="str">
        <f>VLOOKUP(Table3[[#This Row],[Product ID]],[1]Products!$A:$G,2,0)</f>
        <v>Product 100</v>
      </c>
      <c r="H6181" s="22">
        <v>1</v>
      </c>
      <c r="I6181" s="9">
        <f>VLOOKUP('Consolidtaed Data'!$B2263,[1]Products!$A:$G,4,0)</f>
        <v>1338</v>
      </c>
      <c r="J6181" s="9">
        <f>VLOOKUP('Consolidtaed Data'!$B2263,[1]Products!$A:$G,3,0)</f>
        <v>682</v>
      </c>
      <c r="K6181" s="9">
        <f>'Consolidtaed Data'!$J2263*'Consolidtaed Data'!$H2263</f>
        <v>871</v>
      </c>
      <c r="L6181" s="9">
        <f>'Consolidtaed Data'!$I2263*'Consolidtaed Data'!$H2263</f>
        <v>1708</v>
      </c>
      <c r="M6181" s="9">
        <f>'Consolidtaed Data'!$L2263-'Consolidtaed Data'!$K2263</f>
        <v>872</v>
      </c>
      <c r="N6181" s="9" t="str">
        <f>VLOOKUP('Consolidtaed Data'!$C2263,[1]Locations!$A:$O,2,0)</f>
        <v>Richmond</v>
      </c>
      <c r="O6181" s="9" t="str">
        <f>VLOOKUP('Consolidtaed Data'!$D2263,'[1]Sales People'!$A:$B,2,0)</f>
        <v>Andrew Bowman</v>
      </c>
      <c r="P6181" s="9" t="str">
        <f>VLOOKUP('Consolidtaed Data'!$E2263,[1]Customers!$A:$B,2,0)</f>
        <v>Brandon Wood</v>
      </c>
      <c r="Q6181" s="11">
        <f>WEEKDAY('Consolidtaed Data'!$F2263)</f>
        <v>1</v>
      </c>
      <c r="R6181" s="9">
        <f>MONTH('Consolidtaed Data'!$F2263)</f>
        <v>6</v>
      </c>
      <c r="S6181" s="9" t="str">
        <f>TEXT(Table3[[#This Row],[Purchase Date]],"MMMM")</f>
        <v>April</v>
      </c>
      <c r="T6181" s="9">
        <f>YEAR('Consolidtaed Data'!$F2263)</f>
        <v>2020</v>
      </c>
    </row>
    <row r="6182" spans="1:20" x14ac:dyDescent="0.3">
      <c r="A6182" s="9" t="s">
        <v>7208</v>
      </c>
      <c r="B6182" s="9" t="s">
        <v>15</v>
      </c>
      <c r="C6182" s="9" t="s">
        <v>186</v>
      </c>
      <c r="D6182" s="9" t="s">
        <v>229</v>
      </c>
      <c r="E6182" s="9" t="s">
        <v>576</v>
      </c>
      <c r="F6182" s="12">
        <v>44301</v>
      </c>
      <c r="G6182" s="12" t="str">
        <f>VLOOKUP(Table3[[#This Row],[Product ID]],[1]Products!$A:$G,2,0)</f>
        <v>Product 38</v>
      </c>
      <c r="H6182" s="22">
        <v>1</v>
      </c>
      <c r="I6182" s="9">
        <f>VLOOKUP('Consolidtaed Data'!$B2411,[1]Products!$A:$G,4,0)</f>
        <v>637</v>
      </c>
      <c r="J6182" s="9">
        <f>VLOOKUP('Consolidtaed Data'!$B2411,[1]Products!$A:$G,3,0)</f>
        <v>389</v>
      </c>
      <c r="K6182" s="9">
        <f>'Consolidtaed Data'!$J2411*'Consolidtaed Data'!$H2411</f>
        <v>1168</v>
      </c>
      <c r="L6182" s="9">
        <f>'Consolidtaed Data'!$I2411*'Consolidtaed Data'!$H2411</f>
        <v>1826</v>
      </c>
      <c r="M6182" s="9">
        <f>'Consolidtaed Data'!$L2411-'Consolidtaed Data'!$K2411</f>
        <v>553</v>
      </c>
      <c r="N6182" s="9" t="str">
        <f>VLOOKUP('Consolidtaed Data'!$C2411,[1]Locations!$A:$O,2,0)</f>
        <v>San Bernardino</v>
      </c>
      <c r="O6182" s="9" t="str">
        <f>VLOOKUP('Consolidtaed Data'!$D2411,'[1]Sales People'!$A:$B,2,0)</f>
        <v>Ernest Wheeler</v>
      </c>
      <c r="P6182" s="9" t="str">
        <f>VLOOKUP('Consolidtaed Data'!$E2411,[1]Customers!$A:$B,2,0)</f>
        <v>Donald Stanley</v>
      </c>
      <c r="Q6182" s="11">
        <f>WEEKDAY('Consolidtaed Data'!$F2411)</f>
        <v>4</v>
      </c>
      <c r="R6182" s="9">
        <f>MONTH('Consolidtaed Data'!$F2411)</f>
        <v>6</v>
      </c>
      <c r="S6182" s="9" t="str">
        <f>TEXT(Table3[[#This Row],[Purchase Date]],"MMMM")</f>
        <v>April</v>
      </c>
      <c r="T6182" s="9">
        <f>YEAR('Consolidtaed Data'!$F2411)</f>
        <v>2020</v>
      </c>
    </row>
    <row r="6183" spans="1:20" x14ac:dyDescent="0.3">
      <c r="A6183" s="9" t="s">
        <v>7209</v>
      </c>
      <c r="B6183" s="9" t="s">
        <v>103</v>
      </c>
      <c r="C6183" s="9" t="s">
        <v>196</v>
      </c>
      <c r="D6183" s="9" t="s">
        <v>193</v>
      </c>
      <c r="E6183" s="9" t="s">
        <v>947</v>
      </c>
      <c r="F6183" s="12">
        <v>44301</v>
      </c>
      <c r="G6183" s="12" t="str">
        <f>VLOOKUP(Table3[[#This Row],[Product ID]],[1]Products!$A:$G,2,0)</f>
        <v>Product 44</v>
      </c>
      <c r="H6183" s="22">
        <v>2</v>
      </c>
      <c r="I6183" s="9">
        <f>VLOOKUP('Consolidtaed Data'!$B2535,[1]Products!$A:$G,4,0)</f>
        <v>1178</v>
      </c>
      <c r="J6183" s="9">
        <f>VLOOKUP('Consolidtaed Data'!$B2535,[1]Products!$A:$G,3,0)</f>
        <v>683</v>
      </c>
      <c r="K6183" s="9">
        <f>'Consolidtaed Data'!$J2535*'Consolidtaed Data'!$H2535</f>
        <v>342</v>
      </c>
      <c r="L6183" s="9">
        <f>'Consolidtaed Data'!$I2535*'Consolidtaed Data'!$H2535</f>
        <v>434</v>
      </c>
      <c r="M6183" s="9">
        <f>'Consolidtaed Data'!$L2535-'Consolidtaed Data'!$K2535</f>
        <v>344</v>
      </c>
      <c r="N6183" s="9" t="str">
        <f>VLOOKUP('Consolidtaed Data'!$C2535,[1]Locations!$A:$O,2,0)</f>
        <v>Murrieta</v>
      </c>
      <c r="O6183" s="9" t="str">
        <f>VLOOKUP('Consolidtaed Data'!$D2535,'[1]Sales People'!$A:$B,2,0)</f>
        <v>Gary Rodriguez</v>
      </c>
      <c r="P6183" s="9" t="str">
        <f>VLOOKUP('Consolidtaed Data'!$E2535,[1]Customers!$A:$B,2,0)</f>
        <v>Paul Lane</v>
      </c>
      <c r="Q6183" s="11">
        <f>WEEKDAY('Consolidtaed Data'!$F2535)</f>
        <v>6</v>
      </c>
      <c r="R6183" s="9">
        <f>MONTH('Consolidtaed Data'!$F2535)</f>
        <v>7</v>
      </c>
      <c r="S6183" s="9" t="str">
        <f>TEXT(Table3[[#This Row],[Purchase Date]],"MMMM")</f>
        <v>April</v>
      </c>
      <c r="T6183" s="9">
        <f>YEAR('Consolidtaed Data'!$F2535)</f>
        <v>2020</v>
      </c>
    </row>
    <row r="6184" spans="1:20" x14ac:dyDescent="0.3">
      <c r="A6184" s="9" t="s">
        <v>7210</v>
      </c>
      <c r="B6184" s="9" t="s">
        <v>172</v>
      </c>
      <c r="C6184" s="9" t="s">
        <v>169</v>
      </c>
      <c r="D6184" s="9" t="s">
        <v>43</v>
      </c>
      <c r="E6184" s="9" t="s">
        <v>749</v>
      </c>
      <c r="F6184" s="12">
        <v>44301</v>
      </c>
      <c r="G6184" s="12" t="str">
        <f>VLOOKUP(Table3[[#This Row],[Product ID]],[1]Products!$A:$G,2,0)</f>
        <v>Product 4</v>
      </c>
      <c r="H6184" s="22">
        <v>1</v>
      </c>
      <c r="I6184" s="9">
        <f>VLOOKUP('Consolidtaed Data'!$B2652,[1]Products!$A:$G,4,0)</f>
        <v>637</v>
      </c>
      <c r="J6184" s="9">
        <f>VLOOKUP('Consolidtaed Data'!$B2652,[1]Products!$A:$G,3,0)</f>
        <v>389</v>
      </c>
      <c r="K6184" s="9">
        <f>'Consolidtaed Data'!$J2652*'Consolidtaed Data'!$H2652</f>
        <v>818</v>
      </c>
      <c r="L6184" s="9">
        <f>'Consolidtaed Data'!$I2652*'Consolidtaed Data'!$H2652</f>
        <v>1022</v>
      </c>
      <c r="M6184" s="9">
        <f>'Consolidtaed Data'!$L2652-'Consolidtaed Data'!$K2652</f>
        <v>369</v>
      </c>
      <c r="N6184" s="9" t="str">
        <f>VLOOKUP('Consolidtaed Data'!$C2652,[1]Locations!$A:$O,2,0)</f>
        <v>Santa Clara</v>
      </c>
      <c r="O6184" s="9" t="str">
        <f>VLOOKUP('Consolidtaed Data'!$D2652,'[1]Sales People'!$A:$B,2,0)</f>
        <v>Martin Perry</v>
      </c>
      <c r="P6184" s="9" t="str">
        <f>VLOOKUP('Consolidtaed Data'!$E2652,[1]Customers!$A:$B,2,0)</f>
        <v>Victor Gutierrez</v>
      </c>
      <c r="Q6184" s="11">
        <f>WEEKDAY('Consolidtaed Data'!$F2652)</f>
        <v>1</v>
      </c>
      <c r="R6184" s="9">
        <f>MONTH('Consolidtaed Data'!$F2652)</f>
        <v>7</v>
      </c>
      <c r="S6184" s="9" t="str">
        <f>TEXT(Table3[[#This Row],[Purchase Date]],"MMMM")</f>
        <v>April</v>
      </c>
      <c r="T6184" s="9">
        <f>YEAR('Consolidtaed Data'!$F2652)</f>
        <v>2020</v>
      </c>
    </row>
    <row r="6185" spans="1:20" x14ac:dyDescent="0.3">
      <c r="A6185" s="9" t="s">
        <v>7211</v>
      </c>
      <c r="B6185" s="9" t="s">
        <v>415</v>
      </c>
      <c r="C6185" s="9" t="s">
        <v>412</v>
      </c>
      <c r="D6185" s="9" t="s">
        <v>35</v>
      </c>
      <c r="E6185" s="9" t="s">
        <v>391</v>
      </c>
      <c r="F6185" s="12">
        <v>44301</v>
      </c>
      <c r="G6185" s="12" t="str">
        <f>VLOOKUP(Table3[[#This Row],[Product ID]],[1]Products!$A:$G,2,0)</f>
        <v>Product 18</v>
      </c>
      <c r="H6185" s="22">
        <v>2</v>
      </c>
      <c r="I6185" s="9">
        <f>VLOOKUP('Consolidtaed Data'!$B3054,[1]Products!$A:$G,4,0)</f>
        <v>290</v>
      </c>
      <c r="J6185" s="9">
        <f>VLOOKUP('Consolidtaed Data'!$B3054,[1]Products!$A:$G,3,0)</f>
        <v>200</v>
      </c>
      <c r="K6185" s="9">
        <f>'Consolidtaed Data'!$J3054*'Consolidtaed Data'!$H3054</f>
        <v>389</v>
      </c>
      <c r="L6185" s="9">
        <f>'Consolidtaed Data'!$I3054*'Consolidtaed Data'!$H3054</f>
        <v>637</v>
      </c>
      <c r="M6185" s="9">
        <f>'Consolidtaed Data'!$L3054-'Consolidtaed Data'!$K3054</f>
        <v>351</v>
      </c>
      <c r="N6185" s="9" t="str">
        <f>VLOOKUP('Consolidtaed Data'!$C3054,[1]Locations!$A:$O,2,0)</f>
        <v>El Monte</v>
      </c>
      <c r="O6185" s="9" t="str">
        <f>VLOOKUP('Consolidtaed Data'!$D3054,'[1]Sales People'!$A:$B,2,0)</f>
        <v>Joshua Cook</v>
      </c>
      <c r="P6185" s="9" t="str">
        <f>VLOOKUP('Consolidtaed Data'!$E3054,[1]Customers!$A:$B,2,0)</f>
        <v>Eric Armstrong</v>
      </c>
      <c r="Q6185" s="11">
        <f>WEEKDAY('Consolidtaed Data'!$F3054)</f>
        <v>4</v>
      </c>
      <c r="R6185" s="9">
        <f>MONTH('Consolidtaed Data'!$F3054)</f>
        <v>8</v>
      </c>
      <c r="S6185" s="9" t="str">
        <f>TEXT(Table3[[#This Row],[Purchase Date]],"MMMM")</f>
        <v>April</v>
      </c>
      <c r="T6185" s="9">
        <f>YEAR('Consolidtaed Data'!$F3054)</f>
        <v>2020</v>
      </c>
    </row>
    <row r="6186" spans="1:20" x14ac:dyDescent="0.3">
      <c r="A6186" s="9" t="s">
        <v>7212</v>
      </c>
      <c r="B6186" s="9" t="s">
        <v>200</v>
      </c>
      <c r="C6186" s="9" t="s">
        <v>63</v>
      </c>
      <c r="D6186" s="9" t="s">
        <v>9</v>
      </c>
      <c r="E6186" s="9" t="s">
        <v>1982</v>
      </c>
      <c r="F6186" s="12">
        <v>44301</v>
      </c>
      <c r="G6186" s="12" t="str">
        <f>VLOOKUP(Table3[[#This Row],[Product ID]],[1]Products!$A:$G,2,0)</f>
        <v>Product 23</v>
      </c>
      <c r="H6186" s="22">
        <v>2</v>
      </c>
      <c r="I6186" s="9">
        <f>VLOOKUP('Consolidtaed Data'!$B3216,[1]Products!$A:$G,4,0)</f>
        <v>136</v>
      </c>
      <c r="J6186" s="9">
        <f>VLOOKUP('Consolidtaed Data'!$B3216,[1]Products!$A:$G,3,0)</f>
        <v>72</v>
      </c>
      <c r="K6186" s="9">
        <f>'Consolidtaed Data'!$J3216*'Consolidtaed Data'!$H3216</f>
        <v>634</v>
      </c>
      <c r="L6186" s="9">
        <f>'Consolidtaed Data'!$I3216*'Consolidtaed Data'!$H3216</f>
        <v>880</v>
      </c>
      <c r="M6186" s="9">
        <f>'Consolidtaed Data'!$L3216-'Consolidtaed Data'!$K3216</f>
        <v>192</v>
      </c>
      <c r="N6186" s="9" t="str">
        <f>VLOOKUP('Consolidtaed Data'!$C3216,[1]Locations!$A:$O,2,0)</f>
        <v>Santa Clarita</v>
      </c>
      <c r="O6186" s="9" t="str">
        <f>VLOOKUP('Consolidtaed Data'!$D3216,'[1]Sales People'!$A:$B,2,0)</f>
        <v>Jimmy Young</v>
      </c>
      <c r="P6186" s="9" t="str">
        <f>VLOOKUP('Consolidtaed Data'!$E3216,[1]Customers!$A:$B,2,0)</f>
        <v>Ryan Schmidt</v>
      </c>
      <c r="Q6186" s="11">
        <f>WEEKDAY('Consolidtaed Data'!$F3216)</f>
        <v>3</v>
      </c>
      <c r="R6186" s="9">
        <f>MONTH('Consolidtaed Data'!$F3216)</f>
        <v>8</v>
      </c>
      <c r="S6186" s="9" t="str">
        <f>TEXT(Table3[[#This Row],[Purchase Date]],"MMMM")</f>
        <v>April</v>
      </c>
      <c r="T6186" s="9">
        <f>YEAR('Consolidtaed Data'!$F3216)</f>
        <v>2020</v>
      </c>
    </row>
    <row r="6187" spans="1:20" x14ac:dyDescent="0.3">
      <c r="A6187" s="9" t="s">
        <v>7213</v>
      </c>
      <c r="B6187" s="9" t="s">
        <v>136</v>
      </c>
      <c r="C6187" s="9" t="s">
        <v>423</v>
      </c>
      <c r="D6187" s="9" t="s">
        <v>229</v>
      </c>
      <c r="E6187" s="9" t="s">
        <v>1777</v>
      </c>
      <c r="F6187" s="12">
        <v>44301</v>
      </c>
      <c r="G6187" s="12" t="str">
        <f>VLOOKUP(Table3[[#This Row],[Product ID]],[1]Products!$A:$G,2,0)</f>
        <v>Product 2</v>
      </c>
      <c r="H6187" s="22">
        <v>2</v>
      </c>
      <c r="I6187" s="9">
        <f>VLOOKUP('Consolidtaed Data'!$B3598,[1]Products!$A:$G,4,0)</f>
        <v>913</v>
      </c>
      <c r="J6187" s="9">
        <f>VLOOKUP('Consolidtaed Data'!$B3598,[1]Products!$A:$G,3,0)</f>
        <v>584</v>
      </c>
      <c r="K6187" s="9">
        <f>'Consolidtaed Data'!$J3598*'Consolidtaed Data'!$H3598</f>
        <v>408</v>
      </c>
      <c r="L6187" s="9">
        <f>'Consolidtaed Data'!$I3598*'Consolidtaed Data'!$H3598</f>
        <v>504</v>
      </c>
      <c r="M6187" s="9">
        <f>'Consolidtaed Data'!$L3598-'Consolidtaed Data'!$K3598</f>
        <v>286</v>
      </c>
      <c r="N6187" s="9" t="str">
        <f>VLOOKUP('Consolidtaed Data'!$C3598,[1]Locations!$A:$O,2,0)</f>
        <v>Sunnyvale</v>
      </c>
      <c r="O6187" s="9" t="str">
        <f>VLOOKUP('Consolidtaed Data'!$D3598,'[1]Sales People'!$A:$B,2,0)</f>
        <v>Brian Davis</v>
      </c>
      <c r="P6187" s="9" t="str">
        <f>VLOOKUP('Consolidtaed Data'!$E3598,[1]Customers!$A:$B,2,0)</f>
        <v>James Perkins</v>
      </c>
      <c r="Q6187" s="11">
        <f>WEEKDAY('Consolidtaed Data'!$F3598)</f>
        <v>1</v>
      </c>
      <c r="R6187" s="9">
        <f>MONTH('Consolidtaed Data'!$F3598)</f>
        <v>9</v>
      </c>
      <c r="S6187" s="9" t="str">
        <f>TEXT(Table3[[#This Row],[Purchase Date]],"MMMM")</f>
        <v>April</v>
      </c>
      <c r="T6187" s="9">
        <f>YEAR('Consolidtaed Data'!$F3598)</f>
        <v>2020</v>
      </c>
    </row>
    <row r="6188" spans="1:20" x14ac:dyDescent="0.3">
      <c r="A6188" s="9" t="s">
        <v>7214</v>
      </c>
      <c r="B6188" s="9" t="s">
        <v>490</v>
      </c>
      <c r="C6188" s="9" t="s">
        <v>45</v>
      </c>
      <c r="D6188" s="9" t="s">
        <v>43</v>
      </c>
      <c r="E6188" s="9" t="s">
        <v>895</v>
      </c>
      <c r="F6188" s="12">
        <v>44301</v>
      </c>
      <c r="G6188" s="12" t="str">
        <f>VLOOKUP(Table3[[#This Row],[Product ID]],[1]Products!$A:$G,2,0)</f>
        <v>Product 79</v>
      </c>
      <c r="H6188" s="22">
        <v>2</v>
      </c>
      <c r="I6188" s="9">
        <f>VLOOKUP('Consolidtaed Data'!$B3610,[1]Products!$A:$G,4,0)</f>
        <v>136</v>
      </c>
      <c r="J6188" s="9">
        <f>VLOOKUP('Consolidtaed Data'!$B3610,[1]Products!$A:$G,3,0)</f>
        <v>72</v>
      </c>
      <c r="K6188" s="9">
        <f>'Consolidtaed Data'!$J3610*'Consolidtaed Data'!$H3610</f>
        <v>818</v>
      </c>
      <c r="L6188" s="9">
        <f>'Consolidtaed Data'!$I3610*'Consolidtaed Data'!$H3610</f>
        <v>1022</v>
      </c>
      <c r="M6188" s="9">
        <f>'Consolidtaed Data'!$L3610-'Consolidtaed Data'!$K3610</f>
        <v>554</v>
      </c>
      <c r="N6188" s="9" t="str">
        <f>VLOOKUP('Consolidtaed Data'!$C3610,[1]Locations!$A:$O,2,0)</f>
        <v>Corona</v>
      </c>
      <c r="O6188" s="9" t="str">
        <f>VLOOKUP('Consolidtaed Data'!$D3610,'[1]Sales People'!$A:$B,2,0)</f>
        <v>Brian Thomas</v>
      </c>
      <c r="P6188" s="9" t="str">
        <f>VLOOKUP('Consolidtaed Data'!$E3610,[1]Customers!$A:$B,2,0)</f>
        <v>Charles Sims</v>
      </c>
      <c r="Q6188" s="11">
        <f>WEEKDAY('Consolidtaed Data'!$F3610)</f>
        <v>2</v>
      </c>
      <c r="R6188" s="9">
        <f>MONTH('Consolidtaed Data'!$F3610)</f>
        <v>9</v>
      </c>
      <c r="S6188" s="9" t="str">
        <f>TEXT(Table3[[#This Row],[Purchase Date]],"MMMM")</f>
        <v>April</v>
      </c>
      <c r="T6188" s="9">
        <f>YEAR('Consolidtaed Data'!$F3610)</f>
        <v>2020</v>
      </c>
    </row>
    <row r="6189" spans="1:20" x14ac:dyDescent="0.3">
      <c r="A6189" s="9" t="s">
        <v>7215</v>
      </c>
      <c r="B6189" s="9" t="s">
        <v>240</v>
      </c>
      <c r="C6189" s="9" t="s">
        <v>412</v>
      </c>
      <c r="D6189" s="9" t="s">
        <v>113</v>
      </c>
      <c r="E6189" s="9" t="s">
        <v>1134</v>
      </c>
      <c r="F6189" s="12">
        <v>44302</v>
      </c>
      <c r="G6189" s="12" t="str">
        <f>VLOOKUP(Table3[[#This Row],[Product ID]],[1]Products!$A:$G,2,0)</f>
        <v>Product 70</v>
      </c>
      <c r="H6189" s="22">
        <v>1</v>
      </c>
      <c r="I6189" s="9">
        <f>VLOOKUP('Consolidtaed Data'!$B1459,[1]Products!$A:$G,4,0)</f>
        <v>1522</v>
      </c>
      <c r="J6189" s="9">
        <f>VLOOKUP('Consolidtaed Data'!$B1459,[1]Products!$A:$G,3,0)</f>
        <v>791</v>
      </c>
      <c r="K6189" s="9">
        <f>'Consolidtaed Data'!$J1459*'Consolidtaed Data'!$H1459</f>
        <v>2734</v>
      </c>
      <c r="L6189" s="9">
        <f>'Consolidtaed Data'!$I1459*'Consolidtaed Data'!$H1459</f>
        <v>4482</v>
      </c>
      <c r="M6189" s="9">
        <f>'Consolidtaed Data'!$L1459-'Consolidtaed Data'!$K1459</f>
        <v>553</v>
      </c>
      <c r="N6189" s="9" t="str">
        <f>VLOOKUP('Consolidtaed Data'!$C1459,[1]Locations!$A:$O,2,0)</f>
        <v>Costa Mesa</v>
      </c>
      <c r="O6189" s="9" t="str">
        <f>VLOOKUP('Consolidtaed Data'!$D1459,'[1]Sales People'!$A:$B,2,0)</f>
        <v>Ryan Butler</v>
      </c>
      <c r="P6189" s="9" t="str">
        <f>VLOOKUP('Consolidtaed Data'!$E1459,[1]Customers!$A:$B,2,0)</f>
        <v>Juan Ramirez</v>
      </c>
      <c r="Q6189" s="11">
        <f>WEEKDAY('Consolidtaed Data'!$F1459)</f>
        <v>7</v>
      </c>
      <c r="R6189" s="9">
        <f>MONTH('Consolidtaed Data'!$F1459)</f>
        <v>4</v>
      </c>
      <c r="S6189" s="9" t="str">
        <f>TEXT(Table3[[#This Row],[Purchase Date]],"MMMM")</f>
        <v>April</v>
      </c>
      <c r="T6189" s="9">
        <f>YEAR('Consolidtaed Data'!$F1459)</f>
        <v>2020</v>
      </c>
    </row>
    <row r="6190" spans="1:20" x14ac:dyDescent="0.3">
      <c r="A6190" s="9" t="s">
        <v>7216</v>
      </c>
      <c r="B6190" s="9" t="s">
        <v>33</v>
      </c>
      <c r="C6190" s="9" t="s">
        <v>8</v>
      </c>
      <c r="D6190" s="9" t="s">
        <v>241</v>
      </c>
      <c r="E6190" s="9" t="s">
        <v>756</v>
      </c>
      <c r="F6190" s="12">
        <v>44302</v>
      </c>
      <c r="G6190" s="12" t="str">
        <f>VLOOKUP(Table3[[#This Row],[Product ID]],[1]Products!$A:$G,2,0)</f>
        <v>Product 29</v>
      </c>
      <c r="H6190" s="22">
        <v>1</v>
      </c>
      <c r="I6190" s="9">
        <f>VLOOKUP('Consolidtaed Data'!$B2199,[1]Products!$A:$G,4,0)</f>
        <v>2396</v>
      </c>
      <c r="J6190" s="9">
        <f>VLOOKUP('Consolidtaed Data'!$B2199,[1]Products!$A:$G,3,0)</f>
        <v>1965</v>
      </c>
      <c r="K6190" s="9">
        <f>'Consolidtaed Data'!$J2199*'Consolidtaed Data'!$H2199</f>
        <v>478</v>
      </c>
      <c r="L6190" s="9">
        <f>'Consolidtaed Data'!$I2199*'Consolidtaed Data'!$H2199</f>
        <v>886</v>
      </c>
      <c r="M6190" s="9">
        <f>'Consolidtaed Data'!$L2199-'Consolidtaed Data'!$K2199</f>
        <v>572</v>
      </c>
      <c r="N6190" s="9" t="str">
        <f>VLOOKUP('Consolidtaed Data'!$C2199,[1]Locations!$A:$O,2,0)</f>
        <v>Fremont</v>
      </c>
      <c r="O6190" s="9" t="str">
        <f>VLOOKUP('Consolidtaed Data'!$D2199,'[1]Sales People'!$A:$B,2,0)</f>
        <v>Carl Elliott</v>
      </c>
      <c r="P6190" s="9" t="str">
        <f>VLOOKUP('Consolidtaed Data'!$E2199,[1]Customers!$A:$B,2,0)</f>
        <v>Bruce Harris</v>
      </c>
      <c r="Q6190" s="11">
        <f>WEEKDAY('Consolidtaed Data'!$F2199)</f>
        <v>3</v>
      </c>
      <c r="R6190" s="9">
        <f>MONTH('Consolidtaed Data'!$F2199)</f>
        <v>6</v>
      </c>
      <c r="S6190" s="9" t="str">
        <f>TEXT(Table3[[#This Row],[Purchase Date]],"MMMM")</f>
        <v>April</v>
      </c>
      <c r="T6190" s="9">
        <f>YEAR('Consolidtaed Data'!$F2199)</f>
        <v>2020</v>
      </c>
    </row>
    <row r="6191" spans="1:20" x14ac:dyDescent="0.3">
      <c r="A6191" s="9" t="s">
        <v>7217</v>
      </c>
      <c r="B6191" s="9" t="s">
        <v>107</v>
      </c>
      <c r="C6191" s="9" t="s">
        <v>439</v>
      </c>
      <c r="D6191" s="9" t="s">
        <v>246</v>
      </c>
      <c r="E6191" s="9" t="s">
        <v>1638</v>
      </c>
      <c r="F6191" s="12">
        <v>44302</v>
      </c>
      <c r="G6191" s="12" t="str">
        <f>VLOOKUP(Table3[[#This Row],[Product ID]],[1]Products!$A:$G,2,0)</f>
        <v>Product 52</v>
      </c>
      <c r="H6191" s="22">
        <v>1</v>
      </c>
      <c r="I6191" s="9">
        <f>VLOOKUP('Consolidtaed Data'!$B3017,[1]Products!$A:$G,4,0)</f>
        <v>203</v>
      </c>
      <c r="J6191" s="9">
        <f>VLOOKUP('Consolidtaed Data'!$B3017,[1]Products!$A:$G,3,0)</f>
        <v>154</v>
      </c>
      <c r="K6191" s="9">
        <f>'Consolidtaed Data'!$J3017*'Consolidtaed Data'!$H3017</f>
        <v>22</v>
      </c>
      <c r="L6191" s="9">
        <f>'Consolidtaed Data'!$I3017*'Consolidtaed Data'!$H3017</f>
        <v>35</v>
      </c>
      <c r="M6191" s="9">
        <f>'Consolidtaed Data'!$L3017-'Consolidtaed Data'!$K3017</f>
        <v>431</v>
      </c>
      <c r="N6191" s="9" t="str">
        <f>VLOOKUP('Consolidtaed Data'!$C3017,[1]Locations!$A:$O,2,0)</f>
        <v>Carlsbad</v>
      </c>
      <c r="O6191" s="9" t="str">
        <f>VLOOKUP('Consolidtaed Data'!$D3017,'[1]Sales People'!$A:$B,2,0)</f>
        <v>Sean Miller</v>
      </c>
      <c r="P6191" s="9" t="str">
        <f>VLOOKUP('Consolidtaed Data'!$E3017,[1]Customers!$A:$B,2,0)</f>
        <v>Steven Young</v>
      </c>
      <c r="Q6191" s="11">
        <f>WEEKDAY('Consolidtaed Data'!$F3017)</f>
        <v>1</v>
      </c>
      <c r="R6191" s="9">
        <f>MONTH('Consolidtaed Data'!$F3017)</f>
        <v>8</v>
      </c>
      <c r="S6191" s="9" t="str">
        <f>TEXT(Table3[[#This Row],[Purchase Date]],"MMMM")</f>
        <v>April</v>
      </c>
      <c r="T6191" s="9">
        <f>YEAR('Consolidtaed Data'!$F3017)</f>
        <v>2020</v>
      </c>
    </row>
    <row r="6192" spans="1:20" x14ac:dyDescent="0.3">
      <c r="A6192" s="9" t="s">
        <v>7218</v>
      </c>
      <c r="B6192" s="9" t="s">
        <v>125</v>
      </c>
      <c r="C6192" s="9" t="s">
        <v>59</v>
      </c>
      <c r="D6192" s="9" t="s">
        <v>13</v>
      </c>
      <c r="E6192" s="9" t="s">
        <v>1274</v>
      </c>
      <c r="F6192" s="12">
        <v>44302</v>
      </c>
      <c r="G6192" s="12" t="str">
        <f>VLOOKUP(Table3[[#This Row],[Product ID]],[1]Products!$A:$G,2,0)</f>
        <v>Product 40</v>
      </c>
      <c r="H6192" s="22">
        <v>1</v>
      </c>
      <c r="I6192" s="9">
        <f>VLOOKUP('Consolidtaed Data'!$B3687,[1]Products!$A:$G,4,0)</f>
        <v>1405</v>
      </c>
      <c r="J6192" s="9">
        <f>VLOOKUP('Consolidtaed Data'!$B3687,[1]Products!$A:$G,3,0)</f>
        <v>1054</v>
      </c>
      <c r="K6192" s="9">
        <f>'Consolidtaed Data'!$J3687*'Consolidtaed Data'!$H3687</f>
        <v>208</v>
      </c>
      <c r="L6192" s="9">
        <f>'Consolidtaed Data'!$I3687*'Consolidtaed Data'!$H3687</f>
        <v>400</v>
      </c>
      <c r="M6192" s="9">
        <f>'Consolidtaed Data'!$L3687-'Consolidtaed Data'!$K3687</f>
        <v>722</v>
      </c>
      <c r="N6192" s="9" t="str">
        <f>VLOOKUP('Consolidtaed Data'!$C3687,[1]Locations!$A:$O,2,0)</f>
        <v>Bakersfield</v>
      </c>
      <c r="O6192" s="9" t="str">
        <f>VLOOKUP('Consolidtaed Data'!$D3687,'[1]Sales People'!$A:$B,2,0)</f>
        <v>Charles Harper</v>
      </c>
      <c r="P6192" s="9" t="str">
        <f>VLOOKUP('Consolidtaed Data'!$E3687,[1]Customers!$A:$B,2,0)</f>
        <v>Donald Andrews</v>
      </c>
      <c r="Q6192" s="11">
        <f>WEEKDAY('Consolidtaed Data'!$F3687)</f>
        <v>7</v>
      </c>
      <c r="R6192" s="9">
        <f>MONTH('Consolidtaed Data'!$F3687)</f>
        <v>9</v>
      </c>
      <c r="S6192" s="9" t="str">
        <f>TEXT(Table3[[#This Row],[Purchase Date]],"MMMM")</f>
        <v>April</v>
      </c>
      <c r="T6192" s="9">
        <f>YEAR('Consolidtaed Data'!$F3687)</f>
        <v>2020</v>
      </c>
    </row>
    <row r="6193" spans="1:20" x14ac:dyDescent="0.3">
      <c r="A6193" s="9" t="s">
        <v>7219</v>
      </c>
      <c r="B6193" s="9" t="s">
        <v>981</v>
      </c>
      <c r="C6193" s="9" t="s">
        <v>245</v>
      </c>
      <c r="D6193" s="9" t="s">
        <v>100</v>
      </c>
      <c r="E6193" s="9" t="s">
        <v>763</v>
      </c>
      <c r="F6193" s="12">
        <v>44302</v>
      </c>
      <c r="G6193" s="12" t="str">
        <f>VLOOKUP(Table3[[#This Row],[Product ID]],[1]Products!$A:$G,2,0)</f>
        <v>Product 3</v>
      </c>
      <c r="H6193" s="22">
        <v>4</v>
      </c>
      <c r="I6193" s="9">
        <f>VLOOKUP('Consolidtaed Data'!$B3689,[1]Products!$A:$G,4,0)</f>
        <v>799</v>
      </c>
      <c r="J6193" s="9">
        <f>VLOOKUP('Consolidtaed Data'!$B3689,[1]Products!$A:$G,3,0)</f>
        <v>455</v>
      </c>
      <c r="K6193" s="9">
        <f>'Consolidtaed Data'!$J3689*'Consolidtaed Data'!$H3689</f>
        <v>840</v>
      </c>
      <c r="L6193" s="9">
        <f>'Consolidtaed Data'!$I3689*'Consolidtaed Data'!$H3689</f>
        <v>1168</v>
      </c>
      <c r="M6193" s="9">
        <f>'Consolidtaed Data'!$L3689-'Consolidtaed Data'!$K3689</f>
        <v>580</v>
      </c>
      <c r="N6193" s="9" t="str">
        <f>VLOOKUP('Consolidtaed Data'!$C3689,[1]Locations!$A:$O,2,0)</f>
        <v>El Cajon</v>
      </c>
      <c r="O6193" s="9" t="str">
        <f>VLOOKUP('Consolidtaed Data'!$D3689,'[1]Sales People'!$A:$B,2,0)</f>
        <v>Brian Davis</v>
      </c>
      <c r="P6193" s="9" t="str">
        <f>VLOOKUP('Consolidtaed Data'!$E3689,[1]Customers!$A:$B,2,0)</f>
        <v>Louis Johnston</v>
      </c>
      <c r="Q6193" s="11">
        <f>WEEKDAY('Consolidtaed Data'!$F3689)</f>
        <v>7</v>
      </c>
      <c r="R6193" s="9">
        <f>MONTH('Consolidtaed Data'!$F3689)</f>
        <v>9</v>
      </c>
      <c r="S6193" s="9" t="str">
        <f>TEXT(Table3[[#This Row],[Purchase Date]],"MMMM")</f>
        <v>April</v>
      </c>
      <c r="T6193" s="9">
        <f>YEAR('Consolidtaed Data'!$F3689)</f>
        <v>2020</v>
      </c>
    </row>
    <row r="6194" spans="1:20" x14ac:dyDescent="0.3">
      <c r="A6194" s="9" t="s">
        <v>7220</v>
      </c>
      <c r="B6194" s="9" t="s">
        <v>582</v>
      </c>
      <c r="C6194" s="9" t="s">
        <v>82</v>
      </c>
      <c r="D6194" s="9" t="s">
        <v>241</v>
      </c>
      <c r="E6194" s="9" t="s">
        <v>699</v>
      </c>
      <c r="F6194" s="12">
        <v>44303</v>
      </c>
      <c r="G6194" s="12" t="str">
        <f>VLOOKUP(Table3[[#This Row],[Product ID]],[1]Products!$A:$G,2,0)</f>
        <v>Product 58</v>
      </c>
      <c r="H6194" s="22">
        <v>1</v>
      </c>
      <c r="I6194" s="9">
        <f>VLOOKUP('Consolidtaed Data'!$B214,[1]Products!$A:$G,4,0)</f>
        <v>1119</v>
      </c>
      <c r="J6194" s="9">
        <f>VLOOKUP('Consolidtaed Data'!$B214,[1]Products!$A:$G,3,0)</f>
        <v>683</v>
      </c>
      <c r="K6194" s="9">
        <f>'Consolidtaed Data'!$J214*'Consolidtaed Data'!$H214</f>
        <v>84</v>
      </c>
      <c r="L6194" s="9">
        <f>'Consolidtaed Data'!$I214*'Consolidtaed Data'!$H214</f>
        <v>123</v>
      </c>
      <c r="M6194" s="9">
        <f>'Consolidtaed Data'!$L214-'Consolidtaed Data'!$K214</f>
        <v>364</v>
      </c>
      <c r="N6194" s="9" t="str">
        <f>VLOOKUP('Consolidtaed Data'!$C214,[1]Locations!$A:$O,2,0)</f>
        <v>Richmond</v>
      </c>
      <c r="O6194" s="9" t="str">
        <f>VLOOKUP('Consolidtaed Data'!$D214,'[1]Sales People'!$A:$B,2,0)</f>
        <v>Roger Ramos</v>
      </c>
      <c r="P6194" s="9" t="str">
        <f>VLOOKUP('Consolidtaed Data'!$E214,[1]Customers!$A:$B,2,0)</f>
        <v>Benjamin Carpenter</v>
      </c>
      <c r="Q6194" s="11">
        <f>WEEKDAY('Consolidtaed Data'!$F214)</f>
        <v>4</v>
      </c>
      <c r="R6194" s="9">
        <f>MONTH('Consolidtaed Data'!$F214)</f>
        <v>1</v>
      </c>
      <c r="S6194" s="9" t="str">
        <f>TEXT(Table3[[#This Row],[Purchase Date]],"MMMM")</f>
        <v>April</v>
      </c>
      <c r="T6194" s="9">
        <f>YEAR('Consolidtaed Data'!$F214)</f>
        <v>2020</v>
      </c>
    </row>
    <row r="6195" spans="1:20" x14ac:dyDescent="0.3">
      <c r="A6195" s="9" t="s">
        <v>7221</v>
      </c>
      <c r="B6195" s="9" t="s">
        <v>230</v>
      </c>
      <c r="C6195" s="9" t="s">
        <v>192</v>
      </c>
      <c r="D6195" s="9" t="s">
        <v>153</v>
      </c>
      <c r="E6195" s="9" t="s">
        <v>1556</v>
      </c>
      <c r="F6195" s="12">
        <v>44303</v>
      </c>
      <c r="G6195" s="12" t="str">
        <f>VLOOKUP(Table3[[#This Row],[Product ID]],[1]Products!$A:$G,2,0)</f>
        <v>Product 31</v>
      </c>
      <c r="H6195" s="22">
        <v>1</v>
      </c>
      <c r="I6195" s="9">
        <f>VLOOKUP('Consolidtaed Data'!$B740,[1]Products!$A:$G,4,0)</f>
        <v>1889</v>
      </c>
      <c r="J6195" s="9">
        <f>VLOOKUP('Consolidtaed Data'!$B740,[1]Products!$A:$G,3,0)</f>
        <v>945</v>
      </c>
      <c r="K6195" s="9">
        <f>'Consolidtaed Data'!$J740*'Consolidtaed Data'!$H740</f>
        <v>409</v>
      </c>
      <c r="L6195" s="9">
        <f>'Consolidtaed Data'!$I740*'Consolidtaed Data'!$H740</f>
        <v>817</v>
      </c>
      <c r="M6195" s="9">
        <f>'Consolidtaed Data'!$L740-'Consolidtaed Data'!$K740</f>
        <v>96</v>
      </c>
      <c r="N6195" s="9" t="str">
        <f>VLOOKUP('Consolidtaed Data'!$C740,[1]Locations!$A:$O,2,0)</f>
        <v>Moreno Valley</v>
      </c>
      <c r="O6195" s="9" t="str">
        <f>VLOOKUP('Consolidtaed Data'!$D740,'[1]Sales People'!$A:$B,2,0)</f>
        <v>Roger Robertson</v>
      </c>
      <c r="P6195" s="9" t="str">
        <f>VLOOKUP('Consolidtaed Data'!$E740,[1]Customers!$A:$B,2,0)</f>
        <v>Adam Wheeler</v>
      </c>
      <c r="Q6195" s="11">
        <f>WEEKDAY('Consolidtaed Data'!$F740)</f>
        <v>5</v>
      </c>
      <c r="R6195" s="9">
        <f>MONTH('Consolidtaed Data'!$F740)</f>
        <v>2</v>
      </c>
      <c r="S6195" s="9" t="str">
        <f>TEXT(Table3[[#This Row],[Purchase Date]],"MMMM")</f>
        <v>April</v>
      </c>
      <c r="T6195" s="9">
        <f>YEAR('Consolidtaed Data'!$F740)</f>
        <v>2020</v>
      </c>
    </row>
    <row r="6196" spans="1:20" x14ac:dyDescent="0.3">
      <c r="A6196" s="9" t="s">
        <v>7222</v>
      </c>
      <c r="B6196" s="9" t="s">
        <v>390</v>
      </c>
      <c r="C6196" s="9" t="s">
        <v>63</v>
      </c>
      <c r="D6196" s="9" t="s">
        <v>315</v>
      </c>
      <c r="E6196" s="9" t="s">
        <v>1857</v>
      </c>
      <c r="F6196" s="12">
        <v>44303</v>
      </c>
      <c r="G6196" s="12" t="str">
        <f>VLOOKUP(Table3[[#This Row],[Product ID]],[1]Products!$A:$G,2,0)</f>
        <v>Product 48</v>
      </c>
      <c r="H6196" s="22">
        <v>1</v>
      </c>
      <c r="I6196" s="9">
        <f>VLOOKUP('Consolidtaed Data'!$B996,[1]Products!$A:$G,4,0)</f>
        <v>684</v>
      </c>
      <c r="J6196" s="9">
        <f>VLOOKUP('Consolidtaed Data'!$B996,[1]Products!$A:$G,3,0)</f>
        <v>561</v>
      </c>
      <c r="K6196" s="9">
        <f>'Consolidtaed Data'!$J996*'Consolidtaed Data'!$H996</f>
        <v>971</v>
      </c>
      <c r="L6196" s="9">
        <f>'Consolidtaed Data'!$I996*'Consolidtaed Data'!$H996</f>
        <v>1798</v>
      </c>
      <c r="M6196" s="9">
        <f>'Consolidtaed Data'!$L996-'Consolidtaed Data'!$K996</f>
        <v>408</v>
      </c>
      <c r="N6196" s="9" t="str">
        <f>VLOOKUP('Consolidtaed Data'!$C996,[1]Locations!$A:$O,2,0)</f>
        <v>Los Angeles</v>
      </c>
      <c r="O6196" s="9" t="str">
        <f>VLOOKUP('Consolidtaed Data'!$D996,'[1]Sales People'!$A:$B,2,0)</f>
        <v>Martin Carr</v>
      </c>
      <c r="P6196" s="9" t="str">
        <f>VLOOKUP('Consolidtaed Data'!$E996,[1]Customers!$A:$B,2,0)</f>
        <v>Daniel Fernandez</v>
      </c>
      <c r="Q6196" s="11">
        <f>WEEKDAY('Consolidtaed Data'!$F996)</f>
        <v>5</v>
      </c>
      <c r="R6196" s="9">
        <f>MONTH('Consolidtaed Data'!$F996)</f>
        <v>3</v>
      </c>
      <c r="S6196" s="9" t="str">
        <f>TEXT(Table3[[#This Row],[Purchase Date]],"MMMM")</f>
        <v>April</v>
      </c>
      <c r="T6196" s="9">
        <f>YEAR('Consolidtaed Data'!$F996)</f>
        <v>2020</v>
      </c>
    </row>
    <row r="6197" spans="1:20" x14ac:dyDescent="0.3">
      <c r="A6197" s="9" t="s">
        <v>7223</v>
      </c>
      <c r="B6197" s="9" t="s">
        <v>397</v>
      </c>
      <c r="C6197" s="9" t="s">
        <v>289</v>
      </c>
      <c r="D6197" s="9" t="s">
        <v>73</v>
      </c>
      <c r="E6197" s="9" t="s">
        <v>114</v>
      </c>
      <c r="F6197" s="12">
        <v>44303</v>
      </c>
      <c r="G6197" s="12" t="str">
        <f>VLOOKUP(Table3[[#This Row],[Product ID]],[1]Products!$A:$G,2,0)</f>
        <v>Product 20</v>
      </c>
      <c r="H6197" s="22">
        <v>2</v>
      </c>
      <c r="I6197" s="9">
        <f>VLOOKUP('Consolidtaed Data'!$B1055,[1]Products!$A:$G,4,0)</f>
        <v>1725</v>
      </c>
      <c r="J6197" s="9">
        <f>VLOOKUP('Consolidtaed Data'!$B1055,[1]Products!$A:$G,3,0)</f>
        <v>1363</v>
      </c>
      <c r="K6197" s="9">
        <f>'Consolidtaed Data'!$J1055*'Consolidtaed Data'!$H1055</f>
        <v>1518</v>
      </c>
      <c r="L6197" s="9">
        <f>'Consolidtaed Data'!$I1055*'Consolidtaed Data'!$H1055</f>
        <v>2410</v>
      </c>
      <c r="M6197" s="9">
        <f>'Consolidtaed Data'!$L1055-'Consolidtaed Data'!$K1055</f>
        <v>523</v>
      </c>
      <c r="N6197" s="9" t="str">
        <f>VLOOKUP('Consolidtaed Data'!$C1055,[1]Locations!$A:$O,2,0)</f>
        <v>Visalia</v>
      </c>
      <c r="O6197" s="9" t="str">
        <f>VLOOKUP('Consolidtaed Data'!$D1055,'[1]Sales People'!$A:$B,2,0)</f>
        <v>Howard Gardner</v>
      </c>
      <c r="P6197" s="9" t="str">
        <f>VLOOKUP('Consolidtaed Data'!$E1055,[1]Customers!$A:$B,2,0)</f>
        <v>Brandon Dixon</v>
      </c>
      <c r="Q6197" s="11">
        <f>WEEKDAY('Consolidtaed Data'!$F1055)</f>
        <v>2</v>
      </c>
      <c r="R6197" s="9">
        <f>MONTH('Consolidtaed Data'!$F1055)</f>
        <v>3</v>
      </c>
      <c r="S6197" s="9" t="str">
        <f>TEXT(Table3[[#This Row],[Purchase Date]],"MMMM")</f>
        <v>April</v>
      </c>
      <c r="T6197" s="9">
        <f>YEAR('Consolidtaed Data'!$F1055)</f>
        <v>2020</v>
      </c>
    </row>
    <row r="6198" spans="1:20" x14ac:dyDescent="0.3">
      <c r="A6198" s="9" t="s">
        <v>7224</v>
      </c>
      <c r="B6198" s="9" t="s">
        <v>188</v>
      </c>
      <c r="C6198" s="9" t="s">
        <v>302</v>
      </c>
      <c r="D6198" s="9" t="s">
        <v>64</v>
      </c>
      <c r="E6198" s="9" t="s">
        <v>1384</v>
      </c>
      <c r="F6198" s="12">
        <v>44303</v>
      </c>
      <c r="G6198" s="12" t="str">
        <f>VLOOKUP(Table3[[#This Row],[Product ID]],[1]Products!$A:$G,2,0)</f>
        <v>Product 63</v>
      </c>
      <c r="H6198" s="22">
        <v>1</v>
      </c>
      <c r="I6198" s="9">
        <f>VLOOKUP('Consolidtaed Data'!$B1132,[1]Products!$A:$G,4,0)</f>
        <v>1077</v>
      </c>
      <c r="J6198" s="9">
        <f>VLOOKUP('Consolidtaed Data'!$B1132,[1]Products!$A:$G,3,0)</f>
        <v>732</v>
      </c>
      <c r="K6198" s="9">
        <f>'Consolidtaed Data'!$J1132*'Consolidtaed Data'!$H1132</f>
        <v>882</v>
      </c>
      <c r="L6198" s="9">
        <f>'Consolidtaed Data'!$I1132*'Consolidtaed Data'!$H1132</f>
        <v>1104</v>
      </c>
      <c r="M6198" s="9">
        <f>'Consolidtaed Data'!$L1132-'Consolidtaed Data'!$K1132</f>
        <v>1218</v>
      </c>
      <c r="N6198" s="9" t="str">
        <f>VLOOKUP('Consolidtaed Data'!$C1132,[1]Locations!$A:$O,2,0)</f>
        <v>Pasadena</v>
      </c>
      <c r="O6198" s="9" t="str">
        <f>VLOOKUP('Consolidtaed Data'!$D1132,'[1]Sales People'!$A:$B,2,0)</f>
        <v>Justin Lynch</v>
      </c>
      <c r="P6198" s="9" t="str">
        <f>VLOOKUP('Consolidtaed Data'!$E1132,[1]Customers!$A:$B,2,0)</f>
        <v>Alan Perry</v>
      </c>
      <c r="Q6198" s="11">
        <f>WEEKDAY('Consolidtaed Data'!$F1132)</f>
        <v>2</v>
      </c>
      <c r="R6198" s="9">
        <f>MONTH('Consolidtaed Data'!$F1132)</f>
        <v>3</v>
      </c>
      <c r="S6198" s="9" t="str">
        <f>TEXT(Table3[[#This Row],[Purchase Date]],"MMMM")</f>
        <v>April</v>
      </c>
      <c r="T6198" s="9">
        <f>YEAR('Consolidtaed Data'!$F1132)</f>
        <v>2020</v>
      </c>
    </row>
    <row r="6199" spans="1:20" x14ac:dyDescent="0.3">
      <c r="A6199" s="9" t="s">
        <v>7225</v>
      </c>
      <c r="B6199" s="9" t="s">
        <v>41</v>
      </c>
      <c r="C6199" s="9" t="s">
        <v>423</v>
      </c>
      <c r="D6199" s="9" t="s">
        <v>143</v>
      </c>
      <c r="E6199" s="9" t="s">
        <v>897</v>
      </c>
      <c r="F6199" s="12">
        <v>44303</v>
      </c>
      <c r="G6199" s="12" t="str">
        <f>VLOOKUP(Table3[[#This Row],[Product ID]],[1]Products!$A:$G,2,0)</f>
        <v>Product 11</v>
      </c>
      <c r="H6199" s="22">
        <v>2</v>
      </c>
      <c r="I6199" s="9">
        <f>VLOOKUP('Consolidtaed Data'!$B1447,[1]Products!$A:$G,4,0)</f>
        <v>1178</v>
      </c>
      <c r="J6199" s="9">
        <f>VLOOKUP('Consolidtaed Data'!$B1447,[1]Products!$A:$G,3,0)</f>
        <v>683</v>
      </c>
      <c r="K6199" s="9">
        <f>'Consolidtaed Data'!$J1447*'Consolidtaed Data'!$H1447</f>
        <v>5180</v>
      </c>
      <c r="L6199" s="9">
        <f>'Consolidtaed Data'!$I1447*'Consolidtaed Data'!$H1447</f>
        <v>6556</v>
      </c>
      <c r="M6199" s="9">
        <f>'Consolidtaed Data'!$L1447-'Consolidtaed Data'!$K1447</f>
        <v>267</v>
      </c>
      <c r="N6199" s="9" t="str">
        <f>VLOOKUP('Consolidtaed Data'!$C1447,[1]Locations!$A:$O,2,0)</f>
        <v>Sunnyvale</v>
      </c>
      <c r="O6199" s="9" t="str">
        <f>VLOOKUP('Consolidtaed Data'!$D1447,'[1]Sales People'!$A:$B,2,0)</f>
        <v>Kevin Butler</v>
      </c>
      <c r="P6199" s="9" t="str">
        <f>VLOOKUP('Consolidtaed Data'!$E1447,[1]Customers!$A:$B,2,0)</f>
        <v>Ralph Olson</v>
      </c>
      <c r="Q6199" s="11">
        <f>WEEKDAY('Consolidtaed Data'!$F1447)</f>
        <v>6</v>
      </c>
      <c r="R6199" s="9">
        <f>MONTH('Consolidtaed Data'!$F1447)</f>
        <v>4</v>
      </c>
      <c r="S6199" s="9" t="str">
        <f>TEXT(Table3[[#This Row],[Purchase Date]],"MMMM")</f>
        <v>April</v>
      </c>
      <c r="T6199" s="9">
        <f>YEAR('Consolidtaed Data'!$F1447)</f>
        <v>2020</v>
      </c>
    </row>
    <row r="6200" spans="1:20" x14ac:dyDescent="0.3">
      <c r="A6200" s="9" t="s">
        <v>7226</v>
      </c>
      <c r="B6200" s="9" t="s">
        <v>418</v>
      </c>
      <c r="C6200" s="9" t="s">
        <v>347</v>
      </c>
      <c r="D6200" s="9" t="s">
        <v>153</v>
      </c>
      <c r="E6200" s="9" t="s">
        <v>463</v>
      </c>
      <c r="F6200" s="12">
        <v>44303</v>
      </c>
      <c r="G6200" s="12" t="str">
        <f>VLOOKUP(Table3[[#This Row],[Product ID]],[1]Products!$A:$G,2,0)</f>
        <v>Product 82</v>
      </c>
      <c r="H6200" s="22">
        <v>3</v>
      </c>
      <c r="I6200" s="9">
        <f>VLOOKUP('Consolidtaed Data'!$B1460,[1]Products!$A:$G,4,0)</f>
        <v>2005</v>
      </c>
      <c r="J6200" s="9">
        <f>VLOOKUP('Consolidtaed Data'!$B1460,[1]Products!$A:$G,3,0)</f>
        <v>1223</v>
      </c>
      <c r="K6200" s="9">
        <f>'Consolidtaed Data'!$J1460*'Consolidtaed Data'!$H1460</f>
        <v>1572</v>
      </c>
      <c r="L6200" s="9">
        <f>'Consolidtaed Data'!$I1460*'Consolidtaed Data'!$H1460</f>
        <v>1894</v>
      </c>
      <c r="M6200" s="9">
        <f>'Consolidtaed Data'!$L1460-'Consolidtaed Data'!$K1460</f>
        <v>1964</v>
      </c>
      <c r="N6200" s="9" t="str">
        <f>VLOOKUP('Consolidtaed Data'!$C1460,[1]Locations!$A:$O,2,0)</f>
        <v>Burbank</v>
      </c>
      <c r="O6200" s="9" t="str">
        <f>VLOOKUP('Consolidtaed Data'!$D1460,'[1]Sales People'!$A:$B,2,0)</f>
        <v>Ernest Wagner</v>
      </c>
      <c r="P6200" s="9" t="str">
        <f>VLOOKUP('Consolidtaed Data'!$E1460,[1]Customers!$A:$B,2,0)</f>
        <v>Antonio Diaz</v>
      </c>
      <c r="Q6200" s="11">
        <f>WEEKDAY('Consolidtaed Data'!$F1460)</f>
        <v>7</v>
      </c>
      <c r="R6200" s="9">
        <f>MONTH('Consolidtaed Data'!$F1460)</f>
        <v>4</v>
      </c>
      <c r="S6200" s="9" t="str">
        <f>TEXT(Table3[[#This Row],[Purchase Date]],"MMMM")</f>
        <v>April</v>
      </c>
      <c r="T6200" s="9">
        <f>YEAR('Consolidtaed Data'!$F1460)</f>
        <v>2020</v>
      </c>
    </row>
    <row r="6201" spans="1:20" x14ac:dyDescent="0.3">
      <c r="A6201" s="9" t="s">
        <v>7227</v>
      </c>
      <c r="B6201" s="9" t="s">
        <v>418</v>
      </c>
      <c r="C6201" s="9" t="s">
        <v>210</v>
      </c>
      <c r="D6201" s="9" t="s">
        <v>100</v>
      </c>
      <c r="E6201" s="9" t="s">
        <v>32</v>
      </c>
      <c r="F6201" s="12">
        <v>44303</v>
      </c>
      <c r="G6201" s="12" t="str">
        <f>VLOOKUP(Table3[[#This Row],[Product ID]],[1]Products!$A:$G,2,0)</f>
        <v>Product 82</v>
      </c>
      <c r="H6201" s="22">
        <v>2</v>
      </c>
      <c r="I6201" s="9">
        <f>VLOOKUP('Consolidtaed Data'!$B1825,[1]Products!$A:$G,4,0)</f>
        <v>95</v>
      </c>
      <c r="J6201" s="9">
        <f>VLOOKUP('Consolidtaed Data'!$B1825,[1]Products!$A:$G,3,0)</f>
        <v>61</v>
      </c>
      <c r="K6201" s="9">
        <f>'Consolidtaed Data'!$J1825*'Consolidtaed Data'!$H1825</f>
        <v>1366</v>
      </c>
      <c r="L6201" s="9">
        <f>'Consolidtaed Data'!$I1825*'Consolidtaed Data'!$H1825</f>
        <v>2356</v>
      </c>
      <c r="M6201" s="9">
        <f>'Consolidtaed Data'!$L1825-'Consolidtaed Data'!$K1825</f>
        <v>837</v>
      </c>
      <c r="N6201" s="9" t="str">
        <f>VLOOKUP('Consolidtaed Data'!$C1825,[1]Locations!$A:$O,2,0)</f>
        <v>Los Angeles</v>
      </c>
      <c r="O6201" s="9" t="str">
        <f>VLOOKUP('Consolidtaed Data'!$D1825,'[1]Sales People'!$A:$B,2,0)</f>
        <v>Scott Clark</v>
      </c>
      <c r="P6201" s="9" t="str">
        <f>VLOOKUP('Consolidtaed Data'!$E1825,[1]Customers!$A:$B,2,0)</f>
        <v>Steven Owens</v>
      </c>
      <c r="Q6201" s="11">
        <f>WEEKDAY('Consolidtaed Data'!$F1825)</f>
        <v>4</v>
      </c>
      <c r="R6201" s="9">
        <f>MONTH('Consolidtaed Data'!$F1825)</f>
        <v>5</v>
      </c>
      <c r="S6201" s="9" t="str">
        <f>TEXT(Table3[[#This Row],[Purchase Date]],"MMMM")</f>
        <v>April</v>
      </c>
      <c r="T6201" s="9">
        <f>YEAR('Consolidtaed Data'!$F1825)</f>
        <v>2020</v>
      </c>
    </row>
    <row r="6202" spans="1:20" x14ac:dyDescent="0.3">
      <c r="A6202" s="9" t="s">
        <v>7228</v>
      </c>
      <c r="B6202" s="9" t="s">
        <v>216</v>
      </c>
      <c r="C6202" s="9" t="s">
        <v>352</v>
      </c>
      <c r="D6202" s="9" t="s">
        <v>17</v>
      </c>
      <c r="E6202" s="9" t="s">
        <v>154</v>
      </c>
      <c r="F6202" s="12">
        <v>44303</v>
      </c>
      <c r="G6202" s="12" t="str">
        <f>VLOOKUP(Table3[[#This Row],[Product ID]],[1]Products!$A:$G,2,0)</f>
        <v>Product 73</v>
      </c>
      <c r="H6202" s="22">
        <v>1</v>
      </c>
      <c r="I6202" s="9">
        <f>VLOOKUP('Consolidtaed Data'!$B1884,[1]Products!$A:$G,4,0)</f>
        <v>1119</v>
      </c>
      <c r="J6202" s="9">
        <f>VLOOKUP('Consolidtaed Data'!$B1884,[1]Products!$A:$G,3,0)</f>
        <v>683</v>
      </c>
      <c r="K6202" s="9">
        <f>'Consolidtaed Data'!$J1884*'Consolidtaed Data'!$H1884</f>
        <v>1443</v>
      </c>
      <c r="L6202" s="9">
        <f>'Consolidtaed Data'!$I1884*'Consolidtaed Data'!$H1884</f>
        <v>1826</v>
      </c>
      <c r="M6202" s="9">
        <f>'Consolidtaed Data'!$L1884-'Consolidtaed Data'!$K1884</f>
        <v>328</v>
      </c>
      <c r="N6202" s="9" t="str">
        <f>VLOOKUP('Consolidtaed Data'!$C1884,[1]Locations!$A:$O,2,0)</f>
        <v>East Los Angeles</v>
      </c>
      <c r="O6202" s="9" t="str">
        <f>VLOOKUP('Consolidtaed Data'!$D1884,'[1]Sales People'!$A:$B,2,0)</f>
        <v>Scott Mason</v>
      </c>
      <c r="P6202" s="9" t="str">
        <f>VLOOKUP('Consolidtaed Data'!$E1884,[1]Customers!$A:$B,2,0)</f>
        <v>Lawrence Rogers</v>
      </c>
      <c r="Q6202" s="11">
        <f>WEEKDAY('Consolidtaed Data'!$F1884)</f>
        <v>2</v>
      </c>
      <c r="R6202" s="9">
        <f>MONTH('Consolidtaed Data'!$F1884)</f>
        <v>5</v>
      </c>
      <c r="S6202" s="9" t="str">
        <f>TEXT(Table3[[#This Row],[Purchase Date]],"MMMM")</f>
        <v>April</v>
      </c>
      <c r="T6202" s="9">
        <f>YEAR('Consolidtaed Data'!$F1884)</f>
        <v>2020</v>
      </c>
    </row>
    <row r="6203" spans="1:20" x14ac:dyDescent="0.3">
      <c r="A6203" s="9" t="s">
        <v>7229</v>
      </c>
      <c r="B6203" s="9" t="s">
        <v>107</v>
      </c>
      <c r="C6203" s="9" t="s">
        <v>249</v>
      </c>
      <c r="D6203" s="9" t="s">
        <v>123</v>
      </c>
      <c r="E6203" s="9" t="s">
        <v>1967</v>
      </c>
      <c r="F6203" s="12">
        <v>44303</v>
      </c>
      <c r="G6203" s="12" t="str">
        <f>VLOOKUP(Table3[[#This Row],[Product ID]],[1]Products!$A:$G,2,0)</f>
        <v>Product 52</v>
      </c>
      <c r="H6203" s="22">
        <v>1</v>
      </c>
      <c r="I6203" s="9">
        <f>VLOOKUP('Consolidtaed Data'!$B2135,[1]Products!$A:$G,4,0)</f>
        <v>1812</v>
      </c>
      <c r="J6203" s="9">
        <f>VLOOKUP('Consolidtaed Data'!$B2135,[1]Products!$A:$G,3,0)</f>
        <v>1305</v>
      </c>
      <c r="K6203" s="9">
        <f>'Consolidtaed Data'!$J2135*'Consolidtaed Data'!$H2135</f>
        <v>1399</v>
      </c>
      <c r="L6203" s="9">
        <f>'Consolidtaed Data'!$I2135*'Consolidtaed Data'!$H2135</f>
        <v>2294</v>
      </c>
      <c r="M6203" s="9">
        <f>'Consolidtaed Data'!$L2135-'Consolidtaed Data'!$K2135</f>
        <v>3776</v>
      </c>
      <c r="N6203" s="9" t="str">
        <f>VLOOKUP('Consolidtaed Data'!$C2135,[1]Locations!$A:$O,2,0)</f>
        <v>Costa Mesa</v>
      </c>
      <c r="O6203" s="9" t="str">
        <f>VLOOKUP('Consolidtaed Data'!$D2135,'[1]Sales People'!$A:$B,2,0)</f>
        <v>Christopher Tucker</v>
      </c>
      <c r="P6203" s="9" t="str">
        <f>VLOOKUP('Consolidtaed Data'!$E2135,[1]Customers!$A:$B,2,0)</f>
        <v>Jason Diaz</v>
      </c>
      <c r="Q6203" s="11">
        <f>WEEKDAY('Consolidtaed Data'!$F2135)</f>
        <v>5</v>
      </c>
      <c r="R6203" s="9">
        <f>MONTH('Consolidtaed Data'!$F2135)</f>
        <v>6</v>
      </c>
      <c r="S6203" s="9" t="str">
        <f>TEXT(Table3[[#This Row],[Purchase Date]],"MMMM")</f>
        <v>April</v>
      </c>
      <c r="T6203" s="9">
        <f>YEAR('Consolidtaed Data'!$F2135)</f>
        <v>2020</v>
      </c>
    </row>
    <row r="6204" spans="1:20" x14ac:dyDescent="0.3">
      <c r="A6204" s="9" t="s">
        <v>7230</v>
      </c>
      <c r="B6204" s="9" t="s">
        <v>278</v>
      </c>
      <c r="C6204" s="9" t="s">
        <v>472</v>
      </c>
      <c r="D6204" s="9" t="s">
        <v>68</v>
      </c>
      <c r="E6204" s="9" t="s">
        <v>853</v>
      </c>
      <c r="F6204" s="12">
        <v>44303</v>
      </c>
      <c r="G6204" s="12" t="str">
        <f>VLOOKUP(Table3[[#This Row],[Product ID]],[1]Products!$A:$G,2,0)</f>
        <v>Product 75</v>
      </c>
      <c r="H6204" s="22">
        <v>1</v>
      </c>
      <c r="I6204" s="9">
        <f>VLOOKUP('Consolidtaed Data'!$B2300,[1]Products!$A:$G,4,0)</f>
        <v>2410</v>
      </c>
      <c r="J6204" s="9">
        <f>VLOOKUP('Consolidtaed Data'!$B2300,[1]Products!$A:$G,3,0)</f>
        <v>1518</v>
      </c>
      <c r="K6204" s="9">
        <f>'Consolidtaed Data'!$J2300*'Consolidtaed Data'!$H2300</f>
        <v>1054</v>
      </c>
      <c r="L6204" s="9">
        <f>'Consolidtaed Data'!$I2300*'Consolidtaed Data'!$H2300</f>
        <v>1405</v>
      </c>
      <c r="M6204" s="9">
        <f>'Consolidtaed Data'!$L2300-'Consolidtaed Data'!$K2300</f>
        <v>412</v>
      </c>
      <c r="N6204" s="9" t="str">
        <f>VLOOKUP('Consolidtaed Data'!$C2300,[1]Locations!$A:$O,2,0)</f>
        <v>Torrance</v>
      </c>
      <c r="O6204" s="9" t="str">
        <f>VLOOKUP('Consolidtaed Data'!$D2300,'[1]Sales People'!$A:$B,2,0)</f>
        <v>Jerry Perry</v>
      </c>
      <c r="P6204" s="9" t="str">
        <f>VLOOKUP('Consolidtaed Data'!$E2300,[1]Customers!$A:$B,2,0)</f>
        <v>Walter Duncan</v>
      </c>
      <c r="Q6204" s="11">
        <f>WEEKDAY('Consolidtaed Data'!$F2300)</f>
        <v>3</v>
      </c>
      <c r="R6204" s="9">
        <f>MONTH('Consolidtaed Data'!$F2300)</f>
        <v>6</v>
      </c>
      <c r="S6204" s="9" t="str">
        <f>TEXT(Table3[[#This Row],[Purchase Date]],"MMMM")</f>
        <v>April</v>
      </c>
      <c r="T6204" s="9">
        <f>YEAR('Consolidtaed Data'!$F2300)</f>
        <v>2020</v>
      </c>
    </row>
    <row r="6205" spans="1:20" x14ac:dyDescent="0.3">
      <c r="A6205" s="9" t="s">
        <v>7231</v>
      </c>
      <c r="B6205" s="9" t="s">
        <v>103</v>
      </c>
      <c r="C6205" s="9" t="s">
        <v>253</v>
      </c>
      <c r="D6205" s="9" t="s">
        <v>43</v>
      </c>
      <c r="E6205" s="9" t="s">
        <v>287</v>
      </c>
      <c r="F6205" s="12">
        <v>44303</v>
      </c>
      <c r="G6205" s="12" t="str">
        <f>VLOOKUP(Table3[[#This Row],[Product ID]],[1]Products!$A:$G,2,0)</f>
        <v>Product 44</v>
      </c>
      <c r="H6205" s="22">
        <v>3</v>
      </c>
      <c r="I6205" s="9">
        <f>VLOOKUP('Consolidtaed Data'!$B2368,[1]Products!$A:$G,4,0)</f>
        <v>1351</v>
      </c>
      <c r="J6205" s="9">
        <f>VLOOKUP('Consolidtaed Data'!$B2368,[1]Products!$A:$G,3,0)</f>
        <v>1108</v>
      </c>
      <c r="K6205" s="9">
        <f>'Consolidtaed Data'!$J2368*'Consolidtaed Data'!$H2368</f>
        <v>1890</v>
      </c>
      <c r="L6205" s="9">
        <f>'Consolidtaed Data'!$I2368*'Consolidtaed Data'!$H2368</f>
        <v>3778</v>
      </c>
      <c r="M6205" s="9">
        <f>'Consolidtaed Data'!$L2368-'Consolidtaed Data'!$K2368</f>
        <v>431</v>
      </c>
      <c r="N6205" s="9" t="str">
        <f>VLOOKUP('Consolidtaed Data'!$C2368,[1]Locations!$A:$O,2,0)</f>
        <v>Simi Valley</v>
      </c>
      <c r="O6205" s="9" t="str">
        <f>VLOOKUP('Consolidtaed Data'!$D2368,'[1]Sales People'!$A:$B,2,0)</f>
        <v>Ryan Butler</v>
      </c>
      <c r="P6205" s="9" t="str">
        <f>VLOOKUP('Consolidtaed Data'!$E2368,[1]Customers!$A:$B,2,0)</f>
        <v>Harry Daniels</v>
      </c>
      <c r="Q6205" s="11">
        <f>WEEKDAY('Consolidtaed Data'!$F2368)</f>
        <v>1</v>
      </c>
      <c r="R6205" s="9">
        <f>MONTH('Consolidtaed Data'!$F2368)</f>
        <v>6</v>
      </c>
      <c r="S6205" s="9" t="str">
        <f>TEXT(Table3[[#This Row],[Purchase Date]],"MMMM")</f>
        <v>April</v>
      </c>
      <c r="T6205" s="9">
        <f>YEAR('Consolidtaed Data'!$F2368)</f>
        <v>2020</v>
      </c>
    </row>
    <row r="6206" spans="1:20" x14ac:dyDescent="0.3">
      <c r="A6206" s="9" t="s">
        <v>7232</v>
      </c>
      <c r="B6206" s="9" t="s">
        <v>116</v>
      </c>
      <c r="C6206" s="9" t="s">
        <v>423</v>
      </c>
      <c r="D6206" s="9" t="s">
        <v>131</v>
      </c>
      <c r="E6206" s="9" t="s">
        <v>1819</v>
      </c>
      <c r="F6206" s="12">
        <v>44303</v>
      </c>
      <c r="G6206" s="12" t="str">
        <f>VLOOKUP(Table3[[#This Row],[Product ID]],[1]Products!$A:$G,2,0)</f>
        <v>Product 55</v>
      </c>
      <c r="H6206" s="22">
        <v>3</v>
      </c>
      <c r="I6206" s="9">
        <f>VLOOKUP('Consolidtaed Data'!$B2859,[1]Products!$A:$G,4,0)</f>
        <v>217</v>
      </c>
      <c r="J6206" s="9">
        <f>VLOOKUP('Consolidtaed Data'!$B2859,[1]Products!$A:$G,3,0)</f>
        <v>171</v>
      </c>
      <c r="K6206" s="9">
        <f>'Consolidtaed Data'!$J2859*'Consolidtaed Data'!$H2859</f>
        <v>409</v>
      </c>
      <c r="L6206" s="9">
        <f>'Consolidtaed Data'!$I2859*'Consolidtaed Data'!$H2859</f>
        <v>817</v>
      </c>
      <c r="M6206" s="9">
        <f>'Consolidtaed Data'!$L2859-'Consolidtaed Data'!$K2859</f>
        <v>190</v>
      </c>
      <c r="N6206" s="9" t="str">
        <f>VLOOKUP('Consolidtaed Data'!$C2859,[1]Locations!$A:$O,2,0)</f>
        <v>Santa Maria</v>
      </c>
      <c r="O6206" s="9" t="str">
        <f>VLOOKUP('Consolidtaed Data'!$D2859,'[1]Sales People'!$A:$B,2,0)</f>
        <v>Eugene Holmes</v>
      </c>
      <c r="P6206" s="9" t="str">
        <f>VLOOKUP('Consolidtaed Data'!$E2859,[1]Customers!$A:$B,2,0)</f>
        <v>Gerald Rogers</v>
      </c>
      <c r="Q6206" s="11">
        <f>WEEKDAY('Consolidtaed Data'!$F2859)</f>
        <v>3</v>
      </c>
      <c r="R6206" s="9">
        <f>MONTH('Consolidtaed Data'!$F2859)</f>
        <v>7</v>
      </c>
      <c r="S6206" s="9" t="str">
        <f>TEXT(Table3[[#This Row],[Purchase Date]],"MMMM")</f>
        <v>April</v>
      </c>
      <c r="T6206" s="9">
        <f>YEAR('Consolidtaed Data'!$F2859)</f>
        <v>2020</v>
      </c>
    </row>
    <row r="6207" spans="1:20" x14ac:dyDescent="0.3">
      <c r="A6207" s="9" t="s">
        <v>7233</v>
      </c>
      <c r="B6207" s="9" t="s">
        <v>200</v>
      </c>
      <c r="C6207" s="9" t="s">
        <v>423</v>
      </c>
      <c r="D6207" s="9" t="s">
        <v>80</v>
      </c>
      <c r="E6207" s="9" t="s">
        <v>146</v>
      </c>
      <c r="F6207" s="12">
        <v>44303</v>
      </c>
      <c r="G6207" s="12" t="str">
        <f>VLOOKUP(Table3[[#This Row],[Product ID]],[1]Products!$A:$G,2,0)</f>
        <v>Product 23</v>
      </c>
      <c r="H6207" s="22">
        <v>1</v>
      </c>
      <c r="I6207" s="9">
        <f>VLOOKUP('Consolidtaed Data'!$B3608,[1]Products!$A:$G,4,0)</f>
        <v>1494</v>
      </c>
      <c r="J6207" s="9">
        <f>VLOOKUP('Consolidtaed Data'!$B3608,[1]Products!$A:$G,3,0)</f>
        <v>971</v>
      </c>
      <c r="K6207" s="9">
        <f>'Consolidtaed Data'!$J3608*'Consolidtaed Data'!$H3608</f>
        <v>3792</v>
      </c>
      <c r="L6207" s="9">
        <f>'Consolidtaed Data'!$I3608*'Consolidtaed Data'!$H3608</f>
        <v>4990</v>
      </c>
      <c r="M6207" s="9">
        <f>'Consolidtaed Data'!$L3608-'Consolidtaed Data'!$K3608</f>
        <v>871</v>
      </c>
      <c r="N6207" s="9" t="str">
        <f>VLOOKUP('Consolidtaed Data'!$C3608,[1]Locations!$A:$O,2,0)</f>
        <v>Rancho Cucamonga</v>
      </c>
      <c r="O6207" s="9" t="str">
        <f>VLOOKUP('Consolidtaed Data'!$D3608,'[1]Sales People'!$A:$B,2,0)</f>
        <v>Howard Gardner</v>
      </c>
      <c r="P6207" s="9" t="str">
        <f>VLOOKUP('Consolidtaed Data'!$E3608,[1]Customers!$A:$B,2,0)</f>
        <v>Peter Gilbert</v>
      </c>
      <c r="Q6207" s="11">
        <f>WEEKDAY('Consolidtaed Data'!$F3608)</f>
        <v>2</v>
      </c>
      <c r="R6207" s="9">
        <f>MONTH('Consolidtaed Data'!$F3608)</f>
        <v>9</v>
      </c>
      <c r="S6207" s="9" t="str">
        <f>TEXT(Table3[[#This Row],[Purchase Date]],"MMMM")</f>
        <v>April</v>
      </c>
      <c r="T6207" s="9">
        <f>YEAR('Consolidtaed Data'!$F3608)</f>
        <v>2020</v>
      </c>
    </row>
    <row r="6208" spans="1:20" x14ac:dyDescent="0.3">
      <c r="A6208" s="9" t="s">
        <v>7234</v>
      </c>
      <c r="B6208" s="9" t="s">
        <v>7</v>
      </c>
      <c r="C6208" s="9" t="s">
        <v>173</v>
      </c>
      <c r="D6208" s="9" t="s">
        <v>87</v>
      </c>
      <c r="E6208" s="9" t="s">
        <v>781</v>
      </c>
      <c r="F6208" s="12">
        <v>44304</v>
      </c>
      <c r="G6208" s="12" t="str">
        <f>VLOOKUP(Table3[[#This Row],[Product ID]],[1]Products!$A:$G,2,0)</f>
        <v>Product 77</v>
      </c>
      <c r="H6208" s="22">
        <v>2</v>
      </c>
      <c r="I6208" s="9">
        <f>VLOOKUP('Consolidtaed Data'!$B253,[1]Products!$A:$G,4,0)</f>
        <v>356</v>
      </c>
      <c r="J6208" s="9">
        <f>VLOOKUP('Consolidtaed Data'!$B253,[1]Products!$A:$G,3,0)</f>
        <v>292</v>
      </c>
      <c r="K6208" s="9">
        <f>'Consolidtaed Data'!$J253*'Consolidtaed Data'!$H253</f>
        <v>2400</v>
      </c>
      <c r="L6208" s="9">
        <f>'Consolidtaed Data'!$I253*'Consolidtaed Data'!$H253</f>
        <v>4364</v>
      </c>
      <c r="M6208" s="9">
        <f>'Consolidtaed Data'!$L253-'Consolidtaed Data'!$K253</f>
        <v>2511</v>
      </c>
      <c r="N6208" s="9" t="str">
        <f>VLOOKUP('Consolidtaed Data'!$C253,[1]Locations!$A:$O,2,0)</f>
        <v>Rialto</v>
      </c>
      <c r="O6208" s="9" t="str">
        <f>VLOOKUP('Consolidtaed Data'!$D253,'[1]Sales People'!$A:$B,2,0)</f>
        <v>Jerry Perry</v>
      </c>
      <c r="P6208" s="9" t="str">
        <f>VLOOKUP('Consolidtaed Data'!$E253,[1]Customers!$A:$B,2,0)</f>
        <v>Ronald Watkins</v>
      </c>
      <c r="Q6208" s="11">
        <f>WEEKDAY('Consolidtaed Data'!$F253)</f>
        <v>7</v>
      </c>
      <c r="R6208" s="9">
        <f>MONTH('Consolidtaed Data'!$F253)</f>
        <v>1</v>
      </c>
      <c r="S6208" s="9" t="str">
        <f>TEXT(Table3[[#This Row],[Purchase Date]],"MMMM")</f>
        <v>April</v>
      </c>
      <c r="T6208" s="9">
        <f>YEAR('Consolidtaed Data'!$F253)</f>
        <v>2020</v>
      </c>
    </row>
    <row r="6209" spans="1:20" x14ac:dyDescent="0.3">
      <c r="A6209" s="9" t="s">
        <v>7235</v>
      </c>
      <c r="B6209" s="9" t="s">
        <v>349</v>
      </c>
      <c r="C6209" s="9" t="s">
        <v>352</v>
      </c>
      <c r="D6209" s="9" t="s">
        <v>329</v>
      </c>
      <c r="E6209" s="9" t="s">
        <v>1015</v>
      </c>
      <c r="F6209" s="12">
        <v>44304</v>
      </c>
      <c r="G6209" s="12" t="str">
        <f>VLOOKUP(Table3[[#This Row],[Product ID]],[1]Products!$A:$G,2,0)</f>
        <v>Product 60</v>
      </c>
      <c r="H6209" s="22">
        <v>1</v>
      </c>
      <c r="I6209" s="9">
        <f>VLOOKUP('Consolidtaed Data'!$B400,[1]Products!$A:$G,4,0)</f>
        <v>356</v>
      </c>
      <c r="J6209" s="9">
        <f>VLOOKUP('Consolidtaed Data'!$B400,[1]Products!$A:$G,3,0)</f>
        <v>292</v>
      </c>
      <c r="K6209" s="9">
        <f>'Consolidtaed Data'!$J400*'Consolidtaed Data'!$H400</f>
        <v>3228</v>
      </c>
      <c r="L6209" s="9">
        <f>'Consolidtaed Data'!$I400*'Consolidtaed Data'!$H400</f>
        <v>5868</v>
      </c>
      <c r="M6209" s="9">
        <f>'Consolidtaed Data'!$L400-'Consolidtaed Data'!$K400</f>
        <v>364</v>
      </c>
      <c r="N6209" s="9" t="str">
        <f>VLOOKUP('Consolidtaed Data'!$C400,[1]Locations!$A:$O,2,0)</f>
        <v>Santa Ana</v>
      </c>
      <c r="O6209" s="9" t="str">
        <f>VLOOKUP('Consolidtaed Data'!$D400,'[1]Sales People'!$A:$B,2,0)</f>
        <v>Martin Perry</v>
      </c>
      <c r="P6209" s="9" t="str">
        <f>VLOOKUP('Consolidtaed Data'!$E400,[1]Customers!$A:$B,2,0)</f>
        <v>Jesse Graham</v>
      </c>
      <c r="Q6209" s="11">
        <f>WEEKDAY('Consolidtaed Data'!$F400)</f>
        <v>3</v>
      </c>
      <c r="R6209" s="9">
        <f>MONTH('Consolidtaed Data'!$F400)</f>
        <v>1</v>
      </c>
      <c r="S6209" s="9" t="str">
        <f>TEXT(Table3[[#This Row],[Purchase Date]],"MMMM")</f>
        <v>April</v>
      </c>
      <c r="T6209" s="9">
        <f>YEAR('Consolidtaed Data'!$F400)</f>
        <v>2020</v>
      </c>
    </row>
    <row r="6210" spans="1:20" x14ac:dyDescent="0.3">
      <c r="A6210" s="9" t="s">
        <v>7236</v>
      </c>
      <c r="B6210" s="9" t="s">
        <v>244</v>
      </c>
      <c r="C6210" s="9" t="s">
        <v>357</v>
      </c>
      <c r="D6210" s="9" t="s">
        <v>17</v>
      </c>
      <c r="E6210" s="9" t="s">
        <v>1344</v>
      </c>
      <c r="F6210" s="12">
        <v>44304</v>
      </c>
      <c r="G6210" s="12" t="str">
        <f>VLOOKUP(Table3[[#This Row],[Product ID]],[1]Products!$A:$G,2,0)</f>
        <v>Product 76</v>
      </c>
      <c r="H6210" s="22">
        <v>1</v>
      </c>
      <c r="I6210" s="9">
        <f>VLOOKUP('Consolidtaed Data'!$B679,[1]Products!$A:$G,4,0)</f>
        <v>35</v>
      </c>
      <c r="J6210" s="9">
        <f>VLOOKUP('Consolidtaed Data'!$B679,[1]Products!$A:$G,3,0)</f>
        <v>22</v>
      </c>
      <c r="K6210" s="9">
        <f>'Consolidtaed Data'!$J679*'Consolidtaed Data'!$H679</f>
        <v>4892</v>
      </c>
      <c r="L6210" s="9">
        <f>'Consolidtaed Data'!$I679*'Consolidtaed Data'!$H679</f>
        <v>8020</v>
      </c>
      <c r="M6210" s="9">
        <f>'Consolidtaed Data'!$L679-'Consolidtaed Data'!$K679</f>
        <v>528</v>
      </c>
      <c r="N6210" s="9" t="str">
        <f>VLOOKUP('Consolidtaed Data'!$C679,[1]Locations!$A:$O,2,0)</f>
        <v>Victorville</v>
      </c>
      <c r="O6210" s="9" t="str">
        <f>VLOOKUP('Consolidtaed Data'!$D679,'[1]Sales People'!$A:$B,2,0)</f>
        <v>Ryan Welch</v>
      </c>
      <c r="P6210" s="9" t="str">
        <f>VLOOKUP('Consolidtaed Data'!$E679,[1]Customers!$A:$B,2,0)</f>
        <v>Shawn Fields</v>
      </c>
      <c r="Q6210" s="11">
        <f>WEEKDAY('Consolidtaed Data'!$F679)</f>
        <v>2</v>
      </c>
      <c r="R6210" s="9">
        <f>MONTH('Consolidtaed Data'!$F679)</f>
        <v>2</v>
      </c>
      <c r="S6210" s="9" t="str">
        <f>TEXT(Table3[[#This Row],[Purchase Date]],"MMMM")</f>
        <v>April</v>
      </c>
      <c r="T6210" s="9">
        <f>YEAR('Consolidtaed Data'!$F679)</f>
        <v>2020</v>
      </c>
    </row>
    <row r="6211" spans="1:20" x14ac:dyDescent="0.3">
      <c r="A6211" s="9" t="s">
        <v>7237</v>
      </c>
      <c r="B6211" s="9" t="s">
        <v>29</v>
      </c>
      <c r="C6211" s="9" t="s">
        <v>39</v>
      </c>
      <c r="D6211" s="9" t="s">
        <v>374</v>
      </c>
      <c r="E6211" s="9" t="s">
        <v>2024</v>
      </c>
      <c r="F6211" s="12">
        <v>44304</v>
      </c>
      <c r="G6211" s="12" t="str">
        <f>VLOOKUP(Table3[[#This Row],[Product ID]],[1]Products!$A:$G,2,0)</f>
        <v>Product 37</v>
      </c>
      <c r="H6211" s="22">
        <v>3</v>
      </c>
      <c r="I6211" s="9">
        <f>VLOOKUP('Consolidtaed Data'!$B1125,[1]Products!$A:$G,4,0)</f>
        <v>1500</v>
      </c>
      <c r="J6211" s="9">
        <f>VLOOKUP('Consolidtaed Data'!$B1125,[1]Products!$A:$G,3,0)</f>
        <v>900</v>
      </c>
      <c r="K6211" s="9">
        <f>'Consolidtaed Data'!$J1125*'Consolidtaed Data'!$H1125</f>
        <v>1200</v>
      </c>
      <c r="L6211" s="9">
        <f>'Consolidtaed Data'!$I1125*'Consolidtaed Data'!$H1125</f>
        <v>2182</v>
      </c>
      <c r="M6211" s="9">
        <f>'Consolidtaed Data'!$L1125-'Consolidtaed Data'!$K1125</f>
        <v>987</v>
      </c>
      <c r="N6211" s="9" t="str">
        <f>VLOOKUP('Consolidtaed Data'!$C1125,[1]Locations!$A:$O,2,0)</f>
        <v>Huntington Beach</v>
      </c>
      <c r="O6211" s="9" t="str">
        <f>VLOOKUP('Consolidtaed Data'!$D1125,'[1]Sales People'!$A:$B,2,0)</f>
        <v>Christopher Tucker</v>
      </c>
      <c r="P6211" s="9" t="str">
        <f>VLOOKUP('Consolidtaed Data'!$E1125,[1]Customers!$A:$B,2,0)</f>
        <v>Chris Burke</v>
      </c>
      <c r="Q6211" s="11">
        <f>WEEKDAY('Consolidtaed Data'!$F1125)</f>
        <v>7</v>
      </c>
      <c r="R6211" s="9">
        <f>MONTH('Consolidtaed Data'!$F1125)</f>
        <v>3</v>
      </c>
      <c r="S6211" s="9" t="str">
        <f>TEXT(Table3[[#This Row],[Purchase Date]],"MMMM")</f>
        <v>April</v>
      </c>
      <c r="T6211" s="9">
        <f>YEAR('Consolidtaed Data'!$F1125)</f>
        <v>2020</v>
      </c>
    </row>
    <row r="6212" spans="1:20" x14ac:dyDescent="0.3">
      <c r="A6212" s="9" t="s">
        <v>7238</v>
      </c>
      <c r="B6212" s="9" t="s">
        <v>148</v>
      </c>
      <c r="C6212" s="9" t="s">
        <v>289</v>
      </c>
      <c r="D6212" s="9" t="s">
        <v>83</v>
      </c>
      <c r="E6212" s="9" t="s">
        <v>1771</v>
      </c>
      <c r="F6212" s="12">
        <v>44304</v>
      </c>
      <c r="G6212" s="12" t="str">
        <f>VLOOKUP(Table3[[#This Row],[Product ID]],[1]Products!$A:$G,2,0)</f>
        <v>Product 16</v>
      </c>
      <c r="H6212" s="22">
        <v>4</v>
      </c>
      <c r="I6212" s="9">
        <f>VLOOKUP('Consolidtaed Data'!$B1262,[1]Products!$A:$G,4,0)</f>
        <v>1587</v>
      </c>
      <c r="J6212" s="9">
        <f>VLOOKUP('Consolidtaed Data'!$B1262,[1]Products!$A:$G,3,0)</f>
        <v>1301</v>
      </c>
      <c r="K6212" s="9">
        <f>'Consolidtaed Data'!$J1262*'Consolidtaed Data'!$H1262</f>
        <v>5176</v>
      </c>
      <c r="L6212" s="9">
        <f>'Consolidtaed Data'!$I1262*'Consolidtaed Data'!$H1262</f>
        <v>7392</v>
      </c>
      <c r="M6212" s="9">
        <f>'Consolidtaed Data'!$L1262-'Consolidtaed Data'!$K1262</f>
        <v>1100</v>
      </c>
      <c r="N6212" s="9" t="str">
        <f>VLOOKUP('Consolidtaed Data'!$C1262,[1]Locations!$A:$O,2,0)</f>
        <v>Oakland</v>
      </c>
      <c r="O6212" s="9" t="str">
        <f>VLOOKUP('Consolidtaed Data'!$D1262,'[1]Sales People'!$A:$B,2,0)</f>
        <v>Andrew Bowman</v>
      </c>
      <c r="P6212" s="9" t="str">
        <f>VLOOKUP('Consolidtaed Data'!$E1262,[1]Customers!$A:$B,2,0)</f>
        <v>Jose Riley</v>
      </c>
      <c r="Q6212" s="11">
        <f>WEEKDAY('Consolidtaed Data'!$F1262)</f>
        <v>5</v>
      </c>
      <c r="R6212" s="9">
        <f>MONTH('Consolidtaed Data'!$F1262)</f>
        <v>4</v>
      </c>
      <c r="S6212" s="9" t="str">
        <f>TEXT(Table3[[#This Row],[Purchase Date]],"MMMM")</f>
        <v>April</v>
      </c>
      <c r="T6212" s="9">
        <f>YEAR('Consolidtaed Data'!$F1262)</f>
        <v>2020</v>
      </c>
    </row>
    <row r="6213" spans="1:20" x14ac:dyDescent="0.3">
      <c r="A6213" s="9" t="s">
        <v>7239</v>
      </c>
      <c r="B6213" s="9" t="s">
        <v>41</v>
      </c>
      <c r="C6213" s="9" t="s">
        <v>289</v>
      </c>
      <c r="D6213" s="9" t="s">
        <v>161</v>
      </c>
      <c r="E6213" s="9" t="s">
        <v>378</v>
      </c>
      <c r="F6213" s="12">
        <v>44304</v>
      </c>
      <c r="G6213" s="12" t="str">
        <f>VLOOKUP(Table3[[#This Row],[Product ID]],[1]Products!$A:$G,2,0)</f>
        <v>Product 11</v>
      </c>
      <c r="H6213" s="22">
        <v>2</v>
      </c>
      <c r="I6213" s="9">
        <f>VLOOKUP('Consolidtaed Data'!$B1836,[1]Products!$A:$G,4,0)</f>
        <v>35</v>
      </c>
      <c r="J6213" s="9">
        <f>VLOOKUP('Consolidtaed Data'!$B1836,[1]Products!$A:$G,3,0)</f>
        <v>22</v>
      </c>
      <c r="K6213" s="9">
        <f>'Consolidtaed Data'!$J1836*'Consolidtaed Data'!$H1836</f>
        <v>584</v>
      </c>
      <c r="L6213" s="9">
        <f>'Consolidtaed Data'!$I1836*'Consolidtaed Data'!$H1836</f>
        <v>712</v>
      </c>
      <c r="M6213" s="9">
        <f>'Consolidtaed Data'!$L1836-'Consolidtaed Data'!$K1836</f>
        <v>1312</v>
      </c>
      <c r="N6213" s="9" t="str">
        <f>VLOOKUP('Consolidtaed Data'!$C1836,[1]Locations!$A:$O,2,0)</f>
        <v>San Bernardino</v>
      </c>
      <c r="O6213" s="9" t="str">
        <f>VLOOKUP('Consolidtaed Data'!$D1836,'[1]Sales People'!$A:$B,2,0)</f>
        <v>Brian Hansen</v>
      </c>
      <c r="P6213" s="9" t="str">
        <f>VLOOKUP('Consolidtaed Data'!$E1836,[1]Customers!$A:$B,2,0)</f>
        <v>Jeremy Arnold</v>
      </c>
      <c r="Q6213" s="11">
        <f>WEEKDAY('Consolidtaed Data'!$F1836)</f>
        <v>5</v>
      </c>
      <c r="R6213" s="9">
        <f>MONTH('Consolidtaed Data'!$F1836)</f>
        <v>5</v>
      </c>
      <c r="S6213" s="9" t="str">
        <f>TEXT(Table3[[#This Row],[Purchase Date]],"MMMM")</f>
        <v>April</v>
      </c>
      <c r="T6213" s="9">
        <f>YEAR('Consolidtaed Data'!$F1836)</f>
        <v>2020</v>
      </c>
    </row>
    <row r="6214" spans="1:20" x14ac:dyDescent="0.3">
      <c r="A6214" s="9" t="s">
        <v>7240</v>
      </c>
      <c r="B6214" s="9" t="s">
        <v>191</v>
      </c>
      <c r="C6214" s="9" t="s">
        <v>295</v>
      </c>
      <c r="D6214" s="9" t="s">
        <v>161</v>
      </c>
      <c r="E6214" s="9" t="s">
        <v>657</v>
      </c>
      <c r="F6214" s="12">
        <v>44304</v>
      </c>
      <c r="G6214" s="12" t="str">
        <f>VLOOKUP(Table3[[#This Row],[Product ID]],[1]Products!$A:$G,2,0)</f>
        <v>Product 36</v>
      </c>
      <c r="H6214" s="22">
        <v>3</v>
      </c>
      <c r="I6214" s="9">
        <f>VLOOKUP('Consolidtaed Data'!$B2236,[1]Products!$A:$G,4,0)</f>
        <v>800</v>
      </c>
      <c r="J6214" s="9">
        <f>VLOOKUP('Consolidtaed Data'!$B2236,[1]Products!$A:$G,3,0)</f>
        <v>536</v>
      </c>
      <c r="K6214" s="9">
        <f>'Consolidtaed Data'!$J2236*'Consolidtaed Data'!$H2236</f>
        <v>683</v>
      </c>
      <c r="L6214" s="9">
        <f>'Consolidtaed Data'!$I2236*'Consolidtaed Data'!$H2236</f>
        <v>1178</v>
      </c>
      <c r="M6214" s="9">
        <f>'Consolidtaed Data'!$L2236-'Consolidtaed Data'!$K2236</f>
        <v>451</v>
      </c>
      <c r="N6214" s="9" t="str">
        <f>VLOOKUP('Consolidtaed Data'!$C2236,[1]Locations!$A:$O,2,0)</f>
        <v>East Los Angeles</v>
      </c>
      <c r="O6214" s="9" t="str">
        <f>VLOOKUP('Consolidtaed Data'!$D2236,'[1]Sales People'!$A:$B,2,0)</f>
        <v>Martin Perry</v>
      </c>
      <c r="P6214" s="9" t="str">
        <f>VLOOKUP('Consolidtaed Data'!$E2236,[1]Customers!$A:$B,2,0)</f>
        <v>Charles Bell</v>
      </c>
      <c r="Q6214" s="11">
        <f>WEEKDAY('Consolidtaed Data'!$F2236)</f>
        <v>6</v>
      </c>
      <c r="R6214" s="9">
        <f>MONTH('Consolidtaed Data'!$F2236)</f>
        <v>6</v>
      </c>
      <c r="S6214" s="9" t="str">
        <f>TEXT(Table3[[#This Row],[Purchase Date]],"MMMM")</f>
        <v>April</v>
      </c>
      <c r="T6214" s="9">
        <f>YEAR('Consolidtaed Data'!$F2236)</f>
        <v>2020</v>
      </c>
    </row>
    <row r="6215" spans="1:20" x14ac:dyDescent="0.3">
      <c r="A6215" s="9" t="s">
        <v>7241</v>
      </c>
      <c r="B6215" s="9" t="s">
        <v>71</v>
      </c>
      <c r="C6215" s="9" t="s">
        <v>67</v>
      </c>
      <c r="D6215" s="9" t="s">
        <v>26</v>
      </c>
      <c r="E6215" s="9" t="s">
        <v>399</v>
      </c>
      <c r="F6215" s="12">
        <v>44304</v>
      </c>
      <c r="G6215" s="12" t="str">
        <f>VLOOKUP(Table3[[#This Row],[Product ID]],[1]Products!$A:$G,2,0)</f>
        <v>Product 42</v>
      </c>
      <c r="H6215" s="22">
        <v>4</v>
      </c>
      <c r="I6215" s="9">
        <f>VLOOKUP('Consolidtaed Data'!$B2431,[1]Products!$A:$G,4,0)</f>
        <v>1077</v>
      </c>
      <c r="J6215" s="9">
        <f>VLOOKUP('Consolidtaed Data'!$B2431,[1]Products!$A:$G,3,0)</f>
        <v>732</v>
      </c>
      <c r="K6215" s="9">
        <f>'Consolidtaed Data'!$J2431*'Consolidtaed Data'!$H2431</f>
        <v>588</v>
      </c>
      <c r="L6215" s="9">
        <f>'Consolidtaed Data'!$I2431*'Consolidtaed Data'!$H2431</f>
        <v>736</v>
      </c>
      <c r="M6215" s="9">
        <f>'Consolidtaed Data'!$L2431-'Consolidtaed Data'!$K2431</f>
        <v>184</v>
      </c>
      <c r="N6215" s="9" t="str">
        <f>VLOOKUP('Consolidtaed Data'!$C2431,[1]Locations!$A:$O,2,0)</f>
        <v>Victorville</v>
      </c>
      <c r="O6215" s="9" t="str">
        <f>VLOOKUP('Consolidtaed Data'!$D2431,'[1]Sales People'!$A:$B,2,0)</f>
        <v>Roger Robertson</v>
      </c>
      <c r="P6215" s="9" t="str">
        <f>VLOOKUP('Consolidtaed Data'!$E2431,[1]Customers!$A:$B,2,0)</f>
        <v>Harold Turner</v>
      </c>
      <c r="Q6215" s="11">
        <f>WEEKDAY('Consolidtaed Data'!$F2431)</f>
        <v>5</v>
      </c>
      <c r="R6215" s="9">
        <f>MONTH('Consolidtaed Data'!$F2431)</f>
        <v>6</v>
      </c>
      <c r="S6215" s="9" t="str">
        <f>TEXT(Table3[[#This Row],[Purchase Date]],"MMMM")</f>
        <v>April</v>
      </c>
      <c r="T6215" s="9">
        <f>YEAR('Consolidtaed Data'!$F2431)</f>
        <v>2020</v>
      </c>
    </row>
    <row r="6216" spans="1:20" x14ac:dyDescent="0.3">
      <c r="A6216" s="9" t="s">
        <v>7242</v>
      </c>
      <c r="B6216" s="9" t="s">
        <v>93</v>
      </c>
      <c r="C6216" s="9" t="s">
        <v>157</v>
      </c>
      <c r="D6216" s="9" t="s">
        <v>13</v>
      </c>
      <c r="E6216" s="9" t="s">
        <v>2747</v>
      </c>
      <c r="F6216" s="12">
        <v>44304</v>
      </c>
      <c r="G6216" s="12" t="str">
        <f>VLOOKUP(Table3[[#This Row],[Product ID]],[1]Products!$A:$G,2,0)</f>
        <v>Product 71</v>
      </c>
      <c r="H6216" s="22">
        <v>1</v>
      </c>
      <c r="I6216" s="9">
        <f>VLOOKUP('Consolidtaed Data'!$B2623,[1]Products!$A:$G,4,0)</f>
        <v>2464</v>
      </c>
      <c r="J6216" s="9">
        <f>VLOOKUP('Consolidtaed Data'!$B2623,[1]Products!$A:$G,3,0)</f>
        <v>1774</v>
      </c>
      <c r="K6216" s="9">
        <f>'Consolidtaed Data'!$J2623*'Consolidtaed Data'!$H2623</f>
        <v>2913</v>
      </c>
      <c r="L6216" s="9">
        <f>'Consolidtaed Data'!$I2623*'Consolidtaed Data'!$H2623</f>
        <v>4482</v>
      </c>
      <c r="M6216" s="9">
        <f>'Consolidtaed Data'!$L2623-'Consolidtaed Data'!$K2623</f>
        <v>408</v>
      </c>
      <c r="N6216" s="9" t="str">
        <f>VLOOKUP('Consolidtaed Data'!$C2623,[1]Locations!$A:$O,2,0)</f>
        <v>Modesto</v>
      </c>
      <c r="O6216" s="9" t="str">
        <f>VLOOKUP('Consolidtaed Data'!$D2623,'[1]Sales People'!$A:$B,2,0)</f>
        <v>John Reyes</v>
      </c>
      <c r="P6216" s="9" t="str">
        <f>VLOOKUP('Consolidtaed Data'!$E2623,[1]Customers!$A:$B,2,0)</f>
        <v>Jimmy Wood</v>
      </c>
      <c r="Q6216" s="11">
        <f>WEEKDAY('Consolidtaed Data'!$F2623)</f>
        <v>6</v>
      </c>
      <c r="R6216" s="9">
        <f>MONTH('Consolidtaed Data'!$F2623)</f>
        <v>7</v>
      </c>
      <c r="S6216" s="9" t="str">
        <f>TEXT(Table3[[#This Row],[Purchase Date]],"MMMM")</f>
        <v>April</v>
      </c>
      <c r="T6216" s="9">
        <f>YEAR('Consolidtaed Data'!$F2623)</f>
        <v>2020</v>
      </c>
    </row>
    <row r="6217" spans="1:20" x14ac:dyDescent="0.3">
      <c r="A6217" s="9" t="s">
        <v>7243</v>
      </c>
      <c r="B6217" s="9" t="s">
        <v>209</v>
      </c>
      <c r="C6217" s="9" t="s">
        <v>295</v>
      </c>
      <c r="D6217" s="9" t="s">
        <v>153</v>
      </c>
      <c r="E6217" s="9" t="s">
        <v>1825</v>
      </c>
      <c r="F6217" s="12">
        <v>44304</v>
      </c>
      <c r="G6217" s="12" t="str">
        <f>VLOOKUP(Table3[[#This Row],[Product ID]],[1]Products!$A:$G,2,0)</f>
        <v>Product 86</v>
      </c>
      <c r="H6217" s="22">
        <v>1</v>
      </c>
      <c r="I6217" s="9">
        <f>VLOOKUP('Consolidtaed Data'!$B2839,[1]Products!$A:$G,4,0)</f>
        <v>818</v>
      </c>
      <c r="J6217" s="9">
        <f>VLOOKUP('Consolidtaed Data'!$B2839,[1]Products!$A:$G,3,0)</f>
        <v>450</v>
      </c>
      <c r="K6217" s="9">
        <f>'Consolidtaed Data'!$J2839*'Consolidtaed Data'!$H2839</f>
        <v>1167</v>
      </c>
      <c r="L6217" s="9">
        <f>'Consolidtaed Data'!$I2839*'Consolidtaed Data'!$H2839</f>
        <v>1911</v>
      </c>
      <c r="M6217" s="9">
        <f>'Consolidtaed Data'!$L2839-'Consolidtaed Data'!$K2839</f>
        <v>1128</v>
      </c>
      <c r="N6217" s="9" t="str">
        <f>VLOOKUP('Consolidtaed Data'!$C2839,[1]Locations!$A:$O,2,0)</f>
        <v>San Bernardino</v>
      </c>
      <c r="O6217" s="9" t="str">
        <f>VLOOKUP('Consolidtaed Data'!$D2839,'[1]Sales People'!$A:$B,2,0)</f>
        <v>Joe Sims</v>
      </c>
      <c r="P6217" s="9" t="str">
        <f>VLOOKUP('Consolidtaed Data'!$E2839,[1]Customers!$A:$B,2,0)</f>
        <v>Eric Bradley</v>
      </c>
      <c r="Q6217" s="11">
        <f>WEEKDAY('Consolidtaed Data'!$F2839)</f>
        <v>2</v>
      </c>
      <c r="R6217" s="9">
        <f>MONTH('Consolidtaed Data'!$F2839)</f>
        <v>7</v>
      </c>
      <c r="S6217" s="9" t="str">
        <f>TEXT(Table3[[#This Row],[Purchase Date]],"MMMM")</f>
        <v>April</v>
      </c>
      <c r="T6217" s="9">
        <f>YEAR('Consolidtaed Data'!$F2839)</f>
        <v>2020</v>
      </c>
    </row>
    <row r="6218" spans="1:20" x14ac:dyDescent="0.3">
      <c r="A6218" s="9" t="s">
        <v>7244</v>
      </c>
      <c r="B6218" s="9" t="s">
        <v>200</v>
      </c>
      <c r="C6218" s="9" t="s">
        <v>134</v>
      </c>
      <c r="D6218" s="9" t="s">
        <v>123</v>
      </c>
      <c r="E6218" s="9" t="s">
        <v>341</v>
      </c>
      <c r="F6218" s="12">
        <v>44304</v>
      </c>
      <c r="G6218" s="12" t="str">
        <f>VLOOKUP(Table3[[#This Row],[Product ID]],[1]Products!$A:$G,2,0)</f>
        <v>Product 23</v>
      </c>
      <c r="H6218" s="22">
        <v>1</v>
      </c>
      <c r="I6218" s="9">
        <f>VLOOKUP('Consolidtaed Data'!$B3135,[1]Products!$A:$G,4,0)</f>
        <v>368</v>
      </c>
      <c r="J6218" s="9">
        <f>VLOOKUP('Consolidtaed Data'!$B3135,[1]Products!$A:$G,3,0)</f>
        <v>294</v>
      </c>
      <c r="K6218" s="9">
        <f>'Consolidtaed Data'!$J3135*'Consolidtaed Data'!$H3135</f>
        <v>2841</v>
      </c>
      <c r="L6218" s="9">
        <f>'Consolidtaed Data'!$I3135*'Consolidtaed Data'!$H3135</f>
        <v>4059</v>
      </c>
      <c r="M6218" s="9">
        <f>'Consolidtaed Data'!$L3135-'Consolidtaed Data'!$K3135</f>
        <v>3072</v>
      </c>
      <c r="N6218" s="9" t="str">
        <f>VLOOKUP('Consolidtaed Data'!$C3135,[1]Locations!$A:$O,2,0)</f>
        <v>Moreno Valley</v>
      </c>
      <c r="O6218" s="9" t="str">
        <f>VLOOKUP('Consolidtaed Data'!$D3135,'[1]Sales People'!$A:$B,2,0)</f>
        <v>Walter Cook</v>
      </c>
      <c r="P6218" s="9" t="str">
        <f>VLOOKUP('Consolidtaed Data'!$E3135,[1]Customers!$A:$B,2,0)</f>
        <v>William Medina</v>
      </c>
      <c r="Q6218" s="11">
        <f>WEEKDAY('Consolidtaed Data'!$F3135)</f>
        <v>3</v>
      </c>
      <c r="R6218" s="9">
        <f>MONTH('Consolidtaed Data'!$F3135)</f>
        <v>8</v>
      </c>
      <c r="S6218" s="9" t="str">
        <f>TEXT(Table3[[#This Row],[Purchase Date]],"MMMM")</f>
        <v>April</v>
      </c>
      <c r="T6218" s="9">
        <f>YEAR('Consolidtaed Data'!$F3135)</f>
        <v>2020</v>
      </c>
    </row>
    <row r="6219" spans="1:20" x14ac:dyDescent="0.3">
      <c r="A6219" s="9" t="s">
        <v>7245</v>
      </c>
      <c r="B6219" s="9" t="s">
        <v>582</v>
      </c>
      <c r="C6219" s="9" t="s">
        <v>30</v>
      </c>
      <c r="D6219" s="9" t="s">
        <v>235</v>
      </c>
      <c r="E6219" s="9" t="s">
        <v>510</v>
      </c>
      <c r="F6219" s="12">
        <v>44304</v>
      </c>
      <c r="G6219" s="12" t="str">
        <f>VLOOKUP(Table3[[#This Row],[Product ID]],[1]Products!$A:$G,2,0)</f>
        <v>Product 58</v>
      </c>
      <c r="H6219" s="22">
        <v>4</v>
      </c>
      <c r="I6219" s="9">
        <f>VLOOKUP('Consolidtaed Data'!$B3407,[1]Products!$A:$G,4,0)</f>
        <v>1351</v>
      </c>
      <c r="J6219" s="9">
        <f>VLOOKUP('Consolidtaed Data'!$B3407,[1]Products!$A:$G,3,0)</f>
        <v>1108</v>
      </c>
      <c r="K6219" s="9">
        <f>'Consolidtaed Data'!$J3407*'Consolidtaed Data'!$H3407</f>
        <v>504</v>
      </c>
      <c r="L6219" s="9">
        <f>'Consolidtaed Data'!$I3407*'Consolidtaed Data'!$H3407</f>
        <v>951</v>
      </c>
      <c r="M6219" s="9">
        <f>'Consolidtaed Data'!$L3407-'Consolidtaed Data'!$K3407</f>
        <v>2756</v>
      </c>
      <c r="N6219" s="9" t="str">
        <f>VLOOKUP('Consolidtaed Data'!$C3407,[1]Locations!$A:$O,2,0)</f>
        <v>Simi Valley</v>
      </c>
      <c r="O6219" s="9" t="str">
        <f>VLOOKUP('Consolidtaed Data'!$D3407,'[1]Sales People'!$A:$B,2,0)</f>
        <v>Andrew Bowman</v>
      </c>
      <c r="P6219" s="9" t="str">
        <f>VLOOKUP('Consolidtaed Data'!$E3407,[1]Customers!$A:$B,2,0)</f>
        <v>Michael Cole</v>
      </c>
      <c r="Q6219" s="11">
        <f>WEEKDAY('Consolidtaed Data'!$F3407)</f>
        <v>2</v>
      </c>
      <c r="R6219" s="9">
        <f>MONTH('Consolidtaed Data'!$F3407)</f>
        <v>9</v>
      </c>
      <c r="S6219" s="9" t="str">
        <f>TEXT(Table3[[#This Row],[Purchase Date]],"MMMM")</f>
        <v>April</v>
      </c>
      <c r="T6219" s="9">
        <f>YEAR('Consolidtaed Data'!$F3407)</f>
        <v>2020</v>
      </c>
    </row>
    <row r="6220" spans="1:20" x14ac:dyDescent="0.3">
      <c r="A6220" s="9" t="s">
        <v>7246</v>
      </c>
      <c r="B6220" s="9" t="s">
        <v>248</v>
      </c>
      <c r="C6220" s="9" t="s">
        <v>157</v>
      </c>
      <c r="D6220" s="9" t="s">
        <v>56</v>
      </c>
      <c r="E6220" s="9" t="s">
        <v>1927</v>
      </c>
      <c r="F6220" s="12">
        <v>44304</v>
      </c>
      <c r="G6220" s="12" t="str">
        <f>VLOOKUP(Table3[[#This Row],[Product ID]],[1]Products!$A:$G,2,0)</f>
        <v>Product 97</v>
      </c>
      <c r="H6220" s="22">
        <v>1</v>
      </c>
      <c r="I6220" s="9">
        <f>VLOOKUP('Consolidtaed Data'!$B3466,[1]Products!$A:$G,4,0)</f>
        <v>1522</v>
      </c>
      <c r="J6220" s="9">
        <f>VLOOKUP('Consolidtaed Data'!$B3466,[1]Products!$A:$G,3,0)</f>
        <v>791</v>
      </c>
      <c r="K6220" s="9">
        <f>'Consolidtaed Data'!$J3466*'Consolidtaed Data'!$H3466</f>
        <v>1167</v>
      </c>
      <c r="L6220" s="9">
        <f>'Consolidtaed Data'!$I3466*'Consolidtaed Data'!$H3466</f>
        <v>1911</v>
      </c>
      <c r="M6220" s="9">
        <f>'Consolidtaed Data'!$L3466-'Consolidtaed Data'!$K3466</f>
        <v>874</v>
      </c>
      <c r="N6220" s="9" t="str">
        <f>VLOOKUP('Consolidtaed Data'!$C3466,[1]Locations!$A:$O,2,0)</f>
        <v>Fresno</v>
      </c>
      <c r="O6220" s="9" t="str">
        <f>VLOOKUP('Consolidtaed Data'!$D3466,'[1]Sales People'!$A:$B,2,0)</f>
        <v>Roger Ramos</v>
      </c>
      <c r="P6220" s="9" t="str">
        <f>VLOOKUP('Consolidtaed Data'!$E3466,[1]Customers!$A:$B,2,0)</f>
        <v>Christopher Weaver</v>
      </c>
      <c r="Q6220" s="11">
        <f>WEEKDAY('Consolidtaed Data'!$F3466)</f>
        <v>6</v>
      </c>
      <c r="R6220" s="9">
        <f>MONTH('Consolidtaed Data'!$F3466)</f>
        <v>9</v>
      </c>
      <c r="S6220" s="9" t="str">
        <f>TEXT(Table3[[#This Row],[Purchase Date]],"MMMM")</f>
        <v>April</v>
      </c>
      <c r="T6220" s="9">
        <f>YEAR('Consolidtaed Data'!$F3466)</f>
        <v>2020</v>
      </c>
    </row>
    <row r="6221" spans="1:20" x14ac:dyDescent="0.3">
      <c r="A6221" s="9" t="s">
        <v>7247</v>
      </c>
      <c r="B6221" s="9" t="s">
        <v>7</v>
      </c>
      <c r="C6221" s="9" t="s">
        <v>458</v>
      </c>
      <c r="D6221" s="9" t="s">
        <v>64</v>
      </c>
      <c r="E6221" s="9" t="s">
        <v>132</v>
      </c>
      <c r="F6221" s="12">
        <v>44304</v>
      </c>
      <c r="G6221" s="12" t="str">
        <f>VLOOKUP(Table3[[#This Row],[Product ID]],[1]Products!$A:$G,2,0)</f>
        <v>Product 77</v>
      </c>
      <c r="H6221" s="22">
        <v>1</v>
      </c>
      <c r="I6221" s="9">
        <f>VLOOKUP('Consolidtaed Data'!$B3486,[1]Products!$A:$G,4,0)</f>
        <v>603</v>
      </c>
      <c r="J6221" s="9">
        <f>VLOOKUP('Consolidtaed Data'!$B3486,[1]Products!$A:$G,3,0)</f>
        <v>416</v>
      </c>
      <c r="K6221" s="9">
        <f>'Consolidtaed Data'!$J3486*'Consolidtaed Data'!$H3486</f>
        <v>536</v>
      </c>
      <c r="L6221" s="9">
        <f>'Consolidtaed Data'!$I3486*'Consolidtaed Data'!$H3486</f>
        <v>800</v>
      </c>
      <c r="M6221" s="9">
        <f>'Consolidtaed Data'!$L3486-'Consolidtaed Data'!$K3486</f>
        <v>871</v>
      </c>
      <c r="N6221" s="9" t="str">
        <f>VLOOKUP('Consolidtaed Data'!$C3486,[1]Locations!$A:$O,2,0)</f>
        <v>Santa Rosa</v>
      </c>
      <c r="O6221" s="9" t="str">
        <f>VLOOKUP('Consolidtaed Data'!$D3486,'[1]Sales People'!$A:$B,2,0)</f>
        <v>Eugene Holmes</v>
      </c>
      <c r="P6221" s="9" t="str">
        <f>VLOOKUP('Consolidtaed Data'!$E3486,[1]Customers!$A:$B,2,0)</f>
        <v>Gregory Ramirez</v>
      </c>
      <c r="Q6221" s="11">
        <f>WEEKDAY('Consolidtaed Data'!$F3486)</f>
        <v>7</v>
      </c>
      <c r="R6221" s="9">
        <f>MONTH('Consolidtaed Data'!$F3486)</f>
        <v>9</v>
      </c>
      <c r="S6221" s="9" t="str">
        <f>TEXT(Table3[[#This Row],[Purchase Date]],"MMMM")</f>
        <v>April</v>
      </c>
      <c r="T6221" s="9">
        <f>YEAR('Consolidtaed Data'!$F3486)</f>
        <v>2020</v>
      </c>
    </row>
    <row r="6222" spans="1:20" x14ac:dyDescent="0.3">
      <c r="A6222" s="9" t="s">
        <v>7248</v>
      </c>
      <c r="B6222" s="9" t="s">
        <v>477</v>
      </c>
      <c r="C6222" s="9" t="s">
        <v>196</v>
      </c>
      <c r="D6222" s="9" t="s">
        <v>83</v>
      </c>
      <c r="E6222" s="9" t="s">
        <v>508</v>
      </c>
      <c r="F6222" s="12">
        <v>44304</v>
      </c>
      <c r="G6222" s="12" t="str">
        <f>VLOOKUP(Table3[[#This Row],[Product ID]],[1]Products!$A:$G,2,0)</f>
        <v>Product 46</v>
      </c>
      <c r="H6222" s="22">
        <v>2</v>
      </c>
      <c r="I6222" s="9">
        <f>VLOOKUP('Consolidtaed Data'!$B3506,[1]Products!$A:$G,4,0)</f>
        <v>95</v>
      </c>
      <c r="J6222" s="9">
        <f>VLOOKUP('Consolidtaed Data'!$B3506,[1]Products!$A:$G,3,0)</f>
        <v>61</v>
      </c>
      <c r="K6222" s="9">
        <f>'Consolidtaed Data'!$J3506*'Consolidtaed Data'!$H3506</f>
        <v>791</v>
      </c>
      <c r="L6222" s="9">
        <f>'Consolidtaed Data'!$I3506*'Consolidtaed Data'!$H3506</f>
        <v>1522</v>
      </c>
      <c r="M6222" s="9">
        <f>'Consolidtaed Data'!$L3506-'Consolidtaed Data'!$K3506</f>
        <v>275</v>
      </c>
      <c r="N6222" s="9" t="str">
        <f>VLOOKUP('Consolidtaed Data'!$C3506,[1]Locations!$A:$O,2,0)</f>
        <v>Glendale</v>
      </c>
      <c r="O6222" s="9" t="str">
        <f>VLOOKUP('Consolidtaed Data'!$D3506,'[1]Sales People'!$A:$B,2,0)</f>
        <v>Brian Thomas</v>
      </c>
      <c r="P6222" s="9" t="str">
        <f>VLOOKUP('Consolidtaed Data'!$E3506,[1]Customers!$A:$B,2,0)</f>
        <v>Nicholas Hamilton</v>
      </c>
      <c r="Q6222" s="11">
        <f>WEEKDAY('Consolidtaed Data'!$F3506)</f>
        <v>1</v>
      </c>
      <c r="R6222" s="9">
        <f>MONTH('Consolidtaed Data'!$F3506)</f>
        <v>9</v>
      </c>
      <c r="S6222" s="9" t="str">
        <f>TEXT(Table3[[#This Row],[Purchase Date]],"MMMM")</f>
        <v>April</v>
      </c>
      <c r="T6222" s="9">
        <f>YEAR('Consolidtaed Data'!$F3506)</f>
        <v>2020</v>
      </c>
    </row>
    <row r="6223" spans="1:20" x14ac:dyDescent="0.3">
      <c r="A6223" s="9" t="s">
        <v>7249</v>
      </c>
      <c r="B6223" s="9" t="s">
        <v>191</v>
      </c>
      <c r="C6223" s="9" t="s">
        <v>67</v>
      </c>
      <c r="D6223" s="9" t="s">
        <v>197</v>
      </c>
      <c r="E6223" s="9" t="s">
        <v>211</v>
      </c>
      <c r="F6223" s="12">
        <v>44304</v>
      </c>
      <c r="G6223" s="12" t="str">
        <f>VLOOKUP(Table3[[#This Row],[Product ID]],[1]Products!$A:$G,2,0)</f>
        <v>Product 36</v>
      </c>
      <c r="H6223" s="22">
        <v>1</v>
      </c>
      <c r="I6223" s="9">
        <f>VLOOKUP('Consolidtaed Data'!$B3674,[1]Products!$A:$G,4,0)</f>
        <v>217</v>
      </c>
      <c r="J6223" s="9">
        <f>VLOOKUP('Consolidtaed Data'!$B3674,[1]Products!$A:$G,3,0)</f>
        <v>171</v>
      </c>
      <c r="K6223" s="9">
        <f>'Consolidtaed Data'!$J3674*'Consolidtaed Data'!$H3674</f>
        <v>683</v>
      </c>
      <c r="L6223" s="9">
        <f>'Consolidtaed Data'!$I3674*'Consolidtaed Data'!$H3674</f>
        <v>1178</v>
      </c>
      <c r="M6223" s="9">
        <f>'Consolidtaed Data'!$L3674-'Consolidtaed Data'!$K3674</f>
        <v>731</v>
      </c>
      <c r="N6223" s="9" t="str">
        <f>VLOOKUP('Consolidtaed Data'!$C3674,[1]Locations!$A:$O,2,0)</f>
        <v>Fremont</v>
      </c>
      <c r="O6223" s="9" t="str">
        <f>VLOOKUP('Consolidtaed Data'!$D3674,'[1]Sales People'!$A:$B,2,0)</f>
        <v>Andrew Bowman</v>
      </c>
      <c r="P6223" s="9" t="str">
        <f>VLOOKUP('Consolidtaed Data'!$E3674,[1]Customers!$A:$B,2,0)</f>
        <v>Joseph Lawson</v>
      </c>
      <c r="Q6223" s="11">
        <f>WEEKDAY('Consolidtaed Data'!$F3674)</f>
        <v>7</v>
      </c>
      <c r="R6223" s="9">
        <f>MONTH('Consolidtaed Data'!$F3674)</f>
        <v>9</v>
      </c>
      <c r="S6223" s="9" t="str">
        <f>TEXT(Table3[[#This Row],[Purchase Date]],"MMMM")</f>
        <v>April</v>
      </c>
      <c r="T6223" s="9">
        <f>YEAR('Consolidtaed Data'!$F3674)</f>
        <v>2020</v>
      </c>
    </row>
    <row r="6224" spans="1:20" x14ac:dyDescent="0.3">
      <c r="A6224" s="9" t="s">
        <v>7250</v>
      </c>
      <c r="B6224" s="9" t="s">
        <v>85</v>
      </c>
      <c r="C6224" s="9" t="s">
        <v>173</v>
      </c>
      <c r="D6224" s="9" t="s">
        <v>174</v>
      </c>
      <c r="E6224" s="9" t="s">
        <v>175</v>
      </c>
      <c r="F6224" s="12">
        <v>44305</v>
      </c>
      <c r="G6224" s="12" t="str">
        <f>VLOOKUP(Table3[[#This Row],[Product ID]],[1]Products!$A:$G,2,0)</f>
        <v>Product 93</v>
      </c>
      <c r="H6224" s="22">
        <v>1</v>
      </c>
      <c r="I6224" s="9">
        <f>VLOOKUP('Consolidtaed Data'!$B28,[1]Products!$A:$G,4,0)</f>
        <v>1783</v>
      </c>
      <c r="J6224" s="9">
        <f>VLOOKUP('Consolidtaed Data'!$B28,[1]Products!$A:$G,3,0)</f>
        <v>1516</v>
      </c>
      <c r="K6224" s="9">
        <f>'Consolidtaed Data'!$J28*'Consolidtaed Data'!$H28</f>
        <v>1173</v>
      </c>
      <c r="L6224" s="9">
        <f>'Consolidtaed Data'!$I28*'Consolidtaed Data'!$H28</f>
        <v>1862</v>
      </c>
      <c r="M6224" s="9">
        <f>'Consolidtaed Data'!$L28-'Consolidtaed Data'!$K28</f>
        <v>88</v>
      </c>
      <c r="N6224" s="9" t="str">
        <f>VLOOKUP('Consolidtaed Data'!$C28,[1]Locations!$A:$O,2,0)</f>
        <v>Murrieta</v>
      </c>
      <c r="O6224" s="9" t="str">
        <f>VLOOKUP('Consolidtaed Data'!$D28,'[1]Sales People'!$A:$B,2,0)</f>
        <v>Kenneth Fields</v>
      </c>
      <c r="P6224" s="9" t="str">
        <f>VLOOKUP('Consolidtaed Data'!$E28,[1]Customers!$A:$B,2,0)</f>
        <v>Andrew Butler</v>
      </c>
      <c r="Q6224" s="11">
        <f>WEEKDAY('Consolidtaed Data'!$F28)</f>
        <v>5</v>
      </c>
      <c r="R6224" s="9">
        <f>MONTH('Consolidtaed Data'!$F28)</f>
        <v>1</v>
      </c>
      <c r="S6224" s="9" t="str">
        <f>TEXT(Table3[[#This Row],[Purchase Date]],"MMMM")</f>
        <v>April</v>
      </c>
      <c r="T6224" s="9">
        <f>YEAR('Consolidtaed Data'!$F28)</f>
        <v>2020</v>
      </c>
    </row>
    <row r="6225" spans="1:20" x14ac:dyDescent="0.3">
      <c r="A6225" s="9" t="s">
        <v>7251</v>
      </c>
      <c r="B6225" s="9" t="s">
        <v>225</v>
      </c>
      <c r="C6225" s="9" t="s">
        <v>173</v>
      </c>
      <c r="D6225" s="9" t="s">
        <v>127</v>
      </c>
      <c r="E6225" s="9" t="s">
        <v>534</v>
      </c>
      <c r="F6225" s="12">
        <v>44305</v>
      </c>
      <c r="G6225" s="12" t="str">
        <f>VLOOKUP(Table3[[#This Row],[Product ID]],[1]Products!$A:$G,2,0)</f>
        <v>Product 24</v>
      </c>
      <c r="H6225" s="22">
        <v>3</v>
      </c>
      <c r="I6225" s="9">
        <f>VLOOKUP('Consolidtaed Data'!$B136,[1]Products!$A:$G,4,0)</f>
        <v>368</v>
      </c>
      <c r="J6225" s="9">
        <f>VLOOKUP('Consolidtaed Data'!$B136,[1]Products!$A:$G,3,0)</f>
        <v>294</v>
      </c>
      <c r="K6225" s="9">
        <f>'Consolidtaed Data'!$J136*'Consolidtaed Data'!$H136</f>
        <v>389</v>
      </c>
      <c r="L6225" s="9">
        <f>'Consolidtaed Data'!$I136*'Consolidtaed Data'!$H136</f>
        <v>637</v>
      </c>
      <c r="M6225" s="9">
        <f>'Consolidtaed Data'!$L136-'Consolidtaed Data'!$K136</f>
        <v>99</v>
      </c>
      <c r="N6225" s="9" t="str">
        <f>VLOOKUP('Consolidtaed Data'!$C136,[1]Locations!$A:$O,2,0)</f>
        <v>Downey</v>
      </c>
      <c r="O6225" s="9" t="str">
        <f>VLOOKUP('Consolidtaed Data'!$D136,'[1]Sales People'!$A:$B,2,0)</f>
        <v>Arthur Mccoy</v>
      </c>
      <c r="P6225" s="9" t="str">
        <f>VLOOKUP('Consolidtaed Data'!$E136,[1]Customers!$A:$B,2,0)</f>
        <v>Wayne Ortiz</v>
      </c>
      <c r="Q6225" s="11">
        <f>WEEKDAY('Consolidtaed Data'!$F136)</f>
        <v>7</v>
      </c>
      <c r="R6225" s="9">
        <f>MONTH('Consolidtaed Data'!$F136)</f>
        <v>1</v>
      </c>
      <c r="S6225" s="9" t="str">
        <f>TEXT(Table3[[#This Row],[Purchase Date]],"MMMM")</f>
        <v>April</v>
      </c>
      <c r="T6225" s="9">
        <f>YEAR('Consolidtaed Data'!$F136)</f>
        <v>2020</v>
      </c>
    </row>
    <row r="6226" spans="1:20" x14ac:dyDescent="0.3">
      <c r="A6226" s="9" t="s">
        <v>7252</v>
      </c>
      <c r="B6226" s="9" t="s">
        <v>477</v>
      </c>
      <c r="C6226" s="9" t="s">
        <v>104</v>
      </c>
      <c r="D6226" s="9" t="s">
        <v>193</v>
      </c>
      <c r="E6226" s="9" t="s">
        <v>1363</v>
      </c>
      <c r="F6226" s="12">
        <v>44305</v>
      </c>
      <c r="G6226" s="12" t="str">
        <f>VLOOKUP(Table3[[#This Row],[Product ID]],[1]Products!$A:$G,2,0)</f>
        <v>Product 46</v>
      </c>
      <c r="H6226" s="22">
        <v>1</v>
      </c>
      <c r="I6226" s="9">
        <f>VLOOKUP('Consolidtaed Data'!$B1650,[1]Products!$A:$G,4,0)</f>
        <v>826</v>
      </c>
      <c r="J6226" s="9">
        <f>VLOOKUP('Consolidtaed Data'!$B1650,[1]Products!$A:$G,3,0)</f>
        <v>562</v>
      </c>
      <c r="K6226" s="9">
        <f>'Consolidtaed Data'!$J1650*'Consolidtaed Data'!$H1650</f>
        <v>1321</v>
      </c>
      <c r="L6226" s="9">
        <f>'Consolidtaed Data'!$I1650*'Consolidtaed Data'!$H1650</f>
        <v>1972</v>
      </c>
      <c r="M6226" s="9">
        <f>'Consolidtaed Data'!$L1650-'Consolidtaed Data'!$K1650</f>
        <v>265</v>
      </c>
      <c r="N6226" s="9" t="str">
        <f>VLOOKUP('Consolidtaed Data'!$C1650,[1]Locations!$A:$O,2,0)</f>
        <v>Sunnyvale</v>
      </c>
      <c r="O6226" s="9" t="str">
        <f>VLOOKUP('Consolidtaed Data'!$D1650,'[1]Sales People'!$A:$B,2,0)</f>
        <v>Martin Carr</v>
      </c>
      <c r="P6226" s="9" t="str">
        <f>VLOOKUP('Consolidtaed Data'!$E1650,[1]Customers!$A:$B,2,0)</f>
        <v>Kevin Gilbert</v>
      </c>
      <c r="Q6226" s="11">
        <f>WEEKDAY('Consolidtaed Data'!$F1650)</f>
        <v>6</v>
      </c>
      <c r="R6226" s="9">
        <f>MONTH('Consolidtaed Data'!$F1650)</f>
        <v>5</v>
      </c>
      <c r="S6226" s="9" t="str">
        <f>TEXT(Table3[[#This Row],[Purchase Date]],"MMMM")</f>
        <v>April</v>
      </c>
      <c r="T6226" s="9">
        <f>YEAR('Consolidtaed Data'!$F1650)</f>
        <v>2020</v>
      </c>
    </row>
    <row r="6227" spans="1:20" x14ac:dyDescent="0.3">
      <c r="A6227" s="9" t="s">
        <v>7253</v>
      </c>
      <c r="B6227" s="9" t="s">
        <v>148</v>
      </c>
      <c r="C6227" s="9" t="s">
        <v>59</v>
      </c>
      <c r="D6227" s="9" t="s">
        <v>56</v>
      </c>
      <c r="E6227" s="9" t="s">
        <v>584</v>
      </c>
      <c r="F6227" s="12">
        <v>44305</v>
      </c>
      <c r="G6227" s="12" t="str">
        <f>VLOOKUP(Table3[[#This Row],[Product ID]],[1]Products!$A:$G,2,0)</f>
        <v>Product 16</v>
      </c>
      <c r="H6227" s="22">
        <v>3</v>
      </c>
      <c r="I6227" s="9">
        <f>VLOOKUP('Consolidtaed Data'!$B1949,[1]Products!$A:$G,4,0)</f>
        <v>667</v>
      </c>
      <c r="J6227" s="9">
        <f>VLOOKUP('Consolidtaed Data'!$B1949,[1]Products!$A:$G,3,0)</f>
        <v>387</v>
      </c>
      <c r="K6227" s="9">
        <f>'Consolidtaed Data'!$J1949*'Consolidtaed Data'!$H1949</f>
        <v>409</v>
      </c>
      <c r="L6227" s="9">
        <f>'Consolidtaed Data'!$I1949*'Consolidtaed Data'!$H1949</f>
        <v>817</v>
      </c>
      <c r="M6227" s="9">
        <f>'Consolidtaed Data'!$L1949-'Consolidtaed Data'!$K1949</f>
        <v>2397</v>
      </c>
      <c r="N6227" s="9" t="str">
        <f>VLOOKUP('Consolidtaed Data'!$C1949,[1]Locations!$A:$O,2,0)</f>
        <v>Orange</v>
      </c>
      <c r="O6227" s="9" t="str">
        <f>VLOOKUP('Consolidtaed Data'!$D1949,'[1]Sales People'!$A:$B,2,0)</f>
        <v>Justin Lynch</v>
      </c>
      <c r="P6227" s="9" t="str">
        <f>VLOOKUP('Consolidtaed Data'!$E1949,[1]Customers!$A:$B,2,0)</f>
        <v>Terry Harris</v>
      </c>
      <c r="Q6227" s="11">
        <f>WEEKDAY('Consolidtaed Data'!$F1949)</f>
        <v>6</v>
      </c>
      <c r="R6227" s="9">
        <f>MONTH('Consolidtaed Data'!$F1949)</f>
        <v>5</v>
      </c>
      <c r="S6227" s="9" t="str">
        <f>TEXT(Table3[[#This Row],[Purchase Date]],"MMMM")</f>
        <v>April</v>
      </c>
      <c r="T6227" s="9">
        <f>YEAR('Consolidtaed Data'!$F1949)</f>
        <v>2020</v>
      </c>
    </row>
    <row r="6228" spans="1:20" x14ac:dyDescent="0.3">
      <c r="A6228" s="9" t="s">
        <v>7254</v>
      </c>
      <c r="B6228" s="9" t="s">
        <v>182</v>
      </c>
      <c r="C6228" s="9" t="s">
        <v>42</v>
      </c>
      <c r="D6228" s="9" t="s">
        <v>80</v>
      </c>
      <c r="E6228" s="9" t="s">
        <v>1180</v>
      </c>
      <c r="F6228" s="12">
        <v>44305</v>
      </c>
      <c r="G6228" s="12" t="str">
        <f>VLOOKUP(Table3[[#This Row],[Product ID]],[1]Products!$A:$G,2,0)</f>
        <v>Product 9</v>
      </c>
      <c r="H6228" s="22">
        <v>1</v>
      </c>
      <c r="I6228" s="9">
        <f>VLOOKUP('Consolidtaed Data'!$B1982,[1]Products!$A:$G,4,0)</f>
        <v>1278</v>
      </c>
      <c r="J6228" s="9">
        <f>VLOOKUP('Consolidtaed Data'!$B1982,[1]Products!$A:$G,3,0)</f>
        <v>665</v>
      </c>
      <c r="K6228" s="9">
        <f>'Consolidtaed Data'!$J1982*'Consolidtaed Data'!$H1982</f>
        <v>389</v>
      </c>
      <c r="L6228" s="9">
        <f>'Consolidtaed Data'!$I1982*'Consolidtaed Data'!$H1982</f>
        <v>637</v>
      </c>
      <c r="M6228" s="9">
        <f>'Consolidtaed Data'!$L1982-'Consolidtaed Data'!$K1982</f>
        <v>92</v>
      </c>
      <c r="N6228" s="9" t="str">
        <f>VLOOKUP('Consolidtaed Data'!$C1982,[1]Locations!$A:$O,2,0)</f>
        <v>Temecula</v>
      </c>
      <c r="O6228" s="9" t="str">
        <f>VLOOKUP('Consolidtaed Data'!$D1982,'[1]Sales People'!$A:$B,2,0)</f>
        <v>Jerry Perry</v>
      </c>
      <c r="P6228" s="9" t="str">
        <f>VLOOKUP('Consolidtaed Data'!$E1982,[1]Customers!$A:$B,2,0)</f>
        <v>Peter Cook</v>
      </c>
      <c r="Q6228" s="11">
        <f>WEEKDAY('Consolidtaed Data'!$F1982)</f>
        <v>2</v>
      </c>
      <c r="R6228" s="9">
        <f>MONTH('Consolidtaed Data'!$F1982)</f>
        <v>5</v>
      </c>
      <c r="S6228" s="9" t="str">
        <f>TEXT(Table3[[#This Row],[Purchase Date]],"MMMM")</f>
        <v>April</v>
      </c>
      <c r="T6228" s="9">
        <f>YEAR('Consolidtaed Data'!$F1982)</f>
        <v>2020</v>
      </c>
    </row>
    <row r="6229" spans="1:20" x14ac:dyDescent="0.3">
      <c r="A6229" s="9" t="s">
        <v>7255</v>
      </c>
      <c r="B6229" s="9" t="s">
        <v>200</v>
      </c>
      <c r="C6229" s="9" t="s">
        <v>12</v>
      </c>
      <c r="D6229" s="9" t="s">
        <v>113</v>
      </c>
      <c r="E6229" s="9" t="s">
        <v>378</v>
      </c>
      <c r="F6229" s="12">
        <v>44305</v>
      </c>
      <c r="G6229" s="12" t="str">
        <f>VLOOKUP(Table3[[#This Row],[Product ID]],[1]Products!$A:$G,2,0)</f>
        <v>Product 23</v>
      </c>
      <c r="H6229" s="22">
        <v>2</v>
      </c>
      <c r="I6229" s="9">
        <f>VLOOKUP('Consolidtaed Data'!$B2090,[1]Products!$A:$G,4,0)</f>
        <v>1725</v>
      </c>
      <c r="J6229" s="9">
        <f>VLOOKUP('Consolidtaed Data'!$B2090,[1]Products!$A:$G,3,0)</f>
        <v>1363</v>
      </c>
      <c r="K6229" s="9">
        <f>'Consolidtaed Data'!$J2090*'Consolidtaed Data'!$H2090</f>
        <v>424</v>
      </c>
      <c r="L6229" s="9">
        <f>'Consolidtaed Data'!$I2090*'Consolidtaed Data'!$H2090</f>
        <v>530</v>
      </c>
      <c r="M6229" s="9">
        <f>'Consolidtaed Data'!$L2090-'Consolidtaed Data'!$K2090</f>
        <v>136</v>
      </c>
      <c r="N6229" s="9" t="str">
        <f>VLOOKUP('Consolidtaed Data'!$C2090,[1]Locations!$A:$O,2,0)</f>
        <v>Santa Maria</v>
      </c>
      <c r="O6229" s="9" t="str">
        <f>VLOOKUP('Consolidtaed Data'!$D2090,'[1]Sales People'!$A:$B,2,0)</f>
        <v>Kenneth Bradley</v>
      </c>
      <c r="P6229" s="9" t="str">
        <f>VLOOKUP('Consolidtaed Data'!$E2090,[1]Customers!$A:$B,2,0)</f>
        <v>Wayne Williams</v>
      </c>
      <c r="Q6229" s="11">
        <f>WEEKDAY('Consolidtaed Data'!$F2090)</f>
        <v>3</v>
      </c>
      <c r="R6229" s="9">
        <f>MONTH('Consolidtaed Data'!$F2090)</f>
        <v>6</v>
      </c>
      <c r="S6229" s="9" t="str">
        <f>TEXT(Table3[[#This Row],[Purchase Date]],"MMMM")</f>
        <v>April</v>
      </c>
      <c r="T6229" s="9">
        <f>YEAR('Consolidtaed Data'!$F2090)</f>
        <v>2020</v>
      </c>
    </row>
    <row r="6230" spans="1:20" x14ac:dyDescent="0.3">
      <c r="A6230" s="9" t="s">
        <v>7256</v>
      </c>
      <c r="B6230" s="9" t="s">
        <v>71</v>
      </c>
      <c r="C6230" s="9" t="s">
        <v>462</v>
      </c>
      <c r="D6230" s="9" t="s">
        <v>272</v>
      </c>
      <c r="E6230" s="9" t="s">
        <v>953</v>
      </c>
      <c r="F6230" s="12">
        <v>44305</v>
      </c>
      <c r="G6230" s="12" t="str">
        <f>VLOOKUP(Table3[[#This Row],[Product ID]],[1]Products!$A:$G,2,0)</f>
        <v>Product 42</v>
      </c>
      <c r="H6230" s="22">
        <v>1</v>
      </c>
      <c r="I6230" s="9">
        <f>VLOOKUP('Consolidtaed Data'!$B2191,[1]Products!$A:$G,4,0)</f>
        <v>1566</v>
      </c>
      <c r="J6230" s="9">
        <f>VLOOKUP('Consolidtaed Data'!$B2191,[1]Products!$A:$G,3,0)</f>
        <v>1190</v>
      </c>
      <c r="K6230" s="9">
        <f>'Consolidtaed Data'!$J2191*'Consolidtaed Data'!$H2191</f>
        <v>1230</v>
      </c>
      <c r="L6230" s="9">
        <f>'Consolidtaed Data'!$I2191*'Consolidtaed Data'!$H2191</f>
        <v>1783</v>
      </c>
      <c r="M6230" s="9">
        <f>'Consolidtaed Data'!$L2191-'Consolidtaed Data'!$K2191</f>
        <v>892</v>
      </c>
      <c r="N6230" s="9" t="str">
        <f>VLOOKUP('Consolidtaed Data'!$C2191,[1]Locations!$A:$O,2,0)</f>
        <v>San Mateo</v>
      </c>
      <c r="O6230" s="9" t="str">
        <f>VLOOKUP('Consolidtaed Data'!$D2191,'[1]Sales People'!$A:$B,2,0)</f>
        <v>Andrew Bowman</v>
      </c>
      <c r="P6230" s="9" t="str">
        <f>VLOOKUP('Consolidtaed Data'!$E2191,[1]Customers!$A:$B,2,0)</f>
        <v>Steve Wells</v>
      </c>
      <c r="Q6230" s="11">
        <f>WEEKDAY('Consolidtaed Data'!$F2191)</f>
        <v>2</v>
      </c>
      <c r="R6230" s="9">
        <f>MONTH('Consolidtaed Data'!$F2191)</f>
        <v>6</v>
      </c>
      <c r="S6230" s="9" t="str">
        <f>TEXT(Table3[[#This Row],[Purchase Date]],"MMMM")</f>
        <v>April</v>
      </c>
      <c r="T6230" s="9">
        <f>YEAR('Consolidtaed Data'!$F2191)</f>
        <v>2020</v>
      </c>
    </row>
    <row r="6231" spans="1:20" x14ac:dyDescent="0.3">
      <c r="A6231" s="9" t="s">
        <v>7257</v>
      </c>
      <c r="B6231" s="9" t="s">
        <v>248</v>
      </c>
      <c r="C6231" s="9" t="s">
        <v>405</v>
      </c>
      <c r="D6231" s="9" t="s">
        <v>329</v>
      </c>
      <c r="E6231" s="9" t="s">
        <v>820</v>
      </c>
      <c r="F6231" s="12">
        <v>44305</v>
      </c>
      <c r="G6231" s="12" t="str">
        <f>VLOOKUP(Table3[[#This Row],[Product ID]],[1]Products!$A:$G,2,0)</f>
        <v>Product 97</v>
      </c>
      <c r="H6231" s="22">
        <v>1</v>
      </c>
      <c r="I6231" s="9">
        <f>VLOOKUP('Consolidtaed Data'!$B2406,[1]Products!$A:$G,4,0)</f>
        <v>1798</v>
      </c>
      <c r="J6231" s="9">
        <f>VLOOKUP('Consolidtaed Data'!$B2406,[1]Products!$A:$G,3,0)</f>
        <v>971</v>
      </c>
      <c r="K6231" s="9">
        <f>'Consolidtaed Data'!$J2406*'Consolidtaed Data'!$H2406</f>
        <v>2616</v>
      </c>
      <c r="L6231" s="9">
        <f>'Consolidtaed Data'!$I2406*'Consolidtaed Data'!$H2406</f>
        <v>5229</v>
      </c>
      <c r="M6231" s="9">
        <f>'Consolidtaed Data'!$L2406-'Consolidtaed Data'!$K2406</f>
        <v>1964</v>
      </c>
      <c r="N6231" s="9" t="str">
        <f>VLOOKUP('Consolidtaed Data'!$C2406,[1]Locations!$A:$O,2,0)</f>
        <v>Jurupa Valley</v>
      </c>
      <c r="O6231" s="9" t="str">
        <f>VLOOKUP('Consolidtaed Data'!$D2406,'[1]Sales People'!$A:$B,2,0)</f>
        <v>Jimmy Young</v>
      </c>
      <c r="P6231" s="9" t="str">
        <f>VLOOKUP('Consolidtaed Data'!$E2406,[1]Customers!$A:$B,2,0)</f>
        <v>Albert Rice</v>
      </c>
      <c r="Q6231" s="11">
        <f>WEEKDAY('Consolidtaed Data'!$F2406)</f>
        <v>4</v>
      </c>
      <c r="R6231" s="9">
        <f>MONTH('Consolidtaed Data'!$F2406)</f>
        <v>6</v>
      </c>
      <c r="S6231" s="9" t="str">
        <f>TEXT(Table3[[#This Row],[Purchase Date]],"MMMM")</f>
        <v>April</v>
      </c>
      <c r="T6231" s="9">
        <f>YEAR('Consolidtaed Data'!$F2406)</f>
        <v>2020</v>
      </c>
    </row>
    <row r="6232" spans="1:20" x14ac:dyDescent="0.3">
      <c r="A6232" s="9" t="s">
        <v>7258</v>
      </c>
      <c r="B6232" s="9" t="s">
        <v>148</v>
      </c>
      <c r="C6232" s="9" t="s">
        <v>421</v>
      </c>
      <c r="D6232" s="9" t="s">
        <v>374</v>
      </c>
      <c r="E6232" s="9" t="s">
        <v>562</v>
      </c>
      <c r="F6232" s="12">
        <v>44305</v>
      </c>
      <c r="G6232" s="12" t="str">
        <f>VLOOKUP(Table3[[#This Row],[Product ID]],[1]Products!$A:$G,2,0)</f>
        <v>Product 16</v>
      </c>
      <c r="H6232" s="22">
        <v>1</v>
      </c>
      <c r="I6232" s="9">
        <f>VLOOKUP('Consolidtaed Data'!$B2680,[1]Products!$A:$G,4,0)</f>
        <v>1725</v>
      </c>
      <c r="J6232" s="9">
        <f>VLOOKUP('Consolidtaed Data'!$B2680,[1]Products!$A:$G,3,0)</f>
        <v>1363</v>
      </c>
      <c r="K6232" s="9">
        <f>'Consolidtaed Data'!$J2680*'Consolidtaed Data'!$H2680</f>
        <v>450</v>
      </c>
      <c r="L6232" s="9">
        <f>'Consolidtaed Data'!$I2680*'Consolidtaed Data'!$H2680</f>
        <v>818</v>
      </c>
      <c r="M6232" s="9">
        <f>'Consolidtaed Data'!$L2680-'Consolidtaed Data'!$K2680</f>
        <v>107</v>
      </c>
      <c r="N6232" s="9" t="str">
        <f>VLOOKUP('Consolidtaed Data'!$C2680,[1]Locations!$A:$O,2,0)</f>
        <v>Orange</v>
      </c>
      <c r="O6232" s="9" t="str">
        <f>VLOOKUP('Consolidtaed Data'!$D2680,'[1]Sales People'!$A:$B,2,0)</f>
        <v>Walter Cook</v>
      </c>
      <c r="P6232" s="9" t="str">
        <f>VLOOKUP('Consolidtaed Data'!$E2680,[1]Customers!$A:$B,2,0)</f>
        <v>Alan Miller</v>
      </c>
      <c r="Q6232" s="11">
        <f>WEEKDAY('Consolidtaed Data'!$F2680)</f>
        <v>4</v>
      </c>
      <c r="R6232" s="9">
        <f>MONTH('Consolidtaed Data'!$F2680)</f>
        <v>7</v>
      </c>
      <c r="S6232" s="9" t="str">
        <f>TEXT(Table3[[#This Row],[Purchase Date]],"MMMM")</f>
        <v>April</v>
      </c>
      <c r="T6232" s="9">
        <f>YEAR('Consolidtaed Data'!$F2680)</f>
        <v>2020</v>
      </c>
    </row>
    <row r="6233" spans="1:20" x14ac:dyDescent="0.3">
      <c r="A6233" s="9" t="s">
        <v>7259</v>
      </c>
      <c r="B6233" s="9" t="s">
        <v>278</v>
      </c>
      <c r="C6233" s="9" t="s">
        <v>86</v>
      </c>
      <c r="D6233" s="9" t="s">
        <v>68</v>
      </c>
      <c r="E6233" s="9" t="s">
        <v>96</v>
      </c>
      <c r="F6233" s="12">
        <v>44305</v>
      </c>
      <c r="G6233" s="12" t="str">
        <f>VLOOKUP(Table3[[#This Row],[Product ID]],[1]Products!$A:$G,2,0)</f>
        <v>Product 75</v>
      </c>
      <c r="H6233" s="22">
        <v>1</v>
      </c>
      <c r="I6233" s="9">
        <f>VLOOKUP('Consolidtaed Data'!$B2969,[1]Products!$A:$G,4,0)</f>
        <v>1178</v>
      </c>
      <c r="J6233" s="9">
        <f>VLOOKUP('Consolidtaed Data'!$B2969,[1]Products!$A:$G,3,0)</f>
        <v>683</v>
      </c>
      <c r="K6233" s="9">
        <f>'Consolidtaed Data'!$J2969*'Consolidtaed Data'!$H2969</f>
        <v>255</v>
      </c>
      <c r="L6233" s="9">
        <f>'Consolidtaed Data'!$I2969*'Consolidtaed Data'!$H2969</f>
        <v>392</v>
      </c>
      <c r="M6233" s="9">
        <f>'Consolidtaed Data'!$L2969-'Consolidtaed Data'!$K2969</f>
        <v>554</v>
      </c>
      <c r="N6233" s="9" t="str">
        <f>VLOOKUP('Consolidtaed Data'!$C2969,[1]Locations!$A:$O,2,0)</f>
        <v>Murrieta</v>
      </c>
      <c r="O6233" s="9" t="str">
        <f>VLOOKUP('Consolidtaed Data'!$D2969,'[1]Sales People'!$A:$B,2,0)</f>
        <v>Martin Carr</v>
      </c>
      <c r="P6233" s="9" t="str">
        <f>VLOOKUP('Consolidtaed Data'!$E2969,[1]Customers!$A:$B,2,0)</f>
        <v>Victor Watkins</v>
      </c>
      <c r="Q6233" s="11">
        <f>WEEKDAY('Consolidtaed Data'!$F2969)</f>
        <v>4</v>
      </c>
      <c r="R6233" s="9">
        <f>MONTH('Consolidtaed Data'!$F2969)</f>
        <v>8</v>
      </c>
      <c r="S6233" s="9" t="str">
        <f>TEXT(Table3[[#This Row],[Purchase Date]],"MMMM")</f>
        <v>April</v>
      </c>
      <c r="T6233" s="9">
        <f>YEAR('Consolidtaed Data'!$F2969)</f>
        <v>2020</v>
      </c>
    </row>
    <row r="6234" spans="1:20" x14ac:dyDescent="0.3">
      <c r="A6234" s="9" t="s">
        <v>7260</v>
      </c>
      <c r="B6234" s="9" t="s">
        <v>382</v>
      </c>
      <c r="C6234" s="9" t="s">
        <v>42</v>
      </c>
      <c r="D6234" s="9" t="s">
        <v>56</v>
      </c>
      <c r="E6234" s="9" t="s">
        <v>1342</v>
      </c>
      <c r="F6234" s="12">
        <v>44305</v>
      </c>
      <c r="G6234" s="12" t="str">
        <f>VLOOKUP(Table3[[#This Row],[Product ID]],[1]Products!$A:$G,2,0)</f>
        <v>Product 50</v>
      </c>
      <c r="H6234" s="22">
        <v>1</v>
      </c>
      <c r="I6234" s="9">
        <f>VLOOKUP('Consolidtaed Data'!$B3020,[1]Products!$A:$G,4,0)</f>
        <v>1119</v>
      </c>
      <c r="J6234" s="9">
        <f>VLOOKUP('Consolidtaed Data'!$B3020,[1]Products!$A:$G,3,0)</f>
        <v>683</v>
      </c>
      <c r="K6234" s="9">
        <f>'Consolidtaed Data'!$J3020*'Consolidtaed Data'!$H3020</f>
        <v>1636</v>
      </c>
      <c r="L6234" s="9">
        <f>'Consolidtaed Data'!$I3020*'Consolidtaed Data'!$H3020</f>
        <v>2044</v>
      </c>
      <c r="M6234" s="9">
        <f>'Consolidtaed Data'!$L3020-'Consolidtaed Data'!$K3020</f>
        <v>264</v>
      </c>
      <c r="N6234" s="9" t="str">
        <f>VLOOKUP('Consolidtaed Data'!$C3020,[1]Locations!$A:$O,2,0)</f>
        <v>Richmond</v>
      </c>
      <c r="O6234" s="9" t="str">
        <f>VLOOKUP('Consolidtaed Data'!$D3020,'[1]Sales People'!$A:$B,2,0)</f>
        <v>Patrick Ruiz</v>
      </c>
      <c r="P6234" s="9" t="str">
        <f>VLOOKUP('Consolidtaed Data'!$E3020,[1]Customers!$A:$B,2,0)</f>
        <v>Brandon Dixon</v>
      </c>
      <c r="Q6234" s="11">
        <f>WEEKDAY('Consolidtaed Data'!$F3020)</f>
        <v>1</v>
      </c>
      <c r="R6234" s="9">
        <f>MONTH('Consolidtaed Data'!$F3020)</f>
        <v>8</v>
      </c>
      <c r="S6234" s="9" t="str">
        <f>TEXT(Table3[[#This Row],[Purchase Date]],"MMMM")</f>
        <v>April</v>
      </c>
      <c r="T6234" s="9">
        <f>YEAR('Consolidtaed Data'!$F3020)</f>
        <v>2020</v>
      </c>
    </row>
    <row r="6235" spans="1:20" x14ac:dyDescent="0.3">
      <c r="A6235" s="9" t="s">
        <v>7261</v>
      </c>
      <c r="B6235" s="9" t="s">
        <v>531</v>
      </c>
      <c r="C6235" s="9" t="s">
        <v>126</v>
      </c>
      <c r="D6235" s="9" t="s">
        <v>281</v>
      </c>
      <c r="E6235" s="9" t="s">
        <v>578</v>
      </c>
      <c r="F6235" s="12">
        <v>44305</v>
      </c>
      <c r="G6235" s="12" t="str">
        <f>VLOOKUP(Table3[[#This Row],[Product ID]],[1]Products!$A:$G,2,0)</f>
        <v>Product 62</v>
      </c>
      <c r="H6235" s="22">
        <v>2</v>
      </c>
      <c r="I6235" s="9">
        <f>VLOOKUP('Consolidtaed Data'!$B3370,[1]Products!$A:$G,4,0)</f>
        <v>1380</v>
      </c>
      <c r="J6235" s="9">
        <f>VLOOKUP('Consolidtaed Data'!$B3370,[1]Products!$A:$G,3,0)</f>
        <v>1090</v>
      </c>
      <c r="K6235" s="9">
        <f>'Consolidtaed Data'!$J3370*'Consolidtaed Data'!$H3370</f>
        <v>252</v>
      </c>
      <c r="L6235" s="9">
        <f>'Consolidtaed Data'!$I3370*'Consolidtaed Data'!$H3370</f>
        <v>369</v>
      </c>
      <c r="M6235" s="9">
        <f>'Consolidtaed Data'!$L3370-'Consolidtaed Data'!$K3370</f>
        <v>1356</v>
      </c>
      <c r="N6235" s="9" t="str">
        <f>VLOOKUP('Consolidtaed Data'!$C3370,[1]Locations!$A:$O,2,0)</f>
        <v>Pasadena</v>
      </c>
      <c r="O6235" s="9" t="str">
        <f>VLOOKUP('Consolidtaed Data'!$D3370,'[1]Sales People'!$A:$B,2,0)</f>
        <v>Carl Elliott</v>
      </c>
      <c r="P6235" s="9" t="str">
        <f>VLOOKUP('Consolidtaed Data'!$E3370,[1]Customers!$A:$B,2,0)</f>
        <v>Clarence Cunningham</v>
      </c>
      <c r="Q6235" s="11">
        <f>WEEKDAY('Consolidtaed Data'!$F3370)</f>
        <v>7</v>
      </c>
      <c r="R6235" s="9">
        <f>MONTH('Consolidtaed Data'!$F3370)</f>
        <v>9</v>
      </c>
      <c r="S6235" s="9" t="str">
        <f>TEXT(Table3[[#This Row],[Purchase Date]],"MMMM")</f>
        <v>April</v>
      </c>
      <c r="T6235" s="9">
        <f>YEAR('Consolidtaed Data'!$F3370)</f>
        <v>2020</v>
      </c>
    </row>
    <row r="6236" spans="1:20" x14ac:dyDescent="0.3">
      <c r="A6236" s="9" t="s">
        <v>7262</v>
      </c>
      <c r="B6236" s="9" t="s">
        <v>712</v>
      </c>
      <c r="C6236" s="9" t="s">
        <v>458</v>
      </c>
      <c r="D6236" s="9" t="s">
        <v>22</v>
      </c>
      <c r="E6236" s="9" t="s">
        <v>150</v>
      </c>
      <c r="F6236" s="12">
        <v>44305</v>
      </c>
      <c r="G6236" s="12" t="str">
        <f>VLOOKUP(Table3[[#This Row],[Product ID]],[1]Products!$A:$G,2,0)</f>
        <v>Product 32</v>
      </c>
      <c r="H6236" s="22">
        <v>1</v>
      </c>
      <c r="I6236" s="9">
        <f>VLOOKUP('Consolidtaed Data'!$B3519,[1]Products!$A:$G,4,0)</f>
        <v>913</v>
      </c>
      <c r="J6236" s="9">
        <f>VLOOKUP('Consolidtaed Data'!$B3519,[1]Products!$A:$G,3,0)</f>
        <v>584</v>
      </c>
      <c r="K6236" s="9">
        <f>'Consolidtaed Data'!$J3519*'Consolidtaed Data'!$H3519</f>
        <v>1263</v>
      </c>
      <c r="L6236" s="9">
        <f>'Consolidtaed Data'!$I3519*'Consolidtaed Data'!$H3519</f>
        <v>1683</v>
      </c>
      <c r="M6236" s="9">
        <f>'Consolidtaed Data'!$L3519-'Consolidtaed Data'!$K3519</f>
        <v>90</v>
      </c>
      <c r="N6236" s="9" t="str">
        <f>VLOOKUP('Consolidtaed Data'!$C3519,[1]Locations!$A:$O,2,0)</f>
        <v>Santa Clara</v>
      </c>
      <c r="O6236" s="9" t="str">
        <f>VLOOKUP('Consolidtaed Data'!$D3519,'[1]Sales People'!$A:$B,2,0)</f>
        <v>Scott Mason</v>
      </c>
      <c r="P6236" s="9" t="str">
        <f>VLOOKUP('Consolidtaed Data'!$E3519,[1]Customers!$A:$B,2,0)</f>
        <v>Ernest Ortiz</v>
      </c>
      <c r="Q6236" s="11">
        <f>WEEKDAY('Consolidtaed Data'!$F3519)</f>
        <v>2</v>
      </c>
      <c r="R6236" s="9">
        <f>MONTH('Consolidtaed Data'!$F3519)</f>
        <v>9</v>
      </c>
      <c r="S6236" s="9" t="str">
        <f>TEXT(Table3[[#This Row],[Purchase Date]],"MMMM")</f>
        <v>April</v>
      </c>
      <c r="T6236" s="9">
        <f>YEAR('Consolidtaed Data'!$F3519)</f>
        <v>2020</v>
      </c>
    </row>
    <row r="6237" spans="1:20" x14ac:dyDescent="0.3">
      <c r="A6237" s="9" t="s">
        <v>7263</v>
      </c>
      <c r="B6237" s="9" t="s">
        <v>85</v>
      </c>
      <c r="C6237" s="9" t="s">
        <v>55</v>
      </c>
      <c r="D6237" s="9" t="s">
        <v>161</v>
      </c>
      <c r="E6237" s="9" t="s">
        <v>239</v>
      </c>
      <c r="F6237" s="12">
        <v>44306</v>
      </c>
      <c r="G6237" s="12" t="str">
        <f>VLOOKUP(Table3[[#This Row],[Product ID]],[1]Products!$A:$G,2,0)</f>
        <v>Product 93</v>
      </c>
      <c r="H6237" s="22">
        <v>2</v>
      </c>
      <c r="I6237" s="9">
        <f>VLOOKUP('Consolidtaed Data'!$B42,[1]Products!$A:$G,4,0)</f>
        <v>502</v>
      </c>
      <c r="J6237" s="9">
        <f>VLOOKUP('Consolidtaed Data'!$B42,[1]Products!$A:$G,3,0)</f>
        <v>296</v>
      </c>
      <c r="K6237" s="9">
        <f>'Consolidtaed Data'!$J42*'Consolidtaed Data'!$H42</f>
        <v>122</v>
      </c>
      <c r="L6237" s="9">
        <f>'Consolidtaed Data'!$I42*'Consolidtaed Data'!$H42</f>
        <v>190</v>
      </c>
      <c r="M6237" s="9">
        <f>'Consolidtaed Data'!$L42-'Consolidtaed Data'!$K42</f>
        <v>447</v>
      </c>
      <c r="N6237" s="9" t="str">
        <f>VLOOKUP('Consolidtaed Data'!$C42,[1]Locations!$A:$O,2,0)</f>
        <v>Victorville</v>
      </c>
      <c r="O6237" s="9" t="str">
        <f>VLOOKUP('Consolidtaed Data'!$D42,'[1]Sales People'!$A:$B,2,0)</f>
        <v>Gary Rodriguez</v>
      </c>
      <c r="P6237" s="9" t="str">
        <f>VLOOKUP('Consolidtaed Data'!$E42,[1]Customers!$A:$B,2,0)</f>
        <v>Jesse Hill</v>
      </c>
      <c r="Q6237" s="11">
        <f>WEEKDAY('Consolidtaed Data'!$F42)</f>
        <v>6</v>
      </c>
      <c r="R6237" s="9">
        <f>MONTH('Consolidtaed Data'!$F42)</f>
        <v>1</v>
      </c>
      <c r="S6237" s="9" t="str">
        <f>TEXT(Table3[[#This Row],[Purchase Date]],"MMMM")</f>
        <v>April</v>
      </c>
      <c r="T6237" s="9">
        <f>YEAR('Consolidtaed Data'!$F42)</f>
        <v>2020</v>
      </c>
    </row>
    <row r="6238" spans="1:20" x14ac:dyDescent="0.3">
      <c r="A6238" s="9" t="s">
        <v>7264</v>
      </c>
      <c r="B6238" s="9" t="s">
        <v>252</v>
      </c>
      <c r="C6238" s="9" t="s">
        <v>325</v>
      </c>
      <c r="D6238" s="9" t="s">
        <v>374</v>
      </c>
      <c r="E6238" s="9" t="s">
        <v>375</v>
      </c>
      <c r="F6238" s="12">
        <v>44306</v>
      </c>
      <c r="G6238" s="12" t="str">
        <f>VLOOKUP(Table3[[#This Row],[Product ID]],[1]Products!$A:$G,2,0)</f>
        <v>Product 81</v>
      </c>
      <c r="H6238" s="22">
        <v>1</v>
      </c>
      <c r="I6238" s="9">
        <f>VLOOKUP('Consolidtaed Data'!$B81,[1]Products!$A:$G,4,0)</f>
        <v>2396</v>
      </c>
      <c r="J6238" s="9">
        <f>VLOOKUP('Consolidtaed Data'!$B81,[1]Products!$A:$G,3,0)</f>
        <v>1965</v>
      </c>
      <c r="K6238" s="9">
        <f>'Consolidtaed Data'!$J81*'Consolidtaed Data'!$H81</f>
        <v>984</v>
      </c>
      <c r="L6238" s="9">
        <f>'Consolidtaed Data'!$I81*'Consolidtaed Data'!$H81</f>
        <v>1367</v>
      </c>
      <c r="M6238" s="9">
        <f>'Consolidtaed Data'!$L81-'Consolidtaed Data'!$K81</f>
        <v>1852</v>
      </c>
      <c r="N6238" s="9" t="str">
        <f>VLOOKUP('Consolidtaed Data'!$C81,[1]Locations!$A:$O,2,0)</f>
        <v>Roseville</v>
      </c>
      <c r="O6238" s="9" t="str">
        <f>VLOOKUP('Consolidtaed Data'!$D81,'[1]Sales People'!$A:$B,2,0)</f>
        <v>Sean Miller</v>
      </c>
      <c r="P6238" s="9" t="str">
        <f>VLOOKUP('Consolidtaed Data'!$E81,[1]Customers!$A:$B,2,0)</f>
        <v>Daniel Barnes</v>
      </c>
      <c r="Q6238" s="11">
        <f>WEEKDAY('Consolidtaed Data'!$F81)</f>
        <v>2</v>
      </c>
      <c r="R6238" s="9">
        <f>MONTH('Consolidtaed Data'!$F81)</f>
        <v>1</v>
      </c>
      <c r="S6238" s="9" t="str">
        <f>TEXT(Table3[[#This Row],[Purchase Date]],"MMMM")</f>
        <v>April</v>
      </c>
      <c r="T6238" s="9">
        <f>YEAR('Consolidtaed Data'!$F81)</f>
        <v>2020</v>
      </c>
    </row>
    <row r="6239" spans="1:20" x14ac:dyDescent="0.3">
      <c r="A6239" s="9" t="s">
        <v>7265</v>
      </c>
      <c r="B6239" s="9" t="s">
        <v>29</v>
      </c>
      <c r="C6239" s="9" t="s">
        <v>55</v>
      </c>
      <c r="D6239" s="9" t="s">
        <v>272</v>
      </c>
      <c r="E6239" s="9" t="s">
        <v>436</v>
      </c>
      <c r="F6239" s="12">
        <v>44306</v>
      </c>
      <c r="G6239" s="12" t="str">
        <f>VLOOKUP(Table3[[#This Row],[Product ID]],[1]Products!$A:$G,2,0)</f>
        <v>Product 37</v>
      </c>
      <c r="H6239" s="22">
        <v>1</v>
      </c>
      <c r="I6239" s="9">
        <f>VLOOKUP('Consolidtaed Data'!$B101,[1]Products!$A:$G,4,0)</f>
        <v>1405</v>
      </c>
      <c r="J6239" s="9">
        <f>VLOOKUP('Consolidtaed Data'!$B101,[1]Products!$A:$G,3,0)</f>
        <v>1054</v>
      </c>
      <c r="K6239" s="9">
        <f>'Consolidtaed Data'!$J101*'Consolidtaed Data'!$H101</f>
        <v>5331</v>
      </c>
      <c r="L6239" s="9">
        <f>'Consolidtaed Data'!$I101*'Consolidtaed Data'!$H101</f>
        <v>6423</v>
      </c>
      <c r="M6239" s="9">
        <f>'Consolidtaed Data'!$L101-'Consolidtaed Data'!$K101</f>
        <v>1980</v>
      </c>
      <c r="N6239" s="9" t="str">
        <f>VLOOKUP('Consolidtaed Data'!$C101,[1]Locations!$A:$O,2,0)</f>
        <v>Oceanside</v>
      </c>
      <c r="O6239" s="9" t="str">
        <f>VLOOKUP('Consolidtaed Data'!$D101,'[1]Sales People'!$A:$B,2,0)</f>
        <v>Larry Castillo</v>
      </c>
      <c r="P6239" s="9" t="str">
        <f>VLOOKUP('Consolidtaed Data'!$E101,[1]Customers!$A:$B,2,0)</f>
        <v>Jeremy Schmidt</v>
      </c>
      <c r="Q6239" s="11">
        <f>WEEKDAY('Consolidtaed Data'!$F101)</f>
        <v>4</v>
      </c>
      <c r="R6239" s="9">
        <f>MONTH('Consolidtaed Data'!$F101)</f>
        <v>1</v>
      </c>
      <c r="S6239" s="9" t="str">
        <f>TEXT(Table3[[#This Row],[Purchase Date]],"MMMM")</f>
        <v>April</v>
      </c>
      <c r="T6239" s="9">
        <f>YEAR('Consolidtaed Data'!$F101)</f>
        <v>2020</v>
      </c>
    </row>
    <row r="6240" spans="1:20" x14ac:dyDescent="0.3">
      <c r="A6240" s="9" t="s">
        <v>7266</v>
      </c>
      <c r="B6240" s="9" t="s">
        <v>129</v>
      </c>
      <c r="C6240" s="9" t="s">
        <v>90</v>
      </c>
      <c r="D6240" s="9" t="s">
        <v>100</v>
      </c>
      <c r="E6240" s="9" t="s">
        <v>442</v>
      </c>
      <c r="F6240" s="12">
        <v>44306</v>
      </c>
      <c r="G6240" s="12" t="str">
        <f>VLOOKUP(Table3[[#This Row],[Product ID]],[1]Products!$A:$G,2,0)</f>
        <v>Product 47</v>
      </c>
      <c r="H6240" s="22">
        <v>1</v>
      </c>
      <c r="I6240" s="9">
        <f>VLOOKUP('Consolidtaed Data'!$B103,[1]Products!$A:$G,4,0)</f>
        <v>1889</v>
      </c>
      <c r="J6240" s="9">
        <f>VLOOKUP('Consolidtaed Data'!$B103,[1]Products!$A:$G,3,0)</f>
        <v>945</v>
      </c>
      <c r="K6240" s="9">
        <f>'Consolidtaed Data'!$J103*'Consolidtaed Data'!$H103</f>
        <v>800</v>
      </c>
      <c r="L6240" s="9">
        <f>'Consolidtaed Data'!$I103*'Consolidtaed Data'!$H103</f>
        <v>1160</v>
      </c>
      <c r="M6240" s="9">
        <f>'Consolidtaed Data'!$L103-'Consolidtaed Data'!$K103</f>
        <v>408</v>
      </c>
      <c r="N6240" s="9" t="str">
        <f>VLOOKUP('Consolidtaed Data'!$C103,[1]Locations!$A:$O,2,0)</f>
        <v>East Los Angeles</v>
      </c>
      <c r="O6240" s="9" t="str">
        <f>VLOOKUP('Consolidtaed Data'!$D103,'[1]Sales People'!$A:$B,2,0)</f>
        <v>Martin Perry</v>
      </c>
      <c r="P6240" s="9" t="str">
        <f>VLOOKUP('Consolidtaed Data'!$E103,[1]Customers!$A:$B,2,0)</f>
        <v>Raymond Alexander</v>
      </c>
      <c r="Q6240" s="11">
        <f>WEEKDAY('Consolidtaed Data'!$F103)</f>
        <v>4</v>
      </c>
      <c r="R6240" s="9">
        <f>MONTH('Consolidtaed Data'!$F103)</f>
        <v>1</v>
      </c>
      <c r="S6240" s="9" t="str">
        <f>TEXT(Table3[[#This Row],[Purchase Date]],"MMMM")</f>
        <v>April</v>
      </c>
      <c r="T6240" s="9">
        <f>YEAR('Consolidtaed Data'!$F103)</f>
        <v>2020</v>
      </c>
    </row>
    <row r="6241" spans="1:20" x14ac:dyDescent="0.3">
      <c r="A6241" s="9" t="s">
        <v>7267</v>
      </c>
      <c r="B6241" s="9" t="s">
        <v>125</v>
      </c>
      <c r="C6241" s="9" t="s">
        <v>126</v>
      </c>
      <c r="D6241" s="9" t="s">
        <v>56</v>
      </c>
      <c r="E6241" s="9" t="s">
        <v>496</v>
      </c>
      <c r="F6241" s="12">
        <v>44306</v>
      </c>
      <c r="G6241" s="12" t="str">
        <f>VLOOKUP(Table3[[#This Row],[Product ID]],[1]Products!$A:$G,2,0)</f>
        <v>Product 40</v>
      </c>
      <c r="H6241" s="22">
        <v>1</v>
      </c>
      <c r="I6241" s="9">
        <f>VLOOKUP('Consolidtaed Data'!$B122,[1]Products!$A:$G,4,0)</f>
        <v>1809</v>
      </c>
      <c r="J6241" s="9">
        <f>VLOOKUP('Consolidtaed Data'!$B122,[1]Products!$A:$G,3,0)</f>
        <v>1067</v>
      </c>
      <c r="K6241" s="9">
        <f>'Consolidtaed Data'!$J122*'Consolidtaed Data'!$H122</f>
        <v>842</v>
      </c>
      <c r="L6241" s="9">
        <f>'Consolidtaed Data'!$I122*'Consolidtaed Data'!$H122</f>
        <v>1122</v>
      </c>
      <c r="M6241" s="9">
        <f>'Consolidtaed Data'!$L122-'Consolidtaed Data'!$K122</f>
        <v>264</v>
      </c>
      <c r="N6241" s="9" t="str">
        <f>VLOOKUP('Consolidtaed Data'!$C122,[1]Locations!$A:$O,2,0)</f>
        <v>Los Angeles</v>
      </c>
      <c r="O6241" s="9" t="str">
        <f>VLOOKUP('Consolidtaed Data'!$D122,'[1]Sales People'!$A:$B,2,0)</f>
        <v>Carl Hall</v>
      </c>
      <c r="P6241" s="9" t="str">
        <f>VLOOKUP('Consolidtaed Data'!$E122,[1]Customers!$A:$B,2,0)</f>
        <v>Samuel Kim</v>
      </c>
      <c r="Q6241" s="11">
        <f>WEEKDAY('Consolidtaed Data'!$F122)</f>
        <v>6</v>
      </c>
      <c r="R6241" s="9">
        <f>MONTH('Consolidtaed Data'!$F122)</f>
        <v>1</v>
      </c>
      <c r="S6241" s="9" t="str">
        <f>TEXT(Table3[[#This Row],[Purchase Date]],"MMMM")</f>
        <v>April</v>
      </c>
      <c r="T6241" s="9">
        <f>YEAR('Consolidtaed Data'!$F122)</f>
        <v>2020</v>
      </c>
    </row>
    <row r="6242" spans="1:20" x14ac:dyDescent="0.3">
      <c r="A6242" s="9" t="s">
        <v>7268</v>
      </c>
      <c r="B6242" s="9" t="s">
        <v>340</v>
      </c>
      <c r="C6242" s="9" t="s">
        <v>394</v>
      </c>
      <c r="D6242" s="9" t="s">
        <v>235</v>
      </c>
      <c r="E6242" s="9" t="s">
        <v>812</v>
      </c>
      <c r="F6242" s="12">
        <v>44306</v>
      </c>
      <c r="G6242" s="12" t="str">
        <f>VLOOKUP(Table3[[#This Row],[Product ID]],[1]Products!$A:$G,2,0)</f>
        <v>Product 34</v>
      </c>
      <c r="H6242" s="22">
        <v>2</v>
      </c>
      <c r="I6242" s="9">
        <f>VLOOKUP('Consolidtaed Data'!$B271,[1]Products!$A:$G,4,0)</f>
        <v>871</v>
      </c>
      <c r="J6242" s="9">
        <f>VLOOKUP('Consolidtaed Data'!$B271,[1]Products!$A:$G,3,0)</f>
        <v>540</v>
      </c>
      <c r="K6242" s="9">
        <f>'Consolidtaed Data'!$J271*'Consolidtaed Data'!$H271</f>
        <v>421</v>
      </c>
      <c r="L6242" s="9">
        <f>'Consolidtaed Data'!$I271*'Consolidtaed Data'!$H271</f>
        <v>561</v>
      </c>
      <c r="M6242" s="9">
        <f>'Consolidtaed Data'!$L271-'Consolidtaed Data'!$K271</f>
        <v>480</v>
      </c>
      <c r="N6242" s="9" t="str">
        <f>VLOOKUP('Consolidtaed Data'!$C271,[1]Locations!$A:$O,2,0)</f>
        <v>Santa Rosa</v>
      </c>
      <c r="O6242" s="9" t="str">
        <f>VLOOKUP('Consolidtaed Data'!$D271,'[1]Sales People'!$A:$B,2,0)</f>
        <v>Scott Mason</v>
      </c>
      <c r="P6242" s="9" t="str">
        <f>VLOOKUP('Consolidtaed Data'!$E271,[1]Customers!$A:$B,2,0)</f>
        <v>Daniel Moreno</v>
      </c>
      <c r="Q6242" s="11">
        <f>WEEKDAY('Consolidtaed Data'!$F271)</f>
        <v>2</v>
      </c>
      <c r="R6242" s="9">
        <f>MONTH('Consolidtaed Data'!$F271)</f>
        <v>1</v>
      </c>
      <c r="S6242" s="9" t="str">
        <f>TEXT(Table3[[#This Row],[Purchase Date]],"MMMM")</f>
        <v>April</v>
      </c>
      <c r="T6242" s="9">
        <f>YEAR('Consolidtaed Data'!$F271)</f>
        <v>2020</v>
      </c>
    </row>
    <row r="6243" spans="1:20" x14ac:dyDescent="0.3">
      <c r="A6243" s="9" t="s">
        <v>7269</v>
      </c>
      <c r="B6243" s="9" t="s">
        <v>418</v>
      </c>
      <c r="C6243" s="9" t="s">
        <v>249</v>
      </c>
      <c r="D6243" s="9" t="s">
        <v>149</v>
      </c>
      <c r="E6243" s="9" t="s">
        <v>444</v>
      </c>
      <c r="F6243" s="12">
        <v>44306</v>
      </c>
      <c r="G6243" s="12" t="str">
        <f>VLOOKUP(Table3[[#This Row],[Product ID]],[1]Products!$A:$G,2,0)</f>
        <v>Product 82</v>
      </c>
      <c r="H6243" s="22">
        <v>4</v>
      </c>
      <c r="I6243" s="9">
        <f>VLOOKUP('Consolidtaed Data'!$B300,[1]Products!$A:$G,4,0)</f>
        <v>2497</v>
      </c>
      <c r="J6243" s="9">
        <f>VLOOKUP('Consolidtaed Data'!$B300,[1]Products!$A:$G,3,0)</f>
        <v>1473</v>
      </c>
      <c r="K6243" s="9">
        <f>'Consolidtaed Data'!$J300*'Consolidtaed Data'!$H300</f>
        <v>1399</v>
      </c>
      <c r="L6243" s="9">
        <f>'Consolidtaed Data'!$I300*'Consolidtaed Data'!$H300</f>
        <v>2294</v>
      </c>
      <c r="M6243" s="9">
        <f>'Consolidtaed Data'!$L300-'Consolidtaed Data'!$K300</f>
        <v>492</v>
      </c>
      <c r="N6243" s="9" t="str">
        <f>VLOOKUP('Consolidtaed Data'!$C300,[1]Locations!$A:$O,2,0)</f>
        <v>Antioch</v>
      </c>
      <c r="O6243" s="9" t="str">
        <f>VLOOKUP('Consolidtaed Data'!$D300,'[1]Sales People'!$A:$B,2,0)</f>
        <v>Bobby Russell</v>
      </c>
      <c r="P6243" s="9" t="str">
        <f>VLOOKUP('Consolidtaed Data'!$E300,[1]Customers!$A:$B,2,0)</f>
        <v>Jose Watson</v>
      </c>
      <c r="Q6243" s="11">
        <f>WEEKDAY('Consolidtaed Data'!$F300)</f>
        <v>3</v>
      </c>
      <c r="R6243" s="9">
        <f>MONTH('Consolidtaed Data'!$F300)</f>
        <v>1</v>
      </c>
      <c r="S6243" s="9" t="str">
        <f>TEXT(Table3[[#This Row],[Purchase Date]],"MMMM")</f>
        <v>April</v>
      </c>
      <c r="T6243" s="9">
        <f>YEAR('Consolidtaed Data'!$F300)</f>
        <v>2020</v>
      </c>
    </row>
    <row r="6244" spans="1:20" x14ac:dyDescent="0.3">
      <c r="A6244" s="9" t="s">
        <v>7270</v>
      </c>
      <c r="B6244" s="9" t="s">
        <v>610</v>
      </c>
      <c r="C6244" s="9" t="s">
        <v>130</v>
      </c>
      <c r="D6244" s="9" t="s">
        <v>87</v>
      </c>
      <c r="E6244" s="9" t="s">
        <v>875</v>
      </c>
      <c r="F6244" s="12">
        <v>44306</v>
      </c>
      <c r="G6244" s="12" t="str">
        <f>VLOOKUP(Table3[[#This Row],[Product ID]],[1]Products!$A:$G,2,0)</f>
        <v>Product 12</v>
      </c>
      <c r="H6244" s="22">
        <v>4</v>
      </c>
      <c r="I6244" s="9">
        <f>VLOOKUP('Consolidtaed Data'!$B306,[1]Products!$A:$G,4,0)</f>
        <v>217</v>
      </c>
      <c r="J6244" s="9">
        <f>VLOOKUP('Consolidtaed Data'!$B306,[1]Products!$A:$G,3,0)</f>
        <v>171</v>
      </c>
      <c r="K6244" s="9">
        <f>'Consolidtaed Data'!$J306*'Consolidtaed Data'!$H306</f>
        <v>584</v>
      </c>
      <c r="L6244" s="9">
        <f>'Consolidtaed Data'!$I306*'Consolidtaed Data'!$H306</f>
        <v>913</v>
      </c>
      <c r="M6244" s="9">
        <f>'Consolidtaed Data'!$L306-'Consolidtaed Data'!$K306</f>
        <v>580</v>
      </c>
      <c r="N6244" s="9" t="str">
        <f>VLOOKUP('Consolidtaed Data'!$C306,[1]Locations!$A:$O,2,0)</f>
        <v>Salinas</v>
      </c>
      <c r="O6244" s="9" t="str">
        <f>VLOOKUP('Consolidtaed Data'!$D306,'[1]Sales People'!$A:$B,2,0)</f>
        <v>Martin Perry</v>
      </c>
      <c r="P6244" s="9" t="str">
        <f>VLOOKUP('Consolidtaed Data'!$E306,[1]Customers!$A:$B,2,0)</f>
        <v>Terry Harris</v>
      </c>
      <c r="Q6244" s="11">
        <f>WEEKDAY('Consolidtaed Data'!$F306)</f>
        <v>4</v>
      </c>
      <c r="R6244" s="9">
        <f>MONTH('Consolidtaed Data'!$F306)</f>
        <v>1</v>
      </c>
      <c r="S6244" s="9" t="str">
        <f>TEXT(Table3[[#This Row],[Purchase Date]],"MMMM")</f>
        <v>April</v>
      </c>
      <c r="T6244" s="9">
        <f>YEAR('Consolidtaed Data'!$F306)</f>
        <v>2020</v>
      </c>
    </row>
    <row r="6245" spans="1:20" x14ac:dyDescent="0.3">
      <c r="A6245" s="9" t="s">
        <v>7271</v>
      </c>
      <c r="B6245" s="9" t="s">
        <v>238</v>
      </c>
      <c r="C6245" s="9" t="s">
        <v>8</v>
      </c>
      <c r="D6245" s="9" t="s">
        <v>272</v>
      </c>
      <c r="E6245" s="9" t="s">
        <v>903</v>
      </c>
      <c r="F6245" s="12">
        <v>44306</v>
      </c>
      <c r="G6245" s="12" t="str">
        <f>VLOOKUP(Table3[[#This Row],[Product ID]],[1]Products!$A:$G,2,0)</f>
        <v>Product 49</v>
      </c>
      <c r="H6245" s="22">
        <v>3</v>
      </c>
      <c r="I6245" s="9">
        <f>VLOOKUP('Consolidtaed Data'!$B364,[1]Products!$A:$G,4,0)</f>
        <v>1467</v>
      </c>
      <c r="J6245" s="9">
        <f>VLOOKUP('Consolidtaed Data'!$B364,[1]Products!$A:$G,3,0)</f>
        <v>807</v>
      </c>
      <c r="K6245" s="9">
        <f>'Consolidtaed Data'!$J364*'Consolidtaed Data'!$H364</f>
        <v>1434</v>
      </c>
      <c r="L6245" s="9">
        <f>'Consolidtaed Data'!$I364*'Consolidtaed Data'!$H364</f>
        <v>2658</v>
      </c>
      <c r="M6245" s="9">
        <f>'Consolidtaed Data'!$L364-'Consolidtaed Data'!$K364</f>
        <v>344</v>
      </c>
      <c r="N6245" s="9" t="str">
        <f>VLOOKUP('Consolidtaed Data'!$C364,[1]Locations!$A:$O,2,0)</f>
        <v>Torrance</v>
      </c>
      <c r="O6245" s="9" t="str">
        <f>VLOOKUP('Consolidtaed Data'!$D364,'[1]Sales People'!$A:$B,2,0)</f>
        <v>Jimmy Young</v>
      </c>
      <c r="P6245" s="9" t="str">
        <f>VLOOKUP('Consolidtaed Data'!$E364,[1]Customers!$A:$B,2,0)</f>
        <v>Benjamin Morgan</v>
      </c>
      <c r="Q6245" s="11">
        <f>WEEKDAY('Consolidtaed Data'!$F364)</f>
        <v>1</v>
      </c>
      <c r="R6245" s="9">
        <f>MONTH('Consolidtaed Data'!$F364)</f>
        <v>1</v>
      </c>
      <c r="S6245" s="9" t="str">
        <f>TEXT(Table3[[#This Row],[Purchase Date]],"MMMM")</f>
        <v>April</v>
      </c>
      <c r="T6245" s="9">
        <f>YEAR('Consolidtaed Data'!$F364)</f>
        <v>2020</v>
      </c>
    </row>
    <row r="6246" spans="1:20" x14ac:dyDescent="0.3">
      <c r="A6246" s="9" t="s">
        <v>7272</v>
      </c>
      <c r="B6246" s="9" t="s">
        <v>366</v>
      </c>
      <c r="C6246" s="9" t="s">
        <v>16</v>
      </c>
      <c r="D6246" s="9" t="s">
        <v>105</v>
      </c>
      <c r="E6246" s="9" t="s">
        <v>114</v>
      </c>
      <c r="F6246" s="12">
        <v>44306</v>
      </c>
      <c r="G6246" s="12" t="str">
        <f>VLOOKUP(Table3[[#This Row],[Product ID]],[1]Products!$A:$G,2,0)</f>
        <v>Product 39</v>
      </c>
      <c r="H6246" s="22">
        <v>4</v>
      </c>
      <c r="I6246" s="9">
        <f>VLOOKUP('Consolidtaed Data'!$B483,[1]Products!$A:$G,4,0)</f>
        <v>35</v>
      </c>
      <c r="J6246" s="9">
        <f>VLOOKUP('Consolidtaed Data'!$B483,[1]Products!$A:$G,3,0)</f>
        <v>22</v>
      </c>
      <c r="K6246" s="9">
        <f>'Consolidtaed Data'!$J483*'Consolidtaed Data'!$H483</f>
        <v>1367</v>
      </c>
      <c r="L6246" s="9">
        <f>'Consolidtaed Data'!$I483*'Consolidtaed Data'!$H483</f>
        <v>2241</v>
      </c>
      <c r="M6246" s="9">
        <f>'Consolidtaed Data'!$L483-'Consolidtaed Data'!$K483</f>
        <v>3420</v>
      </c>
      <c r="N6246" s="9" t="str">
        <f>VLOOKUP('Consolidtaed Data'!$C483,[1]Locations!$A:$O,2,0)</f>
        <v>San Francisco</v>
      </c>
      <c r="O6246" s="9" t="str">
        <f>VLOOKUP('Consolidtaed Data'!$D483,'[1]Sales People'!$A:$B,2,0)</f>
        <v>Andrew Bowman</v>
      </c>
      <c r="P6246" s="9" t="str">
        <f>VLOOKUP('Consolidtaed Data'!$E483,[1]Customers!$A:$B,2,0)</f>
        <v>Jimmy Grant</v>
      </c>
      <c r="Q6246" s="11">
        <f>WEEKDAY('Consolidtaed Data'!$F483)</f>
        <v>2</v>
      </c>
      <c r="R6246" s="9">
        <f>MONTH('Consolidtaed Data'!$F483)</f>
        <v>2</v>
      </c>
      <c r="S6246" s="9" t="str">
        <f>TEXT(Table3[[#This Row],[Purchase Date]],"MMMM")</f>
        <v>April</v>
      </c>
      <c r="T6246" s="9">
        <f>YEAR('Consolidtaed Data'!$F483)</f>
        <v>2020</v>
      </c>
    </row>
    <row r="6247" spans="1:20" x14ac:dyDescent="0.3">
      <c r="A6247" s="9" t="s">
        <v>7273</v>
      </c>
      <c r="B6247" s="9" t="s">
        <v>278</v>
      </c>
      <c r="C6247" s="9" t="s">
        <v>86</v>
      </c>
      <c r="D6247" s="9" t="s">
        <v>281</v>
      </c>
      <c r="E6247" s="9" t="s">
        <v>445</v>
      </c>
      <c r="F6247" s="12">
        <v>44306</v>
      </c>
      <c r="G6247" s="12" t="str">
        <f>VLOOKUP(Table3[[#This Row],[Product ID]],[1]Products!$A:$G,2,0)</f>
        <v>Product 75</v>
      </c>
      <c r="H6247" s="22">
        <v>1</v>
      </c>
      <c r="I6247" s="9">
        <f>VLOOKUP('Consolidtaed Data'!$B611,[1]Products!$A:$G,4,0)</f>
        <v>799</v>
      </c>
      <c r="J6247" s="9">
        <f>VLOOKUP('Consolidtaed Data'!$B611,[1]Products!$A:$G,3,0)</f>
        <v>455</v>
      </c>
      <c r="K6247" s="9">
        <f>'Consolidtaed Data'!$J611*'Consolidtaed Data'!$H611</f>
        <v>2700</v>
      </c>
      <c r="L6247" s="9">
        <f>'Consolidtaed Data'!$I611*'Consolidtaed Data'!$H611</f>
        <v>4500</v>
      </c>
      <c r="M6247" s="9">
        <f>'Consolidtaed Data'!$L611-'Consolidtaed Data'!$K611</f>
        <v>206</v>
      </c>
      <c r="N6247" s="9" t="str">
        <f>VLOOKUP('Consolidtaed Data'!$C611,[1]Locations!$A:$O,2,0)</f>
        <v>Rancho Cucamonga</v>
      </c>
      <c r="O6247" s="9" t="str">
        <f>VLOOKUP('Consolidtaed Data'!$D611,'[1]Sales People'!$A:$B,2,0)</f>
        <v>Martin Perry</v>
      </c>
      <c r="P6247" s="9" t="str">
        <f>VLOOKUP('Consolidtaed Data'!$E611,[1]Customers!$A:$B,2,0)</f>
        <v>Eugene Hunter</v>
      </c>
      <c r="Q6247" s="11">
        <f>WEEKDAY('Consolidtaed Data'!$F611)</f>
        <v>5</v>
      </c>
      <c r="R6247" s="9">
        <f>MONTH('Consolidtaed Data'!$F611)</f>
        <v>2</v>
      </c>
      <c r="S6247" s="9" t="str">
        <f>TEXT(Table3[[#This Row],[Purchase Date]],"MMMM")</f>
        <v>April</v>
      </c>
      <c r="T6247" s="9">
        <f>YEAR('Consolidtaed Data'!$F611)</f>
        <v>2020</v>
      </c>
    </row>
    <row r="6248" spans="1:20" x14ac:dyDescent="0.3">
      <c r="A6248" s="9" t="s">
        <v>7274</v>
      </c>
      <c r="B6248" s="9" t="s">
        <v>172</v>
      </c>
      <c r="C6248" s="9" t="s">
        <v>420</v>
      </c>
      <c r="D6248" s="9" t="s">
        <v>64</v>
      </c>
      <c r="E6248" s="9" t="s">
        <v>488</v>
      </c>
      <c r="F6248" s="12">
        <v>44306</v>
      </c>
      <c r="G6248" s="12" t="str">
        <f>VLOOKUP(Table3[[#This Row],[Product ID]],[1]Products!$A:$G,2,0)</f>
        <v>Product 4</v>
      </c>
      <c r="H6248" s="22">
        <v>1</v>
      </c>
      <c r="I6248" s="9">
        <f>VLOOKUP('Consolidtaed Data'!$B1016,[1]Products!$A:$G,4,0)</f>
        <v>1967</v>
      </c>
      <c r="J6248" s="9">
        <f>VLOOKUP('Consolidtaed Data'!$B1016,[1]Products!$A:$G,3,0)</f>
        <v>1397</v>
      </c>
      <c r="K6248" s="9">
        <f>'Consolidtaed Data'!$J1016*'Consolidtaed Data'!$H1016</f>
        <v>2248</v>
      </c>
      <c r="L6248" s="9">
        <f>'Consolidtaed Data'!$I1016*'Consolidtaed Data'!$H1016</f>
        <v>3304</v>
      </c>
      <c r="M6248" s="9">
        <f>'Consolidtaed Data'!$L1016-'Consolidtaed Data'!$K1016</f>
        <v>51</v>
      </c>
      <c r="N6248" s="9" t="str">
        <f>VLOOKUP('Consolidtaed Data'!$C1016,[1]Locations!$A:$O,2,0)</f>
        <v>San Jose</v>
      </c>
      <c r="O6248" s="9" t="str">
        <f>VLOOKUP('Consolidtaed Data'!$D1016,'[1]Sales People'!$A:$B,2,0)</f>
        <v>Ronald Reed</v>
      </c>
      <c r="P6248" s="9" t="str">
        <f>VLOOKUP('Consolidtaed Data'!$E1016,[1]Customers!$A:$B,2,0)</f>
        <v>Bruce Morrison</v>
      </c>
      <c r="Q6248" s="11">
        <f>WEEKDAY('Consolidtaed Data'!$F1016)</f>
        <v>6</v>
      </c>
      <c r="R6248" s="9">
        <f>MONTH('Consolidtaed Data'!$F1016)</f>
        <v>3</v>
      </c>
      <c r="S6248" s="9" t="str">
        <f>TEXT(Table3[[#This Row],[Purchase Date]],"MMMM")</f>
        <v>April</v>
      </c>
      <c r="T6248" s="9">
        <f>YEAR('Consolidtaed Data'!$F1016)</f>
        <v>2020</v>
      </c>
    </row>
    <row r="6249" spans="1:20" x14ac:dyDescent="0.3">
      <c r="A6249" s="9" t="s">
        <v>7275</v>
      </c>
      <c r="B6249" s="9" t="s">
        <v>294</v>
      </c>
      <c r="C6249" s="9" t="s">
        <v>157</v>
      </c>
      <c r="D6249" s="9" t="s">
        <v>95</v>
      </c>
      <c r="E6249" s="9" t="s">
        <v>696</v>
      </c>
      <c r="F6249" s="12">
        <v>44306</v>
      </c>
      <c r="G6249" s="12" t="str">
        <f>VLOOKUP(Table3[[#This Row],[Product ID]],[1]Products!$A:$G,2,0)</f>
        <v>Product 51</v>
      </c>
      <c r="H6249" s="22">
        <v>1</v>
      </c>
      <c r="I6249" s="9">
        <f>VLOOKUP('Consolidtaed Data'!$B1145,[1]Products!$A:$G,4,0)</f>
        <v>2257</v>
      </c>
      <c r="J6249" s="9">
        <f>VLOOKUP('Consolidtaed Data'!$B1145,[1]Products!$A:$G,3,0)</f>
        <v>1535</v>
      </c>
      <c r="K6249" s="9">
        <f>'Consolidtaed Data'!$J1145*'Consolidtaed Data'!$H1145</f>
        <v>1434</v>
      </c>
      <c r="L6249" s="9">
        <f>'Consolidtaed Data'!$I1145*'Consolidtaed Data'!$H1145</f>
        <v>2658</v>
      </c>
      <c r="M6249" s="9">
        <f>'Consolidtaed Data'!$L1145-'Consolidtaed Data'!$K1145</f>
        <v>13</v>
      </c>
      <c r="N6249" s="9" t="str">
        <f>VLOOKUP('Consolidtaed Data'!$C1145,[1]Locations!$A:$O,2,0)</f>
        <v>Fullerton</v>
      </c>
      <c r="O6249" s="9" t="str">
        <f>VLOOKUP('Consolidtaed Data'!$D1145,'[1]Sales People'!$A:$B,2,0)</f>
        <v>Brian Hansen</v>
      </c>
      <c r="P6249" s="9" t="str">
        <f>VLOOKUP('Consolidtaed Data'!$E1145,[1]Customers!$A:$B,2,0)</f>
        <v>Jesse Wells</v>
      </c>
      <c r="Q6249" s="11">
        <f>WEEKDAY('Consolidtaed Data'!$F1145)</f>
        <v>2</v>
      </c>
      <c r="R6249" s="9">
        <f>MONTH('Consolidtaed Data'!$F1145)</f>
        <v>3</v>
      </c>
      <c r="S6249" s="9" t="str">
        <f>TEXT(Table3[[#This Row],[Purchase Date]],"MMMM")</f>
        <v>April</v>
      </c>
      <c r="T6249" s="9">
        <f>YEAR('Consolidtaed Data'!$F1145)</f>
        <v>2020</v>
      </c>
    </row>
    <row r="6250" spans="1:20" x14ac:dyDescent="0.3">
      <c r="A6250" s="9" t="s">
        <v>7276</v>
      </c>
      <c r="B6250" s="9" t="s">
        <v>148</v>
      </c>
      <c r="C6250" s="9" t="s">
        <v>82</v>
      </c>
      <c r="D6250" s="9" t="s">
        <v>87</v>
      </c>
      <c r="E6250" s="9" t="s">
        <v>1201</v>
      </c>
      <c r="F6250" s="12">
        <v>44306</v>
      </c>
      <c r="G6250" s="12" t="str">
        <f>VLOOKUP(Table3[[#This Row],[Product ID]],[1]Products!$A:$G,2,0)</f>
        <v>Product 16</v>
      </c>
      <c r="H6250" s="22">
        <v>1</v>
      </c>
      <c r="I6250" s="9">
        <f>VLOOKUP('Consolidtaed Data'!$B1215,[1]Products!$A:$G,4,0)</f>
        <v>1812</v>
      </c>
      <c r="J6250" s="9">
        <f>VLOOKUP('Consolidtaed Data'!$B1215,[1]Products!$A:$G,3,0)</f>
        <v>1305</v>
      </c>
      <c r="K6250" s="9">
        <f>'Consolidtaed Data'!$J1215*'Consolidtaed Data'!$H1215</f>
        <v>455</v>
      </c>
      <c r="L6250" s="9">
        <f>'Consolidtaed Data'!$I1215*'Consolidtaed Data'!$H1215</f>
        <v>799</v>
      </c>
      <c r="M6250" s="9">
        <f>'Consolidtaed Data'!$L1215-'Consolidtaed Data'!$K1215</f>
        <v>1092</v>
      </c>
      <c r="N6250" s="9" t="str">
        <f>VLOOKUP('Consolidtaed Data'!$C1215,[1]Locations!$A:$O,2,0)</f>
        <v>San Bernardino</v>
      </c>
      <c r="O6250" s="9" t="str">
        <f>VLOOKUP('Consolidtaed Data'!$D1215,'[1]Sales People'!$A:$B,2,0)</f>
        <v>Howard Sims</v>
      </c>
      <c r="P6250" s="9" t="str">
        <f>VLOOKUP('Consolidtaed Data'!$E1215,[1]Customers!$A:$B,2,0)</f>
        <v>Patrick Hall</v>
      </c>
      <c r="Q6250" s="11">
        <f>WEEKDAY('Consolidtaed Data'!$F1215)</f>
        <v>1</v>
      </c>
      <c r="R6250" s="9">
        <f>MONTH('Consolidtaed Data'!$F1215)</f>
        <v>3</v>
      </c>
      <c r="S6250" s="9" t="str">
        <f>TEXT(Table3[[#This Row],[Purchase Date]],"MMMM")</f>
        <v>April</v>
      </c>
      <c r="T6250" s="9">
        <f>YEAR('Consolidtaed Data'!$F1215)</f>
        <v>2020</v>
      </c>
    </row>
    <row r="6251" spans="1:20" x14ac:dyDescent="0.3">
      <c r="A6251" s="9" t="s">
        <v>7277</v>
      </c>
      <c r="B6251" s="9" t="s">
        <v>38</v>
      </c>
      <c r="C6251" s="9" t="s">
        <v>275</v>
      </c>
      <c r="D6251" s="9" t="s">
        <v>80</v>
      </c>
      <c r="E6251" s="9" t="s">
        <v>217</v>
      </c>
      <c r="F6251" s="12">
        <v>44306</v>
      </c>
      <c r="G6251" s="12" t="str">
        <f>VLOOKUP(Table3[[#This Row],[Product ID]],[1]Products!$A:$G,2,0)</f>
        <v>Product 25</v>
      </c>
      <c r="H6251" s="22">
        <v>2</v>
      </c>
      <c r="I6251" s="9">
        <f>VLOOKUP('Consolidtaed Data'!$B1425,[1]Products!$A:$G,4,0)</f>
        <v>203</v>
      </c>
      <c r="J6251" s="9">
        <f>VLOOKUP('Consolidtaed Data'!$B1425,[1]Products!$A:$G,3,0)</f>
        <v>154</v>
      </c>
      <c r="K6251" s="9">
        <f>'Consolidtaed Data'!$J1425*'Consolidtaed Data'!$H1425</f>
        <v>1788</v>
      </c>
      <c r="L6251" s="9">
        <f>'Consolidtaed Data'!$I1425*'Consolidtaed Data'!$H1425</f>
        <v>2353</v>
      </c>
      <c r="M6251" s="9">
        <f>'Consolidtaed Data'!$L1425-'Consolidtaed Data'!$K1425</f>
        <v>329</v>
      </c>
      <c r="N6251" s="9" t="str">
        <f>VLOOKUP('Consolidtaed Data'!$C1425,[1]Locations!$A:$O,2,0)</f>
        <v>Irvine</v>
      </c>
      <c r="O6251" s="9" t="str">
        <f>VLOOKUP('Consolidtaed Data'!$D1425,'[1]Sales People'!$A:$B,2,0)</f>
        <v>Robert Reed</v>
      </c>
      <c r="P6251" s="9" t="str">
        <f>VLOOKUP('Consolidtaed Data'!$E1425,[1]Customers!$A:$B,2,0)</f>
        <v>Howard Lewis</v>
      </c>
      <c r="Q6251" s="11">
        <f>WEEKDAY('Consolidtaed Data'!$F1425)</f>
        <v>4</v>
      </c>
      <c r="R6251" s="9">
        <f>MONTH('Consolidtaed Data'!$F1425)</f>
        <v>4</v>
      </c>
      <c r="S6251" s="9" t="str">
        <f>TEXT(Table3[[#This Row],[Purchase Date]],"MMMM")</f>
        <v>April</v>
      </c>
      <c r="T6251" s="9">
        <f>YEAR('Consolidtaed Data'!$F1425)</f>
        <v>2020</v>
      </c>
    </row>
    <row r="6252" spans="1:20" x14ac:dyDescent="0.3">
      <c r="A6252" s="9" t="s">
        <v>7278</v>
      </c>
      <c r="B6252" s="9" t="s">
        <v>139</v>
      </c>
      <c r="C6252" s="9" t="s">
        <v>253</v>
      </c>
      <c r="D6252" s="9" t="s">
        <v>105</v>
      </c>
      <c r="E6252" s="9" t="s">
        <v>928</v>
      </c>
      <c r="F6252" s="12">
        <v>44306</v>
      </c>
      <c r="G6252" s="12" t="str">
        <f>VLOOKUP(Table3[[#This Row],[Product ID]],[1]Products!$A:$G,2,0)</f>
        <v>Product 13</v>
      </c>
      <c r="H6252" s="22">
        <v>3</v>
      </c>
      <c r="I6252" s="9">
        <f>VLOOKUP('Consolidtaed Data'!$B1679,[1]Products!$A:$G,4,0)</f>
        <v>1351</v>
      </c>
      <c r="J6252" s="9">
        <f>VLOOKUP('Consolidtaed Data'!$B1679,[1]Products!$A:$G,3,0)</f>
        <v>1108</v>
      </c>
      <c r="K6252" s="9">
        <f>'Consolidtaed Data'!$J1679*'Consolidtaed Data'!$H1679</f>
        <v>1291</v>
      </c>
      <c r="L6252" s="9">
        <f>'Consolidtaed Data'!$I1679*'Consolidtaed Data'!$H1679</f>
        <v>2391</v>
      </c>
      <c r="M6252" s="9">
        <f>'Consolidtaed Data'!$L1679-'Consolidtaed Data'!$K1679</f>
        <v>1404</v>
      </c>
      <c r="N6252" s="9" t="str">
        <f>VLOOKUP('Consolidtaed Data'!$C1679,[1]Locations!$A:$O,2,0)</f>
        <v>Daly City</v>
      </c>
      <c r="O6252" s="9" t="str">
        <f>VLOOKUP('Consolidtaed Data'!$D1679,'[1]Sales People'!$A:$B,2,0)</f>
        <v>Joshua Cook</v>
      </c>
      <c r="P6252" s="9" t="str">
        <f>VLOOKUP('Consolidtaed Data'!$E1679,[1]Customers!$A:$B,2,0)</f>
        <v>Mark Kim</v>
      </c>
      <c r="Q6252" s="11">
        <f>WEEKDAY('Consolidtaed Data'!$F1679)</f>
        <v>7</v>
      </c>
      <c r="R6252" s="9">
        <f>MONTH('Consolidtaed Data'!$F1679)</f>
        <v>5</v>
      </c>
      <c r="S6252" s="9" t="str">
        <f>TEXT(Table3[[#This Row],[Purchase Date]],"MMMM")</f>
        <v>April</v>
      </c>
      <c r="T6252" s="9">
        <f>YEAR('Consolidtaed Data'!$F1679)</f>
        <v>2020</v>
      </c>
    </row>
    <row r="6253" spans="1:20" x14ac:dyDescent="0.3">
      <c r="A6253" s="9" t="s">
        <v>7279</v>
      </c>
      <c r="B6253" s="9" t="s">
        <v>11</v>
      </c>
      <c r="C6253" s="9" t="s">
        <v>122</v>
      </c>
      <c r="D6253" s="9" t="s">
        <v>123</v>
      </c>
      <c r="E6253" s="9" t="s">
        <v>1337</v>
      </c>
      <c r="F6253" s="12">
        <v>44306</v>
      </c>
      <c r="G6253" s="12" t="str">
        <f>VLOOKUP(Table3[[#This Row],[Product ID]],[1]Products!$A:$G,2,0)</f>
        <v>Product 88</v>
      </c>
      <c r="H6253" s="22">
        <v>3</v>
      </c>
      <c r="I6253" s="9">
        <f>VLOOKUP('Consolidtaed Data'!$B1872,[1]Products!$A:$G,4,0)</f>
        <v>871</v>
      </c>
      <c r="J6253" s="9">
        <f>VLOOKUP('Consolidtaed Data'!$B1872,[1]Products!$A:$G,3,0)</f>
        <v>540</v>
      </c>
      <c r="K6253" s="9">
        <f>'Consolidtaed Data'!$J1872*'Consolidtaed Data'!$H1872</f>
        <v>871</v>
      </c>
      <c r="L6253" s="9">
        <f>'Consolidtaed Data'!$I1872*'Consolidtaed Data'!$H1872</f>
        <v>1708</v>
      </c>
      <c r="M6253" s="9">
        <f>'Consolidtaed Data'!$L1872-'Consolidtaed Data'!$K1872</f>
        <v>49</v>
      </c>
      <c r="N6253" s="9" t="str">
        <f>VLOOKUP('Consolidtaed Data'!$C1872,[1]Locations!$A:$O,2,0)</f>
        <v>Corona</v>
      </c>
      <c r="O6253" s="9" t="str">
        <f>VLOOKUP('Consolidtaed Data'!$D1872,'[1]Sales People'!$A:$B,2,0)</f>
        <v>Brian Hansen</v>
      </c>
      <c r="P6253" s="9" t="str">
        <f>VLOOKUP('Consolidtaed Data'!$E1872,[1]Customers!$A:$B,2,0)</f>
        <v>Douglas Wallace</v>
      </c>
      <c r="Q6253" s="11">
        <f>WEEKDAY('Consolidtaed Data'!$F1872)</f>
        <v>1</v>
      </c>
      <c r="R6253" s="9">
        <f>MONTH('Consolidtaed Data'!$F1872)</f>
        <v>5</v>
      </c>
      <c r="S6253" s="9" t="str">
        <f>TEXT(Table3[[#This Row],[Purchase Date]],"MMMM")</f>
        <v>April</v>
      </c>
      <c r="T6253" s="9">
        <f>YEAR('Consolidtaed Data'!$F1872)</f>
        <v>2020</v>
      </c>
    </row>
    <row r="6254" spans="1:20" x14ac:dyDescent="0.3">
      <c r="A6254" s="9" t="s">
        <v>7280</v>
      </c>
      <c r="B6254" s="9" t="s">
        <v>24</v>
      </c>
      <c r="C6254" s="9" t="s">
        <v>126</v>
      </c>
      <c r="D6254" s="9" t="s">
        <v>95</v>
      </c>
      <c r="E6254" s="9" t="s">
        <v>825</v>
      </c>
      <c r="F6254" s="12">
        <v>44306</v>
      </c>
      <c r="G6254" s="12" t="str">
        <f>VLOOKUP(Table3[[#This Row],[Product ID]],[1]Products!$A:$G,2,0)</f>
        <v>Product 6</v>
      </c>
      <c r="H6254" s="22">
        <v>3</v>
      </c>
      <c r="I6254" s="9">
        <f>VLOOKUP('Consolidtaed Data'!$B1964,[1]Products!$A:$G,4,0)</f>
        <v>799</v>
      </c>
      <c r="J6254" s="9">
        <f>VLOOKUP('Consolidtaed Data'!$B1964,[1]Products!$A:$G,3,0)</f>
        <v>455</v>
      </c>
      <c r="K6254" s="9">
        <f>'Consolidtaed Data'!$J1964*'Consolidtaed Data'!$H1964</f>
        <v>520</v>
      </c>
      <c r="L6254" s="9">
        <f>'Consolidtaed Data'!$I1964*'Consolidtaed Data'!$H1964</f>
        <v>724</v>
      </c>
      <c r="M6254" s="9">
        <f>'Consolidtaed Data'!$L1964-'Consolidtaed Data'!$K1964</f>
        <v>161</v>
      </c>
      <c r="N6254" s="9" t="str">
        <f>VLOOKUP('Consolidtaed Data'!$C1964,[1]Locations!$A:$O,2,0)</f>
        <v>Palmdale</v>
      </c>
      <c r="O6254" s="9" t="str">
        <f>VLOOKUP('Consolidtaed Data'!$D1964,'[1]Sales People'!$A:$B,2,0)</f>
        <v>Ernest Wheeler</v>
      </c>
      <c r="P6254" s="9" t="str">
        <f>VLOOKUP('Consolidtaed Data'!$E1964,[1]Customers!$A:$B,2,0)</f>
        <v>Gerald Alvarez</v>
      </c>
      <c r="Q6254" s="11">
        <f>WEEKDAY('Consolidtaed Data'!$F1964)</f>
        <v>7</v>
      </c>
      <c r="R6254" s="9">
        <f>MONTH('Consolidtaed Data'!$F1964)</f>
        <v>5</v>
      </c>
      <c r="S6254" s="9" t="str">
        <f>TEXT(Table3[[#This Row],[Purchase Date]],"MMMM")</f>
        <v>April</v>
      </c>
      <c r="T6254" s="9">
        <f>YEAR('Consolidtaed Data'!$F1964)</f>
        <v>2020</v>
      </c>
    </row>
    <row r="6255" spans="1:20" x14ac:dyDescent="0.3">
      <c r="A6255" s="9" t="s">
        <v>7281</v>
      </c>
      <c r="B6255" s="9" t="s">
        <v>429</v>
      </c>
      <c r="C6255" s="9" t="s">
        <v>423</v>
      </c>
      <c r="D6255" s="9" t="s">
        <v>143</v>
      </c>
      <c r="E6255" s="9" t="s">
        <v>124</v>
      </c>
      <c r="F6255" s="12">
        <v>44306</v>
      </c>
      <c r="G6255" s="12" t="str">
        <f>VLOOKUP(Table3[[#This Row],[Product ID]],[1]Products!$A:$G,2,0)</f>
        <v>Product 87</v>
      </c>
      <c r="H6255" s="22">
        <v>3</v>
      </c>
      <c r="I6255" s="9">
        <f>VLOOKUP('Consolidtaed Data'!$B2193,[1]Products!$A:$G,4,0)</f>
        <v>400</v>
      </c>
      <c r="J6255" s="9">
        <f>VLOOKUP('Consolidtaed Data'!$B2193,[1]Products!$A:$G,3,0)</f>
        <v>208</v>
      </c>
      <c r="K6255" s="9">
        <f>'Consolidtaed Data'!$J2193*'Consolidtaed Data'!$H2193</f>
        <v>900</v>
      </c>
      <c r="L6255" s="9">
        <f>'Consolidtaed Data'!$I2193*'Consolidtaed Data'!$H2193</f>
        <v>1500</v>
      </c>
      <c r="M6255" s="9">
        <f>'Consolidtaed Data'!$L2193-'Consolidtaed Data'!$K2193</f>
        <v>3420</v>
      </c>
      <c r="N6255" s="9" t="str">
        <f>VLOOKUP('Consolidtaed Data'!$C2193,[1]Locations!$A:$O,2,0)</f>
        <v>Victorville</v>
      </c>
      <c r="O6255" s="9" t="str">
        <f>VLOOKUP('Consolidtaed Data'!$D2193,'[1]Sales People'!$A:$B,2,0)</f>
        <v>Brian Davis</v>
      </c>
      <c r="P6255" s="9" t="str">
        <f>VLOOKUP('Consolidtaed Data'!$E2193,[1]Customers!$A:$B,2,0)</f>
        <v>Shawn Reynolds</v>
      </c>
      <c r="Q6255" s="11">
        <f>WEEKDAY('Consolidtaed Data'!$F2193)</f>
        <v>2</v>
      </c>
      <c r="R6255" s="9">
        <f>MONTH('Consolidtaed Data'!$F2193)</f>
        <v>6</v>
      </c>
      <c r="S6255" s="9" t="str">
        <f>TEXT(Table3[[#This Row],[Purchase Date]],"MMMM")</f>
        <v>April</v>
      </c>
      <c r="T6255" s="9">
        <f>YEAR('Consolidtaed Data'!$F2193)</f>
        <v>2020</v>
      </c>
    </row>
    <row r="6256" spans="1:20" x14ac:dyDescent="0.3">
      <c r="A6256" s="9" t="s">
        <v>7282</v>
      </c>
      <c r="B6256" s="9" t="s">
        <v>107</v>
      </c>
      <c r="C6256" s="9" t="s">
        <v>21</v>
      </c>
      <c r="D6256" s="9" t="s">
        <v>143</v>
      </c>
      <c r="E6256" s="9" t="s">
        <v>353</v>
      </c>
      <c r="F6256" s="12">
        <v>44306</v>
      </c>
      <c r="G6256" s="12" t="str">
        <f>VLOOKUP(Table3[[#This Row],[Product ID]],[1]Products!$A:$G,2,0)</f>
        <v>Product 52</v>
      </c>
      <c r="H6256" s="22">
        <v>4</v>
      </c>
      <c r="I6256" s="9">
        <f>VLOOKUP('Consolidtaed Data'!$B2200,[1]Products!$A:$G,4,0)</f>
        <v>2391</v>
      </c>
      <c r="J6256" s="9">
        <f>VLOOKUP('Consolidtaed Data'!$B2200,[1]Products!$A:$G,3,0)</f>
        <v>1291</v>
      </c>
      <c r="K6256" s="9">
        <f>'Consolidtaed Data'!$J2200*'Consolidtaed Data'!$H2200</f>
        <v>395</v>
      </c>
      <c r="L6256" s="9">
        <f>'Consolidtaed Data'!$I2200*'Consolidtaed Data'!$H2200</f>
        <v>556</v>
      </c>
      <c r="M6256" s="9">
        <f>'Consolidtaed Data'!$L2200-'Consolidtaed Data'!$K2200</f>
        <v>816</v>
      </c>
      <c r="N6256" s="9" t="str">
        <f>VLOOKUP('Consolidtaed Data'!$C2200,[1]Locations!$A:$O,2,0)</f>
        <v>San Jose</v>
      </c>
      <c r="O6256" s="9" t="str">
        <f>VLOOKUP('Consolidtaed Data'!$D2200,'[1]Sales People'!$A:$B,2,0)</f>
        <v>Charles Harper</v>
      </c>
      <c r="P6256" s="9" t="str">
        <f>VLOOKUP('Consolidtaed Data'!$E2200,[1]Customers!$A:$B,2,0)</f>
        <v>Daniel Nguyen</v>
      </c>
      <c r="Q6256" s="11">
        <f>WEEKDAY('Consolidtaed Data'!$F2200)</f>
        <v>3</v>
      </c>
      <c r="R6256" s="9">
        <f>MONTH('Consolidtaed Data'!$F2200)</f>
        <v>6</v>
      </c>
      <c r="S6256" s="9" t="str">
        <f>TEXT(Table3[[#This Row],[Purchase Date]],"MMMM")</f>
        <v>April</v>
      </c>
      <c r="T6256" s="9">
        <f>YEAR('Consolidtaed Data'!$F2200)</f>
        <v>2020</v>
      </c>
    </row>
    <row r="6257" spans="1:20" x14ac:dyDescent="0.3">
      <c r="A6257" s="9" t="s">
        <v>7283</v>
      </c>
      <c r="B6257" s="9" t="s">
        <v>742</v>
      </c>
      <c r="C6257" s="9" t="s">
        <v>108</v>
      </c>
      <c r="D6257" s="9" t="s">
        <v>91</v>
      </c>
      <c r="E6257" s="9" t="s">
        <v>179</v>
      </c>
      <c r="F6257" s="12">
        <v>44306</v>
      </c>
      <c r="G6257" s="12" t="str">
        <f>VLOOKUP(Table3[[#This Row],[Product ID]],[1]Products!$A:$G,2,0)</f>
        <v>Product 90</v>
      </c>
      <c r="H6257" s="22">
        <v>1</v>
      </c>
      <c r="I6257" s="9">
        <f>VLOOKUP('Consolidtaed Data'!$B2224,[1]Products!$A:$G,4,0)</f>
        <v>378</v>
      </c>
      <c r="J6257" s="9">
        <f>VLOOKUP('Consolidtaed Data'!$B2224,[1]Products!$A:$G,3,0)</f>
        <v>291</v>
      </c>
      <c r="K6257" s="9">
        <f>'Consolidtaed Data'!$J2224*'Consolidtaed Data'!$H2224</f>
        <v>2108</v>
      </c>
      <c r="L6257" s="9">
        <f>'Consolidtaed Data'!$I2224*'Consolidtaed Data'!$H2224</f>
        <v>2810</v>
      </c>
      <c r="M6257" s="9">
        <f>'Consolidtaed Data'!$L2224-'Consolidtaed Data'!$K2224</f>
        <v>1888</v>
      </c>
      <c r="N6257" s="9" t="str">
        <f>VLOOKUP('Consolidtaed Data'!$C2224,[1]Locations!$A:$O,2,0)</f>
        <v>El Cajon</v>
      </c>
      <c r="O6257" s="9" t="str">
        <f>VLOOKUP('Consolidtaed Data'!$D2224,'[1]Sales People'!$A:$B,2,0)</f>
        <v>Joshua Cook</v>
      </c>
      <c r="P6257" s="9" t="str">
        <f>VLOOKUP('Consolidtaed Data'!$E2224,[1]Customers!$A:$B,2,0)</f>
        <v>Justin Butler</v>
      </c>
      <c r="Q6257" s="11">
        <f>WEEKDAY('Consolidtaed Data'!$F2224)</f>
        <v>5</v>
      </c>
      <c r="R6257" s="9">
        <f>MONTH('Consolidtaed Data'!$F2224)</f>
        <v>6</v>
      </c>
      <c r="S6257" s="9" t="str">
        <f>TEXT(Table3[[#This Row],[Purchase Date]],"MMMM")</f>
        <v>April</v>
      </c>
      <c r="T6257" s="9">
        <f>YEAR('Consolidtaed Data'!$F2224)</f>
        <v>2020</v>
      </c>
    </row>
    <row r="6258" spans="1:20" x14ac:dyDescent="0.3">
      <c r="A6258" s="9" t="s">
        <v>7284</v>
      </c>
      <c r="B6258" s="9" t="s">
        <v>338</v>
      </c>
      <c r="C6258" s="9" t="s">
        <v>421</v>
      </c>
      <c r="D6258" s="9" t="s">
        <v>43</v>
      </c>
      <c r="E6258" s="9" t="s">
        <v>627</v>
      </c>
      <c r="F6258" s="12">
        <v>44306</v>
      </c>
      <c r="G6258" s="12" t="str">
        <f>VLOOKUP(Table3[[#This Row],[Product ID]],[1]Products!$A:$G,2,0)</f>
        <v>Product 95</v>
      </c>
      <c r="H6258" s="22">
        <v>2</v>
      </c>
      <c r="I6258" s="9">
        <f>VLOOKUP('Consolidtaed Data'!$B2258,[1]Products!$A:$G,4,0)</f>
        <v>1522</v>
      </c>
      <c r="J6258" s="9">
        <f>VLOOKUP('Consolidtaed Data'!$B2258,[1]Products!$A:$G,3,0)</f>
        <v>791</v>
      </c>
      <c r="K6258" s="9">
        <f>'Consolidtaed Data'!$J2258*'Consolidtaed Data'!$H2258</f>
        <v>1890</v>
      </c>
      <c r="L6258" s="9">
        <f>'Consolidtaed Data'!$I2258*'Consolidtaed Data'!$H2258</f>
        <v>3778</v>
      </c>
      <c r="M6258" s="9">
        <f>'Consolidtaed Data'!$L2258-'Consolidtaed Data'!$K2258</f>
        <v>187</v>
      </c>
      <c r="N6258" s="9" t="str">
        <f>VLOOKUP('Consolidtaed Data'!$C2258,[1]Locations!$A:$O,2,0)</f>
        <v>San Bernardino</v>
      </c>
      <c r="O6258" s="9" t="str">
        <f>VLOOKUP('Consolidtaed Data'!$D2258,'[1]Sales People'!$A:$B,2,0)</f>
        <v>Kenneth Fields</v>
      </c>
      <c r="P6258" s="9" t="str">
        <f>VLOOKUP('Consolidtaed Data'!$E2258,[1]Customers!$A:$B,2,0)</f>
        <v>Juan Rivera</v>
      </c>
      <c r="Q6258" s="11">
        <f>WEEKDAY('Consolidtaed Data'!$F2258)</f>
        <v>1</v>
      </c>
      <c r="R6258" s="9">
        <f>MONTH('Consolidtaed Data'!$F2258)</f>
        <v>6</v>
      </c>
      <c r="S6258" s="9" t="str">
        <f>TEXT(Table3[[#This Row],[Purchase Date]],"MMMM")</f>
        <v>April</v>
      </c>
      <c r="T6258" s="9">
        <f>YEAR('Consolidtaed Data'!$F2258)</f>
        <v>2020</v>
      </c>
    </row>
    <row r="6259" spans="1:20" x14ac:dyDescent="0.3">
      <c r="A6259" s="9" t="s">
        <v>7285</v>
      </c>
      <c r="B6259" s="9" t="s">
        <v>62</v>
      </c>
      <c r="C6259" s="9" t="s">
        <v>196</v>
      </c>
      <c r="D6259" s="9" t="s">
        <v>87</v>
      </c>
      <c r="E6259" s="9" t="s">
        <v>2260</v>
      </c>
      <c r="F6259" s="12">
        <v>44306</v>
      </c>
      <c r="G6259" s="12" t="str">
        <f>VLOOKUP(Table3[[#This Row],[Product ID]],[1]Products!$A:$G,2,0)</f>
        <v>Product 17</v>
      </c>
      <c r="H6259" s="22">
        <v>3</v>
      </c>
      <c r="I6259" s="9">
        <f>VLOOKUP('Consolidtaed Data'!$B2392,[1]Products!$A:$G,4,0)</f>
        <v>2257</v>
      </c>
      <c r="J6259" s="9">
        <f>VLOOKUP('Consolidtaed Data'!$B2392,[1]Products!$A:$G,3,0)</f>
        <v>1535</v>
      </c>
      <c r="K6259" s="9">
        <f>'Consolidtaed Data'!$J2392*'Consolidtaed Data'!$H2392</f>
        <v>408</v>
      </c>
      <c r="L6259" s="9">
        <f>'Consolidtaed Data'!$I2392*'Consolidtaed Data'!$H2392</f>
        <v>504</v>
      </c>
      <c r="M6259" s="9">
        <f>'Consolidtaed Data'!$L2392-'Consolidtaed Data'!$K2392</f>
        <v>2346</v>
      </c>
      <c r="N6259" s="9" t="str">
        <f>VLOOKUP('Consolidtaed Data'!$C2392,[1]Locations!$A:$O,2,0)</f>
        <v>Fairfield</v>
      </c>
      <c r="O6259" s="9" t="str">
        <f>VLOOKUP('Consolidtaed Data'!$D2392,'[1]Sales People'!$A:$B,2,0)</f>
        <v>Charles Harper</v>
      </c>
      <c r="P6259" s="9" t="str">
        <f>VLOOKUP('Consolidtaed Data'!$E2392,[1]Customers!$A:$B,2,0)</f>
        <v>Adam Jenkins</v>
      </c>
      <c r="Q6259" s="11">
        <f>WEEKDAY('Consolidtaed Data'!$F2392)</f>
        <v>3</v>
      </c>
      <c r="R6259" s="9">
        <f>MONTH('Consolidtaed Data'!$F2392)</f>
        <v>6</v>
      </c>
      <c r="S6259" s="9" t="str">
        <f>TEXT(Table3[[#This Row],[Purchase Date]],"MMMM")</f>
        <v>April</v>
      </c>
      <c r="T6259" s="9">
        <f>YEAR('Consolidtaed Data'!$F2392)</f>
        <v>2020</v>
      </c>
    </row>
    <row r="6260" spans="1:20" x14ac:dyDescent="0.3">
      <c r="A6260" s="9" t="s">
        <v>7286</v>
      </c>
      <c r="B6260" s="9" t="s">
        <v>360</v>
      </c>
      <c r="C6260" s="9" t="s">
        <v>72</v>
      </c>
      <c r="D6260" s="9" t="s">
        <v>100</v>
      </c>
      <c r="E6260" s="9" t="s">
        <v>722</v>
      </c>
      <c r="F6260" s="12">
        <v>44306</v>
      </c>
      <c r="G6260" s="12" t="str">
        <f>VLOOKUP(Table3[[#This Row],[Product ID]],[1]Products!$A:$G,2,0)</f>
        <v>Product 59</v>
      </c>
      <c r="H6260" s="22">
        <v>1</v>
      </c>
      <c r="I6260" s="9">
        <f>VLOOKUP('Consolidtaed Data'!$B2403,[1]Products!$A:$G,4,0)</f>
        <v>1725</v>
      </c>
      <c r="J6260" s="9">
        <f>VLOOKUP('Consolidtaed Data'!$B2403,[1]Products!$A:$G,3,0)</f>
        <v>1363</v>
      </c>
      <c r="K6260" s="9">
        <f>'Consolidtaed Data'!$J2403*'Consolidtaed Data'!$H2403</f>
        <v>1535</v>
      </c>
      <c r="L6260" s="9">
        <f>'Consolidtaed Data'!$I2403*'Consolidtaed Data'!$H2403</f>
        <v>2257</v>
      </c>
      <c r="M6260" s="9">
        <f>'Consolidtaed Data'!$L2403-'Consolidtaed Data'!$K2403</f>
        <v>204</v>
      </c>
      <c r="N6260" s="9" t="str">
        <f>VLOOKUP('Consolidtaed Data'!$C2403,[1]Locations!$A:$O,2,0)</f>
        <v>Irvine</v>
      </c>
      <c r="O6260" s="9" t="str">
        <f>VLOOKUP('Consolidtaed Data'!$D2403,'[1]Sales People'!$A:$B,2,0)</f>
        <v>Kenneth Fields</v>
      </c>
      <c r="P6260" s="9" t="str">
        <f>VLOOKUP('Consolidtaed Data'!$E2403,[1]Customers!$A:$B,2,0)</f>
        <v>Bobby Duncan</v>
      </c>
      <c r="Q6260" s="11">
        <f>WEEKDAY('Consolidtaed Data'!$F2403)</f>
        <v>4</v>
      </c>
      <c r="R6260" s="9">
        <f>MONTH('Consolidtaed Data'!$F2403)</f>
        <v>6</v>
      </c>
      <c r="S6260" s="9" t="str">
        <f>TEXT(Table3[[#This Row],[Purchase Date]],"MMMM")</f>
        <v>April</v>
      </c>
      <c r="T6260" s="9">
        <f>YEAR('Consolidtaed Data'!$F2403)</f>
        <v>2020</v>
      </c>
    </row>
    <row r="6261" spans="1:20" x14ac:dyDescent="0.3">
      <c r="A6261" s="9" t="s">
        <v>7287</v>
      </c>
      <c r="B6261" s="9" t="s">
        <v>238</v>
      </c>
      <c r="C6261" s="9" t="s">
        <v>67</v>
      </c>
      <c r="D6261" s="9" t="s">
        <v>197</v>
      </c>
      <c r="E6261" s="9" t="s">
        <v>3709</v>
      </c>
      <c r="F6261" s="12">
        <v>44306</v>
      </c>
      <c r="G6261" s="12" t="str">
        <f>VLOOKUP(Table3[[#This Row],[Product ID]],[1]Products!$A:$G,2,0)</f>
        <v>Product 49</v>
      </c>
      <c r="H6261" s="22">
        <v>2</v>
      </c>
      <c r="I6261" s="9">
        <f>VLOOKUP('Consolidtaed Data'!$B2695,[1]Products!$A:$G,4,0)</f>
        <v>2182</v>
      </c>
      <c r="J6261" s="9">
        <f>VLOOKUP('Consolidtaed Data'!$B2695,[1]Products!$A:$G,3,0)</f>
        <v>1200</v>
      </c>
      <c r="K6261" s="9">
        <f>'Consolidtaed Data'!$J2695*'Consolidtaed Data'!$H2695</f>
        <v>504</v>
      </c>
      <c r="L6261" s="9">
        <f>'Consolidtaed Data'!$I2695*'Consolidtaed Data'!$H2695</f>
        <v>951</v>
      </c>
      <c r="M6261" s="9">
        <f>'Consolidtaed Data'!$L2695-'Consolidtaed Data'!$K2695</f>
        <v>1068</v>
      </c>
      <c r="N6261" s="9" t="str">
        <f>VLOOKUP('Consolidtaed Data'!$C2695,[1]Locations!$A:$O,2,0)</f>
        <v>Modesto</v>
      </c>
      <c r="O6261" s="9" t="str">
        <f>VLOOKUP('Consolidtaed Data'!$D2695,'[1]Sales People'!$A:$B,2,0)</f>
        <v>Larry Castillo</v>
      </c>
      <c r="P6261" s="9" t="str">
        <f>VLOOKUP('Consolidtaed Data'!$E2695,[1]Customers!$A:$B,2,0)</f>
        <v>Ralph Richardson</v>
      </c>
      <c r="Q6261" s="11">
        <f>WEEKDAY('Consolidtaed Data'!$F2695)</f>
        <v>5</v>
      </c>
      <c r="R6261" s="9">
        <f>MONTH('Consolidtaed Data'!$F2695)</f>
        <v>7</v>
      </c>
      <c r="S6261" s="9" t="str">
        <f>TEXT(Table3[[#This Row],[Purchase Date]],"MMMM")</f>
        <v>April</v>
      </c>
      <c r="T6261" s="9">
        <f>YEAR('Consolidtaed Data'!$F2695)</f>
        <v>2020</v>
      </c>
    </row>
    <row r="6262" spans="1:20" x14ac:dyDescent="0.3">
      <c r="A6262" s="9" t="s">
        <v>7288</v>
      </c>
      <c r="B6262" s="9" t="s">
        <v>549</v>
      </c>
      <c r="C6262" s="9" t="s">
        <v>245</v>
      </c>
      <c r="D6262" s="9" t="s">
        <v>174</v>
      </c>
      <c r="E6262" s="9" t="s">
        <v>1357</v>
      </c>
      <c r="F6262" s="12">
        <v>44306</v>
      </c>
      <c r="G6262" s="12" t="str">
        <f>VLOOKUP(Table3[[#This Row],[Product ID]],[1]Products!$A:$G,2,0)</f>
        <v>Product 10</v>
      </c>
      <c r="H6262" s="22">
        <v>1</v>
      </c>
      <c r="I6262" s="9">
        <f>VLOOKUP('Consolidtaed Data'!$B2751,[1]Products!$A:$G,4,0)</f>
        <v>1077</v>
      </c>
      <c r="J6262" s="9">
        <f>VLOOKUP('Consolidtaed Data'!$B2751,[1]Products!$A:$G,3,0)</f>
        <v>732</v>
      </c>
      <c r="K6262" s="9">
        <f>'Consolidtaed Data'!$J2751*'Consolidtaed Data'!$H2751</f>
        <v>455</v>
      </c>
      <c r="L6262" s="9">
        <f>'Consolidtaed Data'!$I2751*'Consolidtaed Data'!$H2751</f>
        <v>799</v>
      </c>
      <c r="M6262" s="9">
        <f>'Consolidtaed Data'!$L2751-'Consolidtaed Data'!$K2751</f>
        <v>424</v>
      </c>
      <c r="N6262" s="9" t="str">
        <f>VLOOKUP('Consolidtaed Data'!$C2751,[1]Locations!$A:$O,2,0)</f>
        <v>East Los Angeles</v>
      </c>
      <c r="O6262" s="9" t="str">
        <f>VLOOKUP('Consolidtaed Data'!$D2751,'[1]Sales People'!$A:$B,2,0)</f>
        <v>Kenneth Fields</v>
      </c>
      <c r="P6262" s="9" t="str">
        <f>VLOOKUP('Consolidtaed Data'!$E2751,[1]Customers!$A:$B,2,0)</f>
        <v>Kevin Webb</v>
      </c>
      <c r="Q6262" s="11">
        <f>WEEKDAY('Consolidtaed Data'!$F2751)</f>
        <v>2</v>
      </c>
      <c r="R6262" s="9">
        <f>MONTH('Consolidtaed Data'!$F2751)</f>
        <v>7</v>
      </c>
      <c r="S6262" s="9" t="str">
        <f>TEXT(Table3[[#This Row],[Purchase Date]],"MMMM")</f>
        <v>April</v>
      </c>
      <c r="T6262" s="9">
        <f>YEAR('Consolidtaed Data'!$F2751)</f>
        <v>2020</v>
      </c>
    </row>
    <row r="6263" spans="1:20" x14ac:dyDescent="0.3">
      <c r="A6263" s="9" t="s">
        <v>7289</v>
      </c>
      <c r="B6263" s="9" t="s">
        <v>24</v>
      </c>
      <c r="C6263" s="9" t="s">
        <v>82</v>
      </c>
      <c r="D6263" s="9" t="s">
        <v>220</v>
      </c>
      <c r="E6263" s="9" t="s">
        <v>2216</v>
      </c>
      <c r="F6263" s="12">
        <v>44306</v>
      </c>
      <c r="G6263" s="12" t="str">
        <f>VLOOKUP(Table3[[#This Row],[Product ID]],[1]Products!$A:$G,2,0)</f>
        <v>Product 6</v>
      </c>
      <c r="H6263" s="22">
        <v>1</v>
      </c>
      <c r="I6263" s="9">
        <f>VLOOKUP('Consolidtaed Data'!$B2896,[1]Products!$A:$G,4,0)</f>
        <v>1812</v>
      </c>
      <c r="J6263" s="9">
        <f>VLOOKUP('Consolidtaed Data'!$B2896,[1]Products!$A:$G,3,0)</f>
        <v>1305</v>
      </c>
      <c r="K6263" s="9">
        <f>'Consolidtaed Data'!$J2896*'Consolidtaed Data'!$H2896</f>
        <v>1485</v>
      </c>
      <c r="L6263" s="9">
        <f>'Consolidtaed Data'!$I2896*'Consolidtaed Data'!$H2896</f>
        <v>2091</v>
      </c>
      <c r="M6263" s="9">
        <f>'Consolidtaed Data'!$L2896-'Consolidtaed Data'!$K2896</f>
        <v>492</v>
      </c>
      <c r="N6263" s="9" t="str">
        <f>VLOOKUP('Consolidtaed Data'!$C2896,[1]Locations!$A:$O,2,0)</f>
        <v>Concord</v>
      </c>
      <c r="O6263" s="9" t="str">
        <f>VLOOKUP('Consolidtaed Data'!$D2896,'[1]Sales People'!$A:$B,2,0)</f>
        <v>Andrew Bowman</v>
      </c>
      <c r="P6263" s="9" t="str">
        <f>VLOOKUP('Consolidtaed Data'!$E2896,[1]Customers!$A:$B,2,0)</f>
        <v>Keith James</v>
      </c>
      <c r="Q6263" s="11">
        <f>WEEKDAY('Consolidtaed Data'!$F2896)</f>
        <v>6</v>
      </c>
      <c r="R6263" s="9">
        <f>MONTH('Consolidtaed Data'!$F2896)</f>
        <v>7</v>
      </c>
      <c r="S6263" s="9" t="str">
        <f>TEXT(Table3[[#This Row],[Purchase Date]],"MMMM")</f>
        <v>April</v>
      </c>
      <c r="T6263" s="9">
        <f>YEAR('Consolidtaed Data'!$F2896)</f>
        <v>2020</v>
      </c>
    </row>
    <row r="6264" spans="1:20" x14ac:dyDescent="0.3">
      <c r="A6264" s="9" t="s">
        <v>7290</v>
      </c>
      <c r="B6264" s="9" t="s">
        <v>244</v>
      </c>
      <c r="C6264" s="9" t="s">
        <v>8</v>
      </c>
      <c r="D6264" s="9" t="s">
        <v>73</v>
      </c>
      <c r="E6264" s="9" t="s">
        <v>1148</v>
      </c>
      <c r="F6264" s="12">
        <v>44306</v>
      </c>
      <c r="G6264" s="12" t="str">
        <f>VLOOKUP(Table3[[#This Row],[Product ID]],[1]Products!$A:$G,2,0)</f>
        <v>Product 76</v>
      </c>
      <c r="H6264" s="22">
        <v>1</v>
      </c>
      <c r="I6264" s="9">
        <f>VLOOKUP('Consolidtaed Data'!$B3004,[1]Products!$A:$G,4,0)</f>
        <v>2464</v>
      </c>
      <c r="J6264" s="9">
        <f>VLOOKUP('Consolidtaed Data'!$B3004,[1]Products!$A:$G,3,0)</f>
        <v>1774</v>
      </c>
      <c r="K6264" s="9">
        <f>'Consolidtaed Data'!$J3004*'Consolidtaed Data'!$H3004</f>
        <v>408</v>
      </c>
      <c r="L6264" s="9">
        <f>'Consolidtaed Data'!$I3004*'Consolidtaed Data'!$H3004</f>
        <v>504</v>
      </c>
      <c r="M6264" s="9">
        <f>'Consolidtaed Data'!$L3004-'Consolidtaed Data'!$K3004</f>
        <v>495</v>
      </c>
      <c r="N6264" s="9" t="str">
        <f>VLOOKUP('Consolidtaed Data'!$C3004,[1]Locations!$A:$O,2,0)</f>
        <v>Oxnard</v>
      </c>
      <c r="O6264" s="9" t="str">
        <f>VLOOKUP('Consolidtaed Data'!$D3004,'[1]Sales People'!$A:$B,2,0)</f>
        <v>Arthur Mccoy</v>
      </c>
      <c r="P6264" s="9" t="str">
        <f>VLOOKUP('Consolidtaed Data'!$E3004,[1]Customers!$A:$B,2,0)</f>
        <v>Billy Evans</v>
      </c>
      <c r="Q6264" s="11">
        <f>WEEKDAY('Consolidtaed Data'!$F3004)</f>
        <v>7</v>
      </c>
      <c r="R6264" s="9">
        <f>MONTH('Consolidtaed Data'!$F3004)</f>
        <v>8</v>
      </c>
      <c r="S6264" s="9" t="str">
        <f>TEXT(Table3[[#This Row],[Purchase Date]],"MMMM")</f>
        <v>April</v>
      </c>
      <c r="T6264" s="9">
        <f>YEAR('Consolidtaed Data'!$F3004)</f>
        <v>2020</v>
      </c>
    </row>
    <row r="6265" spans="1:20" x14ac:dyDescent="0.3">
      <c r="A6265" s="9" t="s">
        <v>7291</v>
      </c>
      <c r="B6265" s="9" t="s">
        <v>89</v>
      </c>
      <c r="C6265" s="9" t="s">
        <v>245</v>
      </c>
      <c r="D6265" s="9" t="s">
        <v>241</v>
      </c>
      <c r="E6265" s="9" t="s">
        <v>120</v>
      </c>
      <c r="F6265" s="12">
        <v>44306</v>
      </c>
      <c r="G6265" s="12" t="str">
        <f>VLOOKUP(Table3[[#This Row],[Product ID]],[1]Products!$A:$G,2,0)</f>
        <v>Product 64</v>
      </c>
      <c r="H6265" s="22">
        <v>2</v>
      </c>
      <c r="I6265" s="9">
        <f>VLOOKUP('Consolidtaed Data'!$B3088,[1]Products!$A:$G,4,0)</f>
        <v>315</v>
      </c>
      <c r="J6265" s="9">
        <f>VLOOKUP('Consolidtaed Data'!$B3088,[1]Products!$A:$G,3,0)</f>
        <v>208</v>
      </c>
      <c r="K6265" s="9">
        <f>'Consolidtaed Data'!$J3088*'Consolidtaed Data'!$H3088</f>
        <v>900</v>
      </c>
      <c r="L6265" s="9">
        <f>'Consolidtaed Data'!$I3088*'Consolidtaed Data'!$H3088</f>
        <v>1636</v>
      </c>
      <c r="M6265" s="9">
        <f>'Consolidtaed Data'!$L3088-'Consolidtaed Data'!$K3088</f>
        <v>128</v>
      </c>
      <c r="N6265" s="9" t="str">
        <f>VLOOKUP('Consolidtaed Data'!$C3088,[1]Locations!$A:$O,2,0)</f>
        <v>Concord</v>
      </c>
      <c r="O6265" s="9" t="str">
        <f>VLOOKUP('Consolidtaed Data'!$D3088,'[1]Sales People'!$A:$B,2,0)</f>
        <v>Joshua Taylor</v>
      </c>
      <c r="P6265" s="9" t="str">
        <f>VLOOKUP('Consolidtaed Data'!$E3088,[1]Customers!$A:$B,2,0)</f>
        <v>Justin Rodriguez</v>
      </c>
      <c r="Q6265" s="11">
        <f>WEEKDAY('Consolidtaed Data'!$F3088)</f>
        <v>6</v>
      </c>
      <c r="R6265" s="9">
        <f>MONTH('Consolidtaed Data'!$F3088)</f>
        <v>8</v>
      </c>
      <c r="S6265" s="9" t="str">
        <f>TEXT(Table3[[#This Row],[Purchase Date]],"MMMM")</f>
        <v>April</v>
      </c>
      <c r="T6265" s="9">
        <f>YEAR('Consolidtaed Data'!$F3088)</f>
        <v>2020</v>
      </c>
    </row>
    <row r="6266" spans="1:20" x14ac:dyDescent="0.3">
      <c r="A6266" s="9" t="s">
        <v>7292</v>
      </c>
      <c r="B6266" s="9" t="s">
        <v>373</v>
      </c>
      <c r="C6266" s="9" t="s">
        <v>423</v>
      </c>
      <c r="D6266" s="9" t="s">
        <v>281</v>
      </c>
      <c r="E6266" s="9" t="s">
        <v>1425</v>
      </c>
      <c r="F6266" s="12">
        <v>44306</v>
      </c>
      <c r="G6266" s="12" t="str">
        <f>VLOOKUP(Table3[[#This Row],[Product ID]],[1]Products!$A:$G,2,0)</f>
        <v>Product 66</v>
      </c>
      <c r="H6266" s="22">
        <v>1</v>
      </c>
      <c r="I6266" s="9">
        <f>VLOOKUP('Consolidtaed Data'!$B3156,[1]Products!$A:$G,4,0)</f>
        <v>1587</v>
      </c>
      <c r="J6266" s="9">
        <f>VLOOKUP('Consolidtaed Data'!$B3156,[1]Products!$A:$G,3,0)</f>
        <v>1301</v>
      </c>
      <c r="K6266" s="9">
        <f>'Consolidtaed Data'!$J3156*'Consolidtaed Data'!$H3156</f>
        <v>90</v>
      </c>
      <c r="L6266" s="9">
        <f>'Consolidtaed Data'!$I3156*'Consolidtaed Data'!$H3156</f>
        <v>112</v>
      </c>
      <c r="M6266" s="9">
        <f>'Consolidtaed Data'!$L3156-'Consolidtaed Data'!$K3156</f>
        <v>136</v>
      </c>
      <c r="N6266" s="9" t="str">
        <f>VLOOKUP('Consolidtaed Data'!$C3156,[1]Locations!$A:$O,2,0)</f>
        <v>Pasadena</v>
      </c>
      <c r="O6266" s="9" t="str">
        <f>VLOOKUP('Consolidtaed Data'!$D3156,'[1]Sales People'!$A:$B,2,0)</f>
        <v>Arthur Mccoy</v>
      </c>
      <c r="P6266" s="9" t="str">
        <f>VLOOKUP('Consolidtaed Data'!$E3156,[1]Customers!$A:$B,2,0)</f>
        <v>Nicholas Gilbert</v>
      </c>
      <c r="Q6266" s="11">
        <f>WEEKDAY('Consolidtaed Data'!$F3156)</f>
        <v>5</v>
      </c>
      <c r="R6266" s="9">
        <f>MONTH('Consolidtaed Data'!$F3156)</f>
        <v>8</v>
      </c>
      <c r="S6266" s="9" t="str">
        <f>TEXT(Table3[[#This Row],[Purchase Date]],"MMMM")</f>
        <v>April</v>
      </c>
      <c r="T6266" s="9">
        <f>YEAR('Consolidtaed Data'!$F3156)</f>
        <v>2020</v>
      </c>
    </row>
    <row r="6267" spans="1:20" x14ac:dyDescent="0.3">
      <c r="A6267" s="9" t="s">
        <v>7293</v>
      </c>
      <c r="B6267" s="9" t="s">
        <v>136</v>
      </c>
      <c r="C6267" s="9" t="s">
        <v>59</v>
      </c>
      <c r="D6267" s="9" t="s">
        <v>272</v>
      </c>
      <c r="E6267" s="9" t="s">
        <v>2440</v>
      </c>
      <c r="F6267" s="12">
        <v>44306</v>
      </c>
      <c r="G6267" s="12" t="str">
        <f>VLOOKUP(Table3[[#This Row],[Product ID]],[1]Products!$A:$G,2,0)</f>
        <v>Product 2</v>
      </c>
      <c r="H6267" s="22">
        <v>2</v>
      </c>
      <c r="I6267" s="9">
        <f>VLOOKUP('Consolidtaed Data'!$B3491,[1]Products!$A:$G,4,0)</f>
        <v>1494</v>
      </c>
      <c r="J6267" s="9">
        <f>VLOOKUP('Consolidtaed Data'!$B3491,[1]Products!$A:$G,3,0)</f>
        <v>971</v>
      </c>
      <c r="K6267" s="9">
        <f>'Consolidtaed Data'!$J3491*'Consolidtaed Data'!$H3491</f>
        <v>1234</v>
      </c>
      <c r="L6267" s="9">
        <f>'Consolidtaed Data'!$I3491*'Consolidtaed Data'!$H3491</f>
        <v>1582</v>
      </c>
      <c r="M6267" s="9">
        <f>'Consolidtaed Data'!$L3491-'Consolidtaed Data'!$K3491</f>
        <v>690</v>
      </c>
      <c r="N6267" s="9" t="str">
        <f>VLOOKUP('Consolidtaed Data'!$C3491,[1]Locations!$A:$O,2,0)</f>
        <v>Moreno Valley</v>
      </c>
      <c r="O6267" s="9" t="str">
        <f>VLOOKUP('Consolidtaed Data'!$D3491,'[1]Sales People'!$A:$B,2,0)</f>
        <v>Bobby Russell</v>
      </c>
      <c r="P6267" s="9" t="str">
        <f>VLOOKUP('Consolidtaed Data'!$E3491,[1]Customers!$A:$B,2,0)</f>
        <v>Shawn Cook</v>
      </c>
      <c r="Q6267" s="11">
        <f>WEEKDAY('Consolidtaed Data'!$F3491)</f>
        <v>7</v>
      </c>
      <c r="R6267" s="9">
        <f>MONTH('Consolidtaed Data'!$F3491)</f>
        <v>9</v>
      </c>
      <c r="S6267" s="9" t="str">
        <f>TEXT(Table3[[#This Row],[Purchase Date]],"MMMM")</f>
        <v>April</v>
      </c>
      <c r="T6267" s="9">
        <f>YEAR('Consolidtaed Data'!$F3491)</f>
        <v>2020</v>
      </c>
    </row>
    <row r="6268" spans="1:20" x14ac:dyDescent="0.3">
      <c r="A6268" s="9" t="s">
        <v>7294</v>
      </c>
      <c r="B6268" s="9" t="s">
        <v>318</v>
      </c>
      <c r="C6268" s="9" t="s">
        <v>21</v>
      </c>
      <c r="D6268" s="9" t="s">
        <v>105</v>
      </c>
      <c r="E6268" s="9" t="s">
        <v>141</v>
      </c>
      <c r="F6268" s="12">
        <v>44307</v>
      </c>
      <c r="G6268" s="12" t="str">
        <f>VLOOKUP(Table3[[#This Row],[Product ID]],[1]Products!$A:$G,2,0)</f>
        <v>Product 89</v>
      </c>
      <c r="H6268" s="22">
        <v>4</v>
      </c>
      <c r="I6268" s="9">
        <f>VLOOKUP('Consolidtaed Data'!$B148,[1]Products!$A:$G,4,0)</f>
        <v>1278</v>
      </c>
      <c r="J6268" s="9">
        <f>VLOOKUP('Consolidtaed Data'!$B148,[1]Products!$A:$G,3,0)</f>
        <v>665</v>
      </c>
      <c r="K6268" s="9">
        <f>'Consolidtaed Data'!$J148*'Consolidtaed Data'!$H148</f>
        <v>3032</v>
      </c>
      <c r="L6268" s="9">
        <f>'Consolidtaed Data'!$I148*'Consolidtaed Data'!$H148</f>
        <v>3566</v>
      </c>
      <c r="M6268" s="9">
        <f>'Consolidtaed Data'!$L148-'Consolidtaed Data'!$K148</f>
        <v>198</v>
      </c>
      <c r="N6268" s="9" t="str">
        <f>VLOOKUP('Consolidtaed Data'!$C148,[1]Locations!$A:$O,2,0)</f>
        <v>Fontana</v>
      </c>
      <c r="O6268" s="9" t="str">
        <f>VLOOKUP('Consolidtaed Data'!$D148,'[1]Sales People'!$A:$B,2,0)</f>
        <v>Ernest Wheeler</v>
      </c>
      <c r="P6268" s="9" t="str">
        <f>VLOOKUP('Consolidtaed Data'!$E148,[1]Customers!$A:$B,2,0)</f>
        <v>Jeffrey Gibson</v>
      </c>
      <c r="Q6268" s="11">
        <f>WEEKDAY('Consolidtaed Data'!$F148)</f>
        <v>7</v>
      </c>
      <c r="R6268" s="9">
        <f>MONTH('Consolidtaed Data'!$F148)</f>
        <v>1</v>
      </c>
      <c r="S6268" s="9" t="str">
        <f>TEXT(Table3[[#This Row],[Purchase Date]],"MMMM")</f>
        <v>April</v>
      </c>
      <c r="T6268" s="9">
        <f>YEAR('Consolidtaed Data'!$F148)</f>
        <v>2020</v>
      </c>
    </row>
    <row r="6269" spans="1:20" x14ac:dyDescent="0.3">
      <c r="A6269" s="9" t="s">
        <v>7295</v>
      </c>
      <c r="B6269" s="9" t="s">
        <v>33</v>
      </c>
      <c r="C6269" s="9" t="s">
        <v>99</v>
      </c>
      <c r="D6269" s="9" t="s">
        <v>123</v>
      </c>
      <c r="E6269" s="9" t="s">
        <v>784</v>
      </c>
      <c r="F6269" s="12">
        <v>44307</v>
      </c>
      <c r="G6269" s="12" t="str">
        <f>VLOOKUP(Table3[[#This Row],[Product ID]],[1]Products!$A:$G,2,0)</f>
        <v>Product 29</v>
      </c>
      <c r="H6269" s="22">
        <v>3</v>
      </c>
      <c r="I6269" s="9">
        <f>VLOOKUP('Consolidtaed Data'!$B255,[1]Products!$A:$G,4,0)</f>
        <v>2005</v>
      </c>
      <c r="J6269" s="9">
        <f>VLOOKUP('Consolidtaed Data'!$B255,[1]Products!$A:$G,3,0)</f>
        <v>1223</v>
      </c>
      <c r="K6269" s="9">
        <f>'Consolidtaed Data'!$J255*'Consolidtaed Data'!$H255</f>
        <v>2798</v>
      </c>
      <c r="L6269" s="9">
        <f>'Consolidtaed Data'!$I255*'Consolidtaed Data'!$H255</f>
        <v>4588</v>
      </c>
      <c r="M6269" s="9">
        <f>'Consolidtaed Data'!$L255-'Consolidtaed Data'!$K255</f>
        <v>553</v>
      </c>
      <c r="N6269" s="9" t="str">
        <f>VLOOKUP('Consolidtaed Data'!$C255,[1]Locations!$A:$O,2,0)</f>
        <v>Burbank</v>
      </c>
      <c r="O6269" s="9" t="str">
        <f>VLOOKUP('Consolidtaed Data'!$D255,'[1]Sales People'!$A:$B,2,0)</f>
        <v>Scott Clark</v>
      </c>
      <c r="P6269" s="9" t="str">
        <f>VLOOKUP('Consolidtaed Data'!$E255,[1]Customers!$A:$B,2,0)</f>
        <v>Ronald Watkins</v>
      </c>
      <c r="Q6269" s="11">
        <f>WEEKDAY('Consolidtaed Data'!$F255)</f>
        <v>7</v>
      </c>
      <c r="R6269" s="9">
        <f>MONTH('Consolidtaed Data'!$F255)</f>
        <v>1</v>
      </c>
      <c r="S6269" s="9" t="str">
        <f>TEXT(Table3[[#This Row],[Purchase Date]],"MMMM")</f>
        <v>April</v>
      </c>
      <c r="T6269" s="9">
        <f>YEAR('Consolidtaed Data'!$F255)</f>
        <v>2020</v>
      </c>
    </row>
    <row r="6270" spans="1:20" x14ac:dyDescent="0.3">
      <c r="A6270" s="9" t="s">
        <v>7296</v>
      </c>
      <c r="B6270" s="9" t="s">
        <v>139</v>
      </c>
      <c r="C6270" s="9" t="s">
        <v>245</v>
      </c>
      <c r="D6270" s="9" t="s">
        <v>220</v>
      </c>
      <c r="E6270" s="9" t="s">
        <v>1574</v>
      </c>
      <c r="F6270" s="12">
        <v>44307</v>
      </c>
      <c r="G6270" s="12" t="str">
        <f>VLOOKUP(Table3[[#This Row],[Product ID]],[1]Products!$A:$G,2,0)</f>
        <v>Product 13</v>
      </c>
      <c r="H6270" s="22">
        <v>3</v>
      </c>
      <c r="I6270" s="9">
        <f>VLOOKUP('Consolidtaed Data'!$B782,[1]Products!$A:$G,4,0)</f>
        <v>1077</v>
      </c>
      <c r="J6270" s="9">
        <f>VLOOKUP('Consolidtaed Data'!$B782,[1]Products!$A:$G,3,0)</f>
        <v>732</v>
      </c>
      <c r="K6270" s="9">
        <f>'Consolidtaed Data'!$J782*'Consolidtaed Data'!$H782</f>
        <v>2049</v>
      </c>
      <c r="L6270" s="9">
        <f>'Consolidtaed Data'!$I782*'Consolidtaed Data'!$H782</f>
        <v>3534</v>
      </c>
      <c r="M6270" s="9">
        <f>'Consolidtaed Data'!$L782-'Consolidtaed Data'!$K782</f>
        <v>1178</v>
      </c>
      <c r="N6270" s="9" t="str">
        <f>VLOOKUP('Consolidtaed Data'!$C782,[1]Locations!$A:$O,2,0)</f>
        <v>Oakland</v>
      </c>
      <c r="O6270" s="9" t="str">
        <f>VLOOKUP('Consolidtaed Data'!$D782,'[1]Sales People'!$A:$B,2,0)</f>
        <v>Arthur Mccoy</v>
      </c>
      <c r="P6270" s="9" t="str">
        <f>VLOOKUP('Consolidtaed Data'!$E782,[1]Customers!$A:$B,2,0)</f>
        <v>Frank Webb</v>
      </c>
      <c r="Q6270" s="11">
        <f>WEEKDAY('Consolidtaed Data'!$F782)</f>
        <v>1</v>
      </c>
      <c r="R6270" s="9">
        <f>MONTH('Consolidtaed Data'!$F782)</f>
        <v>2</v>
      </c>
      <c r="S6270" s="9" t="str">
        <f>TEXT(Table3[[#This Row],[Purchase Date]],"MMMM")</f>
        <v>April</v>
      </c>
      <c r="T6270" s="9">
        <f>YEAR('Consolidtaed Data'!$F782)</f>
        <v>2020</v>
      </c>
    </row>
    <row r="6271" spans="1:20" x14ac:dyDescent="0.3">
      <c r="A6271" s="9" t="s">
        <v>7297</v>
      </c>
      <c r="B6271" s="9" t="s">
        <v>397</v>
      </c>
      <c r="C6271" s="9" t="s">
        <v>30</v>
      </c>
      <c r="D6271" s="9" t="s">
        <v>13</v>
      </c>
      <c r="E6271" s="9" t="s">
        <v>1634</v>
      </c>
      <c r="F6271" s="12">
        <v>44307</v>
      </c>
      <c r="G6271" s="12" t="str">
        <f>VLOOKUP(Table3[[#This Row],[Product ID]],[1]Products!$A:$G,2,0)</f>
        <v>Product 20</v>
      </c>
      <c r="H6271" s="22">
        <v>1</v>
      </c>
      <c r="I6271" s="9">
        <f>VLOOKUP('Consolidtaed Data'!$B796,[1]Products!$A:$G,4,0)</f>
        <v>203</v>
      </c>
      <c r="J6271" s="9">
        <f>VLOOKUP('Consolidtaed Data'!$B796,[1]Products!$A:$G,3,0)</f>
        <v>154</v>
      </c>
      <c r="K6271" s="9">
        <f>'Consolidtaed Data'!$J796*'Consolidtaed Data'!$H796</f>
        <v>1608</v>
      </c>
      <c r="L6271" s="9">
        <f>'Consolidtaed Data'!$I796*'Consolidtaed Data'!$H796</f>
        <v>2400</v>
      </c>
      <c r="M6271" s="9">
        <f>'Consolidtaed Data'!$L796-'Consolidtaed Data'!$K796</f>
        <v>902</v>
      </c>
      <c r="N6271" s="9" t="str">
        <f>VLOOKUP('Consolidtaed Data'!$C796,[1]Locations!$A:$O,2,0)</f>
        <v>Stockton</v>
      </c>
      <c r="O6271" s="9" t="str">
        <f>VLOOKUP('Consolidtaed Data'!$D796,'[1]Sales People'!$A:$B,2,0)</f>
        <v>Clarence Fox</v>
      </c>
      <c r="P6271" s="9" t="str">
        <f>VLOOKUP('Consolidtaed Data'!$E796,[1]Customers!$A:$B,2,0)</f>
        <v>Peter Wells</v>
      </c>
      <c r="Q6271" s="11">
        <f>WEEKDAY('Consolidtaed Data'!$F796)</f>
        <v>2</v>
      </c>
      <c r="R6271" s="9">
        <f>MONTH('Consolidtaed Data'!$F796)</f>
        <v>2</v>
      </c>
      <c r="S6271" s="9" t="str">
        <f>TEXT(Table3[[#This Row],[Purchase Date]],"MMMM")</f>
        <v>April</v>
      </c>
      <c r="T6271" s="9">
        <f>YEAR('Consolidtaed Data'!$F796)</f>
        <v>2020</v>
      </c>
    </row>
    <row r="6272" spans="1:20" x14ac:dyDescent="0.3">
      <c r="A6272" s="9" t="s">
        <v>7298</v>
      </c>
      <c r="B6272" s="9" t="s">
        <v>418</v>
      </c>
      <c r="C6272" s="9" t="s">
        <v>55</v>
      </c>
      <c r="D6272" s="9" t="s">
        <v>83</v>
      </c>
      <c r="E6272" s="9" t="s">
        <v>1210</v>
      </c>
      <c r="F6272" s="12">
        <v>44307</v>
      </c>
      <c r="G6272" s="12" t="str">
        <f>VLOOKUP(Table3[[#This Row],[Product ID]],[1]Products!$A:$G,2,0)</f>
        <v>Product 82</v>
      </c>
      <c r="H6272" s="22">
        <v>3</v>
      </c>
      <c r="I6272" s="9">
        <f>VLOOKUP('Consolidtaed Data'!$B1067,[1]Products!$A:$G,4,0)</f>
        <v>181</v>
      </c>
      <c r="J6272" s="9">
        <f>VLOOKUP('Consolidtaed Data'!$B1067,[1]Products!$A:$G,3,0)</f>
        <v>130</v>
      </c>
      <c r="K6272" s="9">
        <f>'Consolidtaed Data'!$J1067*'Consolidtaed Data'!$H1067</f>
        <v>1305</v>
      </c>
      <c r="L6272" s="9">
        <f>'Consolidtaed Data'!$I1067*'Consolidtaed Data'!$H1067</f>
        <v>1812</v>
      </c>
      <c r="M6272" s="9">
        <f>'Consolidtaed Data'!$L1067-'Consolidtaed Data'!$K1067</f>
        <v>246</v>
      </c>
      <c r="N6272" s="9" t="str">
        <f>VLOOKUP('Consolidtaed Data'!$C1067,[1]Locations!$A:$O,2,0)</f>
        <v>Oceanside</v>
      </c>
      <c r="O6272" s="9" t="str">
        <f>VLOOKUP('Consolidtaed Data'!$D1067,'[1]Sales People'!$A:$B,2,0)</f>
        <v>Roger Robertson</v>
      </c>
      <c r="P6272" s="9" t="str">
        <f>VLOOKUP('Consolidtaed Data'!$E1067,[1]Customers!$A:$B,2,0)</f>
        <v>Arthur Welch</v>
      </c>
      <c r="Q6272" s="11">
        <f>WEEKDAY('Consolidtaed Data'!$F1067)</f>
        <v>3</v>
      </c>
      <c r="R6272" s="9">
        <f>MONTH('Consolidtaed Data'!$F1067)</f>
        <v>3</v>
      </c>
      <c r="S6272" s="9" t="str">
        <f>TEXT(Table3[[#This Row],[Purchase Date]],"MMMM")</f>
        <v>April</v>
      </c>
      <c r="T6272" s="9">
        <f>YEAR('Consolidtaed Data'!$F1067)</f>
        <v>2020</v>
      </c>
    </row>
    <row r="6273" spans="1:20" x14ac:dyDescent="0.3">
      <c r="A6273" s="9" t="s">
        <v>7299</v>
      </c>
      <c r="B6273" s="9" t="s">
        <v>116</v>
      </c>
      <c r="C6273" s="9" t="s">
        <v>458</v>
      </c>
      <c r="D6273" s="9" t="s">
        <v>374</v>
      </c>
      <c r="E6273" s="9" t="s">
        <v>565</v>
      </c>
      <c r="F6273" s="12">
        <v>44307</v>
      </c>
      <c r="G6273" s="12" t="str">
        <f>VLOOKUP(Table3[[#This Row],[Product ID]],[1]Products!$A:$G,2,0)</f>
        <v>Product 55</v>
      </c>
      <c r="H6273" s="22">
        <v>2</v>
      </c>
      <c r="I6273" s="9">
        <f>VLOOKUP('Consolidtaed Data'!$B1461,[1]Products!$A:$G,4,0)</f>
        <v>818</v>
      </c>
      <c r="J6273" s="9">
        <f>VLOOKUP('Consolidtaed Data'!$B1461,[1]Products!$A:$G,3,0)</f>
        <v>450</v>
      </c>
      <c r="K6273" s="9">
        <f>'Consolidtaed Data'!$J1461*'Consolidtaed Data'!$H1461</f>
        <v>947</v>
      </c>
      <c r="L6273" s="9">
        <f>'Consolidtaed Data'!$I1461*'Consolidtaed Data'!$H1461</f>
        <v>1353</v>
      </c>
      <c r="M6273" s="9">
        <f>'Consolidtaed Data'!$L1461-'Consolidtaed Data'!$K1461</f>
        <v>1569</v>
      </c>
      <c r="N6273" s="9" t="str">
        <f>VLOOKUP('Consolidtaed Data'!$C1461,[1]Locations!$A:$O,2,0)</f>
        <v>Oakland</v>
      </c>
      <c r="O6273" s="9" t="str">
        <f>VLOOKUP('Consolidtaed Data'!$D1461,'[1]Sales People'!$A:$B,2,0)</f>
        <v>Walter Cook</v>
      </c>
      <c r="P6273" s="9" t="str">
        <f>VLOOKUP('Consolidtaed Data'!$E1461,[1]Customers!$A:$B,2,0)</f>
        <v>Thomas Campbell</v>
      </c>
      <c r="Q6273" s="11">
        <f>WEEKDAY('Consolidtaed Data'!$F1461)</f>
        <v>7</v>
      </c>
      <c r="R6273" s="9">
        <f>MONTH('Consolidtaed Data'!$F1461)</f>
        <v>4</v>
      </c>
      <c r="S6273" s="9" t="str">
        <f>TEXT(Table3[[#This Row],[Purchase Date]],"MMMM")</f>
        <v>April</v>
      </c>
      <c r="T6273" s="9">
        <f>YEAR('Consolidtaed Data'!$F1461)</f>
        <v>2020</v>
      </c>
    </row>
    <row r="6274" spans="1:20" x14ac:dyDescent="0.3">
      <c r="A6274" s="9" t="s">
        <v>7300</v>
      </c>
      <c r="B6274" s="9" t="s">
        <v>79</v>
      </c>
      <c r="C6274" s="9" t="s">
        <v>469</v>
      </c>
      <c r="D6274" s="9" t="s">
        <v>235</v>
      </c>
      <c r="E6274" s="9" t="s">
        <v>2569</v>
      </c>
      <c r="F6274" s="12">
        <v>44307</v>
      </c>
      <c r="G6274" s="12" t="str">
        <f>VLOOKUP(Table3[[#This Row],[Product ID]],[1]Products!$A:$G,2,0)</f>
        <v>Product 80</v>
      </c>
      <c r="H6274" s="22">
        <v>1</v>
      </c>
      <c r="I6274" s="9">
        <f>VLOOKUP('Consolidtaed Data'!$B1595,[1]Products!$A:$G,4,0)</f>
        <v>1809</v>
      </c>
      <c r="J6274" s="9">
        <f>VLOOKUP('Consolidtaed Data'!$B1595,[1]Products!$A:$G,3,0)</f>
        <v>1067</v>
      </c>
      <c r="K6274" s="9">
        <f>'Consolidtaed Data'!$J1595*'Consolidtaed Data'!$H1595</f>
        <v>294</v>
      </c>
      <c r="L6274" s="9">
        <f>'Consolidtaed Data'!$I1595*'Consolidtaed Data'!$H1595</f>
        <v>368</v>
      </c>
      <c r="M6274" s="9">
        <f>'Consolidtaed Data'!$L1595-'Consolidtaed Data'!$K1595</f>
        <v>2622</v>
      </c>
      <c r="N6274" s="9" t="str">
        <f>VLOOKUP('Consolidtaed Data'!$C1595,[1]Locations!$A:$O,2,0)</f>
        <v>East Los Angeles</v>
      </c>
      <c r="O6274" s="9" t="str">
        <f>VLOOKUP('Consolidtaed Data'!$D1595,'[1]Sales People'!$A:$B,2,0)</f>
        <v>Roger Ramos</v>
      </c>
      <c r="P6274" s="9" t="str">
        <f>VLOOKUP('Consolidtaed Data'!$E1595,[1]Customers!$A:$B,2,0)</f>
        <v>Sean Alexander</v>
      </c>
      <c r="Q6274" s="11">
        <f>WEEKDAY('Consolidtaed Data'!$F1595)</f>
        <v>2</v>
      </c>
      <c r="R6274" s="9">
        <f>MONTH('Consolidtaed Data'!$F1595)</f>
        <v>4</v>
      </c>
      <c r="S6274" s="9" t="str">
        <f>TEXT(Table3[[#This Row],[Purchase Date]],"MMMM")</f>
        <v>April</v>
      </c>
      <c r="T6274" s="9">
        <f>YEAR('Consolidtaed Data'!$F1595)</f>
        <v>2020</v>
      </c>
    </row>
    <row r="6275" spans="1:20" x14ac:dyDescent="0.3">
      <c r="A6275" s="9" t="s">
        <v>7301</v>
      </c>
      <c r="B6275" s="9" t="s">
        <v>93</v>
      </c>
      <c r="C6275" s="9" t="s">
        <v>421</v>
      </c>
      <c r="D6275" s="9" t="s">
        <v>35</v>
      </c>
      <c r="E6275" s="9" t="s">
        <v>146</v>
      </c>
      <c r="F6275" s="12">
        <v>44307</v>
      </c>
      <c r="G6275" s="12" t="str">
        <f>VLOOKUP(Table3[[#This Row],[Product ID]],[1]Products!$A:$G,2,0)</f>
        <v>Product 71</v>
      </c>
      <c r="H6275" s="22">
        <v>4</v>
      </c>
      <c r="I6275" s="9">
        <f>VLOOKUP('Consolidtaed Data'!$B1613,[1]Products!$A:$G,4,0)</f>
        <v>947</v>
      </c>
      <c r="J6275" s="9">
        <f>VLOOKUP('Consolidtaed Data'!$B1613,[1]Products!$A:$G,3,0)</f>
        <v>786</v>
      </c>
      <c r="K6275" s="9">
        <f>'Consolidtaed Data'!$J1613*'Consolidtaed Data'!$H1613</f>
        <v>130</v>
      </c>
      <c r="L6275" s="9">
        <f>'Consolidtaed Data'!$I1613*'Consolidtaed Data'!$H1613</f>
        <v>181</v>
      </c>
      <c r="M6275" s="9">
        <f>'Consolidtaed Data'!$L1613-'Consolidtaed Data'!$K1613</f>
        <v>1108</v>
      </c>
      <c r="N6275" s="9" t="str">
        <f>VLOOKUP('Consolidtaed Data'!$C1613,[1]Locations!$A:$O,2,0)</f>
        <v>Clovis</v>
      </c>
      <c r="O6275" s="9" t="str">
        <f>VLOOKUP('Consolidtaed Data'!$D1613,'[1]Sales People'!$A:$B,2,0)</f>
        <v>Roger Ramos</v>
      </c>
      <c r="P6275" s="9" t="str">
        <f>VLOOKUP('Consolidtaed Data'!$E1613,[1]Customers!$A:$B,2,0)</f>
        <v>Walter Watson</v>
      </c>
      <c r="Q6275" s="11">
        <f>WEEKDAY('Consolidtaed Data'!$F1613)</f>
        <v>3</v>
      </c>
      <c r="R6275" s="9">
        <f>MONTH('Consolidtaed Data'!$F1613)</f>
        <v>4</v>
      </c>
      <c r="S6275" s="9" t="str">
        <f>TEXT(Table3[[#This Row],[Purchase Date]],"MMMM")</f>
        <v>April</v>
      </c>
      <c r="T6275" s="9">
        <f>YEAR('Consolidtaed Data'!$F1613)</f>
        <v>2020</v>
      </c>
    </row>
    <row r="6276" spans="1:20" x14ac:dyDescent="0.3">
      <c r="A6276" s="9" t="s">
        <v>7302</v>
      </c>
      <c r="B6276" s="9" t="s">
        <v>495</v>
      </c>
      <c r="C6276" s="9" t="s">
        <v>152</v>
      </c>
      <c r="D6276" s="9" t="s">
        <v>153</v>
      </c>
      <c r="E6276" s="9" t="s">
        <v>2253</v>
      </c>
      <c r="F6276" s="12">
        <v>44307</v>
      </c>
      <c r="G6276" s="12" t="str">
        <f>VLOOKUP(Table3[[#This Row],[Product ID]],[1]Products!$A:$G,2,0)</f>
        <v>Product 15</v>
      </c>
      <c r="H6276" s="22">
        <v>4</v>
      </c>
      <c r="I6276" s="9">
        <f>VLOOKUP('Consolidtaed Data'!$B1660,[1]Products!$A:$G,4,0)</f>
        <v>1826</v>
      </c>
      <c r="J6276" s="9">
        <f>VLOOKUP('Consolidtaed Data'!$B1660,[1]Products!$A:$G,3,0)</f>
        <v>1443</v>
      </c>
      <c r="K6276" s="9">
        <f>'Consolidtaed Data'!$J1660*'Consolidtaed Data'!$H1660</f>
        <v>216</v>
      </c>
      <c r="L6276" s="9">
        <f>'Consolidtaed Data'!$I1660*'Consolidtaed Data'!$H1660</f>
        <v>408</v>
      </c>
      <c r="M6276" s="9">
        <f>'Consolidtaed Data'!$L1660-'Consolidtaed Data'!$K1660</f>
        <v>871</v>
      </c>
      <c r="N6276" s="9" t="str">
        <f>VLOOKUP('Consolidtaed Data'!$C1660,[1]Locations!$A:$O,2,0)</f>
        <v>Sacramento</v>
      </c>
      <c r="O6276" s="9" t="str">
        <f>VLOOKUP('Consolidtaed Data'!$D1660,'[1]Sales People'!$A:$B,2,0)</f>
        <v>Charles Harper</v>
      </c>
      <c r="P6276" s="9" t="str">
        <f>VLOOKUP('Consolidtaed Data'!$E1660,[1]Customers!$A:$B,2,0)</f>
        <v>Jesse Castillo</v>
      </c>
      <c r="Q6276" s="11">
        <f>WEEKDAY('Consolidtaed Data'!$F1660)</f>
        <v>6</v>
      </c>
      <c r="R6276" s="9">
        <f>MONTH('Consolidtaed Data'!$F1660)</f>
        <v>5</v>
      </c>
      <c r="S6276" s="9" t="str">
        <f>TEXT(Table3[[#This Row],[Purchase Date]],"MMMM")</f>
        <v>April</v>
      </c>
      <c r="T6276" s="9">
        <f>YEAR('Consolidtaed Data'!$F1660)</f>
        <v>2020</v>
      </c>
    </row>
    <row r="6277" spans="1:20" x14ac:dyDescent="0.3">
      <c r="A6277" s="9" t="s">
        <v>7303</v>
      </c>
      <c r="B6277" s="9" t="s">
        <v>411</v>
      </c>
      <c r="C6277" s="9" t="s">
        <v>231</v>
      </c>
      <c r="D6277" s="9" t="s">
        <v>100</v>
      </c>
      <c r="E6277" s="9" t="s">
        <v>761</v>
      </c>
      <c r="F6277" s="12">
        <v>44307</v>
      </c>
      <c r="G6277" s="12" t="str">
        <f>VLOOKUP(Table3[[#This Row],[Product ID]],[1]Products!$A:$G,2,0)</f>
        <v>Product 27</v>
      </c>
      <c r="H6277" s="22">
        <v>1</v>
      </c>
      <c r="I6277" s="9">
        <f>VLOOKUP('Consolidtaed Data'!$B1713,[1]Products!$A:$G,4,0)</f>
        <v>1889</v>
      </c>
      <c r="J6277" s="9">
        <f>VLOOKUP('Consolidtaed Data'!$B1713,[1]Products!$A:$G,3,0)</f>
        <v>945</v>
      </c>
      <c r="K6277" s="9">
        <f>'Consolidtaed Data'!$J1713*'Consolidtaed Data'!$H1713</f>
        <v>962</v>
      </c>
      <c r="L6277" s="9">
        <f>'Consolidtaed Data'!$I1713*'Consolidtaed Data'!$H1713</f>
        <v>1414</v>
      </c>
      <c r="M6277" s="9">
        <f>'Consolidtaed Data'!$L1713-'Consolidtaed Data'!$K1713</f>
        <v>1710</v>
      </c>
      <c r="N6277" s="9" t="str">
        <f>VLOOKUP('Consolidtaed Data'!$C1713,[1]Locations!$A:$O,2,0)</f>
        <v>Stockton</v>
      </c>
      <c r="O6277" s="9" t="str">
        <f>VLOOKUP('Consolidtaed Data'!$D1713,'[1]Sales People'!$A:$B,2,0)</f>
        <v>Ryan Butler</v>
      </c>
      <c r="P6277" s="9" t="str">
        <f>VLOOKUP('Consolidtaed Data'!$E1713,[1]Customers!$A:$B,2,0)</f>
        <v>George Hill</v>
      </c>
      <c r="Q6277" s="11">
        <f>WEEKDAY('Consolidtaed Data'!$F1713)</f>
        <v>2</v>
      </c>
      <c r="R6277" s="9">
        <f>MONTH('Consolidtaed Data'!$F1713)</f>
        <v>5</v>
      </c>
      <c r="S6277" s="9" t="str">
        <f>TEXT(Table3[[#This Row],[Purchase Date]],"MMMM")</f>
        <v>April</v>
      </c>
      <c r="T6277" s="9">
        <f>YEAR('Consolidtaed Data'!$F1713)</f>
        <v>2020</v>
      </c>
    </row>
    <row r="6278" spans="1:20" x14ac:dyDescent="0.3">
      <c r="A6278" s="9" t="s">
        <v>7304</v>
      </c>
      <c r="B6278" s="9" t="s">
        <v>298</v>
      </c>
      <c r="C6278" s="9" t="s">
        <v>405</v>
      </c>
      <c r="D6278" s="9" t="s">
        <v>281</v>
      </c>
      <c r="E6278" s="9" t="s">
        <v>1944</v>
      </c>
      <c r="F6278" s="12">
        <v>44307</v>
      </c>
      <c r="G6278" s="12" t="str">
        <f>VLOOKUP(Table3[[#This Row],[Product ID]],[1]Products!$A:$G,2,0)</f>
        <v>Product 53</v>
      </c>
      <c r="H6278" s="22">
        <v>2</v>
      </c>
      <c r="I6278" s="9">
        <f>VLOOKUP('Consolidtaed Data'!$B1989,[1]Products!$A:$G,4,0)</f>
        <v>684</v>
      </c>
      <c r="J6278" s="9">
        <f>VLOOKUP('Consolidtaed Data'!$B1989,[1]Products!$A:$G,3,0)</f>
        <v>561</v>
      </c>
      <c r="K6278" s="9">
        <f>'Consolidtaed Data'!$J1989*'Consolidtaed Data'!$H1989</f>
        <v>791</v>
      </c>
      <c r="L6278" s="9">
        <f>'Consolidtaed Data'!$I1989*'Consolidtaed Data'!$H1989</f>
        <v>1522</v>
      </c>
      <c r="M6278" s="9">
        <f>'Consolidtaed Data'!$L1989-'Consolidtaed Data'!$K1989</f>
        <v>13</v>
      </c>
      <c r="N6278" s="9" t="str">
        <f>VLOOKUP('Consolidtaed Data'!$C1989,[1]Locations!$A:$O,2,0)</f>
        <v>Jurupa Valley</v>
      </c>
      <c r="O6278" s="9" t="str">
        <f>VLOOKUP('Consolidtaed Data'!$D1989,'[1]Sales People'!$A:$B,2,0)</f>
        <v>Sean Miller</v>
      </c>
      <c r="P6278" s="9" t="str">
        <f>VLOOKUP('Consolidtaed Data'!$E1989,[1]Customers!$A:$B,2,0)</f>
        <v>Brian Murphy</v>
      </c>
      <c r="Q6278" s="11">
        <f>WEEKDAY('Consolidtaed Data'!$F1989)</f>
        <v>2</v>
      </c>
      <c r="R6278" s="9">
        <f>MONTH('Consolidtaed Data'!$F1989)</f>
        <v>5</v>
      </c>
      <c r="S6278" s="9" t="str">
        <f>TEXT(Table3[[#This Row],[Purchase Date]],"MMMM")</f>
        <v>April</v>
      </c>
      <c r="T6278" s="9">
        <f>YEAR('Consolidtaed Data'!$F1989)</f>
        <v>2020</v>
      </c>
    </row>
    <row r="6279" spans="1:20" x14ac:dyDescent="0.3">
      <c r="A6279" s="9" t="s">
        <v>7305</v>
      </c>
      <c r="B6279" s="9" t="s">
        <v>119</v>
      </c>
      <c r="C6279" s="9" t="s">
        <v>249</v>
      </c>
      <c r="D6279" s="9" t="s">
        <v>9</v>
      </c>
      <c r="E6279" s="9" t="s">
        <v>1638</v>
      </c>
      <c r="F6279" s="12">
        <v>44307</v>
      </c>
      <c r="G6279" s="12" t="str">
        <f>VLOOKUP(Table3[[#This Row],[Product ID]],[1]Products!$A:$G,2,0)</f>
        <v>Product 67</v>
      </c>
      <c r="H6279" s="22">
        <v>1</v>
      </c>
      <c r="I6279" s="9">
        <f>VLOOKUP('Consolidtaed Data'!$B2100,[1]Products!$A:$G,4,0)</f>
        <v>458</v>
      </c>
      <c r="J6279" s="9">
        <f>VLOOKUP('Consolidtaed Data'!$B2100,[1]Products!$A:$G,3,0)</f>
        <v>376</v>
      </c>
      <c r="K6279" s="9">
        <f>'Consolidtaed Data'!$J2100*'Consolidtaed Data'!$H2100</f>
        <v>22</v>
      </c>
      <c r="L6279" s="9">
        <f>'Consolidtaed Data'!$I2100*'Consolidtaed Data'!$H2100</f>
        <v>35</v>
      </c>
      <c r="M6279" s="9">
        <f>'Consolidtaed Data'!$L2100-'Consolidtaed Data'!$K2100</f>
        <v>3072</v>
      </c>
      <c r="N6279" s="9" t="str">
        <f>VLOOKUP('Consolidtaed Data'!$C2100,[1]Locations!$A:$O,2,0)</f>
        <v>Santa Clarita</v>
      </c>
      <c r="O6279" s="9" t="str">
        <f>VLOOKUP('Consolidtaed Data'!$D2100,'[1]Sales People'!$A:$B,2,0)</f>
        <v>Patrick Ruiz</v>
      </c>
      <c r="P6279" s="9" t="str">
        <f>VLOOKUP('Consolidtaed Data'!$E2100,[1]Customers!$A:$B,2,0)</f>
        <v>James Armstrong</v>
      </c>
      <c r="Q6279" s="11">
        <f>WEEKDAY('Consolidtaed Data'!$F2100)</f>
        <v>3</v>
      </c>
      <c r="R6279" s="9">
        <f>MONTH('Consolidtaed Data'!$F2100)</f>
        <v>6</v>
      </c>
      <c r="S6279" s="9" t="str">
        <f>TEXT(Table3[[#This Row],[Purchase Date]],"MMMM")</f>
        <v>April</v>
      </c>
      <c r="T6279" s="9">
        <f>YEAR('Consolidtaed Data'!$F2100)</f>
        <v>2020</v>
      </c>
    </row>
    <row r="6280" spans="1:20" x14ac:dyDescent="0.3">
      <c r="A6280" s="9" t="s">
        <v>7306</v>
      </c>
      <c r="B6280" s="9" t="s">
        <v>503</v>
      </c>
      <c r="C6280" s="9" t="s">
        <v>472</v>
      </c>
      <c r="D6280" s="9" t="s">
        <v>174</v>
      </c>
      <c r="E6280" s="9" t="s">
        <v>1731</v>
      </c>
      <c r="F6280" s="12">
        <v>44307</v>
      </c>
      <c r="G6280" s="12" t="str">
        <f>VLOOKUP(Table3[[#This Row],[Product ID]],[1]Products!$A:$G,2,0)</f>
        <v>Product 99</v>
      </c>
      <c r="H6280" s="22">
        <v>1</v>
      </c>
      <c r="I6280" s="9">
        <f>VLOOKUP('Consolidtaed Data'!$B2163,[1]Products!$A:$G,4,0)</f>
        <v>2391</v>
      </c>
      <c r="J6280" s="9">
        <f>VLOOKUP('Consolidtaed Data'!$B2163,[1]Products!$A:$G,3,0)</f>
        <v>1291</v>
      </c>
      <c r="K6280" s="9">
        <f>'Consolidtaed Data'!$J2163*'Consolidtaed Data'!$H2163</f>
        <v>291</v>
      </c>
      <c r="L6280" s="9">
        <f>'Consolidtaed Data'!$I2163*'Consolidtaed Data'!$H2163</f>
        <v>378</v>
      </c>
      <c r="M6280" s="9">
        <f>'Consolidtaed Data'!$L2163-'Consolidtaed Data'!$K2163</f>
        <v>2888</v>
      </c>
      <c r="N6280" s="9" t="str">
        <f>VLOOKUP('Consolidtaed Data'!$C2163,[1]Locations!$A:$O,2,0)</f>
        <v>Anaheim</v>
      </c>
      <c r="O6280" s="9" t="str">
        <f>VLOOKUP('Consolidtaed Data'!$D2163,'[1]Sales People'!$A:$B,2,0)</f>
        <v>Robert Reed</v>
      </c>
      <c r="P6280" s="9" t="str">
        <f>VLOOKUP('Consolidtaed Data'!$E2163,[1]Customers!$A:$B,2,0)</f>
        <v>Steven Nichols</v>
      </c>
      <c r="Q6280" s="11">
        <f>WEEKDAY('Consolidtaed Data'!$F2163)</f>
        <v>7</v>
      </c>
      <c r="R6280" s="9">
        <f>MONTH('Consolidtaed Data'!$F2163)</f>
        <v>6</v>
      </c>
      <c r="S6280" s="9" t="str">
        <f>TEXT(Table3[[#This Row],[Purchase Date]],"MMMM")</f>
        <v>April</v>
      </c>
      <c r="T6280" s="9">
        <f>YEAR('Consolidtaed Data'!$F2163)</f>
        <v>2020</v>
      </c>
    </row>
    <row r="6281" spans="1:20" x14ac:dyDescent="0.3">
      <c r="A6281" s="9" t="s">
        <v>7307</v>
      </c>
      <c r="B6281" s="9" t="s">
        <v>415</v>
      </c>
      <c r="C6281" s="9" t="s">
        <v>30</v>
      </c>
      <c r="D6281" s="9" t="s">
        <v>374</v>
      </c>
      <c r="E6281" s="9" t="s">
        <v>881</v>
      </c>
      <c r="F6281" s="12">
        <v>44307</v>
      </c>
      <c r="G6281" s="12" t="str">
        <f>VLOOKUP(Table3[[#This Row],[Product ID]],[1]Products!$A:$G,2,0)</f>
        <v>Product 18</v>
      </c>
      <c r="H6281" s="22">
        <v>1</v>
      </c>
      <c r="I6281" s="9">
        <f>VLOOKUP('Consolidtaed Data'!$B2454,[1]Products!$A:$G,4,0)</f>
        <v>1783</v>
      </c>
      <c r="J6281" s="9">
        <f>VLOOKUP('Consolidtaed Data'!$B2454,[1]Products!$A:$G,3,0)</f>
        <v>1516</v>
      </c>
      <c r="K6281" s="9">
        <f>'Consolidtaed Data'!$J2454*'Consolidtaed Data'!$H2454</f>
        <v>870</v>
      </c>
      <c r="L6281" s="9">
        <f>'Consolidtaed Data'!$I2454*'Consolidtaed Data'!$H2454</f>
        <v>1060</v>
      </c>
      <c r="M6281" s="9">
        <f>'Consolidtaed Data'!$L2454-'Consolidtaed Data'!$K2454</f>
        <v>13</v>
      </c>
      <c r="N6281" s="9" t="str">
        <f>VLOOKUP('Consolidtaed Data'!$C2454,[1]Locations!$A:$O,2,0)</f>
        <v>Fontana</v>
      </c>
      <c r="O6281" s="9" t="str">
        <f>VLOOKUP('Consolidtaed Data'!$D2454,'[1]Sales People'!$A:$B,2,0)</f>
        <v>Carl Elliott</v>
      </c>
      <c r="P6281" s="9" t="str">
        <f>VLOOKUP('Consolidtaed Data'!$E2454,[1]Customers!$A:$B,2,0)</f>
        <v>Fred Peterson</v>
      </c>
      <c r="Q6281" s="11">
        <f>WEEKDAY('Consolidtaed Data'!$F2454)</f>
        <v>6</v>
      </c>
      <c r="R6281" s="9">
        <f>MONTH('Consolidtaed Data'!$F2454)</f>
        <v>6</v>
      </c>
      <c r="S6281" s="9" t="str">
        <f>TEXT(Table3[[#This Row],[Purchase Date]],"MMMM")</f>
        <v>April</v>
      </c>
      <c r="T6281" s="9">
        <f>YEAR('Consolidtaed Data'!$F2454)</f>
        <v>2020</v>
      </c>
    </row>
    <row r="6282" spans="1:20" x14ac:dyDescent="0.3">
      <c r="A6282" s="9" t="s">
        <v>7308</v>
      </c>
      <c r="B6282" s="9" t="s">
        <v>33</v>
      </c>
      <c r="C6282" s="9" t="s">
        <v>319</v>
      </c>
      <c r="D6282" s="9" t="s">
        <v>113</v>
      </c>
      <c r="E6282" s="9" t="s">
        <v>722</v>
      </c>
      <c r="F6282" s="12">
        <v>44307</v>
      </c>
      <c r="G6282" s="12" t="str">
        <f>VLOOKUP(Table3[[#This Row],[Product ID]],[1]Products!$A:$G,2,0)</f>
        <v>Product 29</v>
      </c>
      <c r="H6282" s="22">
        <v>1</v>
      </c>
      <c r="I6282" s="9">
        <f>VLOOKUP('Consolidtaed Data'!$B2605,[1]Products!$A:$G,4,0)</f>
        <v>2005</v>
      </c>
      <c r="J6282" s="9">
        <f>VLOOKUP('Consolidtaed Data'!$B2605,[1]Products!$A:$G,3,0)</f>
        <v>1223</v>
      </c>
      <c r="K6282" s="9">
        <f>'Consolidtaed Data'!$J2605*'Consolidtaed Data'!$H2605</f>
        <v>1965</v>
      </c>
      <c r="L6282" s="9">
        <f>'Consolidtaed Data'!$I2605*'Consolidtaed Data'!$H2605</f>
        <v>2396</v>
      </c>
      <c r="M6282" s="9">
        <f>'Consolidtaed Data'!$L2605-'Consolidtaed Data'!$K2605</f>
        <v>1695</v>
      </c>
      <c r="N6282" s="9" t="str">
        <f>VLOOKUP('Consolidtaed Data'!$C2605,[1]Locations!$A:$O,2,0)</f>
        <v>Anaheim</v>
      </c>
      <c r="O6282" s="9" t="str">
        <f>VLOOKUP('Consolidtaed Data'!$D2605,'[1]Sales People'!$A:$B,2,0)</f>
        <v>Justin Lynch</v>
      </c>
      <c r="P6282" s="9" t="str">
        <f>VLOOKUP('Consolidtaed Data'!$E2605,[1]Customers!$A:$B,2,0)</f>
        <v>Phillip Edwards</v>
      </c>
      <c r="Q6282" s="11">
        <f>WEEKDAY('Consolidtaed Data'!$F2605)</f>
        <v>4</v>
      </c>
      <c r="R6282" s="9">
        <f>MONTH('Consolidtaed Data'!$F2605)</f>
        <v>7</v>
      </c>
      <c r="S6282" s="9" t="str">
        <f>TEXT(Table3[[#This Row],[Purchase Date]],"MMMM")</f>
        <v>April</v>
      </c>
      <c r="T6282" s="9">
        <f>YEAR('Consolidtaed Data'!$F2605)</f>
        <v>2020</v>
      </c>
    </row>
    <row r="6283" spans="1:20" x14ac:dyDescent="0.3">
      <c r="A6283" s="9" t="s">
        <v>7309</v>
      </c>
      <c r="B6283" s="9" t="s">
        <v>62</v>
      </c>
      <c r="C6283" s="9" t="s">
        <v>140</v>
      </c>
      <c r="D6283" s="9" t="s">
        <v>87</v>
      </c>
      <c r="E6283" s="9" t="s">
        <v>895</v>
      </c>
      <c r="F6283" s="12">
        <v>44307</v>
      </c>
      <c r="G6283" s="12" t="str">
        <f>VLOOKUP(Table3[[#This Row],[Product ID]],[1]Products!$A:$G,2,0)</f>
        <v>Product 17</v>
      </c>
      <c r="H6283" s="22">
        <v>1</v>
      </c>
      <c r="I6283" s="9">
        <f>VLOOKUP('Consolidtaed Data'!$B2782,[1]Products!$A:$G,4,0)</f>
        <v>818</v>
      </c>
      <c r="J6283" s="9">
        <f>VLOOKUP('Consolidtaed Data'!$B2782,[1]Products!$A:$G,3,0)</f>
        <v>450</v>
      </c>
      <c r="K6283" s="9">
        <f>'Consolidtaed Data'!$J2782*'Consolidtaed Data'!$H2782</f>
        <v>4329</v>
      </c>
      <c r="L6283" s="9">
        <f>'Consolidtaed Data'!$I2782*'Consolidtaed Data'!$H2782</f>
        <v>5478</v>
      </c>
      <c r="M6283" s="9">
        <f>'Consolidtaed Data'!$L2782-'Consolidtaed Data'!$K2782</f>
        <v>722</v>
      </c>
      <c r="N6283" s="9" t="str">
        <f>VLOOKUP('Consolidtaed Data'!$C2782,[1]Locations!$A:$O,2,0)</f>
        <v>Jurupa Valley</v>
      </c>
      <c r="O6283" s="9" t="str">
        <f>VLOOKUP('Consolidtaed Data'!$D2782,'[1]Sales People'!$A:$B,2,0)</f>
        <v>Roger Robertson</v>
      </c>
      <c r="P6283" s="9" t="str">
        <f>VLOOKUP('Consolidtaed Data'!$E2782,[1]Customers!$A:$B,2,0)</f>
        <v>Terry Richards</v>
      </c>
      <c r="Q6283" s="11">
        <f>WEEKDAY('Consolidtaed Data'!$F2782)</f>
        <v>4</v>
      </c>
      <c r="R6283" s="9">
        <f>MONTH('Consolidtaed Data'!$F2782)</f>
        <v>7</v>
      </c>
      <c r="S6283" s="9" t="str">
        <f>TEXT(Table3[[#This Row],[Purchase Date]],"MMMM")</f>
        <v>April</v>
      </c>
      <c r="T6283" s="9">
        <f>YEAR('Consolidtaed Data'!$F2782)</f>
        <v>2020</v>
      </c>
    </row>
    <row r="6284" spans="1:20" x14ac:dyDescent="0.3">
      <c r="A6284" s="9" t="s">
        <v>7310</v>
      </c>
      <c r="B6284" s="9" t="s">
        <v>125</v>
      </c>
      <c r="C6284" s="9" t="s">
        <v>122</v>
      </c>
      <c r="D6284" s="9" t="s">
        <v>31</v>
      </c>
      <c r="E6284" s="9" t="s">
        <v>858</v>
      </c>
      <c r="F6284" s="12">
        <v>44307</v>
      </c>
      <c r="G6284" s="12" t="str">
        <f>VLOOKUP(Table3[[#This Row],[Product ID]],[1]Products!$A:$G,2,0)</f>
        <v>Product 40</v>
      </c>
      <c r="H6284" s="22">
        <v>1</v>
      </c>
      <c r="I6284" s="9">
        <f>VLOOKUP('Consolidtaed Data'!$B2849,[1]Products!$A:$G,4,0)</f>
        <v>1798</v>
      </c>
      <c r="J6284" s="9">
        <f>VLOOKUP('Consolidtaed Data'!$B2849,[1]Products!$A:$G,3,0)</f>
        <v>971</v>
      </c>
      <c r="K6284" s="9">
        <f>'Consolidtaed Data'!$J2849*'Consolidtaed Data'!$H2849</f>
        <v>1190</v>
      </c>
      <c r="L6284" s="9">
        <f>'Consolidtaed Data'!$I2849*'Consolidtaed Data'!$H2849</f>
        <v>1566</v>
      </c>
      <c r="M6284" s="9">
        <f>'Consolidtaed Data'!$L2849-'Consolidtaed Data'!$K2849</f>
        <v>22</v>
      </c>
      <c r="N6284" s="9" t="str">
        <f>VLOOKUP('Consolidtaed Data'!$C2849,[1]Locations!$A:$O,2,0)</f>
        <v>Chula Vista</v>
      </c>
      <c r="O6284" s="9" t="str">
        <f>VLOOKUP('Consolidtaed Data'!$D2849,'[1]Sales People'!$A:$B,2,0)</f>
        <v>Charles Harper</v>
      </c>
      <c r="P6284" s="9" t="str">
        <f>VLOOKUP('Consolidtaed Data'!$E2849,[1]Customers!$A:$B,2,0)</f>
        <v>Dennis Ruiz</v>
      </c>
      <c r="Q6284" s="11">
        <f>WEEKDAY('Consolidtaed Data'!$F2849)</f>
        <v>3</v>
      </c>
      <c r="R6284" s="9">
        <f>MONTH('Consolidtaed Data'!$F2849)</f>
        <v>7</v>
      </c>
      <c r="S6284" s="9" t="str">
        <f>TEXT(Table3[[#This Row],[Purchase Date]],"MMMM")</f>
        <v>April</v>
      </c>
      <c r="T6284" s="9">
        <f>YEAR('Consolidtaed Data'!$F2849)</f>
        <v>2020</v>
      </c>
    </row>
    <row r="6285" spans="1:20" x14ac:dyDescent="0.3">
      <c r="A6285" s="9" t="s">
        <v>7311</v>
      </c>
      <c r="B6285" s="9" t="s">
        <v>107</v>
      </c>
      <c r="C6285" s="9" t="s">
        <v>34</v>
      </c>
      <c r="D6285" s="9" t="s">
        <v>46</v>
      </c>
      <c r="E6285" s="9" t="s">
        <v>1984</v>
      </c>
      <c r="F6285" s="12">
        <v>44307</v>
      </c>
      <c r="G6285" s="12" t="str">
        <f>VLOOKUP(Table3[[#This Row],[Product ID]],[1]Products!$A:$G,2,0)</f>
        <v>Product 52</v>
      </c>
      <c r="H6285" s="22">
        <v>2</v>
      </c>
      <c r="I6285" s="9">
        <f>VLOOKUP('Consolidtaed Data'!$B2862,[1]Products!$A:$G,4,0)</f>
        <v>1972</v>
      </c>
      <c r="J6285" s="9">
        <f>VLOOKUP('Consolidtaed Data'!$B2862,[1]Products!$A:$G,3,0)</f>
        <v>1321</v>
      </c>
      <c r="K6285" s="9">
        <f>'Consolidtaed Data'!$J2862*'Consolidtaed Data'!$H2862</f>
        <v>838</v>
      </c>
      <c r="L6285" s="9">
        <f>'Consolidtaed Data'!$I2862*'Consolidtaed Data'!$H2862</f>
        <v>1103</v>
      </c>
      <c r="M6285" s="9">
        <f>'Consolidtaed Data'!$L2862-'Consolidtaed Data'!$K2862</f>
        <v>290</v>
      </c>
      <c r="N6285" s="9" t="str">
        <f>VLOOKUP('Consolidtaed Data'!$C2862,[1]Locations!$A:$O,2,0)</f>
        <v>Hayward</v>
      </c>
      <c r="O6285" s="9" t="str">
        <f>VLOOKUP('Consolidtaed Data'!$D2862,'[1]Sales People'!$A:$B,2,0)</f>
        <v>Andrew Bowman</v>
      </c>
      <c r="P6285" s="9" t="str">
        <f>VLOOKUP('Consolidtaed Data'!$E2862,[1]Customers!$A:$B,2,0)</f>
        <v>Jesse Bishop</v>
      </c>
      <c r="Q6285" s="11">
        <f>WEEKDAY('Consolidtaed Data'!$F2862)</f>
        <v>3</v>
      </c>
      <c r="R6285" s="9">
        <f>MONTH('Consolidtaed Data'!$F2862)</f>
        <v>7</v>
      </c>
      <c r="S6285" s="9" t="str">
        <f>TEXT(Table3[[#This Row],[Purchase Date]],"MMMM")</f>
        <v>April</v>
      </c>
      <c r="T6285" s="9">
        <f>YEAR('Consolidtaed Data'!$F2862)</f>
        <v>2020</v>
      </c>
    </row>
    <row r="6286" spans="1:20" x14ac:dyDescent="0.3">
      <c r="A6286" s="9" t="s">
        <v>7312</v>
      </c>
      <c r="B6286" s="9" t="s">
        <v>168</v>
      </c>
      <c r="C6286" s="9" t="s">
        <v>130</v>
      </c>
      <c r="D6286" s="9" t="s">
        <v>206</v>
      </c>
      <c r="E6286" s="9" t="s">
        <v>403</v>
      </c>
      <c r="F6286" s="12">
        <v>44307</v>
      </c>
      <c r="G6286" s="12" t="str">
        <f>VLOOKUP(Table3[[#This Row],[Product ID]],[1]Products!$A:$G,2,0)</f>
        <v>Product 26</v>
      </c>
      <c r="H6286" s="22">
        <v>4</v>
      </c>
      <c r="I6286" s="9">
        <f>VLOOKUP('Consolidtaed Data'!$B3104,[1]Products!$A:$G,4,0)</f>
        <v>1809</v>
      </c>
      <c r="J6286" s="9">
        <f>VLOOKUP('Consolidtaed Data'!$B3104,[1]Products!$A:$G,3,0)</f>
        <v>1067</v>
      </c>
      <c r="K6286" s="9">
        <f>'Consolidtaed Data'!$J3104*'Consolidtaed Data'!$H3104</f>
        <v>1896</v>
      </c>
      <c r="L6286" s="9">
        <f>'Consolidtaed Data'!$I3104*'Consolidtaed Data'!$H3104</f>
        <v>2495</v>
      </c>
      <c r="M6286" s="9">
        <f>'Consolidtaed Data'!$L3104-'Consolidtaed Data'!$K3104</f>
        <v>1128</v>
      </c>
      <c r="N6286" s="9" t="str">
        <f>VLOOKUP('Consolidtaed Data'!$C3104,[1]Locations!$A:$O,2,0)</f>
        <v>Pomona</v>
      </c>
      <c r="O6286" s="9" t="str">
        <f>VLOOKUP('Consolidtaed Data'!$D3104,'[1]Sales People'!$A:$B,2,0)</f>
        <v>John Reyes</v>
      </c>
      <c r="P6286" s="9" t="str">
        <f>VLOOKUP('Consolidtaed Data'!$E3104,[1]Customers!$A:$B,2,0)</f>
        <v>Michael Reed</v>
      </c>
      <c r="Q6286" s="11">
        <f>WEEKDAY('Consolidtaed Data'!$F3104)</f>
        <v>1</v>
      </c>
      <c r="R6286" s="9">
        <f>MONTH('Consolidtaed Data'!$F3104)</f>
        <v>8</v>
      </c>
      <c r="S6286" s="9" t="str">
        <f>TEXT(Table3[[#This Row],[Purchase Date]],"MMMM")</f>
        <v>April</v>
      </c>
      <c r="T6286" s="9">
        <f>YEAR('Consolidtaed Data'!$F3104)</f>
        <v>2020</v>
      </c>
    </row>
    <row r="6287" spans="1:20" x14ac:dyDescent="0.3">
      <c r="A6287" s="9" t="s">
        <v>7313</v>
      </c>
      <c r="B6287" s="9" t="s">
        <v>526</v>
      </c>
      <c r="C6287" s="9" t="s">
        <v>275</v>
      </c>
      <c r="D6287" s="9" t="s">
        <v>123</v>
      </c>
      <c r="E6287" s="9" t="s">
        <v>267</v>
      </c>
      <c r="F6287" s="12">
        <v>44307</v>
      </c>
      <c r="G6287" s="12" t="str">
        <f>VLOOKUP(Table3[[#This Row],[Product ID]],[1]Products!$A:$G,2,0)</f>
        <v>Product 14</v>
      </c>
      <c r="H6287" s="22">
        <v>1</v>
      </c>
      <c r="I6287" s="9">
        <f>VLOOKUP('Consolidtaed Data'!$B3187,[1]Products!$A:$G,4,0)</f>
        <v>112</v>
      </c>
      <c r="J6287" s="9">
        <f>VLOOKUP('Consolidtaed Data'!$B3187,[1]Products!$A:$G,3,0)</f>
        <v>90</v>
      </c>
      <c r="K6287" s="9">
        <f>'Consolidtaed Data'!$J3187*'Consolidtaed Data'!$H3187</f>
        <v>1260</v>
      </c>
      <c r="L6287" s="9">
        <f>'Consolidtaed Data'!$I3187*'Consolidtaed Data'!$H3187</f>
        <v>1752</v>
      </c>
      <c r="M6287" s="9">
        <f>'Consolidtaed Data'!$L3187-'Consolidtaed Data'!$K3187</f>
        <v>128</v>
      </c>
      <c r="N6287" s="9" t="str">
        <f>VLOOKUP('Consolidtaed Data'!$C3187,[1]Locations!$A:$O,2,0)</f>
        <v>Rancho Cucamonga</v>
      </c>
      <c r="O6287" s="9" t="str">
        <f>VLOOKUP('Consolidtaed Data'!$D3187,'[1]Sales People'!$A:$B,2,0)</f>
        <v>Joshua Taylor</v>
      </c>
      <c r="P6287" s="9" t="str">
        <f>VLOOKUP('Consolidtaed Data'!$E3187,[1]Customers!$A:$B,2,0)</f>
        <v>Andrew Burns</v>
      </c>
      <c r="Q6287" s="11">
        <f>WEEKDAY('Consolidtaed Data'!$F3187)</f>
        <v>7</v>
      </c>
      <c r="R6287" s="9">
        <f>MONTH('Consolidtaed Data'!$F3187)</f>
        <v>8</v>
      </c>
      <c r="S6287" s="9" t="str">
        <f>TEXT(Table3[[#This Row],[Purchase Date]],"MMMM")</f>
        <v>April</v>
      </c>
      <c r="T6287" s="9">
        <f>YEAR('Consolidtaed Data'!$F3187)</f>
        <v>2020</v>
      </c>
    </row>
    <row r="6288" spans="1:20" x14ac:dyDescent="0.3">
      <c r="A6288" s="9" t="s">
        <v>7314</v>
      </c>
      <c r="B6288" s="9" t="s">
        <v>160</v>
      </c>
      <c r="C6288" s="9" t="s">
        <v>253</v>
      </c>
      <c r="D6288" s="9" t="s">
        <v>241</v>
      </c>
      <c r="E6288" s="9" t="s">
        <v>738</v>
      </c>
      <c r="F6288" s="12">
        <v>44307</v>
      </c>
      <c r="G6288" s="12" t="str">
        <f>VLOOKUP(Table3[[#This Row],[Product ID]],[1]Products!$A:$G,2,0)</f>
        <v>Product 28</v>
      </c>
      <c r="H6288" s="22">
        <v>1</v>
      </c>
      <c r="I6288" s="9">
        <f>VLOOKUP('Consolidtaed Data'!$B3547,[1]Products!$A:$G,4,0)</f>
        <v>2182</v>
      </c>
      <c r="J6288" s="9">
        <f>VLOOKUP('Consolidtaed Data'!$B3547,[1]Products!$A:$G,3,0)</f>
        <v>1200</v>
      </c>
      <c r="K6288" s="9">
        <f>'Consolidtaed Data'!$J3547*'Consolidtaed Data'!$H3547</f>
        <v>2373</v>
      </c>
      <c r="L6288" s="9">
        <f>'Consolidtaed Data'!$I3547*'Consolidtaed Data'!$H3547</f>
        <v>4566</v>
      </c>
      <c r="M6288" s="9">
        <f>'Consolidtaed Data'!$L3547-'Consolidtaed Data'!$K3547</f>
        <v>246</v>
      </c>
      <c r="N6288" s="9" t="str">
        <f>VLOOKUP('Consolidtaed Data'!$C3547,[1]Locations!$A:$O,2,0)</f>
        <v>Los Angeles</v>
      </c>
      <c r="O6288" s="9" t="str">
        <f>VLOOKUP('Consolidtaed Data'!$D3547,'[1]Sales People'!$A:$B,2,0)</f>
        <v>Robert Reed</v>
      </c>
      <c r="P6288" s="9" t="str">
        <f>VLOOKUP('Consolidtaed Data'!$E3547,[1]Customers!$A:$B,2,0)</f>
        <v>Jeffrey Gibson</v>
      </c>
      <c r="Q6288" s="11">
        <f>WEEKDAY('Consolidtaed Data'!$F3547)</f>
        <v>4</v>
      </c>
      <c r="R6288" s="9">
        <f>MONTH('Consolidtaed Data'!$F3547)</f>
        <v>9</v>
      </c>
      <c r="S6288" s="9" t="str">
        <f>TEXT(Table3[[#This Row],[Purchase Date]],"MMMM")</f>
        <v>April</v>
      </c>
      <c r="T6288" s="9">
        <f>YEAR('Consolidtaed Data'!$F3547)</f>
        <v>2020</v>
      </c>
    </row>
    <row r="6289" spans="1:20" x14ac:dyDescent="0.3">
      <c r="A6289" s="9" t="s">
        <v>7315</v>
      </c>
      <c r="B6289" s="9" t="s">
        <v>355</v>
      </c>
      <c r="C6289" s="9" t="s">
        <v>472</v>
      </c>
      <c r="D6289" s="9" t="s">
        <v>73</v>
      </c>
      <c r="E6289" s="9" t="s">
        <v>395</v>
      </c>
      <c r="F6289" s="12">
        <v>44307</v>
      </c>
      <c r="G6289" s="12" t="str">
        <f>VLOOKUP(Table3[[#This Row],[Product ID]],[1]Products!$A:$G,2,0)</f>
        <v>Product 100</v>
      </c>
      <c r="H6289" s="22">
        <v>1</v>
      </c>
      <c r="I6289" s="9">
        <f>VLOOKUP('Consolidtaed Data'!$B3662,[1]Products!$A:$G,4,0)</f>
        <v>1077</v>
      </c>
      <c r="J6289" s="9">
        <f>VLOOKUP('Consolidtaed Data'!$B3662,[1]Products!$A:$G,3,0)</f>
        <v>732</v>
      </c>
      <c r="K6289" s="9">
        <f>'Consolidtaed Data'!$J3662*'Consolidtaed Data'!$H3662</f>
        <v>589</v>
      </c>
      <c r="L6289" s="9">
        <f>'Consolidtaed Data'!$I3662*'Consolidtaed Data'!$H3662</f>
        <v>1052</v>
      </c>
      <c r="M6289" s="9">
        <f>'Consolidtaed Data'!$L3662-'Consolidtaed Data'!$K3662</f>
        <v>180</v>
      </c>
      <c r="N6289" s="9" t="str">
        <f>VLOOKUP('Consolidtaed Data'!$C3662,[1]Locations!$A:$O,2,0)</f>
        <v>Fairfield</v>
      </c>
      <c r="O6289" s="9" t="str">
        <f>VLOOKUP('Consolidtaed Data'!$D3662,'[1]Sales People'!$A:$B,2,0)</f>
        <v>Carl Hall</v>
      </c>
      <c r="P6289" s="9" t="str">
        <f>VLOOKUP('Consolidtaed Data'!$E3662,[1]Customers!$A:$B,2,0)</f>
        <v>Joshua Romero</v>
      </c>
      <c r="Q6289" s="11">
        <f>WEEKDAY('Consolidtaed Data'!$F3662)</f>
        <v>6</v>
      </c>
      <c r="R6289" s="9">
        <f>MONTH('Consolidtaed Data'!$F3662)</f>
        <v>9</v>
      </c>
      <c r="S6289" s="9" t="str">
        <f>TEXT(Table3[[#This Row],[Purchase Date]],"MMMM")</f>
        <v>April</v>
      </c>
      <c r="T6289" s="9">
        <f>YEAR('Consolidtaed Data'!$F3662)</f>
        <v>2020</v>
      </c>
    </row>
    <row r="6290" spans="1:20" x14ac:dyDescent="0.3">
      <c r="A6290" s="9" t="s">
        <v>7316</v>
      </c>
      <c r="B6290" s="9" t="s">
        <v>76</v>
      </c>
      <c r="C6290" s="9" t="s">
        <v>472</v>
      </c>
      <c r="D6290" s="9" t="s">
        <v>326</v>
      </c>
      <c r="E6290" s="9" t="s">
        <v>473</v>
      </c>
      <c r="F6290" s="12">
        <v>44308</v>
      </c>
      <c r="G6290" s="12" t="str">
        <f>VLOOKUP(Table3[[#This Row],[Product ID]],[1]Products!$A:$G,2,0)</f>
        <v>Product 19</v>
      </c>
      <c r="H6290" s="22">
        <v>2</v>
      </c>
      <c r="I6290" s="9">
        <f>VLOOKUP('Consolidtaed Data'!$B113,[1]Products!$A:$G,4,0)</f>
        <v>1635</v>
      </c>
      <c r="J6290" s="9">
        <f>VLOOKUP('Consolidtaed Data'!$B113,[1]Products!$A:$G,3,0)</f>
        <v>1046</v>
      </c>
      <c r="K6290" s="9">
        <f>'Consolidtaed Data'!$J113*'Consolidtaed Data'!$H113</f>
        <v>90</v>
      </c>
      <c r="L6290" s="9">
        <f>'Consolidtaed Data'!$I113*'Consolidtaed Data'!$H113</f>
        <v>112</v>
      </c>
      <c r="M6290" s="9">
        <f>'Consolidtaed Data'!$L113-'Consolidtaed Data'!$K113</f>
        <v>651</v>
      </c>
      <c r="N6290" s="9" t="str">
        <f>VLOOKUP('Consolidtaed Data'!$C113,[1]Locations!$A:$O,2,0)</f>
        <v>Corona</v>
      </c>
      <c r="O6290" s="9" t="str">
        <f>VLOOKUP('Consolidtaed Data'!$D113,'[1]Sales People'!$A:$B,2,0)</f>
        <v>Patrick Ruiz</v>
      </c>
      <c r="P6290" s="9" t="str">
        <f>VLOOKUP('Consolidtaed Data'!$E113,[1]Customers!$A:$B,2,0)</f>
        <v>Gregory Boyd</v>
      </c>
      <c r="Q6290" s="11">
        <f>WEEKDAY('Consolidtaed Data'!$F113)</f>
        <v>5</v>
      </c>
      <c r="R6290" s="9">
        <f>MONTH('Consolidtaed Data'!$F113)</f>
        <v>1</v>
      </c>
      <c r="S6290" s="9" t="str">
        <f>TEXT(Table3[[#This Row],[Purchase Date]],"MMMM")</f>
        <v>April</v>
      </c>
      <c r="T6290" s="9">
        <f>YEAR('Consolidtaed Data'!$F113)</f>
        <v>2020</v>
      </c>
    </row>
    <row r="6291" spans="1:20" x14ac:dyDescent="0.3">
      <c r="A6291" s="9" t="s">
        <v>7317</v>
      </c>
      <c r="B6291" s="9" t="s">
        <v>168</v>
      </c>
      <c r="C6291" s="9" t="s">
        <v>122</v>
      </c>
      <c r="D6291" s="9" t="s">
        <v>197</v>
      </c>
      <c r="E6291" s="9" t="s">
        <v>656</v>
      </c>
      <c r="F6291" s="12">
        <v>44308</v>
      </c>
      <c r="G6291" s="12" t="str">
        <f>VLOOKUP(Table3[[#This Row],[Product ID]],[1]Products!$A:$G,2,0)</f>
        <v>Product 26</v>
      </c>
      <c r="H6291" s="22">
        <v>2</v>
      </c>
      <c r="I6291" s="9">
        <f>VLOOKUP('Consolidtaed Data'!$B191,[1]Products!$A:$G,4,0)</f>
        <v>561</v>
      </c>
      <c r="J6291" s="9">
        <f>VLOOKUP('Consolidtaed Data'!$B191,[1]Products!$A:$G,3,0)</f>
        <v>421</v>
      </c>
      <c r="K6291" s="9">
        <f>'Consolidtaed Data'!$J191*'Consolidtaed Data'!$H191</f>
        <v>665</v>
      </c>
      <c r="L6291" s="9">
        <f>'Consolidtaed Data'!$I191*'Consolidtaed Data'!$H191</f>
        <v>1278</v>
      </c>
      <c r="M6291" s="9">
        <f>'Consolidtaed Data'!$L191-'Consolidtaed Data'!$K191</f>
        <v>1659</v>
      </c>
      <c r="N6291" s="9" t="str">
        <f>VLOOKUP('Consolidtaed Data'!$C191,[1]Locations!$A:$O,2,0)</f>
        <v>Richmond</v>
      </c>
      <c r="O6291" s="9" t="str">
        <f>VLOOKUP('Consolidtaed Data'!$D191,'[1]Sales People'!$A:$B,2,0)</f>
        <v>Ryan Butler</v>
      </c>
      <c r="P6291" s="9" t="str">
        <f>VLOOKUP('Consolidtaed Data'!$E191,[1]Customers!$A:$B,2,0)</f>
        <v>Antonio Diaz</v>
      </c>
      <c r="Q6291" s="11">
        <f>WEEKDAY('Consolidtaed Data'!$F191)</f>
        <v>3</v>
      </c>
      <c r="R6291" s="9">
        <f>MONTH('Consolidtaed Data'!$F191)</f>
        <v>1</v>
      </c>
      <c r="S6291" s="9" t="str">
        <f>TEXT(Table3[[#This Row],[Purchase Date]],"MMMM")</f>
        <v>April</v>
      </c>
      <c r="T6291" s="9">
        <f>YEAR('Consolidtaed Data'!$F191)</f>
        <v>2020</v>
      </c>
    </row>
    <row r="6292" spans="1:20" x14ac:dyDescent="0.3">
      <c r="A6292" s="9" t="s">
        <v>7318</v>
      </c>
      <c r="B6292" s="9" t="s">
        <v>182</v>
      </c>
      <c r="C6292" s="9" t="s">
        <v>319</v>
      </c>
      <c r="D6292" s="9" t="s">
        <v>123</v>
      </c>
      <c r="E6292" s="9" t="s">
        <v>135</v>
      </c>
      <c r="F6292" s="12">
        <v>44308</v>
      </c>
      <c r="G6292" s="12" t="str">
        <f>VLOOKUP(Table3[[#This Row],[Product ID]],[1]Products!$A:$G,2,0)</f>
        <v>Product 9</v>
      </c>
      <c r="H6292" s="22">
        <v>1</v>
      </c>
      <c r="I6292" s="9">
        <f>VLOOKUP('Consolidtaed Data'!$B1576,[1]Products!$A:$G,4,0)</f>
        <v>136</v>
      </c>
      <c r="J6292" s="9">
        <f>VLOOKUP('Consolidtaed Data'!$B1576,[1]Products!$A:$G,3,0)</f>
        <v>72</v>
      </c>
      <c r="K6292" s="9">
        <f>'Consolidtaed Data'!$J1576*'Consolidtaed Data'!$H1576</f>
        <v>3885</v>
      </c>
      <c r="L6292" s="9">
        <f>'Consolidtaed Data'!$I1576*'Consolidtaed Data'!$H1576</f>
        <v>4917</v>
      </c>
      <c r="M6292" s="9">
        <f>'Consolidtaed Data'!$L1576-'Consolidtaed Data'!$K1576</f>
        <v>424</v>
      </c>
      <c r="N6292" s="9" t="str">
        <f>VLOOKUP('Consolidtaed Data'!$C1576,[1]Locations!$A:$O,2,0)</f>
        <v>Downey</v>
      </c>
      <c r="O6292" s="9" t="str">
        <f>VLOOKUP('Consolidtaed Data'!$D1576,'[1]Sales People'!$A:$B,2,0)</f>
        <v>Andrew Bowman</v>
      </c>
      <c r="P6292" s="9" t="str">
        <f>VLOOKUP('Consolidtaed Data'!$E1576,[1]Customers!$A:$B,2,0)</f>
        <v>Daniel Perry</v>
      </c>
      <c r="Q6292" s="11">
        <f>WEEKDAY('Consolidtaed Data'!$F1576)</f>
        <v>1</v>
      </c>
      <c r="R6292" s="9">
        <f>MONTH('Consolidtaed Data'!$F1576)</f>
        <v>4</v>
      </c>
      <c r="S6292" s="9" t="str">
        <f>TEXT(Table3[[#This Row],[Purchase Date]],"MMMM")</f>
        <v>April</v>
      </c>
      <c r="T6292" s="9">
        <f>YEAR('Consolidtaed Data'!$F1576)</f>
        <v>2020</v>
      </c>
    </row>
    <row r="6293" spans="1:20" x14ac:dyDescent="0.3">
      <c r="A6293" s="9" t="s">
        <v>7319</v>
      </c>
      <c r="B6293" s="9" t="s">
        <v>71</v>
      </c>
      <c r="C6293" s="9" t="s">
        <v>522</v>
      </c>
      <c r="D6293" s="9" t="s">
        <v>51</v>
      </c>
      <c r="E6293" s="9" t="s">
        <v>777</v>
      </c>
      <c r="F6293" s="12">
        <v>44308</v>
      </c>
      <c r="G6293" s="12" t="str">
        <f>VLOOKUP(Table3[[#This Row],[Product ID]],[1]Products!$A:$G,2,0)</f>
        <v>Product 42</v>
      </c>
      <c r="H6293" s="22">
        <v>1</v>
      </c>
      <c r="I6293" s="9">
        <f>VLOOKUP('Consolidtaed Data'!$B1659,[1]Products!$A:$G,4,0)</f>
        <v>458</v>
      </c>
      <c r="J6293" s="9">
        <f>VLOOKUP('Consolidtaed Data'!$B1659,[1]Products!$A:$G,3,0)</f>
        <v>376</v>
      </c>
      <c r="K6293" s="9">
        <f>'Consolidtaed Data'!$J1659*'Consolidtaed Data'!$H1659</f>
        <v>3884</v>
      </c>
      <c r="L6293" s="9">
        <f>'Consolidtaed Data'!$I1659*'Consolidtaed Data'!$H1659</f>
        <v>7192</v>
      </c>
      <c r="M6293" s="9">
        <f>'Consolidtaed Data'!$L1659-'Consolidtaed Data'!$K1659</f>
        <v>44</v>
      </c>
      <c r="N6293" s="9" t="str">
        <f>VLOOKUP('Consolidtaed Data'!$C1659,[1]Locations!$A:$O,2,0)</f>
        <v>Fairfield</v>
      </c>
      <c r="O6293" s="9" t="str">
        <f>VLOOKUP('Consolidtaed Data'!$D1659,'[1]Sales People'!$A:$B,2,0)</f>
        <v>Jerry Perry</v>
      </c>
      <c r="P6293" s="9" t="str">
        <f>VLOOKUP('Consolidtaed Data'!$E1659,[1]Customers!$A:$B,2,0)</f>
        <v>Benjamin Carpenter</v>
      </c>
      <c r="Q6293" s="11">
        <f>WEEKDAY('Consolidtaed Data'!$F1659)</f>
        <v>6</v>
      </c>
      <c r="R6293" s="9">
        <f>MONTH('Consolidtaed Data'!$F1659)</f>
        <v>5</v>
      </c>
      <c r="S6293" s="9" t="str">
        <f>TEXT(Table3[[#This Row],[Purchase Date]],"MMMM")</f>
        <v>April</v>
      </c>
      <c r="T6293" s="9">
        <f>YEAR('Consolidtaed Data'!$F1659)</f>
        <v>2020</v>
      </c>
    </row>
    <row r="6294" spans="1:20" x14ac:dyDescent="0.3">
      <c r="A6294" s="9" t="s">
        <v>7320</v>
      </c>
      <c r="B6294" s="9" t="s">
        <v>477</v>
      </c>
      <c r="C6294" s="9" t="s">
        <v>82</v>
      </c>
      <c r="D6294" s="9" t="s">
        <v>153</v>
      </c>
      <c r="E6294" s="9" t="s">
        <v>1314</v>
      </c>
      <c r="F6294" s="12">
        <v>44308</v>
      </c>
      <c r="G6294" s="12" t="str">
        <f>VLOOKUP(Table3[[#This Row],[Product ID]],[1]Products!$A:$G,2,0)</f>
        <v>Product 46</v>
      </c>
      <c r="H6294" s="22">
        <v>2</v>
      </c>
      <c r="I6294" s="9">
        <f>VLOOKUP('Consolidtaed Data'!$B1739,[1]Products!$A:$G,4,0)</f>
        <v>504</v>
      </c>
      <c r="J6294" s="9">
        <f>VLOOKUP('Consolidtaed Data'!$B1739,[1]Products!$A:$G,3,0)</f>
        <v>408</v>
      </c>
      <c r="K6294" s="9">
        <f>'Consolidtaed Data'!$J1739*'Consolidtaed Data'!$H1739</f>
        <v>818</v>
      </c>
      <c r="L6294" s="9">
        <f>'Consolidtaed Data'!$I1739*'Consolidtaed Data'!$H1739</f>
        <v>1022</v>
      </c>
      <c r="M6294" s="9">
        <f>'Consolidtaed Data'!$L1739-'Consolidtaed Data'!$K1739</f>
        <v>120</v>
      </c>
      <c r="N6294" s="9" t="str">
        <f>VLOOKUP('Consolidtaed Data'!$C1739,[1]Locations!$A:$O,2,0)</f>
        <v>Clovis</v>
      </c>
      <c r="O6294" s="9" t="str">
        <f>VLOOKUP('Consolidtaed Data'!$D1739,'[1]Sales People'!$A:$B,2,0)</f>
        <v>Jeremy Mendoza</v>
      </c>
      <c r="P6294" s="9" t="str">
        <f>VLOOKUP('Consolidtaed Data'!$E1739,[1]Customers!$A:$B,2,0)</f>
        <v>Richard Carr</v>
      </c>
      <c r="Q6294" s="11">
        <f>WEEKDAY('Consolidtaed Data'!$F1739)</f>
        <v>5</v>
      </c>
      <c r="R6294" s="9">
        <f>MONTH('Consolidtaed Data'!$F1739)</f>
        <v>5</v>
      </c>
      <c r="S6294" s="9" t="str">
        <f>TEXT(Table3[[#This Row],[Purchase Date]],"MMMM")</f>
        <v>April</v>
      </c>
      <c r="T6294" s="9">
        <f>YEAR('Consolidtaed Data'!$F1739)</f>
        <v>2020</v>
      </c>
    </row>
    <row r="6295" spans="1:20" x14ac:dyDescent="0.3">
      <c r="A6295" s="9" t="s">
        <v>7321</v>
      </c>
      <c r="B6295" s="9" t="s">
        <v>572</v>
      </c>
      <c r="C6295" s="9" t="s">
        <v>331</v>
      </c>
      <c r="D6295" s="9" t="s">
        <v>127</v>
      </c>
      <c r="E6295" s="9" t="s">
        <v>2014</v>
      </c>
      <c r="F6295" s="12">
        <v>44308</v>
      </c>
      <c r="G6295" s="12" t="str">
        <f>VLOOKUP(Table3[[#This Row],[Product ID]],[1]Products!$A:$G,2,0)</f>
        <v>Product 22</v>
      </c>
      <c r="H6295" s="22">
        <v>1</v>
      </c>
      <c r="I6295" s="9">
        <f>VLOOKUP('Consolidtaed Data'!$B1992,[1]Products!$A:$G,4,0)</f>
        <v>799</v>
      </c>
      <c r="J6295" s="9">
        <f>VLOOKUP('Consolidtaed Data'!$B1992,[1]Products!$A:$G,3,0)</f>
        <v>455</v>
      </c>
      <c r="K6295" s="9">
        <f>'Consolidtaed Data'!$J1992*'Consolidtaed Data'!$H1992</f>
        <v>5164</v>
      </c>
      <c r="L6295" s="9">
        <f>'Consolidtaed Data'!$I1992*'Consolidtaed Data'!$H1992</f>
        <v>9564</v>
      </c>
      <c r="M6295" s="9">
        <f>'Consolidtaed Data'!$L1992-'Consolidtaed Data'!$K1992</f>
        <v>192</v>
      </c>
      <c r="N6295" s="9" t="str">
        <f>VLOOKUP('Consolidtaed Data'!$C1992,[1]Locations!$A:$O,2,0)</f>
        <v>Concord</v>
      </c>
      <c r="O6295" s="9" t="str">
        <f>VLOOKUP('Consolidtaed Data'!$D1992,'[1]Sales People'!$A:$B,2,0)</f>
        <v>Scott Mason</v>
      </c>
      <c r="P6295" s="9" t="str">
        <f>VLOOKUP('Consolidtaed Data'!$E1992,[1]Customers!$A:$B,2,0)</f>
        <v>Mark Spencer</v>
      </c>
      <c r="Q6295" s="11">
        <f>WEEKDAY('Consolidtaed Data'!$F1992)</f>
        <v>2</v>
      </c>
      <c r="R6295" s="9">
        <f>MONTH('Consolidtaed Data'!$F1992)</f>
        <v>5</v>
      </c>
      <c r="S6295" s="9" t="str">
        <f>TEXT(Table3[[#This Row],[Purchase Date]],"MMMM")</f>
        <v>April</v>
      </c>
      <c r="T6295" s="9">
        <f>YEAR('Consolidtaed Data'!$F1992)</f>
        <v>2020</v>
      </c>
    </row>
    <row r="6296" spans="1:20" x14ac:dyDescent="0.3">
      <c r="A6296" s="9" t="s">
        <v>7322</v>
      </c>
      <c r="B6296" s="9" t="s">
        <v>38</v>
      </c>
      <c r="C6296" s="9" t="s">
        <v>231</v>
      </c>
      <c r="D6296" s="9" t="s">
        <v>91</v>
      </c>
      <c r="E6296" s="9" t="s">
        <v>823</v>
      </c>
      <c r="F6296" s="12">
        <v>44308</v>
      </c>
      <c r="G6296" s="12" t="str">
        <f>VLOOKUP(Table3[[#This Row],[Product ID]],[1]Products!$A:$G,2,0)</f>
        <v>Product 25</v>
      </c>
      <c r="H6296" s="22">
        <v>2</v>
      </c>
      <c r="I6296" s="9">
        <f>VLOOKUP('Consolidtaed Data'!$B2042,[1]Products!$A:$G,4,0)</f>
        <v>800</v>
      </c>
      <c r="J6296" s="9">
        <f>VLOOKUP('Consolidtaed Data'!$B2042,[1]Products!$A:$G,3,0)</f>
        <v>536</v>
      </c>
      <c r="K6296" s="9">
        <f>'Consolidtaed Data'!$J2042*'Consolidtaed Data'!$H2042</f>
        <v>1965</v>
      </c>
      <c r="L6296" s="9">
        <f>'Consolidtaed Data'!$I2042*'Consolidtaed Data'!$H2042</f>
        <v>2396</v>
      </c>
      <c r="M6296" s="9">
        <f>'Consolidtaed Data'!$L2042-'Consolidtaed Data'!$K2042</f>
        <v>44</v>
      </c>
      <c r="N6296" s="9" t="str">
        <f>VLOOKUP('Consolidtaed Data'!$C2042,[1]Locations!$A:$O,2,0)</f>
        <v>Salinas</v>
      </c>
      <c r="O6296" s="9" t="str">
        <f>VLOOKUP('Consolidtaed Data'!$D2042,'[1]Sales People'!$A:$B,2,0)</f>
        <v>Howard Sims</v>
      </c>
      <c r="P6296" s="9" t="str">
        <f>VLOOKUP('Consolidtaed Data'!$E2042,[1]Customers!$A:$B,2,0)</f>
        <v>Gregory Porter</v>
      </c>
      <c r="Q6296" s="11">
        <f>WEEKDAY('Consolidtaed Data'!$F2042)</f>
        <v>6</v>
      </c>
      <c r="R6296" s="9">
        <f>MONTH('Consolidtaed Data'!$F2042)</f>
        <v>5</v>
      </c>
      <c r="S6296" s="9" t="str">
        <f>TEXT(Table3[[#This Row],[Purchase Date]],"MMMM")</f>
        <v>April</v>
      </c>
      <c r="T6296" s="9">
        <f>YEAR('Consolidtaed Data'!$F2042)</f>
        <v>2020</v>
      </c>
    </row>
    <row r="6297" spans="1:20" x14ac:dyDescent="0.3">
      <c r="A6297" s="9" t="s">
        <v>7323</v>
      </c>
      <c r="B6297" s="9" t="s">
        <v>119</v>
      </c>
      <c r="C6297" s="9" t="s">
        <v>165</v>
      </c>
      <c r="D6297" s="9" t="s">
        <v>402</v>
      </c>
      <c r="E6297" s="9" t="s">
        <v>1556</v>
      </c>
      <c r="F6297" s="12">
        <v>44308</v>
      </c>
      <c r="G6297" s="12" t="str">
        <f>VLOOKUP(Table3[[#This Row],[Product ID]],[1]Products!$A:$G,2,0)</f>
        <v>Product 67</v>
      </c>
      <c r="H6297" s="22">
        <v>1</v>
      </c>
      <c r="I6297" s="9">
        <f>VLOOKUP('Consolidtaed Data'!$B2111,[1]Products!$A:$G,4,0)</f>
        <v>1812</v>
      </c>
      <c r="J6297" s="9">
        <f>VLOOKUP('Consolidtaed Data'!$B2111,[1]Products!$A:$G,3,0)</f>
        <v>1305</v>
      </c>
      <c r="K6297" s="9">
        <f>'Consolidtaed Data'!$J2111*'Consolidtaed Data'!$H2111</f>
        <v>1484</v>
      </c>
      <c r="L6297" s="9">
        <f>'Consolidtaed Data'!$I2111*'Consolidtaed Data'!$H2111</f>
        <v>2283</v>
      </c>
      <c r="M6297" s="9">
        <f>'Consolidtaed Data'!$L2111-'Consolidtaed Data'!$K2111</f>
        <v>565</v>
      </c>
      <c r="N6297" s="9" t="str">
        <f>VLOOKUP('Consolidtaed Data'!$C2111,[1]Locations!$A:$O,2,0)</f>
        <v>Oceanside</v>
      </c>
      <c r="O6297" s="9" t="str">
        <f>VLOOKUP('Consolidtaed Data'!$D2111,'[1]Sales People'!$A:$B,2,0)</f>
        <v>Kenneth Fields</v>
      </c>
      <c r="P6297" s="9" t="str">
        <f>VLOOKUP('Consolidtaed Data'!$E2111,[1]Customers!$A:$B,2,0)</f>
        <v>Alan Thomas</v>
      </c>
      <c r="Q6297" s="11">
        <f>WEEKDAY('Consolidtaed Data'!$F2111)</f>
        <v>4</v>
      </c>
      <c r="R6297" s="9">
        <f>MONTH('Consolidtaed Data'!$F2111)</f>
        <v>6</v>
      </c>
      <c r="S6297" s="9" t="str">
        <f>TEXT(Table3[[#This Row],[Purchase Date]],"MMMM")</f>
        <v>April</v>
      </c>
      <c r="T6297" s="9">
        <f>YEAR('Consolidtaed Data'!$F2111)</f>
        <v>2020</v>
      </c>
    </row>
    <row r="6298" spans="1:20" x14ac:dyDescent="0.3">
      <c r="A6298" s="9" t="s">
        <v>7324</v>
      </c>
      <c r="B6298" s="9" t="s">
        <v>38</v>
      </c>
      <c r="C6298" s="9" t="s">
        <v>344</v>
      </c>
      <c r="D6298" s="9" t="s">
        <v>206</v>
      </c>
      <c r="E6298" s="9" t="s">
        <v>2017</v>
      </c>
      <c r="F6298" s="12">
        <v>44308</v>
      </c>
      <c r="G6298" s="12" t="str">
        <f>VLOOKUP(Table3[[#This Row],[Product ID]],[1]Products!$A:$G,2,0)</f>
        <v>Product 25</v>
      </c>
      <c r="H6298" s="22">
        <v>1</v>
      </c>
      <c r="I6298" s="9">
        <f>VLOOKUP('Consolidtaed Data'!$B2317,[1]Products!$A:$G,4,0)</f>
        <v>2283</v>
      </c>
      <c r="J6298" s="9">
        <f>VLOOKUP('Consolidtaed Data'!$B2317,[1]Products!$A:$G,3,0)</f>
        <v>1484</v>
      </c>
      <c r="K6298" s="9">
        <f>'Consolidtaed Data'!$J2317*'Consolidtaed Data'!$H2317</f>
        <v>1777</v>
      </c>
      <c r="L6298" s="9">
        <f>'Consolidtaed Data'!$I2317*'Consolidtaed Data'!$H2317</f>
        <v>2141</v>
      </c>
      <c r="M6298" s="9">
        <f>'Consolidtaed Data'!$L2317-'Consolidtaed Data'!$K2317</f>
        <v>1521</v>
      </c>
      <c r="N6298" s="9" t="str">
        <f>VLOOKUP('Consolidtaed Data'!$C2317,[1]Locations!$A:$O,2,0)</f>
        <v>El Monte</v>
      </c>
      <c r="O6298" s="9" t="str">
        <f>VLOOKUP('Consolidtaed Data'!$D2317,'[1]Sales People'!$A:$B,2,0)</f>
        <v>Christopher Tucker</v>
      </c>
      <c r="P6298" s="9" t="str">
        <f>VLOOKUP('Consolidtaed Data'!$E2317,[1]Customers!$A:$B,2,0)</f>
        <v>Jason Ross</v>
      </c>
      <c r="Q6298" s="11">
        <f>WEEKDAY('Consolidtaed Data'!$F2317)</f>
        <v>5</v>
      </c>
      <c r="R6298" s="9">
        <f>MONTH('Consolidtaed Data'!$F2317)</f>
        <v>6</v>
      </c>
      <c r="S6298" s="9" t="str">
        <f>TEXT(Table3[[#This Row],[Purchase Date]],"MMMM")</f>
        <v>April</v>
      </c>
      <c r="T6298" s="9">
        <f>YEAR('Consolidtaed Data'!$F2317)</f>
        <v>2020</v>
      </c>
    </row>
    <row r="6299" spans="1:20" x14ac:dyDescent="0.3">
      <c r="A6299" s="9" t="s">
        <v>7325</v>
      </c>
      <c r="B6299" s="9" t="s">
        <v>200</v>
      </c>
      <c r="C6299" s="9" t="s">
        <v>423</v>
      </c>
      <c r="D6299" s="9" t="s">
        <v>105</v>
      </c>
      <c r="E6299" s="9" t="s">
        <v>796</v>
      </c>
      <c r="F6299" s="12">
        <v>44308</v>
      </c>
      <c r="G6299" s="12" t="str">
        <f>VLOOKUP(Table3[[#This Row],[Product ID]],[1]Products!$A:$G,2,0)</f>
        <v>Product 23</v>
      </c>
      <c r="H6299" s="22">
        <v>2</v>
      </c>
      <c r="I6299" s="9">
        <f>VLOOKUP('Consolidtaed Data'!$B2363,[1]Products!$A:$G,4,0)</f>
        <v>684</v>
      </c>
      <c r="J6299" s="9">
        <f>VLOOKUP('Consolidtaed Data'!$B2363,[1]Products!$A:$G,3,0)</f>
        <v>561</v>
      </c>
      <c r="K6299" s="9">
        <f>'Consolidtaed Data'!$J2363*'Consolidtaed Data'!$H2363</f>
        <v>1777</v>
      </c>
      <c r="L6299" s="9">
        <f>'Consolidtaed Data'!$I2363*'Consolidtaed Data'!$H2363</f>
        <v>2141</v>
      </c>
      <c r="M6299" s="9">
        <f>'Consolidtaed Data'!$L2363-'Consolidtaed Data'!$K2363</f>
        <v>452</v>
      </c>
      <c r="N6299" s="9" t="str">
        <f>VLOOKUP('Consolidtaed Data'!$C2363,[1]Locations!$A:$O,2,0)</f>
        <v>Torrance</v>
      </c>
      <c r="O6299" s="9" t="str">
        <f>VLOOKUP('Consolidtaed Data'!$D2363,'[1]Sales People'!$A:$B,2,0)</f>
        <v>Jerry Perry</v>
      </c>
      <c r="P6299" s="9" t="str">
        <f>VLOOKUP('Consolidtaed Data'!$E2363,[1]Customers!$A:$B,2,0)</f>
        <v>Bobby Willis</v>
      </c>
      <c r="Q6299" s="11">
        <f>WEEKDAY('Consolidtaed Data'!$F2363)</f>
        <v>1</v>
      </c>
      <c r="R6299" s="9">
        <f>MONTH('Consolidtaed Data'!$F2363)</f>
        <v>6</v>
      </c>
      <c r="S6299" s="9" t="str">
        <f>TEXT(Table3[[#This Row],[Purchase Date]],"MMMM")</f>
        <v>April</v>
      </c>
      <c r="T6299" s="9">
        <f>YEAR('Consolidtaed Data'!$F2363)</f>
        <v>2020</v>
      </c>
    </row>
    <row r="6300" spans="1:20" x14ac:dyDescent="0.3">
      <c r="A6300" s="9" t="s">
        <v>7326</v>
      </c>
      <c r="B6300" s="9" t="s">
        <v>336</v>
      </c>
      <c r="C6300" s="9" t="s">
        <v>253</v>
      </c>
      <c r="D6300" s="9" t="s">
        <v>105</v>
      </c>
      <c r="E6300" s="9" t="s">
        <v>1213</v>
      </c>
      <c r="F6300" s="12">
        <v>44308</v>
      </c>
      <c r="G6300" s="12" t="str">
        <f>VLOOKUP(Table3[[#This Row],[Product ID]],[1]Products!$A:$G,2,0)</f>
        <v>Product 78</v>
      </c>
      <c r="H6300" s="22">
        <v>4</v>
      </c>
      <c r="I6300" s="9">
        <f>VLOOKUP('Consolidtaed Data'!$B2603,[1]Products!$A:$G,4,0)</f>
        <v>1338</v>
      </c>
      <c r="J6300" s="9">
        <f>VLOOKUP('Consolidtaed Data'!$B2603,[1]Products!$A:$G,3,0)</f>
        <v>682</v>
      </c>
      <c r="K6300" s="9">
        <f>'Consolidtaed Data'!$J2603*'Consolidtaed Data'!$H2603</f>
        <v>2049</v>
      </c>
      <c r="L6300" s="9">
        <f>'Consolidtaed Data'!$I2603*'Consolidtaed Data'!$H2603</f>
        <v>3357</v>
      </c>
      <c r="M6300" s="9">
        <f>'Consolidtaed Data'!$L2603-'Consolidtaed Data'!$K2603</f>
        <v>431</v>
      </c>
      <c r="N6300" s="9" t="str">
        <f>VLOOKUP('Consolidtaed Data'!$C2603,[1]Locations!$A:$O,2,0)</f>
        <v>Roseville</v>
      </c>
      <c r="O6300" s="9" t="str">
        <f>VLOOKUP('Consolidtaed Data'!$D2603,'[1]Sales People'!$A:$B,2,0)</f>
        <v>Andrew Bowman</v>
      </c>
      <c r="P6300" s="9" t="str">
        <f>VLOOKUP('Consolidtaed Data'!$E2603,[1]Customers!$A:$B,2,0)</f>
        <v>Richard Carr</v>
      </c>
      <c r="Q6300" s="11">
        <f>WEEKDAY('Consolidtaed Data'!$F2603)</f>
        <v>4</v>
      </c>
      <c r="R6300" s="9">
        <f>MONTH('Consolidtaed Data'!$F2603)</f>
        <v>7</v>
      </c>
      <c r="S6300" s="9" t="str">
        <f>TEXT(Table3[[#This Row],[Purchase Date]],"MMMM")</f>
        <v>April</v>
      </c>
      <c r="T6300" s="9">
        <f>YEAR('Consolidtaed Data'!$F2603)</f>
        <v>2020</v>
      </c>
    </row>
    <row r="6301" spans="1:20" x14ac:dyDescent="0.3">
      <c r="A6301" s="9" t="s">
        <v>7327</v>
      </c>
      <c r="B6301" s="9" t="s">
        <v>429</v>
      </c>
      <c r="C6301" s="9" t="s">
        <v>253</v>
      </c>
      <c r="D6301" s="9" t="s">
        <v>193</v>
      </c>
      <c r="E6301" s="9" t="s">
        <v>725</v>
      </c>
      <c r="F6301" s="12">
        <v>44308</v>
      </c>
      <c r="G6301" s="12" t="str">
        <f>VLOOKUP(Table3[[#This Row],[Product ID]],[1]Products!$A:$G,2,0)</f>
        <v>Product 87</v>
      </c>
      <c r="H6301" s="22">
        <v>2</v>
      </c>
      <c r="I6301" s="9">
        <f>VLOOKUP('Consolidtaed Data'!$B2826,[1]Products!$A:$G,4,0)</f>
        <v>1967</v>
      </c>
      <c r="J6301" s="9">
        <f>VLOOKUP('Consolidtaed Data'!$B2826,[1]Products!$A:$G,3,0)</f>
        <v>1397</v>
      </c>
      <c r="K6301" s="9">
        <f>'Consolidtaed Data'!$J2826*'Consolidtaed Data'!$H2826</f>
        <v>1272</v>
      </c>
      <c r="L6301" s="9">
        <f>'Consolidtaed Data'!$I2826*'Consolidtaed Data'!$H2826</f>
        <v>1590</v>
      </c>
      <c r="M6301" s="9">
        <f>'Consolidtaed Data'!$L2826-'Consolidtaed Data'!$K2826</f>
        <v>855</v>
      </c>
      <c r="N6301" s="9" t="str">
        <f>VLOOKUP('Consolidtaed Data'!$C2826,[1]Locations!$A:$O,2,0)</f>
        <v>Corona</v>
      </c>
      <c r="O6301" s="9" t="str">
        <f>VLOOKUP('Consolidtaed Data'!$D2826,'[1]Sales People'!$A:$B,2,0)</f>
        <v>Scott Clark</v>
      </c>
      <c r="P6301" s="9" t="str">
        <f>VLOOKUP('Consolidtaed Data'!$E2826,[1]Customers!$A:$B,2,0)</f>
        <v>Carl Anderson</v>
      </c>
      <c r="Q6301" s="11">
        <f>WEEKDAY('Consolidtaed Data'!$F2826)</f>
        <v>1</v>
      </c>
      <c r="R6301" s="9">
        <f>MONTH('Consolidtaed Data'!$F2826)</f>
        <v>7</v>
      </c>
      <c r="S6301" s="9" t="str">
        <f>TEXT(Table3[[#This Row],[Purchase Date]],"MMMM")</f>
        <v>April</v>
      </c>
      <c r="T6301" s="9">
        <f>YEAR('Consolidtaed Data'!$F2826)</f>
        <v>2020</v>
      </c>
    </row>
    <row r="6302" spans="1:20" x14ac:dyDescent="0.3">
      <c r="A6302" s="9" t="s">
        <v>7328</v>
      </c>
      <c r="B6302" s="9" t="s">
        <v>582</v>
      </c>
      <c r="C6302" s="9" t="s">
        <v>458</v>
      </c>
      <c r="D6302" s="9" t="s">
        <v>100</v>
      </c>
      <c r="E6302" s="9" t="s">
        <v>868</v>
      </c>
      <c r="F6302" s="12">
        <v>44308</v>
      </c>
      <c r="G6302" s="12" t="str">
        <f>VLOOKUP(Table3[[#This Row],[Product ID]],[1]Products!$A:$G,2,0)</f>
        <v>Product 58</v>
      </c>
      <c r="H6302" s="22">
        <v>1</v>
      </c>
      <c r="I6302" s="9">
        <f>VLOOKUP('Consolidtaed Data'!$B2946,[1]Products!$A:$G,4,0)</f>
        <v>127</v>
      </c>
      <c r="J6302" s="9">
        <f>VLOOKUP('Consolidtaed Data'!$B2946,[1]Products!$A:$G,3,0)</f>
        <v>79</v>
      </c>
      <c r="K6302" s="9">
        <f>'Consolidtaed Data'!$J2946*'Consolidtaed Data'!$H2946</f>
        <v>2968</v>
      </c>
      <c r="L6302" s="9">
        <f>'Consolidtaed Data'!$I2946*'Consolidtaed Data'!$H2946</f>
        <v>4566</v>
      </c>
      <c r="M6302" s="9">
        <f>'Consolidtaed Data'!$L2946-'Consolidtaed Data'!$K2946</f>
        <v>3776</v>
      </c>
      <c r="N6302" s="9" t="str">
        <f>VLOOKUP('Consolidtaed Data'!$C2946,[1]Locations!$A:$O,2,0)</f>
        <v>Downey</v>
      </c>
      <c r="O6302" s="9" t="str">
        <f>VLOOKUP('Consolidtaed Data'!$D2946,'[1]Sales People'!$A:$B,2,0)</f>
        <v>Ronald Reed</v>
      </c>
      <c r="P6302" s="9" t="str">
        <f>VLOOKUP('Consolidtaed Data'!$E2946,[1]Customers!$A:$B,2,0)</f>
        <v>Peter Gilbert</v>
      </c>
      <c r="Q6302" s="11">
        <f>WEEKDAY('Consolidtaed Data'!$F2946)</f>
        <v>2</v>
      </c>
      <c r="R6302" s="9">
        <f>MONTH('Consolidtaed Data'!$F2946)</f>
        <v>8</v>
      </c>
      <c r="S6302" s="9" t="str">
        <f>TEXT(Table3[[#This Row],[Purchase Date]],"MMMM")</f>
        <v>April</v>
      </c>
      <c r="T6302" s="9">
        <f>YEAR('Consolidtaed Data'!$F2946)</f>
        <v>2020</v>
      </c>
    </row>
    <row r="6303" spans="1:20" x14ac:dyDescent="0.3">
      <c r="A6303" s="9" t="s">
        <v>7329</v>
      </c>
      <c r="B6303" s="9" t="s">
        <v>526</v>
      </c>
      <c r="C6303" s="9" t="s">
        <v>55</v>
      </c>
      <c r="D6303" s="9" t="s">
        <v>220</v>
      </c>
      <c r="E6303" s="9" t="s">
        <v>1067</v>
      </c>
      <c r="F6303" s="12">
        <v>44308</v>
      </c>
      <c r="G6303" s="12" t="str">
        <f>VLOOKUP(Table3[[#This Row],[Product ID]],[1]Products!$A:$G,2,0)</f>
        <v>Product 14</v>
      </c>
      <c r="H6303" s="22">
        <v>3</v>
      </c>
      <c r="I6303" s="9">
        <f>VLOOKUP('Consolidtaed Data'!$B3005,[1]Products!$A:$G,4,0)</f>
        <v>378</v>
      </c>
      <c r="J6303" s="9">
        <f>VLOOKUP('Consolidtaed Data'!$B3005,[1]Products!$A:$G,3,0)</f>
        <v>291</v>
      </c>
      <c r="K6303" s="9">
        <f>'Consolidtaed Data'!$J3005*'Consolidtaed Data'!$H3005</f>
        <v>5772</v>
      </c>
      <c r="L6303" s="9">
        <f>'Consolidtaed Data'!$I3005*'Consolidtaed Data'!$H3005</f>
        <v>7304</v>
      </c>
      <c r="M6303" s="9">
        <f>'Consolidtaed Data'!$L3005-'Consolidtaed Data'!$K3005</f>
        <v>1784</v>
      </c>
      <c r="N6303" s="9" t="str">
        <f>VLOOKUP('Consolidtaed Data'!$C3005,[1]Locations!$A:$O,2,0)</f>
        <v>Huntington Beach</v>
      </c>
      <c r="O6303" s="9" t="str">
        <f>VLOOKUP('Consolidtaed Data'!$D3005,'[1]Sales People'!$A:$B,2,0)</f>
        <v>Martin Carr</v>
      </c>
      <c r="P6303" s="9" t="str">
        <f>VLOOKUP('Consolidtaed Data'!$E3005,[1]Customers!$A:$B,2,0)</f>
        <v>Ryan Ruiz</v>
      </c>
      <c r="Q6303" s="11">
        <f>WEEKDAY('Consolidtaed Data'!$F3005)</f>
        <v>7</v>
      </c>
      <c r="R6303" s="9">
        <f>MONTH('Consolidtaed Data'!$F3005)</f>
        <v>8</v>
      </c>
      <c r="S6303" s="9" t="str">
        <f>TEXT(Table3[[#This Row],[Purchase Date]],"MMMM")</f>
        <v>April</v>
      </c>
      <c r="T6303" s="9">
        <f>YEAR('Consolidtaed Data'!$F3005)</f>
        <v>2020</v>
      </c>
    </row>
    <row r="6304" spans="1:20" x14ac:dyDescent="0.3">
      <c r="A6304" s="9" t="s">
        <v>7330</v>
      </c>
      <c r="B6304" s="9" t="s">
        <v>382</v>
      </c>
      <c r="C6304" s="9" t="s">
        <v>245</v>
      </c>
      <c r="D6304" s="9" t="s">
        <v>131</v>
      </c>
      <c r="E6304" s="9" t="s">
        <v>696</v>
      </c>
      <c r="F6304" s="12">
        <v>44308</v>
      </c>
      <c r="G6304" s="12" t="str">
        <f>VLOOKUP(Table3[[#This Row],[Product ID]],[1]Products!$A:$G,2,0)</f>
        <v>Product 50</v>
      </c>
      <c r="H6304" s="22">
        <v>3</v>
      </c>
      <c r="I6304" s="9">
        <f>VLOOKUP('Consolidtaed Data'!$B3227,[1]Products!$A:$G,4,0)</f>
        <v>356</v>
      </c>
      <c r="J6304" s="9">
        <f>VLOOKUP('Consolidtaed Data'!$B3227,[1]Products!$A:$G,3,0)</f>
        <v>292</v>
      </c>
      <c r="K6304" s="9">
        <f>'Consolidtaed Data'!$J3227*'Consolidtaed Data'!$H3227</f>
        <v>154</v>
      </c>
      <c r="L6304" s="9">
        <f>'Consolidtaed Data'!$I3227*'Consolidtaed Data'!$H3227</f>
        <v>203</v>
      </c>
      <c r="M6304" s="9">
        <f>'Consolidtaed Data'!$L3227-'Consolidtaed Data'!$K3227</f>
        <v>702</v>
      </c>
      <c r="N6304" s="9" t="str">
        <f>VLOOKUP('Consolidtaed Data'!$C3227,[1]Locations!$A:$O,2,0)</f>
        <v>Carlsbad</v>
      </c>
      <c r="O6304" s="9" t="str">
        <f>VLOOKUP('Consolidtaed Data'!$D3227,'[1]Sales People'!$A:$B,2,0)</f>
        <v>Bobby Russell</v>
      </c>
      <c r="P6304" s="9" t="str">
        <f>VLOOKUP('Consolidtaed Data'!$E3227,[1]Customers!$A:$B,2,0)</f>
        <v>Ernest Bradley</v>
      </c>
      <c r="Q6304" s="11">
        <f>WEEKDAY('Consolidtaed Data'!$F3227)</f>
        <v>3</v>
      </c>
      <c r="R6304" s="9">
        <f>MONTH('Consolidtaed Data'!$F3227)</f>
        <v>8</v>
      </c>
      <c r="S6304" s="9" t="str">
        <f>TEXT(Table3[[#This Row],[Purchase Date]],"MMMM")</f>
        <v>April</v>
      </c>
      <c r="T6304" s="9">
        <f>YEAR('Consolidtaed Data'!$F3227)</f>
        <v>2020</v>
      </c>
    </row>
    <row r="6305" spans="1:20" x14ac:dyDescent="0.3">
      <c r="A6305" s="9" t="s">
        <v>7331</v>
      </c>
      <c r="B6305" s="9" t="s">
        <v>168</v>
      </c>
      <c r="C6305" s="9" t="s">
        <v>196</v>
      </c>
      <c r="D6305" s="9" t="s">
        <v>87</v>
      </c>
      <c r="E6305" s="9" t="s">
        <v>2247</v>
      </c>
      <c r="F6305" s="12">
        <v>44308</v>
      </c>
      <c r="G6305" s="12" t="str">
        <f>VLOOKUP(Table3[[#This Row],[Product ID]],[1]Products!$A:$G,2,0)</f>
        <v>Product 26</v>
      </c>
      <c r="H6305" s="22">
        <v>2</v>
      </c>
      <c r="I6305" s="9">
        <f>VLOOKUP('Consolidtaed Data'!$B3691,[1]Products!$A:$G,4,0)</f>
        <v>2495</v>
      </c>
      <c r="J6305" s="9">
        <f>VLOOKUP('Consolidtaed Data'!$B3691,[1]Products!$A:$G,3,0)</f>
        <v>1896</v>
      </c>
      <c r="K6305" s="9">
        <f>'Consolidtaed Data'!$J3691*'Consolidtaed Data'!$H3691</f>
        <v>183</v>
      </c>
      <c r="L6305" s="9">
        <f>'Consolidtaed Data'!$I3691*'Consolidtaed Data'!$H3691</f>
        <v>285</v>
      </c>
      <c r="M6305" s="9">
        <f>'Consolidtaed Data'!$L3691-'Consolidtaed Data'!$K3691</f>
        <v>463</v>
      </c>
      <c r="N6305" s="9" t="str">
        <f>VLOOKUP('Consolidtaed Data'!$C3691,[1]Locations!$A:$O,2,0)</f>
        <v>Murrieta</v>
      </c>
      <c r="O6305" s="9" t="str">
        <f>VLOOKUP('Consolidtaed Data'!$D3691,'[1]Sales People'!$A:$B,2,0)</f>
        <v>Joe Sims</v>
      </c>
      <c r="P6305" s="9" t="str">
        <f>VLOOKUP('Consolidtaed Data'!$E3691,[1]Customers!$A:$B,2,0)</f>
        <v>Adam Thompson</v>
      </c>
      <c r="Q6305" s="11">
        <f>WEEKDAY('Consolidtaed Data'!$F3691)</f>
        <v>7</v>
      </c>
      <c r="R6305" s="9">
        <f>MONTH('Consolidtaed Data'!$F3691)</f>
        <v>9</v>
      </c>
      <c r="S6305" s="9" t="str">
        <f>TEXT(Table3[[#This Row],[Purchase Date]],"MMMM")</f>
        <v>April</v>
      </c>
      <c r="T6305" s="9">
        <f>YEAR('Consolidtaed Data'!$F3691)</f>
        <v>2020</v>
      </c>
    </row>
    <row r="6306" spans="1:20" x14ac:dyDescent="0.3">
      <c r="A6306" s="9" t="s">
        <v>7332</v>
      </c>
      <c r="B6306" s="9" t="s">
        <v>529</v>
      </c>
      <c r="C6306" s="9" t="s">
        <v>157</v>
      </c>
      <c r="D6306" s="9" t="s">
        <v>272</v>
      </c>
      <c r="E6306" s="9" t="s">
        <v>875</v>
      </c>
      <c r="F6306" s="12">
        <v>44309</v>
      </c>
      <c r="G6306" s="12" t="str">
        <f>VLOOKUP(Table3[[#This Row],[Product ID]],[1]Products!$A:$G,2,0)</f>
        <v>Product 56</v>
      </c>
      <c r="H6306" s="22">
        <v>2</v>
      </c>
      <c r="I6306" s="9">
        <f>VLOOKUP('Consolidtaed Data'!$B361,[1]Products!$A:$G,4,0)</f>
        <v>1052</v>
      </c>
      <c r="J6306" s="9">
        <f>VLOOKUP('Consolidtaed Data'!$B361,[1]Products!$A:$G,3,0)</f>
        <v>589</v>
      </c>
      <c r="K6306" s="9">
        <f>'Consolidtaed Data'!$J361*'Consolidtaed Data'!$H361</f>
        <v>1696</v>
      </c>
      <c r="L6306" s="9">
        <f>'Consolidtaed Data'!$I361*'Consolidtaed Data'!$H361</f>
        <v>2120</v>
      </c>
      <c r="M6306" s="9">
        <f>'Consolidtaed Data'!$L361-'Consolidtaed Data'!$K361</f>
        <v>331</v>
      </c>
      <c r="N6306" s="9" t="str">
        <f>VLOOKUP('Consolidtaed Data'!$C361,[1]Locations!$A:$O,2,0)</f>
        <v>Roseville</v>
      </c>
      <c r="O6306" s="9" t="str">
        <f>VLOOKUP('Consolidtaed Data'!$D361,'[1]Sales People'!$A:$B,2,0)</f>
        <v>Henry Nelson</v>
      </c>
      <c r="P6306" s="9" t="str">
        <f>VLOOKUP('Consolidtaed Data'!$E361,[1]Customers!$A:$B,2,0)</f>
        <v>Paul Larson</v>
      </c>
      <c r="Q6306" s="11">
        <f>WEEKDAY('Consolidtaed Data'!$F361)</f>
        <v>7</v>
      </c>
      <c r="R6306" s="9">
        <f>MONTH('Consolidtaed Data'!$F361)</f>
        <v>1</v>
      </c>
      <c r="S6306" s="9" t="str">
        <f>TEXT(Table3[[#This Row],[Purchase Date]],"MMMM")</f>
        <v>April</v>
      </c>
      <c r="T6306" s="9">
        <f>YEAR('Consolidtaed Data'!$F361)</f>
        <v>2020</v>
      </c>
    </row>
    <row r="6307" spans="1:20" x14ac:dyDescent="0.3">
      <c r="A6307" s="9" t="s">
        <v>7333</v>
      </c>
      <c r="B6307" s="9" t="s">
        <v>712</v>
      </c>
      <c r="C6307" s="9" t="s">
        <v>178</v>
      </c>
      <c r="D6307" s="9" t="s">
        <v>46</v>
      </c>
      <c r="E6307" s="9" t="s">
        <v>227</v>
      </c>
      <c r="F6307" s="12">
        <v>44309</v>
      </c>
      <c r="G6307" s="12" t="str">
        <f>VLOOKUP(Table3[[#This Row],[Product ID]],[1]Products!$A:$G,2,0)</f>
        <v>Product 32</v>
      </c>
      <c r="H6307" s="22">
        <v>1</v>
      </c>
      <c r="I6307" s="9">
        <f>VLOOKUP('Consolidtaed Data'!$B511,[1]Products!$A:$G,4,0)</f>
        <v>1566</v>
      </c>
      <c r="J6307" s="9">
        <f>VLOOKUP('Consolidtaed Data'!$B511,[1]Products!$A:$G,3,0)</f>
        <v>1190</v>
      </c>
      <c r="K6307" s="9">
        <f>'Consolidtaed Data'!$J511*'Consolidtaed Data'!$H511</f>
        <v>3753</v>
      </c>
      <c r="L6307" s="9">
        <f>'Consolidtaed Data'!$I511*'Consolidtaed Data'!$H511</f>
        <v>4578</v>
      </c>
      <c r="M6307" s="9">
        <f>'Consolidtaed Data'!$L511-'Consolidtaed Data'!$K511</f>
        <v>344</v>
      </c>
      <c r="N6307" s="9" t="str">
        <f>VLOOKUP('Consolidtaed Data'!$C511,[1]Locations!$A:$O,2,0)</f>
        <v>Modesto</v>
      </c>
      <c r="O6307" s="9" t="str">
        <f>VLOOKUP('Consolidtaed Data'!$D511,'[1]Sales People'!$A:$B,2,0)</f>
        <v>Carl Hall</v>
      </c>
      <c r="P6307" s="9" t="str">
        <f>VLOOKUP('Consolidtaed Data'!$E511,[1]Customers!$A:$B,2,0)</f>
        <v>Alan Thomas</v>
      </c>
      <c r="Q6307" s="11">
        <f>WEEKDAY('Consolidtaed Data'!$F511)</f>
        <v>4</v>
      </c>
      <c r="R6307" s="9">
        <f>MONTH('Consolidtaed Data'!$F511)</f>
        <v>2</v>
      </c>
      <c r="S6307" s="9" t="str">
        <f>TEXT(Table3[[#This Row],[Purchase Date]],"MMMM")</f>
        <v>April</v>
      </c>
      <c r="T6307" s="9">
        <f>YEAR('Consolidtaed Data'!$F511)</f>
        <v>2020</v>
      </c>
    </row>
    <row r="6308" spans="1:20" x14ac:dyDescent="0.3">
      <c r="A6308" s="9" t="s">
        <v>7334</v>
      </c>
      <c r="B6308" s="9" t="s">
        <v>79</v>
      </c>
      <c r="C6308" s="9" t="s">
        <v>420</v>
      </c>
      <c r="D6308" s="9" t="s">
        <v>246</v>
      </c>
      <c r="E6308" s="9" t="s">
        <v>1961</v>
      </c>
      <c r="F6308" s="12">
        <v>44309</v>
      </c>
      <c r="G6308" s="12" t="str">
        <f>VLOOKUP(Table3[[#This Row],[Product ID]],[1]Products!$A:$G,2,0)</f>
        <v>Product 80</v>
      </c>
      <c r="H6308" s="22">
        <v>4</v>
      </c>
      <c r="I6308" s="9">
        <f>VLOOKUP('Consolidtaed Data'!$B1057,[1]Products!$A:$G,4,0)</f>
        <v>847</v>
      </c>
      <c r="J6308" s="9">
        <f>VLOOKUP('Consolidtaed Data'!$B1057,[1]Products!$A:$G,3,0)</f>
        <v>534</v>
      </c>
      <c r="K6308" s="9">
        <f>'Consolidtaed Data'!$J1057*'Consolidtaed Data'!$H1057</f>
        <v>408</v>
      </c>
      <c r="L6308" s="9">
        <f>'Consolidtaed Data'!$I1057*'Consolidtaed Data'!$H1057</f>
        <v>504</v>
      </c>
      <c r="M6308" s="9">
        <f>'Consolidtaed Data'!$L1057-'Consolidtaed Data'!$K1057</f>
        <v>140</v>
      </c>
      <c r="N6308" s="9" t="str">
        <f>VLOOKUP('Consolidtaed Data'!$C1057,[1]Locations!$A:$O,2,0)</f>
        <v>Berkeley</v>
      </c>
      <c r="O6308" s="9" t="str">
        <f>VLOOKUP('Consolidtaed Data'!$D1057,'[1]Sales People'!$A:$B,2,0)</f>
        <v>Scott Mason</v>
      </c>
      <c r="P6308" s="9" t="str">
        <f>VLOOKUP('Consolidtaed Data'!$E1057,[1]Customers!$A:$B,2,0)</f>
        <v>John Hunt</v>
      </c>
      <c r="Q6308" s="11">
        <f>WEEKDAY('Consolidtaed Data'!$F1057)</f>
        <v>2</v>
      </c>
      <c r="R6308" s="9">
        <f>MONTH('Consolidtaed Data'!$F1057)</f>
        <v>3</v>
      </c>
      <c r="S6308" s="9" t="str">
        <f>TEXT(Table3[[#This Row],[Purchase Date]],"MMMM")</f>
        <v>April</v>
      </c>
      <c r="T6308" s="9">
        <f>YEAR('Consolidtaed Data'!$F1057)</f>
        <v>2020</v>
      </c>
    </row>
    <row r="6309" spans="1:20" x14ac:dyDescent="0.3">
      <c r="A6309" s="9" t="s">
        <v>7335</v>
      </c>
      <c r="B6309" s="9" t="s">
        <v>164</v>
      </c>
      <c r="C6309" s="9" t="s">
        <v>249</v>
      </c>
      <c r="D6309" s="9" t="s">
        <v>153</v>
      </c>
      <c r="E6309" s="9" t="s">
        <v>84</v>
      </c>
      <c r="F6309" s="12">
        <v>44309</v>
      </c>
      <c r="G6309" s="12" t="str">
        <f>VLOOKUP(Table3[[#This Row],[Product ID]],[1]Products!$A:$G,2,0)</f>
        <v>Product 69</v>
      </c>
      <c r="H6309" s="22">
        <v>4</v>
      </c>
      <c r="I6309" s="9">
        <f>VLOOKUP('Consolidtaed Data'!$B1190,[1]Products!$A:$G,4,0)</f>
        <v>95</v>
      </c>
      <c r="J6309" s="9">
        <f>VLOOKUP('Consolidtaed Data'!$B1190,[1]Products!$A:$G,3,0)</f>
        <v>61</v>
      </c>
      <c r="K6309" s="9">
        <f>'Consolidtaed Data'!$J1190*'Consolidtaed Data'!$H1190</f>
        <v>876</v>
      </c>
      <c r="L6309" s="9">
        <f>'Consolidtaed Data'!$I1190*'Consolidtaed Data'!$H1190</f>
        <v>1068</v>
      </c>
      <c r="M6309" s="9">
        <f>'Consolidtaed Data'!$L1190-'Consolidtaed Data'!$K1190</f>
        <v>1092</v>
      </c>
      <c r="N6309" s="9" t="str">
        <f>VLOOKUP('Consolidtaed Data'!$C1190,[1]Locations!$A:$O,2,0)</f>
        <v>Simi Valley</v>
      </c>
      <c r="O6309" s="9" t="str">
        <f>VLOOKUP('Consolidtaed Data'!$D1190,'[1]Sales People'!$A:$B,2,0)</f>
        <v>Robert Reed</v>
      </c>
      <c r="P6309" s="9" t="str">
        <f>VLOOKUP('Consolidtaed Data'!$E1190,[1]Customers!$A:$B,2,0)</f>
        <v>Thomas Gonzales</v>
      </c>
      <c r="Q6309" s="11">
        <f>WEEKDAY('Consolidtaed Data'!$F1190)</f>
        <v>6</v>
      </c>
      <c r="R6309" s="9">
        <f>MONTH('Consolidtaed Data'!$F1190)</f>
        <v>3</v>
      </c>
      <c r="S6309" s="9" t="str">
        <f>TEXT(Table3[[#This Row],[Purchase Date]],"MMMM")</f>
        <v>April</v>
      </c>
      <c r="T6309" s="9">
        <f>YEAR('Consolidtaed Data'!$F1190)</f>
        <v>2020</v>
      </c>
    </row>
    <row r="6310" spans="1:20" x14ac:dyDescent="0.3">
      <c r="A6310" s="9" t="s">
        <v>7336</v>
      </c>
      <c r="B6310" s="9" t="s">
        <v>191</v>
      </c>
      <c r="C6310" s="9" t="s">
        <v>344</v>
      </c>
      <c r="D6310" s="9" t="s">
        <v>80</v>
      </c>
      <c r="E6310" s="9" t="s">
        <v>1871</v>
      </c>
      <c r="F6310" s="12">
        <v>44309</v>
      </c>
      <c r="G6310" s="12" t="str">
        <f>VLOOKUP(Table3[[#This Row],[Product ID]],[1]Products!$A:$G,2,0)</f>
        <v>Product 36</v>
      </c>
      <c r="H6310" s="22">
        <v>3</v>
      </c>
      <c r="I6310" s="9">
        <f>VLOOKUP('Consolidtaed Data'!$B1338,[1]Products!$A:$G,4,0)</f>
        <v>502</v>
      </c>
      <c r="J6310" s="9">
        <f>VLOOKUP('Consolidtaed Data'!$B1338,[1]Products!$A:$G,3,0)</f>
        <v>296</v>
      </c>
      <c r="K6310" s="9">
        <f>'Consolidtaed Data'!$J1338*'Consolidtaed Data'!$H1338</f>
        <v>3788</v>
      </c>
      <c r="L6310" s="9">
        <f>'Consolidtaed Data'!$I1338*'Consolidtaed Data'!$H1338</f>
        <v>5412</v>
      </c>
      <c r="M6310" s="9">
        <f>'Consolidtaed Data'!$L1338-'Consolidtaed Data'!$K1338</f>
        <v>626</v>
      </c>
      <c r="N6310" s="9" t="str">
        <f>VLOOKUP('Consolidtaed Data'!$C1338,[1]Locations!$A:$O,2,0)</f>
        <v>Vallejo</v>
      </c>
      <c r="O6310" s="9" t="str">
        <f>VLOOKUP('Consolidtaed Data'!$D1338,'[1]Sales People'!$A:$B,2,0)</f>
        <v>Kenneth Bradley</v>
      </c>
      <c r="P6310" s="9" t="str">
        <f>VLOOKUP('Consolidtaed Data'!$E1338,[1]Customers!$A:$B,2,0)</f>
        <v>Steve Miller</v>
      </c>
      <c r="Q6310" s="11">
        <f>WEEKDAY('Consolidtaed Data'!$F1338)</f>
        <v>4</v>
      </c>
      <c r="R6310" s="9">
        <f>MONTH('Consolidtaed Data'!$F1338)</f>
        <v>4</v>
      </c>
      <c r="S6310" s="9" t="str">
        <f>TEXT(Table3[[#This Row],[Purchase Date]],"MMMM")</f>
        <v>April</v>
      </c>
      <c r="T6310" s="9">
        <f>YEAR('Consolidtaed Data'!$F1338)</f>
        <v>2020</v>
      </c>
    </row>
    <row r="6311" spans="1:20" x14ac:dyDescent="0.3">
      <c r="A6311" s="9" t="s">
        <v>7337</v>
      </c>
      <c r="B6311" s="9" t="s">
        <v>981</v>
      </c>
      <c r="C6311" s="9" t="s">
        <v>30</v>
      </c>
      <c r="D6311" s="9" t="s">
        <v>241</v>
      </c>
      <c r="E6311" s="9" t="s">
        <v>749</v>
      </c>
      <c r="F6311" s="12">
        <v>44309</v>
      </c>
      <c r="G6311" s="12" t="str">
        <f>VLOOKUP(Table3[[#This Row],[Product ID]],[1]Products!$A:$G,2,0)</f>
        <v>Product 3</v>
      </c>
      <c r="H6311" s="22">
        <v>2</v>
      </c>
      <c r="I6311" s="9">
        <f>VLOOKUP('Consolidtaed Data'!$B2209,[1]Products!$A:$G,4,0)</f>
        <v>886</v>
      </c>
      <c r="J6311" s="9">
        <f>VLOOKUP('Consolidtaed Data'!$B2209,[1]Products!$A:$G,3,0)</f>
        <v>478</v>
      </c>
      <c r="K6311" s="9">
        <f>'Consolidtaed Data'!$J2209*'Consolidtaed Data'!$H2209</f>
        <v>237</v>
      </c>
      <c r="L6311" s="9">
        <f>'Consolidtaed Data'!$I2209*'Consolidtaed Data'!$H2209</f>
        <v>381</v>
      </c>
      <c r="M6311" s="9">
        <f>'Consolidtaed Data'!$L2209-'Consolidtaed Data'!$K2209</f>
        <v>731</v>
      </c>
      <c r="N6311" s="9" t="str">
        <f>VLOOKUP('Consolidtaed Data'!$C2209,[1]Locations!$A:$O,2,0)</f>
        <v>Bakersfield</v>
      </c>
      <c r="O6311" s="9" t="str">
        <f>VLOOKUP('Consolidtaed Data'!$D2209,'[1]Sales People'!$A:$B,2,0)</f>
        <v>Ernest Wheeler</v>
      </c>
      <c r="P6311" s="9" t="str">
        <f>VLOOKUP('Consolidtaed Data'!$E2209,[1]Customers!$A:$B,2,0)</f>
        <v>Jesse Wells</v>
      </c>
      <c r="Q6311" s="11">
        <f>WEEKDAY('Consolidtaed Data'!$F2209)</f>
        <v>3</v>
      </c>
      <c r="R6311" s="9">
        <f>MONTH('Consolidtaed Data'!$F2209)</f>
        <v>6</v>
      </c>
      <c r="S6311" s="9" t="str">
        <f>TEXT(Table3[[#This Row],[Purchase Date]],"MMMM")</f>
        <v>April</v>
      </c>
      <c r="T6311" s="9">
        <f>YEAR('Consolidtaed Data'!$F2209)</f>
        <v>2020</v>
      </c>
    </row>
    <row r="6312" spans="1:20" x14ac:dyDescent="0.3">
      <c r="A6312" s="9" t="s">
        <v>7338</v>
      </c>
      <c r="B6312" s="9" t="s">
        <v>200</v>
      </c>
      <c r="C6312" s="9" t="s">
        <v>42</v>
      </c>
      <c r="D6312" s="9" t="s">
        <v>51</v>
      </c>
      <c r="E6312" s="9" t="s">
        <v>699</v>
      </c>
      <c r="F6312" s="12">
        <v>44309</v>
      </c>
      <c r="G6312" s="12" t="str">
        <f>VLOOKUP(Table3[[#This Row],[Product ID]],[1]Products!$A:$G,2,0)</f>
        <v>Product 23</v>
      </c>
      <c r="H6312" s="22">
        <v>4</v>
      </c>
      <c r="I6312" s="9">
        <f>VLOOKUP('Consolidtaed Data'!$B2252,[1]Products!$A:$G,4,0)</f>
        <v>378</v>
      </c>
      <c r="J6312" s="9">
        <f>VLOOKUP('Consolidtaed Data'!$B2252,[1]Products!$A:$G,3,0)</f>
        <v>291</v>
      </c>
      <c r="K6312" s="9">
        <f>'Consolidtaed Data'!$J2252*'Consolidtaed Data'!$H2252</f>
        <v>1518</v>
      </c>
      <c r="L6312" s="9">
        <f>'Consolidtaed Data'!$I2252*'Consolidtaed Data'!$H2252</f>
        <v>2410</v>
      </c>
      <c r="M6312" s="9">
        <f>'Consolidtaed Data'!$L2252-'Consolidtaed Data'!$K2252</f>
        <v>495</v>
      </c>
      <c r="N6312" s="9" t="str">
        <f>VLOOKUP('Consolidtaed Data'!$C2252,[1]Locations!$A:$O,2,0)</f>
        <v>Salinas</v>
      </c>
      <c r="O6312" s="9" t="str">
        <f>VLOOKUP('Consolidtaed Data'!$D2252,'[1]Sales People'!$A:$B,2,0)</f>
        <v>Kenneth Bradley</v>
      </c>
      <c r="P6312" s="9" t="str">
        <f>VLOOKUP('Consolidtaed Data'!$E2252,[1]Customers!$A:$B,2,0)</f>
        <v>Juan Wood</v>
      </c>
      <c r="Q6312" s="11">
        <f>WEEKDAY('Consolidtaed Data'!$F2252)</f>
        <v>7</v>
      </c>
      <c r="R6312" s="9">
        <f>MONTH('Consolidtaed Data'!$F2252)</f>
        <v>6</v>
      </c>
      <c r="S6312" s="9" t="str">
        <f>TEXT(Table3[[#This Row],[Purchase Date]],"MMMM")</f>
        <v>April</v>
      </c>
      <c r="T6312" s="9">
        <f>YEAR('Consolidtaed Data'!$F2252)</f>
        <v>2020</v>
      </c>
    </row>
    <row r="6313" spans="1:20" x14ac:dyDescent="0.3">
      <c r="A6313" s="9" t="s">
        <v>7339</v>
      </c>
      <c r="B6313" s="9" t="s">
        <v>580</v>
      </c>
      <c r="C6313" s="9" t="s">
        <v>12</v>
      </c>
      <c r="D6313" s="9" t="s">
        <v>123</v>
      </c>
      <c r="E6313" s="9" t="s">
        <v>96</v>
      </c>
      <c r="F6313" s="12">
        <v>44309</v>
      </c>
      <c r="G6313" s="12" t="str">
        <f>VLOOKUP(Table3[[#This Row],[Product ID]],[1]Products!$A:$G,2,0)</f>
        <v>Product 1</v>
      </c>
      <c r="H6313" s="22">
        <v>4</v>
      </c>
      <c r="I6313" s="9">
        <f>VLOOKUP('Consolidtaed Data'!$B3039,[1]Products!$A:$G,4,0)</f>
        <v>799</v>
      </c>
      <c r="J6313" s="9">
        <f>VLOOKUP('Consolidtaed Data'!$B3039,[1]Products!$A:$G,3,0)</f>
        <v>455</v>
      </c>
      <c r="K6313" s="9">
        <f>'Consolidtaed Data'!$J3039*'Consolidtaed Data'!$H3039</f>
        <v>1942</v>
      </c>
      <c r="L6313" s="9">
        <f>'Consolidtaed Data'!$I3039*'Consolidtaed Data'!$H3039</f>
        <v>3596</v>
      </c>
      <c r="M6313" s="9">
        <f>'Consolidtaed Data'!$L3039-'Consolidtaed Data'!$K3039</f>
        <v>82</v>
      </c>
      <c r="N6313" s="9" t="str">
        <f>VLOOKUP('Consolidtaed Data'!$C3039,[1]Locations!$A:$O,2,0)</f>
        <v>Salinas</v>
      </c>
      <c r="O6313" s="9" t="str">
        <f>VLOOKUP('Consolidtaed Data'!$D3039,'[1]Sales People'!$A:$B,2,0)</f>
        <v>Roger Ramos</v>
      </c>
      <c r="P6313" s="9" t="str">
        <f>VLOOKUP('Consolidtaed Data'!$E3039,[1]Customers!$A:$B,2,0)</f>
        <v>Larry Ross</v>
      </c>
      <c r="Q6313" s="11">
        <f>WEEKDAY('Consolidtaed Data'!$F3039)</f>
        <v>2</v>
      </c>
      <c r="R6313" s="9">
        <f>MONTH('Consolidtaed Data'!$F3039)</f>
        <v>8</v>
      </c>
      <c r="S6313" s="9" t="str">
        <f>TEXT(Table3[[#This Row],[Purchase Date]],"MMMM")</f>
        <v>April</v>
      </c>
      <c r="T6313" s="9">
        <f>YEAR('Consolidtaed Data'!$F3039)</f>
        <v>2020</v>
      </c>
    </row>
    <row r="6314" spans="1:20" x14ac:dyDescent="0.3">
      <c r="A6314" s="9" t="s">
        <v>7340</v>
      </c>
      <c r="B6314" s="9" t="s">
        <v>103</v>
      </c>
      <c r="C6314" s="9" t="s">
        <v>231</v>
      </c>
      <c r="D6314" s="9" t="s">
        <v>83</v>
      </c>
      <c r="E6314" s="9" t="s">
        <v>892</v>
      </c>
      <c r="F6314" s="12">
        <v>44309</v>
      </c>
      <c r="G6314" s="12" t="str">
        <f>VLOOKUP(Table3[[#This Row],[Product ID]],[1]Products!$A:$G,2,0)</f>
        <v>Product 44</v>
      </c>
      <c r="H6314" s="22">
        <v>3</v>
      </c>
      <c r="I6314" s="9">
        <f>VLOOKUP('Consolidtaed Data'!$B3455,[1]Products!$A:$G,4,0)</f>
        <v>1077</v>
      </c>
      <c r="J6314" s="9">
        <f>VLOOKUP('Consolidtaed Data'!$B3455,[1]Products!$A:$G,3,0)</f>
        <v>732</v>
      </c>
      <c r="K6314" s="9">
        <f>'Consolidtaed Data'!$J3455*'Consolidtaed Data'!$H3455</f>
        <v>122</v>
      </c>
      <c r="L6314" s="9">
        <f>'Consolidtaed Data'!$I3455*'Consolidtaed Data'!$H3455</f>
        <v>190</v>
      </c>
      <c r="M6314" s="9">
        <f>'Consolidtaed Data'!$L3455-'Consolidtaed Data'!$K3455</f>
        <v>702</v>
      </c>
      <c r="N6314" s="9" t="str">
        <f>VLOOKUP('Consolidtaed Data'!$C3455,[1]Locations!$A:$O,2,0)</f>
        <v>San Buenaventura (Ventura)</v>
      </c>
      <c r="O6314" s="9" t="str">
        <f>VLOOKUP('Consolidtaed Data'!$D3455,'[1]Sales People'!$A:$B,2,0)</f>
        <v>Carl Hall</v>
      </c>
      <c r="P6314" s="9" t="str">
        <f>VLOOKUP('Consolidtaed Data'!$E3455,[1]Customers!$A:$B,2,0)</f>
        <v>Joseph Lawson</v>
      </c>
      <c r="Q6314" s="11">
        <f>WEEKDAY('Consolidtaed Data'!$F3455)</f>
        <v>4</v>
      </c>
      <c r="R6314" s="9">
        <f>MONTH('Consolidtaed Data'!$F3455)</f>
        <v>9</v>
      </c>
      <c r="S6314" s="9" t="str">
        <f>TEXT(Table3[[#This Row],[Purchase Date]],"MMMM")</f>
        <v>April</v>
      </c>
      <c r="T6314" s="9">
        <f>YEAR('Consolidtaed Data'!$F3455)</f>
        <v>2020</v>
      </c>
    </row>
    <row r="6315" spans="1:20" x14ac:dyDescent="0.3">
      <c r="A6315" s="9" t="s">
        <v>7341</v>
      </c>
      <c r="B6315" s="9" t="s">
        <v>278</v>
      </c>
      <c r="C6315" s="9" t="s">
        <v>196</v>
      </c>
      <c r="D6315" s="9" t="s">
        <v>17</v>
      </c>
      <c r="E6315" s="9" t="s">
        <v>323</v>
      </c>
      <c r="F6315" s="12">
        <v>44310</v>
      </c>
      <c r="G6315" s="12" t="str">
        <f>VLOOKUP(Table3[[#This Row],[Product ID]],[1]Products!$A:$G,2,0)</f>
        <v>Product 75</v>
      </c>
      <c r="H6315" s="22">
        <v>3</v>
      </c>
      <c r="I6315" s="9">
        <f>VLOOKUP('Consolidtaed Data'!$B68,[1]Products!$A:$G,4,0)</f>
        <v>203</v>
      </c>
      <c r="J6315" s="9">
        <f>VLOOKUP('Consolidtaed Data'!$B68,[1]Products!$A:$G,3,0)</f>
        <v>154</v>
      </c>
      <c r="K6315" s="9">
        <f>'Consolidtaed Data'!$J68*'Consolidtaed Data'!$H68</f>
        <v>513</v>
      </c>
      <c r="L6315" s="9">
        <f>'Consolidtaed Data'!$I68*'Consolidtaed Data'!$H68</f>
        <v>651</v>
      </c>
      <c r="M6315" s="9">
        <f>'Consolidtaed Data'!$L68-'Consolidtaed Data'!$K68</f>
        <v>613</v>
      </c>
      <c r="N6315" s="9" t="str">
        <f>VLOOKUP('Consolidtaed Data'!$C68,[1]Locations!$A:$O,2,0)</f>
        <v>Costa Mesa</v>
      </c>
      <c r="O6315" s="9" t="str">
        <f>VLOOKUP('Consolidtaed Data'!$D68,'[1]Sales People'!$A:$B,2,0)</f>
        <v>Patrick Ruiz</v>
      </c>
      <c r="P6315" s="9" t="str">
        <f>VLOOKUP('Consolidtaed Data'!$E68,[1]Customers!$A:$B,2,0)</f>
        <v>Sean Price</v>
      </c>
      <c r="Q6315" s="11">
        <f>WEEKDAY('Consolidtaed Data'!$F68)</f>
        <v>1</v>
      </c>
      <c r="R6315" s="9">
        <f>MONTH('Consolidtaed Data'!$F68)</f>
        <v>1</v>
      </c>
      <c r="S6315" s="9" t="str">
        <f>TEXT(Table3[[#This Row],[Purchase Date]],"MMMM")</f>
        <v>April</v>
      </c>
      <c r="T6315" s="9">
        <f>YEAR('Consolidtaed Data'!$F68)</f>
        <v>2020</v>
      </c>
    </row>
    <row r="6316" spans="1:20" x14ac:dyDescent="0.3">
      <c r="A6316" s="9" t="s">
        <v>7342</v>
      </c>
      <c r="B6316" s="9" t="s">
        <v>580</v>
      </c>
      <c r="C6316" s="9" t="s">
        <v>205</v>
      </c>
      <c r="D6316" s="9" t="s">
        <v>193</v>
      </c>
      <c r="E6316" s="9" t="s">
        <v>688</v>
      </c>
      <c r="F6316" s="12">
        <v>44310</v>
      </c>
      <c r="G6316" s="12" t="str">
        <f>VLOOKUP(Table3[[#This Row],[Product ID]],[1]Products!$A:$G,2,0)</f>
        <v>Product 1</v>
      </c>
      <c r="H6316" s="22">
        <v>4</v>
      </c>
      <c r="I6316" s="9">
        <f>VLOOKUP('Consolidtaed Data'!$B208,[1]Products!$A:$G,4,0)</f>
        <v>203</v>
      </c>
      <c r="J6316" s="9">
        <f>VLOOKUP('Consolidtaed Data'!$B208,[1]Products!$A:$G,3,0)</f>
        <v>154</v>
      </c>
      <c r="K6316" s="9">
        <f>'Consolidtaed Data'!$J208*'Consolidtaed Data'!$H208</f>
        <v>154</v>
      </c>
      <c r="L6316" s="9">
        <f>'Consolidtaed Data'!$I208*'Consolidtaed Data'!$H208</f>
        <v>203</v>
      </c>
      <c r="M6316" s="9">
        <f>'Consolidtaed Data'!$L208-'Consolidtaed Data'!$K208</f>
        <v>246</v>
      </c>
      <c r="N6316" s="9" t="str">
        <f>VLOOKUP('Consolidtaed Data'!$C208,[1]Locations!$A:$O,2,0)</f>
        <v>Berkeley</v>
      </c>
      <c r="O6316" s="9" t="str">
        <f>VLOOKUP('Consolidtaed Data'!$D208,'[1]Sales People'!$A:$B,2,0)</f>
        <v>Fred Robertson</v>
      </c>
      <c r="P6316" s="9" t="str">
        <f>VLOOKUP('Consolidtaed Data'!$E208,[1]Customers!$A:$B,2,0)</f>
        <v>Martin Reyes</v>
      </c>
      <c r="Q6316" s="11">
        <f>WEEKDAY('Consolidtaed Data'!$F208)</f>
        <v>4</v>
      </c>
      <c r="R6316" s="9">
        <f>MONTH('Consolidtaed Data'!$F208)</f>
        <v>1</v>
      </c>
      <c r="S6316" s="9" t="str">
        <f>TEXT(Table3[[#This Row],[Purchase Date]],"MMMM")</f>
        <v>April</v>
      </c>
      <c r="T6316" s="9">
        <f>YEAR('Consolidtaed Data'!$F208)</f>
        <v>2020</v>
      </c>
    </row>
    <row r="6317" spans="1:20" x14ac:dyDescent="0.3">
      <c r="A6317" s="9" t="s">
        <v>7343</v>
      </c>
      <c r="B6317" s="9" t="s">
        <v>129</v>
      </c>
      <c r="C6317" s="9" t="s">
        <v>152</v>
      </c>
      <c r="D6317" s="9" t="s">
        <v>73</v>
      </c>
      <c r="E6317" s="9" t="s">
        <v>699</v>
      </c>
      <c r="F6317" s="12">
        <v>44310</v>
      </c>
      <c r="G6317" s="12" t="str">
        <f>VLOOKUP(Table3[[#This Row],[Product ID]],[1]Products!$A:$G,2,0)</f>
        <v>Product 47</v>
      </c>
      <c r="H6317" s="22">
        <v>3</v>
      </c>
      <c r="I6317" s="9">
        <f>VLOOKUP('Consolidtaed Data'!$B310,[1]Products!$A:$G,4,0)</f>
        <v>817</v>
      </c>
      <c r="J6317" s="9">
        <f>VLOOKUP('Consolidtaed Data'!$B310,[1]Products!$A:$G,3,0)</f>
        <v>409</v>
      </c>
      <c r="K6317" s="9">
        <f>'Consolidtaed Data'!$J310*'Consolidtaed Data'!$H310</f>
        <v>376</v>
      </c>
      <c r="L6317" s="9">
        <f>'Consolidtaed Data'!$I310*'Consolidtaed Data'!$H310</f>
        <v>458</v>
      </c>
      <c r="M6317" s="9">
        <f>'Consolidtaed Data'!$L310-'Consolidtaed Data'!$K310</f>
        <v>987</v>
      </c>
      <c r="N6317" s="9" t="str">
        <f>VLOOKUP('Consolidtaed Data'!$C310,[1]Locations!$A:$O,2,0)</f>
        <v>Berkeley</v>
      </c>
      <c r="O6317" s="9" t="str">
        <f>VLOOKUP('Consolidtaed Data'!$D310,'[1]Sales People'!$A:$B,2,0)</f>
        <v>Kevin Butler</v>
      </c>
      <c r="P6317" s="9" t="str">
        <f>VLOOKUP('Consolidtaed Data'!$E310,[1]Customers!$A:$B,2,0)</f>
        <v>Larry Ross</v>
      </c>
      <c r="Q6317" s="11">
        <f>WEEKDAY('Consolidtaed Data'!$F310)</f>
        <v>4</v>
      </c>
      <c r="R6317" s="9">
        <f>MONTH('Consolidtaed Data'!$F310)</f>
        <v>1</v>
      </c>
      <c r="S6317" s="9" t="str">
        <f>TEXT(Table3[[#This Row],[Purchase Date]],"MMMM")</f>
        <v>April</v>
      </c>
      <c r="T6317" s="9">
        <f>YEAR('Consolidtaed Data'!$F310)</f>
        <v>2020</v>
      </c>
    </row>
    <row r="6318" spans="1:20" x14ac:dyDescent="0.3">
      <c r="A6318" s="9" t="s">
        <v>7344</v>
      </c>
      <c r="B6318" s="9" t="s">
        <v>79</v>
      </c>
      <c r="C6318" s="9" t="s">
        <v>253</v>
      </c>
      <c r="D6318" s="9" t="s">
        <v>315</v>
      </c>
      <c r="E6318" s="9" t="s">
        <v>1627</v>
      </c>
      <c r="F6318" s="12">
        <v>44310</v>
      </c>
      <c r="G6318" s="12" t="str">
        <f>VLOOKUP(Table3[[#This Row],[Product ID]],[1]Products!$A:$G,2,0)</f>
        <v>Product 80</v>
      </c>
      <c r="H6318" s="22">
        <v>3</v>
      </c>
      <c r="I6318" s="9">
        <f>VLOOKUP('Consolidtaed Data'!$B868,[1]Products!$A:$G,4,0)</f>
        <v>378</v>
      </c>
      <c r="J6318" s="9">
        <f>VLOOKUP('Consolidtaed Data'!$B868,[1]Products!$A:$G,3,0)</f>
        <v>291</v>
      </c>
      <c r="K6318" s="9">
        <f>'Consolidtaed Data'!$J868*'Consolidtaed Data'!$H868</f>
        <v>561</v>
      </c>
      <c r="L6318" s="9">
        <f>'Consolidtaed Data'!$I868*'Consolidtaed Data'!$H868</f>
        <v>684</v>
      </c>
      <c r="M6318" s="9">
        <f>'Consolidtaed Data'!$L868-'Consolidtaed Data'!$K868</f>
        <v>364</v>
      </c>
      <c r="N6318" s="9" t="str">
        <f>VLOOKUP('Consolidtaed Data'!$C868,[1]Locations!$A:$O,2,0)</f>
        <v>Huntington Beach</v>
      </c>
      <c r="O6318" s="9" t="str">
        <f>VLOOKUP('Consolidtaed Data'!$D868,'[1]Sales People'!$A:$B,2,0)</f>
        <v>Scott Clark</v>
      </c>
      <c r="P6318" s="9" t="str">
        <f>VLOOKUP('Consolidtaed Data'!$E868,[1]Customers!$A:$B,2,0)</f>
        <v>Charles Perry</v>
      </c>
      <c r="Q6318" s="11">
        <f>WEEKDAY('Consolidtaed Data'!$F868)</f>
        <v>2</v>
      </c>
      <c r="R6318" s="9">
        <f>MONTH('Consolidtaed Data'!$F868)</f>
        <v>3</v>
      </c>
      <c r="S6318" s="9" t="str">
        <f>TEXT(Table3[[#This Row],[Purchase Date]],"MMMM")</f>
        <v>April</v>
      </c>
      <c r="T6318" s="9">
        <f>YEAR('Consolidtaed Data'!$F868)</f>
        <v>2020</v>
      </c>
    </row>
    <row r="6319" spans="1:20" x14ac:dyDescent="0.3">
      <c r="A6319" s="9" t="s">
        <v>7345</v>
      </c>
      <c r="B6319" s="9" t="s">
        <v>572</v>
      </c>
      <c r="C6319" s="9" t="s">
        <v>635</v>
      </c>
      <c r="D6319" s="9" t="s">
        <v>113</v>
      </c>
      <c r="E6319" s="9" t="s">
        <v>2216</v>
      </c>
      <c r="F6319" s="12">
        <v>44310</v>
      </c>
      <c r="G6319" s="12" t="str">
        <f>VLOOKUP(Table3[[#This Row],[Product ID]],[1]Products!$A:$G,2,0)</f>
        <v>Product 22</v>
      </c>
      <c r="H6319" s="22">
        <v>1</v>
      </c>
      <c r="I6319" s="9">
        <f>VLOOKUP('Consolidtaed Data'!$B1274,[1]Products!$A:$G,4,0)</f>
        <v>818</v>
      </c>
      <c r="J6319" s="9">
        <f>VLOOKUP('Consolidtaed Data'!$B1274,[1]Products!$A:$G,3,0)</f>
        <v>450</v>
      </c>
      <c r="K6319" s="9">
        <f>'Consolidtaed Data'!$J1274*'Consolidtaed Data'!$H1274</f>
        <v>1330</v>
      </c>
      <c r="L6319" s="9">
        <f>'Consolidtaed Data'!$I1274*'Consolidtaed Data'!$H1274</f>
        <v>2556</v>
      </c>
      <c r="M6319" s="9">
        <f>'Consolidtaed Data'!$L1274-'Consolidtaed Data'!$K1274</f>
        <v>1053</v>
      </c>
      <c r="N6319" s="9" t="str">
        <f>VLOOKUP('Consolidtaed Data'!$C1274,[1]Locations!$A:$O,2,0)</f>
        <v>Los Angeles</v>
      </c>
      <c r="O6319" s="9" t="str">
        <f>VLOOKUP('Consolidtaed Data'!$D1274,'[1]Sales People'!$A:$B,2,0)</f>
        <v>Joshua Taylor</v>
      </c>
      <c r="P6319" s="9" t="str">
        <f>VLOOKUP('Consolidtaed Data'!$E1274,[1]Customers!$A:$B,2,0)</f>
        <v>Steve Wells</v>
      </c>
      <c r="Q6319" s="11">
        <f>WEEKDAY('Consolidtaed Data'!$F1274)</f>
        <v>6</v>
      </c>
      <c r="R6319" s="9">
        <f>MONTH('Consolidtaed Data'!$F1274)</f>
        <v>4</v>
      </c>
      <c r="S6319" s="9" t="str">
        <f>TEXT(Table3[[#This Row],[Purchase Date]],"MMMM")</f>
        <v>April</v>
      </c>
      <c r="T6319" s="9">
        <f>YEAR('Consolidtaed Data'!$F1274)</f>
        <v>2020</v>
      </c>
    </row>
    <row r="6320" spans="1:20" x14ac:dyDescent="0.3">
      <c r="A6320" s="9" t="s">
        <v>7346</v>
      </c>
      <c r="B6320" s="9" t="s">
        <v>330</v>
      </c>
      <c r="C6320" s="9" t="s">
        <v>522</v>
      </c>
      <c r="D6320" s="9" t="s">
        <v>315</v>
      </c>
      <c r="E6320" s="9" t="s">
        <v>258</v>
      </c>
      <c r="F6320" s="12">
        <v>44310</v>
      </c>
      <c r="G6320" s="12" t="str">
        <f>VLOOKUP(Table3[[#This Row],[Product ID]],[1]Products!$A:$G,2,0)</f>
        <v>Product 91</v>
      </c>
      <c r="H6320" s="22">
        <v>4</v>
      </c>
      <c r="I6320" s="9">
        <f>VLOOKUP('Consolidtaed Data'!$B1341,[1]Products!$A:$G,4,0)</f>
        <v>1967</v>
      </c>
      <c r="J6320" s="9">
        <f>VLOOKUP('Consolidtaed Data'!$B1341,[1]Products!$A:$G,3,0)</f>
        <v>1397</v>
      </c>
      <c r="K6320" s="9">
        <f>'Consolidtaed Data'!$J1341*'Consolidtaed Data'!$H1341</f>
        <v>4089</v>
      </c>
      <c r="L6320" s="9">
        <f>'Consolidtaed Data'!$I1341*'Consolidtaed Data'!$H1341</f>
        <v>5175</v>
      </c>
      <c r="M6320" s="9">
        <f>'Consolidtaed Data'!$L1341-'Consolidtaed Data'!$K1341</f>
        <v>738</v>
      </c>
      <c r="N6320" s="9" t="str">
        <f>VLOOKUP('Consolidtaed Data'!$C1341,[1]Locations!$A:$O,2,0)</f>
        <v>Jurupa Valley</v>
      </c>
      <c r="O6320" s="9" t="str">
        <f>VLOOKUP('Consolidtaed Data'!$D1341,'[1]Sales People'!$A:$B,2,0)</f>
        <v>Christopher Tucker</v>
      </c>
      <c r="P6320" s="9" t="str">
        <f>VLOOKUP('Consolidtaed Data'!$E1341,[1]Customers!$A:$B,2,0)</f>
        <v>Jason Duncan</v>
      </c>
      <c r="Q6320" s="11">
        <f>WEEKDAY('Consolidtaed Data'!$F1341)</f>
        <v>4</v>
      </c>
      <c r="R6320" s="9">
        <f>MONTH('Consolidtaed Data'!$F1341)</f>
        <v>4</v>
      </c>
      <c r="S6320" s="9" t="str">
        <f>TEXT(Table3[[#This Row],[Purchase Date]],"MMMM")</f>
        <v>April</v>
      </c>
      <c r="T6320" s="9">
        <f>YEAR('Consolidtaed Data'!$F1341)</f>
        <v>2020</v>
      </c>
    </row>
    <row r="6321" spans="1:20" x14ac:dyDescent="0.3">
      <c r="A6321" s="9" t="s">
        <v>7347</v>
      </c>
      <c r="B6321" s="9" t="s">
        <v>443</v>
      </c>
      <c r="C6321" s="9" t="s">
        <v>86</v>
      </c>
      <c r="D6321" s="9" t="s">
        <v>206</v>
      </c>
      <c r="E6321" s="9" t="s">
        <v>1148</v>
      </c>
      <c r="F6321" s="12">
        <v>44310</v>
      </c>
      <c r="G6321" s="12" t="str">
        <f>VLOOKUP(Table3[[#This Row],[Product ID]],[1]Products!$A:$G,2,0)</f>
        <v>Product 61</v>
      </c>
      <c r="H6321" s="22">
        <v>1</v>
      </c>
      <c r="I6321" s="9">
        <f>VLOOKUP('Consolidtaed Data'!$B1351,[1]Products!$A:$G,4,0)</f>
        <v>1809</v>
      </c>
      <c r="J6321" s="9">
        <f>VLOOKUP('Consolidtaed Data'!$B1351,[1]Products!$A:$G,3,0)</f>
        <v>1067</v>
      </c>
      <c r="K6321" s="9">
        <f>'Consolidtaed Data'!$J1351*'Consolidtaed Data'!$H1351</f>
        <v>44</v>
      </c>
      <c r="L6321" s="9">
        <f>'Consolidtaed Data'!$I1351*'Consolidtaed Data'!$H1351</f>
        <v>70</v>
      </c>
      <c r="M6321" s="9">
        <f>'Consolidtaed Data'!$L1351-'Consolidtaed Data'!$K1351</f>
        <v>66</v>
      </c>
      <c r="N6321" s="9" t="str">
        <f>VLOOKUP('Consolidtaed Data'!$C1351,[1]Locations!$A:$O,2,0)</f>
        <v>Oakland</v>
      </c>
      <c r="O6321" s="9" t="str">
        <f>VLOOKUP('Consolidtaed Data'!$D1351,'[1]Sales People'!$A:$B,2,0)</f>
        <v>Bobby Russell</v>
      </c>
      <c r="P6321" s="9" t="str">
        <f>VLOOKUP('Consolidtaed Data'!$E1351,[1]Customers!$A:$B,2,0)</f>
        <v>Christopher Hudson</v>
      </c>
      <c r="Q6321" s="11">
        <f>WEEKDAY('Consolidtaed Data'!$F1351)</f>
        <v>5</v>
      </c>
      <c r="R6321" s="9">
        <f>MONTH('Consolidtaed Data'!$F1351)</f>
        <v>4</v>
      </c>
      <c r="S6321" s="9" t="str">
        <f>TEXT(Table3[[#This Row],[Purchase Date]],"MMMM")</f>
        <v>April</v>
      </c>
      <c r="T6321" s="9">
        <f>YEAR('Consolidtaed Data'!$F1351)</f>
        <v>2020</v>
      </c>
    </row>
    <row r="6322" spans="1:20" x14ac:dyDescent="0.3">
      <c r="A6322" s="9" t="s">
        <v>7348</v>
      </c>
      <c r="B6322" s="9" t="s">
        <v>148</v>
      </c>
      <c r="C6322" s="9" t="s">
        <v>45</v>
      </c>
      <c r="D6322" s="9" t="s">
        <v>220</v>
      </c>
      <c r="E6322" s="9" t="s">
        <v>1236</v>
      </c>
      <c r="F6322" s="12">
        <v>44310</v>
      </c>
      <c r="G6322" s="12" t="str">
        <f>VLOOKUP(Table3[[#This Row],[Product ID]],[1]Products!$A:$G,2,0)</f>
        <v>Product 16</v>
      </c>
      <c r="H6322" s="22">
        <v>1</v>
      </c>
      <c r="I6322" s="9">
        <f>VLOOKUP('Consolidtaed Data'!$B1367,[1]Products!$A:$G,4,0)</f>
        <v>1899</v>
      </c>
      <c r="J6322" s="9">
        <f>VLOOKUP('Consolidtaed Data'!$B1367,[1]Products!$A:$G,3,0)</f>
        <v>1044</v>
      </c>
      <c r="K6322" s="9">
        <f>'Consolidtaed Data'!$J1367*'Consolidtaed Data'!$H1367</f>
        <v>22</v>
      </c>
      <c r="L6322" s="9">
        <f>'Consolidtaed Data'!$I1367*'Consolidtaed Data'!$H1367</f>
        <v>35</v>
      </c>
      <c r="M6322" s="9">
        <f>'Consolidtaed Data'!$L1367-'Consolidtaed Data'!$K1367</f>
        <v>280</v>
      </c>
      <c r="N6322" s="9" t="str">
        <f>VLOOKUP('Consolidtaed Data'!$C1367,[1]Locations!$A:$O,2,0)</f>
        <v>Ontario</v>
      </c>
      <c r="O6322" s="9" t="str">
        <f>VLOOKUP('Consolidtaed Data'!$D1367,'[1]Sales People'!$A:$B,2,0)</f>
        <v>Joshua Cook</v>
      </c>
      <c r="P6322" s="9" t="str">
        <f>VLOOKUP('Consolidtaed Data'!$E1367,[1]Customers!$A:$B,2,0)</f>
        <v>Terry Harris</v>
      </c>
      <c r="Q6322" s="11">
        <f>WEEKDAY('Consolidtaed Data'!$F1367)</f>
        <v>6</v>
      </c>
      <c r="R6322" s="9">
        <f>MONTH('Consolidtaed Data'!$F1367)</f>
        <v>4</v>
      </c>
      <c r="S6322" s="9" t="str">
        <f>TEXT(Table3[[#This Row],[Purchase Date]],"MMMM")</f>
        <v>April</v>
      </c>
      <c r="T6322" s="9">
        <f>YEAR('Consolidtaed Data'!$F1367)</f>
        <v>2020</v>
      </c>
    </row>
    <row r="6323" spans="1:20" x14ac:dyDescent="0.3">
      <c r="A6323" s="9" t="s">
        <v>7349</v>
      </c>
      <c r="B6323" s="9" t="s">
        <v>216</v>
      </c>
      <c r="C6323" s="9" t="s">
        <v>94</v>
      </c>
      <c r="D6323" s="9" t="s">
        <v>220</v>
      </c>
      <c r="E6323" s="9" t="s">
        <v>1411</v>
      </c>
      <c r="F6323" s="12">
        <v>44310</v>
      </c>
      <c r="G6323" s="12" t="str">
        <f>VLOOKUP(Table3[[#This Row],[Product ID]],[1]Products!$A:$G,2,0)</f>
        <v>Product 73</v>
      </c>
      <c r="H6323" s="22">
        <v>3</v>
      </c>
      <c r="I6323" s="9">
        <f>VLOOKUP('Consolidtaed Data'!$B1777,[1]Products!$A:$G,4,0)</f>
        <v>2497</v>
      </c>
      <c r="J6323" s="9">
        <f>VLOOKUP('Consolidtaed Data'!$B1777,[1]Products!$A:$G,3,0)</f>
        <v>1473</v>
      </c>
      <c r="K6323" s="9">
        <f>'Consolidtaed Data'!$J1777*'Consolidtaed Data'!$H1777</f>
        <v>2421</v>
      </c>
      <c r="L6323" s="9">
        <f>'Consolidtaed Data'!$I1777*'Consolidtaed Data'!$H1777</f>
        <v>4401</v>
      </c>
      <c r="M6323" s="9">
        <f>'Consolidtaed Data'!$L1777-'Consolidtaed Data'!$K1777</f>
        <v>2166</v>
      </c>
      <c r="N6323" s="9" t="str">
        <f>VLOOKUP('Consolidtaed Data'!$C1777,[1]Locations!$A:$O,2,0)</f>
        <v>Orange</v>
      </c>
      <c r="O6323" s="9" t="str">
        <f>VLOOKUP('Consolidtaed Data'!$D1777,'[1]Sales People'!$A:$B,2,0)</f>
        <v>Brian Thomas</v>
      </c>
      <c r="P6323" s="9" t="str">
        <f>VLOOKUP('Consolidtaed Data'!$E1777,[1]Customers!$A:$B,2,0)</f>
        <v>Jose Wright</v>
      </c>
      <c r="Q6323" s="11">
        <f>WEEKDAY('Consolidtaed Data'!$F1777)</f>
        <v>1</v>
      </c>
      <c r="R6323" s="9">
        <f>MONTH('Consolidtaed Data'!$F1777)</f>
        <v>5</v>
      </c>
      <c r="S6323" s="9" t="str">
        <f>TEXT(Table3[[#This Row],[Purchase Date]],"MMMM")</f>
        <v>April</v>
      </c>
      <c r="T6323" s="9">
        <f>YEAR('Consolidtaed Data'!$F1777)</f>
        <v>2020</v>
      </c>
    </row>
    <row r="6324" spans="1:20" x14ac:dyDescent="0.3">
      <c r="A6324" s="9" t="s">
        <v>7350</v>
      </c>
      <c r="B6324" s="9" t="s">
        <v>284</v>
      </c>
      <c r="C6324" s="9" t="s">
        <v>108</v>
      </c>
      <c r="D6324" s="9" t="s">
        <v>105</v>
      </c>
      <c r="E6324" s="9" t="s">
        <v>1103</v>
      </c>
      <c r="F6324" s="12">
        <v>44310</v>
      </c>
      <c r="G6324" s="12" t="str">
        <f>VLOOKUP(Table3[[#This Row],[Product ID]],[1]Products!$A:$G,2,0)</f>
        <v>Product 96</v>
      </c>
      <c r="H6324" s="22">
        <v>3</v>
      </c>
      <c r="I6324" s="9">
        <f>VLOOKUP('Consolidtaed Data'!$B1853,[1]Products!$A:$G,4,0)</f>
        <v>951</v>
      </c>
      <c r="J6324" s="9">
        <f>VLOOKUP('Consolidtaed Data'!$B1853,[1]Products!$A:$G,3,0)</f>
        <v>504</v>
      </c>
      <c r="K6324" s="9">
        <f>'Consolidtaed Data'!$J1853*'Consolidtaed Data'!$H1853</f>
        <v>1602</v>
      </c>
      <c r="L6324" s="9">
        <f>'Consolidtaed Data'!$I1853*'Consolidtaed Data'!$H1853</f>
        <v>2541</v>
      </c>
      <c r="M6324" s="9">
        <f>'Consolidtaed Data'!$L1853-'Consolidtaed Data'!$K1853</f>
        <v>411</v>
      </c>
      <c r="N6324" s="9" t="str">
        <f>VLOOKUP('Consolidtaed Data'!$C1853,[1]Locations!$A:$O,2,0)</f>
        <v>Lancaster</v>
      </c>
      <c r="O6324" s="9" t="str">
        <f>VLOOKUP('Consolidtaed Data'!$D1853,'[1]Sales People'!$A:$B,2,0)</f>
        <v>Kenneth Bradley</v>
      </c>
      <c r="P6324" s="9" t="str">
        <f>VLOOKUP('Consolidtaed Data'!$E1853,[1]Customers!$A:$B,2,0)</f>
        <v>Samuel Fowler</v>
      </c>
      <c r="Q6324" s="11">
        <f>WEEKDAY('Consolidtaed Data'!$F1853)</f>
        <v>7</v>
      </c>
      <c r="R6324" s="9">
        <f>MONTH('Consolidtaed Data'!$F1853)</f>
        <v>5</v>
      </c>
      <c r="S6324" s="9" t="str">
        <f>TEXT(Table3[[#This Row],[Purchase Date]],"MMMM")</f>
        <v>April</v>
      </c>
      <c r="T6324" s="9">
        <f>YEAR('Consolidtaed Data'!$F1853)</f>
        <v>2020</v>
      </c>
    </row>
    <row r="6325" spans="1:20" x14ac:dyDescent="0.3">
      <c r="A6325" s="9" t="s">
        <v>7351</v>
      </c>
      <c r="B6325" s="9" t="s">
        <v>503</v>
      </c>
      <c r="C6325" s="9" t="s">
        <v>462</v>
      </c>
      <c r="D6325" s="9" t="s">
        <v>100</v>
      </c>
      <c r="E6325" s="9" t="s">
        <v>851</v>
      </c>
      <c r="F6325" s="12">
        <v>44310</v>
      </c>
      <c r="G6325" s="12" t="str">
        <f>VLOOKUP(Table3[[#This Row],[Product ID]],[1]Products!$A:$G,2,0)</f>
        <v>Product 99</v>
      </c>
      <c r="H6325" s="22">
        <v>2</v>
      </c>
      <c r="I6325" s="9">
        <f>VLOOKUP('Consolidtaed Data'!$B2176,[1]Products!$A:$G,4,0)</f>
        <v>95</v>
      </c>
      <c r="J6325" s="9">
        <f>VLOOKUP('Consolidtaed Data'!$B2176,[1]Products!$A:$G,3,0)</f>
        <v>61</v>
      </c>
      <c r="K6325" s="9">
        <f>'Consolidtaed Data'!$J2176*'Consolidtaed Data'!$H2176</f>
        <v>1683</v>
      </c>
      <c r="L6325" s="9">
        <f>'Consolidtaed Data'!$I2176*'Consolidtaed Data'!$H2176</f>
        <v>2052</v>
      </c>
      <c r="M6325" s="9">
        <f>'Consolidtaed Data'!$L2176-'Consolidtaed Data'!$K2176</f>
        <v>95</v>
      </c>
      <c r="N6325" s="9" t="str">
        <f>VLOOKUP('Consolidtaed Data'!$C2176,[1]Locations!$A:$O,2,0)</f>
        <v>Inglewood</v>
      </c>
      <c r="O6325" s="9" t="str">
        <f>VLOOKUP('Consolidtaed Data'!$D2176,'[1]Sales People'!$A:$B,2,0)</f>
        <v>Robert Reed</v>
      </c>
      <c r="P6325" s="9" t="str">
        <f>VLOOKUP('Consolidtaed Data'!$E2176,[1]Customers!$A:$B,2,0)</f>
        <v>Carl Anderson</v>
      </c>
      <c r="Q6325" s="11">
        <f>WEEKDAY('Consolidtaed Data'!$F2176)</f>
        <v>1</v>
      </c>
      <c r="R6325" s="9">
        <f>MONTH('Consolidtaed Data'!$F2176)</f>
        <v>6</v>
      </c>
      <c r="S6325" s="9" t="str">
        <f>TEXT(Table3[[#This Row],[Purchase Date]],"MMMM")</f>
        <v>April</v>
      </c>
      <c r="T6325" s="9">
        <f>YEAR('Consolidtaed Data'!$F2176)</f>
        <v>2020</v>
      </c>
    </row>
    <row r="6326" spans="1:20" x14ac:dyDescent="0.3">
      <c r="A6326" s="9" t="s">
        <v>7352</v>
      </c>
      <c r="B6326" s="9" t="s">
        <v>503</v>
      </c>
      <c r="C6326" s="9" t="s">
        <v>72</v>
      </c>
      <c r="D6326" s="9" t="s">
        <v>43</v>
      </c>
      <c r="E6326" s="9" t="s">
        <v>980</v>
      </c>
      <c r="F6326" s="12">
        <v>44310</v>
      </c>
      <c r="G6326" s="12" t="str">
        <f>VLOOKUP(Table3[[#This Row],[Product ID]],[1]Products!$A:$G,2,0)</f>
        <v>Product 99</v>
      </c>
      <c r="H6326" s="22">
        <v>1</v>
      </c>
      <c r="I6326" s="9">
        <f>VLOOKUP('Consolidtaed Data'!$B2346,[1]Products!$A:$G,4,0)</f>
        <v>530</v>
      </c>
      <c r="J6326" s="9">
        <f>VLOOKUP('Consolidtaed Data'!$B2346,[1]Products!$A:$G,3,0)</f>
        <v>435</v>
      </c>
      <c r="K6326" s="9">
        <f>'Consolidtaed Data'!$J2346*'Consolidtaed Data'!$H2346</f>
        <v>130</v>
      </c>
      <c r="L6326" s="9">
        <f>'Consolidtaed Data'!$I2346*'Consolidtaed Data'!$H2346</f>
        <v>181</v>
      </c>
      <c r="M6326" s="9">
        <f>'Consolidtaed Data'!$L2346-'Consolidtaed Data'!$K2346</f>
        <v>64</v>
      </c>
      <c r="N6326" s="9" t="str">
        <f>VLOOKUP('Consolidtaed Data'!$C2346,[1]Locations!$A:$O,2,0)</f>
        <v>San Buenaventura (Ventura)</v>
      </c>
      <c r="O6326" s="9" t="str">
        <f>VLOOKUP('Consolidtaed Data'!$D2346,'[1]Sales People'!$A:$B,2,0)</f>
        <v>Martin Perry</v>
      </c>
      <c r="P6326" s="9" t="str">
        <f>VLOOKUP('Consolidtaed Data'!$E2346,[1]Customers!$A:$B,2,0)</f>
        <v>Kenneth Simpson</v>
      </c>
      <c r="Q6326" s="11">
        <f>WEEKDAY('Consolidtaed Data'!$F2346)</f>
        <v>7</v>
      </c>
      <c r="R6326" s="9">
        <f>MONTH('Consolidtaed Data'!$F2346)</f>
        <v>6</v>
      </c>
      <c r="S6326" s="9" t="str">
        <f>TEXT(Table3[[#This Row],[Purchase Date]],"MMMM")</f>
        <v>April</v>
      </c>
      <c r="T6326" s="9">
        <f>YEAR('Consolidtaed Data'!$F2346)</f>
        <v>2020</v>
      </c>
    </row>
    <row r="6327" spans="1:20" x14ac:dyDescent="0.3">
      <c r="A6327" s="9" t="s">
        <v>7353</v>
      </c>
      <c r="B6327" s="9" t="s">
        <v>349</v>
      </c>
      <c r="C6327" s="9" t="s">
        <v>165</v>
      </c>
      <c r="D6327" s="9" t="s">
        <v>56</v>
      </c>
      <c r="E6327" s="9" t="s">
        <v>799</v>
      </c>
      <c r="F6327" s="12">
        <v>44310</v>
      </c>
      <c r="G6327" s="12" t="str">
        <f>VLOOKUP(Table3[[#This Row],[Product ID]],[1]Products!$A:$G,2,0)</f>
        <v>Product 60</v>
      </c>
      <c r="H6327" s="22">
        <v>1</v>
      </c>
      <c r="I6327" s="9">
        <f>VLOOKUP('Consolidtaed Data'!$B2554,[1]Products!$A:$G,4,0)</f>
        <v>1899</v>
      </c>
      <c r="J6327" s="9">
        <f>VLOOKUP('Consolidtaed Data'!$B2554,[1]Products!$A:$G,3,0)</f>
        <v>1044</v>
      </c>
      <c r="K6327" s="9">
        <f>'Consolidtaed Data'!$J2554*'Consolidtaed Data'!$H2554</f>
        <v>562</v>
      </c>
      <c r="L6327" s="9">
        <f>'Consolidtaed Data'!$I2554*'Consolidtaed Data'!$H2554</f>
        <v>826</v>
      </c>
      <c r="M6327" s="9">
        <f>'Consolidtaed Data'!$L2554-'Consolidtaed Data'!$K2554</f>
        <v>782</v>
      </c>
      <c r="N6327" s="9" t="str">
        <f>VLOOKUP('Consolidtaed Data'!$C2554,[1]Locations!$A:$O,2,0)</f>
        <v>Vallejo</v>
      </c>
      <c r="O6327" s="9" t="str">
        <f>VLOOKUP('Consolidtaed Data'!$D2554,'[1]Sales People'!$A:$B,2,0)</f>
        <v>Robert Reed</v>
      </c>
      <c r="P6327" s="9" t="str">
        <f>VLOOKUP('Consolidtaed Data'!$E2554,[1]Customers!$A:$B,2,0)</f>
        <v>Jose Wright</v>
      </c>
      <c r="Q6327" s="11">
        <f>WEEKDAY('Consolidtaed Data'!$F2554)</f>
        <v>7</v>
      </c>
      <c r="R6327" s="9">
        <f>MONTH('Consolidtaed Data'!$F2554)</f>
        <v>7</v>
      </c>
      <c r="S6327" s="9" t="str">
        <f>TEXT(Table3[[#This Row],[Purchase Date]],"MMMM")</f>
        <v>April</v>
      </c>
      <c r="T6327" s="9">
        <f>YEAR('Consolidtaed Data'!$F2554)</f>
        <v>2020</v>
      </c>
    </row>
    <row r="6328" spans="1:20" x14ac:dyDescent="0.3">
      <c r="A6328" s="9" t="s">
        <v>7354</v>
      </c>
      <c r="B6328" s="9" t="s">
        <v>29</v>
      </c>
      <c r="C6328" s="9" t="s">
        <v>331</v>
      </c>
      <c r="D6328" s="9" t="s">
        <v>281</v>
      </c>
      <c r="E6328" s="9" t="s">
        <v>378</v>
      </c>
      <c r="F6328" s="12">
        <v>44310</v>
      </c>
      <c r="G6328" s="12" t="str">
        <f>VLOOKUP(Table3[[#This Row],[Product ID]],[1]Products!$A:$G,2,0)</f>
        <v>Product 37</v>
      </c>
      <c r="H6328" s="22">
        <v>3</v>
      </c>
      <c r="I6328" s="9">
        <f>VLOOKUP('Consolidtaed Data'!$B3240,[1]Products!$A:$G,4,0)</f>
        <v>1887</v>
      </c>
      <c r="J6328" s="9">
        <f>VLOOKUP('Consolidtaed Data'!$B3240,[1]Products!$A:$G,3,0)</f>
        <v>1378</v>
      </c>
      <c r="K6328" s="9">
        <f>'Consolidtaed Data'!$J3240*'Consolidtaed Data'!$H3240</f>
        <v>1636</v>
      </c>
      <c r="L6328" s="9">
        <f>'Consolidtaed Data'!$I3240*'Consolidtaed Data'!$H3240</f>
        <v>2044</v>
      </c>
      <c r="M6328" s="9">
        <f>'Consolidtaed Data'!$L3240-'Consolidtaed Data'!$K3240</f>
        <v>2624</v>
      </c>
      <c r="N6328" s="9" t="str">
        <f>VLOOKUP('Consolidtaed Data'!$C3240,[1]Locations!$A:$O,2,0)</f>
        <v>Pasadena</v>
      </c>
      <c r="O6328" s="9" t="str">
        <f>VLOOKUP('Consolidtaed Data'!$D3240,'[1]Sales People'!$A:$B,2,0)</f>
        <v>Carl Elliott</v>
      </c>
      <c r="P6328" s="9" t="str">
        <f>VLOOKUP('Consolidtaed Data'!$E3240,[1]Customers!$A:$B,2,0)</f>
        <v>Raymond Arnold</v>
      </c>
      <c r="Q6328" s="11">
        <f>WEEKDAY('Consolidtaed Data'!$F3240)</f>
        <v>4</v>
      </c>
      <c r="R6328" s="9">
        <f>MONTH('Consolidtaed Data'!$F3240)</f>
        <v>8</v>
      </c>
      <c r="S6328" s="9" t="str">
        <f>TEXT(Table3[[#This Row],[Purchase Date]],"MMMM")</f>
        <v>April</v>
      </c>
      <c r="T6328" s="9">
        <f>YEAR('Consolidtaed Data'!$F3240)</f>
        <v>2020</v>
      </c>
    </row>
    <row r="6329" spans="1:20" x14ac:dyDescent="0.3">
      <c r="A6329" s="9" t="s">
        <v>7355</v>
      </c>
      <c r="B6329" s="9" t="s">
        <v>477</v>
      </c>
      <c r="C6329" s="9" t="s">
        <v>421</v>
      </c>
      <c r="D6329" s="9" t="s">
        <v>206</v>
      </c>
      <c r="E6329" s="9" t="s">
        <v>1597</v>
      </c>
      <c r="F6329" s="12">
        <v>44310</v>
      </c>
      <c r="G6329" s="12" t="str">
        <f>VLOOKUP(Table3[[#This Row],[Product ID]],[1]Products!$A:$G,2,0)</f>
        <v>Product 46</v>
      </c>
      <c r="H6329" s="22">
        <v>1</v>
      </c>
      <c r="I6329" s="9">
        <f>VLOOKUP('Consolidtaed Data'!$B3648,[1]Products!$A:$G,4,0)</f>
        <v>2241</v>
      </c>
      <c r="J6329" s="9">
        <f>VLOOKUP('Consolidtaed Data'!$B3648,[1]Products!$A:$G,3,0)</f>
        <v>1367</v>
      </c>
      <c r="K6329" s="9">
        <f>'Consolidtaed Data'!$J3648*'Consolidtaed Data'!$H3648</f>
        <v>2928</v>
      </c>
      <c r="L6329" s="9">
        <f>'Consolidtaed Data'!$I3648*'Consolidtaed Data'!$H3648</f>
        <v>4308</v>
      </c>
      <c r="M6329" s="9">
        <f>'Consolidtaed Data'!$L3648-'Consolidtaed Data'!$K3648</f>
        <v>1508</v>
      </c>
      <c r="N6329" s="9" t="str">
        <f>VLOOKUP('Consolidtaed Data'!$C3648,[1]Locations!$A:$O,2,0)</f>
        <v>San Bernardino</v>
      </c>
      <c r="O6329" s="9" t="str">
        <f>VLOOKUP('Consolidtaed Data'!$D3648,'[1]Sales People'!$A:$B,2,0)</f>
        <v>Ryan Butler</v>
      </c>
      <c r="P6329" s="9" t="str">
        <f>VLOOKUP('Consolidtaed Data'!$E3648,[1]Customers!$A:$B,2,0)</f>
        <v>Samuel Palmer</v>
      </c>
      <c r="Q6329" s="11">
        <f>WEEKDAY('Consolidtaed Data'!$F3648)</f>
        <v>5</v>
      </c>
      <c r="R6329" s="9">
        <f>MONTH('Consolidtaed Data'!$F3648)</f>
        <v>9</v>
      </c>
      <c r="S6329" s="9" t="str">
        <f>TEXT(Table3[[#This Row],[Purchase Date]],"MMMM")</f>
        <v>April</v>
      </c>
      <c r="T6329" s="9">
        <f>YEAR('Consolidtaed Data'!$F3648)</f>
        <v>2020</v>
      </c>
    </row>
    <row r="6330" spans="1:20" x14ac:dyDescent="0.3">
      <c r="A6330" s="9" t="s">
        <v>7356</v>
      </c>
      <c r="B6330" s="9" t="s">
        <v>366</v>
      </c>
      <c r="C6330" s="9" t="s">
        <v>108</v>
      </c>
      <c r="D6330" s="9" t="s">
        <v>73</v>
      </c>
      <c r="E6330" s="9" t="s">
        <v>578</v>
      </c>
      <c r="F6330" s="12">
        <v>44310</v>
      </c>
      <c r="G6330" s="12" t="str">
        <f>VLOOKUP(Table3[[#This Row],[Product ID]],[1]Products!$A:$G,2,0)</f>
        <v>Product 39</v>
      </c>
      <c r="H6330" s="22">
        <v>4</v>
      </c>
      <c r="I6330" s="9">
        <f>VLOOKUP('Consolidtaed Data'!$B3686,[1]Products!$A:$G,4,0)</f>
        <v>112</v>
      </c>
      <c r="J6330" s="9">
        <f>VLOOKUP('Consolidtaed Data'!$B3686,[1]Products!$A:$G,3,0)</f>
        <v>90</v>
      </c>
      <c r="K6330" s="9">
        <f>'Consolidtaed Data'!$J3686*'Consolidtaed Data'!$H3686</f>
        <v>79</v>
      </c>
      <c r="L6330" s="9">
        <f>'Consolidtaed Data'!$I3686*'Consolidtaed Data'!$H3686</f>
        <v>127</v>
      </c>
      <c r="M6330" s="9">
        <f>'Consolidtaed Data'!$L3686-'Consolidtaed Data'!$K3686</f>
        <v>722</v>
      </c>
      <c r="N6330" s="9" t="str">
        <f>VLOOKUP('Consolidtaed Data'!$C3686,[1]Locations!$A:$O,2,0)</f>
        <v>Escondido</v>
      </c>
      <c r="O6330" s="9" t="str">
        <f>VLOOKUP('Consolidtaed Data'!$D3686,'[1]Sales People'!$A:$B,2,0)</f>
        <v>Jimmy Young</v>
      </c>
      <c r="P6330" s="9" t="str">
        <f>VLOOKUP('Consolidtaed Data'!$E3686,[1]Customers!$A:$B,2,0)</f>
        <v>Steven Owens</v>
      </c>
      <c r="Q6330" s="11">
        <f>WEEKDAY('Consolidtaed Data'!$F3686)</f>
        <v>7</v>
      </c>
      <c r="R6330" s="9">
        <f>MONTH('Consolidtaed Data'!$F3686)</f>
        <v>9</v>
      </c>
      <c r="S6330" s="9" t="str">
        <f>TEXT(Table3[[#This Row],[Purchase Date]],"MMMM")</f>
        <v>April</v>
      </c>
      <c r="T6330" s="9">
        <f>YEAR('Consolidtaed Data'!$F3686)</f>
        <v>2020</v>
      </c>
    </row>
    <row r="6331" spans="1:20" x14ac:dyDescent="0.3">
      <c r="A6331" s="9" t="s">
        <v>7357</v>
      </c>
      <c r="B6331" s="9" t="s">
        <v>526</v>
      </c>
      <c r="C6331" s="9" t="s">
        <v>210</v>
      </c>
      <c r="D6331" s="9" t="s">
        <v>374</v>
      </c>
      <c r="E6331" s="9" t="s">
        <v>1095</v>
      </c>
      <c r="F6331" s="12">
        <v>44311</v>
      </c>
      <c r="G6331" s="12" t="str">
        <f>VLOOKUP(Table3[[#This Row],[Product ID]],[1]Products!$A:$G,2,0)</f>
        <v>Product 14</v>
      </c>
      <c r="H6331" s="22">
        <v>1</v>
      </c>
      <c r="I6331" s="9">
        <f>VLOOKUP('Consolidtaed Data'!$B429,[1]Products!$A:$G,4,0)</f>
        <v>1862</v>
      </c>
      <c r="J6331" s="9">
        <f>VLOOKUP('Consolidtaed Data'!$B429,[1]Products!$A:$G,3,0)</f>
        <v>1173</v>
      </c>
      <c r="K6331" s="9">
        <f>'Consolidtaed Data'!$J429*'Consolidtaed Data'!$H429</f>
        <v>971</v>
      </c>
      <c r="L6331" s="9">
        <f>'Consolidtaed Data'!$I429*'Consolidtaed Data'!$H429</f>
        <v>1798</v>
      </c>
      <c r="M6331" s="9">
        <f>'Consolidtaed Data'!$L429-'Consolidtaed Data'!$K429</f>
        <v>137</v>
      </c>
      <c r="N6331" s="9" t="str">
        <f>VLOOKUP('Consolidtaed Data'!$C429,[1]Locations!$A:$O,2,0)</f>
        <v>Escondido</v>
      </c>
      <c r="O6331" s="9" t="str">
        <f>VLOOKUP('Consolidtaed Data'!$D429,'[1]Sales People'!$A:$B,2,0)</f>
        <v>Ronald Reed</v>
      </c>
      <c r="P6331" s="9" t="str">
        <f>VLOOKUP('Consolidtaed Data'!$E429,[1]Customers!$A:$B,2,0)</f>
        <v>Louis Perry</v>
      </c>
      <c r="Q6331" s="11">
        <f>WEEKDAY('Consolidtaed Data'!$F429)</f>
        <v>6</v>
      </c>
      <c r="R6331" s="9">
        <f>MONTH('Consolidtaed Data'!$F429)</f>
        <v>1</v>
      </c>
      <c r="S6331" s="9" t="str">
        <f>TEXT(Table3[[#This Row],[Purchase Date]],"MMMM")</f>
        <v>April</v>
      </c>
      <c r="T6331" s="9">
        <f>YEAR('Consolidtaed Data'!$F429)</f>
        <v>2020</v>
      </c>
    </row>
    <row r="6332" spans="1:20" x14ac:dyDescent="0.3">
      <c r="A6332" s="9" t="s">
        <v>7358</v>
      </c>
      <c r="B6332" s="9" t="s">
        <v>136</v>
      </c>
      <c r="C6332" s="9" t="s">
        <v>108</v>
      </c>
      <c r="D6332" s="9" t="s">
        <v>22</v>
      </c>
      <c r="E6332" s="9" t="s">
        <v>1887</v>
      </c>
      <c r="F6332" s="12">
        <v>44311</v>
      </c>
      <c r="G6332" s="12" t="str">
        <f>VLOOKUP(Table3[[#This Row],[Product ID]],[1]Products!$A:$G,2,0)</f>
        <v>Product 2</v>
      </c>
      <c r="H6332" s="22">
        <v>1</v>
      </c>
      <c r="I6332" s="9">
        <f>VLOOKUP('Consolidtaed Data'!$B1233,[1]Products!$A:$G,4,0)</f>
        <v>817</v>
      </c>
      <c r="J6332" s="9">
        <f>VLOOKUP('Consolidtaed Data'!$B1233,[1]Products!$A:$G,3,0)</f>
        <v>409</v>
      </c>
      <c r="K6332" s="9">
        <f>'Consolidtaed Data'!$J1233*'Consolidtaed Data'!$H1233</f>
        <v>2460</v>
      </c>
      <c r="L6332" s="9">
        <f>'Consolidtaed Data'!$I1233*'Consolidtaed Data'!$H1233</f>
        <v>3566</v>
      </c>
      <c r="M6332" s="9">
        <f>'Consolidtaed Data'!$L1233-'Consolidtaed Data'!$K1233</f>
        <v>874</v>
      </c>
      <c r="N6332" s="9" t="str">
        <f>VLOOKUP('Consolidtaed Data'!$C1233,[1]Locations!$A:$O,2,0)</f>
        <v>Huntington Beach</v>
      </c>
      <c r="O6332" s="9" t="str">
        <f>VLOOKUP('Consolidtaed Data'!$D1233,'[1]Sales People'!$A:$B,2,0)</f>
        <v>Walter Cook</v>
      </c>
      <c r="P6332" s="9" t="str">
        <f>VLOOKUP('Consolidtaed Data'!$E1233,[1]Customers!$A:$B,2,0)</f>
        <v>Walter Duncan</v>
      </c>
      <c r="Q6332" s="11">
        <f>WEEKDAY('Consolidtaed Data'!$F1233)</f>
        <v>2</v>
      </c>
      <c r="R6332" s="9">
        <f>MONTH('Consolidtaed Data'!$F1233)</f>
        <v>3</v>
      </c>
      <c r="S6332" s="9" t="str">
        <f>TEXT(Table3[[#This Row],[Purchase Date]],"MMMM")</f>
        <v>April</v>
      </c>
      <c r="T6332" s="9">
        <f>YEAR('Consolidtaed Data'!$F1233)</f>
        <v>2020</v>
      </c>
    </row>
    <row r="6333" spans="1:20" x14ac:dyDescent="0.3">
      <c r="A6333" s="9" t="s">
        <v>7359</v>
      </c>
      <c r="B6333" s="9" t="s">
        <v>360</v>
      </c>
      <c r="C6333" s="9" t="s">
        <v>295</v>
      </c>
      <c r="D6333" s="9" t="s">
        <v>113</v>
      </c>
      <c r="E6333" s="9" t="s">
        <v>1887</v>
      </c>
      <c r="F6333" s="12">
        <v>44311</v>
      </c>
      <c r="G6333" s="12" t="str">
        <f>VLOOKUP(Table3[[#This Row],[Product ID]],[1]Products!$A:$G,2,0)</f>
        <v>Product 59</v>
      </c>
      <c r="H6333" s="22">
        <v>1</v>
      </c>
      <c r="I6333" s="9">
        <f>VLOOKUP('Consolidtaed Data'!$B1374,[1]Products!$A:$G,4,0)</f>
        <v>1743</v>
      </c>
      <c r="J6333" s="9">
        <f>VLOOKUP('Consolidtaed Data'!$B1374,[1]Products!$A:$G,3,0)</f>
        <v>872</v>
      </c>
      <c r="K6333" s="9">
        <f>'Consolidtaed Data'!$J1374*'Consolidtaed Data'!$H1374</f>
        <v>682</v>
      </c>
      <c r="L6333" s="9">
        <f>'Consolidtaed Data'!$I1374*'Consolidtaed Data'!$H1374</f>
        <v>1338</v>
      </c>
      <c r="M6333" s="9">
        <f>'Consolidtaed Data'!$L1374-'Consolidtaed Data'!$K1374</f>
        <v>238</v>
      </c>
      <c r="N6333" s="9" t="str">
        <f>VLOOKUP('Consolidtaed Data'!$C1374,[1]Locations!$A:$O,2,0)</f>
        <v>Sunnyvale</v>
      </c>
      <c r="O6333" s="9" t="str">
        <f>VLOOKUP('Consolidtaed Data'!$D1374,'[1]Sales People'!$A:$B,2,0)</f>
        <v>Howard Gardner</v>
      </c>
      <c r="P6333" s="9" t="str">
        <f>VLOOKUP('Consolidtaed Data'!$E1374,[1]Customers!$A:$B,2,0)</f>
        <v>Kevin Wood</v>
      </c>
      <c r="Q6333" s="11">
        <f>WEEKDAY('Consolidtaed Data'!$F1374)</f>
        <v>7</v>
      </c>
      <c r="R6333" s="9">
        <f>MONTH('Consolidtaed Data'!$F1374)</f>
        <v>4</v>
      </c>
      <c r="S6333" s="9" t="str">
        <f>TEXT(Table3[[#This Row],[Purchase Date]],"MMMM")</f>
        <v>April</v>
      </c>
      <c r="T6333" s="9">
        <f>YEAR('Consolidtaed Data'!$F1374)</f>
        <v>2020</v>
      </c>
    </row>
    <row r="6334" spans="1:20" x14ac:dyDescent="0.3">
      <c r="A6334" s="9" t="s">
        <v>7360</v>
      </c>
      <c r="B6334" s="9" t="s">
        <v>238</v>
      </c>
      <c r="C6334" s="9" t="s">
        <v>90</v>
      </c>
      <c r="D6334" s="9" t="s">
        <v>64</v>
      </c>
      <c r="E6334" s="9" t="s">
        <v>1567</v>
      </c>
      <c r="F6334" s="12">
        <v>44311</v>
      </c>
      <c r="G6334" s="12" t="str">
        <f>VLOOKUP(Table3[[#This Row],[Product ID]],[1]Products!$A:$G,2,0)</f>
        <v>Product 49</v>
      </c>
      <c r="H6334" s="22">
        <v>1</v>
      </c>
      <c r="I6334" s="9">
        <f>VLOOKUP('Consolidtaed Data'!$B1531,[1]Products!$A:$G,4,0)</f>
        <v>771</v>
      </c>
      <c r="J6334" s="9">
        <f>VLOOKUP('Consolidtaed Data'!$B1531,[1]Products!$A:$G,3,0)</f>
        <v>648</v>
      </c>
      <c r="K6334" s="9">
        <f>'Consolidtaed Data'!$J1531*'Consolidtaed Data'!$H1531</f>
        <v>376</v>
      </c>
      <c r="L6334" s="9">
        <f>'Consolidtaed Data'!$I1531*'Consolidtaed Data'!$H1531</f>
        <v>458</v>
      </c>
      <c r="M6334" s="9">
        <f>'Consolidtaed Data'!$L1531-'Consolidtaed Data'!$K1531</f>
        <v>799</v>
      </c>
      <c r="N6334" s="9" t="str">
        <f>VLOOKUP('Consolidtaed Data'!$C1531,[1]Locations!$A:$O,2,0)</f>
        <v>Sacramento</v>
      </c>
      <c r="O6334" s="9" t="str">
        <f>VLOOKUP('Consolidtaed Data'!$D1531,'[1]Sales People'!$A:$B,2,0)</f>
        <v>Brian Hansen</v>
      </c>
      <c r="P6334" s="9" t="str">
        <f>VLOOKUP('Consolidtaed Data'!$E1531,[1]Customers!$A:$B,2,0)</f>
        <v>Edward Gonzalez</v>
      </c>
      <c r="Q6334" s="11">
        <f>WEEKDAY('Consolidtaed Data'!$F1531)</f>
        <v>4</v>
      </c>
      <c r="R6334" s="9">
        <f>MONTH('Consolidtaed Data'!$F1531)</f>
        <v>4</v>
      </c>
      <c r="S6334" s="9" t="str">
        <f>TEXT(Table3[[#This Row],[Purchase Date]],"MMMM")</f>
        <v>April</v>
      </c>
      <c r="T6334" s="9">
        <f>YEAR('Consolidtaed Data'!$F1531)</f>
        <v>2020</v>
      </c>
    </row>
    <row r="6335" spans="1:20" x14ac:dyDescent="0.3">
      <c r="A6335" s="9" t="s">
        <v>7361</v>
      </c>
      <c r="B6335" s="9" t="s">
        <v>11</v>
      </c>
      <c r="C6335" s="9" t="s">
        <v>472</v>
      </c>
      <c r="D6335" s="9" t="s">
        <v>51</v>
      </c>
      <c r="E6335" s="9" t="s">
        <v>2235</v>
      </c>
      <c r="F6335" s="12">
        <v>44311</v>
      </c>
      <c r="G6335" s="12" t="str">
        <f>VLOOKUP(Table3[[#This Row],[Product ID]],[1]Products!$A:$G,2,0)</f>
        <v>Product 88</v>
      </c>
      <c r="H6335" s="22">
        <v>2</v>
      </c>
      <c r="I6335" s="9">
        <f>VLOOKUP('Consolidtaed Data'!$B2031,[1]Products!$A:$G,4,0)</f>
        <v>913</v>
      </c>
      <c r="J6335" s="9">
        <f>VLOOKUP('Consolidtaed Data'!$B2031,[1]Products!$A:$G,3,0)</f>
        <v>584</v>
      </c>
      <c r="K6335" s="9">
        <f>'Consolidtaed Data'!$J2031*'Consolidtaed Data'!$H2031</f>
        <v>2160</v>
      </c>
      <c r="L6335" s="9">
        <f>'Consolidtaed Data'!$I2031*'Consolidtaed Data'!$H2031</f>
        <v>3484</v>
      </c>
      <c r="M6335" s="9">
        <f>'Consolidtaed Data'!$L2031-'Consolidtaed Data'!$K2031</f>
        <v>96</v>
      </c>
      <c r="N6335" s="9" t="str">
        <f>VLOOKUP('Consolidtaed Data'!$C2031,[1]Locations!$A:$O,2,0)</f>
        <v>Antioch</v>
      </c>
      <c r="O6335" s="9" t="str">
        <f>VLOOKUP('Consolidtaed Data'!$D2031,'[1]Sales People'!$A:$B,2,0)</f>
        <v>John Reyes</v>
      </c>
      <c r="P6335" s="9" t="str">
        <f>VLOOKUP('Consolidtaed Data'!$E2031,[1]Customers!$A:$B,2,0)</f>
        <v>Ryan Schmidt</v>
      </c>
      <c r="Q6335" s="11">
        <f>WEEKDAY('Consolidtaed Data'!$F2031)</f>
        <v>5</v>
      </c>
      <c r="R6335" s="9">
        <f>MONTH('Consolidtaed Data'!$F2031)</f>
        <v>5</v>
      </c>
      <c r="S6335" s="9" t="str">
        <f>TEXT(Table3[[#This Row],[Purchase Date]],"MMMM")</f>
        <v>April</v>
      </c>
      <c r="T6335" s="9">
        <f>YEAR('Consolidtaed Data'!$F2031)</f>
        <v>2020</v>
      </c>
    </row>
    <row r="6336" spans="1:20" x14ac:dyDescent="0.3">
      <c r="A6336" s="9" t="s">
        <v>7362</v>
      </c>
      <c r="B6336" s="9" t="s">
        <v>191</v>
      </c>
      <c r="C6336" s="9" t="s">
        <v>357</v>
      </c>
      <c r="D6336" s="9" t="s">
        <v>241</v>
      </c>
      <c r="E6336" s="9" t="s">
        <v>3163</v>
      </c>
      <c r="F6336" s="12">
        <v>44311</v>
      </c>
      <c r="G6336" s="12" t="str">
        <f>VLOOKUP(Table3[[#This Row],[Product ID]],[1]Products!$A:$G,2,0)</f>
        <v>Product 36</v>
      </c>
      <c r="H6336" s="22">
        <v>1</v>
      </c>
      <c r="I6336" s="9">
        <f>VLOOKUP('Consolidtaed Data'!$B2161,[1]Products!$A:$G,4,0)</f>
        <v>1467</v>
      </c>
      <c r="J6336" s="9">
        <f>VLOOKUP('Consolidtaed Data'!$B2161,[1]Products!$A:$G,3,0)</f>
        <v>807</v>
      </c>
      <c r="K6336" s="9">
        <f>'Consolidtaed Data'!$J2161*'Consolidtaed Data'!$H2161</f>
        <v>3519</v>
      </c>
      <c r="L6336" s="9">
        <f>'Consolidtaed Data'!$I2161*'Consolidtaed Data'!$H2161</f>
        <v>5586</v>
      </c>
      <c r="M6336" s="9">
        <f>'Consolidtaed Data'!$L2161-'Consolidtaed Data'!$K2161</f>
        <v>2565</v>
      </c>
      <c r="N6336" s="9" t="str">
        <f>VLOOKUP('Consolidtaed Data'!$C2161,[1]Locations!$A:$O,2,0)</f>
        <v>Long Beach</v>
      </c>
      <c r="O6336" s="9" t="str">
        <f>VLOOKUP('Consolidtaed Data'!$D2161,'[1]Sales People'!$A:$B,2,0)</f>
        <v>Jerry Perry</v>
      </c>
      <c r="P6336" s="9" t="str">
        <f>VLOOKUP('Consolidtaed Data'!$E2161,[1]Customers!$A:$B,2,0)</f>
        <v>Jesse Bishop</v>
      </c>
      <c r="Q6336" s="11">
        <f>WEEKDAY('Consolidtaed Data'!$F2161)</f>
        <v>7</v>
      </c>
      <c r="R6336" s="9">
        <f>MONTH('Consolidtaed Data'!$F2161)</f>
        <v>6</v>
      </c>
      <c r="S6336" s="9" t="str">
        <f>TEXT(Table3[[#This Row],[Purchase Date]],"MMMM")</f>
        <v>April</v>
      </c>
      <c r="T6336" s="9">
        <f>YEAR('Consolidtaed Data'!$F2161)</f>
        <v>2020</v>
      </c>
    </row>
    <row r="6337" spans="1:20" x14ac:dyDescent="0.3">
      <c r="A6337" s="9" t="s">
        <v>7363</v>
      </c>
      <c r="B6337" s="9" t="s">
        <v>806</v>
      </c>
      <c r="C6337" s="9" t="s">
        <v>504</v>
      </c>
      <c r="D6337" s="9" t="s">
        <v>315</v>
      </c>
      <c r="E6337" s="9" t="s">
        <v>701</v>
      </c>
      <c r="F6337" s="12">
        <v>44311</v>
      </c>
      <c r="G6337" s="12" t="str">
        <f>VLOOKUP(Table3[[#This Row],[Product ID]],[1]Products!$A:$G,2,0)</f>
        <v>Product 72</v>
      </c>
      <c r="H6337" s="22">
        <v>1</v>
      </c>
      <c r="I6337" s="9">
        <f>VLOOKUP('Consolidtaed Data'!$B2298,[1]Products!$A:$G,4,0)</f>
        <v>913</v>
      </c>
      <c r="J6337" s="9">
        <f>VLOOKUP('Consolidtaed Data'!$B2298,[1]Products!$A:$G,3,0)</f>
        <v>584</v>
      </c>
      <c r="K6337" s="9">
        <f>'Consolidtaed Data'!$J2298*'Consolidtaed Data'!$H2298</f>
        <v>5220</v>
      </c>
      <c r="L6337" s="9">
        <f>'Consolidtaed Data'!$I2298*'Consolidtaed Data'!$H2298</f>
        <v>7248</v>
      </c>
      <c r="M6337" s="9">
        <f>'Consolidtaed Data'!$L2298-'Consolidtaed Data'!$K2298</f>
        <v>613</v>
      </c>
      <c r="N6337" s="9" t="str">
        <f>VLOOKUP('Consolidtaed Data'!$C2298,[1]Locations!$A:$O,2,0)</f>
        <v>El Cajon</v>
      </c>
      <c r="O6337" s="9" t="str">
        <f>VLOOKUP('Consolidtaed Data'!$D2298,'[1]Sales People'!$A:$B,2,0)</f>
        <v>Scott Mason</v>
      </c>
      <c r="P6337" s="9" t="str">
        <f>VLOOKUP('Consolidtaed Data'!$E2298,[1]Customers!$A:$B,2,0)</f>
        <v>Matthew Duncan</v>
      </c>
      <c r="Q6337" s="11">
        <f>WEEKDAY('Consolidtaed Data'!$F2298)</f>
        <v>3</v>
      </c>
      <c r="R6337" s="9">
        <f>MONTH('Consolidtaed Data'!$F2298)</f>
        <v>6</v>
      </c>
      <c r="S6337" s="9" t="str">
        <f>TEXT(Table3[[#This Row],[Purchase Date]],"MMMM")</f>
        <v>April</v>
      </c>
      <c r="T6337" s="9">
        <f>YEAR('Consolidtaed Data'!$F2298)</f>
        <v>2020</v>
      </c>
    </row>
    <row r="6338" spans="1:20" x14ac:dyDescent="0.3">
      <c r="A6338" s="9" t="s">
        <v>7364</v>
      </c>
      <c r="B6338" s="9" t="s">
        <v>200</v>
      </c>
      <c r="C6338" s="9" t="s">
        <v>469</v>
      </c>
      <c r="D6338" s="9" t="s">
        <v>123</v>
      </c>
      <c r="E6338" s="9" t="s">
        <v>2602</v>
      </c>
      <c r="F6338" s="12">
        <v>44311</v>
      </c>
      <c r="G6338" s="12" t="str">
        <f>VLOOKUP(Table3[[#This Row],[Product ID]],[1]Products!$A:$G,2,0)</f>
        <v>Product 23</v>
      </c>
      <c r="H6338" s="22">
        <v>1</v>
      </c>
      <c r="I6338" s="9">
        <f>VLOOKUP('Consolidtaed Data'!$B2878,[1]Products!$A:$G,4,0)</f>
        <v>2141</v>
      </c>
      <c r="J6338" s="9">
        <f>VLOOKUP('Consolidtaed Data'!$B2878,[1]Products!$A:$G,3,0)</f>
        <v>1777</v>
      </c>
      <c r="K6338" s="9">
        <f>'Consolidtaed Data'!$J2878*'Consolidtaed Data'!$H2878</f>
        <v>2180</v>
      </c>
      <c r="L6338" s="9">
        <f>'Consolidtaed Data'!$I2878*'Consolidtaed Data'!$H2878</f>
        <v>2760</v>
      </c>
      <c r="M6338" s="9">
        <f>'Consolidtaed Data'!$L2878-'Consolidtaed Data'!$K2878</f>
        <v>1356</v>
      </c>
      <c r="N6338" s="9" t="str">
        <f>VLOOKUP('Consolidtaed Data'!$C2878,[1]Locations!$A:$O,2,0)</f>
        <v>Oceanside</v>
      </c>
      <c r="O6338" s="9" t="str">
        <f>VLOOKUP('Consolidtaed Data'!$D2878,'[1]Sales People'!$A:$B,2,0)</f>
        <v>Larry Castillo</v>
      </c>
      <c r="P6338" s="9" t="str">
        <f>VLOOKUP('Consolidtaed Data'!$E2878,[1]Customers!$A:$B,2,0)</f>
        <v>Christopher Kim</v>
      </c>
      <c r="Q6338" s="11">
        <f>WEEKDAY('Consolidtaed Data'!$F2878)</f>
        <v>5</v>
      </c>
      <c r="R6338" s="9">
        <f>MONTH('Consolidtaed Data'!$F2878)</f>
        <v>7</v>
      </c>
      <c r="S6338" s="9" t="str">
        <f>TEXT(Table3[[#This Row],[Purchase Date]],"MMMM")</f>
        <v>April</v>
      </c>
      <c r="T6338" s="9">
        <f>YEAR('Consolidtaed Data'!$F2878)</f>
        <v>2020</v>
      </c>
    </row>
    <row r="6339" spans="1:20" x14ac:dyDescent="0.3">
      <c r="A6339" s="9" t="s">
        <v>7365</v>
      </c>
      <c r="B6339" s="9" t="s">
        <v>294</v>
      </c>
      <c r="C6339" s="9" t="s">
        <v>263</v>
      </c>
      <c r="D6339" s="9" t="s">
        <v>68</v>
      </c>
      <c r="E6339" s="9" t="s">
        <v>23</v>
      </c>
      <c r="F6339" s="12">
        <v>44311</v>
      </c>
      <c r="G6339" s="12" t="str">
        <f>VLOOKUP(Table3[[#This Row],[Product ID]],[1]Products!$A:$G,2,0)</f>
        <v>Product 51</v>
      </c>
      <c r="H6339" s="22">
        <v>1</v>
      </c>
      <c r="I6339" s="9">
        <f>VLOOKUP('Consolidtaed Data'!$B2931,[1]Products!$A:$G,4,0)</f>
        <v>818</v>
      </c>
      <c r="J6339" s="9">
        <f>VLOOKUP('Consolidtaed Data'!$B2931,[1]Products!$A:$G,3,0)</f>
        <v>450</v>
      </c>
      <c r="K6339" s="9">
        <f>'Consolidtaed Data'!$J2931*'Consolidtaed Data'!$H2931</f>
        <v>504</v>
      </c>
      <c r="L6339" s="9">
        <f>'Consolidtaed Data'!$I2931*'Consolidtaed Data'!$H2931</f>
        <v>951</v>
      </c>
      <c r="M6339" s="9">
        <f>'Consolidtaed Data'!$L2931-'Consolidtaed Data'!$K2931</f>
        <v>561</v>
      </c>
      <c r="N6339" s="9" t="str">
        <f>VLOOKUP('Consolidtaed Data'!$C2931,[1]Locations!$A:$O,2,0)</f>
        <v>West Covina</v>
      </c>
      <c r="O6339" s="9" t="str">
        <f>VLOOKUP('Consolidtaed Data'!$D2931,'[1]Sales People'!$A:$B,2,0)</f>
        <v>Scott Mason</v>
      </c>
      <c r="P6339" s="9" t="str">
        <f>VLOOKUP('Consolidtaed Data'!$E2931,[1]Customers!$A:$B,2,0)</f>
        <v>Fred Stone</v>
      </c>
      <c r="Q6339" s="11">
        <f>WEEKDAY('Consolidtaed Data'!$F2931)</f>
        <v>1</v>
      </c>
      <c r="R6339" s="9">
        <f>MONTH('Consolidtaed Data'!$F2931)</f>
        <v>8</v>
      </c>
      <c r="S6339" s="9" t="str">
        <f>TEXT(Table3[[#This Row],[Purchase Date]],"MMMM")</f>
        <v>April</v>
      </c>
      <c r="T6339" s="9">
        <f>YEAR('Consolidtaed Data'!$F2931)</f>
        <v>2020</v>
      </c>
    </row>
    <row r="6340" spans="1:20" x14ac:dyDescent="0.3">
      <c r="A6340" s="9" t="s">
        <v>7366</v>
      </c>
      <c r="B6340" s="9" t="s">
        <v>76</v>
      </c>
      <c r="C6340" s="9" t="s">
        <v>412</v>
      </c>
      <c r="D6340" s="9" t="s">
        <v>127</v>
      </c>
      <c r="E6340" s="9" t="s">
        <v>1409</v>
      </c>
      <c r="F6340" s="12">
        <v>44311</v>
      </c>
      <c r="G6340" s="12" t="str">
        <f>VLOOKUP(Table3[[#This Row],[Product ID]],[1]Products!$A:$G,2,0)</f>
        <v>Product 19</v>
      </c>
      <c r="H6340" s="22">
        <v>4</v>
      </c>
      <c r="I6340" s="9">
        <f>VLOOKUP('Consolidtaed Data'!$B3522,[1]Products!$A:$G,4,0)</f>
        <v>1725</v>
      </c>
      <c r="J6340" s="9">
        <f>VLOOKUP('Consolidtaed Data'!$B3522,[1]Products!$A:$G,3,0)</f>
        <v>1363</v>
      </c>
      <c r="K6340" s="9">
        <f>'Consolidtaed Data'!$J3522*'Consolidtaed Data'!$H3522</f>
        <v>2514</v>
      </c>
      <c r="L6340" s="9">
        <f>'Consolidtaed Data'!$I3522*'Consolidtaed Data'!$H3522</f>
        <v>3309</v>
      </c>
      <c r="M6340" s="9">
        <f>'Consolidtaed Data'!$L3522-'Consolidtaed Data'!$K3522</f>
        <v>1032</v>
      </c>
      <c r="N6340" s="9" t="str">
        <f>VLOOKUP('Consolidtaed Data'!$C3522,[1]Locations!$A:$O,2,0)</f>
        <v>Jurupa Valley</v>
      </c>
      <c r="O6340" s="9" t="str">
        <f>VLOOKUP('Consolidtaed Data'!$D3522,'[1]Sales People'!$A:$B,2,0)</f>
        <v>Clarence Fox</v>
      </c>
      <c r="P6340" s="9" t="str">
        <f>VLOOKUP('Consolidtaed Data'!$E3522,[1]Customers!$A:$B,2,0)</f>
        <v>Henry Bishop</v>
      </c>
      <c r="Q6340" s="11">
        <f>WEEKDAY('Consolidtaed Data'!$F3522)</f>
        <v>2</v>
      </c>
      <c r="R6340" s="9">
        <f>MONTH('Consolidtaed Data'!$F3522)</f>
        <v>9</v>
      </c>
      <c r="S6340" s="9" t="str">
        <f>TEXT(Table3[[#This Row],[Purchase Date]],"MMMM")</f>
        <v>April</v>
      </c>
      <c r="T6340" s="9">
        <f>YEAR('Consolidtaed Data'!$F3522)</f>
        <v>2020</v>
      </c>
    </row>
    <row r="6341" spans="1:20" x14ac:dyDescent="0.3">
      <c r="A6341" s="9" t="s">
        <v>7367</v>
      </c>
      <c r="B6341" s="9" t="s">
        <v>692</v>
      </c>
      <c r="C6341" s="9" t="s">
        <v>439</v>
      </c>
      <c r="D6341" s="9" t="s">
        <v>22</v>
      </c>
      <c r="E6341" s="9" t="s">
        <v>814</v>
      </c>
      <c r="F6341" s="12">
        <v>44311</v>
      </c>
      <c r="G6341" s="12" t="str">
        <f>VLOOKUP(Table3[[#This Row],[Product ID]],[1]Products!$A:$G,2,0)</f>
        <v>Product 83</v>
      </c>
      <c r="H6341" s="22">
        <v>2</v>
      </c>
      <c r="I6341" s="9">
        <f>VLOOKUP('Consolidtaed Data'!$B3592,[1]Products!$A:$G,4,0)</f>
        <v>127</v>
      </c>
      <c r="J6341" s="9">
        <f>VLOOKUP('Consolidtaed Data'!$B3592,[1]Products!$A:$G,3,0)</f>
        <v>79</v>
      </c>
      <c r="K6341" s="9">
        <f>'Consolidtaed Data'!$J3592*'Consolidtaed Data'!$H3592</f>
        <v>1008</v>
      </c>
      <c r="L6341" s="9">
        <f>'Consolidtaed Data'!$I3592*'Consolidtaed Data'!$H3592</f>
        <v>1902</v>
      </c>
      <c r="M6341" s="9">
        <f>'Consolidtaed Data'!$L3592-'Consolidtaed Data'!$K3592</f>
        <v>492</v>
      </c>
      <c r="N6341" s="9" t="str">
        <f>VLOOKUP('Consolidtaed Data'!$C3592,[1]Locations!$A:$O,2,0)</f>
        <v>Fremont</v>
      </c>
      <c r="O6341" s="9" t="str">
        <f>VLOOKUP('Consolidtaed Data'!$D3592,'[1]Sales People'!$A:$B,2,0)</f>
        <v>Scott Mason</v>
      </c>
      <c r="P6341" s="9" t="str">
        <f>VLOOKUP('Consolidtaed Data'!$E3592,[1]Customers!$A:$B,2,0)</f>
        <v>Adam Hunter</v>
      </c>
      <c r="Q6341" s="11">
        <f>WEEKDAY('Consolidtaed Data'!$F3592)</f>
        <v>1</v>
      </c>
      <c r="R6341" s="9">
        <f>MONTH('Consolidtaed Data'!$F3592)</f>
        <v>9</v>
      </c>
      <c r="S6341" s="9" t="str">
        <f>TEXT(Table3[[#This Row],[Purchase Date]],"MMMM")</f>
        <v>April</v>
      </c>
      <c r="T6341" s="9">
        <f>YEAR('Consolidtaed Data'!$F3592)</f>
        <v>2020</v>
      </c>
    </row>
    <row r="6342" spans="1:20" x14ac:dyDescent="0.3">
      <c r="A6342" s="9" t="s">
        <v>7368</v>
      </c>
      <c r="B6342" s="9" t="s">
        <v>79</v>
      </c>
      <c r="C6342" s="9" t="s">
        <v>205</v>
      </c>
      <c r="D6342" s="9" t="s">
        <v>123</v>
      </c>
      <c r="E6342" s="9" t="s">
        <v>620</v>
      </c>
      <c r="F6342" s="12">
        <v>44312</v>
      </c>
      <c r="G6342" s="12" t="str">
        <f>VLOOKUP(Table3[[#This Row],[Product ID]],[1]Products!$A:$G,2,0)</f>
        <v>Product 80</v>
      </c>
      <c r="H6342" s="22">
        <v>1</v>
      </c>
      <c r="I6342" s="9">
        <f>VLOOKUP('Consolidtaed Data'!$B175,[1]Products!$A:$G,4,0)</f>
        <v>530</v>
      </c>
      <c r="J6342" s="9">
        <f>VLOOKUP('Consolidtaed Data'!$B175,[1]Products!$A:$G,3,0)</f>
        <v>435</v>
      </c>
      <c r="K6342" s="9">
        <f>'Consolidtaed Data'!$J175*'Consolidtaed Data'!$H175</f>
        <v>376</v>
      </c>
      <c r="L6342" s="9">
        <f>'Consolidtaed Data'!$I175*'Consolidtaed Data'!$H175</f>
        <v>458</v>
      </c>
      <c r="M6342" s="9">
        <f>'Consolidtaed Data'!$L175-'Consolidtaed Data'!$K175</f>
        <v>123</v>
      </c>
      <c r="N6342" s="9" t="str">
        <f>VLOOKUP('Consolidtaed Data'!$C175,[1]Locations!$A:$O,2,0)</f>
        <v>Glendale</v>
      </c>
      <c r="O6342" s="9" t="str">
        <f>VLOOKUP('Consolidtaed Data'!$D175,'[1]Sales People'!$A:$B,2,0)</f>
        <v>Larry Marshall</v>
      </c>
      <c r="P6342" s="9" t="str">
        <f>VLOOKUP('Consolidtaed Data'!$E175,[1]Customers!$A:$B,2,0)</f>
        <v>Johnny Andrews</v>
      </c>
      <c r="Q6342" s="11">
        <f>WEEKDAY('Consolidtaed Data'!$F175)</f>
        <v>2</v>
      </c>
      <c r="R6342" s="9">
        <f>MONTH('Consolidtaed Data'!$F175)</f>
        <v>1</v>
      </c>
      <c r="S6342" s="9" t="str">
        <f>TEXT(Table3[[#This Row],[Purchase Date]],"MMMM")</f>
        <v>April</v>
      </c>
      <c r="T6342" s="9">
        <f>YEAR('Consolidtaed Data'!$F175)</f>
        <v>2020</v>
      </c>
    </row>
    <row r="6343" spans="1:20" x14ac:dyDescent="0.3">
      <c r="A6343" s="9" t="s">
        <v>7369</v>
      </c>
      <c r="B6343" s="9" t="s">
        <v>244</v>
      </c>
      <c r="C6343" s="9" t="s">
        <v>186</v>
      </c>
      <c r="D6343" s="9" t="s">
        <v>281</v>
      </c>
      <c r="E6343" s="9" t="s">
        <v>679</v>
      </c>
      <c r="F6343" s="12">
        <v>44312</v>
      </c>
      <c r="G6343" s="12" t="str">
        <f>VLOOKUP(Table3[[#This Row],[Product ID]],[1]Products!$A:$G,2,0)</f>
        <v>Product 76</v>
      </c>
      <c r="H6343" s="22">
        <v>1</v>
      </c>
      <c r="I6343" s="9">
        <f>VLOOKUP('Consolidtaed Data'!$B348,[1]Products!$A:$G,4,0)</f>
        <v>1052</v>
      </c>
      <c r="J6343" s="9">
        <f>VLOOKUP('Consolidtaed Data'!$B348,[1]Products!$A:$G,3,0)</f>
        <v>589</v>
      </c>
      <c r="K6343" s="9">
        <f>'Consolidtaed Data'!$J348*'Consolidtaed Data'!$H348</f>
        <v>360</v>
      </c>
      <c r="L6343" s="9">
        <f>'Consolidtaed Data'!$I348*'Consolidtaed Data'!$H348</f>
        <v>448</v>
      </c>
      <c r="M6343" s="9">
        <f>'Consolidtaed Data'!$L348-'Consolidtaed Data'!$K348</f>
        <v>344</v>
      </c>
      <c r="N6343" s="9" t="str">
        <f>VLOOKUP('Consolidtaed Data'!$C348,[1]Locations!$A:$O,2,0)</f>
        <v>Palmdale</v>
      </c>
      <c r="O6343" s="9" t="str">
        <f>VLOOKUP('Consolidtaed Data'!$D348,'[1]Sales People'!$A:$B,2,0)</f>
        <v>Christopher Tucker</v>
      </c>
      <c r="P6343" s="9" t="str">
        <f>VLOOKUP('Consolidtaed Data'!$E348,[1]Customers!$A:$B,2,0)</f>
        <v>Jeffrey Carpenter</v>
      </c>
      <c r="Q6343" s="11">
        <f>WEEKDAY('Consolidtaed Data'!$F348)</f>
        <v>6</v>
      </c>
      <c r="R6343" s="9">
        <f>MONTH('Consolidtaed Data'!$F348)</f>
        <v>1</v>
      </c>
      <c r="S6343" s="9" t="str">
        <f>TEXT(Table3[[#This Row],[Purchase Date]],"MMMM")</f>
        <v>April</v>
      </c>
      <c r="T6343" s="9">
        <f>YEAR('Consolidtaed Data'!$F348)</f>
        <v>2020</v>
      </c>
    </row>
    <row r="6344" spans="1:20" x14ac:dyDescent="0.3">
      <c r="A6344" s="9" t="s">
        <v>7370</v>
      </c>
      <c r="B6344" s="9" t="s">
        <v>742</v>
      </c>
      <c r="C6344" s="9" t="s">
        <v>94</v>
      </c>
      <c r="D6344" s="9" t="s">
        <v>241</v>
      </c>
      <c r="E6344" s="9" t="s">
        <v>993</v>
      </c>
      <c r="F6344" s="12">
        <v>44312</v>
      </c>
      <c r="G6344" s="12" t="str">
        <f>VLOOKUP(Table3[[#This Row],[Product ID]],[1]Products!$A:$G,2,0)</f>
        <v>Product 90</v>
      </c>
      <c r="H6344" s="22">
        <v>1</v>
      </c>
      <c r="I6344" s="9">
        <f>VLOOKUP('Consolidtaed Data'!$B368,[1]Products!$A:$G,4,0)</f>
        <v>368</v>
      </c>
      <c r="J6344" s="9">
        <f>VLOOKUP('Consolidtaed Data'!$B368,[1]Products!$A:$G,3,0)</f>
        <v>269</v>
      </c>
      <c r="K6344" s="9">
        <f>'Consolidtaed Data'!$J368*'Consolidtaed Data'!$H368</f>
        <v>1367</v>
      </c>
      <c r="L6344" s="9">
        <f>'Consolidtaed Data'!$I368*'Consolidtaed Data'!$H368</f>
        <v>2241</v>
      </c>
      <c r="M6344" s="9">
        <f>'Consolidtaed Data'!$L368-'Consolidtaed Data'!$K368</f>
        <v>2565</v>
      </c>
      <c r="N6344" s="9" t="str">
        <f>VLOOKUP('Consolidtaed Data'!$C368,[1]Locations!$A:$O,2,0)</f>
        <v>Sacramento</v>
      </c>
      <c r="O6344" s="9" t="str">
        <f>VLOOKUP('Consolidtaed Data'!$D368,'[1]Sales People'!$A:$B,2,0)</f>
        <v>Larry Castillo</v>
      </c>
      <c r="P6344" s="9" t="str">
        <f>VLOOKUP('Consolidtaed Data'!$E368,[1]Customers!$A:$B,2,0)</f>
        <v>Alan Perry</v>
      </c>
      <c r="Q6344" s="11">
        <f>WEEKDAY('Consolidtaed Data'!$F368)</f>
        <v>1</v>
      </c>
      <c r="R6344" s="9">
        <f>MONTH('Consolidtaed Data'!$F368)</f>
        <v>1</v>
      </c>
      <c r="S6344" s="9" t="str">
        <f>TEXT(Table3[[#This Row],[Purchase Date]],"MMMM")</f>
        <v>April</v>
      </c>
      <c r="T6344" s="9">
        <f>YEAR('Consolidtaed Data'!$F368)</f>
        <v>2020</v>
      </c>
    </row>
    <row r="6345" spans="1:20" x14ac:dyDescent="0.3">
      <c r="A6345" s="9" t="s">
        <v>7371</v>
      </c>
      <c r="B6345" s="9" t="s">
        <v>610</v>
      </c>
      <c r="C6345" s="9" t="s">
        <v>302</v>
      </c>
      <c r="D6345" s="9" t="s">
        <v>22</v>
      </c>
      <c r="E6345" s="9" t="s">
        <v>250</v>
      </c>
      <c r="F6345" s="12">
        <v>44312</v>
      </c>
      <c r="G6345" s="12" t="str">
        <f>VLOOKUP(Table3[[#This Row],[Product ID]],[1]Products!$A:$G,2,0)</f>
        <v>Product 12</v>
      </c>
      <c r="H6345" s="22">
        <v>1</v>
      </c>
      <c r="I6345" s="9">
        <f>VLOOKUP('Consolidtaed Data'!$B472,[1]Products!$A:$G,4,0)</f>
        <v>1972</v>
      </c>
      <c r="J6345" s="9">
        <f>VLOOKUP('Consolidtaed Data'!$B472,[1]Products!$A:$G,3,0)</f>
        <v>1321</v>
      </c>
      <c r="K6345" s="9">
        <f>'Consolidtaed Data'!$J472*'Consolidtaed Data'!$H472</f>
        <v>1330</v>
      </c>
      <c r="L6345" s="9">
        <f>'Consolidtaed Data'!$I472*'Consolidtaed Data'!$H472</f>
        <v>2556</v>
      </c>
      <c r="M6345" s="9">
        <f>'Consolidtaed Data'!$L472-'Consolidtaed Data'!$K472</f>
        <v>187</v>
      </c>
      <c r="N6345" s="9" t="str">
        <f>VLOOKUP('Consolidtaed Data'!$C472,[1]Locations!$A:$O,2,0)</f>
        <v>Rancho Cucamonga</v>
      </c>
      <c r="O6345" s="9" t="str">
        <f>VLOOKUP('Consolidtaed Data'!$D472,'[1]Sales People'!$A:$B,2,0)</f>
        <v>Clarence Fox</v>
      </c>
      <c r="P6345" s="9" t="str">
        <f>VLOOKUP('Consolidtaed Data'!$E472,[1]Customers!$A:$B,2,0)</f>
        <v>Shawn Henderson</v>
      </c>
      <c r="Q6345" s="11">
        <f>WEEKDAY('Consolidtaed Data'!$F472)</f>
        <v>1</v>
      </c>
      <c r="R6345" s="9">
        <f>MONTH('Consolidtaed Data'!$F472)</f>
        <v>2</v>
      </c>
      <c r="S6345" s="9" t="str">
        <f>TEXT(Table3[[#This Row],[Purchase Date]],"MMMM")</f>
        <v>April</v>
      </c>
      <c r="T6345" s="9">
        <f>YEAR('Consolidtaed Data'!$F472)</f>
        <v>2020</v>
      </c>
    </row>
    <row r="6346" spans="1:20" x14ac:dyDescent="0.3">
      <c r="A6346" s="9" t="s">
        <v>7372</v>
      </c>
      <c r="B6346" s="9" t="s">
        <v>355</v>
      </c>
      <c r="C6346" s="9" t="s">
        <v>231</v>
      </c>
      <c r="D6346" s="9" t="s">
        <v>26</v>
      </c>
      <c r="E6346" s="9" t="s">
        <v>1163</v>
      </c>
      <c r="F6346" s="12">
        <v>44312</v>
      </c>
      <c r="G6346" s="12" t="str">
        <f>VLOOKUP(Table3[[#This Row],[Product ID]],[1]Products!$A:$G,2,0)</f>
        <v>Product 100</v>
      </c>
      <c r="H6346" s="22">
        <v>4</v>
      </c>
      <c r="I6346" s="9">
        <f>VLOOKUP('Consolidtaed Data'!$B474,[1]Products!$A:$G,4,0)</f>
        <v>1708</v>
      </c>
      <c r="J6346" s="9">
        <f>VLOOKUP('Consolidtaed Data'!$B474,[1]Products!$A:$G,3,0)</f>
        <v>871</v>
      </c>
      <c r="K6346" s="9">
        <f>'Consolidtaed Data'!$J474*'Consolidtaed Data'!$H474</f>
        <v>61</v>
      </c>
      <c r="L6346" s="9">
        <f>'Consolidtaed Data'!$I474*'Consolidtaed Data'!$H474</f>
        <v>95</v>
      </c>
      <c r="M6346" s="9">
        <f>'Consolidtaed Data'!$L474-'Consolidtaed Data'!$K474</f>
        <v>618</v>
      </c>
      <c r="N6346" s="9" t="str">
        <f>VLOOKUP('Consolidtaed Data'!$C474,[1]Locations!$A:$O,2,0)</f>
        <v>El Cajon</v>
      </c>
      <c r="O6346" s="9" t="str">
        <f>VLOOKUP('Consolidtaed Data'!$D474,'[1]Sales People'!$A:$B,2,0)</f>
        <v>Clarence Fox</v>
      </c>
      <c r="P6346" s="9" t="str">
        <f>VLOOKUP('Consolidtaed Data'!$E474,[1]Customers!$A:$B,2,0)</f>
        <v>Keith Murphy</v>
      </c>
      <c r="Q6346" s="11">
        <f>WEEKDAY('Consolidtaed Data'!$F474)</f>
        <v>1</v>
      </c>
      <c r="R6346" s="9">
        <f>MONTH('Consolidtaed Data'!$F474)</f>
        <v>2</v>
      </c>
      <c r="S6346" s="9" t="str">
        <f>TEXT(Table3[[#This Row],[Purchase Date]],"MMMM")</f>
        <v>April</v>
      </c>
      <c r="T6346" s="9">
        <f>YEAR('Consolidtaed Data'!$F474)</f>
        <v>2020</v>
      </c>
    </row>
    <row r="6347" spans="1:20" x14ac:dyDescent="0.3">
      <c r="A6347" s="9" t="s">
        <v>7373</v>
      </c>
      <c r="B6347" s="9" t="s">
        <v>266</v>
      </c>
      <c r="C6347" s="9" t="s">
        <v>352</v>
      </c>
      <c r="D6347" s="9" t="s">
        <v>13</v>
      </c>
      <c r="E6347" s="9" t="s">
        <v>1521</v>
      </c>
      <c r="F6347" s="12">
        <v>44312</v>
      </c>
      <c r="G6347" s="12" t="str">
        <f>VLOOKUP(Table3[[#This Row],[Product ID]],[1]Products!$A:$G,2,0)</f>
        <v>Product 92</v>
      </c>
      <c r="H6347" s="22">
        <v>1</v>
      </c>
      <c r="I6347" s="9">
        <f>VLOOKUP('Consolidtaed Data'!$B715,[1]Products!$A:$G,4,0)</f>
        <v>392</v>
      </c>
      <c r="J6347" s="9">
        <f>VLOOKUP('Consolidtaed Data'!$B715,[1]Products!$A:$G,3,0)</f>
        <v>255</v>
      </c>
      <c r="K6347" s="9">
        <f>'Consolidtaed Data'!$J715*'Consolidtaed Data'!$H715</f>
        <v>876</v>
      </c>
      <c r="L6347" s="9">
        <f>'Consolidtaed Data'!$I715*'Consolidtaed Data'!$H715</f>
        <v>1068</v>
      </c>
      <c r="M6347" s="9">
        <f>'Consolidtaed Data'!$L715-'Consolidtaed Data'!$K715</f>
        <v>840</v>
      </c>
      <c r="N6347" s="9" t="str">
        <f>VLOOKUP('Consolidtaed Data'!$C715,[1]Locations!$A:$O,2,0)</f>
        <v>Irvine</v>
      </c>
      <c r="O6347" s="9" t="str">
        <f>VLOOKUP('Consolidtaed Data'!$D715,'[1]Sales People'!$A:$B,2,0)</f>
        <v>Jeremy Mendoza</v>
      </c>
      <c r="P6347" s="9" t="str">
        <f>VLOOKUP('Consolidtaed Data'!$E715,[1]Customers!$A:$B,2,0)</f>
        <v>Kenneth Dunn</v>
      </c>
      <c r="Q6347" s="11">
        <f>WEEKDAY('Consolidtaed Data'!$F715)</f>
        <v>4</v>
      </c>
      <c r="R6347" s="9">
        <f>MONTH('Consolidtaed Data'!$F715)</f>
        <v>2</v>
      </c>
      <c r="S6347" s="9" t="str">
        <f>TEXT(Table3[[#This Row],[Purchase Date]],"MMMM")</f>
        <v>April</v>
      </c>
      <c r="T6347" s="9">
        <f>YEAR('Consolidtaed Data'!$F715)</f>
        <v>2020</v>
      </c>
    </row>
    <row r="6348" spans="1:20" x14ac:dyDescent="0.3">
      <c r="A6348" s="9" t="s">
        <v>7374</v>
      </c>
      <c r="B6348" s="9" t="s">
        <v>244</v>
      </c>
      <c r="C6348" s="9" t="s">
        <v>178</v>
      </c>
      <c r="D6348" s="9" t="s">
        <v>193</v>
      </c>
      <c r="E6348" s="9" t="s">
        <v>699</v>
      </c>
      <c r="F6348" s="12">
        <v>44312</v>
      </c>
      <c r="G6348" s="12" t="str">
        <f>VLOOKUP(Table3[[#This Row],[Product ID]],[1]Products!$A:$G,2,0)</f>
        <v>Product 76</v>
      </c>
      <c r="H6348" s="22">
        <v>3</v>
      </c>
      <c r="I6348" s="9">
        <f>VLOOKUP('Consolidtaed Data'!$B1987,[1]Products!$A:$G,4,0)</f>
        <v>1899</v>
      </c>
      <c r="J6348" s="9">
        <f>VLOOKUP('Consolidtaed Data'!$B1987,[1]Products!$A:$G,3,0)</f>
        <v>1044</v>
      </c>
      <c r="K6348" s="9">
        <f>'Consolidtaed Data'!$J1987*'Consolidtaed Data'!$H1987</f>
        <v>2336</v>
      </c>
      <c r="L6348" s="9">
        <f>'Consolidtaed Data'!$I1987*'Consolidtaed Data'!$H1987</f>
        <v>3652</v>
      </c>
      <c r="M6348" s="9">
        <f>'Consolidtaed Data'!$L1987-'Consolidtaed Data'!$K1987</f>
        <v>855</v>
      </c>
      <c r="N6348" s="9" t="str">
        <f>VLOOKUP('Consolidtaed Data'!$C1987,[1]Locations!$A:$O,2,0)</f>
        <v>Los Angeles</v>
      </c>
      <c r="O6348" s="9" t="str">
        <f>VLOOKUP('Consolidtaed Data'!$D1987,'[1]Sales People'!$A:$B,2,0)</f>
        <v>Jimmy Young</v>
      </c>
      <c r="P6348" s="9" t="str">
        <f>VLOOKUP('Consolidtaed Data'!$E1987,[1]Customers!$A:$B,2,0)</f>
        <v>Mark Montgomery</v>
      </c>
      <c r="Q6348" s="11">
        <f>WEEKDAY('Consolidtaed Data'!$F1987)</f>
        <v>2</v>
      </c>
      <c r="R6348" s="9">
        <f>MONTH('Consolidtaed Data'!$F1987)</f>
        <v>5</v>
      </c>
      <c r="S6348" s="9" t="str">
        <f>TEXT(Table3[[#This Row],[Purchase Date]],"MMMM")</f>
        <v>April</v>
      </c>
      <c r="T6348" s="9">
        <f>YEAR('Consolidtaed Data'!$F1987)</f>
        <v>2020</v>
      </c>
    </row>
    <row r="6349" spans="1:20" x14ac:dyDescent="0.3">
      <c r="A6349" s="9" t="s">
        <v>7375</v>
      </c>
      <c r="B6349" s="9" t="s">
        <v>98</v>
      </c>
      <c r="C6349" s="9" t="s">
        <v>263</v>
      </c>
      <c r="D6349" s="9" t="s">
        <v>91</v>
      </c>
      <c r="E6349" s="9" t="s">
        <v>519</v>
      </c>
      <c r="F6349" s="12">
        <v>44312</v>
      </c>
      <c r="G6349" s="12" t="str">
        <f>VLOOKUP(Table3[[#This Row],[Product ID]],[1]Products!$A:$G,2,0)</f>
        <v>Product 85</v>
      </c>
      <c r="H6349" s="22">
        <v>1</v>
      </c>
      <c r="I6349" s="9">
        <f>VLOOKUP('Consolidtaed Data'!$B2037,[1]Products!$A:$G,4,0)</f>
        <v>1500</v>
      </c>
      <c r="J6349" s="9">
        <f>VLOOKUP('Consolidtaed Data'!$B2037,[1]Products!$A:$G,3,0)</f>
        <v>900</v>
      </c>
      <c r="K6349" s="9">
        <f>'Consolidtaed Data'!$J2037*'Consolidtaed Data'!$H2037</f>
        <v>252</v>
      </c>
      <c r="L6349" s="9">
        <f>'Consolidtaed Data'!$I2037*'Consolidtaed Data'!$H2037</f>
        <v>369</v>
      </c>
      <c r="M6349" s="9">
        <f>'Consolidtaed Data'!$L2037-'Consolidtaed Data'!$K2037</f>
        <v>1674</v>
      </c>
      <c r="N6349" s="9" t="str">
        <f>VLOOKUP('Consolidtaed Data'!$C2037,[1]Locations!$A:$O,2,0)</f>
        <v>Victorville</v>
      </c>
      <c r="O6349" s="9" t="str">
        <f>VLOOKUP('Consolidtaed Data'!$D2037,'[1]Sales People'!$A:$B,2,0)</f>
        <v>Brian Hansen</v>
      </c>
      <c r="P6349" s="9" t="str">
        <f>VLOOKUP('Consolidtaed Data'!$E2037,[1]Customers!$A:$B,2,0)</f>
        <v>Adam Wheeler</v>
      </c>
      <c r="Q6349" s="11">
        <f>WEEKDAY('Consolidtaed Data'!$F2037)</f>
        <v>6</v>
      </c>
      <c r="R6349" s="9">
        <f>MONTH('Consolidtaed Data'!$F2037)</f>
        <v>5</v>
      </c>
      <c r="S6349" s="9" t="str">
        <f>TEXT(Table3[[#This Row],[Purchase Date]],"MMMM")</f>
        <v>April</v>
      </c>
      <c r="T6349" s="9">
        <f>YEAR('Consolidtaed Data'!$F2037)</f>
        <v>2020</v>
      </c>
    </row>
    <row r="6350" spans="1:20" x14ac:dyDescent="0.3">
      <c r="A6350" s="9" t="s">
        <v>7376</v>
      </c>
      <c r="B6350" s="9" t="s">
        <v>311</v>
      </c>
      <c r="C6350" s="9" t="s">
        <v>302</v>
      </c>
      <c r="D6350" s="9" t="s">
        <v>281</v>
      </c>
      <c r="E6350" s="9" t="s">
        <v>1521</v>
      </c>
      <c r="F6350" s="12">
        <v>44312</v>
      </c>
      <c r="G6350" s="12" t="str">
        <f>VLOOKUP(Table3[[#This Row],[Product ID]],[1]Products!$A:$G,2,0)</f>
        <v>Product 33</v>
      </c>
      <c r="H6350" s="22">
        <v>1</v>
      </c>
      <c r="I6350" s="9">
        <f>VLOOKUP('Consolidtaed Data'!$B2832,[1]Products!$A:$G,4,0)</f>
        <v>290</v>
      </c>
      <c r="J6350" s="9">
        <f>VLOOKUP('Consolidtaed Data'!$B2832,[1]Products!$A:$G,3,0)</f>
        <v>200</v>
      </c>
      <c r="K6350" s="9">
        <f>'Consolidtaed Data'!$J2832*'Consolidtaed Data'!$H2832</f>
        <v>269</v>
      </c>
      <c r="L6350" s="9">
        <f>'Consolidtaed Data'!$I2832*'Consolidtaed Data'!$H2832</f>
        <v>368</v>
      </c>
      <c r="M6350" s="9">
        <f>'Consolidtaed Data'!$L2832-'Consolidtaed Data'!$K2832</f>
        <v>48</v>
      </c>
      <c r="N6350" s="9" t="str">
        <f>VLOOKUP('Consolidtaed Data'!$C2832,[1]Locations!$A:$O,2,0)</f>
        <v>Temecula</v>
      </c>
      <c r="O6350" s="9" t="str">
        <f>VLOOKUP('Consolidtaed Data'!$D2832,'[1]Sales People'!$A:$B,2,0)</f>
        <v>Henry Nelson</v>
      </c>
      <c r="P6350" s="9" t="str">
        <f>VLOOKUP('Consolidtaed Data'!$E2832,[1]Customers!$A:$B,2,0)</f>
        <v>Howard Harrison</v>
      </c>
      <c r="Q6350" s="11">
        <f>WEEKDAY('Consolidtaed Data'!$F2832)</f>
        <v>2</v>
      </c>
      <c r="R6350" s="9">
        <f>MONTH('Consolidtaed Data'!$F2832)</f>
        <v>7</v>
      </c>
      <c r="S6350" s="9" t="str">
        <f>TEXT(Table3[[#This Row],[Purchase Date]],"MMMM")</f>
        <v>April</v>
      </c>
      <c r="T6350" s="9">
        <f>YEAR('Consolidtaed Data'!$F2832)</f>
        <v>2020</v>
      </c>
    </row>
    <row r="6351" spans="1:20" x14ac:dyDescent="0.3">
      <c r="A6351" s="9" t="s">
        <v>7377</v>
      </c>
      <c r="B6351" s="9" t="s">
        <v>390</v>
      </c>
      <c r="C6351" s="9" t="s">
        <v>352</v>
      </c>
      <c r="D6351" s="9" t="s">
        <v>143</v>
      </c>
      <c r="E6351" s="9" t="s">
        <v>1959</v>
      </c>
      <c r="F6351" s="12">
        <v>44312</v>
      </c>
      <c r="G6351" s="12" t="str">
        <f>VLOOKUP(Table3[[#This Row],[Product ID]],[1]Products!$A:$G,2,0)</f>
        <v>Product 48</v>
      </c>
      <c r="H6351" s="22">
        <v>2</v>
      </c>
      <c r="I6351" s="9">
        <f>VLOOKUP('Consolidtaed Data'!$B3374,[1]Products!$A:$G,4,0)</f>
        <v>35</v>
      </c>
      <c r="J6351" s="9">
        <f>VLOOKUP('Consolidtaed Data'!$B3374,[1]Products!$A:$G,3,0)</f>
        <v>22</v>
      </c>
      <c r="K6351" s="9">
        <f>'Consolidtaed Data'!$J3374*'Consolidtaed Data'!$H3374</f>
        <v>389</v>
      </c>
      <c r="L6351" s="9">
        <f>'Consolidtaed Data'!$I3374*'Consolidtaed Data'!$H3374</f>
        <v>637</v>
      </c>
      <c r="M6351" s="9">
        <f>'Consolidtaed Data'!$L3374-'Consolidtaed Data'!$K3374</f>
        <v>22</v>
      </c>
      <c r="N6351" s="9" t="str">
        <f>VLOOKUP('Consolidtaed Data'!$C3374,[1]Locations!$A:$O,2,0)</f>
        <v>Los Angeles</v>
      </c>
      <c r="O6351" s="9" t="str">
        <f>VLOOKUP('Consolidtaed Data'!$D3374,'[1]Sales People'!$A:$B,2,0)</f>
        <v>Joshua Cook</v>
      </c>
      <c r="P6351" s="9" t="str">
        <f>VLOOKUP('Consolidtaed Data'!$E3374,[1]Customers!$A:$B,2,0)</f>
        <v>Carlos Wheeler</v>
      </c>
      <c r="Q6351" s="11">
        <f>WEEKDAY('Consolidtaed Data'!$F3374)</f>
        <v>7</v>
      </c>
      <c r="R6351" s="9">
        <f>MONTH('Consolidtaed Data'!$F3374)</f>
        <v>9</v>
      </c>
      <c r="S6351" s="9" t="str">
        <f>TEXT(Table3[[#This Row],[Purchase Date]],"MMMM")</f>
        <v>April</v>
      </c>
      <c r="T6351" s="9">
        <f>YEAR('Consolidtaed Data'!$F3374)</f>
        <v>2020</v>
      </c>
    </row>
    <row r="6352" spans="1:20" x14ac:dyDescent="0.3">
      <c r="A6352" s="9" t="s">
        <v>7378</v>
      </c>
      <c r="B6352" s="9" t="s">
        <v>580</v>
      </c>
      <c r="C6352" s="9" t="s">
        <v>169</v>
      </c>
      <c r="D6352" s="9" t="s">
        <v>91</v>
      </c>
      <c r="E6352" s="9" t="s">
        <v>844</v>
      </c>
      <c r="F6352" s="12">
        <v>44312</v>
      </c>
      <c r="G6352" s="12" t="str">
        <f>VLOOKUP(Table3[[#This Row],[Product ID]],[1]Products!$A:$G,2,0)</f>
        <v>Product 1</v>
      </c>
      <c r="H6352" s="22">
        <v>3</v>
      </c>
      <c r="I6352" s="9">
        <f>VLOOKUP('Consolidtaed Data'!$B3431,[1]Products!$A:$G,4,0)</f>
        <v>603</v>
      </c>
      <c r="J6352" s="9">
        <f>VLOOKUP('Consolidtaed Data'!$B3431,[1]Products!$A:$G,3,0)</f>
        <v>416</v>
      </c>
      <c r="K6352" s="9">
        <f>'Consolidtaed Data'!$J3431*'Consolidtaed Data'!$H3431</f>
        <v>1044</v>
      </c>
      <c r="L6352" s="9">
        <f>'Consolidtaed Data'!$I3431*'Consolidtaed Data'!$H3431</f>
        <v>1899</v>
      </c>
      <c r="M6352" s="9">
        <f>'Consolidtaed Data'!$L3431-'Consolidtaed Data'!$K3431</f>
        <v>66</v>
      </c>
      <c r="N6352" s="9" t="str">
        <f>VLOOKUP('Consolidtaed Data'!$C3431,[1]Locations!$A:$O,2,0)</f>
        <v>Moreno Valley</v>
      </c>
      <c r="O6352" s="9" t="str">
        <f>VLOOKUP('Consolidtaed Data'!$D3431,'[1]Sales People'!$A:$B,2,0)</f>
        <v>Ronald Reed</v>
      </c>
      <c r="P6352" s="9" t="str">
        <f>VLOOKUP('Consolidtaed Data'!$E3431,[1]Customers!$A:$B,2,0)</f>
        <v>Juan Collins</v>
      </c>
      <c r="Q6352" s="11">
        <f>WEEKDAY('Consolidtaed Data'!$F3431)</f>
        <v>3</v>
      </c>
      <c r="R6352" s="9">
        <f>MONTH('Consolidtaed Data'!$F3431)</f>
        <v>9</v>
      </c>
      <c r="S6352" s="9" t="str">
        <f>TEXT(Table3[[#This Row],[Purchase Date]],"MMMM")</f>
        <v>April</v>
      </c>
      <c r="T6352" s="9">
        <f>YEAR('Consolidtaed Data'!$F3431)</f>
        <v>2020</v>
      </c>
    </row>
    <row r="6353" spans="1:20" x14ac:dyDescent="0.3">
      <c r="A6353" s="9" t="s">
        <v>7379</v>
      </c>
      <c r="B6353" s="9" t="s">
        <v>93</v>
      </c>
      <c r="C6353" s="9" t="s">
        <v>201</v>
      </c>
      <c r="D6353" s="9" t="s">
        <v>100</v>
      </c>
      <c r="E6353" s="9" t="s">
        <v>732</v>
      </c>
      <c r="F6353" s="12">
        <v>44313</v>
      </c>
      <c r="G6353" s="12" t="str">
        <f>VLOOKUP(Table3[[#This Row],[Product ID]],[1]Products!$A:$G,2,0)</f>
        <v>Product 71</v>
      </c>
      <c r="H6353" s="22">
        <v>2</v>
      </c>
      <c r="I6353" s="9">
        <f>VLOOKUP('Consolidtaed Data'!$B227,[1]Products!$A:$G,4,0)</f>
        <v>637</v>
      </c>
      <c r="J6353" s="9">
        <f>VLOOKUP('Consolidtaed Data'!$B227,[1]Products!$A:$G,3,0)</f>
        <v>389</v>
      </c>
      <c r="K6353" s="9">
        <f>'Consolidtaed Data'!$J227*'Consolidtaed Data'!$H227</f>
        <v>395</v>
      </c>
      <c r="L6353" s="9">
        <f>'Consolidtaed Data'!$I227*'Consolidtaed Data'!$H227</f>
        <v>556</v>
      </c>
      <c r="M6353" s="9">
        <f>'Consolidtaed Data'!$L227-'Consolidtaed Data'!$K227</f>
        <v>74</v>
      </c>
      <c r="N6353" s="9" t="str">
        <f>VLOOKUP('Consolidtaed Data'!$C227,[1]Locations!$A:$O,2,0)</f>
        <v>Orange</v>
      </c>
      <c r="O6353" s="9" t="str">
        <f>VLOOKUP('Consolidtaed Data'!$D227,'[1]Sales People'!$A:$B,2,0)</f>
        <v>Robert Reed</v>
      </c>
      <c r="P6353" s="9" t="str">
        <f>VLOOKUP('Consolidtaed Data'!$E227,[1]Customers!$A:$B,2,0)</f>
        <v>Paul Taylor</v>
      </c>
      <c r="Q6353" s="11">
        <f>WEEKDAY('Consolidtaed Data'!$F227)</f>
        <v>5</v>
      </c>
      <c r="R6353" s="9">
        <f>MONTH('Consolidtaed Data'!$F227)</f>
        <v>1</v>
      </c>
      <c r="S6353" s="9" t="str">
        <f>TEXT(Table3[[#This Row],[Purchase Date]],"MMMM")</f>
        <v>April</v>
      </c>
      <c r="T6353" s="9">
        <f>YEAR('Consolidtaed Data'!$F227)</f>
        <v>2020</v>
      </c>
    </row>
    <row r="6354" spans="1:20" x14ac:dyDescent="0.3">
      <c r="A6354" s="9" t="s">
        <v>7380</v>
      </c>
      <c r="B6354" s="9" t="s">
        <v>188</v>
      </c>
      <c r="C6354" s="9" t="s">
        <v>205</v>
      </c>
      <c r="D6354" s="9" t="s">
        <v>83</v>
      </c>
      <c r="E6354" s="9" t="s">
        <v>786</v>
      </c>
      <c r="F6354" s="12">
        <v>44313</v>
      </c>
      <c r="G6354" s="12" t="str">
        <f>VLOOKUP(Table3[[#This Row],[Product ID]],[1]Products!$A:$G,2,0)</f>
        <v>Product 63</v>
      </c>
      <c r="H6354" s="22">
        <v>4</v>
      </c>
      <c r="I6354" s="9">
        <f>VLOOKUP('Consolidtaed Data'!$B256,[1]Products!$A:$G,4,0)</f>
        <v>1812</v>
      </c>
      <c r="J6354" s="9">
        <f>VLOOKUP('Consolidtaed Data'!$B256,[1]Products!$A:$G,3,0)</f>
        <v>1305</v>
      </c>
      <c r="K6354" s="9">
        <f>'Consolidtaed Data'!$J256*'Consolidtaed Data'!$H256</f>
        <v>2913</v>
      </c>
      <c r="L6354" s="9">
        <f>'Consolidtaed Data'!$I256*'Consolidtaed Data'!$H256</f>
        <v>5394</v>
      </c>
      <c r="M6354" s="9">
        <f>'Consolidtaed Data'!$L256-'Consolidtaed Data'!$K256</f>
        <v>1044</v>
      </c>
      <c r="N6354" s="9" t="str">
        <f>VLOOKUP('Consolidtaed Data'!$C256,[1]Locations!$A:$O,2,0)</f>
        <v>El Cajon</v>
      </c>
      <c r="O6354" s="9" t="str">
        <f>VLOOKUP('Consolidtaed Data'!$D256,'[1]Sales People'!$A:$B,2,0)</f>
        <v>Justin Lynch</v>
      </c>
      <c r="P6354" s="9" t="str">
        <f>VLOOKUP('Consolidtaed Data'!$E256,[1]Customers!$A:$B,2,0)</f>
        <v>Roy Jenkins</v>
      </c>
      <c r="Q6354" s="11">
        <f>WEEKDAY('Consolidtaed Data'!$F256)</f>
        <v>7</v>
      </c>
      <c r="R6354" s="9">
        <f>MONTH('Consolidtaed Data'!$F256)</f>
        <v>1</v>
      </c>
      <c r="S6354" s="9" t="str">
        <f>TEXT(Table3[[#This Row],[Purchase Date]],"MMMM")</f>
        <v>April</v>
      </c>
      <c r="T6354" s="9">
        <f>YEAR('Consolidtaed Data'!$F256)</f>
        <v>2020</v>
      </c>
    </row>
    <row r="6355" spans="1:20" x14ac:dyDescent="0.3">
      <c r="A6355" s="9" t="s">
        <v>7381</v>
      </c>
      <c r="B6355" s="9" t="s">
        <v>390</v>
      </c>
      <c r="C6355" s="9" t="s">
        <v>412</v>
      </c>
      <c r="D6355" s="9" t="s">
        <v>374</v>
      </c>
      <c r="E6355" s="9" t="s">
        <v>577</v>
      </c>
      <c r="F6355" s="12">
        <v>44313</v>
      </c>
      <c r="G6355" s="12" t="str">
        <f>VLOOKUP(Table3[[#This Row],[Product ID]],[1]Products!$A:$G,2,0)</f>
        <v>Product 48</v>
      </c>
      <c r="H6355" s="22">
        <v>3</v>
      </c>
      <c r="I6355" s="9">
        <f>VLOOKUP('Consolidtaed Data'!$B414,[1]Products!$A:$G,4,0)</f>
        <v>886</v>
      </c>
      <c r="J6355" s="9">
        <f>VLOOKUP('Consolidtaed Data'!$B414,[1]Products!$A:$G,3,0)</f>
        <v>478</v>
      </c>
      <c r="K6355" s="9">
        <f>'Consolidtaed Data'!$J414*'Consolidtaed Data'!$H414</f>
        <v>3753</v>
      </c>
      <c r="L6355" s="9">
        <f>'Consolidtaed Data'!$I414*'Consolidtaed Data'!$H414</f>
        <v>4578</v>
      </c>
      <c r="M6355" s="9">
        <f>'Consolidtaed Data'!$L414-'Consolidtaed Data'!$K414</f>
        <v>246</v>
      </c>
      <c r="N6355" s="9" t="str">
        <f>VLOOKUP('Consolidtaed Data'!$C414,[1]Locations!$A:$O,2,0)</f>
        <v>West Covina</v>
      </c>
      <c r="O6355" s="9" t="str">
        <f>VLOOKUP('Consolidtaed Data'!$D414,'[1]Sales People'!$A:$B,2,0)</f>
        <v>Roger Ramos</v>
      </c>
      <c r="P6355" s="9" t="str">
        <f>VLOOKUP('Consolidtaed Data'!$E414,[1]Customers!$A:$B,2,0)</f>
        <v>Shawn Henderson</v>
      </c>
      <c r="Q6355" s="11">
        <f>WEEKDAY('Consolidtaed Data'!$F414)</f>
        <v>4</v>
      </c>
      <c r="R6355" s="9">
        <f>MONTH('Consolidtaed Data'!$F414)</f>
        <v>1</v>
      </c>
      <c r="S6355" s="9" t="str">
        <f>TEXT(Table3[[#This Row],[Purchase Date]],"MMMM")</f>
        <v>April</v>
      </c>
      <c r="T6355" s="9">
        <f>YEAR('Consolidtaed Data'!$F414)</f>
        <v>2020</v>
      </c>
    </row>
    <row r="6356" spans="1:20" x14ac:dyDescent="0.3">
      <c r="A6356" s="9" t="s">
        <v>7382</v>
      </c>
      <c r="B6356" s="9" t="s">
        <v>119</v>
      </c>
      <c r="C6356" s="9" t="s">
        <v>421</v>
      </c>
      <c r="D6356" s="9" t="s">
        <v>43</v>
      </c>
      <c r="E6356" s="9" t="s">
        <v>799</v>
      </c>
      <c r="F6356" s="12">
        <v>44313</v>
      </c>
      <c r="G6356" s="12" t="str">
        <f>VLOOKUP(Table3[[#This Row],[Product ID]],[1]Products!$A:$G,2,0)</f>
        <v>Product 67</v>
      </c>
      <c r="H6356" s="22">
        <v>1</v>
      </c>
      <c r="I6356" s="9">
        <f>VLOOKUP('Consolidtaed Data'!$B1006,[1]Products!$A:$G,4,0)</f>
        <v>596</v>
      </c>
      <c r="J6356" s="9">
        <f>VLOOKUP('Consolidtaed Data'!$B1006,[1]Products!$A:$G,3,0)</f>
        <v>358</v>
      </c>
      <c r="K6356" s="9">
        <f>'Consolidtaed Data'!$J1006*'Consolidtaed Data'!$H1006</f>
        <v>765</v>
      </c>
      <c r="L6356" s="9">
        <f>'Consolidtaed Data'!$I1006*'Consolidtaed Data'!$H1006</f>
        <v>1176</v>
      </c>
      <c r="M6356" s="9">
        <f>'Consolidtaed Data'!$L1006-'Consolidtaed Data'!$K1006</f>
        <v>196</v>
      </c>
      <c r="N6356" s="9" t="str">
        <f>VLOOKUP('Consolidtaed Data'!$C1006,[1]Locations!$A:$O,2,0)</f>
        <v>Long Beach</v>
      </c>
      <c r="O6356" s="9" t="str">
        <f>VLOOKUP('Consolidtaed Data'!$D1006,'[1]Sales People'!$A:$B,2,0)</f>
        <v>Kenneth Bradley</v>
      </c>
      <c r="P6356" s="9" t="str">
        <f>VLOOKUP('Consolidtaed Data'!$E1006,[1]Customers!$A:$B,2,0)</f>
        <v>Andrew Peters</v>
      </c>
      <c r="Q6356" s="11">
        <f>WEEKDAY('Consolidtaed Data'!$F1006)</f>
        <v>5</v>
      </c>
      <c r="R6356" s="9">
        <f>MONTH('Consolidtaed Data'!$F1006)</f>
        <v>3</v>
      </c>
      <c r="S6356" s="9" t="str">
        <f>TEXT(Table3[[#This Row],[Purchase Date]],"MMMM")</f>
        <v>April</v>
      </c>
      <c r="T6356" s="9">
        <f>YEAR('Consolidtaed Data'!$F1006)</f>
        <v>2020</v>
      </c>
    </row>
    <row r="6357" spans="1:20" x14ac:dyDescent="0.3">
      <c r="A6357" s="9" t="s">
        <v>7383</v>
      </c>
      <c r="B6357" s="9" t="s">
        <v>41</v>
      </c>
      <c r="C6357" s="9" t="s">
        <v>423</v>
      </c>
      <c r="D6357" s="9" t="s">
        <v>56</v>
      </c>
      <c r="E6357" s="9" t="s">
        <v>1701</v>
      </c>
      <c r="F6357" s="12">
        <v>44313</v>
      </c>
      <c r="G6357" s="12" t="str">
        <f>VLOOKUP(Table3[[#This Row],[Product ID]],[1]Products!$A:$G,2,0)</f>
        <v>Product 11</v>
      </c>
      <c r="H6357" s="22">
        <v>4</v>
      </c>
      <c r="I6357" s="9">
        <f>VLOOKUP('Consolidtaed Data'!$B1403,[1]Products!$A:$G,4,0)</f>
        <v>1708</v>
      </c>
      <c r="J6357" s="9">
        <f>VLOOKUP('Consolidtaed Data'!$B1403,[1]Products!$A:$G,3,0)</f>
        <v>871</v>
      </c>
      <c r="K6357" s="9">
        <f>'Consolidtaed Data'!$J1403*'Consolidtaed Data'!$H1403</f>
        <v>1068</v>
      </c>
      <c r="L6357" s="9">
        <f>'Consolidtaed Data'!$I1403*'Consolidtaed Data'!$H1403</f>
        <v>1694</v>
      </c>
      <c r="M6357" s="9">
        <f>'Consolidtaed Data'!$L1403-'Consolidtaed Data'!$K1403</f>
        <v>651</v>
      </c>
      <c r="N6357" s="9" t="str">
        <f>VLOOKUP('Consolidtaed Data'!$C1403,[1]Locations!$A:$O,2,0)</f>
        <v>Vista</v>
      </c>
      <c r="O6357" s="9" t="str">
        <f>VLOOKUP('Consolidtaed Data'!$D1403,'[1]Sales People'!$A:$B,2,0)</f>
        <v>Clarence Fox</v>
      </c>
      <c r="P6357" s="9" t="str">
        <f>VLOOKUP('Consolidtaed Data'!$E1403,[1]Customers!$A:$B,2,0)</f>
        <v>George Lewis</v>
      </c>
      <c r="Q6357" s="11">
        <f>WEEKDAY('Consolidtaed Data'!$F1403)</f>
        <v>2</v>
      </c>
      <c r="R6357" s="9">
        <f>MONTH('Consolidtaed Data'!$F1403)</f>
        <v>4</v>
      </c>
      <c r="S6357" s="9" t="str">
        <f>TEXT(Table3[[#This Row],[Purchase Date]],"MMMM")</f>
        <v>April</v>
      </c>
      <c r="T6357" s="9">
        <f>YEAR('Consolidtaed Data'!$F1403)</f>
        <v>2020</v>
      </c>
    </row>
    <row r="6358" spans="1:20" x14ac:dyDescent="0.3">
      <c r="A6358" s="9" t="s">
        <v>7384</v>
      </c>
      <c r="B6358" s="9" t="s">
        <v>252</v>
      </c>
      <c r="C6358" s="9" t="s">
        <v>344</v>
      </c>
      <c r="D6358" s="9" t="s">
        <v>197</v>
      </c>
      <c r="E6358" s="9" t="s">
        <v>1529</v>
      </c>
      <c r="F6358" s="12">
        <v>44313</v>
      </c>
      <c r="G6358" s="12" t="str">
        <f>VLOOKUP(Table3[[#This Row],[Product ID]],[1]Products!$A:$G,2,0)</f>
        <v>Product 81</v>
      </c>
      <c r="H6358" s="22">
        <v>4</v>
      </c>
      <c r="I6358" s="9">
        <f>VLOOKUP('Consolidtaed Data'!$B1599,[1]Products!$A:$G,4,0)</f>
        <v>871</v>
      </c>
      <c r="J6358" s="9">
        <f>VLOOKUP('Consolidtaed Data'!$B1599,[1]Products!$A:$G,3,0)</f>
        <v>540</v>
      </c>
      <c r="K6358" s="9">
        <f>'Consolidtaed Data'!$J1599*'Consolidtaed Data'!$H1599</f>
        <v>1067</v>
      </c>
      <c r="L6358" s="9">
        <f>'Consolidtaed Data'!$I1599*'Consolidtaed Data'!$H1599</f>
        <v>1809</v>
      </c>
      <c r="M6358" s="9">
        <f>'Consolidtaed Data'!$L1599-'Consolidtaed Data'!$K1599</f>
        <v>187</v>
      </c>
      <c r="N6358" s="9" t="str">
        <f>VLOOKUP('Consolidtaed Data'!$C1599,[1]Locations!$A:$O,2,0)</f>
        <v>Oakland</v>
      </c>
      <c r="O6358" s="9" t="str">
        <f>VLOOKUP('Consolidtaed Data'!$D1599,'[1]Sales People'!$A:$B,2,0)</f>
        <v>Eugene Holmes</v>
      </c>
      <c r="P6358" s="9" t="str">
        <f>VLOOKUP('Consolidtaed Data'!$E1599,[1]Customers!$A:$B,2,0)</f>
        <v>Randy Webb</v>
      </c>
      <c r="Q6358" s="11">
        <f>WEEKDAY('Consolidtaed Data'!$F1599)</f>
        <v>2</v>
      </c>
      <c r="R6358" s="9">
        <f>MONTH('Consolidtaed Data'!$F1599)</f>
        <v>4</v>
      </c>
      <c r="S6358" s="9" t="str">
        <f>TEXT(Table3[[#This Row],[Purchase Date]],"MMMM")</f>
        <v>April</v>
      </c>
      <c r="T6358" s="9">
        <f>YEAR('Consolidtaed Data'!$F1599)</f>
        <v>2020</v>
      </c>
    </row>
    <row r="6359" spans="1:20" x14ac:dyDescent="0.3">
      <c r="A6359" s="9" t="s">
        <v>7385</v>
      </c>
      <c r="B6359" s="9" t="s">
        <v>200</v>
      </c>
      <c r="C6359" s="9" t="s">
        <v>325</v>
      </c>
      <c r="D6359" s="9" t="s">
        <v>100</v>
      </c>
      <c r="E6359" s="9" t="s">
        <v>2017</v>
      </c>
      <c r="F6359" s="12">
        <v>44313</v>
      </c>
      <c r="G6359" s="12" t="str">
        <f>VLOOKUP(Table3[[#This Row],[Product ID]],[1]Products!$A:$G,2,0)</f>
        <v>Product 23</v>
      </c>
      <c r="H6359" s="22">
        <v>1</v>
      </c>
      <c r="I6359" s="9">
        <f>VLOOKUP('Consolidtaed Data'!$B1869,[1]Products!$A:$G,4,0)</f>
        <v>1022</v>
      </c>
      <c r="J6359" s="9">
        <f>VLOOKUP('Consolidtaed Data'!$B1869,[1]Products!$A:$G,3,0)</f>
        <v>818</v>
      </c>
      <c r="K6359" s="9">
        <f>'Consolidtaed Data'!$J1869*'Consolidtaed Data'!$H1869</f>
        <v>504</v>
      </c>
      <c r="L6359" s="9">
        <f>'Consolidtaed Data'!$I1869*'Consolidtaed Data'!$H1869</f>
        <v>951</v>
      </c>
      <c r="M6359" s="9">
        <f>'Consolidtaed Data'!$L1869-'Consolidtaed Data'!$K1869</f>
        <v>106</v>
      </c>
      <c r="N6359" s="9" t="str">
        <f>VLOOKUP('Consolidtaed Data'!$C1869,[1]Locations!$A:$O,2,0)</f>
        <v>Norwalk</v>
      </c>
      <c r="O6359" s="9" t="str">
        <f>VLOOKUP('Consolidtaed Data'!$D1869,'[1]Sales People'!$A:$B,2,0)</f>
        <v>Ernest Wheeler</v>
      </c>
      <c r="P6359" s="9" t="str">
        <f>VLOOKUP('Consolidtaed Data'!$E1869,[1]Customers!$A:$B,2,0)</f>
        <v>Ralph Wood</v>
      </c>
      <c r="Q6359" s="11">
        <f>WEEKDAY('Consolidtaed Data'!$F1869)</f>
        <v>1</v>
      </c>
      <c r="R6359" s="9">
        <f>MONTH('Consolidtaed Data'!$F1869)</f>
        <v>5</v>
      </c>
      <c r="S6359" s="9" t="str">
        <f>TEXT(Table3[[#This Row],[Purchase Date]],"MMMM")</f>
        <v>April</v>
      </c>
      <c r="T6359" s="9">
        <f>YEAR('Consolidtaed Data'!$F1869)</f>
        <v>2020</v>
      </c>
    </row>
    <row r="6360" spans="1:20" x14ac:dyDescent="0.3">
      <c r="A6360" s="9" t="s">
        <v>7386</v>
      </c>
      <c r="B6360" s="9" t="s">
        <v>336</v>
      </c>
      <c r="C6360" s="9" t="s">
        <v>472</v>
      </c>
      <c r="D6360" s="9" t="s">
        <v>105</v>
      </c>
      <c r="E6360" s="9" t="s">
        <v>560</v>
      </c>
      <c r="F6360" s="12">
        <v>44313</v>
      </c>
      <c r="G6360" s="12" t="str">
        <f>VLOOKUP(Table3[[#This Row],[Product ID]],[1]Products!$A:$G,2,0)</f>
        <v>Product 78</v>
      </c>
      <c r="H6360" s="22">
        <v>4</v>
      </c>
      <c r="I6360" s="9">
        <f>VLOOKUP('Consolidtaed Data'!$B2288,[1]Products!$A:$G,4,0)</f>
        <v>826</v>
      </c>
      <c r="J6360" s="9">
        <f>VLOOKUP('Consolidtaed Data'!$B2288,[1]Products!$A:$G,3,0)</f>
        <v>562</v>
      </c>
      <c r="K6360" s="9">
        <f>'Consolidtaed Data'!$J2288*'Consolidtaed Data'!$H2288</f>
        <v>1220</v>
      </c>
      <c r="L6360" s="9">
        <f>'Consolidtaed Data'!$I2288*'Consolidtaed Data'!$H2288</f>
        <v>1671</v>
      </c>
      <c r="M6360" s="9">
        <f>'Consolidtaed Data'!$L2288-'Consolidtaed Data'!$K2288</f>
        <v>690</v>
      </c>
      <c r="N6360" s="9" t="str">
        <f>VLOOKUP('Consolidtaed Data'!$C2288,[1]Locations!$A:$O,2,0)</f>
        <v>Vallejo</v>
      </c>
      <c r="O6360" s="9" t="str">
        <f>VLOOKUP('Consolidtaed Data'!$D2288,'[1]Sales People'!$A:$B,2,0)</f>
        <v>Henry Nelson</v>
      </c>
      <c r="P6360" s="9" t="str">
        <f>VLOOKUP('Consolidtaed Data'!$E2288,[1]Customers!$A:$B,2,0)</f>
        <v>Jesse Evans</v>
      </c>
      <c r="Q6360" s="11">
        <f>WEEKDAY('Consolidtaed Data'!$F2288)</f>
        <v>3</v>
      </c>
      <c r="R6360" s="9">
        <f>MONTH('Consolidtaed Data'!$F2288)</f>
        <v>6</v>
      </c>
      <c r="S6360" s="9" t="str">
        <f>TEXT(Table3[[#This Row],[Purchase Date]],"MMMM")</f>
        <v>April</v>
      </c>
      <c r="T6360" s="9">
        <f>YEAR('Consolidtaed Data'!$F2288)</f>
        <v>2020</v>
      </c>
    </row>
    <row r="6361" spans="1:20" x14ac:dyDescent="0.3">
      <c r="A6361" s="9" t="s">
        <v>7387</v>
      </c>
      <c r="B6361" s="9" t="s">
        <v>311</v>
      </c>
      <c r="C6361" s="9" t="s">
        <v>86</v>
      </c>
      <c r="D6361" s="9" t="s">
        <v>113</v>
      </c>
      <c r="E6361" s="9" t="s">
        <v>137</v>
      </c>
      <c r="F6361" s="12">
        <v>44313</v>
      </c>
      <c r="G6361" s="12" t="str">
        <f>VLOOKUP(Table3[[#This Row],[Product ID]],[1]Products!$A:$G,2,0)</f>
        <v>Product 33</v>
      </c>
      <c r="H6361" s="22">
        <v>2</v>
      </c>
      <c r="I6361" s="9">
        <f>VLOOKUP('Consolidtaed Data'!$B2429,[1]Products!$A:$G,4,0)</f>
        <v>1494</v>
      </c>
      <c r="J6361" s="9">
        <f>VLOOKUP('Consolidtaed Data'!$B2429,[1]Products!$A:$G,3,0)</f>
        <v>971</v>
      </c>
      <c r="K6361" s="9">
        <f>'Consolidtaed Data'!$J2429*'Consolidtaed Data'!$H2429</f>
        <v>842</v>
      </c>
      <c r="L6361" s="9">
        <f>'Consolidtaed Data'!$I2429*'Consolidtaed Data'!$H2429</f>
        <v>1122</v>
      </c>
      <c r="M6361" s="9">
        <f>'Consolidtaed Data'!$L2429-'Consolidtaed Data'!$K2429</f>
        <v>3348</v>
      </c>
      <c r="N6361" s="9" t="str">
        <f>VLOOKUP('Consolidtaed Data'!$C2429,[1]Locations!$A:$O,2,0)</f>
        <v>Modesto</v>
      </c>
      <c r="O6361" s="9" t="str">
        <f>VLOOKUP('Consolidtaed Data'!$D2429,'[1]Sales People'!$A:$B,2,0)</f>
        <v>Joe Sims</v>
      </c>
      <c r="P6361" s="9" t="str">
        <f>VLOOKUP('Consolidtaed Data'!$E2429,[1]Customers!$A:$B,2,0)</f>
        <v>Earl Phillips</v>
      </c>
      <c r="Q6361" s="11">
        <f>WEEKDAY('Consolidtaed Data'!$F2429)</f>
        <v>5</v>
      </c>
      <c r="R6361" s="9">
        <f>MONTH('Consolidtaed Data'!$F2429)</f>
        <v>6</v>
      </c>
      <c r="S6361" s="9" t="str">
        <f>TEXT(Table3[[#This Row],[Purchase Date]],"MMMM")</f>
        <v>April</v>
      </c>
      <c r="T6361" s="9">
        <f>YEAR('Consolidtaed Data'!$F2429)</f>
        <v>2020</v>
      </c>
    </row>
    <row r="6362" spans="1:20" x14ac:dyDescent="0.3">
      <c r="A6362" s="9" t="s">
        <v>7388</v>
      </c>
      <c r="B6362" s="9" t="s">
        <v>742</v>
      </c>
      <c r="C6362" s="9" t="s">
        <v>504</v>
      </c>
      <c r="D6362" s="9" t="s">
        <v>68</v>
      </c>
      <c r="E6362" s="9" t="s">
        <v>2584</v>
      </c>
      <c r="F6362" s="12">
        <v>44313</v>
      </c>
      <c r="G6362" s="12" t="str">
        <f>VLOOKUP(Table3[[#This Row],[Product ID]],[1]Products!$A:$G,2,0)</f>
        <v>Product 90</v>
      </c>
      <c r="H6362" s="22">
        <v>2</v>
      </c>
      <c r="I6362" s="9">
        <f>VLOOKUP('Consolidtaed Data'!$B2640,[1]Products!$A:$G,4,0)</f>
        <v>1639</v>
      </c>
      <c r="J6362" s="9">
        <f>VLOOKUP('Consolidtaed Data'!$B2640,[1]Products!$A:$G,3,0)</f>
        <v>1295</v>
      </c>
      <c r="K6362" s="9">
        <f>'Consolidtaed Data'!$J2640*'Consolidtaed Data'!$H2640</f>
        <v>252</v>
      </c>
      <c r="L6362" s="9">
        <f>'Consolidtaed Data'!$I2640*'Consolidtaed Data'!$H2640</f>
        <v>369</v>
      </c>
      <c r="M6362" s="9">
        <f>'Consolidtaed Data'!$L2640-'Consolidtaed Data'!$K2640</f>
        <v>192</v>
      </c>
      <c r="N6362" s="9" t="str">
        <f>VLOOKUP('Consolidtaed Data'!$C2640,[1]Locations!$A:$O,2,0)</f>
        <v>San Diego</v>
      </c>
      <c r="O6362" s="9" t="str">
        <f>VLOOKUP('Consolidtaed Data'!$D2640,'[1]Sales People'!$A:$B,2,0)</f>
        <v>Kevin Butler</v>
      </c>
      <c r="P6362" s="9" t="str">
        <f>VLOOKUP('Consolidtaed Data'!$E2640,[1]Customers!$A:$B,2,0)</f>
        <v>Brian Kim</v>
      </c>
      <c r="Q6362" s="11">
        <f>WEEKDAY('Consolidtaed Data'!$F2640)</f>
        <v>7</v>
      </c>
      <c r="R6362" s="9">
        <f>MONTH('Consolidtaed Data'!$F2640)</f>
        <v>7</v>
      </c>
      <c r="S6362" s="9" t="str">
        <f>TEXT(Table3[[#This Row],[Purchase Date]],"MMMM")</f>
        <v>April</v>
      </c>
      <c r="T6362" s="9">
        <f>YEAR('Consolidtaed Data'!$F2640)</f>
        <v>2020</v>
      </c>
    </row>
    <row r="6363" spans="1:20" x14ac:dyDescent="0.3">
      <c r="A6363" s="9" t="s">
        <v>7389</v>
      </c>
      <c r="B6363" s="9" t="s">
        <v>531</v>
      </c>
      <c r="C6363" s="9" t="s">
        <v>67</v>
      </c>
      <c r="D6363" s="9" t="s">
        <v>281</v>
      </c>
      <c r="E6363" s="9" t="s">
        <v>947</v>
      </c>
      <c r="F6363" s="12">
        <v>44313</v>
      </c>
      <c r="G6363" s="12" t="str">
        <f>VLOOKUP(Table3[[#This Row],[Product ID]],[1]Products!$A:$G,2,0)</f>
        <v>Product 62</v>
      </c>
      <c r="H6363" s="22">
        <v>2</v>
      </c>
      <c r="I6363" s="9">
        <f>VLOOKUP('Consolidtaed Data'!$B2766,[1]Products!$A:$G,4,0)</f>
        <v>1743</v>
      </c>
      <c r="J6363" s="9">
        <f>VLOOKUP('Consolidtaed Data'!$B2766,[1]Products!$A:$G,3,0)</f>
        <v>872</v>
      </c>
      <c r="K6363" s="9">
        <f>'Consolidtaed Data'!$J2766*'Consolidtaed Data'!$H2766</f>
        <v>421</v>
      </c>
      <c r="L6363" s="9">
        <f>'Consolidtaed Data'!$I2766*'Consolidtaed Data'!$H2766</f>
        <v>561</v>
      </c>
      <c r="M6363" s="9">
        <f>'Consolidtaed Data'!$L2766-'Consolidtaed Data'!$K2766</f>
        <v>246</v>
      </c>
      <c r="N6363" s="9" t="str">
        <f>VLOOKUP('Consolidtaed Data'!$C2766,[1]Locations!$A:$O,2,0)</f>
        <v>Fullerton</v>
      </c>
      <c r="O6363" s="9" t="str">
        <f>VLOOKUP('Consolidtaed Data'!$D2766,'[1]Sales People'!$A:$B,2,0)</f>
        <v>Henry Nelson</v>
      </c>
      <c r="P6363" s="9" t="str">
        <f>VLOOKUP('Consolidtaed Data'!$E2766,[1]Customers!$A:$B,2,0)</f>
        <v>Willie Daniels</v>
      </c>
      <c r="Q6363" s="11">
        <f>WEEKDAY('Consolidtaed Data'!$F2766)</f>
        <v>3</v>
      </c>
      <c r="R6363" s="9">
        <f>MONTH('Consolidtaed Data'!$F2766)</f>
        <v>7</v>
      </c>
      <c r="S6363" s="9" t="str">
        <f>TEXT(Table3[[#This Row],[Purchase Date]],"MMMM")</f>
        <v>April</v>
      </c>
      <c r="T6363" s="9">
        <f>YEAR('Consolidtaed Data'!$F2766)</f>
        <v>2020</v>
      </c>
    </row>
    <row r="6364" spans="1:20" x14ac:dyDescent="0.3">
      <c r="A6364" s="9" t="s">
        <v>7390</v>
      </c>
      <c r="B6364" s="9" t="s">
        <v>278</v>
      </c>
      <c r="C6364" s="9" t="s">
        <v>94</v>
      </c>
      <c r="D6364" s="9" t="s">
        <v>64</v>
      </c>
      <c r="E6364" s="9" t="s">
        <v>1278</v>
      </c>
      <c r="F6364" s="12">
        <v>44313</v>
      </c>
      <c r="G6364" s="12" t="str">
        <f>VLOOKUP(Table3[[#This Row],[Product ID]],[1]Products!$A:$G,2,0)</f>
        <v>Product 75</v>
      </c>
      <c r="H6364" s="22">
        <v>1</v>
      </c>
      <c r="I6364" s="9">
        <f>VLOOKUP('Consolidtaed Data'!$B3468,[1]Products!$A:$G,4,0)</f>
        <v>561</v>
      </c>
      <c r="J6364" s="9">
        <f>VLOOKUP('Consolidtaed Data'!$B3468,[1]Products!$A:$G,3,0)</f>
        <v>421</v>
      </c>
      <c r="K6364" s="9">
        <f>'Consolidtaed Data'!$J3468*'Consolidtaed Data'!$H3468</f>
        <v>478</v>
      </c>
      <c r="L6364" s="9">
        <f>'Consolidtaed Data'!$I3468*'Consolidtaed Data'!$H3468</f>
        <v>886</v>
      </c>
      <c r="M6364" s="9">
        <f>'Consolidtaed Data'!$L3468-'Consolidtaed Data'!$K3468</f>
        <v>1968</v>
      </c>
      <c r="N6364" s="9" t="str">
        <f>VLOOKUP('Consolidtaed Data'!$C3468,[1]Locations!$A:$O,2,0)</f>
        <v>San Mateo</v>
      </c>
      <c r="O6364" s="9" t="str">
        <f>VLOOKUP('Consolidtaed Data'!$D3468,'[1]Sales People'!$A:$B,2,0)</f>
        <v>Ryan Welch</v>
      </c>
      <c r="P6364" s="9" t="str">
        <f>VLOOKUP('Consolidtaed Data'!$E3468,[1]Customers!$A:$B,2,0)</f>
        <v>Carlos Miller</v>
      </c>
      <c r="Q6364" s="11">
        <f>WEEKDAY('Consolidtaed Data'!$F3468)</f>
        <v>6</v>
      </c>
      <c r="R6364" s="9">
        <f>MONTH('Consolidtaed Data'!$F3468)</f>
        <v>9</v>
      </c>
      <c r="S6364" s="9" t="str">
        <f>TEXT(Table3[[#This Row],[Purchase Date]],"MMMM")</f>
        <v>April</v>
      </c>
      <c r="T6364" s="9">
        <f>YEAR('Consolidtaed Data'!$F3468)</f>
        <v>2020</v>
      </c>
    </row>
    <row r="6365" spans="1:20" x14ac:dyDescent="0.3">
      <c r="A6365" s="9" t="s">
        <v>7391</v>
      </c>
      <c r="B6365" s="9" t="s">
        <v>156</v>
      </c>
      <c r="C6365" s="9" t="s">
        <v>458</v>
      </c>
      <c r="D6365" s="9" t="s">
        <v>220</v>
      </c>
      <c r="E6365" s="9" t="s">
        <v>459</v>
      </c>
      <c r="F6365" s="12">
        <v>44314</v>
      </c>
      <c r="G6365" s="12" t="str">
        <f>VLOOKUP(Table3[[#This Row],[Product ID]],[1]Products!$A:$G,2,0)</f>
        <v>Product 21</v>
      </c>
      <c r="H6365" s="22">
        <v>1</v>
      </c>
      <c r="I6365" s="9">
        <f>VLOOKUP('Consolidtaed Data'!$B109,[1]Products!$A:$G,4,0)</f>
        <v>368</v>
      </c>
      <c r="J6365" s="9">
        <f>VLOOKUP('Consolidtaed Data'!$B109,[1]Products!$A:$G,3,0)</f>
        <v>294</v>
      </c>
      <c r="K6365" s="9">
        <f>'Consolidtaed Data'!$J109*'Consolidtaed Data'!$H109</f>
        <v>1220</v>
      </c>
      <c r="L6365" s="9">
        <f>'Consolidtaed Data'!$I109*'Consolidtaed Data'!$H109</f>
        <v>1671</v>
      </c>
      <c r="M6365" s="9">
        <f>'Consolidtaed Data'!$L109-'Consolidtaed Data'!$K109</f>
        <v>944</v>
      </c>
      <c r="N6365" s="9" t="str">
        <f>VLOOKUP('Consolidtaed Data'!$C109,[1]Locations!$A:$O,2,0)</f>
        <v>Fremont</v>
      </c>
      <c r="O6365" s="9" t="str">
        <f>VLOOKUP('Consolidtaed Data'!$D109,'[1]Sales People'!$A:$B,2,0)</f>
        <v>Jimmy Young</v>
      </c>
      <c r="P6365" s="9" t="str">
        <f>VLOOKUP('Consolidtaed Data'!$E109,[1]Customers!$A:$B,2,0)</f>
        <v>Keith Robinson</v>
      </c>
      <c r="Q6365" s="11">
        <f>WEEKDAY('Consolidtaed Data'!$F109)</f>
        <v>5</v>
      </c>
      <c r="R6365" s="9">
        <f>MONTH('Consolidtaed Data'!$F109)</f>
        <v>1</v>
      </c>
      <c r="S6365" s="9" t="str">
        <f>TEXT(Table3[[#This Row],[Purchase Date]],"MMMM")</f>
        <v>April</v>
      </c>
      <c r="T6365" s="9">
        <f>YEAR('Consolidtaed Data'!$F109)</f>
        <v>2020</v>
      </c>
    </row>
    <row r="6366" spans="1:20" x14ac:dyDescent="0.3">
      <c r="A6366" s="9" t="s">
        <v>7392</v>
      </c>
      <c r="B6366" s="9" t="s">
        <v>477</v>
      </c>
      <c r="C6366" s="9" t="s">
        <v>347</v>
      </c>
      <c r="D6366" s="9" t="s">
        <v>153</v>
      </c>
      <c r="E6366" s="9" t="s">
        <v>775</v>
      </c>
      <c r="F6366" s="12">
        <v>44314</v>
      </c>
      <c r="G6366" s="12" t="str">
        <f>VLOOKUP(Table3[[#This Row],[Product ID]],[1]Products!$A:$G,2,0)</f>
        <v>Product 46</v>
      </c>
      <c r="H6366" s="22">
        <v>1</v>
      </c>
      <c r="I6366" s="9">
        <f>VLOOKUP('Consolidtaed Data'!$B250,[1]Products!$A:$G,4,0)</f>
        <v>1052</v>
      </c>
      <c r="J6366" s="9">
        <f>VLOOKUP('Consolidtaed Data'!$B250,[1]Products!$A:$G,3,0)</f>
        <v>589</v>
      </c>
      <c r="K6366" s="9">
        <f>'Consolidtaed Data'!$J250*'Consolidtaed Data'!$H250</f>
        <v>732</v>
      </c>
      <c r="L6366" s="9">
        <f>'Consolidtaed Data'!$I250*'Consolidtaed Data'!$H250</f>
        <v>1077</v>
      </c>
      <c r="M6366" s="9">
        <f>'Consolidtaed Data'!$L250-'Consolidtaed Data'!$K250</f>
        <v>1302</v>
      </c>
      <c r="N6366" s="9" t="str">
        <f>VLOOKUP('Consolidtaed Data'!$C250,[1]Locations!$A:$O,2,0)</f>
        <v>Murrieta</v>
      </c>
      <c r="O6366" s="9" t="str">
        <f>VLOOKUP('Consolidtaed Data'!$D250,'[1]Sales People'!$A:$B,2,0)</f>
        <v>Ernest Wagner</v>
      </c>
      <c r="P6366" s="9" t="str">
        <f>VLOOKUP('Consolidtaed Data'!$E250,[1]Customers!$A:$B,2,0)</f>
        <v>Andrew Graham</v>
      </c>
      <c r="Q6366" s="11">
        <f>WEEKDAY('Consolidtaed Data'!$F250)</f>
        <v>7</v>
      </c>
      <c r="R6366" s="9">
        <f>MONTH('Consolidtaed Data'!$F250)</f>
        <v>1</v>
      </c>
      <c r="S6366" s="9" t="str">
        <f>TEXT(Table3[[#This Row],[Purchase Date]],"MMMM")</f>
        <v>April</v>
      </c>
      <c r="T6366" s="9">
        <f>YEAR('Consolidtaed Data'!$F250)</f>
        <v>2020</v>
      </c>
    </row>
    <row r="6367" spans="1:20" x14ac:dyDescent="0.3">
      <c r="A6367" s="9" t="s">
        <v>7393</v>
      </c>
      <c r="B6367" s="9" t="s">
        <v>338</v>
      </c>
      <c r="C6367" s="9" t="s">
        <v>231</v>
      </c>
      <c r="D6367" s="9" t="s">
        <v>83</v>
      </c>
      <c r="E6367" s="9" t="s">
        <v>958</v>
      </c>
      <c r="F6367" s="12">
        <v>44314</v>
      </c>
      <c r="G6367" s="12" t="str">
        <f>VLOOKUP(Table3[[#This Row],[Product ID]],[1]Products!$A:$G,2,0)</f>
        <v>Product 95</v>
      </c>
      <c r="H6367" s="22">
        <v>1</v>
      </c>
      <c r="I6367" s="9">
        <f>VLOOKUP('Consolidtaed Data'!$B350,[1]Products!$A:$G,4,0)</f>
        <v>400</v>
      </c>
      <c r="J6367" s="9">
        <f>VLOOKUP('Consolidtaed Data'!$B350,[1]Products!$A:$G,3,0)</f>
        <v>208</v>
      </c>
      <c r="K6367" s="9">
        <f>'Consolidtaed Data'!$J350*'Consolidtaed Data'!$H350</f>
        <v>420</v>
      </c>
      <c r="L6367" s="9">
        <f>'Consolidtaed Data'!$I350*'Consolidtaed Data'!$H350</f>
        <v>584</v>
      </c>
      <c r="M6367" s="9">
        <f>'Consolidtaed Data'!$L350-'Consolidtaed Data'!$K350</f>
        <v>580</v>
      </c>
      <c r="N6367" s="9" t="str">
        <f>VLOOKUP('Consolidtaed Data'!$C350,[1]Locations!$A:$O,2,0)</f>
        <v>Garden Grove</v>
      </c>
      <c r="O6367" s="9" t="str">
        <f>VLOOKUP('Consolidtaed Data'!$D350,'[1]Sales People'!$A:$B,2,0)</f>
        <v>Andrew Bowman</v>
      </c>
      <c r="P6367" s="9" t="str">
        <f>VLOOKUP('Consolidtaed Data'!$E350,[1]Customers!$A:$B,2,0)</f>
        <v>Donald Stanley</v>
      </c>
      <c r="Q6367" s="11">
        <f>WEEKDAY('Consolidtaed Data'!$F350)</f>
        <v>6</v>
      </c>
      <c r="R6367" s="9">
        <f>MONTH('Consolidtaed Data'!$F350)</f>
        <v>1</v>
      </c>
      <c r="S6367" s="9" t="str">
        <f>TEXT(Table3[[#This Row],[Purchase Date]],"MMMM")</f>
        <v>April</v>
      </c>
      <c r="T6367" s="9">
        <f>YEAR('Consolidtaed Data'!$F350)</f>
        <v>2020</v>
      </c>
    </row>
    <row r="6368" spans="1:20" x14ac:dyDescent="0.3">
      <c r="A6368" s="9" t="s">
        <v>7394</v>
      </c>
      <c r="B6368" s="9" t="s">
        <v>580</v>
      </c>
      <c r="C6368" s="9" t="s">
        <v>289</v>
      </c>
      <c r="D6368" s="9" t="s">
        <v>131</v>
      </c>
      <c r="E6368" s="9" t="s">
        <v>465</v>
      </c>
      <c r="F6368" s="12">
        <v>44314</v>
      </c>
      <c r="G6368" s="12" t="str">
        <f>VLOOKUP(Table3[[#This Row],[Product ID]],[1]Products!$A:$G,2,0)</f>
        <v>Product 1</v>
      </c>
      <c r="H6368" s="22">
        <v>4</v>
      </c>
      <c r="I6368" s="9">
        <f>VLOOKUP('Consolidtaed Data'!$B416,[1]Products!$A:$G,4,0)</f>
        <v>684</v>
      </c>
      <c r="J6368" s="9">
        <f>VLOOKUP('Consolidtaed Data'!$B416,[1]Products!$A:$G,3,0)</f>
        <v>561</v>
      </c>
      <c r="K6368" s="9">
        <f>'Consolidtaed Data'!$J416*'Consolidtaed Data'!$H416</f>
        <v>260</v>
      </c>
      <c r="L6368" s="9">
        <f>'Consolidtaed Data'!$I416*'Consolidtaed Data'!$H416</f>
        <v>362</v>
      </c>
      <c r="M6368" s="9">
        <f>'Consolidtaed Data'!$L416-'Consolidtaed Data'!$K416</f>
        <v>406</v>
      </c>
      <c r="N6368" s="9" t="str">
        <f>VLOOKUP('Consolidtaed Data'!$C416,[1]Locations!$A:$O,2,0)</f>
        <v>Garden Grove</v>
      </c>
      <c r="O6368" s="9" t="str">
        <f>VLOOKUP('Consolidtaed Data'!$D416,'[1]Sales People'!$A:$B,2,0)</f>
        <v>Joshua Taylor</v>
      </c>
      <c r="P6368" s="9" t="str">
        <f>VLOOKUP('Consolidtaed Data'!$E416,[1]Customers!$A:$B,2,0)</f>
        <v>Eric Moore</v>
      </c>
      <c r="Q6368" s="11">
        <f>WEEKDAY('Consolidtaed Data'!$F416)</f>
        <v>4</v>
      </c>
      <c r="R6368" s="9">
        <f>MONTH('Consolidtaed Data'!$F416)</f>
        <v>1</v>
      </c>
      <c r="S6368" s="9" t="str">
        <f>TEXT(Table3[[#This Row],[Purchase Date]],"MMMM")</f>
        <v>April</v>
      </c>
      <c r="T6368" s="9">
        <f>YEAR('Consolidtaed Data'!$F416)</f>
        <v>2020</v>
      </c>
    </row>
    <row r="6369" spans="1:20" x14ac:dyDescent="0.3">
      <c r="A6369" s="9" t="s">
        <v>7395</v>
      </c>
      <c r="B6369" s="9" t="s">
        <v>225</v>
      </c>
      <c r="C6369" s="9" t="s">
        <v>201</v>
      </c>
      <c r="D6369" s="9" t="s">
        <v>143</v>
      </c>
      <c r="E6369" s="9" t="s">
        <v>810</v>
      </c>
      <c r="F6369" s="12">
        <v>44314</v>
      </c>
      <c r="G6369" s="12" t="str">
        <f>VLOOKUP(Table3[[#This Row],[Product ID]],[1]Products!$A:$G,2,0)</f>
        <v>Product 24</v>
      </c>
      <c r="H6369" s="22">
        <v>1</v>
      </c>
      <c r="I6369" s="9">
        <f>VLOOKUP('Consolidtaed Data'!$B493,[1]Products!$A:$G,4,0)</f>
        <v>2396</v>
      </c>
      <c r="J6369" s="9">
        <f>VLOOKUP('Consolidtaed Data'!$B493,[1]Products!$A:$G,3,0)</f>
        <v>1965</v>
      </c>
      <c r="K6369" s="9">
        <f>'Consolidtaed Data'!$J493*'Consolidtaed Data'!$H493</f>
        <v>765</v>
      </c>
      <c r="L6369" s="9">
        <f>'Consolidtaed Data'!$I493*'Consolidtaed Data'!$H493</f>
        <v>1176</v>
      </c>
      <c r="M6369" s="9">
        <f>'Consolidtaed Data'!$L493-'Consolidtaed Data'!$K493</f>
        <v>88</v>
      </c>
      <c r="N6369" s="9" t="str">
        <f>VLOOKUP('Consolidtaed Data'!$C493,[1]Locations!$A:$O,2,0)</f>
        <v>San Bernardino</v>
      </c>
      <c r="O6369" s="9" t="str">
        <f>VLOOKUP('Consolidtaed Data'!$D493,'[1]Sales People'!$A:$B,2,0)</f>
        <v>Eugene Holmes</v>
      </c>
      <c r="P6369" s="9" t="str">
        <f>VLOOKUP('Consolidtaed Data'!$E493,[1]Customers!$A:$B,2,0)</f>
        <v>Willie Hicks</v>
      </c>
      <c r="Q6369" s="11">
        <f>WEEKDAY('Consolidtaed Data'!$F493)</f>
        <v>3</v>
      </c>
      <c r="R6369" s="9">
        <f>MONTH('Consolidtaed Data'!$F493)</f>
        <v>2</v>
      </c>
      <c r="S6369" s="9" t="str">
        <f>TEXT(Table3[[#This Row],[Purchase Date]],"MMMM")</f>
        <v>April</v>
      </c>
      <c r="T6369" s="9">
        <f>YEAR('Consolidtaed Data'!$F493)</f>
        <v>2020</v>
      </c>
    </row>
    <row r="6370" spans="1:20" x14ac:dyDescent="0.3">
      <c r="A6370" s="9" t="s">
        <v>7396</v>
      </c>
      <c r="B6370" s="9" t="s">
        <v>168</v>
      </c>
      <c r="C6370" s="9" t="s">
        <v>394</v>
      </c>
      <c r="D6370" s="9" t="s">
        <v>80</v>
      </c>
      <c r="E6370" s="9" t="s">
        <v>353</v>
      </c>
      <c r="F6370" s="12">
        <v>44314</v>
      </c>
      <c r="G6370" s="12" t="str">
        <f>VLOOKUP(Table3[[#This Row],[Product ID]],[1]Products!$A:$G,2,0)</f>
        <v>Product 26</v>
      </c>
      <c r="H6370" s="22">
        <v>1</v>
      </c>
      <c r="I6370" s="9">
        <f>VLOOKUP('Consolidtaed Data'!$B1254,[1]Products!$A:$G,4,0)</f>
        <v>871</v>
      </c>
      <c r="J6370" s="9">
        <f>VLOOKUP('Consolidtaed Data'!$B1254,[1]Products!$A:$G,3,0)</f>
        <v>540</v>
      </c>
      <c r="K6370" s="9">
        <f>'Consolidtaed Data'!$J1254*'Consolidtaed Data'!$H1254</f>
        <v>183</v>
      </c>
      <c r="L6370" s="9">
        <f>'Consolidtaed Data'!$I1254*'Consolidtaed Data'!$H1254</f>
        <v>285</v>
      </c>
      <c r="M6370" s="9">
        <f>'Consolidtaed Data'!$L1254-'Consolidtaed Data'!$K1254</f>
        <v>212</v>
      </c>
      <c r="N6370" s="9" t="str">
        <f>VLOOKUP('Consolidtaed Data'!$C1254,[1]Locations!$A:$O,2,0)</f>
        <v>Palmdale</v>
      </c>
      <c r="O6370" s="9" t="str">
        <f>VLOOKUP('Consolidtaed Data'!$D1254,'[1]Sales People'!$A:$B,2,0)</f>
        <v>Brian Hansen</v>
      </c>
      <c r="P6370" s="9" t="str">
        <f>VLOOKUP('Consolidtaed Data'!$E1254,[1]Customers!$A:$B,2,0)</f>
        <v>Jonathan Moreno</v>
      </c>
      <c r="Q6370" s="11">
        <f>WEEKDAY('Consolidtaed Data'!$F1254)</f>
        <v>4</v>
      </c>
      <c r="R6370" s="9">
        <f>MONTH('Consolidtaed Data'!$F1254)</f>
        <v>4</v>
      </c>
      <c r="S6370" s="9" t="str">
        <f>TEXT(Table3[[#This Row],[Purchase Date]],"MMMM")</f>
        <v>April</v>
      </c>
      <c r="T6370" s="9">
        <f>YEAR('Consolidtaed Data'!$F1254)</f>
        <v>2020</v>
      </c>
    </row>
    <row r="6371" spans="1:20" x14ac:dyDescent="0.3">
      <c r="A6371" s="9" t="s">
        <v>7397</v>
      </c>
      <c r="B6371" s="9" t="s">
        <v>151</v>
      </c>
      <c r="C6371" s="9" t="s">
        <v>42</v>
      </c>
      <c r="D6371" s="9" t="s">
        <v>56</v>
      </c>
      <c r="E6371" s="9" t="s">
        <v>1031</v>
      </c>
      <c r="F6371" s="12">
        <v>44314</v>
      </c>
      <c r="G6371" s="12" t="str">
        <f>VLOOKUP(Table3[[#This Row],[Product ID]],[1]Products!$A:$G,2,0)</f>
        <v>Product 94</v>
      </c>
      <c r="H6371" s="22">
        <v>2</v>
      </c>
      <c r="I6371" s="9">
        <f>VLOOKUP('Consolidtaed Data'!$B1391,[1]Products!$A:$G,4,0)</f>
        <v>400</v>
      </c>
      <c r="J6371" s="9">
        <f>VLOOKUP('Consolidtaed Data'!$B1391,[1]Products!$A:$G,3,0)</f>
        <v>208</v>
      </c>
      <c r="K6371" s="9">
        <f>'Consolidtaed Data'!$J1391*'Consolidtaed Data'!$H1391</f>
        <v>3519</v>
      </c>
      <c r="L6371" s="9">
        <f>'Consolidtaed Data'!$I1391*'Consolidtaed Data'!$H1391</f>
        <v>5586</v>
      </c>
      <c r="M6371" s="9">
        <f>'Consolidtaed Data'!$L1391-'Consolidtaed Data'!$K1391</f>
        <v>1218</v>
      </c>
      <c r="N6371" s="9" t="str">
        <f>VLOOKUP('Consolidtaed Data'!$C1391,[1]Locations!$A:$O,2,0)</f>
        <v>Victorville</v>
      </c>
      <c r="O6371" s="9" t="str">
        <f>VLOOKUP('Consolidtaed Data'!$D1391,'[1]Sales People'!$A:$B,2,0)</f>
        <v>Clarence Fox</v>
      </c>
      <c r="P6371" s="9" t="str">
        <f>VLOOKUP('Consolidtaed Data'!$E1391,[1]Customers!$A:$B,2,0)</f>
        <v>Jose Barnes</v>
      </c>
      <c r="Q6371" s="11">
        <f>WEEKDAY('Consolidtaed Data'!$F1391)</f>
        <v>1</v>
      </c>
      <c r="R6371" s="9">
        <f>MONTH('Consolidtaed Data'!$F1391)</f>
        <v>4</v>
      </c>
      <c r="S6371" s="9" t="str">
        <f>TEXT(Table3[[#This Row],[Purchase Date]],"MMMM")</f>
        <v>April</v>
      </c>
      <c r="T6371" s="9">
        <f>YEAR('Consolidtaed Data'!$F1391)</f>
        <v>2020</v>
      </c>
    </row>
    <row r="6372" spans="1:20" x14ac:dyDescent="0.3">
      <c r="A6372" s="9" t="s">
        <v>7398</v>
      </c>
      <c r="B6372" s="9" t="s">
        <v>418</v>
      </c>
      <c r="C6372" s="9" t="s">
        <v>228</v>
      </c>
      <c r="D6372" s="9" t="s">
        <v>281</v>
      </c>
      <c r="E6372" s="9" t="s">
        <v>474</v>
      </c>
      <c r="F6372" s="12">
        <v>44314</v>
      </c>
      <c r="G6372" s="12" t="str">
        <f>VLOOKUP(Table3[[#This Row],[Product ID]],[1]Products!$A:$G,2,0)</f>
        <v>Product 82</v>
      </c>
      <c r="H6372" s="22">
        <v>2</v>
      </c>
      <c r="I6372" s="9">
        <f>VLOOKUP('Consolidtaed Data'!$B1630,[1]Products!$A:$G,4,0)</f>
        <v>2391</v>
      </c>
      <c r="J6372" s="9">
        <f>VLOOKUP('Consolidtaed Data'!$B1630,[1]Products!$A:$G,3,0)</f>
        <v>1291</v>
      </c>
      <c r="K6372" s="9">
        <f>'Consolidtaed Data'!$J1630*'Consolidtaed Data'!$H1630</f>
        <v>1518</v>
      </c>
      <c r="L6372" s="9">
        <f>'Consolidtaed Data'!$I1630*'Consolidtaed Data'!$H1630</f>
        <v>2410</v>
      </c>
      <c r="M6372" s="9">
        <f>'Consolidtaed Data'!$L1630-'Consolidtaed Data'!$K1630</f>
        <v>428</v>
      </c>
      <c r="N6372" s="9" t="str">
        <f>VLOOKUP('Consolidtaed Data'!$C1630,[1]Locations!$A:$O,2,0)</f>
        <v>Irvine</v>
      </c>
      <c r="O6372" s="9" t="str">
        <f>VLOOKUP('Consolidtaed Data'!$D1630,'[1]Sales People'!$A:$B,2,0)</f>
        <v>Sean Miller</v>
      </c>
      <c r="P6372" s="9" t="str">
        <f>VLOOKUP('Consolidtaed Data'!$E1630,[1]Customers!$A:$B,2,0)</f>
        <v>Anthony Fisher</v>
      </c>
      <c r="Q6372" s="11">
        <f>WEEKDAY('Consolidtaed Data'!$F1630)</f>
        <v>4</v>
      </c>
      <c r="R6372" s="9">
        <f>MONTH('Consolidtaed Data'!$F1630)</f>
        <v>4</v>
      </c>
      <c r="S6372" s="9" t="str">
        <f>TEXT(Table3[[#This Row],[Purchase Date]],"MMMM")</f>
        <v>April</v>
      </c>
      <c r="T6372" s="9">
        <f>YEAR('Consolidtaed Data'!$F1630)</f>
        <v>2020</v>
      </c>
    </row>
    <row r="6373" spans="1:20" x14ac:dyDescent="0.3">
      <c r="A6373" s="9" t="s">
        <v>7399</v>
      </c>
      <c r="B6373" s="9" t="s">
        <v>742</v>
      </c>
      <c r="C6373" s="9" t="s">
        <v>39</v>
      </c>
      <c r="D6373" s="9" t="s">
        <v>197</v>
      </c>
      <c r="E6373" s="9" t="s">
        <v>515</v>
      </c>
      <c r="F6373" s="12">
        <v>44314</v>
      </c>
      <c r="G6373" s="12" t="str">
        <f>VLOOKUP(Table3[[#This Row],[Product ID]],[1]Products!$A:$G,2,0)</f>
        <v>Product 90</v>
      </c>
      <c r="H6373" s="22">
        <v>3</v>
      </c>
      <c r="I6373" s="9">
        <f>VLOOKUP('Consolidtaed Data'!$B1978,[1]Products!$A:$G,4,0)</f>
        <v>35</v>
      </c>
      <c r="J6373" s="9">
        <f>VLOOKUP('Consolidtaed Data'!$B1978,[1]Products!$A:$G,3,0)</f>
        <v>22</v>
      </c>
      <c r="K6373" s="9">
        <f>'Consolidtaed Data'!$J1978*'Consolidtaed Data'!$H1978</f>
        <v>3032</v>
      </c>
      <c r="L6373" s="9">
        <f>'Consolidtaed Data'!$I1978*'Consolidtaed Data'!$H1978</f>
        <v>3566</v>
      </c>
      <c r="M6373" s="9">
        <f>'Consolidtaed Data'!$L1978-'Consolidtaed Data'!$K1978</f>
        <v>606</v>
      </c>
      <c r="N6373" s="9" t="str">
        <f>VLOOKUP('Consolidtaed Data'!$C1978,[1]Locations!$A:$O,2,0)</f>
        <v>Burbank</v>
      </c>
      <c r="O6373" s="9" t="str">
        <f>VLOOKUP('Consolidtaed Data'!$D1978,'[1]Sales People'!$A:$B,2,0)</f>
        <v>Howard Sims</v>
      </c>
      <c r="P6373" s="9" t="str">
        <f>VLOOKUP('Consolidtaed Data'!$E1978,[1]Customers!$A:$B,2,0)</f>
        <v>Shawn Wallace</v>
      </c>
      <c r="Q6373" s="11">
        <f>WEEKDAY('Consolidtaed Data'!$F1978)</f>
        <v>1</v>
      </c>
      <c r="R6373" s="9">
        <f>MONTH('Consolidtaed Data'!$F1978)</f>
        <v>5</v>
      </c>
      <c r="S6373" s="9" t="str">
        <f>TEXT(Table3[[#This Row],[Purchase Date]],"MMMM")</f>
        <v>April</v>
      </c>
      <c r="T6373" s="9">
        <f>YEAR('Consolidtaed Data'!$F1978)</f>
        <v>2020</v>
      </c>
    </row>
    <row r="6374" spans="1:20" x14ac:dyDescent="0.3">
      <c r="A6374" s="9" t="s">
        <v>7400</v>
      </c>
      <c r="B6374" s="9" t="s">
        <v>393</v>
      </c>
      <c r="C6374" s="9" t="s">
        <v>469</v>
      </c>
      <c r="D6374" s="9" t="s">
        <v>229</v>
      </c>
      <c r="E6374" s="9" t="s">
        <v>1243</v>
      </c>
      <c r="F6374" s="12">
        <v>44314</v>
      </c>
      <c r="G6374" s="12" t="str">
        <f>VLOOKUP(Table3[[#This Row],[Product ID]],[1]Products!$A:$G,2,0)</f>
        <v>Product 84</v>
      </c>
      <c r="H6374" s="22">
        <v>2</v>
      </c>
      <c r="I6374" s="9">
        <f>VLOOKUP('Consolidtaed Data'!$B2463,[1]Products!$A:$G,4,0)</f>
        <v>1414</v>
      </c>
      <c r="J6374" s="9">
        <f>VLOOKUP('Consolidtaed Data'!$B2463,[1]Products!$A:$G,3,0)</f>
        <v>962</v>
      </c>
      <c r="K6374" s="9">
        <f>'Consolidtaed Data'!$J2463*'Consolidtaed Data'!$H2463</f>
        <v>4216</v>
      </c>
      <c r="L6374" s="9">
        <f>'Consolidtaed Data'!$I2463*'Consolidtaed Data'!$H2463</f>
        <v>5620</v>
      </c>
      <c r="M6374" s="9">
        <f>'Consolidtaed Data'!$L2463-'Consolidtaed Data'!$K2463</f>
        <v>944</v>
      </c>
      <c r="N6374" s="9" t="str">
        <f>VLOOKUP('Consolidtaed Data'!$C2463,[1]Locations!$A:$O,2,0)</f>
        <v>Temecula</v>
      </c>
      <c r="O6374" s="9" t="str">
        <f>VLOOKUP('Consolidtaed Data'!$D2463,'[1]Sales People'!$A:$B,2,0)</f>
        <v>Kenneth Bradley</v>
      </c>
      <c r="P6374" s="9" t="str">
        <f>VLOOKUP('Consolidtaed Data'!$E2463,[1]Customers!$A:$B,2,0)</f>
        <v>Jerry Barnes</v>
      </c>
      <c r="Q6374" s="11">
        <f>WEEKDAY('Consolidtaed Data'!$F2463)</f>
        <v>7</v>
      </c>
      <c r="R6374" s="9">
        <f>MONTH('Consolidtaed Data'!$F2463)</f>
        <v>6</v>
      </c>
      <c r="S6374" s="9" t="str">
        <f>TEXT(Table3[[#This Row],[Purchase Date]],"MMMM")</f>
        <v>April</v>
      </c>
      <c r="T6374" s="9">
        <f>YEAR('Consolidtaed Data'!$F2463)</f>
        <v>2020</v>
      </c>
    </row>
    <row r="6375" spans="1:20" x14ac:dyDescent="0.3">
      <c r="A6375" s="9" t="s">
        <v>7401</v>
      </c>
      <c r="B6375" s="9" t="s">
        <v>116</v>
      </c>
      <c r="C6375" s="9" t="s">
        <v>344</v>
      </c>
      <c r="D6375" s="9" t="s">
        <v>329</v>
      </c>
      <c r="E6375" s="9" t="s">
        <v>2028</v>
      </c>
      <c r="F6375" s="12">
        <v>44314</v>
      </c>
      <c r="G6375" s="12" t="str">
        <f>VLOOKUP(Table3[[#This Row],[Product ID]],[1]Products!$A:$G,2,0)</f>
        <v>Product 55</v>
      </c>
      <c r="H6375" s="22">
        <v>1</v>
      </c>
      <c r="I6375" s="9">
        <f>VLOOKUP('Consolidtaed Data'!$B2732,[1]Products!$A:$G,4,0)</f>
        <v>2396</v>
      </c>
      <c r="J6375" s="9">
        <f>VLOOKUP('Consolidtaed Data'!$B2732,[1]Products!$A:$G,3,0)</f>
        <v>1965</v>
      </c>
      <c r="K6375" s="9">
        <f>'Consolidtaed Data'!$J2732*'Consolidtaed Data'!$H2732</f>
        <v>1301</v>
      </c>
      <c r="L6375" s="9">
        <f>'Consolidtaed Data'!$I2732*'Consolidtaed Data'!$H2732</f>
        <v>1587</v>
      </c>
      <c r="M6375" s="9">
        <f>'Consolidtaed Data'!$L2732-'Consolidtaed Data'!$K2732</f>
        <v>1800</v>
      </c>
      <c r="N6375" s="9" t="str">
        <f>VLOOKUP('Consolidtaed Data'!$C2732,[1]Locations!$A:$O,2,0)</f>
        <v>East Los Angeles</v>
      </c>
      <c r="O6375" s="9" t="str">
        <f>VLOOKUP('Consolidtaed Data'!$D2732,'[1]Sales People'!$A:$B,2,0)</f>
        <v>Carl Elliott</v>
      </c>
      <c r="P6375" s="9" t="str">
        <f>VLOOKUP('Consolidtaed Data'!$E2732,[1]Customers!$A:$B,2,0)</f>
        <v>Earl Ortiz</v>
      </c>
      <c r="Q6375" s="11">
        <f>WEEKDAY('Consolidtaed Data'!$F2732)</f>
        <v>1</v>
      </c>
      <c r="R6375" s="9">
        <f>MONTH('Consolidtaed Data'!$F2732)</f>
        <v>7</v>
      </c>
      <c r="S6375" s="9" t="str">
        <f>TEXT(Table3[[#This Row],[Purchase Date]],"MMMM")</f>
        <v>April</v>
      </c>
      <c r="T6375" s="9">
        <f>YEAR('Consolidtaed Data'!$F2732)</f>
        <v>2020</v>
      </c>
    </row>
    <row r="6376" spans="1:20" x14ac:dyDescent="0.3">
      <c r="A6376" s="9" t="s">
        <v>7402</v>
      </c>
      <c r="B6376" s="9" t="s">
        <v>572</v>
      </c>
      <c r="C6376" s="9" t="s">
        <v>275</v>
      </c>
      <c r="D6376" s="9" t="s">
        <v>374</v>
      </c>
      <c r="E6376" s="9" t="s">
        <v>1594</v>
      </c>
      <c r="F6376" s="12">
        <v>44314</v>
      </c>
      <c r="G6376" s="12" t="str">
        <f>VLOOKUP(Table3[[#This Row],[Product ID]],[1]Products!$A:$G,2,0)</f>
        <v>Product 22</v>
      </c>
      <c r="H6376" s="22">
        <v>2</v>
      </c>
      <c r="I6376" s="9">
        <f>VLOOKUP('Consolidtaed Data'!$B2801,[1]Products!$A:$G,4,0)</f>
        <v>913</v>
      </c>
      <c r="J6376" s="9">
        <f>VLOOKUP('Consolidtaed Data'!$B2801,[1]Products!$A:$G,3,0)</f>
        <v>584</v>
      </c>
      <c r="K6376" s="9">
        <f>'Consolidtaed Data'!$J2801*'Consolidtaed Data'!$H2801</f>
        <v>1902</v>
      </c>
      <c r="L6376" s="9">
        <f>'Consolidtaed Data'!$I2801*'Consolidtaed Data'!$H2801</f>
        <v>2640</v>
      </c>
      <c r="M6376" s="9">
        <f>'Consolidtaed Data'!$L2801-'Consolidtaed Data'!$K2801</f>
        <v>1018</v>
      </c>
      <c r="N6376" s="9" t="str">
        <f>VLOOKUP('Consolidtaed Data'!$C2801,[1]Locations!$A:$O,2,0)</f>
        <v>Irvine</v>
      </c>
      <c r="O6376" s="9" t="str">
        <f>VLOOKUP('Consolidtaed Data'!$D2801,'[1]Sales People'!$A:$B,2,0)</f>
        <v>Ryan Welch</v>
      </c>
      <c r="P6376" s="9" t="str">
        <f>VLOOKUP('Consolidtaed Data'!$E2801,[1]Customers!$A:$B,2,0)</f>
        <v>Joshua Garza</v>
      </c>
      <c r="Q6376" s="11">
        <f>WEEKDAY('Consolidtaed Data'!$F2801)</f>
        <v>6</v>
      </c>
      <c r="R6376" s="9">
        <f>MONTH('Consolidtaed Data'!$F2801)</f>
        <v>7</v>
      </c>
      <c r="S6376" s="9" t="str">
        <f>TEXT(Table3[[#This Row],[Purchase Date]],"MMMM")</f>
        <v>April</v>
      </c>
      <c r="T6376" s="9">
        <f>YEAR('Consolidtaed Data'!$F2801)</f>
        <v>2020</v>
      </c>
    </row>
    <row r="6377" spans="1:20" x14ac:dyDescent="0.3">
      <c r="A6377" s="9" t="s">
        <v>7403</v>
      </c>
      <c r="B6377" s="9" t="s">
        <v>397</v>
      </c>
      <c r="C6377" s="9" t="s">
        <v>157</v>
      </c>
      <c r="D6377" s="9" t="s">
        <v>153</v>
      </c>
      <c r="E6377" s="9" t="s">
        <v>217</v>
      </c>
      <c r="F6377" s="12">
        <v>44315</v>
      </c>
      <c r="G6377" s="12" t="str">
        <f>VLOOKUP(Table3[[#This Row],[Product ID]],[1]Products!$A:$G,2,0)</f>
        <v>Product 20</v>
      </c>
      <c r="H6377" s="22">
        <v>1</v>
      </c>
      <c r="I6377" s="9">
        <f>VLOOKUP('Consolidtaed Data'!$B38,[1]Products!$A:$G,4,0)</f>
        <v>1887</v>
      </c>
      <c r="J6377" s="9">
        <f>VLOOKUP('Consolidtaed Data'!$B38,[1]Products!$A:$G,3,0)</f>
        <v>1378</v>
      </c>
      <c r="K6377" s="9">
        <f>'Consolidtaed Data'!$J38*'Consolidtaed Data'!$H38</f>
        <v>3548</v>
      </c>
      <c r="L6377" s="9">
        <f>'Consolidtaed Data'!$I38*'Consolidtaed Data'!$H38</f>
        <v>4928</v>
      </c>
      <c r="M6377" s="9">
        <f>'Consolidtaed Data'!$L38-'Consolidtaed Data'!$K38</f>
        <v>2028</v>
      </c>
      <c r="N6377" s="9" t="str">
        <f>VLOOKUP('Consolidtaed Data'!$C38,[1]Locations!$A:$O,2,0)</f>
        <v>Antioch</v>
      </c>
      <c r="O6377" s="9" t="str">
        <f>VLOOKUP('Consolidtaed Data'!$D38,'[1]Sales People'!$A:$B,2,0)</f>
        <v>Brian Davis</v>
      </c>
      <c r="P6377" s="9" t="str">
        <f>VLOOKUP('Consolidtaed Data'!$E38,[1]Customers!$A:$B,2,0)</f>
        <v>Jesse Castillo</v>
      </c>
      <c r="Q6377" s="11">
        <f>WEEKDAY('Consolidtaed Data'!$F38)</f>
        <v>6</v>
      </c>
      <c r="R6377" s="9">
        <f>MONTH('Consolidtaed Data'!$F38)</f>
        <v>1</v>
      </c>
      <c r="S6377" s="9" t="str">
        <f>TEXT(Table3[[#This Row],[Purchase Date]],"MMMM")</f>
        <v>April</v>
      </c>
      <c r="T6377" s="9">
        <f>YEAR('Consolidtaed Data'!$F38)</f>
        <v>2020</v>
      </c>
    </row>
    <row r="6378" spans="1:20" x14ac:dyDescent="0.3">
      <c r="A6378" s="9" t="s">
        <v>7404</v>
      </c>
      <c r="B6378" s="9" t="s">
        <v>526</v>
      </c>
      <c r="C6378" s="9" t="s">
        <v>412</v>
      </c>
      <c r="D6378" s="9" t="s">
        <v>149</v>
      </c>
      <c r="E6378" s="9" t="s">
        <v>532</v>
      </c>
      <c r="F6378" s="12">
        <v>44315</v>
      </c>
      <c r="G6378" s="12" t="str">
        <f>VLOOKUP(Table3[[#This Row],[Product ID]],[1]Products!$A:$G,2,0)</f>
        <v>Product 14</v>
      </c>
      <c r="H6378" s="22">
        <v>1</v>
      </c>
      <c r="I6378" s="9">
        <f>VLOOKUP('Consolidtaed Data'!$B135,[1]Products!$A:$G,4,0)</f>
        <v>913</v>
      </c>
      <c r="J6378" s="9">
        <f>VLOOKUP('Consolidtaed Data'!$B135,[1]Products!$A:$G,3,0)</f>
        <v>584</v>
      </c>
      <c r="K6378" s="9">
        <f>'Consolidtaed Data'!$J135*'Consolidtaed Data'!$H135</f>
        <v>455</v>
      </c>
      <c r="L6378" s="9">
        <f>'Consolidtaed Data'!$I135*'Consolidtaed Data'!$H135</f>
        <v>799</v>
      </c>
      <c r="M6378" s="9">
        <f>'Consolidtaed Data'!$L135-'Consolidtaed Data'!$K135</f>
        <v>722</v>
      </c>
      <c r="N6378" s="9" t="str">
        <f>VLOOKUP('Consolidtaed Data'!$C135,[1]Locations!$A:$O,2,0)</f>
        <v>San Francisco</v>
      </c>
      <c r="O6378" s="9" t="str">
        <f>VLOOKUP('Consolidtaed Data'!$D135,'[1]Sales People'!$A:$B,2,0)</f>
        <v>Brian Davis</v>
      </c>
      <c r="P6378" s="9" t="str">
        <f>VLOOKUP('Consolidtaed Data'!$E135,[1]Customers!$A:$B,2,0)</f>
        <v>Larry Ray</v>
      </c>
      <c r="Q6378" s="11">
        <f>WEEKDAY('Consolidtaed Data'!$F135)</f>
        <v>7</v>
      </c>
      <c r="R6378" s="9">
        <f>MONTH('Consolidtaed Data'!$F135)</f>
        <v>1</v>
      </c>
      <c r="S6378" s="9" t="str">
        <f>TEXT(Table3[[#This Row],[Purchase Date]],"MMMM")</f>
        <v>April</v>
      </c>
      <c r="T6378" s="9">
        <f>YEAR('Consolidtaed Data'!$F135)</f>
        <v>2020</v>
      </c>
    </row>
    <row r="6379" spans="1:20" x14ac:dyDescent="0.3">
      <c r="A6379" s="9" t="s">
        <v>7405</v>
      </c>
      <c r="B6379" s="9" t="s">
        <v>366</v>
      </c>
      <c r="C6379" s="9" t="s">
        <v>94</v>
      </c>
      <c r="D6379" s="9" t="s">
        <v>80</v>
      </c>
      <c r="E6379" s="9" t="s">
        <v>1258</v>
      </c>
      <c r="F6379" s="12">
        <v>44315</v>
      </c>
      <c r="G6379" s="12" t="str">
        <f>VLOOKUP(Table3[[#This Row],[Product ID]],[1]Products!$A:$G,2,0)</f>
        <v>Product 39</v>
      </c>
      <c r="H6379" s="22">
        <v>4</v>
      </c>
      <c r="I6379" s="9">
        <f>VLOOKUP('Consolidtaed Data'!$B536,[1]Products!$A:$G,4,0)</f>
        <v>1967</v>
      </c>
      <c r="J6379" s="9">
        <f>VLOOKUP('Consolidtaed Data'!$B536,[1]Products!$A:$G,3,0)</f>
        <v>1397</v>
      </c>
      <c r="K6379" s="9">
        <f>'Consolidtaed Data'!$J536*'Consolidtaed Data'!$H536</f>
        <v>1178</v>
      </c>
      <c r="L6379" s="9">
        <f>'Consolidtaed Data'!$I536*'Consolidtaed Data'!$H536</f>
        <v>2104</v>
      </c>
      <c r="M6379" s="9">
        <f>'Consolidtaed Data'!$L536-'Consolidtaed Data'!$K536</f>
        <v>612</v>
      </c>
      <c r="N6379" s="9" t="str">
        <f>VLOOKUP('Consolidtaed Data'!$C536,[1]Locations!$A:$O,2,0)</f>
        <v>Corona</v>
      </c>
      <c r="O6379" s="9" t="str">
        <f>VLOOKUP('Consolidtaed Data'!$D536,'[1]Sales People'!$A:$B,2,0)</f>
        <v>Kenneth Bradley</v>
      </c>
      <c r="P6379" s="9" t="str">
        <f>VLOOKUP('Consolidtaed Data'!$E536,[1]Customers!$A:$B,2,0)</f>
        <v>Victor Scott</v>
      </c>
      <c r="Q6379" s="11">
        <f>WEEKDAY('Consolidtaed Data'!$F536)</f>
        <v>6</v>
      </c>
      <c r="R6379" s="9">
        <f>MONTH('Consolidtaed Data'!$F536)</f>
        <v>2</v>
      </c>
      <c r="S6379" s="9" t="str">
        <f>TEXT(Table3[[#This Row],[Purchase Date]],"MMMM")</f>
        <v>April</v>
      </c>
      <c r="T6379" s="9">
        <f>YEAR('Consolidtaed Data'!$F536)</f>
        <v>2020</v>
      </c>
    </row>
    <row r="6380" spans="1:20" x14ac:dyDescent="0.3">
      <c r="A6380" s="9" t="s">
        <v>7406</v>
      </c>
      <c r="B6380" s="9" t="s">
        <v>418</v>
      </c>
      <c r="C6380" s="9" t="s">
        <v>63</v>
      </c>
      <c r="D6380" s="9" t="s">
        <v>91</v>
      </c>
      <c r="E6380" s="9" t="s">
        <v>362</v>
      </c>
      <c r="F6380" s="12">
        <v>44315</v>
      </c>
      <c r="G6380" s="12" t="str">
        <f>VLOOKUP(Table3[[#This Row],[Product ID]],[1]Products!$A:$G,2,0)</f>
        <v>Product 82</v>
      </c>
      <c r="H6380" s="22">
        <v>3</v>
      </c>
      <c r="I6380" s="9">
        <f>VLOOKUP('Consolidtaed Data'!$B898,[1]Products!$A:$G,4,0)</f>
        <v>1405</v>
      </c>
      <c r="J6380" s="9">
        <f>VLOOKUP('Consolidtaed Data'!$B898,[1]Products!$A:$G,3,0)</f>
        <v>1054</v>
      </c>
      <c r="K6380" s="9">
        <f>'Consolidtaed Data'!$J898*'Consolidtaed Data'!$H898</f>
        <v>1054</v>
      </c>
      <c r="L6380" s="9">
        <f>'Consolidtaed Data'!$I898*'Consolidtaed Data'!$H898</f>
        <v>1405</v>
      </c>
      <c r="M6380" s="9">
        <f>'Consolidtaed Data'!$L898-'Consolidtaed Data'!$K898</f>
        <v>192</v>
      </c>
      <c r="N6380" s="9" t="str">
        <f>VLOOKUP('Consolidtaed Data'!$C898,[1]Locations!$A:$O,2,0)</f>
        <v>Lancaster</v>
      </c>
      <c r="O6380" s="9" t="str">
        <f>VLOOKUP('Consolidtaed Data'!$D898,'[1]Sales People'!$A:$B,2,0)</f>
        <v>Christopher Tucker</v>
      </c>
      <c r="P6380" s="9" t="str">
        <f>VLOOKUP('Consolidtaed Data'!$E898,[1]Customers!$A:$B,2,0)</f>
        <v>Paul Carpenter</v>
      </c>
      <c r="Q6380" s="11">
        <f>WEEKDAY('Consolidtaed Data'!$F898)</f>
        <v>4</v>
      </c>
      <c r="R6380" s="9">
        <f>MONTH('Consolidtaed Data'!$F898)</f>
        <v>3</v>
      </c>
      <c r="S6380" s="9" t="str">
        <f>TEXT(Table3[[#This Row],[Purchase Date]],"MMMM")</f>
        <v>April</v>
      </c>
      <c r="T6380" s="9">
        <f>YEAR('Consolidtaed Data'!$F898)</f>
        <v>2020</v>
      </c>
    </row>
    <row r="6381" spans="1:20" x14ac:dyDescent="0.3">
      <c r="A6381" s="9" t="s">
        <v>7407</v>
      </c>
      <c r="B6381" s="9" t="s">
        <v>806</v>
      </c>
      <c r="C6381" s="9" t="s">
        <v>472</v>
      </c>
      <c r="D6381" s="9" t="s">
        <v>68</v>
      </c>
      <c r="E6381" s="9" t="s">
        <v>1825</v>
      </c>
      <c r="F6381" s="12">
        <v>44315</v>
      </c>
      <c r="G6381" s="12" t="str">
        <f>VLOOKUP(Table3[[#This Row],[Product ID]],[1]Products!$A:$G,2,0)</f>
        <v>Product 72</v>
      </c>
      <c r="H6381" s="22">
        <v>1</v>
      </c>
      <c r="I6381" s="9">
        <f>VLOOKUP('Consolidtaed Data'!$B2147,[1]Products!$A:$G,4,0)</f>
        <v>458</v>
      </c>
      <c r="J6381" s="9">
        <f>VLOOKUP('Consolidtaed Data'!$B2147,[1]Products!$A:$G,3,0)</f>
        <v>376</v>
      </c>
      <c r="K6381" s="9">
        <f>'Consolidtaed Data'!$J2147*'Consolidtaed Data'!$H2147</f>
        <v>842</v>
      </c>
      <c r="L6381" s="9">
        <f>'Consolidtaed Data'!$I2147*'Consolidtaed Data'!$H2147</f>
        <v>1122</v>
      </c>
      <c r="M6381" s="9">
        <f>'Consolidtaed Data'!$L2147-'Consolidtaed Data'!$K2147</f>
        <v>248</v>
      </c>
      <c r="N6381" s="9" t="str">
        <f>VLOOKUP('Consolidtaed Data'!$C2147,[1]Locations!$A:$O,2,0)</f>
        <v>Modesto</v>
      </c>
      <c r="O6381" s="9" t="str">
        <f>VLOOKUP('Consolidtaed Data'!$D2147,'[1]Sales People'!$A:$B,2,0)</f>
        <v>Joshua Taylor</v>
      </c>
      <c r="P6381" s="9" t="str">
        <f>VLOOKUP('Consolidtaed Data'!$E2147,[1]Customers!$A:$B,2,0)</f>
        <v>Ralph Nichols</v>
      </c>
      <c r="Q6381" s="11">
        <f>WEEKDAY('Consolidtaed Data'!$F2147)</f>
        <v>6</v>
      </c>
      <c r="R6381" s="9">
        <f>MONTH('Consolidtaed Data'!$F2147)</f>
        <v>6</v>
      </c>
      <c r="S6381" s="9" t="str">
        <f>TEXT(Table3[[#This Row],[Purchase Date]],"MMMM")</f>
        <v>April</v>
      </c>
      <c r="T6381" s="9">
        <f>YEAR('Consolidtaed Data'!$F2147)</f>
        <v>2020</v>
      </c>
    </row>
    <row r="6382" spans="1:20" x14ac:dyDescent="0.3">
      <c r="A6382" s="9" t="s">
        <v>7408</v>
      </c>
      <c r="B6382" s="9" t="s">
        <v>549</v>
      </c>
      <c r="C6382" s="9" t="s">
        <v>34</v>
      </c>
      <c r="D6382" s="9" t="s">
        <v>17</v>
      </c>
      <c r="E6382" s="9" t="s">
        <v>2542</v>
      </c>
      <c r="F6382" s="12">
        <v>44315</v>
      </c>
      <c r="G6382" s="12" t="str">
        <f>VLOOKUP(Table3[[#This Row],[Product ID]],[1]Products!$A:$G,2,0)</f>
        <v>Product 10</v>
      </c>
      <c r="H6382" s="22">
        <v>2</v>
      </c>
      <c r="I6382" s="9">
        <f>VLOOKUP('Consolidtaed Data'!$B2484,[1]Products!$A:$G,4,0)</f>
        <v>1812</v>
      </c>
      <c r="J6382" s="9">
        <f>VLOOKUP('Consolidtaed Data'!$B2484,[1]Products!$A:$G,3,0)</f>
        <v>1305</v>
      </c>
      <c r="K6382" s="9">
        <f>'Consolidtaed Data'!$J2484*'Consolidtaed Data'!$H2484</f>
        <v>1220</v>
      </c>
      <c r="L6382" s="9">
        <f>'Consolidtaed Data'!$I2484*'Consolidtaed Data'!$H2484</f>
        <v>1671</v>
      </c>
      <c r="M6382" s="9">
        <f>'Consolidtaed Data'!$L2484-'Consolidtaed Data'!$K2484</f>
        <v>161</v>
      </c>
      <c r="N6382" s="9" t="str">
        <f>VLOOKUP('Consolidtaed Data'!$C2484,[1]Locations!$A:$O,2,0)</f>
        <v>Corona</v>
      </c>
      <c r="O6382" s="9" t="str">
        <f>VLOOKUP('Consolidtaed Data'!$D2484,'[1]Sales People'!$A:$B,2,0)</f>
        <v>Joshua Taylor</v>
      </c>
      <c r="P6382" s="9" t="str">
        <f>VLOOKUP('Consolidtaed Data'!$E2484,[1]Customers!$A:$B,2,0)</f>
        <v>Jose Lewis</v>
      </c>
      <c r="Q6382" s="11">
        <f>WEEKDAY('Consolidtaed Data'!$F2484)</f>
        <v>1</v>
      </c>
      <c r="R6382" s="9">
        <f>MONTH('Consolidtaed Data'!$F2484)</f>
        <v>6</v>
      </c>
      <c r="S6382" s="9" t="str">
        <f>TEXT(Table3[[#This Row],[Purchase Date]],"MMMM")</f>
        <v>April</v>
      </c>
      <c r="T6382" s="9">
        <f>YEAR('Consolidtaed Data'!$F2484)</f>
        <v>2020</v>
      </c>
    </row>
    <row r="6383" spans="1:20" x14ac:dyDescent="0.3">
      <c r="A6383" s="9" t="s">
        <v>7409</v>
      </c>
      <c r="B6383" s="9" t="s">
        <v>200</v>
      </c>
      <c r="C6383" s="9" t="s">
        <v>226</v>
      </c>
      <c r="D6383" s="9" t="s">
        <v>374</v>
      </c>
      <c r="E6383" s="9" t="s">
        <v>881</v>
      </c>
      <c r="F6383" s="12">
        <v>44315</v>
      </c>
      <c r="G6383" s="12" t="str">
        <f>VLOOKUP(Table3[[#This Row],[Product ID]],[1]Products!$A:$G,2,0)</f>
        <v>Product 23</v>
      </c>
      <c r="H6383" s="22">
        <v>1</v>
      </c>
      <c r="I6383" s="9">
        <f>VLOOKUP('Consolidtaed Data'!$B2542,[1]Products!$A:$G,4,0)</f>
        <v>826</v>
      </c>
      <c r="J6383" s="9">
        <f>VLOOKUP('Consolidtaed Data'!$B2542,[1]Products!$A:$G,3,0)</f>
        <v>562</v>
      </c>
      <c r="K6383" s="9">
        <f>'Consolidtaed Data'!$J2542*'Consolidtaed Data'!$H2542</f>
        <v>294</v>
      </c>
      <c r="L6383" s="9">
        <f>'Consolidtaed Data'!$I2542*'Consolidtaed Data'!$H2542</f>
        <v>368</v>
      </c>
      <c r="M6383" s="9">
        <f>'Consolidtaed Data'!$L2542-'Consolidtaed Data'!$K2542</f>
        <v>1659</v>
      </c>
      <c r="N6383" s="9" t="str">
        <f>VLOOKUP('Consolidtaed Data'!$C2542,[1]Locations!$A:$O,2,0)</f>
        <v>Vista</v>
      </c>
      <c r="O6383" s="9" t="str">
        <f>VLOOKUP('Consolidtaed Data'!$D2542,'[1]Sales People'!$A:$B,2,0)</f>
        <v>Arthur Mccoy</v>
      </c>
      <c r="P6383" s="9" t="str">
        <f>VLOOKUP('Consolidtaed Data'!$E2542,[1]Customers!$A:$B,2,0)</f>
        <v>Ralph Richardson</v>
      </c>
      <c r="Q6383" s="11">
        <f>WEEKDAY('Consolidtaed Data'!$F2542)</f>
        <v>7</v>
      </c>
      <c r="R6383" s="9">
        <f>MONTH('Consolidtaed Data'!$F2542)</f>
        <v>7</v>
      </c>
      <c r="S6383" s="9" t="str">
        <f>TEXT(Table3[[#This Row],[Purchase Date]],"MMMM")</f>
        <v>April</v>
      </c>
      <c r="T6383" s="9">
        <f>YEAR('Consolidtaed Data'!$F2542)</f>
        <v>2020</v>
      </c>
    </row>
    <row r="6384" spans="1:20" x14ac:dyDescent="0.3">
      <c r="A6384" s="9" t="s">
        <v>7410</v>
      </c>
      <c r="B6384" s="9" t="s">
        <v>418</v>
      </c>
      <c r="C6384" s="9" t="s">
        <v>104</v>
      </c>
      <c r="D6384" s="9" t="s">
        <v>17</v>
      </c>
      <c r="E6384" s="9" t="s">
        <v>590</v>
      </c>
      <c r="F6384" s="12">
        <v>44315</v>
      </c>
      <c r="G6384" s="12" t="str">
        <f>VLOOKUP(Table3[[#This Row],[Product ID]],[1]Products!$A:$G,2,0)</f>
        <v>Product 82</v>
      </c>
      <c r="H6384" s="22">
        <v>1</v>
      </c>
      <c r="I6384" s="9">
        <f>VLOOKUP('Consolidtaed Data'!$B2739,[1]Products!$A:$G,4,0)</f>
        <v>1783</v>
      </c>
      <c r="J6384" s="9">
        <f>VLOOKUP('Consolidtaed Data'!$B2739,[1]Products!$A:$G,3,0)</f>
        <v>1516</v>
      </c>
      <c r="K6384" s="9">
        <f>'Consolidtaed Data'!$J2739*'Consolidtaed Data'!$H2739</f>
        <v>1740</v>
      </c>
      <c r="L6384" s="9">
        <f>'Consolidtaed Data'!$I2739*'Consolidtaed Data'!$H2739</f>
        <v>2120</v>
      </c>
      <c r="M6384" s="9">
        <f>'Consolidtaed Data'!$L2739-'Consolidtaed Data'!$K2739</f>
        <v>792</v>
      </c>
      <c r="N6384" s="9" t="str">
        <f>VLOOKUP('Consolidtaed Data'!$C2739,[1]Locations!$A:$O,2,0)</f>
        <v>Long Beach</v>
      </c>
      <c r="O6384" s="9" t="str">
        <f>VLOOKUP('Consolidtaed Data'!$D2739,'[1]Sales People'!$A:$B,2,0)</f>
        <v>Roger Ramos</v>
      </c>
      <c r="P6384" s="9" t="str">
        <f>VLOOKUP('Consolidtaed Data'!$E2739,[1]Customers!$A:$B,2,0)</f>
        <v>Donald Stanley</v>
      </c>
      <c r="Q6384" s="11">
        <f>WEEKDAY('Consolidtaed Data'!$F2739)</f>
        <v>1</v>
      </c>
      <c r="R6384" s="9">
        <f>MONTH('Consolidtaed Data'!$F2739)</f>
        <v>7</v>
      </c>
      <c r="S6384" s="9" t="str">
        <f>TEXT(Table3[[#This Row],[Purchase Date]],"MMMM")</f>
        <v>April</v>
      </c>
      <c r="T6384" s="9">
        <f>YEAR('Consolidtaed Data'!$F2739)</f>
        <v>2020</v>
      </c>
    </row>
    <row r="6385" spans="1:20" x14ac:dyDescent="0.3">
      <c r="A6385" s="9" t="s">
        <v>7411</v>
      </c>
      <c r="B6385" s="9" t="s">
        <v>549</v>
      </c>
      <c r="C6385" s="9" t="s">
        <v>34</v>
      </c>
      <c r="D6385" s="9" t="s">
        <v>64</v>
      </c>
      <c r="E6385" s="9" t="s">
        <v>812</v>
      </c>
      <c r="F6385" s="12">
        <v>44315</v>
      </c>
      <c r="G6385" s="12" t="str">
        <f>VLOOKUP(Table3[[#This Row],[Product ID]],[1]Products!$A:$G,2,0)</f>
        <v>Product 10</v>
      </c>
      <c r="H6385" s="22">
        <v>1</v>
      </c>
      <c r="I6385" s="9">
        <f>VLOOKUP('Consolidtaed Data'!$B2774,[1]Products!$A:$G,4,0)</f>
        <v>1467</v>
      </c>
      <c r="J6385" s="9">
        <f>VLOOKUP('Consolidtaed Data'!$B2774,[1]Products!$A:$G,3,0)</f>
        <v>807</v>
      </c>
      <c r="K6385" s="9">
        <f>'Consolidtaed Data'!$J2774*'Consolidtaed Data'!$H2774</f>
        <v>2440</v>
      </c>
      <c r="L6385" s="9">
        <f>'Consolidtaed Data'!$I2774*'Consolidtaed Data'!$H2774</f>
        <v>3342</v>
      </c>
      <c r="M6385" s="9">
        <f>'Consolidtaed Data'!$L2774-'Consolidtaed Data'!$K2774</f>
        <v>222</v>
      </c>
      <c r="N6385" s="9" t="str">
        <f>VLOOKUP('Consolidtaed Data'!$C2774,[1]Locations!$A:$O,2,0)</f>
        <v>Fontana</v>
      </c>
      <c r="O6385" s="9" t="str">
        <f>VLOOKUP('Consolidtaed Data'!$D2774,'[1]Sales People'!$A:$B,2,0)</f>
        <v>Scott Mason</v>
      </c>
      <c r="P6385" s="9" t="str">
        <f>VLOOKUP('Consolidtaed Data'!$E2774,[1]Customers!$A:$B,2,0)</f>
        <v>Michael Lewis</v>
      </c>
      <c r="Q6385" s="11">
        <f>WEEKDAY('Consolidtaed Data'!$F2774)</f>
        <v>4</v>
      </c>
      <c r="R6385" s="9">
        <f>MONTH('Consolidtaed Data'!$F2774)</f>
        <v>7</v>
      </c>
      <c r="S6385" s="9" t="str">
        <f>TEXT(Table3[[#This Row],[Purchase Date]],"MMMM")</f>
        <v>April</v>
      </c>
      <c r="T6385" s="9">
        <f>YEAR('Consolidtaed Data'!$F2774)</f>
        <v>2020</v>
      </c>
    </row>
    <row r="6386" spans="1:20" x14ac:dyDescent="0.3">
      <c r="A6386" s="9" t="s">
        <v>7412</v>
      </c>
      <c r="B6386" s="9" t="s">
        <v>160</v>
      </c>
      <c r="C6386" s="9" t="s">
        <v>228</v>
      </c>
      <c r="D6386" s="9" t="s">
        <v>80</v>
      </c>
      <c r="E6386" s="9" t="s">
        <v>450</v>
      </c>
      <c r="F6386" s="12">
        <v>44315</v>
      </c>
      <c r="G6386" s="12" t="str">
        <f>VLOOKUP(Table3[[#This Row],[Product ID]],[1]Products!$A:$G,2,0)</f>
        <v>Product 28</v>
      </c>
      <c r="H6386" s="22">
        <v>3</v>
      </c>
      <c r="I6386" s="9">
        <f>VLOOKUP('Consolidtaed Data'!$B3556,[1]Products!$A:$G,4,0)</f>
        <v>1899</v>
      </c>
      <c r="J6386" s="9">
        <f>VLOOKUP('Consolidtaed Data'!$B3556,[1]Products!$A:$G,3,0)</f>
        <v>1044</v>
      </c>
      <c r="K6386" s="9">
        <f>'Consolidtaed Data'!$J3556*'Consolidtaed Data'!$H3556</f>
        <v>540</v>
      </c>
      <c r="L6386" s="9">
        <f>'Consolidtaed Data'!$I3556*'Consolidtaed Data'!$H3556</f>
        <v>871</v>
      </c>
      <c r="M6386" s="9">
        <f>'Consolidtaed Data'!$L3556-'Consolidtaed Data'!$K3556</f>
        <v>599</v>
      </c>
      <c r="N6386" s="9" t="str">
        <f>VLOOKUP('Consolidtaed Data'!$C3556,[1]Locations!$A:$O,2,0)</f>
        <v>Garden Grove</v>
      </c>
      <c r="O6386" s="9" t="str">
        <f>VLOOKUP('Consolidtaed Data'!$D3556,'[1]Sales People'!$A:$B,2,0)</f>
        <v>Ernest Wheeler</v>
      </c>
      <c r="P6386" s="9" t="str">
        <f>VLOOKUP('Consolidtaed Data'!$E3556,[1]Customers!$A:$B,2,0)</f>
        <v>Joe Fuller</v>
      </c>
      <c r="Q6386" s="11">
        <f>WEEKDAY('Consolidtaed Data'!$F3556)</f>
        <v>5</v>
      </c>
      <c r="R6386" s="9">
        <f>MONTH('Consolidtaed Data'!$F3556)</f>
        <v>9</v>
      </c>
      <c r="S6386" s="9" t="str">
        <f>TEXT(Table3[[#This Row],[Purchase Date]],"MMMM")</f>
        <v>April</v>
      </c>
      <c r="T6386" s="9">
        <f>YEAR('Consolidtaed Data'!$F3556)</f>
        <v>2020</v>
      </c>
    </row>
    <row r="6387" spans="1:20" x14ac:dyDescent="0.3">
      <c r="A6387" s="9" t="s">
        <v>7413</v>
      </c>
      <c r="B6387" s="9" t="s">
        <v>182</v>
      </c>
      <c r="C6387" s="9" t="s">
        <v>130</v>
      </c>
      <c r="D6387" s="9" t="s">
        <v>64</v>
      </c>
      <c r="E6387" s="9" t="s">
        <v>1287</v>
      </c>
      <c r="F6387" s="12">
        <v>44316</v>
      </c>
      <c r="G6387" s="12" t="str">
        <f>VLOOKUP(Table3[[#This Row],[Product ID]],[1]Products!$A:$G,2,0)</f>
        <v>Product 9</v>
      </c>
      <c r="H6387" s="22">
        <v>1</v>
      </c>
      <c r="I6387" s="9">
        <f>VLOOKUP('Consolidtaed Data'!$B556,[1]Products!$A:$G,4,0)</f>
        <v>315</v>
      </c>
      <c r="J6387" s="9">
        <f>VLOOKUP('Consolidtaed Data'!$B556,[1]Products!$A:$G,3,0)</f>
        <v>208</v>
      </c>
      <c r="K6387" s="9">
        <f>'Consolidtaed Data'!$J556*'Consolidtaed Data'!$H556</f>
        <v>1067</v>
      </c>
      <c r="L6387" s="9">
        <f>'Consolidtaed Data'!$I556*'Consolidtaed Data'!$H556</f>
        <v>1809</v>
      </c>
      <c r="M6387" s="9">
        <f>'Consolidtaed Data'!$L556-'Consolidtaed Data'!$K556</f>
        <v>436</v>
      </c>
      <c r="N6387" s="9" t="str">
        <f>VLOOKUP('Consolidtaed Data'!$C556,[1]Locations!$A:$O,2,0)</f>
        <v>Jurupa Valley</v>
      </c>
      <c r="O6387" s="9" t="str">
        <f>VLOOKUP('Consolidtaed Data'!$D556,'[1]Sales People'!$A:$B,2,0)</f>
        <v>Howard Gardner</v>
      </c>
      <c r="P6387" s="9" t="str">
        <f>VLOOKUP('Consolidtaed Data'!$E556,[1]Customers!$A:$B,2,0)</f>
        <v>Shawn Long</v>
      </c>
      <c r="Q6387" s="11">
        <f>WEEKDAY('Consolidtaed Data'!$F556)</f>
        <v>7</v>
      </c>
      <c r="R6387" s="9">
        <f>MONTH('Consolidtaed Data'!$F556)</f>
        <v>2</v>
      </c>
      <c r="S6387" s="9" t="str">
        <f>TEXT(Table3[[#This Row],[Purchase Date]],"MMMM")</f>
        <v>April</v>
      </c>
      <c r="T6387" s="9">
        <f>YEAR('Consolidtaed Data'!$F556)</f>
        <v>2020</v>
      </c>
    </row>
    <row r="6388" spans="1:20" x14ac:dyDescent="0.3">
      <c r="A6388" s="9" t="s">
        <v>7414</v>
      </c>
      <c r="B6388" s="9" t="s">
        <v>411</v>
      </c>
      <c r="C6388" s="9" t="s">
        <v>130</v>
      </c>
      <c r="D6388" s="9" t="s">
        <v>241</v>
      </c>
      <c r="E6388" s="9" t="s">
        <v>701</v>
      </c>
      <c r="F6388" s="12">
        <v>44316</v>
      </c>
      <c r="G6388" s="12" t="str">
        <f>VLOOKUP(Table3[[#This Row],[Product ID]],[1]Products!$A:$G,2,0)</f>
        <v>Product 27</v>
      </c>
      <c r="H6388" s="22">
        <v>1</v>
      </c>
      <c r="I6388" s="9">
        <f>VLOOKUP('Consolidtaed Data'!$B626,[1]Products!$A:$G,4,0)</f>
        <v>127</v>
      </c>
      <c r="J6388" s="9">
        <f>VLOOKUP('Consolidtaed Data'!$B626,[1]Products!$A:$G,3,0)</f>
        <v>79</v>
      </c>
      <c r="K6388" s="9">
        <f>'Consolidtaed Data'!$J626*'Consolidtaed Data'!$H626</f>
        <v>2454</v>
      </c>
      <c r="L6388" s="9">
        <f>'Consolidtaed Data'!$I626*'Consolidtaed Data'!$H626</f>
        <v>3066</v>
      </c>
      <c r="M6388" s="9">
        <f>'Consolidtaed Data'!$L626-'Consolidtaed Data'!$K626</f>
        <v>2452</v>
      </c>
      <c r="N6388" s="9" t="str">
        <f>VLOOKUP('Consolidtaed Data'!$C626,[1]Locations!$A:$O,2,0)</f>
        <v>Antioch</v>
      </c>
      <c r="O6388" s="9" t="str">
        <f>VLOOKUP('Consolidtaed Data'!$D626,'[1]Sales People'!$A:$B,2,0)</f>
        <v>Howard Gardner</v>
      </c>
      <c r="P6388" s="9" t="str">
        <f>VLOOKUP('Consolidtaed Data'!$E626,[1]Customers!$A:$B,2,0)</f>
        <v>Jesse Graham</v>
      </c>
      <c r="Q6388" s="11">
        <f>WEEKDAY('Consolidtaed Data'!$F626)</f>
        <v>6</v>
      </c>
      <c r="R6388" s="9">
        <f>MONTH('Consolidtaed Data'!$F626)</f>
        <v>2</v>
      </c>
      <c r="S6388" s="9" t="str">
        <f>TEXT(Table3[[#This Row],[Purchase Date]],"MMMM")</f>
        <v>April</v>
      </c>
      <c r="T6388" s="9">
        <f>YEAR('Consolidtaed Data'!$F626)</f>
        <v>2020</v>
      </c>
    </row>
    <row r="6389" spans="1:20" x14ac:dyDescent="0.3">
      <c r="A6389" s="9" t="s">
        <v>7415</v>
      </c>
      <c r="B6389" s="9" t="s">
        <v>200</v>
      </c>
      <c r="C6389" s="9" t="s">
        <v>59</v>
      </c>
      <c r="D6389" s="9" t="s">
        <v>281</v>
      </c>
      <c r="E6389" s="9" t="s">
        <v>1506</v>
      </c>
      <c r="F6389" s="12">
        <v>44316</v>
      </c>
      <c r="G6389" s="12" t="str">
        <f>VLOOKUP(Table3[[#This Row],[Product ID]],[1]Products!$A:$G,2,0)</f>
        <v>Product 23</v>
      </c>
      <c r="H6389" s="22">
        <v>1</v>
      </c>
      <c r="I6389" s="9">
        <f>VLOOKUP('Consolidtaed Data'!$B795,[1]Products!$A:$G,4,0)</f>
        <v>913</v>
      </c>
      <c r="J6389" s="9">
        <f>VLOOKUP('Consolidtaed Data'!$B795,[1]Products!$A:$G,3,0)</f>
        <v>584</v>
      </c>
      <c r="K6389" s="9">
        <f>'Consolidtaed Data'!$J795*'Consolidtaed Data'!$H795</f>
        <v>3576</v>
      </c>
      <c r="L6389" s="9">
        <f>'Consolidtaed Data'!$I795*'Consolidtaed Data'!$H795</f>
        <v>4706</v>
      </c>
      <c r="M6389" s="9">
        <f>'Consolidtaed Data'!$L795-'Consolidtaed Data'!$K795</f>
        <v>944</v>
      </c>
      <c r="N6389" s="9" t="str">
        <f>VLOOKUP('Consolidtaed Data'!$C795,[1]Locations!$A:$O,2,0)</f>
        <v>Santa Ana</v>
      </c>
      <c r="O6389" s="9" t="str">
        <f>VLOOKUP('Consolidtaed Data'!$D795,'[1]Sales People'!$A:$B,2,0)</f>
        <v>Ernest Wheeler</v>
      </c>
      <c r="P6389" s="9" t="str">
        <f>VLOOKUP('Consolidtaed Data'!$E795,[1]Customers!$A:$B,2,0)</f>
        <v>Jason Diaz</v>
      </c>
      <c r="Q6389" s="11">
        <f>WEEKDAY('Consolidtaed Data'!$F795)</f>
        <v>2</v>
      </c>
      <c r="R6389" s="9">
        <f>MONTH('Consolidtaed Data'!$F795)</f>
        <v>2</v>
      </c>
      <c r="S6389" s="9" t="str">
        <f>TEXT(Table3[[#This Row],[Purchase Date]],"MMMM")</f>
        <v>April</v>
      </c>
      <c r="T6389" s="9">
        <f>YEAR('Consolidtaed Data'!$F795)</f>
        <v>2020</v>
      </c>
    </row>
    <row r="6390" spans="1:20" x14ac:dyDescent="0.3">
      <c r="A6390" s="9" t="s">
        <v>7416</v>
      </c>
      <c r="B6390" s="9" t="s">
        <v>182</v>
      </c>
      <c r="C6390" s="9" t="s">
        <v>331</v>
      </c>
      <c r="D6390" s="9" t="s">
        <v>64</v>
      </c>
      <c r="E6390" s="9" t="s">
        <v>1764</v>
      </c>
      <c r="F6390" s="12">
        <v>44316</v>
      </c>
      <c r="G6390" s="12" t="str">
        <f>VLOOKUP(Table3[[#This Row],[Product ID]],[1]Products!$A:$G,2,0)</f>
        <v>Product 9</v>
      </c>
      <c r="H6390" s="22">
        <v>1</v>
      </c>
      <c r="I6390" s="9">
        <f>VLOOKUP('Consolidtaed Data'!$B903,[1]Products!$A:$G,4,0)</f>
        <v>368</v>
      </c>
      <c r="J6390" s="9">
        <f>VLOOKUP('Consolidtaed Data'!$B903,[1]Products!$A:$G,3,0)</f>
        <v>294</v>
      </c>
      <c r="K6390" s="9">
        <f>'Consolidtaed Data'!$J903*'Consolidtaed Data'!$H903</f>
        <v>1968</v>
      </c>
      <c r="L6390" s="9">
        <f>'Consolidtaed Data'!$I903*'Consolidtaed Data'!$H903</f>
        <v>2734</v>
      </c>
      <c r="M6390" s="9">
        <f>'Consolidtaed Data'!$L903-'Consolidtaed Data'!$K903</f>
        <v>148</v>
      </c>
      <c r="N6390" s="9" t="str">
        <f>VLOOKUP('Consolidtaed Data'!$C903,[1]Locations!$A:$O,2,0)</f>
        <v>Roseville</v>
      </c>
      <c r="O6390" s="9" t="str">
        <f>VLOOKUP('Consolidtaed Data'!$D903,'[1]Sales People'!$A:$B,2,0)</f>
        <v>Brian Thomas</v>
      </c>
      <c r="P6390" s="9" t="str">
        <f>VLOOKUP('Consolidtaed Data'!$E903,[1]Customers!$A:$B,2,0)</f>
        <v>Randy Hayes</v>
      </c>
      <c r="Q6390" s="11">
        <f>WEEKDAY('Consolidtaed Data'!$F903)</f>
        <v>4</v>
      </c>
      <c r="R6390" s="9">
        <f>MONTH('Consolidtaed Data'!$F903)</f>
        <v>3</v>
      </c>
      <c r="S6390" s="9" t="str">
        <f>TEXT(Table3[[#This Row],[Purchase Date]],"MMMM")</f>
        <v>April</v>
      </c>
      <c r="T6390" s="9">
        <f>YEAR('Consolidtaed Data'!$F903)</f>
        <v>2020</v>
      </c>
    </row>
    <row r="6391" spans="1:20" x14ac:dyDescent="0.3">
      <c r="A6391" s="9" t="s">
        <v>7417</v>
      </c>
      <c r="B6391" s="9" t="s">
        <v>225</v>
      </c>
      <c r="C6391" s="9" t="s">
        <v>352</v>
      </c>
      <c r="D6391" s="9" t="s">
        <v>374</v>
      </c>
      <c r="E6391" s="9" t="s">
        <v>367</v>
      </c>
      <c r="F6391" s="12">
        <v>44316</v>
      </c>
      <c r="G6391" s="12" t="str">
        <f>VLOOKUP(Table3[[#This Row],[Product ID]],[1]Products!$A:$G,2,0)</f>
        <v>Product 24</v>
      </c>
      <c r="H6391" s="22">
        <v>1</v>
      </c>
      <c r="I6391" s="9">
        <f>VLOOKUP('Consolidtaed Data'!$B1178,[1]Products!$A:$G,4,0)</f>
        <v>378</v>
      </c>
      <c r="J6391" s="9">
        <f>VLOOKUP('Consolidtaed Data'!$B1178,[1]Products!$A:$G,3,0)</f>
        <v>291</v>
      </c>
      <c r="K6391" s="9">
        <f>'Consolidtaed Data'!$J1178*'Consolidtaed Data'!$H1178</f>
        <v>3519</v>
      </c>
      <c r="L6391" s="9">
        <f>'Consolidtaed Data'!$I1178*'Consolidtaed Data'!$H1178</f>
        <v>5586</v>
      </c>
      <c r="M6391" s="9">
        <f>'Consolidtaed Data'!$L1178-'Consolidtaed Data'!$K1178</f>
        <v>1598</v>
      </c>
      <c r="N6391" s="9" t="str">
        <f>VLOOKUP('Consolidtaed Data'!$C1178,[1]Locations!$A:$O,2,0)</f>
        <v>Downey</v>
      </c>
      <c r="O6391" s="9" t="str">
        <f>VLOOKUP('Consolidtaed Data'!$D1178,'[1]Sales People'!$A:$B,2,0)</f>
        <v>Bobby Russell</v>
      </c>
      <c r="P6391" s="9" t="str">
        <f>VLOOKUP('Consolidtaed Data'!$E1178,[1]Customers!$A:$B,2,0)</f>
        <v>Carlos Miller</v>
      </c>
      <c r="Q6391" s="11">
        <f>WEEKDAY('Consolidtaed Data'!$F1178)</f>
        <v>5</v>
      </c>
      <c r="R6391" s="9">
        <f>MONTH('Consolidtaed Data'!$F1178)</f>
        <v>3</v>
      </c>
      <c r="S6391" s="9" t="str">
        <f>TEXT(Table3[[#This Row],[Purchase Date]],"MMMM")</f>
        <v>April</v>
      </c>
      <c r="T6391" s="9">
        <f>YEAR('Consolidtaed Data'!$F1178)</f>
        <v>2020</v>
      </c>
    </row>
    <row r="6392" spans="1:20" x14ac:dyDescent="0.3">
      <c r="A6392" s="9" t="s">
        <v>7418</v>
      </c>
      <c r="B6392" s="9" t="s">
        <v>397</v>
      </c>
      <c r="C6392" s="9" t="s">
        <v>352</v>
      </c>
      <c r="D6392" s="9" t="s">
        <v>281</v>
      </c>
      <c r="E6392" s="9" t="s">
        <v>2208</v>
      </c>
      <c r="F6392" s="12">
        <v>44316</v>
      </c>
      <c r="G6392" s="12" t="str">
        <f>VLOOKUP(Table3[[#This Row],[Product ID]],[1]Products!$A:$G,2,0)</f>
        <v>Product 20</v>
      </c>
      <c r="H6392" s="22">
        <v>2</v>
      </c>
      <c r="I6392" s="9">
        <f>VLOOKUP('Consolidtaed Data'!$B1267,[1]Products!$A:$G,4,0)</f>
        <v>2257</v>
      </c>
      <c r="J6392" s="9">
        <f>VLOOKUP('Consolidtaed Data'!$B1267,[1]Products!$A:$G,3,0)</f>
        <v>1535</v>
      </c>
      <c r="K6392" s="9">
        <f>'Consolidtaed Data'!$J1267*'Consolidtaed Data'!$H1267</f>
        <v>90</v>
      </c>
      <c r="L6392" s="9">
        <f>'Consolidtaed Data'!$I1267*'Consolidtaed Data'!$H1267</f>
        <v>112</v>
      </c>
      <c r="M6392" s="9">
        <f>'Consolidtaed Data'!$L1267-'Consolidtaed Data'!$K1267</f>
        <v>137</v>
      </c>
      <c r="N6392" s="9" t="str">
        <f>VLOOKUP('Consolidtaed Data'!$C1267,[1]Locations!$A:$O,2,0)</f>
        <v>Downey</v>
      </c>
      <c r="O6392" s="9" t="str">
        <f>VLOOKUP('Consolidtaed Data'!$D1267,'[1]Sales People'!$A:$B,2,0)</f>
        <v>Brian Thomas</v>
      </c>
      <c r="P6392" s="9" t="str">
        <f>VLOOKUP('Consolidtaed Data'!$E1267,[1]Customers!$A:$B,2,0)</f>
        <v>Arthur Welch</v>
      </c>
      <c r="Q6392" s="11">
        <f>WEEKDAY('Consolidtaed Data'!$F1267)</f>
        <v>6</v>
      </c>
      <c r="R6392" s="9">
        <f>MONTH('Consolidtaed Data'!$F1267)</f>
        <v>4</v>
      </c>
      <c r="S6392" s="9" t="str">
        <f>TEXT(Table3[[#This Row],[Purchase Date]],"MMMM")</f>
        <v>April</v>
      </c>
      <c r="T6392" s="9">
        <f>YEAR('Consolidtaed Data'!$F1267)</f>
        <v>2020</v>
      </c>
    </row>
    <row r="6393" spans="1:20" x14ac:dyDescent="0.3">
      <c r="A6393" s="9" t="s">
        <v>7419</v>
      </c>
      <c r="B6393" s="9" t="s">
        <v>129</v>
      </c>
      <c r="C6393" s="9" t="s">
        <v>165</v>
      </c>
      <c r="D6393" s="9" t="s">
        <v>143</v>
      </c>
      <c r="E6393" s="9" t="s">
        <v>915</v>
      </c>
      <c r="F6393" s="12">
        <v>44316</v>
      </c>
      <c r="G6393" s="12" t="str">
        <f>VLOOKUP(Table3[[#This Row],[Product ID]],[1]Products!$A:$G,2,0)</f>
        <v>Product 47</v>
      </c>
      <c r="H6393" s="22">
        <v>2</v>
      </c>
      <c r="I6393" s="9">
        <f>VLOOKUP('Consolidtaed Data'!$B1683,[1]Products!$A:$G,4,0)</f>
        <v>1380</v>
      </c>
      <c r="J6393" s="9">
        <f>VLOOKUP('Consolidtaed Data'!$B1683,[1]Products!$A:$G,3,0)</f>
        <v>1090</v>
      </c>
      <c r="K6393" s="9">
        <f>'Consolidtaed Data'!$J1683*'Consolidtaed Data'!$H1683</f>
        <v>947</v>
      </c>
      <c r="L6393" s="9">
        <f>'Consolidtaed Data'!$I1683*'Consolidtaed Data'!$H1683</f>
        <v>1353</v>
      </c>
      <c r="M6393" s="9">
        <f>'Consolidtaed Data'!$L1683-'Consolidtaed Data'!$K1683</f>
        <v>492</v>
      </c>
      <c r="N6393" s="9" t="str">
        <f>VLOOKUP('Consolidtaed Data'!$C1683,[1]Locations!$A:$O,2,0)</f>
        <v>Norwalk</v>
      </c>
      <c r="O6393" s="9" t="str">
        <f>VLOOKUP('Consolidtaed Data'!$D1683,'[1]Sales People'!$A:$B,2,0)</f>
        <v>Fred Robertson</v>
      </c>
      <c r="P6393" s="9" t="str">
        <f>VLOOKUP('Consolidtaed Data'!$E1683,[1]Customers!$A:$B,2,0)</f>
        <v>Sean Snyder</v>
      </c>
      <c r="Q6393" s="11">
        <f>WEEKDAY('Consolidtaed Data'!$F1683)</f>
        <v>7</v>
      </c>
      <c r="R6393" s="9">
        <f>MONTH('Consolidtaed Data'!$F1683)</f>
        <v>5</v>
      </c>
      <c r="S6393" s="9" t="str">
        <f>TEXT(Table3[[#This Row],[Purchase Date]],"MMMM")</f>
        <v>April</v>
      </c>
      <c r="T6393" s="9">
        <f>YEAR('Consolidtaed Data'!$F1683)</f>
        <v>2020</v>
      </c>
    </row>
    <row r="6394" spans="1:20" x14ac:dyDescent="0.3">
      <c r="A6394" s="9" t="s">
        <v>7420</v>
      </c>
      <c r="B6394" s="9" t="s">
        <v>54</v>
      </c>
      <c r="C6394" s="9" t="s">
        <v>210</v>
      </c>
      <c r="D6394" s="9" t="s">
        <v>241</v>
      </c>
      <c r="E6394" s="9" t="s">
        <v>2516</v>
      </c>
      <c r="F6394" s="12">
        <v>44316</v>
      </c>
      <c r="G6394" s="12" t="str">
        <f>VLOOKUP(Table3[[#This Row],[Product ID]],[1]Products!$A:$G,2,0)</f>
        <v>Product 41</v>
      </c>
      <c r="H6394" s="22">
        <v>1</v>
      </c>
      <c r="I6394" s="9">
        <f>VLOOKUP('Consolidtaed Data'!$B2123,[1]Products!$A:$G,4,0)</f>
        <v>530</v>
      </c>
      <c r="J6394" s="9">
        <f>VLOOKUP('Consolidtaed Data'!$B2123,[1]Products!$A:$G,3,0)</f>
        <v>435</v>
      </c>
      <c r="K6394" s="9">
        <f>'Consolidtaed Data'!$J2123*'Consolidtaed Data'!$H2123</f>
        <v>872</v>
      </c>
      <c r="L6394" s="9">
        <f>'Consolidtaed Data'!$I2123*'Consolidtaed Data'!$H2123</f>
        <v>1743</v>
      </c>
      <c r="M6394" s="9">
        <f>'Consolidtaed Data'!$L2123-'Consolidtaed Data'!$K2123</f>
        <v>599</v>
      </c>
      <c r="N6394" s="9" t="str">
        <f>VLOOKUP('Consolidtaed Data'!$C2123,[1]Locations!$A:$O,2,0)</f>
        <v>Orange</v>
      </c>
      <c r="O6394" s="9" t="str">
        <f>VLOOKUP('Consolidtaed Data'!$D2123,'[1]Sales People'!$A:$B,2,0)</f>
        <v>Roger Robertson</v>
      </c>
      <c r="P6394" s="9" t="str">
        <f>VLOOKUP('Consolidtaed Data'!$E2123,[1]Customers!$A:$B,2,0)</f>
        <v>Keith Stephens</v>
      </c>
      <c r="Q6394" s="11">
        <f>WEEKDAY('Consolidtaed Data'!$F2123)</f>
        <v>4</v>
      </c>
      <c r="R6394" s="9">
        <f>MONTH('Consolidtaed Data'!$F2123)</f>
        <v>6</v>
      </c>
      <c r="S6394" s="9" t="str">
        <f>TEXT(Table3[[#This Row],[Purchase Date]],"MMMM")</f>
        <v>April</v>
      </c>
      <c r="T6394" s="9">
        <f>YEAR('Consolidtaed Data'!$F2123)</f>
        <v>2020</v>
      </c>
    </row>
    <row r="6395" spans="1:20" x14ac:dyDescent="0.3">
      <c r="A6395" s="9" t="s">
        <v>7421</v>
      </c>
      <c r="B6395" s="9" t="s">
        <v>119</v>
      </c>
      <c r="C6395" s="9" t="s">
        <v>30</v>
      </c>
      <c r="D6395" s="9" t="s">
        <v>149</v>
      </c>
      <c r="E6395" s="9" t="s">
        <v>719</v>
      </c>
      <c r="F6395" s="12">
        <v>44316</v>
      </c>
      <c r="G6395" s="12" t="str">
        <f>VLOOKUP(Table3[[#This Row],[Product ID]],[1]Products!$A:$G,2,0)</f>
        <v>Product 67</v>
      </c>
      <c r="H6395" s="22">
        <v>4</v>
      </c>
      <c r="I6395" s="9">
        <f>VLOOKUP('Consolidtaed Data'!$B2414,[1]Products!$A:$G,4,0)</f>
        <v>2353</v>
      </c>
      <c r="J6395" s="9">
        <f>VLOOKUP('Consolidtaed Data'!$B2414,[1]Products!$A:$G,3,0)</f>
        <v>1788</v>
      </c>
      <c r="K6395" s="9">
        <f>'Consolidtaed Data'!$J2414*'Consolidtaed Data'!$H2414</f>
        <v>1399</v>
      </c>
      <c r="L6395" s="9">
        <f>'Consolidtaed Data'!$I2414*'Consolidtaed Data'!$H2414</f>
        <v>2294</v>
      </c>
      <c r="M6395" s="9">
        <f>'Consolidtaed Data'!$L2414-'Consolidtaed Data'!$K2414</f>
        <v>369</v>
      </c>
      <c r="N6395" s="9" t="str">
        <f>VLOOKUP('Consolidtaed Data'!$C2414,[1]Locations!$A:$O,2,0)</f>
        <v>El Monte</v>
      </c>
      <c r="O6395" s="9" t="str">
        <f>VLOOKUP('Consolidtaed Data'!$D2414,'[1]Sales People'!$A:$B,2,0)</f>
        <v>Gary Rodriguez</v>
      </c>
      <c r="P6395" s="9" t="str">
        <f>VLOOKUP('Consolidtaed Data'!$E2414,[1]Customers!$A:$B,2,0)</f>
        <v>Victor Gray</v>
      </c>
      <c r="Q6395" s="11">
        <f>WEEKDAY('Consolidtaed Data'!$F2414)</f>
        <v>4</v>
      </c>
      <c r="R6395" s="9">
        <f>MONTH('Consolidtaed Data'!$F2414)</f>
        <v>6</v>
      </c>
      <c r="S6395" s="9" t="str">
        <f>TEXT(Table3[[#This Row],[Purchase Date]],"MMMM")</f>
        <v>April</v>
      </c>
      <c r="T6395" s="9">
        <f>YEAR('Consolidtaed Data'!$F2414)</f>
        <v>2020</v>
      </c>
    </row>
    <row r="6396" spans="1:20" x14ac:dyDescent="0.3">
      <c r="A6396" s="9" t="s">
        <v>7422</v>
      </c>
      <c r="B6396" s="9" t="s">
        <v>182</v>
      </c>
      <c r="C6396" s="9" t="s">
        <v>412</v>
      </c>
      <c r="D6396" s="9" t="s">
        <v>100</v>
      </c>
      <c r="E6396" s="9" t="s">
        <v>527</v>
      </c>
      <c r="F6396" s="12">
        <v>44316</v>
      </c>
      <c r="G6396" s="12" t="str">
        <f>VLOOKUP(Table3[[#This Row],[Product ID]],[1]Products!$A:$G,2,0)</f>
        <v>Product 9</v>
      </c>
      <c r="H6396" s="22">
        <v>2</v>
      </c>
      <c r="I6396" s="9">
        <f>VLOOKUP('Consolidtaed Data'!$B2523,[1]Products!$A:$G,4,0)</f>
        <v>2410</v>
      </c>
      <c r="J6396" s="9">
        <f>VLOOKUP('Consolidtaed Data'!$B2523,[1]Products!$A:$G,3,0)</f>
        <v>1518</v>
      </c>
      <c r="K6396" s="9">
        <f>'Consolidtaed Data'!$J2523*'Consolidtaed Data'!$H2523</f>
        <v>510</v>
      </c>
      <c r="L6396" s="9">
        <f>'Consolidtaed Data'!$I2523*'Consolidtaed Data'!$H2523</f>
        <v>784</v>
      </c>
      <c r="M6396" s="9">
        <f>'Consolidtaed Data'!$L2523-'Consolidtaed Data'!$K2523</f>
        <v>13</v>
      </c>
      <c r="N6396" s="9" t="str">
        <f>VLOOKUP('Consolidtaed Data'!$C2523,[1]Locations!$A:$O,2,0)</f>
        <v>Burbank</v>
      </c>
      <c r="O6396" s="9" t="str">
        <f>VLOOKUP('Consolidtaed Data'!$D2523,'[1]Sales People'!$A:$B,2,0)</f>
        <v>Patrick Ruiz</v>
      </c>
      <c r="P6396" s="9" t="str">
        <f>VLOOKUP('Consolidtaed Data'!$E2523,[1]Customers!$A:$B,2,0)</f>
        <v>Clarence Austin</v>
      </c>
      <c r="Q6396" s="11">
        <f>WEEKDAY('Consolidtaed Data'!$F2523)</f>
        <v>5</v>
      </c>
      <c r="R6396" s="9">
        <f>MONTH('Consolidtaed Data'!$F2523)</f>
        <v>7</v>
      </c>
      <c r="S6396" s="9" t="str">
        <f>TEXT(Table3[[#This Row],[Purchase Date]],"MMMM")</f>
        <v>April</v>
      </c>
      <c r="T6396" s="9">
        <f>YEAR('Consolidtaed Data'!$F2523)</f>
        <v>2020</v>
      </c>
    </row>
    <row r="6397" spans="1:20" x14ac:dyDescent="0.3">
      <c r="A6397" s="9" t="s">
        <v>7423</v>
      </c>
      <c r="B6397" s="9" t="s">
        <v>526</v>
      </c>
      <c r="C6397" s="9" t="s">
        <v>405</v>
      </c>
      <c r="D6397" s="9" t="s">
        <v>127</v>
      </c>
      <c r="E6397" s="9" t="s">
        <v>332</v>
      </c>
      <c r="F6397" s="12">
        <v>44316</v>
      </c>
      <c r="G6397" s="12" t="str">
        <f>VLOOKUP(Table3[[#This Row],[Product ID]],[1]Products!$A:$G,2,0)</f>
        <v>Product 14</v>
      </c>
      <c r="H6397" s="22">
        <v>1</v>
      </c>
      <c r="I6397" s="9">
        <f>VLOOKUP('Consolidtaed Data'!$B2642,[1]Products!$A:$G,4,0)</f>
        <v>886</v>
      </c>
      <c r="J6397" s="9">
        <f>VLOOKUP('Consolidtaed Data'!$B2642,[1]Products!$A:$G,3,0)</f>
        <v>478</v>
      </c>
      <c r="K6397" s="9">
        <f>'Consolidtaed Data'!$J2642*'Consolidtaed Data'!$H2642</f>
        <v>130</v>
      </c>
      <c r="L6397" s="9">
        <f>'Consolidtaed Data'!$I2642*'Consolidtaed Data'!$H2642</f>
        <v>181</v>
      </c>
      <c r="M6397" s="9">
        <f>'Consolidtaed Data'!$L2642-'Consolidtaed Data'!$K2642</f>
        <v>3484</v>
      </c>
      <c r="N6397" s="9" t="str">
        <f>VLOOKUP('Consolidtaed Data'!$C2642,[1]Locations!$A:$O,2,0)</f>
        <v>San Jose</v>
      </c>
      <c r="O6397" s="9" t="str">
        <f>VLOOKUP('Consolidtaed Data'!$D2642,'[1]Sales People'!$A:$B,2,0)</f>
        <v>Scott Clark</v>
      </c>
      <c r="P6397" s="9" t="str">
        <f>VLOOKUP('Consolidtaed Data'!$E2642,[1]Customers!$A:$B,2,0)</f>
        <v>Samuel Palmer</v>
      </c>
      <c r="Q6397" s="11">
        <f>WEEKDAY('Consolidtaed Data'!$F2642)</f>
        <v>7</v>
      </c>
      <c r="R6397" s="9">
        <f>MONTH('Consolidtaed Data'!$F2642)</f>
        <v>7</v>
      </c>
      <c r="S6397" s="9" t="str">
        <f>TEXT(Table3[[#This Row],[Purchase Date]],"MMMM")</f>
        <v>April</v>
      </c>
      <c r="T6397" s="9">
        <f>YEAR('Consolidtaed Data'!$F2642)</f>
        <v>2020</v>
      </c>
    </row>
    <row r="6398" spans="1:20" x14ac:dyDescent="0.3">
      <c r="A6398" s="9" t="s">
        <v>7424</v>
      </c>
      <c r="B6398" s="9" t="s">
        <v>653</v>
      </c>
      <c r="C6398" s="9" t="s">
        <v>295</v>
      </c>
      <c r="D6398" s="9" t="s">
        <v>127</v>
      </c>
      <c r="E6398" s="9" t="s">
        <v>1483</v>
      </c>
      <c r="F6398" s="12">
        <v>44316</v>
      </c>
      <c r="G6398" s="12" t="str">
        <f>VLOOKUP(Table3[[#This Row],[Product ID]],[1]Products!$A:$G,2,0)</f>
        <v>Product 74</v>
      </c>
      <c r="H6398" s="22">
        <v>4</v>
      </c>
      <c r="I6398" s="9">
        <f>VLOOKUP('Consolidtaed Data'!$B3077,[1]Products!$A:$G,4,0)</f>
        <v>947</v>
      </c>
      <c r="J6398" s="9">
        <f>VLOOKUP('Consolidtaed Data'!$B3077,[1]Products!$A:$G,3,0)</f>
        <v>786</v>
      </c>
      <c r="K6398" s="9">
        <f>'Consolidtaed Data'!$J3077*'Consolidtaed Data'!$H3077</f>
        <v>1068</v>
      </c>
      <c r="L6398" s="9">
        <f>'Consolidtaed Data'!$I3077*'Consolidtaed Data'!$H3077</f>
        <v>1694</v>
      </c>
      <c r="M6398" s="9">
        <f>'Consolidtaed Data'!$L3077-'Consolidtaed Data'!$K3077</f>
        <v>44</v>
      </c>
      <c r="N6398" s="9" t="str">
        <f>VLOOKUP('Consolidtaed Data'!$C3077,[1]Locations!$A:$O,2,0)</f>
        <v>Santa Ana</v>
      </c>
      <c r="O6398" s="9" t="str">
        <f>VLOOKUP('Consolidtaed Data'!$D3077,'[1]Sales People'!$A:$B,2,0)</f>
        <v>Martin Carr</v>
      </c>
      <c r="P6398" s="9" t="str">
        <f>VLOOKUP('Consolidtaed Data'!$E3077,[1]Customers!$A:$B,2,0)</f>
        <v>Louis Johnston</v>
      </c>
      <c r="Q6398" s="11">
        <f>WEEKDAY('Consolidtaed Data'!$F3077)</f>
        <v>6</v>
      </c>
      <c r="R6398" s="9">
        <f>MONTH('Consolidtaed Data'!$F3077)</f>
        <v>8</v>
      </c>
      <c r="S6398" s="9" t="str">
        <f>TEXT(Table3[[#This Row],[Purchase Date]],"MMMM")</f>
        <v>April</v>
      </c>
      <c r="T6398" s="9">
        <f>YEAR('Consolidtaed Data'!$F3077)</f>
        <v>2020</v>
      </c>
    </row>
    <row r="6399" spans="1:20" x14ac:dyDescent="0.3">
      <c r="A6399" s="9" t="s">
        <v>7425</v>
      </c>
      <c r="B6399" s="9" t="s">
        <v>139</v>
      </c>
      <c r="C6399" s="9" t="s">
        <v>157</v>
      </c>
      <c r="D6399" s="9" t="s">
        <v>13</v>
      </c>
      <c r="E6399" s="9" t="s">
        <v>1044</v>
      </c>
      <c r="F6399" s="12">
        <v>44316</v>
      </c>
      <c r="G6399" s="12" t="str">
        <f>VLOOKUP(Table3[[#This Row],[Product ID]],[1]Products!$A:$G,2,0)</f>
        <v>Product 13</v>
      </c>
      <c r="H6399" s="22">
        <v>3</v>
      </c>
      <c r="I6399" s="9">
        <f>VLOOKUP('Consolidtaed Data'!$B3101,[1]Products!$A:$G,4,0)</f>
        <v>1278</v>
      </c>
      <c r="J6399" s="9">
        <f>VLOOKUP('Consolidtaed Data'!$B3101,[1]Products!$A:$G,3,0)</f>
        <v>665</v>
      </c>
      <c r="K6399" s="9">
        <f>'Consolidtaed Data'!$J3101*'Consolidtaed Data'!$H3101</f>
        <v>171</v>
      </c>
      <c r="L6399" s="9">
        <f>'Consolidtaed Data'!$I3101*'Consolidtaed Data'!$H3101</f>
        <v>217</v>
      </c>
      <c r="M6399" s="9">
        <f>'Consolidtaed Data'!$L3101-'Consolidtaed Data'!$K3101</f>
        <v>1980</v>
      </c>
      <c r="N6399" s="9" t="str">
        <f>VLOOKUP('Consolidtaed Data'!$C3101,[1]Locations!$A:$O,2,0)</f>
        <v>Glendale</v>
      </c>
      <c r="O6399" s="9" t="str">
        <f>VLOOKUP('Consolidtaed Data'!$D3101,'[1]Sales People'!$A:$B,2,0)</f>
        <v>Ryan Butler</v>
      </c>
      <c r="P6399" s="9" t="str">
        <f>VLOOKUP('Consolidtaed Data'!$E3101,[1]Customers!$A:$B,2,0)</f>
        <v>Terry Richards</v>
      </c>
      <c r="Q6399" s="11">
        <f>WEEKDAY('Consolidtaed Data'!$F3101)</f>
        <v>1</v>
      </c>
      <c r="R6399" s="9">
        <f>MONTH('Consolidtaed Data'!$F3101)</f>
        <v>8</v>
      </c>
      <c r="S6399" s="9" t="str">
        <f>TEXT(Table3[[#This Row],[Purchase Date]],"MMMM")</f>
        <v>April</v>
      </c>
      <c r="T6399" s="9">
        <f>YEAR('Consolidtaed Data'!$F3101)</f>
        <v>2020</v>
      </c>
    </row>
    <row r="6400" spans="1:20" x14ac:dyDescent="0.3">
      <c r="A6400" s="9" t="s">
        <v>7426</v>
      </c>
      <c r="B6400" s="9" t="s">
        <v>182</v>
      </c>
      <c r="C6400" s="9" t="s">
        <v>12</v>
      </c>
      <c r="D6400" s="9" t="s">
        <v>80</v>
      </c>
      <c r="E6400" s="9" t="s">
        <v>368</v>
      </c>
      <c r="F6400" s="12">
        <v>44316</v>
      </c>
      <c r="G6400" s="12" t="str">
        <f>VLOOKUP(Table3[[#This Row],[Product ID]],[1]Products!$A:$G,2,0)</f>
        <v>Product 9</v>
      </c>
      <c r="H6400" s="22">
        <v>1</v>
      </c>
      <c r="I6400" s="9">
        <f>VLOOKUP('Consolidtaed Data'!$B3270,[1]Products!$A:$G,4,0)</f>
        <v>35</v>
      </c>
      <c r="J6400" s="9">
        <f>VLOOKUP('Consolidtaed Data'!$B3270,[1]Products!$A:$G,3,0)</f>
        <v>22</v>
      </c>
      <c r="K6400" s="9">
        <f>'Consolidtaed Data'!$J3270*'Consolidtaed Data'!$H3270</f>
        <v>786</v>
      </c>
      <c r="L6400" s="9">
        <f>'Consolidtaed Data'!$I3270*'Consolidtaed Data'!$H3270</f>
        <v>947</v>
      </c>
      <c r="M6400" s="9">
        <f>'Consolidtaed Data'!$L3270-'Consolidtaed Data'!$K3270</f>
        <v>1968</v>
      </c>
      <c r="N6400" s="9" t="str">
        <f>VLOOKUP('Consolidtaed Data'!$C3270,[1]Locations!$A:$O,2,0)</f>
        <v>Hayward</v>
      </c>
      <c r="O6400" s="9" t="str">
        <f>VLOOKUP('Consolidtaed Data'!$D3270,'[1]Sales People'!$A:$B,2,0)</f>
        <v>Brian Thomas</v>
      </c>
      <c r="P6400" s="9" t="str">
        <f>VLOOKUP('Consolidtaed Data'!$E3270,[1]Customers!$A:$B,2,0)</f>
        <v>Sean Knight</v>
      </c>
      <c r="Q6400" s="11">
        <f>WEEKDAY('Consolidtaed Data'!$F3270)</f>
        <v>7</v>
      </c>
      <c r="R6400" s="9">
        <f>MONTH('Consolidtaed Data'!$F3270)</f>
        <v>8</v>
      </c>
      <c r="S6400" s="9" t="str">
        <f>TEXT(Table3[[#This Row],[Purchase Date]],"MMMM")</f>
        <v>April</v>
      </c>
      <c r="T6400" s="9">
        <f>YEAR('Consolidtaed Data'!$F3270)</f>
        <v>2020</v>
      </c>
    </row>
    <row r="6401" spans="1:20" x14ac:dyDescent="0.3">
      <c r="A6401" s="9" t="s">
        <v>7427</v>
      </c>
      <c r="B6401" s="9" t="s">
        <v>191</v>
      </c>
      <c r="C6401" s="9" t="s">
        <v>42</v>
      </c>
      <c r="D6401" s="9" t="s">
        <v>161</v>
      </c>
      <c r="E6401" s="9" t="s">
        <v>162</v>
      </c>
      <c r="F6401" s="12">
        <v>44317</v>
      </c>
      <c r="G6401" s="12" t="str">
        <f>VLOOKUP(Table3[[#This Row],[Product ID]],[1]Products!$A:$G,2,0)</f>
        <v>Product 36</v>
      </c>
      <c r="H6401" s="22">
        <v>4</v>
      </c>
      <c r="I6401" s="9">
        <f>VLOOKUP('Consolidtaed Data'!$B25,[1]Products!$A:$G,4,0)</f>
        <v>2497</v>
      </c>
      <c r="J6401" s="9">
        <f>VLOOKUP('Consolidtaed Data'!$B25,[1]Products!$A:$G,3,0)</f>
        <v>1473</v>
      </c>
      <c r="K6401" s="9">
        <f>'Consolidtaed Data'!$J25*'Consolidtaed Data'!$H25</f>
        <v>4216</v>
      </c>
      <c r="L6401" s="9">
        <f>'Consolidtaed Data'!$I25*'Consolidtaed Data'!$H25</f>
        <v>5620</v>
      </c>
      <c r="M6401" s="9">
        <f>'Consolidtaed Data'!$L25-'Consolidtaed Data'!$K25</f>
        <v>74</v>
      </c>
      <c r="N6401" s="9" t="str">
        <f>VLOOKUP('Consolidtaed Data'!$C25,[1]Locations!$A:$O,2,0)</f>
        <v>Jurupa Valley</v>
      </c>
      <c r="O6401" s="9" t="str">
        <f>VLOOKUP('Consolidtaed Data'!$D25,'[1]Sales People'!$A:$B,2,0)</f>
        <v>Kevin Butler</v>
      </c>
      <c r="P6401" s="9" t="str">
        <f>VLOOKUP('Consolidtaed Data'!$E25,[1]Customers!$A:$B,2,0)</f>
        <v>Steven Carr</v>
      </c>
      <c r="Q6401" s="11">
        <f>WEEKDAY('Consolidtaed Data'!$F25)</f>
        <v>5</v>
      </c>
      <c r="R6401" s="9">
        <f>MONTH('Consolidtaed Data'!$F25)</f>
        <v>1</v>
      </c>
      <c r="S6401" s="9" t="str">
        <f>TEXT(Table3[[#This Row],[Purchase Date]],"MMMM")</f>
        <v>May</v>
      </c>
      <c r="T6401" s="9">
        <f>YEAR('Consolidtaed Data'!$F25)</f>
        <v>2020</v>
      </c>
    </row>
    <row r="6402" spans="1:20" x14ac:dyDescent="0.3">
      <c r="A6402" s="9" t="s">
        <v>7428</v>
      </c>
      <c r="B6402" s="9" t="s">
        <v>15</v>
      </c>
      <c r="C6402" s="9" t="s">
        <v>205</v>
      </c>
      <c r="D6402" s="9" t="s">
        <v>241</v>
      </c>
      <c r="E6402" s="9" t="s">
        <v>484</v>
      </c>
      <c r="F6402" s="12">
        <v>44317</v>
      </c>
      <c r="G6402" s="12" t="str">
        <f>VLOOKUP(Table3[[#This Row],[Product ID]],[1]Products!$A:$G,2,0)</f>
        <v>Product 38</v>
      </c>
      <c r="H6402" s="22">
        <v>2</v>
      </c>
      <c r="I6402" s="9">
        <f>VLOOKUP('Consolidtaed Data'!$B117,[1]Products!$A:$G,4,0)</f>
        <v>1671</v>
      </c>
      <c r="J6402" s="9">
        <f>VLOOKUP('Consolidtaed Data'!$B117,[1]Products!$A:$G,3,0)</f>
        <v>1220</v>
      </c>
      <c r="K6402" s="9">
        <f>'Consolidtaed Data'!$J117*'Consolidtaed Data'!$H117</f>
        <v>1291</v>
      </c>
      <c r="L6402" s="9">
        <f>'Consolidtaed Data'!$I117*'Consolidtaed Data'!$H117</f>
        <v>2391</v>
      </c>
      <c r="M6402" s="9">
        <f>'Consolidtaed Data'!$L117-'Consolidtaed Data'!$K117</f>
        <v>1356</v>
      </c>
      <c r="N6402" s="9" t="str">
        <f>VLOOKUP('Consolidtaed Data'!$C117,[1]Locations!$A:$O,2,0)</f>
        <v>Bakersfield</v>
      </c>
      <c r="O6402" s="9" t="str">
        <f>VLOOKUP('Consolidtaed Data'!$D117,'[1]Sales People'!$A:$B,2,0)</f>
        <v>Kevin Butler</v>
      </c>
      <c r="P6402" s="9" t="str">
        <f>VLOOKUP('Consolidtaed Data'!$E117,[1]Customers!$A:$B,2,0)</f>
        <v>Brandon Bailey</v>
      </c>
      <c r="Q6402" s="11">
        <f>WEEKDAY('Consolidtaed Data'!$F117)</f>
        <v>5</v>
      </c>
      <c r="R6402" s="9">
        <f>MONTH('Consolidtaed Data'!$F117)</f>
        <v>1</v>
      </c>
      <c r="S6402" s="9" t="str">
        <f>TEXT(Table3[[#This Row],[Purchase Date]],"MMMM")</f>
        <v>May</v>
      </c>
      <c r="T6402" s="9">
        <f>YEAR('Consolidtaed Data'!$F117)</f>
        <v>2020</v>
      </c>
    </row>
    <row r="6403" spans="1:20" x14ac:dyDescent="0.3">
      <c r="A6403" s="9" t="s">
        <v>7429</v>
      </c>
      <c r="B6403" s="9" t="s">
        <v>278</v>
      </c>
      <c r="C6403" s="9" t="s">
        <v>439</v>
      </c>
      <c r="D6403" s="9" t="s">
        <v>80</v>
      </c>
      <c r="E6403" s="9" t="s">
        <v>1441</v>
      </c>
      <c r="F6403" s="12">
        <v>44317</v>
      </c>
      <c r="G6403" s="12" t="str">
        <f>VLOOKUP(Table3[[#This Row],[Product ID]],[1]Products!$A:$G,2,0)</f>
        <v>Product 75</v>
      </c>
      <c r="H6403" s="22">
        <v>1</v>
      </c>
      <c r="I6403" s="9">
        <f>VLOOKUP('Consolidtaed Data'!$B653,[1]Products!$A:$G,4,0)</f>
        <v>1899</v>
      </c>
      <c r="J6403" s="9">
        <f>VLOOKUP('Consolidtaed Data'!$B653,[1]Products!$A:$G,3,0)</f>
        <v>1044</v>
      </c>
      <c r="K6403" s="9">
        <f>'Consolidtaed Data'!$J653*'Consolidtaed Data'!$H653</f>
        <v>183</v>
      </c>
      <c r="L6403" s="9">
        <f>'Consolidtaed Data'!$I653*'Consolidtaed Data'!$H653</f>
        <v>285</v>
      </c>
      <c r="M6403" s="9">
        <f>'Consolidtaed Data'!$L653-'Consolidtaed Data'!$K653</f>
        <v>383</v>
      </c>
      <c r="N6403" s="9" t="str">
        <f>VLOOKUP('Consolidtaed Data'!$C653,[1]Locations!$A:$O,2,0)</f>
        <v>Fairfield</v>
      </c>
      <c r="O6403" s="9" t="str">
        <f>VLOOKUP('Consolidtaed Data'!$D653,'[1]Sales People'!$A:$B,2,0)</f>
        <v>Ronald Reed</v>
      </c>
      <c r="P6403" s="9" t="str">
        <f>VLOOKUP('Consolidtaed Data'!$E653,[1]Customers!$A:$B,2,0)</f>
        <v>Nicholas Arnold</v>
      </c>
      <c r="Q6403" s="11">
        <f>WEEKDAY('Consolidtaed Data'!$F653)</f>
        <v>7</v>
      </c>
      <c r="R6403" s="9">
        <f>MONTH('Consolidtaed Data'!$F653)</f>
        <v>2</v>
      </c>
      <c r="S6403" s="9" t="str">
        <f>TEXT(Table3[[#This Row],[Purchase Date]],"MMMM")</f>
        <v>May</v>
      </c>
      <c r="T6403" s="9">
        <f>YEAR('Consolidtaed Data'!$F653)</f>
        <v>2020</v>
      </c>
    </row>
    <row r="6404" spans="1:20" x14ac:dyDescent="0.3">
      <c r="A6404" s="9" t="s">
        <v>7430</v>
      </c>
      <c r="B6404" s="9" t="s">
        <v>213</v>
      </c>
      <c r="C6404" s="9" t="s">
        <v>104</v>
      </c>
      <c r="D6404" s="9" t="s">
        <v>220</v>
      </c>
      <c r="E6404" s="9" t="s">
        <v>375</v>
      </c>
      <c r="F6404" s="12">
        <v>44317</v>
      </c>
      <c r="G6404" s="12" t="str">
        <f>VLOOKUP(Table3[[#This Row],[Product ID]],[1]Products!$A:$G,2,0)</f>
        <v>Product 68</v>
      </c>
      <c r="H6404" s="22">
        <v>3</v>
      </c>
      <c r="I6404" s="9">
        <f>VLOOKUP('Consolidtaed Data'!$B940,[1]Products!$A:$G,4,0)</f>
        <v>1582</v>
      </c>
      <c r="J6404" s="9">
        <f>VLOOKUP('Consolidtaed Data'!$B940,[1]Products!$A:$G,3,0)</f>
        <v>1234</v>
      </c>
      <c r="K6404" s="9">
        <f>'Consolidtaed Data'!$J940*'Consolidtaed Data'!$H940</f>
        <v>61</v>
      </c>
      <c r="L6404" s="9">
        <f>'Consolidtaed Data'!$I940*'Consolidtaed Data'!$H940</f>
        <v>95</v>
      </c>
      <c r="M6404" s="9">
        <f>'Consolidtaed Data'!$L940-'Consolidtaed Data'!$K940</f>
        <v>275</v>
      </c>
      <c r="N6404" s="9" t="str">
        <f>VLOOKUP('Consolidtaed Data'!$C940,[1]Locations!$A:$O,2,0)</f>
        <v>Huntington Beach</v>
      </c>
      <c r="O6404" s="9" t="str">
        <f>VLOOKUP('Consolidtaed Data'!$D940,'[1]Sales People'!$A:$B,2,0)</f>
        <v>Gary Rodriguez</v>
      </c>
      <c r="P6404" s="9" t="str">
        <f>VLOOKUP('Consolidtaed Data'!$E940,[1]Customers!$A:$B,2,0)</f>
        <v>Victor Lawson</v>
      </c>
      <c r="Q6404" s="11">
        <f>WEEKDAY('Consolidtaed Data'!$F940)</f>
        <v>7</v>
      </c>
      <c r="R6404" s="9">
        <f>MONTH('Consolidtaed Data'!$F940)</f>
        <v>3</v>
      </c>
      <c r="S6404" s="9" t="str">
        <f>TEXT(Table3[[#This Row],[Purchase Date]],"MMMM")</f>
        <v>May</v>
      </c>
      <c r="T6404" s="9">
        <f>YEAR('Consolidtaed Data'!$F940)</f>
        <v>2020</v>
      </c>
    </row>
    <row r="6405" spans="1:20" x14ac:dyDescent="0.3">
      <c r="A6405" s="9" t="s">
        <v>7431</v>
      </c>
      <c r="B6405" s="9" t="s">
        <v>653</v>
      </c>
      <c r="C6405" s="9" t="s">
        <v>420</v>
      </c>
      <c r="D6405" s="9" t="s">
        <v>91</v>
      </c>
      <c r="E6405" s="9" t="s">
        <v>1372</v>
      </c>
      <c r="F6405" s="12">
        <v>44317</v>
      </c>
      <c r="G6405" s="12" t="str">
        <f>VLOOKUP(Table3[[#This Row],[Product ID]],[1]Products!$A:$G,2,0)</f>
        <v>Product 74</v>
      </c>
      <c r="H6405" s="22">
        <v>1</v>
      </c>
      <c r="I6405" s="9">
        <f>VLOOKUP('Consolidtaed Data'!$B1134,[1]Products!$A:$G,4,0)</f>
        <v>1500</v>
      </c>
      <c r="J6405" s="9">
        <f>VLOOKUP('Consolidtaed Data'!$B1134,[1]Products!$A:$G,3,0)</f>
        <v>900</v>
      </c>
      <c r="K6405" s="9">
        <f>'Consolidtaed Data'!$J1134*'Consolidtaed Data'!$H1134</f>
        <v>424</v>
      </c>
      <c r="L6405" s="9">
        <f>'Consolidtaed Data'!$I1134*'Consolidtaed Data'!$H1134</f>
        <v>530</v>
      </c>
      <c r="M6405" s="9">
        <f>'Consolidtaed Data'!$L1134-'Consolidtaed Data'!$K1134</f>
        <v>383</v>
      </c>
      <c r="N6405" s="9" t="str">
        <f>VLOOKUP('Consolidtaed Data'!$C1134,[1]Locations!$A:$O,2,0)</f>
        <v>Roseville</v>
      </c>
      <c r="O6405" s="9" t="str">
        <f>VLOOKUP('Consolidtaed Data'!$D1134,'[1]Sales People'!$A:$B,2,0)</f>
        <v>Brian Hansen</v>
      </c>
      <c r="P6405" s="9" t="str">
        <f>VLOOKUP('Consolidtaed Data'!$E1134,[1]Customers!$A:$B,2,0)</f>
        <v>George Adams</v>
      </c>
      <c r="Q6405" s="11">
        <f>WEEKDAY('Consolidtaed Data'!$F1134)</f>
        <v>2</v>
      </c>
      <c r="R6405" s="9">
        <f>MONTH('Consolidtaed Data'!$F1134)</f>
        <v>3</v>
      </c>
      <c r="S6405" s="9" t="str">
        <f>TEXT(Table3[[#This Row],[Purchase Date]],"MMMM")</f>
        <v>May</v>
      </c>
      <c r="T6405" s="9">
        <f>YEAR('Consolidtaed Data'!$F1134)</f>
        <v>2020</v>
      </c>
    </row>
    <row r="6406" spans="1:20" x14ac:dyDescent="0.3">
      <c r="A6406" s="9" t="s">
        <v>7432</v>
      </c>
      <c r="B6406" s="9" t="s">
        <v>213</v>
      </c>
      <c r="C6406" s="9" t="s">
        <v>169</v>
      </c>
      <c r="D6406" s="9" t="s">
        <v>229</v>
      </c>
      <c r="E6406" s="9" t="s">
        <v>1186</v>
      </c>
      <c r="F6406" s="12">
        <v>44317</v>
      </c>
      <c r="G6406" s="12" t="str">
        <f>VLOOKUP(Table3[[#This Row],[Product ID]],[1]Products!$A:$G,2,0)</f>
        <v>Product 68</v>
      </c>
      <c r="H6406" s="22">
        <v>1</v>
      </c>
      <c r="I6406" s="9">
        <f>VLOOKUP('Consolidtaed Data'!$B1179,[1]Products!$A:$G,4,0)</f>
        <v>217</v>
      </c>
      <c r="J6406" s="9">
        <f>VLOOKUP('Consolidtaed Data'!$B1179,[1]Products!$A:$G,3,0)</f>
        <v>171</v>
      </c>
      <c r="K6406" s="9">
        <f>'Consolidtaed Data'!$J1179*'Consolidtaed Data'!$H1179</f>
        <v>22</v>
      </c>
      <c r="L6406" s="9">
        <f>'Consolidtaed Data'!$I1179*'Consolidtaed Data'!$H1179</f>
        <v>35</v>
      </c>
      <c r="M6406" s="9">
        <f>'Consolidtaed Data'!$L1179-'Consolidtaed Data'!$K1179</f>
        <v>64</v>
      </c>
      <c r="N6406" s="9" t="str">
        <f>VLOOKUP('Consolidtaed Data'!$C1179,[1]Locations!$A:$O,2,0)</f>
        <v>Antioch</v>
      </c>
      <c r="O6406" s="9" t="str">
        <f>VLOOKUP('Consolidtaed Data'!$D1179,'[1]Sales People'!$A:$B,2,0)</f>
        <v>Larry Marshall</v>
      </c>
      <c r="P6406" s="9" t="str">
        <f>VLOOKUP('Consolidtaed Data'!$E1179,[1]Customers!$A:$B,2,0)</f>
        <v>Michael Reed</v>
      </c>
      <c r="Q6406" s="11">
        <f>WEEKDAY('Consolidtaed Data'!$F1179)</f>
        <v>5</v>
      </c>
      <c r="R6406" s="9">
        <f>MONTH('Consolidtaed Data'!$F1179)</f>
        <v>3</v>
      </c>
      <c r="S6406" s="9" t="str">
        <f>TEXT(Table3[[#This Row],[Purchase Date]],"MMMM")</f>
        <v>May</v>
      </c>
      <c r="T6406" s="9">
        <f>YEAR('Consolidtaed Data'!$F1179)</f>
        <v>2020</v>
      </c>
    </row>
    <row r="6407" spans="1:20" x14ac:dyDescent="0.3">
      <c r="A6407" s="9" t="s">
        <v>7433</v>
      </c>
      <c r="B6407" s="9" t="s">
        <v>322</v>
      </c>
      <c r="C6407" s="9" t="s">
        <v>50</v>
      </c>
      <c r="D6407" s="9" t="s">
        <v>131</v>
      </c>
      <c r="E6407" s="9" t="s">
        <v>846</v>
      </c>
      <c r="F6407" s="12">
        <v>44317</v>
      </c>
      <c r="G6407" s="12" t="str">
        <f>VLOOKUP(Table3[[#This Row],[Product ID]],[1]Products!$A:$G,2,0)</f>
        <v>Product 43</v>
      </c>
      <c r="H6407" s="22">
        <v>3</v>
      </c>
      <c r="I6407" s="9">
        <f>VLOOKUP('Consolidtaed Data'!$B1436,[1]Products!$A:$G,4,0)</f>
        <v>1351</v>
      </c>
      <c r="J6407" s="9">
        <f>VLOOKUP('Consolidtaed Data'!$B1436,[1]Products!$A:$G,3,0)</f>
        <v>1108</v>
      </c>
      <c r="K6407" s="9">
        <f>'Consolidtaed Data'!$J1436*'Consolidtaed Data'!$H1436</f>
        <v>947</v>
      </c>
      <c r="L6407" s="9">
        <f>'Consolidtaed Data'!$I1436*'Consolidtaed Data'!$H1436</f>
        <v>1353</v>
      </c>
      <c r="M6407" s="9">
        <f>'Consolidtaed Data'!$L1436-'Consolidtaed Data'!$K1436</f>
        <v>240</v>
      </c>
      <c r="N6407" s="9" t="str">
        <f>VLOOKUP('Consolidtaed Data'!$C1436,[1]Locations!$A:$O,2,0)</f>
        <v>Simi Valley</v>
      </c>
      <c r="O6407" s="9" t="str">
        <f>VLOOKUP('Consolidtaed Data'!$D1436,'[1]Sales People'!$A:$B,2,0)</f>
        <v>Jerry Perry</v>
      </c>
      <c r="P6407" s="9" t="str">
        <f>VLOOKUP('Consolidtaed Data'!$E1436,[1]Customers!$A:$B,2,0)</f>
        <v>Jason Ross</v>
      </c>
      <c r="Q6407" s="11">
        <f>WEEKDAY('Consolidtaed Data'!$F1436)</f>
        <v>5</v>
      </c>
      <c r="R6407" s="9">
        <f>MONTH('Consolidtaed Data'!$F1436)</f>
        <v>4</v>
      </c>
      <c r="S6407" s="9" t="str">
        <f>TEXT(Table3[[#This Row],[Purchase Date]],"MMMM")</f>
        <v>May</v>
      </c>
      <c r="T6407" s="9">
        <f>YEAR('Consolidtaed Data'!$F1436)</f>
        <v>2020</v>
      </c>
    </row>
    <row r="6408" spans="1:20" x14ac:dyDescent="0.3">
      <c r="A6408" s="9" t="s">
        <v>7434</v>
      </c>
      <c r="B6408" s="9" t="s">
        <v>177</v>
      </c>
      <c r="C6408" s="9" t="s">
        <v>72</v>
      </c>
      <c r="D6408" s="9" t="s">
        <v>281</v>
      </c>
      <c r="E6408" s="9" t="s">
        <v>796</v>
      </c>
      <c r="F6408" s="12">
        <v>44317</v>
      </c>
      <c r="G6408" s="12" t="str">
        <f>VLOOKUP(Table3[[#This Row],[Product ID]],[1]Products!$A:$G,2,0)</f>
        <v>Product 5</v>
      </c>
      <c r="H6408" s="22">
        <v>1</v>
      </c>
      <c r="I6408" s="9">
        <f>VLOOKUP('Consolidtaed Data'!$B1457,[1]Products!$A:$G,4,0)</f>
        <v>1467</v>
      </c>
      <c r="J6408" s="9">
        <f>VLOOKUP('Consolidtaed Data'!$B1457,[1]Products!$A:$G,3,0)</f>
        <v>807</v>
      </c>
      <c r="K6408" s="9">
        <f>'Consolidtaed Data'!$J1457*'Consolidtaed Data'!$H1457</f>
        <v>1774</v>
      </c>
      <c r="L6408" s="9">
        <f>'Consolidtaed Data'!$I1457*'Consolidtaed Data'!$H1457</f>
        <v>2464</v>
      </c>
      <c r="M6408" s="9">
        <f>'Consolidtaed Data'!$L1457-'Consolidtaed Data'!$K1457</f>
        <v>589</v>
      </c>
      <c r="N6408" s="9" t="str">
        <f>VLOOKUP('Consolidtaed Data'!$C1457,[1]Locations!$A:$O,2,0)</f>
        <v>Salinas</v>
      </c>
      <c r="O6408" s="9" t="str">
        <f>VLOOKUP('Consolidtaed Data'!$D1457,'[1]Sales People'!$A:$B,2,0)</f>
        <v>Martin Perry</v>
      </c>
      <c r="P6408" s="9" t="str">
        <f>VLOOKUP('Consolidtaed Data'!$E1457,[1]Customers!$A:$B,2,0)</f>
        <v>Frank Schmidt</v>
      </c>
      <c r="Q6408" s="11">
        <f>WEEKDAY('Consolidtaed Data'!$F1457)</f>
        <v>6</v>
      </c>
      <c r="R6408" s="9">
        <f>MONTH('Consolidtaed Data'!$F1457)</f>
        <v>4</v>
      </c>
      <c r="S6408" s="9" t="str">
        <f>TEXT(Table3[[#This Row],[Purchase Date]],"MMMM")</f>
        <v>May</v>
      </c>
      <c r="T6408" s="9">
        <f>YEAR('Consolidtaed Data'!$F1457)</f>
        <v>2020</v>
      </c>
    </row>
    <row r="6409" spans="1:20" x14ac:dyDescent="0.3">
      <c r="A6409" s="9" t="s">
        <v>7435</v>
      </c>
      <c r="B6409" s="9" t="s">
        <v>429</v>
      </c>
      <c r="C6409" s="9" t="s">
        <v>302</v>
      </c>
      <c r="D6409" s="9" t="s">
        <v>220</v>
      </c>
      <c r="E6409" s="9" t="s">
        <v>743</v>
      </c>
      <c r="F6409" s="12">
        <v>44317</v>
      </c>
      <c r="G6409" s="12" t="str">
        <f>VLOOKUP(Table3[[#This Row],[Product ID]],[1]Products!$A:$G,2,0)</f>
        <v>Product 87</v>
      </c>
      <c r="H6409" s="22">
        <v>2</v>
      </c>
      <c r="I6409" s="9">
        <f>VLOOKUP('Consolidtaed Data'!$B1477,[1]Products!$A:$G,4,0)</f>
        <v>1380</v>
      </c>
      <c r="J6409" s="9">
        <f>VLOOKUP('Consolidtaed Data'!$B1477,[1]Products!$A:$G,3,0)</f>
        <v>1090</v>
      </c>
      <c r="K6409" s="9">
        <f>'Consolidtaed Data'!$J1477*'Consolidtaed Data'!$H1477</f>
        <v>900</v>
      </c>
      <c r="L6409" s="9">
        <f>'Consolidtaed Data'!$I1477*'Consolidtaed Data'!$H1477</f>
        <v>1500</v>
      </c>
      <c r="M6409" s="9">
        <f>'Consolidtaed Data'!$L1477-'Consolidtaed Data'!$K1477</f>
        <v>1784</v>
      </c>
      <c r="N6409" s="9" t="str">
        <f>VLOOKUP('Consolidtaed Data'!$C1477,[1]Locations!$A:$O,2,0)</f>
        <v>San Diego</v>
      </c>
      <c r="O6409" s="9" t="str">
        <f>VLOOKUP('Consolidtaed Data'!$D1477,'[1]Sales People'!$A:$B,2,0)</f>
        <v>Clarence Fox</v>
      </c>
      <c r="P6409" s="9" t="str">
        <f>VLOOKUP('Consolidtaed Data'!$E1477,[1]Customers!$A:$B,2,0)</f>
        <v>Roger Miller</v>
      </c>
      <c r="Q6409" s="11">
        <f>WEEKDAY('Consolidtaed Data'!$F1477)</f>
        <v>7</v>
      </c>
      <c r="R6409" s="9">
        <f>MONTH('Consolidtaed Data'!$F1477)</f>
        <v>4</v>
      </c>
      <c r="S6409" s="9" t="str">
        <f>TEXT(Table3[[#This Row],[Purchase Date]],"MMMM")</f>
        <v>May</v>
      </c>
      <c r="T6409" s="9">
        <f>YEAR('Consolidtaed Data'!$F1477)</f>
        <v>2020</v>
      </c>
    </row>
    <row r="6410" spans="1:20" x14ac:dyDescent="0.3">
      <c r="A6410" s="9" t="s">
        <v>7436</v>
      </c>
      <c r="B6410" s="9" t="s">
        <v>188</v>
      </c>
      <c r="C6410" s="9" t="s">
        <v>357</v>
      </c>
      <c r="D6410" s="9" t="s">
        <v>13</v>
      </c>
      <c r="E6410" s="9" t="s">
        <v>822</v>
      </c>
      <c r="F6410" s="12">
        <v>44317</v>
      </c>
      <c r="G6410" s="12" t="str">
        <f>VLOOKUP(Table3[[#This Row],[Product ID]],[1]Products!$A:$G,2,0)</f>
        <v>Product 63</v>
      </c>
      <c r="H6410" s="22">
        <v>3</v>
      </c>
      <c r="I6410" s="9">
        <f>VLOOKUP('Consolidtaed Data'!$B1501,[1]Products!$A:$G,4,0)</f>
        <v>1500</v>
      </c>
      <c r="J6410" s="9">
        <f>VLOOKUP('Consolidtaed Data'!$B1501,[1]Products!$A:$G,3,0)</f>
        <v>900</v>
      </c>
      <c r="K6410" s="9">
        <f>'Consolidtaed Data'!$J1501*'Consolidtaed Data'!$H1501</f>
        <v>154</v>
      </c>
      <c r="L6410" s="9">
        <f>'Consolidtaed Data'!$I1501*'Consolidtaed Data'!$H1501</f>
        <v>203</v>
      </c>
      <c r="M6410" s="9">
        <f>'Consolidtaed Data'!$L1501-'Consolidtaed Data'!$K1501</f>
        <v>799</v>
      </c>
      <c r="N6410" s="9" t="str">
        <f>VLOOKUP('Consolidtaed Data'!$C1501,[1]Locations!$A:$O,2,0)</f>
        <v>Modesto</v>
      </c>
      <c r="O6410" s="9" t="str">
        <f>VLOOKUP('Consolidtaed Data'!$D1501,'[1]Sales People'!$A:$B,2,0)</f>
        <v>Joshua Taylor</v>
      </c>
      <c r="P6410" s="9" t="str">
        <f>VLOOKUP('Consolidtaed Data'!$E1501,[1]Customers!$A:$B,2,0)</f>
        <v>Benjamin Jacobs</v>
      </c>
      <c r="Q6410" s="11">
        <f>WEEKDAY('Consolidtaed Data'!$F1501)</f>
        <v>2</v>
      </c>
      <c r="R6410" s="9">
        <f>MONTH('Consolidtaed Data'!$F1501)</f>
        <v>4</v>
      </c>
      <c r="S6410" s="9" t="str">
        <f>TEXT(Table3[[#This Row],[Purchase Date]],"MMMM")</f>
        <v>May</v>
      </c>
      <c r="T6410" s="9">
        <f>YEAR('Consolidtaed Data'!$F1501)</f>
        <v>2020</v>
      </c>
    </row>
    <row r="6411" spans="1:20" x14ac:dyDescent="0.3">
      <c r="A6411" s="9" t="s">
        <v>7437</v>
      </c>
      <c r="B6411" s="9" t="s">
        <v>125</v>
      </c>
      <c r="C6411" s="9" t="s">
        <v>226</v>
      </c>
      <c r="D6411" s="9" t="s">
        <v>193</v>
      </c>
      <c r="E6411" s="9" t="s">
        <v>1058</v>
      </c>
      <c r="F6411" s="12">
        <v>44317</v>
      </c>
      <c r="G6411" s="12" t="str">
        <f>VLOOKUP(Table3[[#This Row],[Product ID]],[1]Products!$A:$G,2,0)</f>
        <v>Product 40</v>
      </c>
      <c r="H6411" s="22">
        <v>1</v>
      </c>
      <c r="I6411" s="9">
        <f>VLOOKUP('Consolidtaed Data'!$B1583,[1]Products!$A:$G,4,0)</f>
        <v>136</v>
      </c>
      <c r="J6411" s="9">
        <f>VLOOKUP('Consolidtaed Data'!$B1583,[1]Products!$A:$G,3,0)</f>
        <v>72</v>
      </c>
      <c r="K6411" s="9">
        <f>'Consolidtaed Data'!$J1583*'Consolidtaed Data'!$H1583</f>
        <v>1305</v>
      </c>
      <c r="L6411" s="9">
        <f>'Consolidtaed Data'!$I1583*'Consolidtaed Data'!$H1583</f>
        <v>1812</v>
      </c>
      <c r="M6411" s="9">
        <f>'Consolidtaed Data'!$L1583-'Consolidtaed Data'!$K1583</f>
        <v>990</v>
      </c>
      <c r="N6411" s="9" t="str">
        <f>VLOOKUP('Consolidtaed Data'!$C1583,[1]Locations!$A:$O,2,0)</f>
        <v>San Jose</v>
      </c>
      <c r="O6411" s="9" t="str">
        <f>VLOOKUP('Consolidtaed Data'!$D1583,'[1]Sales People'!$A:$B,2,0)</f>
        <v>Gary Rodriguez</v>
      </c>
      <c r="P6411" s="9" t="str">
        <f>VLOOKUP('Consolidtaed Data'!$E1583,[1]Customers!$A:$B,2,0)</f>
        <v>Antonio Shaw</v>
      </c>
      <c r="Q6411" s="11">
        <f>WEEKDAY('Consolidtaed Data'!$F1583)</f>
        <v>1</v>
      </c>
      <c r="R6411" s="9">
        <f>MONTH('Consolidtaed Data'!$F1583)</f>
        <v>4</v>
      </c>
      <c r="S6411" s="9" t="str">
        <f>TEXT(Table3[[#This Row],[Purchase Date]],"MMMM")</f>
        <v>May</v>
      </c>
      <c r="T6411" s="9">
        <f>YEAR('Consolidtaed Data'!$F1583)</f>
        <v>2020</v>
      </c>
    </row>
    <row r="6412" spans="1:20" x14ac:dyDescent="0.3">
      <c r="A6412" s="9" t="s">
        <v>7438</v>
      </c>
      <c r="B6412" s="9" t="s">
        <v>216</v>
      </c>
      <c r="C6412" s="9" t="s">
        <v>134</v>
      </c>
      <c r="D6412" s="9" t="s">
        <v>161</v>
      </c>
      <c r="E6412" s="9" t="s">
        <v>314</v>
      </c>
      <c r="F6412" s="12">
        <v>44317</v>
      </c>
      <c r="G6412" s="12" t="str">
        <f>VLOOKUP(Table3[[#This Row],[Product ID]],[1]Products!$A:$G,2,0)</f>
        <v>Product 73</v>
      </c>
      <c r="H6412" s="22">
        <v>1</v>
      </c>
      <c r="I6412" s="9">
        <f>VLOOKUP('Consolidtaed Data'!$B1649,[1]Products!$A:$G,4,0)</f>
        <v>2391</v>
      </c>
      <c r="J6412" s="9">
        <f>VLOOKUP('Consolidtaed Data'!$B1649,[1]Products!$A:$G,3,0)</f>
        <v>1291</v>
      </c>
      <c r="K6412" s="9">
        <f>'Consolidtaed Data'!$J1649*'Consolidtaed Data'!$H1649</f>
        <v>1261</v>
      </c>
      <c r="L6412" s="9">
        <f>'Consolidtaed Data'!$I1649*'Consolidtaed Data'!$H1649</f>
        <v>1638</v>
      </c>
      <c r="M6412" s="9">
        <f>'Consolidtaed Data'!$L1649-'Consolidtaed Data'!$K1649</f>
        <v>138</v>
      </c>
      <c r="N6412" s="9" t="str">
        <f>VLOOKUP('Consolidtaed Data'!$C1649,[1]Locations!$A:$O,2,0)</f>
        <v>Concord</v>
      </c>
      <c r="O6412" s="9" t="str">
        <f>VLOOKUP('Consolidtaed Data'!$D1649,'[1]Sales People'!$A:$B,2,0)</f>
        <v>Kevin Butler</v>
      </c>
      <c r="P6412" s="9" t="str">
        <f>VLOOKUP('Consolidtaed Data'!$E1649,[1]Customers!$A:$B,2,0)</f>
        <v>Douglas Robinson</v>
      </c>
      <c r="Q6412" s="11">
        <f>WEEKDAY('Consolidtaed Data'!$F1649)</f>
        <v>6</v>
      </c>
      <c r="R6412" s="9">
        <f>MONTH('Consolidtaed Data'!$F1649)</f>
        <v>5</v>
      </c>
      <c r="S6412" s="9" t="str">
        <f>TEXT(Table3[[#This Row],[Purchase Date]],"MMMM")</f>
        <v>May</v>
      </c>
      <c r="T6412" s="9">
        <f>YEAR('Consolidtaed Data'!$F1649)</f>
        <v>2020</v>
      </c>
    </row>
    <row r="6413" spans="1:20" x14ac:dyDescent="0.3">
      <c r="A6413" s="9" t="s">
        <v>7439</v>
      </c>
      <c r="B6413" s="9" t="s">
        <v>209</v>
      </c>
      <c r="C6413" s="9" t="s">
        <v>140</v>
      </c>
      <c r="D6413" s="9" t="s">
        <v>235</v>
      </c>
      <c r="E6413" s="9" t="s">
        <v>463</v>
      </c>
      <c r="F6413" s="12">
        <v>44317</v>
      </c>
      <c r="G6413" s="12" t="str">
        <f>VLOOKUP(Table3[[#This Row],[Product ID]],[1]Products!$A:$G,2,0)</f>
        <v>Product 86</v>
      </c>
      <c r="H6413" s="22">
        <v>3</v>
      </c>
      <c r="I6413" s="9">
        <f>VLOOKUP('Consolidtaed Data'!$B1791,[1]Products!$A:$G,4,0)</f>
        <v>1899</v>
      </c>
      <c r="J6413" s="9">
        <f>VLOOKUP('Consolidtaed Data'!$B1791,[1]Products!$A:$G,3,0)</f>
        <v>1044</v>
      </c>
      <c r="K6413" s="9">
        <f>'Consolidtaed Data'!$J1791*'Consolidtaed Data'!$H1791</f>
        <v>2049</v>
      </c>
      <c r="L6413" s="9">
        <f>'Consolidtaed Data'!$I1791*'Consolidtaed Data'!$H1791</f>
        <v>3534</v>
      </c>
      <c r="M6413" s="9">
        <f>'Consolidtaed Data'!$L1791-'Consolidtaed Data'!$K1791</f>
        <v>744</v>
      </c>
      <c r="N6413" s="9" t="str">
        <f>VLOOKUP('Consolidtaed Data'!$C1791,[1]Locations!$A:$O,2,0)</f>
        <v>Temecula</v>
      </c>
      <c r="O6413" s="9" t="str">
        <f>VLOOKUP('Consolidtaed Data'!$D1791,'[1]Sales People'!$A:$B,2,0)</f>
        <v>Martin Carr</v>
      </c>
      <c r="P6413" s="9" t="str">
        <f>VLOOKUP('Consolidtaed Data'!$E1791,[1]Customers!$A:$B,2,0)</f>
        <v>Kevin Willis</v>
      </c>
      <c r="Q6413" s="11">
        <f>WEEKDAY('Consolidtaed Data'!$F1791)</f>
        <v>1</v>
      </c>
      <c r="R6413" s="9">
        <f>MONTH('Consolidtaed Data'!$F1791)</f>
        <v>5</v>
      </c>
      <c r="S6413" s="9" t="str">
        <f>TEXT(Table3[[#This Row],[Purchase Date]],"MMMM")</f>
        <v>May</v>
      </c>
      <c r="T6413" s="9">
        <f>YEAR('Consolidtaed Data'!$F1791)</f>
        <v>2020</v>
      </c>
    </row>
    <row r="6414" spans="1:20" x14ac:dyDescent="0.3">
      <c r="A6414" s="9" t="s">
        <v>7440</v>
      </c>
      <c r="B6414" s="9" t="s">
        <v>582</v>
      </c>
      <c r="C6414" s="9" t="s">
        <v>405</v>
      </c>
      <c r="D6414" s="9" t="s">
        <v>83</v>
      </c>
      <c r="E6414" s="9" t="s">
        <v>1015</v>
      </c>
      <c r="F6414" s="12">
        <v>44317</v>
      </c>
      <c r="G6414" s="12" t="str">
        <f>VLOOKUP(Table3[[#This Row],[Product ID]],[1]Products!$A:$G,2,0)</f>
        <v>Product 58</v>
      </c>
      <c r="H6414" s="22">
        <v>2</v>
      </c>
      <c r="I6414" s="9">
        <f>VLOOKUP('Consolidtaed Data'!$B2008,[1]Products!$A:$G,4,0)</f>
        <v>1967</v>
      </c>
      <c r="J6414" s="9">
        <f>VLOOKUP('Consolidtaed Data'!$B2008,[1]Products!$A:$G,3,0)</f>
        <v>1397</v>
      </c>
      <c r="K6414" s="9">
        <f>'Consolidtaed Data'!$J2008*'Consolidtaed Data'!$H2008</f>
        <v>1777</v>
      </c>
      <c r="L6414" s="9">
        <f>'Consolidtaed Data'!$I2008*'Consolidtaed Data'!$H2008</f>
        <v>2141</v>
      </c>
      <c r="M6414" s="9">
        <f>'Consolidtaed Data'!$L2008-'Consolidtaed Data'!$K2008</f>
        <v>351</v>
      </c>
      <c r="N6414" s="9" t="str">
        <f>VLOOKUP('Consolidtaed Data'!$C2008,[1]Locations!$A:$O,2,0)</f>
        <v>Jurupa Valley</v>
      </c>
      <c r="O6414" s="9" t="str">
        <f>VLOOKUP('Consolidtaed Data'!$D2008,'[1]Sales People'!$A:$B,2,0)</f>
        <v>Martin Perry</v>
      </c>
      <c r="P6414" s="9" t="str">
        <f>VLOOKUP('Consolidtaed Data'!$E2008,[1]Customers!$A:$B,2,0)</f>
        <v>Raymond Alexander</v>
      </c>
      <c r="Q6414" s="11">
        <f>WEEKDAY('Consolidtaed Data'!$F2008)</f>
        <v>4</v>
      </c>
      <c r="R6414" s="9">
        <f>MONTH('Consolidtaed Data'!$F2008)</f>
        <v>5</v>
      </c>
      <c r="S6414" s="9" t="str">
        <f>TEXT(Table3[[#This Row],[Purchase Date]],"MMMM")</f>
        <v>May</v>
      </c>
      <c r="T6414" s="9">
        <f>YEAR('Consolidtaed Data'!$F2008)</f>
        <v>2020</v>
      </c>
    </row>
    <row r="6415" spans="1:20" x14ac:dyDescent="0.3">
      <c r="A6415" s="9" t="s">
        <v>7441</v>
      </c>
      <c r="B6415" s="9" t="s">
        <v>369</v>
      </c>
      <c r="C6415" s="9" t="s">
        <v>249</v>
      </c>
      <c r="D6415" s="9" t="s">
        <v>315</v>
      </c>
      <c r="E6415" s="9" t="s">
        <v>833</v>
      </c>
      <c r="F6415" s="12">
        <v>44317</v>
      </c>
      <c r="G6415" s="12" t="str">
        <f>VLOOKUP(Table3[[#This Row],[Product ID]],[1]Products!$A:$G,2,0)</f>
        <v>Product 8</v>
      </c>
      <c r="H6415" s="22">
        <v>2</v>
      </c>
      <c r="I6415" s="9">
        <f>VLOOKUP('Consolidtaed Data'!$B2214,[1]Products!$A:$G,4,0)</f>
        <v>886</v>
      </c>
      <c r="J6415" s="9">
        <f>VLOOKUP('Consolidtaed Data'!$B2214,[1]Products!$A:$G,3,0)</f>
        <v>478</v>
      </c>
      <c r="K6415" s="9">
        <f>'Consolidtaed Data'!$J2214*'Consolidtaed Data'!$H2214</f>
        <v>288</v>
      </c>
      <c r="L6415" s="9">
        <f>'Consolidtaed Data'!$I2214*'Consolidtaed Data'!$H2214</f>
        <v>544</v>
      </c>
      <c r="M6415" s="9">
        <f>'Consolidtaed Data'!$L2214-'Consolidtaed Data'!$K2214</f>
        <v>364</v>
      </c>
      <c r="N6415" s="9" t="str">
        <f>VLOOKUP('Consolidtaed Data'!$C2214,[1]Locations!$A:$O,2,0)</f>
        <v>San Diego</v>
      </c>
      <c r="O6415" s="9" t="str">
        <f>VLOOKUP('Consolidtaed Data'!$D2214,'[1]Sales People'!$A:$B,2,0)</f>
        <v>Jeremy Mendoza</v>
      </c>
      <c r="P6415" s="9" t="str">
        <f>VLOOKUP('Consolidtaed Data'!$E2214,[1]Customers!$A:$B,2,0)</f>
        <v>Carlos Hunt</v>
      </c>
      <c r="Q6415" s="11">
        <f>WEEKDAY('Consolidtaed Data'!$F2214)</f>
        <v>4</v>
      </c>
      <c r="R6415" s="9">
        <f>MONTH('Consolidtaed Data'!$F2214)</f>
        <v>6</v>
      </c>
      <c r="S6415" s="9" t="str">
        <f>TEXT(Table3[[#This Row],[Purchase Date]],"MMMM")</f>
        <v>May</v>
      </c>
      <c r="T6415" s="9">
        <f>YEAR('Consolidtaed Data'!$F2214)</f>
        <v>2020</v>
      </c>
    </row>
    <row r="6416" spans="1:20" x14ac:dyDescent="0.3">
      <c r="A6416" s="9" t="s">
        <v>7442</v>
      </c>
      <c r="B6416" s="9" t="s">
        <v>24</v>
      </c>
      <c r="C6416" s="9" t="s">
        <v>90</v>
      </c>
      <c r="D6416" s="9" t="s">
        <v>241</v>
      </c>
      <c r="E6416" s="9" t="s">
        <v>2096</v>
      </c>
      <c r="F6416" s="12">
        <v>44317</v>
      </c>
      <c r="G6416" s="12" t="str">
        <f>VLOOKUP(Table3[[#This Row],[Product ID]],[1]Products!$A:$G,2,0)</f>
        <v>Product 6</v>
      </c>
      <c r="H6416" s="22">
        <v>1</v>
      </c>
      <c r="I6416" s="9">
        <f>VLOOKUP('Consolidtaed Data'!$B2342,[1]Products!$A:$G,4,0)</f>
        <v>2241</v>
      </c>
      <c r="J6416" s="9">
        <f>VLOOKUP('Consolidtaed Data'!$B2342,[1]Products!$A:$G,3,0)</f>
        <v>1367</v>
      </c>
      <c r="K6416" s="9">
        <f>'Consolidtaed Data'!$J2342*'Consolidtaed Data'!$H2342</f>
        <v>7584</v>
      </c>
      <c r="L6416" s="9">
        <f>'Consolidtaed Data'!$I2342*'Consolidtaed Data'!$H2342</f>
        <v>9980</v>
      </c>
      <c r="M6416" s="9">
        <f>'Consolidtaed Data'!$L2342-'Consolidtaed Data'!$K2342</f>
        <v>507</v>
      </c>
      <c r="N6416" s="9" t="str">
        <f>VLOOKUP('Consolidtaed Data'!$C2342,[1]Locations!$A:$O,2,0)</f>
        <v>Sacramento</v>
      </c>
      <c r="O6416" s="9" t="str">
        <f>VLOOKUP('Consolidtaed Data'!$D2342,'[1]Sales People'!$A:$B,2,0)</f>
        <v>Justin Lynch</v>
      </c>
      <c r="P6416" s="9" t="str">
        <f>VLOOKUP('Consolidtaed Data'!$E2342,[1]Customers!$A:$B,2,0)</f>
        <v>James Sullivan</v>
      </c>
      <c r="Q6416" s="11">
        <f>WEEKDAY('Consolidtaed Data'!$F2342)</f>
        <v>7</v>
      </c>
      <c r="R6416" s="9">
        <f>MONTH('Consolidtaed Data'!$F2342)</f>
        <v>6</v>
      </c>
      <c r="S6416" s="9" t="str">
        <f>TEXT(Table3[[#This Row],[Purchase Date]],"MMMM")</f>
        <v>May</v>
      </c>
      <c r="T6416" s="9">
        <f>YEAR('Consolidtaed Data'!$F2342)</f>
        <v>2020</v>
      </c>
    </row>
    <row r="6417" spans="1:20" x14ac:dyDescent="0.3">
      <c r="A6417" s="9" t="s">
        <v>7443</v>
      </c>
      <c r="B6417" s="9" t="s">
        <v>529</v>
      </c>
      <c r="C6417" s="9" t="s">
        <v>462</v>
      </c>
      <c r="D6417" s="9" t="s">
        <v>64</v>
      </c>
      <c r="E6417" s="9" t="s">
        <v>348</v>
      </c>
      <c r="F6417" s="12">
        <v>44317</v>
      </c>
      <c r="G6417" s="12" t="str">
        <f>VLOOKUP(Table3[[#This Row],[Product ID]],[1]Products!$A:$G,2,0)</f>
        <v>Product 56</v>
      </c>
      <c r="H6417" s="22">
        <v>4</v>
      </c>
      <c r="I6417" s="9">
        <f>VLOOKUP('Consolidtaed Data'!$B2404,[1]Products!$A:$G,4,0)</f>
        <v>378</v>
      </c>
      <c r="J6417" s="9">
        <f>VLOOKUP('Consolidtaed Data'!$B2404,[1]Products!$A:$G,3,0)</f>
        <v>291</v>
      </c>
      <c r="K6417" s="9">
        <f>'Consolidtaed Data'!$J2404*'Consolidtaed Data'!$H2404</f>
        <v>420</v>
      </c>
      <c r="L6417" s="9">
        <f>'Consolidtaed Data'!$I2404*'Consolidtaed Data'!$H2404</f>
        <v>584</v>
      </c>
      <c r="M6417" s="9">
        <f>'Consolidtaed Data'!$L2404-'Consolidtaed Data'!$K2404</f>
        <v>742</v>
      </c>
      <c r="N6417" s="9" t="str">
        <f>VLOOKUP('Consolidtaed Data'!$C2404,[1]Locations!$A:$O,2,0)</f>
        <v>Fremont</v>
      </c>
      <c r="O6417" s="9" t="str">
        <f>VLOOKUP('Consolidtaed Data'!$D2404,'[1]Sales People'!$A:$B,2,0)</f>
        <v>Larry Marshall</v>
      </c>
      <c r="P6417" s="9" t="str">
        <f>VLOOKUP('Consolidtaed Data'!$E2404,[1]Customers!$A:$B,2,0)</f>
        <v>Keith Stephens</v>
      </c>
      <c r="Q6417" s="11">
        <f>WEEKDAY('Consolidtaed Data'!$F2404)</f>
        <v>4</v>
      </c>
      <c r="R6417" s="9">
        <f>MONTH('Consolidtaed Data'!$F2404)</f>
        <v>6</v>
      </c>
      <c r="S6417" s="9" t="str">
        <f>TEXT(Table3[[#This Row],[Purchase Date]],"MMMM")</f>
        <v>May</v>
      </c>
      <c r="T6417" s="9">
        <f>YEAR('Consolidtaed Data'!$F2404)</f>
        <v>2020</v>
      </c>
    </row>
    <row r="6418" spans="1:20" x14ac:dyDescent="0.3">
      <c r="A6418" s="9" t="s">
        <v>7444</v>
      </c>
      <c r="B6418" s="9" t="s">
        <v>89</v>
      </c>
      <c r="C6418" s="9" t="s">
        <v>522</v>
      </c>
      <c r="D6418" s="9" t="s">
        <v>17</v>
      </c>
      <c r="E6418" s="9" t="s">
        <v>470</v>
      </c>
      <c r="F6418" s="12">
        <v>44317</v>
      </c>
      <c r="G6418" s="12" t="str">
        <f>VLOOKUP(Table3[[#This Row],[Product ID]],[1]Products!$A:$G,2,0)</f>
        <v>Product 64</v>
      </c>
      <c r="H6418" s="22">
        <v>2</v>
      </c>
      <c r="I6418" s="9">
        <f>VLOOKUP('Consolidtaed Data'!$B3281,[1]Products!$A:$G,4,0)</f>
        <v>1278</v>
      </c>
      <c r="J6418" s="9">
        <f>VLOOKUP('Consolidtaed Data'!$B3281,[1]Products!$A:$G,3,0)</f>
        <v>665</v>
      </c>
      <c r="K6418" s="9">
        <f>'Consolidtaed Data'!$J3281*'Consolidtaed Data'!$H3281</f>
        <v>2616</v>
      </c>
      <c r="L6418" s="9">
        <f>'Consolidtaed Data'!$I3281*'Consolidtaed Data'!$H3281</f>
        <v>5229</v>
      </c>
      <c r="M6418" s="9">
        <f>'Consolidtaed Data'!$L3281-'Consolidtaed Data'!$K3281</f>
        <v>187</v>
      </c>
      <c r="N6418" s="9" t="str">
        <f>VLOOKUP('Consolidtaed Data'!$C3281,[1]Locations!$A:$O,2,0)</f>
        <v>Irvine</v>
      </c>
      <c r="O6418" s="9" t="str">
        <f>VLOOKUP('Consolidtaed Data'!$D3281,'[1]Sales People'!$A:$B,2,0)</f>
        <v>Kenneth Bradley</v>
      </c>
      <c r="P6418" s="9" t="str">
        <f>VLOOKUP('Consolidtaed Data'!$E3281,[1]Customers!$A:$B,2,0)</f>
        <v>Bobby Coleman</v>
      </c>
      <c r="Q6418" s="11">
        <f>WEEKDAY('Consolidtaed Data'!$F3281)</f>
        <v>1</v>
      </c>
      <c r="R6418" s="9">
        <f>MONTH('Consolidtaed Data'!$F3281)</f>
        <v>8</v>
      </c>
      <c r="S6418" s="9" t="str">
        <f>TEXT(Table3[[#This Row],[Purchase Date]],"MMMM")</f>
        <v>May</v>
      </c>
      <c r="T6418" s="9">
        <f>YEAR('Consolidtaed Data'!$F3281)</f>
        <v>2020</v>
      </c>
    </row>
    <row r="6419" spans="1:20" x14ac:dyDescent="0.3">
      <c r="A6419" s="9" t="s">
        <v>7445</v>
      </c>
      <c r="B6419" s="9" t="s">
        <v>355</v>
      </c>
      <c r="C6419" s="9" t="s">
        <v>210</v>
      </c>
      <c r="D6419" s="9" t="s">
        <v>315</v>
      </c>
      <c r="E6419" s="9" t="s">
        <v>2342</v>
      </c>
      <c r="F6419" s="12">
        <v>44317</v>
      </c>
      <c r="G6419" s="12" t="str">
        <f>VLOOKUP(Table3[[#This Row],[Product ID]],[1]Products!$A:$G,2,0)</f>
        <v>Product 100</v>
      </c>
      <c r="H6419" s="22">
        <v>2</v>
      </c>
      <c r="I6419" s="9">
        <f>VLOOKUP('Consolidtaed Data'!$B3564,[1]Products!$A:$G,4,0)</f>
        <v>368</v>
      </c>
      <c r="J6419" s="9">
        <f>VLOOKUP('Consolidtaed Data'!$B3564,[1]Products!$A:$G,3,0)</f>
        <v>294</v>
      </c>
      <c r="K6419" s="9">
        <f>'Consolidtaed Data'!$J3564*'Consolidtaed Data'!$H3564</f>
        <v>478</v>
      </c>
      <c r="L6419" s="9">
        <f>'Consolidtaed Data'!$I3564*'Consolidtaed Data'!$H3564</f>
        <v>886</v>
      </c>
      <c r="M6419" s="9">
        <f>'Consolidtaed Data'!$L3564-'Consolidtaed Data'!$K3564</f>
        <v>137</v>
      </c>
      <c r="N6419" s="9" t="str">
        <f>VLOOKUP('Consolidtaed Data'!$C3564,[1]Locations!$A:$O,2,0)</f>
        <v>Rialto</v>
      </c>
      <c r="O6419" s="9" t="str">
        <f>VLOOKUP('Consolidtaed Data'!$D3564,'[1]Sales People'!$A:$B,2,0)</f>
        <v>Justin Lynch</v>
      </c>
      <c r="P6419" s="9" t="str">
        <f>VLOOKUP('Consolidtaed Data'!$E3564,[1]Customers!$A:$B,2,0)</f>
        <v>Ralph Willis</v>
      </c>
      <c r="Q6419" s="11">
        <f>WEEKDAY('Consolidtaed Data'!$F3564)</f>
        <v>5</v>
      </c>
      <c r="R6419" s="9">
        <f>MONTH('Consolidtaed Data'!$F3564)</f>
        <v>9</v>
      </c>
      <c r="S6419" s="9" t="str">
        <f>TEXT(Table3[[#This Row],[Purchase Date]],"MMMM")</f>
        <v>May</v>
      </c>
      <c r="T6419" s="9">
        <f>YEAR('Consolidtaed Data'!$F3564)</f>
        <v>2020</v>
      </c>
    </row>
    <row r="6420" spans="1:20" x14ac:dyDescent="0.3">
      <c r="A6420" s="9" t="s">
        <v>7446</v>
      </c>
      <c r="B6420" s="9" t="s">
        <v>572</v>
      </c>
      <c r="C6420" s="9" t="s">
        <v>90</v>
      </c>
      <c r="D6420" s="9" t="s">
        <v>87</v>
      </c>
      <c r="E6420" s="9" t="s">
        <v>1110</v>
      </c>
      <c r="F6420" s="12">
        <v>44318</v>
      </c>
      <c r="G6420" s="12" t="str">
        <f>VLOOKUP(Table3[[#This Row],[Product ID]],[1]Products!$A:$G,2,0)</f>
        <v>Product 22</v>
      </c>
      <c r="H6420" s="22">
        <v>1</v>
      </c>
      <c r="I6420" s="9">
        <f>VLOOKUP('Consolidtaed Data'!$B438,[1]Products!$A:$G,4,0)</f>
        <v>1862</v>
      </c>
      <c r="J6420" s="9">
        <f>VLOOKUP('Consolidtaed Data'!$B438,[1]Products!$A:$G,3,0)</f>
        <v>1173</v>
      </c>
      <c r="K6420" s="9">
        <f>'Consolidtaed Data'!$J438*'Consolidtaed Data'!$H438</f>
        <v>947</v>
      </c>
      <c r="L6420" s="9">
        <f>'Consolidtaed Data'!$I438*'Consolidtaed Data'!$H438</f>
        <v>1353</v>
      </c>
      <c r="M6420" s="9">
        <f>'Consolidtaed Data'!$L438-'Consolidtaed Data'!$K438</f>
        <v>2452</v>
      </c>
      <c r="N6420" s="9" t="str">
        <f>VLOOKUP('Consolidtaed Data'!$C438,[1]Locations!$A:$O,2,0)</f>
        <v>San Francisco</v>
      </c>
      <c r="O6420" s="9" t="str">
        <f>VLOOKUP('Consolidtaed Data'!$D438,'[1]Sales People'!$A:$B,2,0)</f>
        <v>Ernest Wheeler</v>
      </c>
      <c r="P6420" s="9" t="str">
        <f>VLOOKUP('Consolidtaed Data'!$E438,[1]Customers!$A:$B,2,0)</f>
        <v>Christopher Johnston</v>
      </c>
      <c r="Q6420" s="11">
        <f>WEEKDAY('Consolidtaed Data'!$F438)</f>
        <v>6</v>
      </c>
      <c r="R6420" s="9">
        <f>MONTH('Consolidtaed Data'!$F438)</f>
        <v>1</v>
      </c>
      <c r="S6420" s="9" t="str">
        <f>TEXT(Table3[[#This Row],[Purchase Date]],"MMMM")</f>
        <v>May</v>
      </c>
      <c r="T6420" s="9">
        <f>YEAR('Consolidtaed Data'!$F438)</f>
        <v>2020</v>
      </c>
    </row>
    <row r="6421" spans="1:20" x14ac:dyDescent="0.3">
      <c r="A6421" s="9" t="s">
        <v>7447</v>
      </c>
      <c r="B6421" s="9" t="s">
        <v>234</v>
      </c>
      <c r="C6421" s="9" t="s">
        <v>8</v>
      </c>
      <c r="D6421" s="9" t="s">
        <v>100</v>
      </c>
      <c r="E6421" s="9" t="s">
        <v>498</v>
      </c>
      <c r="F6421" s="12">
        <v>44318</v>
      </c>
      <c r="G6421" s="12" t="str">
        <f>VLOOKUP(Table3[[#This Row],[Product ID]],[1]Products!$A:$G,2,0)</f>
        <v>Product 54</v>
      </c>
      <c r="H6421" s="22">
        <v>1</v>
      </c>
      <c r="I6421" s="9">
        <f>VLOOKUP('Consolidtaed Data'!$B1323,[1]Products!$A:$G,4,0)</f>
        <v>2353</v>
      </c>
      <c r="J6421" s="9">
        <f>VLOOKUP('Consolidtaed Data'!$B1323,[1]Products!$A:$G,3,0)</f>
        <v>1788</v>
      </c>
      <c r="K6421" s="9">
        <f>'Consolidtaed Data'!$J1323*'Consolidtaed Data'!$H1323</f>
        <v>778</v>
      </c>
      <c r="L6421" s="9">
        <f>'Consolidtaed Data'!$I1323*'Consolidtaed Data'!$H1323</f>
        <v>1274</v>
      </c>
      <c r="M6421" s="9">
        <f>'Consolidtaed Data'!$L1323-'Consolidtaed Data'!$K1323</f>
        <v>313</v>
      </c>
      <c r="N6421" s="9" t="str">
        <f>VLOOKUP('Consolidtaed Data'!$C1323,[1]Locations!$A:$O,2,0)</f>
        <v>Santa Rosa</v>
      </c>
      <c r="O6421" s="9" t="str">
        <f>VLOOKUP('Consolidtaed Data'!$D1323,'[1]Sales People'!$A:$B,2,0)</f>
        <v>Charles Harper</v>
      </c>
      <c r="P6421" s="9" t="str">
        <f>VLOOKUP('Consolidtaed Data'!$E1323,[1]Customers!$A:$B,2,0)</f>
        <v>Paul Lane</v>
      </c>
      <c r="Q6421" s="11">
        <f>WEEKDAY('Consolidtaed Data'!$F1323)</f>
        <v>3</v>
      </c>
      <c r="R6421" s="9">
        <f>MONTH('Consolidtaed Data'!$F1323)</f>
        <v>4</v>
      </c>
      <c r="S6421" s="9" t="str">
        <f>TEXT(Table3[[#This Row],[Purchase Date]],"MMMM")</f>
        <v>May</v>
      </c>
      <c r="T6421" s="9">
        <f>YEAR('Consolidtaed Data'!$F1323)</f>
        <v>2020</v>
      </c>
    </row>
    <row r="6422" spans="1:20" x14ac:dyDescent="0.3">
      <c r="A6422" s="9" t="s">
        <v>7448</v>
      </c>
      <c r="B6422" s="9" t="s">
        <v>418</v>
      </c>
      <c r="C6422" s="9" t="s">
        <v>34</v>
      </c>
      <c r="D6422" s="9" t="s">
        <v>153</v>
      </c>
      <c r="E6422" s="9" t="s">
        <v>2145</v>
      </c>
      <c r="F6422" s="12">
        <v>44318</v>
      </c>
      <c r="G6422" s="12" t="str">
        <f>VLOOKUP(Table3[[#This Row],[Product ID]],[1]Products!$A:$G,2,0)</f>
        <v>Product 82</v>
      </c>
      <c r="H6422" s="22">
        <v>3</v>
      </c>
      <c r="I6422" s="9">
        <f>VLOOKUP('Consolidtaed Data'!$B1671,[1]Products!$A:$G,4,0)</f>
        <v>1887</v>
      </c>
      <c r="J6422" s="9">
        <f>VLOOKUP('Consolidtaed Data'!$B1671,[1]Products!$A:$G,3,0)</f>
        <v>1378</v>
      </c>
      <c r="K6422" s="9">
        <f>'Consolidtaed Data'!$J1671*'Consolidtaed Data'!$H1671</f>
        <v>1261</v>
      </c>
      <c r="L6422" s="9">
        <f>'Consolidtaed Data'!$I1671*'Consolidtaed Data'!$H1671</f>
        <v>1638</v>
      </c>
      <c r="M6422" s="9">
        <f>'Consolidtaed Data'!$L1671-'Consolidtaed Data'!$K1671</f>
        <v>408</v>
      </c>
      <c r="N6422" s="9" t="str">
        <f>VLOOKUP('Consolidtaed Data'!$C1671,[1]Locations!$A:$O,2,0)</f>
        <v>Santa Ana</v>
      </c>
      <c r="O6422" s="9" t="str">
        <f>VLOOKUP('Consolidtaed Data'!$D1671,'[1]Sales People'!$A:$B,2,0)</f>
        <v>Brian Thomas</v>
      </c>
      <c r="P6422" s="9" t="str">
        <f>VLOOKUP('Consolidtaed Data'!$E1671,[1]Customers!$A:$B,2,0)</f>
        <v>Billy Reid</v>
      </c>
      <c r="Q6422" s="11">
        <f>WEEKDAY('Consolidtaed Data'!$F1671)</f>
        <v>7</v>
      </c>
      <c r="R6422" s="9">
        <f>MONTH('Consolidtaed Data'!$F1671)</f>
        <v>5</v>
      </c>
      <c r="S6422" s="9" t="str">
        <f>TEXT(Table3[[#This Row],[Purchase Date]],"MMMM")</f>
        <v>May</v>
      </c>
      <c r="T6422" s="9">
        <f>YEAR('Consolidtaed Data'!$F1671)</f>
        <v>2020</v>
      </c>
    </row>
    <row r="6423" spans="1:20" x14ac:dyDescent="0.3">
      <c r="A6423" s="9" t="s">
        <v>7449</v>
      </c>
      <c r="B6423" s="9" t="s">
        <v>49</v>
      </c>
      <c r="C6423" s="9" t="s">
        <v>421</v>
      </c>
      <c r="D6423" s="9" t="s">
        <v>229</v>
      </c>
      <c r="E6423" s="9" t="s">
        <v>442</v>
      </c>
      <c r="F6423" s="12">
        <v>44318</v>
      </c>
      <c r="G6423" s="12" t="str">
        <f>VLOOKUP(Table3[[#This Row],[Product ID]],[1]Products!$A:$G,2,0)</f>
        <v>Product 30</v>
      </c>
      <c r="H6423" s="22">
        <v>1</v>
      </c>
      <c r="I6423" s="9">
        <f>VLOOKUP('Consolidtaed Data'!$B1829,[1]Products!$A:$G,4,0)</f>
        <v>1338</v>
      </c>
      <c r="J6423" s="9">
        <f>VLOOKUP('Consolidtaed Data'!$B1829,[1]Products!$A:$G,3,0)</f>
        <v>682</v>
      </c>
      <c r="K6423" s="9">
        <f>'Consolidtaed Data'!$J1829*'Consolidtaed Data'!$H1829</f>
        <v>269</v>
      </c>
      <c r="L6423" s="9">
        <f>'Consolidtaed Data'!$I1829*'Consolidtaed Data'!$H1829</f>
        <v>368</v>
      </c>
      <c r="M6423" s="9">
        <f>'Consolidtaed Data'!$L1829-'Consolidtaed Data'!$K1829</f>
        <v>1226</v>
      </c>
      <c r="N6423" s="9" t="str">
        <f>VLOOKUP('Consolidtaed Data'!$C1829,[1]Locations!$A:$O,2,0)</f>
        <v>Burbank</v>
      </c>
      <c r="O6423" s="9" t="str">
        <f>VLOOKUP('Consolidtaed Data'!$D1829,'[1]Sales People'!$A:$B,2,0)</f>
        <v>Joshua Cook</v>
      </c>
      <c r="P6423" s="9" t="str">
        <f>VLOOKUP('Consolidtaed Data'!$E1829,[1]Customers!$A:$B,2,0)</f>
        <v>Harry Perkins</v>
      </c>
      <c r="Q6423" s="11">
        <f>WEEKDAY('Consolidtaed Data'!$F1829)</f>
        <v>4</v>
      </c>
      <c r="R6423" s="9">
        <f>MONTH('Consolidtaed Data'!$F1829)</f>
        <v>5</v>
      </c>
      <c r="S6423" s="9" t="str">
        <f>TEXT(Table3[[#This Row],[Purchase Date]],"MMMM")</f>
        <v>May</v>
      </c>
      <c r="T6423" s="9">
        <f>YEAR('Consolidtaed Data'!$F1829)</f>
        <v>2020</v>
      </c>
    </row>
    <row r="6424" spans="1:20" x14ac:dyDescent="0.3">
      <c r="A6424" s="9" t="s">
        <v>7450</v>
      </c>
      <c r="B6424" s="9" t="s">
        <v>390</v>
      </c>
      <c r="C6424" s="9" t="s">
        <v>504</v>
      </c>
      <c r="D6424" s="9" t="s">
        <v>272</v>
      </c>
      <c r="E6424" s="9" t="s">
        <v>735</v>
      </c>
      <c r="F6424" s="12">
        <v>44318</v>
      </c>
      <c r="G6424" s="12" t="str">
        <f>VLOOKUP(Table3[[#This Row],[Product ID]],[1]Products!$A:$G,2,0)</f>
        <v>Product 48</v>
      </c>
      <c r="H6424" s="22">
        <v>4</v>
      </c>
      <c r="I6424" s="9">
        <f>VLOOKUP('Consolidtaed Data'!$B2053,[1]Products!$A:$G,4,0)</f>
        <v>1783</v>
      </c>
      <c r="J6424" s="9">
        <f>VLOOKUP('Consolidtaed Data'!$B2053,[1]Products!$A:$G,3,0)</f>
        <v>1230</v>
      </c>
      <c r="K6424" s="9">
        <f>'Consolidtaed Data'!$J2053*'Consolidtaed Data'!$H2053</f>
        <v>3519</v>
      </c>
      <c r="L6424" s="9">
        <f>'Consolidtaed Data'!$I2053*'Consolidtaed Data'!$H2053</f>
        <v>5586</v>
      </c>
      <c r="M6424" s="9">
        <f>'Consolidtaed Data'!$L2053-'Consolidtaed Data'!$K2053</f>
        <v>492</v>
      </c>
      <c r="N6424" s="9" t="str">
        <f>VLOOKUP('Consolidtaed Data'!$C2053,[1]Locations!$A:$O,2,0)</f>
        <v>West Covina</v>
      </c>
      <c r="O6424" s="9" t="str">
        <f>VLOOKUP('Consolidtaed Data'!$D2053,'[1]Sales People'!$A:$B,2,0)</f>
        <v>Joe Sims</v>
      </c>
      <c r="P6424" s="9" t="str">
        <f>VLOOKUP('Consolidtaed Data'!$E2053,[1]Customers!$A:$B,2,0)</f>
        <v>Bruce King</v>
      </c>
      <c r="Q6424" s="11">
        <f>WEEKDAY('Consolidtaed Data'!$F2053)</f>
        <v>7</v>
      </c>
      <c r="R6424" s="9">
        <f>MONTH('Consolidtaed Data'!$F2053)</f>
        <v>5</v>
      </c>
      <c r="S6424" s="9" t="str">
        <f>TEXT(Table3[[#This Row],[Purchase Date]],"MMMM")</f>
        <v>May</v>
      </c>
      <c r="T6424" s="9">
        <f>YEAR('Consolidtaed Data'!$F2053)</f>
        <v>2020</v>
      </c>
    </row>
    <row r="6425" spans="1:20" x14ac:dyDescent="0.3">
      <c r="A6425" s="9" t="s">
        <v>7451</v>
      </c>
      <c r="B6425" s="9" t="s">
        <v>238</v>
      </c>
      <c r="C6425" s="9" t="s">
        <v>295</v>
      </c>
      <c r="D6425" s="9" t="s">
        <v>9</v>
      </c>
      <c r="E6425" s="9" t="s">
        <v>1060</v>
      </c>
      <c r="F6425" s="12">
        <v>44318</v>
      </c>
      <c r="G6425" s="12" t="str">
        <f>VLOOKUP(Table3[[#This Row],[Product ID]],[1]Products!$A:$G,2,0)</f>
        <v>Product 49</v>
      </c>
      <c r="H6425" s="22">
        <v>2</v>
      </c>
      <c r="I6425" s="9">
        <f>VLOOKUP('Consolidtaed Data'!$B2186,[1]Products!$A:$G,4,0)</f>
        <v>368</v>
      </c>
      <c r="J6425" s="9">
        <f>VLOOKUP('Consolidtaed Data'!$B2186,[1]Products!$A:$G,3,0)</f>
        <v>269</v>
      </c>
      <c r="K6425" s="9">
        <f>'Consolidtaed Data'!$J2186*'Consolidtaed Data'!$H2186</f>
        <v>2794</v>
      </c>
      <c r="L6425" s="9">
        <f>'Consolidtaed Data'!$I2186*'Consolidtaed Data'!$H2186</f>
        <v>3934</v>
      </c>
      <c r="M6425" s="9">
        <f>'Consolidtaed Data'!$L2186-'Consolidtaed Data'!$K2186</f>
        <v>290</v>
      </c>
      <c r="N6425" s="9" t="str">
        <f>VLOOKUP('Consolidtaed Data'!$C2186,[1]Locations!$A:$O,2,0)</f>
        <v>Garden Grove</v>
      </c>
      <c r="O6425" s="9" t="str">
        <f>VLOOKUP('Consolidtaed Data'!$D2186,'[1]Sales People'!$A:$B,2,0)</f>
        <v>Jimmy Young</v>
      </c>
      <c r="P6425" s="9" t="str">
        <f>VLOOKUP('Consolidtaed Data'!$E2186,[1]Customers!$A:$B,2,0)</f>
        <v>Victor Marshall</v>
      </c>
      <c r="Q6425" s="11">
        <f>WEEKDAY('Consolidtaed Data'!$F2186)</f>
        <v>2</v>
      </c>
      <c r="R6425" s="9">
        <f>MONTH('Consolidtaed Data'!$F2186)</f>
        <v>6</v>
      </c>
      <c r="S6425" s="9" t="str">
        <f>TEXT(Table3[[#This Row],[Purchase Date]],"MMMM")</f>
        <v>May</v>
      </c>
      <c r="T6425" s="9">
        <f>YEAR('Consolidtaed Data'!$F2186)</f>
        <v>2020</v>
      </c>
    </row>
    <row r="6426" spans="1:20" x14ac:dyDescent="0.3">
      <c r="A6426" s="9" t="s">
        <v>7452</v>
      </c>
      <c r="B6426" s="9" t="s">
        <v>230</v>
      </c>
      <c r="C6426" s="9" t="s">
        <v>302</v>
      </c>
      <c r="D6426" s="9" t="s">
        <v>174</v>
      </c>
      <c r="E6426" s="9" t="s">
        <v>401</v>
      </c>
      <c r="F6426" s="12">
        <v>44318</v>
      </c>
      <c r="G6426" s="12" t="str">
        <f>VLOOKUP(Table3[[#This Row],[Product ID]],[1]Products!$A:$G,2,0)</f>
        <v>Product 31</v>
      </c>
      <c r="H6426" s="22">
        <v>1</v>
      </c>
      <c r="I6426" s="9">
        <f>VLOOKUP('Consolidtaed Data'!$B3294,[1]Products!$A:$G,4,0)</f>
        <v>458</v>
      </c>
      <c r="J6426" s="9">
        <f>VLOOKUP('Consolidtaed Data'!$B3294,[1]Products!$A:$G,3,0)</f>
        <v>376</v>
      </c>
      <c r="K6426" s="9">
        <f>'Consolidtaed Data'!$J3294*'Consolidtaed Data'!$H3294</f>
        <v>200</v>
      </c>
      <c r="L6426" s="9">
        <f>'Consolidtaed Data'!$I3294*'Consolidtaed Data'!$H3294</f>
        <v>290</v>
      </c>
      <c r="M6426" s="9">
        <f>'Consolidtaed Data'!$L3294-'Consolidtaed Data'!$K3294</f>
        <v>322</v>
      </c>
      <c r="N6426" s="9" t="str">
        <f>VLOOKUP('Consolidtaed Data'!$C3294,[1]Locations!$A:$O,2,0)</f>
        <v>Thousand Oaks</v>
      </c>
      <c r="O6426" s="9" t="str">
        <f>VLOOKUP('Consolidtaed Data'!$D3294,'[1]Sales People'!$A:$B,2,0)</f>
        <v>Carl Elliott</v>
      </c>
      <c r="P6426" s="9" t="str">
        <f>VLOOKUP('Consolidtaed Data'!$E3294,[1]Customers!$A:$B,2,0)</f>
        <v>Antonio Owens</v>
      </c>
      <c r="Q6426" s="11">
        <f>WEEKDAY('Consolidtaed Data'!$F3294)</f>
        <v>2</v>
      </c>
      <c r="R6426" s="9">
        <f>MONTH('Consolidtaed Data'!$F3294)</f>
        <v>8</v>
      </c>
      <c r="S6426" s="9" t="str">
        <f>TEXT(Table3[[#This Row],[Purchase Date]],"MMMM")</f>
        <v>May</v>
      </c>
      <c r="T6426" s="9">
        <f>YEAR('Consolidtaed Data'!$F3294)</f>
        <v>2020</v>
      </c>
    </row>
    <row r="6427" spans="1:20" x14ac:dyDescent="0.3">
      <c r="A6427" s="9" t="s">
        <v>7453</v>
      </c>
      <c r="B6427" s="9" t="s">
        <v>529</v>
      </c>
      <c r="C6427" s="9" t="s">
        <v>104</v>
      </c>
      <c r="D6427" s="9" t="s">
        <v>105</v>
      </c>
      <c r="E6427" s="9" t="s">
        <v>106</v>
      </c>
      <c r="F6427" s="12">
        <v>44319</v>
      </c>
      <c r="G6427" s="12" t="str">
        <f>VLOOKUP(Table3[[#This Row],[Product ID]],[1]Products!$A:$G,2,0)</f>
        <v>Product 56</v>
      </c>
      <c r="H6427" s="22">
        <v>1</v>
      </c>
      <c r="I6427" s="9">
        <f>VLOOKUP('Consolidtaed Data'!$B14,[1]Products!$A:$G,4,0)</f>
        <v>545</v>
      </c>
      <c r="J6427" s="9">
        <f>VLOOKUP('Consolidtaed Data'!$B14,[1]Products!$A:$G,3,0)</f>
        <v>425</v>
      </c>
      <c r="K6427" s="9">
        <f>'Consolidtaed Data'!$J14*'Consolidtaed Data'!$H14</f>
        <v>84</v>
      </c>
      <c r="L6427" s="9">
        <f>'Consolidtaed Data'!$I14*'Consolidtaed Data'!$H14</f>
        <v>123</v>
      </c>
      <c r="M6427" s="9">
        <f>'Consolidtaed Data'!$L14-'Consolidtaed Data'!$K14</f>
        <v>383</v>
      </c>
      <c r="N6427" s="9" t="str">
        <f>VLOOKUP('Consolidtaed Data'!$C14,[1]Locations!$A:$O,2,0)</f>
        <v>Oakland</v>
      </c>
      <c r="O6427" s="9" t="str">
        <f>VLOOKUP('Consolidtaed Data'!$D14,'[1]Sales People'!$A:$B,2,0)</f>
        <v>Walter Cook</v>
      </c>
      <c r="P6427" s="9" t="str">
        <f>VLOOKUP('Consolidtaed Data'!$E14,[1]Customers!$A:$B,2,0)</f>
        <v>Stephen Reynolds</v>
      </c>
      <c r="Q6427" s="11">
        <f>WEEKDAY('Consolidtaed Data'!$F14)</f>
        <v>4</v>
      </c>
      <c r="R6427" s="9">
        <f>MONTH('Consolidtaed Data'!$F14)</f>
        <v>1</v>
      </c>
      <c r="S6427" s="9" t="str">
        <f>TEXT(Table3[[#This Row],[Purchase Date]],"MMMM")</f>
        <v>May</v>
      </c>
      <c r="T6427" s="9">
        <f>YEAR('Consolidtaed Data'!$F14)</f>
        <v>2020</v>
      </c>
    </row>
    <row r="6428" spans="1:20" x14ac:dyDescent="0.3">
      <c r="A6428" s="9" t="s">
        <v>7454</v>
      </c>
      <c r="B6428" s="9" t="s">
        <v>373</v>
      </c>
      <c r="C6428" s="9" t="s">
        <v>522</v>
      </c>
      <c r="D6428" s="9" t="s">
        <v>374</v>
      </c>
      <c r="E6428" s="9" t="s">
        <v>926</v>
      </c>
      <c r="F6428" s="12">
        <v>44319</v>
      </c>
      <c r="G6428" s="12" t="str">
        <f>VLOOKUP(Table3[[#This Row],[Product ID]],[1]Products!$A:$G,2,0)</f>
        <v>Product 66</v>
      </c>
      <c r="H6428" s="22">
        <v>1</v>
      </c>
      <c r="I6428" s="9">
        <f>VLOOKUP('Consolidtaed Data'!$B389,[1]Products!$A:$G,4,0)</f>
        <v>2241</v>
      </c>
      <c r="J6428" s="9">
        <f>VLOOKUP('Consolidtaed Data'!$B389,[1]Products!$A:$G,3,0)</f>
        <v>1367</v>
      </c>
      <c r="K6428" s="9">
        <f>'Consolidtaed Data'!$J389*'Consolidtaed Data'!$H389</f>
        <v>4936</v>
      </c>
      <c r="L6428" s="9">
        <f>'Consolidtaed Data'!$I389*'Consolidtaed Data'!$H389</f>
        <v>6328</v>
      </c>
      <c r="M6428" s="9">
        <f>'Consolidtaed Data'!$L389-'Consolidtaed Data'!$K389</f>
        <v>68</v>
      </c>
      <c r="N6428" s="9" t="str">
        <f>VLOOKUP('Consolidtaed Data'!$C389,[1]Locations!$A:$O,2,0)</f>
        <v>Santa Maria</v>
      </c>
      <c r="O6428" s="9" t="str">
        <f>VLOOKUP('Consolidtaed Data'!$D389,'[1]Sales People'!$A:$B,2,0)</f>
        <v>Joshua Taylor</v>
      </c>
      <c r="P6428" s="9" t="str">
        <f>VLOOKUP('Consolidtaed Data'!$E389,[1]Customers!$A:$B,2,0)</f>
        <v>Harry Castillo</v>
      </c>
      <c r="Q6428" s="11">
        <f>WEEKDAY('Consolidtaed Data'!$F389)</f>
        <v>2</v>
      </c>
      <c r="R6428" s="9">
        <f>MONTH('Consolidtaed Data'!$F389)</f>
        <v>1</v>
      </c>
      <c r="S6428" s="9" t="str">
        <f>TEXT(Table3[[#This Row],[Purchase Date]],"MMMM")</f>
        <v>May</v>
      </c>
      <c r="T6428" s="9">
        <f>YEAR('Consolidtaed Data'!$F389)</f>
        <v>2020</v>
      </c>
    </row>
    <row r="6429" spans="1:20" x14ac:dyDescent="0.3">
      <c r="A6429" s="9" t="s">
        <v>7455</v>
      </c>
      <c r="B6429" s="9" t="s">
        <v>93</v>
      </c>
      <c r="C6429" s="9" t="s">
        <v>12</v>
      </c>
      <c r="D6429" s="9" t="s">
        <v>131</v>
      </c>
      <c r="E6429" s="9" t="s">
        <v>685</v>
      </c>
      <c r="F6429" s="12">
        <v>44319</v>
      </c>
      <c r="G6429" s="12" t="str">
        <f>VLOOKUP(Table3[[#This Row],[Product ID]],[1]Products!$A:$G,2,0)</f>
        <v>Product 71</v>
      </c>
      <c r="H6429" s="22">
        <v>1</v>
      </c>
      <c r="I6429" s="9">
        <f>VLOOKUP('Consolidtaed Data'!$B814,[1]Products!$A:$G,4,0)</f>
        <v>392</v>
      </c>
      <c r="J6429" s="9">
        <f>VLOOKUP('Consolidtaed Data'!$B814,[1]Products!$A:$G,3,0)</f>
        <v>255</v>
      </c>
      <c r="K6429" s="9">
        <f>'Consolidtaed Data'!$J814*'Consolidtaed Data'!$H814</f>
        <v>1090</v>
      </c>
      <c r="L6429" s="9">
        <f>'Consolidtaed Data'!$I814*'Consolidtaed Data'!$H814</f>
        <v>1380</v>
      </c>
      <c r="M6429" s="9">
        <f>'Consolidtaed Data'!$L814-'Consolidtaed Data'!$K814</f>
        <v>290</v>
      </c>
      <c r="N6429" s="9" t="str">
        <f>VLOOKUP('Consolidtaed Data'!$C814,[1]Locations!$A:$O,2,0)</f>
        <v>Vista</v>
      </c>
      <c r="O6429" s="9" t="str">
        <f>VLOOKUP('Consolidtaed Data'!$D814,'[1]Sales People'!$A:$B,2,0)</f>
        <v>Eugene Holmes</v>
      </c>
      <c r="P6429" s="9" t="str">
        <f>VLOOKUP('Consolidtaed Data'!$E814,[1]Customers!$A:$B,2,0)</f>
        <v>Louis Torres</v>
      </c>
      <c r="Q6429" s="11">
        <f>WEEKDAY('Consolidtaed Data'!$F814)</f>
        <v>3</v>
      </c>
      <c r="R6429" s="9">
        <f>MONTH('Consolidtaed Data'!$F814)</f>
        <v>2</v>
      </c>
      <c r="S6429" s="9" t="str">
        <f>TEXT(Table3[[#This Row],[Purchase Date]],"MMMM")</f>
        <v>May</v>
      </c>
      <c r="T6429" s="9">
        <f>YEAR('Consolidtaed Data'!$F814)</f>
        <v>2020</v>
      </c>
    </row>
    <row r="6430" spans="1:20" x14ac:dyDescent="0.3">
      <c r="A6430" s="9" t="s">
        <v>7456</v>
      </c>
      <c r="B6430" s="9" t="s">
        <v>54</v>
      </c>
      <c r="C6430" s="9" t="s">
        <v>245</v>
      </c>
      <c r="D6430" s="9" t="s">
        <v>113</v>
      </c>
      <c r="E6430" s="9" t="s">
        <v>250</v>
      </c>
      <c r="F6430" s="12">
        <v>44319</v>
      </c>
      <c r="G6430" s="12" t="str">
        <f>VLOOKUP(Table3[[#This Row],[Product ID]],[1]Products!$A:$G,2,0)</f>
        <v>Product 41</v>
      </c>
      <c r="H6430" s="22">
        <v>3</v>
      </c>
      <c r="I6430" s="9">
        <f>VLOOKUP('Consolidtaed Data'!$B1054,[1]Products!$A:$G,4,0)</f>
        <v>2410</v>
      </c>
      <c r="J6430" s="9">
        <f>VLOOKUP('Consolidtaed Data'!$B1054,[1]Products!$A:$G,3,0)</f>
        <v>1518</v>
      </c>
      <c r="K6430" s="9">
        <f>'Consolidtaed Data'!$J1054*'Consolidtaed Data'!$H1054</f>
        <v>79</v>
      </c>
      <c r="L6430" s="9">
        <f>'Consolidtaed Data'!$I1054*'Consolidtaed Data'!$H1054</f>
        <v>127</v>
      </c>
      <c r="M6430" s="9">
        <f>'Consolidtaed Data'!$L1054-'Consolidtaed Data'!$K1054</f>
        <v>431</v>
      </c>
      <c r="N6430" s="9" t="str">
        <f>VLOOKUP('Consolidtaed Data'!$C1054,[1]Locations!$A:$O,2,0)</f>
        <v>Fontana</v>
      </c>
      <c r="O6430" s="9" t="str">
        <f>VLOOKUP('Consolidtaed Data'!$D1054,'[1]Sales People'!$A:$B,2,0)</f>
        <v>Howard Sims</v>
      </c>
      <c r="P6430" s="9" t="str">
        <f>VLOOKUP('Consolidtaed Data'!$E1054,[1]Customers!$A:$B,2,0)</f>
        <v>Philip Cunningham</v>
      </c>
      <c r="Q6430" s="11">
        <f>WEEKDAY('Consolidtaed Data'!$F1054)</f>
        <v>2</v>
      </c>
      <c r="R6430" s="9">
        <f>MONTH('Consolidtaed Data'!$F1054)</f>
        <v>3</v>
      </c>
      <c r="S6430" s="9" t="str">
        <f>TEXT(Table3[[#This Row],[Purchase Date]],"MMMM")</f>
        <v>May</v>
      </c>
      <c r="T6430" s="9">
        <f>YEAR('Consolidtaed Data'!$F1054)</f>
        <v>2020</v>
      </c>
    </row>
    <row r="6431" spans="1:20" x14ac:dyDescent="0.3">
      <c r="A6431" s="9" t="s">
        <v>7457</v>
      </c>
      <c r="B6431" s="9" t="s">
        <v>160</v>
      </c>
      <c r="C6431" s="9" t="s">
        <v>169</v>
      </c>
      <c r="D6431" s="9" t="s">
        <v>9</v>
      </c>
      <c r="E6431" s="9" t="s">
        <v>1013</v>
      </c>
      <c r="F6431" s="12">
        <v>44319</v>
      </c>
      <c r="G6431" s="12" t="str">
        <f>VLOOKUP(Table3[[#This Row],[Product ID]],[1]Products!$A:$G,2,0)</f>
        <v>Product 28</v>
      </c>
      <c r="H6431" s="22">
        <v>1</v>
      </c>
      <c r="I6431" s="9">
        <f>VLOOKUP('Consolidtaed Data'!$B1334,[1]Products!$A:$G,4,0)</f>
        <v>1848</v>
      </c>
      <c r="J6431" s="9">
        <f>VLOOKUP('Consolidtaed Data'!$B1334,[1]Products!$A:$G,3,0)</f>
        <v>1294</v>
      </c>
      <c r="K6431" s="9">
        <f>'Consolidtaed Data'!$J1334*'Consolidtaed Data'!$H1334</f>
        <v>1484</v>
      </c>
      <c r="L6431" s="9">
        <f>'Consolidtaed Data'!$I1334*'Consolidtaed Data'!$H1334</f>
        <v>2283</v>
      </c>
      <c r="M6431" s="9">
        <f>'Consolidtaed Data'!$L1334-'Consolidtaed Data'!$K1334</f>
        <v>431</v>
      </c>
      <c r="N6431" s="9" t="str">
        <f>VLOOKUP('Consolidtaed Data'!$C1334,[1]Locations!$A:$O,2,0)</f>
        <v>Rialto</v>
      </c>
      <c r="O6431" s="9" t="str">
        <f>VLOOKUP('Consolidtaed Data'!$D1334,'[1]Sales People'!$A:$B,2,0)</f>
        <v>Ryan Welch</v>
      </c>
      <c r="P6431" s="9" t="str">
        <f>VLOOKUP('Consolidtaed Data'!$E1334,[1]Customers!$A:$B,2,0)</f>
        <v>Wayne Gardner</v>
      </c>
      <c r="Q6431" s="11">
        <f>WEEKDAY('Consolidtaed Data'!$F1334)</f>
        <v>4</v>
      </c>
      <c r="R6431" s="9">
        <f>MONTH('Consolidtaed Data'!$F1334)</f>
        <v>4</v>
      </c>
      <c r="S6431" s="9" t="str">
        <f>TEXT(Table3[[#This Row],[Purchase Date]],"MMMM")</f>
        <v>May</v>
      </c>
      <c r="T6431" s="9">
        <f>YEAR('Consolidtaed Data'!$F1334)</f>
        <v>2020</v>
      </c>
    </row>
    <row r="6432" spans="1:20" x14ac:dyDescent="0.3">
      <c r="A6432" s="9" t="s">
        <v>7458</v>
      </c>
      <c r="B6432" s="9" t="s">
        <v>225</v>
      </c>
      <c r="C6432" s="9" t="s">
        <v>94</v>
      </c>
      <c r="D6432" s="9" t="s">
        <v>329</v>
      </c>
      <c r="E6432" s="9" t="s">
        <v>1825</v>
      </c>
      <c r="F6432" s="12">
        <v>44319</v>
      </c>
      <c r="G6432" s="12" t="str">
        <f>VLOOKUP(Table3[[#This Row],[Product ID]],[1]Products!$A:$G,2,0)</f>
        <v>Product 24</v>
      </c>
      <c r="H6432" s="22">
        <v>1</v>
      </c>
      <c r="I6432" s="9">
        <f>VLOOKUP('Consolidtaed Data'!$B2296,[1]Products!$A:$G,4,0)</f>
        <v>2497</v>
      </c>
      <c r="J6432" s="9">
        <f>VLOOKUP('Consolidtaed Data'!$B2296,[1]Products!$A:$G,3,0)</f>
        <v>1473</v>
      </c>
      <c r="K6432" s="9">
        <f>'Consolidtaed Data'!$J2296*'Consolidtaed Data'!$H2296</f>
        <v>1968</v>
      </c>
      <c r="L6432" s="9">
        <f>'Consolidtaed Data'!$I2296*'Consolidtaed Data'!$H2296</f>
        <v>2734</v>
      </c>
      <c r="M6432" s="9">
        <f>'Consolidtaed Data'!$L2296-'Consolidtaed Data'!$K2296</f>
        <v>1212</v>
      </c>
      <c r="N6432" s="9" t="str">
        <f>VLOOKUP('Consolidtaed Data'!$C2296,[1]Locations!$A:$O,2,0)</f>
        <v>Pomona</v>
      </c>
      <c r="O6432" s="9" t="str">
        <f>VLOOKUP('Consolidtaed Data'!$D2296,'[1]Sales People'!$A:$B,2,0)</f>
        <v>Ryan Welch</v>
      </c>
      <c r="P6432" s="9" t="str">
        <f>VLOOKUP('Consolidtaed Data'!$E2296,[1]Customers!$A:$B,2,0)</f>
        <v>Henry Andrews</v>
      </c>
      <c r="Q6432" s="11">
        <f>WEEKDAY('Consolidtaed Data'!$F2296)</f>
        <v>3</v>
      </c>
      <c r="R6432" s="9">
        <f>MONTH('Consolidtaed Data'!$F2296)</f>
        <v>6</v>
      </c>
      <c r="S6432" s="9" t="str">
        <f>TEXT(Table3[[#This Row],[Purchase Date]],"MMMM")</f>
        <v>May</v>
      </c>
      <c r="T6432" s="9">
        <f>YEAR('Consolidtaed Data'!$F2296)</f>
        <v>2020</v>
      </c>
    </row>
    <row r="6433" spans="1:20" x14ac:dyDescent="0.3">
      <c r="A6433" s="9" t="s">
        <v>7459</v>
      </c>
      <c r="B6433" s="9" t="s">
        <v>373</v>
      </c>
      <c r="C6433" s="9" t="s">
        <v>39</v>
      </c>
      <c r="D6433" s="9" t="s">
        <v>229</v>
      </c>
      <c r="E6433" s="9" t="s">
        <v>1438</v>
      </c>
      <c r="F6433" s="12">
        <v>44319</v>
      </c>
      <c r="G6433" s="12" t="str">
        <f>VLOOKUP(Table3[[#This Row],[Product ID]],[1]Products!$A:$G,2,0)</f>
        <v>Product 66</v>
      </c>
      <c r="H6433" s="22">
        <v>3</v>
      </c>
      <c r="I6433" s="9">
        <f>VLOOKUP('Consolidtaed Data'!$B2583,[1]Products!$A:$G,4,0)</f>
        <v>127</v>
      </c>
      <c r="J6433" s="9">
        <f>VLOOKUP('Consolidtaed Data'!$B2583,[1]Products!$A:$G,3,0)</f>
        <v>79</v>
      </c>
      <c r="K6433" s="9">
        <f>'Consolidtaed Data'!$J2583*'Consolidtaed Data'!$H2583</f>
        <v>1614</v>
      </c>
      <c r="L6433" s="9">
        <f>'Consolidtaed Data'!$I2583*'Consolidtaed Data'!$H2583</f>
        <v>2934</v>
      </c>
      <c r="M6433" s="9">
        <f>'Consolidtaed Data'!$L2583-'Consolidtaed Data'!$K2583</f>
        <v>742</v>
      </c>
      <c r="N6433" s="9" t="str">
        <f>VLOOKUP('Consolidtaed Data'!$C2583,[1]Locations!$A:$O,2,0)</f>
        <v>Berkeley</v>
      </c>
      <c r="O6433" s="9" t="str">
        <f>VLOOKUP('Consolidtaed Data'!$D2583,'[1]Sales People'!$A:$B,2,0)</f>
        <v>Ernest Wheeler</v>
      </c>
      <c r="P6433" s="9" t="str">
        <f>VLOOKUP('Consolidtaed Data'!$E2583,[1]Customers!$A:$B,2,0)</f>
        <v>Christopher Weaver</v>
      </c>
      <c r="Q6433" s="11">
        <f>WEEKDAY('Consolidtaed Data'!$F2583)</f>
        <v>3</v>
      </c>
      <c r="R6433" s="9">
        <f>MONTH('Consolidtaed Data'!$F2583)</f>
        <v>7</v>
      </c>
      <c r="S6433" s="9" t="str">
        <f>TEXT(Table3[[#This Row],[Purchase Date]],"MMMM")</f>
        <v>May</v>
      </c>
      <c r="T6433" s="9">
        <f>YEAR('Consolidtaed Data'!$F2583)</f>
        <v>2020</v>
      </c>
    </row>
    <row r="6434" spans="1:20" x14ac:dyDescent="0.3">
      <c r="A6434" s="9" t="s">
        <v>7460</v>
      </c>
      <c r="B6434" s="9" t="s">
        <v>397</v>
      </c>
      <c r="C6434" s="9" t="s">
        <v>522</v>
      </c>
      <c r="D6434" s="9" t="s">
        <v>73</v>
      </c>
      <c r="E6434" s="9" t="s">
        <v>547</v>
      </c>
      <c r="F6434" s="12">
        <v>44320</v>
      </c>
      <c r="G6434" s="12" t="str">
        <f>VLOOKUP(Table3[[#This Row],[Product ID]],[1]Products!$A:$G,2,0)</f>
        <v>Product 20</v>
      </c>
      <c r="H6434" s="22">
        <v>4</v>
      </c>
      <c r="I6434" s="9">
        <f>VLOOKUP('Consolidtaed Data'!$B142,[1]Products!$A:$G,4,0)</f>
        <v>800</v>
      </c>
      <c r="J6434" s="9">
        <f>VLOOKUP('Consolidtaed Data'!$B142,[1]Products!$A:$G,3,0)</f>
        <v>536</v>
      </c>
      <c r="K6434" s="9">
        <f>'Consolidtaed Data'!$J142*'Consolidtaed Data'!$H142</f>
        <v>1108</v>
      </c>
      <c r="L6434" s="9">
        <f>'Consolidtaed Data'!$I142*'Consolidtaed Data'!$H142</f>
        <v>1351</v>
      </c>
      <c r="M6434" s="9">
        <f>'Consolidtaed Data'!$L142-'Consolidtaed Data'!$K142</f>
        <v>368</v>
      </c>
      <c r="N6434" s="9" t="str">
        <f>VLOOKUP('Consolidtaed Data'!$C142,[1]Locations!$A:$O,2,0)</f>
        <v>Berkeley</v>
      </c>
      <c r="O6434" s="9" t="str">
        <f>VLOOKUP('Consolidtaed Data'!$D142,'[1]Sales People'!$A:$B,2,0)</f>
        <v>Sean Miller</v>
      </c>
      <c r="P6434" s="9" t="str">
        <f>VLOOKUP('Consolidtaed Data'!$E142,[1]Customers!$A:$B,2,0)</f>
        <v>Eugene Hunter</v>
      </c>
      <c r="Q6434" s="11">
        <f>WEEKDAY('Consolidtaed Data'!$F142)</f>
        <v>7</v>
      </c>
      <c r="R6434" s="9">
        <f>MONTH('Consolidtaed Data'!$F142)</f>
        <v>1</v>
      </c>
      <c r="S6434" s="9" t="str">
        <f>TEXT(Table3[[#This Row],[Purchase Date]],"MMMM")</f>
        <v>May</v>
      </c>
      <c r="T6434" s="9">
        <f>YEAR('Consolidtaed Data'!$F142)</f>
        <v>2020</v>
      </c>
    </row>
    <row r="6435" spans="1:20" x14ac:dyDescent="0.3">
      <c r="A6435" s="9" t="s">
        <v>7461</v>
      </c>
      <c r="B6435" s="9" t="s">
        <v>62</v>
      </c>
      <c r="C6435" s="9" t="s">
        <v>228</v>
      </c>
      <c r="D6435" s="9" t="s">
        <v>402</v>
      </c>
      <c r="E6435" s="9" t="s">
        <v>608</v>
      </c>
      <c r="F6435" s="12">
        <v>44320</v>
      </c>
      <c r="G6435" s="12" t="str">
        <f>VLOOKUP(Table3[[#This Row],[Product ID]],[1]Products!$A:$G,2,0)</f>
        <v>Product 17</v>
      </c>
      <c r="H6435" s="22">
        <v>1</v>
      </c>
      <c r="I6435" s="9">
        <f>VLOOKUP('Consolidtaed Data'!$B169,[1]Products!$A:$G,4,0)</f>
        <v>1500</v>
      </c>
      <c r="J6435" s="9">
        <f>VLOOKUP('Consolidtaed Data'!$B169,[1]Products!$A:$G,3,0)</f>
        <v>900</v>
      </c>
      <c r="K6435" s="9">
        <f>'Consolidtaed Data'!$J169*'Consolidtaed Data'!$H169</f>
        <v>3780</v>
      </c>
      <c r="L6435" s="9">
        <f>'Consolidtaed Data'!$I169*'Consolidtaed Data'!$H169</f>
        <v>7556</v>
      </c>
      <c r="M6435" s="9">
        <f>'Consolidtaed Data'!$L169-'Consolidtaed Data'!$K169</f>
        <v>1149</v>
      </c>
      <c r="N6435" s="9" t="str">
        <f>VLOOKUP('Consolidtaed Data'!$C169,[1]Locations!$A:$O,2,0)</f>
        <v>Daly City</v>
      </c>
      <c r="O6435" s="9" t="str">
        <f>VLOOKUP('Consolidtaed Data'!$D169,'[1]Sales People'!$A:$B,2,0)</f>
        <v>Scott Clark</v>
      </c>
      <c r="P6435" s="9" t="str">
        <f>VLOOKUP('Consolidtaed Data'!$E169,[1]Customers!$A:$B,2,0)</f>
        <v>Michael Thomas</v>
      </c>
      <c r="Q6435" s="11">
        <f>WEEKDAY('Consolidtaed Data'!$F169)</f>
        <v>1</v>
      </c>
      <c r="R6435" s="9">
        <f>MONTH('Consolidtaed Data'!$F169)</f>
        <v>1</v>
      </c>
      <c r="S6435" s="9" t="str">
        <f>TEXT(Table3[[#This Row],[Purchase Date]],"MMMM")</f>
        <v>May</v>
      </c>
      <c r="T6435" s="9">
        <f>YEAR('Consolidtaed Data'!$F169)</f>
        <v>2020</v>
      </c>
    </row>
    <row r="6436" spans="1:20" x14ac:dyDescent="0.3">
      <c r="A6436" s="9" t="s">
        <v>7462</v>
      </c>
      <c r="B6436" s="9" t="s">
        <v>11</v>
      </c>
      <c r="C6436" s="9" t="s">
        <v>458</v>
      </c>
      <c r="D6436" s="9" t="s">
        <v>80</v>
      </c>
      <c r="E6436" s="9" t="s">
        <v>616</v>
      </c>
      <c r="F6436" s="12">
        <v>44320</v>
      </c>
      <c r="G6436" s="12" t="str">
        <f>VLOOKUP(Table3[[#This Row],[Product ID]],[1]Products!$A:$G,2,0)</f>
        <v>Product 88</v>
      </c>
      <c r="H6436" s="22">
        <v>1</v>
      </c>
      <c r="I6436" s="9">
        <f>VLOOKUP('Consolidtaed Data'!$B173,[1]Products!$A:$G,4,0)</f>
        <v>1826</v>
      </c>
      <c r="J6436" s="9">
        <f>VLOOKUP('Consolidtaed Data'!$B173,[1]Products!$A:$G,3,0)</f>
        <v>1443</v>
      </c>
      <c r="K6436" s="9">
        <f>'Consolidtaed Data'!$J173*'Consolidtaed Data'!$H173</f>
        <v>3669</v>
      </c>
      <c r="L6436" s="9">
        <f>'Consolidtaed Data'!$I173*'Consolidtaed Data'!$H173</f>
        <v>6015</v>
      </c>
      <c r="M6436" s="9">
        <f>'Consolidtaed Data'!$L173-'Consolidtaed Data'!$K173</f>
        <v>731</v>
      </c>
      <c r="N6436" s="9" t="str">
        <f>VLOOKUP('Consolidtaed Data'!$C173,[1]Locations!$A:$O,2,0)</f>
        <v>East Los Angeles</v>
      </c>
      <c r="O6436" s="9" t="str">
        <f>VLOOKUP('Consolidtaed Data'!$D173,'[1]Sales People'!$A:$B,2,0)</f>
        <v>Ryan Welch</v>
      </c>
      <c r="P6436" s="9" t="str">
        <f>VLOOKUP('Consolidtaed Data'!$E173,[1]Customers!$A:$B,2,0)</f>
        <v>Kenneth Ryan</v>
      </c>
      <c r="Q6436" s="11">
        <f>WEEKDAY('Consolidtaed Data'!$F173)</f>
        <v>2</v>
      </c>
      <c r="R6436" s="9">
        <f>MONTH('Consolidtaed Data'!$F173)</f>
        <v>1</v>
      </c>
      <c r="S6436" s="9" t="str">
        <f>TEXT(Table3[[#This Row],[Purchase Date]],"MMMM")</f>
        <v>May</v>
      </c>
      <c r="T6436" s="9">
        <f>YEAR('Consolidtaed Data'!$F173)</f>
        <v>2020</v>
      </c>
    </row>
    <row r="6437" spans="1:20" x14ac:dyDescent="0.3">
      <c r="A6437" s="9" t="s">
        <v>7463</v>
      </c>
      <c r="B6437" s="9" t="s">
        <v>191</v>
      </c>
      <c r="C6437" s="9" t="s">
        <v>39</v>
      </c>
      <c r="D6437" s="9" t="s">
        <v>174</v>
      </c>
      <c r="E6437" s="9" t="s">
        <v>498</v>
      </c>
      <c r="F6437" s="12">
        <v>44320</v>
      </c>
      <c r="G6437" s="12" t="str">
        <f>VLOOKUP(Table3[[#This Row],[Product ID]],[1]Products!$A:$G,2,0)</f>
        <v>Product 36</v>
      </c>
      <c r="H6437" s="22">
        <v>4</v>
      </c>
      <c r="I6437" s="9">
        <f>VLOOKUP('Consolidtaed Data'!$B466,[1]Products!$A:$G,4,0)</f>
        <v>2257</v>
      </c>
      <c r="J6437" s="9">
        <f>VLOOKUP('Consolidtaed Data'!$B466,[1]Products!$A:$G,3,0)</f>
        <v>1535</v>
      </c>
      <c r="K6437" s="9">
        <f>'Consolidtaed Data'!$J466*'Consolidtaed Data'!$H466</f>
        <v>2248</v>
      </c>
      <c r="L6437" s="9">
        <f>'Consolidtaed Data'!$I466*'Consolidtaed Data'!$H466</f>
        <v>3304</v>
      </c>
      <c r="M6437" s="9">
        <f>'Consolidtaed Data'!$L466-'Consolidtaed Data'!$K466</f>
        <v>369</v>
      </c>
      <c r="N6437" s="9" t="str">
        <f>VLOOKUP('Consolidtaed Data'!$C466,[1]Locations!$A:$O,2,0)</f>
        <v>Burbank</v>
      </c>
      <c r="O6437" s="9" t="str">
        <f>VLOOKUP('Consolidtaed Data'!$D466,'[1]Sales People'!$A:$B,2,0)</f>
        <v>Scott Clark</v>
      </c>
      <c r="P6437" s="9" t="str">
        <f>VLOOKUP('Consolidtaed Data'!$E466,[1]Customers!$A:$B,2,0)</f>
        <v>Douglas Kennedy</v>
      </c>
      <c r="Q6437" s="11">
        <f>WEEKDAY('Consolidtaed Data'!$F466)</f>
        <v>1</v>
      </c>
      <c r="R6437" s="9">
        <f>MONTH('Consolidtaed Data'!$F466)</f>
        <v>2</v>
      </c>
      <c r="S6437" s="9" t="str">
        <f>TEXT(Table3[[#This Row],[Purchase Date]],"MMMM")</f>
        <v>May</v>
      </c>
      <c r="T6437" s="9">
        <f>YEAR('Consolidtaed Data'!$F466)</f>
        <v>2020</v>
      </c>
    </row>
    <row r="6438" spans="1:20" x14ac:dyDescent="0.3">
      <c r="A6438" s="9" t="s">
        <v>7464</v>
      </c>
      <c r="B6438" s="9" t="s">
        <v>49</v>
      </c>
      <c r="C6438" s="9" t="s">
        <v>63</v>
      </c>
      <c r="D6438" s="9" t="s">
        <v>43</v>
      </c>
      <c r="E6438" s="9" t="s">
        <v>552</v>
      </c>
      <c r="F6438" s="12">
        <v>44320</v>
      </c>
      <c r="G6438" s="12" t="str">
        <f>VLOOKUP(Table3[[#This Row],[Product ID]],[1]Products!$A:$G,2,0)</f>
        <v>Product 30</v>
      </c>
      <c r="H6438" s="22">
        <v>3</v>
      </c>
      <c r="I6438" s="9">
        <f>VLOOKUP('Consolidtaed Data'!$B892,[1]Products!$A:$G,4,0)</f>
        <v>799</v>
      </c>
      <c r="J6438" s="9">
        <f>VLOOKUP('Consolidtaed Data'!$B892,[1]Products!$A:$G,3,0)</f>
        <v>455</v>
      </c>
      <c r="K6438" s="9">
        <f>'Consolidtaed Data'!$J892*'Consolidtaed Data'!$H892</f>
        <v>90</v>
      </c>
      <c r="L6438" s="9">
        <f>'Consolidtaed Data'!$I892*'Consolidtaed Data'!$H892</f>
        <v>112</v>
      </c>
      <c r="M6438" s="9">
        <f>'Consolidtaed Data'!$L892-'Consolidtaed Data'!$K892</f>
        <v>384</v>
      </c>
      <c r="N6438" s="9" t="str">
        <f>VLOOKUP('Consolidtaed Data'!$C892,[1]Locations!$A:$O,2,0)</f>
        <v>Irvine</v>
      </c>
      <c r="O6438" s="9" t="str">
        <f>VLOOKUP('Consolidtaed Data'!$D892,'[1]Sales People'!$A:$B,2,0)</f>
        <v>Henry Nelson</v>
      </c>
      <c r="P6438" s="9" t="str">
        <f>VLOOKUP('Consolidtaed Data'!$E892,[1]Customers!$A:$B,2,0)</f>
        <v>Daniel Dixon</v>
      </c>
      <c r="Q6438" s="11">
        <f>WEEKDAY('Consolidtaed Data'!$F892)</f>
        <v>4</v>
      </c>
      <c r="R6438" s="9">
        <f>MONTH('Consolidtaed Data'!$F892)</f>
        <v>3</v>
      </c>
      <c r="S6438" s="9" t="str">
        <f>TEXT(Table3[[#This Row],[Purchase Date]],"MMMM")</f>
        <v>May</v>
      </c>
      <c r="T6438" s="9">
        <f>YEAR('Consolidtaed Data'!$F892)</f>
        <v>2020</v>
      </c>
    </row>
    <row r="6439" spans="1:20" x14ac:dyDescent="0.3">
      <c r="A6439" s="9" t="s">
        <v>7465</v>
      </c>
      <c r="B6439" s="9" t="s">
        <v>355</v>
      </c>
      <c r="C6439" s="9" t="s">
        <v>25</v>
      </c>
      <c r="D6439" s="9" t="s">
        <v>105</v>
      </c>
      <c r="E6439" s="9" t="s">
        <v>1348</v>
      </c>
      <c r="F6439" s="12">
        <v>44320</v>
      </c>
      <c r="G6439" s="12" t="str">
        <f>VLOOKUP(Table3[[#This Row],[Product ID]],[1]Products!$A:$G,2,0)</f>
        <v>Product 100</v>
      </c>
      <c r="H6439" s="22">
        <v>1</v>
      </c>
      <c r="I6439" s="9">
        <f>VLOOKUP('Consolidtaed Data'!$B1118,[1]Products!$A:$G,4,0)</f>
        <v>136</v>
      </c>
      <c r="J6439" s="9">
        <f>VLOOKUP('Consolidtaed Data'!$B1118,[1]Products!$A:$G,3,0)</f>
        <v>72</v>
      </c>
      <c r="K6439" s="9">
        <f>'Consolidtaed Data'!$J1118*'Consolidtaed Data'!$H1118</f>
        <v>1683</v>
      </c>
      <c r="L6439" s="9">
        <f>'Consolidtaed Data'!$I1118*'Consolidtaed Data'!$H1118</f>
        <v>2052</v>
      </c>
      <c r="M6439" s="9">
        <f>'Consolidtaed Data'!$L1118-'Consolidtaed Data'!$K1118</f>
        <v>383</v>
      </c>
      <c r="N6439" s="9" t="str">
        <f>VLOOKUP('Consolidtaed Data'!$C1118,[1]Locations!$A:$O,2,0)</f>
        <v>Corona</v>
      </c>
      <c r="O6439" s="9" t="str">
        <f>VLOOKUP('Consolidtaed Data'!$D1118,'[1]Sales People'!$A:$B,2,0)</f>
        <v>Jeremy Mendoza</v>
      </c>
      <c r="P6439" s="9" t="str">
        <f>VLOOKUP('Consolidtaed Data'!$E1118,[1]Customers!$A:$B,2,0)</f>
        <v>Willie Day</v>
      </c>
      <c r="Q6439" s="11">
        <f>WEEKDAY('Consolidtaed Data'!$F1118)</f>
        <v>7</v>
      </c>
      <c r="R6439" s="9">
        <f>MONTH('Consolidtaed Data'!$F1118)</f>
        <v>3</v>
      </c>
      <c r="S6439" s="9" t="str">
        <f>TEXT(Table3[[#This Row],[Purchase Date]],"MMMM")</f>
        <v>May</v>
      </c>
      <c r="T6439" s="9">
        <f>YEAR('Consolidtaed Data'!$F1118)</f>
        <v>2020</v>
      </c>
    </row>
    <row r="6440" spans="1:20" x14ac:dyDescent="0.3">
      <c r="A6440" s="9" t="s">
        <v>7466</v>
      </c>
      <c r="B6440" s="9" t="s">
        <v>415</v>
      </c>
      <c r="C6440" s="9" t="s">
        <v>201</v>
      </c>
      <c r="D6440" s="9" t="s">
        <v>272</v>
      </c>
      <c r="E6440" s="9" t="s">
        <v>194</v>
      </c>
      <c r="F6440" s="12">
        <v>44320</v>
      </c>
      <c r="G6440" s="12" t="str">
        <f>VLOOKUP(Table3[[#This Row],[Product ID]],[1]Products!$A:$G,2,0)</f>
        <v>Product 18</v>
      </c>
      <c r="H6440" s="22">
        <v>1</v>
      </c>
      <c r="I6440" s="9">
        <f>VLOOKUP('Consolidtaed Data'!$B1419,[1]Products!$A:$G,4,0)</f>
        <v>1353</v>
      </c>
      <c r="J6440" s="9">
        <f>VLOOKUP('Consolidtaed Data'!$B1419,[1]Products!$A:$G,3,0)</f>
        <v>947</v>
      </c>
      <c r="K6440" s="9">
        <f>'Consolidtaed Data'!$J1419*'Consolidtaed Data'!$H1419</f>
        <v>3554</v>
      </c>
      <c r="L6440" s="9">
        <f>'Consolidtaed Data'!$I1419*'Consolidtaed Data'!$H1419</f>
        <v>4282</v>
      </c>
      <c r="M6440" s="9">
        <f>'Consolidtaed Data'!$L1419-'Consolidtaed Data'!$K1419</f>
        <v>39</v>
      </c>
      <c r="N6440" s="9" t="str">
        <f>VLOOKUP('Consolidtaed Data'!$C1419,[1]Locations!$A:$O,2,0)</f>
        <v>Vista</v>
      </c>
      <c r="O6440" s="9" t="str">
        <f>VLOOKUP('Consolidtaed Data'!$D1419,'[1]Sales People'!$A:$B,2,0)</f>
        <v>Andrew Bowman</v>
      </c>
      <c r="P6440" s="9" t="str">
        <f>VLOOKUP('Consolidtaed Data'!$E1419,[1]Customers!$A:$B,2,0)</f>
        <v>Peter Gray</v>
      </c>
      <c r="Q6440" s="11">
        <f>WEEKDAY('Consolidtaed Data'!$F1419)</f>
        <v>4</v>
      </c>
      <c r="R6440" s="9">
        <f>MONTH('Consolidtaed Data'!$F1419)</f>
        <v>4</v>
      </c>
      <c r="S6440" s="9" t="str">
        <f>TEXT(Table3[[#This Row],[Purchase Date]],"MMMM")</f>
        <v>May</v>
      </c>
      <c r="T6440" s="9">
        <f>YEAR('Consolidtaed Data'!$F1419)</f>
        <v>2020</v>
      </c>
    </row>
    <row r="6441" spans="1:20" x14ac:dyDescent="0.3">
      <c r="A6441" s="9" t="s">
        <v>7467</v>
      </c>
      <c r="B6441" s="9" t="s">
        <v>244</v>
      </c>
      <c r="C6441" s="9" t="s">
        <v>8</v>
      </c>
      <c r="D6441" s="9" t="s">
        <v>127</v>
      </c>
      <c r="E6441" s="9" t="s">
        <v>77</v>
      </c>
      <c r="F6441" s="12">
        <v>44320</v>
      </c>
      <c r="G6441" s="12" t="str">
        <f>VLOOKUP(Table3[[#This Row],[Product ID]],[1]Products!$A:$G,2,0)</f>
        <v>Product 76</v>
      </c>
      <c r="H6441" s="22">
        <v>1</v>
      </c>
      <c r="I6441" s="9">
        <f>VLOOKUP('Consolidtaed Data'!$B1593,[1]Products!$A:$G,4,0)</f>
        <v>1725</v>
      </c>
      <c r="J6441" s="9">
        <f>VLOOKUP('Consolidtaed Data'!$B1593,[1]Products!$A:$G,3,0)</f>
        <v>1363</v>
      </c>
      <c r="K6441" s="9">
        <f>'Consolidtaed Data'!$J1593*'Consolidtaed Data'!$H1593</f>
        <v>945</v>
      </c>
      <c r="L6441" s="9">
        <f>'Consolidtaed Data'!$I1593*'Consolidtaed Data'!$H1593</f>
        <v>1889</v>
      </c>
      <c r="M6441" s="9">
        <f>'Consolidtaed Data'!$L1593-'Consolidtaed Data'!$K1593</f>
        <v>509</v>
      </c>
      <c r="N6441" s="9" t="str">
        <f>VLOOKUP('Consolidtaed Data'!$C1593,[1]Locations!$A:$O,2,0)</f>
        <v>Anaheim</v>
      </c>
      <c r="O6441" s="9" t="str">
        <f>VLOOKUP('Consolidtaed Data'!$D1593,'[1]Sales People'!$A:$B,2,0)</f>
        <v>Brian Hansen</v>
      </c>
      <c r="P6441" s="9" t="str">
        <f>VLOOKUP('Consolidtaed Data'!$E1593,[1]Customers!$A:$B,2,0)</f>
        <v>Russell Bailey</v>
      </c>
      <c r="Q6441" s="11">
        <f>WEEKDAY('Consolidtaed Data'!$F1593)</f>
        <v>1</v>
      </c>
      <c r="R6441" s="9">
        <f>MONTH('Consolidtaed Data'!$F1593)</f>
        <v>4</v>
      </c>
      <c r="S6441" s="9" t="str">
        <f>TEXT(Table3[[#This Row],[Purchase Date]],"MMMM")</f>
        <v>May</v>
      </c>
      <c r="T6441" s="9">
        <f>YEAR('Consolidtaed Data'!$F1593)</f>
        <v>2020</v>
      </c>
    </row>
    <row r="6442" spans="1:20" x14ac:dyDescent="0.3">
      <c r="A6442" s="9" t="s">
        <v>7468</v>
      </c>
      <c r="B6442" s="9" t="s">
        <v>93</v>
      </c>
      <c r="C6442" s="9" t="s">
        <v>90</v>
      </c>
      <c r="D6442" s="9" t="s">
        <v>56</v>
      </c>
      <c r="E6442" s="9" t="s">
        <v>1056</v>
      </c>
      <c r="F6442" s="12">
        <v>44320</v>
      </c>
      <c r="G6442" s="12" t="str">
        <f>VLOOKUP(Table3[[#This Row],[Product ID]],[1]Products!$A:$G,2,0)</f>
        <v>Product 71</v>
      </c>
      <c r="H6442" s="22">
        <v>2</v>
      </c>
      <c r="I6442" s="9">
        <f>VLOOKUP('Consolidtaed Data'!$B2238,[1]Products!$A:$G,4,0)</f>
        <v>1119</v>
      </c>
      <c r="J6442" s="9">
        <f>VLOOKUP('Consolidtaed Data'!$B2238,[1]Products!$A:$G,3,0)</f>
        <v>683</v>
      </c>
      <c r="K6442" s="9">
        <f>'Consolidtaed Data'!$J2238*'Consolidtaed Data'!$H2238</f>
        <v>1054</v>
      </c>
      <c r="L6442" s="9">
        <f>'Consolidtaed Data'!$I2238*'Consolidtaed Data'!$H2238</f>
        <v>1405</v>
      </c>
      <c r="M6442" s="9">
        <f>'Consolidtaed Data'!$L2238-'Consolidtaed Data'!$K2238</f>
        <v>1797</v>
      </c>
      <c r="N6442" s="9" t="str">
        <f>VLOOKUP('Consolidtaed Data'!$C2238,[1]Locations!$A:$O,2,0)</f>
        <v>Escondido</v>
      </c>
      <c r="O6442" s="9" t="str">
        <f>VLOOKUP('Consolidtaed Data'!$D2238,'[1]Sales People'!$A:$B,2,0)</f>
        <v>Larry Castillo</v>
      </c>
      <c r="P6442" s="9" t="str">
        <f>VLOOKUP('Consolidtaed Data'!$E2238,[1]Customers!$A:$B,2,0)</f>
        <v>Sean Morris</v>
      </c>
      <c r="Q6442" s="11">
        <f>WEEKDAY('Consolidtaed Data'!$F2238)</f>
        <v>6</v>
      </c>
      <c r="R6442" s="9">
        <f>MONTH('Consolidtaed Data'!$F2238)</f>
        <v>6</v>
      </c>
      <c r="S6442" s="9" t="str">
        <f>TEXT(Table3[[#This Row],[Purchase Date]],"MMMM")</f>
        <v>May</v>
      </c>
      <c r="T6442" s="9">
        <f>YEAR('Consolidtaed Data'!$F2238)</f>
        <v>2020</v>
      </c>
    </row>
    <row r="6443" spans="1:20" x14ac:dyDescent="0.3">
      <c r="A6443" s="9" t="s">
        <v>7469</v>
      </c>
      <c r="B6443" s="9" t="s">
        <v>41</v>
      </c>
      <c r="C6443" s="9" t="s">
        <v>63</v>
      </c>
      <c r="D6443" s="9" t="s">
        <v>13</v>
      </c>
      <c r="E6443" s="9" t="s">
        <v>2584</v>
      </c>
      <c r="F6443" s="12">
        <v>44320</v>
      </c>
      <c r="G6443" s="12" t="str">
        <f>VLOOKUP(Table3[[#This Row],[Product ID]],[1]Products!$A:$G,2,0)</f>
        <v>Product 11</v>
      </c>
      <c r="H6443" s="22">
        <v>2</v>
      </c>
      <c r="I6443" s="9">
        <f>VLOOKUP('Consolidtaed Data'!$B2291,[1]Products!$A:$G,4,0)</f>
        <v>1380</v>
      </c>
      <c r="J6443" s="9">
        <f>VLOOKUP('Consolidtaed Data'!$B2291,[1]Products!$A:$G,3,0)</f>
        <v>1090</v>
      </c>
      <c r="K6443" s="9">
        <f>'Consolidtaed Data'!$J2291*'Consolidtaed Data'!$H2291</f>
        <v>420</v>
      </c>
      <c r="L6443" s="9">
        <f>'Consolidtaed Data'!$I2291*'Consolidtaed Data'!$H2291</f>
        <v>584</v>
      </c>
      <c r="M6443" s="9">
        <f>'Consolidtaed Data'!$L2291-'Consolidtaed Data'!$K2291</f>
        <v>792</v>
      </c>
      <c r="N6443" s="9" t="str">
        <f>VLOOKUP('Consolidtaed Data'!$C2291,[1]Locations!$A:$O,2,0)</f>
        <v>Vista</v>
      </c>
      <c r="O6443" s="9" t="str">
        <f>VLOOKUP('Consolidtaed Data'!$D2291,'[1]Sales People'!$A:$B,2,0)</f>
        <v>Henry Nelson</v>
      </c>
      <c r="P6443" s="9" t="str">
        <f>VLOOKUP('Consolidtaed Data'!$E2291,[1]Customers!$A:$B,2,0)</f>
        <v>Brian Warren</v>
      </c>
      <c r="Q6443" s="11">
        <f>WEEKDAY('Consolidtaed Data'!$F2291)</f>
        <v>3</v>
      </c>
      <c r="R6443" s="9">
        <f>MONTH('Consolidtaed Data'!$F2291)</f>
        <v>6</v>
      </c>
      <c r="S6443" s="9" t="str">
        <f>TEXT(Table3[[#This Row],[Purchase Date]],"MMMM")</f>
        <v>May</v>
      </c>
      <c r="T6443" s="9">
        <f>YEAR('Consolidtaed Data'!$F2291)</f>
        <v>2020</v>
      </c>
    </row>
    <row r="6444" spans="1:20" x14ac:dyDescent="0.3">
      <c r="A6444" s="9" t="s">
        <v>7470</v>
      </c>
      <c r="B6444" s="9" t="s">
        <v>390</v>
      </c>
      <c r="C6444" s="9" t="s">
        <v>63</v>
      </c>
      <c r="D6444" s="9" t="s">
        <v>153</v>
      </c>
      <c r="E6444" s="9" t="s">
        <v>496</v>
      </c>
      <c r="F6444" s="12">
        <v>44320</v>
      </c>
      <c r="G6444" s="12" t="str">
        <f>VLOOKUP(Table3[[#This Row],[Product ID]],[1]Products!$A:$G,2,0)</f>
        <v>Product 48</v>
      </c>
      <c r="H6444" s="22">
        <v>1</v>
      </c>
      <c r="I6444" s="9">
        <f>VLOOKUP('Consolidtaed Data'!$B2995,[1]Products!$A:$G,4,0)</f>
        <v>181</v>
      </c>
      <c r="J6444" s="9">
        <f>VLOOKUP('Consolidtaed Data'!$B2995,[1]Products!$A:$G,3,0)</f>
        <v>130</v>
      </c>
      <c r="K6444" s="9">
        <f>'Consolidtaed Data'!$J2995*'Consolidtaed Data'!$H2995</f>
        <v>3554</v>
      </c>
      <c r="L6444" s="9">
        <f>'Consolidtaed Data'!$I2995*'Consolidtaed Data'!$H2995</f>
        <v>4282</v>
      </c>
      <c r="M6444" s="9">
        <f>'Consolidtaed Data'!$L2995-'Consolidtaed Data'!$K2995</f>
        <v>280</v>
      </c>
      <c r="N6444" s="9" t="str">
        <f>VLOOKUP('Consolidtaed Data'!$C2995,[1]Locations!$A:$O,2,0)</f>
        <v>Jurupa Valley</v>
      </c>
      <c r="O6444" s="9" t="str">
        <f>VLOOKUP('Consolidtaed Data'!$D2995,'[1]Sales People'!$A:$B,2,0)</f>
        <v>Charles Harper</v>
      </c>
      <c r="P6444" s="9" t="str">
        <f>VLOOKUP('Consolidtaed Data'!$E2995,[1]Customers!$A:$B,2,0)</f>
        <v>Craig Wright</v>
      </c>
      <c r="Q6444" s="11">
        <f>WEEKDAY('Consolidtaed Data'!$F2995)</f>
        <v>6</v>
      </c>
      <c r="R6444" s="9">
        <f>MONTH('Consolidtaed Data'!$F2995)</f>
        <v>8</v>
      </c>
      <c r="S6444" s="9" t="str">
        <f>TEXT(Table3[[#This Row],[Purchase Date]],"MMMM")</f>
        <v>May</v>
      </c>
      <c r="T6444" s="9">
        <f>YEAR('Consolidtaed Data'!$F2995)</f>
        <v>2020</v>
      </c>
    </row>
    <row r="6445" spans="1:20" x14ac:dyDescent="0.3">
      <c r="A6445" s="9" t="s">
        <v>7471</v>
      </c>
      <c r="B6445" s="9" t="s">
        <v>148</v>
      </c>
      <c r="C6445" s="9" t="s">
        <v>173</v>
      </c>
      <c r="D6445" s="9" t="s">
        <v>105</v>
      </c>
      <c r="E6445" s="9" t="s">
        <v>2022</v>
      </c>
      <c r="F6445" s="12">
        <v>44320</v>
      </c>
      <c r="G6445" s="12" t="str">
        <f>VLOOKUP(Table3[[#This Row],[Product ID]],[1]Products!$A:$G,2,0)</f>
        <v>Product 16</v>
      </c>
      <c r="H6445" s="22">
        <v>1</v>
      </c>
      <c r="I6445" s="9">
        <f>VLOOKUP('Consolidtaed Data'!$B3418,[1]Products!$A:$G,4,0)</f>
        <v>35</v>
      </c>
      <c r="J6445" s="9">
        <f>VLOOKUP('Consolidtaed Data'!$B3418,[1]Products!$A:$G,3,0)</f>
        <v>22</v>
      </c>
      <c r="K6445" s="9">
        <f>'Consolidtaed Data'!$J3418*'Consolidtaed Data'!$H3418</f>
        <v>1752</v>
      </c>
      <c r="L6445" s="9">
        <f>'Consolidtaed Data'!$I3418*'Consolidtaed Data'!$H3418</f>
        <v>2739</v>
      </c>
      <c r="M6445" s="9">
        <f>'Consolidtaed Data'!$L3418-'Consolidtaed Data'!$K3418</f>
        <v>492</v>
      </c>
      <c r="N6445" s="9" t="str">
        <f>VLOOKUP('Consolidtaed Data'!$C3418,[1]Locations!$A:$O,2,0)</f>
        <v>Fremont</v>
      </c>
      <c r="O6445" s="9" t="str">
        <f>VLOOKUP('Consolidtaed Data'!$D3418,'[1]Sales People'!$A:$B,2,0)</f>
        <v>Carl Hall</v>
      </c>
      <c r="P6445" s="9" t="str">
        <f>VLOOKUP('Consolidtaed Data'!$E3418,[1]Customers!$A:$B,2,0)</f>
        <v>Anthony Fisher</v>
      </c>
      <c r="Q6445" s="11">
        <f>WEEKDAY('Consolidtaed Data'!$F3418)</f>
        <v>2</v>
      </c>
      <c r="R6445" s="9">
        <f>MONTH('Consolidtaed Data'!$F3418)</f>
        <v>9</v>
      </c>
      <c r="S6445" s="9" t="str">
        <f>TEXT(Table3[[#This Row],[Purchase Date]],"MMMM")</f>
        <v>May</v>
      </c>
      <c r="T6445" s="9">
        <f>YEAR('Consolidtaed Data'!$F3418)</f>
        <v>2020</v>
      </c>
    </row>
    <row r="6446" spans="1:20" x14ac:dyDescent="0.3">
      <c r="A6446" s="9" t="s">
        <v>7472</v>
      </c>
      <c r="B6446" s="9" t="s">
        <v>336</v>
      </c>
      <c r="C6446" s="9" t="s">
        <v>352</v>
      </c>
      <c r="D6446" s="9" t="s">
        <v>326</v>
      </c>
      <c r="E6446" s="9" t="s">
        <v>1396</v>
      </c>
      <c r="F6446" s="12">
        <v>44321</v>
      </c>
      <c r="G6446" s="12" t="str">
        <f>VLOOKUP(Table3[[#This Row],[Product ID]],[1]Products!$A:$G,2,0)</f>
        <v>Product 78</v>
      </c>
      <c r="H6446" s="22">
        <v>2</v>
      </c>
      <c r="I6446" s="9">
        <f>VLOOKUP('Consolidtaed Data'!$B624,[1]Products!$A:$G,4,0)</f>
        <v>136</v>
      </c>
      <c r="J6446" s="9">
        <f>VLOOKUP('Consolidtaed Data'!$B624,[1]Products!$A:$G,3,0)</f>
        <v>72</v>
      </c>
      <c r="K6446" s="9">
        <f>'Consolidtaed Data'!$J624*'Consolidtaed Data'!$H624</f>
        <v>358</v>
      </c>
      <c r="L6446" s="9">
        <f>'Consolidtaed Data'!$I624*'Consolidtaed Data'!$H624</f>
        <v>596</v>
      </c>
      <c r="M6446" s="9">
        <f>'Consolidtaed Data'!$L624-'Consolidtaed Data'!$K624</f>
        <v>748</v>
      </c>
      <c r="N6446" s="9" t="str">
        <f>VLOOKUP('Consolidtaed Data'!$C624,[1]Locations!$A:$O,2,0)</f>
        <v>San Jose</v>
      </c>
      <c r="O6446" s="9" t="str">
        <f>VLOOKUP('Consolidtaed Data'!$D624,'[1]Sales People'!$A:$B,2,0)</f>
        <v>Sean Miller</v>
      </c>
      <c r="P6446" s="9" t="str">
        <f>VLOOKUP('Consolidtaed Data'!$E624,[1]Customers!$A:$B,2,0)</f>
        <v>Douglas Perkins</v>
      </c>
      <c r="Q6446" s="11">
        <f>WEEKDAY('Consolidtaed Data'!$F624)</f>
        <v>5</v>
      </c>
      <c r="R6446" s="9">
        <f>MONTH('Consolidtaed Data'!$F624)</f>
        <v>2</v>
      </c>
      <c r="S6446" s="9" t="str">
        <f>TEXT(Table3[[#This Row],[Purchase Date]],"MMMM")</f>
        <v>May</v>
      </c>
      <c r="T6446" s="9">
        <f>YEAR('Consolidtaed Data'!$F624)</f>
        <v>2020</v>
      </c>
    </row>
    <row r="6447" spans="1:20" x14ac:dyDescent="0.3">
      <c r="A6447" s="9" t="s">
        <v>7473</v>
      </c>
      <c r="B6447" s="9" t="s">
        <v>85</v>
      </c>
      <c r="C6447" s="9" t="s">
        <v>472</v>
      </c>
      <c r="D6447" s="9" t="s">
        <v>315</v>
      </c>
      <c r="E6447" s="9" t="s">
        <v>865</v>
      </c>
      <c r="F6447" s="12">
        <v>44321</v>
      </c>
      <c r="G6447" s="12" t="str">
        <f>VLOOKUP(Table3[[#This Row],[Product ID]],[1]Products!$A:$G,2,0)</f>
        <v>Product 93</v>
      </c>
      <c r="H6447" s="22">
        <v>1</v>
      </c>
      <c r="I6447" s="9">
        <f>VLOOKUP('Consolidtaed Data'!$B662,[1]Products!$A:$G,4,0)</f>
        <v>1119</v>
      </c>
      <c r="J6447" s="9">
        <f>VLOOKUP('Consolidtaed Data'!$B662,[1]Products!$A:$G,3,0)</f>
        <v>683</v>
      </c>
      <c r="K6447" s="9">
        <f>'Consolidtaed Data'!$J662*'Consolidtaed Data'!$H662</f>
        <v>1295</v>
      </c>
      <c r="L6447" s="9">
        <f>'Consolidtaed Data'!$I662*'Consolidtaed Data'!$H662</f>
        <v>1639</v>
      </c>
      <c r="M6447" s="9">
        <f>'Consolidtaed Data'!$L662-'Consolidtaed Data'!$K662</f>
        <v>731</v>
      </c>
      <c r="N6447" s="9" t="str">
        <f>VLOOKUP('Consolidtaed Data'!$C662,[1]Locations!$A:$O,2,0)</f>
        <v>Ontario</v>
      </c>
      <c r="O6447" s="9" t="str">
        <f>VLOOKUP('Consolidtaed Data'!$D662,'[1]Sales People'!$A:$B,2,0)</f>
        <v>Gary Rodriguez</v>
      </c>
      <c r="P6447" s="9" t="str">
        <f>VLOOKUP('Consolidtaed Data'!$E662,[1]Customers!$A:$B,2,0)</f>
        <v>Carl Martin</v>
      </c>
      <c r="Q6447" s="11">
        <f>WEEKDAY('Consolidtaed Data'!$F662)</f>
        <v>1</v>
      </c>
      <c r="R6447" s="9">
        <f>MONTH('Consolidtaed Data'!$F662)</f>
        <v>2</v>
      </c>
      <c r="S6447" s="9" t="str">
        <f>TEXT(Table3[[#This Row],[Purchase Date]],"MMMM")</f>
        <v>May</v>
      </c>
      <c r="T6447" s="9">
        <f>YEAR('Consolidtaed Data'!$F662)</f>
        <v>2020</v>
      </c>
    </row>
    <row r="6448" spans="1:20" x14ac:dyDescent="0.3">
      <c r="A6448" s="9" t="s">
        <v>7474</v>
      </c>
      <c r="B6448" s="9" t="s">
        <v>390</v>
      </c>
      <c r="C6448" s="9" t="s">
        <v>357</v>
      </c>
      <c r="D6448" s="9" t="s">
        <v>9</v>
      </c>
      <c r="E6448" s="9" t="s">
        <v>1856</v>
      </c>
      <c r="F6448" s="12">
        <v>44321</v>
      </c>
      <c r="G6448" s="12" t="str">
        <f>VLOOKUP(Table3[[#This Row],[Product ID]],[1]Products!$A:$G,2,0)</f>
        <v>Product 48</v>
      </c>
      <c r="H6448" s="22">
        <v>1</v>
      </c>
      <c r="I6448" s="9">
        <f>VLOOKUP('Consolidtaed Data'!$B1041,[1]Products!$A:$G,4,0)</f>
        <v>1119</v>
      </c>
      <c r="J6448" s="9">
        <f>VLOOKUP('Consolidtaed Data'!$B1041,[1]Products!$A:$G,3,0)</f>
        <v>683</v>
      </c>
      <c r="K6448" s="9">
        <f>'Consolidtaed Data'!$J1041*'Consolidtaed Data'!$H1041</f>
        <v>2642</v>
      </c>
      <c r="L6448" s="9">
        <f>'Consolidtaed Data'!$I1041*'Consolidtaed Data'!$H1041</f>
        <v>3944</v>
      </c>
      <c r="M6448" s="9">
        <f>'Consolidtaed Data'!$L1041-'Consolidtaed Data'!$K1041</f>
        <v>64</v>
      </c>
      <c r="N6448" s="9" t="str">
        <f>VLOOKUP('Consolidtaed Data'!$C1041,[1]Locations!$A:$O,2,0)</f>
        <v>Concord</v>
      </c>
      <c r="O6448" s="9" t="str">
        <f>VLOOKUP('Consolidtaed Data'!$D1041,'[1]Sales People'!$A:$B,2,0)</f>
        <v>Sean Miller</v>
      </c>
      <c r="P6448" s="9" t="str">
        <f>VLOOKUP('Consolidtaed Data'!$E1041,[1]Customers!$A:$B,2,0)</f>
        <v>John Brooks</v>
      </c>
      <c r="Q6448" s="11">
        <f>WEEKDAY('Consolidtaed Data'!$F1041)</f>
        <v>1</v>
      </c>
      <c r="R6448" s="9">
        <f>MONTH('Consolidtaed Data'!$F1041)</f>
        <v>3</v>
      </c>
      <c r="S6448" s="9" t="str">
        <f>TEXT(Table3[[#This Row],[Purchase Date]],"MMMM")</f>
        <v>May</v>
      </c>
      <c r="T6448" s="9">
        <f>YEAR('Consolidtaed Data'!$F1041)</f>
        <v>2020</v>
      </c>
    </row>
    <row r="6449" spans="1:20" x14ac:dyDescent="0.3">
      <c r="A6449" s="9" t="s">
        <v>7475</v>
      </c>
      <c r="B6449" s="9" t="s">
        <v>298</v>
      </c>
      <c r="C6449" s="9" t="s">
        <v>99</v>
      </c>
      <c r="D6449" s="9" t="s">
        <v>105</v>
      </c>
      <c r="E6449" s="9" t="s">
        <v>1314</v>
      </c>
      <c r="F6449" s="12">
        <v>44321</v>
      </c>
      <c r="G6449" s="12" t="str">
        <f>VLOOKUP(Table3[[#This Row],[Product ID]],[1]Products!$A:$G,2,0)</f>
        <v>Product 53</v>
      </c>
      <c r="H6449" s="22">
        <v>1</v>
      </c>
      <c r="I6449" s="9">
        <f>VLOOKUP('Consolidtaed Data'!$B1075,[1]Products!$A:$G,4,0)</f>
        <v>603</v>
      </c>
      <c r="J6449" s="9">
        <f>VLOOKUP('Consolidtaed Data'!$B1075,[1]Products!$A:$G,3,0)</f>
        <v>416</v>
      </c>
      <c r="K6449" s="9">
        <f>'Consolidtaed Data'!$J1075*'Consolidtaed Data'!$H1075</f>
        <v>2502</v>
      </c>
      <c r="L6449" s="9">
        <f>'Consolidtaed Data'!$I1075*'Consolidtaed Data'!$H1075</f>
        <v>3052</v>
      </c>
      <c r="M6449" s="9">
        <f>'Consolidtaed Data'!$L1075-'Consolidtaed Data'!$K1075</f>
        <v>128</v>
      </c>
      <c r="N6449" s="9" t="str">
        <f>VLOOKUP('Consolidtaed Data'!$C1075,[1]Locations!$A:$O,2,0)</f>
        <v>Victorville</v>
      </c>
      <c r="O6449" s="9" t="str">
        <f>VLOOKUP('Consolidtaed Data'!$D1075,'[1]Sales People'!$A:$B,2,0)</f>
        <v>John Reyes</v>
      </c>
      <c r="P6449" s="9" t="str">
        <f>VLOOKUP('Consolidtaed Data'!$E1075,[1]Customers!$A:$B,2,0)</f>
        <v>Richard Jordan</v>
      </c>
      <c r="Q6449" s="11">
        <f>WEEKDAY('Consolidtaed Data'!$F1075)</f>
        <v>3</v>
      </c>
      <c r="R6449" s="9">
        <f>MONTH('Consolidtaed Data'!$F1075)</f>
        <v>3</v>
      </c>
      <c r="S6449" s="9" t="str">
        <f>TEXT(Table3[[#This Row],[Purchase Date]],"MMMM")</f>
        <v>May</v>
      </c>
      <c r="T6449" s="9">
        <f>YEAR('Consolidtaed Data'!$F1075)</f>
        <v>2020</v>
      </c>
    </row>
    <row r="6450" spans="1:20" x14ac:dyDescent="0.3">
      <c r="A6450" s="9" t="s">
        <v>7476</v>
      </c>
      <c r="B6450" s="9" t="s">
        <v>806</v>
      </c>
      <c r="C6450" s="9" t="s">
        <v>302</v>
      </c>
      <c r="D6450" s="9" t="s">
        <v>326</v>
      </c>
      <c r="E6450" s="9" t="s">
        <v>942</v>
      </c>
      <c r="F6450" s="12">
        <v>44321</v>
      </c>
      <c r="G6450" s="12" t="str">
        <f>VLOOKUP(Table3[[#This Row],[Product ID]],[1]Products!$A:$G,2,0)</f>
        <v>Product 72</v>
      </c>
      <c r="H6450" s="22">
        <v>3</v>
      </c>
      <c r="I6450" s="9">
        <f>VLOOKUP('Consolidtaed Data'!$B1229,[1]Products!$A:$G,4,0)</f>
        <v>771</v>
      </c>
      <c r="J6450" s="9">
        <f>VLOOKUP('Consolidtaed Data'!$B1229,[1]Products!$A:$G,3,0)</f>
        <v>648</v>
      </c>
      <c r="K6450" s="9">
        <f>'Consolidtaed Data'!$J1229*'Consolidtaed Data'!$H1229</f>
        <v>79</v>
      </c>
      <c r="L6450" s="9">
        <f>'Consolidtaed Data'!$I1229*'Consolidtaed Data'!$H1229</f>
        <v>127</v>
      </c>
      <c r="M6450" s="9">
        <f>'Consolidtaed Data'!$L1229-'Consolidtaed Data'!$K1229</f>
        <v>376</v>
      </c>
      <c r="N6450" s="9" t="str">
        <f>VLOOKUP('Consolidtaed Data'!$C1229,[1]Locations!$A:$O,2,0)</f>
        <v>Santa Clarita</v>
      </c>
      <c r="O6450" s="9" t="str">
        <f>VLOOKUP('Consolidtaed Data'!$D1229,'[1]Sales People'!$A:$B,2,0)</f>
        <v>Charles Harper</v>
      </c>
      <c r="P6450" s="9" t="str">
        <f>VLOOKUP('Consolidtaed Data'!$E1229,[1]Customers!$A:$B,2,0)</f>
        <v>Larry Ray</v>
      </c>
      <c r="Q6450" s="11">
        <f>WEEKDAY('Consolidtaed Data'!$F1229)</f>
        <v>2</v>
      </c>
      <c r="R6450" s="9">
        <f>MONTH('Consolidtaed Data'!$F1229)</f>
        <v>3</v>
      </c>
      <c r="S6450" s="9" t="str">
        <f>TEXT(Table3[[#This Row],[Purchase Date]],"MMMM")</f>
        <v>May</v>
      </c>
      <c r="T6450" s="9">
        <f>YEAR('Consolidtaed Data'!$F1229)</f>
        <v>2020</v>
      </c>
    </row>
    <row r="6451" spans="1:20" x14ac:dyDescent="0.3">
      <c r="A6451" s="9" t="s">
        <v>7477</v>
      </c>
      <c r="B6451" s="9" t="s">
        <v>529</v>
      </c>
      <c r="C6451" s="9" t="s">
        <v>34</v>
      </c>
      <c r="D6451" s="9" t="s">
        <v>374</v>
      </c>
      <c r="E6451" s="9" t="s">
        <v>368</v>
      </c>
      <c r="F6451" s="12">
        <v>44321</v>
      </c>
      <c r="G6451" s="12" t="str">
        <f>VLOOKUP(Table3[[#This Row],[Product ID]],[1]Products!$A:$G,2,0)</f>
        <v>Product 56</v>
      </c>
      <c r="H6451" s="22">
        <v>1</v>
      </c>
      <c r="I6451" s="9">
        <f>VLOOKUP('Consolidtaed Data'!$B1469,[1]Products!$A:$G,4,0)</f>
        <v>1119</v>
      </c>
      <c r="J6451" s="9">
        <f>VLOOKUP('Consolidtaed Data'!$B1469,[1]Products!$A:$G,3,0)</f>
        <v>683</v>
      </c>
      <c r="K6451" s="9">
        <f>'Consolidtaed Data'!$J1469*'Consolidtaed Data'!$H1469</f>
        <v>358</v>
      </c>
      <c r="L6451" s="9">
        <f>'Consolidtaed Data'!$I1469*'Consolidtaed Data'!$H1469</f>
        <v>596</v>
      </c>
      <c r="M6451" s="9">
        <f>'Consolidtaed Data'!$L1469-'Consolidtaed Data'!$K1469</f>
        <v>2212</v>
      </c>
      <c r="N6451" s="9" t="str">
        <f>VLOOKUP('Consolidtaed Data'!$C1469,[1]Locations!$A:$O,2,0)</f>
        <v>Costa Mesa</v>
      </c>
      <c r="O6451" s="9" t="str">
        <f>VLOOKUP('Consolidtaed Data'!$D1469,'[1]Sales People'!$A:$B,2,0)</f>
        <v>Jerry Perry</v>
      </c>
      <c r="P6451" s="9" t="str">
        <f>VLOOKUP('Consolidtaed Data'!$E1469,[1]Customers!$A:$B,2,0)</f>
        <v>Donald Morris</v>
      </c>
      <c r="Q6451" s="11">
        <f>WEEKDAY('Consolidtaed Data'!$F1469)</f>
        <v>7</v>
      </c>
      <c r="R6451" s="9">
        <f>MONTH('Consolidtaed Data'!$F1469)</f>
        <v>4</v>
      </c>
      <c r="S6451" s="9" t="str">
        <f>TEXT(Table3[[#This Row],[Purchase Date]],"MMMM")</f>
        <v>May</v>
      </c>
      <c r="T6451" s="9">
        <f>YEAR('Consolidtaed Data'!$F1469)</f>
        <v>2020</v>
      </c>
    </row>
    <row r="6452" spans="1:20" x14ac:dyDescent="0.3">
      <c r="A6452" s="9" t="s">
        <v>7478</v>
      </c>
      <c r="B6452" s="9" t="s">
        <v>230</v>
      </c>
      <c r="C6452" s="9" t="s">
        <v>157</v>
      </c>
      <c r="D6452" s="9" t="s">
        <v>26</v>
      </c>
      <c r="E6452" s="9" t="s">
        <v>1513</v>
      </c>
      <c r="F6452" s="12">
        <v>44321</v>
      </c>
      <c r="G6452" s="12" t="str">
        <f>VLOOKUP(Table3[[#This Row],[Product ID]],[1]Products!$A:$G,2,0)</f>
        <v>Product 31</v>
      </c>
      <c r="H6452" s="22">
        <v>3</v>
      </c>
      <c r="I6452" s="9">
        <f>VLOOKUP('Consolidtaed Data'!$B1506,[1]Products!$A:$G,4,0)</f>
        <v>112</v>
      </c>
      <c r="J6452" s="9">
        <f>VLOOKUP('Consolidtaed Data'!$B1506,[1]Products!$A:$G,3,0)</f>
        <v>90</v>
      </c>
      <c r="K6452" s="9">
        <f>'Consolidtaed Data'!$J1506*'Consolidtaed Data'!$H1506</f>
        <v>774</v>
      </c>
      <c r="L6452" s="9">
        <f>'Consolidtaed Data'!$I1506*'Consolidtaed Data'!$H1506</f>
        <v>1334</v>
      </c>
      <c r="M6452" s="9">
        <f>'Consolidtaed Data'!$L1506-'Consolidtaed Data'!$K1506</f>
        <v>198</v>
      </c>
      <c r="N6452" s="9" t="str">
        <f>VLOOKUP('Consolidtaed Data'!$C1506,[1]Locations!$A:$O,2,0)</f>
        <v>Orange</v>
      </c>
      <c r="O6452" s="9" t="str">
        <f>VLOOKUP('Consolidtaed Data'!$D1506,'[1]Sales People'!$A:$B,2,0)</f>
        <v>Ryan Welch</v>
      </c>
      <c r="P6452" s="9" t="str">
        <f>VLOOKUP('Consolidtaed Data'!$E1506,[1]Customers!$A:$B,2,0)</f>
        <v>Adam Mcdonald</v>
      </c>
      <c r="Q6452" s="11">
        <f>WEEKDAY('Consolidtaed Data'!$F1506)</f>
        <v>3</v>
      </c>
      <c r="R6452" s="9">
        <f>MONTH('Consolidtaed Data'!$F1506)</f>
        <v>4</v>
      </c>
      <c r="S6452" s="9" t="str">
        <f>TEXT(Table3[[#This Row],[Purchase Date]],"MMMM")</f>
        <v>May</v>
      </c>
      <c r="T6452" s="9">
        <f>YEAR('Consolidtaed Data'!$F1506)</f>
        <v>2020</v>
      </c>
    </row>
    <row r="6453" spans="1:20" x14ac:dyDescent="0.3">
      <c r="A6453" s="9" t="s">
        <v>7479</v>
      </c>
      <c r="B6453" s="9" t="s">
        <v>33</v>
      </c>
      <c r="C6453" s="9" t="s">
        <v>55</v>
      </c>
      <c r="D6453" s="9" t="s">
        <v>68</v>
      </c>
      <c r="E6453" s="9" t="s">
        <v>361</v>
      </c>
      <c r="F6453" s="12">
        <v>44321</v>
      </c>
      <c r="G6453" s="12" t="str">
        <f>VLOOKUP(Table3[[#This Row],[Product ID]],[1]Products!$A:$G,2,0)</f>
        <v>Product 29</v>
      </c>
      <c r="H6453" s="22">
        <v>1</v>
      </c>
      <c r="I6453" s="9">
        <f>VLOOKUP('Consolidtaed Data'!$B1623,[1]Products!$A:$G,4,0)</f>
        <v>1743</v>
      </c>
      <c r="J6453" s="9">
        <f>VLOOKUP('Consolidtaed Data'!$B1623,[1]Products!$A:$G,3,0)</f>
        <v>872</v>
      </c>
      <c r="K6453" s="9">
        <f>'Consolidtaed Data'!$J1623*'Consolidtaed Data'!$H1623</f>
        <v>292</v>
      </c>
      <c r="L6453" s="9">
        <f>'Consolidtaed Data'!$I1623*'Consolidtaed Data'!$H1623</f>
        <v>356</v>
      </c>
      <c r="M6453" s="9">
        <f>'Consolidtaed Data'!$L1623-'Consolidtaed Data'!$K1623</f>
        <v>267</v>
      </c>
      <c r="N6453" s="9" t="str">
        <f>VLOOKUP('Consolidtaed Data'!$C1623,[1]Locations!$A:$O,2,0)</f>
        <v>Pasadena</v>
      </c>
      <c r="O6453" s="9" t="str">
        <f>VLOOKUP('Consolidtaed Data'!$D1623,'[1]Sales People'!$A:$B,2,0)</f>
        <v>Ernest Wagner</v>
      </c>
      <c r="P6453" s="9" t="str">
        <f>VLOOKUP('Consolidtaed Data'!$E1623,[1]Customers!$A:$B,2,0)</f>
        <v>James Perkins</v>
      </c>
      <c r="Q6453" s="11">
        <f>WEEKDAY('Consolidtaed Data'!$F1623)</f>
        <v>3</v>
      </c>
      <c r="R6453" s="9">
        <f>MONTH('Consolidtaed Data'!$F1623)</f>
        <v>4</v>
      </c>
      <c r="S6453" s="9" t="str">
        <f>TEXT(Table3[[#This Row],[Purchase Date]],"MMMM")</f>
        <v>May</v>
      </c>
      <c r="T6453" s="9">
        <f>YEAR('Consolidtaed Data'!$F1623)</f>
        <v>2020</v>
      </c>
    </row>
    <row r="6454" spans="1:20" x14ac:dyDescent="0.3">
      <c r="A6454" s="9" t="s">
        <v>7480</v>
      </c>
      <c r="B6454" s="9" t="s">
        <v>278</v>
      </c>
      <c r="C6454" s="9" t="s">
        <v>302</v>
      </c>
      <c r="D6454" s="9" t="s">
        <v>56</v>
      </c>
      <c r="E6454" s="9" t="s">
        <v>2838</v>
      </c>
      <c r="F6454" s="12">
        <v>44321</v>
      </c>
      <c r="G6454" s="12" t="str">
        <f>VLOOKUP(Table3[[#This Row],[Product ID]],[1]Products!$A:$G,2,0)</f>
        <v>Product 75</v>
      </c>
      <c r="H6454" s="22">
        <v>1</v>
      </c>
      <c r="I6454" s="9">
        <f>VLOOKUP('Consolidtaed Data'!$B1847,[1]Products!$A:$G,4,0)</f>
        <v>667</v>
      </c>
      <c r="J6454" s="9">
        <f>VLOOKUP('Consolidtaed Data'!$B1847,[1]Products!$A:$G,3,0)</f>
        <v>387</v>
      </c>
      <c r="K6454" s="9">
        <f>'Consolidtaed Data'!$J1847*'Consolidtaed Data'!$H1847</f>
        <v>665</v>
      </c>
      <c r="L6454" s="9">
        <f>'Consolidtaed Data'!$I1847*'Consolidtaed Data'!$H1847</f>
        <v>1278</v>
      </c>
      <c r="M6454" s="9">
        <f>'Consolidtaed Data'!$L1847-'Consolidtaed Data'!$K1847</f>
        <v>374</v>
      </c>
      <c r="N6454" s="9" t="str">
        <f>VLOOKUP('Consolidtaed Data'!$C1847,[1]Locations!$A:$O,2,0)</f>
        <v>Anaheim</v>
      </c>
      <c r="O6454" s="9" t="str">
        <f>VLOOKUP('Consolidtaed Data'!$D1847,'[1]Sales People'!$A:$B,2,0)</f>
        <v>Joshua Taylor</v>
      </c>
      <c r="P6454" s="9" t="str">
        <f>VLOOKUP('Consolidtaed Data'!$E1847,[1]Customers!$A:$B,2,0)</f>
        <v>Brian Kim</v>
      </c>
      <c r="Q6454" s="11">
        <f>WEEKDAY('Consolidtaed Data'!$F1847)</f>
        <v>6</v>
      </c>
      <c r="R6454" s="9">
        <f>MONTH('Consolidtaed Data'!$F1847)</f>
        <v>5</v>
      </c>
      <c r="S6454" s="9" t="str">
        <f>TEXT(Table3[[#This Row],[Purchase Date]],"MMMM")</f>
        <v>May</v>
      </c>
      <c r="T6454" s="9">
        <f>YEAR('Consolidtaed Data'!$F1847)</f>
        <v>2020</v>
      </c>
    </row>
    <row r="6455" spans="1:20" x14ac:dyDescent="0.3">
      <c r="A6455" s="9" t="s">
        <v>7481</v>
      </c>
      <c r="B6455" s="9" t="s">
        <v>503</v>
      </c>
      <c r="C6455" s="9" t="s">
        <v>458</v>
      </c>
      <c r="D6455" s="9" t="s">
        <v>100</v>
      </c>
      <c r="E6455" s="9" t="s">
        <v>2272</v>
      </c>
      <c r="F6455" s="12">
        <v>44321</v>
      </c>
      <c r="G6455" s="12" t="str">
        <f>VLOOKUP(Table3[[#This Row],[Product ID]],[1]Products!$A:$G,2,0)</f>
        <v>Product 99</v>
      </c>
      <c r="H6455" s="22">
        <v>1</v>
      </c>
      <c r="I6455" s="9">
        <f>VLOOKUP('Consolidtaed Data'!$B1972,[1]Products!$A:$G,4,0)</f>
        <v>1889</v>
      </c>
      <c r="J6455" s="9">
        <f>VLOOKUP('Consolidtaed Data'!$B1972,[1]Products!$A:$G,3,0)</f>
        <v>945</v>
      </c>
      <c r="K6455" s="9">
        <f>'Consolidtaed Data'!$J1972*'Consolidtaed Data'!$H1972</f>
        <v>1512</v>
      </c>
      <c r="L6455" s="9">
        <f>'Consolidtaed Data'!$I1972*'Consolidtaed Data'!$H1972</f>
        <v>2853</v>
      </c>
      <c r="M6455" s="9">
        <f>'Consolidtaed Data'!$L1972-'Consolidtaed Data'!$K1972</f>
        <v>331</v>
      </c>
      <c r="N6455" s="9" t="str">
        <f>VLOOKUP('Consolidtaed Data'!$C1972,[1]Locations!$A:$O,2,0)</f>
        <v>Thousand Oaks</v>
      </c>
      <c r="O6455" s="9" t="str">
        <f>VLOOKUP('Consolidtaed Data'!$D1972,'[1]Sales People'!$A:$B,2,0)</f>
        <v>Joshua Cook</v>
      </c>
      <c r="P6455" s="9" t="str">
        <f>VLOOKUP('Consolidtaed Data'!$E1972,[1]Customers!$A:$B,2,0)</f>
        <v>Matthew Duncan</v>
      </c>
      <c r="Q6455" s="11">
        <f>WEEKDAY('Consolidtaed Data'!$F1972)</f>
        <v>1</v>
      </c>
      <c r="R6455" s="9">
        <f>MONTH('Consolidtaed Data'!$F1972)</f>
        <v>5</v>
      </c>
      <c r="S6455" s="9" t="str">
        <f>TEXT(Table3[[#This Row],[Purchase Date]],"MMMM")</f>
        <v>May</v>
      </c>
      <c r="T6455" s="9">
        <f>YEAR('Consolidtaed Data'!$F1972)</f>
        <v>2020</v>
      </c>
    </row>
    <row r="6456" spans="1:20" x14ac:dyDescent="0.3">
      <c r="A6456" s="9" t="s">
        <v>7482</v>
      </c>
      <c r="B6456" s="9" t="s">
        <v>503</v>
      </c>
      <c r="C6456" s="9" t="s">
        <v>8</v>
      </c>
      <c r="D6456" s="9" t="s">
        <v>31</v>
      </c>
      <c r="E6456" s="9" t="s">
        <v>1256</v>
      </c>
      <c r="F6456" s="12">
        <v>44321</v>
      </c>
      <c r="G6456" s="12" t="str">
        <f>VLOOKUP(Table3[[#This Row],[Product ID]],[1]Products!$A:$G,2,0)</f>
        <v>Product 99</v>
      </c>
      <c r="H6456" s="22">
        <v>1</v>
      </c>
      <c r="I6456" s="9">
        <f>VLOOKUP('Consolidtaed Data'!$B2099,[1]Products!$A:$G,4,0)</f>
        <v>2141</v>
      </c>
      <c r="J6456" s="9">
        <f>VLOOKUP('Consolidtaed Data'!$B2099,[1]Products!$A:$G,3,0)</f>
        <v>1777</v>
      </c>
      <c r="K6456" s="9">
        <f>'Consolidtaed Data'!$J2099*'Consolidtaed Data'!$H2099</f>
        <v>5331</v>
      </c>
      <c r="L6456" s="9">
        <f>'Consolidtaed Data'!$I2099*'Consolidtaed Data'!$H2099</f>
        <v>6423</v>
      </c>
      <c r="M6456" s="9">
        <f>'Consolidtaed Data'!$L2099-'Consolidtaed Data'!$K2099</f>
        <v>117</v>
      </c>
      <c r="N6456" s="9" t="str">
        <f>VLOOKUP('Consolidtaed Data'!$C2099,[1]Locations!$A:$O,2,0)</f>
        <v>Riverside</v>
      </c>
      <c r="O6456" s="9" t="str">
        <f>VLOOKUP('Consolidtaed Data'!$D2099,'[1]Sales People'!$A:$B,2,0)</f>
        <v>Jimmy Young</v>
      </c>
      <c r="P6456" s="9" t="str">
        <f>VLOOKUP('Consolidtaed Data'!$E2099,[1]Customers!$A:$B,2,0)</f>
        <v>Willie Mason</v>
      </c>
      <c r="Q6456" s="11">
        <f>WEEKDAY('Consolidtaed Data'!$F2099)</f>
        <v>3</v>
      </c>
      <c r="R6456" s="9">
        <f>MONTH('Consolidtaed Data'!$F2099)</f>
        <v>6</v>
      </c>
      <c r="S6456" s="9" t="str">
        <f>TEXT(Table3[[#This Row],[Purchase Date]],"MMMM")</f>
        <v>May</v>
      </c>
      <c r="T6456" s="9">
        <f>YEAR('Consolidtaed Data'!$F2099)</f>
        <v>2020</v>
      </c>
    </row>
    <row r="6457" spans="1:20" x14ac:dyDescent="0.3">
      <c r="A6457" s="9" t="s">
        <v>7483</v>
      </c>
      <c r="B6457" s="9" t="s">
        <v>336</v>
      </c>
      <c r="C6457" s="9" t="s">
        <v>263</v>
      </c>
      <c r="D6457" s="9" t="s">
        <v>149</v>
      </c>
      <c r="E6457" s="9" t="s">
        <v>1761</v>
      </c>
      <c r="F6457" s="12">
        <v>44321</v>
      </c>
      <c r="G6457" s="12" t="str">
        <f>VLOOKUP(Table3[[#This Row],[Product ID]],[1]Products!$A:$G,2,0)</f>
        <v>Product 78</v>
      </c>
      <c r="H6457" s="22">
        <v>1</v>
      </c>
      <c r="I6457" s="9">
        <f>VLOOKUP('Consolidtaed Data'!$B2351,[1]Products!$A:$G,4,0)</f>
        <v>1812</v>
      </c>
      <c r="J6457" s="9">
        <f>VLOOKUP('Consolidtaed Data'!$B2351,[1]Products!$A:$G,3,0)</f>
        <v>1305</v>
      </c>
      <c r="K6457" s="9">
        <f>'Consolidtaed Data'!$J2351*'Consolidtaed Data'!$H2351</f>
        <v>2970</v>
      </c>
      <c r="L6457" s="9">
        <f>'Consolidtaed Data'!$I2351*'Consolidtaed Data'!$H2351</f>
        <v>4182</v>
      </c>
      <c r="M6457" s="9">
        <f>'Consolidtaed Data'!$L2351-'Consolidtaed Data'!$K2351</f>
        <v>483</v>
      </c>
      <c r="N6457" s="9" t="str">
        <f>VLOOKUP('Consolidtaed Data'!$C2351,[1]Locations!$A:$O,2,0)</f>
        <v>Temecula</v>
      </c>
      <c r="O6457" s="9" t="str">
        <f>VLOOKUP('Consolidtaed Data'!$D2351,'[1]Sales People'!$A:$B,2,0)</f>
        <v>Henry Nelson</v>
      </c>
      <c r="P6457" s="9" t="str">
        <f>VLOOKUP('Consolidtaed Data'!$E2351,[1]Customers!$A:$B,2,0)</f>
        <v>Christopher Johnston</v>
      </c>
      <c r="Q6457" s="11">
        <f>WEEKDAY('Consolidtaed Data'!$F2351)</f>
        <v>7</v>
      </c>
      <c r="R6457" s="9">
        <f>MONTH('Consolidtaed Data'!$F2351)</f>
        <v>6</v>
      </c>
      <c r="S6457" s="9" t="str">
        <f>TEXT(Table3[[#This Row],[Purchase Date]],"MMMM")</f>
        <v>May</v>
      </c>
      <c r="T6457" s="9">
        <f>YEAR('Consolidtaed Data'!$F2351)</f>
        <v>2020</v>
      </c>
    </row>
    <row r="6458" spans="1:20" x14ac:dyDescent="0.3">
      <c r="A6458" s="9" t="s">
        <v>7484</v>
      </c>
      <c r="B6458" s="9" t="s">
        <v>33</v>
      </c>
      <c r="C6458" s="9" t="s">
        <v>45</v>
      </c>
      <c r="D6458" s="9" t="s">
        <v>35</v>
      </c>
      <c r="E6458" s="9" t="s">
        <v>109</v>
      </c>
      <c r="F6458" s="12">
        <v>44321</v>
      </c>
      <c r="G6458" s="12" t="str">
        <f>VLOOKUP(Table3[[#This Row],[Product ID]],[1]Products!$A:$G,2,0)</f>
        <v>Product 29</v>
      </c>
      <c r="H6458" s="22">
        <v>1</v>
      </c>
      <c r="I6458" s="9">
        <f>VLOOKUP('Consolidtaed Data'!$B2526,[1]Products!$A:$G,4,0)</f>
        <v>1826</v>
      </c>
      <c r="J6458" s="9">
        <f>VLOOKUP('Consolidtaed Data'!$B2526,[1]Products!$A:$G,3,0)</f>
        <v>1443</v>
      </c>
      <c r="K6458" s="9">
        <f>'Consolidtaed Data'!$J2526*'Consolidtaed Data'!$H2526</f>
        <v>1636</v>
      </c>
      <c r="L6458" s="9">
        <f>'Consolidtaed Data'!$I2526*'Consolidtaed Data'!$H2526</f>
        <v>3268</v>
      </c>
      <c r="M6458" s="9">
        <f>'Consolidtaed Data'!$L2526-'Consolidtaed Data'!$K2526</f>
        <v>2613</v>
      </c>
      <c r="N6458" s="9" t="str">
        <f>VLOOKUP('Consolidtaed Data'!$C2526,[1]Locations!$A:$O,2,0)</f>
        <v>West Covina</v>
      </c>
      <c r="O6458" s="9" t="str">
        <f>VLOOKUP('Consolidtaed Data'!$D2526,'[1]Sales People'!$A:$B,2,0)</f>
        <v>Walter Cook</v>
      </c>
      <c r="P6458" s="9" t="str">
        <f>VLOOKUP('Consolidtaed Data'!$E2526,[1]Customers!$A:$B,2,0)</f>
        <v>Anthony Little</v>
      </c>
      <c r="Q6458" s="11">
        <f>WEEKDAY('Consolidtaed Data'!$F2526)</f>
        <v>5</v>
      </c>
      <c r="R6458" s="9">
        <f>MONTH('Consolidtaed Data'!$F2526)</f>
        <v>7</v>
      </c>
      <c r="S6458" s="9" t="str">
        <f>TEXT(Table3[[#This Row],[Purchase Date]],"MMMM")</f>
        <v>May</v>
      </c>
      <c r="T6458" s="9">
        <f>YEAR('Consolidtaed Data'!$F2526)</f>
        <v>2020</v>
      </c>
    </row>
    <row r="6459" spans="1:20" x14ac:dyDescent="0.3">
      <c r="A6459" s="9" t="s">
        <v>7485</v>
      </c>
      <c r="B6459" s="9" t="s">
        <v>125</v>
      </c>
      <c r="C6459" s="9" t="s">
        <v>223</v>
      </c>
      <c r="D6459" s="9" t="s">
        <v>246</v>
      </c>
      <c r="E6459" s="9" t="s">
        <v>579</v>
      </c>
      <c r="F6459" s="12">
        <v>44321</v>
      </c>
      <c r="G6459" s="12" t="str">
        <f>VLOOKUP(Table3[[#This Row],[Product ID]],[1]Products!$A:$G,2,0)</f>
        <v>Product 40</v>
      </c>
      <c r="H6459" s="22">
        <v>1</v>
      </c>
      <c r="I6459" s="9">
        <f>VLOOKUP('Consolidtaed Data'!$B2792,[1]Products!$A:$G,4,0)</f>
        <v>818</v>
      </c>
      <c r="J6459" s="9">
        <f>VLOOKUP('Consolidtaed Data'!$B2792,[1]Products!$A:$G,3,0)</f>
        <v>450</v>
      </c>
      <c r="K6459" s="9">
        <f>'Consolidtaed Data'!$J2792*'Consolidtaed Data'!$H2792</f>
        <v>409</v>
      </c>
      <c r="L6459" s="9">
        <f>'Consolidtaed Data'!$I2792*'Consolidtaed Data'!$H2792</f>
        <v>817</v>
      </c>
      <c r="M6459" s="9">
        <f>'Consolidtaed Data'!$L2792-'Consolidtaed Data'!$K2792</f>
        <v>1308</v>
      </c>
      <c r="N6459" s="9" t="str">
        <f>VLOOKUP('Consolidtaed Data'!$C2792,[1]Locations!$A:$O,2,0)</f>
        <v>Elk Grove</v>
      </c>
      <c r="O6459" s="9" t="str">
        <f>VLOOKUP('Consolidtaed Data'!$D2792,'[1]Sales People'!$A:$B,2,0)</f>
        <v>Martin Carr</v>
      </c>
      <c r="P6459" s="9" t="str">
        <f>VLOOKUP('Consolidtaed Data'!$E2792,[1]Customers!$A:$B,2,0)</f>
        <v>Jose Riley</v>
      </c>
      <c r="Q6459" s="11">
        <f>WEEKDAY('Consolidtaed Data'!$F2792)</f>
        <v>5</v>
      </c>
      <c r="R6459" s="9">
        <f>MONTH('Consolidtaed Data'!$F2792)</f>
        <v>7</v>
      </c>
      <c r="S6459" s="9" t="str">
        <f>TEXT(Table3[[#This Row],[Purchase Date]],"MMMM")</f>
        <v>May</v>
      </c>
      <c r="T6459" s="9">
        <f>YEAR('Consolidtaed Data'!$F2792)</f>
        <v>2020</v>
      </c>
    </row>
    <row r="6460" spans="1:20" x14ac:dyDescent="0.3">
      <c r="A6460" s="9" t="s">
        <v>7486</v>
      </c>
      <c r="B6460" s="9" t="s">
        <v>119</v>
      </c>
      <c r="C6460" s="9" t="s">
        <v>72</v>
      </c>
      <c r="D6460" s="9" t="s">
        <v>229</v>
      </c>
      <c r="E6460" s="9" t="s">
        <v>2440</v>
      </c>
      <c r="F6460" s="12">
        <v>44321</v>
      </c>
      <c r="G6460" s="12" t="str">
        <f>VLOOKUP(Table3[[#This Row],[Product ID]],[1]Products!$A:$G,2,0)</f>
        <v>Product 67</v>
      </c>
      <c r="H6460" s="22">
        <v>2</v>
      </c>
      <c r="I6460" s="9">
        <f>VLOOKUP('Consolidtaed Data'!$B3175,[1]Products!$A:$G,4,0)</f>
        <v>2005</v>
      </c>
      <c r="J6460" s="9">
        <f>VLOOKUP('Consolidtaed Data'!$B3175,[1]Products!$A:$G,3,0)</f>
        <v>1223</v>
      </c>
      <c r="K6460" s="9">
        <f>'Consolidtaed Data'!$J3175*'Consolidtaed Data'!$H3175</f>
        <v>872</v>
      </c>
      <c r="L6460" s="9">
        <f>'Consolidtaed Data'!$I3175*'Consolidtaed Data'!$H3175</f>
        <v>1743</v>
      </c>
      <c r="M6460" s="9">
        <f>'Consolidtaed Data'!$L3175-'Consolidtaed Data'!$K3175</f>
        <v>702</v>
      </c>
      <c r="N6460" s="9" t="str">
        <f>VLOOKUP('Consolidtaed Data'!$C3175,[1]Locations!$A:$O,2,0)</f>
        <v>Berkeley</v>
      </c>
      <c r="O6460" s="9" t="str">
        <f>VLOOKUP('Consolidtaed Data'!$D3175,'[1]Sales People'!$A:$B,2,0)</f>
        <v>Justin Lynch</v>
      </c>
      <c r="P6460" s="9" t="str">
        <f>VLOOKUP('Consolidtaed Data'!$E3175,[1]Customers!$A:$B,2,0)</f>
        <v>Scott Rice</v>
      </c>
      <c r="Q6460" s="11">
        <f>WEEKDAY('Consolidtaed Data'!$F3175)</f>
        <v>7</v>
      </c>
      <c r="R6460" s="9">
        <f>MONTH('Consolidtaed Data'!$F3175)</f>
        <v>8</v>
      </c>
      <c r="S6460" s="9" t="str">
        <f>TEXT(Table3[[#This Row],[Purchase Date]],"MMMM")</f>
        <v>May</v>
      </c>
      <c r="T6460" s="9">
        <f>YEAR('Consolidtaed Data'!$F3175)</f>
        <v>2020</v>
      </c>
    </row>
    <row r="6461" spans="1:20" x14ac:dyDescent="0.3">
      <c r="A6461" s="9" t="s">
        <v>7487</v>
      </c>
      <c r="B6461" s="9" t="s">
        <v>71</v>
      </c>
      <c r="C6461" s="9" t="s">
        <v>140</v>
      </c>
      <c r="D6461" s="9" t="s">
        <v>153</v>
      </c>
      <c r="E6461" s="9" t="s">
        <v>368</v>
      </c>
      <c r="F6461" s="12">
        <v>44321</v>
      </c>
      <c r="G6461" s="12" t="str">
        <f>VLOOKUP(Table3[[#This Row],[Product ID]],[1]Products!$A:$G,2,0)</f>
        <v>Product 42</v>
      </c>
      <c r="H6461" s="22">
        <v>3</v>
      </c>
      <c r="I6461" s="9">
        <f>VLOOKUP('Consolidtaed Data'!$B3301,[1]Products!$A:$G,4,0)</f>
        <v>356</v>
      </c>
      <c r="J6461" s="9">
        <f>VLOOKUP('Consolidtaed Data'!$B3301,[1]Products!$A:$G,3,0)</f>
        <v>292</v>
      </c>
      <c r="K6461" s="9">
        <f>'Consolidtaed Data'!$J3301*'Consolidtaed Data'!$H3301</f>
        <v>1044</v>
      </c>
      <c r="L6461" s="9">
        <f>'Consolidtaed Data'!$I3301*'Consolidtaed Data'!$H3301</f>
        <v>1899</v>
      </c>
      <c r="M6461" s="9">
        <f>'Consolidtaed Data'!$L3301-'Consolidtaed Data'!$K3301</f>
        <v>34</v>
      </c>
      <c r="N6461" s="9" t="str">
        <f>VLOOKUP('Consolidtaed Data'!$C3301,[1]Locations!$A:$O,2,0)</f>
        <v>Elk Grove</v>
      </c>
      <c r="O6461" s="9" t="str">
        <f>VLOOKUP('Consolidtaed Data'!$D3301,'[1]Sales People'!$A:$B,2,0)</f>
        <v>Howard Gardner</v>
      </c>
      <c r="P6461" s="9" t="str">
        <f>VLOOKUP('Consolidtaed Data'!$E3301,[1]Customers!$A:$B,2,0)</f>
        <v>Adam Riley</v>
      </c>
      <c r="Q6461" s="11">
        <f>WEEKDAY('Consolidtaed Data'!$F3301)</f>
        <v>2</v>
      </c>
      <c r="R6461" s="9">
        <f>MONTH('Consolidtaed Data'!$F3301)</f>
        <v>8</v>
      </c>
      <c r="S6461" s="9" t="str">
        <f>TEXT(Table3[[#This Row],[Purchase Date]],"MMMM")</f>
        <v>May</v>
      </c>
      <c r="T6461" s="9">
        <f>YEAR('Consolidtaed Data'!$F3301)</f>
        <v>2020</v>
      </c>
    </row>
    <row r="6462" spans="1:20" x14ac:dyDescent="0.3">
      <c r="A6462" s="9" t="s">
        <v>7488</v>
      </c>
      <c r="B6462" s="9" t="s">
        <v>364</v>
      </c>
      <c r="C6462" s="9" t="s">
        <v>458</v>
      </c>
      <c r="D6462" s="9" t="s">
        <v>100</v>
      </c>
      <c r="E6462" s="9" t="s">
        <v>1071</v>
      </c>
      <c r="F6462" s="12">
        <v>44321</v>
      </c>
      <c r="G6462" s="12" t="str">
        <f>VLOOKUP(Table3[[#This Row],[Product ID]],[1]Products!$A:$G,2,0)</f>
        <v>Product 45</v>
      </c>
      <c r="H6462" s="22">
        <v>3</v>
      </c>
      <c r="I6462" s="9">
        <f>VLOOKUP('Consolidtaed Data'!$B3563,[1]Products!$A:$G,4,0)</f>
        <v>826</v>
      </c>
      <c r="J6462" s="9">
        <f>VLOOKUP('Consolidtaed Data'!$B3563,[1]Products!$A:$G,3,0)</f>
        <v>562</v>
      </c>
      <c r="K6462" s="9">
        <f>'Consolidtaed Data'!$J3563*'Consolidtaed Data'!$H3563</f>
        <v>1067</v>
      </c>
      <c r="L6462" s="9">
        <f>'Consolidtaed Data'!$I3563*'Consolidtaed Data'!$H3563</f>
        <v>1809</v>
      </c>
      <c r="M6462" s="9">
        <f>'Consolidtaed Data'!$L3563-'Consolidtaed Data'!$K3563</f>
        <v>369</v>
      </c>
      <c r="N6462" s="9" t="str">
        <f>VLOOKUP('Consolidtaed Data'!$C3563,[1]Locations!$A:$O,2,0)</f>
        <v>Jurupa Valley</v>
      </c>
      <c r="O6462" s="9" t="str">
        <f>VLOOKUP('Consolidtaed Data'!$D3563,'[1]Sales People'!$A:$B,2,0)</f>
        <v>Scott Mason</v>
      </c>
      <c r="P6462" s="9" t="str">
        <f>VLOOKUP('Consolidtaed Data'!$E3563,[1]Customers!$A:$B,2,0)</f>
        <v>Daniel Carroll</v>
      </c>
      <c r="Q6462" s="11">
        <f>WEEKDAY('Consolidtaed Data'!$F3563)</f>
        <v>5</v>
      </c>
      <c r="R6462" s="9">
        <f>MONTH('Consolidtaed Data'!$F3563)</f>
        <v>9</v>
      </c>
      <c r="S6462" s="9" t="str">
        <f>TEXT(Table3[[#This Row],[Purchase Date]],"MMMM")</f>
        <v>May</v>
      </c>
      <c r="T6462" s="9">
        <f>YEAR('Consolidtaed Data'!$F3563)</f>
        <v>2020</v>
      </c>
    </row>
    <row r="6463" spans="1:20" x14ac:dyDescent="0.3">
      <c r="A6463" s="9" t="s">
        <v>7489</v>
      </c>
      <c r="B6463" s="9" t="s">
        <v>495</v>
      </c>
      <c r="C6463" s="9" t="s">
        <v>231</v>
      </c>
      <c r="D6463" s="9" t="s">
        <v>73</v>
      </c>
      <c r="E6463" s="9" t="s">
        <v>661</v>
      </c>
      <c r="F6463" s="12">
        <v>44322</v>
      </c>
      <c r="G6463" s="12" t="str">
        <f>VLOOKUP(Table3[[#This Row],[Product ID]],[1]Products!$A:$G,2,0)</f>
        <v>Product 15</v>
      </c>
      <c r="H6463" s="22">
        <v>1</v>
      </c>
      <c r="I6463" s="9">
        <f>VLOOKUP('Consolidtaed Data'!$B193,[1]Products!$A:$G,4,0)</f>
        <v>368</v>
      </c>
      <c r="J6463" s="9">
        <f>VLOOKUP('Consolidtaed Data'!$B193,[1]Products!$A:$G,3,0)</f>
        <v>269</v>
      </c>
      <c r="K6463" s="9">
        <f>'Consolidtaed Data'!$J193*'Consolidtaed Data'!$H193</f>
        <v>774</v>
      </c>
      <c r="L6463" s="9">
        <f>'Consolidtaed Data'!$I193*'Consolidtaed Data'!$H193</f>
        <v>1334</v>
      </c>
      <c r="M6463" s="9">
        <f>'Consolidtaed Data'!$L193-'Consolidtaed Data'!$K193</f>
        <v>329</v>
      </c>
      <c r="N6463" s="9" t="str">
        <f>VLOOKUP('Consolidtaed Data'!$C193,[1]Locations!$A:$O,2,0)</f>
        <v>Riverside</v>
      </c>
      <c r="O6463" s="9" t="str">
        <f>VLOOKUP('Consolidtaed Data'!$D193,'[1]Sales People'!$A:$B,2,0)</f>
        <v>Scott Clark</v>
      </c>
      <c r="P6463" s="9" t="str">
        <f>VLOOKUP('Consolidtaed Data'!$E193,[1]Customers!$A:$B,2,0)</f>
        <v>Adam Thompson</v>
      </c>
      <c r="Q6463" s="11">
        <f>WEEKDAY('Consolidtaed Data'!$F193)</f>
        <v>3</v>
      </c>
      <c r="R6463" s="9">
        <f>MONTH('Consolidtaed Data'!$F193)</f>
        <v>1</v>
      </c>
      <c r="S6463" s="9" t="str">
        <f>TEXT(Table3[[#This Row],[Purchase Date]],"MMMM")</f>
        <v>May</v>
      </c>
      <c r="T6463" s="9">
        <f>YEAR('Consolidtaed Data'!$F193)</f>
        <v>2020</v>
      </c>
    </row>
    <row r="6464" spans="1:20" x14ac:dyDescent="0.3">
      <c r="A6464" s="9" t="s">
        <v>7490</v>
      </c>
      <c r="B6464" s="9" t="s">
        <v>531</v>
      </c>
      <c r="C6464" s="9" t="s">
        <v>228</v>
      </c>
      <c r="D6464" s="9" t="s">
        <v>46</v>
      </c>
      <c r="E6464" s="9" t="s">
        <v>545</v>
      </c>
      <c r="F6464" s="12">
        <v>44322</v>
      </c>
      <c r="G6464" s="12" t="str">
        <f>VLOOKUP(Table3[[#This Row],[Product ID]],[1]Products!$A:$G,2,0)</f>
        <v>Product 62</v>
      </c>
      <c r="H6464" s="22">
        <v>1</v>
      </c>
      <c r="I6464" s="9">
        <f>VLOOKUP('Consolidtaed Data'!$B518,[1]Products!$A:$G,4,0)</f>
        <v>1582</v>
      </c>
      <c r="J6464" s="9">
        <f>VLOOKUP('Consolidtaed Data'!$B518,[1]Products!$A:$G,3,0)</f>
        <v>1234</v>
      </c>
      <c r="K6464" s="9">
        <f>'Consolidtaed Data'!$J518*'Consolidtaed Data'!$H518</f>
        <v>408</v>
      </c>
      <c r="L6464" s="9">
        <f>'Consolidtaed Data'!$I518*'Consolidtaed Data'!$H518</f>
        <v>504</v>
      </c>
      <c r="M6464" s="9">
        <f>'Consolidtaed Data'!$L518-'Consolidtaed Data'!$K518</f>
        <v>1654</v>
      </c>
      <c r="N6464" s="9" t="str">
        <f>VLOOKUP('Consolidtaed Data'!$C518,[1]Locations!$A:$O,2,0)</f>
        <v>Sunnyvale</v>
      </c>
      <c r="O6464" s="9" t="str">
        <f>VLOOKUP('Consolidtaed Data'!$D518,'[1]Sales People'!$A:$B,2,0)</f>
        <v>Jimmy Young</v>
      </c>
      <c r="P6464" s="9" t="str">
        <f>VLOOKUP('Consolidtaed Data'!$E518,[1]Customers!$A:$B,2,0)</f>
        <v>Jeremy Arnold</v>
      </c>
      <c r="Q6464" s="11">
        <f>WEEKDAY('Consolidtaed Data'!$F518)</f>
        <v>5</v>
      </c>
      <c r="R6464" s="9">
        <f>MONTH('Consolidtaed Data'!$F518)</f>
        <v>2</v>
      </c>
      <c r="S6464" s="9" t="str">
        <f>TEXT(Table3[[#This Row],[Purchase Date]],"MMMM")</f>
        <v>May</v>
      </c>
      <c r="T6464" s="9">
        <f>YEAR('Consolidtaed Data'!$F518)</f>
        <v>2020</v>
      </c>
    </row>
    <row r="6465" spans="1:20" x14ac:dyDescent="0.3">
      <c r="A6465" s="9" t="s">
        <v>7491</v>
      </c>
      <c r="B6465" s="9" t="s">
        <v>248</v>
      </c>
      <c r="C6465" s="9" t="s">
        <v>331</v>
      </c>
      <c r="D6465" s="9" t="s">
        <v>241</v>
      </c>
      <c r="E6465" s="9" t="s">
        <v>1481</v>
      </c>
      <c r="F6465" s="12">
        <v>44322</v>
      </c>
      <c r="G6465" s="12" t="str">
        <f>VLOOKUP(Table3[[#This Row],[Product ID]],[1]Products!$A:$G,2,0)</f>
        <v>Product 97</v>
      </c>
      <c r="H6465" s="22">
        <v>2</v>
      </c>
      <c r="I6465" s="9">
        <f>VLOOKUP('Consolidtaed Data'!$B710,[1]Products!$A:$G,4,0)</f>
        <v>356</v>
      </c>
      <c r="J6465" s="9">
        <f>VLOOKUP('Consolidtaed Data'!$B710,[1]Products!$A:$G,3,0)</f>
        <v>292</v>
      </c>
      <c r="K6465" s="9">
        <f>'Consolidtaed Data'!$J710*'Consolidtaed Data'!$H710</f>
        <v>455</v>
      </c>
      <c r="L6465" s="9">
        <f>'Consolidtaed Data'!$I710*'Consolidtaed Data'!$H710</f>
        <v>799</v>
      </c>
      <c r="M6465" s="9">
        <f>'Consolidtaed Data'!$L710-'Consolidtaed Data'!$K710</f>
        <v>476</v>
      </c>
      <c r="N6465" s="9" t="str">
        <f>VLOOKUP('Consolidtaed Data'!$C710,[1]Locations!$A:$O,2,0)</f>
        <v>Rancho Cucamonga</v>
      </c>
      <c r="O6465" s="9" t="str">
        <f>VLOOKUP('Consolidtaed Data'!$D710,'[1]Sales People'!$A:$B,2,0)</f>
        <v>Walter Cook</v>
      </c>
      <c r="P6465" s="9" t="str">
        <f>VLOOKUP('Consolidtaed Data'!$E710,[1]Customers!$A:$B,2,0)</f>
        <v>Peter Cook</v>
      </c>
      <c r="Q6465" s="11">
        <f>WEEKDAY('Consolidtaed Data'!$F710)</f>
        <v>4</v>
      </c>
      <c r="R6465" s="9">
        <f>MONTH('Consolidtaed Data'!$F710)</f>
        <v>2</v>
      </c>
      <c r="S6465" s="9" t="str">
        <f>TEXT(Table3[[#This Row],[Purchase Date]],"MMMM")</f>
        <v>May</v>
      </c>
      <c r="T6465" s="9">
        <f>YEAR('Consolidtaed Data'!$F710)</f>
        <v>2020</v>
      </c>
    </row>
    <row r="6466" spans="1:20" x14ac:dyDescent="0.3">
      <c r="A6466" s="9" t="s">
        <v>7492</v>
      </c>
      <c r="B6466" s="9" t="s">
        <v>11</v>
      </c>
      <c r="C6466" s="9" t="s">
        <v>157</v>
      </c>
      <c r="D6466" s="9" t="s">
        <v>64</v>
      </c>
      <c r="E6466" s="9" t="s">
        <v>1165</v>
      </c>
      <c r="F6466" s="12">
        <v>44322</v>
      </c>
      <c r="G6466" s="12" t="str">
        <f>VLOOKUP(Table3[[#This Row],[Product ID]],[1]Products!$A:$G,2,0)</f>
        <v>Product 88</v>
      </c>
      <c r="H6466" s="22">
        <v>2</v>
      </c>
      <c r="I6466" s="9">
        <f>VLOOKUP('Consolidtaed Data'!$B1053,[1]Products!$A:$G,4,0)</f>
        <v>2005</v>
      </c>
      <c r="J6466" s="9">
        <f>VLOOKUP('Consolidtaed Data'!$B1053,[1]Products!$A:$G,3,0)</f>
        <v>1223</v>
      </c>
      <c r="K6466" s="9">
        <f>'Consolidtaed Data'!$J1053*'Consolidtaed Data'!$H1053</f>
        <v>208</v>
      </c>
      <c r="L6466" s="9">
        <f>'Consolidtaed Data'!$I1053*'Consolidtaed Data'!$H1053</f>
        <v>400</v>
      </c>
      <c r="M6466" s="9">
        <f>'Consolidtaed Data'!$L1053-'Consolidtaed Data'!$K1053</f>
        <v>690</v>
      </c>
      <c r="N6466" s="9" t="str">
        <f>VLOOKUP('Consolidtaed Data'!$C1053,[1]Locations!$A:$O,2,0)</f>
        <v>Costa Mesa</v>
      </c>
      <c r="O6466" s="9" t="str">
        <f>VLOOKUP('Consolidtaed Data'!$D1053,'[1]Sales People'!$A:$B,2,0)</f>
        <v>Roger Robertson</v>
      </c>
      <c r="P6466" s="9" t="str">
        <f>VLOOKUP('Consolidtaed Data'!$E1053,[1]Customers!$A:$B,2,0)</f>
        <v>Joshua Hunt</v>
      </c>
      <c r="Q6466" s="11">
        <f>WEEKDAY('Consolidtaed Data'!$F1053)</f>
        <v>2</v>
      </c>
      <c r="R6466" s="9">
        <f>MONTH('Consolidtaed Data'!$F1053)</f>
        <v>3</v>
      </c>
      <c r="S6466" s="9" t="str">
        <f>TEXT(Table3[[#This Row],[Purchase Date]],"MMMM")</f>
        <v>May</v>
      </c>
      <c r="T6466" s="9">
        <f>YEAR('Consolidtaed Data'!$F1053)</f>
        <v>2020</v>
      </c>
    </row>
    <row r="6467" spans="1:20" x14ac:dyDescent="0.3">
      <c r="A6467" s="9" t="s">
        <v>7493</v>
      </c>
      <c r="B6467" s="9" t="s">
        <v>366</v>
      </c>
      <c r="C6467" s="9" t="s">
        <v>94</v>
      </c>
      <c r="D6467" s="9" t="s">
        <v>51</v>
      </c>
      <c r="E6467" s="9" t="s">
        <v>1205</v>
      </c>
      <c r="F6467" s="12">
        <v>44322</v>
      </c>
      <c r="G6467" s="12" t="str">
        <f>VLOOKUP(Table3[[#This Row],[Product ID]],[1]Products!$A:$G,2,0)</f>
        <v>Product 39</v>
      </c>
      <c r="H6467" s="22">
        <v>3</v>
      </c>
      <c r="I6467" s="9">
        <f>VLOOKUP('Consolidtaed Data'!$B1638,[1]Products!$A:$G,4,0)</f>
        <v>1052</v>
      </c>
      <c r="J6467" s="9">
        <f>VLOOKUP('Consolidtaed Data'!$B1638,[1]Products!$A:$G,3,0)</f>
        <v>589</v>
      </c>
      <c r="K6467" s="9">
        <f>'Consolidtaed Data'!$J1638*'Consolidtaed Data'!$H1638</f>
        <v>984</v>
      </c>
      <c r="L6467" s="9">
        <f>'Consolidtaed Data'!$I1638*'Consolidtaed Data'!$H1638</f>
        <v>1367</v>
      </c>
      <c r="M6467" s="9">
        <f>'Consolidtaed Data'!$L1638-'Consolidtaed Data'!$K1638</f>
        <v>280</v>
      </c>
      <c r="N6467" s="9" t="str">
        <f>VLOOKUP('Consolidtaed Data'!$C1638,[1]Locations!$A:$O,2,0)</f>
        <v>Sacramento</v>
      </c>
      <c r="O6467" s="9" t="str">
        <f>VLOOKUP('Consolidtaed Data'!$D1638,'[1]Sales People'!$A:$B,2,0)</f>
        <v>Larry Castillo</v>
      </c>
      <c r="P6467" s="9" t="str">
        <f>VLOOKUP('Consolidtaed Data'!$E1638,[1]Customers!$A:$B,2,0)</f>
        <v>Jerry Simmons</v>
      </c>
      <c r="Q6467" s="11">
        <f>WEEKDAY('Consolidtaed Data'!$F1638)</f>
        <v>4</v>
      </c>
      <c r="R6467" s="9">
        <f>MONTH('Consolidtaed Data'!$F1638)</f>
        <v>4</v>
      </c>
      <c r="S6467" s="9" t="str">
        <f>TEXT(Table3[[#This Row],[Purchase Date]],"MMMM")</f>
        <v>May</v>
      </c>
      <c r="T6467" s="9">
        <f>YEAR('Consolidtaed Data'!$F1638)</f>
        <v>2020</v>
      </c>
    </row>
    <row r="6468" spans="1:20" x14ac:dyDescent="0.3">
      <c r="A6468" s="9" t="s">
        <v>7494</v>
      </c>
      <c r="B6468" s="9" t="s">
        <v>125</v>
      </c>
      <c r="C6468" s="9" t="s">
        <v>104</v>
      </c>
      <c r="D6468" s="9" t="s">
        <v>402</v>
      </c>
      <c r="E6468" s="9" t="s">
        <v>299</v>
      </c>
      <c r="F6468" s="12">
        <v>44322</v>
      </c>
      <c r="G6468" s="12" t="str">
        <f>VLOOKUP(Table3[[#This Row],[Product ID]],[1]Products!$A:$G,2,0)</f>
        <v>Product 40</v>
      </c>
      <c r="H6468" s="22">
        <v>2</v>
      </c>
      <c r="I6468" s="9">
        <f>VLOOKUP('Consolidtaed Data'!$B3225,[1]Products!$A:$G,4,0)</f>
        <v>1972</v>
      </c>
      <c r="J6468" s="9">
        <f>VLOOKUP('Consolidtaed Data'!$B3225,[1]Products!$A:$G,3,0)</f>
        <v>1321</v>
      </c>
      <c r="K6468" s="9">
        <f>'Consolidtaed Data'!$J3225*'Consolidtaed Data'!$H3225</f>
        <v>732</v>
      </c>
      <c r="L6468" s="9">
        <f>'Consolidtaed Data'!$I3225*'Consolidtaed Data'!$H3225</f>
        <v>1077</v>
      </c>
      <c r="M6468" s="9">
        <f>'Consolidtaed Data'!$L3225-'Consolidtaed Data'!$K3225</f>
        <v>329</v>
      </c>
      <c r="N6468" s="9" t="str">
        <f>VLOOKUP('Consolidtaed Data'!$C3225,[1]Locations!$A:$O,2,0)</f>
        <v>Thousand Oaks</v>
      </c>
      <c r="O6468" s="9" t="str">
        <f>VLOOKUP('Consolidtaed Data'!$D3225,'[1]Sales People'!$A:$B,2,0)</f>
        <v>Gary Rodriguez</v>
      </c>
      <c r="P6468" s="9" t="str">
        <f>VLOOKUP('Consolidtaed Data'!$E3225,[1]Customers!$A:$B,2,0)</f>
        <v>Raymond Young</v>
      </c>
      <c r="Q6468" s="11">
        <f>WEEKDAY('Consolidtaed Data'!$F3225)</f>
        <v>3</v>
      </c>
      <c r="R6468" s="9">
        <f>MONTH('Consolidtaed Data'!$F3225)</f>
        <v>8</v>
      </c>
      <c r="S6468" s="9" t="str">
        <f>TEXT(Table3[[#This Row],[Purchase Date]],"MMMM")</f>
        <v>May</v>
      </c>
      <c r="T6468" s="9">
        <f>YEAR('Consolidtaed Data'!$F3225)</f>
        <v>2020</v>
      </c>
    </row>
    <row r="6469" spans="1:20" x14ac:dyDescent="0.3">
      <c r="A6469" s="9" t="s">
        <v>7495</v>
      </c>
      <c r="B6469" s="9" t="s">
        <v>244</v>
      </c>
      <c r="C6469" s="9" t="s">
        <v>352</v>
      </c>
      <c r="D6469" s="9" t="s">
        <v>197</v>
      </c>
      <c r="E6469" s="9" t="s">
        <v>1060</v>
      </c>
      <c r="F6469" s="12">
        <v>44322</v>
      </c>
      <c r="G6469" s="12" t="str">
        <f>VLOOKUP(Table3[[#This Row],[Product ID]],[1]Products!$A:$G,2,0)</f>
        <v>Product 76</v>
      </c>
      <c r="H6469" s="22">
        <v>1</v>
      </c>
      <c r="I6469" s="9">
        <f>VLOOKUP('Consolidtaed Data'!$B3441,[1]Products!$A:$G,4,0)</f>
        <v>136</v>
      </c>
      <c r="J6469" s="9">
        <f>VLOOKUP('Consolidtaed Data'!$B3441,[1]Products!$A:$G,3,0)</f>
        <v>72</v>
      </c>
      <c r="K6469" s="9">
        <f>'Consolidtaed Data'!$J3441*'Consolidtaed Data'!$H3441</f>
        <v>1263</v>
      </c>
      <c r="L6469" s="9">
        <f>'Consolidtaed Data'!$I3441*'Consolidtaed Data'!$H3441</f>
        <v>1683</v>
      </c>
      <c r="M6469" s="9">
        <f>'Consolidtaed Data'!$L3441-'Consolidtaed Data'!$K3441</f>
        <v>1662</v>
      </c>
      <c r="N6469" s="9" t="str">
        <f>VLOOKUP('Consolidtaed Data'!$C3441,[1]Locations!$A:$O,2,0)</f>
        <v>Moreno Valley</v>
      </c>
      <c r="O6469" s="9" t="str">
        <f>VLOOKUP('Consolidtaed Data'!$D3441,'[1]Sales People'!$A:$B,2,0)</f>
        <v>Patrick Ruiz</v>
      </c>
      <c r="P6469" s="9" t="str">
        <f>VLOOKUP('Consolidtaed Data'!$E3441,[1]Customers!$A:$B,2,0)</f>
        <v>Eugene Weaver</v>
      </c>
      <c r="Q6469" s="11">
        <f>WEEKDAY('Consolidtaed Data'!$F3441)</f>
        <v>4</v>
      </c>
      <c r="R6469" s="9">
        <f>MONTH('Consolidtaed Data'!$F3441)</f>
        <v>9</v>
      </c>
      <c r="S6469" s="9" t="str">
        <f>TEXT(Table3[[#This Row],[Purchase Date]],"MMMM")</f>
        <v>May</v>
      </c>
      <c r="T6469" s="9">
        <f>YEAR('Consolidtaed Data'!$F3441)</f>
        <v>2020</v>
      </c>
    </row>
    <row r="6470" spans="1:20" x14ac:dyDescent="0.3">
      <c r="A6470" s="9" t="s">
        <v>7496</v>
      </c>
      <c r="B6470" s="9" t="s">
        <v>230</v>
      </c>
      <c r="C6470" s="9" t="s">
        <v>152</v>
      </c>
      <c r="D6470" s="9" t="s">
        <v>68</v>
      </c>
      <c r="E6470" s="9" t="s">
        <v>426</v>
      </c>
      <c r="F6470" s="12">
        <v>44323</v>
      </c>
      <c r="G6470" s="12" t="str">
        <f>VLOOKUP(Table3[[#This Row],[Product ID]],[1]Products!$A:$G,2,0)</f>
        <v>Product 31</v>
      </c>
      <c r="H6470" s="22">
        <v>1</v>
      </c>
      <c r="I6470" s="9">
        <f>VLOOKUP('Consolidtaed Data'!$B97,[1]Products!$A:$G,4,0)</f>
        <v>1848</v>
      </c>
      <c r="J6470" s="9">
        <f>VLOOKUP('Consolidtaed Data'!$B97,[1]Products!$A:$G,3,0)</f>
        <v>1294</v>
      </c>
      <c r="K6470" s="9">
        <f>'Consolidtaed Data'!$J97*'Consolidtaed Data'!$H97</f>
        <v>684</v>
      </c>
      <c r="L6470" s="9">
        <f>'Consolidtaed Data'!$I97*'Consolidtaed Data'!$H97</f>
        <v>868</v>
      </c>
      <c r="M6470" s="9">
        <f>'Consolidtaed Data'!$L97-'Consolidtaed Data'!$K97</f>
        <v>1035</v>
      </c>
      <c r="N6470" s="9" t="str">
        <f>VLOOKUP('Consolidtaed Data'!$C97,[1]Locations!$A:$O,2,0)</f>
        <v>Anaheim</v>
      </c>
      <c r="O6470" s="9" t="str">
        <f>VLOOKUP('Consolidtaed Data'!$D97,'[1]Sales People'!$A:$B,2,0)</f>
        <v>Ernest Wheeler</v>
      </c>
      <c r="P6470" s="9" t="str">
        <f>VLOOKUP('Consolidtaed Data'!$E97,[1]Customers!$A:$B,2,0)</f>
        <v>Frank Ortiz</v>
      </c>
      <c r="Q6470" s="11">
        <f>WEEKDAY('Consolidtaed Data'!$F97)</f>
        <v>4</v>
      </c>
      <c r="R6470" s="9">
        <f>MONTH('Consolidtaed Data'!$F97)</f>
        <v>1</v>
      </c>
      <c r="S6470" s="9" t="str">
        <f>TEXT(Table3[[#This Row],[Purchase Date]],"MMMM")</f>
        <v>May</v>
      </c>
      <c r="T6470" s="9">
        <f>YEAR('Consolidtaed Data'!$F97)</f>
        <v>2020</v>
      </c>
    </row>
    <row r="6471" spans="1:20" x14ac:dyDescent="0.3">
      <c r="A6471" s="9" t="s">
        <v>7497</v>
      </c>
      <c r="B6471" s="9" t="s">
        <v>415</v>
      </c>
      <c r="C6471" s="9" t="s">
        <v>45</v>
      </c>
      <c r="D6471" s="9" t="s">
        <v>272</v>
      </c>
      <c r="E6471" s="9" t="s">
        <v>793</v>
      </c>
      <c r="F6471" s="12">
        <v>44323</v>
      </c>
      <c r="G6471" s="12" t="str">
        <f>VLOOKUP(Table3[[#This Row],[Product ID]],[1]Products!$A:$G,2,0)</f>
        <v>Product 18</v>
      </c>
      <c r="H6471" s="22">
        <v>1</v>
      </c>
      <c r="I6471" s="9">
        <f>VLOOKUP('Consolidtaed Data'!$B260,[1]Products!$A:$G,4,0)</f>
        <v>2410</v>
      </c>
      <c r="J6471" s="9">
        <f>VLOOKUP('Consolidtaed Data'!$B260,[1]Products!$A:$G,3,0)</f>
        <v>1518</v>
      </c>
      <c r="K6471" s="9">
        <f>'Consolidtaed Data'!$J260*'Consolidtaed Data'!$H260</f>
        <v>732</v>
      </c>
      <c r="L6471" s="9">
        <f>'Consolidtaed Data'!$I260*'Consolidtaed Data'!$H260</f>
        <v>1077</v>
      </c>
      <c r="M6471" s="9">
        <f>'Consolidtaed Data'!$L260-'Consolidtaed Data'!$K260</f>
        <v>196</v>
      </c>
      <c r="N6471" s="9" t="str">
        <f>VLOOKUP('Consolidtaed Data'!$C260,[1]Locations!$A:$O,2,0)</f>
        <v>Anaheim</v>
      </c>
      <c r="O6471" s="9" t="str">
        <f>VLOOKUP('Consolidtaed Data'!$D260,'[1]Sales People'!$A:$B,2,0)</f>
        <v>Jimmy Young</v>
      </c>
      <c r="P6471" s="9" t="str">
        <f>VLOOKUP('Consolidtaed Data'!$E260,[1]Customers!$A:$B,2,0)</f>
        <v>Sean Andrews</v>
      </c>
      <c r="Q6471" s="11">
        <f>WEEKDAY('Consolidtaed Data'!$F260)</f>
        <v>7</v>
      </c>
      <c r="R6471" s="9">
        <f>MONTH('Consolidtaed Data'!$F260)</f>
        <v>1</v>
      </c>
      <c r="S6471" s="9" t="str">
        <f>TEXT(Table3[[#This Row],[Purchase Date]],"MMMM")</f>
        <v>May</v>
      </c>
      <c r="T6471" s="9">
        <f>YEAR('Consolidtaed Data'!$F260)</f>
        <v>2020</v>
      </c>
    </row>
    <row r="6472" spans="1:20" x14ac:dyDescent="0.3">
      <c r="A6472" s="9" t="s">
        <v>7498</v>
      </c>
      <c r="B6472" s="9" t="s">
        <v>209</v>
      </c>
      <c r="C6472" s="9" t="s">
        <v>42</v>
      </c>
      <c r="D6472" s="9" t="s">
        <v>193</v>
      </c>
      <c r="E6472" s="9" t="s">
        <v>1335</v>
      </c>
      <c r="F6472" s="12">
        <v>44323</v>
      </c>
      <c r="G6472" s="12" t="str">
        <f>VLOOKUP(Table3[[#This Row],[Product ID]],[1]Products!$A:$G,2,0)</f>
        <v>Product 86</v>
      </c>
      <c r="H6472" s="22">
        <v>2</v>
      </c>
      <c r="I6472" s="9">
        <f>VLOOKUP('Consolidtaed Data'!$B588,[1]Products!$A:$G,4,0)</f>
        <v>2495</v>
      </c>
      <c r="J6472" s="9">
        <f>VLOOKUP('Consolidtaed Data'!$B588,[1]Products!$A:$G,3,0)</f>
        <v>1896</v>
      </c>
      <c r="K6472" s="9">
        <f>'Consolidtaed Data'!$J588*'Consolidtaed Data'!$H588</f>
        <v>336</v>
      </c>
      <c r="L6472" s="9">
        <f>'Consolidtaed Data'!$I588*'Consolidtaed Data'!$H588</f>
        <v>492</v>
      </c>
      <c r="M6472" s="9">
        <f>'Consolidtaed Data'!$L588-'Consolidtaed Data'!$K588</f>
        <v>383</v>
      </c>
      <c r="N6472" s="9" t="str">
        <f>VLOOKUP('Consolidtaed Data'!$C588,[1]Locations!$A:$O,2,0)</f>
        <v>Temecula</v>
      </c>
      <c r="O6472" s="9" t="str">
        <f>VLOOKUP('Consolidtaed Data'!$D588,'[1]Sales People'!$A:$B,2,0)</f>
        <v>Jimmy Young</v>
      </c>
      <c r="P6472" s="9" t="str">
        <f>VLOOKUP('Consolidtaed Data'!$E588,[1]Customers!$A:$B,2,0)</f>
        <v>Nicholas Arnold</v>
      </c>
      <c r="Q6472" s="11">
        <f>WEEKDAY('Consolidtaed Data'!$F588)</f>
        <v>3</v>
      </c>
      <c r="R6472" s="9">
        <f>MONTH('Consolidtaed Data'!$F588)</f>
        <v>2</v>
      </c>
      <c r="S6472" s="9" t="str">
        <f>TEXT(Table3[[#This Row],[Purchase Date]],"MMMM")</f>
        <v>May</v>
      </c>
      <c r="T6472" s="9">
        <f>YEAR('Consolidtaed Data'!$F588)</f>
        <v>2020</v>
      </c>
    </row>
    <row r="6473" spans="1:20" x14ac:dyDescent="0.3">
      <c r="A6473" s="9" t="s">
        <v>7499</v>
      </c>
      <c r="B6473" s="9" t="s">
        <v>98</v>
      </c>
      <c r="C6473" s="9" t="s">
        <v>210</v>
      </c>
      <c r="D6473" s="9" t="s">
        <v>123</v>
      </c>
      <c r="E6473" s="9" t="s">
        <v>719</v>
      </c>
      <c r="F6473" s="12">
        <v>44323</v>
      </c>
      <c r="G6473" s="12" t="str">
        <f>VLOOKUP(Table3[[#This Row],[Product ID]],[1]Products!$A:$G,2,0)</f>
        <v>Product 85</v>
      </c>
      <c r="H6473" s="22">
        <v>3</v>
      </c>
      <c r="I6473" s="9">
        <f>VLOOKUP('Consolidtaed Data'!$B759,[1]Products!$A:$G,4,0)</f>
        <v>871</v>
      </c>
      <c r="J6473" s="9">
        <f>VLOOKUP('Consolidtaed Data'!$B759,[1]Products!$A:$G,3,0)</f>
        <v>540</v>
      </c>
      <c r="K6473" s="9">
        <f>'Consolidtaed Data'!$J759*'Consolidtaed Data'!$H759</f>
        <v>1484</v>
      </c>
      <c r="L6473" s="9">
        <f>'Consolidtaed Data'!$I759*'Consolidtaed Data'!$H759</f>
        <v>2283</v>
      </c>
      <c r="M6473" s="9">
        <f>'Consolidtaed Data'!$L759-'Consolidtaed Data'!$K759</f>
        <v>554</v>
      </c>
      <c r="N6473" s="9" t="str">
        <f>VLOOKUP('Consolidtaed Data'!$C759,[1]Locations!$A:$O,2,0)</f>
        <v>San Diego</v>
      </c>
      <c r="O6473" s="9" t="str">
        <f>VLOOKUP('Consolidtaed Data'!$D759,'[1]Sales People'!$A:$B,2,0)</f>
        <v>Brian Hansen</v>
      </c>
      <c r="P6473" s="9" t="str">
        <f>VLOOKUP('Consolidtaed Data'!$E759,[1]Customers!$A:$B,2,0)</f>
        <v>Bruce King</v>
      </c>
      <c r="Q6473" s="11">
        <f>WEEKDAY('Consolidtaed Data'!$F759)</f>
        <v>6</v>
      </c>
      <c r="R6473" s="9">
        <f>MONTH('Consolidtaed Data'!$F759)</f>
        <v>2</v>
      </c>
      <c r="S6473" s="9" t="str">
        <f>TEXT(Table3[[#This Row],[Purchase Date]],"MMMM")</f>
        <v>May</v>
      </c>
      <c r="T6473" s="9">
        <f>YEAR('Consolidtaed Data'!$F759)</f>
        <v>2020</v>
      </c>
    </row>
    <row r="6474" spans="1:20" x14ac:dyDescent="0.3">
      <c r="A6474" s="9" t="s">
        <v>7500</v>
      </c>
      <c r="B6474" s="9" t="s">
        <v>160</v>
      </c>
      <c r="C6474" s="9" t="s">
        <v>275</v>
      </c>
      <c r="D6474" s="9" t="s">
        <v>246</v>
      </c>
      <c r="E6474" s="9" t="s">
        <v>1272</v>
      </c>
      <c r="F6474" s="12">
        <v>44323</v>
      </c>
      <c r="G6474" s="12" t="str">
        <f>VLOOKUP(Table3[[#This Row],[Product ID]],[1]Products!$A:$G,2,0)</f>
        <v>Product 28</v>
      </c>
      <c r="H6474" s="22">
        <v>3</v>
      </c>
      <c r="I6474" s="9">
        <f>VLOOKUP('Consolidtaed Data'!$B1332,[1]Products!$A:$G,4,0)</f>
        <v>1052</v>
      </c>
      <c r="J6474" s="9">
        <f>VLOOKUP('Consolidtaed Data'!$B1332,[1]Products!$A:$G,3,0)</f>
        <v>589</v>
      </c>
      <c r="K6474" s="9">
        <f>'Consolidtaed Data'!$J1332*'Consolidtaed Data'!$H1332</f>
        <v>1777</v>
      </c>
      <c r="L6474" s="9">
        <f>'Consolidtaed Data'!$I1332*'Consolidtaed Data'!$H1332</f>
        <v>2141</v>
      </c>
      <c r="M6474" s="9">
        <f>'Consolidtaed Data'!$L1332-'Consolidtaed Data'!$K1332</f>
        <v>483</v>
      </c>
      <c r="N6474" s="9" t="str">
        <f>VLOOKUP('Consolidtaed Data'!$C1332,[1]Locations!$A:$O,2,0)</f>
        <v>Corona</v>
      </c>
      <c r="O6474" s="9" t="str">
        <f>VLOOKUP('Consolidtaed Data'!$D1332,'[1]Sales People'!$A:$B,2,0)</f>
        <v>Howard Sims</v>
      </c>
      <c r="P6474" s="9" t="str">
        <f>VLOOKUP('Consolidtaed Data'!$E1332,[1]Customers!$A:$B,2,0)</f>
        <v>Paul Larson</v>
      </c>
      <c r="Q6474" s="11">
        <f>WEEKDAY('Consolidtaed Data'!$F1332)</f>
        <v>4</v>
      </c>
      <c r="R6474" s="9">
        <f>MONTH('Consolidtaed Data'!$F1332)</f>
        <v>4</v>
      </c>
      <c r="S6474" s="9" t="str">
        <f>TEXT(Table3[[#This Row],[Purchase Date]],"MMMM")</f>
        <v>May</v>
      </c>
      <c r="T6474" s="9">
        <f>YEAR('Consolidtaed Data'!$F1332)</f>
        <v>2020</v>
      </c>
    </row>
    <row r="6475" spans="1:20" x14ac:dyDescent="0.3">
      <c r="A6475" s="9" t="s">
        <v>7501</v>
      </c>
      <c r="B6475" s="9" t="s">
        <v>301</v>
      </c>
      <c r="C6475" s="9" t="s">
        <v>249</v>
      </c>
      <c r="D6475" s="9" t="s">
        <v>206</v>
      </c>
      <c r="E6475" s="9" t="s">
        <v>985</v>
      </c>
      <c r="F6475" s="12">
        <v>44323</v>
      </c>
      <c r="G6475" s="12" t="str">
        <f>VLOOKUP(Table3[[#This Row],[Product ID]],[1]Products!$A:$G,2,0)</f>
        <v>Product 57</v>
      </c>
      <c r="H6475" s="22">
        <v>1</v>
      </c>
      <c r="I6475" s="9">
        <f>VLOOKUP('Consolidtaed Data'!$B1714,[1]Products!$A:$G,4,0)</f>
        <v>502</v>
      </c>
      <c r="J6475" s="9">
        <f>VLOOKUP('Consolidtaed Data'!$B1714,[1]Products!$A:$G,3,0)</f>
        <v>296</v>
      </c>
      <c r="K6475" s="9">
        <f>'Consolidtaed Data'!$J1714*'Consolidtaed Data'!$H1714</f>
        <v>5220</v>
      </c>
      <c r="L6475" s="9">
        <f>'Consolidtaed Data'!$I1714*'Consolidtaed Data'!$H1714</f>
        <v>7248</v>
      </c>
      <c r="M6475" s="9">
        <f>'Consolidtaed Data'!$L1714-'Consolidtaed Data'!$K1714</f>
        <v>368</v>
      </c>
      <c r="N6475" s="9" t="str">
        <f>VLOOKUP('Consolidtaed Data'!$C1714,[1]Locations!$A:$O,2,0)</f>
        <v>Rancho Cucamonga</v>
      </c>
      <c r="O6475" s="9" t="str">
        <f>VLOOKUP('Consolidtaed Data'!$D1714,'[1]Sales People'!$A:$B,2,0)</f>
        <v>Martin Perry</v>
      </c>
      <c r="P6475" s="9" t="str">
        <f>VLOOKUP('Consolidtaed Data'!$E1714,[1]Customers!$A:$B,2,0)</f>
        <v>George Lewis</v>
      </c>
      <c r="Q6475" s="11">
        <f>WEEKDAY('Consolidtaed Data'!$F1714)</f>
        <v>2</v>
      </c>
      <c r="R6475" s="9">
        <f>MONTH('Consolidtaed Data'!$F1714)</f>
        <v>5</v>
      </c>
      <c r="S6475" s="9" t="str">
        <f>TEXT(Table3[[#This Row],[Purchase Date]],"MMMM")</f>
        <v>May</v>
      </c>
      <c r="T6475" s="9">
        <f>YEAR('Consolidtaed Data'!$F1714)</f>
        <v>2020</v>
      </c>
    </row>
    <row r="6476" spans="1:20" x14ac:dyDescent="0.3">
      <c r="A6476" s="9" t="s">
        <v>7502</v>
      </c>
      <c r="B6476" s="9" t="s">
        <v>549</v>
      </c>
      <c r="C6476" s="9" t="s">
        <v>210</v>
      </c>
      <c r="D6476" s="9" t="s">
        <v>235</v>
      </c>
      <c r="E6476" s="9" t="s">
        <v>947</v>
      </c>
      <c r="F6476" s="12">
        <v>44323</v>
      </c>
      <c r="G6476" s="12" t="str">
        <f>VLOOKUP(Table3[[#This Row],[Product ID]],[1]Products!$A:$G,2,0)</f>
        <v>Product 10</v>
      </c>
      <c r="H6476" s="22">
        <v>4</v>
      </c>
      <c r="I6476" s="9">
        <f>VLOOKUP('Consolidtaed Data'!$B2493,[1]Products!$A:$G,4,0)</f>
        <v>1522</v>
      </c>
      <c r="J6476" s="9">
        <f>VLOOKUP('Consolidtaed Data'!$B2493,[1]Products!$A:$G,3,0)</f>
        <v>791</v>
      </c>
      <c r="K6476" s="9">
        <f>'Consolidtaed Data'!$J2493*'Consolidtaed Data'!$H2493</f>
        <v>478</v>
      </c>
      <c r="L6476" s="9">
        <f>'Consolidtaed Data'!$I2493*'Consolidtaed Data'!$H2493</f>
        <v>886</v>
      </c>
      <c r="M6476" s="9">
        <f>'Consolidtaed Data'!$L2493-'Consolidtaed Data'!$K2493</f>
        <v>431</v>
      </c>
      <c r="N6476" s="9" t="str">
        <f>VLOOKUP('Consolidtaed Data'!$C2493,[1]Locations!$A:$O,2,0)</f>
        <v>Pomona</v>
      </c>
      <c r="O6476" s="9" t="str">
        <f>VLOOKUP('Consolidtaed Data'!$D2493,'[1]Sales People'!$A:$B,2,0)</f>
        <v>Brian Hansen</v>
      </c>
      <c r="P6476" s="9" t="str">
        <f>VLOOKUP('Consolidtaed Data'!$E2493,[1]Customers!$A:$B,2,0)</f>
        <v>Ronald Barnes</v>
      </c>
      <c r="Q6476" s="11">
        <f>WEEKDAY('Consolidtaed Data'!$F2493)</f>
        <v>2</v>
      </c>
      <c r="R6476" s="9">
        <f>MONTH('Consolidtaed Data'!$F2493)</f>
        <v>6</v>
      </c>
      <c r="S6476" s="9" t="str">
        <f>TEXT(Table3[[#This Row],[Purchase Date]],"MMMM")</f>
        <v>May</v>
      </c>
      <c r="T6476" s="9">
        <f>YEAR('Consolidtaed Data'!$F2493)</f>
        <v>2020</v>
      </c>
    </row>
    <row r="6477" spans="1:20" x14ac:dyDescent="0.3">
      <c r="A6477" s="9" t="s">
        <v>7503</v>
      </c>
      <c r="B6477" s="9" t="s">
        <v>490</v>
      </c>
      <c r="C6477" s="9" t="s">
        <v>231</v>
      </c>
      <c r="D6477" s="9" t="s">
        <v>100</v>
      </c>
      <c r="E6477" s="9" t="s">
        <v>1228</v>
      </c>
      <c r="F6477" s="12">
        <v>44323</v>
      </c>
      <c r="G6477" s="12" t="str">
        <f>VLOOKUP(Table3[[#This Row],[Product ID]],[1]Products!$A:$G,2,0)</f>
        <v>Product 79</v>
      </c>
      <c r="H6477" s="22">
        <v>3</v>
      </c>
      <c r="I6477" s="9">
        <f>VLOOKUP('Consolidtaed Data'!$B3376,[1]Products!$A:$G,4,0)</f>
        <v>1178</v>
      </c>
      <c r="J6477" s="9">
        <f>VLOOKUP('Consolidtaed Data'!$B3376,[1]Products!$A:$G,3,0)</f>
        <v>683</v>
      </c>
      <c r="K6477" s="9">
        <f>'Consolidtaed Data'!$J3376*'Consolidtaed Data'!$H3376</f>
        <v>435</v>
      </c>
      <c r="L6477" s="9">
        <f>'Consolidtaed Data'!$I3376*'Consolidtaed Data'!$H3376</f>
        <v>530</v>
      </c>
      <c r="M6477" s="9">
        <f>'Consolidtaed Data'!$L3376-'Consolidtaed Data'!$K3376</f>
        <v>246</v>
      </c>
      <c r="N6477" s="9" t="str">
        <f>VLOOKUP('Consolidtaed Data'!$C3376,[1]Locations!$A:$O,2,0)</f>
        <v>Berkeley</v>
      </c>
      <c r="O6477" s="9" t="str">
        <f>VLOOKUP('Consolidtaed Data'!$D3376,'[1]Sales People'!$A:$B,2,0)</f>
        <v>Carl Elliott</v>
      </c>
      <c r="P6477" s="9" t="str">
        <f>VLOOKUP('Consolidtaed Data'!$E3376,[1]Customers!$A:$B,2,0)</f>
        <v>Scott Mills</v>
      </c>
      <c r="Q6477" s="11">
        <f>WEEKDAY('Consolidtaed Data'!$F3376)</f>
        <v>7</v>
      </c>
      <c r="R6477" s="9">
        <f>MONTH('Consolidtaed Data'!$F3376)</f>
        <v>9</v>
      </c>
      <c r="S6477" s="9" t="str">
        <f>TEXT(Table3[[#This Row],[Purchase Date]],"MMMM")</f>
        <v>May</v>
      </c>
      <c r="T6477" s="9">
        <f>YEAR('Consolidtaed Data'!$F3376)</f>
        <v>2020</v>
      </c>
    </row>
    <row r="6478" spans="1:20" x14ac:dyDescent="0.3">
      <c r="A6478" s="9" t="s">
        <v>7504</v>
      </c>
      <c r="B6478" s="9" t="s">
        <v>278</v>
      </c>
      <c r="C6478" s="9" t="s">
        <v>72</v>
      </c>
      <c r="D6478" s="9" t="s">
        <v>91</v>
      </c>
      <c r="E6478" s="9" t="s">
        <v>2193</v>
      </c>
      <c r="F6478" s="12">
        <v>44323</v>
      </c>
      <c r="G6478" s="12" t="str">
        <f>VLOOKUP(Table3[[#This Row],[Product ID]],[1]Products!$A:$G,2,0)</f>
        <v>Product 75</v>
      </c>
      <c r="H6478" s="22">
        <v>3</v>
      </c>
      <c r="I6478" s="9">
        <f>VLOOKUP('Consolidtaed Data'!$B3520,[1]Products!$A:$G,4,0)</f>
        <v>545</v>
      </c>
      <c r="J6478" s="9">
        <f>VLOOKUP('Consolidtaed Data'!$B3520,[1]Products!$A:$G,3,0)</f>
        <v>425</v>
      </c>
      <c r="K6478" s="9">
        <f>'Consolidtaed Data'!$J3520*'Consolidtaed Data'!$H3520</f>
        <v>1378</v>
      </c>
      <c r="L6478" s="9">
        <f>'Consolidtaed Data'!$I3520*'Consolidtaed Data'!$H3520</f>
        <v>1887</v>
      </c>
      <c r="M6478" s="9">
        <f>'Consolidtaed Data'!$L3520-'Consolidtaed Data'!$K3520</f>
        <v>1324</v>
      </c>
      <c r="N6478" s="9" t="str">
        <f>VLOOKUP('Consolidtaed Data'!$C3520,[1]Locations!$A:$O,2,0)</f>
        <v>Costa Mesa</v>
      </c>
      <c r="O6478" s="9" t="str">
        <f>VLOOKUP('Consolidtaed Data'!$D3520,'[1]Sales People'!$A:$B,2,0)</f>
        <v>Larry Castillo</v>
      </c>
      <c r="P6478" s="9" t="str">
        <f>VLOOKUP('Consolidtaed Data'!$E3520,[1]Customers!$A:$B,2,0)</f>
        <v>Daniel Carroll</v>
      </c>
      <c r="Q6478" s="11">
        <f>WEEKDAY('Consolidtaed Data'!$F3520)</f>
        <v>2</v>
      </c>
      <c r="R6478" s="9">
        <f>MONTH('Consolidtaed Data'!$F3520)</f>
        <v>9</v>
      </c>
      <c r="S6478" s="9" t="str">
        <f>TEXT(Table3[[#This Row],[Purchase Date]],"MMMM")</f>
        <v>May</v>
      </c>
      <c r="T6478" s="9">
        <f>YEAR('Consolidtaed Data'!$F3520)</f>
        <v>2020</v>
      </c>
    </row>
    <row r="6479" spans="1:20" x14ac:dyDescent="0.3">
      <c r="A6479" s="9" t="s">
        <v>7505</v>
      </c>
      <c r="B6479" s="9" t="s">
        <v>172</v>
      </c>
      <c r="C6479" s="9" t="s">
        <v>42</v>
      </c>
      <c r="D6479" s="9" t="s">
        <v>100</v>
      </c>
      <c r="E6479" s="9" t="s">
        <v>117</v>
      </c>
      <c r="F6479" s="12">
        <v>44324</v>
      </c>
      <c r="G6479" s="12" t="str">
        <f>VLOOKUP(Table3[[#This Row],[Product ID]],[1]Products!$A:$G,2,0)</f>
        <v>Product 4</v>
      </c>
      <c r="H6479" s="22">
        <v>1</v>
      </c>
      <c r="I6479" s="9">
        <f>VLOOKUP('Consolidtaed Data'!$B16,[1]Products!$A:$G,4,0)</f>
        <v>127</v>
      </c>
      <c r="J6479" s="9">
        <f>VLOOKUP('Consolidtaed Data'!$B16,[1]Products!$A:$G,3,0)</f>
        <v>79</v>
      </c>
      <c r="K6479" s="9">
        <f>'Consolidtaed Data'!$J16*'Consolidtaed Data'!$H16</f>
        <v>1234</v>
      </c>
      <c r="L6479" s="9">
        <f>'Consolidtaed Data'!$I16*'Consolidtaed Data'!$H16</f>
        <v>1582</v>
      </c>
      <c r="M6479" s="9">
        <f>'Consolidtaed Data'!$L16-'Consolidtaed Data'!$K16</f>
        <v>660</v>
      </c>
      <c r="N6479" s="9" t="str">
        <f>VLOOKUP('Consolidtaed Data'!$C16,[1]Locations!$A:$O,2,0)</f>
        <v>Visalia</v>
      </c>
      <c r="O6479" s="9" t="str">
        <f>VLOOKUP('Consolidtaed Data'!$D16,'[1]Sales People'!$A:$B,2,0)</f>
        <v>John Reyes</v>
      </c>
      <c r="P6479" s="9" t="str">
        <f>VLOOKUP('Consolidtaed Data'!$E16,[1]Customers!$A:$B,2,0)</f>
        <v>Alan Green</v>
      </c>
      <c r="Q6479" s="11">
        <f>WEEKDAY('Consolidtaed Data'!$F16)</f>
        <v>5</v>
      </c>
      <c r="R6479" s="9">
        <f>MONTH('Consolidtaed Data'!$F16)</f>
        <v>1</v>
      </c>
      <c r="S6479" s="9" t="str">
        <f>TEXT(Table3[[#This Row],[Purchase Date]],"MMMM")</f>
        <v>May</v>
      </c>
      <c r="T6479" s="9">
        <f>YEAR('Consolidtaed Data'!$F16)</f>
        <v>2020</v>
      </c>
    </row>
    <row r="6480" spans="1:20" x14ac:dyDescent="0.3">
      <c r="A6480" s="9" t="s">
        <v>7506</v>
      </c>
      <c r="B6480" s="9" t="s">
        <v>62</v>
      </c>
      <c r="C6480" s="9" t="s">
        <v>344</v>
      </c>
      <c r="D6480" s="9" t="s">
        <v>143</v>
      </c>
      <c r="E6480" s="9" t="s">
        <v>877</v>
      </c>
      <c r="F6480" s="12">
        <v>44324</v>
      </c>
      <c r="G6480" s="12" t="str">
        <f>VLOOKUP(Table3[[#This Row],[Product ID]],[1]Products!$A:$G,2,0)</f>
        <v>Product 17</v>
      </c>
      <c r="H6480" s="22">
        <v>2</v>
      </c>
      <c r="I6480" s="9">
        <f>VLOOKUP('Consolidtaed Data'!$B307,[1]Products!$A:$G,4,0)</f>
        <v>1862</v>
      </c>
      <c r="J6480" s="9">
        <f>VLOOKUP('Consolidtaed Data'!$B307,[1]Products!$A:$G,3,0)</f>
        <v>1173</v>
      </c>
      <c r="K6480" s="9">
        <f>'Consolidtaed Data'!$J307*'Consolidtaed Data'!$H307</f>
        <v>791</v>
      </c>
      <c r="L6480" s="9">
        <f>'Consolidtaed Data'!$I307*'Consolidtaed Data'!$H307</f>
        <v>1522</v>
      </c>
      <c r="M6480" s="9">
        <f>'Consolidtaed Data'!$L307-'Consolidtaed Data'!$K307</f>
        <v>507</v>
      </c>
      <c r="N6480" s="9" t="str">
        <f>VLOOKUP('Consolidtaed Data'!$C307,[1]Locations!$A:$O,2,0)</f>
        <v>Pomona</v>
      </c>
      <c r="O6480" s="9" t="str">
        <f>VLOOKUP('Consolidtaed Data'!$D307,'[1]Sales People'!$A:$B,2,0)</f>
        <v>Ronald Reed</v>
      </c>
      <c r="P6480" s="9" t="str">
        <f>VLOOKUP('Consolidtaed Data'!$E307,[1]Customers!$A:$B,2,0)</f>
        <v>Russell Bailey</v>
      </c>
      <c r="Q6480" s="11">
        <f>WEEKDAY('Consolidtaed Data'!$F307)</f>
        <v>4</v>
      </c>
      <c r="R6480" s="9">
        <f>MONTH('Consolidtaed Data'!$F307)</f>
        <v>1</v>
      </c>
      <c r="S6480" s="9" t="str">
        <f>TEXT(Table3[[#This Row],[Purchase Date]],"MMMM")</f>
        <v>May</v>
      </c>
      <c r="T6480" s="9">
        <f>YEAR('Consolidtaed Data'!$F307)</f>
        <v>2020</v>
      </c>
    </row>
    <row r="6481" spans="1:20" x14ac:dyDescent="0.3">
      <c r="A6481" s="9" t="s">
        <v>7507</v>
      </c>
      <c r="B6481" s="9" t="s">
        <v>240</v>
      </c>
      <c r="C6481" s="9" t="s">
        <v>196</v>
      </c>
      <c r="D6481" s="9" t="s">
        <v>241</v>
      </c>
      <c r="E6481" s="9" t="s">
        <v>763</v>
      </c>
      <c r="F6481" s="12">
        <v>44324</v>
      </c>
      <c r="G6481" s="12" t="str">
        <f>VLOOKUP(Table3[[#This Row],[Product ID]],[1]Products!$A:$G,2,0)</f>
        <v>Product 70</v>
      </c>
      <c r="H6481" s="22">
        <v>1</v>
      </c>
      <c r="I6481" s="9">
        <f>VLOOKUP('Consolidtaed Data'!$B450,[1]Products!$A:$G,4,0)</f>
        <v>1798</v>
      </c>
      <c r="J6481" s="9">
        <f>VLOOKUP('Consolidtaed Data'!$B450,[1]Products!$A:$G,3,0)</f>
        <v>971</v>
      </c>
      <c r="K6481" s="9">
        <f>'Consolidtaed Data'!$J450*'Consolidtaed Data'!$H450</f>
        <v>3272</v>
      </c>
      <c r="L6481" s="9">
        <f>'Consolidtaed Data'!$I450*'Consolidtaed Data'!$H450</f>
        <v>4088</v>
      </c>
      <c r="M6481" s="9">
        <f>'Consolidtaed Data'!$L450-'Consolidtaed Data'!$K450</f>
        <v>892</v>
      </c>
      <c r="N6481" s="9" t="str">
        <f>VLOOKUP('Consolidtaed Data'!$C450,[1]Locations!$A:$O,2,0)</f>
        <v>El Cajon</v>
      </c>
      <c r="O6481" s="9" t="str">
        <f>VLOOKUP('Consolidtaed Data'!$D450,'[1]Sales People'!$A:$B,2,0)</f>
        <v>John Reyes</v>
      </c>
      <c r="P6481" s="9" t="str">
        <f>VLOOKUP('Consolidtaed Data'!$E450,[1]Customers!$A:$B,2,0)</f>
        <v>Albert Jacobs</v>
      </c>
      <c r="Q6481" s="11">
        <f>WEEKDAY('Consolidtaed Data'!$F450)</f>
        <v>7</v>
      </c>
      <c r="R6481" s="9">
        <f>MONTH('Consolidtaed Data'!$F450)</f>
        <v>2</v>
      </c>
      <c r="S6481" s="9" t="str">
        <f>TEXT(Table3[[#This Row],[Purchase Date]],"MMMM")</f>
        <v>May</v>
      </c>
      <c r="T6481" s="9">
        <f>YEAR('Consolidtaed Data'!$F450)</f>
        <v>2020</v>
      </c>
    </row>
    <row r="6482" spans="1:20" x14ac:dyDescent="0.3">
      <c r="A6482" s="9" t="s">
        <v>7508</v>
      </c>
      <c r="B6482" s="9" t="s">
        <v>29</v>
      </c>
      <c r="C6482" s="9" t="s">
        <v>50</v>
      </c>
      <c r="D6482" s="9" t="s">
        <v>73</v>
      </c>
      <c r="E6482" s="9" t="s">
        <v>1416</v>
      </c>
      <c r="F6482" s="12">
        <v>44324</v>
      </c>
      <c r="G6482" s="12" t="str">
        <f>VLOOKUP(Table3[[#This Row],[Product ID]],[1]Products!$A:$G,2,0)</f>
        <v>Product 37</v>
      </c>
      <c r="H6482" s="22">
        <v>1</v>
      </c>
      <c r="I6482" s="9">
        <f>VLOOKUP('Consolidtaed Data'!$B638,[1]Products!$A:$G,4,0)</f>
        <v>880</v>
      </c>
      <c r="J6482" s="9">
        <f>VLOOKUP('Consolidtaed Data'!$B638,[1]Products!$A:$G,3,0)</f>
        <v>634</v>
      </c>
      <c r="K6482" s="9">
        <f>'Consolidtaed Data'!$J638*'Consolidtaed Data'!$H638</f>
        <v>5044</v>
      </c>
      <c r="L6482" s="9">
        <f>'Consolidtaed Data'!$I638*'Consolidtaed Data'!$H638</f>
        <v>6552</v>
      </c>
      <c r="M6482" s="9">
        <f>'Consolidtaed Data'!$L638-'Consolidtaed Data'!$K638</f>
        <v>742</v>
      </c>
      <c r="N6482" s="9" t="str">
        <f>VLOOKUP('Consolidtaed Data'!$C638,[1]Locations!$A:$O,2,0)</f>
        <v>Victorville</v>
      </c>
      <c r="O6482" s="9" t="str">
        <f>VLOOKUP('Consolidtaed Data'!$D638,'[1]Sales People'!$A:$B,2,0)</f>
        <v>Gary Rodriguez</v>
      </c>
      <c r="P6482" s="9" t="str">
        <f>VLOOKUP('Consolidtaed Data'!$E638,[1]Customers!$A:$B,2,0)</f>
        <v>Henry Kelley</v>
      </c>
      <c r="Q6482" s="11">
        <f>WEEKDAY('Consolidtaed Data'!$F638)</f>
        <v>7</v>
      </c>
      <c r="R6482" s="9">
        <f>MONTH('Consolidtaed Data'!$F638)</f>
        <v>2</v>
      </c>
      <c r="S6482" s="9" t="str">
        <f>TEXT(Table3[[#This Row],[Purchase Date]],"MMMM")</f>
        <v>May</v>
      </c>
      <c r="T6482" s="9">
        <f>YEAR('Consolidtaed Data'!$F638)</f>
        <v>2020</v>
      </c>
    </row>
    <row r="6483" spans="1:20" x14ac:dyDescent="0.3">
      <c r="A6483" s="9" t="s">
        <v>7509</v>
      </c>
      <c r="B6483" s="9" t="s">
        <v>148</v>
      </c>
      <c r="C6483" s="9" t="s">
        <v>196</v>
      </c>
      <c r="D6483" s="9" t="s">
        <v>51</v>
      </c>
      <c r="E6483" s="9" t="s">
        <v>967</v>
      </c>
      <c r="F6483" s="12">
        <v>44324</v>
      </c>
      <c r="G6483" s="12" t="str">
        <f>VLOOKUP(Table3[[#This Row],[Product ID]],[1]Products!$A:$G,2,0)</f>
        <v>Product 16</v>
      </c>
      <c r="H6483" s="22">
        <v>1</v>
      </c>
      <c r="I6483" s="9">
        <f>VLOOKUP('Consolidtaed Data'!$B851,[1]Products!$A:$G,4,0)</f>
        <v>2495</v>
      </c>
      <c r="J6483" s="9">
        <f>VLOOKUP('Consolidtaed Data'!$B851,[1]Products!$A:$G,3,0)</f>
        <v>1896</v>
      </c>
      <c r="K6483" s="9">
        <f>'Consolidtaed Data'!$J851*'Consolidtaed Data'!$H851</f>
        <v>562</v>
      </c>
      <c r="L6483" s="9">
        <f>'Consolidtaed Data'!$I851*'Consolidtaed Data'!$H851</f>
        <v>826</v>
      </c>
      <c r="M6483" s="9">
        <f>'Consolidtaed Data'!$L851-'Consolidtaed Data'!$K851</f>
        <v>554</v>
      </c>
      <c r="N6483" s="9" t="str">
        <f>VLOOKUP('Consolidtaed Data'!$C851,[1]Locations!$A:$O,2,0)</f>
        <v>Daly City</v>
      </c>
      <c r="O6483" s="9" t="str">
        <f>VLOOKUP('Consolidtaed Data'!$D851,'[1]Sales People'!$A:$B,2,0)</f>
        <v>Carl Hall</v>
      </c>
      <c r="P6483" s="9" t="str">
        <f>VLOOKUP('Consolidtaed Data'!$E851,[1]Customers!$A:$B,2,0)</f>
        <v>Eric Moore</v>
      </c>
      <c r="Q6483" s="11">
        <f>WEEKDAY('Consolidtaed Data'!$F851)</f>
        <v>1</v>
      </c>
      <c r="R6483" s="9">
        <f>MONTH('Consolidtaed Data'!$F851)</f>
        <v>3</v>
      </c>
      <c r="S6483" s="9" t="str">
        <f>TEXT(Table3[[#This Row],[Purchase Date]],"MMMM")</f>
        <v>May</v>
      </c>
      <c r="T6483" s="9">
        <f>YEAR('Consolidtaed Data'!$F851)</f>
        <v>2020</v>
      </c>
    </row>
    <row r="6484" spans="1:20" x14ac:dyDescent="0.3">
      <c r="A6484" s="9" t="s">
        <v>7510</v>
      </c>
      <c r="B6484" s="9" t="s">
        <v>20</v>
      </c>
      <c r="C6484" s="9" t="s">
        <v>55</v>
      </c>
      <c r="D6484" s="9" t="s">
        <v>73</v>
      </c>
      <c r="E6484" s="9" t="s">
        <v>309</v>
      </c>
      <c r="F6484" s="12">
        <v>44324</v>
      </c>
      <c r="G6484" s="12" t="str">
        <f>VLOOKUP(Table3[[#This Row],[Product ID]],[1]Products!$A:$G,2,0)</f>
        <v>Product 98</v>
      </c>
      <c r="H6484" s="22">
        <v>3</v>
      </c>
      <c r="I6484" s="9">
        <f>VLOOKUP('Consolidtaed Data'!$B1496,[1]Products!$A:$G,4,0)</f>
        <v>1467</v>
      </c>
      <c r="J6484" s="9">
        <f>VLOOKUP('Consolidtaed Data'!$B1496,[1]Products!$A:$G,3,0)</f>
        <v>807</v>
      </c>
      <c r="K6484" s="9">
        <f>'Consolidtaed Data'!$J1496*'Consolidtaed Data'!$H1496</f>
        <v>1291</v>
      </c>
      <c r="L6484" s="9">
        <f>'Consolidtaed Data'!$I1496*'Consolidtaed Data'!$H1496</f>
        <v>2391</v>
      </c>
      <c r="M6484" s="9">
        <f>'Consolidtaed Data'!$L1496-'Consolidtaed Data'!$K1496</f>
        <v>982</v>
      </c>
      <c r="N6484" s="9" t="str">
        <f>VLOOKUP('Consolidtaed Data'!$C1496,[1]Locations!$A:$O,2,0)</f>
        <v>Vista</v>
      </c>
      <c r="O6484" s="9" t="str">
        <f>VLOOKUP('Consolidtaed Data'!$D1496,'[1]Sales People'!$A:$B,2,0)</f>
        <v>Kenneth Fields</v>
      </c>
      <c r="P6484" s="9" t="str">
        <f>VLOOKUP('Consolidtaed Data'!$E1496,[1]Customers!$A:$B,2,0)</f>
        <v>Joshua Hunt</v>
      </c>
      <c r="Q6484" s="11">
        <f>WEEKDAY('Consolidtaed Data'!$F1496)</f>
        <v>2</v>
      </c>
      <c r="R6484" s="9">
        <f>MONTH('Consolidtaed Data'!$F1496)</f>
        <v>4</v>
      </c>
      <c r="S6484" s="9" t="str">
        <f>TEXT(Table3[[#This Row],[Purchase Date]],"MMMM")</f>
        <v>May</v>
      </c>
      <c r="T6484" s="9">
        <f>YEAR('Consolidtaed Data'!$F1496)</f>
        <v>2020</v>
      </c>
    </row>
    <row r="6485" spans="1:20" x14ac:dyDescent="0.3">
      <c r="A6485" s="9" t="s">
        <v>7511</v>
      </c>
      <c r="B6485" s="9" t="s">
        <v>490</v>
      </c>
      <c r="C6485" s="9" t="s">
        <v>302</v>
      </c>
      <c r="D6485" s="9" t="s">
        <v>149</v>
      </c>
      <c r="E6485" s="9" t="s">
        <v>1438</v>
      </c>
      <c r="F6485" s="12">
        <v>44324</v>
      </c>
      <c r="G6485" s="12" t="str">
        <f>VLOOKUP(Table3[[#This Row],[Product ID]],[1]Products!$A:$G,2,0)</f>
        <v>Product 79</v>
      </c>
      <c r="H6485" s="22">
        <v>1</v>
      </c>
      <c r="I6485" s="9">
        <f>VLOOKUP('Consolidtaed Data'!$B1585,[1]Products!$A:$G,4,0)</f>
        <v>1809</v>
      </c>
      <c r="J6485" s="9">
        <f>VLOOKUP('Consolidtaed Data'!$B1585,[1]Products!$A:$G,3,0)</f>
        <v>1067</v>
      </c>
      <c r="K6485" s="9">
        <f>'Consolidtaed Data'!$J1585*'Consolidtaed Data'!$H1585</f>
        <v>1046</v>
      </c>
      <c r="L6485" s="9">
        <f>'Consolidtaed Data'!$I1585*'Consolidtaed Data'!$H1585</f>
        <v>1635</v>
      </c>
      <c r="M6485" s="9">
        <f>'Consolidtaed Data'!$L1585-'Consolidtaed Data'!$K1585</f>
        <v>261</v>
      </c>
      <c r="N6485" s="9" t="str">
        <f>VLOOKUP('Consolidtaed Data'!$C1585,[1]Locations!$A:$O,2,0)</f>
        <v>Escondido</v>
      </c>
      <c r="O6485" s="9" t="str">
        <f>VLOOKUP('Consolidtaed Data'!$D1585,'[1]Sales People'!$A:$B,2,0)</f>
        <v>Carl Hall</v>
      </c>
      <c r="P6485" s="9" t="str">
        <f>VLOOKUP('Consolidtaed Data'!$E1585,[1]Customers!$A:$B,2,0)</f>
        <v>Billy Olson</v>
      </c>
      <c r="Q6485" s="11">
        <f>WEEKDAY('Consolidtaed Data'!$F1585)</f>
        <v>1</v>
      </c>
      <c r="R6485" s="9">
        <f>MONTH('Consolidtaed Data'!$F1585)</f>
        <v>4</v>
      </c>
      <c r="S6485" s="9" t="str">
        <f>TEXT(Table3[[#This Row],[Purchase Date]],"MMMM")</f>
        <v>May</v>
      </c>
      <c r="T6485" s="9">
        <f>YEAR('Consolidtaed Data'!$F1585)</f>
        <v>2020</v>
      </c>
    </row>
    <row r="6486" spans="1:20" x14ac:dyDescent="0.3">
      <c r="A6486" s="9" t="s">
        <v>7512</v>
      </c>
      <c r="B6486" s="9" t="s">
        <v>252</v>
      </c>
      <c r="C6486" s="9" t="s">
        <v>94</v>
      </c>
      <c r="D6486" s="9" t="s">
        <v>83</v>
      </c>
      <c r="E6486" s="9" t="s">
        <v>569</v>
      </c>
      <c r="F6486" s="12">
        <v>44324</v>
      </c>
      <c r="G6486" s="12" t="str">
        <f>VLOOKUP(Table3[[#This Row],[Product ID]],[1]Products!$A:$G,2,0)</f>
        <v>Product 81</v>
      </c>
      <c r="H6486" s="22">
        <v>3</v>
      </c>
      <c r="I6486" s="9">
        <f>VLOOKUP('Consolidtaed Data'!$B1778,[1]Products!$A:$G,4,0)</f>
        <v>1338</v>
      </c>
      <c r="J6486" s="9">
        <f>VLOOKUP('Consolidtaed Data'!$B1778,[1]Products!$A:$G,3,0)</f>
        <v>682</v>
      </c>
      <c r="K6486" s="9">
        <f>'Consolidtaed Data'!$J1778*'Consolidtaed Data'!$H1778</f>
        <v>358</v>
      </c>
      <c r="L6486" s="9">
        <f>'Consolidtaed Data'!$I1778*'Consolidtaed Data'!$H1778</f>
        <v>596</v>
      </c>
      <c r="M6486" s="9">
        <f>'Consolidtaed Data'!$L1778-'Consolidtaed Data'!$K1778</f>
        <v>408</v>
      </c>
      <c r="N6486" s="9" t="str">
        <f>VLOOKUP('Consolidtaed Data'!$C1778,[1]Locations!$A:$O,2,0)</f>
        <v>Berkeley</v>
      </c>
      <c r="O6486" s="9" t="str">
        <f>VLOOKUP('Consolidtaed Data'!$D1778,'[1]Sales People'!$A:$B,2,0)</f>
        <v>Carl Hall</v>
      </c>
      <c r="P6486" s="9" t="str">
        <f>VLOOKUP('Consolidtaed Data'!$E1778,[1]Customers!$A:$B,2,0)</f>
        <v>Anthony Simpson</v>
      </c>
      <c r="Q6486" s="11">
        <f>WEEKDAY('Consolidtaed Data'!$F1778)</f>
        <v>1</v>
      </c>
      <c r="R6486" s="9">
        <f>MONTH('Consolidtaed Data'!$F1778)</f>
        <v>5</v>
      </c>
      <c r="S6486" s="9" t="str">
        <f>TEXT(Table3[[#This Row],[Purchase Date]],"MMMM")</f>
        <v>May</v>
      </c>
      <c r="T6486" s="9">
        <f>YEAR('Consolidtaed Data'!$F1778)</f>
        <v>2020</v>
      </c>
    </row>
    <row r="6487" spans="1:20" x14ac:dyDescent="0.3">
      <c r="A6487" s="9" t="s">
        <v>7513</v>
      </c>
      <c r="B6487" s="9" t="s">
        <v>330</v>
      </c>
      <c r="C6487" s="9" t="s">
        <v>205</v>
      </c>
      <c r="D6487" s="9" t="s">
        <v>95</v>
      </c>
      <c r="E6487" s="9" t="s">
        <v>2245</v>
      </c>
      <c r="F6487" s="12">
        <v>44324</v>
      </c>
      <c r="G6487" s="12" t="str">
        <f>VLOOKUP(Table3[[#This Row],[Product ID]],[1]Products!$A:$G,2,0)</f>
        <v>Product 91</v>
      </c>
      <c r="H6487" s="22">
        <v>1</v>
      </c>
      <c r="I6487" s="9">
        <f>VLOOKUP('Consolidtaed Data'!$B2473,[1]Products!$A:$G,4,0)</f>
        <v>1967</v>
      </c>
      <c r="J6487" s="9">
        <f>VLOOKUP('Consolidtaed Data'!$B2473,[1]Products!$A:$G,3,0)</f>
        <v>1397</v>
      </c>
      <c r="K6487" s="9">
        <f>'Consolidtaed Data'!$J2473*'Consolidtaed Data'!$H2473</f>
        <v>3324</v>
      </c>
      <c r="L6487" s="9">
        <f>'Consolidtaed Data'!$I2473*'Consolidtaed Data'!$H2473</f>
        <v>4053</v>
      </c>
      <c r="M6487" s="9">
        <f>'Consolidtaed Data'!$L2473-'Consolidtaed Data'!$K2473</f>
        <v>476</v>
      </c>
      <c r="N6487" s="9" t="str">
        <f>VLOOKUP('Consolidtaed Data'!$C2473,[1]Locations!$A:$O,2,0)</f>
        <v>Bakersfield</v>
      </c>
      <c r="O6487" s="9" t="str">
        <f>VLOOKUP('Consolidtaed Data'!$D2473,'[1]Sales People'!$A:$B,2,0)</f>
        <v>Patrick Ruiz</v>
      </c>
      <c r="P6487" s="9" t="str">
        <f>VLOOKUP('Consolidtaed Data'!$E2473,[1]Customers!$A:$B,2,0)</f>
        <v>Nicholas Stanley</v>
      </c>
      <c r="Q6487" s="11">
        <f>WEEKDAY('Consolidtaed Data'!$F2473)</f>
        <v>1</v>
      </c>
      <c r="R6487" s="9">
        <f>MONTH('Consolidtaed Data'!$F2473)</f>
        <v>6</v>
      </c>
      <c r="S6487" s="9" t="str">
        <f>TEXT(Table3[[#This Row],[Purchase Date]],"MMMM")</f>
        <v>May</v>
      </c>
      <c r="T6487" s="9">
        <f>YEAR('Consolidtaed Data'!$F2473)</f>
        <v>2020</v>
      </c>
    </row>
    <row r="6488" spans="1:20" x14ac:dyDescent="0.3">
      <c r="A6488" s="9" t="s">
        <v>7514</v>
      </c>
      <c r="B6488" s="9" t="s">
        <v>213</v>
      </c>
      <c r="C6488" s="9" t="s">
        <v>67</v>
      </c>
      <c r="D6488" s="9" t="s">
        <v>206</v>
      </c>
      <c r="E6488" s="9" t="s">
        <v>2057</v>
      </c>
      <c r="F6488" s="12">
        <v>44324</v>
      </c>
      <c r="G6488" s="12" t="str">
        <f>VLOOKUP(Table3[[#This Row],[Product ID]],[1]Products!$A:$G,2,0)</f>
        <v>Product 68</v>
      </c>
      <c r="H6488" s="22">
        <v>1</v>
      </c>
      <c r="I6488" s="9">
        <f>VLOOKUP('Consolidtaed Data'!$B3183,[1]Products!$A:$G,4,0)</f>
        <v>1635</v>
      </c>
      <c r="J6488" s="9">
        <f>VLOOKUP('Consolidtaed Data'!$B3183,[1]Products!$A:$G,3,0)</f>
        <v>1046</v>
      </c>
      <c r="K6488" s="9">
        <f>'Consolidtaed Data'!$J3183*'Consolidtaed Data'!$H3183</f>
        <v>1296</v>
      </c>
      <c r="L6488" s="9">
        <f>'Consolidtaed Data'!$I3183*'Consolidtaed Data'!$H3183</f>
        <v>1542</v>
      </c>
      <c r="M6488" s="9">
        <f>'Consolidtaed Data'!$L3183-'Consolidtaed Data'!$K3183</f>
        <v>528</v>
      </c>
      <c r="N6488" s="9" t="str">
        <f>VLOOKUP('Consolidtaed Data'!$C3183,[1]Locations!$A:$O,2,0)</f>
        <v>Santa Clara</v>
      </c>
      <c r="O6488" s="9" t="str">
        <f>VLOOKUP('Consolidtaed Data'!$D3183,'[1]Sales People'!$A:$B,2,0)</f>
        <v>Ryan Butler</v>
      </c>
      <c r="P6488" s="9" t="str">
        <f>VLOOKUP('Consolidtaed Data'!$E3183,[1]Customers!$A:$B,2,0)</f>
        <v>Jesse Graham</v>
      </c>
      <c r="Q6488" s="11">
        <f>WEEKDAY('Consolidtaed Data'!$F3183)</f>
        <v>7</v>
      </c>
      <c r="R6488" s="9">
        <f>MONTH('Consolidtaed Data'!$F3183)</f>
        <v>8</v>
      </c>
      <c r="S6488" s="9" t="str">
        <f>TEXT(Table3[[#This Row],[Purchase Date]],"MMMM")</f>
        <v>May</v>
      </c>
      <c r="T6488" s="9">
        <f>YEAR('Consolidtaed Data'!$F3183)</f>
        <v>2020</v>
      </c>
    </row>
    <row r="6489" spans="1:20" x14ac:dyDescent="0.3">
      <c r="A6489" s="9" t="s">
        <v>7515</v>
      </c>
      <c r="B6489" s="9" t="s">
        <v>129</v>
      </c>
      <c r="C6489" s="9" t="s">
        <v>223</v>
      </c>
      <c r="D6489" s="9" t="s">
        <v>26</v>
      </c>
      <c r="E6489" s="9" t="s">
        <v>1127</v>
      </c>
      <c r="F6489" s="12">
        <v>44324</v>
      </c>
      <c r="G6489" s="12" t="str">
        <f>VLOOKUP(Table3[[#This Row],[Product ID]],[1]Products!$A:$G,2,0)</f>
        <v>Product 47</v>
      </c>
      <c r="H6489" s="22">
        <v>1</v>
      </c>
      <c r="I6489" s="9">
        <f>VLOOKUP('Consolidtaed Data'!$B3239,[1]Products!$A:$G,4,0)</f>
        <v>1826</v>
      </c>
      <c r="J6489" s="9">
        <f>VLOOKUP('Consolidtaed Data'!$B3239,[1]Products!$A:$G,3,0)</f>
        <v>1443</v>
      </c>
      <c r="K6489" s="9">
        <f>'Consolidtaed Data'!$J3239*'Consolidtaed Data'!$H3239</f>
        <v>2400</v>
      </c>
      <c r="L6489" s="9">
        <f>'Consolidtaed Data'!$I3239*'Consolidtaed Data'!$H3239</f>
        <v>4364</v>
      </c>
      <c r="M6489" s="9">
        <f>'Consolidtaed Data'!$L3239-'Consolidtaed Data'!$K3239</f>
        <v>329</v>
      </c>
      <c r="N6489" s="9" t="str">
        <f>VLOOKUP('Consolidtaed Data'!$C3239,[1]Locations!$A:$O,2,0)</f>
        <v>Riverside</v>
      </c>
      <c r="O6489" s="9" t="str">
        <f>VLOOKUP('Consolidtaed Data'!$D3239,'[1]Sales People'!$A:$B,2,0)</f>
        <v>Joshua Taylor</v>
      </c>
      <c r="P6489" s="9" t="str">
        <f>VLOOKUP('Consolidtaed Data'!$E3239,[1]Customers!$A:$B,2,0)</f>
        <v>Ralph Banks</v>
      </c>
      <c r="Q6489" s="11">
        <f>WEEKDAY('Consolidtaed Data'!$F3239)</f>
        <v>4</v>
      </c>
      <c r="R6489" s="9">
        <f>MONTH('Consolidtaed Data'!$F3239)</f>
        <v>8</v>
      </c>
      <c r="S6489" s="9" t="str">
        <f>TEXT(Table3[[#This Row],[Purchase Date]],"MMMM")</f>
        <v>May</v>
      </c>
      <c r="T6489" s="9">
        <f>YEAR('Consolidtaed Data'!$F3239)</f>
        <v>2020</v>
      </c>
    </row>
    <row r="6490" spans="1:20" x14ac:dyDescent="0.3">
      <c r="A6490" s="9" t="s">
        <v>7516</v>
      </c>
      <c r="B6490" s="9" t="s">
        <v>443</v>
      </c>
      <c r="C6490" s="9" t="s">
        <v>295</v>
      </c>
      <c r="D6490" s="9" t="s">
        <v>56</v>
      </c>
      <c r="E6490" s="9" t="s">
        <v>532</v>
      </c>
      <c r="F6490" s="12">
        <v>44324</v>
      </c>
      <c r="G6490" s="12" t="str">
        <f>VLOOKUP(Table3[[#This Row],[Product ID]],[1]Products!$A:$G,2,0)</f>
        <v>Product 61</v>
      </c>
      <c r="H6490" s="22">
        <v>2</v>
      </c>
      <c r="I6490" s="9">
        <f>VLOOKUP('Consolidtaed Data'!$B3289,[1]Products!$A:$G,4,0)</f>
        <v>800</v>
      </c>
      <c r="J6490" s="9">
        <f>VLOOKUP('Consolidtaed Data'!$B3289,[1]Products!$A:$G,3,0)</f>
        <v>536</v>
      </c>
      <c r="K6490" s="9">
        <f>'Consolidtaed Data'!$J3289*'Consolidtaed Data'!$H3289</f>
        <v>2373</v>
      </c>
      <c r="L6490" s="9">
        <f>'Consolidtaed Data'!$I3289*'Consolidtaed Data'!$H3289</f>
        <v>4566</v>
      </c>
      <c r="M6490" s="9">
        <f>'Consolidtaed Data'!$L3289-'Consolidtaed Data'!$K3289</f>
        <v>267</v>
      </c>
      <c r="N6490" s="9" t="str">
        <f>VLOOKUP('Consolidtaed Data'!$C3289,[1]Locations!$A:$O,2,0)</f>
        <v>Vista</v>
      </c>
      <c r="O6490" s="9" t="str">
        <f>VLOOKUP('Consolidtaed Data'!$D3289,'[1]Sales People'!$A:$B,2,0)</f>
        <v>Jerry Perry</v>
      </c>
      <c r="P6490" s="9" t="str">
        <f>VLOOKUP('Consolidtaed Data'!$E3289,[1]Customers!$A:$B,2,0)</f>
        <v>Adam Mccoy</v>
      </c>
      <c r="Q6490" s="11">
        <f>WEEKDAY('Consolidtaed Data'!$F3289)</f>
        <v>2</v>
      </c>
      <c r="R6490" s="9">
        <f>MONTH('Consolidtaed Data'!$F3289)</f>
        <v>8</v>
      </c>
      <c r="S6490" s="9" t="str">
        <f>TEXT(Table3[[#This Row],[Purchase Date]],"MMMM")</f>
        <v>May</v>
      </c>
      <c r="T6490" s="9">
        <f>YEAR('Consolidtaed Data'!$F3289)</f>
        <v>2020</v>
      </c>
    </row>
    <row r="6491" spans="1:20" x14ac:dyDescent="0.3">
      <c r="A6491" s="9" t="s">
        <v>7517</v>
      </c>
      <c r="B6491" s="9" t="s">
        <v>490</v>
      </c>
      <c r="C6491" s="9" t="s">
        <v>99</v>
      </c>
      <c r="D6491" s="9" t="s">
        <v>161</v>
      </c>
      <c r="E6491" s="9" t="s">
        <v>2752</v>
      </c>
      <c r="F6491" s="12">
        <v>44324</v>
      </c>
      <c r="G6491" s="12" t="str">
        <f>VLOOKUP(Table3[[#This Row],[Product ID]],[1]Products!$A:$G,2,0)</f>
        <v>Product 79</v>
      </c>
      <c r="H6491" s="22">
        <v>1</v>
      </c>
      <c r="I6491" s="9">
        <f>VLOOKUP('Consolidtaed Data'!$B3607,[1]Products!$A:$G,4,0)</f>
        <v>880</v>
      </c>
      <c r="J6491" s="9">
        <f>VLOOKUP('Consolidtaed Data'!$B3607,[1]Products!$A:$G,3,0)</f>
        <v>634</v>
      </c>
      <c r="K6491" s="9">
        <f>'Consolidtaed Data'!$J3607*'Consolidtaed Data'!$H3607</f>
        <v>421</v>
      </c>
      <c r="L6491" s="9">
        <f>'Consolidtaed Data'!$I3607*'Consolidtaed Data'!$H3607</f>
        <v>561</v>
      </c>
      <c r="M6491" s="9">
        <f>'Consolidtaed Data'!$L3607-'Consolidtaed Data'!$K3607</f>
        <v>496</v>
      </c>
      <c r="N6491" s="9" t="str">
        <f>VLOOKUP('Consolidtaed Data'!$C3607,[1]Locations!$A:$O,2,0)</f>
        <v>Fresno</v>
      </c>
      <c r="O6491" s="9" t="str">
        <f>VLOOKUP('Consolidtaed Data'!$D3607,'[1]Sales People'!$A:$B,2,0)</f>
        <v>Roger Robertson</v>
      </c>
      <c r="P6491" s="9" t="str">
        <f>VLOOKUP('Consolidtaed Data'!$E3607,[1]Customers!$A:$B,2,0)</f>
        <v>Michael Austin</v>
      </c>
      <c r="Q6491" s="11">
        <f>WEEKDAY('Consolidtaed Data'!$F3607)</f>
        <v>2</v>
      </c>
      <c r="R6491" s="9">
        <f>MONTH('Consolidtaed Data'!$F3607)</f>
        <v>9</v>
      </c>
      <c r="S6491" s="9" t="str">
        <f>TEXT(Table3[[#This Row],[Purchase Date]],"MMMM")</f>
        <v>May</v>
      </c>
      <c r="T6491" s="9">
        <f>YEAR('Consolidtaed Data'!$F3607)</f>
        <v>2020</v>
      </c>
    </row>
    <row r="6492" spans="1:20" x14ac:dyDescent="0.3">
      <c r="A6492" s="9" t="s">
        <v>7518</v>
      </c>
      <c r="B6492" s="9" t="s">
        <v>529</v>
      </c>
      <c r="C6492" s="9" t="s">
        <v>223</v>
      </c>
      <c r="D6492" s="9" t="s">
        <v>329</v>
      </c>
      <c r="E6492" s="9" t="s">
        <v>282</v>
      </c>
      <c r="F6492" s="12">
        <v>44325</v>
      </c>
      <c r="G6492" s="12" t="str">
        <f>VLOOKUP(Table3[[#This Row],[Product ID]],[1]Products!$A:$G,2,0)</f>
        <v>Product 56</v>
      </c>
      <c r="H6492" s="22">
        <v>4</v>
      </c>
      <c r="I6492" s="9">
        <f>VLOOKUP('Consolidtaed Data'!$B70,[1]Products!$A:$G,4,0)</f>
        <v>2391</v>
      </c>
      <c r="J6492" s="9">
        <f>VLOOKUP('Consolidtaed Data'!$B70,[1]Products!$A:$G,3,0)</f>
        <v>1291</v>
      </c>
      <c r="K6492" s="9">
        <f>'Consolidtaed Data'!$J70*'Consolidtaed Data'!$H70</f>
        <v>3576</v>
      </c>
      <c r="L6492" s="9">
        <f>'Consolidtaed Data'!$I70*'Consolidtaed Data'!$H70</f>
        <v>4706</v>
      </c>
      <c r="M6492" s="9">
        <f>'Consolidtaed Data'!$L70-'Consolidtaed Data'!$K70</f>
        <v>408</v>
      </c>
      <c r="N6492" s="9" t="str">
        <f>VLOOKUP('Consolidtaed Data'!$C70,[1]Locations!$A:$O,2,0)</f>
        <v>Fremont</v>
      </c>
      <c r="O6492" s="9" t="str">
        <f>VLOOKUP('Consolidtaed Data'!$D70,'[1]Sales People'!$A:$B,2,0)</f>
        <v>Carl Hall</v>
      </c>
      <c r="P6492" s="9" t="str">
        <f>VLOOKUP('Consolidtaed Data'!$E70,[1]Customers!$A:$B,2,0)</f>
        <v>Brian Warren</v>
      </c>
      <c r="Q6492" s="11">
        <f>WEEKDAY('Consolidtaed Data'!$F70)</f>
        <v>1</v>
      </c>
      <c r="R6492" s="9">
        <f>MONTH('Consolidtaed Data'!$F70)</f>
        <v>1</v>
      </c>
      <c r="S6492" s="9" t="str">
        <f>TEXT(Table3[[#This Row],[Purchase Date]],"MMMM")</f>
        <v>May</v>
      </c>
      <c r="T6492" s="9">
        <f>YEAR('Consolidtaed Data'!$F70)</f>
        <v>2020</v>
      </c>
    </row>
    <row r="6493" spans="1:20" x14ac:dyDescent="0.3">
      <c r="A6493" s="9" t="s">
        <v>7519</v>
      </c>
      <c r="B6493" s="9" t="s">
        <v>204</v>
      </c>
      <c r="C6493" s="9" t="s">
        <v>458</v>
      </c>
      <c r="D6493" s="9" t="s">
        <v>73</v>
      </c>
      <c r="E6493" s="9" t="s">
        <v>554</v>
      </c>
      <c r="F6493" s="12">
        <v>44325</v>
      </c>
      <c r="G6493" s="12" t="str">
        <f>VLOOKUP(Table3[[#This Row],[Product ID]],[1]Products!$A:$G,2,0)</f>
        <v>Product 101</v>
      </c>
      <c r="H6493" s="22">
        <v>1</v>
      </c>
      <c r="I6493" s="9">
        <f>VLOOKUP('Consolidtaed Data'!$B145,[1]Products!$A:$G,4,0)</f>
        <v>203</v>
      </c>
      <c r="J6493" s="9">
        <f>VLOOKUP('Consolidtaed Data'!$B145,[1]Products!$A:$G,3,0)</f>
        <v>154</v>
      </c>
      <c r="K6493" s="9">
        <f>'Consolidtaed Data'!$J145*'Consolidtaed Data'!$H145</f>
        <v>536</v>
      </c>
      <c r="L6493" s="9">
        <f>'Consolidtaed Data'!$I145*'Consolidtaed Data'!$H145</f>
        <v>800</v>
      </c>
      <c r="M6493" s="9">
        <f>'Consolidtaed Data'!$L145-'Consolidtaed Data'!$K145</f>
        <v>396</v>
      </c>
      <c r="N6493" s="9" t="str">
        <f>VLOOKUP('Consolidtaed Data'!$C145,[1]Locations!$A:$O,2,0)</f>
        <v>Sunnyvale</v>
      </c>
      <c r="O6493" s="9" t="str">
        <f>VLOOKUP('Consolidtaed Data'!$D145,'[1]Sales People'!$A:$B,2,0)</f>
        <v>Ernest Wheeler</v>
      </c>
      <c r="P6493" s="9" t="str">
        <f>VLOOKUP('Consolidtaed Data'!$E145,[1]Customers!$A:$B,2,0)</f>
        <v>Bobby Black</v>
      </c>
      <c r="Q6493" s="11">
        <f>WEEKDAY('Consolidtaed Data'!$F145)</f>
        <v>7</v>
      </c>
      <c r="R6493" s="9">
        <f>MONTH('Consolidtaed Data'!$F145)</f>
        <v>1</v>
      </c>
      <c r="S6493" s="9" t="str">
        <f>TEXT(Table3[[#This Row],[Purchase Date]],"MMMM")</f>
        <v>May</v>
      </c>
      <c r="T6493" s="9">
        <f>YEAR('Consolidtaed Data'!$F145)</f>
        <v>2020</v>
      </c>
    </row>
    <row r="6494" spans="1:20" x14ac:dyDescent="0.3">
      <c r="A6494" s="9" t="s">
        <v>7520</v>
      </c>
      <c r="B6494" s="9" t="s">
        <v>531</v>
      </c>
      <c r="C6494" s="9" t="s">
        <v>178</v>
      </c>
      <c r="D6494" s="9" t="s">
        <v>73</v>
      </c>
      <c r="E6494" s="9" t="s">
        <v>685</v>
      </c>
      <c r="F6494" s="12">
        <v>44325</v>
      </c>
      <c r="G6494" s="12" t="str">
        <f>VLOOKUP(Table3[[#This Row],[Product ID]],[1]Products!$A:$G,2,0)</f>
        <v>Product 62</v>
      </c>
      <c r="H6494" s="22">
        <v>1</v>
      </c>
      <c r="I6494" s="9">
        <f>VLOOKUP('Consolidtaed Data'!$B541,[1]Products!$A:$G,4,0)</f>
        <v>1022</v>
      </c>
      <c r="J6494" s="9">
        <f>VLOOKUP('Consolidtaed Data'!$B541,[1]Products!$A:$G,3,0)</f>
        <v>818</v>
      </c>
      <c r="K6494" s="9">
        <f>'Consolidtaed Data'!$J541*'Consolidtaed Data'!$H541</f>
        <v>1234</v>
      </c>
      <c r="L6494" s="9">
        <f>'Consolidtaed Data'!$I541*'Consolidtaed Data'!$H541</f>
        <v>1582</v>
      </c>
      <c r="M6494" s="9">
        <f>'Consolidtaed Data'!$L541-'Consolidtaed Data'!$K541</f>
        <v>656</v>
      </c>
      <c r="N6494" s="9" t="str">
        <f>VLOOKUP('Consolidtaed Data'!$C541,[1]Locations!$A:$O,2,0)</f>
        <v>Sunnyvale</v>
      </c>
      <c r="O6494" s="9" t="str">
        <f>VLOOKUP('Consolidtaed Data'!$D541,'[1]Sales People'!$A:$B,2,0)</f>
        <v>Ronald Reed</v>
      </c>
      <c r="P6494" s="9" t="str">
        <f>VLOOKUP('Consolidtaed Data'!$E541,[1]Customers!$A:$B,2,0)</f>
        <v>Joshua Ryan</v>
      </c>
      <c r="Q6494" s="11">
        <f>WEEKDAY('Consolidtaed Data'!$F541)</f>
        <v>6</v>
      </c>
      <c r="R6494" s="9">
        <f>MONTH('Consolidtaed Data'!$F541)</f>
        <v>2</v>
      </c>
      <c r="S6494" s="9" t="str">
        <f>TEXT(Table3[[#This Row],[Purchase Date]],"MMMM")</f>
        <v>May</v>
      </c>
      <c r="T6494" s="9">
        <f>YEAR('Consolidtaed Data'!$F541)</f>
        <v>2020</v>
      </c>
    </row>
    <row r="6495" spans="1:20" x14ac:dyDescent="0.3">
      <c r="A6495" s="9" t="s">
        <v>7521</v>
      </c>
      <c r="B6495" s="9" t="s">
        <v>653</v>
      </c>
      <c r="C6495" s="9" t="s">
        <v>16</v>
      </c>
      <c r="D6495" s="9" t="s">
        <v>73</v>
      </c>
      <c r="E6495" s="9" t="s">
        <v>1489</v>
      </c>
      <c r="F6495" s="12">
        <v>44325</v>
      </c>
      <c r="G6495" s="12" t="str">
        <f>VLOOKUP(Table3[[#This Row],[Product ID]],[1]Products!$A:$G,2,0)</f>
        <v>Product 74</v>
      </c>
      <c r="H6495" s="22">
        <v>1</v>
      </c>
      <c r="I6495" s="9">
        <f>VLOOKUP('Consolidtaed Data'!$B691,[1]Products!$A:$G,4,0)</f>
        <v>2005</v>
      </c>
      <c r="J6495" s="9">
        <f>VLOOKUP('Consolidtaed Data'!$B691,[1]Products!$A:$G,3,0)</f>
        <v>1223</v>
      </c>
      <c r="K6495" s="9">
        <f>'Consolidtaed Data'!$J691*'Consolidtaed Data'!$H691</f>
        <v>1535</v>
      </c>
      <c r="L6495" s="9">
        <f>'Consolidtaed Data'!$I691*'Consolidtaed Data'!$H691</f>
        <v>2257</v>
      </c>
      <c r="M6495" s="9">
        <f>'Consolidtaed Data'!$L691-'Consolidtaed Data'!$K691</f>
        <v>331</v>
      </c>
      <c r="N6495" s="9" t="str">
        <f>VLOOKUP('Consolidtaed Data'!$C691,[1]Locations!$A:$O,2,0)</f>
        <v>Vista</v>
      </c>
      <c r="O6495" s="9" t="str">
        <f>VLOOKUP('Consolidtaed Data'!$D691,'[1]Sales People'!$A:$B,2,0)</f>
        <v>Joe Sims</v>
      </c>
      <c r="P6495" s="9" t="str">
        <f>VLOOKUP('Consolidtaed Data'!$E691,[1]Customers!$A:$B,2,0)</f>
        <v>Steven Mccoy</v>
      </c>
      <c r="Q6495" s="11">
        <f>WEEKDAY('Consolidtaed Data'!$F691)</f>
        <v>3</v>
      </c>
      <c r="R6495" s="9">
        <f>MONTH('Consolidtaed Data'!$F691)</f>
        <v>2</v>
      </c>
      <c r="S6495" s="9" t="str">
        <f>TEXT(Table3[[#This Row],[Purchase Date]],"MMMM")</f>
        <v>May</v>
      </c>
      <c r="T6495" s="9">
        <f>YEAR('Consolidtaed Data'!$F691)</f>
        <v>2020</v>
      </c>
    </row>
    <row r="6496" spans="1:20" x14ac:dyDescent="0.3">
      <c r="A6496" s="9" t="s">
        <v>7522</v>
      </c>
      <c r="B6496" s="9" t="s">
        <v>390</v>
      </c>
      <c r="C6496" s="9" t="s">
        <v>50</v>
      </c>
      <c r="D6496" s="9" t="s">
        <v>220</v>
      </c>
      <c r="E6496" s="9" t="s">
        <v>1930</v>
      </c>
      <c r="F6496" s="12">
        <v>44325</v>
      </c>
      <c r="G6496" s="12" t="str">
        <f>VLOOKUP(Table3[[#This Row],[Product ID]],[1]Products!$A:$G,2,0)</f>
        <v>Product 48</v>
      </c>
      <c r="H6496" s="22">
        <v>1</v>
      </c>
      <c r="I6496" s="9">
        <f>VLOOKUP('Consolidtaed Data'!$B1433,[1]Products!$A:$G,4,0)</f>
        <v>1103</v>
      </c>
      <c r="J6496" s="9">
        <f>VLOOKUP('Consolidtaed Data'!$B1433,[1]Products!$A:$G,3,0)</f>
        <v>838</v>
      </c>
      <c r="K6496" s="9">
        <f>'Consolidtaed Data'!$J1433*'Consolidtaed Data'!$H1433</f>
        <v>1942</v>
      </c>
      <c r="L6496" s="9">
        <f>'Consolidtaed Data'!$I1433*'Consolidtaed Data'!$H1433</f>
        <v>3596</v>
      </c>
      <c r="M6496" s="9">
        <f>'Consolidtaed Data'!$L1433-'Consolidtaed Data'!$K1433</f>
        <v>280</v>
      </c>
      <c r="N6496" s="9" t="str">
        <f>VLOOKUP('Consolidtaed Data'!$C1433,[1]Locations!$A:$O,2,0)</f>
        <v>Downey</v>
      </c>
      <c r="O6496" s="9" t="str">
        <f>VLOOKUP('Consolidtaed Data'!$D1433,'[1]Sales People'!$A:$B,2,0)</f>
        <v>Howard Sims</v>
      </c>
      <c r="P6496" s="9" t="str">
        <f>VLOOKUP('Consolidtaed Data'!$E1433,[1]Customers!$A:$B,2,0)</f>
        <v>Bobby Duncan</v>
      </c>
      <c r="Q6496" s="11">
        <f>WEEKDAY('Consolidtaed Data'!$F1433)</f>
        <v>5</v>
      </c>
      <c r="R6496" s="9">
        <f>MONTH('Consolidtaed Data'!$F1433)</f>
        <v>4</v>
      </c>
      <c r="S6496" s="9" t="str">
        <f>TEXT(Table3[[#This Row],[Purchase Date]],"MMMM")</f>
        <v>May</v>
      </c>
      <c r="T6496" s="9">
        <f>YEAR('Consolidtaed Data'!$F1433)</f>
        <v>2020</v>
      </c>
    </row>
    <row r="6497" spans="1:20" x14ac:dyDescent="0.3">
      <c r="A6497" s="9" t="s">
        <v>7523</v>
      </c>
      <c r="B6497" s="9" t="s">
        <v>529</v>
      </c>
      <c r="C6497" s="9" t="s">
        <v>421</v>
      </c>
      <c r="D6497" s="9" t="s">
        <v>105</v>
      </c>
      <c r="E6497" s="9" t="s">
        <v>1362</v>
      </c>
      <c r="F6497" s="12">
        <v>44325</v>
      </c>
      <c r="G6497" s="12" t="str">
        <f>VLOOKUP(Table3[[#This Row],[Product ID]],[1]Products!$A:$G,2,0)</f>
        <v>Product 56</v>
      </c>
      <c r="H6497" s="22">
        <v>1</v>
      </c>
      <c r="I6497" s="9">
        <f>VLOOKUP('Consolidtaed Data'!$B1566,[1]Products!$A:$G,4,0)</f>
        <v>596</v>
      </c>
      <c r="J6497" s="9">
        <f>VLOOKUP('Consolidtaed Data'!$B1566,[1]Products!$A:$G,3,0)</f>
        <v>358</v>
      </c>
      <c r="K6497" s="9">
        <f>'Consolidtaed Data'!$J1566*'Consolidtaed Data'!$H1566</f>
        <v>5322</v>
      </c>
      <c r="L6497" s="9">
        <f>'Consolidtaed Data'!$I1566*'Consolidtaed Data'!$H1566</f>
        <v>7392</v>
      </c>
      <c r="M6497" s="9">
        <f>'Consolidtaed Data'!$L1566-'Consolidtaed Data'!$K1566</f>
        <v>345</v>
      </c>
      <c r="N6497" s="9" t="str">
        <f>VLOOKUP('Consolidtaed Data'!$C1566,[1]Locations!$A:$O,2,0)</f>
        <v>Escondido</v>
      </c>
      <c r="O6497" s="9" t="str">
        <f>VLOOKUP('Consolidtaed Data'!$D1566,'[1]Sales People'!$A:$B,2,0)</f>
        <v>Brian Thomas</v>
      </c>
      <c r="P6497" s="9" t="str">
        <f>VLOOKUP('Consolidtaed Data'!$E1566,[1]Customers!$A:$B,2,0)</f>
        <v>Juan Wood</v>
      </c>
      <c r="Q6497" s="11">
        <f>WEEKDAY('Consolidtaed Data'!$F1566)</f>
        <v>7</v>
      </c>
      <c r="R6497" s="9">
        <f>MONTH('Consolidtaed Data'!$F1566)</f>
        <v>4</v>
      </c>
      <c r="S6497" s="9" t="str">
        <f>TEXT(Table3[[#This Row],[Purchase Date]],"MMMM")</f>
        <v>May</v>
      </c>
      <c r="T6497" s="9">
        <f>YEAR('Consolidtaed Data'!$F1566)</f>
        <v>2020</v>
      </c>
    </row>
    <row r="6498" spans="1:20" x14ac:dyDescent="0.3">
      <c r="A6498" s="9" t="s">
        <v>7524</v>
      </c>
      <c r="B6498" s="9" t="s">
        <v>322</v>
      </c>
      <c r="C6498" s="9" t="s">
        <v>90</v>
      </c>
      <c r="D6498" s="9" t="s">
        <v>43</v>
      </c>
      <c r="E6498" s="9" t="s">
        <v>1110</v>
      </c>
      <c r="F6498" s="12">
        <v>44325</v>
      </c>
      <c r="G6498" s="12" t="str">
        <f>VLOOKUP(Table3[[#This Row],[Product ID]],[1]Products!$A:$G,2,0)</f>
        <v>Product 43</v>
      </c>
      <c r="H6498" s="22">
        <v>1</v>
      </c>
      <c r="I6498" s="9">
        <f>VLOOKUP('Consolidtaed Data'!$B1676,[1]Products!$A:$G,4,0)</f>
        <v>799</v>
      </c>
      <c r="J6498" s="9">
        <f>VLOOKUP('Consolidtaed Data'!$B1676,[1]Products!$A:$G,3,0)</f>
        <v>455</v>
      </c>
      <c r="K6498" s="9">
        <f>'Consolidtaed Data'!$J1676*'Consolidtaed Data'!$H1676</f>
        <v>3873</v>
      </c>
      <c r="L6498" s="9">
        <f>'Consolidtaed Data'!$I1676*'Consolidtaed Data'!$H1676</f>
        <v>7173</v>
      </c>
      <c r="M6498" s="9">
        <f>'Consolidtaed Data'!$L1676-'Consolidtaed Data'!$K1676</f>
        <v>2946</v>
      </c>
      <c r="N6498" s="9" t="str">
        <f>VLOOKUP('Consolidtaed Data'!$C1676,[1]Locations!$A:$O,2,0)</f>
        <v>Costa Mesa</v>
      </c>
      <c r="O6498" s="9" t="str">
        <f>VLOOKUP('Consolidtaed Data'!$D1676,'[1]Sales People'!$A:$B,2,0)</f>
        <v>Arthur Mccoy</v>
      </c>
      <c r="P6498" s="9" t="str">
        <f>VLOOKUP('Consolidtaed Data'!$E1676,[1]Customers!$A:$B,2,0)</f>
        <v>Joe Baker</v>
      </c>
      <c r="Q6498" s="11">
        <f>WEEKDAY('Consolidtaed Data'!$F1676)</f>
        <v>7</v>
      </c>
      <c r="R6498" s="9">
        <f>MONTH('Consolidtaed Data'!$F1676)</f>
        <v>5</v>
      </c>
      <c r="S6498" s="9" t="str">
        <f>TEXT(Table3[[#This Row],[Purchase Date]],"MMMM")</f>
        <v>May</v>
      </c>
      <c r="T6498" s="9">
        <f>YEAR('Consolidtaed Data'!$F1676)</f>
        <v>2020</v>
      </c>
    </row>
    <row r="6499" spans="1:20" x14ac:dyDescent="0.3">
      <c r="A6499" s="9" t="s">
        <v>7525</v>
      </c>
      <c r="B6499" s="9" t="s">
        <v>355</v>
      </c>
      <c r="C6499" s="9" t="s">
        <v>331</v>
      </c>
      <c r="D6499" s="9" t="s">
        <v>220</v>
      </c>
      <c r="E6499" s="9" t="s">
        <v>1195</v>
      </c>
      <c r="F6499" s="12">
        <v>44325</v>
      </c>
      <c r="G6499" s="12" t="str">
        <f>VLOOKUP(Table3[[#This Row],[Product ID]],[1]Products!$A:$G,2,0)</f>
        <v>Product 100</v>
      </c>
      <c r="H6499" s="22">
        <v>1</v>
      </c>
      <c r="I6499" s="9">
        <f>VLOOKUP('Consolidtaed Data'!$B1924,[1]Products!$A:$G,4,0)</f>
        <v>1725</v>
      </c>
      <c r="J6499" s="9">
        <f>VLOOKUP('Consolidtaed Data'!$B1924,[1]Products!$A:$G,3,0)</f>
        <v>1363</v>
      </c>
      <c r="K6499" s="9">
        <f>'Consolidtaed Data'!$J1924*'Consolidtaed Data'!$H1924</f>
        <v>872</v>
      </c>
      <c r="L6499" s="9">
        <f>'Consolidtaed Data'!$I1924*'Consolidtaed Data'!$H1924</f>
        <v>1743</v>
      </c>
      <c r="M6499" s="9">
        <f>'Consolidtaed Data'!$L1924-'Consolidtaed Data'!$K1924</f>
        <v>782</v>
      </c>
      <c r="N6499" s="9" t="str">
        <f>VLOOKUP('Consolidtaed Data'!$C1924,[1]Locations!$A:$O,2,0)</f>
        <v>Salinas</v>
      </c>
      <c r="O6499" s="9" t="str">
        <f>VLOOKUP('Consolidtaed Data'!$D1924,'[1]Sales People'!$A:$B,2,0)</f>
        <v>Charles Harper</v>
      </c>
      <c r="P6499" s="9" t="str">
        <f>VLOOKUP('Consolidtaed Data'!$E1924,[1]Customers!$A:$B,2,0)</f>
        <v>Fred Perez</v>
      </c>
      <c r="Q6499" s="11">
        <f>WEEKDAY('Consolidtaed Data'!$F1924)</f>
        <v>4</v>
      </c>
      <c r="R6499" s="9">
        <f>MONTH('Consolidtaed Data'!$F1924)</f>
        <v>5</v>
      </c>
      <c r="S6499" s="9" t="str">
        <f>TEXT(Table3[[#This Row],[Purchase Date]],"MMMM")</f>
        <v>May</v>
      </c>
      <c r="T6499" s="9">
        <f>YEAR('Consolidtaed Data'!$F1924)</f>
        <v>2020</v>
      </c>
    </row>
    <row r="6500" spans="1:20" x14ac:dyDescent="0.3">
      <c r="A6500" s="9" t="s">
        <v>7526</v>
      </c>
      <c r="B6500" s="9" t="s">
        <v>252</v>
      </c>
      <c r="C6500" s="9" t="s">
        <v>352</v>
      </c>
      <c r="D6500" s="9" t="s">
        <v>9</v>
      </c>
      <c r="E6500" s="9" t="s">
        <v>1018</v>
      </c>
      <c r="F6500" s="12">
        <v>44325</v>
      </c>
      <c r="G6500" s="12" t="str">
        <f>VLOOKUP(Table3[[#This Row],[Product ID]],[1]Products!$A:$G,2,0)</f>
        <v>Product 81</v>
      </c>
      <c r="H6500" s="22">
        <v>1</v>
      </c>
      <c r="I6500" s="9">
        <f>VLOOKUP('Consolidtaed Data'!$B2068,[1]Products!$A:$G,4,0)</f>
        <v>136</v>
      </c>
      <c r="J6500" s="9">
        <f>VLOOKUP('Consolidtaed Data'!$B2068,[1]Products!$A:$G,3,0)</f>
        <v>72</v>
      </c>
      <c r="K6500" s="9">
        <f>'Consolidtaed Data'!$J2068*'Consolidtaed Data'!$H2068</f>
        <v>3903</v>
      </c>
      <c r="L6500" s="9">
        <f>'Consolidtaed Data'!$I2068*'Consolidtaed Data'!$H2068</f>
        <v>4761</v>
      </c>
      <c r="M6500" s="9">
        <f>'Consolidtaed Data'!$L2068-'Consolidtaed Data'!$K2068</f>
        <v>827</v>
      </c>
      <c r="N6500" s="9" t="str">
        <f>VLOOKUP('Consolidtaed Data'!$C2068,[1]Locations!$A:$O,2,0)</f>
        <v>Torrance</v>
      </c>
      <c r="O6500" s="9" t="str">
        <f>VLOOKUP('Consolidtaed Data'!$D2068,'[1]Sales People'!$A:$B,2,0)</f>
        <v>Charles Harper</v>
      </c>
      <c r="P6500" s="9" t="str">
        <f>VLOOKUP('Consolidtaed Data'!$E2068,[1]Customers!$A:$B,2,0)</f>
        <v>Victor Hughes</v>
      </c>
      <c r="Q6500" s="11">
        <f>WEEKDAY('Consolidtaed Data'!$F2068)</f>
        <v>1</v>
      </c>
      <c r="R6500" s="9">
        <f>MONTH('Consolidtaed Data'!$F2068)</f>
        <v>5</v>
      </c>
      <c r="S6500" s="9" t="str">
        <f>TEXT(Table3[[#This Row],[Purchase Date]],"MMMM")</f>
        <v>May</v>
      </c>
      <c r="T6500" s="9">
        <f>YEAR('Consolidtaed Data'!$F2068)</f>
        <v>2020</v>
      </c>
    </row>
    <row r="6501" spans="1:20" x14ac:dyDescent="0.3">
      <c r="A6501" s="9" t="s">
        <v>7527</v>
      </c>
      <c r="B6501" s="9" t="s">
        <v>76</v>
      </c>
      <c r="C6501" s="9" t="s">
        <v>522</v>
      </c>
      <c r="D6501" s="9" t="s">
        <v>315</v>
      </c>
      <c r="E6501" s="9" t="s">
        <v>1226</v>
      </c>
      <c r="F6501" s="12">
        <v>44325</v>
      </c>
      <c r="G6501" s="12" t="str">
        <f>VLOOKUP(Table3[[#This Row],[Product ID]],[1]Products!$A:$G,2,0)</f>
        <v>Product 19</v>
      </c>
      <c r="H6501" s="22">
        <v>1</v>
      </c>
      <c r="I6501" s="9">
        <f>VLOOKUP('Consolidtaed Data'!$B2517,[1]Products!$A:$G,4,0)</f>
        <v>603</v>
      </c>
      <c r="J6501" s="9">
        <f>VLOOKUP('Consolidtaed Data'!$B2517,[1]Products!$A:$G,3,0)</f>
        <v>416</v>
      </c>
      <c r="K6501" s="9">
        <f>'Consolidtaed Data'!$J2517*'Consolidtaed Data'!$H2517</f>
        <v>216</v>
      </c>
      <c r="L6501" s="9">
        <f>'Consolidtaed Data'!$I2517*'Consolidtaed Data'!$H2517</f>
        <v>408</v>
      </c>
      <c r="M6501" s="9">
        <f>'Consolidtaed Data'!$L2517-'Consolidtaed Data'!$K2517</f>
        <v>1968</v>
      </c>
      <c r="N6501" s="9" t="str">
        <f>VLOOKUP('Consolidtaed Data'!$C2517,[1]Locations!$A:$O,2,0)</f>
        <v>Temecula</v>
      </c>
      <c r="O6501" s="9" t="str">
        <f>VLOOKUP('Consolidtaed Data'!$D2517,'[1]Sales People'!$A:$B,2,0)</f>
        <v>Joshua Cook</v>
      </c>
      <c r="P6501" s="9" t="str">
        <f>VLOOKUP('Consolidtaed Data'!$E2517,[1]Customers!$A:$B,2,0)</f>
        <v>Brandon Martin</v>
      </c>
      <c r="Q6501" s="11">
        <f>WEEKDAY('Consolidtaed Data'!$F2517)</f>
        <v>5</v>
      </c>
      <c r="R6501" s="9">
        <f>MONTH('Consolidtaed Data'!$F2517)</f>
        <v>7</v>
      </c>
      <c r="S6501" s="9" t="str">
        <f>TEXT(Table3[[#This Row],[Purchase Date]],"MMMM")</f>
        <v>May</v>
      </c>
      <c r="T6501" s="9">
        <f>YEAR('Consolidtaed Data'!$F2517)</f>
        <v>2020</v>
      </c>
    </row>
    <row r="6502" spans="1:20" x14ac:dyDescent="0.3">
      <c r="A6502" s="9" t="s">
        <v>7528</v>
      </c>
      <c r="B6502" s="9" t="s">
        <v>981</v>
      </c>
      <c r="C6502" s="9" t="s">
        <v>82</v>
      </c>
      <c r="D6502" s="9" t="s">
        <v>13</v>
      </c>
      <c r="E6502" s="9" t="s">
        <v>673</v>
      </c>
      <c r="F6502" s="12">
        <v>44325</v>
      </c>
      <c r="G6502" s="12" t="str">
        <f>VLOOKUP(Table3[[#This Row],[Product ID]],[1]Products!$A:$G,2,0)</f>
        <v>Product 3</v>
      </c>
      <c r="H6502" s="22">
        <v>1</v>
      </c>
      <c r="I6502" s="9">
        <f>VLOOKUP('Consolidtaed Data'!$B2768,[1]Products!$A:$G,4,0)</f>
        <v>127</v>
      </c>
      <c r="J6502" s="9">
        <f>VLOOKUP('Consolidtaed Data'!$B2768,[1]Products!$A:$G,3,0)</f>
        <v>79</v>
      </c>
      <c r="K6502" s="9">
        <f>'Consolidtaed Data'!$J2768*'Consolidtaed Data'!$H2768</f>
        <v>971</v>
      </c>
      <c r="L6502" s="9">
        <f>'Consolidtaed Data'!$I2768*'Consolidtaed Data'!$H2768</f>
        <v>1798</v>
      </c>
      <c r="M6502" s="9">
        <f>'Consolidtaed Data'!$L2768-'Consolidtaed Data'!$K2768</f>
        <v>492</v>
      </c>
      <c r="N6502" s="9" t="str">
        <f>VLOOKUP('Consolidtaed Data'!$C2768,[1]Locations!$A:$O,2,0)</f>
        <v>Thousand Oaks</v>
      </c>
      <c r="O6502" s="9" t="str">
        <f>VLOOKUP('Consolidtaed Data'!$D2768,'[1]Sales People'!$A:$B,2,0)</f>
        <v>Howard Sims</v>
      </c>
      <c r="P6502" s="9" t="str">
        <f>VLOOKUP('Consolidtaed Data'!$E2768,[1]Customers!$A:$B,2,0)</f>
        <v>Anthony Berry</v>
      </c>
      <c r="Q6502" s="11">
        <f>WEEKDAY('Consolidtaed Data'!$F2768)</f>
        <v>3</v>
      </c>
      <c r="R6502" s="9">
        <f>MONTH('Consolidtaed Data'!$F2768)</f>
        <v>7</v>
      </c>
      <c r="S6502" s="9" t="str">
        <f>TEXT(Table3[[#This Row],[Purchase Date]],"MMMM")</f>
        <v>May</v>
      </c>
      <c r="T6502" s="9">
        <f>YEAR('Consolidtaed Data'!$F2768)</f>
        <v>2020</v>
      </c>
    </row>
    <row r="6503" spans="1:20" x14ac:dyDescent="0.3">
      <c r="A6503" s="9" t="s">
        <v>7529</v>
      </c>
      <c r="B6503" s="9" t="s">
        <v>338</v>
      </c>
      <c r="C6503" s="9" t="s">
        <v>253</v>
      </c>
      <c r="D6503" s="9" t="s">
        <v>161</v>
      </c>
      <c r="E6503" s="9" t="s">
        <v>2626</v>
      </c>
      <c r="F6503" s="12">
        <v>44325</v>
      </c>
      <c r="G6503" s="12" t="str">
        <f>VLOOKUP(Table3[[#This Row],[Product ID]],[1]Products!$A:$G,2,0)</f>
        <v>Product 95</v>
      </c>
      <c r="H6503" s="22">
        <v>1</v>
      </c>
      <c r="I6503" s="9">
        <f>VLOOKUP('Consolidtaed Data'!$B3350,[1]Products!$A:$G,4,0)</f>
        <v>1887</v>
      </c>
      <c r="J6503" s="9">
        <f>VLOOKUP('Consolidtaed Data'!$B3350,[1]Products!$A:$G,3,0)</f>
        <v>1378</v>
      </c>
      <c r="K6503" s="9">
        <f>'Consolidtaed Data'!$J3350*'Consolidtaed Data'!$H3350</f>
        <v>1363</v>
      </c>
      <c r="L6503" s="9">
        <f>'Consolidtaed Data'!$I3350*'Consolidtaed Data'!$H3350</f>
        <v>1725</v>
      </c>
      <c r="M6503" s="9">
        <f>'Consolidtaed Data'!$L3350-'Consolidtaed Data'!$K3350</f>
        <v>261</v>
      </c>
      <c r="N6503" s="9" t="str">
        <f>VLOOKUP('Consolidtaed Data'!$C3350,[1]Locations!$A:$O,2,0)</f>
        <v>Ontario</v>
      </c>
      <c r="O6503" s="9" t="str">
        <f>VLOOKUP('Consolidtaed Data'!$D3350,'[1]Sales People'!$A:$B,2,0)</f>
        <v>Larry Castillo</v>
      </c>
      <c r="P6503" s="9" t="str">
        <f>VLOOKUP('Consolidtaed Data'!$E3350,[1]Customers!$A:$B,2,0)</f>
        <v>Jeremy Wilson</v>
      </c>
      <c r="Q6503" s="11">
        <f>WEEKDAY('Consolidtaed Data'!$F3350)</f>
        <v>6</v>
      </c>
      <c r="R6503" s="9">
        <f>MONTH('Consolidtaed Data'!$F3350)</f>
        <v>9</v>
      </c>
      <c r="S6503" s="9" t="str">
        <f>TEXT(Table3[[#This Row],[Purchase Date]],"MMMM")</f>
        <v>May</v>
      </c>
      <c r="T6503" s="9">
        <f>YEAR('Consolidtaed Data'!$F3350)</f>
        <v>2020</v>
      </c>
    </row>
    <row r="6504" spans="1:20" x14ac:dyDescent="0.3">
      <c r="A6504" s="9" t="s">
        <v>7530</v>
      </c>
      <c r="B6504" s="9" t="s">
        <v>266</v>
      </c>
      <c r="C6504" s="9" t="s">
        <v>275</v>
      </c>
      <c r="D6504" s="9" t="s">
        <v>26</v>
      </c>
      <c r="E6504" s="9" t="s">
        <v>1362</v>
      </c>
      <c r="F6504" s="12">
        <v>44325</v>
      </c>
      <c r="G6504" s="12" t="str">
        <f>VLOOKUP(Table3[[#This Row],[Product ID]],[1]Products!$A:$G,2,0)</f>
        <v>Product 92</v>
      </c>
      <c r="H6504" s="22">
        <v>2</v>
      </c>
      <c r="I6504" s="9">
        <f>VLOOKUP('Consolidtaed Data'!$B3394,[1]Products!$A:$G,4,0)</f>
        <v>1812</v>
      </c>
      <c r="J6504" s="9">
        <f>VLOOKUP('Consolidtaed Data'!$B3394,[1]Products!$A:$G,3,0)</f>
        <v>1305</v>
      </c>
      <c r="K6504" s="9">
        <f>'Consolidtaed Data'!$J3394*'Consolidtaed Data'!$H3394</f>
        <v>1894</v>
      </c>
      <c r="L6504" s="9">
        <f>'Consolidtaed Data'!$I3394*'Consolidtaed Data'!$H3394</f>
        <v>2706</v>
      </c>
      <c r="M6504" s="9">
        <f>'Consolidtaed Data'!$L3394-'Consolidtaed Data'!$K3394</f>
        <v>837</v>
      </c>
      <c r="N6504" s="9" t="str">
        <f>VLOOKUP('Consolidtaed Data'!$C3394,[1]Locations!$A:$O,2,0)</f>
        <v>Santa Ana</v>
      </c>
      <c r="O6504" s="9" t="str">
        <f>VLOOKUP('Consolidtaed Data'!$D3394,'[1]Sales People'!$A:$B,2,0)</f>
        <v>Howard Gardner</v>
      </c>
      <c r="P6504" s="9" t="str">
        <f>VLOOKUP('Consolidtaed Data'!$E3394,[1]Customers!$A:$B,2,0)</f>
        <v>Kenneth Ryan</v>
      </c>
      <c r="Q6504" s="11">
        <f>WEEKDAY('Consolidtaed Data'!$F3394)</f>
        <v>1</v>
      </c>
      <c r="R6504" s="9">
        <f>MONTH('Consolidtaed Data'!$F3394)</f>
        <v>9</v>
      </c>
      <c r="S6504" s="9" t="str">
        <f>TEXT(Table3[[#This Row],[Purchase Date]],"MMMM")</f>
        <v>May</v>
      </c>
      <c r="T6504" s="9">
        <f>YEAR('Consolidtaed Data'!$F3394)</f>
        <v>2020</v>
      </c>
    </row>
    <row r="6505" spans="1:20" x14ac:dyDescent="0.3">
      <c r="A6505" s="9" t="s">
        <v>7531</v>
      </c>
      <c r="B6505" s="9" t="s">
        <v>338</v>
      </c>
      <c r="C6505" s="9" t="s">
        <v>357</v>
      </c>
      <c r="D6505" s="9" t="s">
        <v>100</v>
      </c>
      <c r="E6505" s="9" t="s">
        <v>788</v>
      </c>
      <c r="F6505" s="12">
        <v>44325</v>
      </c>
      <c r="G6505" s="12" t="str">
        <f>VLOOKUP(Table3[[#This Row],[Product ID]],[1]Products!$A:$G,2,0)</f>
        <v>Product 95</v>
      </c>
      <c r="H6505" s="22">
        <v>2</v>
      </c>
      <c r="I6505" s="9">
        <f>VLOOKUP('Consolidtaed Data'!$B3609,[1]Products!$A:$G,4,0)</f>
        <v>1798</v>
      </c>
      <c r="J6505" s="9">
        <f>VLOOKUP('Consolidtaed Data'!$B3609,[1]Products!$A:$G,3,0)</f>
        <v>971</v>
      </c>
      <c r="K6505" s="9">
        <f>'Consolidtaed Data'!$J3609*'Consolidtaed Data'!$H3609</f>
        <v>561</v>
      </c>
      <c r="L6505" s="9">
        <f>'Consolidtaed Data'!$I3609*'Consolidtaed Data'!$H3609</f>
        <v>684</v>
      </c>
      <c r="M6505" s="9">
        <f>'Consolidtaed Data'!$L3609-'Consolidtaed Data'!$K3609</f>
        <v>360</v>
      </c>
      <c r="N6505" s="9" t="str">
        <f>VLOOKUP('Consolidtaed Data'!$C3609,[1]Locations!$A:$O,2,0)</f>
        <v>Costa Mesa</v>
      </c>
      <c r="O6505" s="9" t="str">
        <f>VLOOKUP('Consolidtaed Data'!$D3609,'[1]Sales People'!$A:$B,2,0)</f>
        <v>Sean Miller</v>
      </c>
      <c r="P6505" s="9" t="str">
        <f>VLOOKUP('Consolidtaed Data'!$E3609,[1]Customers!$A:$B,2,0)</f>
        <v>Ralph Kelley</v>
      </c>
      <c r="Q6505" s="11">
        <f>WEEKDAY('Consolidtaed Data'!$F3609)</f>
        <v>2</v>
      </c>
      <c r="R6505" s="9">
        <f>MONTH('Consolidtaed Data'!$F3609)</f>
        <v>9</v>
      </c>
      <c r="S6505" s="9" t="str">
        <f>TEXT(Table3[[#This Row],[Purchase Date]],"MMMM")</f>
        <v>May</v>
      </c>
      <c r="T6505" s="9">
        <f>YEAR('Consolidtaed Data'!$F3609)</f>
        <v>2020</v>
      </c>
    </row>
    <row r="6506" spans="1:20" x14ac:dyDescent="0.3">
      <c r="A6506" s="9" t="s">
        <v>7532</v>
      </c>
      <c r="B6506" s="9" t="s">
        <v>156</v>
      </c>
      <c r="C6506" s="9" t="s">
        <v>331</v>
      </c>
      <c r="D6506" s="9" t="s">
        <v>26</v>
      </c>
      <c r="E6506" s="9" t="s">
        <v>511</v>
      </c>
      <c r="F6506" s="12">
        <v>44325</v>
      </c>
      <c r="G6506" s="12" t="str">
        <f>VLOOKUP(Table3[[#This Row],[Product ID]],[1]Products!$A:$G,2,0)</f>
        <v>Product 21</v>
      </c>
      <c r="H6506" s="22">
        <v>2</v>
      </c>
      <c r="I6506" s="9">
        <f>VLOOKUP('Consolidtaed Data'!$B3672,[1]Products!$A:$G,4,0)</f>
        <v>2091</v>
      </c>
      <c r="J6506" s="9">
        <f>VLOOKUP('Consolidtaed Data'!$B3672,[1]Products!$A:$G,3,0)</f>
        <v>1485</v>
      </c>
      <c r="K6506" s="9">
        <f>'Consolidtaed Data'!$J3672*'Consolidtaed Data'!$H3672</f>
        <v>1124</v>
      </c>
      <c r="L6506" s="9">
        <f>'Consolidtaed Data'!$I3672*'Consolidtaed Data'!$H3672</f>
        <v>1652</v>
      </c>
      <c r="M6506" s="9">
        <f>'Consolidtaed Data'!$L3672-'Consolidtaed Data'!$K3672</f>
        <v>383</v>
      </c>
      <c r="N6506" s="9" t="str">
        <f>VLOOKUP('Consolidtaed Data'!$C3672,[1]Locations!$A:$O,2,0)</f>
        <v>Fremont</v>
      </c>
      <c r="O6506" s="9" t="str">
        <f>VLOOKUP('Consolidtaed Data'!$D3672,'[1]Sales People'!$A:$B,2,0)</f>
        <v>Charles Harper</v>
      </c>
      <c r="P6506" s="9" t="str">
        <f>VLOOKUP('Consolidtaed Data'!$E3672,[1]Customers!$A:$B,2,0)</f>
        <v>Robert Murphy</v>
      </c>
      <c r="Q6506" s="11">
        <f>WEEKDAY('Consolidtaed Data'!$F3672)</f>
        <v>7</v>
      </c>
      <c r="R6506" s="9">
        <f>MONTH('Consolidtaed Data'!$F3672)</f>
        <v>9</v>
      </c>
      <c r="S6506" s="9" t="str">
        <f>TEXT(Table3[[#This Row],[Purchase Date]],"MMMM")</f>
        <v>May</v>
      </c>
      <c r="T6506" s="9">
        <f>YEAR('Consolidtaed Data'!$F3672)</f>
        <v>2020</v>
      </c>
    </row>
    <row r="6507" spans="1:20" x14ac:dyDescent="0.3">
      <c r="A6507" s="9" t="s">
        <v>7533</v>
      </c>
      <c r="B6507" s="9" t="s">
        <v>364</v>
      </c>
      <c r="C6507" s="9" t="s">
        <v>34</v>
      </c>
      <c r="D6507" s="9" t="s">
        <v>402</v>
      </c>
      <c r="E6507" s="9" t="s">
        <v>305</v>
      </c>
      <c r="F6507" s="12">
        <v>44326</v>
      </c>
      <c r="G6507" s="12" t="str">
        <f>VLOOKUP(Table3[[#This Row],[Product ID]],[1]Products!$A:$G,2,0)</f>
        <v>Product 45</v>
      </c>
      <c r="H6507" s="22">
        <v>3</v>
      </c>
      <c r="I6507" s="9">
        <f>VLOOKUP('Consolidtaed Data'!$B610,[1]Products!$A:$G,4,0)</f>
        <v>818</v>
      </c>
      <c r="J6507" s="9">
        <f>VLOOKUP('Consolidtaed Data'!$B610,[1]Products!$A:$G,3,0)</f>
        <v>450</v>
      </c>
      <c r="K6507" s="9">
        <f>'Consolidtaed Data'!$J610*'Consolidtaed Data'!$H610</f>
        <v>1820</v>
      </c>
      <c r="L6507" s="9">
        <f>'Consolidtaed Data'!$I610*'Consolidtaed Data'!$H610</f>
        <v>3196</v>
      </c>
      <c r="M6507" s="9">
        <f>'Consolidtaed Data'!$L610-'Consolidtaed Data'!$K610</f>
        <v>870</v>
      </c>
      <c r="N6507" s="9" t="str">
        <f>VLOOKUP('Consolidtaed Data'!$C610,[1]Locations!$A:$O,2,0)</f>
        <v>Elk Grove</v>
      </c>
      <c r="O6507" s="9" t="str">
        <f>VLOOKUP('Consolidtaed Data'!$D610,'[1]Sales People'!$A:$B,2,0)</f>
        <v>Larry Castillo</v>
      </c>
      <c r="P6507" s="9" t="str">
        <f>VLOOKUP('Consolidtaed Data'!$E610,[1]Customers!$A:$B,2,0)</f>
        <v>James Sullivan</v>
      </c>
      <c r="Q6507" s="11">
        <f>WEEKDAY('Consolidtaed Data'!$F610)</f>
        <v>5</v>
      </c>
      <c r="R6507" s="9">
        <f>MONTH('Consolidtaed Data'!$F610)</f>
        <v>2</v>
      </c>
      <c r="S6507" s="9" t="str">
        <f>TEXT(Table3[[#This Row],[Purchase Date]],"MMMM")</f>
        <v>May</v>
      </c>
      <c r="T6507" s="9">
        <f>YEAR('Consolidtaed Data'!$F610)</f>
        <v>2020</v>
      </c>
    </row>
    <row r="6508" spans="1:20" x14ac:dyDescent="0.3">
      <c r="A6508" s="9" t="s">
        <v>7534</v>
      </c>
      <c r="B6508" s="9" t="s">
        <v>168</v>
      </c>
      <c r="C6508" s="9" t="s">
        <v>30</v>
      </c>
      <c r="D6508" s="9" t="s">
        <v>229</v>
      </c>
      <c r="E6508" s="9" t="s">
        <v>1105</v>
      </c>
      <c r="F6508" s="12">
        <v>44326</v>
      </c>
      <c r="G6508" s="12" t="str">
        <f>VLOOKUP(Table3[[#This Row],[Product ID]],[1]Products!$A:$G,2,0)</f>
        <v>Product 26</v>
      </c>
      <c r="H6508" s="22">
        <v>2</v>
      </c>
      <c r="I6508" s="9">
        <f>VLOOKUP('Consolidtaed Data'!$B775,[1]Products!$A:$G,4,0)</f>
        <v>771</v>
      </c>
      <c r="J6508" s="9">
        <f>VLOOKUP('Consolidtaed Data'!$B775,[1]Products!$A:$G,3,0)</f>
        <v>648</v>
      </c>
      <c r="K6508" s="9">
        <f>'Consolidtaed Data'!$J775*'Consolidtaed Data'!$H775</f>
        <v>584</v>
      </c>
      <c r="L6508" s="9">
        <f>'Consolidtaed Data'!$I775*'Consolidtaed Data'!$H775</f>
        <v>913</v>
      </c>
      <c r="M6508" s="9">
        <f>'Consolidtaed Data'!$L775-'Consolidtaed Data'!$K775</f>
        <v>2511</v>
      </c>
      <c r="N6508" s="9" t="str">
        <f>VLOOKUP('Consolidtaed Data'!$C775,[1]Locations!$A:$O,2,0)</f>
        <v>San Diego</v>
      </c>
      <c r="O6508" s="9" t="str">
        <f>VLOOKUP('Consolidtaed Data'!$D775,'[1]Sales People'!$A:$B,2,0)</f>
        <v>Roger Ramos</v>
      </c>
      <c r="P6508" s="9" t="str">
        <f>VLOOKUP('Consolidtaed Data'!$E775,[1]Customers!$A:$B,2,0)</f>
        <v>Stephen Webb</v>
      </c>
      <c r="Q6508" s="11">
        <f>WEEKDAY('Consolidtaed Data'!$F775)</f>
        <v>1</v>
      </c>
      <c r="R6508" s="9">
        <f>MONTH('Consolidtaed Data'!$F775)</f>
        <v>2</v>
      </c>
      <c r="S6508" s="9" t="str">
        <f>TEXT(Table3[[#This Row],[Purchase Date]],"MMMM")</f>
        <v>May</v>
      </c>
      <c r="T6508" s="9">
        <f>YEAR('Consolidtaed Data'!$F775)</f>
        <v>2020</v>
      </c>
    </row>
    <row r="6509" spans="1:20" x14ac:dyDescent="0.3">
      <c r="A6509" s="9" t="s">
        <v>7535</v>
      </c>
      <c r="B6509" s="9" t="s">
        <v>311</v>
      </c>
      <c r="C6509" s="9" t="s">
        <v>196</v>
      </c>
      <c r="D6509" s="9" t="s">
        <v>153</v>
      </c>
      <c r="E6509" s="9" t="s">
        <v>1529</v>
      </c>
      <c r="F6509" s="12">
        <v>44326</v>
      </c>
      <c r="G6509" s="12" t="str">
        <f>VLOOKUP(Table3[[#This Row],[Product ID]],[1]Products!$A:$G,2,0)</f>
        <v>Product 33</v>
      </c>
      <c r="H6509" s="22">
        <v>1</v>
      </c>
      <c r="I6509" s="9">
        <f>VLOOKUP('Consolidtaed Data'!$B1305,[1]Products!$A:$G,4,0)</f>
        <v>368</v>
      </c>
      <c r="J6509" s="9">
        <f>VLOOKUP('Consolidtaed Data'!$B1305,[1]Products!$A:$G,3,0)</f>
        <v>294</v>
      </c>
      <c r="K6509" s="9">
        <f>'Consolidtaed Data'!$J1305*'Consolidtaed Data'!$H1305</f>
        <v>183</v>
      </c>
      <c r="L6509" s="9">
        <f>'Consolidtaed Data'!$I1305*'Consolidtaed Data'!$H1305</f>
        <v>285</v>
      </c>
      <c r="M6509" s="9">
        <f>'Consolidtaed Data'!$L1305-'Consolidtaed Data'!$K1305</f>
        <v>496</v>
      </c>
      <c r="N6509" s="9" t="str">
        <f>VLOOKUP('Consolidtaed Data'!$C1305,[1]Locations!$A:$O,2,0)</f>
        <v>Jurupa Valley</v>
      </c>
      <c r="O6509" s="9" t="str">
        <f>VLOOKUP('Consolidtaed Data'!$D1305,'[1]Sales People'!$A:$B,2,0)</f>
        <v>Roger Ramos</v>
      </c>
      <c r="P6509" s="9" t="str">
        <f>VLOOKUP('Consolidtaed Data'!$E1305,[1]Customers!$A:$B,2,0)</f>
        <v>Juan Harvey</v>
      </c>
      <c r="Q6509" s="11">
        <f>WEEKDAY('Consolidtaed Data'!$F1305)</f>
        <v>1</v>
      </c>
      <c r="R6509" s="9">
        <f>MONTH('Consolidtaed Data'!$F1305)</f>
        <v>4</v>
      </c>
      <c r="S6509" s="9" t="str">
        <f>TEXT(Table3[[#This Row],[Purchase Date]],"MMMM")</f>
        <v>May</v>
      </c>
      <c r="T6509" s="9">
        <f>YEAR('Consolidtaed Data'!$F1305)</f>
        <v>2020</v>
      </c>
    </row>
    <row r="6510" spans="1:20" x14ac:dyDescent="0.3">
      <c r="A6510" s="9" t="s">
        <v>7536</v>
      </c>
      <c r="B6510" s="9" t="s">
        <v>116</v>
      </c>
      <c r="C6510" s="9" t="s">
        <v>99</v>
      </c>
      <c r="D6510" s="9" t="s">
        <v>26</v>
      </c>
      <c r="E6510" s="9" t="s">
        <v>900</v>
      </c>
      <c r="F6510" s="12">
        <v>44326</v>
      </c>
      <c r="G6510" s="12" t="str">
        <f>VLOOKUP(Table3[[#This Row],[Product ID]],[1]Products!$A:$G,2,0)</f>
        <v>Product 55</v>
      </c>
      <c r="H6510" s="22">
        <v>1</v>
      </c>
      <c r="I6510" s="9">
        <f>VLOOKUP('Consolidtaed Data'!$B1762,[1]Products!$A:$G,4,0)</f>
        <v>127</v>
      </c>
      <c r="J6510" s="9">
        <f>VLOOKUP('Consolidtaed Data'!$B1762,[1]Products!$A:$G,3,0)</f>
        <v>79</v>
      </c>
      <c r="K6510" s="9">
        <f>'Consolidtaed Data'!$J1762*'Consolidtaed Data'!$H1762</f>
        <v>1742</v>
      </c>
      <c r="L6510" s="9">
        <f>'Consolidtaed Data'!$I1762*'Consolidtaed Data'!$H1762</f>
        <v>3416</v>
      </c>
      <c r="M6510" s="9">
        <f>'Consolidtaed Data'!$L1762-'Consolidtaed Data'!$K1762</f>
        <v>204</v>
      </c>
      <c r="N6510" s="9" t="str">
        <f>VLOOKUP('Consolidtaed Data'!$C1762,[1]Locations!$A:$O,2,0)</f>
        <v>Lancaster</v>
      </c>
      <c r="O6510" s="9" t="str">
        <f>VLOOKUP('Consolidtaed Data'!$D1762,'[1]Sales People'!$A:$B,2,0)</f>
        <v>Martin Perry</v>
      </c>
      <c r="P6510" s="9" t="str">
        <f>VLOOKUP('Consolidtaed Data'!$E1762,[1]Customers!$A:$B,2,0)</f>
        <v>Russell Boyd</v>
      </c>
      <c r="Q6510" s="11">
        <f>WEEKDAY('Consolidtaed Data'!$F1762)</f>
        <v>6</v>
      </c>
      <c r="R6510" s="9">
        <f>MONTH('Consolidtaed Data'!$F1762)</f>
        <v>5</v>
      </c>
      <c r="S6510" s="9" t="str">
        <f>TEXT(Table3[[#This Row],[Purchase Date]],"MMMM")</f>
        <v>May</v>
      </c>
      <c r="T6510" s="9">
        <f>YEAR('Consolidtaed Data'!$F1762)</f>
        <v>2020</v>
      </c>
    </row>
    <row r="6511" spans="1:20" x14ac:dyDescent="0.3">
      <c r="A6511" s="9" t="s">
        <v>7537</v>
      </c>
      <c r="B6511" s="9" t="s">
        <v>148</v>
      </c>
      <c r="C6511" s="9" t="s">
        <v>8</v>
      </c>
      <c r="D6511" s="9" t="s">
        <v>127</v>
      </c>
      <c r="E6511" s="9" t="s">
        <v>2587</v>
      </c>
      <c r="F6511" s="12">
        <v>44326</v>
      </c>
      <c r="G6511" s="12" t="str">
        <f>VLOOKUP(Table3[[#This Row],[Product ID]],[1]Products!$A:$G,2,0)</f>
        <v>Product 16</v>
      </c>
      <c r="H6511" s="22">
        <v>1</v>
      </c>
      <c r="I6511" s="9">
        <f>VLOOKUP('Consolidtaed Data'!$B1818,[1]Products!$A:$G,4,0)</f>
        <v>603</v>
      </c>
      <c r="J6511" s="9">
        <f>VLOOKUP('Consolidtaed Data'!$B1818,[1]Products!$A:$G,3,0)</f>
        <v>416</v>
      </c>
      <c r="K6511" s="9">
        <f>'Consolidtaed Data'!$J1818*'Consolidtaed Data'!$H1818</f>
        <v>1108</v>
      </c>
      <c r="L6511" s="9">
        <f>'Consolidtaed Data'!$I1818*'Consolidtaed Data'!$H1818</f>
        <v>1351</v>
      </c>
      <c r="M6511" s="9">
        <f>'Consolidtaed Data'!$L1818-'Consolidtaed Data'!$K1818</f>
        <v>530</v>
      </c>
      <c r="N6511" s="9" t="str">
        <f>VLOOKUP('Consolidtaed Data'!$C1818,[1]Locations!$A:$O,2,0)</f>
        <v>Downey</v>
      </c>
      <c r="O6511" s="9" t="str">
        <f>VLOOKUP('Consolidtaed Data'!$D1818,'[1]Sales People'!$A:$B,2,0)</f>
        <v>Jeremy Mendoza</v>
      </c>
      <c r="P6511" s="9" t="str">
        <f>VLOOKUP('Consolidtaed Data'!$E1818,[1]Customers!$A:$B,2,0)</f>
        <v>George Stanley</v>
      </c>
      <c r="Q6511" s="11">
        <f>WEEKDAY('Consolidtaed Data'!$F1818)</f>
        <v>3</v>
      </c>
      <c r="R6511" s="9">
        <f>MONTH('Consolidtaed Data'!$F1818)</f>
        <v>5</v>
      </c>
      <c r="S6511" s="9" t="str">
        <f>TEXT(Table3[[#This Row],[Purchase Date]],"MMMM")</f>
        <v>May</v>
      </c>
      <c r="T6511" s="9">
        <f>YEAR('Consolidtaed Data'!$F1818)</f>
        <v>2020</v>
      </c>
    </row>
    <row r="6512" spans="1:20" x14ac:dyDescent="0.3">
      <c r="A6512" s="9" t="s">
        <v>7538</v>
      </c>
      <c r="B6512" s="9" t="s">
        <v>252</v>
      </c>
      <c r="C6512" s="9" t="s">
        <v>16</v>
      </c>
      <c r="D6512" s="9" t="s">
        <v>113</v>
      </c>
      <c r="E6512" s="9" t="s">
        <v>667</v>
      </c>
      <c r="F6512" s="12">
        <v>44326</v>
      </c>
      <c r="G6512" s="12" t="str">
        <f>VLOOKUP(Table3[[#This Row],[Product ID]],[1]Products!$A:$G,2,0)</f>
        <v>Product 81</v>
      </c>
      <c r="H6512" s="22">
        <v>2</v>
      </c>
      <c r="I6512" s="9">
        <f>VLOOKUP('Consolidtaed Data'!$B1830,[1]Products!$A:$G,4,0)</f>
        <v>1587</v>
      </c>
      <c r="J6512" s="9">
        <f>VLOOKUP('Consolidtaed Data'!$B1830,[1]Products!$A:$G,3,0)</f>
        <v>1301</v>
      </c>
      <c r="K6512" s="9">
        <f>'Consolidtaed Data'!$J1830*'Consolidtaed Data'!$H1830</f>
        <v>513</v>
      </c>
      <c r="L6512" s="9">
        <f>'Consolidtaed Data'!$I1830*'Consolidtaed Data'!$H1830</f>
        <v>651</v>
      </c>
      <c r="M6512" s="9">
        <f>'Consolidtaed Data'!$L1830-'Consolidtaed Data'!$K1830</f>
        <v>246</v>
      </c>
      <c r="N6512" s="9" t="str">
        <f>VLOOKUP('Consolidtaed Data'!$C1830,[1]Locations!$A:$O,2,0)</f>
        <v>Norwalk</v>
      </c>
      <c r="O6512" s="9" t="str">
        <f>VLOOKUP('Consolidtaed Data'!$D1830,'[1]Sales People'!$A:$B,2,0)</f>
        <v>Justin Lynch</v>
      </c>
      <c r="P6512" s="9" t="str">
        <f>VLOOKUP('Consolidtaed Data'!$E1830,[1]Customers!$A:$B,2,0)</f>
        <v>Joe Hanson</v>
      </c>
      <c r="Q6512" s="11">
        <f>WEEKDAY('Consolidtaed Data'!$F1830)</f>
        <v>4</v>
      </c>
      <c r="R6512" s="9">
        <f>MONTH('Consolidtaed Data'!$F1830)</f>
        <v>5</v>
      </c>
      <c r="S6512" s="9" t="str">
        <f>TEXT(Table3[[#This Row],[Purchase Date]],"MMMM")</f>
        <v>May</v>
      </c>
      <c r="T6512" s="9">
        <f>YEAR('Consolidtaed Data'!$F1830)</f>
        <v>2020</v>
      </c>
    </row>
    <row r="6513" spans="1:20" x14ac:dyDescent="0.3">
      <c r="A6513" s="9" t="s">
        <v>7539</v>
      </c>
      <c r="B6513" s="9" t="s">
        <v>172</v>
      </c>
      <c r="C6513" s="9" t="s">
        <v>472</v>
      </c>
      <c r="D6513" s="9" t="s">
        <v>100</v>
      </c>
      <c r="E6513" s="9" t="s">
        <v>939</v>
      </c>
      <c r="F6513" s="12">
        <v>44326</v>
      </c>
      <c r="G6513" s="12" t="str">
        <f>VLOOKUP(Table3[[#This Row],[Product ID]],[1]Products!$A:$G,2,0)</f>
        <v>Product 4</v>
      </c>
      <c r="H6513" s="22">
        <v>1</v>
      </c>
      <c r="I6513" s="9">
        <f>VLOOKUP('Consolidtaed Data'!$B1943,[1]Products!$A:$G,4,0)</f>
        <v>1725</v>
      </c>
      <c r="J6513" s="9">
        <f>VLOOKUP('Consolidtaed Data'!$B1943,[1]Products!$A:$G,3,0)</f>
        <v>1363</v>
      </c>
      <c r="K6513" s="9">
        <f>'Consolidtaed Data'!$J1943*'Consolidtaed Data'!$H1943</f>
        <v>832</v>
      </c>
      <c r="L6513" s="9">
        <f>'Consolidtaed Data'!$I1943*'Consolidtaed Data'!$H1943</f>
        <v>1206</v>
      </c>
      <c r="M6513" s="9">
        <f>'Consolidtaed Data'!$L1943-'Consolidtaed Data'!$K1943</f>
        <v>1053</v>
      </c>
      <c r="N6513" s="9" t="str">
        <f>VLOOKUP('Consolidtaed Data'!$C1943,[1]Locations!$A:$O,2,0)</f>
        <v>Modesto</v>
      </c>
      <c r="O6513" s="9" t="str">
        <f>VLOOKUP('Consolidtaed Data'!$D1943,'[1]Sales People'!$A:$B,2,0)</f>
        <v>Carl Elliott</v>
      </c>
      <c r="P6513" s="9" t="str">
        <f>VLOOKUP('Consolidtaed Data'!$E1943,[1]Customers!$A:$B,2,0)</f>
        <v>Jack Howell</v>
      </c>
      <c r="Q6513" s="11">
        <f>WEEKDAY('Consolidtaed Data'!$F1943)</f>
        <v>5</v>
      </c>
      <c r="R6513" s="9">
        <f>MONTH('Consolidtaed Data'!$F1943)</f>
        <v>5</v>
      </c>
      <c r="S6513" s="9" t="str">
        <f>TEXT(Table3[[#This Row],[Purchase Date]],"MMMM")</f>
        <v>May</v>
      </c>
      <c r="T6513" s="9">
        <f>YEAR('Consolidtaed Data'!$F1943)</f>
        <v>2020</v>
      </c>
    </row>
    <row r="6514" spans="1:20" x14ac:dyDescent="0.3">
      <c r="A6514" s="9" t="s">
        <v>7540</v>
      </c>
      <c r="B6514" s="9" t="s">
        <v>415</v>
      </c>
      <c r="C6514" s="9" t="s">
        <v>344</v>
      </c>
      <c r="D6514" s="9" t="s">
        <v>206</v>
      </c>
      <c r="E6514" s="9" t="s">
        <v>894</v>
      </c>
      <c r="F6514" s="12">
        <v>44326</v>
      </c>
      <c r="G6514" s="12" t="str">
        <f>VLOOKUP(Table3[[#This Row],[Product ID]],[1]Products!$A:$G,2,0)</f>
        <v>Product 18</v>
      </c>
      <c r="H6514" s="22">
        <v>3</v>
      </c>
      <c r="I6514" s="9">
        <f>VLOOKUP('Consolidtaed Data'!$B2282,[1]Products!$A:$G,4,0)</f>
        <v>913</v>
      </c>
      <c r="J6514" s="9">
        <f>VLOOKUP('Consolidtaed Data'!$B2282,[1]Products!$A:$G,3,0)</f>
        <v>584</v>
      </c>
      <c r="K6514" s="9">
        <f>'Consolidtaed Data'!$J2282*'Consolidtaed Data'!$H2282</f>
        <v>79</v>
      </c>
      <c r="L6514" s="9">
        <f>'Consolidtaed Data'!$I2282*'Consolidtaed Data'!$H2282</f>
        <v>127</v>
      </c>
      <c r="M6514" s="9">
        <f>'Consolidtaed Data'!$L2282-'Consolidtaed Data'!$K2282</f>
        <v>1212</v>
      </c>
      <c r="N6514" s="9" t="str">
        <f>VLOOKUP('Consolidtaed Data'!$C2282,[1]Locations!$A:$O,2,0)</f>
        <v>Norwalk</v>
      </c>
      <c r="O6514" s="9" t="str">
        <f>VLOOKUP('Consolidtaed Data'!$D2282,'[1]Sales People'!$A:$B,2,0)</f>
        <v>Brian Thomas</v>
      </c>
      <c r="P6514" s="9" t="str">
        <f>VLOOKUP('Consolidtaed Data'!$E2282,[1]Customers!$A:$B,2,0)</f>
        <v>Michael Thomas</v>
      </c>
      <c r="Q6514" s="11">
        <f>WEEKDAY('Consolidtaed Data'!$F2282)</f>
        <v>3</v>
      </c>
      <c r="R6514" s="9">
        <f>MONTH('Consolidtaed Data'!$F2282)</f>
        <v>6</v>
      </c>
      <c r="S6514" s="9" t="str">
        <f>TEXT(Table3[[#This Row],[Purchase Date]],"MMMM")</f>
        <v>May</v>
      </c>
      <c r="T6514" s="9">
        <f>YEAR('Consolidtaed Data'!$F2282)</f>
        <v>2020</v>
      </c>
    </row>
    <row r="6515" spans="1:20" x14ac:dyDescent="0.3">
      <c r="A6515" s="9" t="s">
        <v>7541</v>
      </c>
      <c r="B6515" s="9" t="s">
        <v>266</v>
      </c>
      <c r="C6515" s="9" t="s">
        <v>347</v>
      </c>
      <c r="D6515" s="9" t="s">
        <v>326</v>
      </c>
      <c r="E6515" s="9" t="s">
        <v>1580</v>
      </c>
      <c r="F6515" s="12">
        <v>44326</v>
      </c>
      <c r="G6515" s="12" t="str">
        <f>VLOOKUP(Table3[[#This Row],[Product ID]],[1]Products!$A:$G,2,0)</f>
        <v>Product 92</v>
      </c>
      <c r="H6515" s="22">
        <v>1</v>
      </c>
      <c r="I6515" s="9">
        <f>VLOOKUP('Consolidtaed Data'!$B2631,[1]Products!$A:$G,4,0)</f>
        <v>400</v>
      </c>
      <c r="J6515" s="9">
        <f>VLOOKUP('Consolidtaed Data'!$B2631,[1]Products!$A:$G,3,0)</f>
        <v>208</v>
      </c>
      <c r="K6515" s="9">
        <f>'Consolidtaed Data'!$J2631*'Consolidtaed Data'!$H2631</f>
        <v>2440</v>
      </c>
      <c r="L6515" s="9">
        <f>'Consolidtaed Data'!$I2631*'Consolidtaed Data'!$H2631</f>
        <v>3342</v>
      </c>
      <c r="M6515" s="9">
        <f>'Consolidtaed Data'!$L2631-'Consolidtaed Data'!$K2631</f>
        <v>1100</v>
      </c>
      <c r="N6515" s="9" t="str">
        <f>VLOOKUP('Consolidtaed Data'!$C2631,[1]Locations!$A:$O,2,0)</f>
        <v>Oxnard</v>
      </c>
      <c r="O6515" s="9" t="str">
        <f>VLOOKUP('Consolidtaed Data'!$D2631,'[1]Sales People'!$A:$B,2,0)</f>
        <v>Kenneth Bradley</v>
      </c>
      <c r="P6515" s="9" t="str">
        <f>VLOOKUP('Consolidtaed Data'!$E2631,[1]Customers!$A:$B,2,0)</f>
        <v>Jonathan Bowman</v>
      </c>
      <c r="Q6515" s="11">
        <f>WEEKDAY('Consolidtaed Data'!$F2631)</f>
        <v>7</v>
      </c>
      <c r="R6515" s="9">
        <f>MONTH('Consolidtaed Data'!$F2631)</f>
        <v>7</v>
      </c>
      <c r="S6515" s="9" t="str">
        <f>TEXT(Table3[[#This Row],[Purchase Date]],"MMMM")</f>
        <v>May</v>
      </c>
      <c r="T6515" s="9">
        <f>YEAR('Consolidtaed Data'!$F2631)</f>
        <v>2020</v>
      </c>
    </row>
    <row r="6516" spans="1:20" x14ac:dyDescent="0.3">
      <c r="A6516" s="9" t="s">
        <v>7542</v>
      </c>
      <c r="B6516" s="9" t="s">
        <v>85</v>
      </c>
      <c r="C6516" s="9" t="s">
        <v>178</v>
      </c>
      <c r="D6516" s="9" t="s">
        <v>127</v>
      </c>
      <c r="E6516" s="9" t="s">
        <v>2672</v>
      </c>
      <c r="F6516" s="12">
        <v>44326</v>
      </c>
      <c r="G6516" s="12" t="str">
        <f>VLOOKUP(Table3[[#This Row],[Product ID]],[1]Products!$A:$G,2,0)</f>
        <v>Product 93</v>
      </c>
      <c r="H6516" s="22">
        <v>3</v>
      </c>
      <c r="I6516" s="9">
        <f>VLOOKUP('Consolidtaed Data'!$B2884,[1]Products!$A:$G,4,0)</f>
        <v>1467</v>
      </c>
      <c r="J6516" s="9">
        <f>VLOOKUP('Consolidtaed Data'!$B2884,[1]Products!$A:$G,3,0)</f>
        <v>807</v>
      </c>
      <c r="K6516" s="9">
        <f>'Consolidtaed Data'!$J2884*'Consolidtaed Data'!$H2884</f>
        <v>269</v>
      </c>
      <c r="L6516" s="9">
        <f>'Consolidtaed Data'!$I2884*'Consolidtaed Data'!$H2884</f>
        <v>368</v>
      </c>
      <c r="M6516" s="9">
        <f>'Consolidtaed Data'!$L2884-'Consolidtaed Data'!$K2884</f>
        <v>408</v>
      </c>
      <c r="N6516" s="9" t="str">
        <f>VLOOKUP('Consolidtaed Data'!$C2884,[1]Locations!$A:$O,2,0)</f>
        <v>Chula Vista</v>
      </c>
      <c r="O6516" s="9" t="str">
        <f>VLOOKUP('Consolidtaed Data'!$D2884,'[1]Sales People'!$A:$B,2,0)</f>
        <v>Henry Nelson</v>
      </c>
      <c r="P6516" s="9" t="str">
        <f>VLOOKUP('Consolidtaed Data'!$E2884,[1]Customers!$A:$B,2,0)</f>
        <v>Clarence Grant</v>
      </c>
      <c r="Q6516" s="11">
        <f>WEEKDAY('Consolidtaed Data'!$F2884)</f>
        <v>5</v>
      </c>
      <c r="R6516" s="9">
        <f>MONTH('Consolidtaed Data'!$F2884)</f>
        <v>7</v>
      </c>
      <c r="S6516" s="9" t="str">
        <f>TEXT(Table3[[#This Row],[Purchase Date]],"MMMM")</f>
        <v>May</v>
      </c>
      <c r="T6516" s="9">
        <f>YEAR('Consolidtaed Data'!$F2884)</f>
        <v>2020</v>
      </c>
    </row>
    <row r="6517" spans="1:20" x14ac:dyDescent="0.3">
      <c r="A6517" s="9" t="s">
        <v>7543</v>
      </c>
      <c r="B6517" s="9" t="s">
        <v>89</v>
      </c>
      <c r="C6517" s="9" t="s">
        <v>205</v>
      </c>
      <c r="D6517" s="9" t="s">
        <v>402</v>
      </c>
      <c r="E6517" s="9" t="s">
        <v>1278</v>
      </c>
      <c r="F6517" s="12">
        <v>44326</v>
      </c>
      <c r="G6517" s="12" t="str">
        <f>VLOOKUP(Table3[[#This Row],[Product ID]],[1]Products!$A:$G,2,0)</f>
        <v>Product 64</v>
      </c>
      <c r="H6517" s="22">
        <v>2</v>
      </c>
      <c r="I6517" s="9">
        <f>VLOOKUP('Consolidtaed Data'!$B3492,[1]Products!$A:$G,4,0)</f>
        <v>378</v>
      </c>
      <c r="J6517" s="9">
        <f>VLOOKUP('Consolidtaed Data'!$B3492,[1]Products!$A:$G,3,0)</f>
        <v>291</v>
      </c>
      <c r="K6517" s="9">
        <f>'Consolidtaed Data'!$J3492*'Consolidtaed Data'!$H3492</f>
        <v>455</v>
      </c>
      <c r="L6517" s="9">
        <f>'Consolidtaed Data'!$I3492*'Consolidtaed Data'!$H3492</f>
        <v>799</v>
      </c>
      <c r="M6517" s="9">
        <f>'Consolidtaed Data'!$L3492-'Consolidtaed Data'!$K3492</f>
        <v>855</v>
      </c>
      <c r="N6517" s="9" t="str">
        <f>VLOOKUP('Consolidtaed Data'!$C3492,[1]Locations!$A:$O,2,0)</f>
        <v>Temecula</v>
      </c>
      <c r="O6517" s="9" t="str">
        <f>VLOOKUP('Consolidtaed Data'!$D3492,'[1]Sales People'!$A:$B,2,0)</f>
        <v>Brian Thomas</v>
      </c>
      <c r="P6517" s="9" t="str">
        <f>VLOOKUP('Consolidtaed Data'!$E3492,[1]Customers!$A:$B,2,0)</f>
        <v>Bruce Hamilton</v>
      </c>
      <c r="Q6517" s="11">
        <f>WEEKDAY('Consolidtaed Data'!$F3492)</f>
        <v>7</v>
      </c>
      <c r="R6517" s="9">
        <f>MONTH('Consolidtaed Data'!$F3492)</f>
        <v>9</v>
      </c>
      <c r="S6517" s="9" t="str">
        <f>TEXT(Table3[[#This Row],[Purchase Date]],"MMMM")</f>
        <v>May</v>
      </c>
      <c r="T6517" s="9">
        <f>YEAR('Consolidtaed Data'!$F3492)</f>
        <v>2020</v>
      </c>
    </row>
    <row r="6518" spans="1:20" x14ac:dyDescent="0.3">
      <c r="A6518" s="9" t="s">
        <v>7544</v>
      </c>
      <c r="B6518" s="9" t="s">
        <v>33</v>
      </c>
      <c r="C6518" s="9" t="s">
        <v>50</v>
      </c>
      <c r="D6518" s="9" t="s">
        <v>235</v>
      </c>
      <c r="E6518" s="9" t="s">
        <v>461</v>
      </c>
      <c r="F6518" s="12">
        <v>44327</v>
      </c>
      <c r="G6518" s="12" t="str">
        <f>VLOOKUP(Table3[[#This Row],[Product ID]],[1]Products!$A:$G,2,0)</f>
        <v>Product 29</v>
      </c>
      <c r="H6518" s="22">
        <v>1</v>
      </c>
      <c r="I6518" s="9">
        <f>VLOOKUP('Consolidtaed Data'!$B608,[1]Products!$A:$G,4,0)</f>
        <v>2396</v>
      </c>
      <c r="J6518" s="9">
        <f>VLOOKUP('Consolidtaed Data'!$B608,[1]Products!$A:$G,3,0)</f>
        <v>1965</v>
      </c>
      <c r="K6518" s="9">
        <f>'Consolidtaed Data'!$J608*'Consolidtaed Data'!$H608</f>
        <v>1924</v>
      </c>
      <c r="L6518" s="9">
        <f>'Consolidtaed Data'!$I608*'Consolidtaed Data'!$H608</f>
        <v>2828</v>
      </c>
      <c r="M6518" s="9">
        <f>'Consolidtaed Data'!$L608-'Consolidtaed Data'!$K608</f>
        <v>383</v>
      </c>
      <c r="N6518" s="9" t="str">
        <f>VLOOKUP('Consolidtaed Data'!$C608,[1]Locations!$A:$O,2,0)</f>
        <v>Fullerton</v>
      </c>
      <c r="O6518" s="9" t="str">
        <f>VLOOKUP('Consolidtaed Data'!$D608,'[1]Sales People'!$A:$B,2,0)</f>
        <v>Carl Elliott</v>
      </c>
      <c r="P6518" s="9" t="str">
        <f>VLOOKUP('Consolidtaed Data'!$E608,[1]Customers!$A:$B,2,0)</f>
        <v>Gregory Welch</v>
      </c>
      <c r="Q6518" s="11">
        <f>WEEKDAY('Consolidtaed Data'!$F608)</f>
        <v>4</v>
      </c>
      <c r="R6518" s="9">
        <f>MONTH('Consolidtaed Data'!$F608)</f>
        <v>2</v>
      </c>
      <c r="S6518" s="9" t="str">
        <f>TEXT(Table3[[#This Row],[Purchase Date]],"MMMM")</f>
        <v>May</v>
      </c>
      <c r="T6518" s="9">
        <f>YEAR('Consolidtaed Data'!$F608)</f>
        <v>2020</v>
      </c>
    </row>
    <row r="6519" spans="1:20" x14ac:dyDescent="0.3">
      <c r="A6519" s="9" t="s">
        <v>7545</v>
      </c>
      <c r="B6519" s="9" t="s">
        <v>177</v>
      </c>
      <c r="C6519" s="9" t="s">
        <v>55</v>
      </c>
      <c r="D6519" s="9" t="s">
        <v>193</v>
      </c>
      <c r="E6519" s="9" t="s">
        <v>1384</v>
      </c>
      <c r="F6519" s="12">
        <v>44327</v>
      </c>
      <c r="G6519" s="12" t="str">
        <f>VLOOKUP(Table3[[#This Row],[Product ID]],[1]Products!$A:$G,2,0)</f>
        <v>Product 5</v>
      </c>
      <c r="H6519" s="22">
        <v>1</v>
      </c>
      <c r="I6519" s="9">
        <f>VLOOKUP('Consolidtaed Data'!$B727,[1]Products!$A:$G,4,0)</f>
        <v>1587</v>
      </c>
      <c r="J6519" s="9">
        <f>VLOOKUP('Consolidtaed Data'!$B727,[1]Products!$A:$G,3,0)</f>
        <v>1301</v>
      </c>
      <c r="K6519" s="9">
        <f>'Consolidtaed Data'!$J727*'Consolidtaed Data'!$H727</f>
        <v>79</v>
      </c>
      <c r="L6519" s="9">
        <f>'Consolidtaed Data'!$I727*'Consolidtaed Data'!$H727</f>
        <v>127</v>
      </c>
      <c r="M6519" s="9">
        <f>'Consolidtaed Data'!$L727-'Consolidtaed Data'!$K727</f>
        <v>837</v>
      </c>
      <c r="N6519" s="9" t="str">
        <f>VLOOKUP('Consolidtaed Data'!$C727,[1]Locations!$A:$O,2,0)</f>
        <v>San Jose</v>
      </c>
      <c r="O6519" s="9" t="str">
        <f>VLOOKUP('Consolidtaed Data'!$D727,'[1]Sales People'!$A:$B,2,0)</f>
        <v>Walter Cook</v>
      </c>
      <c r="P6519" s="9" t="str">
        <f>VLOOKUP('Consolidtaed Data'!$E727,[1]Customers!$A:$B,2,0)</f>
        <v>Roy West</v>
      </c>
      <c r="Q6519" s="11">
        <f>WEEKDAY('Consolidtaed Data'!$F727)</f>
        <v>4</v>
      </c>
      <c r="R6519" s="9">
        <f>MONTH('Consolidtaed Data'!$F727)</f>
        <v>2</v>
      </c>
      <c r="S6519" s="9" t="str">
        <f>TEXT(Table3[[#This Row],[Purchase Date]],"MMMM")</f>
        <v>May</v>
      </c>
      <c r="T6519" s="9">
        <f>YEAR('Consolidtaed Data'!$F727)</f>
        <v>2020</v>
      </c>
    </row>
    <row r="6520" spans="1:20" x14ac:dyDescent="0.3">
      <c r="A6520" s="9" t="s">
        <v>7546</v>
      </c>
      <c r="B6520" s="9" t="s">
        <v>294</v>
      </c>
      <c r="C6520" s="9" t="s">
        <v>469</v>
      </c>
      <c r="D6520" s="9" t="s">
        <v>229</v>
      </c>
      <c r="E6520" s="9" t="s">
        <v>1597</v>
      </c>
      <c r="F6520" s="12">
        <v>44327</v>
      </c>
      <c r="G6520" s="12" t="str">
        <f>VLOOKUP(Table3[[#This Row],[Product ID]],[1]Products!$A:$G,2,0)</f>
        <v>Product 51</v>
      </c>
      <c r="H6520" s="22">
        <v>1</v>
      </c>
      <c r="I6520" s="9">
        <f>VLOOKUP('Consolidtaed Data'!$B769,[1]Products!$A:$G,4,0)</f>
        <v>315</v>
      </c>
      <c r="J6520" s="9">
        <f>VLOOKUP('Consolidtaed Data'!$B769,[1]Products!$A:$G,3,0)</f>
        <v>208</v>
      </c>
      <c r="K6520" s="9">
        <f>'Consolidtaed Data'!$J769*'Consolidtaed Data'!$H769</f>
        <v>1995</v>
      </c>
      <c r="L6520" s="9">
        <f>'Consolidtaed Data'!$I769*'Consolidtaed Data'!$H769</f>
        <v>3834</v>
      </c>
      <c r="M6520" s="9">
        <f>'Consolidtaed Data'!$L769-'Consolidtaed Data'!$K769</f>
        <v>44</v>
      </c>
      <c r="N6520" s="9" t="str">
        <f>VLOOKUP('Consolidtaed Data'!$C769,[1]Locations!$A:$O,2,0)</f>
        <v>Fremont</v>
      </c>
      <c r="O6520" s="9" t="str">
        <f>VLOOKUP('Consolidtaed Data'!$D769,'[1]Sales People'!$A:$B,2,0)</f>
        <v>Brian Davis</v>
      </c>
      <c r="P6520" s="9" t="str">
        <f>VLOOKUP('Consolidtaed Data'!$E769,[1]Customers!$A:$B,2,0)</f>
        <v>Ralph Banks</v>
      </c>
      <c r="Q6520" s="11">
        <f>WEEKDAY('Consolidtaed Data'!$F769)</f>
        <v>7</v>
      </c>
      <c r="R6520" s="9">
        <f>MONTH('Consolidtaed Data'!$F769)</f>
        <v>2</v>
      </c>
      <c r="S6520" s="9" t="str">
        <f>TEXT(Table3[[#This Row],[Purchase Date]],"MMMM")</f>
        <v>May</v>
      </c>
      <c r="T6520" s="9">
        <f>YEAR('Consolidtaed Data'!$F769)</f>
        <v>2020</v>
      </c>
    </row>
    <row r="6521" spans="1:20" x14ac:dyDescent="0.3">
      <c r="A6521" s="9" t="s">
        <v>7547</v>
      </c>
      <c r="B6521" s="9" t="s">
        <v>610</v>
      </c>
      <c r="C6521" s="9" t="s">
        <v>152</v>
      </c>
      <c r="D6521" s="9" t="s">
        <v>315</v>
      </c>
      <c r="E6521" s="9" t="s">
        <v>1769</v>
      </c>
      <c r="F6521" s="12">
        <v>44327</v>
      </c>
      <c r="G6521" s="12" t="str">
        <f>VLOOKUP(Table3[[#This Row],[Product ID]],[1]Products!$A:$G,2,0)</f>
        <v>Product 12</v>
      </c>
      <c r="H6521" s="22">
        <v>2</v>
      </c>
      <c r="I6521" s="9">
        <f>VLOOKUP('Consolidtaed Data'!$B907,[1]Products!$A:$G,4,0)</f>
        <v>217</v>
      </c>
      <c r="J6521" s="9">
        <f>VLOOKUP('Consolidtaed Data'!$B907,[1]Products!$A:$G,3,0)</f>
        <v>171</v>
      </c>
      <c r="K6521" s="9">
        <f>'Consolidtaed Data'!$J907*'Consolidtaed Data'!$H907</f>
        <v>1054</v>
      </c>
      <c r="L6521" s="9">
        <f>'Consolidtaed Data'!$I907*'Consolidtaed Data'!$H907</f>
        <v>1405</v>
      </c>
      <c r="M6521" s="9">
        <f>'Consolidtaed Data'!$L907-'Consolidtaed Data'!$K907</f>
        <v>265</v>
      </c>
      <c r="N6521" s="9" t="str">
        <f>VLOOKUP('Consolidtaed Data'!$C907,[1]Locations!$A:$O,2,0)</f>
        <v>Huntington Beach</v>
      </c>
      <c r="O6521" s="9" t="str">
        <f>VLOOKUP('Consolidtaed Data'!$D907,'[1]Sales People'!$A:$B,2,0)</f>
        <v>Andrew Bowman</v>
      </c>
      <c r="P6521" s="9" t="str">
        <f>VLOOKUP('Consolidtaed Data'!$E907,[1]Customers!$A:$B,2,0)</f>
        <v>Benjamin Garza</v>
      </c>
      <c r="Q6521" s="11">
        <f>WEEKDAY('Consolidtaed Data'!$F907)</f>
        <v>5</v>
      </c>
      <c r="R6521" s="9">
        <f>MONTH('Consolidtaed Data'!$F907)</f>
        <v>3</v>
      </c>
      <c r="S6521" s="9" t="str">
        <f>TEXT(Table3[[#This Row],[Purchase Date]],"MMMM")</f>
        <v>May</v>
      </c>
      <c r="T6521" s="9">
        <f>YEAR('Consolidtaed Data'!$F907)</f>
        <v>2020</v>
      </c>
    </row>
    <row r="6522" spans="1:20" x14ac:dyDescent="0.3">
      <c r="A6522" s="9" t="s">
        <v>7548</v>
      </c>
      <c r="B6522" s="9" t="s">
        <v>653</v>
      </c>
      <c r="C6522" s="9" t="s">
        <v>169</v>
      </c>
      <c r="D6522" s="9" t="s">
        <v>235</v>
      </c>
      <c r="E6522" s="9" t="s">
        <v>1556</v>
      </c>
      <c r="F6522" s="12">
        <v>44327</v>
      </c>
      <c r="G6522" s="12" t="str">
        <f>VLOOKUP(Table3[[#This Row],[Product ID]],[1]Products!$A:$G,2,0)</f>
        <v>Product 74</v>
      </c>
      <c r="H6522" s="22">
        <v>1</v>
      </c>
      <c r="I6522" s="9">
        <f>VLOOKUP('Consolidtaed Data'!$B917,[1]Products!$A:$G,4,0)</f>
        <v>1671</v>
      </c>
      <c r="J6522" s="9">
        <f>VLOOKUP('Consolidtaed Data'!$B917,[1]Products!$A:$G,3,0)</f>
        <v>1220</v>
      </c>
      <c r="K6522" s="9">
        <f>'Consolidtaed Data'!$J917*'Consolidtaed Data'!$H917</f>
        <v>389</v>
      </c>
      <c r="L6522" s="9">
        <f>'Consolidtaed Data'!$I917*'Consolidtaed Data'!$H917</f>
        <v>637</v>
      </c>
      <c r="M6522" s="9">
        <f>'Consolidtaed Data'!$L917-'Consolidtaed Data'!$K917</f>
        <v>128</v>
      </c>
      <c r="N6522" s="9" t="str">
        <f>VLOOKUP('Consolidtaed Data'!$C917,[1]Locations!$A:$O,2,0)</f>
        <v>Daly City</v>
      </c>
      <c r="O6522" s="9" t="str">
        <f>VLOOKUP('Consolidtaed Data'!$D917,'[1]Sales People'!$A:$B,2,0)</f>
        <v>Ronald Reed</v>
      </c>
      <c r="P6522" s="9" t="str">
        <f>VLOOKUP('Consolidtaed Data'!$E917,[1]Customers!$A:$B,2,0)</f>
        <v>David Mendoza</v>
      </c>
      <c r="Q6522" s="11">
        <f>WEEKDAY('Consolidtaed Data'!$F917)</f>
        <v>5</v>
      </c>
      <c r="R6522" s="9">
        <f>MONTH('Consolidtaed Data'!$F917)</f>
        <v>3</v>
      </c>
      <c r="S6522" s="9" t="str">
        <f>TEXT(Table3[[#This Row],[Purchase Date]],"MMMM")</f>
        <v>May</v>
      </c>
      <c r="T6522" s="9">
        <f>YEAR('Consolidtaed Data'!$F917)</f>
        <v>2020</v>
      </c>
    </row>
    <row r="6523" spans="1:20" x14ac:dyDescent="0.3">
      <c r="A6523" s="9" t="s">
        <v>7549</v>
      </c>
      <c r="B6523" s="9" t="s">
        <v>712</v>
      </c>
      <c r="C6523" s="9" t="s">
        <v>165</v>
      </c>
      <c r="D6523" s="9" t="s">
        <v>46</v>
      </c>
      <c r="E6523" s="9" t="s">
        <v>1104</v>
      </c>
      <c r="F6523" s="12">
        <v>44327</v>
      </c>
      <c r="G6523" s="12" t="str">
        <f>VLOOKUP(Table3[[#This Row],[Product ID]],[1]Products!$A:$G,2,0)</f>
        <v>Product 32</v>
      </c>
      <c r="H6523" s="22">
        <v>1</v>
      </c>
      <c r="I6523" s="9">
        <f>VLOOKUP('Consolidtaed Data'!$B1371,[1]Products!$A:$G,4,0)</f>
        <v>1635</v>
      </c>
      <c r="J6523" s="9">
        <f>VLOOKUP('Consolidtaed Data'!$B1371,[1]Products!$A:$G,3,0)</f>
        <v>1046</v>
      </c>
      <c r="K6523" s="9">
        <f>'Consolidtaed Data'!$J1371*'Consolidtaed Data'!$H1371</f>
        <v>270</v>
      </c>
      <c r="L6523" s="9">
        <f>'Consolidtaed Data'!$I1371*'Consolidtaed Data'!$H1371</f>
        <v>336</v>
      </c>
      <c r="M6523" s="9">
        <f>'Consolidtaed Data'!$L1371-'Consolidtaed Data'!$K1371</f>
        <v>66</v>
      </c>
      <c r="N6523" s="9" t="str">
        <f>VLOOKUP('Consolidtaed Data'!$C1371,[1]Locations!$A:$O,2,0)</f>
        <v>Glendale</v>
      </c>
      <c r="O6523" s="9" t="str">
        <f>VLOOKUP('Consolidtaed Data'!$D1371,'[1]Sales People'!$A:$B,2,0)</f>
        <v>Jerry Perry</v>
      </c>
      <c r="P6523" s="9" t="str">
        <f>VLOOKUP('Consolidtaed Data'!$E1371,[1]Customers!$A:$B,2,0)</f>
        <v>Daniel Berry</v>
      </c>
      <c r="Q6523" s="11">
        <f>WEEKDAY('Consolidtaed Data'!$F1371)</f>
        <v>7</v>
      </c>
      <c r="R6523" s="9">
        <f>MONTH('Consolidtaed Data'!$F1371)</f>
        <v>4</v>
      </c>
      <c r="S6523" s="9" t="str">
        <f>TEXT(Table3[[#This Row],[Purchase Date]],"MMMM")</f>
        <v>May</v>
      </c>
      <c r="T6523" s="9">
        <f>YEAR('Consolidtaed Data'!$F1371)</f>
        <v>2020</v>
      </c>
    </row>
    <row r="6524" spans="1:20" x14ac:dyDescent="0.3">
      <c r="A6524" s="9" t="s">
        <v>7550</v>
      </c>
      <c r="B6524" s="9" t="s">
        <v>529</v>
      </c>
      <c r="C6524" s="9" t="s">
        <v>564</v>
      </c>
      <c r="D6524" s="9" t="s">
        <v>246</v>
      </c>
      <c r="E6524" s="9" t="s">
        <v>135</v>
      </c>
      <c r="F6524" s="12">
        <v>44327</v>
      </c>
      <c r="G6524" s="12" t="str">
        <f>VLOOKUP(Table3[[#This Row],[Product ID]],[1]Products!$A:$G,2,0)</f>
        <v>Product 56</v>
      </c>
      <c r="H6524" s="22">
        <v>1</v>
      </c>
      <c r="I6524" s="9">
        <f>VLOOKUP('Consolidtaed Data'!$B1642,[1]Products!$A:$G,4,0)</f>
        <v>2005</v>
      </c>
      <c r="J6524" s="9">
        <f>VLOOKUP('Consolidtaed Data'!$B1642,[1]Products!$A:$G,3,0)</f>
        <v>1223</v>
      </c>
      <c r="K6524" s="9">
        <f>'Consolidtaed Data'!$J1642*'Consolidtaed Data'!$H1642</f>
        <v>291</v>
      </c>
      <c r="L6524" s="9">
        <f>'Consolidtaed Data'!$I1642*'Consolidtaed Data'!$H1642</f>
        <v>378</v>
      </c>
      <c r="M6524" s="9">
        <f>'Consolidtaed Data'!$L1642-'Consolidtaed Data'!$K1642</f>
        <v>161</v>
      </c>
      <c r="N6524" s="9" t="str">
        <f>VLOOKUP('Consolidtaed Data'!$C1642,[1]Locations!$A:$O,2,0)</f>
        <v>Temecula</v>
      </c>
      <c r="O6524" s="9" t="str">
        <f>VLOOKUP('Consolidtaed Data'!$D1642,'[1]Sales People'!$A:$B,2,0)</f>
        <v>Ernest Wagner</v>
      </c>
      <c r="P6524" s="9" t="str">
        <f>VLOOKUP('Consolidtaed Data'!$E1642,[1]Customers!$A:$B,2,0)</f>
        <v>Steve Miller</v>
      </c>
      <c r="Q6524" s="11">
        <f>WEEKDAY('Consolidtaed Data'!$F1642)</f>
        <v>5</v>
      </c>
      <c r="R6524" s="9">
        <f>MONTH('Consolidtaed Data'!$F1642)</f>
        <v>4</v>
      </c>
      <c r="S6524" s="9" t="str">
        <f>TEXT(Table3[[#This Row],[Purchase Date]],"MMMM")</f>
        <v>May</v>
      </c>
      <c r="T6524" s="9">
        <f>YEAR('Consolidtaed Data'!$F1642)</f>
        <v>2020</v>
      </c>
    </row>
    <row r="6525" spans="1:20" x14ac:dyDescent="0.3">
      <c r="A6525" s="9" t="s">
        <v>7551</v>
      </c>
      <c r="B6525" s="9" t="s">
        <v>24</v>
      </c>
      <c r="C6525" s="9" t="s">
        <v>352</v>
      </c>
      <c r="D6525" s="9" t="s">
        <v>402</v>
      </c>
      <c r="E6525" s="9" t="s">
        <v>934</v>
      </c>
      <c r="F6525" s="12">
        <v>44327</v>
      </c>
      <c r="G6525" s="12" t="str">
        <f>VLOOKUP(Table3[[#This Row],[Product ID]],[1]Products!$A:$G,2,0)</f>
        <v>Product 6</v>
      </c>
      <c r="H6525" s="22">
        <v>1</v>
      </c>
      <c r="I6525" s="9">
        <f>VLOOKUP('Consolidtaed Data'!$B1901,[1]Products!$A:$G,4,0)</f>
        <v>1522</v>
      </c>
      <c r="J6525" s="9">
        <f>VLOOKUP('Consolidtaed Data'!$B1901,[1]Products!$A:$G,3,0)</f>
        <v>791</v>
      </c>
      <c r="K6525" s="9">
        <f>'Consolidtaed Data'!$J1901*'Consolidtaed Data'!$H1901</f>
        <v>956</v>
      </c>
      <c r="L6525" s="9">
        <f>'Consolidtaed Data'!$I1901*'Consolidtaed Data'!$H1901</f>
        <v>1772</v>
      </c>
      <c r="M6525" s="9">
        <f>'Consolidtaed Data'!$L1901-'Consolidtaed Data'!$K1901</f>
        <v>731</v>
      </c>
      <c r="N6525" s="9" t="str">
        <f>VLOOKUP('Consolidtaed Data'!$C1901,[1]Locations!$A:$O,2,0)</f>
        <v>Anaheim</v>
      </c>
      <c r="O6525" s="9" t="str">
        <f>VLOOKUP('Consolidtaed Data'!$D1901,'[1]Sales People'!$A:$B,2,0)</f>
        <v>Ryan Butler</v>
      </c>
      <c r="P6525" s="9" t="str">
        <f>VLOOKUP('Consolidtaed Data'!$E1901,[1]Customers!$A:$B,2,0)</f>
        <v>Roy Carpenter</v>
      </c>
      <c r="Q6525" s="11">
        <f>WEEKDAY('Consolidtaed Data'!$F1901)</f>
        <v>3</v>
      </c>
      <c r="R6525" s="9">
        <f>MONTH('Consolidtaed Data'!$F1901)</f>
        <v>5</v>
      </c>
      <c r="S6525" s="9" t="str">
        <f>TEXT(Table3[[#This Row],[Purchase Date]],"MMMM")</f>
        <v>May</v>
      </c>
      <c r="T6525" s="9">
        <f>YEAR('Consolidtaed Data'!$F1901)</f>
        <v>2020</v>
      </c>
    </row>
    <row r="6526" spans="1:20" x14ac:dyDescent="0.3">
      <c r="A6526" s="9" t="s">
        <v>7552</v>
      </c>
      <c r="B6526" s="9" t="s">
        <v>116</v>
      </c>
      <c r="C6526" s="9" t="s">
        <v>157</v>
      </c>
      <c r="D6526" s="9" t="s">
        <v>68</v>
      </c>
      <c r="E6526" s="9" t="s">
        <v>1458</v>
      </c>
      <c r="F6526" s="12">
        <v>44327</v>
      </c>
      <c r="G6526" s="12" t="str">
        <f>VLOOKUP(Table3[[#This Row],[Product ID]],[1]Products!$A:$G,2,0)</f>
        <v>Product 55</v>
      </c>
      <c r="H6526" s="22">
        <v>1</v>
      </c>
      <c r="I6526" s="9">
        <f>VLOOKUP('Consolidtaed Data'!$B2062,[1]Products!$A:$G,4,0)</f>
        <v>771</v>
      </c>
      <c r="J6526" s="9">
        <f>VLOOKUP('Consolidtaed Data'!$B2062,[1]Products!$A:$G,3,0)</f>
        <v>648</v>
      </c>
      <c r="K6526" s="9">
        <f>'Consolidtaed Data'!$J2062*'Consolidtaed Data'!$H2062</f>
        <v>72</v>
      </c>
      <c r="L6526" s="9">
        <f>'Consolidtaed Data'!$I2062*'Consolidtaed Data'!$H2062</f>
        <v>136</v>
      </c>
      <c r="M6526" s="9">
        <f>'Consolidtaed Data'!$L2062-'Consolidtaed Data'!$K2062</f>
        <v>795</v>
      </c>
      <c r="N6526" s="9" t="str">
        <f>VLOOKUP('Consolidtaed Data'!$C2062,[1]Locations!$A:$O,2,0)</f>
        <v>Fontana</v>
      </c>
      <c r="O6526" s="9" t="str">
        <f>VLOOKUP('Consolidtaed Data'!$D2062,'[1]Sales People'!$A:$B,2,0)</f>
        <v>Christopher Tucker</v>
      </c>
      <c r="P6526" s="9" t="str">
        <f>VLOOKUP('Consolidtaed Data'!$E2062,[1]Customers!$A:$B,2,0)</f>
        <v>Russell Grant</v>
      </c>
      <c r="Q6526" s="11">
        <f>WEEKDAY('Consolidtaed Data'!$F2062)</f>
        <v>7</v>
      </c>
      <c r="R6526" s="9">
        <f>MONTH('Consolidtaed Data'!$F2062)</f>
        <v>5</v>
      </c>
      <c r="S6526" s="9" t="str">
        <f>TEXT(Table3[[#This Row],[Purchase Date]],"MMMM")</f>
        <v>May</v>
      </c>
      <c r="T6526" s="9">
        <f>YEAR('Consolidtaed Data'!$F2062)</f>
        <v>2020</v>
      </c>
    </row>
    <row r="6527" spans="1:20" x14ac:dyDescent="0.3">
      <c r="A6527" s="9" t="s">
        <v>7553</v>
      </c>
      <c r="B6527" s="9" t="s">
        <v>580</v>
      </c>
      <c r="C6527" s="9" t="s">
        <v>394</v>
      </c>
      <c r="D6527" s="9" t="s">
        <v>174</v>
      </c>
      <c r="E6527" s="9" t="s">
        <v>1332</v>
      </c>
      <c r="F6527" s="12">
        <v>44327</v>
      </c>
      <c r="G6527" s="12" t="str">
        <f>VLOOKUP(Table3[[#This Row],[Product ID]],[1]Products!$A:$G,2,0)</f>
        <v>Product 1</v>
      </c>
      <c r="H6527" s="22">
        <v>4</v>
      </c>
      <c r="I6527" s="9">
        <f>VLOOKUP('Consolidtaed Data'!$B2348,[1]Products!$A:$G,4,0)</f>
        <v>1899</v>
      </c>
      <c r="J6527" s="9">
        <f>VLOOKUP('Consolidtaed Data'!$B2348,[1]Products!$A:$G,3,0)</f>
        <v>1044</v>
      </c>
      <c r="K6527" s="9">
        <f>'Consolidtaed Data'!$J2348*'Consolidtaed Data'!$H2348</f>
        <v>584</v>
      </c>
      <c r="L6527" s="9">
        <f>'Consolidtaed Data'!$I2348*'Consolidtaed Data'!$H2348</f>
        <v>913</v>
      </c>
      <c r="M6527" s="9">
        <f>'Consolidtaed Data'!$L2348-'Consolidtaed Data'!$K2348</f>
        <v>74</v>
      </c>
      <c r="N6527" s="9" t="str">
        <f>VLOOKUP('Consolidtaed Data'!$C2348,[1]Locations!$A:$O,2,0)</f>
        <v>Vallejo</v>
      </c>
      <c r="O6527" s="9" t="str">
        <f>VLOOKUP('Consolidtaed Data'!$D2348,'[1]Sales People'!$A:$B,2,0)</f>
        <v>Joshua Taylor</v>
      </c>
      <c r="P6527" s="9" t="str">
        <f>VLOOKUP('Consolidtaed Data'!$E2348,[1]Customers!$A:$B,2,0)</f>
        <v>Peter Cook</v>
      </c>
      <c r="Q6527" s="11">
        <f>WEEKDAY('Consolidtaed Data'!$F2348)</f>
        <v>7</v>
      </c>
      <c r="R6527" s="9">
        <f>MONTH('Consolidtaed Data'!$F2348)</f>
        <v>6</v>
      </c>
      <c r="S6527" s="9" t="str">
        <f>TEXT(Table3[[#This Row],[Purchase Date]],"MMMM")</f>
        <v>May</v>
      </c>
      <c r="T6527" s="9">
        <f>YEAR('Consolidtaed Data'!$F2348)</f>
        <v>2020</v>
      </c>
    </row>
    <row r="6528" spans="1:20" x14ac:dyDescent="0.3">
      <c r="A6528" s="9" t="s">
        <v>7554</v>
      </c>
      <c r="B6528" s="9" t="s">
        <v>93</v>
      </c>
      <c r="C6528" s="9" t="s">
        <v>42</v>
      </c>
      <c r="D6528" s="9" t="s">
        <v>91</v>
      </c>
      <c r="E6528" s="9" t="s">
        <v>1465</v>
      </c>
      <c r="F6528" s="12">
        <v>44327</v>
      </c>
      <c r="G6528" s="12" t="str">
        <f>VLOOKUP(Table3[[#This Row],[Product ID]],[1]Products!$A:$G,2,0)</f>
        <v>Product 71</v>
      </c>
      <c r="H6528" s="22">
        <v>4</v>
      </c>
      <c r="I6528" s="9">
        <f>VLOOKUP('Consolidtaed Data'!$B2647,[1]Products!$A:$G,4,0)</f>
        <v>1526</v>
      </c>
      <c r="J6528" s="9">
        <f>VLOOKUP('Consolidtaed Data'!$B2647,[1]Products!$A:$G,3,0)</f>
        <v>1251</v>
      </c>
      <c r="K6528" s="9">
        <f>'Consolidtaed Data'!$J2647*'Consolidtaed Data'!$H2647</f>
        <v>1067</v>
      </c>
      <c r="L6528" s="9">
        <f>'Consolidtaed Data'!$I2647*'Consolidtaed Data'!$H2647</f>
        <v>1809</v>
      </c>
      <c r="M6528" s="9">
        <f>'Consolidtaed Data'!$L2647-'Consolidtaed Data'!$K2647</f>
        <v>816</v>
      </c>
      <c r="N6528" s="9" t="str">
        <f>VLOOKUP('Consolidtaed Data'!$C2647,[1]Locations!$A:$O,2,0)</f>
        <v>Rancho Cucamonga</v>
      </c>
      <c r="O6528" s="9" t="str">
        <f>VLOOKUP('Consolidtaed Data'!$D2647,'[1]Sales People'!$A:$B,2,0)</f>
        <v>Howard Sims</v>
      </c>
      <c r="P6528" s="9" t="str">
        <f>VLOOKUP('Consolidtaed Data'!$E2647,[1]Customers!$A:$B,2,0)</f>
        <v>Timothy Howard</v>
      </c>
      <c r="Q6528" s="11">
        <f>WEEKDAY('Consolidtaed Data'!$F2647)</f>
        <v>1</v>
      </c>
      <c r="R6528" s="9">
        <f>MONTH('Consolidtaed Data'!$F2647)</f>
        <v>7</v>
      </c>
      <c r="S6528" s="9" t="str">
        <f>TEXT(Table3[[#This Row],[Purchase Date]],"MMMM")</f>
        <v>May</v>
      </c>
      <c r="T6528" s="9">
        <f>YEAR('Consolidtaed Data'!$F2647)</f>
        <v>2020</v>
      </c>
    </row>
    <row r="6529" spans="1:20" x14ac:dyDescent="0.3">
      <c r="A6529" s="9" t="s">
        <v>7555</v>
      </c>
      <c r="B6529" s="9" t="s">
        <v>382</v>
      </c>
      <c r="C6529" s="9" t="s">
        <v>82</v>
      </c>
      <c r="D6529" s="9" t="s">
        <v>35</v>
      </c>
      <c r="E6529" s="9" t="s">
        <v>1959</v>
      </c>
      <c r="F6529" s="12">
        <v>44327</v>
      </c>
      <c r="G6529" s="12" t="str">
        <f>VLOOKUP(Table3[[#This Row],[Product ID]],[1]Products!$A:$G,2,0)</f>
        <v>Product 50</v>
      </c>
      <c r="H6529" s="22">
        <v>1</v>
      </c>
      <c r="I6529" s="9">
        <f>VLOOKUP('Consolidtaed Data'!$B3028,[1]Products!$A:$G,4,0)</f>
        <v>1351</v>
      </c>
      <c r="J6529" s="9">
        <f>VLOOKUP('Consolidtaed Data'!$B3028,[1]Products!$A:$G,3,0)</f>
        <v>1108</v>
      </c>
      <c r="K6529" s="9">
        <f>'Consolidtaed Data'!$J3028*'Consolidtaed Data'!$H3028</f>
        <v>1305</v>
      </c>
      <c r="L6529" s="9">
        <f>'Consolidtaed Data'!$I3028*'Consolidtaed Data'!$H3028</f>
        <v>1590</v>
      </c>
      <c r="M6529" s="9">
        <f>'Consolidtaed Data'!$L3028-'Consolidtaed Data'!$K3028</f>
        <v>731</v>
      </c>
      <c r="N6529" s="9" t="str">
        <f>VLOOKUP('Consolidtaed Data'!$C3028,[1]Locations!$A:$O,2,0)</f>
        <v>Santa Rosa</v>
      </c>
      <c r="O6529" s="9" t="str">
        <f>VLOOKUP('Consolidtaed Data'!$D3028,'[1]Sales People'!$A:$B,2,0)</f>
        <v>Robert Reed</v>
      </c>
      <c r="P6529" s="9" t="str">
        <f>VLOOKUP('Consolidtaed Data'!$E3028,[1]Customers!$A:$B,2,0)</f>
        <v>Phillip Tucker</v>
      </c>
      <c r="Q6529" s="11">
        <f>WEEKDAY('Consolidtaed Data'!$F3028)</f>
        <v>1</v>
      </c>
      <c r="R6529" s="9">
        <f>MONTH('Consolidtaed Data'!$F3028)</f>
        <v>8</v>
      </c>
      <c r="S6529" s="9" t="str">
        <f>TEXT(Table3[[#This Row],[Purchase Date]],"MMMM")</f>
        <v>May</v>
      </c>
      <c r="T6529" s="9">
        <f>YEAR('Consolidtaed Data'!$F3028)</f>
        <v>2020</v>
      </c>
    </row>
    <row r="6530" spans="1:20" x14ac:dyDescent="0.3">
      <c r="A6530" s="9" t="s">
        <v>7556</v>
      </c>
      <c r="B6530" s="9" t="s">
        <v>107</v>
      </c>
      <c r="C6530" s="9" t="s">
        <v>192</v>
      </c>
      <c r="D6530" s="9" t="s">
        <v>402</v>
      </c>
      <c r="E6530" s="9" t="s">
        <v>1657</v>
      </c>
      <c r="F6530" s="12">
        <v>44327</v>
      </c>
      <c r="G6530" s="12" t="str">
        <f>VLOOKUP(Table3[[#This Row],[Product ID]],[1]Products!$A:$G,2,0)</f>
        <v>Product 52</v>
      </c>
      <c r="H6530" s="22">
        <v>1</v>
      </c>
      <c r="I6530" s="9">
        <f>VLOOKUP('Consolidtaed Data'!$B3354,[1]Products!$A:$G,4,0)</f>
        <v>1639</v>
      </c>
      <c r="J6530" s="9">
        <f>VLOOKUP('Consolidtaed Data'!$B3354,[1]Products!$A:$G,3,0)</f>
        <v>1295</v>
      </c>
      <c r="K6530" s="9">
        <f>'Consolidtaed Data'!$J3354*'Consolidtaed Data'!$H3354</f>
        <v>1504</v>
      </c>
      <c r="L6530" s="9">
        <f>'Consolidtaed Data'!$I3354*'Consolidtaed Data'!$H3354</f>
        <v>1832</v>
      </c>
      <c r="M6530" s="9">
        <f>'Consolidtaed Data'!$L3354-'Consolidtaed Data'!$K3354</f>
        <v>451</v>
      </c>
      <c r="N6530" s="9" t="str">
        <f>VLOOKUP('Consolidtaed Data'!$C3354,[1]Locations!$A:$O,2,0)</f>
        <v>Huntington Beach</v>
      </c>
      <c r="O6530" s="9" t="str">
        <f>VLOOKUP('Consolidtaed Data'!$D3354,'[1]Sales People'!$A:$B,2,0)</f>
        <v>Ernest Wagner</v>
      </c>
      <c r="P6530" s="9" t="str">
        <f>VLOOKUP('Consolidtaed Data'!$E3354,[1]Customers!$A:$B,2,0)</f>
        <v>Lawrence Kelly</v>
      </c>
      <c r="Q6530" s="11">
        <f>WEEKDAY('Consolidtaed Data'!$F3354)</f>
        <v>6</v>
      </c>
      <c r="R6530" s="9">
        <f>MONTH('Consolidtaed Data'!$F3354)</f>
        <v>9</v>
      </c>
      <c r="S6530" s="9" t="str">
        <f>TEXT(Table3[[#This Row],[Purchase Date]],"MMMM")</f>
        <v>May</v>
      </c>
      <c r="T6530" s="9">
        <f>YEAR('Consolidtaed Data'!$F3354)</f>
        <v>2020</v>
      </c>
    </row>
    <row r="6531" spans="1:20" x14ac:dyDescent="0.3">
      <c r="A6531" s="9" t="s">
        <v>7557</v>
      </c>
      <c r="B6531" s="9" t="s">
        <v>338</v>
      </c>
      <c r="C6531" s="9" t="s">
        <v>522</v>
      </c>
      <c r="D6531" s="9" t="s">
        <v>281</v>
      </c>
      <c r="E6531" s="9" t="s">
        <v>1909</v>
      </c>
      <c r="F6531" s="12">
        <v>44327</v>
      </c>
      <c r="G6531" s="12" t="str">
        <f>VLOOKUP(Table3[[#This Row],[Product ID]],[1]Products!$A:$G,2,0)</f>
        <v>Product 95</v>
      </c>
      <c r="H6531" s="22">
        <v>3</v>
      </c>
      <c r="I6531" s="9">
        <f>VLOOKUP('Consolidtaed Data'!$B3644,[1]Products!$A:$G,4,0)</f>
        <v>2241</v>
      </c>
      <c r="J6531" s="9">
        <f>VLOOKUP('Consolidtaed Data'!$B3644,[1]Products!$A:$G,3,0)</f>
        <v>1367</v>
      </c>
      <c r="K6531" s="9">
        <f>'Consolidtaed Data'!$J3644*'Consolidtaed Data'!$H3644</f>
        <v>665</v>
      </c>
      <c r="L6531" s="9">
        <f>'Consolidtaed Data'!$I3644*'Consolidtaed Data'!$H3644</f>
        <v>1278</v>
      </c>
      <c r="M6531" s="9">
        <f>'Consolidtaed Data'!$L3644-'Consolidtaed Data'!$K3644</f>
        <v>1104</v>
      </c>
      <c r="N6531" s="9" t="str">
        <f>VLOOKUP('Consolidtaed Data'!$C3644,[1]Locations!$A:$O,2,0)</f>
        <v>Ontario</v>
      </c>
      <c r="O6531" s="9" t="str">
        <f>VLOOKUP('Consolidtaed Data'!$D3644,'[1]Sales People'!$A:$B,2,0)</f>
        <v>Martin Carr</v>
      </c>
      <c r="P6531" s="9" t="str">
        <f>VLOOKUP('Consolidtaed Data'!$E3644,[1]Customers!$A:$B,2,0)</f>
        <v>Jimmy Wood</v>
      </c>
      <c r="Q6531" s="11">
        <f>WEEKDAY('Consolidtaed Data'!$F3644)</f>
        <v>5</v>
      </c>
      <c r="R6531" s="9">
        <f>MONTH('Consolidtaed Data'!$F3644)</f>
        <v>9</v>
      </c>
      <c r="S6531" s="9" t="str">
        <f>TEXT(Table3[[#This Row],[Purchase Date]],"MMMM")</f>
        <v>May</v>
      </c>
      <c r="T6531" s="9">
        <f>YEAR('Consolidtaed Data'!$F3644)</f>
        <v>2020</v>
      </c>
    </row>
    <row r="6532" spans="1:20" x14ac:dyDescent="0.3">
      <c r="A6532" s="9" t="s">
        <v>7558</v>
      </c>
      <c r="B6532" s="9" t="s">
        <v>129</v>
      </c>
      <c r="C6532" s="9" t="s">
        <v>564</v>
      </c>
      <c r="D6532" s="9" t="s">
        <v>73</v>
      </c>
      <c r="E6532" s="9" t="s">
        <v>1695</v>
      </c>
      <c r="F6532" s="12">
        <v>44328</v>
      </c>
      <c r="G6532" s="12" t="str">
        <f>VLOOKUP(Table3[[#This Row],[Product ID]],[1]Products!$A:$G,2,0)</f>
        <v>Product 47</v>
      </c>
      <c r="H6532" s="22">
        <v>1</v>
      </c>
      <c r="I6532" s="9">
        <f>VLOOKUP('Consolidtaed Data'!$B857,[1]Products!$A:$G,4,0)</f>
        <v>1494</v>
      </c>
      <c r="J6532" s="9">
        <f>VLOOKUP('Consolidtaed Data'!$B857,[1]Products!$A:$G,3,0)</f>
        <v>971</v>
      </c>
      <c r="K6532" s="9">
        <f>'Consolidtaed Data'!$J857*'Consolidtaed Data'!$H857</f>
        <v>3884</v>
      </c>
      <c r="L6532" s="9">
        <f>'Consolidtaed Data'!$I857*'Consolidtaed Data'!$H857</f>
        <v>7192</v>
      </c>
      <c r="M6532" s="9">
        <f>'Consolidtaed Data'!$L857-'Consolidtaed Data'!$K857</f>
        <v>90</v>
      </c>
      <c r="N6532" s="9" t="str">
        <f>VLOOKUP('Consolidtaed Data'!$C857,[1]Locations!$A:$O,2,0)</f>
        <v>Sacramento</v>
      </c>
      <c r="O6532" s="9" t="str">
        <f>VLOOKUP('Consolidtaed Data'!$D857,'[1]Sales People'!$A:$B,2,0)</f>
        <v>Kenneth Bradley</v>
      </c>
      <c r="P6532" s="9" t="str">
        <f>VLOOKUP('Consolidtaed Data'!$E857,[1]Customers!$A:$B,2,0)</f>
        <v>Albert Cunningham</v>
      </c>
      <c r="Q6532" s="11">
        <f>WEEKDAY('Consolidtaed Data'!$F857)</f>
        <v>1</v>
      </c>
      <c r="R6532" s="9">
        <f>MONTH('Consolidtaed Data'!$F857)</f>
        <v>3</v>
      </c>
      <c r="S6532" s="9" t="str">
        <f>TEXT(Table3[[#This Row],[Purchase Date]],"MMMM")</f>
        <v>May</v>
      </c>
      <c r="T6532" s="9">
        <f>YEAR('Consolidtaed Data'!$F857)</f>
        <v>2020</v>
      </c>
    </row>
    <row r="6533" spans="1:20" x14ac:dyDescent="0.3">
      <c r="A6533" s="9" t="s">
        <v>7559</v>
      </c>
      <c r="B6533" s="9" t="s">
        <v>139</v>
      </c>
      <c r="C6533" s="9" t="s">
        <v>196</v>
      </c>
      <c r="D6533" s="9" t="s">
        <v>91</v>
      </c>
      <c r="E6533" s="9" t="s">
        <v>747</v>
      </c>
      <c r="F6533" s="12">
        <v>44328</v>
      </c>
      <c r="G6533" s="12" t="str">
        <f>VLOOKUP(Table3[[#This Row],[Product ID]],[1]Products!$A:$G,2,0)</f>
        <v>Product 13</v>
      </c>
      <c r="H6533" s="22">
        <v>4</v>
      </c>
      <c r="I6533" s="9">
        <f>VLOOKUP('Consolidtaed Data'!$B878,[1]Products!$A:$G,4,0)</f>
        <v>1278</v>
      </c>
      <c r="J6533" s="9">
        <f>VLOOKUP('Consolidtaed Data'!$B878,[1]Products!$A:$G,3,0)</f>
        <v>665</v>
      </c>
      <c r="K6533" s="9">
        <f>'Consolidtaed Data'!$J878*'Consolidtaed Data'!$H878</f>
        <v>534</v>
      </c>
      <c r="L6533" s="9">
        <f>'Consolidtaed Data'!$I878*'Consolidtaed Data'!$H878</f>
        <v>847</v>
      </c>
      <c r="M6533" s="9">
        <f>'Consolidtaed Data'!$L878-'Consolidtaed Data'!$K878</f>
        <v>344</v>
      </c>
      <c r="N6533" s="9" t="str">
        <f>VLOOKUP('Consolidtaed Data'!$C878,[1]Locations!$A:$O,2,0)</f>
        <v>Daly City</v>
      </c>
      <c r="O6533" s="9" t="str">
        <f>VLOOKUP('Consolidtaed Data'!$D878,'[1]Sales People'!$A:$B,2,0)</f>
        <v>Joshua Taylor</v>
      </c>
      <c r="P6533" s="9" t="str">
        <f>VLOOKUP('Consolidtaed Data'!$E878,[1]Customers!$A:$B,2,0)</f>
        <v>Albert Jacobs</v>
      </c>
      <c r="Q6533" s="11">
        <f>WEEKDAY('Consolidtaed Data'!$F878)</f>
        <v>3</v>
      </c>
      <c r="R6533" s="9">
        <f>MONTH('Consolidtaed Data'!$F878)</f>
        <v>3</v>
      </c>
      <c r="S6533" s="9" t="str">
        <f>TEXT(Table3[[#This Row],[Purchase Date]],"MMMM")</f>
        <v>May</v>
      </c>
      <c r="T6533" s="9">
        <f>YEAR('Consolidtaed Data'!$F878)</f>
        <v>2020</v>
      </c>
    </row>
    <row r="6534" spans="1:20" x14ac:dyDescent="0.3">
      <c r="A6534" s="9" t="s">
        <v>7560</v>
      </c>
      <c r="B6534" s="9" t="s">
        <v>230</v>
      </c>
      <c r="C6534" s="9" t="s">
        <v>108</v>
      </c>
      <c r="D6534" s="9" t="s">
        <v>281</v>
      </c>
      <c r="E6534" s="9" t="s">
        <v>474</v>
      </c>
      <c r="F6534" s="12">
        <v>44328</v>
      </c>
      <c r="G6534" s="12" t="str">
        <f>VLOOKUP(Table3[[#This Row],[Product ID]],[1]Products!$A:$G,2,0)</f>
        <v>Product 31</v>
      </c>
      <c r="H6534" s="22">
        <v>1</v>
      </c>
      <c r="I6534" s="9">
        <f>VLOOKUP('Consolidtaed Data'!$B1077,[1]Products!$A:$G,4,0)</f>
        <v>112</v>
      </c>
      <c r="J6534" s="9">
        <f>VLOOKUP('Consolidtaed Data'!$B1077,[1]Products!$A:$G,3,0)</f>
        <v>90</v>
      </c>
      <c r="K6534" s="9">
        <f>'Consolidtaed Data'!$J1077*'Consolidtaed Data'!$H1077</f>
        <v>1128</v>
      </c>
      <c r="L6534" s="9">
        <f>'Consolidtaed Data'!$I1077*'Consolidtaed Data'!$H1077</f>
        <v>1374</v>
      </c>
      <c r="M6534" s="9">
        <f>'Consolidtaed Data'!$L1077-'Consolidtaed Data'!$K1077</f>
        <v>507</v>
      </c>
      <c r="N6534" s="9" t="str">
        <f>VLOOKUP('Consolidtaed Data'!$C1077,[1]Locations!$A:$O,2,0)</f>
        <v>San Buenaventura (Ventura)</v>
      </c>
      <c r="O6534" s="9" t="str">
        <f>VLOOKUP('Consolidtaed Data'!$D1077,'[1]Sales People'!$A:$B,2,0)</f>
        <v>Clarence Fox</v>
      </c>
      <c r="P6534" s="9" t="str">
        <f>VLOOKUP('Consolidtaed Data'!$E1077,[1]Customers!$A:$B,2,0)</f>
        <v>George Fowler</v>
      </c>
      <c r="Q6534" s="11">
        <f>WEEKDAY('Consolidtaed Data'!$F1077)</f>
        <v>3</v>
      </c>
      <c r="R6534" s="9">
        <f>MONTH('Consolidtaed Data'!$F1077)</f>
        <v>3</v>
      </c>
      <c r="S6534" s="9" t="str">
        <f>TEXT(Table3[[#This Row],[Purchase Date]],"MMMM")</f>
        <v>May</v>
      </c>
      <c r="T6534" s="9">
        <f>YEAR('Consolidtaed Data'!$F1077)</f>
        <v>2020</v>
      </c>
    </row>
    <row r="6535" spans="1:20" x14ac:dyDescent="0.3">
      <c r="A6535" s="9" t="s">
        <v>7561</v>
      </c>
      <c r="B6535" s="9" t="s">
        <v>15</v>
      </c>
      <c r="C6535" s="9" t="s">
        <v>140</v>
      </c>
      <c r="D6535" s="9" t="s">
        <v>235</v>
      </c>
      <c r="E6535" s="9" t="s">
        <v>408</v>
      </c>
      <c r="F6535" s="12">
        <v>44328</v>
      </c>
      <c r="G6535" s="12" t="str">
        <f>VLOOKUP(Table3[[#This Row],[Product ID]],[1]Products!$A:$G,2,0)</f>
        <v>Product 38</v>
      </c>
      <c r="H6535" s="22">
        <v>2</v>
      </c>
      <c r="I6535" s="9">
        <f>VLOOKUP('Consolidtaed Data'!$B1557,[1]Products!$A:$G,4,0)</f>
        <v>1887</v>
      </c>
      <c r="J6535" s="9">
        <f>VLOOKUP('Consolidtaed Data'!$B1557,[1]Products!$A:$G,3,0)</f>
        <v>1378</v>
      </c>
      <c r="K6535" s="9">
        <f>'Consolidtaed Data'!$J1557*'Consolidtaed Data'!$H1557</f>
        <v>7108</v>
      </c>
      <c r="L6535" s="9">
        <f>'Consolidtaed Data'!$I1557*'Consolidtaed Data'!$H1557</f>
        <v>8564</v>
      </c>
      <c r="M6535" s="9">
        <f>'Consolidtaed Data'!$L1557-'Consolidtaed Data'!$K1557</f>
        <v>1569</v>
      </c>
      <c r="N6535" s="9" t="str">
        <f>VLOOKUP('Consolidtaed Data'!$C1557,[1]Locations!$A:$O,2,0)</f>
        <v>Corona</v>
      </c>
      <c r="O6535" s="9" t="str">
        <f>VLOOKUP('Consolidtaed Data'!$D1557,'[1]Sales People'!$A:$B,2,0)</f>
        <v>Christopher Tucker</v>
      </c>
      <c r="P6535" s="9" t="str">
        <f>VLOOKUP('Consolidtaed Data'!$E1557,[1]Customers!$A:$B,2,0)</f>
        <v>Carlos Wheeler</v>
      </c>
      <c r="Q6535" s="11">
        <f>WEEKDAY('Consolidtaed Data'!$F1557)</f>
        <v>6</v>
      </c>
      <c r="R6535" s="9">
        <f>MONTH('Consolidtaed Data'!$F1557)</f>
        <v>4</v>
      </c>
      <c r="S6535" s="9" t="str">
        <f>TEXT(Table3[[#This Row],[Purchase Date]],"MMMM")</f>
        <v>May</v>
      </c>
      <c r="T6535" s="9">
        <f>YEAR('Consolidtaed Data'!$F1557)</f>
        <v>2020</v>
      </c>
    </row>
    <row r="6536" spans="1:20" x14ac:dyDescent="0.3">
      <c r="A6536" s="9" t="s">
        <v>7562</v>
      </c>
      <c r="B6536" s="9" t="s">
        <v>653</v>
      </c>
      <c r="C6536" s="9" t="s">
        <v>122</v>
      </c>
      <c r="D6536" s="9" t="s">
        <v>113</v>
      </c>
      <c r="E6536" s="9" t="s">
        <v>793</v>
      </c>
      <c r="F6536" s="12">
        <v>44328</v>
      </c>
      <c r="G6536" s="12" t="str">
        <f>VLOOKUP(Table3[[#This Row],[Product ID]],[1]Products!$A:$G,2,0)</f>
        <v>Product 74</v>
      </c>
      <c r="H6536" s="22">
        <v>2</v>
      </c>
      <c r="I6536" s="9">
        <f>VLOOKUP('Consolidtaed Data'!$B2259,[1]Products!$A:$G,4,0)</f>
        <v>1587</v>
      </c>
      <c r="J6536" s="9">
        <f>VLOOKUP('Consolidtaed Data'!$B2259,[1]Products!$A:$G,3,0)</f>
        <v>1301</v>
      </c>
      <c r="K6536" s="9">
        <f>'Consolidtaed Data'!$J2259*'Consolidtaed Data'!$H2259</f>
        <v>1305</v>
      </c>
      <c r="L6536" s="9">
        <f>'Consolidtaed Data'!$I2259*'Consolidtaed Data'!$H2259</f>
        <v>1812</v>
      </c>
      <c r="M6536" s="9">
        <f>'Consolidtaed Data'!$L2259-'Consolidtaed Data'!$K2259</f>
        <v>87</v>
      </c>
      <c r="N6536" s="9" t="str">
        <f>VLOOKUP('Consolidtaed Data'!$C2259,[1]Locations!$A:$O,2,0)</f>
        <v>Corona</v>
      </c>
      <c r="O6536" s="9" t="str">
        <f>VLOOKUP('Consolidtaed Data'!$D2259,'[1]Sales People'!$A:$B,2,0)</f>
        <v>Fred Robertson</v>
      </c>
      <c r="P6536" s="9" t="str">
        <f>VLOOKUP('Consolidtaed Data'!$E2259,[1]Customers!$A:$B,2,0)</f>
        <v>Ralph Olson</v>
      </c>
      <c r="Q6536" s="11">
        <f>WEEKDAY('Consolidtaed Data'!$F2259)</f>
        <v>1</v>
      </c>
      <c r="R6536" s="9">
        <f>MONTH('Consolidtaed Data'!$F2259)</f>
        <v>6</v>
      </c>
      <c r="S6536" s="9" t="str">
        <f>TEXT(Table3[[#This Row],[Purchase Date]],"MMMM")</f>
        <v>May</v>
      </c>
      <c r="T6536" s="9">
        <f>YEAR('Consolidtaed Data'!$F2259)</f>
        <v>2020</v>
      </c>
    </row>
    <row r="6537" spans="1:20" x14ac:dyDescent="0.3">
      <c r="A6537" s="9" t="s">
        <v>7563</v>
      </c>
      <c r="B6537" s="9" t="s">
        <v>360</v>
      </c>
      <c r="C6537" s="9" t="s">
        <v>12</v>
      </c>
      <c r="D6537" s="9" t="s">
        <v>105</v>
      </c>
      <c r="E6537" s="9" t="s">
        <v>573</v>
      </c>
      <c r="F6537" s="12">
        <v>44328</v>
      </c>
      <c r="G6537" s="12" t="str">
        <f>VLOOKUP(Table3[[#This Row],[Product ID]],[1]Products!$A:$G,2,0)</f>
        <v>Product 59</v>
      </c>
      <c r="H6537" s="22">
        <v>4</v>
      </c>
      <c r="I6537" s="9">
        <f>VLOOKUP('Consolidtaed Data'!$B2274,[1]Products!$A:$G,4,0)</f>
        <v>1380</v>
      </c>
      <c r="J6537" s="9">
        <f>VLOOKUP('Consolidtaed Data'!$B2274,[1]Products!$A:$G,3,0)</f>
        <v>1090</v>
      </c>
      <c r="K6537" s="9">
        <f>'Consolidtaed Data'!$J2274*'Consolidtaed Data'!$H2274</f>
        <v>2613</v>
      </c>
      <c r="L6537" s="9">
        <f>'Consolidtaed Data'!$I2274*'Consolidtaed Data'!$H2274</f>
        <v>5124</v>
      </c>
      <c r="M6537" s="9">
        <f>'Consolidtaed Data'!$L2274-'Consolidtaed Data'!$K2274</f>
        <v>1341</v>
      </c>
      <c r="N6537" s="9" t="str">
        <f>VLOOKUP('Consolidtaed Data'!$C2274,[1]Locations!$A:$O,2,0)</f>
        <v>Fairfield</v>
      </c>
      <c r="O6537" s="9" t="str">
        <f>VLOOKUP('Consolidtaed Data'!$D2274,'[1]Sales People'!$A:$B,2,0)</f>
        <v>Kenneth Bradley</v>
      </c>
      <c r="P6537" s="9" t="str">
        <f>VLOOKUP('Consolidtaed Data'!$E2274,[1]Customers!$A:$B,2,0)</f>
        <v>Charles Henderson</v>
      </c>
      <c r="Q6537" s="11">
        <f>WEEKDAY('Consolidtaed Data'!$F2274)</f>
        <v>2</v>
      </c>
      <c r="R6537" s="9">
        <f>MONTH('Consolidtaed Data'!$F2274)</f>
        <v>6</v>
      </c>
      <c r="S6537" s="9" t="str">
        <f>TEXT(Table3[[#This Row],[Purchase Date]],"MMMM")</f>
        <v>May</v>
      </c>
      <c r="T6537" s="9">
        <f>YEAR('Consolidtaed Data'!$F2274)</f>
        <v>2020</v>
      </c>
    </row>
    <row r="6538" spans="1:20" x14ac:dyDescent="0.3">
      <c r="A6538" s="9" t="s">
        <v>7564</v>
      </c>
      <c r="B6538" s="9" t="s">
        <v>266</v>
      </c>
      <c r="C6538" s="9" t="s">
        <v>325</v>
      </c>
      <c r="D6538" s="9" t="s">
        <v>329</v>
      </c>
      <c r="E6538" s="9" t="s">
        <v>1190</v>
      </c>
      <c r="F6538" s="12">
        <v>44328</v>
      </c>
      <c r="G6538" s="12" t="str">
        <f>VLOOKUP(Table3[[#This Row],[Product ID]],[1]Products!$A:$G,2,0)</f>
        <v>Product 92</v>
      </c>
      <c r="H6538" s="22">
        <v>3</v>
      </c>
      <c r="I6538" s="9">
        <f>VLOOKUP('Consolidtaed Data'!$B2443,[1]Products!$A:$G,4,0)</f>
        <v>530</v>
      </c>
      <c r="J6538" s="9">
        <f>VLOOKUP('Consolidtaed Data'!$B2443,[1]Products!$A:$G,3,0)</f>
        <v>435</v>
      </c>
      <c r="K6538" s="9">
        <f>'Consolidtaed Data'!$J2443*'Consolidtaed Data'!$H2443</f>
        <v>1074</v>
      </c>
      <c r="L6538" s="9">
        <f>'Consolidtaed Data'!$I2443*'Consolidtaed Data'!$H2443</f>
        <v>1788</v>
      </c>
      <c r="M6538" s="9">
        <f>'Consolidtaed Data'!$L2443-'Consolidtaed Data'!$K2443</f>
        <v>1456</v>
      </c>
      <c r="N6538" s="9" t="str">
        <f>VLOOKUP('Consolidtaed Data'!$C2443,[1]Locations!$A:$O,2,0)</f>
        <v>Santa Clara</v>
      </c>
      <c r="O6538" s="9" t="str">
        <f>VLOOKUP('Consolidtaed Data'!$D2443,'[1]Sales People'!$A:$B,2,0)</f>
        <v>Clarence Fox</v>
      </c>
      <c r="P6538" s="9" t="str">
        <f>VLOOKUP('Consolidtaed Data'!$E2443,[1]Customers!$A:$B,2,0)</f>
        <v>Henry Elliott</v>
      </c>
      <c r="Q6538" s="11">
        <f>WEEKDAY('Consolidtaed Data'!$F2443)</f>
        <v>6</v>
      </c>
      <c r="R6538" s="9">
        <f>MONTH('Consolidtaed Data'!$F2443)</f>
        <v>6</v>
      </c>
      <c r="S6538" s="9" t="str">
        <f>TEXT(Table3[[#This Row],[Purchase Date]],"MMMM")</f>
        <v>May</v>
      </c>
      <c r="T6538" s="9">
        <f>YEAR('Consolidtaed Data'!$F2443)</f>
        <v>2020</v>
      </c>
    </row>
    <row r="6539" spans="1:20" x14ac:dyDescent="0.3">
      <c r="A6539" s="9" t="s">
        <v>7565</v>
      </c>
      <c r="B6539" s="9" t="s">
        <v>49</v>
      </c>
      <c r="C6539" s="9" t="s">
        <v>469</v>
      </c>
      <c r="D6539" s="9" t="s">
        <v>100</v>
      </c>
      <c r="E6539" s="9" t="s">
        <v>636</v>
      </c>
      <c r="F6539" s="12">
        <v>44328</v>
      </c>
      <c r="G6539" s="12" t="str">
        <f>VLOOKUP(Table3[[#This Row],[Product ID]],[1]Products!$A:$G,2,0)</f>
        <v>Product 30</v>
      </c>
      <c r="H6539" s="22">
        <v>1</v>
      </c>
      <c r="I6539" s="9">
        <f>VLOOKUP('Consolidtaed Data'!$B2538,[1]Products!$A:$G,4,0)</f>
        <v>95</v>
      </c>
      <c r="J6539" s="9">
        <f>VLOOKUP('Consolidtaed Data'!$B2538,[1]Products!$A:$G,3,0)</f>
        <v>61</v>
      </c>
      <c r="K6539" s="9">
        <f>'Consolidtaed Data'!$J2538*'Consolidtaed Data'!$H2538</f>
        <v>589</v>
      </c>
      <c r="L6539" s="9">
        <f>'Consolidtaed Data'!$I2538*'Consolidtaed Data'!$H2538</f>
        <v>1052</v>
      </c>
      <c r="M6539" s="9">
        <f>'Consolidtaed Data'!$L2538-'Consolidtaed Data'!$K2538</f>
        <v>1456</v>
      </c>
      <c r="N6539" s="9" t="str">
        <f>VLOOKUP('Consolidtaed Data'!$C2538,[1]Locations!$A:$O,2,0)</f>
        <v>Berkeley</v>
      </c>
      <c r="O6539" s="9" t="str">
        <f>VLOOKUP('Consolidtaed Data'!$D2538,'[1]Sales People'!$A:$B,2,0)</f>
        <v>Ernest Wagner</v>
      </c>
      <c r="P6539" s="9" t="str">
        <f>VLOOKUP('Consolidtaed Data'!$E2538,[1]Customers!$A:$B,2,0)</f>
        <v>Jerry Smith</v>
      </c>
      <c r="Q6539" s="11">
        <f>WEEKDAY('Consolidtaed Data'!$F2538)</f>
        <v>7</v>
      </c>
      <c r="R6539" s="9">
        <f>MONTH('Consolidtaed Data'!$F2538)</f>
        <v>7</v>
      </c>
      <c r="S6539" s="9" t="str">
        <f>TEXT(Table3[[#This Row],[Purchase Date]],"MMMM")</f>
        <v>May</v>
      </c>
      <c r="T6539" s="9">
        <f>YEAR('Consolidtaed Data'!$F2538)</f>
        <v>2020</v>
      </c>
    </row>
    <row r="6540" spans="1:20" x14ac:dyDescent="0.3">
      <c r="A6540" s="9" t="s">
        <v>7566</v>
      </c>
      <c r="B6540" s="9" t="s">
        <v>85</v>
      </c>
      <c r="C6540" s="9" t="s">
        <v>108</v>
      </c>
      <c r="D6540" s="9" t="s">
        <v>9</v>
      </c>
      <c r="E6540" s="9" t="s">
        <v>1529</v>
      </c>
      <c r="F6540" s="12">
        <v>44328</v>
      </c>
      <c r="G6540" s="12" t="str">
        <f>VLOOKUP(Table3[[#This Row],[Product ID]],[1]Products!$A:$G,2,0)</f>
        <v>Product 93</v>
      </c>
      <c r="H6540" s="22">
        <v>3</v>
      </c>
      <c r="I6540" s="9">
        <f>VLOOKUP('Consolidtaed Data'!$B2553,[1]Products!$A:$G,4,0)</f>
        <v>1743</v>
      </c>
      <c r="J6540" s="9">
        <f>VLOOKUP('Consolidtaed Data'!$B2553,[1]Products!$A:$G,3,0)</f>
        <v>872</v>
      </c>
      <c r="K6540" s="9">
        <f>'Consolidtaed Data'!$J2553*'Consolidtaed Data'!$H2553</f>
        <v>425</v>
      </c>
      <c r="L6540" s="9">
        <f>'Consolidtaed Data'!$I2553*'Consolidtaed Data'!$H2553</f>
        <v>545</v>
      </c>
      <c r="M6540" s="9">
        <f>'Consolidtaed Data'!$L2553-'Consolidtaed Data'!$K2553</f>
        <v>871</v>
      </c>
      <c r="N6540" s="9" t="str">
        <f>VLOOKUP('Consolidtaed Data'!$C2553,[1]Locations!$A:$O,2,0)</f>
        <v>Richmond</v>
      </c>
      <c r="O6540" s="9" t="str">
        <f>VLOOKUP('Consolidtaed Data'!$D2553,'[1]Sales People'!$A:$B,2,0)</f>
        <v>Ryan Butler</v>
      </c>
      <c r="P6540" s="9" t="str">
        <f>VLOOKUP('Consolidtaed Data'!$E2553,[1]Customers!$A:$B,2,0)</f>
        <v>Wayne Johnson</v>
      </c>
      <c r="Q6540" s="11">
        <f>WEEKDAY('Consolidtaed Data'!$F2553)</f>
        <v>7</v>
      </c>
      <c r="R6540" s="9">
        <f>MONTH('Consolidtaed Data'!$F2553)</f>
        <v>7</v>
      </c>
      <c r="S6540" s="9" t="str">
        <f>TEXT(Table3[[#This Row],[Purchase Date]],"MMMM")</f>
        <v>May</v>
      </c>
      <c r="T6540" s="9">
        <f>YEAR('Consolidtaed Data'!$F2553)</f>
        <v>2020</v>
      </c>
    </row>
    <row r="6541" spans="1:20" x14ac:dyDescent="0.3">
      <c r="A6541" s="9" t="s">
        <v>7567</v>
      </c>
      <c r="B6541" s="9" t="s">
        <v>503</v>
      </c>
      <c r="C6541" s="9" t="s">
        <v>82</v>
      </c>
      <c r="D6541" s="9" t="s">
        <v>235</v>
      </c>
      <c r="E6541" s="9" t="s">
        <v>1314</v>
      </c>
      <c r="F6541" s="12">
        <v>44328</v>
      </c>
      <c r="G6541" s="12" t="str">
        <f>VLOOKUP(Table3[[#This Row],[Product ID]],[1]Products!$A:$G,2,0)</f>
        <v>Product 99</v>
      </c>
      <c r="H6541" s="22">
        <v>1</v>
      </c>
      <c r="I6541" s="9">
        <f>VLOOKUP('Consolidtaed Data'!$B2805,[1]Products!$A:$G,4,0)</f>
        <v>1522</v>
      </c>
      <c r="J6541" s="9">
        <f>VLOOKUP('Consolidtaed Data'!$B2805,[1]Products!$A:$G,3,0)</f>
        <v>791</v>
      </c>
      <c r="K6541" s="9">
        <f>'Consolidtaed Data'!$J2805*'Consolidtaed Data'!$H2805</f>
        <v>395</v>
      </c>
      <c r="L6541" s="9">
        <f>'Consolidtaed Data'!$I2805*'Consolidtaed Data'!$H2805</f>
        <v>556</v>
      </c>
      <c r="M6541" s="9">
        <f>'Consolidtaed Data'!$L2805-'Consolidtaed Data'!$K2805</f>
        <v>344</v>
      </c>
      <c r="N6541" s="9" t="str">
        <f>VLOOKUP('Consolidtaed Data'!$C2805,[1]Locations!$A:$O,2,0)</f>
        <v>Glendale</v>
      </c>
      <c r="O6541" s="9" t="str">
        <f>VLOOKUP('Consolidtaed Data'!$D2805,'[1]Sales People'!$A:$B,2,0)</f>
        <v>Ryan Welch</v>
      </c>
      <c r="P6541" s="9" t="str">
        <f>VLOOKUP('Consolidtaed Data'!$E2805,[1]Customers!$A:$B,2,0)</f>
        <v>Jesse Wells</v>
      </c>
      <c r="Q6541" s="11">
        <f>WEEKDAY('Consolidtaed Data'!$F2805)</f>
        <v>7</v>
      </c>
      <c r="R6541" s="9">
        <f>MONTH('Consolidtaed Data'!$F2805)</f>
        <v>7</v>
      </c>
      <c r="S6541" s="9" t="str">
        <f>TEXT(Table3[[#This Row],[Purchase Date]],"MMMM")</f>
        <v>May</v>
      </c>
      <c r="T6541" s="9">
        <f>YEAR('Consolidtaed Data'!$F2805)</f>
        <v>2020</v>
      </c>
    </row>
    <row r="6542" spans="1:20" x14ac:dyDescent="0.3">
      <c r="A6542" s="9" t="s">
        <v>7568</v>
      </c>
      <c r="B6542" s="9" t="s">
        <v>806</v>
      </c>
      <c r="C6542" s="9" t="s">
        <v>295</v>
      </c>
      <c r="D6542" s="9" t="s">
        <v>315</v>
      </c>
      <c r="E6542" s="9" t="s">
        <v>81</v>
      </c>
      <c r="F6542" s="12">
        <v>44328</v>
      </c>
      <c r="G6542" s="12" t="str">
        <f>VLOOKUP(Table3[[#This Row],[Product ID]],[1]Products!$A:$G,2,0)</f>
        <v>Product 72</v>
      </c>
      <c r="H6542" s="22">
        <v>1</v>
      </c>
      <c r="I6542" s="9">
        <f>VLOOKUP('Consolidtaed Data'!$B2965,[1]Products!$A:$G,4,0)</f>
        <v>181</v>
      </c>
      <c r="J6542" s="9">
        <f>VLOOKUP('Consolidtaed Data'!$B2965,[1]Products!$A:$G,3,0)</f>
        <v>130</v>
      </c>
      <c r="K6542" s="9">
        <f>'Consolidtaed Data'!$J2965*'Consolidtaed Data'!$H2965</f>
        <v>3783</v>
      </c>
      <c r="L6542" s="9">
        <f>'Consolidtaed Data'!$I2965*'Consolidtaed Data'!$H2965</f>
        <v>4914</v>
      </c>
      <c r="M6542" s="9">
        <f>'Consolidtaed Data'!$L2965-'Consolidtaed Data'!$K2965</f>
        <v>329</v>
      </c>
      <c r="N6542" s="9" t="str">
        <f>VLOOKUP('Consolidtaed Data'!$C2965,[1]Locations!$A:$O,2,0)</f>
        <v>El Monte</v>
      </c>
      <c r="O6542" s="9" t="str">
        <f>VLOOKUP('Consolidtaed Data'!$D2965,'[1]Sales People'!$A:$B,2,0)</f>
        <v>Brian Hansen</v>
      </c>
      <c r="P6542" s="9" t="str">
        <f>VLOOKUP('Consolidtaed Data'!$E2965,[1]Customers!$A:$B,2,0)</f>
        <v>Louis Chavez</v>
      </c>
      <c r="Q6542" s="11">
        <f>WEEKDAY('Consolidtaed Data'!$F2965)</f>
        <v>4</v>
      </c>
      <c r="R6542" s="9">
        <f>MONTH('Consolidtaed Data'!$F2965)</f>
        <v>8</v>
      </c>
      <c r="S6542" s="9" t="str">
        <f>TEXT(Table3[[#This Row],[Purchase Date]],"MMMM")</f>
        <v>May</v>
      </c>
      <c r="T6542" s="9">
        <f>YEAR('Consolidtaed Data'!$F2965)</f>
        <v>2020</v>
      </c>
    </row>
    <row r="6543" spans="1:20" x14ac:dyDescent="0.3">
      <c r="A6543" s="9" t="s">
        <v>7569</v>
      </c>
      <c r="B6543" s="9" t="s">
        <v>336</v>
      </c>
      <c r="C6543" s="9" t="s">
        <v>275</v>
      </c>
      <c r="D6543" s="9" t="s">
        <v>127</v>
      </c>
      <c r="E6543" s="9" t="s">
        <v>1031</v>
      </c>
      <c r="F6543" s="12">
        <v>44328</v>
      </c>
      <c r="G6543" s="12" t="str">
        <f>VLOOKUP(Table3[[#This Row],[Product ID]],[1]Products!$A:$G,2,0)</f>
        <v>Product 78</v>
      </c>
      <c r="H6543" s="22">
        <v>2</v>
      </c>
      <c r="I6543" s="9">
        <f>VLOOKUP('Consolidtaed Data'!$B2978,[1]Products!$A:$G,4,0)</f>
        <v>1862</v>
      </c>
      <c r="J6543" s="9">
        <f>VLOOKUP('Consolidtaed Data'!$B2978,[1]Products!$A:$G,3,0)</f>
        <v>1173</v>
      </c>
      <c r="K6543" s="9">
        <f>'Consolidtaed Data'!$J2978*'Consolidtaed Data'!$H2978</f>
        <v>158</v>
      </c>
      <c r="L6543" s="9">
        <f>'Consolidtaed Data'!$I2978*'Consolidtaed Data'!$H2978</f>
        <v>254</v>
      </c>
      <c r="M6543" s="9">
        <f>'Consolidtaed Data'!$L2978-'Consolidtaed Data'!$K2978</f>
        <v>452</v>
      </c>
      <c r="N6543" s="9" t="str">
        <f>VLOOKUP('Consolidtaed Data'!$C2978,[1]Locations!$A:$O,2,0)</f>
        <v>Ontario</v>
      </c>
      <c r="O6543" s="9" t="str">
        <f>VLOOKUP('Consolidtaed Data'!$D2978,'[1]Sales People'!$A:$B,2,0)</f>
        <v>Kenneth Bradley</v>
      </c>
      <c r="P6543" s="9" t="str">
        <f>VLOOKUP('Consolidtaed Data'!$E2978,[1]Customers!$A:$B,2,0)</f>
        <v>Jose Griffin</v>
      </c>
      <c r="Q6543" s="11">
        <f>WEEKDAY('Consolidtaed Data'!$F2978)</f>
        <v>5</v>
      </c>
      <c r="R6543" s="9">
        <f>MONTH('Consolidtaed Data'!$F2978)</f>
        <v>8</v>
      </c>
      <c r="S6543" s="9" t="str">
        <f>TEXT(Table3[[#This Row],[Purchase Date]],"MMMM")</f>
        <v>May</v>
      </c>
      <c r="T6543" s="9">
        <f>YEAR('Consolidtaed Data'!$F2978)</f>
        <v>2020</v>
      </c>
    </row>
    <row r="6544" spans="1:20" x14ac:dyDescent="0.3">
      <c r="A6544" s="9" t="s">
        <v>7570</v>
      </c>
      <c r="B6544" s="9" t="s">
        <v>76</v>
      </c>
      <c r="C6544" s="9" t="s">
        <v>192</v>
      </c>
      <c r="D6544" s="9" t="s">
        <v>272</v>
      </c>
      <c r="E6544" s="9" t="s">
        <v>256</v>
      </c>
      <c r="F6544" s="12">
        <v>44328</v>
      </c>
      <c r="G6544" s="12" t="str">
        <f>VLOOKUP(Table3[[#This Row],[Product ID]],[1]Products!$A:$G,2,0)</f>
        <v>Product 19</v>
      </c>
      <c r="H6544" s="22">
        <v>1</v>
      </c>
      <c r="I6544" s="9">
        <f>VLOOKUP('Consolidtaed Data'!$B3243,[1]Products!$A:$G,4,0)</f>
        <v>356</v>
      </c>
      <c r="J6544" s="9">
        <f>VLOOKUP('Consolidtaed Data'!$B3243,[1]Products!$A:$G,3,0)</f>
        <v>292</v>
      </c>
      <c r="K6544" s="9">
        <f>'Consolidtaed Data'!$J3243*'Consolidtaed Data'!$H3243</f>
        <v>478</v>
      </c>
      <c r="L6544" s="9">
        <f>'Consolidtaed Data'!$I3243*'Consolidtaed Data'!$H3243</f>
        <v>886</v>
      </c>
      <c r="M6544" s="9">
        <f>'Consolidtaed Data'!$L3243-'Consolidtaed Data'!$K3243</f>
        <v>599</v>
      </c>
      <c r="N6544" s="9" t="str">
        <f>VLOOKUP('Consolidtaed Data'!$C3243,[1]Locations!$A:$O,2,0)</f>
        <v>San Diego</v>
      </c>
      <c r="O6544" s="9" t="str">
        <f>VLOOKUP('Consolidtaed Data'!$D3243,'[1]Sales People'!$A:$B,2,0)</f>
        <v>Ryan Welch</v>
      </c>
      <c r="P6544" s="9" t="str">
        <f>VLOOKUP('Consolidtaed Data'!$E3243,[1]Customers!$A:$B,2,0)</f>
        <v>Kevin Jones</v>
      </c>
      <c r="Q6544" s="11">
        <f>WEEKDAY('Consolidtaed Data'!$F3243)</f>
        <v>5</v>
      </c>
      <c r="R6544" s="9">
        <f>MONTH('Consolidtaed Data'!$F3243)</f>
        <v>8</v>
      </c>
      <c r="S6544" s="9" t="str">
        <f>TEXT(Table3[[#This Row],[Purchase Date]],"MMMM")</f>
        <v>May</v>
      </c>
      <c r="T6544" s="9">
        <f>YEAR('Consolidtaed Data'!$F3243)</f>
        <v>2020</v>
      </c>
    </row>
    <row r="6545" spans="1:20" x14ac:dyDescent="0.3">
      <c r="A6545" s="9" t="s">
        <v>7571</v>
      </c>
      <c r="B6545" s="9" t="s">
        <v>529</v>
      </c>
      <c r="C6545" s="9" t="s">
        <v>186</v>
      </c>
      <c r="D6545" s="9" t="s">
        <v>143</v>
      </c>
      <c r="E6545" s="9" t="s">
        <v>316</v>
      </c>
      <c r="F6545" s="12">
        <v>44328</v>
      </c>
      <c r="G6545" s="12" t="str">
        <f>VLOOKUP(Table3[[#This Row],[Product ID]],[1]Products!$A:$G,2,0)</f>
        <v>Product 56</v>
      </c>
      <c r="H6545" s="22">
        <v>1</v>
      </c>
      <c r="I6545" s="9">
        <f>VLOOKUP('Consolidtaed Data'!$B3290,[1]Products!$A:$G,4,0)</f>
        <v>1798</v>
      </c>
      <c r="J6545" s="9">
        <f>VLOOKUP('Consolidtaed Data'!$B3290,[1]Products!$A:$G,3,0)</f>
        <v>971</v>
      </c>
      <c r="K6545" s="9">
        <f>'Consolidtaed Data'!$J3290*'Consolidtaed Data'!$H3290</f>
        <v>3848</v>
      </c>
      <c r="L6545" s="9">
        <f>'Consolidtaed Data'!$I3290*'Consolidtaed Data'!$H3290</f>
        <v>5656</v>
      </c>
      <c r="M6545" s="9">
        <f>'Consolidtaed Data'!$L3290-'Consolidtaed Data'!$K3290</f>
        <v>729</v>
      </c>
      <c r="N6545" s="9" t="str">
        <f>VLOOKUP('Consolidtaed Data'!$C3290,[1]Locations!$A:$O,2,0)</f>
        <v>Escondido</v>
      </c>
      <c r="O6545" s="9" t="str">
        <f>VLOOKUP('Consolidtaed Data'!$D3290,'[1]Sales People'!$A:$B,2,0)</f>
        <v>Sean Miller</v>
      </c>
      <c r="P6545" s="9" t="str">
        <f>VLOOKUP('Consolidtaed Data'!$E3290,[1]Customers!$A:$B,2,0)</f>
        <v>Gregory Ramirez</v>
      </c>
      <c r="Q6545" s="11">
        <f>WEEKDAY('Consolidtaed Data'!$F3290)</f>
        <v>2</v>
      </c>
      <c r="R6545" s="9">
        <f>MONTH('Consolidtaed Data'!$F3290)</f>
        <v>8</v>
      </c>
      <c r="S6545" s="9" t="str">
        <f>TEXT(Table3[[#This Row],[Purchase Date]],"MMMM")</f>
        <v>May</v>
      </c>
      <c r="T6545" s="9">
        <f>YEAR('Consolidtaed Data'!$F3290)</f>
        <v>2020</v>
      </c>
    </row>
    <row r="6546" spans="1:20" x14ac:dyDescent="0.3">
      <c r="A6546" s="9" t="s">
        <v>7572</v>
      </c>
      <c r="B6546" s="9" t="s">
        <v>418</v>
      </c>
      <c r="C6546" s="9" t="s">
        <v>231</v>
      </c>
      <c r="D6546" s="9" t="s">
        <v>374</v>
      </c>
      <c r="E6546" s="9" t="s">
        <v>577</v>
      </c>
      <c r="F6546" s="12">
        <v>44328</v>
      </c>
      <c r="G6546" s="12" t="str">
        <f>VLOOKUP(Table3[[#This Row],[Product ID]],[1]Products!$A:$G,2,0)</f>
        <v>Product 82</v>
      </c>
      <c r="H6546" s="22">
        <v>2</v>
      </c>
      <c r="I6546" s="9">
        <f>VLOOKUP('Consolidtaed Data'!$B3381,[1]Products!$A:$G,4,0)</f>
        <v>1889</v>
      </c>
      <c r="J6546" s="9">
        <f>VLOOKUP('Consolidtaed Data'!$B3381,[1]Products!$A:$G,3,0)</f>
        <v>945</v>
      </c>
      <c r="K6546" s="9">
        <f>'Consolidtaed Data'!$J3381*'Consolidtaed Data'!$H3381</f>
        <v>2582</v>
      </c>
      <c r="L6546" s="9">
        <f>'Consolidtaed Data'!$I3381*'Consolidtaed Data'!$H3381</f>
        <v>4782</v>
      </c>
      <c r="M6546" s="9">
        <f>'Consolidtaed Data'!$L3381-'Consolidtaed Data'!$K3381</f>
        <v>1218</v>
      </c>
      <c r="N6546" s="9" t="str">
        <f>VLOOKUP('Consolidtaed Data'!$C3381,[1]Locations!$A:$O,2,0)</f>
        <v>Oakland</v>
      </c>
      <c r="O6546" s="9" t="str">
        <f>VLOOKUP('Consolidtaed Data'!$D3381,'[1]Sales People'!$A:$B,2,0)</f>
        <v>Jimmy Young</v>
      </c>
      <c r="P6546" s="9" t="str">
        <f>VLOOKUP('Consolidtaed Data'!$E3381,[1]Customers!$A:$B,2,0)</f>
        <v>Wayne Gardner</v>
      </c>
      <c r="Q6546" s="11">
        <f>WEEKDAY('Consolidtaed Data'!$F3381)</f>
        <v>7</v>
      </c>
      <c r="R6546" s="9">
        <f>MONTH('Consolidtaed Data'!$F3381)</f>
        <v>9</v>
      </c>
      <c r="S6546" s="9" t="str">
        <f>TEXT(Table3[[#This Row],[Purchase Date]],"MMMM")</f>
        <v>May</v>
      </c>
      <c r="T6546" s="9">
        <f>YEAR('Consolidtaed Data'!$F3381)</f>
        <v>2020</v>
      </c>
    </row>
    <row r="6547" spans="1:20" x14ac:dyDescent="0.3">
      <c r="A6547" s="9" t="s">
        <v>7573</v>
      </c>
      <c r="B6547" s="9" t="s">
        <v>188</v>
      </c>
      <c r="C6547" s="9" t="s">
        <v>39</v>
      </c>
      <c r="D6547" s="9" t="s">
        <v>100</v>
      </c>
      <c r="E6547" s="9" t="s">
        <v>496</v>
      </c>
      <c r="F6547" s="12">
        <v>44328</v>
      </c>
      <c r="G6547" s="12" t="str">
        <f>VLOOKUP(Table3[[#This Row],[Product ID]],[1]Products!$A:$G,2,0)</f>
        <v>Product 63</v>
      </c>
      <c r="H6547" s="22">
        <v>1</v>
      </c>
      <c r="I6547" s="9">
        <f>VLOOKUP('Consolidtaed Data'!$B3593,[1]Products!$A:$G,4,0)</f>
        <v>818</v>
      </c>
      <c r="J6547" s="9">
        <f>VLOOKUP('Consolidtaed Data'!$B3593,[1]Products!$A:$G,3,0)</f>
        <v>450</v>
      </c>
      <c r="K6547" s="9">
        <f>'Consolidtaed Data'!$J3593*'Consolidtaed Data'!$H3593</f>
        <v>4880</v>
      </c>
      <c r="L6547" s="9">
        <f>'Consolidtaed Data'!$I3593*'Consolidtaed Data'!$H3593</f>
        <v>6684</v>
      </c>
      <c r="M6547" s="9">
        <f>'Consolidtaed Data'!$L3593-'Consolidtaed Data'!$K3593</f>
        <v>286</v>
      </c>
      <c r="N6547" s="9" t="str">
        <f>VLOOKUP('Consolidtaed Data'!$C3593,[1]Locations!$A:$O,2,0)</f>
        <v>Oxnard</v>
      </c>
      <c r="O6547" s="9" t="str">
        <f>VLOOKUP('Consolidtaed Data'!$D3593,'[1]Sales People'!$A:$B,2,0)</f>
        <v>Martin Carr</v>
      </c>
      <c r="P6547" s="9" t="str">
        <f>VLOOKUP('Consolidtaed Data'!$E3593,[1]Customers!$A:$B,2,0)</f>
        <v>Carlos Miller</v>
      </c>
      <c r="Q6547" s="11">
        <f>WEEKDAY('Consolidtaed Data'!$F3593)</f>
        <v>1</v>
      </c>
      <c r="R6547" s="9">
        <f>MONTH('Consolidtaed Data'!$F3593)</f>
        <v>9</v>
      </c>
      <c r="S6547" s="9" t="str">
        <f>TEXT(Table3[[#This Row],[Purchase Date]],"MMMM")</f>
        <v>May</v>
      </c>
      <c r="T6547" s="9">
        <f>YEAR('Consolidtaed Data'!$F3593)</f>
        <v>2020</v>
      </c>
    </row>
    <row r="6548" spans="1:20" x14ac:dyDescent="0.3">
      <c r="A6548" s="9" t="s">
        <v>7574</v>
      </c>
      <c r="B6548" s="9" t="s">
        <v>322</v>
      </c>
      <c r="C6548" s="9" t="s">
        <v>302</v>
      </c>
      <c r="D6548" s="9" t="s">
        <v>123</v>
      </c>
      <c r="E6548" s="9" t="s">
        <v>1072</v>
      </c>
      <c r="F6548" s="12">
        <v>44328</v>
      </c>
      <c r="G6548" s="12" t="str">
        <f>VLOOKUP(Table3[[#This Row],[Product ID]],[1]Products!$A:$G,2,0)</f>
        <v>Product 43</v>
      </c>
      <c r="H6548" s="22">
        <v>1</v>
      </c>
      <c r="I6548" s="9">
        <f>VLOOKUP('Consolidtaed Data'!$B3619,[1]Products!$A:$G,4,0)</f>
        <v>545</v>
      </c>
      <c r="J6548" s="9">
        <f>VLOOKUP('Consolidtaed Data'!$B3619,[1]Products!$A:$G,3,0)</f>
        <v>425</v>
      </c>
      <c r="K6548" s="9">
        <f>'Consolidtaed Data'!$J3619*'Consolidtaed Data'!$H3619</f>
        <v>513</v>
      </c>
      <c r="L6548" s="9">
        <f>'Consolidtaed Data'!$I3619*'Consolidtaed Data'!$H3619</f>
        <v>651</v>
      </c>
      <c r="M6548" s="9">
        <f>'Consolidtaed Data'!$L3619-'Consolidtaed Data'!$K3619</f>
        <v>1521</v>
      </c>
      <c r="N6548" s="9" t="str">
        <f>VLOOKUP('Consolidtaed Data'!$C3619,[1]Locations!$A:$O,2,0)</f>
        <v>Bakersfield</v>
      </c>
      <c r="O6548" s="9" t="str">
        <f>VLOOKUP('Consolidtaed Data'!$D3619,'[1]Sales People'!$A:$B,2,0)</f>
        <v>Brian Thomas</v>
      </c>
      <c r="P6548" s="9" t="str">
        <f>VLOOKUP('Consolidtaed Data'!$E3619,[1]Customers!$A:$B,2,0)</f>
        <v>Antonio Diaz</v>
      </c>
      <c r="Q6548" s="11">
        <f>WEEKDAY('Consolidtaed Data'!$F3619)</f>
        <v>3</v>
      </c>
      <c r="R6548" s="9">
        <f>MONTH('Consolidtaed Data'!$F3619)</f>
        <v>9</v>
      </c>
      <c r="S6548" s="9" t="str">
        <f>TEXT(Table3[[#This Row],[Purchase Date]],"MMMM")</f>
        <v>May</v>
      </c>
      <c r="T6548" s="9">
        <f>YEAR('Consolidtaed Data'!$F3619)</f>
        <v>2020</v>
      </c>
    </row>
    <row r="6549" spans="1:20" x14ac:dyDescent="0.3">
      <c r="A6549" s="9" t="s">
        <v>7575</v>
      </c>
      <c r="B6549" s="9" t="s">
        <v>234</v>
      </c>
      <c r="C6549" s="9" t="s">
        <v>319</v>
      </c>
      <c r="D6549" s="9" t="s">
        <v>43</v>
      </c>
      <c r="E6549" s="9" t="s">
        <v>299</v>
      </c>
      <c r="F6549" s="12">
        <v>44329</v>
      </c>
      <c r="G6549" s="12" t="str">
        <f>VLOOKUP(Table3[[#This Row],[Product ID]],[1]Products!$A:$G,2,0)</f>
        <v>Product 54</v>
      </c>
      <c r="H6549" s="22">
        <v>3</v>
      </c>
      <c r="I6549" s="9">
        <f>VLOOKUP('Consolidtaed Data'!$B73,[1]Products!$A:$G,4,0)</f>
        <v>1671</v>
      </c>
      <c r="J6549" s="9">
        <f>VLOOKUP('Consolidtaed Data'!$B73,[1]Products!$A:$G,3,0)</f>
        <v>1220</v>
      </c>
      <c r="K6549" s="9">
        <f>'Consolidtaed Data'!$J73*'Consolidtaed Data'!$H73</f>
        <v>1291</v>
      </c>
      <c r="L6549" s="9">
        <f>'Consolidtaed Data'!$I73*'Consolidtaed Data'!$H73</f>
        <v>2391</v>
      </c>
      <c r="M6549" s="9">
        <f>'Consolidtaed Data'!$L73-'Consolidtaed Data'!$K73</f>
        <v>731</v>
      </c>
      <c r="N6549" s="9" t="str">
        <f>VLOOKUP('Consolidtaed Data'!$C73,[1]Locations!$A:$O,2,0)</f>
        <v>Los Angeles</v>
      </c>
      <c r="O6549" s="9" t="str">
        <f>VLOOKUP('Consolidtaed Data'!$D73,'[1]Sales People'!$A:$B,2,0)</f>
        <v>Joshua Taylor</v>
      </c>
      <c r="P6549" s="9" t="str">
        <f>VLOOKUP('Consolidtaed Data'!$E73,[1]Customers!$A:$B,2,0)</f>
        <v>Stephen Greene</v>
      </c>
      <c r="Q6549" s="11">
        <f>WEEKDAY('Consolidtaed Data'!$F73)</f>
        <v>2</v>
      </c>
      <c r="R6549" s="9">
        <f>MONTH('Consolidtaed Data'!$F73)</f>
        <v>1</v>
      </c>
      <c r="S6549" s="9" t="str">
        <f>TEXT(Table3[[#This Row],[Purchase Date]],"MMMM")</f>
        <v>May</v>
      </c>
      <c r="T6549" s="9">
        <f>YEAR('Consolidtaed Data'!$F73)</f>
        <v>2020</v>
      </c>
    </row>
    <row r="6550" spans="1:20" x14ac:dyDescent="0.3">
      <c r="A6550" s="9" t="s">
        <v>7576</v>
      </c>
      <c r="B6550" s="9" t="s">
        <v>76</v>
      </c>
      <c r="C6550" s="9" t="s">
        <v>504</v>
      </c>
      <c r="D6550" s="9" t="s">
        <v>197</v>
      </c>
      <c r="E6550" s="9" t="s">
        <v>693</v>
      </c>
      <c r="F6550" s="12">
        <v>44329</v>
      </c>
      <c r="G6550" s="12" t="str">
        <f>VLOOKUP(Table3[[#This Row],[Product ID]],[1]Products!$A:$G,2,0)</f>
        <v>Product 19</v>
      </c>
      <c r="H6550" s="22">
        <v>2</v>
      </c>
      <c r="I6550" s="9">
        <f>VLOOKUP('Consolidtaed Data'!$B211,[1]Products!$A:$G,4,0)</f>
        <v>1103</v>
      </c>
      <c r="J6550" s="9">
        <f>VLOOKUP('Consolidtaed Data'!$B211,[1]Products!$A:$G,3,0)</f>
        <v>838</v>
      </c>
      <c r="K6550" s="9">
        <f>'Consolidtaed Data'!$J211*'Consolidtaed Data'!$H211</f>
        <v>22</v>
      </c>
      <c r="L6550" s="9">
        <f>'Consolidtaed Data'!$I211*'Consolidtaed Data'!$H211</f>
        <v>35</v>
      </c>
      <c r="M6550" s="9">
        <f>'Consolidtaed Data'!$L211-'Consolidtaed Data'!$K211</f>
        <v>722</v>
      </c>
      <c r="N6550" s="9" t="str">
        <f>VLOOKUP('Consolidtaed Data'!$C211,[1]Locations!$A:$O,2,0)</f>
        <v>Corona</v>
      </c>
      <c r="O6550" s="9" t="str">
        <f>VLOOKUP('Consolidtaed Data'!$D211,'[1]Sales People'!$A:$B,2,0)</f>
        <v>Kenneth Bradley</v>
      </c>
      <c r="P6550" s="9" t="str">
        <f>VLOOKUP('Consolidtaed Data'!$E211,[1]Customers!$A:$B,2,0)</f>
        <v>Kevin Willis</v>
      </c>
      <c r="Q6550" s="11">
        <f>WEEKDAY('Consolidtaed Data'!$F211)</f>
        <v>4</v>
      </c>
      <c r="R6550" s="9">
        <f>MONTH('Consolidtaed Data'!$F211)</f>
        <v>1</v>
      </c>
      <c r="S6550" s="9" t="str">
        <f>TEXT(Table3[[#This Row],[Purchase Date]],"MMMM")</f>
        <v>May</v>
      </c>
      <c r="T6550" s="9">
        <f>YEAR('Consolidtaed Data'!$F211)</f>
        <v>2020</v>
      </c>
    </row>
    <row r="6551" spans="1:20" x14ac:dyDescent="0.3">
      <c r="A6551" s="9" t="s">
        <v>7577</v>
      </c>
      <c r="B6551" s="9" t="s">
        <v>230</v>
      </c>
      <c r="C6551" s="9" t="s">
        <v>186</v>
      </c>
      <c r="D6551" s="9" t="s">
        <v>235</v>
      </c>
      <c r="E6551" s="9" t="s">
        <v>816</v>
      </c>
      <c r="F6551" s="12">
        <v>44329</v>
      </c>
      <c r="G6551" s="12" t="str">
        <f>VLOOKUP(Table3[[#This Row],[Product ID]],[1]Products!$A:$G,2,0)</f>
        <v>Product 31</v>
      </c>
      <c r="H6551" s="22">
        <v>2</v>
      </c>
      <c r="I6551" s="9">
        <f>VLOOKUP('Consolidtaed Data'!$B273,[1]Products!$A:$G,4,0)</f>
        <v>1899</v>
      </c>
      <c r="J6551" s="9">
        <f>VLOOKUP('Consolidtaed Data'!$B273,[1]Products!$A:$G,3,0)</f>
        <v>1044</v>
      </c>
      <c r="K6551" s="9">
        <f>'Consolidtaed Data'!$J273*'Consolidtaed Data'!$H273</f>
        <v>562</v>
      </c>
      <c r="L6551" s="9">
        <f>'Consolidtaed Data'!$I273*'Consolidtaed Data'!$H273</f>
        <v>826</v>
      </c>
      <c r="M6551" s="9">
        <f>'Consolidtaed Data'!$L273-'Consolidtaed Data'!$K273</f>
        <v>102</v>
      </c>
      <c r="N6551" s="9" t="str">
        <f>VLOOKUP('Consolidtaed Data'!$C273,[1]Locations!$A:$O,2,0)</f>
        <v>San Buenaventura (Ventura)</v>
      </c>
      <c r="O6551" s="9" t="str">
        <f>VLOOKUP('Consolidtaed Data'!$D273,'[1]Sales People'!$A:$B,2,0)</f>
        <v>Henry Nelson</v>
      </c>
      <c r="P6551" s="9" t="str">
        <f>VLOOKUP('Consolidtaed Data'!$E273,[1]Customers!$A:$B,2,0)</f>
        <v>Shawn Wallace</v>
      </c>
      <c r="Q6551" s="11">
        <f>WEEKDAY('Consolidtaed Data'!$F273)</f>
        <v>2</v>
      </c>
      <c r="R6551" s="9">
        <f>MONTH('Consolidtaed Data'!$F273)</f>
        <v>1</v>
      </c>
      <c r="S6551" s="9" t="str">
        <f>TEXT(Table3[[#This Row],[Purchase Date]],"MMMM")</f>
        <v>May</v>
      </c>
      <c r="T6551" s="9">
        <f>YEAR('Consolidtaed Data'!$F273)</f>
        <v>2020</v>
      </c>
    </row>
    <row r="6552" spans="1:20" x14ac:dyDescent="0.3">
      <c r="A6552" s="9" t="s">
        <v>7578</v>
      </c>
      <c r="B6552" s="9" t="s">
        <v>503</v>
      </c>
      <c r="C6552" s="9" t="s">
        <v>210</v>
      </c>
      <c r="D6552" s="9" t="s">
        <v>174</v>
      </c>
      <c r="E6552" s="9" t="s">
        <v>606</v>
      </c>
      <c r="F6552" s="12">
        <v>44329</v>
      </c>
      <c r="G6552" s="12" t="str">
        <f>VLOOKUP(Table3[[#This Row],[Product ID]],[1]Products!$A:$G,2,0)</f>
        <v>Product 99</v>
      </c>
      <c r="H6552" s="22">
        <v>4</v>
      </c>
      <c r="I6552" s="9">
        <f>VLOOKUP('Consolidtaed Data'!$B391,[1]Products!$A:$G,4,0)</f>
        <v>2182</v>
      </c>
      <c r="J6552" s="9">
        <f>VLOOKUP('Consolidtaed Data'!$B391,[1]Products!$A:$G,3,0)</f>
        <v>1200</v>
      </c>
      <c r="K6552" s="9">
        <f>'Consolidtaed Data'!$J391*'Consolidtaed Data'!$H391</f>
        <v>1178</v>
      </c>
      <c r="L6552" s="9">
        <f>'Consolidtaed Data'!$I391*'Consolidtaed Data'!$H391</f>
        <v>2104</v>
      </c>
      <c r="M6552" s="9">
        <f>'Consolidtaed Data'!$L391-'Consolidtaed Data'!$K391</f>
        <v>383</v>
      </c>
      <c r="N6552" s="9" t="str">
        <f>VLOOKUP('Consolidtaed Data'!$C391,[1]Locations!$A:$O,2,0)</f>
        <v>Pasadena</v>
      </c>
      <c r="O6552" s="9" t="str">
        <f>VLOOKUP('Consolidtaed Data'!$D391,'[1]Sales People'!$A:$B,2,0)</f>
        <v>Scott Mason</v>
      </c>
      <c r="P6552" s="9" t="str">
        <f>VLOOKUP('Consolidtaed Data'!$E391,[1]Customers!$A:$B,2,0)</f>
        <v>Robert Murphy</v>
      </c>
      <c r="Q6552" s="11">
        <f>WEEKDAY('Consolidtaed Data'!$F391)</f>
        <v>2</v>
      </c>
      <c r="R6552" s="9">
        <f>MONTH('Consolidtaed Data'!$F391)</f>
        <v>1</v>
      </c>
      <c r="S6552" s="9" t="str">
        <f>TEXT(Table3[[#This Row],[Purchase Date]],"MMMM")</f>
        <v>May</v>
      </c>
      <c r="T6552" s="9">
        <f>YEAR('Consolidtaed Data'!$F391)</f>
        <v>2020</v>
      </c>
    </row>
    <row r="6553" spans="1:20" x14ac:dyDescent="0.3">
      <c r="A6553" s="9" t="s">
        <v>7579</v>
      </c>
      <c r="B6553" s="9" t="s">
        <v>164</v>
      </c>
      <c r="C6553" s="9" t="s">
        <v>63</v>
      </c>
      <c r="D6553" s="9" t="s">
        <v>73</v>
      </c>
      <c r="E6553" s="9" t="s">
        <v>1054</v>
      </c>
      <c r="F6553" s="12">
        <v>44329</v>
      </c>
      <c r="G6553" s="12" t="str">
        <f>VLOOKUP(Table3[[#This Row],[Product ID]],[1]Products!$A:$G,2,0)</f>
        <v>Product 69</v>
      </c>
      <c r="H6553" s="22">
        <v>1</v>
      </c>
      <c r="I6553" s="9">
        <f>VLOOKUP('Consolidtaed Data'!$B404,[1]Products!$A:$G,4,0)</f>
        <v>1351</v>
      </c>
      <c r="J6553" s="9">
        <f>VLOOKUP('Consolidtaed Data'!$B404,[1]Products!$A:$G,3,0)</f>
        <v>1108</v>
      </c>
      <c r="K6553" s="9">
        <f>'Consolidtaed Data'!$J404*'Consolidtaed Data'!$H404</f>
        <v>180</v>
      </c>
      <c r="L6553" s="9">
        <f>'Consolidtaed Data'!$I404*'Consolidtaed Data'!$H404</f>
        <v>224</v>
      </c>
      <c r="M6553" s="9">
        <f>'Consolidtaed Data'!$L404-'Consolidtaed Data'!$K404</f>
        <v>1527</v>
      </c>
      <c r="N6553" s="9" t="str">
        <f>VLOOKUP('Consolidtaed Data'!$C404,[1]Locations!$A:$O,2,0)</f>
        <v>Thousand Oaks</v>
      </c>
      <c r="O6553" s="9" t="str">
        <f>VLOOKUP('Consolidtaed Data'!$D404,'[1]Sales People'!$A:$B,2,0)</f>
        <v>Martin Carr</v>
      </c>
      <c r="P6553" s="9" t="str">
        <f>VLOOKUP('Consolidtaed Data'!$E404,[1]Customers!$A:$B,2,0)</f>
        <v>Antonio Frazier</v>
      </c>
      <c r="Q6553" s="11">
        <f>WEEKDAY('Consolidtaed Data'!$F404)</f>
        <v>3</v>
      </c>
      <c r="R6553" s="9">
        <f>MONTH('Consolidtaed Data'!$F404)</f>
        <v>1</v>
      </c>
      <c r="S6553" s="9" t="str">
        <f>TEXT(Table3[[#This Row],[Purchase Date]],"MMMM")</f>
        <v>May</v>
      </c>
      <c r="T6553" s="9">
        <f>YEAR('Consolidtaed Data'!$F404)</f>
        <v>2020</v>
      </c>
    </row>
    <row r="6554" spans="1:20" x14ac:dyDescent="0.3">
      <c r="A6554" s="9" t="s">
        <v>7580</v>
      </c>
      <c r="B6554" s="9" t="s">
        <v>191</v>
      </c>
      <c r="C6554" s="9" t="s">
        <v>165</v>
      </c>
      <c r="D6554" s="9" t="s">
        <v>91</v>
      </c>
      <c r="E6554" s="9" t="s">
        <v>1201</v>
      </c>
      <c r="F6554" s="12">
        <v>44329</v>
      </c>
      <c r="G6554" s="12" t="str">
        <f>VLOOKUP(Table3[[#This Row],[Product ID]],[1]Products!$A:$G,2,0)</f>
        <v>Product 36</v>
      </c>
      <c r="H6554" s="22">
        <v>1</v>
      </c>
      <c r="I6554" s="9">
        <f>VLOOKUP('Consolidtaed Data'!$B498,[1]Products!$A:$G,4,0)</f>
        <v>530</v>
      </c>
      <c r="J6554" s="9">
        <f>VLOOKUP('Consolidtaed Data'!$B498,[1]Products!$A:$G,3,0)</f>
        <v>435</v>
      </c>
      <c r="K6554" s="9">
        <f>'Consolidtaed Data'!$J498*'Consolidtaed Data'!$H498</f>
        <v>3144</v>
      </c>
      <c r="L6554" s="9">
        <f>'Consolidtaed Data'!$I498*'Consolidtaed Data'!$H498</f>
        <v>3788</v>
      </c>
      <c r="M6554" s="9">
        <f>'Consolidtaed Data'!$L498-'Consolidtaed Data'!$K498</f>
        <v>34</v>
      </c>
      <c r="N6554" s="9" t="str">
        <f>VLOOKUP('Consolidtaed Data'!$C498,[1]Locations!$A:$O,2,0)</f>
        <v>Ontario</v>
      </c>
      <c r="O6554" s="9" t="str">
        <f>VLOOKUP('Consolidtaed Data'!$D498,'[1]Sales People'!$A:$B,2,0)</f>
        <v>Martin Perry</v>
      </c>
      <c r="P6554" s="9" t="str">
        <f>VLOOKUP('Consolidtaed Data'!$E498,[1]Customers!$A:$B,2,0)</f>
        <v>Daniel Moreno</v>
      </c>
      <c r="Q6554" s="11">
        <f>WEEKDAY('Consolidtaed Data'!$F498)</f>
        <v>3</v>
      </c>
      <c r="R6554" s="9">
        <f>MONTH('Consolidtaed Data'!$F498)</f>
        <v>2</v>
      </c>
      <c r="S6554" s="9" t="str">
        <f>TEXT(Table3[[#This Row],[Purchase Date]],"MMMM")</f>
        <v>May</v>
      </c>
      <c r="T6554" s="9">
        <f>YEAR('Consolidtaed Data'!$F498)</f>
        <v>2020</v>
      </c>
    </row>
    <row r="6555" spans="1:20" x14ac:dyDescent="0.3">
      <c r="A6555" s="9" t="s">
        <v>7581</v>
      </c>
      <c r="B6555" s="9" t="s">
        <v>298</v>
      </c>
      <c r="C6555" s="9" t="s">
        <v>12</v>
      </c>
      <c r="D6555" s="9" t="s">
        <v>402</v>
      </c>
      <c r="E6555" s="9" t="s">
        <v>688</v>
      </c>
      <c r="F6555" s="12">
        <v>44329</v>
      </c>
      <c r="G6555" s="12" t="str">
        <f>VLOOKUP(Table3[[#This Row],[Product ID]],[1]Products!$A:$G,2,0)</f>
        <v>Product 53</v>
      </c>
      <c r="H6555" s="22">
        <v>1</v>
      </c>
      <c r="I6555" s="9">
        <f>VLOOKUP('Consolidtaed Data'!$B1184,[1]Products!$A:$G,4,0)</f>
        <v>1635</v>
      </c>
      <c r="J6555" s="9">
        <f>VLOOKUP('Consolidtaed Data'!$B1184,[1]Products!$A:$G,3,0)</f>
        <v>1046</v>
      </c>
      <c r="K6555" s="9">
        <f>'Consolidtaed Data'!$J1184*'Consolidtaed Data'!$H1184</f>
        <v>1777</v>
      </c>
      <c r="L6555" s="9">
        <f>'Consolidtaed Data'!$I1184*'Consolidtaed Data'!$H1184</f>
        <v>2141</v>
      </c>
      <c r="M6555" s="9">
        <f>'Consolidtaed Data'!$L1184-'Consolidtaed Data'!$K1184</f>
        <v>492</v>
      </c>
      <c r="N6555" s="9" t="str">
        <f>VLOOKUP('Consolidtaed Data'!$C1184,[1]Locations!$A:$O,2,0)</f>
        <v>Oakland</v>
      </c>
      <c r="O6555" s="9" t="str">
        <f>VLOOKUP('Consolidtaed Data'!$D1184,'[1]Sales People'!$A:$B,2,0)</f>
        <v>Kevin Butler</v>
      </c>
      <c r="P6555" s="9" t="str">
        <f>VLOOKUP('Consolidtaed Data'!$E1184,[1]Customers!$A:$B,2,0)</f>
        <v>Roy Shaw</v>
      </c>
      <c r="Q6555" s="11">
        <f>WEEKDAY('Consolidtaed Data'!$F1184)</f>
        <v>5</v>
      </c>
      <c r="R6555" s="9">
        <f>MONTH('Consolidtaed Data'!$F1184)</f>
        <v>3</v>
      </c>
      <c r="S6555" s="9" t="str">
        <f>TEXT(Table3[[#This Row],[Purchase Date]],"MMMM")</f>
        <v>May</v>
      </c>
      <c r="T6555" s="9">
        <f>YEAR('Consolidtaed Data'!$F1184)</f>
        <v>2020</v>
      </c>
    </row>
    <row r="6556" spans="1:20" x14ac:dyDescent="0.3">
      <c r="A6556" s="9" t="s">
        <v>7582</v>
      </c>
      <c r="B6556" s="9" t="s">
        <v>119</v>
      </c>
      <c r="C6556" s="9" t="s">
        <v>263</v>
      </c>
      <c r="D6556" s="9" t="s">
        <v>220</v>
      </c>
      <c r="E6556" s="9" t="s">
        <v>515</v>
      </c>
      <c r="F6556" s="12">
        <v>44329</v>
      </c>
      <c r="G6556" s="12" t="str">
        <f>VLOOKUP(Table3[[#This Row],[Product ID]],[1]Products!$A:$G,2,0)</f>
        <v>Product 67</v>
      </c>
      <c r="H6556" s="22">
        <v>1</v>
      </c>
      <c r="I6556" s="9">
        <f>VLOOKUP('Consolidtaed Data'!$B1206,[1]Products!$A:$G,4,0)</f>
        <v>1351</v>
      </c>
      <c r="J6556" s="9">
        <f>VLOOKUP('Consolidtaed Data'!$B1206,[1]Products!$A:$G,3,0)</f>
        <v>1108</v>
      </c>
      <c r="K6556" s="9">
        <f>'Consolidtaed Data'!$J1206*'Consolidtaed Data'!$H1206</f>
        <v>790</v>
      </c>
      <c r="L6556" s="9">
        <f>'Consolidtaed Data'!$I1206*'Consolidtaed Data'!$H1206</f>
        <v>1112</v>
      </c>
      <c r="M6556" s="9">
        <f>'Consolidtaed Data'!$L1206-'Consolidtaed Data'!$K1206</f>
        <v>612</v>
      </c>
      <c r="N6556" s="9" t="str">
        <f>VLOOKUP('Consolidtaed Data'!$C1206,[1]Locations!$A:$O,2,0)</f>
        <v>Los Angeles</v>
      </c>
      <c r="O6556" s="9" t="str">
        <f>VLOOKUP('Consolidtaed Data'!$D1206,'[1]Sales People'!$A:$B,2,0)</f>
        <v>Larry Castillo</v>
      </c>
      <c r="P6556" s="9" t="str">
        <f>VLOOKUP('Consolidtaed Data'!$E1206,[1]Customers!$A:$B,2,0)</f>
        <v>Ronald Watkins</v>
      </c>
      <c r="Q6556" s="11">
        <f>WEEKDAY('Consolidtaed Data'!$F1206)</f>
        <v>7</v>
      </c>
      <c r="R6556" s="9">
        <f>MONTH('Consolidtaed Data'!$F1206)</f>
        <v>3</v>
      </c>
      <c r="S6556" s="9" t="str">
        <f>TEXT(Table3[[#This Row],[Purchase Date]],"MMMM")</f>
        <v>May</v>
      </c>
      <c r="T6556" s="9">
        <f>YEAR('Consolidtaed Data'!$F1206)</f>
        <v>2020</v>
      </c>
    </row>
    <row r="6557" spans="1:20" x14ac:dyDescent="0.3">
      <c r="A6557" s="9" t="s">
        <v>7583</v>
      </c>
      <c r="B6557" s="9" t="s">
        <v>393</v>
      </c>
      <c r="C6557" s="9" t="s">
        <v>157</v>
      </c>
      <c r="D6557" s="9" t="s">
        <v>35</v>
      </c>
      <c r="E6557" s="9" t="s">
        <v>590</v>
      </c>
      <c r="F6557" s="12">
        <v>44329</v>
      </c>
      <c r="G6557" s="12" t="str">
        <f>VLOOKUP(Table3[[#This Row],[Product ID]],[1]Products!$A:$G,2,0)</f>
        <v>Product 84</v>
      </c>
      <c r="H6557" s="22">
        <v>2</v>
      </c>
      <c r="I6557" s="9">
        <f>VLOOKUP('Consolidtaed Data'!$B1423,[1]Products!$A:$G,4,0)</f>
        <v>1178</v>
      </c>
      <c r="J6557" s="9">
        <f>VLOOKUP('Consolidtaed Data'!$B1423,[1]Products!$A:$G,3,0)</f>
        <v>683</v>
      </c>
      <c r="K6557" s="9">
        <f>'Consolidtaed Data'!$J1423*'Consolidtaed Data'!$H1423</f>
        <v>648</v>
      </c>
      <c r="L6557" s="9">
        <f>'Consolidtaed Data'!$I1423*'Consolidtaed Data'!$H1423</f>
        <v>771</v>
      </c>
      <c r="M6557" s="9">
        <f>'Consolidtaed Data'!$L1423-'Consolidtaed Data'!$K1423</f>
        <v>1818</v>
      </c>
      <c r="N6557" s="9" t="str">
        <f>VLOOKUP('Consolidtaed Data'!$C1423,[1]Locations!$A:$O,2,0)</f>
        <v>El Monte</v>
      </c>
      <c r="O6557" s="9" t="str">
        <f>VLOOKUP('Consolidtaed Data'!$D1423,'[1]Sales People'!$A:$B,2,0)</f>
        <v>Clarence Fox</v>
      </c>
      <c r="P6557" s="9" t="str">
        <f>VLOOKUP('Consolidtaed Data'!$E1423,[1]Customers!$A:$B,2,0)</f>
        <v>Frank Schmidt</v>
      </c>
      <c r="Q6557" s="11">
        <f>WEEKDAY('Consolidtaed Data'!$F1423)</f>
        <v>4</v>
      </c>
      <c r="R6557" s="9">
        <f>MONTH('Consolidtaed Data'!$F1423)</f>
        <v>4</v>
      </c>
      <c r="S6557" s="9" t="str">
        <f>TEXT(Table3[[#This Row],[Purchase Date]],"MMMM")</f>
        <v>May</v>
      </c>
      <c r="T6557" s="9">
        <f>YEAR('Consolidtaed Data'!$F1423)</f>
        <v>2020</v>
      </c>
    </row>
    <row r="6558" spans="1:20" x14ac:dyDescent="0.3">
      <c r="A6558" s="9" t="s">
        <v>7584</v>
      </c>
      <c r="B6558" s="9" t="s">
        <v>85</v>
      </c>
      <c r="C6558" s="9" t="s">
        <v>192</v>
      </c>
      <c r="D6558" s="9" t="s">
        <v>35</v>
      </c>
      <c r="E6558" s="9" t="s">
        <v>305</v>
      </c>
      <c r="F6558" s="12">
        <v>44329</v>
      </c>
      <c r="G6558" s="12" t="str">
        <f>VLOOKUP(Table3[[#This Row],[Product ID]],[1]Products!$A:$G,2,0)</f>
        <v>Product 93</v>
      </c>
      <c r="H6558" s="22">
        <v>1</v>
      </c>
      <c r="I6558" s="9">
        <f>VLOOKUP('Consolidtaed Data'!$B1524,[1]Products!$A:$G,4,0)</f>
        <v>880</v>
      </c>
      <c r="J6558" s="9">
        <f>VLOOKUP('Consolidtaed Data'!$B1524,[1]Products!$A:$G,3,0)</f>
        <v>634</v>
      </c>
      <c r="K6558" s="9">
        <f>'Consolidtaed Data'!$J1524*'Consolidtaed Data'!$H1524</f>
        <v>5364</v>
      </c>
      <c r="L6558" s="9">
        <f>'Consolidtaed Data'!$I1524*'Consolidtaed Data'!$H1524</f>
        <v>7059</v>
      </c>
      <c r="M6558" s="9">
        <f>'Consolidtaed Data'!$L1524-'Consolidtaed Data'!$K1524</f>
        <v>570</v>
      </c>
      <c r="N6558" s="9" t="str">
        <f>VLOOKUP('Consolidtaed Data'!$C1524,[1]Locations!$A:$O,2,0)</f>
        <v>Roseville</v>
      </c>
      <c r="O6558" s="9" t="str">
        <f>VLOOKUP('Consolidtaed Data'!$D1524,'[1]Sales People'!$A:$B,2,0)</f>
        <v>Joshua Taylor</v>
      </c>
      <c r="P6558" s="9" t="str">
        <f>VLOOKUP('Consolidtaed Data'!$E1524,[1]Customers!$A:$B,2,0)</f>
        <v>Raymond Alexander</v>
      </c>
      <c r="Q6558" s="11">
        <f>WEEKDAY('Consolidtaed Data'!$F1524)</f>
        <v>4</v>
      </c>
      <c r="R6558" s="9">
        <f>MONTH('Consolidtaed Data'!$F1524)</f>
        <v>4</v>
      </c>
      <c r="S6558" s="9" t="str">
        <f>TEXT(Table3[[#This Row],[Purchase Date]],"MMMM")</f>
        <v>May</v>
      </c>
      <c r="T6558" s="9">
        <f>YEAR('Consolidtaed Data'!$F1524)</f>
        <v>2020</v>
      </c>
    </row>
    <row r="6559" spans="1:20" x14ac:dyDescent="0.3">
      <c r="A6559" s="9" t="s">
        <v>7585</v>
      </c>
      <c r="B6559" s="9" t="s">
        <v>71</v>
      </c>
      <c r="C6559" s="9" t="s">
        <v>228</v>
      </c>
      <c r="D6559" s="9" t="s">
        <v>315</v>
      </c>
      <c r="E6559" s="9" t="s">
        <v>962</v>
      </c>
      <c r="F6559" s="12">
        <v>44329</v>
      </c>
      <c r="G6559" s="12" t="str">
        <f>VLOOKUP(Table3[[#This Row],[Product ID]],[1]Products!$A:$G,2,0)</f>
        <v>Product 42</v>
      </c>
      <c r="H6559" s="22">
        <v>3</v>
      </c>
      <c r="I6559" s="9">
        <f>VLOOKUP('Consolidtaed Data'!$B1810,[1]Products!$A:$G,4,0)</f>
        <v>2353</v>
      </c>
      <c r="J6559" s="9">
        <f>VLOOKUP('Consolidtaed Data'!$B1810,[1]Products!$A:$G,3,0)</f>
        <v>1788</v>
      </c>
      <c r="K6559" s="9">
        <f>'Consolidtaed Data'!$J1810*'Consolidtaed Data'!$H1810</f>
        <v>5220</v>
      </c>
      <c r="L6559" s="9">
        <f>'Consolidtaed Data'!$I1810*'Consolidtaed Data'!$H1810</f>
        <v>7248</v>
      </c>
      <c r="M6559" s="9">
        <f>'Consolidtaed Data'!$L1810-'Consolidtaed Data'!$K1810</f>
        <v>329</v>
      </c>
      <c r="N6559" s="9" t="str">
        <f>VLOOKUP('Consolidtaed Data'!$C1810,[1]Locations!$A:$O,2,0)</f>
        <v>Anaheim</v>
      </c>
      <c r="O6559" s="9" t="str">
        <f>VLOOKUP('Consolidtaed Data'!$D1810,'[1]Sales People'!$A:$B,2,0)</f>
        <v>Walter Cook</v>
      </c>
      <c r="P6559" s="9" t="str">
        <f>VLOOKUP('Consolidtaed Data'!$E1810,[1]Customers!$A:$B,2,0)</f>
        <v>Fred Howell</v>
      </c>
      <c r="Q6559" s="11">
        <f>WEEKDAY('Consolidtaed Data'!$F1810)</f>
        <v>3</v>
      </c>
      <c r="R6559" s="9">
        <f>MONTH('Consolidtaed Data'!$F1810)</f>
        <v>5</v>
      </c>
      <c r="S6559" s="9" t="str">
        <f>TEXT(Table3[[#This Row],[Purchase Date]],"MMMM")</f>
        <v>May</v>
      </c>
      <c r="T6559" s="9">
        <f>YEAR('Consolidtaed Data'!$F1810)</f>
        <v>2020</v>
      </c>
    </row>
    <row r="6560" spans="1:20" x14ac:dyDescent="0.3">
      <c r="A6560" s="9" t="s">
        <v>7586</v>
      </c>
      <c r="B6560" s="9" t="s">
        <v>266</v>
      </c>
      <c r="C6560" s="9" t="s">
        <v>130</v>
      </c>
      <c r="D6560" s="9" t="s">
        <v>246</v>
      </c>
      <c r="E6560" s="9" t="s">
        <v>1857</v>
      </c>
      <c r="F6560" s="12">
        <v>44329</v>
      </c>
      <c r="G6560" s="12" t="str">
        <f>VLOOKUP(Table3[[#This Row],[Product ID]],[1]Products!$A:$G,2,0)</f>
        <v>Product 92</v>
      </c>
      <c r="H6560" s="22">
        <v>1</v>
      </c>
      <c r="I6560" s="9">
        <f>VLOOKUP('Consolidtaed Data'!$B2349,[1]Products!$A:$G,4,0)</f>
        <v>913</v>
      </c>
      <c r="J6560" s="9">
        <f>VLOOKUP('Consolidtaed Data'!$B2349,[1]Products!$A:$G,3,0)</f>
        <v>584</v>
      </c>
      <c r="K6560" s="9">
        <f>'Consolidtaed Data'!$J2349*'Consolidtaed Data'!$H2349</f>
        <v>513</v>
      </c>
      <c r="L6560" s="9">
        <f>'Consolidtaed Data'!$I2349*'Consolidtaed Data'!$H2349</f>
        <v>651</v>
      </c>
      <c r="M6560" s="9">
        <f>'Consolidtaed Data'!$L2349-'Consolidtaed Data'!$K2349</f>
        <v>782</v>
      </c>
      <c r="N6560" s="9" t="str">
        <f>VLOOKUP('Consolidtaed Data'!$C2349,[1]Locations!$A:$O,2,0)</f>
        <v>Orange</v>
      </c>
      <c r="O6560" s="9" t="str">
        <f>VLOOKUP('Consolidtaed Data'!$D2349,'[1]Sales People'!$A:$B,2,0)</f>
        <v>Eugene Holmes</v>
      </c>
      <c r="P6560" s="9" t="str">
        <f>VLOOKUP('Consolidtaed Data'!$E2349,[1]Customers!$A:$B,2,0)</f>
        <v>Peter Wells</v>
      </c>
      <c r="Q6560" s="11">
        <f>WEEKDAY('Consolidtaed Data'!$F2349)</f>
        <v>7</v>
      </c>
      <c r="R6560" s="9">
        <f>MONTH('Consolidtaed Data'!$F2349)</f>
        <v>6</v>
      </c>
      <c r="S6560" s="9" t="str">
        <f>TEXT(Table3[[#This Row],[Purchase Date]],"MMMM")</f>
        <v>May</v>
      </c>
      <c r="T6560" s="9">
        <f>YEAR('Consolidtaed Data'!$F2349)</f>
        <v>2020</v>
      </c>
    </row>
    <row r="6561" spans="1:20" x14ac:dyDescent="0.3">
      <c r="A6561" s="9" t="s">
        <v>7587</v>
      </c>
      <c r="B6561" s="9" t="s">
        <v>429</v>
      </c>
      <c r="C6561" s="9" t="s">
        <v>504</v>
      </c>
      <c r="D6561" s="9" t="s">
        <v>73</v>
      </c>
      <c r="E6561" s="9" t="s">
        <v>60</v>
      </c>
      <c r="F6561" s="12">
        <v>44329</v>
      </c>
      <c r="G6561" s="12" t="str">
        <f>VLOOKUP(Table3[[#This Row],[Product ID]],[1]Products!$A:$G,2,0)</f>
        <v>Product 87</v>
      </c>
      <c r="H6561" s="22">
        <v>2</v>
      </c>
      <c r="I6561" s="9">
        <f>VLOOKUP('Consolidtaed Data'!$B2865,[1]Products!$A:$G,4,0)</f>
        <v>1708</v>
      </c>
      <c r="J6561" s="9">
        <f>VLOOKUP('Consolidtaed Data'!$B2865,[1]Products!$A:$G,3,0)</f>
        <v>871</v>
      </c>
      <c r="K6561" s="9">
        <f>'Consolidtaed Data'!$J2865*'Consolidtaed Data'!$H2865</f>
        <v>291</v>
      </c>
      <c r="L6561" s="9">
        <f>'Consolidtaed Data'!$I2865*'Consolidtaed Data'!$H2865</f>
        <v>378</v>
      </c>
      <c r="M6561" s="9">
        <f>'Consolidtaed Data'!$L2865-'Consolidtaed Data'!$K2865</f>
        <v>892</v>
      </c>
      <c r="N6561" s="9" t="str">
        <f>VLOOKUP('Consolidtaed Data'!$C2865,[1]Locations!$A:$O,2,0)</f>
        <v>Rialto</v>
      </c>
      <c r="O6561" s="9" t="str">
        <f>VLOOKUP('Consolidtaed Data'!$D2865,'[1]Sales People'!$A:$B,2,0)</f>
        <v>Martin Perry</v>
      </c>
      <c r="P6561" s="9" t="str">
        <f>VLOOKUP('Consolidtaed Data'!$E2865,[1]Customers!$A:$B,2,0)</f>
        <v>Robert Murphy</v>
      </c>
      <c r="Q6561" s="11">
        <f>WEEKDAY('Consolidtaed Data'!$F2865)</f>
        <v>4</v>
      </c>
      <c r="R6561" s="9">
        <f>MONTH('Consolidtaed Data'!$F2865)</f>
        <v>7</v>
      </c>
      <c r="S6561" s="9" t="str">
        <f>TEXT(Table3[[#This Row],[Purchase Date]],"MMMM")</f>
        <v>May</v>
      </c>
      <c r="T6561" s="9">
        <f>YEAR('Consolidtaed Data'!$F2865)</f>
        <v>2020</v>
      </c>
    </row>
    <row r="6562" spans="1:20" x14ac:dyDescent="0.3">
      <c r="A6562" s="9" t="s">
        <v>7588</v>
      </c>
      <c r="B6562" s="9" t="s">
        <v>411</v>
      </c>
      <c r="C6562" s="9" t="s">
        <v>635</v>
      </c>
      <c r="D6562" s="9" t="s">
        <v>51</v>
      </c>
      <c r="E6562" s="9" t="s">
        <v>1871</v>
      </c>
      <c r="F6562" s="12">
        <v>44329</v>
      </c>
      <c r="G6562" s="12" t="str">
        <f>VLOOKUP(Table3[[#This Row],[Product ID]],[1]Products!$A:$G,2,0)</f>
        <v>Product 27</v>
      </c>
      <c r="H6562" s="22">
        <v>2</v>
      </c>
      <c r="I6562" s="9">
        <f>VLOOKUP('Consolidtaed Data'!$B3180,[1]Products!$A:$G,4,0)</f>
        <v>1582</v>
      </c>
      <c r="J6562" s="9">
        <f>VLOOKUP('Consolidtaed Data'!$B3180,[1]Products!$A:$G,3,0)</f>
        <v>1234</v>
      </c>
      <c r="K6562" s="9">
        <f>'Consolidtaed Data'!$J3180*'Consolidtaed Data'!$H3180</f>
        <v>416</v>
      </c>
      <c r="L6562" s="9">
        <f>'Consolidtaed Data'!$I3180*'Consolidtaed Data'!$H3180</f>
        <v>800</v>
      </c>
      <c r="M6562" s="9">
        <f>'Consolidtaed Data'!$L3180-'Consolidtaed Data'!$K3180</f>
        <v>362</v>
      </c>
      <c r="N6562" s="9" t="str">
        <f>VLOOKUP('Consolidtaed Data'!$C3180,[1]Locations!$A:$O,2,0)</f>
        <v>Fairfield</v>
      </c>
      <c r="O6562" s="9" t="str">
        <f>VLOOKUP('Consolidtaed Data'!$D3180,'[1]Sales People'!$A:$B,2,0)</f>
        <v>Joshua Taylor</v>
      </c>
      <c r="P6562" s="9" t="str">
        <f>VLOOKUP('Consolidtaed Data'!$E3180,[1]Customers!$A:$B,2,0)</f>
        <v>Ernest Ortiz</v>
      </c>
      <c r="Q6562" s="11">
        <f>WEEKDAY('Consolidtaed Data'!$F3180)</f>
        <v>7</v>
      </c>
      <c r="R6562" s="9">
        <f>MONTH('Consolidtaed Data'!$F3180)</f>
        <v>8</v>
      </c>
      <c r="S6562" s="9" t="str">
        <f>TEXT(Table3[[#This Row],[Purchase Date]],"MMMM")</f>
        <v>May</v>
      </c>
      <c r="T6562" s="9">
        <f>YEAR('Consolidtaed Data'!$F3180)</f>
        <v>2020</v>
      </c>
    </row>
    <row r="6563" spans="1:20" x14ac:dyDescent="0.3">
      <c r="A6563" s="9" t="s">
        <v>7589</v>
      </c>
      <c r="B6563" s="9" t="s">
        <v>490</v>
      </c>
      <c r="C6563" s="9" t="s">
        <v>223</v>
      </c>
      <c r="D6563" s="9" t="s">
        <v>9</v>
      </c>
      <c r="E6563" s="9" t="s">
        <v>456</v>
      </c>
      <c r="F6563" s="12">
        <v>44329</v>
      </c>
      <c r="G6563" s="12" t="str">
        <f>VLOOKUP(Table3[[#This Row],[Product ID]],[1]Products!$A:$G,2,0)</f>
        <v>Product 79</v>
      </c>
      <c r="H6563" s="22">
        <v>2</v>
      </c>
      <c r="I6563" s="9">
        <f>VLOOKUP('Consolidtaed Data'!$B3495,[1]Products!$A:$G,4,0)</f>
        <v>1022</v>
      </c>
      <c r="J6563" s="9">
        <f>VLOOKUP('Consolidtaed Data'!$B3495,[1]Products!$A:$G,3,0)</f>
        <v>818</v>
      </c>
      <c r="K6563" s="9">
        <f>'Consolidtaed Data'!$J3495*'Consolidtaed Data'!$H3495</f>
        <v>1912</v>
      </c>
      <c r="L6563" s="9">
        <f>'Consolidtaed Data'!$I3495*'Consolidtaed Data'!$H3495</f>
        <v>3544</v>
      </c>
      <c r="M6563" s="9">
        <f>'Consolidtaed Data'!$L3495-'Consolidtaed Data'!$K3495</f>
        <v>368</v>
      </c>
      <c r="N6563" s="9" t="str">
        <f>VLOOKUP('Consolidtaed Data'!$C3495,[1]Locations!$A:$O,2,0)</f>
        <v>Sunnyvale</v>
      </c>
      <c r="O6563" s="9" t="str">
        <f>VLOOKUP('Consolidtaed Data'!$D3495,'[1]Sales People'!$A:$B,2,0)</f>
        <v>Kenneth Fields</v>
      </c>
      <c r="P6563" s="9" t="str">
        <f>VLOOKUP('Consolidtaed Data'!$E3495,[1]Customers!$A:$B,2,0)</f>
        <v>Robert Carr</v>
      </c>
      <c r="Q6563" s="11">
        <f>WEEKDAY('Consolidtaed Data'!$F3495)</f>
        <v>7</v>
      </c>
      <c r="R6563" s="9">
        <f>MONTH('Consolidtaed Data'!$F3495)</f>
        <v>9</v>
      </c>
      <c r="S6563" s="9" t="str">
        <f>TEXT(Table3[[#This Row],[Purchase Date]],"MMMM")</f>
        <v>May</v>
      </c>
      <c r="T6563" s="9">
        <f>YEAR('Consolidtaed Data'!$F3495)</f>
        <v>2020</v>
      </c>
    </row>
    <row r="6564" spans="1:20" x14ac:dyDescent="0.3">
      <c r="A6564" s="9" t="s">
        <v>7590</v>
      </c>
      <c r="B6564" s="9" t="s">
        <v>572</v>
      </c>
      <c r="C6564" s="9" t="s">
        <v>16</v>
      </c>
      <c r="D6564" s="9" t="s">
        <v>13</v>
      </c>
      <c r="E6564" s="9" t="s">
        <v>732</v>
      </c>
      <c r="F6564" s="12">
        <v>44329</v>
      </c>
      <c r="G6564" s="12" t="str">
        <f>VLOOKUP(Table3[[#This Row],[Product ID]],[1]Products!$A:$G,2,0)</f>
        <v>Product 22</v>
      </c>
      <c r="H6564" s="22">
        <v>1</v>
      </c>
      <c r="I6564" s="9">
        <f>VLOOKUP('Consolidtaed Data'!$B3580,[1]Products!$A:$G,4,0)</f>
        <v>1103</v>
      </c>
      <c r="J6564" s="9">
        <f>VLOOKUP('Consolidtaed Data'!$B3580,[1]Products!$A:$G,3,0)</f>
        <v>838</v>
      </c>
      <c r="K6564" s="9">
        <f>'Consolidtaed Data'!$J3580*'Consolidtaed Data'!$H3580</f>
        <v>1512</v>
      </c>
      <c r="L6564" s="9">
        <f>'Consolidtaed Data'!$I3580*'Consolidtaed Data'!$H3580</f>
        <v>2853</v>
      </c>
      <c r="M6564" s="9">
        <f>'Consolidtaed Data'!$L3580-'Consolidtaed Data'!$K3580</f>
        <v>3420</v>
      </c>
      <c r="N6564" s="9" t="str">
        <f>VLOOKUP('Consolidtaed Data'!$C3580,[1]Locations!$A:$O,2,0)</f>
        <v>Elk Grove</v>
      </c>
      <c r="O6564" s="9" t="str">
        <f>VLOOKUP('Consolidtaed Data'!$D3580,'[1]Sales People'!$A:$B,2,0)</f>
        <v>Brian Hansen</v>
      </c>
      <c r="P6564" s="9" t="str">
        <f>VLOOKUP('Consolidtaed Data'!$E3580,[1]Customers!$A:$B,2,0)</f>
        <v>Nicholas Hamilton</v>
      </c>
      <c r="Q6564" s="11">
        <f>WEEKDAY('Consolidtaed Data'!$F3580)</f>
        <v>6</v>
      </c>
      <c r="R6564" s="9">
        <f>MONTH('Consolidtaed Data'!$F3580)</f>
        <v>9</v>
      </c>
      <c r="S6564" s="9" t="str">
        <f>TEXT(Table3[[#This Row],[Purchase Date]],"MMMM")</f>
        <v>May</v>
      </c>
      <c r="T6564" s="9">
        <f>YEAR('Consolidtaed Data'!$F3580)</f>
        <v>2020</v>
      </c>
    </row>
    <row r="6565" spans="1:20" x14ac:dyDescent="0.3">
      <c r="A6565" s="9" t="s">
        <v>7591</v>
      </c>
      <c r="B6565" s="9" t="s">
        <v>188</v>
      </c>
      <c r="C6565" s="9" t="s">
        <v>42</v>
      </c>
      <c r="D6565" s="9" t="s">
        <v>143</v>
      </c>
      <c r="E6565" s="9" t="s">
        <v>256</v>
      </c>
      <c r="F6565" s="12">
        <v>44330</v>
      </c>
      <c r="G6565" s="12" t="str">
        <f>VLOOKUP(Table3[[#This Row],[Product ID]],[1]Products!$A:$G,2,0)</f>
        <v>Product 63</v>
      </c>
      <c r="H6565" s="22">
        <v>1</v>
      </c>
      <c r="I6565" s="9">
        <f>VLOOKUP('Consolidtaed Data'!$B46,[1]Products!$A:$G,4,0)</f>
        <v>2410</v>
      </c>
      <c r="J6565" s="9">
        <f>VLOOKUP('Consolidtaed Data'!$B46,[1]Products!$A:$G,3,0)</f>
        <v>1518</v>
      </c>
      <c r="K6565" s="9">
        <f>'Consolidtaed Data'!$J46*'Consolidtaed Data'!$H46</f>
        <v>269</v>
      </c>
      <c r="L6565" s="9">
        <f>'Consolidtaed Data'!$I46*'Consolidtaed Data'!$H46</f>
        <v>368</v>
      </c>
      <c r="M6565" s="9">
        <f>'Consolidtaed Data'!$L46-'Consolidtaed Data'!$K46</f>
        <v>39</v>
      </c>
      <c r="N6565" s="9" t="str">
        <f>VLOOKUP('Consolidtaed Data'!$C46,[1]Locations!$A:$O,2,0)</f>
        <v>Fresno</v>
      </c>
      <c r="O6565" s="9" t="str">
        <f>VLOOKUP('Consolidtaed Data'!$D46,'[1]Sales People'!$A:$B,2,0)</f>
        <v>Ronald Reed</v>
      </c>
      <c r="P6565" s="9" t="str">
        <f>VLOOKUP('Consolidtaed Data'!$E46,[1]Customers!$A:$B,2,0)</f>
        <v>Peter Warren</v>
      </c>
      <c r="Q6565" s="11">
        <f>WEEKDAY('Consolidtaed Data'!$F46)</f>
        <v>6</v>
      </c>
      <c r="R6565" s="9">
        <f>MONTH('Consolidtaed Data'!$F46)</f>
        <v>1</v>
      </c>
      <c r="S6565" s="9" t="str">
        <f>TEXT(Table3[[#This Row],[Purchase Date]],"MMMM")</f>
        <v>May</v>
      </c>
      <c r="T6565" s="9">
        <f>YEAR('Consolidtaed Data'!$F46)</f>
        <v>2020</v>
      </c>
    </row>
    <row r="6566" spans="1:20" x14ac:dyDescent="0.3">
      <c r="A6566" s="9" t="s">
        <v>7592</v>
      </c>
      <c r="B6566" s="9" t="s">
        <v>151</v>
      </c>
      <c r="C6566" s="9" t="s">
        <v>130</v>
      </c>
      <c r="D6566" s="9" t="s">
        <v>87</v>
      </c>
      <c r="E6566" s="9" t="s">
        <v>406</v>
      </c>
      <c r="F6566" s="12">
        <v>44330</v>
      </c>
      <c r="G6566" s="12" t="str">
        <f>VLOOKUP(Table3[[#This Row],[Product ID]],[1]Products!$A:$G,2,0)</f>
        <v>Product 94</v>
      </c>
      <c r="H6566" s="22">
        <v>1</v>
      </c>
      <c r="I6566" s="9">
        <f>VLOOKUP('Consolidtaed Data'!$B784,[1]Products!$A:$G,4,0)</f>
        <v>1812</v>
      </c>
      <c r="J6566" s="9">
        <f>VLOOKUP('Consolidtaed Data'!$B784,[1]Products!$A:$G,3,0)</f>
        <v>1305</v>
      </c>
      <c r="K6566" s="9">
        <f>'Consolidtaed Data'!$J784*'Consolidtaed Data'!$H784</f>
        <v>1296</v>
      </c>
      <c r="L6566" s="9">
        <f>'Consolidtaed Data'!$I784*'Consolidtaed Data'!$H784</f>
        <v>1542</v>
      </c>
      <c r="M6566" s="9">
        <f>'Consolidtaed Data'!$L784-'Consolidtaed Data'!$K784</f>
        <v>351</v>
      </c>
      <c r="N6566" s="9" t="str">
        <f>VLOOKUP('Consolidtaed Data'!$C784,[1]Locations!$A:$O,2,0)</f>
        <v>Sunnyvale</v>
      </c>
      <c r="O6566" s="9" t="str">
        <f>VLOOKUP('Consolidtaed Data'!$D784,'[1]Sales People'!$A:$B,2,0)</f>
        <v>Larry Castillo</v>
      </c>
      <c r="P6566" s="9" t="str">
        <f>VLOOKUP('Consolidtaed Data'!$E784,[1]Customers!$A:$B,2,0)</f>
        <v>Ryan Ruiz</v>
      </c>
      <c r="Q6566" s="11">
        <f>WEEKDAY('Consolidtaed Data'!$F784)</f>
        <v>1</v>
      </c>
      <c r="R6566" s="9">
        <f>MONTH('Consolidtaed Data'!$F784)</f>
        <v>2</v>
      </c>
      <c r="S6566" s="9" t="str">
        <f>TEXT(Table3[[#This Row],[Purchase Date]],"MMMM")</f>
        <v>May</v>
      </c>
      <c r="T6566" s="9">
        <f>YEAR('Consolidtaed Data'!$F784)</f>
        <v>2020</v>
      </c>
    </row>
    <row r="6567" spans="1:20" x14ac:dyDescent="0.3">
      <c r="A6567" s="9" t="s">
        <v>7593</v>
      </c>
      <c r="B6567" s="9" t="s">
        <v>580</v>
      </c>
      <c r="C6567" s="9" t="s">
        <v>196</v>
      </c>
      <c r="D6567" s="9" t="s">
        <v>131</v>
      </c>
      <c r="E6567" s="9" t="s">
        <v>863</v>
      </c>
      <c r="F6567" s="12">
        <v>44330</v>
      </c>
      <c r="G6567" s="12" t="str">
        <f>VLOOKUP(Table3[[#This Row],[Product ID]],[1]Products!$A:$G,2,0)</f>
        <v>Product 1</v>
      </c>
      <c r="H6567" s="22">
        <v>3</v>
      </c>
      <c r="I6567" s="9">
        <f>VLOOKUP('Consolidtaed Data'!$B1189,[1]Products!$A:$G,4,0)</f>
        <v>2497</v>
      </c>
      <c r="J6567" s="9">
        <f>VLOOKUP('Consolidtaed Data'!$B1189,[1]Products!$A:$G,3,0)</f>
        <v>1473</v>
      </c>
      <c r="K6567" s="9">
        <f>'Consolidtaed Data'!$J1189*'Consolidtaed Data'!$H1189</f>
        <v>3669</v>
      </c>
      <c r="L6567" s="9">
        <f>'Consolidtaed Data'!$I1189*'Consolidtaed Data'!$H1189</f>
        <v>6015</v>
      </c>
      <c r="M6567" s="9">
        <f>'Consolidtaed Data'!$L1189-'Consolidtaed Data'!$K1189</f>
        <v>331</v>
      </c>
      <c r="N6567" s="9" t="str">
        <f>VLOOKUP('Consolidtaed Data'!$C1189,[1]Locations!$A:$O,2,0)</f>
        <v>Los Angeles</v>
      </c>
      <c r="O6567" s="9" t="str">
        <f>VLOOKUP('Consolidtaed Data'!$D1189,'[1]Sales People'!$A:$B,2,0)</f>
        <v>Justin Lynch</v>
      </c>
      <c r="P6567" s="9" t="str">
        <f>VLOOKUP('Consolidtaed Data'!$E1189,[1]Customers!$A:$B,2,0)</f>
        <v>Clarence Grant</v>
      </c>
      <c r="Q6567" s="11">
        <f>WEEKDAY('Consolidtaed Data'!$F1189)</f>
        <v>6</v>
      </c>
      <c r="R6567" s="9">
        <f>MONTH('Consolidtaed Data'!$F1189)</f>
        <v>3</v>
      </c>
      <c r="S6567" s="9" t="str">
        <f>TEXT(Table3[[#This Row],[Purchase Date]],"MMMM")</f>
        <v>May</v>
      </c>
      <c r="T6567" s="9">
        <f>YEAR('Consolidtaed Data'!$F1189)</f>
        <v>2020</v>
      </c>
    </row>
    <row r="6568" spans="1:20" x14ac:dyDescent="0.3">
      <c r="A6568" s="9" t="s">
        <v>7594</v>
      </c>
      <c r="B6568" s="9" t="s">
        <v>33</v>
      </c>
      <c r="C6568" s="9" t="s">
        <v>45</v>
      </c>
      <c r="D6568" s="9" t="s">
        <v>229</v>
      </c>
      <c r="E6568" s="9" t="s">
        <v>1324</v>
      </c>
      <c r="F6568" s="12">
        <v>44330</v>
      </c>
      <c r="G6568" s="12" t="str">
        <f>VLOOKUP(Table3[[#This Row],[Product ID]],[1]Products!$A:$G,2,0)</f>
        <v>Product 29</v>
      </c>
      <c r="H6568" s="22">
        <v>3</v>
      </c>
      <c r="I6568" s="9">
        <f>VLOOKUP('Consolidtaed Data'!$B1530,[1]Products!$A:$G,4,0)</f>
        <v>2391</v>
      </c>
      <c r="J6568" s="9">
        <f>VLOOKUP('Consolidtaed Data'!$B1530,[1]Products!$A:$G,3,0)</f>
        <v>1291</v>
      </c>
      <c r="K6568" s="9">
        <f>'Consolidtaed Data'!$J1530*'Consolidtaed Data'!$H1530</f>
        <v>947</v>
      </c>
      <c r="L6568" s="9">
        <f>'Consolidtaed Data'!$I1530*'Consolidtaed Data'!$H1530</f>
        <v>1353</v>
      </c>
      <c r="M6568" s="9">
        <f>'Consolidtaed Data'!$L1530-'Consolidtaed Data'!$K1530</f>
        <v>1108</v>
      </c>
      <c r="N6568" s="9" t="str">
        <f>VLOOKUP('Consolidtaed Data'!$C1530,[1]Locations!$A:$O,2,0)</f>
        <v>Vista</v>
      </c>
      <c r="O6568" s="9" t="str">
        <f>VLOOKUP('Consolidtaed Data'!$D1530,'[1]Sales People'!$A:$B,2,0)</f>
        <v>Eugene Holmes</v>
      </c>
      <c r="P6568" s="9" t="str">
        <f>VLOOKUP('Consolidtaed Data'!$E1530,[1]Customers!$A:$B,2,0)</f>
        <v>Edward Wright</v>
      </c>
      <c r="Q6568" s="11">
        <f>WEEKDAY('Consolidtaed Data'!$F1530)</f>
        <v>4</v>
      </c>
      <c r="R6568" s="9">
        <f>MONTH('Consolidtaed Data'!$F1530)</f>
        <v>4</v>
      </c>
      <c r="S6568" s="9" t="str">
        <f>TEXT(Table3[[#This Row],[Purchase Date]],"MMMM")</f>
        <v>May</v>
      </c>
      <c r="T6568" s="9">
        <f>YEAR('Consolidtaed Data'!$F1530)</f>
        <v>2020</v>
      </c>
    </row>
    <row r="6569" spans="1:20" x14ac:dyDescent="0.3">
      <c r="A6569" s="9" t="s">
        <v>7595</v>
      </c>
      <c r="B6569" s="9" t="s">
        <v>234</v>
      </c>
      <c r="C6569" s="9" t="s">
        <v>16</v>
      </c>
      <c r="D6569" s="9" t="s">
        <v>105</v>
      </c>
      <c r="E6569" s="9" t="s">
        <v>1677</v>
      </c>
      <c r="F6569" s="12">
        <v>44330</v>
      </c>
      <c r="G6569" s="12" t="str">
        <f>VLOOKUP(Table3[[#This Row],[Product ID]],[1]Products!$A:$G,2,0)</f>
        <v>Product 54</v>
      </c>
      <c r="H6569" s="22">
        <v>4</v>
      </c>
      <c r="I6569" s="9">
        <f>VLOOKUP('Consolidtaed Data'!$B1619,[1]Products!$A:$G,4,0)</f>
        <v>368</v>
      </c>
      <c r="J6569" s="9">
        <f>VLOOKUP('Consolidtaed Data'!$B1619,[1]Products!$A:$G,3,0)</f>
        <v>269</v>
      </c>
      <c r="K6569" s="9">
        <f>'Consolidtaed Data'!$J1619*'Consolidtaed Data'!$H1619</f>
        <v>1434</v>
      </c>
      <c r="L6569" s="9">
        <f>'Consolidtaed Data'!$I1619*'Consolidtaed Data'!$H1619</f>
        <v>2658</v>
      </c>
      <c r="M6569" s="9">
        <f>'Consolidtaed Data'!$L1619-'Consolidtaed Data'!$K1619</f>
        <v>376</v>
      </c>
      <c r="N6569" s="9" t="str">
        <f>VLOOKUP('Consolidtaed Data'!$C1619,[1]Locations!$A:$O,2,0)</f>
        <v>Riverside</v>
      </c>
      <c r="O6569" s="9" t="str">
        <f>VLOOKUP('Consolidtaed Data'!$D1619,'[1]Sales People'!$A:$B,2,0)</f>
        <v>Charles Harper</v>
      </c>
      <c r="P6569" s="9" t="str">
        <f>VLOOKUP('Consolidtaed Data'!$E1619,[1]Customers!$A:$B,2,0)</f>
        <v>Albert Robinson</v>
      </c>
      <c r="Q6569" s="11">
        <f>WEEKDAY('Consolidtaed Data'!$F1619)</f>
        <v>3</v>
      </c>
      <c r="R6569" s="9">
        <f>MONTH('Consolidtaed Data'!$F1619)</f>
        <v>4</v>
      </c>
      <c r="S6569" s="9" t="str">
        <f>TEXT(Table3[[#This Row],[Purchase Date]],"MMMM")</f>
        <v>May</v>
      </c>
      <c r="T6569" s="9">
        <f>YEAR('Consolidtaed Data'!$F1619)</f>
        <v>2020</v>
      </c>
    </row>
    <row r="6570" spans="1:20" x14ac:dyDescent="0.3">
      <c r="A6570" s="9" t="s">
        <v>7596</v>
      </c>
      <c r="B6570" s="9" t="s">
        <v>209</v>
      </c>
      <c r="C6570" s="9" t="s">
        <v>289</v>
      </c>
      <c r="D6570" s="9" t="s">
        <v>374</v>
      </c>
      <c r="E6570" s="9" t="s">
        <v>2569</v>
      </c>
      <c r="F6570" s="12">
        <v>44330</v>
      </c>
      <c r="G6570" s="12" t="str">
        <f>VLOOKUP(Table3[[#This Row],[Product ID]],[1]Products!$A:$G,2,0)</f>
        <v>Product 86</v>
      </c>
      <c r="H6570" s="22">
        <v>1</v>
      </c>
      <c r="I6570" s="9">
        <f>VLOOKUP('Consolidtaed Data'!$B2869,[1]Products!$A:$G,4,0)</f>
        <v>1638</v>
      </c>
      <c r="J6570" s="9">
        <f>VLOOKUP('Consolidtaed Data'!$B2869,[1]Products!$A:$G,3,0)</f>
        <v>1261</v>
      </c>
      <c r="K6570" s="9">
        <f>'Consolidtaed Data'!$J2869*'Consolidtaed Data'!$H2869</f>
        <v>1684</v>
      </c>
      <c r="L6570" s="9">
        <f>'Consolidtaed Data'!$I2869*'Consolidtaed Data'!$H2869</f>
        <v>2244</v>
      </c>
      <c r="M6570" s="9">
        <f>'Consolidtaed Data'!$L2869-'Consolidtaed Data'!$K2869</f>
        <v>384</v>
      </c>
      <c r="N6570" s="9" t="str">
        <f>VLOOKUP('Consolidtaed Data'!$C2869,[1]Locations!$A:$O,2,0)</f>
        <v>Clovis</v>
      </c>
      <c r="O6570" s="9" t="str">
        <f>VLOOKUP('Consolidtaed Data'!$D2869,'[1]Sales People'!$A:$B,2,0)</f>
        <v>Kevin Butler</v>
      </c>
      <c r="P6570" s="9" t="str">
        <f>VLOOKUP('Consolidtaed Data'!$E2869,[1]Customers!$A:$B,2,0)</f>
        <v>Todd Davis</v>
      </c>
      <c r="Q6570" s="11">
        <f>WEEKDAY('Consolidtaed Data'!$F2869)</f>
        <v>4</v>
      </c>
      <c r="R6570" s="9">
        <f>MONTH('Consolidtaed Data'!$F2869)</f>
        <v>7</v>
      </c>
      <c r="S6570" s="9" t="str">
        <f>TEXT(Table3[[#This Row],[Purchase Date]],"MMMM")</f>
        <v>May</v>
      </c>
      <c r="T6570" s="9">
        <f>YEAR('Consolidtaed Data'!$F2869)</f>
        <v>2020</v>
      </c>
    </row>
    <row r="6571" spans="1:20" x14ac:dyDescent="0.3">
      <c r="A6571" s="9" t="s">
        <v>7597</v>
      </c>
      <c r="B6571" s="9" t="s">
        <v>151</v>
      </c>
      <c r="C6571" s="9" t="s">
        <v>325</v>
      </c>
      <c r="D6571" s="9" t="s">
        <v>35</v>
      </c>
      <c r="E6571" s="9" t="s">
        <v>908</v>
      </c>
      <c r="F6571" s="12">
        <v>44331</v>
      </c>
      <c r="G6571" s="12" t="str">
        <f>VLOOKUP(Table3[[#This Row],[Product ID]],[1]Products!$A:$G,2,0)</f>
        <v>Product 94</v>
      </c>
      <c r="H6571" s="22">
        <v>1</v>
      </c>
      <c r="I6571" s="9">
        <f>VLOOKUP('Consolidtaed Data'!$B323,[1]Products!$A:$G,4,0)</f>
        <v>1671</v>
      </c>
      <c r="J6571" s="9">
        <f>VLOOKUP('Consolidtaed Data'!$B323,[1]Products!$A:$G,3,0)</f>
        <v>1220</v>
      </c>
      <c r="K6571" s="9">
        <f>'Consolidtaed Data'!$J323*'Consolidtaed Data'!$H323</f>
        <v>1788</v>
      </c>
      <c r="L6571" s="9">
        <f>'Consolidtaed Data'!$I323*'Consolidtaed Data'!$H323</f>
        <v>2353</v>
      </c>
      <c r="M6571" s="9">
        <f>'Consolidtaed Data'!$L323-'Consolidtaed Data'!$K323</f>
        <v>754</v>
      </c>
      <c r="N6571" s="9" t="str">
        <f>VLOOKUP('Consolidtaed Data'!$C323,[1]Locations!$A:$O,2,0)</f>
        <v>Irvine</v>
      </c>
      <c r="O6571" s="9" t="str">
        <f>VLOOKUP('Consolidtaed Data'!$D323,'[1]Sales People'!$A:$B,2,0)</f>
        <v>Joshua Taylor</v>
      </c>
      <c r="P6571" s="9" t="str">
        <f>VLOOKUP('Consolidtaed Data'!$E323,[1]Customers!$A:$B,2,0)</f>
        <v>Joshua Hunt</v>
      </c>
      <c r="Q6571" s="11">
        <f>WEEKDAY('Consolidtaed Data'!$F323)</f>
        <v>5</v>
      </c>
      <c r="R6571" s="9">
        <f>MONTH('Consolidtaed Data'!$F323)</f>
        <v>1</v>
      </c>
      <c r="S6571" s="9" t="str">
        <f>TEXT(Table3[[#This Row],[Purchase Date]],"MMMM")</f>
        <v>May</v>
      </c>
      <c r="T6571" s="9">
        <f>YEAR('Consolidtaed Data'!$F323)</f>
        <v>2020</v>
      </c>
    </row>
    <row r="6572" spans="1:20" x14ac:dyDescent="0.3">
      <c r="A6572" s="9" t="s">
        <v>7598</v>
      </c>
      <c r="B6572" s="9" t="s">
        <v>477</v>
      </c>
      <c r="C6572" s="9" t="s">
        <v>405</v>
      </c>
      <c r="D6572" s="9" t="s">
        <v>193</v>
      </c>
      <c r="E6572" s="9" t="s">
        <v>636</v>
      </c>
      <c r="F6572" s="12">
        <v>44331</v>
      </c>
      <c r="G6572" s="12" t="str">
        <f>VLOOKUP(Table3[[#This Row],[Product ID]],[1]Products!$A:$G,2,0)</f>
        <v>Product 46</v>
      </c>
      <c r="H6572" s="22">
        <v>3</v>
      </c>
      <c r="I6572" s="9">
        <f>VLOOKUP('Consolidtaed Data'!$B487,[1]Products!$A:$G,4,0)</f>
        <v>1798</v>
      </c>
      <c r="J6572" s="9">
        <f>VLOOKUP('Consolidtaed Data'!$B487,[1]Products!$A:$G,3,0)</f>
        <v>971</v>
      </c>
      <c r="K6572" s="9">
        <f>'Consolidtaed Data'!$J487*'Consolidtaed Data'!$H487</f>
        <v>292</v>
      </c>
      <c r="L6572" s="9">
        <f>'Consolidtaed Data'!$I487*'Consolidtaed Data'!$H487</f>
        <v>356</v>
      </c>
      <c r="M6572" s="9">
        <f>'Consolidtaed Data'!$L487-'Consolidtaed Data'!$K487</f>
        <v>486</v>
      </c>
      <c r="N6572" s="9" t="str">
        <f>VLOOKUP('Consolidtaed Data'!$C487,[1]Locations!$A:$O,2,0)</f>
        <v>Temecula</v>
      </c>
      <c r="O6572" s="9" t="str">
        <f>VLOOKUP('Consolidtaed Data'!$D487,'[1]Sales People'!$A:$B,2,0)</f>
        <v>Joshua Cook</v>
      </c>
      <c r="P6572" s="9" t="str">
        <f>VLOOKUP('Consolidtaed Data'!$E487,[1]Customers!$A:$B,2,0)</f>
        <v>Sean Woods</v>
      </c>
      <c r="Q6572" s="11">
        <f>WEEKDAY('Consolidtaed Data'!$F487)</f>
        <v>2</v>
      </c>
      <c r="R6572" s="9">
        <f>MONTH('Consolidtaed Data'!$F487)</f>
        <v>2</v>
      </c>
      <c r="S6572" s="9" t="str">
        <f>TEXT(Table3[[#This Row],[Purchase Date]],"MMMM")</f>
        <v>May</v>
      </c>
      <c r="T6572" s="9">
        <f>YEAR('Consolidtaed Data'!$F487)</f>
        <v>2020</v>
      </c>
    </row>
    <row r="6573" spans="1:20" x14ac:dyDescent="0.3">
      <c r="A6573" s="9" t="s">
        <v>7599</v>
      </c>
      <c r="B6573" s="9" t="s">
        <v>85</v>
      </c>
      <c r="C6573" s="9" t="s">
        <v>196</v>
      </c>
      <c r="D6573" s="9" t="s">
        <v>51</v>
      </c>
      <c r="E6573" s="9" t="s">
        <v>1195</v>
      </c>
      <c r="F6573" s="12">
        <v>44331</v>
      </c>
      <c r="G6573" s="12" t="str">
        <f>VLOOKUP(Table3[[#This Row],[Product ID]],[1]Products!$A:$G,2,0)</f>
        <v>Product 93</v>
      </c>
      <c r="H6573" s="22">
        <v>2</v>
      </c>
      <c r="I6573" s="9">
        <f>VLOOKUP('Consolidtaed Data'!$B495,[1]Products!$A:$G,4,0)</f>
        <v>800</v>
      </c>
      <c r="J6573" s="9">
        <f>VLOOKUP('Consolidtaed Data'!$B495,[1]Products!$A:$G,3,0)</f>
        <v>536</v>
      </c>
      <c r="K6573" s="9">
        <f>'Consolidtaed Data'!$J495*'Consolidtaed Data'!$H495</f>
        <v>5940</v>
      </c>
      <c r="L6573" s="9">
        <f>'Consolidtaed Data'!$I495*'Consolidtaed Data'!$H495</f>
        <v>8364</v>
      </c>
      <c r="M6573" s="9">
        <f>'Consolidtaed Data'!$L495-'Consolidtaed Data'!$K495</f>
        <v>26</v>
      </c>
      <c r="N6573" s="9" t="str">
        <f>VLOOKUP('Consolidtaed Data'!$C495,[1]Locations!$A:$O,2,0)</f>
        <v>San Bernardino</v>
      </c>
      <c r="O6573" s="9" t="str">
        <f>VLOOKUP('Consolidtaed Data'!$D495,'[1]Sales People'!$A:$B,2,0)</f>
        <v>Carl Elliott</v>
      </c>
      <c r="P6573" s="9" t="str">
        <f>VLOOKUP('Consolidtaed Data'!$E495,[1]Customers!$A:$B,2,0)</f>
        <v>Frank Mason</v>
      </c>
      <c r="Q6573" s="11">
        <f>WEEKDAY('Consolidtaed Data'!$F495)</f>
        <v>3</v>
      </c>
      <c r="R6573" s="9">
        <f>MONTH('Consolidtaed Data'!$F495)</f>
        <v>2</v>
      </c>
      <c r="S6573" s="9" t="str">
        <f>TEXT(Table3[[#This Row],[Purchase Date]],"MMMM")</f>
        <v>May</v>
      </c>
      <c r="T6573" s="9">
        <f>YEAR('Consolidtaed Data'!$F495)</f>
        <v>2020</v>
      </c>
    </row>
    <row r="6574" spans="1:20" x14ac:dyDescent="0.3">
      <c r="A6574" s="9" t="s">
        <v>7600</v>
      </c>
      <c r="B6574" s="9" t="s">
        <v>89</v>
      </c>
      <c r="C6574" s="9" t="s">
        <v>86</v>
      </c>
      <c r="D6574" s="9" t="s">
        <v>402</v>
      </c>
      <c r="E6574" s="9" t="s">
        <v>1240</v>
      </c>
      <c r="F6574" s="12">
        <v>44331</v>
      </c>
      <c r="G6574" s="12" t="str">
        <f>VLOOKUP(Table3[[#This Row],[Product ID]],[1]Products!$A:$G,2,0)</f>
        <v>Product 64</v>
      </c>
      <c r="H6574" s="22">
        <v>3</v>
      </c>
      <c r="I6574" s="9">
        <f>VLOOKUP('Consolidtaed Data'!$B523,[1]Products!$A:$G,4,0)</f>
        <v>356</v>
      </c>
      <c r="J6574" s="9">
        <f>VLOOKUP('Consolidtaed Data'!$B523,[1]Products!$A:$G,3,0)</f>
        <v>292</v>
      </c>
      <c r="K6574" s="9">
        <f>'Consolidtaed Data'!$J523*'Consolidtaed Data'!$H523</f>
        <v>4089</v>
      </c>
      <c r="L6574" s="9">
        <f>'Consolidtaed Data'!$I523*'Consolidtaed Data'!$H523</f>
        <v>5175</v>
      </c>
      <c r="M6574" s="9">
        <f>'Consolidtaed Data'!$L523-'Consolidtaed Data'!$K523</f>
        <v>147</v>
      </c>
      <c r="N6574" s="9" t="str">
        <f>VLOOKUP('Consolidtaed Data'!$C523,[1]Locations!$A:$O,2,0)</f>
        <v>Chula Vista</v>
      </c>
      <c r="O6574" s="9" t="str">
        <f>VLOOKUP('Consolidtaed Data'!$D523,'[1]Sales People'!$A:$B,2,0)</f>
        <v>Ryan Welch</v>
      </c>
      <c r="P6574" s="9" t="str">
        <f>VLOOKUP('Consolidtaed Data'!$E523,[1]Customers!$A:$B,2,0)</f>
        <v>Anthony Little</v>
      </c>
      <c r="Q6574" s="11">
        <f>WEEKDAY('Consolidtaed Data'!$F523)</f>
        <v>5</v>
      </c>
      <c r="R6574" s="9">
        <f>MONTH('Consolidtaed Data'!$F523)</f>
        <v>2</v>
      </c>
      <c r="S6574" s="9" t="str">
        <f>TEXT(Table3[[#This Row],[Purchase Date]],"MMMM")</f>
        <v>May</v>
      </c>
      <c r="T6574" s="9">
        <f>YEAR('Consolidtaed Data'!$F523)</f>
        <v>2020</v>
      </c>
    </row>
    <row r="6575" spans="1:20" x14ac:dyDescent="0.3">
      <c r="A6575" s="9" t="s">
        <v>7601</v>
      </c>
      <c r="B6575" s="9" t="s">
        <v>33</v>
      </c>
      <c r="C6575" s="9" t="s">
        <v>82</v>
      </c>
      <c r="D6575" s="9" t="s">
        <v>87</v>
      </c>
      <c r="E6575" s="9" t="s">
        <v>2193</v>
      </c>
      <c r="F6575" s="12">
        <v>44331</v>
      </c>
      <c r="G6575" s="12" t="str">
        <f>VLOOKUP(Table3[[#This Row],[Product ID]],[1]Products!$A:$G,2,0)</f>
        <v>Product 29</v>
      </c>
      <c r="H6575" s="22">
        <v>3</v>
      </c>
      <c r="I6575" s="9">
        <f>VLOOKUP('Consolidtaed Data'!$B1255,[1]Products!$A:$G,4,0)</f>
        <v>127</v>
      </c>
      <c r="J6575" s="9">
        <f>VLOOKUP('Consolidtaed Data'!$B1255,[1]Products!$A:$G,3,0)</f>
        <v>79</v>
      </c>
      <c r="K6575" s="9">
        <f>'Consolidtaed Data'!$J1255*'Consolidtaed Data'!$H1255</f>
        <v>5044</v>
      </c>
      <c r="L6575" s="9">
        <f>'Consolidtaed Data'!$I1255*'Consolidtaed Data'!$H1255</f>
        <v>6552</v>
      </c>
      <c r="M6575" s="9">
        <f>'Consolidtaed Data'!$L1255-'Consolidtaed Data'!$K1255</f>
        <v>872</v>
      </c>
      <c r="N6575" s="9" t="str">
        <f>VLOOKUP('Consolidtaed Data'!$C1255,[1]Locations!$A:$O,2,0)</f>
        <v>Vista</v>
      </c>
      <c r="O6575" s="9" t="str">
        <f>VLOOKUP('Consolidtaed Data'!$D1255,'[1]Sales People'!$A:$B,2,0)</f>
        <v>Howard Gardner</v>
      </c>
      <c r="P6575" s="9" t="str">
        <f>VLOOKUP('Consolidtaed Data'!$E1255,[1]Customers!$A:$B,2,0)</f>
        <v>David Wheeler</v>
      </c>
      <c r="Q6575" s="11">
        <f>WEEKDAY('Consolidtaed Data'!$F1255)</f>
        <v>4</v>
      </c>
      <c r="R6575" s="9">
        <f>MONTH('Consolidtaed Data'!$F1255)</f>
        <v>4</v>
      </c>
      <c r="S6575" s="9" t="str">
        <f>TEXT(Table3[[#This Row],[Purchase Date]],"MMMM")</f>
        <v>May</v>
      </c>
      <c r="T6575" s="9">
        <f>YEAR('Consolidtaed Data'!$F1255)</f>
        <v>2020</v>
      </c>
    </row>
    <row r="6576" spans="1:20" x14ac:dyDescent="0.3">
      <c r="A6576" s="9" t="s">
        <v>7602</v>
      </c>
      <c r="B6576" s="9" t="s">
        <v>38</v>
      </c>
      <c r="C6576" s="9" t="s">
        <v>420</v>
      </c>
      <c r="D6576" s="9" t="s">
        <v>56</v>
      </c>
      <c r="E6576" s="9" t="s">
        <v>1661</v>
      </c>
      <c r="F6576" s="12">
        <v>44331</v>
      </c>
      <c r="G6576" s="12" t="str">
        <f>VLOOKUP(Table3[[#This Row],[Product ID]],[1]Products!$A:$G,2,0)</f>
        <v>Product 25</v>
      </c>
      <c r="H6576" s="22">
        <v>1</v>
      </c>
      <c r="I6576" s="9">
        <f>VLOOKUP('Consolidtaed Data'!$B1384,[1]Products!$A:$G,4,0)</f>
        <v>1639</v>
      </c>
      <c r="J6576" s="9">
        <f>VLOOKUP('Consolidtaed Data'!$B1384,[1]Products!$A:$G,3,0)</f>
        <v>1295</v>
      </c>
      <c r="K6576" s="9">
        <f>'Consolidtaed Data'!$J1384*'Consolidtaed Data'!$H1384</f>
        <v>1602</v>
      </c>
      <c r="L6576" s="9">
        <f>'Consolidtaed Data'!$I1384*'Consolidtaed Data'!$H1384</f>
        <v>2541</v>
      </c>
      <c r="M6576" s="9">
        <f>'Consolidtaed Data'!$L1384-'Consolidtaed Data'!$K1384</f>
        <v>738</v>
      </c>
      <c r="N6576" s="9" t="str">
        <f>VLOOKUP('Consolidtaed Data'!$C1384,[1]Locations!$A:$O,2,0)</f>
        <v>Fremont</v>
      </c>
      <c r="O6576" s="9" t="str">
        <f>VLOOKUP('Consolidtaed Data'!$D1384,'[1]Sales People'!$A:$B,2,0)</f>
        <v>Martin Perry</v>
      </c>
      <c r="P6576" s="9" t="str">
        <f>VLOOKUP('Consolidtaed Data'!$E1384,[1]Customers!$A:$B,2,0)</f>
        <v>Victor Lawson</v>
      </c>
      <c r="Q6576" s="11">
        <f>WEEKDAY('Consolidtaed Data'!$F1384)</f>
        <v>7</v>
      </c>
      <c r="R6576" s="9">
        <f>MONTH('Consolidtaed Data'!$F1384)</f>
        <v>4</v>
      </c>
      <c r="S6576" s="9" t="str">
        <f>TEXT(Table3[[#This Row],[Purchase Date]],"MMMM")</f>
        <v>May</v>
      </c>
      <c r="T6576" s="9">
        <f>YEAR('Consolidtaed Data'!$F1384)</f>
        <v>2020</v>
      </c>
    </row>
    <row r="6577" spans="1:20" x14ac:dyDescent="0.3">
      <c r="A6577" s="9" t="s">
        <v>7603</v>
      </c>
      <c r="B6577" s="9" t="s">
        <v>29</v>
      </c>
      <c r="C6577" s="9" t="s">
        <v>12</v>
      </c>
      <c r="D6577" s="9" t="s">
        <v>220</v>
      </c>
      <c r="E6577" s="9" t="s">
        <v>4065</v>
      </c>
      <c r="F6577" s="12">
        <v>44331</v>
      </c>
      <c r="G6577" s="12" t="str">
        <f>VLOOKUP(Table3[[#This Row],[Product ID]],[1]Products!$A:$G,2,0)</f>
        <v>Product 37</v>
      </c>
      <c r="H6577" s="22">
        <v>2</v>
      </c>
      <c r="I6577" s="9">
        <f>VLOOKUP('Consolidtaed Data'!$B3047,[1]Products!$A:$G,4,0)</f>
        <v>368</v>
      </c>
      <c r="J6577" s="9">
        <f>VLOOKUP('Consolidtaed Data'!$B3047,[1]Products!$A:$G,3,0)</f>
        <v>269</v>
      </c>
      <c r="K6577" s="9">
        <f>'Consolidtaed Data'!$J3047*'Consolidtaed Data'!$H3047</f>
        <v>838</v>
      </c>
      <c r="L6577" s="9">
        <f>'Consolidtaed Data'!$I3047*'Consolidtaed Data'!$H3047</f>
        <v>1103</v>
      </c>
      <c r="M6577" s="9">
        <f>'Consolidtaed Data'!$L3047-'Consolidtaed Data'!$K3047</f>
        <v>164</v>
      </c>
      <c r="N6577" s="9" t="str">
        <f>VLOOKUP('Consolidtaed Data'!$C3047,[1]Locations!$A:$O,2,0)</f>
        <v>Moreno Valley</v>
      </c>
      <c r="O6577" s="9" t="str">
        <f>VLOOKUP('Consolidtaed Data'!$D3047,'[1]Sales People'!$A:$B,2,0)</f>
        <v>Joe Sims</v>
      </c>
      <c r="P6577" s="9" t="str">
        <f>VLOOKUP('Consolidtaed Data'!$E3047,[1]Customers!$A:$B,2,0)</f>
        <v>William Montgomery</v>
      </c>
      <c r="Q6577" s="11">
        <f>WEEKDAY('Consolidtaed Data'!$F3047)</f>
        <v>3</v>
      </c>
      <c r="R6577" s="9">
        <f>MONTH('Consolidtaed Data'!$F3047)</f>
        <v>8</v>
      </c>
      <c r="S6577" s="9" t="str">
        <f>TEXT(Table3[[#This Row],[Purchase Date]],"MMMM")</f>
        <v>May</v>
      </c>
      <c r="T6577" s="9">
        <f>YEAR('Consolidtaed Data'!$F3047)</f>
        <v>2020</v>
      </c>
    </row>
    <row r="6578" spans="1:20" x14ac:dyDescent="0.3">
      <c r="A6578" s="9" t="s">
        <v>7604</v>
      </c>
      <c r="B6578" s="9" t="s">
        <v>580</v>
      </c>
      <c r="C6578" s="9" t="s">
        <v>228</v>
      </c>
      <c r="D6578" s="9" t="s">
        <v>281</v>
      </c>
      <c r="E6578" s="9" t="s">
        <v>1930</v>
      </c>
      <c r="F6578" s="12">
        <v>44331</v>
      </c>
      <c r="G6578" s="12" t="str">
        <f>VLOOKUP(Table3[[#This Row],[Product ID]],[1]Products!$A:$G,2,0)</f>
        <v>Product 1</v>
      </c>
      <c r="H6578" s="22">
        <v>1</v>
      </c>
      <c r="I6578" s="9">
        <f>VLOOKUP('Consolidtaed Data'!$B3053,[1]Products!$A:$G,4,0)</f>
        <v>913</v>
      </c>
      <c r="J6578" s="9">
        <f>VLOOKUP('Consolidtaed Data'!$B3053,[1]Products!$A:$G,3,0)</f>
        <v>584</v>
      </c>
      <c r="K6578" s="9">
        <f>'Consolidtaed Data'!$J3053*'Consolidtaed Data'!$H3053</f>
        <v>1251</v>
      </c>
      <c r="L6578" s="9">
        <f>'Consolidtaed Data'!$I3053*'Consolidtaed Data'!$H3053</f>
        <v>1526</v>
      </c>
      <c r="M6578" s="9">
        <f>'Consolidtaed Data'!$L3053-'Consolidtaed Data'!$K3053</f>
        <v>656</v>
      </c>
      <c r="N6578" s="9" t="str">
        <f>VLOOKUP('Consolidtaed Data'!$C3053,[1]Locations!$A:$O,2,0)</f>
        <v>Long Beach</v>
      </c>
      <c r="O6578" s="9" t="str">
        <f>VLOOKUP('Consolidtaed Data'!$D3053,'[1]Sales People'!$A:$B,2,0)</f>
        <v>Jimmy Young</v>
      </c>
      <c r="P6578" s="9" t="str">
        <f>VLOOKUP('Consolidtaed Data'!$E3053,[1]Customers!$A:$B,2,0)</f>
        <v>Michael Reed</v>
      </c>
      <c r="Q6578" s="11">
        <f>WEEKDAY('Consolidtaed Data'!$F3053)</f>
        <v>3</v>
      </c>
      <c r="R6578" s="9">
        <f>MONTH('Consolidtaed Data'!$F3053)</f>
        <v>8</v>
      </c>
      <c r="S6578" s="9" t="str">
        <f>TEXT(Table3[[#This Row],[Purchase Date]],"MMMM")</f>
        <v>May</v>
      </c>
      <c r="T6578" s="9">
        <f>YEAR('Consolidtaed Data'!$F3053)</f>
        <v>2020</v>
      </c>
    </row>
    <row r="6579" spans="1:20" x14ac:dyDescent="0.3">
      <c r="A6579" s="9" t="s">
        <v>7605</v>
      </c>
      <c r="B6579" s="9" t="s">
        <v>397</v>
      </c>
      <c r="C6579" s="9" t="s">
        <v>108</v>
      </c>
      <c r="D6579" s="9" t="s">
        <v>73</v>
      </c>
      <c r="E6579" s="9" t="s">
        <v>475</v>
      </c>
      <c r="F6579" s="12">
        <v>44331</v>
      </c>
      <c r="G6579" s="12" t="str">
        <f>VLOOKUP(Table3[[#This Row],[Product ID]],[1]Products!$A:$G,2,0)</f>
        <v>Product 20</v>
      </c>
      <c r="H6579" s="22">
        <v>3</v>
      </c>
      <c r="I6579" s="9">
        <f>VLOOKUP('Consolidtaed Data'!$B3147,[1]Products!$A:$G,4,0)</f>
        <v>886</v>
      </c>
      <c r="J6579" s="9">
        <f>VLOOKUP('Consolidtaed Data'!$B3147,[1]Products!$A:$G,3,0)</f>
        <v>478</v>
      </c>
      <c r="K6579" s="9">
        <f>'Consolidtaed Data'!$J3147*'Consolidtaed Data'!$H3147</f>
        <v>1443</v>
      </c>
      <c r="L6579" s="9">
        <f>'Consolidtaed Data'!$I3147*'Consolidtaed Data'!$H3147</f>
        <v>1826</v>
      </c>
      <c r="M6579" s="9">
        <f>'Consolidtaed Data'!$L3147-'Consolidtaed Data'!$K3147</f>
        <v>451</v>
      </c>
      <c r="N6579" s="9" t="str">
        <f>VLOOKUP('Consolidtaed Data'!$C3147,[1]Locations!$A:$O,2,0)</f>
        <v>East Los Angeles</v>
      </c>
      <c r="O6579" s="9" t="str">
        <f>VLOOKUP('Consolidtaed Data'!$D3147,'[1]Sales People'!$A:$B,2,0)</f>
        <v>Larry Castillo</v>
      </c>
      <c r="P6579" s="9" t="str">
        <f>VLOOKUP('Consolidtaed Data'!$E3147,[1]Customers!$A:$B,2,0)</f>
        <v>Shawn Ramos</v>
      </c>
      <c r="Q6579" s="11">
        <f>WEEKDAY('Consolidtaed Data'!$F3147)</f>
        <v>4</v>
      </c>
      <c r="R6579" s="9">
        <f>MONTH('Consolidtaed Data'!$F3147)</f>
        <v>8</v>
      </c>
      <c r="S6579" s="9" t="str">
        <f>TEXT(Table3[[#This Row],[Purchase Date]],"MMMM")</f>
        <v>May</v>
      </c>
      <c r="T6579" s="9">
        <f>YEAR('Consolidtaed Data'!$F3147)</f>
        <v>2020</v>
      </c>
    </row>
    <row r="6580" spans="1:20" x14ac:dyDescent="0.3">
      <c r="A6580" s="9" t="s">
        <v>7606</v>
      </c>
      <c r="B6580" s="9" t="s">
        <v>418</v>
      </c>
      <c r="C6580" s="9" t="s">
        <v>357</v>
      </c>
      <c r="D6580" s="9" t="s">
        <v>31</v>
      </c>
      <c r="E6580" s="9" t="s">
        <v>756</v>
      </c>
      <c r="F6580" s="12">
        <v>44331</v>
      </c>
      <c r="G6580" s="12" t="str">
        <f>VLOOKUP(Table3[[#This Row],[Product ID]],[1]Products!$A:$G,2,0)</f>
        <v>Product 82</v>
      </c>
      <c r="H6580" s="22">
        <v>2</v>
      </c>
      <c r="I6580" s="9">
        <f>VLOOKUP('Consolidtaed Data'!$B3668,[1]Products!$A:$G,4,0)</f>
        <v>1338</v>
      </c>
      <c r="J6580" s="9">
        <f>VLOOKUP('Consolidtaed Data'!$B3668,[1]Products!$A:$G,3,0)</f>
        <v>682</v>
      </c>
      <c r="K6580" s="9">
        <f>'Consolidtaed Data'!$J3668*'Consolidtaed Data'!$H3668</f>
        <v>387</v>
      </c>
      <c r="L6580" s="9">
        <f>'Consolidtaed Data'!$I3668*'Consolidtaed Data'!$H3668</f>
        <v>667</v>
      </c>
      <c r="M6580" s="9">
        <f>'Consolidtaed Data'!$L3668-'Consolidtaed Data'!$K3668</f>
        <v>369</v>
      </c>
      <c r="N6580" s="9" t="str">
        <f>VLOOKUP('Consolidtaed Data'!$C3668,[1]Locations!$A:$O,2,0)</f>
        <v>Orange</v>
      </c>
      <c r="O6580" s="9" t="str">
        <f>VLOOKUP('Consolidtaed Data'!$D3668,'[1]Sales People'!$A:$B,2,0)</f>
        <v>Sean Miller</v>
      </c>
      <c r="P6580" s="9" t="str">
        <f>VLOOKUP('Consolidtaed Data'!$E3668,[1]Customers!$A:$B,2,0)</f>
        <v>Kenneth Ryan</v>
      </c>
      <c r="Q6580" s="11">
        <f>WEEKDAY('Consolidtaed Data'!$F3668)</f>
        <v>6</v>
      </c>
      <c r="R6580" s="9">
        <f>MONTH('Consolidtaed Data'!$F3668)</f>
        <v>9</v>
      </c>
      <c r="S6580" s="9" t="str">
        <f>TEXT(Table3[[#This Row],[Purchase Date]],"MMMM")</f>
        <v>May</v>
      </c>
      <c r="T6580" s="9">
        <f>YEAR('Consolidtaed Data'!$F3668)</f>
        <v>2020</v>
      </c>
    </row>
    <row r="6581" spans="1:20" x14ac:dyDescent="0.3">
      <c r="A6581" s="9" t="s">
        <v>7607</v>
      </c>
      <c r="B6581" s="9" t="s">
        <v>294</v>
      </c>
      <c r="C6581" s="9" t="s">
        <v>504</v>
      </c>
      <c r="D6581" s="9" t="s">
        <v>402</v>
      </c>
      <c r="E6581" s="9" t="s">
        <v>1319</v>
      </c>
      <c r="F6581" s="12">
        <v>44332</v>
      </c>
      <c r="G6581" s="12" t="str">
        <f>VLOOKUP(Table3[[#This Row],[Product ID]],[1]Products!$A:$G,2,0)</f>
        <v>Product 51</v>
      </c>
      <c r="H6581" s="22">
        <v>1</v>
      </c>
      <c r="I6581" s="9">
        <f>VLOOKUP('Consolidtaed Data'!$B576,[1]Products!$A:$G,4,0)</f>
        <v>2182</v>
      </c>
      <c r="J6581" s="9">
        <f>VLOOKUP('Consolidtaed Data'!$B576,[1]Products!$A:$G,3,0)</f>
        <v>1200</v>
      </c>
      <c r="K6581" s="9">
        <f>'Consolidtaed Data'!$J576*'Consolidtaed Data'!$H576</f>
        <v>752</v>
      </c>
      <c r="L6581" s="9">
        <f>'Consolidtaed Data'!$I576*'Consolidtaed Data'!$H576</f>
        <v>916</v>
      </c>
      <c r="M6581" s="9">
        <f>'Consolidtaed Data'!$L576-'Consolidtaed Data'!$K576</f>
        <v>1032</v>
      </c>
      <c r="N6581" s="9" t="str">
        <f>VLOOKUP('Consolidtaed Data'!$C576,[1]Locations!$A:$O,2,0)</f>
        <v>Vallejo</v>
      </c>
      <c r="O6581" s="9" t="str">
        <f>VLOOKUP('Consolidtaed Data'!$D576,'[1]Sales People'!$A:$B,2,0)</f>
        <v>Justin Lynch</v>
      </c>
      <c r="P6581" s="9" t="str">
        <f>VLOOKUP('Consolidtaed Data'!$E576,[1]Customers!$A:$B,2,0)</f>
        <v>Arthur Roberts</v>
      </c>
      <c r="Q6581" s="11">
        <f>WEEKDAY('Consolidtaed Data'!$F576)</f>
        <v>2</v>
      </c>
      <c r="R6581" s="9">
        <f>MONTH('Consolidtaed Data'!$F576)</f>
        <v>2</v>
      </c>
      <c r="S6581" s="9" t="str">
        <f>TEXT(Table3[[#This Row],[Purchase Date]],"MMMM")</f>
        <v>May</v>
      </c>
      <c r="T6581" s="9">
        <f>YEAR('Consolidtaed Data'!$F576)</f>
        <v>2020</v>
      </c>
    </row>
    <row r="6582" spans="1:20" x14ac:dyDescent="0.3">
      <c r="A6582" s="9" t="s">
        <v>7608</v>
      </c>
      <c r="B6582" s="9" t="s">
        <v>225</v>
      </c>
      <c r="C6582" s="9" t="s">
        <v>412</v>
      </c>
      <c r="D6582" s="9" t="s">
        <v>68</v>
      </c>
      <c r="E6582" s="9" t="s">
        <v>1444</v>
      </c>
      <c r="F6582" s="12">
        <v>44332</v>
      </c>
      <c r="G6582" s="12" t="str">
        <f>VLOOKUP(Table3[[#This Row],[Product ID]],[1]Products!$A:$G,2,0)</f>
        <v>Product 24</v>
      </c>
      <c r="H6582" s="22">
        <v>1</v>
      </c>
      <c r="I6582" s="9">
        <f>VLOOKUP('Consolidtaed Data'!$B655,[1]Products!$A:$G,4,0)</f>
        <v>2141</v>
      </c>
      <c r="J6582" s="9">
        <f>VLOOKUP('Consolidtaed Data'!$B655,[1]Products!$A:$G,3,0)</f>
        <v>1777</v>
      </c>
      <c r="K6582" s="9">
        <f>'Consolidtaed Data'!$J655*'Consolidtaed Data'!$H655</f>
        <v>510</v>
      </c>
      <c r="L6582" s="9">
        <f>'Consolidtaed Data'!$I655*'Consolidtaed Data'!$H655</f>
        <v>784</v>
      </c>
      <c r="M6582" s="9">
        <f>'Consolidtaed Data'!$L655-'Consolidtaed Data'!$K655</f>
        <v>290</v>
      </c>
      <c r="N6582" s="9" t="str">
        <f>VLOOKUP('Consolidtaed Data'!$C655,[1]Locations!$A:$O,2,0)</f>
        <v>Santa Rosa</v>
      </c>
      <c r="O6582" s="9" t="str">
        <f>VLOOKUP('Consolidtaed Data'!$D655,'[1]Sales People'!$A:$B,2,0)</f>
        <v>Joshua Cook</v>
      </c>
      <c r="P6582" s="9" t="str">
        <f>VLOOKUP('Consolidtaed Data'!$E655,[1]Customers!$A:$B,2,0)</f>
        <v>Peter Cook</v>
      </c>
      <c r="Q6582" s="11">
        <f>WEEKDAY('Consolidtaed Data'!$F655)</f>
        <v>1</v>
      </c>
      <c r="R6582" s="9">
        <f>MONTH('Consolidtaed Data'!$F655)</f>
        <v>2</v>
      </c>
      <c r="S6582" s="9" t="str">
        <f>TEXT(Table3[[#This Row],[Purchase Date]],"MMMM")</f>
        <v>May</v>
      </c>
      <c r="T6582" s="9">
        <f>YEAR('Consolidtaed Data'!$F655)</f>
        <v>2020</v>
      </c>
    </row>
    <row r="6583" spans="1:20" x14ac:dyDescent="0.3">
      <c r="A6583" s="9" t="s">
        <v>7609</v>
      </c>
      <c r="B6583" s="9" t="s">
        <v>294</v>
      </c>
      <c r="C6583" s="9" t="s">
        <v>263</v>
      </c>
      <c r="D6583" s="9" t="s">
        <v>235</v>
      </c>
      <c r="E6583" s="9" t="s">
        <v>1513</v>
      </c>
      <c r="F6583" s="12">
        <v>44332</v>
      </c>
      <c r="G6583" s="12" t="str">
        <f>VLOOKUP(Table3[[#This Row],[Product ID]],[1]Products!$A:$G,2,0)</f>
        <v>Product 51</v>
      </c>
      <c r="H6583" s="22">
        <v>3</v>
      </c>
      <c r="I6583" s="9">
        <f>VLOOKUP('Consolidtaed Data'!$B708,[1]Products!$A:$G,4,0)</f>
        <v>2410</v>
      </c>
      <c r="J6583" s="9">
        <f>VLOOKUP('Consolidtaed Data'!$B708,[1]Products!$A:$G,3,0)</f>
        <v>1518</v>
      </c>
      <c r="K6583" s="9">
        <f>'Consolidtaed Data'!$J708*'Consolidtaed Data'!$H708</f>
        <v>3884</v>
      </c>
      <c r="L6583" s="9">
        <f>'Consolidtaed Data'!$I708*'Consolidtaed Data'!$H708</f>
        <v>7192</v>
      </c>
      <c r="M6583" s="9">
        <f>'Consolidtaed Data'!$L708-'Consolidtaed Data'!$K708</f>
        <v>246</v>
      </c>
      <c r="N6583" s="9" t="str">
        <f>VLOOKUP('Consolidtaed Data'!$C708,[1]Locations!$A:$O,2,0)</f>
        <v>Carlsbad</v>
      </c>
      <c r="O6583" s="9" t="str">
        <f>VLOOKUP('Consolidtaed Data'!$D708,'[1]Sales People'!$A:$B,2,0)</f>
        <v>Andrew Bowman</v>
      </c>
      <c r="P6583" s="9" t="str">
        <f>VLOOKUP('Consolidtaed Data'!$E708,[1]Customers!$A:$B,2,0)</f>
        <v>Peter Warren</v>
      </c>
      <c r="Q6583" s="11">
        <f>WEEKDAY('Consolidtaed Data'!$F708)</f>
        <v>4</v>
      </c>
      <c r="R6583" s="9">
        <f>MONTH('Consolidtaed Data'!$F708)</f>
        <v>2</v>
      </c>
      <c r="S6583" s="9" t="str">
        <f>TEXT(Table3[[#This Row],[Purchase Date]],"MMMM")</f>
        <v>May</v>
      </c>
      <c r="T6583" s="9">
        <f>YEAR('Consolidtaed Data'!$F708)</f>
        <v>2020</v>
      </c>
    </row>
    <row r="6584" spans="1:20" x14ac:dyDescent="0.3">
      <c r="A6584" s="9" t="s">
        <v>7610</v>
      </c>
      <c r="B6584" s="9" t="s">
        <v>129</v>
      </c>
      <c r="C6584" s="9" t="s">
        <v>352</v>
      </c>
      <c r="D6584" s="9" t="s">
        <v>113</v>
      </c>
      <c r="E6584" s="9" t="s">
        <v>498</v>
      </c>
      <c r="F6584" s="12">
        <v>44332</v>
      </c>
      <c r="G6584" s="12" t="str">
        <f>VLOOKUP(Table3[[#This Row],[Product ID]],[1]Products!$A:$G,2,0)</f>
        <v>Product 47</v>
      </c>
      <c r="H6584" s="22">
        <v>1</v>
      </c>
      <c r="I6584" s="9">
        <f>VLOOKUP('Consolidtaed Data'!$B725,[1]Products!$A:$G,4,0)</f>
        <v>1338</v>
      </c>
      <c r="J6584" s="9">
        <f>VLOOKUP('Consolidtaed Data'!$B725,[1]Products!$A:$G,3,0)</f>
        <v>682</v>
      </c>
      <c r="K6584" s="9">
        <f>'Consolidtaed Data'!$J725*'Consolidtaed Data'!$H725</f>
        <v>90</v>
      </c>
      <c r="L6584" s="9">
        <f>'Consolidtaed Data'!$I725*'Consolidtaed Data'!$H725</f>
        <v>112</v>
      </c>
      <c r="M6584" s="9">
        <f>'Consolidtaed Data'!$L725-'Consolidtaed Data'!$K725</f>
        <v>51</v>
      </c>
      <c r="N6584" s="9" t="str">
        <f>VLOOKUP('Consolidtaed Data'!$C725,[1]Locations!$A:$O,2,0)</f>
        <v>Inglewood</v>
      </c>
      <c r="O6584" s="9" t="str">
        <f>VLOOKUP('Consolidtaed Data'!$D725,'[1]Sales People'!$A:$B,2,0)</f>
        <v>Robert Reed</v>
      </c>
      <c r="P6584" s="9" t="str">
        <f>VLOOKUP('Consolidtaed Data'!$E725,[1]Customers!$A:$B,2,0)</f>
        <v>Harold Matthews</v>
      </c>
      <c r="Q6584" s="11">
        <f>WEEKDAY('Consolidtaed Data'!$F725)</f>
        <v>4</v>
      </c>
      <c r="R6584" s="9">
        <f>MONTH('Consolidtaed Data'!$F725)</f>
        <v>2</v>
      </c>
      <c r="S6584" s="9" t="str">
        <f>TEXT(Table3[[#This Row],[Purchase Date]],"MMMM")</f>
        <v>May</v>
      </c>
      <c r="T6584" s="9">
        <f>YEAR('Consolidtaed Data'!$F725)</f>
        <v>2020</v>
      </c>
    </row>
    <row r="6585" spans="1:20" x14ac:dyDescent="0.3">
      <c r="A6585" s="9" t="s">
        <v>7611</v>
      </c>
      <c r="B6585" s="9" t="s">
        <v>79</v>
      </c>
      <c r="C6585" s="9" t="s">
        <v>82</v>
      </c>
      <c r="D6585" s="9" t="s">
        <v>246</v>
      </c>
      <c r="E6585" s="9" t="s">
        <v>214</v>
      </c>
      <c r="F6585" s="12">
        <v>44332</v>
      </c>
      <c r="G6585" s="12" t="str">
        <f>VLOOKUP(Table3[[#This Row],[Product ID]],[1]Products!$A:$G,2,0)</f>
        <v>Product 80</v>
      </c>
      <c r="H6585" s="22">
        <v>1</v>
      </c>
      <c r="I6585" s="9">
        <f>VLOOKUP('Consolidtaed Data'!$B1076,[1]Products!$A:$G,4,0)</f>
        <v>203</v>
      </c>
      <c r="J6585" s="9">
        <f>VLOOKUP('Consolidtaed Data'!$B1076,[1]Products!$A:$G,3,0)</f>
        <v>154</v>
      </c>
      <c r="K6585" s="9">
        <f>'Consolidtaed Data'!$J1076*'Consolidtaed Data'!$H1076</f>
        <v>504</v>
      </c>
      <c r="L6585" s="9">
        <f>'Consolidtaed Data'!$I1076*'Consolidtaed Data'!$H1076</f>
        <v>951</v>
      </c>
      <c r="M6585" s="9">
        <f>'Consolidtaed Data'!$L1076-'Consolidtaed Data'!$K1076</f>
        <v>1014</v>
      </c>
      <c r="N6585" s="9" t="str">
        <f>VLOOKUP('Consolidtaed Data'!$C1076,[1]Locations!$A:$O,2,0)</f>
        <v>Lancaster</v>
      </c>
      <c r="O6585" s="9" t="str">
        <f>VLOOKUP('Consolidtaed Data'!$D1076,'[1]Sales People'!$A:$B,2,0)</f>
        <v>Kevin Butler</v>
      </c>
      <c r="P6585" s="9" t="str">
        <f>VLOOKUP('Consolidtaed Data'!$E1076,[1]Customers!$A:$B,2,0)</f>
        <v>Eugene Weaver</v>
      </c>
      <c r="Q6585" s="11">
        <f>WEEKDAY('Consolidtaed Data'!$F1076)</f>
        <v>3</v>
      </c>
      <c r="R6585" s="9">
        <f>MONTH('Consolidtaed Data'!$F1076)</f>
        <v>3</v>
      </c>
      <c r="S6585" s="9" t="str">
        <f>TEXT(Table3[[#This Row],[Purchase Date]],"MMMM")</f>
        <v>May</v>
      </c>
      <c r="T6585" s="9">
        <f>YEAR('Consolidtaed Data'!$F1076)</f>
        <v>2020</v>
      </c>
    </row>
    <row r="6586" spans="1:20" x14ac:dyDescent="0.3">
      <c r="A6586" s="9" t="s">
        <v>7612</v>
      </c>
      <c r="B6586" s="9" t="s">
        <v>415</v>
      </c>
      <c r="C6586" s="9" t="s">
        <v>325</v>
      </c>
      <c r="D6586" s="9" t="s">
        <v>246</v>
      </c>
      <c r="E6586" s="9" t="s">
        <v>2440</v>
      </c>
      <c r="F6586" s="12">
        <v>44332</v>
      </c>
      <c r="G6586" s="12" t="str">
        <f>VLOOKUP(Table3[[#This Row],[Product ID]],[1]Products!$A:$G,2,0)</f>
        <v>Product 18</v>
      </c>
      <c r="H6586" s="22">
        <v>1</v>
      </c>
      <c r="I6586" s="9">
        <f>VLOOKUP('Consolidtaed Data'!$B2203,[1]Products!$A:$G,4,0)</f>
        <v>1887</v>
      </c>
      <c r="J6586" s="9">
        <f>VLOOKUP('Consolidtaed Data'!$B2203,[1]Products!$A:$G,3,0)</f>
        <v>1378</v>
      </c>
      <c r="K6586" s="9">
        <f>'Consolidtaed Data'!$J2203*'Consolidtaed Data'!$H2203</f>
        <v>2913</v>
      </c>
      <c r="L6586" s="9">
        <f>'Consolidtaed Data'!$I2203*'Consolidtaed Data'!$H2203</f>
        <v>4482</v>
      </c>
      <c r="M6586" s="9">
        <f>'Consolidtaed Data'!$L2203-'Consolidtaed Data'!$K2203</f>
        <v>368</v>
      </c>
      <c r="N6586" s="9" t="str">
        <f>VLOOKUP('Consolidtaed Data'!$C2203,[1]Locations!$A:$O,2,0)</f>
        <v>Los Angeles</v>
      </c>
      <c r="O6586" s="9" t="str">
        <f>VLOOKUP('Consolidtaed Data'!$D2203,'[1]Sales People'!$A:$B,2,0)</f>
        <v>Joshua Taylor</v>
      </c>
      <c r="P6586" s="9" t="str">
        <f>VLOOKUP('Consolidtaed Data'!$E2203,[1]Customers!$A:$B,2,0)</f>
        <v>Victor Gutierrez</v>
      </c>
      <c r="Q6586" s="11">
        <f>WEEKDAY('Consolidtaed Data'!$F2203)</f>
        <v>3</v>
      </c>
      <c r="R6586" s="9">
        <f>MONTH('Consolidtaed Data'!$F2203)</f>
        <v>6</v>
      </c>
      <c r="S6586" s="9" t="str">
        <f>TEXT(Table3[[#This Row],[Purchase Date]],"MMMM")</f>
        <v>May</v>
      </c>
      <c r="T6586" s="9">
        <f>YEAR('Consolidtaed Data'!$F2203)</f>
        <v>2020</v>
      </c>
    </row>
    <row r="6587" spans="1:20" x14ac:dyDescent="0.3">
      <c r="A6587" s="9" t="s">
        <v>7613</v>
      </c>
      <c r="B6587" s="9" t="s">
        <v>216</v>
      </c>
      <c r="C6587" s="9" t="s">
        <v>462</v>
      </c>
      <c r="D6587" s="9" t="s">
        <v>193</v>
      </c>
      <c r="E6587" s="9" t="s">
        <v>2733</v>
      </c>
      <c r="F6587" s="12">
        <v>44332</v>
      </c>
      <c r="G6587" s="12" t="str">
        <f>VLOOKUP(Table3[[#This Row],[Product ID]],[1]Products!$A:$G,2,0)</f>
        <v>Product 73</v>
      </c>
      <c r="H6587" s="22">
        <v>1</v>
      </c>
      <c r="I6587" s="9">
        <f>VLOOKUP('Consolidtaed Data'!$B2210,[1]Products!$A:$G,4,0)</f>
        <v>127</v>
      </c>
      <c r="J6587" s="9">
        <f>VLOOKUP('Consolidtaed Data'!$B2210,[1]Products!$A:$G,3,0)</f>
        <v>79</v>
      </c>
      <c r="K6587" s="9">
        <f>'Consolidtaed Data'!$J2210*'Consolidtaed Data'!$H2210</f>
        <v>2421</v>
      </c>
      <c r="L6587" s="9">
        <f>'Consolidtaed Data'!$I2210*'Consolidtaed Data'!$H2210</f>
        <v>4401</v>
      </c>
      <c r="M6587" s="9">
        <f>'Consolidtaed Data'!$L2210-'Consolidtaed Data'!$K2210</f>
        <v>992</v>
      </c>
      <c r="N6587" s="9" t="str">
        <f>VLOOKUP('Consolidtaed Data'!$C2210,[1]Locations!$A:$O,2,0)</f>
        <v>Irvine</v>
      </c>
      <c r="O6587" s="9" t="str">
        <f>VLOOKUP('Consolidtaed Data'!$D2210,'[1]Sales People'!$A:$B,2,0)</f>
        <v>Ryan Butler</v>
      </c>
      <c r="P6587" s="9" t="str">
        <f>VLOOKUP('Consolidtaed Data'!$E2210,[1]Customers!$A:$B,2,0)</f>
        <v>Andrew Fernandez</v>
      </c>
      <c r="Q6587" s="11">
        <f>WEEKDAY('Consolidtaed Data'!$F2210)</f>
        <v>4</v>
      </c>
      <c r="R6587" s="9">
        <f>MONTH('Consolidtaed Data'!$F2210)</f>
        <v>6</v>
      </c>
      <c r="S6587" s="9" t="str">
        <f>TEXT(Table3[[#This Row],[Purchase Date]],"MMMM")</f>
        <v>May</v>
      </c>
      <c r="T6587" s="9">
        <f>YEAR('Consolidtaed Data'!$F2210)</f>
        <v>2020</v>
      </c>
    </row>
    <row r="6588" spans="1:20" x14ac:dyDescent="0.3">
      <c r="A6588" s="9" t="s">
        <v>7614</v>
      </c>
      <c r="B6588" s="9" t="s">
        <v>610</v>
      </c>
      <c r="C6588" s="9" t="s">
        <v>157</v>
      </c>
      <c r="D6588" s="9" t="s">
        <v>43</v>
      </c>
      <c r="E6588" s="9" t="s">
        <v>856</v>
      </c>
      <c r="F6588" s="12">
        <v>44332</v>
      </c>
      <c r="G6588" s="12" t="str">
        <f>VLOOKUP(Table3[[#This Row],[Product ID]],[1]Products!$A:$G,2,0)</f>
        <v>Product 12</v>
      </c>
      <c r="H6588" s="22">
        <v>1</v>
      </c>
      <c r="I6588" s="9">
        <f>VLOOKUP('Consolidtaed Data'!$B2444,[1]Products!$A:$G,4,0)</f>
        <v>2495</v>
      </c>
      <c r="J6588" s="9">
        <f>VLOOKUP('Consolidtaed Data'!$B2444,[1]Products!$A:$G,3,0)</f>
        <v>1896</v>
      </c>
      <c r="K6588" s="9">
        <f>'Consolidtaed Data'!$J2444*'Consolidtaed Data'!$H2444</f>
        <v>6140</v>
      </c>
      <c r="L6588" s="9">
        <f>'Consolidtaed Data'!$I2444*'Consolidtaed Data'!$H2444</f>
        <v>9028</v>
      </c>
      <c r="M6588" s="9">
        <f>'Consolidtaed Data'!$L2444-'Consolidtaed Data'!$K2444</f>
        <v>377</v>
      </c>
      <c r="N6588" s="9" t="str">
        <f>VLOOKUP('Consolidtaed Data'!$C2444,[1]Locations!$A:$O,2,0)</f>
        <v>Pasadena</v>
      </c>
      <c r="O6588" s="9" t="str">
        <f>VLOOKUP('Consolidtaed Data'!$D2444,'[1]Sales People'!$A:$B,2,0)</f>
        <v>Scott Clark</v>
      </c>
      <c r="P6588" s="9" t="str">
        <f>VLOOKUP('Consolidtaed Data'!$E2444,[1]Customers!$A:$B,2,0)</f>
        <v>Joshua Romero</v>
      </c>
      <c r="Q6588" s="11">
        <f>WEEKDAY('Consolidtaed Data'!$F2444)</f>
        <v>6</v>
      </c>
      <c r="R6588" s="9">
        <f>MONTH('Consolidtaed Data'!$F2444)</f>
        <v>6</v>
      </c>
      <c r="S6588" s="9" t="str">
        <f>TEXT(Table3[[#This Row],[Purchase Date]],"MMMM")</f>
        <v>May</v>
      </c>
      <c r="T6588" s="9">
        <f>YEAR('Consolidtaed Data'!$F2444)</f>
        <v>2020</v>
      </c>
    </row>
    <row r="6589" spans="1:20" x14ac:dyDescent="0.3">
      <c r="A6589" s="9" t="s">
        <v>7615</v>
      </c>
      <c r="B6589" s="9" t="s">
        <v>20</v>
      </c>
      <c r="C6589" s="9" t="s">
        <v>347</v>
      </c>
      <c r="D6589" s="9" t="s">
        <v>374</v>
      </c>
      <c r="E6589" s="9" t="s">
        <v>2164</v>
      </c>
      <c r="F6589" s="12">
        <v>44332</v>
      </c>
      <c r="G6589" s="12" t="str">
        <f>VLOOKUP(Table3[[#This Row],[Product ID]],[1]Products!$A:$G,2,0)</f>
        <v>Product 98</v>
      </c>
      <c r="H6589" s="22">
        <v>1</v>
      </c>
      <c r="I6589" s="9">
        <f>VLOOKUP('Consolidtaed Data'!$B2704,[1]Products!$A:$G,4,0)</f>
        <v>1077</v>
      </c>
      <c r="J6589" s="9">
        <f>VLOOKUP('Consolidtaed Data'!$B2704,[1]Products!$A:$G,3,0)</f>
        <v>732</v>
      </c>
      <c r="K6589" s="9">
        <f>'Consolidtaed Data'!$J2704*'Consolidtaed Data'!$H2704</f>
        <v>1777</v>
      </c>
      <c r="L6589" s="9">
        <f>'Consolidtaed Data'!$I2704*'Consolidtaed Data'!$H2704</f>
        <v>2141</v>
      </c>
      <c r="M6589" s="9">
        <f>'Consolidtaed Data'!$L2704-'Consolidtaed Data'!$K2704</f>
        <v>1130</v>
      </c>
      <c r="N6589" s="9" t="str">
        <f>VLOOKUP('Consolidtaed Data'!$C2704,[1]Locations!$A:$O,2,0)</f>
        <v>Daly City</v>
      </c>
      <c r="O6589" s="9" t="str">
        <f>VLOOKUP('Consolidtaed Data'!$D2704,'[1]Sales People'!$A:$B,2,0)</f>
        <v>Christopher Tucker</v>
      </c>
      <c r="P6589" s="9" t="str">
        <f>VLOOKUP('Consolidtaed Data'!$E2704,[1]Customers!$A:$B,2,0)</f>
        <v>Mark Morales</v>
      </c>
      <c r="Q6589" s="11">
        <f>WEEKDAY('Consolidtaed Data'!$F2704)</f>
        <v>5</v>
      </c>
      <c r="R6589" s="9">
        <f>MONTH('Consolidtaed Data'!$F2704)</f>
        <v>7</v>
      </c>
      <c r="S6589" s="9" t="str">
        <f>TEXT(Table3[[#This Row],[Purchase Date]],"MMMM")</f>
        <v>May</v>
      </c>
      <c r="T6589" s="9">
        <f>YEAR('Consolidtaed Data'!$F2704)</f>
        <v>2020</v>
      </c>
    </row>
    <row r="6590" spans="1:20" x14ac:dyDescent="0.3">
      <c r="A6590" s="9" t="s">
        <v>7616</v>
      </c>
      <c r="B6590" s="9" t="s">
        <v>185</v>
      </c>
      <c r="C6590" s="9" t="s">
        <v>331</v>
      </c>
      <c r="D6590" s="9" t="s">
        <v>100</v>
      </c>
      <c r="E6590" s="9" t="s">
        <v>1278</v>
      </c>
      <c r="F6590" s="12">
        <v>44332</v>
      </c>
      <c r="G6590" s="12" t="str">
        <f>VLOOKUP(Table3[[#This Row],[Product ID]],[1]Products!$A:$G,2,0)</f>
        <v>Product 65</v>
      </c>
      <c r="H6590" s="22">
        <v>3</v>
      </c>
      <c r="I6590" s="9">
        <f>VLOOKUP('Consolidtaed Data'!$B3108,[1]Products!$A:$G,4,0)</f>
        <v>1809</v>
      </c>
      <c r="J6590" s="9">
        <f>VLOOKUP('Consolidtaed Data'!$B3108,[1]Products!$A:$G,3,0)</f>
        <v>1067</v>
      </c>
      <c r="K6590" s="9">
        <f>'Consolidtaed Data'!$J3108*'Consolidtaed Data'!$H3108</f>
        <v>5688</v>
      </c>
      <c r="L6590" s="9">
        <f>'Consolidtaed Data'!$I3108*'Consolidtaed Data'!$H3108</f>
        <v>7485</v>
      </c>
      <c r="M6590" s="9">
        <f>'Consolidtaed Data'!$L3108-'Consolidtaed Data'!$K3108</f>
        <v>447</v>
      </c>
      <c r="N6590" s="9" t="str">
        <f>VLOOKUP('Consolidtaed Data'!$C3108,[1]Locations!$A:$O,2,0)</f>
        <v>Vista</v>
      </c>
      <c r="O6590" s="9" t="str">
        <f>VLOOKUP('Consolidtaed Data'!$D3108,'[1]Sales People'!$A:$B,2,0)</f>
        <v>Jimmy Young</v>
      </c>
      <c r="P6590" s="9" t="str">
        <f>VLOOKUP('Consolidtaed Data'!$E3108,[1]Customers!$A:$B,2,0)</f>
        <v>Benjamin Carter</v>
      </c>
      <c r="Q6590" s="11">
        <f>WEEKDAY('Consolidtaed Data'!$F3108)</f>
        <v>1</v>
      </c>
      <c r="R6590" s="9">
        <f>MONTH('Consolidtaed Data'!$F3108)</f>
        <v>8</v>
      </c>
      <c r="S6590" s="9" t="str">
        <f>TEXT(Table3[[#This Row],[Purchase Date]],"MMMM")</f>
        <v>May</v>
      </c>
      <c r="T6590" s="9">
        <f>YEAR('Consolidtaed Data'!$F3108)</f>
        <v>2020</v>
      </c>
    </row>
    <row r="6591" spans="1:20" x14ac:dyDescent="0.3">
      <c r="A6591" s="9" t="s">
        <v>7617</v>
      </c>
      <c r="B6591" s="9" t="s">
        <v>164</v>
      </c>
      <c r="C6591" s="9" t="s">
        <v>42</v>
      </c>
      <c r="D6591" s="9" t="s">
        <v>46</v>
      </c>
      <c r="E6591" s="9" t="s">
        <v>1390</v>
      </c>
      <c r="F6591" s="12">
        <v>44332</v>
      </c>
      <c r="G6591" s="12" t="str">
        <f>VLOOKUP(Table3[[#This Row],[Product ID]],[1]Products!$A:$G,2,0)</f>
        <v>Product 69</v>
      </c>
      <c r="H6591" s="22">
        <v>1</v>
      </c>
      <c r="I6591" s="9">
        <f>VLOOKUP('Consolidtaed Data'!$B3305,[1]Products!$A:$G,4,0)</f>
        <v>603</v>
      </c>
      <c r="J6591" s="9">
        <f>VLOOKUP('Consolidtaed Data'!$B3305,[1]Products!$A:$G,3,0)</f>
        <v>416</v>
      </c>
      <c r="K6591" s="9">
        <f>'Consolidtaed Data'!$J3305*'Consolidtaed Data'!$H3305</f>
        <v>589</v>
      </c>
      <c r="L6591" s="9">
        <f>'Consolidtaed Data'!$I3305*'Consolidtaed Data'!$H3305</f>
        <v>1052</v>
      </c>
      <c r="M6591" s="9">
        <f>'Consolidtaed Data'!$L3305-'Consolidtaed Data'!$K3305</f>
        <v>3568</v>
      </c>
      <c r="N6591" s="9" t="str">
        <f>VLOOKUP('Consolidtaed Data'!$C3305,[1]Locations!$A:$O,2,0)</f>
        <v>Sunnyvale</v>
      </c>
      <c r="O6591" s="9" t="str">
        <f>VLOOKUP('Consolidtaed Data'!$D3305,'[1]Sales People'!$A:$B,2,0)</f>
        <v>Larry Castillo</v>
      </c>
      <c r="P6591" s="9" t="str">
        <f>VLOOKUP('Consolidtaed Data'!$E3305,[1]Customers!$A:$B,2,0)</f>
        <v>Charles Hughes</v>
      </c>
      <c r="Q6591" s="11">
        <f>WEEKDAY('Consolidtaed Data'!$F3305)</f>
        <v>2</v>
      </c>
      <c r="R6591" s="9">
        <f>MONTH('Consolidtaed Data'!$F3305)</f>
        <v>8</v>
      </c>
      <c r="S6591" s="9" t="str">
        <f>TEXT(Table3[[#This Row],[Purchase Date]],"MMMM")</f>
        <v>May</v>
      </c>
      <c r="T6591" s="9">
        <f>YEAR('Consolidtaed Data'!$F3305)</f>
        <v>2020</v>
      </c>
    </row>
    <row r="6592" spans="1:20" x14ac:dyDescent="0.3">
      <c r="A6592" s="9" t="s">
        <v>7618</v>
      </c>
      <c r="B6592" s="9" t="s">
        <v>79</v>
      </c>
      <c r="C6592" s="9" t="s">
        <v>157</v>
      </c>
      <c r="D6592" s="9" t="s">
        <v>315</v>
      </c>
      <c r="E6592" s="9" t="s">
        <v>162</v>
      </c>
      <c r="F6592" s="12">
        <v>44333</v>
      </c>
      <c r="G6592" s="12" t="str">
        <f>VLOOKUP(Table3[[#This Row],[Product ID]],[1]Products!$A:$G,2,0)</f>
        <v>Product 80</v>
      </c>
      <c r="H6592" s="22">
        <v>1</v>
      </c>
      <c r="I6592" s="9">
        <f>VLOOKUP('Consolidtaed Data'!$B473,[1]Products!$A:$G,4,0)</f>
        <v>637</v>
      </c>
      <c r="J6592" s="9">
        <f>VLOOKUP('Consolidtaed Data'!$B473,[1]Products!$A:$G,3,0)</f>
        <v>389</v>
      </c>
      <c r="K6592" s="9">
        <f>'Consolidtaed Data'!$J473*'Consolidtaed Data'!$H473</f>
        <v>971</v>
      </c>
      <c r="L6592" s="9">
        <f>'Consolidtaed Data'!$I473*'Consolidtaed Data'!$H473</f>
        <v>1798</v>
      </c>
      <c r="M6592" s="9">
        <f>'Consolidtaed Data'!$L473-'Consolidtaed Data'!$K473</f>
        <v>2048</v>
      </c>
      <c r="N6592" s="9" t="str">
        <f>VLOOKUP('Consolidtaed Data'!$C473,[1]Locations!$A:$O,2,0)</f>
        <v>Fresno</v>
      </c>
      <c r="O6592" s="9" t="str">
        <f>VLOOKUP('Consolidtaed Data'!$D473,'[1]Sales People'!$A:$B,2,0)</f>
        <v>Eugene Holmes</v>
      </c>
      <c r="P6592" s="9" t="str">
        <f>VLOOKUP('Consolidtaed Data'!$E473,[1]Customers!$A:$B,2,0)</f>
        <v>Willie Harrison</v>
      </c>
      <c r="Q6592" s="11">
        <f>WEEKDAY('Consolidtaed Data'!$F473)</f>
        <v>1</v>
      </c>
      <c r="R6592" s="9">
        <f>MONTH('Consolidtaed Data'!$F473)</f>
        <v>2</v>
      </c>
      <c r="S6592" s="9" t="str">
        <f>TEXT(Table3[[#This Row],[Purchase Date]],"MMMM")</f>
        <v>May</v>
      </c>
      <c r="T6592" s="9">
        <f>YEAR('Consolidtaed Data'!$F473)</f>
        <v>2020</v>
      </c>
    </row>
    <row r="6593" spans="1:20" x14ac:dyDescent="0.3">
      <c r="A6593" s="9" t="s">
        <v>7619</v>
      </c>
      <c r="B6593" s="9" t="s">
        <v>177</v>
      </c>
      <c r="C6593" s="9" t="s">
        <v>201</v>
      </c>
      <c r="D6593" s="9" t="s">
        <v>26</v>
      </c>
      <c r="E6593" s="9" t="s">
        <v>332</v>
      </c>
      <c r="F6593" s="12">
        <v>44333</v>
      </c>
      <c r="G6593" s="12" t="str">
        <f>VLOOKUP(Table3[[#This Row],[Product ID]],[1]Products!$A:$G,2,0)</f>
        <v>Product 5</v>
      </c>
      <c r="H6593" s="22">
        <v>4</v>
      </c>
      <c r="I6593" s="9">
        <f>VLOOKUP('Consolidtaed Data'!$B622,[1]Products!$A:$G,4,0)</f>
        <v>136</v>
      </c>
      <c r="J6593" s="9">
        <f>VLOOKUP('Consolidtaed Data'!$B622,[1]Products!$A:$G,3,0)</f>
        <v>72</v>
      </c>
      <c r="K6593" s="9">
        <f>'Consolidtaed Data'!$J622*'Consolidtaed Data'!$H622</f>
        <v>3930</v>
      </c>
      <c r="L6593" s="9">
        <f>'Consolidtaed Data'!$I622*'Consolidtaed Data'!$H622</f>
        <v>4792</v>
      </c>
      <c r="M6593" s="9">
        <f>'Consolidtaed Data'!$L622-'Consolidtaed Data'!$K622</f>
        <v>51</v>
      </c>
      <c r="N6593" s="9" t="str">
        <f>VLOOKUP('Consolidtaed Data'!$C622,[1]Locations!$A:$O,2,0)</f>
        <v>Vista</v>
      </c>
      <c r="O6593" s="9" t="str">
        <f>VLOOKUP('Consolidtaed Data'!$D622,'[1]Sales People'!$A:$B,2,0)</f>
        <v>Justin Lynch</v>
      </c>
      <c r="P6593" s="9" t="str">
        <f>VLOOKUP('Consolidtaed Data'!$E622,[1]Customers!$A:$B,2,0)</f>
        <v>Anthony Turner</v>
      </c>
      <c r="Q6593" s="11">
        <f>WEEKDAY('Consolidtaed Data'!$F622)</f>
        <v>5</v>
      </c>
      <c r="R6593" s="9">
        <f>MONTH('Consolidtaed Data'!$F622)</f>
        <v>2</v>
      </c>
      <c r="S6593" s="9" t="str">
        <f>TEXT(Table3[[#This Row],[Purchase Date]],"MMMM")</f>
        <v>May</v>
      </c>
      <c r="T6593" s="9">
        <f>YEAR('Consolidtaed Data'!$F622)</f>
        <v>2020</v>
      </c>
    </row>
    <row r="6594" spans="1:20" x14ac:dyDescent="0.3">
      <c r="A6594" s="9" t="s">
        <v>7620</v>
      </c>
      <c r="B6594" s="9" t="s">
        <v>429</v>
      </c>
      <c r="C6594" s="9" t="s">
        <v>319</v>
      </c>
      <c r="D6594" s="9" t="s">
        <v>113</v>
      </c>
      <c r="E6594" s="9" t="s">
        <v>656</v>
      </c>
      <c r="F6594" s="12">
        <v>44333</v>
      </c>
      <c r="G6594" s="12" t="str">
        <f>VLOOKUP(Table3[[#This Row],[Product ID]],[1]Products!$A:$G,2,0)</f>
        <v>Product 87</v>
      </c>
      <c r="H6594" s="22">
        <v>3</v>
      </c>
      <c r="I6594" s="9">
        <f>VLOOKUP('Consolidtaed Data'!$B644,[1]Products!$A:$G,4,0)</f>
        <v>1582</v>
      </c>
      <c r="J6594" s="9">
        <f>VLOOKUP('Consolidtaed Data'!$B644,[1]Products!$A:$G,3,0)</f>
        <v>1234</v>
      </c>
      <c r="K6594" s="9">
        <f>'Consolidtaed Data'!$J644*'Consolidtaed Data'!$H644</f>
        <v>3873</v>
      </c>
      <c r="L6594" s="9">
        <f>'Consolidtaed Data'!$I644*'Consolidtaed Data'!$H644</f>
        <v>7173</v>
      </c>
      <c r="M6594" s="9">
        <f>'Consolidtaed Data'!$L644-'Consolidtaed Data'!$K644</f>
        <v>74</v>
      </c>
      <c r="N6594" s="9" t="str">
        <f>VLOOKUP('Consolidtaed Data'!$C644,[1]Locations!$A:$O,2,0)</f>
        <v>Bakersfield</v>
      </c>
      <c r="O6594" s="9" t="str">
        <f>VLOOKUP('Consolidtaed Data'!$D644,'[1]Sales People'!$A:$B,2,0)</f>
        <v>Justin Lynch</v>
      </c>
      <c r="P6594" s="9" t="str">
        <f>VLOOKUP('Consolidtaed Data'!$E644,[1]Customers!$A:$B,2,0)</f>
        <v>Harry Hudson</v>
      </c>
      <c r="Q6594" s="11">
        <f>WEEKDAY('Consolidtaed Data'!$F644)</f>
        <v>7</v>
      </c>
      <c r="R6594" s="9">
        <f>MONTH('Consolidtaed Data'!$F644)</f>
        <v>2</v>
      </c>
      <c r="S6594" s="9" t="str">
        <f>TEXT(Table3[[#This Row],[Purchase Date]],"MMMM")</f>
        <v>May</v>
      </c>
      <c r="T6594" s="9">
        <f>YEAR('Consolidtaed Data'!$F644)</f>
        <v>2020</v>
      </c>
    </row>
    <row r="6595" spans="1:20" x14ac:dyDescent="0.3">
      <c r="A6595" s="9" t="s">
        <v>7621</v>
      </c>
      <c r="B6595" s="9" t="s">
        <v>116</v>
      </c>
      <c r="C6595" s="9" t="s">
        <v>295</v>
      </c>
      <c r="D6595" s="9" t="s">
        <v>329</v>
      </c>
      <c r="E6595" s="9" t="s">
        <v>1157</v>
      </c>
      <c r="F6595" s="12">
        <v>44333</v>
      </c>
      <c r="G6595" s="12" t="str">
        <f>VLOOKUP(Table3[[#This Row],[Product ID]],[1]Products!$A:$G,2,0)</f>
        <v>Product 55</v>
      </c>
      <c r="H6595" s="22">
        <v>1</v>
      </c>
      <c r="I6595" s="9">
        <f>VLOOKUP('Consolidtaed Data'!$B750,[1]Products!$A:$G,4,0)</f>
        <v>2495</v>
      </c>
      <c r="J6595" s="9">
        <f>VLOOKUP('Consolidtaed Data'!$B750,[1]Products!$A:$G,3,0)</f>
        <v>1896</v>
      </c>
      <c r="K6595" s="9">
        <f>'Consolidtaed Data'!$J750*'Consolidtaed Data'!$H750</f>
        <v>1366</v>
      </c>
      <c r="L6595" s="9">
        <f>'Consolidtaed Data'!$I750*'Consolidtaed Data'!$H750</f>
        <v>2238</v>
      </c>
      <c r="M6595" s="9">
        <f>'Consolidtaed Data'!$L750-'Consolidtaed Data'!$K750</f>
        <v>553</v>
      </c>
      <c r="N6595" s="9" t="str">
        <f>VLOOKUP('Consolidtaed Data'!$C750,[1]Locations!$A:$O,2,0)</f>
        <v>Torrance</v>
      </c>
      <c r="O6595" s="9" t="str">
        <f>VLOOKUP('Consolidtaed Data'!$D750,'[1]Sales People'!$A:$B,2,0)</f>
        <v>Ernest Wheeler</v>
      </c>
      <c r="P6595" s="9" t="str">
        <f>VLOOKUP('Consolidtaed Data'!$E750,[1]Customers!$A:$B,2,0)</f>
        <v>Justin Rodriguez</v>
      </c>
      <c r="Q6595" s="11">
        <f>WEEKDAY('Consolidtaed Data'!$F750)</f>
        <v>6</v>
      </c>
      <c r="R6595" s="9">
        <f>MONTH('Consolidtaed Data'!$F750)</f>
        <v>2</v>
      </c>
      <c r="S6595" s="9" t="str">
        <f>TEXT(Table3[[#This Row],[Purchase Date]],"MMMM")</f>
        <v>May</v>
      </c>
      <c r="T6595" s="9">
        <f>YEAR('Consolidtaed Data'!$F750)</f>
        <v>2020</v>
      </c>
    </row>
    <row r="6596" spans="1:20" x14ac:dyDescent="0.3">
      <c r="A6596" s="9" t="s">
        <v>7622</v>
      </c>
      <c r="B6596" s="9" t="s">
        <v>98</v>
      </c>
      <c r="C6596" s="9" t="s">
        <v>72</v>
      </c>
      <c r="D6596" s="9" t="s">
        <v>26</v>
      </c>
      <c r="E6596" s="9" t="s">
        <v>1736</v>
      </c>
      <c r="F6596" s="12">
        <v>44333</v>
      </c>
      <c r="G6596" s="12" t="str">
        <f>VLOOKUP(Table3[[#This Row],[Product ID]],[1]Products!$A:$G,2,0)</f>
        <v>Product 85</v>
      </c>
      <c r="H6596" s="22">
        <v>3</v>
      </c>
      <c r="I6596" s="9">
        <f>VLOOKUP('Consolidtaed Data'!$B880,[1]Products!$A:$G,4,0)</f>
        <v>1522</v>
      </c>
      <c r="J6596" s="9">
        <f>VLOOKUP('Consolidtaed Data'!$B880,[1]Products!$A:$G,3,0)</f>
        <v>791</v>
      </c>
      <c r="K6596" s="9">
        <f>'Consolidtaed Data'!$J880*'Consolidtaed Data'!$H880</f>
        <v>180</v>
      </c>
      <c r="L6596" s="9">
        <f>'Consolidtaed Data'!$I880*'Consolidtaed Data'!$H880</f>
        <v>224</v>
      </c>
      <c r="M6596" s="9">
        <f>'Consolidtaed Data'!$L880-'Consolidtaed Data'!$K880</f>
        <v>74</v>
      </c>
      <c r="N6596" s="9" t="str">
        <f>VLOOKUP('Consolidtaed Data'!$C880,[1]Locations!$A:$O,2,0)</f>
        <v>Norwalk</v>
      </c>
      <c r="O6596" s="9" t="str">
        <f>VLOOKUP('Consolidtaed Data'!$D880,'[1]Sales People'!$A:$B,2,0)</f>
        <v>Roger Robertson</v>
      </c>
      <c r="P6596" s="9" t="str">
        <f>VLOOKUP('Consolidtaed Data'!$E880,[1]Customers!$A:$B,2,0)</f>
        <v>Michael Austin</v>
      </c>
      <c r="Q6596" s="11">
        <f>WEEKDAY('Consolidtaed Data'!$F880)</f>
        <v>3</v>
      </c>
      <c r="R6596" s="9">
        <f>MONTH('Consolidtaed Data'!$F880)</f>
        <v>3</v>
      </c>
      <c r="S6596" s="9" t="str">
        <f>TEXT(Table3[[#This Row],[Purchase Date]],"MMMM")</f>
        <v>May</v>
      </c>
      <c r="T6596" s="9">
        <f>YEAR('Consolidtaed Data'!$F880)</f>
        <v>2020</v>
      </c>
    </row>
    <row r="6597" spans="1:20" x14ac:dyDescent="0.3">
      <c r="A6597" s="9" t="s">
        <v>7623</v>
      </c>
      <c r="B6597" s="9" t="s">
        <v>11</v>
      </c>
      <c r="C6597" s="9" t="s">
        <v>82</v>
      </c>
      <c r="D6597" s="9" t="s">
        <v>35</v>
      </c>
      <c r="E6597" s="9" t="s">
        <v>1354</v>
      </c>
      <c r="F6597" s="12">
        <v>44333</v>
      </c>
      <c r="G6597" s="12" t="str">
        <f>VLOOKUP(Table3[[#This Row],[Product ID]],[1]Products!$A:$G,2,0)</f>
        <v>Product 88</v>
      </c>
      <c r="H6597" s="22">
        <v>1</v>
      </c>
      <c r="I6597" s="9">
        <f>VLOOKUP('Consolidtaed Data'!$B1114,[1]Products!$A:$G,4,0)</f>
        <v>1725</v>
      </c>
      <c r="J6597" s="9">
        <f>VLOOKUP('Consolidtaed Data'!$B1114,[1]Products!$A:$G,3,0)</f>
        <v>1363</v>
      </c>
      <c r="K6597" s="9">
        <f>'Consolidtaed Data'!$J1114*'Consolidtaed Data'!$H1114</f>
        <v>790</v>
      </c>
      <c r="L6597" s="9">
        <f>'Consolidtaed Data'!$I1114*'Consolidtaed Data'!$H1114</f>
        <v>1112</v>
      </c>
      <c r="M6597" s="9">
        <f>'Consolidtaed Data'!$L1114-'Consolidtaed Data'!$K1114</f>
        <v>463</v>
      </c>
      <c r="N6597" s="9" t="str">
        <f>VLOOKUP('Consolidtaed Data'!$C1114,[1]Locations!$A:$O,2,0)</f>
        <v>San Francisco</v>
      </c>
      <c r="O6597" s="9" t="str">
        <f>VLOOKUP('Consolidtaed Data'!$D1114,'[1]Sales People'!$A:$B,2,0)</f>
        <v>Ernest Wheeler</v>
      </c>
      <c r="P6597" s="9" t="str">
        <f>VLOOKUP('Consolidtaed Data'!$E1114,[1]Customers!$A:$B,2,0)</f>
        <v>Steven Carr</v>
      </c>
      <c r="Q6597" s="11">
        <f>WEEKDAY('Consolidtaed Data'!$F1114)</f>
        <v>7</v>
      </c>
      <c r="R6597" s="9">
        <f>MONTH('Consolidtaed Data'!$F1114)</f>
        <v>3</v>
      </c>
      <c r="S6597" s="9" t="str">
        <f>TEXT(Table3[[#This Row],[Purchase Date]],"MMMM")</f>
        <v>May</v>
      </c>
      <c r="T6597" s="9">
        <f>YEAR('Consolidtaed Data'!$F1114)</f>
        <v>2020</v>
      </c>
    </row>
    <row r="6598" spans="1:20" x14ac:dyDescent="0.3">
      <c r="A6598" s="9" t="s">
        <v>7624</v>
      </c>
      <c r="B6598" s="9" t="s">
        <v>712</v>
      </c>
      <c r="C6598" s="9" t="s">
        <v>228</v>
      </c>
      <c r="D6598" s="9" t="s">
        <v>153</v>
      </c>
      <c r="E6598" s="9" t="s">
        <v>1354</v>
      </c>
      <c r="F6598" s="12">
        <v>44333</v>
      </c>
      <c r="G6598" s="12" t="str">
        <f>VLOOKUP(Table3[[#This Row],[Product ID]],[1]Products!$A:$G,2,0)</f>
        <v>Product 32</v>
      </c>
      <c r="H6598" s="22">
        <v>1</v>
      </c>
      <c r="I6598" s="9">
        <f>VLOOKUP('Consolidtaed Data'!$B1339,[1]Products!$A:$G,4,0)</f>
        <v>886</v>
      </c>
      <c r="J6598" s="9">
        <f>VLOOKUP('Consolidtaed Data'!$B1339,[1]Products!$A:$G,3,0)</f>
        <v>478</v>
      </c>
      <c r="K6598" s="9">
        <f>'Consolidtaed Data'!$J1339*'Consolidtaed Data'!$H1339</f>
        <v>872</v>
      </c>
      <c r="L6598" s="9">
        <f>'Consolidtaed Data'!$I1339*'Consolidtaed Data'!$H1339</f>
        <v>1743</v>
      </c>
      <c r="M6598" s="9">
        <f>'Consolidtaed Data'!$L1339-'Consolidtaed Data'!$K1339</f>
        <v>972</v>
      </c>
      <c r="N6598" s="9" t="str">
        <f>VLOOKUP('Consolidtaed Data'!$C1339,[1]Locations!$A:$O,2,0)</f>
        <v>El Cajon</v>
      </c>
      <c r="O6598" s="9" t="str">
        <f>VLOOKUP('Consolidtaed Data'!$D1339,'[1]Sales People'!$A:$B,2,0)</f>
        <v>Ryan Butler</v>
      </c>
      <c r="P6598" s="9" t="str">
        <f>VLOOKUP('Consolidtaed Data'!$E1339,[1]Customers!$A:$B,2,0)</f>
        <v>Joseph Walker</v>
      </c>
      <c r="Q6598" s="11">
        <f>WEEKDAY('Consolidtaed Data'!$F1339)</f>
        <v>4</v>
      </c>
      <c r="R6598" s="9">
        <f>MONTH('Consolidtaed Data'!$F1339)</f>
        <v>4</v>
      </c>
      <c r="S6598" s="9" t="str">
        <f>TEXT(Table3[[#This Row],[Purchase Date]],"MMMM")</f>
        <v>May</v>
      </c>
      <c r="T6598" s="9">
        <f>YEAR('Consolidtaed Data'!$F1339)</f>
        <v>2020</v>
      </c>
    </row>
    <row r="6599" spans="1:20" x14ac:dyDescent="0.3">
      <c r="A6599" s="9" t="s">
        <v>7625</v>
      </c>
      <c r="B6599" s="9" t="s">
        <v>549</v>
      </c>
      <c r="C6599" s="9" t="s">
        <v>39</v>
      </c>
      <c r="D6599" s="9" t="s">
        <v>402</v>
      </c>
      <c r="E6599" s="9" t="s">
        <v>1197</v>
      </c>
      <c r="F6599" s="12">
        <v>44333</v>
      </c>
      <c r="G6599" s="12" t="str">
        <f>VLOOKUP(Table3[[#This Row],[Product ID]],[1]Products!$A:$G,2,0)</f>
        <v>Product 10</v>
      </c>
      <c r="H6599" s="22">
        <v>1</v>
      </c>
      <c r="I6599" s="9">
        <f>VLOOKUP('Consolidtaed Data'!$B1798,[1]Products!$A:$G,4,0)</f>
        <v>1809</v>
      </c>
      <c r="J6599" s="9">
        <f>VLOOKUP('Consolidtaed Data'!$B1798,[1]Products!$A:$G,3,0)</f>
        <v>1067</v>
      </c>
      <c r="K6599" s="9">
        <f>'Consolidtaed Data'!$J1798*'Consolidtaed Data'!$H1798</f>
        <v>534</v>
      </c>
      <c r="L6599" s="9">
        <f>'Consolidtaed Data'!$I1798*'Consolidtaed Data'!$H1798</f>
        <v>847</v>
      </c>
      <c r="M6599" s="9">
        <f>'Consolidtaed Data'!$L1798-'Consolidtaed Data'!$K1798</f>
        <v>982</v>
      </c>
      <c r="N6599" s="9" t="str">
        <f>VLOOKUP('Consolidtaed Data'!$C1798,[1]Locations!$A:$O,2,0)</f>
        <v>Pomona</v>
      </c>
      <c r="O6599" s="9" t="str">
        <f>VLOOKUP('Consolidtaed Data'!$D1798,'[1]Sales People'!$A:$B,2,0)</f>
        <v>Jimmy Young</v>
      </c>
      <c r="P6599" s="9" t="str">
        <f>VLOOKUP('Consolidtaed Data'!$E1798,[1]Customers!$A:$B,2,0)</f>
        <v>Larry Stone</v>
      </c>
      <c r="Q6599" s="11">
        <f>WEEKDAY('Consolidtaed Data'!$F1798)</f>
        <v>2</v>
      </c>
      <c r="R6599" s="9">
        <f>MONTH('Consolidtaed Data'!$F1798)</f>
        <v>5</v>
      </c>
      <c r="S6599" s="9" t="str">
        <f>TEXT(Table3[[#This Row],[Purchase Date]],"MMMM")</f>
        <v>May</v>
      </c>
      <c r="T6599" s="9">
        <f>YEAR('Consolidtaed Data'!$F1798)</f>
        <v>2020</v>
      </c>
    </row>
    <row r="6600" spans="1:20" x14ac:dyDescent="0.3">
      <c r="A6600" s="9" t="s">
        <v>7626</v>
      </c>
      <c r="B6600" s="9" t="s">
        <v>213</v>
      </c>
      <c r="C6600" s="9" t="s">
        <v>469</v>
      </c>
      <c r="D6600" s="9" t="s">
        <v>220</v>
      </c>
      <c r="E6600" s="9" t="s">
        <v>256</v>
      </c>
      <c r="F6600" s="12">
        <v>44333</v>
      </c>
      <c r="G6600" s="12" t="str">
        <f>VLOOKUP(Table3[[#This Row],[Product ID]],[1]Products!$A:$G,2,0)</f>
        <v>Product 68</v>
      </c>
      <c r="H6600" s="22">
        <v>1</v>
      </c>
      <c r="I6600" s="9">
        <f>VLOOKUP('Consolidtaed Data'!$B1813,[1]Products!$A:$G,4,0)</f>
        <v>1783</v>
      </c>
      <c r="J6600" s="9">
        <f>VLOOKUP('Consolidtaed Data'!$B1813,[1]Products!$A:$G,3,0)</f>
        <v>1230</v>
      </c>
      <c r="K6600" s="9">
        <f>'Consolidtaed Data'!$J1813*'Consolidtaed Data'!$H1813</f>
        <v>4452</v>
      </c>
      <c r="L6600" s="9">
        <f>'Consolidtaed Data'!$I1813*'Consolidtaed Data'!$H1813</f>
        <v>6849</v>
      </c>
      <c r="M6600" s="9">
        <f>'Consolidtaed Data'!$L1813-'Consolidtaed Data'!$K1813</f>
        <v>1527</v>
      </c>
      <c r="N6600" s="9" t="str">
        <f>VLOOKUP('Consolidtaed Data'!$C1813,[1]Locations!$A:$O,2,0)</f>
        <v>Oceanside</v>
      </c>
      <c r="O6600" s="9" t="str">
        <f>VLOOKUP('Consolidtaed Data'!$D1813,'[1]Sales People'!$A:$B,2,0)</f>
        <v>Ernest Wheeler</v>
      </c>
      <c r="P6600" s="9" t="str">
        <f>VLOOKUP('Consolidtaed Data'!$E1813,[1]Customers!$A:$B,2,0)</f>
        <v>Andrew Hansen</v>
      </c>
      <c r="Q6600" s="11">
        <f>WEEKDAY('Consolidtaed Data'!$F1813)</f>
        <v>3</v>
      </c>
      <c r="R6600" s="9">
        <f>MONTH('Consolidtaed Data'!$F1813)</f>
        <v>5</v>
      </c>
      <c r="S6600" s="9" t="str">
        <f>TEXT(Table3[[#This Row],[Purchase Date]],"MMMM")</f>
        <v>May</v>
      </c>
      <c r="T6600" s="9">
        <f>YEAR('Consolidtaed Data'!$F1813)</f>
        <v>2020</v>
      </c>
    </row>
    <row r="6601" spans="1:20" x14ac:dyDescent="0.3">
      <c r="A6601" s="9" t="s">
        <v>7627</v>
      </c>
      <c r="B6601" s="9" t="s">
        <v>495</v>
      </c>
      <c r="C6601" s="9" t="s">
        <v>50</v>
      </c>
      <c r="D6601" s="9" t="s">
        <v>206</v>
      </c>
      <c r="E6601" s="9" t="s">
        <v>2810</v>
      </c>
      <c r="F6601" s="12">
        <v>44333</v>
      </c>
      <c r="G6601" s="12" t="str">
        <f>VLOOKUP(Table3[[#This Row],[Product ID]],[1]Products!$A:$G,2,0)</f>
        <v>Product 15</v>
      </c>
      <c r="H6601" s="22">
        <v>2</v>
      </c>
      <c r="I6601" s="9">
        <f>VLOOKUP('Consolidtaed Data'!$B1821,[1]Products!$A:$G,4,0)</f>
        <v>368</v>
      </c>
      <c r="J6601" s="9">
        <f>VLOOKUP('Consolidtaed Data'!$B1821,[1]Products!$A:$G,3,0)</f>
        <v>294</v>
      </c>
      <c r="K6601" s="9">
        <f>'Consolidtaed Data'!$J1821*'Consolidtaed Data'!$H1821</f>
        <v>360</v>
      </c>
      <c r="L6601" s="9">
        <f>'Consolidtaed Data'!$I1821*'Consolidtaed Data'!$H1821</f>
        <v>448</v>
      </c>
      <c r="M6601" s="9">
        <f>'Consolidtaed Data'!$L1821-'Consolidtaed Data'!$K1821</f>
        <v>164</v>
      </c>
      <c r="N6601" s="9" t="str">
        <f>VLOOKUP('Consolidtaed Data'!$C1821,[1]Locations!$A:$O,2,0)</f>
        <v>Victorville</v>
      </c>
      <c r="O6601" s="9" t="str">
        <f>VLOOKUP('Consolidtaed Data'!$D1821,'[1]Sales People'!$A:$B,2,0)</f>
        <v>Ronald Reed</v>
      </c>
      <c r="P6601" s="9" t="str">
        <f>VLOOKUP('Consolidtaed Data'!$E1821,[1]Customers!$A:$B,2,0)</f>
        <v>Bobby Hughes</v>
      </c>
      <c r="Q6601" s="11">
        <f>WEEKDAY('Consolidtaed Data'!$F1821)</f>
        <v>3</v>
      </c>
      <c r="R6601" s="9">
        <f>MONTH('Consolidtaed Data'!$F1821)</f>
        <v>5</v>
      </c>
      <c r="S6601" s="9" t="str">
        <f>TEXT(Table3[[#This Row],[Purchase Date]],"MMMM")</f>
        <v>May</v>
      </c>
      <c r="T6601" s="9">
        <f>YEAR('Consolidtaed Data'!$F1821)</f>
        <v>2020</v>
      </c>
    </row>
    <row r="6602" spans="1:20" x14ac:dyDescent="0.3">
      <c r="A6602" s="9" t="s">
        <v>7628</v>
      </c>
      <c r="B6602" s="9" t="s">
        <v>393</v>
      </c>
      <c r="C6602" s="9" t="s">
        <v>253</v>
      </c>
      <c r="D6602" s="9" t="s">
        <v>193</v>
      </c>
      <c r="E6602" s="9" t="s">
        <v>146</v>
      </c>
      <c r="F6602" s="12">
        <v>44333</v>
      </c>
      <c r="G6602" s="12" t="str">
        <f>VLOOKUP(Table3[[#This Row],[Product ID]],[1]Products!$A:$G,2,0)</f>
        <v>Product 84</v>
      </c>
      <c r="H6602" s="22">
        <v>3</v>
      </c>
      <c r="I6602" s="9">
        <f>VLOOKUP('Consolidtaed Data'!$B2399,[1]Products!$A:$G,4,0)</f>
        <v>2353</v>
      </c>
      <c r="J6602" s="9">
        <f>VLOOKUP('Consolidtaed Data'!$B2399,[1]Products!$A:$G,3,0)</f>
        <v>1788</v>
      </c>
      <c r="K6602" s="9">
        <f>'Consolidtaed Data'!$J2399*'Consolidtaed Data'!$H2399</f>
        <v>416</v>
      </c>
      <c r="L6602" s="9">
        <f>'Consolidtaed Data'!$I2399*'Consolidtaed Data'!$H2399</f>
        <v>630</v>
      </c>
      <c r="M6602" s="9">
        <f>'Consolidtaed Data'!$L2399-'Consolidtaed Data'!$K2399</f>
        <v>362</v>
      </c>
      <c r="N6602" s="9" t="str">
        <f>VLOOKUP('Consolidtaed Data'!$C2399,[1]Locations!$A:$O,2,0)</f>
        <v>Murrieta</v>
      </c>
      <c r="O6602" s="9" t="str">
        <f>VLOOKUP('Consolidtaed Data'!$D2399,'[1]Sales People'!$A:$B,2,0)</f>
        <v>Henry Nelson</v>
      </c>
      <c r="P6602" s="9" t="str">
        <f>VLOOKUP('Consolidtaed Data'!$E2399,[1]Customers!$A:$B,2,0)</f>
        <v>Joe Carroll</v>
      </c>
      <c r="Q6602" s="11">
        <f>WEEKDAY('Consolidtaed Data'!$F2399)</f>
        <v>3</v>
      </c>
      <c r="R6602" s="9">
        <f>MONTH('Consolidtaed Data'!$F2399)</f>
        <v>6</v>
      </c>
      <c r="S6602" s="9" t="str">
        <f>TEXT(Table3[[#This Row],[Purchase Date]],"MMMM")</f>
        <v>May</v>
      </c>
      <c r="T6602" s="9">
        <f>YEAR('Consolidtaed Data'!$F2399)</f>
        <v>2020</v>
      </c>
    </row>
    <row r="6603" spans="1:20" x14ac:dyDescent="0.3">
      <c r="A6603" s="9" t="s">
        <v>7629</v>
      </c>
      <c r="B6603" s="9" t="s">
        <v>7</v>
      </c>
      <c r="C6603" s="9" t="s">
        <v>472</v>
      </c>
      <c r="D6603" s="9" t="s">
        <v>193</v>
      </c>
      <c r="E6603" s="9" t="s">
        <v>910</v>
      </c>
      <c r="F6603" s="12">
        <v>44333</v>
      </c>
      <c r="G6603" s="12" t="str">
        <f>VLOOKUP(Table3[[#This Row],[Product ID]],[1]Products!$A:$G,2,0)</f>
        <v>Product 77</v>
      </c>
      <c r="H6603" s="22">
        <v>4</v>
      </c>
      <c r="I6603" s="9">
        <f>VLOOKUP('Consolidtaed Data'!$B2636,[1]Products!$A:$G,4,0)</f>
        <v>368</v>
      </c>
      <c r="J6603" s="9">
        <f>VLOOKUP('Consolidtaed Data'!$B2636,[1]Products!$A:$G,3,0)</f>
        <v>269</v>
      </c>
      <c r="K6603" s="9">
        <f>'Consolidtaed Data'!$J2636*'Consolidtaed Data'!$H2636</f>
        <v>4197</v>
      </c>
      <c r="L6603" s="9">
        <f>'Consolidtaed Data'!$I2636*'Consolidtaed Data'!$H2636</f>
        <v>6882</v>
      </c>
      <c r="M6603" s="9">
        <f>'Consolidtaed Data'!$L2636-'Consolidtaed Data'!$K2636</f>
        <v>451</v>
      </c>
      <c r="N6603" s="9" t="str">
        <f>VLOOKUP('Consolidtaed Data'!$C2636,[1]Locations!$A:$O,2,0)</f>
        <v>Huntington Beach</v>
      </c>
      <c r="O6603" s="9" t="str">
        <f>VLOOKUP('Consolidtaed Data'!$D2636,'[1]Sales People'!$A:$B,2,0)</f>
        <v>Eugene Holmes</v>
      </c>
      <c r="P6603" s="9" t="str">
        <f>VLOOKUP('Consolidtaed Data'!$E2636,[1]Customers!$A:$B,2,0)</f>
        <v>Jose Watson</v>
      </c>
      <c r="Q6603" s="11">
        <f>WEEKDAY('Consolidtaed Data'!$F2636)</f>
        <v>7</v>
      </c>
      <c r="R6603" s="9">
        <f>MONTH('Consolidtaed Data'!$F2636)</f>
        <v>7</v>
      </c>
      <c r="S6603" s="9" t="str">
        <f>TEXT(Table3[[#This Row],[Purchase Date]],"MMMM")</f>
        <v>May</v>
      </c>
      <c r="T6603" s="9">
        <f>YEAR('Consolidtaed Data'!$F2636)</f>
        <v>2020</v>
      </c>
    </row>
    <row r="6604" spans="1:20" x14ac:dyDescent="0.3">
      <c r="A6604" s="9" t="s">
        <v>7630</v>
      </c>
      <c r="B6604" s="9" t="s">
        <v>33</v>
      </c>
      <c r="C6604" s="9" t="s">
        <v>82</v>
      </c>
      <c r="D6604" s="9" t="s">
        <v>131</v>
      </c>
      <c r="E6604" s="9" t="s">
        <v>1866</v>
      </c>
      <c r="F6604" s="12">
        <v>44333</v>
      </c>
      <c r="G6604" s="12" t="str">
        <f>VLOOKUP(Table3[[#This Row],[Product ID]],[1]Products!$A:$G,2,0)</f>
        <v>Product 29</v>
      </c>
      <c r="H6604" s="22">
        <v>4</v>
      </c>
      <c r="I6604" s="9">
        <f>VLOOKUP('Consolidtaed Data'!$B3251,[1]Products!$A:$G,4,0)</f>
        <v>1467</v>
      </c>
      <c r="J6604" s="9">
        <f>VLOOKUP('Consolidtaed Data'!$B3251,[1]Products!$A:$G,3,0)</f>
        <v>807</v>
      </c>
      <c r="K6604" s="9">
        <f>'Consolidtaed Data'!$J3251*'Consolidtaed Data'!$H3251</f>
        <v>1896</v>
      </c>
      <c r="L6604" s="9">
        <f>'Consolidtaed Data'!$I3251*'Consolidtaed Data'!$H3251</f>
        <v>2495</v>
      </c>
      <c r="M6604" s="9">
        <f>'Consolidtaed Data'!$L3251-'Consolidtaed Data'!$K3251</f>
        <v>436</v>
      </c>
      <c r="N6604" s="9" t="str">
        <f>VLOOKUP('Consolidtaed Data'!$C3251,[1]Locations!$A:$O,2,0)</f>
        <v>Chula Vista</v>
      </c>
      <c r="O6604" s="9" t="str">
        <f>VLOOKUP('Consolidtaed Data'!$D3251,'[1]Sales People'!$A:$B,2,0)</f>
        <v>Brian Thomas</v>
      </c>
      <c r="P6604" s="9" t="str">
        <f>VLOOKUP('Consolidtaed Data'!$E3251,[1]Customers!$A:$B,2,0)</f>
        <v>Daniel Fernandez</v>
      </c>
      <c r="Q6604" s="11">
        <f>WEEKDAY('Consolidtaed Data'!$F3251)</f>
        <v>5</v>
      </c>
      <c r="R6604" s="9">
        <f>MONTH('Consolidtaed Data'!$F3251)</f>
        <v>8</v>
      </c>
      <c r="S6604" s="9" t="str">
        <f>TEXT(Table3[[#This Row],[Purchase Date]],"MMMM")</f>
        <v>May</v>
      </c>
      <c r="T6604" s="9">
        <f>YEAR('Consolidtaed Data'!$F3251)</f>
        <v>2020</v>
      </c>
    </row>
    <row r="6605" spans="1:20" x14ac:dyDescent="0.3">
      <c r="A6605" s="9" t="s">
        <v>7631</v>
      </c>
      <c r="B6605" s="9" t="s">
        <v>653</v>
      </c>
      <c r="C6605" s="9" t="s">
        <v>635</v>
      </c>
      <c r="D6605" s="9" t="s">
        <v>22</v>
      </c>
      <c r="E6605" s="9" t="s">
        <v>1205</v>
      </c>
      <c r="F6605" s="12">
        <v>44333</v>
      </c>
      <c r="G6605" s="12" t="str">
        <f>VLOOKUP(Table3[[#This Row],[Product ID]],[1]Products!$A:$G,2,0)</f>
        <v>Product 74</v>
      </c>
      <c r="H6605" s="22">
        <v>2</v>
      </c>
      <c r="I6605" s="9">
        <f>VLOOKUP('Consolidtaed Data'!$B3487,[1]Products!$A:$G,4,0)</f>
        <v>1494</v>
      </c>
      <c r="J6605" s="9">
        <f>VLOOKUP('Consolidtaed Data'!$B3487,[1]Products!$A:$G,3,0)</f>
        <v>971</v>
      </c>
      <c r="K6605" s="9">
        <f>'Consolidtaed Data'!$J3487*'Consolidtaed Data'!$H3487</f>
        <v>1295</v>
      </c>
      <c r="L6605" s="9">
        <f>'Consolidtaed Data'!$I3487*'Consolidtaed Data'!$H3487</f>
        <v>1639</v>
      </c>
      <c r="M6605" s="9">
        <f>'Consolidtaed Data'!$L3487-'Consolidtaed Data'!$K3487</f>
        <v>565</v>
      </c>
      <c r="N6605" s="9" t="str">
        <f>VLOOKUP('Consolidtaed Data'!$C3487,[1]Locations!$A:$O,2,0)</f>
        <v>East Los Angeles</v>
      </c>
      <c r="O6605" s="9" t="str">
        <f>VLOOKUP('Consolidtaed Data'!$D3487,'[1]Sales People'!$A:$B,2,0)</f>
        <v>Joshua Cook</v>
      </c>
      <c r="P6605" s="9" t="str">
        <f>VLOOKUP('Consolidtaed Data'!$E3487,[1]Customers!$A:$B,2,0)</f>
        <v>Jesse Garrett</v>
      </c>
      <c r="Q6605" s="11">
        <f>WEEKDAY('Consolidtaed Data'!$F3487)</f>
        <v>7</v>
      </c>
      <c r="R6605" s="9">
        <f>MONTH('Consolidtaed Data'!$F3487)</f>
        <v>9</v>
      </c>
      <c r="S6605" s="9" t="str">
        <f>TEXT(Table3[[#This Row],[Purchase Date]],"MMMM")</f>
        <v>May</v>
      </c>
      <c r="T6605" s="9">
        <f>YEAR('Consolidtaed Data'!$F3487)</f>
        <v>2020</v>
      </c>
    </row>
    <row r="6606" spans="1:20" x14ac:dyDescent="0.3">
      <c r="A6606" s="9" t="s">
        <v>7632</v>
      </c>
      <c r="B6606" s="9" t="s">
        <v>119</v>
      </c>
      <c r="C6606" s="9" t="s">
        <v>126</v>
      </c>
      <c r="D6606" s="9" t="s">
        <v>51</v>
      </c>
      <c r="E6606" s="9" t="s">
        <v>803</v>
      </c>
      <c r="F6606" s="12">
        <v>44334</v>
      </c>
      <c r="G6606" s="12" t="str">
        <f>VLOOKUP(Table3[[#This Row],[Product ID]],[1]Products!$A:$G,2,0)</f>
        <v>Product 67</v>
      </c>
      <c r="H6606" s="22">
        <v>1</v>
      </c>
      <c r="I6606" s="9">
        <f>VLOOKUP('Consolidtaed Data'!$B266,[1]Products!$A:$G,4,0)</f>
        <v>2410</v>
      </c>
      <c r="J6606" s="9">
        <f>VLOOKUP('Consolidtaed Data'!$B266,[1]Products!$A:$G,3,0)</f>
        <v>1518</v>
      </c>
      <c r="K6606" s="9">
        <f>'Consolidtaed Data'!$J266*'Consolidtaed Data'!$H266</f>
        <v>971</v>
      </c>
      <c r="L6606" s="9">
        <f>'Consolidtaed Data'!$I266*'Consolidtaed Data'!$H266</f>
        <v>1798</v>
      </c>
      <c r="M6606" s="9">
        <f>'Consolidtaed Data'!$L266-'Consolidtaed Data'!$K266</f>
        <v>644</v>
      </c>
      <c r="N6606" s="9" t="str">
        <f>VLOOKUP('Consolidtaed Data'!$C266,[1]Locations!$A:$O,2,0)</f>
        <v>El Cajon</v>
      </c>
      <c r="O6606" s="9" t="str">
        <f>VLOOKUP('Consolidtaed Data'!$D266,'[1]Sales People'!$A:$B,2,0)</f>
        <v>Brian Davis</v>
      </c>
      <c r="P6606" s="9" t="str">
        <f>VLOOKUP('Consolidtaed Data'!$E266,[1]Customers!$A:$B,2,0)</f>
        <v>Paul Larson</v>
      </c>
      <c r="Q6606" s="11">
        <f>WEEKDAY('Consolidtaed Data'!$F266)</f>
        <v>1</v>
      </c>
      <c r="R6606" s="9">
        <f>MONTH('Consolidtaed Data'!$F266)</f>
        <v>1</v>
      </c>
      <c r="S6606" s="9" t="str">
        <f>TEXT(Table3[[#This Row],[Purchase Date]],"MMMM")</f>
        <v>May</v>
      </c>
      <c r="T6606" s="9">
        <f>YEAR('Consolidtaed Data'!$F266)</f>
        <v>2020</v>
      </c>
    </row>
    <row r="6607" spans="1:20" x14ac:dyDescent="0.3">
      <c r="A6607" s="9" t="s">
        <v>7633</v>
      </c>
      <c r="B6607" s="9" t="s">
        <v>580</v>
      </c>
      <c r="C6607" s="9" t="s">
        <v>63</v>
      </c>
      <c r="D6607" s="9" t="s">
        <v>100</v>
      </c>
      <c r="E6607" s="9" t="s">
        <v>839</v>
      </c>
      <c r="F6607" s="12">
        <v>44334</v>
      </c>
      <c r="G6607" s="12" t="str">
        <f>VLOOKUP(Table3[[#This Row],[Product ID]],[1]Products!$A:$G,2,0)</f>
        <v>Product 1</v>
      </c>
      <c r="H6607" s="22">
        <v>3</v>
      </c>
      <c r="I6607" s="9">
        <f>VLOOKUP('Consolidtaed Data'!$B285,[1]Products!$A:$G,4,0)</f>
        <v>400</v>
      </c>
      <c r="J6607" s="9">
        <f>VLOOKUP('Consolidtaed Data'!$B285,[1]Products!$A:$G,3,0)</f>
        <v>208</v>
      </c>
      <c r="K6607" s="9">
        <f>'Consolidtaed Data'!$J285*'Consolidtaed Data'!$H285</f>
        <v>291</v>
      </c>
      <c r="L6607" s="9">
        <f>'Consolidtaed Data'!$I285*'Consolidtaed Data'!$H285</f>
        <v>378</v>
      </c>
      <c r="M6607" s="9">
        <f>'Consolidtaed Data'!$L285-'Consolidtaed Data'!$K285</f>
        <v>313</v>
      </c>
      <c r="N6607" s="9" t="str">
        <f>VLOOKUP('Consolidtaed Data'!$C285,[1]Locations!$A:$O,2,0)</f>
        <v>Anaheim</v>
      </c>
      <c r="O6607" s="9" t="str">
        <f>VLOOKUP('Consolidtaed Data'!$D285,'[1]Sales People'!$A:$B,2,0)</f>
        <v>Ryan Welch</v>
      </c>
      <c r="P6607" s="9" t="str">
        <f>VLOOKUP('Consolidtaed Data'!$E285,[1]Customers!$A:$B,2,0)</f>
        <v>Todd George</v>
      </c>
      <c r="Q6607" s="11">
        <f>WEEKDAY('Consolidtaed Data'!$F285)</f>
        <v>2</v>
      </c>
      <c r="R6607" s="9">
        <f>MONTH('Consolidtaed Data'!$F285)</f>
        <v>1</v>
      </c>
      <c r="S6607" s="9" t="str">
        <f>TEXT(Table3[[#This Row],[Purchase Date]],"MMMM")</f>
        <v>May</v>
      </c>
      <c r="T6607" s="9">
        <f>YEAR('Consolidtaed Data'!$F285)</f>
        <v>2020</v>
      </c>
    </row>
    <row r="6608" spans="1:20" x14ac:dyDescent="0.3">
      <c r="A6608" s="9" t="s">
        <v>7634</v>
      </c>
      <c r="B6608" s="9" t="s">
        <v>692</v>
      </c>
      <c r="C6608" s="9" t="s">
        <v>99</v>
      </c>
      <c r="D6608" s="9" t="s">
        <v>9</v>
      </c>
      <c r="E6608" s="9" t="s">
        <v>135</v>
      </c>
      <c r="F6608" s="12">
        <v>44334</v>
      </c>
      <c r="G6608" s="12" t="str">
        <f>VLOOKUP(Table3[[#This Row],[Product ID]],[1]Products!$A:$G,2,0)</f>
        <v>Product 83</v>
      </c>
      <c r="H6608" s="22">
        <v>3</v>
      </c>
      <c r="I6608" s="9">
        <f>VLOOKUP('Consolidtaed Data'!$B385,[1]Products!$A:$G,4,0)</f>
        <v>2464</v>
      </c>
      <c r="J6608" s="9">
        <f>VLOOKUP('Consolidtaed Data'!$B385,[1]Products!$A:$G,3,0)</f>
        <v>1774</v>
      </c>
      <c r="K6608" s="9">
        <f>'Consolidtaed Data'!$J385*'Consolidtaed Data'!$H385</f>
        <v>5936</v>
      </c>
      <c r="L6608" s="9">
        <f>'Consolidtaed Data'!$I385*'Consolidtaed Data'!$H385</f>
        <v>9132</v>
      </c>
      <c r="M6608" s="9">
        <f>'Consolidtaed Data'!$L385-'Consolidtaed Data'!$K385</f>
        <v>431</v>
      </c>
      <c r="N6608" s="9" t="str">
        <f>VLOOKUP('Consolidtaed Data'!$C385,[1]Locations!$A:$O,2,0)</f>
        <v>Antioch</v>
      </c>
      <c r="O6608" s="9" t="str">
        <f>VLOOKUP('Consolidtaed Data'!$D385,'[1]Sales People'!$A:$B,2,0)</f>
        <v>Bobby Russell</v>
      </c>
      <c r="P6608" s="9" t="str">
        <f>VLOOKUP('Consolidtaed Data'!$E385,[1]Customers!$A:$B,2,0)</f>
        <v>Bruce Bowman</v>
      </c>
      <c r="Q6608" s="11">
        <f>WEEKDAY('Consolidtaed Data'!$F385)</f>
        <v>2</v>
      </c>
      <c r="R6608" s="9">
        <f>MONTH('Consolidtaed Data'!$F385)</f>
        <v>1</v>
      </c>
      <c r="S6608" s="9" t="str">
        <f>TEXT(Table3[[#This Row],[Purchase Date]],"MMMM")</f>
        <v>May</v>
      </c>
      <c r="T6608" s="9">
        <f>YEAR('Consolidtaed Data'!$F385)</f>
        <v>2020</v>
      </c>
    </row>
    <row r="6609" spans="1:20" x14ac:dyDescent="0.3">
      <c r="A6609" s="9" t="s">
        <v>7635</v>
      </c>
      <c r="B6609" s="9" t="s">
        <v>15</v>
      </c>
      <c r="C6609" s="9" t="s">
        <v>420</v>
      </c>
      <c r="D6609" s="9" t="s">
        <v>113</v>
      </c>
      <c r="E6609" s="9" t="s">
        <v>1090</v>
      </c>
      <c r="F6609" s="12">
        <v>44334</v>
      </c>
      <c r="G6609" s="12" t="str">
        <f>VLOOKUP(Table3[[#This Row],[Product ID]],[1]Products!$A:$G,2,0)</f>
        <v>Product 38</v>
      </c>
      <c r="H6609" s="22">
        <v>1</v>
      </c>
      <c r="I6609" s="9">
        <f>VLOOKUP('Consolidtaed Data'!$B426,[1]Products!$A:$G,4,0)</f>
        <v>1862</v>
      </c>
      <c r="J6609" s="9">
        <f>VLOOKUP('Consolidtaed Data'!$B426,[1]Products!$A:$G,3,0)</f>
        <v>1173</v>
      </c>
      <c r="K6609" s="9">
        <f>'Consolidtaed Data'!$J426*'Consolidtaed Data'!$H426</f>
        <v>1767</v>
      </c>
      <c r="L6609" s="9">
        <f>'Consolidtaed Data'!$I426*'Consolidtaed Data'!$H426</f>
        <v>3156</v>
      </c>
      <c r="M6609" s="9">
        <f>'Consolidtaed Data'!$L426-'Consolidtaed Data'!$K426</f>
        <v>600</v>
      </c>
      <c r="N6609" s="9" t="str">
        <f>VLOOKUP('Consolidtaed Data'!$C426,[1]Locations!$A:$O,2,0)</f>
        <v>Clovis</v>
      </c>
      <c r="O6609" s="9" t="str">
        <f>VLOOKUP('Consolidtaed Data'!$D426,'[1]Sales People'!$A:$B,2,0)</f>
        <v>Carl Hall</v>
      </c>
      <c r="P6609" s="9" t="str">
        <f>VLOOKUP('Consolidtaed Data'!$E426,[1]Customers!$A:$B,2,0)</f>
        <v>Bobby Duncan</v>
      </c>
      <c r="Q6609" s="11">
        <f>WEEKDAY('Consolidtaed Data'!$F426)</f>
        <v>5</v>
      </c>
      <c r="R6609" s="9">
        <f>MONTH('Consolidtaed Data'!$F426)</f>
        <v>1</v>
      </c>
      <c r="S6609" s="9" t="str">
        <f>TEXT(Table3[[#This Row],[Purchase Date]],"MMMM")</f>
        <v>May</v>
      </c>
      <c r="T6609" s="9">
        <f>YEAR('Consolidtaed Data'!$F426)</f>
        <v>2020</v>
      </c>
    </row>
    <row r="6610" spans="1:20" x14ac:dyDescent="0.3">
      <c r="A6610" s="9" t="s">
        <v>7636</v>
      </c>
      <c r="B6610" s="9" t="s">
        <v>248</v>
      </c>
      <c r="C6610" s="9" t="s">
        <v>104</v>
      </c>
      <c r="D6610" s="9" t="s">
        <v>91</v>
      </c>
      <c r="E6610" s="9" t="s">
        <v>1295</v>
      </c>
      <c r="F6610" s="12">
        <v>44334</v>
      </c>
      <c r="G6610" s="12" t="str">
        <f>VLOOKUP(Table3[[#This Row],[Product ID]],[1]Products!$A:$G,2,0)</f>
        <v>Product 97</v>
      </c>
      <c r="H6610" s="22">
        <v>1</v>
      </c>
      <c r="I6610" s="9">
        <f>VLOOKUP('Consolidtaed Data'!$B561,[1]Products!$A:$G,4,0)</f>
        <v>1887</v>
      </c>
      <c r="J6610" s="9">
        <f>VLOOKUP('Consolidtaed Data'!$B561,[1]Products!$A:$G,3,0)</f>
        <v>1378</v>
      </c>
      <c r="K6610" s="9">
        <f>'Consolidtaed Data'!$J561*'Consolidtaed Data'!$H561</f>
        <v>818</v>
      </c>
      <c r="L6610" s="9">
        <f>'Consolidtaed Data'!$I561*'Consolidtaed Data'!$H561</f>
        <v>1022</v>
      </c>
      <c r="M6610" s="9">
        <f>'Consolidtaed Data'!$L561-'Consolidtaed Data'!$K561</f>
        <v>368</v>
      </c>
      <c r="N6610" s="9" t="str">
        <f>VLOOKUP('Consolidtaed Data'!$C561,[1]Locations!$A:$O,2,0)</f>
        <v>Oceanside</v>
      </c>
      <c r="O6610" s="9" t="str">
        <f>VLOOKUP('Consolidtaed Data'!$D561,'[1]Sales People'!$A:$B,2,0)</f>
        <v>Brian Hansen</v>
      </c>
      <c r="P6610" s="9" t="str">
        <f>VLOOKUP('Consolidtaed Data'!$E561,[1]Customers!$A:$B,2,0)</f>
        <v>Roger Mills</v>
      </c>
      <c r="Q6610" s="11">
        <f>WEEKDAY('Consolidtaed Data'!$F561)</f>
        <v>1</v>
      </c>
      <c r="R6610" s="9">
        <f>MONTH('Consolidtaed Data'!$F561)</f>
        <v>2</v>
      </c>
      <c r="S6610" s="9" t="str">
        <f>TEXT(Table3[[#This Row],[Purchase Date]],"MMMM")</f>
        <v>May</v>
      </c>
      <c r="T6610" s="9">
        <f>YEAR('Consolidtaed Data'!$F561)</f>
        <v>2020</v>
      </c>
    </row>
    <row r="6611" spans="1:20" x14ac:dyDescent="0.3">
      <c r="A6611" s="9" t="s">
        <v>7637</v>
      </c>
      <c r="B6611" s="9" t="s">
        <v>136</v>
      </c>
      <c r="C6611" s="9" t="s">
        <v>249</v>
      </c>
      <c r="D6611" s="9" t="s">
        <v>246</v>
      </c>
      <c r="E6611" s="9" t="s">
        <v>1303</v>
      </c>
      <c r="F6611" s="12">
        <v>44334</v>
      </c>
      <c r="G6611" s="12" t="str">
        <f>VLOOKUP(Table3[[#This Row],[Product ID]],[1]Products!$A:$G,2,0)</f>
        <v>Product 2</v>
      </c>
      <c r="H6611" s="22">
        <v>1</v>
      </c>
      <c r="I6611" s="9">
        <f>VLOOKUP('Consolidtaed Data'!$B1223,[1]Products!$A:$G,4,0)</f>
        <v>1826</v>
      </c>
      <c r="J6611" s="9">
        <f>VLOOKUP('Consolidtaed Data'!$B1223,[1]Products!$A:$G,3,0)</f>
        <v>1443</v>
      </c>
      <c r="K6611" s="9">
        <f>'Consolidtaed Data'!$J1223*'Consolidtaed Data'!$H1223</f>
        <v>244</v>
      </c>
      <c r="L6611" s="9">
        <f>'Consolidtaed Data'!$I1223*'Consolidtaed Data'!$H1223</f>
        <v>380</v>
      </c>
      <c r="M6611" s="9">
        <f>'Consolidtaed Data'!$L1223-'Consolidtaed Data'!$K1223</f>
        <v>1308</v>
      </c>
      <c r="N6611" s="9" t="str">
        <f>VLOOKUP('Consolidtaed Data'!$C1223,[1]Locations!$A:$O,2,0)</f>
        <v>Murrieta</v>
      </c>
      <c r="O6611" s="9" t="str">
        <f>VLOOKUP('Consolidtaed Data'!$D1223,'[1]Sales People'!$A:$B,2,0)</f>
        <v>Justin Lynch</v>
      </c>
      <c r="P6611" s="9" t="str">
        <f>VLOOKUP('Consolidtaed Data'!$E1223,[1]Customers!$A:$B,2,0)</f>
        <v>Jason Duncan</v>
      </c>
      <c r="Q6611" s="11">
        <f>WEEKDAY('Consolidtaed Data'!$F1223)</f>
        <v>2</v>
      </c>
      <c r="R6611" s="9">
        <f>MONTH('Consolidtaed Data'!$F1223)</f>
        <v>3</v>
      </c>
      <c r="S6611" s="9" t="str">
        <f>TEXT(Table3[[#This Row],[Purchase Date]],"MMMM")</f>
        <v>May</v>
      </c>
      <c r="T6611" s="9">
        <f>YEAR('Consolidtaed Data'!$F1223)</f>
        <v>2020</v>
      </c>
    </row>
    <row r="6612" spans="1:20" x14ac:dyDescent="0.3">
      <c r="A6612" s="9" t="s">
        <v>7638</v>
      </c>
      <c r="B6612" s="9" t="s">
        <v>610</v>
      </c>
      <c r="C6612" s="9" t="s">
        <v>186</v>
      </c>
      <c r="D6612" s="9" t="s">
        <v>26</v>
      </c>
      <c r="E6612" s="9" t="s">
        <v>368</v>
      </c>
      <c r="F6612" s="12">
        <v>44334</v>
      </c>
      <c r="G6612" s="12" t="str">
        <f>VLOOKUP(Table3[[#This Row],[Product ID]],[1]Products!$A:$G,2,0)</f>
        <v>Product 12</v>
      </c>
      <c r="H6612" s="22">
        <v>1</v>
      </c>
      <c r="I6612" s="9">
        <f>VLOOKUP('Consolidtaed Data'!$B1633,[1]Products!$A:$G,4,0)</f>
        <v>1587</v>
      </c>
      <c r="J6612" s="9">
        <f>VLOOKUP('Consolidtaed Data'!$B1633,[1]Products!$A:$G,3,0)</f>
        <v>1301</v>
      </c>
      <c r="K6612" s="9">
        <f>'Consolidtaed Data'!$J1633*'Consolidtaed Data'!$H1633</f>
        <v>416</v>
      </c>
      <c r="L6612" s="9">
        <f>'Consolidtaed Data'!$I1633*'Consolidtaed Data'!$H1633</f>
        <v>630</v>
      </c>
      <c r="M6612" s="9">
        <f>'Consolidtaed Data'!$L1633-'Consolidtaed Data'!$K1633</f>
        <v>855</v>
      </c>
      <c r="N6612" s="9" t="str">
        <f>VLOOKUP('Consolidtaed Data'!$C1633,[1]Locations!$A:$O,2,0)</f>
        <v>Visalia</v>
      </c>
      <c r="O6612" s="9" t="str">
        <f>VLOOKUP('Consolidtaed Data'!$D1633,'[1]Sales People'!$A:$B,2,0)</f>
        <v>Kenneth Bradley</v>
      </c>
      <c r="P6612" s="9" t="str">
        <f>VLOOKUP('Consolidtaed Data'!$E1633,[1]Customers!$A:$B,2,0)</f>
        <v>David Mendoza</v>
      </c>
      <c r="Q6612" s="11">
        <f>WEEKDAY('Consolidtaed Data'!$F1633)</f>
        <v>4</v>
      </c>
      <c r="R6612" s="9">
        <f>MONTH('Consolidtaed Data'!$F1633)</f>
        <v>4</v>
      </c>
      <c r="S6612" s="9" t="str">
        <f>TEXT(Table3[[#This Row],[Purchase Date]],"MMMM")</f>
        <v>May</v>
      </c>
      <c r="T6612" s="9">
        <f>YEAR('Consolidtaed Data'!$F1633)</f>
        <v>2020</v>
      </c>
    </row>
    <row r="6613" spans="1:20" x14ac:dyDescent="0.3">
      <c r="A6613" s="9" t="s">
        <v>7639</v>
      </c>
      <c r="B6613" s="9" t="s">
        <v>93</v>
      </c>
      <c r="C6613" s="9" t="s">
        <v>50</v>
      </c>
      <c r="D6613" s="9" t="s">
        <v>402</v>
      </c>
      <c r="E6613" s="9" t="s">
        <v>1641</v>
      </c>
      <c r="F6613" s="12">
        <v>44334</v>
      </c>
      <c r="G6613" s="12" t="str">
        <f>VLOOKUP(Table3[[#This Row],[Product ID]],[1]Products!$A:$G,2,0)</f>
        <v>Product 71</v>
      </c>
      <c r="H6613" s="22">
        <v>3</v>
      </c>
      <c r="I6613" s="9">
        <f>VLOOKUP('Consolidtaed Data'!$B1668,[1]Products!$A:$G,4,0)</f>
        <v>368</v>
      </c>
      <c r="J6613" s="9">
        <f>VLOOKUP('Consolidtaed Data'!$B1668,[1]Products!$A:$G,3,0)</f>
        <v>294</v>
      </c>
      <c r="K6613" s="9">
        <f>'Consolidtaed Data'!$J1668*'Consolidtaed Data'!$H1668</f>
        <v>1223</v>
      </c>
      <c r="L6613" s="9">
        <f>'Consolidtaed Data'!$I1668*'Consolidtaed Data'!$H1668</f>
        <v>2005</v>
      </c>
      <c r="M6613" s="9">
        <f>'Consolidtaed Data'!$L1668-'Consolidtaed Data'!$K1668</f>
        <v>492</v>
      </c>
      <c r="N6613" s="9" t="str">
        <f>VLOOKUP('Consolidtaed Data'!$C1668,[1]Locations!$A:$O,2,0)</f>
        <v>Torrance</v>
      </c>
      <c r="O6613" s="9" t="str">
        <f>VLOOKUP('Consolidtaed Data'!$D1668,'[1]Sales People'!$A:$B,2,0)</f>
        <v>Brian Thomas</v>
      </c>
      <c r="P6613" s="9" t="str">
        <f>VLOOKUP('Consolidtaed Data'!$E1668,[1]Customers!$A:$B,2,0)</f>
        <v>Joe Bryant</v>
      </c>
      <c r="Q6613" s="11">
        <f>WEEKDAY('Consolidtaed Data'!$F1668)</f>
        <v>6</v>
      </c>
      <c r="R6613" s="9">
        <f>MONTH('Consolidtaed Data'!$F1668)</f>
        <v>5</v>
      </c>
      <c r="S6613" s="9" t="str">
        <f>TEXT(Table3[[#This Row],[Purchase Date]],"MMMM")</f>
        <v>May</v>
      </c>
      <c r="T6613" s="9">
        <f>YEAR('Consolidtaed Data'!$F1668)</f>
        <v>2020</v>
      </c>
    </row>
    <row r="6614" spans="1:20" x14ac:dyDescent="0.3">
      <c r="A6614" s="9" t="s">
        <v>7640</v>
      </c>
      <c r="B6614" s="9" t="s">
        <v>79</v>
      </c>
      <c r="C6614" s="9" t="s">
        <v>263</v>
      </c>
      <c r="D6614" s="9" t="s">
        <v>241</v>
      </c>
      <c r="E6614" s="9" t="s">
        <v>236</v>
      </c>
      <c r="F6614" s="12">
        <v>44334</v>
      </c>
      <c r="G6614" s="12" t="str">
        <f>VLOOKUP(Table3[[#This Row],[Product ID]],[1]Products!$A:$G,2,0)</f>
        <v>Product 80</v>
      </c>
      <c r="H6614" s="22">
        <v>3</v>
      </c>
      <c r="I6614" s="9">
        <f>VLOOKUP('Consolidtaed Data'!$B1876,[1]Products!$A:$G,4,0)</f>
        <v>799</v>
      </c>
      <c r="J6614" s="9">
        <f>VLOOKUP('Consolidtaed Data'!$B1876,[1]Products!$A:$G,3,0)</f>
        <v>455</v>
      </c>
      <c r="K6614" s="9">
        <f>'Consolidtaed Data'!$J1876*'Consolidtaed Data'!$H1876</f>
        <v>387</v>
      </c>
      <c r="L6614" s="9">
        <f>'Consolidtaed Data'!$I1876*'Consolidtaed Data'!$H1876</f>
        <v>667</v>
      </c>
      <c r="M6614" s="9">
        <f>'Consolidtaed Data'!$L1876-'Consolidtaed Data'!$K1876</f>
        <v>66</v>
      </c>
      <c r="N6614" s="9" t="str">
        <f>VLOOKUP('Consolidtaed Data'!$C1876,[1]Locations!$A:$O,2,0)</f>
        <v>Visalia</v>
      </c>
      <c r="O6614" s="9" t="str">
        <f>VLOOKUP('Consolidtaed Data'!$D1876,'[1]Sales People'!$A:$B,2,0)</f>
        <v>Justin Lynch</v>
      </c>
      <c r="P6614" s="9" t="str">
        <f>VLOOKUP('Consolidtaed Data'!$E1876,[1]Customers!$A:$B,2,0)</f>
        <v>Richard Young</v>
      </c>
      <c r="Q6614" s="11">
        <f>WEEKDAY('Consolidtaed Data'!$F1876)</f>
        <v>1</v>
      </c>
      <c r="R6614" s="9">
        <f>MONTH('Consolidtaed Data'!$F1876)</f>
        <v>5</v>
      </c>
      <c r="S6614" s="9" t="str">
        <f>TEXT(Table3[[#This Row],[Purchase Date]],"MMMM")</f>
        <v>May</v>
      </c>
      <c r="T6614" s="9">
        <f>YEAR('Consolidtaed Data'!$F1876)</f>
        <v>2020</v>
      </c>
    </row>
    <row r="6615" spans="1:20" x14ac:dyDescent="0.3">
      <c r="A6615" s="9" t="s">
        <v>7641</v>
      </c>
      <c r="B6615" s="9" t="s">
        <v>336</v>
      </c>
      <c r="C6615" s="9" t="s">
        <v>231</v>
      </c>
      <c r="D6615" s="9" t="s">
        <v>46</v>
      </c>
      <c r="E6615" s="9" t="s">
        <v>307</v>
      </c>
      <c r="F6615" s="12">
        <v>44334</v>
      </c>
      <c r="G6615" s="12" t="str">
        <f>VLOOKUP(Table3[[#This Row],[Product ID]],[1]Products!$A:$G,2,0)</f>
        <v>Product 78</v>
      </c>
      <c r="H6615" s="22">
        <v>1</v>
      </c>
      <c r="I6615" s="9">
        <f>VLOOKUP('Consolidtaed Data'!$B2133,[1]Products!$A:$G,4,0)</f>
        <v>136</v>
      </c>
      <c r="J6615" s="9">
        <f>VLOOKUP('Consolidtaed Data'!$B2133,[1]Products!$A:$G,3,0)</f>
        <v>72</v>
      </c>
      <c r="K6615" s="9">
        <f>'Consolidtaed Data'!$J2133*'Consolidtaed Data'!$H2133</f>
        <v>2136</v>
      </c>
      <c r="L6615" s="9">
        <f>'Consolidtaed Data'!$I2133*'Consolidtaed Data'!$H2133</f>
        <v>3388</v>
      </c>
      <c r="M6615" s="9">
        <f>'Consolidtaed Data'!$L2133-'Consolidtaed Data'!$K2133</f>
        <v>34</v>
      </c>
      <c r="N6615" s="9" t="str">
        <f>VLOOKUP('Consolidtaed Data'!$C2133,[1]Locations!$A:$O,2,0)</f>
        <v>Garden Grove</v>
      </c>
      <c r="O6615" s="9" t="str">
        <f>VLOOKUP('Consolidtaed Data'!$D2133,'[1]Sales People'!$A:$B,2,0)</f>
        <v>Clarence Fox</v>
      </c>
      <c r="P6615" s="9" t="str">
        <f>VLOOKUP('Consolidtaed Data'!$E2133,[1]Customers!$A:$B,2,0)</f>
        <v>Scott Rice</v>
      </c>
      <c r="Q6615" s="11">
        <f>WEEKDAY('Consolidtaed Data'!$F2133)</f>
        <v>5</v>
      </c>
      <c r="R6615" s="9">
        <f>MONTH('Consolidtaed Data'!$F2133)</f>
        <v>6</v>
      </c>
      <c r="S6615" s="9" t="str">
        <f>TEXT(Table3[[#This Row],[Purchase Date]],"MMMM")</f>
        <v>May</v>
      </c>
      <c r="T6615" s="9">
        <f>YEAR('Consolidtaed Data'!$F2133)</f>
        <v>2020</v>
      </c>
    </row>
    <row r="6616" spans="1:20" x14ac:dyDescent="0.3">
      <c r="A6616" s="9" t="s">
        <v>7642</v>
      </c>
      <c r="B6616" s="9" t="s">
        <v>177</v>
      </c>
      <c r="C6616" s="9" t="s">
        <v>421</v>
      </c>
      <c r="D6616" s="9" t="s">
        <v>51</v>
      </c>
      <c r="E6616" s="9" t="s">
        <v>583</v>
      </c>
      <c r="F6616" s="12">
        <v>44334</v>
      </c>
      <c r="G6616" s="12" t="str">
        <f>VLOOKUP(Table3[[#This Row],[Product ID]],[1]Products!$A:$G,2,0)</f>
        <v>Product 5</v>
      </c>
      <c r="H6616" s="22">
        <v>2</v>
      </c>
      <c r="I6616" s="9">
        <f>VLOOKUP('Consolidtaed Data'!$B2226,[1]Products!$A:$G,4,0)</f>
        <v>504</v>
      </c>
      <c r="J6616" s="9">
        <f>VLOOKUP('Consolidtaed Data'!$B2226,[1]Products!$A:$G,3,0)</f>
        <v>408</v>
      </c>
      <c r="K6616" s="9">
        <f>'Consolidtaed Data'!$J2226*'Consolidtaed Data'!$H2226</f>
        <v>292</v>
      </c>
      <c r="L6616" s="9">
        <f>'Consolidtaed Data'!$I2226*'Consolidtaed Data'!$H2226</f>
        <v>356</v>
      </c>
      <c r="M6616" s="9">
        <f>'Consolidtaed Data'!$L2226-'Consolidtaed Data'!$K2226</f>
        <v>3580</v>
      </c>
      <c r="N6616" s="9" t="str">
        <f>VLOOKUP('Consolidtaed Data'!$C2226,[1]Locations!$A:$O,2,0)</f>
        <v>Fontana</v>
      </c>
      <c r="O6616" s="9" t="str">
        <f>VLOOKUP('Consolidtaed Data'!$D2226,'[1]Sales People'!$A:$B,2,0)</f>
        <v>Ernest Wagner</v>
      </c>
      <c r="P6616" s="9" t="str">
        <f>VLOOKUP('Consolidtaed Data'!$E2226,[1]Customers!$A:$B,2,0)</f>
        <v>Alan Miller</v>
      </c>
      <c r="Q6616" s="11">
        <f>WEEKDAY('Consolidtaed Data'!$F2226)</f>
        <v>5</v>
      </c>
      <c r="R6616" s="9">
        <f>MONTH('Consolidtaed Data'!$F2226)</f>
        <v>6</v>
      </c>
      <c r="S6616" s="9" t="str">
        <f>TEXT(Table3[[#This Row],[Purchase Date]],"MMMM")</f>
        <v>May</v>
      </c>
      <c r="T6616" s="9">
        <f>YEAR('Consolidtaed Data'!$F2226)</f>
        <v>2020</v>
      </c>
    </row>
    <row r="6617" spans="1:20" x14ac:dyDescent="0.3">
      <c r="A6617" s="9" t="s">
        <v>7643</v>
      </c>
      <c r="B6617" s="9" t="s">
        <v>225</v>
      </c>
      <c r="C6617" s="9" t="s">
        <v>245</v>
      </c>
      <c r="D6617" s="9" t="s">
        <v>95</v>
      </c>
      <c r="E6617" s="9" t="s">
        <v>888</v>
      </c>
      <c r="F6617" s="12">
        <v>44334</v>
      </c>
      <c r="G6617" s="12" t="str">
        <f>VLOOKUP(Table3[[#This Row],[Product ID]],[1]Products!$A:$G,2,0)</f>
        <v>Product 24</v>
      </c>
      <c r="H6617" s="22">
        <v>1</v>
      </c>
      <c r="I6617" s="9">
        <f>VLOOKUP('Consolidtaed Data'!$B2602,[1]Products!$A:$G,4,0)</f>
        <v>1972</v>
      </c>
      <c r="J6617" s="9">
        <f>VLOOKUP('Consolidtaed Data'!$B2602,[1]Products!$A:$G,3,0)</f>
        <v>1321</v>
      </c>
      <c r="K6617" s="9">
        <f>'Consolidtaed Data'!$J2602*'Consolidtaed Data'!$H2602</f>
        <v>2049</v>
      </c>
      <c r="L6617" s="9">
        <f>'Consolidtaed Data'!$I2602*'Consolidtaed Data'!$H2602</f>
        <v>3534</v>
      </c>
      <c r="M6617" s="9">
        <f>'Consolidtaed Data'!$L2602-'Consolidtaed Data'!$K2602</f>
        <v>204</v>
      </c>
      <c r="N6617" s="9" t="str">
        <f>VLOOKUP('Consolidtaed Data'!$C2602,[1]Locations!$A:$O,2,0)</f>
        <v>Victorville</v>
      </c>
      <c r="O6617" s="9" t="str">
        <f>VLOOKUP('Consolidtaed Data'!$D2602,'[1]Sales People'!$A:$B,2,0)</f>
        <v>Brian Thomas</v>
      </c>
      <c r="P6617" s="9" t="str">
        <f>VLOOKUP('Consolidtaed Data'!$E2602,[1]Customers!$A:$B,2,0)</f>
        <v>Chris Burke</v>
      </c>
      <c r="Q6617" s="11">
        <f>WEEKDAY('Consolidtaed Data'!$F2602)</f>
        <v>4</v>
      </c>
      <c r="R6617" s="9">
        <f>MONTH('Consolidtaed Data'!$F2602)</f>
        <v>7</v>
      </c>
      <c r="S6617" s="9" t="str">
        <f>TEXT(Table3[[#This Row],[Purchase Date]],"MMMM")</f>
        <v>May</v>
      </c>
      <c r="T6617" s="9">
        <f>YEAR('Consolidtaed Data'!$F2602)</f>
        <v>2020</v>
      </c>
    </row>
    <row r="6618" spans="1:20" x14ac:dyDescent="0.3">
      <c r="A6618" s="9" t="s">
        <v>7644</v>
      </c>
      <c r="B6618" s="9" t="s">
        <v>225</v>
      </c>
      <c r="C6618" s="9" t="s">
        <v>223</v>
      </c>
      <c r="D6618" s="9" t="s">
        <v>31</v>
      </c>
      <c r="E6618" s="9" t="s">
        <v>1465</v>
      </c>
      <c r="F6618" s="12">
        <v>44334</v>
      </c>
      <c r="G6618" s="12" t="str">
        <f>VLOOKUP(Table3[[#This Row],[Product ID]],[1]Products!$A:$G,2,0)</f>
        <v>Product 24</v>
      </c>
      <c r="H6618" s="22">
        <v>3</v>
      </c>
      <c r="I6618" s="9">
        <f>VLOOKUP('Consolidtaed Data'!$B2951,[1]Products!$A:$G,4,0)</f>
        <v>530</v>
      </c>
      <c r="J6618" s="9">
        <f>VLOOKUP('Consolidtaed Data'!$B2951,[1]Products!$A:$G,3,0)</f>
        <v>424</v>
      </c>
      <c r="K6618" s="9">
        <f>'Consolidtaed Data'!$J2951*'Consolidtaed Data'!$H2951</f>
        <v>1582</v>
      </c>
      <c r="L6618" s="9">
        <f>'Consolidtaed Data'!$I2951*'Consolidtaed Data'!$H2951</f>
        <v>3044</v>
      </c>
      <c r="M6618" s="9">
        <f>'Consolidtaed Data'!$L2951-'Consolidtaed Data'!$K2951</f>
        <v>1131</v>
      </c>
      <c r="N6618" s="9" t="str">
        <f>VLOOKUP('Consolidtaed Data'!$C2951,[1]Locations!$A:$O,2,0)</f>
        <v>Roseville</v>
      </c>
      <c r="O6618" s="9" t="str">
        <f>VLOOKUP('Consolidtaed Data'!$D2951,'[1]Sales People'!$A:$B,2,0)</f>
        <v>Kenneth Bradley</v>
      </c>
      <c r="P6618" s="9" t="str">
        <f>VLOOKUP('Consolidtaed Data'!$E2951,[1]Customers!$A:$B,2,0)</f>
        <v>Richard Young</v>
      </c>
      <c r="Q6618" s="11">
        <f>WEEKDAY('Consolidtaed Data'!$F2951)</f>
        <v>3</v>
      </c>
      <c r="R6618" s="9">
        <f>MONTH('Consolidtaed Data'!$F2951)</f>
        <v>8</v>
      </c>
      <c r="S6618" s="9" t="str">
        <f>TEXT(Table3[[#This Row],[Purchase Date]],"MMMM")</f>
        <v>May</v>
      </c>
      <c r="T6618" s="9">
        <f>YEAR('Consolidtaed Data'!$F2951)</f>
        <v>2020</v>
      </c>
    </row>
    <row r="6619" spans="1:20" x14ac:dyDescent="0.3">
      <c r="A6619" s="9" t="s">
        <v>7645</v>
      </c>
      <c r="B6619" s="9" t="s">
        <v>806</v>
      </c>
      <c r="C6619" s="9" t="s">
        <v>201</v>
      </c>
      <c r="D6619" s="9" t="s">
        <v>326</v>
      </c>
      <c r="E6619" s="9" t="s">
        <v>307</v>
      </c>
      <c r="F6619" s="12">
        <v>44335</v>
      </c>
      <c r="G6619" s="12" t="str">
        <f>VLOOKUP(Table3[[#This Row],[Product ID]],[1]Products!$A:$G,2,0)</f>
        <v>Product 72</v>
      </c>
      <c r="H6619" s="22">
        <v>1</v>
      </c>
      <c r="I6619" s="9">
        <f>VLOOKUP('Consolidtaed Data'!$B116,[1]Products!$A:$G,4,0)</f>
        <v>530</v>
      </c>
      <c r="J6619" s="9">
        <f>VLOOKUP('Consolidtaed Data'!$B116,[1]Products!$A:$G,3,0)</f>
        <v>424</v>
      </c>
      <c r="K6619" s="9">
        <f>'Consolidtaed Data'!$J116*'Consolidtaed Data'!$H116</f>
        <v>122</v>
      </c>
      <c r="L6619" s="9">
        <f>'Consolidtaed Data'!$I116*'Consolidtaed Data'!$H116</f>
        <v>190</v>
      </c>
      <c r="M6619" s="9">
        <f>'Consolidtaed Data'!$L116-'Consolidtaed Data'!$K116</f>
        <v>322</v>
      </c>
      <c r="N6619" s="9" t="str">
        <f>VLOOKUP('Consolidtaed Data'!$C116,[1]Locations!$A:$O,2,0)</f>
        <v>Inglewood</v>
      </c>
      <c r="O6619" s="9" t="str">
        <f>VLOOKUP('Consolidtaed Data'!$D116,'[1]Sales People'!$A:$B,2,0)</f>
        <v>Brian Thomas</v>
      </c>
      <c r="P6619" s="9" t="str">
        <f>VLOOKUP('Consolidtaed Data'!$E116,[1]Customers!$A:$B,2,0)</f>
        <v>Carl Jones</v>
      </c>
      <c r="Q6619" s="11">
        <f>WEEKDAY('Consolidtaed Data'!$F116)</f>
        <v>5</v>
      </c>
      <c r="R6619" s="9">
        <f>MONTH('Consolidtaed Data'!$F116)</f>
        <v>1</v>
      </c>
      <c r="S6619" s="9" t="str">
        <f>TEXT(Table3[[#This Row],[Purchase Date]],"MMMM")</f>
        <v>May</v>
      </c>
      <c r="T6619" s="9">
        <f>YEAR('Consolidtaed Data'!$F116)</f>
        <v>2020</v>
      </c>
    </row>
    <row r="6620" spans="1:20" x14ac:dyDescent="0.3">
      <c r="A6620" s="9" t="s">
        <v>7646</v>
      </c>
      <c r="B6620" s="9" t="s">
        <v>76</v>
      </c>
      <c r="C6620" s="9" t="s">
        <v>228</v>
      </c>
      <c r="D6620" s="9" t="s">
        <v>206</v>
      </c>
      <c r="E6620" s="9" t="s">
        <v>519</v>
      </c>
      <c r="F6620" s="12">
        <v>44335</v>
      </c>
      <c r="G6620" s="12" t="str">
        <f>VLOOKUP(Table3[[#This Row],[Product ID]],[1]Products!$A:$G,2,0)</f>
        <v>Product 19</v>
      </c>
      <c r="H6620" s="22">
        <v>4</v>
      </c>
      <c r="I6620" s="9">
        <f>VLOOKUP('Consolidtaed Data'!$B130,[1]Products!$A:$G,4,0)</f>
        <v>826</v>
      </c>
      <c r="J6620" s="9">
        <f>VLOOKUP('Consolidtaed Data'!$B130,[1]Products!$A:$G,3,0)</f>
        <v>562</v>
      </c>
      <c r="K6620" s="9">
        <f>'Consolidtaed Data'!$J130*'Consolidtaed Data'!$H130</f>
        <v>4760</v>
      </c>
      <c r="L6620" s="9">
        <f>'Consolidtaed Data'!$I130*'Consolidtaed Data'!$H130</f>
        <v>6264</v>
      </c>
      <c r="M6620" s="9">
        <f>'Consolidtaed Data'!$L130-'Consolidtaed Data'!$K130</f>
        <v>384</v>
      </c>
      <c r="N6620" s="9" t="str">
        <f>VLOOKUP('Consolidtaed Data'!$C130,[1]Locations!$A:$O,2,0)</f>
        <v>Burbank</v>
      </c>
      <c r="O6620" s="9" t="str">
        <f>VLOOKUP('Consolidtaed Data'!$D130,'[1]Sales People'!$A:$B,2,0)</f>
        <v>Henry Nelson</v>
      </c>
      <c r="P6620" s="9" t="str">
        <f>VLOOKUP('Consolidtaed Data'!$E130,[1]Customers!$A:$B,2,0)</f>
        <v>Antonio Frazier</v>
      </c>
      <c r="Q6620" s="11">
        <f>WEEKDAY('Consolidtaed Data'!$F130)</f>
        <v>6</v>
      </c>
      <c r="R6620" s="9">
        <f>MONTH('Consolidtaed Data'!$F130)</f>
        <v>1</v>
      </c>
      <c r="S6620" s="9" t="str">
        <f>TEXT(Table3[[#This Row],[Purchase Date]],"MMMM")</f>
        <v>May</v>
      </c>
      <c r="T6620" s="9">
        <f>YEAR('Consolidtaed Data'!$F130)</f>
        <v>2020</v>
      </c>
    </row>
    <row r="6621" spans="1:20" x14ac:dyDescent="0.3">
      <c r="A6621" s="9" t="s">
        <v>7647</v>
      </c>
      <c r="B6621" s="9" t="s">
        <v>112</v>
      </c>
      <c r="C6621" s="9" t="s">
        <v>275</v>
      </c>
      <c r="D6621" s="9" t="s">
        <v>131</v>
      </c>
      <c r="E6621" s="9" t="s">
        <v>693</v>
      </c>
      <c r="F6621" s="12">
        <v>44335</v>
      </c>
      <c r="G6621" s="12" t="str">
        <f>VLOOKUP(Table3[[#This Row],[Product ID]],[1]Products!$A:$G,2,0)</f>
        <v>Product 7</v>
      </c>
      <c r="H6621" s="22">
        <v>2</v>
      </c>
      <c r="I6621" s="9">
        <f>VLOOKUP('Consolidtaed Data'!$B267,[1]Products!$A:$G,4,0)</f>
        <v>2410</v>
      </c>
      <c r="J6621" s="9">
        <f>VLOOKUP('Consolidtaed Data'!$B267,[1]Products!$A:$G,3,0)</f>
        <v>1518</v>
      </c>
      <c r="K6621" s="9">
        <f>'Consolidtaed Data'!$J267*'Consolidtaed Data'!$H267</f>
        <v>1788</v>
      </c>
      <c r="L6621" s="9">
        <f>'Consolidtaed Data'!$I267*'Consolidtaed Data'!$H267</f>
        <v>2353</v>
      </c>
      <c r="M6621" s="9">
        <f>'Consolidtaed Data'!$L267-'Consolidtaed Data'!$K267</f>
        <v>1710</v>
      </c>
      <c r="N6621" s="9" t="str">
        <f>VLOOKUP('Consolidtaed Data'!$C267,[1]Locations!$A:$O,2,0)</f>
        <v>Lancaster</v>
      </c>
      <c r="O6621" s="9" t="str">
        <f>VLOOKUP('Consolidtaed Data'!$D267,'[1]Sales People'!$A:$B,2,0)</f>
        <v>Joe Sims</v>
      </c>
      <c r="P6621" s="9" t="str">
        <f>VLOOKUP('Consolidtaed Data'!$E267,[1]Customers!$A:$B,2,0)</f>
        <v>Victor Scott</v>
      </c>
      <c r="Q6621" s="11">
        <f>WEEKDAY('Consolidtaed Data'!$F267)</f>
        <v>1</v>
      </c>
      <c r="R6621" s="9">
        <f>MONTH('Consolidtaed Data'!$F267)</f>
        <v>1</v>
      </c>
      <c r="S6621" s="9" t="str">
        <f>TEXT(Table3[[#This Row],[Purchase Date]],"MMMM")</f>
        <v>May</v>
      </c>
      <c r="T6621" s="9">
        <f>YEAR('Consolidtaed Data'!$F267)</f>
        <v>2020</v>
      </c>
    </row>
    <row r="6622" spans="1:20" x14ac:dyDescent="0.3">
      <c r="A6622" s="9" t="s">
        <v>7648</v>
      </c>
      <c r="B6622" s="9" t="s">
        <v>76</v>
      </c>
      <c r="C6622" s="9" t="s">
        <v>635</v>
      </c>
      <c r="D6622" s="9" t="s">
        <v>193</v>
      </c>
      <c r="E6622" s="9" t="s">
        <v>962</v>
      </c>
      <c r="F6622" s="12">
        <v>44335</v>
      </c>
      <c r="G6622" s="12" t="str">
        <f>VLOOKUP(Table3[[#This Row],[Product ID]],[1]Products!$A:$G,2,0)</f>
        <v>Product 19</v>
      </c>
      <c r="H6622" s="22">
        <v>1</v>
      </c>
      <c r="I6622" s="9">
        <f>VLOOKUP('Consolidtaed Data'!$B2262,[1]Products!$A:$G,4,0)</f>
        <v>1353</v>
      </c>
      <c r="J6622" s="9">
        <f>VLOOKUP('Consolidtaed Data'!$B2262,[1]Products!$A:$G,3,0)</f>
        <v>947</v>
      </c>
      <c r="K6622" s="9">
        <f>'Consolidtaed Data'!$J2262*'Consolidtaed Data'!$H2262</f>
        <v>1516</v>
      </c>
      <c r="L6622" s="9">
        <f>'Consolidtaed Data'!$I2262*'Consolidtaed Data'!$H2262</f>
        <v>1783</v>
      </c>
      <c r="M6622" s="9">
        <f>'Consolidtaed Data'!$L2262-'Consolidtaed Data'!$K2262</f>
        <v>329</v>
      </c>
      <c r="N6622" s="9" t="str">
        <f>VLOOKUP('Consolidtaed Data'!$C2262,[1]Locations!$A:$O,2,0)</f>
        <v>Daly City</v>
      </c>
      <c r="O6622" s="9" t="str">
        <f>VLOOKUP('Consolidtaed Data'!$D2262,'[1]Sales People'!$A:$B,2,0)</f>
        <v>Fred Robertson</v>
      </c>
      <c r="P6622" s="9" t="str">
        <f>VLOOKUP('Consolidtaed Data'!$E2262,[1]Customers!$A:$B,2,0)</f>
        <v>Edward Gonzalez</v>
      </c>
      <c r="Q6622" s="11">
        <f>WEEKDAY('Consolidtaed Data'!$F2262)</f>
        <v>1</v>
      </c>
      <c r="R6622" s="9">
        <f>MONTH('Consolidtaed Data'!$F2262)</f>
        <v>6</v>
      </c>
      <c r="S6622" s="9" t="str">
        <f>TEXT(Table3[[#This Row],[Purchase Date]],"MMMM")</f>
        <v>May</v>
      </c>
      <c r="T6622" s="9">
        <f>YEAR('Consolidtaed Data'!$F2262)</f>
        <v>2020</v>
      </c>
    </row>
    <row r="6623" spans="1:20" x14ac:dyDescent="0.3">
      <c r="A6623" s="9" t="s">
        <v>7649</v>
      </c>
      <c r="B6623" s="9" t="s">
        <v>54</v>
      </c>
      <c r="C6623" s="9" t="s">
        <v>67</v>
      </c>
      <c r="D6623" s="9" t="s">
        <v>153</v>
      </c>
      <c r="E6623" s="9" t="s">
        <v>341</v>
      </c>
      <c r="F6623" s="12">
        <v>44335</v>
      </c>
      <c r="G6623" s="12" t="str">
        <f>VLOOKUP(Table3[[#This Row],[Product ID]],[1]Products!$A:$G,2,0)</f>
        <v>Product 41</v>
      </c>
      <c r="H6623" s="22">
        <v>1</v>
      </c>
      <c r="I6623" s="9">
        <f>VLOOKUP('Consolidtaed Data'!$B2643,[1]Products!$A:$G,4,0)</f>
        <v>826</v>
      </c>
      <c r="J6623" s="9">
        <f>VLOOKUP('Consolidtaed Data'!$B2643,[1]Products!$A:$G,3,0)</f>
        <v>562</v>
      </c>
      <c r="K6623" s="9">
        <f>'Consolidtaed Data'!$J2643*'Consolidtaed Data'!$H2643</f>
        <v>561</v>
      </c>
      <c r="L6623" s="9">
        <f>'Consolidtaed Data'!$I2643*'Consolidtaed Data'!$H2643</f>
        <v>684</v>
      </c>
      <c r="M6623" s="9">
        <f>'Consolidtaed Data'!$L2643-'Consolidtaed Data'!$K2643</f>
        <v>148</v>
      </c>
      <c r="N6623" s="9" t="str">
        <f>VLOOKUP('Consolidtaed Data'!$C2643,[1]Locations!$A:$O,2,0)</f>
        <v>East Los Angeles</v>
      </c>
      <c r="O6623" s="9" t="str">
        <f>VLOOKUP('Consolidtaed Data'!$D2643,'[1]Sales People'!$A:$B,2,0)</f>
        <v>Brian Thomas</v>
      </c>
      <c r="P6623" s="9" t="str">
        <f>VLOOKUP('Consolidtaed Data'!$E2643,[1]Customers!$A:$B,2,0)</f>
        <v>Arthur Webb</v>
      </c>
      <c r="Q6623" s="11">
        <f>WEEKDAY('Consolidtaed Data'!$F2643)</f>
        <v>7</v>
      </c>
      <c r="R6623" s="9">
        <f>MONTH('Consolidtaed Data'!$F2643)</f>
        <v>7</v>
      </c>
      <c r="S6623" s="9" t="str">
        <f>TEXT(Table3[[#This Row],[Purchase Date]],"MMMM")</f>
        <v>May</v>
      </c>
      <c r="T6623" s="9">
        <f>YEAR('Consolidtaed Data'!$F2643)</f>
        <v>2020</v>
      </c>
    </row>
    <row r="6624" spans="1:20" x14ac:dyDescent="0.3">
      <c r="A6624" s="9" t="s">
        <v>7650</v>
      </c>
      <c r="B6624" s="9" t="s">
        <v>443</v>
      </c>
      <c r="C6624" s="9" t="s">
        <v>504</v>
      </c>
      <c r="D6624" s="9" t="s">
        <v>402</v>
      </c>
      <c r="E6624" s="9" t="s">
        <v>106</v>
      </c>
      <c r="F6624" s="12">
        <v>44335</v>
      </c>
      <c r="G6624" s="12" t="str">
        <f>VLOOKUP(Table3[[#This Row],[Product ID]],[1]Products!$A:$G,2,0)</f>
        <v>Product 61</v>
      </c>
      <c r="H6624" s="22">
        <v>2</v>
      </c>
      <c r="I6624" s="9">
        <f>VLOOKUP('Consolidtaed Data'!$B2966,[1]Products!$A:$G,4,0)</f>
        <v>2464</v>
      </c>
      <c r="J6624" s="9">
        <f>VLOOKUP('Consolidtaed Data'!$B2966,[1]Products!$A:$G,3,0)</f>
        <v>1774</v>
      </c>
      <c r="K6624" s="9">
        <f>'Consolidtaed Data'!$J2966*'Consolidtaed Data'!$H2966</f>
        <v>3884</v>
      </c>
      <c r="L6624" s="9">
        <f>'Consolidtaed Data'!$I2966*'Consolidtaed Data'!$H2966</f>
        <v>7192</v>
      </c>
      <c r="M6624" s="9">
        <f>'Consolidtaed Data'!$L2966-'Consolidtaed Data'!$K2966</f>
        <v>408</v>
      </c>
      <c r="N6624" s="9" t="str">
        <f>VLOOKUP('Consolidtaed Data'!$C2966,[1]Locations!$A:$O,2,0)</f>
        <v>Huntington Beach</v>
      </c>
      <c r="O6624" s="9" t="str">
        <f>VLOOKUP('Consolidtaed Data'!$D2966,'[1]Sales People'!$A:$B,2,0)</f>
        <v>Scott Mason</v>
      </c>
      <c r="P6624" s="9" t="str">
        <f>VLOOKUP('Consolidtaed Data'!$E2966,[1]Customers!$A:$B,2,0)</f>
        <v>Eric Bradley</v>
      </c>
      <c r="Q6624" s="11">
        <f>WEEKDAY('Consolidtaed Data'!$F2966)</f>
        <v>4</v>
      </c>
      <c r="R6624" s="9">
        <f>MONTH('Consolidtaed Data'!$F2966)</f>
        <v>8</v>
      </c>
      <c r="S6624" s="9" t="str">
        <f>TEXT(Table3[[#This Row],[Purchase Date]],"MMMM")</f>
        <v>May</v>
      </c>
      <c r="T6624" s="9">
        <f>YEAR('Consolidtaed Data'!$F2966)</f>
        <v>2020</v>
      </c>
    </row>
    <row r="6625" spans="1:20" x14ac:dyDescent="0.3">
      <c r="A6625" s="9" t="s">
        <v>7651</v>
      </c>
      <c r="B6625" s="9" t="s">
        <v>411</v>
      </c>
      <c r="C6625" s="9" t="s">
        <v>30</v>
      </c>
      <c r="D6625" s="9" t="s">
        <v>46</v>
      </c>
      <c r="E6625" s="9" t="s">
        <v>671</v>
      </c>
      <c r="F6625" s="12">
        <v>44335</v>
      </c>
      <c r="G6625" s="12" t="str">
        <f>VLOOKUP(Table3[[#This Row],[Product ID]],[1]Products!$A:$G,2,0)</f>
        <v>Product 27</v>
      </c>
      <c r="H6625" s="22">
        <v>1</v>
      </c>
      <c r="I6625" s="9">
        <f>VLOOKUP('Consolidtaed Data'!$B3111,[1]Products!$A:$G,4,0)</f>
        <v>1351</v>
      </c>
      <c r="J6625" s="9">
        <f>VLOOKUP('Consolidtaed Data'!$B3111,[1]Products!$A:$G,3,0)</f>
        <v>1108</v>
      </c>
      <c r="K6625" s="9">
        <f>'Consolidtaed Data'!$J3111*'Consolidtaed Data'!$H3111</f>
        <v>1008</v>
      </c>
      <c r="L6625" s="9">
        <f>'Consolidtaed Data'!$I3111*'Consolidtaed Data'!$H3111</f>
        <v>1902</v>
      </c>
      <c r="M6625" s="9">
        <f>'Consolidtaed Data'!$L3111-'Consolidtaed Data'!$K3111</f>
        <v>174</v>
      </c>
      <c r="N6625" s="9" t="str">
        <f>VLOOKUP('Consolidtaed Data'!$C3111,[1]Locations!$A:$O,2,0)</f>
        <v>Rancho Cucamonga</v>
      </c>
      <c r="O6625" s="9" t="str">
        <f>VLOOKUP('Consolidtaed Data'!$D3111,'[1]Sales People'!$A:$B,2,0)</f>
        <v>Jeremy Mendoza</v>
      </c>
      <c r="P6625" s="9" t="str">
        <f>VLOOKUP('Consolidtaed Data'!$E3111,[1]Customers!$A:$B,2,0)</f>
        <v>Clarence Grant</v>
      </c>
      <c r="Q6625" s="11">
        <f>WEEKDAY('Consolidtaed Data'!$F3111)</f>
        <v>1</v>
      </c>
      <c r="R6625" s="9">
        <f>MONTH('Consolidtaed Data'!$F3111)</f>
        <v>8</v>
      </c>
      <c r="S6625" s="9" t="str">
        <f>TEXT(Table3[[#This Row],[Purchase Date]],"MMMM")</f>
        <v>May</v>
      </c>
      <c r="T6625" s="9">
        <f>YEAR('Consolidtaed Data'!$F3111)</f>
        <v>2020</v>
      </c>
    </row>
    <row r="6626" spans="1:20" x14ac:dyDescent="0.3">
      <c r="A6626" s="9" t="s">
        <v>7652</v>
      </c>
      <c r="B6626" s="9" t="s">
        <v>415</v>
      </c>
      <c r="C6626" s="9" t="s">
        <v>201</v>
      </c>
      <c r="D6626" s="9" t="s">
        <v>241</v>
      </c>
      <c r="E6626" s="9" t="s">
        <v>1087</v>
      </c>
      <c r="F6626" s="12">
        <v>44335</v>
      </c>
      <c r="G6626" s="12" t="str">
        <f>VLOOKUP(Table3[[#This Row],[Product ID]],[1]Products!$A:$G,2,0)</f>
        <v>Product 18</v>
      </c>
      <c r="H6626" s="22">
        <v>1</v>
      </c>
      <c r="I6626" s="9">
        <f>VLOOKUP('Consolidtaed Data'!$B3399,[1]Products!$A:$G,4,0)</f>
        <v>817</v>
      </c>
      <c r="J6626" s="9">
        <f>VLOOKUP('Consolidtaed Data'!$B3399,[1]Products!$A:$G,3,0)</f>
        <v>409</v>
      </c>
      <c r="K6626" s="9">
        <f>'Consolidtaed Data'!$J3399*'Consolidtaed Data'!$H3399</f>
        <v>1294</v>
      </c>
      <c r="L6626" s="9">
        <f>'Consolidtaed Data'!$I3399*'Consolidtaed Data'!$H3399</f>
        <v>1848</v>
      </c>
      <c r="M6626" s="9">
        <f>'Consolidtaed Data'!$L3399-'Consolidtaed Data'!$K3399</f>
        <v>528</v>
      </c>
      <c r="N6626" s="9" t="str">
        <f>VLOOKUP('Consolidtaed Data'!$C3399,[1]Locations!$A:$O,2,0)</f>
        <v>Bakersfield</v>
      </c>
      <c r="O6626" s="9" t="str">
        <f>VLOOKUP('Consolidtaed Data'!$D3399,'[1]Sales People'!$A:$B,2,0)</f>
        <v>Brian Thomas</v>
      </c>
      <c r="P6626" s="9" t="str">
        <f>VLOOKUP('Consolidtaed Data'!$E3399,[1]Customers!$A:$B,2,0)</f>
        <v>Adam Myers</v>
      </c>
      <c r="Q6626" s="11">
        <f>WEEKDAY('Consolidtaed Data'!$F3399)</f>
        <v>1</v>
      </c>
      <c r="R6626" s="9">
        <f>MONTH('Consolidtaed Data'!$F3399)</f>
        <v>9</v>
      </c>
      <c r="S6626" s="9" t="str">
        <f>TEXT(Table3[[#This Row],[Purchase Date]],"MMMM")</f>
        <v>May</v>
      </c>
      <c r="T6626" s="9">
        <f>YEAR('Consolidtaed Data'!$F3399)</f>
        <v>2020</v>
      </c>
    </row>
    <row r="6627" spans="1:20" x14ac:dyDescent="0.3">
      <c r="A6627" s="9" t="s">
        <v>7653</v>
      </c>
      <c r="B6627" s="9" t="s">
        <v>529</v>
      </c>
      <c r="C6627" s="9" t="s">
        <v>344</v>
      </c>
      <c r="D6627" s="9" t="s">
        <v>241</v>
      </c>
      <c r="E6627" s="9" t="s">
        <v>170</v>
      </c>
      <c r="F6627" s="12">
        <v>44335</v>
      </c>
      <c r="G6627" s="12" t="str">
        <f>VLOOKUP(Table3[[#This Row],[Product ID]],[1]Products!$A:$G,2,0)</f>
        <v>Product 56</v>
      </c>
      <c r="H6627" s="22">
        <v>1</v>
      </c>
      <c r="I6627" s="9">
        <f>VLOOKUP('Consolidtaed Data'!$B3463,[1]Products!$A:$G,4,0)</f>
        <v>1812</v>
      </c>
      <c r="J6627" s="9">
        <f>VLOOKUP('Consolidtaed Data'!$B3463,[1]Products!$A:$G,3,0)</f>
        <v>1305</v>
      </c>
      <c r="K6627" s="9">
        <f>'Consolidtaed Data'!$J3463*'Consolidtaed Data'!$H3463</f>
        <v>4134</v>
      </c>
      <c r="L6627" s="9">
        <f>'Consolidtaed Data'!$I3463*'Consolidtaed Data'!$H3463</f>
        <v>5661</v>
      </c>
      <c r="M6627" s="9">
        <f>'Consolidtaed Data'!$L3463-'Consolidtaed Data'!$K3463</f>
        <v>1224</v>
      </c>
      <c r="N6627" s="9" t="str">
        <f>VLOOKUP('Consolidtaed Data'!$C3463,[1]Locations!$A:$O,2,0)</f>
        <v>Corona</v>
      </c>
      <c r="O6627" s="9" t="str">
        <f>VLOOKUP('Consolidtaed Data'!$D3463,'[1]Sales People'!$A:$B,2,0)</f>
        <v>Ernest Wheeler</v>
      </c>
      <c r="P6627" s="9" t="str">
        <f>VLOOKUP('Consolidtaed Data'!$E3463,[1]Customers!$A:$B,2,0)</f>
        <v>Daniel Carroll</v>
      </c>
      <c r="Q6627" s="11">
        <f>WEEKDAY('Consolidtaed Data'!$F3463)</f>
        <v>5</v>
      </c>
      <c r="R6627" s="9">
        <f>MONTH('Consolidtaed Data'!$F3463)</f>
        <v>9</v>
      </c>
      <c r="S6627" s="9" t="str">
        <f>TEXT(Table3[[#This Row],[Purchase Date]],"MMMM")</f>
        <v>May</v>
      </c>
      <c r="T6627" s="9">
        <f>YEAR('Consolidtaed Data'!$F3463)</f>
        <v>2020</v>
      </c>
    </row>
    <row r="6628" spans="1:20" x14ac:dyDescent="0.3">
      <c r="A6628" s="9" t="s">
        <v>7654</v>
      </c>
      <c r="B6628" s="9" t="s">
        <v>240</v>
      </c>
      <c r="C6628" s="9" t="s">
        <v>357</v>
      </c>
      <c r="D6628" s="9" t="s">
        <v>374</v>
      </c>
      <c r="E6628" s="9" t="s">
        <v>3880</v>
      </c>
      <c r="F6628" s="12">
        <v>44335</v>
      </c>
      <c r="G6628" s="12" t="str">
        <f>VLOOKUP(Table3[[#This Row],[Product ID]],[1]Products!$A:$G,2,0)</f>
        <v>Product 70</v>
      </c>
      <c r="H6628" s="22">
        <v>4</v>
      </c>
      <c r="I6628" s="9">
        <f>VLOOKUP('Consolidtaed Data'!$B3684,[1]Products!$A:$G,4,0)</f>
        <v>1338</v>
      </c>
      <c r="J6628" s="9">
        <f>VLOOKUP('Consolidtaed Data'!$B3684,[1]Products!$A:$G,3,0)</f>
        <v>682</v>
      </c>
      <c r="K6628" s="9">
        <f>'Consolidtaed Data'!$J3684*'Consolidtaed Data'!$H3684</f>
        <v>1295</v>
      </c>
      <c r="L6628" s="9">
        <f>'Consolidtaed Data'!$I3684*'Consolidtaed Data'!$H3684</f>
        <v>1639</v>
      </c>
      <c r="M6628" s="9">
        <f>'Consolidtaed Data'!$L3684-'Consolidtaed Data'!$K3684</f>
        <v>368</v>
      </c>
      <c r="N6628" s="9" t="str">
        <f>VLOOKUP('Consolidtaed Data'!$C3684,[1]Locations!$A:$O,2,0)</f>
        <v>Santa Rosa</v>
      </c>
      <c r="O6628" s="9" t="str">
        <f>VLOOKUP('Consolidtaed Data'!$D3684,'[1]Sales People'!$A:$B,2,0)</f>
        <v>Gary Rodriguez</v>
      </c>
      <c r="P6628" s="9" t="str">
        <f>VLOOKUP('Consolidtaed Data'!$E3684,[1]Customers!$A:$B,2,0)</f>
        <v>Billy Kennedy</v>
      </c>
      <c r="Q6628" s="11">
        <f>WEEKDAY('Consolidtaed Data'!$F3684)</f>
        <v>7</v>
      </c>
      <c r="R6628" s="9">
        <f>MONTH('Consolidtaed Data'!$F3684)</f>
        <v>9</v>
      </c>
      <c r="S6628" s="9" t="str">
        <f>TEXT(Table3[[#This Row],[Purchase Date]],"MMMM")</f>
        <v>May</v>
      </c>
      <c r="T6628" s="9">
        <f>YEAR('Consolidtaed Data'!$F3684)</f>
        <v>2020</v>
      </c>
    </row>
    <row r="6629" spans="1:20" x14ac:dyDescent="0.3">
      <c r="A6629" s="9" t="s">
        <v>7655</v>
      </c>
      <c r="B6629" s="9" t="s">
        <v>981</v>
      </c>
      <c r="C6629" s="9" t="s">
        <v>331</v>
      </c>
      <c r="D6629" s="9" t="s">
        <v>87</v>
      </c>
      <c r="E6629" s="9" t="s">
        <v>651</v>
      </c>
      <c r="F6629" s="12">
        <v>44336</v>
      </c>
      <c r="G6629" s="12" t="str">
        <f>VLOOKUP(Table3[[#This Row],[Product ID]],[1]Products!$A:$G,2,0)</f>
        <v>Product 3</v>
      </c>
      <c r="H6629" s="22">
        <v>1</v>
      </c>
      <c r="I6629" s="9">
        <f>VLOOKUP('Consolidtaed Data'!$B189,[1]Products!$A:$G,4,0)</f>
        <v>603</v>
      </c>
      <c r="J6629" s="9">
        <f>VLOOKUP('Consolidtaed Data'!$B189,[1]Products!$A:$G,3,0)</f>
        <v>416</v>
      </c>
      <c r="K6629" s="9">
        <f>'Consolidtaed Data'!$J189*'Consolidtaed Data'!$H189</f>
        <v>1224</v>
      </c>
      <c r="L6629" s="9">
        <f>'Consolidtaed Data'!$I189*'Consolidtaed Data'!$H189</f>
        <v>1512</v>
      </c>
      <c r="M6629" s="9">
        <f>'Consolidtaed Data'!$L189-'Consolidtaed Data'!$K189</f>
        <v>436</v>
      </c>
      <c r="N6629" s="9" t="str">
        <f>VLOOKUP('Consolidtaed Data'!$C189,[1]Locations!$A:$O,2,0)</f>
        <v>Costa Mesa</v>
      </c>
      <c r="O6629" s="9" t="str">
        <f>VLOOKUP('Consolidtaed Data'!$D189,'[1]Sales People'!$A:$B,2,0)</f>
        <v>Joe Sims</v>
      </c>
      <c r="P6629" s="9" t="str">
        <f>VLOOKUP('Consolidtaed Data'!$E189,[1]Customers!$A:$B,2,0)</f>
        <v>Gerald Alvarez</v>
      </c>
      <c r="Q6629" s="11">
        <f>WEEKDAY('Consolidtaed Data'!$F189)</f>
        <v>3</v>
      </c>
      <c r="R6629" s="9">
        <f>MONTH('Consolidtaed Data'!$F189)</f>
        <v>1</v>
      </c>
      <c r="S6629" s="9" t="str">
        <f>TEXT(Table3[[#This Row],[Purchase Date]],"MMMM")</f>
        <v>May</v>
      </c>
      <c r="T6629" s="9">
        <f>YEAR('Consolidtaed Data'!$F189)</f>
        <v>2020</v>
      </c>
    </row>
    <row r="6630" spans="1:20" x14ac:dyDescent="0.3">
      <c r="A6630" s="9" t="s">
        <v>7656</v>
      </c>
      <c r="B6630" s="9" t="s">
        <v>76</v>
      </c>
      <c r="C6630" s="9" t="s">
        <v>63</v>
      </c>
      <c r="D6630" s="9" t="s">
        <v>43</v>
      </c>
      <c r="E6630" s="9" t="s">
        <v>1051</v>
      </c>
      <c r="F6630" s="12">
        <v>44336</v>
      </c>
      <c r="G6630" s="12" t="str">
        <f>VLOOKUP(Table3[[#This Row],[Product ID]],[1]Products!$A:$G,2,0)</f>
        <v>Product 19</v>
      </c>
      <c r="H6630" s="22">
        <v>1</v>
      </c>
      <c r="I6630" s="9">
        <f>VLOOKUP('Consolidtaed Data'!$B403,[1]Products!$A:$G,4,0)</f>
        <v>2141</v>
      </c>
      <c r="J6630" s="9">
        <f>VLOOKUP('Consolidtaed Data'!$B403,[1]Products!$A:$G,3,0)</f>
        <v>1777</v>
      </c>
      <c r="K6630" s="9">
        <f>'Consolidtaed Data'!$J403*'Consolidtaed Data'!$H403</f>
        <v>778</v>
      </c>
      <c r="L6630" s="9">
        <f>'Consolidtaed Data'!$I403*'Consolidtaed Data'!$H403</f>
        <v>1274</v>
      </c>
      <c r="M6630" s="9">
        <f>'Consolidtaed Data'!$L403-'Consolidtaed Data'!$K403</f>
        <v>1444</v>
      </c>
      <c r="N6630" s="9" t="str">
        <f>VLOOKUP('Consolidtaed Data'!$C403,[1]Locations!$A:$O,2,0)</f>
        <v>Riverside</v>
      </c>
      <c r="O6630" s="9" t="str">
        <f>VLOOKUP('Consolidtaed Data'!$D403,'[1]Sales People'!$A:$B,2,0)</f>
        <v>Justin Lynch</v>
      </c>
      <c r="P6630" s="9" t="str">
        <f>VLOOKUP('Consolidtaed Data'!$E403,[1]Customers!$A:$B,2,0)</f>
        <v>Nicholas Sanders</v>
      </c>
      <c r="Q6630" s="11">
        <f>WEEKDAY('Consolidtaed Data'!$F403)</f>
        <v>3</v>
      </c>
      <c r="R6630" s="9">
        <f>MONTH('Consolidtaed Data'!$F403)</f>
        <v>1</v>
      </c>
      <c r="S6630" s="9" t="str">
        <f>TEXT(Table3[[#This Row],[Purchase Date]],"MMMM")</f>
        <v>May</v>
      </c>
      <c r="T6630" s="9">
        <f>YEAR('Consolidtaed Data'!$F403)</f>
        <v>2020</v>
      </c>
    </row>
    <row r="6631" spans="1:20" x14ac:dyDescent="0.3">
      <c r="A6631" s="9" t="s">
        <v>7657</v>
      </c>
      <c r="B6631" s="9" t="s">
        <v>219</v>
      </c>
      <c r="C6631" s="9" t="s">
        <v>420</v>
      </c>
      <c r="D6631" s="9" t="s">
        <v>235</v>
      </c>
      <c r="E6631" s="9" t="s">
        <v>279</v>
      </c>
      <c r="F6631" s="12">
        <v>44336</v>
      </c>
      <c r="G6631" s="12" t="str">
        <f>VLOOKUP(Table3[[#This Row],[Product ID]],[1]Products!$A:$G,2,0)</f>
        <v>Product 35</v>
      </c>
      <c r="H6631" s="22">
        <v>4</v>
      </c>
      <c r="I6631" s="9">
        <f>VLOOKUP('Consolidtaed Data'!$B723,[1]Products!$A:$G,4,0)</f>
        <v>826</v>
      </c>
      <c r="J6631" s="9">
        <f>VLOOKUP('Consolidtaed Data'!$B723,[1]Products!$A:$G,3,0)</f>
        <v>562</v>
      </c>
      <c r="K6631" s="9">
        <f>'Consolidtaed Data'!$J723*'Consolidtaed Data'!$H723</f>
        <v>389</v>
      </c>
      <c r="L6631" s="9">
        <f>'Consolidtaed Data'!$I723*'Consolidtaed Data'!$H723</f>
        <v>637</v>
      </c>
      <c r="M6631" s="9">
        <f>'Consolidtaed Data'!$L723-'Consolidtaed Data'!$K723</f>
        <v>345</v>
      </c>
      <c r="N6631" s="9" t="str">
        <f>VLOOKUP('Consolidtaed Data'!$C723,[1]Locations!$A:$O,2,0)</f>
        <v>Orange</v>
      </c>
      <c r="O6631" s="9" t="str">
        <f>VLOOKUP('Consolidtaed Data'!$D723,'[1]Sales People'!$A:$B,2,0)</f>
        <v>Walter Cook</v>
      </c>
      <c r="P6631" s="9" t="str">
        <f>VLOOKUP('Consolidtaed Data'!$E723,[1]Customers!$A:$B,2,0)</f>
        <v>Adam Duncan</v>
      </c>
      <c r="Q6631" s="11">
        <f>WEEKDAY('Consolidtaed Data'!$F723)</f>
        <v>4</v>
      </c>
      <c r="R6631" s="9">
        <f>MONTH('Consolidtaed Data'!$F723)</f>
        <v>2</v>
      </c>
      <c r="S6631" s="9" t="str">
        <f>TEXT(Table3[[#This Row],[Purchase Date]],"MMMM")</f>
        <v>May</v>
      </c>
      <c r="T6631" s="9">
        <f>YEAR('Consolidtaed Data'!$F723)</f>
        <v>2020</v>
      </c>
    </row>
    <row r="6632" spans="1:20" x14ac:dyDescent="0.3">
      <c r="A6632" s="9" t="s">
        <v>7658</v>
      </c>
      <c r="B6632" s="9" t="s">
        <v>204</v>
      </c>
      <c r="C6632" s="9" t="s">
        <v>173</v>
      </c>
      <c r="D6632" s="9" t="s">
        <v>241</v>
      </c>
      <c r="E6632" s="9" t="s">
        <v>1095</v>
      </c>
      <c r="F6632" s="12">
        <v>44336</v>
      </c>
      <c r="G6632" s="12" t="str">
        <f>VLOOKUP(Table3[[#This Row],[Product ID]],[1]Products!$A:$G,2,0)</f>
        <v>Product 101</v>
      </c>
      <c r="H6632" s="22">
        <v>2</v>
      </c>
      <c r="I6632" s="9">
        <f>VLOOKUP('Consolidtaed Data'!$B870,[1]Products!$A:$G,4,0)</f>
        <v>368</v>
      </c>
      <c r="J6632" s="9">
        <f>VLOOKUP('Consolidtaed Data'!$B870,[1]Products!$A:$G,3,0)</f>
        <v>294</v>
      </c>
      <c r="K6632" s="9">
        <f>'Consolidtaed Data'!$J870*'Consolidtaed Data'!$H870</f>
        <v>409</v>
      </c>
      <c r="L6632" s="9">
        <f>'Consolidtaed Data'!$I870*'Consolidtaed Data'!$H870</f>
        <v>817</v>
      </c>
      <c r="M6632" s="9">
        <f>'Consolidtaed Data'!$L870-'Consolidtaed Data'!$K870</f>
        <v>368</v>
      </c>
      <c r="N6632" s="9" t="str">
        <f>VLOOKUP('Consolidtaed Data'!$C870,[1]Locations!$A:$O,2,0)</f>
        <v>Fullerton</v>
      </c>
      <c r="O6632" s="9" t="str">
        <f>VLOOKUP('Consolidtaed Data'!$D870,'[1]Sales People'!$A:$B,2,0)</f>
        <v>Carl Elliott</v>
      </c>
      <c r="P6632" s="9" t="str">
        <f>VLOOKUP('Consolidtaed Data'!$E870,[1]Customers!$A:$B,2,0)</f>
        <v>Johnny Ramos</v>
      </c>
      <c r="Q6632" s="11">
        <f>WEEKDAY('Consolidtaed Data'!$F870)</f>
        <v>2</v>
      </c>
      <c r="R6632" s="9">
        <f>MONTH('Consolidtaed Data'!$F870)</f>
        <v>3</v>
      </c>
      <c r="S6632" s="9" t="str">
        <f>TEXT(Table3[[#This Row],[Purchase Date]],"MMMM")</f>
        <v>May</v>
      </c>
      <c r="T6632" s="9">
        <f>YEAR('Consolidtaed Data'!$F870)</f>
        <v>2020</v>
      </c>
    </row>
    <row r="6633" spans="1:20" x14ac:dyDescent="0.3">
      <c r="A6633" s="9" t="s">
        <v>7659</v>
      </c>
      <c r="B6633" s="9" t="s">
        <v>712</v>
      </c>
      <c r="C6633" s="9" t="s">
        <v>12</v>
      </c>
      <c r="D6633" s="9" t="s">
        <v>241</v>
      </c>
      <c r="E6633" s="9" t="s">
        <v>1157</v>
      </c>
      <c r="F6633" s="12">
        <v>44336</v>
      </c>
      <c r="G6633" s="12" t="str">
        <f>VLOOKUP(Table3[[#This Row],[Product ID]],[1]Products!$A:$G,2,0)</f>
        <v>Product 32</v>
      </c>
      <c r="H6633" s="22">
        <v>2</v>
      </c>
      <c r="I6633" s="9">
        <f>VLOOKUP('Consolidtaed Data'!$B1394,[1]Products!$A:$G,4,0)</f>
        <v>2283</v>
      </c>
      <c r="J6633" s="9">
        <f>VLOOKUP('Consolidtaed Data'!$B1394,[1]Products!$A:$G,3,0)</f>
        <v>1484</v>
      </c>
      <c r="K6633" s="9">
        <f>'Consolidtaed Data'!$J1394*'Consolidtaed Data'!$H1394</f>
        <v>2440</v>
      </c>
      <c r="L6633" s="9">
        <f>'Consolidtaed Data'!$I1394*'Consolidtaed Data'!$H1394</f>
        <v>3342</v>
      </c>
      <c r="M6633" s="9">
        <f>'Consolidtaed Data'!$L1394-'Consolidtaed Data'!$K1394</f>
        <v>1198</v>
      </c>
      <c r="N6633" s="9" t="str">
        <f>VLOOKUP('Consolidtaed Data'!$C1394,[1]Locations!$A:$O,2,0)</f>
        <v>Vista</v>
      </c>
      <c r="O6633" s="9" t="str">
        <f>VLOOKUP('Consolidtaed Data'!$D1394,'[1]Sales People'!$A:$B,2,0)</f>
        <v>Clarence Fox</v>
      </c>
      <c r="P6633" s="9" t="str">
        <f>VLOOKUP('Consolidtaed Data'!$E1394,[1]Customers!$A:$B,2,0)</f>
        <v>Adam Riley</v>
      </c>
      <c r="Q6633" s="11">
        <f>WEEKDAY('Consolidtaed Data'!$F1394)</f>
        <v>1</v>
      </c>
      <c r="R6633" s="9">
        <f>MONTH('Consolidtaed Data'!$F1394)</f>
        <v>4</v>
      </c>
      <c r="S6633" s="9" t="str">
        <f>TEXT(Table3[[#This Row],[Purchase Date]],"MMMM")</f>
        <v>May</v>
      </c>
      <c r="T6633" s="9">
        <f>YEAR('Consolidtaed Data'!$F1394)</f>
        <v>2020</v>
      </c>
    </row>
    <row r="6634" spans="1:20" x14ac:dyDescent="0.3">
      <c r="A6634" s="9" t="s">
        <v>7660</v>
      </c>
      <c r="B6634" s="9" t="s">
        <v>160</v>
      </c>
      <c r="C6634" s="9" t="s">
        <v>504</v>
      </c>
      <c r="D6634" s="9" t="s">
        <v>22</v>
      </c>
      <c r="E6634" s="9" t="s">
        <v>1476</v>
      </c>
      <c r="F6634" s="12">
        <v>44336</v>
      </c>
      <c r="G6634" s="12" t="str">
        <f>VLOOKUP(Table3[[#This Row],[Product ID]],[1]Products!$A:$G,2,0)</f>
        <v>Product 28</v>
      </c>
      <c r="H6634" s="22">
        <v>3</v>
      </c>
      <c r="I6634" s="9">
        <f>VLOOKUP('Consolidtaed Data'!$B1788,[1]Products!$A:$G,4,0)</f>
        <v>684</v>
      </c>
      <c r="J6634" s="9">
        <f>VLOOKUP('Consolidtaed Data'!$B1788,[1]Products!$A:$G,3,0)</f>
        <v>561</v>
      </c>
      <c r="K6634" s="9">
        <f>'Consolidtaed Data'!$J1788*'Consolidtaed Data'!$H1788</f>
        <v>945</v>
      </c>
      <c r="L6634" s="9">
        <f>'Consolidtaed Data'!$I1788*'Consolidtaed Data'!$H1788</f>
        <v>1889</v>
      </c>
      <c r="M6634" s="9">
        <f>'Consolidtaed Data'!$L1788-'Consolidtaed Data'!$K1788</f>
        <v>656</v>
      </c>
      <c r="N6634" s="9" t="str">
        <f>VLOOKUP('Consolidtaed Data'!$C1788,[1]Locations!$A:$O,2,0)</f>
        <v>Vallejo</v>
      </c>
      <c r="O6634" s="9" t="str">
        <f>VLOOKUP('Consolidtaed Data'!$D1788,'[1]Sales People'!$A:$B,2,0)</f>
        <v>Christopher Tucker</v>
      </c>
      <c r="P6634" s="9" t="str">
        <f>VLOOKUP('Consolidtaed Data'!$E1788,[1]Customers!$A:$B,2,0)</f>
        <v>Matthew Lewis</v>
      </c>
      <c r="Q6634" s="11">
        <f>WEEKDAY('Consolidtaed Data'!$F1788)</f>
        <v>1</v>
      </c>
      <c r="R6634" s="9">
        <f>MONTH('Consolidtaed Data'!$F1788)</f>
        <v>5</v>
      </c>
      <c r="S6634" s="9" t="str">
        <f>TEXT(Table3[[#This Row],[Purchase Date]],"MMMM")</f>
        <v>May</v>
      </c>
      <c r="T6634" s="9">
        <f>YEAR('Consolidtaed Data'!$F1788)</f>
        <v>2020</v>
      </c>
    </row>
    <row r="6635" spans="1:20" x14ac:dyDescent="0.3">
      <c r="A6635" s="9" t="s">
        <v>7661</v>
      </c>
      <c r="B6635" s="9" t="s">
        <v>418</v>
      </c>
      <c r="C6635" s="9" t="s">
        <v>331</v>
      </c>
      <c r="D6635" s="9" t="s">
        <v>235</v>
      </c>
      <c r="E6635" s="9" t="s">
        <v>1612</v>
      </c>
      <c r="F6635" s="12">
        <v>44336</v>
      </c>
      <c r="G6635" s="12" t="str">
        <f>VLOOKUP(Table3[[#This Row],[Product ID]],[1]Products!$A:$G,2,0)</f>
        <v>Product 82</v>
      </c>
      <c r="H6635" s="22">
        <v>3</v>
      </c>
      <c r="I6635" s="9">
        <f>VLOOKUP('Consolidtaed Data'!$B1886,[1]Products!$A:$G,4,0)</f>
        <v>2353</v>
      </c>
      <c r="J6635" s="9">
        <f>VLOOKUP('Consolidtaed Data'!$B1886,[1]Products!$A:$G,3,0)</f>
        <v>1788</v>
      </c>
      <c r="K6635" s="9">
        <f>'Consolidtaed Data'!$J1886*'Consolidtaed Data'!$H1886</f>
        <v>1518</v>
      </c>
      <c r="L6635" s="9">
        <f>'Consolidtaed Data'!$I1886*'Consolidtaed Data'!$H1886</f>
        <v>2410</v>
      </c>
      <c r="M6635" s="9">
        <f>'Consolidtaed Data'!$L1886-'Consolidtaed Data'!$K1886</f>
        <v>580</v>
      </c>
      <c r="N6635" s="9" t="str">
        <f>VLOOKUP('Consolidtaed Data'!$C1886,[1]Locations!$A:$O,2,0)</f>
        <v>Sacramento</v>
      </c>
      <c r="O6635" s="9" t="str">
        <f>VLOOKUP('Consolidtaed Data'!$D1886,'[1]Sales People'!$A:$B,2,0)</f>
        <v>Gary Rodriguez</v>
      </c>
      <c r="P6635" s="9" t="str">
        <f>VLOOKUP('Consolidtaed Data'!$E1886,[1]Customers!$A:$B,2,0)</f>
        <v>Juan Scott</v>
      </c>
      <c r="Q6635" s="11">
        <f>WEEKDAY('Consolidtaed Data'!$F1886)</f>
        <v>2</v>
      </c>
      <c r="R6635" s="9">
        <f>MONTH('Consolidtaed Data'!$F1886)</f>
        <v>5</v>
      </c>
      <c r="S6635" s="9" t="str">
        <f>TEXT(Table3[[#This Row],[Purchase Date]],"MMMM")</f>
        <v>May</v>
      </c>
      <c r="T6635" s="9">
        <f>YEAR('Consolidtaed Data'!$F1886)</f>
        <v>2020</v>
      </c>
    </row>
    <row r="6636" spans="1:20" x14ac:dyDescent="0.3">
      <c r="A6636" s="9" t="s">
        <v>7662</v>
      </c>
      <c r="B6636" s="9" t="s">
        <v>125</v>
      </c>
      <c r="C6636" s="9" t="s">
        <v>263</v>
      </c>
      <c r="D6636" s="9" t="s">
        <v>153</v>
      </c>
      <c r="E6636" s="9" t="s">
        <v>1394</v>
      </c>
      <c r="F6636" s="12">
        <v>44336</v>
      </c>
      <c r="G6636" s="12" t="str">
        <f>VLOOKUP(Table3[[#This Row],[Product ID]],[1]Products!$A:$G,2,0)</f>
        <v>Product 40</v>
      </c>
      <c r="H6636" s="22">
        <v>1</v>
      </c>
      <c r="I6636" s="9">
        <f>VLOOKUP('Consolidtaed Data'!$B2033,[1]Products!$A:$G,4,0)</f>
        <v>1812</v>
      </c>
      <c r="J6636" s="9">
        <f>VLOOKUP('Consolidtaed Data'!$B2033,[1]Products!$A:$G,3,0)</f>
        <v>1305</v>
      </c>
      <c r="K6636" s="9">
        <f>'Consolidtaed Data'!$J2033*'Consolidtaed Data'!$H2033</f>
        <v>376</v>
      </c>
      <c r="L6636" s="9">
        <f>'Consolidtaed Data'!$I2033*'Consolidtaed Data'!$H2033</f>
        <v>458</v>
      </c>
      <c r="M6636" s="9">
        <f>'Consolidtaed Data'!$L2033-'Consolidtaed Data'!$K2033</f>
        <v>463</v>
      </c>
      <c r="N6636" s="9" t="str">
        <f>VLOOKUP('Consolidtaed Data'!$C2033,[1]Locations!$A:$O,2,0)</f>
        <v>Inglewood</v>
      </c>
      <c r="O6636" s="9" t="str">
        <f>VLOOKUP('Consolidtaed Data'!$D2033,'[1]Sales People'!$A:$B,2,0)</f>
        <v>Clarence Fox</v>
      </c>
      <c r="P6636" s="9" t="str">
        <f>VLOOKUP('Consolidtaed Data'!$E2033,[1]Customers!$A:$B,2,0)</f>
        <v>Daniel Carroll</v>
      </c>
      <c r="Q6636" s="11">
        <f>WEEKDAY('Consolidtaed Data'!$F2033)</f>
        <v>5</v>
      </c>
      <c r="R6636" s="9">
        <f>MONTH('Consolidtaed Data'!$F2033)</f>
        <v>5</v>
      </c>
      <c r="S6636" s="9" t="str">
        <f>TEXT(Table3[[#This Row],[Purchase Date]],"MMMM")</f>
        <v>May</v>
      </c>
      <c r="T6636" s="9">
        <f>YEAR('Consolidtaed Data'!$F2033)</f>
        <v>2020</v>
      </c>
    </row>
    <row r="6637" spans="1:20" x14ac:dyDescent="0.3">
      <c r="A6637" s="9" t="s">
        <v>7663</v>
      </c>
      <c r="B6637" s="9" t="s">
        <v>349</v>
      </c>
      <c r="C6637" s="9" t="s">
        <v>439</v>
      </c>
      <c r="D6637" s="9" t="s">
        <v>26</v>
      </c>
      <c r="E6637" s="9" t="s">
        <v>1934</v>
      </c>
      <c r="F6637" s="12">
        <v>44336</v>
      </c>
      <c r="G6637" s="12" t="str">
        <f>VLOOKUP(Table3[[#This Row],[Product ID]],[1]Products!$A:$G,2,0)</f>
        <v>Product 60</v>
      </c>
      <c r="H6637" s="22">
        <v>3</v>
      </c>
      <c r="I6637" s="9">
        <f>VLOOKUP('Consolidtaed Data'!$B2402,[1]Products!$A:$G,4,0)</f>
        <v>2091</v>
      </c>
      <c r="J6637" s="9">
        <f>VLOOKUP('Consolidtaed Data'!$B2402,[1]Products!$A:$G,3,0)</f>
        <v>1485</v>
      </c>
      <c r="K6637" s="9">
        <f>'Consolidtaed Data'!$J2402*'Consolidtaed Data'!$H2402</f>
        <v>900</v>
      </c>
      <c r="L6637" s="9">
        <f>'Consolidtaed Data'!$I2402*'Consolidtaed Data'!$H2402</f>
        <v>1636</v>
      </c>
      <c r="M6637" s="9">
        <f>'Consolidtaed Data'!$L2402-'Consolidtaed Data'!$K2402</f>
        <v>752</v>
      </c>
      <c r="N6637" s="9" t="str">
        <f>VLOOKUP('Consolidtaed Data'!$C2402,[1]Locations!$A:$O,2,0)</f>
        <v>Los Angeles</v>
      </c>
      <c r="O6637" s="9" t="str">
        <f>VLOOKUP('Consolidtaed Data'!$D2402,'[1]Sales People'!$A:$B,2,0)</f>
        <v>Charles Harper</v>
      </c>
      <c r="P6637" s="9" t="str">
        <f>VLOOKUP('Consolidtaed Data'!$E2402,[1]Customers!$A:$B,2,0)</f>
        <v>Ronald Burns</v>
      </c>
      <c r="Q6637" s="11">
        <f>WEEKDAY('Consolidtaed Data'!$F2402)</f>
        <v>3</v>
      </c>
      <c r="R6637" s="9">
        <f>MONTH('Consolidtaed Data'!$F2402)</f>
        <v>6</v>
      </c>
      <c r="S6637" s="9" t="str">
        <f>TEXT(Table3[[#This Row],[Purchase Date]],"MMMM")</f>
        <v>May</v>
      </c>
      <c r="T6637" s="9">
        <f>YEAR('Consolidtaed Data'!$F2402)</f>
        <v>2020</v>
      </c>
    </row>
    <row r="6638" spans="1:20" x14ac:dyDescent="0.3">
      <c r="A6638" s="9" t="s">
        <v>7664</v>
      </c>
      <c r="B6638" s="9" t="s">
        <v>151</v>
      </c>
      <c r="C6638" s="9" t="s">
        <v>205</v>
      </c>
      <c r="D6638" s="9" t="s">
        <v>100</v>
      </c>
      <c r="E6638" s="9" t="s">
        <v>1210</v>
      </c>
      <c r="F6638" s="12">
        <v>44336</v>
      </c>
      <c r="G6638" s="12" t="str">
        <f>VLOOKUP(Table3[[#This Row],[Product ID]],[1]Products!$A:$G,2,0)</f>
        <v>Product 94</v>
      </c>
      <c r="H6638" s="22">
        <v>4</v>
      </c>
      <c r="I6638" s="9">
        <f>VLOOKUP('Consolidtaed Data'!$B2738,[1]Products!$A:$G,4,0)</f>
        <v>1862</v>
      </c>
      <c r="J6638" s="9">
        <f>VLOOKUP('Consolidtaed Data'!$B2738,[1]Products!$A:$G,3,0)</f>
        <v>1173</v>
      </c>
      <c r="K6638" s="9">
        <f>'Consolidtaed Data'!$J2738*'Consolidtaed Data'!$H2738</f>
        <v>130</v>
      </c>
      <c r="L6638" s="9">
        <f>'Consolidtaed Data'!$I2738*'Consolidtaed Data'!$H2738</f>
        <v>181</v>
      </c>
      <c r="M6638" s="9">
        <f>'Consolidtaed Data'!$L2738-'Consolidtaed Data'!$K2738</f>
        <v>3348</v>
      </c>
      <c r="N6638" s="9" t="str">
        <f>VLOOKUP('Consolidtaed Data'!$C2738,[1]Locations!$A:$O,2,0)</f>
        <v>Anaheim</v>
      </c>
      <c r="O6638" s="9" t="str">
        <f>VLOOKUP('Consolidtaed Data'!$D2738,'[1]Sales People'!$A:$B,2,0)</f>
        <v>Walter Cook</v>
      </c>
      <c r="P6638" s="9" t="str">
        <f>VLOOKUP('Consolidtaed Data'!$E2738,[1]Customers!$A:$B,2,0)</f>
        <v>Terry Mills</v>
      </c>
      <c r="Q6638" s="11">
        <f>WEEKDAY('Consolidtaed Data'!$F2738)</f>
        <v>1</v>
      </c>
      <c r="R6638" s="9">
        <f>MONTH('Consolidtaed Data'!$F2738)</f>
        <v>7</v>
      </c>
      <c r="S6638" s="9" t="str">
        <f>TEXT(Table3[[#This Row],[Purchase Date]],"MMMM")</f>
        <v>May</v>
      </c>
      <c r="T6638" s="9">
        <f>YEAR('Consolidtaed Data'!$F2738)</f>
        <v>2020</v>
      </c>
    </row>
    <row r="6639" spans="1:20" x14ac:dyDescent="0.3">
      <c r="A6639" s="9" t="s">
        <v>7665</v>
      </c>
      <c r="B6639" s="9" t="s">
        <v>390</v>
      </c>
      <c r="C6639" s="9" t="s">
        <v>104</v>
      </c>
      <c r="D6639" s="9" t="s">
        <v>83</v>
      </c>
      <c r="E6639" s="9" t="s">
        <v>571</v>
      </c>
      <c r="F6639" s="12">
        <v>44336</v>
      </c>
      <c r="G6639" s="12" t="str">
        <f>VLOOKUP(Table3[[#This Row],[Product ID]],[1]Products!$A:$G,2,0)</f>
        <v>Product 48</v>
      </c>
      <c r="H6639" s="22">
        <v>2</v>
      </c>
      <c r="I6639" s="9">
        <f>VLOOKUP('Consolidtaed Data'!$B3069,[1]Products!$A:$G,4,0)</f>
        <v>378</v>
      </c>
      <c r="J6639" s="9">
        <f>VLOOKUP('Consolidtaed Data'!$B3069,[1]Products!$A:$G,3,0)</f>
        <v>291</v>
      </c>
      <c r="K6639" s="9">
        <f>'Consolidtaed Data'!$J3069*'Consolidtaed Data'!$H3069</f>
        <v>2346</v>
      </c>
      <c r="L6639" s="9">
        <f>'Consolidtaed Data'!$I3069*'Consolidtaed Data'!$H3069</f>
        <v>3724</v>
      </c>
      <c r="M6639" s="9">
        <f>'Consolidtaed Data'!$L3069-'Consolidtaed Data'!$K3069</f>
        <v>368</v>
      </c>
      <c r="N6639" s="9" t="str">
        <f>VLOOKUP('Consolidtaed Data'!$C3069,[1]Locations!$A:$O,2,0)</f>
        <v>Santa Ana</v>
      </c>
      <c r="O6639" s="9" t="str">
        <f>VLOOKUP('Consolidtaed Data'!$D3069,'[1]Sales People'!$A:$B,2,0)</f>
        <v>Roger Ramos</v>
      </c>
      <c r="P6639" s="9" t="str">
        <f>VLOOKUP('Consolidtaed Data'!$E3069,[1]Customers!$A:$B,2,0)</f>
        <v>Juan Harvey</v>
      </c>
      <c r="Q6639" s="11">
        <f>WEEKDAY('Consolidtaed Data'!$F3069)</f>
        <v>5</v>
      </c>
      <c r="R6639" s="9">
        <f>MONTH('Consolidtaed Data'!$F3069)</f>
        <v>8</v>
      </c>
      <c r="S6639" s="9" t="str">
        <f>TEXT(Table3[[#This Row],[Purchase Date]],"MMMM")</f>
        <v>May</v>
      </c>
      <c r="T6639" s="9">
        <f>YEAR('Consolidtaed Data'!$F3069)</f>
        <v>2020</v>
      </c>
    </row>
    <row r="6640" spans="1:20" x14ac:dyDescent="0.3">
      <c r="A6640" s="9" t="s">
        <v>7666</v>
      </c>
      <c r="B6640" s="9" t="s">
        <v>393</v>
      </c>
      <c r="C6640" s="9" t="s">
        <v>201</v>
      </c>
      <c r="D6640" s="9" t="s">
        <v>22</v>
      </c>
      <c r="E6640" s="9" t="s">
        <v>908</v>
      </c>
      <c r="F6640" s="12">
        <v>44336</v>
      </c>
      <c r="G6640" s="12" t="str">
        <f>VLOOKUP(Table3[[#This Row],[Product ID]],[1]Products!$A:$G,2,0)</f>
        <v>Product 84</v>
      </c>
      <c r="H6640" s="22">
        <v>3</v>
      </c>
      <c r="I6640" s="9">
        <f>VLOOKUP('Consolidtaed Data'!$B3470,[1]Products!$A:$G,4,0)</f>
        <v>1022</v>
      </c>
      <c r="J6640" s="9">
        <f>VLOOKUP('Consolidtaed Data'!$B3470,[1]Products!$A:$G,3,0)</f>
        <v>818</v>
      </c>
      <c r="K6640" s="9">
        <f>'Consolidtaed Data'!$J3470*'Consolidtaed Data'!$H3470</f>
        <v>807</v>
      </c>
      <c r="L6640" s="9">
        <f>'Consolidtaed Data'!$I3470*'Consolidtaed Data'!$H3470</f>
        <v>1467</v>
      </c>
      <c r="M6640" s="9">
        <f>'Consolidtaed Data'!$L3470-'Consolidtaed Data'!$K3470</f>
        <v>297</v>
      </c>
      <c r="N6640" s="9" t="str">
        <f>VLOOKUP('Consolidtaed Data'!$C3470,[1]Locations!$A:$O,2,0)</f>
        <v>Victorville</v>
      </c>
      <c r="O6640" s="9" t="str">
        <f>VLOOKUP('Consolidtaed Data'!$D3470,'[1]Sales People'!$A:$B,2,0)</f>
        <v>Carl Elliott</v>
      </c>
      <c r="P6640" s="9" t="str">
        <f>VLOOKUP('Consolidtaed Data'!$E3470,[1]Customers!$A:$B,2,0)</f>
        <v>Louis Mccoy</v>
      </c>
      <c r="Q6640" s="11">
        <f>WEEKDAY('Consolidtaed Data'!$F3470)</f>
        <v>6</v>
      </c>
      <c r="R6640" s="9">
        <f>MONTH('Consolidtaed Data'!$F3470)</f>
        <v>9</v>
      </c>
      <c r="S6640" s="9" t="str">
        <f>TEXT(Table3[[#This Row],[Purchase Date]],"MMMM")</f>
        <v>May</v>
      </c>
      <c r="T6640" s="9">
        <f>YEAR('Consolidtaed Data'!$F3470)</f>
        <v>2020</v>
      </c>
    </row>
    <row r="6641" spans="1:20" x14ac:dyDescent="0.3">
      <c r="A6641" s="9" t="s">
        <v>7667</v>
      </c>
      <c r="B6641" s="9" t="s">
        <v>200</v>
      </c>
      <c r="C6641" s="9" t="s">
        <v>564</v>
      </c>
      <c r="D6641" s="9" t="s">
        <v>9</v>
      </c>
      <c r="E6641" s="9" t="s">
        <v>565</v>
      </c>
      <c r="F6641" s="12">
        <v>44337</v>
      </c>
      <c r="G6641" s="12" t="str">
        <f>VLOOKUP(Table3[[#This Row],[Product ID]],[1]Products!$A:$G,2,0)</f>
        <v>Product 23</v>
      </c>
      <c r="H6641" s="22">
        <v>2</v>
      </c>
      <c r="I6641" s="9">
        <f>VLOOKUP('Consolidtaed Data'!$B151,[1]Products!$A:$G,4,0)</f>
        <v>1052</v>
      </c>
      <c r="J6641" s="9">
        <f>VLOOKUP('Consolidtaed Data'!$B151,[1]Products!$A:$G,3,0)</f>
        <v>589</v>
      </c>
      <c r="K6641" s="9">
        <f>'Consolidtaed Data'!$J151*'Consolidtaed Data'!$H151</f>
        <v>376</v>
      </c>
      <c r="L6641" s="9">
        <f>'Consolidtaed Data'!$I151*'Consolidtaed Data'!$H151</f>
        <v>458</v>
      </c>
      <c r="M6641" s="9">
        <f>'Consolidtaed Data'!$L151-'Consolidtaed Data'!$K151</f>
        <v>1086</v>
      </c>
      <c r="N6641" s="9" t="str">
        <f>VLOOKUP('Consolidtaed Data'!$C151,[1]Locations!$A:$O,2,0)</f>
        <v>Oakland</v>
      </c>
      <c r="O6641" s="9" t="str">
        <f>VLOOKUP('Consolidtaed Data'!$D151,'[1]Sales People'!$A:$B,2,0)</f>
        <v>Walter Cook</v>
      </c>
      <c r="P6641" s="9" t="str">
        <f>VLOOKUP('Consolidtaed Data'!$E151,[1]Customers!$A:$B,2,0)</f>
        <v>Joseph Lawson</v>
      </c>
      <c r="Q6641" s="11">
        <f>WEEKDAY('Consolidtaed Data'!$F151)</f>
        <v>7</v>
      </c>
      <c r="R6641" s="9">
        <f>MONTH('Consolidtaed Data'!$F151)</f>
        <v>1</v>
      </c>
      <c r="S6641" s="9" t="str">
        <f>TEXT(Table3[[#This Row],[Purchase Date]],"MMMM")</f>
        <v>May</v>
      </c>
      <c r="T6641" s="9">
        <f>YEAR('Consolidtaed Data'!$F151)</f>
        <v>2020</v>
      </c>
    </row>
    <row r="6642" spans="1:20" x14ac:dyDescent="0.3">
      <c r="A6642" s="9" t="s">
        <v>7668</v>
      </c>
      <c r="B6642" s="9" t="s">
        <v>103</v>
      </c>
      <c r="C6642" s="9" t="s">
        <v>50</v>
      </c>
      <c r="D6642" s="9" t="s">
        <v>46</v>
      </c>
      <c r="E6642" s="9" t="s">
        <v>768</v>
      </c>
      <c r="F6642" s="12">
        <v>44337</v>
      </c>
      <c r="G6642" s="12" t="str">
        <f>VLOOKUP(Table3[[#This Row],[Product ID]],[1]Products!$A:$G,2,0)</f>
        <v>Product 44</v>
      </c>
      <c r="H6642" s="22">
        <v>3</v>
      </c>
      <c r="I6642" s="9">
        <f>VLOOKUP('Consolidtaed Data'!$B751,[1]Products!$A:$G,4,0)</f>
        <v>1500</v>
      </c>
      <c r="J6642" s="9">
        <f>VLOOKUP('Consolidtaed Data'!$B751,[1]Products!$A:$G,3,0)</f>
        <v>900</v>
      </c>
      <c r="K6642" s="9">
        <f>'Consolidtaed Data'!$J751*'Consolidtaed Data'!$H751</f>
        <v>90</v>
      </c>
      <c r="L6642" s="9">
        <f>'Consolidtaed Data'!$I751*'Consolidtaed Data'!$H751</f>
        <v>112</v>
      </c>
      <c r="M6642" s="9">
        <f>'Consolidtaed Data'!$L751-'Consolidtaed Data'!$K751</f>
        <v>348</v>
      </c>
      <c r="N6642" s="9" t="str">
        <f>VLOOKUP('Consolidtaed Data'!$C751,[1]Locations!$A:$O,2,0)</f>
        <v>Costa Mesa</v>
      </c>
      <c r="O6642" s="9" t="str">
        <f>VLOOKUP('Consolidtaed Data'!$D751,'[1]Sales People'!$A:$B,2,0)</f>
        <v>Christopher Tucker</v>
      </c>
      <c r="P6642" s="9" t="str">
        <f>VLOOKUP('Consolidtaed Data'!$E751,[1]Customers!$A:$B,2,0)</f>
        <v>Kenneth Ross</v>
      </c>
      <c r="Q6642" s="11">
        <f>WEEKDAY('Consolidtaed Data'!$F751)</f>
        <v>6</v>
      </c>
      <c r="R6642" s="9">
        <f>MONTH('Consolidtaed Data'!$F751)</f>
        <v>2</v>
      </c>
      <c r="S6642" s="9" t="str">
        <f>TEXT(Table3[[#This Row],[Purchase Date]],"MMMM")</f>
        <v>May</v>
      </c>
      <c r="T6642" s="9">
        <f>YEAR('Consolidtaed Data'!$F751)</f>
        <v>2020</v>
      </c>
    </row>
    <row r="6643" spans="1:20" x14ac:dyDescent="0.3">
      <c r="A6643" s="9" t="s">
        <v>7669</v>
      </c>
      <c r="B6643" s="9" t="s">
        <v>311</v>
      </c>
      <c r="C6643" s="9" t="s">
        <v>94</v>
      </c>
      <c r="D6643" s="9" t="s">
        <v>100</v>
      </c>
      <c r="E6643" s="9" t="s">
        <v>239</v>
      </c>
      <c r="F6643" s="12">
        <v>44337</v>
      </c>
      <c r="G6643" s="12" t="str">
        <f>VLOOKUP(Table3[[#This Row],[Product ID]],[1]Products!$A:$G,2,0)</f>
        <v>Product 33</v>
      </c>
      <c r="H6643" s="22">
        <v>1</v>
      </c>
      <c r="I6643" s="9">
        <f>VLOOKUP('Consolidtaed Data'!$B1272,[1]Products!$A:$G,4,0)</f>
        <v>127</v>
      </c>
      <c r="J6643" s="9">
        <f>VLOOKUP('Consolidtaed Data'!$B1272,[1]Products!$A:$G,3,0)</f>
        <v>79</v>
      </c>
      <c r="K6643" s="9">
        <f>'Consolidtaed Data'!$J1272*'Consolidtaed Data'!$H1272</f>
        <v>4134</v>
      </c>
      <c r="L6643" s="9">
        <f>'Consolidtaed Data'!$I1272*'Consolidtaed Data'!$H1272</f>
        <v>5661</v>
      </c>
      <c r="M6643" s="9">
        <f>'Consolidtaed Data'!$L1272-'Consolidtaed Data'!$K1272</f>
        <v>51</v>
      </c>
      <c r="N6643" s="9" t="str">
        <f>VLOOKUP('Consolidtaed Data'!$C1272,[1]Locations!$A:$O,2,0)</f>
        <v>El Cajon</v>
      </c>
      <c r="O6643" s="9" t="str">
        <f>VLOOKUP('Consolidtaed Data'!$D1272,'[1]Sales People'!$A:$B,2,0)</f>
        <v>Howard Gardner</v>
      </c>
      <c r="P6643" s="9" t="str">
        <f>VLOOKUP('Consolidtaed Data'!$E1272,[1]Customers!$A:$B,2,0)</f>
        <v>Eric Bowman</v>
      </c>
      <c r="Q6643" s="11">
        <f>WEEKDAY('Consolidtaed Data'!$F1272)</f>
        <v>6</v>
      </c>
      <c r="R6643" s="9">
        <f>MONTH('Consolidtaed Data'!$F1272)</f>
        <v>4</v>
      </c>
      <c r="S6643" s="9" t="str">
        <f>TEXT(Table3[[#This Row],[Purchase Date]],"MMMM")</f>
        <v>May</v>
      </c>
      <c r="T6643" s="9">
        <f>YEAR('Consolidtaed Data'!$F1272)</f>
        <v>2020</v>
      </c>
    </row>
    <row r="6644" spans="1:20" x14ac:dyDescent="0.3">
      <c r="A6644" s="9" t="s">
        <v>7670</v>
      </c>
      <c r="B6644" s="9" t="s">
        <v>200</v>
      </c>
      <c r="C6644" s="9" t="s">
        <v>90</v>
      </c>
      <c r="D6644" s="9" t="s">
        <v>87</v>
      </c>
      <c r="E6644" s="9" t="s">
        <v>385</v>
      </c>
      <c r="F6644" s="12">
        <v>44337</v>
      </c>
      <c r="G6644" s="12" t="str">
        <f>VLOOKUP(Table3[[#This Row],[Product ID]],[1]Products!$A:$G,2,0)</f>
        <v>Product 23</v>
      </c>
      <c r="H6644" s="22">
        <v>2</v>
      </c>
      <c r="I6644" s="9">
        <f>VLOOKUP('Consolidtaed Data'!$B1404,[1]Products!$A:$G,4,0)</f>
        <v>1862</v>
      </c>
      <c r="J6644" s="9">
        <f>VLOOKUP('Consolidtaed Data'!$B1404,[1]Products!$A:$G,3,0)</f>
        <v>1173</v>
      </c>
      <c r="K6644" s="9">
        <f>'Consolidtaed Data'!$J1404*'Consolidtaed Data'!$H1404</f>
        <v>1291</v>
      </c>
      <c r="L6644" s="9">
        <f>'Consolidtaed Data'!$I1404*'Consolidtaed Data'!$H1404</f>
        <v>2391</v>
      </c>
      <c r="M6644" s="9">
        <f>'Consolidtaed Data'!$L1404-'Consolidtaed Data'!$K1404</f>
        <v>600</v>
      </c>
      <c r="N6644" s="9" t="str">
        <f>VLOOKUP('Consolidtaed Data'!$C1404,[1]Locations!$A:$O,2,0)</f>
        <v>Santa Clara</v>
      </c>
      <c r="O6644" s="9" t="str">
        <f>VLOOKUP('Consolidtaed Data'!$D1404,'[1]Sales People'!$A:$B,2,0)</f>
        <v>Ernest Wheeler</v>
      </c>
      <c r="P6644" s="9" t="str">
        <f>VLOOKUP('Consolidtaed Data'!$E1404,[1]Customers!$A:$B,2,0)</f>
        <v>Patrick Wells</v>
      </c>
      <c r="Q6644" s="11">
        <f>WEEKDAY('Consolidtaed Data'!$F1404)</f>
        <v>2</v>
      </c>
      <c r="R6644" s="9">
        <f>MONTH('Consolidtaed Data'!$F1404)</f>
        <v>4</v>
      </c>
      <c r="S6644" s="9" t="str">
        <f>TEXT(Table3[[#This Row],[Purchase Date]],"MMMM")</f>
        <v>May</v>
      </c>
      <c r="T6644" s="9">
        <f>YEAR('Consolidtaed Data'!$F1404)</f>
        <v>2020</v>
      </c>
    </row>
    <row r="6645" spans="1:20" x14ac:dyDescent="0.3">
      <c r="A6645" s="9" t="s">
        <v>7671</v>
      </c>
      <c r="B6645" s="9" t="s">
        <v>490</v>
      </c>
      <c r="C6645" s="9" t="s">
        <v>469</v>
      </c>
      <c r="D6645" s="9" t="s">
        <v>197</v>
      </c>
      <c r="E6645" s="9" t="s">
        <v>737</v>
      </c>
      <c r="F6645" s="12">
        <v>44337</v>
      </c>
      <c r="G6645" s="12" t="str">
        <f>VLOOKUP(Table3[[#This Row],[Product ID]],[1]Products!$A:$G,2,0)</f>
        <v>Product 79</v>
      </c>
      <c r="H6645" s="22">
        <v>1</v>
      </c>
      <c r="I6645" s="9">
        <f>VLOOKUP('Consolidtaed Data'!$B1842,[1]Products!$A:$G,4,0)</f>
        <v>1783</v>
      </c>
      <c r="J6645" s="9">
        <f>VLOOKUP('Consolidtaed Data'!$B1842,[1]Products!$A:$G,3,0)</f>
        <v>1230</v>
      </c>
      <c r="K6645" s="9">
        <f>'Consolidtaed Data'!$J1842*'Consolidtaed Data'!$H1842</f>
        <v>683</v>
      </c>
      <c r="L6645" s="9">
        <f>'Consolidtaed Data'!$I1842*'Consolidtaed Data'!$H1842</f>
        <v>1178</v>
      </c>
      <c r="M6645" s="9">
        <f>'Consolidtaed Data'!$L1842-'Consolidtaed Data'!$K1842</f>
        <v>99</v>
      </c>
      <c r="N6645" s="9" t="str">
        <f>VLOOKUP('Consolidtaed Data'!$C1842,[1]Locations!$A:$O,2,0)</f>
        <v>San Francisco</v>
      </c>
      <c r="O6645" s="9" t="str">
        <f>VLOOKUP('Consolidtaed Data'!$D1842,'[1]Sales People'!$A:$B,2,0)</f>
        <v>Gary Rodriguez</v>
      </c>
      <c r="P6645" s="9" t="str">
        <f>VLOOKUP('Consolidtaed Data'!$E1842,[1]Customers!$A:$B,2,0)</f>
        <v>Harold Matthews</v>
      </c>
      <c r="Q6645" s="11">
        <f>WEEKDAY('Consolidtaed Data'!$F1842)</f>
        <v>6</v>
      </c>
      <c r="R6645" s="9">
        <f>MONTH('Consolidtaed Data'!$F1842)</f>
        <v>5</v>
      </c>
      <c r="S6645" s="9" t="str">
        <f>TEXT(Table3[[#This Row],[Purchase Date]],"MMMM")</f>
        <v>May</v>
      </c>
      <c r="T6645" s="9">
        <f>YEAR('Consolidtaed Data'!$F1842)</f>
        <v>2020</v>
      </c>
    </row>
    <row r="6646" spans="1:20" x14ac:dyDescent="0.3">
      <c r="A6646" s="9" t="s">
        <v>7672</v>
      </c>
      <c r="B6646" s="9" t="s">
        <v>125</v>
      </c>
      <c r="C6646" s="9" t="s">
        <v>223</v>
      </c>
      <c r="D6646" s="9" t="s">
        <v>131</v>
      </c>
      <c r="E6646" s="9" t="s">
        <v>312</v>
      </c>
      <c r="F6646" s="12">
        <v>44337</v>
      </c>
      <c r="G6646" s="12" t="str">
        <f>VLOOKUP(Table3[[#This Row],[Product ID]],[1]Products!$A:$G,2,0)</f>
        <v>Product 40</v>
      </c>
      <c r="H6646" s="22">
        <v>1</v>
      </c>
      <c r="I6646" s="9">
        <f>VLOOKUP('Consolidtaed Data'!$B2475,[1]Products!$A:$G,4,0)</f>
        <v>1077</v>
      </c>
      <c r="J6646" s="9">
        <f>VLOOKUP('Consolidtaed Data'!$B2475,[1]Products!$A:$G,3,0)</f>
        <v>732</v>
      </c>
      <c r="K6646" s="9">
        <f>'Consolidtaed Data'!$J2475*'Consolidtaed Data'!$H2475</f>
        <v>3570</v>
      </c>
      <c r="L6646" s="9">
        <f>'Consolidtaed Data'!$I2475*'Consolidtaed Data'!$H2475</f>
        <v>4698</v>
      </c>
      <c r="M6646" s="9">
        <f>'Consolidtaed Data'!$L2475-'Consolidtaed Data'!$K2475</f>
        <v>368</v>
      </c>
      <c r="N6646" s="9" t="str">
        <f>VLOOKUP('Consolidtaed Data'!$C2475,[1]Locations!$A:$O,2,0)</f>
        <v>Modesto</v>
      </c>
      <c r="O6646" s="9" t="str">
        <f>VLOOKUP('Consolidtaed Data'!$D2475,'[1]Sales People'!$A:$B,2,0)</f>
        <v>Andrew Bowman</v>
      </c>
      <c r="P6646" s="9" t="str">
        <f>VLOOKUP('Consolidtaed Data'!$E2475,[1]Customers!$A:$B,2,0)</f>
        <v>Shawn Ramos</v>
      </c>
      <c r="Q6646" s="11">
        <f>WEEKDAY('Consolidtaed Data'!$F2475)</f>
        <v>1</v>
      </c>
      <c r="R6646" s="9">
        <f>MONTH('Consolidtaed Data'!$F2475)</f>
        <v>6</v>
      </c>
      <c r="S6646" s="9" t="str">
        <f>TEXT(Table3[[#This Row],[Purchase Date]],"MMMM")</f>
        <v>May</v>
      </c>
      <c r="T6646" s="9">
        <f>YEAR('Consolidtaed Data'!$F2475)</f>
        <v>2020</v>
      </c>
    </row>
    <row r="6647" spans="1:20" x14ac:dyDescent="0.3">
      <c r="A6647" s="9" t="s">
        <v>7673</v>
      </c>
      <c r="B6647" s="9" t="s">
        <v>24</v>
      </c>
      <c r="C6647" s="9" t="s">
        <v>59</v>
      </c>
      <c r="D6647" s="9" t="s">
        <v>206</v>
      </c>
      <c r="E6647" s="9" t="s">
        <v>1238</v>
      </c>
      <c r="F6647" s="12">
        <v>44337</v>
      </c>
      <c r="G6647" s="12" t="str">
        <f>VLOOKUP(Table3[[#This Row],[Product ID]],[1]Products!$A:$G,2,0)</f>
        <v>Product 6</v>
      </c>
      <c r="H6647" s="22">
        <v>2</v>
      </c>
      <c r="I6647" s="9">
        <f>VLOOKUP('Consolidtaed Data'!$B2548,[1]Products!$A:$G,4,0)</f>
        <v>818</v>
      </c>
      <c r="J6647" s="9">
        <f>VLOOKUP('Consolidtaed Data'!$B2548,[1]Products!$A:$G,3,0)</f>
        <v>450</v>
      </c>
      <c r="K6647" s="9">
        <f>'Consolidtaed Data'!$J2548*'Consolidtaed Data'!$H2548</f>
        <v>408</v>
      </c>
      <c r="L6647" s="9">
        <f>'Consolidtaed Data'!$I2548*'Consolidtaed Data'!$H2548</f>
        <v>504</v>
      </c>
      <c r="M6647" s="9">
        <f>'Consolidtaed Data'!$L2548-'Consolidtaed Data'!$K2548</f>
        <v>280</v>
      </c>
      <c r="N6647" s="9" t="str">
        <f>VLOOKUP('Consolidtaed Data'!$C2548,[1]Locations!$A:$O,2,0)</f>
        <v>Irvine</v>
      </c>
      <c r="O6647" s="9" t="str">
        <f>VLOOKUP('Consolidtaed Data'!$D2548,'[1]Sales People'!$A:$B,2,0)</f>
        <v>Howard Sims</v>
      </c>
      <c r="P6647" s="9" t="str">
        <f>VLOOKUP('Consolidtaed Data'!$E2548,[1]Customers!$A:$B,2,0)</f>
        <v>Steve Miller</v>
      </c>
      <c r="Q6647" s="11">
        <f>WEEKDAY('Consolidtaed Data'!$F2548)</f>
        <v>7</v>
      </c>
      <c r="R6647" s="9">
        <f>MONTH('Consolidtaed Data'!$F2548)</f>
        <v>7</v>
      </c>
      <c r="S6647" s="9" t="str">
        <f>TEXT(Table3[[#This Row],[Purchase Date]],"MMMM")</f>
        <v>May</v>
      </c>
      <c r="T6647" s="9">
        <f>YEAR('Consolidtaed Data'!$F2548)</f>
        <v>2020</v>
      </c>
    </row>
    <row r="6648" spans="1:20" x14ac:dyDescent="0.3">
      <c r="A6648" s="9" t="s">
        <v>7674</v>
      </c>
      <c r="B6648" s="9" t="s">
        <v>298</v>
      </c>
      <c r="C6648" s="9" t="s">
        <v>186</v>
      </c>
      <c r="D6648" s="9" t="s">
        <v>51</v>
      </c>
      <c r="E6648" s="9" t="s">
        <v>1421</v>
      </c>
      <c r="F6648" s="12">
        <v>44337</v>
      </c>
      <c r="G6648" s="12" t="str">
        <f>VLOOKUP(Table3[[#This Row],[Product ID]],[1]Products!$A:$G,2,0)</f>
        <v>Product 53</v>
      </c>
      <c r="H6648" s="22">
        <v>1</v>
      </c>
      <c r="I6648" s="9">
        <f>VLOOKUP('Consolidtaed Data'!$B2675,[1]Products!$A:$G,4,0)</f>
        <v>2091</v>
      </c>
      <c r="J6648" s="9">
        <f>VLOOKUP('Consolidtaed Data'!$B2675,[1]Products!$A:$G,3,0)</f>
        <v>1485</v>
      </c>
      <c r="K6648" s="9">
        <f>'Consolidtaed Data'!$J2675*'Consolidtaed Data'!$H2675</f>
        <v>765</v>
      </c>
      <c r="L6648" s="9">
        <f>'Consolidtaed Data'!$I2675*'Consolidtaed Data'!$H2675</f>
        <v>1176</v>
      </c>
      <c r="M6648" s="9">
        <f>'Consolidtaed Data'!$L2675-'Consolidtaed Data'!$K2675</f>
        <v>1521</v>
      </c>
      <c r="N6648" s="9" t="str">
        <f>VLOOKUP('Consolidtaed Data'!$C2675,[1]Locations!$A:$O,2,0)</f>
        <v>Sunnyvale</v>
      </c>
      <c r="O6648" s="9" t="str">
        <f>VLOOKUP('Consolidtaed Data'!$D2675,'[1]Sales People'!$A:$B,2,0)</f>
        <v>Charles Harper</v>
      </c>
      <c r="P6648" s="9" t="str">
        <f>VLOOKUP('Consolidtaed Data'!$E2675,[1]Customers!$A:$B,2,0)</f>
        <v>Jesse Castillo</v>
      </c>
      <c r="Q6648" s="11">
        <f>WEEKDAY('Consolidtaed Data'!$F2675)</f>
        <v>3</v>
      </c>
      <c r="R6648" s="9">
        <f>MONTH('Consolidtaed Data'!$F2675)</f>
        <v>7</v>
      </c>
      <c r="S6648" s="9" t="str">
        <f>TEXT(Table3[[#This Row],[Purchase Date]],"MMMM")</f>
        <v>May</v>
      </c>
      <c r="T6648" s="9">
        <f>YEAR('Consolidtaed Data'!$F2675)</f>
        <v>2020</v>
      </c>
    </row>
    <row r="6649" spans="1:20" x14ac:dyDescent="0.3">
      <c r="A6649" s="9" t="s">
        <v>7675</v>
      </c>
      <c r="B6649" s="9" t="s">
        <v>490</v>
      </c>
      <c r="C6649" s="9" t="s">
        <v>226</v>
      </c>
      <c r="D6649" s="9" t="s">
        <v>95</v>
      </c>
      <c r="E6649" s="9" t="s">
        <v>542</v>
      </c>
      <c r="F6649" s="12">
        <v>44337</v>
      </c>
      <c r="G6649" s="12" t="str">
        <f>VLOOKUP(Table3[[#This Row],[Product ID]],[1]Products!$A:$G,2,0)</f>
        <v>Product 79</v>
      </c>
      <c r="H6649" s="22">
        <v>3</v>
      </c>
      <c r="I6649" s="9">
        <f>VLOOKUP('Consolidtaed Data'!$B3149,[1]Products!$A:$G,4,0)</f>
        <v>800</v>
      </c>
      <c r="J6649" s="9">
        <f>VLOOKUP('Consolidtaed Data'!$B3149,[1]Products!$A:$G,3,0)</f>
        <v>536</v>
      </c>
      <c r="K6649" s="9">
        <f>'Consolidtaed Data'!$J3149*'Consolidtaed Data'!$H3149</f>
        <v>435</v>
      </c>
      <c r="L6649" s="9">
        <f>'Consolidtaed Data'!$I3149*'Consolidtaed Data'!$H3149</f>
        <v>530</v>
      </c>
      <c r="M6649" s="9">
        <f>'Consolidtaed Data'!$L3149-'Consolidtaed Data'!$K3149</f>
        <v>872</v>
      </c>
      <c r="N6649" s="9" t="str">
        <f>VLOOKUP('Consolidtaed Data'!$C3149,[1]Locations!$A:$O,2,0)</f>
        <v>Moreno Valley</v>
      </c>
      <c r="O6649" s="9" t="str">
        <f>VLOOKUP('Consolidtaed Data'!$D3149,'[1]Sales People'!$A:$B,2,0)</f>
        <v>Roger Ramos</v>
      </c>
      <c r="P6649" s="9" t="str">
        <f>VLOOKUP('Consolidtaed Data'!$E3149,[1]Customers!$A:$B,2,0)</f>
        <v>Fred Russell</v>
      </c>
      <c r="Q6649" s="11">
        <f>WEEKDAY('Consolidtaed Data'!$F3149)</f>
        <v>5</v>
      </c>
      <c r="R6649" s="9">
        <f>MONTH('Consolidtaed Data'!$F3149)</f>
        <v>8</v>
      </c>
      <c r="S6649" s="9" t="str">
        <f>TEXT(Table3[[#This Row],[Purchase Date]],"MMMM")</f>
        <v>May</v>
      </c>
      <c r="T6649" s="9">
        <f>YEAR('Consolidtaed Data'!$F3149)</f>
        <v>2020</v>
      </c>
    </row>
    <row r="6650" spans="1:20" x14ac:dyDescent="0.3">
      <c r="A6650" s="9" t="s">
        <v>7676</v>
      </c>
      <c r="B6650" s="9" t="s">
        <v>322</v>
      </c>
      <c r="C6650" s="9" t="s">
        <v>108</v>
      </c>
      <c r="D6650" s="9" t="s">
        <v>13</v>
      </c>
      <c r="E6650" s="9" t="s">
        <v>793</v>
      </c>
      <c r="F6650" s="12">
        <v>44337</v>
      </c>
      <c r="G6650" s="12" t="str">
        <f>VLOOKUP(Table3[[#This Row],[Product ID]],[1]Products!$A:$G,2,0)</f>
        <v>Product 43</v>
      </c>
      <c r="H6650" s="22">
        <v>1</v>
      </c>
      <c r="I6650" s="9">
        <f>VLOOKUP('Consolidtaed Data'!$B3559,[1]Products!$A:$G,4,0)</f>
        <v>951</v>
      </c>
      <c r="J6650" s="9">
        <f>VLOOKUP('Consolidtaed Data'!$B3559,[1]Products!$A:$G,3,0)</f>
        <v>504</v>
      </c>
      <c r="K6650" s="9">
        <f>'Consolidtaed Data'!$J3559*'Consolidtaed Data'!$H3559</f>
        <v>600</v>
      </c>
      <c r="L6650" s="9">
        <f>'Consolidtaed Data'!$I3559*'Consolidtaed Data'!$H3559</f>
        <v>870</v>
      </c>
      <c r="M6650" s="9">
        <f>'Consolidtaed Data'!$L3559-'Consolidtaed Data'!$K3559</f>
        <v>436</v>
      </c>
      <c r="N6650" s="9" t="str">
        <f>VLOOKUP('Consolidtaed Data'!$C3559,[1]Locations!$A:$O,2,0)</f>
        <v>Jurupa Valley</v>
      </c>
      <c r="O6650" s="9" t="str">
        <f>VLOOKUP('Consolidtaed Data'!$D3559,'[1]Sales People'!$A:$B,2,0)</f>
        <v>Jimmy Young</v>
      </c>
      <c r="P6650" s="9" t="str">
        <f>VLOOKUP('Consolidtaed Data'!$E3559,[1]Customers!$A:$B,2,0)</f>
        <v>Joe Hanson</v>
      </c>
      <c r="Q6650" s="11">
        <f>WEEKDAY('Consolidtaed Data'!$F3559)</f>
        <v>5</v>
      </c>
      <c r="R6650" s="9">
        <f>MONTH('Consolidtaed Data'!$F3559)</f>
        <v>9</v>
      </c>
      <c r="S6650" s="9" t="str">
        <f>TEXT(Table3[[#This Row],[Purchase Date]],"MMMM")</f>
        <v>May</v>
      </c>
      <c r="T6650" s="9">
        <f>YEAR('Consolidtaed Data'!$F3559)</f>
        <v>2020</v>
      </c>
    </row>
    <row r="6651" spans="1:20" x14ac:dyDescent="0.3">
      <c r="A6651" s="9" t="s">
        <v>7677</v>
      </c>
      <c r="B6651" s="9" t="s">
        <v>238</v>
      </c>
      <c r="C6651" s="9" t="s">
        <v>263</v>
      </c>
      <c r="D6651" s="9" t="s">
        <v>113</v>
      </c>
      <c r="E6651" s="9" t="s">
        <v>337</v>
      </c>
      <c r="F6651" s="12">
        <v>44338</v>
      </c>
      <c r="G6651" s="12" t="str">
        <f>VLOOKUP(Table3[[#This Row],[Product ID]],[1]Products!$A:$G,2,0)</f>
        <v>Product 49</v>
      </c>
      <c r="H6651" s="22">
        <v>3</v>
      </c>
      <c r="I6651" s="9">
        <f>VLOOKUP('Consolidtaed Data'!$B72,[1]Products!$A:$G,4,0)</f>
        <v>530</v>
      </c>
      <c r="J6651" s="9">
        <f>VLOOKUP('Consolidtaed Data'!$B72,[1]Products!$A:$G,3,0)</f>
        <v>424</v>
      </c>
      <c r="K6651" s="9">
        <f>'Consolidtaed Data'!$J72*'Consolidtaed Data'!$H72</f>
        <v>4554</v>
      </c>
      <c r="L6651" s="9">
        <f>'Consolidtaed Data'!$I72*'Consolidtaed Data'!$H72</f>
        <v>7230</v>
      </c>
      <c r="M6651" s="9">
        <f>'Consolidtaed Data'!$L72-'Consolidtaed Data'!$K72</f>
        <v>1356</v>
      </c>
      <c r="N6651" s="9" t="str">
        <f>VLOOKUP('Consolidtaed Data'!$C72,[1]Locations!$A:$O,2,0)</f>
        <v>Hayward</v>
      </c>
      <c r="O6651" s="9" t="str">
        <f>VLOOKUP('Consolidtaed Data'!$D72,'[1]Sales People'!$A:$B,2,0)</f>
        <v>Scott Mason</v>
      </c>
      <c r="P6651" s="9" t="str">
        <f>VLOOKUP('Consolidtaed Data'!$E72,[1]Customers!$A:$B,2,0)</f>
        <v>Eugene Scott</v>
      </c>
      <c r="Q6651" s="11">
        <f>WEEKDAY('Consolidtaed Data'!$F72)</f>
        <v>1</v>
      </c>
      <c r="R6651" s="9">
        <f>MONTH('Consolidtaed Data'!$F72)</f>
        <v>1</v>
      </c>
      <c r="S6651" s="9" t="str">
        <f>TEXT(Table3[[#This Row],[Purchase Date]],"MMMM")</f>
        <v>May</v>
      </c>
      <c r="T6651" s="9">
        <f>YEAR('Consolidtaed Data'!$F72)</f>
        <v>2020</v>
      </c>
    </row>
    <row r="6652" spans="1:20" x14ac:dyDescent="0.3">
      <c r="A6652" s="9" t="s">
        <v>7678</v>
      </c>
      <c r="B6652" s="9" t="s">
        <v>49</v>
      </c>
      <c r="C6652" s="9" t="s">
        <v>210</v>
      </c>
      <c r="D6652" s="9" t="s">
        <v>80</v>
      </c>
      <c r="E6652" s="9" t="s">
        <v>654</v>
      </c>
      <c r="F6652" s="12">
        <v>44338</v>
      </c>
      <c r="G6652" s="12" t="str">
        <f>VLOOKUP(Table3[[#This Row],[Product ID]],[1]Products!$A:$G,2,0)</f>
        <v>Product 30</v>
      </c>
      <c r="H6652" s="22">
        <v>1</v>
      </c>
      <c r="I6652" s="9">
        <f>VLOOKUP('Consolidtaed Data'!$B190,[1]Products!$A:$G,4,0)</f>
        <v>95</v>
      </c>
      <c r="J6652" s="9">
        <f>VLOOKUP('Consolidtaed Data'!$B190,[1]Products!$A:$G,3,0)</f>
        <v>61</v>
      </c>
      <c r="K6652" s="9">
        <f>'Consolidtaed Data'!$J190*'Consolidtaed Data'!$H190</f>
        <v>791</v>
      </c>
      <c r="L6652" s="9">
        <f>'Consolidtaed Data'!$I190*'Consolidtaed Data'!$H190</f>
        <v>1522</v>
      </c>
      <c r="M6652" s="9">
        <f>'Consolidtaed Data'!$L190-'Consolidtaed Data'!$K190</f>
        <v>892</v>
      </c>
      <c r="N6652" s="9" t="str">
        <f>VLOOKUP('Consolidtaed Data'!$C190,[1]Locations!$A:$O,2,0)</f>
        <v>Berkeley</v>
      </c>
      <c r="O6652" s="9" t="str">
        <f>VLOOKUP('Consolidtaed Data'!$D190,'[1]Sales People'!$A:$B,2,0)</f>
        <v>Larry Castillo</v>
      </c>
      <c r="P6652" s="9" t="str">
        <f>VLOOKUP('Consolidtaed Data'!$E190,[1]Customers!$A:$B,2,0)</f>
        <v>Earl Robinson</v>
      </c>
      <c r="Q6652" s="11">
        <f>WEEKDAY('Consolidtaed Data'!$F190)</f>
        <v>3</v>
      </c>
      <c r="R6652" s="9">
        <f>MONTH('Consolidtaed Data'!$F190)</f>
        <v>1</v>
      </c>
      <c r="S6652" s="9" t="str">
        <f>TEXT(Table3[[#This Row],[Purchase Date]],"MMMM")</f>
        <v>May</v>
      </c>
      <c r="T6652" s="9">
        <f>YEAR('Consolidtaed Data'!$F190)</f>
        <v>2020</v>
      </c>
    </row>
    <row r="6653" spans="1:20" x14ac:dyDescent="0.3">
      <c r="A6653" s="9" t="s">
        <v>7679</v>
      </c>
      <c r="B6653" s="9" t="s">
        <v>54</v>
      </c>
      <c r="C6653" s="9" t="s">
        <v>165</v>
      </c>
      <c r="D6653" s="9" t="s">
        <v>26</v>
      </c>
      <c r="E6653" s="9" t="s">
        <v>1205</v>
      </c>
      <c r="F6653" s="12">
        <v>44338</v>
      </c>
      <c r="G6653" s="12" t="str">
        <f>VLOOKUP(Table3[[#This Row],[Product ID]],[1]Products!$A:$G,2,0)</f>
        <v>Product 41</v>
      </c>
      <c r="H6653" s="22">
        <v>2</v>
      </c>
      <c r="I6653" s="9">
        <f>VLOOKUP('Consolidtaed Data'!$B501,[1]Products!$A:$G,4,0)</f>
        <v>596</v>
      </c>
      <c r="J6653" s="9">
        <f>VLOOKUP('Consolidtaed Data'!$B501,[1]Products!$A:$G,3,0)</f>
        <v>358</v>
      </c>
      <c r="K6653" s="9">
        <f>'Consolidtaed Data'!$J501*'Consolidtaed Data'!$H501</f>
        <v>421</v>
      </c>
      <c r="L6653" s="9">
        <f>'Consolidtaed Data'!$I501*'Consolidtaed Data'!$H501</f>
        <v>561</v>
      </c>
      <c r="M6653" s="9">
        <f>'Consolidtaed Data'!$L501-'Consolidtaed Data'!$K501</f>
        <v>742</v>
      </c>
      <c r="N6653" s="9" t="str">
        <f>VLOOKUP('Consolidtaed Data'!$C501,[1]Locations!$A:$O,2,0)</f>
        <v>Glendale</v>
      </c>
      <c r="O6653" s="9" t="str">
        <f>VLOOKUP('Consolidtaed Data'!$D501,'[1]Sales People'!$A:$B,2,0)</f>
        <v>Charles Harper</v>
      </c>
      <c r="P6653" s="9" t="str">
        <f>VLOOKUP('Consolidtaed Data'!$E501,[1]Customers!$A:$B,2,0)</f>
        <v>Victor Ramos</v>
      </c>
      <c r="Q6653" s="11">
        <f>WEEKDAY('Consolidtaed Data'!$F501)</f>
        <v>4</v>
      </c>
      <c r="R6653" s="9">
        <f>MONTH('Consolidtaed Data'!$F501)</f>
        <v>2</v>
      </c>
      <c r="S6653" s="9" t="str">
        <f>TEXT(Table3[[#This Row],[Purchase Date]],"MMMM")</f>
        <v>May</v>
      </c>
      <c r="T6653" s="9">
        <f>YEAR('Consolidtaed Data'!$F501)</f>
        <v>2020</v>
      </c>
    </row>
    <row r="6654" spans="1:20" x14ac:dyDescent="0.3">
      <c r="A6654" s="9" t="s">
        <v>7680</v>
      </c>
      <c r="B6654" s="9" t="s">
        <v>216</v>
      </c>
      <c r="C6654" s="9" t="s">
        <v>67</v>
      </c>
      <c r="D6654" s="9" t="s">
        <v>68</v>
      </c>
      <c r="E6654" s="9" t="s">
        <v>1295</v>
      </c>
      <c r="F6654" s="12">
        <v>44338</v>
      </c>
      <c r="G6654" s="12" t="str">
        <f>VLOOKUP(Table3[[#This Row],[Product ID]],[1]Products!$A:$G,2,0)</f>
        <v>Product 73</v>
      </c>
      <c r="H6654" s="22">
        <v>1</v>
      </c>
      <c r="I6654" s="9">
        <f>VLOOKUP('Consolidtaed Data'!$B658,[1]Products!$A:$G,4,0)</f>
        <v>1500</v>
      </c>
      <c r="J6654" s="9">
        <f>VLOOKUP('Consolidtaed Data'!$B658,[1]Products!$A:$G,3,0)</f>
        <v>900</v>
      </c>
      <c r="K6654" s="9">
        <f>'Consolidtaed Data'!$J658*'Consolidtaed Data'!$H658</f>
        <v>296</v>
      </c>
      <c r="L6654" s="9">
        <f>'Consolidtaed Data'!$I658*'Consolidtaed Data'!$H658</f>
        <v>502</v>
      </c>
      <c r="M6654" s="9">
        <f>'Consolidtaed Data'!$L658-'Consolidtaed Data'!$K658</f>
        <v>288</v>
      </c>
      <c r="N6654" s="9" t="str">
        <f>VLOOKUP('Consolidtaed Data'!$C658,[1]Locations!$A:$O,2,0)</f>
        <v>Victorville</v>
      </c>
      <c r="O6654" s="9" t="str">
        <f>VLOOKUP('Consolidtaed Data'!$D658,'[1]Sales People'!$A:$B,2,0)</f>
        <v>Patrick Ruiz</v>
      </c>
      <c r="P6654" s="9" t="str">
        <f>VLOOKUP('Consolidtaed Data'!$E658,[1]Customers!$A:$B,2,0)</f>
        <v>Eric Ward</v>
      </c>
      <c r="Q6654" s="11">
        <f>WEEKDAY('Consolidtaed Data'!$F658)</f>
        <v>1</v>
      </c>
      <c r="R6654" s="9">
        <f>MONTH('Consolidtaed Data'!$F658)</f>
        <v>2</v>
      </c>
      <c r="S6654" s="9" t="str">
        <f>TEXT(Table3[[#This Row],[Purchase Date]],"MMMM")</f>
        <v>May</v>
      </c>
      <c r="T6654" s="9">
        <f>YEAR('Consolidtaed Data'!$F658)</f>
        <v>2020</v>
      </c>
    </row>
    <row r="6655" spans="1:20" x14ac:dyDescent="0.3">
      <c r="A6655" s="9" t="s">
        <v>7681</v>
      </c>
      <c r="B6655" s="9" t="s">
        <v>139</v>
      </c>
      <c r="C6655" s="9" t="s">
        <v>42</v>
      </c>
      <c r="D6655" s="9" t="s">
        <v>35</v>
      </c>
      <c r="E6655" s="9" t="s">
        <v>913</v>
      </c>
      <c r="F6655" s="12">
        <v>44338</v>
      </c>
      <c r="G6655" s="12" t="str">
        <f>VLOOKUP(Table3[[#This Row],[Product ID]],[1]Products!$A:$G,2,0)</f>
        <v>Product 13</v>
      </c>
      <c r="H6655" s="22">
        <v>1</v>
      </c>
      <c r="I6655" s="9">
        <f>VLOOKUP('Consolidtaed Data'!$B747,[1]Products!$A:$G,4,0)</f>
        <v>1798</v>
      </c>
      <c r="J6655" s="9">
        <f>VLOOKUP('Consolidtaed Data'!$B747,[1]Products!$A:$G,3,0)</f>
        <v>971</v>
      </c>
      <c r="K6655" s="9">
        <f>'Consolidtaed Data'!$J747*'Consolidtaed Data'!$H747</f>
        <v>3660</v>
      </c>
      <c r="L6655" s="9">
        <f>'Consolidtaed Data'!$I747*'Consolidtaed Data'!$H747</f>
        <v>5013</v>
      </c>
      <c r="M6655" s="9">
        <f>'Consolidtaed Data'!$L747-'Consolidtaed Data'!$K747</f>
        <v>2070</v>
      </c>
      <c r="N6655" s="9" t="str">
        <f>VLOOKUP('Consolidtaed Data'!$C747,[1]Locations!$A:$O,2,0)</f>
        <v>Costa Mesa</v>
      </c>
      <c r="O6655" s="9" t="str">
        <f>VLOOKUP('Consolidtaed Data'!$D747,'[1]Sales People'!$A:$B,2,0)</f>
        <v>Andrew Bowman</v>
      </c>
      <c r="P6655" s="9" t="str">
        <f>VLOOKUP('Consolidtaed Data'!$E747,[1]Customers!$A:$B,2,0)</f>
        <v>Joe Hanson</v>
      </c>
      <c r="Q6655" s="11">
        <f>WEEKDAY('Consolidtaed Data'!$F747)</f>
        <v>6</v>
      </c>
      <c r="R6655" s="9">
        <f>MONTH('Consolidtaed Data'!$F747)</f>
        <v>2</v>
      </c>
      <c r="S6655" s="9" t="str">
        <f>TEXT(Table3[[#This Row],[Purchase Date]],"MMMM")</f>
        <v>May</v>
      </c>
      <c r="T6655" s="9">
        <f>YEAR('Consolidtaed Data'!$F747)</f>
        <v>2020</v>
      </c>
    </row>
    <row r="6656" spans="1:20" x14ac:dyDescent="0.3">
      <c r="A6656" s="9" t="s">
        <v>7682</v>
      </c>
      <c r="B6656" s="9" t="s">
        <v>238</v>
      </c>
      <c r="C6656" s="9" t="s">
        <v>302</v>
      </c>
      <c r="D6656" s="9" t="s">
        <v>193</v>
      </c>
      <c r="E6656" s="9" t="s">
        <v>467</v>
      </c>
      <c r="F6656" s="12">
        <v>44338</v>
      </c>
      <c r="G6656" s="12" t="str">
        <f>VLOOKUP(Table3[[#This Row],[Product ID]],[1]Products!$A:$G,2,0)</f>
        <v>Product 49</v>
      </c>
      <c r="H6656" s="22">
        <v>1</v>
      </c>
      <c r="I6656" s="9">
        <f>VLOOKUP('Consolidtaed Data'!$B760,[1]Products!$A:$G,4,0)</f>
        <v>799</v>
      </c>
      <c r="J6656" s="9">
        <f>VLOOKUP('Consolidtaed Data'!$B760,[1]Products!$A:$G,3,0)</f>
        <v>455</v>
      </c>
      <c r="K6656" s="9">
        <f>'Consolidtaed Data'!$J760*'Consolidtaed Data'!$H760</f>
        <v>2726</v>
      </c>
      <c r="L6656" s="9">
        <f>'Consolidtaed Data'!$I760*'Consolidtaed Data'!$H760</f>
        <v>3450</v>
      </c>
      <c r="M6656" s="9">
        <f>'Consolidtaed Data'!$L760-'Consolidtaed Data'!$K760</f>
        <v>2481</v>
      </c>
      <c r="N6656" s="9" t="str">
        <f>VLOOKUP('Consolidtaed Data'!$C760,[1]Locations!$A:$O,2,0)</f>
        <v>Stockton</v>
      </c>
      <c r="O6656" s="9" t="str">
        <f>VLOOKUP('Consolidtaed Data'!$D760,'[1]Sales People'!$A:$B,2,0)</f>
        <v>Roger Robertson</v>
      </c>
      <c r="P6656" s="9" t="str">
        <f>VLOOKUP('Consolidtaed Data'!$E760,[1]Customers!$A:$B,2,0)</f>
        <v>Phillip Peters</v>
      </c>
      <c r="Q6656" s="11">
        <f>WEEKDAY('Consolidtaed Data'!$F760)</f>
        <v>7</v>
      </c>
      <c r="R6656" s="9">
        <f>MONTH('Consolidtaed Data'!$F760)</f>
        <v>2</v>
      </c>
      <c r="S6656" s="9" t="str">
        <f>TEXT(Table3[[#This Row],[Purchase Date]],"MMMM")</f>
        <v>May</v>
      </c>
      <c r="T6656" s="9">
        <f>YEAR('Consolidtaed Data'!$F760)</f>
        <v>2020</v>
      </c>
    </row>
    <row r="6657" spans="1:20" x14ac:dyDescent="0.3">
      <c r="A6657" s="9" t="s">
        <v>7683</v>
      </c>
      <c r="B6657" s="9" t="s">
        <v>495</v>
      </c>
      <c r="C6657" s="9" t="s">
        <v>504</v>
      </c>
      <c r="D6657" s="9" t="s">
        <v>206</v>
      </c>
      <c r="E6657" s="9" t="s">
        <v>1673</v>
      </c>
      <c r="F6657" s="12">
        <v>44338</v>
      </c>
      <c r="G6657" s="12" t="str">
        <f>VLOOKUP(Table3[[#This Row],[Product ID]],[1]Products!$A:$G,2,0)</f>
        <v>Product 15</v>
      </c>
      <c r="H6657" s="22">
        <v>2</v>
      </c>
      <c r="I6657" s="9">
        <f>VLOOKUP('Consolidtaed Data'!$B828,[1]Products!$A:$G,4,0)</f>
        <v>1566</v>
      </c>
      <c r="J6657" s="9">
        <f>VLOOKUP('Consolidtaed Data'!$B828,[1]Products!$A:$G,3,0)</f>
        <v>1190</v>
      </c>
      <c r="K6657" s="9">
        <f>'Consolidtaed Data'!$J828*'Consolidtaed Data'!$H828</f>
        <v>3132</v>
      </c>
      <c r="L6657" s="9">
        <f>'Consolidtaed Data'!$I828*'Consolidtaed Data'!$H828</f>
        <v>5697</v>
      </c>
      <c r="M6657" s="9">
        <f>'Consolidtaed Data'!$L828-'Consolidtaed Data'!$K828</f>
        <v>368</v>
      </c>
      <c r="N6657" s="9" t="str">
        <f>VLOOKUP('Consolidtaed Data'!$C828,[1]Locations!$A:$O,2,0)</f>
        <v>Salinas</v>
      </c>
      <c r="O6657" s="9" t="str">
        <f>VLOOKUP('Consolidtaed Data'!$D828,'[1]Sales People'!$A:$B,2,0)</f>
        <v>Andrew Bowman</v>
      </c>
      <c r="P6657" s="9" t="str">
        <f>VLOOKUP('Consolidtaed Data'!$E828,[1]Customers!$A:$B,2,0)</f>
        <v>Justin Butler</v>
      </c>
      <c r="Q6657" s="11">
        <f>WEEKDAY('Consolidtaed Data'!$F828)</f>
        <v>5</v>
      </c>
      <c r="R6657" s="9">
        <f>MONTH('Consolidtaed Data'!$F828)</f>
        <v>2</v>
      </c>
      <c r="S6657" s="9" t="str">
        <f>TEXT(Table3[[#This Row],[Purchase Date]],"MMMM")</f>
        <v>May</v>
      </c>
      <c r="T6657" s="9">
        <f>YEAR('Consolidtaed Data'!$F828)</f>
        <v>2020</v>
      </c>
    </row>
    <row r="6658" spans="1:20" x14ac:dyDescent="0.3">
      <c r="A6658" s="9" t="s">
        <v>7684</v>
      </c>
      <c r="B6658" s="9" t="s">
        <v>311</v>
      </c>
      <c r="C6658" s="9" t="s">
        <v>352</v>
      </c>
      <c r="D6658" s="9" t="s">
        <v>80</v>
      </c>
      <c r="E6658" s="9" t="s">
        <v>1801</v>
      </c>
      <c r="F6658" s="12">
        <v>44338</v>
      </c>
      <c r="G6658" s="12" t="str">
        <f>VLOOKUP(Table3[[#This Row],[Product ID]],[1]Products!$A:$G,2,0)</f>
        <v>Product 33</v>
      </c>
      <c r="H6658" s="22">
        <v>1</v>
      </c>
      <c r="I6658" s="9">
        <f>VLOOKUP('Consolidtaed Data'!$B932,[1]Products!$A:$G,4,0)</f>
        <v>458</v>
      </c>
      <c r="J6658" s="9">
        <f>VLOOKUP('Consolidtaed Data'!$B932,[1]Products!$A:$G,3,0)</f>
        <v>376</v>
      </c>
      <c r="K6658" s="9">
        <f>'Consolidtaed Data'!$J932*'Consolidtaed Data'!$H932</f>
        <v>683</v>
      </c>
      <c r="L6658" s="9">
        <f>'Consolidtaed Data'!$I932*'Consolidtaed Data'!$H932</f>
        <v>1119</v>
      </c>
      <c r="M6658" s="9">
        <f>'Consolidtaed Data'!$L932-'Consolidtaed Data'!$K932</f>
        <v>204</v>
      </c>
      <c r="N6658" s="9" t="str">
        <f>VLOOKUP('Consolidtaed Data'!$C932,[1]Locations!$A:$O,2,0)</f>
        <v>San Bernardino</v>
      </c>
      <c r="O6658" s="9" t="str">
        <f>VLOOKUP('Consolidtaed Data'!$D932,'[1]Sales People'!$A:$B,2,0)</f>
        <v>Brian Thomas</v>
      </c>
      <c r="P6658" s="9" t="str">
        <f>VLOOKUP('Consolidtaed Data'!$E932,[1]Customers!$A:$B,2,0)</f>
        <v>Mark Montgomery</v>
      </c>
      <c r="Q6658" s="11">
        <f>WEEKDAY('Consolidtaed Data'!$F932)</f>
        <v>7</v>
      </c>
      <c r="R6658" s="9">
        <f>MONTH('Consolidtaed Data'!$F932)</f>
        <v>3</v>
      </c>
      <c r="S6658" s="9" t="str">
        <f>TEXT(Table3[[#This Row],[Purchase Date]],"MMMM")</f>
        <v>May</v>
      </c>
      <c r="T6658" s="9">
        <f>YEAR('Consolidtaed Data'!$F932)</f>
        <v>2020</v>
      </c>
    </row>
    <row r="6659" spans="1:20" x14ac:dyDescent="0.3">
      <c r="A6659" s="9" t="s">
        <v>7685</v>
      </c>
      <c r="B6659" s="9" t="s">
        <v>225</v>
      </c>
      <c r="C6659" s="9" t="s">
        <v>122</v>
      </c>
      <c r="D6659" s="9" t="s">
        <v>161</v>
      </c>
      <c r="E6659" s="9" t="s">
        <v>718</v>
      </c>
      <c r="F6659" s="12">
        <v>44338</v>
      </c>
      <c r="G6659" s="12" t="str">
        <f>VLOOKUP(Table3[[#This Row],[Product ID]],[1]Products!$A:$G,2,0)</f>
        <v>Product 24</v>
      </c>
      <c r="H6659" s="22">
        <v>2</v>
      </c>
      <c r="I6659" s="9">
        <f>VLOOKUP('Consolidtaed Data'!$B1108,[1]Products!$A:$G,4,0)</f>
        <v>2141</v>
      </c>
      <c r="J6659" s="9">
        <f>VLOOKUP('Consolidtaed Data'!$B1108,[1]Products!$A:$G,3,0)</f>
        <v>1777</v>
      </c>
      <c r="K6659" s="9">
        <f>'Consolidtaed Data'!$J1108*'Consolidtaed Data'!$H1108</f>
        <v>1800</v>
      </c>
      <c r="L6659" s="9">
        <f>'Consolidtaed Data'!$I1108*'Consolidtaed Data'!$H1108</f>
        <v>3000</v>
      </c>
      <c r="M6659" s="9">
        <f>'Consolidtaed Data'!$L1108-'Consolidtaed Data'!$K1108</f>
        <v>161</v>
      </c>
      <c r="N6659" s="9" t="str">
        <f>VLOOKUP('Consolidtaed Data'!$C1108,[1]Locations!$A:$O,2,0)</f>
        <v>Murrieta</v>
      </c>
      <c r="O6659" s="9" t="str">
        <f>VLOOKUP('Consolidtaed Data'!$D1108,'[1]Sales People'!$A:$B,2,0)</f>
        <v>Martin Perry</v>
      </c>
      <c r="P6659" s="9" t="str">
        <f>VLOOKUP('Consolidtaed Data'!$E1108,[1]Customers!$A:$B,2,0)</f>
        <v>Peter Warren</v>
      </c>
      <c r="Q6659" s="11">
        <f>WEEKDAY('Consolidtaed Data'!$F1108)</f>
        <v>6</v>
      </c>
      <c r="R6659" s="9">
        <f>MONTH('Consolidtaed Data'!$F1108)</f>
        <v>3</v>
      </c>
      <c r="S6659" s="9" t="str">
        <f>TEXT(Table3[[#This Row],[Purchase Date]],"MMMM")</f>
        <v>May</v>
      </c>
      <c r="T6659" s="9">
        <f>YEAR('Consolidtaed Data'!$F1108)</f>
        <v>2020</v>
      </c>
    </row>
    <row r="6660" spans="1:20" x14ac:dyDescent="0.3">
      <c r="A6660" s="9" t="s">
        <v>7686</v>
      </c>
      <c r="B6660" s="9" t="s">
        <v>33</v>
      </c>
      <c r="C6660" s="9" t="s">
        <v>347</v>
      </c>
      <c r="D6660" s="9" t="s">
        <v>161</v>
      </c>
      <c r="E6660" s="9" t="s">
        <v>2148</v>
      </c>
      <c r="F6660" s="12">
        <v>44338</v>
      </c>
      <c r="G6660" s="12" t="str">
        <f>VLOOKUP(Table3[[#This Row],[Product ID]],[1]Products!$A:$G,2,0)</f>
        <v>Product 29</v>
      </c>
      <c r="H6660" s="22">
        <v>3</v>
      </c>
      <c r="I6660" s="9">
        <f>VLOOKUP('Consolidtaed Data'!$B1514,[1]Products!$A:$G,4,0)</f>
        <v>1566</v>
      </c>
      <c r="J6660" s="9">
        <f>VLOOKUP('Consolidtaed Data'!$B1514,[1]Products!$A:$G,3,0)</f>
        <v>1190</v>
      </c>
      <c r="K6660" s="9">
        <f>'Consolidtaed Data'!$J1514*'Consolidtaed Data'!$H1514</f>
        <v>2373</v>
      </c>
      <c r="L6660" s="9">
        <f>'Consolidtaed Data'!$I1514*'Consolidtaed Data'!$H1514</f>
        <v>4566</v>
      </c>
      <c r="M6660" s="9">
        <f>'Consolidtaed Data'!$L1514-'Consolidtaed Data'!$K1514</f>
        <v>383</v>
      </c>
      <c r="N6660" s="9" t="str">
        <f>VLOOKUP('Consolidtaed Data'!$C1514,[1]Locations!$A:$O,2,0)</f>
        <v>Roseville</v>
      </c>
      <c r="O6660" s="9" t="str">
        <f>VLOOKUP('Consolidtaed Data'!$D1514,'[1]Sales People'!$A:$B,2,0)</f>
        <v>Kenneth Fields</v>
      </c>
      <c r="P6660" s="9" t="str">
        <f>VLOOKUP('Consolidtaed Data'!$E1514,[1]Customers!$A:$B,2,0)</f>
        <v>Mark Gonzalez</v>
      </c>
      <c r="Q6660" s="11">
        <f>WEEKDAY('Consolidtaed Data'!$F1514)</f>
        <v>3</v>
      </c>
      <c r="R6660" s="9">
        <f>MONTH('Consolidtaed Data'!$F1514)</f>
        <v>4</v>
      </c>
      <c r="S6660" s="9" t="str">
        <f>TEXT(Table3[[#This Row],[Purchase Date]],"MMMM")</f>
        <v>May</v>
      </c>
      <c r="T6660" s="9">
        <f>YEAR('Consolidtaed Data'!$F1514)</f>
        <v>2020</v>
      </c>
    </row>
    <row r="6661" spans="1:20" x14ac:dyDescent="0.3">
      <c r="A6661" s="9" t="s">
        <v>7687</v>
      </c>
      <c r="B6661" s="9" t="s">
        <v>311</v>
      </c>
      <c r="C6661" s="9" t="s">
        <v>140</v>
      </c>
      <c r="D6661" s="9" t="s">
        <v>246</v>
      </c>
      <c r="E6661" s="9" t="s">
        <v>771</v>
      </c>
      <c r="F6661" s="12">
        <v>44338</v>
      </c>
      <c r="G6661" s="12" t="str">
        <f>VLOOKUP(Table3[[#This Row],[Product ID]],[1]Products!$A:$G,2,0)</f>
        <v>Product 33</v>
      </c>
      <c r="H6661" s="22">
        <v>4</v>
      </c>
      <c r="I6661" s="9">
        <f>VLOOKUP('Consolidtaed Data'!$B1571,[1]Products!$A:$G,4,0)</f>
        <v>123</v>
      </c>
      <c r="J6661" s="9">
        <f>VLOOKUP('Consolidtaed Data'!$B1571,[1]Products!$A:$G,3,0)</f>
        <v>84</v>
      </c>
      <c r="K6661" s="9">
        <f>'Consolidtaed Data'!$J1571*'Consolidtaed Data'!$H1571</f>
        <v>971</v>
      </c>
      <c r="L6661" s="9">
        <f>'Consolidtaed Data'!$I1571*'Consolidtaed Data'!$H1571</f>
        <v>1494</v>
      </c>
      <c r="M6661" s="9">
        <f>'Consolidtaed Data'!$L1571-'Consolidtaed Data'!$K1571</f>
        <v>82</v>
      </c>
      <c r="N6661" s="9" t="str">
        <f>VLOOKUP('Consolidtaed Data'!$C1571,[1]Locations!$A:$O,2,0)</f>
        <v>Costa Mesa</v>
      </c>
      <c r="O6661" s="9" t="str">
        <f>VLOOKUP('Consolidtaed Data'!$D1571,'[1]Sales People'!$A:$B,2,0)</f>
        <v>Brian Davis</v>
      </c>
      <c r="P6661" s="9" t="str">
        <f>VLOOKUP('Consolidtaed Data'!$E1571,[1]Customers!$A:$B,2,0)</f>
        <v>Alan Scott</v>
      </c>
      <c r="Q6661" s="11">
        <f>WEEKDAY('Consolidtaed Data'!$F1571)</f>
        <v>7</v>
      </c>
      <c r="R6661" s="9">
        <f>MONTH('Consolidtaed Data'!$F1571)</f>
        <v>4</v>
      </c>
      <c r="S6661" s="9" t="str">
        <f>TEXT(Table3[[#This Row],[Purchase Date]],"MMMM")</f>
        <v>May</v>
      </c>
      <c r="T6661" s="9">
        <f>YEAR('Consolidtaed Data'!$F1571)</f>
        <v>2020</v>
      </c>
    </row>
    <row r="6662" spans="1:20" x14ac:dyDescent="0.3">
      <c r="A6662" s="9" t="s">
        <v>7688</v>
      </c>
      <c r="B6662" s="9" t="s">
        <v>238</v>
      </c>
      <c r="C6662" s="9" t="s">
        <v>263</v>
      </c>
      <c r="D6662" s="9" t="s">
        <v>402</v>
      </c>
      <c r="E6662" s="9" t="s">
        <v>1103</v>
      </c>
      <c r="F6662" s="12">
        <v>44338</v>
      </c>
      <c r="G6662" s="12" t="str">
        <f>VLOOKUP(Table3[[#This Row],[Product ID]],[1]Products!$A:$G,2,0)</f>
        <v>Product 49</v>
      </c>
      <c r="H6662" s="22">
        <v>3</v>
      </c>
      <c r="I6662" s="9">
        <f>VLOOKUP('Consolidtaed Data'!$B1621,[1]Products!$A:$G,4,0)</f>
        <v>603</v>
      </c>
      <c r="J6662" s="9">
        <f>VLOOKUP('Consolidtaed Data'!$B1621,[1]Products!$A:$G,3,0)</f>
        <v>416</v>
      </c>
      <c r="K6662" s="9">
        <f>'Consolidtaed Data'!$J1621*'Consolidtaed Data'!$H1621</f>
        <v>424</v>
      </c>
      <c r="L6662" s="9">
        <f>'Consolidtaed Data'!$I1621*'Consolidtaed Data'!$H1621</f>
        <v>530</v>
      </c>
      <c r="M6662" s="9">
        <f>'Consolidtaed Data'!$L1621-'Consolidtaed Data'!$K1621</f>
        <v>49</v>
      </c>
      <c r="N6662" s="9" t="str">
        <f>VLOOKUP('Consolidtaed Data'!$C1621,[1]Locations!$A:$O,2,0)</f>
        <v>Fontana</v>
      </c>
      <c r="O6662" s="9" t="str">
        <f>VLOOKUP('Consolidtaed Data'!$D1621,'[1]Sales People'!$A:$B,2,0)</f>
        <v>Kenneth Fields</v>
      </c>
      <c r="P6662" s="9" t="str">
        <f>VLOOKUP('Consolidtaed Data'!$E1621,[1]Customers!$A:$B,2,0)</f>
        <v>Raymond Fields</v>
      </c>
      <c r="Q6662" s="11">
        <f>WEEKDAY('Consolidtaed Data'!$F1621)</f>
        <v>3</v>
      </c>
      <c r="R6662" s="9">
        <f>MONTH('Consolidtaed Data'!$F1621)</f>
        <v>4</v>
      </c>
      <c r="S6662" s="9" t="str">
        <f>TEXT(Table3[[#This Row],[Purchase Date]],"MMMM")</f>
        <v>May</v>
      </c>
      <c r="T6662" s="9">
        <f>YEAR('Consolidtaed Data'!$F1621)</f>
        <v>2020</v>
      </c>
    </row>
    <row r="6663" spans="1:20" x14ac:dyDescent="0.3">
      <c r="A6663" s="9" t="s">
        <v>7689</v>
      </c>
      <c r="B6663" s="9" t="s">
        <v>390</v>
      </c>
      <c r="C6663" s="9" t="s">
        <v>178</v>
      </c>
      <c r="D6663" s="9" t="s">
        <v>26</v>
      </c>
      <c r="E6663" s="9" t="s">
        <v>1751</v>
      </c>
      <c r="F6663" s="12">
        <v>44338</v>
      </c>
      <c r="G6663" s="12" t="str">
        <f>VLOOKUP(Table3[[#This Row],[Product ID]],[1]Products!$A:$G,2,0)</f>
        <v>Product 48</v>
      </c>
      <c r="H6663" s="22">
        <v>1</v>
      </c>
      <c r="I6663" s="9">
        <f>VLOOKUP('Consolidtaed Data'!$B1678,[1]Products!$A:$G,4,0)</f>
        <v>315</v>
      </c>
      <c r="J6663" s="9">
        <f>VLOOKUP('Consolidtaed Data'!$B1678,[1]Products!$A:$G,3,0)</f>
        <v>208</v>
      </c>
      <c r="K6663" s="9">
        <f>'Consolidtaed Data'!$J1678*'Consolidtaed Data'!$H1678</f>
        <v>1173</v>
      </c>
      <c r="L6663" s="9">
        <f>'Consolidtaed Data'!$I1678*'Consolidtaed Data'!$H1678</f>
        <v>1862</v>
      </c>
      <c r="M6663" s="9">
        <f>'Consolidtaed Data'!$L1678-'Consolidtaed Data'!$K1678</f>
        <v>192</v>
      </c>
      <c r="N6663" s="9" t="str">
        <f>VLOOKUP('Consolidtaed Data'!$C1678,[1]Locations!$A:$O,2,0)</f>
        <v>Simi Valley</v>
      </c>
      <c r="O6663" s="9" t="str">
        <f>VLOOKUP('Consolidtaed Data'!$D1678,'[1]Sales People'!$A:$B,2,0)</f>
        <v>Kevin Butler</v>
      </c>
      <c r="P6663" s="9" t="str">
        <f>VLOOKUP('Consolidtaed Data'!$E1678,[1]Customers!$A:$B,2,0)</f>
        <v>Nicholas Hernandez</v>
      </c>
      <c r="Q6663" s="11">
        <f>WEEKDAY('Consolidtaed Data'!$F1678)</f>
        <v>7</v>
      </c>
      <c r="R6663" s="9">
        <f>MONTH('Consolidtaed Data'!$F1678)</f>
        <v>5</v>
      </c>
      <c r="S6663" s="9" t="str">
        <f>TEXT(Table3[[#This Row],[Purchase Date]],"MMMM")</f>
        <v>May</v>
      </c>
      <c r="T6663" s="9">
        <f>YEAR('Consolidtaed Data'!$F1678)</f>
        <v>2020</v>
      </c>
    </row>
    <row r="6664" spans="1:20" x14ac:dyDescent="0.3">
      <c r="A6664" s="9" t="s">
        <v>7690</v>
      </c>
      <c r="B6664" s="9" t="s">
        <v>164</v>
      </c>
      <c r="C6664" s="9" t="s">
        <v>140</v>
      </c>
      <c r="D6664" s="9" t="s">
        <v>131</v>
      </c>
      <c r="E6664" s="9" t="s">
        <v>2201</v>
      </c>
      <c r="F6664" s="12">
        <v>44338</v>
      </c>
      <c r="G6664" s="12" t="str">
        <f>VLOOKUP(Table3[[#This Row],[Product ID]],[1]Products!$A:$G,2,0)</f>
        <v>Product 69</v>
      </c>
      <c r="H6664" s="22">
        <v>1</v>
      </c>
      <c r="I6664" s="9">
        <f>VLOOKUP('Consolidtaed Data'!$B1898,[1]Products!$A:$G,4,0)</f>
        <v>584</v>
      </c>
      <c r="J6664" s="9">
        <f>VLOOKUP('Consolidtaed Data'!$B1898,[1]Products!$A:$G,3,0)</f>
        <v>420</v>
      </c>
      <c r="K6664" s="9">
        <f>'Consolidtaed Data'!$J1898*'Consolidtaed Data'!$H1898</f>
        <v>44</v>
      </c>
      <c r="L6664" s="9">
        <f>'Consolidtaed Data'!$I1898*'Consolidtaed Data'!$H1898</f>
        <v>70</v>
      </c>
      <c r="M6664" s="9">
        <f>'Consolidtaed Data'!$L1898-'Consolidtaed Data'!$K1898</f>
        <v>95</v>
      </c>
      <c r="N6664" s="9" t="str">
        <f>VLOOKUP('Consolidtaed Data'!$C1898,[1]Locations!$A:$O,2,0)</f>
        <v>Fullerton</v>
      </c>
      <c r="O6664" s="9" t="str">
        <f>VLOOKUP('Consolidtaed Data'!$D1898,'[1]Sales People'!$A:$B,2,0)</f>
        <v>Gary Rodriguez</v>
      </c>
      <c r="P6664" s="9" t="str">
        <f>VLOOKUP('Consolidtaed Data'!$E1898,[1]Customers!$A:$B,2,0)</f>
        <v>Joseph Lawson</v>
      </c>
      <c r="Q6664" s="11">
        <f>WEEKDAY('Consolidtaed Data'!$F1898)</f>
        <v>2</v>
      </c>
      <c r="R6664" s="9">
        <f>MONTH('Consolidtaed Data'!$F1898)</f>
        <v>5</v>
      </c>
      <c r="S6664" s="9" t="str">
        <f>TEXT(Table3[[#This Row],[Purchase Date]],"MMMM")</f>
        <v>May</v>
      </c>
      <c r="T6664" s="9">
        <f>YEAR('Consolidtaed Data'!$F1898)</f>
        <v>2020</v>
      </c>
    </row>
    <row r="6665" spans="1:20" x14ac:dyDescent="0.3">
      <c r="A6665" s="9" t="s">
        <v>7691</v>
      </c>
      <c r="B6665" s="9" t="s">
        <v>213</v>
      </c>
      <c r="C6665" s="9" t="s">
        <v>210</v>
      </c>
      <c r="D6665" s="9" t="s">
        <v>100</v>
      </c>
      <c r="E6665" s="9" t="s">
        <v>361</v>
      </c>
      <c r="F6665" s="12">
        <v>44338</v>
      </c>
      <c r="G6665" s="12" t="str">
        <f>VLOOKUP(Table3[[#This Row],[Product ID]],[1]Products!$A:$G,2,0)</f>
        <v>Product 68</v>
      </c>
      <c r="H6665" s="22">
        <v>3</v>
      </c>
      <c r="I6665" s="9">
        <f>VLOOKUP('Consolidtaed Data'!$B2079,[1]Products!$A:$G,4,0)</f>
        <v>1338</v>
      </c>
      <c r="J6665" s="9">
        <f>VLOOKUP('Consolidtaed Data'!$B2079,[1]Products!$A:$G,3,0)</f>
        <v>682</v>
      </c>
      <c r="K6665" s="9">
        <f>'Consolidtaed Data'!$J2079*'Consolidtaed Data'!$H2079</f>
        <v>1185</v>
      </c>
      <c r="L6665" s="9">
        <f>'Consolidtaed Data'!$I2079*'Consolidtaed Data'!$H2079</f>
        <v>1668</v>
      </c>
      <c r="M6665" s="9">
        <f>'Consolidtaed Data'!$L2079-'Consolidtaed Data'!$K2079</f>
        <v>296</v>
      </c>
      <c r="N6665" s="9" t="str">
        <f>VLOOKUP('Consolidtaed Data'!$C2079,[1]Locations!$A:$O,2,0)</f>
        <v>Vista</v>
      </c>
      <c r="O6665" s="9" t="str">
        <f>VLOOKUP('Consolidtaed Data'!$D2079,'[1]Sales People'!$A:$B,2,0)</f>
        <v>Carl Elliott</v>
      </c>
      <c r="P6665" s="9" t="str">
        <f>VLOOKUP('Consolidtaed Data'!$E2079,[1]Customers!$A:$B,2,0)</f>
        <v>James Foster</v>
      </c>
      <c r="Q6665" s="11">
        <f>WEEKDAY('Consolidtaed Data'!$F2079)</f>
        <v>2</v>
      </c>
      <c r="R6665" s="9">
        <f>MONTH('Consolidtaed Data'!$F2079)</f>
        <v>6</v>
      </c>
      <c r="S6665" s="9" t="str">
        <f>TEXT(Table3[[#This Row],[Purchase Date]],"MMMM")</f>
        <v>May</v>
      </c>
      <c r="T6665" s="9">
        <f>YEAR('Consolidtaed Data'!$F2079)</f>
        <v>2020</v>
      </c>
    </row>
    <row r="6666" spans="1:20" x14ac:dyDescent="0.3">
      <c r="A6666" s="9" t="s">
        <v>7692</v>
      </c>
      <c r="B6666" s="9" t="s">
        <v>318</v>
      </c>
      <c r="C6666" s="9" t="s">
        <v>122</v>
      </c>
      <c r="D6666" s="9" t="s">
        <v>220</v>
      </c>
      <c r="E6666" s="9" t="s">
        <v>267</v>
      </c>
      <c r="F6666" s="12">
        <v>44338</v>
      </c>
      <c r="G6666" s="12" t="str">
        <f>VLOOKUP(Table3[[#This Row],[Product ID]],[1]Products!$A:$G,2,0)</f>
        <v>Product 89</v>
      </c>
      <c r="H6666" s="22">
        <v>3</v>
      </c>
      <c r="I6666" s="9">
        <f>VLOOKUP('Consolidtaed Data'!$B2091,[1]Products!$A:$G,4,0)</f>
        <v>818</v>
      </c>
      <c r="J6666" s="9">
        <f>VLOOKUP('Consolidtaed Data'!$B2091,[1]Products!$A:$G,3,0)</f>
        <v>450</v>
      </c>
      <c r="K6666" s="9">
        <f>'Consolidtaed Data'!$J2091*'Consolidtaed Data'!$H2091</f>
        <v>962</v>
      </c>
      <c r="L6666" s="9">
        <f>'Consolidtaed Data'!$I2091*'Consolidtaed Data'!$H2091</f>
        <v>1414</v>
      </c>
      <c r="M6666" s="9">
        <f>'Consolidtaed Data'!$L2091-'Consolidtaed Data'!$K2091</f>
        <v>377</v>
      </c>
      <c r="N6666" s="9" t="str">
        <f>VLOOKUP('Consolidtaed Data'!$C2091,[1]Locations!$A:$O,2,0)</f>
        <v>East Los Angeles</v>
      </c>
      <c r="O6666" s="9" t="str">
        <f>VLOOKUP('Consolidtaed Data'!$D2091,'[1]Sales People'!$A:$B,2,0)</f>
        <v>Brian Thomas</v>
      </c>
      <c r="P6666" s="9" t="str">
        <f>VLOOKUP('Consolidtaed Data'!$E2091,[1]Customers!$A:$B,2,0)</f>
        <v>Billy Reid</v>
      </c>
      <c r="Q6666" s="11">
        <f>WEEKDAY('Consolidtaed Data'!$F2091)</f>
        <v>3</v>
      </c>
      <c r="R6666" s="9">
        <f>MONTH('Consolidtaed Data'!$F2091)</f>
        <v>6</v>
      </c>
      <c r="S6666" s="9" t="str">
        <f>TEXT(Table3[[#This Row],[Purchase Date]],"MMMM")</f>
        <v>May</v>
      </c>
      <c r="T6666" s="9">
        <f>YEAR('Consolidtaed Data'!$F2091)</f>
        <v>2020</v>
      </c>
    </row>
    <row r="6667" spans="1:20" x14ac:dyDescent="0.3">
      <c r="A6667" s="9" t="s">
        <v>7693</v>
      </c>
      <c r="B6667" s="9" t="s">
        <v>529</v>
      </c>
      <c r="C6667" s="9" t="s">
        <v>439</v>
      </c>
      <c r="D6667" s="9" t="s">
        <v>153</v>
      </c>
      <c r="E6667" s="9" t="s">
        <v>779</v>
      </c>
      <c r="F6667" s="12">
        <v>44338</v>
      </c>
      <c r="G6667" s="12" t="str">
        <f>VLOOKUP(Table3[[#This Row],[Product ID]],[1]Products!$A:$G,2,0)</f>
        <v>Product 56</v>
      </c>
      <c r="H6667" s="22">
        <v>1</v>
      </c>
      <c r="I6667" s="9">
        <f>VLOOKUP('Consolidtaed Data'!$B2096,[1]Products!$A:$G,4,0)</f>
        <v>847</v>
      </c>
      <c r="J6667" s="9">
        <f>VLOOKUP('Consolidtaed Data'!$B2096,[1]Products!$A:$G,3,0)</f>
        <v>534</v>
      </c>
      <c r="K6667" s="9">
        <f>'Consolidtaed Data'!$J2096*'Consolidtaed Data'!$H2096</f>
        <v>316</v>
      </c>
      <c r="L6667" s="9">
        <f>'Consolidtaed Data'!$I2096*'Consolidtaed Data'!$H2096</f>
        <v>508</v>
      </c>
      <c r="M6667" s="9">
        <f>'Consolidtaed Data'!$L2096-'Consolidtaed Data'!$K2096</f>
        <v>2280</v>
      </c>
      <c r="N6667" s="9" t="str">
        <f>VLOOKUP('Consolidtaed Data'!$C2096,[1]Locations!$A:$O,2,0)</f>
        <v>Fremont</v>
      </c>
      <c r="O6667" s="9" t="str">
        <f>VLOOKUP('Consolidtaed Data'!$D2096,'[1]Sales People'!$A:$B,2,0)</f>
        <v>Ronald Reed</v>
      </c>
      <c r="P6667" s="9" t="str">
        <f>VLOOKUP('Consolidtaed Data'!$E2096,[1]Customers!$A:$B,2,0)</f>
        <v>Russell Alexander</v>
      </c>
      <c r="Q6667" s="11">
        <f>WEEKDAY('Consolidtaed Data'!$F2096)</f>
        <v>3</v>
      </c>
      <c r="R6667" s="9">
        <f>MONTH('Consolidtaed Data'!$F2096)</f>
        <v>6</v>
      </c>
      <c r="S6667" s="9" t="str">
        <f>TEXT(Table3[[#This Row],[Purchase Date]],"MMMM")</f>
        <v>May</v>
      </c>
      <c r="T6667" s="9">
        <f>YEAR('Consolidtaed Data'!$F2096)</f>
        <v>2020</v>
      </c>
    </row>
    <row r="6668" spans="1:20" x14ac:dyDescent="0.3">
      <c r="A6668" s="9" t="s">
        <v>7694</v>
      </c>
      <c r="B6668" s="9" t="s">
        <v>572</v>
      </c>
      <c r="C6668" s="9" t="s">
        <v>412</v>
      </c>
      <c r="D6668" s="9" t="s">
        <v>22</v>
      </c>
      <c r="E6668" s="9" t="s">
        <v>573</v>
      </c>
      <c r="F6668" s="12">
        <v>44338</v>
      </c>
      <c r="G6668" s="12" t="str">
        <f>VLOOKUP(Table3[[#This Row],[Product ID]],[1]Products!$A:$G,2,0)</f>
        <v>Product 22</v>
      </c>
      <c r="H6668" s="22">
        <v>1</v>
      </c>
      <c r="I6668" s="9">
        <f>VLOOKUP('Consolidtaed Data'!$B2674,[1]Products!$A:$G,4,0)</f>
        <v>217</v>
      </c>
      <c r="J6668" s="9">
        <f>VLOOKUP('Consolidtaed Data'!$B2674,[1]Products!$A:$G,3,0)</f>
        <v>171</v>
      </c>
      <c r="K6668" s="9">
        <f>'Consolidtaed Data'!$J2674*'Consolidtaed Data'!$H2674</f>
        <v>540</v>
      </c>
      <c r="L6668" s="9">
        <f>'Consolidtaed Data'!$I2674*'Consolidtaed Data'!$H2674</f>
        <v>871</v>
      </c>
      <c r="M6668" s="9">
        <f>'Consolidtaed Data'!$L2674-'Consolidtaed Data'!$K2674</f>
        <v>2676</v>
      </c>
      <c r="N6668" s="9" t="str">
        <f>VLOOKUP('Consolidtaed Data'!$C2674,[1]Locations!$A:$O,2,0)</f>
        <v>Santa Clarita</v>
      </c>
      <c r="O6668" s="9" t="str">
        <f>VLOOKUP('Consolidtaed Data'!$D2674,'[1]Sales People'!$A:$B,2,0)</f>
        <v>Ernest Wheeler</v>
      </c>
      <c r="P6668" s="9" t="str">
        <f>VLOOKUP('Consolidtaed Data'!$E2674,[1]Customers!$A:$B,2,0)</f>
        <v>Keith Murray</v>
      </c>
      <c r="Q6668" s="11">
        <f>WEEKDAY('Consolidtaed Data'!$F2674)</f>
        <v>3</v>
      </c>
      <c r="R6668" s="9">
        <f>MONTH('Consolidtaed Data'!$F2674)</f>
        <v>7</v>
      </c>
      <c r="S6668" s="9" t="str">
        <f>TEXT(Table3[[#This Row],[Purchase Date]],"MMMM")</f>
        <v>May</v>
      </c>
      <c r="T6668" s="9">
        <f>YEAR('Consolidtaed Data'!$F2674)</f>
        <v>2020</v>
      </c>
    </row>
    <row r="6669" spans="1:20" x14ac:dyDescent="0.3">
      <c r="A6669" s="9" t="s">
        <v>7695</v>
      </c>
      <c r="B6669" s="9" t="s">
        <v>103</v>
      </c>
      <c r="C6669" s="9" t="s">
        <v>564</v>
      </c>
      <c r="D6669" s="9" t="s">
        <v>22</v>
      </c>
      <c r="E6669" s="9" t="s">
        <v>467</v>
      </c>
      <c r="F6669" s="12">
        <v>44338</v>
      </c>
      <c r="G6669" s="12" t="str">
        <f>VLOOKUP(Table3[[#This Row],[Product ID]],[1]Products!$A:$G,2,0)</f>
        <v>Product 44</v>
      </c>
      <c r="H6669" s="22">
        <v>2</v>
      </c>
      <c r="I6669" s="9">
        <f>VLOOKUP('Consolidtaed Data'!$B2930,[1]Products!$A:$G,4,0)</f>
        <v>1635</v>
      </c>
      <c r="J6669" s="9">
        <f>VLOOKUP('Consolidtaed Data'!$B2930,[1]Products!$A:$G,3,0)</f>
        <v>1046</v>
      </c>
      <c r="K6669" s="9">
        <f>'Consolidtaed Data'!$J2930*'Consolidtaed Data'!$H2930</f>
        <v>5322</v>
      </c>
      <c r="L6669" s="9">
        <f>'Consolidtaed Data'!$I2930*'Consolidtaed Data'!$H2930</f>
        <v>7392</v>
      </c>
      <c r="M6669" s="9">
        <f>'Consolidtaed Data'!$L2930-'Consolidtaed Data'!$K2930</f>
        <v>2760</v>
      </c>
      <c r="N6669" s="9" t="str">
        <f>VLOOKUP('Consolidtaed Data'!$C2930,[1]Locations!$A:$O,2,0)</f>
        <v>Rialto</v>
      </c>
      <c r="O6669" s="9" t="str">
        <f>VLOOKUP('Consolidtaed Data'!$D2930,'[1]Sales People'!$A:$B,2,0)</f>
        <v>Martin Carr</v>
      </c>
      <c r="P6669" s="9" t="str">
        <f>VLOOKUP('Consolidtaed Data'!$E2930,[1]Customers!$A:$B,2,0)</f>
        <v>Gregory Porter</v>
      </c>
      <c r="Q6669" s="11">
        <f>WEEKDAY('Consolidtaed Data'!$F2930)</f>
        <v>1</v>
      </c>
      <c r="R6669" s="9">
        <f>MONTH('Consolidtaed Data'!$F2930)</f>
        <v>8</v>
      </c>
      <c r="S6669" s="9" t="str">
        <f>TEXT(Table3[[#This Row],[Purchase Date]],"MMMM")</f>
        <v>May</v>
      </c>
      <c r="T6669" s="9">
        <f>YEAR('Consolidtaed Data'!$F2930)</f>
        <v>2020</v>
      </c>
    </row>
    <row r="6670" spans="1:20" x14ac:dyDescent="0.3">
      <c r="A6670" s="9" t="s">
        <v>7696</v>
      </c>
      <c r="B6670" s="9" t="s">
        <v>129</v>
      </c>
      <c r="C6670" s="9" t="s">
        <v>201</v>
      </c>
      <c r="D6670" s="9" t="s">
        <v>83</v>
      </c>
      <c r="E6670" s="9" t="s">
        <v>542</v>
      </c>
      <c r="F6670" s="12">
        <v>44339</v>
      </c>
      <c r="G6670" s="12" t="str">
        <f>VLOOKUP(Table3[[#This Row],[Product ID]],[1]Products!$A:$G,2,0)</f>
        <v>Product 47</v>
      </c>
      <c r="H6670" s="22">
        <v>2</v>
      </c>
      <c r="I6670" s="9">
        <f>VLOOKUP('Consolidtaed Data'!$B140,[1]Products!$A:$G,4,0)</f>
        <v>2495</v>
      </c>
      <c r="J6670" s="9">
        <f>VLOOKUP('Consolidtaed Data'!$B140,[1]Products!$A:$G,3,0)</f>
        <v>1896</v>
      </c>
      <c r="K6670" s="9">
        <f>'Consolidtaed Data'!$J140*'Consolidtaed Data'!$H140</f>
        <v>2913</v>
      </c>
      <c r="L6670" s="9">
        <f>'Consolidtaed Data'!$I140*'Consolidtaed Data'!$H140</f>
        <v>5394</v>
      </c>
      <c r="M6670" s="9">
        <f>'Consolidtaed Data'!$L140-'Consolidtaed Data'!$K140</f>
        <v>554</v>
      </c>
      <c r="N6670" s="9" t="str">
        <f>VLOOKUP('Consolidtaed Data'!$C140,[1]Locations!$A:$O,2,0)</f>
        <v>Costa Mesa</v>
      </c>
      <c r="O6670" s="9" t="str">
        <f>VLOOKUP('Consolidtaed Data'!$D140,'[1]Sales People'!$A:$B,2,0)</f>
        <v>Kenneth Bradley</v>
      </c>
      <c r="P6670" s="9" t="str">
        <f>VLOOKUP('Consolidtaed Data'!$E140,[1]Customers!$A:$B,2,0)</f>
        <v>Ronald Bradley</v>
      </c>
      <c r="Q6670" s="11">
        <f>WEEKDAY('Consolidtaed Data'!$F140)</f>
        <v>7</v>
      </c>
      <c r="R6670" s="9">
        <f>MONTH('Consolidtaed Data'!$F140)</f>
        <v>1</v>
      </c>
      <c r="S6670" s="9" t="str">
        <f>TEXT(Table3[[#This Row],[Purchase Date]],"MMMM")</f>
        <v>May</v>
      </c>
      <c r="T6670" s="9">
        <f>YEAR('Consolidtaed Data'!$F140)</f>
        <v>2020</v>
      </c>
    </row>
    <row r="6671" spans="1:20" x14ac:dyDescent="0.3">
      <c r="A6671" s="9" t="s">
        <v>7697</v>
      </c>
      <c r="B6671" s="9" t="s">
        <v>20</v>
      </c>
      <c r="C6671" s="9" t="s">
        <v>469</v>
      </c>
      <c r="D6671" s="9" t="s">
        <v>402</v>
      </c>
      <c r="E6671" s="9" t="s">
        <v>1247</v>
      </c>
      <c r="F6671" s="12">
        <v>44339</v>
      </c>
      <c r="G6671" s="12" t="str">
        <f>VLOOKUP(Table3[[#This Row],[Product ID]],[1]Products!$A:$G,2,0)</f>
        <v>Product 98</v>
      </c>
      <c r="H6671" s="22">
        <v>2</v>
      </c>
      <c r="I6671" s="9">
        <f>VLOOKUP('Consolidtaed Data'!$B615,[1]Products!$A:$G,4,0)</f>
        <v>290</v>
      </c>
      <c r="J6671" s="9">
        <f>VLOOKUP('Consolidtaed Data'!$B615,[1]Products!$A:$G,3,0)</f>
        <v>200</v>
      </c>
      <c r="K6671" s="9">
        <f>'Consolidtaed Data'!$J615*'Consolidtaed Data'!$H615</f>
        <v>871</v>
      </c>
      <c r="L6671" s="9">
        <f>'Consolidtaed Data'!$I615*'Consolidtaed Data'!$H615</f>
        <v>1708</v>
      </c>
      <c r="M6671" s="9">
        <f>'Consolidtaed Data'!$L615-'Consolidtaed Data'!$K615</f>
        <v>192</v>
      </c>
      <c r="N6671" s="9" t="str">
        <f>VLOOKUP('Consolidtaed Data'!$C615,[1]Locations!$A:$O,2,0)</f>
        <v>El Monte</v>
      </c>
      <c r="O6671" s="9" t="str">
        <f>VLOOKUP('Consolidtaed Data'!$D615,'[1]Sales People'!$A:$B,2,0)</f>
        <v>Justin Lynch</v>
      </c>
      <c r="P6671" s="9" t="str">
        <f>VLOOKUP('Consolidtaed Data'!$E615,[1]Customers!$A:$B,2,0)</f>
        <v>Brandon Dixon</v>
      </c>
      <c r="Q6671" s="11">
        <f>WEEKDAY('Consolidtaed Data'!$F615)</f>
        <v>5</v>
      </c>
      <c r="R6671" s="9">
        <f>MONTH('Consolidtaed Data'!$F615)</f>
        <v>2</v>
      </c>
      <c r="S6671" s="9" t="str">
        <f>TEXT(Table3[[#This Row],[Purchase Date]],"MMMM")</f>
        <v>May</v>
      </c>
      <c r="T6671" s="9">
        <f>YEAR('Consolidtaed Data'!$F615)</f>
        <v>2020</v>
      </c>
    </row>
    <row r="6672" spans="1:20" x14ac:dyDescent="0.3">
      <c r="A6672" s="9" t="s">
        <v>7698</v>
      </c>
      <c r="B6672" s="9" t="s">
        <v>38</v>
      </c>
      <c r="C6672" s="9" t="s">
        <v>344</v>
      </c>
      <c r="D6672" s="9" t="s">
        <v>46</v>
      </c>
      <c r="E6672" s="9" t="s">
        <v>1407</v>
      </c>
      <c r="F6672" s="12">
        <v>44339</v>
      </c>
      <c r="G6672" s="12" t="str">
        <f>VLOOKUP(Table3[[#This Row],[Product ID]],[1]Products!$A:$G,2,0)</f>
        <v>Product 25</v>
      </c>
      <c r="H6672" s="22">
        <v>1</v>
      </c>
      <c r="I6672" s="9">
        <f>VLOOKUP('Consolidtaed Data'!$B634,[1]Products!$A:$G,4,0)</f>
        <v>217</v>
      </c>
      <c r="J6672" s="9">
        <f>VLOOKUP('Consolidtaed Data'!$B634,[1]Products!$A:$G,3,0)</f>
        <v>171</v>
      </c>
      <c r="K6672" s="9">
        <f>'Consolidtaed Data'!$J634*'Consolidtaed Data'!$H634</f>
        <v>79</v>
      </c>
      <c r="L6672" s="9">
        <f>'Consolidtaed Data'!$I634*'Consolidtaed Data'!$H634</f>
        <v>127</v>
      </c>
      <c r="M6672" s="9">
        <f>'Consolidtaed Data'!$L634-'Consolidtaed Data'!$K634</f>
        <v>246</v>
      </c>
      <c r="N6672" s="9" t="str">
        <f>VLOOKUP('Consolidtaed Data'!$C634,[1]Locations!$A:$O,2,0)</f>
        <v>Huntington Beach</v>
      </c>
      <c r="O6672" s="9" t="str">
        <f>VLOOKUP('Consolidtaed Data'!$D634,'[1]Sales People'!$A:$B,2,0)</f>
        <v>Howard Gardner</v>
      </c>
      <c r="P6672" s="9" t="str">
        <f>VLOOKUP('Consolidtaed Data'!$E634,[1]Customers!$A:$B,2,0)</f>
        <v>Larry Stone</v>
      </c>
      <c r="Q6672" s="11">
        <f>WEEKDAY('Consolidtaed Data'!$F634)</f>
        <v>7</v>
      </c>
      <c r="R6672" s="9">
        <f>MONTH('Consolidtaed Data'!$F634)</f>
        <v>2</v>
      </c>
      <c r="S6672" s="9" t="str">
        <f>TEXT(Table3[[#This Row],[Purchase Date]],"MMMM")</f>
        <v>May</v>
      </c>
      <c r="T6672" s="9">
        <f>YEAR('Consolidtaed Data'!$F634)</f>
        <v>2020</v>
      </c>
    </row>
    <row r="6673" spans="1:20" x14ac:dyDescent="0.3">
      <c r="A6673" s="9" t="s">
        <v>7699</v>
      </c>
      <c r="B6673" s="9" t="s">
        <v>531</v>
      </c>
      <c r="C6673" s="9" t="s">
        <v>45</v>
      </c>
      <c r="D6673" s="9" t="s">
        <v>315</v>
      </c>
      <c r="E6673" s="9" t="s">
        <v>696</v>
      </c>
      <c r="F6673" s="12">
        <v>44339</v>
      </c>
      <c r="G6673" s="12" t="str">
        <f>VLOOKUP(Table3[[#This Row],[Product ID]],[1]Products!$A:$G,2,0)</f>
        <v>Product 62</v>
      </c>
      <c r="H6673" s="22">
        <v>1</v>
      </c>
      <c r="I6673" s="9">
        <f>VLOOKUP('Consolidtaed Data'!$B841,[1]Products!$A:$G,4,0)</f>
        <v>771</v>
      </c>
      <c r="J6673" s="9">
        <f>VLOOKUP('Consolidtaed Data'!$B841,[1]Products!$A:$G,3,0)</f>
        <v>648</v>
      </c>
      <c r="K6673" s="9">
        <f>'Consolidtaed Data'!$J841*'Consolidtaed Data'!$H841</f>
        <v>962</v>
      </c>
      <c r="L6673" s="9">
        <f>'Consolidtaed Data'!$I841*'Consolidtaed Data'!$H841</f>
        <v>1414</v>
      </c>
      <c r="M6673" s="9">
        <f>'Consolidtaed Data'!$L841-'Consolidtaed Data'!$K841</f>
        <v>1086</v>
      </c>
      <c r="N6673" s="9" t="str">
        <f>VLOOKUP('Consolidtaed Data'!$C841,[1]Locations!$A:$O,2,0)</f>
        <v>Thousand Oaks</v>
      </c>
      <c r="O6673" s="9" t="str">
        <f>VLOOKUP('Consolidtaed Data'!$D841,'[1]Sales People'!$A:$B,2,0)</f>
        <v>Howard Gardner</v>
      </c>
      <c r="P6673" s="9" t="str">
        <f>VLOOKUP('Consolidtaed Data'!$E841,[1]Customers!$A:$B,2,0)</f>
        <v>Thomas Duncan</v>
      </c>
      <c r="Q6673" s="11">
        <f>WEEKDAY('Consolidtaed Data'!$F841)</f>
        <v>6</v>
      </c>
      <c r="R6673" s="9">
        <f>MONTH('Consolidtaed Data'!$F841)</f>
        <v>2</v>
      </c>
      <c r="S6673" s="9" t="str">
        <f>TEXT(Table3[[#This Row],[Purchase Date]],"MMMM")</f>
        <v>May</v>
      </c>
      <c r="T6673" s="9">
        <f>YEAR('Consolidtaed Data'!$F841)</f>
        <v>2020</v>
      </c>
    </row>
    <row r="6674" spans="1:20" x14ac:dyDescent="0.3">
      <c r="A6674" s="9" t="s">
        <v>7700</v>
      </c>
      <c r="B6674" s="9" t="s">
        <v>301</v>
      </c>
      <c r="C6674" s="9" t="s">
        <v>249</v>
      </c>
      <c r="D6674" s="9" t="s">
        <v>197</v>
      </c>
      <c r="E6674" s="9" t="s">
        <v>827</v>
      </c>
      <c r="F6674" s="12">
        <v>44339</v>
      </c>
      <c r="G6674" s="12" t="str">
        <f>VLOOKUP(Table3[[#This Row],[Product ID]],[1]Products!$A:$G,2,0)</f>
        <v>Product 57</v>
      </c>
      <c r="H6674" s="22">
        <v>1</v>
      </c>
      <c r="I6674" s="9">
        <f>VLOOKUP('Consolidtaed Data'!$B966,[1]Products!$A:$G,4,0)</f>
        <v>2005</v>
      </c>
      <c r="J6674" s="9">
        <f>VLOOKUP('Consolidtaed Data'!$B966,[1]Products!$A:$G,3,0)</f>
        <v>1223</v>
      </c>
      <c r="K6674" s="9">
        <f>'Consolidtaed Data'!$J966*'Consolidtaed Data'!$H966</f>
        <v>1263</v>
      </c>
      <c r="L6674" s="9">
        <f>'Consolidtaed Data'!$I966*'Consolidtaed Data'!$H966</f>
        <v>1683</v>
      </c>
      <c r="M6674" s="9">
        <f>'Consolidtaed Data'!$L966-'Consolidtaed Data'!$K966</f>
        <v>246</v>
      </c>
      <c r="N6674" s="9" t="str">
        <f>VLOOKUP('Consolidtaed Data'!$C966,[1]Locations!$A:$O,2,0)</f>
        <v>El Cajon</v>
      </c>
      <c r="O6674" s="9" t="str">
        <f>VLOOKUP('Consolidtaed Data'!$D966,'[1]Sales People'!$A:$B,2,0)</f>
        <v>John Reyes</v>
      </c>
      <c r="P6674" s="9" t="str">
        <f>VLOOKUP('Consolidtaed Data'!$E966,[1]Customers!$A:$B,2,0)</f>
        <v>Terry Morris</v>
      </c>
      <c r="Q6674" s="11">
        <f>WEEKDAY('Consolidtaed Data'!$F966)</f>
        <v>2</v>
      </c>
      <c r="R6674" s="9">
        <f>MONTH('Consolidtaed Data'!$F966)</f>
        <v>3</v>
      </c>
      <c r="S6674" s="9" t="str">
        <f>TEXT(Table3[[#This Row],[Purchase Date]],"MMMM")</f>
        <v>May</v>
      </c>
      <c r="T6674" s="9">
        <f>YEAR('Consolidtaed Data'!$F966)</f>
        <v>2020</v>
      </c>
    </row>
    <row r="6675" spans="1:20" x14ac:dyDescent="0.3">
      <c r="A6675" s="9" t="s">
        <v>7701</v>
      </c>
      <c r="B6675" s="9" t="s">
        <v>238</v>
      </c>
      <c r="C6675" s="9" t="s">
        <v>30</v>
      </c>
      <c r="D6675" s="9" t="s">
        <v>149</v>
      </c>
      <c r="E6675" s="9" t="s">
        <v>74</v>
      </c>
      <c r="F6675" s="12">
        <v>44339</v>
      </c>
      <c r="G6675" s="12" t="str">
        <f>VLOOKUP(Table3[[#This Row],[Product ID]],[1]Products!$A:$G,2,0)</f>
        <v>Product 49</v>
      </c>
      <c r="H6675" s="22">
        <v>1</v>
      </c>
      <c r="I6675" s="9">
        <f>VLOOKUP('Consolidtaed Data'!$B1239,[1]Products!$A:$G,4,0)</f>
        <v>1899</v>
      </c>
      <c r="J6675" s="9">
        <f>VLOOKUP('Consolidtaed Data'!$B1239,[1]Products!$A:$G,3,0)</f>
        <v>1044</v>
      </c>
      <c r="K6675" s="9">
        <f>'Consolidtaed Data'!$J1239*'Consolidtaed Data'!$H1239</f>
        <v>408</v>
      </c>
      <c r="L6675" s="9">
        <f>'Consolidtaed Data'!$I1239*'Consolidtaed Data'!$H1239</f>
        <v>504</v>
      </c>
      <c r="M6675" s="9">
        <f>'Consolidtaed Data'!$L1239-'Consolidtaed Data'!$K1239</f>
        <v>264</v>
      </c>
      <c r="N6675" s="9" t="str">
        <f>VLOOKUP('Consolidtaed Data'!$C1239,[1]Locations!$A:$O,2,0)</f>
        <v>Anaheim</v>
      </c>
      <c r="O6675" s="9" t="str">
        <f>VLOOKUP('Consolidtaed Data'!$D1239,'[1]Sales People'!$A:$B,2,0)</f>
        <v>Joe Sims</v>
      </c>
      <c r="P6675" s="9" t="str">
        <f>VLOOKUP('Consolidtaed Data'!$E1239,[1]Customers!$A:$B,2,0)</f>
        <v>Philip Bailey</v>
      </c>
      <c r="Q6675" s="11">
        <f>WEEKDAY('Consolidtaed Data'!$F1239)</f>
        <v>3</v>
      </c>
      <c r="R6675" s="9">
        <f>MONTH('Consolidtaed Data'!$F1239)</f>
        <v>3</v>
      </c>
      <c r="S6675" s="9" t="str">
        <f>TEXT(Table3[[#This Row],[Purchase Date]],"MMMM")</f>
        <v>May</v>
      </c>
      <c r="T6675" s="9">
        <f>YEAR('Consolidtaed Data'!$F1239)</f>
        <v>2020</v>
      </c>
    </row>
    <row r="6676" spans="1:20" x14ac:dyDescent="0.3">
      <c r="A6676" s="9" t="s">
        <v>7702</v>
      </c>
      <c r="B6676" s="9" t="s">
        <v>415</v>
      </c>
      <c r="C6676" s="9" t="s">
        <v>90</v>
      </c>
      <c r="D6676" s="9" t="s">
        <v>87</v>
      </c>
      <c r="E6676" s="9" t="s">
        <v>166</v>
      </c>
      <c r="F6676" s="12">
        <v>44339</v>
      </c>
      <c r="G6676" s="12" t="str">
        <f>VLOOKUP(Table3[[#This Row],[Product ID]],[1]Products!$A:$G,2,0)</f>
        <v>Product 18</v>
      </c>
      <c r="H6676" s="22">
        <v>3</v>
      </c>
      <c r="I6676" s="9">
        <f>VLOOKUP('Consolidtaed Data'!$B1257,[1]Products!$A:$G,4,0)</f>
        <v>203</v>
      </c>
      <c r="J6676" s="9">
        <f>VLOOKUP('Consolidtaed Data'!$B1257,[1]Products!$A:$G,3,0)</f>
        <v>154</v>
      </c>
      <c r="K6676" s="9">
        <f>'Consolidtaed Data'!$J1257*'Consolidtaed Data'!$H1257</f>
        <v>1251</v>
      </c>
      <c r="L6676" s="9">
        <f>'Consolidtaed Data'!$I1257*'Consolidtaed Data'!$H1257</f>
        <v>1526</v>
      </c>
      <c r="M6676" s="9">
        <f>'Consolidtaed Data'!$L1257-'Consolidtaed Data'!$K1257</f>
        <v>589</v>
      </c>
      <c r="N6676" s="9" t="str">
        <f>VLOOKUP('Consolidtaed Data'!$C1257,[1]Locations!$A:$O,2,0)</f>
        <v>Temecula</v>
      </c>
      <c r="O6676" s="9" t="str">
        <f>VLOOKUP('Consolidtaed Data'!$D1257,'[1]Sales People'!$A:$B,2,0)</f>
        <v>Robert Reed</v>
      </c>
      <c r="P6676" s="9" t="str">
        <f>VLOOKUP('Consolidtaed Data'!$E1257,[1]Customers!$A:$B,2,0)</f>
        <v>Roger Miller</v>
      </c>
      <c r="Q6676" s="11">
        <f>WEEKDAY('Consolidtaed Data'!$F1257)</f>
        <v>4</v>
      </c>
      <c r="R6676" s="9">
        <f>MONTH('Consolidtaed Data'!$F1257)</f>
        <v>4</v>
      </c>
      <c r="S6676" s="9" t="str">
        <f>TEXT(Table3[[#This Row],[Purchase Date]],"MMMM")</f>
        <v>May</v>
      </c>
      <c r="T6676" s="9">
        <f>YEAR('Consolidtaed Data'!$F1257)</f>
        <v>2020</v>
      </c>
    </row>
    <row r="6677" spans="1:20" x14ac:dyDescent="0.3">
      <c r="A6677" s="9" t="s">
        <v>7703</v>
      </c>
      <c r="B6677" s="9" t="s">
        <v>41</v>
      </c>
      <c r="C6677" s="9" t="s">
        <v>472</v>
      </c>
      <c r="D6677" s="9" t="s">
        <v>206</v>
      </c>
      <c r="E6677" s="9" t="s">
        <v>1047</v>
      </c>
      <c r="F6677" s="12">
        <v>44339</v>
      </c>
      <c r="G6677" s="12" t="str">
        <f>VLOOKUP(Table3[[#This Row],[Product ID]],[1]Products!$A:$G,2,0)</f>
        <v>Product 11</v>
      </c>
      <c r="H6677" s="22">
        <v>1</v>
      </c>
      <c r="I6677" s="9">
        <f>VLOOKUP('Consolidtaed Data'!$B1380,[1]Products!$A:$G,4,0)</f>
        <v>530</v>
      </c>
      <c r="J6677" s="9">
        <f>VLOOKUP('Consolidtaed Data'!$B1380,[1]Products!$A:$G,3,0)</f>
        <v>424</v>
      </c>
      <c r="K6677" s="9">
        <f>'Consolidtaed Data'!$J1380*'Consolidtaed Data'!$H1380</f>
        <v>1272</v>
      </c>
      <c r="L6677" s="9">
        <f>'Consolidtaed Data'!$I1380*'Consolidtaed Data'!$H1380</f>
        <v>1590</v>
      </c>
      <c r="M6677" s="9">
        <f>'Consolidtaed Data'!$L1380-'Consolidtaed Data'!$K1380</f>
        <v>280</v>
      </c>
      <c r="N6677" s="9" t="str">
        <f>VLOOKUP('Consolidtaed Data'!$C1380,[1]Locations!$A:$O,2,0)</f>
        <v>Chula Vista</v>
      </c>
      <c r="O6677" s="9" t="str">
        <f>VLOOKUP('Consolidtaed Data'!$D1380,'[1]Sales People'!$A:$B,2,0)</f>
        <v>Martin Perry</v>
      </c>
      <c r="P6677" s="9" t="str">
        <f>VLOOKUP('Consolidtaed Data'!$E1380,[1]Customers!$A:$B,2,0)</f>
        <v>Willie Harrison</v>
      </c>
      <c r="Q6677" s="11">
        <f>WEEKDAY('Consolidtaed Data'!$F1380)</f>
        <v>7</v>
      </c>
      <c r="R6677" s="9">
        <f>MONTH('Consolidtaed Data'!$F1380)</f>
        <v>4</v>
      </c>
      <c r="S6677" s="9" t="str">
        <f>TEXT(Table3[[#This Row],[Purchase Date]],"MMMM")</f>
        <v>May</v>
      </c>
      <c r="T6677" s="9">
        <f>YEAR('Consolidtaed Data'!$F1380)</f>
        <v>2020</v>
      </c>
    </row>
    <row r="6678" spans="1:20" x14ac:dyDescent="0.3">
      <c r="A6678" s="9" t="s">
        <v>7704</v>
      </c>
      <c r="B6678" s="9" t="s">
        <v>531</v>
      </c>
      <c r="C6678" s="9" t="s">
        <v>104</v>
      </c>
      <c r="D6678" s="9" t="s">
        <v>35</v>
      </c>
      <c r="E6678" s="9" t="s">
        <v>583</v>
      </c>
      <c r="F6678" s="12">
        <v>44339</v>
      </c>
      <c r="G6678" s="12" t="str">
        <f>VLOOKUP(Table3[[#This Row],[Product ID]],[1]Products!$A:$G,2,0)</f>
        <v>Product 62</v>
      </c>
      <c r="H6678" s="22">
        <v>2</v>
      </c>
      <c r="I6678" s="9">
        <f>VLOOKUP('Consolidtaed Data'!$B2435,[1]Products!$A:$G,4,0)</f>
        <v>1500</v>
      </c>
      <c r="J6678" s="9">
        <f>VLOOKUP('Consolidtaed Data'!$B2435,[1]Products!$A:$G,3,0)</f>
        <v>900</v>
      </c>
      <c r="K6678" s="9">
        <f>'Consolidtaed Data'!$J2435*'Consolidtaed Data'!$H2435</f>
        <v>1305</v>
      </c>
      <c r="L6678" s="9">
        <f>'Consolidtaed Data'!$I2435*'Consolidtaed Data'!$H2435</f>
        <v>1590</v>
      </c>
      <c r="M6678" s="9">
        <f>'Consolidtaed Data'!$L2435-'Consolidtaed Data'!$K2435</f>
        <v>1790</v>
      </c>
      <c r="N6678" s="9" t="str">
        <f>VLOOKUP('Consolidtaed Data'!$C2435,[1]Locations!$A:$O,2,0)</f>
        <v>Murrieta</v>
      </c>
      <c r="O6678" s="9" t="str">
        <f>VLOOKUP('Consolidtaed Data'!$D2435,'[1]Sales People'!$A:$B,2,0)</f>
        <v>Roger Ramos</v>
      </c>
      <c r="P6678" s="9" t="str">
        <f>VLOOKUP('Consolidtaed Data'!$E2435,[1]Customers!$A:$B,2,0)</f>
        <v>Charles Shaw</v>
      </c>
      <c r="Q6678" s="11">
        <f>WEEKDAY('Consolidtaed Data'!$F2435)</f>
        <v>5</v>
      </c>
      <c r="R6678" s="9">
        <f>MONTH('Consolidtaed Data'!$F2435)</f>
        <v>6</v>
      </c>
      <c r="S6678" s="9" t="str">
        <f>TEXT(Table3[[#This Row],[Purchase Date]],"MMMM")</f>
        <v>May</v>
      </c>
      <c r="T6678" s="9">
        <f>YEAR('Consolidtaed Data'!$F2435)</f>
        <v>2020</v>
      </c>
    </row>
    <row r="6679" spans="1:20" x14ac:dyDescent="0.3">
      <c r="A6679" s="9" t="s">
        <v>7705</v>
      </c>
      <c r="B6679" s="9" t="s">
        <v>230</v>
      </c>
      <c r="C6679" s="9" t="s">
        <v>99</v>
      </c>
      <c r="D6679" s="9" t="s">
        <v>149</v>
      </c>
      <c r="E6679" s="9" t="s">
        <v>1157</v>
      </c>
      <c r="F6679" s="12">
        <v>44339</v>
      </c>
      <c r="G6679" s="12" t="str">
        <f>VLOOKUP(Table3[[#This Row],[Product ID]],[1]Products!$A:$G,2,0)</f>
        <v>Product 31</v>
      </c>
      <c r="H6679" s="22">
        <v>1</v>
      </c>
      <c r="I6679" s="9">
        <f>VLOOKUP('Consolidtaed Data'!$B2504,[1]Products!$A:$G,4,0)</f>
        <v>584</v>
      </c>
      <c r="J6679" s="9">
        <f>VLOOKUP('Consolidtaed Data'!$B2504,[1]Products!$A:$G,3,0)</f>
        <v>420</v>
      </c>
      <c r="K6679" s="9">
        <f>'Consolidtaed Data'!$J2504*'Consolidtaed Data'!$H2504</f>
        <v>291</v>
      </c>
      <c r="L6679" s="9">
        <f>'Consolidtaed Data'!$I2504*'Consolidtaed Data'!$H2504</f>
        <v>378</v>
      </c>
      <c r="M6679" s="9">
        <f>'Consolidtaed Data'!$L2504-'Consolidtaed Data'!$K2504</f>
        <v>123</v>
      </c>
      <c r="N6679" s="9" t="str">
        <f>VLOOKUP('Consolidtaed Data'!$C2504,[1]Locations!$A:$O,2,0)</f>
        <v>Corona</v>
      </c>
      <c r="O6679" s="9" t="str">
        <f>VLOOKUP('Consolidtaed Data'!$D2504,'[1]Sales People'!$A:$B,2,0)</f>
        <v>Kevin Butler</v>
      </c>
      <c r="P6679" s="9" t="str">
        <f>VLOOKUP('Consolidtaed Data'!$E2504,[1]Customers!$A:$B,2,0)</f>
        <v>Larry Ray</v>
      </c>
      <c r="Q6679" s="11">
        <f>WEEKDAY('Consolidtaed Data'!$F2504)</f>
        <v>4</v>
      </c>
      <c r="R6679" s="9">
        <f>MONTH('Consolidtaed Data'!$F2504)</f>
        <v>7</v>
      </c>
      <c r="S6679" s="9" t="str">
        <f>TEXT(Table3[[#This Row],[Purchase Date]],"MMMM")</f>
        <v>May</v>
      </c>
      <c r="T6679" s="9">
        <f>YEAR('Consolidtaed Data'!$F2504)</f>
        <v>2020</v>
      </c>
    </row>
    <row r="6680" spans="1:20" x14ac:dyDescent="0.3">
      <c r="A6680" s="9" t="s">
        <v>7706</v>
      </c>
      <c r="B6680" s="9" t="s">
        <v>418</v>
      </c>
      <c r="C6680" s="9" t="s">
        <v>253</v>
      </c>
      <c r="D6680" s="9" t="s">
        <v>374</v>
      </c>
      <c r="E6680" s="9" t="s">
        <v>661</v>
      </c>
      <c r="F6680" s="12">
        <v>44339</v>
      </c>
      <c r="G6680" s="12" t="str">
        <f>VLOOKUP(Table3[[#This Row],[Product ID]],[1]Products!$A:$G,2,0)</f>
        <v>Product 82</v>
      </c>
      <c r="H6680" s="22">
        <v>3</v>
      </c>
      <c r="I6680" s="9">
        <f>VLOOKUP('Consolidtaed Data'!$B2712,[1]Products!$A:$G,4,0)</f>
        <v>2091</v>
      </c>
      <c r="J6680" s="9">
        <f>VLOOKUP('Consolidtaed Data'!$B2712,[1]Products!$A:$G,3,0)</f>
        <v>1485</v>
      </c>
      <c r="K6680" s="9">
        <f>'Consolidtaed Data'!$J2712*'Consolidtaed Data'!$H2712</f>
        <v>450</v>
      </c>
      <c r="L6680" s="9">
        <f>'Consolidtaed Data'!$I2712*'Consolidtaed Data'!$H2712</f>
        <v>818</v>
      </c>
      <c r="M6680" s="9">
        <f>'Consolidtaed Data'!$L2712-'Consolidtaed Data'!$K2712</f>
        <v>795</v>
      </c>
      <c r="N6680" s="9" t="str">
        <f>VLOOKUP('Consolidtaed Data'!$C2712,[1]Locations!$A:$O,2,0)</f>
        <v>Sacramento</v>
      </c>
      <c r="O6680" s="9" t="str">
        <f>VLOOKUP('Consolidtaed Data'!$D2712,'[1]Sales People'!$A:$B,2,0)</f>
        <v>Brian Davis</v>
      </c>
      <c r="P6680" s="9" t="str">
        <f>VLOOKUP('Consolidtaed Data'!$E2712,[1]Customers!$A:$B,2,0)</f>
        <v>Gerald Palmer</v>
      </c>
      <c r="Q6680" s="11">
        <f>WEEKDAY('Consolidtaed Data'!$F2712)</f>
        <v>6</v>
      </c>
      <c r="R6680" s="9">
        <f>MONTH('Consolidtaed Data'!$F2712)</f>
        <v>7</v>
      </c>
      <c r="S6680" s="9" t="str">
        <f>TEXT(Table3[[#This Row],[Purchase Date]],"MMMM")</f>
        <v>May</v>
      </c>
      <c r="T6680" s="9">
        <f>YEAR('Consolidtaed Data'!$F2712)</f>
        <v>2020</v>
      </c>
    </row>
    <row r="6681" spans="1:20" x14ac:dyDescent="0.3">
      <c r="A6681" s="9" t="s">
        <v>7707</v>
      </c>
      <c r="B6681" s="9" t="s">
        <v>11</v>
      </c>
      <c r="C6681" s="9" t="s">
        <v>302</v>
      </c>
      <c r="D6681" s="9" t="s">
        <v>17</v>
      </c>
      <c r="E6681" s="9" t="s">
        <v>2384</v>
      </c>
      <c r="F6681" s="12">
        <v>44339</v>
      </c>
      <c r="G6681" s="12" t="str">
        <f>VLOOKUP(Table3[[#This Row],[Product ID]],[1]Products!$A:$G,2,0)</f>
        <v>Product 88</v>
      </c>
      <c r="H6681" s="22">
        <v>3</v>
      </c>
      <c r="I6681" s="9">
        <f>VLOOKUP('Consolidtaed Data'!$B2971,[1]Products!$A:$G,4,0)</f>
        <v>315</v>
      </c>
      <c r="J6681" s="9">
        <f>VLOOKUP('Consolidtaed Data'!$B2971,[1]Products!$A:$G,3,0)</f>
        <v>208</v>
      </c>
      <c r="K6681" s="9">
        <f>'Consolidtaed Data'!$J2971*'Consolidtaed Data'!$H2971</f>
        <v>296</v>
      </c>
      <c r="L6681" s="9">
        <f>'Consolidtaed Data'!$I2971*'Consolidtaed Data'!$H2971</f>
        <v>502</v>
      </c>
      <c r="M6681" s="9">
        <f>'Consolidtaed Data'!$L2971-'Consolidtaed Data'!$K2971</f>
        <v>265</v>
      </c>
      <c r="N6681" s="9" t="str">
        <f>VLOOKUP('Consolidtaed Data'!$C2971,[1]Locations!$A:$O,2,0)</f>
        <v>Antioch</v>
      </c>
      <c r="O6681" s="9" t="str">
        <f>VLOOKUP('Consolidtaed Data'!$D2971,'[1]Sales People'!$A:$B,2,0)</f>
        <v>Gary Rodriguez</v>
      </c>
      <c r="P6681" s="9" t="str">
        <f>VLOOKUP('Consolidtaed Data'!$E2971,[1]Customers!$A:$B,2,0)</f>
        <v>Jerry Andrews</v>
      </c>
      <c r="Q6681" s="11">
        <f>WEEKDAY('Consolidtaed Data'!$F2971)</f>
        <v>4</v>
      </c>
      <c r="R6681" s="9">
        <f>MONTH('Consolidtaed Data'!$F2971)</f>
        <v>8</v>
      </c>
      <c r="S6681" s="9" t="str">
        <f>TEXT(Table3[[#This Row],[Purchase Date]],"MMMM")</f>
        <v>May</v>
      </c>
      <c r="T6681" s="9">
        <f>YEAR('Consolidtaed Data'!$F2971)</f>
        <v>2020</v>
      </c>
    </row>
    <row r="6682" spans="1:20" x14ac:dyDescent="0.3">
      <c r="A6682" s="9" t="s">
        <v>7708</v>
      </c>
      <c r="B6682" s="9" t="s">
        <v>204</v>
      </c>
      <c r="C6682" s="9" t="s">
        <v>245</v>
      </c>
      <c r="D6682" s="9" t="s">
        <v>229</v>
      </c>
      <c r="E6682" s="9" t="s">
        <v>250</v>
      </c>
      <c r="F6682" s="12">
        <v>44339</v>
      </c>
      <c r="G6682" s="12" t="str">
        <f>VLOOKUP(Table3[[#This Row],[Product ID]],[1]Products!$A:$G,2,0)</f>
        <v>Product 101</v>
      </c>
      <c r="H6682" s="22">
        <v>4</v>
      </c>
      <c r="I6682" s="9">
        <f>VLOOKUP('Consolidtaed Data'!$B3182,[1]Products!$A:$G,4,0)</f>
        <v>530</v>
      </c>
      <c r="J6682" s="9">
        <f>VLOOKUP('Consolidtaed Data'!$B3182,[1]Products!$A:$G,3,0)</f>
        <v>424</v>
      </c>
      <c r="K6682" s="9">
        <f>'Consolidtaed Data'!$J3182*'Consolidtaed Data'!$H3182</f>
        <v>1399</v>
      </c>
      <c r="L6682" s="9">
        <f>'Consolidtaed Data'!$I3182*'Consolidtaed Data'!$H3182</f>
        <v>2294</v>
      </c>
      <c r="M6682" s="9">
        <f>'Consolidtaed Data'!$L3182-'Consolidtaed Data'!$K3182</f>
        <v>606</v>
      </c>
      <c r="N6682" s="9" t="str">
        <f>VLOOKUP('Consolidtaed Data'!$C3182,[1]Locations!$A:$O,2,0)</f>
        <v>Victorville</v>
      </c>
      <c r="O6682" s="9" t="str">
        <f>VLOOKUP('Consolidtaed Data'!$D3182,'[1]Sales People'!$A:$B,2,0)</f>
        <v>Brian Thomas</v>
      </c>
      <c r="P6682" s="9" t="str">
        <f>VLOOKUP('Consolidtaed Data'!$E3182,[1]Customers!$A:$B,2,0)</f>
        <v>Ronald Barnes</v>
      </c>
      <c r="Q6682" s="11">
        <f>WEEKDAY('Consolidtaed Data'!$F3182)</f>
        <v>7</v>
      </c>
      <c r="R6682" s="9">
        <f>MONTH('Consolidtaed Data'!$F3182)</f>
        <v>8</v>
      </c>
      <c r="S6682" s="9" t="str">
        <f>TEXT(Table3[[#This Row],[Purchase Date]],"MMMM")</f>
        <v>May</v>
      </c>
      <c r="T6682" s="9">
        <f>YEAR('Consolidtaed Data'!$F3182)</f>
        <v>2020</v>
      </c>
    </row>
    <row r="6683" spans="1:20" x14ac:dyDescent="0.3">
      <c r="A6683" s="9" t="s">
        <v>7709</v>
      </c>
      <c r="B6683" s="9" t="s">
        <v>360</v>
      </c>
      <c r="C6683" s="9" t="s">
        <v>169</v>
      </c>
      <c r="D6683" s="9" t="s">
        <v>64</v>
      </c>
      <c r="E6683" s="9" t="s">
        <v>92</v>
      </c>
      <c r="F6683" s="12">
        <v>44340</v>
      </c>
      <c r="G6683" s="12" t="str">
        <f>VLOOKUP(Table3[[#This Row],[Product ID]],[1]Products!$A:$G,2,0)</f>
        <v>Product 59</v>
      </c>
      <c r="H6683" s="22">
        <v>1</v>
      </c>
      <c r="I6683" s="9">
        <f>VLOOKUP('Consolidtaed Data'!$B228,[1]Products!$A:$G,4,0)</f>
        <v>1798</v>
      </c>
      <c r="J6683" s="9">
        <f>VLOOKUP('Consolidtaed Data'!$B228,[1]Products!$A:$G,3,0)</f>
        <v>971</v>
      </c>
      <c r="K6683" s="9">
        <f>'Consolidtaed Data'!$J228*'Consolidtaed Data'!$H228</f>
        <v>5936</v>
      </c>
      <c r="L6683" s="9">
        <f>'Consolidtaed Data'!$I228*'Consolidtaed Data'!$H228</f>
        <v>9132</v>
      </c>
      <c r="M6683" s="9">
        <f>'Consolidtaed Data'!$L228-'Consolidtaed Data'!$K228</f>
        <v>570</v>
      </c>
      <c r="N6683" s="9" t="str">
        <f>VLOOKUP('Consolidtaed Data'!$C228,[1]Locations!$A:$O,2,0)</f>
        <v>Santa Clara</v>
      </c>
      <c r="O6683" s="9" t="str">
        <f>VLOOKUP('Consolidtaed Data'!$D228,'[1]Sales People'!$A:$B,2,0)</f>
        <v>Clarence Fox</v>
      </c>
      <c r="P6683" s="9" t="str">
        <f>VLOOKUP('Consolidtaed Data'!$E228,[1]Customers!$A:$B,2,0)</f>
        <v>Earl Simpson</v>
      </c>
      <c r="Q6683" s="11">
        <f>WEEKDAY('Consolidtaed Data'!$F228)</f>
        <v>5</v>
      </c>
      <c r="R6683" s="9">
        <f>MONTH('Consolidtaed Data'!$F228)</f>
        <v>1</v>
      </c>
      <c r="S6683" s="9" t="str">
        <f>TEXT(Table3[[#This Row],[Purchase Date]],"MMMM")</f>
        <v>May</v>
      </c>
      <c r="T6683" s="9">
        <f>YEAR('Consolidtaed Data'!$F228)</f>
        <v>2020</v>
      </c>
    </row>
    <row r="6684" spans="1:20" x14ac:dyDescent="0.3">
      <c r="A6684" s="9" t="s">
        <v>7710</v>
      </c>
      <c r="B6684" s="9" t="s">
        <v>653</v>
      </c>
      <c r="C6684" s="9" t="s">
        <v>344</v>
      </c>
      <c r="D6684" s="9" t="s">
        <v>13</v>
      </c>
      <c r="E6684" s="9" t="s">
        <v>1056</v>
      </c>
      <c r="F6684" s="12">
        <v>44340</v>
      </c>
      <c r="G6684" s="12" t="str">
        <f>VLOOKUP(Table3[[#This Row],[Product ID]],[1]Products!$A:$G,2,0)</f>
        <v>Product 74</v>
      </c>
      <c r="H6684" s="22">
        <v>2</v>
      </c>
      <c r="I6684" s="9">
        <f>VLOOKUP('Consolidtaed Data'!$B453,[1]Products!$A:$G,4,0)</f>
        <v>530</v>
      </c>
      <c r="J6684" s="9">
        <f>VLOOKUP('Consolidtaed Data'!$B453,[1]Products!$A:$G,3,0)</f>
        <v>424</v>
      </c>
      <c r="K6684" s="9">
        <f>'Consolidtaed Data'!$J453*'Consolidtaed Data'!$H453</f>
        <v>774</v>
      </c>
      <c r="L6684" s="9">
        <f>'Consolidtaed Data'!$I453*'Consolidtaed Data'!$H453</f>
        <v>1334</v>
      </c>
      <c r="M6684" s="9">
        <f>'Consolidtaed Data'!$L453-'Consolidtaed Data'!$K453</f>
        <v>408</v>
      </c>
      <c r="N6684" s="9" t="str">
        <f>VLOOKUP('Consolidtaed Data'!$C453,[1]Locations!$A:$O,2,0)</f>
        <v>Oceanside</v>
      </c>
      <c r="O6684" s="9" t="str">
        <f>VLOOKUP('Consolidtaed Data'!$D453,'[1]Sales People'!$A:$B,2,0)</f>
        <v>Walter Cook</v>
      </c>
      <c r="P6684" s="9" t="str">
        <f>VLOOKUP('Consolidtaed Data'!$E453,[1]Customers!$A:$B,2,0)</f>
        <v>Gary Hudson</v>
      </c>
      <c r="Q6684" s="11">
        <f>WEEKDAY('Consolidtaed Data'!$F453)</f>
        <v>7</v>
      </c>
      <c r="R6684" s="9">
        <f>MONTH('Consolidtaed Data'!$F453)</f>
        <v>2</v>
      </c>
      <c r="S6684" s="9" t="str">
        <f>TEXT(Table3[[#This Row],[Purchase Date]],"MMMM")</f>
        <v>May</v>
      </c>
      <c r="T6684" s="9">
        <f>YEAR('Consolidtaed Data'!$F453)</f>
        <v>2020</v>
      </c>
    </row>
    <row r="6685" spans="1:20" x14ac:dyDescent="0.3">
      <c r="A6685" s="9" t="s">
        <v>7711</v>
      </c>
      <c r="B6685" s="9" t="s">
        <v>103</v>
      </c>
      <c r="C6685" s="9" t="s">
        <v>423</v>
      </c>
      <c r="D6685" s="9" t="s">
        <v>197</v>
      </c>
      <c r="E6685" s="9" t="s">
        <v>1174</v>
      </c>
      <c r="F6685" s="12">
        <v>44340</v>
      </c>
      <c r="G6685" s="12" t="str">
        <f>VLOOKUP(Table3[[#This Row],[Product ID]],[1]Products!$A:$G,2,0)</f>
        <v>Product 44</v>
      </c>
      <c r="H6685" s="22">
        <v>4</v>
      </c>
      <c r="I6685" s="9">
        <f>VLOOKUP('Consolidtaed Data'!$B481,[1]Products!$A:$G,4,0)</f>
        <v>1353</v>
      </c>
      <c r="J6685" s="9">
        <f>VLOOKUP('Consolidtaed Data'!$B481,[1]Products!$A:$G,3,0)</f>
        <v>947</v>
      </c>
      <c r="K6685" s="9">
        <f>'Consolidtaed Data'!$J481*'Consolidtaed Data'!$H481</f>
        <v>291</v>
      </c>
      <c r="L6685" s="9">
        <f>'Consolidtaed Data'!$I481*'Consolidtaed Data'!$H481</f>
        <v>378</v>
      </c>
      <c r="M6685" s="9">
        <f>'Consolidtaed Data'!$L481-'Consolidtaed Data'!$K481</f>
        <v>565</v>
      </c>
      <c r="N6685" s="9" t="str">
        <f>VLOOKUP('Consolidtaed Data'!$C481,[1]Locations!$A:$O,2,0)</f>
        <v>El Cajon</v>
      </c>
      <c r="O6685" s="9" t="str">
        <f>VLOOKUP('Consolidtaed Data'!$D481,'[1]Sales People'!$A:$B,2,0)</f>
        <v>Patrick Ruiz</v>
      </c>
      <c r="P6685" s="9" t="str">
        <f>VLOOKUP('Consolidtaed Data'!$E481,[1]Customers!$A:$B,2,0)</f>
        <v>Keith Moore</v>
      </c>
      <c r="Q6685" s="11">
        <f>WEEKDAY('Consolidtaed Data'!$F481)</f>
        <v>2</v>
      </c>
      <c r="R6685" s="9">
        <f>MONTH('Consolidtaed Data'!$F481)</f>
        <v>2</v>
      </c>
      <c r="S6685" s="9" t="str">
        <f>TEXT(Table3[[#This Row],[Purchase Date]],"MMMM")</f>
        <v>May</v>
      </c>
      <c r="T6685" s="9">
        <f>YEAR('Consolidtaed Data'!$F481)</f>
        <v>2020</v>
      </c>
    </row>
    <row r="6686" spans="1:20" x14ac:dyDescent="0.3">
      <c r="A6686" s="9" t="s">
        <v>7712</v>
      </c>
      <c r="B6686" s="9" t="s">
        <v>692</v>
      </c>
      <c r="C6686" s="9" t="s">
        <v>331</v>
      </c>
      <c r="D6686" s="9" t="s">
        <v>206</v>
      </c>
      <c r="E6686" s="9" t="s">
        <v>1332</v>
      </c>
      <c r="F6686" s="12">
        <v>44340</v>
      </c>
      <c r="G6686" s="12" t="str">
        <f>VLOOKUP(Table3[[#This Row],[Product ID]],[1]Products!$A:$G,2,0)</f>
        <v>Product 83</v>
      </c>
      <c r="H6686" s="22">
        <v>2</v>
      </c>
      <c r="I6686" s="9">
        <f>VLOOKUP('Consolidtaed Data'!$B586,[1]Products!$A:$G,4,0)</f>
        <v>1353</v>
      </c>
      <c r="J6686" s="9">
        <f>VLOOKUP('Consolidtaed Data'!$B586,[1]Products!$A:$G,3,0)</f>
        <v>947</v>
      </c>
      <c r="K6686" s="9">
        <f>'Consolidtaed Data'!$J586*'Consolidtaed Data'!$H586</f>
        <v>1364</v>
      </c>
      <c r="L6686" s="9">
        <f>'Consolidtaed Data'!$I586*'Consolidtaed Data'!$H586</f>
        <v>2676</v>
      </c>
      <c r="M6686" s="9">
        <f>'Consolidtaed Data'!$L586-'Consolidtaed Data'!$K586</f>
        <v>447</v>
      </c>
      <c r="N6686" s="9" t="str">
        <f>VLOOKUP('Consolidtaed Data'!$C586,[1]Locations!$A:$O,2,0)</f>
        <v>Norwalk</v>
      </c>
      <c r="O6686" s="9" t="str">
        <f>VLOOKUP('Consolidtaed Data'!$D586,'[1]Sales People'!$A:$B,2,0)</f>
        <v>Brian Davis</v>
      </c>
      <c r="P6686" s="9" t="str">
        <f>VLOOKUP('Consolidtaed Data'!$E586,[1]Customers!$A:$B,2,0)</f>
        <v>Jack Reid</v>
      </c>
      <c r="Q6686" s="11">
        <f>WEEKDAY('Consolidtaed Data'!$F586)</f>
        <v>2</v>
      </c>
      <c r="R6686" s="9">
        <f>MONTH('Consolidtaed Data'!$F586)</f>
        <v>2</v>
      </c>
      <c r="S6686" s="9" t="str">
        <f>TEXT(Table3[[#This Row],[Purchase Date]],"MMMM")</f>
        <v>May</v>
      </c>
      <c r="T6686" s="9">
        <f>YEAR('Consolidtaed Data'!$F586)</f>
        <v>2020</v>
      </c>
    </row>
    <row r="6687" spans="1:20" x14ac:dyDescent="0.3">
      <c r="A6687" s="9" t="s">
        <v>7713</v>
      </c>
      <c r="B6687" s="9" t="s">
        <v>336</v>
      </c>
      <c r="C6687" s="9" t="s">
        <v>275</v>
      </c>
      <c r="D6687" s="9" t="s">
        <v>315</v>
      </c>
      <c r="E6687" s="9" t="s">
        <v>465</v>
      </c>
      <c r="F6687" s="12">
        <v>44340</v>
      </c>
      <c r="G6687" s="12" t="str">
        <f>VLOOKUP(Table3[[#This Row],[Product ID]],[1]Products!$A:$G,2,0)</f>
        <v>Product 78</v>
      </c>
      <c r="H6687" s="22">
        <v>3</v>
      </c>
      <c r="I6687" s="9">
        <f>VLOOKUP('Consolidtaed Data'!$B621,[1]Products!$A:$G,4,0)</f>
        <v>1798</v>
      </c>
      <c r="J6687" s="9">
        <f>VLOOKUP('Consolidtaed Data'!$B621,[1]Products!$A:$G,3,0)</f>
        <v>971</v>
      </c>
      <c r="K6687" s="9">
        <f>'Consolidtaed Data'!$J621*'Consolidtaed Data'!$H621</f>
        <v>3915</v>
      </c>
      <c r="L6687" s="9">
        <f>'Consolidtaed Data'!$I621*'Consolidtaed Data'!$H621</f>
        <v>5436</v>
      </c>
      <c r="M6687" s="9">
        <f>'Consolidtaed Data'!$L621-'Consolidtaed Data'!$K621</f>
        <v>107</v>
      </c>
      <c r="N6687" s="9" t="str">
        <f>VLOOKUP('Consolidtaed Data'!$C621,[1]Locations!$A:$O,2,0)</f>
        <v>Fremont</v>
      </c>
      <c r="O6687" s="9" t="str">
        <f>VLOOKUP('Consolidtaed Data'!$D621,'[1]Sales People'!$A:$B,2,0)</f>
        <v>Jerry Perry</v>
      </c>
      <c r="P6687" s="9" t="str">
        <f>VLOOKUP('Consolidtaed Data'!$E621,[1]Customers!$A:$B,2,0)</f>
        <v>Carlos Martinez</v>
      </c>
      <c r="Q6687" s="11">
        <f>WEEKDAY('Consolidtaed Data'!$F621)</f>
        <v>5</v>
      </c>
      <c r="R6687" s="9">
        <f>MONTH('Consolidtaed Data'!$F621)</f>
        <v>2</v>
      </c>
      <c r="S6687" s="9" t="str">
        <f>TEXT(Table3[[#This Row],[Purchase Date]],"MMMM")</f>
        <v>May</v>
      </c>
      <c r="T6687" s="9">
        <f>YEAR('Consolidtaed Data'!$F621)</f>
        <v>2020</v>
      </c>
    </row>
    <row r="6688" spans="1:20" x14ac:dyDescent="0.3">
      <c r="A6688" s="9" t="s">
        <v>7714</v>
      </c>
      <c r="B6688" s="9" t="s">
        <v>148</v>
      </c>
      <c r="C6688" s="9" t="s">
        <v>210</v>
      </c>
      <c r="D6688" s="9" t="s">
        <v>51</v>
      </c>
      <c r="E6688" s="9" t="s">
        <v>575</v>
      </c>
      <c r="F6688" s="12">
        <v>44340</v>
      </c>
      <c r="G6688" s="12" t="str">
        <f>VLOOKUP(Table3[[#This Row],[Product ID]],[1]Products!$A:$G,2,0)</f>
        <v>Product 16</v>
      </c>
      <c r="H6688" s="22">
        <v>2</v>
      </c>
      <c r="I6688" s="9">
        <f>VLOOKUP('Consolidtaed Data'!$B675,[1]Products!$A:$G,4,0)</f>
        <v>561</v>
      </c>
      <c r="J6688" s="9">
        <f>VLOOKUP('Consolidtaed Data'!$B675,[1]Products!$A:$G,3,0)</f>
        <v>421</v>
      </c>
      <c r="K6688" s="9">
        <f>'Consolidtaed Data'!$J675*'Consolidtaed Data'!$H675</f>
        <v>408</v>
      </c>
      <c r="L6688" s="9">
        <f>'Consolidtaed Data'!$I675*'Consolidtaed Data'!$H675</f>
        <v>504</v>
      </c>
      <c r="M6688" s="9">
        <f>'Consolidtaed Data'!$L675-'Consolidtaed Data'!$K675</f>
        <v>855</v>
      </c>
      <c r="N6688" s="9" t="str">
        <f>VLOOKUP('Consolidtaed Data'!$C675,[1]Locations!$A:$O,2,0)</f>
        <v>Daly City</v>
      </c>
      <c r="O6688" s="9" t="str">
        <f>VLOOKUP('Consolidtaed Data'!$D675,'[1]Sales People'!$A:$B,2,0)</f>
        <v>Charles Harper</v>
      </c>
      <c r="P6688" s="9" t="str">
        <f>VLOOKUP('Consolidtaed Data'!$E675,[1]Customers!$A:$B,2,0)</f>
        <v>Jeffrey Gibson</v>
      </c>
      <c r="Q6688" s="11">
        <f>WEEKDAY('Consolidtaed Data'!$F675)</f>
        <v>2</v>
      </c>
      <c r="R6688" s="9">
        <f>MONTH('Consolidtaed Data'!$F675)</f>
        <v>2</v>
      </c>
      <c r="S6688" s="9" t="str">
        <f>TEXT(Table3[[#This Row],[Purchase Date]],"MMMM")</f>
        <v>May</v>
      </c>
      <c r="T6688" s="9">
        <f>YEAR('Consolidtaed Data'!$F675)</f>
        <v>2020</v>
      </c>
    </row>
    <row r="6689" spans="1:20" x14ac:dyDescent="0.3">
      <c r="A6689" s="9" t="s">
        <v>7715</v>
      </c>
      <c r="B6689" s="9" t="s">
        <v>49</v>
      </c>
      <c r="C6689" s="9" t="s">
        <v>186</v>
      </c>
      <c r="D6689" s="9" t="s">
        <v>326</v>
      </c>
      <c r="E6689" s="9" t="s">
        <v>510</v>
      </c>
      <c r="F6689" s="12">
        <v>44340</v>
      </c>
      <c r="G6689" s="12" t="str">
        <f>VLOOKUP(Table3[[#This Row],[Product ID]],[1]Products!$A:$G,2,0)</f>
        <v>Product 30</v>
      </c>
      <c r="H6689" s="22">
        <v>1</v>
      </c>
      <c r="I6689" s="9">
        <f>VLOOKUP('Consolidtaed Data'!$B1271,[1]Products!$A:$G,4,0)</f>
        <v>1077</v>
      </c>
      <c r="J6689" s="9">
        <f>VLOOKUP('Consolidtaed Data'!$B1271,[1]Products!$A:$G,3,0)</f>
        <v>732</v>
      </c>
      <c r="K6689" s="9">
        <f>'Consolidtaed Data'!$J1271*'Consolidtaed Data'!$H1271</f>
        <v>400</v>
      </c>
      <c r="L6689" s="9">
        <f>'Consolidtaed Data'!$I1271*'Consolidtaed Data'!$H1271</f>
        <v>580</v>
      </c>
      <c r="M6689" s="9">
        <f>'Consolidtaed Data'!$L1271-'Consolidtaed Data'!$K1271</f>
        <v>420</v>
      </c>
      <c r="N6689" s="9" t="str">
        <f>VLOOKUP('Consolidtaed Data'!$C1271,[1]Locations!$A:$O,2,0)</f>
        <v>San Francisco</v>
      </c>
      <c r="O6689" s="9" t="str">
        <f>VLOOKUP('Consolidtaed Data'!$D1271,'[1]Sales People'!$A:$B,2,0)</f>
        <v>Carl Elliott</v>
      </c>
      <c r="P6689" s="9" t="str">
        <f>VLOOKUP('Consolidtaed Data'!$E1271,[1]Customers!$A:$B,2,0)</f>
        <v>Joe Gordon</v>
      </c>
      <c r="Q6689" s="11">
        <f>WEEKDAY('Consolidtaed Data'!$F1271)</f>
        <v>6</v>
      </c>
      <c r="R6689" s="9">
        <f>MONTH('Consolidtaed Data'!$F1271)</f>
        <v>4</v>
      </c>
      <c r="S6689" s="9" t="str">
        <f>TEXT(Table3[[#This Row],[Purchase Date]],"MMMM")</f>
        <v>May</v>
      </c>
      <c r="T6689" s="9">
        <f>YEAR('Consolidtaed Data'!$F1271)</f>
        <v>2020</v>
      </c>
    </row>
    <row r="6690" spans="1:20" x14ac:dyDescent="0.3">
      <c r="A6690" s="9" t="s">
        <v>7716</v>
      </c>
      <c r="B6690" s="9" t="s">
        <v>477</v>
      </c>
      <c r="C6690" s="9" t="s">
        <v>42</v>
      </c>
      <c r="D6690" s="9" t="s">
        <v>17</v>
      </c>
      <c r="E6690" s="9" t="s">
        <v>1634</v>
      </c>
      <c r="F6690" s="12">
        <v>44340</v>
      </c>
      <c r="G6690" s="12" t="str">
        <f>VLOOKUP(Table3[[#This Row],[Product ID]],[1]Products!$A:$G,2,0)</f>
        <v>Product 46</v>
      </c>
      <c r="H6690" s="22">
        <v>3</v>
      </c>
      <c r="I6690" s="9">
        <f>VLOOKUP('Consolidtaed Data'!$B1815,[1]Products!$A:$G,4,0)</f>
        <v>378</v>
      </c>
      <c r="J6690" s="9">
        <f>VLOOKUP('Consolidtaed Data'!$B1815,[1]Products!$A:$G,3,0)</f>
        <v>291</v>
      </c>
      <c r="K6690" s="9">
        <f>'Consolidtaed Data'!$J1815*'Consolidtaed Data'!$H1815</f>
        <v>3032</v>
      </c>
      <c r="L6690" s="9">
        <f>'Consolidtaed Data'!$I1815*'Consolidtaed Data'!$H1815</f>
        <v>3566</v>
      </c>
      <c r="M6690" s="9">
        <f>'Consolidtaed Data'!$L1815-'Consolidtaed Data'!$K1815</f>
        <v>990</v>
      </c>
      <c r="N6690" s="9" t="str">
        <f>VLOOKUP('Consolidtaed Data'!$C1815,[1]Locations!$A:$O,2,0)</f>
        <v>Concord</v>
      </c>
      <c r="O6690" s="9" t="str">
        <f>VLOOKUP('Consolidtaed Data'!$D1815,'[1]Sales People'!$A:$B,2,0)</f>
        <v>Scott Clark</v>
      </c>
      <c r="P6690" s="9" t="str">
        <f>VLOOKUP('Consolidtaed Data'!$E1815,[1]Customers!$A:$B,2,0)</f>
        <v>Douglas Tucker</v>
      </c>
      <c r="Q6690" s="11">
        <f>WEEKDAY('Consolidtaed Data'!$F1815)</f>
        <v>3</v>
      </c>
      <c r="R6690" s="9">
        <f>MONTH('Consolidtaed Data'!$F1815)</f>
        <v>5</v>
      </c>
      <c r="S6690" s="9" t="str">
        <f>TEXT(Table3[[#This Row],[Purchase Date]],"MMMM")</f>
        <v>May</v>
      </c>
      <c r="T6690" s="9">
        <f>YEAR('Consolidtaed Data'!$F1815)</f>
        <v>2020</v>
      </c>
    </row>
    <row r="6691" spans="1:20" x14ac:dyDescent="0.3">
      <c r="A6691" s="9" t="s">
        <v>7717</v>
      </c>
      <c r="B6691" s="9" t="s">
        <v>209</v>
      </c>
      <c r="C6691" s="9" t="s">
        <v>231</v>
      </c>
      <c r="D6691" s="9" t="s">
        <v>329</v>
      </c>
      <c r="E6691" s="9" t="s">
        <v>1210</v>
      </c>
      <c r="F6691" s="12">
        <v>44340</v>
      </c>
      <c r="G6691" s="12" t="str">
        <f>VLOOKUP(Table3[[#This Row],[Product ID]],[1]Products!$A:$G,2,0)</f>
        <v>Product 86</v>
      </c>
      <c r="H6691" s="22">
        <v>1</v>
      </c>
      <c r="I6691" s="9">
        <f>VLOOKUP('Consolidtaed Data'!$B1827,[1]Products!$A:$G,4,0)</f>
        <v>95</v>
      </c>
      <c r="J6691" s="9">
        <f>VLOOKUP('Consolidtaed Data'!$B1827,[1]Products!$A:$G,3,0)</f>
        <v>61</v>
      </c>
      <c r="K6691" s="9">
        <f>'Consolidtaed Data'!$J1827*'Consolidtaed Data'!$H1827</f>
        <v>534</v>
      </c>
      <c r="L6691" s="9">
        <f>'Consolidtaed Data'!$I1827*'Consolidtaed Data'!$H1827</f>
        <v>847</v>
      </c>
      <c r="M6691" s="9">
        <f>'Consolidtaed Data'!$L1827-'Consolidtaed Data'!$K1827</f>
        <v>164</v>
      </c>
      <c r="N6691" s="9" t="str">
        <f>VLOOKUP('Consolidtaed Data'!$C1827,[1]Locations!$A:$O,2,0)</f>
        <v>Sunnyvale</v>
      </c>
      <c r="O6691" s="9" t="str">
        <f>VLOOKUP('Consolidtaed Data'!$D1827,'[1]Sales People'!$A:$B,2,0)</f>
        <v>Arthur Mccoy</v>
      </c>
      <c r="P6691" s="9" t="str">
        <f>VLOOKUP('Consolidtaed Data'!$E1827,[1]Customers!$A:$B,2,0)</f>
        <v>Victor Scott</v>
      </c>
      <c r="Q6691" s="11">
        <f>WEEKDAY('Consolidtaed Data'!$F1827)</f>
        <v>4</v>
      </c>
      <c r="R6691" s="9">
        <f>MONTH('Consolidtaed Data'!$F1827)</f>
        <v>5</v>
      </c>
      <c r="S6691" s="9" t="str">
        <f>TEXT(Table3[[#This Row],[Purchase Date]],"MMMM")</f>
        <v>May</v>
      </c>
      <c r="T6691" s="9">
        <f>YEAR('Consolidtaed Data'!$F1827)</f>
        <v>2020</v>
      </c>
    </row>
    <row r="6692" spans="1:20" x14ac:dyDescent="0.3">
      <c r="A6692" s="9" t="s">
        <v>7718</v>
      </c>
      <c r="B6692" s="9" t="s">
        <v>252</v>
      </c>
      <c r="C6692" s="9" t="s">
        <v>8</v>
      </c>
      <c r="D6692" s="9" t="s">
        <v>235</v>
      </c>
      <c r="E6692" s="9" t="s">
        <v>493</v>
      </c>
      <c r="F6692" s="12">
        <v>44340</v>
      </c>
      <c r="G6692" s="12" t="str">
        <f>VLOOKUP(Table3[[#This Row],[Product ID]],[1]Products!$A:$G,2,0)</f>
        <v>Product 81</v>
      </c>
      <c r="H6692" s="22">
        <v>4</v>
      </c>
      <c r="I6692" s="9">
        <f>VLOOKUP('Consolidtaed Data'!$B1837,[1]Products!$A:$G,4,0)</f>
        <v>1103</v>
      </c>
      <c r="J6692" s="9">
        <f>VLOOKUP('Consolidtaed Data'!$B1837,[1]Products!$A:$G,3,0)</f>
        <v>838</v>
      </c>
      <c r="K6692" s="9">
        <f>'Consolidtaed Data'!$J1837*'Consolidtaed Data'!$H1837</f>
        <v>2610</v>
      </c>
      <c r="L6692" s="9">
        <f>'Consolidtaed Data'!$I1837*'Consolidtaed Data'!$H1837</f>
        <v>3624</v>
      </c>
      <c r="M6692" s="9">
        <f>'Consolidtaed Data'!$L1837-'Consolidtaed Data'!$K1837</f>
        <v>248</v>
      </c>
      <c r="N6692" s="9" t="str">
        <f>VLOOKUP('Consolidtaed Data'!$C1837,[1]Locations!$A:$O,2,0)</f>
        <v>Simi Valley</v>
      </c>
      <c r="O6692" s="9" t="str">
        <f>VLOOKUP('Consolidtaed Data'!$D1837,'[1]Sales People'!$A:$B,2,0)</f>
        <v>Brian Davis</v>
      </c>
      <c r="P6692" s="9" t="str">
        <f>VLOOKUP('Consolidtaed Data'!$E1837,[1]Customers!$A:$B,2,0)</f>
        <v>Steve Tucker</v>
      </c>
      <c r="Q6692" s="11">
        <f>WEEKDAY('Consolidtaed Data'!$F1837)</f>
        <v>5</v>
      </c>
      <c r="R6692" s="9">
        <f>MONTH('Consolidtaed Data'!$F1837)</f>
        <v>5</v>
      </c>
      <c r="S6692" s="9" t="str">
        <f>TEXT(Table3[[#This Row],[Purchase Date]],"MMMM")</f>
        <v>May</v>
      </c>
      <c r="T6692" s="9">
        <f>YEAR('Consolidtaed Data'!$F1837)</f>
        <v>2020</v>
      </c>
    </row>
    <row r="6693" spans="1:20" x14ac:dyDescent="0.3">
      <c r="A6693" s="9" t="s">
        <v>7719</v>
      </c>
      <c r="B6693" s="9" t="s">
        <v>160</v>
      </c>
      <c r="C6693" s="9" t="s">
        <v>86</v>
      </c>
      <c r="D6693" s="9" t="s">
        <v>235</v>
      </c>
      <c r="E6693" s="9" t="s">
        <v>478</v>
      </c>
      <c r="F6693" s="12">
        <v>44340</v>
      </c>
      <c r="G6693" s="12" t="str">
        <f>VLOOKUP(Table3[[#This Row],[Product ID]],[1]Products!$A:$G,2,0)</f>
        <v>Product 28</v>
      </c>
      <c r="H6693" s="22">
        <v>3</v>
      </c>
      <c r="I6693" s="9">
        <f>VLOOKUP('Consolidtaed Data'!$B1879,[1]Products!$A:$G,4,0)</f>
        <v>2464</v>
      </c>
      <c r="J6693" s="9">
        <f>VLOOKUP('Consolidtaed Data'!$B1879,[1]Products!$A:$G,3,0)</f>
        <v>1774</v>
      </c>
      <c r="K6693" s="9">
        <f>'Consolidtaed Data'!$J1879*'Consolidtaed Data'!$H1879</f>
        <v>5176</v>
      </c>
      <c r="L6693" s="9">
        <f>'Consolidtaed Data'!$I1879*'Consolidtaed Data'!$H1879</f>
        <v>7392</v>
      </c>
      <c r="M6693" s="9">
        <f>'Consolidtaed Data'!$L1879-'Consolidtaed Data'!$K1879</f>
        <v>816</v>
      </c>
      <c r="N6693" s="9" t="str">
        <f>VLOOKUP('Consolidtaed Data'!$C1879,[1]Locations!$A:$O,2,0)</f>
        <v>Rancho Cucamonga</v>
      </c>
      <c r="O6693" s="9" t="str">
        <f>VLOOKUP('Consolidtaed Data'!$D1879,'[1]Sales People'!$A:$B,2,0)</f>
        <v>Kevin Butler</v>
      </c>
      <c r="P6693" s="9" t="str">
        <f>VLOOKUP('Consolidtaed Data'!$E1879,[1]Customers!$A:$B,2,0)</f>
        <v>Gerald Palmer</v>
      </c>
      <c r="Q6693" s="11">
        <f>WEEKDAY('Consolidtaed Data'!$F1879)</f>
        <v>1</v>
      </c>
      <c r="R6693" s="9">
        <f>MONTH('Consolidtaed Data'!$F1879)</f>
        <v>5</v>
      </c>
      <c r="S6693" s="9" t="str">
        <f>TEXT(Table3[[#This Row],[Purchase Date]],"MMMM")</f>
        <v>May</v>
      </c>
      <c r="T6693" s="9">
        <f>YEAR('Consolidtaed Data'!$F1879)</f>
        <v>2020</v>
      </c>
    </row>
    <row r="6694" spans="1:20" x14ac:dyDescent="0.3">
      <c r="A6694" s="9" t="s">
        <v>7720</v>
      </c>
      <c r="B6694" s="9" t="s">
        <v>490</v>
      </c>
      <c r="C6694" s="9" t="s">
        <v>421</v>
      </c>
      <c r="D6694" s="9" t="s">
        <v>246</v>
      </c>
      <c r="E6694" s="9" t="s">
        <v>88</v>
      </c>
      <c r="F6694" s="12">
        <v>44340</v>
      </c>
      <c r="G6694" s="12" t="str">
        <f>VLOOKUP(Table3[[#This Row],[Product ID]],[1]Products!$A:$G,2,0)</f>
        <v>Product 79</v>
      </c>
      <c r="H6694" s="22">
        <v>4</v>
      </c>
      <c r="I6694" s="9">
        <f>VLOOKUP('Consolidtaed Data'!$B2438,[1]Products!$A:$G,4,0)</f>
        <v>817</v>
      </c>
      <c r="J6694" s="9">
        <f>VLOOKUP('Consolidtaed Data'!$B2438,[1]Products!$A:$G,3,0)</f>
        <v>409</v>
      </c>
      <c r="K6694" s="9">
        <f>'Consolidtaed Data'!$J2438*'Consolidtaed Data'!$H2438</f>
        <v>2616</v>
      </c>
      <c r="L6694" s="9">
        <f>'Consolidtaed Data'!$I2438*'Consolidtaed Data'!$H2438</f>
        <v>5229</v>
      </c>
      <c r="M6694" s="9">
        <f>'Consolidtaed Data'!$L2438-'Consolidtaed Data'!$K2438</f>
        <v>1316</v>
      </c>
      <c r="N6694" s="9" t="str">
        <f>VLOOKUP('Consolidtaed Data'!$C2438,[1]Locations!$A:$O,2,0)</f>
        <v>Clovis</v>
      </c>
      <c r="O6694" s="9" t="str">
        <f>VLOOKUP('Consolidtaed Data'!$D2438,'[1]Sales People'!$A:$B,2,0)</f>
        <v>Howard Sims</v>
      </c>
      <c r="P6694" s="9" t="str">
        <f>VLOOKUP('Consolidtaed Data'!$E2438,[1]Customers!$A:$B,2,0)</f>
        <v>Antonio Owens</v>
      </c>
      <c r="Q6694" s="11">
        <f>WEEKDAY('Consolidtaed Data'!$F2438)</f>
        <v>6</v>
      </c>
      <c r="R6694" s="9">
        <f>MONTH('Consolidtaed Data'!$F2438)</f>
        <v>6</v>
      </c>
      <c r="S6694" s="9" t="str">
        <f>TEXT(Table3[[#This Row],[Purchase Date]],"MMMM")</f>
        <v>May</v>
      </c>
      <c r="T6694" s="9">
        <f>YEAR('Consolidtaed Data'!$F2438)</f>
        <v>2020</v>
      </c>
    </row>
    <row r="6695" spans="1:20" x14ac:dyDescent="0.3">
      <c r="A6695" s="9" t="s">
        <v>7721</v>
      </c>
      <c r="B6695" s="9" t="s">
        <v>382</v>
      </c>
      <c r="C6695" s="9" t="s">
        <v>420</v>
      </c>
      <c r="D6695" s="9" t="s">
        <v>402</v>
      </c>
      <c r="E6695" s="9" t="s">
        <v>348</v>
      </c>
      <c r="F6695" s="12">
        <v>44340</v>
      </c>
      <c r="G6695" s="12" t="str">
        <f>VLOOKUP(Table3[[#This Row],[Product ID]],[1]Products!$A:$G,2,0)</f>
        <v>Product 50</v>
      </c>
      <c r="H6695" s="22">
        <v>1</v>
      </c>
      <c r="I6695" s="9">
        <f>VLOOKUP('Consolidtaed Data'!$B2986,[1]Products!$A:$G,4,0)</f>
        <v>2294</v>
      </c>
      <c r="J6695" s="9">
        <f>VLOOKUP('Consolidtaed Data'!$B2986,[1]Products!$A:$G,3,0)</f>
        <v>1399</v>
      </c>
      <c r="K6695" s="9">
        <f>'Consolidtaed Data'!$J2986*'Consolidtaed Data'!$H2986</f>
        <v>872</v>
      </c>
      <c r="L6695" s="9">
        <f>'Consolidtaed Data'!$I2986*'Consolidtaed Data'!$H2986</f>
        <v>1743</v>
      </c>
      <c r="M6695" s="9">
        <f>'Consolidtaed Data'!$L2986-'Consolidtaed Data'!$K2986</f>
        <v>855</v>
      </c>
      <c r="N6695" s="9" t="str">
        <f>VLOOKUP('Consolidtaed Data'!$C2986,[1]Locations!$A:$O,2,0)</f>
        <v>El Cajon</v>
      </c>
      <c r="O6695" s="9" t="str">
        <f>VLOOKUP('Consolidtaed Data'!$D2986,'[1]Sales People'!$A:$B,2,0)</f>
        <v>Andrew Bowman</v>
      </c>
      <c r="P6695" s="9" t="str">
        <f>VLOOKUP('Consolidtaed Data'!$E2986,[1]Customers!$A:$B,2,0)</f>
        <v>Bruce Porter</v>
      </c>
      <c r="Q6695" s="11">
        <f>WEEKDAY('Consolidtaed Data'!$F2986)</f>
        <v>5</v>
      </c>
      <c r="R6695" s="9">
        <f>MONTH('Consolidtaed Data'!$F2986)</f>
        <v>8</v>
      </c>
      <c r="S6695" s="9" t="str">
        <f>TEXT(Table3[[#This Row],[Purchase Date]],"MMMM")</f>
        <v>May</v>
      </c>
      <c r="T6695" s="9">
        <f>YEAR('Consolidtaed Data'!$F2986)</f>
        <v>2020</v>
      </c>
    </row>
    <row r="6696" spans="1:20" x14ac:dyDescent="0.3">
      <c r="A6696" s="9" t="s">
        <v>7722</v>
      </c>
      <c r="B6696" s="9" t="s">
        <v>429</v>
      </c>
      <c r="C6696" s="9" t="s">
        <v>50</v>
      </c>
      <c r="D6696" s="9" t="s">
        <v>326</v>
      </c>
      <c r="E6696" s="9" t="s">
        <v>1287</v>
      </c>
      <c r="F6696" s="12">
        <v>44340</v>
      </c>
      <c r="G6696" s="12" t="str">
        <f>VLOOKUP(Table3[[#This Row],[Product ID]],[1]Products!$A:$G,2,0)</f>
        <v>Product 87</v>
      </c>
      <c r="H6696" s="22">
        <v>2</v>
      </c>
      <c r="I6696" s="9">
        <f>VLOOKUP('Consolidtaed Data'!$B3000,[1]Products!$A:$G,4,0)</f>
        <v>112</v>
      </c>
      <c r="J6696" s="9">
        <f>VLOOKUP('Consolidtaed Data'!$B3000,[1]Products!$A:$G,3,0)</f>
        <v>90</v>
      </c>
      <c r="K6696" s="9">
        <f>'Consolidtaed Data'!$J3000*'Consolidtaed Data'!$H3000</f>
        <v>1046</v>
      </c>
      <c r="L6696" s="9">
        <f>'Consolidtaed Data'!$I3000*'Consolidtaed Data'!$H3000</f>
        <v>1635</v>
      </c>
      <c r="M6696" s="9">
        <f>'Consolidtaed Data'!$L3000-'Consolidtaed Data'!$K3000</f>
        <v>987</v>
      </c>
      <c r="N6696" s="9" t="str">
        <f>VLOOKUP('Consolidtaed Data'!$C3000,[1]Locations!$A:$O,2,0)</f>
        <v>Modesto</v>
      </c>
      <c r="O6696" s="9" t="str">
        <f>VLOOKUP('Consolidtaed Data'!$D3000,'[1]Sales People'!$A:$B,2,0)</f>
        <v>Ernest Wheeler</v>
      </c>
      <c r="P6696" s="9" t="str">
        <f>VLOOKUP('Consolidtaed Data'!$E3000,[1]Customers!$A:$B,2,0)</f>
        <v>Gerald Reyes</v>
      </c>
      <c r="Q6696" s="11">
        <f>WEEKDAY('Consolidtaed Data'!$F3000)</f>
        <v>7</v>
      </c>
      <c r="R6696" s="9">
        <f>MONTH('Consolidtaed Data'!$F3000)</f>
        <v>8</v>
      </c>
      <c r="S6696" s="9" t="str">
        <f>TEXT(Table3[[#This Row],[Purchase Date]],"MMMM")</f>
        <v>May</v>
      </c>
      <c r="T6696" s="9">
        <f>YEAR('Consolidtaed Data'!$F3000)</f>
        <v>2020</v>
      </c>
    </row>
    <row r="6697" spans="1:20" x14ac:dyDescent="0.3">
      <c r="A6697" s="9" t="s">
        <v>7723</v>
      </c>
      <c r="B6697" s="9" t="s">
        <v>200</v>
      </c>
      <c r="C6697" s="9" t="s">
        <v>169</v>
      </c>
      <c r="D6697" s="9" t="s">
        <v>31</v>
      </c>
      <c r="E6697" s="9" t="s">
        <v>305</v>
      </c>
      <c r="F6697" s="12">
        <v>44340</v>
      </c>
      <c r="G6697" s="12" t="str">
        <f>VLOOKUP(Table3[[#This Row],[Product ID]],[1]Products!$A:$G,2,0)</f>
        <v>Product 23</v>
      </c>
      <c r="H6697" s="22">
        <v>4</v>
      </c>
      <c r="I6697" s="9">
        <f>VLOOKUP('Consolidtaed Data'!$B3298,[1]Products!$A:$G,4,0)</f>
        <v>368</v>
      </c>
      <c r="J6697" s="9">
        <f>VLOOKUP('Consolidtaed Data'!$B3298,[1]Products!$A:$G,3,0)</f>
        <v>294</v>
      </c>
      <c r="K6697" s="9">
        <f>'Consolidtaed Data'!$J3298*'Consolidtaed Data'!$H3298</f>
        <v>888</v>
      </c>
      <c r="L6697" s="9">
        <f>'Consolidtaed Data'!$I3298*'Consolidtaed Data'!$H3298</f>
        <v>1506</v>
      </c>
      <c r="M6697" s="9">
        <f>'Consolidtaed Data'!$L3298-'Consolidtaed Data'!$K3298</f>
        <v>2400</v>
      </c>
      <c r="N6697" s="9" t="str">
        <f>VLOOKUP('Consolidtaed Data'!$C3298,[1]Locations!$A:$O,2,0)</f>
        <v>Salinas</v>
      </c>
      <c r="O6697" s="9" t="str">
        <f>VLOOKUP('Consolidtaed Data'!$D3298,'[1]Sales People'!$A:$B,2,0)</f>
        <v>Patrick Ruiz</v>
      </c>
      <c r="P6697" s="9" t="str">
        <f>VLOOKUP('Consolidtaed Data'!$E3298,[1]Customers!$A:$B,2,0)</f>
        <v>Keith Hamilton</v>
      </c>
      <c r="Q6697" s="11">
        <f>WEEKDAY('Consolidtaed Data'!$F3298)</f>
        <v>2</v>
      </c>
      <c r="R6697" s="9">
        <f>MONTH('Consolidtaed Data'!$F3298)</f>
        <v>8</v>
      </c>
      <c r="S6697" s="9" t="str">
        <f>TEXT(Table3[[#This Row],[Purchase Date]],"MMMM")</f>
        <v>May</v>
      </c>
      <c r="T6697" s="9">
        <f>YEAR('Consolidtaed Data'!$F3298)</f>
        <v>2020</v>
      </c>
    </row>
    <row r="6698" spans="1:20" x14ac:dyDescent="0.3">
      <c r="A6698" s="9" t="s">
        <v>7724</v>
      </c>
      <c r="B6698" s="9" t="s">
        <v>79</v>
      </c>
      <c r="C6698" s="9" t="s">
        <v>331</v>
      </c>
      <c r="D6698" s="9" t="s">
        <v>315</v>
      </c>
      <c r="E6698" s="9" t="s">
        <v>478</v>
      </c>
      <c r="F6698" s="12">
        <v>44340</v>
      </c>
      <c r="G6698" s="12" t="str">
        <f>VLOOKUP(Table3[[#This Row],[Product ID]],[1]Products!$A:$G,2,0)</f>
        <v>Product 80</v>
      </c>
      <c r="H6698" s="22">
        <v>1</v>
      </c>
      <c r="I6698" s="9">
        <f>VLOOKUP('Consolidtaed Data'!$B3473,[1]Products!$A:$G,4,0)</f>
        <v>2294</v>
      </c>
      <c r="J6698" s="9">
        <f>VLOOKUP('Consolidtaed Data'!$B3473,[1]Products!$A:$G,3,0)</f>
        <v>1399</v>
      </c>
      <c r="K6698" s="9">
        <f>'Consolidtaed Data'!$J3473*'Consolidtaed Data'!$H3473</f>
        <v>3885</v>
      </c>
      <c r="L6698" s="9">
        <f>'Consolidtaed Data'!$I3473*'Consolidtaed Data'!$H3473</f>
        <v>4917</v>
      </c>
      <c r="M6698" s="9">
        <f>'Consolidtaed Data'!$L3473-'Consolidtaed Data'!$K3473</f>
        <v>348</v>
      </c>
      <c r="N6698" s="9" t="str">
        <f>VLOOKUP('Consolidtaed Data'!$C3473,[1]Locations!$A:$O,2,0)</f>
        <v>Lancaster</v>
      </c>
      <c r="O6698" s="9" t="str">
        <f>VLOOKUP('Consolidtaed Data'!$D3473,'[1]Sales People'!$A:$B,2,0)</f>
        <v>Ernest Wheeler</v>
      </c>
      <c r="P6698" s="9" t="str">
        <f>VLOOKUP('Consolidtaed Data'!$E3473,[1]Customers!$A:$B,2,0)</f>
        <v>Clarence Kelley</v>
      </c>
      <c r="Q6698" s="11">
        <f>WEEKDAY('Consolidtaed Data'!$F3473)</f>
        <v>6</v>
      </c>
      <c r="R6698" s="9">
        <f>MONTH('Consolidtaed Data'!$F3473)</f>
        <v>9</v>
      </c>
      <c r="S6698" s="9" t="str">
        <f>TEXT(Table3[[#This Row],[Purchase Date]],"MMMM")</f>
        <v>May</v>
      </c>
      <c r="T6698" s="9">
        <f>YEAR('Consolidtaed Data'!$F3473)</f>
        <v>2020</v>
      </c>
    </row>
    <row r="6699" spans="1:20" x14ac:dyDescent="0.3">
      <c r="A6699" s="9" t="s">
        <v>7725</v>
      </c>
      <c r="B6699" s="9" t="s">
        <v>369</v>
      </c>
      <c r="C6699" s="9" t="s">
        <v>231</v>
      </c>
      <c r="D6699" s="9" t="s">
        <v>143</v>
      </c>
      <c r="E6699" s="9" t="s">
        <v>611</v>
      </c>
      <c r="F6699" s="12">
        <v>44341</v>
      </c>
      <c r="G6699" s="12" t="str">
        <f>VLOOKUP(Table3[[#This Row],[Product ID]],[1]Products!$A:$G,2,0)</f>
        <v>Product 8</v>
      </c>
      <c r="H6699" s="22">
        <v>1</v>
      </c>
      <c r="I6699" s="9">
        <f>VLOOKUP('Consolidtaed Data'!$B170,[1]Products!$A:$G,4,0)</f>
        <v>530</v>
      </c>
      <c r="J6699" s="9">
        <f>VLOOKUP('Consolidtaed Data'!$B170,[1]Products!$A:$G,3,0)</f>
        <v>435</v>
      </c>
      <c r="K6699" s="9">
        <f>'Consolidtaed Data'!$J170*'Consolidtaed Data'!$H170</f>
        <v>1632</v>
      </c>
      <c r="L6699" s="9">
        <f>'Consolidtaed Data'!$I170*'Consolidtaed Data'!$H170</f>
        <v>2016</v>
      </c>
      <c r="M6699" s="9">
        <f>'Consolidtaed Data'!$L170-'Consolidtaed Data'!$K170</f>
        <v>507</v>
      </c>
      <c r="N6699" s="9" t="str">
        <f>VLOOKUP('Consolidtaed Data'!$C170,[1]Locations!$A:$O,2,0)</f>
        <v>West Covina</v>
      </c>
      <c r="O6699" s="9" t="str">
        <f>VLOOKUP('Consolidtaed Data'!$D170,'[1]Sales People'!$A:$B,2,0)</f>
        <v>Sean Miller</v>
      </c>
      <c r="P6699" s="9" t="str">
        <f>VLOOKUP('Consolidtaed Data'!$E170,[1]Customers!$A:$B,2,0)</f>
        <v>Ralph Davis</v>
      </c>
      <c r="Q6699" s="11">
        <f>WEEKDAY('Consolidtaed Data'!$F170)</f>
        <v>1</v>
      </c>
      <c r="R6699" s="9">
        <f>MONTH('Consolidtaed Data'!$F170)</f>
        <v>1</v>
      </c>
      <c r="S6699" s="9" t="str">
        <f>TEXT(Table3[[#This Row],[Purchase Date]],"MMMM")</f>
        <v>May</v>
      </c>
      <c r="T6699" s="9">
        <f>YEAR('Consolidtaed Data'!$F170)</f>
        <v>2020</v>
      </c>
    </row>
    <row r="6700" spans="1:20" x14ac:dyDescent="0.3">
      <c r="A6700" s="9" t="s">
        <v>7726</v>
      </c>
      <c r="B6700" s="9" t="s">
        <v>382</v>
      </c>
      <c r="C6700" s="9" t="s">
        <v>108</v>
      </c>
      <c r="D6700" s="9" t="s">
        <v>68</v>
      </c>
      <c r="E6700" s="9" t="s">
        <v>401</v>
      </c>
      <c r="F6700" s="12">
        <v>44341</v>
      </c>
      <c r="G6700" s="12" t="str">
        <f>VLOOKUP(Table3[[#This Row],[Product ID]],[1]Products!$A:$G,2,0)</f>
        <v>Product 50</v>
      </c>
      <c r="H6700" s="22">
        <v>1</v>
      </c>
      <c r="I6700" s="9">
        <f>VLOOKUP('Consolidtaed Data'!$B209,[1]Products!$A:$G,4,0)</f>
        <v>545</v>
      </c>
      <c r="J6700" s="9">
        <f>VLOOKUP('Consolidtaed Data'!$B209,[1]Products!$A:$G,3,0)</f>
        <v>425</v>
      </c>
      <c r="K6700" s="9">
        <f>'Consolidtaed Data'!$J209*'Consolidtaed Data'!$H209</f>
        <v>1968</v>
      </c>
      <c r="L6700" s="9">
        <f>'Consolidtaed Data'!$I209*'Consolidtaed Data'!$H209</f>
        <v>2734</v>
      </c>
      <c r="M6700" s="9">
        <f>'Consolidtaed Data'!$L209-'Consolidtaed Data'!$K209</f>
        <v>240</v>
      </c>
      <c r="N6700" s="9" t="str">
        <f>VLOOKUP('Consolidtaed Data'!$C209,[1]Locations!$A:$O,2,0)</f>
        <v>Simi Valley</v>
      </c>
      <c r="O6700" s="9" t="str">
        <f>VLOOKUP('Consolidtaed Data'!$D209,'[1]Sales People'!$A:$B,2,0)</f>
        <v>Scott Clark</v>
      </c>
      <c r="P6700" s="9" t="str">
        <f>VLOOKUP('Consolidtaed Data'!$E209,[1]Customers!$A:$B,2,0)</f>
        <v>Gregory Jackson</v>
      </c>
      <c r="Q6700" s="11">
        <f>WEEKDAY('Consolidtaed Data'!$F209)</f>
        <v>4</v>
      </c>
      <c r="R6700" s="9">
        <f>MONTH('Consolidtaed Data'!$F209)</f>
        <v>1</v>
      </c>
      <c r="S6700" s="9" t="str">
        <f>TEXT(Table3[[#This Row],[Purchase Date]],"MMMM")</f>
        <v>May</v>
      </c>
      <c r="T6700" s="9">
        <f>YEAR('Consolidtaed Data'!$F209)</f>
        <v>2020</v>
      </c>
    </row>
    <row r="6701" spans="1:20" x14ac:dyDescent="0.3">
      <c r="A6701" s="9" t="s">
        <v>7727</v>
      </c>
      <c r="B6701" s="9" t="s">
        <v>252</v>
      </c>
      <c r="C6701" s="9" t="s">
        <v>635</v>
      </c>
      <c r="D6701" s="9" t="s">
        <v>17</v>
      </c>
      <c r="E6701" s="9" t="s">
        <v>27</v>
      </c>
      <c r="F6701" s="12">
        <v>44341</v>
      </c>
      <c r="G6701" s="12" t="str">
        <f>VLOOKUP(Table3[[#This Row],[Product ID]],[1]Products!$A:$G,2,0)</f>
        <v>Product 81</v>
      </c>
      <c r="H6701" s="22">
        <v>1</v>
      </c>
      <c r="I6701" s="9">
        <f>VLOOKUP('Consolidtaed Data'!$B1539,[1]Products!$A:$G,4,0)</f>
        <v>1809</v>
      </c>
      <c r="J6701" s="9">
        <f>VLOOKUP('Consolidtaed Data'!$B1539,[1]Products!$A:$G,3,0)</f>
        <v>1067</v>
      </c>
      <c r="K6701" s="9">
        <f>'Consolidtaed Data'!$J1539*'Consolidtaed Data'!$H1539</f>
        <v>3783</v>
      </c>
      <c r="L6701" s="9">
        <f>'Consolidtaed Data'!$I1539*'Consolidtaed Data'!$H1539</f>
        <v>4914</v>
      </c>
      <c r="M6701" s="9">
        <f>'Consolidtaed Data'!$L1539-'Consolidtaed Data'!$K1539</f>
        <v>1598</v>
      </c>
      <c r="N6701" s="9" t="str">
        <f>VLOOKUP('Consolidtaed Data'!$C1539,[1]Locations!$A:$O,2,0)</f>
        <v>Vista</v>
      </c>
      <c r="O6701" s="9" t="str">
        <f>VLOOKUP('Consolidtaed Data'!$D1539,'[1]Sales People'!$A:$B,2,0)</f>
        <v>Arthur Mccoy</v>
      </c>
      <c r="P6701" s="9" t="str">
        <f>VLOOKUP('Consolidtaed Data'!$E1539,[1]Customers!$A:$B,2,0)</f>
        <v>Philip Cunningham</v>
      </c>
      <c r="Q6701" s="11">
        <f>WEEKDAY('Consolidtaed Data'!$F1539)</f>
        <v>5</v>
      </c>
      <c r="R6701" s="9">
        <f>MONTH('Consolidtaed Data'!$F1539)</f>
        <v>4</v>
      </c>
      <c r="S6701" s="9" t="str">
        <f>TEXT(Table3[[#This Row],[Purchase Date]],"MMMM")</f>
        <v>May</v>
      </c>
      <c r="T6701" s="9">
        <f>YEAR('Consolidtaed Data'!$F1539)</f>
        <v>2020</v>
      </c>
    </row>
    <row r="6702" spans="1:20" x14ac:dyDescent="0.3">
      <c r="A6702" s="9" t="s">
        <v>7728</v>
      </c>
      <c r="B6702" s="9" t="s">
        <v>230</v>
      </c>
      <c r="C6702" s="9" t="s">
        <v>231</v>
      </c>
      <c r="D6702" s="9" t="s">
        <v>374</v>
      </c>
      <c r="E6702" s="9" t="s">
        <v>2245</v>
      </c>
      <c r="F6702" s="12">
        <v>44341</v>
      </c>
      <c r="G6702" s="12" t="str">
        <f>VLOOKUP(Table3[[#This Row],[Product ID]],[1]Products!$A:$G,2,0)</f>
        <v>Product 31</v>
      </c>
      <c r="H6702" s="22">
        <v>3</v>
      </c>
      <c r="I6702" s="9">
        <f>VLOOKUP('Consolidtaed Data'!$B2309,[1]Products!$A:$G,4,0)</f>
        <v>596</v>
      </c>
      <c r="J6702" s="9">
        <f>VLOOKUP('Consolidtaed Data'!$B2309,[1]Products!$A:$G,3,0)</f>
        <v>358</v>
      </c>
      <c r="K6702" s="9">
        <f>'Consolidtaed Data'!$J2309*'Consolidtaed Data'!$H2309</f>
        <v>791</v>
      </c>
      <c r="L6702" s="9">
        <f>'Consolidtaed Data'!$I2309*'Consolidtaed Data'!$H2309</f>
        <v>1522</v>
      </c>
      <c r="M6702" s="9">
        <f>'Consolidtaed Data'!$L2309-'Consolidtaed Data'!$K2309</f>
        <v>874</v>
      </c>
      <c r="N6702" s="9" t="str">
        <f>VLOOKUP('Consolidtaed Data'!$C2309,[1]Locations!$A:$O,2,0)</f>
        <v>Bakersfield</v>
      </c>
      <c r="O6702" s="9" t="str">
        <f>VLOOKUP('Consolidtaed Data'!$D2309,'[1]Sales People'!$A:$B,2,0)</f>
        <v>Howard Sims</v>
      </c>
      <c r="P6702" s="9" t="str">
        <f>VLOOKUP('Consolidtaed Data'!$E2309,[1]Customers!$A:$B,2,0)</f>
        <v>Sean Knight</v>
      </c>
      <c r="Q6702" s="11">
        <f>WEEKDAY('Consolidtaed Data'!$F2309)</f>
        <v>4</v>
      </c>
      <c r="R6702" s="9">
        <f>MONTH('Consolidtaed Data'!$F2309)</f>
        <v>6</v>
      </c>
      <c r="S6702" s="9" t="str">
        <f>TEXT(Table3[[#This Row],[Purchase Date]],"MMMM")</f>
        <v>May</v>
      </c>
      <c r="T6702" s="9">
        <f>YEAR('Consolidtaed Data'!$F2309)</f>
        <v>2020</v>
      </c>
    </row>
    <row r="6703" spans="1:20" x14ac:dyDescent="0.3">
      <c r="A6703" s="9" t="s">
        <v>7729</v>
      </c>
      <c r="B6703" s="9" t="s">
        <v>490</v>
      </c>
      <c r="C6703" s="9" t="s">
        <v>405</v>
      </c>
      <c r="D6703" s="9" t="s">
        <v>153</v>
      </c>
      <c r="E6703" s="9" t="s">
        <v>2216</v>
      </c>
      <c r="F6703" s="12">
        <v>44341</v>
      </c>
      <c r="G6703" s="12" t="str">
        <f>VLOOKUP(Table3[[#This Row],[Product ID]],[1]Products!$A:$G,2,0)</f>
        <v>Product 79</v>
      </c>
      <c r="H6703" s="22">
        <v>1</v>
      </c>
      <c r="I6703" s="9">
        <f>VLOOKUP('Consolidtaed Data'!$B2559,[1]Products!$A:$G,4,0)</f>
        <v>290</v>
      </c>
      <c r="J6703" s="9">
        <f>VLOOKUP('Consolidtaed Data'!$B2559,[1]Products!$A:$G,3,0)</f>
        <v>200</v>
      </c>
      <c r="K6703" s="9">
        <f>'Consolidtaed Data'!$J2559*'Consolidtaed Data'!$H2559</f>
        <v>1046</v>
      </c>
      <c r="L6703" s="9">
        <f>'Consolidtaed Data'!$I2559*'Consolidtaed Data'!$H2559</f>
        <v>1635</v>
      </c>
      <c r="M6703" s="9">
        <f>'Consolidtaed Data'!$L2559-'Consolidtaed Data'!$K2559</f>
        <v>1508</v>
      </c>
      <c r="N6703" s="9" t="str">
        <f>VLOOKUP('Consolidtaed Data'!$C2559,[1]Locations!$A:$O,2,0)</f>
        <v>Anaheim</v>
      </c>
      <c r="O6703" s="9" t="str">
        <f>VLOOKUP('Consolidtaed Data'!$D2559,'[1]Sales People'!$A:$B,2,0)</f>
        <v>Brian Hansen</v>
      </c>
      <c r="P6703" s="9" t="str">
        <f>VLOOKUP('Consolidtaed Data'!$E2559,[1]Customers!$A:$B,2,0)</f>
        <v>Christopher Hudson</v>
      </c>
      <c r="Q6703" s="11">
        <f>WEEKDAY('Consolidtaed Data'!$F2559)</f>
        <v>1</v>
      </c>
      <c r="R6703" s="9">
        <f>MONTH('Consolidtaed Data'!$F2559)</f>
        <v>7</v>
      </c>
      <c r="S6703" s="9" t="str">
        <f>TEXT(Table3[[#This Row],[Purchase Date]],"MMMM")</f>
        <v>May</v>
      </c>
      <c r="T6703" s="9">
        <f>YEAR('Consolidtaed Data'!$F2559)</f>
        <v>2020</v>
      </c>
    </row>
    <row r="6704" spans="1:20" x14ac:dyDescent="0.3">
      <c r="A6704" s="9" t="s">
        <v>7730</v>
      </c>
      <c r="B6704" s="9" t="s">
        <v>981</v>
      </c>
      <c r="C6704" s="9" t="s">
        <v>421</v>
      </c>
      <c r="D6704" s="9" t="s">
        <v>281</v>
      </c>
      <c r="E6704" s="9" t="s">
        <v>1022</v>
      </c>
      <c r="F6704" s="12">
        <v>44341</v>
      </c>
      <c r="G6704" s="12" t="str">
        <f>VLOOKUP(Table3[[#This Row],[Product ID]],[1]Products!$A:$G,2,0)</f>
        <v>Product 3</v>
      </c>
      <c r="H6704" s="22">
        <v>1</v>
      </c>
      <c r="I6704" s="9">
        <f>VLOOKUP('Consolidtaed Data'!$B2866,[1]Products!$A:$G,4,0)</f>
        <v>356</v>
      </c>
      <c r="J6704" s="9">
        <f>VLOOKUP('Consolidtaed Data'!$B2866,[1]Products!$A:$G,3,0)</f>
        <v>292</v>
      </c>
      <c r="K6704" s="9">
        <f>'Consolidtaed Data'!$J2866*'Consolidtaed Data'!$H2866</f>
        <v>1580</v>
      </c>
      <c r="L6704" s="9">
        <f>'Consolidtaed Data'!$I2866*'Consolidtaed Data'!$H2866</f>
        <v>2224</v>
      </c>
      <c r="M6704" s="9">
        <f>'Consolidtaed Data'!$L2866-'Consolidtaed Data'!$K2866</f>
        <v>90</v>
      </c>
      <c r="N6704" s="9" t="str">
        <f>VLOOKUP('Consolidtaed Data'!$C2866,[1]Locations!$A:$O,2,0)</f>
        <v>Thousand Oaks</v>
      </c>
      <c r="O6704" s="9" t="str">
        <f>VLOOKUP('Consolidtaed Data'!$D2866,'[1]Sales People'!$A:$B,2,0)</f>
        <v>Martin Carr</v>
      </c>
      <c r="P6704" s="9" t="str">
        <f>VLOOKUP('Consolidtaed Data'!$E2866,[1]Customers!$A:$B,2,0)</f>
        <v>Bruce Armstrong</v>
      </c>
      <c r="Q6704" s="11">
        <f>WEEKDAY('Consolidtaed Data'!$F2866)</f>
        <v>4</v>
      </c>
      <c r="R6704" s="9">
        <f>MONTH('Consolidtaed Data'!$F2866)</f>
        <v>7</v>
      </c>
      <c r="S6704" s="9" t="str">
        <f>TEXT(Table3[[#This Row],[Purchase Date]],"MMMM")</f>
        <v>May</v>
      </c>
      <c r="T6704" s="9">
        <f>YEAR('Consolidtaed Data'!$F2866)</f>
        <v>2020</v>
      </c>
    </row>
    <row r="6705" spans="1:20" x14ac:dyDescent="0.3">
      <c r="A6705" s="9" t="s">
        <v>7731</v>
      </c>
      <c r="B6705" s="9" t="s">
        <v>610</v>
      </c>
      <c r="C6705" s="9" t="s">
        <v>420</v>
      </c>
      <c r="D6705" s="9" t="s">
        <v>91</v>
      </c>
      <c r="E6705" s="9" t="s">
        <v>1568</v>
      </c>
      <c r="F6705" s="12">
        <v>44341</v>
      </c>
      <c r="G6705" s="12" t="str">
        <f>VLOOKUP(Table3[[#This Row],[Product ID]],[1]Products!$A:$G,2,0)</f>
        <v>Product 12</v>
      </c>
      <c r="H6705" s="22">
        <v>1</v>
      </c>
      <c r="I6705" s="9">
        <f>VLOOKUP('Consolidtaed Data'!$B3168,[1]Products!$A:$G,4,0)</f>
        <v>1671</v>
      </c>
      <c r="J6705" s="9">
        <f>VLOOKUP('Consolidtaed Data'!$B3168,[1]Products!$A:$G,3,0)</f>
        <v>1220</v>
      </c>
      <c r="K6705" s="9">
        <f>'Consolidtaed Data'!$J3168*'Consolidtaed Data'!$H3168</f>
        <v>260</v>
      </c>
      <c r="L6705" s="9">
        <f>'Consolidtaed Data'!$I3168*'Consolidtaed Data'!$H3168</f>
        <v>362</v>
      </c>
      <c r="M6705" s="9">
        <f>'Consolidtaed Data'!$L3168-'Consolidtaed Data'!$K3168</f>
        <v>321</v>
      </c>
      <c r="N6705" s="9" t="str">
        <f>VLOOKUP('Consolidtaed Data'!$C3168,[1]Locations!$A:$O,2,0)</f>
        <v>Visalia</v>
      </c>
      <c r="O6705" s="9" t="str">
        <f>VLOOKUP('Consolidtaed Data'!$D3168,'[1]Sales People'!$A:$B,2,0)</f>
        <v>Joshua Taylor</v>
      </c>
      <c r="P6705" s="9" t="str">
        <f>VLOOKUP('Consolidtaed Data'!$E3168,[1]Customers!$A:$B,2,0)</f>
        <v>Donald Reynolds</v>
      </c>
      <c r="Q6705" s="11">
        <f>WEEKDAY('Consolidtaed Data'!$F3168)</f>
        <v>6</v>
      </c>
      <c r="R6705" s="9">
        <f>MONTH('Consolidtaed Data'!$F3168)</f>
        <v>8</v>
      </c>
      <c r="S6705" s="9" t="str">
        <f>TEXT(Table3[[#This Row],[Purchase Date]],"MMMM")</f>
        <v>May</v>
      </c>
      <c r="T6705" s="9">
        <f>YEAR('Consolidtaed Data'!$F3168)</f>
        <v>2020</v>
      </c>
    </row>
    <row r="6706" spans="1:20" x14ac:dyDescent="0.3">
      <c r="A6706" s="9" t="s">
        <v>7732</v>
      </c>
      <c r="B6706" s="9" t="s">
        <v>349</v>
      </c>
      <c r="C6706" s="9" t="s">
        <v>462</v>
      </c>
      <c r="D6706" s="9" t="s">
        <v>149</v>
      </c>
      <c r="E6706" s="9" t="s">
        <v>925</v>
      </c>
      <c r="F6706" s="12">
        <v>44341</v>
      </c>
      <c r="G6706" s="12" t="str">
        <f>VLOOKUP(Table3[[#This Row],[Product ID]],[1]Products!$A:$G,2,0)</f>
        <v>Product 60</v>
      </c>
      <c r="H6706" s="22">
        <v>1</v>
      </c>
      <c r="I6706" s="9">
        <f>VLOOKUP('Consolidtaed Data'!$B3276,[1]Products!$A:$G,4,0)</f>
        <v>1708</v>
      </c>
      <c r="J6706" s="9">
        <f>VLOOKUP('Consolidtaed Data'!$B3276,[1]Products!$A:$G,3,0)</f>
        <v>871</v>
      </c>
      <c r="K6706" s="9">
        <f>'Consolidtaed Data'!$J3276*'Consolidtaed Data'!$H3276</f>
        <v>1173</v>
      </c>
      <c r="L6706" s="9">
        <f>'Consolidtaed Data'!$I3276*'Consolidtaed Data'!$H3276</f>
        <v>1862</v>
      </c>
      <c r="M6706" s="9">
        <f>'Consolidtaed Data'!$L3276-'Consolidtaed Data'!$K3276</f>
        <v>2260</v>
      </c>
      <c r="N6706" s="9" t="str">
        <f>VLOOKUP('Consolidtaed Data'!$C3276,[1]Locations!$A:$O,2,0)</f>
        <v>Norwalk</v>
      </c>
      <c r="O6706" s="9" t="str">
        <f>VLOOKUP('Consolidtaed Data'!$D3276,'[1]Sales People'!$A:$B,2,0)</f>
        <v>Larry Castillo</v>
      </c>
      <c r="P6706" s="9" t="str">
        <f>VLOOKUP('Consolidtaed Data'!$E3276,[1]Customers!$A:$B,2,0)</f>
        <v>Joseph Warren</v>
      </c>
      <c r="Q6706" s="11">
        <f>WEEKDAY('Consolidtaed Data'!$F3276)</f>
        <v>1</v>
      </c>
      <c r="R6706" s="9">
        <f>MONTH('Consolidtaed Data'!$F3276)</f>
        <v>8</v>
      </c>
      <c r="S6706" s="9" t="str">
        <f>TEXT(Table3[[#This Row],[Purchase Date]],"MMMM")</f>
        <v>May</v>
      </c>
      <c r="T6706" s="9">
        <f>YEAR('Consolidtaed Data'!$F3276)</f>
        <v>2020</v>
      </c>
    </row>
    <row r="6707" spans="1:20" x14ac:dyDescent="0.3">
      <c r="A6707" s="9" t="s">
        <v>7733</v>
      </c>
      <c r="B6707" s="9" t="s">
        <v>139</v>
      </c>
      <c r="C6707" s="9" t="s">
        <v>412</v>
      </c>
      <c r="D6707" s="9" t="s">
        <v>329</v>
      </c>
      <c r="E6707" s="9" t="s">
        <v>23</v>
      </c>
      <c r="F6707" s="12">
        <v>44341</v>
      </c>
      <c r="G6707" s="12" t="str">
        <f>VLOOKUP(Table3[[#This Row],[Product ID]],[1]Products!$A:$G,2,0)</f>
        <v>Product 13</v>
      </c>
      <c r="H6707" s="22">
        <v>1</v>
      </c>
      <c r="I6707" s="9">
        <f>VLOOKUP('Consolidtaed Data'!$B3288,[1]Products!$A:$G,4,0)</f>
        <v>1077</v>
      </c>
      <c r="J6707" s="9">
        <f>VLOOKUP('Consolidtaed Data'!$B3288,[1]Products!$A:$G,3,0)</f>
        <v>732</v>
      </c>
      <c r="K6707" s="9">
        <f>'Consolidtaed Data'!$J3288*'Consolidtaed Data'!$H3288</f>
        <v>683</v>
      </c>
      <c r="L6707" s="9">
        <f>'Consolidtaed Data'!$I3288*'Consolidtaed Data'!$H3288</f>
        <v>1178</v>
      </c>
      <c r="M6707" s="9">
        <f>'Consolidtaed Data'!$L3288-'Consolidtaed Data'!$K3288</f>
        <v>22</v>
      </c>
      <c r="N6707" s="9" t="str">
        <f>VLOOKUP('Consolidtaed Data'!$C3288,[1]Locations!$A:$O,2,0)</f>
        <v>Murrieta</v>
      </c>
      <c r="O6707" s="9" t="str">
        <f>VLOOKUP('Consolidtaed Data'!$D3288,'[1]Sales People'!$A:$B,2,0)</f>
        <v>Howard Gardner</v>
      </c>
      <c r="P6707" s="9" t="str">
        <f>VLOOKUP('Consolidtaed Data'!$E3288,[1]Customers!$A:$B,2,0)</f>
        <v>Christopher Hudson</v>
      </c>
      <c r="Q6707" s="11">
        <f>WEEKDAY('Consolidtaed Data'!$F3288)</f>
        <v>1</v>
      </c>
      <c r="R6707" s="9">
        <f>MONTH('Consolidtaed Data'!$F3288)</f>
        <v>8</v>
      </c>
      <c r="S6707" s="9" t="str">
        <f>TEXT(Table3[[#This Row],[Purchase Date]],"MMMM")</f>
        <v>May</v>
      </c>
      <c r="T6707" s="9">
        <f>YEAR('Consolidtaed Data'!$F3288)</f>
        <v>2020</v>
      </c>
    </row>
    <row r="6708" spans="1:20" x14ac:dyDescent="0.3">
      <c r="A6708" s="9" t="s">
        <v>7734</v>
      </c>
      <c r="B6708" s="9" t="s">
        <v>172</v>
      </c>
      <c r="C6708" s="9" t="s">
        <v>295</v>
      </c>
      <c r="D6708" s="9" t="s">
        <v>161</v>
      </c>
      <c r="E6708" s="9" t="s">
        <v>273</v>
      </c>
      <c r="F6708" s="12">
        <v>44341</v>
      </c>
      <c r="G6708" s="12" t="str">
        <f>VLOOKUP(Table3[[#This Row],[Product ID]],[1]Products!$A:$G,2,0)</f>
        <v>Product 4</v>
      </c>
      <c r="H6708" s="22">
        <v>2</v>
      </c>
      <c r="I6708" s="9">
        <f>VLOOKUP('Consolidtaed Data'!$B3306,[1]Products!$A:$G,4,0)</f>
        <v>1862</v>
      </c>
      <c r="J6708" s="9">
        <f>VLOOKUP('Consolidtaed Data'!$B3306,[1]Products!$A:$G,3,0)</f>
        <v>1173</v>
      </c>
      <c r="K6708" s="9">
        <f>'Consolidtaed Data'!$J3306*'Consolidtaed Data'!$H3306</f>
        <v>4101</v>
      </c>
      <c r="L6708" s="9">
        <f>'Consolidtaed Data'!$I3306*'Consolidtaed Data'!$H3306</f>
        <v>6723</v>
      </c>
      <c r="M6708" s="9">
        <f>'Consolidtaed Data'!$L3306-'Consolidtaed Data'!$K3306</f>
        <v>123</v>
      </c>
      <c r="N6708" s="9" t="str">
        <f>VLOOKUP('Consolidtaed Data'!$C3306,[1]Locations!$A:$O,2,0)</f>
        <v>Garden Grove</v>
      </c>
      <c r="O6708" s="9" t="str">
        <f>VLOOKUP('Consolidtaed Data'!$D3306,'[1]Sales People'!$A:$B,2,0)</f>
        <v>Ernest Wheeler</v>
      </c>
      <c r="P6708" s="9" t="str">
        <f>VLOOKUP('Consolidtaed Data'!$E3306,[1]Customers!$A:$B,2,0)</f>
        <v>Benjamin Ryan</v>
      </c>
      <c r="Q6708" s="11">
        <f>WEEKDAY('Consolidtaed Data'!$F3306)</f>
        <v>2</v>
      </c>
      <c r="R6708" s="9">
        <f>MONTH('Consolidtaed Data'!$F3306)</f>
        <v>8</v>
      </c>
      <c r="S6708" s="9" t="str">
        <f>TEXT(Table3[[#This Row],[Purchase Date]],"MMMM")</f>
        <v>May</v>
      </c>
      <c r="T6708" s="9">
        <f>YEAR('Consolidtaed Data'!$F3306)</f>
        <v>2020</v>
      </c>
    </row>
    <row r="6709" spans="1:20" x14ac:dyDescent="0.3">
      <c r="A6709" s="9" t="s">
        <v>7735</v>
      </c>
      <c r="B6709" s="9" t="s">
        <v>248</v>
      </c>
      <c r="C6709" s="9" t="s">
        <v>134</v>
      </c>
      <c r="D6709" s="9" t="s">
        <v>31</v>
      </c>
      <c r="E6709" s="9" t="s">
        <v>749</v>
      </c>
      <c r="F6709" s="12">
        <v>44341</v>
      </c>
      <c r="G6709" s="12" t="str">
        <f>VLOOKUP(Table3[[#This Row],[Product ID]],[1]Products!$A:$G,2,0)</f>
        <v>Product 97</v>
      </c>
      <c r="H6709" s="22">
        <v>1</v>
      </c>
      <c r="I6709" s="9">
        <f>VLOOKUP('Consolidtaed Data'!$B3671,[1]Products!$A:$G,4,0)</f>
        <v>1639</v>
      </c>
      <c r="J6709" s="9">
        <f>VLOOKUP('Consolidtaed Data'!$B3671,[1]Products!$A:$G,3,0)</f>
        <v>1295</v>
      </c>
      <c r="K6709" s="9">
        <f>'Consolidtaed Data'!$J3671*'Consolidtaed Data'!$H3671</f>
        <v>1220</v>
      </c>
      <c r="L6709" s="9">
        <f>'Consolidtaed Data'!$I3671*'Consolidtaed Data'!$H3671</f>
        <v>1671</v>
      </c>
      <c r="M6709" s="9">
        <f>'Consolidtaed Data'!$L3671-'Consolidtaed Data'!$K3671</f>
        <v>137</v>
      </c>
      <c r="N6709" s="9" t="str">
        <f>VLOOKUP('Consolidtaed Data'!$C3671,[1]Locations!$A:$O,2,0)</f>
        <v>Fairfield</v>
      </c>
      <c r="O6709" s="9" t="str">
        <f>VLOOKUP('Consolidtaed Data'!$D3671,'[1]Sales People'!$A:$B,2,0)</f>
        <v>Brian Hansen</v>
      </c>
      <c r="P6709" s="9" t="str">
        <f>VLOOKUP('Consolidtaed Data'!$E3671,[1]Customers!$A:$B,2,0)</f>
        <v>Aaron Moreno</v>
      </c>
      <c r="Q6709" s="11">
        <f>WEEKDAY('Consolidtaed Data'!$F3671)</f>
        <v>6</v>
      </c>
      <c r="R6709" s="9">
        <f>MONTH('Consolidtaed Data'!$F3671)</f>
        <v>9</v>
      </c>
      <c r="S6709" s="9" t="str">
        <f>TEXT(Table3[[#This Row],[Purchase Date]],"MMMM")</f>
        <v>May</v>
      </c>
      <c r="T6709" s="9">
        <f>YEAR('Consolidtaed Data'!$F3671)</f>
        <v>2020</v>
      </c>
    </row>
    <row r="6710" spans="1:20" x14ac:dyDescent="0.3">
      <c r="A6710" s="9" t="s">
        <v>7736</v>
      </c>
      <c r="B6710" s="9" t="s">
        <v>116</v>
      </c>
      <c r="C6710" s="9" t="s">
        <v>90</v>
      </c>
      <c r="D6710" s="9" t="s">
        <v>174</v>
      </c>
      <c r="E6710" s="9" t="s">
        <v>754</v>
      </c>
      <c r="F6710" s="12">
        <v>44342</v>
      </c>
      <c r="G6710" s="12" t="str">
        <f>VLOOKUP(Table3[[#This Row],[Product ID]],[1]Products!$A:$G,2,0)</f>
        <v>Product 55</v>
      </c>
      <c r="H6710" s="22">
        <v>2</v>
      </c>
      <c r="I6710" s="9">
        <f>VLOOKUP('Consolidtaed Data'!$B373,[1]Products!$A:$G,4,0)</f>
        <v>1582</v>
      </c>
      <c r="J6710" s="9">
        <f>VLOOKUP('Consolidtaed Data'!$B373,[1]Products!$A:$G,3,0)</f>
        <v>1234</v>
      </c>
      <c r="K6710" s="9">
        <f>'Consolidtaed Data'!$J373*'Consolidtaed Data'!$H373</f>
        <v>870</v>
      </c>
      <c r="L6710" s="9">
        <f>'Consolidtaed Data'!$I373*'Consolidtaed Data'!$H373</f>
        <v>1060</v>
      </c>
      <c r="M6710" s="9">
        <f>'Consolidtaed Data'!$L373-'Consolidtaed Data'!$K373</f>
        <v>1224</v>
      </c>
      <c r="N6710" s="9" t="str">
        <f>VLOOKUP('Consolidtaed Data'!$C373,[1]Locations!$A:$O,2,0)</f>
        <v>Carlsbad</v>
      </c>
      <c r="O6710" s="9" t="str">
        <f>VLOOKUP('Consolidtaed Data'!$D373,'[1]Sales People'!$A:$B,2,0)</f>
        <v>Howard Sims</v>
      </c>
      <c r="P6710" s="9" t="str">
        <f>VLOOKUP('Consolidtaed Data'!$E373,[1]Customers!$A:$B,2,0)</f>
        <v>Bruce Oliver</v>
      </c>
      <c r="Q6710" s="11">
        <f>WEEKDAY('Consolidtaed Data'!$F373)</f>
        <v>1</v>
      </c>
      <c r="R6710" s="9">
        <f>MONTH('Consolidtaed Data'!$F373)</f>
        <v>1</v>
      </c>
      <c r="S6710" s="9" t="str">
        <f>TEXT(Table3[[#This Row],[Purchase Date]],"MMMM")</f>
        <v>May</v>
      </c>
      <c r="T6710" s="9">
        <f>YEAR('Consolidtaed Data'!$F373)</f>
        <v>2020</v>
      </c>
    </row>
    <row r="6711" spans="1:20" x14ac:dyDescent="0.3">
      <c r="A6711" s="9" t="s">
        <v>7737</v>
      </c>
      <c r="B6711" s="9" t="s">
        <v>390</v>
      </c>
      <c r="C6711" s="9" t="s">
        <v>325</v>
      </c>
      <c r="D6711" s="9" t="s">
        <v>315</v>
      </c>
      <c r="E6711" s="9" t="s">
        <v>1545</v>
      </c>
      <c r="F6711" s="12">
        <v>44342</v>
      </c>
      <c r="G6711" s="12" t="str">
        <f>VLOOKUP(Table3[[#This Row],[Product ID]],[1]Products!$A:$G,2,0)</f>
        <v>Product 48</v>
      </c>
      <c r="H6711" s="22">
        <v>1</v>
      </c>
      <c r="I6711" s="9">
        <f>VLOOKUP('Consolidtaed Data'!$B732,[1]Products!$A:$G,4,0)</f>
        <v>1967</v>
      </c>
      <c r="J6711" s="9">
        <f>VLOOKUP('Consolidtaed Data'!$B732,[1]Products!$A:$G,3,0)</f>
        <v>1397</v>
      </c>
      <c r="K6711" s="9">
        <f>'Consolidtaed Data'!$J732*'Consolidtaed Data'!$H732</f>
        <v>171</v>
      </c>
      <c r="L6711" s="9">
        <f>'Consolidtaed Data'!$I732*'Consolidtaed Data'!$H732</f>
        <v>217</v>
      </c>
      <c r="M6711" s="9">
        <f>'Consolidtaed Data'!$L732-'Consolidtaed Data'!$K732</f>
        <v>1140</v>
      </c>
      <c r="N6711" s="9" t="str">
        <f>VLOOKUP('Consolidtaed Data'!$C732,[1]Locations!$A:$O,2,0)</f>
        <v>Stockton</v>
      </c>
      <c r="O6711" s="9" t="str">
        <f>VLOOKUP('Consolidtaed Data'!$D732,'[1]Sales People'!$A:$B,2,0)</f>
        <v>Kenneth Fields</v>
      </c>
      <c r="P6711" s="9" t="str">
        <f>VLOOKUP('Consolidtaed Data'!$E732,[1]Customers!$A:$B,2,0)</f>
        <v>Nicholas Hernandez</v>
      </c>
      <c r="Q6711" s="11">
        <f>WEEKDAY('Consolidtaed Data'!$F732)</f>
        <v>5</v>
      </c>
      <c r="R6711" s="9">
        <f>MONTH('Consolidtaed Data'!$F732)</f>
        <v>2</v>
      </c>
      <c r="S6711" s="9" t="str">
        <f>TEXT(Table3[[#This Row],[Purchase Date]],"MMMM")</f>
        <v>May</v>
      </c>
      <c r="T6711" s="9">
        <f>YEAR('Consolidtaed Data'!$F732)</f>
        <v>2020</v>
      </c>
    </row>
    <row r="6712" spans="1:20" x14ac:dyDescent="0.3">
      <c r="A6712" s="9" t="s">
        <v>7738</v>
      </c>
      <c r="B6712" s="9" t="s">
        <v>7</v>
      </c>
      <c r="C6712" s="9" t="s">
        <v>289</v>
      </c>
      <c r="D6712" s="9" t="s">
        <v>9</v>
      </c>
      <c r="E6712" s="9" t="s">
        <v>1463</v>
      </c>
      <c r="F6712" s="12">
        <v>44342</v>
      </c>
      <c r="G6712" s="12" t="str">
        <f>VLOOKUP(Table3[[#This Row],[Product ID]],[1]Products!$A:$G,2,0)</f>
        <v>Product 77</v>
      </c>
      <c r="H6712" s="22">
        <v>1</v>
      </c>
      <c r="I6712" s="9">
        <f>VLOOKUP('Consolidtaed Data'!$B1471,[1]Products!$A:$G,4,0)</f>
        <v>1812</v>
      </c>
      <c r="J6712" s="9">
        <f>VLOOKUP('Consolidtaed Data'!$B1471,[1]Products!$A:$G,3,0)</f>
        <v>1305</v>
      </c>
      <c r="K6712" s="9">
        <f>'Consolidtaed Data'!$J1471*'Consolidtaed Data'!$H1471</f>
        <v>648</v>
      </c>
      <c r="L6712" s="9">
        <f>'Consolidtaed Data'!$I1471*'Consolidtaed Data'!$H1471</f>
        <v>771</v>
      </c>
      <c r="M6712" s="9">
        <f>'Consolidtaed Data'!$L1471-'Consolidtaed Data'!$K1471</f>
        <v>492</v>
      </c>
      <c r="N6712" s="9" t="str">
        <f>VLOOKUP('Consolidtaed Data'!$C1471,[1]Locations!$A:$O,2,0)</f>
        <v>Inglewood</v>
      </c>
      <c r="O6712" s="9" t="str">
        <f>VLOOKUP('Consolidtaed Data'!$D1471,'[1]Sales People'!$A:$B,2,0)</f>
        <v>Joe Sims</v>
      </c>
      <c r="P6712" s="9" t="str">
        <f>VLOOKUP('Consolidtaed Data'!$E1471,[1]Customers!$A:$B,2,0)</f>
        <v>Terry Watson</v>
      </c>
      <c r="Q6712" s="11">
        <f>WEEKDAY('Consolidtaed Data'!$F1471)</f>
        <v>7</v>
      </c>
      <c r="R6712" s="9">
        <f>MONTH('Consolidtaed Data'!$F1471)</f>
        <v>4</v>
      </c>
      <c r="S6712" s="9" t="str">
        <f>TEXT(Table3[[#This Row],[Purchase Date]],"MMMM")</f>
        <v>May</v>
      </c>
      <c r="T6712" s="9">
        <f>YEAR('Consolidtaed Data'!$F1471)</f>
        <v>2020</v>
      </c>
    </row>
    <row r="6713" spans="1:20" x14ac:dyDescent="0.3">
      <c r="A6713" s="9" t="s">
        <v>7739</v>
      </c>
      <c r="B6713" s="9" t="s">
        <v>185</v>
      </c>
      <c r="C6713" s="9" t="s">
        <v>420</v>
      </c>
      <c r="D6713" s="9" t="s">
        <v>26</v>
      </c>
      <c r="E6713" s="9" t="s">
        <v>1794</v>
      </c>
      <c r="F6713" s="12">
        <v>44342</v>
      </c>
      <c r="G6713" s="12" t="str">
        <f>VLOOKUP(Table3[[#This Row],[Product ID]],[1]Products!$A:$G,2,0)</f>
        <v>Product 65</v>
      </c>
      <c r="H6713" s="22">
        <v>1</v>
      </c>
      <c r="I6713" s="9">
        <f>VLOOKUP('Consolidtaed Data'!$B1495,[1]Products!$A:$G,4,0)</f>
        <v>1500</v>
      </c>
      <c r="J6713" s="9">
        <f>VLOOKUP('Consolidtaed Data'!$B1495,[1]Products!$A:$G,3,0)</f>
        <v>900</v>
      </c>
      <c r="K6713" s="9">
        <f>'Consolidtaed Data'!$J1495*'Consolidtaed Data'!$H1495</f>
        <v>984</v>
      </c>
      <c r="L6713" s="9">
        <f>'Consolidtaed Data'!$I1495*'Consolidtaed Data'!$H1495</f>
        <v>1367</v>
      </c>
      <c r="M6713" s="9">
        <f>'Consolidtaed Data'!$L1495-'Consolidtaed Data'!$K1495</f>
        <v>345</v>
      </c>
      <c r="N6713" s="9" t="str">
        <f>VLOOKUP('Consolidtaed Data'!$C1495,[1]Locations!$A:$O,2,0)</f>
        <v>Irvine</v>
      </c>
      <c r="O6713" s="9" t="str">
        <f>VLOOKUP('Consolidtaed Data'!$D1495,'[1]Sales People'!$A:$B,2,0)</f>
        <v>Andrew Bowman</v>
      </c>
      <c r="P6713" s="9" t="str">
        <f>VLOOKUP('Consolidtaed Data'!$E1495,[1]Customers!$A:$B,2,0)</f>
        <v>Joshua Garza</v>
      </c>
      <c r="Q6713" s="11">
        <f>WEEKDAY('Consolidtaed Data'!$F1495)</f>
        <v>2</v>
      </c>
      <c r="R6713" s="9">
        <f>MONTH('Consolidtaed Data'!$F1495)</f>
        <v>4</v>
      </c>
      <c r="S6713" s="9" t="str">
        <f>TEXT(Table3[[#This Row],[Purchase Date]],"MMMM")</f>
        <v>May</v>
      </c>
      <c r="T6713" s="9">
        <f>YEAR('Consolidtaed Data'!$F1495)</f>
        <v>2020</v>
      </c>
    </row>
    <row r="6714" spans="1:20" x14ac:dyDescent="0.3">
      <c r="A6714" s="9" t="s">
        <v>7740</v>
      </c>
      <c r="B6714" s="9" t="s">
        <v>7</v>
      </c>
      <c r="C6714" s="9" t="s">
        <v>245</v>
      </c>
      <c r="D6714" s="9" t="s">
        <v>315</v>
      </c>
      <c r="E6714" s="9" t="s">
        <v>1720</v>
      </c>
      <c r="F6714" s="12">
        <v>44342</v>
      </c>
      <c r="G6714" s="12" t="str">
        <f>VLOOKUP(Table3[[#This Row],[Product ID]],[1]Products!$A:$G,2,0)</f>
        <v>Product 77</v>
      </c>
      <c r="H6714" s="22">
        <v>1</v>
      </c>
      <c r="I6714" s="9">
        <f>VLOOKUP('Consolidtaed Data'!$B2742,[1]Products!$A:$G,4,0)</f>
        <v>684</v>
      </c>
      <c r="J6714" s="9">
        <f>VLOOKUP('Consolidtaed Data'!$B2742,[1]Products!$A:$G,3,0)</f>
        <v>561</v>
      </c>
      <c r="K6714" s="9">
        <f>'Consolidtaed Data'!$J2742*'Consolidtaed Data'!$H2742</f>
        <v>1230</v>
      </c>
      <c r="L6714" s="9">
        <f>'Consolidtaed Data'!$I2742*'Consolidtaed Data'!$H2742</f>
        <v>1783</v>
      </c>
      <c r="M6714" s="9">
        <f>'Consolidtaed Data'!$L2742-'Consolidtaed Data'!$K2742</f>
        <v>48</v>
      </c>
      <c r="N6714" s="9" t="str">
        <f>VLOOKUP('Consolidtaed Data'!$C2742,[1]Locations!$A:$O,2,0)</f>
        <v>Antioch</v>
      </c>
      <c r="O6714" s="9" t="str">
        <f>VLOOKUP('Consolidtaed Data'!$D2742,'[1]Sales People'!$A:$B,2,0)</f>
        <v>Brian Hansen</v>
      </c>
      <c r="P6714" s="9" t="str">
        <f>VLOOKUP('Consolidtaed Data'!$E2742,[1]Customers!$A:$B,2,0)</f>
        <v>Joseph Walker</v>
      </c>
      <c r="Q6714" s="11">
        <f>WEEKDAY('Consolidtaed Data'!$F2742)</f>
        <v>1</v>
      </c>
      <c r="R6714" s="9">
        <f>MONTH('Consolidtaed Data'!$F2742)</f>
        <v>7</v>
      </c>
      <c r="S6714" s="9" t="str">
        <f>TEXT(Table3[[#This Row],[Purchase Date]],"MMMM")</f>
        <v>May</v>
      </c>
      <c r="T6714" s="9">
        <f>YEAR('Consolidtaed Data'!$F2742)</f>
        <v>2020</v>
      </c>
    </row>
    <row r="6715" spans="1:20" x14ac:dyDescent="0.3">
      <c r="A6715" s="9" t="s">
        <v>7741</v>
      </c>
      <c r="B6715" s="9" t="s">
        <v>76</v>
      </c>
      <c r="C6715" s="9" t="s">
        <v>178</v>
      </c>
      <c r="D6715" s="9" t="s">
        <v>402</v>
      </c>
      <c r="E6715" s="9" t="s">
        <v>1087</v>
      </c>
      <c r="F6715" s="12">
        <v>44342</v>
      </c>
      <c r="G6715" s="12" t="str">
        <f>VLOOKUP(Table3[[#This Row],[Product ID]],[1]Products!$A:$G,2,0)</f>
        <v>Product 19</v>
      </c>
      <c r="H6715" s="22">
        <v>1</v>
      </c>
      <c r="I6715" s="9">
        <f>VLOOKUP('Consolidtaed Data'!$B2976,[1]Products!$A:$G,4,0)</f>
        <v>1077</v>
      </c>
      <c r="J6715" s="9">
        <f>VLOOKUP('Consolidtaed Data'!$B2976,[1]Products!$A:$G,3,0)</f>
        <v>732</v>
      </c>
      <c r="K6715" s="9">
        <f>'Consolidtaed Data'!$J2976*'Consolidtaed Data'!$H2976</f>
        <v>900</v>
      </c>
      <c r="L6715" s="9">
        <f>'Consolidtaed Data'!$I2976*'Consolidtaed Data'!$H2976</f>
        <v>1500</v>
      </c>
      <c r="M6715" s="9">
        <f>'Consolidtaed Data'!$L2976-'Consolidtaed Data'!$K2976</f>
        <v>144</v>
      </c>
      <c r="N6715" s="9" t="str">
        <f>VLOOKUP('Consolidtaed Data'!$C2976,[1]Locations!$A:$O,2,0)</f>
        <v>Fremont</v>
      </c>
      <c r="O6715" s="9" t="str">
        <f>VLOOKUP('Consolidtaed Data'!$D2976,'[1]Sales People'!$A:$B,2,0)</f>
        <v>John Reyes</v>
      </c>
      <c r="P6715" s="9" t="str">
        <f>VLOOKUP('Consolidtaed Data'!$E2976,[1]Customers!$A:$B,2,0)</f>
        <v>Louis Ellis</v>
      </c>
      <c r="Q6715" s="11">
        <f>WEEKDAY('Consolidtaed Data'!$F2976)</f>
        <v>4</v>
      </c>
      <c r="R6715" s="9">
        <f>MONTH('Consolidtaed Data'!$F2976)</f>
        <v>8</v>
      </c>
      <c r="S6715" s="9" t="str">
        <f>TEXT(Table3[[#This Row],[Purchase Date]],"MMMM")</f>
        <v>May</v>
      </c>
      <c r="T6715" s="9">
        <f>YEAR('Consolidtaed Data'!$F2976)</f>
        <v>2020</v>
      </c>
    </row>
    <row r="6716" spans="1:20" x14ac:dyDescent="0.3">
      <c r="A6716" s="9" t="s">
        <v>7742</v>
      </c>
      <c r="B6716" s="9" t="s">
        <v>411</v>
      </c>
      <c r="C6716" s="9" t="s">
        <v>108</v>
      </c>
      <c r="D6716" s="9" t="s">
        <v>174</v>
      </c>
      <c r="E6716" s="9" t="s">
        <v>1165</v>
      </c>
      <c r="F6716" s="12">
        <v>44342</v>
      </c>
      <c r="G6716" s="12" t="str">
        <f>VLOOKUP(Table3[[#This Row],[Product ID]],[1]Products!$A:$G,2,0)</f>
        <v>Product 27</v>
      </c>
      <c r="H6716" s="22">
        <v>1</v>
      </c>
      <c r="I6716" s="9">
        <f>VLOOKUP('Consolidtaed Data'!$B3019,[1]Products!$A:$G,4,0)</f>
        <v>1743</v>
      </c>
      <c r="J6716" s="9">
        <f>VLOOKUP('Consolidtaed Data'!$B3019,[1]Products!$A:$G,3,0)</f>
        <v>872</v>
      </c>
      <c r="K6716" s="9">
        <f>'Consolidtaed Data'!$J3019*'Consolidtaed Data'!$H3019</f>
        <v>387</v>
      </c>
      <c r="L6716" s="9">
        <f>'Consolidtaed Data'!$I3019*'Consolidtaed Data'!$H3019</f>
        <v>667</v>
      </c>
      <c r="M6716" s="9">
        <f>'Consolidtaed Data'!$L3019-'Consolidtaed Data'!$K3019</f>
        <v>290</v>
      </c>
      <c r="N6716" s="9" t="str">
        <f>VLOOKUP('Consolidtaed Data'!$C3019,[1]Locations!$A:$O,2,0)</f>
        <v>Roseville</v>
      </c>
      <c r="O6716" s="9" t="str">
        <f>VLOOKUP('Consolidtaed Data'!$D3019,'[1]Sales People'!$A:$B,2,0)</f>
        <v>Andrew Bowman</v>
      </c>
      <c r="P6716" s="9" t="str">
        <f>VLOOKUP('Consolidtaed Data'!$E3019,[1]Customers!$A:$B,2,0)</f>
        <v>Shawn Torres</v>
      </c>
      <c r="Q6716" s="11">
        <f>WEEKDAY('Consolidtaed Data'!$F3019)</f>
        <v>1</v>
      </c>
      <c r="R6716" s="9">
        <f>MONTH('Consolidtaed Data'!$F3019)</f>
        <v>8</v>
      </c>
      <c r="S6716" s="9" t="str">
        <f>TEXT(Table3[[#This Row],[Purchase Date]],"MMMM")</f>
        <v>May</v>
      </c>
      <c r="T6716" s="9">
        <f>YEAR('Consolidtaed Data'!$F3019)</f>
        <v>2020</v>
      </c>
    </row>
    <row r="6717" spans="1:20" x14ac:dyDescent="0.3">
      <c r="A6717" s="9" t="s">
        <v>7743</v>
      </c>
      <c r="B6717" s="9" t="s">
        <v>266</v>
      </c>
      <c r="C6717" s="9" t="s">
        <v>394</v>
      </c>
      <c r="D6717" s="9" t="s">
        <v>100</v>
      </c>
      <c r="E6717" s="9" t="s">
        <v>960</v>
      </c>
      <c r="F6717" s="12">
        <v>44342</v>
      </c>
      <c r="G6717" s="12" t="str">
        <f>VLOOKUP(Table3[[#This Row],[Product ID]],[1]Products!$A:$G,2,0)</f>
        <v>Product 92</v>
      </c>
      <c r="H6717" s="22">
        <v>1</v>
      </c>
      <c r="I6717" s="9">
        <f>VLOOKUP('Consolidtaed Data'!$B3062,[1]Products!$A:$G,4,0)</f>
        <v>1500</v>
      </c>
      <c r="J6717" s="9">
        <f>VLOOKUP('Consolidtaed Data'!$B3062,[1]Products!$A:$G,3,0)</f>
        <v>900</v>
      </c>
      <c r="K6717" s="9">
        <f>'Consolidtaed Data'!$J3062*'Consolidtaed Data'!$H3062</f>
        <v>308</v>
      </c>
      <c r="L6717" s="9">
        <f>'Consolidtaed Data'!$I3062*'Consolidtaed Data'!$H3062</f>
        <v>406</v>
      </c>
      <c r="M6717" s="9">
        <f>'Consolidtaed Data'!$L3062-'Consolidtaed Data'!$K3062</f>
        <v>3496</v>
      </c>
      <c r="N6717" s="9" t="str">
        <f>VLOOKUP('Consolidtaed Data'!$C3062,[1]Locations!$A:$O,2,0)</f>
        <v>Anaheim</v>
      </c>
      <c r="O6717" s="9" t="str">
        <f>VLOOKUP('Consolidtaed Data'!$D3062,'[1]Sales People'!$A:$B,2,0)</f>
        <v>Clarence Fox</v>
      </c>
      <c r="P6717" s="9" t="str">
        <f>VLOOKUP('Consolidtaed Data'!$E3062,[1]Customers!$A:$B,2,0)</f>
        <v>Jason Ross</v>
      </c>
      <c r="Q6717" s="11">
        <f>WEEKDAY('Consolidtaed Data'!$F3062)</f>
        <v>4</v>
      </c>
      <c r="R6717" s="9">
        <f>MONTH('Consolidtaed Data'!$F3062)</f>
        <v>8</v>
      </c>
      <c r="S6717" s="9" t="str">
        <f>TEXT(Table3[[#This Row],[Purchase Date]],"MMMM")</f>
        <v>May</v>
      </c>
      <c r="T6717" s="9">
        <f>YEAR('Consolidtaed Data'!$F3062)</f>
        <v>2020</v>
      </c>
    </row>
    <row r="6718" spans="1:20" x14ac:dyDescent="0.3">
      <c r="A6718" s="9" t="s">
        <v>7744</v>
      </c>
      <c r="B6718" s="9" t="s">
        <v>62</v>
      </c>
      <c r="C6718" s="9" t="s">
        <v>319</v>
      </c>
      <c r="D6718" s="9" t="s">
        <v>17</v>
      </c>
      <c r="E6718" s="9" t="s">
        <v>320</v>
      </c>
      <c r="F6718" s="12">
        <v>44343</v>
      </c>
      <c r="G6718" s="12" t="str">
        <f>VLOOKUP(Table3[[#This Row],[Product ID]],[1]Products!$A:$G,2,0)</f>
        <v>Product 17</v>
      </c>
      <c r="H6718" s="22">
        <v>3</v>
      </c>
      <c r="I6718" s="9">
        <f>VLOOKUP('Consolidtaed Data'!$B67,[1]Products!$A:$G,4,0)</f>
        <v>603</v>
      </c>
      <c r="J6718" s="9">
        <f>VLOOKUP('Consolidtaed Data'!$B67,[1]Products!$A:$G,3,0)</f>
        <v>416</v>
      </c>
      <c r="K6718" s="9">
        <f>'Consolidtaed Data'!$J67*'Consolidtaed Data'!$H67</f>
        <v>589</v>
      </c>
      <c r="L6718" s="9">
        <f>'Consolidtaed Data'!$I67*'Consolidtaed Data'!$H67</f>
        <v>1052</v>
      </c>
      <c r="M6718" s="9">
        <f>'Consolidtaed Data'!$L67-'Consolidtaed Data'!$K67</f>
        <v>408</v>
      </c>
      <c r="N6718" s="9" t="str">
        <f>VLOOKUP('Consolidtaed Data'!$C67,[1]Locations!$A:$O,2,0)</f>
        <v>Bakersfield</v>
      </c>
      <c r="O6718" s="9" t="str">
        <f>VLOOKUP('Consolidtaed Data'!$D67,'[1]Sales People'!$A:$B,2,0)</f>
        <v>Larry Castillo</v>
      </c>
      <c r="P6718" s="9" t="str">
        <f>VLOOKUP('Consolidtaed Data'!$E67,[1]Customers!$A:$B,2,0)</f>
        <v>Carlos Kim</v>
      </c>
      <c r="Q6718" s="11">
        <f>WEEKDAY('Consolidtaed Data'!$F67)</f>
        <v>1</v>
      </c>
      <c r="R6718" s="9">
        <f>MONTH('Consolidtaed Data'!$F67)</f>
        <v>1</v>
      </c>
      <c r="S6718" s="9" t="str">
        <f>TEXT(Table3[[#This Row],[Purchase Date]],"MMMM")</f>
        <v>May</v>
      </c>
      <c r="T6718" s="9">
        <f>YEAR('Consolidtaed Data'!$F67)</f>
        <v>2020</v>
      </c>
    </row>
    <row r="6719" spans="1:20" x14ac:dyDescent="0.3">
      <c r="A6719" s="9" t="s">
        <v>7745</v>
      </c>
      <c r="B6719" s="9" t="s">
        <v>85</v>
      </c>
      <c r="C6719" s="9" t="s">
        <v>289</v>
      </c>
      <c r="D6719" s="9" t="s">
        <v>174</v>
      </c>
      <c r="E6719" s="9" t="s">
        <v>285</v>
      </c>
      <c r="F6719" s="12">
        <v>44343</v>
      </c>
      <c r="G6719" s="12" t="str">
        <f>VLOOKUP(Table3[[#This Row],[Product ID]],[1]Products!$A:$G,2,0)</f>
        <v>Product 93</v>
      </c>
      <c r="H6719" s="22">
        <v>4</v>
      </c>
      <c r="I6719" s="9">
        <f>VLOOKUP('Consolidtaed Data'!$B1478,[1]Products!$A:$G,4,0)</f>
        <v>35</v>
      </c>
      <c r="J6719" s="9">
        <f>VLOOKUP('Consolidtaed Data'!$B1478,[1]Products!$A:$G,3,0)</f>
        <v>22</v>
      </c>
      <c r="K6719" s="9">
        <f>'Consolidtaed Data'!$J1478*'Consolidtaed Data'!$H1478</f>
        <v>683</v>
      </c>
      <c r="L6719" s="9">
        <f>'Consolidtaed Data'!$I1478*'Consolidtaed Data'!$H1478</f>
        <v>1178</v>
      </c>
      <c r="M6719" s="9">
        <f>'Consolidtaed Data'!$L1478-'Consolidtaed Data'!$K1478</f>
        <v>827</v>
      </c>
      <c r="N6719" s="9" t="str">
        <f>VLOOKUP('Consolidtaed Data'!$C1478,[1]Locations!$A:$O,2,0)</f>
        <v>Pasadena</v>
      </c>
      <c r="O6719" s="9" t="str">
        <f>VLOOKUP('Consolidtaed Data'!$D1478,'[1]Sales People'!$A:$B,2,0)</f>
        <v>Eugene Holmes</v>
      </c>
      <c r="P6719" s="9" t="str">
        <f>VLOOKUP('Consolidtaed Data'!$E1478,[1]Customers!$A:$B,2,0)</f>
        <v>Adam Alexander</v>
      </c>
      <c r="Q6719" s="11">
        <f>WEEKDAY('Consolidtaed Data'!$F1478)</f>
        <v>1</v>
      </c>
      <c r="R6719" s="9">
        <f>MONTH('Consolidtaed Data'!$F1478)</f>
        <v>4</v>
      </c>
      <c r="S6719" s="9" t="str">
        <f>TEXT(Table3[[#This Row],[Purchase Date]],"MMMM")</f>
        <v>May</v>
      </c>
      <c r="T6719" s="9">
        <f>YEAR('Consolidtaed Data'!$F1478)</f>
        <v>2020</v>
      </c>
    </row>
    <row r="6720" spans="1:20" x14ac:dyDescent="0.3">
      <c r="A6720" s="9" t="s">
        <v>7746</v>
      </c>
      <c r="B6720" s="9" t="s">
        <v>119</v>
      </c>
      <c r="C6720" s="9" t="s">
        <v>421</v>
      </c>
      <c r="D6720" s="9" t="s">
        <v>13</v>
      </c>
      <c r="E6720" s="9" t="s">
        <v>651</v>
      </c>
      <c r="F6720" s="12">
        <v>44343</v>
      </c>
      <c r="G6720" s="12" t="str">
        <f>VLOOKUP(Table3[[#This Row],[Product ID]],[1]Products!$A:$G,2,0)</f>
        <v>Product 67</v>
      </c>
      <c r="H6720" s="22">
        <v>3</v>
      </c>
      <c r="I6720" s="9">
        <f>VLOOKUP('Consolidtaed Data'!$B1703,[1]Products!$A:$G,4,0)</f>
        <v>356</v>
      </c>
      <c r="J6720" s="9">
        <f>VLOOKUP('Consolidtaed Data'!$B1703,[1]Products!$A:$G,3,0)</f>
        <v>292</v>
      </c>
      <c r="K6720" s="9">
        <f>'Consolidtaed Data'!$J1703*'Consolidtaed Data'!$H1703</f>
        <v>807</v>
      </c>
      <c r="L6720" s="9">
        <f>'Consolidtaed Data'!$I1703*'Consolidtaed Data'!$H1703</f>
        <v>1467</v>
      </c>
      <c r="M6720" s="9">
        <f>'Consolidtaed Data'!$L1703-'Consolidtaed Data'!$K1703</f>
        <v>736</v>
      </c>
      <c r="N6720" s="9" t="str">
        <f>VLOOKUP('Consolidtaed Data'!$C1703,[1]Locations!$A:$O,2,0)</f>
        <v>Long Beach</v>
      </c>
      <c r="O6720" s="9" t="str">
        <f>VLOOKUP('Consolidtaed Data'!$D1703,'[1]Sales People'!$A:$B,2,0)</f>
        <v>Ryan Butler</v>
      </c>
      <c r="P6720" s="9" t="str">
        <f>VLOOKUP('Consolidtaed Data'!$E1703,[1]Customers!$A:$B,2,0)</f>
        <v>Eric Bradley</v>
      </c>
      <c r="Q6720" s="11">
        <f>WEEKDAY('Consolidtaed Data'!$F1703)</f>
        <v>2</v>
      </c>
      <c r="R6720" s="9">
        <f>MONTH('Consolidtaed Data'!$F1703)</f>
        <v>5</v>
      </c>
      <c r="S6720" s="9" t="str">
        <f>TEXT(Table3[[#This Row],[Purchase Date]],"MMMM")</f>
        <v>May</v>
      </c>
      <c r="T6720" s="9">
        <f>YEAR('Consolidtaed Data'!$F1703)</f>
        <v>2020</v>
      </c>
    </row>
    <row r="6721" spans="1:20" x14ac:dyDescent="0.3">
      <c r="A6721" s="9" t="s">
        <v>7747</v>
      </c>
      <c r="B6721" s="9" t="s">
        <v>390</v>
      </c>
      <c r="C6721" s="9" t="s">
        <v>405</v>
      </c>
      <c r="D6721" s="9" t="s">
        <v>91</v>
      </c>
      <c r="E6721" s="9" t="s">
        <v>383</v>
      </c>
      <c r="F6721" s="12">
        <v>44343</v>
      </c>
      <c r="G6721" s="12" t="str">
        <f>VLOOKUP(Table3[[#This Row],[Product ID]],[1]Products!$A:$G,2,0)</f>
        <v>Product 48</v>
      </c>
      <c r="H6721" s="22">
        <v>3</v>
      </c>
      <c r="I6721" s="9">
        <f>VLOOKUP('Consolidtaed Data'!$B3007,[1]Products!$A:$G,4,0)</f>
        <v>400</v>
      </c>
      <c r="J6721" s="9">
        <f>VLOOKUP('Consolidtaed Data'!$B3007,[1]Products!$A:$G,3,0)</f>
        <v>208</v>
      </c>
      <c r="K6721" s="9">
        <f>'Consolidtaed Data'!$J3007*'Consolidtaed Data'!$H3007</f>
        <v>88</v>
      </c>
      <c r="L6721" s="9">
        <f>'Consolidtaed Data'!$I3007*'Consolidtaed Data'!$H3007</f>
        <v>140</v>
      </c>
      <c r="M6721" s="9">
        <f>'Consolidtaed Data'!$L3007-'Consolidtaed Data'!$K3007</f>
        <v>1014</v>
      </c>
      <c r="N6721" s="9" t="str">
        <f>VLOOKUP('Consolidtaed Data'!$C3007,[1]Locations!$A:$O,2,0)</f>
        <v>Vista</v>
      </c>
      <c r="O6721" s="9" t="str">
        <f>VLOOKUP('Consolidtaed Data'!$D3007,'[1]Sales People'!$A:$B,2,0)</f>
        <v>Arthur Mccoy</v>
      </c>
      <c r="P6721" s="9" t="str">
        <f>VLOOKUP('Consolidtaed Data'!$E3007,[1]Customers!$A:$B,2,0)</f>
        <v>Matthew Fernandez</v>
      </c>
      <c r="Q6721" s="11">
        <f>WEEKDAY('Consolidtaed Data'!$F3007)</f>
        <v>7</v>
      </c>
      <c r="R6721" s="9">
        <f>MONTH('Consolidtaed Data'!$F3007)</f>
        <v>8</v>
      </c>
      <c r="S6721" s="9" t="str">
        <f>TEXT(Table3[[#This Row],[Purchase Date]],"MMMM")</f>
        <v>May</v>
      </c>
      <c r="T6721" s="9">
        <f>YEAR('Consolidtaed Data'!$F3007)</f>
        <v>2020</v>
      </c>
    </row>
    <row r="6722" spans="1:20" x14ac:dyDescent="0.3">
      <c r="A6722" s="9" t="s">
        <v>7748</v>
      </c>
      <c r="B6722" s="9" t="s">
        <v>248</v>
      </c>
      <c r="C6722" s="9" t="s">
        <v>331</v>
      </c>
      <c r="D6722" s="9" t="s">
        <v>143</v>
      </c>
      <c r="E6722" s="9" t="s">
        <v>1265</v>
      </c>
      <c r="F6722" s="12">
        <v>44343</v>
      </c>
      <c r="G6722" s="12" t="str">
        <f>VLOOKUP(Table3[[#This Row],[Product ID]],[1]Products!$A:$G,2,0)</f>
        <v>Product 97</v>
      </c>
      <c r="H6722" s="22">
        <v>3</v>
      </c>
      <c r="I6722" s="9">
        <f>VLOOKUP('Consolidtaed Data'!$B3435,[1]Products!$A:$G,4,0)</f>
        <v>530</v>
      </c>
      <c r="J6722" s="9">
        <f>VLOOKUP('Consolidtaed Data'!$B3435,[1]Products!$A:$G,3,0)</f>
        <v>424</v>
      </c>
      <c r="K6722" s="9">
        <f>'Consolidtaed Data'!$J3435*'Consolidtaed Data'!$H3435</f>
        <v>409</v>
      </c>
      <c r="L6722" s="9">
        <f>'Consolidtaed Data'!$I3435*'Consolidtaed Data'!$H3435</f>
        <v>817</v>
      </c>
      <c r="M6722" s="9">
        <f>'Consolidtaed Data'!$L3435-'Consolidtaed Data'!$K3435</f>
        <v>736</v>
      </c>
      <c r="N6722" s="9" t="str">
        <f>VLOOKUP('Consolidtaed Data'!$C3435,[1]Locations!$A:$O,2,0)</f>
        <v>Burbank</v>
      </c>
      <c r="O6722" s="9" t="str">
        <f>VLOOKUP('Consolidtaed Data'!$D3435,'[1]Sales People'!$A:$B,2,0)</f>
        <v>Joshua Cook</v>
      </c>
      <c r="P6722" s="9" t="str">
        <f>VLOOKUP('Consolidtaed Data'!$E3435,[1]Customers!$A:$B,2,0)</f>
        <v>Jose Ellis</v>
      </c>
      <c r="Q6722" s="11">
        <f>WEEKDAY('Consolidtaed Data'!$F3435)</f>
        <v>3</v>
      </c>
      <c r="R6722" s="9">
        <f>MONTH('Consolidtaed Data'!$F3435)</f>
        <v>9</v>
      </c>
      <c r="S6722" s="9" t="str">
        <f>TEXT(Table3[[#This Row],[Purchase Date]],"MMMM")</f>
        <v>May</v>
      </c>
      <c r="T6722" s="9">
        <f>YEAR('Consolidtaed Data'!$F3435)</f>
        <v>2020</v>
      </c>
    </row>
    <row r="6723" spans="1:20" x14ac:dyDescent="0.3">
      <c r="A6723" s="9" t="s">
        <v>7749</v>
      </c>
      <c r="B6723" s="9" t="s">
        <v>301</v>
      </c>
      <c r="C6723" s="9" t="s">
        <v>249</v>
      </c>
      <c r="D6723" s="9" t="s">
        <v>56</v>
      </c>
      <c r="E6723" s="9" t="s">
        <v>2245</v>
      </c>
      <c r="F6723" s="12">
        <v>44343</v>
      </c>
      <c r="G6723" s="12" t="str">
        <f>VLOOKUP(Table3[[#This Row],[Product ID]],[1]Products!$A:$G,2,0)</f>
        <v>Product 57</v>
      </c>
      <c r="H6723" s="22">
        <v>2</v>
      </c>
      <c r="I6723" s="9">
        <f>VLOOKUP('Consolidtaed Data'!$B3447,[1]Products!$A:$G,4,0)</f>
        <v>1414</v>
      </c>
      <c r="J6723" s="9">
        <f>VLOOKUP('Consolidtaed Data'!$B3447,[1]Products!$A:$G,3,0)</f>
        <v>962</v>
      </c>
      <c r="K6723" s="9">
        <f>'Consolidtaed Data'!$J3447*'Consolidtaed Data'!$H3447</f>
        <v>294</v>
      </c>
      <c r="L6723" s="9">
        <f>'Consolidtaed Data'!$I3447*'Consolidtaed Data'!$H3447</f>
        <v>368</v>
      </c>
      <c r="M6723" s="9">
        <f>'Consolidtaed Data'!$L3447-'Consolidtaed Data'!$K3447</f>
        <v>1674</v>
      </c>
      <c r="N6723" s="9" t="str">
        <f>VLOOKUP('Consolidtaed Data'!$C3447,[1]Locations!$A:$O,2,0)</f>
        <v>Elk Grove</v>
      </c>
      <c r="O6723" s="9" t="str">
        <f>VLOOKUP('Consolidtaed Data'!$D3447,'[1]Sales People'!$A:$B,2,0)</f>
        <v>Ryan Welch</v>
      </c>
      <c r="P6723" s="9" t="str">
        <f>VLOOKUP('Consolidtaed Data'!$E3447,[1]Customers!$A:$B,2,0)</f>
        <v>Joseph Lawson</v>
      </c>
      <c r="Q6723" s="11">
        <f>WEEKDAY('Consolidtaed Data'!$F3447)</f>
        <v>4</v>
      </c>
      <c r="R6723" s="9">
        <f>MONTH('Consolidtaed Data'!$F3447)</f>
        <v>9</v>
      </c>
      <c r="S6723" s="9" t="str">
        <f>TEXT(Table3[[#This Row],[Purchase Date]],"MMMM")</f>
        <v>May</v>
      </c>
      <c r="T6723" s="9">
        <f>YEAR('Consolidtaed Data'!$F3447)</f>
        <v>2020</v>
      </c>
    </row>
    <row r="6724" spans="1:20" x14ac:dyDescent="0.3">
      <c r="A6724" s="9" t="s">
        <v>7750</v>
      </c>
      <c r="B6724" s="9" t="s">
        <v>177</v>
      </c>
      <c r="C6724" s="9" t="s">
        <v>331</v>
      </c>
      <c r="D6724" s="9" t="s">
        <v>91</v>
      </c>
      <c r="E6724" s="9" t="s">
        <v>296</v>
      </c>
      <c r="F6724" s="12">
        <v>44343</v>
      </c>
      <c r="G6724" s="12" t="str">
        <f>VLOOKUP(Table3[[#This Row],[Product ID]],[1]Products!$A:$G,2,0)</f>
        <v>Product 5</v>
      </c>
      <c r="H6724" s="22">
        <v>3</v>
      </c>
      <c r="I6724" s="9">
        <f>VLOOKUP('Consolidtaed Data'!$B3562,[1]Products!$A:$G,4,0)</f>
        <v>1414</v>
      </c>
      <c r="J6724" s="9">
        <f>VLOOKUP('Consolidtaed Data'!$B3562,[1]Products!$A:$G,3,0)</f>
        <v>962</v>
      </c>
      <c r="K6724" s="9">
        <f>'Consolidtaed Data'!$J3562*'Consolidtaed Data'!$H3562</f>
        <v>358</v>
      </c>
      <c r="L6724" s="9">
        <f>'Consolidtaed Data'!$I3562*'Consolidtaed Data'!$H3562</f>
        <v>596</v>
      </c>
      <c r="M6724" s="9">
        <f>'Consolidtaed Data'!$L3562-'Consolidtaed Data'!$K3562</f>
        <v>2624</v>
      </c>
      <c r="N6724" s="9" t="str">
        <f>VLOOKUP('Consolidtaed Data'!$C3562,[1]Locations!$A:$O,2,0)</f>
        <v>Fairfield</v>
      </c>
      <c r="O6724" s="9" t="str">
        <f>VLOOKUP('Consolidtaed Data'!$D3562,'[1]Sales People'!$A:$B,2,0)</f>
        <v>Bobby Russell</v>
      </c>
      <c r="P6724" s="9" t="str">
        <f>VLOOKUP('Consolidtaed Data'!$E3562,[1]Customers!$A:$B,2,0)</f>
        <v>John Long</v>
      </c>
      <c r="Q6724" s="11">
        <f>WEEKDAY('Consolidtaed Data'!$F3562)</f>
        <v>5</v>
      </c>
      <c r="R6724" s="9">
        <f>MONTH('Consolidtaed Data'!$F3562)</f>
        <v>9</v>
      </c>
      <c r="S6724" s="9" t="str">
        <f>TEXT(Table3[[#This Row],[Purchase Date]],"MMMM")</f>
        <v>May</v>
      </c>
      <c r="T6724" s="9">
        <f>YEAR('Consolidtaed Data'!$F3562)</f>
        <v>2020</v>
      </c>
    </row>
    <row r="6725" spans="1:20" x14ac:dyDescent="0.3">
      <c r="A6725" s="9" t="s">
        <v>7751</v>
      </c>
      <c r="B6725" s="9" t="s">
        <v>311</v>
      </c>
      <c r="C6725" s="9" t="s">
        <v>405</v>
      </c>
      <c r="D6725" s="9" t="s">
        <v>31</v>
      </c>
      <c r="E6725" s="9" t="s">
        <v>406</v>
      </c>
      <c r="F6725" s="12">
        <v>44344</v>
      </c>
      <c r="G6725" s="12" t="str">
        <f>VLOOKUP(Table3[[#This Row],[Product ID]],[1]Products!$A:$G,2,0)</f>
        <v>Product 33</v>
      </c>
      <c r="H6725" s="22">
        <v>1</v>
      </c>
      <c r="I6725" s="9">
        <f>VLOOKUP('Consolidtaed Data'!$B92,[1]Products!$A:$G,4,0)</f>
        <v>2005</v>
      </c>
      <c r="J6725" s="9">
        <f>VLOOKUP('Consolidtaed Data'!$B92,[1]Products!$A:$G,3,0)</f>
        <v>1223</v>
      </c>
      <c r="K6725" s="9">
        <f>'Consolidtaed Data'!$J92*'Consolidtaed Data'!$H92</f>
        <v>1632</v>
      </c>
      <c r="L6725" s="9">
        <f>'Consolidtaed Data'!$I92*'Consolidtaed Data'!$H92</f>
        <v>2016</v>
      </c>
      <c r="M6725" s="9">
        <f>'Consolidtaed Data'!$L92-'Consolidtaed Data'!$K92</f>
        <v>816</v>
      </c>
      <c r="N6725" s="9" t="str">
        <f>VLOOKUP('Consolidtaed Data'!$C92,[1]Locations!$A:$O,2,0)</f>
        <v>Rancho Cucamonga</v>
      </c>
      <c r="O6725" s="9" t="str">
        <f>VLOOKUP('Consolidtaed Data'!$D92,'[1]Sales People'!$A:$B,2,0)</f>
        <v>Kenneth Bradley</v>
      </c>
      <c r="P6725" s="9" t="str">
        <f>VLOOKUP('Consolidtaed Data'!$E92,[1]Customers!$A:$B,2,0)</f>
        <v>Albert Jacobs</v>
      </c>
      <c r="Q6725" s="11">
        <f>WEEKDAY('Consolidtaed Data'!$F92)</f>
        <v>3</v>
      </c>
      <c r="R6725" s="9">
        <f>MONTH('Consolidtaed Data'!$F92)</f>
        <v>1</v>
      </c>
      <c r="S6725" s="9" t="str">
        <f>TEXT(Table3[[#This Row],[Purchase Date]],"MMMM")</f>
        <v>May</v>
      </c>
      <c r="T6725" s="9">
        <f>YEAR('Consolidtaed Data'!$F92)</f>
        <v>2020</v>
      </c>
    </row>
    <row r="6726" spans="1:20" x14ac:dyDescent="0.3">
      <c r="A6726" s="9" t="s">
        <v>7752</v>
      </c>
      <c r="B6726" s="9" t="s">
        <v>129</v>
      </c>
      <c r="C6726" s="9" t="s">
        <v>357</v>
      </c>
      <c r="D6726" s="9" t="s">
        <v>241</v>
      </c>
      <c r="E6726" s="9" t="s">
        <v>1165</v>
      </c>
      <c r="F6726" s="12">
        <v>44344</v>
      </c>
      <c r="G6726" s="12" t="str">
        <f>VLOOKUP(Table3[[#This Row],[Product ID]],[1]Products!$A:$G,2,0)</f>
        <v>Product 47</v>
      </c>
      <c r="H6726" s="22">
        <v>1</v>
      </c>
      <c r="I6726" s="9">
        <f>VLOOKUP('Consolidtaed Data'!$B475,[1]Products!$A:$G,4,0)</f>
        <v>1077</v>
      </c>
      <c r="J6726" s="9">
        <f>VLOOKUP('Consolidtaed Data'!$B475,[1]Products!$A:$G,3,0)</f>
        <v>732</v>
      </c>
      <c r="K6726" s="9">
        <f>'Consolidtaed Data'!$J475*'Consolidtaed Data'!$H475</f>
        <v>1184</v>
      </c>
      <c r="L6726" s="9">
        <f>'Consolidtaed Data'!$I475*'Consolidtaed Data'!$H475</f>
        <v>2008</v>
      </c>
      <c r="M6726" s="9">
        <f>'Consolidtaed Data'!$L475-'Consolidtaed Data'!$K475</f>
        <v>507</v>
      </c>
      <c r="N6726" s="9" t="str">
        <f>VLOOKUP('Consolidtaed Data'!$C475,[1]Locations!$A:$O,2,0)</f>
        <v>Temecula</v>
      </c>
      <c r="O6726" s="9" t="str">
        <f>VLOOKUP('Consolidtaed Data'!$D475,'[1]Sales People'!$A:$B,2,0)</f>
        <v>Brian Hansen</v>
      </c>
      <c r="P6726" s="9" t="str">
        <f>VLOOKUP('Consolidtaed Data'!$E475,[1]Customers!$A:$B,2,0)</f>
        <v>Sean Black</v>
      </c>
      <c r="Q6726" s="11">
        <f>WEEKDAY('Consolidtaed Data'!$F475)</f>
        <v>1</v>
      </c>
      <c r="R6726" s="9">
        <f>MONTH('Consolidtaed Data'!$F475)</f>
        <v>2</v>
      </c>
      <c r="S6726" s="9" t="str">
        <f>TEXT(Table3[[#This Row],[Purchase Date]],"MMMM")</f>
        <v>May</v>
      </c>
      <c r="T6726" s="9">
        <f>YEAR('Consolidtaed Data'!$F475)</f>
        <v>2020</v>
      </c>
    </row>
    <row r="6727" spans="1:20" x14ac:dyDescent="0.3">
      <c r="A6727" s="9" t="s">
        <v>7753</v>
      </c>
      <c r="B6727" s="9" t="s">
        <v>278</v>
      </c>
      <c r="C6727" s="9" t="s">
        <v>72</v>
      </c>
      <c r="D6727" s="9" t="s">
        <v>51</v>
      </c>
      <c r="E6727" s="9" t="s">
        <v>2185</v>
      </c>
      <c r="F6727" s="12">
        <v>44344</v>
      </c>
      <c r="G6727" s="12" t="str">
        <f>VLOOKUP(Table3[[#This Row],[Product ID]],[1]Products!$A:$G,2,0)</f>
        <v>Product 75</v>
      </c>
      <c r="H6727" s="22">
        <v>1</v>
      </c>
      <c r="I6727" s="9">
        <f>VLOOKUP('Consolidtaed Data'!$B1366,[1]Products!$A:$G,4,0)</f>
        <v>2182</v>
      </c>
      <c r="J6727" s="9">
        <f>VLOOKUP('Consolidtaed Data'!$B1366,[1]Products!$A:$G,3,0)</f>
        <v>1200</v>
      </c>
      <c r="K6727" s="9">
        <f>'Consolidtaed Data'!$J1366*'Consolidtaed Data'!$H1366</f>
        <v>294</v>
      </c>
      <c r="L6727" s="9">
        <f>'Consolidtaed Data'!$I1366*'Consolidtaed Data'!$H1366</f>
        <v>368</v>
      </c>
      <c r="M6727" s="9">
        <f>'Consolidtaed Data'!$L1366-'Consolidtaed Data'!$K1366</f>
        <v>1564</v>
      </c>
      <c r="N6727" s="9" t="str">
        <f>VLOOKUP('Consolidtaed Data'!$C1366,[1]Locations!$A:$O,2,0)</f>
        <v>El Cajon</v>
      </c>
      <c r="O6727" s="9" t="str">
        <f>VLOOKUP('Consolidtaed Data'!$D1366,'[1]Sales People'!$A:$B,2,0)</f>
        <v>John Reyes</v>
      </c>
      <c r="P6727" s="9" t="str">
        <f>VLOOKUP('Consolidtaed Data'!$E1366,[1]Customers!$A:$B,2,0)</f>
        <v>Kevin Lopez</v>
      </c>
      <c r="Q6727" s="11">
        <f>WEEKDAY('Consolidtaed Data'!$F1366)</f>
        <v>6</v>
      </c>
      <c r="R6727" s="9">
        <f>MONTH('Consolidtaed Data'!$F1366)</f>
        <v>4</v>
      </c>
      <c r="S6727" s="9" t="str">
        <f>TEXT(Table3[[#This Row],[Purchase Date]],"MMMM")</f>
        <v>May</v>
      </c>
      <c r="T6727" s="9">
        <f>YEAR('Consolidtaed Data'!$F1366)</f>
        <v>2020</v>
      </c>
    </row>
    <row r="6728" spans="1:20" x14ac:dyDescent="0.3">
      <c r="A6728" s="9" t="s">
        <v>7754</v>
      </c>
      <c r="B6728" s="9" t="s">
        <v>429</v>
      </c>
      <c r="C6728" s="9" t="s">
        <v>34</v>
      </c>
      <c r="D6728" s="9" t="s">
        <v>56</v>
      </c>
      <c r="E6728" s="9" t="s">
        <v>663</v>
      </c>
      <c r="F6728" s="12">
        <v>44344</v>
      </c>
      <c r="G6728" s="12" t="str">
        <f>VLOOKUP(Table3[[#This Row],[Product ID]],[1]Products!$A:$G,2,0)</f>
        <v>Product 87</v>
      </c>
      <c r="H6728" s="22">
        <v>1</v>
      </c>
      <c r="I6728" s="9">
        <f>VLOOKUP('Consolidtaed Data'!$B1582,[1]Products!$A:$G,4,0)</f>
        <v>799</v>
      </c>
      <c r="J6728" s="9">
        <f>VLOOKUP('Consolidtaed Data'!$B1582,[1]Products!$A:$G,3,0)</f>
        <v>455</v>
      </c>
      <c r="K6728" s="9">
        <f>'Consolidtaed Data'!$J1582*'Consolidtaed Data'!$H1582</f>
        <v>308</v>
      </c>
      <c r="L6728" s="9">
        <f>'Consolidtaed Data'!$I1582*'Consolidtaed Data'!$H1582</f>
        <v>406</v>
      </c>
      <c r="M6728" s="9">
        <f>'Consolidtaed Data'!$L1582-'Consolidtaed Data'!$K1582</f>
        <v>187</v>
      </c>
      <c r="N6728" s="9" t="str">
        <f>VLOOKUP('Consolidtaed Data'!$C1582,[1]Locations!$A:$O,2,0)</f>
        <v>Inglewood</v>
      </c>
      <c r="O6728" s="9" t="str">
        <f>VLOOKUP('Consolidtaed Data'!$D1582,'[1]Sales People'!$A:$B,2,0)</f>
        <v>Howard Gardner</v>
      </c>
      <c r="P6728" s="9" t="str">
        <f>VLOOKUP('Consolidtaed Data'!$E1582,[1]Customers!$A:$B,2,0)</f>
        <v>Benjamin Jacobs</v>
      </c>
      <c r="Q6728" s="11">
        <f>WEEKDAY('Consolidtaed Data'!$F1582)</f>
        <v>1</v>
      </c>
      <c r="R6728" s="9">
        <f>MONTH('Consolidtaed Data'!$F1582)</f>
        <v>4</v>
      </c>
      <c r="S6728" s="9" t="str">
        <f>TEXT(Table3[[#This Row],[Purchase Date]],"MMMM")</f>
        <v>May</v>
      </c>
      <c r="T6728" s="9">
        <f>YEAR('Consolidtaed Data'!$F1582)</f>
        <v>2020</v>
      </c>
    </row>
    <row r="6729" spans="1:20" x14ac:dyDescent="0.3">
      <c r="A6729" s="9" t="s">
        <v>7755</v>
      </c>
      <c r="B6729" s="9" t="s">
        <v>116</v>
      </c>
      <c r="C6729" s="9" t="s">
        <v>394</v>
      </c>
      <c r="D6729" s="9" t="s">
        <v>193</v>
      </c>
      <c r="E6729" s="9" t="s">
        <v>1866</v>
      </c>
      <c r="F6729" s="12">
        <v>44344</v>
      </c>
      <c r="G6729" s="12" t="str">
        <f>VLOOKUP(Table3[[#This Row],[Product ID]],[1]Products!$A:$G,2,0)</f>
        <v>Product 55</v>
      </c>
      <c r="H6729" s="22">
        <v>3</v>
      </c>
      <c r="I6729" s="9">
        <f>VLOOKUP('Consolidtaed Data'!$B1687,[1]Products!$A:$G,4,0)</f>
        <v>502</v>
      </c>
      <c r="J6729" s="9">
        <f>VLOOKUP('Consolidtaed Data'!$B1687,[1]Products!$A:$G,3,0)</f>
        <v>296</v>
      </c>
      <c r="K6729" s="9">
        <f>'Consolidtaed Data'!$J1687*'Consolidtaed Data'!$H1687</f>
        <v>2046</v>
      </c>
      <c r="L6729" s="9">
        <f>'Consolidtaed Data'!$I1687*'Consolidtaed Data'!$H1687</f>
        <v>4014</v>
      </c>
      <c r="M6729" s="9">
        <f>'Consolidtaed Data'!$L1687-'Consolidtaed Data'!$K1687</f>
        <v>2036</v>
      </c>
      <c r="N6729" s="9" t="str">
        <f>VLOOKUP('Consolidtaed Data'!$C1687,[1]Locations!$A:$O,2,0)</f>
        <v>Orange</v>
      </c>
      <c r="O6729" s="9" t="str">
        <f>VLOOKUP('Consolidtaed Data'!$D1687,'[1]Sales People'!$A:$B,2,0)</f>
        <v>Patrick Ruiz</v>
      </c>
      <c r="P6729" s="9" t="str">
        <f>VLOOKUP('Consolidtaed Data'!$E1687,[1]Customers!$A:$B,2,0)</f>
        <v>Michael Lewis</v>
      </c>
      <c r="Q6729" s="11">
        <f>WEEKDAY('Consolidtaed Data'!$F1687)</f>
        <v>1</v>
      </c>
      <c r="R6729" s="9">
        <f>MONTH('Consolidtaed Data'!$F1687)</f>
        <v>5</v>
      </c>
      <c r="S6729" s="9" t="str">
        <f>TEXT(Table3[[#This Row],[Purchase Date]],"MMMM")</f>
        <v>May</v>
      </c>
      <c r="T6729" s="9">
        <f>YEAR('Consolidtaed Data'!$F1687)</f>
        <v>2020</v>
      </c>
    </row>
    <row r="6730" spans="1:20" x14ac:dyDescent="0.3">
      <c r="A6730" s="9" t="s">
        <v>7756</v>
      </c>
      <c r="B6730" s="9" t="s">
        <v>712</v>
      </c>
      <c r="C6730" s="9" t="s">
        <v>289</v>
      </c>
      <c r="D6730" s="9" t="s">
        <v>51</v>
      </c>
      <c r="E6730" s="9" t="s">
        <v>786</v>
      </c>
      <c r="F6730" s="12">
        <v>44344</v>
      </c>
      <c r="G6730" s="12" t="str">
        <f>VLOOKUP(Table3[[#This Row],[Product ID]],[1]Products!$A:$G,2,0)</f>
        <v>Product 32</v>
      </c>
      <c r="H6730" s="22">
        <v>1</v>
      </c>
      <c r="I6730" s="9">
        <f>VLOOKUP('Consolidtaed Data'!$B2248,[1]Products!$A:$G,4,0)</f>
        <v>871</v>
      </c>
      <c r="J6730" s="9">
        <f>VLOOKUP('Consolidtaed Data'!$B2248,[1]Products!$A:$G,3,0)</f>
        <v>540</v>
      </c>
      <c r="K6730" s="9">
        <f>'Consolidtaed Data'!$J2248*'Consolidtaed Data'!$H2248</f>
        <v>1190</v>
      </c>
      <c r="L6730" s="9">
        <f>'Consolidtaed Data'!$I2248*'Consolidtaed Data'!$H2248</f>
        <v>1566</v>
      </c>
      <c r="M6730" s="9">
        <f>'Consolidtaed Data'!$L2248-'Consolidtaed Data'!$K2248</f>
        <v>792</v>
      </c>
      <c r="N6730" s="9" t="str">
        <f>VLOOKUP('Consolidtaed Data'!$C2248,[1]Locations!$A:$O,2,0)</f>
        <v>San Jose</v>
      </c>
      <c r="O6730" s="9" t="str">
        <f>VLOOKUP('Consolidtaed Data'!$D2248,'[1]Sales People'!$A:$B,2,0)</f>
        <v>Fred Robertson</v>
      </c>
      <c r="P6730" s="9" t="str">
        <f>VLOOKUP('Consolidtaed Data'!$E2248,[1]Customers!$A:$B,2,0)</f>
        <v>Henry Bishop</v>
      </c>
      <c r="Q6730" s="11">
        <f>WEEKDAY('Consolidtaed Data'!$F2248)</f>
        <v>7</v>
      </c>
      <c r="R6730" s="9">
        <f>MONTH('Consolidtaed Data'!$F2248)</f>
        <v>6</v>
      </c>
      <c r="S6730" s="9" t="str">
        <f>TEXT(Table3[[#This Row],[Purchase Date]],"MMMM")</f>
        <v>May</v>
      </c>
      <c r="T6730" s="9">
        <f>YEAR('Consolidtaed Data'!$F2248)</f>
        <v>2020</v>
      </c>
    </row>
    <row r="6731" spans="1:20" x14ac:dyDescent="0.3">
      <c r="A6731" s="9" t="s">
        <v>7757</v>
      </c>
      <c r="B6731" s="9" t="s">
        <v>582</v>
      </c>
      <c r="C6731" s="9" t="s">
        <v>21</v>
      </c>
      <c r="D6731" s="9" t="s">
        <v>241</v>
      </c>
      <c r="E6731" s="9" t="s">
        <v>309</v>
      </c>
      <c r="F6731" s="12">
        <v>44344</v>
      </c>
      <c r="G6731" s="12" t="str">
        <f>VLOOKUP(Table3[[#This Row],[Product ID]],[1]Products!$A:$G,2,0)</f>
        <v>Product 58</v>
      </c>
      <c r="H6731" s="22">
        <v>2</v>
      </c>
      <c r="I6731" s="9">
        <f>VLOOKUP('Consolidtaed Data'!$B2369,[1]Products!$A:$G,4,0)</f>
        <v>1848</v>
      </c>
      <c r="J6731" s="9">
        <f>VLOOKUP('Consolidtaed Data'!$B2369,[1]Products!$A:$G,3,0)</f>
        <v>1294</v>
      </c>
      <c r="K6731" s="9">
        <f>'Consolidtaed Data'!$J2369*'Consolidtaed Data'!$H2369</f>
        <v>1484</v>
      </c>
      <c r="L6731" s="9">
        <f>'Consolidtaed Data'!$I2369*'Consolidtaed Data'!$H2369</f>
        <v>2283</v>
      </c>
      <c r="M6731" s="9">
        <f>'Consolidtaed Data'!$L2369-'Consolidtaed Data'!$K2369</f>
        <v>96</v>
      </c>
      <c r="N6731" s="9" t="str">
        <f>VLOOKUP('Consolidtaed Data'!$C2369,[1]Locations!$A:$O,2,0)</f>
        <v>Modesto</v>
      </c>
      <c r="O6731" s="9" t="str">
        <f>VLOOKUP('Consolidtaed Data'!$D2369,'[1]Sales People'!$A:$B,2,0)</f>
        <v>Larry Marshall</v>
      </c>
      <c r="P6731" s="9" t="str">
        <f>VLOOKUP('Consolidtaed Data'!$E2369,[1]Customers!$A:$B,2,0)</f>
        <v>Richard Jordan</v>
      </c>
      <c r="Q6731" s="11">
        <f>WEEKDAY('Consolidtaed Data'!$F2369)</f>
        <v>1</v>
      </c>
      <c r="R6731" s="9">
        <f>MONTH('Consolidtaed Data'!$F2369)</f>
        <v>6</v>
      </c>
      <c r="S6731" s="9" t="str">
        <f>TEXT(Table3[[#This Row],[Purchase Date]],"MMMM")</f>
        <v>May</v>
      </c>
      <c r="T6731" s="9">
        <f>YEAR('Consolidtaed Data'!$F2369)</f>
        <v>2020</v>
      </c>
    </row>
    <row r="6732" spans="1:20" x14ac:dyDescent="0.3">
      <c r="A6732" s="9" t="s">
        <v>7758</v>
      </c>
      <c r="B6732" s="9" t="s">
        <v>495</v>
      </c>
      <c r="C6732" s="9" t="s">
        <v>72</v>
      </c>
      <c r="D6732" s="9" t="s">
        <v>56</v>
      </c>
      <c r="E6732" s="9" t="s">
        <v>659</v>
      </c>
      <c r="F6732" s="12">
        <v>44344</v>
      </c>
      <c r="G6732" s="12" t="str">
        <f>VLOOKUP(Table3[[#This Row],[Product ID]],[1]Products!$A:$G,2,0)</f>
        <v>Product 15</v>
      </c>
      <c r="H6732" s="22">
        <v>4</v>
      </c>
      <c r="I6732" s="9">
        <f>VLOOKUP('Consolidtaed Data'!$B2378,[1]Products!$A:$G,4,0)</f>
        <v>1826</v>
      </c>
      <c r="J6732" s="9">
        <f>VLOOKUP('Consolidtaed Data'!$B2378,[1]Products!$A:$G,3,0)</f>
        <v>1443</v>
      </c>
      <c r="K6732" s="9">
        <f>'Consolidtaed Data'!$J2378*'Consolidtaed Data'!$H2378</f>
        <v>435</v>
      </c>
      <c r="L6732" s="9">
        <f>'Consolidtaed Data'!$I2378*'Consolidtaed Data'!$H2378</f>
        <v>530</v>
      </c>
      <c r="M6732" s="9">
        <f>'Consolidtaed Data'!$L2378-'Consolidtaed Data'!$K2378</f>
        <v>88</v>
      </c>
      <c r="N6732" s="9" t="str">
        <f>VLOOKUP('Consolidtaed Data'!$C2378,[1]Locations!$A:$O,2,0)</f>
        <v>San Mateo</v>
      </c>
      <c r="O6732" s="9" t="str">
        <f>VLOOKUP('Consolidtaed Data'!$D2378,'[1]Sales People'!$A:$B,2,0)</f>
        <v>Clarence Fox</v>
      </c>
      <c r="P6732" s="9" t="str">
        <f>VLOOKUP('Consolidtaed Data'!$E2378,[1]Customers!$A:$B,2,0)</f>
        <v>William James</v>
      </c>
      <c r="Q6732" s="11">
        <f>WEEKDAY('Consolidtaed Data'!$F2378)</f>
        <v>2</v>
      </c>
      <c r="R6732" s="9">
        <f>MONTH('Consolidtaed Data'!$F2378)</f>
        <v>6</v>
      </c>
      <c r="S6732" s="9" t="str">
        <f>TEXT(Table3[[#This Row],[Purchase Date]],"MMMM")</f>
        <v>May</v>
      </c>
      <c r="T6732" s="9">
        <f>YEAR('Consolidtaed Data'!$F2378)</f>
        <v>2020</v>
      </c>
    </row>
    <row r="6733" spans="1:20" x14ac:dyDescent="0.3">
      <c r="A6733" s="9" t="s">
        <v>7759</v>
      </c>
      <c r="B6733" s="9" t="s">
        <v>503</v>
      </c>
      <c r="C6733" s="9" t="s">
        <v>295</v>
      </c>
      <c r="D6733" s="9" t="s">
        <v>220</v>
      </c>
      <c r="E6733" s="9" t="s">
        <v>296</v>
      </c>
      <c r="F6733" s="12">
        <v>44344</v>
      </c>
      <c r="G6733" s="12" t="str">
        <f>VLOOKUP(Table3[[#This Row],[Product ID]],[1]Products!$A:$G,2,0)</f>
        <v>Product 99</v>
      </c>
      <c r="H6733" s="22">
        <v>1</v>
      </c>
      <c r="I6733" s="9">
        <f>VLOOKUP('Consolidtaed Data'!$B3001,[1]Products!$A:$G,4,0)</f>
        <v>368</v>
      </c>
      <c r="J6733" s="9">
        <f>VLOOKUP('Consolidtaed Data'!$B3001,[1]Products!$A:$G,3,0)</f>
        <v>269</v>
      </c>
      <c r="K6733" s="9">
        <f>'Consolidtaed Data'!$J3001*'Consolidtaed Data'!$H3001</f>
        <v>1484</v>
      </c>
      <c r="L6733" s="9">
        <f>'Consolidtaed Data'!$I3001*'Consolidtaed Data'!$H3001</f>
        <v>2283</v>
      </c>
      <c r="M6733" s="9">
        <f>'Consolidtaed Data'!$L3001-'Consolidtaed Data'!$K3001</f>
        <v>123</v>
      </c>
      <c r="N6733" s="9" t="str">
        <f>VLOOKUP('Consolidtaed Data'!$C3001,[1]Locations!$A:$O,2,0)</f>
        <v>Corona</v>
      </c>
      <c r="O6733" s="9" t="str">
        <f>VLOOKUP('Consolidtaed Data'!$D3001,'[1]Sales People'!$A:$B,2,0)</f>
        <v>Sean Miller</v>
      </c>
      <c r="P6733" s="9" t="str">
        <f>VLOOKUP('Consolidtaed Data'!$E3001,[1]Customers!$A:$B,2,0)</f>
        <v>Keith Robinson</v>
      </c>
      <c r="Q6733" s="11">
        <f>WEEKDAY('Consolidtaed Data'!$F3001)</f>
        <v>7</v>
      </c>
      <c r="R6733" s="9">
        <f>MONTH('Consolidtaed Data'!$F3001)</f>
        <v>8</v>
      </c>
      <c r="S6733" s="9" t="str">
        <f>TEXT(Table3[[#This Row],[Purchase Date]],"MMMM")</f>
        <v>May</v>
      </c>
      <c r="T6733" s="9">
        <f>YEAR('Consolidtaed Data'!$F3001)</f>
        <v>2020</v>
      </c>
    </row>
    <row r="6734" spans="1:20" x14ac:dyDescent="0.3">
      <c r="A6734" s="9" t="s">
        <v>7760</v>
      </c>
      <c r="B6734" s="9" t="s">
        <v>107</v>
      </c>
      <c r="C6734" s="9" t="s">
        <v>63</v>
      </c>
      <c r="D6734" s="9" t="s">
        <v>281</v>
      </c>
      <c r="E6734" s="9" t="s">
        <v>2028</v>
      </c>
      <c r="F6734" s="12">
        <v>44344</v>
      </c>
      <c r="G6734" s="12" t="str">
        <f>VLOOKUP(Table3[[#This Row],[Product ID]],[1]Products!$A:$G,2,0)</f>
        <v>Product 52</v>
      </c>
      <c r="H6734" s="22">
        <v>1</v>
      </c>
      <c r="I6734" s="9">
        <f>VLOOKUP('Consolidtaed Data'!$B3124,[1]Products!$A:$G,4,0)</f>
        <v>1052</v>
      </c>
      <c r="J6734" s="9">
        <f>VLOOKUP('Consolidtaed Data'!$B3124,[1]Products!$A:$G,3,0)</f>
        <v>589</v>
      </c>
      <c r="K6734" s="9">
        <f>'Consolidtaed Data'!$J3124*'Consolidtaed Data'!$H3124</f>
        <v>1363</v>
      </c>
      <c r="L6734" s="9">
        <f>'Consolidtaed Data'!$I3124*'Consolidtaed Data'!$H3124</f>
        <v>1725</v>
      </c>
      <c r="M6734" s="9">
        <f>'Consolidtaed Data'!$L3124-'Consolidtaed Data'!$K3124</f>
        <v>895</v>
      </c>
      <c r="N6734" s="9" t="str">
        <f>VLOOKUP('Consolidtaed Data'!$C3124,[1]Locations!$A:$O,2,0)</f>
        <v>Bakersfield</v>
      </c>
      <c r="O6734" s="9" t="str">
        <f>VLOOKUP('Consolidtaed Data'!$D3124,'[1]Sales People'!$A:$B,2,0)</f>
        <v>Patrick Ruiz</v>
      </c>
      <c r="P6734" s="9" t="str">
        <f>VLOOKUP('Consolidtaed Data'!$E3124,[1]Customers!$A:$B,2,0)</f>
        <v>Raymond Spencer</v>
      </c>
      <c r="Q6734" s="11">
        <f>WEEKDAY('Consolidtaed Data'!$F3124)</f>
        <v>3</v>
      </c>
      <c r="R6734" s="9">
        <f>MONTH('Consolidtaed Data'!$F3124)</f>
        <v>8</v>
      </c>
      <c r="S6734" s="9" t="str">
        <f>TEXT(Table3[[#This Row],[Purchase Date]],"MMMM")</f>
        <v>May</v>
      </c>
      <c r="T6734" s="9">
        <f>YEAR('Consolidtaed Data'!$F3124)</f>
        <v>2020</v>
      </c>
    </row>
    <row r="6735" spans="1:20" x14ac:dyDescent="0.3">
      <c r="A6735" s="9" t="s">
        <v>7761</v>
      </c>
      <c r="B6735" s="9" t="s">
        <v>182</v>
      </c>
      <c r="C6735" s="9" t="s">
        <v>394</v>
      </c>
      <c r="D6735" s="9" t="s">
        <v>197</v>
      </c>
      <c r="E6735" s="9" t="s">
        <v>501</v>
      </c>
      <c r="F6735" s="12">
        <v>44344</v>
      </c>
      <c r="G6735" s="12" t="str">
        <f>VLOOKUP(Table3[[#This Row],[Product ID]],[1]Products!$A:$G,2,0)</f>
        <v>Product 9</v>
      </c>
      <c r="H6735" s="22">
        <v>1</v>
      </c>
      <c r="I6735" s="9">
        <f>VLOOKUP('Consolidtaed Data'!$B3432,[1]Products!$A:$G,4,0)</f>
        <v>1783</v>
      </c>
      <c r="J6735" s="9">
        <f>VLOOKUP('Consolidtaed Data'!$B3432,[1]Products!$A:$G,3,0)</f>
        <v>1516</v>
      </c>
      <c r="K6735" s="9">
        <f>'Consolidtaed Data'!$J3432*'Consolidtaed Data'!$H3432</f>
        <v>536</v>
      </c>
      <c r="L6735" s="9">
        <f>'Consolidtaed Data'!$I3432*'Consolidtaed Data'!$H3432</f>
        <v>800</v>
      </c>
      <c r="M6735" s="9">
        <f>'Consolidtaed Data'!$L3432-'Consolidtaed Data'!$K3432</f>
        <v>206</v>
      </c>
      <c r="N6735" s="9" t="str">
        <f>VLOOKUP('Consolidtaed Data'!$C3432,[1]Locations!$A:$O,2,0)</f>
        <v>Simi Valley</v>
      </c>
      <c r="O6735" s="9" t="str">
        <f>VLOOKUP('Consolidtaed Data'!$D3432,'[1]Sales People'!$A:$B,2,0)</f>
        <v>Jeremy Mendoza</v>
      </c>
      <c r="P6735" s="9" t="str">
        <f>VLOOKUP('Consolidtaed Data'!$E3432,[1]Customers!$A:$B,2,0)</f>
        <v>Lawrence Watson</v>
      </c>
      <c r="Q6735" s="11">
        <f>WEEKDAY('Consolidtaed Data'!$F3432)</f>
        <v>3</v>
      </c>
      <c r="R6735" s="9">
        <f>MONTH('Consolidtaed Data'!$F3432)</f>
        <v>9</v>
      </c>
      <c r="S6735" s="9" t="str">
        <f>TEXT(Table3[[#This Row],[Purchase Date]],"MMMM")</f>
        <v>May</v>
      </c>
      <c r="T6735" s="9">
        <f>YEAR('Consolidtaed Data'!$F3432)</f>
        <v>2020</v>
      </c>
    </row>
    <row r="6736" spans="1:20" x14ac:dyDescent="0.3">
      <c r="A6736" s="9" t="s">
        <v>7762</v>
      </c>
      <c r="B6736" s="9" t="s">
        <v>156</v>
      </c>
      <c r="C6736" s="9" t="s">
        <v>186</v>
      </c>
      <c r="D6736" s="9" t="s">
        <v>100</v>
      </c>
      <c r="E6736" s="9" t="s">
        <v>419</v>
      </c>
      <c r="F6736" s="12">
        <v>44344</v>
      </c>
      <c r="G6736" s="12" t="str">
        <f>VLOOKUP(Table3[[#This Row],[Product ID]],[1]Products!$A:$G,2,0)</f>
        <v>Product 21</v>
      </c>
      <c r="H6736" s="22">
        <v>3</v>
      </c>
      <c r="I6736" s="9">
        <f>VLOOKUP('Consolidtaed Data'!$B3656,[1]Products!$A:$G,4,0)</f>
        <v>1103</v>
      </c>
      <c r="J6736" s="9">
        <f>VLOOKUP('Consolidtaed Data'!$B3656,[1]Products!$A:$G,3,0)</f>
        <v>838</v>
      </c>
      <c r="K6736" s="9">
        <f>'Consolidtaed Data'!$J3656*'Consolidtaed Data'!$H3656</f>
        <v>592</v>
      </c>
      <c r="L6736" s="9">
        <f>'Consolidtaed Data'!$I3656*'Consolidtaed Data'!$H3656</f>
        <v>1004</v>
      </c>
      <c r="M6736" s="9">
        <f>'Consolidtaed Data'!$L3656-'Consolidtaed Data'!$K3656</f>
        <v>3928</v>
      </c>
      <c r="N6736" s="9" t="str">
        <f>VLOOKUP('Consolidtaed Data'!$C3656,[1]Locations!$A:$O,2,0)</f>
        <v>Glendale</v>
      </c>
      <c r="O6736" s="9" t="str">
        <f>VLOOKUP('Consolidtaed Data'!$D3656,'[1]Sales People'!$A:$B,2,0)</f>
        <v>Brian Hansen</v>
      </c>
      <c r="P6736" s="9" t="str">
        <f>VLOOKUP('Consolidtaed Data'!$E3656,[1]Customers!$A:$B,2,0)</f>
        <v>Douglas Franklin</v>
      </c>
      <c r="Q6736" s="11">
        <f>WEEKDAY('Consolidtaed Data'!$F3656)</f>
        <v>6</v>
      </c>
      <c r="R6736" s="9">
        <f>MONTH('Consolidtaed Data'!$F3656)</f>
        <v>9</v>
      </c>
      <c r="S6736" s="9" t="str">
        <f>TEXT(Table3[[#This Row],[Purchase Date]],"MMMM")</f>
        <v>May</v>
      </c>
      <c r="T6736" s="9">
        <f>YEAR('Consolidtaed Data'!$F3656)</f>
        <v>2020</v>
      </c>
    </row>
    <row r="6737" spans="1:20" x14ac:dyDescent="0.3">
      <c r="A6737" s="9" t="s">
        <v>7763</v>
      </c>
      <c r="B6737" s="9" t="s">
        <v>148</v>
      </c>
      <c r="C6737" s="9" t="s">
        <v>458</v>
      </c>
      <c r="D6737" s="9" t="s">
        <v>329</v>
      </c>
      <c r="E6737" s="9" t="s">
        <v>765</v>
      </c>
      <c r="F6737" s="12">
        <v>44345</v>
      </c>
      <c r="G6737" s="12" t="str">
        <f>VLOOKUP(Table3[[#This Row],[Product ID]],[1]Products!$A:$G,2,0)</f>
        <v>Product 16</v>
      </c>
      <c r="H6737" s="22">
        <v>1</v>
      </c>
      <c r="I6737" s="9">
        <f>VLOOKUP('Consolidtaed Data'!$B244,[1]Products!$A:$G,4,0)</f>
        <v>1351</v>
      </c>
      <c r="J6737" s="9">
        <f>VLOOKUP('Consolidtaed Data'!$B244,[1]Products!$A:$G,3,0)</f>
        <v>1108</v>
      </c>
      <c r="K6737" s="9">
        <f>'Consolidtaed Data'!$J244*'Consolidtaed Data'!$H244</f>
        <v>316</v>
      </c>
      <c r="L6737" s="9">
        <f>'Consolidtaed Data'!$I244*'Consolidtaed Data'!$H244</f>
        <v>508</v>
      </c>
      <c r="M6737" s="9">
        <f>'Consolidtaed Data'!$L244-'Consolidtaed Data'!$K244</f>
        <v>286</v>
      </c>
      <c r="N6737" s="9" t="str">
        <f>VLOOKUP('Consolidtaed Data'!$C244,[1]Locations!$A:$O,2,0)</f>
        <v>San Jose</v>
      </c>
      <c r="O6737" s="9" t="str">
        <f>VLOOKUP('Consolidtaed Data'!$D244,'[1]Sales People'!$A:$B,2,0)</f>
        <v>Gary Rodriguez</v>
      </c>
      <c r="P6737" s="9" t="str">
        <f>VLOOKUP('Consolidtaed Data'!$E244,[1]Customers!$A:$B,2,0)</f>
        <v>Matthew Nguyen</v>
      </c>
      <c r="Q6737" s="11">
        <f>WEEKDAY('Consolidtaed Data'!$F244)</f>
        <v>6</v>
      </c>
      <c r="R6737" s="9">
        <f>MONTH('Consolidtaed Data'!$F244)</f>
        <v>1</v>
      </c>
      <c r="S6737" s="9" t="str">
        <f>TEXT(Table3[[#This Row],[Purchase Date]],"MMMM")</f>
        <v>May</v>
      </c>
      <c r="T6737" s="9">
        <f>YEAR('Consolidtaed Data'!$F244)</f>
        <v>2020</v>
      </c>
    </row>
    <row r="6738" spans="1:20" x14ac:dyDescent="0.3">
      <c r="A6738" s="9" t="s">
        <v>7764</v>
      </c>
      <c r="B6738" s="9" t="s">
        <v>653</v>
      </c>
      <c r="C6738" s="9" t="s">
        <v>130</v>
      </c>
      <c r="D6738" s="9" t="s">
        <v>123</v>
      </c>
      <c r="E6738" s="9" t="s">
        <v>1314</v>
      </c>
      <c r="F6738" s="12">
        <v>44345</v>
      </c>
      <c r="G6738" s="12" t="str">
        <f>VLOOKUP(Table3[[#This Row],[Product ID]],[1]Products!$A:$G,2,0)</f>
        <v>Product 74</v>
      </c>
      <c r="H6738" s="22">
        <v>1</v>
      </c>
      <c r="I6738" s="9">
        <f>VLOOKUP('Consolidtaed Data'!$B572,[1]Products!$A:$G,4,0)</f>
        <v>127</v>
      </c>
      <c r="J6738" s="9">
        <f>VLOOKUP('Consolidtaed Data'!$B572,[1]Products!$A:$G,3,0)</f>
        <v>79</v>
      </c>
      <c r="K6738" s="9">
        <f>'Consolidtaed Data'!$J572*'Consolidtaed Data'!$H572</f>
        <v>4191</v>
      </c>
      <c r="L6738" s="9">
        <f>'Consolidtaed Data'!$I572*'Consolidtaed Data'!$H572</f>
        <v>5901</v>
      </c>
      <c r="M6738" s="9">
        <f>'Consolidtaed Data'!$L572-'Consolidtaed Data'!$K572</f>
        <v>1140</v>
      </c>
      <c r="N6738" s="9" t="str">
        <f>VLOOKUP('Consolidtaed Data'!$C572,[1]Locations!$A:$O,2,0)</f>
        <v>Santa Clarita</v>
      </c>
      <c r="O6738" s="9" t="str">
        <f>VLOOKUP('Consolidtaed Data'!$D572,'[1]Sales People'!$A:$B,2,0)</f>
        <v>Kevin Butler</v>
      </c>
      <c r="P6738" s="9" t="str">
        <f>VLOOKUP('Consolidtaed Data'!$E572,[1]Customers!$A:$B,2,0)</f>
        <v>Philip Foster</v>
      </c>
      <c r="Q6738" s="11">
        <f>WEEKDAY('Consolidtaed Data'!$F572)</f>
        <v>1</v>
      </c>
      <c r="R6738" s="9">
        <f>MONTH('Consolidtaed Data'!$F572)</f>
        <v>2</v>
      </c>
      <c r="S6738" s="9" t="str">
        <f>TEXT(Table3[[#This Row],[Purchase Date]],"MMMM")</f>
        <v>May</v>
      </c>
      <c r="T6738" s="9">
        <f>YEAR('Consolidtaed Data'!$F572)</f>
        <v>2020</v>
      </c>
    </row>
    <row r="6739" spans="1:20" x14ac:dyDescent="0.3">
      <c r="A6739" s="9" t="s">
        <v>7765</v>
      </c>
      <c r="B6739" s="9" t="s">
        <v>200</v>
      </c>
      <c r="C6739" s="9" t="s">
        <v>253</v>
      </c>
      <c r="D6739" s="9" t="s">
        <v>220</v>
      </c>
      <c r="E6739" s="9" t="s">
        <v>88</v>
      </c>
      <c r="F6739" s="12">
        <v>44345</v>
      </c>
      <c r="G6739" s="12" t="str">
        <f>VLOOKUP(Table3[[#This Row],[Product ID]],[1]Products!$A:$G,2,0)</f>
        <v>Product 23</v>
      </c>
      <c r="H6739" s="22">
        <v>2</v>
      </c>
      <c r="I6739" s="9">
        <f>VLOOKUP('Consolidtaed Data'!$B983,[1]Products!$A:$G,4,0)</f>
        <v>400</v>
      </c>
      <c r="J6739" s="9">
        <f>VLOOKUP('Consolidtaed Data'!$B983,[1]Products!$A:$G,3,0)</f>
        <v>208</v>
      </c>
      <c r="K6739" s="9">
        <f>'Consolidtaed Data'!$J983*'Consolidtaed Data'!$H983</f>
        <v>1046</v>
      </c>
      <c r="L6739" s="9">
        <f>'Consolidtaed Data'!$I983*'Consolidtaed Data'!$H983</f>
        <v>1635</v>
      </c>
      <c r="M6739" s="9">
        <f>'Consolidtaed Data'!$L983-'Consolidtaed Data'!$K983</f>
        <v>651</v>
      </c>
      <c r="N6739" s="9" t="str">
        <f>VLOOKUP('Consolidtaed Data'!$C983,[1]Locations!$A:$O,2,0)</f>
        <v>Torrance</v>
      </c>
      <c r="O6739" s="9" t="str">
        <f>VLOOKUP('Consolidtaed Data'!$D983,'[1]Sales People'!$A:$B,2,0)</f>
        <v>Charles Harper</v>
      </c>
      <c r="P6739" s="9" t="str">
        <f>VLOOKUP('Consolidtaed Data'!$E983,[1]Customers!$A:$B,2,0)</f>
        <v>Thomas Sims</v>
      </c>
      <c r="Q6739" s="11">
        <f>WEEKDAY('Consolidtaed Data'!$F983)</f>
        <v>3</v>
      </c>
      <c r="R6739" s="9">
        <f>MONTH('Consolidtaed Data'!$F983)</f>
        <v>3</v>
      </c>
      <c r="S6739" s="9" t="str">
        <f>TEXT(Table3[[#This Row],[Purchase Date]],"MMMM")</f>
        <v>May</v>
      </c>
      <c r="T6739" s="9">
        <f>YEAR('Consolidtaed Data'!$F983)</f>
        <v>2020</v>
      </c>
    </row>
    <row r="6740" spans="1:20" x14ac:dyDescent="0.3">
      <c r="A6740" s="9" t="s">
        <v>7766</v>
      </c>
      <c r="B6740" s="9" t="s">
        <v>311</v>
      </c>
      <c r="C6740" s="9" t="s">
        <v>302</v>
      </c>
      <c r="D6740" s="9" t="s">
        <v>35</v>
      </c>
      <c r="E6740" s="9" t="s">
        <v>671</v>
      </c>
      <c r="F6740" s="12">
        <v>44345</v>
      </c>
      <c r="G6740" s="12" t="str">
        <f>VLOOKUP(Table3[[#This Row],[Product ID]],[1]Products!$A:$G,2,0)</f>
        <v>Product 33</v>
      </c>
      <c r="H6740" s="22">
        <v>3</v>
      </c>
      <c r="I6740" s="9">
        <f>VLOOKUP('Consolidtaed Data'!$B1062,[1]Products!$A:$G,4,0)</f>
        <v>1119</v>
      </c>
      <c r="J6740" s="9">
        <f>VLOOKUP('Consolidtaed Data'!$B1062,[1]Products!$A:$G,3,0)</f>
        <v>683</v>
      </c>
      <c r="K6740" s="9">
        <f>'Consolidtaed Data'!$J1062*'Consolidtaed Data'!$H1062</f>
        <v>1363</v>
      </c>
      <c r="L6740" s="9">
        <f>'Consolidtaed Data'!$I1062*'Consolidtaed Data'!$H1062</f>
        <v>1725</v>
      </c>
      <c r="M6740" s="9">
        <f>'Consolidtaed Data'!$L1062-'Consolidtaed Data'!$K1062</f>
        <v>383</v>
      </c>
      <c r="N6740" s="9" t="str">
        <f>VLOOKUP('Consolidtaed Data'!$C1062,[1]Locations!$A:$O,2,0)</f>
        <v>Carlsbad</v>
      </c>
      <c r="O6740" s="9" t="str">
        <f>VLOOKUP('Consolidtaed Data'!$D1062,'[1]Sales People'!$A:$B,2,0)</f>
        <v>Henry Nelson</v>
      </c>
      <c r="P6740" s="9" t="str">
        <f>VLOOKUP('Consolidtaed Data'!$E1062,[1]Customers!$A:$B,2,0)</f>
        <v>James Sullivan</v>
      </c>
      <c r="Q6740" s="11">
        <f>WEEKDAY('Consolidtaed Data'!$F1062)</f>
        <v>2</v>
      </c>
      <c r="R6740" s="9">
        <f>MONTH('Consolidtaed Data'!$F1062)</f>
        <v>3</v>
      </c>
      <c r="S6740" s="9" t="str">
        <f>TEXT(Table3[[#This Row],[Purchase Date]],"MMMM")</f>
        <v>May</v>
      </c>
      <c r="T6740" s="9">
        <f>YEAR('Consolidtaed Data'!$F1062)</f>
        <v>2020</v>
      </c>
    </row>
    <row r="6741" spans="1:20" x14ac:dyDescent="0.3">
      <c r="A6741" s="9" t="s">
        <v>7767</v>
      </c>
      <c r="B6741" s="9" t="s">
        <v>336</v>
      </c>
      <c r="C6741" s="9" t="s">
        <v>42</v>
      </c>
      <c r="D6741" s="9" t="s">
        <v>43</v>
      </c>
      <c r="E6741" s="9" t="s">
        <v>1197</v>
      </c>
      <c r="F6741" s="12">
        <v>44345</v>
      </c>
      <c r="G6741" s="12" t="str">
        <f>VLOOKUP(Table3[[#This Row],[Product ID]],[1]Products!$A:$G,2,0)</f>
        <v>Product 78</v>
      </c>
      <c r="H6741" s="22">
        <v>4</v>
      </c>
      <c r="I6741" s="9">
        <f>VLOOKUP('Consolidtaed Data'!$B1201,[1]Products!$A:$G,4,0)</f>
        <v>1414</v>
      </c>
      <c r="J6741" s="9">
        <f>VLOOKUP('Consolidtaed Data'!$B1201,[1]Products!$A:$G,3,0)</f>
        <v>962</v>
      </c>
      <c r="K6741" s="9">
        <f>'Consolidtaed Data'!$J1201*'Consolidtaed Data'!$H1201</f>
        <v>72</v>
      </c>
      <c r="L6741" s="9">
        <f>'Consolidtaed Data'!$I1201*'Consolidtaed Data'!$H1201</f>
        <v>136</v>
      </c>
      <c r="M6741" s="9">
        <f>'Consolidtaed Data'!$L1201-'Consolidtaed Data'!$K1201</f>
        <v>90</v>
      </c>
      <c r="N6741" s="9" t="str">
        <f>VLOOKUP('Consolidtaed Data'!$C1201,[1]Locations!$A:$O,2,0)</f>
        <v>Escondido</v>
      </c>
      <c r="O6741" s="9" t="str">
        <f>VLOOKUP('Consolidtaed Data'!$D1201,'[1]Sales People'!$A:$B,2,0)</f>
        <v>Charles Harper</v>
      </c>
      <c r="P6741" s="9" t="str">
        <f>VLOOKUP('Consolidtaed Data'!$E1201,[1]Customers!$A:$B,2,0)</f>
        <v>Gary Pierce</v>
      </c>
      <c r="Q6741" s="11">
        <f>WEEKDAY('Consolidtaed Data'!$F1201)</f>
        <v>7</v>
      </c>
      <c r="R6741" s="9">
        <f>MONTH('Consolidtaed Data'!$F1201)</f>
        <v>3</v>
      </c>
      <c r="S6741" s="9" t="str">
        <f>TEXT(Table3[[#This Row],[Purchase Date]],"MMMM")</f>
        <v>May</v>
      </c>
      <c r="T6741" s="9">
        <f>YEAR('Consolidtaed Data'!$F1201)</f>
        <v>2020</v>
      </c>
    </row>
    <row r="6742" spans="1:20" x14ac:dyDescent="0.3">
      <c r="A6742" s="9" t="s">
        <v>7768</v>
      </c>
      <c r="B6742" s="9" t="s">
        <v>185</v>
      </c>
      <c r="C6742" s="9" t="s">
        <v>130</v>
      </c>
      <c r="D6742" s="9" t="s">
        <v>26</v>
      </c>
      <c r="E6742" s="9" t="s">
        <v>365</v>
      </c>
      <c r="F6742" s="12">
        <v>44345</v>
      </c>
      <c r="G6742" s="12" t="str">
        <f>VLOOKUP(Table3[[#This Row],[Product ID]],[1]Products!$A:$G,2,0)</f>
        <v>Product 65</v>
      </c>
      <c r="H6742" s="22">
        <v>3</v>
      </c>
      <c r="I6742" s="9">
        <f>VLOOKUP('Consolidtaed Data'!$B1248,[1]Products!$A:$G,4,0)</f>
        <v>913</v>
      </c>
      <c r="J6742" s="9">
        <f>VLOOKUP('Consolidtaed Data'!$B1248,[1]Products!$A:$G,3,0)</f>
        <v>584</v>
      </c>
      <c r="K6742" s="9">
        <f>'Consolidtaed Data'!$J1248*'Consolidtaed Data'!$H1248</f>
        <v>562</v>
      </c>
      <c r="L6742" s="9">
        <f>'Consolidtaed Data'!$I1248*'Consolidtaed Data'!$H1248</f>
        <v>826</v>
      </c>
      <c r="M6742" s="9">
        <f>'Consolidtaed Data'!$L1248-'Consolidtaed Data'!$K1248</f>
        <v>523</v>
      </c>
      <c r="N6742" s="9" t="str">
        <f>VLOOKUP('Consolidtaed Data'!$C1248,[1]Locations!$A:$O,2,0)</f>
        <v>San Jose</v>
      </c>
      <c r="O6742" s="9" t="str">
        <f>VLOOKUP('Consolidtaed Data'!$D1248,'[1]Sales People'!$A:$B,2,0)</f>
        <v>Jeremy Mendoza</v>
      </c>
      <c r="P6742" s="9" t="str">
        <f>VLOOKUP('Consolidtaed Data'!$E1248,[1]Customers!$A:$B,2,0)</f>
        <v>Willie Mason</v>
      </c>
      <c r="Q6742" s="11">
        <f>WEEKDAY('Consolidtaed Data'!$F1248)</f>
        <v>4</v>
      </c>
      <c r="R6742" s="9">
        <f>MONTH('Consolidtaed Data'!$F1248)</f>
        <v>4</v>
      </c>
      <c r="S6742" s="9" t="str">
        <f>TEXT(Table3[[#This Row],[Purchase Date]],"MMMM")</f>
        <v>May</v>
      </c>
      <c r="T6742" s="9">
        <f>YEAR('Consolidtaed Data'!$F1248)</f>
        <v>2020</v>
      </c>
    </row>
    <row r="6743" spans="1:20" x14ac:dyDescent="0.3">
      <c r="A6743" s="9" t="s">
        <v>7769</v>
      </c>
      <c r="B6743" s="9" t="s">
        <v>248</v>
      </c>
      <c r="C6743" s="9" t="s">
        <v>462</v>
      </c>
      <c r="D6743" s="9" t="s">
        <v>206</v>
      </c>
      <c r="E6743" s="9" t="s">
        <v>1302</v>
      </c>
      <c r="F6743" s="12">
        <v>44345</v>
      </c>
      <c r="G6743" s="12" t="str">
        <f>VLOOKUP(Table3[[#This Row],[Product ID]],[1]Products!$A:$G,2,0)</f>
        <v>Product 97</v>
      </c>
      <c r="H6743" s="22">
        <v>3</v>
      </c>
      <c r="I6743" s="9">
        <f>VLOOKUP('Consolidtaed Data'!$B1512,[1]Products!$A:$G,4,0)</f>
        <v>826</v>
      </c>
      <c r="J6743" s="9">
        <f>VLOOKUP('Consolidtaed Data'!$B1512,[1]Products!$A:$G,3,0)</f>
        <v>562</v>
      </c>
      <c r="K6743" s="9">
        <f>'Consolidtaed Data'!$J1512*'Consolidtaed Data'!$H1512</f>
        <v>2336</v>
      </c>
      <c r="L6743" s="9">
        <f>'Consolidtaed Data'!$I1512*'Consolidtaed Data'!$H1512</f>
        <v>3652</v>
      </c>
      <c r="M6743" s="9">
        <f>'Consolidtaed Data'!$L1512-'Consolidtaed Data'!$K1512</f>
        <v>660</v>
      </c>
      <c r="N6743" s="9" t="str">
        <f>VLOOKUP('Consolidtaed Data'!$C1512,[1]Locations!$A:$O,2,0)</f>
        <v>San Diego</v>
      </c>
      <c r="O6743" s="9" t="str">
        <f>VLOOKUP('Consolidtaed Data'!$D1512,'[1]Sales People'!$A:$B,2,0)</f>
        <v>Walter Cook</v>
      </c>
      <c r="P6743" s="9" t="str">
        <f>VLOOKUP('Consolidtaed Data'!$E1512,[1]Customers!$A:$B,2,0)</f>
        <v>Charles Bell</v>
      </c>
      <c r="Q6743" s="11">
        <f>WEEKDAY('Consolidtaed Data'!$F1512)</f>
        <v>3</v>
      </c>
      <c r="R6743" s="9">
        <f>MONTH('Consolidtaed Data'!$F1512)</f>
        <v>4</v>
      </c>
      <c r="S6743" s="9" t="str">
        <f>TEXT(Table3[[#This Row],[Purchase Date]],"MMMM")</f>
        <v>May</v>
      </c>
      <c r="T6743" s="9">
        <f>YEAR('Consolidtaed Data'!$F1512)</f>
        <v>2020</v>
      </c>
    </row>
    <row r="6744" spans="1:20" x14ac:dyDescent="0.3">
      <c r="A6744" s="9" t="s">
        <v>7770</v>
      </c>
      <c r="B6744" s="9" t="s">
        <v>191</v>
      </c>
      <c r="C6744" s="9" t="s">
        <v>108</v>
      </c>
      <c r="D6744" s="9" t="s">
        <v>17</v>
      </c>
      <c r="E6744" s="9" t="s">
        <v>408</v>
      </c>
      <c r="F6744" s="12">
        <v>44345</v>
      </c>
      <c r="G6744" s="12" t="str">
        <f>VLOOKUP(Table3[[#This Row],[Product ID]],[1]Products!$A:$G,2,0)</f>
        <v>Product 36</v>
      </c>
      <c r="H6744" s="22">
        <v>1</v>
      </c>
      <c r="I6744" s="9">
        <f>VLOOKUP('Consolidtaed Data'!$B1631,[1]Products!$A:$G,4,0)</f>
        <v>530</v>
      </c>
      <c r="J6744" s="9">
        <f>VLOOKUP('Consolidtaed Data'!$B1631,[1]Products!$A:$G,3,0)</f>
        <v>435</v>
      </c>
      <c r="K6744" s="9">
        <f>'Consolidtaed Data'!$J1631*'Consolidtaed Data'!$H1631</f>
        <v>1108</v>
      </c>
      <c r="L6744" s="9">
        <f>'Consolidtaed Data'!$I1631*'Consolidtaed Data'!$H1631</f>
        <v>1351</v>
      </c>
      <c r="M6744" s="9">
        <f>'Consolidtaed Data'!$L1631-'Consolidtaed Data'!$K1631</f>
        <v>792</v>
      </c>
      <c r="N6744" s="9" t="str">
        <f>VLOOKUP('Consolidtaed Data'!$C1631,[1]Locations!$A:$O,2,0)</f>
        <v>Modesto</v>
      </c>
      <c r="O6744" s="9" t="str">
        <f>VLOOKUP('Consolidtaed Data'!$D1631,'[1]Sales People'!$A:$B,2,0)</f>
        <v>Howard Sims</v>
      </c>
      <c r="P6744" s="9" t="str">
        <f>VLOOKUP('Consolidtaed Data'!$E1631,[1]Customers!$A:$B,2,0)</f>
        <v>Terry Mills</v>
      </c>
      <c r="Q6744" s="11">
        <f>WEEKDAY('Consolidtaed Data'!$F1631)</f>
        <v>4</v>
      </c>
      <c r="R6744" s="9">
        <f>MONTH('Consolidtaed Data'!$F1631)</f>
        <v>4</v>
      </c>
      <c r="S6744" s="9" t="str">
        <f>TEXT(Table3[[#This Row],[Purchase Date]],"MMMM")</f>
        <v>May</v>
      </c>
      <c r="T6744" s="9">
        <f>YEAR('Consolidtaed Data'!$F1631)</f>
        <v>2020</v>
      </c>
    </row>
    <row r="6745" spans="1:20" x14ac:dyDescent="0.3">
      <c r="A6745" s="9" t="s">
        <v>7771</v>
      </c>
      <c r="B6745" s="9" t="s">
        <v>549</v>
      </c>
      <c r="C6745" s="9" t="s">
        <v>50</v>
      </c>
      <c r="D6745" s="9" t="s">
        <v>73</v>
      </c>
      <c r="E6745" s="9" t="s">
        <v>154</v>
      </c>
      <c r="F6745" s="12">
        <v>44345</v>
      </c>
      <c r="G6745" s="12" t="str">
        <f>VLOOKUP(Table3[[#This Row],[Product ID]],[1]Products!$A:$G,2,0)</f>
        <v>Product 10</v>
      </c>
      <c r="H6745" s="22">
        <v>1</v>
      </c>
      <c r="I6745" s="9">
        <f>VLOOKUP('Consolidtaed Data'!$B1859,[1]Products!$A:$G,4,0)</f>
        <v>1500</v>
      </c>
      <c r="J6745" s="9">
        <f>VLOOKUP('Consolidtaed Data'!$B1859,[1]Products!$A:$G,3,0)</f>
        <v>900</v>
      </c>
      <c r="K6745" s="9">
        <f>'Consolidtaed Data'!$J1859*'Consolidtaed Data'!$H1859</f>
        <v>420</v>
      </c>
      <c r="L6745" s="9">
        <f>'Consolidtaed Data'!$I1859*'Consolidtaed Data'!$H1859</f>
        <v>584</v>
      </c>
      <c r="M6745" s="9">
        <f>'Consolidtaed Data'!$L1859-'Consolidtaed Data'!$K1859</f>
        <v>509</v>
      </c>
      <c r="N6745" s="9" t="str">
        <f>VLOOKUP('Consolidtaed Data'!$C1859,[1]Locations!$A:$O,2,0)</f>
        <v>Simi Valley</v>
      </c>
      <c r="O6745" s="9" t="str">
        <f>VLOOKUP('Consolidtaed Data'!$D1859,'[1]Sales People'!$A:$B,2,0)</f>
        <v>Jimmy Young</v>
      </c>
      <c r="P6745" s="9" t="str">
        <f>VLOOKUP('Consolidtaed Data'!$E1859,[1]Customers!$A:$B,2,0)</f>
        <v>Adam Jenkins</v>
      </c>
      <c r="Q6745" s="11">
        <f>WEEKDAY('Consolidtaed Data'!$F1859)</f>
        <v>7</v>
      </c>
      <c r="R6745" s="9">
        <f>MONTH('Consolidtaed Data'!$F1859)</f>
        <v>5</v>
      </c>
      <c r="S6745" s="9" t="str">
        <f>TEXT(Table3[[#This Row],[Purchase Date]],"MMMM")</f>
        <v>May</v>
      </c>
      <c r="T6745" s="9">
        <f>YEAR('Consolidtaed Data'!$F1859)</f>
        <v>2020</v>
      </c>
    </row>
    <row r="6746" spans="1:20" x14ac:dyDescent="0.3">
      <c r="A6746" s="9" t="s">
        <v>7772</v>
      </c>
      <c r="B6746" s="9" t="s">
        <v>981</v>
      </c>
      <c r="C6746" s="9" t="s">
        <v>186</v>
      </c>
      <c r="D6746" s="9" t="s">
        <v>246</v>
      </c>
      <c r="E6746" s="9" t="s">
        <v>2174</v>
      </c>
      <c r="F6746" s="12">
        <v>44345</v>
      </c>
      <c r="G6746" s="12" t="str">
        <f>VLOOKUP(Table3[[#This Row],[Product ID]],[1]Products!$A:$G,2,0)</f>
        <v>Product 3</v>
      </c>
      <c r="H6746" s="22">
        <v>1</v>
      </c>
      <c r="I6746" s="9">
        <f>VLOOKUP('Consolidtaed Data'!$B1862,[1]Products!$A:$G,4,0)</f>
        <v>1639</v>
      </c>
      <c r="J6746" s="9">
        <f>VLOOKUP('Consolidtaed Data'!$B1862,[1]Products!$A:$G,3,0)</f>
        <v>1295</v>
      </c>
      <c r="K6746" s="9">
        <f>'Consolidtaed Data'!$J1862*'Consolidtaed Data'!$H1862</f>
        <v>358</v>
      </c>
      <c r="L6746" s="9">
        <f>'Consolidtaed Data'!$I1862*'Consolidtaed Data'!$H1862</f>
        <v>596</v>
      </c>
      <c r="M6746" s="9">
        <f>'Consolidtaed Data'!$L1862-'Consolidtaed Data'!$K1862</f>
        <v>1376</v>
      </c>
      <c r="N6746" s="9" t="str">
        <f>VLOOKUP('Consolidtaed Data'!$C1862,[1]Locations!$A:$O,2,0)</f>
        <v>Victorville</v>
      </c>
      <c r="O6746" s="9" t="str">
        <f>VLOOKUP('Consolidtaed Data'!$D1862,'[1]Sales People'!$A:$B,2,0)</f>
        <v>Patrick Ruiz</v>
      </c>
      <c r="P6746" s="9" t="str">
        <f>VLOOKUP('Consolidtaed Data'!$E1862,[1]Customers!$A:$B,2,0)</f>
        <v>Kevin Willis</v>
      </c>
      <c r="Q6746" s="11">
        <f>WEEKDAY('Consolidtaed Data'!$F1862)</f>
        <v>7</v>
      </c>
      <c r="R6746" s="9">
        <f>MONTH('Consolidtaed Data'!$F1862)</f>
        <v>5</v>
      </c>
      <c r="S6746" s="9" t="str">
        <f>TEXT(Table3[[#This Row],[Purchase Date]],"MMMM")</f>
        <v>May</v>
      </c>
      <c r="T6746" s="9">
        <f>YEAR('Consolidtaed Data'!$F1862)</f>
        <v>2020</v>
      </c>
    </row>
    <row r="6747" spans="1:20" x14ac:dyDescent="0.3">
      <c r="A6747" s="9" t="s">
        <v>7773</v>
      </c>
      <c r="B6747" s="9" t="s">
        <v>20</v>
      </c>
      <c r="C6747" s="9" t="s">
        <v>16</v>
      </c>
      <c r="D6747" s="9" t="s">
        <v>153</v>
      </c>
      <c r="E6747" s="9" t="s">
        <v>2057</v>
      </c>
      <c r="F6747" s="12">
        <v>44345</v>
      </c>
      <c r="G6747" s="12" t="str">
        <f>VLOOKUP(Table3[[#This Row],[Product ID]],[1]Products!$A:$G,2,0)</f>
        <v>Product 98</v>
      </c>
      <c r="H6747" s="22">
        <v>3</v>
      </c>
      <c r="I6747" s="9">
        <f>VLOOKUP('Consolidtaed Data'!$B1865,[1]Products!$A:$G,4,0)</f>
        <v>1862</v>
      </c>
      <c r="J6747" s="9">
        <f>VLOOKUP('Consolidtaed Data'!$B1865,[1]Products!$A:$G,3,0)</f>
        <v>1173</v>
      </c>
      <c r="K6747" s="9">
        <f>'Consolidtaed Data'!$J1865*'Consolidtaed Data'!$H1865</f>
        <v>848</v>
      </c>
      <c r="L6747" s="9">
        <f>'Consolidtaed Data'!$I1865*'Consolidtaed Data'!$H1865</f>
        <v>1060</v>
      </c>
      <c r="M6747" s="9">
        <f>'Consolidtaed Data'!$L1865-'Consolidtaed Data'!$K1865</f>
        <v>1212</v>
      </c>
      <c r="N6747" s="9" t="str">
        <f>VLOOKUP('Consolidtaed Data'!$C1865,[1]Locations!$A:$O,2,0)</f>
        <v>Santa Rosa</v>
      </c>
      <c r="O6747" s="9" t="str">
        <f>VLOOKUP('Consolidtaed Data'!$D1865,'[1]Sales People'!$A:$B,2,0)</f>
        <v>Joe Sims</v>
      </c>
      <c r="P6747" s="9" t="str">
        <f>VLOOKUP('Consolidtaed Data'!$E1865,[1]Customers!$A:$B,2,0)</f>
        <v>Philip Bailey</v>
      </c>
      <c r="Q6747" s="11">
        <f>WEEKDAY('Consolidtaed Data'!$F1865)</f>
        <v>1</v>
      </c>
      <c r="R6747" s="9">
        <f>MONTH('Consolidtaed Data'!$F1865)</f>
        <v>5</v>
      </c>
      <c r="S6747" s="9" t="str">
        <f>TEXT(Table3[[#This Row],[Purchase Date]],"MMMM")</f>
        <v>May</v>
      </c>
      <c r="T6747" s="9">
        <f>YEAR('Consolidtaed Data'!$F1865)</f>
        <v>2020</v>
      </c>
    </row>
    <row r="6748" spans="1:20" x14ac:dyDescent="0.3">
      <c r="A6748" s="9" t="s">
        <v>7774</v>
      </c>
      <c r="B6748" s="9" t="s">
        <v>369</v>
      </c>
      <c r="C6748" s="9" t="s">
        <v>439</v>
      </c>
      <c r="D6748" s="9" t="s">
        <v>329</v>
      </c>
      <c r="E6748" s="9" t="s">
        <v>685</v>
      </c>
      <c r="F6748" s="12">
        <v>44345</v>
      </c>
      <c r="G6748" s="12" t="str">
        <f>VLOOKUP(Table3[[#This Row],[Product ID]],[1]Products!$A:$G,2,0)</f>
        <v>Product 8</v>
      </c>
      <c r="H6748" s="22">
        <v>1</v>
      </c>
      <c r="I6748" s="9">
        <f>VLOOKUP('Consolidtaed Data'!$B2244,[1]Products!$A:$G,4,0)</f>
        <v>596</v>
      </c>
      <c r="J6748" s="9">
        <f>VLOOKUP('Consolidtaed Data'!$B2244,[1]Products!$A:$G,3,0)</f>
        <v>358</v>
      </c>
      <c r="K6748" s="9">
        <f>'Consolidtaed Data'!$J2244*'Consolidtaed Data'!$H2244</f>
        <v>1473</v>
      </c>
      <c r="L6748" s="9">
        <f>'Consolidtaed Data'!$I2244*'Consolidtaed Data'!$H2244</f>
        <v>2497</v>
      </c>
      <c r="M6748" s="9">
        <f>'Consolidtaed Data'!$L2244-'Consolidtaed Data'!$K2244</f>
        <v>1389</v>
      </c>
      <c r="N6748" s="9" t="str">
        <f>VLOOKUP('Consolidtaed Data'!$C2244,[1]Locations!$A:$O,2,0)</f>
        <v>Riverside</v>
      </c>
      <c r="O6748" s="9" t="str">
        <f>VLOOKUP('Consolidtaed Data'!$D2244,'[1]Sales People'!$A:$B,2,0)</f>
        <v>Walter Cook</v>
      </c>
      <c r="P6748" s="9" t="str">
        <f>VLOOKUP('Consolidtaed Data'!$E2244,[1]Customers!$A:$B,2,0)</f>
        <v>Aaron Johnson</v>
      </c>
      <c r="Q6748" s="11">
        <f>WEEKDAY('Consolidtaed Data'!$F2244)</f>
        <v>7</v>
      </c>
      <c r="R6748" s="9">
        <f>MONTH('Consolidtaed Data'!$F2244)</f>
        <v>6</v>
      </c>
      <c r="S6748" s="9" t="str">
        <f>TEXT(Table3[[#This Row],[Purchase Date]],"MMMM")</f>
        <v>May</v>
      </c>
      <c r="T6748" s="9">
        <f>YEAR('Consolidtaed Data'!$F2244)</f>
        <v>2020</v>
      </c>
    </row>
    <row r="6749" spans="1:20" x14ac:dyDescent="0.3">
      <c r="A6749" s="9" t="s">
        <v>7775</v>
      </c>
      <c r="B6749" s="9" t="s">
        <v>20</v>
      </c>
      <c r="C6749" s="9" t="s">
        <v>522</v>
      </c>
      <c r="D6749" s="9" t="s">
        <v>235</v>
      </c>
      <c r="E6749" s="9" t="s">
        <v>718</v>
      </c>
      <c r="F6749" s="12">
        <v>44345</v>
      </c>
      <c r="G6749" s="12" t="str">
        <f>VLOOKUP(Table3[[#This Row],[Product ID]],[1]Products!$A:$G,2,0)</f>
        <v>Product 98</v>
      </c>
      <c r="H6749" s="22">
        <v>2</v>
      </c>
      <c r="I6749" s="9">
        <f>VLOOKUP('Consolidtaed Data'!$B2440,[1]Products!$A:$G,4,0)</f>
        <v>1178</v>
      </c>
      <c r="J6749" s="9">
        <f>VLOOKUP('Consolidtaed Data'!$B2440,[1]Products!$A:$G,3,0)</f>
        <v>683</v>
      </c>
      <c r="K6749" s="9">
        <f>'Consolidtaed Data'!$J2440*'Consolidtaed Data'!$H2440</f>
        <v>624</v>
      </c>
      <c r="L6749" s="9">
        <f>'Consolidtaed Data'!$I2440*'Consolidtaed Data'!$H2440</f>
        <v>1200</v>
      </c>
      <c r="M6749" s="9">
        <f>'Consolidtaed Data'!$L2440-'Consolidtaed Data'!$K2440</f>
        <v>13</v>
      </c>
      <c r="N6749" s="9" t="str">
        <f>VLOOKUP('Consolidtaed Data'!$C2440,[1]Locations!$A:$O,2,0)</f>
        <v>Carlsbad</v>
      </c>
      <c r="O6749" s="9" t="str">
        <f>VLOOKUP('Consolidtaed Data'!$D2440,'[1]Sales People'!$A:$B,2,0)</f>
        <v>Howard Sims</v>
      </c>
      <c r="P6749" s="9" t="str">
        <f>VLOOKUP('Consolidtaed Data'!$E2440,[1]Customers!$A:$B,2,0)</f>
        <v>Benjamin Moreno</v>
      </c>
      <c r="Q6749" s="11">
        <f>WEEKDAY('Consolidtaed Data'!$F2440)</f>
        <v>6</v>
      </c>
      <c r="R6749" s="9">
        <f>MONTH('Consolidtaed Data'!$F2440)</f>
        <v>6</v>
      </c>
      <c r="S6749" s="9" t="str">
        <f>TEXT(Table3[[#This Row],[Purchase Date]],"MMMM")</f>
        <v>May</v>
      </c>
      <c r="T6749" s="9">
        <f>YEAR('Consolidtaed Data'!$F2440)</f>
        <v>2020</v>
      </c>
    </row>
    <row r="6750" spans="1:20" x14ac:dyDescent="0.3">
      <c r="A6750" s="9" t="s">
        <v>7776</v>
      </c>
      <c r="B6750" s="9" t="s">
        <v>11</v>
      </c>
      <c r="C6750" s="9" t="s">
        <v>90</v>
      </c>
      <c r="D6750" s="9" t="s">
        <v>153</v>
      </c>
      <c r="E6750" s="9" t="s">
        <v>2281</v>
      </c>
      <c r="F6750" s="12">
        <v>44345</v>
      </c>
      <c r="G6750" s="12" t="str">
        <f>VLOOKUP(Table3[[#This Row],[Product ID]],[1]Products!$A:$G,2,0)</f>
        <v>Product 88</v>
      </c>
      <c r="H6750" s="22">
        <v>1</v>
      </c>
      <c r="I6750" s="9">
        <f>VLOOKUP('Consolidtaed Data'!$B2960,[1]Products!$A:$G,4,0)</f>
        <v>2294</v>
      </c>
      <c r="J6750" s="9">
        <f>VLOOKUP('Consolidtaed Data'!$B2960,[1]Products!$A:$G,3,0)</f>
        <v>1399</v>
      </c>
      <c r="K6750" s="9">
        <f>'Consolidtaed Data'!$J2960*'Consolidtaed Data'!$H2960</f>
        <v>1067</v>
      </c>
      <c r="L6750" s="9">
        <f>'Consolidtaed Data'!$I2960*'Consolidtaed Data'!$H2960</f>
        <v>1809</v>
      </c>
      <c r="M6750" s="9">
        <f>'Consolidtaed Data'!$L2960-'Consolidtaed Data'!$K2960</f>
        <v>87</v>
      </c>
      <c r="N6750" s="9" t="str">
        <f>VLOOKUP('Consolidtaed Data'!$C2960,[1]Locations!$A:$O,2,0)</f>
        <v>Irvine</v>
      </c>
      <c r="O6750" s="9" t="str">
        <f>VLOOKUP('Consolidtaed Data'!$D2960,'[1]Sales People'!$A:$B,2,0)</f>
        <v>Martin Carr</v>
      </c>
      <c r="P6750" s="9" t="str">
        <f>VLOOKUP('Consolidtaed Data'!$E2960,[1]Customers!$A:$B,2,0)</f>
        <v>Shawn Day</v>
      </c>
      <c r="Q6750" s="11">
        <f>WEEKDAY('Consolidtaed Data'!$F2960)</f>
        <v>3</v>
      </c>
      <c r="R6750" s="9">
        <f>MONTH('Consolidtaed Data'!$F2960)</f>
        <v>8</v>
      </c>
      <c r="S6750" s="9" t="str">
        <f>TEXT(Table3[[#This Row],[Purchase Date]],"MMMM")</f>
        <v>May</v>
      </c>
      <c r="T6750" s="9">
        <f>YEAR('Consolidtaed Data'!$F2960)</f>
        <v>2020</v>
      </c>
    </row>
    <row r="6751" spans="1:20" x14ac:dyDescent="0.3">
      <c r="A6751" s="9" t="s">
        <v>7777</v>
      </c>
      <c r="B6751" s="9" t="s">
        <v>160</v>
      </c>
      <c r="C6751" s="9" t="s">
        <v>201</v>
      </c>
      <c r="D6751" s="9" t="s">
        <v>131</v>
      </c>
      <c r="E6751" s="9" t="s">
        <v>217</v>
      </c>
      <c r="F6751" s="12">
        <v>44345</v>
      </c>
      <c r="G6751" s="12" t="str">
        <f>VLOOKUP(Table3[[#This Row],[Product ID]],[1]Products!$A:$G,2,0)</f>
        <v>Product 28</v>
      </c>
      <c r="H6751" s="22">
        <v>3</v>
      </c>
      <c r="I6751" s="9">
        <f>VLOOKUP('Consolidtaed Data'!$B3050,[1]Products!$A:$G,4,0)</f>
        <v>1708</v>
      </c>
      <c r="J6751" s="9">
        <f>VLOOKUP('Consolidtaed Data'!$B3050,[1]Products!$A:$G,3,0)</f>
        <v>871</v>
      </c>
      <c r="K6751" s="9">
        <f>'Consolidtaed Data'!$J3050*'Consolidtaed Data'!$H3050</f>
        <v>562</v>
      </c>
      <c r="L6751" s="9">
        <f>'Consolidtaed Data'!$I3050*'Consolidtaed Data'!$H3050</f>
        <v>826</v>
      </c>
      <c r="M6751" s="9">
        <f>'Consolidtaed Data'!$L3050-'Consolidtaed Data'!$K3050</f>
        <v>1092</v>
      </c>
      <c r="N6751" s="9" t="str">
        <f>VLOOKUP('Consolidtaed Data'!$C3050,[1]Locations!$A:$O,2,0)</f>
        <v>Santa Maria</v>
      </c>
      <c r="O6751" s="9" t="str">
        <f>VLOOKUP('Consolidtaed Data'!$D3050,'[1]Sales People'!$A:$B,2,0)</f>
        <v>Henry Nelson</v>
      </c>
      <c r="P6751" s="9" t="str">
        <f>VLOOKUP('Consolidtaed Data'!$E3050,[1]Customers!$A:$B,2,0)</f>
        <v>James Dean</v>
      </c>
      <c r="Q6751" s="11">
        <f>WEEKDAY('Consolidtaed Data'!$F3050)</f>
        <v>3</v>
      </c>
      <c r="R6751" s="9">
        <f>MONTH('Consolidtaed Data'!$F3050)</f>
        <v>8</v>
      </c>
      <c r="S6751" s="9" t="str">
        <f>TEXT(Table3[[#This Row],[Purchase Date]],"MMMM")</f>
        <v>May</v>
      </c>
      <c r="T6751" s="9">
        <f>YEAR('Consolidtaed Data'!$F3050)</f>
        <v>2020</v>
      </c>
    </row>
    <row r="6752" spans="1:20" x14ac:dyDescent="0.3">
      <c r="A6752" s="9" t="s">
        <v>7778</v>
      </c>
      <c r="B6752" s="9" t="s">
        <v>54</v>
      </c>
      <c r="C6752" s="9" t="s">
        <v>134</v>
      </c>
      <c r="D6752" s="9" t="s">
        <v>149</v>
      </c>
      <c r="E6752" s="9" t="s">
        <v>299</v>
      </c>
      <c r="F6752" s="12">
        <v>44345</v>
      </c>
      <c r="G6752" s="12" t="str">
        <f>VLOOKUP(Table3[[#This Row],[Product ID]],[1]Products!$A:$G,2,0)</f>
        <v>Product 41</v>
      </c>
      <c r="H6752" s="22">
        <v>4</v>
      </c>
      <c r="I6752" s="9">
        <f>VLOOKUP('Consolidtaed Data'!$B3258,[1]Products!$A:$G,4,0)</f>
        <v>1798</v>
      </c>
      <c r="J6752" s="9">
        <f>VLOOKUP('Consolidtaed Data'!$B3258,[1]Products!$A:$G,3,0)</f>
        <v>971</v>
      </c>
      <c r="K6752" s="9">
        <f>'Consolidtaed Data'!$J3258*'Consolidtaed Data'!$H3258</f>
        <v>7860</v>
      </c>
      <c r="L6752" s="9">
        <f>'Consolidtaed Data'!$I3258*'Consolidtaed Data'!$H3258</f>
        <v>9584</v>
      </c>
      <c r="M6752" s="9">
        <f>'Consolidtaed Data'!$L3258-'Consolidtaed Data'!$K3258</f>
        <v>331</v>
      </c>
      <c r="N6752" s="9" t="str">
        <f>VLOOKUP('Consolidtaed Data'!$C3258,[1]Locations!$A:$O,2,0)</f>
        <v>San Bernardino</v>
      </c>
      <c r="O6752" s="9" t="str">
        <f>VLOOKUP('Consolidtaed Data'!$D3258,'[1]Sales People'!$A:$B,2,0)</f>
        <v>Kenneth Bradley</v>
      </c>
      <c r="P6752" s="9" t="str">
        <f>VLOOKUP('Consolidtaed Data'!$E3258,[1]Customers!$A:$B,2,0)</f>
        <v>Robert Jackson</v>
      </c>
      <c r="Q6752" s="11">
        <f>WEEKDAY('Consolidtaed Data'!$F3258)</f>
        <v>6</v>
      </c>
      <c r="R6752" s="9">
        <f>MONTH('Consolidtaed Data'!$F3258)</f>
        <v>8</v>
      </c>
      <c r="S6752" s="9" t="str">
        <f>TEXT(Table3[[#This Row],[Purchase Date]],"MMMM")</f>
        <v>May</v>
      </c>
      <c r="T6752" s="9">
        <f>YEAR('Consolidtaed Data'!$F3258)</f>
        <v>2020</v>
      </c>
    </row>
    <row r="6753" spans="1:20" x14ac:dyDescent="0.3">
      <c r="A6753" s="9" t="s">
        <v>7779</v>
      </c>
      <c r="B6753" s="9" t="s">
        <v>580</v>
      </c>
      <c r="C6753" s="9" t="s">
        <v>45</v>
      </c>
      <c r="D6753" s="9" t="s">
        <v>402</v>
      </c>
      <c r="E6753" s="9" t="s">
        <v>1032</v>
      </c>
      <c r="F6753" s="12">
        <v>44345</v>
      </c>
      <c r="G6753" s="12" t="str">
        <f>VLOOKUP(Table3[[#This Row],[Product ID]],[1]Products!$A:$G,2,0)</f>
        <v>Product 1</v>
      </c>
      <c r="H6753" s="22">
        <v>3</v>
      </c>
      <c r="I6753" s="9">
        <f>VLOOKUP('Consolidtaed Data'!$B3332,[1]Products!$A:$G,4,0)</f>
        <v>315</v>
      </c>
      <c r="J6753" s="9">
        <f>VLOOKUP('Consolidtaed Data'!$B3332,[1]Products!$A:$G,3,0)</f>
        <v>208</v>
      </c>
      <c r="K6753" s="9">
        <f>'Consolidtaed Data'!$J3332*'Consolidtaed Data'!$H3332</f>
        <v>665</v>
      </c>
      <c r="L6753" s="9">
        <f>'Consolidtaed Data'!$I3332*'Consolidtaed Data'!$H3332</f>
        <v>1278</v>
      </c>
      <c r="M6753" s="9">
        <f>'Consolidtaed Data'!$L3332-'Consolidtaed Data'!$K3332</f>
        <v>408</v>
      </c>
      <c r="N6753" s="9" t="str">
        <f>VLOOKUP('Consolidtaed Data'!$C3332,[1]Locations!$A:$O,2,0)</f>
        <v>Ontario</v>
      </c>
      <c r="O6753" s="9" t="str">
        <f>VLOOKUP('Consolidtaed Data'!$D3332,'[1]Sales People'!$A:$B,2,0)</f>
        <v>Joe Sims</v>
      </c>
      <c r="P6753" s="9" t="str">
        <f>VLOOKUP('Consolidtaed Data'!$E3332,[1]Customers!$A:$B,2,0)</f>
        <v>Sean Knight</v>
      </c>
      <c r="Q6753" s="11">
        <f>WEEKDAY('Consolidtaed Data'!$F3332)</f>
        <v>4</v>
      </c>
      <c r="R6753" s="9">
        <f>MONTH('Consolidtaed Data'!$F3332)</f>
        <v>9</v>
      </c>
      <c r="S6753" s="9" t="str">
        <f>TEXT(Table3[[#This Row],[Purchase Date]],"MMMM")</f>
        <v>May</v>
      </c>
      <c r="T6753" s="9">
        <f>YEAR('Consolidtaed Data'!$F3332)</f>
        <v>2020</v>
      </c>
    </row>
    <row r="6754" spans="1:20" x14ac:dyDescent="0.3">
      <c r="A6754" s="9" t="s">
        <v>7780</v>
      </c>
      <c r="B6754" s="9" t="s">
        <v>355</v>
      </c>
      <c r="C6754" s="9" t="s">
        <v>420</v>
      </c>
      <c r="D6754" s="9" t="s">
        <v>229</v>
      </c>
      <c r="E6754" s="9" t="s">
        <v>722</v>
      </c>
      <c r="F6754" s="12">
        <v>44345</v>
      </c>
      <c r="G6754" s="12" t="str">
        <f>VLOOKUP(Table3[[#This Row],[Product ID]],[1]Products!$A:$G,2,0)</f>
        <v>Product 100</v>
      </c>
      <c r="H6754" s="22">
        <v>4</v>
      </c>
      <c r="I6754" s="9">
        <f>VLOOKUP('Consolidtaed Data'!$B3594,[1]Products!$A:$G,4,0)</f>
        <v>35</v>
      </c>
      <c r="J6754" s="9">
        <f>VLOOKUP('Consolidtaed Data'!$B3594,[1]Products!$A:$G,3,0)</f>
        <v>22</v>
      </c>
      <c r="K6754" s="9">
        <f>'Consolidtaed Data'!$J3594*'Consolidtaed Data'!$H3594</f>
        <v>791</v>
      </c>
      <c r="L6754" s="9">
        <f>'Consolidtaed Data'!$I3594*'Consolidtaed Data'!$H3594</f>
        <v>1522</v>
      </c>
      <c r="M6754" s="9">
        <f>'Consolidtaed Data'!$L3594-'Consolidtaed Data'!$K3594</f>
        <v>766</v>
      </c>
      <c r="N6754" s="9" t="str">
        <f>VLOOKUP('Consolidtaed Data'!$C3594,[1]Locations!$A:$O,2,0)</f>
        <v>El Monte</v>
      </c>
      <c r="O6754" s="9" t="str">
        <f>VLOOKUP('Consolidtaed Data'!$D3594,'[1]Sales People'!$A:$B,2,0)</f>
        <v>Larry Marshall</v>
      </c>
      <c r="P6754" s="9" t="str">
        <f>VLOOKUP('Consolidtaed Data'!$E3594,[1]Customers!$A:$B,2,0)</f>
        <v>Eugene Cunningham</v>
      </c>
      <c r="Q6754" s="11">
        <f>WEEKDAY('Consolidtaed Data'!$F3594)</f>
        <v>1</v>
      </c>
      <c r="R6754" s="9">
        <f>MONTH('Consolidtaed Data'!$F3594)</f>
        <v>9</v>
      </c>
      <c r="S6754" s="9" t="str">
        <f>TEXT(Table3[[#This Row],[Purchase Date]],"MMMM")</f>
        <v>May</v>
      </c>
      <c r="T6754" s="9">
        <f>YEAR('Consolidtaed Data'!$F3594)</f>
        <v>2020</v>
      </c>
    </row>
    <row r="6755" spans="1:20" x14ac:dyDescent="0.3">
      <c r="A6755" s="9" t="s">
        <v>7781</v>
      </c>
      <c r="B6755" s="9" t="s">
        <v>336</v>
      </c>
      <c r="C6755" s="9" t="s">
        <v>423</v>
      </c>
      <c r="D6755" s="9" t="s">
        <v>131</v>
      </c>
      <c r="E6755" s="9" t="s">
        <v>1216</v>
      </c>
      <c r="F6755" s="12">
        <v>44346</v>
      </c>
      <c r="G6755" s="12" t="str">
        <f>VLOOKUP(Table3[[#This Row],[Product ID]],[1]Products!$A:$G,2,0)</f>
        <v>Product 78</v>
      </c>
      <c r="H6755" s="22">
        <v>1</v>
      </c>
      <c r="I6755" s="9">
        <f>VLOOKUP('Consolidtaed Data'!$B707,[1]Products!$A:$G,4,0)</f>
        <v>112</v>
      </c>
      <c r="J6755" s="9">
        <f>VLOOKUP('Consolidtaed Data'!$B707,[1]Products!$A:$G,3,0)</f>
        <v>90</v>
      </c>
      <c r="K6755" s="9">
        <f>'Consolidtaed Data'!$J707*'Consolidtaed Data'!$H707</f>
        <v>2700</v>
      </c>
      <c r="L6755" s="9">
        <f>'Consolidtaed Data'!$I707*'Consolidtaed Data'!$H707</f>
        <v>4500</v>
      </c>
      <c r="M6755" s="9">
        <f>'Consolidtaed Data'!$L707-'Consolidtaed Data'!$K707</f>
        <v>192</v>
      </c>
      <c r="N6755" s="9" t="str">
        <f>VLOOKUP('Consolidtaed Data'!$C707,[1]Locations!$A:$O,2,0)</f>
        <v>Murrieta</v>
      </c>
      <c r="O6755" s="9" t="str">
        <f>VLOOKUP('Consolidtaed Data'!$D707,'[1]Sales People'!$A:$B,2,0)</f>
        <v>Scott Mason</v>
      </c>
      <c r="P6755" s="9" t="str">
        <f>VLOOKUP('Consolidtaed Data'!$E707,[1]Customers!$A:$B,2,0)</f>
        <v>Billy Miller</v>
      </c>
      <c r="Q6755" s="11">
        <f>WEEKDAY('Consolidtaed Data'!$F707)</f>
        <v>4</v>
      </c>
      <c r="R6755" s="9">
        <f>MONTH('Consolidtaed Data'!$F707)</f>
        <v>2</v>
      </c>
      <c r="S6755" s="9" t="str">
        <f>TEXT(Table3[[#This Row],[Purchase Date]],"MMMM")</f>
        <v>May</v>
      </c>
      <c r="T6755" s="9">
        <f>YEAR('Consolidtaed Data'!$F707)</f>
        <v>2020</v>
      </c>
    </row>
    <row r="6756" spans="1:20" x14ac:dyDescent="0.3">
      <c r="A6756" s="9" t="s">
        <v>7782</v>
      </c>
      <c r="B6756" s="9" t="s">
        <v>338</v>
      </c>
      <c r="C6756" s="9" t="s">
        <v>420</v>
      </c>
      <c r="D6756" s="9" t="s">
        <v>206</v>
      </c>
      <c r="E6756" s="9" t="s">
        <v>888</v>
      </c>
      <c r="F6756" s="12">
        <v>44346</v>
      </c>
      <c r="G6756" s="12" t="str">
        <f>VLOOKUP(Table3[[#This Row],[Product ID]],[1]Products!$A:$G,2,0)</f>
        <v>Product 95</v>
      </c>
      <c r="H6756" s="22">
        <v>3</v>
      </c>
      <c r="I6756" s="9">
        <f>VLOOKUP('Consolidtaed Data'!$B854,[1]Products!$A:$G,4,0)</f>
        <v>1862</v>
      </c>
      <c r="J6756" s="9">
        <f>VLOOKUP('Consolidtaed Data'!$B854,[1]Products!$A:$G,3,0)</f>
        <v>1173</v>
      </c>
      <c r="K6756" s="9">
        <f>'Consolidtaed Data'!$J854*'Consolidtaed Data'!$H854</f>
        <v>1473</v>
      </c>
      <c r="L6756" s="9">
        <f>'Consolidtaed Data'!$I854*'Consolidtaed Data'!$H854</f>
        <v>2497</v>
      </c>
      <c r="M6756" s="9">
        <f>'Consolidtaed Data'!$L854-'Consolidtaed Data'!$K854</f>
        <v>144</v>
      </c>
      <c r="N6756" s="9" t="str">
        <f>VLOOKUP('Consolidtaed Data'!$C854,[1]Locations!$A:$O,2,0)</f>
        <v>Huntington Beach</v>
      </c>
      <c r="O6756" s="9" t="str">
        <f>VLOOKUP('Consolidtaed Data'!$D854,'[1]Sales People'!$A:$B,2,0)</f>
        <v>Sean Miller</v>
      </c>
      <c r="P6756" s="9" t="str">
        <f>VLOOKUP('Consolidtaed Data'!$E854,[1]Customers!$A:$B,2,0)</f>
        <v>Samuel Palmer</v>
      </c>
      <c r="Q6756" s="11">
        <f>WEEKDAY('Consolidtaed Data'!$F854)</f>
        <v>1</v>
      </c>
      <c r="R6756" s="9">
        <f>MONTH('Consolidtaed Data'!$F854)</f>
        <v>3</v>
      </c>
      <c r="S6756" s="9" t="str">
        <f>TEXT(Table3[[#This Row],[Purchase Date]],"MMMM")</f>
        <v>May</v>
      </c>
      <c r="T6756" s="9">
        <f>YEAR('Consolidtaed Data'!$F854)</f>
        <v>2020</v>
      </c>
    </row>
    <row r="6757" spans="1:20" x14ac:dyDescent="0.3">
      <c r="A6757" s="9" t="s">
        <v>7783</v>
      </c>
      <c r="B6757" s="9" t="s">
        <v>24</v>
      </c>
      <c r="C6757" s="9" t="s">
        <v>394</v>
      </c>
      <c r="D6757" s="9" t="s">
        <v>64</v>
      </c>
      <c r="E6757" s="9" t="s">
        <v>611</v>
      </c>
      <c r="F6757" s="12">
        <v>44346</v>
      </c>
      <c r="G6757" s="12" t="str">
        <f>VLOOKUP(Table3[[#This Row],[Product ID]],[1]Products!$A:$G,2,0)</f>
        <v>Product 6</v>
      </c>
      <c r="H6757" s="22">
        <v>2</v>
      </c>
      <c r="I6757" s="9">
        <f>VLOOKUP('Consolidtaed Data'!$B869,[1]Products!$A:$G,4,0)</f>
        <v>1077</v>
      </c>
      <c r="J6757" s="9">
        <f>VLOOKUP('Consolidtaed Data'!$B869,[1]Products!$A:$G,3,0)</f>
        <v>732</v>
      </c>
      <c r="K6757" s="9">
        <f>'Consolidtaed Data'!$J869*'Consolidtaed Data'!$H869</f>
        <v>44</v>
      </c>
      <c r="L6757" s="9">
        <f>'Consolidtaed Data'!$I869*'Consolidtaed Data'!$H869</f>
        <v>70</v>
      </c>
      <c r="M6757" s="9">
        <f>'Consolidtaed Data'!$L869-'Consolidtaed Data'!$K869</f>
        <v>267</v>
      </c>
      <c r="N6757" s="9" t="str">
        <f>VLOOKUP('Consolidtaed Data'!$C869,[1]Locations!$A:$O,2,0)</f>
        <v>Riverside</v>
      </c>
      <c r="O6757" s="9" t="str">
        <f>VLOOKUP('Consolidtaed Data'!$D869,'[1]Sales People'!$A:$B,2,0)</f>
        <v>Howard Sims</v>
      </c>
      <c r="P6757" s="9" t="str">
        <f>VLOOKUP('Consolidtaed Data'!$E869,[1]Customers!$A:$B,2,0)</f>
        <v>Walter Duncan</v>
      </c>
      <c r="Q6757" s="11">
        <f>WEEKDAY('Consolidtaed Data'!$F869)</f>
        <v>2</v>
      </c>
      <c r="R6757" s="9">
        <f>MONTH('Consolidtaed Data'!$F869)</f>
        <v>3</v>
      </c>
      <c r="S6757" s="9" t="str">
        <f>TEXT(Table3[[#This Row],[Purchase Date]],"MMMM")</f>
        <v>May</v>
      </c>
      <c r="T6757" s="9">
        <f>YEAR('Consolidtaed Data'!$F869)</f>
        <v>2020</v>
      </c>
    </row>
    <row r="6758" spans="1:20" x14ac:dyDescent="0.3">
      <c r="A6758" s="9" t="s">
        <v>7784</v>
      </c>
      <c r="B6758" s="9" t="s">
        <v>336</v>
      </c>
      <c r="C6758" s="9" t="s">
        <v>122</v>
      </c>
      <c r="D6758" s="9" t="s">
        <v>26</v>
      </c>
      <c r="E6758" s="9" t="s">
        <v>1927</v>
      </c>
      <c r="F6758" s="12">
        <v>44346</v>
      </c>
      <c r="G6758" s="12" t="str">
        <f>VLOOKUP(Table3[[#This Row],[Product ID]],[1]Products!$A:$G,2,0)</f>
        <v>Product 78</v>
      </c>
      <c r="H6758" s="22">
        <v>1</v>
      </c>
      <c r="I6758" s="9">
        <f>VLOOKUP('Consolidtaed Data'!$B1030,[1]Products!$A:$G,4,0)</f>
        <v>1826</v>
      </c>
      <c r="J6758" s="9">
        <f>VLOOKUP('Consolidtaed Data'!$B1030,[1]Products!$A:$G,3,0)</f>
        <v>1443</v>
      </c>
      <c r="K6758" s="9">
        <f>'Consolidtaed Data'!$J1030*'Consolidtaed Data'!$H1030</f>
        <v>1220</v>
      </c>
      <c r="L6758" s="9">
        <f>'Consolidtaed Data'!$I1030*'Consolidtaed Data'!$H1030</f>
        <v>1671</v>
      </c>
      <c r="M6758" s="9">
        <f>'Consolidtaed Data'!$L1030-'Consolidtaed Data'!$K1030</f>
        <v>348</v>
      </c>
      <c r="N6758" s="9" t="str">
        <f>VLOOKUP('Consolidtaed Data'!$C1030,[1]Locations!$A:$O,2,0)</f>
        <v>Palmdale</v>
      </c>
      <c r="O6758" s="9" t="str">
        <f>VLOOKUP('Consolidtaed Data'!$D1030,'[1]Sales People'!$A:$B,2,0)</f>
        <v>Andrew Bowman</v>
      </c>
      <c r="P6758" s="9" t="str">
        <f>VLOOKUP('Consolidtaed Data'!$E1030,[1]Customers!$A:$B,2,0)</f>
        <v>Joe Coleman</v>
      </c>
      <c r="Q6758" s="11">
        <f>WEEKDAY('Consolidtaed Data'!$F1030)</f>
        <v>7</v>
      </c>
      <c r="R6758" s="9">
        <f>MONTH('Consolidtaed Data'!$F1030)</f>
        <v>3</v>
      </c>
      <c r="S6758" s="9" t="str">
        <f>TEXT(Table3[[#This Row],[Purchase Date]],"MMMM")</f>
        <v>May</v>
      </c>
      <c r="T6758" s="9">
        <f>YEAR('Consolidtaed Data'!$F1030)</f>
        <v>2020</v>
      </c>
    </row>
    <row r="6759" spans="1:20" x14ac:dyDescent="0.3">
      <c r="A6759" s="9" t="s">
        <v>7785</v>
      </c>
      <c r="B6759" s="9" t="s">
        <v>85</v>
      </c>
      <c r="C6759" s="9" t="s">
        <v>394</v>
      </c>
      <c r="D6759" s="9" t="s">
        <v>26</v>
      </c>
      <c r="E6759" s="9" t="s">
        <v>999</v>
      </c>
      <c r="F6759" s="12">
        <v>44346</v>
      </c>
      <c r="G6759" s="12" t="str">
        <f>VLOOKUP(Table3[[#This Row],[Product ID]],[1]Products!$A:$G,2,0)</f>
        <v>Product 93</v>
      </c>
      <c r="H6759" s="22">
        <v>2</v>
      </c>
      <c r="I6759" s="9">
        <f>VLOOKUP('Consolidtaed Data'!$B1219,[1]Products!$A:$G,4,0)</f>
        <v>913</v>
      </c>
      <c r="J6759" s="9">
        <f>VLOOKUP('Consolidtaed Data'!$B1219,[1]Products!$A:$G,3,0)</f>
        <v>584</v>
      </c>
      <c r="K6759" s="9">
        <f>'Consolidtaed Data'!$J1219*'Consolidtaed Data'!$H1219</f>
        <v>79</v>
      </c>
      <c r="L6759" s="9">
        <f>'Consolidtaed Data'!$I1219*'Consolidtaed Data'!$H1219</f>
        <v>127</v>
      </c>
      <c r="M6759" s="9">
        <f>'Consolidtaed Data'!$L1219-'Consolidtaed Data'!$K1219</f>
        <v>554</v>
      </c>
      <c r="N6759" s="9" t="str">
        <f>VLOOKUP('Consolidtaed Data'!$C1219,[1]Locations!$A:$O,2,0)</f>
        <v>Santa Clarita</v>
      </c>
      <c r="O6759" s="9" t="str">
        <f>VLOOKUP('Consolidtaed Data'!$D1219,'[1]Sales People'!$A:$B,2,0)</f>
        <v>Brian Davis</v>
      </c>
      <c r="P6759" s="9" t="str">
        <f>VLOOKUP('Consolidtaed Data'!$E1219,[1]Customers!$A:$B,2,0)</f>
        <v>Earl Phillips</v>
      </c>
      <c r="Q6759" s="11">
        <f>WEEKDAY('Consolidtaed Data'!$F1219)</f>
        <v>2</v>
      </c>
      <c r="R6759" s="9">
        <f>MONTH('Consolidtaed Data'!$F1219)</f>
        <v>3</v>
      </c>
      <c r="S6759" s="9" t="str">
        <f>TEXT(Table3[[#This Row],[Purchase Date]],"MMMM")</f>
        <v>May</v>
      </c>
      <c r="T6759" s="9">
        <f>YEAR('Consolidtaed Data'!$F1219)</f>
        <v>2020</v>
      </c>
    </row>
    <row r="6760" spans="1:20" x14ac:dyDescent="0.3">
      <c r="A6760" s="9" t="s">
        <v>7786</v>
      </c>
      <c r="B6760" s="9" t="s">
        <v>191</v>
      </c>
      <c r="C6760" s="9" t="s">
        <v>196</v>
      </c>
      <c r="D6760" s="9" t="s">
        <v>9</v>
      </c>
      <c r="E6760" s="9" t="s">
        <v>1101</v>
      </c>
      <c r="F6760" s="12">
        <v>44346</v>
      </c>
      <c r="G6760" s="12" t="str">
        <f>VLOOKUP(Table3[[#This Row],[Product ID]],[1]Products!$A:$G,2,0)</f>
        <v>Product 36</v>
      </c>
      <c r="H6760" s="22">
        <v>3</v>
      </c>
      <c r="I6760" s="9">
        <f>VLOOKUP('Consolidtaed Data'!$B1315,[1]Products!$A:$G,4,0)</f>
        <v>1052</v>
      </c>
      <c r="J6760" s="9">
        <f>VLOOKUP('Consolidtaed Data'!$B1315,[1]Products!$A:$G,3,0)</f>
        <v>589</v>
      </c>
      <c r="K6760" s="9">
        <f>'Consolidtaed Data'!$J1315*'Consolidtaed Data'!$H1315</f>
        <v>3570</v>
      </c>
      <c r="L6760" s="9">
        <f>'Consolidtaed Data'!$I1315*'Consolidtaed Data'!$H1315</f>
        <v>4698</v>
      </c>
      <c r="M6760" s="9">
        <f>'Consolidtaed Data'!$L1315-'Consolidtaed Data'!$K1315</f>
        <v>2346</v>
      </c>
      <c r="N6760" s="9" t="str">
        <f>VLOOKUP('Consolidtaed Data'!$C1315,[1]Locations!$A:$O,2,0)</f>
        <v>Sunnyvale</v>
      </c>
      <c r="O6760" s="9" t="str">
        <f>VLOOKUP('Consolidtaed Data'!$D1315,'[1]Sales People'!$A:$B,2,0)</f>
        <v>Scott Clark</v>
      </c>
      <c r="P6760" s="9" t="str">
        <f>VLOOKUP('Consolidtaed Data'!$E1315,[1]Customers!$A:$B,2,0)</f>
        <v>Christopher Kim</v>
      </c>
      <c r="Q6760" s="11">
        <f>WEEKDAY('Consolidtaed Data'!$F1315)</f>
        <v>2</v>
      </c>
      <c r="R6760" s="9">
        <f>MONTH('Consolidtaed Data'!$F1315)</f>
        <v>4</v>
      </c>
      <c r="S6760" s="9" t="str">
        <f>TEXT(Table3[[#This Row],[Purchase Date]],"MMMM")</f>
        <v>May</v>
      </c>
      <c r="T6760" s="9">
        <f>YEAR('Consolidtaed Data'!$F1315)</f>
        <v>2020</v>
      </c>
    </row>
    <row r="6761" spans="1:20" x14ac:dyDescent="0.3">
      <c r="A6761" s="9" t="s">
        <v>7787</v>
      </c>
      <c r="B6761" s="9" t="s">
        <v>24</v>
      </c>
      <c r="C6761" s="9" t="s">
        <v>275</v>
      </c>
      <c r="D6761" s="9" t="s">
        <v>91</v>
      </c>
      <c r="E6761" s="9" t="s">
        <v>771</v>
      </c>
      <c r="F6761" s="12">
        <v>44346</v>
      </c>
      <c r="G6761" s="12" t="str">
        <f>VLOOKUP(Table3[[#This Row],[Product ID]],[1]Products!$A:$G,2,0)</f>
        <v>Product 6</v>
      </c>
      <c r="H6761" s="22">
        <v>1</v>
      </c>
      <c r="I6761" s="9">
        <f>VLOOKUP('Consolidtaed Data'!$B1728,[1]Products!$A:$G,4,0)</f>
        <v>378</v>
      </c>
      <c r="J6761" s="9">
        <f>VLOOKUP('Consolidtaed Data'!$B1728,[1]Products!$A:$G,3,0)</f>
        <v>291</v>
      </c>
      <c r="K6761" s="9">
        <f>'Consolidtaed Data'!$J1728*'Consolidtaed Data'!$H1728</f>
        <v>832</v>
      </c>
      <c r="L6761" s="9">
        <f>'Consolidtaed Data'!$I1728*'Consolidtaed Data'!$H1728</f>
        <v>1260</v>
      </c>
      <c r="M6761" s="9">
        <f>'Consolidtaed Data'!$L1728-'Consolidtaed Data'!$K1728</f>
        <v>192</v>
      </c>
      <c r="N6761" s="9" t="str">
        <f>VLOOKUP('Consolidtaed Data'!$C1728,[1]Locations!$A:$O,2,0)</f>
        <v>Moreno Valley</v>
      </c>
      <c r="O6761" s="9" t="str">
        <f>VLOOKUP('Consolidtaed Data'!$D1728,'[1]Sales People'!$A:$B,2,0)</f>
        <v>Brian Thomas</v>
      </c>
      <c r="P6761" s="9" t="str">
        <f>VLOOKUP('Consolidtaed Data'!$E1728,[1]Customers!$A:$B,2,0)</f>
        <v>Terry Richards</v>
      </c>
      <c r="Q6761" s="11">
        <f>WEEKDAY('Consolidtaed Data'!$F1728)</f>
        <v>3</v>
      </c>
      <c r="R6761" s="9">
        <f>MONTH('Consolidtaed Data'!$F1728)</f>
        <v>5</v>
      </c>
      <c r="S6761" s="9" t="str">
        <f>TEXT(Table3[[#This Row],[Purchase Date]],"MMMM")</f>
        <v>May</v>
      </c>
      <c r="T6761" s="9">
        <f>YEAR('Consolidtaed Data'!$F1728)</f>
        <v>2020</v>
      </c>
    </row>
    <row r="6762" spans="1:20" x14ac:dyDescent="0.3">
      <c r="A6762" s="9" t="s">
        <v>7788</v>
      </c>
      <c r="B6762" s="9" t="s">
        <v>136</v>
      </c>
      <c r="C6762" s="9" t="s">
        <v>226</v>
      </c>
      <c r="D6762" s="9" t="s">
        <v>64</v>
      </c>
      <c r="E6762" s="9" t="s">
        <v>888</v>
      </c>
      <c r="F6762" s="12">
        <v>44346</v>
      </c>
      <c r="G6762" s="12" t="str">
        <f>VLOOKUP(Table3[[#This Row],[Product ID]],[1]Products!$A:$G,2,0)</f>
        <v>Product 2</v>
      </c>
      <c r="H6762" s="22">
        <v>2</v>
      </c>
      <c r="I6762" s="9">
        <f>VLOOKUP('Consolidtaed Data'!$B1792,[1]Products!$A:$G,4,0)</f>
        <v>1743</v>
      </c>
      <c r="J6762" s="9">
        <f>VLOOKUP('Consolidtaed Data'!$B1792,[1]Products!$A:$G,3,0)</f>
        <v>872</v>
      </c>
      <c r="K6762" s="9">
        <f>'Consolidtaed Data'!$J1792*'Consolidtaed Data'!$H1792</f>
        <v>2700</v>
      </c>
      <c r="L6762" s="9">
        <f>'Consolidtaed Data'!$I1792*'Consolidtaed Data'!$H1792</f>
        <v>4500</v>
      </c>
      <c r="M6762" s="9">
        <f>'Consolidtaed Data'!$L1792-'Consolidtaed Data'!$K1792</f>
        <v>554</v>
      </c>
      <c r="N6762" s="9" t="str">
        <f>VLOOKUP('Consolidtaed Data'!$C1792,[1]Locations!$A:$O,2,0)</f>
        <v>Norwalk</v>
      </c>
      <c r="O6762" s="9" t="str">
        <f>VLOOKUP('Consolidtaed Data'!$D1792,'[1]Sales People'!$A:$B,2,0)</f>
        <v>Joshua Cook</v>
      </c>
      <c r="P6762" s="9" t="str">
        <f>VLOOKUP('Consolidtaed Data'!$E1792,[1]Customers!$A:$B,2,0)</f>
        <v>Fred Jenkins</v>
      </c>
      <c r="Q6762" s="11">
        <f>WEEKDAY('Consolidtaed Data'!$F1792)</f>
        <v>1</v>
      </c>
      <c r="R6762" s="9">
        <f>MONTH('Consolidtaed Data'!$F1792)</f>
        <v>5</v>
      </c>
      <c r="S6762" s="9" t="str">
        <f>TEXT(Table3[[#This Row],[Purchase Date]],"MMMM")</f>
        <v>May</v>
      </c>
      <c r="T6762" s="9">
        <f>YEAR('Consolidtaed Data'!$F1792)</f>
        <v>2020</v>
      </c>
    </row>
    <row r="6763" spans="1:20" x14ac:dyDescent="0.3">
      <c r="A6763" s="9" t="s">
        <v>7789</v>
      </c>
      <c r="B6763" s="9" t="s">
        <v>429</v>
      </c>
      <c r="C6763" s="9" t="s">
        <v>39</v>
      </c>
      <c r="D6763" s="9" t="s">
        <v>9</v>
      </c>
      <c r="E6763" s="9" t="s">
        <v>1594</v>
      </c>
      <c r="F6763" s="12">
        <v>44346</v>
      </c>
      <c r="G6763" s="12" t="str">
        <f>VLOOKUP(Table3[[#This Row],[Product ID]],[1]Products!$A:$G,2,0)</f>
        <v>Product 87</v>
      </c>
      <c r="H6763" s="22">
        <v>1</v>
      </c>
      <c r="I6763" s="9">
        <f>VLOOKUP('Consolidtaed Data'!$B2085,[1]Products!$A:$G,4,0)</f>
        <v>1103</v>
      </c>
      <c r="J6763" s="9">
        <f>VLOOKUP('Consolidtaed Data'!$B2085,[1]Products!$A:$G,3,0)</f>
        <v>838</v>
      </c>
      <c r="K6763" s="9">
        <f>'Consolidtaed Data'!$J2085*'Consolidtaed Data'!$H2085</f>
        <v>971</v>
      </c>
      <c r="L6763" s="9">
        <f>'Consolidtaed Data'!$I2085*'Consolidtaed Data'!$H2085</f>
        <v>1494</v>
      </c>
      <c r="M6763" s="9">
        <f>'Consolidtaed Data'!$L2085-'Consolidtaed Data'!$K2085</f>
        <v>1104</v>
      </c>
      <c r="N6763" s="9" t="str">
        <f>VLOOKUP('Consolidtaed Data'!$C2085,[1]Locations!$A:$O,2,0)</f>
        <v>Los Angeles</v>
      </c>
      <c r="O6763" s="9" t="str">
        <f>VLOOKUP('Consolidtaed Data'!$D2085,'[1]Sales People'!$A:$B,2,0)</f>
        <v>Scott Mason</v>
      </c>
      <c r="P6763" s="9" t="str">
        <f>VLOOKUP('Consolidtaed Data'!$E2085,[1]Customers!$A:$B,2,0)</f>
        <v>Ralph Nichols</v>
      </c>
      <c r="Q6763" s="11">
        <f>WEEKDAY('Consolidtaed Data'!$F2085)</f>
        <v>2</v>
      </c>
      <c r="R6763" s="9">
        <f>MONTH('Consolidtaed Data'!$F2085)</f>
        <v>6</v>
      </c>
      <c r="S6763" s="9" t="str">
        <f>TEXT(Table3[[#This Row],[Purchase Date]],"MMMM")</f>
        <v>May</v>
      </c>
      <c r="T6763" s="9">
        <f>YEAR('Consolidtaed Data'!$F2085)</f>
        <v>2020</v>
      </c>
    </row>
    <row r="6764" spans="1:20" x14ac:dyDescent="0.3">
      <c r="A6764" s="9" t="s">
        <v>7790</v>
      </c>
      <c r="B6764" s="9" t="s">
        <v>151</v>
      </c>
      <c r="C6764" s="9" t="s">
        <v>302</v>
      </c>
      <c r="D6764" s="9" t="s">
        <v>87</v>
      </c>
      <c r="E6764" s="9" t="s">
        <v>508</v>
      </c>
      <c r="F6764" s="12">
        <v>44346</v>
      </c>
      <c r="G6764" s="12" t="str">
        <f>VLOOKUP(Table3[[#This Row],[Product ID]],[1]Products!$A:$G,2,0)</f>
        <v>Product 94</v>
      </c>
      <c r="H6764" s="22">
        <v>1</v>
      </c>
      <c r="I6764" s="9">
        <f>VLOOKUP('Consolidtaed Data'!$B2451,[1]Products!$A:$G,4,0)</f>
        <v>1582</v>
      </c>
      <c r="J6764" s="9">
        <f>VLOOKUP('Consolidtaed Data'!$B2451,[1]Products!$A:$G,3,0)</f>
        <v>1234</v>
      </c>
      <c r="K6764" s="9">
        <f>'Consolidtaed Data'!$J2451*'Consolidtaed Data'!$H2451</f>
        <v>4089</v>
      </c>
      <c r="L6764" s="9">
        <f>'Consolidtaed Data'!$I2451*'Consolidtaed Data'!$H2451</f>
        <v>5175</v>
      </c>
      <c r="M6764" s="9">
        <f>'Consolidtaed Data'!$L2451-'Consolidtaed Data'!$K2451</f>
        <v>656</v>
      </c>
      <c r="N6764" s="9" t="str">
        <f>VLOOKUP('Consolidtaed Data'!$C2451,[1]Locations!$A:$O,2,0)</f>
        <v>Garden Grove</v>
      </c>
      <c r="O6764" s="9" t="str">
        <f>VLOOKUP('Consolidtaed Data'!$D2451,'[1]Sales People'!$A:$B,2,0)</f>
        <v>Jimmy Young</v>
      </c>
      <c r="P6764" s="9" t="str">
        <f>VLOOKUP('Consolidtaed Data'!$E2451,[1]Customers!$A:$B,2,0)</f>
        <v>Philip Bailey</v>
      </c>
      <c r="Q6764" s="11">
        <f>WEEKDAY('Consolidtaed Data'!$F2451)</f>
        <v>6</v>
      </c>
      <c r="R6764" s="9">
        <f>MONTH('Consolidtaed Data'!$F2451)</f>
        <v>6</v>
      </c>
      <c r="S6764" s="9" t="str">
        <f>TEXT(Table3[[#This Row],[Purchase Date]],"MMMM")</f>
        <v>May</v>
      </c>
      <c r="T6764" s="9">
        <f>YEAR('Consolidtaed Data'!$F2451)</f>
        <v>2020</v>
      </c>
    </row>
    <row r="6765" spans="1:20" x14ac:dyDescent="0.3">
      <c r="A6765" s="9" t="s">
        <v>7791</v>
      </c>
      <c r="B6765" s="9" t="s">
        <v>301</v>
      </c>
      <c r="C6765" s="9" t="s">
        <v>134</v>
      </c>
      <c r="D6765" s="9" t="s">
        <v>17</v>
      </c>
      <c r="E6765" s="9" t="s">
        <v>47</v>
      </c>
      <c r="F6765" s="12">
        <v>44346</v>
      </c>
      <c r="G6765" s="12" t="str">
        <f>VLOOKUP(Table3[[#This Row],[Product ID]],[1]Products!$A:$G,2,0)</f>
        <v>Product 57</v>
      </c>
      <c r="H6765" s="22">
        <v>1</v>
      </c>
      <c r="I6765" s="9">
        <f>VLOOKUP('Consolidtaed Data'!$B2545,[1]Products!$A:$G,4,0)</f>
        <v>356</v>
      </c>
      <c r="J6765" s="9">
        <f>VLOOKUP('Consolidtaed Data'!$B2545,[1]Products!$A:$G,3,0)</f>
        <v>292</v>
      </c>
      <c r="K6765" s="9">
        <f>'Consolidtaed Data'!$J2545*'Consolidtaed Data'!$H2545</f>
        <v>534</v>
      </c>
      <c r="L6765" s="9">
        <f>'Consolidtaed Data'!$I2545*'Consolidtaed Data'!$H2545</f>
        <v>847</v>
      </c>
      <c r="M6765" s="9">
        <f>'Consolidtaed Data'!$L2545-'Consolidtaed Data'!$K2545</f>
        <v>187</v>
      </c>
      <c r="N6765" s="9" t="str">
        <f>VLOOKUP('Consolidtaed Data'!$C2545,[1]Locations!$A:$O,2,0)</f>
        <v>Costa Mesa</v>
      </c>
      <c r="O6765" s="9" t="str">
        <f>VLOOKUP('Consolidtaed Data'!$D2545,'[1]Sales People'!$A:$B,2,0)</f>
        <v>Eugene Holmes</v>
      </c>
      <c r="P6765" s="9" t="str">
        <f>VLOOKUP('Consolidtaed Data'!$E2545,[1]Customers!$A:$B,2,0)</f>
        <v>Jesse Hill</v>
      </c>
      <c r="Q6765" s="11">
        <f>WEEKDAY('Consolidtaed Data'!$F2545)</f>
        <v>7</v>
      </c>
      <c r="R6765" s="9">
        <f>MONTH('Consolidtaed Data'!$F2545)</f>
        <v>7</v>
      </c>
      <c r="S6765" s="9" t="str">
        <f>TEXT(Table3[[#This Row],[Purchase Date]],"MMMM")</f>
        <v>May</v>
      </c>
      <c r="T6765" s="9">
        <f>YEAR('Consolidtaed Data'!$F2545)</f>
        <v>2020</v>
      </c>
    </row>
    <row r="6766" spans="1:20" x14ac:dyDescent="0.3">
      <c r="A6766" s="9" t="s">
        <v>7792</v>
      </c>
      <c r="B6766" s="9" t="s">
        <v>71</v>
      </c>
      <c r="C6766" s="9" t="s">
        <v>522</v>
      </c>
      <c r="D6766" s="9" t="s">
        <v>64</v>
      </c>
      <c r="E6766" s="9" t="s">
        <v>1416</v>
      </c>
      <c r="F6766" s="12">
        <v>44346</v>
      </c>
      <c r="G6766" s="12" t="str">
        <f>VLOOKUP(Table3[[#This Row],[Product ID]],[1]Products!$A:$G,2,0)</f>
        <v>Product 42</v>
      </c>
      <c r="H6766" s="22">
        <v>1</v>
      </c>
      <c r="I6766" s="9">
        <f>VLOOKUP('Consolidtaed Data'!$B2598,[1]Products!$A:$G,4,0)</f>
        <v>392</v>
      </c>
      <c r="J6766" s="9">
        <f>VLOOKUP('Consolidtaed Data'!$B2598,[1]Products!$A:$G,3,0)</f>
        <v>255</v>
      </c>
      <c r="K6766" s="9">
        <f>'Consolidtaed Data'!$J2598*'Consolidtaed Data'!$H2598</f>
        <v>962</v>
      </c>
      <c r="L6766" s="9">
        <f>'Consolidtaed Data'!$I2598*'Consolidtaed Data'!$H2598</f>
        <v>1414</v>
      </c>
      <c r="M6766" s="9">
        <f>'Consolidtaed Data'!$L2598-'Consolidtaed Data'!$K2598</f>
        <v>1710</v>
      </c>
      <c r="N6766" s="9" t="str">
        <f>VLOOKUP('Consolidtaed Data'!$C2598,[1]Locations!$A:$O,2,0)</f>
        <v>San Diego</v>
      </c>
      <c r="O6766" s="9" t="str">
        <f>VLOOKUP('Consolidtaed Data'!$D2598,'[1]Sales People'!$A:$B,2,0)</f>
        <v>Henry Nelson</v>
      </c>
      <c r="P6766" s="9" t="str">
        <f>VLOOKUP('Consolidtaed Data'!$E2598,[1]Customers!$A:$B,2,0)</f>
        <v>Jason Gray</v>
      </c>
      <c r="Q6766" s="11">
        <f>WEEKDAY('Consolidtaed Data'!$F2598)</f>
        <v>4</v>
      </c>
      <c r="R6766" s="9">
        <f>MONTH('Consolidtaed Data'!$F2598)</f>
        <v>7</v>
      </c>
      <c r="S6766" s="9" t="str">
        <f>TEXT(Table3[[#This Row],[Purchase Date]],"MMMM")</f>
        <v>May</v>
      </c>
      <c r="T6766" s="9">
        <f>YEAR('Consolidtaed Data'!$F2598)</f>
        <v>2020</v>
      </c>
    </row>
    <row r="6767" spans="1:20" x14ac:dyDescent="0.3">
      <c r="A6767" s="9" t="s">
        <v>7793</v>
      </c>
      <c r="B6767" s="9" t="s">
        <v>139</v>
      </c>
      <c r="C6767" s="9" t="s">
        <v>231</v>
      </c>
      <c r="D6767" s="9" t="s">
        <v>51</v>
      </c>
      <c r="E6767" s="9" t="s">
        <v>40</v>
      </c>
      <c r="F6767" s="12">
        <v>44346</v>
      </c>
      <c r="G6767" s="12" t="str">
        <f>VLOOKUP(Table3[[#This Row],[Product ID]],[1]Products!$A:$G,2,0)</f>
        <v>Product 13</v>
      </c>
      <c r="H6767" s="22">
        <v>1</v>
      </c>
      <c r="I6767" s="9">
        <f>VLOOKUP('Consolidtaed Data'!$B2684,[1]Products!$A:$G,4,0)</f>
        <v>2241</v>
      </c>
      <c r="J6767" s="9">
        <f>VLOOKUP('Consolidtaed Data'!$B2684,[1]Products!$A:$G,3,0)</f>
        <v>1367</v>
      </c>
      <c r="K6767" s="9">
        <f>'Consolidtaed Data'!$J2684*'Consolidtaed Data'!$H2684</f>
        <v>387</v>
      </c>
      <c r="L6767" s="9">
        <f>'Consolidtaed Data'!$I2684*'Consolidtaed Data'!$H2684</f>
        <v>667</v>
      </c>
      <c r="M6767" s="9">
        <f>'Consolidtaed Data'!$L2684-'Consolidtaed Data'!$K2684</f>
        <v>331</v>
      </c>
      <c r="N6767" s="9" t="str">
        <f>VLOOKUP('Consolidtaed Data'!$C2684,[1]Locations!$A:$O,2,0)</f>
        <v>Orange</v>
      </c>
      <c r="O6767" s="9" t="str">
        <f>VLOOKUP('Consolidtaed Data'!$D2684,'[1]Sales People'!$A:$B,2,0)</f>
        <v>John Reyes</v>
      </c>
      <c r="P6767" s="9" t="str">
        <f>VLOOKUP('Consolidtaed Data'!$E2684,[1]Customers!$A:$B,2,0)</f>
        <v>Benjamin Lynch</v>
      </c>
      <c r="Q6767" s="11">
        <f>WEEKDAY('Consolidtaed Data'!$F2684)</f>
        <v>4</v>
      </c>
      <c r="R6767" s="9">
        <f>MONTH('Consolidtaed Data'!$F2684)</f>
        <v>7</v>
      </c>
      <c r="S6767" s="9" t="str">
        <f>TEXT(Table3[[#This Row],[Purchase Date]],"MMMM")</f>
        <v>May</v>
      </c>
      <c r="T6767" s="9">
        <f>YEAR('Consolidtaed Data'!$F2684)</f>
        <v>2020</v>
      </c>
    </row>
    <row r="6768" spans="1:20" x14ac:dyDescent="0.3">
      <c r="A6768" s="9" t="s">
        <v>7794</v>
      </c>
      <c r="B6768" s="9" t="s">
        <v>230</v>
      </c>
      <c r="C6768" s="9" t="s">
        <v>178</v>
      </c>
      <c r="D6768" s="9" t="s">
        <v>197</v>
      </c>
      <c r="E6768" s="9" t="s">
        <v>881</v>
      </c>
      <c r="F6768" s="12">
        <v>44346</v>
      </c>
      <c r="G6768" s="12" t="str">
        <f>VLOOKUP(Table3[[#This Row],[Product ID]],[1]Products!$A:$G,2,0)</f>
        <v>Product 31</v>
      </c>
      <c r="H6768" s="22">
        <v>2</v>
      </c>
      <c r="I6768" s="9">
        <f>VLOOKUP('Consolidtaed Data'!$B3479,[1]Products!$A:$G,4,0)</f>
        <v>1899</v>
      </c>
      <c r="J6768" s="9">
        <f>VLOOKUP('Consolidtaed Data'!$B3479,[1]Products!$A:$G,3,0)</f>
        <v>1044</v>
      </c>
      <c r="K6768" s="9">
        <f>'Consolidtaed Data'!$J3479*'Consolidtaed Data'!$H3479</f>
        <v>4455</v>
      </c>
      <c r="L6768" s="9">
        <f>'Consolidtaed Data'!$I3479*'Consolidtaed Data'!$H3479</f>
        <v>6273</v>
      </c>
      <c r="M6768" s="9">
        <f>'Consolidtaed Data'!$L3479-'Consolidtaed Data'!$K3479</f>
        <v>49</v>
      </c>
      <c r="N6768" s="9" t="str">
        <f>VLOOKUP('Consolidtaed Data'!$C3479,[1]Locations!$A:$O,2,0)</f>
        <v>Oceanside</v>
      </c>
      <c r="O6768" s="9" t="str">
        <f>VLOOKUP('Consolidtaed Data'!$D3479,'[1]Sales People'!$A:$B,2,0)</f>
        <v>Fred Robertson</v>
      </c>
      <c r="P6768" s="9" t="str">
        <f>VLOOKUP('Consolidtaed Data'!$E3479,[1]Customers!$A:$B,2,0)</f>
        <v>Phillip Harvey</v>
      </c>
      <c r="Q6768" s="11">
        <f>WEEKDAY('Consolidtaed Data'!$F3479)</f>
        <v>6</v>
      </c>
      <c r="R6768" s="9">
        <f>MONTH('Consolidtaed Data'!$F3479)</f>
        <v>9</v>
      </c>
      <c r="S6768" s="9" t="str">
        <f>TEXT(Table3[[#This Row],[Purchase Date]],"MMMM")</f>
        <v>May</v>
      </c>
      <c r="T6768" s="9">
        <f>YEAR('Consolidtaed Data'!$F3479)</f>
        <v>2020</v>
      </c>
    </row>
    <row r="6769" spans="1:20" x14ac:dyDescent="0.3">
      <c r="A6769" s="9" t="s">
        <v>7795</v>
      </c>
      <c r="B6769" s="9" t="s">
        <v>116</v>
      </c>
      <c r="C6769" s="9" t="s">
        <v>205</v>
      </c>
      <c r="D6769" s="9" t="s">
        <v>206</v>
      </c>
      <c r="E6769" s="9" t="s">
        <v>207</v>
      </c>
      <c r="F6769" s="12">
        <v>44347</v>
      </c>
      <c r="G6769" s="12" t="str">
        <f>VLOOKUP(Table3[[#This Row],[Product ID]],[1]Products!$A:$G,2,0)</f>
        <v>Product 55</v>
      </c>
      <c r="H6769" s="22">
        <v>3</v>
      </c>
      <c r="I6769" s="9">
        <f>VLOOKUP('Consolidtaed Data'!$B35,[1]Products!$A:$G,4,0)</f>
        <v>799</v>
      </c>
      <c r="J6769" s="9">
        <f>VLOOKUP('Consolidtaed Data'!$B35,[1]Products!$A:$G,3,0)</f>
        <v>455</v>
      </c>
      <c r="K6769" s="9">
        <f>'Consolidtaed Data'!$J35*'Consolidtaed Data'!$H35</f>
        <v>144</v>
      </c>
      <c r="L6769" s="9">
        <f>'Consolidtaed Data'!$I35*'Consolidtaed Data'!$H35</f>
        <v>272</v>
      </c>
      <c r="M6769" s="9">
        <f>'Consolidtaed Data'!$L35-'Consolidtaed Data'!$K35</f>
        <v>1767</v>
      </c>
      <c r="N6769" s="9" t="str">
        <f>VLOOKUP('Consolidtaed Data'!$C35,[1]Locations!$A:$O,2,0)</f>
        <v>Torrance</v>
      </c>
      <c r="O6769" s="9" t="str">
        <f>VLOOKUP('Consolidtaed Data'!$D35,'[1]Sales People'!$A:$B,2,0)</f>
        <v>Ernest Wagner</v>
      </c>
      <c r="P6769" s="9" t="str">
        <f>VLOOKUP('Consolidtaed Data'!$E35,[1]Customers!$A:$B,2,0)</f>
        <v>Billy Evans</v>
      </c>
      <c r="Q6769" s="11">
        <f>WEEKDAY('Consolidtaed Data'!$F35)</f>
        <v>6</v>
      </c>
      <c r="R6769" s="9">
        <f>MONTH('Consolidtaed Data'!$F35)</f>
        <v>1</v>
      </c>
      <c r="S6769" s="9" t="str">
        <f>TEXT(Table3[[#This Row],[Purchase Date]],"MMMM")</f>
        <v>May</v>
      </c>
      <c r="T6769" s="9">
        <f>YEAR('Consolidtaed Data'!$F35)</f>
        <v>2020</v>
      </c>
    </row>
    <row r="6770" spans="1:20" x14ac:dyDescent="0.3">
      <c r="A6770" s="9" t="s">
        <v>7796</v>
      </c>
      <c r="B6770" s="9" t="s">
        <v>98</v>
      </c>
      <c r="C6770" s="9" t="s">
        <v>86</v>
      </c>
      <c r="D6770" s="9" t="s">
        <v>193</v>
      </c>
      <c r="E6770" s="9" t="s">
        <v>380</v>
      </c>
      <c r="F6770" s="12">
        <v>44347</v>
      </c>
      <c r="G6770" s="12" t="str">
        <f>VLOOKUP(Table3[[#This Row],[Product ID]],[1]Products!$A:$G,2,0)</f>
        <v>Product 85</v>
      </c>
      <c r="H6770" s="22">
        <v>1</v>
      </c>
      <c r="I6770" s="9">
        <f>VLOOKUP('Consolidtaed Data'!$B755,[1]Products!$A:$G,4,0)</f>
        <v>2410</v>
      </c>
      <c r="J6770" s="9">
        <f>VLOOKUP('Consolidtaed Data'!$B755,[1]Products!$A:$G,3,0)</f>
        <v>1518</v>
      </c>
      <c r="K6770" s="9">
        <f>'Consolidtaed Data'!$J755*'Consolidtaed Data'!$H755</f>
        <v>2952</v>
      </c>
      <c r="L6770" s="9">
        <f>'Consolidtaed Data'!$I755*'Consolidtaed Data'!$H755</f>
        <v>4101</v>
      </c>
      <c r="M6770" s="9">
        <f>'Consolidtaed Data'!$L755-'Consolidtaed Data'!$K755</f>
        <v>74</v>
      </c>
      <c r="N6770" s="9" t="str">
        <f>VLOOKUP('Consolidtaed Data'!$C755,[1]Locations!$A:$O,2,0)</f>
        <v>Carlsbad</v>
      </c>
      <c r="O6770" s="9" t="str">
        <f>VLOOKUP('Consolidtaed Data'!$D755,'[1]Sales People'!$A:$B,2,0)</f>
        <v>Martin Carr</v>
      </c>
      <c r="P6770" s="9" t="str">
        <f>VLOOKUP('Consolidtaed Data'!$E755,[1]Customers!$A:$B,2,0)</f>
        <v>Victor Scott</v>
      </c>
      <c r="Q6770" s="11">
        <f>WEEKDAY('Consolidtaed Data'!$F755)</f>
        <v>6</v>
      </c>
      <c r="R6770" s="9">
        <f>MONTH('Consolidtaed Data'!$F755)</f>
        <v>2</v>
      </c>
      <c r="S6770" s="9" t="str">
        <f>TEXT(Table3[[#This Row],[Purchase Date]],"MMMM")</f>
        <v>May</v>
      </c>
      <c r="T6770" s="9">
        <f>YEAR('Consolidtaed Data'!$F755)</f>
        <v>2020</v>
      </c>
    </row>
    <row r="6771" spans="1:20" x14ac:dyDescent="0.3">
      <c r="A6771" s="9" t="s">
        <v>7797</v>
      </c>
      <c r="B6771" s="9" t="s">
        <v>526</v>
      </c>
      <c r="C6771" s="9" t="s">
        <v>469</v>
      </c>
      <c r="D6771" s="9" t="s">
        <v>22</v>
      </c>
      <c r="E6771" s="9" t="s">
        <v>1677</v>
      </c>
      <c r="F6771" s="12">
        <v>44347</v>
      </c>
      <c r="G6771" s="12" t="str">
        <f>VLOOKUP(Table3[[#This Row],[Product ID]],[1]Products!$A:$G,2,0)</f>
        <v>Product 14</v>
      </c>
      <c r="H6771" s="22">
        <v>3</v>
      </c>
      <c r="I6771" s="9">
        <f>VLOOKUP('Consolidtaed Data'!$B831,[1]Products!$A:$G,4,0)</f>
        <v>2396</v>
      </c>
      <c r="J6771" s="9">
        <f>VLOOKUP('Consolidtaed Data'!$B831,[1]Products!$A:$G,3,0)</f>
        <v>1965</v>
      </c>
      <c r="K6771" s="9">
        <f>'Consolidtaed Data'!$J831*'Consolidtaed Data'!$H831</f>
        <v>648</v>
      </c>
      <c r="L6771" s="9">
        <f>'Consolidtaed Data'!$I831*'Consolidtaed Data'!$H831</f>
        <v>771</v>
      </c>
      <c r="M6771" s="9">
        <f>'Consolidtaed Data'!$L831-'Consolidtaed Data'!$K831</f>
        <v>862</v>
      </c>
      <c r="N6771" s="9" t="str">
        <f>VLOOKUP('Consolidtaed Data'!$C831,[1]Locations!$A:$O,2,0)</f>
        <v>Antioch</v>
      </c>
      <c r="O6771" s="9" t="str">
        <f>VLOOKUP('Consolidtaed Data'!$D831,'[1]Sales People'!$A:$B,2,0)</f>
        <v>Patrick Ruiz</v>
      </c>
      <c r="P6771" s="9" t="str">
        <f>VLOOKUP('Consolidtaed Data'!$E831,[1]Customers!$A:$B,2,0)</f>
        <v>David Garrett</v>
      </c>
      <c r="Q6771" s="11">
        <f>WEEKDAY('Consolidtaed Data'!$F831)</f>
        <v>5</v>
      </c>
      <c r="R6771" s="9">
        <f>MONTH('Consolidtaed Data'!$F831)</f>
        <v>2</v>
      </c>
      <c r="S6771" s="9" t="str">
        <f>TEXT(Table3[[#This Row],[Purchase Date]],"MMMM")</f>
        <v>May</v>
      </c>
      <c r="T6771" s="9">
        <f>YEAR('Consolidtaed Data'!$F831)</f>
        <v>2020</v>
      </c>
    </row>
    <row r="6772" spans="1:20" x14ac:dyDescent="0.3">
      <c r="A6772" s="9" t="s">
        <v>7798</v>
      </c>
      <c r="B6772" s="9" t="s">
        <v>168</v>
      </c>
      <c r="C6772" s="9" t="s">
        <v>50</v>
      </c>
      <c r="D6772" s="9" t="s">
        <v>9</v>
      </c>
      <c r="E6772" s="9" t="s">
        <v>663</v>
      </c>
      <c r="F6772" s="12">
        <v>44347</v>
      </c>
      <c r="G6772" s="12" t="str">
        <f>VLOOKUP(Table3[[#This Row],[Product ID]],[1]Products!$A:$G,2,0)</f>
        <v>Product 26</v>
      </c>
      <c r="H6772" s="22">
        <v>3</v>
      </c>
      <c r="I6772" s="9">
        <f>VLOOKUP('Consolidtaed Data'!$B1843,[1]Products!$A:$G,4,0)</f>
        <v>356</v>
      </c>
      <c r="J6772" s="9">
        <f>VLOOKUP('Consolidtaed Data'!$B1843,[1]Products!$A:$G,3,0)</f>
        <v>292</v>
      </c>
      <c r="K6772" s="9">
        <f>'Consolidtaed Data'!$J1843*'Consolidtaed Data'!$H1843</f>
        <v>561</v>
      </c>
      <c r="L6772" s="9">
        <f>'Consolidtaed Data'!$I1843*'Consolidtaed Data'!$H1843</f>
        <v>684</v>
      </c>
      <c r="M6772" s="9">
        <f>'Consolidtaed Data'!$L1843-'Consolidtaed Data'!$K1843</f>
        <v>452</v>
      </c>
      <c r="N6772" s="9" t="str">
        <f>VLOOKUP('Consolidtaed Data'!$C1843,[1]Locations!$A:$O,2,0)</f>
        <v>Burbank</v>
      </c>
      <c r="O6772" s="9" t="str">
        <f>VLOOKUP('Consolidtaed Data'!$D1843,'[1]Sales People'!$A:$B,2,0)</f>
        <v>Robert Reed</v>
      </c>
      <c r="P6772" s="9" t="str">
        <f>VLOOKUP('Consolidtaed Data'!$E1843,[1]Customers!$A:$B,2,0)</f>
        <v>Antonio Shaw</v>
      </c>
      <c r="Q6772" s="11">
        <f>WEEKDAY('Consolidtaed Data'!$F1843)</f>
        <v>6</v>
      </c>
      <c r="R6772" s="9">
        <f>MONTH('Consolidtaed Data'!$F1843)</f>
        <v>5</v>
      </c>
      <c r="S6772" s="9" t="str">
        <f>TEXT(Table3[[#This Row],[Purchase Date]],"MMMM")</f>
        <v>May</v>
      </c>
      <c r="T6772" s="9">
        <f>YEAR('Consolidtaed Data'!$F1843)</f>
        <v>2020</v>
      </c>
    </row>
    <row r="6773" spans="1:20" x14ac:dyDescent="0.3">
      <c r="A6773" s="9" t="s">
        <v>7799</v>
      </c>
      <c r="B6773" s="9" t="s">
        <v>216</v>
      </c>
      <c r="C6773" s="9" t="s">
        <v>228</v>
      </c>
      <c r="D6773" s="9" t="s">
        <v>143</v>
      </c>
      <c r="E6773" s="9" t="s">
        <v>1368</v>
      </c>
      <c r="F6773" s="12">
        <v>44347</v>
      </c>
      <c r="G6773" s="12" t="str">
        <f>VLOOKUP(Table3[[#This Row],[Product ID]],[1]Products!$A:$G,2,0)</f>
        <v>Product 73</v>
      </c>
      <c r="H6773" s="22">
        <v>2</v>
      </c>
      <c r="I6773" s="9">
        <f>VLOOKUP('Consolidtaed Data'!$B2467,[1]Products!$A:$G,4,0)</f>
        <v>1783</v>
      </c>
      <c r="J6773" s="9">
        <f>VLOOKUP('Consolidtaed Data'!$B2467,[1]Products!$A:$G,3,0)</f>
        <v>1516</v>
      </c>
      <c r="K6773" s="9">
        <f>'Consolidtaed Data'!$J2467*'Consolidtaed Data'!$H2467</f>
        <v>1968</v>
      </c>
      <c r="L6773" s="9">
        <f>'Consolidtaed Data'!$I2467*'Consolidtaed Data'!$H2467</f>
        <v>2734</v>
      </c>
      <c r="M6773" s="9">
        <f>'Consolidtaed Data'!$L2467-'Consolidtaed Data'!$K2467</f>
        <v>550</v>
      </c>
      <c r="N6773" s="9" t="str">
        <f>VLOOKUP('Consolidtaed Data'!$C2467,[1]Locations!$A:$O,2,0)</f>
        <v>Bakersfield</v>
      </c>
      <c r="O6773" s="9" t="str">
        <f>VLOOKUP('Consolidtaed Data'!$D2467,'[1]Sales People'!$A:$B,2,0)</f>
        <v>Joshua Cook</v>
      </c>
      <c r="P6773" s="9" t="str">
        <f>VLOOKUP('Consolidtaed Data'!$E2467,[1]Customers!$A:$B,2,0)</f>
        <v>Joseph Walker</v>
      </c>
      <c r="Q6773" s="11">
        <f>WEEKDAY('Consolidtaed Data'!$F2467)</f>
        <v>7</v>
      </c>
      <c r="R6773" s="9">
        <f>MONTH('Consolidtaed Data'!$F2467)</f>
        <v>6</v>
      </c>
      <c r="S6773" s="9" t="str">
        <f>TEXT(Table3[[#This Row],[Purchase Date]],"MMMM")</f>
        <v>May</v>
      </c>
      <c r="T6773" s="9">
        <f>YEAR('Consolidtaed Data'!$F2467)</f>
        <v>2020</v>
      </c>
    </row>
    <row r="6774" spans="1:20" x14ac:dyDescent="0.3">
      <c r="A6774" s="9" t="s">
        <v>7800</v>
      </c>
      <c r="B6774" s="9" t="s">
        <v>336</v>
      </c>
      <c r="C6774" s="9" t="s">
        <v>178</v>
      </c>
      <c r="D6774" s="9" t="s">
        <v>197</v>
      </c>
      <c r="E6774" s="9" t="s">
        <v>1845</v>
      </c>
      <c r="F6774" s="12">
        <v>44347</v>
      </c>
      <c r="G6774" s="12" t="str">
        <f>VLOOKUP(Table3[[#This Row],[Product ID]],[1]Products!$A:$G,2,0)</f>
        <v>Product 78</v>
      </c>
      <c r="H6774" s="22">
        <v>1</v>
      </c>
      <c r="I6774" s="9">
        <f>VLOOKUP('Consolidtaed Data'!$B2477,[1]Products!$A:$G,4,0)</f>
        <v>667</v>
      </c>
      <c r="J6774" s="9">
        <f>VLOOKUP('Consolidtaed Data'!$B2477,[1]Products!$A:$G,3,0)</f>
        <v>387</v>
      </c>
      <c r="K6774" s="9">
        <f>'Consolidtaed Data'!$J2477*'Consolidtaed Data'!$H2477</f>
        <v>971</v>
      </c>
      <c r="L6774" s="9">
        <f>'Consolidtaed Data'!$I2477*'Consolidtaed Data'!$H2477</f>
        <v>1798</v>
      </c>
      <c r="M6774" s="9">
        <f>'Consolidtaed Data'!$L2477-'Consolidtaed Data'!$K2477</f>
        <v>246</v>
      </c>
      <c r="N6774" s="9" t="str">
        <f>VLOOKUP('Consolidtaed Data'!$C2477,[1]Locations!$A:$O,2,0)</f>
        <v>Vista</v>
      </c>
      <c r="O6774" s="9" t="str">
        <f>VLOOKUP('Consolidtaed Data'!$D2477,'[1]Sales People'!$A:$B,2,0)</f>
        <v>Jeremy Mendoza</v>
      </c>
      <c r="P6774" s="9" t="str">
        <f>VLOOKUP('Consolidtaed Data'!$E2477,[1]Customers!$A:$B,2,0)</f>
        <v>Nicholas Simmons</v>
      </c>
      <c r="Q6774" s="11">
        <f>WEEKDAY('Consolidtaed Data'!$F2477)</f>
        <v>1</v>
      </c>
      <c r="R6774" s="9">
        <f>MONTH('Consolidtaed Data'!$F2477)</f>
        <v>6</v>
      </c>
      <c r="S6774" s="9" t="str">
        <f>TEXT(Table3[[#This Row],[Purchase Date]],"MMMM")</f>
        <v>May</v>
      </c>
      <c r="T6774" s="9">
        <f>YEAR('Consolidtaed Data'!$F2477)</f>
        <v>2020</v>
      </c>
    </row>
    <row r="6775" spans="1:20" x14ac:dyDescent="0.3">
      <c r="A6775" s="9" t="s">
        <v>7801</v>
      </c>
      <c r="B6775" s="9" t="s">
        <v>103</v>
      </c>
      <c r="C6775" s="9" t="s">
        <v>421</v>
      </c>
      <c r="D6775" s="9" t="s">
        <v>95</v>
      </c>
      <c r="E6775" s="9" t="s">
        <v>547</v>
      </c>
      <c r="F6775" s="12">
        <v>44347</v>
      </c>
      <c r="G6775" s="12" t="str">
        <f>VLOOKUP(Table3[[#This Row],[Product ID]],[1]Products!$A:$G,2,0)</f>
        <v>Product 44</v>
      </c>
      <c r="H6775" s="22">
        <v>1</v>
      </c>
      <c r="I6775" s="9">
        <f>VLOOKUP('Consolidtaed Data'!$B3169,[1]Products!$A:$G,4,0)</f>
        <v>1582</v>
      </c>
      <c r="J6775" s="9">
        <f>VLOOKUP('Consolidtaed Data'!$B3169,[1]Products!$A:$G,3,0)</f>
        <v>1234</v>
      </c>
      <c r="K6775" s="9">
        <f>'Consolidtaed Data'!$J3169*'Consolidtaed Data'!$H3169</f>
        <v>778</v>
      </c>
      <c r="L6775" s="9">
        <f>'Consolidtaed Data'!$I3169*'Consolidtaed Data'!$H3169</f>
        <v>1274</v>
      </c>
      <c r="M6775" s="9">
        <f>'Consolidtaed Data'!$L3169-'Consolidtaed Data'!$K3169</f>
        <v>982</v>
      </c>
      <c r="N6775" s="9" t="str">
        <f>VLOOKUP('Consolidtaed Data'!$C3169,[1]Locations!$A:$O,2,0)</f>
        <v>Clovis</v>
      </c>
      <c r="O6775" s="9" t="str">
        <f>VLOOKUP('Consolidtaed Data'!$D3169,'[1]Sales People'!$A:$B,2,0)</f>
        <v>John Reyes</v>
      </c>
      <c r="P6775" s="9" t="str">
        <f>VLOOKUP('Consolidtaed Data'!$E3169,[1]Customers!$A:$B,2,0)</f>
        <v>Eric Ward</v>
      </c>
      <c r="Q6775" s="11">
        <f>WEEKDAY('Consolidtaed Data'!$F3169)</f>
        <v>6</v>
      </c>
      <c r="R6775" s="9">
        <f>MONTH('Consolidtaed Data'!$F3169)</f>
        <v>8</v>
      </c>
      <c r="S6775" s="9" t="str">
        <f>TEXT(Table3[[#This Row],[Purchase Date]],"MMMM")</f>
        <v>May</v>
      </c>
      <c r="T6775" s="9">
        <f>YEAR('Consolidtaed Data'!$F3169)</f>
        <v>2020</v>
      </c>
    </row>
    <row r="6776" spans="1:20" x14ac:dyDescent="0.3">
      <c r="A6776" s="9" t="s">
        <v>7802</v>
      </c>
      <c r="B6776" s="9" t="s">
        <v>98</v>
      </c>
      <c r="C6776" s="9" t="s">
        <v>192</v>
      </c>
      <c r="D6776" s="9" t="s">
        <v>329</v>
      </c>
      <c r="E6776" s="9" t="s">
        <v>1228</v>
      </c>
      <c r="F6776" s="12">
        <v>44347</v>
      </c>
      <c r="G6776" s="12" t="str">
        <f>VLOOKUP(Table3[[#This Row],[Product ID]],[1]Products!$A:$G,2,0)</f>
        <v>Product 85</v>
      </c>
      <c r="H6776" s="22">
        <v>2</v>
      </c>
      <c r="I6776" s="9">
        <f>VLOOKUP('Consolidtaed Data'!$B3295,[1]Products!$A:$G,4,0)</f>
        <v>2241</v>
      </c>
      <c r="J6776" s="9">
        <f>VLOOKUP('Consolidtaed Data'!$B3295,[1]Products!$A:$G,3,0)</f>
        <v>1367</v>
      </c>
      <c r="K6776" s="9">
        <f>'Consolidtaed Data'!$J3295*'Consolidtaed Data'!$H3295</f>
        <v>561</v>
      </c>
      <c r="L6776" s="9">
        <f>'Consolidtaed Data'!$I3295*'Consolidtaed Data'!$H3295</f>
        <v>684</v>
      </c>
      <c r="M6776" s="9">
        <f>'Consolidtaed Data'!$L3295-'Consolidtaed Data'!$K3295</f>
        <v>874</v>
      </c>
      <c r="N6776" s="9" t="str">
        <f>VLOOKUP('Consolidtaed Data'!$C3295,[1]Locations!$A:$O,2,0)</f>
        <v>Corona</v>
      </c>
      <c r="O6776" s="9" t="str">
        <f>VLOOKUP('Consolidtaed Data'!$D3295,'[1]Sales People'!$A:$B,2,0)</f>
        <v>Joshua Cook</v>
      </c>
      <c r="P6776" s="9" t="str">
        <f>VLOOKUP('Consolidtaed Data'!$E3295,[1]Customers!$A:$B,2,0)</f>
        <v>Jack Lynch</v>
      </c>
      <c r="Q6776" s="11">
        <f>WEEKDAY('Consolidtaed Data'!$F3295)</f>
        <v>2</v>
      </c>
      <c r="R6776" s="9">
        <f>MONTH('Consolidtaed Data'!$F3295)</f>
        <v>8</v>
      </c>
      <c r="S6776" s="9" t="str">
        <f>TEXT(Table3[[#This Row],[Purchase Date]],"MMMM")</f>
        <v>May</v>
      </c>
      <c r="T6776" s="9">
        <f>YEAR('Consolidtaed Data'!$F3295)</f>
        <v>2020</v>
      </c>
    </row>
    <row r="6777" spans="1:20" x14ac:dyDescent="0.3">
      <c r="A6777" s="9" t="s">
        <v>7803</v>
      </c>
      <c r="B6777" s="9" t="s">
        <v>213</v>
      </c>
      <c r="C6777" s="9" t="s">
        <v>178</v>
      </c>
      <c r="D6777" s="9" t="s">
        <v>87</v>
      </c>
      <c r="E6777" s="9" t="s">
        <v>1803</v>
      </c>
      <c r="F6777" s="12">
        <v>44347</v>
      </c>
      <c r="G6777" s="12" t="str">
        <f>VLOOKUP(Table3[[#This Row],[Product ID]],[1]Products!$A:$G,2,0)</f>
        <v>Product 68</v>
      </c>
      <c r="H6777" s="22">
        <v>4</v>
      </c>
      <c r="I6777" s="9">
        <f>VLOOKUP('Consolidtaed Data'!$B3329,[1]Products!$A:$G,4,0)</f>
        <v>2464</v>
      </c>
      <c r="J6777" s="9">
        <f>VLOOKUP('Consolidtaed Data'!$B3329,[1]Products!$A:$G,3,0)</f>
        <v>1774</v>
      </c>
      <c r="K6777" s="9">
        <f>'Consolidtaed Data'!$J3329*'Consolidtaed Data'!$H3329</f>
        <v>1777</v>
      </c>
      <c r="L6777" s="9">
        <f>'Consolidtaed Data'!$I3329*'Consolidtaed Data'!$H3329</f>
        <v>2141</v>
      </c>
      <c r="M6777" s="9">
        <f>'Consolidtaed Data'!$L3329-'Consolidtaed Data'!$K3329</f>
        <v>748</v>
      </c>
      <c r="N6777" s="9" t="str">
        <f>VLOOKUP('Consolidtaed Data'!$C3329,[1]Locations!$A:$O,2,0)</f>
        <v>Rialto</v>
      </c>
      <c r="O6777" s="9" t="str">
        <f>VLOOKUP('Consolidtaed Data'!$D3329,'[1]Sales People'!$A:$B,2,0)</f>
        <v>Eugene Holmes</v>
      </c>
      <c r="P6777" s="9" t="str">
        <f>VLOOKUP('Consolidtaed Data'!$E3329,[1]Customers!$A:$B,2,0)</f>
        <v>Philip Wheeler</v>
      </c>
      <c r="Q6777" s="11">
        <f>WEEKDAY('Consolidtaed Data'!$F3329)</f>
        <v>4</v>
      </c>
      <c r="R6777" s="9">
        <f>MONTH('Consolidtaed Data'!$F3329)</f>
        <v>9</v>
      </c>
      <c r="S6777" s="9" t="str">
        <f>TEXT(Table3[[#This Row],[Purchase Date]],"MMMM")</f>
        <v>May</v>
      </c>
      <c r="T6777" s="9">
        <f>YEAR('Consolidtaed Data'!$F3329)</f>
        <v>2020</v>
      </c>
    </row>
    <row r="6778" spans="1:20" x14ac:dyDescent="0.3">
      <c r="A6778" s="9" t="s">
        <v>7804</v>
      </c>
      <c r="B6778" s="9" t="s">
        <v>322</v>
      </c>
      <c r="C6778" s="9" t="s">
        <v>21</v>
      </c>
      <c r="D6778" s="9" t="s">
        <v>229</v>
      </c>
      <c r="E6778" s="9" t="s">
        <v>894</v>
      </c>
      <c r="F6778" s="12">
        <v>44348</v>
      </c>
      <c r="G6778" s="12" t="str">
        <f>VLOOKUP(Table3[[#This Row],[Product ID]],[1]Products!$A:$G,2,0)</f>
        <v>Product 43</v>
      </c>
      <c r="H6778" s="22">
        <v>2</v>
      </c>
      <c r="I6778" s="9">
        <f>VLOOKUP('Consolidtaed Data'!$B822,[1]Products!$A:$G,4,0)</f>
        <v>1639</v>
      </c>
      <c r="J6778" s="9">
        <f>VLOOKUP('Consolidtaed Data'!$B822,[1]Products!$A:$G,3,0)</f>
        <v>1295</v>
      </c>
      <c r="K6778" s="9">
        <f>'Consolidtaed Data'!$J822*'Consolidtaed Data'!$H822</f>
        <v>420</v>
      </c>
      <c r="L6778" s="9">
        <f>'Consolidtaed Data'!$I822*'Consolidtaed Data'!$H822</f>
        <v>584</v>
      </c>
      <c r="M6778" s="9">
        <f>'Consolidtaed Data'!$L822-'Consolidtaed Data'!$K822</f>
        <v>290</v>
      </c>
      <c r="N6778" s="9" t="str">
        <f>VLOOKUP('Consolidtaed Data'!$C822,[1]Locations!$A:$O,2,0)</f>
        <v>Santa Clarita</v>
      </c>
      <c r="O6778" s="9" t="str">
        <f>VLOOKUP('Consolidtaed Data'!$D822,'[1]Sales People'!$A:$B,2,0)</f>
        <v>Walter Cook</v>
      </c>
      <c r="P6778" s="9" t="str">
        <f>VLOOKUP('Consolidtaed Data'!$E822,[1]Customers!$A:$B,2,0)</f>
        <v>Harold Turner</v>
      </c>
      <c r="Q6778" s="11">
        <f>WEEKDAY('Consolidtaed Data'!$F822)</f>
        <v>4</v>
      </c>
      <c r="R6778" s="9">
        <f>MONTH('Consolidtaed Data'!$F822)</f>
        <v>2</v>
      </c>
      <c r="S6778" s="9" t="str">
        <f>TEXT(Table3[[#This Row],[Purchase Date]],"MMMM")</f>
        <v>June</v>
      </c>
      <c r="T6778" s="9">
        <f>YEAR('Consolidtaed Data'!$F822)</f>
        <v>2020</v>
      </c>
    </row>
    <row r="6779" spans="1:20" x14ac:dyDescent="0.3">
      <c r="A6779" s="9" t="s">
        <v>7805</v>
      </c>
      <c r="B6779" s="9" t="s">
        <v>397</v>
      </c>
      <c r="C6779" s="9" t="s">
        <v>469</v>
      </c>
      <c r="D6779" s="9" t="s">
        <v>374</v>
      </c>
      <c r="E6779" s="9" t="s">
        <v>599</v>
      </c>
      <c r="F6779" s="12">
        <v>44348</v>
      </c>
      <c r="G6779" s="12" t="str">
        <f>VLOOKUP(Table3[[#This Row],[Product ID]],[1]Products!$A:$G,2,0)</f>
        <v>Product 20</v>
      </c>
      <c r="H6779" s="22">
        <v>3</v>
      </c>
      <c r="I6779" s="9">
        <f>VLOOKUP('Consolidtaed Data'!$B1143,[1]Products!$A:$G,4,0)</f>
        <v>127</v>
      </c>
      <c r="J6779" s="9">
        <f>VLOOKUP('Consolidtaed Data'!$B1143,[1]Products!$A:$G,3,0)</f>
        <v>79</v>
      </c>
      <c r="K6779" s="9">
        <f>'Consolidtaed Data'!$J1143*'Consolidtaed Data'!$H1143</f>
        <v>216</v>
      </c>
      <c r="L6779" s="9">
        <f>'Consolidtaed Data'!$I1143*'Consolidtaed Data'!$H1143</f>
        <v>408</v>
      </c>
      <c r="M6779" s="9">
        <f>'Consolidtaed Data'!$L1143-'Consolidtaed Data'!$K1143</f>
        <v>39</v>
      </c>
      <c r="N6779" s="9" t="str">
        <f>VLOOKUP('Consolidtaed Data'!$C1143,[1]Locations!$A:$O,2,0)</f>
        <v>Concord</v>
      </c>
      <c r="O6779" s="9" t="str">
        <f>VLOOKUP('Consolidtaed Data'!$D1143,'[1]Sales People'!$A:$B,2,0)</f>
        <v>Bobby Russell</v>
      </c>
      <c r="P6779" s="9" t="str">
        <f>VLOOKUP('Consolidtaed Data'!$E1143,[1]Customers!$A:$B,2,0)</f>
        <v>Ralph Davis</v>
      </c>
      <c r="Q6779" s="11">
        <f>WEEKDAY('Consolidtaed Data'!$F1143)</f>
        <v>2</v>
      </c>
      <c r="R6779" s="9">
        <f>MONTH('Consolidtaed Data'!$F1143)</f>
        <v>3</v>
      </c>
      <c r="S6779" s="9" t="str">
        <f>TEXT(Table3[[#This Row],[Purchase Date]],"MMMM")</f>
        <v>June</v>
      </c>
      <c r="T6779" s="9">
        <f>YEAR('Consolidtaed Data'!$F1143)</f>
        <v>2020</v>
      </c>
    </row>
    <row r="6780" spans="1:20" x14ac:dyDescent="0.3">
      <c r="A6780" s="9" t="s">
        <v>7806</v>
      </c>
      <c r="B6780" s="9" t="s">
        <v>266</v>
      </c>
      <c r="C6780" s="9" t="s">
        <v>122</v>
      </c>
      <c r="D6780" s="9" t="s">
        <v>80</v>
      </c>
      <c r="E6780" s="9" t="s">
        <v>2168</v>
      </c>
      <c r="F6780" s="12">
        <v>44348</v>
      </c>
      <c r="G6780" s="12" t="str">
        <f>VLOOKUP(Table3[[#This Row],[Product ID]],[1]Products!$A:$G,2,0)</f>
        <v>Product 92</v>
      </c>
      <c r="H6780" s="22">
        <v>1</v>
      </c>
      <c r="I6780" s="9">
        <f>VLOOKUP('Consolidtaed Data'!$B1235,[1]Products!$A:$G,4,0)</f>
        <v>1522</v>
      </c>
      <c r="J6780" s="9">
        <f>VLOOKUP('Consolidtaed Data'!$B1235,[1]Products!$A:$G,3,0)</f>
        <v>791</v>
      </c>
      <c r="K6780" s="9">
        <f>'Consolidtaed Data'!$J1235*'Consolidtaed Data'!$H1235</f>
        <v>732</v>
      </c>
      <c r="L6780" s="9">
        <f>'Consolidtaed Data'!$I1235*'Consolidtaed Data'!$H1235</f>
        <v>1077</v>
      </c>
      <c r="M6780" s="9">
        <f>'Consolidtaed Data'!$L1235-'Consolidtaed Data'!$K1235</f>
        <v>345</v>
      </c>
      <c r="N6780" s="9" t="str">
        <f>VLOOKUP('Consolidtaed Data'!$C1235,[1]Locations!$A:$O,2,0)</f>
        <v>Irvine</v>
      </c>
      <c r="O6780" s="9" t="str">
        <f>VLOOKUP('Consolidtaed Data'!$D1235,'[1]Sales People'!$A:$B,2,0)</f>
        <v>Jerry Perry</v>
      </c>
      <c r="P6780" s="9" t="str">
        <f>VLOOKUP('Consolidtaed Data'!$E1235,[1]Customers!$A:$B,2,0)</f>
        <v>Billy Cook</v>
      </c>
      <c r="Q6780" s="11">
        <f>WEEKDAY('Consolidtaed Data'!$F1235)</f>
        <v>2</v>
      </c>
      <c r="R6780" s="9">
        <f>MONTH('Consolidtaed Data'!$F1235)</f>
        <v>3</v>
      </c>
      <c r="S6780" s="9" t="str">
        <f>TEXT(Table3[[#This Row],[Purchase Date]],"MMMM")</f>
        <v>June</v>
      </c>
      <c r="T6780" s="9">
        <f>YEAR('Consolidtaed Data'!$F1235)</f>
        <v>2020</v>
      </c>
    </row>
    <row r="6781" spans="1:20" x14ac:dyDescent="0.3">
      <c r="A6781" s="9" t="s">
        <v>7807</v>
      </c>
      <c r="B6781" s="9" t="s">
        <v>172</v>
      </c>
      <c r="C6781" s="9" t="s">
        <v>352</v>
      </c>
      <c r="D6781" s="9" t="s">
        <v>17</v>
      </c>
      <c r="E6781" s="9" t="s">
        <v>2386</v>
      </c>
      <c r="F6781" s="12">
        <v>44348</v>
      </c>
      <c r="G6781" s="12" t="str">
        <f>VLOOKUP(Table3[[#This Row],[Product ID]],[1]Products!$A:$G,2,0)</f>
        <v>Product 4</v>
      </c>
      <c r="H6781" s="22">
        <v>3</v>
      </c>
      <c r="I6781" s="9">
        <f>VLOOKUP('Consolidtaed Data'!$B1731,[1]Products!$A:$G,4,0)</f>
        <v>1052</v>
      </c>
      <c r="J6781" s="9">
        <f>VLOOKUP('Consolidtaed Data'!$B1731,[1]Products!$A:$G,3,0)</f>
        <v>589</v>
      </c>
      <c r="K6781" s="9">
        <f>'Consolidtaed Data'!$J1731*'Consolidtaed Data'!$H1731</f>
        <v>3792</v>
      </c>
      <c r="L6781" s="9">
        <f>'Consolidtaed Data'!$I1731*'Consolidtaed Data'!$H1731</f>
        <v>4990</v>
      </c>
      <c r="M6781" s="9">
        <f>'Consolidtaed Data'!$L1731-'Consolidtaed Data'!$K1731</f>
        <v>827</v>
      </c>
      <c r="N6781" s="9" t="str">
        <f>VLOOKUP('Consolidtaed Data'!$C1731,[1]Locations!$A:$O,2,0)</f>
        <v>Pomona</v>
      </c>
      <c r="O6781" s="9" t="str">
        <f>VLOOKUP('Consolidtaed Data'!$D1731,'[1]Sales People'!$A:$B,2,0)</f>
        <v>Ernest Wheeler</v>
      </c>
      <c r="P6781" s="9" t="str">
        <f>VLOOKUP('Consolidtaed Data'!$E1731,[1]Customers!$A:$B,2,0)</f>
        <v>Matthew Fernandez</v>
      </c>
      <c r="Q6781" s="11">
        <f>WEEKDAY('Consolidtaed Data'!$F1731)</f>
        <v>4</v>
      </c>
      <c r="R6781" s="9">
        <f>MONTH('Consolidtaed Data'!$F1731)</f>
        <v>5</v>
      </c>
      <c r="S6781" s="9" t="str">
        <f>TEXT(Table3[[#This Row],[Purchase Date]],"MMMM")</f>
        <v>June</v>
      </c>
      <c r="T6781" s="9">
        <f>YEAR('Consolidtaed Data'!$F1731)</f>
        <v>2020</v>
      </c>
    </row>
    <row r="6782" spans="1:20" x14ac:dyDescent="0.3">
      <c r="A6782" s="9" t="s">
        <v>7808</v>
      </c>
      <c r="B6782" s="9" t="s">
        <v>806</v>
      </c>
      <c r="C6782" s="9" t="s">
        <v>86</v>
      </c>
      <c r="D6782" s="9" t="s">
        <v>73</v>
      </c>
      <c r="E6782" s="9" t="s">
        <v>606</v>
      </c>
      <c r="F6782" s="12">
        <v>44348</v>
      </c>
      <c r="G6782" s="12" t="str">
        <f>VLOOKUP(Table3[[#This Row],[Product ID]],[1]Products!$A:$G,2,0)</f>
        <v>Product 72</v>
      </c>
      <c r="H6782" s="22">
        <v>1</v>
      </c>
      <c r="I6782" s="9">
        <f>VLOOKUP('Consolidtaed Data'!$B1893,[1]Products!$A:$G,4,0)</f>
        <v>2141</v>
      </c>
      <c r="J6782" s="9">
        <f>VLOOKUP('Consolidtaed Data'!$B1893,[1]Products!$A:$G,3,0)</f>
        <v>1777</v>
      </c>
      <c r="K6782" s="9">
        <f>'Consolidtaed Data'!$J1893*'Consolidtaed Data'!$H1893</f>
        <v>1090</v>
      </c>
      <c r="L6782" s="9">
        <f>'Consolidtaed Data'!$I1893*'Consolidtaed Data'!$H1893</f>
        <v>1380</v>
      </c>
      <c r="M6782" s="9">
        <f>'Consolidtaed Data'!$L1893-'Consolidtaed Data'!$K1893</f>
        <v>383</v>
      </c>
      <c r="N6782" s="9" t="str">
        <f>VLOOKUP('Consolidtaed Data'!$C1893,[1]Locations!$A:$O,2,0)</f>
        <v>West Covina</v>
      </c>
      <c r="O6782" s="9" t="str">
        <f>VLOOKUP('Consolidtaed Data'!$D1893,'[1]Sales People'!$A:$B,2,0)</f>
        <v>Ryan Butler</v>
      </c>
      <c r="P6782" s="9" t="str">
        <f>VLOOKUP('Consolidtaed Data'!$E1893,[1]Customers!$A:$B,2,0)</f>
        <v>Donald Stanley</v>
      </c>
      <c r="Q6782" s="11">
        <f>WEEKDAY('Consolidtaed Data'!$F1893)</f>
        <v>2</v>
      </c>
      <c r="R6782" s="9">
        <f>MONTH('Consolidtaed Data'!$F1893)</f>
        <v>5</v>
      </c>
      <c r="S6782" s="9" t="str">
        <f>TEXT(Table3[[#This Row],[Purchase Date]],"MMMM")</f>
        <v>June</v>
      </c>
      <c r="T6782" s="9">
        <f>YEAR('Consolidtaed Data'!$F1893)</f>
        <v>2020</v>
      </c>
    </row>
    <row r="6783" spans="1:20" x14ac:dyDescent="0.3">
      <c r="A6783" s="9" t="s">
        <v>7809</v>
      </c>
      <c r="B6783" s="9" t="s">
        <v>360</v>
      </c>
      <c r="C6783" s="9" t="s">
        <v>249</v>
      </c>
      <c r="D6783" s="9" t="s">
        <v>46</v>
      </c>
      <c r="E6783" s="9" t="s">
        <v>1441</v>
      </c>
      <c r="F6783" s="12">
        <v>44348</v>
      </c>
      <c r="G6783" s="12" t="str">
        <f>VLOOKUP(Table3[[#This Row],[Product ID]],[1]Products!$A:$G,2,0)</f>
        <v>Product 59</v>
      </c>
      <c r="H6783" s="22">
        <v>1</v>
      </c>
      <c r="I6783" s="9">
        <f>VLOOKUP('Consolidtaed Data'!$B1904,[1]Products!$A:$G,4,0)</f>
        <v>2495</v>
      </c>
      <c r="J6783" s="9">
        <f>VLOOKUP('Consolidtaed Data'!$B1904,[1]Products!$A:$G,3,0)</f>
        <v>1896</v>
      </c>
      <c r="K6783" s="9">
        <f>'Consolidtaed Data'!$J1904*'Consolidtaed Data'!$H1904</f>
        <v>455</v>
      </c>
      <c r="L6783" s="9">
        <f>'Consolidtaed Data'!$I1904*'Consolidtaed Data'!$H1904</f>
        <v>799</v>
      </c>
      <c r="M6783" s="9">
        <f>'Consolidtaed Data'!$L1904-'Consolidtaed Data'!$K1904</f>
        <v>49</v>
      </c>
      <c r="N6783" s="9" t="str">
        <f>VLOOKUP('Consolidtaed Data'!$C1904,[1]Locations!$A:$O,2,0)</f>
        <v>Murrieta</v>
      </c>
      <c r="O6783" s="9" t="str">
        <f>VLOOKUP('Consolidtaed Data'!$D1904,'[1]Sales People'!$A:$B,2,0)</f>
        <v>Clarence Fox</v>
      </c>
      <c r="P6783" s="9" t="str">
        <f>VLOOKUP('Consolidtaed Data'!$E1904,[1]Customers!$A:$B,2,0)</f>
        <v>Steven Owens</v>
      </c>
      <c r="Q6783" s="11">
        <f>WEEKDAY('Consolidtaed Data'!$F1904)</f>
        <v>3</v>
      </c>
      <c r="R6783" s="9">
        <f>MONTH('Consolidtaed Data'!$F1904)</f>
        <v>5</v>
      </c>
      <c r="S6783" s="9" t="str">
        <f>TEXT(Table3[[#This Row],[Purchase Date]],"MMMM")</f>
        <v>June</v>
      </c>
      <c r="T6783" s="9">
        <f>YEAR('Consolidtaed Data'!$F1904)</f>
        <v>2020</v>
      </c>
    </row>
    <row r="6784" spans="1:20" x14ac:dyDescent="0.3">
      <c r="A6784" s="9" t="s">
        <v>7810</v>
      </c>
      <c r="B6784" s="9" t="s">
        <v>188</v>
      </c>
      <c r="C6784" s="9" t="s">
        <v>12</v>
      </c>
      <c r="D6784" s="9" t="s">
        <v>68</v>
      </c>
      <c r="E6784" s="9" t="s">
        <v>534</v>
      </c>
      <c r="F6784" s="12">
        <v>44348</v>
      </c>
      <c r="G6784" s="12" t="str">
        <f>VLOOKUP(Table3[[#This Row],[Product ID]],[1]Products!$A:$G,2,0)</f>
        <v>Product 63</v>
      </c>
      <c r="H6784" s="22">
        <v>1</v>
      </c>
      <c r="I6784" s="9">
        <f>VLOOKUP('Consolidtaed Data'!$B1975,[1]Products!$A:$G,4,0)</f>
        <v>1587</v>
      </c>
      <c r="J6784" s="9">
        <f>VLOOKUP('Consolidtaed Data'!$B1975,[1]Products!$A:$G,3,0)</f>
        <v>1301</v>
      </c>
      <c r="K6784" s="9">
        <f>'Consolidtaed Data'!$J1975*'Consolidtaed Data'!$H1975</f>
        <v>1046</v>
      </c>
      <c r="L6784" s="9">
        <f>'Consolidtaed Data'!$I1975*'Consolidtaed Data'!$H1975</f>
        <v>1635</v>
      </c>
      <c r="M6784" s="9">
        <f>'Consolidtaed Data'!$L1975-'Consolidtaed Data'!$K1975</f>
        <v>904</v>
      </c>
      <c r="N6784" s="9" t="str">
        <f>VLOOKUP('Consolidtaed Data'!$C1975,[1]Locations!$A:$O,2,0)</f>
        <v>Garden Grove</v>
      </c>
      <c r="O6784" s="9" t="str">
        <f>VLOOKUP('Consolidtaed Data'!$D1975,'[1]Sales People'!$A:$B,2,0)</f>
        <v>Carl Elliott</v>
      </c>
      <c r="P6784" s="9" t="str">
        <f>VLOOKUP('Consolidtaed Data'!$E1975,[1]Customers!$A:$B,2,0)</f>
        <v>Thomas Duncan</v>
      </c>
      <c r="Q6784" s="11">
        <f>WEEKDAY('Consolidtaed Data'!$F1975)</f>
        <v>1</v>
      </c>
      <c r="R6784" s="9">
        <f>MONTH('Consolidtaed Data'!$F1975)</f>
        <v>5</v>
      </c>
      <c r="S6784" s="9" t="str">
        <f>TEXT(Table3[[#This Row],[Purchase Date]],"MMMM")</f>
        <v>June</v>
      </c>
      <c r="T6784" s="9">
        <f>YEAR('Consolidtaed Data'!$F1975)</f>
        <v>2020</v>
      </c>
    </row>
    <row r="6785" spans="1:20" x14ac:dyDescent="0.3">
      <c r="A6785" s="9" t="s">
        <v>7811</v>
      </c>
      <c r="B6785" s="9" t="s">
        <v>806</v>
      </c>
      <c r="C6785" s="9" t="s">
        <v>462</v>
      </c>
      <c r="D6785" s="9" t="s">
        <v>100</v>
      </c>
      <c r="E6785" s="9" t="s">
        <v>150</v>
      </c>
      <c r="F6785" s="12">
        <v>44348</v>
      </c>
      <c r="G6785" s="12" t="str">
        <f>VLOOKUP(Table3[[#This Row],[Product ID]],[1]Products!$A:$G,2,0)</f>
        <v>Product 72</v>
      </c>
      <c r="H6785" s="22">
        <v>3</v>
      </c>
      <c r="I6785" s="9">
        <f>VLOOKUP('Consolidtaed Data'!$B2254,[1]Products!$A:$G,4,0)</f>
        <v>1899</v>
      </c>
      <c r="J6785" s="9">
        <f>VLOOKUP('Consolidtaed Data'!$B2254,[1]Products!$A:$G,3,0)</f>
        <v>1044</v>
      </c>
      <c r="K6785" s="9">
        <f>'Consolidtaed Data'!$J2254*'Consolidtaed Data'!$H2254</f>
        <v>3070</v>
      </c>
      <c r="L6785" s="9">
        <f>'Consolidtaed Data'!$I2254*'Consolidtaed Data'!$H2254</f>
        <v>4514</v>
      </c>
      <c r="M6785" s="9">
        <f>'Consolidtaed Data'!$L2254-'Consolidtaed Data'!$K2254</f>
        <v>1032</v>
      </c>
      <c r="N6785" s="9" t="str">
        <f>VLOOKUP('Consolidtaed Data'!$C2254,[1]Locations!$A:$O,2,0)</f>
        <v>Visalia</v>
      </c>
      <c r="O6785" s="9" t="str">
        <f>VLOOKUP('Consolidtaed Data'!$D2254,'[1]Sales People'!$A:$B,2,0)</f>
        <v>Arthur Mccoy</v>
      </c>
      <c r="P6785" s="9" t="str">
        <f>VLOOKUP('Consolidtaed Data'!$E2254,[1]Customers!$A:$B,2,0)</f>
        <v>Thomas Gray</v>
      </c>
      <c r="Q6785" s="11">
        <f>WEEKDAY('Consolidtaed Data'!$F2254)</f>
        <v>1</v>
      </c>
      <c r="R6785" s="9">
        <f>MONTH('Consolidtaed Data'!$F2254)</f>
        <v>6</v>
      </c>
      <c r="S6785" s="9" t="str">
        <f>TEXT(Table3[[#This Row],[Purchase Date]],"MMMM")</f>
        <v>June</v>
      </c>
      <c r="T6785" s="9">
        <f>YEAR('Consolidtaed Data'!$F2254)</f>
        <v>2020</v>
      </c>
    </row>
    <row r="6786" spans="1:20" x14ac:dyDescent="0.3">
      <c r="A6786" s="9" t="s">
        <v>7812</v>
      </c>
      <c r="B6786" s="9" t="s">
        <v>125</v>
      </c>
      <c r="C6786" s="9" t="s">
        <v>165</v>
      </c>
      <c r="D6786" s="9" t="s">
        <v>153</v>
      </c>
      <c r="E6786" s="9" t="s">
        <v>651</v>
      </c>
      <c r="F6786" s="12">
        <v>44348</v>
      </c>
      <c r="G6786" s="12" t="str">
        <f>VLOOKUP(Table3[[#This Row],[Product ID]],[1]Products!$A:$G,2,0)</f>
        <v>Product 40</v>
      </c>
      <c r="H6786" s="22">
        <v>1</v>
      </c>
      <c r="I6786" s="9">
        <f>VLOOKUP('Consolidtaed Data'!$B2836,[1]Products!$A:$G,4,0)</f>
        <v>1077</v>
      </c>
      <c r="J6786" s="9">
        <f>VLOOKUP('Consolidtaed Data'!$B2836,[1]Products!$A:$G,3,0)</f>
        <v>732</v>
      </c>
      <c r="K6786" s="9">
        <f>'Consolidtaed Data'!$J2836*'Consolidtaed Data'!$H2836</f>
        <v>3484</v>
      </c>
      <c r="L6786" s="9">
        <f>'Consolidtaed Data'!$I2836*'Consolidtaed Data'!$H2836</f>
        <v>6832</v>
      </c>
      <c r="M6786" s="9">
        <f>'Consolidtaed Data'!$L2836-'Consolidtaed Data'!$K2836</f>
        <v>431</v>
      </c>
      <c r="N6786" s="9" t="str">
        <f>VLOOKUP('Consolidtaed Data'!$C2836,[1]Locations!$A:$O,2,0)</f>
        <v>Downey</v>
      </c>
      <c r="O6786" s="9" t="str">
        <f>VLOOKUP('Consolidtaed Data'!$D2836,'[1]Sales People'!$A:$B,2,0)</f>
        <v>Roger Ramos</v>
      </c>
      <c r="P6786" s="9" t="str">
        <f>VLOOKUP('Consolidtaed Data'!$E2836,[1]Customers!$A:$B,2,0)</f>
        <v>Jose Griffin</v>
      </c>
      <c r="Q6786" s="11">
        <f>WEEKDAY('Consolidtaed Data'!$F2836)</f>
        <v>2</v>
      </c>
      <c r="R6786" s="9">
        <f>MONTH('Consolidtaed Data'!$F2836)</f>
        <v>7</v>
      </c>
      <c r="S6786" s="9" t="str">
        <f>TEXT(Table3[[#This Row],[Purchase Date]],"MMMM")</f>
        <v>June</v>
      </c>
      <c r="T6786" s="9">
        <f>YEAR('Consolidtaed Data'!$F2836)</f>
        <v>2020</v>
      </c>
    </row>
    <row r="6787" spans="1:20" x14ac:dyDescent="0.3">
      <c r="A6787" s="9" t="s">
        <v>7813</v>
      </c>
      <c r="B6787" s="9" t="s">
        <v>168</v>
      </c>
      <c r="C6787" s="9" t="s">
        <v>462</v>
      </c>
      <c r="D6787" s="9" t="s">
        <v>80</v>
      </c>
      <c r="E6787" s="9" t="s">
        <v>972</v>
      </c>
      <c r="F6787" s="12">
        <v>44348</v>
      </c>
      <c r="G6787" s="12" t="str">
        <f>VLOOKUP(Table3[[#This Row],[Product ID]],[1]Products!$A:$G,2,0)</f>
        <v>Product 26</v>
      </c>
      <c r="H6787" s="22">
        <v>1</v>
      </c>
      <c r="I6787" s="9">
        <f>VLOOKUP('Consolidtaed Data'!$B3207,[1]Products!$A:$G,4,0)</f>
        <v>2283</v>
      </c>
      <c r="J6787" s="9">
        <f>VLOOKUP('Consolidtaed Data'!$B3207,[1]Products!$A:$G,3,0)</f>
        <v>1484</v>
      </c>
      <c r="K6787" s="9">
        <f>'Consolidtaed Data'!$J3207*'Consolidtaed Data'!$H3207</f>
        <v>72</v>
      </c>
      <c r="L6787" s="9">
        <f>'Consolidtaed Data'!$I3207*'Consolidtaed Data'!$H3207</f>
        <v>136</v>
      </c>
      <c r="M6787" s="9">
        <f>'Consolidtaed Data'!$L3207-'Consolidtaed Data'!$K3207</f>
        <v>2565</v>
      </c>
      <c r="N6787" s="9" t="str">
        <f>VLOOKUP('Consolidtaed Data'!$C3207,[1]Locations!$A:$O,2,0)</f>
        <v>El Monte</v>
      </c>
      <c r="O6787" s="9" t="str">
        <f>VLOOKUP('Consolidtaed Data'!$D3207,'[1]Sales People'!$A:$B,2,0)</f>
        <v>Carl Elliott</v>
      </c>
      <c r="P6787" s="9" t="str">
        <f>VLOOKUP('Consolidtaed Data'!$E3207,[1]Customers!$A:$B,2,0)</f>
        <v>Aaron Johnson</v>
      </c>
      <c r="Q6787" s="11">
        <f>WEEKDAY('Consolidtaed Data'!$F3207)</f>
        <v>2</v>
      </c>
      <c r="R6787" s="9">
        <f>MONTH('Consolidtaed Data'!$F3207)</f>
        <v>8</v>
      </c>
      <c r="S6787" s="9" t="str">
        <f>TEXT(Table3[[#This Row],[Purchase Date]],"MMMM")</f>
        <v>June</v>
      </c>
      <c r="T6787" s="9">
        <f>YEAR('Consolidtaed Data'!$F3207)</f>
        <v>2020</v>
      </c>
    </row>
    <row r="6788" spans="1:20" x14ac:dyDescent="0.3">
      <c r="A6788" s="9" t="s">
        <v>7814</v>
      </c>
      <c r="B6788" s="9" t="s">
        <v>216</v>
      </c>
      <c r="C6788" s="9" t="s">
        <v>223</v>
      </c>
      <c r="D6788" s="9" t="s">
        <v>272</v>
      </c>
      <c r="E6788" s="9" t="s">
        <v>1677</v>
      </c>
      <c r="F6788" s="12">
        <v>44348</v>
      </c>
      <c r="G6788" s="12" t="str">
        <f>VLOOKUP(Table3[[#This Row],[Product ID]],[1]Products!$A:$G,2,0)</f>
        <v>Product 73</v>
      </c>
      <c r="H6788" s="22">
        <v>1</v>
      </c>
      <c r="I6788" s="9">
        <f>VLOOKUP('Consolidtaed Data'!$B3353,[1]Products!$A:$G,4,0)</f>
        <v>378</v>
      </c>
      <c r="J6788" s="9">
        <f>VLOOKUP('Consolidtaed Data'!$B3353,[1]Products!$A:$G,3,0)</f>
        <v>291</v>
      </c>
      <c r="K6788" s="9">
        <f>'Consolidtaed Data'!$J3353*'Consolidtaed Data'!$H3353</f>
        <v>1260</v>
      </c>
      <c r="L6788" s="9">
        <f>'Consolidtaed Data'!$I3353*'Consolidtaed Data'!$H3353</f>
        <v>1752</v>
      </c>
      <c r="M6788" s="9">
        <f>'Consolidtaed Data'!$L3353-'Consolidtaed Data'!$K3353</f>
        <v>874</v>
      </c>
      <c r="N6788" s="9" t="str">
        <f>VLOOKUP('Consolidtaed Data'!$C3353,[1]Locations!$A:$O,2,0)</f>
        <v>Los Angeles</v>
      </c>
      <c r="O6788" s="9" t="str">
        <f>VLOOKUP('Consolidtaed Data'!$D3353,'[1]Sales People'!$A:$B,2,0)</f>
        <v>Joshua Cook</v>
      </c>
      <c r="P6788" s="9" t="str">
        <f>VLOOKUP('Consolidtaed Data'!$E3353,[1]Customers!$A:$B,2,0)</f>
        <v>Andrew Reynolds</v>
      </c>
      <c r="Q6788" s="11">
        <f>WEEKDAY('Consolidtaed Data'!$F3353)</f>
        <v>6</v>
      </c>
      <c r="R6788" s="9">
        <f>MONTH('Consolidtaed Data'!$F3353)</f>
        <v>9</v>
      </c>
      <c r="S6788" s="9" t="str">
        <f>TEXT(Table3[[#This Row],[Purchase Date]],"MMMM")</f>
        <v>June</v>
      </c>
      <c r="T6788" s="9">
        <f>YEAR('Consolidtaed Data'!$F3353)</f>
        <v>2020</v>
      </c>
    </row>
    <row r="6789" spans="1:20" x14ac:dyDescent="0.3">
      <c r="A6789" s="9" t="s">
        <v>7815</v>
      </c>
      <c r="B6789" s="9" t="s">
        <v>340</v>
      </c>
      <c r="C6789" s="9" t="s">
        <v>196</v>
      </c>
      <c r="D6789" s="9" t="s">
        <v>229</v>
      </c>
      <c r="E6789" s="9" t="s">
        <v>970</v>
      </c>
      <c r="F6789" s="12">
        <v>44348</v>
      </c>
      <c r="G6789" s="12" t="str">
        <f>VLOOKUP(Table3[[#This Row],[Product ID]],[1]Products!$A:$G,2,0)</f>
        <v>Product 34</v>
      </c>
      <c r="H6789" s="22">
        <v>3</v>
      </c>
      <c r="I6789" s="9">
        <f>VLOOKUP('Consolidtaed Data'!$B3408,[1]Products!$A:$G,4,0)</f>
        <v>1708</v>
      </c>
      <c r="J6789" s="9">
        <f>VLOOKUP('Consolidtaed Data'!$B3408,[1]Products!$A:$G,3,0)</f>
        <v>871</v>
      </c>
      <c r="K6789" s="9">
        <f>'Consolidtaed Data'!$J3408*'Consolidtaed Data'!$H3408</f>
        <v>3270</v>
      </c>
      <c r="L6789" s="9">
        <f>'Consolidtaed Data'!$I3408*'Consolidtaed Data'!$H3408</f>
        <v>4140</v>
      </c>
      <c r="M6789" s="9">
        <f>'Consolidtaed Data'!$L3408-'Consolidtaed Data'!$K3408</f>
        <v>431</v>
      </c>
      <c r="N6789" s="9" t="str">
        <f>VLOOKUP('Consolidtaed Data'!$C3408,[1]Locations!$A:$O,2,0)</f>
        <v>Huntington Beach</v>
      </c>
      <c r="O6789" s="9" t="str">
        <f>VLOOKUP('Consolidtaed Data'!$D3408,'[1]Sales People'!$A:$B,2,0)</f>
        <v>Brian Thomas</v>
      </c>
      <c r="P6789" s="9" t="str">
        <f>VLOOKUP('Consolidtaed Data'!$E3408,[1]Customers!$A:$B,2,0)</f>
        <v>George Lee</v>
      </c>
      <c r="Q6789" s="11">
        <f>WEEKDAY('Consolidtaed Data'!$F3408)</f>
        <v>2</v>
      </c>
      <c r="R6789" s="9">
        <f>MONTH('Consolidtaed Data'!$F3408)</f>
        <v>9</v>
      </c>
      <c r="S6789" s="9" t="str">
        <f>TEXT(Table3[[#This Row],[Purchase Date]],"MMMM")</f>
        <v>June</v>
      </c>
      <c r="T6789" s="9">
        <f>YEAR('Consolidtaed Data'!$F3408)</f>
        <v>2020</v>
      </c>
    </row>
    <row r="6790" spans="1:20" x14ac:dyDescent="0.3">
      <c r="A6790" s="9" t="s">
        <v>7816</v>
      </c>
      <c r="B6790" s="9" t="s">
        <v>20</v>
      </c>
      <c r="C6790" s="9" t="s">
        <v>169</v>
      </c>
      <c r="D6790" s="9" t="s">
        <v>100</v>
      </c>
      <c r="E6790" s="9" t="s">
        <v>1039</v>
      </c>
      <c r="F6790" s="12">
        <v>44348</v>
      </c>
      <c r="G6790" s="12" t="str">
        <f>VLOOKUP(Table3[[#This Row],[Product ID]],[1]Products!$A:$G,2,0)</f>
        <v>Product 98</v>
      </c>
      <c r="H6790" s="22">
        <v>3</v>
      </c>
      <c r="I6790" s="9">
        <f>VLOOKUP('Consolidtaed Data'!$B3504,[1]Products!$A:$G,4,0)</f>
        <v>123</v>
      </c>
      <c r="J6790" s="9">
        <f>VLOOKUP('Consolidtaed Data'!$B3504,[1]Products!$A:$G,3,0)</f>
        <v>84</v>
      </c>
      <c r="K6790" s="9">
        <f>'Consolidtaed Data'!$J3504*'Consolidtaed Data'!$H3504</f>
        <v>665</v>
      </c>
      <c r="L6790" s="9">
        <f>'Consolidtaed Data'!$I3504*'Consolidtaed Data'!$H3504</f>
        <v>1278</v>
      </c>
      <c r="M6790" s="9">
        <f>'Consolidtaed Data'!$L3504-'Consolidtaed Data'!$K3504</f>
        <v>926</v>
      </c>
      <c r="N6790" s="9" t="str">
        <f>VLOOKUP('Consolidtaed Data'!$C3504,[1]Locations!$A:$O,2,0)</f>
        <v>Oakland</v>
      </c>
      <c r="O6790" s="9" t="str">
        <f>VLOOKUP('Consolidtaed Data'!$D3504,'[1]Sales People'!$A:$B,2,0)</f>
        <v>Joshua Taylor</v>
      </c>
      <c r="P6790" s="9" t="str">
        <f>VLOOKUP('Consolidtaed Data'!$E3504,[1]Customers!$A:$B,2,0)</f>
        <v>Charles Fields</v>
      </c>
      <c r="Q6790" s="11">
        <f>WEEKDAY('Consolidtaed Data'!$F3504)</f>
        <v>1</v>
      </c>
      <c r="R6790" s="9">
        <f>MONTH('Consolidtaed Data'!$F3504)</f>
        <v>9</v>
      </c>
      <c r="S6790" s="9" t="str">
        <f>TEXT(Table3[[#This Row],[Purchase Date]],"MMMM")</f>
        <v>June</v>
      </c>
      <c r="T6790" s="9">
        <f>YEAR('Consolidtaed Data'!$F3504)</f>
        <v>2020</v>
      </c>
    </row>
    <row r="6791" spans="1:20" x14ac:dyDescent="0.3">
      <c r="A6791" s="9" t="s">
        <v>7817</v>
      </c>
      <c r="B6791" s="9" t="s">
        <v>336</v>
      </c>
      <c r="C6791" s="9" t="s">
        <v>253</v>
      </c>
      <c r="D6791" s="9" t="s">
        <v>329</v>
      </c>
      <c r="E6791" s="9" t="s">
        <v>314</v>
      </c>
      <c r="F6791" s="12">
        <v>44348</v>
      </c>
      <c r="G6791" s="12" t="str">
        <f>VLOOKUP(Table3[[#This Row],[Product ID]],[1]Products!$A:$G,2,0)</f>
        <v>Product 78</v>
      </c>
      <c r="H6791" s="22">
        <v>3</v>
      </c>
      <c r="I6791" s="9">
        <f>VLOOKUP('Consolidtaed Data'!$B3557,[1]Products!$A:$G,4,0)</f>
        <v>217</v>
      </c>
      <c r="J6791" s="9">
        <f>VLOOKUP('Consolidtaed Data'!$B3557,[1]Products!$A:$G,3,0)</f>
        <v>171</v>
      </c>
      <c r="K6791" s="9">
        <f>'Consolidtaed Data'!$J3557*'Consolidtaed Data'!$H3557</f>
        <v>1261</v>
      </c>
      <c r="L6791" s="9">
        <f>'Consolidtaed Data'!$I3557*'Consolidtaed Data'!$H3557</f>
        <v>1638</v>
      </c>
      <c r="M6791" s="9">
        <f>'Consolidtaed Data'!$L3557-'Consolidtaed Data'!$K3557</f>
        <v>2622</v>
      </c>
      <c r="N6791" s="9" t="str">
        <f>VLOOKUP('Consolidtaed Data'!$C3557,[1]Locations!$A:$O,2,0)</f>
        <v>Chula Vista</v>
      </c>
      <c r="O6791" s="9" t="str">
        <f>VLOOKUP('Consolidtaed Data'!$D3557,'[1]Sales People'!$A:$B,2,0)</f>
        <v>Robert Reed</v>
      </c>
      <c r="P6791" s="9" t="str">
        <f>VLOOKUP('Consolidtaed Data'!$E3557,[1]Customers!$A:$B,2,0)</f>
        <v>Eugene Weaver</v>
      </c>
      <c r="Q6791" s="11">
        <f>WEEKDAY('Consolidtaed Data'!$F3557)</f>
        <v>5</v>
      </c>
      <c r="R6791" s="9">
        <f>MONTH('Consolidtaed Data'!$F3557)</f>
        <v>9</v>
      </c>
      <c r="S6791" s="9" t="str">
        <f>TEXT(Table3[[#This Row],[Purchase Date]],"MMMM")</f>
        <v>June</v>
      </c>
      <c r="T6791" s="9">
        <f>YEAR('Consolidtaed Data'!$F3557)</f>
        <v>2020</v>
      </c>
    </row>
    <row r="6792" spans="1:20" x14ac:dyDescent="0.3">
      <c r="A6792" s="9" t="s">
        <v>7818</v>
      </c>
      <c r="B6792" s="9" t="s">
        <v>93</v>
      </c>
      <c r="C6792" s="9" t="s">
        <v>564</v>
      </c>
      <c r="D6792" s="9" t="s">
        <v>241</v>
      </c>
      <c r="E6792" s="9" t="s">
        <v>844</v>
      </c>
      <c r="F6792" s="12">
        <v>44349</v>
      </c>
      <c r="G6792" s="12" t="str">
        <f>VLOOKUP(Table3[[#This Row],[Product ID]],[1]Products!$A:$G,2,0)</f>
        <v>Product 71</v>
      </c>
      <c r="H6792" s="22">
        <v>2</v>
      </c>
      <c r="I6792" s="9">
        <f>VLOOKUP('Consolidtaed Data'!$B288,[1]Products!$A:$G,4,0)</f>
        <v>1467</v>
      </c>
      <c r="J6792" s="9">
        <f>VLOOKUP('Consolidtaed Data'!$B288,[1]Products!$A:$G,3,0)</f>
        <v>807</v>
      </c>
      <c r="K6792" s="9">
        <f>'Consolidtaed Data'!$J288*'Consolidtaed Data'!$H288</f>
        <v>1008</v>
      </c>
      <c r="L6792" s="9">
        <f>'Consolidtaed Data'!$I288*'Consolidtaed Data'!$H288</f>
        <v>1902</v>
      </c>
      <c r="M6792" s="9">
        <f>'Consolidtaed Data'!$L288-'Consolidtaed Data'!$K288</f>
        <v>13</v>
      </c>
      <c r="N6792" s="9" t="str">
        <f>VLOOKUP('Consolidtaed Data'!$C288,[1]Locations!$A:$O,2,0)</f>
        <v>Roseville</v>
      </c>
      <c r="O6792" s="9" t="str">
        <f>VLOOKUP('Consolidtaed Data'!$D288,'[1]Sales People'!$A:$B,2,0)</f>
        <v>Kenneth Bradley</v>
      </c>
      <c r="P6792" s="9" t="str">
        <f>VLOOKUP('Consolidtaed Data'!$E288,[1]Customers!$A:$B,2,0)</f>
        <v>Patrick Brown</v>
      </c>
      <c r="Q6792" s="11">
        <f>WEEKDAY('Consolidtaed Data'!$F288)</f>
        <v>2</v>
      </c>
      <c r="R6792" s="9">
        <f>MONTH('Consolidtaed Data'!$F288)</f>
        <v>1</v>
      </c>
      <c r="S6792" s="9" t="str">
        <f>TEXT(Table3[[#This Row],[Purchase Date]],"MMMM")</f>
        <v>June</v>
      </c>
      <c r="T6792" s="9">
        <f>YEAR('Consolidtaed Data'!$F288)</f>
        <v>2020</v>
      </c>
    </row>
    <row r="6793" spans="1:20" x14ac:dyDescent="0.3">
      <c r="A6793" s="9" t="s">
        <v>7819</v>
      </c>
      <c r="B6793" s="9" t="s">
        <v>336</v>
      </c>
      <c r="C6793" s="9" t="s">
        <v>344</v>
      </c>
      <c r="D6793" s="9" t="s">
        <v>87</v>
      </c>
      <c r="E6793" s="9" t="s">
        <v>969</v>
      </c>
      <c r="F6793" s="12">
        <v>44349</v>
      </c>
      <c r="G6793" s="12" t="str">
        <f>VLOOKUP(Table3[[#This Row],[Product ID]],[1]Products!$A:$G,2,0)</f>
        <v>Product 78</v>
      </c>
      <c r="H6793" s="22">
        <v>4</v>
      </c>
      <c r="I6793" s="9">
        <f>VLOOKUP('Consolidtaed Data'!$B356,[1]Products!$A:$G,4,0)</f>
        <v>95</v>
      </c>
      <c r="J6793" s="9">
        <f>VLOOKUP('Consolidtaed Data'!$B356,[1]Products!$A:$G,3,0)</f>
        <v>61</v>
      </c>
      <c r="K6793" s="9">
        <f>'Consolidtaed Data'!$J356*'Consolidtaed Data'!$H356</f>
        <v>1190</v>
      </c>
      <c r="L6793" s="9">
        <f>'Consolidtaed Data'!$I356*'Consolidtaed Data'!$H356</f>
        <v>1566</v>
      </c>
      <c r="M6793" s="9">
        <f>'Consolidtaed Data'!$L356-'Consolidtaed Data'!$K356</f>
        <v>827</v>
      </c>
      <c r="N6793" s="9" t="str">
        <f>VLOOKUP('Consolidtaed Data'!$C356,[1]Locations!$A:$O,2,0)</f>
        <v>Torrance</v>
      </c>
      <c r="O6793" s="9" t="str">
        <f>VLOOKUP('Consolidtaed Data'!$D356,'[1]Sales People'!$A:$B,2,0)</f>
        <v>Patrick Ruiz</v>
      </c>
      <c r="P6793" s="9" t="str">
        <f>VLOOKUP('Consolidtaed Data'!$E356,[1]Customers!$A:$B,2,0)</f>
        <v>Jose Lewis</v>
      </c>
      <c r="Q6793" s="11">
        <f>WEEKDAY('Consolidtaed Data'!$F356)</f>
        <v>7</v>
      </c>
      <c r="R6793" s="9">
        <f>MONTH('Consolidtaed Data'!$F356)</f>
        <v>1</v>
      </c>
      <c r="S6793" s="9" t="str">
        <f>TEXT(Table3[[#This Row],[Purchase Date]],"MMMM")</f>
        <v>June</v>
      </c>
      <c r="T6793" s="9">
        <f>YEAR('Consolidtaed Data'!$F356)</f>
        <v>2020</v>
      </c>
    </row>
    <row r="6794" spans="1:20" x14ac:dyDescent="0.3">
      <c r="A6794" s="9" t="s">
        <v>7820</v>
      </c>
      <c r="B6794" s="9" t="s">
        <v>294</v>
      </c>
      <c r="C6794" s="9" t="s">
        <v>104</v>
      </c>
      <c r="D6794" s="9" t="s">
        <v>100</v>
      </c>
      <c r="E6794" s="9" t="s">
        <v>419</v>
      </c>
      <c r="F6794" s="12">
        <v>44349</v>
      </c>
      <c r="G6794" s="12" t="str">
        <f>VLOOKUP(Table3[[#This Row],[Product ID]],[1]Products!$A:$G,2,0)</f>
        <v>Product 51</v>
      </c>
      <c r="H6794" s="22">
        <v>1</v>
      </c>
      <c r="I6794" s="9">
        <f>VLOOKUP('Consolidtaed Data'!$B462,[1]Products!$A:$G,4,0)</f>
        <v>1725</v>
      </c>
      <c r="J6794" s="9">
        <f>VLOOKUP('Consolidtaed Data'!$B462,[1]Products!$A:$G,3,0)</f>
        <v>1363</v>
      </c>
      <c r="K6794" s="9">
        <f>'Consolidtaed Data'!$J462*'Consolidtaed Data'!$H462</f>
        <v>5936</v>
      </c>
      <c r="L6794" s="9">
        <f>'Consolidtaed Data'!$I462*'Consolidtaed Data'!$H462</f>
        <v>9132</v>
      </c>
      <c r="M6794" s="9">
        <f>'Consolidtaed Data'!$L462-'Consolidtaed Data'!$K462</f>
        <v>2280</v>
      </c>
      <c r="N6794" s="9" t="str">
        <f>VLOOKUP('Consolidtaed Data'!$C462,[1]Locations!$A:$O,2,0)</f>
        <v>El Monte</v>
      </c>
      <c r="O6794" s="9" t="str">
        <f>VLOOKUP('Consolidtaed Data'!$D462,'[1]Sales People'!$A:$B,2,0)</f>
        <v>Roger Robertson</v>
      </c>
      <c r="P6794" s="9" t="str">
        <f>VLOOKUP('Consolidtaed Data'!$E462,[1]Customers!$A:$B,2,0)</f>
        <v>Jason Dixon</v>
      </c>
      <c r="Q6794" s="11">
        <f>WEEKDAY('Consolidtaed Data'!$F462)</f>
        <v>1</v>
      </c>
      <c r="R6794" s="9">
        <f>MONTH('Consolidtaed Data'!$F462)</f>
        <v>2</v>
      </c>
      <c r="S6794" s="9" t="str">
        <f>TEXT(Table3[[#This Row],[Purchase Date]],"MMMM")</f>
        <v>June</v>
      </c>
      <c r="T6794" s="9">
        <f>YEAR('Consolidtaed Data'!$F462)</f>
        <v>2020</v>
      </c>
    </row>
    <row r="6795" spans="1:20" x14ac:dyDescent="0.3">
      <c r="A6795" s="9" t="s">
        <v>7821</v>
      </c>
      <c r="B6795" s="9" t="s">
        <v>418</v>
      </c>
      <c r="C6795" s="9" t="s">
        <v>108</v>
      </c>
      <c r="D6795" s="9" t="s">
        <v>272</v>
      </c>
      <c r="E6795" s="9" t="s">
        <v>1180</v>
      </c>
      <c r="F6795" s="12">
        <v>44349</v>
      </c>
      <c r="G6795" s="12" t="str">
        <f>VLOOKUP(Table3[[#This Row],[Product ID]],[1]Products!$A:$G,2,0)</f>
        <v>Product 82</v>
      </c>
      <c r="H6795" s="22">
        <v>3</v>
      </c>
      <c r="I6795" s="9">
        <f>VLOOKUP('Consolidtaed Data'!$B486,[1]Products!$A:$G,4,0)</f>
        <v>947</v>
      </c>
      <c r="J6795" s="9">
        <f>VLOOKUP('Consolidtaed Data'!$B486,[1]Products!$A:$G,3,0)</f>
        <v>786</v>
      </c>
      <c r="K6795" s="9">
        <f>'Consolidtaed Data'!$J486*'Consolidtaed Data'!$H486</f>
        <v>1261</v>
      </c>
      <c r="L6795" s="9">
        <f>'Consolidtaed Data'!$I486*'Consolidtaed Data'!$H486</f>
        <v>1638</v>
      </c>
      <c r="M6795" s="9">
        <f>'Consolidtaed Data'!$L486-'Consolidtaed Data'!$K486</f>
        <v>87</v>
      </c>
      <c r="N6795" s="9" t="str">
        <f>VLOOKUP('Consolidtaed Data'!$C486,[1]Locations!$A:$O,2,0)</f>
        <v>Fresno</v>
      </c>
      <c r="O6795" s="9" t="str">
        <f>VLOOKUP('Consolidtaed Data'!$D486,'[1]Sales People'!$A:$B,2,0)</f>
        <v>Howard Gardner</v>
      </c>
      <c r="P6795" s="9" t="str">
        <f>VLOOKUP('Consolidtaed Data'!$E486,[1]Customers!$A:$B,2,0)</f>
        <v>Adam Hunter</v>
      </c>
      <c r="Q6795" s="11">
        <f>WEEKDAY('Consolidtaed Data'!$F486)</f>
        <v>2</v>
      </c>
      <c r="R6795" s="9">
        <f>MONTH('Consolidtaed Data'!$F486)</f>
        <v>2</v>
      </c>
      <c r="S6795" s="9" t="str">
        <f>TEXT(Table3[[#This Row],[Purchase Date]],"MMMM")</f>
        <v>June</v>
      </c>
      <c r="T6795" s="9">
        <f>YEAR('Consolidtaed Data'!$F486)</f>
        <v>2020</v>
      </c>
    </row>
    <row r="6796" spans="1:20" x14ac:dyDescent="0.3">
      <c r="A6796" s="9" t="s">
        <v>7822</v>
      </c>
      <c r="B6796" s="9" t="s">
        <v>390</v>
      </c>
      <c r="C6796" s="9" t="s">
        <v>152</v>
      </c>
      <c r="D6796" s="9" t="s">
        <v>100</v>
      </c>
      <c r="E6796" s="9" t="s">
        <v>569</v>
      </c>
      <c r="F6796" s="12">
        <v>44349</v>
      </c>
      <c r="G6796" s="12" t="str">
        <f>VLOOKUP(Table3[[#This Row],[Product ID]],[1]Products!$A:$G,2,0)</f>
        <v>Product 48</v>
      </c>
      <c r="H6796" s="22">
        <v>1</v>
      </c>
      <c r="I6796" s="9">
        <f>VLOOKUP('Consolidtaed Data'!$B792,[1]Products!$A:$G,4,0)</f>
        <v>400</v>
      </c>
      <c r="J6796" s="9">
        <f>VLOOKUP('Consolidtaed Data'!$B792,[1]Products!$A:$G,3,0)</f>
        <v>208</v>
      </c>
      <c r="K6796" s="9">
        <f>'Consolidtaed Data'!$J792*'Consolidtaed Data'!$H792</f>
        <v>420</v>
      </c>
      <c r="L6796" s="9">
        <f>'Consolidtaed Data'!$I792*'Consolidtaed Data'!$H792</f>
        <v>584</v>
      </c>
      <c r="M6796" s="9">
        <f>'Consolidtaed Data'!$L792-'Consolidtaed Data'!$K792</f>
        <v>2924</v>
      </c>
      <c r="N6796" s="9" t="str">
        <f>VLOOKUP('Consolidtaed Data'!$C792,[1]Locations!$A:$O,2,0)</f>
        <v>Modesto</v>
      </c>
      <c r="O6796" s="9" t="str">
        <f>VLOOKUP('Consolidtaed Data'!$D792,'[1]Sales People'!$A:$B,2,0)</f>
        <v>Joshua Cook</v>
      </c>
      <c r="P6796" s="9" t="str">
        <f>VLOOKUP('Consolidtaed Data'!$E792,[1]Customers!$A:$B,2,0)</f>
        <v>Ralph Jacobs</v>
      </c>
      <c r="Q6796" s="11">
        <f>WEEKDAY('Consolidtaed Data'!$F792)</f>
        <v>2</v>
      </c>
      <c r="R6796" s="9">
        <f>MONTH('Consolidtaed Data'!$F792)</f>
        <v>2</v>
      </c>
      <c r="S6796" s="9" t="str">
        <f>TEXT(Table3[[#This Row],[Purchase Date]],"MMMM")</f>
        <v>June</v>
      </c>
      <c r="T6796" s="9">
        <f>YEAR('Consolidtaed Data'!$F792)</f>
        <v>2020</v>
      </c>
    </row>
    <row r="6797" spans="1:20" x14ac:dyDescent="0.3">
      <c r="A6797" s="9" t="s">
        <v>7823</v>
      </c>
      <c r="B6797" s="9" t="s">
        <v>529</v>
      </c>
      <c r="C6797" s="9" t="s">
        <v>8</v>
      </c>
      <c r="D6797" s="9" t="s">
        <v>246</v>
      </c>
      <c r="E6797" s="9" t="s">
        <v>1287</v>
      </c>
      <c r="F6797" s="12">
        <v>44349</v>
      </c>
      <c r="G6797" s="12" t="str">
        <f>VLOOKUP(Table3[[#This Row],[Product ID]],[1]Products!$A:$G,2,0)</f>
        <v>Product 56</v>
      </c>
      <c r="H6797" s="22">
        <v>3</v>
      </c>
      <c r="I6797" s="9">
        <f>VLOOKUP('Consolidtaed Data'!$B1043,[1]Products!$A:$G,4,0)</f>
        <v>1566</v>
      </c>
      <c r="J6797" s="9">
        <f>VLOOKUP('Consolidtaed Data'!$B1043,[1]Products!$A:$G,3,0)</f>
        <v>1190</v>
      </c>
      <c r="K6797" s="9">
        <f>'Consolidtaed Data'!$J1043*'Consolidtaed Data'!$H1043</f>
        <v>716</v>
      </c>
      <c r="L6797" s="9">
        <f>'Consolidtaed Data'!$I1043*'Consolidtaed Data'!$H1043</f>
        <v>1192</v>
      </c>
      <c r="M6797" s="9">
        <f>'Consolidtaed Data'!$L1043-'Consolidtaed Data'!$K1043</f>
        <v>64</v>
      </c>
      <c r="N6797" s="9" t="str">
        <f>VLOOKUP('Consolidtaed Data'!$C1043,[1]Locations!$A:$O,2,0)</f>
        <v>Burbank</v>
      </c>
      <c r="O6797" s="9" t="str">
        <f>VLOOKUP('Consolidtaed Data'!$D1043,'[1]Sales People'!$A:$B,2,0)</f>
        <v>Ernest Wheeler</v>
      </c>
      <c r="P6797" s="9" t="str">
        <f>VLOOKUP('Consolidtaed Data'!$E1043,[1]Customers!$A:$B,2,0)</f>
        <v>Bruce Oliver</v>
      </c>
      <c r="Q6797" s="11">
        <f>WEEKDAY('Consolidtaed Data'!$F1043)</f>
        <v>1</v>
      </c>
      <c r="R6797" s="9">
        <f>MONTH('Consolidtaed Data'!$F1043)</f>
        <v>3</v>
      </c>
      <c r="S6797" s="9" t="str">
        <f>TEXT(Table3[[#This Row],[Purchase Date]],"MMMM")</f>
        <v>June</v>
      </c>
      <c r="T6797" s="9">
        <f>YEAR('Consolidtaed Data'!$F1043)</f>
        <v>2020</v>
      </c>
    </row>
    <row r="6798" spans="1:20" x14ac:dyDescent="0.3">
      <c r="A6798" s="9" t="s">
        <v>7824</v>
      </c>
      <c r="B6798" s="9" t="s">
        <v>112</v>
      </c>
      <c r="C6798" s="9" t="s">
        <v>439</v>
      </c>
      <c r="D6798" s="9" t="s">
        <v>229</v>
      </c>
      <c r="E6798" s="9" t="s">
        <v>44</v>
      </c>
      <c r="F6798" s="12">
        <v>44349</v>
      </c>
      <c r="G6798" s="12" t="str">
        <f>VLOOKUP(Table3[[#This Row],[Product ID]],[1]Products!$A:$G,2,0)</f>
        <v>Product 7</v>
      </c>
      <c r="H6798" s="22">
        <v>3</v>
      </c>
      <c r="I6798" s="9">
        <f>VLOOKUP('Consolidtaed Data'!$B1123,[1]Products!$A:$G,4,0)</f>
        <v>203</v>
      </c>
      <c r="J6798" s="9">
        <f>VLOOKUP('Consolidtaed Data'!$B1123,[1]Products!$A:$G,3,0)</f>
        <v>154</v>
      </c>
      <c r="K6798" s="9">
        <f>'Consolidtaed Data'!$J1123*'Consolidtaed Data'!$H1123</f>
        <v>1896</v>
      </c>
      <c r="L6798" s="9">
        <f>'Consolidtaed Data'!$I1123*'Consolidtaed Data'!$H1123</f>
        <v>2495</v>
      </c>
      <c r="M6798" s="9">
        <f>'Consolidtaed Data'!$L1123-'Consolidtaed Data'!$K1123</f>
        <v>2511</v>
      </c>
      <c r="N6798" s="9" t="str">
        <f>VLOOKUP('Consolidtaed Data'!$C1123,[1]Locations!$A:$O,2,0)</f>
        <v>Oxnard</v>
      </c>
      <c r="O6798" s="9" t="str">
        <f>VLOOKUP('Consolidtaed Data'!$D1123,'[1]Sales People'!$A:$B,2,0)</f>
        <v>Robert Reed</v>
      </c>
      <c r="P6798" s="9" t="str">
        <f>VLOOKUP('Consolidtaed Data'!$E1123,[1]Customers!$A:$B,2,0)</f>
        <v>Arthur Reid</v>
      </c>
      <c r="Q6798" s="11">
        <f>WEEKDAY('Consolidtaed Data'!$F1123)</f>
        <v>7</v>
      </c>
      <c r="R6798" s="9">
        <f>MONTH('Consolidtaed Data'!$F1123)</f>
        <v>3</v>
      </c>
      <c r="S6798" s="9" t="str">
        <f>TEXT(Table3[[#This Row],[Purchase Date]],"MMMM")</f>
        <v>June</v>
      </c>
      <c r="T6798" s="9">
        <f>YEAR('Consolidtaed Data'!$F1123)</f>
        <v>2020</v>
      </c>
    </row>
    <row r="6799" spans="1:20" x14ac:dyDescent="0.3">
      <c r="A6799" s="9" t="s">
        <v>7825</v>
      </c>
      <c r="B6799" s="9" t="s">
        <v>29</v>
      </c>
      <c r="C6799" s="9" t="s">
        <v>231</v>
      </c>
      <c r="D6799" s="9" t="s">
        <v>131</v>
      </c>
      <c r="E6799" s="9" t="s">
        <v>827</v>
      </c>
      <c r="F6799" s="12">
        <v>44349</v>
      </c>
      <c r="G6799" s="12" t="str">
        <f>VLOOKUP(Table3[[#This Row],[Product ID]],[1]Products!$A:$G,2,0)</f>
        <v>Product 37</v>
      </c>
      <c r="H6799" s="22">
        <v>4</v>
      </c>
      <c r="I6799" s="9">
        <f>VLOOKUP('Consolidtaed Data'!$B1216,[1]Products!$A:$G,4,0)</f>
        <v>1826</v>
      </c>
      <c r="J6799" s="9">
        <f>VLOOKUP('Consolidtaed Data'!$B1216,[1]Products!$A:$G,3,0)</f>
        <v>1443</v>
      </c>
      <c r="K6799" s="9">
        <f>'Consolidtaed Data'!$J1216*'Consolidtaed Data'!$H1216</f>
        <v>1580</v>
      </c>
      <c r="L6799" s="9">
        <f>'Consolidtaed Data'!$I1216*'Consolidtaed Data'!$H1216</f>
        <v>2224</v>
      </c>
      <c r="M6799" s="9">
        <f>'Consolidtaed Data'!$L1216-'Consolidtaed Data'!$K1216</f>
        <v>1504</v>
      </c>
      <c r="N6799" s="9" t="str">
        <f>VLOOKUP('Consolidtaed Data'!$C1216,[1]Locations!$A:$O,2,0)</f>
        <v>Chula Vista</v>
      </c>
      <c r="O6799" s="9" t="str">
        <f>VLOOKUP('Consolidtaed Data'!$D1216,'[1]Sales People'!$A:$B,2,0)</f>
        <v>Joshua Cook</v>
      </c>
      <c r="P6799" s="9" t="str">
        <f>VLOOKUP('Consolidtaed Data'!$E1216,[1]Customers!$A:$B,2,0)</f>
        <v>Paul Holmes</v>
      </c>
      <c r="Q6799" s="11">
        <f>WEEKDAY('Consolidtaed Data'!$F1216)</f>
        <v>1</v>
      </c>
      <c r="R6799" s="9">
        <f>MONTH('Consolidtaed Data'!$F1216)</f>
        <v>3</v>
      </c>
      <c r="S6799" s="9" t="str">
        <f>TEXT(Table3[[#This Row],[Purchase Date]],"MMMM")</f>
        <v>June</v>
      </c>
      <c r="T6799" s="9">
        <f>YEAR('Consolidtaed Data'!$F1216)</f>
        <v>2020</v>
      </c>
    </row>
    <row r="6800" spans="1:20" x14ac:dyDescent="0.3">
      <c r="A6800" s="9" t="s">
        <v>7826</v>
      </c>
      <c r="B6800" s="9" t="s">
        <v>148</v>
      </c>
      <c r="C6800" s="9" t="s">
        <v>469</v>
      </c>
      <c r="D6800" s="9" t="s">
        <v>326</v>
      </c>
      <c r="E6800" s="9" t="s">
        <v>158</v>
      </c>
      <c r="F6800" s="12">
        <v>44349</v>
      </c>
      <c r="G6800" s="12" t="str">
        <f>VLOOKUP(Table3[[#This Row],[Product ID]],[1]Products!$A:$G,2,0)</f>
        <v>Product 16</v>
      </c>
      <c r="H6800" s="22">
        <v>1</v>
      </c>
      <c r="I6800" s="9">
        <f>VLOOKUP('Consolidtaed Data'!$B1540,[1]Products!$A:$G,4,0)</f>
        <v>2005</v>
      </c>
      <c r="J6800" s="9">
        <f>VLOOKUP('Consolidtaed Data'!$B1540,[1]Products!$A:$G,3,0)</f>
        <v>1223</v>
      </c>
      <c r="K6800" s="9">
        <f>'Consolidtaed Data'!$J1540*'Consolidtaed Data'!$H1540</f>
        <v>2088</v>
      </c>
      <c r="L6800" s="9">
        <f>'Consolidtaed Data'!$I1540*'Consolidtaed Data'!$H1540</f>
        <v>3798</v>
      </c>
      <c r="M6800" s="9">
        <f>'Consolidtaed Data'!$L1540-'Consolidtaed Data'!$K1540</f>
        <v>1710</v>
      </c>
      <c r="N6800" s="9" t="str">
        <f>VLOOKUP('Consolidtaed Data'!$C1540,[1]Locations!$A:$O,2,0)</f>
        <v>Corona</v>
      </c>
      <c r="O6800" s="9" t="str">
        <f>VLOOKUP('Consolidtaed Data'!$D1540,'[1]Sales People'!$A:$B,2,0)</f>
        <v>Howard Gardner</v>
      </c>
      <c r="P6800" s="9" t="str">
        <f>VLOOKUP('Consolidtaed Data'!$E1540,[1]Customers!$A:$B,2,0)</f>
        <v>Juan Wood</v>
      </c>
      <c r="Q6800" s="11">
        <f>WEEKDAY('Consolidtaed Data'!$F1540)</f>
        <v>5</v>
      </c>
      <c r="R6800" s="9">
        <f>MONTH('Consolidtaed Data'!$F1540)</f>
        <v>4</v>
      </c>
      <c r="S6800" s="9" t="str">
        <f>TEXT(Table3[[#This Row],[Purchase Date]],"MMMM")</f>
        <v>June</v>
      </c>
      <c r="T6800" s="9">
        <f>YEAR('Consolidtaed Data'!$F1540)</f>
        <v>2020</v>
      </c>
    </row>
    <row r="6801" spans="1:20" x14ac:dyDescent="0.3">
      <c r="A6801" s="9" t="s">
        <v>7827</v>
      </c>
      <c r="B6801" s="9" t="s">
        <v>252</v>
      </c>
      <c r="C6801" s="9" t="s">
        <v>253</v>
      </c>
      <c r="D6801" s="9" t="s">
        <v>43</v>
      </c>
      <c r="E6801" s="9" t="s">
        <v>117</v>
      </c>
      <c r="F6801" s="12">
        <v>44349</v>
      </c>
      <c r="G6801" s="12" t="str">
        <f>VLOOKUP(Table3[[#This Row],[Product ID]],[1]Products!$A:$G,2,0)</f>
        <v>Product 81</v>
      </c>
      <c r="H6801" s="22">
        <v>1</v>
      </c>
      <c r="I6801" s="9">
        <f>VLOOKUP('Consolidtaed Data'!$B1589,[1]Products!$A:$G,4,0)</f>
        <v>1367</v>
      </c>
      <c r="J6801" s="9">
        <f>VLOOKUP('Consolidtaed Data'!$B1589,[1]Products!$A:$G,3,0)</f>
        <v>984</v>
      </c>
      <c r="K6801" s="9">
        <f>'Consolidtaed Data'!$J1589*'Consolidtaed Data'!$H1589</f>
        <v>900</v>
      </c>
      <c r="L6801" s="9">
        <f>'Consolidtaed Data'!$I1589*'Consolidtaed Data'!$H1589</f>
        <v>1636</v>
      </c>
      <c r="M6801" s="9">
        <f>'Consolidtaed Data'!$L1589-'Consolidtaed Data'!$K1589</f>
        <v>313</v>
      </c>
      <c r="N6801" s="9" t="str">
        <f>VLOOKUP('Consolidtaed Data'!$C1589,[1]Locations!$A:$O,2,0)</f>
        <v>Sunnyvale</v>
      </c>
      <c r="O6801" s="9" t="str">
        <f>VLOOKUP('Consolidtaed Data'!$D1589,'[1]Sales People'!$A:$B,2,0)</f>
        <v>Christopher Tucker</v>
      </c>
      <c r="P6801" s="9" t="str">
        <f>VLOOKUP('Consolidtaed Data'!$E1589,[1]Customers!$A:$B,2,0)</f>
        <v>Victor Gutierrez</v>
      </c>
      <c r="Q6801" s="11">
        <f>WEEKDAY('Consolidtaed Data'!$F1589)</f>
        <v>1</v>
      </c>
      <c r="R6801" s="9">
        <f>MONTH('Consolidtaed Data'!$F1589)</f>
        <v>4</v>
      </c>
      <c r="S6801" s="9" t="str">
        <f>TEXT(Table3[[#This Row],[Purchase Date]],"MMMM")</f>
        <v>June</v>
      </c>
      <c r="T6801" s="9">
        <f>YEAR('Consolidtaed Data'!$F1589)</f>
        <v>2020</v>
      </c>
    </row>
    <row r="6802" spans="1:20" x14ac:dyDescent="0.3">
      <c r="A6802" s="9" t="s">
        <v>7828</v>
      </c>
      <c r="B6802" s="9" t="s">
        <v>490</v>
      </c>
      <c r="C6802" s="9" t="s">
        <v>86</v>
      </c>
      <c r="D6802" s="9" t="s">
        <v>281</v>
      </c>
      <c r="E6802" s="9" t="s">
        <v>576</v>
      </c>
      <c r="F6802" s="12">
        <v>44349</v>
      </c>
      <c r="G6802" s="12" t="str">
        <f>VLOOKUP(Table3[[#This Row],[Product ID]],[1]Products!$A:$G,2,0)</f>
        <v>Product 79</v>
      </c>
      <c r="H6802" s="22">
        <v>2</v>
      </c>
      <c r="I6802" s="9">
        <f>VLOOKUP('Consolidtaed Data'!$B1719,[1]Products!$A:$G,4,0)</f>
        <v>112</v>
      </c>
      <c r="J6802" s="9">
        <f>VLOOKUP('Consolidtaed Data'!$B1719,[1]Products!$A:$G,3,0)</f>
        <v>90</v>
      </c>
      <c r="K6802" s="9">
        <f>'Consolidtaed Data'!$J1719*'Consolidtaed Data'!$H1719</f>
        <v>450</v>
      </c>
      <c r="L6802" s="9">
        <f>'Consolidtaed Data'!$I1719*'Consolidtaed Data'!$H1719</f>
        <v>818</v>
      </c>
      <c r="M6802" s="9">
        <f>'Consolidtaed Data'!$L1719-'Consolidtaed Data'!$K1719</f>
        <v>553</v>
      </c>
      <c r="N6802" s="9" t="str">
        <f>VLOOKUP('Consolidtaed Data'!$C1719,[1]Locations!$A:$O,2,0)</f>
        <v>Vallejo</v>
      </c>
      <c r="O6802" s="9" t="str">
        <f>VLOOKUP('Consolidtaed Data'!$D1719,'[1]Sales People'!$A:$B,2,0)</f>
        <v>Jerry Perry</v>
      </c>
      <c r="P6802" s="9" t="str">
        <f>VLOOKUP('Consolidtaed Data'!$E1719,[1]Customers!$A:$B,2,0)</f>
        <v>Roy Hamilton</v>
      </c>
      <c r="Q6802" s="11">
        <f>WEEKDAY('Consolidtaed Data'!$F1719)</f>
        <v>3</v>
      </c>
      <c r="R6802" s="9">
        <f>MONTH('Consolidtaed Data'!$F1719)</f>
        <v>5</v>
      </c>
      <c r="S6802" s="9" t="str">
        <f>TEXT(Table3[[#This Row],[Purchase Date]],"MMMM")</f>
        <v>June</v>
      </c>
      <c r="T6802" s="9">
        <f>YEAR('Consolidtaed Data'!$F1719)</f>
        <v>2020</v>
      </c>
    </row>
    <row r="6803" spans="1:20" x14ac:dyDescent="0.3">
      <c r="A6803" s="9" t="s">
        <v>7829</v>
      </c>
      <c r="B6803" s="9" t="s">
        <v>213</v>
      </c>
      <c r="C6803" s="9" t="s">
        <v>249</v>
      </c>
      <c r="D6803" s="9" t="s">
        <v>105</v>
      </c>
      <c r="E6803" s="9" t="s">
        <v>10</v>
      </c>
      <c r="F6803" s="12">
        <v>44349</v>
      </c>
      <c r="G6803" s="12" t="str">
        <f>VLOOKUP(Table3[[#This Row],[Product ID]],[1]Products!$A:$G,2,0)</f>
        <v>Product 68</v>
      </c>
      <c r="H6803" s="22">
        <v>1</v>
      </c>
      <c r="I6803" s="9">
        <f>VLOOKUP('Consolidtaed Data'!$B1974,[1]Products!$A:$G,4,0)</f>
        <v>1414</v>
      </c>
      <c r="J6803" s="9">
        <f>VLOOKUP('Consolidtaed Data'!$B1974,[1]Products!$A:$G,3,0)</f>
        <v>962</v>
      </c>
      <c r="K6803" s="9">
        <f>'Consolidtaed Data'!$J1974*'Consolidtaed Data'!$H1974</f>
        <v>435</v>
      </c>
      <c r="L6803" s="9">
        <f>'Consolidtaed Data'!$I1974*'Consolidtaed Data'!$H1974</f>
        <v>530</v>
      </c>
      <c r="M6803" s="9">
        <f>'Consolidtaed Data'!$L1974-'Consolidtaed Data'!$K1974</f>
        <v>651</v>
      </c>
      <c r="N6803" s="9" t="str">
        <f>VLOOKUP('Consolidtaed Data'!$C1974,[1]Locations!$A:$O,2,0)</f>
        <v>Ontario</v>
      </c>
      <c r="O6803" s="9" t="str">
        <f>VLOOKUP('Consolidtaed Data'!$D1974,'[1]Sales People'!$A:$B,2,0)</f>
        <v>Charles Harper</v>
      </c>
      <c r="P6803" s="9" t="str">
        <f>VLOOKUP('Consolidtaed Data'!$E1974,[1]Customers!$A:$B,2,0)</f>
        <v>Edward Wright</v>
      </c>
      <c r="Q6803" s="11">
        <f>WEEKDAY('Consolidtaed Data'!$F1974)</f>
        <v>1</v>
      </c>
      <c r="R6803" s="9">
        <f>MONTH('Consolidtaed Data'!$F1974)</f>
        <v>5</v>
      </c>
      <c r="S6803" s="9" t="str">
        <f>TEXT(Table3[[#This Row],[Purchase Date]],"MMMM")</f>
        <v>June</v>
      </c>
      <c r="T6803" s="9">
        <f>YEAR('Consolidtaed Data'!$F1974)</f>
        <v>2020</v>
      </c>
    </row>
    <row r="6804" spans="1:20" x14ac:dyDescent="0.3">
      <c r="A6804" s="9" t="s">
        <v>7830</v>
      </c>
      <c r="B6804" s="9" t="s">
        <v>336</v>
      </c>
      <c r="C6804" s="9" t="s">
        <v>186</v>
      </c>
      <c r="D6804" s="9" t="s">
        <v>143</v>
      </c>
      <c r="E6804" s="9" t="s">
        <v>519</v>
      </c>
      <c r="F6804" s="12">
        <v>44349</v>
      </c>
      <c r="G6804" s="12" t="str">
        <f>VLOOKUP(Table3[[#This Row],[Product ID]],[1]Products!$A:$G,2,0)</f>
        <v>Product 78</v>
      </c>
      <c r="H6804" s="22">
        <v>3</v>
      </c>
      <c r="I6804" s="9">
        <f>VLOOKUP('Consolidtaed Data'!$B2044,[1]Products!$A:$G,4,0)</f>
        <v>1494</v>
      </c>
      <c r="J6804" s="9">
        <f>VLOOKUP('Consolidtaed Data'!$B2044,[1]Products!$A:$G,3,0)</f>
        <v>971</v>
      </c>
      <c r="K6804" s="9">
        <f>'Consolidtaed Data'!$J2044*'Consolidtaed Data'!$H2044</f>
        <v>291</v>
      </c>
      <c r="L6804" s="9">
        <f>'Consolidtaed Data'!$I2044*'Consolidtaed Data'!$H2044</f>
        <v>378</v>
      </c>
      <c r="M6804" s="9">
        <f>'Consolidtaed Data'!$L2044-'Consolidtaed Data'!$K2044</f>
        <v>322</v>
      </c>
      <c r="N6804" s="9" t="str">
        <f>VLOOKUP('Consolidtaed Data'!$C2044,[1]Locations!$A:$O,2,0)</f>
        <v>Long Beach</v>
      </c>
      <c r="O6804" s="9" t="str">
        <f>VLOOKUP('Consolidtaed Data'!$D2044,'[1]Sales People'!$A:$B,2,0)</f>
        <v>Howard Gardner</v>
      </c>
      <c r="P6804" s="9" t="str">
        <f>VLOOKUP('Consolidtaed Data'!$E2044,[1]Customers!$A:$B,2,0)</f>
        <v>Gerald Alvarez</v>
      </c>
      <c r="Q6804" s="11">
        <f>WEEKDAY('Consolidtaed Data'!$F2044)</f>
        <v>6</v>
      </c>
      <c r="R6804" s="9">
        <f>MONTH('Consolidtaed Data'!$F2044)</f>
        <v>5</v>
      </c>
      <c r="S6804" s="9" t="str">
        <f>TEXT(Table3[[#This Row],[Purchase Date]],"MMMM")</f>
        <v>June</v>
      </c>
      <c r="T6804" s="9">
        <f>YEAR('Consolidtaed Data'!$F2044)</f>
        <v>2020</v>
      </c>
    </row>
    <row r="6805" spans="1:20" x14ac:dyDescent="0.3">
      <c r="A6805" s="9" t="s">
        <v>7831</v>
      </c>
      <c r="B6805" s="9" t="s">
        <v>443</v>
      </c>
      <c r="C6805" s="9" t="s">
        <v>134</v>
      </c>
      <c r="D6805" s="9" t="s">
        <v>193</v>
      </c>
      <c r="E6805" s="9" t="s">
        <v>2188</v>
      </c>
      <c r="F6805" s="12">
        <v>44349</v>
      </c>
      <c r="G6805" s="12" t="str">
        <f>VLOOKUP(Table3[[#This Row],[Product ID]],[1]Products!$A:$G,2,0)</f>
        <v>Product 61</v>
      </c>
      <c r="H6805" s="22">
        <v>1</v>
      </c>
      <c r="I6805" s="9">
        <f>VLOOKUP('Consolidtaed Data'!$B2117,[1]Products!$A:$G,4,0)</f>
        <v>136</v>
      </c>
      <c r="J6805" s="9">
        <f>VLOOKUP('Consolidtaed Data'!$B2117,[1]Products!$A:$G,3,0)</f>
        <v>72</v>
      </c>
      <c r="K6805" s="9">
        <f>'Consolidtaed Data'!$J2117*'Consolidtaed Data'!$H2117</f>
        <v>1173</v>
      </c>
      <c r="L6805" s="9">
        <f>'Consolidtaed Data'!$I2117*'Consolidtaed Data'!$H2117</f>
        <v>1862</v>
      </c>
      <c r="M6805" s="9">
        <f>'Consolidtaed Data'!$L2117-'Consolidtaed Data'!$K2117</f>
        <v>2968</v>
      </c>
      <c r="N6805" s="9" t="str">
        <f>VLOOKUP('Consolidtaed Data'!$C2117,[1]Locations!$A:$O,2,0)</f>
        <v>Vista</v>
      </c>
      <c r="O6805" s="9" t="str">
        <f>VLOOKUP('Consolidtaed Data'!$D2117,'[1]Sales People'!$A:$B,2,0)</f>
        <v>Brian Thomas</v>
      </c>
      <c r="P6805" s="9" t="str">
        <f>VLOOKUP('Consolidtaed Data'!$E2117,[1]Customers!$A:$B,2,0)</f>
        <v>Daniel Barnes</v>
      </c>
      <c r="Q6805" s="11">
        <f>WEEKDAY('Consolidtaed Data'!$F2117)</f>
        <v>4</v>
      </c>
      <c r="R6805" s="9">
        <f>MONTH('Consolidtaed Data'!$F2117)</f>
        <v>6</v>
      </c>
      <c r="S6805" s="9" t="str">
        <f>TEXT(Table3[[#This Row],[Purchase Date]],"MMMM")</f>
        <v>June</v>
      </c>
      <c r="T6805" s="9">
        <f>YEAR('Consolidtaed Data'!$F2117)</f>
        <v>2020</v>
      </c>
    </row>
    <row r="6806" spans="1:20" x14ac:dyDescent="0.3">
      <c r="A6806" s="9" t="s">
        <v>7832</v>
      </c>
      <c r="B6806" s="9" t="s">
        <v>278</v>
      </c>
      <c r="C6806" s="9" t="s">
        <v>231</v>
      </c>
      <c r="D6806" s="9" t="s">
        <v>22</v>
      </c>
      <c r="E6806" s="9" t="s">
        <v>3026</v>
      </c>
      <c r="F6806" s="12">
        <v>44349</v>
      </c>
      <c r="G6806" s="12" t="str">
        <f>VLOOKUP(Table3[[#This Row],[Product ID]],[1]Products!$A:$G,2,0)</f>
        <v>Product 75</v>
      </c>
      <c r="H6806" s="22">
        <v>1</v>
      </c>
      <c r="I6806" s="9">
        <f>VLOOKUP('Consolidtaed Data'!$B2496,[1]Products!$A:$G,4,0)</f>
        <v>1367</v>
      </c>
      <c r="J6806" s="9">
        <f>VLOOKUP('Consolidtaed Data'!$B2496,[1]Products!$A:$G,3,0)</f>
        <v>984</v>
      </c>
      <c r="K6806" s="9">
        <f>'Consolidtaed Data'!$J2496*'Consolidtaed Data'!$H2496</f>
        <v>1128</v>
      </c>
      <c r="L6806" s="9">
        <f>'Consolidtaed Data'!$I2496*'Consolidtaed Data'!$H2496</f>
        <v>1374</v>
      </c>
      <c r="M6806" s="9">
        <f>'Consolidtaed Data'!$L2496-'Consolidtaed Data'!$K2496</f>
        <v>792</v>
      </c>
      <c r="N6806" s="9" t="str">
        <f>VLOOKUP('Consolidtaed Data'!$C2496,[1]Locations!$A:$O,2,0)</f>
        <v>Santa Maria</v>
      </c>
      <c r="O6806" s="9" t="str">
        <f>VLOOKUP('Consolidtaed Data'!$D2496,'[1]Sales People'!$A:$B,2,0)</f>
        <v>Christopher Tucker</v>
      </c>
      <c r="P6806" s="9" t="str">
        <f>VLOOKUP('Consolidtaed Data'!$E2496,[1]Customers!$A:$B,2,0)</f>
        <v>Bobby Duncan</v>
      </c>
      <c r="Q6806" s="11">
        <f>WEEKDAY('Consolidtaed Data'!$F2496)</f>
        <v>3</v>
      </c>
      <c r="R6806" s="9">
        <f>MONTH('Consolidtaed Data'!$F2496)</f>
        <v>6</v>
      </c>
      <c r="S6806" s="9" t="str">
        <f>TEXT(Table3[[#This Row],[Purchase Date]],"MMMM")</f>
        <v>June</v>
      </c>
      <c r="T6806" s="9">
        <f>YEAR('Consolidtaed Data'!$F2496)</f>
        <v>2020</v>
      </c>
    </row>
    <row r="6807" spans="1:20" x14ac:dyDescent="0.3">
      <c r="A6807" s="9" t="s">
        <v>7833</v>
      </c>
      <c r="B6807" s="9" t="s">
        <v>112</v>
      </c>
      <c r="C6807" s="9" t="s">
        <v>289</v>
      </c>
      <c r="D6807" s="9" t="s">
        <v>123</v>
      </c>
      <c r="E6807" s="9" t="s">
        <v>952</v>
      </c>
      <c r="F6807" s="12">
        <v>44349</v>
      </c>
      <c r="G6807" s="12" t="str">
        <f>VLOOKUP(Table3[[#This Row],[Product ID]],[1]Products!$A:$G,2,0)</f>
        <v>Product 7</v>
      </c>
      <c r="H6807" s="22">
        <v>3</v>
      </c>
      <c r="I6807" s="9">
        <f>VLOOKUP('Consolidtaed Data'!$B2604,[1]Products!$A:$G,4,0)</f>
        <v>2464</v>
      </c>
      <c r="J6807" s="9">
        <f>VLOOKUP('Consolidtaed Data'!$B2604,[1]Products!$A:$G,3,0)</f>
        <v>1774</v>
      </c>
      <c r="K6807" s="9">
        <f>'Consolidtaed Data'!$J2604*'Consolidtaed Data'!$H2604</f>
        <v>358</v>
      </c>
      <c r="L6807" s="9">
        <f>'Consolidtaed Data'!$I2604*'Consolidtaed Data'!$H2604</f>
        <v>596</v>
      </c>
      <c r="M6807" s="9">
        <f>'Consolidtaed Data'!$L2604-'Consolidtaed Data'!$K2604</f>
        <v>420</v>
      </c>
      <c r="N6807" s="9" t="str">
        <f>VLOOKUP('Consolidtaed Data'!$C2604,[1]Locations!$A:$O,2,0)</f>
        <v>Long Beach</v>
      </c>
      <c r="O6807" s="9" t="str">
        <f>VLOOKUP('Consolidtaed Data'!$D2604,'[1]Sales People'!$A:$B,2,0)</f>
        <v>Jimmy Young</v>
      </c>
      <c r="P6807" s="9" t="str">
        <f>VLOOKUP('Consolidtaed Data'!$E2604,[1]Customers!$A:$B,2,0)</f>
        <v>George Stanley</v>
      </c>
      <c r="Q6807" s="11">
        <f>WEEKDAY('Consolidtaed Data'!$F2604)</f>
        <v>4</v>
      </c>
      <c r="R6807" s="9">
        <f>MONTH('Consolidtaed Data'!$F2604)</f>
        <v>7</v>
      </c>
      <c r="S6807" s="9" t="str">
        <f>TEXT(Table3[[#This Row],[Purchase Date]],"MMMM")</f>
        <v>June</v>
      </c>
      <c r="T6807" s="9">
        <f>YEAR('Consolidtaed Data'!$F2604)</f>
        <v>2020</v>
      </c>
    </row>
    <row r="6808" spans="1:20" x14ac:dyDescent="0.3">
      <c r="A6808" s="9" t="s">
        <v>7834</v>
      </c>
      <c r="B6808" s="9" t="s">
        <v>418</v>
      </c>
      <c r="C6808" s="9" t="s">
        <v>192</v>
      </c>
      <c r="D6808" s="9" t="s">
        <v>35</v>
      </c>
      <c r="E6808" s="9" t="s">
        <v>2145</v>
      </c>
      <c r="F6808" s="12">
        <v>44349</v>
      </c>
      <c r="G6808" s="12" t="str">
        <f>VLOOKUP(Table3[[#This Row],[Product ID]],[1]Products!$A:$G,2,0)</f>
        <v>Product 82</v>
      </c>
      <c r="H6808" s="22">
        <v>1</v>
      </c>
      <c r="I6808" s="9">
        <f>VLOOKUP('Consolidtaed Data'!$B2616,[1]Products!$A:$G,4,0)</f>
        <v>112</v>
      </c>
      <c r="J6808" s="9">
        <f>VLOOKUP('Consolidtaed Data'!$B2616,[1]Products!$A:$G,3,0)</f>
        <v>90</v>
      </c>
      <c r="K6808" s="9">
        <f>'Consolidtaed Data'!$J2616*'Consolidtaed Data'!$H2616</f>
        <v>716</v>
      </c>
      <c r="L6808" s="9">
        <f>'Consolidtaed Data'!$I2616*'Consolidtaed Data'!$H2616</f>
        <v>1192</v>
      </c>
      <c r="M6808" s="9">
        <f>'Consolidtaed Data'!$L2616-'Consolidtaed Data'!$K2616</f>
        <v>731</v>
      </c>
      <c r="N6808" s="9" t="str">
        <f>VLOOKUP('Consolidtaed Data'!$C2616,[1]Locations!$A:$O,2,0)</f>
        <v>Fremont</v>
      </c>
      <c r="O6808" s="9" t="str">
        <f>VLOOKUP('Consolidtaed Data'!$D2616,'[1]Sales People'!$A:$B,2,0)</f>
        <v>Kenneth Fields</v>
      </c>
      <c r="P6808" s="9" t="str">
        <f>VLOOKUP('Consolidtaed Data'!$E2616,[1]Customers!$A:$B,2,0)</f>
        <v>Ronald Duncan</v>
      </c>
      <c r="Q6808" s="11">
        <f>WEEKDAY('Consolidtaed Data'!$F2616)</f>
        <v>5</v>
      </c>
      <c r="R6808" s="9">
        <f>MONTH('Consolidtaed Data'!$F2616)</f>
        <v>7</v>
      </c>
      <c r="S6808" s="9" t="str">
        <f>TEXT(Table3[[#This Row],[Purchase Date]],"MMMM")</f>
        <v>June</v>
      </c>
      <c r="T6808" s="9">
        <f>YEAR('Consolidtaed Data'!$F2616)</f>
        <v>2020</v>
      </c>
    </row>
    <row r="6809" spans="1:20" x14ac:dyDescent="0.3">
      <c r="A6809" s="9" t="s">
        <v>7835</v>
      </c>
      <c r="B6809" s="9" t="s">
        <v>85</v>
      </c>
      <c r="C6809" s="9" t="s">
        <v>201</v>
      </c>
      <c r="D6809" s="9" t="s">
        <v>46</v>
      </c>
      <c r="E6809" s="9" t="s">
        <v>716</v>
      </c>
      <c r="F6809" s="12">
        <v>44349</v>
      </c>
      <c r="G6809" s="12" t="str">
        <f>VLOOKUP(Table3[[#This Row],[Product ID]],[1]Products!$A:$G,2,0)</f>
        <v>Product 93</v>
      </c>
      <c r="H6809" s="22">
        <v>1</v>
      </c>
      <c r="I6809" s="9">
        <f>VLOOKUP('Consolidtaed Data'!$B2806,[1]Products!$A:$G,4,0)</f>
        <v>1351</v>
      </c>
      <c r="J6809" s="9">
        <f>VLOOKUP('Consolidtaed Data'!$B2806,[1]Products!$A:$G,3,0)</f>
        <v>1108</v>
      </c>
      <c r="K6809" s="9">
        <f>'Consolidtaed Data'!$J2806*'Consolidtaed Data'!$H2806</f>
        <v>450</v>
      </c>
      <c r="L6809" s="9">
        <f>'Consolidtaed Data'!$I2806*'Consolidtaed Data'!$H2806</f>
        <v>818</v>
      </c>
      <c r="M6809" s="9">
        <f>'Consolidtaed Data'!$L2806-'Consolidtaed Data'!$K2806</f>
        <v>74</v>
      </c>
      <c r="N6809" s="9" t="str">
        <f>VLOOKUP('Consolidtaed Data'!$C2806,[1]Locations!$A:$O,2,0)</f>
        <v>Garden Grove</v>
      </c>
      <c r="O6809" s="9" t="str">
        <f>VLOOKUP('Consolidtaed Data'!$D2806,'[1]Sales People'!$A:$B,2,0)</f>
        <v>Andrew Bowman</v>
      </c>
      <c r="P6809" s="9" t="str">
        <f>VLOOKUP('Consolidtaed Data'!$E2806,[1]Customers!$A:$B,2,0)</f>
        <v>Eugene Cunningham</v>
      </c>
      <c r="Q6809" s="11">
        <f>WEEKDAY('Consolidtaed Data'!$F2806)</f>
        <v>7</v>
      </c>
      <c r="R6809" s="9">
        <f>MONTH('Consolidtaed Data'!$F2806)</f>
        <v>7</v>
      </c>
      <c r="S6809" s="9" t="str">
        <f>TEXT(Table3[[#This Row],[Purchase Date]],"MMMM")</f>
        <v>June</v>
      </c>
      <c r="T6809" s="9">
        <f>YEAR('Consolidtaed Data'!$F2806)</f>
        <v>2020</v>
      </c>
    </row>
    <row r="6810" spans="1:20" x14ac:dyDescent="0.3">
      <c r="A6810" s="9" t="s">
        <v>7836</v>
      </c>
      <c r="B6810" s="9" t="s">
        <v>340</v>
      </c>
      <c r="C6810" s="9" t="s">
        <v>140</v>
      </c>
      <c r="D6810" s="9" t="s">
        <v>229</v>
      </c>
      <c r="E6810" s="9" t="s">
        <v>144</v>
      </c>
      <c r="F6810" s="12">
        <v>44349</v>
      </c>
      <c r="G6810" s="12" t="str">
        <f>VLOOKUP(Table3[[#This Row],[Product ID]],[1]Products!$A:$G,2,0)</f>
        <v>Product 34</v>
      </c>
      <c r="H6810" s="22">
        <v>1</v>
      </c>
      <c r="I6810" s="9">
        <f>VLOOKUP('Consolidtaed Data'!$B2973,[1]Products!$A:$G,4,0)</f>
        <v>1566</v>
      </c>
      <c r="J6810" s="9">
        <f>VLOOKUP('Consolidtaed Data'!$B2973,[1]Products!$A:$G,3,0)</f>
        <v>1190</v>
      </c>
      <c r="K6810" s="9">
        <f>'Consolidtaed Data'!$J2973*'Consolidtaed Data'!$H2973</f>
        <v>971</v>
      </c>
      <c r="L6810" s="9">
        <f>'Consolidtaed Data'!$I2973*'Consolidtaed Data'!$H2973</f>
        <v>1494</v>
      </c>
      <c r="M6810" s="9">
        <f>'Consolidtaed Data'!$L2973-'Consolidtaed Data'!$K2973</f>
        <v>1032</v>
      </c>
      <c r="N6810" s="9" t="str">
        <f>VLOOKUP('Consolidtaed Data'!$C2973,[1]Locations!$A:$O,2,0)</f>
        <v>Jurupa Valley</v>
      </c>
      <c r="O6810" s="9" t="str">
        <f>VLOOKUP('Consolidtaed Data'!$D2973,'[1]Sales People'!$A:$B,2,0)</f>
        <v>Ernest Wheeler</v>
      </c>
      <c r="P6810" s="9" t="str">
        <f>VLOOKUP('Consolidtaed Data'!$E2973,[1]Customers!$A:$B,2,0)</f>
        <v>Shawn Cook</v>
      </c>
      <c r="Q6810" s="11">
        <f>WEEKDAY('Consolidtaed Data'!$F2973)</f>
        <v>4</v>
      </c>
      <c r="R6810" s="9">
        <f>MONTH('Consolidtaed Data'!$F2973)</f>
        <v>8</v>
      </c>
      <c r="S6810" s="9" t="str">
        <f>TEXT(Table3[[#This Row],[Purchase Date]],"MMMM")</f>
        <v>June</v>
      </c>
      <c r="T6810" s="9">
        <f>YEAR('Consolidtaed Data'!$F2973)</f>
        <v>2020</v>
      </c>
    </row>
    <row r="6811" spans="1:20" x14ac:dyDescent="0.3">
      <c r="A6811" s="9" t="s">
        <v>7837</v>
      </c>
      <c r="B6811" s="9" t="s">
        <v>294</v>
      </c>
      <c r="C6811" s="9" t="s">
        <v>8</v>
      </c>
      <c r="D6811" s="9" t="s">
        <v>68</v>
      </c>
      <c r="E6811" s="9" t="s">
        <v>1062</v>
      </c>
      <c r="F6811" s="12">
        <v>44349</v>
      </c>
      <c r="G6811" s="12" t="str">
        <f>VLOOKUP(Table3[[#This Row],[Product ID]],[1]Products!$A:$G,2,0)</f>
        <v>Product 51</v>
      </c>
      <c r="H6811" s="22">
        <v>3</v>
      </c>
      <c r="I6811" s="9">
        <f>VLOOKUP('Consolidtaed Data'!$B3685,[1]Products!$A:$G,4,0)</f>
        <v>880</v>
      </c>
      <c r="J6811" s="9">
        <f>VLOOKUP('Consolidtaed Data'!$B3685,[1]Products!$A:$G,3,0)</f>
        <v>634</v>
      </c>
      <c r="K6811" s="9">
        <f>'Consolidtaed Data'!$J3685*'Consolidtaed Data'!$H3685</f>
        <v>2216</v>
      </c>
      <c r="L6811" s="9">
        <f>'Consolidtaed Data'!$I3685*'Consolidtaed Data'!$H3685</f>
        <v>2702</v>
      </c>
      <c r="M6811" s="9">
        <f>'Consolidtaed Data'!$L3685-'Consolidtaed Data'!$K3685</f>
        <v>690</v>
      </c>
      <c r="N6811" s="9" t="str">
        <f>VLOOKUP('Consolidtaed Data'!$C3685,[1]Locations!$A:$O,2,0)</f>
        <v>East Los Angeles</v>
      </c>
      <c r="O6811" s="9" t="str">
        <f>VLOOKUP('Consolidtaed Data'!$D3685,'[1]Sales People'!$A:$B,2,0)</f>
        <v>John Reyes</v>
      </c>
      <c r="P6811" s="9" t="str">
        <f>VLOOKUP('Consolidtaed Data'!$E3685,[1]Customers!$A:$B,2,0)</f>
        <v>Charles Hughes</v>
      </c>
      <c r="Q6811" s="11">
        <f>WEEKDAY('Consolidtaed Data'!$F3685)</f>
        <v>7</v>
      </c>
      <c r="R6811" s="9">
        <f>MONTH('Consolidtaed Data'!$F3685)</f>
        <v>9</v>
      </c>
      <c r="S6811" s="9" t="str">
        <f>TEXT(Table3[[#This Row],[Purchase Date]],"MMMM")</f>
        <v>June</v>
      </c>
      <c r="T6811" s="9">
        <f>YEAR('Consolidtaed Data'!$F3685)</f>
        <v>2020</v>
      </c>
    </row>
    <row r="6812" spans="1:20" x14ac:dyDescent="0.3">
      <c r="A6812" s="9" t="s">
        <v>7838</v>
      </c>
      <c r="B6812" s="9" t="s">
        <v>15</v>
      </c>
      <c r="C6812" s="9" t="s">
        <v>421</v>
      </c>
      <c r="D6812" s="9" t="s">
        <v>22</v>
      </c>
      <c r="E6812" s="9" t="s">
        <v>706</v>
      </c>
      <c r="F6812" s="12">
        <v>44350</v>
      </c>
      <c r="G6812" s="12" t="str">
        <f>VLOOKUP(Table3[[#This Row],[Product ID]],[1]Products!$A:$G,2,0)</f>
        <v>Product 38</v>
      </c>
      <c r="H6812" s="22">
        <v>4</v>
      </c>
      <c r="I6812" s="9">
        <f>VLOOKUP('Consolidtaed Data'!$B584,[1]Products!$A:$G,4,0)</f>
        <v>378</v>
      </c>
      <c r="J6812" s="9">
        <f>VLOOKUP('Consolidtaed Data'!$B584,[1]Products!$A:$G,3,0)</f>
        <v>291</v>
      </c>
      <c r="K6812" s="9">
        <f>'Consolidtaed Data'!$J584*'Consolidtaed Data'!$H584</f>
        <v>1305</v>
      </c>
      <c r="L6812" s="9">
        <f>'Consolidtaed Data'!$I584*'Consolidtaed Data'!$H584</f>
        <v>1812</v>
      </c>
      <c r="M6812" s="9">
        <f>'Consolidtaed Data'!$L584-'Consolidtaed Data'!$K584</f>
        <v>1035</v>
      </c>
      <c r="N6812" s="9" t="str">
        <f>VLOOKUP('Consolidtaed Data'!$C584,[1]Locations!$A:$O,2,0)</f>
        <v>Santa Clara</v>
      </c>
      <c r="O6812" s="9" t="str">
        <f>VLOOKUP('Consolidtaed Data'!$D584,'[1]Sales People'!$A:$B,2,0)</f>
        <v>Ernest Wheeler</v>
      </c>
      <c r="P6812" s="9" t="str">
        <f>VLOOKUP('Consolidtaed Data'!$E584,[1]Customers!$A:$B,2,0)</f>
        <v>Jesse Wells</v>
      </c>
      <c r="Q6812" s="11">
        <f>WEEKDAY('Consolidtaed Data'!$F584)</f>
        <v>2</v>
      </c>
      <c r="R6812" s="9">
        <f>MONTH('Consolidtaed Data'!$F584)</f>
        <v>2</v>
      </c>
      <c r="S6812" s="9" t="str">
        <f>TEXT(Table3[[#This Row],[Purchase Date]],"MMMM")</f>
        <v>June</v>
      </c>
      <c r="T6812" s="9">
        <f>YEAR('Consolidtaed Data'!$F584)</f>
        <v>2020</v>
      </c>
    </row>
    <row r="6813" spans="1:20" x14ac:dyDescent="0.3">
      <c r="A6813" s="9" t="s">
        <v>7839</v>
      </c>
      <c r="B6813" s="9" t="s">
        <v>411</v>
      </c>
      <c r="C6813" s="9" t="s">
        <v>126</v>
      </c>
      <c r="D6813" s="9" t="s">
        <v>43</v>
      </c>
      <c r="E6813" s="9" t="s">
        <v>14</v>
      </c>
      <c r="F6813" s="12">
        <v>44350</v>
      </c>
      <c r="G6813" s="12" t="str">
        <f>VLOOKUP(Table3[[#This Row],[Product ID]],[1]Products!$A:$G,2,0)</f>
        <v>Product 27</v>
      </c>
      <c r="H6813" s="22">
        <v>1</v>
      </c>
      <c r="I6813" s="9">
        <f>VLOOKUP('Consolidtaed Data'!$B706,[1]Products!$A:$G,4,0)</f>
        <v>1967</v>
      </c>
      <c r="J6813" s="9">
        <f>VLOOKUP('Consolidtaed Data'!$B706,[1]Products!$A:$G,3,0)</f>
        <v>1397</v>
      </c>
      <c r="K6813" s="9">
        <f>'Consolidtaed Data'!$J706*'Consolidtaed Data'!$H706</f>
        <v>732</v>
      </c>
      <c r="L6813" s="9">
        <f>'Consolidtaed Data'!$I706*'Consolidtaed Data'!$H706</f>
        <v>1077</v>
      </c>
      <c r="M6813" s="9">
        <f>'Consolidtaed Data'!$L706-'Consolidtaed Data'!$K706</f>
        <v>987</v>
      </c>
      <c r="N6813" s="9" t="str">
        <f>VLOOKUP('Consolidtaed Data'!$C706,[1]Locations!$A:$O,2,0)</f>
        <v>West Covina</v>
      </c>
      <c r="O6813" s="9" t="str">
        <f>VLOOKUP('Consolidtaed Data'!$D706,'[1]Sales People'!$A:$B,2,0)</f>
        <v>Kevin Butler</v>
      </c>
      <c r="P6813" s="9" t="str">
        <f>VLOOKUP('Consolidtaed Data'!$E706,[1]Customers!$A:$B,2,0)</f>
        <v>Alan Thomas</v>
      </c>
      <c r="Q6813" s="11">
        <f>WEEKDAY('Consolidtaed Data'!$F706)</f>
        <v>4</v>
      </c>
      <c r="R6813" s="9">
        <f>MONTH('Consolidtaed Data'!$F706)</f>
        <v>2</v>
      </c>
      <c r="S6813" s="9" t="str">
        <f>TEXT(Table3[[#This Row],[Purchase Date]],"MMMM")</f>
        <v>June</v>
      </c>
      <c r="T6813" s="9">
        <f>YEAR('Consolidtaed Data'!$F706)</f>
        <v>2020</v>
      </c>
    </row>
    <row r="6814" spans="1:20" x14ac:dyDescent="0.3">
      <c r="A6814" s="9" t="s">
        <v>7840</v>
      </c>
      <c r="B6814" s="9" t="s">
        <v>168</v>
      </c>
      <c r="C6814" s="9" t="s">
        <v>90</v>
      </c>
      <c r="D6814" s="9" t="s">
        <v>281</v>
      </c>
      <c r="E6814" s="9" t="s">
        <v>1896</v>
      </c>
      <c r="F6814" s="12">
        <v>44350</v>
      </c>
      <c r="G6814" s="12" t="str">
        <f>VLOOKUP(Table3[[#This Row],[Product ID]],[1]Products!$A:$G,2,0)</f>
        <v>Product 26</v>
      </c>
      <c r="H6814" s="22">
        <v>1</v>
      </c>
      <c r="I6814" s="9">
        <f>VLOOKUP('Consolidtaed Data'!$B1004,[1]Products!$A:$G,4,0)</f>
        <v>886</v>
      </c>
      <c r="J6814" s="9">
        <f>VLOOKUP('Consolidtaed Data'!$B1004,[1]Products!$A:$G,3,0)</f>
        <v>478</v>
      </c>
      <c r="K6814" s="9">
        <f>'Consolidtaed Data'!$J1004*'Consolidtaed Data'!$H1004</f>
        <v>2732</v>
      </c>
      <c r="L6814" s="9">
        <f>'Consolidtaed Data'!$I1004*'Consolidtaed Data'!$H1004</f>
        <v>4476</v>
      </c>
      <c r="M6814" s="9">
        <f>'Consolidtaed Data'!$L1004-'Consolidtaed Data'!$K1004</f>
        <v>192</v>
      </c>
      <c r="N6814" s="9" t="str">
        <f>VLOOKUP('Consolidtaed Data'!$C1004,[1]Locations!$A:$O,2,0)</f>
        <v>East Los Angeles</v>
      </c>
      <c r="O6814" s="9" t="str">
        <f>VLOOKUP('Consolidtaed Data'!$D1004,'[1]Sales People'!$A:$B,2,0)</f>
        <v>Bobby Russell</v>
      </c>
      <c r="P6814" s="9" t="str">
        <f>VLOOKUP('Consolidtaed Data'!$E1004,[1]Customers!$A:$B,2,0)</f>
        <v>Donald Reynolds</v>
      </c>
      <c r="Q6814" s="11">
        <f>WEEKDAY('Consolidtaed Data'!$F1004)</f>
        <v>5</v>
      </c>
      <c r="R6814" s="9">
        <f>MONTH('Consolidtaed Data'!$F1004)</f>
        <v>3</v>
      </c>
      <c r="S6814" s="9" t="str">
        <f>TEXT(Table3[[#This Row],[Purchase Date]],"MMMM")</f>
        <v>June</v>
      </c>
      <c r="T6814" s="9">
        <f>YEAR('Consolidtaed Data'!$F1004)</f>
        <v>2020</v>
      </c>
    </row>
    <row r="6815" spans="1:20" x14ac:dyDescent="0.3">
      <c r="A6815" s="9" t="s">
        <v>7841</v>
      </c>
      <c r="B6815" s="9" t="s">
        <v>284</v>
      </c>
      <c r="C6815" s="9" t="s">
        <v>12</v>
      </c>
      <c r="D6815" s="9" t="s">
        <v>149</v>
      </c>
      <c r="E6815" s="9" t="s">
        <v>2088</v>
      </c>
      <c r="F6815" s="12">
        <v>44350</v>
      </c>
      <c r="G6815" s="12" t="str">
        <f>VLOOKUP(Table3[[#This Row],[Product ID]],[1]Products!$A:$G,2,0)</f>
        <v>Product 96</v>
      </c>
      <c r="H6815" s="22">
        <v>1</v>
      </c>
      <c r="I6815" s="9">
        <f>VLOOKUP('Consolidtaed Data'!$B1167,[1]Products!$A:$G,4,0)</f>
        <v>2005</v>
      </c>
      <c r="J6815" s="9">
        <f>VLOOKUP('Consolidtaed Data'!$B1167,[1]Products!$A:$G,3,0)</f>
        <v>1223</v>
      </c>
      <c r="K6815" s="9">
        <f>'Consolidtaed Data'!$J1167*'Consolidtaed Data'!$H1167</f>
        <v>1367</v>
      </c>
      <c r="L6815" s="9">
        <f>'Consolidtaed Data'!$I1167*'Consolidtaed Data'!$H1167</f>
        <v>2241</v>
      </c>
      <c r="M6815" s="9">
        <f>'Consolidtaed Data'!$L1167-'Consolidtaed Data'!$K1167</f>
        <v>1353</v>
      </c>
      <c r="N6815" s="9" t="str">
        <f>VLOOKUP('Consolidtaed Data'!$C1167,[1]Locations!$A:$O,2,0)</f>
        <v>Sacramento</v>
      </c>
      <c r="O6815" s="9" t="str">
        <f>VLOOKUP('Consolidtaed Data'!$D1167,'[1]Sales People'!$A:$B,2,0)</f>
        <v>Ryan Welch</v>
      </c>
      <c r="P6815" s="9" t="str">
        <f>VLOOKUP('Consolidtaed Data'!$E1167,[1]Customers!$A:$B,2,0)</f>
        <v>Wayne Stone</v>
      </c>
      <c r="Q6815" s="11">
        <f>WEEKDAY('Consolidtaed Data'!$F1167)</f>
        <v>4</v>
      </c>
      <c r="R6815" s="9">
        <f>MONTH('Consolidtaed Data'!$F1167)</f>
        <v>3</v>
      </c>
      <c r="S6815" s="9" t="str">
        <f>TEXT(Table3[[#This Row],[Purchase Date]],"MMMM")</f>
        <v>June</v>
      </c>
      <c r="T6815" s="9">
        <f>YEAR('Consolidtaed Data'!$F1167)</f>
        <v>2020</v>
      </c>
    </row>
    <row r="6816" spans="1:20" x14ac:dyDescent="0.3">
      <c r="A6816" s="9" t="s">
        <v>7842</v>
      </c>
      <c r="B6816" s="9" t="s">
        <v>93</v>
      </c>
      <c r="C6816" s="9" t="s">
        <v>8</v>
      </c>
      <c r="D6816" s="9" t="s">
        <v>13</v>
      </c>
      <c r="E6816" s="9" t="s">
        <v>2235</v>
      </c>
      <c r="F6816" s="12">
        <v>44350</v>
      </c>
      <c r="G6816" s="12" t="str">
        <f>VLOOKUP(Table3[[#This Row],[Product ID]],[1]Products!$A:$G,2,0)</f>
        <v>Product 71</v>
      </c>
      <c r="H6816" s="22">
        <v>3</v>
      </c>
      <c r="I6816" s="9">
        <f>VLOOKUP('Consolidtaed Data'!$B1289,[1]Products!$A:$G,4,0)</f>
        <v>947</v>
      </c>
      <c r="J6816" s="9">
        <f>VLOOKUP('Consolidtaed Data'!$B1289,[1]Products!$A:$G,3,0)</f>
        <v>786</v>
      </c>
      <c r="K6816" s="9">
        <f>'Consolidtaed Data'!$J1289*'Consolidtaed Data'!$H1289</f>
        <v>22</v>
      </c>
      <c r="L6816" s="9">
        <f>'Consolidtaed Data'!$I1289*'Consolidtaed Data'!$H1289</f>
        <v>35</v>
      </c>
      <c r="M6816" s="9">
        <f>'Consolidtaed Data'!$L1289-'Consolidtaed Data'!$K1289</f>
        <v>74</v>
      </c>
      <c r="N6816" s="9" t="str">
        <f>VLOOKUP('Consolidtaed Data'!$C1289,[1]Locations!$A:$O,2,0)</f>
        <v>Moreno Valley</v>
      </c>
      <c r="O6816" s="9" t="str">
        <f>VLOOKUP('Consolidtaed Data'!$D1289,'[1]Sales People'!$A:$B,2,0)</f>
        <v>Andrew Bowman</v>
      </c>
      <c r="P6816" s="9" t="str">
        <f>VLOOKUP('Consolidtaed Data'!$E1289,[1]Customers!$A:$B,2,0)</f>
        <v>Harry Daniels</v>
      </c>
      <c r="Q6816" s="11">
        <f>WEEKDAY('Consolidtaed Data'!$F1289)</f>
        <v>7</v>
      </c>
      <c r="R6816" s="9">
        <f>MONTH('Consolidtaed Data'!$F1289)</f>
        <v>4</v>
      </c>
      <c r="S6816" s="9" t="str">
        <f>TEXT(Table3[[#This Row],[Purchase Date]],"MMMM")</f>
        <v>June</v>
      </c>
      <c r="T6816" s="9">
        <f>YEAR('Consolidtaed Data'!$F1289)</f>
        <v>2020</v>
      </c>
    </row>
    <row r="6817" spans="1:20" x14ac:dyDescent="0.3">
      <c r="A6817" s="9" t="s">
        <v>7843</v>
      </c>
      <c r="B6817" s="9" t="s">
        <v>156</v>
      </c>
      <c r="C6817" s="9" t="s">
        <v>55</v>
      </c>
      <c r="D6817" s="9" t="s">
        <v>149</v>
      </c>
      <c r="E6817" s="9" t="s">
        <v>2272</v>
      </c>
      <c r="F6817" s="12">
        <v>44350</v>
      </c>
      <c r="G6817" s="12" t="str">
        <f>VLOOKUP(Table3[[#This Row],[Product ID]],[1]Products!$A:$G,2,0)</f>
        <v>Product 21</v>
      </c>
      <c r="H6817" s="22">
        <v>1</v>
      </c>
      <c r="I6817" s="9">
        <f>VLOOKUP('Consolidtaed Data'!$B1320,[1]Products!$A:$G,4,0)</f>
        <v>561</v>
      </c>
      <c r="J6817" s="9">
        <f>VLOOKUP('Consolidtaed Data'!$B1320,[1]Products!$A:$G,3,0)</f>
        <v>421</v>
      </c>
      <c r="K6817" s="9">
        <f>'Consolidtaed Data'!$J1320*'Consolidtaed Data'!$H1320</f>
        <v>22</v>
      </c>
      <c r="L6817" s="9">
        <f>'Consolidtaed Data'!$I1320*'Consolidtaed Data'!$H1320</f>
        <v>35</v>
      </c>
      <c r="M6817" s="9">
        <f>'Consolidtaed Data'!$L1320-'Consolidtaed Data'!$K1320</f>
        <v>270</v>
      </c>
      <c r="N6817" s="9" t="str">
        <f>VLOOKUP('Consolidtaed Data'!$C1320,[1]Locations!$A:$O,2,0)</f>
        <v>Orange</v>
      </c>
      <c r="O6817" s="9" t="str">
        <f>VLOOKUP('Consolidtaed Data'!$D1320,'[1]Sales People'!$A:$B,2,0)</f>
        <v>Ernest Wheeler</v>
      </c>
      <c r="P6817" s="9" t="str">
        <f>VLOOKUP('Consolidtaed Data'!$E1320,[1]Customers!$A:$B,2,0)</f>
        <v>Carlos Scott</v>
      </c>
      <c r="Q6817" s="11">
        <f>WEEKDAY('Consolidtaed Data'!$F1320)</f>
        <v>3</v>
      </c>
      <c r="R6817" s="9">
        <f>MONTH('Consolidtaed Data'!$F1320)</f>
        <v>4</v>
      </c>
      <c r="S6817" s="9" t="str">
        <f>TEXT(Table3[[#This Row],[Purchase Date]],"MMMM")</f>
        <v>June</v>
      </c>
      <c r="T6817" s="9">
        <f>YEAR('Consolidtaed Data'!$F1320)</f>
        <v>2020</v>
      </c>
    </row>
    <row r="6818" spans="1:20" x14ac:dyDescent="0.3">
      <c r="A6818" s="9" t="s">
        <v>7844</v>
      </c>
      <c r="B6818" s="9" t="s">
        <v>238</v>
      </c>
      <c r="C6818" s="9" t="s">
        <v>82</v>
      </c>
      <c r="D6818" s="9" t="s">
        <v>241</v>
      </c>
      <c r="E6818" s="9" t="s">
        <v>368</v>
      </c>
      <c r="F6818" s="12">
        <v>44350</v>
      </c>
      <c r="G6818" s="12" t="str">
        <f>VLOOKUP(Table3[[#This Row],[Product ID]],[1]Products!$A:$G,2,0)</f>
        <v>Product 49</v>
      </c>
      <c r="H6818" s="22">
        <v>2</v>
      </c>
      <c r="I6818" s="9">
        <f>VLOOKUP('Consolidtaed Data'!$B1575,[1]Products!$A:$G,4,0)</f>
        <v>1587</v>
      </c>
      <c r="J6818" s="9">
        <f>VLOOKUP('Consolidtaed Data'!$B1575,[1]Products!$A:$G,3,0)</f>
        <v>1301</v>
      </c>
      <c r="K6818" s="9">
        <f>'Consolidtaed Data'!$J1575*'Consolidtaed Data'!$H1575</f>
        <v>416</v>
      </c>
      <c r="L6818" s="9">
        <f>'Consolidtaed Data'!$I1575*'Consolidtaed Data'!$H1575</f>
        <v>800</v>
      </c>
      <c r="M6818" s="9">
        <f>'Consolidtaed Data'!$L1575-'Consolidtaed Data'!$K1575</f>
        <v>1131</v>
      </c>
      <c r="N6818" s="9" t="str">
        <f>VLOOKUP('Consolidtaed Data'!$C1575,[1]Locations!$A:$O,2,0)</f>
        <v>Santa Clarita</v>
      </c>
      <c r="O6818" s="9" t="str">
        <f>VLOOKUP('Consolidtaed Data'!$D1575,'[1]Sales People'!$A:$B,2,0)</f>
        <v>Kenneth Bradley</v>
      </c>
      <c r="P6818" s="9" t="str">
        <f>VLOOKUP('Consolidtaed Data'!$E1575,[1]Customers!$A:$B,2,0)</f>
        <v>Gregory Jackson</v>
      </c>
      <c r="Q6818" s="11">
        <f>WEEKDAY('Consolidtaed Data'!$F1575)</f>
        <v>7</v>
      </c>
      <c r="R6818" s="9">
        <f>MONTH('Consolidtaed Data'!$F1575)</f>
        <v>4</v>
      </c>
      <c r="S6818" s="9" t="str">
        <f>TEXT(Table3[[#This Row],[Purchase Date]],"MMMM")</f>
        <v>June</v>
      </c>
      <c r="T6818" s="9">
        <f>YEAR('Consolidtaed Data'!$F1575)</f>
        <v>2020</v>
      </c>
    </row>
    <row r="6819" spans="1:20" x14ac:dyDescent="0.3">
      <c r="A6819" s="9" t="s">
        <v>7845</v>
      </c>
      <c r="B6819" s="9" t="s">
        <v>580</v>
      </c>
      <c r="C6819" s="9" t="s">
        <v>157</v>
      </c>
      <c r="D6819" s="9" t="s">
        <v>149</v>
      </c>
      <c r="E6819" s="9" t="s">
        <v>391</v>
      </c>
      <c r="F6819" s="12">
        <v>44350</v>
      </c>
      <c r="G6819" s="12" t="str">
        <f>VLOOKUP(Table3[[#This Row],[Product ID]],[1]Products!$A:$G,2,0)</f>
        <v>Product 1</v>
      </c>
      <c r="H6819" s="22">
        <v>3</v>
      </c>
      <c r="I6819" s="9">
        <f>VLOOKUP('Consolidtaed Data'!$B2249,[1]Products!$A:$G,4,0)</f>
        <v>1899</v>
      </c>
      <c r="J6819" s="9">
        <f>VLOOKUP('Consolidtaed Data'!$B2249,[1]Products!$A:$G,3,0)</f>
        <v>1044</v>
      </c>
      <c r="K6819" s="9">
        <f>'Consolidtaed Data'!$J2249*'Consolidtaed Data'!$H2249</f>
        <v>1173</v>
      </c>
      <c r="L6819" s="9">
        <f>'Consolidtaed Data'!$I2249*'Consolidtaed Data'!$H2249</f>
        <v>1862</v>
      </c>
      <c r="M6819" s="9">
        <f>'Consolidtaed Data'!$L2249-'Consolidtaed Data'!$K2249</f>
        <v>742</v>
      </c>
      <c r="N6819" s="9" t="str">
        <f>VLOOKUP('Consolidtaed Data'!$C2249,[1]Locations!$A:$O,2,0)</f>
        <v>Daly City</v>
      </c>
      <c r="O6819" s="9" t="str">
        <f>VLOOKUP('Consolidtaed Data'!$D2249,'[1]Sales People'!$A:$B,2,0)</f>
        <v>Gary Rodriguez</v>
      </c>
      <c r="P6819" s="9" t="str">
        <f>VLOOKUP('Consolidtaed Data'!$E2249,[1]Customers!$A:$B,2,0)</f>
        <v>Brandon Martin</v>
      </c>
      <c r="Q6819" s="11">
        <f>WEEKDAY('Consolidtaed Data'!$F2249)</f>
        <v>7</v>
      </c>
      <c r="R6819" s="9">
        <f>MONTH('Consolidtaed Data'!$F2249)</f>
        <v>6</v>
      </c>
      <c r="S6819" s="9" t="str">
        <f>TEXT(Table3[[#This Row],[Purchase Date]],"MMMM")</f>
        <v>June</v>
      </c>
      <c r="T6819" s="9">
        <f>YEAR('Consolidtaed Data'!$F2249)</f>
        <v>2020</v>
      </c>
    </row>
    <row r="6820" spans="1:20" x14ac:dyDescent="0.3">
      <c r="A6820" s="9" t="s">
        <v>7846</v>
      </c>
      <c r="B6820" s="9" t="s">
        <v>98</v>
      </c>
      <c r="C6820" s="9" t="s">
        <v>50</v>
      </c>
      <c r="D6820" s="9" t="s">
        <v>127</v>
      </c>
      <c r="E6820" s="9" t="s">
        <v>1481</v>
      </c>
      <c r="F6820" s="12">
        <v>44350</v>
      </c>
      <c r="G6820" s="12" t="str">
        <f>VLOOKUP(Table3[[#This Row],[Product ID]],[1]Products!$A:$G,2,0)</f>
        <v>Product 85</v>
      </c>
      <c r="H6820" s="22">
        <v>1</v>
      </c>
      <c r="I6820" s="9">
        <f>VLOOKUP('Consolidtaed Data'!$B2471,[1]Products!$A:$G,4,0)</f>
        <v>886</v>
      </c>
      <c r="J6820" s="9">
        <f>VLOOKUP('Consolidtaed Data'!$B2471,[1]Products!$A:$G,3,0)</f>
        <v>478</v>
      </c>
      <c r="K6820" s="9">
        <f>'Consolidtaed Data'!$J2471*'Consolidtaed Data'!$H2471</f>
        <v>1620</v>
      </c>
      <c r="L6820" s="9">
        <f>'Consolidtaed Data'!$I2471*'Consolidtaed Data'!$H2471</f>
        <v>2613</v>
      </c>
      <c r="M6820" s="9">
        <f>'Consolidtaed Data'!$L2471-'Consolidtaed Data'!$K2471</f>
        <v>128</v>
      </c>
      <c r="N6820" s="9" t="str">
        <f>VLOOKUP('Consolidtaed Data'!$C2471,[1]Locations!$A:$O,2,0)</f>
        <v>Moreno Valley</v>
      </c>
      <c r="O6820" s="9" t="str">
        <f>VLOOKUP('Consolidtaed Data'!$D2471,'[1]Sales People'!$A:$B,2,0)</f>
        <v>Ryan Butler</v>
      </c>
      <c r="P6820" s="9" t="str">
        <f>VLOOKUP('Consolidtaed Data'!$E2471,[1]Customers!$A:$B,2,0)</f>
        <v>Roy Rice</v>
      </c>
      <c r="Q6820" s="11">
        <f>WEEKDAY('Consolidtaed Data'!$F2471)</f>
        <v>1</v>
      </c>
      <c r="R6820" s="9">
        <f>MONTH('Consolidtaed Data'!$F2471)</f>
        <v>6</v>
      </c>
      <c r="S6820" s="9" t="str">
        <f>TEXT(Table3[[#This Row],[Purchase Date]],"MMMM")</f>
        <v>June</v>
      </c>
      <c r="T6820" s="9">
        <f>YEAR('Consolidtaed Data'!$F2471)</f>
        <v>2020</v>
      </c>
    </row>
    <row r="6821" spans="1:20" x14ac:dyDescent="0.3">
      <c r="A6821" s="9" t="s">
        <v>7847</v>
      </c>
      <c r="B6821" s="9" t="s">
        <v>529</v>
      </c>
      <c r="C6821" s="9" t="s">
        <v>152</v>
      </c>
      <c r="D6821" s="9" t="s">
        <v>246</v>
      </c>
      <c r="E6821" s="9" t="s">
        <v>1458</v>
      </c>
      <c r="F6821" s="12">
        <v>44350</v>
      </c>
      <c r="G6821" s="12" t="str">
        <f>VLOOKUP(Table3[[#This Row],[Product ID]],[1]Products!$A:$G,2,0)</f>
        <v>Product 56</v>
      </c>
      <c r="H6821" s="22">
        <v>2</v>
      </c>
      <c r="I6821" s="9">
        <f>VLOOKUP('Consolidtaed Data'!$B2944,[1]Products!$A:$G,4,0)</f>
        <v>818</v>
      </c>
      <c r="J6821" s="9">
        <f>VLOOKUP('Consolidtaed Data'!$B2944,[1]Products!$A:$G,3,0)</f>
        <v>450</v>
      </c>
      <c r="K6821" s="9">
        <f>'Consolidtaed Data'!$J2944*'Consolidtaed Data'!$H2944</f>
        <v>842</v>
      </c>
      <c r="L6821" s="9">
        <f>'Consolidtaed Data'!$I2944*'Consolidtaed Data'!$H2944</f>
        <v>1122</v>
      </c>
      <c r="M6821" s="9">
        <f>'Consolidtaed Data'!$L2944-'Consolidtaed Data'!$K2944</f>
        <v>297</v>
      </c>
      <c r="N6821" s="9" t="str">
        <f>VLOOKUP('Consolidtaed Data'!$C2944,[1]Locations!$A:$O,2,0)</f>
        <v>Irvine</v>
      </c>
      <c r="O6821" s="9" t="str">
        <f>VLOOKUP('Consolidtaed Data'!$D2944,'[1]Sales People'!$A:$B,2,0)</f>
        <v>Patrick Ruiz</v>
      </c>
      <c r="P6821" s="9" t="str">
        <f>VLOOKUP('Consolidtaed Data'!$E2944,[1]Customers!$A:$B,2,0)</f>
        <v>James Foster</v>
      </c>
      <c r="Q6821" s="11">
        <f>WEEKDAY('Consolidtaed Data'!$F2944)</f>
        <v>2</v>
      </c>
      <c r="R6821" s="9">
        <f>MONTH('Consolidtaed Data'!$F2944)</f>
        <v>8</v>
      </c>
      <c r="S6821" s="9" t="str">
        <f>TEXT(Table3[[#This Row],[Purchase Date]],"MMMM")</f>
        <v>June</v>
      </c>
      <c r="T6821" s="9">
        <f>YEAR('Consolidtaed Data'!$F2944)</f>
        <v>2020</v>
      </c>
    </row>
    <row r="6822" spans="1:20" x14ac:dyDescent="0.3">
      <c r="A6822" s="9" t="s">
        <v>7848</v>
      </c>
      <c r="B6822" s="9" t="s">
        <v>572</v>
      </c>
      <c r="C6822" s="9" t="s">
        <v>319</v>
      </c>
      <c r="D6822" s="9" t="s">
        <v>17</v>
      </c>
      <c r="E6822" s="9" t="s">
        <v>2161</v>
      </c>
      <c r="F6822" s="12">
        <v>44350</v>
      </c>
      <c r="G6822" s="12" t="str">
        <f>VLOOKUP(Table3[[#This Row],[Product ID]],[1]Products!$A:$G,2,0)</f>
        <v>Product 22</v>
      </c>
      <c r="H6822" s="22">
        <v>1</v>
      </c>
      <c r="I6822" s="9">
        <f>VLOOKUP('Consolidtaed Data'!$B3131,[1]Products!$A:$G,4,0)</f>
        <v>1967</v>
      </c>
      <c r="J6822" s="9">
        <f>VLOOKUP('Consolidtaed Data'!$B3131,[1]Products!$A:$G,3,0)</f>
        <v>1397</v>
      </c>
      <c r="K6822" s="9">
        <f>'Consolidtaed Data'!$J3131*'Consolidtaed Data'!$H3131</f>
        <v>2514</v>
      </c>
      <c r="L6822" s="9">
        <f>'Consolidtaed Data'!$I3131*'Consolidtaed Data'!$H3131</f>
        <v>3309</v>
      </c>
      <c r="M6822" s="9">
        <f>'Consolidtaed Data'!$L3131-'Consolidtaed Data'!$K3131</f>
        <v>368</v>
      </c>
      <c r="N6822" s="9" t="str">
        <f>VLOOKUP('Consolidtaed Data'!$C3131,[1]Locations!$A:$O,2,0)</f>
        <v>Santa Clarita</v>
      </c>
      <c r="O6822" s="9" t="str">
        <f>VLOOKUP('Consolidtaed Data'!$D3131,'[1]Sales People'!$A:$B,2,0)</f>
        <v>Martin Perry</v>
      </c>
      <c r="P6822" s="9" t="str">
        <f>VLOOKUP('Consolidtaed Data'!$E3131,[1]Customers!$A:$B,2,0)</f>
        <v>Nicholas Garcia</v>
      </c>
      <c r="Q6822" s="11">
        <f>WEEKDAY('Consolidtaed Data'!$F3131)</f>
        <v>3</v>
      </c>
      <c r="R6822" s="9">
        <f>MONTH('Consolidtaed Data'!$F3131)</f>
        <v>8</v>
      </c>
      <c r="S6822" s="9" t="str">
        <f>TEXT(Table3[[#This Row],[Purchase Date]],"MMMM")</f>
        <v>June</v>
      </c>
      <c r="T6822" s="9">
        <f>YEAR('Consolidtaed Data'!$F3131)</f>
        <v>2020</v>
      </c>
    </row>
    <row r="6823" spans="1:20" x14ac:dyDescent="0.3">
      <c r="A6823" s="9" t="s">
        <v>7849</v>
      </c>
      <c r="B6823" s="9" t="s">
        <v>213</v>
      </c>
      <c r="C6823" s="9" t="s">
        <v>126</v>
      </c>
      <c r="D6823" s="9" t="s">
        <v>315</v>
      </c>
      <c r="E6823" s="9" t="s">
        <v>643</v>
      </c>
      <c r="F6823" s="12">
        <v>44350</v>
      </c>
      <c r="G6823" s="12" t="str">
        <f>VLOOKUP(Table3[[#This Row],[Product ID]],[1]Products!$A:$G,2,0)</f>
        <v>Product 68</v>
      </c>
      <c r="H6823" s="22">
        <v>4</v>
      </c>
      <c r="I6823" s="9">
        <f>VLOOKUP('Consolidtaed Data'!$B3263,[1]Products!$A:$G,4,0)</f>
        <v>1972</v>
      </c>
      <c r="J6823" s="9">
        <f>VLOOKUP('Consolidtaed Data'!$B3263,[1]Products!$A:$G,3,0)</f>
        <v>1321</v>
      </c>
      <c r="K6823" s="9">
        <f>'Consolidtaed Data'!$J3263*'Consolidtaed Data'!$H3263</f>
        <v>818</v>
      </c>
      <c r="L6823" s="9">
        <f>'Consolidtaed Data'!$I3263*'Consolidtaed Data'!$H3263</f>
        <v>1022</v>
      </c>
      <c r="M6823" s="9">
        <f>'Consolidtaed Data'!$L3263-'Consolidtaed Data'!$K3263</f>
        <v>1800</v>
      </c>
      <c r="N6823" s="9" t="str">
        <f>VLOOKUP('Consolidtaed Data'!$C3263,[1]Locations!$A:$O,2,0)</f>
        <v>Sacramento</v>
      </c>
      <c r="O6823" s="9" t="str">
        <f>VLOOKUP('Consolidtaed Data'!$D3263,'[1]Sales People'!$A:$B,2,0)</f>
        <v>Joshua Taylor</v>
      </c>
      <c r="P6823" s="9" t="str">
        <f>VLOOKUP('Consolidtaed Data'!$E3263,[1]Customers!$A:$B,2,0)</f>
        <v>Douglas Robinson</v>
      </c>
      <c r="Q6823" s="11">
        <f>WEEKDAY('Consolidtaed Data'!$F3263)</f>
        <v>7</v>
      </c>
      <c r="R6823" s="9">
        <f>MONTH('Consolidtaed Data'!$F3263)</f>
        <v>8</v>
      </c>
      <c r="S6823" s="9" t="str">
        <f>TEXT(Table3[[#This Row],[Purchase Date]],"MMMM")</f>
        <v>June</v>
      </c>
      <c r="T6823" s="9">
        <f>YEAR('Consolidtaed Data'!$F3263)</f>
        <v>2020</v>
      </c>
    </row>
    <row r="6824" spans="1:20" x14ac:dyDescent="0.3">
      <c r="A6824" s="9" t="s">
        <v>7850</v>
      </c>
      <c r="B6824" s="9" t="s">
        <v>71</v>
      </c>
      <c r="C6824" s="9" t="s">
        <v>99</v>
      </c>
      <c r="D6824" s="9" t="s">
        <v>46</v>
      </c>
      <c r="E6824" s="9" t="s">
        <v>1527</v>
      </c>
      <c r="F6824" s="12">
        <v>44350</v>
      </c>
      <c r="G6824" s="12" t="str">
        <f>VLOOKUP(Table3[[#This Row],[Product ID]],[1]Products!$A:$G,2,0)</f>
        <v>Product 42</v>
      </c>
      <c r="H6824" s="22">
        <v>1</v>
      </c>
      <c r="I6824" s="9">
        <f>VLOOKUP('Consolidtaed Data'!$B3673,[1]Products!$A:$G,4,0)</f>
        <v>1848</v>
      </c>
      <c r="J6824" s="9">
        <f>VLOOKUP('Consolidtaed Data'!$B3673,[1]Products!$A:$G,3,0)</f>
        <v>1294</v>
      </c>
      <c r="K6824" s="9">
        <f>'Consolidtaed Data'!$J3673*'Consolidtaed Data'!$H3673</f>
        <v>513</v>
      </c>
      <c r="L6824" s="9">
        <f>'Consolidtaed Data'!$I3673*'Consolidtaed Data'!$H3673</f>
        <v>651</v>
      </c>
      <c r="M6824" s="9">
        <f>'Consolidtaed Data'!$L3673-'Consolidtaed Data'!$K3673</f>
        <v>612</v>
      </c>
      <c r="N6824" s="9" t="str">
        <f>VLOOKUP('Consolidtaed Data'!$C3673,[1]Locations!$A:$O,2,0)</f>
        <v>Daly City</v>
      </c>
      <c r="O6824" s="9" t="str">
        <f>VLOOKUP('Consolidtaed Data'!$D3673,'[1]Sales People'!$A:$B,2,0)</f>
        <v>Joe Sims</v>
      </c>
      <c r="P6824" s="9" t="str">
        <f>VLOOKUP('Consolidtaed Data'!$E3673,[1]Customers!$A:$B,2,0)</f>
        <v>Donald Stanley</v>
      </c>
      <c r="Q6824" s="11">
        <f>WEEKDAY('Consolidtaed Data'!$F3673)</f>
        <v>7</v>
      </c>
      <c r="R6824" s="9">
        <f>MONTH('Consolidtaed Data'!$F3673)</f>
        <v>9</v>
      </c>
      <c r="S6824" s="9" t="str">
        <f>TEXT(Table3[[#This Row],[Purchase Date]],"MMMM")</f>
        <v>June</v>
      </c>
      <c r="T6824" s="9">
        <f>YEAR('Consolidtaed Data'!$F3673)</f>
        <v>2020</v>
      </c>
    </row>
    <row r="6825" spans="1:20" x14ac:dyDescent="0.3">
      <c r="A6825" s="9" t="s">
        <v>7851</v>
      </c>
      <c r="B6825" s="9" t="s">
        <v>252</v>
      </c>
      <c r="C6825" s="9" t="s">
        <v>86</v>
      </c>
      <c r="D6825" s="9" t="s">
        <v>241</v>
      </c>
      <c r="E6825" s="9" t="s">
        <v>260</v>
      </c>
      <c r="F6825" s="12">
        <v>44351</v>
      </c>
      <c r="G6825" s="12" t="str">
        <f>VLOOKUP(Table3[[#This Row],[Product ID]],[1]Products!$A:$G,2,0)</f>
        <v>Product 81</v>
      </c>
      <c r="H6825" s="22">
        <v>3</v>
      </c>
      <c r="I6825" s="9">
        <f>VLOOKUP('Consolidtaed Data'!$B433,[1]Products!$A:$G,4,0)</f>
        <v>1889</v>
      </c>
      <c r="J6825" s="9">
        <f>VLOOKUP('Consolidtaed Data'!$B433,[1]Products!$A:$G,3,0)</f>
        <v>945</v>
      </c>
      <c r="K6825" s="9">
        <f>'Consolidtaed Data'!$J433*'Consolidtaed Data'!$H433</f>
        <v>684</v>
      </c>
      <c r="L6825" s="9">
        <f>'Consolidtaed Data'!$I433*'Consolidtaed Data'!$H433</f>
        <v>868</v>
      </c>
      <c r="M6825" s="9">
        <f>'Consolidtaed Data'!$L433-'Consolidtaed Data'!$K433</f>
        <v>656</v>
      </c>
      <c r="N6825" s="9" t="str">
        <f>VLOOKUP('Consolidtaed Data'!$C433,[1]Locations!$A:$O,2,0)</f>
        <v>San Bernardino</v>
      </c>
      <c r="O6825" s="9" t="str">
        <f>VLOOKUP('Consolidtaed Data'!$D433,'[1]Sales People'!$A:$B,2,0)</f>
        <v>Jimmy Young</v>
      </c>
      <c r="P6825" s="9" t="str">
        <f>VLOOKUP('Consolidtaed Data'!$E433,[1]Customers!$A:$B,2,0)</f>
        <v>Wayne Rodriguez</v>
      </c>
      <c r="Q6825" s="11">
        <f>WEEKDAY('Consolidtaed Data'!$F433)</f>
        <v>6</v>
      </c>
      <c r="R6825" s="9">
        <f>MONTH('Consolidtaed Data'!$F433)</f>
        <v>1</v>
      </c>
      <c r="S6825" s="9" t="str">
        <f>TEXT(Table3[[#This Row],[Purchase Date]],"MMMM")</f>
        <v>June</v>
      </c>
      <c r="T6825" s="9">
        <f>YEAR('Consolidtaed Data'!$F433)</f>
        <v>2020</v>
      </c>
    </row>
    <row r="6826" spans="1:20" x14ac:dyDescent="0.3">
      <c r="A6826" s="9" t="s">
        <v>7852</v>
      </c>
      <c r="B6826" s="9" t="s">
        <v>582</v>
      </c>
      <c r="C6826" s="9" t="s">
        <v>302</v>
      </c>
      <c r="D6826" s="9" t="s">
        <v>80</v>
      </c>
      <c r="E6826" s="9" t="s">
        <v>1446</v>
      </c>
      <c r="F6826" s="12">
        <v>44351</v>
      </c>
      <c r="G6826" s="12" t="str">
        <f>VLOOKUP(Table3[[#This Row],[Product ID]],[1]Products!$A:$G,2,0)</f>
        <v>Product 58</v>
      </c>
      <c r="H6826" s="22">
        <v>2</v>
      </c>
      <c r="I6826" s="9">
        <f>VLOOKUP('Consolidtaed Data'!$B1826,[1]Products!$A:$G,4,0)</f>
        <v>378</v>
      </c>
      <c r="J6826" s="9">
        <f>VLOOKUP('Consolidtaed Data'!$B1826,[1]Products!$A:$G,3,0)</f>
        <v>291</v>
      </c>
      <c r="K6826" s="9">
        <f>'Consolidtaed Data'!$J1826*'Consolidtaed Data'!$H1826</f>
        <v>2522</v>
      </c>
      <c r="L6826" s="9">
        <f>'Consolidtaed Data'!$I1826*'Consolidtaed Data'!$H1826</f>
        <v>3276</v>
      </c>
      <c r="M6826" s="9">
        <f>'Consolidtaed Data'!$L1826-'Consolidtaed Data'!$K1826</f>
        <v>46</v>
      </c>
      <c r="N6826" s="9" t="str">
        <f>VLOOKUP('Consolidtaed Data'!$C1826,[1]Locations!$A:$O,2,0)</f>
        <v>Hayward</v>
      </c>
      <c r="O6826" s="9" t="str">
        <f>VLOOKUP('Consolidtaed Data'!$D1826,'[1]Sales People'!$A:$B,2,0)</f>
        <v>Kenneth Fields</v>
      </c>
      <c r="P6826" s="9" t="str">
        <f>VLOOKUP('Consolidtaed Data'!$E1826,[1]Customers!$A:$B,2,0)</f>
        <v>Thomas Daniels</v>
      </c>
      <c r="Q6826" s="11">
        <f>WEEKDAY('Consolidtaed Data'!$F1826)</f>
        <v>4</v>
      </c>
      <c r="R6826" s="9">
        <f>MONTH('Consolidtaed Data'!$F1826)</f>
        <v>5</v>
      </c>
      <c r="S6826" s="9" t="str">
        <f>TEXT(Table3[[#This Row],[Purchase Date]],"MMMM")</f>
        <v>June</v>
      </c>
      <c r="T6826" s="9">
        <f>YEAR('Consolidtaed Data'!$F1826)</f>
        <v>2020</v>
      </c>
    </row>
    <row r="6827" spans="1:20" x14ac:dyDescent="0.3">
      <c r="A6827" s="9" t="s">
        <v>7853</v>
      </c>
      <c r="B6827" s="9" t="s">
        <v>200</v>
      </c>
      <c r="C6827" s="9" t="s">
        <v>504</v>
      </c>
      <c r="D6827" s="9" t="s">
        <v>100</v>
      </c>
      <c r="E6827" s="9" t="s">
        <v>2592</v>
      </c>
      <c r="F6827" s="12">
        <v>44351</v>
      </c>
      <c r="G6827" s="12" t="str">
        <f>VLOOKUP(Table3[[#This Row],[Product ID]],[1]Products!$A:$G,2,0)</f>
        <v>Product 23</v>
      </c>
      <c r="H6827" s="22">
        <v>3</v>
      </c>
      <c r="I6827" s="9">
        <f>VLOOKUP('Consolidtaed Data'!$B2064,[1]Products!$A:$G,4,0)</f>
        <v>1414</v>
      </c>
      <c r="J6827" s="9">
        <f>VLOOKUP('Consolidtaed Data'!$B2064,[1]Products!$A:$G,3,0)</f>
        <v>962</v>
      </c>
      <c r="K6827" s="9">
        <f>'Consolidtaed Data'!$J2064*'Consolidtaed Data'!$H2064</f>
        <v>3272</v>
      </c>
      <c r="L6827" s="9">
        <f>'Consolidtaed Data'!$I2064*'Consolidtaed Data'!$H2064</f>
        <v>4088</v>
      </c>
      <c r="M6827" s="9">
        <f>'Consolidtaed Data'!$L2064-'Consolidtaed Data'!$K2064</f>
        <v>313</v>
      </c>
      <c r="N6827" s="9" t="str">
        <f>VLOOKUP('Consolidtaed Data'!$C2064,[1]Locations!$A:$O,2,0)</f>
        <v>Palmdale</v>
      </c>
      <c r="O6827" s="9" t="str">
        <f>VLOOKUP('Consolidtaed Data'!$D2064,'[1]Sales People'!$A:$B,2,0)</f>
        <v>Arthur Mccoy</v>
      </c>
      <c r="P6827" s="9" t="str">
        <f>VLOOKUP('Consolidtaed Data'!$E2064,[1]Customers!$A:$B,2,0)</f>
        <v>David Wilson</v>
      </c>
      <c r="Q6827" s="11">
        <f>WEEKDAY('Consolidtaed Data'!$F2064)</f>
        <v>1</v>
      </c>
      <c r="R6827" s="9">
        <f>MONTH('Consolidtaed Data'!$F2064)</f>
        <v>5</v>
      </c>
      <c r="S6827" s="9" t="str">
        <f>TEXT(Table3[[#This Row],[Purchase Date]],"MMMM")</f>
        <v>June</v>
      </c>
      <c r="T6827" s="9">
        <f>YEAR('Consolidtaed Data'!$F2064)</f>
        <v>2020</v>
      </c>
    </row>
    <row r="6828" spans="1:20" x14ac:dyDescent="0.3">
      <c r="A6828" s="9" t="s">
        <v>7854</v>
      </c>
      <c r="B6828" s="9" t="s">
        <v>364</v>
      </c>
      <c r="C6828" s="9" t="s">
        <v>108</v>
      </c>
      <c r="D6828" s="9" t="s">
        <v>220</v>
      </c>
      <c r="E6828" s="9" t="s">
        <v>1231</v>
      </c>
      <c r="F6828" s="12">
        <v>44351</v>
      </c>
      <c r="G6828" s="12" t="str">
        <f>VLOOKUP(Table3[[#This Row],[Product ID]],[1]Products!$A:$G,2,0)</f>
        <v>Product 45</v>
      </c>
      <c r="H6828" s="22">
        <v>3</v>
      </c>
      <c r="I6828" s="9">
        <f>VLOOKUP('Consolidtaed Data'!$B2124,[1]Products!$A:$G,4,0)</f>
        <v>1889</v>
      </c>
      <c r="J6828" s="9">
        <f>VLOOKUP('Consolidtaed Data'!$B2124,[1]Products!$A:$G,3,0)</f>
        <v>945</v>
      </c>
      <c r="K6828" s="9">
        <f>'Consolidtaed Data'!$J2124*'Consolidtaed Data'!$H2124</f>
        <v>1518</v>
      </c>
      <c r="L6828" s="9">
        <f>'Consolidtaed Data'!$I2124*'Consolidtaed Data'!$H2124</f>
        <v>2410</v>
      </c>
      <c r="M6828" s="9">
        <f>'Consolidtaed Data'!$L2124-'Consolidtaed Data'!$K2124</f>
        <v>64</v>
      </c>
      <c r="N6828" s="9" t="str">
        <f>VLOOKUP('Consolidtaed Data'!$C2124,[1]Locations!$A:$O,2,0)</f>
        <v>San Buenaventura (Ventura)</v>
      </c>
      <c r="O6828" s="9" t="str">
        <f>VLOOKUP('Consolidtaed Data'!$D2124,'[1]Sales People'!$A:$B,2,0)</f>
        <v>Kenneth Bradley</v>
      </c>
      <c r="P6828" s="9" t="str">
        <f>VLOOKUP('Consolidtaed Data'!$E2124,[1]Customers!$A:$B,2,0)</f>
        <v>Adam Mccoy</v>
      </c>
      <c r="Q6828" s="11">
        <f>WEEKDAY('Consolidtaed Data'!$F2124)</f>
        <v>4</v>
      </c>
      <c r="R6828" s="9">
        <f>MONTH('Consolidtaed Data'!$F2124)</f>
        <v>6</v>
      </c>
      <c r="S6828" s="9" t="str">
        <f>TEXT(Table3[[#This Row],[Purchase Date]],"MMMM")</f>
        <v>June</v>
      </c>
      <c r="T6828" s="9">
        <f>YEAR('Consolidtaed Data'!$F2124)</f>
        <v>2020</v>
      </c>
    </row>
    <row r="6829" spans="1:20" x14ac:dyDescent="0.3">
      <c r="A6829" s="9" t="s">
        <v>7855</v>
      </c>
      <c r="B6829" s="9" t="s">
        <v>415</v>
      </c>
      <c r="C6829" s="9" t="s">
        <v>196</v>
      </c>
      <c r="D6829" s="9" t="s">
        <v>95</v>
      </c>
      <c r="E6829" s="9" t="s">
        <v>1846</v>
      </c>
      <c r="F6829" s="12">
        <v>44351</v>
      </c>
      <c r="G6829" s="12" t="str">
        <f>VLOOKUP(Table3[[#This Row],[Product ID]],[1]Products!$A:$G,2,0)</f>
        <v>Product 18</v>
      </c>
      <c r="H6829" s="22">
        <v>4</v>
      </c>
      <c r="I6829" s="9">
        <f>VLOOKUP('Consolidtaed Data'!$B2482,[1]Products!$A:$G,4,0)</f>
        <v>1582</v>
      </c>
      <c r="J6829" s="9">
        <f>VLOOKUP('Consolidtaed Data'!$B2482,[1]Products!$A:$G,3,0)</f>
        <v>1234</v>
      </c>
      <c r="K6829" s="9">
        <f>'Consolidtaed Data'!$J2482*'Consolidtaed Data'!$H2482</f>
        <v>1367</v>
      </c>
      <c r="L6829" s="9">
        <f>'Consolidtaed Data'!$I2482*'Consolidtaed Data'!$H2482</f>
        <v>2241</v>
      </c>
      <c r="M6829" s="9">
        <f>'Consolidtaed Data'!$L2482-'Consolidtaed Data'!$K2482</f>
        <v>420</v>
      </c>
      <c r="N6829" s="9" t="str">
        <f>VLOOKUP('Consolidtaed Data'!$C2482,[1]Locations!$A:$O,2,0)</f>
        <v>Corona</v>
      </c>
      <c r="O6829" s="9" t="str">
        <f>VLOOKUP('Consolidtaed Data'!$D2482,'[1]Sales People'!$A:$B,2,0)</f>
        <v>Fred Robertson</v>
      </c>
      <c r="P6829" s="9" t="str">
        <f>VLOOKUP('Consolidtaed Data'!$E2482,[1]Customers!$A:$B,2,0)</f>
        <v>Alan Parker</v>
      </c>
      <c r="Q6829" s="11">
        <f>WEEKDAY('Consolidtaed Data'!$F2482)</f>
        <v>1</v>
      </c>
      <c r="R6829" s="9">
        <f>MONTH('Consolidtaed Data'!$F2482)</f>
        <v>6</v>
      </c>
      <c r="S6829" s="9" t="str">
        <f>TEXT(Table3[[#This Row],[Purchase Date]],"MMMM")</f>
        <v>June</v>
      </c>
      <c r="T6829" s="9">
        <f>YEAR('Consolidtaed Data'!$F2482)</f>
        <v>2020</v>
      </c>
    </row>
    <row r="6830" spans="1:20" x14ac:dyDescent="0.3">
      <c r="A6830" s="9" t="s">
        <v>7856</v>
      </c>
      <c r="B6830" s="9" t="s">
        <v>429</v>
      </c>
      <c r="C6830" s="9" t="s">
        <v>231</v>
      </c>
      <c r="D6830" s="9" t="s">
        <v>13</v>
      </c>
      <c r="E6830" s="9" t="s">
        <v>1298</v>
      </c>
      <c r="F6830" s="12">
        <v>44351</v>
      </c>
      <c r="G6830" s="12" t="str">
        <f>VLOOKUP(Table3[[#This Row],[Product ID]],[1]Products!$A:$G,2,0)</f>
        <v>Product 87</v>
      </c>
      <c r="H6830" s="22">
        <v>1</v>
      </c>
      <c r="I6830" s="9">
        <f>VLOOKUP('Consolidtaed Data'!$B2491,[1]Products!$A:$G,4,0)</f>
        <v>1708</v>
      </c>
      <c r="J6830" s="9">
        <f>VLOOKUP('Consolidtaed Data'!$B2491,[1]Products!$A:$G,3,0)</f>
        <v>871</v>
      </c>
      <c r="K6830" s="9">
        <f>'Consolidtaed Data'!$J2491*'Consolidtaed Data'!$H2491</f>
        <v>1108</v>
      </c>
      <c r="L6830" s="9">
        <f>'Consolidtaed Data'!$I2491*'Consolidtaed Data'!$H2491</f>
        <v>1351</v>
      </c>
      <c r="M6830" s="9">
        <f>'Consolidtaed Data'!$L2491-'Consolidtaed Data'!$K2491</f>
        <v>2622</v>
      </c>
      <c r="N6830" s="9" t="str">
        <f>VLOOKUP('Consolidtaed Data'!$C2491,[1]Locations!$A:$O,2,0)</f>
        <v>Carlsbad</v>
      </c>
      <c r="O6830" s="9" t="str">
        <f>VLOOKUP('Consolidtaed Data'!$D2491,'[1]Sales People'!$A:$B,2,0)</f>
        <v>Justin Lynch</v>
      </c>
      <c r="P6830" s="9" t="str">
        <f>VLOOKUP('Consolidtaed Data'!$E2491,[1]Customers!$A:$B,2,0)</f>
        <v>Anthony Torres</v>
      </c>
      <c r="Q6830" s="11">
        <f>WEEKDAY('Consolidtaed Data'!$F2491)</f>
        <v>2</v>
      </c>
      <c r="R6830" s="9">
        <f>MONTH('Consolidtaed Data'!$F2491)</f>
        <v>6</v>
      </c>
      <c r="S6830" s="9" t="str">
        <f>TEXT(Table3[[#This Row],[Purchase Date]],"MMMM")</f>
        <v>June</v>
      </c>
      <c r="T6830" s="9">
        <f>YEAR('Consolidtaed Data'!$F2491)</f>
        <v>2020</v>
      </c>
    </row>
    <row r="6831" spans="1:20" x14ac:dyDescent="0.3">
      <c r="A6831" s="9" t="s">
        <v>7857</v>
      </c>
      <c r="B6831" s="9" t="s">
        <v>62</v>
      </c>
      <c r="C6831" s="9" t="s">
        <v>130</v>
      </c>
      <c r="D6831" s="9" t="s">
        <v>35</v>
      </c>
      <c r="E6831" s="9" t="s">
        <v>399</v>
      </c>
      <c r="F6831" s="12">
        <v>44351</v>
      </c>
      <c r="G6831" s="12" t="str">
        <f>VLOOKUP(Table3[[#This Row],[Product ID]],[1]Products!$A:$G,2,0)</f>
        <v>Product 17</v>
      </c>
      <c r="H6831" s="22">
        <v>2</v>
      </c>
      <c r="I6831" s="9">
        <f>VLOOKUP('Consolidtaed Data'!$B2502,[1]Products!$A:$G,4,0)</f>
        <v>2396</v>
      </c>
      <c r="J6831" s="9">
        <f>VLOOKUP('Consolidtaed Data'!$B2502,[1]Products!$A:$G,3,0)</f>
        <v>1965</v>
      </c>
      <c r="K6831" s="9">
        <f>'Consolidtaed Data'!$J2502*'Consolidtaed Data'!$H2502</f>
        <v>3032</v>
      </c>
      <c r="L6831" s="9">
        <f>'Consolidtaed Data'!$I2502*'Consolidtaed Data'!$H2502</f>
        <v>3566</v>
      </c>
      <c r="M6831" s="9">
        <f>'Consolidtaed Data'!$L2502-'Consolidtaed Data'!$K2502</f>
        <v>364</v>
      </c>
      <c r="N6831" s="9" t="str">
        <f>VLOOKUP('Consolidtaed Data'!$C2502,[1]Locations!$A:$O,2,0)</f>
        <v>Stockton</v>
      </c>
      <c r="O6831" s="9" t="str">
        <f>VLOOKUP('Consolidtaed Data'!$D2502,'[1]Sales People'!$A:$B,2,0)</f>
        <v>Roger Ramos</v>
      </c>
      <c r="P6831" s="9" t="str">
        <f>VLOOKUP('Consolidtaed Data'!$E2502,[1]Customers!$A:$B,2,0)</f>
        <v>Eugene Scott</v>
      </c>
      <c r="Q6831" s="11">
        <f>WEEKDAY('Consolidtaed Data'!$F2502)</f>
        <v>4</v>
      </c>
      <c r="R6831" s="9">
        <f>MONTH('Consolidtaed Data'!$F2502)</f>
        <v>7</v>
      </c>
      <c r="S6831" s="9" t="str">
        <f>TEXT(Table3[[#This Row],[Purchase Date]],"MMMM")</f>
        <v>June</v>
      </c>
      <c r="T6831" s="9">
        <f>YEAR('Consolidtaed Data'!$F2502)</f>
        <v>2020</v>
      </c>
    </row>
    <row r="6832" spans="1:20" x14ac:dyDescent="0.3">
      <c r="A6832" s="9" t="s">
        <v>7858</v>
      </c>
      <c r="B6832" s="9" t="s">
        <v>311</v>
      </c>
      <c r="C6832" s="9" t="s">
        <v>421</v>
      </c>
      <c r="D6832" s="9" t="s">
        <v>56</v>
      </c>
      <c r="E6832" s="9" t="s">
        <v>1120</v>
      </c>
      <c r="F6832" s="12">
        <v>44351</v>
      </c>
      <c r="G6832" s="12" t="str">
        <f>VLOOKUP(Table3[[#This Row],[Product ID]],[1]Products!$A:$G,2,0)</f>
        <v>Product 33</v>
      </c>
      <c r="H6832" s="22">
        <v>1</v>
      </c>
      <c r="I6832" s="9">
        <f>VLOOKUP('Consolidtaed Data'!$B2567,[1]Products!$A:$G,4,0)</f>
        <v>1077</v>
      </c>
      <c r="J6832" s="9">
        <f>VLOOKUP('Consolidtaed Data'!$B2567,[1]Products!$A:$G,3,0)</f>
        <v>732</v>
      </c>
      <c r="K6832" s="9">
        <f>'Consolidtaed Data'!$J2567*'Consolidtaed Data'!$H2567</f>
        <v>3548</v>
      </c>
      <c r="L6832" s="9">
        <f>'Consolidtaed Data'!$I2567*'Consolidtaed Data'!$H2567</f>
        <v>4928</v>
      </c>
      <c r="M6832" s="9">
        <f>'Consolidtaed Data'!$L2567-'Consolidtaed Data'!$K2567</f>
        <v>451</v>
      </c>
      <c r="N6832" s="9" t="str">
        <f>VLOOKUP('Consolidtaed Data'!$C2567,[1]Locations!$A:$O,2,0)</f>
        <v>Vallejo</v>
      </c>
      <c r="O6832" s="9" t="str">
        <f>VLOOKUP('Consolidtaed Data'!$D2567,'[1]Sales People'!$A:$B,2,0)</f>
        <v>Ernest Wagner</v>
      </c>
      <c r="P6832" s="9" t="str">
        <f>VLOOKUP('Consolidtaed Data'!$E2567,[1]Customers!$A:$B,2,0)</f>
        <v>Todd Lynch</v>
      </c>
      <c r="Q6832" s="11">
        <f>WEEKDAY('Consolidtaed Data'!$F2567)</f>
        <v>2</v>
      </c>
      <c r="R6832" s="9">
        <f>MONTH('Consolidtaed Data'!$F2567)</f>
        <v>7</v>
      </c>
      <c r="S6832" s="9" t="str">
        <f>TEXT(Table3[[#This Row],[Purchase Date]],"MMMM")</f>
        <v>June</v>
      </c>
      <c r="T6832" s="9">
        <f>YEAR('Consolidtaed Data'!$F2567)</f>
        <v>2020</v>
      </c>
    </row>
    <row r="6833" spans="1:20" x14ac:dyDescent="0.3">
      <c r="A6833" s="9" t="s">
        <v>7859</v>
      </c>
      <c r="B6833" s="9" t="s">
        <v>185</v>
      </c>
      <c r="C6833" s="9" t="s">
        <v>16</v>
      </c>
      <c r="D6833" s="9" t="s">
        <v>83</v>
      </c>
      <c r="E6833" s="9" t="s">
        <v>358</v>
      </c>
      <c r="F6833" s="12">
        <v>44351</v>
      </c>
      <c r="G6833" s="12" t="str">
        <f>VLOOKUP(Table3[[#This Row],[Product ID]],[1]Products!$A:$G,2,0)</f>
        <v>Product 65</v>
      </c>
      <c r="H6833" s="22">
        <v>1</v>
      </c>
      <c r="I6833" s="9">
        <f>VLOOKUP('Consolidtaed Data'!$B2783,[1]Products!$A:$G,4,0)</f>
        <v>1638</v>
      </c>
      <c r="J6833" s="9">
        <f>VLOOKUP('Consolidtaed Data'!$B2783,[1]Products!$A:$G,3,0)</f>
        <v>1261</v>
      </c>
      <c r="K6833" s="9">
        <f>'Consolidtaed Data'!$J2783*'Consolidtaed Data'!$H2783</f>
        <v>732</v>
      </c>
      <c r="L6833" s="9">
        <f>'Consolidtaed Data'!$I2783*'Consolidtaed Data'!$H2783</f>
        <v>1077</v>
      </c>
      <c r="M6833" s="9">
        <f>'Consolidtaed Data'!$L2783-'Consolidtaed Data'!$K2783</f>
        <v>2760</v>
      </c>
      <c r="N6833" s="9" t="str">
        <f>VLOOKUP('Consolidtaed Data'!$C2783,[1]Locations!$A:$O,2,0)</f>
        <v>Riverside</v>
      </c>
      <c r="O6833" s="9" t="str">
        <f>VLOOKUP('Consolidtaed Data'!$D2783,'[1]Sales People'!$A:$B,2,0)</f>
        <v>Ryan Butler</v>
      </c>
      <c r="P6833" s="9" t="str">
        <f>VLOOKUP('Consolidtaed Data'!$E2783,[1]Customers!$A:$B,2,0)</f>
        <v>Gerald Rogers</v>
      </c>
      <c r="Q6833" s="11">
        <f>WEEKDAY('Consolidtaed Data'!$F2783)</f>
        <v>4</v>
      </c>
      <c r="R6833" s="9">
        <f>MONTH('Consolidtaed Data'!$F2783)</f>
        <v>7</v>
      </c>
      <c r="S6833" s="9" t="str">
        <f>TEXT(Table3[[#This Row],[Purchase Date]],"MMMM")</f>
        <v>June</v>
      </c>
      <c r="T6833" s="9">
        <f>YEAR('Consolidtaed Data'!$F2783)</f>
        <v>2020</v>
      </c>
    </row>
    <row r="6834" spans="1:20" x14ac:dyDescent="0.3">
      <c r="A6834" s="9" t="s">
        <v>7860</v>
      </c>
      <c r="B6834" s="9" t="s">
        <v>503</v>
      </c>
      <c r="C6834" s="9" t="s">
        <v>42</v>
      </c>
      <c r="D6834" s="9" t="s">
        <v>105</v>
      </c>
      <c r="E6834" s="9" t="s">
        <v>657</v>
      </c>
      <c r="F6834" s="12">
        <v>44351</v>
      </c>
      <c r="G6834" s="12" t="str">
        <f>VLOOKUP(Table3[[#This Row],[Product ID]],[1]Products!$A:$G,2,0)</f>
        <v>Product 99</v>
      </c>
      <c r="H6834" s="22">
        <v>1</v>
      </c>
      <c r="I6834" s="9">
        <f>VLOOKUP('Consolidtaed Data'!$B3291,[1]Products!$A:$G,4,0)</f>
        <v>2410</v>
      </c>
      <c r="J6834" s="9">
        <f>VLOOKUP('Consolidtaed Data'!$B3291,[1]Products!$A:$G,3,0)</f>
        <v>1518</v>
      </c>
      <c r="K6834" s="9">
        <f>'Consolidtaed Data'!$J3291*'Consolidtaed Data'!$H3291</f>
        <v>1260</v>
      </c>
      <c r="L6834" s="9">
        <f>'Consolidtaed Data'!$I3291*'Consolidtaed Data'!$H3291</f>
        <v>1752</v>
      </c>
      <c r="M6834" s="9">
        <f>'Consolidtaed Data'!$L3291-'Consolidtaed Data'!$K3291</f>
        <v>1356</v>
      </c>
      <c r="N6834" s="9" t="str">
        <f>VLOOKUP('Consolidtaed Data'!$C3291,[1]Locations!$A:$O,2,0)</f>
        <v>Glendale</v>
      </c>
      <c r="O6834" s="9" t="str">
        <f>VLOOKUP('Consolidtaed Data'!$D3291,'[1]Sales People'!$A:$B,2,0)</f>
        <v>Kenneth Fields</v>
      </c>
      <c r="P6834" s="9" t="str">
        <f>VLOOKUP('Consolidtaed Data'!$E3291,[1]Customers!$A:$B,2,0)</f>
        <v>Andrew James</v>
      </c>
      <c r="Q6834" s="11">
        <f>WEEKDAY('Consolidtaed Data'!$F3291)</f>
        <v>2</v>
      </c>
      <c r="R6834" s="9">
        <f>MONTH('Consolidtaed Data'!$F3291)</f>
        <v>8</v>
      </c>
      <c r="S6834" s="9" t="str">
        <f>TEXT(Table3[[#This Row],[Purchase Date]],"MMMM")</f>
        <v>June</v>
      </c>
      <c r="T6834" s="9">
        <f>YEAR('Consolidtaed Data'!$F3291)</f>
        <v>2020</v>
      </c>
    </row>
    <row r="6835" spans="1:20" x14ac:dyDescent="0.3">
      <c r="A6835" s="9" t="s">
        <v>7861</v>
      </c>
      <c r="B6835" s="9" t="s">
        <v>238</v>
      </c>
      <c r="C6835" s="9" t="s">
        <v>439</v>
      </c>
      <c r="D6835" s="9" t="s">
        <v>246</v>
      </c>
      <c r="E6835" s="9" t="s">
        <v>613</v>
      </c>
      <c r="F6835" s="12">
        <v>44352</v>
      </c>
      <c r="G6835" s="12" t="str">
        <f>VLOOKUP(Table3[[#This Row],[Product ID]],[1]Products!$A:$G,2,0)</f>
        <v>Product 49</v>
      </c>
      <c r="H6835" s="22">
        <v>3</v>
      </c>
      <c r="I6835" s="9">
        <f>VLOOKUP('Consolidtaed Data'!$B171,[1]Products!$A:$G,4,0)</f>
        <v>504</v>
      </c>
      <c r="J6835" s="9">
        <f>VLOOKUP('Consolidtaed Data'!$B171,[1]Products!$A:$G,3,0)</f>
        <v>408</v>
      </c>
      <c r="K6835" s="9">
        <f>'Consolidtaed Data'!$J171*'Consolidtaed Data'!$H171</f>
        <v>22</v>
      </c>
      <c r="L6835" s="9">
        <f>'Consolidtaed Data'!$I171*'Consolidtaed Data'!$H171</f>
        <v>35</v>
      </c>
      <c r="M6835" s="9">
        <f>'Consolidtaed Data'!$L171-'Consolidtaed Data'!$K171</f>
        <v>656</v>
      </c>
      <c r="N6835" s="9" t="str">
        <f>VLOOKUP('Consolidtaed Data'!$C171,[1]Locations!$A:$O,2,0)</f>
        <v>Antioch</v>
      </c>
      <c r="O6835" s="9" t="str">
        <f>VLOOKUP('Consolidtaed Data'!$D171,'[1]Sales People'!$A:$B,2,0)</f>
        <v>Patrick Ruiz</v>
      </c>
      <c r="P6835" s="9" t="str">
        <f>VLOOKUP('Consolidtaed Data'!$E171,[1]Customers!$A:$B,2,0)</f>
        <v>Peter Castillo</v>
      </c>
      <c r="Q6835" s="11">
        <f>WEEKDAY('Consolidtaed Data'!$F171)</f>
        <v>2</v>
      </c>
      <c r="R6835" s="9">
        <f>MONTH('Consolidtaed Data'!$F171)</f>
        <v>1</v>
      </c>
      <c r="S6835" s="9" t="str">
        <f>TEXT(Table3[[#This Row],[Purchase Date]],"MMMM")</f>
        <v>June</v>
      </c>
      <c r="T6835" s="9">
        <f>YEAR('Consolidtaed Data'!$F171)</f>
        <v>2020</v>
      </c>
    </row>
    <row r="6836" spans="1:20" x14ac:dyDescent="0.3">
      <c r="A6836" s="9" t="s">
        <v>7862</v>
      </c>
      <c r="B6836" s="9" t="s">
        <v>15</v>
      </c>
      <c r="C6836" s="9" t="s">
        <v>394</v>
      </c>
      <c r="D6836" s="9" t="s">
        <v>174</v>
      </c>
      <c r="E6836" s="9" t="s">
        <v>718</v>
      </c>
      <c r="F6836" s="12">
        <v>44352</v>
      </c>
      <c r="G6836" s="12" t="str">
        <f>VLOOKUP(Table3[[#This Row],[Product ID]],[1]Products!$A:$G,2,0)</f>
        <v>Product 38</v>
      </c>
      <c r="H6836" s="22">
        <v>1</v>
      </c>
      <c r="I6836" s="9">
        <f>VLOOKUP('Consolidtaed Data'!$B222,[1]Products!$A:$G,4,0)</f>
        <v>684</v>
      </c>
      <c r="J6836" s="9">
        <f>VLOOKUP('Consolidtaed Data'!$B222,[1]Products!$A:$G,3,0)</f>
        <v>561</v>
      </c>
      <c r="K6836" s="9">
        <f>'Consolidtaed Data'!$J222*'Consolidtaed Data'!$H222</f>
        <v>2446</v>
      </c>
      <c r="L6836" s="9">
        <f>'Consolidtaed Data'!$I222*'Consolidtaed Data'!$H222</f>
        <v>4010</v>
      </c>
      <c r="M6836" s="9">
        <f>'Consolidtaed Data'!$L222-'Consolidtaed Data'!$K222</f>
        <v>74</v>
      </c>
      <c r="N6836" s="9" t="str">
        <f>VLOOKUP('Consolidtaed Data'!$C222,[1]Locations!$A:$O,2,0)</f>
        <v>Clovis</v>
      </c>
      <c r="O6836" s="9" t="str">
        <f>VLOOKUP('Consolidtaed Data'!$D222,'[1]Sales People'!$A:$B,2,0)</f>
        <v>Larry Marshall</v>
      </c>
      <c r="P6836" s="9" t="str">
        <f>VLOOKUP('Consolidtaed Data'!$E222,[1]Customers!$A:$B,2,0)</f>
        <v>Andrew Reynolds</v>
      </c>
      <c r="Q6836" s="11">
        <f>WEEKDAY('Consolidtaed Data'!$F222)</f>
        <v>5</v>
      </c>
      <c r="R6836" s="9">
        <f>MONTH('Consolidtaed Data'!$F222)</f>
        <v>1</v>
      </c>
      <c r="S6836" s="9" t="str">
        <f>TEXT(Table3[[#This Row],[Purchase Date]],"MMMM")</f>
        <v>June</v>
      </c>
      <c r="T6836" s="9">
        <f>YEAR('Consolidtaed Data'!$F222)</f>
        <v>2020</v>
      </c>
    </row>
    <row r="6837" spans="1:20" x14ac:dyDescent="0.3">
      <c r="A6837" s="9" t="s">
        <v>7863</v>
      </c>
      <c r="B6837" s="9" t="s">
        <v>191</v>
      </c>
      <c r="C6837" s="9" t="s">
        <v>405</v>
      </c>
      <c r="D6837" s="9" t="s">
        <v>281</v>
      </c>
      <c r="E6837" s="9" t="s">
        <v>906</v>
      </c>
      <c r="F6837" s="12">
        <v>44352</v>
      </c>
      <c r="G6837" s="12" t="str">
        <f>VLOOKUP(Table3[[#This Row],[Product ID]],[1]Products!$A:$G,2,0)</f>
        <v>Product 36</v>
      </c>
      <c r="H6837" s="22">
        <v>2</v>
      </c>
      <c r="I6837" s="9">
        <f>VLOOKUP('Consolidtaed Data'!$B659,[1]Products!$A:$G,4,0)</f>
        <v>1500</v>
      </c>
      <c r="J6837" s="9">
        <f>VLOOKUP('Consolidtaed Data'!$B659,[1]Products!$A:$G,3,0)</f>
        <v>900</v>
      </c>
      <c r="K6837" s="9">
        <f>'Consolidtaed Data'!$J659*'Consolidtaed Data'!$H659</f>
        <v>72</v>
      </c>
      <c r="L6837" s="9">
        <f>'Consolidtaed Data'!$I659*'Consolidtaed Data'!$H659</f>
        <v>136</v>
      </c>
      <c r="M6837" s="9">
        <f>'Consolidtaed Data'!$L659-'Consolidtaed Data'!$K659</f>
        <v>1839</v>
      </c>
      <c r="N6837" s="9" t="str">
        <f>VLOOKUP('Consolidtaed Data'!$C659,[1]Locations!$A:$O,2,0)</f>
        <v>Carlsbad</v>
      </c>
      <c r="O6837" s="9" t="str">
        <f>VLOOKUP('Consolidtaed Data'!$D659,'[1]Sales People'!$A:$B,2,0)</f>
        <v>Brian Davis</v>
      </c>
      <c r="P6837" s="9" t="str">
        <f>VLOOKUP('Consolidtaed Data'!$E659,[1]Customers!$A:$B,2,0)</f>
        <v>Phillip Coleman</v>
      </c>
      <c r="Q6837" s="11">
        <f>WEEKDAY('Consolidtaed Data'!$F659)</f>
        <v>1</v>
      </c>
      <c r="R6837" s="9">
        <f>MONTH('Consolidtaed Data'!$F659)</f>
        <v>2</v>
      </c>
      <c r="S6837" s="9" t="str">
        <f>TEXT(Table3[[#This Row],[Purchase Date]],"MMMM")</f>
        <v>June</v>
      </c>
      <c r="T6837" s="9">
        <f>YEAR('Consolidtaed Data'!$F659)</f>
        <v>2020</v>
      </c>
    </row>
    <row r="6838" spans="1:20" x14ac:dyDescent="0.3">
      <c r="A6838" s="9" t="s">
        <v>7864</v>
      </c>
      <c r="B6838" s="9" t="s">
        <v>219</v>
      </c>
      <c r="C6838" s="9" t="s">
        <v>50</v>
      </c>
      <c r="D6838" s="9" t="s">
        <v>131</v>
      </c>
      <c r="E6838" s="9" t="s">
        <v>480</v>
      </c>
      <c r="F6838" s="12">
        <v>44352</v>
      </c>
      <c r="G6838" s="12" t="str">
        <f>VLOOKUP(Table3[[#This Row],[Product ID]],[1]Products!$A:$G,2,0)</f>
        <v>Product 35</v>
      </c>
      <c r="H6838" s="22">
        <v>1</v>
      </c>
      <c r="I6838" s="9">
        <f>VLOOKUP('Consolidtaed Data'!$B842,[1]Products!$A:$G,4,0)</f>
        <v>880</v>
      </c>
      <c r="J6838" s="9">
        <f>VLOOKUP('Consolidtaed Data'!$B842,[1]Products!$A:$G,3,0)</f>
        <v>634</v>
      </c>
      <c r="K6838" s="9">
        <f>'Consolidtaed Data'!$J842*'Consolidtaed Data'!$H842</f>
        <v>588</v>
      </c>
      <c r="L6838" s="9">
        <f>'Consolidtaed Data'!$I842*'Consolidtaed Data'!$H842</f>
        <v>736</v>
      </c>
      <c r="M6838" s="9">
        <f>'Consolidtaed Data'!$L842-'Consolidtaed Data'!$K842</f>
        <v>855</v>
      </c>
      <c r="N6838" s="9" t="str">
        <f>VLOOKUP('Consolidtaed Data'!$C842,[1]Locations!$A:$O,2,0)</f>
        <v>San Buenaventura (Ventura)</v>
      </c>
      <c r="O6838" s="9" t="str">
        <f>VLOOKUP('Consolidtaed Data'!$D842,'[1]Sales People'!$A:$B,2,0)</f>
        <v>Brian Thomas</v>
      </c>
      <c r="P6838" s="9" t="str">
        <f>VLOOKUP('Consolidtaed Data'!$E842,[1]Customers!$A:$B,2,0)</f>
        <v>Bruce Porter</v>
      </c>
      <c r="Q6838" s="11">
        <f>WEEKDAY('Consolidtaed Data'!$F842)</f>
        <v>6</v>
      </c>
      <c r="R6838" s="9">
        <f>MONTH('Consolidtaed Data'!$F842)</f>
        <v>2</v>
      </c>
      <c r="S6838" s="9" t="str">
        <f>TEXT(Table3[[#This Row],[Purchase Date]],"MMMM")</f>
        <v>June</v>
      </c>
      <c r="T6838" s="9">
        <f>YEAR('Consolidtaed Data'!$F842)</f>
        <v>2020</v>
      </c>
    </row>
    <row r="6839" spans="1:20" x14ac:dyDescent="0.3">
      <c r="A6839" s="9" t="s">
        <v>7865</v>
      </c>
      <c r="B6839" s="9" t="s">
        <v>252</v>
      </c>
      <c r="C6839" s="9" t="s">
        <v>67</v>
      </c>
      <c r="D6839" s="9" t="s">
        <v>91</v>
      </c>
      <c r="E6839" s="9" t="s">
        <v>990</v>
      </c>
      <c r="F6839" s="12">
        <v>44352</v>
      </c>
      <c r="G6839" s="12" t="str">
        <f>VLOOKUP(Table3[[#This Row],[Product ID]],[1]Products!$A:$G,2,0)</f>
        <v>Product 81</v>
      </c>
      <c r="H6839" s="22">
        <v>3</v>
      </c>
      <c r="I6839" s="9">
        <f>VLOOKUP('Consolidtaed Data'!$B904,[1]Products!$A:$G,4,0)</f>
        <v>1708</v>
      </c>
      <c r="J6839" s="9">
        <f>VLOOKUP('Consolidtaed Data'!$B904,[1]Products!$A:$G,3,0)</f>
        <v>871</v>
      </c>
      <c r="K6839" s="9">
        <f>'Consolidtaed Data'!$J904*'Consolidtaed Data'!$H904</f>
        <v>1046</v>
      </c>
      <c r="L6839" s="9">
        <f>'Consolidtaed Data'!$I904*'Consolidtaed Data'!$H904</f>
        <v>1635</v>
      </c>
      <c r="M6839" s="9">
        <f>'Consolidtaed Data'!$L904-'Consolidtaed Data'!$K904</f>
        <v>560</v>
      </c>
      <c r="N6839" s="9" t="str">
        <f>VLOOKUP('Consolidtaed Data'!$C904,[1]Locations!$A:$O,2,0)</f>
        <v>Roseville</v>
      </c>
      <c r="O6839" s="9" t="str">
        <f>VLOOKUP('Consolidtaed Data'!$D904,'[1]Sales People'!$A:$B,2,0)</f>
        <v>Charles Harper</v>
      </c>
      <c r="P6839" s="9" t="str">
        <f>VLOOKUP('Consolidtaed Data'!$E904,[1]Customers!$A:$B,2,0)</f>
        <v>Patrick Williamson</v>
      </c>
      <c r="Q6839" s="11">
        <f>WEEKDAY('Consolidtaed Data'!$F904)</f>
        <v>4</v>
      </c>
      <c r="R6839" s="9">
        <f>MONTH('Consolidtaed Data'!$F904)</f>
        <v>3</v>
      </c>
      <c r="S6839" s="9" t="str">
        <f>TEXT(Table3[[#This Row],[Purchase Date]],"MMMM")</f>
        <v>June</v>
      </c>
      <c r="T6839" s="9">
        <f>YEAR('Consolidtaed Data'!$F904)</f>
        <v>2020</v>
      </c>
    </row>
    <row r="6840" spans="1:20" x14ac:dyDescent="0.3">
      <c r="A6840" s="9" t="s">
        <v>7866</v>
      </c>
      <c r="B6840" s="9" t="s">
        <v>160</v>
      </c>
      <c r="C6840" s="9" t="s">
        <v>12</v>
      </c>
      <c r="D6840" s="9" t="s">
        <v>35</v>
      </c>
      <c r="E6840" s="9" t="s">
        <v>562</v>
      </c>
      <c r="F6840" s="12">
        <v>44352</v>
      </c>
      <c r="G6840" s="12" t="str">
        <f>VLOOKUP(Table3[[#This Row],[Product ID]],[1]Products!$A:$G,2,0)</f>
        <v>Product 28</v>
      </c>
      <c r="H6840" s="22">
        <v>1</v>
      </c>
      <c r="I6840" s="9">
        <f>VLOOKUP('Consolidtaed Data'!$B920,[1]Products!$A:$G,4,0)</f>
        <v>504</v>
      </c>
      <c r="J6840" s="9">
        <f>VLOOKUP('Consolidtaed Data'!$B920,[1]Products!$A:$G,3,0)</f>
        <v>408</v>
      </c>
      <c r="K6840" s="9">
        <f>'Consolidtaed Data'!$J920*'Consolidtaed Data'!$H920</f>
        <v>1184</v>
      </c>
      <c r="L6840" s="9">
        <f>'Consolidtaed Data'!$I920*'Consolidtaed Data'!$H920</f>
        <v>2008</v>
      </c>
      <c r="M6840" s="9">
        <f>'Consolidtaed Data'!$L920-'Consolidtaed Data'!$K920</f>
        <v>782</v>
      </c>
      <c r="N6840" s="9" t="str">
        <f>VLOOKUP('Consolidtaed Data'!$C920,[1]Locations!$A:$O,2,0)</f>
        <v>San Francisco</v>
      </c>
      <c r="O6840" s="9" t="str">
        <f>VLOOKUP('Consolidtaed Data'!$D920,'[1]Sales People'!$A:$B,2,0)</f>
        <v>Ronald Reed</v>
      </c>
      <c r="P6840" s="9" t="str">
        <f>VLOOKUP('Consolidtaed Data'!$E920,[1]Customers!$A:$B,2,0)</f>
        <v>Bobby Murray</v>
      </c>
      <c r="Q6840" s="11">
        <f>WEEKDAY('Consolidtaed Data'!$F920)</f>
        <v>6</v>
      </c>
      <c r="R6840" s="9">
        <f>MONTH('Consolidtaed Data'!$F920)</f>
        <v>3</v>
      </c>
      <c r="S6840" s="9" t="str">
        <f>TEXT(Table3[[#This Row],[Purchase Date]],"MMMM")</f>
        <v>June</v>
      </c>
      <c r="T6840" s="9">
        <f>YEAR('Consolidtaed Data'!$F920)</f>
        <v>2020</v>
      </c>
    </row>
    <row r="6841" spans="1:20" x14ac:dyDescent="0.3">
      <c r="A6841" s="9" t="s">
        <v>7867</v>
      </c>
      <c r="B6841" s="9" t="s">
        <v>139</v>
      </c>
      <c r="C6841" s="9" t="s">
        <v>21</v>
      </c>
      <c r="D6841" s="9" t="s">
        <v>43</v>
      </c>
      <c r="E6841" s="9" t="s">
        <v>1638</v>
      </c>
      <c r="F6841" s="12">
        <v>44352</v>
      </c>
      <c r="G6841" s="12" t="str">
        <f>VLOOKUP(Table3[[#This Row],[Product ID]],[1]Products!$A:$G,2,0)</f>
        <v>Product 13</v>
      </c>
      <c r="H6841" s="22">
        <v>1</v>
      </c>
      <c r="I6841" s="9">
        <f>VLOOKUP('Consolidtaed Data'!$B1157,[1]Products!$A:$G,4,0)</f>
        <v>1708</v>
      </c>
      <c r="J6841" s="9">
        <f>VLOOKUP('Consolidtaed Data'!$B1157,[1]Products!$A:$G,3,0)</f>
        <v>871</v>
      </c>
      <c r="K6841" s="9">
        <f>'Consolidtaed Data'!$J1157*'Consolidtaed Data'!$H1157</f>
        <v>807</v>
      </c>
      <c r="L6841" s="9">
        <f>'Consolidtaed Data'!$I1157*'Consolidtaed Data'!$H1157</f>
        <v>1104</v>
      </c>
      <c r="M6841" s="9">
        <f>'Consolidtaed Data'!$L1157-'Consolidtaed Data'!$K1157</f>
        <v>164</v>
      </c>
      <c r="N6841" s="9" t="str">
        <f>VLOOKUP('Consolidtaed Data'!$C1157,[1]Locations!$A:$O,2,0)</f>
        <v>Santa Maria</v>
      </c>
      <c r="O6841" s="9" t="str">
        <f>VLOOKUP('Consolidtaed Data'!$D1157,'[1]Sales People'!$A:$B,2,0)</f>
        <v>Larry Castillo</v>
      </c>
      <c r="P6841" s="9" t="str">
        <f>VLOOKUP('Consolidtaed Data'!$E1157,[1]Customers!$A:$B,2,0)</f>
        <v>Billy Nelson</v>
      </c>
      <c r="Q6841" s="11">
        <f>WEEKDAY('Consolidtaed Data'!$F1157)</f>
        <v>3</v>
      </c>
      <c r="R6841" s="9">
        <f>MONTH('Consolidtaed Data'!$F1157)</f>
        <v>3</v>
      </c>
      <c r="S6841" s="9" t="str">
        <f>TEXT(Table3[[#This Row],[Purchase Date]],"MMMM")</f>
        <v>June</v>
      </c>
      <c r="T6841" s="9">
        <f>YEAR('Consolidtaed Data'!$F1157)</f>
        <v>2020</v>
      </c>
    </row>
    <row r="6842" spans="1:20" x14ac:dyDescent="0.3">
      <c r="A6842" s="9" t="s">
        <v>7868</v>
      </c>
      <c r="B6842" s="9" t="s">
        <v>390</v>
      </c>
      <c r="C6842" s="9" t="s">
        <v>223</v>
      </c>
      <c r="D6842" s="9" t="s">
        <v>56</v>
      </c>
      <c r="E6842" s="9" t="s">
        <v>1967</v>
      </c>
      <c r="F6842" s="12">
        <v>44352</v>
      </c>
      <c r="G6842" s="12" t="str">
        <f>VLOOKUP(Table3[[#This Row],[Product ID]],[1]Products!$A:$G,2,0)</f>
        <v>Product 48</v>
      </c>
      <c r="H6842" s="22">
        <v>1</v>
      </c>
      <c r="I6842" s="9">
        <f>VLOOKUP('Consolidtaed Data'!$B2295,[1]Products!$A:$G,4,0)</f>
        <v>1639</v>
      </c>
      <c r="J6842" s="9">
        <f>VLOOKUP('Consolidtaed Data'!$B2295,[1]Products!$A:$G,3,0)</f>
        <v>1295</v>
      </c>
      <c r="K6842" s="9">
        <f>'Consolidtaed Data'!$J2295*'Consolidtaed Data'!$H2295</f>
        <v>1122</v>
      </c>
      <c r="L6842" s="9">
        <f>'Consolidtaed Data'!$I2295*'Consolidtaed Data'!$H2295</f>
        <v>1368</v>
      </c>
      <c r="M6842" s="9">
        <f>'Consolidtaed Data'!$L2295-'Consolidtaed Data'!$K2295</f>
        <v>3072</v>
      </c>
      <c r="N6842" s="9" t="str">
        <f>VLOOKUP('Consolidtaed Data'!$C2295,[1]Locations!$A:$O,2,0)</f>
        <v>Jurupa Valley</v>
      </c>
      <c r="O6842" s="9" t="str">
        <f>VLOOKUP('Consolidtaed Data'!$D2295,'[1]Sales People'!$A:$B,2,0)</f>
        <v>Ronald Reed</v>
      </c>
      <c r="P6842" s="9" t="str">
        <f>VLOOKUP('Consolidtaed Data'!$E2295,[1]Customers!$A:$B,2,0)</f>
        <v>Billy Miller</v>
      </c>
      <c r="Q6842" s="11">
        <f>WEEKDAY('Consolidtaed Data'!$F2295)</f>
        <v>3</v>
      </c>
      <c r="R6842" s="9">
        <f>MONTH('Consolidtaed Data'!$F2295)</f>
        <v>6</v>
      </c>
      <c r="S6842" s="9" t="str">
        <f>TEXT(Table3[[#This Row],[Purchase Date]],"MMMM")</f>
        <v>June</v>
      </c>
      <c r="T6842" s="9">
        <f>YEAR('Consolidtaed Data'!$F2295)</f>
        <v>2020</v>
      </c>
    </row>
    <row r="6843" spans="1:20" x14ac:dyDescent="0.3">
      <c r="A6843" s="9" t="s">
        <v>7869</v>
      </c>
      <c r="B6843" s="9" t="s">
        <v>139</v>
      </c>
      <c r="C6843" s="9" t="s">
        <v>72</v>
      </c>
      <c r="D6843" s="9" t="s">
        <v>206</v>
      </c>
      <c r="E6843" s="9" t="s">
        <v>550</v>
      </c>
      <c r="F6843" s="12">
        <v>44352</v>
      </c>
      <c r="G6843" s="12" t="str">
        <f>VLOOKUP(Table3[[#This Row],[Product ID]],[1]Products!$A:$G,2,0)</f>
        <v>Product 13</v>
      </c>
      <c r="H6843" s="22">
        <v>3</v>
      </c>
      <c r="I6843" s="9">
        <f>VLOOKUP('Consolidtaed Data'!$B2759,[1]Products!$A:$G,4,0)</f>
        <v>378</v>
      </c>
      <c r="J6843" s="9">
        <f>VLOOKUP('Consolidtaed Data'!$B2759,[1]Products!$A:$G,3,0)</f>
        <v>291</v>
      </c>
      <c r="K6843" s="9">
        <f>'Consolidtaed Data'!$J2759*'Consolidtaed Data'!$H2759</f>
        <v>1582</v>
      </c>
      <c r="L6843" s="9">
        <f>'Consolidtaed Data'!$I2759*'Consolidtaed Data'!$H2759</f>
        <v>3044</v>
      </c>
      <c r="M6843" s="9">
        <f>'Consolidtaed Data'!$L2759-'Consolidtaed Data'!$K2759</f>
        <v>39</v>
      </c>
      <c r="N6843" s="9" t="str">
        <f>VLOOKUP('Consolidtaed Data'!$C2759,[1]Locations!$A:$O,2,0)</f>
        <v>Stockton</v>
      </c>
      <c r="O6843" s="9" t="str">
        <f>VLOOKUP('Consolidtaed Data'!$D2759,'[1]Sales People'!$A:$B,2,0)</f>
        <v>Arthur Mccoy</v>
      </c>
      <c r="P6843" s="9" t="str">
        <f>VLOOKUP('Consolidtaed Data'!$E2759,[1]Customers!$A:$B,2,0)</f>
        <v>Kenneth Ryan</v>
      </c>
      <c r="Q6843" s="11">
        <f>WEEKDAY('Consolidtaed Data'!$F2759)</f>
        <v>2</v>
      </c>
      <c r="R6843" s="9">
        <f>MONTH('Consolidtaed Data'!$F2759)</f>
        <v>7</v>
      </c>
      <c r="S6843" s="9" t="str">
        <f>TEXT(Table3[[#This Row],[Purchase Date]],"MMMM")</f>
        <v>June</v>
      </c>
      <c r="T6843" s="9">
        <f>YEAR('Consolidtaed Data'!$F2759)</f>
        <v>2020</v>
      </c>
    </row>
    <row r="6844" spans="1:20" x14ac:dyDescent="0.3">
      <c r="A6844" s="9" t="s">
        <v>7870</v>
      </c>
      <c r="B6844" s="9" t="s">
        <v>712</v>
      </c>
      <c r="C6844" s="9" t="s">
        <v>421</v>
      </c>
      <c r="D6844" s="9" t="s">
        <v>235</v>
      </c>
      <c r="E6844" s="9" t="s">
        <v>1819</v>
      </c>
      <c r="F6844" s="12">
        <v>44352</v>
      </c>
      <c r="G6844" s="12" t="str">
        <f>VLOOKUP(Table3[[#This Row],[Product ID]],[1]Products!$A:$G,2,0)</f>
        <v>Product 32</v>
      </c>
      <c r="H6844" s="22">
        <v>4</v>
      </c>
      <c r="I6844" s="9">
        <f>VLOOKUP('Consolidtaed Data'!$B2781,[1]Products!$A:$G,4,0)</f>
        <v>1783</v>
      </c>
      <c r="J6844" s="9">
        <f>VLOOKUP('Consolidtaed Data'!$B2781,[1]Products!$A:$G,3,0)</f>
        <v>1516</v>
      </c>
      <c r="K6844" s="9">
        <f>'Consolidtaed Data'!$J2781*'Consolidtaed Data'!$H2781</f>
        <v>1504</v>
      </c>
      <c r="L6844" s="9">
        <f>'Consolidtaed Data'!$I2781*'Consolidtaed Data'!$H2781</f>
        <v>1832</v>
      </c>
      <c r="M6844" s="9">
        <f>'Consolidtaed Data'!$L2781-'Consolidtaed Data'!$K2781</f>
        <v>1341</v>
      </c>
      <c r="N6844" s="9" t="str">
        <f>VLOOKUP('Consolidtaed Data'!$C2781,[1]Locations!$A:$O,2,0)</f>
        <v>Thousand Oaks</v>
      </c>
      <c r="O6844" s="9" t="str">
        <f>VLOOKUP('Consolidtaed Data'!$D2781,'[1]Sales People'!$A:$B,2,0)</f>
        <v>Sean Miller</v>
      </c>
      <c r="P6844" s="9" t="str">
        <f>VLOOKUP('Consolidtaed Data'!$E2781,[1]Customers!$A:$B,2,0)</f>
        <v>Louis Torres</v>
      </c>
      <c r="Q6844" s="11">
        <f>WEEKDAY('Consolidtaed Data'!$F2781)</f>
        <v>4</v>
      </c>
      <c r="R6844" s="9">
        <f>MONTH('Consolidtaed Data'!$F2781)</f>
        <v>7</v>
      </c>
      <c r="S6844" s="9" t="str">
        <f>TEXT(Table3[[#This Row],[Purchase Date]],"MMMM")</f>
        <v>June</v>
      </c>
      <c r="T6844" s="9">
        <f>YEAR('Consolidtaed Data'!$F2781)</f>
        <v>2020</v>
      </c>
    </row>
    <row r="6845" spans="1:20" x14ac:dyDescent="0.3">
      <c r="A6845" s="9" t="s">
        <v>7871</v>
      </c>
      <c r="B6845" s="9" t="s">
        <v>355</v>
      </c>
      <c r="C6845" s="9" t="s">
        <v>45</v>
      </c>
      <c r="D6845" s="9" t="s">
        <v>100</v>
      </c>
      <c r="E6845" s="9" t="s">
        <v>474</v>
      </c>
      <c r="F6845" s="12">
        <v>44352</v>
      </c>
      <c r="G6845" s="12" t="str">
        <f>VLOOKUP(Table3[[#This Row],[Product ID]],[1]Products!$A:$G,2,0)</f>
        <v>Product 100</v>
      </c>
      <c r="H6845" s="22">
        <v>3</v>
      </c>
      <c r="I6845" s="9">
        <f>VLOOKUP('Consolidtaed Data'!$B3198,[1]Products!$A:$G,4,0)</f>
        <v>826</v>
      </c>
      <c r="J6845" s="9">
        <f>VLOOKUP('Consolidtaed Data'!$B3198,[1]Products!$A:$G,3,0)</f>
        <v>562</v>
      </c>
      <c r="K6845" s="9">
        <f>'Consolidtaed Data'!$J3198*'Consolidtaed Data'!$H3198</f>
        <v>947</v>
      </c>
      <c r="L6845" s="9">
        <f>'Consolidtaed Data'!$I3198*'Consolidtaed Data'!$H3198</f>
        <v>1353</v>
      </c>
      <c r="M6845" s="9">
        <f>'Consolidtaed Data'!$L3198-'Consolidtaed Data'!$K3198</f>
        <v>204</v>
      </c>
      <c r="N6845" s="9" t="str">
        <f>VLOOKUP('Consolidtaed Data'!$C3198,[1]Locations!$A:$O,2,0)</f>
        <v>Long Beach</v>
      </c>
      <c r="O6845" s="9" t="str">
        <f>VLOOKUP('Consolidtaed Data'!$D3198,'[1]Sales People'!$A:$B,2,0)</f>
        <v>John Reyes</v>
      </c>
      <c r="P6845" s="9" t="str">
        <f>VLOOKUP('Consolidtaed Data'!$E3198,[1]Customers!$A:$B,2,0)</f>
        <v>Bobby Murray</v>
      </c>
      <c r="Q6845" s="11">
        <f>WEEKDAY('Consolidtaed Data'!$F3198)</f>
        <v>1</v>
      </c>
      <c r="R6845" s="9">
        <f>MONTH('Consolidtaed Data'!$F3198)</f>
        <v>8</v>
      </c>
      <c r="S6845" s="9" t="str">
        <f>TEXT(Table3[[#This Row],[Purchase Date]],"MMMM")</f>
        <v>June</v>
      </c>
      <c r="T6845" s="9">
        <f>YEAR('Consolidtaed Data'!$F3198)</f>
        <v>2020</v>
      </c>
    </row>
    <row r="6846" spans="1:20" x14ac:dyDescent="0.3">
      <c r="A6846" s="9" t="s">
        <v>7872</v>
      </c>
      <c r="B6846" s="9" t="s">
        <v>24</v>
      </c>
      <c r="C6846" s="9" t="s">
        <v>8</v>
      </c>
      <c r="D6846" s="9" t="s">
        <v>91</v>
      </c>
      <c r="E6846" s="9" t="s">
        <v>1146</v>
      </c>
      <c r="F6846" s="12">
        <v>44352</v>
      </c>
      <c r="G6846" s="12" t="str">
        <f>VLOOKUP(Table3[[#This Row],[Product ID]],[1]Products!$A:$G,2,0)</f>
        <v>Product 6</v>
      </c>
      <c r="H6846" s="22">
        <v>1</v>
      </c>
      <c r="I6846" s="9">
        <f>VLOOKUP('Consolidtaed Data'!$B3212,[1]Products!$A:$G,4,0)</f>
        <v>368</v>
      </c>
      <c r="J6846" s="9">
        <f>VLOOKUP('Consolidtaed Data'!$B3212,[1]Products!$A:$G,3,0)</f>
        <v>294</v>
      </c>
      <c r="K6846" s="9">
        <f>'Consolidtaed Data'!$J3212*'Consolidtaed Data'!$H3212</f>
        <v>1261</v>
      </c>
      <c r="L6846" s="9">
        <f>'Consolidtaed Data'!$I3212*'Consolidtaed Data'!$H3212</f>
        <v>1638</v>
      </c>
      <c r="M6846" s="9">
        <f>'Consolidtaed Data'!$L3212-'Consolidtaed Data'!$K3212</f>
        <v>290</v>
      </c>
      <c r="N6846" s="9" t="str">
        <f>VLOOKUP('Consolidtaed Data'!$C3212,[1]Locations!$A:$O,2,0)</f>
        <v>Fontana</v>
      </c>
      <c r="O6846" s="9" t="str">
        <f>VLOOKUP('Consolidtaed Data'!$D3212,'[1]Sales People'!$A:$B,2,0)</f>
        <v>Andrew Bowman</v>
      </c>
      <c r="P6846" s="9" t="str">
        <f>VLOOKUP('Consolidtaed Data'!$E3212,[1]Customers!$A:$B,2,0)</f>
        <v>Adam Hernandez</v>
      </c>
      <c r="Q6846" s="11">
        <f>WEEKDAY('Consolidtaed Data'!$F3212)</f>
        <v>2</v>
      </c>
      <c r="R6846" s="9">
        <f>MONTH('Consolidtaed Data'!$F3212)</f>
        <v>8</v>
      </c>
      <c r="S6846" s="9" t="str">
        <f>TEXT(Table3[[#This Row],[Purchase Date]],"MMMM")</f>
        <v>June</v>
      </c>
      <c r="T6846" s="9">
        <f>YEAR('Consolidtaed Data'!$F3212)</f>
        <v>2020</v>
      </c>
    </row>
    <row r="6847" spans="1:20" x14ac:dyDescent="0.3">
      <c r="A6847" s="9" t="s">
        <v>7873</v>
      </c>
      <c r="B6847" s="9" t="s">
        <v>531</v>
      </c>
      <c r="C6847" s="9" t="s">
        <v>357</v>
      </c>
      <c r="D6847" s="9" t="s">
        <v>131</v>
      </c>
      <c r="E6847" s="9" t="s">
        <v>851</v>
      </c>
      <c r="F6847" s="12">
        <v>44352</v>
      </c>
      <c r="G6847" s="12" t="str">
        <f>VLOOKUP(Table3[[#This Row],[Product ID]],[1]Products!$A:$G,2,0)</f>
        <v>Product 62</v>
      </c>
      <c r="H6847" s="22">
        <v>1</v>
      </c>
      <c r="I6847" s="9">
        <f>VLOOKUP('Consolidtaed Data'!$B3634,[1]Products!$A:$G,4,0)</f>
        <v>880</v>
      </c>
      <c r="J6847" s="9">
        <f>VLOOKUP('Consolidtaed Data'!$B3634,[1]Products!$A:$G,3,0)</f>
        <v>634</v>
      </c>
      <c r="K6847" s="9">
        <f>'Consolidtaed Data'!$J3634*'Consolidtaed Data'!$H3634</f>
        <v>1020</v>
      </c>
      <c r="L6847" s="9">
        <f>'Consolidtaed Data'!$I3634*'Consolidtaed Data'!$H3634</f>
        <v>1568</v>
      </c>
      <c r="M6847" s="9">
        <f>'Consolidtaed Data'!$L3634-'Consolidtaed Data'!$K3634</f>
        <v>123</v>
      </c>
      <c r="N6847" s="9" t="str">
        <f>VLOOKUP('Consolidtaed Data'!$C3634,[1]Locations!$A:$O,2,0)</f>
        <v>Roseville</v>
      </c>
      <c r="O6847" s="9" t="str">
        <f>VLOOKUP('Consolidtaed Data'!$D3634,'[1]Sales People'!$A:$B,2,0)</f>
        <v>Kenneth Fields</v>
      </c>
      <c r="P6847" s="9" t="str">
        <f>VLOOKUP('Consolidtaed Data'!$E3634,[1]Customers!$A:$B,2,0)</f>
        <v>Frank Webb</v>
      </c>
      <c r="Q6847" s="11">
        <f>WEEKDAY('Consolidtaed Data'!$F3634)</f>
        <v>4</v>
      </c>
      <c r="R6847" s="9">
        <f>MONTH('Consolidtaed Data'!$F3634)</f>
        <v>9</v>
      </c>
      <c r="S6847" s="9" t="str">
        <f>TEXT(Table3[[#This Row],[Purchase Date]],"MMMM")</f>
        <v>June</v>
      </c>
      <c r="T6847" s="9">
        <f>YEAR('Consolidtaed Data'!$F3634)</f>
        <v>2020</v>
      </c>
    </row>
    <row r="6848" spans="1:20" x14ac:dyDescent="0.3">
      <c r="A6848" s="9" t="s">
        <v>7874</v>
      </c>
      <c r="B6848" s="9" t="s">
        <v>415</v>
      </c>
      <c r="C6848" s="9" t="s">
        <v>25</v>
      </c>
      <c r="D6848" s="9" t="s">
        <v>326</v>
      </c>
      <c r="E6848" s="9" t="s">
        <v>942</v>
      </c>
      <c r="F6848" s="12">
        <v>44353</v>
      </c>
      <c r="G6848" s="12" t="str">
        <f>VLOOKUP(Table3[[#This Row],[Product ID]],[1]Products!$A:$G,2,0)</f>
        <v>Product 18</v>
      </c>
      <c r="H6848" s="22">
        <v>1</v>
      </c>
      <c r="I6848" s="9">
        <f>VLOOKUP('Consolidtaed Data'!$B360,[1]Products!$A:$G,4,0)</f>
        <v>2353</v>
      </c>
      <c r="J6848" s="9">
        <f>VLOOKUP('Consolidtaed Data'!$B360,[1]Products!$A:$G,3,0)</f>
        <v>1788</v>
      </c>
      <c r="K6848" s="9">
        <f>'Consolidtaed Data'!$J360*'Consolidtaed Data'!$H360</f>
        <v>1190</v>
      </c>
      <c r="L6848" s="9">
        <f>'Consolidtaed Data'!$I360*'Consolidtaed Data'!$H360</f>
        <v>1566</v>
      </c>
      <c r="M6848" s="9">
        <f>'Consolidtaed Data'!$L360-'Consolidtaed Data'!$K360</f>
        <v>286</v>
      </c>
      <c r="N6848" s="9" t="str">
        <f>VLOOKUP('Consolidtaed Data'!$C360,[1]Locations!$A:$O,2,0)</f>
        <v>Rialto</v>
      </c>
      <c r="O6848" s="9" t="str">
        <f>VLOOKUP('Consolidtaed Data'!$D360,'[1]Sales People'!$A:$B,2,0)</f>
        <v>Joshua Cook</v>
      </c>
      <c r="P6848" s="9" t="str">
        <f>VLOOKUP('Consolidtaed Data'!$E360,[1]Customers!$A:$B,2,0)</f>
        <v>Henry Boyd</v>
      </c>
      <c r="Q6848" s="11">
        <f>WEEKDAY('Consolidtaed Data'!$F360)</f>
        <v>7</v>
      </c>
      <c r="R6848" s="9">
        <f>MONTH('Consolidtaed Data'!$F360)</f>
        <v>1</v>
      </c>
      <c r="S6848" s="9" t="str">
        <f>TEXT(Table3[[#This Row],[Purchase Date]],"MMMM")</f>
        <v>June</v>
      </c>
      <c r="T6848" s="9">
        <f>YEAR('Consolidtaed Data'!$F360)</f>
        <v>2020</v>
      </c>
    </row>
    <row r="6849" spans="1:20" x14ac:dyDescent="0.3">
      <c r="A6849" s="9" t="s">
        <v>7875</v>
      </c>
      <c r="B6849" s="9" t="s">
        <v>610</v>
      </c>
      <c r="C6849" s="9" t="s">
        <v>275</v>
      </c>
      <c r="D6849" s="9" t="s">
        <v>64</v>
      </c>
      <c r="E6849" s="9" t="s">
        <v>775</v>
      </c>
      <c r="F6849" s="12">
        <v>44353</v>
      </c>
      <c r="G6849" s="12" t="str">
        <f>VLOOKUP(Table3[[#This Row],[Product ID]],[1]Products!$A:$G,2,0)</f>
        <v>Product 12</v>
      </c>
      <c r="H6849" s="22">
        <v>4</v>
      </c>
      <c r="I6849" s="9">
        <f>VLOOKUP('Consolidtaed Data'!$B532,[1]Products!$A:$G,4,0)</f>
        <v>818</v>
      </c>
      <c r="J6849" s="9">
        <f>VLOOKUP('Consolidtaed Data'!$B532,[1]Products!$A:$G,3,0)</f>
        <v>450</v>
      </c>
      <c r="K6849" s="9">
        <f>'Consolidtaed Data'!$J532*'Consolidtaed Data'!$H532</f>
        <v>387</v>
      </c>
      <c r="L6849" s="9">
        <f>'Consolidtaed Data'!$I532*'Consolidtaed Data'!$H532</f>
        <v>667</v>
      </c>
      <c r="M6849" s="9">
        <f>'Consolidtaed Data'!$L532-'Consolidtaed Data'!$K532</f>
        <v>816</v>
      </c>
      <c r="N6849" s="9" t="str">
        <f>VLOOKUP('Consolidtaed Data'!$C532,[1]Locations!$A:$O,2,0)</f>
        <v>Murrieta</v>
      </c>
      <c r="O6849" s="9" t="str">
        <f>VLOOKUP('Consolidtaed Data'!$D532,'[1]Sales People'!$A:$B,2,0)</f>
        <v>Brian Hansen</v>
      </c>
      <c r="P6849" s="9" t="str">
        <f>VLOOKUP('Consolidtaed Data'!$E532,[1]Customers!$A:$B,2,0)</f>
        <v>Phillip Harvey</v>
      </c>
      <c r="Q6849" s="11">
        <f>WEEKDAY('Consolidtaed Data'!$F532)</f>
        <v>6</v>
      </c>
      <c r="R6849" s="9">
        <f>MONTH('Consolidtaed Data'!$F532)</f>
        <v>2</v>
      </c>
      <c r="S6849" s="9" t="str">
        <f>TEXT(Table3[[#This Row],[Purchase Date]],"MMMM")</f>
        <v>June</v>
      </c>
      <c r="T6849" s="9">
        <f>YEAR('Consolidtaed Data'!$F532)</f>
        <v>2020</v>
      </c>
    </row>
    <row r="6850" spans="1:20" x14ac:dyDescent="0.3">
      <c r="A6850" s="9" t="s">
        <v>7876</v>
      </c>
      <c r="B6850" s="9" t="s">
        <v>322</v>
      </c>
      <c r="C6850" s="9" t="s">
        <v>439</v>
      </c>
      <c r="D6850" s="9" t="s">
        <v>56</v>
      </c>
      <c r="E6850" s="9" t="s">
        <v>1582</v>
      </c>
      <c r="F6850" s="12">
        <v>44353</v>
      </c>
      <c r="G6850" s="12" t="str">
        <f>VLOOKUP(Table3[[#This Row],[Product ID]],[1]Products!$A:$G,2,0)</f>
        <v>Product 43</v>
      </c>
      <c r="H6850" s="22">
        <v>4</v>
      </c>
      <c r="I6850" s="9">
        <f>VLOOKUP('Consolidtaed Data'!$B1066,[1]Products!$A:$G,4,0)</f>
        <v>1783</v>
      </c>
      <c r="J6850" s="9">
        <f>VLOOKUP('Consolidtaed Data'!$B1066,[1]Products!$A:$G,3,0)</f>
        <v>1516</v>
      </c>
      <c r="K6850" s="9">
        <f>'Consolidtaed Data'!$J1066*'Consolidtaed Data'!$H1066</f>
        <v>395</v>
      </c>
      <c r="L6850" s="9">
        <f>'Consolidtaed Data'!$I1066*'Consolidtaed Data'!$H1066</f>
        <v>556</v>
      </c>
      <c r="M6850" s="9">
        <f>'Consolidtaed Data'!$L1066-'Consolidtaed Data'!$K1066</f>
        <v>871</v>
      </c>
      <c r="N6850" s="9" t="str">
        <f>VLOOKUP('Consolidtaed Data'!$C1066,[1]Locations!$A:$O,2,0)</f>
        <v>Torrance</v>
      </c>
      <c r="O6850" s="9" t="str">
        <f>VLOOKUP('Consolidtaed Data'!$D1066,'[1]Sales People'!$A:$B,2,0)</f>
        <v>Eugene Holmes</v>
      </c>
      <c r="P6850" s="9" t="str">
        <f>VLOOKUP('Consolidtaed Data'!$E1066,[1]Customers!$A:$B,2,0)</f>
        <v>Benjamin Jacobs</v>
      </c>
      <c r="Q6850" s="11">
        <f>WEEKDAY('Consolidtaed Data'!$F1066)</f>
        <v>3</v>
      </c>
      <c r="R6850" s="9">
        <f>MONTH('Consolidtaed Data'!$F1066)</f>
        <v>3</v>
      </c>
      <c r="S6850" s="9" t="str">
        <f>TEXT(Table3[[#This Row],[Purchase Date]],"MMMM")</f>
        <v>June</v>
      </c>
      <c r="T6850" s="9">
        <f>YEAR('Consolidtaed Data'!$F1066)</f>
        <v>2020</v>
      </c>
    </row>
    <row r="6851" spans="1:20" x14ac:dyDescent="0.3">
      <c r="A6851" s="9" t="s">
        <v>7877</v>
      </c>
      <c r="B6851" s="9" t="s">
        <v>397</v>
      </c>
      <c r="C6851" s="9" t="s">
        <v>469</v>
      </c>
      <c r="D6851" s="9" t="s">
        <v>64</v>
      </c>
      <c r="E6851" s="9" t="s">
        <v>1965</v>
      </c>
      <c r="F6851" s="12">
        <v>44353</v>
      </c>
      <c r="G6851" s="12" t="str">
        <f>VLOOKUP(Table3[[#This Row],[Product ID]],[1]Products!$A:$G,2,0)</f>
        <v>Product 20</v>
      </c>
      <c r="H6851" s="22">
        <v>3</v>
      </c>
      <c r="I6851" s="9">
        <f>VLOOKUP('Consolidtaed Data'!$B1546,[1]Products!$A:$G,4,0)</f>
        <v>2005</v>
      </c>
      <c r="J6851" s="9">
        <f>VLOOKUP('Consolidtaed Data'!$B1546,[1]Products!$A:$G,3,0)</f>
        <v>1223</v>
      </c>
      <c r="K6851" s="9">
        <f>'Consolidtaed Data'!$J1546*'Consolidtaed Data'!$H1546</f>
        <v>3915</v>
      </c>
      <c r="L6851" s="9">
        <f>'Consolidtaed Data'!$I1546*'Consolidtaed Data'!$H1546</f>
        <v>5436</v>
      </c>
      <c r="M6851" s="9">
        <f>'Consolidtaed Data'!$L1546-'Consolidtaed Data'!$K1546</f>
        <v>1224</v>
      </c>
      <c r="N6851" s="9" t="str">
        <f>VLOOKUP('Consolidtaed Data'!$C1546,[1]Locations!$A:$O,2,0)</f>
        <v>Santa Clarita</v>
      </c>
      <c r="O6851" s="9" t="str">
        <f>VLOOKUP('Consolidtaed Data'!$D1546,'[1]Sales People'!$A:$B,2,0)</f>
        <v>Jimmy Young</v>
      </c>
      <c r="P6851" s="9" t="str">
        <f>VLOOKUP('Consolidtaed Data'!$E1546,[1]Customers!$A:$B,2,0)</f>
        <v>Louis Mccoy</v>
      </c>
      <c r="Q6851" s="11">
        <f>WEEKDAY('Consolidtaed Data'!$F1546)</f>
        <v>5</v>
      </c>
      <c r="R6851" s="9">
        <f>MONTH('Consolidtaed Data'!$F1546)</f>
        <v>4</v>
      </c>
      <c r="S6851" s="9" t="str">
        <f>TEXT(Table3[[#This Row],[Purchase Date]],"MMMM")</f>
        <v>June</v>
      </c>
      <c r="T6851" s="9">
        <f>YEAR('Consolidtaed Data'!$F1546)</f>
        <v>2020</v>
      </c>
    </row>
    <row r="6852" spans="1:20" x14ac:dyDescent="0.3">
      <c r="A6852" s="9" t="s">
        <v>7878</v>
      </c>
      <c r="B6852" s="9" t="s">
        <v>298</v>
      </c>
      <c r="C6852" s="9" t="s">
        <v>42</v>
      </c>
      <c r="D6852" s="9" t="s">
        <v>127</v>
      </c>
      <c r="E6852" s="9" t="s">
        <v>348</v>
      </c>
      <c r="F6852" s="12">
        <v>44353</v>
      </c>
      <c r="G6852" s="12" t="str">
        <f>VLOOKUP(Table3[[#This Row],[Product ID]],[1]Products!$A:$G,2,0)</f>
        <v>Product 53</v>
      </c>
      <c r="H6852" s="22">
        <v>2</v>
      </c>
      <c r="I6852" s="9">
        <f>VLOOKUP('Consolidtaed Data'!$B1652,[1]Products!$A:$G,4,0)</f>
        <v>2391</v>
      </c>
      <c r="J6852" s="9">
        <f>VLOOKUP('Consolidtaed Data'!$B1652,[1]Products!$A:$G,3,0)</f>
        <v>1291</v>
      </c>
      <c r="K6852" s="9">
        <f>'Consolidtaed Data'!$J1652*'Consolidtaed Data'!$H1652</f>
        <v>1350</v>
      </c>
      <c r="L6852" s="9">
        <f>'Consolidtaed Data'!$I1652*'Consolidtaed Data'!$H1652</f>
        <v>2454</v>
      </c>
      <c r="M6852" s="9">
        <f>'Consolidtaed Data'!$L1652-'Consolidtaed Data'!$K1652</f>
        <v>3196</v>
      </c>
      <c r="N6852" s="9" t="str">
        <f>VLOOKUP('Consolidtaed Data'!$C1652,[1]Locations!$A:$O,2,0)</f>
        <v>Daly City</v>
      </c>
      <c r="O6852" s="9" t="str">
        <f>VLOOKUP('Consolidtaed Data'!$D1652,'[1]Sales People'!$A:$B,2,0)</f>
        <v>Ryan Welch</v>
      </c>
      <c r="P6852" s="9" t="str">
        <f>VLOOKUP('Consolidtaed Data'!$E1652,[1]Customers!$A:$B,2,0)</f>
        <v>Daniel Fernandez</v>
      </c>
      <c r="Q6852" s="11">
        <f>WEEKDAY('Consolidtaed Data'!$F1652)</f>
        <v>6</v>
      </c>
      <c r="R6852" s="9">
        <f>MONTH('Consolidtaed Data'!$F1652)</f>
        <v>5</v>
      </c>
      <c r="S6852" s="9" t="str">
        <f>TEXT(Table3[[#This Row],[Purchase Date]],"MMMM")</f>
        <v>June</v>
      </c>
      <c r="T6852" s="9">
        <f>YEAR('Consolidtaed Data'!$F1652)</f>
        <v>2020</v>
      </c>
    </row>
    <row r="6853" spans="1:20" x14ac:dyDescent="0.3">
      <c r="A6853" s="9" t="s">
        <v>7879</v>
      </c>
      <c r="B6853" s="9" t="s">
        <v>191</v>
      </c>
      <c r="C6853" s="9" t="s">
        <v>564</v>
      </c>
      <c r="D6853" s="9" t="s">
        <v>329</v>
      </c>
      <c r="E6853" s="9" t="s">
        <v>1051</v>
      </c>
      <c r="F6853" s="12">
        <v>44353</v>
      </c>
      <c r="G6853" s="12" t="str">
        <f>VLOOKUP(Table3[[#This Row],[Product ID]],[1]Products!$A:$G,2,0)</f>
        <v>Product 36</v>
      </c>
      <c r="H6853" s="22">
        <v>1</v>
      </c>
      <c r="I6853" s="9">
        <f>VLOOKUP('Consolidtaed Data'!$B2167,[1]Products!$A:$G,4,0)</f>
        <v>684</v>
      </c>
      <c r="J6853" s="9">
        <f>VLOOKUP('Consolidtaed Data'!$B2167,[1]Products!$A:$G,3,0)</f>
        <v>561</v>
      </c>
      <c r="K6853" s="9">
        <f>'Consolidtaed Data'!$J2167*'Consolidtaed Data'!$H2167</f>
        <v>1046</v>
      </c>
      <c r="L6853" s="9">
        <f>'Consolidtaed Data'!$I2167*'Consolidtaed Data'!$H2167</f>
        <v>1635</v>
      </c>
      <c r="M6853" s="9">
        <f>'Consolidtaed Data'!$L2167-'Consolidtaed Data'!$K2167</f>
        <v>480</v>
      </c>
      <c r="N6853" s="9" t="str">
        <f>VLOOKUP('Consolidtaed Data'!$C2167,[1]Locations!$A:$O,2,0)</f>
        <v>Sacramento</v>
      </c>
      <c r="O6853" s="9" t="str">
        <f>VLOOKUP('Consolidtaed Data'!$D2167,'[1]Sales People'!$A:$B,2,0)</f>
        <v>Martin Carr</v>
      </c>
      <c r="P6853" s="9" t="str">
        <f>VLOOKUP('Consolidtaed Data'!$E2167,[1]Customers!$A:$B,2,0)</f>
        <v>Paul Henderson</v>
      </c>
      <c r="Q6853" s="11">
        <f>WEEKDAY('Consolidtaed Data'!$F2167)</f>
        <v>7</v>
      </c>
      <c r="R6853" s="9">
        <f>MONTH('Consolidtaed Data'!$F2167)</f>
        <v>6</v>
      </c>
      <c r="S6853" s="9" t="str">
        <f>TEXT(Table3[[#This Row],[Purchase Date]],"MMMM")</f>
        <v>June</v>
      </c>
      <c r="T6853" s="9">
        <f>YEAR('Consolidtaed Data'!$F2167)</f>
        <v>2020</v>
      </c>
    </row>
    <row r="6854" spans="1:20" x14ac:dyDescent="0.3">
      <c r="A6854" s="9" t="s">
        <v>7880</v>
      </c>
      <c r="B6854" s="9" t="s">
        <v>349</v>
      </c>
      <c r="C6854" s="9" t="s">
        <v>635</v>
      </c>
      <c r="D6854" s="9" t="s">
        <v>272</v>
      </c>
      <c r="E6854" s="9" t="s">
        <v>656</v>
      </c>
      <c r="F6854" s="12">
        <v>44353</v>
      </c>
      <c r="G6854" s="12" t="str">
        <f>VLOOKUP(Table3[[#This Row],[Product ID]],[1]Products!$A:$G,2,0)</f>
        <v>Product 60</v>
      </c>
      <c r="H6854" s="22">
        <v>1</v>
      </c>
      <c r="I6854" s="9">
        <f>VLOOKUP('Consolidtaed Data'!$B2345,[1]Products!$A:$G,4,0)</f>
        <v>818</v>
      </c>
      <c r="J6854" s="9">
        <f>VLOOKUP('Consolidtaed Data'!$B2345,[1]Products!$A:$G,3,0)</f>
        <v>450</v>
      </c>
      <c r="K6854" s="9">
        <f>'Consolidtaed Data'!$J2345*'Consolidtaed Data'!$H2345</f>
        <v>582</v>
      </c>
      <c r="L6854" s="9">
        <f>'Consolidtaed Data'!$I2345*'Consolidtaed Data'!$H2345</f>
        <v>756</v>
      </c>
      <c r="M6854" s="9">
        <f>'Consolidtaed Data'!$L2345-'Consolidtaed Data'!$K2345</f>
        <v>362</v>
      </c>
      <c r="N6854" s="9" t="str">
        <f>VLOOKUP('Consolidtaed Data'!$C2345,[1]Locations!$A:$O,2,0)</f>
        <v>San Bernardino</v>
      </c>
      <c r="O6854" s="9" t="str">
        <f>VLOOKUP('Consolidtaed Data'!$D2345,'[1]Sales People'!$A:$B,2,0)</f>
        <v>Eugene Holmes</v>
      </c>
      <c r="P6854" s="9" t="str">
        <f>VLOOKUP('Consolidtaed Data'!$E2345,[1]Customers!$A:$B,2,0)</f>
        <v>Jesse Hernandez</v>
      </c>
      <c r="Q6854" s="11">
        <f>WEEKDAY('Consolidtaed Data'!$F2345)</f>
        <v>7</v>
      </c>
      <c r="R6854" s="9">
        <f>MONTH('Consolidtaed Data'!$F2345)</f>
        <v>6</v>
      </c>
      <c r="S6854" s="9" t="str">
        <f>TEXT(Table3[[#This Row],[Purchase Date]],"MMMM")</f>
        <v>June</v>
      </c>
      <c r="T6854" s="9">
        <f>YEAR('Consolidtaed Data'!$F2345)</f>
        <v>2020</v>
      </c>
    </row>
    <row r="6855" spans="1:20" x14ac:dyDescent="0.3">
      <c r="A6855" s="9" t="s">
        <v>7881</v>
      </c>
      <c r="B6855" s="9" t="s">
        <v>393</v>
      </c>
      <c r="C6855" s="9" t="s">
        <v>522</v>
      </c>
      <c r="D6855" s="9" t="s">
        <v>95</v>
      </c>
      <c r="E6855" s="9" t="s">
        <v>963</v>
      </c>
      <c r="F6855" s="12">
        <v>44353</v>
      </c>
      <c r="G6855" s="12" t="str">
        <f>VLOOKUP(Table3[[#This Row],[Product ID]],[1]Products!$A:$G,2,0)</f>
        <v>Product 84</v>
      </c>
      <c r="H6855" s="22">
        <v>1</v>
      </c>
      <c r="I6855" s="9">
        <f>VLOOKUP('Consolidtaed Data'!$B2755,[1]Products!$A:$G,4,0)</f>
        <v>800</v>
      </c>
      <c r="J6855" s="9">
        <f>VLOOKUP('Consolidtaed Data'!$B2755,[1]Products!$A:$G,3,0)</f>
        <v>536</v>
      </c>
      <c r="K6855" s="9">
        <f>'Consolidtaed Data'!$J2755*'Consolidtaed Data'!$H2755</f>
        <v>180</v>
      </c>
      <c r="L6855" s="9">
        <f>'Consolidtaed Data'!$I2755*'Consolidtaed Data'!$H2755</f>
        <v>224</v>
      </c>
      <c r="M6855" s="9">
        <f>'Consolidtaed Data'!$L2755-'Consolidtaed Data'!$K2755</f>
        <v>2070</v>
      </c>
      <c r="N6855" s="9" t="str">
        <f>VLOOKUP('Consolidtaed Data'!$C2755,[1]Locations!$A:$O,2,0)</f>
        <v>Pomona</v>
      </c>
      <c r="O6855" s="9" t="str">
        <f>VLOOKUP('Consolidtaed Data'!$D2755,'[1]Sales People'!$A:$B,2,0)</f>
        <v>Brian Hansen</v>
      </c>
      <c r="P6855" s="9" t="str">
        <f>VLOOKUP('Consolidtaed Data'!$E2755,[1]Customers!$A:$B,2,0)</f>
        <v>Louis Ellis</v>
      </c>
      <c r="Q6855" s="11">
        <f>WEEKDAY('Consolidtaed Data'!$F2755)</f>
        <v>2</v>
      </c>
      <c r="R6855" s="9">
        <f>MONTH('Consolidtaed Data'!$F2755)</f>
        <v>7</v>
      </c>
      <c r="S6855" s="9" t="str">
        <f>TEXT(Table3[[#This Row],[Purchase Date]],"MMMM")</f>
        <v>June</v>
      </c>
      <c r="T6855" s="9">
        <f>YEAR('Consolidtaed Data'!$F2755)</f>
        <v>2020</v>
      </c>
    </row>
    <row r="6856" spans="1:20" x14ac:dyDescent="0.3">
      <c r="A6856" s="9" t="s">
        <v>7882</v>
      </c>
      <c r="B6856" s="9" t="s">
        <v>330</v>
      </c>
      <c r="C6856" s="9" t="s">
        <v>173</v>
      </c>
      <c r="D6856" s="9" t="s">
        <v>95</v>
      </c>
      <c r="E6856" s="9" t="s">
        <v>1018</v>
      </c>
      <c r="F6856" s="12">
        <v>44353</v>
      </c>
      <c r="G6856" s="12" t="str">
        <f>VLOOKUP(Table3[[#This Row],[Product ID]],[1]Products!$A:$G,2,0)</f>
        <v>Product 91</v>
      </c>
      <c r="H6856" s="22">
        <v>4</v>
      </c>
      <c r="I6856" s="9">
        <f>VLOOKUP('Consolidtaed Data'!$B2804,[1]Products!$A:$G,4,0)</f>
        <v>1889</v>
      </c>
      <c r="J6856" s="9">
        <f>VLOOKUP('Consolidtaed Data'!$B2804,[1]Products!$A:$G,3,0)</f>
        <v>945</v>
      </c>
      <c r="K6856" s="9">
        <f>'Consolidtaed Data'!$J2804*'Consolidtaed Data'!$H2804</f>
        <v>1742</v>
      </c>
      <c r="L6856" s="9">
        <f>'Consolidtaed Data'!$I2804*'Consolidtaed Data'!$H2804</f>
        <v>3416</v>
      </c>
      <c r="M6856" s="9">
        <f>'Consolidtaed Data'!$L2804-'Consolidtaed Data'!$K2804</f>
        <v>261</v>
      </c>
      <c r="N6856" s="9" t="str">
        <f>VLOOKUP('Consolidtaed Data'!$C2804,[1]Locations!$A:$O,2,0)</f>
        <v>San Bernardino</v>
      </c>
      <c r="O6856" s="9" t="str">
        <f>VLOOKUP('Consolidtaed Data'!$D2804,'[1]Sales People'!$A:$B,2,0)</f>
        <v>Brian Hansen</v>
      </c>
      <c r="P6856" s="9" t="str">
        <f>VLOOKUP('Consolidtaed Data'!$E2804,[1]Customers!$A:$B,2,0)</f>
        <v>Philip Bailey</v>
      </c>
      <c r="Q6856" s="11">
        <f>WEEKDAY('Consolidtaed Data'!$F2804)</f>
        <v>6</v>
      </c>
      <c r="R6856" s="9">
        <f>MONTH('Consolidtaed Data'!$F2804)</f>
        <v>7</v>
      </c>
      <c r="S6856" s="9" t="str">
        <f>TEXT(Table3[[#This Row],[Purchase Date]],"MMMM")</f>
        <v>June</v>
      </c>
      <c r="T6856" s="9">
        <f>YEAR('Consolidtaed Data'!$F2804)</f>
        <v>2020</v>
      </c>
    </row>
    <row r="6857" spans="1:20" x14ac:dyDescent="0.3">
      <c r="A6857" s="9" t="s">
        <v>7883</v>
      </c>
      <c r="B6857" s="9" t="s">
        <v>177</v>
      </c>
      <c r="C6857" s="9" t="s">
        <v>347</v>
      </c>
      <c r="D6857" s="9" t="s">
        <v>193</v>
      </c>
      <c r="E6857" s="9" t="s">
        <v>1051</v>
      </c>
      <c r="F6857" s="12">
        <v>44353</v>
      </c>
      <c r="G6857" s="12" t="str">
        <f>VLOOKUP(Table3[[#This Row],[Product ID]],[1]Products!$A:$G,2,0)</f>
        <v>Product 5</v>
      </c>
      <c r="H6857" s="22">
        <v>2</v>
      </c>
      <c r="I6857" s="9">
        <f>VLOOKUP('Consolidtaed Data'!$B2874,[1]Products!$A:$G,4,0)</f>
        <v>1052</v>
      </c>
      <c r="J6857" s="9">
        <f>VLOOKUP('Consolidtaed Data'!$B2874,[1]Products!$A:$G,3,0)</f>
        <v>589</v>
      </c>
      <c r="K6857" s="9">
        <f>'Consolidtaed Data'!$J2874*'Consolidtaed Data'!$H2874</f>
        <v>1090</v>
      </c>
      <c r="L6857" s="9">
        <f>'Consolidtaed Data'!$I2874*'Consolidtaed Data'!$H2874</f>
        <v>1380</v>
      </c>
      <c r="M6857" s="9">
        <f>'Consolidtaed Data'!$L2874-'Consolidtaed Data'!$K2874</f>
        <v>1308</v>
      </c>
      <c r="N6857" s="9" t="str">
        <f>VLOOKUP('Consolidtaed Data'!$C2874,[1]Locations!$A:$O,2,0)</f>
        <v>West Covina</v>
      </c>
      <c r="O6857" s="9" t="str">
        <f>VLOOKUP('Consolidtaed Data'!$D2874,'[1]Sales People'!$A:$B,2,0)</f>
        <v>Bobby Russell</v>
      </c>
      <c r="P6857" s="9" t="str">
        <f>VLOOKUP('Consolidtaed Data'!$E2874,[1]Customers!$A:$B,2,0)</f>
        <v>Fred Peterson</v>
      </c>
      <c r="Q6857" s="11">
        <f>WEEKDAY('Consolidtaed Data'!$F2874)</f>
        <v>4</v>
      </c>
      <c r="R6857" s="9">
        <f>MONTH('Consolidtaed Data'!$F2874)</f>
        <v>7</v>
      </c>
      <c r="S6857" s="9" t="str">
        <f>TEXT(Table3[[#This Row],[Purchase Date]],"MMMM")</f>
        <v>June</v>
      </c>
      <c r="T6857" s="9">
        <f>YEAR('Consolidtaed Data'!$F2874)</f>
        <v>2020</v>
      </c>
    </row>
    <row r="6858" spans="1:20" x14ac:dyDescent="0.3">
      <c r="A6858" s="9" t="s">
        <v>7884</v>
      </c>
      <c r="B6858" s="9" t="s">
        <v>76</v>
      </c>
      <c r="C6858" s="9" t="s">
        <v>108</v>
      </c>
      <c r="D6858" s="9" t="s">
        <v>374</v>
      </c>
      <c r="E6858" s="9" t="s">
        <v>972</v>
      </c>
      <c r="F6858" s="12">
        <v>44353</v>
      </c>
      <c r="G6858" s="12" t="str">
        <f>VLOOKUP(Table3[[#This Row],[Product ID]],[1]Products!$A:$G,2,0)</f>
        <v>Product 19</v>
      </c>
      <c r="H6858" s="22">
        <v>2</v>
      </c>
      <c r="I6858" s="9">
        <f>VLOOKUP('Consolidtaed Data'!$B3259,[1]Products!$A:$G,4,0)</f>
        <v>1798</v>
      </c>
      <c r="J6858" s="9">
        <f>VLOOKUP('Consolidtaed Data'!$B3259,[1]Products!$A:$G,3,0)</f>
        <v>971</v>
      </c>
      <c r="K6858" s="9">
        <f>'Consolidtaed Data'!$J3259*'Consolidtaed Data'!$H3259</f>
        <v>584</v>
      </c>
      <c r="L6858" s="9">
        <f>'Consolidtaed Data'!$I3259*'Consolidtaed Data'!$H3259</f>
        <v>712</v>
      </c>
      <c r="M6858" s="9">
        <f>'Consolidtaed Data'!$L3259-'Consolidtaed Data'!$K3259</f>
        <v>1744</v>
      </c>
      <c r="N6858" s="9" t="str">
        <f>VLOOKUP('Consolidtaed Data'!$C3259,[1]Locations!$A:$O,2,0)</f>
        <v>Costa Mesa</v>
      </c>
      <c r="O6858" s="9" t="str">
        <f>VLOOKUP('Consolidtaed Data'!$D3259,'[1]Sales People'!$A:$B,2,0)</f>
        <v>Ernest Wagner</v>
      </c>
      <c r="P6858" s="9" t="str">
        <f>VLOOKUP('Consolidtaed Data'!$E3259,[1]Customers!$A:$B,2,0)</f>
        <v>John Robertson</v>
      </c>
      <c r="Q6858" s="11">
        <f>WEEKDAY('Consolidtaed Data'!$F3259)</f>
        <v>6</v>
      </c>
      <c r="R6858" s="9">
        <f>MONTH('Consolidtaed Data'!$F3259)</f>
        <v>8</v>
      </c>
      <c r="S6858" s="9" t="str">
        <f>TEXT(Table3[[#This Row],[Purchase Date]],"MMMM")</f>
        <v>June</v>
      </c>
      <c r="T6858" s="9">
        <f>YEAR('Consolidtaed Data'!$F3259)</f>
        <v>2020</v>
      </c>
    </row>
    <row r="6859" spans="1:20" x14ac:dyDescent="0.3">
      <c r="A6859" s="9" t="s">
        <v>7885</v>
      </c>
      <c r="B6859" s="9" t="s">
        <v>397</v>
      </c>
      <c r="C6859" s="9" t="s">
        <v>263</v>
      </c>
      <c r="D6859" s="9" t="s">
        <v>229</v>
      </c>
      <c r="E6859" s="9" t="s">
        <v>814</v>
      </c>
      <c r="F6859" s="12">
        <v>44354</v>
      </c>
      <c r="G6859" s="12" t="str">
        <f>VLOOKUP(Table3[[#This Row],[Product ID]],[1]Products!$A:$G,2,0)</f>
        <v>Product 20</v>
      </c>
      <c r="H6859" s="22">
        <v>1</v>
      </c>
      <c r="I6859" s="9">
        <f>VLOOKUP('Consolidtaed Data'!$B749,[1]Products!$A:$G,4,0)</f>
        <v>1278</v>
      </c>
      <c r="J6859" s="9">
        <f>VLOOKUP('Consolidtaed Data'!$B749,[1]Products!$A:$G,3,0)</f>
        <v>665</v>
      </c>
      <c r="K6859" s="9">
        <f>'Consolidtaed Data'!$J749*'Consolidtaed Data'!$H749</f>
        <v>1516</v>
      </c>
      <c r="L6859" s="9">
        <f>'Consolidtaed Data'!$I749*'Consolidtaed Data'!$H749</f>
        <v>1783</v>
      </c>
      <c r="M6859" s="9">
        <f>'Consolidtaed Data'!$L749-'Consolidtaed Data'!$K749</f>
        <v>222</v>
      </c>
      <c r="N6859" s="9" t="str">
        <f>VLOOKUP('Consolidtaed Data'!$C749,[1]Locations!$A:$O,2,0)</f>
        <v>Santa Clarita</v>
      </c>
      <c r="O6859" s="9" t="str">
        <f>VLOOKUP('Consolidtaed Data'!$D749,'[1]Sales People'!$A:$B,2,0)</f>
        <v>Roger Ramos</v>
      </c>
      <c r="P6859" s="9" t="str">
        <f>VLOOKUP('Consolidtaed Data'!$E749,[1]Customers!$A:$B,2,0)</f>
        <v>Brandon Dixon</v>
      </c>
      <c r="Q6859" s="11">
        <f>WEEKDAY('Consolidtaed Data'!$F749)</f>
        <v>6</v>
      </c>
      <c r="R6859" s="9">
        <f>MONTH('Consolidtaed Data'!$F749)</f>
        <v>2</v>
      </c>
      <c r="S6859" s="9" t="str">
        <f>TEXT(Table3[[#This Row],[Purchase Date]],"MMMM")</f>
        <v>June</v>
      </c>
      <c r="T6859" s="9">
        <f>YEAR('Consolidtaed Data'!$F749)</f>
        <v>2020</v>
      </c>
    </row>
    <row r="6860" spans="1:20" x14ac:dyDescent="0.3">
      <c r="A6860" s="9" t="s">
        <v>7886</v>
      </c>
      <c r="B6860" s="9" t="s">
        <v>219</v>
      </c>
      <c r="C6860" s="9" t="s">
        <v>45</v>
      </c>
      <c r="D6860" s="9" t="s">
        <v>374</v>
      </c>
      <c r="E6860" s="9" t="s">
        <v>1444</v>
      </c>
      <c r="F6860" s="12">
        <v>44354</v>
      </c>
      <c r="G6860" s="12" t="str">
        <f>VLOOKUP(Table3[[#This Row],[Product ID]],[1]Products!$A:$G,2,0)</f>
        <v>Product 35</v>
      </c>
      <c r="H6860" s="22">
        <v>1</v>
      </c>
      <c r="I6860" s="9">
        <f>VLOOKUP('Consolidtaed Data'!$B765,[1]Products!$A:$G,4,0)</f>
        <v>1587</v>
      </c>
      <c r="J6860" s="9">
        <f>VLOOKUP('Consolidtaed Data'!$B765,[1]Products!$A:$G,3,0)</f>
        <v>1301</v>
      </c>
      <c r="K6860" s="9">
        <f>'Consolidtaed Data'!$J765*'Consolidtaed Data'!$H765</f>
        <v>3882</v>
      </c>
      <c r="L6860" s="9">
        <f>'Consolidtaed Data'!$I765*'Consolidtaed Data'!$H765</f>
        <v>5544</v>
      </c>
      <c r="M6860" s="9">
        <f>'Consolidtaed Data'!$L765-'Consolidtaed Data'!$K765</f>
        <v>656</v>
      </c>
      <c r="N6860" s="9" t="str">
        <f>VLOOKUP('Consolidtaed Data'!$C765,[1]Locations!$A:$O,2,0)</f>
        <v>East Los Angeles</v>
      </c>
      <c r="O6860" s="9" t="str">
        <f>VLOOKUP('Consolidtaed Data'!$D765,'[1]Sales People'!$A:$B,2,0)</f>
        <v>Ernest Wheeler</v>
      </c>
      <c r="P6860" s="9" t="str">
        <f>VLOOKUP('Consolidtaed Data'!$E765,[1]Customers!$A:$B,2,0)</f>
        <v>Eugene Hunter</v>
      </c>
      <c r="Q6860" s="11">
        <f>WEEKDAY('Consolidtaed Data'!$F765)</f>
        <v>7</v>
      </c>
      <c r="R6860" s="9">
        <f>MONTH('Consolidtaed Data'!$F765)</f>
        <v>2</v>
      </c>
      <c r="S6860" s="9" t="str">
        <f>TEXT(Table3[[#This Row],[Purchase Date]],"MMMM")</f>
        <v>June</v>
      </c>
      <c r="T6860" s="9">
        <f>YEAR('Consolidtaed Data'!$F765)</f>
        <v>2020</v>
      </c>
    </row>
    <row r="6861" spans="1:20" x14ac:dyDescent="0.3">
      <c r="A6861" s="9" t="s">
        <v>7887</v>
      </c>
      <c r="B6861" s="9" t="s">
        <v>136</v>
      </c>
      <c r="C6861" s="9" t="s">
        <v>205</v>
      </c>
      <c r="D6861" s="9" t="s">
        <v>161</v>
      </c>
      <c r="E6861" s="9" t="s">
        <v>1701</v>
      </c>
      <c r="F6861" s="12">
        <v>44354</v>
      </c>
      <c r="G6861" s="12" t="str">
        <f>VLOOKUP(Table3[[#This Row],[Product ID]],[1]Products!$A:$G,2,0)</f>
        <v>Product 2</v>
      </c>
      <c r="H6861" s="22">
        <v>1</v>
      </c>
      <c r="I6861" s="9">
        <f>VLOOKUP('Consolidtaed Data'!$B850,[1]Products!$A:$G,4,0)</f>
        <v>1809</v>
      </c>
      <c r="J6861" s="9">
        <f>VLOOKUP('Consolidtaed Data'!$B850,[1]Products!$A:$G,3,0)</f>
        <v>1067</v>
      </c>
      <c r="K6861" s="9">
        <f>'Consolidtaed Data'!$J850*'Consolidtaed Data'!$H850</f>
        <v>1167</v>
      </c>
      <c r="L6861" s="9">
        <f>'Consolidtaed Data'!$I850*'Consolidtaed Data'!$H850</f>
        <v>1911</v>
      </c>
      <c r="M6861" s="9">
        <f>'Consolidtaed Data'!$L850-'Consolidtaed Data'!$K850</f>
        <v>123</v>
      </c>
      <c r="N6861" s="9" t="str">
        <f>VLOOKUP('Consolidtaed Data'!$C850,[1]Locations!$A:$O,2,0)</f>
        <v>Downey</v>
      </c>
      <c r="O6861" s="9" t="str">
        <f>VLOOKUP('Consolidtaed Data'!$D850,'[1]Sales People'!$A:$B,2,0)</f>
        <v>Sean Miller</v>
      </c>
      <c r="P6861" s="9" t="str">
        <f>VLOOKUP('Consolidtaed Data'!$E850,[1]Customers!$A:$B,2,0)</f>
        <v>David Mendoza</v>
      </c>
      <c r="Q6861" s="11">
        <f>WEEKDAY('Consolidtaed Data'!$F850)</f>
        <v>1</v>
      </c>
      <c r="R6861" s="9">
        <f>MONTH('Consolidtaed Data'!$F850)</f>
        <v>3</v>
      </c>
      <c r="S6861" s="9" t="str">
        <f>TEXT(Table3[[#This Row],[Purchase Date]],"MMMM")</f>
        <v>June</v>
      </c>
      <c r="T6861" s="9">
        <f>YEAR('Consolidtaed Data'!$F850)</f>
        <v>2020</v>
      </c>
    </row>
    <row r="6862" spans="1:20" x14ac:dyDescent="0.3">
      <c r="A6862" s="9" t="s">
        <v>7888</v>
      </c>
      <c r="B6862" s="9" t="s">
        <v>119</v>
      </c>
      <c r="C6862" s="9" t="s">
        <v>192</v>
      </c>
      <c r="D6862" s="9" t="s">
        <v>9</v>
      </c>
      <c r="E6862" s="9" t="s">
        <v>2219</v>
      </c>
      <c r="F6862" s="12">
        <v>44354</v>
      </c>
      <c r="G6862" s="12" t="str">
        <f>VLOOKUP(Table3[[#This Row],[Product ID]],[1]Products!$A:$G,2,0)</f>
        <v>Product 67</v>
      </c>
      <c r="H6862" s="22">
        <v>1</v>
      </c>
      <c r="I6862" s="9">
        <f>VLOOKUP('Consolidtaed Data'!$B1276,[1]Products!$A:$G,4,0)</f>
        <v>1582</v>
      </c>
      <c r="J6862" s="9">
        <f>VLOOKUP('Consolidtaed Data'!$B1276,[1]Products!$A:$G,3,0)</f>
        <v>1234</v>
      </c>
      <c r="K6862" s="9">
        <f>'Consolidtaed Data'!$J1276*'Consolidtaed Data'!$H1276</f>
        <v>252</v>
      </c>
      <c r="L6862" s="9">
        <f>'Consolidtaed Data'!$I1276*'Consolidtaed Data'!$H1276</f>
        <v>369</v>
      </c>
      <c r="M6862" s="9">
        <f>'Consolidtaed Data'!$L1276-'Consolidtaed Data'!$K1276</f>
        <v>383</v>
      </c>
      <c r="N6862" s="9" t="str">
        <f>VLOOKUP('Consolidtaed Data'!$C1276,[1]Locations!$A:$O,2,0)</f>
        <v>Huntington Beach</v>
      </c>
      <c r="O6862" s="9" t="str">
        <f>VLOOKUP('Consolidtaed Data'!$D1276,'[1]Sales People'!$A:$B,2,0)</f>
        <v>Clarence Fox</v>
      </c>
      <c r="P6862" s="9" t="str">
        <f>VLOOKUP('Consolidtaed Data'!$E1276,[1]Customers!$A:$B,2,0)</f>
        <v>Jimmy Wood</v>
      </c>
      <c r="Q6862" s="11">
        <f>WEEKDAY('Consolidtaed Data'!$F1276)</f>
        <v>6</v>
      </c>
      <c r="R6862" s="9">
        <f>MONTH('Consolidtaed Data'!$F1276)</f>
        <v>4</v>
      </c>
      <c r="S6862" s="9" t="str">
        <f>TEXT(Table3[[#This Row],[Purchase Date]],"MMMM")</f>
        <v>June</v>
      </c>
      <c r="T6862" s="9">
        <f>YEAR('Consolidtaed Data'!$F1276)</f>
        <v>2020</v>
      </c>
    </row>
    <row r="6863" spans="1:20" x14ac:dyDescent="0.3">
      <c r="A6863" s="9" t="s">
        <v>7889</v>
      </c>
      <c r="B6863" s="9" t="s">
        <v>29</v>
      </c>
      <c r="C6863" s="9" t="s">
        <v>45</v>
      </c>
      <c r="D6863" s="9" t="s">
        <v>43</v>
      </c>
      <c r="E6863" s="9" t="s">
        <v>550</v>
      </c>
      <c r="F6863" s="12">
        <v>44354</v>
      </c>
      <c r="G6863" s="12" t="str">
        <f>VLOOKUP(Table3[[#This Row],[Product ID]],[1]Products!$A:$G,2,0)</f>
        <v>Product 37</v>
      </c>
      <c r="H6863" s="22">
        <v>1</v>
      </c>
      <c r="I6863" s="9">
        <f>VLOOKUP('Consolidtaed Data'!$B1584,[1]Products!$A:$G,4,0)</f>
        <v>2182</v>
      </c>
      <c r="J6863" s="9">
        <f>VLOOKUP('Consolidtaed Data'!$B1584,[1]Products!$A:$G,3,0)</f>
        <v>1200</v>
      </c>
      <c r="K6863" s="9">
        <f>'Consolidtaed Data'!$J1584*'Consolidtaed Data'!$H1584</f>
        <v>684</v>
      </c>
      <c r="L6863" s="9">
        <f>'Consolidtaed Data'!$I1584*'Consolidtaed Data'!$H1584</f>
        <v>868</v>
      </c>
      <c r="M6863" s="9">
        <f>'Consolidtaed Data'!$L1584-'Consolidtaed Data'!$K1584</f>
        <v>658</v>
      </c>
      <c r="N6863" s="9" t="str">
        <f>VLOOKUP('Consolidtaed Data'!$C1584,[1]Locations!$A:$O,2,0)</f>
        <v>Rialto</v>
      </c>
      <c r="O6863" s="9" t="str">
        <f>VLOOKUP('Consolidtaed Data'!$D1584,'[1]Sales People'!$A:$B,2,0)</f>
        <v>Martin Perry</v>
      </c>
      <c r="P6863" s="9" t="str">
        <f>VLOOKUP('Consolidtaed Data'!$E1584,[1]Customers!$A:$B,2,0)</f>
        <v>Willie Daniels</v>
      </c>
      <c r="Q6863" s="11">
        <f>WEEKDAY('Consolidtaed Data'!$F1584)</f>
        <v>1</v>
      </c>
      <c r="R6863" s="9">
        <f>MONTH('Consolidtaed Data'!$F1584)</f>
        <v>4</v>
      </c>
      <c r="S6863" s="9" t="str">
        <f>TEXT(Table3[[#This Row],[Purchase Date]],"MMMM")</f>
        <v>June</v>
      </c>
      <c r="T6863" s="9">
        <f>YEAR('Consolidtaed Data'!$F1584)</f>
        <v>2020</v>
      </c>
    </row>
    <row r="6864" spans="1:20" x14ac:dyDescent="0.3">
      <c r="A6864" s="9" t="s">
        <v>7890</v>
      </c>
      <c r="B6864" s="9" t="s">
        <v>415</v>
      </c>
      <c r="C6864" s="9" t="s">
        <v>522</v>
      </c>
      <c r="D6864" s="9" t="s">
        <v>51</v>
      </c>
      <c r="E6864" s="9" t="s">
        <v>47</v>
      </c>
      <c r="F6864" s="12">
        <v>44354</v>
      </c>
      <c r="G6864" s="12" t="str">
        <f>VLOOKUP(Table3[[#This Row],[Product ID]],[1]Products!$A:$G,2,0)</f>
        <v>Product 18</v>
      </c>
      <c r="H6864" s="22">
        <v>1</v>
      </c>
      <c r="I6864" s="9">
        <f>VLOOKUP('Consolidtaed Data'!$B1610,[1]Products!$A:$G,4,0)</f>
        <v>1887</v>
      </c>
      <c r="J6864" s="9">
        <f>VLOOKUP('Consolidtaed Data'!$B1610,[1]Products!$A:$G,3,0)</f>
        <v>1378</v>
      </c>
      <c r="K6864" s="9">
        <f>'Consolidtaed Data'!$J1610*'Consolidtaed Data'!$H1610</f>
        <v>2756</v>
      </c>
      <c r="L6864" s="9">
        <f>'Consolidtaed Data'!$I1610*'Consolidtaed Data'!$H1610</f>
        <v>3774</v>
      </c>
      <c r="M6864" s="9">
        <f>'Consolidtaed Data'!$L1610-'Consolidtaed Data'!$K1610</f>
        <v>3072</v>
      </c>
      <c r="N6864" s="9" t="str">
        <f>VLOOKUP('Consolidtaed Data'!$C1610,[1]Locations!$A:$O,2,0)</f>
        <v>Jurupa Valley</v>
      </c>
      <c r="O6864" s="9" t="str">
        <f>VLOOKUP('Consolidtaed Data'!$D1610,'[1]Sales People'!$A:$B,2,0)</f>
        <v>John Reyes</v>
      </c>
      <c r="P6864" s="9" t="str">
        <f>VLOOKUP('Consolidtaed Data'!$E1610,[1]Customers!$A:$B,2,0)</f>
        <v>Peter Freeman</v>
      </c>
      <c r="Q6864" s="11">
        <f>WEEKDAY('Consolidtaed Data'!$F1610)</f>
        <v>3</v>
      </c>
      <c r="R6864" s="9">
        <f>MONTH('Consolidtaed Data'!$F1610)</f>
        <v>4</v>
      </c>
      <c r="S6864" s="9" t="str">
        <f>TEXT(Table3[[#This Row],[Purchase Date]],"MMMM")</f>
        <v>June</v>
      </c>
      <c r="T6864" s="9">
        <f>YEAR('Consolidtaed Data'!$F1610)</f>
        <v>2020</v>
      </c>
    </row>
    <row r="6865" spans="1:20" x14ac:dyDescent="0.3">
      <c r="A6865" s="9" t="s">
        <v>7891</v>
      </c>
      <c r="B6865" s="9" t="s">
        <v>119</v>
      </c>
      <c r="C6865" s="9" t="s">
        <v>152</v>
      </c>
      <c r="D6865" s="9" t="s">
        <v>56</v>
      </c>
      <c r="E6865" s="9" t="s">
        <v>1510</v>
      </c>
      <c r="F6865" s="12">
        <v>44354</v>
      </c>
      <c r="G6865" s="12" t="str">
        <f>VLOOKUP(Table3[[#This Row],[Product ID]],[1]Products!$A:$G,2,0)</f>
        <v>Product 67</v>
      </c>
      <c r="H6865" s="22">
        <v>2</v>
      </c>
      <c r="I6865" s="9">
        <f>VLOOKUP('Consolidtaed Data'!$B1805,[1]Products!$A:$G,4,0)</f>
        <v>1077</v>
      </c>
      <c r="J6865" s="9">
        <f>VLOOKUP('Consolidtaed Data'!$B1805,[1]Products!$A:$G,3,0)</f>
        <v>732</v>
      </c>
      <c r="K6865" s="9">
        <f>'Consolidtaed Data'!$J1805*'Consolidtaed Data'!$H1805</f>
        <v>5688</v>
      </c>
      <c r="L6865" s="9">
        <f>'Consolidtaed Data'!$I1805*'Consolidtaed Data'!$H1805</f>
        <v>7485</v>
      </c>
      <c r="M6865" s="9">
        <f>'Consolidtaed Data'!$L1805-'Consolidtaed Data'!$K1805</f>
        <v>384</v>
      </c>
      <c r="N6865" s="9" t="str">
        <f>VLOOKUP('Consolidtaed Data'!$C1805,[1]Locations!$A:$O,2,0)</f>
        <v>El Monte</v>
      </c>
      <c r="O6865" s="9" t="str">
        <f>VLOOKUP('Consolidtaed Data'!$D1805,'[1]Sales People'!$A:$B,2,0)</f>
        <v>Christopher Tucker</v>
      </c>
      <c r="P6865" s="9" t="str">
        <f>VLOOKUP('Consolidtaed Data'!$E1805,[1]Customers!$A:$B,2,0)</f>
        <v>Aaron Johnson</v>
      </c>
      <c r="Q6865" s="11">
        <f>WEEKDAY('Consolidtaed Data'!$F1805)</f>
        <v>2</v>
      </c>
      <c r="R6865" s="9">
        <f>MONTH('Consolidtaed Data'!$F1805)</f>
        <v>5</v>
      </c>
      <c r="S6865" s="9" t="str">
        <f>TEXT(Table3[[#This Row],[Purchase Date]],"MMMM")</f>
        <v>June</v>
      </c>
      <c r="T6865" s="9">
        <f>YEAR('Consolidtaed Data'!$F1805)</f>
        <v>2020</v>
      </c>
    </row>
    <row r="6866" spans="1:20" x14ac:dyDescent="0.3">
      <c r="A6866" s="9" t="s">
        <v>7892</v>
      </c>
      <c r="B6866" s="9" t="s">
        <v>322</v>
      </c>
      <c r="C6866" s="9" t="s">
        <v>412</v>
      </c>
      <c r="D6866" s="9" t="s">
        <v>206</v>
      </c>
      <c r="E6866" s="9" t="s">
        <v>743</v>
      </c>
      <c r="F6866" s="12">
        <v>44354</v>
      </c>
      <c r="G6866" s="12" t="str">
        <f>VLOOKUP(Table3[[#This Row],[Product ID]],[1]Products!$A:$G,2,0)</f>
        <v>Product 43</v>
      </c>
      <c r="H6866" s="22">
        <v>3</v>
      </c>
      <c r="I6866" s="9">
        <f>VLOOKUP('Consolidtaed Data'!$B2619,[1]Products!$A:$G,4,0)</f>
        <v>1338</v>
      </c>
      <c r="J6866" s="9">
        <f>VLOOKUP('Consolidtaed Data'!$B2619,[1]Products!$A:$G,3,0)</f>
        <v>682</v>
      </c>
      <c r="K6866" s="9">
        <f>'Consolidtaed Data'!$J2619*'Consolidtaed Data'!$H2619</f>
        <v>390</v>
      </c>
      <c r="L6866" s="9">
        <f>'Consolidtaed Data'!$I2619*'Consolidtaed Data'!$H2619</f>
        <v>543</v>
      </c>
      <c r="M6866" s="9">
        <f>'Consolidtaed Data'!$L2619-'Consolidtaed Data'!$K2619</f>
        <v>792</v>
      </c>
      <c r="N6866" s="9" t="str">
        <f>VLOOKUP('Consolidtaed Data'!$C2619,[1]Locations!$A:$O,2,0)</f>
        <v>San Francisco</v>
      </c>
      <c r="O6866" s="9" t="str">
        <f>VLOOKUP('Consolidtaed Data'!$D2619,'[1]Sales People'!$A:$B,2,0)</f>
        <v>Christopher Tucker</v>
      </c>
      <c r="P6866" s="9" t="str">
        <f>VLOOKUP('Consolidtaed Data'!$E2619,[1]Customers!$A:$B,2,0)</f>
        <v>Jose Barnes</v>
      </c>
      <c r="Q6866" s="11">
        <f>WEEKDAY('Consolidtaed Data'!$F2619)</f>
        <v>6</v>
      </c>
      <c r="R6866" s="9">
        <f>MONTH('Consolidtaed Data'!$F2619)</f>
        <v>7</v>
      </c>
      <c r="S6866" s="9" t="str">
        <f>TEXT(Table3[[#This Row],[Purchase Date]],"MMMM")</f>
        <v>June</v>
      </c>
      <c r="T6866" s="9">
        <f>YEAR('Consolidtaed Data'!$F2619)</f>
        <v>2020</v>
      </c>
    </row>
    <row r="6867" spans="1:20" x14ac:dyDescent="0.3">
      <c r="A6867" s="9" t="s">
        <v>7893</v>
      </c>
      <c r="B6867" s="9" t="s">
        <v>24</v>
      </c>
      <c r="C6867" s="9" t="s">
        <v>122</v>
      </c>
      <c r="D6867" s="9" t="s">
        <v>329</v>
      </c>
      <c r="E6867" s="9" t="s">
        <v>823</v>
      </c>
      <c r="F6867" s="12">
        <v>44354</v>
      </c>
      <c r="G6867" s="12" t="str">
        <f>VLOOKUP(Table3[[#This Row],[Product ID]],[1]Products!$A:$G,2,0)</f>
        <v>Product 6</v>
      </c>
      <c r="H6867" s="22">
        <v>1</v>
      </c>
      <c r="I6867" s="9">
        <f>VLOOKUP('Consolidtaed Data'!$B2691,[1]Products!$A:$G,4,0)</f>
        <v>1022</v>
      </c>
      <c r="J6867" s="9">
        <f>VLOOKUP('Consolidtaed Data'!$B2691,[1]Products!$A:$G,3,0)</f>
        <v>818</v>
      </c>
      <c r="K6867" s="9">
        <f>'Consolidtaed Data'!$J2691*'Consolidtaed Data'!$H2691</f>
        <v>1800</v>
      </c>
      <c r="L6867" s="9">
        <f>'Consolidtaed Data'!$I2691*'Consolidtaed Data'!$H2691</f>
        <v>3272</v>
      </c>
      <c r="M6867" s="9">
        <f>'Consolidtaed Data'!$L2691-'Consolidtaed Data'!$K2691</f>
        <v>95</v>
      </c>
      <c r="N6867" s="9" t="str">
        <f>VLOOKUP('Consolidtaed Data'!$C2691,[1]Locations!$A:$O,2,0)</f>
        <v>Hayward</v>
      </c>
      <c r="O6867" s="9" t="str">
        <f>VLOOKUP('Consolidtaed Data'!$D2691,'[1]Sales People'!$A:$B,2,0)</f>
        <v>Jimmy Young</v>
      </c>
      <c r="P6867" s="9" t="str">
        <f>VLOOKUP('Consolidtaed Data'!$E2691,[1]Customers!$A:$B,2,0)</f>
        <v>Jeremy Arnold</v>
      </c>
      <c r="Q6867" s="11">
        <f>WEEKDAY('Consolidtaed Data'!$F2691)</f>
        <v>4</v>
      </c>
      <c r="R6867" s="9">
        <f>MONTH('Consolidtaed Data'!$F2691)</f>
        <v>7</v>
      </c>
      <c r="S6867" s="9" t="str">
        <f>TEXT(Table3[[#This Row],[Purchase Date]],"MMMM")</f>
        <v>June</v>
      </c>
      <c r="T6867" s="9">
        <f>YEAR('Consolidtaed Data'!$F2691)</f>
        <v>2020</v>
      </c>
    </row>
    <row r="6868" spans="1:20" x14ac:dyDescent="0.3">
      <c r="A6868" s="9" t="s">
        <v>7894</v>
      </c>
      <c r="B6868" s="9" t="s">
        <v>103</v>
      </c>
      <c r="C6868" s="9" t="s">
        <v>67</v>
      </c>
      <c r="D6868" s="9" t="s">
        <v>68</v>
      </c>
      <c r="E6868" s="9" t="s">
        <v>1814</v>
      </c>
      <c r="F6868" s="12">
        <v>44354</v>
      </c>
      <c r="G6868" s="12" t="str">
        <f>VLOOKUP(Table3[[#This Row],[Product ID]],[1]Products!$A:$G,2,0)</f>
        <v>Product 44</v>
      </c>
      <c r="H6868" s="22">
        <v>1</v>
      </c>
      <c r="I6868" s="9">
        <f>VLOOKUP('Consolidtaed Data'!$B2716,[1]Products!$A:$G,4,0)</f>
        <v>1972</v>
      </c>
      <c r="J6868" s="9">
        <f>VLOOKUP('Consolidtaed Data'!$B2716,[1]Products!$A:$G,3,0)</f>
        <v>1321</v>
      </c>
      <c r="K6868" s="9">
        <f>'Consolidtaed Data'!$J2716*'Consolidtaed Data'!$H2716</f>
        <v>130</v>
      </c>
      <c r="L6868" s="9">
        <f>'Consolidtaed Data'!$I2716*'Consolidtaed Data'!$H2716</f>
        <v>181</v>
      </c>
      <c r="M6868" s="9">
        <f>'Consolidtaed Data'!$L2716-'Consolidtaed Data'!$K2716</f>
        <v>174</v>
      </c>
      <c r="N6868" s="9" t="str">
        <f>VLOOKUP('Consolidtaed Data'!$C2716,[1]Locations!$A:$O,2,0)</f>
        <v>Santa Clara</v>
      </c>
      <c r="O6868" s="9" t="str">
        <f>VLOOKUP('Consolidtaed Data'!$D2716,'[1]Sales People'!$A:$B,2,0)</f>
        <v>Jimmy Young</v>
      </c>
      <c r="P6868" s="9" t="str">
        <f>VLOOKUP('Consolidtaed Data'!$E2716,[1]Customers!$A:$B,2,0)</f>
        <v>Russell Bailey</v>
      </c>
      <c r="Q6868" s="11">
        <f>WEEKDAY('Consolidtaed Data'!$F2716)</f>
        <v>6</v>
      </c>
      <c r="R6868" s="9">
        <f>MONTH('Consolidtaed Data'!$F2716)</f>
        <v>7</v>
      </c>
      <c r="S6868" s="9" t="str">
        <f>TEXT(Table3[[#This Row],[Purchase Date]],"MMMM")</f>
        <v>June</v>
      </c>
      <c r="T6868" s="9">
        <f>YEAR('Consolidtaed Data'!$F2716)</f>
        <v>2020</v>
      </c>
    </row>
    <row r="6869" spans="1:20" x14ac:dyDescent="0.3">
      <c r="A6869" s="9" t="s">
        <v>7895</v>
      </c>
      <c r="B6869" s="9" t="s">
        <v>107</v>
      </c>
      <c r="C6869" s="9" t="s">
        <v>210</v>
      </c>
      <c r="D6869" s="9" t="s">
        <v>241</v>
      </c>
      <c r="E6869" s="9" t="s">
        <v>2220</v>
      </c>
      <c r="F6869" s="12">
        <v>44354</v>
      </c>
      <c r="G6869" s="12" t="str">
        <f>VLOOKUP(Table3[[#This Row],[Product ID]],[1]Products!$A:$G,2,0)</f>
        <v>Product 52</v>
      </c>
      <c r="H6869" s="22">
        <v>2</v>
      </c>
      <c r="I6869" s="9">
        <f>VLOOKUP('Consolidtaed Data'!$B3032,[1]Products!$A:$G,4,0)</f>
        <v>847</v>
      </c>
      <c r="J6869" s="9">
        <f>VLOOKUP('Consolidtaed Data'!$B3032,[1]Products!$A:$G,3,0)</f>
        <v>534</v>
      </c>
      <c r="K6869" s="9">
        <f>'Consolidtaed Data'!$J3032*'Consolidtaed Data'!$H3032</f>
        <v>1473</v>
      </c>
      <c r="L6869" s="9">
        <f>'Consolidtaed Data'!$I3032*'Consolidtaed Data'!$H3032</f>
        <v>2497</v>
      </c>
      <c r="M6869" s="9">
        <f>'Consolidtaed Data'!$L3032-'Consolidtaed Data'!$K3032</f>
        <v>1852</v>
      </c>
      <c r="N6869" s="9" t="str">
        <f>VLOOKUP('Consolidtaed Data'!$C3032,[1]Locations!$A:$O,2,0)</f>
        <v>San Buenaventura (Ventura)</v>
      </c>
      <c r="O6869" s="9" t="str">
        <f>VLOOKUP('Consolidtaed Data'!$D3032,'[1]Sales People'!$A:$B,2,0)</f>
        <v>Walter Cook</v>
      </c>
      <c r="P6869" s="9" t="str">
        <f>VLOOKUP('Consolidtaed Data'!$E3032,[1]Customers!$A:$B,2,0)</f>
        <v>Louis Johnston</v>
      </c>
      <c r="Q6869" s="11">
        <f>WEEKDAY('Consolidtaed Data'!$F3032)</f>
        <v>2</v>
      </c>
      <c r="R6869" s="9">
        <f>MONTH('Consolidtaed Data'!$F3032)</f>
        <v>8</v>
      </c>
      <c r="S6869" s="9" t="str">
        <f>TEXT(Table3[[#This Row],[Purchase Date]],"MMMM")</f>
        <v>June</v>
      </c>
      <c r="T6869" s="9">
        <f>YEAR('Consolidtaed Data'!$F3032)</f>
        <v>2020</v>
      </c>
    </row>
    <row r="6870" spans="1:20" x14ac:dyDescent="0.3">
      <c r="A6870" s="9" t="s">
        <v>7896</v>
      </c>
      <c r="B6870" s="9" t="s">
        <v>580</v>
      </c>
      <c r="C6870" s="9" t="s">
        <v>423</v>
      </c>
      <c r="D6870" s="9" t="s">
        <v>193</v>
      </c>
      <c r="E6870" s="9" t="s">
        <v>1359</v>
      </c>
      <c r="F6870" s="12">
        <v>44354</v>
      </c>
      <c r="G6870" s="12" t="str">
        <f>VLOOKUP(Table3[[#This Row],[Product ID]],[1]Products!$A:$G,2,0)</f>
        <v>Product 1</v>
      </c>
      <c r="H6870" s="22">
        <v>1</v>
      </c>
      <c r="I6870" s="9">
        <f>VLOOKUP('Consolidtaed Data'!$B3307,[1]Products!$A:$G,4,0)</f>
        <v>530</v>
      </c>
      <c r="J6870" s="9">
        <f>VLOOKUP('Consolidtaed Data'!$B3307,[1]Products!$A:$G,3,0)</f>
        <v>435</v>
      </c>
      <c r="K6870" s="9">
        <f>'Consolidtaed Data'!$J3307*'Consolidtaed Data'!$H3307</f>
        <v>389</v>
      </c>
      <c r="L6870" s="9">
        <f>'Consolidtaed Data'!$I3307*'Consolidtaed Data'!$H3307</f>
        <v>637</v>
      </c>
      <c r="M6870" s="9">
        <f>'Consolidtaed Data'!$L3307-'Consolidtaed Data'!$K3307</f>
        <v>383</v>
      </c>
      <c r="N6870" s="9" t="str">
        <f>VLOOKUP('Consolidtaed Data'!$C3307,[1]Locations!$A:$O,2,0)</f>
        <v>Burbank</v>
      </c>
      <c r="O6870" s="9" t="str">
        <f>VLOOKUP('Consolidtaed Data'!$D3307,'[1]Sales People'!$A:$B,2,0)</f>
        <v>Arthur Mccoy</v>
      </c>
      <c r="P6870" s="9" t="str">
        <f>VLOOKUP('Consolidtaed Data'!$E3307,[1]Customers!$A:$B,2,0)</f>
        <v>Jeremy Vasquez</v>
      </c>
      <c r="Q6870" s="11">
        <f>WEEKDAY('Consolidtaed Data'!$F3307)</f>
        <v>2</v>
      </c>
      <c r="R6870" s="9">
        <f>MONTH('Consolidtaed Data'!$F3307)</f>
        <v>8</v>
      </c>
      <c r="S6870" s="9" t="str">
        <f>TEXT(Table3[[#This Row],[Purchase Date]],"MMMM")</f>
        <v>June</v>
      </c>
      <c r="T6870" s="9">
        <f>YEAR('Consolidtaed Data'!$F3307)</f>
        <v>2020</v>
      </c>
    </row>
    <row r="6871" spans="1:20" x14ac:dyDescent="0.3">
      <c r="A6871" s="9" t="s">
        <v>7897</v>
      </c>
      <c r="B6871" s="9" t="s">
        <v>191</v>
      </c>
      <c r="C6871" s="9" t="s">
        <v>210</v>
      </c>
      <c r="D6871" s="9" t="s">
        <v>206</v>
      </c>
      <c r="E6871" s="9" t="s">
        <v>3251</v>
      </c>
      <c r="F6871" s="12">
        <v>44354</v>
      </c>
      <c r="G6871" s="12" t="str">
        <f>VLOOKUP(Table3[[#This Row],[Product ID]],[1]Products!$A:$G,2,0)</f>
        <v>Product 36</v>
      </c>
      <c r="H6871" s="22">
        <v>1</v>
      </c>
      <c r="I6871" s="9">
        <f>VLOOKUP('Consolidtaed Data'!$B3326,[1]Products!$A:$G,4,0)</f>
        <v>1639</v>
      </c>
      <c r="J6871" s="9">
        <f>VLOOKUP('Consolidtaed Data'!$B3326,[1]Products!$A:$G,3,0)</f>
        <v>1295</v>
      </c>
      <c r="K6871" s="9">
        <f>'Consolidtaed Data'!$J3326*'Consolidtaed Data'!$H3326</f>
        <v>1234</v>
      </c>
      <c r="L6871" s="9">
        <f>'Consolidtaed Data'!$I3326*'Consolidtaed Data'!$H3326</f>
        <v>1582</v>
      </c>
      <c r="M6871" s="9">
        <f>'Consolidtaed Data'!$L3326-'Consolidtaed Data'!$K3326</f>
        <v>926</v>
      </c>
      <c r="N6871" s="9" t="str">
        <f>VLOOKUP('Consolidtaed Data'!$C3326,[1]Locations!$A:$O,2,0)</f>
        <v>Anaheim</v>
      </c>
      <c r="O6871" s="9" t="str">
        <f>VLOOKUP('Consolidtaed Data'!$D3326,'[1]Sales People'!$A:$B,2,0)</f>
        <v>Patrick Ruiz</v>
      </c>
      <c r="P6871" s="9" t="str">
        <f>VLOOKUP('Consolidtaed Data'!$E3326,[1]Customers!$A:$B,2,0)</f>
        <v>Shawn Owens</v>
      </c>
      <c r="Q6871" s="11">
        <f>WEEKDAY('Consolidtaed Data'!$F3326)</f>
        <v>4</v>
      </c>
      <c r="R6871" s="9">
        <f>MONTH('Consolidtaed Data'!$F3326)</f>
        <v>9</v>
      </c>
      <c r="S6871" s="9" t="str">
        <f>TEXT(Table3[[#This Row],[Purchase Date]],"MMMM")</f>
        <v>June</v>
      </c>
      <c r="T6871" s="9">
        <f>YEAR('Consolidtaed Data'!$F3326)</f>
        <v>2020</v>
      </c>
    </row>
    <row r="6872" spans="1:20" x14ac:dyDescent="0.3">
      <c r="A6872" s="9" t="s">
        <v>7898</v>
      </c>
      <c r="B6872" s="9" t="s">
        <v>529</v>
      </c>
      <c r="C6872" s="9" t="s">
        <v>210</v>
      </c>
      <c r="D6872" s="9" t="s">
        <v>31</v>
      </c>
      <c r="E6872" s="9" t="s">
        <v>649</v>
      </c>
      <c r="F6872" s="12">
        <v>44355</v>
      </c>
      <c r="G6872" s="12" t="str">
        <f>VLOOKUP(Table3[[#This Row],[Product ID]],[1]Products!$A:$G,2,0)</f>
        <v>Product 56</v>
      </c>
      <c r="H6872" s="22">
        <v>2</v>
      </c>
      <c r="I6872" s="9">
        <f>VLOOKUP('Consolidtaed Data'!$B188,[1]Products!$A:$G,4,0)</f>
        <v>2005</v>
      </c>
      <c r="J6872" s="9">
        <f>VLOOKUP('Consolidtaed Data'!$B188,[1]Products!$A:$G,3,0)</f>
        <v>1223</v>
      </c>
      <c r="K6872" s="9">
        <f>'Consolidtaed Data'!$J188*'Consolidtaed Data'!$H188</f>
        <v>450</v>
      </c>
      <c r="L6872" s="9">
        <f>'Consolidtaed Data'!$I188*'Consolidtaed Data'!$H188</f>
        <v>818</v>
      </c>
      <c r="M6872" s="9">
        <f>'Consolidtaed Data'!$L188-'Consolidtaed Data'!$K188</f>
        <v>2260</v>
      </c>
      <c r="N6872" s="9" t="str">
        <f>VLOOKUP('Consolidtaed Data'!$C188,[1]Locations!$A:$O,2,0)</f>
        <v>Elk Grove</v>
      </c>
      <c r="O6872" s="9" t="str">
        <f>VLOOKUP('Consolidtaed Data'!$D188,'[1]Sales People'!$A:$B,2,0)</f>
        <v>Jeremy Mendoza</v>
      </c>
      <c r="P6872" s="9" t="str">
        <f>VLOOKUP('Consolidtaed Data'!$E188,[1]Customers!$A:$B,2,0)</f>
        <v>James Simmons</v>
      </c>
      <c r="Q6872" s="11">
        <f>WEEKDAY('Consolidtaed Data'!$F188)</f>
        <v>3</v>
      </c>
      <c r="R6872" s="9">
        <f>MONTH('Consolidtaed Data'!$F188)</f>
        <v>1</v>
      </c>
      <c r="S6872" s="9" t="str">
        <f>TEXT(Table3[[#This Row],[Purchase Date]],"MMMM")</f>
        <v>June</v>
      </c>
      <c r="T6872" s="9">
        <f>YEAR('Consolidtaed Data'!$F188)</f>
        <v>2020</v>
      </c>
    </row>
    <row r="6873" spans="1:20" x14ac:dyDescent="0.3">
      <c r="A6873" s="9" t="s">
        <v>7899</v>
      </c>
      <c r="B6873" s="9" t="s">
        <v>225</v>
      </c>
      <c r="C6873" s="9" t="s">
        <v>39</v>
      </c>
      <c r="D6873" s="9" t="s">
        <v>35</v>
      </c>
      <c r="E6873" s="9" t="s">
        <v>833</v>
      </c>
      <c r="F6873" s="12">
        <v>44355</v>
      </c>
      <c r="G6873" s="12" t="str">
        <f>VLOOKUP(Table3[[#This Row],[Product ID]],[1]Products!$A:$G,2,0)</f>
        <v>Product 24</v>
      </c>
      <c r="H6873" s="22">
        <v>1</v>
      </c>
      <c r="I6873" s="9">
        <f>VLOOKUP('Consolidtaed Data'!$B283,[1]Products!$A:$G,4,0)</f>
        <v>217</v>
      </c>
      <c r="J6873" s="9">
        <f>VLOOKUP('Consolidtaed Data'!$B283,[1]Products!$A:$G,3,0)</f>
        <v>171</v>
      </c>
      <c r="K6873" s="9">
        <f>'Consolidtaed Data'!$J283*'Consolidtaed Data'!$H283</f>
        <v>255</v>
      </c>
      <c r="L6873" s="9">
        <f>'Consolidtaed Data'!$I283*'Consolidtaed Data'!$H283</f>
        <v>392</v>
      </c>
      <c r="M6873" s="9">
        <f>'Consolidtaed Data'!$L283-'Consolidtaed Data'!$K283</f>
        <v>612</v>
      </c>
      <c r="N6873" s="9" t="str">
        <f>VLOOKUP('Consolidtaed Data'!$C283,[1]Locations!$A:$O,2,0)</f>
        <v>Corona</v>
      </c>
      <c r="O6873" s="9" t="str">
        <f>VLOOKUP('Consolidtaed Data'!$D283,'[1]Sales People'!$A:$B,2,0)</f>
        <v>Ryan Welch</v>
      </c>
      <c r="P6873" s="9" t="str">
        <f>VLOOKUP('Consolidtaed Data'!$E283,[1]Customers!$A:$B,2,0)</f>
        <v>Carl Nguyen</v>
      </c>
      <c r="Q6873" s="11">
        <f>WEEKDAY('Consolidtaed Data'!$F283)</f>
        <v>2</v>
      </c>
      <c r="R6873" s="9">
        <f>MONTH('Consolidtaed Data'!$F283)</f>
        <v>1</v>
      </c>
      <c r="S6873" s="9" t="str">
        <f>TEXT(Table3[[#This Row],[Purchase Date]],"MMMM")</f>
        <v>June</v>
      </c>
      <c r="T6873" s="9">
        <f>YEAR('Consolidtaed Data'!$F283)</f>
        <v>2020</v>
      </c>
    </row>
    <row r="6874" spans="1:20" x14ac:dyDescent="0.3">
      <c r="A6874" s="9" t="s">
        <v>7900</v>
      </c>
      <c r="B6874" s="9" t="s">
        <v>204</v>
      </c>
      <c r="C6874" s="9" t="s">
        <v>55</v>
      </c>
      <c r="D6874" s="9" t="s">
        <v>246</v>
      </c>
      <c r="E6874" s="9" t="s">
        <v>410</v>
      </c>
      <c r="F6874" s="12">
        <v>44355</v>
      </c>
      <c r="G6874" s="12" t="str">
        <f>VLOOKUP(Table3[[#This Row],[Product ID]],[1]Products!$A:$G,2,0)</f>
        <v>Product 101</v>
      </c>
      <c r="H6874" s="22">
        <v>3</v>
      </c>
      <c r="I6874" s="9">
        <f>VLOOKUP('Consolidtaed Data'!$B500,[1]Products!$A:$G,4,0)</f>
        <v>2141</v>
      </c>
      <c r="J6874" s="9">
        <f>VLOOKUP('Consolidtaed Data'!$B500,[1]Products!$A:$G,3,0)</f>
        <v>1777</v>
      </c>
      <c r="K6874" s="9">
        <f>'Consolidtaed Data'!$J500*'Consolidtaed Data'!$H500</f>
        <v>1044</v>
      </c>
      <c r="L6874" s="9">
        <f>'Consolidtaed Data'!$I500*'Consolidtaed Data'!$H500</f>
        <v>1899</v>
      </c>
      <c r="M6874" s="9">
        <f>'Consolidtaed Data'!$L500-'Consolidtaed Data'!$K500</f>
        <v>572</v>
      </c>
      <c r="N6874" s="9" t="str">
        <f>VLOOKUP('Consolidtaed Data'!$C500,[1]Locations!$A:$O,2,0)</f>
        <v>Fremont</v>
      </c>
      <c r="O6874" s="9" t="str">
        <f>VLOOKUP('Consolidtaed Data'!$D500,'[1]Sales People'!$A:$B,2,0)</f>
        <v>Fred Robertson</v>
      </c>
      <c r="P6874" s="9" t="str">
        <f>VLOOKUP('Consolidtaed Data'!$E500,[1]Customers!$A:$B,2,0)</f>
        <v>Timothy Bowman</v>
      </c>
      <c r="Q6874" s="11">
        <f>WEEKDAY('Consolidtaed Data'!$F500)</f>
        <v>3</v>
      </c>
      <c r="R6874" s="9">
        <f>MONTH('Consolidtaed Data'!$F500)</f>
        <v>2</v>
      </c>
      <c r="S6874" s="9" t="str">
        <f>TEXT(Table3[[#This Row],[Purchase Date]],"MMMM")</f>
        <v>June</v>
      </c>
      <c r="T6874" s="9">
        <f>YEAR('Consolidtaed Data'!$F500)</f>
        <v>2020</v>
      </c>
    </row>
    <row r="6875" spans="1:20" x14ac:dyDescent="0.3">
      <c r="A6875" s="9" t="s">
        <v>7901</v>
      </c>
      <c r="B6875" s="9" t="s">
        <v>443</v>
      </c>
      <c r="C6875" s="9" t="s">
        <v>94</v>
      </c>
      <c r="D6875" s="9" t="s">
        <v>241</v>
      </c>
      <c r="E6875" s="9" t="s">
        <v>1350</v>
      </c>
      <c r="F6875" s="12">
        <v>44355</v>
      </c>
      <c r="G6875" s="12" t="str">
        <f>VLOOKUP(Table3[[#This Row],[Product ID]],[1]Products!$A:$G,2,0)</f>
        <v>Product 61</v>
      </c>
      <c r="H6875" s="22">
        <v>4</v>
      </c>
      <c r="I6875" s="9">
        <f>VLOOKUP('Consolidtaed Data'!$B596,[1]Products!$A:$G,4,0)</f>
        <v>392</v>
      </c>
      <c r="J6875" s="9">
        <f>VLOOKUP('Consolidtaed Data'!$B596,[1]Products!$A:$G,3,0)</f>
        <v>255</v>
      </c>
      <c r="K6875" s="9">
        <f>'Consolidtaed Data'!$J596*'Consolidtaed Data'!$H596</f>
        <v>1518</v>
      </c>
      <c r="L6875" s="9">
        <f>'Consolidtaed Data'!$I596*'Consolidtaed Data'!$H596</f>
        <v>2410</v>
      </c>
      <c r="M6875" s="9">
        <f>'Consolidtaed Data'!$L596-'Consolidtaed Data'!$K596</f>
        <v>3348</v>
      </c>
      <c r="N6875" s="9" t="str">
        <f>VLOOKUP('Consolidtaed Data'!$C596,[1]Locations!$A:$O,2,0)</f>
        <v>Moreno Valley</v>
      </c>
      <c r="O6875" s="9" t="str">
        <f>VLOOKUP('Consolidtaed Data'!$D596,'[1]Sales People'!$A:$B,2,0)</f>
        <v>Patrick Ruiz</v>
      </c>
      <c r="P6875" s="9" t="str">
        <f>VLOOKUP('Consolidtaed Data'!$E596,[1]Customers!$A:$B,2,0)</f>
        <v>Joseph Lopez</v>
      </c>
      <c r="Q6875" s="11">
        <f>WEEKDAY('Consolidtaed Data'!$F596)</f>
        <v>3</v>
      </c>
      <c r="R6875" s="9">
        <f>MONTH('Consolidtaed Data'!$F596)</f>
        <v>2</v>
      </c>
      <c r="S6875" s="9" t="str">
        <f>TEXT(Table3[[#This Row],[Purchase Date]],"MMMM")</f>
        <v>June</v>
      </c>
      <c r="T6875" s="9">
        <f>YEAR('Consolidtaed Data'!$F596)</f>
        <v>2020</v>
      </c>
    </row>
    <row r="6876" spans="1:20" x14ac:dyDescent="0.3">
      <c r="A6876" s="9" t="s">
        <v>7902</v>
      </c>
      <c r="B6876" s="9" t="s">
        <v>11</v>
      </c>
      <c r="C6876" s="9" t="s">
        <v>394</v>
      </c>
      <c r="D6876" s="9" t="s">
        <v>95</v>
      </c>
      <c r="E6876" s="9" t="s">
        <v>626</v>
      </c>
      <c r="F6876" s="12">
        <v>44355</v>
      </c>
      <c r="G6876" s="12" t="str">
        <f>VLOOKUP(Table3[[#This Row],[Product ID]],[1]Products!$A:$G,2,0)</f>
        <v>Product 88</v>
      </c>
      <c r="H6876" s="22">
        <v>3</v>
      </c>
      <c r="I6876" s="9">
        <f>VLOOKUP('Consolidtaed Data'!$B931,[1]Products!$A:$G,4,0)</f>
        <v>1353</v>
      </c>
      <c r="J6876" s="9">
        <f>VLOOKUP('Consolidtaed Data'!$B931,[1]Products!$A:$G,3,0)</f>
        <v>947</v>
      </c>
      <c r="K6876" s="9">
        <f>'Consolidtaed Data'!$J931*'Consolidtaed Data'!$H931</f>
        <v>850</v>
      </c>
      <c r="L6876" s="9">
        <f>'Consolidtaed Data'!$I931*'Consolidtaed Data'!$H931</f>
        <v>1090</v>
      </c>
      <c r="M6876" s="9">
        <f>'Consolidtaed Data'!$L931-'Consolidtaed Data'!$K931</f>
        <v>313</v>
      </c>
      <c r="N6876" s="9" t="str">
        <f>VLOOKUP('Consolidtaed Data'!$C931,[1]Locations!$A:$O,2,0)</f>
        <v>Victorville</v>
      </c>
      <c r="O6876" s="9" t="str">
        <f>VLOOKUP('Consolidtaed Data'!$D931,'[1]Sales People'!$A:$B,2,0)</f>
        <v>Charles Harper</v>
      </c>
      <c r="P6876" s="9" t="str">
        <f>VLOOKUP('Consolidtaed Data'!$E931,[1]Customers!$A:$B,2,0)</f>
        <v>Joshua Little</v>
      </c>
      <c r="Q6876" s="11">
        <f>WEEKDAY('Consolidtaed Data'!$F931)</f>
        <v>6</v>
      </c>
      <c r="R6876" s="9">
        <f>MONTH('Consolidtaed Data'!$F931)</f>
        <v>3</v>
      </c>
      <c r="S6876" s="9" t="str">
        <f>TEXT(Table3[[#This Row],[Purchase Date]],"MMMM")</f>
        <v>June</v>
      </c>
      <c r="T6876" s="9">
        <f>YEAR('Consolidtaed Data'!$F931)</f>
        <v>2020</v>
      </c>
    </row>
    <row r="6877" spans="1:20" x14ac:dyDescent="0.3">
      <c r="A6877" s="9" t="s">
        <v>7903</v>
      </c>
      <c r="B6877" s="9" t="s">
        <v>477</v>
      </c>
      <c r="C6877" s="9" t="s">
        <v>45</v>
      </c>
      <c r="D6877" s="9" t="s">
        <v>143</v>
      </c>
      <c r="E6877" s="9" t="s">
        <v>1827</v>
      </c>
      <c r="F6877" s="12">
        <v>44355</v>
      </c>
      <c r="G6877" s="12" t="str">
        <f>VLOOKUP(Table3[[#This Row],[Product ID]],[1]Products!$A:$G,2,0)</f>
        <v>Product 46</v>
      </c>
      <c r="H6877" s="22">
        <v>1</v>
      </c>
      <c r="I6877" s="9">
        <f>VLOOKUP('Consolidtaed Data'!$B950,[1]Products!$A:$G,4,0)</f>
        <v>1967</v>
      </c>
      <c r="J6877" s="9">
        <f>VLOOKUP('Consolidtaed Data'!$B950,[1]Products!$A:$G,3,0)</f>
        <v>1397</v>
      </c>
      <c r="K6877" s="9">
        <f>'Consolidtaed Data'!$J950*'Consolidtaed Data'!$H950</f>
        <v>1350</v>
      </c>
      <c r="L6877" s="9">
        <f>'Consolidtaed Data'!$I950*'Consolidtaed Data'!$H950</f>
        <v>2454</v>
      </c>
      <c r="M6877" s="9">
        <f>'Consolidtaed Data'!$L950-'Consolidtaed Data'!$K950</f>
        <v>222</v>
      </c>
      <c r="N6877" s="9" t="str">
        <f>VLOOKUP('Consolidtaed Data'!$C950,[1]Locations!$A:$O,2,0)</f>
        <v>Oceanside</v>
      </c>
      <c r="O6877" s="9" t="str">
        <f>VLOOKUP('Consolidtaed Data'!$D950,'[1]Sales People'!$A:$B,2,0)</f>
        <v>Bobby Russell</v>
      </c>
      <c r="P6877" s="9" t="str">
        <f>VLOOKUP('Consolidtaed Data'!$E950,[1]Customers!$A:$B,2,0)</f>
        <v>Benjamin Garza</v>
      </c>
      <c r="Q6877" s="11">
        <f>WEEKDAY('Consolidtaed Data'!$F950)</f>
        <v>1</v>
      </c>
      <c r="R6877" s="9">
        <f>MONTH('Consolidtaed Data'!$F950)</f>
        <v>3</v>
      </c>
      <c r="S6877" s="9" t="str">
        <f>TEXT(Table3[[#This Row],[Purchase Date]],"MMMM")</f>
        <v>June</v>
      </c>
      <c r="T6877" s="9">
        <f>YEAR('Consolidtaed Data'!$F950)</f>
        <v>2020</v>
      </c>
    </row>
    <row r="6878" spans="1:20" x14ac:dyDescent="0.3">
      <c r="A6878" s="9" t="s">
        <v>7904</v>
      </c>
      <c r="B6878" s="9" t="s">
        <v>284</v>
      </c>
      <c r="C6878" s="9" t="s">
        <v>50</v>
      </c>
      <c r="D6878" s="9" t="s">
        <v>161</v>
      </c>
      <c r="E6878" s="9" t="s">
        <v>2238</v>
      </c>
      <c r="F6878" s="12">
        <v>44355</v>
      </c>
      <c r="G6878" s="12" t="str">
        <f>VLOOKUP(Table3[[#This Row],[Product ID]],[1]Products!$A:$G,2,0)</f>
        <v>Product 96</v>
      </c>
      <c r="H6878" s="22">
        <v>1</v>
      </c>
      <c r="I6878" s="9">
        <f>VLOOKUP('Consolidtaed Data'!$B1551,[1]Products!$A:$G,4,0)</f>
        <v>637</v>
      </c>
      <c r="J6878" s="9">
        <f>VLOOKUP('Consolidtaed Data'!$B1551,[1]Products!$A:$G,3,0)</f>
        <v>389</v>
      </c>
      <c r="K6878" s="9">
        <f>'Consolidtaed Data'!$J1551*'Consolidtaed Data'!$H1551</f>
        <v>269</v>
      </c>
      <c r="L6878" s="9">
        <f>'Consolidtaed Data'!$I1551*'Consolidtaed Data'!$H1551</f>
        <v>368</v>
      </c>
      <c r="M6878" s="9">
        <f>'Consolidtaed Data'!$L1551-'Consolidtaed Data'!$K1551</f>
        <v>190</v>
      </c>
      <c r="N6878" s="9" t="str">
        <f>VLOOKUP('Consolidtaed Data'!$C1551,[1]Locations!$A:$O,2,0)</f>
        <v>Sunnyvale</v>
      </c>
      <c r="O6878" s="9" t="str">
        <f>VLOOKUP('Consolidtaed Data'!$D1551,'[1]Sales People'!$A:$B,2,0)</f>
        <v>Kevin Butler</v>
      </c>
      <c r="P6878" s="9" t="str">
        <f>VLOOKUP('Consolidtaed Data'!$E1551,[1]Customers!$A:$B,2,0)</f>
        <v>Billy Miller</v>
      </c>
      <c r="Q6878" s="11">
        <f>WEEKDAY('Consolidtaed Data'!$F1551)</f>
        <v>6</v>
      </c>
      <c r="R6878" s="9">
        <f>MONTH('Consolidtaed Data'!$F1551)</f>
        <v>4</v>
      </c>
      <c r="S6878" s="9" t="str">
        <f>TEXT(Table3[[#This Row],[Purchase Date]],"MMMM")</f>
        <v>June</v>
      </c>
      <c r="T6878" s="9">
        <f>YEAR('Consolidtaed Data'!$F1551)</f>
        <v>2020</v>
      </c>
    </row>
    <row r="6879" spans="1:20" x14ac:dyDescent="0.3">
      <c r="A6879" s="9" t="s">
        <v>7905</v>
      </c>
      <c r="B6879" s="9" t="s">
        <v>29</v>
      </c>
      <c r="C6879" s="9" t="s">
        <v>16</v>
      </c>
      <c r="D6879" s="9" t="s">
        <v>95</v>
      </c>
      <c r="E6879" s="9" t="s">
        <v>211</v>
      </c>
      <c r="F6879" s="12">
        <v>44355</v>
      </c>
      <c r="G6879" s="12" t="str">
        <f>VLOOKUP(Table3[[#This Row],[Product ID]],[1]Products!$A:$G,2,0)</f>
        <v>Product 37</v>
      </c>
      <c r="H6879" s="22">
        <v>2</v>
      </c>
      <c r="I6879" s="9">
        <f>VLOOKUP('Consolidtaed Data'!$B1567,[1]Products!$A:$G,4,0)</f>
        <v>1052</v>
      </c>
      <c r="J6879" s="9">
        <f>VLOOKUP('Consolidtaed Data'!$B1567,[1]Products!$A:$G,3,0)</f>
        <v>589</v>
      </c>
      <c r="K6879" s="9">
        <f>'Consolidtaed Data'!$J1567*'Consolidtaed Data'!$H1567</f>
        <v>871</v>
      </c>
      <c r="L6879" s="9">
        <f>'Consolidtaed Data'!$I1567*'Consolidtaed Data'!$H1567</f>
        <v>1708</v>
      </c>
      <c r="M6879" s="9">
        <f>'Consolidtaed Data'!$L1567-'Consolidtaed Data'!$K1567</f>
        <v>174</v>
      </c>
      <c r="N6879" s="9" t="str">
        <f>VLOOKUP('Consolidtaed Data'!$C1567,[1]Locations!$A:$O,2,0)</f>
        <v>Daly City</v>
      </c>
      <c r="O6879" s="9" t="str">
        <f>VLOOKUP('Consolidtaed Data'!$D1567,'[1]Sales People'!$A:$B,2,0)</f>
        <v>Ryan Welch</v>
      </c>
      <c r="P6879" s="9" t="str">
        <f>VLOOKUP('Consolidtaed Data'!$E1567,[1]Customers!$A:$B,2,0)</f>
        <v>Keith Moore</v>
      </c>
      <c r="Q6879" s="11">
        <f>WEEKDAY('Consolidtaed Data'!$F1567)</f>
        <v>7</v>
      </c>
      <c r="R6879" s="9">
        <f>MONTH('Consolidtaed Data'!$F1567)</f>
        <v>4</v>
      </c>
      <c r="S6879" s="9" t="str">
        <f>TEXT(Table3[[#This Row],[Purchase Date]],"MMMM")</f>
        <v>June</v>
      </c>
      <c r="T6879" s="9">
        <f>YEAR('Consolidtaed Data'!$F1567)</f>
        <v>2020</v>
      </c>
    </row>
    <row r="6880" spans="1:20" x14ac:dyDescent="0.3">
      <c r="A6880" s="9" t="s">
        <v>7906</v>
      </c>
      <c r="B6880" s="9" t="s">
        <v>164</v>
      </c>
      <c r="C6880" s="9" t="s">
        <v>196</v>
      </c>
      <c r="D6880" s="9" t="s">
        <v>153</v>
      </c>
      <c r="E6880" s="9" t="s">
        <v>912</v>
      </c>
      <c r="F6880" s="12">
        <v>44355</v>
      </c>
      <c r="G6880" s="12" t="str">
        <f>VLOOKUP(Table3[[#This Row],[Product ID]],[1]Products!$A:$G,2,0)</f>
        <v>Product 69</v>
      </c>
      <c r="H6880" s="22">
        <v>1</v>
      </c>
      <c r="I6880" s="9">
        <f>VLOOKUP('Consolidtaed Data'!$B1732,[1]Products!$A:$G,4,0)</f>
        <v>1119</v>
      </c>
      <c r="J6880" s="9">
        <f>VLOOKUP('Consolidtaed Data'!$B1732,[1]Products!$A:$G,3,0)</f>
        <v>683</v>
      </c>
      <c r="K6880" s="9">
        <f>'Consolidtaed Data'!$J1732*'Consolidtaed Data'!$H1732</f>
        <v>683</v>
      </c>
      <c r="L6880" s="9">
        <f>'Consolidtaed Data'!$I1732*'Consolidtaed Data'!$H1732</f>
        <v>1178</v>
      </c>
      <c r="M6880" s="9">
        <f>'Consolidtaed Data'!$L1732-'Consolidtaed Data'!$K1732</f>
        <v>82</v>
      </c>
      <c r="N6880" s="9" t="str">
        <f>VLOOKUP('Consolidtaed Data'!$C1732,[1]Locations!$A:$O,2,0)</f>
        <v>Corona</v>
      </c>
      <c r="O6880" s="9" t="str">
        <f>VLOOKUP('Consolidtaed Data'!$D1732,'[1]Sales People'!$A:$B,2,0)</f>
        <v>Jeremy Mendoza</v>
      </c>
      <c r="P6880" s="9" t="str">
        <f>VLOOKUP('Consolidtaed Data'!$E1732,[1]Customers!$A:$B,2,0)</f>
        <v>Gregory Chapman</v>
      </c>
      <c r="Q6880" s="11">
        <f>WEEKDAY('Consolidtaed Data'!$F1732)</f>
        <v>4</v>
      </c>
      <c r="R6880" s="9">
        <f>MONTH('Consolidtaed Data'!$F1732)</f>
        <v>5</v>
      </c>
      <c r="S6880" s="9" t="str">
        <f>TEXT(Table3[[#This Row],[Purchase Date]],"MMMM")</f>
        <v>June</v>
      </c>
      <c r="T6880" s="9">
        <f>YEAR('Consolidtaed Data'!$F1732)</f>
        <v>2020</v>
      </c>
    </row>
    <row r="6881" spans="1:20" x14ac:dyDescent="0.3">
      <c r="A6881" s="9" t="s">
        <v>7907</v>
      </c>
      <c r="B6881" s="9" t="s">
        <v>85</v>
      </c>
      <c r="C6881" s="9" t="s">
        <v>63</v>
      </c>
      <c r="D6881" s="9" t="s">
        <v>220</v>
      </c>
      <c r="E6881" s="9" t="s">
        <v>703</v>
      </c>
      <c r="F6881" s="12">
        <v>44355</v>
      </c>
      <c r="G6881" s="12" t="str">
        <f>VLOOKUP(Table3[[#This Row],[Product ID]],[1]Products!$A:$G,2,0)</f>
        <v>Product 93</v>
      </c>
      <c r="H6881" s="22">
        <v>2</v>
      </c>
      <c r="I6881" s="9">
        <f>VLOOKUP('Consolidtaed Data'!$B1997,[1]Products!$A:$G,4,0)</f>
        <v>1522</v>
      </c>
      <c r="J6881" s="9">
        <f>VLOOKUP('Consolidtaed Data'!$B1997,[1]Products!$A:$G,3,0)</f>
        <v>791</v>
      </c>
      <c r="K6881" s="9">
        <f>'Consolidtaed Data'!$J1997*'Consolidtaed Data'!$H1997</f>
        <v>1190</v>
      </c>
      <c r="L6881" s="9">
        <f>'Consolidtaed Data'!$I1997*'Consolidtaed Data'!$H1997</f>
        <v>1566</v>
      </c>
      <c r="M6881" s="9">
        <f>'Consolidtaed Data'!$L1997-'Consolidtaed Data'!$K1997</f>
        <v>147</v>
      </c>
      <c r="N6881" s="9" t="str">
        <f>VLOOKUP('Consolidtaed Data'!$C1997,[1]Locations!$A:$O,2,0)</f>
        <v>Santa Clara</v>
      </c>
      <c r="O6881" s="9" t="str">
        <f>VLOOKUP('Consolidtaed Data'!$D1997,'[1]Sales People'!$A:$B,2,0)</f>
        <v>Joshua Cook</v>
      </c>
      <c r="P6881" s="9" t="str">
        <f>VLOOKUP('Consolidtaed Data'!$E1997,[1]Customers!$A:$B,2,0)</f>
        <v>Roy Carpenter</v>
      </c>
      <c r="Q6881" s="11">
        <f>WEEKDAY('Consolidtaed Data'!$F1997)</f>
        <v>3</v>
      </c>
      <c r="R6881" s="9">
        <f>MONTH('Consolidtaed Data'!$F1997)</f>
        <v>5</v>
      </c>
      <c r="S6881" s="9" t="str">
        <f>TEXT(Table3[[#This Row],[Purchase Date]],"MMMM")</f>
        <v>June</v>
      </c>
      <c r="T6881" s="9">
        <f>YEAR('Consolidtaed Data'!$F1997)</f>
        <v>2020</v>
      </c>
    </row>
    <row r="6882" spans="1:20" x14ac:dyDescent="0.3">
      <c r="A6882" s="9" t="s">
        <v>7908</v>
      </c>
      <c r="B6882" s="9" t="s">
        <v>156</v>
      </c>
      <c r="C6882" s="9" t="s">
        <v>253</v>
      </c>
      <c r="D6882" s="9" t="s">
        <v>374</v>
      </c>
      <c r="E6882" s="9" t="s">
        <v>1210</v>
      </c>
      <c r="F6882" s="12">
        <v>44355</v>
      </c>
      <c r="G6882" s="12" t="str">
        <f>VLOOKUP(Table3[[#This Row],[Product ID]],[1]Products!$A:$G,2,0)</f>
        <v>Product 21</v>
      </c>
      <c r="H6882" s="22">
        <v>1</v>
      </c>
      <c r="I6882" s="9">
        <f>VLOOKUP('Consolidtaed Data'!$B2530,[1]Products!$A:$G,4,0)</f>
        <v>356</v>
      </c>
      <c r="J6882" s="9">
        <f>VLOOKUP('Consolidtaed Data'!$B2530,[1]Products!$A:$G,3,0)</f>
        <v>292</v>
      </c>
      <c r="K6882" s="9">
        <f>'Consolidtaed Data'!$J2530*'Consolidtaed Data'!$H2530</f>
        <v>1965</v>
      </c>
      <c r="L6882" s="9">
        <f>'Consolidtaed Data'!$I2530*'Consolidtaed Data'!$H2530</f>
        <v>2396</v>
      </c>
      <c r="M6882" s="9">
        <f>'Consolidtaed Data'!$L2530-'Consolidtaed Data'!$K2530</f>
        <v>364</v>
      </c>
      <c r="N6882" s="9" t="str">
        <f>VLOOKUP('Consolidtaed Data'!$C2530,[1]Locations!$A:$O,2,0)</f>
        <v>Simi Valley</v>
      </c>
      <c r="O6882" s="9" t="str">
        <f>VLOOKUP('Consolidtaed Data'!$D2530,'[1]Sales People'!$A:$B,2,0)</f>
        <v>Larry Marshall</v>
      </c>
      <c r="P6882" s="9" t="str">
        <f>VLOOKUP('Consolidtaed Data'!$E2530,[1]Customers!$A:$B,2,0)</f>
        <v>Andrew Adams</v>
      </c>
      <c r="Q6882" s="11">
        <f>WEEKDAY('Consolidtaed Data'!$F2530)</f>
        <v>6</v>
      </c>
      <c r="R6882" s="9">
        <f>MONTH('Consolidtaed Data'!$F2530)</f>
        <v>7</v>
      </c>
      <c r="S6882" s="9" t="str">
        <f>TEXT(Table3[[#This Row],[Purchase Date]],"MMMM")</f>
        <v>June</v>
      </c>
      <c r="T6882" s="9">
        <f>YEAR('Consolidtaed Data'!$F2530)</f>
        <v>2020</v>
      </c>
    </row>
    <row r="6883" spans="1:20" x14ac:dyDescent="0.3">
      <c r="A6883" s="9" t="s">
        <v>7909</v>
      </c>
      <c r="B6883" s="9" t="s">
        <v>33</v>
      </c>
      <c r="C6883" s="9" t="s">
        <v>352</v>
      </c>
      <c r="D6883" s="9" t="s">
        <v>246</v>
      </c>
      <c r="E6883" s="9" t="s">
        <v>507</v>
      </c>
      <c r="F6883" s="12">
        <v>44355</v>
      </c>
      <c r="G6883" s="12" t="str">
        <f>VLOOKUP(Table3[[#This Row],[Product ID]],[1]Products!$A:$G,2,0)</f>
        <v>Product 29</v>
      </c>
      <c r="H6883" s="22">
        <v>2</v>
      </c>
      <c r="I6883" s="9">
        <f>VLOOKUP('Consolidtaed Data'!$B2787,[1]Products!$A:$G,4,0)</f>
        <v>1338</v>
      </c>
      <c r="J6883" s="9">
        <f>VLOOKUP('Consolidtaed Data'!$B2787,[1]Products!$A:$G,3,0)</f>
        <v>682</v>
      </c>
      <c r="K6883" s="9">
        <f>'Consolidtaed Data'!$J2787*'Consolidtaed Data'!$H2787</f>
        <v>421</v>
      </c>
      <c r="L6883" s="9">
        <f>'Consolidtaed Data'!$I2787*'Consolidtaed Data'!$H2787</f>
        <v>561</v>
      </c>
      <c r="M6883" s="9">
        <f>'Consolidtaed Data'!$L2787-'Consolidtaed Data'!$K2787</f>
        <v>2166</v>
      </c>
      <c r="N6883" s="9" t="str">
        <f>VLOOKUP('Consolidtaed Data'!$C2787,[1]Locations!$A:$O,2,0)</f>
        <v>Rialto</v>
      </c>
      <c r="O6883" s="9" t="str">
        <f>VLOOKUP('Consolidtaed Data'!$D2787,'[1]Sales People'!$A:$B,2,0)</f>
        <v>Jerry Perry</v>
      </c>
      <c r="P6883" s="9" t="str">
        <f>VLOOKUP('Consolidtaed Data'!$E2787,[1]Customers!$A:$B,2,0)</f>
        <v>Walter Harris</v>
      </c>
      <c r="Q6883" s="11">
        <f>WEEKDAY('Consolidtaed Data'!$F2787)</f>
        <v>5</v>
      </c>
      <c r="R6883" s="9">
        <f>MONTH('Consolidtaed Data'!$F2787)</f>
        <v>7</v>
      </c>
      <c r="S6883" s="9" t="str">
        <f>TEXT(Table3[[#This Row],[Purchase Date]],"MMMM")</f>
        <v>June</v>
      </c>
      <c r="T6883" s="9">
        <f>YEAR('Consolidtaed Data'!$F2787)</f>
        <v>2020</v>
      </c>
    </row>
    <row r="6884" spans="1:20" x14ac:dyDescent="0.3">
      <c r="A6884" s="9" t="s">
        <v>7910</v>
      </c>
      <c r="B6884" s="9" t="s">
        <v>85</v>
      </c>
      <c r="C6884" s="9" t="s">
        <v>405</v>
      </c>
      <c r="D6884" s="9" t="s">
        <v>46</v>
      </c>
      <c r="E6884" s="9" t="s">
        <v>1608</v>
      </c>
      <c r="F6884" s="12">
        <v>44355</v>
      </c>
      <c r="G6884" s="12" t="str">
        <f>VLOOKUP(Table3[[#This Row],[Product ID]],[1]Products!$A:$G,2,0)</f>
        <v>Product 93</v>
      </c>
      <c r="H6884" s="22">
        <v>4</v>
      </c>
      <c r="I6884" s="9">
        <f>VLOOKUP('Consolidtaed Data'!$B3114,[1]Products!$A:$G,4,0)</f>
        <v>2141</v>
      </c>
      <c r="J6884" s="9">
        <f>VLOOKUP('Consolidtaed Data'!$B3114,[1]Products!$A:$G,3,0)</f>
        <v>1777</v>
      </c>
      <c r="K6884" s="9">
        <f>'Consolidtaed Data'!$J3114*'Consolidtaed Data'!$H3114</f>
        <v>2180</v>
      </c>
      <c r="L6884" s="9">
        <f>'Consolidtaed Data'!$I3114*'Consolidtaed Data'!$H3114</f>
        <v>2760</v>
      </c>
      <c r="M6884" s="9">
        <f>'Consolidtaed Data'!$L3114-'Consolidtaed Data'!$K3114</f>
        <v>206</v>
      </c>
      <c r="N6884" s="9" t="str">
        <f>VLOOKUP('Consolidtaed Data'!$C3114,[1]Locations!$A:$O,2,0)</f>
        <v>Oceanside</v>
      </c>
      <c r="O6884" s="9" t="str">
        <f>VLOOKUP('Consolidtaed Data'!$D3114,'[1]Sales People'!$A:$B,2,0)</f>
        <v>Brian Davis</v>
      </c>
      <c r="P6884" s="9" t="str">
        <f>VLOOKUP('Consolidtaed Data'!$E3114,[1]Customers!$A:$B,2,0)</f>
        <v>Matthew Nguyen</v>
      </c>
      <c r="Q6884" s="11">
        <f>WEEKDAY('Consolidtaed Data'!$F3114)</f>
        <v>2</v>
      </c>
      <c r="R6884" s="9">
        <f>MONTH('Consolidtaed Data'!$F3114)</f>
        <v>8</v>
      </c>
      <c r="S6884" s="9" t="str">
        <f>TEXT(Table3[[#This Row],[Purchase Date]],"MMMM")</f>
        <v>June</v>
      </c>
      <c r="T6884" s="9">
        <f>YEAR('Consolidtaed Data'!$F3114)</f>
        <v>2020</v>
      </c>
    </row>
    <row r="6885" spans="1:20" x14ac:dyDescent="0.3">
      <c r="A6885" s="9" t="s">
        <v>7911</v>
      </c>
      <c r="B6885" s="9" t="s">
        <v>572</v>
      </c>
      <c r="C6885" s="9" t="s">
        <v>421</v>
      </c>
      <c r="D6885" s="9" t="s">
        <v>35</v>
      </c>
      <c r="E6885" s="9" t="s">
        <v>1339</v>
      </c>
      <c r="F6885" s="12">
        <v>44355</v>
      </c>
      <c r="G6885" s="12" t="str">
        <f>VLOOKUP(Table3[[#This Row],[Product ID]],[1]Products!$A:$G,2,0)</f>
        <v>Product 22</v>
      </c>
      <c r="H6885" s="22">
        <v>2</v>
      </c>
      <c r="I6885" s="9">
        <f>VLOOKUP('Consolidtaed Data'!$B3434,[1]Products!$A:$G,4,0)</f>
        <v>818</v>
      </c>
      <c r="J6885" s="9">
        <f>VLOOKUP('Consolidtaed Data'!$B3434,[1]Products!$A:$G,3,0)</f>
        <v>450</v>
      </c>
      <c r="K6885" s="9">
        <f>'Consolidtaed Data'!$J3434*'Consolidtaed Data'!$H3434</f>
        <v>1608</v>
      </c>
      <c r="L6885" s="9">
        <f>'Consolidtaed Data'!$I3434*'Consolidtaed Data'!$H3434</f>
        <v>2400</v>
      </c>
      <c r="M6885" s="9">
        <f>'Consolidtaed Data'!$L3434-'Consolidtaed Data'!$K3434</f>
        <v>1198</v>
      </c>
      <c r="N6885" s="9" t="str">
        <f>VLOOKUP('Consolidtaed Data'!$C3434,[1]Locations!$A:$O,2,0)</f>
        <v>Escondido</v>
      </c>
      <c r="O6885" s="9" t="str">
        <f>VLOOKUP('Consolidtaed Data'!$D3434,'[1]Sales People'!$A:$B,2,0)</f>
        <v>Arthur Mccoy</v>
      </c>
      <c r="P6885" s="9" t="str">
        <f>VLOOKUP('Consolidtaed Data'!$E3434,[1]Customers!$A:$B,2,0)</f>
        <v>David Mendoza</v>
      </c>
      <c r="Q6885" s="11">
        <f>WEEKDAY('Consolidtaed Data'!$F3434)</f>
        <v>3</v>
      </c>
      <c r="R6885" s="9">
        <f>MONTH('Consolidtaed Data'!$F3434)</f>
        <v>9</v>
      </c>
      <c r="S6885" s="9" t="str">
        <f>TEXT(Table3[[#This Row],[Purchase Date]],"MMMM")</f>
        <v>June</v>
      </c>
      <c r="T6885" s="9">
        <f>YEAR('Consolidtaed Data'!$F3434)</f>
        <v>2020</v>
      </c>
    </row>
    <row r="6886" spans="1:20" x14ac:dyDescent="0.3">
      <c r="A6886" s="9" t="s">
        <v>7912</v>
      </c>
      <c r="B6886" s="9" t="s">
        <v>338</v>
      </c>
      <c r="C6886" s="9" t="s">
        <v>108</v>
      </c>
      <c r="D6886" s="9" t="s">
        <v>46</v>
      </c>
      <c r="E6886" s="9" t="s">
        <v>894</v>
      </c>
      <c r="F6886" s="12">
        <v>44355</v>
      </c>
      <c r="G6886" s="12" t="str">
        <f>VLOOKUP(Table3[[#This Row],[Product ID]],[1]Products!$A:$G,2,0)</f>
        <v>Product 95</v>
      </c>
      <c r="H6886" s="22">
        <v>3</v>
      </c>
      <c r="I6886" s="9">
        <f>VLOOKUP('Consolidtaed Data'!$B3632,[1]Products!$A:$G,4,0)</f>
        <v>545</v>
      </c>
      <c r="J6886" s="9">
        <f>VLOOKUP('Consolidtaed Data'!$B3632,[1]Products!$A:$G,3,0)</f>
        <v>425</v>
      </c>
      <c r="K6886" s="9">
        <f>'Consolidtaed Data'!$J3632*'Consolidtaed Data'!$H3632</f>
        <v>416</v>
      </c>
      <c r="L6886" s="9">
        <f>'Consolidtaed Data'!$I3632*'Consolidtaed Data'!$H3632</f>
        <v>630</v>
      </c>
      <c r="M6886" s="9">
        <f>'Consolidtaed Data'!$L3632-'Consolidtaed Data'!$K3632</f>
        <v>816</v>
      </c>
      <c r="N6886" s="9" t="str">
        <f>VLOOKUP('Consolidtaed Data'!$C3632,[1]Locations!$A:$O,2,0)</f>
        <v>Roseville</v>
      </c>
      <c r="O6886" s="9" t="str">
        <f>VLOOKUP('Consolidtaed Data'!$D3632,'[1]Sales People'!$A:$B,2,0)</f>
        <v>Arthur Mccoy</v>
      </c>
      <c r="P6886" s="9" t="str">
        <f>VLOOKUP('Consolidtaed Data'!$E3632,[1]Customers!$A:$B,2,0)</f>
        <v>Jeremy Peterson</v>
      </c>
      <c r="Q6886" s="11">
        <f>WEEKDAY('Consolidtaed Data'!$F3632)</f>
        <v>4</v>
      </c>
      <c r="R6886" s="9">
        <f>MONTH('Consolidtaed Data'!$F3632)</f>
        <v>9</v>
      </c>
      <c r="S6886" s="9" t="str">
        <f>TEXT(Table3[[#This Row],[Purchase Date]],"MMMM")</f>
        <v>June</v>
      </c>
      <c r="T6886" s="9">
        <f>YEAR('Consolidtaed Data'!$F3632)</f>
        <v>2020</v>
      </c>
    </row>
    <row r="6887" spans="1:20" x14ac:dyDescent="0.3">
      <c r="A6887" s="9" t="s">
        <v>7913</v>
      </c>
      <c r="B6887" s="9" t="s">
        <v>366</v>
      </c>
      <c r="C6887" s="9" t="s">
        <v>472</v>
      </c>
      <c r="D6887" s="9" t="s">
        <v>131</v>
      </c>
      <c r="E6887" s="9" t="s">
        <v>1554</v>
      </c>
      <c r="F6887" s="12">
        <v>44356</v>
      </c>
      <c r="G6887" s="12" t="str">
        <f>VLOOKUP(Table3[[#This Row],[Product ID]],[1]Products!$A:$G,2,0)</f>
        <v>Product 39</v>
      </c>
      <c r="H6887" s="22">
        <v>2</v>
      </c>
      <c r="I6887" s="9">
        <f>VLOOKUP('Consolidtaed Data'!$B780,[1]Products!$A:$G,4,0)</f>
        <v>530</v>
      </c>
      <c r="J6887" s="9">
        <f>VLOOKUP('Consolidtaed Data'!$B780,[1]Products!$A:$G,3,0)</f>
        <v>424</v>
      </c>
      <c r="K6887" s="9">
        <f>'Consolidtaed Data'!$J780*'Consolidtaed Data'!$H780</f>
        <v>850</v>
      </c>
      <c r="L6887" s="9">
        <f>'Consolidtaed Data'!$I780*'Consolidtaed Data'!$H780</f>
        <v>1090</v>
      </c>
      <c r="M6887" s="9">
        <f>'Consolidtaed Data'!$L780-'Consolidtaed Data'!$K780</f>
        <v>2481</v>
      </c>
      <c r="N6887" s="9" t="str">
        <f>VLOOKUP('Consolidtaed Data'!$C780,[1]Locations!$A:$O,2,0)</f>
        <v>Roseville</v>
      </c>
      <c r="O6887" s="9" t="str">
        <f>VLOOKUP('Consolidtaed Data'!$D780,'[1]Sales People'!$A:$B,2,0)</f>
        <v>Justin Lynch</v>
      </c>
      <c r="P6887" s="9" t="str">
        <f>VLOOKUP('Consolidtaed Data'!$E780,[1]Customers!$A:$B,2,0)</f>
        <v>Ernest Rivera</v>
      </c>
      <c r="Q6887" s="11">
        <f>WEEKDAY('Consolidtaed Data'!$F780)</f>
        <v>1</v>
      </c>
      <c r="R6887" s="9">
        <f>MONTH('Consolidtaed Data'!$F780)</f>
        <v>2</v>
      </c>
      <c r="S6887" s="9" t="str">
        <f>TEXT(Table3[[#This Row],[Purchase Date]],"MMMM")</f>
        <v>June</v>
      </c>
      <c r="T6887" s="9">
        <f>YEAR('Consolidtaed Data'!$F780)</f>
        <v>2020</v>
      </c>
    </row>
    <row r="6888" spans="1:20" x14ac:dyDescent="0.3">
      <c r="A6888" s="9" t="s">
        <v>7914</v>
      </c>
      <c r="B6888" s="9" t="s">
        <v>89</v>
      </c>
      <c r="C6888" s="9" t="s">
        <v>196</v>
      </c>
      <c r="D6888" s="9" t="s">
        <v>31</v>
      </c>
      <c r="E6888" s="9" t="s">
        <v>718</v>
      </c>
      <c r="F6888" s="12">
        <v>44356</v>
      </c>
      <c r="G6888" s="12" t="str">
        <f>VLOOKUP(Table3[[#This Row],[Product ID]],[1]Products!$A:$G,2,0)</f>
        <v>Product 64</v>
      </c>
      <c r="H6888" s="22">
        <v>3</v>
      </c>
      <c r="I6888" s="9">
        <f>VLOOKUP('Consolidtaed Data'!$B1598,[1]Products!$A:$G,4,0)</f>
        <v>951</v>
      </c>
      <c r="J6888" s="9">
        <f>VLOOKUP('Consolidtaed Data'!$B1598,[1]Products!$A:$G,3,0)</f>
        <v>504</v>
      </c>
      <c r="K6888" s="9">
        <f>'Consolidtaed Data'!$J1598*'Consolidtaed Data'!$H1598</f>
        <v>5180</v>
      </c>
      <c r="L6888" s="9">
        <f>'Consolidtaed Data'!$I1598*'Consolidtaed Data'!$H1598</f>
        <v>6556</v>
      </c>
      <c r="M6888" s="9">
        <f>'Consolidtaed Data'!$L1598-'Consolidtaed Data'!$K1598</f>
        <v>1462</v>
      </c>
      <c r="N6888" s="9" t="str">
        <f>VLOOKUP('Consolidtaed Data'!$C1598,[1]Locations!$A:$O,2,0)</f>
        <v>Torrance</v>
      </c>
      <c r="O6888" s="9" t="str">
        <f>VLOOKUP('Consolidtaed Data'!$D1598,'[1]Sales People'!$A:$B,2,0)</f>
        <v>Ryan Butler</v>
      </c>
      <c r="P6888" s="9" t="str">
        <f>VLOOKUP('Consolidtaed Data'!$E1598,[1]Customers!$A:$B,2,0)</f>
        <v>Phillip Watkins</v>
      </c>
      <c r="Q6888" s="11">
        <f>WEEKDAY('Consolidtaed Data'!$F1598)</f>
        <v>2</v>
      </c>
      <c r="R6888" s="9">
        <f>MONTH('Consolidtaed Data'!$F1598)</f>
        <v>4</v>
      </c>
      <c r="S6888" s="9" t="str">
        <f>TEXT(Table3[[#This Row],[Purchase Date]],"MMMM")</f>
        <v>June</v>
      </c>
      <c r="T6888" s="9">
        <f>YEAR('Consolidtaed Data'!$F1598)</f>
        <v>2020</v>
      </c>
    </row>
    <row r="6889" spans="1:20" x14ac:dyDescent="0.3">
      <c r="A6889" s="9" t="s">
        <v>7915</v>
      </c>
      <c r="B6889" s="9" t="s">
        <v>415</v>
      </c>
      <c r="C6889" s="9" t="s">
        <v>55</v>
      </c>
      <c r="D6889" s="9" t="s">
        <v>46</v>
      </c>
      <c r="E6889" s="9" t="s">
        <v>1090</v>
      </c>
      <c r="F6889" s="12">
        <v>44356</v>
      </c>
      <c r="G6889" s="12" t="str">
        <f>VLOOKUP(Table3[[#This Row],[Product ID]],[1]Products!$A:$G,2,0)</f>
        <v>Product 18</v>
      </c>
      <c r="H6889" s="22">
        <v>3</v>
      </c>
      <c r="I6889" s="9">
        <f>VLOOKUP('Consolidtaed Data'!$B1796,[1]Products!$A:$G,4,0)</f>
        <v>1119</v>
      </c>
      <c r="J6889" s="9">
        <f>VLOOKUP('Consolidtaed Data'!$B1796,[1]Products!$A:$G,3,0)</f>
        <v>683</v>
      </c>
      <c r="K6889" s="9">
        <f>'Consolidtaed Data'!$J1796*'Consolidtaed Data'!$H1796</f>
        <v>455</v>
      </c>
      <c r="L6889" s="9">
        <f>'Consolidtaed Data'!$I1796*'Consolidtaed Data'!$H1796</f>
        <v>799</v>
      </c>
      <c r="M6889" s="9">
        <f>'Consolidtaed Data'!$L1796-'Consolidtaed Data'!$K1796</f>
        <v>736</v>
      </c>
      <c r="N6889" s="9" t="str">
        <f>VLOOKUP('Consolidtaed Data'!$C1796,[1]Locations!$A:$O,2,0)</f>
        <v>Chula Vista</v>
      </c>
      <c r="O6889" s="9" t="str">
        <f>VLOOKUP('Consolidtaed Data'!$D1796,'[1]Sales People'!$A:$B,2,0)</f>
        <v>Brian Hansen</v>
      </c>
      <c r="P6889" s="9" t="str">
        <f>VLOOKUP('Consolidtaed Data'!$E1796,[1]Customers!$A:$B,2,0)</f>
        <v>Frank Brown</v>
      </c>
      <c r="Q6889" s="11">
        <f>WEEKDAY('Consolidtaed Data'!$F1796)</f>
        <v>2</v>
      </c>
      <c r="R6889" s="9">
        <f>MONTH('Consolidtaed Data'!$F1796)</f>
        <v>5</v>
      </c>
      <c r="S6889" s="9" t="str">
        <f>TEXT(Table3[[#This Row],[Purchase Date]],"MMMM")</f>
        <v>June</v>
      </c>
      <c r="T6889" s="9">
        <f>YEAR('Consolidtaed Data'!$F1796)</f>
        <v>2020</v>
      </c>
    </row>
    <row r="6890" spans="1:20" x14ac:dyDescent="0.3">
      <c r="A6890" s="9" t="s">
        <v>7916</v>
      </c>
      <c r="B6890" s="9" t="s">
        <v>411</v>
      </c>
      <c r="C6890" s="9" t="s">
        <v>186</v>
      </c>
      <c r="D6890" s="9" t="s">
        <v>113</v>
      </c>
      <c r="E6890" s="9" t="s">
        <v>1834</v>
      </c>
      <c r="F6890" s="12">
        <v>44356</v>
      </c>
      <c r="G6890" s="12" t="str">
        <f>VLOOKUP(Table3[[#This Row],[Product ID]],[1]Products!$A:$G,2,0)</f>
        <v>Product 27</v>
      </c>
      <c r="H6890" s="22">
        <v>3</v>
      </c>
      <c r="I6890" s="9">
        <f>VLOOKUP('Consolidtaed Data'!$B2734,[1]Products!$A:$G,4,0)</f>
        <v>561</v>
      </c>
      <c r="J6890" s="9">
        <f>VLOOKUP('Consolidtaed Data'!$B2734,[1]Products!$A:$G,3,0)</f>
        <v>421</v>
      </c>
      <c r="K6890" s="9">
        <f>'Consolidtaed Data'!$J2734*'Consolidtaed Data'!$H2734</f>
        <v>1190</v>
      </c>
      <c r="L6890" s="9">
        <f>'Consolidtaed Data'!$I2734*'Consolidtaed Data'!$H2734</f>
        <v>1566</v>
      </c>
      <c r="M6890" s="9">
        <f>'Consolidtaed Data'!$L2734-'Consolidtaed Data'!$K2734</f>
        <v>368</v>
      </c>
      <c r="N6890" s="9" t="str">
        <f>VLOOKUP('Consolidtaed Data'!$C2734,[1]Locations!$A:$O,2,0)</f>
        <v>Bakersfield</v>
      </c>
      <c r="O6890" s="9" t="str">
        <f>VLOOKUP('Consolidtaed Data'!$D2734,'[1]Sales People'!$A:$B,2,0)</f>
        <v>Walter Cook</v>
      </c>
      <c r="P6890" s="9" t="str">
        <f>VLOOKUP('Consolidtaed Data'!$E2734,[1]Customers!$A:$B,2,0)</f>
        <v>Joshua Collins</v>
      </c>
      <c r="Q6890" s="11">
        <f>WEEKDAY('Consolidtaed Data'!$F2734)</f>
        <v>1</v>
      </c>
      <c r="R6890" s="9">
        <f>MONTH('Consolidtaed Data'!$F2734)</f>
        <v>7</v>
      </c>
      <c r="S6890" s="9" t="str">
        <f>TEXT(Table3[[#This Row],[Purchase Date]],"MMMM")</f>
        <v>June</v>
      </c>
      <c r="T6890" s="9">
        <f>YEAR('Consolidtaed Data'!$F2734)</f>
        <v>2020</v>
      </c>
    </row>
    <row r="6891" spans="1:20" x14ac:dyDescent="0.3">
      <c r="A6891" s="9" t="s">
        <v>7917</v>
      </c>
      <c r="B6891" s="9" t="s">
        <v>191</v>
      </c>
      <c r="C6891" s="9" t="s">
        <v>165</v>
      </c>
      <c r="D6891" s="9" t="s">
        <v>206</v>
      </c>
      <c r="E6891" s="9" t="s">
        <v>657</v>
      </c>
      <c r="F6891" s="12">
        <v>44356</v>
      </c>
      <c r="G6891" s="12" t="str">
        <f>VLOOKUP(Table3[[#This Row],[Product ID]],[1]Products!$A:$G,2,0)</f>
        <v>Product 36</v>
      </c>
      <c r="H6891" s="22">
        <v>1</v>
      </c>
      <c r="I6891" s="9">
        <f>VLOOKUP('Consolidtaed Data'!$B2889,[1]Products!$A:$G,4,0)</f>
        <v>1635</v>
      </c>
      <c r="J6891" s="9">
        <f>VLOOKUP('Consolidtaed Data'!$B2889,[1]Products!$A:$G,3,0)</f>
        <v>1046</v>
      </c>
      <c r="K6891" s="9">
        <f>'Consolidtaed Data'!$J2889*'Consolidtaed Data'!$H2889</f>
        <v>945</v>
      </c>
      <c r="L6891" s="9">
        <f>'Consolidtaed Data'!$I2889*'Consolidtaed Data'!$H2889</f>
        <v>1889</v>
      </c>
      <c r="M6891" s="9">
        <f>'Consolidtaed Data'!$L2889-'Consolidtaed Data'!$K2889</f>
        <v>944</v>
      </c>
      <c r="N6891" s="9" t="str">
        <f>VLOOKUP('Consolidtaed Data'!$C2889,[1]Locations!$A:$O,2,0)</f>
        <v>Richmond</v>
      </c>
      <c r="O6891" s="9" t="str">
        <f>VLOOKUP('Consolidtaed Data'!$D2889,'[1]Sales People'!$A:$B,2,0)</f>
        <v>Carl Elliott</v>
      </c>
      <c r="P6891" s="9" t="str">
        <f>VLOOKUP('Consolidtaed Data'!$E2889,[1]Customers!$A:$B,2,0)</f>
        <v>Matthew Duncan</v>
      </c>
      <c r="Q6891" s="11">
        <f>WEEKDAY('Consolidtaed Data'!$F2889)</f>
        <v>5</v>
      </c>
      <c r="R6891" s="9">
        <f>MONTH('Consolidtaed Data'!$F2889)</f>
        <v>7</v>
      </c>
      <c r="S6891" s="9" t="str">
        <f>TEXT(Table3[[#This Row],[Purchase Date]],"MMMM")</f>
        <v>June</v>
      </c>
      <c r="T6891" s="9">
        <f>YEAR('Consolidtaed Data'!$F2889)</f>
        <v>2020</v>
      </c>
    </row>
    <row r="6892" spans="1:20" x14ac:dyDescent="0.3">
      <c r="A6892" s="9" t="s">
        <v>7918</v>
      </c>
      <c r="B6892" s="9" t="s">
        <v>213</v>
      </c>
      <c r="C6892" s="9" t="s">
        <v>140</v>
      </c>
      <c r="D6892" s="9" t="s">
        <v>149</v>
      </c>
      <c r="E6892" s="9" t="s">
        <v>383</v>
      </c>
      <c r="F6892" s="12">
        <v>44356</v>
      </c>
      <c r="G6892" s="12" t="str">
        <f>VLOOKUP(Table3[[#This Row],[Product ID]],[1]Products!$A:$G,2,0)</f>
        <v>Product 68</v>
      </c>
      <c r="H6892" s="22">
        <v>1</v>
      </c>
      <c r="I6892" s="9">
        <f>VLOOKUP('Consolidtaed Data'!$B2890,[1]Products!$A:$G,4,0)</f>
        <v>392</v>
      </c>
      <c r="J6892" s="9">
        <f>VLOOKUP('Consolidtaed Data'!$B2890,[1]Products!$A:$G,3,0)</f>
        <v>255</v>
      </c>
      <c r="K6892" s="9">
        <f>'Consolidtaed Data'!$J2890*'Consolidtaed Data'!$H2890</f>
        <v>732</v>
      </c>
      <c r="L6892" s="9">
        <f>'Consolidtaed Data'!$I2890*'Consolidtaed Data'!$H2890</f>
        <v>1077</v>
      </c>
      <c r="M6892" s="9">
        <f>'Consolidtaed Data'!$L2890-'Consolidtaed Data'!$K2890</f>
        <v>246</v>
      </c>
      <c r="N6892" s="9" t="str">
        <f>VLOOKUP('Consolidtaed Data'!$C2890,[1]Locations!$A:$O,2,0)</f>
        <v>Riverside</v>
      </c>
      <c r="O6892" s="9" t="str">
        <f>VLOOKUP('Consolidtaed Data'!$D2890,'[1]Sales People'!$A:$B,2,0)</f>
        <v>John Reyes</v>
      </c>
      <c r="P6892" s="9" t="str">
        <f>VLOOKUP('Consolidtaed Data'!$E2890,[1]Customers!$A:$B,2,0)</f>
        <v>Christopher Kim</v>
      </c>
      <c r="Q6892" s="11">
        <f>WEEKDAY('Consolidtaed Data'!$F2890)</f>
        <v>5</v>
      </c>
      <c r="R6892" s="9">
        <f>MONTH('Consolidtaed Data'!$F2890)</f>
        <v>7</v>
      </c>
      <c r="S6892" s="9" t="str">
        <f>TEXT(Table3[[#This Row],[Purchase Date]],"MMMM")</f>
        <v>June</v>
      </c>
      <c r="T6892" s="9">
        <f>YEAR('Consolidtaed Data'!$F2890)</f>
        <v>2020</v>
      </c>
    </row>
    <row r="6893" spans="1:20" x14ac:dyDescent="0.3">
      <c r="A6893" s="9" t="s">
        <v>7919</v>
      </c>
      <c r="B6893" s="9" t="s">
        <v>225</v>
      </c>
      <c r="C6893" s="9" t="s">
        <v>63</v>
      </c>
      <c r="D6893" s="9" t="s">
        <v>374</v>
      </c>
      <c r="E6893" s="9" t="s">
        <v>3089</v>
      </c>
      <c r="F6893" s="12">
        <v>44356</v>
      </c>
      <c r="G6893" s="12" t="str">
        <f>VLOOKUP(Table3[[#This Row],[Product ID]],[1]Products!$A:$G,2,0)</f>
        <v>Product 24</v>
      </c>
      <c r="H6893" s="22">
        <v>4</v>
      </c>
      <c r="I6893" s="9">
        <f>VLOOKUP('Consolidtaed Data'!$B2915,[1]Products!$A:$G,4,0)</f>
        <v>2391</v>
      </c>
      <c r="J6893" s="9">
        <f>VLOOKUP('Consolidtaed Data'!$B2915,[1]Products!$A:$G,3,0)</f>
        <v>1291</v>
      </c>
      <c r="K6893" s="9">
        <f>'Consolidtaed Data'!$J2915*'Consolidtaed Data'!$H2915</f>
        <v>1636</v>
      </c>
      <c r="L6893" s="9">
        <f>'Consolidtaed Data'!$I2915*'Consolidtaed Data'!$H2915</f>
        <v>3268</v>
      </c>
      <c r="M6893" s="9">
        <f>'Consolidtaed Data'!$L2915-'Consolidtaed Data'!$K2915</f>
        <v>561</v>
      </c>
      <c r="N6893" s="9" t="str">
        <f>VLOOKUP('Consolidtaed Data'!$C2915,[1]Locations!$A:$O,2,0)</f>
        <v>Garden Grove</v>
      </c>
      <c r="O6893" s="9" t="str">
        <f>VLOOKUP('Consolidtaed Data'!$D2915,'[1]Sales People'!$A:$B,2,0)</f>
        <v>Patrick Ruiz</v>
      </c>
      <c r="P6893" s="9" t="str">
        <f>VLOOKUP('Consolidtaed Data'!$E2915,[1]Customers!$A:$B,2,0)</f>
        <v>Jimmy Andrews</v>
      </c>
      <c r="Q6893" s="11">
        <f>WEEKDAY('Consolidtaed Data'!$F2915)</f>
        <v>7</v>
      </c>
      <c r="R6893" s="9">
        <f>MONTH('Consolidtaed Data'!$F2915)</f>
        <v>8</v>
      </c>
      <c r="S6893" s="9" t="str">
        <f>TEXT(Table3[[#This Row],[Purchase Date]],"MMMM")</f>
        <v>June</v>
      </c>
      <c r="T6893" s="9">
        <f>YEAR('Consolidtaed Data'!$F2915)</f>
        <v>2020</v>
      </c>
    </row>
    <row r="6894" spans="1:20" x14ac:dyDescent="0.3">
      <c r="A6894" s="9" t="s">
        <v>7920</v>
      </c>
      <c r="B6894" s="9" t="s">
        <v>443</v>
      </c>
      <c r="C6894" s="9" t="s">
        <v>223</v>
      </c>
      <c r="D6894" s="9" t="s">
        <v>123</v>
      </c>
      <c r="E6894" s="9" t="s">
        <v>2238</v>
      </c>
      <c r="F6894" s="12">
        <v>44356</v>
      </c>
      <c r="G6894" s="12" t="str">
        <f>VLOOKUP(Table3[[#This Row],[Product ID]],[1]Products!$A:$G,2,0)</f>
        <v>Product 61</v>
      </c>
      <c r="H6894" s="22">
        <v>2</v>
      </c>
      <c r="I6894" s="9">
        <f>VLOOKUP('Consolidtaed Data'!$B3146,[1]Products!$A:$G,4,0)</f>
        <v>203</v>
      </c>
      <c r="J6894" s="9">
        <f>VLOOKUP('Consolidtaed Data'!$B3146,[1]Products!$A:$G,3,0)</f>
        <v>154</v>
      </c>
      <c r="K6894" s="9">
        <f>'Consolidtaed Data'!$J3146*'Consolidtaed Data'!$H3146</f>
        <v>1378</v>
      </c>
      <c r="L6894" s="9">
        <f>'Consolidtaed Data'!$I3146*'Consolidtaed Data'!$H3146</f>
        <v>1887</v>
      </c>
      <c r="M6894" s="9">
        <f>'Consolidtaed Data'!$L3146-'Consolidtaed Data'!$K3146</f>
        <v>644</v>
      </c>
      <c r="N6894" s="9" t="str">
        <f>VLOOKUP('Consolidtaed Data'!$C3146,[1]Locations!$A:$O,2,0)</f>
        <v>Thousand Oaks</v>
      </c>
      <c r="O6894" s="9" t="str">
        <f>VLOOKUP('Consolidtaed Data'!$D3146,'[1]Sales People'!$A:$B,2,0)</f>
        <v>Martin Perry</v>
      </c>
      <c r="P6894" s="9" t="str">
        <f>VLOOKUP('Consolidtaed Data'!$E3146,[1]Customers!$A:$B,2,0)</f>
        <v>Henry Stanley</v>
      </c>
      <c r="Q6894" s="11">
        <f>WEEKDAY('Consolidtaed Data'!$F3146)</f>
        <v>4</v>
      </c>
      <c r="R6894" s="9">
        <f>MONTH('Consolidtaed Data'!$F3146)</f>
        <v>8</v>
      </c>
      <c r="S6894" s="9" t="str">
        <f>TEXT(Table3[[#This Row],[Purchase Date]],"MMMM")</f>
        <v>June</v>
      </c>
      <c r="T6894" s="9">
        <f>YEAR('Consolidtaed Data'!$F3146)</f>
        <v>2020</v>
      </c>
    </row>
    <row r="6895" spans="1:20" x14ac:dyDescent="0.3">
      <c r="A6895" s="9" t="s">
        <v>7921</v>
      </c>
      <c r="B6895" s="9" t="s">
        <v>364</v>
      </c>
      <c r="C6895" s="9" t="s">
        <v>522</v>
      </c>
      <c r="D6895" s="9" t="s">
        <v>26</v>
      </c>
      <c r="E6895" s="9" t="s">
        <v>1428</v>
      </c>
      <c r="F6895" s="12">
        <v>44356</v>
      </c>
      <c r="G6895" s="12" t="str">
        <f>VLOOKUP(Table3[[#This Row],[Product ID]],[1]Products!$A:$G,2,0)</f>
        <v>Product 45</v>
      </c>
      <c r="H6895" s="22">
        <v>4</v>
      </c>
      <c r="I6895" s="9">
        <f>VLOOKUP('Consolidtaed Data'!$B3189,[1]Products!$A:$G,4,0)</f>
        <v>1639</v>
      </c>
      <c r="J6895" s="9">
        <f>VLOOKUP('Consolidtaed Data'!$B3189,[1]Products!$A:$G,3,0)</f>
        <v>1295</v>
      </c>
      <c r="K6895" s="9">
        <f>'Consolidtaed Data'!$J3189*'Consolidtaed Data'!$H3189</f>
        <v>2642</v>
      </c>
      <c r="L6895" s="9">
        <f>'Consolidtaed Data'!$I3189*'Consolidtaed Data'!$H3189</f>
        <v>3944</v>
      </c>
      <c r="M6895" s="9">
        <f>'Consolidtaed Data'!$L3189-'Consolidtaed Data'!$K3189</f>
        <v>123</v>
      </c>
      <c r="N6895" s="9" t="str">
        <f>VLOOKUP('Consolidtaed Data'!$C3189,[1]Locations!$A:$O,2,0)</f>
        <v>Berkeley</v>
      </c>
      <c r="O6895" s="9" t="str">
        <f>VLOOKUP('Consolidtaed Data'!$D3189,'[1]Sales People'!$A:$B,2,0)</f>
        <v>Scott Mason</v>
      </c>
      <c r="P6895" s="9" t="str">
        <f>VLOOKUP('Consolidtaed Data'!$E3189,[1]Customers!$A:$B,2,0)</f>
        <v>Ralph Wheeler</v>
      </c>
      <c r="Q6895" s="11">
        <f>WEEKDAY('Consolidtaed Data'!$F3189)</f>
        <v>1</v>
      </c>
      <c r="R6895" s="9">
        <f>MONTH('Consolidtaed Data'!$F3189)</f>
        <v>8</v>
      </c>
      <c r="S6895" s="9" t="str">
        <f>TEXT(Table3[[#This Row],[Purchase Date]],"MMMM")</f>
        <v>June</v>
      </c>
      <c r="T6895" s="9">
        <f>YEAR('Consolidtaed Data'!$F3189)</f>
        <v>2020</v>
      </c>
    </row>
    <row r="6896" spans="1:20" x14ac:dyDescent="0.3">
      <c r="A6896" s="9" t="s">
        <v>7922</v>
      </c>
      <c r="B6896" s="9" t="s">
        <v>278</v>
      </c>
      <c r="C6896" s="9" t="s">
        <v>231</v>
      </c>
      <c r="D6896" s="9" t="s">
        <v>161</v>
      </c>
      <c r="E6896" s="9" t="s">
        <v>1846</v>
      </c>
      <c r="F6896" s="12">
        <v>44356</v>
      </c>
      <c r="G6896" s="12" t="str">
        <f>VLOOKUP(Table3[[#This Row],[Product ID]],[1]Products!$A:$G,2,0)</f>
        <v>Product 75</v>
      </c>
      <c r="H6896" s="22">
        <v>1</v>
      </c>
      <c r="I6896" s="9">
        <f>VLOOKUP('Consolidtaed Data'!$B3224,[1]Products!$A:$G,4,0)</f>
        <v>1587</v>
      </c>
      <c r="J6896" s="9">
        <f>VLOOKUP('Consolidtaed Data'!$B3224,[1]Products!$A:$G,3,0)</f>
        <v>1301</v>
      </c>
      <c r="K6896" s="9">
        <f>'Consolidtaed Data'!$J3224*'Consolidtaed Data'!$H3224</f>
        <v>376</v>
      </c>
      <c r="L6896" s="9">
        <f>'Consolidtaed Data'!$I3224*'Consolidtaed Data'!$H3224</f>
        <v>458</v>
      </c>
      <c r="M6896" s="9">
        <f>'Consolidtaed Data'!$L3224-'Consolidtaed Data'!$K3224</f>
        <v>1200</v>
      </c>
      <c r="N6896" s="9" t="str">
        <f>VLOOKUP('Consolidtaed Data'!$C3224,[1]Locations!$A:$O,2,0)</f>
        <v>Palmdale</v>
      </c>
      <c r="O6896" s="9" t="str">
        <f>VLOOKUP('Consolidtaed Data'!$D3224,'[1]Sales People'!$A:$B,2,0)</f>
        <v>Kenneth Bradley</v>
      </c>
      <c r="P6896" s="9" t="str">
        <f>VLOOKUP('Consolidtaed Data'!$E3224,[1]Customers!$A:$B,2,0)</f>
        <v>Keith Jordan</v>
      </c>
      <c r="Q6896" s="11">
        <f>WEEKDAY('Consolidtaed Data'!$F3224)</f>
        <v>3</v>
      </c>
      <c r="R6896" s="9">
        <f>MONTH('Consolidtaed Data'!$F3224)</f>
        <v>8</v>
      </c>
      <c r="S6896" s="9" t="str">
        <f>TEXT(Table3[[#This Row],[Purchase Date]],"MMMM")</f>
        <v>June</v>
      </c>
      <c r="T6896" s="9">
        <f>YEAR('Consolidtaed Data'!$F3224)</f>
        <v>2020</v>
      </c>
    </row>
    <row r="6897" spans="1:20" x14ac:dyDescent="0.3">
      <c r="A6897" s="9" t="s">
        <v>7923</v>
      </c>
      <c r="B6897" s="9" t="s">
        <v>330</v>
      </c>
      <c r="C6897" s="9" t="s">
        <v>522</v>
      </c>
      <c r="D6897" s="9" t="s">
        <v>68</v>
      </c>
      <c r="E6897" s="9" t="s">
        <v>1502</v>
      </c>
      <c r="F6897" s="12">
        <v>44356</v>
      </c>
      <c r="G6897" s="12" t="str">
        <f>VLOOKUP(Table3[[#This Row],[Product ID]],[1]Products!$A:$G,2,0)</f>
        <v>Product 91</v>
      </c>
      <c r="H6897" s="22">
        <v>3</v>
      </c>
      <c r="I6897" s="9">
        <f>VLOOKUP('Consolidtaed Data'!$B3264,[1]Products!$A:$G,4,0)</f>
        <v>400</v>
      </c>
      <c r="J6897" s="9">
        <f>VLOOKUP('Consolidtaed Data'!$B3264,[1]Products!$A:$G,3,0)</f>
        <v>208</v>
      </c>
      <c r="K6897" s="9">
        <f>'Consolidtaed Data'!$J3264*'Consolidtaed Data'!$H3264</f>
        <v>1295</v>
      </c>
      <c r="L6897" s="9">
        <f>'Consolidtaed Data'!$I3264*'Consolidtaed Data'!$H3264</f>
        <v>1639</v>
      </c>
      <c r="M6897" s="9">
        <f>'Consolidtaed Data'!$L3264-'Consolidtaed Data'!$K3264</f>
        <v>1014</v>
      </c>
      <c r="N6897" s="9" t="str">
        <f>VLOOKUP('Consolidtaed Data'!$C3264,[1]Locations!$A:$O,2,0)</f>
        <v>Fontana</v>
      </c>
      <c r="O6897" s="9" t="str">
        <f>VLOOKUP('Consolidtaed Data'!$D3264,'[1]Sales People'!$A:$B,2,0)</f>
        <v>Kenneth Fields</v>
      </c>
      <c r="P6897" s="9" t="str">
        <f>VLOOKUP('Consolidtaed Data'!$E3264,[1]Customers!$A:$B,2,0)</f>
        <v>Ronald Anderson</v>
      </c>
      <c r="Q6897" s="11">
        <f>WEEKDAY('Consolidtaed Data'!$F3264)</f>
        <v>7</v>
      </c>
      <c r="R6897" s="9">
        <f>MONTH('Consolidtaed Data'!$F3264)</f>
        <v>8</v>
      </c>
      <c r="S6897" s="9" t="str">
        <f>TEXT(Table3[[#This Row],[Purchase Date]],"MMMM")</f>
        <v>June</v>
      </c>
      <c r="T6897" s="9">
        <f>YEAR('Consolidtaed Data'!$F3264)</f>
        <v>2020</v>
      </c>
    </row>
    <row r="6898" spans="1:20" x14ac:dyDescent="0.3">
      <c r="A6898" s="9" t="s">
        <v>7924</v>
      </c>
      <c r="B6898" s="9" t="s">
        <v>355</v>
      </c>
      <c r="C6898" s="9" t="s">
        <v>30</v>
      </c>
      <c r="D6898" s="9" t="s">
        <v>26</v>
      </c>
      <c r="E6898" s="9" t="s">
        <v>1207</v>
      </c>
      <c r="F6898" s="12">
        <v>44356</v>
      </c>
      <c r="G6898" s="12" t="str">
        <f>VLOOKUP(Table3[[#This Row],[Product ID]],[1]Products!$A:$G,2,0)</f>
        <v>Product 100</v>
      </c>
      <c r="H6898" s="22">
        <v>2</v>
      </c>
      <c r="I6898" s="9">
        <f>VLOOKUP('Consolidtaed Data'!$B3512,[1]Products!$A:$G,4,0)</f>
        <v>1494</v>
      </c>
      <c r="J6898" s="9">
        <f>VLOOKUP('Consolidtaed Data'!$B3512,[1]Products!$A:$G,3,0)</f>
        <v>971</v>
      </c>
      <c r="K6898" s="9">
        <f>'Consolidtaed Data'!$J3512*'Consolidtaed Data'!$H3512</f>
        <v>592</v>
      </c>
      <c r="L6898" s="9">
        <f>'Consolidtaed Data'!$I3512*'Consolidtaed Data'!$H3512</f>
        <v>1004</v>
      </c>
      <c r="M6898" s="9">
        <f>'Consolidtaed Data'!$L3512-'Consolidtaed Data'!$K3512</f>
        <v>1654</v>
      </c>
      <c r="N6898" s="9" t="str">
        <f>VLOOKUP('Consolidtaed Data'!$C3512,[1]Locations!$A:$O,2,0)</f>
        <v>Visalia</v>
      </c>
      <c r="O6898" s="9" t="str">
        <f>VLOOKUP('Consolidtaed Data'!$D3512,'[1]Sales People'!$A:$B,2,0)</f>
        <v>Henry Nelson</v>
      </c>
      <c r="P6898" s="9" t="str">
        <f>VLOOKUP('Consolidtaed Data'!$E3512,[1]Customers!$A:$B,2,0)</f>
        <v>Mark Spencer</v>
      </c>
      <c r="Q6898" s="11">
        <f>WEEKDAY('Consolidtaed Data'!$F3512)</f>
        <v>2</v>
      </c>
      <c r="R6898" s="9">
        <f>MONTH('Consolidtaed Data'!$F3512)</f>
        <v>9</v>
      </c>
      <c r="S6898" s="9" t="str">
        <f>TEXT(Table3[[#This Row],[Purchase Date]],"MMMM")</f>
        <v>June</v>
      </c>
      <c r="T6898" s="9">
        <f>YEAR('Consolidtaed Data'!$F3512)</f>
        <v>2020</v>
      </c>
    </row>
    <row r="6899" spans="1:20" x14ac:dyDescent="0.3">
      <c r="A6899" s="9" t="s">
        <v>7925</v>
      </c>
      <c r="B6899" s="9" t="s">
        <v>549</v>
      </c>
      <c r="C6899" s="9" t="s">
        <v>165</v>
      </c>
      <c r="D6899" s="9" t="s">
        <v>229</v>
      </c>
      <c r="E6899" s="9" t="s">
        <v>2247</v>
      </c>
      <c r="F6899" s="12">
        <v>44356</v>
      </c>
      <c r="G6899" s="12" t="str">
        <f>VLOOKUP(Table3[[#This Row],[Product ID]],[1]Products!$A:$G,2,0)</f>
        <v>Product 10</v>
      </c>
      <c r="H6899" s="22">
        <v>1</v>
      </c>
      <c r="I6899" s="9">
        <f>VLOOKUP('Consolidtaed Data'!$B3690,[1]Products!$A:$G,4,0)</f>
        <v>356</v>
      </c>
      <c r="J6899" s="9">
        <f>VLOOKUP('Consolidtaed Data'!$B3690,[1]Products!$A:$G,3,0)</f>
        <v>292</v>
      </c>
      <c r="K6899" s="9">
        <f>'Consolidtaed Data'!$J3690*'Consolidtaed Data'!$H3690</f>
        <v>1744</v>
      </c>
      <c r="L6899" s="9">
        <f>'Consolidtaed Data'!$I3690*'Consolidtaed Data'!$H3690</f>
        <v>3486</v>
      </c>
      <c r="M6899" s="9">
        <f>'Consolidtaed Data'!$L3690-'Consolidtaed Data'!$K3690</f>
        <v>192</v>
      </c>
      <c r="N6899" s="9" t="str">
        <f>VLOOKUP('Consolidtaed Data'!$C3690,[1]Locations!$A:$O,2,0)</f>
        <v>Concord</v>
      </c>
      <c r="O6899" s="9" t="str">
        <f>VLOOKUP('Consolidtaed Data'!$D3690,'[1]Sales People'!$A:$B,2,0)</f>
        <v>Henry Nelson</v>
      </c>
      <c r="P6899" s="9" t="str">
        <f>VLOOKUP('Consolidtaed Data'!$E3690,[1]Customers!$A:$B,2,0)</f>
        <v>Eric Bowman</v>
      </c>
      <c r="Q6899" s="11">
        <f>WEEKDAY('Consolidtaed Data'!$F3690)</f>
        <v>7</v>
      </c>
      <c r="R6899" s="9">
        <f>MONTH('Consolidtaed Data'!$F3690)</f>
        <v>9</v>
      </c>
      <c r="S6899" s="9" t="str">
        <f>TEXT(Table3[[#This Row],[Purchase Date]],"MMMM")</f>
        <v>June</v>
      </c>
      <c r="T6899" s="9">
        <f>YEAR('Consolidtaed Data'!$F3690)</f>
        <v>2020</v>
      </c>
    </row>
    <row r="6900" spans="1:20" x14ac:dyDescent="0.3">
      <c r="A6900" s="9" t="s">
        <v>7926</v>
      </c>
      <c r="B6900" s="9" t="s">
        <v>373</v>
      </c>
      <c r="C6900" s="9" t="s">
        <v>352</v>
      </c>
      <c r="D6900" s="9" t="s">
        <v>9</v>
      </c>
      <c r="E6900" s="9" t="s">
        <v>756</v>
      </c>
      <c r="F6900" s="12">
        <v>44357</v>
      </c>
      <c r="G6900" s="12" t="str">
        <f>VLOOKUP(Table3[[#This Row],[Product ID]],[1]Products!$A:$G,2,0)</f>
        <v>Product 66</v>
      </c>
      <c r="H6900" s="22">
        <v>1</v>
      </c>
      <c r="I6900" s="9">
        <f>VLOOKUP('Consolidtaed Data'!$B396,[1]Products!$A:$G,4,0)</f>
        <v>2257</v>
      </c>
      <c r="J6900" s="9">
        <f>VLOOKUP('Consolidtaed Data'!$B396,[1]Products!$A:$G,3,0)</f>
        <v>1535</v>
      </c>
      <c r="K6900" s="9">
        <f>'Consolidtaed Data'!$J396*'Consolidtaed Data'!$H396</f>
        <v>504</v>
      </c>
      <c r="L6900" s="9">
        <f>'Consolidtaed Data'!$I396*'Consolidtaed Data'!$H396</f>
        <v>951</v>
      </c>
      <c r="M6900" s="9">
        <f>'Consolidtaed Data'!$L396-'Consolidtaed Data'!$K396</f>
        <v>383</v>
      </c>
      <c r="N6900" s="9" t="str">
        <f>VLOOKUP('Consolidtaed Data'!$C396,[1]Locations!$A:$O,2,0)</f>
        <v>Irvine</v>
      </c>
      <c r="O6900" s="9" t="str">
        <f>VLOOKUP('Consolidtaed Data'!$D396,'[1]Sales People'!$A:$B,2,0)</f>
        <v>Joshua Cook</v>
      </c>
      <c r="P6900" s="9" t="str">
        <f>VLOOKUP('Consolidtaed Data'!$E396,[1]Customers!$A:$B,2,0)</f>
        <v>George Lewis</v>
      </c>
      <c r="Q6900" s="11">
        <f>WEEKDAY('Consolidtaed Data'!$F396)</f>
        <v>3</v>
      </c>
      <c r="R6900" s="9">
        <f>MONTH('Consolidtaed Data'!$F396)</f>
        <v>1</v>
      </c>
      <c r="S6900" s="9" t="str">
        <f>TEXT(Table3[[#This Row],[Purchase Date]],"MMMM")</f>
        <v>June</v>
      </c>
      <c r="T6900" s="9">
        <f>YEAR('Consolidtaed Data'!$F396)</f>
        <v>2020</v>
      </c>
    </row>
    <row r="6901" spans="1:20" x14ac:dyDescent="0.3">
      <c r="A6901" s="9" t="s">
        <v>7927</v>
      </c>
      <c r="B6901" s="9" t="s">
        <v>349</v>
      </c>
      <c r="C6901" s="9" t="s">
        <v>72</v>
      </c>
      <c r="D6901" s="9" t="s">
        <v>51</v>
      </c>
      <c r="E6901" s="9" t="s">
        <v>1058</v>
      </c>
      <c r="F6901" s="12">
        <v>44357</v>
      </c>
      <c r="G6901" s="12" t="str">
        <f>VLOOKUP(Table3[[#This Row],[Product ID]],[1]Products!$A:$G,2,0)</f>
        <v>Product 60</v>
      </c>
      <c r="H6901" s="22">
        <v>1</v>
      </c>
      <c r="I6901" s="9">
        <f>VLOOKUP('Consolidtaed Data'!$B406,[1]Products!$A:$G,4,0)</f>
        <v>1338</v>
      </c>
      <c r="J6901" s="9">
        <f>VLOOKUP('Consolidtaed Data'!$B406,[1]Products!$A:$G,3,0)</f>
        <v>682</v>
      </c>
      <c r="K6901" s="9">
        <f>'Consolidtaed Data'!$J406*'Consolidtaed Data'!$H406</f>
        <v>900</v>
      </c>
      <c r="L6901" s="9">
        <f>'Consolidtaed Data'!$I406*'Consolidtaed Data'!$H406</f>
        <v>1500</v>
      </c>
      <c r="M6901" s="9">
        <f>'Consolidtaed Data'!$L406-'Consolidtaed Data'!$K406</f>
        <v>192</v>
      </c>
      <c r="N6901" s="9" t="str">
        <f>VLOOKUP('Consolidtaed Data'!$C406,[1]Locations!$A:$O,2,0)</f>
        <v>Salinas</v>
      </c>
      <c r="O6901" s="9" t="str">
        <f>VLOOKUP('Consolidtaed Data'!$D406,'[1]Sales People'!$A:$B,2,0)</f>
        <v>Sean Miller</v>
      </c>
      <c r="P6901" s="9" t="str">
        <f>VLOOKUP('Consolidtaed Data'!$E406,[1]Customers!$A:$B,2,0)</f>
        <v>Shawn Long</v>
      </c>
      <c r="Q6901" s="11">
        <f>WEEKDAY('Consolidtaed Data'!$F406)</f>
        <v>3</v>
      </c>
      <c r="R6901" s="9">
        <f>MONTH('Consolidtaed Data'!$F406)</f>
        <v>1</v>
      </c>
      <c r="S6901" s="9" t="str">
        <f>TEXT(Table3[[#This Row],[Purchase Date]],"MMMM")</f>
        <v>June</v>
      </c>
      <c r="T6901" s="9">
        <f>YEAR('Consolidtaed Data'!$F406)</f>
        <v>2020</v>
      </c>
    </row>
    <row r="6902" spans="1:20" x14ac:dyDescent="0.3">
      <c r="A6902" s="9" t="s">
        <v>7928</v>
      </c>
      <c r="B6902" s="9" t="s">
        <v>62</v>
      </c>
      <c r="C6902" s="9" t="s">
        <v>423</v>
      </c>
      <c r="D6902" s="9" t="s">
        <v>149</v>
      </c>
      <c r="E6902" s="9" t="s">
        <v>508</v>
      </c>
      <c r="F6902" s="12">
        <v>44357</v>
      </c>
      <c r="G6902" s="12" t="str">
        <f>VLOOKUP(Table3[[#This Row],[Product ID]],[1]Products!$A:$G,2,0)</f>
        <v>Product 17</v>
      </c>
      <c r="H6902" s="22">
        <v>1</v>
      </c>
      <c r="I6902" s="9">
        <f>VLOOKUP('Consolidtaed Data'!$B591,[1]Products!$A:$G,4,0)</f>
        <v>2396</v>
      </c>
      <c r="J6902" s="9">
        <f>VLOOKUP('Consolidtaed Data'!$B591,[1]Products!$A:$G,3,0)</f>
        <v>1965</v>
      </c>
      <c r="K6902" s="9">
        <f>'Consolidtaed Data'!$J591*'Consolidtaed Data'!$H591</f>
        <v>292</v>
      </c>
      <c r="L6902" s="9">
        <f>'Consolidtaed Data'!$I591*'Consolidtaed Data'!$H591</f>
        <v>356</v>
      </c>
      <c r="M6902" s="9">
        <f>'Consolidtaed Data'!$L591-'Consolidtaed Data'!$K591</f>
        <v>660</v>
      </c>
      <c r="N6902" s="9" t="str">
        <f>VLOOKUP('Consolidtaed Data'!$C591,[1]Locations!$A:$O,2,0)</f>
        <v>Pomona</v>
      </c>
      <c r="O6902" s="9" t="str">
        <f>VLOOKUP('Consolidtaed Data'!$D591,'[1]Sales People'!$A:$B,2,0)</f>
        <v>Bobby Russell</v>
      </c>
      <c r="P6902" s="9" t="str">
        <f>VLOOKUP('Consolidtaed Data'!$E591,[1]Customers!$A:$B,2,0)</f>
        <v>Eugene Ryan</v>
      </c>
      <c r="Q6902" s="11">
        <f>WEEKDAY('Consolidtaed Data'!$F591)</f>
        <v>3</v>
      </c>
      <c r="R6902" s="9">
        <f>MONTH('Consolidtaed Data'!$F591)</f>
        <v>2</v>
      </c>
      <c r="S6902" s="9" t="str">
        <f>TEXT(Table3[[#This Row],[Purchase Date]],"MMMM")</f>
        <v>June</v>
      </c>
      <c r="T6902" s="9">
        <f>YEAR('Consolidtaed Data'!$F591)</f>
        <v>2020</v>
      </c>
    </row>
    <row r="6903" spans="1:20" x14ac:dyDescent="0.3">
      <c r="A6903" s="9" t="s">
        <v>7929</v>
      </c>
      <c r="B6903" s="9" t="s">
        <v>225</v>
      </c>
      <c r="C6903" s="9" t="s">
        <v>8</v>
      </c>
      <c r="D6903" s="9" t="s">
        <v>143</v>
      </c>
      <c r="E6903" s="9" t="s">
        <v>679</v>
      </c>
      <c r="F6903" s="12">
        <v>44357</v>
      </c>
      <c r="G6903" s="12" t="str">
        <f>VLOOKUP(Table3[[#This Row],[Product ID]],[1]Products!$A:$G,2,0)</f>
        <v>Product 24</v>
      </c>
      <c r="H6903" s="22">
        <v>1</v>
      </c>
      <c r="I6903" s="9">
        <f>VLOOKUP('Consolidtaed Data'!$B667,[1]Products!$A:$G,4,0)</f>
        <v>1522</v>
      </c>
      <c r="J6903" s="9">
        <f>VLOOKUP('Consolidtaed Data'!$B667,[1]Products!$A:$G,3,0)</f>
        <v>791</v>
      </c>
      <c r="K6903" s="9">
        <f>'Consolidtaed Data'!$J667*'Consolidtaed Data'!$H667</f>
        <v>791</v>
      </c>
      <c r="L6903" s="9">
        <f>'Consolidtaed Data'!$I667*'Consolidtaed Data'!$H667</f>
        <v>1522</v>
      </c>
      <c r="M6903" s="9">
        <f>'Consolidtaed Data'!$L667-'Consolidtaed Data'!$K667</f>
        <v>206</v>
      </c>
      <c r="N6903" s="9" t="str">
        <f>VLOOKUP('Consolidtaed Data'!$C667,[1]Locations!$A:$O,2,0)</f>
        <v>Thousand Oaks</v>
      </c>
      <c r="O6903" s="9" t="str">
        <f>VLOOKUP('Consolidtaed Data'!$D667,'[1]Sales People'!$A:$B,2,0)</f>
        <v>Carl Elliott</v>
      </c>
      <c r="P6903" s="9" t="str">
        <f>VLOOKUP('Consolidtaed Data'!$E667,[1]Customers!$A:$B,2,0)</f>
        <v>James Williams</v>
      </c>
      <c r="Q6903" s="11">
        <f>WEEKDAY('Consolidtaed Data'!$F667)</f>
        <v>1</v>
      </c>
      <c r="R6903" s="9">
        <f>MONTH('Consolidtaed Data'!$F667)</f>
        <v>2</v>
      </c>
      <c r="S6903" s="9" t="str">
        <f>TEXT(Table3[[#This Row],[Purchase Date]],"MMMM")</f>
        <v>June</v>
      </c>
      <c r="T6903" s="9">
        <f>YEAR('Consolidtaed Data'!$F667)</f>
        <v>2020</v>
      </c>
    </row>
    <row r="6904" spans="1:20" x14ac:dyDescent="0.3">
      <c r="A6904" s="9" t="s">
        <v>7930</v>
      </c>
      <c r="B6904" s="9" t="s">
        <v>216</v>
      </c>
      <c r="C6904" s="9" t="s">
        <v>228</v>
      </c>
      <c r="D6904" s="9" t="s">
        <v>87</v>
      </c>
      <c r="E6904" s="9" t="s">
        <v>65</v>
      </c>
      <c r="F6904" s="12">
        <v>44357</v>
      </c>
      <c r="G6904" s="12" t="str">
        <f>VLOOKUP(Table3[[#This Row],[Product ID]],[1]Products!$A:$G,2,0)</f>
        <v>Product 73</v>
      </c>
      <c r="H6904" s="22">
        <v>2</v>
      </c>
      <c r="I6904" s="9">
        <f>VLOOKUP('Consolidtaed Data'!$B818,[1]Products!$A:$G,4,0)</f>
        <v>1812</v>
      </c>
      <c r="J6904" s="9">
        <f>VLOOKUP('Consolidtaed Data'!$B818,[1]Products!$A:$G,3,0)</f>
        <v>1305</v>
      </c>
      <c r="K6904" s="9">
        <f>'Consolidtaed Data'!$J818*'Consolidtaed Data'!$H818</f>
        <v>818</v>
      </c>
      <c r="L6904" s="9">
        <f>'Consolidtaed Data'!$I818*'Consolidtaed Data'!$H818</f>
        <v>1022</v>
      </c>
      <c r="M6904" s="9">
        <f>'Consolidtaed Data'!$L818-'Consolidtaed Data'!$K818</f>
        <v>993</v>
      </c>
      <c r="N6904" s="9" t="str">
        <f>VLOOKUP('Consolidtaed Data'!$C818,[1]Locations!$A:$O,2,0)</f>
        <v>Lancaster</v>
      </c>
      <c r="O6904" s="9" t="str">
        <f>VLOOKUP('Consolidtaed Data'!$D818,'[1]Sales People'!$A:$B,2,0)</f>
        <v>Howard Sims</v>
      </c>
      <c r="P6904" s="9" t="str">
        <f>VLOOKUP('Consolidtaed Data'!$E818,[1]Customers!$A:$B,2,0)</f>
        <v>Charles Perry</v>
      </c>
      <c r="Q6904" s="11">
        <f>WEEKDAY('Consolidtaed Data'!$F818)</f>
        <v>4</v>
      </c>
      <c r="R6904" s="9">
        <f>MONTH('Consolidtaed Data'!$F818)</f>
        <v>2</v>
      </c>
      <c r="S6904" s="9" t="str">
        <f>TEXT(Table3[[#This Row],[Purchase Date]],"MMMM")</f>
        <v>June</v>
      </c>
      <c r="T6904" s="9">
        <f>YEAR('Consolidtaed Data'!$F818)</f>
        <v>2020</v>
      </c>
    </row>
    <row r="6905" spans="1:20" x14ac:dyDescent="0.3">
      <c r="A6905" s="9" t="s">
        <v>7931</v>
      </c>
      <c r="B6905" s="9" t="s">
        <v>490</v>
      </c>
      <c r="C6905" s="9" t="s">
        <v>157</v>
      </c>
      <c r="D6905" s="9" t="s">
        <v>9</v>
      </c>
      <c r="E6905" s="9" t="s">
        <v>1582</v>
      </c>
      <c r="F6905" s="12">
        <v>44357</v>
      </c>
      <c r="G6905" s="12" t="str">
        <f>VLOOKUP(Table3[[#This Row],[Product ID]],[1]Products!$A:$G,2,0)</f>
        <v>Product 79</v>
      </c>
      <c r="H6905" s="22">
        <v>1</v>
      </c>
      <c r="I6905" s="9">
        <f>VLOOKUP('Consolidtaed Data'!$B979,[1]Products!$A:$G,4,0)</f>
        <v>1783</v>
      </c>
      <c r="J6905" s="9">
        <f>VLOOKUP('Consolidtaed Data'!$B979,[1]Products!$A:$G,3,0)</f>
        <v>1516</v>
      </c>
      <c r="K6905" s="9">
        <f>'Consolidtaed Data'!$J979*'Consolidtaed Data'!$H979</f>
        <v>84</v>
      </c>
      <c r="L6905" s="9">
        <f>'Consolidtaed Data'!$I979*'Consolidtaed Data'!$H979</f>
        <v>123</v>
      </c>
      <c r="M6905" s="9">
        <f>'Consolidtaed Data'!$L979-'Consolidtaed Data'!$K979</f>
        <v>2968</v>
      </c>
      <c r="N6905" s="9" t="str">
        <f>VLOOKUP('Consolidtaed Data'!$C979,[1]Locations!$A:$O,2,0)</f>
        <v>Santa Ana</v>
      </c>
      <c r="O6905" s="9" t="str">
        <f>VLOOKUP('Consolidtaed Data'!$D979,'[1]Sales People'!$A:$B,2,0)</f>
        <v>Larry Castillo</v>
      </c>
      <c r="P6905" s="9" t="str">
        <f>VLOOKUP('Consolidtaed Data'!$E979,[1]Customers!$A:$B,2,0)</f>
        <v>Joe Hanson</v>
      </c>
      <c r="Q6905" s="11">
        <f>WEEKDAY('Consolidtaed Data'!$F979)</f>
        <v>3</v>
      </c>
      <c r="R6905" s="9">
        <f>MONTH('Consolidtaed Data'!$F979)</f>
        <v>3</v>
      </c>
      <c r="S6905" s="9" t="str">
        <f>TEXT(Table3[[#This Row],[Purchase Date]],"MMMM")</f>
        <v>June</v>
      </c>
      <c r="T6905" s="9">
        <f>YEAR('Consolidtaed Data'!$F979)</f>
        <v>2020</v>
      </c>
    </row>
    <row r="6906" spans="1:20" x14ac:dyDescent="0.3">
      <c r="A6906" s="9" t="s">
        <v>7932</v>
      </c>
      <c r="B6906" s="9" t="s">
        <v>336</v>
      </c>
      <c r="C6906" s="9" t="s">
        <v>126</v>
      </c>
      <c r="D6906" s="9" t="s">
        <v>329</v>
      </c>
      <c r="E6906" s="9" t="s">
        <v>715</v>
      </c>
      <c r="F6906" s="12">
        <v>44357</v>
      </c>
      <c r="G6906" s="12" t="str">
        <f>VLOOKUP(Table3[[#This Row],[Product ID]],[1]Products!$A:$G,2,0)</f>
        <v>Product 78</v>
      </c>
      <c r="H6906" s="22">
        <v>1</v>
      </c>
      <c r="I6906" s="9">
        <f>VLOOKUP('Consolidtaed Data'!$B1265,[1]Products!$A:$G,4,0)</f>
        <v>1500</v>
      </c>
      <c r="J6906" s="9">
        <f>VLOOKUP('Consolidtaed Data'!$B1265,[1]Products!$A:$G,3,0)</f>
        <v>900</v>
      </c>
      <c r="K6906" s="9">
        <f>'Consolidtaed Data'!$J1265*'Consolidtaed Data'!$H1265</f>
        <v>1700</v>
      </c>
      <c r="L6906" s="9">
        <f>'Consolidtaed Data'!$I1265*'Consolidtaed Data'!$H1265</f>
        <v>2180</v>
      </c>
      <c r="M6906" s="9">
        <f>'Consolidtaed Data'!$L1265-'Consolidtaed Data'!$K1265</f>
        <v>1564</v>
      </c>
      <c r="N6906" s="9" t="str">
        <f>VLOOKUP('Consolidtaed Data'!$C1265,[1]Locations!$A:$O,2,0)</f>
        <v>Santa Ana</v>
      </c>
      <c r="O6906" s="9" t="str">
        <f>VLOOKUP('Consolidtaed Data'!$D1265,'[1]Sales People'!$A:$B,2,0)</f>
        <v>Jeremy Mendoza</v>
      </c>
      <c r="P6906" s="9" t="str">
        <f>VLOOKUP('Consolidtaed Data'!$E1265,[1]Customers!$A:$B,2,0)</f>
        <v>Matthew Smith</v>
      </c>
      <c r="Q6906" s="11">
        <f>WEEKDAY('Consolidtaed Data'!$F1265)</f>
        <v>5</v>
      </c>
      <c r="R6906" s="9">
        <f>MONTH('Consolidtaed Data'!$F1265)</f>
        <v>4</v>
      </c>
      <c r="S6906" s="9" t="str">
        <f>TEXT(Table3[[#This Row],[Purchase Date]],"MMMM")</f>
        <v>June</v>
      </c>
      <c r="T6906" s="9">
        <f>YEAR('Consolidtaed Data'!$F1265)</f>
        <v>2020</v>
      </c>
    </row>
    <row r="6907" spans="1:20" x14ac:dyDescent="0.3">
      <c r="A6907" s="9" t="s">
        <v>7933</v>
      </c>
      <c r="B6907" s="9" t="s">
        <v>582</v>
      </c>
      <c r="C6907" s="9" t="s">
        <v>178</v>
      </c>
      <c r="D6907" s="9" t="s">
        <v>127</v>
      </c>
      <c r="E6907" s="9" t="s">
        <v>1650</v>
      </c>
      <c r="F6907" s="12">
        <v>44357</v>
      </c>
      <c r="G6907" s="12" t="str">
        <f>VLOOKUP(Table3[[#This Row],[Product ID]],[1]Products!$A:$G,2,0)</f>
        <v>Product 58</v>
      </c>
      <c r="H6907" s="22">
        <v>1</v>
      </c>
      <c r="I6907" s="9">
        <f>VLOOKUP('Consolidtaed Data'!$B1296,[1]Products!$A:$G,4,0)</f>
        <v>1967</v>
      </c>
      <c r="J6907" s="9">
        <f>VLOOKUP('Consolidtaed Data'!$B1296,[1]Products!$A:$G,3,0)</f>
        <v>1397</v>
      </c>
      <c r="K6907" s="9">
        <f>'Consolidtaed Data'!$J1296*'Consolidtaed Data'!$H1296</f>
        <v>208</v>
      </c>
      <c r="L6907" s="9">
        <f>'Consolidtaed Data'!$I1296*'Consolidtaed Data'!$H1296</f>
        <v>400</v>
      </c>
      <c r="M6907" s="9">
        <f>'Consolidtaed Data'!$L1296-'Consolidtaed Data'!$K1296</f>
        <v>369</v>
      </c>
      <c r="N6907" s="9" t="str">
        <f>VLOOKUP('Consolidtaed Data'!$C1296,[1]Locations!$A:$O,2,0)</f>
        <v>Huntington Beach</v>
      </c>
      <c r="O6907" s="9" t="str">
        <f>VLOOKUP('Consolidtaed Data'!$D1296,'[1]Sales People'!$A:$B,2,0)</f>
        <v>Sean Miller</v>
      </c>
      <c r="P6907" s="9" t="str">
        <f>VLOOKUP('Consolidtaed Data'!$E1296,[1]Customers!$A:$B,2,0)</f>
        <v>Sean Andrews</v>
      </c>
      <c r="Q6907" s="11">
        <f>WEEKDAY('Consolidtaed Data'!$F1296)</f>
        <v>7</v>
      </c>
      <c r="R6907" s="9">
        <f>MONTH('Consolidtaed Data'!$F1296)</f>
        <v>4</v>
      </c>
      <c r="S6907" s="9" t="str">
        <f>TEXT(Table3[[#This Row],[Purchase Date]],"MMMM")</f>
        <v>June</v>
      </c>
      <c r="T6907" s="9">
        <f>YEAR('Consolidtaed Data'!$F1296)</f>
        <v>2020</v>
      </c>
    </row>
    <row r="6908" spans="1:20" x14ac:dyDescent="0.3">
      <c r="A6908" s="9" t="s">
        <v>7934</v>
      </c>
      <c r="B6908" s="9" t="s">
        <v>549</v>
      </c>
      <c r="C6908" s="9" t="s">
        <v>157</v>
      </c>
      <c r="D6908" s="9" t="s">
        <v>113</v>
      </c>
      <c r="E6908" s="9" t="s">
        <v>1322</v>
      </c>
      <c r="F6908" s="12">
        <v>44357</v>
      </c>
      <c r="G6908" s="12" t="str">
        <f>VLOOKUP(Table3[[#This Row],[Product ID]],[1]Products!$A:$G,2,0)</f>
        <v>Product 10</v>
      </c>
      <c r="H6908" s="22">
        <v>1</v>
      </c>
      <c r="I6908" s="9">
        <f>VLOOKUP('Consolidtaed Data'!$B1664,[1]Products!$A:$G,4,0)</f>
        <v>1351</v>
      </c>
      <c r="J6908" s="9">
        <f>VLOOKUP('Consolidtaed Data'!$B1664,[1]Products!$A:$G,3,0)</f>
        <v>1108</v>
      </c>
      <c r="K6908" s="9">
        <f>'Consolidtaed Data'!$J1664*'Consolidtaed Data'!$H1664</f>
        <v>876</v>
      </c>
      <c r="L6908" s="9">
        <f>'Consolidtaed Data'!$I1664*'Consolidtaed Data'!$H1664</f>
        <v>1068</v>
      </c>
      <c r="M6908" s="9">
        <f>'Consolidtaed Data'!$L1664-'Consolidtaed Data'!$K1664</f>
        <v>1178</v>
      </c>
      <c r="N6908" s="9" t="str">
        <f>VLOOKUP('Consolidtaed Data'!$C1664,[1]Locations!$A:$O,2,0)</f>
        <v>Visalia</v>
      </c>
      <c r="O6908" s="9" t="str">
        <f>VLOOKUP('Consolidtaed Data'!$D1664,'[1]Sales People'!$A:$B,2,0)</f>
        <v>Fred Robertson</v>
      </c>
      <c r="P6908" s="9" t="str">
        <f>VLOOKUP('Consolidtaed Data'!$E1664,[1]Customers!$A:$B,2,0)</f>
        <v>Bobby Jackson</v>
      </c>
      <c r="Q6908" s="11">
        <f>WEEKDAY('Consolidtaed Data'!$F1664)</f>
        <v>6</v>
      </c>
      <c r="R6908" s="9">
        <f>MONTH('Consolidtaed Data'!$F1664)</f>
        <v>5</v>
      </c>
      <c r="S6908" s="9" t="str">
        <f>TEXT(Table3[[#This Row],[Purchase Date]],"MMMM")</f>
        <v>June</v>
      </c>
      <c r="T6908" s="9">
        <f>YEAR('Consolidtaed Data'!$F1664)</f>
        <v>2020</v>
      </c>
    </row>
    <row r="6909" spans="1:20" x14ac:dyDescent="0.3">
      <c r="A6909" s="9" t="s">
        <v>7935</v>
      </c>
      <c r="B6909" s="9" t="s">
        <v>160</v>
      </c>
      <c r="C6909" s="9" t="s">
        <v>210</v>
      </c>
      <c r="D6909" s="9" t="s">
        <v>9</v>
      </c>
      <c r="E6909" s="9" t="s">
        <v>1284</v>
      </c>
      <c r="F6909" s="12">
        <v>44357</v>
      </c>
      <c r="G6909" s="12" t="str">
        <f>VLOOKUP(Table3[[#This Row],[Product ID]],[1]Products!$A:$G,2,0)</f>
        <v>Product 28</v>
      </c>
      <c r="H6909" s="22">
        <v>2</v>
      </c>
      <c r="I6909" s="9">
        <f>VLOOKUP('Consolidtaed Data'!$B1758,[1]Products!$A:$G,4,0)</f>
        <v>458</v>
      </c>
      <c r="J6909" s="9">
        <f>VLOOKUP('Consolidtaed Data'!$B1758,[1]Products!$A:$G,3,0)</f>
        <v>376</v>
      </c>
      <c r="K6909" s="9">
        <f>'Consolidtaed Data'!$J1758*'Consolidtaed Data'!$H1758</f>
        <v>1777</v>
      </c>
      <c r="L6909" s="9">
        <f>'Consolidtaed Data'!$I1758*'Consolidtaed Data'!$H1758</f>
        <v>2141</v>
      </c>
      <c r="M6909" s="9">
        <f>'Consolidtaed Data'!$L1758-'Consolidtaed Data'!$K1758</f>
        <v>688</v>
      </c>
      <c r="N6909" s="9" t="str">
        <f>VLOOKUP('Consolidtaed Data'!$C1758,[1]Locations!$A:$O,2,0)</f>
        <v>San Mateo</v>
      </c>
      <c r="O6909" s="9" t="str">
        <f>VLOOKUP('Consolidtaed Data'!$D1758,'[1]Sales People'!$A:$B,2,0)</f>
        <v>Arthur Mccoy</v>
      </c>
      <c r="P6909" s="9" t="str">
        <f>VLOOKUP('Consolidtaed Data'!$E1758,[1]Customers!$A:$B,2,0)</f>
        <v>Brandon Diaz</v>
      </c>
      <c r="Q6909" s="11">
        <f>WEEKDAY('Consolidtaed Data'!$F1758)</f>
        <v>6</v>
      </c>
      <c r="R6909" s="9">
        <f>MONTH('Consolidtaed Data'!$F1758)</f>
        <v>5</v>
      </c>
      <c r="S6909" s="9" t="str">
        <f>TEXT(Table3[[#This Row],[Purchase Date]],"MMMM")</f>
        <v>June</v>
      </c>
      <c r="T6909" s="9">
        <f>YEAR('Consolidtaed Data'!$F1758)</f>
        <v>2020</v>
      </c>
    </row>
    <row r="6910" spans="1:20" x14ac:dyDescent="0.3">
      <c r="A6910" s="9" t="s">
        <v>7936</v>
      </c>
      <c r="B6910" s="9" t="s">
        <v>338</v>
      </c>
      <c r="C6910" s="9" t="s">
        <v>289</v>
      </c>
      <c r="D6910" s="9" t="s">
        <v>22</v>
      </c>
      <c r="E6910" s="9" t="s">
        <v>1324</v>
      </c>
      <c r="F6910" s="12">
        <v>44357</v>
      </c>
      <c r="G6910" s="12" t="str">
        <f>VLOOKUP(Table3[[#This Row],[Product ID]],[1]Products!$A:$G,2,0)</f>
        <v>Product 95</v>
      </c>
      <c r="H6910" s="22">
        <v>3</v>
      </c>
      <c r="I6910" s="9">
        <f>VLOOKUP('Consolidtaed Data'!$B1766,[1]Products!$A:$G,4,0)</f>
        <v>2091</v>
      </c>
      <c r="J6910" s="9">
        <f>VLOOKUP('Consolidtaed Data'!$B1766,[1]Products!$A:$G,3,0)</f>
        <v>1485</v>
      </c>
      <c r="K6910" s="9">
        <f>'Consolidtaed Data'!$J1766*'Consolidtaed Data'!$H1766</f>
        <v>971</v>
      </c>
      <c r="L6910" s="9">
        <f>'Consolidtaed Data'!$I1766*'Consolidtaed Data'!$H1766</f>
        <v>1494</v>
      </c>
      <c r="M6910" s="9">
        <f>'Consolidtaed Data'!$L1766-'Consolidtaed Data'!$K1766</f>
        <v>368</v>
      </c>
      <c r="N6910" s="9" t="str">
        <f>VLOOKUP('Consolidtaed Data'!$C1766,[1]Locations!$A:$O,2,0)</f>
        <v>Carlsbad</v>
      </c>
      <c r="O6910" s="9" t="str">
        <f>VLOOKUP('Consolidtaed Data'!$D1766,'[1]Sales People'!$A:$B,2,0)</f>
        <v>Joshua Taylor</v>
      </c>
      <c r="P6910" s="9" t="str">
        <f>VLOOKUP('Consolidtaed Data'!$E1766,[1]Customers!$A:$B,2,0)</f>
        <v>Joe Price</v>
      </c>
      <c r="Q6910" s="11">
        <f>WEEKDAY('Consolidtaed Data'!$F1766)</f>
        <v>6</v>
      </c>
      <c r="R6910" s="9">
        <f>MONTH('Consolidtaed Data'!$F1766)</f>
        <v>5</v>
      </c>
      <c r="S6910" s="9" t="str">
        <f>TEXT(Table3[[#This Row],[Purchase Date]],"MMMM")</f>
        <v>June</v>
      </c>
      <c r="T6910" s="9">
        <f>YEAR('Consolidtaed Data'!$F1766)</f>
        <v>2020</v>
      </c>
    </row>
    <row r="6911" spans="1:20" x14ac:dyDescent="0.3">
      <c r="A6911" s="9" t="s">
        <v>7937</v>
      </c>
      <c r="B6911" s="9" t="s">
        <v>549</v>
      </c>
      <c r="C6911" s="9" t="s">
        <v>140</v>
      </c>
      <c r="D6911" s="9" t="s">
        <v>105</v>
      </c>
      <c r="E6911" s="9" t="s">
        <v>1701</v>
      </c>
      <c r="F6911" s="12">
        <v>44357</v>
      </c>
      <c r="G6911" s="12" t="str">
        <f>VLOOKUP(Table3[[#This Row],[Product ID]],[1]Products!$A:$G,2,0)</f>
        <v>Product 10</v>
      </c>
      <c r="H6911" s="22">
        <v>3</v>
      </c>
      <c r="I6911" s="9">
        <f>VLOOKUP('Consolidtaed Data'!$B2456,[1]Products!$A:$G,4,0)</f>
        <v>123</v>
      </c>
      <c r="J6911" s="9">
        <f>VLOOKUP('Consolidtaed Data'!$B2456,[1]Products!$A:$G,3,0)</f>
        <v>84</v>
      </c>
      <c r="K6911" s="9">
        <f>'Consolidtaed Data'!$J2456*'Consolidtaed Data'!$H2456</f>
        <v>1942</v>
      </c>
      <c r="L6911" s="9">
        <f>'Consolidtaed Data'!$I2456*'Consolidtaed Data'!$H2456</f>
        <v>3596</v>
      </c>
      <c r="M6911" s="9">
        <f>'Consolidtaed Data'!$L2456-'Consolidtaed Data'!$K2456</f>
        <v>436</v>
      </c>
      <c r="N6911" s="9" t="str">
        <f>VLOOKUP('Consolidtaed Data'!$C2456,[1]Locations!$A:$O,2,0)</f>
        <v>San Mateo</v>
      </c>
      <c r="O6911" s="9" t="str">
        <f>VLOOKUP('Consolidtaed Data'!$D2456,'[1]Sales People'!$A:$B,2,0)</f>
        <v>Andrew Bowman</v>
      </c>
      <c r="P6911" s="9" t="str">
        <f>VLOOKUP('Consolidtaed Data'!$E2456,[1]Customers!$A:$B,2,0)</f>
        <v>Billy Cook</v>
      </c>
      <c r="Q6911" s="11">
        <f>WEEKDAY('Consolidtaed Data'!$F2456)</f>
        <v>6</v>
      </c>
      <c r="R6911" s="9">
        <f>MONTH('Consolidtaed Data'!$F2456)</f>
        <v>6</v>
      </c>
      <c r="S6911" s="9" t="str">
        <f>TEXT(Table3[[#This Row],[Purchase Date]],"MMMM")</f>
        <v>June</v>
      </c>
      <c r="T6911" s="9">
        <f>YEAR('Consolidtaed Data'!$F2456)</f>
        <v>2020</v>
      </c>
    </row>
    <row r="6912" spans="1:20" x14ac:dyDescent="0.3">
      <c r="A6912" s="9" t="s">
        <v>7938</v>
      </c>
      <c r="B6912" s="9" t="s">
        <v>582</v>
      </c>
      <c r="C6912" s="9" t="s">
        <v>289</v>
      </c>
      <c r="D6912" s="9" t="s">
        <v>51</v>
      </c>
      <c r="E6912" s="9" t="s">
        <v>154</v>
      </c>
      <c r="F6912" s="12">
        <v>44357</v>
      </c>
      <c r="G6912" s="12" t="str">
        <f>VLOOKUP(Table3[[#This Row],[Product ID]],[1]Products!$A:$G,2,0)</f>
        <v>Product 58</v>
      </c>
      <c r="H6912" s="22">
        <v>2</v>
      </c>
      <c r="I6912" s="9">
        <f>VLOOKUP('Consolidtaed Data'!$B2676,[1]Products!$A:$G,4,0)</f>
        <v>886</v>
      </c>
      <c r="J6912" s="9">
        <f>VLOOKUP('Consolidtaed Data'!$B2676,[1]Products!$A:$G,3,0)</f>
        <v>478</v>
      </c>
      <c r="K6912" s="9">
        <f>'Consolidtaed Data'!$J2676*'Consolidtaed Data'!$H2676</f>
        <v>2092</v>
      </c>
      <c r="L6912" s="9">
        <f>'Consolidtaed Data'!$I2676*'Consolidtaed Data'!$H2676</f>
        <v>3270</v>
      </c>
      <c r="M6912" s="9">
        <f>'Consolidtaed Data'!$L2676-'Consolidtaed Data'!$K2676</f>
        <v>1744</v>
      </c>
      <c r="N6912" s="9" t="str">
        <f>VLOOKUP('Consolidtaed Data'!$C2676,[1]Locations!$A:$O,2,0)</f>
        <v>Glendale</v>
      </c>
      <c r="O6912" s="9" t="str">
        <f>VLOOKUP('Consolidtaed Data'!$D2676,'[1]Sales People'!$A:$B,2,0)</f>
        <v>Brian Davis</v>
      </c>
      <c r="P6912" s="9" t="str">
        <f>VLOOKUP('Consolidtaed Data'!$E2676,[1]Customers!$A:$B,2,0)</f>
        <v>Shawn Owens</v>
      </c>
      <c r="Q6912" s="11">
        <f>WEEKDAY('Consolidtaed Data'!$F2676)</f>
        <v>3</v>
      </c>
      <c r="R6912" s="9">
        <f>MONTH('Consolidtaed Data'!$F2676)</f>
        <v>7</v>
      </c>
      <c r="S6912" s="9" t="str">
        <f>TEXT(Table3[[#This Row],[Purchase Date]],"MMMM")</f>
        <v>June</v>
      </c>
      <c r="T6912" s="9">
        <f>YEAR('Consolidtaed Data'!$F2676)</f>
        <v>2020</v>
      </c>
    </row>
    <row r="6913" spans="1:20" x14ac:dyDescent="0.3">
      <c r="A6913" s="9" t="s">
        <v>7939</v>
      </c>
      <c r="B6913" s="9" t="s">
        <v>443</v>
      </c>
      <c r="C6913" s="9" t="s">
        <v>90</v>
      </c>
      <c r="D6913" s="9" t="s">
        <v>31</v>
      </c>
      <c r="E6913" s="9" t="s">
        <v>743</v>
      </c>
      <c r="F6913" s="12">
        <v>44357</v>
      </c>
      <c r="G6913" s="12" t="str">
        <f>VLOOKUP(Table3[[#This Row],[Product ID]],[1]Products!$A:$G,2,0)</f>
        <v>Product 61</v>
      </c>
      <c r="H6913" s="22">
        <v>1</v>
      </c>
      <c r="I6913" s="9">
        <f>VLOOKUP('Consolidtaed Data'!$B3515,[1]Products!$A:$G,4,0)</f>
        <v>95</v>
      </c>
      <c r="J6913" s="9">
        <f>VLOOKUP('Consolidtaed Data'!$B3515,[1]Products!$A:$G,3,0)</f>
        <v>61</v>
      </c>
      <c r="K6913" s="9">
        <f>'Consolidtaed Data'!$J3515*'Consolidtaed Data'!$H3515</f>
        <v>536</v>
      </c>
      <c r="L6913" s="9">
        <f>'Consolidtaed Data'!$I3515*'Consolidtaed Data'!$H3515</f>
        <v>800</v>
      </c>
      <c r="M6913" s="9">
        <f>'Consolidtaed Data'!$L3515-'Consolidtaed Data'!$K3515</f>
        <v>1444</v>
      </c>
      <c r="N6913" s="9" t="str">
        <f>VLOOKUP('Consolidtaed Data'!$C3515,[1]Locations!$A:$O,2,0)</f>
        <v>San Buenaventura (Ventura)</v>
      </c>
      <c r="O6913" s="9" t="str">
        <f>VLOOKUP('Consolidtaed Data'!$D3515,'[1]Sales People'!$A:$B,2,0)</f>
        <v>Ernest Wheeler</v>
      </c>
      <c r="P6913" s="9" t="str">
        <f>VLOOKUP('Consolidtaed Data'!$E3515,[1]Customers!$A:$B,2,0)</f>
        <v>James Castillo</v>
      </c>
      <c r="Q6913" s="11">
        <f>WEEKDAY('Consolidtaed Data'!$F3515)</f>
        <v>2</v>
      </c>
      <c r="R6913" s="9">
        <f>MONTH('Consolidtaed Data'!$F3515)</f>
        <v>9</v>
      </c>
      <c r="S6913" s="9" t="str">
        <f>TEXT(Table3[[#This Row],[Purchase Date]],"MMMM")</f>
        <v>June</v>
      </c>
      <c r="T6913" s="9">
        <f>YEAR('Consolidtaed Data'!$F3515)</f>
        <v>2020</v>
      </c>
    </row>
    <row r="6914" spans="1:20" x14ac:dyDescent="0.3">
      <c r="A6914" s="9" t="s">
        <v>7940</v>
      </c>
      <c r="B6914" s="9" t="s">
        <v>443</v>
      </c>
      <c r="C6914" s="9" t="s">
        <v>263</v>
      </c>
      <c r="D6914" s="9" t="s">
        <v>131</v>
      </c>
      <c r="E6914" s="9" t="s">
        <v>1302</v>
      </c>
      <c r="F6914" s="12">
        <v>44357</v>
      </c>
      <c r="G6914" s="12" t="str">
        <f>VLOOKUP(Table3[[#This Row],[Product ID]],[1]Products!$A:$G,2,0)</f>
        <v>Product 61</v>
      </c>
      <c r="H6914" s="22">
        <v>1</v>
      </c>
      <c r="I6914" s="9">
        <f>VLOOKUP('Consolidtaed Data'!$B3539,[1]Products!$A:$G,4,0)</f>
        <v>637</v>
      </c>
      <c r="J6914" s="9">
        <f>VLOOKUP('Consolidtaed Data'!$B3539,[1]Products!$A:$G,3,0)</f>
        <v>389</v>
      </c>
      <c r="K6914" s="9">
        <f>'Consolidtaed Data'!$J3539*'Consolidtaed Data'!$H3539</f>
        <v>1434</v>
      </c>
      <c r="L6914" s="9">
        <f>'Consolidtaed Data'!$I3539*'Consolidtaed Data'!$H3539</f>
        <v>2658</v>
      </c>
      <c r="M6914" s="9">
        <f>'Consolidtaed Data'!$L3539-'Consolidtaed Data'!$K3539</f>
        <v>1130</v>
      </c>
      <c r="N6914" s="9" t="str">
        <f>VLOOKUP('Consolidtaed Data'!$C3539,[1]Locations!$A:$O,2,0)</f>
        <v>Chula Vista</v>
      </c>
      <c r="O6914" s="9" t="str">
        <f>VLOOKUP('Consolidtaed Data'!$D3539,'[1]Sales People'!$A:$B,2,0)</f>
        <v>Arthur Mccoy</v>
      </c>
      <c r="P6914" s="9" t="str">
        <f>VLOOKUP('Consolidtaed Data'!$E3539,[1]Customers!$A:$B,2,0)</f>
        <v>Albert Robinson</v>
      </c>
      <c r="Q6914" s="11">
        <f>WEEKDAY('Consolidtaed Data'!$F3539)</f>
        <v>3</v>
      </c>
      <c r="R6914" s="9">
        <f>MONTH('Consolidtaed Data'!$F3539)</f>
        <v>9</v>
      </c>
      <c r="S6914" s="9" t="str">
        <f>TEXT(Table3[[#This Row],[Purchase Date]],"MMMM")</f>
        <v>June</v>
      </c>
      <c r="T6914" s="9">
        <f>YEAR('Consolidtaed Data'!$F3539)</f>
        <v>2020</v>
      </c>
    </row>
    <row r="6915" spans="1:20" x14ac:dyDescent="0.3">
      <c r="A6915" s="9" t="s">
        <v>7941</v>
      </c>
      <c r="B6915" s="9" t="s">
        <v>209</v>
      </c>
      <c r="C6915" s="9" t="s">
        <v>394</v>
      </c>
      <c r="D6915" s="9" t="s">
        <v>95</v>
      </c>
      <c r="E6915" s="9" t="s">
        <v>395</v>
      </c>
      <c r="F6915" s="12">
        <v>44358</v>
      </c>
      <c r="G6915" s="12" t="str">
        <f>VLOOKUP(Table3[[#This Row],[Product ID]],[1]Products!$A:$G,2,0)</f>
        <v>Product 86</v>
      </c>
      <c r="H6915" s="22">
        <v>3</v>
      </c>
      <c r="I6915" s="9">
        <f>VLOOKUP('Consolidtaed Data'!$B89,[1]Products!$A:$G,4,0)</f>
        <v>2141</v>
      </c>
      <c r="J6915" s="9">
        <f>VLOOKUP('Consolidtaed Data'!$B89,[1]Products!$A:$G,3,0)</f>
        <v>1777</v>
      </c>
      <c r="K6915" s="9">
        <f>'Consolidtaed Data'!$J89*'Consolidtaed Data'!$H89</f>
        <v>260</v>
      </c>
      <c r="L6915" s="9">
        <f>'Consolidtaed Data'!$I89*'Consolidtaed Data'!$H89</f>
        <v>362</v>
      </c>
      <c r="M6915" s="9">
        <f>'Consolidtaed Data'!$L89-'Consolidtaed Data'!$K89</f>
        <v>2397</v>
      </c>
      <c r="N6915" s="9" t="str">
        <f>VLOOKUP('Consolidtaed Data'!$C89,[1]Locations!$A:$O,2,0)</f>
        <v>Sunnyvale</v>
      </c>
      <c r="O6915" s="9" t="str">
        <f>VLOOKUP('Consolidtaed Data'!$D89,'[1]Sales People'!$A:$B,2,0)</f>
        <v>Patrick Ruiz</v>
      </c>
      <c r="P6915" s="9" t="str">
        <f>VLOOKUP('Consolidtaed Data'!$E89,[1]Customers!$A:$B,2,0)</f>
        <v>Jack Howell</v>
      </c>
      <c r="Q6915" s="11">
        <f>WEEKDAY('Consolidtaed Data'!$F89)</f>
        <v>3</v>
      </c>
      <c r="R6915" s="9">
        <f>MONTH('Consolidtaed Data'!$F89)</f>
        <v>1</v>
      </c>
      <c r="S6915" s="9" t="str">
        <f>TEXT(Table3[[#This Row],[Purchase Date]],"MMMM")</f>
        <v>June</v>
      </c>
      <c r="T6915" s="9">
        <f>YEAR('Consolidtaed Data'!$F89)</f>
        <v>2020</v>
      </c>
    </row>
    <row r="6916" spans="1:20" x14ac:dyDescent="0.3">
      <c r="A6916" s="9" t="s">
        <v>7942</v>
      </c>
      <c r="B6916" s="9" t="s">
        <v>294</v>
      </c>
      <c r="C6916" s="9" t="s">
        <v>42</v>
      </c>
      <c r="D6916" s="9" t="s">
        <v>127</v>
      </c>
      <c r="E6916" s="9" t="s">
        <v>1307</v>
      </c>
      <c r="F6916" s="12">
        <v>44358</v>
      </c>
      <c r="G6916" s="12" t="str">
        <f>VLOOKUP(Table3[[#This Row],[Product ID]],[1]Products!$A:$G,2,0)</f>
        <v>Product 51</v>
      </c>
      <c r="H6916" s="22">
        <v>1</v>
      </c>
      <c r="I6916" s="9">
        <f>VLOOKUP('Consolidtaed Data'!$B568,[1]Products!$A:$G,4,0)</f>
        <v>458</v>
      </c>
      <c r="J6916" s="9">
        <f>VLOOKUP('Consolidtaed Data'!$B568,[1]Products!$A:$G,3,0)</f>
        <v>376</v>
      </c>
      <c r="K6916" s="9">
        <f>'Consolidtaed Data'!$J568*'Consolidtaed Data'!$H568</f>
        <v>269</v>
      </c>
      <c r="L6916" s="9">
        <f>'Consolidtaed Data'!$I568*'Consolidtaed Data'!$H568</f>
        <v>368</v>
      </c>
      <c r="M6916" s="9">
        <f>'Consolidtaed Data'!$L568-'Consolidtaed Data'!$K568</f>
        <v>451</v>
      </c>
      <c r="N6916" s="9" t="str">
        <f>VLOOKUP('Consolidtaed Data'!$C568,[1]Locations!$A:$O,2,0)</f>
        <v>Santa Rosa</v>
      </c>
      <c r="O6916" s="9" t="str">
        <f>VLOOKUP('Consolidtaed Data'!$D568,'[1]Sales People'!$A:$B,2,0)</f>
        <v>Ryan Butler</v>
      </c>
      <c r="P6916" s="9" t="str">
        <f>VLOOKUP('Consolidtaed Data'!$E568,[1]Customers!$A:$B,2,0)</f>
        <v>Shawn Reynolds</v>
      </c>
      <c r="Q6916" s="11">
        <f>WEEKDAY('Consolidtaed Data'!$F568)</f>
        <v>1</v>
      </c>
      <c r="R6916" s="9">
        <f>MONTH('Consolidtaed Data'!$F568)</f>
        <v>2</v>
      </c>
      <c r="S6916" s="9" t="str">
        <f>TEXT(Table3[[#This Row],[Purchase Date]],"MMMM")</f>
        <v>June</v>
      </c>
      <c r="T6916" s="9">
        <f>YEAR('Consolidtaed Data'!$F568)</f>
        <v>2020</v>
      </c>
    </row>
    <row r="6917" spans="1:20" x14ac:dyDescent="0.3">
      <c r="A6917" s="9" t="s">
        <v>7943</v>
      </c>
      <c r="B6917" s="9" t="s">
        <v>397</v>
      </c>
      <c r="C6917" s="9" t="s">
        <v>331</v>
      </c>
      <c r="D6917" s="9" t="s">
        <v>113</v>
      </c>
      <c r="E6917" s="9" t="s">
        <v>74</v>
      </c>
      <c r="F6917" s="12">
        <v>44358</v>
      </c>
      <c r="G6917" s="12" t="str">
        <f>VLOOKUP(Table3[[#This Row],[Product ID]],[1]Products!$A:$G,2,0)</f>
        <v>Product 20</v>
      </c>
      <c r="H6917" s="22">
        <v>4</v>
      </c>
      <c r="I6917" s="9">
        <f>VLOOKUP('Consolidtaed Data'!$B664,[1]Products!$A:$G,4,0)</f>
        <v>368</v>
      </c>
      <c r="J6917" s="9">
        <f>VLOOKUP('Consolidtaed Data'!$B664,[1]Products!$A:$G,3,0)</f>
        <v>269</v>
      </c>
      <c r="K6917" s="9">
        <f>'Consolidtaed Data'!$J664*'Consolidtaed Data'!$H664</f>
        <v>2536</v>
      </c>
      <c r="L6917" s="9">
        <f>'Consolidtaed Data'!$I664*'Consolidtaed Data'!$H664</f>
        <v>3520</v>
      </c>
      <c r="M6917" s="9">
        <f>'Consolidtaed Data'!$L664-'Consolidtaed Data'!$K664</f>
        <v>87</v>
      </c>
      <c r="N6917" s="9" t="str">
        <f>VLOOKUP('Consolidtaed Data'!$C664,[1]Locations!$A:$O,2,0)</f>
        <v>Palmdale</v>
      </c>
      <c r="O6917" s="9" t="str">
        <f>VLOOKUP('Consolidtaed Data'!$D664,'[1]Sales People'!$A:$B,2,0)</f>
        <v>Howard Sims</v>
      </c>
      <c r="P6917" s="9" t="str">
        <f>VLOOKUP('Consolidtaed Data'!$E664,[1]Customers!$A:$B,2,0)</f>
        <v>Kevin Webb</v>
      </c>
      <c r="Q6917" s="11">
        <f>WEEKDAY('Consolidtaed Data'!$F664)</f>
        <v>1</v>
      </c>
      <c r="R6917" s="9">
        <f>MONTH('Consolidtaed Data'!$F664)</f>
        <v>2</v>
      </c>
      <c r="S6917" s="9" t="str">
        <f>TEXT(Table3[[#This Row],[Purchase Date]],"MMMM")</f>
        <v>June</v>
      </c>
      <c r="T6917" s="9">
        <f>YEAR('Consolidtaed Data'!$F664)</f>
        <v>2020</v>
      </c>
    </row>
    <row r="6918" spans="1:20" x14ac:dyDescent="0.3">
      <c r="A6918" s="9" t="s">
        <v>7944</v>
      </c>
      <c r="B6918" s="9" t="s">
        <v>369</v>
      </c>
      <c r="C6918" s="9" t="s">
        <v>205</v>
      </c>
      <c r="D6918" s="9" t="s">
        <v>13</v>
      </c>
      <c r="E6918" s="9" t="s">
        <v>2260</v>
      </c>
      <c r="F6918" s="12">
        <v>44358</v>
      </c>
      <c r="G6918" s="12" t="str">
        <f>VLOOKUP(Table3[[#This Row],[Product ID]],[1]Products!$A:$G,2,0)</f>
        <v>Product 8</v>
      </c>
      <c r="H6918" s="22">
        <v>1</v>
      </c>
      <c r="I6918" s="9">
        <f>VLOOKUP('Consolidtaed Data'!$B1309,[1]Products!$A:$G,4,0)</f>
        <v>356</v>
      </c>
      <c r="J6918" s="9">
        <f>VLOOKUP('Consolidtaed Data'!$B1309,[1]Products!$A:$G,3,0)</f>
        <v>292</v>
      </c>
      <c r="K6918" s="9">
        <f>'Consolidtaed Data'!$J1309*'Consolidtaed Data'!$H1309</f>
        <v>1185</v>
      </c>
      <c r="L6918" s="9">
        <f>'Consolidtaed Data'!$I1309*'Consolidtaed Data'!$H1309</f>
        <v>1668</v>
      </c>
      <c r="M6918" s="9">
        <f>'Consolidtaed Data'!$L1309-'Consolidtaed Data'!$K1309</f>
        <v>742</v>
      </c>
      <c r="N6918" s="9" t="str">
        <f>VLOOKUP('Consolidtaed Data'!$C1309,[1]Locations!$A:$O,2,0)</f>
        <v>Long Beach</v>
      </c>
      <c r="O6918" s="9" t="str">
        <f>VLOOKUP('Consolidtaed Data'!$D1309,'[1]Sales People'!$A:$B,2,0)</f>
        <v>Eugene Holmes</v>
      </c>
      <c r="P6918" s="9" t="str">
        <f>VLOOKUP('Consolidtaed Data'!$E1309,[1]Customers!$A:$B,2,0)</f>
        <v>Wayne Gardner</v>
      </c>
      <c r="Q6918" s="11">
        <f>WEEKDAY('Consolidtaed Data'!$F1309)</f>
        <v>1</v>
      </c>
      <c r="R6918" s="9">
        <f>MONTH('Consolidtaed Data'!$F1309)</f>
        <v>4</v>
      </c>
      <c r="S6918" s="9" t="str">
        <f>TEXT(Table3[[#This Row],[Purchase Date]],"MMMM")</f>
        <v>June</v>
      </c>
      <c r="T6918" s="9">
        <f>YEAR('Consolidtaed Data'!$F1309)</f>
        <v>2020</v>
      </c>
    </row>
    <row r="6919" spans="1:20" x14ac:dyDescent="0.3">
      <c r="A6919" s="9" t="s">
        <v>7945</v>
      </c>
      <c r="B6919" s="9" t="s">
        <v>610</v>
      </c>
      <c r="C6919" s="9" t="s">
        <v>325</v>
      </c>
      <c r="D6919" s="9" t="s">
        <v>83</v>
      </c>
      <c r="E6919" s="9" t="s">
        <v>1211</v>
      </c>
      <c r="F6919" s="12">
        <v>44358</v>
      </c>
      <c r="G6919" s="12" t="str">
        <f>VLOOKUP(Table3[[#This Row],[Product ID]],[1]Products!$A:$G,2,0)</f>
        <v>Product 12</v>
      </c>
      <c r="H6919" s="22">
        <v>1</v>
      </c>
      <c r="I6919" s="9">
        <f>VLOOKUP('Consolidtaed Data'!$B1314,[1]Products!$A:$G,4,0)</f>
        <v>2241</v>
      </c>
      <c r="J6919" s="9">
        <f>VLOOKUP('Consolidtaed Data'!$B1314,[1]Products!$A:$G,3,0)</f>
        <v>1367</v>
      </c>
      <c r="K6919" s="9">
        <f>'Consolidtaed Data'!$J1314*'Consolidtaed Data'!$H1314</f>
        <v>61</v>
      </c>
      <c r="L6919" s="9">
        <f>'Consolidtaed Data'!$I1314*'Consolidtaed Data'!$H1314</f>
        <v>95</v>
      </c>
      <c r="M6919" s="9">
        <f>'Consolidtaed Data'!$L1314-'Consolidtaed Data'!$K1314</f>
        <v>816</v>
      </c>
      <c r="N6919" s="9" t="str">
        <f>VLOOKUP('Consolidtaed Data'!$C1314,[1]Locations!$A:$O,2,0)</f>
        <v>Temecula</v>
      </c>
      <c r="O6919" s="9" t="str">
        <f>VLOOKUP('Consolidtaed Data'!$D1314,'[1]Sales People'!$A:$B,2,0)</f>
        <v>Larry Castillo</v>
      </c>
      <c r="P6919" s="9" t="str">
        <f>VLOOKUP('Consolidtaed Data'!$E1314,[1]Customers!$A:$B,2,0)</f>
        <v>James Castillo</v>
      </c>
      <c r="Q6919" s="11">
        <f>WEEKDAY('Consolidtaed Data'!$F1314)</f>
        <v>2</v>
      </c>
      <c r="R6919" s="9">
        <f>MONTH('Consolidtaed Data'!$F1314)</f>
        <v>4</v>
      </c>
      <c r="S6919" s="9" t="str">
        <f>TEXT(Table3[[#This Row],[Purchase Date]],"MMMM")</f>
        <v>June</v>
      </c>
      <c r="T6919" s="9">
        <f>YEAR('Consolidtaed Data'!$F1314)</f>
        <v>2020</v>
      </c>
    </row>
    <row r="6920" spans="1:20" x14ac:dyDescent="0.3">
      <c r="A6920" s="9" t="s">
        <v>7946</v>
      </c>
      <c r="B6920" s="9" t="s">
        <v>11</v>
      </c>
      <c r="C6920" s="9" t="s">
        <v>169</v>
      </c>
      <c r="D6920" s="9" t="s">
        <v>83</v>
      </c>
      <c r="E6920" s="9" t="s">
        <v>665</v>
      </c>
      <c r="F6920" s="12">
        <v>44358</v>
      </c>
      <c r="G6920" s="12" t="str">
        <f>VLOOKUP(Table3[[#This Row],[Product ID]],[1]Products!$A:$G,2,0)</f>
        <v>Product 88</v>
      </c>
      <c r="H6920" s="22">
        <v>3</v>
      </c>
      <c r="I6920" s="9">
        <f>VLOOKUP('Consolidtaed Data'!$B1317,[1]Products!$A:$G,4,0)</f>
        <v>1022</v>
      </c>
      <c r="J6920" s="9">
        <f>VLOOKUP('Consolidtaed Data'!$B1317,[1]Products!$A:$G,3,0)</f>
        <v>818</v>
      </c>
      <c r="K6920" s="9">
        <f>'Consolidtaed Data'!$J1317*'Consolidtaed Data'!$H1317</f>
        <v>1227</v>
      </c>
      <c r="L6920" s="9">
        <f>'Consolidtaed Data'!$I1317*'Consolidtaed Data'!$H1317</f>
        <v>2451</v>
      </c>
      <c r="M6920" s="9">
        <f>'Consolidtaed Data'!$L1317-'Consolidtaed Data'!$K1317</f>
        <v>451</v>
      </c>
      <c r="N6920" s="9" t="str">
        <f>VLOOKUP('Consolidtaed Data'!$C1317,[1]Locations!$A:$O,2,0)</f>
        <v>Daly City</v>
      </c>
      <c r="O6920" s="9" t="str">
        <f>VLOOKUP('Consolidtaed Data'!$D1317,'[1]Sales People'!$A:$B,2,0)</f>
        <v>Andrew Bowman</v>
      </c>
      <c r="P6920" s="9" t="str">
        <f>VLOOKUP('Consolidtaed Data'!$E1317,[1]Customers!$A:$B,2,0)</f>
        <v>David Wheeler</v>
      </c>
      <c r="Q6920" s="11">
        <f>WEEKDAY('Consolidtaed Data'!$F1317)</f>
        <v>2</v>
      </c>
      <c r="R6920" s="9">
        <f>MONTH('Consolidtaed Data'!$F1317)</f>
        <v>4</v>
      </c>
      <c r="S6920" s="9" t="str">
        <f>TEXT(Table3[[#This Row],[Purchase Date]],"MMMM")</f>
        <v>June</v>
      </c>
      <c r="T6920" s="9">
        <f>YEAR('Consolidtaed Data'!$F1317)</f>
        <v>2020</v>
      </c>
    </row>
    <row r="6921" spans="1:20" x14ac:dyDescent="0.3">
      <c r="A6921" s="9" t="s">
        <v>7947</v>
      </c>
      <c r="B6921" s="9" t="s">
        <v>244</v>
      </c>
      <c r="C6921" s="9" t="s">
        <v>45</v>
      </c>
      <c r="D6921" s="9" t="s">
        <v>51</v>
      </c>
      <c r="E6921" s="9" t="s">
        <v>473</v>
      </c>
      <c r="F6921" s="12">
        <v>44358</v>
      </c>
      <c r="G6921" s="12" t="str">
        <f>VLOOKUP(Table3[[#This Row],[Product ID]],[1]Products!$A:$G,2,0)</f>
        <v>Product 76</v>
      </c>
      <c r="H6921" s="22">
        <v>1</v>
      </c>
      <c r="I6921" s="9">
        <f>VLOOKUP('Consolidtaed Data'!$B1346,[1]Products!$A:$G,4,0)</f>
        <v>2182</v>
      </c>
      <c r="J6921" s="9">
        <f>VLOOKUP('Consolidtaed Data'!$B1346,[1]Products!$A:$G,3,0)</f>
        <v>1200</v>
      </c>
      <c r="K6921" s="9">
        <f>'Consolidtaed Data'!$J1346*'Consolidtaed Data'!$H1346</f>
        <v>534</v>
      </c>
      <c r="L6921" s="9">
        <f>'Consolidtaed Data'!$I1346*'Consolidtaed Data'!$H1346</f>
        <v>847</v>
      </c>
      <c r="M6921" s="9">
        <f>'Consolidtaed Data'!$L1346-'Consolidtaed Data'!$K1346</f>
        <v>892</v>
      </c>
      <c r="N6921" s="9" t="str">
        <f>VLOOKUP('Consolidtaed Data'!$C1346,[1]Locations!$A:$O,2,0)</f>
        <v>East Los Angeles</v>
      </c>
      <c r="O6921" s="9" t="str">
        <f>VLOOKUP('Consolidtaed Data'!$D1346,'[1]Sales People'!$A:$B,2,0)</f>
        <v>Jeremy Mendoza</v>
      </c>
      <c r="P6921" s="9" t="str">
        <f>VLOOKUP('Consolidtaed Data'!$E1346,[1]Customers!$A:$B,2,0)</f>
        <v>John Long</v>
      </c>
      <c r="Q6921" s="11">
        <f>WEEKDAY('Consolidtaed Data'!$F1346)</f>
        <v>5</v>
      </c>
      <c r="R6921" s="9">
        <f>MONTH('Consolidtaed Data'!$F1346)</f>
        <v>4</v>
      </c>
      <c r="S6921" s="9" t="str">
        <f>TEXT(Table3[[#This Row],[Purchase Date]],"MMMM")</f>
        <v>June</v>
      </c>
      <c r="T6921" s="9">
        <f>YEAR('Consolidtaed Data'!$F1346)</f>
        <v>2020</v>
      </c>
    </row>
    <row r="6922" spans="1:20" x14ac:dyDescent="0.3">
      <c r="A6922" s="9" t="s">
        <v>7948</v>
      </c>
      <c r="B6922" s="9" t="s">
        <v>278</v>
      </c>
      <c r="C6922" s="9" t="s">
        <v>25</v>
      </c>
      <c r="D6922" s="9" t="s">
        <v>149</v>
      </c>
      <c r="E6922" s="9" t="s">
        <v>361</v>
      </c>
      <c r="F6922" s="12">
        <v>44358</v>
      </c>
      <c r="G6922" s="12" t="str">
        <f>VLOOKUP(Table3[[#This Row],[Product ID]],[1]Products!$A:$G,2,0)</f>
        <v>Product 75</v>
      </c>
      <c r="H6922" s="22">
        <v>1</v>
      </c>
      <c r="I6922" s="9">
        <f>VLOOKUP('Consolidtaed Data'!$B2233,[1]Products!$A:$G,4,0)</f>
        <v>1526</v>
      </c>
      <c r="J6922" s="9">
        <f>VLOOKUP('Consolidtaed Data'!$B2233,[1]Products!$A:$G,3,0)</f>
        <v>1251</v>
      </c>
      <c r="K6922" s="9">
        <f>'Consolidtaed Data'!$J2233*'Consolidtaed Data'!$H2233</f>
        <v>1485</v>
      </c>
      <c r="L6922" s="9">
        <f>'Consolidtaed Data'!$I2233*'Consolidtaed Data'!$H2233</f>
        <v>2091</v>
      </c>
      <c r="M6922" s="9">
        <f>'Consolidtaed Data'!$L2233-'Consolidtaed Data'!$K2233</f>
        <v>507</v>
      </c>
      <c r="N6922" s="9" t="str">
        <f>VLOOKUP('Consolidtaed Data'!$C2233,[1]Locations!$A:$O,2,0)</f>
        <v>Glendale</v>
      </c>
      <c r="O6922" s="9" t="str">
        <f>VLOOKUP('Consolidtaed Data'!$D2233,'[1]Sales People'!$A:$B,2,0)</f>
        <v>Charles Harper</v>
      </c>
      <c r="P6922" s="9" t="str">
        <f>VLOOKUP('Consolidtaed Data'!$E2233,[1]Customers!$A:$B,2,0)</f>
        <v>Joshua Hunt</v>
      </c>
      <c r="Q6922" s="11">
        <f>WEEKDAY('Consolidtaed Data'!$F2233)</f>
        <v>6</v>
      </c>
      <c r="R6922" s="9">
        <f>MONTH('Consolidtaed Data'!$F2233)</f>
        <v>6</v>
      </c>
      <c r="S6922" s="9" t="str">
        <f>TEXT(Table3[[#This Row],[Purchase Date]],"MMMM")</f>
        <v>June</v>
      </c>
      <c r="T6922" s="9">
        <f>YEAR('Consolidtaed Data'!$F2233)</f>
        <v>2020</v>
      </c>
    </row>
    <row r="6923" spans="1:20" x14ac:dyDescent="0.3">
      <c r="A6923" s="9" t="s">
        <v>7949</v>
      </c>
      <c r="B6923" s="9" t="s">
        <v>330</v>
      </c>
      <c r="C6923" s="9" t="s">
        <v>45</v>
      </c>
      <c r="D6923" s="9" t="s">
        <v>143</v>
      </c>
      <c r="E6923" s="9" t="s">
        <v>926</v>
      </c>
      <c r="F6923" s="12">
        <v>44358</v>
      </c>
      <c r="G6923" s="12" t="str">
        <f>VLOOKUP(Table3[[#This Row],[Product ID]],[1]Products!$A:$G,2,0)</f>
        <v>Product 91</v>
      </c>
      <c r="H6923" s="22">
        <v>3</v>
      </c>
      <c r="I6923" s="9">
        <f>VLOOKUP('Consolidtaed Data'!$B2499,[1]Products!$A:$G,4,0)</f>
        <v>2410</v>
      </c>
      <c r="J6923" s="9">
        <f>VLOOKUP('Consolidtaed Data'!$B2499,[1]Products!$A:$G,3,0)</f>
        <v>1518</v>
      </c>
      <c r="K6923" s="9">
        <f>'Consolidtaed Data'!$J2499*'Consolidtaed Data'!$H2499</f>
        <v>216</v>
      </c>
      <c r="L6923" s="9">
        <f>'Consolidtaed Data'!$I2499*'Consolidtaed Data'!$H2499</f>
        <v>408</v>
      </c>
      <c r="M6923" s="9">
        <f>'Consolidtaed Data'!$L2499-'Consolidtaed Data'!$K2499</f>
        <v>364</v>
      </c>
      <c r="N6923" s="9" t="str">
        <f>VLOOKUP('Consolidtaed Data'!$C2499,[1]Locations!$A:$O,2,0)</f>
        <v>Santa Maria</v>
      </c>
      <c r="O6923" s="9" t="str">
        <f>VLOOKUP('Consolidtaed Data'!$D2499,'[1]Sales People'!$A:$B,2,0)</f>
        <v>Henry Nelson</v>
      </c>
      <c r="P6923" s="9" t="str">
        <f>VLOOKUP('Consolidtaed Data'!$E2499,[1]Customers!$A:$B,2,0)</f>
        <v>Joe Price</v>
      </c>
      <c r="Q6923" s="11">
        <f>WEEKDAY('Consolidtaed Data'!$F2499)</f>
        <v>3</v>
      </c>
      <c r="R6923" s="9">
        <f>MONTH('Consolidtaed Data'!$F2499)</f>
        <v>6</v>
      </c>
      <c r="S6923" s="9" t="str">
        <f>TEXT(Table3[[#This Row],[Purchase Date]],"MMMM")</f>
        <v>June</v>
      </c>
      <c r="T6923" s="9">
        <f>YEAR('Consolidtaed Data'!$F2499)</f>
        <v>2020</v>
      </c>
    </row>
    <row r="6924" spans="1:20" x14ac:dyDescent="0.3">
      <c r="A6924" s="9" t="s">
        <v>7950</v>
      </c>
      <c r="B6924" s="9" t="s">
        <v>107</v>
      </c>
      <c r="C6924" s="9" t="s">
        <v>196</v>
      </c>
      <c r="D6924" s="9" t="s">
        <v>46</v>
      </c>
      <c r="E6924" s="9" t="s">
        <v>644</v>
      </c>
      <c r="F6924" s="12">
        <v>44358</v>
      </c>
      <c r="G6924" s="12" t="str">
        <f>VLOOKUP(Table3[[#This Row],[Product ID]],[1]Products!$A:$G,2,0)</f>
        <v>Product 52</v>
      </c>
      <c r="H6924" s="22">
        <v>1</v>
      </c>
      <c r="I6924" s="9">
        <f>VLOOKUP('Consolidtaed Data'!$B2534,[1]Products!$A:$G,4,0)</f>
        <v>504</v>
      </c>
      <c r="J6924" s="9">
        <f>VLOOKUP('Consolidtaed Data'!$B2534,[1]Products!$A:$G,3,0)</f>
        <v>408</v>
      </c>
      <c r="K6924" s="9">
        <f>'Consolidtaed Data'!$J2534*'Consolidtaed Data'!$H2534</f>
        <v>90</v>
      </c>
      <c r="L6924" s="9">
        <f>'Consolidtaed Data'!$I2534*'Consolidtaed Data'!$H2534</f>
        <v>112</v>
      </c>
      <c r="M6924" s="9">
        <f>'Consolidtaed Data'!$L2534-'Consolidtaed Data'!$K2534</f>
        <v>2756</v>
      </c>
      <c r="N6924" s="9" t="str">
        <f>VLOOKUP('Consolidtaed Data'!$C2534,[1]Locations!$A:$O,2,0)</f>
        <v>Oakland</v>
      </c>
      <c r="O6924" s="9" t="str">
        <f>VLOOKUP('Consolidtaed Data'!$D2534,'[1]Sales People'!$A:$B,2,0)</f>
        <v>Brian Hansen</v>
      </c>
      <c r="P6924" s="9" t="str">
        <f>VLOOKUP('Consolidtaed Data'!$E2534,[1]Customers!$A:$B,2,0)</f>
        <v>Matthew Phillips</v>
      </c>
      <c r="Q6924" s="11">
        <f>WEEKDAY('Consolidtaed Data'!$F2534)</f>
        <v>6</v>
      </c>
      <c r="R6924" s="9">
        <f>MONTH('Consolidtaed Data'!$F2534)</f>
        <v>7</v>
      </c>
      <c r="S6924" s="9" t="str">
        <f>TEXT(Table3[[#This Row],[Purchase Date]],"MMMM")</f>
        <v>June</v>
      </c>
      <c r="T6924" s="9">
        <f>YEAR('Consolidtaed Data'!$F2534)</f>
        <v>2020</v>
      </c>
    </row>
    <row r="6925" spans="1:20" x14ac:dyDescent="0.3">
      <c r="A6925" s="9" t="s">
        <v>7951</v>
      </c>
      <c r="B6925" s="9" t="s">
        <v>93</v>
      </c>
      <c r="C6925" s="9" t="s">
        <v>16</v>
      </c>
      <c r="D6925" s="9" t="s">
        <v>374</v>
      </c>
      <c r="E6925" s="9" t="s">
        <v>1056</v>
      </c>
      <c r="F6925" s="12">
        <v>44358</v>
      </c>
      <c r="G6925" s="12" t="str">
        <f>VLOOKUP(Table3[[#This Row],[Product ID]],[1]Products!$A:$G,2,0)</f>
        <v>Product 71</v>
      </c>
      <c r="H6925" s="22">
        <v>1</v>
      </c>
      <c r="I6925" s="9">
        <f>VLOOKUP('Consolidtaed Data'!$B2708,[1]Products!$A:$G,4,0)</f>
        <v>2294</v>
      </c>
      <c r="J6925" s="9">
        <f>VLOOKUP('Consolidtaed Data'!$B2708,[1]Products!$A:$G,3,0)</f>
        <v>1399</v>
      </c>
      <c r="K6925" s="9">
        <f>'Consolidtaed Data'!$J2708*'Consolidtaed Data'!$H2708</f>
        <v>7860</v>
      </c>
      <c r="L6925" s="9">
        <f>'Consolidtaed Data'!$I2708*'Consolidtaed Data'!$H2708</f>
        <v>9584</v>
      </c>
      <c r="M6925" s="9">
        <f>'Consolidtaed Data'!$L2708-'Consolidtaed Data'!$K2708</f>
        <v>87</v>
      </c>
      <c r="N6925" s="9" t="str">
        <f>VLOOKUP('Consolidtaed Data'!$C2708,[1]Locations!$A:$O,2,0)</f>
        <v>San Buenaventura (Ventura)</v>
      </c>
      <c r="O6925" s="9" t="str">
        <f>VLOOKUP('Consolidtaed Data'!$D2708,'[1]Sales People'!$A:$B,2,0)</f>
        <v>Martin Perry</v>
      </c>
      <c r="P6925" s="9" t="str">
        <f>VLOOKUP('Consolidtaed Data'!$E2708,[1]Customers!$A:$B,2,0)</f>
        <v>Ronald Bradley</v>
      </c>
      <c r="Q6925" s="11">
        <f>WEEKDAY('Consolidtaed Data'!$F2708)</f>
        <v>5</v>
      </c>
      <c r="R6925" s="9">
        <f>MONTH('Consolidtaed Data'!$F2708)</f>
        <v>7</v>
      </c>
      <c r="S6925" s="9" t="str">
        <f>TEXT(Table3[[#This Row],[Purchase Date]],"MMMM")</f>
        <v>June</v>
      </c>
      <c r="T6925" s="9">
        <f>YEAR('Consolidtaed Data'!$F2708)</f>
        <v>2020</v>
      </c>
    </row>
    <row r="6926" spans="1:20" x14ac:dyDescent="0.3">
      <c r="A6926" s="9" t="s">
        <v>7952</v>
      </c>
      <c r="B6926" s="9" t="s">
        <v>33</v>
      </c>
      <c r="C6926" s="9" t="s">
        <v>245</v>
      </c>
      <c r="D6926" s="9" t="s">
        <v>281</v>
      </c>
      <c r="E6926" s="9" t="s">
        <v>1018</v>
      </c>
      <c r="F6926" s="12">
        <v>44358</v>
      </c>
      <c r="G6926" s="12" t="str">
        <f>VLOOKUP(Table3[[#This Row],[Product ID]],[1]Products!$A:$G,2,0)</f>
        <v>Product 29</v>
      </c>
      <c r="H6926" s="22">
        <v>1</v>
      </c>
      <c r="I6926" s="9">
        <f>VLOOKUP('Consolidtaed Data'!$B3333,[1]Products!$A:$G,4,0)</f>
        <v>1635</v>
      </c>
      <c r="J6926" s="9">
        <f>VLOOKUP('Consolidtaed Data'!$B3333,[1]Products!$A:$G,3,0)</f>
        <v>1046</v>
      </c>
      <c r="K6926" s="9">
        <f>'Consolidtaed Data'!$J3333*'Consolidtaed Data'!$H3333</f>
        <v>3032</v>
      </c>
      <c r="L6926" s="9">
        <f>'Consolidtaed Data'!$I3333*'Consolidtaed Data'!$H3333</f>
        <v>3566</v>
      </c>
      <c r="M6926" s="9">
        <f>'Consolidtaed Data'!$L3333-'Consolidtaed Data'!$K3333</f>
        <v>51</v>
      </c>
      <c r="N6926" s="9" t="str">
        <f>VLOOKUP('Consolidtaed Data'!$C3333,[1]Locations!$A:$O,2,0)</f>
        <v>Vallejo</v>
      </c>
      <c r="O6926" s="9" t="str">
        <f>VLOOKUP('Consolidtaed Data'!$D3333,'[1]Sales People'!$A:$B,2,0)</f>
        <v>Robert Reed</v>
      </c>
      <c r="P6926" s="9" t="str">
        <f>VLOOKUP('Consolidtaed Data'!$E3333,[1]Customers!$A:$B,2,0)</f>
        <v>Walter Woods</v>
      </c>
      <c r="Q6926" s="11">
        <f>WEEKDAY('Consolidtaed Data'!$F3333)</f>
        <v>4</v>
      </c>
      <c r="R6926" s="9">
        <f>MONTH('Consolidtaed Data'!$F3333)</f>
        <v>9</v>
      </c>
      <c r="S6926" s="9" t="str">
        <f>TEXT(Table3[[#This Row],[Purchase Date]],"MMMM")</f>
        <v>June</v>
      </c>
      <c r="T6926" s="9">
        <f>YEAR('Consolidtaed Data'!$F3333)</f>
        <v>2020</v>
      </c>
    </row>
    <row r="6927" spans="1:20" x14ac:dyDescent="0.3">
      <c r="A6927" s="9" t="s">
        <v>7953</v>
      </c>
      <c r="B6927" s="9" t="s">
        <v>415</v>
      </c>
      <c r="C6927" s="9" t="s">
        <v>45</v>
      </c>
      <c r="D6927" s="9" t="s">
        <v>43</v>
      </c>
      <c r="E6927" s="9" t="s">
        <v>1984</v>
      </c>
      <c r="F6927" s="12">
        <v>44358</v>
      </c>
      <c r="G6927" s="12" t="str">
        <f>VLOOKUP(Table3[[#This Row],[Product ID]],[1]Products!$A:$G,2,0)</f>
        <v>Product 18</v>
      </c>
      <c r="H6927" s="22">
        <v>1</v>
      </c>
      <c r="I6927" s="9">
        <f>VLOOKUP('Consolidtaed Data'!$B3342,[1]Products!$A:$G,4,0)</f>
        <v>368</v>
      </c>
      <c r="J6927" s="9">
        <f>VLOOKUP('Consolidtaed Data'!$B3342,[1]Products!$A:$G,3,0)</f>
        <v>294</v>
      </c>
      <c r="K6927" s="9">
        <f>'Consolidtaed Data'!$J3342*'Consolidtaed Data'!$H3342</f>
        <v>3792</v>
      </c>
      <c r="L6927" s="9">
        <f>'Consolidtaed Data'!$I3342*'Consolidtaed Data'!$H3342</f>
        <v>4990</v>
      </c>
      <c r="M6927" s="9">
        <f>'Consolidtaed Data'!$L3342-'Consolidtaed Data'!$K3342</f>
        <v>297</v>
      </c>
      <c r="N6927" s="9" t="str">
        <f>VLOOKUP('Consolidtaed Data'!$C3342,[1]Locations!$A:$O,2,0)</f>
        <v>Torrance</v>
      </c>
      <c r="O6927" s="9" t="str">
        <f>VLOOKUP('Consolidtaed Data'!$D3342,'[1]Sales People'!$A:$B,2,0)</f>
        <v>Ryan Welch</v>
      </c>
      <c r="P6927" s="9" t="str">
        <f>VLOOKUP('Consolidtaed Data'!$E3342,[1]Customers!$A:$B,2,0)</f>
        <v>Steven Carr</v>
      </c>
      <c r="Q6927" s="11">
        <f>WEEKDAY('Consolidtaed Data'!$F3342)</f>
        <v>5</v>
      </c>
      <c r="R6927" s="9">
        <f>MONTH('Consolidtaed Data'!$F3342)</f>
        <v>9</v>
      </c>
      <c r="S6927" s="9" t="str">
        <f>TEXT(Table3[[#This Row],[Purchase Date]],"MMMM")</f>
        <v>June</v>
      </c>
      <c r="T6927" s="9">
        <f>YEAR('Consolidtaed Data'!$F3342)</f>
        <v>2020</v>
      </c>
    </row>
    <row r="6928" spans="1:20" x14ac:dyDescent="0.3">
      <c r="A6928" s="9" t="s">
        <v>7954</v>
      </c>
      <c r="B6928" s="9" t="s">
        <v>244</v>
      </c>
      <c r="C6928" s="9" t="s">
        <v>352</v>
      </c>
      <c r="D6928" s="9" t="s">
        <v>87</v>
      </c>
      <c r="E6928" s="9" t="s">
        <v>578</v>
      </c>
      <c r="F6928" s="12">
        <v>44358</v>
      </c>
      <c r="G6928" s="12" t="str">
        <f>VLOOKUP(Table3[[#This Row],[Product ID]],[1]Products!$A:$G,2,0)</f>
        <v>Product 76</v>
      </c>
      <c r="H6928" s="22">
        <v>1</v>
      </c>
      <c r="I6928" s="9">
        <f>VLOOKUP('Consolidtaed Data'!$B3363,[1]Products!$A:$G,4,0)</f>
        <v>556</v>
      </c>
      <c r="J6928" s="9">
        <f>VLOOKUP('Consolidtaed Data'!$B3363,[1]Products!$A:$G,3,0)</f>
        <v>395</v>
      </c>
      <c r="K6928" s="9">
        <f>'Consolidtaed Data'!$J3363*'Consolidtaed Data'!$H3363</f>
        <v>1890</v>
      </c>
      <c r="L6928" s="9">
        <f>'Consolidtaed Data'!$I3363*'Consolidtaed Data'!$H3363</f>
        <v>3778</v>
      </c>
      <c r="M6928" s="9">
        <f>'Consolidtaed Data'!$L3363-'Consolidtaed Data'!$K3363</f>
        <v>690</v>
      </c>
      <c r="N6928" s="9" t="str">
        <f>VLOOKUP('Consolidtaed Data'!$C3363,[1]Locations!$A:$O,2,0)</f>
        <v>Santa Rosa</v>
      </c>
      <c r="O6928" s="9" t="str">
        <f>VLOOKUP('Consolidtaed Data'!$D3363,'[1]Sales People'!$A:$B,2,0)</f>
        <v>Kevin Butler</v>
      </c>
      <c r="P6928" s="9" t="str">
        <f>VLOOKUP('Consolidtaed Data'!$E3363,[1]Customers!$A:$B,2,0)</f>
        <v>Daniel Moreno</v>
      </c>
      <c r="Q6928" s="11">
        <f>WEEKDAY('Consolidtaed Data'!$F3363)</f>
        <v>7</v>
      </c>
      <c r="R6928" s="9">
        <f>MONTH('Consolidtaed Data'!$F3363)</f>
        <v>9</v>
      </c>
      <c r="S6928" s="9" t="str">
        <f>TEXT(Table3[[#This Row],[Purchase Date]],"MMMM")</f>
        <v>June</v>
      </c>
      <c r="T6928" s="9">
        <f>YEAR('Consolidtaed Data'!$F3363)</f>
        <v>2020</v>
      </c>
    </row>
    <row r="6929" spans="1:20" x14ac:dyDescent="0.3">
      <c r="A6929" s="9" t="s">
        <v>7955</v>
      </c>
      <c r="B6929" s="9" t="s">
        <v>200</v>
      </c>
      <c r="C6929" s="9" t="s">
        <v>140</v>
      </c>
      <c r="D6929" s="9" t="s">
        <v>326</v>
      </c>
      <c r="E6929" s="9" t="s">
        <v>891</v>
      </c>
      <c r="F6929" s="12">
        <v>44359</v>
      </c>
      <c r="G6929" s="12" t="str">
        <f>VLOOKUP(Table3[[#This Row],[Product ID]],[1]Products!$A:$G,2,0)</f>
        <v>Product 23</v>
      </c>
      <c r="H6929" s="22">
        <v>4</v>
      </c>
      <c r="I6929" s="9">
        <f>VLOOKUP('Consolidtaed Data'!$B476,[1]Products!$A:$G,4,0)</f>
        <v>1708</v>
      </c>
      <c r="J6929" s="9">
        <f>VLOOKUP('Consolidtaed Data'!$B476,[1]Products!$A:$G,3,0)</f>
        <v>871</v>
      </c>
      <c r="K6929" s="9">
        <f>'Consolidtaed Data'!$J476*'Consolidtaed Data'!$H476</f>
        <v>3963</v>
      </c>
      <c r="L6929" s="9">
        <f>'Consolidtaed Data'!$I476*'Consolidtaed Data'!$H476</f>
        <v>5916</v>
      </c>
      <c r="M6929" s="9">
        <f>'Consolidtaed Data'!$L476-'Consolidtaed Data'!$K476</f>
        <v>344</v>
      </c>
      <c r="N6929" s="9" t="str">
        <f>VLOOKUP('Consolidtaed Data'!$C476,[1]Locations!$A:$O,2,0)</f>
        <v>Stockton</v>
      </c>
      <c r="O6929" s="9" t="str">
        <f>VLOOKUP('Consolidtaed Data'!$D476,'[1]Sales People'!$A:$B,2,0)</f>
        <v>Clarence Fox</v>
      </c>
      <c r="P6929" s="9" t="str">
        <f>VLOOKUP('Consolidtaed Data'!$E476,[1]Customers!$A:$B,2,0)</f>
        <v>Joe Carroll</v>
      </c>
      <c r="Q6929" s="11">
        <f>WEEKDAY('Consolidtaed Data'!$F476)</f>
        <v>1</v>
      </c>
      <c r="R6929" s="9">
        <f>MONTH('Consolidtaed Data'!$F476)</f>
        <v>2</v>
      </c>
      <c r="S6929" s="9" t="str">
        <f>TEXT(Table3[[#This Row],[Purchase Date]],"MMMM")</f>
        <v>June</v>
      </c>
      <c r="T6929" s="9">
        <f>YEAR('Consolidtaed Data'!$F476)</f>
        <v>2020</v>
      </c>
    </row>
    <row r="6930" spans="1:20" x14ac:dyDescent="0.3">
      <c r="A6930" s="9" t="s">
        <v>7956</v>
      </c>
      <c r="B6930" s="9" t="s">
        <v>29</v>
      </c>
      <c r="C6930" s="9" t="s">
        <v>405</v>
      </c>
      <c r="D6930" s="9" t="s">
        <v>95</v>
      </c>
      <c r="E6930" s="9" t="s">
        <v>1359</v>
      </c>
      <c r="F6930" s="12">
        <v>44359</v>
      </c>
      <c r="G6930" s="12" t="str">
        <f>VLOOKUP(Table3[[#This Row],[Product ID]],[1]Products!$A:$G,2,0)</f>
        <v>Product 37</v>
      </c>
      <c r="H6930" s="22">
        <v>3</v>
      </c>
      <c r="I6930" s="9">
        <f>VLOOKUP('Consolidtaed Data'!$B673,[1]Products!$A:$G,4,0)</f>
        <v>1178</v>
      </c>
      <c r="J6930" s="9">
        <f>VLOOKUP('Consolidtaed Data'!$B673,[1]Products!$A:$G,3,0)</f>
        <v>683</v>
      </c>
      <c r="K6930" s="9">
        <f>'Consolidtaed Data'!$J673*'Consolidtaed Data'!$H673</f>
        <v>387</v>
      </c>
      <c r="L6930" s="9">
        <f>'Consolidtaed Data'!$I673*'Consolidtaed Data'!$H673</f>
        <v>667</v>
      </c>
      <c r="M6930" s="9">
        <f>'Consolidtaed Data'!$L673-'Consolidtaed Data'!$K673</f>
        <v>476</v>
      </c>
      <c r="N6930" s="9" t="str">
        <f>VLOOKUP('Consolidtaed Data'!$C673,[1]Locations!$A:$O,2,0)</f>
        <v>Palmdale</v>
      </c>
      <c r="O6930" s="9" t="str">
        <f>VLOOKUP('Consolidtaed Data'!$D673,'[1]Sales People'!$A:$B,2,0)</f>
        <v>Andrew Bowman</v>
      </c>
      <c r="P6930" s="9" t="str">
        <f>VLOOKUP('Consolidtaed Data'!$E673,[1]Customers!$A:$B,2,0)</f>
        <v>Albert Cunningham</v>
      </c>
      <c r="Q6930" s="11">
        <f>WEEKDAY('Consolidtaed Data'!$F673)</f>
        <v>2</v>
      </c>
      <c r="R6930" s="9">
        <f>MONTH('Consolidtaed Data'!$F673)</f>
        <v>2</v>
      </c>
      <c r="S6930" s="9" t="str">
        <f>TEXT(Table3[[#This Row],[Purchase Date]],"MMMM")</f>
        <v>June</v>
      </c>
      <c r="T6930" s="9">
        <f>YEAR('Consolidtaed Data'!$F673)</f>
        <v>2020</v>
      </c>
    </row>
    <row r="6931" spans="1:20" x14ac:dyDescent="0.3">
      <c r="A6931" s="9" t="s">
        <v>7957</v>
      </c>
      <c r="B6931" s="9" t="s">
        <v>806</v>
      </c>
      <c r="C6931" s="9" t="s">
        <v>201</v>
      </c>
      <c r="D6931" s="9" t="s">
        <v>326</v>
      </c>
      <c r="E6931" s="9" t="s">
        <v>1243</v>
      </c>
      <c r="F6931" s="12">
        <v>44359</v>
      </c>
      <c r="G6931" s="12" t="str">
        <f>VLOOKUP(Table3[[#This Row],[Product ID]],[1]Products!$A:$G,2,0)</f>
        <v>Product 72</v>
      </c>
      <c r="H6931" s="22">
        <v>3</v>
      </c>
      <c r="I6931" s="9">
        <f>VLOOKUP('Consolidtaed Data'!$B686,[1]Products!$A:$G,4,0)</f>
        <v>1278</v>
      </c>
      <c r="J6931" s="9">
        <f>VLOOKUP('Consolidtaed Data'!$B686,[1]Products!$A:$G,3,0)</f>
        <v>665</v>
      </c>
      <c r="K6931" s="9">
        <f>'Consolidtaed Data'!$J686*'Consolidtaed Data'!$H686</f>
        <v>4605</v>
      </c>
      <c r="L6931" s="9">
        <f>'Consolidtaed Data'!$I686*'Consolidtaed Data'!$H686</f>
        <v>6771</v>
      </c>
      <c r="M6931" s="9">
        <f>'Consolidtaed Data'!$L686-'Consolidtaed Data'!$K686</f>
        <v>318</v>
      </c>
      <c r="N6931" s="9" t="str">
        <f>VLOOKUP('Consolidtaed Data'!$C686,[1]Locations!$A:$O,2,0)</f>
        <v>Pomona</v>
      </c>
      <c r="O6931" s="9" t="str">
        <f>VLOOKUP('Consolidtaed Data'!$D686,'[1]Sales People'!$A:$B,2,0)</f>
        <v>Kenneth Fields</v>
      </c>
      <c r="P6931" s="9" t="str">
        <f>VLOOKUP('Consolidtaed Data'!$E686,[1]Customers!$A:$B,2,0)</f>
        <v>David Mendoza</v>
      </c>
      <c r="Q6931" s="11">
        <f>WEEKDAY('Consolidtaed Data'!$F686)</f>
        <v>3</v>
      </c>
      <c r="R6931" s="9">
        <f>MONTH('Consolidtaed Data'!$F686)</f>
        <v>2</v>
      </c>
      <c r="S6931" s="9" t="str">
        <f>TEXT(Table3[[#This Row],[Purchase Date]],"MMMM")</f>
        <v>June</v>
      </c>
      <c r="T6931" s="9">
        <f>YEAR('Consolidtaed Data'!$F686)</f>
        <v>2020</v>
      </c>
    </row>
    <row r="6932" spans="1:20" x14ac:dyDescent="0.3">
      <c r="A6932" s="9" t="s">
        <v>7958</v>
      </c>
      <c r="B6932" s="9" t="s">
        <v>29</v>
      </c>
      <c r="C6932" s="9" t="s">
        <v>30</v>
      </c>
      <c r="D6932" s="9" t="s">
        <v>123</v>
      </c>
      <c r="E6932" s="9" t="s">
        <v>65</v>
      </c>
      <c r="F6932" s="12">
        <v>44359</v>
      </c>
      <c r="G6932" s="12" t="str">
        <f>VLOOKUP(Table3[[#This Row],[Product ID]],[1]Products!$A:$G,2,0)</f>
        <v>Product 37</v>
      </c>
      <c r="H6932" s="22">
        <v>3</v>
      </c>
      <c r="I6932" s="9">
        <f>VLOOKUP('Consolidtaed Data'!$B1237,[1]Products!$A:$G,4,0)</f>
        <v>356</v>
      </c>
      <c r="J6932" s="9">
        <f>VLOOKUP('Consolidtaed Data'!$B1237,[1]Products!$A:$G,3,0)</f>
        <v>292</v>
      </c>
      <c r="K6932" s="9">
        <f>'Consolidtaed Data'!$J1237*'Consolidtaed Data'!$H1237</f>
        <v>3702</v>
      </c>
      <c r="L6932" s="9">
        <f>'Consolidtaed Data'!$I1237*'Consolidtaed Data'!$H1237</f>
        <v>4746</v>
      </c>
      <c r="M6932" s="9">
        <f>'Consolidtaed Data'!$L1237-'Consolidtaed Data'!$K1237</f>
        <v>1800</v>
      </c>
      <c r="N6932" s="9" t="str">
        <f>VLOOKUP('Consolidtaed Data'!$C1237,[1]Locations!$A:$O,2,0)</f>
        <v>Palmdale</v>
      </c>
      <c r="O6932" s="9" t="str">
        <f>VLOOKUP('Consolidtaed Data'!$D1237,'[1]Sales People'!$A:$B,2,0)</f>
        <v>Robert Reed</v>
      </c>
      <c r="P6932" s="9" t="str">
        <f>VLOOKUP('Consolidtaed Data'!$E1237,[1]Customers!$A:$B,2,0)</f>
        <v>Bobby Murray</v>
      </c>
      <c r="Q6932" s="11">
        <f>WEEKDAY('Consolidtaed Data'!$F1237)</f>
        <v>2</v>
      </c>
      <c r="R6932" s="9">
        <f>MONTH('Consolidtaed Data'!$F1237)</f>
        <v>3</v>
      </c>
      <c r="S6932" s="9" t="str">
        <f>TEXT(Table3[[#This Row],[Purchase Date]],"MMMM")</f>
        <v>June</v>
      </c>
      <c r="T6932" s="9">
        <f>YEAR('Consolidtaed Data'!$F1237)</f>
        <v>2020</v>
      </c>
    </row>
    <row r="6933" spans="1:20" x14ac:dyDescent="0.3">
      <c r="A6933" s="9" t="s">
        <v>7959</v>
      </c>
      <c r="B6933" s="9" t="s">
        <v>238</v>
      </c>
      <c r="C6933" s="9" t="s">
        <v>228</v>
      </c>
      <c r="D6933" s="9" t="s">
        <v>83</v>
      </c>
      <c r="E6933" s="9" t="s">
        <v>895</v>
      </c>
      <c r="F6933" s="12">
        <v>44359</v>
      </c>
      <c r="G6933" s="12" t="str">
        <f>VLOOKUP(Table3[[#This Row],[Product ID]],[1]Products!$A:$G,2,0)</f>
        <v>Product 49</v>
      </c>
      <c r="H6933" s="22">
        <v>4</v>
      </c>
      <c r="I6933" s="9">
        <f>VLOOKUP('Consolidtaed Data'!$B1263,[1]Products!$A:$G,4,0)</f>
        <v>1119</v>
      </c>
      <c r="J6933" s="9">
        <f>VLOOKUP('Consolidtaed Data'!$B1263,[1]Products!$A:$G,3,0)</f>
        <v>683</v>
      </c>
      <c r="K6933" s="9">
        <f>'Consolidtaed Data'!$J1263*'Consolidtaed Data'!$H1263</f>
        <v>409</v>
      </c>
      <c r="L6933" s="9">
        <f>'Consolidtaed Data'!$I1263*'Consolidtaed Data'!$H1263</f>
        <v>817</v>
      </c>
      <c r="M6933" s="9">
        <f>'Consolidtaed Data'!$L1263-'Consolidtaed Data'!$K1263</f>
        <v>799</v>
      </c>
      <c r="N6933" s="9" t="str">
        <f>VLOOKUP('Consolidtaed Data'!$C1263,[1]Locations!$A:$O,2,0)</f>
        <v>Anaheim</v>
      </c>
      <c r="O6933" s="9" t="str">
        <f>VLOOKUP('Consolidtaed Data'!$D1263,'[1]Sales People'!$A:$B,2,0)</f>
        <v>Kevin Butler</v>
      </c>
      <c r="P6933" s="9" t="str">
        <f>VLOOKUP('Consolidtaed Data'!$E1263,[1]Customers!$A:$B,2,0)</f>
        <v>Aaron Johnson</v>
      </c>
      <c r="Q6933" s="11">
        <f>WEEKDAY('Consolidtaed Data'!$F1263)</f>
        <v>5</v>
      </c>
      <c r="R6933" s="9">
        <f>MONTH('Consolidtaed Data'!$F1263)</f>
        <v>4</v>
      </c>
      <c r="S6933" s="9" t="str">
        <f>TEXT(Table3[[#This Row],[Purchase Date]],"MMMM")</f>
        <v>June</v>
      </c>
      <c r="T6933" s="9">
        <f>YEAR('Consolidtaed Data'!$F1263)</f>
        <v>2020</v>
      </c>
    </row>
    <row r="6934" spans="1:20" x14ac:dyDescent="0.3">
      <c r="A6934" s="9" t="s">
        <v>7960</v>
      </c>
      <c r="B6934" s="9" t="s">
        <v>278</v>
      </c>
      <c r="C6934" s="9" t="s">
        <v>94</v>
      </c>
      <c r="D6934" s="9" t="s">
        <v>113</v>
      </c>
      <c r="E6934" s="9" t="s">
        <v>128</v>
      </c>
      <c r="F6934" s="12">
        <v>44359</v>
      </c>
      <c r="G6934" s="12" t="str">
        <f>VLOOKUP(Table3[[#This Row],[Product ID]],[1]Products!$A:$G,2,0)</f>
        <v>Product 75</v>
      </c>
      <c r="H6934" s="22">
        <v>1</v>
      </c>
      <c r="I6934" s="9">
        <f>VLOOKUP('Consolidtaed Data'!$B1379,[1]Products!$A:$G,4,0)</f>
        <v>1725</v>
      </c>
      <c r="J6934" s="9">
        <f>VLOOKUP('Consolidtaed Data'!$B1379,[1]Products!$A:$G,3,0)</f>
        <v>1363</v>
      </c>
      <c r="K6934" s="9">
        <f>'Consolidtaed Data'!$J1379*'Consolidtaed Data'!$H1379</f>
        <v>420</v>
      </c>
      <c r="L6934" s="9">
        <f>'Consolidtaed Data'!$I1379*'Consolidtaed Data'!$H1379</f>
        <v>584</v>
      </c>
      <c r="M6934" s="9">
        <f>'Consolidtaed Data'!$L1379-'Consolidtaed Data'!$K1379</f>
        <v>39</v>
      </c>
      <c r="N6934" s="9" t="str">
        <f>VLOOKUP('Consolidtaed Data'!$C1379,[1]Locations!$A:$O,2,0)</f>
        <v>Modesto</v>
      </c>
      <c r="O6934" s="9" t="str">
        <f>VLOOKUP('Consolidtaed Data'!$D1379,'[1]Sales People'!$A:$B,2,0)</f>
        <v>Roger Ramos</v>
      </c>
      <c r="P6934" s="9" t="str">
        <f>VLOOKUP('Consolidtaed Data'!$E1379,[1]Customers!$A:$B,2,0)</f>
        <v>Fred Perez</v>
      </c>
      <c r="Q6934" s="11">
        <f>WEEKDAY('Consolidtaed Data'!$F1379)</f>
        <v>7</v>
      </c>
      <c r="R6934" s="9">
        <f>MONTH('Consolidtaed Data'!$F1379)</f>
        <v>4</v>
      </c>
      <c r="S6934" s="9" t="str">
        <f>TEXT(Table3[[#This Row],[Purchase Date]],"MMMM")</f>
        <v>June</v>
      </c>
      <c r="T6934" s="9">
        <f>YEAR('Consolidtaed Data'!$F1379)</f>
        <v>2020</v>
      </c>
    </row>
    <row r="6935" spans="1:20" x14ac:dyDescent="0.3">
      <c r="A6935" s="9" t="s">
        <v>7961</v>
      </c>
      <c r="B6935" s="9" t="s">
        <v>981</v>
      </c>
      <c r="C6935" s="9" t="s">
        <v>59</v>
      </c>
      <c r="D6935" s="9" t="s">
        <v>174</v>
      </c>
      <c r="E6935" s="9" t="s">
        <v>2495</v>
      </c>
      <c r="F6935" s="12">
        <v>44359</v>
      </c>
      <c r="G6935" s="12" t="str">
        <f>VLOOKUP(Table3[[#This Row],[Product ID]],[1]Products!$A:$G,2,0)</f>
        <v>Product 3</v>
      </c>
      <c r="H6935" s="22">
        <v>4</v>
      </c>
      <c r="I6935" s="9">
        <f>VLOOKUP('Consolidtaed Data'!$B1526,[1]Products!$A:$G,4,0)</f>
        <v>545</v>
      </c>
      <c r="J6935" s="9">
        <f>VLOOKUP('Consolidtaed Data'!$B1526,[1]Products!$A:$G,3,0)</f>
        <v>425</v>
      </c>
      <c r="K6935" s="9">
        <f>'Consolidtaed Data'!$J1526*'Consolidtaed Data'!$H1526</f>
        <v>450</v>
      </c>
      <c r="L6935" s="9">
        <f>'Consolidtaed Data'!$I1526*'Consolidtaed Data'!$H1526</f>
        <v>818</v>
      </c>
      <c r="M6935" s="9">
        <f>'Consolidtaed Data'!$L1526-'Consolidtaed Data'!$K1526</f>
        <v>2424</v>
      </c>
      <c r="N6935" s="9" t="str">
        <f>VLOOKUP('Consolidtaed Data'!$C1526,[1]Locations!$A:$O,2,0)</f>
        <v>Fairfield</v>
      </c>
      <c r="O6935" s="9" t="str">
        <f>VLOOKUP('Consolidtaed Data'!$D1526,'[1]Sales People'!$A:$B,2,0)</f>
        <v>Roger Robertson</v>
      </c>
      <c r="P6935" s="9" t="str">
        <f>VLOOKUP('Consolidtaed Data'!$E1526,[1]Customers!$A:$B,2,0)</f>
        <v>Thomas Chapman</v>
      </c>
      <c r="Q6935" s="11">
        <f>WEEKDAY('Consolidtaed Data'!$F1526)</f>
        <v>4</v>
      </c>
      <c r="R6935" s="9">
        <f>MONTH('Consolidtaed Data'!$F1526)</f>
        <v>4</v>
      </c>
      <c r="S6935" s="9" t="str">
        <f>TEXT(Table3[[#This Row],[Purchase Date]],"MMMM")</f>
        <v>June</v>
      </c>
      <c r="T6935" s="9">
        <f>YEAR('Consolidtaed Data'!$F1526)</f>
        <v>2020</v>
      </c>
    </row>
    <row r="6936" spans="1:20" x14ac:dyDescent="0.3">
      <c r="A6936" s="9" t="s">
        <v>7962</v>
      </c>
      <c r="B6936" s="9" t="s">
        <v>294</v>
      </c>
      <c r="C6936" s="9" t="s">
        <v>104</v>
      </c>
      <c r="D6936" s="9" t="s">
        <v>326</v>
      </c>
      <c r="E6936" s="9" t="s">
        <v>1857</v>
      </c>
      <c r="F6936" s="12">
        <v>44359</v>
      </c>
      <c r="G6936" s="12" t="str">
        <f>VLOOKUP(Table3[[#This Row],[Product ID]],[1]Products!$A:$G,2,0)</f>
        <v>Product 51</v>
      </c>
      <c r="H6936" s="22">
        <v>1</v>
      </c>
      <c r="I6936" s="9">
        <f>VLOOKUP('Consolidtaed Data'!$B1700,[1]Products!$A:$G,4,0)</f>
        <v>2497</v>
      </c>
      <c r="J6936" s="9">
        <f>VLOOKUP('Consolidtaed Data'!$B1700,[1]Products!$A:$G,3,0)</f>
        <v>1473</v>
      </c>
      <c r="K6936" s="9">
        <f>'Consolidtaed Data'!$J1700*'Consolidtaed Data'!$H1700</f>
        <v>1067</v>
      </c>
      <c r="L6936" s="9">
        <f>'Consolidtaed Data'!$I1700*'Consolidtaed Data'!$H1700</f>
        <v>1809</v>
      </c>
      <c r="M6936" s="9">
        <f>'Consolidtaed Data'!$L1700-'Consolidtaed Data'!$K1700</f>
        <v>1980</v>
      </c>
      <c r="N6936" s="9" t="str">
        <f>VLOOKUP('Consolidtaed Data'!$C1700,[1]Locations!$A:$O,2,0)</f>
        <v>Long Beach</v>
      </c>
      <c r="O6936" s="9" t="str">
        <f>VLOOKUP('Consolidtaed Data'!$D1700,'[1]Sales People'!$A:$B,2,0)</f>
        <v>Gary Rodriguez</v>
      </c>
      <c r="P6936" s="9" t="str">
        <f>VLOOKUP('Consolidtaed Data'!$E1700,[1]Customers!$A:$B,2,0)</f>
        <v>Scott Allen</v>
      </c>
      <c r="Q6936" s="11">
        <f>WEEKDAY('Consolidtaed Data'!$F1700)</f>
        <v>2</v>
      </c>
      <c r="R6936" s="9">
        <f>MONTH('Consolidtaed Data'!$F1700)</f>
        <v>5</v>
      </c>
      <c r="S6936" s="9" t="str">
        <f>TEXT(Table3[[#This Row],[Purchase Date]],"MMMM")</f>
        <v>June</v>
      </c>
      <c r="T6936" s="9">
        <f>YEAR('Consolidtaed Data'!$F1700)</f>
        <v>2020</v>
      </c>
    </row>
    <row r="6937" spans="1:20" x14ac:dyDescent="0.3">
      <c r="A6937" s="9" t="s">
        <v>7963</v>
      </c>
      <c r="B6937" s="9" t="s">
        <v>301</v>
      </c>
      <c r="C6937" s="9" t="s">
        <v>165</v>
      </c>
      <c r="D6937" s="9" t="s">
        <v>329</v>
      </c>
      <c r="E6937" s="9" t="s">
        <v>743</v>
      </c>
      <c r="F6937" s="12">
        <v>44359</v>
      </c>
      <c r="G6937" s="12" t="str">
        <f>VLOOKUP(Table3[[#This Row],[Product ID]],[1]Products!$A:$G,2,0)</f>
        <v>Product 57</v>
      </c>
      <c r="H6937" s="22">
        <v>1</v>
      </c>
      <c r="I6937" s="9">
        <f>VLOOKUP('Consolidtaed Data'!$B1981,[1]Products!$A:$G,4,0)</f>
        <v>1582</v>
      </c>
      <c r="J6937" s="9">
        <f>VLOOKUP('Consolidtaed Data'!$B1981,[1]Products!$A:$G,3,0)</f>
        <v>1234</v>
      </c>
      <c r="K6937" s="9">
        <f>'Consolidtaed Data'!$J1981*'Consolidtaed Data'!$H1981</f>
        <v>1124</v>
      </c>
      <c r="L6937" s="9">
        <f>'Consolidtaed Data'!$I1981*'Consolidtaed Data'!$H1981</f>
        <v>1652</v>
      </c>
      <c r="M6937" s="9">
        <f>'Consolidtaed Data'!$L1981-'Consolidtaed Data'!$K1981</f>
        <v>613</v>
      </c>
      <c r="N6937" s="9" t="str">
        <f>VLOOKUP('Consolidtaed Data'!$C1981,[1]Locations!$A:$O,2,0)</f>
        <v>Los Angeles</v>
      </c>
      <c r="O6937" s="9" t="str">
        <f>VLOOKUP('Consolidtaed Data'!$D1981,'[1]Sales People'!$A:$B,2,0)</f>
        <v>Bobby Russell</v>
      </c>
      <c r="P6937" s="9" t="str">
        <f>VLOOKUP('Consolidtaed Data'!$E1981,[1]Customers!$A:$B,2,0)</f>
        <v>Christopher Arnold</v>
      </c>
      <c r="Q6937" s="11">
        <f>WEEKDAY('Consolidtaed Data'!$F1981)</f>
        <v>1</v>
      </c>
      <c r="R6937" s="9">
        <f>MONTH('Consolidtaed Data'!$F1981)</f>
        <v>5</v>
      </c>
      <c r="S6937" s="9" t="str">
        <f>TEXT(Table3[[#This Row],[Purchase Date]],"MMMM")</f>
        <v>June</v>
      </c>
      <c r="T6937" s="9">
        <f>YEAR('Consolidtaed Data'!$F1981)</f>
        <v>2020</v>
      </c>
    </row>
    <row r="6938" spans="1:20" x14ac:dyDescent="0.3">
      <c r="A6938" s="9" t="s">
        <v>7964</v>
      </c>
      <c r="B6938" s="9" t="s">
        <v>477</v>
      </c>
      <c r="C6938" s="9" t="s">
        <v>140</v>
      </c>
      <c r="D6938" s="9" t="s">
        <v>143</v>
      </c>
      <c r="E6938" s="9" t="s">
        <v>701</v>
      </c>
      <c r="F6938" s="12">
        <v>44359</v>
      </c>
      <c r="G6938" s="12" t="str">
        <f>VLOOKUP(Table3[[#This Row],[Product ID]],[1]Products!$A:$G,2,0)</f>
        <v>Product 46</v>
      </c>
      <c r="H6938" s="22">
        <v>3</v>
      </c>
      <c r="I6938" s="9">
        <f>VLOOKUP('Consolidtaed Data'!$B1983,[1]Products!$A:$G,4,0)</f>
        <v>1848</v>
      </c>
      <c r="J6938" s="9">
        <f>VLOOKUP('Consolidtaed Data'!$B1983,[1]Products!$A:$G,3,0)</f>
        <v>1294</v>
      </c>
      <c r="K6938" s="9">
        <f>'Consolidtaed Data'!$J1983*'Consolidtaed Data'!$H1983</f>
        <v>7152</v>
      </c>
      <c r="L6938" s="9">
        <f>'Consolidtaed Data'!$I1983*'Consolidtaed Data'!$H1983</f>
        <v>9412</v>
      </c>
      <c r="M6938" s="9">
        <f>'Consolidtaed Data'!$L1983-'Consolidtaed Data'!$K1983</f>
        <v>463</v>
      </c>
      <c r="N6938" s="9" t="str">
        <f>VLOOKUP('Consolidtaed Data'!$C1983,[1]Locations!$A:$O,2,0)</f>
        <v>Elk Grove</v>
      </c>
      <c r="O6938" s="9" t="str">
        <f>VLOOKUP('Consolidtaed Data'!$D1983,'[1]Sales People'!$A:$B,2,0)</f>
        <v>Howard Gardner</v>
      </c>
      <c r="P6938" s="9" t="str">
        <f>VLOOKUP('Consolidtaed Data'!$E1983,[1]Customers!$A:$B,2,0)</f>
        <v>John Long</v>
      </c>
      <c r="Q6938" s="11">
        <f>WEEKDAY('Consolidtaed Data'!$F1983)</f>
        <v>2</v>
      </c>
      <c r="R6938" s="9">
        <f>MONTH('Consolidtaed Data'!$F1983)</f>
        <v>5</v>
      </c>
      <c r="S6938" s="9" t="str">
        <f>TEXT(Table3[[#This Row],[Purchase Date]],"MMMM")</f>
        <v>June</v>
      </c>
      <c r="T6938" s="9">
        <f>YEAR('Consolidtaed Data'!$F1983)</f>
        <v>2020</v>
      </c>
    </row>
    <row r="6939" spans="1:20" x14ac:dyDescent="0.3">
      <c r="A6939" s="9" t="s">
        <v>7965</v>
      </c>
      <c r="B6939" s="9" t="s">
        <v>125</v>
      </c>
      <c r="C6939" s="9" t="s">
        <v>295</v>
      </c>
      <c r="D6939" s="9" t="s">
        <v>329</v>
      </c>
      <c r="E6939" s="9" t="s">
        <v>1458</v>
      </c>
      <c r="F6939" s="12">
        <v>44359</v>
      </c>
      <c r="G6939" s="12" t="str">
        <f>VLOOKUP(Table3[[#This Row],[Product ID]],[1]Products!$A:$G,2,0)</f>
        <v>Product 40</v>
      </c>
      <c r="H6939" s="22">
        <v>3</v>
      </c>
      <c r="I6939" s="9">
        <f>VLOOKUP('Consolidtaed Data'!$B2365,[1]Products!$A:$G,4,0)</f>
        <v>136</v>
      </c>
      <c r="J6939" s="9">
        <f>VLOOKUP('Consolidtaed Data'!$B2365,[1]Products!$A:$G,3,0)</f>
        <v>72</v>
      </c>
      <c r="K6939" s="9">
        <f>'Consolidtaed Data'!$J2365*'Consolidtaed Data'!$H2365</f>
        <v>1683</v>
      </c>
      <c r="L6939" s="9">
        <f>'Consolidtaed Data'!$I2365*'Consolidtaed Data'!$H2365</f>
        <v>2052</v>
      </c>
      <c r="M6939" s="9">
        <f>'Consolidtaed Data'!$L2365-'Consolidtaed Data'!$K2365</f>
        <v>507</v>
      </c>
      <c r="N6939" s="9" t="str">
        <f>VLOOKUP('Consolidtaed Data'!$C2365,[1]Locations!$A:$O,2,0)</f>
        <v>Ontario</v>
      </c>
      <c r="O6939" s="9" t="str">
        <f>VLOOKUP('Consolidtaed Data'!$D2365,'[1]Sales People'!$A:$B,2,0)</f>
        <v>Scott Mason</v>
      </c>
      <c r="P6939" s="9" t="str">
        <f>VLOOKUP('Consolidtaed Data'!$E2365,[1]Customers!$A:$B,2,0)</f>
        <v>Carl Anderson</v>
      </c>
      <c r="Q6939" s="11">
        <f>WEEKDAY('Consolidtaed Data'!$F2365)</f>
        <v>1</v>
      </c>
      <c r="R6939" s="9">
        <f>MONTH('Consolidtaed Data'!$F2365)</f>
        <v>6</v>
      </c>
      <c r="S6939" s="9" t="str">
        <f>TEXT(Table3[[#This Row],[Purchase Date]],"MMMM")</f>
        <v>June</v>
      </c>
      <c r="T6939" s="9">
        <f>YEAR('Consolidtaed Data'!$F2365)</f>
        <v>2020</v>
      </c>
    </row>
    <row r="6940" spans="1:20" x14ac:dyDescent="0.3">
      <c r="A6940" s="9" t="s">
        <v>7966</v>
      </c>
      <c r="B6940" s="9" t="s">
        <v>7</v>
      </c>
      <c r="C6940" s="9" t="s">
        <v>635</v>
      </c>
      <c r="D6940" s="9" t="s">
        <v>143</v>
      </c>
      <c r="E6940" s="9" t="s">
        <v>3450</v>
      </c>
      <c r="F6940" s="12">
        <v>44359</v>
      </c>
      <c r="G6940" s="12" t="str">
        <f>VLOOKUP(Table3[[#This Row],[Product ID]],[1]Products!$A:$G,2,0)</f>
        <v>Product 77</v>
      </c>
      <c r="H6940" s="22">
        <v>2</v>
      </c>
      <c r="I6940" s="9">
        <f>VLOOKUP('Consolidtaed Data'!$B2439,[1]Products!$A:$G,4,0)</f>
        <v>667</v>
      </c>
      <c r="J6940" s="9">
        <f>VLOOKUP('Consolidtaed Data'!$B2439,[1]Products!$A:$G,3,0)</f>
        <v>387</v>
      </c>
      <c r="K6940" s="9">
        <f>'Consolidtaed Data'!$J2439*'Consolidtaed Data'!$H2439</f>
        <v>2373</v>
      </c>
      <c r="L6940" s="9">
        <f>'Consolidtaed Data'!$I2439*'Consolidtaed Data'!$H2439</f>
        <v>4566</v>
      </c>
      <c r="M6940" s="9">
        <f>'Consolidtaed Data'!$L2439-'Consolidtaed Data'!$K2439</f>
        <v>1767</v>
      </c>
      <c r="N6940" s="9" t="str">
        <f>VLOOKUP('Consolidtaed Data'!$C2439,[1]Locations!$A:$O,2,0)</f>
        <v>Ontario</v>
      </c>
      <c r="O6940" s="9" t="str">
        <f>VLOOKUP('Consolidtaed Data'!$D2439,'[1]Sales People'!$A:$B,2,0)</f>
        <v>Brian Davis</v>
      </c>
      <c r="P6940" s="9" t="str">
        <f>VLOOKUP('Consolidtaed Data'!$E2439,[1]Customers!$A:$B,2,0)</f>
        <v>Anthony Fisher</v>
      </c>
      <c r="Q6940" s="11">
        <f>WEEKDAY('Consolidtaed Data'!$F2439)</f>
        <v>6</v>
      </c>
      <c r="R6940" s="9">
        <f>MONTH('Consolidtaed Data'!$F2439)</f>
        <v>6</v>
      </c>
      <c r="S6940" s="9" t="str">
        <f>TEXT(Table3[[#This Row],[Purchase Date]],"MMMM")</f>
        <v>June</v>
      </c>
      <c r="T6940" s="9">
        <f>YEAR('Consolidtaed Data'!$F2439)</f>
        <v>2020</v>
      </c>
    </row>
    <row r="6941" spans="1:20" x14ac:dyDescent="0.3">
      <c r="A6941" s="9" t="s">
        <v>7967</v>
      </c>
      <c r="B6941" s="9" t="s">
        <v>164</v>
      </c>
      <c r="C6941" s="9" t="s">
        <v>169</v>
      </c>
      <c r="D6941" s="9" t="s">
        <v>17</v>
      </c>
      <c r="E6941" s="9" t="s">
        <v>316</v>
      </c>
      <c r="F6941" s="12">
        <v>44359</v>
      </c>
      <c r="G6941" s="12" t="str">
        <f>VLOOKUP(Table3[[#This Row],[Product ID]],[1]Products!$A:$G,2,0)</f>
        <v>Product 69</v>
      </c>
      <c r="H6941" s="22">
        <v>1</v>
      </c>
      <c r="I6941" s="9">
        <f>VLOOKUP('Consolidtaed Data'!$B3532,[1]Products!$A:$G,4,0)</f>
        <v>1587</v>
      </c>
      <c r="J6941" s="9">
        <f>VLOOKUP('Consolidtaed Data'!$B3532,[1]Products!$A:$G,3,0)</f>
        <v>1301</v>
      </c>
      <c r="K6941" s="9">
        <f>'Consolidtaed Data'!$J3532*'Consolidtaed Data'!$H3532</f>
        <v>1301</v>
      </c>
      <c r="L6941" s="9">
        <f>'Consolidtaed Data'!$I3532*'Consolidtaed Data'!$H3532</f>
        <v>1587</v>
      </c>
      <c r="M6941" s="9">
        <f>'Consolidtaed Data'!$L3532-'Consolidtaed Data'!$K3532</f>
        <v>2756</v>
      </c>
      <c r="N6941" s="9" t="str">
        <f>VLOOKUP('Consolidtaed Data'!$C3532,[1]Locations!$A:$O,2,0)</f>
        <v>Inglewood</v>
      </c>
      <c r="O6941" s="9" t="str">
        <f>VLOOKUP('Consolidtaed Data'!$D3532,'[1]Sales People'!$A:$B,2,0)</f>
        <v>Clarence Fox</v>
      </c>
      <c r="P6941" s="9" t="str">
        <f>VLOOKUP('Consolidtaed Data'!$E3532,[1]Customers!$A:$B,2,0)</f>
        <v>Gerald Clark</v>
      </c>
      <c r="Q6941" s="11">
        <f>WEEKDAY('Consolidtaed Data'!$F3532)</f>
        <v>3</v>
      </c>
      <c r="R6941" s="9">
        <f>MONTH('Consolidtaed Data'!$F3532)</f>
        <v>9</v>
      </c>
      <c r="S6941" s="9" t="str">
        <f>TEXT(Table3[[#This Row],[Purchase Date]],"MMMM")</f>
        <v>June</v>
      </c>
      <c r="T6941" s="9">
        <f>YEAR('Consolidtaed Data'!$F3532)</f>
        <v>2020</v>
      </c>
    </row>
    <row r="6942" spans="1:20" x14ac:dyDescent="0.3">
      <c r="A6942" s="9" t="s">
        <v>7968</v>
      </c>
      <c r="B6942" s="9" t="s">
        <v>393</v>
      </c>
      <c r="C6942" s="9" t="s">
        <v>30</v>
      </c>
      <c r="D6942" s="9" t="s">
        <v>193</v>
      </c>
      <c r="E6942" s="9" t="s">
        <v>730</v>
      </c>
      <c r="F6942" s="12">
        <v>44360</v>
      </c>
      <c r="G6942" s="12" t="str">
        <f>VLOOKUP(Table3[[#This Row],[Product ID]],[1]Products!$A:$G,2,0)</f>
        <v>Product 84</v>
      </c>
      <c r="H6942" s="22">
        <v>1</v>
      </c>
      <c r="I6942" s="9">
        <f>VLOOKUP('Consolidtaed Data'!$B226,[1]Products!$A:$G,4,0)</f>
        <v>684</v>
      </c>
      <c r="J6942" s="9">
        <f>VLOOKUP('Consolidtaed Data'!$B226,[1]Products!$A:$G,3,0)</f>
        <v>561</v>
      </c>
      <c r="K6942" s="9">
        <f>'Consolidtaed Data'!$J226*'Consolidtaed Data'!$H226</f>
        <v>947</v>
      </c>
      <c r="L6942" s="9">
        <f>'Consolidtaed Data'!$I226*'Consolidtaed Data'!$H226</f>
        <v>1353</v>
      </c>
      <c r="M6942" s="9">
        <f>'Consolidtaed Data'!$L226-'Consolidtaed Data'!$K226</f>
        <v>561</v>
      </c>
      <c r="N6942" s="9" t="str">
        <f>VLOOKUP('Consolidtaed Data'!$C226,[1]Locations!$A:$O,2,0)</f>
        <v>Murrieta</v>
      </c>
      <c r="O6942" s="9" t="str">
        <f>VLOOKUP('Consolidtaed Data'!$D226,'[1]Sales People'!$A:$B,2,0)</f>
        <v>Robert Reed</v>
      </c>
      <c r="P6942" s="9" t="str">
        <f>VLOOKUP('Consolidtaed Data'!$E226,[1]Customers!$A:$B,2,0)</f>
        <v>Donald Reynolds</v>
      </c>
      <c r="Q6942" s="11">
        <f>WEEKDAY('Consolidtaed Data'!$F226)</f>
        <v>5</v>
      </c>
      <c r="R6942" s="9">
        <f>MONTH('Consolidtaed Data'!$F226)</f>
        <v>1</v>
      </c>
      <c r="S6942" s="9" t="str">
        <f>TEXT(Table3[[#This Row],[Purchase Date]],"MMMM")</f>
        <v>June</v>
      </c>
      <c r="T6942" s="9">
        <f>YEAR('Consolidtaed Data'!$F226)</f>
        <v>2020</v>
      </c>
    </row>
    <row r="6943" spans="1:20" x14ac:dyDescent="0.3">
      <c r="A6943" s="9" t="s">
        <v>7969</v>
      </c>
      <c r="B6943" s="9" t="s">
        <v>129</v>
      </c>
      <c r="C6943" s="9" t="s">
        <v>108</v>
      </c>
      <c r="D6943" s="9" t="s">
        <v>193</v>
      </c>
      <c r="E6943" s="9" t="s">
        <v>547</v>
      </c>
      <c r="F6943" s="12">
        <v>44360</v>
      </c>
      <c r="G6943" s="12" t="str">
        <f>VLOOKUP(Table3[[#This Row],[Product ID]],[1]Products!$A:$G,2,0)</f>
        <v>Product 47</v>
      </c>
      <c r="H6943" s="22">
        <v>4</v>
      </c>
      <c r="I6943" s="9">
        <f>VLOOKUP('Consolidtaed Data'!$B329,[1]Products!$A:$G,4,0)</f>
        <v>1743</v>
      </c>
      <c r="J6943" s="9">
        <f>VLOOKUP('Consolidtaed Data'!$B329,[1]Products!$A:$G,3,0)</f>
        <v>872</v>
      </c>
      <c r="K6943" s="9">
        <f>'Consolidtaed Data'!$J329*'Consolidtaed Data'!$H329</f>
        <v>2970</v>
      </c>
      <c r="L6943" s="9">
        <f>'Consolidtaed Data'!$I329*'Consolidtaed Data'!$H329</f>
        <v>4182</v>
      </c>
      <c r="M6943" s="9">
        <f>'Consolidtaed Data'!$L329-'Consolidtaed Data'!$K329</f>
        <v>1521</v>
      </c>
      <c r="N6943" s="9" t="str">
        <f>VLOOKUP('Consolidtaed Data'!$C329,[1]Locations!$A:$O,2,0)</f>
        <v>Bakersfield</v>
      </c>
      <c r="O6943" s="9" t="str">
        <f>VLOOKUP('Consolidtaed Data'!$D329,'[1]Sales People'!$A:$B,2,0)</f>
        <v>Jerry Perry</v>
      </c>
      <c r="P6943" s="9" t="str">
        <f>VLOOKUP('Consolidtaed Data'!$E329,[1]Customers!$A:$B,2,0)</f>
        <v>Alan Miller</v>
      </c>
      <c r="Q6943" s="11">
        <f>WEEKDAY('Consolidtaed Data'!$F329)</f>
        <v>5</v>
      </c>
      <c r="R6943" s="9">
        <f>MONTH('Consolidtaed Data'!$F329)</f>
        <v>1</v>
      </c>
      <c r="S6943" s="9" t="str">
        <f>TEXT(Table3[[#This Row],[Purchase Date]],"MMMM")</f>
        <v>June</v>
      </c>
      <c r="T6943" s="9">
        <f>YEAR('Consolidtaed Data'!$F329)</f>
        <v>2020</v>
      </c>
    </row>
    <row r="6944" spans="1:20" x14ac:dyDescent="0.3">
      <c r="A6944" s="9" t="s">
        <v>7970</v>
      </c>
      <c r="B6944" s="9" t="s">
        <v>531</v>
      </c>
      <c r="C6944" s="9" t="s">
        <v>192</v>
      </c>
      <c r="D6944" s="9" t="s">
        <v>80</v>
      </c>
      <c r="E6944" s="9" t="s">
        <v>1298</v>
      </c>
      <c r="F6944" s="12">
        <v>44360</v>
      </c>
      <c r="G6944" s="12" t="str">
        <f>VLOOKUP(Table3[[#This Row],[Product ID]],[1]Products!$A:$G,2,0)</f>
        <v>Product 62</v>
      </c>
      <c r="H6944" s="22">
        <v>3</v>
      </c>
      <c r="I6944" s="9">
        <f>VLOOKUP('Consolidtaed Data'!$B563,[1]Products!$A:$G,4,0)</f>
        <v>847</v>
      </c>
      <c r="J6944" s="9">
        <f>VLOOKUP('Consolidtaed Data'!$B563,[1]Products!$A:$G,3,0)</f>
        <v>534</v>
      </c>
      <c r="K6944" s="9">
        <f>'Consolidtaed Data'!$J563*'Consolidtaed Data'!$H563</f>
        <v>1518</v>
      </c>
      <c r="L6944" s="9">
        <f>'Consolidtaed Data'!$I563*'Consolidtaed Data'!$H563</f>
        <v>2410</v>
      </c>
      <c r="M6944" s="9">
        <f>'Consolidtaed Data'!$L563-'Consolidtaed Data'!$K563</f>
        <v>656</v>
      </c>
      <c r="N6944" s="9" t="str">
        <f>VLOOKUP('Consolidtaed Data'!$C563,[1]Locations!$A:$O,2,0)</f>
        <v>Vallejo</v>
      </c>
      <c r="O6944" s="9" t="str">
        <f>VLOOKUP('Consolidtaed Data'!$D563,'[1]Sales People'!$A:$B,2,0)</f>
        <v>Jeremy Mendoza</v>
      </c>
      <c r="P6944" s="9" t="str">
        <f>VLOOKUP('Consolidtaed Data'!$E563,[1]Customers!$A:$B,2,0)</f>
        <v>Joshua Rose</v>
      </c>
      <c r="Q6944" s="11">
        <f>WEEKDAY('Consolidtaed Data'!$F563)</f>
        <v>1</v>
      </c>
      <c r="R6944" s="9">
        <f>MONTH('Consolidtaed Data'!$F563)</f>
        <v>2</v>
      </c>
      <c r="S6944" s="9" t="str">
        <f>TEXT(Table3[[#This Row],[Purchase Date]],"MMMM")</f>
        <v>June</v>
      </c>
      <c r="T6944" s="9">
        <f>YEAR('Consolidtaed Data'!$F563)</f>
        <v>2020</v>
      </c>
    </row>
    <row r="6945" spans="1:20" x14ac:dyDescent="0.3">
      <c r="A6945" s="9" t="s">
        <v>7971</v>
      </c>
      <c r="B6945" s="9" t="s">
        <v>369</v>
      </c>
      <c r="C6945" s="9" t="s">
        <v>319</v>
      </c>
      <c r="D6945" s="9" t="s">
        <v>374</v>
      </c>
      <c r="E6945" s="9" t="s">
        <v>1498</v>
      </c>
      <c r="F6945" s="12">
        <v>44360</v>
      </c>
      <c r="G6945" s="12" t="str">
        <f>VLOOKUP(Table3[[#This Row],[Product ID]],[1]Products!$A:$G,2,0)</f>
        <v>Product 8</v>
      </c>
      <c r="H6945" s="22">
        <v>2</v>
      </c>
      <c r="I6945" s="9">
        <f>VLOOKUP('Consolidtaed Data'!$B697,[1]Products!$A:$G,4,0)</f>
        <v>1889</v>
      </c>
      <c r="J6945" s="9">
        <f>VLOOKUP('Consolidtaed Data'!$B697,[1]Products!$A:$G,3,0)</f>
        <v>945</v>
      </c>
      <c r="K6945" s="9">
        <f>'Consolidtaed Data'!$J697*'Consolidtaed Data'!$H697</f>
        <v>2373</v>
      </c>
      <c r="L6945" s="9">
        <f>'Consolidtaed Data'!$I697*'Consolidtaed Data'!$H697</f>
        <v>4566</v>
      </c>
      <c r="M6945" s="9">
        <f>'Consolidtaed Data'!$L697-'Consolidtaed Data'!$K697</f>
        <v>243</v>
      </c>
      <c r="N6945" s="9" t="str">
        <f>VLOOKUP('Consolidtaed Data'!$C697,[1]Locations!$A:$O,2,0)</f>
        <v>Richmond</v>
      </c>
      <c r="O6945" s="9" t="str">
        <f>VLOOKUP('Consolidtaed Data'!$D697,'[1]Sales People'!$A:$B,2,0)</f>
        <v>Jimmy Young</v>
      </c>
      <c r="P6945" s="9" t="str">
        <f>VLOOKUP('Consolidtaed Data'!$E697,[1]Customers!$A:$B,2,0)</f>
        <v>Wayne Owens</v>
      </c>
      <c r="Q6945" s="11">
        <f>WEEKDAY('Consolidtaed Data'!$F697)</f>
        <v>3</v>
      </c>
      <c r="R6945" s="9">
        <f>MONTH('Consolidtaed Data'!$F697)</f>
        <v>2</v>
      </c>
      <c r="S6945" s="9" t="str">
        <f>TEXT(Table3[[#This Row],[Purchase Date]],"MMMM")</f>
        <v>June</v>
      </c>
      <c r="T6945" s="9">
        <f>YEAR('Consolidtaed Data'!$F697)</f>
        <v>2020</v>
      </c>
    </row>
    <row r="6946" spans="1:20" x14ac:dyDescent="0.3">
      <c r="A6946" s="9" t="s">
        <v>7972</v>
      </c>
      <c r="B6946" s="9" t="s">
        <v>225</v>
      </c>
      <c r="C6946" s="9" t="s">
        <v>122</v>
      </c>
      <c r="D6946" s="9" t="s">
        <v>174</v>
      </c>
      <c r="E6946" s="9" t="s">
        <v>1982</v>
      </c>
      <c r="F6946" s="12">
        <v>44360</v>
      </c>
      <c r="G6946" s="12" t="str">
        <f>VLOOKUP(Table3[[#This Row],[Product ID]],[1]Products!$A:$G,2,0)</f>
        <v>Product 24</v>
      </c>
      <c r="H6946" s="22">
        <v>3</v>
      </c>
      <c r="I6946" s="9">
        <f>VLOOKUP('Consolidtaed Data'!$B1073,[1]Products!$A:$G,4,0)</f>
        <v>530</v>
      </c>
      <c r="J6946" s="9">
        <f>VLOOKUP('Consolidtaed Data'!$B1073,[1]Products!$A:$G,3,0)</f>
        <v>435</v>
      </c>
      <c r="K6946" s="9">
        <f>'Consolidtaed Data'!$J1073*'Consolidtaed Data'!$H1073</f>
        <v>2440</v>
      </c>
      <c r="L6946" s="9">
        <f>'Consolidtaed Data'!$I1073*'Consolidtaed Data'!$H1073</f>
        <v>3342</v>
      </c>
      <c r="M6946" s="9">
        <f>'Consolidtaed Data'!$L1073-'Consolidtaed Data'!$K1073</f>
        <v>212</v>
      </c>
      <c r="N6946" s="9" t="str">
        <f>VLOOKUP('Consolidtaed Data'!$C1073,[1]Locations!$A:$O,2,0)</f>
        <v>Oxnard</v>
      </c>
      <c r="O6946" s="9" t="str">
        <f>VLOOKUP('Consolidtaed Data'!$D1073,'[1]Sales People'!$A:$B,2,0)</f>
        <v>Eugene Holmes</v>
      </c>
      <c r="P6946" s="9" t="str">
        <f>VLOOKUP('Consolidtaed Data'!$E1073,[1]Customers!$A:$B,2,0)</f>
        <v>Roger Mills</v>
      </c>
      <c r="Q6946" s="11">
        <f>WEEKDAY('Consolidtaed Data'!$F1073)</f>
        <v>3</v>
      </c>
      <c r="R6946" s="9">
        <f>MONTH('Consolidtaed Data'!$F1073)</f>
        <v>3</v>
      </c>
      <c r="S6946" s="9" t="str">
        <f>TEXT(Table3[[#This Row],[Purchase Date]],"MMMM")</f>
        <v>June</v>
      </c>
      <c r="T6946" s="9">
        <f>YEAR('Consolidtaed Data'!$F1073)</f>
        <v>2020</v>
      </c>
    </row>
    <row r="6947" spans="1:20" x14ac:dyDescent="0.3">
      <c r="A6947" s="9" t="s">
        <v>7973</v>
      </c>
      <c r="B6947" s="9" t="s">
        <v>71</v>
      </c>
      <c r="C6947" s="9" t="s">
        <v>42</v>
      </c>
      <c r="D6947" s="9" t="s">
        <v>83</v>
      </c>
      <c r="E6947" s="9" t="s">
        <v>378</v>
      </c>
      <c r="F6947" s="12">
        <v>44360</v>
      </c>
      <c r="G6947" s="12" t="str">
        <f>VLOOKUP(Table3[[#This Row],[Product ID]],[1]Products!$A:$G,2,0)</f>
        <v>Product 42</v>
      </c>
      <c r="H6947" s="22">
        <v>2</v>
      </c>
      <c r="I6947" s="9">
        <f>VLOOKUP('Consolidtaed Data'!$B1115,[1]Products!$A:$G,4,0)</f>
        <v>1671</v>
      </c>
      <c r="J6947" s="9">
        <f>VLOOKUP('Consolidtaed Data'!$B1115,[1]Products!$A:$G,3,0)</f>
        <v>1220</v>
      </c>
      <c r="K6947" s="9">
        <f>'Consolidtaed Data'!$J1115*'Consolidtaed Data'!$H1115</f>
        <v>1227</v>
      </c>
      <c r="L6947" s="9">
        <f>'Consolidtaed Data'!$I1115*'Consolidtaed Data'!$H1115</f>
        <v>2451</v>
      </c>
      <c r="M6947" s="9">
        <f>'Consolidtaed Data'!$L1115-'Consolidtaed Data'!$K1115</f>
        <v>345</v>
      </c>
      <c r="N6947" s="9" t="str">
        <f>VLOOKUP('Consolidtaed Data'!$C1115,[1]Locations!$A:$O,2,0)</f>
        <v>Oceanside</v>
      </c>
      <c r="O6947" s="9" t="str">
        <f>VLOOKUP('Consolidtaed Data'!$D1115,'[1]Sales People'!$A:$B,2,0)</f>
        <v>Andrew Bowman</v>
      </c>
      <c r="P6947" s="9" t="str">
        <f>VLOOKUP('Consolidtaed Data'!$E1115,[1]Customers!$A:$B,2,0)</f>
        <v>Howard Lynch</v>
      </c>
      <c r="Q6947" s="11">
        <f>WEEKDAY('Consolidtaed Data'!$F1115)</f>
        <v>7</v>
      </c>
      <c r="R6947" s="9">
        <f>MONTH('Consolidtaed Data'!$F1115)</f>
        <v>3</v>
      </c>
      <c r="S6947" s="9" t="str">
        <f>TEXT(Table3[[#This Row],[Purchase Date]],"MMMM")</f>
        <v>June</v>
      </c>
      <c r="T6947" s="9">
        <f>YEAR('Consolidtaed Data'!$F1115)</f>
        <v>2020</v>
      </c>
    </row>
    <row r="6948" spans="1:20" x14ac:dyDescent="0.3">
      <c r="A6948" s="9" t="s">
        <v>7974</v>
      </c>
      <c r="B6948" s="9" t="s">
        <v>397</v>
      </c>
      <c r="C6948" s="9" t="s">
        <v>126</v>
      </c>
      <c r="D6948" s="9" t="s">
        <v>83</v>
      </c>
      <c r="E6948" s="9" t="s">
        <v>791</v>
      </c>
      <c r="F6948" s="12">
        <v>44360</v>
      </c>
      <c r="G6948" s="12" t="str">
        <f>VLOOKUP(Table3[[#This Row],[Product ID]],[1]Products!$A:$G,2,0)</f>
        <v>Product 20</v>
      </c>
      <c r="H6948" s="22">
        <v>1</v>
      </c>
      <c r="I6948" s="9">
        <f>VLOOKUP('Consolidtaed Data'!$B2343,[1]Products!$A:$G,4,0)</f>
        <v>2464</v>
      </c>
      <c r="J6948" s="9">
        <f>VLOOKUP('Consolidtaed Data'!$B2343,[1]Products!$A:$G,3,0)</f>
        <v>1774</v>
      </c>
      <c r="K6948" s="9">
        <f>'Consolidtaed Data'!$J2343*'Consolidtaed Data'!$H2343</f>
        <v>416</v>
      </c>
      <c r="L6948" s="9">
        <f>'Consolidtaed Data'!$I2343*'Consolidtaed Data'!$H2343</f>
        <v>603</v>
      </c>
      <c r="M6948" s="9">
        <f>'Consolidtaed Data'!$L2343-'Consolidtaed Data'!$K2343</f>
        <v>1198</v>
      </c>
      <c r="N6948" s="9" t="str">
        <f>VLOOKUP('Consolidtaed Data'!$C2343,[1]Locations!$A:$O,2,0)</f>
        <v>Los Angeles</v>
      </c>
      <c r="O6948" s="9" t="str">
        <f>VLOOKUP('Consolidtaed Data'!$D2343,'[1]Sales People'!$A:$B,2,0)</f>
        <v>Roger Robertson</v>
      </c>
      <c r="P6948" s="9" t="str">
        <f>VLOOKUP('Consolidtaed Data'!$E2343,[1]Customers!$A:$B,2,0)</f>
        <v>Sean Black</v>
      </c>
      <c r="Q6948" s="11">
        <f>WEEKDAY('Consolidtaed Data'!$F2343)</f>
        <v>7</v>
      </c>
      <c r="R6948" s="9">
        <f>MONTH('Consolidtaed Data'!$F2343)</f>
        <v>6</v>
      </c>
      <c r="S6948" s="9" t="str">
        <f>TEXT(Table3[[#This Row],[Purchase Date]],"MMMM")</f>
        <v>June</v>
      </c>
      <c r="T6948" s="9">
        <f>YEAR('Consolidtaed Data'!$F2343)</f>
        <v>2020</v>
      </c>
    </row>
    <row r="6949" spans="1:20" x14ac:dyDescent="0.3">
      <c r="A6949" s="9" t="s">
        <v>7975</v>
      </c>
      <c r="B6949" s="9" t="s">
        <v>415</v>
      </c>
      <c r="C6949" s="9" t="s">
        <v>275</v>
      </c>
      <c r="D6949" s="9" t="s">
        <v>374</v>
      </c>
      <c r="E6949" s="9" t="s">
        <v>389</v>
      </c>
      <c r="F6949" s="12">
        <v>44360</v>
      </c>
      <c r="G6949" s="12" t="str">
        <f>VLOOKUP(Table3[[#This Row],[Product ID]],[1]Products!$A:$G,2,0)</f>
        <v>Product 18</v>
      </c>
      <c r="H6949" s="22">
        <v>1</v>
      </c>
      <c r="I6949" s="9">
        <f>VLOOKUP('Consolidtaed Data'!$B2421,[1]Products!$A:$G,4,0)</f>
        <v>1467</v>
      </c>
      <c r="J6949" s="9">
        <f>VLOOKUP('Consolidtaed Data'!$B2421,[1]Products!$A:$G,3,0)</f>
        <v>807</v>
      </c>
      <c r="K6949" s="9">
        <f>'Consolidtaed Data'!$J2421*'Consolidtaed Data'!$H2421</f>
        <v>1090</v>
      </c>
      <c r="L6949" s="9">
        <f>'Consolidtaed Data'!$I2421*'Consolidtaed Data'!$H2421</f>
        <v>1380</v>
      </c>
      <c r="M6949" s="9">
        <f>'Consolidtaed Data'!$L2421-'Consolidtaed Data'!$K2421</f>
        <v>1748</v>
      </c>
      <c r="N6949" s="9" t="str">
        <f>VLOOKUP('Consolidtaed Data'!$C2421,[1]Locations!$A:$O,2,0)</f>
        <v>Lancaster</v>
      </c>
      <c r="O6949" s="9" t="str">
        <f>VLOOKUP('Consolidtaed Data'!$D2421,'[1]Sales People'!$A:$B,2,0)</f>
        <v>Ryan Welch</v>
      </c>
      <c r="P6949" s="9" t="str">
        <f>VLOOKUP('Consolidtaed Data'!$E2421,[1]Customers!$A:$B,2,0)</f>
        <v>Joseph Lopez</v>
      </c>
      <c r="Q6949" s="11">
        <f>WEEKDAY('Consolidtaed Data'!$F2421)</f>
        <v>5</v>
      </c>
      <c r="R6949" s="9">
        <f>MONTH('Consolidtaed Data'!$F2421)</f>
        <v>6</v>
      </c>
      <c r="S6949" s="9" t="str">
        <f>TEXT(Table3[[#This Row],[Purchase Date]],"MMMM")</f>
        <v>June</v>
      </c>
      <c r="T6949" s="9">
        <f>YEAR('Consolidtaed Data'!$F2421)</f>
        <v>2020</v>
      </c>
    </row>
    <row r="6950" spans="1:20" x14ac:dyDescent="0.3">
      <c r="A6950" s="9" t="s">
        <v>7976</v>
      </c>
      <c r="B6950" s="9" t="s">
        <v>393</v>
      </c>
      <c r="C6950" s="9" t="s">
        <v>226</v>
      </c>
      <c r="D6950" s="9" t="s">
        <v>149</v>
      </c>
      <c r="E6950" s="9" t="s">
        <v>2315</v>
      </c>
      <c r="F6950" s="12">
        <v>44360</v>
      </c>
      <c r="G6950" s="12" t="str">
        <f>VLOOKUP(Table3[[#This Row],[Product ID]],[1]Products!$A:$G,2,0)</f>
        <v>Product 84</v>
      </c>
      <c r="H6950" s="22">
        <v>3</v>
      </c>
      <c r="I6950" s="9">
        <f>VLOOKUP('Consolidtaed Data'!$B2620,[1]Products!$A:$G,4,0)</f>
        <v>1812</v>
      </c>
      <c r="J6950" s="9">
        <f>VLOOKUP('Consolidtaed Data'!$B2620,[1]Products!$A:$G,3,0)</f>
        <v>1305</v>
      </c>
      <c r="K6950" s="9">
        <f>'Consolidtaed Data'!$J2620*'Consolidtaed Data'!$H2620</f>
        <v>838</v>
      </c>
      <c r="L6950" s="9">
        <f>'Consolidtaed Data'!$I2620*'Consolidtaed Data'!$H2620</f>
        <v>1103</v>
      </c>
      <c r="M6950" s="9">
        <f>'Consolidtaed Data'!$L2620-'Consolidtaed Data'!$K2620</f>
        <v>238</v>
      </c>
      <c r="N6950" s="9" t="str">
        <f>VLOOKUP('Consolidtaed Data'!$C2620,[1]Locations!$A:$O,2,0)</f>
        <v>Chula Vista</v>
      </c>
      <c r="O6950" s="9" t="str">
        <f>VLOOKUP('Consolidtaed Data'!$D2620,'[1]Sales People'!$A:$B,2,0)</f>
        <v>Andrew Bowman</v>
      </c>
      <c r="P6950" s="9" t="str">
        <f>VLOOKUP('Consolidtaed Data'!$E2620,[1]Customers!$A:$B,2,0)</f>
        <v>Bruce Chapman</v>
      </c>
      <c r="Q6950" s="11">
        <f>WEEKDAY('Consolidtaed Data'!$F2620)</f>
        <v>6</v>
      </c>
      <c r="R6950" s="9">
        <f>MONTH('Consolidtaed Data'!$F2620)</f>
        <v>7</v>
      </c>
      <c r="S6950" s="9" t="str">
        <f>TEXT(Table3[[#This Row],[Purchase Date]],"MMMM")</f>
        <v>June</v>
      </c>
      <c r="T6950" s="9">
        <f>YEAR('Consolidtaed Data'!$F2620)</f>
        <v>2020</v>
      </c>
    </row>
    <row r="6951" spans="1:20" x14ac:dyDescent="0.3">
      <c r="A6951" s="9" t="s">
        <v>7977</v>
      </c>
      <c r="B6951" s="9" t="s">
        <v>200</v>
      </c>
      <c r="C6951" s="9" t="s">
        <v>165</v>
      </c>
      <c r="D6951" s="9" t="s">
        <v>83</v>
      </c>
      <c r="E6951" s="9" t="s">
        <v>1953</v>
      </c>
      <c r="F6951" s="12">
        <v>44360</v>
      </c>
      <c r="G6951" s="12" t="str">
        <f>VLOOKUP(Table3[[#This Row],[Product ID]],[1]Products!$A:$G,2,0)</f>
        <v>Product 23</v>
      </c>
      <c r="H6951" s="22">
        <v>3</v>
      </c>
      <c r="I6951" s="9">
        <f>VLOOKUP('Consolidtaed Data'!$B2630,[1]Products!$A:$G,4,0)</f>
        <v>826</v>
      </c>
      <c r="J6951" s="9">
        <f>VLOOKUP('Consolidtaed Data'!$B2630,[1]Products!$A:$G,3,0)</f>
        <v>562</v>
      </c>
      <c r="K6951" s="9">
        <f>'Consolidtaed Data'!$J2630*'Consolidtaed Data'!$H2630</f>
        <v>3792</v>
      </c>
      <c r="L6951" s="9">
        <f>'Consolidtaed Data'!$I2630*'Consolidtaed Data'!$H2630</f>
        <v>4990</v>
      </c>
      <c r="M6951" s="9">
        <f>'Consolidtaed Data'!$L2630-'Consolidtaed Data'!$K2630</f>
        <v>290</v>
      </c>
      <c r="N6951" s="9" t="str">
        <f>VLOOKUP('Consolidtaed Data'!$C2630,[1]Locations!$A:$O,2,0)</f>
        <v>Stockton</v>
      </c>
      <c r="O6951" s="9" t="str">
        <f>VLOOKUP('Consolidtaed Data'!$D2630,'[1]Sales People'!$A:$B,2,0)</f>
        <v>Kevin Butler</v>
      </c>
      <c r="P6951" s="9" t="str">
        <f>VLOOKUP('Consolidtaed Data'!$E2630,[1]Customers!$A:$B,2,0)</f>
        <v>Jose Wright</v>
      </c>
      <c r="Q6951" s="11">
        <f>WEEKDAY('Consolidtaed Data'!$F2630)</f>
        <v>7</v>
      </c>
      <c r="R6951" s="9">
        <f>MONTH('Consolidtaed Data'!$F2630)</f>
        <v>7</v>
      </c>
      <c r="S6951" s="9" t="str">
        <f>TEXT(Table3[[#This Row],[Purchase Date]],"MMMM")</f>
        <v>June</v>
      </c>
      <c r="T6951" s="9">
        <f>YEAR('Consolidtaed Data'!$F2630)</f>
        <v>2020</v>
      </c>
    </row>
    <row r="6952" spans="1:20" x14ac:dyDescent="0.3">
      <c r="A6952" s="9" t="s">
        <v>7978</v>
      </c>
      <c r="B6952" s="9" t="s">
        <v>373</v>
      </c>
      <c r="C6952" s="9" t="s">
        <v>165</v>
      </c>
      <c r="D6952" s="9" t="s">
        <v>9</v>
      </c>
      <c r="E6952" s="9" t="s">
        <v>1015</v>
      </c>
      <c r="F6952" s="12">
        <v>44360</v>
      </c>
      <c r="G6952" s="12" t="str">
        <f>VLOOKUP(Table3[[#This Row],[Product ID]],[1]Products!$A:$G,2,0)</f>
        <v>Product 66</v>
      </c>
      <c r="H6952" s="22">
        <v>4</v>
      </c>
      <c r="I6952" s="9">
        <f>VLOOKUP('Consolidtaed Data'!$B2633,[1]Products!$A:$G,4,0)</f>
        <v>1351</v>
      </c>
      <c r="J6952" s="9">
        <f>VLOOKUP('Consolidtaed Data'!$B2633,[1]Products!$A:$G,3,0)</f>
        <v>1108</v>
      </c>
      <c r="K6952" s="9">
        <f>'Consolidtaed Data'!$J2633*'Consolidtaed Data'!$H2633</f>
        <v>840</v>
      </c>
      <c r="L6952" s="9">
        <f>'Consolidtaed Data'!$I2633*'Consolidtaed Data'!$H2633</f>
        <v>1168</v>
      </c>
      <c r="M6952" s="9">
        <f>'Consolidtaed Data'!$L2633-'Consolidtaed Data'!$K2633</f>
        <v>64</v>
      </c>
      <c r="N6952" s="9" t="str">
        <f>VLOOKUP('Consolidtaed Data'!$C2633,[1]Locations!$A:$O,2,0)</f>
        <v>El Monte</v>
      </c>
      <c r="O6952" s="9" t="str">
        <f>VLOOKUP('Consolidtaed Data'!$D2633,'[1]Sales People'!$A:$B,2,0)</f>
        <v>Martin Carr</v>
      </c>
      <c r="P6952" s="9" t="str">
        <f>VLOOKUP('Consolidtaed Data'!$E2633,[1]Customers!$A:$B,2,0)</f>
        <v>Ralph Nichols</v>
      </c>
      <c r="Q6952" s="11">
        <f>WEEKDAY('Consolidtaed Data'!$F2633)</f>
        <v>7</v>
      </c>
      <c r="R6952" s="9">
        <f>MONTH('Consolidtaed Data'!$F2633)</f>
        <v>7</v>
      </c>
      <c r="S6952" s="9" t="str">
        <f>TEXT(Table3[[#This Row],[Purchase Date]],"MMMM")</f>
        <v>June</v>
      </c>
      <c r="T6952" s="9">
        <f>YEAR('Consolidtaed Data'!$F2633)</f>
        <v>2020</v>
      </c>
    </row>
    <row r="6953" spans="1:20" x14ac:dyDescent="0.3">
      <c r="A6953" s="9" t="s">
        <v>7979</v>
      </c>
      <c r="B6953" s="9" t="s">
        <v>415</v>
      </c>
      <c r="C6953" s="9" t="s">
        <v>178</v>
      </c>
      <c r="D6953" s="9" t="s">
        <v>197</v>
      </c>
      <c r="E6953" s="9" t="s">
        <v>410</v>
      </c>
      <c r="F6953" s="12">
        <v>44360</v>
      </c>
      <c r="G6953" s="12" t="str">
        <f>VLOOKUP(Table3[[#This Row],[Product ID]],[1]Products!$A:$G,2,0)</f>
        <v>Product 18</v>
      </c>
      <c r="H6953" s="22">
        <v>2</v>
      </c>
      <c r="I6953" s="9">
        <f>VLOOKUP('Consolidtaed Data'!$B2923,[1]Products!$A:$G,4,0)</f>
        <v>1812</v>
      </c>
      <c r="J6953" s="9">
        <f>VLOOKUP('Consolidtaed Data'!$B2923,[1]Products!$A:$G,3,0)</f>
        <v>1305</v>
      </c>
      <c r="K6953" s="9">
        <f>'Consolidtaed Data'!$J2923*'Consolidtaed Data'!$H2923</f>
        <v>1234</v>
      </c>
      <c r="L6953" s="9">
        <f>'Consolidtaed Data'!$I2923*'Consolidtaed Data'!$H2923</f>
        <v>1582</v>
      </c>
      <c r="M6953" s="9">
        <f>'Consolidtaed Data'!$L2923-'Consolidtaed Data'!$K2923</f>
        <v>561</v>
      </c>
      <c r="N6953" s="9" t="str">
        <f>VLOOKUP('Consolidtaed Data'!$C2923,[1]Locations!$A:$O,2,0)</f>
        <v>Ontario</v>
      </c>
      <c r="O6953" s="9" t="str">
        <f>VLOOKUP('Consolidtaed Data'!$D2923,'[1]Sales People'!$A:$B,2,0)</f>
        <v>Gary Rodriguez</v>
      </c>
      <c r="P6953" s="9" t="str">
        <f>VLOOKUP('Consolidtaed Data'!$E2923,[1]Customers!$A:$B,2,0)</f>
        <v>Brian Taylor</v>
      </c>
      <c r="Q6953" s="11">
        <f>WEEKDAY('Consolidtaed Data'!$F2923)</f>
        <v>1</v>
      </c>
      <c r="R6953" s="9">
        <f>MONTH('Consolidtaed Data'!$F2923)</f>
        <v>8</v>
      </c>
      <c r="S6953" s="9" t="str">
        <f>TEXT(Table3[[#This Row],[Purchase Date]],"MMMM")</f>
        <v>June</v>
      </c>
      <c r="T6953" s="9">
        <f>YEAR('Consolidtaed Data'!$F2923)</f>
        <v>2020</v>
      </c>
    </row>
    <row r="6954" spans="1:20" x14ac:dyDescent="0.3">
      <c r="A6954" s="9" t="s">
        <v>7980</v>
      </c>
      <c r="B6954" s="9" t="s">
        <v>610</v>
      </c>
      <c r="C6954" s="9" t="s">
        <v>325</v>
      </c>
      <c r="D6954" s="9" t="s">
        <v>131</v>
      </c>
      <c r="E6954" s="9" t="s">
        <v>4065</v>
      </c>
      <c r="F6954" s="12">
        <v>44360</v>
      </c>
      <c r="G6954" s="12" t="str">
        <f>VLOOKUP(Table3[[#This Row],[Product ID]],[1]Products!$A:$G,2,0)</f>
        <v>Product 12</v>
      </c>
      <c r="H6954" s="22">
        <v>2</v>
      </c>
      <c r="I6954" s="9">
        <f>VLOOKUP('Consolidtaed Data'!$B3142,[1]Products!$A:$G,4,0)</f>
        <v>1812</v>
      </c>
      <c r="J6954" s="9">
        <f>VLOOKUP('Consolidtaed Data'!$B3142,[1]Products!$A:$G,3,0)</f>
        <v>1305</v>
      </c>
      <c r="K6954" s="9">
        <f>'Consolidtaed Data'!$J3142*'Consolidtaed Data'!$H3142</f>
        <v>3032</v>
      </c>
      <c r="L6954" s="9">
        <f>'Consolidtaed Data'!$I3142*'Consolidtaed Data'!$H3142</f>
        <v>3566</v>
      </c>
      <c r="M6954" s="9">
        <f>'Consolidtaed Data'!$L3142-'Consolidtaed Data'!$K3142</f>
        <v>408</v>
      </c>
      <c r="N6954" s="9" t="str">
        <f>VLOOKUP('Consolidtaed Data'!$C3142,[1]Locations!$A:$O,2,0)</f>
        <v>Sacramento</v>
      </c>
      <c r="O6954" s="9" t="str">
        <f>VLOOKUP('Consolidtaed Data'!$D3142,'[1]Sales People'!$A:$B,2,0)</f>
        <v>Roger Ramos</v>
      </c>
      <c r="P6954" s="9" t="str">
        <f>VLOOKUP('Consolidtaed Data'!$E3142,[1]Customers!$A:$B,2,0)</f>
        <v>Frank Weaver</v>
      </c>
      <c r="Q6954" s="11">
        <f>WEEKDAY('Consolidtaed Data'!$F3142)</f>
        <v>4</v>
      </c>
      <c r="R6954" s="9">
        <f>MONTH('Consolidtaed Data'!$F3142)</f>
        <v>8</v>
      </c>
      <c r="S6954" s="9" t="str">
        <f>TEXT(Table3[[#This Row],[Purchase Date]],"MMMM")</f>
        <v>June</v>
      </c>
      <c r="T6954" s="9">
        <f>YEAR('Consolidtaed Data'!$F3142)</f>
        <v>2020</v>
      </c>
    </row>
    <row r="6955" spans="1:20" x14ac:dyDescent="0.3">
      <c r="A6955" s="9" t="s">
        <v>7981</v>
      </c>
      <c r="B6955" s="9" t="s">
        <v>248</v>
      </c>
      <c r="C6955" s="9" t="s">
        <v>140</v>
      </c>
      <c r="D6955" s="9" t="s">
        <v>143</v>
      </c>
      <c r="E6955" s="9" t="s">
        <v>162</v>
      </c>
      <c r="F6955" s="12">
        <v>44360</v>
      </c>
      <c r="G6955" s="12" t="str">
        <f>VLOOKUP(Table3[[#This Row],[Product ID]],[1]Products!$A:$G,2,0)</f>
        <v>Product 97</v>
      </c>
      <c r="H6955" s="22">
        <v>1</v>
      </c>
      <c r="I6955" s="9">
        <f>VLOOKUP('Consolidtaed Data'!$B3179,[1]Products!$A:$G,4,0)</f>
        <v>368</v>
      </c>
      <c r="J6955" s="9">
        <f>VLOOKUP('Consolidtaed Data'!$B3179,[1]Products!$A:$G,3,0)</f>
        <v>294</v>
      </c>
      <c r="K6955" s="9">
        <f>'Consolidtaed Data'!$J3179*'Consolidtaed Data'!$H3179</f>
        <v>1176</v>
      </c>
      <c r="L6955" s="9">
        <f>'Consolidtaed Data'!$I3179*'Consolidtaed Data'!$H3179</f>
        <v>1472</v>
      </c>
      <c r="M6955" s="9">
        <f>'Consolidtaed Data'!$L3179-'Consolidtaed Data'!$K3179</f>
        <v>137</v>
      </c>
      <c r="N6955" s="9" t="str">
        <f>VLOOKUP('Consolidtaed Data'!$C3179,[1]Locations!$A:$O,2,0)</f>
        <v>Irvine</v>
      </c>
      <c r="O6955" s="9" t="str">
        <f>VLOOKUP('Consolidtaed Data'!$D3179,'[1]Sales People'!$A:$B,2,0)</f>
        <v>Eugene Holmes</v>
      </c>
      <c r="P6955" s="9" t="str">
        <f>VLOOKUP('Consolidtaed Data'!$E3179,[1]Customers!$A:$B,2,0)</f>
        <v>Carlos Reed</v>
      </c>
      <c r="Q6955" s="11">
        <f>WEEKDAY('Consolidtaed Data'!$F3179)</f>
        <v>7</v>
      </c>
      <c r="R6955" s="9">
        <f>MONTH('Consolidtaed Data'!$F3179)</f>
        <v>8</v>
      </c>
      <c r="S6955" s="9" t="str">
        <f>TEXT(Table3[[#This Row],[Purchase Date]],"MMMM")</f>
        <v>June</v>
      </c>
      <c r="T6955" s="9">
        <f>YEAR('Consolidtaed Data'!$F3179)</f>
        <v>2020</v>
      </c>
    </row>
    <row r="6956" spans="1:20" x14ac:dyDescent="0.3">
      <c r="A6956" s="9" t="s">
        <v>7982</v>
      </c>
      <c r="B6956" s="9" t="s">
        <v>364</v>
      </c>
      <c r="C6956" s="9" t="s">
        <v>564</v>
      </c>
      <c r="D6956" s="9" t="s">
        <v>113</v>
      </c>
      <c r="E6956" s="9" t="s">
        <v>1382</v>
      </c>
      <c r="F6956" s="12">
        <v>44360</v>
      </c>
      <c r="G6956" s="12" t="str">
        <f>VLOOKUP(Table3[[#This Row],[Product ID]],[1]Products!$A:$G,2,0)</f>
        <v>Product 45</v>
      </c>
      <c r="H6956" s="22">
        <v>1</v>
      </c>
      <c r="I6956" s="9">
        <f>VLOOKUP('Consolidtaed Data'!$B3278,[1]Products!$A:$G,4,0)</f>
        <v>2497</v>
      </c>
      <c r="J6956" s="9">
        <f>VLOOKUP('Consolidtaed Data'!$B3278,[1]Products!$A:$G,3,0)</f>
        <v>1473</v>
      </c>
      <c r="K6956" s="9">
        <f>'Consolidtaed Data'!$J3278*'Consolidtaed Data'!$H3278</f>
        <v>408</v>
      </c>
      <c r="L6956" s="9">
        <f>'Consolidtaed Data'!$I3278*'Consolidtaed Data'!$H3278</f>
        <v>504</v>
      </c>
      <c r="M6956" s="9">
        <f>'Consolidtaed Data'!$L3278-'Consolidtaed Data'!$K3278</f>
        <v>748</v>
      </c>
      <c r="N6956" s="9" t="str">
        <f>VLOOKUP('Consolidtaed Data'!$C3278,[1]Locations!$A:$O,2,0)</f>
        <v>Murrieta</v>
      </c>
      <c r="O6956" s="9" t="str">
        <f>VLOOKUP('Consolidtaed Data'!$D3278,'[1]Sales People'!$A:$B,2,0)</f>
        <v>Arthur Mccoy</v>
      </c>
      <c r="P6956" s="9" t="str">
        <f>VLOOKUP('Consolidtaed Data'!$E3278,[1]Customers!$A:$B,2,0)</f>
        <v>Peter Gray</v>
      </c>
      <c r="Q6956" s="11">
        <f>WEEKDAY('Consolidtaed Data'!$F3278)</f>
        <v>1</v>
      </c>
      <c r="R6956" s="9">
        <f>MONTH('Consolidtaed Data'!$F3278)</f>
        <v>8</v>
      </c>
      <c r="S6956" s="9" t="str">
        <f>TEXT(Table3[[#This Row],[Purchase Date]],"MMMM")</f>
        <v>June</v>
      </c>
      <c r="T6956" s="9">
        <f>YEAR('Consolidtaed Data'!$F3278)</f>
        <v>2020</v>
      </c>
    </row>
    <row r="6957" spans="1:20" x14ac:dyDescent="0.3">
      <c r="A6957" s="9" t="s">
        <v>7983</v>
      </c>
      <c r="B6957" s="9" t="s">
        <v>582</v>
      </c>
      <c r="C6957" s="9" t="s">
        <v>59</v>
      </c>
      <c r="D6957" s="9" t="s">
        <v>35</v>
      </c>
      <c r="E6957" s="9" t="s">
        <v>60</v>
      </c>
      <c r="F6957" s="12">
        <v>44361</v>
      </c>
      <c r="G6957" s="12" t="str">
        <f>VLOOKUP(Table3[[#This Row],[Product ID]],[1]Products!$A:$G,2,0)</f>
        <v>Product 58</v>
      </c>
      <c r="H6957" s="22">
        <v>3</v>
      </c>
      <c r="I6957" s="9">
        <f>VLOOKUP('Consolidtaed Data'!$B7,[1]Products!$A:$G,4,0)</f>
        <v>2283</v>
      </c>
      <c r="J6957" s="9">
        <f>VLOOKUP('Consolidtaed Data'!$B7,[1]Products!$A:$G,3,0)</f>
        <v>1484</v>
      </c>
      <c r="K6957" s="9">
        <f>'Consolidtaed Data'!$J7*'Consolidtaed Data'!$H7</f>
        <v>872</v>
      </c>
      <c r="L6957" s="9">
        <f>'Consolidtaed Data'!$I7*'Consolidtaed Data'!$H7</f>
        <v>1743</v>
      </c>
      <c r="M6957" s="9">
        <f>'Consolidtaed Data'!$L7-'Consolidtaed Data'!$K7</f>
        <v>123</v>
      </c>
      <c r="N6957" s="9" t="str">
        <f>VLOOKUP('Consolidtaed Data'!$C7,[1]Locations!$A:$O,2,0)</f>
        <v>Salinas</v>
      </c>
      <c r="O6957" s="9" t="str">
        <f>VLOOKUP('Consolidtaed Data'!$D7,'[1]Sales People'!$A:$B,2,0)</f>
        <v>Arthur Mccoy</v>
      </c>
      <c r="P6957" s="9" t="str">
        <f>VLOOKUP('Consolidtaed Data'!$E7,[1]Customers!$A:$B,2,0)</f>
        <v>Louis White</v>
      </c>
      <c r="Q6957" s="11">
        <f>WEEKDAY('Consolidtaed Data'!$F7)</f>
        <v>4</v>
      </c>
      <c r="R6957" s="9">
        <f>MONTH('Consolidtaed Data'!$F7)</f>
        <v>1</v>
      </c>
      <c r="S6957" s="9" t="str">
        <f>TEXT(Table3[[#This Row],[Purchase Date]],"MMMM")</f>
        <v>June</v>
      </c>
      <c r="T6957" s="9">
        <f>YEAR('Consolidtaed Data'!$F7)</f>
        <v>2020</v>
      </c>
    </row>
    <row r="6958" spans="1:20" x14ac:dyDescent="0.3">
      <c r="A6958" s="9" t="s">
        <v>7984</v>
      </c>
      <c r="B6958" s="9" t="s">
        <v>24</v>
      </c>
      <c r="C6958" s="9" t="s">
        <v>462</v>
      </c>
      <c r="D6958" s="9" t="s">
        <v>220</v>
      </c>
      <c r="E6958" s="9" t="s">
        <v>701</v>
      </c>
      <c r="F6958" s="12">
        <v>44361</v>
      </c>
      <c r="G6958" s="12" t="str">
        <f>VLOOKUP(Table3[[#This Row],[Product ID]],[1]Products!$A:$G,2,0)</f>
        <v>Product 6</v>
      </c>
      <c r="H6958" s="22">
        <v>1</v>
      </c>
      <c r="I6958" s="9">
        <f>VLOOKUP('Consolidtaed Data'!$B215,[1]Products!$A:$G,4,0)</f>
        <v>1639</v>
      </c>
      <c r="J6958" s="9">
        <f>VLOOKUP('Consolidtaed Data'!$B215,[1]Products!$A:$G,3,0)</f>
        <v>1295</v>
      </c>
      <c r="K6958" s="9">
        <f>'Consolidtaed Data'!$J215*'Consolidtaed Data'!$H215</f>
        <v>208</v>
      </c>
      <c r="L6958" s="9">
        <f>'Consolidtaed Data'!$I215*'Consolidtaed Data'!$H215</f>
        <v>315</v>
      </c>
      <c r="M6958" s="9">
        <f>'Consolidtaed Data'!$L215-'Consolidtaed Data'!$K215</f>
        <v>944</v>
      </c>
      <c r="N6958" s="9" t="str">
        <f>VLOOKUP('Consolidtaed Data'!$C215,[1]Locations!$A:$O,2,0)</f>
        <v>Fullerton</v>
      </c>
      <c r="O6958" s="9" t="str">
        <f>VLOOKUP('Consolidtaed Data'!$D215,'[1]Sales People'!$A:$B,2,0)</f>
        <v>Howard Sims</v>
      </c>
      <c r="P6958" s="9" t="str">
        <f>VLOOKUP('Consolidtaed Data'!$E215,[1]Customers!$A:$B,2,0)</f>
        <v>Christopher Weaver</v>
      </c>
      <c r="Q6958" s="11">
        <f>WEEKDAY('Consolidtaed Data'!$F215)</f>
        <v>4</v>
      </c>
      <c r="R6958" s="9">
        <f>MONTH('Consolidtaed Data'!$F215)</f>
        <v>1</v>
      </c>
      <c r="S6958" s="9" t="str">
        <f>TEXT(Table3[[#This Row],[Purchase Date]],"MMMM")</f>
        <v>June</v>
      </c>
      <c r="T6958" s="9">
        <f>YEAR('Consolidtaed Data'!$F215)</f>
        <v>2020</v>
      </c>
    </row>
    <row r="6959" spans="1:20" x14ac:dyDescent="0.3">
      <c r="A6959" s="9" t="s">
        <v>7985</v>
      </c>
      <c r="B6959" s="9" t="s">
        <v>336</v>
      </c>
      <c r="C6959" s="9" t="s">
        <v>72</v>
      </c>
      <c r="D6959" s="9" t="s">
        <v>174</v>
      </c>
      <c r="E6959" s="9" t="s">
        <v>367</v>
      </c>
      <c r="F6959" s="12">
        <v>44361</v>
      </c>
      <c r="G6959" s="12" t="str">
        <f>VLOOKUP(Table3[[#This Row],[Product ID]],[1]Products!$A:$G,2,0)</f>
        <v>Product 78</v>
      </c>
      <c r="H6959" s="22">
        <v>1</v>
      </c>
      <c r="I6959" s="9">
        <f>VLOOKUP('Consolidtaed Data'!$B560,[1]Products!$A:$G,4,0)</f>
        <v>684</v>
      </c>
      <c r="J6959" s="9">
        <f>VLOOKUP('Consolidtaed Data'!$B560,[1]Products!$A:$G,3,0)</f>
        <v>561</v>
      </c>
      <c r="K6959" s="9">
        <f>'Consolidtaed Data'!$J560*'Consolidtaed Data'!$H560</f>
        <v>208</v>
      </c>
      <c r="L6959" s="9">
        <f>'Consolidtaed Data'!$I560*'Consolidtaed Data'!$H560</f>
        <v>400</v>
      </c>
      <c r="M6959" s="9">
        <f>'Consolidtaed Data'!$L560-'Consolidtaed Data'!$K560</f>
        <v>206</v>
      </c>
      <c r="N6959" s="9" t="str">
        <f>VLOOKUP('Consolidtaed Data'!$C560,[1]Locations!$A:$O,2,0)</f>
        <v>Santa Clara</v>
      </c>
      <c r="O6959" s="9" t="str">
        <f>VLOOKUP('Consolidtaed Data'!$D560,'[1]Sales People'!$A:$B,2,0)</f>
        <v>Scott Mason</v>
      </c>
      <c r="P6959" s="9" t="str">
        <f>VLOOKUP('Consolidtaed Data'!$E560,[1]Customers!$A:$B,2,0)</f>
        <v>Thomas Campbell</v>
      </c>
      <c r="Q6959" s="11">
        <f>WEEKDAY('Consolidtaed Data'!$F560)</f>
        <v>7</v>
      </c>
      <c r="R6959" s="9">
        <f>MONTH('Consolidtaed Data'!$F560)</f>
        <v>2</v>
      </c>
      <c r="S6959" s="9" t="str">
        <f>TEXT(Table3[[#This Row],[Purchase Date]],"MMMM")</f>
        <v>June</v>
      </c>
      <c r="T6959" s="9">
        <f>YEAR('Consolidtaed Data'!$F560)</f>
        <v>2020</v>
      </c>
    </row>
    <row r="6960" spans="1:20" x14ac:dyDescent="0.3">
      <c r="A6960" s="9" t="s">
        <v>7986</v>
      </c>
      <c r="B6960" s="9" t="s">
        <v>349</v>
      </c>
      <c r="C6960" s="9" t="s">
        <v>249</v>
      </c>
      <c r="D6960" s="9" t="s">
        <v>326</v>
      </c>
      <c r="E6960" s="9" t="s">
        <v>1363</v>
      </c>
      <c r="F6960" s="12">
        <v>44361</v>
      </c>
      <c r="G6960" s="12" t="str">
        <f>VLOOKUP(Table3[[#This Row],[Product ID]],[1]Products!$A:$G,2,0)</f>
        <v>Product 60</v>
      </c>
      <c r="H6960" s="22">
        <v>3</v>
      </c>
      <c r="I6960" s="9">
        <f>VLOOKUP('Consolidtaed Data'!$B894,[1]Products!$A:$G,4,0)</f>
        <v>871</v>
      </c>
      <c r="J6960" s="9">
        <f>VLOOKUP('Consolidtaed Data'!$B894,[1]Products!$A:$G,3,0)</f>
        <v>540</v>
      </c>
      <c r="K6960" s="9">
        <f>'Consolidtaed Data'!$J894*'Consolidtaed Data'!$H894</f>
        <v>208</v>
      </c>
      <c r="L6960" s="9">
        <f>'Consolidtaed Data'!$I894*'Consolidtaed Data'!$H894</f>
        <v>400</v>
      </c>
      <c r="M6960" s="9">
        <f>'Consolidtaed Data'!$L894-'Consolidtaed Data'!$K894</f>
        <v>982</v>
      </c>
      <c r="N6960" s="9" t="str">
        <f>VLOOKUP('Consolidtaed Data'!$C894,[1]Locations!$A:$O,2,0)</f>
        <v>San Francisco</v>
      </c>
      <c r="O6960" s="9" t="str">
        <f>VLOOKUP('Consolidtaed Data'!$D894,'[1]Sales People'!$A:$B,2,0)</f>
        <v>Andrew Bowman</v>
      </c>
      <c r="P6960" s="9" t="str">
        <f>VLOOKUP('Consolidtaed Data'!$E894,[1]Customers!$A:$B,2,0)</f>
        <v>Jonathan Bowman</v>
      </c>
      <c r="Q6960" s="11">
        <f>WEEKDAY('Consolidtaed Data'!$F894)</f>
        <v>4</v>
      </c>
      <c r="R6960" s="9">
        <f>MONTH('Consolidtaed Data'!$F894)</f>
        <v>3</v>
      </c>
      <c r="S6960" s="9" t="str">
        <f>TEXT(Table3[[#This Row],[Purchase Date]],"MMMM")</f>
        <v>June</v>
      </c>
      <c r="T6960" s="9">
        <f>YEAR('Consolidtaed Data'!$F894)</f>
        <v>2020</v>
      </c>
    </row>
    <row r="6961" spans="1:20" x14ac:dyDescent="0.3">
      <c r="A6961" s="9" t="s">
        <v>7987</v>
      </c>
      <c r="B6961" s="9" t="s">
        <v>125</v>
      </c>
      <c r="C6961" s="9" t="s">
        <v>82</v>
      </c>
      <c r="D6961" s="9" t="s">
        <v>51</v>
      </c>
      <c r="E6961" s="9" t="s">
        <v>1463</v>
      </c>
      <c r="F6961" s="12">
        <v>44361</v>
      </c>
      <c r="G6961" s="12" t="str">
        <f>VLOOKUP(Table3[[#This Row],[Product ID]],[1]Products!$A:$G,2,0)</f>
        <v>Product 40</v>
      </c>
      <c r="H6961" s="22">
        <v>3</v>
      </c>
      <c r="I6961" s="9">
        <f>VLOOKUP('Consolidtaed Data'!$B985,[1]Products!$A:$G,4,0)</f>
        <v>1582</v>
      </c>
      <c r="J6961" s="9">
        <f>VLOOKUP('Consolidtaed Data'!$B985,[1]Products!$A:$G,3,0)</f>
        <v>1234</v>
      </c>
      <c r="K6961" s="9">
        <f>'Consolidtaed Data'!$J985*'Consolidtaed Data'!$H985</f>
        <v>4605</v>
      </c>
      <c r="L6961" s="9">
        <f>'Consolidtaed Data'!$I985*'Consolidtaed Data'!$H985</f>
        <v>6771</v>
      </c>
      <c r="M6961" s="9">
        <f>'Consolidtaed Data'!$L985-'Consolidtaed Data'!$K985</f>
        <v>486</v>
      </c>
      <c r="N6961" s="9" t="str">
        <f>VLOOKUP('Consolidtaed Data'!$C985,[1]Locations!$A:$O,2,0)</f>
        <v>Roseville</v>
      </c>
      <c r="O6961" s="9" t="str">
        <f>VLOOKUP('Consolidtaed Data'!$D985,'[1]Sales People'!$A:$B,2,0)</f>
        <v>Henry Nelson</v>
      </c>
      <c r="P6961" s="9" t="str">
        <f>VLOOKUP('Consolidtaed Data'!$E985,[1]Customers!$A:$B,2,0)</f>
        <v>Christopher Matthews</v>
      </c>
      <c r="Q6961" s="11">
        <f>WEEKDAY('Consolidtaed Data'!$F985)</f>
        <v>4</v>
      </c>
      <c r="R6961" s="9">
        <f>MONTH('Consolidtaed Data'!$F985)</f>
        <v>3</v>
      </c>
      <c r="S6961" s="9" t="str">
        <f>TEXT(Table3[[#This Row],[Purchase Date]],"MMMM")</f>
        <v>June</v>
      </c>
      <c r="T6961" s="9">
        <f>YEAR('Consolidtaed Data'!$F985)</f>
        <v>2020</v>
      </c>
    </row>
    <row r="6962" spans="1:20" x14ac:dyDescent="0.3">
      <c r="A6962" s="9" t="s">
        <v>7988</v>
      </c>
      <c r="B6962" s="9" t="s">
        <v>93</v>
      </c>
      <c r="C6962" s="9" t="s">
        <v>635</v>
      </c>
      <c r="D6962" s="9" t="s">
        <v>206</v>
      </c>
      <c r="E6962" s="9" t="s">
        <v>1627</v>
      </c>
      <c r="F6962" s="12">
        <v>44361</v>
      </c>
      <c r="G6962" s="12" t="str">
        <f>VLOOKUP(Table3[[#This Row],[Product ID]],[1]Products!$A:$G,2,0)</f>
        <v>Product 71</v>
      </c>
      <c r="H6962" s="22">
        <v>1</v>
      </c>
      <c r="I6962" s="9">
        <f>VLOOKUP('Consolidtaed Data'!$B1117,[1]Products!$A:$G,4,0)</f>
        <v>817</v>
      </c>
      <c r="J6962" s="9">
        <f>VLOOKUP('Consolidtaed Data'!$B1117,[1]Products!$A:$G,3,0)</f>
        <v>409</v>
      </c>
      <c r="K6962" s="9">
        <f>'Consolidtaed Data'!$J1117*'Consolidtaed Data'!$H1117</f>
        <v>4191</v>
      </c>
      <c r="L6962" s="9">
        <f>'Consolidtaed Data'!$I1117*'Consolidtaed Data'!$H1117</f>
        <v>5901</v>
      </c>
      <c r="M6962" s="9">
        <f>'Consolidtaed Data'!$L1117-'Consolidtaed Data'!$K1117</f>
        <v>345</v>
      </c>
      <c r="N6962" s="9" t="str">
        <f>VLOOKUP('Consolidtaed Data'!$C1117,[1]Locations!$A:$O,2,0)</f>
        <v>Visalia</v>
      </c>
      <c r="O6962" s="9" t="str">
        <f>VLOOKUP('Consolidtaed Data'!$D1117,'[1]Sales People'!$A:$B,2,0)</f>
        <v>Martin Perry</v>
      </c>
      <c r="P6962" s="9" t="str">
        <f>VLOOKUP('Consolidtaed Data'!$E1117,[1]Customers!$A:$B,2,0)</f>
        <v>Martin Berry</v>
      </c>
      <c r="Q6962" s="11">
        <f>WEEKDAY('Consolidtaed Data'!$F1117)</f>
        <v>7</v>
      </c>
      <c r="R6962" s="9">
        <f>MONTH('Consolidtaed Data'!$F1117)</f>
        <v>3</v>
      </c>
      <c r="S6962" s="9" t="str">
        <f>TEXT(Table3[[#This Row],[Purchase Date]],"MMMM")</f>
        <v>June</v>
      </c>
      <c r="T6962" s="9">
        <f>YEAR('Consolidtaed Data'!$F1117)</f>
        <v>2020</v>
      </c>
    </row>
    <row r="6963" spans="1:20" x14ac:dyDescent="0.3">
      <c r="A6963" s="9" t="s">
        <v>7989</v>
      </c>
      <c r="B6963" s="9" t="s">
        <v>330</v>
      </c>
      <c r="C6963" s="9" t="s">
        <v>210</v>
      </c>
      <c r="D6963" s="9" t="s">
        <v>9</v>
      </c>
      <c r="E6963" s="9" t="s">
        <v>873</v>
      </c>
      <c r="F6963" s="12">
        <v>44361</v>
      </c>
      <c r="G6963" s="12" t="str">
        <f>VLOOKUP(Table3[[#This Row],[Product ID]],[1]Products!$A:$G,2,0)</f>
        <v>Product 91</v>
      </c>
      <c r="H6963" s="22">
        <v>1</v>
      </c>
      <c r="I6963" s="9">
        <f>VLOOKUP('Consolidtaed Data'!$B1238,[1]Products!$A:$G,4,0)</f>
        <v>1119</v>
      </c>
      <c r="J6963" s="9">
        <f>VLOOKUP('Consolidtaed Data'!$B1238,[1]Products!$A:$G,3,0)</f>
        <v>683</v>
      </c>
      <c r="K6963" s="9">
        <f>'Consolidtaed Data'!$J1238*'Consolidtaed Data'!$H1238</f>
        <v>648</v>
      </c>
      <c r="L6963" s="9">
        <f>'Consolidtaed Data'!$I1238*'Consolidtaed Data'!$H1238</f>
        <v>771</v>
      </c>
      <c r="M6963" s="9">
        <f>'Consolidtaed Data'!$L1238-'Consolidtaed Data'!$K1238</f>
        <v>22</v>
      </c>
      <c r="N6963" s="9" t="str">
        <f>VLOOKUP('Consolidtaed Data'!$C1238,[1]Locations!$A:$O,2,0)</f>
        <v>El Cajon</v>
      </c>
      <c r="O6963" s="9" t="str">
        <f>VLOOKUP('Consolidtaed Data'!$D1238,'[1]Sales People'!$A:$B,2,0)</f>
        <v>Christopher Tucker</v>
      </c>
      <c r="P6963" s="9" t="str">
        <f>VLOOKUP('Consolidtaed Data'!$E1238,[1]Customers!$A:$B,2,0)</f>
        <v>Jesse Wells</v>
      </c>
      <c r="Q6963" s="11">
        <f>WEEKDAY('Consolidtaed Data'!$F1238)</f>
        <v>3</v>
      </c>
      <c r="R6963" s="9">
        <f>MONTH('Consolidtaed Data'!$F1238)</f>
        <v>3</v>
      </c>
      <c r="S6963" s="9" t="str">
        <f>TEXT(Table3[[#This Row],[Purchase Date]],"MMMM")</f>
        <v>June</v>
      </c>
      <c r="T6963" s="9">
        <f>YEAR('Consolidtaed Data'!$F1238)</f>
        <v>2020</v>
      </c>
    </row>
    <row r="6964" spans="1:20" x14ac:dyDescent="0.3">
      <c r="A6964" s="9" t="s">
        <v>7990</v>
      </c>
      <c r="B6964" s="9" t="s">
        <v>653</v>
      </c>
      <c r="C6964" s="9" t="s">
        <v>186</v>
      </c>
      <c r="D6964" s="9" t="s">
        <v>80</v>
      </c>
      <c r="E6964" s="9" t="s">
        <v>1575</v>
      </c>
      <c r="F6964" s="12">
        <v>44361</v>
      </c>
      <c r="G6964" s="12" t="str">
        <f>VLOOKUP(Table3[[#This Row],[Product ID]],[1]Products!$A:$G,2,0)</f>
        <v>Product 74</v>
      </c>
      <c r="H6964" s="22">
        <v>1</v>
      </c>
      <c r="I6964" s="9">
        <f>VLOOKUP('Consolidtaed Data'!$B2171,[1]Products!$A:$G,4,0)</f>
        <v>1353</v>
      </c>
      <c r="J6964" s="9">
        <f>VLOOKUP('Consolidtaed Data'!$B2171,[1]Products!$A:$G,3,0)</f>
        <v>947</v>
      </c>
      <c r="K6964" s="9">
        <f>'Consolidtaed Data'!$J2171*'Consolidtaed Data'!$H2171</f>
        <v>774</v>
      </c>
      <c r="L6964" s="9">
        <f>'Consolidtaed Data'!$I2171*'Consolidtaed Data'!$H2171</f>
        <v>1334</v>
      </c>
      <c r="M6964" s="9">
        <f>'Consolidtaed Data'!$L2171-'Consolidtaed Data'!$K2171</f>
        <v>51</v>
      </c>
      <c r="N6964" s="9" t="str">
        <f>VLOOKUP('Consolidtaed Data'!$C2171,[1]Locations!$A:$O,2,0)</f>
        <v>Sacramento</v>
      </c>
      <c r="O6964" s="9" t="str">
        <f>VLOOKUP('Consolidtaed Data'!$D2171,'[1]Sales People'!$A:$B,2,0)</f>
        <v>Ryan Welch</v>
      </c>
      <c r="P6964" s="9" t="str">
        <f>VLOOKUP('Consolidtaed Data'!$E2171,[1]Customers!$A:$B,2,0)</f>
        <v>George Lee</v>
      </c>
      <c r="Q6964" s="11">
        <f>WEEKDAY('Consolidtaed Data'!$F2171)</f>
        <v>7</v>
      </c>
      <c r="R6964" s="9">
        <f>MONTH('Consolidtaed Data'!$F2171)</f>
        <v>6</v>
      </c>
      <c r="S6964" s="9" t="str">
        <f>TEXT(Table3[[#This Row],[Purchase Date]],"MMMM")</f>
        <v>June</v>
      </c>
      <c r="T6964" s="9">
        <f>YEAR('Consolidtaed Data'!$F2171)</f>
        <v>2020</v>
      </c>
    </row>
    <row r="6965" spans="1:20" x14ac:dyDescent="0.3">
      <c r="A6965" s="9" t="s">
        <v>7991</v>
      </c>
      <c r="B6965" s="9" t="s">
        <v>54</v>
      </c>
      <c r="C6965" s="9" t="s">
        <v>173</v>
      </c>
      <c r="D6965" s="9" t="s">
        <v>272</v>
      </c>
      <c r="E6965" s="9" t="s">
        <v>264</v>
      </c>
      <c r="F6965" s="12">
        <v>44361</v>
      </c>
      <c r="G6965" s="12" t="str">
        <f>VLOOKUP(Table3[[#This Row],[Product ID]],[1]Products!$A:$G,2,0)</f>
        <v>Product 41</v>
      </c>
      <c r="H6965" s="22">
        <v>3</v>
      </c>
      <c r="I6965" s="9">
        <f>VLOOKUP('Consolidtaed Data'!$B2334,[1]Products!$A:$G,4,0)</f>
        <v>1809</v>
      </c>
      <c r="J6965" s="9">
        <f>VLOOKUP('Consolidtaed Data'!$B2334,[1]Products!$A:$G,3,0)</f>
        <v>1067</v>
      </c>
      <c r="K6965" s="9">
        <f>'Consolidtaed Data'!$J2334*'Consolidtaed Data'!$H2334</f>
        <v>424</v>
      </c>
      <c r="L6965" s="9">
        <f>'Consolidtaed Data'!$I2334*'Consolidtaed Data'!$H2334</f>
        <v>530</v>
      </c>
      <c r="M6965" s="9">
        <f>'Consolidtaed Data'!$L2334-'Consolidtaed Data'!$K2334</f>
        <v>1053</v>
      </c>
      <c r="N6965" s="9" t="str">
        <f>VLOOKUP('Consolidtaed Data'!$C2334,[1]Locations!$A:$O,2,0)</f>
        <v>Fontana</v>
      </c>
      <c r="O6965" s="9" t="str">
        <f>VLOOKUP('Consolidtaed Data'!$D2334,'[1]Sales People'!$A:$B,2,0)</f>
        <v>Scott Clark</v>
      </c>
      <c r="P6965" s="9" t="str">
        <f>VLOOKUP('Consolidtaed Data'!$E2334,[1]Customers!$A:$B,2,0)</f>
        <v>Gary Hudson</v>
      </c>
      <c r="Q6965" s="11">
        <f>WEEKDAY('Consolidtaed Data'!$F2334)</f>
        <v>6</v>
      </c>
      <c r="R6965" s="9">
        <f>MONTH('Consolidtaed Data'!$F2334)</f>
        <v>6</v>
      </c>
      <c r="S6965" s="9" t="str">
        <f>TEXT(Table3[[#This Row],[Purchase Date]],"MMMM")</f>
        <v>June</v>
      </c>
      <c r="T6965" s="9">
        <f>YEAR('Consolidtaed Data'!$F2334)</f>
        <v>2020</v>
      </c>
    </row>
    <row r="6966" spans="1:20" x14ac:dyDescent="0.3">
      <c r="A6966" s="9" t="s">
        <v>7992</v>
      </c>
      <c r="B6966" s="9" t="s">
        <v>349</v>
      </c>
      <c r="C6966" s="9" t="s">
        <v>223</v>
      </c>
      <c r="D6966" s="9" t="s">
        <v>149</v>
      </c>
      <c r="E6966" s="9" t="s">
        <v>851</v>
      </c>
      <c r="F6966" s="12">
        <v>44361</v>
      </c>
      <c r="G6966" s="12" t="str">
        <f>VLOOKUP(Table3[[#This Row],[Product ID]],[1]Products!$A:$G,2,0)</f>
        <v>Product 60</v>
      </c>
      <c r="H6966" s="22">
        <v>1</v>
      </c>
      <c r="I6966" s="9">
        <f>VLOOKUP('Consolidtaed Data'!$B2381,[1]Products!$A:$G,4,0)</f>
        <v>545</v>
      </c>
      <c r="J6966" s="9">
        <f>VLOOKUP('Consolidtaed Data'!$B2381,[1]Products!$A:$G,3,0)</f>
        <v>425</v>
      </c>
      <c r="K6966" s="9">
        <f>'Consolidtaed Data'!$J2381*'Consolidtaed Data'!$H2381</f>
        <v>1230</v>
      </c>
      <c r="L6966" s="9">
        <f>'Consolidtaed Data'!$I2381*'Consolidtaed Data'!$H2381</f>
        <v>1783</v>
      </c>
      <c r="M6966" s="9">
        <f>'Consolidtaed Data'!$L2381-'Consolidtaed Data'!$K2381</f>
        <v>408</v>
      </c>
      <c r="N6966" s="9" t="str">
        <f>VLOOKUP('Consolidtaed Data'!$C2381,[1]Locations!$A:$O,2,0)</f>
        <v>Fresno</v>
      </c>
      <c r="O6966" s="9" t="str">
        <f>VLOOKUP('Consolidtaed Data'!$D2381,'[1]Sales People'!$A:$B,2,0)</f>
        <v>Joe Sims</v>
      </c>
      <c r="P6966" s="9" t="str">
        <f>VLOOKUP('Consolidtaed Data'!$E2381,[1]Customers!$A:$B,2,0)</f>
        <v>Phillip Webb</v>
      </c>
      <c r="Q6966" s="11">
        <f>WEEKDAY('Consolidtaed Data'!$F2381)</f>
        <v>2</v>
      </c>
      <c r="R6966" s="9">
        <f>MONTH('Consolidtaed Data'!$F2381)</f>
        <v>6</v>
      </c>
      <c r="S6966" s="9" t="str">
        <f>TEXT(Table3[[#This Row],[Purchase Date]],"MMMM")</f>
        <v>June</v>
      </c>
      <c r="T6966" s="9">
        <f>YEAR('Consolidtaed Data'!$F2381)</f>
        <v>2020</v>
      </c>
    </row>
    <row r="6967" spans="1:20" x14ac:dyDescent="0.3">
      <c r="A6967" s="9" t="s">
        <v>7993</v>
      </c>
      <c r="B6967" s="9" t="s">
        <v>415</v>
      </c>
      <c r="C6967" s="9" t="s">
        <v>82</v>
      </c>
      <c r="D6967" s="9" t="s">
        <v>197</v>
      </c>
      <c r="E6967" s="9" t="s">
        <v>953</v>
      </c>
      <c r="F6967" s="12">
        <v>44361</v>
      </c>
      <c r="G6967" s="12" t="str">
        <f>VLOOKUP(Table3[[#This Row],[Product ID]],[1]Products!$A:$G,2,0)</f>
        <v>Product 18</v>
      </c>
      <c r="H6967" s="22">
        <v>1</v>
      </c>
      <c r="I6967" s="9">
        <f>VLOOKUP('Consolidtaed Data'!$B2412,[1]Products!$A:$G,4,0)</f>
        <v>2257</v>
      </c>
      <c r="J6967" s="9">
        <f>VLOOKUP('Consolidtaed Data'!$B2412,[1]Products!$A:$G,3,0)</f>
        <v>1535</v>
      </c>
      <c r="K6967" s="9">
        <f>'Consolidtaed Data'!$J2412*'Consolidtaed Data'!$H2412</f>
        <v>1178</v>
      </c>
      <c r="L6967" s="9">
        <f>'Consolidtaed Data'!$I2412*'Consolidtaed Data'!$H2412</f>
        <v>2104</v>
      </c>
      <c r="M6967" s="9">
        <f>'Consolidtaed Data'!$L2412-'Consolidtaed Data'!$K2412</f>
        <v>1178</v>
      </c>
      <c r="N6967" s="9" t="str">
        <f>VLOOKUP('Consolidtaed Data'!$C2412,[1]Locations!$A:$O,2,0)</f>
        <v>Santa Maria</v>
      </c>
      <c r="O6967" s="9" t="str">
        <f>VLOOKUP('Consolidtaed Data'!$D2412,'[1]Sales People'!$A:$B,2,0)</f>
        <v>Brian Hansen</v>
      </c>
      <c r="P6967" s="9" t="str">
        <f>VLOOKUP('Consolidtaed Data'!$E2412,[1]Customers!$A:$B,2,0)</f>
        <v>Jonathan Bowman</v>
      </c>
      <c r="Q6967" s="11">
        <f>WEEKDAY('Consolidtaed Data'!$F2412)</f>
        <v>4</v>
      </c>
      <c r="R6967" s="9">
        <f>MONTH('Consolidtaed Data'!$F2412)</f>
        <v>6</v>
      </c>
      <c r="S6967" s="9" t="str">
        <f>TEXT(Table3[[#This Row],[Purchase Date]],"MMMM")</f>
        <v>June</v>
      </c>
      <c r="T6967" s="9">
        <f>YEAR('Consolidtaed Data'!$F2412)</f>
        <v>2020</v>
      </c>
    </row>
    <row r="6968" spans="1:20" x14ac:dyDescent="0.3">
      <c r="A6968" s="9" t="s">
        <v>7994</v>
      </c>
      <c r="B6968" s="9" t="s">
        <v>248</v>
      </c>
      <c r="C6968" s="9" t="s">
        <v>130</v>
      </c>
      <c r="D6968" s="9" t="s">
        <v>143</v>
      </c>
      <c r="E6968" s="9" t="s">
        <v>211</v>
      </c>
      <c r="F6968" s="12">
        <v>44361</v>
      </c>
      <c r="G6968" s="12" t="str">
        <f>VLOOKUP(Table3[[#This Row],[Product ID]],[1]Products!$A:$G,2,0)</f>
        <v>Product 97</v>
      </c>
      <c r="H6968" s="22">
        <v>1</v>
      </c>
      <c r="I6968" s="9">
        <f>VLOOKUP('Consolidtaed Data'!$B2880,[1]Products!$A:$G,4,0)</f>
        <v>1494</v>
      </c>
      <c r="J6968" s="9">
        <f>VLOOKUP('Consolidtaed Data'!$B2880,[1]Products!$A:$G,3,0)</f>
        <v>971</v>
      </c>
      <c r="K6968" s="9">
        <f>'Consolidtaed Data'!$J2880*'Consolidtaed Data'!$H2880</f>
        <v>1272</v>
      </c>
      <c r="L6968" s="9">
        <f>'Consolidtaed Data'!$I2880*'Consolidtaed Data'!$H2880</f>
        <v>1590</v>
      </c>
      <c r="M6968" s="9">
        <f>'Consolidtaed Data'!$L2880-'Consolidtaed Data'!$K2880</f>
        <v>589</v>
      </c>
      <c r="N6968" s="9" t="str">
        <f>VLOOKUP('Consolidtaed Data'!$C2880,[1]Locations!$A:$O,2,0)</f>
        <v>Santa Clara</v>
      </c>
      <c r="O6968" s="9" t="str">
        <f>VLOOKUP('Consolidtaed Data'!$D2880,'[1]Sales People'!$A:$B,2,0)</f>
        <v>John Reyes</v>
      </c>
      <c r="P6968" s="9" t="str">
        <f>VLOOKUP('Consolidtaed Data'!$E2880,[1]Customers!$A:$B,2,0)</f>
        <v>Robert Ferguson</v>
      </c>
      <c r="Q6968" s="11">
        <f>WEEKDAY('Consolidtaed Data'!$F2880)</f>
        <v>5</v>
      </c>
      <c r="R6968" s="9">
        <f>MONTH('Consolidtaed Data'!$F2880)</f>
        <v>7</v>
      </c>
      <c r="S6968" s="9" t="str">
        <f>TEXT(Table3[[#This Row],[Purchase Date]],"MMMM")</f>
        <v>June</v>
      </c>
      <c r="T6968" s="9">
        <f>YEAR('Consolidtaed Data'!$F2880)</f>
        <v>2020</v>
      </c>
    </row>
    <row r="6969" spans="1:20" x14ac:dyDescent="0.3">
      <c r="A6969" s="9" t="s">
        <v>7995</v>
      </c>
      <c r="B6969" s="9" t="s">
        <v>610</v>
      </c>
      <c r="C6969" s="9" t="s">
        <v>30</v>
      </c>
      <c r="D6969" s="9" t="s">
        <v>197</v>
      </c>
      <c r="E6969" s="9" t="s">
        <v>2216</v>
      </c>
      <c r="F6969" s="12">
        <v>44361</v>
      </c>
      <c r="G6969" s="12" t="str">
        <f>VLOOKUP(Table3[[#This Row],[Product ID]],[1]Products!$A:$G,2,0)</f>
        <v>Product 12</v>
      </c>
      <c r="H6969" s="22">
        <v>1</v>
      </c>
      <c r="I6969" s="9">
        <f>VLOOKUP('Consolidtaed Data'!$B2956,[1]Products!$A:$G,4,0)</f>
        <v>1077</v>
      </c>
      <c r="J6969" s="9">
        <f>VLOOKUP('Consolidtaed Data'!$B2956,[1]Products!$A:$G,3,0)</f>
        <v>732</v>
      </c>
      <c r="K6969" s="9">
        <f>'Consolidtaed Data'!$J2956*'Consolidtaed Data'!$H2956</f>
        <v>1580</v>
      </c>
      <c r="L6969" s="9">
        <f>'Consolidtaed Data'!$I2956*'Consolidtaed Data'!$H2956</f>
        <v>2224</v>
      </c>
      <c r="M6969" s="9">
        <f>'Consolidtaed Data'!$L2956-'Consolidtaed Data'!$K2956</f>
        <v>22</v>
      </c>
      <c r="N6969" s="9" t="str">
        <f>VLOOKUP('Consolidtaed Data'!$C2956,[1]Locations!$A:$O,2,0)</f>
        <v>Inglewood</v>
      </c>
      <c r="O6969" s="9" t="str">
        <f>VLOOKUP('Consolidtaed Data'!$D2956,'[1]Sales People'!$A:$B,2,0)</f>
        <v>Gary Rodriguez</v>
      </c>
      <c r="P6969" s="9" t="str">
        <f>VLOOKUP('Consolidtaed Data'!$E2956,[1]Customers!$A:$B,2,0)</f>
        <v>Robert Murphy</v>
      </c>
      <c r="Q6969" s="11">
        <f>WEEKDAY('Consolidtaed Data'!$F2956)</f>
        <v>3</v>
      </c>
      <c r="R6969" s="9">
        <f>MONTH('Consolidtaed Data'!$F2956)</f>
        <v>8</v>
      </c>
      <c r="S6969" s="9" t="str">
        <f>TEXT(Table3[[#This Row],[Purchase Date]],"MMMM")</f>
        <v>June</v>
      </c>
      <c r="T6969" s="9">
        <f>YEAR('Consolidtaed Data'!$F2956)</f>
        <v>2020</v>
      </c>
    </row>
    <row r="6970" spans="1:20" x14ac:dyDescent="0.3">
      <c r="A6970" s="9" t="s">
        <v>7996</v>
      </c>
      <c r="B6970" s="9" t="s">
        <v>98</v>
      </c>
      <c r="C6970" s="9" t="s">
        <v>522</v>
      </c>
      <c r="D6970" s="9" t="s">
        <v>87</v>
      </c>
      <c r="E6970" s="9" t="s">
        <v>2758</v>
      </c>
      <c r="F6970" s="12">
        <v>44361</v>
      </c>
      <c r="G6970" s="12" t="str">
        <f>VLOOKUP(Table3[[#This Row],[Product ID]],[1]Products!$A:$G,2,0)</f>
        <v>Product 85</v>
      </c>
      <c r="H6970" s="22">
        <v>1</v>
      </c>
      <c r="I6970" s="9">
        <f>VLOOKUP('Consolidtaed Data'!$B3229,[1]Products!$A:$G,4,0)</f>
        <v>1500</v>
      </c>
      <c r="J6970" s="9">
        <f>VLOOKUP('Consolidtaed Data'!$B3229,[1]Products!$A:$G,3,0)</f>
        <v>900</v>
      </c>
      <c r="K6970" s="9">
        <f>'Consolidtaed Data'!$J3229*'Consolidtaed Data'!$H3229</f>
        <v>818</v>
      </c>
      <c r="L6970" s="9">
        <f>'Consolidtaed Data'!$I3229*'Consolidtaed Data'!$H3229</f>
        <v>1022</v>
      </c>
      <c r="M6970" s="9">
        <f>'Consolidtaed Data'!$L3229-'Consolidtaed Data'!$K3229</f>
        <v>238</v>
      </c>
      <c r="N6970" s="9" t="str">
        <f>VLOOKUP('Consolidtaed Data'!$C3229,[1]Locations!$A:$O,2,0)</f>
        <v>Moreno Valley</v>
      </c>
      <c r="O6970" s="9" t="str">
        <f>VLOOKUP('Consolidtaed Data'!$D3229,'[1]Sales People'!$A:$B,2,0)</f>
        <v>Roger Ramos</v>
      </c>
      <c r="P6970" s="9" t="str">
        <f>VLOOKUP('Consolidtaed Data'!$E3229,[1]Customers!$A:$B,2,0)</f>
        <v>Jonathan Pierce</v>
      </c>
      <c r="Q6970" s="11">
        <f>WEEKDAY('Consolidtaed Data'!$F3229)</f>
        <v>3</v>
      </c>
      <c r="R6970" s="9">
        <f>MONTH('Consolidtaed Data'!$F3229)</f>
        <v>8</v>
      </c>
      <c r="S6970" s="9" t="str">
        <f>TEXT(Table3[[#This Row],[Purchase Date]],"MMMM")</f>
        <v>June</v>
      </c>
      <c r="T6970" s="9">
        <f>YEAR('Consolidtaed Data'!$F3229)</f>
        <v>2020</v>
      </c>
    </row>
    <row r="6971" spans="1:20" x14ac:dyDescent="0.3">
      <c r="A6971" s="9" t="s">
        <v>7997</v>
      </c>
      <c r="B6971" s="9" t="s">
        <v>85</v>
      </c>
      <c r="C6971" s="9" t="s">
        <v>94</v>
      </c>
      <c r="D6971" s="9" t="s">
        <v>246</v>
      </c>
      <c r="E6971" s="9" t="s">
        <v>1263</v>
      </c>
      <c r="F6971" s="12">
        <v>44361</v>
      </c>
      <c r="G6971" s="12" t="str">
        <f>VLOOKUP(Table3[[#This Row],[Product ID]],[1]Products!$A:$G,2,0)</f>
        <v>Product 93</v>
      </c>
      <c r="H6971" s="22">
        <v>3</v>
      </c>
      <c r="I6971" s="9">
        <f>VLOOKUP('Consolidtaed Data'!$B3269,[1]Products!$A:$G,4,0)</f>
        <v>368</v>
      </c>
      <c r="J6971" s="9">
        <f>VLOOKUP('Consolidtaed Data'!$B3269,[1]Products!$A:$G,3,0)</f>
        <v>269</v>
      </c>
      <c r="K6971" s="9">
        <f>'Consolidtaed Data'!$J3269*'Consolidtaed Data'!$H3269</f>
        <v>2913</v>
      </c>
      <c r="L6971" s="9">
        <f>'Consolidtaed Data'!$I3269*'Consolidtaed Data'!$H3269</f>
        <v>4482</v>
      </c>
      <c r="M6971" s="9">
        <f>'Consolidtaed Data'!$L3269-'Consolidtaed Data'!$K3269</f>
        <v>690</v>
      </c>
      <c r="N6971" s="9" t="str">
        <f>VLOOKUP('Consolidtaed Data'!$C3269,[1]Locations!$A:$O,2,0)</f>
        <v>Torrance</v>
      </c>
      <c r="O6971" s="9" t="str">
        <f>VLOOKUP('Consolidtaed Data'!$D3269,'[1]Sales People'!$A:$B,2,0)</f>
        <v>Gary Rodriguez</v>
      </c>
      <c r="P6971" s="9" t="str">
        <f>VLOOKUP('Consolidtaed Data'!$E3269,[1]Customers!$A:$B,2,0)</f>
        <v>Jimmy Grant</v>
      </c>
      <c r="Q6971" s="11">
        <f>WEEKDAY('Consolidtaed Data'!$F3269)</f>
        <v>7</v>
      </c>
      <c r="R6971" s="9">
        <f>MONTH('Consolidtaed Data'!$F3269)</f>
        <v>8</v>
      </c>
      <c r="S6971" s="9" t="str">
        <f>TEXT(Table3[[#This Row],[Purchase Date]],"MMMM")</f>
        <v>June</v>
      </c>
      <c r="T6971" s="9">
        <f>YEAR('Consolidtaed Data'!$F3269)</f>
        <v>2020</v>
      </c>
    </row>
    <row r="6972" spans="1:20" x14ac:dyDescent="0.3">
      <c r="A6972" s="9" t="s">
        <v>7998</v>
      </c>
      <c r="B6972" s="9" t="s">
        <v>531</v>
      </c>
      <c r="C6972" s="9" t="s">
        <v>295</v>
      </c>
      <c r="D6972" s="9" t="s">
        <v>31</v>
      </c>
      <c r="E6972" s="9" t="s">
        <v>969</v>
      </c>
      <c r="F6972" s="12">
        <v>44361</v>
      </c>
      <c r="G6972" s="12" t="str">
        <f>VLOOKUP(Table3[[#This Row],[Product ID]],[1]Products!$A:$G,2,0)</f>
        <v>Product 62</v>
      </c>
      <c r="H6972" s="22">
        <v>1</v>
      </c>
      <c r="I6972" s="9">
        <f>VLOOKUP('Consolidtaed Data'!$B3467,[1]Products!$A:$G,4,0)</f>
        <v>1899</v>
      </c>
      <c r="J6972" s="9">
        <f>VLOOKUP('Consolidtaed Data'!$B3467,[1]Products!$A:$G,3,0)</f>
        <v>1044</v>
      </c>
      <c r="K6972" s="9">
        <f>'Consolidtaed Data'!$J3467*'Consolidtaed Data'!$H3467</f>
        <v>1777</v>
      </c>
      <c r="L6972" s="9">
        <f>'Consolidtaed Data'!$I3467*'Consolidtaed Data'!$H3467</f>
        <v>2141</v>
      </c>
      <c r="M6972" s="9">
        <f>'Consolidtaed Data'!$L3467-'Consolidtaed Data'!$K3467</f>
        <v>2613</v>
      </c>
      <c r="N6972" s="9" t="str">
        <f>VLOOKUP('Consolidtaed Data'!$C3467,[1]Locations!$A:$O,2,0)</f>
        <v>Stockton</v>
      </c>
      <c r="O6972" s="9" t="str">
        <f>VLOOKUP('Consolidtaed Data'!$D3467,'[1]Sales People'!$A:$B,2,0)</f>
        <v>Howard Gardner</v>
      </c>
      <c r="P6972" s="9" t="str">
        <f>VLOOKUP('Consolidtaed Data'!$E3467,[1]Customers!$A:$B,2,0)</f>
        <v>Kevin Gilbert</v>
      </c>
      <c r="Q6972" s="11">
        <f>WEEKDAY('Consolidtaed Data'!$F3467)</f>
        <v>6</v>
      </c>
      <c r="R6972" s="9">
        <f>MONTH('Consolidtaed Data'!$F3467)</f>
        <v>9</v>
      </c>
      <c r="S6972" s="9" t="str">
        <f>TEXT(Table3[[#This Row],[Purchase Date]],"MMMM")</f>
        <v>June</v>
      </c>
      <c r="T6972" s="9">
        <f>YEAR('Consolidtaed Data'!$F3467)</f>
        <v>2020</v>
      </c>
    </row>
    <row r="6973" spans="1:20" x14ac:dyDescent="0.3">
      <c r="A6973" s="9" t="s">
        <v>7999</v>
      </c>
      <c r="B6973" s="9" t="s">
        <v>284</v>
      </c>
      <c r="C6973" s="9" t="s">
        <v>210</v>
      </c>
      <c r="D6973" s="9" t="s">
        <v>51</v>
      </c>
      <c r="E6973" s="9" t="s">
        <v>120</v>
      </c>
      <c r="F6973" s="12">
        <v>44361</v>
      </c>
      <c r="G6973" s="12" t="str">
        <f>VLOOKUP(Table3[[#This Row],[Product ID]],[1]Products!$A:$G,2,0)</f>
        <v>Product 96</v>
      </c>
      <c r="H6973" s="22">
        <v>1</v>
      </c>
      <c r="I6973" s="9">
        <f>VLOOKUP('Consolidtaed Data'!$B3560,[1]Products!$A:$G,4,0)</f>
        <v>603</v>
      </c>
      <c r="J6973" s="9">
        <f>VLOOKUP('Consolidtaed Data'!$B3560,[1]Products!$A:$G,3,0)</f>
        <v>416</v>
      </c>
      <c r="K6973" s="9">
        <f>'Consolidtaed Data'!$J3560*'Consolidtaed Data'!$H3560</f>
        <v>5468</v>
      </c>
      <c r="L6973" s="9">
        <f>'Consolidtaed Data'!$I3560*'Consolidtaed Data'!$H3560</f>
        <v>8964</v>
      </c>
      <c r="M6973" s="9">
        <f>'Consolidtaed Data'!$L3560-'Consolidtaed Data'!$K3560</f>
        <v>329</v>
      </c>
      <c r="N6973" s="9" t="str">
        <f>VLOOKUP('Consolidtaed Data'!$C3560,[1]Locations!$A:$O,2,0)</f>
        <v>Thousand Oaks</v>
      </c>
      <c r="O6973" s="9" t="str">
        <f>VLOOKUP('Consolidtaed Data'!$D3560,'[1]Sales People'!$A:$B,2,0)</f>
        <v>Ernest Wagner</v>
      </c>
      <c r="P6973" s="9" t="str">
        <f>VLOOKUP('Consolidtaed Data'!$E3560,[1]Customers!$A:$B,2,0)</f>
        <v>Nicholas Gilbert</v>
      </c>
      <c r="Q6973" s="11">
        <f>WEEKDAY('Consolidtaed Data'!$F3560)</f>
        <v>5</v>
      </c>
      <c r="R6973" s="9">
        <f>MONTH('Consolidtaed Data'!$F3560)</f>
        <v>9</v>
      </c>
      <c r="S6973" s="9" t="str">
        <f>TEXT(Table3[[#This Row],[Purchase Date]],"MMMM")</f>
        <v>June</v>
      </c>
      <c r="T6973" s="9">
        <f>YEAR('Consolidtaed Data'!$F3560)</f>
        <v>2020</v>
      </c>
    </row>
    <row r="6974" spans="1:20" x14ac:dyDescent="0.3">
      <c r="A6974" s="9" t="s">
        <v>8000</v>
      </c>
      <c r="B6974" s="9" t="s">
        <v>38</v>
      </c>
      <c r="C6974" s="9" t="s">
        <v>504</v>
      </c>
      <c r="D6974" s="9" t="s">
        <v>206</v>
      </c>
      <c r="E6974" s="9" t="s">
        <v>527</v>
      </c>
      <c r="F6974" s="12">
        <v>44362</v>
      </c>
      <c r="G6974" s="12" t="str">
        <f>VLOOKUP(Table3[[#This Row],[Product ID]],[1]Products!$A:$G,2,0)</f>
        <v>Product 25</v>
      </c>
      <c r="H6974" s="22">
        <v>1</v>
      </c>
      <c r="I6974" s="9">
        <f>VLOOKUP('Consolidtaed Data'!$B133,[1]Products!$A:$G,4,0)</f>
        <v>368</v>
      </c>
      <c r="J6974" s="9">
        <f>VLOOKUP('Consolidtaed Data'!$B133,[1]Products!$A:$G,3,0)</f>
        <v>269</v>
      </c>
      <c r="K6974" s="9">
        <f>'Consolidtaed Data'!$J133*'Consolidtaed Data'!$H133</f>
        <v>962</v>
      </c>
      <c r="L6974" s="9">
        <f>'Consolidtaed Data'!$I133*'Consolidtaed Data'!$H133</f>
        <v>1414</v>
      </c>
      <c r="M6974" s="9">
        <f>'Consolidtaed Data'!$L133-'Consolidtaed Data'!$K133</f>
        <v>264</v>
      </c>
      <c r="N6974" s="9" t="str">
        <f>VLOOKUP('Consolidtaed Data'!$C133,[1]Locations!$A:$O,2,0)</f>
        <v>Huntington Beach</v>
      </c>
      <c r="O6974" s="9" t="str">
        <f>VLOOKUP('Consolidtaed Data'!$D133,'[1]Sales People'!$A:$B,2,0)</f>
        <v>Brian Hansen</v>
      </c>
      <c r="P6974" s="9" t="str">
        <f>VLOOKUP('Consolidtaed Data'!$E133,[1]Customers!$A:$B,2,0)</f>
        <v>Jeremy Wilson</v>
      </c>
      <c r="Q6974" s="11">
        <f>WEEKDAY('Consolidtaed Data'!$F133)</f>
        <v>6</v>
      </c>
      <c r="R6974" s="9">
        <f>MONTH('Consolidtaed Data'!$F133)</f>
        <v>1</v>
      </c>
      <c r="S6974" s="9" t="str">
        <f>TEXT(Table3[[#This Row],[Purchase Date]],"MMMM")</f>
        <v>June</v>
      </c>
      <c r="T6974" s="9">
        <f>YEAR('Consolidtaed Data'!$F133)</f>
        <v>2020</v>
      </c>
    </row>
    <row r="6975" spans="1:20" x14ac:dyDescent="0.3">
      <c r="A6975" s="9" t="s">
        <v>8001</v>
      </c>
      <c r="B6975" s="9" t="s">
        <v>89</v>
      </c>
      <c r="C6975" s="9" t="s">
        <v>104</v>
      </c>
      <c r="D6975" s="9" t="s">
        <v>315</v>
      </c>
      <c r="E6975" s="9" t="s">
        <v>667</v>
      </c>
      <c r="F6975" s="12">
        <v>44362</v>
      </c>
      <c r="G6975" s="12" t="str">
        <f>VLOOKUP(Table3[[#This Row],[Product ID]],[1]Products!$A:$G,2,0)</f>
        <v>Product 64</v>
      </c>
      <c r="H6975" s="22">
        <v>1</v>
      </c>
      <c r="I6975" s="9">
        <f>VLOOKUP('Consolidtaed Data'!$B196,[1]Products!$A:$G,4,0)</f>
        <v>1812</v>
      </c>
      <c r="J6975" s="9">
        <f>VLOOKUP('Consolidtaed Data'!$B196,[1]Products!$A:$G,3,0)</f>
        <v>1305</v>
      </c>
      <c r="K6975" s="9">
        <f>'Consolidtaed Data'!$J196*'Consolidtaed Data'!$H196</f>
        <v>786</v>
      </c>
      <c r="L6975" s="9">
        <f>'Consolidtaed Data'!$I196*'Consolidtaed Data'!$H196</f>
        <v>947</v>
      </c>
      <c r="M6975" s="9">
        <f>'Consolidtaed Data'!$L196-'Consolidtaed Data'!$K196</f>
        <v>548</v>
      </c>
      <c r="N6975" s="9" t="str">
        <f>VLOOKUP('Consolidtaed Data'!$C196,[1]Locations!$A:$O,2,0)</f>
        <v>Los Angeles</v>
      </c>
      <c r="O6975" s="9" t="str">
        <f>VLOOKUP('Consolidtaed Data'!$D196,'[1]Sales People'!$A:$B,2,0)</f>
        <v>Fred Robertson</v>
      </c>
      <c r="P6975" s="9" t="str">
        <f>VLOOKUP('Consolidtaed Data'!$E196,[1]Customers!$A:$B,2,0)</f>
        <v>Wayne Gardner</v>
      </c>
      <c r="Q6975" s="11">
        <f>WEEKDAY('Consolidtaed Data'!$F196)</f>
        <v>3</v>
      </c>
      <c r="R6975" s="9">
        <f>MONTH('Consolidtaed Data'!$F196)</f>
        <v>1</v>
      </c>
      <c r="S6975" s="9" t="str">
        <f>TEXT(Table3[[#This Row],[Purchase Date]],"MMMM")</f>
        <v>June</v>
      </c>
      <c r="T6975" s="9">
        <f>YEAR('Consolidtaed Data'!$F196)</f>
        <v>2020</v>
      </c>
    </row>
    <row r="6976" spans="1:20" x14ac:dyDescent="0.3">
      <c r="A6976" s="9" t="s">
        <v>8002</v>
      </c>
      <c r="B6976" s="9" t="s">
        <v>397</v>
      </c>
      <c r="C6976" s="9" t="s">
        <v>165</v>
      </c>
      <c r="D6976" s="9" t="s">
        <v>229</v>
      </c>
      <c r="E6976" s="9" t="s">
        <v>1060</v>
      </c>
      <c r="F6976" s="12">
        <v>44362</v>
      </c>
      <c r="G6976" s="12" t="str">
        <f>VLOOKUP(Table3[[#This Row],[Product ID]],[1]Products!$A:$G,2,0)</f>
        <v>Product 20</v>
      </c>
      <c r="H6976" s="22">
        <v>4</v>
      </c>
      <c r="I6976" s="9">
        <f>VLOOKUP('Consolidtaed Data'!$B407,[1]Products!$A:$G,4,0)</f>
        <v>368</v>
      </c>
      <c r="J6976" s="9">
        <f>VLOOKUP('Consolidtaed Data'!$B407,[1]Products!$A:$G,3,0)</f>
        <v>269</v>
      </c>
      <c r="K6976" s="9">
        <f>'Consolidtaed Data'!$J407*'Consolidtaed Data'!$H407</f>
        <v>1124</v>
      </c>
      <c r="L6976" s="9">
        <f>'Consolidtaed Data'!$I407*'Consolidtaed Data'!$H407</f>
        <v>1652</v>
      </c>
      <c r="M6976" s="9">
        <f>'Consolidtaed Data'!$L407-'Consolidtaed Data'!$K407</f>
        <v>2397</v>
      </c>
      <c r="N6976" s="9" t="str">
        <f>VLOOKUP('Consolidtaed Data'!$C407,[1]Locations!$A:$O,2,0)</f>
        <v>Palmdale</v>
      </c>
      <c r="O6976" s="9" t="str">
        <f>VLOOKUP('Consolidtaed Data'!$D407,'[1]Sales People'!$A:$B,2,0)</f>
        <v>Kevin Butler</v>
      </c>
      <c r="P6976" s="9" t="str">
        <f>VLOOKUP('Consolidtaed Data'!$E407,[1]Customers!$A:$B,2,0)</f>
        <v>Scott Allen</v>
      </c>
      <c r="Q6976" s="11">
        <f>WEEKDAY('Consolidtaed Data'!$F407)</f>
        <v>3</v>
      </c>
      <c r="R6976" s="9">
        <f>MONTH('Consolidtaed Data'!$F407)</f>
        <v>1</v>
      </c>
      <c r="S6976" s="9" t="str">
        <f>TEXT(Table3[[#This Row],[Purchase Date]],"MMMM")</f>
        <v>June</v>
      </c>
      <c r="T6976" s="9">
        <f>YEAR('Consolidtaed Data'!$F407)</f>
        <v>2020</v>
      </c>
    </row>
    <row r="6977" spans="1:20" x14ac:dyDescent="0.3">
      <c r="A6977" s="9" t="s">
        <v>8003</v>
      </c>
      <c r="B6977" s="9" t="s">
        <v>151</v>
      </c>
      <c r="C6977" s="9" t="s">
        <v>423</v>
      </c>
      <c r="D6977" s="9" t="s">
        <v>73</v>
      </c>
      <c r="E6977" s="9" t="s">
        <v>562</v>
      </c>
      <c r="F6977" s="12">
        <v>44362</v>
      </c>
      <c r="G6977" s="12" t="str">
        <f>VLOOKUP(Table3[[#This Row],[Product ID]],[1]Products!$A:$G,2,0)</f>
        <v>Product 94</v>
      </c>
      <c r="H6977" s="22">
        <v>4</v>
      </c>
      <c r="I6977" s="9">
        <f>VLOOKUP('Consolidtaed Data'!$B1396,[1]Products!$A:$G,4,0)</f>
        <v>637</v>
      </c>
      <c r="J6977" s="9">
        <f>VLOOKUP('Consolidtaed Data'!$B1396,[1]Products!$A:$G,3,0)</f>
        <v>389</v>
      </c>
      <c r="K6977" s="9">
        <f>'Consolidtaed Data'!$J1396*'Consolidtaed Data'!$H1396</f>
        <v>1516</v>
      </c>
      <c r="L6977" s="9">
        <f>'Consolidtaed Data'!$I1396*'Consolidtaed Data'!$H1396</f>
        <v>1783</v>
      </c>
      <c r="M6977" s="9">
        <f>'Consolidtaed Data'!$L1396-'Consolidtaed Data'!$K1396</f>
        <v>331</v>
      </c>
      <c r="N6977" s="9" t="str">
        <f>VLOOKUP('Consolidtaed Data'!$C1396,[1]Locations!$A:$O,2,0)</f>
        <v>Oxnard</v>
      </c>
      <c r="O6977" s="9" t="str">
        <f>VLOOKUP('Consolidtaed Data'!$D1396,'[1]Sales People'!$A:$B,2,0)</f>
        <v>Sean Miller</v>
      </c>
      <c r="P6977" s="9" t="str">
        <f>VLOOKUP('Consolidtaed Data'!$E1396,[1]Customers!$A:$B,2,0)</f>
        <v>Adam Mccoy</v>
      </c>
      <c r="Q6977" s="11">
        <f>WEEKDAY('Consolidtaed Data'!$F1396)</f>
        <v>1</v>
      </c>
      <c r="R6977" s="9">
        <f>MONTH('Consolidtaed Data'!$F1396)</f>
        <v>4</v>
      </c>
      <c r="S6977" s="9" t="str">
        <f>TEXT(Table3[[#This Row],[Purchase Date]],"MMMM")</f>
        <v>June</v>
      </c>
      <c r="T6977" s="9">
        <f>YEAR('Consolidtaed Data'!$F1396)</f>
        <v>2020</v>
      </c>
    </row>
    <row r="6978" spans="1:20" x14ac:dyDescent="0.3">
      <c r="A6978" s="9" t="s">
        <v>8004</v>
      </c>
      <c r="B6978" s="9" t="s">
        <v>177</v>
      </c>
      <c r="C6978" s="9" t="s">
        <v>462</v>
      </c>
      <c r="D6978" s="9" t="s">
        <v>229</v>
      </c>
      <c r="E6978" s="9" t="s">
        <v>618</v>
      </c>
      <c r="F6978" s="12">
        <v>44362</v>
      </c>
      <c r="G6978" s="12" t="str">
        <f>VLOOKUP(Table3[[#This Row],[Product ID]],[1]Products!$A:$G,2,0)</f>
        <v>Product 5</v>
      </c>
      <c r="H6978" s="22">
        <v>2</v>
      </c>
      <c r="I6978" s="9">
        <f>VLOOKUP('Consolidtaed Data'!$B1434,[1]Products!$A:$G,4,0)</f>
        <v>1367</v>
      </c>
      <c r="J6978" s="9">
        <f>VLOOKUP('Consolidtaed Data'!$B1434,[1]Products!$A:$G,3,0)</f>
        <v>984</v>
      </c>
      <c r="K6978" s="9">
        <f>'Consolidtaed Data'!$J1434*'Consolidtaed Data'!$H1434</f>
        <v>4760</v>
      </c>
      <c r="L6978" s="9">
        <f>'Consolidtaed Data'!$I1434*'Consolidtaed Data'!$H1434</f>
        <v>6264</v>
      </c>
      <c r="M6978" s="9">
        <f>'Consolidtaed Data'!$L1434-'Consolidtaed Data'!$K1434</f>
        <v>264</v>
      </c>
      <c r="N6978" s="9" t="str">
        <f>VLOOKUP('Consolidtaed Data'!$C1434,[1]Locations!$A:$O,2,0)</f>
        <v>Burbank</v>
      </c>
      <c r="O6978" s="9" t="str">
        <f>VLOOKUP('Consolidtaed Data'!$D1434,'[1]Sales People'!$A:$B,2,0)</f>
        <v>Robert Reed</v>
      </c>
      <c r="P6978" s="9" t="str">
        <f>VLOOKUP('Consolidtaed Data'!$E1434,[1]Customers!$A:$B,2,0)</f>
        <v>Juan Griffin</v>
      </c>
      <c r="Q6978" s="11">
        <f>WEEKDAY('Consolidtaed Data'!$F1434)</f>
        <v>5</v>
      </c>
      <c r="R6978" s="9">
        <f>MONTH('Consolidtaed Data'!$F1434)</f>
        <v>4</v>
      </c>
      <c r="S6978" s="9" t="str">
        <f>TEXT(Table3[[#This Row],[Purchase Date]],"MMMM")</f>
        <v>June</v>
      </c>
      <c r="T6978" s="9">
        <f>YEAR('Consolidtaed Data'!$F1434)</f>
        <v>2020</v>
      </c>
    </row>
    <row r="6979" spans="1:20" x14ac:dyDescent="0.3">
      <c r="A6979" s="9" t="s">
        <v>8005</v>
      </c>
      <c r="B6979" s="9" t="s">
        <v>188</v>
      </c>
      <c r="C6979" s="9" t="s">
        <v>86</v>
      </c>
      <c r="D6979" s="9" t="s">
        <v>315</v>
      </c>
      <c r="E6979" s="9" t="s">
        <v>1307</v>
      </c>
      <c r="F6979" s="12">
        <v>44362</v>
      </c>
      <c r="G6979" s="12" t="str">
        <f>VLOOKUP(Table3[[#This Row],[Product ID]],[1]Products!$A:$G,2,0)</f>
        <v>Product 63</v>
      </c>
      <c r="H6979" s="22">
        <v>1</v>
      </c>
      <c r="I6979" s="9">
        <f>VLOOKUP('Consolidtaed Data'!$B1485,[1]Products!$A:$G,4,0)</f>
        <v>1638</v>
      </c>
      <c r="J6979" s="9">
        <f>VLOOKUP('Consolidtaed Data'!$B1485,[1]Products!$A:$G,3,0)</f>
        <v>1261</v>
      </c>
      <c r="K6979" s="9">
        <f>'Consolidtaed Data'!$J1485*'Consolidtaed Data'!$H1485</f>
        <v>4548</v>
      </c>
      <c r="L6979" s="9">
        <f>'Consolidtaed Data'!$I1485*'Consolidtaed Data'!$H1485</f>
        <v>5349</v>
      </c>
      <c r="M6979" s="9">
        <f>'Consolidtaed Data'!$L1485-'Consolidtaed Data'!$K1485</f>
        <v>1100</v>
      </c>
      <c r="N6979" s="9" t="str">
        <f>VLOOKUP('Consolidtaed Data'!$C1485,[1]Locations!$A:$O,2,0)</f>
        <v>Fremont</v>
      </c>
      <c r="O6979" s="9" t="str">
        <f>VLOOKUP('Consolidtaed Data'!$D1485,'[1]Sales People'!$A:$B,2,0)</f>
        <v>Jerry Perry</v>
      </c>
      <c r="P6979" s="9" t="str">
        <f>VLOOKUP('Consolidtaed Data'!$E1485,[1]Customers!$A:$B,2,0)</f>
        <v>Harry Perkins</v>
      </c>
      <c r="Q6979" s="11">
        <f>WEEKDAY('Consolidtaed Data'!$F1485)</f>
        <v>1</v>
      </c>
      <c r="R6979" s="9">
        <f>MONTH('Consolidtaed Data'!$F1485)</f>
        <v>4</v>
      </c>
      <c r="S6979" s="9" t="str">
        <f>TEXT(Table3[[#This Row],[Purchase Date]],"MMMM")</f>
        <v>June</v>
      </c>
      <c r="T6979" s="9">
        <f>YEAR('Consolidtaed Data'!$F1485)</f>
        <v>2020</v>
      </c>
    </row>
    <row r="6980" spans="1:20" x14ac:dyDescent="0.3">
      <c r="A6980" s="9" t="s">
        <v>8006</v>
      </c>
      <c r="B6980" s="9" t="s">
        <v>301</v>
      </c>
      <c r="C6980" s="9" t="s">
        <v>192</v>
      </c>
      <c r="D6980" s="9" t="s">
        <v>91</v>
      </c>
      <c r="E6980" s="9" t="s">
        <v>1483</v>
      </c>
      <c r="F6980" s="12">
        <v>44362</v>
      </c>
      <c r="G6980" s="12" t="str">
        <f>VLOOKUP(Table3[[#This Row],[Product ID]],[1]Products!$A:$G,2,0)</f>
        <v>Product 57</v>
      </c>
      <c r="H6980" s="22">
        <v>4</v>
      </c>
      <c r="I6980" s="9">
        <f>VLOOKUP('Consolidtaed Data'!$B1822,[1]Products!$A:$G,4,0)</f>
        <v>1405</v>
      </c>
      <c r="J6980" s="9">
        <f>VLOOKUP('Consolidtaed Data'!$B1822,[1]Products!$A:$G,3,0)</f>
        <v>1054</v>
      </c>
      <c r="K6980" s="9">
        <f>'Consolidtaed Data'!$J1822*'Consolidtaed Data'!$H1822</f>
        <v>3783</v>
      </c>
      <c r="L6980" s="9">
        <f>'Consolidtaed Data'!$I1822*'Consolidtaed Data'!$H1822</f>
        <v>4914</v>
      </c>
      <c r="M6980" s="9">
        <f>'Consolidtaed Data'!$L1822-'Consolidtaed Data'!$K1822</f>
        <v>984</v>
      </c>
      <c r="N6980" s="9" t="str">
        <f>VLOOKUP('Consolidtaed Data'!$C1822,[1]Locations!$A:$O,2,0)</f>
        <v>Fremont</v>
      </c>
      <c r="O6980" s="9" t="str">
        <f>VLOOKUP('Consolidtaed Data'!$D1822,'[1]Sales People'!$A:$B,2,0)</f>
        <v>Carl Hall</v>
      </c>
      <c r="P6980" s="9" t="str">
        <f>VLOOKUP('Consolidtaed Data'!$E1822,[1]Customers!$A:$B,2,0)</f>
        <v>Bruce Armstrong</v>
      </c>
      <c r="Q6980" s="11">
        <f>WEEKDAY('Consolidtaed Data'!$F1822)</f>
        <v>4</v>
      </c>
      <c r="R6980" s="9">
        <f>MONTH('Consolidtaed Data'!$F1822)</f>
        <v>5</v>
      </c>
      <c r="S6980" s="9" t="str">
        <f>TEXT(Table3[[#This Row],[Purchase Date]],"MMMM")</f>
        <v>June</v>
      </c>
      <c r="T6980" s="9">
        <f>YEAR('Consolidtaed Data'!$F1822)</f>
        <v>2020</v>
      </c>
    </row>
    <row r="6981" spans="1:20" x14ac:dyDescent="0.3">
      <c r="A6981" s="9" t="s">
        <v>8007</v>
      </c>
      <c r="B6981" s="9" t="s">
        <v>188</v>
      </c>
      <c r="C6981" s="9" t="s">
        <v>522</v>
      </c>
      <c r="D6981" s="9" t="s">
        <v>87</v>
      </c>
      <c r="E6981" s="9" t="s">
        <v>1887</v>
      </c>
      <c r="F6981" s="12">
        <v>44362</v>
      </c>
      <c r="G6981" s="12" t="str">
        <f>VLOOKUP(Table3[[#This Row],[Product ID]],[1]Products!$A:$G,2,0)</f>
        <v>Product 63</v>
      </c>
      <c r="H6981" s="22">
        <v>1</v>
      </c>
      <c r="I6981" s="9">
        <f>VLOOKUP('Consolidtaed Data'!$B1832,[1]Products!$A:$G,4,0)</f>
        <v>203</v>
      </c>
      <c r="J6981" s="9">
        <f>VLOOKUP('Consolidtaed Data'!$B1832,[1]Products!$A:$G,3,0)</f>
        <v>154</v>
      </c>
      <c r="K6981" s="9">
        <f>'Consolidtaed Data'!$J1832*'Consolidtaed Data'!$H1832</f>
        <v>7152</v>
      </c>
      <c r="L6981" s="9">
        <f>'Consolidtaed Data'!$I1832*'Consolidtaed Data'!$H1832</f>
        <v>9412</v>
      </c>
      <c r="M6981" s="9">
        <f>'Consolidtaed Data'!$L1832-'Consolidtaed Data'!$K1832</f>
        <v>406</v>
      </c>
      <c r="N6981" s="9" t="str">
        <f>VLOOKUP('Consolidtaed Data'!$C1832,[1]Locations!$A:$O,2,0)</f>
        <v>East Los Angeles</v>
      </c>
      <c r="O6981" s="9" t="str">
        <f>VLOOKUP('Consolidtaed Data'!$D1832,'[1]Sales People'!$A:$B,2,0)</f>
        <v>Kenneth Bradley</v>
      </c>
      <c r="P6981" s="9" t="str">
        <f>VLOOKUP('Consolidtaed Data'!$E1832,[1]Customers!$A:$B,2,0)</f>
        <v>Walter Duncan</v>
      </c>
      <c r="Q6981" s="11">
        <f>WEEKDAY('Consolidtaed Data'!$F1832)</f>
        <v>5</v>
      </c>
      <c r="R6981" s="9">
        <f>MONTH('Consolidtaed Data'!$F1832)</f>
        <v>5</v>
      </c>
      <c r="S6981" s="9" t="str">
        <f>TEXT(Table3[[#This Row],[Purchase Date]],"MMMM")</f>
        <v>June</v>
      </c>
      <c r="T6981" s="9">
        <f>YEAR('Consolidtaed Data'!$F1832)</f>
        <v>2020</v>
      </c>
    </row>
    <row r="6982" spans="1:20" x14ac:dyDescent="0.3">
      <c r="A6982" s="9" t="s">
        <v>8008</v>
      </c>
      <c r="B6982" s="9" t="s">
        <v>93</v>
      </c>
      <c r="C6982" s="9" t="s">
        <v>8</v>
      </c>
      <c r="D6982" s="9" t="s">
        <v>127</v>
      </c>
      <c r="E6982" s="9" t="s">
        <v>846</v>
      </c>
      <c r="F6982" s="12">
        <v>44362</v>
      </c>
      <c r="G6982" s="12" t="str">
        <f>VLOOKUP(Table3[[#This Row],[Product ID]],[1]Products!$A:$G,2,0)</f>
        <v>Product 71</v>
      </c>
      <c r="H6982" s="22">
        <v>2</v>
      </c>
      <c r="I6982" s="9">
        <f>VLOOKUP('Consolidtaed Data'!$B2509,[1]Products!$A:$G,4,0)</f>
        <v>2495</v>
      </c>
      <c r="J6982" s="9">
        <f>VLOOKUP('Consolidtaed Data'!$B2509,[1]Products!$A:$G,3,0)</f>
        <v>1896</v>
      </c>
      <c r="K6982" s="9">
        <f>'Consolidtaed Data'!$J2509*'Consolidtaed Data'!$H2509</f>
        <v>1190</v>
      </c>
      <c r="L6982" s="9">
        <f>'Consolidtaed Data'!$I2509*'Consolidtaed Data'!$H2509</f>
        <v>1566</v>
      </c>
      <c r="M6982" s="9">
        <f>'Consolidtaed Data'!$L2509-'Consolidtaed Data'!$K2509</f>
        <v>274</v>
      </c>
      <c r="N6982" s="9" t="str">
        <f>VLOOKUP('Consolidtaed Data'!$C2509,[1]Locations!$A:$O,2,0)</f>
        <v>West Covina</v>
      </c>
      <c r="O6982" s="9" t="str">
        <f>VLOOKUP('Consolidtaed Data'!$D2509,'[1]Sales People'!$A:$B,2,0)</f>
        <v>Henry Nelson</v>
      </c>
      <c r="P6982" s="9" t="str">
        <f>VLOOKUP('Consolidtaed Data'!$E2509,[1]Customers!$A:$B,2,0)</f>
        <v>Thomas Daniels</v>
      </c>
      <c r="Q6982" s="11">
        <f>WEEKDAY('Consolidtaed Data'!$F2509)</f>
        <v>4</v>
      </c>
      <c r="R6982" s="9">
        <f>MONTH('Consolidtaed Data'!$F2509)</f>
        <v>7</v>
      </c>
      <c r="S6982" s="9" t="str">
        <f>TEXT(Table3[[#This Row],[Purchase Date]],"MMMM")</f>
        <v>June</v>
      </c>
      <c r="T6982" s="9">
        <f>YEAR('Consolidtaed Data'!$F2509)</f>
        <v>2020</v>
      </c>
    </row>
    <row r="6983" spans="1:20" x14ac:dyDescent="0.3">
      <c r="A6983" s="9" t="s">
        <v>8009</v>
      </c>
      <c r="B6983" s="9" t="s">
        <v>322</v>
      </c>
      <c r="C6983" s="9" t="s">
        <v>223</v>
      </c>
      <c r="D6983" s="9" t="s">
        <v>143</v>
      </c>
      <c r="E6983" s="9" t="s">
        <v>545</v>
      </c>
      <c r="F6983" s="12">
        <v>44362</v>
      </c>
      <c r="G6983" s="12" t="str">
        <f>VLOOKUP(Table3[[#This Row],[Product ID]],[1]Products!$A:$G,2,0)</f>
        <v>Product 43</v>
      </c>
      <c r="H6983" s="22">
        <v>3</v>
      </c>
      <c r="I6983" s="9">
        <f>VLOOKUP('Consolidtaed Data'!$B2558,[1]Products!$A:$G,4,0)</f>
        <v>1353</v>
      </c>
      <c r="J6983" s="9">
        <f>VLOOKUP('Consolidtaed Data'!$B2558,[1]Products!$A:$G,3,0)</f>
        <v>947</v>
      </c>
      <c r="K6983" s="9">
        <f>'Consolidtaed Data'!$J2558*'Consolidtaed Data'!$H2558</f>
        <v>3600</v>
      </c>
      <c r="L6983" s="9">
        <f>'Consolidtaed Data'!$I2558*'Consolidtaed Data'!$H2558</f>
        <v>6000</v>
      </c>
      <c r="M6983" s="9">
        <f>'Consolidtaed Data'!$L2558-'Consolidtaed Data'!$K2558</f>
        <v>243</v>
      </c>
      <c r="N6983" s="9" t="str">
        <f>VLOOKUP('Consolidtaed Data'!$C2558,[1]Locations!$A:$O,2,0)</f>
        <v>Orange</v>
      </c>
      <c r="O6983" s="9" t="str">
        <f>VLOOKUP('Consolidtaed Data'!$D2558,'[1]Sales People'!$A:$B,2,0)</f>
        <v>Brian Thomas</v>
      </c>
      <c r="P6983" s="9" t="str">
        <f>VLOOKUP('Consolidtaed Data'!$E2558,[1]Customers!$A:$B,2,0)</f>
        <v>Douglas Perkins</v>
      </c>
      <c r="Q6983" s="11">
        <f>WEEKDAY('Consolidtaed Data'!$F2558)</f>
        <v>1</v>
      </c>
      <c r="R6983" s="9">
        <f>MONTH('Consolidtaed Data'!$F2558)</f>
        <v>7</v>
      </c>
      <c r="S6983" s="9" t="str">
        <f>TEXT(Table3[[#This Row],[Purchase Date]],"MMMM")</f>
        <v>June</v>
      </c>
      <c r="T6983" s="9">
        <f>YEAR('Consolidtaed Data'!$F2558)</f>
        <v>2020</v>
      </c>
    </row>
    <row r="6984" spans="1:20" x14ac:dyDescent="0.3">
      <c r="A6984" s="9" t="s">
        <v>8010</v>
      </c>
      <c r="B6984" s="9" t="s">
        <v>216</v>
      </c>
      <c r="C6984" s="9" t="s">
        <v>72</v>
      </c>
      <c r="D6984" s="9" t="s">
        <v>51</v>
      </c>
      <c r="E6984" s="9" t="s">
        <v>287</v>
      </c>
      <c r="F6984" s="12">
        <v>44362</v>
      </c>
      <c r="G6984" s="12" t="str">
        <f>VLOOKUP(Table3[[#This Row],[Product ID]],[1]Products!$A:$G,2,0)</f>
        <v>Product 73</v>
      </c>
      <c r="H6984" s="22">
        <v>3</v>
      </c>
      <c r="I6984" s="9">
        <f>VLOOKUP('Consolidtaed Data'!$B2967,[1]Products!$A:$G,4,0)</f>
        <v>530</v>
      </c>
      <c r="J6984" s="9">
        <f>VLOOKUP('Consolidtaed Data'!$B2967,[1]Products!$A:$G,3,0)</f>
        <v>424</v>
      </c>
      <c r="K6984" s="9">
        <f>'Consolidtaed Data'!$J2967*'Consolidtaed Data'!$H2967</f>
        <v>6064</v>
      </c>
      <c r="L6984" s="9">
        <f>'Consolidtaed Data'!$I2967*'Consolidtaed Data'!$H2967</f>
        <v>7132</v>
      </c>
      <c r="M6984" s="9">
        <f>'Consolidtaed Data'!$L2967-'Consolidtaed Data'!$K2967</f>
        <v>1378</v>
      </c>
      <c r="N6984" s="9" t="str">
        <f>VLOOKUP('Consolidtaed Data'!$C2967,[1]Locations!$A:$O,2,0)</f>
        <v>Oakland</v>
      </c>
      <c r="O6984" s="9" t="str">
        <f>VLOOKUP('Consolidtaed Data'!$D2967,'[1]Sales People'!$A:$B,2,0)</f>
        <v>Fred Robertson</v>
      </c>
      <c r="P6984" s="9" t="str">
        <f>VLOOKUP('Consolidtaed Data'!$E2967,[1]Customers!$A:$B,2,0)</f>
        <v>Gerald Rogers</v>
      </c>
      <c r="Q6984" s="11">
        <f>WEEKDAY('Consolidtaed Data'!$F2967)</f>
        <v>4</v>
      </c>
      <c r="R6984" s="9">
        <f>MONTH('Consolidtaed Data'!$F2967)</f>
        <v>8</v>
      </c>
      <c r="S6984" s="9" t="str">
        <f>TEXT(Table3[[#This Row],[Purchase Date]],"MMMM")</f>
        <v>June</v>
      </c>
      <c r="T6984" s="9">
        <f>YEAR('Consolidtaed Data'!$F2967)</f>
        <v>2020</v>
      </c>
    </row>
    <row r="6985" spans="1:20" x14ac:dyDescent="0.3">
      <c r="A6985" s="9" t="s">
        <v>8011</v>
      </c>
      <c r="B6985" s="9" t="s">
        <v>238</v>
      </c>
      <c r="C6985" s="9" t="s">
        <v>122</v>
      </c>
      <c r="D6985" s="9" t="s">
        <v>83</v>
      </c>
      <c r="E6985" s="9" t="s">
        <v>544</v>
      </c>
      <c r="F6985" s="12">
        <v>44362</v>
      </c>
      <c r="G6985" s="12" t="str">
        <f>VLOOKUP(Table3[[#This Row],[Product ID]],[1]Products!$A:$G,2,0)</f>
        <v>Product 49</v>
      </c>
      <c r="H6985" s="22">
        <v>1</v>
      </c>
      <c r="I6985" s="9">
        <f>VLOOKUP('Consolidtaed Data'!$B3356,[1]Products!$A:$G,4,0)</f>
        <v>826</v>
      </c>
      <c r="J6985" s="9">
        <f>VLOOKUP('Consolidtaed Data'!$B3356,[1]Products!$A:$G,3,0)</f>
        <v>562</v>
      </c>
      <c r="K6985" s="9">
        <f>'Consolidtaed Data'!$J3356*'Consolidtaed Data'!$H3356</f>
        <v>237</v>
      </c>
      <c r="L6985" s="9">
        <f>'Consolidtaed Data'!$I3356*'Consolidtaed Data'!$H3356</f>
        <v>381</v>
      </c>
      <c r="M6985" s="9">
        <f>'Consolidtaed Data'!$L3356-'Consolidtaed Data'!$K3356</f>
        <v>660</v>
      </c>
      <c r="N6985" s="9" t="str">
        <f>VLOOKUP('Consolidtaed Data'!$C3356,[1]Locations!$A:$O,2,0)</f>
        <v>Antioch</v>
      </c>
      <c r="O6985" s="9" t="str">
        <f>VLOOKUP('Consolidtaed Data'!$D3356,'[1]Sales People'!$A:$B,2,0)</f>
        <v>Walter Cook</v>
      </c>
      <c r="P6985" s="9" t="str">
        <f>VLOOKUP('Consolidtaed Data'!$E3356,[1]Customers!$A:$B,2,0)</f>
        <v>Eugene Scott</v>
      </c>
      <c r="Q6985" s="11">
        <f>WEEKDAY('Consolidtaed Data'!$F3356)</f>
        <v>6</v>
      </c>
      <c r="R6985" s="9">
        <f>MONTH('Consolidtaed Data'!$F3356)</f>
        <v>9</v>
      </c>
      <c r="S6985" s="9" t="str">
        <f>TEXT(Table3[[#This Row],[Purchase Date]],"MMMM")</f>
        <v>June</v>
      </c>
      <c r="T6985" s="9">
        <f>YEAR('Consolidtaed Data'!$F3356)</f>
        <v>2020</v>
      </c>
    </row>
    <row r="6986" spans="1:20" x14ac:dyDescent="0.3">
      <c r="A6986" s="9" t="s">
        <v>8012</v>
      </c>
      <c r="B6986" s="9" t="s">
        <v>742</v>
      </c>
      <c r="C6986" s="9" t="s">
        <v>223</v>
      </c>
      <c r="D6986" s="9" t="s">
        <v>329</v>
      </c>
      <c r="E6986" s="9" t="s">
        <v>473</v>
      </c>
      <c r="F6986" s="12">
        <v>44363</v>
      </c>
      <c r="G6986" s="12" t="str">
        <f>VLOOKUP(Table3[[#This Row],[Product ID]],[1]Products!$A:$G,2,0)</f>
        <v>Product 90</v>
      </c>
      <c r="H6986" s="22">
        <v>4</v>
      </c>
      <c r="I6986" s="9">
        <f>VLOOKUP('Consolidtaed Data'!$B485,[1]Products!$A:$G,4,0)</f>
        <v>400</v>
      </c>
      <c r="J6986" s="9">
        <f>VLOOKUP('Consolidtaed Data'!$B485,[1]Products!$A:$G,3,0)</f>
        <v>208</v>
      </c>
      <c r="K6986" s="9">
        <f>'Consolidtaed Data'!$J485*'Consolidtaed Data'!$H485</f>
        <v>22</v>
      </c>
      <c r="L6986" s="9">
        <f>'Consolidtaed Data'!$I485*'Consolidtaed Data'!$H485</f>
        <v>35</v>
      </c>
      <c r="M6986" s="9">
        <f>'Consolidtaed Data'!$L485-'Consolidtaed Data'!$K485</f>
        <v>1053</v>
      </c>
      <c r="N6986" s="9" t="str">
        <f>VLOOKUP('Consolidtaed Data'!$C485,[1]Locations!$A:$O,2,0)</f>
        <v>Downey</v>
      </c>
      <c r="O6986" s="9" t="str">
        <f>VLOOKUP('Consolidtaed Data'!$D485,'[1]Sales People'!$A:$B,2,0)</f>
        <v>Andrew Bowman</v>
      </c>
      <c r="P6986" s="9" t="str">
        <f>VLOOKUP('Consolidtaed Data'!$E485,[1]Customers!$A:$B,2,0)</f>
        <v>Ernest Austin</v>
      </c>
      <c r="Q6986" s="11">
        <f>WEEKDAY('Consolidtaed Data'!$F485)</f>
        <v>2</v>
      </c>
      <c r="R6986" s="9">
        <f>MONTH('Consolidtaed Data'!$F485)</f>
        <v>2</v>
      </c>
      <c r="S6986" s="9" t="str">
        <f>TEXT(Table3[[#This Row],[Purchase Date]],"MMMM")</f>
        <v>June</v>
      </c>
      <c r="T6986" s="9">
        <f>YEAR('Consolidtaed Data'!$F485)</f>
        <v>2020</v>
      </c>
    </row>
    <row r="6987" spans="1:20" x14ac:dyDescent="0.3">
      <c r="A6987" s="9" t="s">
        <v>8013</v>
      </c>
      <c r="B6987" s="9" t="s">
        <v>234</v>
      </c>
      <c r="C6987" s="9" t="s">
        <v>564</v>
      </c>
      <c r="D6987" s="9" t="s">
        <v>174</v>
      </c>
      <c r="E6987" s="9" t="s">
        <v>820</v>
      </c>
      <c r="F6987" s="12">
        <v>44363</v>
      </c>
      <c r="G6987" s="12" t="str">
        <f>VLOOKUP(Table3[[#This Row],[Product ID]],[1]Products!$A:$G,2,0)</f>
        <v>Product 54</v>
      </c>
      <c r="H6987" s="22">
        <v>1</v>
      </c>
      <c r="I6987" s="9">
        <f>VLOOKUP('Consolidtaed Data'!$B529,[1]Products!$A:$G,4,0)</f>
        <v>1353</v>
      </c>
      <c r="J6987" s="9">
        <f>VLOOKUP('Consolidtaed Data'!$B529,[1]Products!$A:$G,3,0)</f>
        <v>947</v>
      </c>
      <c r="K6987" s="9">
        <f>'Consolidtaed Data'!$J529*'Consolidtaed Data'!$H529</f>
        <v>358</v>
      </c>
      <c r="L6987" s="9">
        <f>'Consolidtaed Data'!$I529*'Consolidtaed Data'!$H529</f>
        <v>596</v>
      </c>
      <c r="M6987" s="9">
        <f>'Consolidtaed Data'!$L529-'Consolidtaed Data'!$K529</f>
        <v>1218</v>
      </c>
      <c r="N6987" s="9" t="str">
        <f>VLOOKUP('Consolidtaed Data'!$C529,[1]Locations!$A:$O,2,0)</f>
        <v>Ontario</v>
      </c>
      <c r="O6987" s="9" t="str">
        <f>VLOOKUP('Consolidtaed Data'!$D529,'[1]Sales People'!$A:$B,2,0)</f>
        <v>Jeremy Mendoza</v>
      </c>
      <c r="P6987" s="9" t="str">
        <f>VLOOKUP('Consolidtaed Data'!$E529,[1]Customers!$A:$B,2,0)</f>
        <v>Douglas Foster</v>
      </c>
      <c r="Q6987" s="11">
        <f>WEEKDAY('Consolidtaed Data'!$F529)</f>
        <v>6</v>
      </c>
      <c r="R6987" s="9">
        <f>MONTH('Consolidtaed Data'!$F529)</f>
        <v>2</v>
      </c>
      <c r="S6987" s="9" t="str">
        <f>TEXT(Table3[[#This Row],[Purchase Date]],"MMMM")</f>
        <v>June</v>
      </c>
      <c r="T6987" s="9">
        <f>YEAR('Consolidtaed Data'!$F529)</f>
        <v>2020</v>
      </c>
    </row>
    <row r="6988" spans="1:20" x14ac:dyDescent="0.3">
      <c r="A6988" s="9" t="s">
        <v>8014</v>
      </c>
      <c r="B6988" s="9" t="s">
        <v>225</v>
      </c>
      <c r="C6988" s="9" t="s">
        <v>59</v>
      </c>
      <c r="D6988" s="9" t="s">
        <v>246</v>
      </c>
      <c r="E6988" s="9" t="s">
        <v>1103</v>
      </c>
      <c r="F6988" s="12">
        <v>44363</v>
      </c>
      <c r="G6988" s="12" t="str">
        <f>VLOOKUP(Table3[[#This Row],[Product ID]],[1]Products!$A:$G,2,0)</f>
        <v>Product 24</v>
      </c>
      <c r="H6988" s="22">
        <v>3</v>
      </c>
      <c r="I6988" s="9">
        <f>VLOOKUP('Consolidtaed Data'!$B1032,[1]Products!$A:$G,4,0)</f>
        <v>1582</v>
      </c>
      <c r="J6988" s="9">
        <f>VLOOKUP('Consolidtaed Data'!$B1032,[1]Products!$A:$G,3,0)</f>
        <v>1234</v>
      </c>
      <c r="K6988" s="9">
        <f>'Consolidtaed Data'!$J1032*'Consolidtaed Data'!$H1032</f>
        <v>1230</v>
      </c>
      <c r="L6988" s="9">
        <f>'Consolidtaed Data'!$I1032*'Consolidtaed Data'!$H1032</f>
        <v>1783</v>
      </c>
      <c r="M6988" s="9">
        <f>'Consolidtaed Data'!$L1032-'Consolidtaed Data'!$K1032</f>
        <v>3568</v>
      </c>
      <c r="N6988" s="9" t="str">
        <f>VLOOKUP('Consolidtaed Data'!$C1032,[1]Locations!$A:$O,2,0)</f>
        <v>Stockton</v>
      </c>
      <c r="O6988" s="9" t="str">
        <f>VLOOKUP('Consolidtaed Data'!$D1032,'[1]Sales People'!$A:$B,2,0)</f>
        <v>Roger Robertson</v>
      </c>
      <c r="P6988" s="9" t="str">
        <f>VLOOKUP('Consolidtaed Data'!$E1032,[1]Customers!$A:$B,2,0)</f>
        <v>Juan Hunt</v>
      </c>
      <c r="Q6988" s="11">
        <f>WEEKDAY('Consolidtaed Data'!$F1032)</f>
        <v>7</v>
      </c>
      <c r="R6988" s="9">
        <f>MONTH('Consolidtaed Data'!$F1032)</f>
        <v>3</v>
      </c>
      <c r="S6988" s="9" t="str">
        <f>TEXT(Table3[[#This Row],[Purchase Date]],"MMMM")</f>
        <v>June</v>
      </c>
      <c r="T6988" s="9">
        <f>YEAR('Consolidtaed Data'!$F1032)</f>
        <v>2020</v>
      </c>
    </row>
    <row r="6989" spans="1:20" x14ac:dyDescent="0.3">
      <c r="A6989" s="9" t="s">
        <v>8015</v>
      </c>
      <c r="B6989" s="9" t="s">
        <v>712</v>
      </c>
      <c r="C6989" s="9" t="s">
        <v>295</v>
      </c>
      <c r="D6989" s="9" t="s">
        <v>161</v>
      </c>
      <c r="E6989" s="9" t="s">
        <v>1095</v>
      </c>
      <c r="F6989" s="12">
        <v>44363</v>
      </c>
      <c r="G6989" s="12" t="str">
        <f>VLOOKUP(Table3[[#This Row],[Product ID]],[1]Products!$A:$G,2,0)</f>
        <v>Product 32</v>
      </c>
      <c r="H6989" s="22">
        <v>1</v>
      </c>
      <c r="I6989" s="9">
        <f>VLOOKUP('Consolidtaed Data'!$B1137,[1]Products!$A:$G,4,0)</f>
        <v>2091</v>
      </c>
      <c r="J6989" s="9">
        <f>VLOOKUP('Consolidtaed Data'!$B1137,[1]Products!$A:$G,3,0)</f>
        <v>1485</v>
      </c>
      <c r="K6989" s="9">
        <f>'Consolidtaed Data'!$J1137*'Consolidtaed Data'!$H1137</f>
        <v>786</v>
      </c>
      <c r="L6989" s="9">
        <f>'Consolidtaed Data'!$I1137*'Consolidtaed Data'!$H1137</f>
        <v>947</v>
      </c>
      <c r="M6989" s="9">
        <f>'Consolidtaed Data'!$L1137-'Consolidtaed Data'!$K1137</f>
        <v>48</v>
      </c>
      <c r="N6989" s="9" t="str">
        <f>VLOOKUP('Consolidtaed Data'!$C1137,[1]Locations!$A:$O,2,0)</f>
        <v>Richmond</v>
      </c>
      <c r="O6989" s="9" t="str">
        <f>VLOOKUP('Consolidtaed Data'!$D1137,'[1]Sales People'!$A:$B,2,0)</f>
        <v>Walter Cook</v>
      </c>
      <c r="P6989" s="9" t="str">
        <f>VLOOKUP('Consolidtaed Data'!$E1137,[1]Customers!$A:$B,2,0)</f>
        <v>Jose Wright</v>
      </c>
      <c r="Q6989" s="11">
        <f>WEEKDAY('Consolidtaed Data'!$F1137)</f>
        <v>2</v>
      </c>
      <c r="R6989" s="9">
        <f>MONTH('Consolidtaed Data'!$F1137)</f>
        <v>3</v>
      </c>
      <c r="S6989" s="9" t="str">
        <f>TEXT(Table3[[#This Row],[Purchase Date]],"MMMM")</f>
        <v>June</v>
      </c>
      <c r="T6989" s="9">
        <f>YEAR('Consolidtaed Data'!$F1137)</f>
        <v>2020</v>
      </c>
    </row>
    <row r="6990" spans="1:20" x14ac:dyDescent="0.3">
      <c r="A6990" s="9" t="s">
        <v>8016</v>
      </c>
      <c r="B6990" s="9" t="s">
        <v>330</v>
      </c>
      <c r="C6990" s="9" t="s">
        <v>21</v>
      </c>
      <c r="D6990" s="9" t="s">
        <v>220</v>
      </c>
      <c r="E6990" s="9" t="s">
        <v>2315</v>
      </c>
      <c r="F6990" s="12">
        <v>44363</v>
      </c>
      <c r="G6990" s="12" t="str">
        <f>VLOOKUP(Table3[[#This Row],[Product ID]],[1]Products!$A:$G,2,0)</f>
        <v>Product 91</v>
      </c>
      <c r="H6990" s="22">
        <v>4</v>
      </c>
      <c r="I6990" s="9">
        <f>VLOOKUP('Consolidtaed Data'!$B1693,[1]Products!$A:$G,4,0)</f>
        <v>1353</v>
      </c>
      <c r="J6990" s="9">
        <f>VLOOKUP('Consolidtaed Data'!$B1693,[1]Products!$A:$G,3,0)</f>
        <v>947</v>
      </c>
      <c r="K6990" s="9">
        <f>'Consolidtaed Data'!$J1693*'Consolidtaed Data'!$H1693</f>
        <v>292</v>
      </c>
      <c r="L6990" s="9">
        <f>'Consolidtaed Data'!$I1693*'Consolidtaed Data'!$H1693</f>
        <v>356</v>
      </c>
      <c r="M6990" s="9">
        <f>'Consolidtaed Data'!$L1693-'Consolidtaed Data'!$K1693</f>
        <v>280</v>
      </c>
      <c r="N6990" s="9" t="str">
        <f>VLOOKUP('Consolidtaed Data'!$C1693,[1]Locations!$A:$O,2,0)</f>
        <v>Santa Clarita</v>
      </c>
      <c r="O6990" s="9" t="str">
        <f>VLOOKUP('Consolidtaed Data'!$D1693,'[1]Sales People'!$A:$B,2,0)</f>
        <v>Robert Reed</v>
      </c>
      <c r="P6990" s="9" t="str">
        <f>VLOOKUP('Consolidtaed Data'!$E1693,[1]Customers!$A:$B,2,0)</f>
        <v>Victor Medina</v>
      </c>
      <c r="Q6990" s="11">
        <f>WEEKDAY('Consolidtaed Data'!$F1693)</f>
        <v>1</v>
      </c>
      <c r="R6990" s="9">
        <f>MONTH('Consolidtaed Data'!$F1693)</f>
        <v>5</v>
      </c>
      <c r="S6990" s="9" t="str">
        <f>TEXT(Table3[[#This Row],[Purchase Date]],"MMMM")</f>
        <v>June</v>
      </c>
      <c r="T6990" s="9">
        <f>YEAR('Consolidtaed Data'!$F1693)</f>
        <v>2020</v>
      </c>
    </row>
    <row r="6991" spans="1:20" x14ac:dyDescent="0.3">
      <c r="A6991" s="9" t="s">
        <v>8017</v>
      </c>
      <c r="B6991" s="9" t="s">
        <v>360</v>
      </c>
      <c r="C6991" s="9" t="s">
        <v>344</v>
      </c>
      <c r="D6991" s="9" t="s">
        <v>329</v>
      </c>
      <c r="E6991" s="9" t="s">
        <v>1382</v>
      </c>
      <c r="F6991" s="12">
        <v>44363</v>
      </c>
      <c r="G6991" s="12" t="str">
        <f>VLOOKUP(Table3[[#This Row],[Product ID]],[1]Products!$A:$G,2,0)</f>
        <v>Product 59</v>
      </c>
      <c r="H6991" s="22">
        <v>2</v>
      </c>
      <c r="I6991" s="9">
        <f>VLOOKUP('Consolidtaed Data'!$B1864,[1]Products!$A:$G,4,0)</f>
        <v>1526</v>
      </c>
      <c r="J6991" s="9">
        <f>VLOOKUP('Consolidtaed Data'!$B1864,[1]Products!$A:$G,3,0)</f>
        <v>1251</v>
      </c>
      <c r="K6991" s="9">
        <f>'Consolidtaed Data'!$J1864*'Consolidtaed Data'!$H1864</f>
        <v>1321</v>
      </c>
      <c r="L6991" s="9">
        <f>'Consolidtaed Data'!$I1864*'Consolidtaed Data'!$H1864</f>
        <v>1972</v>
      </c>
      <c r="M6991" s="9">
        <f>'Consolidtaed Data'!$L1864-'Consolidtaed Data'!$K1864</f>
        <v>161</v>
      </c>
      <c r="N6991" s="9" t="str">
        <f>VLOOKUP('Consolidtaed Data'!$C1864,[1]Locations!$A:$O,2,0)</f>
        <v>Escondido</v>
      </c>
      <c r="O6991" s="9" t="str">
        <f>VLOOKUP('Consolidtaed Data'!$D1864,'[1]Sales People'!$A:$B,2,0)</f>
        <v>Kenneth Bradley</v>
      </c>
      <c r="P6991" s="9" t="str">
        <f>VLOOKUP('Consolidtaed Data'!$E1864,[1]Customers!$A:$B,2,0)</f>
        <v>Aaron Cruz</v>
      </c>
      <c r="Q6991" s="11">
        <f>WEEKDAY('Consolidtaed Data'!$F1864)</f>
        <v>7</v>
      </c>
      <c r="R6991" s="9">
        <f>MONTH('Consolidtaed Data'!$F1864)</f>
        <v>5</v>
      </c>
      <c r="S6991" s="9" t="str">
        <f>TEXT(Table3[[#This Row],[Purchase Date]],"MMMM")</f>
        <v>June</v>
      </c>
      <c r="T6991" s="9">
        <f>YEAR('Consolidtaed Data'!$F1864)</f>
        <v>2020</v>
      </c>
    </row>
    <row r="6992" spans="1:20" x14ac:dyDescent="0.3">
      <c r="A6992" s="9" t="s">
        <v>8018</v>
      </c>
      <c r="B6992" s="9" t="s">
        <v>582</v>
      </c>
      <c r="C6992" s="9" t="s">
        <v>344</v>
      </c>
      <c r="D6992" s="9" t="s">
        <v>315</v>
      </c>
      <c r="E6992" s="9" t="s">
        <v>708</v>
      </c>
      <c r="F6992" s="12">
        <v>44363</v>
      </c>
      <c r="G6992" s="12" t="str">
        <f>VLOOKUP(Table3[[#This Row],[Product ID]],[1]Products!$A:$G,2,0)</f>
        <v>Product 58</v>
      </c>
      <c r="H6992" s="22">
        <v>3</v>
      </c>
      <c r="I6992" s="9">
        <f>VLOOKUP('Consolidtaed Data'!$B1881,[1]Products!$A:$G,4,0)</f>
        <v>826</v>
      </c>
      <c r="J6992" s="9">
        <f>VLOOKUP('Consolidtaed Data'!$B1881,[1]Products!$A:$G,3,0)</f>
        <v>562</v>
      </c>
      <c r="K6992" s="9">
        <f>'Consolidtaed Data'!$J1881*'Consolidtaed Data'!$H1881</f>
        <v>5892</v>
      </c>
      <c r="L6992" s="9">
        <f>'Consolidtaed Data'!$I1881*'Consolidtaed Data'!$H1881</f>
        <v>9988</v>
      </c>
      <c r="M6992" s="9">
        <f>'Consolidtaed Data'!$L1881-'Consolidtaed Data'!$K1881</f>
        <v>447</v>
      </c>
      <c r="N6992" s="9" t="str">
        <f>VLOOKUP('Consolidtaed Data'!$C1881,[1]Locations!$A:$O,2,0)</f>
        <v>Pomona</v>
      </c>
      <c r="O6992" s="9" t="str">
        <f>VLOOKUP('Consolidtaed Data'!$D1881,'[1]Sales People'!$A:$B,2,0)</f>
        <v>Bobby Russell</v>
      </c>
      <c r="P6992" s="9" t="str">
        <f>VLOOKUP('Consolidtaed Data'!$E1881,[1]Customers!$A:$B,2,0)</f>
        <v>Nicholas Williamson</v>
      </c>
      <c r="Q6992" s="11">
        <f>WEEKDAY('Consolidtaed Data'!$F1881)</f>
        <v>2</v>
      </c>
      <c r="R6992" s="9">
        <f>MONTH('Consolidtaed Data'!$F1881)</f>
        <v>5</v>
      </c>
      <c r="S6992" s="9" t="str">
        <f>TEXT(Table3[[#This Row],[Purchase Date]],"MMMM")</f>
        <v>June</v>
      </c>
      <c r="T6992" s="9">
        <f>YEAR('Consolidtaed Data'!$F1881)</f>
        <v>2020</v>
      </c>
    </row>
    <row r="6993" spans="1:20" x14ac:dyDescent="0.3">
      <c r="A6993" s="9" t="s">
        <v>8019</v>
      </c>
      <c r="B6993" s="9" t="s">
        <v>610</v>
      </c>
      <c r="C6993" s="9" t="s">
        <v>16</v>
      </c>
      <c r="D6993" s="9" t="s">
        <v>51</v>
      </c>
      <c r="E6993" s="9" t="s">
        <v>2424</v>
      </c>
      <c r="F6993" s="12">
        <v>44363</v>
      </c>
      <c r="G6993" s="12" t="str">
        <f>VLOOKUP(Table3[[#This Row],[Product ID]],[1]Products!$A:$G,2,0)</f>
        <v>Product 12</v>
      </c>
      <c r="H6993" s="22">
        <v>1</v>
      </c>
      <c r="I6993" s="9">
        <f>VLOOKUP('Consolidtaed Data'!$B1948,[1]Products!$A:$G,4,0)</f>
        <v>1526</v>
      </c>
      <c r="J6993" s="9">
        <f>VLOOKUP('Consolidtaed Data'!$B1948,[1]Products!$A:$G,3,0)</f>
        <v>1251</v>
      </c>
      <c r="K6993" s="9">
        <f>'Consolidtaed Data'!$J1948*'Consolidtaed Data'!$H1948</f>
        <v>818</v>
      </c>
      <c r="L6993" s="9">
        <f>'Consolidtaed Data'!$I1948*'Consolidtaed Data'!$H1948</f>
        <v>1022</v>
      </c>
      <c r="M6993" s="9">
        <f>'Consolidtaed Data'!$L1948-'Consolidtaed Data'!$K1948</f>
        <v>383</v>
      </c>
      <c r="N6993" s="9" t="str">
        <f>VLOOKUP('Consolidtaed Data'!$C1948,[1]Locations!$A:$O,2,0)</f>
        <v>Garden Grove</v>
      </c>
      <c r="O6993" s="9" t="str">
        <f>VLOOKUP('Consolidtaed Data'!$D1948,'[1]Sales People'!$A:$B,2,0)</f>
        <v>Ronald Reed</v>
      </c>
      <c r="P6993" s="9" t="str">
        <f>VLOOKUP('Consolidtaed Data'!$E1948,[1]Customers!$A:$B,2,0)</f>
        <v>Gregory Welch</v>
      </c>
      <c r="Q6993" s="11">
        <f>WEEKDAY('Consolidtaed Data'!$F1948)</f>
        <v>6</v>
      </c>
      <c r="R6993" s="9">
        <f>MONTH('Consolidtaed Data'!$F1948)</f>
        <v>5</v>
      </c>
      <c r="S6993" s="9" t="str">
        <f>TEXT(Table3[[#This Row],[Purchase Date]],"MMMM")</f>
        <v>June</v>
      </c>
      <c r="T6993" s="9">
        <f>YEAR('Consolidtaed Data'!$F1948)</f>
        <v>2020</v>
      </c>
    </row>
    <row r="6994" spans="1:20" x14ac:dyDescent="0.3">
      <c r="A6994" s="9" t="s">
        <v>8020</v>
      </c>
      <c r="B6994" s="9" t="s">
        <v>582</v>
      </c>
      <c r="C6994" s="9" t="s">
        <v>245</v>
      </c>
      <c r="D6994" s="9" t="s">
        <v>143</v>
      </c>
      <c r="E6994" s="9" t="s">
        <v>644</v>
      </c>
      <c r="F6994" s="12">
        <v>44363</v>
      </c>
      <c r="G6994" s="12" t="str">
        <f>VLOOKUP(Table3[[#This Row],[Product ID]],[1]Products!$A:$G,2,0)</f>
        <v>Product 58</v>
      </c>
      <c r="H6994" s="22">
        <v>1</v>
      </c>
      <c r="I6994" s="9">
        <f>VLOOKUP('Consolidtaed Data'!$B2080,[1]Products!$A:$G,4,0)</f>
        <v>771</v>
      </c>
      <c r="J6994" s="9">
        <f>VLOOKUP('Consolidtaed Data'!$B2080,[1]Products!$A:$G,3,0)</f>
        <v>648</v>
      </c>
      <c r="K6994" s="9">
        <f>'Consolidtaed Data'!$J2080*'Consolidtaed Data'!$H2080</f>
        <v>534</v>
      </c>
      <c r="L6994" s="9">
        <f>'Consolidtaed Data'!$I2080*'Consolidtaed Data'!$H2080</f>
        <v>847</v>
      </c>
      <c r="M6994" s="9">
        <f>'Consolidtaed Data'!$L2080-'Consolidtaed Data'!$K2080</f>
        <v>1024</v>
      </c>
      <c r="N6994" s="9" t="str">
        <f>VLOOKUP('Consolidtaed Data'!$C2080,[1]Locations!$A:$O,2,0)</f>
        <v>Inglewood</v>
      </c>
      <c r="O6994" s="9" t="str">
        <f>VLOOKUP('Consolidtaed Data'!$D2080,'[1]Sales People'!$A:$B,2,0)</f>
        <v>Christopher Tucker</v>
      </c>
      <c r="P6994" s="9" t="str">
        <f>VLOOKUP('Consolidtaed Data'!$E2080,[1]Customers!$A:$B,2,0)</f>
        <v>Paul Chapman</v>
      </c>
      <c r="Q6994" s="11">
        <f>WEEKDAY('Consolidtaed Data'!$F2080)</f>
        <v>2</v>
      </c>
      <c r="R6994" s="9">
        <f>MONTH('Consolidtaed Data'!$F2080)</f>
        <v>6</v>
      </c>
      <c r="S6994" s="9" t="str">
        <f>TEXT(Table3[[#This Row],[Purchase Date]],"MMMM")</f>
        <v>June</v>
      </c>
      <c r="T6994" s="9">
        <f>YEAR('Consolidtaed Data'!$F2080)</f>
        <v>2020</v>
      </c>
    </row>
    <row r="6995" spans="1:20" x14ac:dyDescent="0.3">
      <c r="A6995" s="9" t="s">
        <v>8021</v>
      </c>
      <c r="B6995" s="9" t="s">
        <v>160</v>
      </c>
      <c r="C6995" s="9" t="s">
        <v>122</v>
      </c>
      <c r="D6995" s="9" t="s">
        <v>329</v>
      </c>
      <c r="E6995" s="9" t="s">
        <v>1465</v>
      </c>
      <c r="F6995" s="12">
        <v>44363</v>
      </c>
      <c r="G6995" s="12" t="str">
        <f>VLOOKUP(Table3[[#This Row],[Product ID]],[1]Products!$A:$G,2,0)</f>
        <v>Product 28</v>
      </c>
      <c r="H6995" s="22">
        <v>1</v>
      </c>
      <c r="I6995" s="9">
        <f>VLOOKUP('Consolidtaed Data'!$B2760,[1]Products!$A:$G,4,0)</f>
        <v>667</v>
      </c>
      <c r="J6995" s="9">
        <f>VLOOKUP('Consolidtaed Data'!$B2760,[1]Products!$A:$G,3,0)</f>
        <v>387</v>
      </c>
      <c r="K6995" s="9">
        <f>'Consolidtaed Data'!$J2760*'Consolidtaed Data'!$H2760</f>
        <v>420</v>
      </c>
      <c r="L6995" s="9">
        <f>'Consolidtaed Data'!$I2760*'Consolidtaed Data'!$H2760</f>
        <v>584</v>
      </c>
      <c r="M6995" s="9">
        <f>'Consolidtaed Data'!$L2760-'Consolidtaed Data'!$K2760</f>
        <v>4400</v>
      </c>
      <c r="N6995" s="9" t="str">
        <f>VLOOKUP('Consolidtaed Data'!$C2760,[1]Locations!$A:$O,2,0)</f>
        <v>Oakland</v>
      </c>
      <c r="O6995" s="9" t="str">
        <f>VLOOKUP('Consolidtaed Data'!$D2760,'[1]Sales People'!$A:$B,2,0)</f>
        <v>Brian Hansen</v>
      </c>
      <c r="P6995" s="9" t="str">
        <f>VLOOKUP('Consolidtaed Data'!$E2760,[1]Customers!$A:$B,2,0)</f>
        <v>Thomas Duncan</v>
      </c>
      <c r="Q6995" s="11">
        <f>WEEKDAY('Consolidtaed Data'!$F2760)</f>
        <v>2</v>
      </c>
      <c r="R6995" s="9">
        <f>MONTH('Consolidtaed Data'!$F2760)</f>
        <v>7</v>
      </c>
      <c r="S6995" s="9" t="str">
        <f>TEXT(Table3[[#This Row],[Purchase Date]],"MMMM")</f>
        <v>June</v>
      </c>
      <c r="T6995" s="9">
        <f>YEAR('Consolidtaed Data'!$F2760)</f>
        <v>2020</v>
      </c>
    </row>
    <row r="6996" spans="1:20" x14ac:dyDescent="0.3">
      <c r="A6996" s="9" t="s">
        <v>8022</v>
      </c>
      <c r="B6996" s="9" t="s">
        <v>692</v>
      </c>
      <c r="C6996" s="9" t="s">
        <v>39</v>
      </c>
      <c r="D6996" s="9" t="s">
        <v>127</v>
      </c>
      <c r="E6996" s="9" t="s">
        <v>2042</v>
      </c>
      <c r="F6996" s="12">
        <v>44363</v>
      </c>
      <c r="G6996" s="12" t="str">
        <f>VLOOKUP(Table3[[#This Row],[Product ID]],[1]Products!$A:$G,2,0)</f>
        <v>Product 83</v>
      </c>
      <c r="H6996" s="22">
        <v>1</v>
      </c>
      <c r="I6996" s="9">
        <f>VLOOKUP('Consolidtaed Data'!$B2775,[1]Products!$A:$G,4,0)</f>
        <v>596</v>
      </c>
      <c r="J6996" s="9">
        <f>VLOOKUP('Consolidtaed Data'!$B2775,[1]Products!$A:$G,3,0)</f>
        <v>358</v>
      </c>
      <c r="K6996" s="9">
        <f>'Consolidtaed Data'!$J2775*'Consolidtaed Data'!$H2775</f>
        <v>1518</v>
      </c>
      <c r="L6996" s="9">
        <f>'Consolidtaed Data'!$I2775*'Consolidtaed Data'!$H2775</f>
        <v>2410</v>
      </c>
      <c r="M6996" s="9">
        <f>'Consolidtaed Data'!$L2775-'Consolidtaed Data'!$K2775</f>
        <v>280</v>
      </c>
      <c r="N6996" s="9" t="str">
        <f>VLOOKUP('Consolidtaed Data'!$C2775,[1]Locations!$A:$O,2,0)</f>
        <v>Sacramento</v>
      </c>
      <c r="O6996" s="9" t="str">
        <f>VLOOKUP('Consolidtaed Data'!$D2775,'[1]Sales People'!$A:$B,2,0)</f>
        <v>Henry Nelson</v>
      </c>
      <c r="P6996" s="9" t="str">
        <f>VLOOKUP('Consolidtaed Data'!$E2775,[1]Customers!$A:$B,2,0)</f>
        <v>Shawn Reynolds</v>
      </c>
      <c r="Q6996" s="11">
        <f>WEEKDAY('Consolidtaed Data'!$F2775)</f>
        <v>4</v>
      </c>
      <c r="R6996" s="9">
        <f>MONTH('Consolidtaed Data'!$F2775)</f>
        <v>7</v>
      </c>
      <c r="S6996" s="9" t="str">
        <f>TEXT(Table3[[#This Row],[Purchase Date]],"MMMM")</f>
        <v>June</v>
      </c>
      <c r="T6996" s="9">
        <f>YEAR('Consolidtaed Data'!$F2775)</f>
        <v>2020</v>
      </c>
    </row>
    <row r="6997" spans="1:20" x14ac:dyDescent="0.3">
      <c r="A6997" s="9" t="s">
        <v>8023</v>
      </c>
      <c r="B6997" s="9" t="s">
        <v>151</v>
      </c>
      <c r="C6997" s="9" t="s">
        <v>231</v>
      </c>
      <c r="D6997" s="9" t="s">
        <v>241</v>
      </c>
      <c r="E6997" s="9" t="s">
        <v>444</v>
      </c>
      <c r="F6997" s="12">
        <v>44363</v>
      </c>
      <c r="G6997" s="12" t="str">
        <f>VLOOKUP(Table3[[#This Row],[Product ID]],[1]Products!$A:$G,2,0)</f>
        <v>Product 94</v>
      </c>
      <c r="H6997" s="22">
        <v>1</v>
      </c>
      <c r="I6997" s="9">
        <f>VLOOKUP('Consolidtaed Data'!$B2934,[1]Products!$A:$G,4,0)</f>
        <v>1972</v>
      </c>
      <c r="J6997" s="9">
        <f>VLOOKUP('Consolidtaed Data'!$B2934,[1]Products!$A:$G,3,0)</f>
        <v>1321</v>
      </c>
      <c r="K6997" s="9">
        <f>'Consolidtaed Data'!$J2934*'Consolidtaed Data'!$H2934</f>
        <v>1896</v>
      </c>
      <c r="L6997" s="9">
        <f>'Consolidtaed Data'!$I2934*'Consolidtaed Data'!$H2934</f>
        <v>2495</v>
      </c>
      <c r="M6997" s="9">
        <f>'Consolidtaed Data'!$L2934-'Consolidtaed Data'!$K2934</f>
        <v>164</v>
      </c>
      <c r="N6997" s="9" t="str">
        <f>VLOOKUP('Consolidtaed Data'!$C2934,[1]Locations!$A:$O,2,0)</f>
        <v>San Francisco</v>
      </c>
      <c r="O6997" s="9" t="str">
        <f>VLOOKUP('Consolidtaed Data'!$D2934,'[1]Sales People'!$A:$B,2,0)</f>
        <v>Sean Miller</v>
      </c>
      <c r="P6997" s="9" t="str">
        <f>VLOOKUP('Consolidtaed Data'!$E2934,[1]Customers!$A:$B,2,0)</f>
        <v>Jason Hanson</v>
      </c>
      <c r="Q6997" s="11">
        <f>WEEKDAY('Consolidtaed Data'!$F2934)</f>
        <v>2</v>
      </c>
      <c r="R6997" s="9">
        <f>MONTH('Consolidtaed Data'!$F2934)</f>
        <v>8</v>
      </c>
      <c r="S6997" s="9" t="str">
        <f>TEXT(Table3[[#This Row],[Purchase Date]],"MMMM")</f>
        <v>June</v>
      </c>
      <c r="T6997" s="9">
        <f>YEAR('Consolidtaed Data'!$F2934)</f>
        <v>2020</v>
      </c>
    </row>
    <row r="6998" spans="1:20" x14ac:dyDescent="0.3">
      <c r="A6998" s="9" t="s">
        <v>8024</v>
      </c>
      <c r="B6998" s="9" t="s">
        <v>572</v>
      </c>
      <c r="C6998" s="9" t="s">
        <v>331</v>
      </c>
      <c r="D6998" s="9" t="s">
        <v>281</v>
      </c>
      <c r="E6998" s="9" t="s">
        <v>419</v>
      </c>
      <c r="F6998" s="12">
        <v>44364</v>
      </c>
      <c r="G6998" s="12" t="str">
        <f>VLOOKUP(Table3[[#This Row],[Product ID]],[1]Products!$A:$G,2,0)</f>
        <v>Product 22</v>
      </c>
      <c r="H6998" s="22">
        <v>2</v>
      </c>
      <c r="I6998" s="9">
        <f>VLOOKUP('Consolidtaed Data'!$B96,[1]Products!$A:$G,4,0)</f>
        <v>1566</v>
      </c>
      <c r="J6998" s="9">
        <f>VLOOKUP('Consolidtaed Data'!$B96,[1]Products!$A:$G,3,0)</f>
        <v>1190</v>
      </c>
      <c r="K6998" s="9">
        <f>'Consolidtaed Data'!$J96*'Consolidtaed Data'!$H96</f>
        <v>61</v>
      </c>
      <c r="L6998" s="9">
        <f>'Consolidtaed Data'!$I96*'Consolidtaed Data'!$H96</f>
        <v>95</v>
      </c>
      <c r="M6998" s="9">
        <f>'Consolidtaed Data'!$L96-'Consolidtaed Data'!$K96</f>
        <v>1748</v>
      </c>
      <c r="N6998" s="9" t="str">
        <f>VLOOKUP('Consolidtaed Data'!$C96,[1]Locations!$A:$O,2,0)</f>
        <v>Glendale</v>
      </c>
      <c r="O6998" s="9" t="str">
        <f>VLOOKUP('Consolidtaed Data'!$D96,'[1]Sales People'!$A:$B,2,0)</f>
        <v>Walter Cook</v>
      </c>
      <c r="P6998" s="9" t="str">
        <f>VLOOKUP('Consolidtaed Data'!$E96,[1]Customers!$A:$B,2,0)</f>
        <v>Carl Reid</v>
      </c>
      <c r="Q6998" s="11">
        <f>WEEKDAY('Consolidtaed Data'!$F96)</f>
        <v>4</v>
      </c>
      <c r="R6998" s="9">
        <f>MONTH('Consolidtaed Data'!$F96)</f>
        <v>1</v>
      </c>
      <c r="S6998" s="9" t="str">
        <f>TEXT(Table3[[#This Row],[Purchase Date]],"MMMM")</f>
        <v>June</v>
      </c>
      <c r="T6998" s="9">
        <f>YEAR('Consolidtaed Data'!$F96)</f>
        <v>2020</v>
      </c>
    </row>
    <row r="6999" spans="1:20" x14ac:dyDescent="0.3">
      <c r="A6999" s="9" t="s">
        <v>8025</v>
      </c>
      <c r="B6999" s="9" t="s">
        <v>477</v>
      </c>
      <c r="C6999" s="9" t="s">
        <v>196</v>
      </c>
      <c r="D6999" s="9" t="s">
        <v>374</v>
      </c>
      <c r="E6999" s="9" t="s">
        <v>154</v>
      </c>
      <c r="F6999" s="12">
        <v>44364</v>
      </c>
      <c r="G6999" s="12" t="str">
        <f>VLOOKUP(Table3[[#This Row],[Product ID]],[1]Products!$A:$G,2,0)</f>
        <v>Product 46</v>
      </c>
      <c r="H6999" s="22">
        <v>2</v>
      </c>
      <c r="I6999" s="9">
        <f>VLOOKUP('Consolidtaed Data'!$B318,[1]Products!$A:$G,4,0)</f>
        <v>771</v>
      </c>
      <c r="J6999" s="9">
        <f>VLOOKUP('Consolidtaed Data'!$B318,[1]Products!$A:$G,3,0)</f>
        <v>648</v>
      </c>
      <c r="K6999" s="9">
        <f>'Consolidtaed Data'!$J318*'Consolidtaed Data'!$H318</f>
        <v>840</v>
      </c>
      <c r="L6999" s="9">
        <f>'Consolidtaed Data'!$I318*'Consolidtaed Data'!$H318</f>
        <v>1168</v>
      </c>
      <c r="M6999" s="9">
        <f>'Consolidtaed Data'!$L318-'Consolidtaed Data'!$K318</f>
        <v>96</v>
      </c>
      <c r="N6999" s="9" t="str">
        <f>VLOOKUP('Consolidtaed Data'!$C318,[1]Locations!$A:$O,2,0)</f>
        <v>Burbank</v>
      </c>
      <c r="O6999" s="9" t="str">
        <f>VLOOKUP('Consolidtaed Data'!$D318,'[1]Sales People'!$A:$B,2,0)</f>
        <v>Gary Rodriguez</v>
      </c>
      <c r="P6999" s="9" t="str">
        <f>VLOOKUP('Consolidtaed Data'!$E318,[1]Customers!$A:$B,2,0)</f>
        <v>Juan Hunt</v>
      </c>
      <c r="Q6999" s="11">
        <f>WEEKDAY('Consolidtaed Data'!$F318)</f>
        <v>5</v>
      </c>
      <c r="R6999" s="9">
        <f>MONTH('Consolidtaed Data'!$F318)</f>
        <v>1</v>
      </c>
      <c r="S6999" s="9" t="str">
        <f>TEXT(Table3[[#This Row],[Purchase Date]],"MMMM")</f>
        <v>June</v>
      </c>
      <c r="T6999" s="9">
        <f>YEAR('Consolidtaed Data'!$F318)</f>
        <v>2020</v>
      </c>
    </row>
    <row r="7000" spans="1:20" x14ac:dyDescent="0.3">
      <c r="A7000" s="9" t="s">
        <v>8026</v>
      </c>
      <c r="B7000" s="9" t="s">
        <v>806</v>
      </c>
      <c r="C7000" s="9" t="s">
        <v>245</v>
      </c>
      <c r="D7000" s="9" t="s">
        <v>149</v>
      </c>
      <c r="E7000" s="9" t="s">
        <v>1352</v>
      </c>
      <c r="F7000" s="12">
        <v>44364</v>
      </c>
      <c r="G7000" s="12" t="str">
        <f>VLOOKUP(Table3[[#This Row],[Product ID]],[1]Products!$A:$G,2,0)</f>
        <v>Product 72</v>
      </c>
      <c r="H7000" s="22">
        <v>1</v>
      </c>
      <c r="I7000" s="9">
        <f>VLOOKUP('Consolidtaed Data'!$B597,[1]Products!$A:$G,4,0)</f>
        <v>1743</v>
      </c>
      <c r="J7000" s="9">
        <f>VLOOKUP('Consolidtaed Data'!$B597,[1]Products!$A:$G,3,0)</f>
        <v>872</v>
      </c>
      <c r="K7000" s="9">
        <f>'Consolidtaed Data'!$J597*'Consolidtaed Data'!$H597</f>
        <v>7108</v>
      </c>
      <c r="L7000" s="9">
        <f>'Consolidtaed Data'!$I597*'Consolidtaed Data'!$H597</f>
        <v>8564</v>
      </c>
      <c r="M7000" s="9">
        <f>'Consolidtaed Data'!$L597-'Consolidtaed Data'!$K597</f>
        <v>436</v>
      </c>
      <c r="N7000" s="9" t="str">
        <f>VLOOKUP('Consolidtaed Data'!$C597,[1]Locations!$A:$O,2,0)</f>
        <v>Oakland</v>
      </c>
      <c r="O7000" s="9" t="str">
        <f>VLOOKUP('Consolidtaed Data'!$D597,'[1]Sales People'!$A:$B,2,0)</f>
        <v>Joshua Taylor</v>
      </c>
      <c r="P7000" s="9" t="str">
        <f>VLOOKUP('Consolidtaed Data'!$E597,[1]Customers!$A:$B,2,0)</f>
        <v>Brian Warren</v>
      </c>
      <c r="Q7000" s="11">
        <f>WEEKDAY('Consolidtaed Data'!$F597)</f>
        <v>3</v>
      </c>
      <c r="R7000" s="9">
        <f>MONTH('Consolidtaed Data'!$F597)</f>
        <v>2</v>
      </c>
      <c r="S7000" s="9" t="str">
        <f>TEXT(Table3[[#This Row],[Purchase Date]],"MMMM")</f>
        <v>June</v>
      </c>
      <c r="T7000" s="9">
        <f>YEAR('Consolidtaed Data'!$F597)</f>
        <v>2020</v>
      </c>
    </row>
    <row r="7001" spans="1:20" x14ac:dyDescent="0.3">
      <c r="A7001" s="9" t="s">
        <v>8027</v>
      </c>
      <c r="B7001" s="9" t="s">
        <v>213</v>
      </c>
      <c r="C7001" s="9" t="s">
        <v>130</v>
      </c>
      <c r="D7001" s="9" t="s">
        <v>153</v>
      </c>
      <c r="E7001" s="9" t="s">
        <v>1118</v>
      </c>
      <c r="F7001" s="12">
        <v>44364</v>
      </c>
      <c r="G7001" s="12" t="str">
        <f>VLOOKUP(Table3[[#This Row],[Product ID]],[1]Products!$A:$G,2,0)</f>
        <v>Product 68</v>
      </c>
      <c r="H7001" s="22">
        <v>3</v>
      </c>
      <c r="I7001" s="9">
        <f>VLOOKUP('Consolidtaed Data'!$B711,[1]Products!$A:$G,4,0)</f>
        <v>1526</v>
      </c>
      <c r="J7001" s="9">
        <f>VLOOKUP('Consolidtaed Data'!$B711,[1]Products!$A:$G,3,0)</f>
        <v>1251</v>
      </c>
      <c r="K7001" s="9">
        <f>'Consolidtaed Data'!$J711*'Consolidtaed Data'!$H711</f>
        <v>208</v>
      </c>
      <c r="L7001" s="9">
        <f>'Consolidtaed Data'!$I711*'Consolidtaed Data'!$H711</f>
        <v>315</v>
      </c>
      <c r="M7001" s="9">
        <f>'Consolidtaed Data'!$L711-'Consolidtaed Data'!$K711</f>
        <v>107</v>
      </c>
      <c r="N7001" s="9" t="str">
        <f>VLOOKUP('Consolidtaed Data'!$C711,[1]Locations!$A:$O,2,0)</f>
        <v>Visalia</v>
      </c>
      <c r="O7001" s="9" t="str">
        <f>VLOOKUP('Consolidtaed Data'!$D711,'[1]Sales People'!$A:$B,2,0)</f>
        <v>Sean Miller</v>
      </c>
      <c r="P7001" s="9" t="str">
        <f>VLOOKUP('Consolidtaed Data'!$E711,[1]Customers!$A:$B,2,0)</f>
        <v>Roy Jenkins</v>
      </c>
      <c r="Q7001" s="11">
        <f>WEEKDAY('Consolidtaed Data'!$F711)</f>
        <v>4</v>
      </c>
      <c r="R7001" s="9">
        <f>MONTH('Consolidtaed Data'!$F711)</f>
        <v>2</v>
      </c>
      <c r="S7001" s="9" t="str">
        <f>TEXT(Table3[[#This Row],[Purchase Date]],"MMMM")</f>
        <v>June</v>
      </c>
      <c r="T7001" s="9">
        <f>YEAR('Consolidtaed Data'!$F711)</f>
        <v>2020</v>
      </c>
    </row>
    <row r="7002" spans="1:20" x14ac:dyDescent="0.3">
      <c r="A7002" s="9" t="s">
        <v>8028</v>
      </c>
      <c r="B7002" s="9" t="s">
        <v>349</v>
      </c>
      <c r="C7002" s="9" t="s">
        <v>157</v>
      </c>
      <c r="D7002" s="9" t="s">
        <v>246</v>
      </c>
      <c r="E7002" s="9" t="s">
        <v>1546</v>
      </c>
      <c r="F7002" s="12">
        <v>44364</v>
      </c>
      <c r="G7002" s="12" t="str">
        <f>VLOOKUP(Table3[[#This Row],[Product ID]],[1]Products!$A:$G,2,0)</f>
        <v>Product 60</v>
      </c>
      <c r="H7002" s="22">
        <v>1</v>
      </c>
      <c r="I7002" s="9">
        <f>VLOOKUP('Consolidtaed Data'!$B995,[1]Products!$A:$G,4,0)</f>
        <v>458</v>
      </c>
      <c r="J7002" s="9">
        <f>VLOOKUP('Consolidtaed Data'!$B995,[1]Products!$A:$G,3,0)</f>
        <v>376</v>
      </c>
      <c r="K7002" s="9">
        <f>'Consolidtaed Data'!$J995*'Consolidtaed Data'!$H995</f>
        <v>4419</v>
      </c>
      <c r="L7002" s="9">
        <f>'Consolidtaed Data'!$I995*'Consolidtaed Data'!$H995</f>
        <v>7491</v>
      </c>
      <c r="M7002" s="9">
        <f>'Consolidtaed Data'!$L995-'Consolidtaed Data'!$K995</f>
        <v>264</v>
      </c>
      <c r="N7002" s="9" t="str">
        <f>VLOOKUP('Consolidtaed Data'!$C995,[1]Locations!$A:$O,2,0)</f>
        <v>Rialto</v>
      </c>
      <c r="O7002" s="9" t="str">
        <f>VLOOKUP('Consolidtaed Data'!$D995,'[1]Sales People'!$A:$B,2,0)</f>
        <v>Howard Gardner</v>
      </c>
      <c r="P7002" s="9" t="str">
        <f>VLOOKUP('Consolidtaed Data'!$E995,[1]Customers!$A:$B,2,0)</f>
        <v>Phillip Coleman</v>
      </c>
      <c r="Q7002" s="11">
        <f>WEEKDAY('Consolidtaed Data'!$F995)</f>
        <v>5</v>
      </c>
      <c r="R7002" s="9">
        <f>MONTH('Consolidtaed Data'!$F995)</f>
        <v>3</v>
      </c>
      <c r="S7002" s="9" t="str">
        <f>TEXT(Table3[[#This Row],[Purchase Date]],"MMMM")</f>
        <v>June</v>
      </c>
      <c r="T7002" s="9">
        <f>YEAR('Consolidtaed Data'!$F995)</f>
        <v>2020</v>
      </c>
    </row>
    <row r="7003" spans="1:20" x14ac:dyDescent="0.3">
      <c r="A7003" s="9" t="s">
        <v>8029</v>
      </c>
      <c r="B7003" s="9" t="s">
        <v>742</v>
      </c>
      <c r="C7003" s="9" t="s">
        <v>405</v>
      </c>
      <c r="D7003" s="9" t="s">
        <v>127</v>
      </c>
      <c r="E7003" s="9" t="s">
        <v>1197</v>
      </c>
      <c r="F7003" s="12">
        <v>44364</v>
      </c>
      <c r="G7003" s="12" t="str">
        <f>VLOOKUP(Table3[[#This Row],[Product ID]],[1]Products!$A:$G,2,0)</f>
        <v>Product 90</v>
      </c>
      <c r="H7003" s="22">
        <v>2</v>
      </c>
      <c r="I7003" s="9">
        <f>VLOOKUP('Consolidtaed Data'!$B1340,[1]Products!$A:$G,4,0)</f>
        <v>217</v>
      </c>
      <c r="J7003" s="9">
        <f>VLOOKUP('Consolidtaed Data'!$B1340,[1]Products!$A:$G,3,0)</f>
        <v>171</v>
      </c>
      <c r="K7003" s="9">
        <f>'Consolidtaed Data'!$J1340*'Consolidtaed Data'!$H1340</f>
        <v>237</v>
      </c>
      <c r="L7003" s="9">
        <f>'Consolidtaed Data'!$I1340*'Consolidtaed Data'!$H1340</f>
        <v>381</v>
      </c>
      <c r="M7003" s="9">
        <f>'Consolidtaed Data'!$L1340-'Consolidtaed Data'!$K1340</f>
        <v>447</v>
      </c>
      <c r="N7003" s="9" t="str">
        <f>VLOOKUP('Consolidtaed Data'!$C1340,[1]Locations!$A:$O,2,0)</f>
        <v>Anaheim</v>
      </c>
      <c r="O7003" s="9" t="str">
        <f>VLOOKUP('Consolidtaed Data'!$D1340,'[1]Sales People'!$A:$B,2,0)</f>
        <v>Ronald Reed</v>
      </c>
      <c r="P7003" s="9" t="str">
        <f>VLOOKUP('Consolidtaed Data'!$E1340,[1]Customers!$A:$B,2,0)</f>
        <v>Phillip Webb</v>
      </c>
      <c r="Q7003" s="11">
        <f>WEEKDAY('Consolidtaed Data'!$F1340)</f>
        <v>4</v>
      </c>
      <c r="R7003" s="9">
        <f>MONTH('Consolidtaed Data'!$F1340)</f>
        <v>4</v>
      </c>
      <c r="S7003" s="9" t="str">
        <f>TEXT(Table3[[#This Row],[Purchase Date]],"MMMM")</f>
        <v>June</v>
      </c>
      <c r="T7003" s="9">
        <f>YEAR('Consolidtaed Data'!$F1340)</f>
        <v>2020</v>
      </c>
    </row>
    <row r="7004" spans="1:20" x14ac:dyDescent="0.3">
      <c r="A7004" s="9" t="s">
        <v>8030</v>
      </c>
      <c r="B7004" s="9" t="s">
        <v>213</v>
      </c>
      <c r="C7004" s="9" t="s">
        <v>25</v>
      </c>
      <c r="D7004" s="9" t="s">
        <v>281</v>
      </c>
      <c r="E7004" s="9" t="s">
        <v>101</v>
      </c>
      <c r="F7004" s="12">
        <v>44364</v>
      </c>
      <c r="G7004" s="12" t="str">
        <f>VLOOKUP(Table3[[#This Row],[Product ID]],[1]Products!$A:$G,2,0)</f>
        <v>Product 68</v>
      </c>
      <c r="H7004" s="22">
        <v>1</v>
      </c>
      <c r="I7004" s="9">
        <f>VLOOKUP('Consolidtaed Data'!$B1410,[1]Products!$A:$G,4,0)</f>
        <v>203</v>
      </c>
      <c r="J7004" s="9">
        <f>VLOOKUP('Consolidtaed Data'!$B1410,[1]Products!$A:$G,3,0)</f>
        <v>154</v>
      </c>
      <c r="K7004" s="9">
        <f>'Consolidtaed Data'!$J1410*'Consolidtaed Data'!$H1410</f>
        <v>7584</v>
      </c>
      <c r="L7004" s="9">
        <f>'Consolidtaed Data'!$I1410*'Consolidtaed Data'!$H1410</f>
        <v>9980</v>
      </c>
      <c r="M7004" s="9">
        <f>'Consolidtaed Data'!$L1410-'Consolidtaed Data'!$K1410</f>
        <v>198</v>
      </c>
      <c r="N7004" s="9" t="str">
        <f>VLOOKUP('Consolidtaed Data'!$C1410,[1]Locations!$A:$O,2,0)</f>
        <v>West Covina</v>
      </c>
      <c r="O7004" s="9" t="str">
        <f>VLOOKUP('Consolidtaed Data'!$D1410,'[1]Sales People'!$A:$B,2,0)</f>
        <v>Brian Hansen</v>
      </c>
      <c r="P7004" s="9" t="str">
        <f>VLOOKUP('Consolidtaed Data'!$E1410,[1]Customers!$A:$B,2,0)</f>
        <v>Michael Reed</v>
      </c>
      <c r="Q7004" s="11">
        <f>WEEKDAY('Consolidtaed Data'!$F1410)</f>
        <v>3</v>
      </c>
      <c r="R7004" s="9">
        <f>MONTH('Consolidtaed Data'!$F1410)</f>
        <v>4</v>
      </c>
      <c r="S7004" s="9" t="str">
        <f>TEXT(Table3[[#This Row],[Purchase Date]],"MMMM")</f>
        <v>June</v>
      </c>
      <c r="T7004" s="9">
        <f>YEAR('Consolidtaed Data'!$F1410)</f>
        <v>2020</v>
      </c>
    </row>
    <row r="7005" spans="1:20" x14ac:dyDescent="0.3">
      <c r="A7005" s="9" t="s">
        <v>8031</v>
      </c>
      <c r="B7005" s="9" t="s">
        <v>11</v>
      </c>
      <c r="C7005" s="9" t="s">
        <v>86</v>
      </c>
      <c r="D7005" s="9" t="s">
        <v>51</v>
      </c>
      <c r="E7005" s="9" t="s">
        <v>532</v>
      </c>
      <c r="F7005" s="12">
        <v>44364</v>
      </c>
      <c r="G7005" s="12" t="str">
        <f>VLOOKUP(Table3[[#This Row],[Product ID]],[1]Products!$A:$G,2,0)</f>
        <v>Product 88</v>
      </c>
      <c r="H7005" s="22">
        <v>2</v>
      </c>
      <c r="I7005" s="9">
        <f>VLOOKUP('Consolidtaed Data'!$B1767,[1]Products!$A:$G,4,0)</f>
        <v>1812</v>
      </c>
      <c r="J7005" s="9">
        <f>VLOOKUP('Consolidtaed Data'!$B1767,[1]Products!$A:$G,3,0)</f>
        <v>1305</v>
      </c>
      <c r="K7005" s="9">
        <f>'Consolidtaed Data'!$J1767*'Consolidtaed Data'!$H1767</f>
        <v>1767</v>
      </c>
      <c r="L7005" s="9">
        <f>'Consolidtaed Data'!$I1767*'Consolidtaed Data'!$H1767</f>
        <v>3156</v>
      </c>
      <c r="M7005" s="9">
        <f>'Consolidtaed Data'!$L1767-'Consolidtaed Data'!$K1767</f>
        <v>248</v>
      </c>
      <c r="N7005" s="9" t="str">
        <f>VLOOKUP('Consolidtaed Data'!$C1767,[1]Locations!$A:$O,2,0)</f>
        <v>Fullerton</v>
      </c>
      <c r="O7005" s="9" t="str">
        <f>VLOOKUP('Consolidtaed Data'!$D1767,'[1]Sales People'!$A:$B,2,0)</f>
        <v>Ernest Wagner</v>
      </c>
      <c r="P7005" s="9" t="str">
        <f>VLOOKUP('Consolidtaed Data'!$E1767,[1]Customers!$A:$B,2,0)</f>
        <v>William Medina</v>
      </c>
      <c r="Q7005" s="11">
        <f>WEEKDAY('Consolidtaed Data'!$F1767)</f>
        <v>7</v>
      </c>
      <c r="R7005" s="9">
        <f>MONTH('Consolidtaed Data'!$F1767)</f>
        <v>5</v>
      </c>
      <c r="S7005" s="9" t="str">
        <f>TEXT(Table3[[#This Row],[Purchase Date]],"MMMM")</f>
        <v>June</v>
      </c>
      <c r="T7005" s="9">
        <f>YEAR('Consolidtaed Data'!$F1767)</f>
        <v>2020</v>
      </c>
    </row>
    <row r="7006" spans="1:20" x14ac:dyDescent="0.3">
      <c r="A7006" s="9" t="s">
        <v>8032</v>
      </c>
      <c r="B7006" s="9" t="s">
        <v>495</v>
      </c>
      <c r="C7006" s="9" t="s">
        <v>63</v>
      </c>
      <c r="D7006" s="9" t="s">
        <v>402</v>
      </c>
      <c r="E7006" s="9" t="s">
        <v>2832</v>
      </c>
      <c r="F7006" s="12">
        <v>44364</v>
      </c>
      <c r="G7006" s="12" t="str">
        <f>VLOOKUP(Table3[[#This Row],[Product ID]],[1]Products!$A:$G,2,0)</f>
        <v>Product 15</v>
      </c>
      <c r="H7006" s="22">
        <v>1</v>
      </c>
      <c r="I7006" s="9">
        <f>VLOOKUP('Consolidtaed Data'!$B2125,[1]Products!$A:$G,4,0)</f>
        <v>603</v>
      </c>
      <c r="J7006" s="9">
        <f>VLOOKUP('Consolidtaed Data'!$B2125,[1]Products!$A:$G,3,0)</f>
        <v>416</v>
      </c>
      <c r="K7006" s="9">
        <f>'Consolidtaed Data'!$J2125*'Consolidtaed Data'!$H2125</f>
        <v>962</v>
      </c>
      <c r="L7006" s="9">
        <f>'Consolidtaed Data'!$I2125*'Consolidtaed Data'!$H2125</f>
        <v>1414</v>
      </c>
      <c r="M7006" s="9">
        <f>'Consolidtaed Data'!$L2125-'Consolidtaed Data'!$K2125</f>
        <v>364</v>
      </c>
      <c r="N7006" s="9" t="str">
        <f>VLOOKUP('Consolidtaed Data'!$C2125,[1]Locations!$A:$O,2,0)</f>
        <v>Torrance</v>
      </c>
      <c r="O7006" s="9" t="str">
        <f>VLOOKUP('Consolidtaed Data'!$D2125,'[1]Sales People'!$A:$B,2,0)</f>
        <v>Ernest Wheeler</v>
      </c>
      <c r="P7006" s="9" t="str">
        <f>VLOOKUP('Consolidtaed Data'!$E2125,[1]Customers!$A:$B,2,0)</f>
        <v>Billy Cook</v>
      </c>
      <c r="Q7006" s="11">
        <f>WEEKDAY('Consolidtaed Data'!$F2125)</f>
        <v>4</v>
      </c>
      <c r="R7006" s="9">
        <f>MONTH('Consolidtaed Data'!$F2125)</f>
        <v>6</v>
      </c>
      <c r="S7006" s="9" t="str">
        <f>TEXT(Table3[[#This Row],[Purchase Date]],"MMMM")</f>
        <v>June</v>
      </c>
      <c r="T7006" s="9">
        <f>YEAR('Consolidtaed Data'!$F2125)</f>
        <v>2020</v>
      </c>
    </row>
    <row r="7007" spans="1:20" x14ac:dyDescent="0.3">
      <c r="A7007" s="9" t="s">
        <v>8033</v>
      </c>
      <c r="B7007" s="9" t="s">
        <v>248</v>
      </c>
      <c r="C7007" s="9" t="s">
        <v>39</v>
      </c>
      <c r="D7007" s="9" t="s">
        <v>161</v>
      </c>
      <c r="E7007" s="9" t="s">
        <v>2253</v>
      </c>
      <c r="F7007" s="12">
        <v>44364</v>
      </c>
      <c r="G7007" s="12" t="str">
        <f>VLOOKUP(Table3[[#This Row],[Product ID]],[1]Products!$A:$G,2,0)</f>
        <v>Product 97</v>
      </c>
      <c r="H7007" s="22">
        <v>2</v>
      </c>
      <c r="I7007" s="9">
        <f>VLOOKUP('Consolidtaed Data'!$B2465,[1]Products!$A:$G,4,0)</f>
        <v>596</v>
      </c>
      <c r="J7007" s="9">
        <f>VLOOKUP('Consolidtaed Data'!$B2465,[1]Products!$A:$G,3,0)</f>
        <v>358</v>
      </c>
      <c r="K7007" s="9">
        <f>'Consolidtaed Data'!$J2465*'Consolidtaed Data'!$H2465</f>
        <v>1572</v>
      </c>
      <c r="L7007" s="9">
        <f>'Consolidtaed Data'!$I2465*'Consolidtaed Data'!$H2465</f>
        <v>1894</v>
      </c>
      <c r="M7007" s="9">
        <f>'Consolidtaed Data'!$L2465-'Consolidtaed Data'!$K2465</f>
        <v>507</v>
      </c>
      <c r="N7007" s="9" t="str">
        <f>VLOOKUP('Consolidtaed Data'!$C2465,[1]Locations!$A:$O,2,0)</f>
        <v>Jurupa Valley</v>
      </c>
      <c r="O7007" s="9" t="str">
        <f>VLOOKUP('Consolidtaed Data'!$D2465,'[1]Sales People'!$A:$B,2,0)</f>
        <v>Ernest Wheeler</v>
      </c>
      <c r="P7007" s="9" t="str">
        <f>VLOOKUP('Consolidtaed Data'!$E2465,[1]Customers!$A:$B,2,0)</f>
        <v>Stephen Andrews</v>
      </c>
      <c r="Q7007" s="11">
        <f>WEEKDAY('Consolidtaed Data'!$F2465)</f>
        <v>7</v>
      </c>
      <c r="R7007" s="9">
        <f>MONTH('Consolidtaed Data'!$F2465)</f>
        <v>6</v>
      </c>
      <c r="S7007" s="9" t="str">
        <f>TEXT(Table3[[#This Row],[Purchase Date]],"MMMM")</f>
        <v>June</v>
      </c>
      <c r="T7007" s="9">
        <f>YEAR('Consolidtaed Data'!$F2465)</f>
        <v>2020</v>
      </c>
    </row>
    <row r="7008" spans="1:20" x14ac:dyDescent="0.3">
      <c r="A7008" s="9" t="s">
        <v>8034</v>
      </c>
      <c r="B7008" s="9" t="s">
        <v>234</v>
      </c>
      <c r="C7008" s="9" t="s">
        <v>325</v>
      </c>
      <c r="D7008" s="9" t="s">
        <v>374</v>
      </c>
      <c r="E7008" s="9" t="s">
        <v>1337</v>
      </c>
      <c r="F7008" s="12">
        <v>44364</v>
      </c>
      <c r="G7008" s="12" t="str">
        <f>VLOOKUP(Table3[[#This Row],[Product ID]],[1]Products!$A:$G,2,0)</f>
        <v>Product 54</v>
      </c>
      <c r="H7008" s="22">
        <v>2</v>
      </c>
      <c r="I7008" s="9">
        <f>VLOOKUP('Consolidtaed Data'!$B2662,[1]Products!$A:$G,4,0)</f>
        <v>1798</v>
      </c>
      <c r="J7008" s="9">
        <f>VLOOKUP('Consolidtaed Data'!$B2662,[1]Products!$A:$G,3,0)</f>
        <v>971</v>
      </c>
      <c r="K7008" s="9">
        <f>'Consolidtaed Data'!$J2662*'Consolidtaed Data'!$H2662</f>
        <v>900</v>
      </c>
      <c r="L7008" s="9">
        <f>'Consolidtaed Data'!$I2662*'Consolidtaed Data'!$H2662</f>
        <v>1500</v>
      </c>
      <c r="M7008" s="9">
        <f>'Consolidtaed Data'!$L2662-'Consolidtaed Data'!$K2662</f>
        <v>618</v>
      </c>
      <c r="N7008" s="9" t="str">
        <f>VLOOKUP('Consolidtaed Data'!$C2662,[1]Locations!$A:$O,2,0)</f>
        <v>Los Angeles</v>
      </c>
      <c r="O7008" s="9" t="str">
        <f>VLOOKUP('Consolidtaed Data'!$D2662,'[1]Sales People'!$A:$B,2,0)</f>
        <v>Carl Elliott</v>
      </c>
      <c r="P7008" s="9" t="str">
        <f>VLOOKUP('Consolidtaed Data'!$E2662,[1]Customers!$A:$B,2,0)</f>
        <v>Stephen Payne</v>
      </c>
      <c r="Q7008" s="11">
        <f>WEEKDAY('Consolidtaed Data'!$F2662)</f>
        <v>2</v>
      </c>
      <c r="R7008" s="9">
        <f>MONTH('Consolidtaed Data'!$F2662)</f>
        <v>7</v>
      </c>
      <c r="S7008" s="9" t="str">
        <f>TEXT(Table3[[#This Row],[Purchase Date]],"MMMM")</f>
        <v>June</v>
      </c>
      <c r="T7008" s="9">
        <f>YEAR('Consolidtaed Data'!$F2662)</f>
        <v>2020</v>
      </c>
    </row>
    <row r="7009" spans="1:20" x14ac:dyDescent="0.3">
      <c r="A7009" s="9" t="s">
        <v>8035</v>
      </c>
      <c r="B7009" s="9" t="s">
        <v>692</v>
      </c>
      <c r="C7009" s="9" t="s">
        <v>130</v>
      </c>
      <c r="D7009" s="9" t="s">
        <v>68</v>
      </c>
      <c r="E7009" s="9" t="s">
        <v>1193</v>
      </c>
      <c r="F7009" s="12">
        <v>44364</v>
      </c>
      <c r="G7009" s="12" t="str">
        <f>VLOOKUP(Table3[[#This Row],[Product ID]],[1]Products!$A:$G,2,0)</f>
        <v>Product 83</v>
      </c>
      <c r="H7009" s="22">
        <v>1</v>
      </c>
      <c r="I7009" s="9">
        <f>VLOOKUP('Consolidtaed Data'!$B2666,[1]Products!$A:$G,4,0)</f>
        <v>378</v>
      </c>
      <c r="J7009" s="9">
        <f>VLOOKUP('Consolidtaed Data'!$B2666,[1]Products!$A:$G,3,0)</f>
        <v>291</v>
      </c>
      <c r="K7009" s="9">
        <f>'Consolidtaed Data'!$J2666*'Consolidtaed Data'!$H2666</f>
        <v>2136</v>
      </c>
      <c r="L7009" s="9">
        <f>'Consolidtaed Data'!$I2666*'Consolidtaed Data'!$H2666</f>
        <v>3388</v>
      </c>
      <c r="M7009" s="9">
        <f>'Consolidtaed Data'!$L2666-'Consolidtaed Data'!$K2666</f>
        <v>90</v>
      </c>
      <c r="N7009" s="9" t="str">
        <f>VLOOKUP('Consolidtaed Data'!$C2666,[1]Locations!$A:$O,2,0)</f>
        <v>San Francisco</v>
      </c>
      <c r="O7009" s="9" t="str">
        <f>VLOOKUP('Consolidtaed Data'!$D2666,'[1]Sales People'!$A:$B,2,0)</f>
        <v>Martin Carr</v>
      </c>
      <c r="P7009" s="9" t="str">
        <f>VLOOKUP('Consolidtaed Data'!$E2666,[1]Customers!$A:$B,2,0)</f>
        <v>Joshua Hunt</v>
      </c>
      <c r="Q7009" s="11">
        <f>WEEKDAY('Consolidtaed Data'!$F2666)</f>
        <v>2</v>
      </c>
      <c r="R7009" s="9">
        <f>MONTH('Consolidtaed Data'!$F2666)</f>
        <v>7</v>
      </c>
      <c r="S7009" s="9" t="str">
        <f>TEXT(Table3[[#This Row],[Purchase Date]],"MMMM")</f>
        <v>June</v>
      </c>
      <c r="T7009" s="9">
        <f>YEAR('Consolidtaed Data'!$F2666)</f>
        <v>2020</v>
      </c>
    </row>
    <row r="7010" spans="1:20" x14ac:dyDescent="0.3">
      <c r="A7010" s="9" t="s">
        <v>8036</v>
      </c>
      <c r="B7010" s="9" t="s">
        <v>284</v>
      </c>
      <c r="C7010" s="9" t="s">
        <v>231</v>
      </c>
      <c r="D7010" s="9" t="s">
        <v>13</v>
      </c>
      <c r="E7010" s="9" t="s">
        <v>337</v>
      </c>
      <c r="F7010" s="12">
        <v>44364</v>
      </c>
      <c r="G7010" s="12" t="str">
        <f>VLOOKUP(Table3[[#This Row],[Product ID]],[1]Products!$A:$G,2,0)</f>
        <v>Product 96</v>
      </c>
      <c r="H7010" s="22">
        <v>2</v>
      </c>
      <c r="I7010" s="9">
        <f>VLOOKUP('Consolidtaed Data'!$B3051,[1]Products!$A:$G,4,0)</f>
        <v>400</v>
      </c>
      <c r="J7010" s="9">
        <f>VLOOKUP('Consolidtaed Data'!$B3051,[1]Products!$A:$G,3,0)</f>
        <v>208</v>
      </c>
      <c r="K7010" s="9">
        <f>'Consolidtaed Data'!$J3051*'Consolidtaed Data'!$H3051</f>
        <v>144</v>
      </c>
      <c r="L7010" s="9">
        <f>'Consolidtaed Data'!$I3051*'Consolidtaed Data'!$H3051</f>
        <v>272</v>
      </c>
      <c r="M7010" s="9">
        <f>'Consolidtaed Data'!$L3051-'Consolidtaed Data'!$K3051</f>
        <v>690</v>
      </c>
      <c r="N7010" s="9" t="str">
        <f>VLOOKUP('Consolidtaed Data'!$C3051,[1]Locations!$A:$O,2,0)</f>
        <v>Rialto</v>
      </c>
      <c r="O7010" s="9" t="str">
        <f>VLOOKUP('Consolidtaed Data'!$D3051,'[1]Sales People'!$A:$B,2,0)</f>
        <v>Larry Castillo</v>
      </c>
      <c r="P7010" s="9" t="str">
        <f>VLOOKUP('Consolidtaed Data'!$E3051,[1]Customers!$A:$B,2,0)</f>
        <v>Larry Freeman</v>
      </c>
      <c r="Q7010" s="11">
        <f>WEEKDAY('Consolidtaed Data'!$F3051)</f>
        <v>3</v>
      </c>
      <c r="R7010" s="9">
        <f>MONTH('Consolidtaed Data'!$F3051)</f>
        <v>8</v>
      </c>
      <c r="S7010" s="9" t="str">
        <f>TEXT(Table3[[#This Row],[Purchase Date]],"MMMM")</f>
        <v>June</v>
      </c>
      <c r="T7010" s="9">
        <f>YEAR('Consolidtaed Data'!$F3051)</f>
        <v>2020</v>
      </c>
    </row>
    <row r="7011" spans="1:20" x14ac:dyDescent="0.3">
      <c r="A7011" s="9" t="s">
        <v>8037</v>
      </c>
      <c r="B7011" s="9" t="s">
        <v>549</v>
      </c>
      <c r="C7011" s="9" t="s">
        <v>67</v>
      </c>
      <c r="D7011" s="9" t="s">
        <v>235</v>
      </c>
      <c r="E7011" s="9" t="s">
        <v>1228</v>
      </c>
      <c r="F7011" s="12">
        <v>44364</v>
      </c>
      <c r="G7011" s="12" t="str">
        <f>VLOOKUP(Table3[[#This Row],[Product ID]],[1]Products!$A:$G,2,0)</f>
        <v>Product 10</v>
      </c>
      <c r="H7011" s="22">
        <v>1</v>
      </c>
      <c r="I7011" s="9">
        <f>VLOOKUP('Consolidtaed Data'!$B3498,[1]Products!$A:$G,4,0)</f>
        <v>1887</v>
      </c>
      <c r="J7011" s="9">
        <f>VLOOKUP('Consolidtaed Data'!$B3498,[1]Products!$A:$G,3,0)</f>
        <v>1378</v>
      </c>
      <c r="K7011" s="9">
        <f>'Consolidtaed Data'!$J3498*'Consolidtaed Data'!$H3498</f>
        <v>4455</v>
      </c>
      <c r="L7011" s="9">
        <f>'Consolidtaed Data'!$I3498*'Consolidtaed Data'!$H3498</f>
        <v>6273</v>
      </c>
      <c r="M7011" s="9">
        <f>'Consolidtaed Data'!$L3498-'Consolidtaed Data'!$K3498</f>
        <v>2067</v>
      </c>
      <c r="N7011" s="9" t="str">
        <f>VLOOKUP('Consolidtaed Data'!$C3498,[1]Locations!$A:$O,2,0)</f>
        <v>Fresno</v>
      </c>
      <c r="O7011" s="9" t="str">
        <f>VLOOKUP('Consolidtaed Data'!$D3498,'[1]Sales People'!$A:$B,2,0)</f>
        <v>Arthur Mccoy</v>
      </c>
      <c r="P7011" s="9" t="str">
        <f>VLOOKUP('Consolidtaed Data'!$E3498,[1]Customers!$A:$B,2,0)</f>
        <v>Victor Lopez</v>
      </c>
      <c r="Q7011" s="11">
        <f>WEEKDAY('Consolidtaed Data'!$F3498)</f>
        <v>1</v>
      </c>
      <c r="R7011" s="9">
        <f>MONTH('Consolidtaed Data'!$F3498)</f>
        <v>9</v>
      </c>
      <c r="S7011" s="9" t="str">
        <f>TEXT(Table3[[#This Row],[Purchase Date]],"MMMM")</f>
        <v>June</v>
      </c>
      <c r="T7011" s="9">
        <f>YEAR('Consolidtaed Data'!$F3498)</f>
        <v>2020</v>
      </c>
    </row>
    <row r="7012" spans="1:20" x14ac:dyDescent="0.3">
      <c r="A7012" s="9" t="s">
        <v>8038</v>
      </c>
      <c r="B7012" s="9" t="s">
        <v>572</v>
      </c>
      <c r="C7012" s="9" t="s">
        <v>331</v>
      </c>
      <c r="D7012" s="9" t="s">
        <v>9</v>
      </c>
      <c r="E7012" s="9" t="s">
        <v>521</v>
      </c>
      <c r="F7012" s="12">
        <v>44365</v>
      </c>
      <c r="G7012" s="12" t="str">
        <f>VLOOKUP(Table3[[#This Row],[Product ID]],[1]Products!$A:$G,2,0)</f>
        <v>Product 22</v>
      </c>
      <c r="H7012" s="22">
        <v>1</v>
      </c>
      <c r="I7012" s="9">
        <f>VLOOKUP('Consolidtaed Data'!$B161,[1]Products!$A:$G,4,0)</f>
        <v>684</v>
      </c>
      <c r="J7012" s="9">
        <f>VLOOKUP('Consolidtaed Data'!$B161,[1]Products!$A:$G,3,0)</f>
        <v>561</v>
      </c>
      <c r="K7012" s="9">
        <f>'Consolidtaed Data'!$J161*'Consolidtaed Data'!$H161</f>
        <v>208</v>
      </c>
      <c r="L7012" s="9">
        <f>'Consolidtaed Data'!$I161*'Consolidtaed Data'!$H161</f>
        <v>315</v>
      </c>
      <c r="M7012" s="9">
        <f>'Consolidtaed Data'!$L161-'Consolidtaed Data'!$K161</f>
        <v>99</v>
      </c>
      <c r="N7012" s="9" t="str">
        <f>VLOOKUP('Consolidtaed Data'!$C161,[1]Locations!$A:$O,2,0)</f>
        <v>San Mateo</v>
      </c>
      <c r="O7012" s="9" t="str">
        <f>VLOOKUP('Consolidtaed Data'!$D161,'[1]Sales People'!$A:$B,2,0)</f>
        <v>Carl Elliott</v>
      </c>
      <c r="P7012" s="9" t="str">
        <f>VLOOKUP('Consolidtaed Data'!$E161,[1]Customers!$A:$B,2,0)</f>
        <v>Phillip Ellis</v>
      </c>
      <c r="Q7012" s="11">
        <f>WEEKDAY('Consolidtaed Data'!$F161)</f>
        <v>1</v>
      </c>
      <c r="R7012" s="9">
        <f>MONTH('Consolidtaed Data'!$F161)</f>
        <v>1</v>
      </c>
      <c r="S7012" s="9" t="str">
        <f>TEXT(Table3[[#This Row],[Purchase Date]],"MMMM")</f>
        <v>June</v>
      </c>
      <c r="T7012" s="9">
        <f>YEAR('Consolidtaed Data'!$F161)</f>
        <v>2020</v>
      </c>
    </row>
    <row r="7013" spans="1:20" x14ac:dyDescent="0.3">
      <c r="A7013" s="9" t="s">
        <v>8039</v>
      </c>
      <c r="B7013" s="9" t="s">
        <v>369</v>
      </c>
      <c r="C7013" s="9" t="s">
        <v>25</v>
      </c>
      <c r="D7013" s="9" t="s">
        <v>80</v>
      </c>
      <c r="E7013" s="9" t="s">
        <v>1131</v>
      </c>
      <c r="F7013" s="12">
        <v>44365</v>
      </c>
      <c r="G7013" s="12" t="str">
        <f>VLOOKUP(Table3[[#This Row],[Product ID]],[1]Products!$A:$G,2,0)</f>
        <v>Product 8</v>
      </c>
      <c r="H7013" s="22">
        <v>2</v>
      </c>
      <c r="I7013" s="9">
        <f>VLOOKUP('Consolidtaed Data'!$B452,[1]Products!$A:$G,4,0)</f>
        <v>871</v>
      </c>
      <c r="J7013" s="9">
        <f>VLOOKUP('Consolidtaed Data'!$B452,[1]Products!$A:$G,3,0)</f>
        <v>540</v>
      </c>
      <c r="K7013" s="9">
        <f>'Consolidtaed Data'!$J452*'Consolidtaed Data'!$H452</f>
        <v>90</v>
      </c>
      <c r="L7013" s="9">
        <f>'Consolidtaed Data'!$I452*'Consolidtaed Data'!$H452</f>
        <v>112</v>
      </c>
      <c r="M7013" s="9">
        <f>'Consolidtaed Data'!$L452-'Consolidtaed Data'!$K452</f>
        <v>507</v>
      </c>
      <c r="N7013" s="9" t="str">
        <f>VLOOKUP('Consolidtaed Data'!$C452,[1]Locations!$A:$O,2,0)</f>
        <v>El Cajon</v>
      </c>
      <c r="O7013" s="9" t="str">
        <f>VLOOKUP('Consolidtaed Data'!$D452,'[1]Sales People'!$A:$B,2,0)</f>
        <v>Ryan Welch</v>
      </c>
      <c r="P7013" s="9" t="str">
        <f>VLOOKUP('Consolidtaed Data'!$E452,[1]Customers!$A:$B,2,0)</f>
        <v>Christopher Arnold</v>
      </c>
      <c r="Q7013" s="11">
        <f>WEEKDAY('Consolidtaed Data'!$F452)</f>
        <v>7</v>
      </c>
      <c r="R7013" s="9">
        <f>MONTH('Consolidtaed Data'!$F452)</f>
        <v>2</v>
      </c>
      <c r="S7013" s="9" t="str">
        <f>TEXT(Table3[[#This Row],[Purchase Date]],"MMMM")</f>
        <v>June</v>
      </c>
      <c r="T7013" s="9">
        <f>YEAR('Consolidtaed Data'!$F452)</f>
        <v>2020</v>
      </c>
    </row>
    <row r="7014" spans="1:20" x14ac:dyDescent="0.3">
      <c r="A7014" s="9" t="s">
        <v>8040</v>
      </c>
      <c r="B7014" s="9" t="s">
        <v>580</v>
      </c>
      <c r="C7014" s="9" t="s">
        <v>420</v>
      </c>
      <c r="D7014" s="9" t="s">
        <v>31</v>
      </c>
      <c r="E7014" s="9" t="s">
        <v>1743</v>
      </c>
      <c r="F7014" s="12">
        <v>44365</v>
      </c>
      <c r="G7014" s="12" t="str">
        <f>VLOOKUP(Table3[[#This Row],[Product ID]],[1]Products!$A:$G,2,0)</f>
        <v>Product 1</v>
      </c>
      <c r="H7014" s="22">
        <v>3</v>
      </c>
      <c r="I7014" s="9">
        <f>VLOOKUP('Consolidtaed Data'!$B886,[1]Products!$A:$G,4,0)</f>
        <v>315</v>
      </c>
      <c r="J7014" s="9">
        <f>VLOOKUP('Consolidtaed Data'!$B886,[1]Products!$A:$G,3,0)</f>
        <v>208</v>
      </c>
      <c r="K7014" s="9">
        <f>'Consolidtaed Data'!$J886*'Consolidtaed Data'!$H886</f>
        <v>1108</v>
      </c>
      <c r="L7014" s="9">
        <f>'Consolidtaed Data'!$I886*'Consolidtaed Data'!$H886</f>
        <v>1351</v>
      </c>
      <c r="M7014" s="9">
        <f>'Consolidtaed Data'!$L886-'Consolidtaed Data'!$K886</f>
        <v>837</v>
      </c>
      <c r="N7014" s="9" t="str">
        <f>VLOOKUP('Consolidtaed Data'!$C886,[1]Locations!$A:$O,2,0)</f>
        <v>Long Beach</v>
      </c>
      <c r="O7014" s="9" t="str">
        <f>VLOOKUP('Consolidtaed Data'!$D886,'[1]Sales People'!$A:$B,2,0)</f>
        <v>Eugene Holmes</v>
      </c>
      <c r="P7014" s="9" t="str">
        <f>VLOOKUP('Consolidtaed Data'!$E886,[1]Customers!$A:$B,2,0)</f>
        <v>Kevin Jones</v>
      </c>
      <c r="Q7014" s="11">
        <f>WEEKDAY('Consolidtaed Data'!$F886)</f>
        <v>3</v>
      </c>
      <c r="R7014" s="9">
        <f>MONTH('Consolidtaed Data'!$F886)</f>
        <v>3</v>
      </c>
      <c r="S7014" s="9" t="str">
        <f>TEXT(Table3[[#This Row],[Purchase Date]],"MMMM")</f>
        <v>June</v>
      </c>
      <c r="T7014" s="9">
        <f>YEAR('Consolidtaed Data'!$F886)</f>
        <v>2020</v>
      </c>
    </row>
    <row r="7015" spans="1:20" x14ac:dyDescent="0.3">
      <c r="A7015" s="9" t="s">
        <v>8041</v>
      </c>
      <c r="B7015" s="9" t="s">
        <v>148</v>
      </c>
      <c r="C7015" s="9" t="s">
        <v>16</v>
      </c>
      <c r="D7015" s="9" t="s">
        <v>51</v>
      </c>
      <c r="E7015" s="9" t="s">
        <v>250</v>
      </c>
      <c r="F7015" s="12">
        <v>44365</v>
      </c>
      <c r="G7015" s="12" t="str">
        <f>VLOOKUP(Table3[[#This Row],[Product ID]],[1]Products!$A:$G,2,0)</f>
        <v>Product 16</v>
      </c>
      <c r="H7015" s="22">
        <v>1</v>
      </c>
      <c r="I7015" s="9">
        <f>VLOOKUP('Consolidtaed Data'!$B916,[1]Products!$A:$G,4,0)</f>
        <v>847</v>
      </c>
      <c r="J7015" s="9">
        <f>VLOOKUP('Consolidtaed Data'!$B916,[1]Products!$A:$G,3,0)</f>
        <v>534</v>
      </c>
      <c r="K7015" s="9">
        <f>'Consolidtaed Data'!$J916*'Consolidtaed Data'!$H916</f>
        <v>945</v>
      </c>
      <c r="L7015" s="9">
        <f>'Consolidtaed Data'!$I916*'Consolidtaed Data'!$H916</f>
        <v>1889</v>
      </c>
      <c r="M7015" s="9">
        <f>'Consolidtaed Data'!$L916-'Consolidtaed Data'!$K916</f>
        <v>2613</v>
      </c>
      <c r="N7015" s="9" t="str">
        <f>VLOOKUP('Consolidtaed Data'!$C916,[1]Locations!$A:$O,2,0)</f>
        <v>Thousand Oaks</v>
      </c>
      <c r="O7015" s="9" t="str">
        <f>VLOOKUP('Consolidtaed Data'!$D916,'[1]Sales People'!$A:$B,2,0)</f>
        <v>Bobby Russell</v>
      </c>
      <c r="P7015" s="9" t="str">
        <f>VLOOKUP('Consolidtaed Data'!$E916,[1]Customers!$A:$B,2,0)</f>
        <v>Craig Mills</v>
      </c>
      <c r="Q7015" s="11">
        <f>WEEKDAY('Consolidtaed Data'!$F916)</f>
        <v>5</v>
      </c>
      <c r="R7015" s="9">
        <f>MONTH('Consolidtaed Data'!$F916)</f>
        <v>3</v>
      </c>
      <c r="S7015" s="9" t="str">
        <f>TEXT(Table3[[#This Row],[Purchase Date]],"MMMM")</f>
        <v>June</v>
      </c>
      <c r="T7015" s="9">
        <f>YEAR('Consolidtaed Data'!$F916)</f>
        <v>2020</v>
      </c>
    </row>
    <row r="7016" spans="1:20" x14ac:dyDescent="0.3">
      <c r="A7016" s="9" t="s">
        <v>8042</v>
      </c>
      <c r="B7016" s="9" t="s">
        <v>301</v>
      </c>
      <c r="C7016" s="9" t="s">
        <v>12</v>
      </c>
      <c r="D7016" s="9" t="s">
        <v>123</v>
      </c>
      <c r="E7016" s="9" t="s">
        <v>387</v>
      </c>
      <c r="F7016" s="12">
        <v>44365</v>
      </c>
      <c r="G7016" s="12" t="str">
        <f>VLOOKUP(Table3[[#This Row],[Product ID]],[1]Products!$A:$G,2,0)</f>
        <v>Product 57</v>
      </c>
      <c r="H7016" s="22">
        <v>1</v>
      </c>
      <c r="I7016" s="9">
        <f>VLOOKUP('Consolidtaed Data'!$B1363,[1]Products!$A:$G,4,0)</f>
        <v>1848</v>
      </c>
      <c r="J7016" s="9">
        <f>VLOOKUP('Consolidtaed Data'!$B1363,[1]Products!$A:$G,3,0)</f>
        <v>1294</v>
      </c>
      <c r="K7016" s="9">
        <f>'Consolidtaed Data'!$J1363*'Consolidtaed Data'!$H1363</f>
        <v>1485</v>
      </c>
      <c r="L7016" s="9">
        <f>'Consolidtaed Data'!$I1363*'Consolidtaed Data'!$H1363</f>
        <v>2091</v>
      </c>
      <c r="M7016" s="9">
        <f>'Consolidtaed Data'!$L1363-'Consolidtaed Data'!$K1363</f>
        <v>348</v>
      </c>
      <c r="N7016" s="9" t="str">
        <f>VLOOKUP('Consolidtaed Data'!$C1363,[1]Locations!$A:$O,2,0)</f>
        <v>Carlsbad</v>
      </c>
      <c r="O7016" s="9" t="str">
        <f>VLOOKUP('Consolidtaed Data'!$D1363,'[1]Sales People'!$A:$B,2,0)</f>
        <v>Kevin Butler</v>
      </c>
      <c r="P7016" s="9" t="str">
        <f>VLOOKUP('Consolidtaed Data'!$E1363,[1]Customers!$A:$B,2,0)</f>
        <v>Jerry Green</v>
      </c>
      <c r="Q7016" s="11">
        <f>WEEKDAY('Consolidtaed Data'!$F1363)</f>
        <v>6</v>
      </c>
      <c r="R7016" s="9">
        <f>MONTH('Consolidtaed Data'!$F1363)</f>
        <v>4</v>
      </c>
      <c r="S7016" s="9" t="str">
        <f>TEXT(Table3[[#This Row],[Purchase Date]],"MMMM")</f>
        <v>June</v>
      </c>
      <c r="T7016" s="9">
        <f>YEAR('Consolidtaed Data'!$F1363)</f>
        <v>2020</v>
      </c>
    </row>
    <row r="7017" spans="1:20" x14ac:dyDescent="0.3">
      <c r="A7017" s="9" t="s">
        <v>8043</v>
      </c>
      <c r="B7017" s="9" t="s">
        <v>411</v>
      </c>
      <c r="C7017" s="9" t="s">
        <v>347</v>
      </c>
      <c r="D7017" s="9" t="s">
        <v>56</v>
      </c>
      <c r="E7017" s="9" t="s">
        <v>1062</v>
      </c>
      <c r="F7017" s="12">
        <v>44365</v>
      </c>
      <c r="G7017" s="12" t="str">
        <f>VLOOKUP(Table3[[#This Row],[Product ID]],[1]Products!$A:$G,2,0)</f>
        <v>Product 27</v>
      </c>
      <c r="H7017" s="22">
        <v>3</v>
      </c>
      <c r="I7017" s="9">
        <f>VLOOKUP('Consolidtaed Data'!$B1550,[1]Products!$A:$G,4,0)</f>
        <v>1809</v>
      </c>
      <c r="J7017" s="9">
        <f>VLOOKUP('Consolidtaed Data'!$B1550,[1]Products!$A:$G,3,0)</f>
        <v>1067</v>
      </c>
      <c r="K7017" s="9">
        <f>'Consolidtaed Data'!$J1550*'Consolidtaed Data'!$H1550</f>
        <v>984</v>
      </c>
      <c r="L7017" s="9">
        <f>'Consolidtaed Data'!$I1550*'Consolidtaed Data'!$H1550</f>
        <v>1367</v>
      </c>
      <c r="M7017" s="9">
        <f>'Consolidtaed Data'!$L1550-'Consolidtaed Data'!$K1550</f>
        <v>408</v>
      </c>
      <c r="N7017" s="9" t="str">
        <f>VLOOKUP('Consolidtaed Data'!$C1550,[1]Locations!$A:$O,2,0)</f>
        <v>Garden Grove</v>
      </c>
      <c r="O7017" s="9" t="str">
        <f>VLOOKUP('Consolidtaed Data'!$D1550,'[1]Sales People'!$A:$B,2,0)</f>
        <v>Larry Marshall</v>
      </c>
      <c r="P7017" s="9" t="str">
        <f>VLOOKUP('Consolidtaed Data'!$E1550,[1]Customers!$A:$B,2,0)</f>
        <v>Antonio Dixon</v>
      </c>
      <c r="Q7017" s="11">
        <f>WEEKDAY('Consolidtaed Data'!$F1550)</f>
        <v>6</v>
      </c>
      <c r="R7017" s="9">
        <f>MONTH('Consolidtaed Data'!$F1550)</f>
        <v>4</v>
      </c>
      <c r="S7017" s="9" t="str">
        <f>TEXT(Table3[[#This Row],[Purchase Date]],"MMMM")</f>
        <v>June</v>
      </c>
      <c r="T7017" s="9">
        <f>YEAR('Consolidtaed Data'!$F1550)</f>
        <v>2020</v>
      </c>
    </row>
    <row r="7018" spans="1:20" x14ac:dyDescent="0.3">
      <c r="A7018" s="9" t="s">
        <v>8044</v>
      </c>
      <c r="B7018" s="9" t="s">
        <v>182</v>
      </c>
      <c r="C7018" s="9" t="s">
        <v>82</v>
      </c>
      <c r="D7018" s="9" t="s">
        <v>220</v>
      </c>
      <c r="E7018" s="9" t="s">
        <v>2832</v>
      </c>
      <c r="F7018" s="12">
        <v>44365</v>
      </c>
      <c r="G7018" s="12" t="str">
        <f>VLOOKUP(Table3[[#This Row],[Product ID]],[1]Products!$A:$G,2,0)</f>
        <v>Product 9</v>
      </c>
      <c r="H7018" s="22">
        <v>1</v>
      </c>
      <c r="I7018" s="9">
        <f>VLOOKUP('Consolidtaed Data'!$B2341,[1]Products!$A:$G,4,0)</f>
        <v>315</v>
      </c>
      <c r="J7018" s="9">
        <f>VLOOKUP('Consolidtaed Data'!$B2341,[1]Products!$A:$G,3,0)</f>
        <v>208</v>
      </c>
      <c r="K7018" s="9">
        <f>'Consolidtaed Data'!$J2341*'Consolidtaed Data'!$H2341</f>
        <v>790</v>
      </c>
      <c r="L7018" s="9">
        <f>'Consolidtaed Data'!$I2341*'Consolidtaed Data'!$H2341</f>
        <v>1112</v>
      </c>
      <c r="M7018" s="9">
        <f>'Consolidtaed Data'!$L2341-'Consolidtaed Data'!$K2341</f>
        <v>2481</v>
      </c>
      <c r="N7018" s="9" t="str">
        <f>VLOOKUP('Consolidtaed Data'!$C2341,[1]Locations!$A:$O,2,0)</f>
        <v>Riverside</v>
      </c>
      <c r="O7018" s="9" t="str">
        <f>VLOOKUP('Consolidtaed Data'!$D2341,'[1]Sales People'!$A:$B,2,0)</f>
        <v>Howard Sims</v>
      </c>
      <c r="P7018" s="9" t="str">
        <f>VLOOKUP('Consolidtaed Data'!$E2341,[1]Customers!$A:$B,2,0)</f>
        <v>Patrick Rivera</v>
      </c>
      <c r="Q7018" s="11">
        <f>WEEKDAY('Consolidtaed Data'!$F2341)</f>
        <v>7</v>
      </c>
      <c r="R7018" s="9">
        <f>MONTH('Consolidtaed Data'!$F2341)</f>
        <v>6</v>
      </c>
      <c r="S7018" s="9" t="str">
        <f>TEXT(Table3[[#This Row],[Purchase Date]],"MMMM")</f>
        <v>June</v>
      </c>
      <c r="T7018" s="9">
        <f>YEAR('Consolidtaed Data'!$F2341)</f>
        <v>2020</v>
      </c>
    </row>
    <row r="7019" spans="1:20" x14ac:dyDescent="0.3">
      <c r="A7019" s="9" t="s">
        <v>8045</v>
      </c>
      <c r="B7019" s="9" t="s">
        <v>125</v>
      </c>
      <c r="C7019" s="9" t="s">
        <v>344</v>
      </c>
      <c r="D7019" s="9" t="s">
        <v>281</v>
      </c>
      <c r="E7019" s="9" t="s">
        <v>114</v>
      </c>
      <c r="F7019" s="12">
        <v>44365</v>
      </c>
      <c r="G7019" s="12" t="str">
        <f>VLOOKUP(Table3[[#This Row],[Product ID]],[1]Products!$A:$G,2,0)</f>
        <v>Product 40</v>
      </c>
      <c r="H7019" s="22">
        <v>1</v>
      </c>
      <c r="I7019" s="9">
        <f>VLOOKUP('Consolidtaed Data'!$B2572,[1]Products!$A:$G,4,0)</f>
        <v>818</v>
      </c>
      <c r="J7019" s="9">
        <f>VLOOKUP('Consolidtaed Data'!$B2572,[1]Products!$A:$G,3,0)</f>
        <v>450</v>
      </c>
      <c r="K7019" s="9">
        <f>'Consolidtaed Data'!$J2572*'Consolidtaed Data'!$H2572</f>
        <v>732</v>
      </c>
      <c r="L7019" s="9">
        <f>'Consolidtaed Data'!$I2572*'Consolidtaed Data'!$H2572</f>
        <v>1077</v>
      </c>
      <c r="M7019" s="9">
        <f>'Consolidtaed Data'!$L2572-'Consolidtaed Data'!$K2572</f>
        <v>96</v>
      </c>
      <c r="N7019" s="9" t="str">
        <f>VLOOKUP('Consolidtaed Data'!$C2572,[1]Locations!$A:$O,2,0)</f>
        <v>Jurupa Valley</v>
      </c>
      <c r="O7019" s="9" t="str">
        <f>VLOOKUP('Consolidtaed Data'!$D2572,'[1]Sales People'!$A:$B,2,0)</f>
        <v>Robert Reed</v>
      </c>
      <c r="P7019" s="9" t="str">
        <f>VLOOKUP('Consolidtaed Data'!$E2572,[1]Customers!$A:$B,2,0)</f>
        <v>Willie Mason</v>
      </c>
      <c r="Q7019" s="11">
        <f>WEEKDAY('Consolidtaed Data'!$F2572)</f>
        <v>2</v>
      </c>
      <c r="R7019" s="9">
        <f>MONTH('Consolidtaed Data'!$F2572)</f>
        <v>7</v>
      </c>
      <c r="S7019" s="9" t="str">
        <f>TEXT(Table3[[#This Row],[Purchase Date]],"MMMM")</f>
        <v>June</v>
      </c>
      <c r="T7019" s="9">
        <f>YEAR('Consolidtaed Data'!$F2572)</f>
        <v>2020</v>
      </c>
    </row>
    <row r="7020" spans="1:20" x14ac:dyDescent="0.3">
      <c r="A7020" s="9" t="s">
        <v>8046</v>
      </c>
      <c r="B7020" s="9" t="s">
        <v>139</v>
      </c>
      <c r="C7020" s="9" t="s">
        <v>186</v>
      </c>
      <c r="D7020" s="9" t="s">
        <v>174</v>
      </c>
      <c r="E7020" s="9" t="s">
        <v>1545</v>
      </c>
      <c r="F7020" s="12">
        <v>44365</v>
      </c>
      <c r="G7020" s="12" t="str">
        <f>VLOOKUP(Table3[[#This Row],[Product ID]],[1]Products!$A:$G,2,0)</f>
        <v>Product 13</v>
      </c>
      <c r="H7020" s="22">
        <v>1</v>
      </c>
      <c r="I7020" s="9">
        <f>VLOOKUP('Consolidtaed Data'!$B3152,[1]Products!$A:$G,4,0)</f>
        <v>1278</v>
      </c>
      <c r="J7020" s="9">
        <f>VLOOKUP('Consolidtaed Data'!$B3152,[1]Products!$A:$G,3,0)</f>
        <v>665</v>
      </c>
      <c r="K7020" s="9">
        <f>'Consolidtaed Data'!$J3152*'Consolidtaed Data'!$H3152</f>
        <v>408</v>
      </c>
      <c r="L7020" s="9">
        <f>'Consolidtaed Data'!$I3152*'Consolidtaed Data'!$H3152</f>
        <v>504</v>
      </c>
      <c r="M7020" s="9">
        <f>'Consolidtaed Data'!$L3152-'Consolidtaed Data'!$K3152</f>
        <v>246</v>
      </c>
      <c r="N7020" s="9" t="str">
        <f>VLOOKUP('Consolidtaed Data'!$C3152,[1]Locations!$A:$O,2,0)</f>
        <v>Vista</v>
      </c>
      <c r="O7020" s="9" t="str">
        <f>VLOOKUP('Consolidtaed Data'!$D3152,'[1]Sales People'!$A:$B,2,0)</f>
        <v>Andrew Bowman</v>
      </c>
      <c r="P7020" s="9" t="str">
        <f>VLOOKUP('Consolidtaed Data'!$E3152,[1]Customers!$A:$B,2,0)</f>
        <v>Henry Harper</v>
      </c>
      <c r="Q7020" s="11">
        <f>WEEKDAY('Consolidtaed Data'!$F3152)</f>
        <v>5</v>
      </c>
      <c r="R7020" s="9">
        <f>MONTH('Consolidtaed Data'!$F3152)</f>
        <v>8</v>
      </c>
      <c r="S7020" s="9" t="str">
        <f>TEXT(Table3[[#This Row],[Purchase Date]],"MMMM")</f>
        <v>June</v>
      </c>
      <c r="T7020" s="9">
        <f>YEAR('Consolidtaed Data'!$F3152)</f>
        <v>2020</v>
      </c>
    </row>
    <row r="7021" spans="1:20" x14ac:dyDescent="0.3">
      <c r="A7021" s="9" t="s">
        <v>8047</v>
      </c>
      <c r="B7021" s="9" t="s">
        <v>415</v>
      </c>
      <c r="C7021" s="9" t="s">
        <v>226</v>
      </c>
      <c r="D7021" s="9" t="s">
        <v>73</v>
      </c>
      <c r="E7021" s="9" t="s">
        <v>465</v>
      </c>
      <c r="F7021" s="12">
        <v>44365</v>
      </c>
      <c r="G7021" s="12" t="str">
        <f>VLOOKUP(Table3[[#This Row],[Product ID]],[1]Products!$A:$G,2,0)</f>
        <v>Product 18</v>
      </c>
      <c r="H7021" s="22">
        <v>3</v>
      </c>
      <c r="I7021" s="9">
        <f>VLOOKUP('Consolidtaed Data'!$B3321,[1]Products!$A:$G,4,0)</f>
        <v>1405</v>
      </c>
      <c r="J7021" s="9">
        <f>VLOOKUP('Consolidtaed Data'!$B3321,[1]Products!$A:$G,3,0)</f>
        <v>1054</v>
      </c>
      <c r="K7021" s="9">
        <f>'Consolidtaed Data'!$J3321*'Consolidtaed Data'!$H3321</f>
        <v>634</v>
      </c>
      <c r="L7021" s="9">
        <f>'Consolidtaed Data'!$I3321*'Consolidtaed Data'!$H3321</f>
        <v>880</v>
      </c>
      <c r="M7021" s="9">
        <f>'Consolidtaed Data'!$L3321-'Consolidtaed Data'!$K3321</f>
        <v>138</v>
      </c>
      <c r="N7021" s="9" t="str">
        <f>VLOOKUP('Consolidtaed Data'!$C3321,[1]Locations!$A:$O,2,0)</f>
        <v>Huntington Beach</v>
      </c>
      <c r="O7021" s="9" t="str">
        <f>VLOOKUP('Consolidtaed Data'!$D3321,'[1]Sales People'!$A:$B,2,0)</f>
        <v>John Reyes</v>
      </c>
      <c r="P7021" s="9" t="str">
        <f>VLOOKUP('Consolidtaed Data'!$E3321,[1]Customers!$A:$B,2,0)</f>
        <v>Phillip Harvey</v>
      </c>
      <c r="Q7021" s="11">
        <f>WEEKDAY('Consolidtaed Data'!$F3321)</f>
        <v>4</v>
      </c>
      <c r="R7021" s="9">
        <f>MONTH('Consolidtaed Data'!$F3321)</f>
        <v>9</v>
      </c>
      <c r="S7021" s="9" t="str">
        <f>TEXT(Table3[[#This Row],[Purchase Date]],"MMMM")</f>
        <v>June</v>
      </c>
      <c r="T7021" s="9">
        <f>YEAR('Consolidtaed Data'!$F3321)</f>
        <v>2020</v>
      </c>
    </row>
    <row r="7022" spans="1:20" x14ac:dyDescent="0.3">
      <c r="A7022" s="9" t="s">
        <v>8048</v>
      </c>
      <c r="B7022" s="9" t="s">
        <v>393</v>
      </c>
      <c r="C7022" s="9" t="s">
        <v>86</v>
      </c>
      <c r="D7022" s="9" t="s">
        <v>326</v>
      </c>
      <c r="E7022" s="9" t="s">
        <v>1189</v>
      </c>
      <c r="F7022" s="12">
        <v>44365</v>
      </c>
      <c r="G7022" s="12" t="str">
        <f>VLOOKUP(Table3[[#This Row],[Product ID]],[1]Products!$A:$G,2,0)</f>
        <v>Product 84</v>
      </c>
      <c r="H7022" s="22">
        <v>1</v>
      </c>
      <c r="I7022" s="9">
        <f>VLOOKUP('Consolidtaed Data'!$B3503,[1]Products!$A:$G,4,0)</f>
        <v>2497</v>
      </c>
      <c r="J7022" s="9">
        <f>VLOOKUP('Consolidtaed Data'!$B3503,[1]Products!$A:$G,3,0)</f>
        <v>1473</v>
      </c>
      <c r="K7022" s="9">
        <f>'Consolidtaed Data'!$J3503*'Consolidtaed Data'!$H3503</f>
        <v>395</v>
      </c>
      <c r="L7022" s="9">
        <f>'Consolidtaed Data'!$I3503*'Consolidtaed Data'!$H3503</f>
        <v>556</v>
      </c>
      <c r="M7022" s="9">
        <f>'Consolidtaed Data'!$L3503-'Consolidtaed Data'!$K3503</f>
        <v>261</v>
      </c>
      <c r="N7022" s="9" t="str">
        <f>VLOOKUP('Consolidtaed Data'!$C3503,[1]Locations!$A:$O,2,0)</f>
        <v>Temecula</v>
      </c>
      <c r="O7022" s="9" t="str">
        <f>VLOOKUP('Consolidtaed Data'!$D3503,'[1]Sales People'!$A:$B,2,0)</f>
        <v>Charles Harper</v>
      </c>
      <c r="P7022" s="9" t="str">
        <f>VLOOKUP('Consolidtaed Data'!$E3503,[1]Customers!$A:$B,2,0)</f>
        <v>Jason Gray</v>
      </c>
      <c r="Q7022" s="11">
        <f>WEEKDAY('Consolidtaed Data'!$F3503)</f>
        <v>1</v>
      </c>
      <c r="R7022" s="9">
        <f>MONTH('Consolidtaed Data'!$F3503)</f>
        <v>9</v>
      </c>
      <c r="S7022" s="9" t="str">
        <f>TEXT(Table3[[#This Row],[Purchase Date]],"MMMM")</f>
        <v>June</v>
      </c>
      <c r="T7022" s="9">
        <f>YEAR('Consolidtaed Data'!$F3503)</f>
        <v>2020</v>
      </c>
    </row>
    <row r="7023" spans="1:20" x14ac:dyDescent="0.3">
      <c r="A7023" s="9" t="s">
        <v>8049</v>
      </c>
      <c r="B7023" s="9" t="s">
        <v>278</v>
      </c>
      <c r="C7023" s="9" t="s">
        <v>201</v>
      </c>
      <c r="D7023" s="9" t="s">
        <v>197</v>
      </c>
      <c r="E7023" s="9" t="s">
        <v>202</v>
      </c>
      <c r="F7023" s="12">
        <v>44366</v>
      </c>
      <c r="G7023" s="12" t="str">
        <f>VLOOKUP(Table3[[#This Row],[Product ID]],[1]Products!$A:$G,2,0)</f>
        <v>Product 75</v>
      </c>
      <c r="H7023" s="22">
        <v>2</v>
      </c>
      <c r="I7023" s="9">
        <f>VLOOKUP('Consolidtaed Data'!$B34,[1]Products!$A:$G,4,0)</f>
        <v>561</v>
      </c>
      <c r="J7023" s="9">
        <f>VLOOKUP('Consolidtaed Data'!$B34,[1]Products!$A:$G,3,0)</f>
        <v>421</v>
      </c>
      <c r="K7023" s="9">
        <f>'Consolidtaed Data'!$J34*'Consolidtaed Data'!$H34</f>
        <v>1046</v>
      </c>
      <c r="L7023" s="9">
        <f>'Consolidtaed Data'!$I34*'Consolidtaed Data'!$H34</f>
        <v>1635</v>
      </c>
      <c r="M7023" s="9">
        <f>'Consolidtaed Data'!$L34-'Consolidtaed Data'!$K34</f>
        <v>1130</v>
      </c>
      <c r="N7023" s="9" t="str">
        <f>VLOOKUP('Consolidtaed Data'!$C34,[1]Locations!$A:$O,2,0)</f>
        <v>San Jose</v>
      </c>
      <c r="O7023" s="9" t="str">
        <f>VLOOKUP('Consolidtaed Data'!$D34,'[1]Sales People'!$A:$B,2,0)</f>
        <v>Scott Clark</v>
      </c>
      <c r="P7023" s="9" t="str">
        <f>VLOOKUP('Consolidtaed Data'!$E34,[1]Customers!$A:$B,2,0)</f>
        <v>Patrick Williamson</v>
      </c>
      <c r="Q7023" s="11">
        <f>WEEKDAY('Consolidtaed Data'!$F34)</f>
        <v>6</v>
      </c>
      <c r="R7023" s="9">
        <f>MONTH('Consolidtaed Data'!$F34)</f>
        <v>1</v>
      </c>
      <c r="S7023" s="9" t="str">
        <f>TEXT(Table3[[#This Row],[Purchase Date]],"MMMM")</f>
        <v>June</v>
      </c>
      <c r="T7023" s="9">
        <f>YEAR('Consolidtaed Data'!$F34)</f>
        <v>2020</v>
      </c>
    </row>
    <row r="7024" spans="1:20" x14ac:dyDescent="0.3">
      <c r="A7024" s="9" t="s">
        <v>8050</v>
      </c>
      <c r="B7024" s="9" t="s">
        <v>62</v>
      </c>
      <c r="C7024" s="9" t="s">
        <v>8</v>
      </c>
      <c r="D7024" s="9" t="s">
        <v>68</v>
      </c>
      <c r="E7024" s="9" t="s">
        <v>917</v>
      </c>
      <c r="F7024" s="12">
        <v>44366</v>
      </c>
      <c r="G7024" s="12" t="str">
        <f>VLOOKUP(Table3[[#This Row],[Product ID]],[1]Products!$A:$G,2,0)</f>
        <v>Product 17</v>
      </c>
      <c r="H7024" s="22">
        <v>1</v>
      </c>
      <c r="I7024" s="9">
        <f>VLOOKUP('Consolidtaed Data'!$B567,[1]Products!$A:$G,4,0)</f>
        <v>181</v>
      </c>
      <c r="J7024" s="9">
        <f>VLOOKUP('Consolidtaed Data'!$B567,[1]Products!$A:$G,3,0)</f>
        <v>130</v>
      </c>
      <c r="K7024" s="9">
        <f>'Consolidtaed Data'!$J567*'Consolidtaed Data'!$H567</f>
        <v>786</v>
      </c>
      <c r="L7024" s="9">
        <f>'Consolidtaed Data'!$I567*'Consolidtaed Data'!$H567</f>
        <v>947</v>
      </c>
      <c r="M7024" s="9">
        <f>'Consolidtaed Data'!$L567-'Consolidtaed Data'!$K567</f>
        <v>369</v>
      </c>
      <c r="N7024" s="9" t="str">
        <f>VLOOKUP('Consolidtaed Data'!$C567,[1]Locations!$A:$O,2,0)</f>
        <v>Roseville</v>
      </c>
      <c r="O7024" s="9" t="str">
        <f>VLOOKUP('Consolidtaed Data'!$D567,'[1]Sales People'!$A:$B,2,0)</f>
        <v>Andrew Bowman</v>
      </c>
      <c r="P7024" s="9" t="str">
        <f>VLOOKUP('Consolidtaed Data'!$E567,[1]Customers!$A:$B,2,0)</f>
        <v>Kevin Wheeler</v>
      </c>
      <c r="Q7024" s="11">
        <f>WEEKDAY('Consolidtaed Data'!$F567)</f>
        <v>1</v>
      </c>
      <c r="R7024" s="9">
        <f>MONTH('Consolidtaed Data'!$F567)</f>
        <v>2</v>
      </c>
      <c r="S7024" s="9" t="str">
        <f>TEXT(Table3[[#This Row],[Purchase Date]],"MMMM")</f>
        <v>June</v>
      </c>
      <c r="T7024" s="9">
        <f>YEAR('Consolidtaed Data'!$F567)</f>
        <v>2020</v>
      </c>
    </row>
    <row r="7025" spans="1:20" x14ac:dyDescent="0.3">
      <c r="A7025" s="9" t="s">
        <v>8051</v>
      </c>
      <c r="B7025" s="9" t="s">
        <v>119</v>
      </c>
      <c r="C7025" s="9" t="s">
        <v>275</v>
      </c>
      <c r="D7025" s="9" t="s">
        <v>46</v>
      </c>
      <c r="E7025" s="9" t="s">
        <v>461</v>
      </c>
      <c r="F7025" s="12">
        <v>44366</v>
      </c>
      <c r="G7025" s="12" t="str">
        <f>VLOOKUP(Table3[[#This Row],[Product ID]],[1]Products!$A:$G,2,0)</f>
        <v>Product 67</v>
      </c>
      <c r="H7025" s="22">
        <v>1</v>
      </c>
      <c r="I7025" s="9">
        <f>VLOOKUP('Consolidtaed Data'!$B801,[1]Products!$A:$G,4,0)</f>
        <v>392</v>
      </c>
      <c r="J7025" s="9">
        <f>VLOOKUP('Consolidtaed Data'!$B801,[1]Products!$A:$G,3,0)</f>
        <v>255</v>
      </c>
      <c r="K7025" s="9">
        <f>'Consolidtaed Data'!$J801*'Consolidtaed Data'!$H801</f>
        <v>1090</v>
      </c>
      <c r="L7025" s="9">
        <f>'Consolidtaed Data'!$I801*'Consolidtaed Data'!$H801</f>
        <v>1380</v>
      </c>
      <c r="M7025" s="9">
        <f>'Consolidtaed Data'!$L801-'Consolidtaed Data'!$K801</f>
        <v>82</v>
      </c>
      <c r="N7025" s="9" t="str">
        <f>VLOOKUP('Consolidtaed Data'!$C801,[1]Locations!$A:$O,2,0)</f>
        <v>Victorville</v>
      </c>
      <c r="O7025" s="9" t="str">
        <f>VLOOKUP('Consolidtaed Data'!$D801,'[1]Sales People'!$A:$B,2,0)</f>
        <v>Ernest Wagner</v>
      </c>
      <c r="P7025" s="9" t="str">
        <f>VLOOKUP('Consolidtaed Data'!$E801,[1]Customers!$A:$B,2,0)</f>
        <v>Dennis Ruiz</v>
      </c>
      <c r="Q7025" s="11">
        <f>WEEKDAY('Consolidtaed Data'!$F801)</f>
        <v>3</v>
      </c>
      <c r="R7025" s="9">
        <f>MONTH('Consolidtaed Data'!$F801)</f>
        <v>2</v>
      </c>
      <c r="S7025" s="9" t="str">
        <f>TEXT(Table3[[#This Row],[Purchase Date]],"MMMM")</f>
        <v>June</v>
      </c>
      <c r="T7025" s="9">
        <f>YEAR('Consolidtaed Data'!$F801)</f>
        <v>2020</v>
      </c>
    </row>
    <row r="7026" spans="1:20" x14ac:dyDescent="0.3">
      <c r="A7026" s="9" t="s">
        <v>8052</v>
      </c>
      <c r="B7026" s="9" t="s">
        <v>336</v>
      </c>
      <c r="C7026" s="9" t="s">
        <v>82</v>
      </c>
      <c r="D7026" s="9" t="s">
        <v>374</v>
      </c>
      <c r="E7026" s="9" t="s">
        <v>1153</v>
      </c>
      <c r="F7026" s="12">
        <v>44366</v>
      </c>
      <c r="G7026" s="12" t="str">
        <f>VLOOKUP(Table3[[#This Row],[Product ID]],[1]Products!$A:$G,2,0)</f>
        <v>Product 78</v>
      </c>
      <c r="H7026" s="22">
        <v>4</v>
      </c>
      <c r="I7026" s="9">
        <f>VLOOKUP('Consolidtaed Data'!$B1129,[1]Products!$A:$G,4,0)</f>
        <v>561</v>
      </c>
      <c r="J7026" s="9">
        <f>VLOOKUP('Consolidtaed Data'!$B1129,[1]Products!$A:$G,3,0)</f>
        <v>421</v>
      </c>
      <c r="K7026" s="9">
        <f>'Consolidtaed Data'!$J1129*'Consolidtaed Data'!$H1129</f>
        <v>1168</v>
      </c>
      <c r="L7026" s="9">
        <f>'Consolidtaed Data'!$I1129*'Consolidtaed Data'!$H1129</f>
        <v>1424</v>
      </c>
      <c r="M7026" s="9">
        <f>'Consolidtaed Data'!$L1129-'Consolidtaed Data'!$K1129</f>
        <v>64</v>
      </c>
      <c r="N7026" s="9" t="str">
        <f>VLOOKUP('Consolidtaed Data'!$C1129,[1]Locations!$A:$O,2,0)</f>
        <v>Santa Maria</v>
      </c>
      <c r="O7026" s="9" t="str">
        <f>VLOOKUP('Consolidtaed Data'!$D1129,'[1]Sales People'!$A:$B,2,0)</f>
        <v>Carl Elliott</v>
      </c>
      <c r="P7026" s="9" t="str">
        <f>VLOOKUP('Consolidtaed Data'!$E1129,[1]Customers!$A:$B,2,0)</f>
        <v>Robert Ferguson</v>
      </c>
      <c r="Q7026" s="11">
        <f>WEEKDAY('Consolidtaed Data'!$F1129)</f>
        <v>1</v>
      </c>
      <c r="R7026" s="9">
        <f>MONTH('Consolidtaed Data'!$F1129)</f>
        <v>3</v>
      </c>
      <c r="S7026" s="9" t="str">
        <f>TEXT(Table3[[#This Row],[Purchase Date]],"MMMM")</f>
        <v>June</v>
      </c>
      <c r="T7026" s="9">
        <f>YEAR('Consolidtaed Data'!$F1129)</f>
        <v>2020</v>
      </c>
    </row>
    <row r="7027" spans="1:20" x14ac:dyDescent="0.3">
      <c r="A7027" s="9" t="s">
        <v>8053</v>
      </c>
      <c r="B7027" s="9" t="s">
        <v>330</v>
      </c>
      <c r="C7027" s="9" t="s">
        <v>99</v>
      </c>
      <c r="D7027" s="9" t="s">
        <v>87</v>
      </c>
      <c r="E7027" s="9" t="s">
        <v>187</v>
      </c>
      <c r="F7027" s="12">
        <v>44366</v>
      </c>
      <c r="G7027" s="12" t="str">
        <f>VLOOKUP(Table3[[#This Row],[Product ID]],[1]Products!$A:$G,2,0)</f>
        <v>Product 91</v>
      </c>
      <c r="H7027" s="22">
        <v>2</v>
      </c>
      <c r="I7027" s="9">
        <f>VLOOKUP('Consolidtaed Data'!$B1205,[1]Products!$A:$G,4,0)</f>
        <v>217</v>
      </c>
      <c r="J7027" s="9">
        <f>VLOOKUP('Consolidtaed Data'!$B1205,[1]Products!$A:$G,3,0)</f>
        <v>171</v>
      </c>
      <c r="K7027" s="9">
        <f>'Consolidtaed Data'!$J1205*'Consolidtaed Data'!$H1205</f>
        <v>1636</v>
      </c>
      <c r="L7027" s="9">
        <f>'Consolidtaed Data'!$I1205*'Consolidtaed Data'!$H1205</f>
        <v>3268</v>
      </c>
      <c r="M7027" s="9">
        <f>'Consolidtaed Data'!$L1205-'Consolidtaed Data'!$K1205</f>
        <v>328</v>
      </c>
      <c r="N7027" s="9" t="str">
        <f>VLOOKUP('Consolidtaed Data'!$C1205,[1]Locations!$A:$O,2,0)</f>
        <v>Moreno Valley</v>
      </c>
      <c r="O7027" s="9" t="str">
        <f>VLOOKUP('Consolidtaed Data'!$D1205,'[1]Sales People'!$A:$B,2,0)</f>
        <v>Charles Harper</v>
      </c>
      <c r="P7027" s="9" t="str">
        <f>VLOOKUP('Consolidtaed Data'!$E1205,[1]Customers!$A:$B,2,0)</f>
        <v>Matthew Smith</v>
      </c>
      <c r="Q7027" s="11">
        <f>WEEKDAY('Consolidtaed Data'!$F1205)</f>
        <v>7</v>
      </c>
      <c r="R7027" s="9">
        <f>MONTH('Consolidtaed Data'!$F1205)</f>
        <v>3</v>
      </c>
      <c r="S7027" s="9" t="str">
        <f>TEXT(Table3[[#This Row],[Purchase Date]],"MMMM")</f>
        <v>June</v>
      </c>
      <c r="T7027" s="9">
        <f>YEAR('Consolidtaed Data'!$F1205)</f>
        <v>2020</v>
      </c>
    </row>
    <row r="7028" spans="1:20" x14ac:dyDescent="0.3">
      <c r="A7028" s="9" t="s">
        <v>8054</v>
      </c>
      <c r="B7028" s="9" t="s">
        <v>610</v>
      </c>
      <c r="C7028" s="9" t="s">
        <v>439</v>
      </c>
      <c r="D7028" s="9" t="s">
        <v>9</v>
      </c>
      <c r="E7028" s="9" t="s">
        <v>801</v>
      </c>
      <c r="F7028" s="12">
        <v>44366</v>
      </c>
      <c r="G7028" s="12" t="str">
        <f>VLOOKUP(Table3[[#This Row],[Product ID]],[1]Products!$A:$G,2,0)</f>
        <v>Product 12</v>
      </c>
      <c r="H7028" s="22">
        <v>3</v>
      </c>
      <c r="I7028" s="9">
        <f>VLOOKUP('Consolidtaed Data'!$B1655,[1]Products!$A:$G,4,0)</f>
        <v>1367</v>
      </c>
      <c r="J7028" s="9">
        <f>VLOOKUP('Consolidtaed Data'!$B1655,[1]Products!$A:$G,3,0)</f>
        <v>984</v>
      </c>
      <c r="K7028" s="9">
        <f>'Consolidtaed Data'!$J1655*'Consolidtaed Data'!$H1655</f>
        <v>1263</v>
      </c>
      <c r="L7028" s="9">
        <f>'Consolidtaed Data'!$I1655*'Consolidtaed Data'!$H1655</f>
        <v>1683</v>
      </c>
      <c r="M7028" s="9">
        <f>'Consolidtaed Data'!$L1655-'Consolidtaed Data'!$K1655</f>
        <v>724</v>
      </c>
      <c r="N7028" s="9" t="str">
        <f>VLOOKUP('Consolidtaed Data'!$C1655,[1]Locations!$A:$O,2,0)</f>
        <v>Victorville</v>
      </c>
      <c r="O7028" s="9" t="str">
        <f>VLOOKUP('Consolidtaed Data'!$D1655,'[1]Sales People'!$A:$B,2,0)</f>
        <v>Patrick Ruiz</v>
      </c>
      <c r="P7028" s="9" t="str">
        <f>VLOOKUP('Consolidtaed Data'!$E1655,[1]Customers!$A:$B,2,0)</f>
        <v>Harry Hudson</v>
      </c>
      <c r="Q7028" s="11">
        <f>WEEKDAY('Consolidtaed Data'!$F1655)</f>
        <v>6</v>
      </c>
      <c r="R7028" s="9">
        <f>MONTH('Consolidtaed Data'!$F1655)</f>
        <v>5</v>
      </c>
      <c r="S7028" s="9" t="str">
        <f>TEXT(Table3[[#This Row],[Purchase Date]],"MMMM")</f>
        <v>June</v>
      </c>
      <c r="T7028" s="9">
        <f>YEAR('Consolidtaed Data'!$F1655)</f>
        <v>2020</v>
      </c>
    </row>
    <row r="7029" spans="1:20" x14ac:dyDescent="0.3">
      <c r="A7029" s="9" t="s">
        <v>8055</v>
      </c>
      <c r="B7029" s="9" t="s">
        <v>981</v>
      </c>
      <c r="C7029" s="9" t="s">
        <v>344</v>
      </c>
      <c r="D7029" s="9" t="s">
        <v>64</v>
      </c>
      <c r="E7029" s="9" t="s">
        <v>2315</v>
      </c>
      <c r="F7029" s="12">
        <v>44366</v>
      </c>
      <c r="G7029" s="12" t="str">
        <f>VLOOKUP(Table3[[#This Row],[Product ID]],[1]Products!$A:$G,2,0)</f>
        <v>Product 3</v>
      </c>
      <c r="H7029" s="22">
        <v>1</v>
      </c>
      <c r="I7029" s="9">
        <f>VLOOKUP('Consolidtaed Data'!$B1954,[1]Products!$A:$G,4,0)</f>
        <v>530</v>
      </c>
      <c r="J7029" s="9">
        <f>VLOOKUP('Consolidtaed Data'!$B1954,[1]Products!$A:$G,3,0)</f>
        <v>435</v>
      </c>
      <c r="K7029" s="9">
        <f>'Consolidtaed Data'!$J1954*'Consolidtaed Data'!$H1954</f>
        <v>584</v>
      </c>
      <c r="L7029" s="9">
        <f>'Consolidtaed Data'!$I1954*'Consolidtaed Data'!$H1954</f>
        <v>913</v>
      </c>
      <c r="M7029" s="9">
        <f>'Consolidtaed Data'!$L1954-'Consolidtaed Data'!$K1954</f>
        <v>565</v>
      </c>
      <c r="N7029" s="9" t="str">
        <f>VLOOKUP('Consolidtaed Data'!$C1954,[1]Locations!$A:$O,2,0)</f>
        <v>San Diego</v>
      </c>
      <c r="O7029" s="9" t="str">
        <f>VLOOKUP('Consolidtaed Data'!$D1954,'[1]Sales People'!$A:$B,2,0)</f>
        <v>Carl Hall</v>
      </c>
      <c r="P7029" s="9" t="str">
        <f>VLOOKUP('Consolidtaed Data'!$E1954,[1]Customers!$A:$B,2,0)</f>
        <v>Johnny Andrews</v>
      </c>
      <c r="Q7029" s="11">
        <f>WEEKDAY('Consolidtaed Data'!$F1954)</f>
        <v>6</v>
      </c>
      <c r="R7029" s="9">
        <f>MONTH('Consolidtaed Data'!$F1954)</f>
        <v>5</v>
      </c>
      <c r="S7029" s="9" t="str">
        <f>TEXT(Table3[[#This Row],[Purchase Date]],"MMMM")</f>
        <v>June</v>
      </c>
      <c r="T7029" s="9">
        <f>YEAR('Consolidtaed Data'!$F1954)</f>
        <v>2020</v>
      </c>
    </row>
    <row r="7030" spans="1:20" x14ac:dyDescent="0.3">
      <c r="A7030" s="9" t="s">
        <v>8056</v>
      </c>
      <c r="B7030" s="9" t="s">
        <v>429</v>
      </c>
      <c r="C7030" s="9" t="s">
        <v>201</v>
      </c>
      <c r="D7030" s="9" t="s">
        <v>197</v>
      </c>
      <c r="E7030" s="9" t="s">
        <v>144</v>
      </c>
      <c r="F7030" s="12">
        <v>44366</v>
      </c>
      <c r="G7030" s="12" t="str">
        <f>VLOOKUP(Table3[[#This Row],[Product ID]],[1]Products!$A:$G,2,0)</f>
        <v>Product 87</v>
      </c>
      <c r="H7030" s="22">
        <v>2</v>
      </c>
      <c r="I7030" s="9">
        <f>VLOOKUP('Consolidtaed Data'!$B2087,[1]Products!$A:$G,4,0)</f>
        <v>913</v>
      </c>
      <c r="J7030" s="9">
        <f>VLOOKUP('Consolidtaed Data'!$B2087,[1]Products!$A:$G,3,0)</f>
        <v>584</v>
      </c>
      <c r="K7030" s="9">
        <f>'Consolidtaed Data'!$J2087*'Consolidtaed Data'!$H2087</f>
        <v>462</v>
      </c>
      <c r="L7030" s="9">
        <f>'Consolidtaed Data'!$I2087*'Consolidtaed Data'!$H2087</f>
        <v>609</v>
      </c>
      <c r="M7030" s="9">
        <f>'Consolidtaed Data'!$L2087-'Consolidtaed Data'!$K2087</f>
        <v>944</v>
      </c>
      <c r="N7030" s="9" t="str">
        <f>VLOOKUP('Consolidtaed Data'!$C2087,[1]Locations!$A:$O,2,0)</f>
        <v>Thousand Oaks</v>
      </c>
      <c r="O7030" s="9" t="str">
        <f>VLOOKUP('Consolidtaed Data'!$D2087,'[1]Sales People'!$A:$B,2,0)</f>
        <v>Joe Sims</v>
      </c>
      <c r="P7030" s="9" t="str">
        <f>VLOOKUP('Consolidtaed Data'!$E2087,[1]Customers!$A:$B,2,0)</f>
        <v>Ralph Jacobs</v>
      </c>
      <c r="Q7030" s="11">
        <f>WEEKDAY('Consolidtaed Data'!$F2087)</f>
        <v>3</v>
      </c>
      <c r="R7030" s="9">
        <f>MONTH('Consolidtaed Data'!$F2087)</f>
        <v>6</v>
      </c>
      <c r="S7030" s="9" t="str">
        <f>TEXT(Table3[[#This Row],[Purchase Date]],"MMMM")</f>
        <v>June</v>
      </c>
      <c r="T7030" s="9">
        <f>YEAR('Consolidtaed Data'!$F2087)</f>
        <v>2020</v>
      </c>
    </row>
    <row r="7031" spans="1:20" x14ac:dyDescent="0.3">
      <c r="A7031" s="9" t="s">
        <v>8057</v>
      </c>
      <c r="B7031" s="9" t="s">
        <v>490</v>
      </c>
      <c r="C7031" s="9" t="s">
        <v>462</v>
      </c>
      <c r="D7031" s="9" t="s">
        <v>193</v>
      </c>
      <c r="E7031" s="9" t="s">
        <v>1386</v>
      </c>
      <c r="F7031" s="12">
        <v>44366</v>
      </c>
      <c r="G7031" s="12" t="str">
        <f>VLOOKUP(Table3[[#This Row],[Product ID]],[1]Products!$A:$G,2,0)</f>
        <v>Product 79</v>
      </c>
      <c r="H7031" s="22">
        <v>2</v>
      </c>
      <c r="I7031" s="9">
        <f>VLOOKUP('Consolidtaed Data'!$B2356,[1]Products!$A:$G,4,0)</f>
        <v>951</v>
      </c>
      <c r="J7031" s="9">
        <f>VLOOKUP('Consolidtaed Data'!$B2356,[1]Products!$A:$G,3,0)</f>
        <v>504</v>
      </c>
      <c r="K7031" s="9">
        <f>'Consolidtaed Data'!$J2356*'Consolidtaed Data'!$H2356</f>
        <v>208</v>
      </c>
      <c r="L7031" s="9">
        <f>'Consolidtaed Data'!$I2356*'Consolidtaed Data'!$H2356</f>
        <v>400</v>
      </c>
      <c r="M7031" s="9">
        <f>'Consolidtaed Data'!$L2356-'Consolidtaed Data'!$K2356</f>
        <v>1120</v>
      </c>
      <c r="N7031" s="9" t="str">
        <f>VLOOKUP('Consolidtaed Data'!$C2356,[1]Locations!$A:$O,2,0)</f>
        <v>Anaheim</v>
      </c>
      <c r="O7031" s="9" t="str">
        <f>VLOOKUP('Consolidtaed Data'!$D2356,'[1]Sales People'!$A:$B,2,0)</f>
        <v>Scott Mason</v>
      </c>
      <c r="P7031" s="9" t="str">
        <f>VLOOKUP('Consolidtaed Data'!$E2356,[1]Customers!$A:$B,2,0)</f>
        <v>Louis Chavez</v>
      </c>
      <c r="Q7031" s="11">
        <f>WEEKDAY('Consolidtaed Data'!$F2356)</f>
        <v>7</v>
      </c>
      <c r="R7031" s="9">
        <f>MONTH('Consolidtaed Data'!$F2356)</f>
        <v>6</v>
      </c>
      <c r="S7031" s="9" t="str">
        <f>TEXT(Table3[[#This Row],[Purchase Date]],"MMMM")</f>
        <v>June</v>
      </c>
      <c r="T7031" s="9">
        <f>YEAR('Consolidtaed Data'!$F2356)</f>
        <v>2020</v>
      </c>
    </row>
    <row r="7032" spans="1:20" x14ac:dyDescent="0.3">
      <c r="A7032" s="9" t="s">
        <v>8058</v>
      </c>
      <c r="B7032" s="9" t="s">
        <v>139</v>
      </c>
      <c r="C7032" s="9" t="s">
        <v>12</v>
      </c>
      <c r="D7032" s="9" t="s">
        <v>91</v>
      </c>
      <c r="E7032" s="9" t="s">
        <v>1483</v>
      </c>
      <c r="F7032" s="12">
        <v>44366</v>
      </c>
      <c r="G7032" s="12" t="str">
        <f>VLOOKUP(Table3[[#This Row],[Product ID]],[1]Products!$A:$G,2,0)</f>
        <v>Product 13</v>
      </c>
      <c r="H7032" s="22">
        <v>3</v>
      </c>
      <c r="I7032" s="9">
        <f>VLOOKUP('Consolidtaed Data'!$B2942,[1]Products!$A:$G,4,0)</f>
        <v>1848</v>
      </c>
      <c r="J7032" s="9">
        <f>VLOOKUP('Consolidtaed Data'!$B2942,[1]Products!$A:$G,3,0)</f>
        <v>1294</v>
      </c>
      <c r="K7032" s="9">
        <f>'Consolidtaed Data'!$J2942*'Consolidtaed Data'!$H2942</f>
        <v>807</v>
      </c>
      <c r="L7032" s="9">
        <f>'Consolidtaed Data'!$I2942*'Consolidtaed Data'!$H2942</f>
        <v>1104</v>
      </c>
      <c r="M7032" s="9">
        <f>'Consolidtaed Data'!$L2942-'Consolidtaed Data'!$K2942</f>
        <v>280</v>
      </c>
      <c r="N7032" s="9" t="str">
        <f>VLOOKUP('Consolidtaed Data'!$C2942,[1]Locations!$A:$O,2,0)</f>
        <v>San Diego</v>
      </c>
      <c r="O7032" s="9" t="str">
        <f>VLOOKUP('Consolidtaed Data'!$D2942,'[1]Sales People'!$A:$B,2,0)</f>
        <v>Ernest Wheeler</v>
      </c>
      <c r="P7032" s="9" t="str">
        <f>VLOOKUP('Consolidtaed Data'!$E2942,[1]Customers!$A:$B,2,0)</f>
        <v>Clarence Grant</v>
      </c>
      <c r="Q7032" s="11">
        <f>WEEKDAY('Consolidtaed Data'!$F2942)</f>
        <v>2</v>
      </c>
      <c r="R7032" s="9">
        <f>MONTH('Consolidtaed Data'!$F2942)</f>
        <v>8</v>
      </c>
      <c r="S7032" s="9" t="str">
        <f>TEXT(Table3[[#This Row],[Purchase Date]],"MMMM")</f>
        <v>June</v>
      </c>
      <c r="T7032" s="9">
        <f>YEAR('Consolidtaed Data'!$F2942)</f>
        <v>2020</v>
      </c>
    </row>
    <row r="7033" spans="1:20" x14ac:dyDescent="0.3">
      <c r="A7033" s="9" t="s">
        <v>8059</v>
      </c>
      <c r="B7033" s="9" t="s">
        <v>311</v>
      </c>
      <c r="C7033" s="9" t="s">
        <v>50</v>
      </c>
      <c r="D7033" s="9" t="s">
        <v>100</v>
      </c>
      <c r="E7033" s="9" t="s">
        <v>939</v>
      </c>
      <c r="F7033" s="12">
        <v>44366</v>
      </c>
      <c r="G7033" s="12" t="str">
        <f>VLOOKUP(Table3[[#This Row],[Product ID]],[1]Products!$A:$G,2,0)</f>
        <v>Product 33</v>
      </c>
      <c r="H7033" s="22">
        <v>2</v>
      </c>
      <c r="I7033" s="9">
        <f>VLOOKUP('Consolidtaed Data'!$B3037,[1]Products!$A:$G,4,0)</f>
        <v>530</v>
      </c>
      <c r="J7033" s="9">
        <f>VLOOKUP('Consolidtaed Data'!$B3037,[1]Products!$A:$G,3,0)</f>
        <v>435</v>
      </c>
      <c r="K7033" s="9">
        <f>'Consolidtaed Data'!$J3037*'Consolidtaed Data'!$H3037</f>
        <v>462</v>
      </c>
      <c r="L7033" s="9">
        <f>'Consolidtaed Data'!$I3037*'Consolidtaed Data'!$H3037</f>
        <v>609</v>
      </c>
      <c r="M7033" s="9">
        <f>'Consolidtaed Data'!$L3037-'Consolidtaed Data'!$K3037</f>
        <v>2604</v>
      </c>
      <c r="N7033" s="9" t="str">
        <f>VLOOKUP('Consolidtaed Data'!$C3037,[1]Locations!$A:$O,2,0)</f>
        <v>Los Angeles</v>
      </c>
      <c r="O7033" s="9" t="str">
        <f>VLOOKUP('Consolidtaed Data'!$D3037,'[1]Sales People'!$A:$B,2,0)</f>
        <v>Andrew Bowman</v>
      </c>
      <c r="P7033" s="9" t="str">
        <f>VLOOKUP('Consolidtaed Data'!$E3037,[1]Customers!$A:$B,2,0)</f>
        <v>Fred Peterson</v>
      </c>
      <c r="Q7033" s="11">
        <f>WEEKDAY('Consolidtaed Data'!$F3037)</f>
        <v>2</v>
      </c>
      <c r="R7033" s="9">
        <f>MONTH('Consolidtaed Data'!$F3037)</f>
        <v>8</v>
      </c>
      <c r="S7033" s="9" t="str">
        <f>TEXT(Table3[[#This Row],[Purchase Date]],"MMMM")</f>
        <v>June</v>
      </c>
      <c r="T7033" s="9">
        <f>YEAR('Consolidtaed Data'!$F3037)</f>
        <v>2020</v>
      </c>
    </row>
    <row r="7034" spans="1:20" x14ac:dyDescent="0.3">
      <c r="A7034" s="9" t="s">
        <v>8060</v>
      </c>
      <c r="B7034" s="9" t="s">
        <v>712</v>
      </c>
      <c r="C7034" s="9" t="s">
        <v>249</v>
      </c>
      <c r="D7034" s="9" t="s">
        <v>374</v>
      </c>
      <c r="E7034" s="9" t="s">
        <v>307</v>
      </c>
      <c r="F7034" s="12">
        <v>44366</v>
      </c>
      <c r="G7034" s="12" t="str">
        <f>VLOOKUP(Table3[[#This Row],[Product ID]],[1]Products!$A:$G,2,0)</f>
        <v>Product 32</v>
      </c>
      <c r="H7034" s="22">
        <v>3</v>
      </c>
      <c r="I7034" s="9">
        <f>VLOOKUP('Consolidtaed Data'!$B3274,[1]Products!$A:$G,4,0)</f>
        <v>112</v>
      </c>
      <c r="J7034" s="9">
        <f>VLOOKUP('Consolidtaed Data'!$B3274,[1]Products!$A:$G,3,0)</f>
        <v>90</v>
      </c>
      <c r="K7034" s="9">
        <f>'Consolidtaed Data'!$J3274*'Consolidtaed Data'!$H3274</f>
        <v>682</v>
      </c>
      <c r="L7034" s="9">
        <f>'Consolidtaed Data'!$I3274*'Consolidtaed Data'!$H3274</f>
        <v>1338</v>
      </c>
      <c r="M7034" s="9">
        <f>'Consolidtaed Data'!$L3274-'Consolidtaed Data'!$K3274</f>
        <v>792</v>
      </c>
      <c r="N7034" s="9" t="str">
        <f>VLOOKUP('Consolidtaed Data'!$C3274,[1]Locations!$A:$O,2,0)</f>
        <v>Chula Vista</v>
      </c>
      <c r="O7034" s="9" t="str">
        <f>VLOOKUP('Consolidtaed Data'!$D3274,'[1]Sales People'!$A:$B,2,0)</f>
        <v>Patrick Ruiz</v>
      </c>
      <c r="P7034" s="9" t="str">
        <f>VLOOKUP('Consolidtaed Data'!$E3274,[1]Customers!$A:$B,2,0)</f>
        <v>Michael Reed</v>
      </c>
      <c r="Q7034" s="11">
        <f>WEEKDAY('Consolidtaed Data'!$F3274)</f>
        <v>7</v>
      </c>
      <c r="R7034" s="9">
        <f>MONTH('Consolidtaed Data'!$F3274)</f>
        <v>8</v>
      </c>
      <c r="S7034" s="9" t="str">
        <f>TEXT(Table3[[#This Row],[Purchase Date]],"MMMM")</f>
        <v>June</v>
      </c>
      <c r="T7034" s="9">
        <f>YEAR('Consolidtaed Data'!$F3274)</f>
        <v>2020</v>
      </c>
    </row>
    <row r="7035" spans="1:20" x14ac:dyDescent="0.3">
      <c r="A7035" s="9" t="s">
        <v>8061</v>
      </c>
      <c r="B7035" s="9" t="s">
        <v>85</v>
      </c>
      <c r="C7035" s="9" t="s">
        <v>21</v>
      </c>
      <c r="D7035" s="9" t="s">
        <v>241</v>
      </c>
      <c r="E7035" s="9" t="s">
        <v>873</v>
      </c>
      <c r="F7035" s="12">
        <v>44366</v>
      </c>
      <c r="G7035" s="12" t="str">
        <f>VLOOKUP(Table3[[#This Row],[Product ID]],[1]Products!$A:$G,2,0)</f>
        <v>Product 93</v>
      </c>
      <c r="H7035" s="22">
        <v>3</v>
      </c>
      <c r="I7035" s="9">
        <f>VLOOKUP('Consolidtaed Data'!$B3456,[1]Products!$A:$G,4,0)</f>
        <v>800</v>
      </c>
      <c r="J7035" s="9">
        <f>VLOOKUP('Consolidtaed Data'!$B3456,[1]Products!$A:$G,3,0)</f>
        <v>536</v>
      </c>
      <c r="K7035" s="9">
        <f>'Consolidtaed Data'!$J3456*'Consolidtaed Data'!$H3456</f>
        <v>208</v>
      </c>
      <c r="L7035" s="9">
        <f>'Consolidtaed Data'!$I3456*'Consolidtaed Data'!$H3456</f>
        <v>315</v>
      </c>
      <c r="M7035" s="9">
        <f>'Consolidtaed Data'!$L3456-'Consolidtaed Data'!$K3456</f>
        <v>731</v>
      </c>
      <c r="N7035" s="9" t="str">
        <f>VLOOKUP('Consolidtaed Data'!$C3456,[1]Locations!$A:$O,2,0)</f>
        <v>Visalia</v>
      </c>
      <c r="O7035" s="9" t="str">
        <f>VLOOKUP('Consolidtaed Data'!$D3456,'[1]Sales People'!$A:$B,2,0)</f>
        <v>Gary Rodriguez</v>
      </c>
      <c r="P7035" s="9" t="str">
        <f>VLOOKUP('Consolidtaed Data'!$E3456,[1]Customers!$A:$B,2,0)</f>
        <v>Phillip Ellis</v>
      </c>
      <c r="Q7035" s="11">
        <f>WEEKDAY('Consolidtaed Data'!$F3456)</f>
        <v>5</v>
      </c>
      <c r="R7035" s="9">
        <f>MONTH('Consolidtaed Data'!$F3456)</f>
        <v>9</v>
      </c>
      <c r="S7035" s="9" t="str">
        <f>TEXT(Table3[[#This Row],[Purchase Date]],"MMMM")</f>
        <v>June</v>
      </c>
      <c r="T7035" s="9">
        <f>YEAR('Consolidtaed Data'!$F3456)</f>
        <v>2020</v>
      </c>
    </row>
    <row r="7036" spans="1:20" x14ac:dyDescent="0.3">
      <c r="A7036" s="9" t="s">
        <v>8062</v>
      </c>
      <c r="B7036" s="9" t="s">
        <v>7</v>
      </c>
      <c r="C7036" s="9" t="s">
        <v>421</v>
      </c>
      <c r="D7036" s="9" t="s">
        <v>229</v>
      </c>
      <c r="E7036" s="9" t="s">
        <v>378</v>
      </c>
      <c r="F7036" s="12">
        <v>44366</v>
      </c>
      <c r="G7036" s="12" t="str">
        <f>VLOOKUP(Table3[[#This Row],[Product ID]],[1]Products!$A:$G,2,0)</f>
        <v>Product 77</v>
      </c>
      <c r="H7036" s="22">
        <v>1</v>
      </c>
      <c r="I7036" s="9">
        <f>VLOOKUP('Consolidtaed Data'!$B3581,[1]Products!$A:$G,4,0)</f>
        <v>1351</v>
      </c>
      <c r="J7036" s="9">
        <f>VLOOKUP('Consolidtaed Data'!$B3581,[1]Products!$A:$G,3,0)</f>
        <v>1108</v>
      </c>
      <c r="K7036" s="9">
        <f>'Consolidtaed Data'!$J3581*'Consolidtaed Data'!$H3581</f>
        <v>1535</v>
      </c>
      <c r="L7036" s="9">
        <f>'Consolidtaed Data'!$I3581*'Consolidtaed Data'!$H3581</f>
        <v>2257</v>
      </c>
      <c r="M7036" s="9">
        <f>'Consolidtaed Data'!$L3581-'Consolidtaed Data'!$K3581</f>
        <v>297</v>
      </c>
      <c r="N7036" s="9" t="str">
        <f>VLOOKUP('Consolidtaed Data'!$C3581,[1]Locations!$A:$O,2,0)</f>
        <v>West Covina</v>
      </c>
      <c r="O7036" s="9" t="str">
        <f>VLOOKUP('Consolidtaed Data'!$D3581,'[1]Sales People'!$A:$B,2,0)</f>
        <v>Brian Hansen</v>
      </c>
      <c r="P7036" s="9" t="str">
        <f>VLOOKUP('Consolidtaed Data'!$E3581,[1]Customers!$A:$B,2,0)</f>
        <v>Shawn Fields</v>
      </c>
      <c r="Q7036" s="11">
        <f>WEEKDAY('Consolidtaed Data'!$F3581)</f>
        <v>6</v>
      </c>
      <c r="R7036" s="9">
        <f>MONTH('Consolidtaed Data'!$F3581)</f>
        <v>9</v>
      </c>
      <c r="S7036" s="9" t="str">
        <f>TEXT(Table3[[#This Row],[Purchase Date]],"MMMM")</f>
        <v>June</v>
      </c>
      <c r="T7036" s="9">
        <f>YEAR('Consolidtaed Data'!$F3581)</f>
        <v>2020</v>
      </c>
    </row>
    <row r="7037" spans="1:20" x14ac:dyDescent="0.3">
      <c r="A7037" s="9" t="s">
        <v>8063</v>
      </c>
      <c r="B7037" s="9" t="s">
        <v>33</v>
      </c>
      <c r="C7037" s="9" t="s">
        <v>352</v>
      </c>
      <c r="D7037" s="9" t="s">
        <v>197</v>
      </c>
      <c r="E7037" s="9" t="s">
        <v>573</v>
      </c>
      <c r="F7037" s="12">
        <v>44366</v>
      </c>
      <c r="G7037" s="12" t="str">
        <f>VLOOKUP(Table3[[#This Row],[Product ID]],[1]Products!$A:$G,2,0)</f>
        <v>Product 29</v>
      </c>
      <c r="H7037" s="22">
        <v>3</v>
      </c>
      <c r="I7037" s="9">
        <f>VLOOKUP('Consolidtaed Data'!$B3585,[1]Products!$A:$G,4,0)</f>
        <v>1414</v>
      </c>
      <c r="J7037" s="9">
        <f>VLOOKUP('Consolidtaed Data'!$B3585,[1]Products!$A:$G,3,0)</f>
        <v>962</v>
      </c>
      <c r="K7037" s="9">
        <f>'Consolidtaed Data'!$J3585*'Consolidtaed Data'!$H3585</f>
        <v>2196</v>
      </c>
      <c r="L7037" s="9">
        <f>'Consolidtaed Data'!$I3585*'Consolidtaed Data'!$H3585</f>
        <v>3231</v>
      </c>
      <c r="M7037" s="9">
        <f>'Consolidtaed Data'!$L3585-'Consolidtaed Data'!$K3585</f>
        <v>4400</v>
      </c>
      <c r="N7037" s="9" t="str">
        <f>VLOOKUP('Consolidtaed Data'!$C3585,[1]Locations!$A:$O,2,0)</f>
        <v>Lancaster</v>
      </c>
      <c r="O7037" s="9" t="str">
        <f>VLOOKUP('Consolidtaed Data'!$D3585,'[1]Sales People'!$A:$B,2,0)</f>
        <v>Clarence Fox</v>
      </c>
      <c r="P7037" s="9" t="str">
        <f>VLOOKUP('Consolidtaed Data'!$E3585,[1]Customers!$A:$B,2,0)</f>
        <v>Daniel Moreno</v>
      </c>
      <c r="Q7037" s="11">
        <f>WEEKDAY('Consolidtaed Data'!$F3585)</f>
        <v>7</v>
      </c>
      <c r="R7037" s="9">
        <f>MONTH('Consolidtaed Data'!$F3585)</f>
        <v>9</v>
      </c>
      <c r="S7037" s="9" t="str">
        <f>TEXT(Table3[[#This Row],[Purchase Date]],"MMMM")</f>
        <v>June</v>
      </c>
      <c r="T7037" s="9">
        <f>YEAR('Consolidtaed Data'!$F3585)</f>
        <v>2020</v>
      </c>
    </row>
    <row r="7038" spans="1:20" x14ac:dyDescent="0.3">
      <c r="A7038" s="9" t="s">
        <v>8064</v>
      </c>
      <c r="B7038" s="9" t="s">
        <v>318</v>
      </c>
      <c r="C7038" s="9" t="s">
        <v>72</v>
      </c>
      <c r="D7038" s="9" t="s">
        <v>315</v>
      </c>
      <c r="E7038" s="9" t="s">
        <v>1425</v>
      </c>
      <c r="F7038" s="12">
        <v>44367</v>
      </c>
      <c r="G7038" s="12" t="str">
        <f>VLOOKUP(Table3[[#This Row],[Product ID]],[1]Products!$A:$G,2,0)</f>
        <v>Product 89</v>
      </c>
      <c r="H7038" s="22">
        <v>2</v>
      </c>
      <c r="I7038" s="9">
        <f>VLOOKUP('Consolidtaed Data'!$B716,[1]Products!$A:$G,4,0)</f>
        <v>2495</v>
      </c>
      <c r="J7038" s="9">
        <f>VLOOKUP('Consolidtaed Data'!$B716,[1]Products!$A:$G,3,0)</f>
        <v>1896</v>
      </c>
      <c r="K7038" s="9">
        <f>'Consolidtaed Data'!$J716*'Consolidtaed Data'!$H716</f>
        <v>395</v>
      </c>
      <c r="L7038" s="9">
        <f>'Consolidtaed Data'!$I716*'Consolidtaed Data'!$H716</f>
        <v>556</v>
      </c>
      <c r="M7038" s="9">
        <f>'Consolidtaed Data'!$L716-'Consolidtaed Data'!$K716</f>
        <v>362</v>
      </c>
      <c r="N7038" s="9" t="str">
        <f>VLOOKUP('Consolidtaed Data'!$C716,[1]Locations!$A:$O,2,0)</f>
        <v>Murrieta</v>
      </c>
      <c r="O7038" s="9" t="str">
        <f>VLOOKUP('Consolidtaed Data'!$D716,'[1]Sales People'!$A:$B,2,0)</f>
        <v>Roger Robertson</v>
      </c>
      <c r="P7038" s="9" t="str">
        <f>VLOOKUP('Consolidtaed Data'!$E716,[1]Customers!$A:$B,2,0)</f>
        <v>Joshua Watkins</v>
      </c>
      <c r="Q7038" s="11">
        <f>WEEKDAY('Consolidtaed Data'!$F716)</f>
        <v>4</v>
      </c>
      <c r="R7038" s="9">
        <f>MONTH('Consolidtaed Data'!$F716)</f>
        <v>2</v>
      </c>
      <c r="S7038" s="9" t="str">
        <f>TEXT(Table3[[#This Row],[Purchase Date]],"MMMM")</f>
        <v>June</v>
      </c>
      <c r="T7038" s="9">
        <f>YEAR('Consolidtaed Data'!$F716)</f>
        <v>2020</v>
      </c>
    </row>
    <row r="7039" spans="1:20" x14ac:dyDescent="0.3">
      <c r="A7039" s="9" t="s">
        <v>8065</v>
      </c>
      <c r="B7039" s="9" t="s">
        <v>580</v>
      </c>
      <c r="C7039" s="9" t="s">
        <v>635</v>
      </c>
      <c r="D7039" s="9" t="s">
        <v>64</v>
      </c>
      <c r="E7039" s="9" t="s">
        <v>545</v>
      </c>
      <c r="F7039" s="12">
        <v>44367</v>
      </c>
      <c r="G7039" s="12" t="str">
        <f>VLOOKUP(Table3[[#This Row],[Product ID]],[1]Products!$A:$G,2,0)</f>
        <v>Product 1</v>
      </c>
      <c r="H7039" s="22">
        <v>4</v>
      </c>
      <c r="I7039" s="9">
        <f>VLOOKUP('Consolidtaed Data'!$B1311,[1]Products!$A:$G,4,0)</f>
        <v>596</v>
      </c>
      <c r="J7039" s="9">
        <f>VLOOKUP('Consolidtaed Data'!$B1311,[1]Products!$A:$G,3,0)</f>
        <v>358</v>
      </c>
      <c r="K7039" s="9">
        <f>'Consolidtaed Data'!$J1311*'Consolidtaed Data'!$H1311</f>
        <v>871</v>
      </c>
      <c r="L7039" s="9">
        <f>'Consolidtaed Data'!$I1311*'Consolidtaed Data'!$H1311</f>
        <v>1708</v>
      </c>
      <c r="M7039" s="9">
        <f>'Consolidtaed Data'!$L1311-'Consolidtaed Data'!$K1311</f>
        <v>892</v>
      </c>
      <c r="N7039" s="9" t="str">
        <f>VLOOKUP('Consolidtaed Data'!$C1311,[1]Locations!$A:$O,2,0)</f>
        <v>Sacramento</v>
      </c>
      <c r="O7039" s="9" t="str">
        <f>VLOOKUP('Consolidtaed Data'!$D1311,'[1]Sales People'!$A:$B,2,0)</f>
        <v>Carl Elliott</v>
      </c>
      <c r="P7039" s="9" t="str">
        <f>VLOOKUP('Consolidtaed Data'!$E1311,[1]Customers!$A:$B,2,0)</f>
        <v>Mark Lee</v>
      </c>
      <c r="Q7039" s="11">
        <f>WEEKDAY('Consolidtaed Data'!$F1311)</f>
        <v>2</v>
      </c>
      <c r="R7039" s="9">
        <f>MONTH('Consolidtaed Data'!$F1311)</f>
        <v>4</v>
      </c>
      <c r="S7039" s="9" t="str">
        <f>TEXT(Table3[[#This Row],[Purchase Date]],"MMMM")</f>
        <v>June</v>
      </c>
      <c r="T7039" s="9">
        <f>YEAR('Consolidtaed Data'!$F1311)</f>
        <v>2020</v>
      </c>
    </row>
    <row r="7040" spans="1:20" x14ac:dyDescent="0.3">
      <c r="A7040" s="9" t="s">
        <v>8066</v>
      </c>
      <c r="B7040" s="9" t="s">
        <v>204</v>
      </c>
      <c r="C7040" s="9" t="s">
        <v>82</v>
      </c>
      <c r="D7040" s="9" t="s">
        <v>229</v>
      </c>
      <c r="E7040" s="9" t="s">
        <v>1322</v>
      </c>
      <c r="F7040" s="12">
        <v>44367</v>
      </c>
      <c r="G7040" s="12" t="str">
        <f>VLOOKUP(Table3[[#This Row],[Product ID]],[1]Products!$A:$G,2,0)</f>
        <v>Product 101</v>
      </c>
      <c r="H7040" s="22">
        <v>1</v>
      </c>
      <c r="I7040" s="9">
        <f>VLOOKUP('Consolidtaed Data'!$B1444,[1]Products!$A:$G,4,0)</f>
        <v>2283</v>
      </c>
      <c r="J7040" s="9">
        <f>VLOOKUP('Consolidtaed Data'!$B1444,[1]Products!$A:$G,3,0)</f>
        <v>1484</v>
      </c>
      <c r="K7040" s="9">
        <f>'Consolidtaed Data'!$J1444*'Consolidtaed Data'!$H1444</f>
        <v>589</v>
      </c>
      <c r="L7040" s="9">
        <f>'Consolidtaed Data'!$I1444*'Consolidtaed Data'!$H1444</f>
        <v>1052</v>
      </c>
      <c r="M7040" s="9">
        <f>'Consolidtaed Data'!$L1444-'Consolidtaed Data'!$K1444</f>
        <v>214</v>
      </c>
      <c r="N7040" s="9" t="str">
        <f>VLOOKUP('Consolidtaed Data'!$C1444,[1]Locations!$A:$O,2,0)</f>
        <v>Lancaster</v>
      </c>
      <c r="O7040" s="9" t="str">
        <f>VLOOKUP('Consolidtaed Data'!$D1444,'[1]Sales People'!$A:$B,2,0)</f>
        <v>Ryan Welch</v>
      </c>
      <c r="P7040" s="9" t="str">
        <f>VLOOKUP('Consolidtaed Data'!$E1444,[1]Customers!$A:$B,2,0)</f>
        <v>Ronald Watkins</v>
      </c>
      <c r="Q7040" s="11">
        <f>WEEKDAY('Consolidtaed Data'!$F1444)</f>
        <v>5</v>
      </c>
      <c r="R7040" s="9">
        <f>MONTH('Consolidtaed Data'!$F1444)</f>
        <v>4</v>
      </c>
      <c r="S7040" s="9" t="str">
        <f>TEXT(Table3[[#This Row],[Purchase Date]],"MMMM")</f>
        <v>June</v>
      </c>
      <c r="T7040" s="9">
        <f>YEAR('Consolidtaed Data'!$F1444)</f>
        <v>2020</v>
      </c>
    </row>
    <row r="7041" spans="1:20" x14ac:dyDescent="0.3">
      <c r="A7041" s="9" t="s">
        <v>8067</v>
      </c>
      <c r="B7041" s="9" t="s">
        <v>981</v>
      </c>
      <c r="C7041" s="9" t="s">
        <v>325</v>
      </c>
      <c r="D7041" s="9" t="s">
        <v>9</v>
      </c>
      <c r="E7041" s="9" t="s">
        <v>1293</v>
      </c>
      <c r="F7041" s="12">
        <v>44367</v>
      </c>
      <c r="G7041" s="12" t="str">
        <f>VLOOKUP(Table3[[#This Row],[Product ID]],[1]Products!$A:$G,2,0)</f>
        <v>Product 3</v>
      </c>
      <c r="H7041" s="22">
        <v>1</v>
      </c>
      <c r="I7041" s="9">
        <f>VLOOKUP('Consolidtaed Data'!$B1556,[1]Products!$A:$G,4,0)</f>
        <v>1826</v>
      </c>
      <c r="J7041" s="9">
        <f>VLOOKUP('Consolidtaed Data'!$B1556,[1]Products!$A:$G,3,0)</f>
        <v>1443</v>
      </c>
      <c r="K7041" s="9">
        <f>'Consolidtaed Data'!$J1556*'Consolidtaed Data'!$H1556</f>
        <v>648</v>
      </c>
      <c r="L7041" s="9">
        <f>'Consolidtaed Data'!$I1556*'Consolidtaed Data'!$H1556</f>
        <v>771</v>
      </c>
      <c r="M7041" s="9">
        <f>'Consolidtaed Data'!$L1556-'Consolidtaed Data'!$K1556</f>
        <v>106</v>
      </c>
      <c r="N7041" s="9" t="str">
        <f>VLOOKUP('Consolidtaed Data'!$C1556,[1]Locations!$A:$O,2,0)</f>
        <v>Pomona</v>
      </c>
      <c r="O7041" s="9" t="str">
        <f>VLOOKUP('Consolidtaed Data'!$D1556,'[1]Sales People'!$A:$B,2,0)</f>
        <v>Howard Sims</v>
      </c>
      <c r="P7041" s="9" t="str">
        <f>VLOOKUP('Consolidtaed Data'!$E1556,[1]Customers!$A:$B,2,0)</f>
        <v>Kevin Gilbert</v>
      </c>
      <c r="Q7041" s="11">
        <f>WEEKDAY('Consolidtaed Data'!$F1556)</f>
        <v>6</v>
      </c>
      <c r="R7041" s="9">
        <f>MONTH('Consolidtaed Data'!$F1556)</f>
        <v>4</v>
      </c>
      <c r="S7041" s="9" t="str">
        <f>TEXT(Table3[[#This Row],[Purchase Date]],"MMMM")</f>
        <v>June</v>
      </c>
      <c r="T7041" s="9">
        <f>YEAR('Consolidtaed Data'!$F1556)</f>
        <v>2020</v>
      </c>
    </row>
    <row r="7042" spans="1:20" x14ac:dyDescent="0.3">
      <c r="A7042" s="9" t="s">
        <v>8068</v>
      </c>
      <c r="B7042" s="9" t="s">
        <v>369</v>
      </c>
      <c r="C7042" s="9" t="s">
        <v>319</v>
      </c>
      <c r="D7042" s="9" t="s">
        <v>73</v>
      </c>
      <c r="E7042" s="9" t="s">
        <v>1289</v>
      </c>
      <c r="F7042" s="12">
        <v>44367</v>
      </c>
      <c r="G7042" s="12" t="str">
        <f>VLOOKUP(Table3[[#This Row],[Product ID]],[1]Products!$A:$G,2,0)</f>
        <v>Product 8</v>
      </c>
      <c r="H7042" s="22">
        <v>4</v>
      </c>
      <c r="I7042" s="9">
        <f>VLOOKUP('Consolidtaed Data'!$B1577,[1]Products!$A:$G,4,0)</f>
        <v>315</v>
      </c>
      <c r="J7042" s="9">
        <f>VLOOKUP('Consolidtaed Data'!$B1577,[1]Products!$A:$G,3,0)</f>
        <v>208</v>
      </c>
      <c r="K7042" s="9">
        <f>'Consolidtaed Data'!$J1577*'Consolidtaed Data'!$H1577</f>
        <v>255</v>
      </c>
      <c r="L7042" s="9">
        <f>'Consolidtaed Data'!$I1577*'Consolidtaed Data'!$H1577</f>
        <v>392</v>
      </c>
      <c r="M7042" s="9">
        <f>'Consolidtaed Data'!$L1577-'Consolidtaed Data'!$K1577</f>
        <v>1200</v>
      </c>
      <c r="N7042" s="9" t="str">
        <f>VLOOKUP('Consolidtaed Data'!$C1577,[1]Locations!$A:$O,2,0)</f>
        <v>Carlsbad</v>
      </c>
      <c r="O7042" s="9" t="str">
        <f>VLOOKUP('Consolidtaed Data'!$D1577,'[1]Sales People'!$A:$B,2,0)</f>
        <v>Kenneth Bradley</v>
      </c>
      <c r="P7042" s="9" t="str">
        <f>VLOOKUP('Consolidtaed Data'!$E1577,[1]Customers!$A:$B,2,0)</f>
        <v>Russell Nelson</v>
      </c>
      <c r="Q7042" s="11">
        <f>WEEKDAY('Consolidtaed Data'!$F1577)</f>
        <v>1</v>
      </c>
      <c r="R7042" s="9">
        <f>MONTH('Consolidtaed Data'!$F1577)</f>
        <v>4</v>
      </c>
      <c r="S7042" s="9" t="str">
        <f>TEXT(Table3[[#This Row],[Purchase Date]],"MMMM")</f>
        <v>June</v>
      </c>
      <c r="T7042" s="9">
        <f>YEAR('Consolidtaed Data'!$F1577)</f>
        <v>2020</v>
      </c>
    </row>
    <row r="7043" spans="1:20" x14ac:dyDescent="0.3">
      <c r="A7043" s="9" t="s">
        <v>8069</v>
      </c>
      <c r="B7043" s="9" t="s">
        <v>366</v>
      </c>
      <c r="C7043" s="9" t="s">
        <v>420</v>
      </c>
      <c r="D7043" s="9" t="s">
        <v>68</v>
      </c>
      <c r="E7043" s="9" t="s">
        <v>884</v>
      </c>
      <c r="F7043" s="12">
        <v>44367</v>
      </c>
      <c r="G7043" s="12" t="str">
        <f>VLOOKUP(Table3[[#This Row],[Product ID]],[1]Products!$A:$G,2,0)</f>
        <v>Product 39</v>
      </c>
      <c r="H7043" s="22">
        <v>1</v>
      </c>
      <c r="I7043" s="9">
        <f>VLOOKUP('Consolidtaed Data'!$B1780,[1]Products!$A:$G,4,0)</f>
        <v>799</v>
      </c>
      <c r="J7043" s="9">
        <f>VLOOKUP('Consolidtaed Data'!$B1780,[1]Products!$A:$G,3,0)</f>
        <v>455</v>
      </c>
      <c r="K7043" s="9">
        <f>'Consolidtaed Data'!$J1780*'Consolidtaed Data'!$H1780</f>
        <v>1305</v>
      </c>
      <c r="L7043" s="9">
        <f>'Consolidtaed Data'!$I1780*'Consolidtaed Data'!$H1780</f>
        <v>1590</v>
      </c>
      <c r="M7043" s="9">
        <f>'Consolidtaed Data'!$L1780-'Consolidtaed Data'!$K1780</f>
        <v>344</v>
      </c>
      <c r="N7043" s="9" t="str">
        <f>VLOOKUP('Consolidtaed Data'!$C1780,[1]Locations!$A:$O,2,0)</f>
        <v>Burbank</v>
      </c>
      <c r="O7043" s="9" t="str">
        <f>VLOOKUP('Consolidtaed Data'!$D1780,'[1]Sales People'!$A:$B,2,0)</f>
        <v>Charles Harper</v>
      </c>
      <c r="P7043" s="9" t="str">
        <f>VLOOKUP('Consolidtaed Data'!$E1780,[1]Customers!$A:$B,2,0)</f>
        <v>Fred Russell</v>
      </c>
      <c r="Q7043" s="11">
        <f>WEEKDAY('Consolidtaed Data'!$F1780)</f>
        <v>1</v>
      </c>
      <c r="R7043" s="9">
        <f>MONTH('Consolidtaed Data'!$F1780)</f>
        <v>5</v>
      </c>
      <c r="S7043" s="9" t="str">
        <f>TEXT(Table3[[#This Row],[Purchase Date]],"MMMM")</f>
        <v>June</v>
      </c>
      <c r="T7043" s="9">
        <f>YEAR('Consolidtaed Data'!$F1780)</f>
        <v>2020</v>
      </c>
    </row>
    <row r="7044" spans="1:20" x14ac:dyDescent="0.3">
      <c r="A7044" s="9" t="s">
        <v>8070</v>
      </c>
      <c r="B7044" s="9" t="s">
        <v>230</v>
      </c>
      <c r="C7044" s="9" t="s">
        <v>192</v>
      </c>
      <c r="D7044" s="9" t="s">
        <v>100</v>
      </c>
      <c r="E7044" s="9" t="s">
        <v>2074</v>
      </c>
      <c r="F7044" s="12">
        <v>44367</v>
      </c>
      <c r="G7044" s="12" t="str">
        <f>VLOOKUP(Table3[[#This Row],[Product ID]],[1]Products!$A:$G,2,0)</f>
        <v>Product 31</v>
      </c>
      <c r="H7044" s="22">
        <v>1</v>
      </c>
      <c r="I7044" s="9">
        <f>VLOOKUP('Consolidtaed Data'!$B1902,[1]Products!$A:$G,4,0)</f>
        <v>1783</v>
      </c>
      <c r="J7044" s="9">
        <f>VLOOKUP('Consolidtaed Data'!$B1902,[1]Products!$A:$G,3,0)</f>
        <v>1516</v>
      </c>
      <c r="K7044" s="9">
        <f>'Consolidtaed Data'!$J1902*'Consolidtaed Data'!$H1902</f>
        <v>260</v>
      </c>
      <c r="L7044" s="9">
        <f>'Consolidtaed Data'!$I1902*'Consolidtaed Data'!$H1902</f>
        <v>362</v>
      </c>
      <c r="M7044" s="9">
        <f>'Consolidtaed Data'!$L1902-'Consolidtaed Data'!$K1902</f>
        <v>463</v>
      </c>
      <c r="N7044" s="9" t="str">
        <f>VLOOKUP('Consolidtaed Data'!$C1902,[1]Locations!$A:$O,2,0)</f>
        <v>Irvine</v>
      </c>
      <c r="O7044" s="9" t="str">
        <f>VLOOKUP('Consolidtaed Data'!$D1902,'[1]Sales People'!$A:$B,2,0)</f>
        <v>Kenneth Bradley</v>
      </c>
      <c r="P7044" s="9" t="str">
        <f>VLOOKUP('Consolidtaed Data'!$E1902,[1]Customers!$A:$B,2,0)</f>
        <v>Jose Lewis</v>
      </c>
      <c r="Q7044" s="11">
        <f>WEEKDAY('Consolidtaed Data'!$F1902)</f>
        <v>3</v>
      </c>
      <c r="R7044" s="9">
        <f>MONTH('Consolidtaed Data'!$F1902)</f>
        <v>5</v>
      </c>
      <c r="S7044" s="9" t="str">
        <f>TEXT(Table3[[#This Row],[Purchase Date]],"MMMM")</f>
        <v>June</v>
      </c>
      <c r="T7044" s="9">
        <f>YEAR('Consolidtaed Data'!$F1902)</f>
        <v>2020</v>
      </c>
    </row>
    <row r="7045" spans="1:20" x14ac:dyDescent="0.3">
      <c r="A7045" s="9" t="s">
        <v>8071</v>
      </c>
      <c r="B7045" s="9" t="s">
        <v>204</v>
      </c>
      <c r="C7045" s="9" t="s">
        <v>226</v>
      </c>
      <c r="D7045" s="9" t="s">
        <v>51</v>
      </c>
      <c r="E7045" s="9" t="s">
        <v>1411</v>
      </c>
      <c r="F7045" s="12">
        <v>44367</v>
      </c>
      <c r="G7045" s="12" t="str">
        <f>VLOOKUP(Table3[[#This Row],[Product ID]],[1]Products!$A:$G,2,0)</f>
        <v>Product 101</v>
      </c>
      <c r="H7045" s="22">
        <v>1</v>
      </c>
      <c r="I7045" s="9">
        <f>VLOOKUP('Consolidtaed Data'!$B2092,[1]Products!$A:$G,4,0)</f>
        <v>378</v>
      </c>
      <c r="J7045" s="9">
        <f>VLOOKUP('Consolidtaed Data'!$B2092,[1]Products!$A:$G,3,0)</f>
        <v>291</v>
      </c>
      <c r="K7045" s="9">
        <f>'Consolidtaed Data'!$J2092*'Consolidtaed Data'!$H2092</f>
        <v>1263</v>
      </c>
      <c r="L7045" s="9">
        <f>'Consolidtaed Data'!$I2092*'Consolidtaed Data'!$H2092</f>
        <v>1683</v>
      </c>
      <c r="M7045" s="9">
        <f>'Consolidtaed Data'!$L2092-'Consolidtaed Data'!$K2092</f>
        <v>106</v>
      </c>
      <c r="N7045" s="9" t="str">
        <f>VLOOKUP('Consolidtaed Data'!$C2092,[1]Locations!$A:$O,2,0)</f>
        <v>El Monte</v>
      </c>
      <c r="O7045" s="9" t="str">
        <f>VLOOKUP('Consolidtaed Data'!$D2092,'[1]Sales People'!$A:$B,2,0)</f>
        <v>Howard Gardner</v>
      </c>
      <c r="P7045" s="9" t="str">
        <f>VLOOKUP('Consolidtaed Data'!$E2092,[1]Customers!$A:$B,2,0)</f>
        <v>Wayne Rodriguez</v>
      </c>
      <c r="Q7045" s="11">
        <f>WEEKDAY('Consolidtaed Data'!$F2092)</f>
        <v>3</v>
      </c>
      <c r="R7045" s="9">
        <f>MONTH('Consolidtaed Data'!$F2092)</f>
        <v>6</v>
      </c>
      <c r="S7045" s="9" t="str">
        <f>TEXT(Table3[[#This Row],[Purchase Date]],"MMMM")</f>
        <v>June</v>
      </c>
      <c r="T7045" s="9">
        <f>YEAR('Consolidtaed Data'!$F2092)</f>
        <v>2020</v>
      </c>
    </row>
    <row r="7046" spans="1:20" x14ac:dyDescent="0.3">
      <c r="A7046" s="9" t="s">
        <v>8072</v>
      </c>
      <c r="B7046" s="9" t="s">
        <v>284</v>
      </c>
      <c r="C7046" s="9" t="s">
        <v>472</v>
      </c>
      <c r="D7046" s="9" t="s">
        <v>100</v>
      </c>
      <c r="E7046" s="9" t="s">
        <v>2238</v>
      </c>
      <c r="F7046" s="12">
        <v>44367</v>
      </c>
      <c r="G7046" s="12" t="str">
        <f>VLOOKUP(Table3[[#This Row],[Product ID]],[1]Products!$A:$G,2,0)</f>
        <v>Product 96</v>
      </c>
      <c r="H7046" s="22">
        <v>1</v>
      </c>
      <c r="I7046" s="9">
        <f>VLOOKUP('Consolidtaed Data'!$B2142,[1]Products!$A:$G,4,0)</f>
        <v>913</v>
      </c>
      <c r="J7046" s="9">
        <f>VLOOKUP('Consolidtaed Data'!$B2142,[1]Products!$A:$G,3,0)</f>
        <v>584</v>
      </c>
      <c r="K7046" s="9">
        <f>'Consolidtaed Data'!$J2142*'Consolidtaed Data'!$H2142</f>
        <v>1614</v>
      </c>
      <c r="L7046" s="9">
        <f>'Consolidtaed Data'!$I2142*'Consolidtaed Data'!$H2142</f>
        <v>2934</v>
      </c>
      <c r="M7046" s="9">
        <f>'Consolidtaed Data'!$L2142-'Consolidtaed Data'!$K2142</f>
        <v>99</v>
      </c>
      <c r="N7046" s="9" t="str">
        <f>VLOOKUP('Consolidtaed Data'!$C2142,[1]Locations!$A:$O,2,0)</f>
        <v>Fairfield</v>
      </c>
      <c r="O7046" s="9" t="str">
        <f>VLOOKUP('Consolidtaed Data'!$D2142,'[1]Sales People'!$A:$B,2,0)</f>
        <v>Gary Rodriguez</v>
      </c>
      <c r="P7046" s="9" t="str">
        <f>VLOOKUP('Consolidtaed Data'!$E2142,[1]Customers!$A:$B,2,0)</f>
        <v>Frank Ortiz</v>
      </c>
      <c r="Q7046" s="11">
        <f>WEEKDAY('Consolidtaed Data'!$F2142)</f>
        <v>5</v>
      </c>
      <c r="R7046" s="9">
        <f>MONTH('Consolidtaed Data'!$F2142)</f>
        <v>6</v>
      </c>
      <c r="S7046" s="9" t="str">
        <f>TEXT(Table3[[#This Row],[Purchase Date]],"MMMM")</f>
        <v>June</v>
      </c>
      <c r="T7046" s="9">
        <f>YEAR('Consolidtaed Data'!$F2142)</f>
        <v>2020</v>
      </c>
    </row>
    <row r="7047" spans="1:20" x14ac:dyDescent="0.3">
      <c r="A7047" s="9" t="s">
        <v>8073</v>
      </c>
      <c r="B7047" s="9" t="s">
        <v>360</v>
      </c>
      <c r="C7047" s="9" t="s">
        <v>289</v>
      </c>
      <c r="D7047" s="9" t="s">
        <v>26</v>
      </c>
      <c r="E7047" s="9" t="s">
        <v>796</v>
      </c>
      <c r="F7047" s="12">
        <v>44367</v>
      </c>
      <c r="G7047" s="12" t="str">
        <f>VLOOKUP(Table3[[#This Row],[Product ID]],[1]Products!$A:$G,2,0)</f>
        <v>Product 59</v>
      </c>
      <c r="H7047" s="22">
        <v>2</v>
      </c>
      <c r="I7047" s="9">
        <f>VLOOKUP('Consolidtaed Data'!$B2303,[1]Products!$A:$G,4,0)</f>
        <v>458</v>
      </c>
      <c r="J7047" s="9">
        <f>VLOOKUP('Consolidtaed Data'!$B2303,[1]Products!$A:$G,3,0)</f>
        <v>376</v>
      </c>
      <c r="K7047" s="9">
        <f>'Consolidtaed Data'!$J2303*'Consolidtaed Data'!$H2303</f>
        <v>2049</v>
      </c>
      <c r="L7047" s="9">
        <f>'Consolidtaed Data'!$I2303*'Consolidtaed Data'!$H2303</f>
        <v>3357</v>
      </c>
      <c r="M7047" s="9">
        <f>'Consolidtaed Data'!$L2303-'Consolidtaed Data'!$K2303</f>
        <v>982</v>
      </c>
      <c r="N7047" s="9" t="str">
        <f>VLOOKUP('Consolidtaed Data'!$C2303,[1]Locations!$A:$O,2,0)</f>
        <v>Temecula</v>
      </c>
      <c r="O7047" s="9" t="str">
        <f>VLOOKUP('Consolidtaed Data'!$D2303,'[1]Sales People'!$A:$B,2,0)</f>
        <v>Clarence Fox</v>
      </c>
      <c r="P7047" s="9" t="str">
        <f>VLOOKUP('Consolidtaed Data'!$E2303,[1]Customers!$A:$B,2,0)</f>
        <v>Eugene Hunter</v>
      </c>
      <c r="Q7047" s="11">
        <f>WEEKDAY('Consolidtaed Data'!$F2303)</f>
        <v>4</v>
      </c>
      <c r="R7047" s="9">
        <f>MONTH('Consolidtaed Data'!$F2303)</f>
        <v>6</v>
      </c>
      <c r="S7047" s="9" t="str">
        <f>TEXT(Table3[[#This Row],[Purchase Date]],"MMMM")</f>
        <v>June</v>
      </c>
      <c r="T7047" s="9">
        <f>YEAR('Consolidtaed Data'!$F2303)</f>
        <v>2020</v>
      </c>
    </row>
    <row r="7048" spans="1:20" x14ac:dyDescent="0.3">
      <c r="A7048" s="9" t="s">
        <v>8074</v>
      </c>
      <c r="B7048" s="9" t="s">
        <v>248</v>
      </c>
      <c r="C7048" s="9" t="s">
        <v>394</v>
      </c>
      <c r="D7048" s="9" t="s">
        <v>80</v>
      </c>
      <c r="E7048" s="9" t="s">
        <v>640</v>
      </c>
      <c r="F7048" s="12">
        <v>44367</v>
      </c>
      <c r="G7048" s="12" t="str">
        <f>VLOOKUP(Table3[[#This Row],[Product ID]],[1]Products!$A:$G,2,0)</f>
        <v>Product 97</v>
      </c>
      <c r="H7048" s="22">
        <v>3</v>
      </c>
      <c r="I7048" s="9">
        <f>VLOOKUP('Consolidtaed Data'!$B2941,[1]Products!$A:$G,4,0)</f>
        <v>880</v>
      </c>
      <c r="J7048" s="9">
        <f>VLOOKUP('Consolidtaed Data'!$B2941,[1]Products!$A:$G,3,0)</f>
        <v>634</v>
      </c>
      <c r="K7048" s="9">
        <f>'Consolidtaed Data'!$J2941*'Consolidtaed Data'!$H2941</f>
        <v>3702</v>
      </c>
      <c r="L7048" s="9">
        <f>'Consolidtaed Data'!$I2941*'Consolidtaed Data'!$H2941</f>
        <v>4746</v>
      </c>
      <c r="M7048" s="9">
        <f>'Consolidtaed Data'!$L2941-'Consolidtaed Data'!$K2941</f>
        <v>174</v>
      </c>
      <c r="N7048" s="9" t="str">
        <f>VLOOKUP('Consolidtaed Data'!$C2941,[1]Locations!$A:$O,2,0)</f>
        <v>Orange</v>
      </c>
      <c r="O7048" s="9" t="str">
        <f>VLOOKUP('Consolidtaed Data'!$D2941,'[1]Sales People'!$A:$B,2,0)</f>
        <v>Gary Rodriguez</v>
      </c>
      <c r="P7048" s="9" t="str">
        <f>VLOOKUP('Consolidtaed Data'!$E2941,[1]Customers!$A:$B,2,0)</f>
        <v>Jose Williams</v>
      </c>
      <c r="Q7048" s="11">
        <f>WEEKDAY('Consolidtaed Data'!$F2941)</f>
        <v>2</v>
      </c>
      <c r="R7048" s="9">
        <f>MONTH('Consolidtaed Data'!$F2941)</f>
        <v>8</v>
      </c>
      <c r="S7048" s="9" t="str">
        <f>TEXT(Table3[[#This Row],[Purchase Date]],"MMMM")</f>
        <v>June</v>
      </c>
      <c r="T7048" s="9">
        <f>YEAR('Consolidtaed Data'!$F2941)</f>
        <v>2020</v>
      </c>
    </row>
    <row r="7049" spans="1:20" x14ac:dyDescent="0.3">
      <c r="A7049" s="9" t="s">
        <v>8075</v>
      </c>
      <c r="B7049" s="9" t="s">
        <v>188</v>
      </c>
      <c r="C7049" s="9" t="s">
        <v>130</v>
      </c>
      <c r="D7049" s="9" t="s">
        <v>22</v>
      </c>
      <c r="E7049" s="9" t="s">
        <v>403</v>
      </c>
      <c r="F7049" s="12">
        <v>44367</v>
      </c>
      <c r="G7049" s="12" t="str">
        <f>VLOOKUP(Table3[[#This Row],[Product ID]],[1]Products!$A:$G,2,0)</f>
        <v>Product 63</v>
      </c>
      <c r="H7049" s="22">
        <v>1</v>
      </c>
      <c r="I7049" s="9">
        <f>VLOOKUP('Consolidtaed Data'!$B3119,[1]Products!$A:$G,4,0)</f>
        <v>2495</v>
      </c>
      <c r="J7049" s="9">
        <f>VLOOKUP('Consolidtaed Data'!$B3119,[1]Products!$A:$G,3,0)</f>
        <v>1896</v>
      </c>
      <c r="K7049" s="9">
        <f>'Consolidtaed Data'!$J3119*'Consolidtaed Data'!$H3119</f>
        <v>408</v>
      </c>
      <c r="L7049" s="9">
        <f>'Consolidtaed Data'!$I3119*'Consolidtaed Data'!$H3119</f>
        <v>504</v>
      </c>
      <c r="M7049" s="9">
        <f>'Consolidtaed Data'!$L3119-'Consolidtaed Data'!$K3119</f>
        <v>362</v>
      </c>
      <c r="N7049" s="9" t="str">
        <f>VLOOKUP('Consolidtaed Data'!$C3119,[1]Locations!$A:$O,2,0)</f>
        <v>Vallejo</v>
      </c>
      <c r="O7049" s="9" t="str">
        <f>VLOOKUP('Consolidtaed Data'!$D3119,'[1]Sales People'!$A:$B,2,0)</f>
        <v>Andrew Bowman</v>
      </c>
      <c r="P7049" s="9" t="str">
        <f>VLOOKUP('Consolidtaed Data'!$E3119,[1]Customers!$A:$B,2,0)</f>
        <v>Roy Rice</v>
      </c>
      <c r="Q7049" s="11">
        <f>WEEKDAY('Consolidtaed Data'!$F3119)</f>
        <v>2</v>
      </c>
      <c r="R7049" s="9">
        <f>MONTH('Consolidtaed Data'!$F3119)</f>
        <v>8</v>
      </c>
      <c r="S7049" s="9" t="str">
        <f>TEXT(Table3[[#This Row],[Purchase Date]],"MMMM")</f>
        <v>June</v>
      </c>
      <c r="T7049" s="9">
        <f>YEAR('Consolidtaed Data'!$F3119)</f>
        <v>2020</v>
      </c>
    </row>
    <row r="7050" spans="1:20" x14ac:dyDescent="0.3">
      <c r="A7050" s="9" t="s">
        <v>8076</v>
      </c>
      <c r="B7050" s="9" t="s">
        <v>136</v>
      </c>
      <c r="C7050" s="9" t="s">
        <v>347</v>
      </c>
      <c r="D7050" s="9" t="s">
        <v>9</v>
      </c>
      <c r="E7050" s="9" t="s">
        <v>14</v>
      </c>
      <c r="F7050" s="12">
        <v>44367</v>
      </c>
      <c r="G7050" s="12" t="str">
        <f>VLOOKUP(Table3[[#This Row],[Product ID]],[1]Products!$A:$G,2,0)</f>
        <v>Product 2</v>
      </c>
      <c r="H7050" s="22">
        <v>4</v>
      </c>
      <c r="I7050" s="9">
        <f>VLOOKUP('Consolidtaed Data'!$B3250,[1]Products!$A:$G,4,0)</f>
        <v>1783</v>
      </c>
      <c r="J7050" s="9">
        <f>VLOOKUP('Consolidtaed Data'!$B3250,[1]Products!$A:$G,3,0)</f>
        <v>1516</v>
      </c>
      <c r="K7050" s="9">
        <f>'Consolidtaed Data'!$J3250*'Consolidtaed Data'!$H3250</f>
        <v>3201</v>
      </c>
      <c r="L7050" s="9">
        <f>'Consolidtaed Data'!$I3250*'Consolidtaed Data'!$H3250</f>
        <v>5427</v>
      </c>
      <c r="M7050" s="9">
        <f>'Consolidtaed Data'!$L3250-'Consolidtaed Data'!$K3250</f>
        <v>660</v>
      </c>
      <c r="N7050" s="9" t="str">
        <f>VLOOKUP('Consolidtaed Data'!$C3250,[1]Locations!$A:$O,2,0)</f>
        <v>Moreno Valley</v>
      </c>
      <c r="O7050" s="9" t="str">
        <f>VLOOKUP('Consolidtaed Data'!$D3250,'[1]Sales People'!$A:$B,2,0)</f>
        <v>Bobby Russell</v>
      </c>
      <c r="P7050" s="9" t="str">
        <f>VLOOKUP('Consolidtaed Data'!$E3250,[1]Customers!$A:$B,2,0)</f>
        <v>Roy West</v>
      </c>
      <c r="Q7050" s="11">
        <f>WEEKDAY('Consolidtaed Data'!$F3250)</f>
        <v>5</v>
      </c>
      <c r="R7050" s="9">
        <f>MONTH('Consolidtaed Data'!$F3250)</f>
        <v>8</v>
      </c>
      <c r="S7050" s="9" t="str">
        <f>TEXT(Table3[[#This Row],[Purchase Date]],"MMMM")</f>
        <v>June</v>
      </c>
      <c r="T7050" s="9">
        <f>YEAR('Consolidtaed Data'!$F3250)</f>
        <v>2020</v>
      </c>
    </row>
    <row r="7051" spans="1:20" x14ac:dyDescent="0.3">
      <c r="A7051" s="9" t="s">
        <v>8077</v>
      </c>
      <c r="B7051" s="9" t="s">
        <v>742</v>
      </c>
      <c r="C7051" s="9" t="s">
        <v>86</v>
      </c>
      <c r="D7051" s="9" t="s">
        <v>83</v>
      </c>
      <c r="E7051" s="9" t="s">
        <v>1927</v>
      </c>
      <c r="F7051" s="12">
        <v>44367</v>
      </c>
      <c r="G7051" s="12" t="str">
        <f>VLOOKUP(Table3[[#This Row],[Product ID]],[1]Products!$A:$G,2,0)</f>
        <v>Product 90</v>
      </c>
      <c r="H7051" s="22">
        <v>1</v>
      </c>
      <c r="I7051" s="9">
        <f>VLOOKUP('Consolidtaed Data'!$B3315,[1]Products!$A:$G,4,0)</f>
        <v>545</v>
      </c>
      <c r="J7051" s="9">
        <f>VLOOKUP('Consolidtaed Data'!$B3315,[1]Products!$A:$G,3,0)</f>
        <v>425</v>
      </c>
      <c r="K7051" s="9">
        <f>'Consolidtaed Data'!$J3315*'Consolidtaed Data'!$H3315</f>
        <v>683</v>
      </c>
      <c r="L7051" s="9">
        <f>'Consolidtaed Data'!$I3315*'Consolidtaed Data'!$H3315</f>
        <v>1119</v>
      </c>
      <c r="M7051" s="9">
        <f>'Consolidtaed Data'!$L3315-'Consolidtaed Data'!$K3315</f>
        <v>463</v>
      </c>
      <c r="N7051" s="9" t="str">
        <f>VLOOKUP('Consolidtaed Data'!$C3315,[1]Locations!$A:$O,2,0)</f>
        <v>Costa Mesa</v>
      </c>
      <c r="O7051" s="9" t="str">
        <f>VLOOKUP('Consolidtaed Data'!$D3315,'[1]Sales People'!$A:$B,2,0)</f>
        <v>Scott Clark</v>
      </c>
      <c r="P7051" s="9" t="str">
        <f>VLOOKUP('Consolidtaed Data'!$E3315,[1]Customers!$A:$B,2,0)</f>
        <v>Jose Griffin</v>
      </c>
      <c r="Q7051" s="11">
        <f>WEEKDAY('Consolidtaed Data'!$F3315)</f>
        <v>3</v>
      </c>
      <c r="R7051" s="9">
        <f>MONTH('Consolidtaed Data'!$F3315)</f>
        <v>9</v>
      </c>
      <c r="S7051" s="9" t="str">
        <f>TEXT(Table3[[#This Row],[Purchase Date]],"MMMM")</f>
        <v>June</v>
      </c>
      <c r="T7051" s="9">
        <f>YEAR('Consolidtaed Data'!$F3315)</f>
        <v>2020</v>
      </c>
    </row>
    <row r="7052" spans="1:20" x14ac:dyDescent="0.3">
      <c r="A7052" s="9" t="s">
        <v>8078</v>
      </c>
      <c r="B7052" s="9" t="s">
        <v>418</v>
      </c>
      <c r="C7052" s="9" t="s">
        <v>152</v>
      </c>
      <c r="D7052" s="9" t="s">
        <v>149</v>
      </c>
      <c r="E7052" s="9" t="s">
        <v>128</v>
      </c>
      <c r="F7052" s="12">
        <v>44367</v>
      </c>
      <c r="G7052" s="12" t="str">
        <f>VLOOKUP(Table3[[#This Row],[Product ID]],[1]Products!$A:$G,2,0)</f>
        <v>Product 82</v>
      </c>
      <c r="H7052" s="22">
        <v>1</v>
      </c>
      <c r="I7052" s="9">
        <f>VLOOKUP('Consolidtaed Data'!$B3323,[1]Products!$A:$G,4,0)</f>
        <v>1566</v>
      </c>
      <c r="J7052" s="9">
        <f>VLOOKUP('Consolidtaed Data'!$B3323,[1]Products!$A:$G,3,0)</f>
        <v>1190</v>
      </c>
      <c r="K7052" s="9">
        <f>'Consolidtaed Data'!$J3323*'Consolidtaed Data'!$H3323</f>
        <v>1800</v>
      </c>
      <c r="L7052" s="9">
        <f>'Consolidtaed Data'!$I3323*'Consolidtaed Data'!$H3323</f>
        <v>3272</v>
      </c>
      <c r="M7052" s="9">
        <f>'Consolidtaed Data'!$L3323-'Consolidtaed Data'!$K3323</f>
        <v>944</v>
      </c>
      <c r="N7052" s="9" t="str">
        <f>VLOOKUP('Consolidtaed Data'!$C3323,[1]Locations!$A:$O,2,0)</f>
        <v>Rancho Cucamonga</v>
      </c>
      <c r="O7052" s="9" t="str">
        <f>VLOOKUP('Consolidtaed Data'!$D3323,'[1]Sales People'!$A:$B,2,0)</f>
        <v>John Reyes</v>
      </c>
      <c r="P7052" s="9" t="str">
        <f>VLOOKUP('Consolidtaed Data'!$E3323,[1]Customers!$A:$B,2,0)</f>
        <v>Joseph Murphy</v>
      </c>
      <c r="Q7052" s="11">
        <f>WEEKDAY('Consolidtaed Data'!$F3323)</f>
        <v>4</v>
      </c>
      <c r="R7052" s="9">
        <f>MONTH('Consolidtaed Data'!$F3323)</f>
        <v>9</v>
      </c>
      <c r="S7052" s="9" t="str">
        <f>TEXT(Table3[[#This Row],[Purchase Date]],"MMMM")</f>
        <v>June</v>
      </c>
      <c r="T7052" s="9">
        <f>YEAR('Consolidtaed Data'!$F3323)</f>
        <v>2020</v>
      </c>
    </row>
    <row r="7053" spans="1:20" x14ac:dyDescent="0.3">
      <c r="A7053" s="9" t="s">
        <v>8079</v>
      </c>
      <c r="B7053" s="9" t="s">
        <v>160</v>
      </c>
      <c r="C7053" s="9" t="s">
        <v>196</v>
      </c>
      <c r="D7053" s="9" t="s">
        <v>43</v>
      </c>
      <c r="E7053" s="9" t="s">
        <v>1015</v>
      </c>
      <c r="F7053" s="12">
        <v>44368</v>
      </c>
      <c r="G7053" s="12" t="str">
        <f>VLOOKUP(Table3[[#This Row],[Product ID]],[1]Products!$A:$G,2,0)</f>
        <v>Product 28</v>
      </c>
      <c r="H7053" s="22">
        <v>2</v>
      </c>
      <c r="I7053" s="9">
        <f>VLOOKUP('Consolidtaed Data'!$B382,[1]Products!$A:$G,4,0)</f>
        <v>913</v>
      </c>
      <c r="J7053" s="9">
        <f>VLOOKUP('Consolidtaed Data'!$B382,[1]Products!$A:$G,3,0)</f>
        <v>584</v>
      </c>
      <c r="K7053" s="9">
        <f>'Consolidtaed Data'!$J382*'Consolidtaed Data'!$H382</f>
        <v>1620</v>
      </c>
      <c r="L7053" s="9">
        <f>'Consolidtaed Data'!$I382*'Consolidtaed Data'!$H382</f>
        <v>2613</v>
      </c>
      <c r="M7053" s="9">
        <f>'Consolidtaed Data'!$L382-'Consolidtaed Data'!$K382</f>
        <v>855</v>
      </c>
      <c r="N7053" s="9" t="str">
        <f>VLOOKUP('Consolidtaed Data'!$C382,[1]Locations!$A:$O,2,0)</f>
        <v>Modesto</v>
      </c>
      <c r="O7053" s="9" t="str">
        <f>VLOOKUP('Consolidtaed Data'!$D382,'[1]Sales People'!$A:$B,2,0)</f>
        <v>Robert Reed</v>
      </c>
      <c r="P7053" s="9" t="str">
        <f>VLOOKUP('Consolidtaed Data'!$E382,[1]Customers!$A:$B,2,0)</f>
        <v>Peter Cook</v>
      </c>
      <c r="Q7053" s="11">
        <f>WEEKDAY('Consolidtaed Data'!$F382)</f>
        <v>2</v>
      </c>
      <c r="R7053" s="9">
        <f>MONTH('Consolidtaed Data'!$F382)</f>
        <v>1</v>
      </c>
      <c r="S7053" s="9" t="str">
        <f>TEXT(Table3[[#This Row],[Purchase Date]],"MMMM")</f>
        <v>June</v>
      </c>
      <c r="T7053" s="9">
        <f>YEAR('Consolidtaed Data'!$F382)</f>
        <v>2020</v>
      </c>
    </row>
    <row r="7054" spans="1:20" x14ac:dyDescent="0.3">
      <c r="A7054" s="9" t="s">
        <v>8080</v>
      </c>
      <c r="B7054" s="9" t="s">
        <v>191</v>
      </c>
      <c r="C7054" s="9" t="s">
        <v>39</v>
      </c>
      <c r="D7054" s="9" t="s">
        <v>91</v>
      </c>
      <c r="E7054" s="9" t="s">
        <v>1390</v>
      </c>
      <c r="F7054" s="12">
        <v>44368</v>
      </c>
      <c r="G7054" s="12" t="str">
        <f>VLOOKUP(Table3[[#This Row],[Product ID]],[1]Products!$A:$G,2,0)</f>
        <v>Product 36</v>
      </c>
      <c r="H7054" s="22">
        <v>4</v>
      </c>
      <c r="I7054" s="9">
        <f>VLOOKUP('Consolidtaed Data'!$B1058,[1]Products!$A:$G,4,0)</f>
        <v>1967</v>
      </c>
      <c r="J7054" s="9">
        <f>VLOOKUP('Consolidtaed Data'!$B1058,[1]Products!$A:$G,3,0)</f>
        <v>1397</v>
      </c>
      <c r="K7054" s="9">
        <f>'Consolidtaed Data'!$J1058*'Consolidtaed Data'!$H1058</f>
        <v>3201</v>
      </c>
      <c r="L7054" s="9">
        <f>'Consolidtaed Data'!$I1058*'Consolidtaed Data'!$H1058</f>
        <v>5427</v>
      </c>
      <c r="M7054" s="9">
        <f>'Consolidtaed Data'!$L1058-'Consolidtaed Data'!$K1058</f>
        <v>1980</v>
      </c>
      <c r="N7054" s="9" t="str">
        <f>VLOOKUP('Consolidtaed Data'!$C1058,[1]Locations!$A:$O,2,0)</f>
        <v>Norwalk</v>
      </c>
      <c r="O7054" s="9" t="str">
        <f>VLOOKUP('Consolidtaed Data'!$D1058,'[1]Sales People'!$A:$B,2,0)</f>
        <v>Jimmy Young</v>
      </c>
      <c r="P7054" s="9" t="str">
        <f>VLOOKUP('Consolidtaed Data'!$E1058,[1]Customers!$A:$B,2,0)</f>
        <v>Roy Murphy</v>
      </c>
      <c r="Q7054" s="11">
        <f>WEEKDAY('Consolidtaed Data'!$F1058)</f>
        <v>2</v>
      </c>
      <c r="R7054" s="9">
        <f>MONTH('Consolidtaed Data'!$F1058)</f>
        <v>3</v>
      </c>
      <c r="S7054" s="9" t="str">
        <f>TEXT(Table3[[#This Row],[Purchase Date]],"MMMM")</f>
        <v>June</v>
      </c>
      <c r="T7054" s="9">
        <f>YEAR('Consolidtaed Data'!$F1058)</f>
        <v>2020</v>
      </c>
    </row>
    <row r="7055" spans="1:20" x14ac:dyDescent="0.3">
      <c r="A7055" s="9" t="s">
        <v>8081</v>
      </c>
      <c r="B7055" s="9" t="s">
        <v>172</v>
      </c>
      <c r="C7055" s="9" t="s">
        <v>458</v>
      </c>
      <c r="D7055" s="9" t="s">
        <v>131</v>
      </c>
      <c r="E7055" s="9" t="s">
        <v>1131</v>
      </c>
      <c r="F7055" s="12">
        <v>44368</v>
      </c>
      <c r="G7055" s="12" t="str">
        <f>VLOOKUP(Table3[[#This Row],[Product ID]],[1]Products!$A:$G,2,0)</f>
        <v>Product 4</v>
      </c>
      <c r="H7055" s="22">
        <v>1</v>
      </c>
      <c r="I7055" s="9">
        <f>VLOOKUP('Consolidtaed Data'!$B1191,[1]Products!$A:$G,4,0)</f>
        <v>2391</v>
      </c>
      <c r="J7055" s="9">
        <f>VLOOKUP('Consolidtaed Data'!$B1191,[1]Products!$A:$G,3,0)</f>
        <v>1291</v>
      </c>
      <c r="K7055" s="9">
        <f>'Consolidtaed Data'!$J1191*'Consolidtaed Data'!$H1191</f>
        <v>2642</v>
      </c>
      <c r="L7055" s="9">
        <f>'Consolidtaed Data'!$I1191*'Consolidtaed Data'!$H1191</f>
        <v>3944</v>
      </c>
      <c r="M7055" s="9">
        <f>'Consolidtaed Data'!$L1191-'Consolidtaed Data'!$K1191</f>
        <v>874</v>
      </c>
      <c r="N7055" s="9" t="str">
        <f>VLOOKUP('Consolidtaed Data'!$C1191,[1]Locations!$A:$O,2,0)</f>
        <v>Pomona</v>
      </c>
      <c r="O7055" s="9" t="str">
        <f>VLOOKUP('Consolidtaed Data'!$D1191,'[1]Sales People'!$A:$B,2,0)</f>
        <v>Brian Thomas</v>
      </c>
      <c r="P7055" s="9" t="str">
        <f>VLOOKUP('Consolidtaed Data'!$E1191,[1]Customers!$A:$B,2,0)</f>
        <v>Howard Harrison</v>
      </c>
      <c r="Q7055" s="11">
        <f>WEEKDAY('Consolidtaed Data'!$F1191)</f>
        <v>6</v>
      </c>
      <c r="R7055" s="9">
        <f>MONTH('Consolidtaed Data'!$F1191)</f>
        <v>3</v>
      </c>
      <c r="S7055" s="9" t="str">
        <f>TEXT(Table3[[#This Row],[Purchase Date]],"MMMM")</f>
        <v>June</v>
      </c>
      <c r="T7055" s="9">
        <f>YEAR('Consolidtaed Data'!$F1191)</f>
        <v>2020</v>
      </c>
    </row>
    <row r="7056" spans="1:20" x14ac:dyDescent="0.3">
      <c r="A7056" s="9" t="s">
        <v>8082</v>
      </c>
      <c r="B7056" s="9" t="s">
        <v>248</v>
      </c>
      <c r="C7056" s="9" t="s">
        <v>50</v>
      </c>
      <c r="D7056" s="9" t="s">
        <v>105</v>
      </c>
      <c r="E7056" s="9" t="s">
        <v>1764</v>
      </c>
      <c r="F7056" s="12">
        <v>44368</v>
      </c>
      <c r="G7056" s="12" t="str">
        <f>VLOOKUP(Table3[[#This Row],[Product ID]],[1]Products!$A:$G,2,0)</f>
        <v>Product 97</v>
      </c>
      <c r="H7056" s="22">
        <v>4</v>
      </c>
      <c r="I7056" s="9">
        <f>VLOOKUP('Consolidtaed Data'!$B1452,[1]Products!$A:$G,4,0)</f>
        <v>1500</v>
      </c>
      <c r="J7056" s="9">
        <f>VLOOKUP('Consolidtaed Data'!$B1452,[1]Products!$A:$G,3,0)</f>
        <v>900</v>
      </c>
      <c r="K7056" s="9">
        <f>'Consolidtaed Data'!$J1452*'Consolidtaed Data'!$H1452</f>
        <v>2602</v>
      </c>
      <c r="L7056" s="9">
        <f>'Consolidtaed Data'!$I1452*'Consolidtaed Data'!$H1452</f>
        <v>3174</v>
      </c>
      <c r="M7056" s="9">
        <f>'Consolidtaed Data'!$L1452-'Consolidtaed Data'!$K1452</f>
        <v>13</v>
      </c>
      <c r="N7056" s="9" t="str">
        <f>VLOOKUP('Consolidtaed Data'!$C1452,[1]Locations!$A:$O,2,0)</f>
        <v>Roseville</v>
      </c>
      <c r="O7056" s="9" t="str">
        <f>VLOOKUP('Consolidtaed Data'!$D1452,'[1]Sales People'!$A:$B,2,0)</f>
        <v>Ronald Reed</v>
      </c>
      <c r="P7056" s="9" t="str">
        <f>VLOOKUP('Consolidtaed Data'!$E1452,[1]Customers!$A:$B,2,0)</f>
        <v>Jonathan Jones</v>
      </c>
      <c r="Q7056" s="11">
        <f>WEEKDAY('Consolidtaed Data'!$F1452)</f>
        <v>6</v>
      </c>
      <c r="R7056" s="9">
        <f>MONTH('Consolidtaed Data'!$F1452)</f>
        <v>4</v>
      </c>
      <c r="S7056" s="9" t="str">
        <f>TEXT(Table3[[#This Row],[Purchase Date]],"MMMM")</f>
        <v>June</v>
      </c>
      <c r="T7056" s="9">
        <f>YEAR('Consolidtaed Data'!$F1452)</f>
        <v>2020</v>
      </c>
    </row>
    <row r="7057" spans="1:20" x14ac:dyDescent="0.3">
      <c r="A7057" s="9" t="s">
        <v>8083</v>
      </c>
      <c r="B7057" s="9" t="s">
        <v>382</v>
      </c>
      <c r="C7057" s="9" t="s">
        <v>319</v>
      </c>
      <c r="D7057" s="9" t="s">
        <v>31</v>
      </c>
      <c r="E7057" s="9" t="s">
        <v>1677</v>
      </c>
      <c r="F7057" s="12">
        <v>44368</v>
      </c>
      <c r="G7057" s="12" t="str">
        <f>VLOOKUP(Table3[[#This Row],[Product ID]],[1]Products!$A:$G,2,0)</f>
        <v>Product 50</v>
      </c>
      <c r="H7057" s="22">
        <v>1</v>
      </c>
      <c r="I7057" s="9">
        <f>VLOOKUP('Consolidtaed Data'!$B2158,[1]Products!$A:$G,4,0)</f>
        <v>818</v>
      </c>
      <c r="J7057" s="9">
        <f>VLOOKUP('Consolidtaed Data'!$B2158,[1]Products!$A:$G,3,0)</f>
        <v>450</v>
      </c>
      <c r="K7057" s="9">
        <f>'Consolidtaed Data'!$J2158*'Consolidtaed Data'!$H2158</f>
        <v>2346</v>
      </c>
      <c r="L7057" s="9">
        <f>'Consolidtaed Data'!$I2158*'Consolidtaed Data'!$H2158</f>
        <v>3724</v>
      </c>
      <c r="M7057" s="9">
        <f>'Consolidtaed Data'!$L2158-'Consolidtaed Data'!$K2158</f>
        <v>651</v>
      </c>
      <c r="N7057" s="9" t="str">
        <f>VLOOKUP('Consolidtaed Data'!$C2158,[1]Locations!$A:$O,2,0)</f>
        <v>San Bernardino</v>
      </c>
      <c r="O7057" s="9" t="str">
        <f>VLOOKUP('Consolidtaed Data'!$D2158,'[1]Sales People'!$A:$B,2,0)</f>
        <v>Christopher Tucker</v>
      </c>
      <c r="P7057" s="9" t="str">
        <f>VLOOKUP('Consolidtaed Data'!$E2158,[1]Customers!$A:$B,2,0)</f>
        <v>Carl Martin</v>
      </c>
      <c r="Q7057" s="11">
        <f>WEEKDAY('Consolidtaed Data'!$F2158)</f>
        <v>6</v>
      </c>
      <c r="R7057" s="9">
        <f>MONTH('Consolidtaed Data'!$F2158)</f>
        <v>6</v>
      </c>
      <c r="S7057" s="9" t="str">
        <f>TEXT(Table3[[#This Row],[Purchase Date]],"MMMM")</f>
        <v>June</v>
      </c>
      <c r="T7057" s="9">
        <f>YEAR('Consolidtaed Data'!$F2158)</f>
        <v>2020</v>
      </c>
    </row>
    <row r="7058" spans="1:20" x14ac:dyDescent="0.3">
      <c r="A7058" s="9" t="s">
        <v>8084</v>
      </c>
      <c r="B7058" s="9" t="s">
        <v>38</v>
      </c>
      <c r="C7058" s="9" t="s">
        <v>25</v>
      </c>
      <c r="D7058" s="9" t="s">
        <v>229</v>
      </c>
      <c r="E7058" s="9" t="s">
        <v>1825</v>
      </c>
      <c r="F7058" s="12">
        <v>44368</v>
      </c>
      <c r="G7058" s="12" t="str">
        <f>VLOOKUP(Table3[[#This Row],[Product ID]],[1]Products!$A:$G,2,0)</f>
        <v>Product 25</v>
      </c>
      <c r="H7058" s="22">
        <v>1</v>
      </c>
      <c r="I7058" s="9">
        <f>VLOOKUP('Consolidtaed Data'!$B2947,[1]Products!$A:$G,4,0)</f>
        <v>800</v>
      </c>
      <c r="J7058" s="9">
        <f>VLOOKUP('Consolidtaed Data'!$B2947,[1]Products!$A:$G,3,0)</f>
        <v>536</v>
      </c>
      <c r="K7058" s="9">
        <f>'Consolidtaed Data'!$J2947*'Consolidtaed Data'!$H2947</f>
        <v>1620</v>
      </c>
      <c r="L7058" s="9">
        <f>'Consolidtaed Data'!$I2947*'Consolidtaed Data'!$H2947</f>
        <v>2613</v>
      </c>
      <c r="M7058" s="9">
        <f>'Consolidtaed Data'!$L2947-'Consolidtaed Data'!$K2947</f>
        <v>190</v>
      </c>
      <c r="N7058" s="9" t="str">
        <f>VLOOKUP('Consolidtaed Data'!$C2947,[1]Locations!$A:$O,2,0)</f>
        <v>Stockton</v>
      </c>
      <c r="O7058" s="9" t="str">
        <f>VLOOKUP('Consolidtaed Data'!$D2947,'[1]Sales People'!$A:$B,2,0)</f>
        <v>Christopher Tucker</v>
      </c>
      <c r="P7058" s="9" t="str">
        <f>VLOOKUP('Consolidtaed Data'!$E2947,[1]Customers!$A:$B,2,0)</f>
        <v>Jimmy Morrison</v>
      </c>
      <c r="Q7058" s="11">
        <f>WEEKDAY('Consolidtaed Data'!$F2947)</f>
        <v>2</v>
      </c>
      <c r="R7058" s="9">
        <f>MONTH('Consolidtaed Data'!$F2947)</f>
        <v>8</v>
      </c>
      <c r="S7058" s="9" t="str">
        <f>TEXT(Table3[[#This Row],[Purchase Date]],"MMMM")</f>
        <v>June</v>
      </c>
      <c r="T7058" s="9">
        <f>YEAR('Consolidtaed Data'!$F2947)</f>
        <v>2020</v>
      </c>
    </row>
    <row r="7059" spans="1:20" x14ac:dyDescent="0.3">
      <c r="A7059" s="9" t="s">
        <v>8085</v>
      </c>
      <c r="B7059" s="9" t="s">
        <v>318</v>
      </c>
      <c r="C7059" s="9" t="s">
        <v>405</v>
      </c>
      <c r="D7059" s="9" t="s">
        <v>17</v>
      </c>
      <c r="E7059" s="9" t="s">
        <v>221</v>
      </c>
      <c r="F7059" s="12">
        <v>44368</v>
      </c>
      <c r="G7059" s="12" t="str">
        <f>VLOOKUP(Table3[[#This Row],[Product ID]],[1]Products!$A:$G,2,0)</f>
        <v>Product 89</v>
      </c>
      <c r="H7059" s="22">
        <v>2</v>
      </c>
      <c r="I7059" s="9">
        <f>VLOOKUP('Consolidtaed Data'!$B3015,[1]Products!$A:$G,4,0)</f>
        <v>684</v>
      </c>
      <c r="J7059" s="9">
        <f>VLOOKUP('Consolidtaed Data'!$B3015,[1]Products!$A:$G,3,0)</f>
        <v>561</v>
      </c>
      <c r="K7059" s="9">
        <f>'Consolidtaed Data'!$J3015*'Consolidtaed Data'!$H3015</f>
        <v>1399</v>
      </c>
      <c r="L7059" s="9">
        <f>'Consolidtaed Data'!$I3015*'Consolidtaed Data'!$H3015</f>
        <v>2294</v>
      </c>
      <c r="M7059" s="9">
        <f>'Consolidtaed Data'!$L3015-'Consolidtaed Data'!$K3015</f>
        <v>99</v>
      </c>
      <c r="N7059" s="9" t="str">
        <f>VLOOKUP('Consolidtaed Data'!$C3015,[1]Locations!$A:$O,2,0)</f>
        <v>Fontana</v>
      </c>
      <c r="O7059" s="9" t="str">
        <f>VLOOKUP('Consolidtaed Data'!$D3015,'[1]Sales People'!$A:$B,2,0)</f>
        <v>Jimmy Young</v>
      </c>
      <c r="P7059" s="9" t="str">
        <f>VLOOKUP('Consolidtaed Data'!$E3015,[1]Customers!$A:$B,2,0)</f>
        <v>Antonio Frazier</v>
      </c>
      <c r="Q7059" s="11">
        <f>WEEKDAY('Consolidtaed Data'!$F3015)</f>
        <v>1</v>
      </c>
      <c r="R7059" s="9">
        <f>MONTH('Consolidtaed Data'!$F3015)</f>
        <v>8</v>
      </c>
      <c r="S7059" s="9" t="str">
        <f>TEXT(Table3[[#This Row],[Purchase Date]],"MMMM")</f>
        <v>June</v>
      </c>
      <c r="T7059" s="9">
        <f>YEAR('Consolidtaed Data'!$F3015)</f>
        <v>2020</v>
      </c>
    </row>
    <row r="7060" spans="1:20" x14ac:dyDescent="0.3">
      <c r="A7060" s="9" t="s">
        <v>8086</v>
      </c>
      <c r="B7060" s="9" t="s">
        <v>531</v>
      </c>
      <c r="C7060" s="9" t="s">
        <v>205</v>
      </c>
      <c r="D7060" s="9" t="s">
        <v>326</v>
      </c>
      <c r="E7060" s="9" t="s">
        <v>456</v>
      </c>
      <c r="F7060" s="12">
        <v>44368</v>
      </c>
      <c r="G7060" s="12" t="str">
        <f>VLOOKUP(Table3[[#This Row],[Product ID]],[1]Products!$A:$G,2,0)</f>
        <v>Product 62</v>
      </c>
      <c r="H7060" s="22">
        <v>1</v>
      </c>
      <c r="I7060" s="9">
        <f>VLOOKUP('Consolidtaed Data'!$B3128,[1]Products!$A:$G,4,0)</f>
        <v>1566</v>
      </c>
      <c r="J7060" s="9">
        <f>VLOOKUP('Consolidtaed Data'!$B3128,[1]Products!$A:$G,3,0)</f>
        <v>1190</v>
      </c>
      <c r="K7060" s="9">
        <f>'Consolidtaed Data'!$J3128*'Consolidtaed Data'!$H3128</f>
        <v>3884</v>
      </c>
      <c r="L7060" s="9">
        <f>'Consolidtaed Data'!$I3128*'Consolidtaed Data'!$H3128</f>
        <v>7192</v>
      </c>
      <c r="M7060" s="9">
        <f>'Consolidtaed Data'!$L3128-'Consolidtaed Data'!$K3128</f>
        <v>26</v>
      </c>
      <c r="N7060" s="9" t="str">
        <f>VLOOKUP('Consolidtaed Data'!$C3128,[1]Locations!$A:$O,2,0)</f>
        <v>Rialto</v>
      </c>
      <c r="O7060" s="9" t="str">
        <f>VLOOKUP('Consolidtaed Data'!$D3128,'[1]Sales People'!$A:$B,2,0)</f>
        <v>Brian Davis</v>
      </c>
      <c r="P7060" s="9" t="str">
        <f>VLOOKUP('Consolidtaed Data'!$E3128,[1]Customers!$A:$B,2,0)</f>
        <v>Ronald Arnold</v>
      </c>
      <c r="Q7060" s="11">
        <f>WEEKDAY('Consolidtaed Data'!$F3128)</f>
        <v>3</v>
      </c>
      <c r="R7060" s="9">
        <f>MONTH('Consolidtaed Data'!$F3128)</f>
        <v>8</v>
      </c>
      <c r="S7060" s="9" t="str">
        <f>TEXT(Table3[[#This Row],[Purchase Date]],"MMMM")</f>
        <v>June</v>
      </c>
      <c r="T7060" s="9">
        <f>YEAR('Consolidtaed Data'!$F3128)</f>
        <v>2020</v>
      </c>
    </row>
    <row r="7061" spans="1:20" x14ac:dyDescent="0.3">
      <c r="A7061" s="9" t="s">
        <v>8087</v>
      </c>
      <c r="B7061" s="9" t="s">
        <v>278</v>
      </c>
      <c r="C7061" s="9" t="s">
        <v>94</v>
      </c>
      <c r="D7061" s="9" t="s">
        <v>22</v>
      </c>
      <c r="E7061" s="9" t="s">
        <v>2148</v>
      </c>
      <c r="F7061" s="12">
        <v>44368</v>
      </c>
      <c r="G7061" s="12" t="str">
        <f>VLOOKUP(Table3[[#This Row],[Product ID]],[1]Products!$A:$G,2,0)</f>
        <v>Product 75</v>
      </c>
      <c r="H7061" s="22">
        <v>1</v>
      </c>
      <c r="I7061" s="9">
        <f>VLOOKUP('Consolidtaed Data'!$B3231,[1]Products!$A:$G,4,0)</f>
        <v>667</v>
      </c>
      <c r="J7061" s="9">
        <f>VLOOKUP('Consolidtaed Data'!$B3231,[1]Products!$A:$G,3,0)</f>
        <v>387</v>
      </c>
      <c r="K7061" s="9">
        <f>'Consolidtaed Data'!$J3231*'Consolidtaed Data'!$H3231</f>
        <v>408</v>
      </c>
      <c r="L7061" s="9">
        <f>'Consolidtaed Data'!$I3231*'Consolidtaed Data'!$H3231</f>
        <v>504</v>
      </c>
      <c r="M7061" s="9">
        <f>'Consolidtaed Data'!$L3231-'Consolidtaed Data'!$K3231</f>
        <v>1086</v>
      </c>
      <c r="N7061" s="9" t="str">
        <f>VLOOKUP('Consolidtaed Data'!$C3231,[1]Locations!$A:$O,2,0)</f>
        <v>Salinas</v>
      </c>
      <c r="O7061" s="9" t="str">
        <f>VLOOKUP('Consolidtaed Data'!$D3231,'[1]Sales People'!$A:$B,2,0)</f>
        <v>Scott Mason</v>
      </c>
      <c r="P7061" s="9" t="str">
        <f>VLOOKUP('Consolidtaed Data'!$E3231,[1]Customers!$A:$B,2,0)</f>
        <v>Terry Watson</v>
      </c>
      <c r="Q7061" s="11">
        <f>WEEKDAY('Consolidtaed Data'!$F3231)</f>
        <v>3</v>
      </c>
      <c r="R7061" s="9">
        <f>MONTH('Consolidtaed Data'!$F3231)</f>
        <v>8</v>
      </c>
      <c r="S7061" s="9" t="str">
        <f>TEXT(Table3[[#This Row],[Purchase Date]],"MMMM")</f>
        <v>June</v>
      </c>
      <c r="T7061" s="9">
        <f>YEAR('Consolidtaed Data'!$F3231)</f>
        <v>2020</v>
      </c>
    </row>
    <row r="7062" spans="1:20" x14ac:dyDescent="0.3">
      <c r="A7062" s="9" t="s">
        <v>8088</v>
      </c>
      <c r="B7062" s="9" t="s">
        <v>742</v>
      </c>
      <c r="C7062" s="9" t="s">
        <v>152</v>
      </c>
      <c r="D7062" s="9" t="s">
        <v>87</v>
      </c>
      <c r="E7062" s="9" t="s">
        <v>950</v>
      </c>
      <c r="F7062" s="12">
        <v>44369</v>
      </c>
      <c r="G7062" s="12" t="str">
        <f>VLOOKUP(Table3[[#This Row],[Product ID]],[1]Products!$A:$G,2,0)</f>
        <v>Product 90</v>
      </c>
      <c r="H7062" s="22">
        <v>3</v>
      </c>
      <c r="I7062" s="9">
        <f>VLOOKUP('Consolidtaed Data'!$B346,[1]Products!$A:$G,4,0)</f>
        <v>886</v>
      </c>
      <c r="J7062" s="9">
        <f>VLOOKUP('Consolidtaed Data'!$B346,[1]Products!$A:$G,3,0)</f>
        <v>478</v>
      </c>
      <c r="K7062" s="9">
        <f>'Consolidtaed Data'!$J346*'Consolidtaed Data'!$H346</f>
        <v>270</v>
      </c>
      <c r="L7062" s="9">
        <f>'Consolidtaed Data'!$I346*'Consolidtaed Data'!$H346</f>
        <v>336</v>
      </c>
      <c r="M7062" s="9">
        <f>'Consolidtaed Data'!$L346-'Consolidtaed Data'!$K346</f>
        <v>246</v>
      </c>
      <c r="N7062" s="9" t="str">
        <f>VLOOKUP('Consolidtaed Data'!$C346,[1]Locations!$A:$O,2,0)</f>
        <v>Burbank</v>
      </c>
      <c r="O7062" s="9" t="str">
        <f>VLOOKUP('Consolidtaed Data'!$D346,'[1]Sales People'!$A:$B,2,0)</f>
        <v>Jimmy Young</v>
      </c>
      <c r="P7062" s="9" t="str">
        <f>VLOOKUP('Consolidtaed Data'!$E346,[1]Customers!$A:$B,2,0)</f>
        <v>Larry Freeman</v>
      </c>
      <c r="Q7062" s="11">
        <f>WEEKDAY('Consolidtaed Data'!$F346)</f>
        <v>6</v>
      </c>
      <c r="R7062" s="9">
        <f>MONTH('Consolidtaed Data'!$F346)</f>
        <v>1</v>
      </c>
      <c r="S7062" s="9" t="str">
        <f>TEXT(Table3[[#This Row],[Purchase Date]],"MMMM")</f>
        <v>June</v>
      </c>
      <c r="T7062" s="9">
        <f>YEAR('Consolidtaed Data'!$F346)</f>
        <v>2020</v>
      </c>
    </row>
    <row r="7063" spans="1:20" x14ac:dyDescent="0.3">
      <c r="A7063" s="9" t="s">
        <v>8089</v>
      </c>
      <c r="B7063" s="9" t="s">
        <v>116</v>
      </c>
      <c r="C7063" s="9" t="s">
        <v>134</v>
      </c>
      <c r="D7063" s="9" t="s">
        <v>143</v>
      </c>
      <c r="E7063" s="9" t="s">
        <v>242</v>
      </c>
      <c r="F7063" s="12">
        <v>44369</v>
      </c>
      <c r="G7063" s="12" t="str">
        <f>VLOOKUP(Table3[[#This Row],[Product ID]],[1]Products!$A:$G,2,0)</f>
        <v>Product 55</v>
      </c>
      <c r="H7063" s="22">
        <v>4</v>
      </c>
      <c r="I7063" s="9">
        <f>VLOOKUP('Consolidtaed Data'!$B383,[1]Products!$A:$G,4,0)</f>
        <v>1077</v>
      </c>
      <c r="J7063" s="9">
        <f>VLOOKUP('Consolidtaed Data'!$B383,[1]Products!$A:$G,3,0)</f>
        <v>732</v>
      </c>
      <c r="K7063" s="9">
        <f>'Consolidtaed Data'!$J383*'Consolidtaed Data'!$H383</f>
        <v>1223</v>
      </c>
      <c r="L7063" s="9">
        <f>'Consolidtaed Data'!$I383*'Consolidtaed Data'!$H383</f>
        <v>2005</v>
      </c>
      <c r="M7063" s="9">
        <f>'Consolidtaed Data'!$L383-'Consolidtaed Data'!$K383</f>
        <v>64</v>
      </c>
      <c r="N7063" s="9" t="str">
        <f>VLOOKUP('Consolidtaed Data'!$C383,[1]Locations!$A:$O,2,0)</f>
        <v>Clovis</v>
      </c>
      <c r="O7063" s="9" t="str">
        <f>VLOOKUP('Consolidtaed Data'!$D383,'[1]Sales People'!$A:$B,2,0)</f>
        <v>Jimmy Young</v>
      </c>
      <c r="P7063" s="9" t="str">
        <f>VLOOKUP('Consolidtaed Data'!$E383,[1]Customers!$A:$B,2,0)</f>
        <v>Frank Schmidt</v>
      </c>
      <c r="Q7063" s="11">
        <f>WEEKDAY('Consolidtaed Data'!$F383)</f>
        <v>2</v>
      </c>
      <c r="R7063" s="9">
        <f>MONTH('Consolidtaed Data'!$F383)</f>
        <v>1</v>
      </c>
      <c r="S7063" s="9" t="str">
        <f>TEXT(Table3[[#This Row],[Purchase Date]],"MMMM")</f>
        <v>June</v>
      </c>
      <c r="T7063" s="9">
        <f>YEAR('Consolidtaed Data'!$F383)</f>
        <v>2020</v>
      </c>
    </row>
    <row r="7064" spans="1:20" x14ac:dyDescent="0.3">
      <c r="A7064" s="9" t="s">
        <v>8090</v>
      </c>
      <c r="B7064" s="9" t="s">
        <v>572</v>
      </c>
      <c r="C7064" s="9" t="s">
        <v>331</v>
      </c>
      <c r="D7064" s="9" t="s">
        <v>35</v>
      </c>
      <c r="E7064" s="9" t="s">
        <v>1060</v>
      </c>
      <c r="F7064" s="12">
        <v>44369</v>
      </c>
      <c r="G7064" s="12" t="str">
        <f>VLOOKUP(Table3[[#This Row],[Product ID]],[1]Products!$A:$G,2,0)</f>
        <v>Product 22</v>
      </c>
      <c r="H7064" s="22">
        <v>2</v>
      </c>
      <c r="I7064" s="9">
        <f>VLOOKUP('Consolidtaed Data'!$B435,[1]Products!$A:$G,4,0)</f>
        <v>1052</v>
      </c>
      <c r="J7064" s="9">
        <f>VLOOKUP('Consolidtaed Data'!$B435,[1]Products!$A:$G,3,0)</f>
        <v>589</v>
      </c>
      <c r="K7064" s="9">
        <f>'Consolidtaed Data'!$J435*'Consolidtaed Data'!$H435</f>
        <v>416</v>
      </c>
      <c r="L7064" s="9">
        <f>'Consolidtaed Data'!$I435*'Consolidtaed Data'!$H435</f>
        <v>800</v>
      </c>
      <c r="M7064" s="9">
        <f>'Consolidtaed Data'!$L435-'Consolidtaed Data'!$K435</f>
        <v>2565</v>
      </c>
      <c r="N7064" s="9" t="str">
        <f>VLOOKUP('Consolidtaed Data'!$C435,[1]Locations!$A:$O,2,0)</f>
        <v>Salinas</v>
      </c>
      <c r="O7064" s="9" t="str">
        <f>VLOOKUP('Consolidtaed Data'!$D435,'[1]Sales People'!$A:$B,2,0)</f>
        <v>Martin Carr</v>
      </c>
      <c r="P7064" s="9" t="str">
        <f>VLOOKUP('Consolidtaed Data'!$E435,[1]Customers!$A:$B,2,0)</f>
        <v>Roger Tucker</v>
      </c>
      <c r="Q7064" s="11">
        <f>WEEKDAY('Consolidtaed Data'!$F435)</f>
        <v>6</v>
      </c>
      <c r="R7064" s="9">
        <f>MONTH('Consolidtaed Data'!$F435)</f>
        <v>1</v>
      </c>
      <c r="S7064" s="9" t="str">
        <f>TEXT(Table3[[#This Row],[Purchase Date]],"MMMM")</f>
        <v>June</v>
      </c>
      <c r="T7064" s="9">
        <f>YEAR('Consolidtaed Data'!$F435)</f>
        <v>2020</v>
      </c>
    </row>
    <row r="7065" spans="1:20" x14ac:dyDescent="0.3">
      <c r="A7065" s="9" t="s">
        <v>8091</v>
      </c>
      <c r="B7065" s="9" t="s">
        <v>322</v>
      </c>
      <c r="C7065" s="9" t="s">
        <v>140</v>
      </c>
      <c r="D7065" s="9" t="s">
        <v>161</v>
      </c>
      <c r="E7065" s="9" t="s">
        <v>1261</v>
      </c>
      <c r="F7065" s="12">
        <v>44369</v>
      </c>
      <c r="G7065" s="12" t="str">
        <f>VLOOKUP(Table3[[#This Row],[Product ID]],[1]Products!$A:$G,2,0)</f>
        <v>Product 43</v>
      </c>
      <c r="H7065" s="22">
        <v>2</v>
      </c>
      <c r="I7065" s="9">
        <f>VLOOKUP('Consolidtaed Data'!$B538,[1]Products!$A:$G,4,0)</f>
        <v>1967</v>
      </c>
      <c r="J7065" s="9">
        <f>VLOOKUP('Consolidtaed Data'!$B538,[1]Products!$A:$G,3,0)</f>
        <v>1397</v>
      </c>
      <c r="K7065" s="9">
        <f>'Consolidtaed Data'!$J538*'Consolidtaed Data'!$H538</f>
        <v>408</v>
      </c>
      <c r="L7065" s="9">
        <f>'Consolidtaed Data'!$I538*'Consolidtaed Data'!$H538</f>
        <v>504</v>
      </c>
      <c r="M7065" s="9">
        <f>'Consolidtaed Data'!$L538-'Consolidtaed Data'!$K538</f>
        <v>447</v>
      </c>
      <c r="N7065" s="9" t="str">
        <f>VLOOKUP('Consolidtaed Data'!$C538,[1]Locations!$A:$O,2,0)</f>
        <v>Pomona</v>
      </c>
      <c r="O7065" s="9" t="str">
        <f>VLOOKUP('Consolidtaed Data'!$D538,'[1]Sales People'!$A:$B,2,0)</f>
        <v>Walter Cook</v>
      </c>
      <c r="P7065" s="9" t="str">
        <f>VLOOKUP('Consolidtaed Data'!$E538,[1]Customers!$A:$B,2,0)</f>
        <v>Donald Morris</v>
      </c>
      <c r="Q7065" s="11">
        <f>WEEKDAY('Consolidtaed Data'!$F538)</f>
        <v>6</v>
      </c>
      <c r="R7065" s="9">
        <f>MONTH('Consolidtaed Data'!$F538)</f>
        <v>2</v>
      </c>
      <c r="S7065" s="9" t="str">
        <f>TEXT(Table3[[#This Row],[Purchase Date]],"MMMM")</f>
        <v>June</v>
      </c>
      <c r="T7065" s="9">
        <f>YEAR('Consolidtaed Data'!$F538)</f>
        <v>2020</v>
      </c>
    </row>
    <row r="7066" spans="1:20" x14ac:dyDescent="0.3">
      <c r="A7066" s="9" t="s">
        <v>8092</v>
      </c>
      <c r="B7066" s="9" t="s">
        <v>20</v>
      </c>
      <c r="C7066" s="9" t="s">
        <v>108</v>
      </c>
      <c r="D7066" s="9" t="s">
        <v>229</v>
      </c>
      <c r="E7066" s="9" t="s">
        <v>1190</v>
      </c>
      <c r="F7066" s="12">
        <v>44369</v>
      </c>
      <c r="G7066" s="12" t="str">
        <f>VLOOKUP(Table3[[#This Row],[Product ID]],[1]Products!$A:$G,2,0)</f>
        <v>Product 98</v>
      </c>
      <c r="H7066" s="22">
        <v>3</v>
      </c>
      <c r="I7066" s="9">
        <f>VLOOKUP('Consolidtaed Data'!$B692,[1]Products!$A:$G,4,0)</f>
        <v>2182</v>
      </c>
      <c r="J7066" s="9">
        <f>VLOOKUP('Consolidtaed Data'!$B692,[1]Products!$A:$G,3,0)</f>
        <v>1200</v>
      </c>
      <c r="K7066" s="9">
        <f>'Consolidtaed Data'!$J692*'Consolidtaed Data'!$H692</f>
        <v>1896</v>
      </c>
      <c r="L7066" s="9">
        <f>'Consolidtaed Data'!$I692*'Consolidtaed Data'!$H692</f>
        <v>2495</v>
      </c>
      <c r="M7066" s="9">
        <f>'Consolidtaed Data'!$L692-'Consolidtaed Data'!$K692</f>
        <v>926</v>
      </c>
      <c r="N7066" s="9" t="str">
        <f>VLOOKUP('Consolidtaed Data'!$C692,[1]Locations!$A:$O,2,0)</f>
        <v>Orange</v>
      </c>
      <c r="O7066" s="9" t="str">
        <f>VLOOKUP('Consolidtaed Data'!$D692,'[1]Sales People'!$A:$B,2,0)</f>
        <v>Scott Clark</v>
      </c>
      <c r="P7066" s="9" t="str">
        <f>VLOOKUP('Consolidtaed Data'!$E692,[1]Customers!$A:$B,2,0)</f>
        <v>Harold Turner</v>
      </c>
      <c r="Q7066" s="11">
        <f>WEEKDAY('Consolidtaed Data'!$F692)</f>
        <v>3</v>
      </c>
      <c r="R7066" s="9">
        <f>MONTH('Consolidtaed Data'!$F692)</f>
        <v>2</v>
      </c>
      <c r="S7066" s="9" t="str">
        <f>TEXT(Table3[[#This Row],[Purchase Date]],"MMMM")</f>
        <v>June</v>
      </c>
      <c r="T7066" s="9">
        <f>YEAR('Consolidtaed Data'!$F692)</f>
        <v>2020</v>
      </c>
    </row>
    <row r="7067" spans="1:20" x14ac:dyDescent="0.3">
      <c r="A7067" s="9" t="s">
        <v>8093</v>
      </c>
      <c r="B7067" s="9" t="s">
        <v>151</v>
      </c>
      <c r="C7067" s="9" t="s">
        <v>205</v>
      </c>
      <c r="D7067" s="9" t="s">
        <v>26</v>
      </c>
      <c r="E7067" s="9" t="s">
        <v>23</v>
      </c>
      <c r="F7067" s="12">
        <v>44369</v>
      </c>
      <c r="G7067" s="12" t="str">
        <f>VLOOKUP(Table3[[#This Row],[Product ID]],[1]Products!$A:$G,2,0)</f>
        <v>Product 94</v>
      </c>
      <c r="H7067" s="22">
        <v>1</v>
      </c>
      <c r="I7067" s="9">
        <f>VLOOKUP('Consolidtaed Data'!$B856,[1]Products!$A:$G,4,0)</f>
        <v>1967</v>
      </c>
      <c r="J7067" s="9">
        <f>VLOOKUP('Consolidtaed Data'!$B856,[1]Products!$A:$G,3,0)</f>
        <v>1397</v>
      </c>
      <c r="K7067" s="9">
        <f>'Consolidtaed Data'!$J856*'Consolidtaed Data'!$H856</f>
        <v>3660</v>
      </c>
      <c r="L7067" s="9">
        <f>'Consolidtaed Data'!$I856*'Consolidtaed Data'!$H856</f>
        <v>5013</v>
      </c>
      <c r="M7067" s="9">
        <f>'Consolidtaed Data'!$L856-'Consolidtaed Data'!$K856</f>
        <v>644</v>
      </c>
      <c r="N7067" s="9" t="str">
        <f>VLOOKUP('Consolidtaed Data'!$C856,[1]Locations!$A:$O,2,0)</f>
        <v>Elk Grove</v>
      </c>
      <c r="O7067" s="9" t="str">
        <f>VLOOKUP('Consolidtaed Data'!$D856,'[1]Sales People'!$A:$B,2,0)</f>
        <v>Kenneth Fields</v>
      </c>
      <c r="P7067" s="9" t="str">
        <f>VLOOKUP('Consolidtaed Data'!$E856,[1]Customers!$A:$B,2,0)</f>
        <v>Ronald Bradley</v>
      </c>
      <c r="Q7067" s="11">
        <f>WEEKDAY('Consolidtaed Data'!$F856)</f>
        <v>1</v>
      </c>
      <c r="R7067" s="9">
        <f>MONTH('Consolidtaed Data'!$F856)</f>
        <v>3</v>
      </c>
      <c r="S7067" s="9" t="str">
        <f>TEXT(Table3[[#This Row],[Purchase Date]],"MMMM")</f>
        <v>June</v>
      </c>
      <c r="T7067" s="9">
        <f>YEAR('Consolidtaed Data'!$F856)</f>
        <v>2020</v>
      </c>
    </row>
    <row r="7068" spans="1:20" x14ac:dyDescent="0.3">
      <c r="A7068" s="9" t="s">
        <v>8094</v>
      </c>
      <c r="B7068" s="9" t="s">
        <v>219</v>
      </c>
      <c r="C7068" s="9" t="s">
        <v>122</v>
      </c>
      <c r="D7068" s="9" t="s">
        <v>31</v>
      </c>
      <c r="E7068" s="9" t="s">
        <v>2017</v>
      </c>
      <c r="F7068" s="12">
        <v>44369</v>
      </c>
      <c r="G7068" s="12" t="str">
        <f>VLOOKUP(Table3[[#This Row],[Product ID]],[1]Products!$A:$G,2,0)</f>
        <v>Product 35</v>
      </c>
      <c r="H7068" s="22">
        <v>2</v>
      </c>
      <c r="I7068" s="9">
        <f>VLOOKUP('Consolidtaed Data'!$B1128,[1]Products!$A:$G,4,0)</f>
        <v>1022</v>
      </c>
      <c r="J7068" s="9">
        <f>VLOOKUP('Consolidtaed Data'!$B1128,[1]Products!$A:$G,3,0)</f>
        <v>818</v>
      </c>
      <c r="K7068" s="9">
        <f>'Consolidtaed Data'!$J1128*'Consolidtaed Data'!$H1128</f>
        <v>1924</v>
      </c>
      <c r="L7068" s="9">
        <f>'Consolidtaed Data'!$I1128*'Consolidtaed Data'!$H1128</f>
        <v>2828</v>
      </c>
      <c r="M7068" s="9">
        <f>'Consolidtaed Data'!$L1128-'Consolidtaed Data'!$K1128</f>
        <v>600</v>
      </c>
      <c r="N7068" s="9" t="str">
        <f>VLOOKUP('Consolidtaed Data'!$C1128,[1]Locations!$A:$O,2,0)</f>
        <v>Escondido</v>
      </c>
      <c r="O7068" s="9" t="str">
        <f>VLOOKUP('Consolidtaed Data'!$D1128,'[1]Sales People'!$A:$B,2,0)</f>
        <v>Henry Nelson</v>
      </c>
      <c r="P7068" s="9" t="str">
        <f>VLOOKUP('Consolidtaed Data'!$E1128,[1]Customers!$A:$B,2,0)</f>
        <v>Joe Rose</v>
      </c>
      <c r="Q7068" s="11">
        <f>WEEKDAY('Consolidtaed Data'!$F1128)</f>
        <v>1</v>
      </c>
      <c r="R7068" s="9">
        <f>MONTH('Consolidtaed Data'!$F1128)</f>
        <v>3</v>
      </c>
      <c r="S7068" s="9" t="str">
        <f>TEXT(Table3[[#This Row],[Purchase Date]],"MMMM")</f>
        <v>June</v>
      </c>
      <c r="T7068" s="9">
        <f>YEAR('Consolidtaed Data'!$F1128)</f>
        <v>2020</v>
      </c>
    </row>
    <row r="7069" spans="1:20" x14ac:dyDescent="0.3">
      <c r="A7069" s="9" t="s">
        <v>8095</v>
      </c>
      <c r="B7069" s="9" t="s">
        <v>54</v>
      </c>
      <c r="C7069" s="9" t="s">
        <v>223</v>
      </c>
      <c r="D7069" s="9" t="s">
        <v>220</v>
      </c>
      <c r="E7069" s="9" t="s">
        <v>430</v>
      </c>
      <c r="F7069" s="12">
        <v>44369</v>
      </c>
      <c r="G7069" s="12" t="str">
        <f>VLOOKUP(Table3[[#This Row],[Product ID]],[1]Products!$A:$G,2,0)</f>
        <v>Product 41</v>
      </c>
      <c r="H7069" s="22">
        <v>4</v>
      </c>
      <c r="I7069" s="9">
        <f>VLOOKUP('Consolidtaed Data'!$B1273,[1]Products!$A:$G,4,0)</f>
        <v>799</v>
      </c>
      <c r="J7069" s="9">
        <f>VLOOKUP('Consolidtaed Data'!$B1273,[1]Products!$A:$G,3,0)</f>
        <v>455</v>
      </c>
      <c r="K7069" s="9">
        <f>'Consolidtaed Data'!$J1273*'Consolidtaed Data'!$H1273</f>
        <v>237</v>
      </c>
      <c r="L7069" s="9">
        <f>'Consolidtaed Data'!$I1273*'Consolidtaed Data'!$H1273</f>
        <v>381</v>
      </c>
      <c r="M7069" s="9">
        <f>'Consolidtaed Data'!$L1273-'Consolidtaed Data'!$K1273</f>
        <v>523</v>
      </c>
      <c r="N7069" s="9" t="str">
        <f>VLOOKUP('Consolidtaed Data'!$C1273,[1]Locations!$A:$O,2,0)</f>
        <v>Visalia</v>
      </c>
      <c r="O7069" s="9" t="str">
        <f>VLOOKUP('Consolidtaed Data'!$D1273,'[1]Sales People'!$A:$B,2,0)</f>
        <v>Carl Hall</v>
      </c>
      <c r="P7069" s="9" t="str">
        <f>VLOOKUP('Consolidtaed Data'!$E1273,[1]Customers!$A:$B,2,0)</f>
        <v>Frank Schmidt</v>
      </c>
      <c r="Q7069" s="11">
        <f>WEEKDAY('Consolidtaed Data'!$F1273)</f>
        <v>6</v>
      </c>
      <c r="R7069" s="9">
        <f>MONTH('Consolidtaed Data'!$F1273)</f>
        <v>4</v>
      </c>
      <c r="S7069" s="9" t="str">
        <f>TEXT(Table3[[#This Row],[Purchase Date]],"MMMM")</f>
        <v>June</v>
      </c>
      <c r="T7069" s="9">
        <f>YEAR('Consolidtaed Data'!$F1273)</f>
        <v>2020</v>
      </c>
    </row>
    <row r="7070" spans="1:20" x14ac:dyDescent="0.3">
      <c r="A7070" s="9" t="s">
        <v>8096</v>
      </c>
      <c r="B7070" s="9" t="s">
        <v>252</v>
      </c>
      <c r="C7070" s="9" t="s">
        <v>223</v>
      </c>
      <c r="D7070" s="9" t="s">
        <v>229</v>
      </c>
      <c r="E7070" s="9" t="s">
        <v>799</v>
      </c>
      <c r="F7070" s="12">
        <v>44369</v>
      </c>
      <c r="G7070" s="12" t="str">
        <f>VLOOKUP(Table3[[#This Row],[Product ID]],[1]Products!$A:$G,2,0)</f>
        <v>Product 81</v>
      </c>
      <c r="H7070" s="22">
        <v>1</v>
      </c>
      <c r="I7070" s="9">
        <f>VLOOKUP('Consolidtaed Data'!$B2280,[1]Products!$A:$G,4,0)</f>
        <v>356</v>
      </c>
      <c r="J7070" s="9">
        <f>VLOOKUP('Consolidtaed Data'!$B2280,[1]Products!$A:$G,3,0)</f>
        <v>292</v>
      </c>
      <c r="K7070" s="9">
        <f>'Consolidtaed Data'!$J2280*'Consolidtaed Data'!$H2280</f>
        <v>1636</v>
      </c>
      <c r="L7070" s="9">
        <f>'Consolidtaed Data'!$I2280*'Consolidtaed Data'!$H2280</f>
        <v>3268</v>
      </c>
      <c r="M7070" s="9">
        <f>'Consolidtaed Data'!$L2280-'Consolidtaed Data'!$K2280</f>
        <v>424</v>
      </c>
      <c r="N7070" s="9" t="str">
        <f>VLOOKUP('Consolidtaed Data'!$C2280,[1]Locations!$A:$O,2,0)</f>
        <v>Elk Grove</v>
      </c>
      <c r="O7070" s="9" t="str">
        <f>VLOOKUP('Consolidtaed Data'!$D2280,'[1]Sales People'!$A:$B,2,0)</f>
        <v>Larry Castillo</v>
      </c>
      <c r="P7070" s="9" t="str">
        <f>VLOOKUP('Consolidtaed Data'!$E2280,[1]Customers!$A:$B,2,0)</f>
        <v>Randy Simpson</v>
      </c>
      <c r="Q7070" s="11">
        <f>WEEKDAY('Consolidtaed Data'!$F2280)</f>
        <v>2</v>
      </c>
      <c r="R7070" s="9">
        <f>MONTH('Consolidtaed Data'!$F2280)</f>
        <v>6</v>
      </c>
      <c r="S7070" s="9" t="str">
        <f>TEXT(Table3[[#This Row],[Purchase Date]],"MMMM")</f>
        <v>June</v>
      </c>
      <c r="T7070" s="9">
        <f>YEAR('Consolidtaed Data'!$F2280)</f>
        <v>2020</v>
      </c>
    </row>
    <row r="7071" spans="1:20" x14ac:dyDescent="0.3">
      <c r="A7071" s="9" t="s">
        <v>8097</v>
      </c>
      <c r="B7071" s="9" t="s">
        <v>477</v>
      </c>
      <c r="C7071" s="9" t="s">
        <v>302</v>
      </c>
      <c r="D7071" s="9" t="s">
        <v>100</v>
      </c>
      <c r="E7071" s="9" t="s">
        <v>1112</v>
      </c>
      <c r="F7071" s="12">
        <v>44369</v>
      </c>
      <c r="G7071" s="12" t="str">
        <f>VLOOKUP(Table3[[#This Row],[Product ID]],[1]Products!$A:$G,2,0)</f>
        <v>Product 46</v>
      </c>
      <c r="H7071" s="22">
        <v>1</v>
      </c>
      <c r="I7071" s="9">
        <f>VLOOKUP('Consolidtaed Data'!$B2468,[1]Products!$A:$G,4,0)</f>
        <v>112</v>
      </c>
      <c r="J7071" s="9">
        <f>VLOOKUP('Consolidtaed Data'!$B2468,[1]Products!$A:$G,3,0)</f>
        <v>90</v>
      </c>
      <c r="K7071" s="9">
        <f>'Consolidtaed Data'!$J2468*'Consolidtaed Data'!$H2468</f>
        <v>1268</v>
      </c>
      <c r="L7071" s="9">
        <f>'Consolidtaed Data'!$I2468*'Consolidtaed Data'!$H2468</f>
        <v>1760</v>
      </c>
      <c r="M7071" s="9">
        <f>'Consolidtaed Data'!$L2468-'Consolidtaed Data'!$K2468</f>
        <v>2396</v>
      </c>
      <c r="N7071" s="9" t="str">
        <f>VLOOKUP('Consolidtaed Data'!$C2468,[1]Locations!$A:$O,2,0)</f>
        <v>Carlsbad</v>
      </c>
      <c r="O7071" s="9" t="str">
        <f>VLOOKUP('Consolidtaed Data'!$D2468,'[1]Sales People'!$A:$B,2,0)</f>
        <v>Robert Reed</v>
      </c>
      <c r="P7071" s="9" t="str">
        <f>VLOOKUP('Consolidtaed Data'!$E2468,[1]Customers!$A:$B,2,0)</f>
        <v>Raymond Spencer</v>
      </c>
      <c r="Q7071" s="11">
        <f>WEEKDAY('Consolidtaed Data'!$F2468)</f>
        <v>1</v>
      </c>
      <c r="R7071" s="9">
        <f>MONTH('Consolidtaed Data'!$F2468)</f>
        <v>6</v>
      </c>
      <c r="S7071" s="9" t="str">
        <f>TEXT(Table3[[#This Row],[Purchase Date]],"MMMM")</f>
        <v>June</v>
      </c>
      <c r="T7071" s="9">
        <f>YEAR('Consolidtaed Data'!$F2468)</f>
        <v>2020</v>
      </c>
    </row>
    <row r="7072" spans="1:20" x14ac:dyDescent="0.3">
      <c r="A7072" s="9" t="s">
        <v>8098</v>
      </c>
      <c r="B7072" s="9" t="s">
        <v>311</v>
      </c>
      <c r="C7072" s="9" t="s">
        <v>25</v>
      </c>
      <c r="D7072" s="9" t="s">
        <v>131</v>
      </c>
      <c r="E7072" s="9" t="s">
        <v>622</v>
      </c>
      <c r="F7072" s="12">
        <v>44369</v>
      </c>
      <c r="G7072" s="12" t="str">
        <f>VLOOKUP(Table3[[#This Row],[Product ID]],[1]Products!$A:$G,2,0)</f>
        <v>Product 33</v>
      </c>
      <c r="H7072" s="22">
        <v>1</v>
      </c>
      <c r="I7072" s="9">
        <f>VLOOKUP('Consolidtaed Data'!$B2611,[1]Products!$A:$G,4,0)</f>
        <v>2294</v>
      </c>
      <c r="J7072" s="9">
        <f>VLOOKUP('Consolidtaed Data'!$B2611,[1]Products!$A:$G,3,0)</f>
        <v>1399</v>
      </c>
      <c r="K7072" s="9">
        <f>'Consolidtaed Data'!$J2611*'Consolidtaed Data'!$H2611</f>
        <v>5772</v>
      </c>
      <c r="L7072" s="9">
        <f>'Consolidtaed Data'!$I2611*'Consolidtaed Data'!$H2611</f>
        <v>7304</v>
      </c>
      <c r="M7072" s="9">
        <f>'Consolidtaed Data'!$L2611-'Consolidtaed Data'!$K2611</f>
        <v>2166</v>
      </c>
      <c r="N7072" s="9" t="str">
        <f>VLOOKUP('Consolidtaed Data'!$C2611,[1]Locations!$A:$O,2,0)</f>
        <v>Jurupa Valley</v>
      </c>
      <c r="O7072" s="9" t="str">
        <f>VLOOKUP('Consolidtaed Data'!$D2611,'[1]Sales People'!$A:$B,2,0)</f>
        <v>Martin Perry</v>
      </c>
      <c r="P7072" s="9" t="str">
        <f>VLOOKUP('Consolidtaed Data'!$E2611,[1]Customers!$A:$B,2,0)</f>
        <v>Anthony Turner</v>
      </c>
      <c r="Q7072" s="11">
        <f>WEEKDAY('Consolidtaed Data'!$F2611)</f>
        <v>5</v>
      </c>
      <c r="R7072" s="9">
        <f>MONTH('Consolidtaed Data'!$F2611)</f>
        <v>7</v>
      </c>
      <c r="S7072" s="9" t="str">
        <f>TEXT(Table3[[#This Row],[Purchase Date]],"MMMM")</f>
        <v>June</v>
      </c>
      <c r="T7072" s="9">
        <f>YEAR('Consolidtaed Data'!$F2611)</f>
        <v>2020</v>
      </c>
    </row>
    <row r="7073" spans="1:20" x14ac:dyDescent="0.3">
      <c r="A7073" s="9" t="s">
        <v>8099</v>
      </c>
      <c r="B7073" s="9" t="s">
        <v>490</v>
      </c>
      <c r="C7073" s="9" t="s">
        <v>86</v>
      </c>
      <c r="D7073" s="9" t="s">
        <v>100</v>
      </c>
      <c r="E7073" s="9" t="s">
        <v>751</v>
      </c>
      <c r="F7073" s="12">
        <v>44369</v>
      </c>
      <c r="G7073" s="12" t="str">
        <f>VLOOKUP(Table3[[#This Row],[Product ID]],[1]Products!$A:$G,2,0)</f>
        <v>Product 79</v>
      </c>
      <c r="H7073" s="22">
        <v>2</v>
      </c>
      <c r="I7073" s="9">
        <f>VLOOKUP('Consolidtaed Data'!$B2673,[1]Products!$A:$G,4,0)</f>
        <v>1587</v>
      </c>
      <c r="J7073" s="9">
        <f>VLOOKUP('Consolidtaed Data'!$B2673,[1]Products!$A:$G,3,0)</f>
        <v>1301</v>
      </c>
      <c r="K7073" s="9">
        <f>'Consolidtaed Data'!$J2673*'Consolidtaed Data'!$H2673</f>
        <v>171</v>
      </c>
      <c r="L7073" s="9">
        <f>'Consolidtaed Data'!$I2673*'Consolidtaed Data'!$H2673</f>
        <v>217</v>
      </c>
      <c r="M7073" s="9">
        <f>'Consolidtaed Data'!$L2673-'Consolidtaed Data'!$K2673</f>
        <v>412</v>
      </c>
      <c r="N7073" s="9" t="str">
        <f>VLOOKUP('Consolidtaed Data'!$C2673,[1]Locations!$A:$O,2,0)</f>
        <v>San Mateo</v>
      </c>
      <c r="O7073" s="9" t="str">
        <f>VLOOKUP('Consolidtaed Data'!$D2673,'[1]Sales People'!$A:$B,2,0)</f>
        <v>Clarence Fox</v>
      </c>
      <c r="P7073" s="9" t="str">
        <f>VLOOKUP('Consolidtaed Data'!$E2673,[1]Customers!$A:$B,2,0)</f>
        <v>Antonio Diaz</v>
      </c>
      <c r="Q7073" s="11">
        <f>WEEKDAY('Consolidtaed Data'!$F2673)</f>
        <v>3</v>
      </c>
      <c r="R7073" s="9">
        <f>MONTH('Consolidtaed Data'!$F2673)</f>
        <v>7</v>
      </c>
      <c r="S7073" s="9" t="str">
        <f>TEXT(Table3[[#This Row],[Purchase Date]],"MMMM")</f>
        <v>June</v>
      </c>
      <c r="T7073" s="9">
        <f>YEAR('Consolidtaed Data'!$F2673)</f>
        <v>2020</v>
      </c>
    </row>
    <row r="7074" spans="1:20" x14ac:dyDescent="0.3">
      <c r="A7074" s="9" t="s">
        <v>8100</v>
      </c>
      <c r="B7074" s="9" t="s">
        <v>219</v>
      </c>
      <c r="C7074" s="9" t="s">
        <v>72</v>
      </c>
      <c r="D7074" s="9" t="s">
        <v>80</v>
      </c>
      <c r="E7074" s="9" t="s">
        <v>2747</v>
      </c>
      <c r="F7074" s="12">
        <v>44369</v>
      </c>
      <c r="G7074" s="12" t="str">
        <f>VLOOKUP(Table3[[#This Row],[Product ID]],[1]Products!$A:$G,2,0)</f>
        <v>Product 35</v>
      </c>
      <c r="H7074" s="22">
        <v>3</v>
      </c>
      <c r="I7074" s="9">
        <f>VLOOKUP('Consolidtaed Data'!$B2789,[1]Products!$A:$G,4,0)</f>
        <v>1783</v>
      </c>
      <c r="J7074" s="9">
        <f>VLOOKUP('Consolidtaed Data'!$B2789,[1]Products!$A:$G,3,0)</f>
        <v>1516</v>
      </c>
      <c r="K7074" s="9">
        <f>'Consolidtaed Data'!$J2789*'Consolidtaed Data'!$H2789</f>
        <v>4101</v>
      </c>
      <c r="L7074" s="9">
        <f>'Consolidtaed Data'!$I2789*'Consolidtaed Data'!$H2789</f>
        <v>6723</v>
      </c>
      <c r="M7074" s="9">
        <f>'Consolidtaed Data'!$L2789-'Consolidtaed Data'!$K2789</f>
        <v>313</v>
      </c>
      <c r="N7074" s="9" t="str">
        <f>VLOOKUP('Consolidtaed Data'!$C2789,[1]Locations!$A:$O,2,0)</f>
        <v>Visalia</v>
      </c>
      <c r="O7074" s="9" t="str">
        <f>VLOOKUP('Consolidtaed Data'!$D2789,'[1]Sales People'!$A:$B,2,0)</f>
        <v>Martin Perry</v>
      </c>
      <c r="P7074" s="9" t="str">
        <f>VLOOKUP('Consolidtaed Data'!$E2789,[1]Customers!$A:$B,2,0)</f>
        <v>Jerry Andrews</v>
      </c>
      <c r="Q7074" s="11">
        <f>WEEKDAY('Consolidtaed Data'!$F2789)</f>
        <v>5</v>
      </c>
      <c r="R7074" s="9">
        <f>MONTH('Consolidtaed Data'!$F2789)</f>
        <v>7</v>
      </c>
      <c r="S7074" s="9" t="str">
        <f>TEXT(Table3[[#This Row],[Purchase Date]],"MMMM")</f>
        <v>June</v>
      </c>
      <c r="T7074" s="9">
        <f>YEAR('Consolidtaed Data'!$F2789)</f>
        <v>2020</v>
      </c>
    </row>
    <row r="7075" spans="1:20" x14ac:dyDescent="0.3">
      <c r="A7075" s="9" t="s">
        <v>8101</v>
      </c>
      <c r="B7075" s="9" t="s">
        <v>151</v>
      </c>
      <c r="C7075" s="9" t="s">
        <v>130</v>
      </c>
      <c r="D7075" s="9" t="s">
        <v>220</v>
      </c>
      <c r="E7075" s="9" t="s">
        <v>846</v>
      </c>
      <c r="F7075" s="12">
        <v>44369</v>
      </c>
      <c r="G7075" s="12" t="str">
        <f>VLOOKUP(Table3[[#This Row],[Product ID]],[1]Products!$A:$G,2,0)</f>
        <v>Product 94</v>
      </c>
      <c r="H7075" s="22">
        <v>1</v>
      </c>
      <c r="I7075" s="9">
        <f>VLOOKUP('Consolidtaed Data'!$B2823,[1]Products!$A:$G,4,0)</f>
        <v>596</v>
      </c>
      <c r="J7075" s="9">
        <f>VLOOKUP('Consolidtaed Data'!$B2823,[1]Products!$A:$G,3,0)</f>
        <v>358</v>
      </c>
      <c r="K7075" s="9">
        <f>'Consolidtaed Data'!$J2823*'Consolidtaed Data'!$H2823</f>
        <v>409</v>
      </c>
      <c r="L7075" s="9">
        <f>'Consolidtaed Data'!$I2823*'Consolidtaed Data'!$H2823</f>
        <v>817</v>
      </c>
      <c r="M7075" s="9">
        <f>'Consolidtaed Data'!$L2823-'Consolidtaed Data'!$K2823</f>
        <v>1302</v>
      </c>
      <c r="N7075" s="9" t="str">
        <f>VLOOKUP('Consolidtaed Data'!$C2823,[1]Locations!$A:$O,2,0)</f>
        <v>West Covina</v>
      </c>
      <c r="O7075" s="9" t="str">
        <f>VLOOKUP('Consolidtaed Data'!$D2823,'[1]Sales People'!$A:$B,2,0)</f>
        <v>Joshua Taylor</v>
      </c>
      <c r="P7075" s="9" t="str">
        <f>VLOOKUP('Consolidtaed Data'!$E2823,[1]Customers!$A:$B,2,0)</f>
        <v>Frank Weaver</v>
      </c>
      <c r="Q7075" s="11">
        <f>WEEKDAY('Consolidtaed Data'!$F2823)</f>
        <v>1</v>
      </c>
      <c r="R7075" s="9">
        <f>MONTH('Consolidtaed Data'!$F2823)</f>
        <v>7</v>
      </c>
      <c r="S7075" s="9" t="str">
        <f>TEXT(Table3[[#This Row],[Purchase Date]],"MMMM")</f>
        <v>June</v>
      </c>
      <c r="T7075" s="9">
        <f>YEAR('Consolidtaed Data'!$F2823)</f>
        <v>2020</v>
      </c>
    </row>
    <row r="7076" spans="1:20" x14ac:dyDescent="0.3">
      <c r="A7076" s="9" t="s">
        <v>8102</v>
      </c>
      <c r="B7076" s="9" t="s">
        <v>322</v>
      </c>
      <c r="C7076" s="9" t="s">
        <v>319</v>
      </c>
      <c r="D7076" s="9" t="s">
        <v>143</v>
      </c>
      <c r="E7076" s="9" t="s">
        <v>562</v>
      </c>
      <c r="F7076" s="12">
        <v>44369</v>
      </c>
      <c r="G7076" s="12" t="str">
        <f>VLOOKUP(Table3[[#This Row],[Product ID]],[1]Products!$A:$G,2,0)</f>
        <v>Product 43</v>
      </c>
      <c r="H7076" s="22">
        <v>3</v>
      </c>
      <c r="I7076" s="9">
        <f>VLOOKUP('Consolidtaed Data'!$B2952,[1]Products!$A:$G,4,0)</f>
        <v>458</v>
      </c>
      <c r="J7076" s="9">
        <f>VLOOKUP('Consolidtaed Data'!$B2952,[1]Products!$A:$G,3,0)</f>
        <v>376</v>
      </c>
      <c r="K7076" s="9">
        <f>'Consolidtaed Data'!$J2952*'Consolidtaed Data'!$H2952</f>
        <v>3484</v>
      </c>
      <c r="L7076" s="9">
        <f>'Consolidtaed Data'!$I2952*'Consolidtaed Data'!$H2952</f>
        <v>6832</v>
      </c>
      <c r="M7076" s="9">
        <f>'Consolidtaed Data'!$L2952-'Consolidtaed Data'!$K2952</f>
        <v>1742</v>
      </c>
      <c r="N7076" s="9" t="str">
        <f>VLOOKUP('Consolidtaed Data'!$C2952,[1]Locations!$A:$O,2,0)</f>
        <v>Fremont</v>
      </c>
      <c r="O7076" s="9" t="str">
        <f>VLOOKUP('Consolidtaed Data'!$D2952,'[1]Sales People'!$A:$B,2,0)</f>
        <v>Jerry Perry</v>
      </c>
      <c r="P7076" s="9" t="str">
        <f>VLOOKUP('Consolidtaed Data'!$E2952,[1]Customers!$A:$B,2,0)</f>
        <v>Peter Boyd</v>
      </c>
      <c r="Q7076" s="11">
        <f>WEEKDAY('Consolidtaed Data'!$F2952)</f>
        <v>3</v>
      </c>
      <c r="R7076" s="9">
        <f>MONTH('Consolidtaed Data'!$F2952)</f>
        <v>8</v>
      </c>
      <c r="S7076" s="9" t="str">
        <f>TEXT(Table3[[#This Row],[Purchase Date]],"MMMM")</f>
        <v>June</v>
      </c>
      <c r="T7076" s="9">
        <f>YEAR('Consolidtaed Data'!$F2952)</f>
        <v>2020</v>
      </c>
    </row>
    <row r="7077" spans="1:20" x14ac:dyDescent="0.3">
      <c r="A7077" s="9" t="s">
        <v>8103</v>
      </c>
      <c r="B7077" s="9" t="s">
        <v>41</v>
      </c>
      <c r="C7077" s="9" t="s">
        <v>196</v>
      </c>
      <c r="D7077" s="9" t="s">
        <v>64</v>
      </c>
      <c r="E7077" s="9" t="s">
        <v>254</v>
      </c>
      <c r="F7077" s="12">
        <v>44369</v>
      </c>
      <c r="G7077" s="12" t="str">
        <f>VLOOKUP(Table3[[#This Row],[Product ID]],[1]Products!$A:$G,2,0)</f>
        <v>Product 11</v>
      </c>
      <c r="H7077" s="22">
        <v>1</v>
      </c>
      <c r="I7077" s="9">
        <f>VLOOKUP('Consolidtaed Data'!$B3404,[1]Products!$A:$G,4,0)</f>
        <v>35</v>
      </c>
      <c r="J7077" s="9">
        <f>VLOOKUP('Consolidtaed Data'!$B3404,[1]Products!$A:$G,3,0)</f>
        <v>22</v>
      </c>
      <c r="K7077" s="9">
        <f>'Consolidtaed Data'!$J3404*'Consolidtaed Data'!$H3404</f>
        <v>2588</v>
      </c>
      <c r="L7077" s="9">
        <f>'Consolidtaed Data'!$I3404*'Consolidtaed Data'!$H3404</f>
        <v>3696</v>
      </c>
      <c r="M7077" s="9">
        <f>'Consolidtaed Data'!$L3404-'Consolidtaed Data'!$K3404</f>
        <v>1662</v>
      </c>
      <c r="N7077" s="9" t="str">
        <f>VLOOKUP('Consolidtaed Data'!$C3404,[1]Locations!$A:$O,2,0)</f>
        <v>Fontana</v>
      </c>
      <c r="O7077" s="9" t="str">
        <f>VLOOKUP('Consolidtaed Data'!$D3404,'[1]Sales People'!$A:$B,2,0)</f>
        <v>Larry Marshall</v>
      </c>
      <c r="P7077" s="9" t="str">
        <f>VLOOKUP('Consolidtaed Data'!$E3404,[1]Customers!$A:$B,2,0)</f>
        <v>Billy Reid</v>
      </c>
      <c r="Q7077" s="11">
        <f>WEEKDAY('Consolidtaed Data'!$F3404)</f>
        <v>1</v>
      </c>
      <c r="R7077" s="9">
        <f>MONTH('Consolidtaed Data'!$F3404)</f>
        <v>9</v>
      </c>
      <c r="S7077" s="9" t="str">
        <f>TEXT(Table3[[#This Row],[Purchase Date]],"MMMM")</f>
        <v>June</v>
      </c>
      <c r="T7077" s="9">
        <f>YEAR('Consolidtaed Data'!$F3404)</f>
        <v>2020</v>
      </c>
    </row>
    <row r="7078" spans="1:20" x14ac:dyDescent="0.3">
      <c r="A7078" s="9" t="s">
        <v>8104</v>
      </c>
      <c r="B7078" s="9" t="s">
        <v>168</v>
      </c>
      <c r="C7078" s="9" t="s">
        <v>357</v>
      </c>
      <c r="D7078" s="9" t="s">
        <v>9</v>
      </c>
      <c r="E7078" s="9" t="s">
        <v>2516</v>
      </c>
      <c r="F7078" s="12">
        <v>44369</v>
      </c>
      <c r="G7078" s="12" t="str">
        <f>VLOOKUP(Table3[[#This Row],[Product ID]],[1]Products!$A:$G,2,0)</f>
        <v>Product 26</v>
      </c>
      <c r="H7078" s="22">
        <v>1</v>
      </c>
      <c r="I7078" s="9">
        <f>VLOOKUP('Consolidtaed Data'!$B3507,[1]Products!$A:$G,4,0)</f>
        <v>1899</v>
      </c>
      <c r="J7078" s="9">
        <f>VLOOKUP('Consolidtaed Data'!$B3507,[1]Products!$A:$G,3,0)</f>
        <v>1044</v>
      </c>
      <c r="K7078" s="9">
        <f>'Consolidtaed Data'!$J3507*'Consolidtaed Data'!$H3507</f>
        <v>1686</v>
      </c>
      <c r="L7078" s="9">
        <f>'Consolidtaed Data'!$I3507*'Consolidtaed Data'!$H3507</f>
        <v>2478</v>
      </c>
      <c r="M7078" s="9">
        <f>'Consolidtaed Data'!$L3507-'Consolidtaed Data'!$K3507</f>
        <v>1456</v>
      </c>
      <c r="N7078" s="9" t="str">
        <f>VLOOKUP('Consolidtaed Data'!$C3507,[1]Locations!$A:$O,2,0)</f>
        <v>Downey</v>
      </c>
      <c r="O7078" s="9" t="str">
        <f>VLOOKUP('Consolidtaed Data'!$D3507,'[1]Sales People'!$A:$B,2,0)</f>
        <v>Jeremy Mendoza</v>
      </c>
      <c r="P7078" s="9" t="str">
        <f>VLOOKUP('Consolidtaed Data'!$E3507,[1]Customers!$A:$B,2,0)</f>
        <v>Harry Hudson</v>
      </c>
      <c r="Q7078" s="11">
        <f>WEEKDAY('Consolidtaed Data'!$F3507)</f>
        <v>1</v>
      </c>
      <c r="R7078" s="9">
        <f>MONTH('Consolidtaed Data'!$F3507)</f>
        <v>9</v>
      </c>
      <c r="S7078" s="9" t="str">
        <f>TEXT(Table3[[#This Row],[Purchase Date]],"MMMM")</f>
        <v>June</v>
      </c>
      <c r="T7078" s="9">
        <f>YEAR('Consolidtaed Data'!$F3507)</f>
        <v>2020</v>
      </c>
    </row>
    <row r="7079" spans="1:20" x14ac:dyDescent="0.3">
      <c r="A7079" s="9" t="s">
        <v>8105</v>
      </c>
      <c r="B7079" s="9" t="s">
        <v>116</v>
      </c>
      <c r="C7079" s="9" t="s">
        <v>347</v>
      </c>
      <c r="D7079" s="9" t="s">
        <v>35</v>
      </c>
      <c r="E7079" s="9" t="s">
        <v>1298</v>
      </c>
      <c r="F7079" s="12">
        <v>44369</v>
      </c>
      <c r="G7079" s="12" t="str">
        <f>VLOOKUP(Table3[[#This Row],[Product ID]],[1]Products!$A:$G,2,0)</f>
        <v>Product 55</v>
      </c>
      <c r="H7079" s="22">
        <v>1</v>
      </c>
      <c r="I7079" s="9">
        <f>VLOOKUP('Consolidtaed Data'!$B3513,[1]Products!$A:$G,4,0)</f>
        <v>556</v>
      </c>
      <c r="J7079" s="9">
        <f>VLOOKUP('Consolidtaed Data'!$B3513,[1]Products!$A:$G,3,0)</f>
        <v>395</v>
      </c>
      <c r="K7079" s="9">
        <f>'Consolidtaed Data'!$J3513*'Consolidtaed Data'!$H3513</f>
        <v>752</v>
      </c>
      <c r="L7079" s="9">
        <f>'Consolidtaed Data'!$I3513*'Consolidtaed Data'!$H3513</f>
        <v>916</v>
      </c>
      <c r="M7079" s="9">
        <f>'Consolidtaed Data'!$L3513-'Consolidtaed Data'!$K3513</f>
        <v>660</v>
      </c>
      <c r="N7079" s="9" t="str">
        <f>VLOOKUP('Consolidtaed Data'!$C3513,[1]Locations!$A:$O,2,0)</f>
        <v>Glendale</v>
      </c>
      <c r="O7079" s="9" t="str">
        <f>VLOOKUP('Consolidtaed Data'!$D3513,'[1]Sales People'!$A:$B,2,0)</f>
        <v>Ronald Reed</v>
      </c>
      <c r="P7079" s="9" t="str">
        <f>VLOOKUP('Consolidtaed Data'!$E3513,[1]Customers!$A:$B,2,0)</f>
        <v>Stephen Larson</v>
      </c>
      <c r="Q7079" s="11">
        <f>WEEKDAY('Consolidtaed Data'!$F3513)</f>
        <v>2</v>
      </c>
      <c r="R7079" s="9">
        <f>MONTH('Consolidtaed Data'!$F3513)</f>
        <v>9</v>
      </c>
      <c r="S7079" s="9" t="str">
        <f>TEXT(Table3[[#This Row],[Purchase Date]],"MMMM")</f>
        <v>June</v>
      </c>
      <c r="T7079" s="9">
        <f>YEAR('Consolidtaed Data'!$F3513)</f>
        <v>2020</v>
      </c>
    </row>
    <row r="7080" spans="1:20" x14ac:dyDescent="0.3">
      <c r="A7080" s="9" t="s">
        <v>8106</v>
      </c>
      <c r="B7080" s="9" t="s">
        <v>213</v>
      </c>
      <c r="C7080" s="9" t="s">
        <v>99</v>
      </c>
      <c r="D7080" s="9" t="s">
        <v>127</v>
      </c>
      <c r="E7080" s="9" t="s">
        <v>1368</v>
      </c>
      <c r="F7080" s="12">
        <v>44369</v>
      </c>
      <c r="G7080" s="12" t="str">
        <f>VLOOKUP(Table3[[#This Row],[Product ID]],[1]Products!$A:$G,2,0)</f>
        <v>Product 68</v>
      </c>
      <c r="H7080" s="22">
        <v>4</v>
      </c>
      <c r="I7080" s="9">
        <f>VLOOKUP('Consolidtaed Data'!$B3536,[1]Products!$A:$G,4,0)</f>
        <v>1826</v>
      </c>
      <c r="J7080" s="9">
        <f>VLOOKUP('Consolidtaed Data'!$B3536,[1]Products!$A:$G,3,0)</f>
        <v>1443</v>
      </c>
      <c r="K7080" s="9">
        <f>'Consolidtaed Data'!$J3536*'Consolidtaed Data'!$H3536</f>
        <v>870</v>
      </c>
      <c r="L7080" s="9">
        <f>'Consolidtaed Data'!$I3536*'Consolidtaed Data'!$H3536</f>
        <v>1060</v>
      </c>
      <c r="M7080" s="9">
        <f>'Consolidtaed Data'!$L3536-'Consolidtaed Data'!$K3536</f>
        <v>345</v>
      </c>
      <c r="N7080" s="9" t="str">
        <f>VLOOKUP('Consolidtaed Data'!$C3536,[1]Locations!$A:$O,2,0)</f>
        <v>Hayward</v>
      </c>
      <c r="O7080" s="9" t="str">
        <f>VLOOKUP('Consolidtaed Data'!$D3536,'[1]Sales People'!$A:$B,2,0)</f>
        <v>Martin Perry</v>
      </c>
      <c r="P7080" s="9" t="str">
        <f>VLOOKUP('Consolidtaed Data'!$E3536,[1]Customers!$A:$B,2,0)</f>
        <v>Carlos Hunt</v>
      </c>
      <c r="Q7080" s="11">
        <f>WEEKDAY('Consolidtaed Data'!$F3536)</f>
        <v>3</v>
      </c>
      <c r="R7080" s="9">
        <f>MONTH('Consolidtaed Data'!$F3536)</f>
        <v>9</v>
      </c>
      <c r="S7080" s="9" t="str">
        <f>TEXT(Table3[[#This Row],[Purchase Date]],"MMMM")</f>
        <v>June</v>
      </c>
      <c r="T7080" s="9">
        <f>YEAR('Consolidtaed Data'!$F3536)</f>
        <v>2020</v>
      </c>
    </row>
    <row r="7081" spans="1:20" x14ac:dyDescent="0.3">
      <c r="A7081" s="9" t="s">
        <v>8107</v>
      </c>
      <c r="B7081" s="9" t="s">
        <v>278</v>
      </c>
      <c r="C7081" s="9" t="s">
        <v>50</v>
      </c>
      <c r="D7081" s="9" t="s">
        <v>22</v>
      </c>
      <c r="E7081" s="9" t="s">
        <v>128</v>
      </c>
      <c r="F7081" s="12">
        <v>44369</v>
      </c>
      <c r="G7081" s="12" t="str">
        <f>VLOOKUP(Table3[[#This Row],[Product ID]],[1]Products!$A:$G,2,0)</f>
        <v>Product 75</v>
      </c>
      <c r="H7081" s="22">
        <v>1</v>
      </c>
      <c r="I7081" s="9">
        <f>VLOOKUP('Consolidtaed Data'!$B3615,[1]Products!$A:$G,4,0)</f>
        <v>561</v>
      </c>
      <c r="J7081" s="9">
        <f>VLOOKUP('Consolidtaed Data'!$B3615,[1]Products!$A:$G,3,0)</f>
        <v>421</v>
      </c>
      <c r="K7081" s="9">
        <f>'Consolidtaed Data'!$J3615*'Consolidtaed Data'!$H3615</f>
        <v>358</v>
      </c>
      <c r="L7081" s="9">
        <f>'Consolidtaed Data'!$I3615*'Consolidtaed Data'!$H3615</f>
        <v>596</v>
      </c>
      <c r="M7081" s="9">
        <f>'Consolidtaed Data'!$L3615-'Consolidtaed Data'!$K3615</f>
        <v>161</v>
      </c>
      <c r="N7081" s="9" t="str">
        <f>VLOOKUP('Consolidtaed Data'!$C3615,[1]Locations!$A:$O,2,0)</f>
        <v>San Francisco</v>
      </c>
      <c r="O7081" s="9" t="str">
        <f>VLOOKUP('Consolidtaed Data'!$D3615,'[1]Sales People'!$A:$B,2,0)</f>
        <v>Scott Clark</v>
      </c>
      <c r="P7081" s="9" t="str">
        <f>VLOOKUP('Consolidtaed Data'!$E3615,[1]Customers!$A:$B,2,0)</f>
        <v>Randy Webb</v>
      </c>
      <c r="Q7081" s="11">
        <f>WEEKDAY('Consolidtaed Data'!$F3615)</f>
        <v>2</v>
      </c>
      <c r="R7081" s="9">
        <f>MONTH('Consolidtaed Data'!$F3615)</f>
        <v>9</v>
      </c>
      <c r="S7081" s="9" t="str">
        <f>TEXT(Table3[[#This Row],[Purchase Date]],"MMMM")</f>
        <v>June</v>
      </c>
      <c r="T7081" s="9">
        <f>YEAR('Consolidtaed Data'!$F3615)</f>
        <v>2020</v>
      </c>
    </row>
    <row r="7082" spans="1:20" x14ac:dyDescent="0.3">
      <c r="A7082" s="9" t="s">
        <v>8108</v>
      </c>
      <c r="B7082" s="9" t="s">
        <v>318</v>
      </c>
      <c r="C7082" s="9" t="s">
        <v>50</v>
      </c>
      <c r="D7082" s="9" t="s">
        <v>56</v>
      </c>
      <c r="E7082" s="9" t="s">
        <v>111</v>
      </c>
      <c r="F7082" s="12">
        <v>44370</v>
      </c>
      <c r="G7082" s="12" t="str">
        <f>VLOOKUP(Table3[[#This Row],[Product ID]],[1]Products!$A:$G,2,0)</f>
        <v>Product 89</v>
      </c>
      <c r="H7082" s="22">
        <v>4</v>
      </c>
      <c r="I7082" s="9">
        <f>VLOOKUP('Consolidtaed Data'!$B15,[1]Products!$A:$G,4,0)</f>
        <v>356</v>
      </c>
      <c r="J7082" s="9">
        <f>VLOOKUP('Consolidtaed Data'!$B15,[1]Products!$A:$G,3,0)</f>
        <v>292</v>
      </c>
      <c r="K7082" s="9">
        <f>'Consolidtaed Data'!$J15*'Consolidtaed Data'!$H15</f>
        <v>130</v>
      </c>
      <c r="L7082" s="9">
        <f>'Consolidtaed Data'!$I15*'Consolidtaed Data'!$H15</f>
        <v>181</v>
      </c>
      <c r="M7082" s="9">
        <f>'Consolidtaed Data'!$L15-'Consolidtaed Data'!$K15</f>
        <v>1839</v>
      </c>
      <c r="N7082" s="9" t="str">
        <f>VLOOKUP('Consolidtaed Data'!$C15,[1]Locations!$A:$O,2,0)</f>
        <v>Sacramento</v>
      </c>
      <c r="O7082" s="9" t="str">
        <f>VLOOKUP('Consolidtaed Data'!$D15,'[1]Sales People'!$A:$B,2,0)</f>
        <v>Howard Sims</v>
      </c>
      <c r="P7082" s="9" t="str">
        <f>VLOOKUP('Consolidtaed Data'!$E15,[1]Customers!$A:$B,2,0)</f>
        <v>Peter Freeman</v>
      </c>
      <c r="Q7082" s="11">
        <f>WEEKDAY('Consolidtaed Data'!$F15)</f>
        <v>4</v>
      </c>
      <c r="R7082" s="9">
        <f>MONTH('Consolidtaed Data'!$F15)</f>
        <v>1</v>
      </c>
      <c r="S7082" s="9" t="str">
        <f>TEXT(Table3[[#This Row],[Purchase Date]],"MMMM")</f>
        <v>June</v>
      </c>
      <c r="T7082" s="9">
        <f>YEAR('Consolidtaed Data'!$F15)</f>
        <v>2020</v>
      </c>
    </row>
    <row r="7083" spans="1:20" x14ac:dyDescent="0.3">
      <c r="A7083" s="9" t="s">
        <v>8109</v>
      </c>
      <c r="B7083" s="9" t="s">
        <v>495</v>
      </c>
      <c r="C7083" s="9" t="s">
        <v>192</v>
      </c>
      <c r="D7083" s="9" t="s">
        <v>31</v>
      </c>
      <c r="E7083" s="9" t="s">
        <v>537</v>
      </c>
      <c r="F7083" s="12">
        <v>44370</v>
      </c>
      <c r="G7083" s="12" t="str">
        <f>VLOOKUP(Table3[[#This Row],[Product ID]],[1]Products!$A:$G,2,0)</f>
        <v>Product 15</v>
      </c>
      <c r="H7083" s="22">
        <v>3</v>
      </c>
      <c r="I7083" s="9">
        <f>VLOOKUP('Consolidtaed Data'!$B138,[1]Products!$A:$G,4,0)</f>
        <v>1467</v>
      </c>
      <c r="J7083" s="9">
        <f>VLOOKUP('Consolidtaed Data'!$B138,[1]Products!$A:$G,3,0)</f>
        <v>807</v>
      </c>
      <c r="K7083" s="9">
        <f>'Consolidtaed Data'!$J138*'Consolidtaed Data'!$H138</f>
        <v>1227</v>
      </c>
      <c r="L7083" s="9">
        <f>'Consolidtaed Data'!$I138*'Consolidtaed Data'!$H138</f>
        <v>2451</v>
      </c>
      <c r="M7083" s="9">
        <f>'Consolidtaed Data'!$L138-'Consolidtaed Data'!$K138</f>
        <v>376</v>
      </c>
      <c r="N7083" s="9" t="str">
        <f>VLOOKUP('Consolidtaed Data'!$C138,[1]Locations!$A:$O,2,0)</f>
        <v>Santa Ana</v>
      </c>
      <c r="O7083" s="9" t="str">
        <f>VLOOKUP('Consolidtaed Data'!$D138,'[1]Sales People'!$A:$B,2,0)</f>
        <v>Kenneth Fields</v>
      </c>
      <c r="P7083" s="9" t="str">
        <f>VLOOKUP('Consolidtaed Data'!$E138,[1]Customers!$A:$B,2,0)</f>
        <v>Peter Castillo</v>
      </c>
      <c r="Q7083" s="11">
        <f>WEEKDAY('Consolidtaed Data'!$F138)</f>
        <v>7</v>
      </c>
      <c r="R7083" s="9">
        <f>MONTH('Consolidtaed Data'!$F138)</f>
        <v>1</v>
      </c>
      <c r="S7083" s="9" t="str">
        <f>TEXT(Table3[[#This Row],[Purchase Date]],"MMMM")</f>
        <v>June</v>
      </c>
      <c r="T7083" s="9">
        <f>YEAR('Consolidtaed Data'!$F138)</f>
        <v>2020</v>
      </c>
    </row>
    <row r="7084" spans="1:20" x14ac:dyDescent="0.3">
      <c r="A7084" s="9" t="s">
        <v>8110</v>
      </c>
      <c r="B7084" s="9" t="s">
        <v>136</v>
      </c>
      <c r="C7084" s="9" t="s">
        <v>178</v>
      </c>
      <c r="D7084" s="9" t="s">
        <v>161</v>
      </c>
      <c r="E7084" s="9" t="s">
        <v>312</v>
      </c>
      <c r="F7084" s="12">
        <v>44370</v>
      </c>
      <c r="G7084" s="12" t="str">
        <f>VLOOKUP(Table3[[#This Row],[Product ID]],[1]Products!$A:$G,2,0)</f>
        <v>Product 2</v>
      </c>
      <c r="H7084" s="22">
        <v>1</v>
      </c>
      <c r="I7084" s="9">
        <f>VLOOKUP('Consolidtaed Data'!$B589,[1]Products!$A:$G,4,0)</f>
        <v>530</v>
      </c>
      <c r="J7084" s="9">
        <f>VLOOKUP('Consolidtaed Data'!$B589,[1]Products!$A:$G,3,0)</f>
        <v>424</v>
      </c>
      <c r="K7084" s="9">
        <f>'Consolidtaed Data'!$J589*'Consolidtaed Data'!$H589</f>
        <v>876</v>
      </c>
      <c r="L7084" s="9">
        <f>'Consolidtaed Data'!$I589*'Consolidtaed Data'!$H589</f>
        <v>1068</v>
      </c>
      <c r="M7084" s="9">
        <f>'Consolidtaed Data'!$L589-'Consolidtaed Data'!$K589</f>
        <v>644</v>
      </c>
      <c r="N7084" s="9" t="str">
        <f>VLOOKUP('Consolidtaed Data'!$C589,[1]Locations!$A:$O,2,0)</f>
        <v>Anaheim</v>
      </c>
      <c r="O7084" s="9" t="str">
        <f>VLOOKUP('Consolidtaed Data'!$D589,'[1]Sales People'!$A:$B,2,0)</f>
        <v>Jimmy Young</v>
      </c>
      <c r="P7084" s="9" t="str">
        <f>VLOOKUP('Consolidtaed Data'!$E589,[1]Customers!$A:$B,2,0)</f>
        <v>Gregory Welch</v>
      </c>
      <c r="Q7084" s="11">
        <f>WEEKDAY('Consolidtaed Data'!$F589)</f>
        <v>3</v>
      </c>
      <c r="R7084" s="9">
        <f>MONTH('Consolidtaed Data'!$F589)</f>
        <v>2</v>
      </c>
      <c r="S7084" s="9" t="str">
        <f>TEXT(Table3[[#This Row],[Purchase Date]],"MMMM")</f>
        <v>June</v>
      </c>
      <c r="T7084" s="9">
        <f>YEAR('Consolidtaed Data'!$F589)</f>
        <v>2020</v>
      </c>
    </row>
    <row r="7085" spans="1:20" x14ac:dyDescent="0.3">
      <c r="A7085" s="9" t="s">
        <v>8111</v>
      </c>
      <c r="B7085" s="9" t="s">
        <v>219</v>
      </c>
      <c r="C7085" s="9" t="s">
        <v>302</v>
      </c>
      <c r="D7085" s="9" t="s">
        <v>43</v>
      </c>
      <c r="E7085" s="9" t="s">
        <v>922</v>
      </c>
      <c r="F7085" s="12">
        <v>44370</v>
      </c>
      <c r="G7085" s="12" t="str">
        <f>VLOOKUP(Table3[[#This Row],[Product ID]],[1]Products!$A:$G,2,0)</f>
        <v>Product 35</v>
      </c>
      <c r="H7085" s="22">
        <v>3</v>
      </c>
      <c r="I7085" s="9">
        <f>VLOOKUP('Consolidtaed Data'!$B952,[1]Products!$A:$G,4,0)</f>
        <v>667</v>
      </c>
      <c r="J7085" s="9">
        <f>VLOOKUP('Consolidtaed Data'!$B952,[1]Products!$A:$G,3,0)</f>
        <v>387</v>
      </c>
      <c r="K7085" s="9">
        <f>'Consolidtaed Data'!$J952*'Consolidtaed Data'!$H952</f>
        <v>4605</v>
      </c>
      <c r="L7085" s="9">
        <f>'Consolidtaed Data'!$I952*'Consolidtaed Data'!$H952</f>
        <v>6771</v>
      </c>
      <c r="M7085" s="9">
        <f>'Consolidtaed Data'!$L952-'Consolidtaed Data'!$K952</f>
        <v>550</v>
      </c>
      <c r="N7085" s="9" t="str">
        <f>VLOOKUP('Consolidtaed Data'!$C952,[1]Locations!$A:$O,2,0)</f>
        <v>West Covina</v>
      </c>
      <c r="O7085" s="9" t="str">
        <f>VLOOKUP('Consolidtaed Data'!$D952,'[1]Sales People'!$A:$B,2,0)</f>
        <v>Ernest Wagner</v>
      </c>
      <c r="P7085" s="9" t="str">
        <f>VLOOKUP('Consolidtaed Data'!$E952,[1]Customers!$A:$B,2,0)</f>
        <v>Roger Price</v>
      </c>
      <c r="Q7085" s="11">
        <f>WEEKDAY('Consolidtaed Data'!$F952)</f>
        <v>1</v>
      </c>
      <c r="R7085" s="9">
        <f>MONTH('Consolidtaed Data'!$F952)</f>
        <v>3</v>
      </c>
      <c r="S7085" s="9" t="str">
        <f>TEXT(Table3[[#This Row],[Purchase Date]],"MMMM")</f>
        <v>June</v>
      </c>
      <c r="T7085" s="9">
        <f>YEAR('Consolidtaed Data'!$F952)</f>
        <v>2020</v>
      </c>
    </row>
    <row r="7086" spans="1:20" x14ac:dyDescent="0.3">
      <c r="A7086" s="9" t="s">
        <v>8112</v>
      </c>
      <c r="B7086" s="9" t="s">
        <v>311</v>
      </c>
      <c r="C7086" s="9" t="s">
        <v>295</v>
      </c>
      <c r="D7086" s="9" t="s">
        <v>83</v>
      </c>
      <c r="E7086" s="9" t="s">
        <v>950</v>
      </c>
      <c r="F7086" s="12">
        <v>44370</v>
      </c>
      <c r="G7086" s="12" t="str">
        <f>VLOOKUP(Table3[[#This Row],[Product ID]],[1]Products!$A:$G,2,0)</f>
        <v>Product 33</v>
      </c>
      <c r="H7086" s="22">
        <v>3</v>
      </c>
      <c r="I7086" s="9">
        <f>VLOOKUP('Consolidtaed Data'!$B972,[1]Products!$A:$G,4,0)</f>
        <v>1889</v>
      </c>
      <c r="J7086" s="9">
        <f>VLOOKUP('Consolidtaed Data'!$B972,[1]Products!$A:$G,3,0)</f>
        <v>945</v>
      </c>
      <c r="K7086" s="9">
        <f>'Consolidtaed Data'!$J972*'Consolidtaed Data'!$H972</f>
        <v>435</v>
      </c>
      <c r="L7086" s="9">
        <f>'Consolidtaed Data'!$I972*'Consolidtaed Data'!$H972</f>
        <v>530</v>
      </c>
      <c r="M7086" s="9">
        <f>'Consolidtaed Data'!$L972-'Consolidtaed Data'!$K972</f>
        <v>206</v>
      </c>
      <c r="N7086" s="9" t="str">
        <f>VLOOKUP('Consolidtaed Data'!$C972,[1]Locations!$A:$O,2,0)</f>
        <v>Santa Clarita</v>
      </c>
      <c r="O7086" s="9" t="str">
        <f>VLOOKUP('Consolidtaed Data'!$D972,'[1]Sales People'!$A:$B,2,0)</f>
        <v>Martin Perry</v>
      </c>
      <c r="P7086" s="9" t="str">
        <f>VLOOKUP('Consolidtaed Data'!$E972,[1]Customers!$A:$B,2,0)</f>
        <v>Bobby Hughes</v>
      </c>
      <c r="Q7086" s="11">
        <f>WEEKDAY('Consolidtaed Data'!$F972)</f>
        <v>3</v>
      </c>
      <c r="R7086" s="9">
        <f>MONTH('Consolidtaed Data'!$F972)</f>
        <v>3</v>
      </c>
      <c r="S7086" s="9" t="str">
        <f>TEXT(Table3[[#This Row],[Purchase Date]],"MMMM")</f>
        <v>June</v>
      </c>
      <c r="T7086" s="9">
        <f>YEAR('Consolidtaed Data'!$F972)</f>
        <v>2020</v>
      </c>
    </row>
    <row r="7087" spans="1:20" x14ac:dyDescent="0.3">
      <c r="A7087" s="9" t="s">
        <v>8113</v>
      </c>
      <c r="B7087" s="9" t="s">
        <v>136</v>
      </c>
      <c r="C7087" s="9" t="s">
        <v>178</v>
      </c>
      <c r="D7087" s="9" t="s">
        <v>51</v>
      </c>
      <c r="E7087" s="9" t="s">
        <v>426</v>
      </c>
      <c r="F7087" s="12">
        <v>44370</v>
      </c>
      <c r="G7087" s="12" t="str">
        <f>VLOOKUP(Table3[[#This Row],[Product ID]],[1]Products!$A:$G,2,0)</f>
        <v>Product 2</v>
      </c>
      <c r="H7087" s="22">
        <v>4</v>
      </c>
      <c r="I7087" s="9">
        <f>VLOOKUP('Consolidtaed Data'!$B982,[1]Products!$A:$G,4,0)</f>
        <v>1725</v>
      </c>
      <c r="J7087" s="9">
        <f>VLOOKUP('Consolidtaed Data'!$B982,[1]Products!$A:$G,3,0)</f>
        <v>1363</v>
      </c>
      <c r="K7087" s="9">
        <f>'Consolidtaed Data'!$J982*'Consolidtaed Data'!$H982</f>
        <v>1090</v>
      </c>
      <c r="L7087" s="9">
        <f>'Consolidtaed Data'!$I982*'Consolidtaed Data'!$H982</f>
        <v>1380</v>
      </c>
      <c r="M7087" s="9">
        <f>'Consolidtaed Data'!$L982-'Consolidtaed Data'!$K982</f>
        <v>384</v>
      </c>
      <c r="N7087" s="9" t="str">
        <f>VLOOKUP('Consolidtaed Data'!$C982,[1]Locations!$A:$O,2,0)</f>
        <v>Huntington Beach</v>
      </c>
      <c r="O7087" s="9" t="str">
        <f>VLOOKUP('Consolidtaed Data'!$D982,'[1]Sales People'!$A:$B,2,0)</f>
        <v>Roger Ramos</v>
      </c>
      <c r="P7087" s="9" t="str">
        <f>VLOOKUP('Consolidtaed Data'!$E982,[1]Customers!$A:$B,2,0)</f>
        <v>Charles Richards</v>
      </c>
      <c r="Q7087" s="11">
        <f>WEEKDAY('Consolidtaed Data'!$F982)</f>
        <v>3</v>
      </c>
      <c r="R7087" s="9">
        <f>MONTH('Consolidtaed Data'!$F982)</f>
        <v>3</v>
      </c>
      <c r="S7087" s="9" t="str">
        <f>TEXT(Table3[[#This Row],[Purchase Date]],"MMMM")</f>
        <v>June</v>
      </c>
      <c r="T7087" s="9">
        <f>YEAR('Consolidtaed Data'!$F982)</f>
        <v>2020</v>
      </c>
    </row>
    <row r="7088" spans="1:20" x14ac:dyDescent="0.3">
      <c r="A7088" s="9" t="s">
        <v>8114</v>
      </c>
      <c r="B7088" s="9" t="s">
        <v>209</v>
      </c>
      <c r="C7088" s="9" t="s">
        <v>72</v>
      </c>
      <c r="D7088" s="9" t="s">
        <v>87</v>
      </c>
      <c r="E7088" s="9" t="s">
        <v>737</v>
      </c>
      <c r="F7088" s="12">
        <v>44370</v>
      </c>
      <c r="G7088" s="12" t="str">
        <f>VLOOKUP(Table3[[#This Row],[Product ID]],[1]Products!$A:$G,2,0)</f>
        <v>Product 86</v>
      </c>
      <c r="H7088" s="22">
        <v>2</v>
      </c>
      <c r="I7088" s="9">
        <f>VLOOKUP('Consolidtaed Data'!$B1464,[1]Products!$A:$G,4,0)</f>
        <v>1414</v>
      </c>
      <c r="J7088" s="9">
        <f>VLOOKUP('Consolidtaed Data'!$B1464,[1]Products!$A:$G,3,0)</f>
        <v>962</v>
      </c>
      <c r="K7088" s="9">
        <f>'Consolidtaed Data'!$J1464*'Consolidtaed Data'!$H1464</f>
        <v>984</v>
      </c>
      <c r="L7088" s="9">
        <f>'Consolidtaed Data'!$I1464*'Consolidtaed Data'!$H1464</f>
        <v>1367</v>
      </c>
      <c r="M7088" s="9">
        <f>'Consolidtaed Data'!$L1464-'Consolidtaed Data'!$K1464</f>
        <v>362</v>
      </c>
      <c r="N7088" s="9" t="str">
        <f>VLOOKUP('Consolidtaed Data'!$C1464,[1]Locations!$A:$O,2,0)</f>
        <v>Modesto</v>
      </c>
      <c r="O7088" s="9" t="str">
        <f>VLOOKUP('Consolidtaed Data'!$D1464,'[1]Sales People'!$A:$B,2,0)</f>
        <v>Gary Rodriguez</v>
      </c>
      <c r="P7088" s="9" t="str">
        <f>VLOOKUP('Consolidtaed Data'!$E1464,[1]Customers!$A:$B,2,0)</f>
        <v>Bobby Murray</v>
      </c>
      <c r="Q7088" s="11">
        <f>WEEKDAY('Consolidtaed Data'!$F1464)</f>
        <v>7</v>
      </c>
      <c r="R7088" s="9">
        <f>MONTH('Consolidtaed Data'!$F1464)</f>
        <v>4</v>
      </c>
      <c r="S7088" s="9" t="str">
        <f>TEXT(Table3[[#This Row],[Purchase Date]],"MMMM")</f>
        <v>June</v>
      </c>
      <c r="T7088" s="9">
        <f>YEAR('Consolidtaed Data'!$F1464)</f>
        <v>2020</v>
      </c>
    </row>
    <row r="7089" spans="1:20" x14ac:dyDescent="0.3">
      <c r="A7089" s="9" t="s">
        <v>8115</v>
      </c>
      <c r="B7089" s="9" t="s">
        <v>93</v>
      </c>
      <c r="C7089" s="9" t="s">
        <v>344</v>
      </c>
      <c r="D7089" s="9" t="s">
        <v>229</v>
      </c>
      <c r="E7089" s="9" t="s">
        <v>428</v>
      </c>
      <c r="F7089" s="12">
        <v>44370</v>
      </c>
      <c r="G7089" s="12" t="str">
        <f>VLOOKUP(Table3[[#This Row],[Product ID]],[1]Products!$A:$G,2,0)</f>
        <v>Product 71</v>
      </c>
      <c r="H7089" s="22">
        <v>1</v>
      </c>
      <c r="I7089" s="9">
        <f>VLOOKUP('Consolidtaed Data'!$B1833,[1]Products!$A:$G,4,0)</f>
        <v>2464</v>
      </c>
      <c r="J7089" s="9">
        <f>VLOOKUP('Consolidtaed Data'!$B1833,[1]Products!$A:$G,3,0)</f>
        <v>1774</v>
      </c>
      <c r="K7089" s="9">
        <f>'Consolidtaed Data'!$J1833*'Consolidtaed Data'!$H1833</f>
        <v>584</v>
      </c>
      <c r="L7089" s="9">
        <f>'Consolidtaed Data'!$I1833*'Consolidtaed Data'!$H1833</f>
        <v>913</v>
      </c>
      <c r="M7089" s="9">
        <f>'Consolidtaed Data'!$L1833-'Consolidtaed Data'!$K1833</f>
        <v>862</v>
      </c>
      <c r="N7089" s="9" t="str">
        <f>VLOOKUP('Consolidtaed Data'!$C1833,[1]Locations!$A:$O,2,0)</f>
        <v>Palmdale</v>
      </c>
      <c r="O7089" s="9" t="str">
        <f>VLOOKUP('Consolidtaed Data'!$D1833,'[1]Sales People'!$A:$B,2,0)</f>
        <v>Roger Robertson</v>
      </c>
      <c r="P7089" s="9" t="str">
        <f>VLOOKUP('Consolidtaed Data'!$E1833,[1]Customers!$A:$B,2,0)</f>
        <v>Randy Simpson</v>
      </c>
      <c r="Q7089" s="11">
        <f>WEEKDAY('Consolidtaed Data'!$F1833)</f>
        <v>5</v>
      </c>
      <c r="R7089" s="9">
        <f>MONTH('Consolidtaed Data'!$F1833)</f>
        <v>5</v>
      </c>
      <c r="S7089" s="9" t="str">
        <f>TEXT(Table3[[#This Row],[Purchase Date]],"MMMM")</f>
        <v>June</v>
      </c>
      <c r="T7089" s="9">
        <f>YEAR('Consolidtaed Data'!$F1833)</f>
        <v>2020</v>
      </c>
    </row>
    <row r="7090" spans="1:20" x14ac:dyDescent="0.3">
      <c r="A7090" s="9" t="s">
        <v>8116</v>
      </c>
      <c r="B7090" s="9" t="s">
        <v>266</v>
      </c>
      <c r="C7090" s="9" t="s">
        <v>263</v>
      </c>
      <c r="D7090" s="9" t="s">
        <v>229</v>
      </c>
      <c r="E7090" s="9" t="s">
        <v>1903</v>
      </c>
      <c r="F7090" s="12">
        <v>44370</v>
      </c>
      <c r="G7090" s="12" t="str">
        <f>VLOOKUP(Table3[[#This Row],[Product ID]],[1]Products!$A:$G,2,0)</f>
        <v>Product 92</v>
      </c>
      <c r="H7090" s="22">
        <v>2</v>
      </c>
      <c r="I7090" s="9">
        <f>VLOOKUP('Consolidtaed Data'!$B1857,[1]Products!$A:$G,4,0)</f>
        <v>1708</v>
      </c>
      <c r="J7090" s="9">
        <f>VLOOKUP('Consolidtaed Data'!$B1857,[1]Products!$A:$G,3,0)</f>
        <v>871</v>
      </c>
      <c r="K7090" s="9">
        <f>'Consolidtaed Data'!$J1857*'Consolidtaed Data'!$H1857</f>
        <v>648</v>
      </c>
      <c r="L7090" s="9">
        <f>'Consolidtaed Data'!$I1857*'Consolidtaed Data'!$H1857</f>
        <v>771</v>
      </c>
      <c r="M7090" s="9">
        <f>'Consolidtaed Data'!$L1857-'Consolidtaed Data'!$K1857</f>
        <v>509</v>
      </c>
      <c r="N7090" s="9" t="str">
        <f>VLOOKUP('Consolidtaed Data'!$C1857,[1]Locations!$A:$O,2,0)</f>
        <v>Concord</v>
      </c>
      <c r="O7090" s="9" t="str">
        <f>VLOOKUP('Consolidtaed Data'!$D1857,'[1]Sales People'!$A:$B,2,0)</f>
        <v>Joshua Taylor</v>
      </c>
      <c r="P7090" s="9" t="str">
        <f>VLOOKUP('Consolidtaed Data'!$E1857,[1]Customers!$A:$B,2,0)</f>
        <v>Ralph Olson</v>
      </c>
      <c r="Q7090" s="11">
        <f>WEEKDAY('Consolidtaed Data'!$F1857)</f>
        <v>7</v>
      </c>
      <c r="R7090" s="9">
        <f>MONTH('Consolidtaed Data'!$F1857)</f>
        <v>5</v>
      </c>
      <c r="S7090" s="9" t="str">
        <f>TEXT(Table3[[#This Row],[Purchase Date]],"MMMM")</f>
        <v>June</v>
      </c>
      <c r="T7090" s="9">
        <f>YEAR('Consolidtaed Data'!$F1857)</f>
        <v>2020</v>
      </c>
    </row>
    <row r="7091" spans="1:20" x14ac:dyDescent="0.3">
      <c r="A7091" s="9" t="s">
        <v>8117</v>
      </c>
      <c r="B7091" s="9" t="s">
        <v>62</v>
      </c>
      <c r="C7091" s="9" t="s">
        <v>421</v>
      </c>
      <c r="D7091" s="9" t="s">
        <v>56</v>
      </c>
      <c r="E7091" s="9" t="s">
        <v>403</v>
      </c>
      <c r="F7091" s="12">
        <v>44370</v>
      </c>
      <c r="G7091" s="12" t="str">
        <f>VLOOKUP(Table3[[#This Row],[Product ID]],[1]Products!$A:$G,2,0)</f>
        <v>Product 17</v>
      </c>
      <c r="H7091" s="22">
        <v>1</v>
      </c>
      <c r="I7091" s="9">
        <f>VLOOKUP('Consolidtaed Data'!$B2218,[1]Products!$A:$G,4,0)</f>
        <v>2283</v>
      </c>
      <c r="J7091" s="9">
        <f>VLOOKUP('Consolidtaed Data'!$B2218,[1]Products!$A:$G,3,0)</f>
        <v>1484</v>
      </c>
      <c r="K7091" s="9">
        <f>'Consolidtaed Data'!$J2218*'Consolidtaed Data'!$H2218</f>
        <v>3783</v>
      </c>
      <c r="L7091" s="9">
        <f>'Consolidtaed Data'!$I2218*'Consolidtaed Data'!$H2218</f>
        <v>4914</v>
      </c>
      <c r="M7091" s="9">
        <f>'Consolidtaed Data'!$L2218-'Consolidtaed Data'!$K2218</f>
        <v>1980</v>
      </c>
      <c r="N7091" s="9" t="str">
        <f>VLOOKUP('Consolidtaed Data'!$C2218,[1]Locations!$A:$O,2,0)</f>
        <v>San Diego</v>
      </c>
      <c r="O7091" s="9" t="str">
        <f>VLOOKUP('Consolidtaed Data'!$D2218,'[1]Sales People'!$A:$B,2,0)</f>
        <v>Justin Lynch</v>
      </c>
      <c r="P7091" s="9" t="str">
        <f>VLOOKUP('Consolidtaed Data'!$E2218,[1]Customers!$A:$B,2,0)</f>
        <v>Andrew Peters</v>
      </c>
      <c r="Q7091" s="11">
        <f>WEEKDAY('Consolidtaed Data'!$F2218)</f>
        <v>5</v>
      </c>
      <c r="R7091" s="9">
        <f>MONTH('Consolidtaed Data'!$F2218)</f>
        <v>6</v>
      </c>
      <c r="S7091" s="9" t="str">
        <f>TEXT(Table3[[#This Row],[Purchase Date]],"MMMM")</f>
        <v>June</v>
      </c>
      <c r="T7091" s="9">
        <f>YEAR('Consolidtaed Data'!$F2218)</f>
        <v>2020</v>
      </c>
    </row>
    <row r="7092" spans="1:20" x14ac:dyDescent="0.3">
      <c r="A7092" s="9" t="s">
        <v>8118</v>
      </c>
      <c r="B7092" s="9" t="s">
        <v>390</v>
      </c>
      <c r="C7092" s="9" t="s">
        <v>45</v>
      </c>
      <c r="D7092" s="9" t="s">
        <v>326</v>
      </c>
      <c r="E7092" s="9" t="s">
        <v>137</v>
      </c>
      <c r="F7092" s="12">
        <v>44370</v>
      </c>
      <c r="G7092" s="12" t="str">
        <f>VLOOKUP(Table3[[#This Row],[Product ID]],[1]Products!$A:$G,2,0)</f>
        <v>Product 48</v>
      </c>
      <c r="H7092" s="22">
        <v>1</v>
      </c>
      <c r="I7092" s="9">
        <f>VLOOKUP('Consolidtaed Data'!$B2243,[1]Products!$A:$G,4,0)</f>
        <v>123</v>
      </c>
      <c r="J7092" s="9">
        <f>VLOOKUP('Consolidtaed Data'!$B2243,[1]Products!$A:$G,3,0)</f>
        <v>84</v>
      </c>
      <c r="K7092" s="9">
        <f>'Consolidtaed Data'!$J2243*'Consolidtaed Data'!$H2243</f>
        <v>1614</v>
      </c>
      <c r="L7092" s="9">
        <f>'Consolidtaed Data'!$I2243*'Consolidtaed Data'!$H2243</f>
        <v>2934</v>
      </c>
      <c r="M7092" s="9">
        <f>'Consolidtaed Data'!$L2243-'Consolidtaed Data'!$K2243</f>
        <v>801</v>
      </c>
      <c r="N7092" s="9" t="str">
        <f>VLOOKUP('Consolidtaed Data'!$C2243,[1]Locations!$A:$O,2,0)</f>
        <v>Sunnyvale</v>
      </c>
      <c r="O7092" s="9" t="str">
        <f>VLOOKUP('Consolidtaed Data'!$D2243,'[1]Sales People'!$A:$B,2,0)</f>
        <v>Bobby Russell</v>
      </c>
      <c r="P7092" s="9" t="str">
        <f>VLOOKUP('Consolidtaed Data'!$E2243,[1]Customers!$A:$B,2,0)</f>
        <v>Paul Johnson</v>
      </c>
      <c r="Q7092" s="11">
        <f>WEEKDAY('Consolidtaed Data'!$F2243)</f>
        <v>7</v>
      </c>
      <c r="R7092" s="9">
        <f>MONTH('Consolidtaed Data'!$F2243)</f>
        <v>6</v>
      </c>
      <c r="S7092" s="9" t="str">
        <f>TEXT(Table3[[#This Row],[Purchase Date]],"MMMM")</f>
        <v>June</v>
      </c>
      <c r="T7092" s="9">
        <f>YEAR('Consolidtaed Data'!$F2243)</f>
        <v>2020</v>
      </c>
    </row>
    <row r="7093" spans="1:20" x14ac:dyDescent="0.3">
      <c r="A7093" s="9" t="s">
        <v>8119</v>
      </c>
      <c r="B7093" s="9" t="s">
        <v>24</v>
      </c>
      <c r="C7093" s="9" t="s">
        <v>223</v>
      </c>
      <c r="D7093" s="9" t="s">
        <v>315</v>
      </c>
      <c r="E7093" s="9" t="s">
        <v>101</v>
      </c>
      <c r="F7093" s="12">
        <v>44370</v>
      </c>
      <c r="G7093" s="12" t="str">
        <f>VLOOKUP(Table3[[#This Row],[Product ID]],[1]Products!$A:$G,2,0)</f>
        <v>Product 6</v>
      </c>
      <c r="H7093" s="22">
        <v>1</v>
      </c>
      <c r="I7093" s="9">
        <f>VLOOKUP('Consolidtaed Data'!$B2362,[1]Products!$A:$G,4,0)</f>
        <v>596</v>
      </c>
      <c r="J7093" s="9">
        <f>VLOOKUP('Consolidtaed Data'!$B2362,[1]Products!$A:$G,3,0)</f>
        <v>358</v>
      </c>
      <c r="K7093" s="9">
        <f>'Consolidtaed Data'!$J2362*'Consolidtaed Data'!$H2362</f>
        <v>1301</v>
      </c>
      <c r="L7093" s="9">
        <f>'Consolidtaed Data'!$I2362*'Consolidtaed Data'!$H2362</f>
        <v>1587</v>
      </c>
      <c r="M7093" s="9">
        <f>'Consolidtaed Data'!$L2362-'Consolidtaed Data'!$K2362</f>
        <v>2452</v>
      </c>
      <c r="N7093" s="9" t="str">
        <f>VLOOKUP('Consolidtaed Data'!$C2362,[1]Locations!$A:$O,2,0)</f>
        <v>Escondido</v>
      </c>
      <c r="O7093" s="9" t="str">
        <f>VLOOKUP('Consolidtaed Data'!$D2362,'[1]Sales People'!$A:$B,2,0)</f>
        <v>Clarence Fox</v>
      </c>
      <c r="P7093" s="9" t="str">
        <f>VLOOKUP('Consolidtaed Data'!$E2362,[1]Customers!$A:$B,2,0)</f>
        <v>Larry Dunn</v>
      </c>
      <c r="Q7093" s="11">
        <f>WEEKDAY('Consolidtaed Data'!$F2362)</f>
        <v>1</v>
      </c>
      <c r="R7093" s="9">
        <f>MONTH('Consolidtaed Data'!$F2362)</f>
        <v>6</v>
      </c>
      <c r="S7093" s="9" t="str">
        <f>TEXT(Table3[[#This Row],[Purchase Date]],"MMMM")</f>
        <v>June</v>
      </c>
      <c r="T7093" s="9">
        <f>YEAR('Consolidtaed Data'!$F2362)</f>
        <v>2020</v>
      </c>
    </row>
    <row r="7094" spans="1:20" x14ac:dyDescent="0.3">
      <c r="A7094" s="9" t="s">
        <v>8120</v>
      </c>
      <c r="B7094" s="9" t="s">
        <v>234</v>
      </c>
      <c r="C7094" s="9" t="s">
        <v>90</v>
      </c>
      <c r="D7094" s="9" t="s">
        <v>105</v>
      </c>
      <c r="E7094" s="9" t="s">
        <v>320</v>
      </c>
      <c r="F7094" s="12">
        <v>44370</v>
      </c>
      <c r="G7094" s="12" t="str">
        <f>VLOOKUP(Table3[[#This Row],[Product ID]],[1]Products!$A:$G,2,0)</f>
        <v>Product 54</v>
      </c>
      <c r="H7094" s="22">
        <v>4</v>
      </c>
      <c r="I7094" s="9">
        <f>VLOOKUP('Consolidtaed Data'!$B2733,[1]Products!$A:$G,4,0)</f>
        <v>2141</v>
      </c>
      <c r="J7094" s="9">
        <f>VLOOKUP('Consolidtaed Data'!$B2733,[1]Products!$A:$G,3,0)</f>
        <v>1777</v>
      </c>
      <c r="K7094" s="9">
        <f>'Consolidtaed Data'!$J2733*'Consolidtaed Data'!$H2733</f>
        <v>2400</v>
      </c>
      <c r="L7094" s="9">
        <f>'Consolidtaed Data'!$I2733*'Consolidtaed Data'!$H2733</f>
        <v>4364</v>
      </c>
      <c r="M7094" s="9">
        <f>'Consolidtaed Data'!$L2733-'Consolidtaed Data'!$K2733</f>
        <v>49</v>
      </c>
      <c r="N7094" s="9" t="str">
        <f>VLOOKUP('Consolidtaed Data'!$C2733,[1]Locations!$A:$O,2,0)</f>
        <v>Salinas</v>
      </c>
      <c r="O7094" s="9" t="str">
        <f>VLOOKUP('Consolidtaed Data'!$D2733,'[1]Sales People'!$A:$B,2,0)</f>
        <v>Henry Nelson</v>
      </c>
      <c r="P7094" s="9" t="str">
        <f>VLOOKUP('Consolidtaed Data'!$E2733,[1]Customers!$A:$B,2,0)</f>
        <v>Jimmy Ray</v>
      </c>
      <c r="Q7094" s="11">
        <f>WEEKDAY('Consolidtaed Data'!$F2733)</f>
        <v>1</v>
      </c>
      <c r="R7094" s="9">
        <f>MONTH('Consolidtaed Data'!$F2733)</f>
        <v>7</v>
      </c>
      <c r="S7094" s="9" t="str">
        <f>TEXT(Table3[[#This Row],[Purchase Date]],"MMMM")</f>
        <v>June</v>
      </c>
      <c r="T7094" s="9">
        <f>YEAR('Consolidtaed Data'!$F2733)</f>
        <v>2020</v>
      </c>
    </row>
    <row r="7095" spans="1:20" x14ac:dyDescent="0.3">
      <c r="A7095" s="9" t="s">
        <v>8121</v>
      </c>
      <c r="B7095" s="9" t="s">
        <v>360</v>
      </c>
      <c r="C7095" s="9" t="s">
        <v>165</v>
      </c>
      <c r="D7095" s="9" t="s">
        <v>281</v>
      </c>
      <c r="E7095" s="9" t="s">
        <v>499</v>
      </c>
      <c r="F7095" s="12">
        <v>44370</v>
      </c>
      <c r="G7095" s="12" t="str">
        <f>VLOOKUP(Table3[[#This Row],[Product ID]],[1]Products!$A:$G,2,0)</f>
        <v>Product 59</v>
      </c>
      <c r="H7095" s="22">
        <v>3</v>
      </c>
      <c r="I7095" s="9">
        <f>VLOOKUP('Consolidtaed Data'!$B3006,[1]Products!$A:$G,4,0)</f>
        <v>913</v>
      </c>
      <c r="J7095" s="9">
        <f>VLOOKUP('Consolidtaed Data'!$B3006,[1]Products!$A:$G,3,0)</f>
        <v>584</v>
      </c>
      <c r="K7095" s="9">
        <f>'Consolidtaed Data'!$J3006*'Consolidtaed Data'!$H3006</f>
        <v>1321</v>
      </c>
      <c r="L7095" s="9">
        <f>'Consolidtaed Data'!$I3006*'Consolidtaed Data'!$H3006</f>
        <v>1972</v>
      </c>
      <c r="M7095" s="9">
        <f>'Consolidtaed Data'!$L3006-'Consolidtaed Data'!$K3006</f>
        <v>406</v>
      </c>
      <c r="N7095" s="9" t="str">
        <f>VLOOKUP('Consolidtaed Data'!$C3006,[1]Locations!$A:$O,2,0)</f>
        <v>Hayward</v>
      </c>
      <c r="O7095" s="9" t="str">
        <f>VLOOKUP('Consolidtaed Data'!$D3006,'[1]Sales People'!$A:$B,2,0)</f>
        <v>Christopher Tucker</v>
      </c>
      <c r="P7095" s="9" t="str">
        <f>VLOOKUP('Consolidtaed Data'!$E3006,[1]Customers!$A:$B,2,0)</f>
        <v>Justin Miller</v>
      </c>
      <c r="Q7095" s="11">
        <f>WEEKDAY('Consolidtaed Data'!$F3006)</f>
        <v>7</v>
      </c>
      <c r="R7095" s="9">
        <f>MONTH('Consolidtaed Data'!$F3006)</f>
        <v>8</v>
      </c>
      <c r="S7095" s="9" t="str">
        <f>TEXT(Table3[[#This Row],[Purchase Date]],"MMMM")</f>
        <v>June</v>
      </c>
      <c r="T7095" s="9">
        <f>YEAR('Consolidtaed Data'!$F3006)</f>
        <v>2020</v>
      </c>
    </row>
    <row r="7096" spans="1:20" x14ac:dyDescent="0.3">
      <c r="A7096" s="9" t="s">
        <v>8122</v>
      </c>
      <c r="B7096" s="9" t="s">
        <v>191</v>
      </c>
      <c r="C7096" s="9" t="s">
        <v>55</v>
      </c>
      <c r="D7096" s="9" t="s">
        <v>149</v>
      </c>
      <c r="E7096" s="9" t="s">
        <v>150</v>
      </c>
      <c r="F7096" s="12">
        <v>44371</v>
      </c>
      <c r="G7096" s="12" t="str">
        <f>VLOOKUP(Table3[[#This Row],[Product ID]],[1]Products!$A:$G,2,0)</f>
        <v>Product 36</v>
      </c>
      <c r="H7096" s="22">
        <v>1</v>
      </c>
      <c r="I7096" s="9">
        <f>VLOOKUP('Consolidtaed Data'!$B23,[1]Products!$A:$G,4,0)</f>
        <v>637</v>
      </c>
      <c r="J7096" s="9">
        <f>VLOOKUP('Consolidtaed Data'!$B23,[1]Products!$A:$G,3,0)</f>
        <v>389</v>
      </c>
      <c r="K7096" s="9">
        <f>'Consolidtaed Data'!$J23*'Consolidtaed Data'!$H23</f>
        <v>387</v>
      </c>
      <c r="L7096" s="9">
        <f>'Consolidtaed Data'!$I23*'Consolidtaed Data'!$H23</f>
        <v>667</v>
      </c>
      <c r="M7096" s="9">
        <f>'Consolidtaed Data'!$L23-'Consolidtaed Data'!$K23</f>
        <v>855</v>
      </c>
      <c r="N7096" s="9" t="str">
        <f>VLOOKUP('Consolidtaed Data'!$C23,[1]Locations!$A:$O,2,0)</f>
        <v>Anaheim</v>
      </c>
      <c r="O7096" s="9" t="str">
        <f>VLOOKUP('Consolidtaed Data'!$D23,'[1]Sales People'!$A:$B,2,0)</f>
        <v>Carl Elliott</v>
      </c>
      <c r="P7096" s="9" t="str">
        <f>VLOOKUP('Consolidtaed Data'!$E23,[1]Customers!$A:$B,2,0)</f>
        <v>Kenneth Dunn</v>
      </c>
      <c r="Q7096" s="11">
        <f>WEEKDAY('Consolidtaed Data'!$F23)</f>
        <v>5</v>
      </c>
      <c r="R7096" s="9">
        <f>MONTH('Consolidtaed Data'!$F23)</f>
        <v>1</v>
      </c>
      <c r="S7096" s="9" t="str">
        <f>TEXT(Table3[[#This Row],[Purchase Date]],"MMMM")</f>
        <v>June</v>
      </c>
      <c r="T7096" s="9">
        <f>YEAR('Consolidtaed Data'!$F23)</f>
        <v>2020</v>
      </c>
    </row>
    <row r="7097" spans="1:20" x14ac:dyDescent="0.3">
      <c r="A7097" s="9" t="s">
        <v>8123</v>
      </c>
      <c r="B7097" s="9" t="s">
        <v>692</v>
      </c>
      <c r="C7097" s="9" t="s">
        <v>30</v>
      </c>
      <c r="D7097" s="9" t="s">
        <v>153</v>
      </c>
      <c r="E7097" s="9" t="s">
        <v>1071</v>
      </c>
      <c r="F7097" s="12">
        <v>44371</v>
      </c>
      <c r="G7097" s="12" t="str">
        <f>VLOOKUP(Table3[[#This Row],[Product ID]],[1]Products!$A:$G,2,0)</f>
        <v>Product 83</v>
      </c>
      <c r="H7097" s="22">
        <v>1</v>
      </c>
      <c r="I7097" s="9">
        <f>VLOOKUP('Consolidtaed Data'!$B413,[1]Products!$A:$G,4,0)</f>
        <v>127</v>
      </c>
      <c r="J7097" s="9">
        <f>VLOOKUP('Consolidtaed Data'!$B413,[1]Products!$A:$G,3,0)</f>
        <v>79</v>
      </c>
      <c r="K7097" s="9">
        <f>'Consolidtaed Data'!$J413*'Consolidtaed Data'!$H413</f>
        <v>2049</v>
      </c>
      <c r="L7097" s="9">
        <f>'Consolidtaed Data'!$I413*'Consolidtaed Data'!$H413</f>
        <v>3534</v>
      </c>
      <c r="M7097" s="9">
        <f>'Consolidtaed Data'!$L413-'Consolidtaed Data'!$K413</f>
        <v>495</v>
      </c>
      <c r="N7097" s="9" t="str">
        <f>VLOOKUP('Consolidtaed Data'!$C413,[1]Locations!$A:$O,2,0)</f>
        <v>Clovis</v>
      </c>
      <c r="O7097" s="9" t="str">
        <f>VLOOKUP('Consolidtaed Data'!$D413,'[1]Sales People'!$A:$B,2,0)</f>
        <v>Brian Davis</v>
      </c>
      <c r="P7097" s="9" t="str">
        <f>VLOOKUP('Consolidtaed Data'!$E413,[1]Customers!$A:$B,2,0)</f>
        <v>Joe Hanson</v>
      </c>
      <c r="Q7097" s="11">
        <f>WEEKDAY('Consolidtaed Data'!$F413)</f>
        <v>4</v>
      </c>
      <c r="R7097" s="9">
        <f>MONTH('Consolidtaed Data'!$F413)</f>
        <v>1</v>
      </c>
      <c r="S7097" s="9" t="str">
        <f>TEXT(Table3[[#This Row],[Purchase Date]],"MMMM")</f>
        <v>June</v>
      </c>
      <c r="T7097" s="9">
        <f>YEAR('Consolidtaed Data'!$F413)</f>
        <v>2020</v>
      </c>
    </row>
    <row r="7098" spans="1:20" x14ac:dyDescent="0.3">
      <c r="A7098" s="9" t="s">
        <v>8124</v>
      </c>
      <c r="B7098" s="9" t="s">
        <v>572</v>
      </c>
      <c r="C7098" s="9" t="s">
        <v>421</v>
      </c>
      <c r="D7098" s="9" t="s">
        <v>272</v>
      </c>
      <c r="E7098" s="9" t="s">
        <v>1476</v>
      </c>
      <c r="F7098" s="12">
        <v>44371</v>
      </c>
      <c r="G7098" s="12" t="str">
        <f>VLOOKUP(Table3[[#This Row],[Product ID]],[1]Products!$A:$G,2,0)</f>
        <v>Product 22</v>
      </c>
      <c r="H7098" s="22">
        <v>2</v>
      </c>
      <c r="I7098" s="9">
        <f>VLOOKUP('Consolidtaed Data'!$B681,[1]Products!$A:$G,4,0)</f>
        <v>2091</v>
      </c>
      <c r="J7098" s="9">
        <f>VLOOKUP('Consolidtaed Data'!$B681,[1]Products!$A:$G,3,0)</f>
        <v>1485</v>
      </c>
      <c r="K7098" s="9">
        <f>'Consolidtaed Data'!$J681*'Consolidtaed Data'!$H681</f>
        <v>1080</v>
      </c>
      <c r="L7098" s="9">
        <f>'Consolidtaed Data'!$I681*'Consolidtaed Data'!$H681</f>
        <v>1742</v>
      </c>
      <c r="M7098" s="9">
        <f>'Consolidtaed Data'!$L681-'Consolidtaed Data'!$K681</f>
        <v>4096</v>
      </c>
      <c r="N7098" s="9" t="str">
        <f>VLOOKUP('Consolidtaed Data'!$C681,[1]Locations!$A:$O,2,0)</f>
        <v>Elk Grove</v>
      </c>
      <c r="O7098" s="9" t="str">
        <f>VLOOKUP('Consolidtaed Data'!$D681,'[1]Sales People'!$A:$B,2,0)</f>
        <v>Martin Carr</v>
      </c>
      <c r="P7098" s="9" t="str">
        <f>VLOOKUP('Consolidtaed Data'!$E681,[1]Customers!$A:$B,2,0)</f>
        <v>Bobby Duncan</v>
      </c>
      <c r="Q7098" s="11">
        <f>WEEKDAY('Consolidtaed Data'!$F681)</f>
        <v>2</v>
      </c>
      <c r="R7098" s="9">
        <f>MONTH('Consolidtaed Data'!$F681)</f>
        <v>2</v>
      </c>
      <c r="S7098" s="9" t="str">
        <f>TEXT(Table3[[#This Row],[Purchase Date]],"MMMM")</f>
        <v>June</v>
      </c>
      <c r="T7098" s="9">
        <f>YEAR('Consolidtaed Data'!$F681)</f>
        <v>2020</v>
      </c>
    </row>
    <row r="7099" spans="1:20" x14ac:dyDescent="0.3">
      <c r="A7099" s="9" t="s">
        <v>8125</v>
      </c>
      <c r="B7099" s="9" t="s">
        <v>252</v>
      </c>
      <c r="C7099" s="9" t="s">
        <v>295</v>
      </c>
      <c r="D7099" s="9" t="s">
        <v>26</v>
      </c>
      <c r="E7099" s="9" t="s">
        <v>2024</v>
      </c>
      <c r="F7099" s="12">
        <v>44371</v>
      </c>
      <c r="G7099" s="12" t="str">
        <f>VLOOKUP(Table3[[#This Row],[Product ID]],[1]Products!$A:$G,2,0)</f>
        <v>Product 81</v>
      </c>
      <c r="H7099" s="22">
        <v>1</v>
      </c>
      <c r="I7099" s="9">
        <f>VLOOKUP('Consolidtaed Data'!$B1110,[1]Products!$A:$G,4,0)</f>
        <v>136</v>
      </c>
      <c r="J7099" s="9">
        <f>VLOOKUP('Consolidtaed Data'!$B1110,[1]Products!$A:$G,3,0)</f>
        <v>72</v>
      </c>
      <c r="K7099" s="9">
        <f>'Consolidtaed Data'!$J1110*'Consolidtaed Data'!$H1110</f>
        <v>561</v>
      </c>
      <c r="L7099" s="9">
        <f>'Consolidtaed Data'!$I1110*'Consolidtaed Data'!$H1110</f>
        <v>684</v>
      </c>
      <c r="M7099" s="9">
        <f>'Consolidtaed Data'!$L1110-'Consolidtaed Data'!$K1110</f>
        <v>801</v>
      </c>
      <c r="N7099" s="9" t="str">
        <f>VLOOKUP('Consolidtaed Data'!$C1110,[1]Locations!$A:$O,2,0)</f>
        <v>San Mateo</v>
      </c>
      <c r="O7099" s="9" t="str">
        <f>VLOOKUP('Consolidtaed Data'!$D1110,'[1]Sales People'!$A:$B,2,0)</f>
        <v>Ernest Wheeler</v>
      </c>
      <c r="P7099" s="9" t="str">
        <f>VLOOKUP('Consolidtaed Data'!$E1110,[1]Customers!$A:$B,2,0)</f>
        <v>Fred Bryant</v>
      </c>
      <c r="Q7099" s="11">
        <f>WEEKDAY('Consolidtaed Data'!$F1110)</f>
        <v>6</v>
      </c>
      <c r="R7099" s="9">
        <f>MONTH('Consolidtaed Data'!$F1110)</f>
        <v>3</v>
      </c>
      <c r="S7099" s="9" t="str">
        <f>TEXT(Table3[[#This Row],[Purchase Date]],"MMMM")</f>
        <v>June</v>
      </c>
      <c r="T7099" s="9">
        <f>YEAR('Consolidtaed Data'!$F1110)</f>
        <v>2020</v>
      </c>
    </row>
    <row r="7100" spans="1:20" x14ac:dyDescent="0.3">
      <c r="A7100" s="9" t="s">
        <v>8126</v>
      </c>
      <c r="B7100" s="9" t="s">
        <v>393</v>
      </c>
      <c r="C7100" s="9" t="s">
        <v>420</v>
      </c>
      <c r="D7100" s="9" t="s">
        <v>229</v>
      </c>
      <c r="E7100" s="9" t="s">
        <v>1103</v>
      </c>
      <c r="F7100" s="12">
        <v>44371</v>
      </c>
      <c r="G7100" s="12" t="str">
        <f>VLOOKUP(Table3[[#This Row],[Product ID]],[1]Products!$A:$G,2,0)</f>
        <v>Product 84</v>
      </c>
      <c r="H7100" s="22">
        <v>4</v>
      </c>
      <c r="I7100" s="9">
        <f>VLOOKUP('Consolidtaed Data'!$B1131,[1]Products!$A:$G,4,0)</f>
        <v>847</v>
      </c>
      <c r="J7100" s="9">
        <f>VLOOKUP('Consolidtaed Data'!$B1131,[1]Products!$A:$G,3,0)</f>
        <v>534</v>
      </c>
      <c r="K7100" s="9">
        <f>'Consolidtaed Data'!$J1131*'Consolidtaed Data'!$H1131</f>
        <v>1108</v>
      </c>
      <c r="L7100" s="9">
        <f>'Consolidtaed Data'!$I1131*'Consolidtaed Data'!$H1131</f>
        <v>1351</v>
      </c>
      <c r="M7100" s="9">
        <f>'Consolidtaed Data'!$L1131-'Consolidtaed Data'!$K1131</f>
        <v>376</v>
      </c>
      <c r="N7100" s="9" t="str">
        <f>VLOOKUP('Consolidtaed Data'!$C1131,[1]Locations!$A:$O,2,0)</f>
        <v>Ontario</v>
      </c>
      <c r="O7100" s="9" t="str">
        <f>VLOOKUP('Consolidtaed Data'!$D1131,'[1]Sales People'!$A:$B,2,0)</f>
        <v>Ernest Wagner</v>
      </c>
      <c r="P7100" s="9" t="str">
        <f>VLOOKUP('Consolidtaed Data'!$E1131,[1]Customers!$A:$B,2,0)</f>
        <v>Shawn Bishop</v>
      </c>
      <c r="Q7100" s="11">
        <f>WEEKDAY('Consolidtaed Data'!$F1131)</f>
        <v>1</v>
      </c>
      <c r="R7100" s="9">
        <f>MONTH('Consolidtaed Data'!$F1131)</f>
        <v>3</v>
      </c>
      <c r="S7100" s="9" t="str">
        <f>TEXT(Table3[[#This Row],[Purchase Date]],"MMMM")</f>
        <v>June</v>
      </c>
      <c r="T7100" s="9">
        <f>YEAR('Consolidtaed Data'!$F1131)</f>
        <v>2020</v>
      </c>
    </row>
    <row r="7101" spans="1:20" x14ac:dyDescent="0.3">
      <c r="A7101" s="9" t="s">
        <v>8127</v>
      </c>
      <c r="B7101" s="9" t="s">
        <v>418</v>
      </c>
      <c r="C7101" s="9" t="s">
        <v>357</v>
      </c>
      <c r="D7101" s="9" t="s">
        <v>83</v>
      </c>
      <c r="E7101" s="9" t="s">
        <v>699</v>
      </c>
      <c r="F7101" s="12">
        <v>44371</v>
      </c>
      <c r="G7101" s="12" t="str">
        <f>VLOOKUP(Table3[[#This Row],[Product ID]],[1]Products!$A:$G,2,0)</f>
        <v>Product 82</v>
      </c>
      <c r="H7101" s="22">
        <v>1</v>
      </c>
      <c r="I7101" s="9">
        <f>VLOOKUP('Consolidtaed Data'!$B1170,[1]Products!$A:$G,4,0)</f>
        <v>1798</v>
      </c>
      <c r="J7101" s="9">
        <f>VLOOKUP('Consolidtaed Data'!$B1170,[1]Products!$A:$G,3,0)</f>
        <v>971</v>
      </c>
      <c r="K7101" s="9">
        <f>'Consolidtaed Data'!$J1170*'Consolidtaed Data'!$H1170</f>
        <v>424</v>
      </c>
      <c r="L7101" s="9">
        <f>'Consolidtaed Data'!$I1170*'Consolidtaed Data'!$H1170</f>
        <v>530</v>
      </c>
      <c r="M7101" s="9">
        <f>'Consolidtaed Data'!$L1170-'Consolidtaed Data'!$K1170</f>
        <v>1024</v>
      </c>
      <c r="N7101" s="9" t="str">
        <f>VLOOKUP('Consolidtaed Data'!$C1170,[1]Locations!$A:$O,2,0)</f>
        <v>Fontana</v>
      </c>
      <c r="O7101" s="9" t="str">
        <f>VLOOKUP('Consolidtaed Data'!$D1170,'[1]Sales People'!$A:$B,2,0)</f>
        <v>John Reyes</v>
      </c>
      <c r="P7101" s="9" t="str">
        <f>VLOOKUP('Consolidtaed Data'!$E1170,[1]Customers!$A:$B,2,0)</f>
        <v>Gerald Andrews</v>
      </c>
      <c r="Q7101" s="11">
        <f>WEEKDAY('Consolidtaed Data'!$F1170)</f>
        <v>5</v>
      </c>
      <c r="R7101" s="9">
        <f>MONTH('Consolidtaed Data'!$F1170)</f>
        <v>3</v>
      </c>
      <c r="S7101" s="9" t="str">
        <f>TEXT(Table3[[#This Row],[Purchase Date]],"MMMM")</f>
        <v>June</v>
      </c>
      <c r="T7101" s="9">
        <f>YEAR('Consolidtaed Data'!$F1170)</f>
        <v>2020</v>
      </c>
    </row>
    <row r="7102" spans="1:20" x14ac:dyDescent="0.3">
      <c r="A7102" s="9" t="s">
        <v>8128</v>
      </c>
      <c r="B7102" s="9" t="s">
        <v>54</v>
      </c>
      <c r="C7102" s="9" t="s">
        <v>421</v>
      </c>
      <c r="D7102" s="9" t="s">
        <v>315</v>
      </c>
      <c r="E7102" s="9" t="s">
        <v>307</v>
      </c>
      <c r="F7102" s="12">
        <v>44371</v>
      </c>
      <c r="G7102" s="12" t="str">
        <f>VLOOKUP(Table3[[#This Row],[Product ID]],[1]Products!$A:$G,2,0)</f>
        <v>Product 41</v>
      </c>
      <c r="H7102" s="22">
        <v>1</v>
      </c>
      <c r="I7102" s="9">
        <f>VLOOKUP('Consolidtaed Data'!$B1171,[1]Products!$A:$G,4,0)</f>
        <v>603</v>
      </c>
      <c r="J7102" s="9">
        <f>VLOOKUP('Consolidtaed Data'!$B1171,[1]Products!$A:$G,3,0)</f>
        <v>416</v>
      </c>
      <c r="K7102" s="9">
        <f>'Consolidtaed Data'!$J1171*'Consolidtaed Data'!$H1171</f>
        <v>2244</v>
      </c>
      <c r="L7102" s="9">
        <f>'Consolidtaed Data'!$I1171*'Consolidtaed Data'!$H1171</f>
        <v>2736</v>
      </c>
      <c r="M7102" s="9">
        <f>'Consolidtaed Data'!$L1171-'Consolidtaed Data'!$K1171</f>
        <v>463</v>
      </c>
      <c r="N7102" s="9" t="str">
        <f>VLOOKUP('Consolidtaed Data'!$C1171,[1]Locations!$A:$O,2,0)</f>
        <v>Fullerton</v>
      </c>
      <c r="O7102" s="9" t="str">
        <f>VLOOKUP('Consolidtaed Data'!$D1171,'[1]Sales People'!$A:$B,2,0)</f>
        <v>Joshua Taylor</v>
      </c>
      <c r="P7102" s="9" t="str">
        <f>VLOOKUP('Consolidtaed Data'!$E1171,[1]Customers!$A:$B,2,0)</f>
        <v>Benjamin Jacobs</v>
      </c>
      <c r="Q7102" s="11">
        <f>WEEKDAY('Consolidtaed Data'!$F1171)</f>
        <v>5</v>
      </c>
      <c r="R7102" s="9">
        <f>MONTH('Consolidtaed Data'!$F1171)</f>
        <v>3</v>
      </c>
      <c r="S7102" s="9" t="str">
        <f>TEXT(Table3[[#This Row],[Purchase Date]],"MMMM")</f>
        <v>June</v>
      </c>
      <c r="T7102" s="9">
        <f>YEAR('Consolidtaed Data'!$F1171)</f>
        <v>2020</v>
      </c>
    </row>
    <row r="7103" spans="1:20" x14ac:dyDescent="0.3">
      <c r="A7103" s="9" t="s">
        <v>8129</v>
      </c>
      <c r="B7103" s="9" t="s">
        <v>360</v>
      </c>
      <c r="C7103" s="9" t="s">
        <v>130</v>
      </c>
      <c r="D7103" s="9" t="s">
        <v>235</v>
      </c>
      <c r="E7103" s="9" t="s">
        <v>1540</v>
      </c>
      <c r="F7103" s="12">
        <v>44371</v>
      </c>
      <c r="G7103" s="12" t="str">
        <f>VLOOKUP(Table3[[#This Row],[Product ID]],[1]Products!$A:$G,2,0)</f>
        <v>Product 59</v>
      </c>
      <c r="H7103" s="22">
        <v>1</v>
      </c>
      <c r="I7103" s="9">
        <f>VLOOKUP('Consolidtaed Data'!$B1669,[1]Products!$A:$G,4,0)</f>
        <v>1638</v>
      </c>
      <c r="J7103" s="9">
        <f>VLOOKUP('Consolidtaed Data'!$B1669,[1]Products!$A:$G,3,0)</f>
        <v>1261</v>
      </c>
      <c r="K7103" s="9">
        <f>'Consolidtaed Data'!$J1669*'Consolidtaed Data'!$H1669</f>
        <v>5364</v>
      </c>
      <c r="L7103" s="9">
        <f>'Consolidtaed Data'!$I1669*'Consolidtaed Data'!$H1669</f>
        <v>7059</v>
      </c>
      <c r="M7103" s="9">
        <f>'Consolidtaed Data'!$L1669-'Consolidtaed Data'!$K1669</f>
        <v>123</v>
      </c>
      <c r="N7103" s="9" t="str">
        <f>VLOOKUP('Consolidtaed Data'!$C1669,[1]Locations!$A:$O,2,0)</f>
        <v>Modesto</v>
      </c>
      <c r="O7103" s="9" t="str">
        <f>VLOOKUP('Consolidtaed Data'!$D1669,'[1]Sales People'!$A:$B,2,0)</f>
        <v>Henry Nelson</v>
      </c>
      <c r="P7103" s="9" t="str">
        <f>VLOOKUP('Consolidtaed Data'!$E1669,[1]Customers!$A:$B,2,0)</f>
        <v>Jack Lewis</v>
      </c>
      <c r="Q7103" s="11">
        <f>WEEKDAY('Consolidtaed Data'!$F1669)</f>
        <v>7</v>
      </c>
      <c r="R7103" s="9">
        <f>MONTH('Consolidtaed Data'!$F1669)</f>
        <v>5</v>
      </c>
      <c r="S7103" s="9" t="str">
        <f>TEXT(Table3[[#This Row],[Purchase Date]],"MMMM")</f>
        <v>June</v>
      </c>
      <c r="T7103" s="9">
        <f>YEAR('Consolidtaed Data'!$F1669)</f>
        <v>2020</v>
      </c>
    </row>
    <row r="7104" spans="1:20" x14ac:dyDescent="0.3">
      <c r="A7104" s="9" t="s">
        <v>8130</v>
      </c>
      <c r="B7104" s="9" t="s">
        <v>216</v>
      </c>
      <c r="C7104" s="9" t="s">
        <v>104</v>
      </c>
      <c r="D7104" s="9" t="s">
        <v>100</v>
      </c>
      <c r="E7104" s="9" t="s">
        <v>1337</v>
      </c>
      <c r="F7104" s="12">
        <v>44371</v>
      </c>
      <c r="G7104" s="12" t="str">
        <f>VLOOKUP(Table3[[#This Row],[Product ID]],[1]Products!$A:$G,2,0)</f>
        <v>Product 73</v>
      </c>
      <c r="H7104" s="22">
        <v>2</v>
      </c>
      <c r="I7104" s="9">
        <f>VLOOKUP('Consolidtaed Data'!$B1689,[1]Products!$A:$G,4,0)</f>
        <v>2283</v>
      </c>
      <c r="J7104" s="9">
        <f>VLOOKUP('Consolidtaed Data'!$B1689,[1]Products!$A:$G,3,0)</f>
        <v>1484</v>
      </c>
      <c r="K7104" s="9">
        <f>'Consolidtaed Data'!$J1689*'Consolidtaed Data'!$H1689</f>
        <v>665</v>
      </c>
      <c r="L7104" s="9">
        <f>'Consolidtaed Data'!$I1689*'Consolidtaed Data'!$H1689</f>
        <v>1278</v>
      </c>
      <c r="M7104" s="9">
        <f>'Consolidtaed Data'!$L1689-'Consolidtaed Data'!$K1689</f>
        <v>192</v>
      </c>
      <c r="N7104" s="9" t="str">
        <f>VLOOKUP('Consolidtaed Data'!$C1689,[1]Locations!$A:$O,2,0)</f>
        <v>Berkeley</v>
      </c>
      <c r="O7104" s="9" t="str">
        <f>VLOOKUP('Consolidtaed Data'!$D1689,'[1]Sales People'!$A:$B,2,0)</f>
        <v>Martin Carr</v>
      </c>
      <c r="P7104" s="9" t="str">
        <f>VLOOKUP('Consolidtaed Data'!$E1689,[1]Customers!$A:$B,2,0)</f>
        <v>Jose Barnes</v>
      </c>
      <c r="Q7104" s="11">
        <f>WEEKDAY('Consolidtaed Data'!$F1689)</f>
        <v>1</v>
      </c>
      <c r="R7104" s="9">
        <f>MONTH('Consolidtaed Data'!$F1689)</f>
        <v>5</v>
      </c>
      <c r="S7104" s="9" t="str">
        <f>TEXT(Table3[[#This Row],[Purchase Date]],"MMMM")</f>
        <v>June</v>
      </c>
      <c r="T7104" s="9">
        <f>YEAR('Consolidtaed Data'!$F1689)</f>
        <v>2020</v>
      </c>
    </row>
    <row r="7105" spans="1:20" x14ac:dyDescent="0.3">
      <c r="A7105" s="9" t="s">
        <v>8131</v>
      </c>
      <c r="B7105" s="9" t="s">
        <v>382</v>
      </c>
      <c r="C7105" s="9" t="s">
        <v>635</v>
      </c>
      <c r="D7105" s="9" t="s">
        <v>46</v>
      </c>
      <c r="E7105" s="9" t="s">
        <v>460</v>
      </c>
      <c r="F7105" s="12">
        <v>44371</v>
      </c>
      <c r="G7105" s="12" t="str">
        <f>VLOOKUP(Table3[[#This Row],[Product ID]],[1]Products!$A:$G,2,0)</f>
        <v>Product 50</v>
      </c>
      <c r="H7105" s="22">
        <v>1</v>
      </c>
      <c r="I7105" s="9">
        <f>VLOOKUP('Consolidtaed Data'!$B2208,[1]Products!$A:$G,4,0)</f>
        <v>530</v>
      </c>
      <c r="J7105" s="9">
        <f>VLOOKUP('Consolidtaed Data'!$B2208,[1]Products!$A:$G,3,0)</f>
        <v>424</v>
      </c>
      <c r="K7105" s="9">
        <f>'Consolidtaed Data'!$J2208*'Consolidtaed Data'!$H2208</f>
        <v>2613</v>
      </c>
      <c r="L7105" s="9">
        <f>'Consolidtaed Data'!$I2208*'Consolidtaed Data'!$H2208</f>
        <v>5124</v>
      </c>
      <c r="M7105" s="9">
        <f>'Consolidtaed Data'!$L2208-'Consolidtaed Data'!$K2208</f>
        <v>396</v>
      </c>
      <c r="N7105" s="9" t="str">
        <f>VLOOKUP('Consolidtaed Data'!$C2208,[1]Locations!$A:$O,2,0)</f>
        <v>Chula Vista</v>
      </c>
      <c r="O7105" s="9" t="str">
        <f>VLOOKUP('Consolidtaed Data'!$D2208,'[1]Sales People'!$A:$B,2,0)</f>
        <v>Joshua Taylor</v>
      </c>
      <c r="P7105" s="9" t="str">
        <f>VLOOKUP('Consolidtaed Data'!$E2208,[1]Customers!$A:$B,2,0)</f>
        <v>Andrew James</v>
      </c>
      <c r="Q7105" s="11">
        <f>WEEKDAY('Consolidtaed Data'!$F2208)</f>
        <v>3</v>
      </c>
      <c r="R7105" s="9">
        <f>MONTH('Consolidtaed Data'!$F2208)</f>
        <v>6</v>
      </c>
      <c r="S7105" s="9" t="str">
        <f>TEXT(Table3[[#This Row],[Purchase Date]],"MMMM")</f>
        <v>June</v>
      </c>
      <c r="T7105" s="9">
        <f>YEAR('Consolidtaed Data'!$F2208)</f>
        <v>2020</v>
      </c>
    </row>
    <row r="7106" spans="1:20" x14ac:dyDescent="0.3">
      <c r="A7106" s="9" t="s">
        <v>8132</v>
      </c>
      <c r="B7106" s="9" t="s">
        <v>355</v>
      </c>
      <c r="C7106" s="9" t="s">
        <v>421</v>
      </c>
      <c r="D7106" s="9" t="s">
        <v>43</v>
      </c>
      <c r="E7106" s="9" t="s">
        <v>2747</v>
      </c>
      <c r="F7106" s="12">
        <v>44371</v>
      </c>
      <c r="G7106" s="12" t="str">
        <f>VLOOKUP(Table3[[#This Row],[Product ID]],[1]Products!$A:$G,2,0)</f>
        <v>Product 100</v>
      </c>
      <c r="H7106" s="22">
        <v>1</v>
      </c>
      <c r="I7106" s="9">
        <f>VLOOKUP('Consolidtaed Data'!$B2472,[1]Products!$A:$G,4,0)</f>
        <v>880</v>
      </c>
      <c r="J7106" s="9">
        <f>VLOOKUP('Consolidtaed Data'!$B2472,[1]Products!$A:$G,3,0)</f>
        <v>634</v>
      </c>
      <c r="K7106" s="9">
        <f>'Consolidtaed Data'!$J2472*'Consolidtaed Data'!$H2472</f>
        <v>7108</v>
      </c>
      <c r="L7106" s="9">
        <f>'Consolidtaed Data'!$I2472*'Consolidtaed Data'!$H2472</f>
        <v>8564</v>
      </c>
      <c r="M7106" s="9">
        <f>'Consolidtaed Data'!$L2472-'Consolidtaed Data'!$K2472</f>
        <v>290</v>
      </c>
      <c r="N7106" s="9" t="str">
        <f>VLOOKUP('Consolidtaed Data'!$C2472,[1]Locations!$A:$O,2,0)</f>
        <v>Santa Maria</v>
      </c>
      <c r="O7106" s="9" t="str">
        <f>VLOOKUP('Consolidtaed Data'!$D2472,'[1]Sales People'!$A:$B,2,0)</f>
        <v>Brian Hansen</v>
      </c>
      <c r="P7106" s="9" t="str">
        <f>VLOOKUP('Consolidtaed Data'!$E2472,[1]Customers!$A:$B,2,0)</f>
        <v>Anthony Banks</v>
      </c>
      <c r="Q7106" s="11">
        <f>WEEKDAY('Consolidtaed Data'!$F2472)</f>
        <v>1</v>
      </c>
      <c r="R7106" s="9">
        <f>MONTH('Consolidtaed Data'!$F2472)</f>
        <v>6</v>
      </c>
      <c r="S7106" s="9" t="str">
        <f>TEXT(Table3[[#This Row],[Purchase Date]],"MMMM")</f>
        <v>June</v>
      </c>
      <c r="T7106" s="9">
        <f>YEAR('Consolidtaed Data'!$F2472)</f>
        <v>2020</v>
      </c>
    </row>
    <row r="7107" spans="1:20" x14ac:dyDescent="0.3">
      <c r="A7107" s="9" t="s">
        <v>8133</v>
      </c>
      <c r="B7107" s="9" t="s">
        <v>209</v>
      </c>
      <c r="C7107" s="9" t="s">
        <v>42</v>
      </c>
      <c r="D7107" s="9" t="s">
        <v>127</v>
      </c>
      <c r="E7107" s="9" t="s">
        <v>2154</v>
      </c>
      <c r="F7107" s="12">
        <v>44371</v>
      </c>
      <c r="G7107" s="12" t="str">
        <f>VLOOKUP(Table3[[#This Row],[Product ID]],[1]Products!$A:$G,2,0)</f>
        <v>Product 86</v>
      </c>
      <c r="H7107" s="22">
        <v>2</v>
      </c>
      <c r="I7107" s="9">
        <f>VLOOKUP('Consolidtaed Data'!$B2818,[1]Products!$A:$G,4,0)</f>
        <v>2283</v>
      </c>
      <c r="J7107" s="9">
        <f>VLOOKUP('Consolidtaed Data'!$B2818,[1]Products!$A:$G,3,0)</f>
        <v>1484</v>
      </c>
      <c r="K7107" s="9">
        <f>'Consolidtaed Data'!$J2818*'Consolidtaed Data'!$H2818</f>
        <v>144</v>
      </c>
      <c r="L7107" s="9">
        <f>'Consolidtaed Data'!$I2818*'Consolidtaed Data'!$H2818</f>
        <v>272</v>
      </c>
      <c r="M7107" s="9">
        <f>'Consolidtaed Data'!$L2818-'Consolidtaed Data'!$K2818</f>
        <v>99</v>
      </c>
      <c r="N7107" s="9" t="str">
        <f>VLOOKUP('Consolidtaed Data'!$C2818,[1]Locations!$A:$O,2,0)</f>
        <v>Fresno</v>
      </c>
      <c r="O7107" s="9" t="str">
        <f>VLOOKUP('Consolidtaed Data'!$D2818,'[1]Sales People'!$A:$B,2,0)</f>
        <v>Joshua Taylor</v>
      </c>
      <c r="P7107" s="9" t="str">
        <f>VLOOKUP('Consolidtaed Data'!$E2818,[1]Customers!$A:$B,2,0)</f>
        <v>John Long</v>
      </c>
      <c r="Q7107" s="11">
        <f>WEEKDAY('Consolidtaed Data'!$F2818)</f>
        <v>1</v>
      </c>
      <c r="R7107" s="9">
        <f>MONTH('Consolidtaed Data'!$F2818)</f>
        <v>7</v>
      </c>
      <c r="S7107" s="9" t="str">
        <f>TEXT(Table3[[#This Row],[Purchase Date]],"MMMM")</f>
        <v>June</v>
      </c>
      <c r="T7107" s="9">
        <f>YEAR('Consolidtaed Data'!$F2818)</f>
        <v>2020</v>
      </c>
    </row>
    <row r="7108" spans="1:20" x14ac:dyDescent="0.3">
      <c r="A7108" s="9" t="s">
        <v>8134</v>
      </c>
      <c r="B7108" s="9" t="s">
        <v>490</v>
      </c>
      <c r="C7108" s="9" t="s">
        <v>357</v>
      </c>
      <c r="D7108" s="9" t="s">
        <v>241</v>
      </c>
      <c r="E7108" s="9" t="s">
        <v>214</v>
      </c>
      <c r="F7108" s="12">
        <v>44371</v>
      </c>
      <c r="G7108" s="12" t="str">
        <f>VLOOKUP(Table3[[#This Row],[Product ID]],[1]Products!$A:$G,2,0)</f>
        <v>Product 79</v>
      </c>
      <c r="H7108" s="22">
        <v>1</v>
      </c>
      <c r="I7108" s="9">
        <f>VLOOKUP('Consolidtaed Data'!$B3357,[1]Products!$A:$G,4,0)</f>
        <v>947</v>
      </c>
      <c r="J7108" s="9">
        <f>VLOOKUP('Consolidtaed Data'!$B3357,[1]Products!$A:$G,3,0)</f>
        <v>786</v>
      </c>
      <c r="K7108" s="9">
        <f>'Consolidtaed Data'!$J3357*'Consolidtaed Data'!$H3357</f>
        <v>634</v>
      </c>
      <c r="L7108" s="9">
        <f>'Consolidtaed Data'!$I3357*'Consolidtaed Data'!$H3357</f>
        <v>880</v>
      </c>
      <c r="M7108" s="9">
        <f>'Consolidtaed Data'!$L3357-'Consolidtaed Data'!$K3357</f>
        <v>82</v>
      </c>
      <c r="N7108" s="9" t="str">
        <f>VLOOKUP('Consolidtaed Data'!$C3357,[1]Locations!$A:$O,2,0)</f>
        <v>Victorville</v>
      </c>
      <c r="O7108" s="9" t="str">
        <f>VLOOKUP('Consolidtaed Data'!$D3357,'[1]Sales People'!$A:$B,2,0)</f>
        <v>Justin Lynch</v>
      </c>
      <c r="P7108" s="9" t="str">
        <f>VLOOKUP('Consolidtaed Data'!$E3357,[1]Customers!$A:$B,2,0)</f>
        <v>Alan Perry</v>
      </c>
      <c r="Q7108" s="11">
        <f>WEEKDAY('Consolidtaed Data'!$F3357)</f>
        <v>6</v>
      </c>
      <c r="R7108" s="9">
        <f>MONTH('Consolidtaed Data'!$F3357)</f>
        <v>9</v>
      </c>
      <c r="S7108" s="9" t="str">
        <f>TEXT(Table3[[#This Row],[Purchase Date]],"MMMM")</f>
        <v>June</v>
      </c>
      <c r="T7108" s="9">
        <f>YEAR('Consolidtaed Data'!$F3357)</f>
        <v>2020</v>
      </c>
    </row>
    <row r="7109" spans="1:20" x14ac:dyDescent="0.3">
      <c r="A7109" s="9" t="s">
        <v>8135</v>
      </c>
      <c r="B7109" s="9" t="s">
        <v>125</v>
      </c>
      <c r="C7109" s="9" t="s">
        <v>231</v>
      </c>
      <c r="D7109" s="9" t="s">
        <v>87</v>
      </c>
      <c r="E7109" s="9" t="s">
        <v>358</v>
      </c>
      <c r="F7109" s="12">
        <v>44371</v>
      </c>
      <c r="G7109" s="12" t="str">
        <f>VLOOKUP(Table3[[#This Row],[Product ID]],[1]Products!$A:$G,2,0)</f>
        <v>Product 40</v>
      </c>
      <c r="H7109" s="22">
        <v>3</v>
      </c>
      <c r="I7109" s="9">
        <f>VLOOKUP('Consolidtaed Data'!$B3508,[1]Products!$A:$G,4,0)</f>
        <v>2283</v>
      </c>
      <c r="J7109" s="9">
        <f>VLOOKUP('Consolidtaed Data'!$B3508,[1]Products!$A:$G,3,0)</f>
        <v>1484</v>
      </c>
      <c r="K7109" s="9">
        <f>'Consolidtaed Data'!$J3508*'Consolidtaed Data'!$H3508</f>
        <v>270</v>
      </c>
      <c r="L7109" s="9">
        <f>'Consolidtaed Data'!$I3508*'Consolidtaed Data'!$H3508</f>
        <v>336</v>
      </c>
      <c r="M7109" s="9">
        <f>'Consolidtaed Data'!$L3508-'Consolidtaed Data'!$K3508</f>
        <v>495</v>
      </c>
      <c r="N7109" s="9" t="str">
        <f>VLOOKUP('Consolidtaed Data'!$C3508,[1]Locations!$A:$O,2,0)</f>
        <v>Temecula</v>
      </c>
      <c r="O7109" s="9" t="str">
        <f>VLOOKUP('Consolidtaed Data'!$D3508,'[1]Sales People'!$A:$B,2,0)</f>
        <v>Eugene Holmes</v>
      </c>
      <c r="P7109" s="9" t="str">
        <f>VLOOKUP('Consolidtaed Data'!$E3508,[1]Customers!$A:$B,2,0)</f>
        <v>Chris Hall</v>
      </c>
      <c r="Q7109" s="11">
        <f>WEEKDAY('Consolidtaed Data'!$F3508)</f>
        <v>1</v>
      </c>
      <c r="R7109" s="9">
        <f>MONTH('Consolidtaed Data'!$F3508)</f>
        <v>9</v>
      </c>
      <c r="S7109" s="9" t="str">
        <f>TEXT(Table3[[#This Row],[Purchase Date]],"MMMM")</f>
        <v>June</v>
      </c>
      <c r="T7109" s="9">
        <f>YEAR('Consolidtaed Data'!$F3508)</f>
        <v>2020</v>
      </c>
    </row>
    <row r="7110" spans="1:20" x14ac:dyDescent="0.3">
      <c r="A7110" s="9" t="s">
        <v>8136</v>
      </c>
      <c r="B7110" s="9" t="s">
        <v>116</v>
      </c>
      <c r="C7110" s="9" t="s">
        <v>289</v>
      </c>
      <c r="D7110" s="9" t="s">
        <v>220</v>
      </c>
      <c r="E7110" s="9" t="s">
        <v>1798</v>
      </c>
      <c r="F7110" s="12">
        <v>44371</v>
      </c>
      <c r="G7110" s="12" t="str">
        <f>VLOOKUP(Table3[[#This Row],[Product ID]],[1]Products!$A:$G,2,0)</f>
        <v>Product 55</v>
      </c>
      <c r="H7110" s="22">
        <v>2</v>
      </c>
      <c r="I7110" s="9">
        <f>VLOOKUP('Consolidtaed Data'!$B3575,[1]Products!$A:$G,4,0)</f>
        <v>368</v>
      </c>
      <c r="J7110" s="9">
        <f>VLOOKUP('Consolidtaed Data'!$B3575,[1]Products!$A:$G,3,0)</f>
        <v>269</v>
      </c>
      <c r="K7110" s="9">
        <f>'Consolidtaed Data'!$J3575*'Consolidtaed Data'!$H3575</f>
        <v>1696</v>
      </c>
      <c r="L7110" s="9">
        <f>'Consolidtaed Data'!$I3575*'Consolidtaed Data'!$H3575</f>
        <v>2120</v>
      </c>
      <c r="M7110" s="9">
        <f>'Consolidtaed Data'!$L3575-'Consolidtaed Data'!$K3575</f>
        <v>1056</v>
      </c>
      <c r="N7110" s="9" t="str">
        <f>VLOOKUP('Consolidtaed Data'!$C3575,[1]Locations!$A:$O,2,0)</f>
        <v>Carlsbad</v>
      </c>
      <c r="O7110" s="9" t="str">
        <f>VLOOKUP('Consolidtaed Data'!$D3575,'[1]Sales People'!$A:$B,2,0)</f>
        <v>Clarence Fox</v>
      </c>
      <c r="P7110" s="9" t="str">
        <f>VLOOKUP('Consolidtaed Data'!$E3575,[1]Customers!$A:$B,2,0)</f>
        <v>Joshua Flores</v>
      </c>
      <c r="Q7110" s="11">
        <f>WEEKDAY('Consolidtaed Data'!$F3575)</f>
        <v>6</v>
      </c>
      <c r="R7110" s="9">
        <f>MONTH('Consolidtaed Data'!$F3575)</f>
        <v>9</v>
      </c>
      <c r="S7110" s="9" t="str">
        <f>TEXT(Table3[[#This Row],[Purchase Date]],"MMMM")</f>
        <v>June</v>
      </c>
      <c r="T7110" s="9">
        <f>YEAR('Consolidtaed Data'!$F3575)</f>
        <v>2020</v>
      </c>
    </row>
    <row r="7111" spans="1:20" x14ac:dyDescent="0.3">
      <c r="A7111" s="9" t="s">
        <v>8137</v>
      </c>
      <c r="B7111" s="9" t="s">
        <v>185</v>
      </c>
      <c r="C7111" s="9" t="s">
        <v>63</v>
      </c>
      <c r="D7111" s="9" t="s">
        <v>123</v>
      </c>
      <c r="E7111" s="9" t="s">
        <v>1072</v>
      </c>
      <c r="F7111" s="12">
        <v>44371</v>
      </c>
      <c r="G7111" s="12" t="str">
        <f>VLOOKUP(Table3[[#This Row],[Product ID]],[1]Products!$A:$G,2,0)</f>
        <v>Product 65</v>
      </c>
      <c r="H7111" s="22">
        <v>4</v>
      </c>
      <c r="I7111" s="9">
        <f>VLOOKUP('Consolidtaed Data'!$B3639,[1]Products!$A:$G,4,0)</f>
        <v>818</v>
      </c>
      <c r="J7111" s="9">
        <f>VLOOKUP('Consolidtaed Data'!$B3639,[1]Products!$A:$G,3,0)</f>
        <v>450</v>
      </c>
      <c r="K7111" s="9">
        <f>'Consolidtaed Data'!$J3639*'Consolidtaed Data'!$H3639</f>
        <v>1485</v>
      </c>
      <c r="L7111" s="9">
        <f>'Consolidtaed Data'!$I3639*'Consolidtaed Data'!$H3639</f>
        <v>2091</v>
      </c>
      <c r="M7111" s="9">
        <f>'Consolidtaed Data'!$L3639-'Consolidtaed Data'!$K3639</f>
        <v>411</v>
      </c>
      <c r="N7111" s="9" t="str">
        <f>VLOOKUP('Consolidtaed Data'!$C3639,[1]Locations!$A:$O,2,0)</f>
        <v>Fontana</v>
      </c>
      <c r="O7111" s="9" t="str">
        <f>VLOOKUP('Consolidtaed Data'!$D3639,'[1]Sales People'!$A:$B,2,0)</f>
        <v>Roger Ramos</v>
      </c>
      <c r="P7111" s="9" t="str">
        <f>VLOOKUP('Consolidtaed Data'!$E3639,[1]Customers!$A:$B,2,0)</f>
        <v>Ronald George</v>
      </c>
      <c r="Q7111" s="11">
        <f>WEEKDAY('Consolidtaed Data'!$F3639)</f>
        <v>5</v>
      </c>
      <c r="R7111" s="9">
        <f>MONTH('Consolidtaed Data'!$F3639)</f>
        <v>9</v>
      </c>
      <c r="S7111" s="9" t="str">
        <f>TEXT(Table3[[#This Row],[Purchase Date]],"MMMM")</f>
        <v>June</v>
      </c>
      <c r="T7111" s="9">
        <f>YEAR('Consolidtaed Data'!$F3639)</f>
        <v>2020</v>
      </c>
    </row>
    <row r="7112" spans="1:20" x14ac:dyDescent="0.3">
      <c r="A7112" s="9" t="s">
        <v>8138</v>
      </c>
      <c r="B7112" s="9" t="s">
        <v>209</v>
      </c>
      <c r="C7112" s="9" t="s">
        <v>635</v>
      </c>
      <c r="D7112" s="9" t="s">
        <v>272</v>
      </c>
      <c r="E7112" s="9" t="s">
        <v>703</v>
      </c>
      <c r="F7112" s="12">
        <v>44372</v>
      </c>
      <c r="G7112" s="12" t="str">
        <f>VLOOKUP(Table3[[#This Row],[Product ID]],[1]Products!$A:$G,2,0)</f>
        <v>Product 86</v>
      </c>
      <c r="H7112" s="22">
        <v>2</v>
      </c>
      <c r="I7112" s="9">
        <f>VLOOKUP('Consolidtaed Data'!$B334,[1]Products!$A:$G,4,0)</f>
        <v>1783</v>
      </c>
      <c r="J7112" s="9">
        <f>VLOOKUP('Consolidtaed Data'!$B334,[1]Products!$A:$G,3,0)</f>
        <v>1230</v>
      </c>
      <c r="K7112" s="9">
        <f>'Consolidtaed Data'!$J334*'Consolidtaed Data'!$H334</f>
        <v>3201</v>
      </c>
      <c r="L7112" s="9">
        <f>'Consolidtaed Data'!$I334*'Consolidtaed Data'!$H334</f>
        <v>5427</v>
      </c>
      <c r="M7112" s="9">
        <f>'Consolidtaed Data'!$L334-'Consolidtaed Data'!$K334</f>
        <v>690</v>
      </c>
      <c r="N7112" s="9" t="str">
        <f>VLOOKUP('Consolidtaed Data'!$C334,[1]Locations!$A:$O,2,0)</f>
        <v>Thousand Oaks</v>
      </c>
      <c r="O7112" s="9" t="str">
        <f>VLOOKUP('Consolidtaed Data'!$D334,'[1]Sales People'!$A:$B,2,0)</f>
        <v>John Reyes</v>
      </c>
      <c r="P7112" s="9" t="str">
        <f>VLOOKUP('Consolidtaed Data'!$E334,[1]Customers!$A:$B,2,0)</f>
        <v>Anthony Turner</v>
      </c>
      <c r="Q7112" s="11">
        <f>WEEKDAY('Consolidtaed Data'!$F334)</f>
        <v>5</v>
      </c>
      <c r="R7112" s="9">
        <f>MONTH('Consolidtaed Data'!$F334)</f>
        <v>1</v>
      </c>
      <c r="S7112" s="9" t="str">
        <f>TEXT(Table3[[#This Row],[Purchase Date]],"MMMM")</f>
        <v>June</v>
      </c>
      <c r="T7112" s="9">
        <f>YEAR('Consolidtaed Data'!$F334)</f>
        <v>2020</v>
      </c>
    </row>
    <row r="7113" spans="1:20" x14ac:dyDescent="0.3">
      <c r="A7113" s="9" t="s">
        <v>8139</v>
      </c>
      <c r="B7113" s="9" t="s">
        <v>112</v>
      </c>
      <c r="C7113" s="9" t="s">
        <v>564</v>
      </c>
      <c r="D7113" s="9" t="s">
        <v>113</v>
      </c>
      <c r="E7113" s="9" t="s">
        <v>1143</v>
      </c>
      <c r="F7113" s="12">
        <v>44372</v>
      </c>
      <c r="G7113" s="12" t="str">
        <f>VLOOKUP(Table3[[#This Row],[Product ID]],[1]Products!$A:$G,2,0)</f>
        <v>Product 7</v>
      </c>
      <c r="H7113" s="22">
        <v>2</v>
      </c>
      <c r="I7113" s="9">
        <f>VLOOKUP('Consolidtaed Data'!$B461,[1]Products!$A:$G,4,0)</f>
        <v>1708</v>
      </c>
      <c r="J7113" s="9">
        <f>VLOOKUP('Consolidtaed Data'!$B461,[1]Products!$A:$G,3,0)</f>
        <v>871</v>
      </c>
      <c r="K7113" s="9">
        <f>'Consolidtaed Data'!$J461*'Consolidtaed Data'!$H461</f>
        <v>876</v>
      </c>
      <c r="L7113" s="9">
        <f>'Consolidtaed Data'!$I461*'Consolidtaed Data'!$H461</f>
        <v>1068</v>
      </c>
      <c r="M7113" s="9">
        <f>'Consolidtaed Data'!$L461-'Consolidtaed Data'!$K461</f>
        <v>1035</v>
      </c>
      <c r="N7113" s="9" t="str">
        <f>VLOOKUP('Consolidtaed Data'!$C461,[1]Locations!$A:$O,2,0)</f>
        <v>Santa Clara</v>
      </c>
      <c r="O7113" s="9" t="str">
        <f>VLOOKUP('Consolidtaed Data'!$D461,'[1]Sales People'!$A:$B,2,0)</f>
        <v>Arthur Mccoy</v>
      </c>
      <c r="P7113" s="9" t="str">
        <f>VLOOKUP('Consolidtaed Data'!$E461,[1]Customers!$A:$B,2,0)</f>
        <v>Michael Ward</v>
      </c>
      <c r="Q7113" s="11">
        <f>WEEKDAY('Consolidtaed Data'!$F461)</f>
        <v>7</v>
      </c>
      <c r="R7113" s="9">
        <f>MONTH('Consolidtaed Data'!$F461)</f>
        <v>2</v>
      </c>
      <c r="S7113" s="9" t="str">
        <f>TEXT(Table3[[#This Row],[Purchase Date]],"MMMM")</f>
        <v>June</v>
      </c>
      <c r="T7113" s="9">
        <f>YEAR('Consolidtaed Data'!$F461)</f>
        <v>2020</v>
      </c>
    </row>
    <row r="7114" spans="1:20" x14ac:dyDescent="0.3">
      <c r="A7114" s="9" t="s">
        <v>8140</v>
      </c>
      <c r="B7114" s="9" t="s">
        <v>151</v>
      </c>
      <c r="C7114" s="9" t="s">
        <v>157</v>
      </c>
      <c r="D7114" s="9" t="s">
        <v>153</v>
      </c>
      <c r="E7114" s="9" t="s">
        <v>853</v>
      </c>
      <c r="F7114" s="12">
        <v>44372</v>
      </c>
      <c r="G7114" s="12" t="str">
        <f>VLOOKUP(Table3[[#This Row],[Product ID]],[1]Products!$A:$G,2,0)</f>
        <v>Product 94</v>
      </c>
      <c r="H7114" s="22">
        <v>2</v>
      </c>
      <c r="I7114" s="9">
        <f>VLOOKUP('Consolidtaed Data'!$B835,[1]Products!$A:$G,4,0)</f>
        <v>800</v>
      </c>
      <c r="J7114" s="9">
        <f>VLOOKUP('Consolidtaed Data'!$B835,[1]Products!$A:$G,3,0)</f>
        <v>536</v>
      </c>
      <c r="K7114" s="9">
        <f>'Consolidtaed Data'!$J835*'Consolidtaed Data'!$H835</f>
        <v>1399</v>
      </c>
      <c r="L7114" s="9">
        <f>'Consolidtaed Data'!$I835*'Consolidtaed Data'!$H835</f>
        <v>2294</v>
      </c>
      <c r="M7114" s="9">
        <f>'Consolidtaed Data'!$L835-'Consolidtaed Data'!$K835</f>
        <v>987</v>
      </c>
      <c r="N7114" s="9" t="str">
        <f>VLOOKUP('Consolidtaed Data'!$C835,[1]Locations!$A:$O,2,0)</f>
        <v>Vallejo</v>
      </c>
      <c r="O7114" s="9" t="str">
        <f>VLOOKUP('Consolidtaed Data'!$D835,'[1]Sales People'!$A:$B,2,0)</f>
        <v>Ronald Reed</v>
      </c>
      <c r="P7114" s="9" t="str">
        <f>VLOOKUP('Consolidtaed Data'!$E835,[1]Customers!$A:$B,2,0)</f>
        <v>James Williams</v>
      </c>
      <c r="Q7114" s="11">
        <f>WEEKDAY('Consolidtaed Data'!$F835)</f>
        <v>5</v>
      </c>
      <c r="R7114" s="9">
        <f>MONTH('Consolidtaed Data'!$F835)</f>
        <v>2</v>
      </c>
      <c r="S7114" s="9" t="str">
        <f>TEXT(Table3[[#This Row],[Purchase Date]],"MMMM")</f>
        <v>June</v>
      </c>
      <c r="T7114" s="9">
        <f>YEAR('Consolidtaed Data'!$F835)</f>
        <v>2020</v>
      </c>
    </row>
    <row r="7115" spans="1:20" x14ac:dyDescent="0.3">
      <c r="A7115" s="9" t="s">
        <v>8141</v>
      </c>
      <c r="B7115" s="9" t="s">
        <v>185</v>
      </c>
      <c r="C7115" s="9" t="s">
        <v>253</v>
      </c>
      <c r="D7115" s="9" t="s">
        <v>220</v>
      </c>
      <c r="E7115" s="9" t="s">
        <v>292</v>
      </c>
      <c r="F7115" s="12">
        <v>44372</v>
      </c>
      <c r="G7115" s="12" t="str">
        <f>VLOOKUP(Table3[[#This Row],[Product ID]],[1]Products!$A:$G,2,0)</f>
        <v>Product 65</v>
      </c>
      <c r="H7115" s="22">
        <v>1</v>
      </c>
      <c r="I7115" s="9">
        <f>VLOOKUP('Consolidtaed Data'!$B1092,[1]Products!$A:$G,4,0)</f>
        <v>667</v>
      </c>
      <c r="J7115" s="9">
        <f>VLOOKUP('Consolidtaed Data'!$B1092,[1]Products!$A:$G,3,0)</f>
        <v>387</v>
      </c>
      <c r="K7115" s="9">
        <f>'Consolidtaed Data'!$J1092*'Consolidtaed Data'!$H1092</f>
        <v>971</v>
      </c>
      <c r="L7115" s="9">
        <f>'Consolidtaed Data'!$I1092*'Consolidtaed Data'!$H1092</f>
        <v>1494</v>
      </c>
      <c r="M7115" s="9">
        <f>'Consolidtaed Data'!$L1092-'Consolidtaed Data'!$K1092</f>
        <v>656</v>
      </c>
      <c r="N7115" s="9" t="str">
        <f>VLOOKUP('Consolidtaed Data'!$C1092,[1]Locations!$A:$O,2,0)</f>
        <v>Antioch</v>
      </c>
      <c r="O7115" s="9" t="str">
        <f>VLOOKUP('Consolidtaed Data'!$D1092,'[1]Sales People'!$A:$B,2,0)</f>
        <v>Jimmy Young</v>
      </c>
      <c r="P7115" s="9" t="str">
        <f>VLOOKUP('Consolidtaed Data'!$E1092,[1]Customers!$A:$B,2,0)</f>
        <v>Randy Simpson</v>
      </c>
      <c r="Q7115" s="11">
        <f>WEEKDAY('Consolidtaed Data'!$F1092)</f>
        <v>5</v>
      </c>
      <c r="R7115" s="9">
        <f>MONTH('Consolidtaed Data'!$F1092)</f>
        <v>3</v>
      </c>
      <c r="S7115" s="9" t="str">
        <f>TEXT(Table3[[#This Row],[Purchase Date]],"MMMM")</f>
        <v>June</v>
      </c>
      <c r="T7115" s="9">
        <f>YEAR('Consolidtaed Data'!$F1092)</f>
        <v>2020</v>
      </c>
    </row>
    <row r="7116" spans="1:20" x14ac:dyDescent="0.3">
      <c r="A7116" s="9" t="s">
        <v>8142</v>
      </c>
      <c r="B7116" s="9" t="s">
        <v>503</v>
      </c>
      <c r="C7116" s="9" t="s">
        <v>134</v>
      </c>
      <c r="D7116" s="9" t="s">
        <v>174</v>
      </c>
      <c r="E7116" s="9" t="s">
        <v>569</v>
      </c>
      <c r="F7116" s="12">
        <v>44372</v>
      </c>
      <c r="G7116" s="12" t="str">
        <f>VLOOKUP(Table3[[#This Row],[Product ID]],[1]Products!$A:$G,2,0)</f>
        <v>Product 99</v>
      </c>
      <c r="H7116" s="22">
        <v>3</v>
      </c>
      <c r="I7116" s="9">
        <f>VLOOKUP('Consolidtaed Data'!$B1150,[1]Products!$A:$G,4,0)</f>
        <v>2091</v>
      </c>
      <c r="J7116" s="9">
        <f>VLOOKUP('Consolidtaed Data'!$B1150,[1]Products!$A:$G,3,0)</f>
        <v>1485</v>
      </c>
      <c r="K7116" s="9">
        <f>'Consolidtaed Data'!$J1150*'Consolidtaed Data'!$H1150</f>
        <v>1443</v>
      </c>
      <c r="L7116" s="9">
        <f>'Consolidtaed Data'!$I1150*'Consolidtaed Data'!$H1150</f>
        <v>1826</v>
      </c>
      <c r="M7116" s="9">
        <f>'Consolidtaed Data'!$L1150-'Consolidtaed Data'!$K1150</f>
        <v>782</v>
      </c>
      <c r="N7116" s="9" t="str">
        <f>VLOOKUP('Consolidtaed Data'!$C1150,[1]Locations!$A:$O,2,0)</f>
        <v>West Covina</v>
      </c>
      <c r="O7116" s="9" t="str">
        <f>VLOOKUP('Consolidtaed Data'!$D1150,'[1]Sales People'!$A:$B,2,0)</f>
        <v>Arthur Mccoy</v>
      </c>
      <c r="P7116" s="9" t="str">
        <f>VLOOKUP('Consolidtaed Data'!$E1150,[1]Customers!$A:$B,2,0)</f>
        <v>Aaron Carr</v>
      </c>
      <c r="Q7116" s="11">
        <f>WEEKDAY('Consolidtaed Data'!$F1150)</f>
        <v>3</v>
      </c>
      <c r="R7116" s="9">
        <f>MONTH('Consolidtaed Data'!$F1150)</f>
        <v>3</v>
      </c>
      <c r="S7116" s="9" t="str">
        <f>TEXT(Table3[[#This Row],[Purchase Date]],"MMMM")</f>
        <v>June</v>
      </c>
      <c r="T7116" s="9">
        <f>YEAR('Consolidtaed Data'!$F1150)</f>
        <v>2020</v>
      </c>
    </row>
    <row r="7117" spans="1:20" x14ac:dyDescent="0.3">
      <c r="A7117" s="9" t="s">
        <v>8143</v>
      </c>
      <c r="B7117" s="9" t="s">
        <v>572</v>
      </c>
      <c r="C7117" s="9" t="s">
        <v>59</v>
      </c>
      <c r="D7117" s="9" t="s">
        <v>68</v>
      </c>
      <c r="E7117" s="9" t="s">
        <v>985</v>
      </c>
      <c r="F7117" s="12">
        <v>44372</v>
      </c>
      <c r="G7117" s="12" t="str">
        <f>VLOOKUP(Table3[[#This Row],[Product ID]],[1]Products!$A:$G,2,0)</f>
        <v>Product 22</v>
      </c>
      <c r="H7117" s="22">
        <v>2</v>
      </c>
      <c r="I7117" s="9">
        <f>VLOOKUP('Consolidtaed Data'!$B1797,[1]Products!$A:$G,4,0)</f>
        <v>1967</v>
      </c>
      <c r="J7117" s="9">
        <f>VLOOKUP('Consolidtaed Data'!$B1797,[1]Products!$A:$G,3,0)</f>
        <v>1397</v>
      </c>
      <c r="K7117" s="9">
        <f>'Consolidtaed Data'!$J1797*'Consolidtaed Data'!$H1797</f>
        <v>409</v>
      </c>
      <c r="L7117" s="9">
        <f>'Consolidtaed Data'!$I1797*'Consolidtaed Data'!$H1797</f>
        <v>817</v>
      </c>
      <c r="M7117" s="9">
        <f>'Consolidtaed Data'!$L1797-'Consolidtaed Data'!$K1797</f>
        <v>2481</v>
      </c>
      <c r="N7117" s="9" t="str">
        <f>VLOOKUP('Consolidtaed Data'!$C1797,[1]Locations!$A:$O,2,0)</f>
        <v>Vallejo</v>
      </c>
      <c r="O7117" s="9" t="str">
        <f>VLOOKUP('Consolidtaed Data'!$D1797,'[1]Sales People'!$A:$B,2,0)</f>
        <v>Jeremy Mendoza</v>
      </c>
      <c r="P7117" s="9" t="str">
        <f>VLOOKUP('Consolidtaed Data'!$E1797,[1]Customers!$A:$B,2,0)</f>
        <v>Andrew Burns</v>
      </c>
      <c r="Q7117" s="11">
        <f>WEEKDAY('Consolidtaed Data'!$F1797)</f>
        <v>2</v>
      </c>
      <c r="R7117" s="9">
        <f>MONTH('Consolidtaed Data'!$F1797)</f>
        <v>5</v>
      </c>
      <c r="S7117" s="9" t="str">
        <f>TEXT(Table3[[#This Row],[Purchase Date]],"MMMM")</f>
        <v>June</v>
      </c>
      <c r="T7117" s="9">
        <f>YEAR('Consolidtaed Data'!$F1797)</f>
        <v>2020</v>
      </c>
    </row>
    <row r="7118" spans="1:20" x14ac:dyDescent="0.3">
      <c r="A7118" s="9" t="s">
        <v>8144</v>
      </c>
      <c r="B7118" s="9" t="s">
        <v>85</v>
      </c>
      <c r="C7118" s="9" t="s">
        <v>8</v>
      </c>
      <c r="D7118" s="9" t="s">
        <v>73</v>
      </c>
      <c r="E7118" s="9" t="s">
        <v>1432</v>
      </c>
      <c r="F7118" s="12">
        <v>44372</v>
      </c>
      <c r="G7118" s="12" t="str">
        <f>VLOOKUP(Table3[[#This Row],[Product ID]],[1]Products!$A:$G,2,0)</f>
        <v>Product 93</v>
      </c>
      <c r="H7118" s="22">
        <v>1</v>
      </c>
      <c r="I7118" s="9">
        <f>VLOOKUP('Consolidtaed Data'!$B1823,[1]Products!$A:$G,4,0)</f>
        <v>1494</v>
      </c>
      <c r="J7118" s="9">
        <f>VLOOKUP('Consolidtaed Data'!$B1823,[1]Products!$A:$G,3,0)</f>
        <v>971</v>
      </c>
      <c r="K7118" s="9">
        <f>'Consolidtaed Data'!$J1823*'Consolidtaed Data'!$H1823</f>
        <v>1896</v>
      </c>
      <c r="L7118" s="9">
        <f>'Consolidtaed Data'!$I1823*'Consolidtaed Data'!$H1823</f>
        <v>2495</v>
      </c>
      <c r="M7118" s="9">
        <f>'Consolidtaed Data'!$L1823-'Consolidtaed Data'!$K1823</f>
        <v>874</v>
      </c>
      <c r="N7118" s="9" t="str">
        <f>VLOOKUP('Consolidtaed Data'!$C1823,[1]Locations!$A:$O,2,0)</f>
        <v>Chula Vista</v>
      </c>
      <c r="O7118" s="9" t="str">
        <f>VLOOKUP('Consolidtaed Data'!$D1823,'[1]Sales People'!$A:$B,2,0)</f>
        <v>Howard Gardner</v>
      </c>
      <c r="P7118" s="9" t="str">
        <f>VLOOKUP('Consolidtaed Data'!$E1823,[1]Customers!$A:$B,2,0)</f>
        <v>Joshua Peterson</v>
      </c>
      <c r="Q7118" s="11">
        <f>WEEKDAY('Consolidtaed Data'!$F1823)</f>
        <v>4</v>
      </c>
      <c r="R7118" s="9">
        <f>MONTH('Consolidtaed Data'!$F1823)</f>
        <v>5</v>
      </c>
      <c r="S7118" s="9" t="str">
        <f>TEXT(Table3[[#This Row],[Purchase Date]],"MMMM")</f>
        <v>June</v>
      </c>
      <c r="T7118" s="9">
        <f>YEAR('Consolidtaed Data'!$F1823)</f>
        <v>2020</v>
      </c>
    </row>
    <row r="7119" spans="1:20" x14ac:dyDescent="0.3">
      <c r="A7119" s="9" t="s">
        <v>8145</v>
      </c>
      <c r="B7119" s="9" t="s">
        <v>503</v>
      </c>
      <c r="C7119" s="9" t="s">
        <v>472</v>
      </c>
      <c r="D7119" s="9" t="s">
        <v>80</v>
      </c>
      <c r="E7119" s="9" t="s">
        <v>1054</v>
      </c>
      <c r="F7119" s="12">
        <v>44372</v>
      </c>
      <c r="G7119" s="12" t="str">
        <f>VLOOKUP(Table3[[#This Row],[Product ID]],[1]Products!$A:$G,2,0)</f>
        <v>Product 99</v>
      </c>
      <c r="H7119" s="22">
        <v>4</v>
      </c>
      <c r="I7119" s="9">
        <f>VLOOKUP('Consolidtaed Data'!$B1866,[1]Products!$A:$G,4,0)</f>
        <v>596</v>
      </c>
      <c r="J7119" s="9">
        <f>VLOOKUP('Consolidtaed Data'!$B1866,[1]Products!$A:$G,3,0)</f>
        <v>358</v>
      </c>
      <c r="K7119" s="9">
        <f>'Consolidtaed Data'!$J1866*'Consolidtaed Data'!$H1866</f>
        <v>435</v>
      </c>
      <c r="L7119" s="9">
        <f>'Consolidtaed Data'!$I1866*'Consolidtaed Data'!$H1866</f>
        <v>530</v>
      </c>
      <c r="M7119" s="9">
        <f>'Consolidtaed Data'!$L1866-'Consolidtaed Data'!$K1866</f>
        <v>92</v>
      </c>
      <c r="N7119" s="9" t="str">
        <f>VLOOKUP('Consolidtaed Data'!$C1866,[1]Locations!$A:$O,2,0)</f>
        <v>Rancho Cucamonga</v>
      </c>
      <c r="O7119" s="9" t="str">
        <f>VLOOKUP('Consolidtaed Data'!$D1866,'[1]Sales People'!$A:$B,2,0)</f>
        <v>Robert Reed</v>
      </c>
      <c r="P7119" s="9" t="str">
        <f>VLOOKUP('Consolidtaed Data'!$E1866,[1]Customers!$A:$B,2,0)</f>
        <v>Terry Harris</v>
      </c>
      <c r="Q7119" s="11">
        <f>WEEKDAY('Consolidtaed Data'!$F1866)</f>
        <v>1</v>
      </c>
      <c r="R7119" s="9">
        <f>MONTH('Consolidtaed Data'!$F1866)</f>
        <v>5</v>
      </c>
      <c r="S7119" s="9" t="str">
        <f>TEXT(Table3[[#This Row],[Purchase Date]],"MMMM")</f>
        <v>June</v>
      </c>
      <c r="T7119" s="9">
        <f>YEAR('Consolidtaed Data'!$F1866)</f>
        <v>2020</v>
      </c>
    </row>
    <row r="7120" spans="1:20" x14ac:dyDescent="0.3">
      <c r="A7120" s="9" t="s">
        <v>8146</v>
      </c>
      <c r="B7120" s="9" t="s">
        <v>185</v>
      </c>
      <c r="C7120" s="9" t="s">
        <v>472</v>
      </c>
      <c r="D7120" s="9" t="s">
        <v>13</v>
      </c>
      <c r="E7120" s="9" t="s">
        <v>1052</v>
      </c>
      <c r="F7120" s="12">
        <v>44372</v>
      </c>
      <c r="G7120" s="12" t="str">
        <f>VLOOKUP(Table3[[#This Row],[Product ID]],[1]Products!$A:$G,2,0)</f>
        <v>Product 65</v>
      </c>
      <c r="H7120" s="22">
        <v>1</v>
      </c>
      <c r="I7120" s="9">
        <f>VLOOKUP('Consolidtaed Data'!$B1958,[1]Products!$A:$G,4,0)</f>
        <v>880</v>
      </c>
      <c r="J7120" s="9">
        <f>VLOOKUP('Consolidtaed Data'!$B1958,[1]Products!$A:$G,3,0)</f>
        <v>634</v>
      </c>
      <c r="K7120" s="9">
        <f>'Consolidtaed Data'!$J1958*'Consolidtaed Data'!$H1958</f>
        <v>540</v>
      </c>
      <c r="L7120" s="9">
        <f>'Consolidtaed Data'!$I1958*'Consolidtaed Data'!$H1958</f>
        <v>871</v>
      </c>
      <c r="M7120" s="9">
        <f>'Consolidtaed Data'!$L1958-'Consolidtaed Data'!$K1958</f>
        <v>874</v>
      </c>
      <c r="N7120" s="9" t="str">
        <f>VLOOKUP('Consolidtaed Data'!$C1958,[1]Locations!$A:$O,2,0)</f>
        <v>Orange</v>
      </c>
      <c r="O7120" s="9" t="str">
        <f>VLOOKUP('Consolidtaed Data'!$D1958,'[1]Sales People'!$A:$B,2,0)</f>
        <v>Charles Harper</v>
      </c>
      <c r="P7120" s="9" t="str">
        <f>VLOOKUP('Consolidtaed Data'!$E1958,[1]Customers!$A:$B,2,0)</f>
        <v>Wayne Gardner</v>
      </c>
      <c r="Q7120" s="11">
        <f>WEEKDAY('Consolidtaed Data'!$F1958)</f>
        <v>7</v>
      </c>
      <c r="R7120" s="9">
        <f>MONTH('Consolidtaed Data'!$F1958)</f>
        <v>5</v>
      </c>
      <c r="S7120" s="9" t="str">
        <f>TEXT(Table3[[#This Row],[Purchase Date]],"MMMM")</f>
        <v>June</v>
      </c>
      <c r="T7120" s="9">
        <f>YEAR('Consolidtaed Data'!$F1958)</f>
        <v>2020</v>
      </c>
    </row>
    <row r="7121" spans="1:20" x14ac:dyDescent="0.3">
      <c r="A7121" s="9" t="s">
        <v>8147</v>
      </c>
      <c r="B7121" s="9" t="s">
        <v>177</v>
      </c>
      <c r="C7121" s="9" t="s">
        <v>344</v>
      </c>
      <c r="D7121" s="9" t="s">
        <v>206</v>
      </c>
      <c r="E7121" s="9" t="s">
        <v>629</v>
      </c>
      <c r="F7121" s="12">
        <v>44372</v>
      </c>
      <c r="G7121" s="12" t="str">
        <f>VLOOKUP(Table3[[#This Row],[Product ID]],[1]Products!$A:$G,2,0)</f>
        <v>Product 5</v>
      </c>
      <c r="H7121" s="22">
        <v>4</v>
      </c>
      <c r="I7121" s="9">
        <f>VLOOKUP('Consolidtaed Data'!$B2638,[1]Products!$A:$G,4,0)</f>
        <v>1889</v>
      </c>
      <c r="J7121" s="9">
        <f>VLOOKUP('Consolidtaed Data'!$B2638,[1]Products!$A:$G,3,0)</f>
        <v>945</v>
      </c>
      <c r="K7121" s="9">
        <f>'Consolidtaed Data'!$J2638*'Consolidtaed Data'!$H2638</f>
        <v>416</v>
      </c>
      <c r="L7121" s="9">
        <f>'Consolidtaed Data'!$I2638*'Consolidtaed Data'!$H2638</f>
        <v>603</v>
      </c>
      <c r="M7121" s="9">
        <f>'Consolidtaed Data'!$L2638-'Consolidtaed Data'!$K2638</f>
        <v>1508</v>
      </c>
      <c r="N7121" s="9" t="str">
        <f>VLOOKUP('Consolidtaed Data'!$C2638,[1]Locations!$A:$O,2,0)</f>
        <v>Chula Vista</v>
      </c>
      <c r="O7121" s="9" t="str">
        <f>VLOOKUP('Consolidtaed Data'!$D2638,'[1]Sales People'!$A:$B,2,0)</f>
        <v>Kevin Butler</v>
      </c>
      <c r="P7121" s="9" t="str">
        <f>VLOOKUP('Consolidtaed Data'!$E2638,[1]Customers!$A:$B,2,0)</f>
        <v>Shawn Torres</v>
      </c>
      <c r="Q7121" s="11">
        <f>WEEKDAY('Consolidtaed Data'!$F2638)</f>
        <v>7</v>
      </c>
      <c r="R7121" s="9">
        <f>MONTH('Consolidtaed Data'!$F2638)</f>
        <v>7</v>
      </c>
      <c r="S7121" s="9" t="str">
        <f>TEXT(Table3[[#This Row],[Purchase Date]],"MMMM")</f>
        <v>June</v>
      </c>
      <c r="T7121" s="9">
        <f>YEAR('Consolidtaed Data'!$F2638)</f>
        <v>2020</v>
      </c>
    </row>
    <row r="7122" spans="1:20" x14ac:dyDescent="0.3">
      <c r="A7122" s="9" t="s">
        <v>8148</v>
      </c>
      <c r="B7122" s="9" t="s">
        <v>549</v>
      </c>
      <c r="C7122" s="9" t="s">
        <v>122</v>
      </c>
      <c r="D7122" s="9" t="s">
        <v>193</v>
      </c>
      <c r="E7122" s="9" t="s">
        <v>1131</v>
      </c>
      <c r="F7122" s="12">
        <v>44372</v>
      </c>
      <c r="G7122" s="12" t="str">
        <f>VLOOKUP(Table3[[#This Row],[Product ID]],[1]Products!$A:$G,2,0)</f>
        <v>Product 10</v>
      </c>
      <c r="H7122" s="22">
        <v>1</v>
      </c>
      <c r="I7122" s="9">
        <f>VLOOKUP('Consolidtaed Data'!$B2845,[1]Products!$A:$G,4,0)</f>
        <v>112</v>
      </c>
      <c r="J7122" s="9">
        <f>VLOOKUP('Consolidtaed Data'!$B2845,[1]Products!$A:$G,3,0)</f>
        <v>90</v>
      </c>
      <c r="K7122" s="9">
        <f>'Consolidtaed Data'!$J2845*'Consolidtaed Data'!$H2845</f>
        <v>5936</v>
      </c>
      <c r="L7122" s="9">
        <f>'Consolidtaed Data'!$I2845*'Consolidtaed Data'!$H2845</f>
        <v>9132</v>
      </c>
      <c r="M7122" s="9">
        <f>'Consolidtaed Data'!$L2845-'Consolidtaed Data'!$K2845</f>
        <v>74</v>
      </c>
      <c r="N7122" s="9" t="str">
        <f>VLOOKUP('Consolidtaed Data'!$C2845,[1]Locations!$A:$O,2,0)</f>
        <v>Costa Mesa</v>
      </c>
      <c r="O7122" s="9" t="str">
        <f>VLOOKUP('Consolidtaed Data'!$D2845,'[1]Sales People'!$A:$B,2,0)</f>
        <v>Eugene Holmes</v>
      </c>
      <c r="P7122" s="9" t="str">
        <f>VLOOKUP('Consolidtaed Data'!$E2845,[1]Customers!$A:$B,2,0)</f>
        <v>Donald Carroll</v>
      </c>
      <c r="Q7122" s="11">
        <f>WEEKDAY('Consolidtaed Data'!$F2845)</f>
        <v>3</v>
      </c>
      <c r="R7122" s="9">
        <f>MONTH('Consolidtaed Data'!$F2845)</f>
        <v>7</v>
      </c>
      <c r="S7122" s="9" t="str">
        <f>TEXT(Table3[[#This Row],[Purchase Date]],"MMMM")</f>
        <v>June</v>
      </c>
      <c r="T7122" s="9">
        <f>YEAR('Consolidtaed Data'!$F2845)</f>
        <v>2020</v>
      </c>
    </row>
    <row r="7123" spans="1:20" x14ac:dyDescent="0.3">
      <c r="A7123" s="9" t="s">
        <v>8149</v>
      </c>
      <c r="B7123" s="9" t="s">
        <v>54</v>
      </c>
      <c r="C7123" s="9" t="s">
        <v>263</v>
      </c>
      <c r="D7123" s="9" t="s">
        <v>281</v>
      </c>
      <c r="E7123" s="9" t="s">
        <v>730</v>
      </c>
      <c r="F7123" s="12">
        <v>44372</v>
      </c>
      <c r="G7123" s="12" t="str">
        <f>VLOOKUP(Table3[[#This Row],[Product ID]],[1]Products!$A:$G,2,0)</f>
        <v>Product 41</v>
      </c>
      <c r="H7123" s="22">
        <v>3</v>
      </c>
      <c r="I7123" s="9">
        <f>VLOOKUP('Consolidtaed Data'!$B2850,[1]Products!$A:$G,4,0)</f>
        <v>1783</v>
      </c>
      <c r="J7123" s="9">
        <f>VLOOKUP('Consolidtaed Data'!$B2850,[1]Products!$A:$G,3,0)</f>
        <v>1516</v>
      </c>
      <c r="K7123" s="9">
        <f>'Consolidtaed Data'!$J2850*'Consolidtaed Data'!$H2850</f>
        <v>562</v>
      </c>
      <c r="L7123" s="9">
        <f>'Consolidtaed Data'!$I2850*'Consolidtaed Data'!$H2850</f>
        <v>826</v>
      </c>
      <c r="M7123" s="9">
        <f>'Consolidtaed Data'!$L2850-'Consolidtaed Data'!$K2850</f>
        <v>902</v>
      </c>
      <c r="N7123" s="9" t="str">
        <f>VLOOKUP('Consolidtaed Data'!$C2850,[1]Locations!$A:$O,2,0)</f>
        <v>Stockton</v>
      </c>
      <c r="O7123" s="9" t="str">
        <f>VLOOKUP('Consolidtaed Data'!$D2850,'[1]Sales People'!$A:$B,2,0)</f>
        <v>Jerry Perry</v>
      </c>
      <c r="P7123" s="9" t="str">
        <f>VLOOKUP('Consolidtaed Data'!$E2850,[1]Customers!$A:$B,2,0)</f>
        <v>Edward Wright</v>
      </c>
      <c r="Q7123" s="11">
        <f>WEEKDAY('Consolidtaed Data'!$F2850)</f>
        <v>3</v>
      </c>
      <c r="R7123" s="9">
        <f>MONTH('Consolidtaed Data'!$F2850)</f>
        <v>7</v>
      </c>
      <c r="S7123" s="9" t="str">
        <f>TEXT(Table3[[#This Row],[Purchase Date]],"MMMM")</f>
        <v>June</v>
      </c>
      <c r="T7123" s="9">
        <f>YEAR('Consolidtaed Data'!$F2850)</f>
        <v>2020</v>
      </c>
    </row>
    <row r="7124" spans="1:20" x14ac:dyDescent="0.3">
      <c r="A7124" s="9" t="s">
        <v>8150</v>
      </c>
      <c r="B7124" s="9" t="s">
        <v>981</v>
      </c>
      <c r="C7124" s="9" t="s">
        <v>469</v>
      </c>
      <c r="D7124" s="9" t="s">
        <v>206</v>
      </c>
      <c r="E7124" s="9" t="s">
        <v>605</v>
      </c>
      <c r="F7124" s="12">
        <v>44372</v>
      </c>
      <c r="G7124" s="12" t="str">
        <f>VLOOKUP(Table3[[#This Row],[Product ID]],[1]Products!$A:$G,2,0)</f>
        <v>Product 3</v>
      </c>
      <c r="H7124" s="22">
        <v>1</v>
      </c>
      <c r="I7124" s="9">
        <f>VLOOKUP('Consolidtaed Data'!$B2901,[1]Products!$A:$G,4,0)</f>
        <v>1972</v>
      </c>
      <c r="J7124" s="9">
        <f>VLOOKUP('Consolidtaed Data'!$B2901,[1]Products!$A:$G,3,0)</f>
        <v>1321</v>
      </c>
      <c r="K7124" s="9">
        <f>'Consolidtaed Data'!$J2901*'Consolidtaed Data'!$H2901</f>
        <v>1090</v>
      </c>
      <c r="L7124" s="9">
        <f>'Consolidtaed Data'!$I2901*'Consolidtaed Data'!$H2901</f>
        <v>1380</v>
      </c>
      <c r="M7124" s="9">
        <f>'Consolidtaed Data'!$L2901-'Consolidtaed Data'!$K2901</f>
        <v>206</v>
      </c>
      <c r="N7124" s="9" t="str">
        <f>VLOOKUP('Consolidtaed Data'!$C2901,[1]Locations!$A:$O,2,0)</f>
        <v>Berkeley</v>
      </c>
      <c r="O7124" s="9" t="str">
        <f>VLOOKUP('Consolidtaed Data'!$D2901,'[1]Sales People'!$A:$B,2,0)</f>
        <v>Ernest Wheeler</v>
      </c>
      <c r="P7124" s="9" t="str">
        <f>VLOOKUP('Consolidtaed Data'!$E2901,[1]Customers!$A:$B,2,0)</f>
        <v>Kevin Kim</v>
      </c>
      <c r="Q7124" s="11">
        <f>WEEKDAY('Consolidtaed Data'!$F2901)</f>
        <v>6</v>
      </c>
      <c r="R7124" s="9">
        <f>MONTH('Consolidtaed Data'!$F2901)</f>
        <v>7</v>
      </c>
      <c r="S7124" s="9" t="str">
        <f>TEXT(Table3[[#This Row],[Purchase Date]],"MMMM")</f>
        <v>June</v>
      </c>
      <c r="T7124" s="9">
        <f>YEAR('Consolidtaed Data'!$F2901)</f>
        <v>2020</v>
      </c>
    </row>
    <row r="7125" spans="1:20" x14ac:dyDescent="0.3">
      <c r="A7125" s="9" t="s">
        <v>8151</v>
      </c>
      <c r="B7125" s="9" t="s">
        <v>336</v>
      </c>
      <c r="C7125" s="9" t="s">
        <v>253</v>
      </c>
      <c r="D7125" s="9" t="s">
        <v>206</v>
      </c>
      <c r="E7125" s="9" t="s">
        <v>1446</v>
      </c>
      <c r="F7125" s="12">
        <v>44372</v>
      </c>
      <c r="G7125" s="12" t="str">
        <f>VLOOKUP(Table3[[#This Row],[Product ID]],[1]Products!$A:$G,2,0)</f>
        <v>Product 78</v>
      </c>
      <c r="H7125" s="22">
        <v>3</v>
      </c>
      <c r="I7125" s="9">
        <f>VLOOKUP('Consolidtaed Data'!$B2963,[1]Products!$A:$G,4,0)</f>
        <v>1899</v>
      </c>
      <c r="J7125" s="9">
        <f>VLOOKUP('Consolidtaed Data'!$B2963,[1]Products!$A:$G,3,0)</f>
        <v>1044</v>
      </c>
      <c r="K7125" s="9">
        <f>'Consolidtaed Data'!$J2963*'Consolidtaed Data'!$H2963</f>
        <v>1902</v>
      </c>
      <c r="L7125" s="9">
        <f>'Consolidtaed Data'!$I2963*'Consolidtaed Data'!$H2963</f>
        <v>2640</v>
      </c>
      <c r="M7125" s="9">
        <f>'Consolidtaed Data'!$L2963-'Consolidtaed Data'!$K2963</f>
        <v>1659</v>
      </c>
      <c r="N7125" s="9" t="str">
        <f>VLOOKUP('Consolidtaed Data'!$C2963,[1]Locations!$A:$O,2,0)</f>
        <v>Richmond</v>
      </c>
      <c r="O7125" s="9" t="str">
        <f>VLOOKUP('Consolidtaed Data'!$D2963,'[1]Sales People'!$A:$B,2,0)</f>
        <v>Roger Robertson</v>
      </c>
      <c r="P7125" s="9" t="str">
        <f>VLOOKUP('Consolidtaed Data'!$E2963,[1]Customers!$A:$B,2,0)</f>
        <v>Joe Price</v>
      </c>
      <c r="Q7125" s="11">
        <f>WEEKDAY('Consolidtaed Data'!$F2963)</f>
        <v>4</v>
      </c>
      <c r="R7125" s="9">
        <f>MONTH('Consolidtaed Data'!$F2963)</f>
        <v>8</v>
      </c>
      <c r="S7125" s="9" t="str">
        <f>TEXT(Table3[[#This Row],[Purchase Date]],"MMMM")</f>
        <v>June</v>
      </c>
      <c r="T7125" s="9">
        <f>YEAR('Consolidtaed Data'!$F2963)</f>
        <v>2020</v>
      </c>
    </row>
    <row r="7126" spans="1:20" x14ac:dyDescent="0.3">
      <c r="A7126" s="9" t="s">
        <v>8152</v>
      </c>
      <c r="B7126" s="9" t="s">
        <v>41</v>
      </c>
      <c r="C7126" s="9" t="s">
        <v>331</v>
      </c>
      <c r="D7126" s="9" t="s">
        <v>13</v>
      </c>
      <c r="E7126" s="9" t="s">
        <v>695</v>
      </c>
      <c r="F7126" s="12">
        <v>44372</v>
      </c>
      <c r="G7126" s="12" t="str">
        <f>VLOOKUP(Table3[[#This Row],[Product ID]],[1]Products!$A:$G,2,0)</f>
        <v>Product 11</v>
      </c>
      <c r="H7126" s="22">
        <v>1</v>
      </c>
      <c r="I7126" s="9">
        <f>VLOOKUP('Consolidtaed Data'!$B3002,[1]Products!$A:$G,4,0)</f>
        <v>637</v>
      </c>
      <c r="J7126" s="9">
        <f>VLOOKUP('Consolidtaed Data'!$B3002,[1]Products!$A:$G,3,0)</f>
        <v>389</v>
      </c>
      <c r="K7126" s="9">
        <f>'Consolidtaed Data'!$J3002*'Consolidtaed Data'!$H3002</f>
        <v>842</v>
      </c>
      <c r="L7126" s="9">
        <f>'Consolidtaed Data'!$I3002*'Consolidtaed Data'!$H3002</f>
        <v>1122</v>
      </c>
      <c r="M7126" s="9">
        <f>'Consolidtaed Data'!$L3002-'Consolidtaed Data'!$K3002</f>
        <v>256</v>
      </c>
      <c r="N7126" s="9" t="str">
        <f>VLOOKUP('Consolidtaed Data'!$C3002,[1]Locations!$A:$O,2,0)</f>
        <v>Rialto</v>
      </c>
      <c r="O7126" s="9" t="str">
        <f>VLOOKUP('Consolidtaed Data'!$D3002,'[1]Sales People'!$A:$B,2,0)</f>
        <v>Larry Marshall</v>
      </c>
      <c r="P7126" s="9" t="str">
        <f>VLOOKUP('Consolidtaed Data'!$E3002,[1]Customers!$A:$B,2,0)</f>
        <v>Bruce Bowman</v>
      </c>
      <c r="Q7126" s="11">
        <f>WEEKDAY('Consolidtaed Data'!$F3002)</f>
        <v>7</v>
      </c>
      <c r="R7126" s="9">
        <f>MONTH('Consolidtaed Data'!$F3002)</f>
        <v>8</v>
      </c>
      <c r="S7126" s="9" t="str">
        <f>TEXT(Table3[[#This Row],[Purchase Date]],"MMMM")</f>
        <v>June</v>
      </c>
      <c r="T7126" s="9">
        <f>YEAR('Consolidtaed Data'!$F3002)</f>
        <v>2020</v>
      </c>
    </row>
    <row r="7127" spans="1:20" x14ac:dyDescent="0.3">
      <c r="A7127" s="9" t="s">
        <v>8153</v>
      </c>
      <c r="B7127" s="9" t="s">
        <v>177</v>
      </c>
      <c r="C7127" s="9" t="s">
        <v>16</v>
      </c>
      <c r="D7127" s="9" t="s">
        <v>105</v>
      </c>
      <c r="E7127" s="9" t="s">
        <v>2440</v>
      </c>
      <c r="F7127" s="12">
        <v>44372</v>
      </c>
      <c r="G7127" s="12" t="str">
        <f>VLOOKUP(Table3[[#This Row],[Product ID]],[1]Products!$A:$G,2,0)</f>
        <v>Product 5</v>
      </c>
      <c r="H7127" s="22">
        <v>1</v>
      </c>
      <c r="I7127" s="9">
        <f>VLOOKUP('Consolidtaed Data'!$B3255,[1]Products!$A:$G,4,0)</f>
        <v>368</v>
      </c>
      <c r="J7127" s="9">
        <f>VLOOKUP('Consolidtaed Data'!$B3255,[1]Products!$A:$G,3,0)</f>
        <v>294</v>
      </c>
      <c r="K7127" s="9">
        <f>'Consolidtaed Data'!$J3255*'Consolidtaed Data'!$H3255</f>
        <v>421</v>
      </c>
      <c r="L7127" s="9">
        <f>'Consolidtaed Data'!$I3255*'Consolidtaed Data'!$H3255</f>
        <v>561</v>
      </c>
      <c r="M7127" s="9">
        <f>'Consolidtaed Data'!$L3255-'Consolidtaed Data'!$K3255</f>
        <v>74</v>
      </c>
      <c r="N7127" s="9" t="str">
        <f>VLOOKUP('Consolidtaed Data'!$C3255,[1]Locations!$A:$O,2,0)</f>
        <v>Stockton</v>
      </c>
      <c r="O7127" s="9" t="str">
        <f>VLOOKUP('Consolidtaed Data'!$D3255,'[1]Sales People'!$A:$B,2,0)</f>
        <v>Jerry Perry</v>
      </c>
      <c r="P7127" s="9" t="str">
        <f>VLOOKUP('Consolidtaed Data'!$E3255,[1]Customers!$A:$B,2,0)</f>
        <v>Howard Morgan</v>
      </c>
      <c r="Q7127" s="11">
        <f>WEEKDAY('Consolidtaed Data'!$F3255)</f>
        <v>6</v>
      </c>
      <c r="R7127" s="9">
        <f>MONTH('Consolidtaed Data'!$F3255)</f>
        <v>8</v>
      </c>
      <c r="S7127" s="9" t="str">
        <f>TEXT(Table3[[#This Row],[Purchase Date]],"MMMM")</f>
        <v>June</v>
      </c>
      <c r="T7127" s="9">
        <f>YEAR('Consolidtaed Data'!$F3255)</f>
        <v>2020</v>
      </c>
    </row>
    <row r="7128" spans="1:20" x14ac:dyDescent="0.3">
      <c r="A7128" s="9" t="s">
        <v>8154</v>
      </c>
      <c r="B7128" s="9" t="s">
        <v>301</v>
      </c>
      <c r="C7128" s="9" t="s">
        <v>34</v>
      </c>
      <c r="D7128" s="9" t="s">
        <v>22</v>
      </c>
      <c r="E7128" s="9" t="s">
        <v>759</v>
      </c>
      <c r="F7128" s="12">
        <v>44372</v>
      </c>
      <c r="G7128" s="12" t="str">
        <f>VLOOKUP(Table3[[#This Row],[Product ID]],[1]Products!$A:$G,2,0)</f>
        <v>Product 57</v>
      </c>
      <c r="H7128" s="22">
        <v>1</v>
      </c>
      <c r="I7128" s="9">
        <f>VLOOKUP('Consolidtaed Data'!$B3266,[1]Products!$A:$G,4,0)</f>
        <v>1967</v>
      </c>
      <c r="J7128" s="9">
        <f>VLOOKUP('Consolidtaed Data'!$B3266,[1]Products!$A:$G,3,0)</f>
        <v>1397</v>
      </c>
      <c r="K7128" s="9">
        <f>'Consolidtaed Data'!$J3266*'Consolidtaed Data'!$H3266</f>
        <v>1350</v>
      </c>
      <c r="L7128" s="9">
        <f>'Consolidtaed Data'!$I3266*'Consolidtaed Data'!$H3266</f>
        <v>2454</v>
      </c>
      <c r="M7128" s="9">
        <f>'Consolidtaed Data'!$L3266-'Consolidtaed Data'!$K3266</f>
        <v>364</v>
      </c>
      <c r="N7128" s="9" t="str">
        <f>VLOOKUP('Consolidtaed Data'!$C3266,[1]Locations!$A:$O,2,0)</f>
        <v>Corona</v>
      </c>
      <c r="O7128" s="9" t="str">
        <f>VLOOKUP('Consolidtaed Data'!$D3266,'[1]Sales People'!$A:$B,2,0)</f>
        <v>Joshua Taylor</v>
      </c>
      <c r="P7128" s="9" t="str">
        <f>VLOOKUP('Consolidtaed Data'!$E3266,[1]Customers!$A:$B,2,0)</f>
        <v>Eric Bowman</v>
      </c>
      <c r="Q7128" s="11">
        <f>WEEKDAY('Consolidtaed Data'!$F3266)</f>
        <v>7</v>
      </c>
      <c r="R7128" s="9">
        <f>MONTH('Consolidtaed Data'!$F3266)</f>
        <v>8</v>
      </c>
      <c r="S7128" s="9" t="str">
        <f>TEXT(Table3[[#This Row],[Purchase Date]],"MMMM")</f>
        <v>June</v>
      </c>
      <c r="T7128" s="9">
        <f>YEAR('Consolidtaed Data'!$F3266)</f>
        <v>2020</v>
      </c>
    </row>
    <row r="7129" spans="1:20" x14ac:dyDescent="0.3">
      <c r="A7129" s="9" t="s">
        <v>8155</v>
      </c>
      <c r="B7129" s="9" t="s">
        <v>49</v>
      </c>
      <c r="C7129" s="9" t="s">
        <v>405</v>
      </c>
      <c r="D7129" s="9" t="s">
        <v>95</v>
      </c>
      <c r="E7129" s="9" t="s">
        <v>999</v>
      </c>
      <c r="F7129" s="12">
        <v>44372</v>
      </c>
      <c r="G7129" s="12" t="str">
        <f>VLOOKUP(Table3[[#This Row],[Product ID]],[1]Products!$A:$G,2,0)</f>
        <v>Product 30</v>
      </c>
      <c r="H7129" s="22">
        <v>1</v>
      </c>
      <c r="I7129" s="9">
        <f>VLOOKUP('Consolidtaed Data'!$B3488,[1]Products!$A:$G,4,0)</f>
        <v>315</v>
      </c>
      <c r="J7129" s="9">
        <f>VLOOKUP('Consolidtaed Data'!$B3488,[1]Products!$A:$G,3,0)</f>
        <v>208</v>
      </c>
      <c r="K7129" s="9">
        <f>'Consolidtaed Data'!$J3488*'Consolidtaed Data'!$H3488</f>
        <v>1367</v>
      </c>
      <c r="L7129" s="9">
        <f>'Consolidtaed Data'!$I3488*'Consolidtaed Data'!$H3488</f>
        <v>2241</v>
      </c>
      <c r="M7129" s="9">
        <f>'Consolidtaed Data'!$L3488-'Consolidtaed Data'!$K3488</f>
        <v>874</v>
      </c>
      <c r="N7129" s="9" t="str">
        <f>VLOOKUP('Consolidtaed Data'!$C3488,[1]Locations!$A:$O,2,0)</f>
        <v>Orange</v>
      </c>
      <c r="O7129" s="9" t="str">
        <f>VLOOKUP('Consolidtaed Data'!$D3488,'[1]Sales People'!$A:$B,2,0)</f>
        <v>Scott Mason</v>
      </c>
      <c r="P7129" s="9" t="str">
        <f>VLOOKUP('Consolidtaed Data'!$E3488,[1]Customers!$A:$B,2,0)</f>
        <v>Anthony Parker</v>
      </c>
      <c r="Q7129" s="11">
        <f>WEEKDAY('Consolidtaed Data'!$F3488)</f>
        <v>7</v>
      </c>
      <c r="R7129" s="9">
        <f>MONTH('Consolidtaed Data'!$F3488)</f>
        <v>9</v>
      </c>
      <c r="S7129" s="9" t="str">
        <f>TEXT(Table3[[#This Row],[Purchase Date]],"MMMM")</f>
        <v>June</v>
      </c>
      <c r="T7129" s="9">
        <f>YEAR('Consolidtaed Data'!$F3488)</f>
        <v>2020</v>
      </c>
    </row>
    <row r="7130" spans="1:20" x14ac:dyDescent="0.3">
      <c r="A7130" s="9" t="s">
        <v>8156</v>
      </c>
      <c r="B7130" s="9" t="s">
        <v>301</v>
      </c>
      <c r="C7130" s="9" t="s">
        <v>99</v>
      </c>
      <c r="D7130" s="9" t="s">
        <v>105</v>
      </c>
      <c r="E7130" s="9" t="s">
        <v>132</v>
      </c>
      <c r="F7130" s="12">
        <v>44372</v>
      </c>
      <c r="G7130" s="12" t="str">
        <f>VLOOKUP(Table3[[#This Row],[Product ID]],[1]Products!$A:$G,2,0)</f>
        <v>Product 57</v>
      </c>
      <c r="H7130" s="22">
        <v>3</v>
      </c>
      <c r="I7130" s="9">
        <f>VLOOKUP('Consolidtaed Data'!$B3550,[1]Products!$A:$G,4,0)</f>
        <v>181</v>
      </c>
      <c r="J7130" s="9">
        <f>VLOOKUP('Consolidtaed Data'!$B3550,[1]Products!$A:$G,3,0)</f>
        <v>130</v>
      </c>
      <c r="K7130" s="9">
        <f>'Consolidtaed Data'!$J3550*'Consolidtaed Data'!$H3550</f>
        <v>592</v>
      </c>
      <c r="L7130" s="9">
        <f>'Consolidtaed Data'!$I3550*'Consolidtaed Data'!$H3550</f>
        <v>1004</v>
      </c>
      <c r="M7130" s="9">
        <f>'Consolidtaed Data'!$L3550-'Consolidtaed Data'!$K3550</f>
        <v>690</v>
      </c>
      <c r="N7130" s="9" t="str">
        <f>VLOOKUP('Consolidtaed Data'!$C3550,[1]Locations!$A:$O,2,0)</f>
        <v>Vista</v>
      </c>
      <c r="O7130" s="9" t="str">
        <f>VLOOKUP('Consolidtaed Data'!$D3550,'[1]Sales People'!$A:$B,2,0)</f>
        <v>Fred Robertson</v>
      </c>
      <c r="P7130" s="9" t="str">
        <f>VLOOKUP('Consolidtaed Data'!$E3550,[1]Customers!$A:$B,2,0)</f>
        <v>Michael Hill</v>
      </c>
      <c r="Q7130" s="11">
        <f>WEEKDAY('Consolidtaed Data'!$F3550)</f>
        <v>4</v>
      </c>
      <c r="R7130" s="9">
        <f>MONTH('Consolidtaed Data'!$F3550)</f>
        <v>9</v>
      </c>
      <c r="S7130" s="9" t="str">
        <f>TEXT(Table3[[#This Row],[Purchase Date]],"MMMM")</f>
        <v>June</v>
      </c>
      <c r="T7130" s="9">
        <f>YEAR('Consolidtaed Data'!$F3550)</f>
        <v>2020</v>
      </c>
    </row>
    <row r="7131" spans="1:20" x14ac:dyDescent="0.3">
      <c r="A7131" s="9" t="s">
        <v>8157</v>
      </c>
      <c r="B7131" s="9" t="s">
        <v>156</v>
      </c>
      <c r="C7131" s="9" t="s">
        <v>347</v>
      </c>
      <c r="D7131" s="9" t="s">
        <v>241</v>
      </c>
      <c r="E7131" s="9" t="s">
        <v>348</v>
      </c>
      <c r="F7131" s="12">
        <v>44373</v>
      </c>
      <c r="G7131" s="12" t="str">
        <f>VLOOKUP(Table3[[#This Row],[Product ID]],[1]Products!$A:$G,2,0)</f>
        <v>Product 21</v>
      </c>
      <c r="H7131" s="22">
        <v>1</v>
      </c>
      <c r="I7131" s="9">
        <f>VLOOKUP('Consolidtaed Data'!$B75,[1]Products!$A:$G,4,0)</f>
        <v>871</v>
      </c>
      <c r="J7131" s="9">
        <f>VLOOKUP('Consolidtaed Data'!$B75,[1]Products!$A:$G,3,0)</f>
        <v>540</v>
      </c>
      <c r="K7131" s="9">
        <f>'Consolidtaed Data'!$J75*'Consolidtaed Data'!$H75</f>
        <v>1684</v>
      </c>
      <c r="L7131" s="9">
        <f>'Consolidtaed Data'!$I75*'Consolidtaed Data'!$H75</f>
        <v>2244</v>
      </c>
      <c r="M7131" s="9">
        <f>'Consolidtaed Data'!$L75-'Consolidtaed Data'!$K75</f>
        <v>656</v>
      </c>
      <c r="N7131" s="9" t="str">
        <f>VLOOKUP('Consolidtaed Data'!$C75,[1]Locations!$A:$O,2,0)</f>
        <v>Jurupa Valley</v>
      </c>
      <c r="O7131" s="9" t="str">
        <f>VLOOKUP('Consolidtaed Data'!$D75,'[1]Sales People'!$A:$B,2,0)</f>
        <v>Scott Mason</v>
      </c>
      <c r="P7131" s="9" t="str">
        <f>VLOOKUP('Consolidtaed Data'!$E75,[1]Customers!$A:$B,2,0)</f>
        <v>Carl Jones</v>
      </c>
      <c r="Q7131" s="11">
        <f>WEEKDAY('Consolidtaed Data'!$F75)</f>
        <v>2</v>
      </c>
      <c r="R7131" s="9">
        <f>MONTH('Consolidtaed Data'!$F75)</f>
        <v>1</v>
      </c>
      <c r="S7131" s="9" t="str">
        <f>TEXT(Table3[[#This Row],[Purchase Date]],"MMMM")</f>
        <v>June</v>
      </c>
      <c r="T7131" s="9">
        <f>YEAR('Consolidtaed Data'!$F75)</f>
        <v>2020</v>
      </c>
    </row>
    <row r="7132" spans="1:20" x14ac:dyDescent="0.3">
      <c r="A7132" s="9" t="s">
        <v>8158</v>
      </c>
      <c r="B7132" s="9" t="s">
        <v>112</v>
      </c>
      <c r="C7132" s="9" t="s">
        <v>263</v>
      </c>
      <c r="D7132" s="9" t="s">
        <v>235</v>
      </c>
      <c r="E7132" s="9" t="s">
        <v>1903</v>
      </c>
      <c r="F7132" s="12">
        <v>44373</v>
      </c>
      <c r="G7132" s="12" t="str">
        <f>VLOOKUP(Table3[[#This Row],[Product ID]],[1]Products!$A:$G,2,0)</f>
        <v>Product 7</v>
      </c>
      <c r="H7132" s="22">
        <v>4</v>
      </c>
      <c r="I7132" s="9">
        <f>VLOOKUP('Consolidtaed Data'!$B1080,[1]Products!$A:$G,4,0)</f>
        <v>530</v>
      </c>
      <c r="J7132" s="9">
        <f>VLOOKUP('Consolidtaed Data'!$B1080,[1]Products!$A:$G,3,0)</f>
        <v>424</v>
      </c>
      <c r="K7132" s="9">
        <f>'Consolidtaed Data'!$J1080*'Consolidtaed Data'!$H1080</f>
        <v>84</v>
      </c>
      <c r="L7132" s="9">
        <f>'Consolidtaed Data'!$I1080*'Consolidtaed Data'!$H1080</f>
        <v>123</v>
      </c>
      <c r="M7132" s="9">
        <f>'Consolidtaed Data'!$L1080-'Consolidtaed Data'!$K1080</f>
        <v>406</v>
      </c>
      <c r="N7132" s="9" t="str">
        <f>VLOOKUP('Consolidtaed Data'!$C1080,[1]Locations!$A:$O,2,0)</f>
        <v>San Francisco</v>
      </c>
      <c r="O7132" s="9" t="str">
        <f>VLOOKUP('Consolidtaed Data'!$D1080,'[1]Sales People'!$A:$B,2,0)</f>
        <v>Charles Harper</v>
      </c>
      <c r="P7132" s="9" t="str">
        <f>VLOOKUP('Consolidtaed Data'!$E1080,[1]Customers!$A:$B,2,0)</f>
        <v>Philip Bailey</v>
      </c>
      <c r="Q7132" s="11">
        <f>WEEKDAY('Consolidtaed Data'!$F1080)</f>
        <v>4</v>
      </c>
      <c r="R7132" s="9">
        <f>MONTH('Consolidtaed Data'!$F1080)</f>
        <v>3</v>
      </c>
      <c r="S7132" s="9" t="str">
        <f>TEXT(Table3[[#This Row],[Purchase Date]],"MMMM")</f>
        <v>June</v>
      </c>
      <c r="T7132" s="9">
        <f>YEAR('Consolidtaed Data'!$F1080)</f>
        <v>2020</v>
      </c>
    </row>
    <row r="7133" spans="1:20" x14ac:dyDescent="0.3">
      <c r="A7133" s="9" t="s">
        <v>8159</v>
      </c>
      <c r="B7133" s="9" t="s">
        <v>742</v>
      </c>
      <c r="C7133" s="9" t="s">
        <v>275</v>
      </c>
      <c r="D7133" s="9" t="s">
        <v>153</v>
      </c>
      <c r="E7133" s="9" t="s">
        <v>1620</v>
      </c>
      <c r="F7133" s="12">
        <v>44373</v>
      </c>
      <c r="G7133" s="12" t="str">
        <f>VLOOKUP(Table3[[#This Row],[Product ID]],[1]Products!$A:$G,2,0)</f>
        <v>Product 90</v>
      </c>
      <c r="H7133" s="22">
        <v>4</v>
      </c>
      <c r="I7133" s="9">
        <f>VLOOKUP('Consolidtaed Data'!$B1542,[1]Products!$A:$G,4,0)</f>
        <v>1708</v>
      </c>
      <c r="J7133" s="9">
        <f>VLOOKUP('Consolidtaed Data'!$B1542,[1]Products!$A:$G,3,0)</f>
        <v>871</v>
      </c>
      <c r="K7133" s="9">
        <f>'Consolidtaed Data'!$J1542*'Consolidtaed Data'!$H1542</f>
        <v>732</v>
      </c>
      <c r="L7133" s="9">
        <f>'Consolidtaed Data'!$I1542*'Consolidtaed Data'!$H1542</f>
        <v>1077</v>
      </c>
      <c r="M7133" s="9">
        <f>'Consolidtaed Data'!$L1542-'Consolidtaed Data'!$K1542</f>
        <v>452</v>
      </c>
      <c r="N7133" s="9" t="str">
        <f>VLOOKUP('Consolidtaed Data'!$C1542,[1]Locations!$A:$O,2,0)</f>
        <v>San Buenaventura (Ventura)</v>
      </c>
      <c r="O7133" s="9" t="str">
        <f>VLOOKUP('Consolidtaed Data'!$D1542,'[1]Sales People'!$A:$B,2,0)</f>
        <v>Roger Ramos</v>
      </c>
      <c r="P7133" s="9" t="str">
        <f>VLOOKUP('Consolidtaed Data'!$E1542,[1]Customers!$A:$B,2,0)</f>
        <v>Ronald Burns</v>
      </c>
      <c r="Q7133" s="11">
        <f>WEEKDAY('Consolidtaed Data'!$F1542)</f>
        <v>5</v>
      </c>
      <c r="R7133" s="9">
        <f>MONTH('Consolidtaed Data'!$F1542)</f>
        <v>4</v>
      </c>
      <c r="S7133" s="9" t="str">
        <f>TEXT(Table3[[#This Row],[Purchase Date]],"MMMM")</f>
        <v>June</v>
      </c>
      <c r="T7133" s="9">
        <f>YEAR('Consolidtaed Data'!$F1542)</f>
        <v>2020</v>
      </c>
    </row>
    <row r="7134" spans="1:20" x14ac:dyDescent="0.3">
      <c r="A7134" s="9" t="s">
        <v>8160</v>
      </c>
      <c r="B7134" s="9" t="s">
        <v>349</v>
      </c>
      <c r="C7134" s="9" t="s">
        <v>30</v>
      </c>
      <c r="D7134" s="9" t="s">
        <v>315</v>
      </c>
      <c r="E7134" s="9" t="s">
        <v>227</v>
      </c>
      <c r="F7134" s="12">
        <v>44373</v>
      </c>
      <c r="G7134" s="12" t="str">
        <f>VLOOKUP(Table3[[#This Row],[Product ID]],[1]Products!$A:$G,2,0)</f>
        <v>Product 60</v>
      </c>
      <c r="H7134" s="22">
        <v>1</v>
      </c>
      <c r="I7134" s="9">
        <f>VLOOKUP('Consolidtaed Data'!$B1782,[1]Products!$A:$G,4,0)</f>
        <v>913</v>
      </c>
      <c r="J7134" s="9">
        <f>VLOOKUP('Consolidtaed Data'!$B1782,[1]Products!$A:$G,3,0)</f>
        <v>584</v>
      </c>
      <c r="K7134" s="9">
        <f>'Consolidtaed Data'!$J1782*'Consolidtaed Data'!$H1782</f>
        <v>2216</v>
      </c>
      <c r="L7134" s="9">
        <f>'Consolidtaed Data'!$I1782*'Consolidtaed Data'!$H1782</f>
        <v>2702</v>
      </c>
      <c r="M7134" s="9">
        <f>'Consolidtaed Data'!$L1782-'Consolidtaed Data'!$K1782</f>
        <v>1378</v>
      </c>
      <c r="N7134" s="9" t="str">
        <f>VLOOKUP('Consolidtaed Data'!$C1782,[1]Locations!$A:$O,2,0)</f>
        <v>San Buenaventura (Ventura)</v>
      </c>
      <c r="O7134" s="9" t="str">
        <f>VLOOKUP('Consolidtaed Data'!$D1782,'[1]Sales People'!$A:$B,2,0)</f>
        <v>Henry Nelson</v>
      </c>
      <c r="P7134" s="9" t="str">
        <f>VLOOKUP('Consolidtaed Data'!$E1782,[1]Customers!$A:$B,2,0)</f>
        <v>Thomas Gray</v>
      </c>
      <c r="Q7134" s="11">
        <f>WEEKDAY('Consolidtaed Data'!$F1782)</f>
        <v>1</v>
      </c>
      <c r="R7134" s="9">
        <f>MONTH('Consolidtaed Data'!$F1782)</f>
        <v>5</v>
      </c>
      <c r="S7134" s="9" t="str">
        <f>TEXT(Table3[[#This Row],[Purchase Date]],"MMMM")</f>
        <v>June</v>
      </c>
      <c r="T7134" s="9">
        <f>YEAR('Consolidtaed Data'!$F1782)</f>
        <v>2020</v>
      </c>
    </row>
    <row r="7135" spans="1:20" x14ac:dyDescent="0.3">
      <c r="A7135" s="9" t="s">
        <v>8161</v>
      </c>
      <c r="B7135" s="9" t="s">
        <v>116</v>
      </c>
      <c r="C7135" s="9" t="s">
        <v>223</v>
      </c>
      <c r="D7135" s="9" t="s">
        <v>246</v>
      </c>
      <c r="E7135" s="9" t="s">
        <v>894</v>
      </c>
      <c r="F7135" s="12">
        <v>44373</v>
      </c>
      <c r="G7135" s="12" t="str">
        <f>VLOOKUP(Table3[[#This Row],[Product ID]],[1]Products!$A:$G,2,0)</f>
        <v>Product 55</v>
      </c>
      <c r="H7135" s="22">
        <v>3</v>
      </c>
      <c r="I7135" s="9">
        <f>VLOOKUP('Consolidtaed Data'!$B1784,[1]Products!$A:$G,4,0)</f>
        <v>123</v>
      </c>
      <c r="J7135" s="9">
        <f>VLOOKUP('Consolidtaed Data'!$B1784,[1]Products!$A:$G,3,0)</f>
        <v>84</v>
      </c>
      <c r="K7135" s="9">
        <f>'Consolidtaed Data'!$J1784*'Consolidtaed Data'!$H1784</f>
        <v>3144</v>
      </c>
      <c r="L7135" s="9">
        <f>'Consolidtaed Data'!$I1784*'Consolidtaed Data'!$H1784</f>
        <v>3788</v>
      </c>
      <c r="M7135" s="9">
        <f>'Consolidtaed Data'!$L1784-'Consolidtaed Data'!$K1784</f>
        <v>570</v>
      </c>
      <c r="N7135" s="9" t="str">
        <f>VLOOKUP('Consolidtaed Data'!$C1784,[1]Locations!$A:$O,2,0)</f>
        <v>Santa Ana</v>
      </c>
      <c r="O7135" s="9" t="str">
        <f>VLOOKUP('Consolidtaed Data'!$D1784,'[1]Sales People'!$A:$B,2,0)</f>
        <v>Charles Harper</v>
      </c>
      <c r="P7135" s="9" t="str">
        <f>VLOOKUP('Consolidtaed Data'!$E1784,[1]Customers!$A:$B,2,0)</f>
        <v>Joshua Brooks</v>
      </c>
      <c r="Q7135" s="11">
        <f>WEEKDAY('Consolidtaed Data'!$F1784)</f>
        <v>1</v>
      </c>
      <c r="R7135" s="9">
        <f>MONTH('Consolidtaed Data'!$F1784)</f>
        <v>5</v>
      </c>
      <c r="S7135" s="9" t="str">
        <f>TEXT(Table3[[#This Row],[Purchase Date]],"MMMM")</f>
        <v>June</v>
      </c>
      <c r="T7135" s="9">
        <f>YEAR('Consolidtaed Data'!$F1784)</f>
        <v>2020</v>
      </c>
    </row>
    <row r="7136" spans="1:20" x14ac:dyDescent="0.3">
      <c r="A7136" s="9" t="s">
        <v>8162</v>
      </c>
      <c r="B7136" s="9" t="s">
        <v>266</v>
      </c>
      <c r="C7136" s="9" t="s">
        <v>59</v>
      </c>
      <c r="D7136" s="9" t="s">
        <v>197</v>
      </c>
      <c r="E7136" s="9" t="s">
        <v>1967</v>
      </c>
      <c r="F7136" s="12">
        <v>44373</v>
      </c>
      <c r="G7136" s="12" t="str">
        <f>VLOOKUP(Table3[[#This Row],[Product ID]],[1]Products!$A:$G,2,0)</f>
        <v>Product 92</v>
      </c>
      <c r="H7136" s="22">
        <v>4</v>
      </c>
      <c r="I7136" s="9">
        <f>VLOOKUP('Consolidtaed Data'!$B1926,[1]Products!$A:$G,4,0)</f>
        <v>368</v>
      </c>
      <c r="J7136" s="9">
        <f>VLOOKUP('Consolidtaed Data'!$B1926,[1]Products!$A:$G,3,0)</f>
        <v>294</v>
      </c>
      <c r="K7136" s="9">
        <f>'Consolidtaed Data'!$J1926*'Consolidtaed Data'!$H1926</f>
        <v>4692</v>
      </c>
      <c r="L7136" s="9">
        <f>'Consolidtaed Data'!$I1926*'Consolidtaed Data'!$H1926</f>
        <v>7448</v>
      </c>
      <c r="M7136" s="9">
        <f>'Consolidtaed Data'!$L1926-'Consolidtaed Data'!$K1926</f>
        <v>351</v>
      </c>
      <c r="N7136" s="9" t="str">
        <f>VLOOKUP('Consolidtaed Data'!$C1926,[1]Locations!$A:$O,2,0)</f>
        <v>San Jose</v>
      </c>
      <c r="O7136" s="9" t="str">
        <f>VLOOKUP('Consolidtaed Data'!$D1926,'[1]Sales People'!$A:$B,2,0)</f>
        <v>Martin Carr</v>
      </c>
      <c r="P7136" s="9" t="str">
        <f>VLOOKUP('Consolidtaed Data'!$E1926,[1]Customers!$A:$B,2,0)</f>
        <v>Raymond Burke</v>
      </c>
      <c r="Q7136" s="11">
        <f>WEEKDAY('Consolidtaed Data'!$F1926)</f>
        <v>4</v>
      </c>
      <c r="R7136" s="9">
        <f>MONTH('Consolidtaed Data'!$F1926)</f>
        <v>5</v>
      </c>
      <c r="S7136" s="9" t="str">
        <f>TEXT(Table3[[#This Row],[Purchase Date]],"MMMM")</f>
        <v>June</v>
      </c>
      <c r="T7136" s="9">
        <f>YEAR('Consolidtaed Data'!$F1926)</f>
        <v>2020</v>
      </c>
    </row>
    <row r="7137" spans="1:20" x14ac:dyDescent="0.3">
      <c r="A7137" s="9" t="s">
        <v>8163</v>
      </c>
      <c r="B7137" s="9" t="s">
        <v>11</v>
      </c>
      <c r="C7137" s="9" t="s">
        <v>245</v>
      </c>
      <c r="D7137" s="9" t="s">
        <v>374</v>
      </c>
      <c r="E7137" s="9" t="s">
        <v>822</v>
      </c>
      <c r="F7137" s="12">
        <v>44373</v>
      </c>
      <c r="G7137" s="12" t="str">
        <f>VLOOKUP(Table3[[#This Row],[Product ID]],[1]Products!$A:$G,2,0)</f>
        <v>Product 88</v>
      </c>
      <c r="H7137" s="22">
        <v>1</v>
      </c>
      <c r="I7137" s="9">
        <f>VLOOKUP('Consolidtaed Data'!$B3160,[1]Products!$A:$G,4,0)</f>
        <v>880</v>
      </c>
      <c r="J7137" s="9">
        <f>VLOOKUP('Consolidtaed Data'!$B3160,[1]Products!$A:$G,3,0)</f>
        <v>634</v>
      </c>
      <c r="K7137" s="9">
        <f>'Consolidtaed Data'!$J3160*'Consolidtaed Data'!$H3160</f>
        <v>3963</v>
      </c>
      <c r="L7137" s="9">
        <f>'Consolidtaed Data'!$I3160*'Consolidtaed Data'!$H3160</f>
        <v>5916</v>
      </c>
      <c r="M7137" s="9">
        <f>'Consolidtaed Data'!$L3160-'Consolidtaed Data'!$K3160</f>
        <v>944</v>
      </c>
      <c r="N7137" s="9" t="str">
        <f>VLOOKUP('Consolidtaed Data'!$C3160,[1]Locations!$A:$O,2,0)</f>
        <v>Roseville</v>
      </c>
      <c r="O7137" s="9" t="str">
        <f>VLOOKUP('Consolidtaed Data'!$D3160,'[1]Sales People'!$A:$B,2,0)</f>
        <v>Jeremy Mendoza</v>
      </c>
      <c r="P7137" s="9" t="str">
        <f>VLOOKUP('Consolidtaed Data'!$E3160,[1]Customers!$A:$B,2,0)</f>
        <v>Jerry Reed</v>
      </c>
      <c r="Q7137" s="11">
        <f>WEEKDAY('Consolidtaed Data'!$F3160)</f>
        <v>6</v>
      </c>
      <c r="R7137" s="9">
        <f>MONTH('Consolidtaed Data'!$F3160)</f>
        <v>8</v>
      </c>
      <c r="S7137" s="9" t="str">
        <f>TEXT(Table3[[#This Row],[Purchase Date]],"MMMM")</f>
        <v>June</v>
      </c>
      <c r="T7137" s="9">
        <f>YEAR('Consolidtaed Data'!$F3160)</f>
        <v>2020</v>
      </c>
    </row>
    <row r="7138" spans="1:20" x14ac:dyDescent="0.3">
      <c r="A7138" s="9" t="s">
        <v>8164</v>
      </c>
      <c r="B7138" s="9" t="s">
        <v>20</v>
      </c>
      <c r="C7138" s="9" t="s">
        <v>122</v>
      </c>
      <c r="D7138" s="9" t="s">
        <v>22</v>
      </c>
      <c r="E7138" s="9" t="s">
        <v>1261</v>
      </c>
      <c r="F7138" s="12">
        <v>44373</v>
      </c>
      <c r="G7138" s="12" t="str">
        <f>VLOOKUP(Table3[[#This Row],[Product ID]],[1]Products!$A:$G,2,0)</f>
        <v>Product 98</v>
      </c>
      <c r="H7138" s="22">
        <v>3</v>
      </c>
      <c r="I7138" s="9">
        <f>VLOOKUP('Consolidtaed Data'!$B3190,[1]Products!$A:$G,4,0)</f>
        <v>1022</v>
      </c>
      <c r="J7138" s="9">
        <f>VLOOKUP('Consolidtaed Data'!$B3190,[1]Products!$A:$G,3,0)</f>
        <v>818</v>
      </c>
      <c r="K7138" s="9">
        <f>'Consolidtaed Data'!$J3190*'Consolidtaed Data'!$H3190</f>
        <v>1234</v>
      </c>
      <c r="L7138" s="9">
        <f>'Consolidtaed Data'!$I3190*'Consolidtaed Data'!$H3190</f>
        <v>1582</v>
      </c>
      <c r="M7138" s="9">
        <f>'Consolidtaed Data'!$L3190-'Consolidtaed Data'!$K3190</f>
        <v>246</v>
      </c>
      <c r="N7138" s="9" t="str">
        <f>VLOOKUP('Consolidtaed Data'!$C3190,[1]Locations!$A:$O,2,0)</f>
        <v>Antioch</v>
      </c>
      <c r="O7138" s="9" t="str">
        <f>VLOOKUP('Consolidtaed Data'!$D3190,'[1]Sales People'!$A:$B,2,0)</f>
        <v>Henry Nelson</v>
      </c>
      <c r="P7138" s="9" t="str">
        <f>VLOOKUP('Consolidtaed Data'!$E3190,[1]Customers!$A:$B,2,0)</f>
        <v>Bruce King</v>
      </c>
      <c r="Q7138" s="11">
        <f>WEEKDAY('Consolidtaed Data'!$F3190)</f>
        <v>1</v>
      </c>
      <c r="R7138" s="9">
        <f>MONTH('Consolidtaed Data'!$F3190)</f>
        <v>8</v>
      </c>
      <c r="S7138" s="9" t="str">
        <f>TEXT(Table3[[#This Row],[Purchase Date]],"MMMM")</f>
        <v>June</v>
      </c>
      <c r="T7138" s="9">
        <f>YEAR('Consolidtaed Data'!$F3190)</f>
        <v>2020</v>
      </c>
    </row>
    <row r="7139" spans="1:20" x14ac:dyDescent="0.3">
      <c r="A7139" s="9" t="s">
        <v>8165</v>
      </c>
      <c r="B7139" s="9" t="s">
        <v>610</v>
      </c>
      <c r="C7139" s="9" t="s">
        <v>469</v>
      </c>
      <c r="D7139" s="9" t="s">
        <v>153</v>
      </c>
      <c r="E7139" s="9" t="s">
        <v>198</v>
      </c>
      <c r="F7139" s="12">
        <v>44373</v>
      </c>
      <c r="G7139" s="12" t="str">
        <f>VLOOKUP(Table3[[#This Row],[Product ID]],[1]Products!$A:$G,2,0)</f>
        <v>Product 12</v>
      </c>
      <c r="H7139" s="22">
        <v>1</v>
      </c>
      <c r="I7139" s="9">
        <f>VLOOKUP('Consolidtaed Data'!$B3344,[1]Products!$A:$G,4,0)</f>
        <v>1582</v>
      </c>
      <c r="J7139" s="9">
        <f>VLOOKUP('Consolidtaed Data'!$B3344,[1]Products!$A:$G,3,0)</f>
        <v>1234</v>
      </c>
      <c r="K7139" s="9">
        <f>'Consolidtaed Data'!$J3344*'Consolidtaed Data'!$H3344</f>
        <v>1614</v>
      </c>
      <c r="L7139" s="9">
        <f>'Consolidtaed Data'!$I3344*'Consolidtaed Data'!$H3344</f>
        <v>2934</v>
      </c>
      <c r="M7139" s="9">
        <f>'Consolidtaed Data'!$L3344-'Consolidtaed Data'!$K3344</f>
        <v>2481</v>
      </c>
      <c r="N7139" s="9" t="str">
        <f>VLOOKUP('Consolidtaed Data'!$C3344,[1]Locations!$A:$O,2,0)</f>
        <v>Lancaster</v>
      </c>
      <c r="O7139" s="9" t="str">
        <f>VLOOKUP('Consolidtaed Data'!$D3344,'[1]Sales People'!$A:$B,2,0)</f>
        <v>Martin Perry</v>
      </c>
      <c r="P7139" s="9" t="str">
        <f>VLOOKUP('Consolidtaed Data'!$E3344,[1]Customers!$A:$B,2,0)</f>
        <v>Henry Elliott</v>
      </c>
      <c r="Q7139" s="11">
        <f>WEEKDAY('Consolidtaed Data'!$F3344)</f>
        <v>5</v>
      </c>
      <c r="R7139" s="9">
        <f>MONTH('Consolidtaed Data'!$F3344)</f>
        <v>9</v>
      </c>
      <c r="S7139" s="9" t="str">
        <f>TEXT(Table3[[#This Row],[Purchase Date]],"MMMM")</f>
        <v>June</v>
      </c>
      <c r="T7139" s="9">
        <f>YEAR('Consolidtaed Data'!$F3344)</f>
        <v>2020</v>
      </c>
    </row>
    <row r="7140" spans="1:20" x14ac:dyDescent="0.3">
      <c r="A7140" s="9" t="s">
        <v>8166</v>
      </c>
      <c r="B7140" s="9" t="s">
        <v>529</v>
      </c>
      <c r="C7140" s="9" t="s">
        <v>249</v>
      </c>
      <c r="D7140" s="9" t="s">
        <v>87</v>
      </c>
      <c r="E7140" s="9" t="s">
        <v>170</v>
      </c>
      <c r="F7140" s="12">
        <v>44373</v>
      </c>
      <c r="G7140" s="12" t="str">
        <f>VLOOKUP(Table3[[#This Row],[Product ID]],[1]Products!$A:$G,2,0)</f>
        <v>Product 56</v>
      </c>
      <c r="H7140" s="22">
        <v>1</v>
      </c>
      <c r="I7140" s="9">
        <f>VLOOKUP('Consolidtaed Data'!$B3424,[1]Products!$A:$G,4,0)</f>
        <v>1119</v>
      </c>
      <c r="J7140" s="9">
        <f>VLOOKUP('Consolidtaed Data'!$B3424,[1]Products!$A:$G,3,0)</f>
        <v>683</v>
      </c>
      <c r="K7140" s="9">
        <f>'Consolidtaed Data'!$J3424*'Consolidtaed Data'!$H3424</f>
        <v>424</v>
      </c>
      <c r="L7140" s="9">
        <f>'Consolidtaed Data'!$I3424*'Consolidtaed Data'!$H3424</f>
        <v>530</v>
      </c>
      <c r="M7140" s="9">
        <f>'Consolidtaed Data'!$L3424-'Consolidtaed Data'!$K3424</f>
        <v>137</v>
      </c>
      <c r="N7140" s="9" t="str">
        <f>VLOOKUP('Consolidtaed Data'!$C3424,[1]Locations!$A:$O,2,0)</f>
        <v>Modesto</v>
      </c>
      <c r="O7140" s="9" t="str">
        <f>VLOOKUP('Consolidtaed Data'!$D3424,'[1]Sales People'!$A:$B,2,0)</f>
        <v>Joe Sims</v>
      </c>
      <c r="P7140" s="9" t="str">
        <f>VLOOKUP('Consolidtaed Data'!$E3424,[1]Customers!$A:$B,2,0)</f>
        <v>Robert Murphy</v>
      </c>
      <c r="Q7140" s="11">
        <f>WEEKDAY('Consolidtaed Data'!$F3424)</f>
        <v>2</v>
      </c>
      <c r="R7140" s="9">
        <f>MONTH('Consolidtaed Data'!$F3424)</f>
        <v>9</v>
      </c>
      <c r="S7140" s="9" t="str">
        <f>TEXT(Table3[[#This Row],[Purchase Date]],"MMMM")</f>
        <v>June</v>
      </c>
      <c r="T7140" s="9">
        <f>YEAR('Consolidtaed Data'!$F3424)</f>
        <v>2020</v>
      </c>
    </row>
    <row r="7141" spans="1:20" x14ac:dyDescent="0.3">
      <c r="A7141" s="9" t="s">
        <v>8167</v>
      </c>
      <c r="B7141" s="9" t="s">
        <v>136</v>
      </c>
      <c r="C7141" s="9" t="s">
        <v>178</v>
      </c>
      <c r="D7141" s="9" t="s">
        <v>229</v>
      </c>
      <c r="E7141" s="9" t="s">
        <v>967</v>
      </c>
      <c r="F7141" s="12">
        <v>44373</v>
      </c>
      <c r="G7141" s="12" t="str">
        <f>VLOOKUP(Table3[[#This Row],[Product ID]],[1]Products!$A:$G,2,0)</f>
        <v>Product 2</v>
      </c>
      <c r="H7141" s="22">
        <v>1</v>
      </c>
      <c r="I7141" s="9">
        <f>VLOOKUP('Consolidtaed Data'!$B3549,[1]Products!$A:$G,4,0)</f>
        <v>1639</v>
      </c>
      <c r="J7141" s="9">
        <f>VLOOKUP('Consolidtaed Data'!$B3549,[1]Products!$A:$G,3,0)</f>
        <v>1295</v>
      </c>
      <c r="K7141" s="9">
        <f>'Consolidtaed Data'!$J3549*'Consolidtaed Data'!$H3549</f>
        <v>947</v>
      </c>
      <c r="L7141" s="9">
        <f>'Consolidtaed Data'!$I3549*'Consolidtaed Data'!$H3549</f>
        <v>1353</v>
      </c>
      <c r="M7141" s="9">
        <f>'Consolidtaed Data'!$L3549-'Consolidtaed Data'!$K3549</f>
        <v>420</v>
      </c>
      <c r="N7141" s="9" t="str">
        <f>VLOOKUP('Consolidtaed Data'!$C3549,[1]Locations!$A:$O,2,0)</f>
        <v>Huntington Beach</v>
      </c>
      <c r="O7141" s="9" t="str">
        <f>VLOOKUP('Consolidtaed Data'!$D3549,'[1]Sales People'!$A:$B,2,0)</f>
        <v>Arthur Mccoy</v>
      </c>
      <c r="P7141" s="9" t="str">
        <f>VLOOKUP('Consolidtaed Data'!$E3549,[1]Customers!$A:$B,2,0)</f>
        <v>Eugene Cooper</v>
      </c>
      <c r="Q7141" s="11">
        <f>WEEKDAY('Consolidtaed Data'!$F3549)</f>
        <v>4</v>
      </c>
      <c r="R7141" s="9">
        <f>MONTH('Consolidtaed Data'!$F3549)</f>
        <v>9</v>
      </c>
      <c r="S7141" s="9" t="str">
        <f>TEXT(Table3[[#This Row],[Purchase Date]],"MMMM")</f>
        <v>June</v>
      </c>
      <c r="T7141" s="9">
        <f>YEAR('Consolidtaed Data'!$F3549)</f>
        <v>2020</v>
      </c>
    </row>
    <row r="7142" spans="1:20" x14ac:dyDescent="0.3">
      <c r="A7142" s="9" t="s">
        <v>8168</v>
      </c>
      <c r="B7142" s="9" t="s">
        <v>338</v>
      </c>
      <c r="C7142" s="9" t="s">
        <v>352</v>
      </c>
      <c r="D7142" s="9" t="s">
        <v>220</v>
      </c>
      <c r="E7142" s="9" t="s">
        <v>187</v>
      </c>
      <c r="F7142" s="12">
        <v>44374</v>
      </c>
      <c r="G7142" s="12" t="str">
        <f>VLOOKUP(Table3[[#This Row],[Product ID]],[1]Products!$A:$G,2,0)</f>
        <v>Product 95</v>
      </c>
      <c r="H7142" s="22">
        <v>1</v>
      </c>
      <c r="I7142" s="9">
        <f>VLOOKUP('Consolidtaed Data'!$B512,[1]Products!$A:$G,4,0)</f>
        <v>530</v>
      </c>
      <c r="J7142" s="9">
        <f>VLOOKUP('Consolidtaed Data'!$B512,[1]Products!$A:$G,3,0)</f>
        <v>424</v>
      </c>
      <c r="K7142" s="9">
        <f>'Consolidtaed Data'!$J512*'Consolidtaed Data'!$H512</f>
        <v>4191</v>
      </c>
      <c r="L7142" s="9">
        <f>'Consolidtaed Data'!$I512*'Consolidtaed Data'!$H512</f>
        <v>5901</v>
      </c>
      <c r="M7142" s="9">
        <f>'Consolidtaed Data'!$L512-'Consolidtaed Data'!$K512</f>
        <v>1218</v>
      </c>
      <c r="N7142" s="9" t="str">
        <f>VLOOKUP('Consolidtaed Data'!$C512,[1]Locations!$A:$O,2,0)</f>
        <v>Glendale</v>
      </c>
      <c r="O7142" s="9" t="str">
        <f>VLOOKUP('Consolidtaed Data'!$D512,'[1]Sales People'!$A:$B,2,0)</f>
        <v>Larry Castillo</v>
      </c>
      <c r="P7142" s="9" t="str">
        <f>VLOOKUP('Consolidtaed Data'!$E512,[1]Customers!$A:$B,2,0)</f>
        <v>Fred Peterson</v>
      </c>
      <c r="Q7142" s="11">
        <f>WEEKDAY('Consolidtaed Data'!$F512)</f>
        <v>4</v>
      </c>
      <c r="R7142" s="9">
        <f>MONTH('Consolidtaed Data'!$F512)</f>
        <v>2</v>
      </c>
      <c r="S7142" s="9" t="str">
        <f>TEXT(Table3[[#This Row],[Purchase Date]],"MMMM")</f>
        <v>June</v>
      </c>
      <c r="T7142" s="9">
        <f>YEAR('Consolidtaed Data'!$F512)</f>
        <v>2020</v>
      </c>
    </row>
    <row r="7143" spans="1:20" x14ac:dyDescent="0.3">
      <c r="A7143" s="9" t="s">
        <v>8169</v>
      </c>
      <c r="B7143" s="9" t="s">
        <v>415</v>
      </c>
      <c r="C7143" s="9" t="s">
        <v>30</v>
      </c>
      <c r="D7143" s="9" t="s">
        <v>73</v>
      </c>
      <c r="E7143" s="9" t="s">
        <v>1362</v>
      </c>
      <c r="F7143" s="12">
        <v>44374</v>
      </c>
      <c r="G7143" s="12" t="str">
        <f>VLOOKUP(Table3[[#This Row],[Product ID]],[1]Products!$A:$G,2,0)</f>
        <v>Product 18</v>
      </c>
      <c r="H7143" s="22">
        <v>3</v>
      </c>
      <c r="I7143" s="9">
        <f>VLOOKUP('Consolidtaed Data'!$B603,[1]Products!$A:$G,4,0)</f>
        <v>112</v>
      </c>
      <c r="J7143" s="9">
        <f>VLOOKUP('Consolidtaed Data'!$B603,[1]Products!$A:$G,3,0)</f>
        <v>90</v>
      </c>
      <c r="K7143" s="9">
        <f>'Consolidtaed Data'!$J603*'Consolidtaed Data'!$H603</f>
        <v>3548</v>
      </c>
      <c r="L7143" s="9">
        <f>'Consolidtaed Data'!$I603*'Consolidtaed Data'!$H603</f>
        <v>4928</v>
      </c>
      <c r="M7143" s="9">
        <f>'Consolidtaed Data'!$L603-'Consolidtaed Data'!$K603</f>
        <v>782</v>
      </c>
      <c r="N7143" s="9" t="str">
        <f>VLOOKUP('Consolidtaed Data'!$C603,[1]Locations!$A:$O,2,0)</f>
        <v>Victorville</v>
      </c>
      <c r="O7143" s="9" t="str">
        <f>VLOOKUP('Consolidtaed Data'!$D603,'[1]Sales People'!$A:$B,2,0)</f>
        <v>Scott Clark</v>
      </c>
      <c r="P7143" s="9" t="str">
        <f>VLOOKUP('Consolidtaed Data'!$E603,[1]Customers!$A:$B,2,0)</f>
        <v>Bruce Harris</v>
      </c>
      <c r="Q7143" s="11">
        <f>WEEKDAY('Consolidtaed Data'!$F603)</f>
        <v>4</v>
      </c>
      <c r="R7143" s="9">
        <f>MONTH('Consolidtaed Data'!$F603)</f>
        <v>2</v>
      </c>
      <c r="S7143" s="9" t="str">
        <f>TEXT(Table3[[#This Row],[Purchase Date]],"MMMM")</f>
        <v>June</v>
      </c>
      <c r="T7143" s="9">
        <f>YEAR('Consolidtaed Data'!$F603)</f>
        <v>2020</v>
      </c>
    </row>
    <row r="7144" spans="1:20" x14ac:dyDescent="0.3">
      <c r="A7144" s="9" t="s">
        <v>8170</v>
      </c>
      <c r="B7144" s="9" t="s">
        <v>415</v>
      </c>
      <c r="C7144" s="9" t="s">
        <v>8</v>
      </c>
      <c r="D7144" s="9" t="s">
        <v>31</v>
      </c>
      <c r="E7144" s="9" t="s">
        <v>1798</v>
      </c>
      <c r="F7144" s="12">
        <v>44374</v>
      </c>
      <c r="G7144" s="12" t="str">
        <f>VLOOKUP(Table3[[#This Row],[Product ID]],[1]Products!$A:$G,2,0)</f>
        <v>Product 18</v>
      </c>
      <c r="H7144" s="22">
        <v>1</v>
      </c>
      <c r="I7144" s="9">
        <f>VLOOKUP('Consolidtaed Data'!$B930,[1]Products!$A:$G,4,0)</f>
        <v>1889</v>
      </c>
      <c r="J7144" s="9">
        <f>VLOOKUP('Consolidtaed Data'!$B930,[1]Products!$A:$G,3,0)</f>
        <v>945</v>
      </c>
      <c r="K7144" s="9">
        <f>'Consolidtaed Data'!$J930*'Consolidtaed Data'!$H930</f>
        <v>774</v>
      </c>
      <c r="L7144" s="9">
        <f>'Consolidtaed Data'!$I930*'Consolidtaed Data'!$H930</f>
        <v>1334</v>
      </c>
      <c r="M7144" s="9">
        <f>'Consolidtaed Data'!$L930-'Consolidtaed Data'!$K930</f>
        <v>824</v>
      </c>
      <c r="N7144" s="9" t="str">
        <f>VLOOKUP('Consolidtaed Data'!$C930,[1]Locations!$A:$O,2,0)</f>
        <v>San Francisco</v>
      </c>
      <c r="O7144" s="9" t="str">
        <f>VLOOKUP('Consolidtaed Data'!$D930,'[1]Sales People'!$A:$B,2,0)</f>
        <v>Walter Cook</v>
      </c>
      <c r="P7144" s="9" t="str">
        <f>VLOOKUP('Consolidtaed Data'!$E930,[1]Customers!$A:$B,2,0)</f>
        <v>Christopher Nguyen</v>
      </c>
      <c r="Q7144" s="11">
        <f>WEEKDAY('Consolidtaed Data'!$F930)</f>
        <v>6</v>
      </c>
      <c r="R7144" s="9">
        <f>MONTH('Consolidtaed Data'!$F930)</f>
        <v>3</v>
      </c>
      <c r="S7144" s="9" t="str">
        <f>TEXT(Table3[[#This Row],[Purchase Date]],"MMMM")</f>
        <v>June</v>
      </c>
      <c r="T7144" s="9">
        <f>YEAR('Consolidtaed Data'!$F930)</f>
        <v>2020</v>
      </c>
    </row>
    <row r="7145" spans="1:20" x14ac:dyDescent="0.3">
      <c r="A7145" s="9" t="s">
        <v>8171</v>
      </c>
      <c r="B7145" s="9" t="s">
        <v>98</v>
      </c>
      <c r="C7145" s="9" t="s">
        <v>169</v>
      </c>
      <c r="D7145" s="9" t="s">
        <v>220</v>
      </c>
      <c r="E7145" s="9" t="s">
        <v>424</v>
      </c>
      <c r="F7145" s="12">
        <v>44374</v>
      </c>
      <c r="G7145" s="12" t="str">
        <f>VLOOKUP(Table3[[#This Row],[Product ID]],[1]Products!$A:$G,2,0)</f>
        <v>Product 85</v>
      </c>
      <c r="H7145" s="22">
        <v>1</v>
      </c>
      <c r="I7145" s="9">
        <f>VLOOKUP('Consolidtaed Data'!$B1637,[1]Products!$A:$G,4,0)</f>
        <v>2091</v>
      </c>
      <c r="J7145" s="9">
        <f>VLOOKUP('Consolidtaed Data'!$B1637,[1]Products!$A:$G,3,0)</f>
        <v>1485</v>
      </c>
      <c r="K7145" s="9">
        <f>'Consolidtaed Data'!$J1637*'Consolidtaed Data'!$H1637</f>
        <v>3690</v>
      </c>
      <c r="L7145" s="9">
        <f>'Consolidtaed Data'!$I1637*'Consolidtaed Data'!$H1637</f>
        <v>5349</v>
      </c>
      <c r="M7145" s="9">
        <f>'Consolidtaed Data'!$L1637-'Consolidtaed Data'!$K1637</f>
        <v>731</v>
      </c>
      <c r="N7145" s="9" t="str">
        <f>VLOOKUP('Consolidtaed Data'!$C1637,[1]Locations!$A:$O,2,0)</f>
        <v>Oakland</v>
      </c>
      <c r="O7145" s="9" t="str">
        <f>VLOOKUP('Consolidtaed Data'!$D1637,'[1]Sales People'!$A:$B,2,0)</f>
        <v>Ronald Reed</v>
      </c>
      <c r="P7145" s="9" t="str">
        <f>VLOOKUP('Consolidtaed Data'!$E1637,[1]Customers!$A:$B,2,0)</f>
        <v>Craig Wright</v>
      </c>
      <c r="Q7145" s="11">
        <f>WEEKDAY('Consolidtaed Data'!$F1637)</f>
        <v>4</v>
      </c>
      <c r="R7145" s="9">
        <f>MONTH('Consolidtaed Data'!$F1637)</f>
        <v>4</v>
      </c>
      <c r="S7145" s="9" t="str">
        <f>TEXT(Table3[[#This Row],[Purchase Date]],"MMMM")</f>
        <v>June</v>
      </c>
      <c r="T7145" s="9">
        <f>YEAR('Consolidtaed Data'!$F1637)</f>
        <v>2020</v>
      </c>
    </row>
    <row r="7146" spans="1:20" x14ac:dyDescent="0.3">
      <c r="A7146" s="9" t="s">
        <v>8172</v>
      </c>
      <c r="B7146" s="9" t="s">
        <v>397</v>
      </c>
      <c r="C7146" s="9" t="s">
        <v>223</v>
      </c>
      <c r="D7146" s="9" t="s">
        <v>161</v>
      </c>
      <c r="E7146" s="9" t="s">
        <v>1228</v>
      </c>
      <c r="F7146" s="12">
        <v>44374</v>
      </c>
      <c r="G7146" s="12" t="str">
        <f>VLOOKUP(Table3[[#This Row],[Product ID]],[1]Products!$A:$G,2,0)</f>
        <v>Product 20</v>
      </c>
      <c r="H7146" s="22">
        <v>2</v>
      </c>
      <c r="I7146" s="9">
        <f>VLOOKUP('Consolidtaed Data'!$B1786,[1]Products!$A:$G,4,0)</f>
        <v>667</v>
      </c>
      <c r="J7146" s="9">
        <f>VLOOKUP('Consolidtaed Data'!$B1786,[1]Products!$A:$G,3,0)</f>
        <v>387</v>
      </c>
      <c r="K7146" s="9">
        <f>'Consolidtaed Data'!$J1786*'Consolidtaed Data'!$H1786</f>
        <v>308</v>
      </c>
      <c r="L7146" s="9">
        <f>'Consolidtaed Data'!$I1786*'Consolidtaed Data'!$H1786</f>
        <v>406</v>
      </c>
      <c r="M7146" s="9">
        <f>'Consolidtaed Data'!$L1786-'Consolidtaed Data'!$K1786</f>
        <v>870</v>
      </c>
      <c r="N7146" s="9" t="str">
        <f>VLOOKUP('Consolidtaed Data'!$C1786,[1]Locations!$A:$O,2,0)</f>
        <v>Jurupa Valley</v>
      </c>
      <c r="O7146" s="9" t="str">
        <f>VLOOKUP('Consolidtaed Data'!$D1786,'[1]Sales People'!$A:$B,2,0)</f>
        <v>Howard Sims</v>
      </c>
      <c r="P7146" s="9" t="str">
        <f>VLOOKUP('Consolidtaed Data'!$E1786,[1]Customers!$A:$B,2,0)</f>
        <v>Henry Andrews</v>
      </c>
      <c r="Q7146" s="11">
        <f>WEEKDAY('Consolidtaed Data'!$F1786)</f>
        <v>1</v>
      </c>
      <c r="R7146" s="9">
        <f>MONTH('Consolidtaed Data'!$F1786)</f>
        <v>5</v>
      </c>
      <c r="S7146" s="9" t="str">
        <f>TEXT(Table3[[#This Row],[Purchase Date]],"MMMM")</f>
        <v>June</v>
      </c>
      <c r="T7146" s="9">
        <f>YEAR('Consolidtaed Data'!$F1786)</f>
        <v>2020</v>
      </c>
    </row>
    <row r="7147" spans="1:20" x14ac:dyDescent="0.3">
      <c r="A7147" s="9" t="s">
        <v>8173</v>
      </c>
      <c r="B7147" s="9" t="s">
        <v>7</v>
      </c>
      <c r="C7147" s="9" t="s">
        <v>152</v>
      </c>
      <c r="D7147" s="9" t="s">
        <v>315</v>
      </c>
      <c r="E7147" s="9" t="s">
        <v>141</v>
      </c>
      <c r="F7147" s="12">
        <v>44374</v>
      </c>
      <c r="G7147" s="12" t="str">
        <f>VLOOKUP(Table3[[#This Row],[Product ID]],[1]Products!$A:$G,2,0)</f>
        <v>Product 77</v>
      </c>
      <c r="H7147" s="22">
        <v>1</v>
      </c>
      <c r="I7147" s="9">
        <f>VLOOKUP('Consolidtaed Data'!$B1910,[1]Products!$A:$G,4,0)</f>
        <v>1351</v>
      </c>
      <c r="J7147" s="9">
        <f>VLOOKUP('Consolidtaed Data'!$B1910,[1]Products!$A:$G,3,0)</f>
        <v>1108</v>
      </c>
      <c r="K7147" s="9">
        <f>'Consolidtaed Data'!$J1910*'Consolidtaed Data'!$H1910</f>
        <v>1330</v>
      </c>
      <c r="L7147" s="9">
        <f>'Consolidtaed Data'!$I1910*'Consolidtaed Data'!$H1910</f>
        <v>2556</v>
      </c>
      <c r="M7147" s="9">
        <f>'Consolidtaed Data'!$L1910-'Consolidtaed Data'!$K1910</f>
        <v>345</v>
      </c>
      <c r="N7147" s="9" t="str">
        <f>VLOOKUP('Consolidtaed Data'!$C1910,[1]Locations!$A:$O,2,0)</f>
        <v>Modesto</v>
      </c>
      <c r="O7147" s="9" t="str">
        <f>VLOOKUP('Consolidtaed Data'!$D1910,'[1]Sales People'!$A:$B,2,0)</f>
        <v>Eugene Holmes</v>
      </c>
      <c r="P7147" s="9" t="str">
        <f>VLOOKUP('Consolidtaed Data'!$E1910,[1]Customers!$A:$B,2,0)</f>
        <v>Bruce Chapman</v>
      </c>
      <c r="Q7147" s="11">
        <f>WEEKDAY('Consolidtaed Data'!$F1910)</f>
        <v>3</v>
      </c>
      <c r="R7147" s="9">
        <f>MONTH('Consolidtaed Data'!$F1910)</f>
        <v>5</v>
      </c>
      <c r="S7147" s="9" t="str">
        <f>TEXT(Table3[[#This Row],[Purchase Date]],"MMMM")</f>
        <v>June</v>
      </c>
      <c r="T7147" s="9">
        <f>YEAR('Consolidtaed Data'!$F1910)</f>
        <v>2020</v>
      </c>
    </row>
    <row r="7148" spans="1:20" x14ac:dyDescent="0.3">
      <c r="A7148" s="9" t="s">
        <v>8174</v>
      </c>
      <c r="B7148" s="9" t="s">
        <v>148</v>
      </c>
      <c r="C7148" s="9" t="s">
        <v>8</v>
      </c>
      <c r="D7148" s="9" t="s">
        <v>193</v>
      </c>
      <c r="E7148" s="9" t="s">
        <v>398</v>
      </c>
      <c r="F7148" s="12">
        <v>44374</v>
      </c>
      <c r="G7148" s="12" t="str">
        <f>VLOOKUP(Table3[[#This Row],[Product ID]],[1]Products!$A:$G,2,0)</f>
        <v>Product 16</v>
      </c>
      <c r="H7148" s="22">
        <v>1</v>
      </c>
      <c r="I7148" s="9">
        <f>VLOOKUP('Consolidtaed Data'!$B2006,[1]Products!$A:$G,4,0)</f>
        <v>1887</v>
      </c>
      <c r="J7148" s="9">
        <f>VLOOKUP('Consolidtaed Data'!$B2006,[1]Products!$A:$G,3,0)</f>
        <v>1378</v>
      </c>
      <c r="K7148" s="9">
        <f>'Consolidtaed Data'!$J2006*'Consolidtaed Data'!$H2006</f>
        <v>292</v>
      </c>
      <c r="L7148" s="9">
        <f>'Consolidtaed Data'!$I2006*'Consolidtaed Data'!$H2006</f>
        <v>356</v>
      </c>
      <c r="M7148" s="9">
        <f>'Consolidtaed Data'!$L2006-'Consolidtaed Data'!$K2006</f>
        <v>495</v>
      </c>
      <c r="N7148" s="9" t="str">
        <f>VLOOKUP('Consolidtaed Data'!$C2006,[1]Locations!$A:$O,2,0)</f>
        <v>Fontana</v>
      </c>
      <c r="O7148" s="9" t="str">
        <f>VLOOKUP('Consolidtaed Data'!$D2006,'[1]Sales People'!$A:$B,2,0)</f>
        <v>Sean Miller</v>
      </c>
      <c r="P7148" s="9" t="str">
        <f>VLOOKUP('Consolidtaed Data'!$E2006,[1]Customers!$A:$B,2,0)</f>
        <v>Wayne Rodriguez</v>
      </c>
      <c r="Q7148" s="11">
        <f>WEEKDAY('Consolidtaed Data'!$F2006)</f>
        <v>3</v>
      </c>
      <c r="R7148" s="9">
        <f>MONTH('Consolidtaed Data'!$F2006)</f>
        <v>5</v>
      </c>
      <c r="S7148" s="9" t="str">
        <f>TEXT(Table3[[#This Row],[Purchase Date]],"MMMM")</f>
        <v>June</v>
      </c>
      <c r="T7148" s="9">
        <f>YEAR('Consolidtaed Data'!$F2006)</f>
        <v>2020</v>
      </c>
    </row>
    <row r="7149" spans="1:20" x14ac:dyDescent="0.3">
      <c r="A7149" s="9" t="s">
        <v>8175</v>
      </c>
      <c r="B7149" s="9" t="s">
        <v>62</v>
      </c>
      <c r="C7149" s="9" t="s">
        <v>173</v>
      </c>
      <c r="D7149" s="9" t="s">
        <v>246</v>
      </c>
      <c r="E7149" s="9" t="s">
        <v>111</v>
      </c>
      <c r="F7149" s="12">
        <v>44374</v>
      </c>
      <c r="G7149" s="12" t="str">
        <f>VLOOKUP(Table3[[#This Row],[Product ID]],[1]Products!$A:$G,2,0)</f>
        <v>Product 17</v>
      </c>
      <c r="H7149" s="22">
        <v>3</v>
      </c>
      <c r="I7149" s="9">
        <f>VLOOKUP('Consolidtaed Data'!$B2721,[1]Products!$A:$G,4,0)</f>
        <v>2497</v>
      </c>
      <c r="J7149" s="9">
        <f>VLOOKUP('Consolidtaed Data'!$B2721,[1]Products!$A:$G,3,0)</f>
        <v>1473</v>
      </c>
      <c r="K7149" s="9">
        <f>'Consolidtaed Data'!$J2721*'Consolidtaed Data'!$H2721</f>
        <v>1443</v>
      </c>
      <c r="L7149" s="9">
        <f>'Consolidtaed Data'!$I2721*'Consolidtaed Data'!$H2721</f>
        <v>1826</v>
      </c>
      <c r="M7149" s="9">
        <f>'Consolidtaed Data'!$L2721-'Consolidtaed Data'!$K2721</f>
        <v>243</v>
      </c>
      <c r="N7149" s="9" t="str">
        <f>VLOOKUP('Consolidtaed Data'!$C2721,[1]Locations!$A:$O,2,0)</f>
        <v>Fremont</v>
      </c>
      <c r="O7149" s="9" t="str">
        <f>VLOOKUP('Consolidtaed Data'!$D2721,'[1]Sales People'!$A:$B,2,0)</f>
        <v>Jeremy Mendoza</v>
      </c>
      <c r="P7149" s="9" t="str">
        <f>VLOOKUP('Consolidtaed Data'!$E2721,[1]Customers!$A:$B,2,0)</f>
        <v>John Long</v>
      </c>
      <c r="Q7149" s="11">
        <f>WEEKDAY('Consolidtaed Data'!$F2721)</f>
        <v>6</v>
      </c>
      <c r="R7149" s="9">
        <f>MONTH('Consolidtaed Data'!$F2721)</f>
        <v>7</v>
      </c>
      <c r="S7149" s="9" t="str">
        <f>TEXT(Table3[[#This Row],[Purchase Date]],"MMMM")</f>
        <v>June</v>
      </c>
      <c r="T7149" s="9">
        <f>YEAR('Consolidtaed Data'!$F2721)</f>
        <v>2020</v>
      </c>
    </row>
    <row r="7150" spans="1:20" x14ac:dyDescent="0.3">
      <c r="A7150" s="9" t="s">
        <v>8176</v>
      </c>
      <c r="B7150" s="9" t="s">
        <v>382</v>
      </c>
      <c r="C7150" s="9" t="s">
        <v>55</v>
      </c>
      <c r="D7150" s="9" t="s">
        <v>153</v>
      </c>
      <c r="E7150" s="9" t="s">
        <v>1105</v>
      </c>
      <c r="F7150" s="12">
        <v>44374</v>
      </c>
      <c r="G7150" s="12" t="str">
        <f>VLOOKUP(Table3[[#This Row],[Product ID]],[1]Products!$A:$G,2,0)</f>
        <v>Product 50</v>
      </c>
      <c r="H7150" s="22">
        <v>2</v>
      </c>
      <c r="I7150" s="9">
        <f>VLOOKUP('Consolidtaed Data'!$B2754,[1]Products!$A:$G,4,0)</f>
        <v>1671</v>
      </c>
      <c r="J7150" s="9">
        <f>VLOOKUP('Consolidtaed Data'!$B2754,[1]Products!$A:$G,3,0)</f>
        <v>1220</v>
      </c>
      <c r="K7150" s="9">
        <f>'Consolidtaed Data'!$J2754*'Consolidtaed Data'!$H2754</f>
        <v>1294</v>
      </c>
      <c r="L7150" s="9">
        <f>'Consolidtaed Data'!$I2754*'Consolidtaed Data'!$H2754</f>
        <v>1848</v>
      </c>
      <c r="M7150" s="9">
        <f>'Consolidtaed Data'!$L2754-'Consolidtaed Data'!$K2754</f>
        <v>1140</v>
      </c>
      <c r="N7150" s="9" t="str">
        <f>VLOOKUP('Consolidtaed Data'!$C2754,[1]Locations!$A:$O,2,0)</f>
        <v>Murrieta</v>
      </c>
      <c r="O7150" s="9" t="str">
        <f>VLOOKUP('Consolidtaed Data'!$D2754,'[1]Sales People'!$A:$B,2,0)</f>
        <v>Ronald Reed</v>
      </c>
      <c r="P7150" s="9" t="str">
        <f>VLOOKUP('Consolidtaed Data'!$E2754,[1]Customers!$A:$B,2,0)</f>
        <v>Nicholas Sanders</v>
      </c>
      <c r="Q7150" s="11">
        <f>WEEKDAY('Consolidtaed Data'!$F2754)</f>
        <v>2</v>
      </c>
      <c r="R7150" s="9">
        <f>MONTH('Consolidtaed Data'!$F2754)</f>
        <v>7</v>
      </c>
      <c r="S7150" s="9" t="str">
        <f>TEXT(Table3[[#This Row],[Purchase Date]],"MMMM")</f>
        <v>June</v>
      </c>
      <c r="T7150" s="9">
        <f>YEAR('Consolidtaed Data'!$F2754)</f>
        <v>2020</v>
      </c>
    </row>
    <row r="7151" spans="1:20" x14ac:dyDescent="0.3">
      <c r="A7151" s="9" t="s">
        <v>8177</v>
      </c>
      <c r="B7151" s="9" t="s">
        <v>360</v>
      </c>
      <c r="C7151" s="9" t="s">
        <v>263</v>
      </c>
      <c r="D7151" s="9" t="s">
        <v>17</v>
      </c>
      <c r="E7151" s="9" t="s">
        <v>1379</v>
      </c>
      <c r="F7151" s="12">
        <v>44374</v>
      </c>
      <c r="G7151" s="12" t="str">
        <f>VLOOKUP(Table3[[#This Row],[Product ID]],[1]Products!$A:$G,2,0)</f>
        <v>Product 59</v>
      </c>
      <c r="H7151" s="22">
        <v>1</v>
      </c>
      <c r="I7151" s="9">
        <f>VLOOKUP('Consolidtaed Data'!$B2867,[1]Products!$A:$G,4,0)</f>
        <v>2182</v>
      </c>
      <c r="J7151" s="9">
        <f>VLOOKUP('Consolidtaed Data'!$B2867,[1]Products!$A:$G,3,0)</f>
        <v>1200</v>
      </c>
      <c r="K7151" s="9">
        <f>'Consolidtaed Data'!$J2867*'Consolidtaed Data'!$H2867</f>
        <v>683</v>
      </c>
      <c r="L7151" s="9">
        <f>'Consolidtaed Data'!$I2867*'Consolidtaed Data'!$H2867</f>
        <v>1119</v>
      </c>
      <c r="M7151" s="9">
        <f>'Consolidtaed Data'!$L2867-'Consolidtaed Data'!$K2867</f>
        <v>384</v>
      </c>
      <c r="N7151" s="9" t="str">
        <f>VLOOKUP('Consolidtaed Data'!$C2867,[1]Locations!$A:$O,2,0)</f>
        <v>San Francisco</v>
      </c>
      <c r="O7151" s="9" t="str">
        <f>VLOOKUP('Consolidtaed Data'!$D2867,'[1]Sales People'!$A:$B,2,0)</f>
        <v>Charles Harper</v>
      </c>
      <c r="P7151" s="9" t="str">
        <f>VLOOKUP('Consolidtaed Data'!$E2867,[1]Customers!$A:$B,2,0)</f>
        <v>Wayne Stone</v>
      </c>
      <c r="Q7151" s="11">
        <f>WEEKDAY('Consolidtaed Data'!$F2867)</f>
        <v>4</v>
      </c>
      <c r="R7151" s="9">
        <f>MONTH('Consolidtaed Data'!$F2867)</f>
        <v>7</v>
      </c>
      <c r="S7151" s="9" t="str">
        <f>TEXT(Table3[[#This Row],[Purchase Date]],"MMMM")</f>
        <v>June</v>
      </c>
      <c r="T7151" s="9">
        <f>YEAR('Consolidtaed Data'!$F2867)</f>
        <v>2020</v>
      </c>
    </row>
    <row r="7152" spans="1:20" x14ac:dyDescent="0.3">
      <c r="A7152" s="9" t="s">
        <v>8178</v>
      </c>
      <c r="B7152" s="9" t="s">
        <v>62</v>
      </c>
      <c r="C7152" s="9" t="s">
        <v>165</v>
      </c>
      <c r="D7152" s="9" t="s">
        <v>80</v>
      </c>
      <c r="E7152" s="9" t="s">
        <v>491</v>
      </c>
      <c r="F7152" s="12">
        <v>44374</v>
      </c>
      <c r="G7152" s="12" t="str">
        <f>VLOOKUP(Table3[[#This Row],[Product ID]],[1]Products!$A:$G,2,0)</f>
        <v>Product 17</v>
      </c>
      <c r="H7152" s="22">
        <v>3</v>
      </c>
      <c r="I7152" s="9">
        <f>VLOOKUP('Consolidtaed Data'!$B2917,[1]Products!$A:$G,4,0)</f>
        <v>1798</v>
      </c>
      <c r="J7152" s="9">
        <f>VLOOKUP('Consolidtaed Data'!$B2917,[1]Products!$A:$G,3,0)</f>
        <v>971</v>
      </c>
      <c r="K7152" s="9">
        <f>'Consolidtaed Data'!$J2917*'Consolidtaed Data'!$H2917</f>
        <v>171</v>
      </c>
      <c r="L7152" s="9">
        <f>'Consolidtaed Data'!$I2917*'Consolidtaed Data'!$H2917</f>
        <v>217</v>
      </c>
      <c r="M7152" s="9">
        <f>'Consolidtaed Data'!$L2917-'Consolidtaed Data'!$K2917</f>
        <v>1131</v>
      </c>
      <c r="N7152" s="9" t="str">
        <f>VLOOKUP('Consolidtaed Data'!$C2917,[1]Locations!$A:$O,2,0)</f>
        <v>San Mateo</v>
      </c>
      <c r="O7152" s="9" t="str">
        <f>VLOOKUP('Consolidtaed Data'!$D2917,'[1]Sales People'!$A:$B,2,0)</f>
        <v>Kevin Butler</v>
      </c>
      <c r="P7152" s="9" t="str">
        <f>VLOOKUP('Consolidtaed Data'!$E2917,[1]Customers!$A:$B,2,0)</f>
        <v>Joe Baker</v>
      </c>
      <c r="Q7152" s="11">
        <f>WEEKDAY('Consolidtaed Data'!$F2917)</f>
        <v>7</v>
      </c>
      <c r="R7152" s="9">
        <f>MONTH('Consolidtaed Data'!$F2917)</f>
        <v>8</v>
      </c>
      <c r="S7152" s="9" t="str">
        <f>TEXT(Table3[[#This Row],[Purchase Date]],"MMMM")</f>
        <v>June</v>
      </c>
      <c r="T7152" s="9">
        <f>YEAR('Consolidtaed Data'!$F2917)</f>
        <v>2020</v>
      </c>
    </row>
    <row r="7153" spans="1:20" x14ac:dyDescent="0.3">
      <c r="A7153" s="9" t="s">
        <v>8179</v>
      </c>
      <c r="B7153" s="9" t="s">
        <v>373</v>
      </c>
      <c r="C7153" s="9" t="s">
        <v>104</v>
      </c>
      <c r="D7153" s="9" t="s">
        <v>220</v>
      </c>
      <c r="E7153" s="9" t="s">
        <v>221</v>
      </c>
      <c r="F7153" s="12">
        <v>44375</v>
      </c>
      <c r="G7153" s="12" t="str">
        <f>VLOOKUP(Table3[[#This Row],[Product ID]],[1]Products!$A:$G,2,0)</f>
        <v>Product 66</v>
      </c>
      <c r="H7153" s="22">
        <v>1</v>
      </c>
      <c r="I7153" s="9">
        <f>VLOOKUP('Consolidtaed Data'!$B39,[1]Products!$A:$G,4,0)</f>
        <v>871</v>
      </c>
      <c r="J7153" s="9">
        <f>VLOOKUP('Consolidtaed Data'!$B39,[1]Products!$A:$G,3,0)</f>
        <v>540</v>
      </c>
      <c r="K7153" s="9">
        <f>'Consolidtaed Data'!$J39*'Consolidtaed Data'!$H39</f>
        <v>4197</v>
      </c>
      <c r="L7153" s="9">
        <f>'Consolidtaed Data'!$I39*'Consolidtaed Data'!$H39</f>
        <v>6882</v>
      </c>
      <c r="M7153" s="9">
        <f>'Consolidtaed Data'!$L39-'Consolidtaed Data'!$K39</f>
        <v>39</v>
      </c>
      <c r="N7153" s="9" t="str">
        <f>VLOOKUP('Consolidtaed Data'!$C39,[1]Locations!$A:$O,2,0)</f>
        <v>East Los Angeles</v>
      </c>
      <c r="O7153" s="9" t="str">
        <f>VLOOKUP('Consolidtaed Data'!$D39,'[1]Sales People'!$A:$B,2,0)</f>
        <v>Brian Thomas</v>
      </c>
      <c r="P7153" s="9" t="str">
        <f>VLOOKUP('Consolidtaed Data'!$E39,[1]Customers!$A:$B,2,0)</f>
        <v>Russell Boyd</v>
      </c>
      <c r="Q7153" s="11">
        <f>WEEKDAY('Consolidtaed Data'!$F39)</f>
        <v>6</v>
      </c>
      <c r="R7153" s="9">
        <f>MONTH('Consolidtaed Data'!$F39)</f>
        <v>1</v>
      </c>
      <c r="S7153" s="9" t="str">
        <f>TEXT(Table3[[#This Row],[Purchase Date]],"MMMM")</f>
        <v>June</v>
      </c>
      <c r="T7153" s="9">
        <f>YEAR('Consolidtaed Data'!$F39)</f>
        <v>2020</v>
      </c>
    </row>
    <row r="7154" spans="1:20" x14ac:dyDescent="0.3">
      <c r="A7154" s="9" t="s">
        <v>8180</v>
      </c>
      <c r="B7154" s="9" t="s">
        <v>278</v>
      </c>
      <c r="C7154" s="9" t="s">
        <v>469</v>
      </c>
      <c r="D7154" s="9" t="s">
        <v>80</v>
      </c>
      <c r="E7154" s="9" t="s">
        <v>1169</v>
      </c>
      <c r="F7154" s="12">
        <v>44375</v>
      </c>
      <c r="G7154" s="12" t="str">
        <f>VLOOKUP(Table3[[#This Row],[Product ID]],[1]Products!$A:$G,2,0)</f>
        <v>Product 75</v>
      </c>
      <c r="H7154" s="22">
        <v>3</v>
      </c>
      <c r="I7154" s="9">
        <f>VLOOKUP('Consolidtaed Data'!$B478,[1]Products!$A:$G,4,0)</f>
        <v>1743</v>
      </c>
      <c r="J7154" s="9">
        <f>VLOOKUP('Consolidtaed Data'!$B478,[1]Products!$A:$G,3,0)</f>
        <v>872</v>
      </c>
      <c r="K7154" s="9">
        <f>'Consolidtaed Data'!$J478*'Consolidtaed Data'!$H478</f>
        <v>1224</v>
      </c>
      <c r="L7154" s="9">
        <f>'Consolidtaed Data'!$I478*'Consolidtaed Data'!$H478</f>
        <v>1512</v>
      </c>
      <c r="M7154" s="9">
        <f>'Consolidtaed Data'!$L478-'Consolidtaed Data'!$K478</f>
        <v>66</v>
      </c>
      <c r="N7154" s="9" t="str">
        <f>VLOOKUP('Consolidtaed Data'!$C478,[1]Locations!$A:$O,2,0)</f>
        <v>Rialto</v>
      </c>
      <c r="O7154" s="9" t="str">
        <f>VLOOKUP('Consolidtaed Data'!$D478,'[1]Sales People'!$A:$B,2,0)</f>
        <v>Joshua Taylor</v>
      </c>
      <c r="P7154" s="9" t="str">
        <f>VLOOKUP('Consolidtaed Data'!$E478,[1]Customers!$A:$B,2,0)</f>
        <v>Harold Matthews</v>
      </c>
      <c r="Q7154" s="11">
        <f>WEEKDAY('Consolidtaed Data'!$F478)</f>
        <v>2</v>
      </c>
      <c r="R7154" s="9">
        <f>MONTH('Consolidtaed Data'!$F478)</f>
        <v>2</v>
      </c>
      <c r="S7154" s="9" t="str">
        <f>TEXT(Table3[[#This Row],[Purchase Date]],"MMMM")</f>
        <v>June</v>
      </c>
      <c r="T7154" s="9">
        <f>YEAR('Consolidtaed Data'!$F478)</f>
        <v>2020</v>
      </c>
    </row>
    <row r="7155" spans="1:20" x14ac:dyDescent="0.3">
      <c r="A7155" s="9" t="s">
        <v>8181</v>
      </c>
      <c r="B7155" s="9" t="s">
        <v>298</v>
      </c>
      <c r="C7155" s="9" t="s">
        <v>82</v>
      </c>
      <c r="D7155" s="9" t="s">
        <v>220</v>
      </c>
      <c r="E7155" s="9" t="s">
        <v>1165</v>
      </c>
      <c r="F7155" s="12">
        <v>44375</v>
      </c>
      <c r="G7155" s="12" t="str">
        <f>VLOOKUP(Table3[[#This Row],[Product ID]],[1]Products!$A:$G,2,0)</f>
        <v>Product 53</v>
      </c>
      <c r="H7155" s="22">
        <v>3</v>
      </c>
      <c r="I7155" s="9">
        <f>VLOOKUP('Consolidtaed Data'!$B863,[1]Products!$A:$G,4,0)</f>
        <v>2410</v>
      </c>
      <c r="J7155" s="9">
        <f>VLOOKUP('Consolidtaed Data'!$B863,[1]Products!$A:$G,3,0)</f>
        <v>1518</v>
      </c>
      <c r="K7155" s="9">
        <f>'Consolidtaed Data'!$J863*'Consolidtaed Data'!$H863</f>
        <v>1942</v>
      </c>
      <c r="L7155" s="9">
        <f>'Consolidtaed Data'!$I863*'Consolidtaed Data'!$H863</f>
        <v>2988</v>
      </c>
      <c r="M7155" s="9">
        <f>'Consolidtaed Data'!$L863-'Consolidtaed Data'!$K863</f>
        <v>1790</v>
      </c>
      <c r="N7155" s="9" t="str">
        <f>VLOOKUP('Consolidtaed Data'!$C863,[1]Locations!$A:$O,2,0)</f>
        <v>Victorville</v>
      </c>
      <c r="O7155" s="9" t="str">
        <f>VLOOKUP('Consolidtaed Data'!$D863,'[1]Sales People'!$A:$B,2,0)</f>
        <v>Andrew Bowman</v>
      </c>
      <c r="P7155" s="9" t="str">
        <f>VLOOKUP('Consolidtaed Data'!$E863,[1]Customers!$A:$B,2,0)</f>
        <v>Harry Castillo</v>
      </c>
      <c r="Q7155" s="11">
        <f>WEEKDAY('Consolidtaed Data'!$F863)</f>
        <v>1</v>
      </c>
      <c r="R7155" s="9">
        <f>MONTH('Consolidtaed Data'!$F863)</f>
        <v>3</v>
      </c>
      <c r="S7155" s="9" t="str">
        <f>TEXT(Table3[[#This Row],[Purchase Date]],"MMMM")</f>
        <v>June</v>
      </c>
      <c r="T7155" s="9">
        <f>YEAR('Consolidtaed Data'!$F863)</f>
        <v>2020</v>
      </c>
    </row>
    <row r="7156" spans="1:20" x14ac:dyDescent="0.3">
      <c r="A7156" s="9" t="s">
        <v>8182</v>
      </c>
      <c r="B7156" s="9" t="s">
        <v>238</v>
      </c>
      <c r="C7156" s="9" t="s">
        <v>134</v>
      </c>
      <c r="D7156" s="9" t="s">
        <v>374</v>
      </c>
      <c r="E7156" s="9" t="s">
        <v>1035</v>
      </c>
      <c r="F7156" s="12">
        <v>44375</v>
      </c>
      <c r="G7156" s="12" t="str">
        <f>VLOOKUP(Table3[[#This Row],[Product ID]],[1]Products!$A:$G,2,0)</f>
        <v>Product 49</v>
      </c>
      <c r="H7156" s="22">
        <v>1</v>
      </c>
      <c r="I7156" s="9">
        <f>VLOOKUP('Consolidtaed Data'!$B896,[1]Products!$A:$G,4,0)</f>
        <v>2005</v>
      </c>
      <c r="J7156" s="9">
        <f>VLOOKUP('Consolidtaed Data'!$B896,[1]Products!$A:$G,3,0)</f>
        <v>1223</v>
      </c>
      <c r="K7156" s="9">
        <f>'Consolidtaed Data'!$J896*'Consolidtaed Data'!$H896</f>
        <v>4089</v>
      </c>
      <c r="L7156" s="9">
        <f>'Consolidtaed Data'!$I896*'Consolidtaed Data'!$H896</f>
        <v>5175</v>
      </c>
      <c r="M7156" s="9">
        <f>'Consolidtaed Data'!$L896-'Consolidtaed Data'!$K896</f>
        <v>51</v>
      </c>
      <c r="N7156" s="9" t="str">
        <f>VLOOKUP('Consolidtaed Data'!$C896,[1]Locations!$A:$O,2,0)</f>
        <v>East Los Angeles</v>
      </c>
      <c r="O7156" s="9" t="str">
        <f>VLOOKUP('Consolidtaed Data'!$D896,'[1]Sales People'!$A:$B,2,0)</f>
        <v>Christopher Tucker</v>
      </c>
      <c r="P7156" s="9" t="str">
        <f>VLOOKUP('Consolidtaed Data'!$E896,[1]Customers!$A:$B,2,0)</f>
        <v>Lawrence Rogers</v>
      </c>
      <c r="Q7156" s="11">
        <f>WEEKDAY('Consolidtaed Data'!$F896)</f>
        <v>4</v>
      </c>
      <c r="R7156" s="9">
        <f>MONTH('Consolidtaed Data'!$F896)</f>
        <v>3</v>
      </c>
      <c r="S7156" s="9" t="str">
        <f>TEXT(Table3[[#This Row],[Purchase Date]],"MMMM")</f>
        <v>June</v>
      </c>
      <c r="T7156" s="9">
        <f>YEAR('Consolidtaed Data'!$F896)</f>
        <v>2020</v>
      </c>
    </row>
    <row r="7157" spans="1:20" x14ac:dyDescent="0.3">
      <c r="A7157" s="9" t="s">
        <v>8183</v>
      </c>
      <c r="B7157" s="9" t="s">
        <v>129</v>
      </c>
      <c r="C7157" s="9" t="s">
        <v>134</v>
      </c>
      <c r="D7157" s="9" t="s">
        <v>35</v>
      </c>
      <c r="E7157" s="9" t="s">
        <v>693</v>
      </c>
      <c r="F7157" s="12">
        <v>44375</v>
      </c>
      <c r="G7157" s="12" t="str">
        <f>VLOOKUP(Table3[[#This Row],[Product ID]],[1]Products!$A:$G,2,0)</f>
        <v>Product 47</v>
      </c>
      <c r="H7157" s="22">
        <v>1</v>
      </c>
      <c r="I7157" s="9">
        <f>VLOOKUP('Consolidtaed Data'!$B2180,[1]Products!$A:$G,4,0)</f>
        <v>871</v>
      </c>
      <c r="J7157" s="9">
        <f>VLOOKUP('Consolidtaed Data'!$B2180,[1]Products!$A:$G,3,0)</f>
        <v>540</v>
      </c>
      <c r="K7157" s="9">
        <f>'Consolidtaed Data'!$J2180*'Consolidtaed Data'!$H2180</f>
        <v>61</v>
      </c>
      <c r="L7157" s="9">
        <f>'Consolidtaed Data'!$I2180*'Consolidtaed Data'!$H2180</f>
        <v>95</v>
      </c>
      <c r="M7157" s="9">
        <f>'Consolidtaed Data'!$L2180-'Consolidtaed Data'!$K2180</f>
        <v>2193</v>
      </c>
      <c r="N7157" s="9" t="str">
        <f>VLOOKUP('Consolidtaed Data'!$C2180,[1]Locations!$A:$O,2,0)</f>
        <v>Fontana</v>
      </c>
      <c r="O7157" s="9" t="str">
        <f>VLOOKUP('Consolidtaed Data'!$D2180,'[1]Sales People'!$A:$B,2,0)</f>
        <v>Ernest Wheeler</v>
      </c>
      <c r="P7157" s="9" t="str">
        <f>VLOOKUP('Consolidtaed Data'!$E2180,[1]Customers!$A:$B,2,0)</f>
        <v>Gerald Alvarez</v>
      </c>
      <c r="Q7157" s="11">
        <f>WEEKDAY('Consolidtaed Data'!$F2180)</f>
        <v>1</v>
      </c>
      <c r="R7157" s="9">
        <f>MONTH('Consolidtaed Data'!$F2180)</f>
        <v>6</v>
      </c>
      <c r="S7157" s="9" t="str">
        <f>TEXT(Table3[[#This Row],[Purchase Date]],"MMMM")</f>
        <v>June</v>
      </c>
      <c r="T7157" s="9">
        <f>YEAR('Consolidtaed Data'!$F2180)</f>
        <v>2020</v>
      </c>
    </row>
    <row r="7158" spans="1:20" x14ac:dyDescent="0.3">
      <c r="A7158" s="9" t="s">
        <v>8184</v>
      </c>
      <c r="B7158" s="9" t="s">
        <v>529</v>
      </c>
      <c r="C7158" s="9" t="s">
        <v>504</v>
      </c>
      <c r="D7158" s="9" t="s">
        <v>402</v>
      </c>
      <c r="E7158" s="9" t="s">
        <v>814</v>
      </c>
      <c r="F7158" s="12">
        <v>44375</v>
      </c>
      <c r="G7158" s="12" t="str">
        <f>VLOOKUP(Table3[[#This Row],[Product ID]],[1]Products!$A:$G,2,0)</f>
        <v>Product 56</v>
      </c>
      <c r="H7158" s="22">
        <v>2</v>
      </c>
      <c r="I7158" s="9">
        <f>VLOOKUP('Consolidtaed Data'!$B3411,[1]Products!$A:$G,4,0)</f>
        <v>203</v>
      </c>
      <c r="J7158" s="9">
        <f>VLOOKUP('Consolidtaed Data'!$B3411,[1]Products!$A:$G,3,0)</f>
        <v>154</v>
      </c>
      <c r="K7158" s="9">
        <f>'Consolidtaed Data'!$J3411*'Consolidtaed Data'!$H3411</f>
        <v>208</v>
      </c>
      <c r="L7158" s="9">
        <f>'Consolidtaed Data'!$I3411*'Consolidtaed Data'!$H3411</f>
        <v>400</v>
      </c>
      <c r="M7158" s="9">
        <f>'Consolidtaed Data'!$L3411-'Consolidtaed Data'!$K3411</f>
        <v>463</v>
      </c>
      <c r="N7158" s="9" t="str">
        <f>VLOOKUP('Consolidtaed Data'!$C3411,[1]Locations!$A:$O,2,0)</f>
        <v>Santa Clarita</v>
      </c>
      <c r="O7158" s="9" t="str">
        <f>VLOOKUP('Consolidtaed Data'!$D3411,'[1]Sales People'!$A:$B,2,0)</f>
        <v>Ernest Wheeler</v>
      </c>
      <c r="P7158" s="9" t="str">
        <f>VLOOKUP('Consolidtaed Data'!$E3411,[1]Customers!$A:$B,2,0)</f>
        <v>Michael Cole</v>
      </c>
      <c r="Q7158" s="11">
        <f>WEEKDAY('Consolidtaed Data'!$F3411)</f>
        <v>2</v>
      </c>
      <c r="R7158" s="9">
        <f>MONTH('Consolidtaed Data'!$F3411)</f>
        <v>9</v>
      </c>
      <c r="S7158" s="9" t="str">
        <f>TEXT(Table3[[#This Row],[Purchase Date]],"MMMM")</f>
        <v>June</v>
      </c>
      <c r="T7158" s="9">
        <f>YEAR('Consolidtaed Data'!$F3411)</f>
        <v>2020</v>
      </c>
    </row>
    <row r="7159" spans="1:20" x14ac:dyDescent="0.3">
      <c r="A7159" s="9" t="s">
        <v>8185</v>
      </c>
      <c r="B7159" s="9" t="s">
        <v>742</v>
      </c>
      <c r="C7159" s="9" t="s">
        <v>319</v>
      </c>
      <c r="D7159" s="9" t="s">
        <v>197</v>
      </c>
      <c r="E7159" s="9" t="s">
        <v>269</v>
      </c>
      <c r="F7159" s="12">
        <v>44375</v>
      </c>
      <c r="G7159" s="12" t="str">
        <f>VLOOKUP(Table3[[#This Row],[Product ID]],[1]Products!$A:$G,2,0)</f>
        <v>Product 90</v>
      </c>
      <c r="H7159" s="22">
        <v>4</v>
      </c>
      <c r="I7159" s="9">
        <f>VLOOKUP('Consolidtaed Data'!$B3481,[1]Products!$A:$G,4,0)</f>
        <v>378</v>
      </c>
      <c r="J7159" s="9">
        <f>VLOOKUP('Consolidtaed Data'!$B3481,[1]Products!$A:$G,3,0)</f>
        <v>291</v>
      </c>
      <c r="K7159" s="9">
        <f>'Consolidtaed Data'!$J3481*'Consolidtaed Data'!$H3481</f>
        <v>3519</v>
      </c>
      <c r="L7159" s="9">
        <f>'Consolidtaed Data'!$I3481*'Consolidtaed Data'!$H3481</f>
        <v>5586</v>
      </c>
      <c r="M7159" s="9">
        <f>'Consolidtaed Data'!$L3481-'Consolidtaed Data'!$K3481</f>
        <v>1484</v>
      </c>
      <c r="N7159" s="9" t="str">
        <f>VLOOKUP('Consolidtaed Data'!$C3481,[1]Locations!$A:$O,2,0)</f>
        <v>Long Beach</v>
      </c>
      <c r="O7159" s="9" t="str">
        <f>VLOOKUP('Consolidtaed Data'!$D3481,'[1]Sales People'!$A:$B,2,0)</f>
        <v>Kevin Butler</v>
      </c>
      <c r="P7159" s="9" t="str">
        <f>VLOOKUP('Consolidtaed Data'!$E3481,[1]Customers!$A:$B,2,0)</f>
        <v>George Ellis</v>
      </c>
      <c r="Q7159" s="11">
        <f>WEEKDAY('Consolidtaed Data'!$F3481)</f>
        <v>6</v>
      </c>
      <c r="R7159" s="9">
        <f>MONTH('Consolidtaed Data'!$F3481)</f>
        <v>9</v>
      </c>
      <c r="S7159" s="9" t="str">
        <f>TEXT(Table3[[#This Row],[Purchase Date]],"MMMM")</f>
        <v>June</v>
      </c>
      <c r="T7159" s="9">
        <f>YEAR('Consolidtaed Data'!$F3481)</f>
        <v>2020</v>
      </c>
    </row>
    <row r="7160" spans="1:20" x14ac:dyDescent="0.3">
      <c r="A7160" s="9" t="s">
        <v>8186</v>
      </c>
      <c r="B7160" s="9" t="s">
        <v>119</v>
      </c>
      <c r="C7160" s="9" t="s">
        <v>302</v>
      </c>
      <c r="D7160" s="9" t="s">
        <v>229</v>
      </c>
      <c r="E7160" s="9" t="s">
        <v>908</v>
      </c>
      <c r="F7160" s="12">
        <v>44375</v>
      </c>
      <c r="G7160" s="12" t="str">
        <f>VLOOKUP(Table3[[#This Row],[Product ID]],[1]Products!$A:$G,2,0)</f>
        <v>Product 67</v>
      </c>
      <c r="H7160" s="22">
        <v>1</v>
      </c>
      <c r="I7160" s="9">
        <f>VLOOKUP('Consolidtaed Data'!$B3600,[1]Products!$A:$G,4,0)</f>
        <v>368</v>
      </c>
      <c r="J7160" s="9">
        <f>VLOOKUP('Consolidtaed Data'!$B3600,[1]Products!$A:$G,3,0)</f>
        <v>269</v>
      </c>
      <c r="K7160" s="9">
        <f>'Consolidtaed Data'!$J3600*'Consolidtaed Data'!$H3600</f>
        <v>1108</v>
      </c>
      <c r="L7160" s="9">
        <f>'Consolidtaed Data'!$I3600*'Consolidtaed Data'!$H3600</f>
        <v>1351</v>
      </c>
      <c r="M7160" s="9">
        <f>'Consolidtaed Data'!$L3600-'Consolidtaed Data'!$K3600</f>
        <v>2676</v>
      </c>
      <c r="N7160" s="9" t="str">
        <f>VLOOKUP('Consolidtaed Data'!$C3600,[1]Locations!$A:$O,2,0)</f>
        <v>Pomona</v>
      </c>
      <c r="O7160" s="9" t="str">
        <f>VLOOKUP('Consolidtaed Data'!$D3600,'[1]Sales People'!$A:$B,2,0)</f>
        <v>Carl Hall</v>
      </c>
      <c r="P7160" s="9" t="str">
        <f>VLOOKUP('Consolidtaed Data'!$E3600,[1]Customers!$A:$B,2,0)</f>
        <v>Keith Murphy</v>
      </c>
      <c r="Q7160" s="11">
        <f>WEEKDAY('Consolidtaed Data'!$F3600)</f>
        <v>1</v>
      </c>
      <c r="R7160" s="9">
        <f>MONTH('Consolidtaed Data'!$F3600)</f>
        <v>9</v>
      </c>
      <c r="S7160" s="9" t="str">
        <f>TEXT(Table3[[#This Row],[Purchase Date]],"MMMM")</f>
        <v>June</v>
      </c>
      <c r="T7160" s="9">
        <f>YEAR('Consolidtaed Data'!$F3600)</f>
        <v>2020</v>
      </c>
    </row>
    <row r="7161" spans="1:20" x14ac:dyDescent="0.3">
      <c r="A7161" s="9" t="s">
        <v>8187</v>
      </c>
      <c r="B7161" s="9" t="s">
        <v>213</v>
      </c>
      <c r="C7161" s="9" t="s">
        <v>210</v>
      </c>
      <c r="D7161" s="9" t="s">
        <v>9</v>
      </c>
      <c r="E7161" s="9" t="s">
        <v>287</v>
      </c>
      <c r="F7161" s="12">
        <v>44376</v>
      </c>
      <c r="G7161" s="12" t="str">
        <f>VLOOKUP(Table3[[#This Row],[Product ID]],[1]Products!$A:$G,2,0)</f>
        <v>Product 68</v>
      </c>
      <c r="H7161" s="22">
        <v>3</v>
      </c>
      <c r="I7161" s="9">
        <f>VLOOKUP('Consolidtaed Data'!$B237,[1]Products!$A:$G,4,0)</f>
        <v>1967</v>
      </c>
      <c r="J7161" s="9">
        <f>VLOOKUP('Consolidtaed Data'!$B237,[1]Products!$A:$G,3,0)</f>
        <v>1397</v>
      </c>
      <c r="K7161" s="9">
        <f>'Consolidtaed Data'!$J237*'Consolidtaed Data'!$H237</f>
        <v>1516</v>
      </c>
      <c r="L7161" s="9">
        <f>'Consolidtaed Data'!$I237*'Consolidtaed Data'!$H237</f>
        <v>1783</v>
      </c>
      <c r="M7161" s="9">
        <f>'Consolidtaed Data'!$L237-'Consolidtaed Data'!$K237</f>
        <v>1964</v>
      </c>
      <c r="N7161" s="9" t="str">
        <f>VLOOKUP('Consolidtaed Data'!$C237,[1]Locations!$A:$O,2,0)</f>
        <v>Fairfield</v>
      </c>
      <c r="O7161" s="9" t="str">
        <f>VLOOKUP('Consolidtaed Data'!$D237,'[1]Sales People'!$A:$B,2,0)</f>
        <v>Howard Gardner</v>
      </c>
      <c r="P7161" s="9" t="str">
        <f>VLOOKUP('Consolidtaed Data'!$E237,[1]Customers!$A:$B,2,0)</f>
        <v>Ralph Willis</v>
      </c>
      <c r="Q7161" s="11">
        <f>WEEKDAY('Consolidtaed Data'!$F237)</f>
        <v>5</v>
      </c>
      <c r="R7161" s="9">
        <f>MONTH('Consolidtaed Data'!$F237)</f>
        <v>1</v>
      </c>
      <c r="S7161" s="9" t="str">
        <f>TEXT(Table3[[#This Row],[Purchase Date]],"MMMM")</f>
        <v>June</v>
      </c>
      <c r="T7161" s="9">
        <f>YEAR('Consolidtaed Data'!$F237)</f>
        <v>2020</v>
      </c>
    </row>
    <row r="7162" spans="1:20" x14ac:dyDescent="0.3">
      <c r="A7162" s="9" t="s">
        <v>8188</v>
      </c>
      <c r="B7162" s="9" t="s">
        <v>397</v>
      </c>
      <c r="C7162" s="9" t="s">
        <v>263</v>
      </c>
      <c r="D7162" s="9" t="s">
        <v>100</v>
      </c>
      <c r="E7162" s="9" t="s">
        <v>579</v>
      </c>
      <c r="F7162" s="12">
        <v>44376</v>
      </c>
      <c r="G7162" s="12" t="str">
        <f>VLOOKUP(Table3[[#This Row],[Product ID]],[1]Products!$A:$G,2,0)</f>
        <v>Product 20</v>
      </c>
      <c r="H7162" s="22">
        <v>1</v>
      </c>
      <c r="I7162" s="9">
        <f>VLOOKUP('Consolidtaed Data'!$B678,[1]Products!$A:$G,4,0)</f>
        <v>1353</v>
      </c>
      <c r="J7162" s="9">
        <f>VLOOKUP('Consolidtaed Data'!$B678,[1]Products!$A:$G,3,0)</f>
        <v>947</v>
      </c>
      <c r="K7162" s="9">
        <f>'Consolidtaed Data'!$J678*'Consolidtaed Data'!$H678</f>
        <v>1443</v>
      </c>
      <c r="L7162" s="9">
        <f>'Consolidtaed Data'!$I678*'Consolidtaed Data'!$H678</f>
        <v>1826</v>
      </c>
      <c r="M7162" s="9">
        <f>'Consolidtaed Data'!$L678-'Consolidtaed Data'!$K678</f>
        <v>1674</v>
      </c>
      <c r="N7162" s="9" t="str">
        <f>VLOOKUP('Consolidtaed Data'!$C678,[1]Locations!$A:$O,2,0)</f>
        <v>Temecula</v>
      </c>
      <c r="O7162" s="9" t="str">
        <f>VLOOKUP('Consolidtaed Data'!$D678,'[1]Sales People'!$A:$B,2,0)</f>
        <v>Patrick Ruiz</v>
      </c>
      <c r="P7162" s="9" t="str">
        <f>VLOOKUP('Consolidtaed Data'!$E678,[1]Customers!$A:$B,2,0)</f>
        <v>Daniel Dixon</v>
      </c>
      <c r="Q7162" s="11">
        <f>WEEKDAY('Consolidtaed Data'!$F678)</f>
        <v>2</v>
      </c>
      <c r="R7162" s="9">
        <f>MONTH('Consolidtaed Data'!$F678)</f>
        <v>2</v>
      </c>
      <c r="S7162" s="9" t="str">
        <f>TEXT(Table3[[#This Row],[Purchase Date]],"MMMM")</f>
        <v>June</v>
      </c>
      <c r="T7162" s="9">
        <f>YEAR('Consolidtaed Data'!$F678)</f>
        <v>2020</v>
      </c>
    </row>
    <row r="7163" spans="1:20" x14ac:dyDescent="0.3">
      <c r="A7163" s="9" t="s">
        <v>8189</v>
      </c>
      <c r="B7163" s="9" t="s">
        <v>29</v>
      </c>
      <c r="C7163" s="9" t="s">
        <v>45</v>
      </c>
      <c r="D7163" s="9" t="s">
        <v>229</v>
      </c>
      <c r="E7163" s="9" t="s">
        <v>1502</v>
      </c>
      <c r="F7163" s="12">
        <v>44376</v>
      </c>
      <c r="G7163" s="12" t="str">
        <f>VLOOKUP(Table3[[#This Row],[Product ID]],[1]Products!$A:$G,2,0)</f>
        <v>Product 37</v>
      </c>
      <c r="H7163" s="22">
        <v>1</v>
      </c>
      <c r="I7163" s="9">
        <f>VLOOKUP('Consolidtaed Data'!$B700,[1]Products!$A:$G,4,0)</f>
        <v>1367</v>
      </c>
      <c r="J7163" s="9">
        <f>VLOOKUP('Consolidtaed Data'!$B700,[1]Products!$A:$G,3,0)</f>
        <v>984</v>
      </c>
      <c r="K7163" s="9">
        <f>'Consolidtaed Data'!$J700*'Consolidtaed Data'!$H700</f>
        <v>540</v>
      </c>
      <c r="L7163" s="9">
        <f>'Consolidtaed Data'!$I700*'Consolidtaed Data'!$H700</f>
        <v>871</v>
      </c>
      <c r="M7163" s="9">
        <f>'Consolidtaed Data'!$L700-'Consolidtaed Data'!$K700</f>
        <v>1532</v>
      </c>
      <c r="N7163" s="9" t="str">
        <f>VLOOKUP('Consolidtaed Data'!$C700,[1]Locations!$A:$O,2,0)</f>
        <v>Glendale</v>
      </c>
      <c r="O7163" s="9" t="str">
        <f>VLOOKUP('Consolidtaed Data'!$D700,'[1]Sales People'!$A:$B,2,0)</f>
        <v>Jeremy Mendoza</v>
      </c>
      <c r="P7163" s="9" t="str">
        <f>VLOOKUP('Consolidtaed Data'!$E700,[1]Customers!$A:$B,2,0)</f>
        <v>Terry Harris</v>
      </c>
      <c r="Q7163" s="11">
        <f>WEEKDAY('Consolidtaed Data'!$F700)</f>
        <v>3</v>
      </c>
      <c r="R7163" s="9">
        <f>MONTH('Consolidtaed Data'!$F700)</f>
        <v>2</v>
      </c>
      <c r="S7163" s="9" t="str">
        <f>TEXT(Table3[[#This Row],[Purchase Date]],"MMMM")</f>
        <v>June</v>
      </c>
      <c r="T7163" s="9">
        <f>YEAR('Consolidtaed Data'!$F700)</f>
        <v>2020</v>
      </c>
    </row>
    <row r="7164" spans="1:20" x14ac:dyDescent="0.3">
      <c r="A7164" s="9" t="s">
        <v>8190</v>
      </c>
      <c r="B7164" s="9" t="s">
        <v>572</v>
      </c>
      <c r="C7164" s="9" t="s">
        <v>108</v>
      </c>
      <c r="D7164" s="9" t="s">
        <v>56</v>
      </c>
      <c r="E7164" s="9" t="s">
        <v>763</v>
      </c>
      <c r="F7164" s="12">
        <v>44376</v>
      </c>
      <c r="G7164" s="12" t="str">
        <f>VLOOKUP(Table3[[#This Row],[Product ID]],[1]Products!$A:$G,2,0)</f>
        <v>Product 22</v>
      </c>
      <c r="H7164" s="22">
        <v>4</v>
      </c>
      <c r="I7164" s="9">
        <f>VLOOKUP('Consolidtaed Data'!$B731,[1]Products!$A:$G,4,0)</f>
        <v>556</v>
      </c>
      <c r="J7164" s="9">
        <f>VLOOKUP('Consolidtaed Data'!$B731,[1]Products!$A:$G,3,0)</f>
        <v>395</v>
      </c>
      <c r="K7164" s="9">
        <f>'Consolidtaed Data'!$J731*'Consolidtaed Data'!$H731</f>
        <v>3576</v>
      </c>
      <c r="L7164" s="9">
        <f>'Consolidtaed Data'!$I731*'Consolidtaed Data'!$H731</f>
        <v>4706</v>
      </c>
      <c r="M7164" s="9">
        <f>'Consolidtaed Data'!$L731-'Consolidtaed Data'!$K731</f>
        <v>64</v>
      </c>
      <c r="N7164" s="9" t="str">
        <f>VLOOKUP('Consolidtaed Data'!$C731,[1]Locations!$A:$O,2,0)</f>
        <v>Burbank</v>
      </c>
      <c r="O7164" s="9" t="str">
        <f>VLOOKUP('Consolidtaed Data'!$D731,'[1]Sales People'!$A:$B,2,0)</f>
        <v>Kenneth Fields</v>
      </c>
      <c r="P7164" s="9" t="str">
        <f>VLOOKUP('Consolidtaed Data'!$E731,[1]Customers!$A:$B,2,0)</f>
        <v>Donald Reynolds</v>
      </c>
      <c r="Q7164" s="11">
        <f>WEEKDAY('Consolidtaed Data'!$F731)</f>
        <v>5</v>
      </c>
      <c r="R7164" s="9">
        <f>MONTH('Consolidtaed Data'!$F731)</f>
        <v>2</v>
      </c>
      <c r="S7164" s="9" t="str">
        <f>TEXT(Table3[[#This Row],[Purchase Date]],"MMMM")</f>
        <v>June</v>
      </c>
      <c r="T7164" s="9">
        <f>YEAR('Consolidtaed Data'!$F731)</f>
        <v>2020</v>
      </c>
    </row>
    <row r="7165" spans="1:20" x14ac:dyDescent="0.3">
      <c r="A7165" s="9" t="s">
        <v>8191</v>
      </c>
      <c r="B7165" s="9" t="s">
        <v>415</v>
      </c>
      <c r="C7165" s="9" t="s">
        <v>140</v>
      </c>
      <c r="D7165" s="9" t="s">
        <v>127</v>
      </c>
      <c r="E7165" s="9" t="s">
        <v>1777</v>
      </c>
      <c r="F7165" s="12">
        <v>44376</v>
      </c>
      <c r="G7165" s="12" t="str">
        <f>VLOOKUP(Table3[[#This Row],[Product ID]],[1]Products!$A:$G,2,0)</f>
        <v>Product 18</v>
      </c>
      <c r="H7165" s="22">
        <v>2</v>
      </c>
      <c r="I7165" s="9">
        <f>VLOOKUP('Consolidtaed Data'!$B912,[1]Products!$A:$G,4,0)</f>
        <v>1500</v>
      </c>
      <c r="J7165" s="9">
        <f>VLOOKUP('Consolidtaed Data'!$B912,[1]Products!$A:$G,3,0)</f>
        <v>900</v>
      </c>
      <c r="K7165" s="9">
        <f>'Consolidtaed Data'!$J912*'Consolidtaed Data'!$H912</f>
        <v>850</v>
      </c>
      <c r="L7165" s="9">
        <f>'Consolidtaed Data'!$I912*'Consolidtaed Data'!$H912</f>
        <v>1090</v>
      </c>
      <c r="M7165" s="9">
        <f>'Consolidtaed Data'!$L912-'Consolidtaed Data'!$K912</f>
        <v>48</v>
      </c>
      <c r="N7165" s="9" t="str">
        <f>VLOOKUP('Consolidtaed Data'!$C912,[1]Locations!$A:$O,2,0)</f>
        <v>West Covina</v>
      </c>
      <c r="O7165" s="9" t="str">
        <f>VLOOKUP('Consolidtaed Data'!$D912,'[1]Sales People'!$A:$B,2,0)</f>
        <v>Brian Davis</v>
      </c>
      <c r="P7165" s="9" t="str">
        <f>VLOOKUP('Consolidtaed Data'!$E912,[1]Customers!$A:$B,2,0)</f>
        <v>Timothy Lawrence</v>
      </c>
      <c r="Q7165" s="11">
        <f>WEEKDAY('Consolidtaed Data'!$F912)</f>
        <v>5</v>
      </c>
      <c r="R7165" s="9">
        <f>MONTH('Consolidtaed Data'!$F912)</f>
        <v>3</v>
      </c>
      <c r="S7165" s="9" t="str">
        <f>TEXT(Table3[[#This Row],[Purchase Date]],"MMMM")</f>
        <v>June</v>
      </c>
      <c r="T7165" s="9">
        <f>YEAR('Consolidtaed Data'!$F912)</f>
        <v>2020</v>
      </c>
    </row>
    <row r="7166" spans="1:20" x14ac:dyDescent="0.3">
      <c r="A7166" s="9" t="s">
        <v>8192</v>
      </c>
      <c r="B7166" s="9" t="s">
        <v>200</v>
      </c>
      <c r="C7166" s="9" t="s">
        <v>469</v>
      </c>
      <c r="D7166" s="9" t="s">
        <v>206</v>
      </c>
      <c r="E7166" s="9" t="s">
        <v>1007</v>
      </c>
      <c r="F7166" s="12">
        <v>44376</v>
      </c>
      <c r="G7166" s="12" t="str">
        <f>VLOOKUP(Table3[[#This Row],[Product ID]],[1]Products!$A:$G,2,0)</f>
        <v>Product 23</v>
      </c>
      <c r="H7166" s="22">
        <v>3</v>
      </c>
      <c r="I7166" s="9">
        <f>VLOOKUP('Consolidtaed Data'!$B946,[1]Products!$A:$G,4,0)</f>
        <v>378</v>
      </c>
      <c r="J7166" s="9">
        <f>VLOOKUP('Consolidtaed Data'!$B946,[1]Products!$A:$G,3,0)</f>
        <v>291</v>
      </c>
      <c r="K7166" s="9">
        <f>'Consolidtaed Data'!$J946*'Consolidtaed Data'!$H946</f>
        <v>2373</v>
      </c>
      <c r="L7166" s="9">
        <f>'Consolidtaed Data'!$I946*'Consolidtaed Data'!$H946</f>
        <v>4566</v>
      </c>
      <c r="M7166" s="9">
        <f>'Consolidtaed Data'!$L946-'Consolidtaed Data'!$K946</f>
        <v>2676</v>
      </c>
      <c r="N7166" s="9" t="str">
        <f>VLOOKUP('Consolidtaed Data'!$C946,[1]Locations!$A:$O,2,0)</f>
        <v>Elk Grove</v>
      </c>
      <c r="O7166" s="9" t="str">
        <f>VLOOKUP('Consolidtaed Data'!$D946,'[1]Sales People'!$A:$B,2,0)</f>
        <v>Arthur Mccoy</v>
      </c>
      <c r="P7166" s="9" t="str">
        <f>VLOOKUP('Consolidtaed Data'!$E946,[1]Customers!$A:$B,2,0)</f>
        <v>Justin Johnston</v>
      </c>
      <c r="Q7166" s="11">
        <f>WEEKDAY('Consolidtaed Data'!$F946)</f>
        <v>1</v>
      </c>
      <c r="R7166" s="9">
        <f>MONTH('Consolidtaed Data'!$F946)</f>
        <v>3</v>
      </c>
      <c r="S7166" s="9" t="str">
        <f>TEXT(Table3[[#This Row],[Purchase Date]],"MMMM")</f>
        <v>June</v>
      </c>
      <c r="T7166" s="9">
        <f>YEAR('Consolidtaed Data'!$F946)</f>
        <v>2020</v>
      </c>
    </row>
    <row r="7167" spans="1:20" x14ac:dyDescent="0.3">
      <c r="A7167" s="9" t="s">
        <v>8193</v>
      </c>
      <c r="B7167" s="9" t="s">
        <v>495</v>
      </c>
      <c r="C7167" s="9" t="s">
        <v>295</v>
      </c>
      <c r="D7167" s="9" t="s">
        <v>206</v>
      </c>
      <c r="E7167" s="9" t="s">
        <v>1521</v>
      </c>
      <c r="F7167" s="12">
        <v>44376</v>
      </c>
      <c r="G7167" s="12" t="str">
        <f>VLOOKUP(Table3[[#This Row],[Product ID]],[1]Products!$A:$G,2,0)</f>
        <v>Product 15</v>
      </c>
      <c r="H7167" s="22">
        <v>3</v>
      </c>
      <c r="I7167" s="9">
        <f>VLOOKUP('Consolidtaed Data'!$B1064,[1]Products!$A:$G,4,0)</f>
        <v>799</v>
      </c>
      <c r="J7167" s="9">
        <f>VLOOKUP('Consolidtaed Data'!$B1064,[1]Products!$A:$G,3,0)</f>
        <v>455</v>
      </c>
      <c r="K7167" s="9">
        <f>'Consolidtaed Data'!$J1064*'Consolidtaed Data'!$H1064</f>
        <v>945</v>
      </c>
      <c r="L7167" s="9">
        <f>'Consolidtaed Data'!$I1064*'Consolidtaed Data'!$H1064</f>
        <v>1889</v>
      </c>
      <c r="M7167" s="9">
        <f>'Consolidtaed Data'!$L1064-'Consolidtaed Data'!$K1064</f>
        <v>754</v>
      </c>
      <c r="N7167" s="9" t="str">
        <f>VLOOKUP('Consolidtaed Data'!$C1064,[1]Locations!$A:$O,2,0)</f>
        <v>Richmond</v>
      </c>
      <c r="O7167" s="9" t="str">
        <f>VLOOKUP('Consolidtaed Data'!$D1064,'[1]Sales People'!$A:$B,2,0)</f>
        <v>Ernest Wheeler</v>
      </c>
      <c r="P7167" s="9" t="str">
        <f>VLOOKUP('Consolidtaed Data'!$E1064,[1]Customers!$A:$B,2,0)</f>
        <v>Donald Carroll</v>
      </c>
      <c r="Q7167" s="11">
        <f>WEEKDAY('Consolidtaed Data'!$F1064)</f>
        <v>2</v>
      </c>
      <c r="R7167" s="9">
        <f>MONTH('Consolidtaed Data'!$F1064)</f>
        <v>3</v>
      </c>
      <c r="S7167" s="9" t="str">
        <f>TEXT(Table3[[#This Row],[Purchase Date]],"MMMM")</f>
        <v>June</v>
      </c>
      <c r="T7167" s="9">
        <f>YEAR('Consolidtaed Data'!$F1064)</f>
        <v>2020</v>
      </c>
    </row>
    <row r="7168" spans="1:20" x14ac:dyDescent="0.3">
      <c r="A7168" s="9" t="s">
        <v>8194</v>
      </c>
      <c r="B7168" s="9" t="s">
        <v>119</v>
      </c>
      <c r="C7168" s="9" t="s">
        <v>72</v>
      </c>
      <c r="D7168" s="9" t="s">
        <v>17</v>
      </c>
      <c r="E7168" s="9" t="s">
        <v>613</v>
      </c>
      <c r="F7168" s="12">
        <v>44376</v>
      </c>
      <c r="G7168" s="12" t="str">
        <f>VLOOKUP(Table3[[#This Row],[Product ID]],[1]Products!$A:$G,2,0)</f>
        <v>Product 67</v>
      </c>
      <c r="H7168" s="22">
        <v>3</v>
      </c>
      <c r="I7168" s="9">
        <f>VLOOKUP('Consolidtaed Data'!$B1111,[1]Products!$A:$G,4,0)</f>
        <v>1639</v>
      </c>
      <c r="J7168" s="9">
        <f>VLOOKUP('Consolidtaed Data'!$B1111,[1]Products!$A:$G,3,0)</f>
        <v>1295</v>
      </c>
      <c r="K7168" s="9">
        <f>'Consolidtaed Data'!$J1111*'Consolidtaed Data'!$H1111</f>
        <v>3164</v>
      </c>
      <c r="L7168" s="9">
        <f>'Consolidtaed Data'!$I1111*'Consolidtaed Data'!$H1111</f>
        <v>6088</v>
      </c>
      <c r="M7168" s="9">
        <f>'Consolidtaed Data'!$L1111-'Consolidtaed Data'!$K1111</f>
        <v>348</v>
      </c>
      <c r="N7168" s="9" t="str">
        <f>VLOOKUP('Consolidtaed Data'!$C1111,[1]Locations!$A:$O,2,0)</f>
        <v>Huntington Beach</v>
      </c>
      <c r="O7168" s="9" t="str">
        <f>VLOOKUP('Consolidtaed Data'!$D1111,'[1]Sales People'!$A:$B,2,0)</f>
        <v>Ryan Butler</v>
      </c>
      <c r="P7168" s="9" t="str">
        <f>VLOOKUP('Consolidtaed Data'!$E1111,[1]Customers!$A:$B,2,0)</f>
        <v>Michael Reed</v>
      </c>
      <c r="Q7168" s="11">
        <f>WEEKDAY('Consolidtaed Data'!$F1111)</f>
        <v>7</v>
      </c>
      <c r="R7168" s="9">
        <f>MONTH('Consolidtaed Data'!$F1111)</f>
        <v>3</v>
      </c>
      <c r="S7168" s="9" t="str">
        <f>TEXT(Table3[[#This Row],[Purchase Date]],"MMMM")</f>
        <v>June</v>
      </c>
      <c r="T7168" s="9">
        <f>YEAR('Consolidtaed Data'!$F1111)</f>
        <v>2020</v>
      </c>
    </row>
    <row r="7169" spans="1:20" x14ac:dyDescent="0.3">
      <c r="A7169" s="9" t="s">
        <v>8195</v>
      </c>
      <c r="B7169" s="9" t="s">
        <v>503</v>
      </c>
      <c r="C7169" s="9" t="s">
        <v>90</v>
      </c>
      <c r="D7169" s="9" t="s">
        <v>374</v>
      </c>
      <c r="E7169" s="9" t="s">
        <v>279</v>
      </c>
      <c r="F7169" s="12">
        <v>44376</v>
      </c>
      <c r="G7169" s="12" t="str">
        <f>VLOOKUP(Table3[[#This Row],[Product ID]],[1]Products!$A:$G,2,0)</f>
        <v>Product 99</v>
      </c>
      <c r="H7169" s="22">
        <v>1</v>
      </c>
      <c r="I7169" s="9">
        <f>VLOOKUP('Consolidtaed Data'!$B1774,[1]Products!$A:$G,4,0)</f>
        <v>458</v>
      </c>
      <c r="J7169" s="9">
        <f>VLOOKUP('Consolidtaed Data'!$B1774,[1]Products!$A:$G,3,0)</f>
        <v>376</v>
      </c>
      <c r="K7169" s="9">
        <f>'Consolidtaed Data'!$J1774*'Consolidtaed Data'!$H1774</f>
        <v>130</v>
      </c>
      <c r="L7169" s="9">
        <f>'Consolidtaed Data'!$I1774*'Consolidtaed Data'!$H1774</f>
        <v>181</v>
      </c>
      <c r="M7169" s="9">
        <f>'Consolidtaed Data'!$L1774-'Consolidtaed Data'!$K1774</f>
        <v>1659</v>
      </c>
      <c r="N7169" s="9" t="str">
        <f>VLOOKUP('Consolidtaed Data'!$C1774,[1]Locations!$A:$O,2,0)</f>
        <v>Santa Maria</v>
      </c>
      <c r="O7169" s="9" t="str">
        <f>VLOOKUP('Consolidtaed Data'!$D1774,'[1]Sales People'!$A:$B,2,0)</f>
        <v>Patrick Ruiz</v>
      </c>
      <c r="P7169" s="9" t="str">
        <f>VLOOKUP('Consolidtaed Data'!$E1774,[1]Customers!$A:$B,2,0)</f>
        <v>Anthony Turner</v>
      </c>
      <c r="Q7169" s="11">
        <f>WEEKDAY('Consolidtaed Data'!$F1774)</f>
        <v>7</v>
      </c>
      <c r="R7169" s="9">
        <f>MONTH('Consolidtaed Data'!$F1774)</f>
        <v>5</v>
      </c>
      <c r="S7169" s="9" t="str">
        <f>TEXT(Table3[[#This Row],[Purchase Date]],"MMMM")</f>
        <v>June</v>
      </c>
      <c r="T7169" s="9">
        <f>YEAR('Consolidtaed Data'!$F1774)</f>
        <v>2020</v>
      </c>
    </row>
    <row r="7170" spans="1:20" x14ac:dyDescent="0.3">
      <c r="A7170" s="9" t="s">
        <v>8196</v>
      </c>
      <c r="B7170" s="9" t="s">
        <v>148</v>
      </c>
      <c r="C7170" s="9" t="s">
        <v>635</v>
      </c>
      <c r="D7170" s="9" t="s">
        <v>326</v>
      </c>
      <c r="E7170" s="9" t="s">
        <v>1002</v>
      </c>
      <c r="F7170" s="12">
        <v>44376</v>
      </c>
      <c r="G7170" s="12" t="str">
        <f>VLOOKUP(Table3[[#This Row],[Product ID]],[1]Products!$A:$G,2,0)</f>
        <v>Product 16</v>
      </c>
      <c r="H7170" s="22">
        <v>1</v>
      </c>
      <c r="I7170" s="9">
        <f>VLOOKUP('Consolidtaed Data'!$B1809,[1]Products!$A:$G,4,0)</f>
        <v>392</v>
      </c>
      <c r="J7170" s="9">
        <f>VLOOKUP('Consolidtaed Data'!$B1809,[1]Products!$A:$G,3,0)</f>
        <v>255</v>
      </c>
      <c r="K7170" s="9">
        <f>'Consolidtaed Data'!$J1809*'Consolidtaed Data'!$H1809</f>
        <v>1774</v>
      </c>
      <c r="L7170" s="9">
        <f>'Consolidtaed Data'!$I1809*'Consolidtaed Data'!$H1809</f>
        <v>2464</v>
      </c>
      <c r="M7170" s="9">
        <f>'Consolidtaed Data'!$L1809-'Consolidtaed Data'!$K1809</f>
        <v>618</v>
      </c>
      <c r="N7170" s="9" t="str">
        <f>VLOOKUP('Consolidtaed Data'!$C1809,[1]Locations!$A:$O,2,0)</f>
        <v>Richmond</v>
      </c>
      <c r="O7170" s="9" t="str">
        <f>VLOOKUP('Consolidtaed Data'!$D1809,'[1]Sales People'!$A:$B,2,0)</f>
        <v>Gary Rodriguez</v>
      </c>
      <c r="P7170" s="9" t="str">
        <f>VLOOKUP('Consolidtaed Data'!$E1809,[1]Customers!$A:$B,2,0)</f>
        <v>Eugene Murphy</v>
      </c>
      <c r="Q7170" s="11">
        <f>WEEKDAY('Consolidtaed Data'!$F1809)</f>
        <v>3</v>
      </c>
      <c r="R7170" s="9">
        <f>MONTH('Consolidtaed Data'!$F1809)</f>
        <v>5</v>
      </c>
      <c r="S7170" s="9" t="str">
        <f>TEXT(Table3[[#This Row],[Purchase Date]],"MMMM")</f>
        <v>June</v>
      </c>
      <c r="T7170" s="9">
        <f>YEAR('Consolidtaed Data'!$F1809)</f>
        <v>2020</v>
      </c>
    </row>
    <row r="7171" spans="1:20" x14ac:dyDescent="0.3">
      <c r="A7171" s="9" t="s">
        <v>8197</v>
      </c>
      <c r="B7171" s="9" t="s">
        <v>89</v>
      </c>
      <c r="C7171" s="9" t="s">
        <v>263</v>
      </c>
      <c r="D7171" s="9" t="s">
        <v>326</v>
      </c>
      <c r="E7171" s="9" t="s">
        <v>1031</v>
      </c>
      <c r="F7171" s="12">
        <v>44376</v>
      </c>
      <c r="G7171" s="12" t="str">
        <f>VLOOKUP(Table3[[#This Row],[Product ID]],[1]Products!$A:$G,2,0)</f>
        <v>Product 64</v>
      </c>
      <c r="H7171" s="22">
        <v>1</v>
      </c>
      <c r="I7171" s="9">
        <f>VLOOKUP('Consolidtaed Data'!$B1918,[1]Products!$A:$G,4,0)</f>
        <v>315</v>
      </c>
      <c r="J7171" s="9">
        <f>VLOOKUP('Consolidtaed Data'!$B1918,[1]Products!$A:$G,3,0)</f>
        <v>208</v>
      </c>
      <c r="K7171" s="9">
        <f>'Consolidtaed Data'!$J1918*'Consolidtaed Data'!$H1918</f>
        <v>589</v>
      </c>
      <c r="L7171" s="9">
        <f>'Consolidtaed Data'!$I1918*'Consolidtaed Data'!$H1918</f>
        <v>1052</v>
      </c>
      <c r="M7171" s="9">
        <f>'Consolidtaed Data'!$L1918-'Consolidtaed Data'!$K1918</f>
        <v>313</v>
      </c>
      <c r="N7171" s="9" t="str">
        <f>VLOOKUP('Consolidtaed Data'!$C1918,[1]Locations!$A:$O,2,0)</f>
        <v>Pomona</v>
      </c>
      <c r="O7171" s="9" t="str">
        <f>VLOOKUP('Consolidtaed Data'!$D1918,'[1]Sales People'!$A:$B,2,0)</f>
        <v>Walter Cook</v>
      </c>
      <c r="P7171" s="9" t="str">
        <f>VLOOKUP('Consolidtaed Data'!$E1918,[1]Customers!$A:$B,2,0)</f>
        <v>Henry Reyes</v>
      </c>
      <c r="Q7171" s="11">
        <f>WEEKDAY('Consolidtaed Data'!$F1918)</f>
        <v>4</v>
      </c>
      <c r="R7171" s="9">
        <f>MONTH('Consolidtaed Data'!$F1918)</f>
        <v>5</v>
      </c>
      <c r="S7171" s="9" t="str">
        <f>TEXT(Table3[[#This Row],[Purchase Date]],"MMMM")</f>
        <v>June</v>
      </c>
      <c r="T7171" s="9">
        <f>YEAR('Consolidtaed Data'!$F1918)</f>
        <v>2020</v>
      </c>
    </row>
    <row r="7172" spans="1:20" x14ac:dyDescent="0.3">
      <c r="A7172" s="9" t="s">
        <v>8198</v>
      </c>
      <c r="B7172" s="9" t="s">
        <v>24</v>
      </c>
      <c r="C7172" s="9" t="s">
        <v>231</v>
      </c>
      <c r="D7172" s="9" t="s">
        <v>220</v>
      </c>
      <c r="E7172" s="9" t="s">
        <v>2164</v>
      </c>
      <c r="F7172" s="12">
        <v>44376</v>
      </c>
      <c r="G7172" s="12" t="str">
        <f>VLOOKUP(Table3[[#This Row],[Product ID]],[1]Products!$A:$G,2,0)</f>
        <v>Product 6</v>
      </c>
      <c r="H7172" s="22">
        <v>1</v>
      </c>
      <c r="I7172" s="9">
        <f>VLOOKUP('Consolidtaed Data'!$B2072,[1]Products!$A:$G,4,0)</f>
        <v>2141</v>
      </c>
      <c r="J7172" s="9">
        <f>VLOOKUP('Consolidtaed Data'!$B2072,[1]Products!$A:$G,3,0)</f>
        <v>1777</v>
      </c>
      <c r="K7172" s="9">
        <f>'Consolidtaed Data'!$J2072*'Consolidtaed Data'!$H2072</f>
        <v>3792</v>
      </c>
      <c r="L7172" s="9">
        <f>'Consolidtaed Data'!$I2072*'Consolidtaed Data'!$H2072</f>
        <v>4990</v>
      </c>
      <c r="M7172" s="9">
        <f>'Consolidtaed Data'!$L2072-'Consolidtaed Data'!$K2072</f>
        <v>1527</v>
      </c>
      <c r="N7172" s="9" t="str">
        <f>VLOOKUP('Consolidtaed Data'!$C2072,[1]Locations!$A:$O,2,0)</f>
        <v>Oceanside</v>
      </c>
      <c r="O7172" s="9" t="str">
        <f>VLOOKUP('Consolidtaed Data'!$D2072,'[1]Sales People'!$A:$B,2,0)</f>
        <v>Scott Clark</v>
      </c>
      <c r="P7172" s="9" t="str">
        <f>VLOOKUP('Consolidtaed Data'!$E2072,[1]Customers!$A:$B,2,0)</f>
        <v>Jack Lynch</v>
      </c>
      <c r="Q7172" s="11">
        <f>WEEKDAY('Consolidtaed Data'!$F2072)</f>
        <v>1</v>
      </c>
      <c r="R7172" s="9">
        <f>MONTH('Consolidtaed Data'!$F2072)</f>
        <v>5</v>
      </c>
      <c r="S7172" s="9" t="str">
        <f>TEXT(Table3[[#This Row],[Purchase Date]],"MMMM")</f>
        <v>June</v>
      </c>
      <c r="T7172" s="9">
        <f>YEAR('Consolidtaed Data'!$F2072)</f>
        <v>2020</v>
      </c>
    </row>
    <row r="7173" spans="1:20" x14ac:dyDescent="0.3">
      <c r="A7173" s="9" t="s">
        <v>8199</v>
      </c>
      <c r="B7173" s="9" t="s">
        <v>107</v>
      </c>
      <c r="C7173" s="9" t="s">
        <v>357</v>
      </c>
      <c r="D7173" s="9" t="s">
        <v>22</v>
      </c>
      <c r="E7173" s="9" t="s">
        <v>3251</v>
      </c>
      <c r="F7173" s="12">
        <v>44376</v>
      </c>
      <c r="G7173" s="12" t="str">
        <f>VLOOKUP(Table3[[#This Row],[Product ID]],[1]Products!$A:$G,2,0)</f>
        <v>Product 52</v>
      </c>
      <c r="H7173" s="22">
        <v>1</v>
      </c>
      <c r="I7173" s="9">
        <f>VLOOKUP('Consolidtaed Data'!$B2246,[1]Products!$A:$G,4,0)</f>
        <v>826</v>
      </c>
      <c r="J7173" s="9">
        <f>VLOOKUP('Consolidtaed Data'!$B2246,[1]Products!$A:$G,3,0)</f>
        <v>562</v>
      </c>
      <c r="K7173" s="9">
        <f>'Consolidtaed Data'!$J2246*'Consolidtaed Data'!$H2246</f>
        <v>255</v>
      </c>
      <c r="L7173" s="9">
        <f>'Consolidtaed Data'!$I2246*'Consolidtaed Data'!$H2246</f>
        <v>392</v>
      </c>
      <c r="M7173" s="9">
        <f>'Consolidtaed Data'!$L2246-'Consolidtaed Data'!$K2246</f>
        <v>1035</v>
      </c>
      <c r="N7173" s="9" t="str">
        <f>VLOOKUP('Consolidtaed Data'!$C2246,[1]Locations!$A:$O,2,0)</f>
        <v>Fullerton</v>
      </c>
      <c r="O7173" s="9" t="str">
        <f>VLOOKUP('Consolidtaed Data'!$D2246,'[1]Sales People'!$A:$B,2,0)</f>
        <v>Howard Gardner</v>
      </c>
      <c r="P7173" s="9" t="str">
        <f>VLOOKUP('Consolidtaed Data'!$E2246,[1]Customers!$A:$B,2,0)</f>
        <v>Nicholas Williamson</v>
      </c>
      <c r="Q7173" s="11">
        <f>WEEKDAY('Consolidtaed Data'!$F2246)</f>
        <v>7</v>
      </c>
      <c r="R7173" s="9">
        <f>MONTH('Consolidtaed Data'!$F2246)</f>
        <v>6</v>
      </c>
      <c r="S7173" s="9" t="str">
        <f>TEXT(Table3[[#This Row],[Purchase Date]],"MMMM")</f>
        <v>June</v>
      </c>
      <c r="T7173" s="9">
        <f>YEAR('Consolidtaed Data'!$F2246)</f>
        <v>2020</v>
      </c>
    </row>
    <row r="7174" spans="1:20" x14ac:dyDescent="0.3">
      <c r="A7174" s="9" t="s">
        <v>8200</v>
      </c>
      <c r="B7174" s="9" t="s">
        <v>330</v>
      </c>
      <c r="C7174" s="9" t="s">
        <v>152</v>
      </c>
      <c r="D7174" s="9" t="s">
        <v>229</v>
      </c>
      <c r="E7174" s="9" t="s">
        <v>646</v>
      </c>
      <c r="F7174" s="12">
        <v>44376</v>
      </c>
      <c r="G7174" s="12" t="str">
        <f>VLOOKUP(Table3[[#This Row],[Product ID]],[1]Products!$A:$G,2,0)</f>
        <v>Product 91</v>
      </c>
      <c r="H7174" s="22">
        <v>1</v>
      </c>
      <c r="I7174" s="9">
        <f>VLOOKUP('Consolidtaed Data'!$B2564,[1]Products!$A:$G,4,0)</f>
        <v>880</v>
      </c>
      <c r="J7174" s="9">
        <f>VLOOKUP('Consolidtaed Data'!$B2564,[1]Products!$A:$G,3,0)</f>
        <v>634</v>
      </c>
      <c r="K7174" s="9">
        <f>'Consolidtaed Data'!$J2564*'Consolidtaed Data'!$H2564</f>
        <v>1321</v>
      </c>
      <c r="L7174" s="9">
        <f>'Consolidtaed Data'!$I2564*'Consolidtaed Data'!$H2564</f>
        <v>1972</v>
      </c>
      <c r="M7174" s="9">
        <f>'Consolidtaed Data'!$L2564-'Consolidtaed Data'!$K2564</f>
        <v>348</v>
      </c>
      <c r="N7174" s="9" t="str">
        <f>VLOOKUP('Consolidtaed Data'!$C2564,[1]Locations!$A:$O,2,0)</f>
        <v>Corona</v>
      </c>
      <c r="O7174" s="9" t="str">
        <f>VLOOKUP('Consolidtaed Data'!$D2564,'[1]Sales People'!$A:$B,2,0)</f>
        <v>Fred Robertson</v>
      </c>
      <c r="P7174" s="9" t="str">
        <f>VLOOKUP('Consolidtaed Data'!$E2564,[1]Customers!$A:$B,2,0)</f>
        <v>Terry Harris</v>
      </c>
      <c r="Q7174" s="11">
        <f>WEEKDAY('Consolidtaed Data'!$F2564)</f>
        <v>1</v>
      </c>
      <c r="R7174" s="9">
        <f>MONTH('Consolidtaed Data'!$F2564)</f>
        <v>7</v>
      </c>
      <c r="S7174" s="9" t="str">
        <f>TEXT(Table3[[#This Row],[Purchase Date]],"MMMM")</f>
        <v>June</v>
      </c>
      <c r="T7174" s="9">
        <f>YEAR('Consolidtaed Data'!$F2564)</f>
        <v>2020</v>
      </c>
    </row>
    <row r="7175" spans="1:20" x14ac:dyDescent="0.3">
      <c r="A7175" s="9" t="s">
        <v>8201</v>
      </c>
      <c r="B7175" s="9" t="s">
        <v>129</v>
      </c>
      <c r="C7175" s="9" t="s">
        <v>228</v>
      </c>
      <c r="D7175" s="9" t="s">
        <v>229</v>
      </c>
      <c r="E7175" s="9" t="s">
        <v>442</v>
      </c>
      <c r="F7175" s="12">
        <v>44376</v>
      </c>
      <c r="G7175" s="12" t="str">
        <f>VLOOKUP(Table3[[#This Row],[Product ID]],[1]Products!$A:$G,2,0)</f>
        <v>Product 47</v>
      </c>
      <c r="H7175" s="22">
        <v>4</v>
      </c>
      <c r="I7175" s="9">
        <f>VLOOKUP('Consolidtaed Data'!$B2646,[1]Products!$A:$G,4,0)</f>
        <v>1022</v>
      </c>
      <c r="J7175" s="9">
        <f>VLOOKUP('Consolidtaed Data'!$B2646,[1]Products!$A:$G,3,0)</f>
        <v>818</v>
      </c>
      <c r="K7175" s="9">
        <f>'Consolidtaed Data'!$J2646*'Consolidtaed Data'!$H2646</f>
        <v>2835</v>
      </c>
      <c r="L7175" s="9">
        <f>'Consolidtaed Data'!$I2646*'Consolidtaed Data'!$H2646</f>
        <v>5667</v>
      </c>
      <c r="M7175" s="9">
        <f>'Consolidtaed Data'!$L2646-'Consolidtaed Data'!$K2646</f>
        <v>46</v>
      </c>
      <c r="N7175" s="9" t="str">
        <f>VLOOKUP('Consolidtaed Data'!$C2646,[1]Locations!$A:$O,2,0)</f>
        <v>Victorville</v>
      </c>
      <c r="O7175" s="9" t="str">
        <f>VLOOKUP('Consolidtaed Data'!$D2646,'[1]Sales People'!$A:$B,2,0)</f>
        <v>Jimmy Young</v>
      </c>
      <c r="P7175" s="9" t="str">
        <f>VLOOKUP('Consolidtaed Data'!$E2646,[1]Customers!$A:$B,2,0)</f>
        <v>William Andrews</v>
      </c>
      <c r="Q7175" s="11">
        <f>WEEKDAY('Consolidtaed Data'!$F2646)</f>
        <v>1</v>
      </c>
      <c r="R7175" s="9">
        <f>MONTH('Consolidtaed Data'!$F2646)</f>
        <v>7</v>
      </c>
      <c r="S7175" s="9" t="str">
        <f>TEXT(Table3[[#This Row],[Purchase Date]],"MMMM")</f>
        <v>June</v>
      </c>
      <c r="T7175" s="9">
        <f>YEAR('Consolidtaed Data'!$F2646)</f>
        <v>2020</v>
      </c>
    </row>
    <row r="7176" spans="1:20" x14ac:dyDescent="0.3">
      <c r="A7176" s="9" t="s">
        <v>8202</v>
      </c>
      <c r="B7176" s="9" t="s">
        <v>330</v>
      </c>
      <c r="C7176" s="9" t="s">
        <v>42</v>
      </c>
      <c r="D7176" s="9" t="s">
        <v>35</v>
      </c>
      <c r="E7176" s="9" t="s">
        <v>982</v>
      </c>
      <c r="F7176" s="12">
        <v>44376</v>
      </c>
      <c r="G7176" s="12" t="str">
        <f>VLOOKUP(Table3[[#This Row],[Product ID]],[1]Products!$A:$G,2,0)</f>
        <v>Product 91</v>
      </c>
      <c r="H7176" s="22">
        <v>1</v>
      </c>
      <c r="I7176" s="9">
        <f>VLOOKUP('Consolidtaed Data'!$B2649,[1]Products!$A:$G,4,0)</f>
        <v>1967</v>
      </c>
      <c r="J7176" s="9">
        <f>VLOOKUP('Consolidtaed Data'!$B2649,[1]Products!$A:$G,3,0)</f>
        <v>1397</v>
      </c>
      <c r="K7176" s="9">
        <f>'Consolidtaed Data'!$J2649*'Consolidtaed Data'!$H2649</f>
        <v>2734</v>
      </c>
      <c r="L7176" s="9">
        <f>'Consolidtaed Data'!$I2649*'Consolidtaed Data'!$H2649</f>
        <v>4482</v>
      </c>
      <c r="M7176" s="9">
        <f>'Consolidtaed Data'!$L2649-'Consolidtaed Data'!$K2649</f>
        <v>99</v>
      </c>
      <c r="N7176" s="9" t="str">
        <f>VLOOKUP('Consolidtaed Data'!$C2649,[1]Locations!$A:$O,2,0)</f>
        <v>Oakland</v>
      </c>
      <c r="O7176" s="9" t="str">
        <f>VLOOKUP('Consolidtaed Data'!$D2649,'[1]Sales People'!$A:$B,2,0)</f>
        <v>Jimmy Young</v>
      </c>
      <c r="P7176" s="9" t="str">
        <f>VLOOKUP('Consolidtaed Data'!$E2649,[1]Customers!$A:$B,2,0)</f>
        <v>Arthur Welch</v>
      </c>
      <c r="Q7176" s="11">
        <f>WEEKDAY('Consolidtaed Data'!$F2649)</f>
        <v>1</v>
      </c>
      <c r="R7176" s="9">
        <f>MONTH('Consolidtaed Data'!$F2649)</f>
        <v>7</v>
      </c>
      <c r="S7176" s="9" t="str">
        <f>TEXT(Table3[[#This Row],[Purchase Date]],"MMMM")</f>
        <v>June</v>
      </c>
      <c r="T7176" s="9">
        <f>YEAR('Consolidtaed Data'!$F2649)</f>
        <v>2020</v>
      </c>
    </row>
    <row r="7177" spans="1:20" x14ac:dyDescent="0.3">
      <c r="A7177" s="9" t="s">
        <v>8203</v>
      </c>
      <c r="B7177" s="9" t="s">
        <v>209</v>
      </c>
      <c r="C7177" s="9" t="s">
        <v>134</v>
      </c>
      <c r="D7177" s="9" t="s">
        <v>26</v>
      </c>
      <c r="E7177" s="9" t="s">
        <v>1866</v>
      </c>
      <c r="F7177" s="12">
        <v>44376</v>
      </c>
      <c r="G7177" s="12" t="str">
        <f>VLOOKUP(Table3[[#This Row],[Product ID]],[1]Products!$A:$G,2,0)</f>
        <v>Product 86</v>
      </c>
      <c r="H7177" s="22">
        <v>3</v>
      </c>
      <c r="I7177" s="9">
        <f>VLOOKUP('Consolidtaed Data'!$B2954,[1]Products!$A:$G,4,0)</f>
        <v>1022</v>
      </c>
      <c r="J7177" s="9">
        <f>VLOOKUP('Consolidtaed Data'!$B2954,[1]Products!$A:$G,3,0)</f>
        <v>818</v>
      </c>
      <c r="K7177" s="9">
        <f>'Consolidtaed Data'!$J2954*'Consolidtaed Data'!$H2954</f>
        <v>838</v>
      </c>
      <c r="L7177" s="9">
        <f>'Consolidtaed Data'!$I2954*'Consolidtaed Data'!$H2954</f>
        <v>1103</v>
      </c>
      <c r="M7177" s="9">
        <f>'Consolidtaed Data'!$L2954-'Consolidtaed Data'!$K2954</f>
        <v>561</v>
      </c>
      <c r="N7177" s="9" t="str">
        <f>VLOOKUP('Consolidtaed Data'!$C2954,[1]Locations!$A:$O,2,0)</f>
        <v>Roseville</v>
      </c>
      <c r="O7177" s="9" t="str">
        <f>VLOOKUP('Consolidtaed Data'!$D2954,'[1]Sales People'!$A:$B,2,0)</f>
        <v>Eugene Holmes</v>
      </c>
      <c r="P7177" s="9" t="str">
        <f>VLOOKUP('Consolidtaed Data'!$E2954,[1]Customers!$A:$B,2,0)</f>
        <v>Carlos Young</v>
      </c>
      <c r="Q7177" s="11">
        <f>WEEKDAY('Consolidtaed Data'!$F2954)</f>
        <v>3</v>
      </c>
      <c r="R7177" s="9">
        <f>MONTH('Consolidtaed Data'!$F2954)</f>
        <v>8</v>
      </c>
      <c r="S7177" s="9" t="str">
        <f>TEXT(Table3[[#This Row],[Purchase Date]],"MMMM")</f>
        <v>June</v>
      </c>
      <c r="T7177" s="9">
        <f>YEAR('Consolidtaed Data'!$F2954)</f>
        <v>2020</v>
      </c>
    </row>
    <row r="7178" spans="1:20" x14ac:dyDescent="0.3">
      <c r="A7178" s="9" t="s">
        <v>8204</v>
      </c>
      <c r="B7178" s="9" t="s">
        <v>393</v>
      </c>
      <c r="C7178" s="9" t="s">
        <v>45</v>
      </c>
      <c r="D7178" s="9" t="s">
        <v>68</v>
      </c>
      <c r="E7178" s="9" t="s">
        <v>480</v>
      </c>
      <c r="F7178" s="12">
        <v>44376</v>
      </c>
      <c r="G7178" s="12" t="str">
        <f>VLOOKUP(Table3[[#This Row],[Product ID]],[1]Products!$A:$G,2,0)</f>
        <v>Product 84</v>
      </c>
      <c r="H7178" s="22">
        <v>2</v>
      </c>
      <c r="I7178" s="9">
        <f>VLOOKUP('Consolidtaed Data'!$B3215,[1]Products!$A:$G,4,0)</f>
        <v>368</v>
      </c>
      <c r="J7178" s="9">
        <f>VLOOKUP('Consolidtaed Data'!$B3215,[1]Products!$A:$G,3,0)</f>
        <v>269</v>
      </c>
      <c r="K7178" s="9">
        <f>'Consolidtaed Data'!$J3215*'Consolidtaed Data'!$H3215</f>
        <v>389</v>
      </c>
      <c r="L7178" s="9">
        <f>'Consolidtaed Data'!$I3215*'Consolidtaed Data'!$H3215</f>
        <v>637</v>
      </c>
      <c r="M7178" s="9">
        <f>'Consolidtaed Data'!$L3215-'Consolidtaed Data'!$K3215</f>
        <v>408</v>
      </c>
      <c r="N7178" s="9" t="str">
        <f>VLOOKUP('Consolidtaed Data'!$C3215,[1]Locations!$A:$O,2,0)</f>
        <v>Sacramento</v>
      </c>
      <c r="O7178" s="9" t="str">
        <f>VLOOKUP('Consolidtaed Data'!$D3215,'[1]Sales People'!$A:$B,2,0)</f>
        <v>Walter Cook</v>
      </c>
      <c r="P7178" s="9" t="str">
        <f>VLOOKUP('Consolidtaed Data'!$E3215,[1]Customers!$A:$B,2,0)</f>
        <v>Daniel Moreno</v>
      </c>
      <c r="Q7178" s="11">
        <f>WEEKDAY('Consolidtaed Data'!$F3215)</f>
        <v>3</v>
      </c>
      <c r="R7178" s="9">
        <f>MONTH('Consolidtaed Data'!$F3215)</f>
        <v>8</v>
      </c>
      <c r="S7178" s="9" t="str">
        <f>TEXT(Table3[[#This Row],[Purchase Date]],"MMMM")</f>
        <v>June</v>
      </c>
      <c r="T7178" s="9">
        <f>YEAR('Consolidtaed Data'!$F3215)</f>
        <v>2020</v>
      </c>
    </row>
    <row r="7179" spans="1:20" x14ac:dyDescent="0.3">
      <c r="A7179" s="9" t="s">
        <v>8205</v>
      </c>
      <c r="B7179" s="9" t="s">
        <v>29</v>
      </c>
      <c r="C7179" s="9" t="s">
        <v>394</v>
      </c>
      <c r="D7179" s="9" t="s">
        <v>374</v>
      </c>
      <c r="E7179" s="9" t="s">
        <v>1650</v>
      </c>
      <c r="F7179" s="12">
        <v>44376</v>
      </c>
      <c r="G7179" s="12" t="str">
        <f>VLOOKUP(Table3[[#This Row],[Product ID]],[1]Products!$A:$G,2,0)</f>
        <v>Product 37</v>
      </c>
      <c r="H7179" s="22">
        <v>1</v>
      </c>
      <c r="I7179" s="9">
        <f>VLOOKUP('Consolidtaed Data'!$B3230,[1]Products!$A:$G,4,0)</f>
        <v>290</v>
      </c>
      <c r="J7179" s="9">
        <f>VLOOKUP('Consolidtaed Data'!$B3230,[1]Products!$A:$G,3,0)</f>
        <v>200</v>
      </c>
      <c r="K7179" s="9">
        <f>'Consolidtaed Data'!$J3230*'Consolidtaed Data'!$H3230</f>
        <v>291</v>
      </c>
      <c r="L7179" s="9">
        <f>'Consolidtaed Data'!$I3230*'Consolidtaed Data'!$H3230</f>
        <v>378</v>
      </c>
      <c r="M7179" s="9">
        <f>'Consolidtaed Data'!$L3230-'Consolidtaed Data'!$K3230</f>
        <v>204</v>
      </c>
      <c r="N7179" s="9" t="str">
        <f>VLOOKUP('Consolidtaed Data'!$C3230,[1]Locations!$A:$O,2,0)</f>
        <v>Roseville</v>
      </c>
      <c r="O7179" s="9" t="str">
        <f>VLOOKUP('Consolidtaed Data'!$D3230,'[1]Sales People'!$A:$B,2,0)</f>
        <v>Joshua Cook</v>
      </c>
      <c r="P7179" s="9" t="str">
        <f>VLOOKUP('Consolidtaed Data'!$E3230,[1]Customers!$A:$B,2,0)</f>
        <v>Gerald Clark</v>
      </c>
      <c r="Q7179" s="11">
        <f>WEEKDAY('Consolidtaed Data'!$F3230)</f>
        <v>3</v>
      </c>
      <c r="R7179" s="9">
        <f>MONTH('Consolidtaed Data'!$F3230)</f>
        <v>8</v>
      </c>
      <c r="S7179" s="9" t="str">
        <f>TEXT(Table3[[#This Row],[Purchase Date]],"MMMM")</f>
        <v>June</v>
      </c>
      <c r="T7179" s="9">
        <f>YEAR('Consolidtaed Data'!$F3230)</f>
        <v>2020</v>
      </c>
    </row>
    <row r="7180" spans="1:20" x14ac:dyDescent="0.3">
      <c r="A7180" s="9" t="s">
        <v>8206</v>
      </c>
      <c r="B7180" s="9" t="s">
        <v>284</v>
      </c>
      <c r="C7180" s="9" t="s">
        <v>223</v>
      </c>
      <c r="D7180" s="9" t="s">
        <v>95</v>
      </c>
      <c r="E7180" s="9" t="s">
        <v>1047</v>
      </c>
      <c r="F7180" s="12">
        <v>44376</v>
      </c>
      <c r="G7180" s="12" t="str">
        <f>VLOOKUP(Table3[[#This Row],[Product ID]],[1]Products!$A:$G,2,0)</f>
        <v>Product 96</v>
      </c>
      <c r="H7180" s="22">
        <v>3</v>
      </c>
      <c r="I7180" s="9">
        <f>VLOOKUP('Consolidtaed Data'!$B3327,[1]Products!$A:$G,4,0)</f>
        <v>2464</v>
      </c>
      <c r="J7180" s="9">
        <f>VLOOKUP('Consolidtaed Data'!$B3327,[1]Products!$A:$G,3,0)</f>
        <v>1774</v>
      </c>
      <c r="K7180" s="9">
        <f>'Consolidtaed Data'!$J3327*'Consolidtaed Data'!$H3327</f>
        <v>1295</v>
      </c>
      <c r="L7180" s="9">
        <f>'Consolidtaed Data'!$I3327*'Consolidtaed Data'!$H3327</f>
        <v>1639</v>
      </c>
      <c r="M7180" s="9">
        <f>'Consolidtaed Data'!$L3327-'Consolidtaed Data'!$K3327</f>
        <v>1456</v>
      </c>
      <c r="N7180" s="9" t="str">
        <f>VLOOKUP('Consolidtaed Data'!$C3327,[1]Locations!$A:$O,2,0)</f>
        <v>San Diego</v>
      </c>
      <c r="O7180" s="9" t="str">
        <f>VLOOKUP('Consolidtaed Data'!$D3327,'[1]Sales People'!$A:$B,2,0)</f>
        <v>Carl Hall</v>
      </c>
      <c r="P7180" s="9" t="str">
        <f>VLOOKUP('Consolidtaed Data'!$E3327,[1]Customers!$A:$B,2,0)</f>
        <v>Roy Jenkins</v>
      </c>
      <c r="Q7180" s="11">
        <f>WEEKDAY('Consolidtaed Data'!$F3327)</f>
        <v>4</v>
      </c>
      <c r="R7180" s="9">
        <f>MONTH('Consolidtaed Data'!$F3327)</f>
        <v>9</v>
      </c>
      <c r="S7180" s="9" t="str">
        <f>TEXT(Table3[[#This Row],[Purchase Date]],"MMMM")</f>
        <v>June</v>
      </c>
      <c r="T7180" s="9">
        <f>YEAR('Consolidtaed Data'!$F3327)</f>
        <v>2020</v>
      </c>
    </row>
    <row r="7181" spans="1:20" x14ac:dyDescent="0.3">
      <c r="A7181" s="9" t="s">
        <v>8207</v>
      </c>
      <c r="B7181" s="9" t="s">
        <v>168</v>
      </c>
      <c r="C7181" s="9" t="s">
        <v>140</v>
      </c>
      <c r="D7181" s="9" t="s">
        <v>315</v>
      </c>
      <c r="E7181" s="9" t="s">
        <v>726</v>
      </c>
      <c r="F7181" s="12">
        <v>44376</v>
      </c>
      <c r="G7181" s="12" t="str">
        <f>VLOOKUP(Table3[[#This Row],[Product ID]],[1]Products!$A:$G,2,0)</f>
        <v>Product 26</v>
      </c>
      <c r="H7181" s="22">
        <v>1</v>
      </c>
      <c r="I7181" s="9">
        <f>VLOOKUP('Consolidtaed Data'!$B3511,[1]Products!$A:$G,4,0)</f>
        <v>880</v>
      </c>
      <c r="J7181" s="9">
        <f>VLOOKUP('Consolidtaed Data'!$B3511,[1]Products!$A:$G,3,0)</f>
        <v>634</v>
      </c>
      <c r="K7181" s="9">
        <f>'Consolidtaed Data'!$J3511*'Consolidtaed Data'!$H3511</f>
        <v>1251</v>
      </c>
      <c r="L7181" s="9">
        <f>'Consolidtaed Data'!$I3511*'Consolidtaed Data'!$H3511</f>
        <v>1526</v>
      </c>
      <c r="M7181" s="9">
        <f>'Consolidtaed Data'!$L3511-'Consolidtaed Data'!$K3511</f>
        <v>782</v>
      </c>
      <c r="N7181" s="9" t="str">
        <f>VLOOKUP('Consolidtaed Data'!$C3511,[1]Locations!$A:$O,2,0)</f>
        <v>Bakersfield</v>
      </c>
      <c r="O7181" s="9" t="str">
        <f>VLOOKUP('Consolidtaed Data'!$D3511,'[1]Sales People'!$A:$B,2,0)</f>
        <v>Justin Lynch</v>
      </c>
      <c r="P7181" s="9" t="str">
        <f>VLOOKUP('Consolidtaed Data'!$E3511,[1]Customers!$A:$B,2,0)</f>
        <v>Jonathan Bowman</v>
      </c>
      <c r="Q7181" s="11">
        <f>WEEKDAY('Consolidtaed Data'!$F3511)</f>
        <v>2</v>
      </c>
      <c r="R7181" s="9">
        <f>MONTH('Consolidtaed Data'!$F3511)</f>
        <v>9</v>
      </c>
      <c r="S7181" s="9" t="str">
        <f>TEXT(Table3[[#This Row],[Purchase Date]],"MMMM")</f>
        <v>June</v>
      </c>
      <c r="T7181" s="9">
        <f>YEAR('Consolidtaed Data'!$F3511)</f>
        <v>2020</v>
      </c>
    </row>
    <row r="7182" spans="1:20" x14ac:dyDescent="0.3">
      <c r="A7182" s="9" t="s">
        <v>8208</v>
      </c>
      <c r="B7182" s="9" t="s">
        <v>364</v>
      </c>
      <c r="C7182" s="9" t="s">
        <v>34</v>
      </c>
      <c r="D7182" s="9" t="s">
        <v>229</v>
      </c>
      <c r="E7182" s="9" t="s">
        <v>947</v>
      </c>
      <c r="F7182" s="12">
        <v>44377</v>
      </c>
      <c r="G7182" s="12" t="str">
        <f>VLOOKUP(Table3[[#This Row],[Product ID]],[1]Products!$A:$G,2,0)</f>
        <v>Product 45</v>
      </c>
      <c r="H7182" s="22">
        <v>3</v>
      </c>
      <c r="I7182" s="9">
        <f>VLOOKUP('Consolidtaed Data'!$B345,[1]Products!$A:$G,4,0)</f>
        <v>1862</v>
      </c>
      <c r="J7182" s="9">
        <f>VLOOKUP('Consolidtaed Data'!$B345,[1]Products!$A:$G,3,0)</f>
        <v>1173</v>
      </c>
      <c r="K7182" s="9">
        <f>'Consolidtaed Data'!$J345*'Consolidtaed Data'!$H345</f>
        <v>3032</v>
      </c>
      <c r="L7182" s="9">
        <f>'Consolidtaed Data'!$I345*'Consolidtaed Data'!$H345</f>
        <v>3566</v>
      </c>
      <c r="M7182" s="9">
        <f>'Consolidtaed Data'!$L345-'Consolidtaed Data'!$K345</f>
        <v>656</v>
      </c>
      <c r="N7182" s="9" t="str">
        <f>VLOOKUP('Consolidtaed Data'!$C345,[1]Locations!$A:$O,2,0)</f>
        <v>Salinas</v>
      </c>
      <c r="O7182" s="9" t="str">
        <f>VLOOKUP('Consolidtaed Data'!$D345,'[1]Sales People'!$A:$B,2,0)</f>
        <v>Bobby Russell</v>
      </c>
      <c r="P7182" s="9" t="str">
        <f>VLOOKUP('Consolidtaed Data'!$E345,[1]Customers!$A:$B,2,0)</f>
        <v>Daniel Fernandez</v>
      </c>
      <c r="Q7182" s="11">
        <f>WEEKDAY('Consolidtaed Data'!$F345)</f>
        <v>6</v>
      </c>
      <c r="R7182" s="9">
        <f>MONTH('Consolidtaed Data'!$F345)</f>
        <v>1</v>
      </c>
      <c r="S7182" s="9" t="str">
        <f>TEXT(Table3[[#This Row],[Purchase Date]],"MMMM")</f>
        <v>June</v>
      </c>
      <c r="T7182" s="9">
        <f>YEAR('Consolidtaed Data'!$F345)</f>
        <v>2020</v>
      </c>
    </row>
    <row r="7183" spans="1:20" x14ac:dyDescent="0.3">
      <c r="A7183" s="9" t="s">
        <v>8209</v>
      </c>
      <c r="B7183" s="9" t="s">
        <v>219</v>
      </c>
      <c r="C7183" s="9" t="s">
        <v>140</v>
      </c>
      <c r="D7183" s="9" t="s">
        <v>105</v>
      </c>
      <c r="E7183" s="9" t="s">
        <v>573</v>
      </c>
      <c r="F7183" s="12">
        <v>44377</v>
      </c>
      <c r="G7183" s="12" t="str">
        <f>VLOOKUP(Table3[[#This Row],[Product ID]],[1]Products!$A:$G,2,0)</f>
        <v>Product 35</v>
      </c>
      <c r="H7183" s="22">
        <v>2</v>
      </c>
      <c r="I7183" s="9">
        <f>VLOOKUP('Consolidtaed Data'!$B632,[1]Products!$A:$G,4,0)</f>
        <v>112</v>
      </c>
      <c r="J7183" s="9">
        <f>VLOOKUP('Consolidtaed Data'!$B632,[1]Products!$A:$G,3,0)</f>
        <v>90</v>
      </c>
      <c r="K7183" s="9">
        <f>'Consolidtaed Data'!$J632*'Consolidtaed Data'!$H632</f>
        <v>807</v>
      </c>
      <c r="L7183" s="9">
        <f>'Consolidtaed Data'!$I632*'Consolidtaed Data'!$H632</f>
        <v>1467</v>
      </c>
      <c r="M7183" s="9">
        <f>'Consolidtaed Data'!$L632-'Consolidtaed Data'!$K632</f>
        <v>34</v>
      </c>
      <c r="N7183" s="9" t="str">
        <f>VLOOKUP('Consolidtaed Data'!$C632,[1]Locations!$A:$O,2,0)</f>
        <v>Santa Ana</v>
      </c>
      <c r="O7183" s="9" t="str">
        <f>VLOOKUP('Consolidtaed Data'!$D632,'[1]Sales People'!$A:$B,2,0)</f>
        <v>Gary Rodriguez</v>
      </c>
      <c r="P7183" s="9" t="str">
        <f>VLOOKUP('Consolidtaed Data'!$E632,[1]Customers!$A:$B,2,0)</f>
        <v>Joe Gordon</v>
      </c>
      <c r="Q7183" s="11">
        <f>WEEKDAY('Consolidtaed Data'!$F632)</f>
        <v>6</v>
      </c>
      <c r="R7183" s="9">
        <f>MONTH('Consolidtaed Data'!$F632)</f>
        <v>2</v>
      </c>
      <c r="S7183" s="9" t="str">
        <f>TEXT(Table3[[#This Row],[Purchase Date]],"MMMM")</f>
        <v>June</v>
      </c>
      <c r="T7183" s="9">
        <f>YEAR('Consolidtaed Data'!$F632)</f>
        <v>2020</v>
      </c>
    </row>
    <row r="7184" spans="1:20" x14ac:dyDescent="0.3">
      <c r="A7184" s="9" t="s">
        <v>8210</v>
      </c>
      <c r="B7184" s="9" t="s">
        <v>390</v>
      </c>
      <c r="C7184" s="9" t="s">
        <v>439</v>
      </c>
      <c r="D7184" s="9" t="s">
        <v>26</v>
      </c>
      <c r="E7184" s="9" t="s">
        <v>430</v>
      </c>
      <c r="F7184" s="12">
        <v>44377</v>
      </c>
      <c r="G7184" s="12" t="str">
        <f>VLOOKUP(Table3[[#This Row],[Product ID]],[1]Products!$A:$G,2,0)</f>
        <v>Product 48</v>
      </c>
      <c r="H7184" s="22">
        <v>3</v>
      </c>
      <c r="I7184" s="9">
        <f>VLOOKUP('Consolidtaed Data'!$B654,[1]Products!$A:$G,4,0)</f>
        <v>2495</v>
      </c>
      <c r="J7184" s="9">
        <f>VLOOKUP('Consolidtaed Data'!$B654,[1]Products!$A:$G,3,0)</f>
        <v>1896</v>
      </c>
      <c r="K7184" s="9">
        <f>'Consolidtaed Data'!$J654*'Consolidtaed Data'!$H654</f>
        <v>270</v>
      </c>
      <c r="L7184" s="9">
        <f>'Consolidtaed Data'!$I654*'Consolidtaed Data'!$H654</f>
        <v>336</v>
      </c>
      <c r="M7184" s="9">
        <f>'Consolidtaed Data'!$L654-'Consolidtaed Data'!$K654</f>
        <v>368</v>
      </c>
      <c r="N7184" s="9" t="str">
        <f>VLOOKUP('Consolidtaed Data'!$C654,[1]Locations!$A:$O,2,0)</f>
        <v>Elk Grove</v>
      </c>
      <c r="O7184" s="9" t="str">
        <f>VLOOKUP('Consolidtaed Data'!$D654,'[1]Sales People'!$A:$B,2,0)</f>
        <v>Bobby Russell</v>
      </c>
      <c r="P7184" s="9" t="str">
        <f>VLOOKUP('Consolidtaed Data'!$E654,[1]Customers!$A:$B,2,0)</f>
        <v>Ronald Burns</v>
      </c>
      <c r="Q7184" s="11">
        <f>WEEKDAY('Consolidtaed Data'!$F654)</f>
        <v>1</v>
      </c>
      <c r="R7184" s="9">
        <f>MONTH('Consolidtaed Data'!$F654)</f>
        <v>2</v>
      </c>
      <c r="S7184" s="9" t="str">
        <f>TEXT(Table3[[#This Row],[Purchase Date]],"MMMM")</f>
        <v>June</v>
      </c>
      <c r="T7184" s="9">
        <f>YEAR('Consolidtaed Data'!$F654)</f>
        <v>2020</v>
      </c>
    </row>
    <row r="7185" spans="1:20" x14ac:dyDescent="0.3">
      <c r="A7185" s="9" t="s">
        <v>8211</v>
      </c>
      <c r="B7185" s="9" t="s">
        <v>390</v>
      </c>
      <c r="C7185" s="9" t="s">
        <v>16</v>
      </c>
      <c r="D7185" s="9" t="s">
        <v>326</v>
      </c>
      <c r="E7185" s="9" t="s">
        <v>917</v>
      </c>
      <c r="F7185" s="12">
        <v>44377</v>
      </c>
      <c r="G7185" s="12" t="str">
        <f>VLOOKUP(Table3[[#This Row],[Product ID]],[1]Products!$A:$G,2,0)</f>
        <v>Product 48</v>
      </c>
      <c r="H7185" s="22">
        <v>1</v>
      </c>
      <c r="I7185" s="9">
        <f>VLOOKUP('Consolidtaed Data'!$B1149,[1]Products!$A:$G,4,0)</f>
        <v>1887</v>
      </c>
      <c r="J7185" s="9">
        <f>VLOOKUP('Consolidtaed Data'!$B1149,[1]Products!$A:$G,3,0)</f>
        <v>1378</v>
      </c>
      <c r="K7185" s="9">
        <f>'Consolidtaed Data'!$J1149*'Consolidtaed Data'!$H1149</f>
        <v>778</v>
      </c>
      <c r="L7185" s="9">
        <f>'Consolidtaed Data'!$I1149*'Consolidtaed Data'!$H1149</f>
        <v>1274</v>
      </c>
      <c r="M7185" s="9">
        <f>'Consolidtaed Data'!$L1149-'Consolidtaed Data'!$K1149</f>
        <v>1149</v>
      </c>
      <c r="N7185" s="9" t="str">
        <f>VLOOKUP('Consolidtaed Data'!$C1149,[1]Locations!$A:$O,2,0)</f>
        <v>Escondido</v>
      </c>
      <c r="O7185" s="9" t="str">
        <f>VLOOKUP('Consolidtaed Data'!$D1149,'[1]Sales People'!$A:$B,2,0)</f>
        <v>Brian Hansen</v>
      </c>
      <c r="P7185" s="9" t="str">
        <f>VLOOKUP('Consolidtaed Data'!$E1149,[1]Customers!$A:$B,2,0)</f>
        <v>Jose Williams</v>
      </c>
      <c r="Q7185" s="11">
        <f>WEEKDAY('Consolidtaed Data'!$F1149)</f>
        <v>3</v>
      </c>
      <c r="R7185" s="9">
        <f>MONTH('Consolidtaed Data'!$F1149)</f>
        <v>3</v>
      </c>
      <c r="S7185" s="9" t="str">
        <f>TEXT(Table3[[#This Row],[Purchase Date]],"MMMM")</f>
        <v>June</v>
      </c>
      <c r="T7185" s="9">
        <f>YEAR('Consolidtaed Data'!$F1149)</f>
        <v>2020</v>
      </c>
    </row>
    <row r="7186" spans="1:20" x14ac:dyDescent="0.3">
      <c r="A7186" s="9" t="s">
        <v>8212</v>
      </c>
      <c r="B7186" s="9" t="s">
        <v>119</v>
      </c>
      <c r="C7186" s="9" t="s">
        <v>178</v>
      </c>
      <c r="D7186" s="9" t="s">
        <v>272</v>
      </c>
      <c r="E7186" s="9" t="s">
        <v>1421</v>
      </c>
      <c r="F7186" s="12">
        <v>44377</v>
      </c>
      <c r="G7186" s="12" t="str">
        <f>VLOOKUP(Table3[[#This Row],[Product ID]],[1]Products!$A:$G,2,0)</f>
        <v>Product 67</v>
      </c>
      <c r="H7186" s="22">
        <v>2</v>
      </c>
      <c r="I7186" s="9">
        <f>VLOOKUP('Consolidtaed Data'!$B1241,[1]Products!$A:$G,4,0)</f>
        <v>35</v>
      </c>
      <c r="J7186" s="9">
        <f>VLOOKUP('Consolidtaed Data'!$B1241,[1]Products!$A:$G,3,0)</f>
        <v>22</v>
      </c>
      <c r="K7186" s="9">
        <f>'Consolidtaed Data'!$J1241*'Consolidtaed Data'!$H1241</f>
        <v>683</v>
      </c>
      <c r="L7186" s="9">
        <f>'Consolidtaed Data'!$I1241*'Consolidtaed Data'!$H1241</f>
        <v>1119</v>
      </c>
      <c r="M7186" s="9">
        <f>'Consolidtaed Data'!$L1241-'Consolidtaed Data'!$K1241</f>
        <v>825</v>
      </c>
      <c r="N7186" s="9" t="str">
        <f>VLOOKUP('Consolidtaed Data'!$C1241,[1]Locations!$A:$O,2,0)</f>
        <v>Norwalk</v>
      </c>
      <c r="O7186" s="9" t="str">
        <f>VLOOKUP('Consolidtaed Data'!$D1241,'[1]Sales People'!$A:$B,2,0)</f>
        <v>Kenneth Fields</v>
      </c>
      <c r="P7186" s="9" t="str">
        <f>VLOOKUP('Consolidtaed Data'!$E1241,[1]Customers!$A:$B,2,0)</f>
        <v>Jesse Garrett</v>
      </c>
      <c r="Q7186" s="11">
        <f>WEEKDAY('Consolidtaed Data'!$F1241)</f>
        <v>3</v>
      </c>
      <c r="R7186" s="9">
        <f>MONTH('Consolidtaed Data'!$F1241)</f>
        <v>3</v>
      </c>
      <c r="S7186" s="9" t="str">
        <f>TEXT(Table3[[#This Row],[Purchase Date]],"MMMM")</f>
        <v>June</v>
      </c>
      <c r="T7186" s="9">
        <f>YEAR('Consolidtaed Data'!$F1241)</f>
        <v>2020</v>
      </c>
    </row>
    <row r="7187" spans="1:20" x14ac:dyDescent="0.3">
      <c r="A7187" s="9" t="s">
        <v>8213</v>
      </c>
      <c r="B7187" s="9" t="s">
        <v>411</v>
      </c>
      <c r="C7187" s="9" t="s">
        <v>439</v>
      </c>
      <c r="D7187" s="9" t="s">
        <v>220</v>
      </c>
      <c r="E7187" s="9" t="s">
        <v>1720</v>
      </c>
      <c r="F7187" s="12">
        <v>44377</v>
      </c>
      <c r="G7187" s="12" t="str">
        <f>VLOOKUP(Table3[[#This Row],[Product ID]],[1]Products!$A:$G,2,0)</f>
        <v>Product 27</v>
      </c>
      <c r="H7187" s="22">
        <v>1</v>
      </c>
      <c r="I7187" s="9">
        <f>VLOOKUP('Consolidtaed Data'!$B1270,[1]Products!$A:$G,4,0)</f>
        <v>1809</v>
      </c>
      <c r="J7187" s="9">
        <f>VLOOKUP('Consolidtaed Data'!$B1270,[1]Products!$A:$G,3,0)</f>
        <v>1067</v>
      </c>
      <c r="K7187" s="9">
        <f>'Consolidtaed Data'!$J1270*'Consolidtaed Data'!$H1270</f>
        <v>5204</v>
      </c>
      <c r="L7187" s="9">
        <f>'Consolidtaed Data'!$I1270*'Consolidtaed Data'!$H1270</f>
        <v>6348</v>
      </c>
      <c r="M7187" s="9">
        <f>'Consolidtaed Data'!$L1270-'Consolidtaed Data'!$K1270</f>
        <v>523</v>
      </c>
      <c r="N7187" s="9" t="str">
        <f>VLOOKUP('Consolidtaed Data'!$C1270,[1]Locations!$A:$O,2,0)</f>
        <v>East Los Angeles</v>
      </c>
      <c r="O7187" s="9" t="str">
        <f>VLOOKUP('Consolidtaed Data'!$D1270,'[1]Sales People'!$A:$B,2,0)</f>
        <v>Joshua Taylor</v>
      </c>
      <c r="P7187" s="9" t="str">
        <f>VLOOKUP('Consolidtaed Data'!$E1270,[1]Customers!$A:$B,2,0)</f>
        <v>Donald Carroll</v>
      </c>
      <c r="Q7187" s="11">
        <f>WEEKDAY('Consolidtaed Data'!$F1270)</f>
        <v>6</v>
      </c>
      <c r="R7187" s="9">
        <f>MONTH('Consolidtaed Data'!$F1270)</f>
        <v>4</v>
      </c>
      <c r="S7187" s="9" t="str">
        <f>TEXT(Table3[[#This Row],[Purchase Date]],"MMMM")</f>
        <v>June</v>
      </c>
      <c r="T7187" s="9">
        <f>YEAR('Consolidtaed Data'!$F1270)</f>
        <v>2020</v>
      </c>
    </row>
    <row r="7188" spans="1:20" x14ac:dyDescent="0.3">
      <c r="A7188" s="9" t="s">
        <v>8214</v>
      </c>
      <c r="B7188" s="9" t="s">
        <v>393</v>
      </c>
      <c r="C7188" s="9" t="s">
        <v>8</v>
      </c>
      <c r="D7188" s="9" t="s">
        <v>91</v>
      </c>
      <c r="E7188" s="9" t="s">
        <v>1319</v>
      </c>
      <c r="F7188" s="12">
        <v>44377</v>
      </c>
      <c r="G7188" s="12" t="str">
        <f>VLOOKUP(Table3[[#This Row],[Product ID]],[1]Products!$A:$G,2,0)</f>
        <v>Product 84</v>
      </c>
      <c r="H7188" s="22">
        <v>3</v>
      </c>
      <c r="I7188" s="9">
        <f>VLOOKUP('Consolidtaed Data'!$B1449,[1]Products!$A:$G,4,0)</f>
        <v>1494</v>
      </c>
      <c r="J7188" s="9">
        <f>VLOOKUP('Consolidtaed Data'!$B1449,[1]Products!$A:$G,3,0)</f>
        <v>971</v>
      </c>
      <c r="K7188" s="9">
        <f>'Consolidtaed Data'!$J1449*'Consolidtaed Data'!$H1449</f>
        <v>435</v>
      </c>
      <c r="L7188" s="9">
        <f>'Consolidtaed Data'!$I1449*'Consolidtaed Data'!$H1449</f>
        <v>530</v>
      </c>
      <c r="M7188" s="9">
        <f>'Consolidtaed Data'!$L1449-'Consolidtaed Data'!$K1449</f>
        <v>1472</v>
      </c>
      <c r="N7188" s="9" t="str">
        <f>VLOOKUP('Consolidtaed Data'!$C1449,[1]Locations!$A:$O,2,0)</f>
        <v>Rancho Cucamonga</v>
      </c>
      <c r="O7188" s="9" t="str">
        <f>VLOOKUP('Consolidtaed Data'!$D1449,'[1]Sales People'!$A:$B,2,0)</f>
        <v>Ernest Wheeler</v>
      </c>
      <c r="P7188" s="9" t="str">
        <f>VLOOKUP('Consolidtaed Data'!$E1449,[1]Customers!$A:$B,2,0)</f>
        <v>Ernest Bradley</v>
      </c>
      <c r="Q7188" s="11">
        <f>WEEKDAY('Consolidtaed Data'!$F1449)</f>
        <v>6</v>
      </c>
      <c r="R7188" s="9">
        <f>MONTH('Consolidtaed Data'!$F1449)</f>
        <v>4</v>
      </c>
      <c r="S7188" s="9" t="str">
        <f>TEXT(Table3[[#This Row],[Purchase Date]],"MMMM")</f>
        <v>June</v>
      </c>
      <c r="T7188" s="9">
        <f>YEAR('Consolidtaed Data'!$F1449)</f>
        <v>2020</v>
      </c>
    </row>
    <row r="7189" spans="1:20" x14ac:dyDescent="0.3">
      <c r="A7189" s="9" t="s">
        <v>8215</v>
      </c>
      <c r="B7189" s="9" t="s">
        <v>572</v>
      </c>
      <c r="C7189" s="9" t="s">
        <v>34</v>
      </c>
      <c r="D7189" s="9" t="s">
        <v>35</v>
      </c>
      <c r="E7189" s="9" t="s">
        <v>498</v>
      </c>
      <c r="F7189" s="12">
        <v>44377</v>
      </c>
      <c r="G7189" s="12" t="str">
        <f>VLOOKUP(Table3[[#This Row],[Product ID]],[1]Products!$A:$G,2,0)</f>
        <v>Product 22</v>
      </c>
      <c r="H7189" s="22">
        <v>1</v>
      </c>
      <c r="I7189" s="9">
        <f>VLOOKUP('Consolidtaed Data'!$B1490,[1]Products!$A:$G,4,0)</f>
        <v>886</v>
      </c>
      <c r="J7189" s="9">
        <f>VLOOKUP('Consolidtaed Data'!$B1490,[1]Products!$A:$G,3,0)</f>
        <v>478</v>
      </c>
      <c r="K7189" s="9">
        <f>'Consolidtaed Data'!$J1490*'Consolidtaed Data'!$H1490</f>
        <v>292</v>
      </c>
      <c r="L7189" s="9">
        <f>'Consolidtaed Data'!$I1490*'Consolidtaed Data'!$H1490</f>
        <v>356</v>
      </c>
      <c r="M7189" s="9">
        <f>'Consolidtaed Data'!$L1490-'Consolidtaed Data'!$K1490</f>
        <v>729</v>
      </c>
      <c r="N7189" s="9" t="str">
        <f>VLOOKUP('Consolidtaed Data'!$C1490,[1]Locations!$A:$O,2,0)</f>
        <v>Sacramento</v>
      </c>
      <c r="O7189" s="9" t="str">
        <f>VLOOKUP('Consolidtaed Data'!$D1490,'[1]Sales People'!$A:$B,2,0)</f>
        <v>Kenneth Bradley</v>
      </c>
      <c r="P7189" s="9" t="str">
        <f>VLOOKUP('Consolidtaed Data'!$E1490,[1]Customers!$A:$B,2,0)</f>
        <v>Gary Jones</v>
      </c>
      <c r="Q7189" s="11">
        <f>WEEKDAY('Consolidtaed Data'!$F1490)</f>
        <v>1</v>
      </c>
      <c r="R7189" s="9">
        <f>MONTH('Consolidtaed Data'!$F1490)</f>
        <v>4</v>
      </c>
      <c r="S7189" s="9" t="str">
        <f>TEXT(Table3[[#This Row],[Purchase Date]],"MMMM")</f>
        <v>June</v>
      </c>
      <c r="T7189" s="9">
        <f>YEAR('Consolidtaed Data'!$F1490)</f>
        <v>2020</v>
      </c>
    </row>
    <row r="7190" spans="1:20" x14ac:dyDescent="0.3">
      <c r="A7190" s="9" t="s">
        <v>8216</v>
      </c>
      <c r="B7190" s="9" t="s">
        <v>298</v>
      </c>
      <c r="C7190" s="9" t="s">
        <v>462</v>
      </c>
      <c r="D7190" s="9" t="s">
        <v>149</v>
      </c>
      <c r="E7190" s="9" t="s">
        <v>350</v>
      </c>
      <c r="F7190" s="12">
        <v>44377</v>
      </c>
      <c r="G7190" s="12" t="str">
        <f>VLOOKUP(Table3[[#This Row],[Product ID]],[1]Products!$A:$G,2,0)</f>
        <v>Product 53</v>
      </c>
      <c r="H7190" s="22">
        <v>3</v>
      </c>
      <c r="I7190" s="9">
        <f>VLOOKUP('Consolidtaed Data'!$B1944,[1]Products!$A:$G,4,0)</f>
        <v>2283</v>
      </c>
      <c r="J7190" s="9">
        <f>VLOOKUP('Consolidtaed Data'!$B1944,[1]Products!$A:$G,3,0)</f>
        <v>1484</v>
      </c>
      <c r="K7190" s="9">
        <f>'Consolidtaed Data'!$J1944*'Consolidtaed Data'!$H1944</f>
        <v>2602</v>
      </c>
      <c r="L7190" s="9">
        <f>'Consolidtaed Data'!$I1944*'Consolidtaed Data'!$H1944</f>
        <v>3174</v>
      </c>
      <c r="M7190" s="9">
        <f>'Consolidtaed Data'!$L1944-'Consolidtaed Data'!$K1944</f>
        <v>95</v>
      </c>
      <c r="N7190" s="9" t="str">
        <f>VLOOKUP('Consolidtaed Data'!$C1944,[1]Locations!$A:$O,2,0)</f>
        <v>Fremont</v>
      </c>
      <c r="O7190" s="9" t="str">
        <f>VLOOKUP('Consolidtaed Data'!$D1944,'[1]Sales People'!$A:$B,2,0)</f>
        <v>Christopher Tucker</v>
      </c>
      <c r="P7190" s="9" t="str">
        <f>VLOOKUP('Consolidtaed Data'!$E1944,[1]Customers!$A:$B,2,0)</f>
        <v>Arthur Roberts</v>
      </c>
      <c r="Q7190" s="11">
        <f>WEEKDAY('Consolidtaed Data'!$F1944)</f>
        <v>6</v>
      </c>
      <c r="R7190" s="9">
        <f>MONTH('Consolidtaed Data'!$F1944)</f>
        <v>5</v>
      </c>
      <c r="S7190" s="9" t="str">
        <f>TEXT(Table3[[#This Row],[Purchase Date]],"MMMM")</f>
        <v>June</v>
      </c>
      <c r="T7190" s="9">
        <f>YEAR('Consolidtaed Data'!$F1944)</f>
        <v>2020</v>
      </c>
    </row>
    <row r="7191" spans="1:20" x14ac:dyDescent="0.3">
      <c r="A7191" s="9" t="s">
        <v>8217</v>
      </c>
      <c r="B7191" s="9" t="s">
        <v>230</v>
      </c>
      <c r="C7191" s="9" t="s">
        <v>82</v>
      </c>
      <c r="D7191" s="9" t="s">
        <v>143</v>
      </c>
      <c r="E7191" s="9" t="s">
        <v>554</v>
      </c>
      <c r="F7191" s="12">
        <v>44377</v>
      </c>
      <c r="G7191" s="12" t="str">
        <f>VLOOKUP(Table3[[#This Row],[Product ID]],[1]Products!$A:$G,2,0)</f>
        <v>Product 31</v>
      </c>
      <c r="H7191" s="22">
        <v>3</v>
      </c>
      <c r="I7191" s="9">
        <f>VLOOKUP('Consolidtaed Data'!$B2144,[1]Products!$A:$G,4,0)</f>
        <v>817</v>
      </c>
      <c r="J7191" s="9">
        <f>VLOOKUP('Consolidtaed Data'!$B2144,[1]Products!$A:$G,3,0)</f>
        <v>409</v>
      </c>
      <c r="K7191" s="9">
        <f>'Consolidtaed Data'!$J2144*'Consolidtaed Data'!$H2144</f>
        <v>1473</v>
      </c>
      <c r="L7191" s="9">
        <f>'Consolidtaed Data'!$I2144*'Consolidtaed Data'!$H2144</f>
        <v>2497</v>
      </c>
      <c r="M7191" s="9">
        <f>'Consolidtaed Data'!$L2144-'Consolidtaed Data'!$K2144</f>
        <v>267</v>
      </c>
      <c r="N7191" s="9" t="str">
        <f>VLOOKUP('Consolidtaed Data'!$C2144,[1]Locations!$A:$O,2,0)</f>
        <v>Los Angeles</v>
      </c>
      <c r="O7191" s="9" t="str">
        <f>VLOOKUP('Consolidtaed Data'!$D2144,'[1]Sales People'!$A:$B,2,0)</f>
        <v>Carl Elliott</v>
      </c>
      <c r="P7191" s="9" t="str">
        <f>VLOOKUP('Consolidtaed Data'!$E2144,[1]Customers!$A:$B,2,0)</f>
        <v>Brandon Martin</v>
      </c>
      <c r="Q7191" s="11">
        <f>WEEKDAY('Consolidtaed Data'!$F2144)</f>
        <v>6</v>
      </c>
      <c r="R7191" s="9">
        <f>MONTH('Consolidtaed Data'!$F2144)</f>
        <v>6</v>
      </c>
      <c r="S7191" s="9" t="str">
        <f>TEXT(Table3[[#This Row],[Purchase Date]],"MMMM")</f>
        <v>June</v>
      </c>
      <c r="T7191" s="9">
        <f>YEAR('Consolidtaed Data'!$F2144)</f>
        <v>2020</v>
      </c>
    </row>
    <row r="7192" spans="1:20" x14ac:dyDescent="0.3">
      <c r="A7192" s="9" t="s">
        <v>8218</v>
      </c>
      <c r="B7192" s="9" t="s">
        <v>349</v>
      </c>
      <c r="C7192" s="9" t="s">
        <v>405</v>
      </c>
      <c r="D7192" s="9" t="s">
        <v>68</v>
      </c>
      <c r="E7192" s="9" t="s">
        <v>1495</v>
      </c>
      <c r="F7192" s="12">
        <v>44377</v>
      </c>
      <c r="G7192" s="12" t="str">
        <f>VLOOKUP(Table3[[#This Row],[Product ID]],[1]Products!$A:$G,2,0)</f>
        <v>Product 60</v>
      </c>
      <c r="H7192" s="22">
        <v>3</v>
      </c>
      <c r="I7192" s="9">
        <f>VLOOKUP('Consolidtaed Data'!$B2227,[1]Products!$A:$G,4,0)</f>
        <v>771</v>
      </c>
      <c r="J7192" s="9">
        <f>VLOOKUP('Consolidtaed Data'!$B2227,[1]Products!$A:$G,3,0)</f>
        <v>648</v>
      </c>
      <c r="K7192" s="9">
        <f>'Consolidtaed Data'!$J2227*'Consolidtaed Data'!$H2227</f>
        <v>72</v>
      </c>
      <c r="L7192" s="9">
        <f>'Consolidtaed Data'!$I2227*'Consolidtaed Data'!$H2227</f>
        <v>136</v>
      </c>
      <c r="M7192" s="9">
        <f>'Consolidtaed Data'!$L2227-'Consolidtaed Data'!$K2227</f>
        <v>892</v>
      </c>
      <c r="N7192" s="9" t="str">
        <f>VLOOKUP('Consolidtaed Data'!$C2227,[1]Locations!$A:$O,2,0)</f>
        <v>Riverside</v>
      </c>
      <c r="O7192" s="9" t="str">
        <f>VLOOKUP('Consolidtaed Data'!$D2227,'[1]Sales People'!$A:$B,2,0)</f>
        <v>Ryan Welch</v>
      </c>
      <c r="P7192" s="9" t="str">
        <f>VLOOKUP('Consolidtaed Data'!$E2227,[1]Customers!$A:$B,2,0)</f>
        <v>George Stanley</v>
      </c>
      <c r="Q7192" s="11">
        <f>WEEKDAY('Consolidtaed Data'!$F2227)</f>
        <v>5</v>
      </c>
      <c r="R7192" s="9">
        <f>MONTH('Consolidtaed Data'!$F2227)</f>
        <v>6</v>
      </c>
      <c r="S7192" s="9" t="str">
        <f>TEXT(Table3[[#This Row],[Purchase Date]],"MMMM")</f>
        <v>June</v>
      </c>
      <c r="T7192" s="9">
        <f>YEAR('Consolidtaed Data'!$F2227)</f>
        <v>2020</v>
      </c>
    </row>
    <row r="7193" spans="1:20" x14ac:dyDescent="0.3">
      <c r="A7193" s="9" t="s">
        <v>8219</v>
      </c>
      <c r="B7193" s="9" t="s">
        <v>41</v>
      </c>
      <c r="C7193" s="9" t="s">
        <v>50</v>
      </c>
      <c r="D7193" s="9" t="s">
        <v>131</v>
      </c>
      <c r="E7193" s="9" t="s">
        <v>1695</v>
      </c>
      <c r="F7193" s="12">
        <v>44377</v>
      </c>
      <c r="G7193" s="12" t="str">
        <f>VLOOKUP(Table3[[#This Row],[Product ID]],[1]Products!$A:$G,2,0)</f>
        <v>Product 11</v>
      </c>
      <c r="H7193" s="22">
        <v>4</v>
      </c>
      <c r="I7193" s="9">
        <f>VLOOKUP('Consolidtaed Data'!$B2284,[1]Products!$A:$G,4,0)</f>
        <v>871</v>
      </c>
      <c r="J7193" s="9">
        <f>VLOOKUP('Consolidtaed Data'!$B2284,[1]Products!$A:$G,3,0)</f>
        <v>540</v>
      </c>
      <c r="K7193" s="9">
        <f>'Consolidtaed Data'!$J2284*'Consolidtaed Data'!$H2284</f>
        <v>2700</v>
      </c>
      <c r="L7193" s="9">
        <f>'Consolidtaed Data'!$I2284*'Consolidtaed Data'!$H2284</f>
        <v>4500</v>
      </c>
      <c r="M7193" s="9">
        <f>'Consolidtaed Data'!$L2284-'Consolidtaed Data'!$K2284</f>
        <v>96</v>
      </c>
      <c r="N7193" s="9" t="str">
        <f>VLOOKUP('Consolidtaed Data'!$C2284,[1]Locations!$A:$O,2,0)</f>
        <v>Fontana</v>
      </c>
      <c r="O7193" s="9" t="str">
        <f>VLOOKUP('Consolidtaed Data'!$D2284,'[1]Sales People'!$A:$B,2,0)</f>
        <v>Robert Reed</v>
      </c>
      <c r="P7193" s="9" t="str">
        <f>VLOOKUP('Consolidtaed Data'!$E2284,[1]Customers!$A:$B,2,0)</f>
        <v>Kenneth Simpson</v>
      </c>
      <c r="Q7193" s="11">
        <f>WEEKDAY('Consolidtaed Data'!$F2284)</f>
        <v>3</v>
      </c>
      <c r="R7193" s="9">
        <f>MONTH('Consolidtaed Data'!$F2284)</f>
        <v>6</v>
      </c>
      <c r="S7193" s="9" t="str">
        <f>TEXT(Table3[[#This Row],[Purchase Date]],"MMMM")</f>
        <v>June</v>
      </c>
      <c r="T7193" s="9">
        <f>YEAR('Consolidtaed Data'!$F2284)</f>
        <v>2020</v>
      </c>
    </row>
    <row r="7194" spans="1:20" x14ac:dyDescent="0.3">
      <c r="A7194" s="9" t="s">
        <v>8220</v>
      </c>
      <c r="B7194" s="9" t="s">
        <v>415</v>
      </c>
      <c r="C7194" s="9" t="s">
        <v>134</v>
      </c>
      <c r="D7194" s="9" t="s">
        <v>113</v>
      </c>
      <c r="E7194" s="9" t="s">
        <v>2516</v>
      </c>
      <c r="F7194" s="12">
        <v>44377</v>
      </c>
      <c r="G7194" s="12" t="str">
        <f>VLOOKUP(Table3[[#This Row],[Product ID]],[1]Products!$A:$G,2,0)</f>
        <v>Product 18</v>
      </c>
      <c r="H7194" s="22">
        <v>1</v>
      </c>
      <c r="I7194" s="9">
        <f>VLOOKUP('Consolidtaed Data'!$B2437,[1]Products!$A:$G,4,0)</f>
        <v>315</v>
      </c>
      <c r="J7194" s="9">
        <f>VLOOKUP('Consolidtaed Data'!$B2437,[1]Products!$A:$G,3,0)</f>
        <v>208</v>
      </c>
      <c r="K7194" s="9">
        <f>'Consolidtaed Data'!$J2437*'Consolidtaed Data'!$H2437</f>
        <v>3783</v>
      </c>
      <c r="L7194" s="9">
        <f>'Consolidtaed Data'!$I2437*'Consolidtaed Data'!$H2437</f>
        <v>4914</v>
      </c>
      <c r="M7194" s="9">
        <f>'Consolidtaed Data'!$L2437-'Consolidtaed Data'!$K2437</f>
        <v>377</v>
      </c>
      <c r="N7194" s="9" t="str">
        <f>VLOOKUP('Consolidtaed Data'!$C2437,[1]Locations!$A:$O,2,0)</f>
        <v>Rancho Cucamonga</v>
      </c>
      <c r="O7194" s="9" t="str">
        <f>VLOOKUP('Consolidtaed Data'!$D2437,'[1]Sales People'!$A:$B,2,0)</f>
        <v>Howard Sims</v>
      </c>
      <c r="P7194" s="9" t="str">
        <f>VLOOKUP('Consolidtaed Data'!$E2437,[1]Customers!$A:$B,2,0)</f>
        <v>Michael Allen</v>
      </c>
      <c r="Q7194" s="11">
        <f>WEEKDAY('Consolidtaed Data'!$F2437)</f>
        <v>6</v>
      </c>
      <c r="R7194" s="9">
        <f>MONTH('Consolidtaed Data'!$F2437)</f>
        <v>6</v>
      </c>
      <c r="S7194" s="9" t="str">
        <f>TEXT(Table3[[#This Row],[Purchase Date]],"MMMM")</f>
        <v>June</v>
      </c>
      <c r="T7194" s="9">
        <f>YEAR('Consolidtaed Data'!$F2437)</f>
        <v>2020</v>
      </c>
    </row>
    <row r="7195" spans="1:20" x14ac:dyDescent="0.3">
      <c r="A7195" s="9" t="s">
        <v>8221</v>
      </c>
      <c r="B7195" s="9" t="s">
        <v>252</v>
      </c>
      <c r="C7195" s="9" t="s">
        <v>289</v>
      </c>
      <c r="D7195" s="9" t="s">
        <v>123</v>
      </c>
      <c r="E7195" s="9" t="s">
        <v>84</v>
      </c>
      <c r="F7195" s="12">
        <v>44377</v>
      </c>
      <c r="G7195" s="12" t="str">
        <f>VLOOKUP(Table3[[#This Row],[Product ID]],[1]Products!$A:$G,2,0)</f>
        <v>Product 81</v>
      </c>
      <c r="H7195" s="22">
        <v>1</v>
      </c>
      <c r="I7195" s="9">
        <f>VLOOKUP('Consolidtaed Data'!$B2621,[1]Products!$A:$G,4,0)</f>
        <v>1889</v>
      </c>
      <c r="J7195" s="9">
        <f>VLOOKUP('Consolidtaed Data'!$B2621,[1]Products!$A:$G,3,0)</f>
        <v>945</v>
      </c>
      <c r="K7195" s="9">
        <f>'Consolidtaed Data'!$J2621*'Consolidtaed Data'!$H2621</f>
        <v>945</v>
      </c>
      <c r="L7195" s="9">
        <f>'Consolidtaed Data'!$I2621*'Consolidtaed Data'!$H2621</f>
        <v>1889</v>
      </c>
      <c r="M7195" s="9">
        <f>'Consolidtaed Data'!$L2621-'Consolidtaed Data'!$K2621</f>
        <v>1376</v>
      </c>
      <c r="N7195" s="9" t="str">
        <f>VLOOKUP('Consolidtaed Data'!$C2621,[1]Locations!$A:$O,2,0)</f>
        <v>Rialto</v>
      </c>
      <c r="O7195" s="9" t="str">
        <f>VLOOKUP('Consolidtaed Data'!$D2621,'[1]Sales People'!$A:$B,2,0)</f>
        <v>Eugene Holmes</v>
      </c>
      <c r="P7195" s="9" t="str">
        <f>VLOOKUP('Consolidtaed Data'!$E2621,[1]Customers!$A:$B,2,0)</f>
        <v>Jose Ellis</v>
      </c>
      <c r="Q7195" s="11">
        <f>WEEKDAY('Consolidtaed Data'!$F2621)</f>
        <v>6</v>
      </c>
      <c r="R7195" s="9">
        <f>MONTH('Consolidtaed Data'!$F2621)</f>
        <v>7</v>
      </c>
      <c r="S7195" s="9" t="str">
        <f>TEXT(Table3[[#This Row],[Purchase Date]],"MMMM")</f>
        <v>June</v>
      </c>
      <c r="T7195" s="9">
        <f>YEAR('Consolidtaed Data'!$F2621)</f>
        <v>2020</v>
      </c>
    </row>
    <row r="7196" spans="1:20" x14ac:dyDescent="0.3">
      <c r="A7196" s="9" t="s">
        <v>8222</v>
      </c>
      <c r="B7196" s="9" t="s">
        <v>33</v>
      </c>
      <c r="C7196" s="9" t="s">
        <v>275</v>
      </c>
      <c r="D7196" s="9" t="s">
        <v>68</v>
      </c>
      <c r="E7196" s="9" t="s">
        <v>1984</v>
      </c>
      <c r="F7196" s="12">
        <v>44377</v>
      </c>
      <c r="G7196" s="12" t="str">
        <f>VLOOKUP(Table3[[#This Row],[Product ID]],[1]Products!$A:$G,2,0)</f>
        <v>Product 29</v>
      </c>
      <c r="H7196" s="22">
        <v>3</v>
      </c>
      <c r="I7196" s="9">
        <f>VLOOKUP('Consolidtaed Data'!$B2656,[1]Products!$A:$G,4,0)</f>
        <v>1887</v>
      </c>
      <c r="J7196" s="9">
        <f>VLOOKUP('Consolidtaed Data'!$B2656,[1]Products!$A:$G,3,0)</f>
        <v>1378</v>
      </c>
      <c r="K7196" s="9">
        <f>'Consolidtaed Data'!$J2656*'Consolidtaed Data'!$H2656</f>
        <v>2380</v>
      </c>
      <c r="L7196" s="9">
        <f>'Consolidtaed Data'!$I2656*'Consolidtaed Data'!$H2656</f>
        <v>3132</v>
      </c>
      <c r="M7196" s="9">
        <f>'Consolidtaed Data'!$L2656-'Consolidtaed Data'!$K2656</f>
        <v>4096</v>
      </c>
      <c r="N7196" s="9" t="str">
        <f>VLOOKUP('Consolidtaed Data'!$C2656,[1]Locations!$A:$O,2,0)</f>
        <v>Ontario</v>
      </c>
      <c r="O7196" s="9" t="str">
        <f>VLOOKUP('Consolidtaed Data'!$D2656,'[1]Sales People'!$A:$B,2,0)</f>
        <v>Martin Perry</v>
      </c>
      <c r="P7196" s="9" t="str">
        <f>VLOOKUP('Consolidtaed Data'!$E2656,[1]Customers!$A:$B,2,0)</f>
        <v>Dennis Ruiz</v>
      </c>
      <c r="Q7196" s="11">
        <f>WEEKDAY('Consolidtaed Data'!$F2656)</f>
        <v>2</v>
      </c>
      <c r="R7196" s="9">
        <f>MONTH('Consolidtaed Data'!$F2656)</f>
        <v>7</v>
      </c>
      <c r="S7196" s="9" t="str">
        <f>TEXT(Table3[[#This Row],[Purchase Date]],"MMMM")</f>
        <v>June</v>
      </c>
      <c r="T7196" s="9">
        <f>YEAR('Consolidtaed Data'!$F2656)</f>
        <v>2020</v>
      </c>
    </row>
    <row r="7197" spans="1:20" x14ac:dyDescent="0.3">
      <c r="A7197" s="9" t="s">
        <v>8223</v>
      </c>
      <c r="B7197" s="9" t="s">
        <v>531</v>
      </c>
      <c r="C7197" s="9" t="s">
        <v>439</v>
      </c>
      <c r="D7197" s="9" t="s">
        <v>17</v>
      </c>
      <c r="E7197" s="9" t="s">
        <v>673</v>
      </c>
      <c r="F7197" s="12">
        <v>44377</v>
      </c>
      <c r="G7197" s="12" t="str">
        <f>VLOOKUP(Table3[[#This Row],[Product ID]],[1]Products!$A:$G,2,0)</f>
        <v>Product 62</v>
      </c>
      <c r="H7197" s="22">
        <v>1</v>
      </c>
      <c r="I7197" s="9">
        <f>VLOOKUP('Consolidtaed Data'!$B2690,[1]Products!$A:$G,4,0)</f>
        <v>1367</v>
      </c>
      <c r="J7197" s="9">
        <f>VLOOKUP('Consolidtaed Data'!$B2690,[1]Products!$A:$G,3,0)</f>
        <v>984</v>
      </c>
      <c r="K7197" s="9">
        <f>'Consolidtaed Data'!$J2690*'Consolidtaed Data'!$H2690</f>
        <v>1518</v>
      </c>
      <c r="L7197" s="9">
        <f>'Consolidtaed Data'!$I2690*'Consolidtaed Data'!$H2690</f>
        <v>2410</v>
      </c>
      <c r="M7197" s="9">
        <f>'Consolidtaed Data'!$L2690-'Consolidtaed Data'!$K2690</f>
        <v>140</v>
      </c>
      <c r="N7197" s="9" t="str">
        <f>VLOOKUP('Consolidtaed Data'!$C2690,[1]Locations!$A:$O,2,0)</f>
        <v>Clovis</v>
      </c>
      <c r="O7197" s="9" t="str">
        <f>VLOOKUP('Consolidtaed Data'!$D2690,'[1]Sales People'!$A:$B,2,0)</f>
        <v>Justin Lynch</v>
      </c>
      <c r="P7197" s="9" t="str">
        <f>VLOOKUP('Consolidtaed Data'!$E2690,[1]Customers!$A:$B,2,0)</f>
        <v>Timothy Howard</v>
      </c>
      <c r="Q7197" s="11">
        <f>WEEKDAY('Consolidtaed Data'!$F2690)</f>
        <v>4</v>
      </c>
      <c r="R7197" s="9">
        <f>MONTH('Consolidtaed Data'!$F2690)</f>
        <v>7</v>
      </c>
      <c r="S7197" s="9" t="str">
        <f>TEXT(Table3[[#This Row],[Purchase Date]],"MMMM")</f>
        <v>June</v>
      </c>
      <c r="T7197" s="9">
        <f>YEAR('Consolidtaed Data'!$F2690)</f>
        <v>2020</v>
      </c>
    </row>
    <row r="7198" spans="1:20" x14ac:dyDescent="0.3">
      <c r="A7198" s="9" t="s">
        <v>8224</v>
      </c>
      <c r="B7198" s="9" t="s">
        <v>981</v>
      </c>
      <c r="C7198" s="9" t="s">
        <v>55</v>
      </c>
      <c r="D7198" s="9" t="s">
        <v>374</v>
      </c>
      <c r="E7198" s="9" t="s">
        <v>1612</v>
      </c>
      <c r="F7198" s="12">
        <v>44377</v>
      </c>
      <c r="G7198" s="12" t="str">
        <f>VLOOKUP(Table3[[#This Row],[Product ID]],[1]Products!$A:$G,2,0)</f>
        <v>Product 3</v>
      </c>
      <c r="H7198" s="22">
        <v>3</v>
      </c>
      <c r="I7198" s="9">
        <f>VLOOKUP('Consolidtaed Data'!$B2720,[1]Products!$A:$G,4,0)</f>
        <v>2464</v>
      </c>
      <c r="J7198" s="9">
        <f>VLOOKUP('Consolidtaed Data'!$B2720,[1]Products!$A:$G,3,0)</f>
        <v>1774</v>
      </c>
      <c r="K7198" s="9">
        <f>'Consolidtaed Data'!$J2720*'Consolidtaed Data'!$H2720</f>
        <v>455</v>
      </c>
      <c r="L7198" s="9">
        <f>'Consolidtaed Data'!$I2720*'Consolidtaed Data'!$H2720</f>
        <v>799</v>
      </c>
      <c r="M7198" s="9">
        <f>'Consolidtaed Data'!$L2720-'Consolidtaed Data'!$K2720</f>
        <v>738</v>
      </c>
      <c r="N7198" s="9" t="str">
        <f>VLOOKUP('Consolidtaed Data'!$C2720,[1]Locations!$A:$O,2,0)</f>
        <v>Oceanside</v>
      </c>
      <c r="O7198" s="9" t="str">
        <f>VLOOKUP('Consolidtaed Data'!$D2720,'[1]Sales People'!$A:$B,2,0)</f>
        <v>Fred Robertson</v>
      </c>
      <c r="P7198" s="9" t="str">
        <f>VLOOKUP('Consolidtaed Data'!$E2720,[1]Customers!$A:$B,2,0)</f>
        <v>Antonio Cooper</v>
      </c>
      <c r="Q7198" s="11">
        <f>WEEKDAY('Consolidtaed Data'!$F2720)</f>
        <v>6</v>
      </c>
      <c r="R7198" s="9">
        <f>MONTH('Consolidtaed Data'!$F2720)</f>
        <v>7</v>
      </c>
      <c r="S7198" s="9" t="str">
        <f>TEXT(Table3[[#This Row],[Purchase Date]],"MMMM")</f>
        <v>June</v>
      </c>
      <c r="T7198" s="9">
        <f>YEAR('Consolidtaed Data'!$F2720)</f>
        <v>2020</v>
      </c>
    </row>
    <row r="7199" spans="1:20" x14ac:dyDescent="0.3">
      <c r="A7199" s="9" t="s">
        <v>8225</v>
      </c>
      <c r="B7199" s="9" t="s">
        <v>443</v>
      </c>
      <c r="C7199" s="9" t="s">
        <v>50</v>
      </c>
      <c r="D7199" s="9" t="s">
        <v>113</v>
      </c>
      <c r="E7199" s="9" t="s">
        <v>27</v>
      </c>
      <c r="F7199" s="12">
        <v>44377</v>
      </c>
      <c r="G7199" s="12" t="str">
        <f>VLOOKUP(Table3[[#This Row],[Product ID]],[1]Products!$A:$G,2,0)</f>
        <v>Product 61</v>
      </c>
      <c r="H7199" s="22">
        <v>1</v>
      </c>
      <c r="I7199" s="9">
        <f>VLOOKUP('Consolidtaed Data'!$B2756,[1]Products!$A:$G,4,0)</f>
        <v>112</v>
      </c>
      <c r="J7199" s="9">
        <f>VLOOKUP('Consolidtaed Data'!$B2756,[1]Products!$A:$G,3,0)</f>
        <v>90</v>
      </c>
      <c r="K7199" s="9">
        <f>'Consolidtaed Data'!$J2756*'Consolidtaed Data'!$H2756</f>
        <v>1200</v>
      </c>
      <c r="L7199" s="9">
        <f>'Consolidtaed Data'!$I2756*'Consolidtaed Data'!$H2756</f>
        <v>2182</v>
      </c>
      <c r="M7199" s="9">
        <f>'Consolidtaed Data'!$L2756-'Consolidtaed Data'!$K2756</f>
        <v>483</v>
      </c>
      <c r="N7199" s="9" t="str">
        <f>VLOOKUP('Consolidtaed Data'!$C2756,[1]Locations!$A:$O,2,0)</f>
        <v>Santa Clarita</v>
      </c>
      <c r="O7199" s="9" t="str">
        <f>VLOOKUP('Consolidtaed Data'!$D2756,'[1]Sales People'!$A:$B,2,0)</f>
        <v>Ernest Wheeler</v>
      </c>
      <c r="P7199" s="9" t="str">
        <f>VLOOKUP('Consolidtaed Data'!$E2756,[1]Customers!$A:$B,2,0)</f>
        <v>Steve Barnes</v>
      </c>
      <c r="Q7199" s="11">
        <f>WEEKDAY('Consolidtaed Data'!$F2756)</f>
        <v>2</v>
      </c>
      <c r="R7199" s="9">
        <f>MONTH('Consolidtaed Data'!$F2756)</f>
        <v>7</v>
      </c>
      <c r="S7199" s="9" t="str">
        <f>TEXT(Table3[[#This Row],[Purchase Date]],"MMMM")</f>
        <v>June</v>
      </c>
      <c r="T7199" s="9">
        <f>YEAR('Consolidtaed Data'!$F2756)</f>
        <v>2020</v>
      </c>
    </row>
    <row r="7200" spans="1:20" x14ac:dyDescent="0.3">
      <c r="A7200" s="9" t="s">
        <v>8226</v>
      </c>
      <c r="B7200" s="9" t="s">
        <v>107</v>
      </c>
      <c r="C7200" s="9" t="s">
        <v>472</v>
      </c>
      <c r="D7200" s="9" t="s">
        <v>127</v>
      </c>
      <c r="E7200" s="9" t="s">
        <v>1441</v>
      </c>
      <c r="F7200" s="12">
        <v>44377</v>
      </c>
      <c r="G7200" s="12" t="str">
        <f>VLOOKUP(Table3[[#This Row],[Product ID]],[1]Products!$A:$G,2,0)</f>
        <v>Product 52</v>
      </c>
      <c r="H7200" s="22">
        <v>2</v>
      </c>
      <c r="I7200" s="9">
        <f>VLOOKUP('Consolidtaed Data'!$B3026,[1]Products!$A:$G,4,0)</f>
        <v>596</v>
      </c>
      <c r="J7200" s="9">
        <f>VLOOKUP('Consolidtaed Data'!$B3026,[1]Products!$A:$G,3,0)</f>
        <v>358</v>
      </c>
      <c r="K7200" s="9">
        <f>'Consolidtaed Data'!$J3026*'Consolidtaed Data'!$H3026</f>
        <v>255</v>
      </c>
      <c r="L7200" s="9">
        <f>'Consolidtaed Data'!$I3026*'Consolidtaed Data'!$H3026</f>
        <v>392</v>
      </c>
      <c r="M7200" s="9">
        <f>'Consolidtaed Data'!$L3026-'Consolidtaed Data'!$K3026</f>
        <v>926</v>
      </c>
      <c r="N7200" s="9" t="str">
        <f>VLOOKUP('Consolidtaed Data'!$C3026,[1]Locations!$A:$O,2,0)</f>
        <v>East Los Angeles</v>
      </c>
      <c r="O7200" s="9" t="str">
        <f>VLOOKUP('Consolidtaed Data'!$D3026,'[1]Sales People'!$A:$B,2,0)</f>
        <v>Larry Marshall</v>
      </c>
      <c r="P7200" s="9" t="str">
        <f>VLOOKUP('Consolidtaed Data'!$E3026,[1]Customers!$A:$B,2,0)</f>
        <v>Keith Jordan</v>
      </c>
      <c r="Q7200" s="11">
        <f>WEEKDAY('Consolidtaed Data'!$F3026)</f>
        <v>1</v>
      </c>
      <c r="R7200" s="9">
        <f>MONTH('Consolidtaed Data'!$F3026)</f>
        <v>8</v>
      </c>
      <c r="S7200" s="9" t="str">
        <f>TEXT(Table3[[#This Row],[Purchase Date]],"MMMM")</f>
        <v>June</v>
      </c>
      <c r="T7200" s="9">
        <f>YEAR('Consolidtaed Data'!$F3026)</f>
        <v>2020</v>
      </c>
    </row>
    <row r="7201" spans="1:20" x14ac:dyDescent="0.3">
      <c r="A7201" s="9" t="s">
        <v>8227</v>
      </c>
      <c r="B7201" s="9" t="s">
        <v>85</v>
      </c>
      <c r="C7201" s="9" t="s">
        <v>394</v>
      </c>
      <c r="D7201" s="9" t="s">
        <v>149</v>
      </c>
      <c r="E7201" s="9" t="s">
        <v>683</v>
      </c>
      <c r="F7201" s="12">
        <v>44377</v>
      </c>
      <c r="G7201" s="12" t="str">
        <f>VLOOKUP(Table3[[#This Row],[Product ID]],[1]Products!$A:$G,2,0)</f>
        <v>Product 93</v>
      </c>
      <c r="H7201" s="22">
        <v>4</v>
      </c>
      <c r="I7201" s="9">
        <f>VLOOKUP('Consolidtaed Data'!$B3081,[1]Products!$A:$G,4,0)</f>
        <v>378</v>
      </c>
      <c r="J7201" s="9">
        <f>VLOOKUP('Consolidtaed Data'!$B3081,[1]Products!$A:$G,3,0)</f>
        <v>291</v>
      </c>
      <c r="K7201" s="9">
        <f>'Consolidtaed Data'!$J3081*'Consolidtaed Data'!$H3081</f>
        <v>1788</v>
      </c>
      <c r="L7201" s="9">
        <f>'Consolidtaed Data'!$I3081*'Consolidtaed Data'!$H3081</f>
        <v>2353</v>
      </c>
      <c r="M7201" s="9">
        <f>'Consolidtaed Data'!$L3081-'Consolidtaed Data'!$K3081</f>
        <v>1068</v>
      </c>
      <c r="N7201" s="9" t="str">
        <f>VLOOKUP('Consolidtaed Data'!$C3081,[1]Locations!$A:$O,2,0)</f>
        <v>San Mateo</v>
      </c>
      <c r="O7201" s="9" t="str">
        <f>VLOOKUP('Consolidtaed Data'!$D3081,'[1]Sales People'!$A:$B,2,0)</f>
        <v>Kevin Butler</v>
      </c>
      <c r="P7201" s="9" t="str">
        <f>VLOOKUP('Consolidtaed Data'!$E3081,[1]Customers!$A:$B,2,0)</f>
        <v>Larry Dunn</v>
      </c>
      <c r="Q7201" s="11">
        <f>WEEKDAY('Consolidtaed Data'!$F3081)</f>
        <v>6</v>
      </c>
      <c r="R7201" s="9">
        <f>MONTH('Consolidtaed Data'!$F3081)</f>
        <v>8</v>
      </c>
      <c r="S7201" s="9" t="str">
        <f>TEXT(Table3[[#This Row],[Purchase Date]],"MMMM")</f>
        <v>June</v>
      </c>
      <c r="T7201" s="9">
        <f>YEAR('Consolidtaed Data'!$F3081)</f>
        <v>2020</v>
      </c>
    </row>
    <row r="7202" spans="1:20" x14ac:dyDescent="0.3">
      <c r="A7202" s="9" t="s">
        <v>8228</v>
      </c>
      <c r="B7202" s="9" t="s">
        <v>393</v>
      </c>
      <c r="C7202" s="9" t="s">
        <v>130</v>
      </c>
      <c r="D7202" s="9" t="s">
        <v>241</v>
      </c>
      <c r="E7202" s="9" t="s">
        <v>3054</v>
      </c>
      <c r="F7202" s="12">
        <v>44377</v>
      </c>
      <c r="G7202" s="12" t="str">
        <f>VLOOKUP(Table3[[#This Row],[Product ID]],[1]Products!$A:$G,2,0)</f>
        <v>Product 84</v>
      </c>
      <c r="H7202" s="22">
        <v>2</v>
      </c>
      <c r="I7202" s="9">
        <f>VLOOKUP('Consolidtaed Data'!$B3107,[1]Products!$A:$G,4,0)</f>
        <v>1639</v>
      </c>
      <c r="J7202" s="9">
        <f>VLOOKUP('Consolidtaed Data'!$B3107,[1]Products!$A:$G,3,0)</f>
        <v>1295</v>
      </c>
      <c r="K7202" s="9">
        <f>'Consolidtaed Data'!$J3107*'Consolidtaed Data'!$H3107</f>
        <v>7860</v>
      </c>
      <c r="L7202" s="9">
        <f>'Consolidtaed Data'!$I3107*'Consolidtaed Data'!$H3107</f>
        <v>9584</v>
      </c>
      <c r="M7202" s="9">
        <f>'Consolidtaed Data'!$L3107-'Consolidtaed Data'!$K3107</f>
        <v>990</v>
      </c>
      <c r="N7202" s="9" t="str">
        <f>VLOOKUP('Consolidtaed Data'!$C3107,[1]Locations!$A:$O,2,0)</f>
        <v>Fontana</v>
      </c>
      <c r="O7202" s="9" t="str">
        <f>VLOOKUP('Consolidtaed Data'!$D3107,'[1]Sales People'!$A:$B,2,0)</f>
        <v>Roger Ramos</v>
      </c>
      <c r="P7202" s="9" t="str">
        <f>VLOOKUP('Consolidtaed Data'!$E3107,[1]Customers!$A:$B,2,0)</f>
        <v>Wayne Gordon</v>
      </c>
      <c r="Q7202" s="11">
        <f>WEEKDAY('Consolidtaed Data'!$F3107)</f>
        <v>1</v>
      </c>
      <c r="R7202" s="9">
        <f>MONTH('Consolidtaed Data'!$F3107)</f>
        <v>8</v>
      </c>
      <c r="S7202" s="9" t="str">
        <f>TEXT(Table3[[#This Row],[Purchase Date]],"MMMM")</f>
        <v>June</v>
      </c>
      <c r="T7202" s="9">
        <f>YEAR('Consolidtaed Data'!$F3107)</f>
        <v>2020</v>
      </c>
    </row>
    <row r="7203" spans="1:20" x14ac:dyDescent="0.3">
      <c r="A7203" s="9" t="s">
        <v>8229</v>
      </c>
      <c r="B7203" s="9" t="s">
        <v>490</v>
      </c>
      <c r="C7203" s="9" t="s">
        <v>357</v>
      </c>
      <c r="D7203" s="9" t="s">
        <v>9</v>
      </c>
      <c r="E7203" s="9" t="s">
        <v>478</v>
      </c>
      <c r="F7203" s="12">
        <v>44377</v>
      </c>
      <c r="G7203" s="12" t="str">
        <f>VLOOKUP(Table3[[#This Row],[Product ID]],[1]Products!$A:$G,2,0)</f>
        <v>Product 79</v>
      </c>
      <c r="H7203" s="22">
        <v>2</v>
      </c>
      <c r="I7203" s="9">
        <f>VLOOKUP('Consolidtaed Data'!$B3271,[1]Products!$A:$G,4,0)</f>
        <v>871</v>
      </c>
      <c r="J7203" s="9">
        <f>VLOOKUP('Consolidtaed Data'!$B3271,[1]Products!$A:$G,3,0)</f>
        <v>540</v>
      </c>
      <c r="K7203" s="9">
        <f>'Consolidtaed Data'!$J3271*'Consolidtaed Data'!$H3271</f>
        <v>358</v>
      </c>
      <c r="L7203" s="9">
        <f>'Consolidtaed Data'!$I3271*'Consolidtaed Data'!$H3271</f>
        <v>596</v>
      </c>
      <c r="M7203" s="9">
        <f>'Consolidtaed Data'!$L3271-'Consolidtaed Data'!$K3271</f>
        <v>187</v>
      </c>
      <c r="N7203" s="9" t="str">
        <f>VLOOKUP('Consolidtaed Data'!$C3271,[1]Locations!$A:$O,2,0)</f>
        <v>Richmond</v>
      </c>
      <c r="O7203" s="9" t="str">
        <f>VLOOKUP('Consolidtaed Data'!$D3271,'[1]Sales People'!$A:$B,2,0)</f>
        <v>Fred Robertson</v>
      </c>
      <c r="P7203" s="9" t="str">
        <f>VLOOKUP('Consolidtaed Data'!$E3271,[1]Customers!$A:$B,2,0)</f>
        <v>Arthur Webb</v>
      </c>
      <c r="Q7203" s="11">
        <f>WEEKDAY('Consolidtaed Data'!$F3271)</f>
        <v>7</v>
      </c>
      <c r="R7203" s="9">
        <f>MONTH('Consolidtaed Data'!$F3271)</f>
        <v>8</v>
      </c>
      <c r="S7203" s="9" t="str">
        <f>TEXT(Table3[[#This Row],[Purchase Date]],"MMMM")</f>
        <v>June</v>
      </c>
      <c r="T7203" s="9">
        <f>YEAR('Consolidtaed Data'!$F3271)</f>
        <v>2020</v>
      </c>
    </row>
    <row r="7204" spans="1:20" x14ac:dyDescent="0.3">
      <c r="A7204" s="9" t="s">
        <v>8230</v>
      </c>
      <c r="B7204" s="9" t="s">
        <v>503</v>
      </c>
      <c r="C7204" s="9" t="s">
        <v>72</v>
      </c>
      <c r="D7204" s="9" t="s">
        <v>31</v>
      </c>
      <c r="E7204" s="9" t="s">
        <v>1421</v>
      </c>
      <c r="F7204" s="12">
        <v>44377</v>
      </c>
      <c r="G7204" s="12" t="str">
        <f>VLOOKUP(Table3[[#This Row],[Product ID]],[1]Products!$A:$G,2,0)</f>
        <v>Product 99</v>
      </c>
      <c r="H7204" s="22">
        <v>3</v>
      </c>
      <c r="I7204" s="9">
        <f>VLOOKUP('Consolidtaed Data'!$B3400,[1]Products!$A:$G,4,0)</f>
        <v>127</v>
      </c>
      <c r="J7204" s="9">
        <f>VLOOKUP('Consolidtaed Data'!$B3400,[1]Products!$A:$G,3,0)</f>
        <v>79</v>
      </c>
      <c r="K7204" s="9">
        <f>'Consolidtaed Data'!$J3400*'Consolidtaed Data'!$H3400</f>
        <v>2356</v>
      </c>
      <c r="L7204" s="9">
        <f>'Consolidtaed Data'!$I3400*'Consolidtaed Data'!$H3400</f>
        <v>4208</v>
      </c>
      <c r="M7204" s="9">
        <f>'Consolidtaed Data'!$L3400-'Consolidtaed Data'!$K3400</f>
        <v>1200</v>
      </c>
      <c r="N7204" s="9" t="str">
        <f>VLOOKUP('Consolidtaed Data'!$C3400,[1]Locations!$A:$O,2,0)</f>
        <v>El Cajon</v>
      </c>
      <c r="O7204" s="9" t="str">
        <f>VLOOKUP('Consolidtaed Data'!$D3400,'[1]Sales People'!$A:$B,2,0)</f>
        <v>Joshua Cook</v>
      </c>
      <c r="P7204" s="9" t="str">
        <f>VLOOKUP('Consolidtaed Data'!$E3400,[1]Customers!$A:$B,2,0)</f>
        <v>Antonio Frazier</v>
      </c>
      <c r="Q7204" s="11">
        <f>WEEKDAY('Consolidtaed Data'!$F3400)</f>
        <v>1</v>
      </c>
      <c r="R7204" s="9">
        <f>MONTH('Consolidtaed Data'!$F3400)</f>
        <v>9</v>
      </c>
      <c r="S7204" s="9" t="str">
        <f>TEXT(Table3[[#This Row],[Purchase Date]],"MMMM")</f>
        <v>June</v>
      </c>
      <c r="T7204" s="9">
        <f>YEAR('Consolidtaed Data'!$F3400)</f>
        <v>2020</v>
      </c>
    </row>
    <row r="7205" spans="1:20" x14ac:dyDescent="0.3">
      <c r="A7205" s="9" t="s">
        <v>8231</v>
      </c>
      <c r="B7205" s="9" t="s">
        <v>582</v>
      </c>
      <c r="C7205" s="9" t="s">
        <v>439</v>
      </c>
      <c r="D7205" s="9" t="s">
        <v>241</v>
      </c>
      <c r="E7205" s="9" t="s">
        <v>960</v>
      </c>
      <c r="F7205" s="12">
        <v>44378</v>
      </c>
      <c r="G7205" s="12" t="str">
        <f>VLOOKUP(Table3[[#This Row],[Product ID]],[1]Products!$A:$G,2,0)</f>
        <v>Product 58</v>
      </c>
      <c r="H7205" s="22">
        <v>2</v>
      </c>
      <c r="I7205" s="9">
        <f>VLOOKUP('Consolidtaed Data'!$B351,[1]Products!$A:$G,4,0)</f>
        <v>1119</v>
      </c>
      <c r="J7205" s="9">
        <f>VLOOKUP('Consolidtaed Data'!$B351,[1]Products!$A:$G,3,0)</f>
        <v>683</v>
      </c>
      <c r="K7205" s="9">
        <f>'Consolidtaed Data'!$J351*'Consolidtaed Data'!$H351</f>
        <v>504</v>
      </c>
      <c r="L7205" s="9">
        <f>'Consolidtaed Data'!$I351*'Consolidtaed Data'!$H351</f>
        <v>951</v>
      </c>
      <c r="M7205" s="9">
        <f>'Consolidtaed Data'!$L351-'Consolidtaed Data'!$K351</f>
        <v>49</v>
      </c>
      <c r="N7205" s="9" t="str">
        <f>VLOOKUP('Consolidtaed Data'!$C351,[1]Locations!$A:$O,2,0)</f>
        <v>Downey</v>
      </c>
      <c r="O7205" s="9" t="str">
        <f>VLOOKUP('Consolidtaed Data'!$D351,'[1]Sales People'!$A:$B,2,0)</f>
        <v>Jerry Perry</v>
      </c>
      <c r="P7205" s="9" t="str">
        <f>VLOOKUP('Consolidtaed Data'!$E351,[1]Customers!$A:$B,2,0)</f>
        <v>Nicholas Cunningham</v>
      </c>
      <c r="Q7205" s="11">
        <f>WEEKDAY('Consolidtaed Data'!$F351)</f>
        <v>7</v>
      </c>
      <c r="R7205" s="9">
        <f>MONTH('Consolidtaed Data'!$F351)</f>
        <v>1</v>
      </c>
      <c r="S7205" s="9" t="str">
        <f>TEXT(Table3[[#This Row],[Purchase Date]],"MMMM")</f>
        <v>July</v>
      </c>
      <c r="T7205" s="9">
        <f>YEAR('Consolidtaed Data'!$F351)</f>
        <v>2020</v>
      </c>
    </row>
    <row r="7206" spans="1:20" x14ac:dyDescent="0.3">
      <c r="A7206" s="9" t="s">
        <v>8232</v>
      </c>
      <c r="B7206" s="9" t="s">
        <v>415</v>
      </c>
      <c r="C7206" s="9" t="s">
        <v>226</v>
      </c>
      <c r="D7206" s="9" t="s">
        <v>83</v>
      </c>
      <c r="E7206" s="9" t="s">
        <v>448</v>
      </c>
      <c r="F7206" s="12">
        <v>44378</v>
      </c>
      <c r="G7206" s="12" t="str">
        <f>VLOOKUP(Table3[[#This Row],[Product ID]],[1]Products!$A:$G,2,0)</f>
        <v>Product 18</v>
      </c>
      <c r="H7206" s="22">
        <v>1</v>
      </c>
      <c r="I7206" s="9">
        <f>VLOOKUP('Consolidtaed Data'!$B554,[1]Products!$A:$G,4,0)</f>
        <v>356</v>
      </c>
      <c r="J7206" s="9">
        <f>VLOOKUP('Consolidtaed Data'!$B554,[1]Products!$A:$G,3,0)</f>
        <v>292</v>
      </c>
      <c r="K7206" s="9">
        <f>'Consolidtaed Data'!$J554*'Consolidtaed Data'!$H554</f>
        <v>72</v>
      </c>
      <c r="L7206" s="9">
        <f>'Consolidtaed Data'!$I554*'Consolidtaed Data'!$H554</f>
        <v>136</v>
      </c>
      <c r="M7206" s="9">
        <f>'Consolidtaed Data'!$L554-'Consolidtaed Data'!$K554</f>
        <v>1376</v>
      </c>
      <c r="N7206" s="9" t="str">
        <f>VLOOKUP('Consolidtaed Data'!$C554,[1]Locations!$A:$O,2,0)</f>
        <v>El Monte</v>
      </c>
      <c r="O7206" s="9" t="str">
        <f>VLOOKUP('Consolidtaed Data'!$D554,'[1]Sales People'!$A:$B,2,0)</f>
        <v>Howard Sims</v>
      </c>
      <c r="P7206" s="9" t="str">
        <f>VLOOKUP('Consolidtaed Data'!$E554,[1]Customers!$A:$B,2,0)</f>
        <v>William James</v>
      </c>
      <c r="Q7206" s="11">
        <f>WEEKDAY('Consolidtaed Data'!$F554)</f>
        <v>7</v>
      </c>
      <c r="R7206" s="9">
        <f>MONTH('Consolidtaed Data'!$F554)</f>
        <v>2</v>
      </c>
      <c r="S7206" s="9" t="str">
        <f>TEXT(Table3[[#This Row],[Purchase Date]],"MMMM")</f>
        <v>July</v>
      </c>
      <c r="T7206" s="9">
        <f>YEAR('Consolidtaed Data'!$F554)</f>
        <v>2020</v>
      </c>
    </row>
    <row r="7207" spans="1:20" x14ac:dyDescent="0.3">
      <c r="A7207" s="9" t="s">
        <v>8233</v>
      </c>
      <c r="B7207" s="9" t="s">
        <v>390</v>
      </c>
      <c r="C7207" s="9" t="s">
        <v>165</v>
      </c>
      <c r="D7207" s="9" t="s">
        <v>272</v>
      </c>
      <c r="E7207" s="9" t="s">
        <v>1272</v>
      </c>
      <c r="F7207" s="12">
        <v>44378</v>
      </c>
      <c r="G7207" s="12" t="str">
        <f>VLOOKUP(Table3[[#This Row],[Product ID]],[1]Products!$A:$G,2,0)</f>
        <v>Product 48</v>
      </c>
      <c r="H7207" s="22">
        <v>3</v>
      </c>
      <c r="I7207" s="9">
        <f>VLOOKUP('Consolidtaed Data'!$B860,[1]Products!$A:$G,4,0)</f>
        <v>561</v>
      </c>
      <c r="J7207" s="9">
        <f>VLOOKUP('Consolidtaed Data'!$B860,[1]Products!$A:$G,3,0)</f>
        <v>421</v>
      </c>
      <c r="K7207" s="9">
        <f>'Consolidtaed Data'!$J860*'Consolidtaed Data'!$H860</f>
        <v>1516</v>
      </c>
      <c r="L7207" s="9">
        <f>'Consolidtaed Data'!$I860*'Consolidtaed Data'!$H860</f>
        <v>1783</v>
      </c>
      <c r="M7207" s="9">
        <f>'Consolidtaed Data'!$L860-'Consolidtaed Data'!$K860</f>
        <v>256</v>
      </c>
      <c r="N7207" s="9" t="str">
        <f>VLOOKUP('Consolidtaed Data'!$C860,[1]Locations!$A:$O,2,0)</f>
        <v>Santa Clarita</v>
      </c>
      <c r="O7207" s="9" t="str">
        <f>VLOOKUP('Consolidtaed Data'!$D860,'[1]Sales People'!$A:$B,2,0)</f>
        <v>Walter Cook</v>
      </c>
      <c r="P7207" s="9" t="str">
        <f>VLOOKUP('Consolidtaed Data'!$E860,[1]Customers!$A:$B,2,0)</f>
        <v>Robert Murphy</v>
      </c>
      <c r="Q7207" s="11">
        <f>WEEKDAY('Consolidtaed Data'!$F860)</f>
        <v>1</v>
      </c>
      <c r="R7207" s="9">
        <f>MONTH('Consolidtaed Data'!$F860)</f>
        <v>3</v>
      </c>
      <c r="S7207" s="9" t="str">
        <f>TEXT(Table3[[#This Row],[Purchase Date]],"MMMM")</f>
        <v>July</v>
      </c>
      <c r="T7207" s="9">
        <f>YEAR('Consolidtaed Data'!$F860)</f>
        <v>2020</v>
      </c>
    </row>
    <row r="7208" spans="1:20" x14ac:dyDescent="0.3">
      <c r="A7208" s="9" t="s">
        <v>8234</v>
      </c>
      <c r="B7208" s="9" t="s">
        <v>252</v>
      </c>
      <c r="C7208" s="9" t="s">
        <v>186</v>
      </c>
      <c r="D7208" s="9" t="s">
        <v>68</v>
      </c>
      <c r="E7208" s="9" t="s">
        <v>796</v>
      </c>
      <c r="F7208" s="12">
        <v>44378</v>
      </c>
      <c r="G7208" s="12" t="str">
        <f>VLOOKUP(Table3[[#This Row],[Product ID]],[1]Products!$A:$G,2,0)</f>
        <v>Product 81</v>
      </c>
      <c r="H7208" s="22">
        <v>1</v>
      </c>
      <c r="I7208" s="9">
        <f>VLOOKUP('Consolidtaed Data'!$B1405,[1]Products!$A:$G,4,0)</f>
        <v>35</v>
      </c>
      <c r="J7208" s="9">
        <f>VLOOKUP('Consolidtaed Data'!$B1405,[1]Products!$A:$G,3,0)</f>
        <v>22</v>
      </c>
      <c r="K7208" s="9">
        <f>'Consolidtaed Data'!$J1405*'Consolidtaed Data'!$H1405</f>
        <v>616</v>
      </c>
      <c r="L7208" s="9">
        <f>'Consolidtaed Data'!$I1405*'Consolidtaed Data'!$H1405</f>
        <v>812</v>
      </c>
      <c r="M7208" s="9">
        <f>'Consolidtaed Data'!$L1405-'Consolidtaed Data'!$K1405</f>
        <v>1888</v>
      </c>
      <c r="N7208" s="9" t="str">
        <f>VLOOKUP('Consolidtaed Data'!$C1405,[1]Locations!$A:$O,2,0)</f>
        <v>Sacramento</v>
      </c>
      <c r="O7208" s="9" t="str">
        <f>VLOOKUP('Consolidtaed Data'!$D1405,'[1]Sales People'!$A:$B,2,0)</f>
        <v>Christopher Tucker</v>
      </c>
      <c r="P7208" s="9" t="str">
        <f>VLOOKUP('Consolidtaed Data'!$E1405,[1]Customers!$A:$B,2,0)</f>
        <v>Jerry Rogers</v>
      </c>
      <c r="Q7208" s="11">
        <f>WEEKDAY('Consolidtaed Data'!$F1405)</f>
        <v>2</v>
      </c>
      <c r="R7208" s="9">
        <f>MONTH('Consolidtaed Data'!$F1405)</f>
        <v>4</v>
      </c>
      <c r="S7208" s="9" t="str">
        <f>TEXT(Table3[[#This Row],[Purchase Date]],"MMMM")</f>
        <v>July</v>
      </c>
      <c r="T7208" s="9">
        <f>YEAR('Consolidtaed Data'!$F1405)</f>
        <v>2020</v>
      </c>
    </row>
    <row r="7209" spans="1:20" x14ac:dyDescent="0.3">
      <c r="A7209" s="9" t="s">
        <v>8235</v>
      </c>
      <c r="B7209" s="9" t="s">
        <v>338</v>
      </c>
      <c r="C7209" s="9" t="s">
        <v>421</v>
      </c>
      <c r="D7209" s="9" t="s">
        <v>83</v>
      </c>
      <c r="E7209" s="9" t="s">
        <v>292</v>
      </c>
      <c r="F7209" s="12">
        <v>44378</v>
      </c>
      <c r="G7209" s="12" t="str">
        <f>VLOOKUP(Table3[[#This Row],[Product ID]],[1]Products!$A:$G,2,0)</f>
        <v>Product 95</v>
      </c>
      <c r="H7209" s="22">
        <v>4</v>
      </c>
      <c r="I7209" s="9">
        <f>VLOOKUP('Consolidtaed Data'!$B1549,[1]Products!$A:$G,4,0)</f>
        <v>1848</v>
      </c>
      <c r="J7209" s="9">
        <f>VLOOKUP('Consolidtaed Data'!$B1549,[1]Products!$A:$G,3,0)</f>
        <v>1294</v>
      </c>
      <c r="K7209" s="9">
        <f>'Consolidtaed Data'!$J1549*'Consolidtaed Data'!$H1549</f>
        <v>871</v>
      </c>
      <c r="L7209" s="9">
        <f>'Consolidtaed Data'!$I1549*'Consolidtaed Data'!$H1549</f>
        <v>1708</v>
      </c>
      <c r="M7209" s="9">
        <f>'Consolidtaed Data'!$L1549-'Consolidtaed Data'!$K1549</f>
        <v>246</v>
      </c>
      <c r="N7209" s="9" t="str">
        <f>VLOOKUP('Consolidtaed Data'!$C1549,[1]Locations!$A:$O,2,0)</f>
        <v>Oxnard</v>
      </c>
      <c r="O7209" s="9" t="str">
        <f>VLOOKUP('Consolidtaed Data'!$D1549,'[1]Sales People'!$A:$B,2,0)</f>
        <v>Carl Hall</v>
      </c>
      <c r="P7209" s="9" t="str">
        <f>VLOOKUP('Consolidtaed Data'!$E1549,[1]Customers!$A:$B,2,0)</f>
        <v>Ralph Oliver</v>
      </c>
      <c r="Q7209" s="11">
        <f>WEEKDAY('Consolidtaed Data'!$F1549)</f>
        <v>6</v>
      </c>
      <c r="R7209" s="9">
        <f>MONTH('Consolidtaed Data'!$F1549)</f>
        <v>4</v>
      </c>
      <c r="S7209" s="9" t="str">
        <f>TEXT(Table3[[#This Row],[Purchase Date]],"MMMM")</f>
        <v>July</v>
      </c>
      <c r="T7209" s="9">
        <f>YEAR('Consolidtaed Data'!$F1549)</f>
        <v>2020</v>
      </c>
    </row>
    <row r="7210" spans="1:20" x14ac:dyDescent="0.3">
      <c r="A7210" s="9" t="s">
        <v>8236</v>
      </c>
      <c r="B7210" s="9" t="s">
        <v>191</v>
      </c>
      <c r="C7210" s="9" t="s">
        <v>186</v>
      </c>
      <c r="D7210" s="9" t="s">
        <v>329</v>
      </c>
      <c r="E7210" s="9" t="s">
        <v>300</v>
      </c>
      <c r="F7210" s="12">
        <v>44378</v>
      </c>
      <c r="G7210" s="12" t="str">
        <f>VLOOKUP(Table3[[#This Row],[Product ID]],[1]Products!$A:$G,2,0)</f>
        <v>Product 36</v>
      </c>
      <c r="H7210" s="22">
        <v>3</v>
      </c>
      <c r="I7210" s="9">
        <f>VLOOKUP('Consolidtaed Data'!$B1740,[1]Products!$A:$G,4,0)</f>
        <v>2283</v>
      </c>
      <c r="J7210" s="9">
        <f>VLOOKUP('Consolidtaed Data'!$B1740,[1]Products!$A:$G,3,0)</f>
        <v>1484</v>
      </c>
      <c r="K7210" s="9">
        <f>'Consolidtaed Data'!$J1740*'Consolidtaed Data'!$H1740</f>
        <v>180</v>
      </c>
      <c r="L7210" s="9">
        <f>'Consolidtaed Data'!$I1740*'Consolidtaed Data'!$H1740</f>
        <v>224</v>
      </c>
      <c r="M7210" s="9">
        <f>'Consolidtaed Data'!$L1740-'Consolidtaed Data'!$K1740</f>
        <v>451</v>
      </c>
      <c r="N7210" s="9" t="str">
        <f>VLOOKUP('Consolidtaed Data'!$C1740,[1]Locations!$A:$O,2,0)</f>
        <v>Berkeley</v>
      </c>
      <c r="O7210" s="9" t="str">
        <f>VLOOKUP('Consolidtaed Data'!$D1740,'[1]Sales People'!$A:$B,2,0)</f>
        <v>Gary Rodriguez</v>
      </c>
      <c r="P7210" s="9" t="str">
        <f>VLOOKUP('Consolidtaed Data'!$E1740,[1]Customers!$A:$B,2,0)</f>
        <v>Earl Ortiz</v>
      </c>
      <c r="Q7210" s="11">
        <f>WEEKDAY('Consolidtaed Data'!$F1740)</f>
        <v>5</v>
      </c>
      <c r="R7210" s="9">
        <f>MONTH('Consolidtaed Data'!$F1740)</f>
        <v>5</v>
      </c>
      <c r="S7210" s="9" t="str">
        <f>TEXT(Table3[[#This Row],[Purchase Date]],"MMMM")</f>
        <v>July</v>
      </c>
      <c r="T7210" s="9">
        <f>YEAR('Consolidtaed Data'!$F1740)</f>
        <v>2020</v>
      </c>
    </row>
    <row r="7211" spans="1:20" x14ac:dyDescent="0.3">
      <c r="A7211" s="9" t="s">
        <v>8237</v>
      </c>
      <c r="B7211" s="9" t="s">
        <v>330</v>
      </c>
      <c r="C7211" s="9" t="s">
        <v>357</v>
      </c>
      <c r="D7211" s="9" t="s">
        <v>73</v>
      </c>
      <c r="E7211" s="9" t="s">
        <v>837</v>
      </c>
      <c r="F7211" s="12">
        <v>44378</v>
      </c>
      <c r="G7211" s="12" t="str">
        <f>VLOOKUP(Table3[[#This Row],[Product ID]],[1]Products!$A:$G,2,0)</f>
        <v>Product 91</v>
      </c>
      <c r="H7211" s="22">
        <v>1</v>
      </c>
      <c r="I7211" s="9">
        <f>VLOOKUP('Consolidtaed Data'!$B2256,[1]Products!$A:$G,4,0)</f>
        <v>2464</v>
      </c>
      <c r="J7211" s="9">
        <f>VLOOKUP('Consolidtaed Data'!$B2256,[1]Products!$A:$G,3,0)</f>
        <v>1774</v>
      </c>
      <c r="K7211" s="9">
        <f>'Consolidtaed Data'!$J2256*'Consolidtaed Data'!$H2256</f>
        <v>183</v>
      </c>
      <c r="L7211" s="9">
        <f>'Consolidtaed Data'!$I2256*'Consolidtaed Data'!$H2256</f>
        <v>285</v>
      </c>
      <c r="M7211" s="9">
        <f>'Consolidtaed Data'!$L2256-'Consolidtaed Data'!$K2256</f>
        <v>1046</v>
      </c>
      <c r="N7211" s="9" t="str">
        <f>VLOOKUP('Consolidtaed Data'!$C2256,[1]Locations!$A:$O,2,0)</f>
        <v>Santa Clara</v>
      </c>
      <c r="O7211" s="9" t="str">
        <f>VLOOKUP('Consolidtaed Data'!$D2256,'[1]Sales People'!$A:$B,2,0)</f>
        <v>Ryan Welch</v>
      </c>
      <c r="P7211" s="9" t="str">
        <f>VLOOKUP('Consolidtaed Data'!$E2256,[1]Customers!$A:$B,2,0)</f>
        <v>Terry Watson</v>
      </c>
      <c r="Q7211" s="11">
        <f>WEEKDAY('Consolidtaed Data'!$F2256)</f>
        <v>1</v>
      </c>
      <c r="R7211" s="9">
        <f>MONTH('Consolidtaed Data'!$F2256)</f>
        <v>6</v>
      </c>
      <c r="S7211" s="9" t="str">
        <f>TEXT(Table3[[#This Row],[Purchase Date]],"MMMM")</f>
        <v>July</v>
      </c>
      <c r="T7211" s="9">
        <f>YEAR('Consolidtaed Data'!$F2256)</f>
        <v>2020</v>
      </c>
    </row>
    <row r="7212" spans="1:20" x14ac:dyDescent="0.3">
      <c r="A7212" s="9" t="s">
        <v>8238</v>
      </c>
      <c r="B7212" s="9" t="s">
        <v>266</v>
      </c>
      <c r="C7212" s="9" t="s">
        <v>94</v>
      </c>
      <c r="D7212" s="9" t="s">
        <v>374</v>
      </c>
      <c r="E7212" s="9" t="s">
        <v>1871</v>
      </c>
      <c r="F7212" s="12">
        <v>44378</v>
      </c>
      <c r="G7212" s="12" t="str">
        <f>VLOOKUP(Table3[[#This Row],[Product ID]],[1]Products!$A:$G,2,0)</f>
        <v>Product 92</v>
      </c>
      <c r="H7212" s="22">
        <v>1</v>
      </c>
      <c r="I7212" s="9">
        <f>VLOOKUP('Consolidtaed Data'!$B2570,[1]Products!$A:$G,4,0)</f>
        <v>1119</v>
      </c>
      <c r="J7212" s="9">
        <f>VLOOKUP('Consolidtaed Data'!$B2570,[1]Products!$A:$G,3,0)</f>
        <v>683</v>
      </c>
      <c r="K7212" s="9">
        <f>'Consolidtaed Data'!$J2570*'Consolidtaed Data'!$H2570</f>
        <v>2373</v>
      </c>
      <c r="L7212" s="9">
        <f>'Consolidtaed Data'!$I2570*'Consolidtaed Data'!$H2570</f>
        <v>4566</v>
      </c>
      <c r="M7212" s="9">
        <f>'Consolidtaed Data'!$L2570-'Consolidtaed Data'!$K2570</f>
        <v>123</v>
      </c>
      <c r="N7212" s="9" t="str">
        <f>VLOOKUP('Consolidtaed Data'!$C2570,[1]Locations!$A:$O,2,0)</f>
        <v>Fullerton</v>
      </c>
      <c r="O7212" s="9" t="str">
        <f>VLOOKUP('Consolidtaed Data'!$D2570,'[1]Sales People'!$A:$B,2,0)</f>
        <v>Bobby Russell</v>
      </c>
      <c r="P7212" s="9" t="str">
        <f>VLOOKUP('Consolidtaed Data'!$E2570,[1]Customers!$A:$B,2,0)</f>
        <v>Alan Parker</v>
      </c>
      <c r="Q7212" s="11">
        <f>WEEKDAY('Consolidtaed Data'!$F2570)</f>
        <v>2</v>
      </c>
      <c r="R7212" s="9">
        <f>MONTH('Consolidtaed Data'!$F2570)</f>
        <v>7</v>
      </c>
      <c r="S7212" s="9" t="str">
        <f>TEXT(Table3[[#This Row],[Purchase Date]],"MMMM")</f>
        <v>July</v>
      </c>
      <c r="T7212" s="9">
        <f>YEAR('Consolidtaed Data'!$F2570)</f>
        <v>2020</v>
      </c>
    </row>
    <row r="7213" spans="1:20" x14ac:dyDescent="0.3">
      <c r="A7213" s="9" t="s">
        <v>8239</v>
      </c>
      <c r="B7213" s="9" t="s">
        <v>529</v>
      </c>
      <c r="C7213" s="9" t="s">
        <v>331</v>
      </c>
      <c r="D7213" s="9" t="s">
        <v>87</v>
      </c>
      <c r="E7213" s="9" t="s">
        <v>962</v>
      </c>
      <c r="F7213" s="12">
        <v>44378</v>
      </c>
      <c r="G7213" s="12" t="str">
        <f>VLOOKUP(Table3[[#This Row],[Product ID]],[1]Products!$A:$G,2,0)</f>
        <v>Product 56</v>
      </c>
      <c r="H7213" s="22">
        <v>3</v>
      </c>
      <c r="I7213" s="9">
        <f>VLOOKUP('Consolidtaed Data'!$B2681,[1]Products!$A:$G,4,0)</f>
        <v>217</v>
      </c>
      <c r="J7213" s="9">
        <f>VLOOKUP('Consolidtaed Data'!$B2681,[1]Products!$A:$G,3,0)</f>
        <v>171</v>
      </c>
      <c r="K7213" s="9">
        <f>'Consolidtaed Data'!$J2681*'Consolidtaed Data'!$H2681</f>
        <v>3576</v>
      </c>
      <c r="L7213" s="9">
        <f>'Consolidtaed Data'!$I2681*'Consolidtaed Data'!$H2681</f>
        <v>4706</v>
      </c>
      <c r="M7213" s="9">
        <f>'Consolidtaed Data'!$L2681-'Consolidtaed Data'!$K2681</f>
        <v>4400</v>
      </c>
      <c r="N7213" s="9" t="str">
        <f>VLOOKUP('Consolidtaed Data'!$C2681,[1]Locations!$A:$O,2,0)</f>
        <v>Norwalk</v>
      </c>
      <c r="O7213" s="9" t="str">
        <f>VLOOKUP('Consolidtaed Data'!$D2681,'[1]Sales People'!$A:$B,2,0)</f>
        <v>Arthur Mccoy</v>
      </c>
      <c r="P7213" s="9" t="str">
        <f>VLOOKUP('Consolidtaed Data'!$E2681,[1]Customers!$A:$B,2,0)</f>
        <v>Eugene Weaver</v>
      </c>
      <c r="Q7213" s="11">
        <f>WEEKDAY('Consolidtaed Data'!$F2681)</f>
        <v>4</v>
      </c>
      <c r="R7213" s="9">
        <f>MONTH('Consolidtaed Data'!$F2681)</f>
        <v>7</v>
      </c>
      <c r="S7213" s="9" t="str">
        <f>TEXT(Table3[[#This Row],[Purchase Date]],"MMMM")</f>
        <v>July</v>
      </c>
      <c r="T7213" s="9">
        <f>YEAR('Consolidtaed Data'!$F2681)</f>
        <v>2020</v>
      </c>
    </row>
    <row r="7214" spans="1:20" x14ac:dyDescent="0.3">
      <c r="A7214" s="9" t="s">
        <v>8240</v>
      </c>
      <c r="B7214" s="9" t="s">
        <v>429</v>
      </c>
      <c r="C7214" s="9" t="s">
        <v>82</v>
      </c>
      <c r="D7214" s="9" t="s">
        <v>13</v>
      </c>
      <c r="E7214" s="9" t="s">
        <v>2533</v>
      </c>
      <c r="F7214" s="12">
        <v>44378</v>
      </c>
      <c r="G7214" s="12" t="str">
        <f>VLOOKUP(Table3[[#This Row],[Product ID]],[1]Products!$A:$G,2,0)</f>
        <v>Product 87</v>
      </c>
      <c r="H7214" s="22">
        <v>3</v>
      </c>
      <c r="I7214" s="9">
        <f>VLOOKUP('Consolidtaed Data'!$B2824,[1]Products!$A:$G,4,0)</f>
        <v>1178</v>
      </c>
      <c r="J7214" s="9">
        <f>VLOOKUP('Consolidtaed Data'!$B2824,[1]Products!$A:$G,3,0)</f>
        <v>683</v>
      </c>
      <c r="K7214" s="9">
        <f>'Consolidtaed Data'!$J2824*'Consolidtaed Data'!$H2824</f>
        <v>1740</v>
      </c>
      <c r="L7214" s="9">
        <f>'Consolidtaed Data'!$I2824*'Consolidtaed Data'!$H2824</f>
        <v>2120</v>
      </c>
      <c r="M7214" s="9">
        <f>'Consolidtaed Data'!$L2824-'Consolidtaed Data'!$K2824</f>
        <v>1014</v>
      </c>
      <c r="N7214" s="9" t="str">
        <f>VLOOKUP('Consolidtaed Data'!$C2824,[1]Locations!$A:$O,2,0)</f>
        <v>Hayward</v>
      </c>
      <c r="O7214" s="9" t="str">
        <f>VLOOKUP('Consolidtaed Data'!$D2824,'[1]Sales People'!$A:$B,2,0)</f>
        <v>Sean Miller</v>
      </c>
      <c r="P7214" s="9" t="str">
        <f>VLOOKUP('Consolidtaed Data'!$E2824,[1]Customers!$A:$B,2,0)</f>
        <v>Ralph Richardson</v>
      </c>
      <c r="Q7214" s="11">
        <f>WEEKDAY('Consolidtaed Data'!$F2824)</f>
        <v>1</v>
      </c>
      <c r="R7214" s="9">
        <f>MONTH('Consolidtaed Data'!$F2824)</f>
        <v>7</v>
      </c>
      <c r="S7214" s="9" t="str">
        <f>TEXT(Table3[[#This Row],[Purchase Date]],"MMMM")</f>
        <v>July</v>
      </c>
      <c r="T7214" s="9">
        <f>YEAR('Consolidtaed Data'!$F2824)</f>
        <v>2020</v>
      </c>
    </row>
    <row r="7215" spans="1:20" x14ac:dyDescent="0.3">
      <c r="A7215" s="9" t="s">
        <v>8241</v>
      </c>
      <c r="B7215" s="9" t="s">
        <v>41</v>
      </c>
      <c r="C7215" s="9" t="s">
        <v>59</v>
      </c>
      <c r="D7215" s="9" t="s">
        <v>95</v>
      </c>
      <c r="E7215" s="9" t="s">
        <v>1193</v>
      </c>
      <c r="F7215" s="12">
        <v>44378</v>
      </c>
      <c r="G7215" s="12" t="str">
        <f>VLOOKUP(Table3[[#This Row],[Product ID]],[1]Products!$A:$G,2,0)</f>
        <v>Product 11</v>
      </c>
      <c r="H7215" s="22">
        <v>2</v>
      </c>
      <c r="I7215" s="9">
        <f>VLOOKUP('Consolidtaed Data'!$B3137,[1]Products!$A:$G,4,0)</f>
        <v>1566</v>
      </c>
      <c r="J7215" s="9">
        <f>VLOOKUP('Consolidtaed Data'!$B3137,[1]Products!$A:$G,3,0)</f>
        <v>1190</v>
      </c>
      <c r="K7215" s="9">
        <f>'Consolidtaed Data'!$J3137*'Consolidtaed Data'!$H3137</f>
        <v>634</v>
      </c>
      <c r="L7215" s="9">
        <f>'Consolidtaed Data'!$I3137*'Consolidtaed Data'!$H3137</f>
        <v>880</v>
      </c>
      <c r="M7215" s="9">
        <f>'Consolidtaed Data'!$L3137-'Consolidtaed Data'!$K3137</f>
        <v>360</v>
      </c>
      <c r="N7215" s="9" t="str">
        <f>VLOOKUP('Consolidtaed Data'!$C3137,[1]Locations!$A:$O,2,0)</f>
        <v>East Los Angeles</v>
      </c>
      <c r="O7215" s="9" t="str">
        <f>VLOOKUP('Consolidtaed Data'!$D3137,'[1]Sales People'!$A:$B,2,0)</f>
        <v>Scott Mason</v>
      </c>
      <c r="P7215" s="9" t="str">
        <f>VLOOKUP('Consolidtaed Data'!$E3137,[1]Customers!$A:$B,2,0)</f>
        <v>Steven Mccoy</v>
      </c>
      <c r="Q7215" s="11">
        <f>WEEKDAY('Consolidtaed Data'!$F3137)</f>
        <v>3</v>
      </c>
      <c r="R7215" s="9">
        <f>MONTH('Consolidtaed Data'!$F3137)</f>
        <v>8</v>
      </c>
      <c r="S7215" s="9" t="str">
        <f>TEXT(Table3[[#This Row],[Purchase Date]],"MMMM")</f>
        <v>July</v>
      </c>
      <c r="T7215" s="9">
        <f>YEAR('Consolidtaed Data'!$F3137)</f>
        <v>2020</v>
      </c>
    </row>
    <row r="7216" spans="1:20" x14ac:dyDescent="0.3">
      <c r="A7216" s="9" t="s">
        <v>8242</v>
      </c>
      <c r="B7216" s="9" t="s">
        <v>76</v>
      </c>
      <c r="C7216" s="9" t="s">
        <v>210</v>
      </c>
      <c r="D7216" s="9" t="s">
        <v>22</v>
      </c>
      <c r="E7216" s="9" t="s">
        <v>976</v>
      </c>
      <c r="F7216" s="12">
        <v>44378</v>
      </c>
      <c r="G7216" s="12" t="str">
        <f>VLOOKUP(Table3[[#This Row],[Product ID]],[1]Products!$A:$G,2,0)</f>
        <v>Product 19</v>
      </c>
      <c r="H7216" s="22">
        <v>1</v>
      </c>
      <c r="I7216" s="9">
        <f>VLOOKUP('Consolidtaed Data'!$B3238,[1]Products!$A:$G,4,0)</f>
        <v>1639</v>
      </c>
      <c r="J7216" s="9">
        <f>VLOOKUP('Consolidtaed Data'!$B3238,[1]Products!$A:$G,3,0)</f>
        <v>1295</v>
      </c>
      <c r="K7216" s="9">
        <f>'Consolidtaed Data'!$J3238*'Consolidtaed Data'!$H3238</f>
        <v>1321</v>
      </c>
      <c r="L7216" s="9">
        <f>'Consolidtaed Data'!$I3238*'Consolidtaed Data'!$H3238</f>
        <v>1972</v>
      </c>
      <c r="M7216" s="9">
        <f>'Consolidtaed Data'!$L3238-'Consolidtaed Data'!$K3238</f>
        <v>318</v>
      </c>
      <c r="N7216" s="9" t="str">
        <f>VLOOKUP('Consolidtaed Data'!$C3238,[1]Locations!$A:$O,2,0)</f>
        <v>Corona</v>
      </c>
      <c r="O7216" s="9" t="str">
        <f>VLOOKUP('Consolidtaed Data'!$D3238,'[1]Sales People'!$A:$B,2,0)</f>
        <v>Jimmy Young</v>
      </c>
      <c r="P7216" s="9" t="str">
        <f>VLOOKUP('Consolidtaed Data'!$E3238,[1]Customers!$A:$B,2,0)</f>
        <v>Patrick Brown</v>
      </c>
      <c r="Q7216" s="11">
        <f>WEEKDAY('Consolidtaed Data'!$F3238)</f>
        <v>4</v>
      </c>
      <c r="R7216" s="9">
        <f>MONTH('Consolidtaed Data'!$F3238)</f>
        <v>8</v>
      </c>
      <c r="S7216" s="9" t="str">
        <f>TEXT(Table3[[#This Row],[Purchase Date]],"MMMM")</f>
        <v>July</v>
      </c>
      <c r="T7216" s="9">
        <f>YEAR('Consolidtaed Data'!$F3238)</f>
        <v>2020</v>
      </c>
    </row>
    <row r="7217" spans="1:20" x14ac:dyDescent="0.3">
      <c r="A7217" s="9" t="s">
        <v>8243</v>
      </c>
      <c r="B7217" s="9" t="s">
        <v>191</v>
      </c>
      <c r="C7217" s="9" t="s">
        <v>394</v>
      </c>
      <c r="D7217" s="9" t="s">
        <v>17</v>
      </c>
      <c r="E7217" s="9" t="s">
        <v>995</v>
      </c>
      <c r="F7217" s="12">
        <v>44378</v>
      </c>
      <c r="G7217" s="12" t="str">
        <f>VLOOKUP(Table3[[#This Row],[Product ID]],[1]Products!$A:$G,2,0)</f>
        <v>Product 36</v>
      </c>
      <c r="H7217" s="22">
        <v>1</v>
      </c>
      <c r="I7217" s="9">
        <f>VLOOKUP('Consolidtaed Data'!$B3485,[1]Products!$A:$G,4,0)</f>
        <v>1338</v>
      </c>
      <c r="J7217" s="9">
        <f>VLOOKUP('Consolidtaed Data'!$B3485,[1]Products!$A:$G,3,0)</f>
        <v>682</v>
      </c>
      <c r="K7217" s="9">
        <f>'Consolidtaed Data'!$J3485*'Consolidtaed Data'!$H3485</f>
        <v>1363</v>
      </c>
      <c r="L7217" s="9">
        <f>'Consolidtaed Data'!$I3485*'Consolidtaed Data'!$H3485</f>
        <v>1725</v>
      </c>
      <c r="M7217" s="9">
        <f>'Consolidtaed Data'!$L3485-'Consolidtaed Data'!$K3485</f>
        <v>2092</v>
      </c>
      <c r="N7217" s="9" t="str">
        <f>VLOOKUP('Consolidtaed Data'!$C3485,[1]Locations!$A:$O,2,0)</f>
        <v>San Jose</v>
      </c>
      <c r="O7217" s="9" t="str">
        <f>VLOOKUP('Consolidtaed Data'!$D3485,'[1]Sales People'!$A:$B,2,0)</f>
        <v>Gary Rodriguez</v>
      </c>
      <c r="P7217" s="9" t="str">
        <f>VLOOKUP('Consolidtaed Data'!$E3485,[1]Customers!$A:$B,2,0)</f>
        <v>Eric Alvarez</v>
      </c>
      <c r="Q7217" s="11">
        <f>WEEKDAY('Consolidtaed Data'!$F3485)</f>
        <v>7</v>
      </c>
      <c r="R7217" s="9">
        <f>MONTH('Consolidtaed Data'!$F3485)</f>
        <v>9</v>
      </c>
      <c r="S7217" s="9" t="str">
        <f>TEXT(Table3[[#This Row],[Purchase Date]],"MMMM")</f>
        <v>July</v>
      </c>
      <c r="T7217" s="9">
        <f>YEAR('Consolidtaed Data'!$F3485)</f>
        <v>2020</v>
      </c>
    </row>
    <row r="7218" spans="1:20" x14ac:dyDescent="0.3">
      <c r="A7218" s="9" t="s">
        <v>8244</v>
      </c>
      <c r="B7218" s="9" t="s">
        <v>15</v>
      </c>
      <c r="C7218" s="9" t="s">
        <v>12</v>
      </c>
      <c r="D7218" s="9" t="s">
        <v>73</v>
      </c>
      <c r="E7218" s="9" t="s">
        <v>375</v>
      </c>
      <c r="F7218" s="12">
        <v>44379</v>
      </c>
      <c r="G7218" s="12" t="str">
        <f>VLOOKUP(Table3[[#This Row],[Product ID]],[1]Products!$A:$G,2,0)</f>
        <v>Product 38</v>
      </c>
      <c r="H7218" s="22">
        <v>1</v>
      </c>
      <c r="I7218" s="9">
        <f>VLOOKUP('Consolidtaed Data'!$B571,[1]Products!$A:$G,4,0)</f>
        <v>136</v>
      </c>
      <c r="J7218" s="9">
        <f>VLOOKUP('Consolidtaed Data'!$B571,[1]Products!$A:$G,3,0)</f>
        <v>72</v>
      </c>
      <c r="K7218" s="9">
        <f>'Consolidtaed Data'!$J571*'Consolidtaed Data'!$H571</f>
        <v>1268</v>
      </c>
      <c r="L7218" s="9">
        <f>'Consolidtaed Data'!$I571*'Consolidtaed Data'!$H571</f>
        <v>1760</v>
      </c>
      <c r="M7218" s="9">
        <f>'Consolidtaed Data'!$L571-'Consolidtaed Data'!$K571</f>
        <v>1106</v>
      </c>
      <c r="N7218" s="9" t="str">
        <f>VLOOKUP('Consolidtaed Data'!$C571,[1]Locations!$A:$O,2,0)</f>
        <v>Carlsbad</v>
      </c>
      <c r="O7218" s="9" t="str">
        <f>VLOOKUP('Consolidtaed Data'!$D571,'[1]Sales People'!$A:$B,2,0)</f>
        <v>Martin Carr</v>
      </c>
      <c r="P7218" s="9" t="str">
        <f>VLOOKUP('Consolidtaed Data'!$E571,[1]Customers!$A:$B,2,0)</f>
        <v>Scott Roberts</v>
      </c>
      <c r="Q7218" s="11">
        <f>WEEKDAY('Consolidtaed Data'!$F571)</f>
        <v>1</v>
      </c>
      <c r="R7218" s="9">
        <f>MONTH('Consolidtaed Data'!$F571)</f>
        <v>2</v>
      </c>
      <c r="S7218" s="9" t="str">
        <f>TEXT(Table3[[#This Row],[Purchase Date]],"MMMM")</f>
        <v>July</v>
      </c>
      <c r="T7218" s="9">
        <f>YEAR('Consolidtaed Data'!$F571)</f>
        <v>2020</v>
      </c>
    </row>
    <row r="7219" spans="1:20" x14ac:dyDescent="0.3">
      <c r="A7219" s="9" t="s">
        <v>8245</v>
      </c>
      <c r="B7219" s="9" t="s">
        <v>24</v>
      </c>
      <c r="C7219" s="9" t="s">
        <v>295</v>
      </c>
      <c r="D7219" s="9" t="s">
        <v>56</v>
      </c>
      <c r="E7219" s="9" t="s">
        <v>1425</v>
      </c>
      <c r="F7219" s="12">
        <v>44379</v>
      </c>
      <c r="G7219" s="12" t="str">
        <f>VLOOKUP(Table3[[#This Row],[Product ID]],[1]Products!$A:$G,2,0)</f>
        <v>Product 6</v>
      </c>
      <c r="H7219" s="22">
        <v>2</v>
      </c>
      <c r="I7219" s="9">
        <f>VLOOKUP('Consolidtaed Data'!$B794,[1]Products!$A:$G,4,0)</f>
        <v>315</v>
      </c>
      <c r="J7219" s="9">
        <f>VLOOKUP('Consolidtaed Data'!$B794,[1]Products!$A:$G,3,0)</f>
        <v>208</v>
      </c>
      <c r="K7219" s="9">
        <f>'Consolidtaed Data'!$J794*'Consolidtaed Data'!$H794</f>
        <v>171</v>
      </c>
      <c r="L7219" s="9">
        <f>'Consolidtaed Data'!$I794*'Consolidtaed Data'!$H794</f>
        <v>217</v>
      </c>
      <c r="M7219" s="9">
        <f>'Consolidtaed Data'!$L794-'Consolidtaed Data'!$K794</f>
        <v>1212</v>
      </c>
      <c r="N7219" s="9" t="str">
        <f>VLOOKUP('Consolidtaed Data'!$C794,[1]Locations!$A:$O,2,0)</f>
        <v>Pasadena</v>
      </c>
      <c r="O7219" s="9" t="str">
        <f>VLOOKUP('Consolidtaed Data'!$D794,'[1]Sales People'!$A:$B,2,0)</f>
        <v>Roger Robertson</v>
      </c>
      <c r="P7219" s="9" t="str">
        <f>VLOOKUP('Consolidtaed Data'!$E794,[1]Customers!$A:$B,2,0)</f>
        <v>Douglas Robinson</v>
      </c>
      <c r="Q7219" s="11">
        <f>WEEKDAY('Consolidtaed Data'!$F794)</f>
        <v>2</v>
      </c>
      <c r="R7219" s="9">
        <f>MONTH('Consolidtaed Data'!$F794)</f>
        <v>2</v>
      </c>
      <c r="S7219" s="9" t="str">
        <f>TEXT(Table3[[#This Row],[Purchase Date]],"MMMM")</f>
        <v>July</v>
      </c>
      <c r="T7219" s="9">
        <f>YEAR('Consolidtaed Data'!$F794)</f>
        <v>2020</v>
      </c>
    </row>
    <row r="7220" spans="1:20" x14ac:dyDescent="0.3">
      <c r="A7220" s="9" t="s">
        <v>8246</v>
      </c>
      <c r="B7220" s="9" t="s">
        <v>185</v>
      </c>
      <c r="C7220" s="9" t="s">
        <v>228</v>
      </c>
      <c r="D7220" s="9" t="s">
        <v>326</v>
      </c>
      <c r="E7220" s="9" t="s">
        <v>1743</v>
      </c>
      <c r="F7220" s="12">
        <v>44379</v>
      </c>
      <c r="G7220" s="12" t="str">
        <f>VLOOKUP(Table3[[#This Row],[Product ID]],[1]Products!$A:$G,2,0)</f>
        <v>Product 65</v>
      </c>
      <c r="H7220" s="22">
        <v>4</v>
      </c>
      <c r="I7220" s="9">
        <f>VLOOKUP('Consolidtaed Data'!$B922,[1]Products!$A:$G,4,0)</f>
        <v>556</v>
      </c>
      <c r="J7220" s="9">
        <f>VLOOKUP('Consolidtaed Data'!$B922,[1]Products!$A:$G,3,0)</f>
        <v>395</v>
      </c>
      <c r="K7220" s="9">
        <f>'Consolidtaed Data'!$J922*'Consolidtaed Data'!$H922</f>
        <v>3519</v>
      </c>
      <c r="L7220" s="9">
        <f>'Consolidtaed Data'!$I922*'Consolidtaed Data'!$H922</f>
        <v>5586</v>
      </c>
      <c r="M7220" s="9">
        <f>'Consolidtaed Data'!$L922-'Consolidtaed Data'!$K922</f>
        <v>599</v>
      </c>
      <c r="N7220" s="9" t="str">
        <f>VLOOKUP('Consolidtaed Data'!$C922,[1]Locations!$A:$O,2,0)</f>
        <v>Vallejo</v>
      </c>
      <c r="O7220" s="9" t="str">
        <f>VLOOKUP('Consolidtaed Data'!$D922,'[1]Sales People'!$A:$B,2,0)</f>
        <v>Ryan Butler</v>
      </c>
      <c r="P7220" s="9" t="str">
        <f>VLOOKUP('Consolidtaed Data'!$E922,[1]Customers!$A:$B,2,0)</f>
        <v>Howard Morgan</v>
      </c>
      <c r="Q7220" s="11">
        <f>WEEKDAY('Consolidtaed Data'!$F922)</f>
        <v>6</v>
      </c>
      <c r="R7220" s="9">
        <f>MONTH('Consolidtaed Data'!$F922)</f>
        <v>3</v>
      </c>
      <c r="S7220" s="9" t="str">
        <f>TEXT(Table3[[#This Row],[Purchase Date]],"MMMM")</f>
        <v>July</v>
      </c>
      <c r="T7220" s="9">
        <f>YEAR('Consolidtaed Data'!$F922)</f>
        <v>2020</v>
      </c>
    </row>
    <row r="7221" spans="1:20" x14ac:dyDescent="0.3">
      <c r="A7221" s="9" t="s">
        <v>8247</v>
      </c>
      <c r="B7221" s="9" t="s">
        <v>373</v>
      </c>
      <c r="C7221" s="9" t="s">
        <v>134</v>
      </c>
      <c r="D7221" s="9" t="s">
        <v>17</v>
      </c>
      <c r="E7221" s="9" t="s">
        <v>137</v>
      </c>
      <c r="F7221" s="12">
        <v>44379</v>
      </c>
      <c r="G7221" s="12" t="str">
        <f>VLOOKUP(Table3[[#This Row],[Product ID]],[1]Products!$A:$G,2,0)</f>
        <v>Product 66</v>
      </c>
      <c r="H7221" s="22">
        <v>2</v>
      </c>
      <c r="I7221" s="9">
        <f>VLOOKUP('Consolidtaed Data'!$B1100,[1]Products!$A:$G,4,0)</f>
        <v>1848</v>
      </c>
      <c r="J7221" s="9">
        <f>VLOOKUP('Consolidtaed Data'!$B1100,[1]Products!$A:$G,3,0)</f>
        <v>1294</v>
      </c>
      <c r="K7221" s="9">
        <f>'Consolidtaed Data'!$J1100*'Consolidtaed Data'!$H1100</f>
        <v>4605</v>
      </c>
      <c r="L7221" s="9">
        <f>'Consolidtaed Data'!$I1100*'Consolidtaed Data'!$H1100</f>
        <v>6771</v>
      </c>
      <c r="M7221" s="9">
        <f>'Consolidtaed Data'!$L1100-'Consolidtaed Data'!$K1100</f>
        <v>106</v>
      </c>
      <c r="N7221" s="9" t="str">
        <f>VLOOKUP('Consolidtaed Data'!$C1100,[1]Locations!$A:$O,2,0)</f>
        <v>Santa Rosa</v>
      </c>
      <c r="O7221" s="9" t="str">
        <f>VLOOKUP('Consolidtaed Data'!$D1100,'[1]Sales People'!$A:$B,2,0)</f>
        <v>Kenneth Bradley</v>
      </c>
      <c r="P7221" s="9" t="str">
        <f>VLOOKUP('Consolidtaed Data'!$E1100,[1]Customers!$A:$B,2,0)</f>
        <v>Bobby Hughes</v>
      </c>
      <c r="Q7221" s="11">
        <f>WEEKDAY('Consolidtaed Data'!$F1100)</f>
        <v>6</v>
      </c>
      <c r="R7221" s="9">
        <f>MONTH('Consolidtaed Data'!$F1100)</f>
        <v>3</v>
      </c>
      <c r="S7221" s="9" t="str">
        <f>TEXT(Table3[[#This Row],[Purchase Date]],"MMMM")</f>
        <v>July</v>
      </c>
      <c r="T7221" s="9">
        <f>YEAR('Consolidtaed Data'!$F1100)</f>
        <v>2020</v>
      </c>
    </row>
    <row r="7222" spans="1:20" x14ac:dyDescent="0.3">
      <c r="A7222" s="9" t="s">
        <v>8248</v>
      </c>
      <c r="B7222" s="9" t="s">
        <v>238</v>
      </c>
      <c r="C7222" s="9" t="s">
        <v>72</v>
      </c>
      <c r="D7222" s="9" t="s">
        <v>56</v>
      </c>
      <c r="E7222" s="9" t="s">
        <v>576</v>
      </c>
      <c r="F7222" s="12">
        <v>44379</v>
      </c>
      <c r="G7222" s="12" t="str">
        <f>VLOOKUP(Table3[[#This Row],[Product ID]],[1]Products!$A:$G,2,0)</f>
        <v>Product 49</v>
      </c>
      <c r="H7222" s="22">
        <v>1</v>
      </c>
      <c r="I7222" s="9">
        <f>VLOOKUP('Consolidtaed Data'!$B1385,[1]Products!$A:$G,4,0)</f>
        <v>1783</v>
      </c>
      <c r="J7222" s="9">
        <f>VLOOKUP('Consolidtaed Data'!$B1385,[1]Products!$A:$G,3,0)</f>
        <v>1516</v>
      </c>
      <c r="K7222" s="9">
        <f>'Consolidtaed Data'!$J1385*'Consolidtaed Data'!$H1385</f>
        <v>786</v>
      </c>
      <c r="L7222" s="9">
        <f>'Consolidtaed Data'!$I1385*'Consolidtaed Data'!$H1385</f>
        <v>947</v>
      </c>
      <c r="M7222" s="9">
        <f>'Consolidtaed Data'!$L1385-'Consolidtaed Data'!$K1385</f>
        <v>377</v>
      </c>
      <c r="N7222" s="9" t="str">
        <f>VLOOKUP('Consolidtaed Data'!$C1385,[1]Locations!$A:$O,2,0)</f>
        <v>Fontana</v>
      </c>
      <c r="O7222" s="9" t="str">
        <f>VLOOKUP('Consolidtaed Data'!$D1385,'[1]Sales People'!$A:$B,2,0)</f>
        <v>Bobby Russell</v>
      </c>
      <c r="P7222" s="9" t="str">
        <f>VLOOKUP('Consolidtaed Data'!$E1385,[1]Customers!$A:$B,2,0)</f>
        <v>Brandon Martin</v>
      </c>
      <c r="Q7222" s="11">
        <f>WEEKDAY('Consolidtaed Data'!$F1385)</f>
        <v>7</v>
      </c>
      <c r="R7222" s="9">
        <f>MONTH('Consolidtaed Data'!$F1385)</f>
        <v>4</v>
      </c>
      <c r="S7222" s="9" t="str">
        <f>TEXT(Table3[[#This Row],[Purchase Date]],"MMMM")</f>
        <v>July</v>
      </c>
      <c r="T7222" s="9">
        <f>YEAR('Consolidtaed Data'!$F1385)</f>
        <v>2020</v>
      </c>
    </row>
    <row r="7223" spans="1:20" x14ac:dyDescent="0.3">
      <c r="A7223" s="9" t="s">
        <v>8249</v>
      </c>
      <c r="B7223" s="9" t="s">
        <v>160</v>
      </c>
      <c r="C7223" s="9" t="s">
        <v>186</v>
      </c>
      <c r="D7223" s="9" t="s">
        <v>235</v>
      </c>
      <c r="E7223" s="9" t="s">
        <v>1483</v>
      </c>
      <c r="F7223" s="12">
        <v>44379</v>
      </c>
      <c r="G7223" s="12" t="str">
        <f>VLOOKUP(Table3[[#This Row],[Product ID]],[1]Products!$A:$G,2,0)</f>
        <v>Product 28</v>
      </c>
      <c r="H7223" s="22">
        <v>1</v>
      </c>
      <c r="I7223" s="9">
        <f>VLOOKUP('Consolidtaed Data'!$B2234,[1]Products!$A:$G,4,0)</f>
        <v>217</v>
      </c>
      <c r="J7223" s="9">
        <f>VLOOKUP('Consolidtaed Data'!$B2234,[1]Products!$A:$G,3,0)</f>
        <v>171</v>
      </c>
      <c r="K7223" s="9">
        <f>'Consolidtaed Data'!$J2234*'Consolidtaed Data'!$H2234</f>
        <v>1128</v>
      </c>
      <c r="L7223" s="9">
        <f>'Consolidtaed Data'!$I2234*'Consolidtaed Data'!$H2234</f>
        <v>1374</v>
      </c>
      <c r="M7223" s="9">
        <f>'Consolidtaed Data'!$L2234-'Consolidtaed Data'!$K2234</f>
        <v>2280</v>
      </c>
      <c r="N7223" s="9" t="str">
        <f>VLOOKUP('Consolidtaed Data'!$C2234,[1]Locations!$A:$O,2,0)</f>
        <v>Orange</v>
      </c>
      <c r="O7223" s="9" t="str">
        <f>VLOOKUP('Consolidtaed Data'!$D2234,'[1]Sales People'!$A:$B,2,0)</f>
        <v>Howard Gardner</v>
      </c>
      <c r="P7223" s="9" t="str">
        <f>VLOOKUP('Consolidtaed Data'!$E2234,[1]Customers!$A:$B,2,0)</f>
        <v>Dennis Scott</v>
      </c>
      <c r="Q7223" s="11">
        <f>WEEKDAY('Consolidtaed Data'!$F2234)</f>
        <v>6</v>
      </c>
      <c r="R7223" s="9">
        <f>MONTH('Consolidtaed Data'!$F2234)</f>
        <v>6</v>
      </c>
      <c r="S7223" s="9" t="str">
        <f>TEXT(Table3[[#This Row],[Purchase Date]],"MMMM")</f>
        <v>July</v>
      </c>
      <c r="T7223" s="9">
        <f>YEAR('Consolidtaed Data'!$F2234)</f>
        <v>2020</v>
      </c>
    </row>
    <row r="7224" spans="1:20" x14ac:dyDescent="0.3">
      <c r="A7224" s="9" t="s">
        <v>8250</v>
      </c>
      <c r="B7224" s="9" t="s">
        <v>330</v>
      </c>
      <c r="C7224" s="9" t="s">
        <v>165</v>
      </c>
      <c r="D7224" s="9" t="s">
        <v>153</v>
      </c>
      <c r="E7224" s="9" t="s">
        <v>1597</v>
      </c>
      <c r="F7224" s="12">
        <v>44379</v>
      </c>
      <c r="G7224" s="12" t="str">
        <f>VLOOKUP(Table3[[#This Row],[Product ID]],[1]Products!$A:$G,2,0)</f>
        <v>Product 91</v>
      </c>
      <c r="H7224" s="22">
        <v>1</v>
      </c>
      <c r="I7224" s="9">
        <f>VLOOKUP('Consolidtaed Data'!$B2305,[1]Products!$A:$G,4,0)</f>
        <v>1826</v>
      </c>
      <c r="J7224" s="9">
        <f>VLOOKUP('Consolidtaed Data'!$B2305,[1]Products!$A:$G,3,0)</f>
        <v>1443</v>
      </c>
      <c r="K7224" s="9">
        <f>'Consolidtaed Data'!$J2305*'Consolidtaed Data'!$H2305</f>
        <v>1173</v>
      </c>
      <c r="L7224" s="9">
        <f>'Consolidtaed Data'!$I2305*'Consolidtaed Data'!$H2305</f>
        <v>1862</v>
      </c>
      <c r="M7224" s="9">
        <f>'Consolidtaed Data'!$L2305-'Consolidtaed Data'!$K2305</f>
        <v>39</v>
      </c>
      <c r="N7224" s="9" t="str">
        <f>VLOOKUP('Consolidtaed Data'!$C2305,[1]Locations!$A:$O,2,0)</f>
        <v>Bakersfield</v>
      </c>
      <c r="O7224" s="9" t="str">
        <f>VLOOKUP('Consolidtaed Data'!$D2305,'[1]Sales People'!$A:$B,2,0)</f>
        <v>Roger Robertson</v>
      </c>
      <c r="P7224" s="9" t="str">
        <f>VLOOKUP('Consolidtaed Data'!$E2305,[1]Customers!$A:$B,2,0)</f>
        <v>Johnny Butler</v>
      </c>
      <c r="Q7224" s="11">
        <f>WEEKDAY('Consolidtaed Data'!$F2305)</f>
        <v>4</v>
      </c>
      <c r="R7224" s="9">
        <f>MONTH('Consolidtaed Data'!$F2305)</f>
        <v>6</v>
      </c>
      <c r="S7224" s="9" t="str">
        <f>TEXT(Table3[[#This Row],[Purchase Date]],"MMMM")</f>
        <v>July</v>
      </c>
      <c r="T7224" s="9">
        <f>YEAR('Consolidtaed Data'!$F2305)</f>
        <v>2020</v>
      </c>
    </row>
    <row r="7225" spans="1:20" x14ac:dyDescent="0.3">
      <c r="A7225" s="9" t="s">
        <v>8251</v>
      </c>
      <c r="B7225" s="9" t="s">
        <v>41</v>
      </c>
      <c r="C7225" s="9" t="s">
        <v>421</v>
      </c>
      <c r="D7225" s="9" t="s">
        <v>153</v>
      </c>
      <c r="E7225" s="9" t="s">
        <v>214</v>
      </c>
      <c r="F7225" s="12">
        <v>44379</v>
      </c>
      <c r="G7225" s="12" t="str">
        <f>VLOOKUP(Table3[[#This Row],[Product ID]],[1]Products!$A:$G,2,0)</f>
        <v>Product 11</v>
      </c>
      <c r="H7225" s="22">
        <v>1</v>
      </c>
      <c r="I7225" s="9">
        <f>VLOOKUP('Consolidtaed Data'!$B2587,[1]Products!$A:$G,4,0)</f>
        <v>913</v>
      </c>
      <c r="J7225" s="9">
        <f>VLOOKUP('Consolidtaed Data'!$B2587,[1]Products!$A:$G,3,0)</f>
        <v>584</v>
      </c>
      <c r="K7225" s="9">
        <f>'Consolidtaed Data'!$J2587*'Consolidtaed Data'!$H2587</f>
        <v>876</v>
      </c>
      <c r="L7225" s="9">
        <f>'Consolidtaed Data'!$I2587*'Consolidtaed Data'!$H2587</f>
        <v>1068</v>
      </c>
      <c r="M7225" s="9">
        <f>'Consolidtaed Data'!$L2587-'Consolidtaed Data'!$K2587</f>
        <v>408</v>
      </c>
      <c r="N7225" s="9" t="str">
        <f>VLOOKUP('Consolidtaed Data'!$C2587,[1]Locations!$A:$O,2,0)</f>
        <v>Ontario</v>
      </c>
      <c r="O7225" s="9" t="str">
        <f>VLOOKUP('Consolidtaed Data'!$D2587,'[1]Sales People'!$A:$B,2,0)</f>
        <v>Christopher Tucker</v>
      </c>
      <c r="P7225" s="9" t="str">
        <f>VLOOKUP('Consolidtaed Data'!$E2587,[1]Customers!$A:$B,2,0)</f>
        <v>Juan Hunt</v>
      </c>
      <c r="Q7225" s="11">
        <f>WEEKDAY('Consolidtaed Data'!$F2587)</f>
        <v>3</v>
      </c>
      <c r="R7225" s="9">
        <f>MONTH('Consolidtaed Data'!$F2587)</f>
        <v>7</v>
      </c>
      <c r="S7225" s="9" t="str">
        <f>TEXT(Table3[[#This Row],[Purchase Date]],"MMMM")</f>
        <v>July</v>
      </c>
      <c r="T7225" s="9">
        <f>YEAR('Consolidtaed Data'!$F2587)</f>
        <v>2020</v>
      </c>
    </row>
    <row r="7226" spans="1:20" x14ac:dyDescent="0.3">
      <c r="A7226" s="9" t="s">
        <v>8252</v>
      </c>
      <c r="B7226" s="9" t="s">
        <v>230</v>
      </c>
      <c r="C7226" s="9" t="s">
        <v>231</v>
      </c>
      <c r="D7226" s="9" t="s">
        <v>402</v>
      </c>
      <c r="E7226" s="9" t="s">
        <v>3404</v>
      </c>
      <c r="F7226" s="12">
        <v>44379</v>
      </c>
      <c r="G7226" s="12" t="str">
        <f>VLOOKUP(Table3[[#This Row],[Product ID]],[1]Products!$A:$G,2,0)</f>
        <v>Product 31</v>
      </c>
      <c r="H7226" s="22">
        <v>3</v>
      </c>
      <c r="I7226" s="9">
        <f>VLOOKUP('Consolidtaed Data'!$B2654,[1]Products!$A:$G,4,0)</f>
        <v>1862</v>
      </c>
      <c r="J7226" s="9">
        <f>VLOOKUP('Consolidtaed Data'!$B2654,[1]Products!$A:$G,3,0)</f>
        <v>1173</v>
      </c>
      <c r="K7226" s="9">
        <f>'Consolidtaed Data'!$J2654*'Consolidtaed Data'!$H2654</f>
        <v>2734</v>
      </c>
      <c r="L7226" s="9">
        <f>'Consolidtaed Data'!$I2654*'Consolidtaed Data'!$H2654</f>
        <v>4482</v>
      </c>
      <c r="M7226" s="9">
        <f>'Consolidtaed Data'!$L2654-'Consolidtaed Data'!$K2654</f>
        <v>192</v>
      </c>
      <c r="N7226" s="9" t="str">
        <f>VLOOKUP('Consolidtaed Data'!$C2654,[1]Locations!$A:$O,2,0)</f>
        <v>Rialto</v>
      </c>
      <c r="O7226" s="9" t="str">
        <f>VLOOKUP('Consolidtaed Data'!$D2654,'[1]Sales People'!$A:$B,2,0)</f>
        <v>Carl Elliott</v>
      </c>
      <c r="P7226" s="9" t="str">
        <f>VLOOKUP('Consolidtaed Data'!$E2654,[1]Customers!$A:$B,2,0)</f>
        <v>Antonio Dixon</v>
      </c>
      <c r="Q7226" s="11">
        <f>WEEKDAY('Consolidtaed Data'!$F2654)</f>
        <v>2</v>
      </c>
      <c r="R7226" s="9">
        <f>MONTH('Consolidtaed Data'!$F2654)</f>
        <v>7</v>
      </c>
      <c r="S7226" s="9" t="str">
        <f>TEXT(Table3[[#This Row],[Purchase Date]],"MMMM")</f>
        <v>July</v>
      </c>
      <c r="T7226" s="9">
        <f>YEAR('Consolidtaed Data'!$F2654)</f>
        <v>2020</v>
      </c>
    </row>
    <row r="7227" spans="1:20" x14ac:dyDescent="0.3">
      <c r="A7227" s="9" t="s">
        <v>8253</v>
      </c>
      <c r="B7227" s="9" t="s">
        <v>234</v>
      </c>
      <c r="C7227" s="9" t="s">
        <v>34</v>
      </c>
      <c r="D7227" s="9" t="s">
        <v>46</v>
      </c>
      <c r="E7227" s="9" t="s">
        <v>532</v>
      </c>
      <c r="F7227" s="12">
        <v>44379</v>
      </c>
      <c r="G7227" s="12" t="str">
        <f>VLOOKUP(Table3[[#This Row],[Product ID]],[1]Products!$A:$G,2,0)</f>
        <v>Product 54</v>
      </c>
      <c r="H7227" s="22">
        <v>2</v>
      </c>
      <c r="I7227" s="9">
        <f>VLOOKUP('Consolidtaed Data'!$B3046,[1]Products!$A:$G,4,0)</f>
        <v>1887</v>
      </c>
      <c r="J7227" s="9">
        <f>VLOOKUP('Consolidtaed Data'!$B3046,[1]Products!$A:$G,3,0)</f>
        <v>1378</v>
      </c>
      <c r="K7227" s="9">
        <f>'Consolidtaed Data'!$J3046*'Consolidtaed Data'!$H3046</f>
        <v>84</v>
      </c>
      <c r="L7227" s="9">
        <f>'Consolidtaed Data'!$I3046*'Consolidtaed Data'!$H3046</f>
        <v>123</v>
      </c>
      <c r="M7227" s="9">
        <f>'Consolidtaed Data'!$L3046-'Consolidtaed Data'!$K3046</f>
        <v>2946</v>
      </c>
      <c r="N7227" s="9" t="str">
        <f>VLOOKUP('Consolidtaed Data'!$C3046,[1]Locations!$A:$O,2,0)</f>
        <v>Jurupa Valley</v>
      </c>
      <c r="O7227" s="9" t="str">
        <f>VLOOKUP('Consolidtaed Data'!$D3046,'[1]Sales People'!$A:$B,2,0)</f>
        <v>Kenneth Fields</v>
      </c>
      <c r="P7227" s="9" t="str">
        <f>VLOOKUP('Consolidtaed Data'!$E3046,[1]Customers!$A:$B,2,0)</f>
        <v>Joe Hanson</v>
      </c>
      <c r="Q7227" s="11">
        <f>WEEKDAY('Consolidtaed Data'!$F3046)</f>
        <v>3</v>
      </c>
      <c r="R7227" s="9">
        <f>MONTH('Consolidtaed Data'!$F3046)</f>
        <v>8</v>
      </c>
      <c r="S7227" s="9" t="str">
        <f>TEXT(Table3[[#This Row],[Purchase Date]],"MMMM")</f>
        <v>July</v>
      </c>
      <c r="T7227" s="9">
        <f>YEAR('Consolidtaed Data'!$F3046)</f>
        <v>2020</v>
      </c>
    </row>
    <row r="7228" spans="1:20" x14ac:dyDescent="0.3">
      <c r="A7228" s="9" t="s">
        <v>8254</v>
      </c>
      <c r="B7228" s="9" t="s">
        <v>129</v>
      </c>
      <c r="C7228" s="9" t="s">
        <v>39</v>
      </c>
      <c r="D7228" s="9" t="s">
        <v>51</v>
      </c>
      <c r="E7228" s="9" t="s">
        <v>631</v>
      </c>
      <c r="F7228" s="12">
        <v>44379</v>
      </c>
      <c r="G7228" s="12" t="str">
        <f>VLOOKUP(Table3[[#This Row],[Product ID]],[1]Products!$A:$G,2,0)</f>
        <v>Product 47</v>
      </c>
      <c r="H7228" s="22">
        <v>2</v>
      </c>
      <c r="I7228" s="9">
        <f>VLOOKUP('Consolidtaed Data'!$B3273,[1]Products!$A:$G,4,0)</f>
        <v>561</v>
      </c>
      <c r="J7228" s="9">
        <f>VLOOKUP('Consolidtaed Data'!$B3273,[1]Products!$A:$G,3,0)</f>
        <v>421</v>
      </c>
      <c r="K7228" s="9">
        <f>'Consolidtaed Data'!$J3273*'Consolidtaed Data'!$H3273</f>
        <v>1185</v>
      </c>
      <c r="L7228" s="9">
        <f>'Consolidtaed Data'!$I3273*'Consolidtaed Data'!$H3273</f>
        <v>1668</v>
      </c>
      <c r="M7228" s="9">
        <f>'Consolidtaed Data'!$L3273-'Consolidtaed Data'!$K3273</f>
        <v>3308</v>
      </c>
      <c r="N7228" s="9" t="str">
        <f>VLOOKUP('Consolidtaed Data'!$C3273,[1]Locations!$A:$O,2,0)</f>
        <v>Oxnard</v>
      </c>
      <c r="O7228" s="9" t="str">
        <f>VLOOKUP('Consolidtaed Data'!$D3273,'[1]Sales People'!$A:$B,2,0)</f>
        <v>Kenneth Fields</v>
      </c>
      <c r="P7228" s="9" t="str">
        <f>VLOOKUP('Consolidtaed Data'!$E3273,[1]Customers!$A:$B,2,0)</f>
        <v>Joshua Flores</v>
      </c>
      <c r="Q7228" s="11">
        <f>WEEKDAY('Consolidtaed Data'!$F3273)</f>
        <v>7</v>
      </c>
      <c r="R7228" s="9">
        <f>MONTH('Consolidtaed Data'!$F3273)</f>
        <v>8</v>
      </c>
      <c r="S7228" s="9" t="str">
        <f>TEXT(Table3[[#This Row],[Purchase Date]],"MMMM")</f>
        <v>July</v>
      </c>
      <c r="T7228" s="9">
        <f>YEAR('Consolidtaed Data'!$F3273)</f>
        <v>2020</v>
      </c>
    </row>
    <row r="7229" spans="1:20" x14ac:dyDescent="0.3">
      <c r="A7229" s="9" t="s">
        <v>8255</v>
      </c>
      <c r="B7229" s="9" t="s">
        <v>136</v>
      </c>
      <c r="C7229" s="9" t="s">
        <v>8</v>
      </c>
      <c r="D7229" s="9" t="s">
        <v>43</v>
      </c>
      <c r="E7229" s="9" t="s">
        <v>170</v>
      </c>
      <c r="F7229" s="12">
        <v>44380</v>
      </c>
      <c r="G7229" s="12" t="str">
        <f>VLOOKUP(Table3[[#This Row],[Product ID]],[1]Products!$A:$G,2,0)</f>
        <v>Product 2</v>
      </c>
      <c r="H7229" s="22">
        <v>1</v>
      </c>
      <c r="I7229" s="9">
        <f>VLOOKUP('Consolidtaed Data'!$B722,[1]Products!$A:$G,4,0)</f>
        <v>2141</v>
      </c>
      <c r="J7229" s="9">
        <f>VLOOKUP('Consolidtaed Data'!$B722,[1]Products!$A:$G,3,0)</f>
        <v>1777</v>
      </c>
      <c r="K7229" s="9">
        <f>'Consolidtaed Data'!$J722*'Consolidtaed Data'!$H722</f>
        <v>873</v>
      </c>
      <c r="L7229" s="9">
        <f>'Consolidtaed Data'!$I722*'Consolidtaed Data'!$H722</f>
        <v>1134</v>
      </c>
      <c r="M7229" s="9">
        <f>'Consolidtaed Data'!$L722-'Consolidtaed Data'!$K722</f>
        <v>3348</v>
      </c>
      <c r="N7229" s="9" t="str">
        <f>VLOOKUP('Consolidtaed Data'!$C722,[1]Locations!$A:$O,2,0)</f>
        <v>Modesto</v>
      </c>
      <c r="O7229" s="9" t="str">
        <f>VLOOKUP('Consolidtaed Data'!$D722,'[1]Sales People'!$A:$B,2,0)</f>
        <v>John Reyes</v>
      </c>
      <c r="P7229" s="9" t="str">
        <f>VLOOKUP('Consolidtaed Data'!$E722,[1]Customers!$A:$B,2,0)</f>
        <v>Douglas Perkins</v>
      </c>
      <c r="Q7229" s="11">
        <f>WEEKDAY('Consolidtaed Data'!$F722)</f>
        <v>4</v>
      </c>
      <c r="R7229" s="9">
        <f>MONTH('Consolidtaed Data'!$F722)</f>
        <v>2</v>
      </c>
      <c r="S7229" s="9" t="str">
        <f>TEXT(Table3[[#This Row],[Purchase Date]],"MMMM")</f>
        <v>July</v>
      </c>
      <c r="T7229" s="9">
        <f>YEAR('Consolidtaed Data'!$F722)</f>
        <v>2020</v>
      </c>
    </row>
    <row r="7230" spans="1:20" x14ac:dyDescent="0.3">
      <c r="A7230" s="9" t="s">
        <v>8256</v>
      </c>
      <c r="B7230" s="9" t="s">
        <v>156</v>
      </c>
      <c r="C7230" s="9" t="s">
        <v>423</v>
      </c>
      <c r="D7230" s="9" t="s">
        <v>235</v>
      </c>
      <c r="E7230" s="9" t="s">
        <v>801</v>
      </c>
      <c r="F7230" s="12">
        <v>44380</v>
      </c>
      <c r="G7230" s="12" t="str">
        <f>VLOOKUP(Table3[[#This Row],[Product ID]],[1]Products!$A:$G,2,0)</f>
        <v>Product 21</v>
      </c>
      <c r="H7230" s="22">
        <v>2</v>
      </c>
      <c r="I7230" s="9">
        <f>VLOOKUP('Consolidtaed Data'!$B1025,[1]Products!$A:$G,4,0)</f>
        <v>596</v>
      </c>
      <c r="J7230" s="9">
        <f>VLOOKUP('Consolidtaed Data'!$B1025,[1]Products!$A:$G,3,0)</f>
        <v>358</v>
      </c>
      <c r="K7230" s="9">
        <f>'Consolidtaed Data'!$J1025*'Consolidtaed Data'!$H1025</f>
        <v>1251</v>
      </c>
      <c r="L7230" s="9">
        <f>'Consolidtaed Data'!$I1025*'Consolidtaed Data'!$H1025</f>
        <v>1526</v>
      </c>
      <c r="M7230" s="9">
        <f>'Consolidtaed Data'!$L1025-'Consolidtaed Data'!$K1025</f>
        <v>78</v>
      </c>
      <c r="N7230" s="9" t="str">
        <f>VLOOKUP('Consolidtaed Data'!$C1025,[1]Locations!$A:$O,2,0)</f>
        <v>San Bernardino</v>
      </c>
      <c r="O7230" s="9" t="str">
        <f>VLOOKUP('Consolidtaed Data'!$D1025,'[1]Sales People'!$A:$B,2,0)</f>
        <v>Martin Perry</v>
      </c>
      <c r="P7230" s="9" t="str">
        <f>VLOOKUP('Consolidtaed Data'!$E1025,[1]Customers!$A:$B,2,0)</f>
        <v>William Medina</v>
      </c>
      <c r="Q7230" s="11">
        <f>WEEKDAY('Consolidtaed Data'!$F1025)</f>
        <v>7</v>
      </c>
      <c r="R7230" s="9">
        <f>MONTH('Consolidtaed Data'!$F1025)</f>
        <v>3</v>
      </c>
      <c r="S7230" s="9" t="str">
        <f>TEXT(Table3[[#This Row],[Purchase Date]],"MMMM")</f>
        <v>July</v>
      </c>
      <c r="T7230" s="9">
        <f>YEAR('Consolidtaed Data'!$F1025)</f>
        <v>2020</v>
      </c>
    </row>
    <row r="7231" spans="1:20" x14ac:dyDescent="0.3">
      <c r="A7231" s="9" t="s">
        <v>8257</v>
      </c>
      <c r="B7231" s="9" t="s">
        <v>712</v>
      </c>
      <c r="C7231" s="9" t="s">
        <v>45</v>
      </c>
      <c r="D7231" s="9" t="s">
        <v>17</v>
      </c>
      <c r="E7231" s="9" t="s">
        <v>2145</v>
      </c>
      <c r="F7231" s="12">
        <v>44380</v>
      </c>
      <c r="G7231" s="12" t="str">
        <f>VLOOKUP(Table3[[#This Row],[Product ID]],[1]Products!$A:$G,2,0)</f>
        <v>Product 32</v>
      </c>
      <c r="H7231" s="22">
        <v>1</v>
      </c>
      <c r="I7231" s="9">
        <f>VLOOKUP('Consolidtaed Data'!$B1218,[1]Products!$A:$G,4,0)</f>
        <v>1826</v>
      </c>
      <c r="J7231" s="9">
        <f>VLOOKUP('Consolidtaed Data'!$B1218,[1]Products!$A:$G,3,0)</f>
        <v>1443</v>
      </c>
      <c r="K7231" s="9">
        <f>'Consolidtaed Data'!$J1218*'Consolidtaed Data'!$H1218</f>
        <v>358</v>
      </c>
      <c r="L7231" s="9">
        <f>'Consolidtaed Data'!$I1218*'Consolidtaed Data'!$H1218</f>
        <v>596</v>
      </c>
      <c r="M7231" s="9">
        <f>'Consolidtaed Data'!$L1218-'Consolidtaed Data'!$K1218</f>
        <v>364</v>
      </c>
      <c r="N7231" s="9" t="str">
        <f>VLOOKUP('Consolidtaed Data'!$C1218,[1]Locations!$A:$O,2,0)</f>
        <v>Ontario</v>
      </c>
      <c r="O7231" s="9" t="str">
        <f>VLOOKUP('Consolidtaed Data'!$D1218,'[1]Sales People'!$A:$B,2,0)</f>
        <v>Patrick Ruiz</v>
      </c>
      <c r="P7231" s="9" t="str">
        <f>VLOOKUP('Consolidtaed Data'!$E1218,[1]Customers!$A:$B,2,0)</f>
        <v>Phillip Ellis</v>
      </c>
      <c r="Q7231" s="11">
        <f>WEEKDAY('Consolidtaed Data'!$F1218)</f>
        <v>1</v>
      </c>
      <c r="R7231" s="9">
        <f>MONTH('Consolidtaed Data'!$F1218)</f>
        <v>3</v>
      </c>
      <c r="S7231" s="9" t="str">
        <f>TEXT(Table3[[#This Row],[Purchase Date]],"MMMM")</f>
        <v>July</v>
      </c>
      <c r="T7231" s="9">
        <f>YEAR('Consolidtaed Data'!$F1218)</f>
        <v>2020</v>
      </c>
    </row>
    <row r="7232" spans="1:20" x14ac:dyDescent="0.3">
      <c r="A7232" s="9" t="s">
        <v>8258</v>
      </c>
      <c r="B7232" s="9" t="s">
        <v>393</v>
      </c>
      <c r="C7232" s="9" t="s">
        <v>231</v>
      </c>
      <c r="D7232" s="9" t="s">
        <v>272</v>
      </c>
      <c r="E7232" s="9" t="s">
        <v>488</v>
      </c>
      <c r="F7232" s="12">
        <v>44380</v>
      </c>
      <c r="G7232" s="12" t="str">
        <f>VLOOKUP(Table3[[#This Row],[Product ID]],[1]Products!$A:$G,2,0)</f>
        <v>Product 84</v>
      </c>
      <c r="H7232" s="22">
        <v>4</v>
      </c>
      <c r="I7232" s="9">
        <f>VLOOKUP('Consolidtaed Data'!$B1795,[1]Products!$A:$G,4,0)</f>
        <v>603</v>
      </c>
      <c r="J7232" s="9">
        <f>VLOOKUP('Consolidtaed Data'!$B1795,[1]Products!$A:$G,3,0)</f>
        <v>416</v>
      </c>
      <c r="K7232" s="9">
        <f>'Consolidtaed Data'!$J1795*'Consolidtaed Data'!$H1795</f>
        <v>1295</v>
      </c>
      <c r="L7232" s="9">
        <f>'Consolidtaed Data'!$I1795*'Consolidtaed Data'!$H1795</f>
        <v>1639</v>
      </c>
      <c r="M7232" s="9">
        <f>'Consolidtaed Data'!$L1795-'Consolidtaed Data'!$K1795</f>
        <v>1032</v>
      </c>
      <c r="N7232" s="9" t="str">
        <f>VLOOKUP('Consolidtaed Data'!$C1795,[1]Locations!$A:$O,2,0)</f>
        <v>Costa Mesa</v>
      </c>
      <c r="O7232" s="9" t="str">
        <f>VLOOKUP('Consolidtaed Data'!$D1795,'[1]Sales People'!$A:$B,2,0)</f>
        <v>Sean Miller</v>
      </c>
      <c r="P7232" s="9" t="str">
        <f>VLOOKUP('Consolidtaed Data'!$E1795,[1]Customers!$A:$B,2,0)</f>
        <v>Jimmy Harper</v>
      </c>
      <c r="Q7232" s="11">
        <f>WEEKDAY('Consolidtaed Data'!$F1795)</f>
        <v>1</v>
      </c>
      <c r="R7232" s="9">
        <f>MONTH('Consolidtaed Data'!$F1795)</f>
        <v>5</v>
      </c>
      <c r="S7232" s="9" t="str">
        <f>TEXT(Table3[[#This Row],[Purchase Date]],"MMMM")</f>
        <v>July</v>
      </c>
      <c r="T7232" s="9">
        <f>YEAR('Consolidtaed Data'!$F1795)</f>
        <v>2020</v>
      </c>
    </row>
    <row r="7233" spans="1:20" x14ac:dyDescent="0.3">
      <c r="A7233" s="9" t="s">
        <v>8259</v>
      </c>
      <c r="B7233" s="9" t="s">
        <v>495</v>
      </c>
      <c r="C7233" s="9" t="s">
        <v>210</v>
      </c>
      <c r="D7233" s="9" t="s">
        <v>123</v>
      </c>
      <c r="E7233" s="9" t="s">
        <v>577</v>
      </c>
      <c r="F7233" s="12">
        <v>44380</v>
      </c>
      <c r="G7233" s="12" t="str">
        <f>VLOOKUP(Table3[[#This Row],[Product ID]],[1]Products!$A:$G,2,0)</f>
        <v>Product 15</v>
      </c>
      <c r="H7233" s="22">
        <v>2</v>
      </c>
      <c r="I7233" s="9">
        <f>VLOOKUP('Consolidtaed Data'!$B1899,[1]Products!$A:$G,4,0)</f>
        <v>771</v>
      </c>
      <c r="J7233" s="9">
        <f>VLOOKUP('Consolidtaed Data'!$B1899,[1]Products!$A:$G,3,0)</f>
        <v>648</v>
      </c>
      <c r="K7233" s="9">
        <f>'Consolidtaed Data'!$J1899*'Consolidtaed Data'!$H1899</f>
        <v>832</v>
      </c>
      <c r="L7233" s="9">
        <f>'Consolidtaed Data'!$I1899*'Consolidtaed Data'!$H1899</f>
        <v>1206</v>
      </c>
      <c r="M7233" s="9">
        <f>'Consolidtaed Data'!$L1899-'Consolidtaed Data'!$K1899</f>
        <v>2613</v>
      </c>
      <c r="N7233" s="9" t="str">
        <f>VLOOKUP('Consolidtaed Data'!$C1899,[1]Locations!$A:$O,2,0)</f>
        <v>Garden Grove</v>
      </c>
      <c r="O7233" s="9" t="str">
        <f>VLOOKUP('Consolidtaed Data'!$D1899,'[1]Sales People'!$A:$B,2,0)</f>
        <v>Brian Davis</v>
      </c>
      <c r="P7233" s="9" t="str">
        <f>VLOOKUP('Consolidtaed Data'!$E1899,[1]Customers!$A:$B,2,0)</f>
        <v>Jason Diaz</v>
      </c>
      <c r="Q7233" s="11">
        <f>WEEKDAY('Consolidtaed Data'!$F1899)</f>
        <v>3</v>
      </c>
      <c r="R7233" s="9">
        <f>MONTH('Consolidtaed Data'!$F1899)</f>
        <v>5</v>
      </c>
      <c r="S7233" s="9" t="str">
        <f>TEXT(Table3[[#This Row],[Purchase Date]],"MMMM")</f>
        <v>July</v>
      </c>
      <c r="T7233" s="9">
        <f>YEAR('Consolidtaed Data'!$F1899)</f>
        <v>2020</v>
      </c>
    </row>
    <row r="7234" spans="1:20" x14ac:dyDescent="0.3">
      <c r="A7234" s="9" t="s">
        <v>8260</v>
      </c>
      <c r="B7234" s="9" t="s">
        <v>129</v>
      </c>
      <c r="C7234" s="9" t="s">
        <v>16</v>
      </c>
      <c r="D7234" s="9" t="s">
        <v>83</v>
      </c>
      <c r="E7234" s="9" t="s">
        <v>1258</v>
      </c>
      <c r="F7234" s="12">
        <v>44380</v>
      </c>
      <c r="G7234" s="12" t="str">
        <f>VLOOKUP(Table3[[#This Row],[Product ID]],[1]Products!$A:$G,2,0)</f>
        <v>Product 47</v>
      </c>
      <c r="H7234" s="22">
        <v>1</v>
      </c>
      <c r="I7234" s="9">
        <f>VLOOKUP('Consolidtaed Data'!$B2093,[1]Products!$A:$G,4,0)</f>
        <v>880</v>
      </c>
      <c r="J7234" s="9">
        <f>VLOOKUP('Consolidtaed Data'!$B2093,[1]Products!$A:$G,3,0)</f>
        <v>634</v>
      </c>
      <c r="K7234" s="9">
        <f>'Consolidtaed Data'!$J2093*'Consolidtaed Data'!$H2093</f>
        <v>1330</v>
      </c>
      <c r="L7234" s="9">
        <f>'Consolidtaed Data'!$I2093*'Consolidtaed Data'!$H2093</f>
        <v>2556</v>
      </c>
      <c r="M7234" s="9">
        <f>'Consolidtaed Data'!$L2093-'Consolidtaed Data'!$K2093</f>
        <v>492</v>
      </c>
      <c r="N7234" s="9" t="str">
        <f>VLOOKUP('Consolidtaed Data'!$C2093,[1]Locations!$A:$O,2,0)</f>
        <v>Chula Vista</v>
      </c>
      <c r="O7234" s="9" t="str">
        <f>VLOOKUP('Consolidtaed Data'!$D2093,'[1]Sales People'!$A:$B,2,0)</f>
        <v>Charles Harper</v>
      </c>
      <c r="P7234" s="9" t="str">
        <f>VLOOKUP('Consolidtaed Data'!$E2093,[1]Customers!$A:$B,2,0)</f>
        <v>Shawn Ramos</v>
      </c>
      <c r="Q7234" s="11">
        <f>WEEKDAY('Consolidtaed Data'!$F2093)</f>
        <v>3</v>
      </c>
      <c r="R7234" s="9">
        <f>MONTH('Consolidtaed Data'!$F2093)</f>
        <v>6</v>
      </c>
      <c r="S7234" s="9" t="str">
        <f>TEXT(Table3[[#This Row],[Purchase Date]],"MMMM")</f>
        <v>July</v>
      </c>
      <c r="T7234" s="9">
        <f>YEAR('Consolidtaed Data'!$F2093)</f>
        <v>2020</v>
      </c>
    </row>
    <row r="7235" spans="1:20" x14ac:dyDescent="0.3">
      <c r="A7235" s="9" t="s">
        <v>8261</v>
      </c>
      <c r="B7235" s="9" t="s">
        <v>526</v>
      </c>
      <c r="C7235" s="9" t="s">
        <v>420</v>
      </c>
      <c r="D7235" s="9" t="s">
        <v>105</v>
      </c>
      <c r="E7235" s="9" t="s">
        <v>747</v>
      </c>
      <c r="F7235" s="12">
        <v>44380</v>
      </c>
      <c r="G7235" s="12" t="str">
        <f>VLOOKUP(Table3[[#This Row],[Product ID]],[1]Products!$A:$G,2,0)</f>
        <v>Product 14</v>
      </c>
      <c r="H7235" s="22">
        <v>1</v>
      </c>
      <c r="I7235" s="9">
        <f>VLOOKUP('Consolidtaed Data'!$B2313,[1]Products!$A:$G,4,0)</f>
        <v>1826</v>
      </c>
      <c r="J7235" s="9">
        <f>VLOOKUP('Consolidtaed Data'!$B2313,[1]Products!$A:$G,3,0)</f>
        <v>1443</v>
      </c>
      <c r="K7235" s="9">
        <f>'Consolidtaed Data'!$J2313*'Consolidtaed Data'!$H2313</f>
        <v>536</v>
      </c>
      <c r="L7235" s="9">
        <f>'Consolidtaed Data'!$I2313*'Consolidtaed Data'!$H2313</f>
        <v>800</v>
      </c>
      <c r="M7235" s="9">
        <f>'Consolidtaed Data'!$L2313-'Consolidtaed Data'!$K2313</f>
        <v>2226</v>
      </c>
      <c r="N7235" s="9" t="str">
        <f>VLOOKUP('Consolidtaed Data'!$C2313,[1]Locations!$A:$O,2,0)</f>
        <v>Pomona</v>
      </c>
      <c r="O7235" s="9" t="str">
        <f>VLOOKUP('Consolidtaed Data'!$D2313,'[1]Sales People'!$A:$B,2,0)</f>
        <v>Kevin Butler</v>
      </c>
      <c r="P7235" s="9" t="str">
        <f>VLOOKUP('Consolidtaed Data'!$E2313,[1]Customers!$A:$B,2,0)</f>
        <v>Sean Olson</v>
      </c>
      <c r="Q7235" s="11">
        <f>WEEKDAY('Consolidtaed Data'!$F2313)</f>
        <v>4</v>
      </c>
      <c r="R7235" s="9">
        <f>MONTH('Consolidtaed Data'!$F2313)</f>
        <v>6</v>
      </c>
      <c r="S7235" s="9" t="str">
        <f>TEXT(Table3[[#This Row],[Purchase Date]],"MMMM")</f>
        <v>July</v>
      </c>
      <c r="T7235" s="9">
        <f>YEAR('Consolidtaed Data'!$F2313)</f>
        <v>2020</v>
      </c>
    </row>
    <row r="7236" spans="1:20" x14ac:dyDescent="0.3">
      <c r="A7236" s="9" t="s">
        <v>8262</v>
      </c>
      <c r="B7236" s="9" t="s">
        <v>216</v>
      </c>
      <c r="C7236" s="9" t="s">
        <v>223</v>
      </c>
      <c r="D7236" s="9" t="s">
        <v>174</v>
      </c>
      <c r="E7236" s="9" t="s">
        <v>446</v>
      </c>
      <c r="F7236" s="12">
        <v>44380</v>
      </c>
      <c r="G7236" s="12" t="str">
        <f>VLOOKUP(Table3[[#This Row],[Product ID]],[1]Products!$A:$G,2,0)</f>
        <v>Product 73</v>
      </c>
      <c r="H7236" s="22">
        <v>1</v>
      </c>
      <c r="I7236" s="9">
        <f>VLOOKUP('Consolidtaed Data'!$B3170,[1]Products!$A:$G,4,0)</f>
        <v>181</v>
      </c>
      <c r="J7236" s="9">
        <f>VLOOKUP('Consolidtaed Data'!$B3170,[1]Products!$A:$G,3,0)</f>
        <v>130</v>
      </c>
      <c r="K7236" s="9">
        <f>'Consolidtaed Data'!$J3170*'Consolidtaed Data'!$H3170</f>
        <v>208</v>
      </c>
      <c r="L7236" s="9">
        <f>'Consolidtaed Data'!$I3170*'Consolidtaed Data'!$H3170</f>
        <v>315</v>
      </c>
      <c r="M7236" s="9">
        <f>'Consolidtaed Data'!$L3170-'Consolidtaed Data'!$K3170</f>
        <v>161</v>
      </c>
      <c r="N7236" s="9" t="str">
        <f>VLOOKUP('Consolidtaed Data'!$C3170,[1]Locations!$A:$O,2,0)</f>
        <v>San Bernardino</v>
      </c>
      <c r="O7236" s="9" t="str">
        <f>VLOOKUP('Consolidtaed Data'!$D3170,'[1]Sales People'!$A:$B,2,0)</f>
        <v>Andrew Bowman</v>
      </c>
      <c r="P7236" s="9" t="str">
        <f>VLOOKUP('Consolidtaed Data'!$E3170,[1]Customers!$A:$B,2,0)</f>
        <v>Dennis Ruiz</v>
      </c>
      <c r="Q7236" s="11">
        <f>WEEKDAY('Consolidtaed Data'!$F3170)</f>
        <v>6</v>
      </c>
      <c r="R7236" s="9">
        <f>MONTH('Consolidtaed Data'!$F3170)</f>
        <v>8</v>
      </c>
      <c r="S7236" s="9" t="str">
        <f>TEXT(Table3[[#This Row],[Purchase Date]],"MMMM")</f>
        <v>July</v>
      </c>
      <c r="T7236" s="9">
        <f>YEAR('Consolidtaed Data'!$F3170)</f>
        <v>2020</v>
      </c>
    </row>
    <row r="7237" spans="1:20" x14ac:dyDescent="0.3">
      <c r="A7237" s="9" t="s">
        <v>8263</v>
      </c>
      <c r="B7237" s="9" t="s">
        <v>216</v>
      </c>
      <c r="C7237" s="9" t="s">
        <v>178</v>
      </c>
      <c r="D7237" s="9" t="s">
        <v>229</v>
      </c>
      <c r="E7237" s="9" t="s">
        <v>132</v>
      </c>
      <c r="F7237" s="12">
        <v>44380</v>
      </c>
      <c r="G7237" s="12" t="str">
        <f>VLOOKUP(Table3[[#This Row],[Product ID]],[1]Products!$A:$G,2,0)</f>
        <v>Product 73</v>
      </c>
      <c r="H7237" s="22">
        <v>3</v>
      </c>
      <c r="I7237" s="9">
        <f>VLOOKUP('Consolidtaed Data'!$B3308,[1]Products!$A:$G,4,0)</f>
        <v>2257</v>
      </c>
      <c r="J7237" s="9">
        <f>VLOOKUP('Consolidtaed Data'!$B3308,[1]Products!$A:$G,3,0)</f>
        <v>1535</v>
      </c>
      <c r="K7237" s="9">
        <f>'Consolidtaed Data'!$J3308*'Consolidtaed Data'!$H3308</f>
        <v>7108</v>
      </c>
      <c r="L7237" s="9">
        <f>'Consolidtaed Data'!$I3308*'Consolidtaed Data'!$H3308</f>
        <v>8564</v>
      </c>
      <c r="M7237" s="9">
        <f>'Consolidtaed Data'!$L3308-'Consolidtaed Data'!$K3308</f>
        <v>1024</v>
      </c>
      <c r="N7237" s="9" t="str">
        <f>VLOOKUP('Consolidtaed Data'!$C3308,[1]Locations!$A:$O,2,0)</f>
        <v>San Francisco</v>
      </c>
      <c r="O7237" s="9" t="str">
        <f>VLOOKUP('Consolidtaed Data'!$D3308,'[1]Sales People'!$A:$B,2,0)</f>
        <v>Brian Davis</v>
      </c>
      <c r="P7237" s="9" t="str">
        <f>VLOOKUP('Consolidtaed Data'!$E3308,[1]Customers!$A:$B,2,0)</f>
        <v>Frank Hawkins</v>
      </c>
      <c r="Q7237" s="11">
        <f>WEEKDAY('Consolidtaed Data'!$F3308)</f>
        <v>3</v>
      </c>
      <c r="R7237" s="9">
        <f>MONTH('Consolidtaed Data'!$F3308)</f>
        <v>9</v>
      </c>
      <c r="S7237" s="9" t="str">
        <f>TEXT(Table3[[#This Row],[Purchase Date]],"MMMM")</f>
        <v>July</v>
      </c>
      <c r="T7237" s="9">
        <f>YEAR('Consolidtaed Data'!$F3308)</f>
        <v>2020</v>
      </c>
    </row>
    <row r="7238" spans="1:20" x14ac:dyDescent="0.3">
      <c r="A7238" s="9" t="s">
        <v>8264</v>
      </c>
      <c r="B7238" s="9" t="s">
        <v>429</v>
      </c>
      <c r="C7238" s="9" t="s">
        <v>325</v>
      </c>
      <c r="D7238" s="9" t="s">
        <v>64</v>
      </c>
      <c r="E7238" s="9" t="s">
        <v>777</v>
      </c>
      <c r="F7238" s="12">
        <v>44380</v>
      </c>
      <c r="G7238" s="12" t="str">
        <f>VLOOKUP(Table3[[#This Row],[Product ID]],[1]Products!$A:$G,2,0)</f>
        <v>Product 87</v>
      </c>
      <c r="H7238" s="22">
        <v>1</v>
      </c>
      <c r="I7238" s="9">
        <f>VLOOKUP('Consolidtaed Data'!$B3392,[1]Products!$A:$G,4,0)</f>
        <v>1566</v>
      </c>
      <c r="J7238" s="9">
        <f>VLOOKUP('Consolidtaed Data'!$B3392,[1]Products!$A:$G,3,0)</f>
        <v>1190</v>
      </c>
      <c r="K7238" s="9">
        <f>'Consolidtaed Data'!$J3392*'Consolidtaed Data'!$H3392</f>
        <v>1294</v>
      </c>
      <c r="L7238" s="9">
        <f>'Consolidtaed Data'!$I3392*'Consolidtaed Data'!$H3392</f>
        <v>1848</v>
      </c>
      <c r="M7238" s="9">
        <f>'Consolidtaed Data'!$L3392-'Consolidtaed Data'!$K3392</f>
        <v>34</v>
      </c>
      <c r="N7238" s="9" t="str">
        <f>VLOOKUP('Consolidtaed Data'!$C3392,[1]Locations!$A:$O,2,0)</f>
        <v>Modesto</v>
      </c>
      <c r="O7238" s="9" t="str">
        <f>VLOOKUP('Consolidtaed Data'!$D3392,'[1]Sales People'!$A:$B,2,0)</f>
        <v>Eugene Holmes</v>
      </c>
      <c r="P7238" s="9" t="str">
        <f>VLOOKUP('Consolidtaed Data'!$E3392,[1]Customers!$A:$B,2,0)</f>
        <v>Bobby Black</v>
      </c>
      <c r="Q7238" s="11">
        <f>WEEKDAY('Consolidtaed Data'!$F3392)</f>
        <v>1</v>
      </c>
      <c r="R7238" s="9">
        <f>MONTH('Consolidtaed Data'!$F3392)</f>
        <v>9</v>
      </c>
      <c r="S7238" s="9" t="str">
        <f>TEXT(Table3[[#This Row],[Purchase Date]],"MMMM")</f>
        <v>July</v>
      </c>
      <c r="T7238" s="9">
        <f>YEAR('Consolidtaed Data'!$F3392)</f>
        <v>2020</v>
      </c>
    </row>
    <row r="7239" spans="1:20" x14ac:dyDescent="0.3">
      <c r="A7239" s="9" t="s">
        <v>8265</v>
      </c>
      <c r="B7239" s="9" t="s">
        <v>139</v>
      </c>
      <c r="C7239" s="9" t="s">
        <v>423</v>
      </c>
      <c r="D7239" s="9" t="s">
        <v>80</v>
      </c>
      <c r="E7239" s="9" t="s">
        <v>480</v>
      </c>
      <c r="F7239" s="12">
        <v>44381</v>
      </c>
      <c r="G7239" s="12" t="str">
        <f>VLOOKUP(Table3[[#This Row],[Product ID]],[1]Products!$A:$G,2,0)</f>
        <v>Product 13</v>
      </c>
      <c r="H7239" s="22">
        <v>4</v>
      </c>
      <c r="I7239" s="9">
        <f>VLOOKUP('Consolidtaed Data'!$B172,[1]Products!$A:$G,4,0)</f>
        <v>315</v>
      </c>
      <c r="J7239" s="9">
        <f>VLOOKUP('Consolidtaed Data'!$B172,[1]Products!$A:$G,3,0)</f>
        <v>208</v>
      </c>
      <c r="K7239" s="9">
        <f>'Consolidtaed Data'!$J172*'Consolidtaed Data'!$H172</f>
        <v>4880</v>
      </c>
      <c r="L7239" s="9">
        <f>'Consolidtaed Data'!$I172*'Consolidtaed Data'!$H172</f>
        <v>6684</v>
      </c>
      <c r="M7239" s="9">
        <f>'Consolidtaed Data'!$L172-'Consolidtaed Data'!$K172</f>
        <v>2832</v>
      </c>
      <c r="N7239" s="9" t="str">
        <f>VLOOKUP('Consolidtaed Data'!$C172,[1]Locations!$A:$O,2,0)</f>
        <v>Stockton</v>
      </c>
      <c r="O7239" s="9" t="str">
        <f>VLOOKUP('Consolidtaed Data'!$D172,'[1]Sales People'!$A:$B,2,0)</f>
        <v>Jimmy Young</v>
      </c>
      <c r="P7239" s="9" t="str">
        <f>VLOOKUP('Consolidtaed Data'!$E172,[1]Customers!$A:$B,2,0)</f>
        <v>Andrew Reynolds</v>
      </c>
      <c r="Q7239" s="11">
        <f>WEEKDAY('Consolidtaed Data'!$F172)</f>
        <v>2</v>
      </c>
      <c r="R7239" s="9">
        <f>MONTH('Consolidtaed Data'!$F172)</f>
        <v>1</v>
      </c>
      <c r="S7239" s="9" t="str">
        <f>TEXT(Table3[[#This Row],[Purchase Date]],"MMMM")</f>
        <v>July</v>
      </c>
      <c r="T7239" s="9">
        <f>YEAR('Consolidtaed Data'!$F172)</f>
        <v>2020</v>
      </c>
    </row>
    <row r="7240" spans="1:20" x14ac:dyDescent="0.3">
      <c r="A7240" s="9" t="s">
        <v>8266</v>
      </c>
      <c r="B7240" s="9" t="s">
        <v>38</v>
      </c>
      <c r="C7240" s="9" t="s">
        <v>50</v>
      </c>
      <c r="D7240" s="9" t="s">
        <v>64</v>
      </c>
      <c r="E7240" s="9" t="s">
        <v>865</v>
      </c>
      <c r="F7240" s="12">
        <v>44381</v>
      </c>
      <c r="G7240" s="12" t="str">
        <f>VLOOKUP(Table3[[#This Row],[Product ID]],[1]Products!$A:$G,2,0)</f>
        <v>Product 25</v>
      </c>
      <c r="H7240" s="22">
        <v>4</v>
      </c>
      <c r="I7240" s="9">
        <f>VLOOKUP('Consolidtaed Data'!$B299,[1]Products!$A:$G,4,0)</f>
        <v>1119</v>
      </c>
      <c r="J7240" s="9">
        <f>VLOOKUP('Consolidtaed Data'!$B299,[1]Products!$A:$G,3,0)</f>
        <v>683</v>
      </c>
      <c r="K7240" s="9">
        <f>'Consolidtaed Data'!$J299*'Consolidtaed Data'!$H299</f>
        <v>600</v>
      </c>
      <c r="L7240" s="9">
        <f>'Consolidtaed Data'!$I299*'Consolidtaed Data'!$H299</f>
        <v>870</v>
      </c>
      <c r="M7240" s="9">
        <f>'Consolidtaed Data'!$L299-'Consolidtaed Data'!$K299</f>
        <v>982</v>
      </c>
      <c r="N7240" s="9" t="str">
        <f>VLOOKUP('Consolidtaed Data'!$C299,[1]Locations!$A:$O,2,0)</f>
        <v>Hayward</v>
      </c>
      <c r="O7240" s="9" t="str">
        <f>VLOOKUP('Consolidtaed Data'!$D299,'[1]Sales People'!$A:$B,2,0)</f>
        <v>Joshua Cook</v>
      </c>
      <c r="P7240" s="9" t="str">
        <f>VLOOKUP('Consolidtaed Data'!$E299,[1]Customers!$A:$B,2,0)</f>
        <v>Todd Watson</v>
      </c>
      <c r="Q7240" s="11">
        <f>WEEKDAY('Consolidtaed Data'!$F299)</f>
        <v>3</v>
      </c>
      <c r="R7240" s="9">
        <f>MONTH('Consolidtaed Data'!$F299)</f>
        <v>1</v>
      </c>
      <c r="S7240" s="9" t="str">
        <f>TEXT(Table3[[#This Row],[Purchase Date]],"MMMM")</f>
        <v>July</v>
      </c>
      <c r="T7240" s="9">
        <f>YEAR('Consolidtaed Data'!$F299)</f>
        <v>2020</v>
      </c>
    </row>
    <row r="7241" spans="1:20" x14ac:dyDescent="0.3">
      <c r="A7241" s="9" t="s">
        <v>8267</v>
      </c>
      <c r="B7241" s="9" t="s">
        <v>125</v>
      </c>
      <c r="C7241" s="9" t="s">
        <v>352</v>
      </c>
      <c r="D7241" s="9" t="s">
        <v>143</v>
      </c>
      <c r="E7241" s="9" t="s">
        <v>768</v>
      </c>
      <c r="F7241" s="12">
        <v>44381</v>
      </c>
      <c r="G7241" s="12" t="str">
        <f>VLOOKUP(Table3[[#This Row],[Product ID]],[1]Products!$A:$G,2,0)</f>
        <v>Product 40</v>
      </c>
      <c r="H7241" s="22">
        <v>3</v>
      </c>
      <c r="I7241" s="9">
        <f>VLOOKUP('Consolidtaed Data'!$B355,[1]Products!$A:$G,4,0)</f>
        <v>556</v>
      </c>
      <c r="J7241" s="9">
        <f>VLOOKUP('Consolidtaed Data'!$B355,[1]Products!$A:$G,3,0)</f>
        <v>395</v>
      </c>
      <c r="K7241" s="9">
        <f>'Consolidtaed Data'!$J355*'Consolidtaed Data'!$H355</f>
        <v>540</v>
      </c>
      <c r="L7241" s="9">
        <f>'Consolidtaed Data'!$I355*'Consolidtaed Data'!$H355</f>
        <v>871</v>
      </c>
      <c r="M7241" s="9">
        <f>'Consolidtaed Data'!$L355-'Consolidtaed Data'!$K355</f>
        <v>286</v>
      </c>
      <c r="N7241" s="9" t="str">
        <f>VLOOKUP('Consolidtaed Data'!$C355,[1]Locations!$A:$O,2,0)</f>
        <v>Hayward</v>
      </c>
      <c r="O7241" s="9" t="str">
        <f>VLOOKUP('Consolidtaed Data'!$D355,'[1]Sales People'!$A:$B,2,0)</f>
        <v>Henry Nelson</v>
      </c>
      <c r="P7241" s="9" t="str">
        <f>VLOOKUP('Consolidtaed Data'!$E355,[1]Customers!$A:$B,2,0)</f>
        <v>Daniel Dixon</v>
      </c>
      <c r="Q7241" s="11">
        <f>WEEKDAY('Consolidtaed Data'!$F355)</f>
        <v>7</v>
      </c>
      <c r="R7241" s="9">
        <f>MONTH('Consolidtaed Data'!$F355)</f>
        <v>1</v>
      </c>
      <c r="S7241" s="9" t="str">
        <f>TEXT(Table3[[#This Row],[Purchase Date]],"MMMM")</f>
        <v>July</v>
      </c>
      <c r="T7241" s="9">
        <f>YEAR('Consolidtaed Data'!$F355)</f>
        <v>2020</v>
      </c>
    </row>
    <row r="7242" spans="1:20" x14ac:dyDescent="0.3">
      <c r="A7242" s="9" t="s">
        <v>8268</v>
      </c>
      <c r="B7242" s="9" t="s">
        <v>213</v>
      </c>
      <c r="C7242" s="9" t="s">
        <v>152</v>
      </c>
      <c r="D7242" s="9" t="s">
        <v>315</v>
      </c>
      <c r="E7242" s="9" t="s">
        <v>1388</v>
      </c>
      <c r="F7242" s="12">
        <v>44381</v>
      </c>
      <c r="G7242" s="12" t="str">
        <f>VLOOKUP(Table3[[#This Row],[Product ID]],[1]Products!$A:$G,2,0)</f>
        <v>Product 68</v>
      </c>
      <c r="H7242" s="22">
        <v>2</v>
      </c>
      <c r="I7242" s="9">
        <f>VLOOKUP('Consolidtaed Data'!$B619,[1]Products!$A:$G,4,0)</f>
        <v>1494</v>
      </c>
      <c r="J7242" s="9">
        <f>VLOOKUP('Consolidtaed Data'!$B619,[1]Products!$A:$G,3,0)</f>
        <v>971</v>
      </c>
      <c r="K7242" s="9">
        <f>'Consolidtaed Data'!$J619*'Consolidtaed Data'!$H619</f>
        <v>4605</v>
      </c>
      <c r="L7242" s="9">
        <f>'Consolidtaed Data'!$I619*'Consolidtaed Data'!$H619</f>
        <v>6771</v>
      </c>
      <c r="M7242" s="9">
        <f>'Consolidtaed Data'!$L619-'Consolidtaed Data'!$K619</f>
        <v>161</v>
      </c>
      <c r="N7242" s="9" t="str">
        <f>VLOOKUP('Consolidtaed Data'!$C619,[1]Locations!$A:$O,2,0)</f>
        <v>Pasadena</v>
      </c>
      <c r="O7242" s="9" t="str">
        <f>VLOOKUP('Consolidtaed Data'!$D619,'[1]Sales People'!$A:$B,2,0)</f>
        <v>Kevin Butler</v>
      </c>
      <c r="P7242" s="9" t="str">
        <f>VLOOKUP('Consolidtaed Data'!$E619,[1]Customers!$A:$B,2,0)</f>
        <v>Eugene Hunter</v>
      </c>
      <c r="Q7242" s="11">
        <f>WEEKDAY('Consolidtaed Data'!$F619)</f>
        <v>5</v>
      </c>
      <c r="R7242" s="9">
        <f>MONTH('Consolidtaed Data'!$F619)</f>
        <v>2</v>
      </c>
      <c r="S7242" s="9" t="str">
        <f>TEXT(Table3[[#This Row],[Purchase Date]],"MMMM")</f>
        <v>July</v>
      </c>
      <c r="T7242" s="9">
        <f>YEAR('Consolidtaed Data'!$F619)</f>
        <v>2020</v>
      </c>
    </row>
    <row r="7243" spans="1:20" x14ac:dyDescent="0.3">
      <c r="A7243" s="9" t="s">
        <v>8269</v>
      </c>
      <c r="B7243" s="9" t="s">
        <v>89</v>
      </c>
      <c r="C7243" s="9" t="s">
        <v>152</v>
      </c>
      <c r="D7243" s="9" t="s">
        <v>220</v>
      </c>
      <c r="E7243" s="9" t="s">
        <v>1493</v>
      </c>
      <c r="F7243" s="12">
        <v>44381</v>
      </c>
      <c r="G7243" s="12" t="str">
        <f>VLOOKUP(Table3[[#This Row],[Product ID]],[1]Products!$A:$G,2,0)</f>
        <v>Product 64</v>
      </c>
      <c r="H7243" s="22">
        <v>3</v>
      </c>
      <c r="I7243" s="9">
        <f>VLOOKUP('Consolidtaed Data'!$B694,[1]Products!$A:$G,4,0)</f>
        <v>1783</v>
      </c>
      <c r="J7243" s="9">
        <f>VLOOKUP('Consolidtaed Data'!$B694,[1]Products!$A:$G,3,0)</f>
        <v>1230</v>
      </c>
      <c r="K7243" s="9">
        <f>'Consolidtaed Data'!$J694*'Consolidtaed Data'!$H694</f>
        <v>1124</v>
      </c>
      <c r="L7243" s="9">
        <f>'Consolidtaed Data'!$I694*'Consolidtaed Data'!$H694</f>
        <v>1652</v>
      </c>
      <c r="M7243" s="9">
        <f>'Consolidtaed Data'!$L694-'Consolidtaed Data'!$K694</f>
        <v>120</v>
      </c>
      <c r="N7243" s="9" t="str">
        <f>VLOOKUP('Consolidtaed Data'!$C694,[1]Locations!$A:$O,2,0)</f>
        <v>El Monte</v>
      </c>
      <c r="O7243" s="9" t="str">
        <f>VLOOKUP('Consolidtaed Data'!$D694,'[1]Sales People'!$A:$B,2,0)</f>
        <v>Larry Castillo</v>
      </c>
      <c r="P7243" s="9" t="str">
        <f>VLOOKUP('Consolidtaed Data'!$E694,[1]Customers!$A:$B,2,0)</f>
        <v>Sean Kelly</v>
      </c>
      <c r="Q7243" s="11">
        <f>WEEKDAY('Consolidtaed Data'!$F694)</f>
        <v>3</v>
      </c>
      <c r="R7243" s="9">
        <f>MONTH('Consolidtaed Data'!$F694)</f>
        <v>2</v>
      </c>
      <c r="S7243" s="9" t="str">
        <f>TEXT(Table3[[#This Row],[Purchase Date]],"MMMM")</f>
        <v>July</v>
      </c>
      <c r="T7243" s="9">
        <f>YEAR('Consolidtaed Data'!$F694)</f>
        <v>2020</v>
      </c>
    </row>
    <row r="7244" spans="1:20" x14ac:dyDescent="0.3">
      <c r="A7244" s="9" t="s">
        <v>8270</v>
      </c>
      <c r="B7244" s="9" t="s">
        <v>234</v>
      </c>
      <c r="C7244" s="9" t="s">
        <v>99</v>
      </c>
      <c r="D7244" s="9" t="s">
        <v>9</v>
      </c>
      <c r="E7244" s="9" t="s">
        <v>114</v>
      </c>
      <c r="F7244" s="12">
        <v>44381</v>
      </c>
      <c r="G7244" s="12" t="str">
        <f>VLOOKUP(Table3[[#This Row],[Product ID]],[1]Products!$A:$G,2,0)</f>
        <v>Product 54</v>
      </c>
      <c r="H7244" s="22">
        <v>4</v>
      </c>
      <c r="I7244" s="9">
        <f>VLOOKUP('Consolidtaed Data'!$B1039,[1]Products!$A:$G,4,0)</f>
        <v>1338</v>
      </c>
      <c r="J7244" s="9">
        <f>VLOOKUP('Consolidtaed Data'!$B1039,[1]Products!$A:$G,3,0)</f>
        <v>682</v>
      </c>
      <c r="K7244" s="9">
        <f>'Consolidtaed Data'!$J1039*'Consolidtaed Data'!$H1039</f>
        <v>408</v>
      </c>
      <c r="L7244" s="9">
        <f>'Consolidtaed Data'!$I1039*'Consolidtaed Data'!$H1039</f>
        <v>504</v>
      </c>
      <c r="M7244" s="9">
        <f>'Consolidtaed Data'!$L1039-'Consolidtaed Data'!$K1039</f>
        <v>147</v>
      </c>
      <c r="N7244" s="9" t="str">
        <f>VLOOKUP('Consolidtaed Data'!$C1039,[1]Locations!$A:$O,2,0)</f>
        <v>Vista</v>
      </c>
      <c r="O7244" s="9" t="str">
        <f>VLOOKUP('Consolidtaed Data'!$D1039,'[1]Sales People'!$A:$B,2,0)</f>
        <v>Clarence Fox</v>
      </c>
      <c r="P7244" s="9" t="str">
        <f>VLOOKUP('Consolidtaed Data'!$E1039,[1]Customers!$A:$B,2,0)</f>
        <v>Russell Bailey</v>
      </c>
      <c r="Q7244" s="11">
        <f>WEEKDAY('Consolidtaed Data'!$F1039)</f>
        <v>1</v>
      </c>
      <c r="R7244" s="9">
        <f>MONTH('Consolidtaed Data'!$F1039)</f>
        <v>3</v>
      </c>
      <c r="S7244" s="9" t="str">
        <f>TEXT(Table3[[#This Row],[Purchase Date]],"MMMM")</f>
        <v>July</v>
      </c>
      <c r="T7244" s="9">
        <f>YEAR('Consolidtaed Data'!$F1039)</f>
        <v>2020</v>
      </c>
    </row>
    <row r="7245" spans="1:20" x14ac:dyDescent="0.3">
      <c r="A7245" s="9" t="s">
        <v>8271</v>
      </c>
      <c r="B7245" s="9" t="s">
        <v>200</v>
      </c>
      <c r="C7245" s="9" t="s">
        <v>421</v>
      </c>
      <c r="D7245" s="9" t="s">
        <v>56</v>
      </c>
      <c r="E7245" s="9" t="s">
        <v>2281</v>
      </c>
      <c r="F7245" s="12">
        <v>44381</v>
      </c>
      <c r="G7245" s="12" t="str">
        <f>VLOOKUP(Table3[[#This Row],[Product ID]],[1]Products!$A:$G,2,0)</f>
        <v>Product 23</v>
      </c>
      <c r="H7245" s="22">
        <v>1</v>
      </c>
      <c r="I7245" s="9">
        <f>VLOOKUP('Consolidtaed Data'!$B1328,[1]Products!$A:$G,4,0)</f>
        <v>530</v>
      </c>
      <c r="J7245" s="9">
        <f>VLOOKUP('Consolidtaed Data'!$B1328,[1]Products!$A:$G,3,0)</f>
        <v>424</v>
      </c>
      <c r="K7245" s="9">
        <f>'Consolidtaed Data'!$J1328*'Consolidtaed Data'!$H1328</f>
        <v>1072</v>
      </c>
      <c r="L7245" s="9">
        <f>'Consolidtaed Data'!$I1328*'Consolidtaed Data'!$H1328</f>
        <v>1600</v>
      </c>
      <c r="M7245" s="9">
        <f>'Consolidtaed Data'!$L1328-'Consolidtaed Data'!$K1328</f>
        <v>87</v>
      </c>
      <c r="N7245" s="9" t="str">
        <f>VLOOKUP('Consolidtaed Data'!$C1328,[1]Locations!$A:$O,2,0)</f>
        <v>Fullerton</v>
      </c>
      <c r="O7245" s="9" t="str">
        <f>VLOOKUP('Consolidtaed Data'!$D1328,'[1]Sales People'!$A:$B,2,0)</f>
        <v>Clarence Fox</v>
      </c>
      <c r="P7245" s="9" t="str">
        <f>VLOOKUP('Consolidtaed Data'!$E1328,[1]Customers!$A:$B,2,0)</f>
        <v>Victor Ramos</v>
      </c>
      <c r="Q7245" s="11">
        <f>WEEKDAY('Consolidtaed Data'!$F1328)</f>
        <v>3</v>
      </c>
      <c r="R7245" s="9">
        <f>MONTH('Consolidtaed Data'!$F1328)</f>
        <v>4</v>
      </c>
      <c r="S7245" s="9" t="str">
        <f>TEXT(Table3[[#This Row],[Purchase Date]],"MMMM")</f>
        <v>July</v>
      </c>
      <c r="T7245" s="9">
        <f>YEAR('Consolidtaed Data'!$F1328)</f>
        <v>2020</v>
      </c>
    </row>
    <row r="7246" spans="1:20" x14ac:dyDescent="0.3">
      <c r="A7246" s="9" t="s">
        <v>8272</v>
      </c>
      <c r="B7246" s="9" t="s">
        <v>742</v>
      </c>
      <c r="C7246" s="9" t="s">
        <v>21</v>
      </c>
      <c r="D7246" s="9" t="s">
        <v>206</v>
      </c>
      <c r="E7246" s="9" t="s">
        <v>1376</v>
      </c>
      <c r="F7246" s="12">
        <v>44381</v>
      </c>
      <c r="G7246" s="12" t="str">
        <f>VLOOKUP(Table3[[#This Row],[Product ID]],[1]Products!$A:$G,2,0)</f>
        <v>Product 90</v>
      </c>
      <c r="H7246" s="22">
        <v>1</v>
      </c>
      <c r="I7246" s="9">
        <f>VLOOKUP('Consolidtaed Data'!$B1541,[1]Products!$A:$G,4,0)</f>
        <v>771</v>
      </c>
      <c r="J7246" s="9">
        <f>VLOOKUP('Consolidtaed Data'!$B1541,[1]Products!$A:$G,3,0)</f>
        <v>648</v>
      </c>
      <c r="K7246" s="9">
        <f>'Consolidtaed Data'!$J1541*'Consolidtaed Data'!$H1541</f>
        <v>682</v>
      </c>
      <c r="L7246" s="9">
        <f>'Consolidtaed Data'!$I1541*'Consolidtaed Data'!$H1541</f>
        <v>1338</v>
      </c>
      <c r="M7246" s="9">
        <f>'Consolidtaed Data'!$L1541-'Consolidtaed Data'!$K1541</f>
        <v>436</v>
      </c>
      <c r="N7246" s="9" t="str">
        <f>VLOOKUP('Consolidtaed Data'!$C1541,[1]Locations!$A:$O,2,0)</f>
        <v>Costa Mesa</v>
      </c>
      <c r="O7246" s="9" t="str">
        <f>VLOOKUP('Consolidtaed Data'!$D1541,'[1]Sales People'!$A:$B,2,0)</f>
        <v>Patrick Ruiz</v>
      </c>
      <c r="P7246" s="9" t="str">
        <f>VLOOKUP('Consolidtaed Data'!$E1541,[1]Customers!$A:$B,2,0)</f>
        <v>Wayne Gardner</v>
      </c>
      <c r="Q7246" s="11">
        <f>WEEKDAY('Consolidtaed Data'!$F1541)</f>
        <v>5</v>
      </c>
      <c r="R7246" s="9">
        <f>MONTH('Consolidtaed Data'!$F1541)</f>
        <v>4</v>
      </c>
      <c r="S7246" s="9" t="str">
        <f>TEXT(Table3[[#This Row],[Purchase Date]],"MMMM")</f>
        <v>July</v>
      </c>
      <c r="T7246" s="9">
        <f>YEAR('Consolidtaed Data'!$F1541)</f>
        <v>2020</v>
      </c>
    </row>
    <row r="7247" spans="1:20" x14ac:dyDescent="0.3">
      <c r="A7247" s="9" t="s">
        <v>8273</v>
      </c>
      <c r="B7247" s="9" t="s">
        <v>89</v>
      </c>
      <c r="C7247" s="9" t="s">
        <v>201</v>
      </c>
      <c r="D7247" s="9" t="s">
        <v>43</v>
      </c>
      <c r="E7247" s="9" t="s">
        <v>2587</v>
      </c>
      <c r="F7247" s="12">
        <v>44381</v>
      </c>
      <c r="G7247" s="12" t="str">
        <f>VLOOKUP(Table3[[#This Row],[Product ID]],[1]Products!$A:$G,2,0)</f>
        <v>Product 64</v>
      </c>
      <c r="H7247" s="22">
        <v>1</v>
      </c>
      <c r="I7247" s="9">
        <f>VLOOKUP('Consolidtaed Data'!$B1611,[1]Products!$A:$G,4,0)</f>
        <v>818</v>
      </c>
      <c r="J7247" s="9">
        <f>VLOOKUP('Consolidtaed Data'!$B1611,[1]Products!$A:$G,3,0)</f>
        <v>450</v>
      </c>
      <c r="K7247" s="9">
        <f>'Consolidtaed Data'!$J1611*'Consolidtaed Data'!$H1611</f>
        <v>648</v>
      </c>
      <c r="L7247" s="9">
        <f>'Consolidtaed Data'!$I1611*'Consolidtaed Data'!$H1611</f>
        <v>771</v>
      </c>
      <c r="M7247" s="9">
        <f>'Consolidtaed Data'!$L1611-'Consolidtaed Data'!$K1611</f>
        <v>1654</v>
      </c>
      <c r="N7247" s="9" t="str">
        <f>VLOOKUP('Consolidtaed Data'!$C1611,[1]Locations!$A:$O,2,0)</f>
        <v>Murrieta</v>
      </c>
      <c r="O7247" s="9" t="str">
        <f>VLOOKUP('Consolidtaed Data'!$D1611,'[1]Sales People'!$A:$B,2,0)</f>
        <v>Ernest Wheeler</v>
      </c>
      <c r="P7247" s="9" t="str">
        <f>VLOOKUP('Consolidtaed Data'!$E1611,[1]Customers!$A:$B,2,0)</f>
        <v>Jose Wright</v>
      </c>
      <c r="Q7247" s="11">
        <f>WEEKDAY('Consolidtaed Data'!$F1611)</f>
        <v>3</v>
      </c>
      <c r="R7247" s="9">
        <f>MONTH('Consolidtaed Data'!$F1611)</f>
        <v>4</v>
      </c>
      <c r="S7247" s="9" t="str">
        <f>TEXT(Table3[[#This Row],[Purchase Date]],"MMMM")</f>
        <v>July</v>
      </c>
      <c r="T7247" s="9">
        <f>YEAR('Consolidtaed Data'!$F1611)</f>
        <v>2020</v>
      </c>
    </row>
    <row r="7248" spans="1:20" x14ac:dyDescent="0.3">
      <c r="A7248" s="9" t="s">
        <v>8274</v>
      </c>
      <c r="B7248" s="9" t="s">
        <v>298</v>
      </c>
      <c r="C7248" s="9" t="s">
        <v>12</v>
      </c>
      <c r="D7248" s="9" t="s">
        <v>113</v>
      </c>
      <c r="E7248" s="9" t="s">
        <v>784</v>
      </c>
      <c r="F7248" s="12">
        <v>44381</v>
      </c>
      <c r="G7248" s="12" t="str">
        <f>VLOOKUP(Table3[[#This Row],[Product ID]],[1]Products!$A:$G,2,0)</f>
        <v>Product 53</v>
      </c>
      <c r="H7248" s="22">
        <v>4</v>
      </c>
      <c r="I7248" s="9">
        <f>VLOOKUP('Consolidtaed Data'!$B1684,[1]Products!$A:$G,4,0)</f>
        <v>561</v>
      </c>
      <c r="J7248" s="9">
        <f>VLOOKUP('Consolidtaed Data'!$B1684,[1]Products!$A:$G,3,0)</f>
        <v>421</v>
      </c>
      <c r="K7248" s="9">
        <f>'Consolidtaed Data'!$J1684*'Consolidtaed Data'!$H1684</f>
        <v>807</v>
      </c>
      <c r="L7248" s="9">
        <f>'Consolidtaed Data'!$I1684*'Consolidtaed Data'!$H1684</f>
        <v>1467</v>
      </c>
      <c r="M7248" s="9">
        <f>'Consolidtaed Data'!$L1684-'Consolidtaed Data'!$K1684</f>
        <v>408</v>
      </c>
      <c r="N7248" s="9" t="str">
        <f>VLOOKUP('Consolidtaed Data'!$C1684,[1]Locations!$A:$O,2,0)</f>
        <v>Carlsbad</v>
      </c>
      <c r="O7248" s="9" t="str">
        <f>VLOOKUP('Consolidtaed Data'!$D1684,'[1]Sales People'!$A:$B,2,0)</f>
        <v>Martin Carr</v>
      </c>
      <c r="P7248" s="9" t="str">
        <f>VLOOKUP('Consolidtaed Data'!$E1684,[1]Customers!$A:$B,2,0)</f>
        <v>Thomas Sims</v>
      </c>
      <c r="Q7248" s="11">
        <f>WEEKDAY('Consolidtaed Data'!$F1684)</f>
        <v>7</v>
      </c>
      <c r="R7248" s="9">
        <f>MONTH('Consolidtaed Data'!$F1684)</f>
        <v>5</v>
      </c>
      <c r="S7248" s="9" t="str">
        <f>TEXT(Table3[[#This Row],[Purchase Date]],"MMMM")</f>
        <v>July</v>
      </c>
      <c r="T7248" s="9">
        <f>YEAR('Consolidtaed Data'!$F1684)</f>
        <v>2020</v>
      </c>
    </row>
    <row r="7249" spans="1:20" x14ac:dyDescent="0.3">
      <c r="A7249" s="9" t="s">
        <v>8275</v>
      </c>
      <c r="B7249" s="9" t="s">
        <v>318</v>
      </c>
      <c r="C7249" s="9" t="s">
        <v>635</v>
      </c>
      <c r="D7249" s="9" t="s">
        <v>9</v>
      </c>
      <c r="E7249" s="9" t="s">
        <v>3139</v>
      </c>
      <c r="F7249" s="12">
        <v>44381</v>
      </c>
      <c r="G7249" s="12" t="str">
        <f>VLOOKUP(Table3[[#This Row],[Product ID]],[1]Products!$A:$G,2,0)</f>
        <v>Product 89</v>
      </c>
      <c r="H7249" s="22">
        <v>1</v>
      </c>
      <c r="I7249" s="9">
        <f>VLOOKUP('Consolidtaed Data'!$B2138,[1]Products!$A:$G,4,0)</f>
        <v>2091</v>
      </c>
      <c r="J7249" s="9">
        <f>VLOOKUP('Consolidtaed Data'!$B2138,[1]Products!$A:$G,3,0)</f>
        <v>1485</v>
      </c>
      <c r="K7249" s="9">
        <f>'Consolidtaed Data'!$J2138*'Consolidtaed Data'!$H2138</f>
        <v>1223</v>
      </c>
      <c r="L7249" s="9">
        <f>'Consolidtaed Data'!$I2138*'Consolidtaed Data'!$H2138</f>
        <v>2005</v>
      </c>
      <c r="M7249" s="9">
        <f>'Consolidtaed Data'!$L2138-'Consolidtaed Data'!$K2138</f>
        <v>987</v>
      </c>
      <c r="N7249" s="9" t="str">
        <f>VLOOKUP('Consolidtaed Data'!$C2138,[1]Locations!$A:$O,2,0)</f>
        <v>Hayward</v>
      </c>
      <c r="O7249" s="9" t="str">
        <f>VLOOKUP('Consolidtaed Data'!$D2138,'[1]Sales People'!$A:$B,2,0)</f>
        <v>Howard Sims</v>
      </c>
      <c r="P7249" s="9" t="str">
        <f>VLOOKUP('Consolidtaed Data'!$E2138,[1]Customers!$A:$B,2,0)</f>
        <v>Ralph Jacobs</v>
      </c>
      <c r="Q7249" s="11">
        <f>WEEKDAY('Consolidtaed Data'!$F2138)</f>
        <v>5</v>
      </c>
      <c r="R7249" s="9">
        <f>MONTH('Consolidtaed Data'!$F2138)</f>
        <v>6</v>
      </c>
      <c r="S7249" s="9" t="str">
        <f>TEXT(Table3[[#This Row],[Purchase Date]],"MMMM")</f>
        <v>July</v>
      </c>
      <c r="T7249" s="9">
        <f>YEAR('Consolidtaed Data'!$F2138)</f>
        <v>2020</v>
      </c>
    </row>
    <row r="7250" spans="1:20" x14ac:dyDescent="0.3">
      <c r="A7250" s="9" t="s">
        <v>8276</v>
      </c>
      <c r="B7250" s="9" t="s">
        <v>234</v>
      </c>
      <c r="C7250" s="9" t="s">
        <v>405</v>
      </c>
      <c r="D7250" s="9" t="s">
        <v>26</v>
      </c>
      <c r="E7250" s="9" t="s">
        <v>1857</v>
      </c>
      <c r="F7250" s="12">
        <v>44381</v>
      </c>
      <c r="G7250" s="12" t="str">
        <f>VLOOKUP(Table3[[#This Row],[Product ID]],[1]Products!$A:$G,2,0)</f>
        <v>Product 54</v>
      </c>
      <c r="H7250" s="22">
        <v>1</v>
      </c>
      <c r="I7250" s="9">
        <f>VLOOKUP('Consolidtaed Data'!$B2154,[1]Products!$A:$G,4,0)</f>
        <v>684</v>
      </c>
      <c r="J7250" s="9">
        <f>VLOOKUP('Consolidtaed Data'!$B2154,[1]Products!$A:$G,3,0)</f>
        <v>561</v>
      </c>
      <c r="K7250" s="9">
        <f>'Consolidtaed Data'!$J2154*'Consolidtaed Data'!$H2154</f>
        <v>72</v>
      </c>
      <c r="L7250" s="9">
        <f>'Consolidtaed Data'!$I2154*'Consolidtaed Data'!$H2154</f>
        <v>136</v>
      </c>
      <c r="M7250" s="9">
        <f>'Consolidtaed Data'!$L2154-'Consolidtaed Data'!$K2154</f>
        <v>507</v>
      </c>
      <c r="N7250" s="9" t="str">
        <f>VLOOKUP('Consolidtaed Data'!$C2154,[1]Locations!$A:$O,2,0)</f>
        <v>Rancho Cucamonga</v>
      </c>
      <c r="O7250" s="9" t="str">
        <f>VLOOKUP('Consolidtaed Data'!$D2154,'[1]Sales People'!$A:$B,2,0)</f>
        <v>Ronald Reed</v>
      </c>
      <c r="P7250" s="9" t="str">
        <f>VLOOKUP('Consolidtaed Data'!$E2154,[1]Customers!$A:$B,2,0)</f>
        <v>Richard Peterson</v>
      </c>
      <c r="Q7250" s="11">
        <f>WEEKDAY('Consolidtaed Data'!$F2154)</f>
        <v>6</v>
      </c>
      <c r="R7250" s="9">
        <f>MONTH('Consolidtaed Data'!$F2154)</f>
        <v>6</v>
      </c>
      <c r="S7250" s="9" t="str">
        <f>TEXT(Table3[[#This Row],[Purchase Date]],"MMMM")</f>
        <v>July</v>
      </c>
      <c r="T7250" s="9">
        <f>YEAR('Consolidtaed Data'!$F2154)</f>
        <v>2020</v>
      </c>
    </row>
    <row r="7251" spans="1:20" x14ac:dyDescent="0.3">
      <c r="A7251" s="9" t="s">
        <v>8277</v>
      </c>
      <c r="B7251" s="9" t="s">
        <v>653</v>
      </c>
      <c r="C7251" s="9" t="s">
        <v>67</v>
      </c>
      <c r="D7251" s="9" t="s">
        <v>9</v>
      </c>
      <c r="E7251" s="9" t="s">
        <v>1396</v>
      </c>
      <c r="F7251" s="12">
        <v>44381</v>
      </c>
      <c r="G7251" s="12" t="str">
        <f>VLOOKUP(Table3[[#This Row],[Product ID]],[1]Products!$A:$G,2,0)</f>
        <v>Product 74</v>
      </c>
      <c r="H7251" s="22">
        <v>1</v>
      </c>
      <c r="I7251" s="9">
        <f>VLOOKUP('Consolidtaed Data'!$B2192,[1]Products!$A:$G,4,0)</f>
        <v>1467</v>
      </c>
      <c r="J7251" s="9">
        <f>VLOOKUP('Consolidtaed Data'!$B2192,[1]Products!$A:$G,3,0)</f>
        <v>807</v>
      </c>
      <c r="K7251" s="9">
        <f>'Consolidtaed Data'!$J2192*'Consolidtaed Data'!$H2192</f>
        <v>22</v>
      </c>
      <c r="L7251" s="9">
        <f>'Consolidtaed Data'!$I2192*'Consolidtaed Data'!$H2192</f>
        <v>35</v>
      </c>
      <c r="M7251" s="9">
        <f>'Consolidtaed Data'!$L2192-'Consolidtaed Data'!$K2192</f>
        <v>1392</v>
      </c>
      <c r="N7251" s="9" t="str">
        <f>VLOOKUP('Consolidtaed Data'!$C2192,[1]Locations!$A:$O,2,0)</f>
        <v>Irvine</v>
      </c>
      <c r="O7251" s="9" t="str">
        <f>VLOOKUP('Consolidtaed Data'!$D2192,'[1]Sales People'!$A:$B,2,0)</f>
        <v>Martin Carr</v>
      </c>
      <c r="P7251" s="9" t="str">
        <f>VLOOKUP('Consolidtaed Data'!$E2192,[1]Customers!$A:$B,2,0)</f>
        <v>Thomas Duncan</v>
      </c>
      <c r="Q7251" s="11">
        <f>WEEKDAY('Consolidtaed Data'!$F2192)</f>
        <v>2</v>
      </c>
      <c r="R7251" s="9">
        <f>MONTH('Consolidtaed Data'!$F2192)</f>
        <v>6</v>
      </c>
      <c r="S7251" s="9" t="str">
        <f>TEXT(Table3[[#This Row],[Purchase Date]],"MMMM")</f>
        <v>July</v>
      </c>
      <c r="T7251" s="9">
        <f>YEAR('Consolidtaed Data'!$F2192)</f>
        <v>2020</v>
      </c>
    </row>
    <row r="7252" spans="1:20" x14ac:dyDescent="0.3">
      <c r="A7252" s="9" t="s">
        <v>8278</v>
      </c>
      <c r="B7252" s="9" t="s">
        <v>234</v>
      </c>
      <c r="C7252" s="9" t="s">
        <v>86</v>
      </c>
      <c r="D7252" s="9" t="s">
        <v>73</v>
      </c>
      <c r="E7252" s="9" t="s">
        <v>999</v>
      </c>
      <c r="F7252" s="12">
        <v>44381</v>
      </c>
      <c r="G7252" s="12" t="str">
        <f>VLOOKUP(Table3[[#This Row],[Product ID]],[1]Products!$A:$G,2,0)</f>
        <v>Product 54</v>
      </c>
      <c r="H7252" s="22">
        <v>3</v>
      </c>
      <c r="I7252" s="9">
        <f>VLOOKUP('Consolidtaed Data'!$B2736,[1]Products!$A:$G,4,0)</f>
        <v>561</v>
      </c>
      <c r="J7252" s="9">
        <f>VLOOKUP('Consolidtaed Data'!$B2736,[1]Products!$A:$G,3,0)</f>
        <v>421</v>
      </c>
      <c r="K7252" s="9">
        <f>'Consolidtaed Data'!$J2736*'Consolidtaed Data'!$H2736</f>
        <v>1995</v>
      </c>
      <c r="L7252" s="9">
        <f>'Consolidtaed Data'!$I2736*'Consolidtaed Data'!$H2736</f>
        <v>3834</v>
      </c>
      <c r="M7252" s="9">
        <f>'Consolidtaed Data'!$L2736-'Consolidtaed Data'!$K2736</f>
        <v>256</v>
      </c>
      <c r="N7252" s="9" t="str">
        <f>VLOOKUP('Consolidtaed Data'!$C2736,[1]Locations!$A:$O,2,0)</f>
        <v>Fullerton</v>
      </c>
      <c r="O7252" s="9" t="str">
        <f>VLOOKUP('Consolidtaed Data'!$D2736,'[1]Sales People'!$A:$B,2,0)</f>
        <v>Bobby Russell</v>
      </c>
      <c r="P7252" s="9" t="str">
        <f>VLOOKUP('Consolidtaed Data'!$E2736,[1]Customers!$A:$B,2,0)</f>
        <v>David Smith</v>
      </c>
      <c r="Q7252" s="11">
        <f>WEEKDAY('Consolidtaed Data'!$F2736)</f>
        <v>1</v>
      </c>
      <c r="R7252" s="9">
        <f>MONTH('Consolidtaed Data'!$F2736)</f>
        <v>7</v>
      </c>
      <c r="S7252" s="9" t="str">
        <f>TEXT(Table3[[#This Row],[Purchase Date]],"MMMM")</f>
        <v>July</v>
      </c>
      <c r="T7252" s="9">
        <f>YEAR('Consolidtaed Data'!$F2736)</f>
        <v>2020</v>
      </c>
    </row>
    <row r="7253" spans="1:20" x14ac:dyDescent="0.3">
      <c r="A7253" s="9" t="s">
        <v>8279</v>
      </c>
      <c r="B7253" s="9" t="s">
        <v>7</v>
      </c>
      <c r="C7253" s="9" t="s">
        <v>94</v>
      </c>
      <c r="D7253" s="9" t="s">
        <v>197</v>
      </c>
      <c r="E7253" s="9" t="s">
        <v>1923</v>
      </c>
      <c r="F7253" s="12">
        <v>44381</v>
      </c>
      <c r="G7253" s="12" t="str">
        <f>VLOOKUP(Table3[[#This Row],[Product ID]],[1]Products!$A:$G,2,0)</f>
        <v>Product 77</v>
      </c>
      <c r="H7253" s="22">
        <v>3</v>
      </c>
      <c r="I7253" s="9">
        <f>VLOOKUP('Consolidtaed Data'!$B2982,[1]Products!$A:$G,4,0)</f>
        <v>817</v>
      </c>
      <c r="J7253" s="9">
        <f>VLOOKUP('Consolidtaed Data'!$B2982,[1]Products!$A:$G,3,0)</f>
        <v>409</v>
      </c>
      <c r="K7253" s="9">
        <f>'Consolidtaed Data'!$J2982*'Consolidtaed Data'!$H2982</f>
        <v>5940</v>
      </c>
      <c r="L7253" s="9">
        <f>'Consolidtaed Data'!$I2982*'Consolidtaed Data'!$H2982</f>
        <v>8364</v>
      </c>
      <c r="M7253" s="9">
        <f>'Consolidtaed Data'!$L2982-'Consolidtaed Data'!$K2982</f>
        <v>1032</v>
      </c>
      <c r="N7253" s="9" t="str">
        <f>VLOOKUP('Consolidtaed Data'!$C2982,[1]Locations!$A:$O,2,0)</f>
        <v>Oakland</v>
      </c>
      <c r="O7253" s="9" t="str">
        <f>VLOOKUP('Consolidtaed Data'!$D2982,'[1]Sales People'!$A:$B,2,0)</f>
        <v>Charles Harper</v>
      </c>
      <c r="P7253" s="9" t="str">
        <f>VLOOKUP('Consolidtaed Data'!$E2982,[1]Customers!$A:$B,2,0)</f>
        <v>Antonio Shaw</v>
      </c>
      <c r="Q7253" s="11">
        <f>WEEKDAY('Consolidtaed Data'!$F2982)</f>
        <v>5</v>
      </c>
      <c r="R7253" s="9">
        <f>MONTH('Consolidtaed Data'!$F2982)</f>
        <v>8</v>
      </c>
      <c r="S7253" s="9" t="str">
        <f>TEXT(Table3[[#This Row],[Purchase Date]],"MMMM")</f>
        <v>July</v>
      </c>
      <c r="T7253" s="9">
        <f>YEAR('Consolidtaed Data'!$F2982)</f>
        <v>2020</v>
      </c>
    </row>
    <row r="7254" spans="1:20" x14ac:dyDescent="0.3">
      <c r="A7254" s="9" t="s">
        <v>8280</v>
      </c>
      <c r="B7254" s="9" t="s">
        <v>234</v>
      </c>
      <c r="C7254" s="9" t="s">
        <v>564</v>
      </c>
      <c r="D7254" s="9" t="s">
        <v>43</v>
      </c>
      <c r="E7254" s="9" t="s">
        <v>827</v>
      </c>
      <c r="F7254" s="12">
        <v>44381</v>
      </c>
      <c r="G7254" s="12" t="str">
        <f>VLOOKUP(Table3[[#This Row],[Product ID]],[1]Products!$A:$G,2,0)</f>
        <v>Product 54</v>
      </c>
      <c r="H7254" s="22">
        <v>2</v>
      </c>
      <c r="I7254" s="9">
        <f>VLOOKUP('Consolidtaed Data'!$B3397,[1]Products!$A:$G,4,0)</f>
        <v>1414</v>
      </c>
      <c r="J7254" s="9">
        <f>VLOOKUP('Consolidtaed Data'!$B3397,[1]Products!$A:$G,3,0)</f>
        <v>962</v>
      </c>
      <c r="K7254" s="9">
        <f>'Consolidtaed Data'!$J3397*'Consolidtaed Data'!$H3397</f>
        <v>1473</v>
      </c>
      <c r="L7254" s="9">
        <f>'Consolidtaed Data'!$I3397*'Consolidtaed Data'!$H3397</f>
        <v>2497</v>
      </c>
      <c r="M7254" s="9">
        <f>'Consolidtaed Data'!$L3397-'Consolidtaed Data'!$K3397</f>
        <v>827</v>
      </c>
      <c r="N7254" s="9" t="str">
        <f>VLOOKUP('Consolidtaed Data'!$C3397,[1]Locations!$A:$O,2,0)</f>
        <v>Pomona</v>
      </c>
      <c r="O7254" s="9" t="str">
        <f>VLOOKUP('Consolidtaed Data'!$D3397,'[1]Sales People'!$A:$B,2,0)</f>
        <v>Joshua Taylor</v>
      </c>
      <c r="P7254" s="9" t="str">
        <f>VLOOKUP('Consolidtaed Data'!$E3397,[1]Customers!$A:$B,2,0)</f>
        <v>Carlos Smith</v>
      </c>
      <c r="Q7254" s="11">
        <f>WEEKDAY('Consolidtaed Data'!$F3397)</f>
        <v>1</v>
      </c>
      <c r="R7254" s="9">
        <f>MONTH('Consolidtaed Data'!$F3397)</f>
        <v>9</v>
      </c>
      <c r="S7254" s="9" t="str">
        <f>TEXT(Table3[[#This Row],[Purchase Date]],"MMMM")</f>
        <v>July</v>
      </c>
      <c r="T7254" s="9">
        <f>YEAR('Consolidtaed Data'!$F3397)</f>
        <v>2020</v>
      </c>
    </row>
    <row r="7255" spans="1:20" x14ac:dyDescent="0.3">
      <c r="A7255" s="9" t="s">
        <v>8281</v>
      </c>
      <c r="B7255" s="9" t="s">
        <v>209</v>
      </c>
      <c r="C7255" s="9" t="s">
        <v>275</v>
      </c>
      <c r="D7255" s="9" t="s">
        <v>87</v>
      </c>
      <c r="E7255" s="9" t="s">
        <v>856</v>
      </c>
      <c r="F7255" s="12">
        <v>44381</v>
      </c>
      <c r="G7255" s="12" t="str">
        <f>VLOOKUP(Table3[[#This Row],[Product ID]],[1]Products!$A:$G,2,0)</f>
        <v>Product 86</v>
      </c>
      <c r="H7255" s="22">
        <v>2</v>
      </c>
      <c r="I7255" s="9">
        <f>VLOOKUP('Consolidtaed Data'!$B3469,[1]Products!$A:$G,4,0)</f>
        <v>2294</v>
      </c>
      <c r="J7255" s="9">
        <f>VLOOKUP('Consolidtaed Data'!$B3469,[1]Products!$A:$G,3,0)</f>
        <v>1399</v>
      </c>
      <c r="K7255" s="9">
        <f>'Consolidtaed Data'!$J3469*'Consolidtaed Data'!$H3469</f>
        <v>1305</v>
      </c>
      <c r="L7255" s="9">
        <f>'Consolidtaed Data'!$I3469*'Consolidtaed Data'!$H3469</f>
        <v>1812</v>
      </c>
      <c r="M7255" s="9">
        <f>'Consolidtaed Data'!$L3469-'Consolidtaed Data'!$K3469</f>
        <v>261</v>
      </c>
      <c r="N7255" s="9" t="str">
        <f>VLOOKUP('Consolidtaed Data'!$C3469,[1]Locations!$A:$O,2,0)</f>
        <v>Hayward</v>
      </c>
      <c r="O7255" s="9" t="str">
        <f>VLOOKUP('Consolidtaed Data'!$D3469,'[1]Sales People'!$A:$B,2,0)</f>
        <v>Patrick Ruiz</v>
      </c>
      <c r="P7255" s="9" t="str">
        <f>VLOOKUP('Consolidtaed Data'!$E3469,[1]Customers!$A:$B,2,0)</f>
        <v>Wayne Stone</v>
      </c>
      <c r="Q7255" s="11">
        <f>WEEKDAY('Consolidtaed Data'!$F3469)</f>
        <v>6</v>
      </c>
      <c r="R7255" s="9">
        <f>MONTH('Consolidtaed Data'!$F3469)</f>
        <v>9</v>
      </c>
      <c r="S7255" s="9" t="str">
        <f>TEXT(Table3[[#This Row],[Purchase Date]],"MMMM")</f>
        <v>July</v>
      </c>
      <c r="T7255" s="9">
        <f>YEAR('Consolidtaed Data'!$F3469)</f>
        <v>2020</v>
      </c>
    </row>
    <row r="7256" spans="1:20" x14ac:dyDescent="0.3">
      <c r="A7256" s="9" t="s">
        <v>8282</v>
      </c>
      <c r="B7256" s="9" t="s">
        <v>116</v>
      </c>
      <c r="C7256" s="9" t="s">
        <v>169</v>
      </c>
      <c r="D7256" s="9" t="s">
        <v>161</v>
      </c>
      <c r="E7256" s="9" t="s">
        <v>170</v>
      </c>
      <c r="F7256" s="12">
        <v>44382</v>
      </c>
      <c r="G7256" s="12" t="str">
        <f>VLOOKUP(Table3[[#This Row],[Product ID]],[1]Products!$A:$G,2,0)</f>
        <v>Product 55</v>
      </c>
      <c r="H7256" s="22">
        <v>2</v>
      </c>
      <c r="I7256" s="9">
        <f>VLOOKUP('Consolidtaed Data'!$B27,[1]Products!$A:$G,4,0)</f>
        <v>667</v>
      </c>
      <c r="J7256" s="9">
        <f>VLOOKUP('Consolidtaed Data'!$B27,[1]Products!$A:$G,3,0)</f>
        <v>387</v>
      </c>
      <c r="K7256" s="9">
        <f>'Consolidtaed Data'!$J27*'Consolidtaed Data'!$H27</f>
        <v>291</v>
      </c>
      <c r="L7256" s="9">
        <f>'Consolidtaed Data'!$I27*'Consolidtaed Data'!$H27</f>
        <v>378</v>
      </c>
      <c r="M7256" s="9">
        <f>'Consolidtaed Data'!$L27-'Consolidtaed Data'!$K27</f>
        <v>561</v>
      </c>
      <c r="N7256" s="9" t="str">
        <f>VLOOKUP('Consolidtaed Data'!$C27,[1]Locations!$A:$O,2,0)</f>
        <v>Santa Clara</v>
      </c>
      <c r="O7256" s="9" t="str">
        <f>VLOOKUP('Consolidtaed Data'!$D27,'[1]Sales People'!$A:$B,2,0)</f>
        <v>Scott Mason</v>
      </c>
      <c r="P7256" s="9" t="str">
        <f>VLOOKUP('Consolidtaed Data'!$E27,[1]Customers!$A:$B,2,0)</f>
        <v>Joe Griffin</v>
      </c>
      <c r="Q7256" s="11">
        <f>WEEKDAY('Consolidtaed Data'!$F27)</f>
        <v>5</v>
      </c>
      <c r="R7256" s="9">
        <f>MONTH('Consolidtaed Data'!$F27)</f>
        <v>1</v>
      </c>
      <c r="S7256" s="9" t="str">
        <f>TEXT(Table3[[#This Row],[Purchase Date]],"MMMM")</f>
        <v>July</v>
      </c>
      <c r="T7256" s="9">
        <f>YEAR('Consolidtaed Data'!$F27)</f>
        <v>2020</v>
      </c>
    </row>
    <row r="7257" spans="1:20" x14ac:dyDescent="0.3">
      <c r="A7257" s="9" t="s">
        <v>8283</v>
      </c>
      <c r="B7257" s="9" t="s">
        <v>136</v>
      </c>
      <c r="C7257" s="9" t="s">
        <v>192</v>
      </c>
      <c r="D7257" s="9" t="s">
        <v>64</v>
      </c>
      <c r="E7257" s="9" t="s">
        <v>673</v>
      </c>
      <c r="F7257" s="12">
        <v>44382</v>
      </c>
      <c r="G7257" s="12" t="str">
        <f>VLOOKUP(Table3[[#This Row],[Product ID]],[1]Products!$A:$G,2,0)</f>
        <v>Product 2</v>
      </c>
      <c r="H7257" s="22">
        <v>3</v>
      </c>
      <c r="I7257" s="9">
        <f>VLOOKUP('Consolidtaed Data'!$B245,[1]Products!$A:$G,4,0)</f>
        <v>2391</v>
      </c>
      <c r="J7257" s="9">
        <f>VLOOKUP('Consolidtaed Data'!$B245,[1]Products!$A:$G,3,0)</f>
        <v>1291</v>
      </c>
      <c r="K7257" s="9">
        <f>'Consolidtaed Data'!$J245*'Consolidtaed Data'!$H245</f>
        <v>589</v>
      </c>
      <c r="L7257" s="9">
        <f>'Consolidtaed Data'!$I245*'Consolidtaed Data'!$H245</f>
        <v>1052</v>
      </c>
      <c r="M7257" s="9">
        <f>'Consolidtaed Data'!$L245-'Consolidtaed Data'!$K245</f>
        <v>351</v>
      </c>
      <c r="N7257" s="9" t="str">
        <f>VLOOKUP('Consolidtaed Data'!$C245,[1]Locations!$A:$O,2,0)</f>
        <v>Palmdale</v>
      </c>
      <c r="O7257" s="9" t="str">
        <f>VLOOKUP('Consolidtaed Data'!$D245,'[1]Sales People'!$A:$B,2,0)</f>
        <v>Joshua Taylor</v>
      </c>
      <c r="P7257" s="9" t="str">
        <f>VLOOKUP('Consolidtaed Data'!$E245,[1]Customers!$A:$B,2,0)</f>
        <v>Jimmy Wood</v>
      </c>
      <c r="Q7257" s="11">
        <f>WEEKDAY('Consolidtaed Data'!$F245)</f>
        <v>6</v>
      </c>
      <c r="R7257" s="9">
        <f>MONTH('Consolidtaed Data'!$F245)</f>
        <v>1</v>
      </c>
      <c r="S7257" s="9" t="str">
        <f>TEXT(Table3[[#This Row],[Purchase Date]],"MMMM")</f>
        <v>July</v>
      </c>
      <c r="T7257" s="9">
        <f>YEAR('Consolidtaed Data'!$F245)</f>
        <v>2020</v>
      </c>
    </row>
    <row r="7258" spans="1:20" x14ac:dyDescent="0.3">
      <c r="A7258" s="9" t="s">
        <v>8284</v>
      </c>
      <c r="B7258" s="9" t="s">
        <v>248</v>
      </c>
      <c r="C7258" s="9" t="s">
        <v>12</v>
      </c>
      <c r="D7258" s="9" t="s">
        <v>197</v>
      </c>
      <c r="E7258" s="9" t="s">
        <v>389</v>
      </c>
      <c r="F7258" s="12">
        <v>44382</v>
      </c>
      <c r="G7258" s="12" t="str">
        <f>VLOOKUP(Table3[[#This Row],[Product ID]],[1]Products!$A:$G,2,0)</f>
        <v>Product 97</v>
      </c>
      <c r="H7258" s="22">
        <v>1</v>
      </c>
      <c r="I7258" s="9">
        <f>VLOOKUP('Consolidtaed Data'!$B516,[1]Products!$A:$G,4,0)</f>
        <v>35</v>
      </c>
      <c r="J7258" s="9">
        <f>VLOOKUP('Consolidtaed Data'!$B516,[1]Products!$A:$G,3,0)</f>
        <v>22</v>
      </c>
      <c r="K7258" s="9">
        <f>'Consolidtaed Data'!$J516*'Consolidtaed Data'!$H516</f>
        <v>504</v>
      </c>
      <c r="L7258" s="9">
        <f>'Consolidtaed Data'!$I516*'Consolidtaed Data'!$H516</f>
        <v>951</v>
      </c>
      <c r="M7258" s="9">
        <f>'Consolidtaed Data'!$L516-'Consolidtaed Data'!$K516</f>
        <v>2676</v>
      </c>
      <c r="N7258" s="9" t="str">
        <f>VLOOKUP('Consolidtaed Data'!$C516,[1]Locations!$A:$O,2,0)</f>
        <v>Santa Clara</v>
      </c>
      <c r="O7258" s="9" t="str">
        <f>VLOOKUP('Consolidtaed Data'!$D516,'[1]Sales People'!$A:$B,2,0)</f>
        <v>Robert Reed</v>
      </c>
      <c r="P7258" s="9" t="str">
        <f>VLOOKUP('Consolidtaed Data'!$E516,[1]Customers!$A:$B,2,0)</f>
        <v>Jeffrey Phillips</v>
      </c>
      <c r="Q7258" s="11">
        <f>WEEKDAY('Consolidtaed Data'!$F516)</f>
        <v>4</v>
      </c>
      <c r="R7258" s="9">
        <f>MONTH('Consolidtaed Data'!$F516)</f>
        <v>2</v>
      </c>
      <c r="S7258" s="9" t="str">
        <f>TEXT(Table3[[#This Row],[Purchase Date]],"MMMM")</f>
        <v>July</v>
      </c>
      <c r="T7258" s="9">
        <f>YEAR('Consolidtaed Data'!$F516)</f>
        <v>2020</v>
      </c>
    </row>
    <row r="7259" spans="1:20" x14ac:dyDescent="0.3">
      <c r="A7259" s="9" t="s">
        <v>8285</v>
      </c>
      <c r="B7259" s="9" t="s">
        <v>549</v>
      </c>
      <c r="C7259" s="9" t="s">
        <v>196</v>
      </c>
      <c r="D7259" s="9" t="s">
        <v>80</v>
      </c>
      <c r="E7259" s="9" t="s">
        <v>904</v>
      </c>
      <c r="F7259" s="12">
        <v>44382</v>
      </c>
      <c r="G7259" s="12" t="str">
        <f>VLOOKUP(Table3[[#This Row],[Product ID]],[1]Products!$A:$G,2,0)</f>
        <v>Product 10</v>
      </c>
      <c r="H7259" s="22">
        <v>1</v>
      </c>
      <c r="I7259" s="9">
        <f>VLOOKUP('Consolidtaed Data'!$B665,[1]Products!$A:$G,4,0)</f>
        <v>123</v>
      </c>
      <c r="J7259" s="9">
        <f>VLOOKUP('Consolidtaed Data'!$B665,[1]Products!$A:$G,3,0)</f>
        <v>84</v>
      </c>
      <c r="K7259" s="9">
        <f>'Consolidtaed Data'!$J665*'Consolidtaed Data'!$H665</f>
        <v>294</v>
      </c>
      <c r="L7259" s="9">
        <f>'Consolidtaed Data'!$I665*'Consolidtaed Data'!$H665</f>
        <v>368</v>
      </c>
      <c r="M7259" s="9">
        <f>'Consolidtaed Data'!$L665-'Consolidtaed Data'!$K665</f>
        <v>1784</v>
      </c>
      <c r="N7259" s="9" t="str">
        <f>VLOOKUP('Consolidtaed Data'!$C665,[1]Locations!$A:$O,2,0)</f>
        <v>Rialto</v>
      </c>
      <c r="O7259" s="9" t="str">
        <f>VLOOKUP('Consolidtaed Data'!$D665,'[1]Sales People'!$A:$B,2,0)</f>
        <v>Brian Hansen</v>
      </c>
      <c r="P7259" s="9" t="str">
        <f>VLOOKUP('Consolidtaed Data'!$E665,[1]Customers!$A:$B,2,0)</f>
        <v>Louis White</v>
      </c>
      <c r="Q7259" s="11">
        <f>WEEKDAY('Consolidtaed Data'!$F665)</f>
        <v>1</v>
      </c>
      <c r="R7259" s="9">
        <f>MONTH('Consolidtaed Data'!$F665)</f>
        <v>2</v>
      </c>
      <c r="S7259" s="9" t="str">
        <f>TEXT(Table3[[#This Row],[Purchase Date]],"MMMM")</f>
        <v>July</v>
      </c>
      <c r="T7259" s="9">
        <f>YEAR('Consolidtaed Data'!$F665)</f>
        <v>2020</v>
      </c>
    </row>
    <row r="7260" spans="1:20" x14ac:dyDescent="0.3">
      <c r="A7260" s="9" t="s">
        <v>8286</v>
      </c>
      <c r="B7260" s="9" t="s">
        <v>98</v>
      </c>
      <c r="C7260" s="9" t="s">
        <v>55</v>
      </c>
      <c r="D7260" s="9" t="s">
        <v>13</v>
      </c>
      <c r="E7260" s="9" t="s">
        <v>939</v>
      </c>
      <c r="F7260" s="12">
        <v>44382</v>
      </c>
      <c r="G7260" s="12" t="str">
        <f>VLOOKUP(Table3[[#This Row],[Product ID]],[1]Products!$A:$G,2,0)</f>
        <v>Product 85</v>
      </c>
      <c r="H7260" s="22">
        <v>1</v>
      </c>
      <c r="I7260" s="9">
        <f>VLOOKUP('Consolidtaed Data'!$B981,[1]Products!$A:$G,4,0)</f>
        <v>1798</v>
      </c>
      <c r="J7260" s="9">
        <f>VLOOKUP('Consolidtaed Data'!$B981,[1]Products!$A:$G,3,0)</f>
        <v>971</v>
      </c>
      <c r="K7260" s="9">
        <f>'Consolidtaed Data'!$J981*'Consolidtaed Data'!$H981</f>
        <v>1291</v>
      </c>
      <c r="L7260" s="9">
        <f>'Consolidtaed Data'!$I981*'Consolidtaed Data'!$H981</f>
        <v>2391</v>
      </c>
      <c r="M7260" s="9">
        <f>'Consolidtaed Data'!$L981-'Consolidtaed Data'!$K981</f>
        <v>39</v>
      </c>
      <c r="N7260" s="9" t="str">
        <f>VLOOKUP('Consolidtaed Data'!$C981,[1]Locations!$A:$O,2,0)</f>
        <v>Anaheim</v>
      </c>
      <c r="O7260" s="9" t="str">
        <f>VLOOKUP('Consolidtaed Data'!$D981,'[1]Sales People'!$A:$B,2,0)</f>
        <v>John Reyes</v>
      </c>
      <c r="P7260" s="9" t="str">
        <f>VLOOKUP('Consolidtaed Data'!$E981,[1]Customers!$A:$B,2,0)</f>
        <v>Roger Tucker</v>
      </c>
      <c r="Q7260" s="11">
        <f>WEEKDAY('Consolidtaed Data'!$F981)</f>
        <v>3</v>
      </c>
      <c r="R7260" s="9">
        <f>MONTH('Consolidtaed Data'!$F981)</f>
        <v>3</v>
      </c>
      <c r="S7260" s="9" t="str">
        <f>TEXT(Table3[[#This Row],[Purchase Date]],"MMMM")</f>
        <v>July</v>
      </c>
      <c r="T7260" s="9">
        <f>YEAR('Consolidtaed Data'!$F981)</f>
        <v>2020</v>
      </c>
    </row>
    <row r="7261" spans="1:20" x14ac:dyDescent="0.3">
      <c r="A7261" s="9" t="s">
        <v>8287</v>
      </c>
      <c r="B7261" s="9" t="s">
        <v>230</v>
      </c>
      <c r="C7261" s="9" t="s">
        <v>469</v>
      </c>
      <c r="D7261" s="9" t="s">
        <v>17</v>
      </c>
      <c r="E7261" s="9" t="s">
        <v>1146</v>
      </c>
      <c r="F7261" s="12">
        <v>44382</v>
      </c>
      <c r="G7261" s="12" t="str">
        <f>VLOOKUP(Table3[[#This Row],[Product ID]],[1]Products!$A:$G,2,0)</f>
        <v>Product 31</v>
      </c>
      <c r="H7261" s="22">
        <v>3</v>
      </c>
      <c r="I7261" s="9">
        <f>VLOOKUP('Consolidtaed Data'!$B1230,[1]Products!$A:$G,4,0)</f>
        <v>2005</v>
      </c>
      <c r="J7261" s="9">
        <f>VLOOKUP('Consolidtaed Data'!$B1230,[1]Products!$A:$G,3,0)</f>
        <v>1223</v>
      </c>
      <c r="K7261" s="9">
        <f>'Consolidtaed Data'!$J1230*'Consolidtaed Data'!$H1230</f>
        <v>389</v>
      </c>
      <c r="L7261" s="9">
        <f>'Consolidtaed Data'!$I1230*'Consolidtaed Data'!$H1230</f>
        <v>637</v>
      </c>
      <c r="M7261" s="9">
        <f>'Consolidtaed Data'!$L1230-'Consolidtaed Data'!$K1230</f>
        <v>902</v>
      </c>
      <c r="N7261" s="9" t="str">
        <f>VLOOKUP('Consolidtaed Data'!$C1230,[1]Locations!$A:$O,2,0)</f>
        <v>Visalia</v>
      </c>
      <c r="O7261" s="9" t="str">
        <f>VLOOKUP('Consolidtaed Data'!$D1230,'[1]Sales People'!$A:$B,2,0)</f>
        <v>Scott Clark</v>
      </c>
      <c r="P7261" s="9" t="str">
        <f>VLOOKUP('Consolidtaed Data'!$E1230,[1]Customers!$A:$B,2,0)</f>
        <v>Nicholas Stanley</v>
      </c>
      <c r="Q7261" s="11">
        <f>WEEKDAY('Consolidtaed Data'!$F1230)</f>
        <v>2</v>
      </c>
      <c r="R7261" s="9">
        <f>MONTH('Consolidtaed Data'!$F1230)</f>
        <v>3</v>
      </c>
      <c r="S7261" s="9" t="str">
        <f>TEXT(Table3[[#This Row],[Purchase Date]],"MMMM")</f>
        <v>July</v>
      </c>
      <c r="T7261" s="9">
        <f>YEAR('Consolidtaed Data'!$F1230)</f>
        <v>2020</v>
      </c>
    </row>
    <row r="7262" spans="1:20" x14ac:dyDescent="0.3">
      <c r="A7262" s="9" t="s">
        <v>8288</v>
      </c>
      <c r="B7262" s="9" t="s">
        <v>172</v>
      </c>
      <c r="C7262" s="9" t="s">
        <v>205</v>
      </c>
      <c r="D7262" s="9" t="s">
        <v>73</v>
      </c>
      <c r="E7262" s="9" t="s">
        <v>320</v>
      </c>
      <c r="F7262" s="12">
        <v>44382</v>
      </c>
      <c r="G7262" s="12" t="str">
        <f>VLOOKUP(Table3[[#This Row],[Product ID]],[1]Products!$A:$G,2,0)</f>
        <v>Product 4</v>
      </c>
      <c r="H7262" s="22">
        <v>1</v>
      </c>
      <c r="I7262" s="9">
        <f>VLOOKUP('Consolidtaed Data'!$B1424,[1]Products!$A:$G,4,0)</f>
        <v>817</v>
      </c>
      <c r="J7262" s="9">
        <f>VLOOKUP('Consolidtaed Data'!$B1424,[1]Products!$A:$G,3,0)</f>
        <v>409</v>
      </c>
      <c r="K7262" s="9">
        <f>'Consolidtaed Data'!$J1424*'Consolidtaed Data'!$H1424</f>
        <v>1432</v>
      </c>
      <c r="L7262" s="9">
        <f>'Consolidtaed Data'!$I1424*'Consolidtaed Data'!$H1424</f>
        <v>2384</v>
      </c>
      <c r="M7262" s="9">
        <f>'Consolidtaed Data'!$L1424-'Consolidtaed Data'!$K1424</f>
        <v>1654</v>
      </c>
      <c r="N7262" s="9" t="str">
        <f>VLOOKUP('Consolidtaed Data'!$C1424,[1]Locations!$A:$O,2,0)</f>
        <v>Fullerton</v>
      </c>
      <c r="O7262" s="9" t="str">
        <f>VLOOKUP('Consolidtaed Data'!$D1424,'[1]Sales People'!$A:$B,2,0)</f>
        <v>Jeremy Mendoza</v>
      </c>
      <c r="P7262" s="9" t="str">
        <f>VLOOKUP('Consolidtaed Data'!$E1424,[1]Customers!$A:$B,2,0)</f>
        <v>Juan Hunt</v>
      </c>
      <c r="Q7262" s="11">
        <f>WEEKDAY('Consolidtaed Data'!$F1424)</f>
        <v>4</v>
      </c>
      <c r="R7262" s="9">
        <f>MONTH('Consolidtaed Data'!$F1424)</f>
        <v>4</v>
      </c>
      <c r="S7262" s="9" t="str">
        <f>TEXT(Table3[[#This Row],[Purchase Date]],"MMMM")</f>
        <v>July</v>
      </c>
      <c r="T7262" s="9">
        <f>YEAR('Consolidtaed Data'!$F1424)</f>
        <v>2020</v>
      </c>
    </row>
    <row r="7263" spans="1:20" x14ac:dyDescent="0.3">
      <c r="A7263" s="9" t="s">
        <v>8289</v>
      </c>
      <c r="B7263" s="9" t="s">
        <v>116</v>
      </c>
      <c r="C7263" s="9" t="s">
        <v>439</v>
      </c>
      <c r="D7263" s="9" t="s">
        <v>281</v>
      </c>
      <c r="E7263" s="9" t="s">
        <v>1298</v>
      </c>
      <c r="F7263" s="12">
        <v>44382</v>
      </c>
      <c r="G7263" s="12" t="str">
        <f>VLOOKUP(Table3[[#This Row],[Product ID]],[1]Products!$A:$G,2,0)</f>
        <v>Product 55</v>
      </c>
      <c r="H7263" s="22">
        <v>1</v>
      </c>
      <c r="I7263" s="9">
        <f>VLOOKUP('Consolidtaed Data'!$B1432,[1]Products!$A:$G,4,0)</f>
        <v>1566</v>
      </c>
      <c r="J7263" s="9">
        <f>VLOOKUP('Consolidtaed Data'!$B1432,[1]Products!$A:$G,3,0)</f>
        <v>1190</v>
      </c>
      <c r="K7263" s="9">
        <f>'Consolidtaed Data'!$J1432*'Consolidtaed Data'!$H1432</f>
        <v>4134</v>
      </c>
      <c r="L7263" s="9">
        <f>'Consolidtaed Data'!$I1432*'Consolidtaed Data'!$H1432</f>
        <v>5661</v>
      </c>
      <c r="M7263" s="9">
        <f>'Consolidtaed Data'!$L1432-'Consolidtaed Data'!$K1432</f>
        <v>2756</v>
      </c>
      <c r="N7263" s="9" t="str">
        <f>VLOOKUP('Consolidtaed Data'!$C1432,[1]Locations!$A:$O,2,0)</f>
        <v>Elk Grove</v>
      </c>
      <c r="O7263" s="9" t="str">
        <f>VLOOKUP('Consolidtaed Data'!$D1432,'[1]Sales People'!$A:$B,2,0)</f>
        <v>Ryan Welch</v>
      </c>
      <c r="P7263" s="9" t="str">
        <f>VLOOKUP('Consolidtaed Data'!$E1432,[1]Customers!$A:$B,2,0)</f>
        <v>Jerry Barnes</v>
      </c>
      <c r="Q7263" s="11">
        <f>WEEKDAY('Consolidtaed Data'!$F1432)</f>
        <v>5</v>
      </c>
      <c r="R7263" s="9">
        <f>MONTH('Consolidtaed Data'!$F1432)</f>
        <v>4</v>
      </c>
      <c r="S7263" s="9" t="str">
        <f>TEXT(Table3[[#This Row],[Purchase Date]],"MMMM")</f>
        <v>July</v>
      </c>
      <c r="T7263" s="9">
        <f>YEAR('Consolidtaed Data'!$F1432)</f>
        <v>2020</v>
      </c>
    </row>
    <row r="7264" spans="1:20" x14ac:dyDescent="0.3">
      <c r="A7264" s="9" t="s">
        <v>8290</v>
      </c>
      <c r="B7264" s="9" t="s">
        <v>336</v>
      </c>
      <c r="C7264" s="9" t="s">
        <v>472</v>
      </c>
      <c r="D7264" s="9" t="s">
        <v>87</v>
      </c>
      <c r="E7264" s="9" t="s">
        <v>747</v>
      </c>
      <c r="F7264" s="12">
        <v>44382</v>
      </c>
      <c r="G7264" s="12" t="str">
        <f>VLOOKUP(Table3[[#This Row],[Product ID]],[1]Products!$A:$G,2,0)</f>
        <v>Product 78</v>
      </c>
      <c r="H7264" s="22">
        <v>4</v>
      </c>
      <c r="I7264" s="9">
        <f>VLOOKUP('Consolidtaed Data'!$B1487,[1]Products!$A:$G,4,0)</f>
        <v>1889</v>
      </c>
      <c r="J7264" s="9">
        <f>VLOOKUP('Consolidtaed Data'!$B1487,[1]Products!$A:$G,3,0)</f>
        <v>945</v>
      </c>
      <c r="K7264" s="9">
        <f>'Consolidtaed Data'!$J1487*'Consolidtaed Data'!$H1487</f>
        <v>1767</v>
      </c>
      <c r="L7264" s="9">
        <f>'Consolidtaed Data'!$I1487*'Consolidtaed Data'!$H1487</f>
        <v>3156</v>
      </c>
      <c r="M7264" s="9">
        <f>'Consolidtaed Data'!$L1487-'Consolidtaed Data'!$K1487</f>
        <v>1598</v>
      </c>
      <c r="N7264" s="9" t="str">
        <f>VLOOKUP('Consolidtaed Data'!$C1487,[1]Locations!$A:$O,2,0)</f>
        <v>Costa Mesa</v>
      </c>
      <c r="O7264" s="9" t="str">
        <f>VLOOKUP('Consolidtaed Data'!$D1487,'[1]Sales People'!$A:$B,2,0)</f>
        <v>Carl Elliott</v>
      </c>
      <c r="P7264" s="9" t="str">
        <f>VLOOKUP('Consolidtaed Data'!$E1487,[1]Customers!$A:$B,2,0)</f>
        <v>Fred Jenkins</v>
      </c>
      <c r="Q7264" s="11">
        <f>WEEKDAY('Consolidtaed Data'!$F1487)</f>
        <v>1</v>
      </c>
      <c r="R7264" s="9">
        <f>MONTH('Consolidtaed Data'!$F1487)</f>
        <v>4</v>
      </c>
      <c r="S7264" s="9" t="str">
        <f>TEXT(Table3[[#This Row],[Purchase Date]],"MMMM")</f>
        <v>July</v>
      </c>
      <c r="T7264" s="9">
        <f>YEAR('Consolidtaed Data'!$F1487)</f>
        <v>2020</v>
      </c>
    </row>
    <row r="7265" spans="1:20" x14ac:dyDescent="0.3">
      <c r="A7265" s="9" t="s">
        <v>8291</v>
      </c>
      <c r="B7265" s="9" t="s">
        <v>284</v>
      </c>
      <c r="C7265" s="9" t="s">
        <v>405</v>
      </c>
      <c r="D7265" s="9" t="s">
        <v>315</v>
      </c>
      <c r="E7265" s="9" t="s">
        <v>345</v>
      </c>
      <c r="F7265" s="12">
        <v>44382</v>
      </c>
      <c r="G7265" s="12" t="str">
        <f>VLOOKUP(Table3[[#This Row],[Product ID]],[1]Products!$A:$G,2,0)</f>
        <v>Product 96</v>
      </c>
      <c r="H7265" s="22">
        <v>3</v>
      </c>
      <c r="I7265" s="9">
        <f>VLOOKUP('Consolidtaed Data'!$B1523,[1]Products!$A:$G,4,0)</f>
        <v>378</v>
      </c>
      <c r="J7265" s="9">
        <f>VLOOKUP('Consolidtaed Data'!$B1523,[1]Products!$A:$G,3,0)</f>
        <v>291</v>
      </c>
      <c r="K7265" s="9">
        <f>'Consolidtaed Data'!$J1523*'Consolidtaed Data'!$H1523</f>
        <v>216</v>
      </c>
      <c r="L7265" s="9">
        <f>'Consolidtaed Data'!$I1523*'Consolidtaed Data'!$H1523</f>
        <v>408</v>
      </c>
      <c r="M7265" s="9">
        <f>'Consolidtaed Data'!$L1523-'Consolidtaed Data'!$K1523</f>
        <v>156</v>
      </c>
      <c r="N7265" s="9" t="str">
        <f>VLOOKUP('Consolidtaed Data'!$C1523,[1]Locations!$A:$O,2,0)</f>
        <v>Visalia</v>
      </c>
      <c r="O7265" s="9" t="str">
        <f>VLOOKUP('Consolidtaed Data'!$D1523,'[1]Sales People'!$A:$B,2,0)</f>
        <v>Joshua Cook</v>
      </c>
      <c r="P7265" s="9" t="str">
        <f>VLOOKUP('Consolidtaed Data'!$E1523,[1]Customers!$A:$B,2,0)</f>
        <v>James Foster</v>
      </c>
      <c r="Q7265" s="11">
        <f>WEEKDAY('Consolidtaed Data'!$F1523)</f>
        <v>4</v>
      </c>
      <c r="R7265" s="9">
        <f>MONTH('Consolidtaed Data'!$F1523)</f>
        <v>4</v>
      </c>
      <c r="S7265" s="9" t="str">
        <f>TEXT(Table3[[#This Row],[Purchase Date]],"MMMM")</f>
        <v>July</v>
      </c>
      <c r="T7265" s="9">
        <f>YEAR('Consolidtaed Data'!$F1523)</f>
        <v>2020</v>
      </c>
    </row>
    <row r="7266" spans="1:20" x14ac:dyDescent="0.3">
      <c r="A7266" s="9" t="s">
        <v>8292</v>
      </c>
      <c r="B7266" s="9" t="s">
        <v>62</v>
      </c>
      <c r="C7266" s="9" t="s">
        <v>458</v>
      </c>
      <c r="D7266" s="9" t="s">
        <v>46</v>
      </c>
      <c r="E7266" s="9" t="s">
        <v>2626</v>
      </c>
      <c r="F7266" s="12">
        <v>44382</v>
      </c>
      <c r="G7266" s="12" t="str">
        <f>VLOOKUP(Table3[[#This Row],[Product ID]],[1]Products!$A:$G,2,0)</f>
        <v>Product 17</v>
      </c>
      <c r="H7266" s="22">
        <v>1</v>
      </c>
      <c r="I7266" s="9">
        <f>VLOOKUP('Consolidtaed Data'!$B1646,[1]Products!$A:$G,4,0)</f>
        <v>127</v>
      </c>
      <c r="J7266" s="9">
        <f>VLOOKUP('Consolidtaed Data'!$B1646,[1]Products!$A:$G,3,0)</f>
        <v>79</v>
      </c>
      <c r="K7266" s="9">
        <f>'Consolidtaed Data'!$J1646*'Consolidtaed Data'!$H1646</f>
        <v>1068</v>
      </c>
      <c r="L7266" s="9">
        <f>'Consolidtaed Data'!$I1646*'Consolidtaed Data'!$H1646</f>
        <v>1694</v>
      </c>
      <c r="M7266" s="9">
        <f>'Consolidtaed Data'!$L1646-'Consolidtaed Data'!$K1646</f>
        <v>480</v>
      </c>
      <c r="N7266" s="9" t="str">
        <f>VLOOKUP('Consolidtaed Data'!$C1646,[1]Locations!$A:$O,2,0)</f>
        <v>Oceanside</v>
      </c>
      <c r="O7266" s="9" t="str">
        <f>VLOOKUP('Consolidtaed Data'!$D1646,'[1]Sales People'!$A:$B,2,0)</f>
        <v>Brian Davis</v>
      </c>
      <c r="P7266" s="9" t="str">
        <f>VLOOKUP('Consolidtaed Data'!$E1646,[1]Customers!$A:$B,2,0)</f>
        <v>George Stanley</v>
      </c>
      <c r="Q7266" s="11">
        <f>WEEKDAY('Consolidtaed Data'!$F1646)</f>
        <v>5</v>
      </c>
      <c r="R7266" s="9">
        <f>MONTH('Consolidtaed Data'!$F1646)</f>
        <v>4</v>
      </c>
      <c r="S7266" s="9" t="str">
        <f>TEXT(Table3[[#This Row],[Purchase Date]],"MMMM")</f>
        <v>July</v>
      </c>
      <c r="T7266" s="9">
        <f>YEAR('Consolidtaed Data'!$F1646)</f>
        <v>2020</v>
      </c>
    </row>
    <row r="7267" spans="1:20" x14ac:dyDescent="0.3">
      <c r="A7267" s="9" t="s">
        <v>8293</v>
      </c>
      <c r="B7267" s="9" t="s">
        <v>322</v>
      </c>
      <c r="C7267" s="9" t="s">
        <v>405</v>
      </c>
      <c r="D7267" s="9" t="s">
        <v>315</v>
      </c>
      <c r="E7267" s="9" t="s">
        <v>1101</v>
      </c>
      <c r="F7267" s="12">
        <v>44382</v>
      </c>
      <c r="G7267" s="12" t="str">
        <f>VLOOKUP(Table3[[#This Row],[Product ID]],[1]Products!$A:$G,2,0)</f>
        <v>Product 43</v>
      </c>
      <c r="H7267" s="22">
        <v>1</v>
      </c>
      <c r="I7267" s="9">
        <f>VLOOKUP('Consolidtaed Data'!$B2347,[1]Products!$A:$G,4,0)</f>
        <v>2396</v>
      </c>
      <c r="J7267" s="9">
        <f>VLOOKUP('Consolidtaed Data'!$B2347,[1]Products!$A:$G,3,0)</f>
        <v>1965</v>
      </c>
      <c r="K7267" s="9">
        <f>'Consolidtaed Data'!$J2347*'Consolidtaed Data'!$H2347</f>
        <v>1294</v>
      </c>
      <c r="L7267" s="9">
        <f>'Consolidtaed Data'!$I2347*'Consolidtaed Data'!$H2347</f>
        <v>1848</v>
      </c>
      <c r="M7267" s="9">
        <f>'Consolidtaed Data'!$L2347-'Consolidtaed Data'!$K2347</f>
        <v>480</v>
      </c>
      <c r="N7267" s="9" t="str">
        <f>VLOOKUP('Consolidtaed Data'!$C2347,[1]Locations!$A:$O,2,0)</f>
        <v>Berkeley</v>
      </c>
      <c r="O7267" s="9" t="str">
        <f>VLOOKUP('Consolidtaed Data'!$D2347,'[1]Sales People'!$A:$B,2,0)</f>
        <v>Christopher Tucker</v>
      </c>
      <c r="P7267" s="9" t="str">
        <f>VLOOKUP('Consolidtaed Data'!$E2347,[1]Customers!$A:$B,2,0)</f>
        <v>Brian Murphy</v>
      </c>
      <c r="Q7267" s="11">
        <f>WEEKDAY('Consolidtaed Data'!$F2347)</f>
        <v>7</v>
      </c>
      <c r="R7267" s="9">
        <f>MONTH('Consolidtaed Data'!$F2347)</f>
        <v>6</v>
      </c>
      <c r="S7267" s="9" t="str">
        <f>TEXT(Table3[[#This Row],[Purchase Date]],"MMMM")</f>
        <v>July</v>
      </c>
      <c r="T7267" s="9">
        <f>YEAR('Consolidtaed Data'!$F2347)</f>
        <v>2020</v>
      </c>
    </row>
    <row r="7268" spans="1:20" x14ac:dyDescent="0.3">
      <c r="A7268" s="9" t="s">
        <v>8294</v>
      </c>
      <c r="B7268" s="9" t="s">
        <v>24</v>
      </c>
      <c r="C7268" s="9" t="s">
        <v>152</v>
      </c>
      <c r="D7268" s="9" t="s">
        <v>281</v>
      </c>
      <c r="E7268" s="9" t="s">
        <v>557</v>
      </c>
      <c r="F7268" s="12">
        <v>44382</v>
      </c>
      <c r="G7268" s="12" t="str">
        <f>VLOOKUP(Table3[[#This Row],[Product ID]],[1]Products!$A:$G,2,0)</f>
        <v>Product 6</v>
      </c>
      <c r="H7268" s="22">
        <v>1</v>
      </c>
      <c r="I7268" s="9">
        <f>VLOOKUP('Consolidtaed Data'!$B2601,[1]Products!$A:$G,4,0)</f>
        <v>1367</v>
      </c>
      <c r="J7268" s="9">
        <f>VLOOKUP('Consolidtaed Data'!$B2601,[1]Products!$A:$G,3,0)</f>
        <v>984</v>
      </c>
      <c r="K7268" s="9">
        <f>'Consolidtaed Data'!$J2601*'Consolidtaed Data'!$H2601</f>
        <v>180</v>
      </c>
      <c r="L7268" s="9">
        <f>'Consolidtaed Data'!$I2601*'Consolidtaed Data'!$H2601</f>
        <v>224</v>
      </c>
      <c r="M7268" s="9">
        <f>'Consolidtaed Data'!$L2601-'Consolidtaed Data'!$K2601</f>
        <v>982</v>
      </c>
      <c r="N7268" s="9" t="str">
        <f>VLOOKUP('Consolidtaed Data'!$C2601,[1]Locations!$A:$O,2,0)</f>
        <v>Irvine</v>
      </c>
      <c r="O7268" s="9" t="str">
        <f>VLOOKUP('Consolidtaed Data'!$D2601,'[1]Sales People'!$A:$B,2,0)</f>
        <v>Brian Thomas</v>
      </c>
      <c r="P7268" s="9" t="str">
        <f>VLOOKUP('Consolidtaed Data'!$E2601,[1]Customers!$A:$B,2,0)</f>
        <v>Adam White</v>
      </c>
      <c r="Q7268" s="11">
        <f>WEEKDAY('Consolidtaed Data'!$F2601)</f>
        <v>4</v>
      </c>
      <c r="R7268" s="9">
        <f>MONTH('Consolidtaed Data'!$F2601)</f>
        <v>7</v>
      </c>
      <c r="S7268" s="9" t="str">
        <f>TEXT(Table3[[#This Row],[Purchase Date]],"MMMM")</f>
        <v>July</v>
      </c>
      <c r="T7268" s="9">
        <f>YEAR('Consolidtaed Data'!$F2601)</f>
        <v>2020</v>
      </c>
    </row>
    <row r="7269" spans="1:20" x14ac:dyDescent="0.3">
      <c r="A7269" s="9" t="s">
        <v>8295</v>
      </c>
      <c r="B7269" s="9" t="s">
        <v>15</v>
      </c>
      <c r="C7269" s="9" t="s">
        <v>21</v>
      </c>
      <c r="D7269" s="9" t="s">
        <v>46</v>
      </c>
      <c r="E7269" s="9" t="s">
        <v>775</v>
      </c>
      <c r="F7269" s="12">
        <v>44382</v>
      </c>
      <c r="G7269" s="12" t="str">
        <f>VLOOKUP(Table3[[#This Row],[Product ID]],[1]Products!$A:$G,2,0)</f>
        <v>Product 38</v>
      </c>
      <c r="H7269" s="22">
        <v>1</v>
      </c>
      <c r="I7269" s="9">
        <f>VLOOKUP('Consolidtaed Data'!$B3178,[1]Products!$A:$G,4,0)</f>
        <v>1587</v>
      </c>
      <c r="J7269" s="9">
        <f>VLOOKUP('Consolidtaed Data'!$B3178,[1]Products!$A:$G,3,0)</f>
        <v>1301</v>
      </c>
      <c r="K7269" s="9">
        <f>'Consolidtaed Data'!$J3178*'Consolidtaed Data'!$H3178</f>
        <v>683</v>
      </c>
      <c r="L7269" s="9">
        <f>'Consolidtaed Data'!$I3178*'Consolidtaed Data'!$H3178</f>
        <v>1119</v>
      </c>
      <c r="M7269" s="9">
        <f>'Consolidtaed Data'!$L3178-'Consolidtaed Data'!$K3178</f>
        <v>626</v>
      </c>
      <c r="N7269" s="9" t="str">
        <f>VLOOKUP('Consolidtaed Data'!$C3178,[1]Locations!$A:$O,2,0)</f>
        <v>Temecula</v>
      </c>
      <c r="O7269" s="9" t="str">
        <f>VLOOKUP('Consolidtaed Data'!$D3178,'[1]Sales People'!$A:$B,2,0)</f>
        <v>Henry Nelson</v>
      </c>
      <c r="P7269" s="9" t="str">
        <f>VLOOKUP('Consolidtaed Data'!$E3178,[1]Customers!$A:$B,2,0)</f>
        <v>Adam Wheeler</v>
      </c>
      <c r="Q7269" s="11">
        <f>WEEKDAY('Consolidtaed Data'!$F3178)</f>
        <v>7</v>
      </c>
      <c r="R7269" s="9">
        <f>MONTH('Consolidtaed Data'!$F3178)</f>
        <v>8</v>
      </c>
      <c r="S7269" s="9" t="str">
        <f>TEXT(Table3[[#This Row],[Purchase Date]],"MMMM")</f>
        <v>July</v>
      </c>
      <c r="T7269" s="9">
        <f>YEAR('Consolidtaed Data'!$F3178)</f>
        <v>2020</v>
      </c>
    </row>
    <row r="7270" spans="1:20" x14ac:dyDescent="0.3">
      <c r="A7270" s="9" t="s">
        <v>8296</v>
      </c>
      <c r="B7270" s="9" t="s">
        <v>54</v>
      </c>
      <c r="C7270" s="9" t="s">
        <v>82</v>
      </c>
      <c r="D7270" s="9" t="s">
        <v>51</v>
      </c>
      <c r="E7270" s="9" t="s">
        <v>2074</v>
      </c>
      <c r="F7270" s="12">
        <v>44382</v>
      </c>
      <c r="G7270" s="12" t="str">
        <f>VLOOKUP(Table3[[#This Row],[Product ID]],[1]Products!$A:$G,2,0)</f>
        <v>Product 41</v>
      </c>
      <c r="H7270" s="22">
        <v>4</v>
      </c>
      <c r="I7270" s="9">
        <f>VLOOKUP('Consolidtaed Data'!$B3186,[1]Products!$A:$G,4,0)</f>
        <v>2464</v>
      </c>
      <c r="J7270" s="9">
        <f>VLOOKUP('Consolidtaed Data'!$B3186,[1]Products!$A:$G,3,0)</f>
        <v>1774</v>
      </c>
      <c r="K7270" s="9">
        <f>'Consolidtaed Data'!$J3186*'Consolidtaed Data'!$H3186</f>
        <v>1890</v>
      </c>
      <c r="L7270" s="9">
        <f>'Consolidtaed Data'!$I3186*'Consolidtaed Data'!$H3186</f>
        <v>3778</v>
      </c>
      <c r="M7270" s="9">
        <f>'Consolidtaed Data'!$L3186-'Consolidtaed Data'!$K3186</f>
        <v>463</v>
      </c>
      <c r="N7270" s="9" t="str">
        <f>VLOOKUP('Consolidtaed Data'!$C3186,[1]Locations!$A:$O,2,0)</f>
        <v>Moreno Valley</v>
      </c>
      <c r="O7270" s="9" t="str">
        <f>VLOOKUP('Consolidtaed Data'!$D3186,'[1]Sales People'!$A:$B,2,0)</f>
        <v>Robert Reed</v>
      </c>
      <c r="P7270" s="9" t="str">
        <f>VLOOKUP('Consolidtaed Data'!$E3186,[1]Customers!$A:$B,2,0)</f>
        <v>Andrew Peters</v>
      </c>
      <c r="Q7270" s="11">
        <f>WEEKDAY('Consolidtaed Data'!$F3186)</f>
        <v>7</v>
      </c>
      <c r="R7270" s="9">
        <f>MONTH('Consolidtaed Data'!$F3186)</f>
        <v>8</v>
      </c>
      <c r="S7270" s="9" t="str">
        <f>TEXT(Table3[[#This Row],[Purchase Date]],"MMMM")</f>
        <v>July</v>
      </c>
      <c r="T7270" s="9">
        <f>YEAR('Consolidtaed Data'!$F3186)</f>
        <v>2020</v>
      </c>
    </row>
    <row r="7271" spans="1:20" x14ac:dyDescent="0.3">
      <c r="A7271" s="9" t="s">
        <v>8297</v>
      </c>
      <c r="B7271" s="9" t="s">
        <v>107</v>
      </c>
      <c r="C7271" s="9" t="s">
        <v>357</v>
      </c>
      <c r="D7271" s="9" t="s">
        <v>17</v>
      </c>
      <c r="E7271" s="9" t="s">
        <v>4517</v>
      </c>
      <c r="F7271" s="12">
        <v>44382</v>
      </c>
      <c r="G7271" s="12" t="str">
        <f>VLOOKUP(Table3[[#This Row],[Product ID]],[1]Products!$A:$G,2,0)</f>
        <v>Product 52</v>
      </c>
      <c r="H7271" s="22">
        <v>1</v>
      </c>
      <c r="I7271" s="9">
        <f>VLOOKUP('Consolidtaed Data'!$B3496,[1]Products!$A:$G,4,0)</f>
        <v>1414</v>
      </c>
      <c r="J7271" s="9">
        <f>VLOOKUP('Consolidtaed Data'!$B3496,[1]Products!$A:$G,3,0)</f>
        <v>962</v>
      </c>
      <c r="K7271" s="9">
        <f>'Consolidtaed Data'!$J3496*'Consolidtaed Data'!$H3496</f>
        <v>5204</v>
      </c>
      <c r="L7271" s="9">
        <f>'Consolidtaed Data'!$I3496*'Consolidtaed Data'!$H3496</f>
        <v>6348</v>
      </c>
      <c r="M7271" s="9">
        <f>'Consolidtaed Data'!$L3496-'Consolidtaed Data'!$K3496</f>
        <v>1341</v>
      </c>
      <c r="N7271" s="9" t="str">
        <f>VLOOKUP('Consolidtaed Data'!$C3496,[1]Locations!$A:$O,2,0)</f>
        <v>Clovis</v>
      </c>
      <c r="O7271" s="9" t="str">
        <f>VLOOKUP('Consolidtaed Data'!$D3496,'[1]Sales People'!$A:$B,2,0)</f>
        <v>Fred Robertson</v>
      </c>
      <c r="P7271" s="9" t="str">
        <f>VLOOKUP('Consolidtaed Data'!$E3496,[1]Customers!$A:$B,2,0)</f>
        <v>Nicholas Simmons</v>
      </c>
      <c r="Q7271" s="11">
        <f>WEEKDAY('Consolidtaed Data'!$F3496)</f>
        <v>1</v>
      </c>
      <c r="R7271" s="9">
        <f>MONTH('Consolidtaed Data'!$F3496)</f>
        <v>9</v>
      </c>
      <c r="S7271" s="9" t="str">
        <f>TEXT(Table3[[#This Row],[Purchase Date]],"MMMM")</f>
        <v>July</v>
      </c>
      <c r="T7271" s="9">
        <f>YEAR('Consolidtaed Data'!$F3496)</f>
        <v>2020</v>
      </c>
    </row>
    <row r="7272" spans="1:20" x14ac:dyDescent="0.3">
      <c r="A7272" s="9" t="s">
        <v>8298</v>
      </c>
      <c r="B7272" s="9" t="s">
        <v>322</v>
      </c>
      <c r="C7272" s="9" t="s">
        <v>140</v>
      </c>
      <c r="D7272" s="9" t="s">
        <v>68</v>
      </c>
      <c r="E7272" s="9" t="s">
        <v>141</v>
      </c>
      <c r="F7272" s="12">
        <v>44383</v>
      </c>
      <c r="G7272" s="12" t="str">
        <f>VLOOKUP(Table3[[#This Row],[Product ID]],[1]Products!$A:$G,2,0)</f>
        <v>Product 43</v>
      </c>
      <c r="H7272" s="22">
        <v>1</v>
      </c>
      <c r="I7272" s="9">
        <f>VLOOKUP('Consolidtaed Data'!$B20,[1]Products!$A:$G,4,0)</f>
        <v>1353</v>
      </c>
      <c r="J7272" s="9">
        <f>VLOOKUP('Consolidtaed Data'!$B20,[1]Products!$A:$G,3,0)</f>
        <v>947</v>
      </c>
      <c r="K7272" s="9">
        <f>'Consolidtaed Data'!$J20*'Consolidtaed Data'!$H20</f>
        <v>400</v>
      </c>
      <c r="L7272" s="9">
        <f>'Consolidtaed Data'!$I20*'Consolidtaed Data'!$H20</f>
        <v>580</v>
      </c>
      <c r="M7272" s="9">
        <f>'Consolidtaed Data'!$L20-'Consolidtaed Data'!$K20</f>
        <v>2212</v>
      </c>
      <c r="N7272" s="9" t="str">
        <f>VLOOKUP('Consolidtaed Data'!$C20,[1]Locations!$A:$O,2,0)</f>
        <v>Temecula</v>
      </c>
      <c r="O7272" s="9" t="str">
        <f>VLOOKUP('Consolidtaed Data'!$D20,'[1]Sales People'!$A:$B,2,0)</f>
        <v>John Reyes</v>
      </c>
      <c r="P7272" s="9" t="str">
        <f>VLOOKUP('Consolidtaed Data'!$E20,[1]Customers!$A:$B,2,0)</f>
        <v>Patrick Rivera</v>
      </c>
      <c r="Q7272" s="11">
        <f>WEEKDAY('Consolidtaed Data'!$F20)</f>
        <v>5</v>
      </c>
      <c r="R7272" s="9">
        <f>MONTH('Consolidtaed Data'!$F20)</f>
        <v>1</v>
      </c>
      <c r="S7272" s="9" t="str">
        <f>TEXT(Table3[[#This Row],[Purchase Date]],"MMMM")</f>
        <v>July</v>
      </c>
      <c r="T7272" s="9">
        <f>YEAR('Consolidtaed Data'!$F20)</f>
        <v>2020</v>
      </c>
    </row>
    <row r="7273" spans="1:20" x14ac:dyDescent="0.3">
      <c r="A7273" s="9" t="s">
        <v>8299</v>
      </c>
      <c r="B7273" s="9" t="s">
        <v>373</v>
      </c>
      <c r="C7273" s="9" t="s">
        <v>39</v>
      </c>
      <c r="D7273" s="9" t="s">
        <v>131</v>
      </c>
      <c r="E7273" s="9" t="s">
        <v>1081</v>
      </c>
      <c r="F7273" s="12">
        <v>44383</v>
      </c>
      <c r="G7273" s="12" t="str">
        <f>VLOOKUP(Table3[[#This Row],[Product ID]],[1]Products!$A:$G,2,0)</f>
        <v>Product 66</v>
      </c>
      <c r="H7273" s="22">
        <v>4</v>
      </c>
      <c r="I7273" s="9">
        <f>VLOOKUP('Consolidtaed Data'!$B531,[1]Products!$A:$G,4,0)</f>
        <v>1119</v>
      </c>
      <c r="J7273" s="9">
        <f>VLOOKUP('Consolidtaed Data'!$B531,[1]Products!$A:$G,3,0)</f>
        <v>683</v>
      </c>
      <c r="K7273" s="9">
        <f>'Consolidtaed Data'!$J531*'Consolidtaed Data'!$H531</f>
        <v>389</v>
      </c>
      <c r="L7273" s="9">
        <f>'Consolidtaed Data'!$I531*'Consolidtaed Data'!$H531</f>
        <v>637</v>
      </c>
      <c r="M7273" s="9">
        <f>'Consolidtaed Data'!$L531-'Consolidtaed Data'!$K531</f>
        <v>690</v>
      </c>
      <c r="N7273" s="9" t="str">
        <f>VLOOKUP('Consolidtaed Data'!$C531,[1]Locations!$A:$O,2,0)</f>
        <v>Downey</v>
      </c>
      <c r="O7273" s="9" t="str">
        <f>VLOOKUP('Consolidtaed Data'!$D531,'[1]Sales People'!$A:$B,2,0)</f>
        <v>Jeremy Mendoza</v>
      </c>
      <c r="P7273" s="9" t="str">
        <f>VLOOKUP('Consolidtaed Data'!$E531,[1]Customers!$A:$B,2,0)</f>
        <v>Stephen Reynolds</v>
      </c>
      <c r="Q7273" s="11">
        <f>WEEKDAY('Consolidtaed Data'!$F531)</f>
        <v>6</v>
      </c>
      <c r="R7273" s="9">
        <f>MONTH('Consolidtaed Data'!$F531)</f>
        <v>2</v>
      </c>
      <c r="S7273" s="9" t="str">
        <f>TEXT(Table3[[#This Row],[Purchase Date]],"MMMM")</f>
        <v>July</v>
      </c>
      <c r="T7273" s="9">
        <f>YEAR('Consolidtaed Data'!$F531)</f>
        <v>2020</v>
      </c>
    </row>
    <row r="7274" spans="1:20" x14ac:dyDescent="0.3">
      <c r="A7274" s="9" t="s">
        <v>8300</v>
      </c>
      <c r="B7274" s="9" t="s">
        <v>266</v>
      </c>
      <c r="C7274" s="9" t="s">
        <v>347</v>
      </c>
      <c r="D7274" s="9" t="s">
        <v>281</v>
      </c>
      <c r="E7274" s="9" t="s">
        <v>1006</v>
      </c>
      <c r="F7274" s="12">
        <v>44383</v>
      </c>
      <c r="G7274" s="12" t="str">
        <f>VLOOKUP(Table3[[#This Row],[Product ID]],[1]Products!$A:$G,2,0)</f>
        <v>Product 92</v>
      </c>
      <c r="H7274" s="22">
        <v>2</v>
      </c>
      <c r="I7274" s="9">
        <f>VLOOKUP('Consolidtaed Data'!$B823,[1]Products!$A:$G,4,0)</f>
        <v>1899</v>
      </c>
      <c r="J7274" s="9">
        <f>VLOOKUP('Consolidtaed Data'!$B823,[1]Products!$A:$G,3,0)</f>
        <v>1044</v>
      </c>
      <c r="K7274" s="9">
        <f>'Consolidtaed Data'!$J823*'Consolidtaed Data'!$H823</f>
        <v>1305</v>
      </c>
      <c r="L7274" s="9">
        <f>'Consolidtaed Data'!$I823*'Consolidtaed Data'!$H823</f>
        <v>1812</v>
      </c>
      <c r="M7274" s="9">
        <f>'Consolidtaed Data'!$L823-'Consolidtaed Data'!$K823</f>
        <v>600</v>
      </c>
      <c r="N7274" s="9" t="str">
        <f>VLOOKUP('Consolidtaed Data'!$C823,[1]Locations!$A:$O,2,0)</f>
        <v>Oakland</v>
      </c>
      <c r="O7274" s="9" t="str">
        <f>VLOOKUP('Consolidtaed Data'!$D823,'[1]Sales People'!$A:$B,2,0)</f>
        <v>Kevin Butler</v>
      </c>
      <c r="P7274" s="9" t="str">
        <f>VLOOKUP('Consolidtaed Data'!$E823,[1]Customers!$A:$B,2,0)</f>
        <v>Antonio Morris</v>
      </c>
      <c r="Q7274" s="11">
        <f>WEEKDAY('Consolidtaed Data'!$F823)</f>
        <v>4</v>
      </c>
      <c r="R7274" s="9">
        <f>MONTH('Consolidtaed Data'!$F823)</f>
        <v>2</v>
      </c>
      <c r="S7274" s="9" t="str">
        <f>TEXT(Table3[[#This Row],[Purchase Date]],"MMMM")</f>
        <v>July</v>
      </c>
      <c r="T7274" s="9">
        <f>YEAR('Consolidtaed Data'!$F823)</f>
        <v>2020</v>
      </c>
    </row>
    <row r="7275" spans="1:20" x14ac:dyDescent="0.3">
      <c r="A7275" s="9" t="s">
        <v>8301</v>
      </c>
      <c r="B7275" s="9" t="s">
        <v>355</v>
      </c>
      <c r="C7275" s="9" t="s">
        <v>394</v>
      </c>
      <c r="D7275" s="9" t="s">
        <v>95</v>
      </c>
      <c r="E7275" s="9" t="s">
        <v>956</v>
      </c>
      <c r="F7275" s="12">
        <v>44383</v>
      </c>
      <c r="G7275" s="12" t="str">
        <f>VLOOKUP(Table3[[#This Row],[Product ID]],[1]Products!$A:$G,2,0)</f>
        <v>Product 100</v>
      </c>
      <c r="H7275" s="22">
        <v>2</v>
      </c>
      <c r="I7275" s="9">
        <f>VLOOKUP('Consolidtaed Data'!$B837,[1]Products!$A:$G,4,0)</f>
        <v>545</v>
      </c>
      <c r="J7275" s="9">
        <f>VLOOKUP('Consolidtaed Data'!$B837,[1]Products!$A:$G,3,0)</f>
        <v>425</v>
      </c>
      <c r="K7275" s="9">
        <f>'Consolidtaed Data'!$J837*'Consolidtaed Data'!$H837</f>
        <v>1068</v>
      </c>
      <c r="L7275" s="9">
        <f>'Consolidtaed Data'!$I837*'Consolidtaed Data'!$H837</f>
        <v>1694</v>
      </c>
      <c r="M7275" s="9">
        <f>'Consolidtaed Data'!$L837-'Consolidtaed Data'!$K837</f>
        <v>2036</v>
      </c>
      <c r="N7275" s="9" t="str">
        <f>VLOOKUP('Consolidtaed Data'!$C837,[1]Locations!$A:$O,2,0)</f>
        <v>Orange</v>
      </c>
      <c r="O7275" s="9" t="str">
        <f>VLOOKUP('Consolidtaed Data'!$D837,'[1]Sales People'!$A:$B,2,0)</f>
        <v>Ernest Wheeler</v>
      </c>
      <c r="P7275" s="9" t="str">
        <f>VLOOKUP('Consolidtaed Data'!$E837,[1]Customers!$A:$B,2,0)</f>
        <v>Peter Cook</v>
      </c>
      <c r="Q7275" s="11">
        <f>WEEKDAY('Consolidtaed Data'!$F837)</f>
        <v>6</v>
      </c>
      <c r="R7275" s="9">
        <f>MONTH('Consolidtaed Data'!$F837)</f>
        <v>2</v>
      </c>
      <c r="S7275" s="9" t="str">
        <f>TEXT(Table3[[#This Row],[Purchase Date]],"MMMM")</f>
        <v>July</v>
      </c>
      <c r="T7275" s="9">
        <f>YEAR('Consolidtaed Data'!$F837)</f>
        <v>2020</v>
      </c>
    </row>
    <row r="7276" spans="1:20" x14ac:dyDescent="0.3">
      <c r="A7276" s="9" t="s">
        <v>8302</v>
      </c>
      <c r="B7276" s="9" t="s">
        <v>549</v>
      </c>
      <c r="C7276" s="9" t="s">
        <v>469</v>
      </c>
      <c r="D7276" s="9" t="s">
        <v>46</v>
      </c>
      <c r="E7276" s="9" t="s">
        <v>604</v>
      </c>
      <c r="F7276" s="12">
        <v>44383</v>
      </c>
      <c r="G7276" s="12" t="str">
        <f>VLOOKUP(Table3[[#This Row],[Product ID]],[1]Products!$A:$G,2,0)</f>
        <v>Product 10</v>
      </c>
      <c r="H7276" s="22">
        <v>2</v>
      </c>
      <c r="I7276" s="9">
        <f>VLOOKUP('Consolidtaed Data'!$B2097,[1]Products!$A:$G,4,0)</f>
        <v>1798</v>
      </c>
      <c r="J7276" s="9">
        <f>VLOOKUP('Consolidtaed Data'!$B2097,[1]Products!$A:$G,3,0)</f>
        <v>971</v>
      </c>
      <c r="K7276" s="9">
        <f>'Consolidtaed Data'!$J2097*'Consolidtaed Data'!$H2097</f>
        <v>1223</v>
      </c>
      <c r="L7276" s="9">
        <f>'Consolidtaed Data'!$I2097*'Consolidtaed Data'!$H2097</f>
        <v>2005</v>
      </c>
      <c r="M7276" s="9">
        <f>'Consolidtaed Data'!$L2097-'Consolidtaed Data'!$K2097</f>
        <v>264</v>
      </c>
      <c r="N7276" s="9" t="str">
        <f>VLOOKUP('Consolidtaed Data'!$C2097,[1]Locations!$A:$O,2,0)</f>
        <v>Orange</v>
      </c>
      <c r="O7276" s="9" t="str">
        <f>VLOOKUP('Consolidtaed Data'!$D2097,'[1]Sales People'!$A:$B,2,0)</f>
        <v>Walter Cook</v>
      </c>
      <c r="P7276" s="9" t="str">
        <f>VLOOKUP('Consolidtaed Data'!$E2097,[1]Customers!$A:$B,2,0)</f>
        <v>Adam Alexander</v>
      </c>
      <c r="Q7276" s="11">
        <f>WEEKDAY('Consolidtaed Data'!$F2097)</f>
        <v>3</v>
      </c>
      <c r="R7276" s="9">
        <f>MONTH('Consolidtaed Data'!$F2097)</f>
        <v>6</v>
      </c>
      <c r="S7276" s="9" t="str">
        <f>TEXT(Table3[[#This Row],[Purchase Date]],"MMMM")</f>
        <v>July</v>
      </c>
      <c r="T7276" s="9">
        <f>YEAR('Consolidtaed Data'!$F2097)</f>
        <v>2020</v>
      </c>
    </row>
    <row r="7277" spans="1:20" x14ac:dyDescent="0.3">
      <c r="A7277" s="9" t="s">
        <v>8303</v>
      </c>
      <c r="B7277" s="9" t="s">
        <v>582</v>
      </c>
      <c r="C7277" s="9" t="s">
        <v>394</v>
      </c>
      <c r="D7277" s="9" t="s">
        <v>241</v>
      </c>
      <c r="E7277" s="9" t="s">
        <v>2647</v>
      </c>
      <c r="F7277" s="12">
        <v>44383</v>
      </c>
      <c r="G7277" s="12" t="str">
        <f>VLOOKUP(Table3[[#This Row],[Product ID]],[1]Products!$A:$G,2,0)</f>
        <v>Product 58</v>
      </c>
      <c r="H7277" s="22">
        <v>4</v>
      </c>
      <c r="I7277" s="9">
        <f>VLOOKUP('Consolidtaed Data'!$B2153,[1]Products!$A:$G,4,0)</f>
        <v>1708</v>
      </c>
      <c r="J7277" s="9">
        <f>VLOOKUP('Consolidtaed Data'!$B2153,[1]Products!$A:$G,3,0)</f>
        <v>871</v>
      </c>
      <c r="K7277" s="9">
        <f>'Consolidtaed Data'!$J2153*'Consolidtaed Data'!$H2153</f>
        <v>1044</v>
      </c>
      <c r="L7277" s="9">
        <f>'Consolidtaed Data'!$I2153*'Consolidtaed Data'!$H2153</f>
        <v>1899</v>
      </c>
      <c r="M7277" s="9">
        <f>'Consolidtaed Data'!$L2153-'Consolidtaed Data'!$K2153</f>
        <v>34</v>
      </c>
      <c r="N7277" s="9" t="str">
        <f>VLOOKUP('Consolidtaed Data'!$C2153,[1]Locations!$A:$O,2,0)</f>
        <v>Oceanside</v>
      </c>
      <c r="O7277" s="9" t="str">
        <f>VLOOKUP('Consolidtaed Data'!$D2153,'[1]Sales People'!$A:$B,2,0)</f>
        <v>Justin Lynch</v>
      </c>
      <c r="P7277" s="9" t="str">
        <f>VLOOKUP('Consolidtaed Data'!$E2153,[1]Customers!$A:$B,2,0)</f>
        <v>Carl Reid</v>
      </c>
      <c r="Q7277" s="11">
        <f>WEEKDAY('Consolidtaed Data'!$F2153)</f>
        <v>6</v>
      </c>
      <c r="R7277" s="9">
        <f>MONTH('Consolidtaed Data'!$F2153)</f>
        <v>6</v>
      </c>
      <c r="S7277" s="9" t="str">
        <f>TEXT(Table3[[#This Row],[Purchase Date]],"MMMM")</f>
        <v>July</v>
      </c>
      <c r="T7277" s="9">
        <f>YEAR('Consolidtaed Data'!$F2153)</f>
        <v>2020</v>
      </c>
    </row>
    <row r="7278" spans="1:20" x14ac:dyDescent="0.3">
      <c r="A7278" s="9" t="s">
        <v>8304</v>
      </c>
      <c r="B7278" s="9" t="s">
        <v>355</v>
      </c>
      <c r="C7278" s="9" t="s">
        <v>439</v>
      </c>
      <c r="D7278" s="9" t="s">
        <v>131</v>
      </c>
      <c r="E7278" s="9" t="s">
        <v>1572</v>
      </c>
      <c r="F7278" s="12">
        <v>44383</v>
      </c>
      <c r="G7278" s="12" t="str">
        <f>VLOOKUP(Table3[[#This Row],[Product ID]],[1]Products!$A:$G,2,0)</f>
        <v>Product 100</v>
      </c>
      <c r="H7278" s="22">
        <v>4</v>
      </c>
      <c r="I7278" s="9">
        <f>VLOOKUP('Consolidtaed Data'!$B2501,[1]Products!$A:$G,4,0)</f>
        <v>1708</v>
      </c>
      <c r="J7278" s="9">
        <f>VLOOKUP('Consolidtaed Data'!$B2501,[1]Products!$A:$G,3,0)</f>
        <v>871</v>
      </c>
      <c r="K7278" s="9">
        <f>'Consolidtaed Data'!$J2501*'Consolidtaed Data'!$H2501</f>
        <v>400</v>
      </c>
      <c r="L7278" s="9">
        <f>'Consolidtaed Data'!$I2501*'Consolidtaed Data'!$H2501</f>
        <v>580</v>
      </c>
      <c r="M7278" s="9">
        <f>'Consolidtaed Data'!$L2501-'Consolidtaed Data'!$K2501</f>
        <v>344</v>
      </c>
      <c r="N7278" s="9" t="str">
        <f>VLOOKUP('Consolidtaed Data'!$C2501,[1]Locations!$A:$O,2,0)</f>
        <v>Palmdale</v>
      </c>
      <c r="O7278" s="9" t="str">
        <f>VLOOKUP('Consolidtaed Data'!$D2501,'[1]Sales People'!$A:$B,2,0)</f>
        <v>Walter Cook</v>
      </c>
      <c r="P7278" s="9" t="str">
        <f>VLOOKUP('Consolidtaed Data'!$E2501,[1]Customers!$A:$B,2,0)</f>
        <v>Jesse Hill</v>
      </c>
      <c r="Q7278" s="11">
        <f>WEEKDAY('Consolidtaed Data'!$F2501)</f>
        <v>3</v>
      </c>
      <c r="R7278" s="9">
        <f>MONTH('Consolidtaed Data'!$F2501)</f>
        <v>6</v>
      </c>
      <c r="S7278" s="9" t="str">
        <f>TEXT(Table3[[#This Row],[Purchase Date]],"MMMM")</f>
        <v>July</v>
      </c>
      <c r="T7278" s="9">
        <f>YEAR('Consolidtaed Data'!$F2501)</f>
        <v>2020</v>
      </c>
    </row>
    <row r="7279" spans="1:20" x14ac:dyDescent="0.3">
      <c r="A7279" s="9" t="s">
        <v>8305</v>
      </c>
      <c r="B7279" s="9" t="s">
        <v>338</v>
      </c>
      <c r="C7279" s="9" t="s">
        <v>325</v>
      </c>
      <c r="D7279" s="9" t="s">
        <v>220</v>
      </c>
      <c r="E7279" s="9" t="s">
        <v>791</v>
      </c>
      <c r="F7279" s="12">
        <v>44383</v>
      </c>
      <c r="G7279" s="12" t="str">
        <f>VLOOKUP(Table3[[#This Row],[Product ID]],[1]Products!$A:$G,2,0)</f>
        <v>Product 95</v>
      </c>
      <c r="H7279" s="22">
        <v>3</v>
      </c>
      <c r="I7279" s="9">
        <f>VLOOKUP('Consolidtaed Data'!$B2539,[1]Products!$A:$G,4,0)</f>
        <v>1639</v>
      </c>
      <c r="J7279" s="9">
        <f>VLOOKUP('Consolidtaed Data'!$B2539,[1]Products!$A:$G,3,0)</f>
        <v>1295</v>
      </c>
      <c r="K7279" s="9">
        <f>'Consolidtaed Data'!$J2539*'Consolidtaed Data'!$H2539</f>
        <v>342</v>
      </c>
      <c r="L7279" s="9">
        <f>'Consolidtaed Data'!$I2539*'Consolidtaed Data'!$H2539</f>
        <v>434</v>
      </c>
      <c r="M7279" s="9">
        <f>'Consolidtaed Data'!$L2539-'Consolidtaed Data'!$K2539</f>
        <v>153</v>
      </c>
      <c r="N7279" s="9" t="str">
        <f>VLOOKUP('Consolidtaed Data'!$C2539,[1]Locations!$A:$O,2,0)</f>
        <v>Stockton</v>
      </c>
      <c r="O7279" s="9" t="str">
        <f>VLOOKUP('Consolidtaed Data'!$D2539,'[1]Sales People'!$A:$B,2,0)</f>
        <v>Patrick Ruiz</v>
      </c>
      <c r="P7279" s="9" t="str">
        <f>VLOOKUP('Consolidtaed Data'!$E2539,[1]Customers!$A:$B,2,0)</f>
        <v>Patrick Graham</v>
      </c>
      <c r="Q7279" s="11">
        <f>WEEKDAY('Consolidtaed Data'!$F2539)</f>
        <v>7</v>
      </c>
      <c r="R7279" s="9">
        <f>MONTH('Consolidtaed Data'!$F2539)</f>
        <v>7</v>
      </c>
      <c r="S7279" s="9" t="str">
        <f>TEXT(Table3[[#This Row],[Purchase Date]],"MMMM")</f>
        <v>July</v>
      </c>
      <c r="T7279" s="9">
        <f>YEAR('Consolidtaed Data'!$F2539)</f>
        <v>2020</v>
      </c>
    </row>
    <row r="7280" spans="1:20" x14ac:dyDescent="0.3">
      <c r="A7280" s="9" t="s">
        <v>8306</v>
      </c>
      <c r="B7280" s="9" t="s">
        <v>209</v>
      </c>
      <c r="C7280" s="9" t="s">
        <v>420</v>
      </c>
      <c r="D7280" s="9" t="s">
        <v>235</v>
      </c>
      <c r="E7280" s="9" t="s">
        <v>576</v>
      </c>
      <c r="F7280" s="12">
        <v>44383</v>
      </c>
      <c r="G7280" s="12" t="str">
        <f>VLOOKUP(Table3[[#This Row],[Product ID]],[1]Products!$A:$G,2,0)</f>
        <v>Product 86</v>
      </c>
      <c r="H7280" s="22">
        <v>3</v>
      </c>
      <c r="I7280" s="9">
        <f>VLOOKUP('Consolidtaed Data'!$B2711,[1]Products!$A:$G,4,0)</f>
        <v>1809</v>
      </c>
      <c r="J7280" s="9">
        <f>VLOOKUP('Consolidtaed Data'!$B2711,[1]Products!$A:$G,3,0)</f>
        <v>1067</v>
      </c>
      <c r="K7280" s="9">
        <f>'Consolidtaed Data'!$J2711*'Consolidtaed Data'!$H2711</f>
        <v>270</v>
      </c>
      <c r="L7280" s="9">
        <f>'Consolidtaed Data'!$I2711*'Consolidtaed Data'!$H2711</f>
        <v>336</v>
      </c>
      <c r="M7280" s="9">
        <f>'Consolidtaed Data'!$L2711-'Consolidtaed Data'!$K2711</f>
        <v>318</v>
      </c>
      <c r="N7280" s="9" t="str">
        <f>VLOOKUP('Consolidtaed Data'!$C2711,[1]Locations!$A:$O,2,0)</f>
        <v>Daly City</v>
      </c>
      <c r="O7280" s="9" t="str">
        <f>VLOOKUP('Consolidtaed Data'!$D2711,'[1]Sales People'!$A:$B,2,0)</f>
        <v>Jerry Perry</v>
      </c>
      <c r="P7280" s="9" t="str">
        <f>VLOOKUP('Consolidtaed Data'!$E2711,[1]Customers!$A:$B,2,0)</f>
        <v>Kenneth Hill</v>
      </c>
      <c r="Q7280" s="11">
        <f>WEEKDAY('Consolidtaed Data'!$F2711)</f>
        <v>6</v>
      </c>
      <c r="R7280" s="9">
        <f>MONTH('Consolidtaed Data'!$F2711)</f>
        <v>7</v>
      </c>
      <c r="S7280" s="9" t="str">
        <f>TEXT(Table3[[#This Row],[Purchase Date]],"MMMM")</f>
        <v>July</v>
      </c>
      <c r="T7280" s="9">
        <f>YEAR('Consolidtaed Data'!$F2711)</f>
        <v>2020</v>
      </c>
    </row>
    <row r="7281" spans="1:20" x14ac:dyDescent="0.3">
      <c r="A7281" s="9" t="s">
        <v>8307</v>
      </c>
      <c r="B7281" s="9" t="s">
        <v>366</v>
      </c>
      <c r="C7281" s="9" t="s">
        <v>16</v>
      </c>
      <c r="D7281" s="9" t="s">
        <v>149</v>
      </c>
      <c r="E7281" s="9" t="s">
        <v>584</v>
      </c>
      <c r="F7281" s="12">
        <v>44383</v>
      </c>
      <c r="G7281" s="12" t="str">
        <f>VLOOKUP(Table3[[#This Row],[Product ID]],[1]Products!$A:$G,2,0)</f>
        <v>Product 39</v>
      </c>
      <c r="H7281" s="22">
        <v>1</v>
      </c>
      <c r="I7281" s="9">
        <f>VLOOKUP('Consolidtaed Data'!$B3223,[1]Products!$A:$G,4,0)</f>
        <v>951</v>
      </c>
      <c r="J7281" s="9">
        <f>VLOOKUP('Consolidtaed Data'!$B3223,[1]Products!$A:$G,3,0)</f>
        <v>504</v>
      </c>
      <c r="K7281" s="9">
        <f>'Consolidtaed Data'!$J3223*'Consolidtaed Data'!$H3223</f>
        <v>1608</v>
      </c>
      <c r="L7281" s="9">
        <f>'Consolidtaed Data'!$I3223*'Consolidtaed Data'!$H3223</f>
        <v>2400</v>
      </c>
      <c r="M7281" s="9">
        <f>'Consolidtaed Data'!$L3223-'Consolidtaed Data'!$K3223</f>
        <v>1056</v>
      </c>
      <c r="N7281" s="9" t="str">
        <f>VLOOKUP('Consolidtaed Data'!$C3223,[1]Locations!$A:$O,2,0)</f>
        <v>San Diego</v>
      </c>
      <c r="O7281" s="9" t="str">
        <f>VLOOKUP('Consolidtaed Data'!$D3223,'[1]Sales People'!$A:$B,2,0)</f>
        <v>Ronald Reed</v>
      </c>
      <c r="P7281" s="9" t="str">
        <f>VLOOKUP('Consolidtaed Data'!$E3223,[1]Customers!$A:$B,2,0)</f>
        <v>Michael Mills</v>
      </c>
      <c r="Q7281" s="11">
        <f>WEEKDAY('Consolidtaed Data'!$F3223)</f>
        <v>3</v>
      </c>
      <c r="R7281" s="9">
        <f>MONTH('Consolidtaed Data'!$F3223)</f>
        <v>8</v>
      </c>
      <c r="S7281" s="9" t="str">
        <f>TEXT(Table3[[#This Row],[Purchase Date]],"MMMM")</f>
        <v>July</v>
      </c>
      <c r="T7281" s="9">
        <f>YEAR('Consolidtaed Data'!$F3223)</f>
        <v>2020</v>
      </c>
    </row>
    <row r="7282" spans="1:20" x14ac:dyDescent="0.3">
      <c r="A7282" s="9" t="s">
        <v>8308</v>
      </c>
      <c r="B7282" s="9" t="s">
        <v>572</v>
      </c>
      <c r="C7282" s="9" t="s">
        <v>522</v>
      </c>
      <c r="D7282" s="9" t="s">
        <v>56</v>
      </c>
      <c r="E7282" s="9" t="s">
        <v>180</v>
      </c>
      <c r="F7282" s="12">
        <v>44383</v>
      </c>
      <c r="G7282" s="12" t="str">
        <f>VLOOKUP(Table3[[#This Row],[Product ID]],[1]Products!$A:$G,2,0)</f>
        <v>Product 22</v>
      </c>
      <c r="H7282" s="22">
        <v>1</v>
      </c>
      <c r="I7282" s="9">
        <f>VLOOKUP('Consolidtaed Data'!$B3596,[1]Products!$A:$G,4,0)</f>
        <v>799</v>
      </c>
      <c r="J7282" s="9">
        <f>VLOOKUP('Consolidtaed Data'!$B3596,[1]Products!$A:$G,3,0)</f>
        <v>455</v>
      </c>
      <c r="K7282" s="9">
        <f>'Consolidtaed Data'!$J3596*'Consolidtaed Data'!$H3596</f>
        <v>5176</v>
      </c>
      <c r="L7282" s="9">
        <f>'Consolidtaed Data'!$I3596*'Consolidtaed Data'!$H3596</f>
        <v>7392</v>
      </c>
      <c r="M7282" s="9">
        <f>'Consolidtaed Data'!$L3596-'Consolidtaed Data'!$K3596</f>
        <v>892</v>
      </c>
      <c r="N7282" s="9" t="str">
        <f>VLOOKUP('Consolidtaed Data'!$C3596,[1]Locations!$A:$O,2,0)</f>
        <v>Stockton</v>
      </c>
      <c r="O7282" s="9" t="str">
        <f>VLOOKUP('Consolidtaed Data'!$D3596,'[1]Sales People'!$A:$B,2,0)</f>
        <v>Bobby Russell</v>
      </c>
      <c r="P7282" s="9" t="str">
        <f>VLOOKUP('Consolidtaed Data'!$E3596,[1]Customers!$A:$B,2,0)</f>
        <v>Ryan Price</v>
      </c>
      <c r="Q7282" s="11">
        <f>WEEKDAY('Consolidtaed Data'!$F3596)</f>
        <v>1</v>
      </c>
      <c r="R7282" s="9">
        <f>MONTH('Consolidtaed Data'!$F3596)</f>
        <v>9</v>
      </c>
      <c r="S7282" s="9" t="str">
        <f>TEXT(Table3[[#This Row],[Purchase Date]],"MMMM")</f>
        <v>July</v>
      </c>
      <c r="T7282" s="9">
        <f>YEAR('Consolidtaed Data'!$F3596)</f>
        <v>2020</v>
      </c>
    </row>
    <row r="7283" spans="1:20" x14ac:dyDescent="0.3">
      <c r="A7283" s="9" t="s">
        <v>8309</v>
      </c>
      <c r="B7283" s="9" t="s">
        <v>338</v>
      </c>
      <c r="C7283" s="9" t="s">
        <v>439</v>
      </c>
      <c r="D7283" s="9" t="s">
        <v>161</v>
      </c>
      <c r="E7283" s="9" t="s">
        <v>599</v>
      </c>
      <c r="F7283" s="12">
        <v>44384</v>
      </c>
      <c r="G7283" s="12" t="str">
        <f>VLOOKUP(Table3[[#This Row],[Product ID]],[1]Products!$A:$G,2,0)</f>
        <v>Product 95</v>
      </c>
      <c r="H7283" s="22">
        <v>2</v>
      </c>
      <c r="I7283" s="9">
        <f>VLOOKUP('Consolidtaed Data'!$B165,[1]Products!$A:$G,4,0)</f>
        <v>2396</v>
      </c>
      <c r="J7283" s="9">
        <f>VLOOKUP('Consolidtaed Data'!$B165,[1]Products!$A:$G,3,0)</f>
        <v>1965</v>
      </c>
      <c r="K7283" s="9">
        <f>'Consolidtaed Data'!$J165*'Consolidtaed Data'!$H165</f>
        <v>1535</v>
      </c>
      <c r="L7283" s="9">
        <f>'Consolidtaed Data'!$I165*'Consolidtaed Data'!$H165</f>
        <v>2257</v>
      </c>
      <c r="M7283" s="9">
        <f>'Consolidtaed Data'!$L165-'Consolidtaed Data'!$K165</f>
        <v>987</v>
      </c>
      <c r="N7283" s="9" t="str">
        <f>VLOOKUP('Consolidtaed Data'!$C165,[1]Locations!$A:$O,2,0)</f>
        <v>Huntington Beach</v>
      </c>
      <c r="O7283" s="9" t="str">
        <f>VLOOKUP('Consolidtaed Data'!$D165,'[1]Sales People'!$A:$B,2,0)</f>
        <v>Carl Elliott</v>
      </c>
      <c r="P7283" s="9" t="str">
        <f>VLOOKUP('Consolidtaed Data'!$E165,[1]Customers!$A:$B,2,0)</f>
        <v>Todd Price</v>
      </c>
      <c r="Q7283" s="11">
        <f>WEEKDAY('Consolidtaed Data'!$F165)</f>
        <v>1</v>
      </c>
      <c r="R7283" s="9">
        <f>MONTH('Consolidtaed Data'!$F165)</f>
        <v>1</v>
      </c>
      <c r="S7283" s="9" t="str">
        <f>TEXT(Table3[[#This Row],[Purchase Date]],"MMMM")</f>
        <v>July</v>
      </c>
      <c r="T7283" s="9">
        <f>YEAR('Consolidtaed Data'!$F165)</f>
        <v>2020</v>
      </c>
    </row>
    <row r="7284" spans="1:20" x14ac:dyDescent="0.3">
      <c r="A7284" s="9" t="s">
        <v>8310</v>
      </c>
      <c r="B7284" s="9" t="s">
        <v>15</v>
      </c>
      <c r="C7284" s="9" t="s">
        <v>325</v>
      </c>
      <c r="D7284" s="9" t="s">
        <v>17</v>
      </c>
      <c r="E7284" s="9" t="s">
        <v>1037</v>
      </c>
      <c r="F7284" s="12">
        <v>44384</v>
      </c>
      <c r="G7284" s="12" t="str">
        <f>VLOOKUP(Table3[[#This Row],[Product ID]],[1]Products!$A:$G,2,0)</f>
        <v>Product 38</v>
      </c>
      <c r="H7284" s="22">
        <v>1</v>
      </c>
      <c r="I7284" s="9">
        <f>VLOOKUP('Consolidtaed Data'!$B395,[1]Products!$A:$G,4,0)</f>
        <v>1353</v>
      </c>
      <c r="J7284" s="9">
        <f>VLOOKUP('Consolidtaed Data'!$B395,[1]Products!$A:$G,3,0)</f>
        <v>947</v>
      </c>
      <c r="K7284" s="9">
        <f>'Consolidtaed Data'!$J395*'Consolidtaed Data'!$H395</f>
        <v>1227</v>
      </c>
      <c r="L7284" s="9">
        <f>'Consolidtaed Data'!$I395*'Consolidtaed Data'!$H395</f>
        <v>2451</v>
      </c>
      <c r="M7284" s="9">
        <f>'Consolidtaed Data'!$L395-'Consolidtaed Data'!$K395</f>
        <v>290</v>
      </c>
      <c r="N7284" s="9" t="str">
        <f>VLOOKUP('Consolidtaed Data'!$C395,[1]Locations!$A:$O,2,0)</f>
        <v>Orange</v>
      </c>
      <c r="O7284" s="9" t="str">
        <f>VLOOKUP('Consolidtaed Data'!$D395,'[1]Sales People'!$A:$B,2,0)</f>
        <v>Ernest Wheeler</v>
      </c>
      <c r="P7284" s="9" t="str">
        <f>VLOOKUP('Consolidtaed Data'!$E395,[1]Customers!$A:$B,2,0)</f>
        <v>Juan Perez</v>
      </c>
      <c r="Q7284" s="11">
        <f>WEEKDAY('Consolidtaed Data'!$F395)</f>
        <v>3</v>
      </c>
      <c r="R7284" s="9">
        <f>MONTH('Consolidtaed Data'!$F395)</f>
        <v>1</v>
      </c>
      <c r="S7284" s="9" t="str">
        <f>TEXT(Table3[[#This Row],[Purchase Date]],"MMMM")</f>
        <v>July</v>
      </c>
      <c r="T7284" s="9">
        <f>YEAR('Consolidtaed Data'!$F395)</f>
        <v>2020</v>
      </c>
    </row>
    <row r="7285" spans="1:20" x14ac:dyDescent="0.3">
      <c r="A7285" s="9" t="s">
        <v>8311</v>
      </c>
      <c r="B7285" s="9" t="s">
        <v>54</v>
      </c>
      <c r="C7285" s="9" t="s">
        <v>228</v>
      </c>
      <c r="D7285" s="9" t="s">
        <v>56</v>
      </c>
      <c r="E7285" s="9" t="s">
        <v>1104</v>
      </c>
      <c r="F7285" s="12">
        <v>44384</v>
      </c>
      <c r="G7285" s="12" t="str">
        <f>VLOOKUP(Table3[[#This Row],[Product ID]],[1]Products!$A:$G,2,0)</f>
        <v>Product 41</v>
      </c>
      <c r="H7285" s="22">
        <v>1</v>
      </c>
      <c r="I7285" s="9">
        <f>VLOOKUP('Consolidtaed Data'!$B709,[1]Products!$A:$G,4,0)</f>
        <v>2391</v>
      </c>
      <c r="J7285" s="9">
        <f>VLOOKUP('Consolidtaed Data'!$B709,[1]Products!$A:$G,3,0)</f>
        <v>1291</v>
      </c>
      <c r="K7285" s="9">
        <f>'Consolidtaed Data'!$J709*'Consolidtaed Data'!$H709</f>
        <v>2514</v>
      </c>
      <c r="L7285" s="9">
        <f>'Consolidtaed Data'!$I709*'Consolidtaed Data'!$H709</f>
        <v>3309</v>
      </c>
      <c r="M7285" s="9">
        <f>'Consolidtaed Data'!$L709-'Consolidtaed Data'!$K709</f>
        <v>4400</v>
      </c>
      <c r="N7285" s="9" t="str">
        <f>VLOOKUP('Consolidtaed Data'!$C709,[1]Locations!$A:$O,2,0)</f>
        <v>Lancaster</v>
      </c>
      <c r="O7285" s="9" t="str">
        <f>VLOOKUP('Consolidtaed Data'!$D709,'[1]Sales People'!$A:$B,2,0)</f>
        <v>Brian Thomas</v>
      </c>
      <c r="P7285" s="9" t="str">
        <f>VLOOKUP('Consolidtaed Data'!$E709,[1]Customers!$A:$B,2,0)</f>
        <v>Carl Murphy</v>
      </c>
      <c r="Q7285" s="11">
        <f>WEEKDAY('Consolidtaed Data'!$F709)</f>
        <v>4</v>
      </c>
      <c r="R7285" s="9">
        <f>MONTH('Consolidtaed Data'!$F709)</f>
        <v>2</v>
      </c>
      <c r="S7285" s="9" t="str">
        <f>TEXT(Table3[[#This Row],[Purchase Date]],"MMMM")</f>
        <v>July</v>
      </c>
      <c r="T7285" s="9">
        <f>YEAR('Consolidtaed Data'!$F709)</f>
        <v>2020</v>
      </c>
    </row>
    <row r="7286" spans="1:20" x14ac:dyDescent="0.3">
      <c r="A7286" s="9" t="s">
        <v>8312</v>
      </c>
      <c r="B7286" s="9" t="s">
        <v>301</v>
      </c>
      <c r="C7286" s="9" t="s">
        <v>223</v>
      </c>
      <c r="D7286" s="9" t="s">
        <v>229</v>
      </c>
      <c r="E7286" s="9" t="s">
        <v>1771</v>
      </c>
      <c r="F7286" s="12">
        <v>44384</v>
      </c>
      <c r="G7286" s="12" t="str">
        <f>VLOOKUP(Table3[[#This Row],[Product ID]],[1]Products!$A:$G,2,0)</f>
        <v>Product 57</v>
      </c>
      <c r="H7286" s="22">
        <v>4</v>
      </c>
      <c r="I7286" s="9">
        <f>VLOOKUP('Consolidtaed Data'!$B908,[1]Products!$A:$G,4,0)</f>
        <v>1638</v>
      </c>
      <c r="J7286" s="9">
        <f>VLOOKUP('Consolidtaed Data'!$B908,[1]Products!$A:$G,3,0)</f>
        <v>1261</v>
      </c>
      <c r="K7286" s="9">
        <f>'Consolidtaed Data'!$J908*'Consolidtaed Data'!$H908</f>
        <v>538</v>
      </c>
      <c r="L7286" s="9">
        <f>'Consolidtaed Data'!$I908*'Consolidtaed Data'!$H908</f>
        <v>736</v>
      </c>
      <c r="M7286" s="9">
        <f>'Consolidtaed Data'!$L908-'Consolidtaed Data'!$K908</f>
        <v>689</v>
      </c>
      <c r="N7286" s="9" t="str">
        <f>VLOOKUP('Consolidtaed Data'!$C908,[1]Locations!$A:$O,2,0)</f>
        <v>Los Angeles</v>
      </c>
      <c r="O7286" s="9" t="str">
        <f>VLOOKUP('Consolidtaed Data'!$D908,'[1]Sales People'!$A:$B,2,0)</f>
        <v>Henry Nelson</v>
      </c>
      <c r="P7286" s="9" t="str">
        <f>VLOOKUP('Consolidtaed Data'!$E908,[1]Customers!$A:$B,2,0)</f>
        <v>Bruce Butler</v>
      </c>
      <c r="Q7286" s="11">
        <f>WEEKDAY('Consolidtaed Data'!$F908)</f>
        <v>5</v>
      </c>
      <c r="R7286" s="9">
        <f>MONTH('Consolidtaed Data'!$F908)</f>
        <v>3</v>
      </c>
      <c r="S7286" s="9" t="str">
        <f>TEXT(Table3[[#This Row],[Purchase Date]],"MMMM")</f>
        <v>July</v>
      </c>
      <c r="T7286" s="9">
        <f>YEAR('Consolidtaed Data'!$F908)</f>
        <v>2020</v>
      </c>
    </row>
    <row r="7287" spans="1:20" x14ac:dyDescent="0.3">
      <c r="A7287" s="9" t="s">
        <v>8313</v>
      </c>
      <c r="B7287" s="9" t="s">
        <v>240</v>
      </c>
      <c r="C7287" s="9" t="s">
        <v>63</v>
      </c>
      <c r="D7287" s="9" t="s">
        <v>17</v>
      </c>
      <c r="E7287" s="9" t="s">
        <v>217</v>
      </c>
      <c r="F7287" s="12">
        <v>44384</v>
      </c>
      <c r="G7287" s="12" t="str">
        <f>VLOOKUP(Table3[[#This Row],[Product ID]],[1]Products!$A:$G,2,0)</f>
        <v>Product 70</v>
      </c>
      <c r="H7287" s="22">
        <v>1</v>
      </c>
      <c r="I7287" s="9">
        <f>VLOOKUP('Consolidtaed Data'!$B1071,[1]Products!$A:$G,4,0)</f>
        <v>1725</v>
      </c>
      <c r="J7287" s="9">
        <f>VLOOKUP('Consolidtaed Data'!$B1071,[1]Products!$A:$G,3,0)</f>
        <v>1363</v>
      </c>
      <c r="K7287" s="9">
        <f>'Consolidtaed Data'!$J1071*'Consolidtaed Data'!$H1071</f>
        <v>2136</v>
      </c>
      <c r="L7287" s="9">
        <f>'Consolidtaed Data'!$I1071*'Consolidtaed Data'!$H1071</f>
        <v>3388</v>
      </c>
      <c r="M7287" s="9">
        <f>'Consolidtaed Data'!$L1071-'Consolidtaed Data'!$K1071</f>
        <v>26</v>
      </c>
      <c r="N7287" s="9" t="str">
        <f>VLOOKUP('Consolidtaed Data'!$C1071,[1]Locations!$A:$O,2,0)</f>
        <v>Huntington Beach</v>
      </c>
      <c r="O7287" s="9" t="str">
        <f>VLOOKUP('Consolidtaed Data'!$D1071,'[1]Sales People'!$A:$B,2,0)</f>
        <v>Kenneth Bradley</v>
      </c>
      <c r="P7287" s="9" t="str">
        <f>VLOOKUP('Consolidtaed Data'!$E1071,[1]Customers!$A:$B,2,0)</f>
        <v>Peter Gray</v>
      </c>
      <c r="Q7287" s="11">
        <f>WEEKDAY('Consolidtaed Data'!$F1071)</f>
        <v>3</v>
      </c>
      <c r="R7287" s="9">
        <f>MONTH('Consolidtaed Data'!$F1071)</f>
        <v>3</v>
      </c>
      <c r="S7287" s="9" t="str">
        <f>TEXT(Table3[[#This Row],[Purchase Date]],"MMMM")</f>
        <v>July</v>
      </c>
      <c r="T7287" s="9">
        <f>YEAR('Consolidtaed Data'!$F1071)</f>
        <v>2020</v>
      </c>
    </row>
    <row r="7288" spans="1:20" x14ac:dyDescent="0.3">
      <c r="A7288" s="9" t="s">
        <v>8314</v>
      </c>
      <c r="B7288" s="9" t="s">
        <v>129</v>
      </c>
      <c r="C7288" s="9" t="s">
        <v>108</v>
      </c>
      <c r="D7288" s="9" t="s">
        <v>241</v>
      </c>
      <c r="E7288" s="9" t="s">
        <v>703</v>
      </c>
      <c r="F7288" s="12">
        <v>44384</v>
      </c>
      <c r="G7288" s="12" t="str">
        <f>VLOOKUP(Table3[[#This Row],[Product ID]],[1]Products!$A:$G,2,0)</f>
        <v>Product 47</v>
      </c>
      <c r="H7288" s="22">
        <v>2</v>
      </c>
      <c r="I7288" s="9">
        <f>VLOOKUP('Consolidtaed Data'!$B1455,[1]Products!$A:$G,4,0)</f>
        <v>2497</v>
      </c>
      <c r="J7288" s="9">
        <f>VLOOKUP('Consolidtaed Data'!$B1455,[1]Products!$A:$G,3,0)</f>
        <v>1473</v>
      </c>
      <c r="K7288" s="9">
        <f>'Consolidtaed Data'!$J1455*'Consolidtaed Data'!$H1455</f>
        <v>395</v>
      </c>
      <c r="L7288" s="9">
        <f>'Consolidtaed Data'!$I1455*'Consolidtaed Data'!$H1455</f>
        <v>556</v>
      </c>
      <c r="M7288" s="9">
        <f>'Consolidtaed Data'!$L1455-'Consolidtaed Data'!$K1455</f>
        <v>328</v>
      </c>
      <c r="N7288" s="9" t="str">
        <f>VLOOKUP('Consolidtaed Data'!$C1455,[1]Locations!$A:$O,2,0)</f>
        <v>Concord</v>
      </c>
      <c r="O7288" s="9" t="str">
        <f>VLOOKUP('Consolidtaed Data'!$D1455,'[1]Sales People'!$A:$B,2,0)</f>
        <v>Roger Ramos</v>
      </c>
      <c r="P7288" s="9" t="str">
        <f>VLOOKUP('Consolidtaed Data'!$E1455,[1]Customers!$A:$B,2,0)</f>
        <v>Earl Robinson</v>
      </c>
      <c r="Q7288" s="11">
        <f>WEEKDAY('Consolidtaed Data'!$F1455)</f>
        <v>6</v>
      </c>
      <c r="R7288" s="9">
        <f>MONTH('Consolidtaed Data'!$F1455)</f>
        <v>4</v>
      </c>
      <c r="S7288" s="9" t="str">
        <f>TEXT(Table3[[#This Row],[Purchase Date]],"MMMM")</f>
        <v>July</v>
      </c>
      <c r="T7288" s="9">
        <f>YEAR('Consolidtaed Data'!$F1455)</f>
        <v>2020</v>
      </c>
    </row>
    <row r="7289" spans="1:20" x14ac:dyDescent="0.3">
      <c r="A7289" s="9" t="s">
        <v>8315</v>
      </c>
      <c r="B7289" s="9" t="s">
        <v>252</v>
      </c>
      <c r="C7289" s="9" t="s">
        <v>564</v>
      </c>
      <c r="D7289" s="9" t="s">
        <v>374</v>
      </c>
      <c r="E7289" s="9" t="s">
        <v>1927</v>
      </c>
      <c r="F7289" s="12">
        <v>44384</v>
      </c>
      <c r="G7289" s="12" t="str">
        <f>VLOOKUP(Table3[[#This Row],[Product ID]],[1]Products!$A:$G,2,0)</f>
        <v>Product 81</v>
      </c>
      <c r="H7289" s="22">
        <v>4</v>
      </c>
      <c r="I7289" s="9">
        <f>VLOOKUP('Consolidtaed Data'!$B1686,[1]Products!$A:$G,4,0)</f>
        <v>1783</v>
      </c>
      <c r="J7289" s="9">
        <f>VLOOKUP('Consolidtaed Data'!$B1686,[1]Products!$A:$G,3,0)</f>
        <v>1516</v>
      </c>
      <c r="K7289" s="9">
        <f>'Consolidtaed Data'!$J1686*'Consolidtaed Data'!$H1686</f>
        <v>1378</v>
      </c>
      <c r="L7289" s="9">
        <f>'Consolidtaed Data'!$I1686*'Consolidtaed Data'!$H1686</f>
        <v>1887</v>
      </c>
      <c r="M7289" s="9">
        <f>'Consolidtaed Data'!$L1686-'Consolidtaed Data'!$K1686</f>
        <v>2760</v>
      </c>
      <c r="N7289" s="9" t="str">
        <f>VLOOKUP('Consolidtaed Data'!$C1686,[1]Locations!$A:$O,2,0)</f>
        <v>Riverside</v>
      </c>
      <c r="O7289" s="9" t="str">
        <f>VLOOKUP('Consolidtaed Data'!$D1686,'[1]Sales People'!$A:$B,2,0)</f>
        <v>Brian Davis</v>
      </c>
      <c r="P7289" s="9" t="str">
        <f>VLOOKUP('Consolidtaed Data'!$E1686,[1]Customers!$A:$B,2,0)</f>
        <v>Juan Hunt</v>
      </c>
      <c r="Q7289" s="11">
        <f>WEEKDAY('Consolidtaed Data'!$F1686)</f>
        <v>1</v>
      </c>
      <c r="R7289" s="9">
        <f>MONTH('Consolidtaed Data'!$F1686)</f>
        <v>5</v>
      </c>
      <c r="S7289" s="9" t="str">
        <f>TEXT(Table3[[#This Row],[Purchase Date]],"MMMM")</f>
        <v>July</v>
      </c>
      <c r="T7289" s="9">
        <f>YEAR('Consolidtaed Data'!$F1686)</f>
        <v>2020</v>
      </c>
    </row>
    <row r="7290" spans="1:20" x14ac:dyDescent="0.3">
      <c r="A7290" s="9" t="s">
        <v>8316</v>
      </c>
      <c r="B7290" s="9" t="s">
        <v>38</v>
      </c>
      <c r="C7290" s="9" t="s">
        <v>196</v>
      </c>
      <c r="D7290" s="9" t="s">
        <v>35</v>
      </c>
      <c r="E7290" s="9" t="s">
        <v>575</v>
      </c>
      <c r="F7290" s="12">
        <v>44384</v>
      </c>
      <c r="G7290" s="12" t="str">
        <f>VLOOKUP(Table3[[#This Row],[Product ID]],[1]Products!$A:$G,2,0)</f>
        <v>Product 25</v>
      </c>
      <c r="H7290" s="22">
        <v>1</v>
      </c>
      <c r="I7290" s="9">
        <f>VLOOKUP('Consolidtaed Data'!$B2265,[1]Products!$A:$G,4,0)</f>
        <v>502</v>
      </c>
      <c r="J7290" s="9">
        <f>VLOOKUP('Consolidtaed Data'!$B2265,[1]Products!$A:$G,3,0)</f>
        <v>296</v>
      </c>
      <c r="K7290" s="9">
        <f>'Consolidtaed Data'!$J2265*'Consolidtaed Data'!$H2265</f>
        <v>1108</v>
      </c>
      <c r="L7290" s="9">
        <f>'Consolidtaed Data'!$I2265*'Consolidtaed Data'!$H2265</f>
        <v>1351</v>
      </c>
      <c r="M7290" s="9">
        <f>'Consolidtaed Data'!$L2265-'Consolidtaed Data'!$K2265</f>
        <v>612</v>
      </c>
      <c r="N7290" s="9" t="str">
        <f>VLOOKUP('Consolidtaed Data'!$C2265,[1]Locations!$A:$O,2,0)</f>
        <v>Ontario</v>
      </c>
      <c r="O7290" s="9" t="str">
        <f>VLOOKUP('Consolidtaed Data'!$D2265,'[1]Sales People'!$A:$B,2,0)</f>
        <v>Scott Clark</v>
      </c>
      <c r="P7290" s="9" t="str">
        <f>VLOOKUP('Consolidtaed Data'!$E2265,[1]Customers!$A:$B,2,0)</f>
        <v>Phillip Edwards</v>
      </c>
      <c r="Q7290" s="11">
        <f>WEEKDAY('Consolidtaed Data'!$F2265)</f>
        <v>1</v>
      </c>
      <c r="R7290" s="9">
        <f>MONTH('Consolidtaed Data'!$F2265)</f>
        <v>6</v>
      </c>
      <c r="S7290" s="9" t="str">
        <f>TEXT(Table3[[#This Row],[Purchase Date]],"MMMM")</f>
        <v>July</v>
      </c>
      <c r="T7290" s="9">
        <f>YEAR('Consolidtaed Data'!$F2265)</f>
        <v>2020</v>
      </c>
    </row>
    <row r="7291" spans="1:20" x14ac:dyDescent="0.3">
      <c r="A7291" s="9" t="s">
        <v>8317</v>
      </c>
      <c r="B7291" s="9" t="s">
        <v>355</v>
      </c>
      <c r="C7291" s="9" t="s">
        <v>223</v>
      </c>
      <c r="D7291" s="9" t="s">
        <v>91</v>
      </c>
      <c r="E7291" s="9" t="s">
        <v>3283</v>
      </c>
      <c r="F7291" s="12">
        <v>44384</v>
      </c>
      <c r="G7291" s="12" t="str">
        <f>VLOOKUP(Table3[[#This Row],[Product ID]],[1]Products!$A:$G,2,0)</f>
        <v>Product 100</v>
      </c>
      <c r="H7291" s="22">
        <v>1</v>
      </c>
      <c r="I7291" s="9">
        <f>VLOOKUP('Consolidtaed Data'!$B2276,[1]Products!$A:$G,4,0)</f>
        <v>826</v>
      </c>
      <c r="J7291" s="9">
        <f>VLOOKUP('Consolidtaed Data'!$B2276,[1]Products!$A:$G,3,0)</f>
        <v>562</v>
      </c>
      <c r="K7291" s="9">
        <f>'Consolidtaed Data'!$J2276*'Consolidtaed Data'!$H2276</f>
        <v>683</v>
      </c>
      <c r="L7291" s="9">
        <f>'Consolidtaed Data'!$I2276*'Consolidtaed Data'!$H2276</f>
        <v>1119</v>
      </c>
      <c r="M7291" s="9">
        <f>'Consolidtaed Data'!$L2276-'Consolidtaed Data'!$K2276</f>
        <v>1046</v>
      </c>
      <c r="N7291" s="9" t="str">
        <f>VLOOKUP('Consolidtaed Data'!$C2276,[1]Locations!$A:$O,2,0)</f>
        <v>Los Angeles</v>
      </c>
      <c r="O7291" s="9" t="str">
        <f>VLOOKUP('Consolidtaed Data'!$D2276,'[1]Sales People'!$A:$B,2,0)</f>
        <v>Andrew Bowman</v>
      </c>
      <c r="P7291" s="9" t="str">
        <f>VLOOKUP('Consolidtaed Data'!$E2276,[1]Customers!$A:$B,2,0)</f>
        <v>Richard Young</v>
      </c>
      <c r="Q7291" s="11">
        <f>WEEKDAY('Consolidtaed Data'!$F2276)</f>
        <v>2</v>
      </c>
      <c r="R7291" s="9">
        <f>MONTH('Consolidtaed Data'!$F2276)</f>
        <v>6</v>
      </c>
      <c r="S7291" s="9" t="str">
        <f>TEXT(Table3[[#This Row],[Purchase Date]],"MMMM")</f>
        <v>July</v>
      </c>
      <c r="T7291" s="9">
        <f>YEAR('Consolidtaed Data'!$F2276)</f>
        <v>2020</v>
      </c>
    </row>
    <row r="7292" spans="1:20" x14ac:dyDescent="0.3">
      <c r="A7292" s="9" t="s">
        <v>8318</v>
      </c>
      <c r="B7292" s="9" t="s">
        <v>373</v>
      </c>
      <c r="C7292" s="9" t="s">
        <v>16</v>
      </c>
      <c r="D7292" s="9" t="s">
        <v>235</v>
      </c>
      <c r="E7292" s="9" t="s">
        <v>1363</v>
      </c>
      <c r="F7292" s="12">
        <v>44384</v>
      </c>
      <c r="G7292" s="12" t="str">
        <f>VLOOKUP(Table3[[#This Row],[Product ID]],[1]Products!$A:$G,2,0)</f>
        <v>Product 66</v>
      </c>
      <c r="H7292" s="22">
        <v>1</v>
      </c>
      <c r="I7292" s="9">
        <f>VLOOKUP('Consolidtaed Data'!$B2488,[1]Products!$A:$G,4,0)</f>
        <v>2391</v>
      </c>
      <c r="J7292" s="9">
        <f>VLOOKUP('Consolidtaed Data'!$B2488,[1]Products!$A:$G,3,0)</f>
        <v>1291</v>
      </c>
      <c r="K7292" s="9">
        <f>'Consolidtaed Data'!$J2488*'Consolidtaed Data'!$H2488</f>
        <v>1366</v>
      </c>
      <c r="L7292" s="9">
        <f>'Consolidtaed Data'!$I2488*'Consolidtaed Data'!$H2488</f>
        <v>2356</v>
      </c>
      <c r="M7292" s="9">
        <f>'Consolidtaed Data'!$L2488-'Consolidtaed Data'!$K2488</f>
        <v>265</v>
      </c>
      <c r="N7292" s="9" t="str">
        <f>VLOOKUP('Consolidtaed Data'!$C2488,[1]Locations!$A:$O,2,0)</f>
        <v>Murrieta</v>
      </c>
      <c r="O7292" s="9" t="str">
        <f>VLOOKUP('Consolidtaed Data'!$D2488,'[1]Sales People'!$A:$B,2,0)</f>
        <v>Ryan Welch</v>
      </c>
      <c r="P7292" s="9" t="str">
        <f>VLOOKUP('Consolidtaed Data'!$E2488,[1]Customers!$A:$B,2,0)</f>
        <v>Ernest Rivera</v>
      </c>
      <c r="Q7292" s="11">
        <f>WEEKDAY('Consolidtaed Data'!$F2488)</f>
        <v>1</v>
      </c>
      <c r="R7292" s="9">
        <f>MONTH('Consolidtaed Data'!$F2488)</f>
        <v>6</v>
      </c>
      <c r="S7292" s="9" t="str">
        <f>TEXT(Table3[[#This Row],[Purchase Date]],"MMMM")</f>
        <v>July</v>
      </c>
      <c r="T7292" s="9">
        <f>YEAR('Consolidtaed Data'!$F2488)</f>
        <v>2020</v>
      </c>
    </row>
    <row r="7293" spans="1:20" x14ac:dyDescent="0.3">
      <c r="A7293" s="9" t="s">
        <v>8319</v>
      </c>
      <c r="B7293" s="9" t="s">
        <v>200</v>
      </c>
      <c r="C7293" s="9" t="s">
        <v>564</v>
      </c>
      <c r="D7293" s="9" t="s">
        <v>80</v>
      </c>
      <c r="E7293" s="9" t="s">
        <v>2328</v>
      </c>
      <c r="F7293" s="12">
        <v>44384</v>
      </c>
      <c r="G7293" s="12" t="str">
        <f>VLOOKUP(Table3[[#This Row],[Product ID]],[1]Products!$A:$G,2,0)</f>
        <v>Product 23</v>
      </c>
      <c r="H7293" s="22">
        <v>1</v>
      </c>
      <c r="I7293" s="9">
        <f>VLOOKUP('Consolidtaed Data'!$B2606,[1]Products!$A:$G,4,0)</f>
        <v>1526</v>
      </c>
      <c r="J7293" s="9">
        <f>VLOOKUP('Consolidtaed Data'!$B2606,[1]Products!$A:$G,3,0)</f>
        <v>1251</v>
      </c>
      <c r="K7293" s="9">
        <f>'Consolidtaed Data'!$J2606*'Consolidtaed Data'!$H2606</f>
        <v>6140</v>
      </c>
      <c r="L7293" s="9">
        <f>'Consolidtaed Data'!$I2606*'Consolidtaed Data'!$H2606</f>
        <v>9028</v>
      </c>
      <c r="M7293" s="9">
        <f>'Consolidtaed Data'!$L2606-'Consolidtaed Data'!$K2606</f>
        <v>570</v>
      </c>
      <c r="N7293" s="9" t="str">
        <f>VLOOKUP('Consolidtaed Data'!$C2606,[1]Locations!$A:$O,2,0)</f>
        <v>Santa Ana</v>
      </c>
      <c r="O7293" s="9" t="str">
        <f>VLOOKUP('Consolidtaed Data'!$D2606,'[1]Sales People'!$A:$B,2,0)</f>
        <v>Ryan Butler</v>
      </c>
      <c r="P7293" s="9" t="str">
        <f>VLOOKUP('Consolidtaed Data'!$E2606,[1]Customers!$A:$B,2,0)</f>
        <v>Keith Campbell</v>
      </c>
      <c r="Q7293" s="11">
        <f>WEEKDAY('Consolidtaed Data'!$F2606)</f>
        <v>4</v>
      </c>
      <c r="R7293" s="9">
        <f>MONTH('Consolidtaed Data'!$F2606)</f>
        <v>7</v>
      </c>
      <c r="S7293" s="9" t="str">
        <f>TEXT(Table3[[#This Row],[Purchase Date]],"MMMM")</f>
        <v>July</v>
      </c>
      <c r="T7293" s="9">
        <f>YEAR('Consolidtaed Data'!$F2606)</f>
        <v>2020</v>
      </c>
    </row>
    <row r="7294" spans="1:20" x14ac:dyDescent="0.3">
      <c r="A7294" s="9" t="s">
        <v>8320</v>
      </c>
      <c r="B7294" s="9" t="s">
        <v>107</v>
      </c>
      <c r="C7294" s="9" t="s">
        <v>394</v>
      </c>
      <c r="D7294" s="9" t="s">
        <v>246</v>
      </c>
      <c r="E7294" s="9" t="s">
        <v>1284</v>
      </c>
      <c r="F7294" s="12">
        <v>44384</v>
      </c>
      <c r="G7294" s="12" t="str">
        <f>VLOOKUP(Table3[[#This Row],[Product ID]],[1]Products!$A:$G,2,0)</f>
        <v>Product 52</v>
      </c>
      <c r="H7294" s="22">
        <v>2</v>
      </c>
      <c r="I7294" s="9">
        <f>VLOOKUP('Consolidtaed Data'!$B2683,[1]Products!$A:$G,4,0)</f>
        <v>826</v>
      </c>
      <c r="J7294" s="9">
        <f>VLOOKUP('Consolidtaed Data'!$B2683,[1]Products!$A:$G,3,0)</f>
        <v>562</v>
      </c>
      <c r="K7294" s="9">
        <f>'Consolidtaed Data'!$J2683*'Consolidtaed Data'!$H2683</f>
        <v>1399</v>
      </c>
      <c r="L7294" s="9">
        <f>'Consolidtaed Data'!$I2683*'Consolidtaed Data'!$H2683</f>
        <v>2294</v>
      </c>
      <c r="M7294" s="9">
        <f>'Consolidtaed Data'!$L2683-'Consolidtaed Data'!$K2683</f>
        <v>364</v>
      </c>
      <c r="N7294" s="9" t="str">
        <f>VLOOKUP('Consolidtaed Data'!$C2683,[1]Locations!$A:$O,2,0)</f>
        <v>Clovis</v>
      </c>
      <c r="O7294" s="9" t="str">
        <f>VLOOKUP('Consolidtaed Data'!$D2683,'[1]Sales People'!$A:$B,2,0)</f>
        <v>Joe Sims</v>
      </c>
      <c r="P7294" s="9" t="str">
        <f>VLOOKUP('Consolidtaed Data'!$E2683,[1]Customers!$A:$B,2,0)</f>
        <v>Philip Wheeler</v>
      </c>
      <c r="Q7294" s="11">
        <f>WEEKDAY('Consolidtaed Data'!$F2683)</f>
        <v>4</v>
      </c>
      <c r="R7294" s="9">
        <f>MONTH('Consolidtaed Data'!$F2683)</f>
        <v>7</v>
      </c>
      <c r="S7294" s="9" t="str">
        <f>TEXT(Table3[[#This Row],[Purchase Date]],"MMMM")</f>
        <v>July</v>
      </c>
      <c r="T7294" s="9">
        <f>YEAR('Consolidtaed Data'!$F2683)</f>
        <v>2020</v>
      </c>
    </row>
    <row r="7295" spans="1:20" x14ac:dyDescent="0.3">
      <c r="A7295" s="9" t="s">
        <v>8321</v>
      </c>
      <c r="B7295" s="9" t="s">
        <v>364</v>
      </c>
      <c r="C7295" s="9" t="s">
        <v>30</v>
      </c>
      <c r="D7295" s="9" t="s">
        <v>315</v>
      </c>
      <c r="E7295" s="9" t="s">
        <v>665</v>
      </c>
      <c r="F7295" s="12">
        <v>44384</v>
      </c>
      <c r="G7295" s="12" t="str">
        <f>VLOOKUP(Table3[[#This Row],[Product ID]],[1]Products!$A:$G,2,0)</f>
        <v>Product 45</v>
      </c>
      <c r="H7295" s="22">
        <v>1</v>
      </c>
      <c r="I7295" s="9">
        <f>VLOOKUP('Consolidtaed Data'!$B2699,[1]Products!$A:$G,4,0)</f>
        <v>2396</v>
      </c>
      <c r="J7295" s="9">
        <f>VLOOKUP('Consolidtaed Data'!$B2699,[1]Products!$A:$G,3,0)</f>
        <v>1965</v>
      </c>
      <c r="K7295" s="9">
        <f>'Consolidtaed Data'!$J2699*'Consolidtaed Data'!$H2699</f>
        <v>3702</v>
      </c>
      <c r="L7295" s="9">
        <f>'Consolidtaed Data'!$I2699*'Consolidtaed Data'!$H2699</f>
        <v>4746</v>
      </c>
      <c r="M7295" s="9">
        <f>'Consolidtaed Data'!$L2699-'Consolidtaed Data'!$K2699</f>
        <v>644</v>
      </c>
      <c r="N7295" s="9" t="str">
        <f>VLOOKUP('Consolidtaed Data'!$C2699,[1]Locations!$A:$O,2,0)</f>
        <v>Moreno Valley</v>
      </c>
      <c r="O7295" s="9" t="str">
        <f>VLOOKUP('Consolidtaed Data'!$D2699,'[1]Sales People'!$A:$B,2,0)</f>
        <v>Joe Sims</v>
      </c>
      <c r="P7295" s="9" t="str">
        <f>VLOOKUP('Consolidtaed Data'!$E2699,[1]Customers!$A:$B,2,0)</f>
        <v>Joshua Garza</v>
      </c>
      <c r="Q7295" s="11">
        <f>WEEKDAY('Consolidtaed Data'!$F2699)</f>
        <v>5</v>
      </c>
      <c r="R7295" s="9">
        <f>MONTH('Consolidtaed Data'!$F2699)</f>
        <v>7</v>
      </c>
      <c r="S7295" s="9" t="str">
        <f>TEXT(Table3[[#This Row],[Purchase Date]],"MMMM")</f>
        <v>July</v>
      </c>
      <c r="T7295" s="9">
        <f>YEAR('Consolidtaed Data'!$F2699)</f>
        <v>2020</v>
      </c>
    </row>
    <row r="7296" spans="1:20" x14ac:dyDescent="0.3">
      <c r="A7296" s="9" t="s">
        <v>8322</v>
      </c>
      <c r="B7296" s="9" t="s">
        <v>33</v>
      </c>
      <c r="C7296" s="9" t="s">
        <v>59</v>
      </c>
      <c r="D7296" s="9" t="s">
        <v>31</v>
      </c>
      <c r="E7296" s="9" t="s">
        <v>2952</v>
      </c>
      <c r="F7296" s="12">
        <v>44384</v>
      </c>
      <c r="G7296" s="12" t="str">
        <f>VLOOKUP(Table3[[#This Row],[Product ID]],[1]Products!$A:$G,2,0)</f>
        <v>Product 29</v>
      </c>
      <c r="H7296" s="22">
        <v>3</v>
      </c>
      <c r="I7296" s="9">
        <f>VLOOKUP('Consolidtaed Data'!$B3406,[1]Products!$A:$G,4,0)</f>
        <v>818</v>
      </c>
      <c r="J7296" s="9">
        <f>VLOOKUP('Consolidtaed Data'!$B3406,[1]Products!$A:$G,3,0)</f>
        <v>450</v>
      </c>
      <c r="K7296" s="9">
        <f>'Consolidtaed Data'!$J3406*'Consolidtaed Data'!$H3406</f>
        <v>4920</v>
      </c>
      <c r="L7296" s="9">
        <f>'Consolidtaed Data'!$I3406*'Consolidtaed Data'!$H3406</f>
        <v>7132</v>
      </c>
      <c r="M7296" s="9">
        <f>'Consolidtaed Data'!$L3406-'Consolidtaed Data'!$K3406</f>
        <v>290</v>
      </c>
      <c r="N7296" s="9" t="str">
        <f>VLOOKUP('Consolidtaed Data'!$C3406,[1]Locations!$A:$O,2,0)</f>
        <v>El Cajon</v>
      </c>
      <c r="O7296" s="9" t="str">
        <f>VLOOKUP('Consolidtaed Data'!$D3406,'[1]Sales People'!$A:$B,2,0)</f>
        <v>Patrick Ruiz</v>
      </c>
      <c r="P7296" s="9" t="str">
        <f>VLOOKUP('Consolidtaed Data'!$E3406,[1]Customers!$A:$B,2,0)</f>
        <v>Ryan Taylor</v>
      </c>
      <c r="Q7296" s="11">
        <f>WEEKDAY('Consolidtaed Data'!$F3406)</f>
        <v>2</v>
      </c>
      <c r="R7296" s="9">
        <f>MONTH('Consolidtaed Data'!$F3406)</f>
        <v>9</v>
      </c>
      <c r="S7296" s="9" t="str">
        <f>TEXT(Table3[[#This Row],[Purchase Date]],"MMMM")</f>
        <v>July</v>
      </c>
      <c r="T7296" s="9">
        <f>YEAR('Consolidtaed Data'!$F3406)</f>
        <v>2020</v>
      </c>
    </row>
    <row r="7297" spans="1:20" x14ac:dyDescent="0.3">
      <c r="A7297" s="9" t="s">
        <v>8323</v>
      </c>
      <c r="B7297" s="9" t="s">
        <v>29</v>
      </c>
      <c r="C7297" s="9" t="s">
        <v>472</v>
      </c>
      <c r="D7297" s="9" t="s">
        <v>83</v>
      </c>
      <c r="E7297" s="9" t="s">
        <v>358</v>
      </c>
      <c r="F7297" s="12">
        <v>44384</v>
      </c>
      <c r="G7297" s="12" t="str">
        <f>VLOOKUP(Table3[[#This Row],[Product ID]],[1]Products!$A:$G,2,0)</f>
        <v>Product 37</v>
      </c>
      <c r="H7297" s="22">
        <v>2</v>
      </c>
      <c r="I7297" s="9">
        <f>VLOOKUP('Consolidtaed Data'!$B3430,[1]Products!$A:$G,4,0)</f>
        <v>1639</v>
      </c>
      <c r="J7297" s="9">
        <f>VLOOKUP('Consolidtaed Data'!$B3430,[1]Products!$A:$G,3,0)</f>
        <v>1295</v>
      </c>
      <c r="K7297" s="9">
        <f>'Consolidtaed Data'!$J3430*'Consolidtaed Data'!$H3430</f>
        <v>1378</v>
      </c>
      <c r="L7297" s="9">
        <f>'Consolidtaed Data'!$I3430*'Consolidtaed Data'!$H3430</f>
        <v>1887</v>
      </c>
      <c r="M7297" s="9">
        <f>'Consolidtaed Data'!$L3430-'Consolidtaed Data'!$K3430</f>
        <v>660</v>
      </c>
      <c r="N7297" s="9" t="str">
        <f>VLOOKUP('Consolidtaed Data'!$C3430,[1]Locations!$A:$O,2,0)</f>
        <v>Irvine</v>
      </c>
      <c r="O7297" s="9" t="str">
        <f>VLOOKUP('Consolidtaed Data'!$D3430,'[1]Sales People'!$A:$B,2,0)</f>
        <v>Joe Sims</v>
      </c>
      <c r="P7297" s="9" t="str">
        <f>VLOOKUP('Consolidtaed Data'!$E3430,[1]Customers!$A:$B,2,0)</f>
        <v>Albert Robinson</v>
      </c>
      <c r="Q7297" s="11">
        <f>WEEKDAY('Consolidtaed Data'!$F3430)</f>
        <v>3</v>
      </c>
      <c r="R7297" s="9">
        <f>MONTH('Consolidtaed Data'!$F3430)</f>
        <v>9</v>
      </c>
      <c r="S7297" s="9" t="str">
        <f>TEXT(Table3[[#This Row],[Purchase Date]],"MMMM")</f>
        <v>July</v>
      </c>
      <c r="T7297" s="9">
        <f>YEAR('Consolidtaed Data'!$F3430)</f>
        <v>2020</v>
      </c>
    </row>
    <row r="7298" spans="1:20" x14ac:dyDescent="0.3">
      <c r="A7298" s="9" t="s">
        <v>8324</v>
      </c>
      <c r="B7298" s="9" t="s">
        <v>336</v>
      </c>
      <c r="C7298" s="9" t="s">
        <v>8</v>
      </c>
      <c r="D7298" s="9" t="s">
        <v>9</v>
      </c>
      <c r="E7298" s="9" t="s">
        <v>2066</v>
      </c>
      <c r="F7298" s="12">
        <v>44384</v>
      </c>
      <c r="G7298" s="12" t="str">
        <f>VLOOKUP(Table3[[#This Row],[Product ID]],[1]Products!$A:$G,2,0)</f>
        <v>Product 78</v>
      </c>
      <c r="H7298" s="22">
        <v>3</v>
      </c>
      <c r="I7298" s="9">
        <f>VLOOKUP('Consolidtaed Data'!$B3458,[1]Products!$A:$G,4,0)</f>
        <v>1405</v>
      </c>
      <c r="J7298" s="9">
        <f>VLOOKUP('Consolidtaed Data'!$B3458,[1]Products!$A:$G,3,0)</f>
        <v>1054</v>
      </c>
      <c r="K7298" s="9">
        <f>'Consolidtaed Data'!$J3458*'Consolidtaed Data'!$H3458</f>
        <v>1473</v>
      </c>
      <c r="L7298" s="9">
        <f>'Consolidtaed Data'!$I3458*'Consolidtaed Data'!$H3458</f>
        <v>2497</v>
      </c>
      <c r="M7298" s="9">
        <f>'Consolidtaed Data'!$L3458-'Consolidtaed Data'!$K3458</f>
        <v>554</v>
      </c>
      <c r="N7298" s="9" t="str">
        <f>VLOOKUP('Consolidtaed Data'!$C3458,[1]Locations!$A:$O,2,0)</f>
        <v>Santa Clarita</v>
      </c>
      <c r="O7298" s="9" t="str">
        <f>VLOOKUP('Consolidtaed Data'!$D3458,'[1]Sales People'!$A:$B,2,0)</f>
        <v>Henry Nelson</v>
      </c>
      <c r="P7298" s="9" t="str">
        <f>VLOOKUP('Consolidtaed Data'!$E3458,[1]Customers!$A:$B,2,0)</f>
        <v>Fred Jenkins</v>
      </c>
      <c r="Q7298" s="11">
        <f>WEEKDAY('Consolidtaed Data'!$F3458)</f>
        <v>5</v>
      </c>
      <c r="R7298" s="9">
        <f>MONTH('Consolidtaed Data'!$F3458)</f>
        <v>9</v>
      </c>
      <c r="S7298" s="9" t="str">
        <f>TEXT(Table3[[#This Row],[Purchase Date]],"MMMM")</f>
        <v>July</v>
      </c>
      <c r="T7298" s="9">
        <f>YEAR('Consolidtaed Data'!$F3458)</f>
        <v>2020</v>
      </c>
    </row>
    <row r="7299" spans="1:20" x14ac:dyDescent="0.3">
      <c r="A7299" s="9" t="s">
        <v>8325</v>
      </c>
      <c r="B7299" s="9" t="s">
        <v>411</v>
      </c>
      <c r="C7299" s="9" t="s">
        <v>104</v>
      </c>
      <c r="D7299" s="9" t="s">
        <v>83</v>
      </c>
      <c r="E7299" s="9" t="s">
        <v>1083</v>
      </c>
      <c r="F7299" s="12">
        <v>44385</v>
      </c>
      <c r="G7299" s="12" t="str">
        <f>VLOOKUP(Table3[[#This Row],[Product ID]],[1]Products!$A:$G,2,0)</f>
        <v>Product 27</v>
      </c>
      <c r="H7299" s="22">
        <v>3</v>
      </c>
      <c r="I7299" s="9">
        <f>VLOOKUP('Consolidtaed Data'!$B421,[1]Products!$A:$G,4,0)</f>
        <v>1587</v>
      </c>
      <c r="J7299" s="9">
        <f>VLOOKUP('Consolidtaed Data'!$B421,[1]Products!$A:$G,3,0)</f>
        <v>1301</v>
      </c>
      <c r="K7299" s="9">
        <f>'Consolidtaed Data'!$J421*'Consolidtaed Data'!$H421</f>
        <v>2358</v>
      </c>
      <c r="L7299" s="9">
        <f>'Consolidtaed Data'!$I421*'Consolidtaed Data'!$H421</f>
        <v>2841</v>
      </c>
      <c r="M7299" s="9">
        <f>'Consolidtaed Data'!$L421-'Consolidtaed Data'!$K421</f>
        <v>264</v>
      </c>
      <c r="N7299" s="9" t="str">
        <f>VLOOKUP('Consolidtaed Data'!$C421,[1]Locations!$A:$O,2,0)</f>
        <v>Fullerton</v>
      </c>
      <c r="O7299" s="9" t="str">
        <f>VLOOKUP('Consolidtaed Data'!$D421,'[1]Sales People'!$A:$B,2,0)</f>
        <v>Joshua Taylor</v>
      </c>
      <c r="P7299" s="9" t="str">
        <f>VLOOKUP('Consolidtaed Data'!$E421,[1]Customers!$A:$B,2,0)</f>
        <v>Joe Rose</v>
      </c>
      <c r="Q7299" s="11">
        <f>WEEKDAY('Consolidtaed Data'!$F421)</f>
        <v>5</v>
      </c>
      <c r="R7299" s="9">
        <f>MONTH('Consolidtaed Data'!$F421)</f>
        <v>1</v>
      </c>
      <c r="S7299" s="9" t="str">
        <f>TEXT(Table3[[#This Row],[Purchase Date]],"MMMM")</f>
        <v>July</v>
      </c>
      <c r="T7299" s="9">
        <f>YEAR('Consolidtaed Data'!$F421)</f>
        <v>2020</v>
      </c>
    </row>
    <row r="7300" spans="1:20" x14ac:dyDescent="0.3">
      <c r="A7300" s="9" t="s">
        <v>8326</v>
      </c>
      <c r="B7300" s="9" t="s">
        <v>29</v>
      </c>
      <c r="C7300" s="9" t="s">
        <v>275</v>
      </c>
      <c r="D7300" s="9" t="s">
        <v>31</v>
      </c>
      <c r="E7300" s="9" t="s">
        <v>796</v>
      </c>
      <c r="F7300" s="12">
        <v>44385</v>
      </c>
      <c r="G7300" s="12" t="str">
        <f>VLOOKUP(Table3[[#This Row],[Product ID]],[1]Products!$A:$G,2,0)</f>
        <v>Product 37</v>
      </c>
      <c r="H7300" s="22">
        <v>2</v>
      </c>
      <c r="I7300" s="9">
        <f>VLOOKUP('Consolidtaed Data'!$B465,[1]Products!$A:$G,4,0)</f>
        <v>378</v>
      </c>
      <c r="J7300" s="9">
        <f>VLOOKUP('Consolidtaed Data'!$B465,[1]Products!$A:$G,3,0)</f>
        <v>291</v>
      </c>
      <c r="K7300" s="9">
        <f>'Consolidtaed Data'!$J465*'Consolidtaed Data'!$H465</f>
        <v>561</v>
      </c>
      <c r="L7300" s="9">
        <f>'Consolidtaed Data'!$I465*'Consolidtaed Data'!$H465</f>
        <v>684</v>
      </c>
      <c r="M7300" s="9">
        <f>'Consolidtaed Data'!$L465-'Consolidtaed Data'!$K465</f>
        <v>492</v>
      </c>
      <c r="N7300" s="9" t="str">
        <f>VLOOKUP('Consolidtaed Data'!$C465,[1]Locations!$A:$O,2,0)</f>
        <v>Berkeley</v>
      </c>
      <c r="O7300" s="9" t="str">
        <f>VLOOKUP('Consolidtaed Data'!$D465,'[1]Sales People'!$A:$B,2,0)</f>
        <v>Eugene Holmes</v>
      </c>
      <c r="P7300" s="9" t="str">
        <f>VLOOKUP('Consolidtaed Data'!$E465,[1]Customers!$A:$B,2,0)</f>
        <v>Jose Barnes</v>
      </c>
      <c r="Q7300" s="11">
        <f>WEEKDAY('Consolidtaed Data'!$F465)</f>
        <v>1</v>
      </c>
      <c r="R7300" s="9">
        <f>MONTH('Consolidtaed Data'!$F465)</f>
        <v>2</v>
      </c>
      <c r="S7300" s="9" t="str">
        <f>TEXT(Table3[[#This Row],[Purchase Date]],"MMMM")</f>
        <v>July</v>
      </c>
      <c r="T7300" s="9">
        <f>YEAR('Consolidtaed Data'!$F465)</f>
        <v>2020</v>
      </c>
    </row>
    <row r="7301" spans="1:20" x14ac:dyDescent="0.3">
      <c r="A7301" s="9" t="s">
        <v>8327</v>
      </c>
      <c r="B7301" s="9" t="s">
        <v>382</v>
      </c>
      <c r="C7301" s="9" t="s">
        <v>178</v>
      </c>
      <c r="D7301" s="9" t="s">
        <v>246</v>
      </c>
      <c r="E7301" s="9" t="s">
        <v>1265</v>
      </c>
      <c r="F7301" s="12">
        <v>44385</v>
      </c>
      <c r="G7301" s="12" t="str">
        <f>VLOOKUP(Table3[[#This Row],[Product ID]],[1]Products!$A:$G,2,0)</f>
        <v>Product 50</v>
      </c>
      <c r="H7301" s="22">
        <v>3</v>
      </c>
      <c r="I7301" s="9">
        <f>VLOOKUP('Consolidtaed Data'!$B540,[1]Products!$A:$G,4,0)</f>
        <v>1967</v>
      </c>
      <c r="J7301" s="9">
        <f>VLOOKUP('Consolidtaed Data'!$B540,[1]Products!$A:$G,3,0)</f>
        <v>1397</v>
      </c>
      <c r="K7301" s="9">
        <f>'Consolidtaed Data'!$J540*'Consolidtaed Data'!$H540</f>
        <v>88</v>
      </c>
      <c r="L7301" s="9">
        <f>'Consolidtaed Data'!$I540*'Consolidtaed Data'!$H540</f>
        <v>140</v>
      </c>
      <c r="M7301" s="9">
        <f>'Consolidtaed Data'!$L540-'Consolidtaed Data'!$K540</f>
        <v>3776</v>
      </c>
      <c r="N7301" s="9" t="str">
        <f>VLOOKUP('Consolidtaed Data'!$C540,[1]Locations!$A:$O,2,0)</f>
        <v>Clovis</v>
      </c>
      <c r="O7301" s="9" t="str">
        <f>VLOOKUP('Consolidtaed Data'!$D540,'[1]Sales People'!$A:$B,2,0)</f>
        <v>Ryan Welch</v>
      </c>
      <c r="P7301" s="9" t="str">
        <f>VLOOKUP('Consolidtaed Data'!$E540,[1]Customers!$A:$B,2,0)</f>
        <v>Eugene Cooper</v>
      </c>
      <c r="Q7301" s="11">
        <f>WEEKDAY('Consolidtaed Data'!$F540)</f>
        <v>6</v>
      </c>
      <c r="R7301" s="9">
        <f>MONTH('Consolidtaed Data'!$F540)</f>
        <v>2</v>
      </c>
      <c r="S7301" s="9" t="str">
        <f>TEXT(Table3[[#This Row],[Purchase Date]],"MMMM")</f>
        <v>July</v>
      </c>
      <c r="T7301" s="9">
        <f>YEAR('Consolidtaed Data'!$F540)</f>
        <v>2020</v>
      </c>
    </row>
    <row r="7302" spans="1:20" x14ac:dyDescent="0.3">
      <c r="A7302" s="9" t="s">
        <v>8328</v>
      </c>
      <c r="B7302" s="9" t="s">
        <v>311</v>
      </c>
      <c r="C7302" s="9" t="s">
        <v>165</v>
      </c>
      <c r="D7302" s="9" t="s">
        <v>91</v>
      </c>
      <c r="E7302" s="9" t="s">
        <v>419</v>
      </c>
      <c r="F7302" s="12">
        <v>44385</v>
      </c>
      <c r="G7302" s="12" t="str">
        <f>VLOOKUP(Table3[[#This Row],[Product ID]],[1]Products!$A:$G,2,0)</f>
        <v>Product 33</v>
      </c>
      <c r="H7302" s="22">
        <v>1</v>
      </c>
      <c r="I7302" s="9">
        <f>VLOOKUP('Consolidtaed Data'!$B657,[1]Products!$A:$G,4,0)</f>
        <v>530</v>
      </c>
      <c r="J7302" s="9">
        <f>VLOOKUP('Consolidtaed Data'!$B657,[1]Products!$A:$G,3,0)</f>
        <v>435</v>
      </c>
      <c r="K7302" s="9">
        <f>'Consolidtaed Data'!$J657*'Consolidtaed Data'!$H657</f>
        <v>3690</v>
      </c>
      <c r="L7302" s="9">
        <f>'Consolidtaed Data'!$I657*'Consolidtaed Data'!$H657</f>
        <v>5349</v>
      </c>
      <c r="M7302" s="9">
        <f>'Consolidtaed Data'!$L657-'Consolidtaed Data'!$K657</f>
        <v>2193</v>
      </c>
      <c r="N7302" s="9" t="str">
        <f>VLOOKUP('Consolidtaed Data'!$C657,[1]Locations!$A:$O,2,0)</f>
        <v>El Cajon</v>
      </c>
      <c r="O7302" s="9" t="str">
        <f>VLOOKUP('Consolidtaed Data'!$D657,'[1]Sales People'!$A:$B,2,0)</f>
        <v>Roger Robertson</v>
      </c>
      <c r="P7302" s="9" t="str">
        <f>VLOOKUP('Consolidtaed Data'!$E657,[1]Customers!$A:$B,2,0)</f>
        <v>Sean Kelly</v>
      </c>
      <c r="Q7302" s="11">
        <f>WEEKDAY('Consolidtaed Data'!$F657)</f>
        <v>1</v>
      </c>
      <c r="R7302" s="9">
        <f>MONTH('Consolidtaed Data'!$F657)</f>
        <v>2</v>
      </c>
      <c r="S7302" s="9" t="str">
        <f>TEXT(Table3[[#This Row],[Purchase Date]],"MMMM")</f>
        <v>July</v>
      </c>
      <c r="T7302" s="9">
        <f>YEAR('Consolidtaed Data'!$F657)</f>
        <v>2020</v>
      </c>
    </row>
    <row r="7303" spans="1:20" x14ac:dyDescent="0.3">
      <c r="A7303" s="9" t="s">
        <v>8329</v>
      </c>
      <c r="B7303" s="9" t="s">
        <v>364</v>
      </c>
      <c r="C7303" s="9" t="s">
        <v>472</v>
      </c>
      <c r="D7303" s="9" t="s">
        <v>174</v>
      </c>
      <c r="E7303" s="9" t="s">
        <v>1620</v>
      </c>
      <c r="F7303" s="12">
        <v>44385</v>
      </c>
      <c r="G7303" s="12" t="str">
        <f>VLOOKUP(Table3[[#This Row],[Product ID]],[1]Products!$A:$G,2,0)</f>
        <v>Product 45</v>
      </c>
      <c r="H7303" s="22">
        <v>4</v>
      </c>
      <c r="I7303" s="9">
        <f>VLOOKUP('Consolidtaed Data'!$B785,[1]Products!$A:$G,4,0)</f>
        <v>1103</v>
      </c>
      <c r="J7303" s="9">
        <f>VLOOKUP('Consolidtaed Data'!$B785,[1]Products!$A:$G,3,0)</f>
        <v>838</v>
      </c>
      <c r="K7303" s="9">
        <f>'Consolidtaed Data'!$J785*'Consolidtaed Data'!$H785</f>
        <v>1620</v>
      </c>
      <c r="L7303" s="9">
        <f>'Consolidtaed Data'!$I785*'Consolidtaed Data'!$H785</f>
        <v>2613</v>
      </c>
      <c r="M7303" s="9">
        <f>'Consolidtaed Data'!$L785-'Consolidtaed Data'!$K785</f>
        <v>752</v>
      </c>
      <c r="N7303" s="9" t="str">
        <f>VLOOKUP('Consolidtaed Data'!$C785,[1]Locations!$A:$O,2,0)</f>
        <v>Inglewood</v>
      </c>
      <c r="O7303" s="9" t="str">
        <f>VLOOKUP('Consolidtaed Data'!$D785,'[1]Sales People'!$A:$B,2,0)</f>
        <v>Robert Reed</v>
      </c>
      <c r="P7303" s="9" t="str">
        <f>VLOOKUP('Consolidtaed Data'!$E785,[1]Customers!$A:$B,2,0)</f>
        <v>Thomas Campbell</v>
      </c>
      <c r="Q7303" s="11">
        <f>WEEKDAY('Consolidtaed Data'!$F785)</f>
        <v>1</v>
      </c>
      <c r="R7303" s="9">
        <f>MONTH('Consolidtaed Data'!$F785)</f>
        <v>2</v>
      </c>
      <c r="S7303" s="9" t="str">
        <f>TEXT(Table3[[#This Row],[Purchase Date]],"MMMM")</f>
        <v>July</v>
      </c>
      <c r="T7303" s="9">
        <f>YEAR('Consolidtaed Data'!$F785)</f>
        <v>2020</v>
      </c>
    </row>
    <row r="7304" spans="1:20" x14ac:dyDescent="0.3">
      <c r="A7304" s="9" t="s">
        <v>8330</v>
      </c>
      <c r="B7304" s="9" t="s">
        <v>712</v>
      </c>
      <c r="C7304" s="9" t="s">
        <v>469</v>
      </c>
      <c r="D7304" s="9" t="s">
        <v>229</v>
      </c>
      <c r="E7304" s="9" t="s">
        <v>268</v>
      </c>
      <c r="F7304" s="12">
        <v>44385</v>
      </c>
      <c r="G7304" s="12" t="str">
        <f>VLOOKUP(Table3[[#This Row],[Product ID]],[1]Products!$A:$G,2,0)</f>
        <v>Product 32</v>
      </c>
      <c r="H7304" s="22">
        <v>3</v>
      </c>
      <c r="I7304" s="9">
        <f>VLOOKUP('Consolidtaed Data'!$B1474,[1]Products!$A:$G,4,0)</f>
        <v>1671</v>
      </c>
      <c r="J7304" s="9">
        <f>VLOOKUP('Consolidtaed Data'!$B1474,[1]Products!$A:$G,3,0)</f>
        <v>1220</v>
      </c>
      <c r="K7304" s="9">
        <f>'Consolidtaed Data'!$J1474*'Consolidtaed Data'!$H1474</f>
        <v>882</v>
      </c>
      <c r="L7304" s="9">
        <f>'Consolidtaed Data'!$I1474*'Consolidtaed Data'!$H1474</f>
        <v>1104</v>
      </c>
      <c r="M7304" s="9">
        <f>'Consolidtaed Data'!$L1474-'Consolidtaed Data'!$K1474</f>
        <v>376</v>
      </c>
      <c r="N7304" s="9" t="str">
        <f>VLOOKUP('Consolidtaed Data'!$C1474,[1]Locations!$A:$O,2,0)</f>
        <v>Carlsbad</v>
      </c>
      <c r="O7304" s="9" t="str">
        <f>VLOOKUP('Consolidtaed Data'!$D1474,'[1]Sales People'!$A:$B,2,0)</f>
        <v>Brian Davis</v>
      </c>
      <c r="P7304" s="9" t="str">
        <f>VLOOKUP('Consolidtaed Data'!$E1474,[1]Customers!$A:$B,2,0)</f>
        <v>Joshua Rose</v>
      </c>
      <c r="Q7304" s="11">
        <f>WEEKDAY('Consolidtaed Data'!$F1474)</f>
        <v>7</v>
      </c>
      <c r="R7304" s="9">
        <f>MONTH('Consolidtaed Data'!$F1474)</f>
        <v>4</v>
      </c>
      <c r="S7304" s="9" t="str">
        <f>TEXT(Table3[[#This Row],[Purchase Date]],"MMMM")</f>
        <v>July</v>
      </c>
      <c r="T7304" s="9">
        <f>YEAR('Consolidtaed Data'!$F1474)</f>
        <v>2020</v>
      </c>
    </row>
    <row r="7305" spans="1:20" x14ac:dyDescent="0.3">
      <c r="A7305" s="9" t="s">
        <v>8331</v>
      </c>
      <c r="B7305" s="9" t="s">
        <v>234</v>
      </c>
      <c r="C7305" s="9" t="s">
        <v>25</v>
      </c>
      <c r="D7305" s="9" t="s">
        <v>56</v>
      </c>
      <c r="E7305" s="9" t="s">
        <v>2057</v>
      </c>
      <c r="F7305" s="12">
        <v>44385</v>
      </c>
      <c r="G7305" s="12" t="str">
        <f>VLOOKUP(Table3[[#This Row],[Product ID]],[1]Products!$A:$G,2,0)</f>
        <v>Product 54</v>
      </c>
      <c r="H7305" s="22">
        <v>4</v>
      </c>
      <c r="I7305" s="9">
        <f>VLOOKUP('Consolidtaed Data'!$B2207,[1]Products!$A:$G,4,0)</f>
        <v>1587</v>
      </c>
      <c r="J7305" s="9">
        <f>VLOOKUP('Consolidtaed Data'!$B2207,[1]Products!$A:$G,3,0)</f>
        <v>1301</v>
      </c>
      <c r="K7305" s="9">
        <f>'Consolidtaed Data'!$J2207*'Consolidtaed Data'!$H2207</f>
        <v>818</v>
      </c>
      <c r="L7305" s="9">
        <f>'Consolidtaed Data'!$I2207*'Consolidtaed Data'!$H2207</f>
        <v>1022</v>
      </c>
      <c r="M7305" s="9">
        <f>'Consolidtaed Data'!$L2207-'Consolidtaed Data'!$K2207</f>
        <v>2624</v>
      </c>
      <c r="N7305" s="9" t="str">
        <f>VLOOKUP('Consolidtaed Data'!$C2207,[1]Locations!$A:$O,2,0)</f>
        <v>San Mateo</v>
      </c>
      <c r="O7305" s="9" t="str">
        <f>VLOOKUP('Consolidtaed Data'!$D2207,'[1]Sales People'!$A:$B,2,0)</f>
        <v>Brian Davis</v>
      </c>
      <c r="P7305" s="9" t="str">
        <f>VLOOKUP('Consolidtaed Data'!$E2207,[1]Customers!$A:$B,2,0)</f>
        <v>Peter Fernandez</v>
      </c>
      <c r="Q7305" s="11">
        <f>WEEKDAY('Consolidtaed Data'!$F2207)</f>
        <v>3</v>
      </c>
      <c r="R7305" s="9">
        <f>MONTH('Consolidtaed Data'!$F2207)</f>
        <v>6</v>
      </c>
      <c r="S7305" s="9" t="str">
        <f>TEXT(Table3[[#This Row],[Purchase Date]],"MMMM")</f>
        <v>July</v>
      </c>
      <c r="T7305" s="9">
        <f>YEAR('Consolidtaed Data'!$F2207)</f>
        <v>2020</v>
      </c>
    </row>
    <row r="7306" spans="1:20" x14ac:dyDescent="0.3">
      <c r="A7306" s="9" t="s">
        <v>8332</v>
      </c>
      <c r="B7306" s="9" t="s">
        <v>322</v>
      </c>
      <c r="C7306" s="9" t="s">
        <v>223</v>
      </c>
      <c r="D7306" s="9" t="s">
        <v>83</v>
      </c>
      <c r="E7306" s="9" t="s">
        <v>146</v>
      </c>
      <c r="F7306" s="12">
        <v>44385</v>
      </c>
      <c r="G7306" s="12" t="str">
        <f>VLOOKUP(Table3[[#This Row],[Product ID]],[1]Products!$A:$G,2,0)</f>
        <v>Product 43</v>
      </c>
      <c r="H7306" s="22">
        <v>1</v>
      </c>
      <c r="I7306" s="9">
        <f>VLOOKUP('Consolidtaed Data'!$B2321,[1]Products!$A:$G,4,0)</f>
        <v>2495</v>
      </c>
      <c r="J7306" s="9">
        <f>VLOOKUP('Consolidtaed Data'!$B2321,[1]Products!$A:$G,3,0)</f>
        <v>1896</v>
      </c>
      <c r="K7306" s="9">
        <f>'Consolidtaed Data'!$J2321*'Consolidtaed Data'!$H2321</f>
        <v>5892</v>
      </c>
      <c r="L7306" s="9">
        <f>'Consolidtaed Data'!$I2321*'Consolidtaed Data'!$H2321</f>
        <v>9988</v>
      </c>
      <c r="M7306" s="9">
        <f>'Consolidtaed Data'!$L2321-'Consolidtaed Data'!$K2321</f>
        <v>1800</v>
      </c>
      <c r="N7306" s="9" t="str">
        <f>VLOOKUP('Consolidtaed Data'!$C2321,[1]Locations!$A:$O,2,0)</f>
        <v>Thousand Oaks</v>
      </c>
      <c r="O7306" s="9" t="str">
        <f>VLOOKUP('Consolidtaed Data'!$D2321,'[1]Sales People'!$A:$B,2,0)</f>
        <v>Ryan Welch</v>
      </c>
      <c r="P7306" s="9" t="str">
        <f>VLOOKUP('Consolidtaed Data'!$E2321,[1]Customers!$A:$B,2,0)</f>
        <v>Bruce Harris</v>
      </c>
      <c r="Q7306" s="11">
        <f>WEEKDAY('Consolidtaed Data'!$F2321)</f>
        <v>5</v>
      </c>
      <c r="R7306" s="9">
        <f>MONTH('Consolidtaed Data'!$F2321)</f>
        <v>6</v>
      </c>
      <c r="S7306" s="9" t="str">
        <f>TEXT(Table3[[#This Row],[Purchase Date]],"MMMM")</f>
        <v>July</v>
      </c>
      <c r="T7306" s="9">
        <f>YEAR('Consolidtaed Data'!$F2321)</f>
        <v>2020</v>
      </c>
    </row>
    <row r="7307" spans="1:20" x14ac:dyDescent="0.3">
      <c r="A7307" s="9" t="s">
        <v>8333</v>
      </c>
      <c r="B7307" s="9" t="s">
        <v>79</v>
      </c>
      <c r="C7307" s="9" t="s">
        <v>50</v>
      </c>
      <c r="D7307" s="9" t="s">
        <v>326</v>
      </c>
      <c r="E7307" s="9" t="s">
        <v>1476</v>
      </c>
      <c r="F7307" s="12">
        <v>44385</v>
      </c>
      <c r="G7307" s="12" t="str">
        <f>VLOOKUP(Table3[[#This Row],[Product ID]],[1]Products!$A:$G,2,0)</f>
        <v>Product 80</v>
      </c>
      <c r="H7307" s="22">
        <v>3</v>
      </c>
      <c r="I7307" s="9">
        <f>VLOOKUP('Consolidtaed Data'!$B2379,[1]Products!$A:$G,4,0)</f>
        <v>203</v>
      </c>
      <c r="J7307" s="9">
        <f>VLOOKUP('Consolidtaed Data'!$B2379,[1]Products!$A:$G,3,0)</f>
        <v>154</v>
      </c>
      <c r="K7307" s="9">
        <f>'Consolidtaed Data'!$J2379*'Consolidtaed Data'!$H2379</f>
        <v>3702</v>
      </c>
      <c r="L7307" s="9">
        <f>'Consolidtaed Data'!$I2379*'Consolidtaed Data'!$H2379</f>
        <v>4746</v>
      </c>
      <c r="M7307" s="9">
        <f>'Consolidtaed Data'!$L2379-'Consolidtaed Data'!$K2379</f>
        <v>246</v>
      </c>
      <c r="N7307" s="9" t="str">
        <f>VLOOKUP('Consolidtaed Data'!$C2379,[1]Locations!$A:$O,2,0)</f>
        <v>Santa Clara</v>
      </c>
      <c r="O7307" s="9" t="str">
        <f>VLOOKUP('Consolidtaed Data'!$D2379,'[1]Sales People'!$A:$B,2,0)</f>
        <v>Kenneth Bradley</v>
      </c>
      <c r="P7307" s="9" t="str">
        <f>VLOOKUP('Consolidtaed Data'!$E2379,[1]Customers!$A:$B,2,0)</f>
        <v>Steven Howard</v>
      </c>
      <c r="Q7307" s="11">
        <f>WEEKDAY('Consolidtaed Data'!$F2379)</f>
        <v>2</v>
      </c>
      <c r="R7307" s="9">
        <f>MONTH('Consolidtaed Data'!$F2379)</f>
        <v>6</v>
      </c>
      <c r="S7307" s="9" t="str">
        <f>TEXT(Table3[[#This Row],[Purchase Date]],"MMMM")</f>
        <v>July</v>
      </c>
      <c r="T7307" s="9">
        <f>YEAR('Consolidtaed Data'!$F2379)</f>
        <v>2020</v>
      </c>
    </row>
    <row r="7308" spans="1:20" x14ac:dyDescent="0.3">
      <c r="A7308" s="9" t="s">
        <v>8334</v>
      </c>
      <c r="B7308" s="9" t="s">
        <v>177</v>
      </c>
      <c r="C7308" s="9" t="s">
        <v>12</v>
      </c>
      <c r="D7308" s="9" t="s">
        <v>83</v>
      </c>
      <c r="E7308" s="9" t="s">
        <v>2952</v>
      </c>
      <c r="F7308" s="12">
        <v>44385</v>
      </c>
      <c r="G7308" s="12" t="str">
        <f>VLOOKUP(Table3[[#This Row],[Product ID]],[1]Products!$A:$G,2,0)</f>
        <v>Product 5</v>
      </c>
      <c r="H7308" s="22">
        <v>1</v>
      </c>
      <c r="I7308" s="9">
        <f>VLOOKUP('Consolidtaed Data'!$B2385,[1]Products!$A:$G,4,0)</f>
        <v>1077</v>
      </c>
      <c r="J7308" s="9">
        <f>VLOOKUP('Consolidtaed Data'!$B2385,[1]Products!$A:$G,3,0)</f>
        <v>732</v>
      </c>
      <c r="K7308" s="9">
        <f>'Consolidtaed Data'!$J2385*'Consolidtaed Data'!$H2385</f>
        <v>2726</v>
      </c>
      <c r="L7308" s="9">
        <f>'Consolidtaed Data'!$I2385*'Consolidtaed Data'!$H2385</f>
        <v>3450</v>
      </c>
      <c r="M7308" s="9">
        <f>'Consolidtaed Data'!$L2385-'Consolidtaed Data'!$K2385</f>
        <v>1404</v>
      </c>
      <c r="N7308" s="9" t="str">
        <f>VLOOKUP('Consolidtaed Data'!$C2385,[1]Locations!$A:$O,2,0)</f>
        <v>Antioch</v>
      </c>
      <c r="O7308" s="9" t="str">
        <f>VLOOKUP('Consolidtaed Data'!$D2385,'[1]Sales People'!$A:$B,2,0)</f>
        <v>Kenneth Bradley</v>
      </c>
      <c r="P7308" s="9" t="str">
        <f>VLOOKUP('Consolidtaed Data'!$E2385,[1]Customers!$A:$B,2,0)</f>
        <v>Victor Marshall</v>
      </c>
      <c r="Q7308" s="11">
        <f>WEEKDAY('Consolidtaed Data'!$F2385)</f>
        <v>2</v>
      </c>
      <c r="R7308" s="9">
        <f>MONTH('Consolidtaed Data'!$F2385)</f>
        <v>6</v>
      </c>
      <c r="S7308" s="9" t="str">
        <f>TEXT(Table3[[#This Row],[Purchase Date]],"MMMM")</f>
        <v>July</v>
      </c>
      <c r="T7308" s="9">
        <f>YEAR('Consolidtaed Data'!$F2385)</f>
        <v>2020</v>
      </c>
    </row>
    <row r="7309" spans="1:20" x14ac:dyDescent="0.3">
      <c r="A7309" s="9" t="s">
        <v>8335</v>
      </c>
      <c r="B7309" s="9" t="s">
        <v>284</v>
      </c>
      <c r="C7309" s="9" t="s">
        <v>157</v>
      </c>
      <c r="D7309" s="9" t="s">
        <v>161</v>
      </c>
      <c r="E7309" s="9" t="s">
        <v>362</v>
      </c>
      <c r="F7309" s="12">
        <v>44385</v>
      </c>
      <c r="G7309" s="12" t="str">
        <f>VLOOKUP(Table3[[#This Row],[Product ID]],[1]Products!$A:$G,2,0)</f>
        <v>Product 96</v>
      </c>
      <c r="H7309" s="22">
        <v>1</v>
      </c>
      <c r="I7309" s="9">
        <f>VLOOKUP('Consolidtaed Data'!$B3538,[1]Products!$A:$G,4,0)</f>
        <v>1077</v>
      </c>
      <c r="J7309" s="9">
        <f>VLOOKUP('Consolidtaed Data'!$B3538,[1]Products!$A:$G,3,0)</f>
        <v>732</v>
      </c>
      <c r="K7309" s="9">
        <f>'Consolidtaed Data'!$J3538*'Consolidtaed Data'!$H3538</f>
        <v>1512</v>
      </c>
      <c r="L7309" s="9">
        <f>'Consolidtaed Data'!$I3538*'Consolidtaed Data'!$H3538</f>
        <v>2853</v>
      </c>
      <c r="M7309" s="9">
        <f>'Consolidtaed Data'!$L3538-'Consolidtaed Data'!$K3538</f>
        <v>872</v>
      </c>
      <c r="N7309" s="9" t="str">
        <f>VLOOKUP('Consolidtaed Data'!$C3538,[1]Locations!$A:$O,2,0)</f>
        <v>East Los Angeles</v>
      </c>
      <c r="O7309" s="9" t="str">
        <f>VLOOKUP('Consolidtaed Data'!$D3538,'[1]Sales People'!$A:$B,2,0)</f>
        <v>Brian Hansen</v>
      </c>
      <c r="P7309" s="9" t="str">
        <f>VLOOKUP('Consolidtaed Data'!$E3538,[1]Customers!$A:$B,2,0)</f>
        <v>Bobby Burton</v>
      </c>
      <c r="Q7309" s="11">
        <f>WEEKDAY('Consolidtaed Data'!$F3538)</f>
        <v>3</v>
      </c>
      <c r="R7309" s="9">
        <f>MONTH('Consolidtaed Data'!$F3538)</f>
        <v>9</v>
      </c>
      <c r="S7309" s="9" t="str">
        <f>TEXT(Table3[[#This Row],[Purchase Date]],"MMMM")</f>
        <v>July</v>
      </c>
      <c r="T7309" s="9">
        <f>YEAR('Consolidtaed Data'!$F3538)</f>
        <v>2020</v>
      </c>
    </row>
    <row r="7310" spans="1:20" x14ac:dyDescent="0.3">
      <c r="A7310" s="9" t="s">
        <v>8336</v>
      </c>
      <c r="B7310" s="9" t="s">
        <v>582</v>
      </c>
      <c r="C7310" s="9" t="s">
        <v>94</v>
      </c>
      <c r="D7310" s="9" t="s">
        <v>281</v>
      </c>
      <c r="E7310" s="9" t="s">
        <v>448</v>
      </c>
      <c r="F7310" s="12">
        <v>44386</v>
      </c>
      <c r="G7310" s="12" t="str">
        <f>VLOOKUP(Table3[[#This Row],[Product ID]],[1]Products!$A:$G,2,0)</f>
        <v>Product 58</v>
      </c>
      <c r="H7310" s="22">
        <v>1</v>
      </c>
      <c r="I7310" s="9">
        <f>VLOOKUP('Consolidtaed Data'!$B104,[1]Products!$A:$G,4,0)</f>
        <v>356</v>
      </c>
      <c r="J7310" s="9">
        <f>VLOOKUP('Consolidtaed Data'!$B104,[1]Products!$A:$G,3,0)</f>
        <v>292</v>
      </c>
      <c r="K7310" s="9">
        <f>'Consolidtaed Data'!$J104*'Consolidtaed Data'!$H104</f>
        <v>1220</v>
      </c>
      <c r="L7310" s="9">
        <f>'Consolidtaed Data'!$I104*'Consolidtaed Data'!$H104</f>
        <v>1671</v>
      </c>
      <c r="M7310" s="9">
        <f>'Consolidtaed Data'!$L104-'Consolidtaed Data'!$K104</f>
        <v>206</v>
      </c>
      <c r="N7310" s="9" t="str">
        <f>VLOOKUP('Consolidtaed Data'!$C104,[1]Locations!$A:$O,2,0)</f>
        <v>Orange</v>
      </c>
      <c r="O7310" s="9" t="str">
        <f>VLOOKUP('Consolidtaed Data'!$D104,'[1]Sales People'!$A:$B,2,0)</f>
        <v>Howard Gardner</v>
      </c>
      <c r="P7310" s="9" t="str">
        <f>VLOOKUP('Consolidtaed Data'!$E104,[1]Customers!$A:$B,2,0)</f>
        <v>Victor Hughes</v>
      </c>
      <c r="Q7310" s="11">
        <f>WEEKDAY('Consolidtaed Data'!$F104)</f>
        <v>4</v>
      </c>
      <c r="R7310" s="9">
        <f>MONTH('Consolidtaed Data'!$F104)</f>
        <v>1</v>
      </c>
      <c r="S7310" s="9" t="str">
        <f>TEXT(Table3[[#This Row],[Purchase Date]],"MMMM")</f>
        <v>July</v>
      </c>
      <c r="T7310" s="9">
        <f>YEAR('Consolidtaed Data'!$F104)</f>
        <v>2020</v>
      </c>
    </row>
    <row r="7311" spans="1:20" x14ac:dyDescent="0.3">
      <c r="A7311" s="9" t="s">
        <v>8337</v>
      </c>
      <c r="B7311" s="9" t="s">
        <v>216</v>
      </c>
      <c r="C7311" s="9" t="s">
        <v>223</v>
      </c>
      <c r="D7311" s="9" t="s">
        <v>91</v>
      </c>
      <c r="E7311" s="9" t="s">
        <v>629</v>
      </c>
      <c r="F7311" s="12">
        <v>44386</v>
      </c>
      <c r="G7311" s="12" t="str">
        <f>VLOOKUP(Table3[[#This Row],[Product ID]],[1]Products!$A:$G,2,0)</f>
        <v>Product 73</v>
      </c>
      <c r="H7311" s="22">
        <v>1</v>
      </c>
      <c r="I7311" s="9">
        <f>VLOOKUP('Consolidtaed Data'!$B179,[1]Products!$A:$G,4,0)</f>
        <v>203</v>
      </c>
      <c r="J7311" s="9">
        <f>VLOOKUP('Consolidtaed Data'!$B179,[1]Products!$A:$G,3,0)</f>
        <v>154</v>
      </c>
      <c r="K7311" s="9">
        <f>'Consolidtaed Data'!$J179*'Consolidtaed Data'!$H179</f>
        <v>2913</v>
      </c>
      <c r="L7311" s="9">
        <f>'Consolidtaed Data'!$I179*'Consolidtaed Data'!$H179</f>
        <v>4482</v>
      </c>
      <c r="M7311" s="9">
        <f>'Consolidtaed Data'!$L179-'Consolidtaed Data'!$K179</f>
        <v>240</v>
      </c>
      <c r="N7311" s="9" t="str">
        <f>VLOOKUP('Consolidtaed Data'!$C179,[1]Locations!$A:$O,2,0)</f>
        <v>Burbank</v>
      </c>
      <c r="O7311" s="9" t="str">
        <f>VLOOKUP('Consolidtaed Data'!$D179,'[1]Sales People'!$A:$B,2,0)</f>
        <v>Robert Reed</v>
      </c>
      <c r="P7311" s="9" t="str">
        <f>VLOOKUP('Consolidtaed Data'!$E179,[1]Customers!$A:$B,2,0)</f>
        <v>Joe Coleman</v>
      </c>
      <c r="Q7311" s="11">
        <f>WEEKDAY('Consolidtaed Data'!$F179)</f>
        <v>3</v>
      </c>
      <c r="R7311" s="9">
        <f>MONTH('Consolidtaed Data'!$F179)</f>
        <v>1</v>
      </c>
      <c r="S7311" s="9" t="str">
        <f>TEXT(Table3[[#This Row],[Purchase Date]],"MMMM")</f>
        <v>July</v>
      </c>
      <c r="T7311" s="9">
        <f>YEAR('Consolidtaed Data'!$F179)</f>
        <v>2020</v>
      </c>
    </row>
    <row r="7312" spans="1:20" x14ac:dyDescent="0.3">
      <c r="A7312" s="9" t="s">
        <v>8338</v>
      </c>
      <c r="B7312" s="9" t="s">
        <v>151</v>
      </c>
      <c r="C7312" s="9" t="s">
        <v>423</v>
      </c>
      <c r="D7312" s="9" t="s">
        <v>64</v>
      </c>
      <c r="E7312" s="9" t="s">
        <v>1254</v>
      </c>
      <c r="F7312" s="12">
        <v>44386</v>
      </c>
      <c r="G7312" s="12" t="str">
        <f>VLOOKUP(Table3[[#This Row],[Product ID]],[1]Products!$A:$G,2,0)</f>
        <v>Product 94</v>
      </c>
      <c r="H7312" s="22">
        <v>2</v>
      </c>
      <c r="I7312" s="9">
        <f>VLOOKUP('Consolidtaed Data'!$B534,[1]Products!$A:$G,4,0)</f>
        <v>1467</v>
      </c>
      <c r="J7312" s="9">
        <f>VLOOKUP('Consolidtaed Data'!$B534,[1]Products!$A:$G,3,0)</f>
        <v>807</v>
      </c>
      <c r="K7312" s="9">
        <f>'Consolidtaed Data'!$J534*'Consolidtaed Data'!$H534</f>
        <v>1220</v>
      </c>
      <c r="L7312" s="9">
        <f>'Consolidtaed Data'!$I534*'Consolidtaed Data'!$H534</f>
        <v>1671</v>
      </c>
      <c r="M7312" s="9">
        <f>'Consolidtaed Data'!$L534-'Consolidtaed Data'!$K534</f>
        <v>1320</v>
      </c>
      <c r="N7312" s="9" t="str">
        <f>VLOOKUP('Consolidtaed Data'!$C534,[1]Locations!$A:$O,2,0)</f>
        <v>Chula Vista</v>
      </c>
      <c r="O7312" s="9" t="str">
        <f>VLOOKUP('Consolidtaed Data'!$D534,'[1]Sales People'!$A:$B,2,0)</f>
        <v>Brian Hansen</v>
      </c>
      <c r="P7312" s="9" t="str">
        <f>VLOOKUP('Consolidtaed Data'!$E534,[1]Customers!$A:$B,2,0)</f>
        <v>Frank Mason</v>
      </c>
      <c r="Q7312" s="11">
        <f>WEEKDAY('Consolidtaed Data'!$F534)</f>
        <v>6</v>
      </c>
      <c r="R7312" s="9">
        <f>MONTH('Consolidtaed Data'!$F534)</f>
        <v>2</v>
      </c>
      <c r="S7312" s="9" t="str">
        <f>TEXT(Table3[[#This Row],[Purchase Date]],"MMMM")</f>
        <v>July</v>
      </c>
      <c r="T7312" s="9">
        <f>YEAR('Consolidtaed Data'!$F534)</f>
        <v>2020</v>
      </c>
    </row>
    <row r="7313" spans="1:20" x14ac:dyDescent="0.3">
      <c r="A7313" s="9" t="s">
        <v>8339</v>
      </c>
      <c r="B7313" s="9" t="s">
        <v>219</v>
      </c>
      <c r="C7313" s="9" t="s">
        <v>39</v>
      </c>
      <c r="D7313" s="9" t="s">
        <v>131</v>
      </c>
      <c r="E7313" s="9" t="s">
        <v>1394</v>
      </c>
      <c r="F7313" s="12">
        <v>44386</v>
      </c>
      <c r="G7313" s="12" t="str">
        <f>VLOOKUP(Table3[[#This Row],[Product ID]],[1]Products!$A:$G,2,0)</f>
        <v>Product 35</v>
      </c>
      <c r="H7313" s="22">
        <v>2</v>
      </c>
      <c r="I7313" s="9">
        <f>VLOOKUP('Consolidtaed Data'!$B623,[1]Products!$A:$G,4,0)</f>
        <v>800</v>
      </c>
      <c r="J7313" s="9">
        <f>VLOOKUP('Consolidtaed Data'!$B623,[1]Products!$A:$G,3,0)</f>
        <v>536</v>
      </c>
      <c r="K7313" s="9">
        <f>'Consolidtaed Data'!$J623*'Consolidtaed Data'!$H623</f>
        <v>900</v>
      </c>
      <c r="L7313" s="9">
        <f>'Consolidtaed Data'!$I623*'Consolidtaed Data'!$H623</f>
        <v>1500</v>
      </c>
      <c r="M7313" s="9">
        <f>'Consolidtaed Data'!$L623-'Consolidtaed Data'!$K623</f>
        <v>1797</v>
      </c>
      <c r="N7313" s="9" t="str">
        <f>VLOOKUP('Consolidtaed Data'!$C623,[1]Locations!$A:$O,2,0)</f>
        <v>Anaheim</v>
      </c>
      <c r="O7313" s="9" t="str">
        <f>VLOOKUP('Consolidtaed Data'!$D623,'[1]Sales People'!$A:$B,2,0)</f>
        <v>Jeremy Mendoza</v>
      </c>
      <c r="P7313" s="9" t="str">
        <f>VLOOKUP('Consolidtaed Data'!$E623,[1]Customers!$A:$B,2,0)</f>
        <v>Robert Jackson</v>
      </c>
      <c r="Q7313" s="11">
        <f>WEEKDAY('Consolidtaed Data'!$F623)</f>
        <v>5</v>
      </c>
      <c r="R7313" s="9">
        <f>MONTH('Consolidtaed Data'!$F623)</f>
        <v>2</v>
      </c>
      <c r="S7313" s="9" t="str">
        <f>TEXT(Table3[[#This Row],[Purchase Date]],"MMMM")</f>
        <v>July</v>
      </c>
      <c r="T7313" s="9">
        <f>YEAR('Consolidtaed Data'!$F623)</f>
        <v>2020</v>
      </c>
    </row>
    <row r="7314" spans="1:20" x14ac:dyDescent="0.3">
      <c r="A7314" s="9" t="s">
        <v>8340</v>
      </c>
      <c r="B7314" s="9" t="s">
        <v>177</v>
      </c>
      <c r="C7314" s="9" t="s">
        <v>469</v>
      </c>
      <c r="D7314" s="9" t="s">
        <v>193</v>
      </c>
      <c r="E7314" s="9" t="s">
        <v>1536</v>
      </c>
      <c r="F7314" s="12">
        <v>44386</v>
      </c>
      <c r="G7314" s="12" t="str">
        <f>VLOOKUP(Table3[[#This Row],[Product ID]],[1]Products!$A:$G,2,0)</f>
        <v>Product 5</v>
      </c>
      <c r="H7314" s="22">
        <v>3</v>
      </c>
      <c r="I7314" s="9">
        <f>VLOOKUP('Consolidtaed Data'!$B726,[1]Products!$A:$G,4,0)</f>
        <v>584</v>
      </c>
      <c r="J7314" s="9">
        <f>VLOOKUP('Consolidtaed Data'!$B726,[1]Products!$A:$G,3,0)</f>
        <v>420</v>
      </c>
      <c r="K7314" s="9">
        <f>'Consolidtaed Data'!$J726*'Consolidtaed Data'!$H726</f>
        <v>561</v>
      </c>
      <c r="L7314" s="9">
        <f>'Consolidtaed Data'!$I726*'Consolidtaed Data'!$H726</f>
        <v>684</v>
      </c>
      <c r="M7314" s="9">
        <f>'Consolidtaed Data'!$L726-'Consolidtaed Data'!$K726</f>
        <v>483</v>
      </c>
      <c r="N7314" s="9" t="str">
        <f>VLOOKUP('Consolidtaed Data'!$C726,[1]Locations!$A:$O,2,0)</f>
        <v>Long Beach</v>
      </c>
      <c r="O7314" s="9" t="str">
        <f>VLOOKUP('Consolidtaed Data'!$D726,'[1]Sales People'!$A:$B,2,0)</f>
        <v>Gary Rodriguez</v>
      </c>
      <c r="P7314" s="9" t="str">
        <f>VLOOKUP('Consolidtaed Data'!$E726,[1]Customers!$A:$B,2,0)</f>
        <v>Bruce Hamilton</v>
      </c>
      <c r="Q7314" s="11">
        <f>WEEKDAY('Consolidtaed Data'!$F726)</f>
        <v>4</v>
      </c>
      <c r="R7314" s="9">
        <f>MONTH('Consolidtaed Data'!$F726)</f>
        <v>2</v>
      </c>
      <c r="S7314" s="9" t="str">
        <f>TEXT(Table3[[#This Row],[Purchase Date]],"MMMM")</f>
        <v>July</v>
      </c>
      <c r="T7314" s="9">
        <f>YEAR('Consolidtaed Data'!$F726)</f>
        <v>2020</v>
      </c>
    </row>
    <row r="7315" spans="1:20" x14ac:dyDescent="0.3">
      <c r="A7315" s="9" t="s">
        <v>8341</v>
      </c>
      <c r="B7315" s="9" t="s">
        <v>160</v>
      </c>
      <c r="C7315" s="9" t="s">
        <v>192</v>
      </c>
      <c r="D7315" s="9" t="s">
        <v>56</v>
      </c>
      <c r="E7315" s="9" t="s">
        <v>1574</v>
      </c>
      <c r="F7315" s="12">
        <v>44386</v>
      </c>
      <c r="G7315" s="12" t="str">
        <f>VLOOKUP(Table3[[#This Row],[Product ID]],[1]Products!$A:$G,2,0)</f>
        <v>Product 28</v>
      </c>
      <c r="H7315" s="22">
        <v>3</v>
      </c>
      <c r="I7315" s="9">
        <f>VLOOKUP('Consolidtaed Data'!$B753,[1]Products!$A:$G,4,0)</f>
        <v>217</v>
      </c>
      <c r="J7315" s="9">
        <f>VLOOKUP('Consolidtaed Data'!$B753,[1]Products!$A:$G,3,0)</f>
        <v>171</v>
      </c>
      <c r="K7315" s="9">
        <f>'Consolidtaed Data'!$J753*'Consolidtaed Data'!$H753</f>
        <v>395</v>
      </c>
      <c r="L7315" s="9">
        <f>'Consolidtaed Data'!$I753*'Consolidtaed Data'!$H753</f>
        <v>556</v>
      </c>
      <c r="M7315" s="9">
        <f>'Consolidtaed Data'!$L753-'Consolidtaed Data'!$K753</f>
        <v>49</v>
      </c>
      <c r="N7315" s="9" t="str">
        <f>VLOOKUP('Consolidtaed Data'!$C753,[1]Locations!$A:$O,2,0)</f>
        <v>Santa Clara</v>
      </c>
      <c r="O7315" s="9" t="str">
        <f>VLOOKUP('Consolidtaed Data'!$D753,'[1]Sales People'!$A:$B,2,0)</f>
        <v>Andrew Bowman</v>
      </c>
      <c r="P7315" s="9" t="str">
        <f>VLOOKUP('Consolidtaed Data'!$E753,[1]Customers!$A:$B,2,0)</f>
        <v>Paul Chapman</v>
      </c>
      <c r="Q7315" s="11">
        <f>WEEKDAY('Consolidtaed Data'!$F753)</f>
        <v>6</v>
      </c>
      <c r="R7315" s="9">
        <f>MONTH('Consolidtaed Data'!$F753)</f>
        <v>2</v>
      </c>
      <c r="S7315" s="9" t="str">
        <f>TEXT(Table3[[#This Row],[Purchase Date]],"MMMM")</f>
        <v>July</v>
      </c>
      <c r="T7315" s="9">
        <f>YEAR('Consolidtaed Data'!$F753)</f>
        <v>2020</v>
      </c>
    </row>
    <row r="7316" spans="1:20" x14ac:dyDescent="0.3">
      <c r="A7316" s="9" t="s">
        <v>8342</v>
      </c>
      <c r="B7316" s="9" t="s">
        <v>168</v>
      </c>
      <c r="C7316" s="9" t="s">
        <v>325</v>
      </c>
      <c r="D7316" s="9" t="s">
        <v>235</v>
      </c>
      <c r="E7316" s="9" t="s">
        <v>799</v>
      </c>
      <c r="F7316" s="12">
        <v>44386</v>
      </c>
      <c r="G7316" s="12" t="str">
        <f>VLOOKUP(Table3[[#This Row],[Product ID]],[1]Products!$A:$G,2,0)</f>
        <v>Product 26</v>
      </c>
      <c r="H7316" s="22">
        <v>1</v>
      </c>
      <c r="I7316" s="9">
        <f>VLOOKUP('Consolidtaed Data'!$B783,[1]Products!$A:$G,4,0)</f>
        <v>1566</v>
      </c>
      <c r="J7316" s="9">
        <f>VLOOKUP('Consolidtaed Data'!$B783,[1]Products!$A:$G,3,0)</f>
        <v>1190</v>
      </c>
      <c r="K7316" s="9">
        <f>'Consolidtaed Data'!$J783*'Consolidtaed Data'!$H783</f>
        <v>1301</v>
      </c>
      <c r="L7316" s="9">
        <f>'Consolidtaed Data'!$I783*'Consolidtaed Data'!$H783</f>
        <v>1587</v>
      </c>
      <c r="M7316" s="9">
        <f>'Consolidtaed Data'!$L783-'Consolidtaed Data'!$K783</f>
        <v>1710</v>
      </c>
      <c r="N7316" s="9" t="str">
        <f>VLOOKUP('Consolidtaed Data'!$C783,[1]Locations!$A:$O,2,0)</f>
        <v>Glendale</v>
      </c>
      <c r="O7316" s="9" t="str">
        <f>VLOOKUP('Consolidtaed Data'!$D783,'[1]Sales People'!$A:$B,2,0)</f>
        <v>Jeremy Mendoza</v>
      </c>
      <c r="P7316" s="9" t="str">
        <f>VLOOKUP('Consolidtaed Data'!$E783,[1]Customers!$A:$B,2,0)</f>
        <v>Mark Gonzalez</v>
      </c>
      <c r="Q7316" s="11">
        <f>WEEKDAY('Consolidtaed Data'!$F783)</f>
        <v>1</v>
      </c>
      <c r="R7316" s="9">
        <f>MONTH('Consolidtaed Data'!$F783)</f>
        <v>2</v>
      </c>
      <c r="S7316" s="9" t="str">
        <f>TEXT(Table3[[#This Row],[Purchase Date]],"MMMM")</f>
        <v>July</v>
      </c>
      <c r="T7316" s="9">
        <f>YEAR('Consolidtaed Data'!$F783)</f>
        <v>2020</v>
      </c>
    </row>
    <row r="7317" spans="1:20" x14ac:dyDescent="0.3">
      <c r="A7317" s="9" t="s">
        <v>8343</v>
      </c>
      <c r="B7317" s="9" t="s">
        <v>244</v>
      </c>
      <c r="C7317" s="9" t="s">
        <v>59</v>
      </c>
      <c r="D7317" s="9" t="s">
        <v>402</v>
      </c>
      <c r="E7317" s="9" t="s">
        <v>268</v>
      </c>
      <c r="F7317" s="12">
        <v>44386</v>
      </c>
      <c r="G7317" s="12" t="str">
        <f>VLOOKUP(Table3[[#This Row],[Product ID]],[1]Products!$A:$G,2,0)</f>
        <v>Product 76</v>
      </c>
      <c r="H7317" s="22">
        <v>1</v>
      </c>
      <c r="I7317" s="9">
        <f>VLOOKUP('Consolidtaed Data'!$B957,[1]Products!$A:$G,4,0)</f>
        <v>637</v>
      </c>
      <c r="J7317" s="9">
        <f>VLOOKUP('Consolidtaed Data'!$B957,[1]Products!$A:$G,3,0)</f>
        <v>389</v>
      </c>
      <c r="K7317" s="9">
        <f>'Consolidtaed Data'!$J957*'Consolidtaed Data'!$H957</f>
        <v>2092</v>
      </c>
      <c r="L7317" s="9">
        <f>'Consolidtaed Data'!$I957*'Consolidtaed Data'!$H957</f>
        <v>3270</v>
      </c>
      <c r="M7317" s="9">
        <f>'Consolidtaed Data'!$L957-'Consolidtaed Data'!$K957</f>
        <v>2070</v>
      </c>
      <c r="N7317" s="9" t="str">
        <f>VLOOKUP('Consolidtaed Data'!$C957,[1]Locations!$A:$O,2,0)</f>
        <v>El Cajon</v>
      </c>
      <c r="O7317" s="9" t="str">
        <f>VLOOKUP('Consolidtaed Data'!$D957,'[1]Sales People'!$A:$B,2,0)</f>
        <v>Ernest Wheeler</v>
      </c>
      <c r="P7317" s="9" t="str">
        <f>VLOOKUP('Consolidtaed Data'!$E957,[1]Customers!$A:$B,2,0)</f>
        <v>Aaron Johnson</v>
      </c>
      <c r="Q7317" s="11">
        <f>WEEKDAY('Consolidtaed Data'!$F957)</f>
        <v>1</v>
      </c>
      <c r="R7317" s="9">
        <f>MONTH('Consolidtaed Data'!$F957)</f>
        <v>3</v>
      </c>
      <c r="S7317" s="9" t="str">
        <f>TEXT(Table3[[#This Row],[Purchase Date]],"MMMM")</f>
        <v>July</v>
      </c>
      <c r="T7317" s="9">
        <f>YEAR('Consolidtaed Data'!$F957)</f>
        <v>2020</v>
      </c>
    </row>
    <row r="7318" spans="1:20" x14ac:dyDescent="0.3">
      <c r="A7318" s="9" t="s">
        <v>8344</v>
      </c>
      <c r="B7318" s="9" t="s">
        <v>531</v>
      </c>
      <c r="C7318" s="9" t="s">
        <v>420</v>
      </c>
      <c r="D7318" s="9" t="s">
        <v>56</v>
      </c>
      <c r="E7318" s="9" t="s">
        <v>1844</v>
      </c>
      <c r="F7318" s="12">
        <v>44386</v>
      </c>
      <c r="G7318" s="12" t="str">
        <f>VLOOKUP(Table3[[#This Row],[Product ID]],[1]Products!$A:$G,2,0)</f>
        <v>Product 62</v>
      </c>
      <c r="H7318" s="22">
        <v>2</v>
      </c>
      <c r="I7318" s="9">
        <f>VLOOKUP('Consolidtaed Data'!$B965,[1]Products!$A:$G,4,0)</f>
        <v>880</v>
      </c>
      <c r="J7318" s="9">
        <f>VLOOKUP('Consolidtaed Data'!$B965,[1]Products!$A:$G,3,0)</f>
        <v>634</v>
      </c>
      <c r="K7318" s="9">
        <f>'Consolidtaed Data'!$J965*'Consolidtaed Data'!$H965</f>
        <v>3690</v>
      </c>
      <c r="L7318" s="9">
        <f>'Consolidtaed Data'!$I965*'Consolidtaed Data'!$H965</f>
        <v>5349</v>
      </c>
      <c r="M7318" s="9">
        <f>'Consolidtaed Data'!$L965-'Consolidtaed Data'!$K965</f>
        <v>871</v>
      </c>
      <c r="N7318" s="9" t="str">
        <f>VLOOKUP('Consolidtaed Data'!$C965,[1]Locations!$A:$O,2,0)</f>
        <v>Modesto</v>
      </c>
      <c r="O7318" s="9" t="str">
        <f>VLOOKUP('Consolidtaed Data'!$D965,'[1]Sales People'!$A:$B,2,0)</f>
        <v>Brian Davis</v>
      </c>
      <c r="P7318" s="9" t="str">
        <f>VLOOKUP('Consolidtaed Data'!$E965,[1]Customers!$A:$B,2,0)</f>
        <v>Sean Price</v>
      </c>
      <c r="Q7318" s="11">
        <f>WEEKDAY('Consolidtaed Data'!$F965)</f>
        <v>2</v>
      </c>
      <c r="R7318" s="9">
        <f>MONTH('Consolidtaed Data'!$F965)</f>
        <v>3</v>
      </c>
      <c r="S7318" s="9" t="str">
        <f>TEXT(Table3[[#This Row],[Purchase Date]],"MMMM")</f>
        <v>July</v>
      </c>
      <c r="T7318" s="9">
        <f>YEAR('Consolidtaed Data'!$F965)</f>
        <v>2020</v>
      </c>
    </row>
    <row r="7319" spans="1:20" x14ac:dyDescent="0.3">
      <c r="A7319" s="9" t="s">
        <v>8345</v>
      </c>
      <c r="B7319" s="9" t="s">
        <v>301</v>
      </c>
      <c r="C7319" s="9" t="s">
        <v>196</v>
      </c>
      <c r="D7319" s="9" t="s">
        <v>46</v>
      </c>
      <c r="E7319" s="9" t="s">
        <v>292</v>
      </c>
      <c r="F7319" s="12">
        <v>44386</v>
      </c>
      <c r="G7319" s="12" t="str">
        <f>VLOOKUP(Table3[[#This Row],[Product ID]],[1]Products!$A:$G,2,0)</f>
        <v>Product 57</v>
      </c>
      <c r="H7319" s="22">
        <v>1</v>
      </c>
      <c r="I7319" s="9">
        <f>VLOOKUP('Consolidtaed Data'!$B1312,[1]Products!$A:$G,4,0)</f>
        <v>1638</v>
      </c>
      <c r="J7319" s="9">
        <f>VLOOKUP('Consolidtaed Data'!$B1312,[1]Products!$A:$G,3,0)</f>
        <v>1261</v>
      </c>
      <c r="K7319" s="9">
        <f>'Consolidtaed Data'!$J1312*'Consolidtaed Data'!$H1312</f>
        <v>2049</v>
      </c>
      <c r="L7319" s="9">
        <f>'Consolidtaed Data'!$I1312*'Consolidtaed Data'!$H1312</f>
        <v>3534</v>
      </c>
      <c r="M7319" s="9">
        <f>'Consolidtaed Data'!$L1312-'Consolidtaed Data'!$K1312</f>
        <v>280</v>
      </c>
      <c r="N7319" s="9" t="str">
        <f>VLOOKUP('Consolidtaed Data'!$C1312,[1]Locations!$A:$O,2,0)</f>
        <v>West Covina</v>
      </c>
      <c r="O7319" s="9" t="str">
        <f>VLOOKUP('Consolidtaed Data'!$D1312,'[1]Sales People'!$A:$B,2,0)</f>
        <v>Charles Harper</v>
      </c>
      <c r="P7319" s="9" t="str">
        <f>VLOOKUP('Consolidtaed Data'!$E1312,[1]Customers!$A:$B,2,0)</f>
        <v>Robert Price</v>
      </c>
      <c r="Q7319" s="11">
        <f>WEEKDAY('Consolidtaed Data'!$F1312)</f>
        <v>2</v>
      </c>
      <c r="R7319" s="9">
        <f>MONTH('Consolidtaed Data'!$F1312)</f>
        <v>4</v>
      </c>
      <c r="S7319" s="9" t="str">
        <f>TEXT(Table3[[#This Row],[Purchase Date]],"MMMM")</f>
        <v>July</v>
      </c>
      <c r="T7319" s="9">
        <f>YEAR('Consolidtaed Data'!$F1312)</f>
        <v>2020</v>
      </c>
    </row>
    <row r="7320" spans="1:20" x14ac:dyDescent="0.3">
      <c r="A7320" s="9" t="s">
        <v>8346</v>
      </c>
      <c r="B7320" s="9" t="s">
        <v>216</v>
      </c>
      <c r="C7320" s="9" t="s">
        <v>228</v>
      </c>
      <c r="D7320" s="9" t="s">
        <v>123</v>
      </c>
      <c r="E7320" s="9" t="s">
        <v>706</v>
      </c>
      <c r="F7320" s="12">
        <v>44386</v>
      </c>
      <c r="G7320" s="12" t="str">
        <f>VLOOKUP(Table3[[#This Row],[Product ID]],[1]Products!$A:$G,2,0)</f>
        <v>Product 73</v>
      </c>
      <c r="H7320" s="22">
        <v>1</v>
      </c>
      <c r="I7320" s="9">
        <f>VLOOKUP('Consolidtaed Data'!$B1699,[1]Products!$A:$G,4,0)</f>
        <v>2005</v>
      </c>
      <c r="J7320" s="9">
        <f>VLOOKUP('Consolidtaed Data'!$B1699,[1]Products!$A:$G,3,0)</f>
        <v>1223</v>
      </c>
      <c r="K7320" s="9">
        <f>'Consolidtaed Data'!$J1699*'Consolidtaed Data'!$H1699</f>
        <v>409</v>
      </c>
      <c r="L7320" s="9">
        <f>'Consolidtaed Data'!$I1699*'Consolidtaed Data'!$H1699</f>
        <v>817</v>
      </c>
      <c r="M7320" s="9">
        <f>'Consolidtaed Data'!$L1699-'Consolidtaed Data'!$K1699</f>
        <v>656</v>
      </c>
      <c r="N7320" s="9" t="str">
        <f>VLOOKUP('Consolidtaed Data'!$C1699,[1]Locations!$A:$O,2,0)</f>
        <v>Ontario</v>
      </c>
      <c r="O7320" s="9" t="str">
        <f>VLOOKUP('Consolidtaed Data'!$D1699,'[1]Sales People'!$A:$B,2,0)</f>
        <v>Henry Nelson</v>
      </c>
      <c r="P7320" s="9" t="str">
        <f>VLOOKUP('Consolidtaed Data'!$E1699,[1]Customers!$A:$B,2,0)</f>
        <v>Matthew Lewis</v>
      </c>
      <c r="Q7320" s="11">
        <f>WEEKDAY('Consolidtaed Data'!$F1699)</f>
        <v>2</v>
      </c>
      <c r="R7320" s="9">
        <f>MONTH('Consolidtaed Data'!$F1699)</f>
        <v>5</v>
      </c>
      <c r="S7320" s="9" t="str">
        <f>TEXT(Table3[[#This Row],[Purchase Date]],"MMMM")</f>
        <v>July</v>
      </c>
      <c r="T7320" s="9">
        <f>YEAR('Consolidtaed Data'!$F1699)</f>
        <v>2020</v>
      </c>
    </row>
    <row r="7321" spans="1:20" x14ac:dyDescent="0.3">
      <c r="A7321" s="9" t="s">
        <v>8347</v>
      </c>
      <c r="B7321" s="9" t="s">
        <v>139</v>
      </c>
      <c r="C7321" s="9" t="s">
        <v>226</v>
      </c>
      <c r="D7321" s="9" t="s">
        <v>149</v>
      </c>
      <c r="E7321" s="9" t="s">
        <v>426</v>
      </c>
      <c r="F7321" s="12">
        <v>44386</v>
      </c>
      <c r="G7321" s="12" t="str">
        <f>VLOOKUP(Table3[[#This Row],[Product ID]],[1]Products!$A:$G,2,0)</f>
        <v>Product 13</v>
      </c>
      <c r="H7321" s="22">
        <v>1</v>
      </c>
      <c r="I7321" s="9">
        <f>VLOOKUP('Consolidtaed Data'!$B2077,[1]Products!$A:$G,4,0)</f>
        <v>1887</v>
      </c>
      <c r="J7321" s="9">
        <f>VLOOKUP('Consolidtaed Data'!$B2077,[1]Products!$A:$G,3,0)</f>
        <v>1378</v>
      </c>
      <c r="K7321" s="9">
        <f>'Consolidtaed Data'!$J2077*'Consolidtaed Data'!$H2077</f>
        <v>818</v>
      </c>
      <c r="L7321" s="9">
        <f>'Consolidtaed Data'!$I2077*'Consolidtaed Data'!$H2077</f>
        <v>1634</v>
      </c>
      <c r="M7321" s="9">
        <f>'Consolidtaed Data'!$L2077-'Consolidtaed Data'!$K2077</f>
        <v>192</v>
      </c>
      <c r="N7321" s="9" t="str">
        <f>VLOOKUP('Consolidtaed Data'!$C2077,[1]Locations!$A:$O,2,0)</f>
        <v>Sunnyvale</v>
      </c>
      <c r="O7321" s="9" t="str">
        <f>VLOOKUP('Consolidtaed Data'!$D2077,'[1]Sales People'!$A:$B,2,0)</f>
        <v>Howard Gardner</v>
      </c>
      <c r="P7321" s="9" t="str">
        <f>VLOOKUP('Consolidtaed Data'!$E2077,[1]Customers!$A:$B,2,0)</f>
        <v>Adam Jenkins</v>
      </c>
      <c r="Q7321" s="11">
        <f>WEEKDAY('Consolidtaed Data'!$F2077)</f>
        <v>2</v>
      </c>
      <c r="R7321" s="9">
        <f>MONTH('Consolidtaed Data'!$F2077)</f>
        <v>6</v>
      </c>
      <c r="S7321" s="9" t="str">
        <f>TEXT(Table3[[#This Row],[Purchase Date]],"MMMM")</f>
        <v>July</v>
      </c>
      <c r="T7321" s="9">
        <f>YEAR('Consolidtaed Data'!$F2077)</f>
        <v>2020</v>
      </c>
    </row>
    <row r="7322" spans="1:20" x14ac:dyDescent="0.3">
      <c r="A7322" s="9" t="s">
        <v>8348</v>
      </c>
      <c r="B7322" s="9" t="s">
        <v>136</v>
      </c>
      <c r="C7322" s="9" t="s">
        <v>253</v>
      </c>
      <c r="D7322" s="9" t="s">
        <v>51</v>
      </c>
      <c r="E7322" s="9" t="s">
        <v>1903</v>
      </c>
      <c r="F7322" s="12">
        <v>44386</v>
      </c>
      <c r="G7322" s="12" t="str">
        <f>VLOOKUP(Table3[[#This Row],[Product ID]],[1]Products!$A:$G,2,0)</f>
        <v>Product 2</v>
      </c>
      <c r="H7322" s="22">
        <v>1</v>
      </c>
      <c r="I7322" s="9">
        <f>VLOOKUP('Consolidtaed Data'!$B2546,[1]Products!$A:$G,4,0)</f>
        <v>1743</v>
      </c>
      <c r="J7322" s="9">
        <f>VLOOKUP('Consolidtaed Data'!$B2546,[1]Products!$A:$G,3,0)</f>
        <v>872</v>
      </c>
      <c r="K7322" s="9">
        <f>'Consolidtaed Data'!$J2546*'Consolidtaed Data'!$H2546</f>
        <v>900</v>
      </c>
      <c r="L7322" s="9">
        <f>'Consolidtaed Data'!$I2546*'Consolidtaed Data'!$H2546</f>
        <v>1636</v>
      </c>
      <c r="M7322" s="9">
        <f>'Consolidtaed Data'!$L2546-'Consolidtaed Data'!$K2546</f>
        <v>728</v>
      </c>
      <c r="N7322" s="9" t="str">
        <f>VLOOKUP('Consolidtaed Data'!$C2546,[1]Locations!$A:$O,2,0)</f>
        <v>Oxnard</v>
      </c>
      <c r="O7322" s="9" t="str">
        <f>VLOOKUP('Consolidtaed Data'!$D2546,'[1]Sales People'!$A:$B,2,0)</f>
        <v>Larry Marshall</v>
      </c>
      <c r="P7322" s="9" t="str">
        <f>VLOOKUP('Consolidtaed Data'!$E2546,[1]Customers!$A:$B,2,0)</f>
        <v>Robert Price</v>
      </c>
      <c r="Q7322" s="11">
        <f>WEEKDAY('Consolidtaed Data'!$F2546)</f>
        <v>7</v>
      </c>
      <c r="R7322" s="9">
        <f>MONTH('Consolidtaed Data'!$F2546)</f>
        <v>7</v>
      </c>
      <c r="S7322" s="9" t="str">
        <f>TEXT(Table3[[#This Row],[Purchase Date]],"MMMM")</f>
        <v>July</v>
      </c>
      <c r="T7322" s="9">
        <f>YEAR('Consolidtaed Data'!$F2546)</f>
        <v>2020</v>
      </c>
    </row>
    <row r="7323" spans="1:20" x14ac:dyDescent="0.3">
      <c r="A7323" s="9" t="s">
        <v>8349</v>
      </c>
      <c r="B7323" s="9" t="s">
        <v>284</v>
      </c>
      <c r="C7323" s="9" t="s">
        <v>67</v>
      </c>
      <c r="D7323" s="9" t="s">
        <v>43</v>
      </c>
      <c r="E7323" s="9" t="s">
        <v>3163</v>
      </c>
      <c r="F7323" s="12">
        <v>44386</v>
      </c>
      <c r="G7323" s="12" t="str">
        <f>VLOOKUP(Table3[[#This Row],[Product ID]],[1]Products!$A:$G,2,0)</f>
        <v>Product 96</v>
      </c>
      <c r="H7323" s="22">
        <v>1</v>
      </c>
      <c r="I7323" s="9">
        <f>VLOOKUP('Consolidtaed Data'!$B2842,[1]Products!$A:$G,4,0)</f>
        <v>2091</v>
      </c>
      <c r="J7323" s="9">
        <f>VLOOKUP('Consolidtaed Data'!$B2842,[1]Products!$A:$G,3,0)</f>
        <v>1485</v>
      </c>
      <c r="K7323" s="9">
        <f>'Consolidtaed Data'!$J2842*'Consolidtaed Data'!$H2842</f>
        <v>534</v>
      </c>
      <c r="L7323" s="9">
        <f>'Consolidtaed Data'!$I2842*'Consolidtaed Data'!$H2842</f>
        <v>847</v>
      </c>
      <c r="M7323" s="9">
        <f>'Consolidtaed Data'!$L2842-'Consolidtaed Data'!$K2842</f>
        <v>495</v>
      </c>
      <c r="N7323" s="9" t="str">
        <f>VLOOKUP('Consolidtaed Data'!$C2842,[1]Locations!$A:$O,2,0)</f>
        <v>Los Angeles</v>
      </c>
      <c r="O7323" s="9" t="str">
        <f>VLOOKUP('Consolidtaed Data'!$D2842,'[1]Sales People'!$A:$B,2,0)</f>
        <v>Sean Miller</v>
      </c>
      <c r="P7323" s="9" t="str">
        <f>VLOOKUP('Consolidtaed Data'!$E2842,[1]Customers!$A:$B,2,0)</f>
        <v>Jerry Reed</v>
      </c>
      <c r="Q7323" s="11">
        <f>WEEKDAY('Consolidtaed Data'!$F2842)</f>
        <v>2</v>
      </c>
      <c r="R7323" s="9">
        <f>MONTH('Consolidtaed Data'!$F2842)</f>
        <v>7</v>
      </c>
      <c r="S7323" s="9" t="str">
        <f>TEXT(Table3[[#This Row],[Purchase Date]],"MMMM")</f>
        <v>July</v>
      </c>
      <c r="T7323" s="9">
        <f>YEAR('Consolidtaed Data'!$F2842)</f>
        <v>2020</v>
      </c>
    </row>
    <row r="7324" spans="1:20" x14ac:dyDescent="0.3">
      <c r="A7324" s="9" t="s">
        <v>8350</v>
      </c>
      <c r="B7324" s="9" t="s">
        <v>981</v>
      </c>
      <c r="C7324" s="9" t="s">
        <v>67</v>
      </c>
      <c r="D7324" s="9" t="s">
        <v>149</v>
      </c>
      <c r="E7324" s="9" t="s">
        <v>456</v>
      </c>
      <c r="F7324" s="12">
        <v>44386</v>
      </c>
      <c r="G7324" s="12" t="str">
        <f>VLOOKUP(Table3[[#This Row],[Product ID]],[1]Products!$A:$G,2,0)</f>
        <v>Product 3</v>
      </c>
      <c r="H7324" s="22">
        <v>1</v>
      </c>
      <c r="I7324" s="9">
        <f>VLOOKUP('Consolidtaed Data'!$B3082,[1]Products!$A:$G,4,0)</f>
        <v>95</v>
      </c>
      <c r="J7324" s="9">
        <f>VLOOKUP('Consolidtaed Data'!$B3082,[1]Products!$A:$G,3,0)</f>
        <v>61</v>
      </c>
      <c r="K7324" s="9">
        <f>'Consolidtaed Data'!$J3082*'Consolidtaed Data'!$H3082</f>
        <v>255</v>
      </c>
      <c r="L7324" s="9">
        <f>'Consolidtaed Data'!$I3082*'Consolidtaed Data'!$H3082</f>
        <v>392</v>
      </c>
      <c r="M7324" s="9">
        <f>'Consolidtaed Data'!$L3082-'Consolidtaed Data'!$K3082</f>
        <v>2888</v>
      </c>
      <c r="N7324" s="9" t="str">
        <f>VLOOKUP('Consolidtaed Data'!$C3082,[1]Locations!$A:$O,2,0)</f>
        <v>Anaheim</v>
      </c>
      <c r="O7324" s="9" t="str">
        <f>VLOOKUP('Consolidtaed Data'!$D3082,'[1]Sales People'!$A:$B,2,0)</f>
        <v>Larry Marshall</v>
      </c>
      <c r="P7324" s="9" t="str">
        <f>VLOOKUP('Consolidtaed Data'!$E3082,[1]Customers!$A:$B,2,0)</f>
        <v>Gary Porter</v>
      </c>
      <c r="Q7324" s="11">
        <f>WEEKDAY('Consolidtaed Data'!$F3082)</f>
        <v>6</v>
      </c>
      <c r="R7324" s="9">
        <f>MONTH('Consolidtaed Data'!$F3082)</f>
        <v>8</v>
      </c>
      <c r="S7324" s="9" t="str">
        <f>TEXT(Table3[[#This Row],[Purchase Date]],"MMMM")</f>
        <v>July</v>
      </c>
      <c r="T7324" s="9">
        <f>YEAR('Consolidtaed Data'!$F3082)</f>
        <v>2020</v>
      </c>
    </row>
    <row r="7325" spans="1:20" x14ac:dyDescent="0.3">
      <c r="A7325" s="9" t="s">
        <v>8351</v>
      </c>
      <c r="B7325" s="9" t="s">
        <v>79</v>
      </c>
      <c r="C7325" s="9" t="s">
        <v>50</v>
      </c>
      <c r="D7325" s="9" t="s">
        <v>174</v>
      </c>
      <c r="E7325" s="9" t="s">
        <v>1110</v>
      </c>
      <c r="F7325" s="12">
        <v>44386</v>
      </c>
      <c r="G7325" s="12" t="str">
        <f>VLOOKUP(Table3[[#This Row],[Product ID]],[1]Products!$A:$G,2,0)</f>
        <v>Product 80</v>
      </c>
      <c r="H7325" s="22">
        <v>1</v>
      </c>
      <c r="I7325" s="9">
        <f>VLOOKUP('Consolidtaed Data'!$B3098,[1]Products!$A:$G,4,0)</f>
        <v>1743</v>
      </c>
      <c r="J7325" s="9">
        <f>VLOOKUP('Consolidtaed Data'!$B3098,[1]Products!$A:$G,3,0)</f>
        <v>872</v>
      </c>
      <c r="K7325" s="9">
        <f>'Consolidtaed Data'!$J3098*'Consolidtaed Data'!$H3098</f>
        <v>291</v>
      </c>
      <c r="L7325" s="9">
        <f>'Consolidtaed Data'!$I3098*'Consolidtaed Data'!$H3098</f>
        <v>378</v>
      </c>
      <c r="M7325" s="9">
        <f>'Consolidtaed Data'!$L3098-'Consolidtaed Data'!$K3098</f>
        <v>140</v>
      </c>
      <c r="N7325" s="9" t="str">
        <f>VLOOKUP('Consolidtaed Data'!$C3098,[1]Locations!$A:$O,2,0)</f>
        <v>Pasadena</v>
      </c>
      <c r="O7325" s="9" t="str">
        <f>VLOOKUP('Consolidtaed Data'!$D3098,'[1]Sales People'!$A:$B,2,0)</f>
        <v>Andrew Bowman</v>
      </c>
      <c r="P7325" s="9" t="str">
        <f>VLOOKUP('Consolidtaed Data'!$E3098,[1]Customers!$A:$B,2,0)</f>
        <v>Shawn Owens</v>
      </c>
      <c r="Q7325" s="11">
        <f>WEEKDAY('Consolidtaed Data'!$F3098)</f>
        <v>7</v>
      </c>
      <c r="R7325" s="9">
        <f>MONTH('Consolidtaed Data'!$F3098)</f>
        <v>8</v>
      </c>
      <c r="S7325" s="9" t="str">
        <f>TEXT(Table3[[#This Row],[Purchase Date]],"MMMM")</f>
        <v>July</v>
      </c>
      <c r="T7325" s="9">
        <f>YEAR('Consolidtaed Data'!$F3098)</f>
        <v>2020</v>
      </c>
    </row>
    <row r="7326" spans="1:20" x14ac:dyDescent="0.3">
      <c r="A7326" s="9" t="s">
        <v>8352</v>
      </c>
      <c r="B7326" s="9" t="s">
        <v>340</v>
      </c>
      <c r="C7326" s="9" t="s">
        <v>421</v>
      </c>
      <c r="D7326" s="9" t="s">
        <v>315</v>
      </c>
      <c r="E7326" s="9" t="s">
        <v>743</v>
      </c>
      <c r="F7326" s="12">
        <v>44386</v>
      </c>
      <c r="G7326" s="12" t="str">
        <f>VLOOKUP(Table3[[#This Row],[Product ID]],[1]Products!$A:$G,2,0)</f>
        <v>Product 34</v>
      </c>
      <c r="H7326" s="22">
        <v>3</v>
      </c>
      <c r="I7326" s="9">
        <f>VLOOKUP('Consolidtaed Data'!$B3602,[1]Products!$A:$G,4,0)</f>
        <v>127</v>
      </c>
      <c r="J7326" s="9">
        <f>VLOOKUP('Consolidtaed Data'!$B3602,[1]Products!$A:$G,3,0)</f>
        <v>79</v>
      </c>
      <c r="K7326" s="9">
        <f>'Consolidtaed Data'!$J3602*'Consolidtaed Data'!$H3602</f>
        <v>1535</v>
      </c>
      <c r="L7326" s="9">
        <f>'Consolidtaed Data'!$I3602*'Consolidtaed Data'!$H3602</f>
        <v>2257</v>
      </c>
      <c r="M7326" s="9">
        <f>'Consolidtaed Data'!$L3602-'Consolidtaed Data'!$K3602</f>
        <v>408</v>
      </c>
      <c r="N7326" s="9" t="str">
        <f>VLOOKUP('Consolidtaed Data'!$C3602,[1]Locations!$A:$O,2,0)</f>
        <v>Hayward</v>
      </c>
      <c r="O7326" s="9" t="str">
        <f>VLOOKUP('Consolidtaed Data'!$D3602,'[1]Sales People'!$A:$B,2,0)</f>
        <v>Brian Davis</v>
      </c>
      <c r="P7326" s="9" t="str">
        <f>VLOOKUP('Consolidtaed Data'!$E3602,[1]Customers!$A:$B,2,0)</f>
        <v>Gerald Reyes</v>
      </c>
      <c r="Q7326" s="11">
        <f>WEEKDAY('Consolidtaed Data'!$F3602)</f>
        <v>1</v>
      </c>
      <c r="R7326" s="9">
        <f>MONTH('Consolidtaed Data'!$F3602)</f>
        <v>9</v>
      </c>
      <c r="S7326" s="9" t="str">
        <f>TEXT(Table3[[#This Row],[Purchase Date]],"MMMM")</f>
        <v>July</v>
      </c>
      <c r="T7326" s="9">
        <f>YEAR('Consolidtaed Data'!$F3602)</f>
        <v>2020</v>
      </c>
    </row>
    <row r="7327" spans="1:20" x14ac:dyDescent="0.3">
      <c r="A7327" s="9" t="s">
        <v>8353</v>
      </c>
      <c r="B7327" s="9" t="s">
        <v>151</v>
      </c>
      <c r="C7327" s="9" t="s">
        <v>50</v>
      </c>
      <c r="D7327" s="9" t="s">
        <v>51</v>
      </c>
      <c r="E7327" s="9" t="s">
        <v>52</v>
      </c>
      <c r="F7327" s="12">
        <v>44387</v>
      </c>
      <c r="G7327" s="12" t="str">
        <f>VLOOKUP(Table3[[#This Row],[Product ID]],[1]Products!$A:$G,2,0)</f>
        <v>Product 94</v>
      </c>
      <c r="H7327" s="22">
        <v>3</v>
      </c>
      <c r="I7327" s="9">
        <f>VLOOKUP('Consolidtaed Data'!$B5,[1]Products!$A:$G,4,0)</f>
        <v>1848</v>
      </c>
      <c r="J7327" s="9">
        <f>VLOOKUP('Consolidtaed Data'!$B5,[1]Products!$A:$G,3,0)</f>
        <v>1294</v>
      </c>
      <c r="K7327" s="9">
        <f>'Consolidtaed Data'!$J5*'Consolidtaed Data'!$H5</f>
        <v>2756</v>
      </c>
      <c r="L7327" s="9">
        <f>'Consolidtaed Data'!$I5*'Consolidtaed Data'!$H5</f>
        <v>3774</v>
      </c>
      <c r="M7327" s="9">
        <f>'Consolidtaed Data'!$L5-'Consolidtaed Data'!$K5</f>
        <v>599</v>
      </c>
      <c r="N7327" s="9" t="str">
        <f>VLOOKUP('Consolidtaed Data'!$C5,[1]Locations!$A:$O,2,0)</f>
        <v>Carlsbad</v>
      </c>
      <c r="O7327" s="9" t="str">
        <f>VLOOKUP('Consolidtaed Data'!$D5,'[1]Sales People'!$A:$B,2,0)</f>
        <v>Kevin Butler</v>
      </c>
      <c r="P7327" s="9" t="str">
        <f>VLOOKUP('Consolidtaed Data'!$E5,[1]Customers!$A:$B,2,0)</f>
        <v>Eric Bowman</v>
      </c>
      <c r="Q7327" s="11">
        <f>WEEKDAY('Consolidtaed Data'!$F5)</f>
        <v>4</v>
      </c>
      <c r="R7327" s="9">
        <f>MONTH('Consolidtaed Data'!$F5)</f>
        <v>1</v>
      </c>
      <c r="S7327" s="9" t="str">
        <f>TEXT(Table3[[#This Row],[Purchase Date]],"MMMM")</f>
        <v>July</v>
      </c>
      <c r="T7327" s="9">
        <f>YEAR('Consolidtaed Data'!$F5)</f>
        <v>2020</v>
      </c>
    </row>
    <row r="7328" spans="1:20" x14ac:dyDescent="0.3">
      <c r="A7328" s="9" t="s">
        <v>8354</v>
      </c>
      <c r="B7328" s="9" t="s">
        <v>529</v>
      </c>
      <c r="C7328" s="9" t="s">
        <v>344</v>
      </c>
      <c r="D7328" s="9" t="s">
        <v>161</v>
      </c>
      <c r="E7328" s="9" t="s">
        <v>345</v>
      </c>
      <c r="F7328" s="12">
        <v>44387</v>
      </c>
      <c r="G7328" s="12" t="str">
        <f>VLOOKUP(Table3[[#This Row],[Product ID]],[1]Products!$A:$G,2,0)</f>
        <v>Product 56</v>
      </c>
      <c r="H7328" s="22">
        <v>4</v>
      </c>
      <c r="I7328" s="9">
        <f>VLOOKUP('Consolidtaed Data'!$B74,[1]Products!$A:$G,4,0)</f>
        <v>504</v>
      </c>
      <c r="J7328" s="9">
        <f>VLOOKUP('Consolidtaed Data'!$B74,[1]Products!$A:$G,3,0)</f>
        <v>408</v>
      </c>
      <c r="K7328" s="9">
        <f>'Consolidtaed Data'!$J74*'Consolidtaed Data'!$H74</f>
        <v>3324</v>
      </c>
      <c r="L7328" s="9">
        <f>'Consolidtaed Data'!$I74*'Consolidtaed Data'!$H74</f>
        <v>4053</v>
      </c>
      <c r="M7328" s="9">
        <f>'Consolidtaed Data'!$L74-'Consolidtaed Data'!$K74</f>
        <v>1178</v>
      </c>
      <c r="N7328" s="9" t="str">
        <f>VLOOKUP('Consolidtaed Data'!$C74,[1]Locations!$A:$O,2,0)</f>
        <v>Escondido</v>
      </c>
      <c r="O7328" s="9" t="str">
        <f>VLOOKUP('Consolidtaed Data'!$D74,'[1]Sales People'!$A:$B,2,0)</f>
        <v>Brian Hansen</v>
      </c>
      <c r="P7328" s="9" t="str">
        <f>VLOOKUP('Consolidtaed Data'!$E74,[1]Customers!$A:$B,2,0)</f>
        <v>Timothy Hamilton</v>
      </c>
      <c r="Q7328" s="11">
        <f>WEEKDAY('Consolidtaed Data'!$F74)</f>
        <v>2</v>
      </c>
      <c r="R7328" s="9">
        <f>MONTH('Consolidtaed Data'!$F74)</f>
        <v>1</v>
      </c>
      <c r="S7328" s="9" t="str">
        <f>TEXT(Table3[[#This Row],[Purchase Date]],"MMMM")</f>
        <v>July</v>
      </c>
      <c r="T7328" s="9">
        <f>YEAR('Consolidtaed Data'!$F74)</f>
        <v>2020</v>
      </c>
    </row>
    <row r="7329" spans="1:20" x14ac:dyDescent="0.3">
      <c r="A7329" s="9" t="s">
        <v>8355</v>
      </c>
      <c r="B7329" s="9" t="s">
        <v>230</v>
      </c>
      <c r="C7329" s="9" t="s">
        <v>302</v>
      </c>
      <c r="D7329" s="9" t="s">
        <v>329</v>
      </c>
      <c r="E7329" s="9" t="s">
        <v>279</v>
      </c>
      <c r="F7329" s="12">
        <v>44387</v>
      </c>
      <c r="G7329" s="12" t="str">
        <f>VLOOKUP(Table3[[#This Row],[Product ID]],[1]Products!$A:$G,2,0)</f>
        <v>Product 31</v>
      </c>
      <c r="H7329" s="22">
        <v>1</v>
      </c>
      <c r="I7329" s="9">
        <f>VLOOKUP('Consolidtaed Data'!$B312,[1]Products!$A:$G,4,0)</f>
        <v>1743</v>
      </c>
      <c r="J7329" s="9">
        <f>VLOOKUP('Consolidtaed Data'!$B312,[1]Products!$A:$G,3,0)</f>
        <v>872</v>
      </c>
      <c r="K7329" s="9">
        <f>'Consolidtaed Data'!$J312*'Consolidtaed Data'!$H312</f>
        <v>376</v>
      </c>
      <c r="L7329" s="9">
        <f>'Consolidtaed Data'!$I312*'Consolidtaed Data'!$H312</f>
        <v>458</v>
      </c>
      <c r="M7329" s="9">
        <f>'Consolidtaed Data'!$L312-'Consolidtaed Data'!$K312</f>
        <v>286</v>
      </c>
      <c r="N7329" s="9" t="str">
        <f>VLOOKUP('Consolidtaed Data'!$C312,[1]Locations!$A:$O,2,0)</f>
        <v>Burbank</v>
      </c>
      <c r="O7329" s="9" t="str">
        <f>VLOOKUP('Consolidtaed Data'!$D312,'[1]Sales People'!$A:$B,2,0)</f>
        <v>Robert Reed</v>
      </c>
      <c r="P7329" s="9" t="str">
        <f>VLOOKUP('Consolidtaed Data'!$E312,[1]Customers!$A:$B,2,0)</f>
        <v>Kevin Gomez</v>
      </c>
      <c r="Q7329" s="11">
        <f>WEEKDAY('Consolidtaed Data'!$F312)</f>
        <v>4</v>
      </c>
      <c r="R7329" s="9">
        <f>MONTH('Consolidtaed Data'!$F312)</f>
        <v>1</v>
      </c>
      <c r="S7329" s="9" t="str">
        <f>TEXT(Table3[[#This Row],[Purchase Date]],"MMMM")</f>
        <v>July</v>
      </c>
      <c r="T7329" s="9">
        <f>YEAR('Consolidtaed Data'!$F312)</f>
        <v>2020</v>
      </c>
    </row>
    <row r="7330" spans="1:20" x14ac:dyDescent="0.3">
      <c r="A7330" s="9" t="s">
        <v>8356</v>
      </c>
      <c r="B7330" s="9" t="s">
        <v>336</v>
      </c>
      <c r="C7330" s="9" t="s">
        <v>130</v>
      </c>
      <c r="D7330" s="9" t="s">
        <v>402</v>
      </c>
      <c r="E7330" s="9" t="s">
        <v>1044</v>
      </c>
      <c r="F7330" s="12">
        <v>44387</v>
      </c>
      <c r="G7330" s="12" t="str">
        <f>VLOOKUP(Table3[[#This Row],[Product ID]],[1]Products!$A:$G,2,0)</f>
        <v>Product 78</v>
      </c>
      <c r="H7330" s="22">
        <v>2</v>
      </c>
      <c r="I7330" s="9">
        <f>VLOOKUP('Consolidtaed Data'!$B399,[1]Products!$A:$G,4,0)</f>
        <v>561</v>
      </c>
      <c r="J7330" s="9">
        <f>VLOOKUP('Consolidtaed Data'!$B399,[1]Products!$A:$G,3,0)</f>
        <v>421</v>
      </c>
      <c r="K7330" s="9">
        <f>'Consolidtaed Data'!$J399*'Consolidtaed Data'!$H399</f>
        <v>425</v>
      </c>
      <c r="L7330" s="9">
        <f>'Consolidtaed Data'!$I399*'Consolidtaed Data'!$H399</f>
        <v>545</v>
      </c>
      <c r="M7330" s="9">
        <f>'Consolidtaed Data'!$L399-'Consolidtaed Data'!$K399</f>
        <v>204</v>
      </c>
      <c r="N7330" s="9" t="str">
        <f>VLOOKUP('Consolidtaed Data'!$C399,[1]Locations!$A:$O,2,0)</f>
        <v>Daly City</v>
      </c>
      <c r="O7330" s="9" t="str">
        <f>VLOOKUP('Consolidtaed Data'!$D399,'[1]Sales People'!$A:$B,2,0)</f>
        <v>Brian Thomas</v>
      </c>
      <c r="P7330" s="9" t="str">
        <f>VLOOKUP('Consolidtaed Data'!$E399,[1]Customers!$A:$B,2,0)</f>
        <v>Stephen Kelly</v>
      </c>
      <c r="Q7330" s="11">
        <f>WEEKDAY('Consolidtaed Data'!$F399)</f>
        <v>3</v>
      </c>
      <c r="R7330" s="9">
        <f>MONTH('Consolidtaed Data'!$F399)</f>
        <v>1</v>
      </c>
      <c r="S7330" s="9" t="str">
        <f>TEXT(Table3[[#This Row],[Purchase Date]],"MMMM")</f>
        <v>July</v>
      </c>
      <c r="T7330" s="9">
        <f>YEAR('Consolidtaed Data'!$F399)</f>
        <v>2020</v>
      </c>
    </row>
    <row r="7331" spans="1:20" x14ac:dyDescent="0.3">
      <c r="A7331" s="9" t="s">
        <v>8357</v>
      </c>
      <c r="B7331" s="9" t="s">
        <v>526</v>
      </c>
      <c r="C7331" s="9" t="s">
        <v>126</v>
      </c>
      <c r="D7331" s="9" t="s">
        <v>281</v>
      </c>
      <c r="E7331" s="9" t="s">
        <v>406</v>
      </c>
      <c r="F7331" s="12">
        <v>44387</v>
      </c>
      <c r="G7331" s="12" t="str">
        <f>VLOOKUP(Table3[[#This Row],[Product ID]],[1]Products!$A:$G,2,0)</f>
        <v>Product 14</v>
      </c>
      <c r="H7331" s="22">
        <v>2</v>
      </c>
      <c r="I7331" s="9">
        <f>VLOOKUP('Consolidtaed Data'!$B437,[1]Products!$A:$G,4,0)</f>
        <v>1278</v>
      </c>
      <c r="J7331" s="9">
        <f>VLOOKUP('Consolidtaed Data'!$B437,[1]Products!$A:$G,3,0)</f>
        <v>665</v>
      </c>
      <c r="K7331" s="9">
        <f>'Consolidtaed Data'!$J437*'Consolidtaed Data'!$H437</f>
        <v>840</v>
      </c>
      <c r="L7331" s="9">
        <f>'Consolidtaed Data'!$I437*'Consolidtaed Data'!$H437</f>
        <v>1168</v>
      </c>
      <c r="M7331" s="9">
        <f>'Consolidtaed Data'!$L437-'Consolidtaed Data'!$K437</f>
        <v>660</v>
      </c>
      <c r="N7331" s="9" t="str">
        <f>VLOOKUP('Consolidtaed Data'!$C437,[1]Locations!$A:$O,2,0)</f>
        <v>Inglewood</v>
      </c>
      <c r="O7331" s="9" t="str">
        <f>VLOOKUP('Consolidtaed Data'!$D437,'[1]Sales People'!$A:$B,2,0)</f>
        <v>Carl Hall</v>
      </c>
      <c r="P7331" s="9" t="str">
        <f>VLOOKUP('Consolidtaed Data'!$E437,[1]Customers!$A:$B,2,0)</f>
        <v>Matthew Phillips</v>
      </c>
      <c r="Q7331" s="11">
        <f>WEEKDAY('Consolidtaed Data'!$F437)</f>
        <v>6</v>
      </c>
      <c r="R7331" s="9">
        <f>MONTH('Consolidtaed Data'!$F437)</f>
        <v>1</v>
      </c>
      <c r="S7331" s="9" t="str">
        <f>TEXT(Table3[[#This Row],[Purchase Date]],"MMMM")</f>
        <v>July</v>
      </c>
      <c r="T7331" s="9">
        <f>YEAR('Consolidtaed Data'!$F437)</f>
        <v>2020</v>
      </c>
    </row>
    <row r="7332" spans="1:20" x14ac:dyDescent="0.3">
      <c r="A7332" s="9" t="s">
        <v>8358</v>
      </c>
      <c r="B7332" s="9" t="s">
        <v>429</v>
      </c>
      <c r="C7332" s="9" t="s">
        <v>420</v>
      </c>
      <c r="D7332" s="9" t="s">
        <v>87</v>
      </c>
      <c r="E7332" s="9" t="s">
        <v>550</v>
      </c>
      <c r="F7332" s="12">
        <v>44387</v>
      </c>
      <c r="G7332" s="12" t="str">
        <f>VLOOKUP(Table3[[#This Row],[Product ID]],[1]Products!$A:$G,2,0)</f>
        <v>Product 87</v>
      </c>
      <c r="H7332" s="22">
        <v>3</v>
      </c>
      <c r="I7332" s="9">
        <f>VLOOKUP('Consolidtaed Data'!$B1070,[1]Products!$A:$G,4,0)</f>
        <v>826</v>
      </c>
      <c r="J7332" s="9">
        <f>VLOOKUP('Consolidtaed Data'!$B1070,[1]Products!$A:$G,3,0)</f>
        <v>562</v>
      </c>
      <c r="K7332" s="9">
        <f>'Consolidtaed Data'!$J1070*'Consolidtaed Data'!$H1070</f>
        <v>4432</v>
      </c>
      <c r="L7332" s="9">
        <f>'Consolidtaed Data'!$I1070*'Consolidtaed Data'!$H1070</f>
        <v>5404</v>
      </c>
      <c r="M7332" s="9">
        <f>'Consolidtaed Data'!$L1070-'Consolidtaed Data'!$K1070</f>
        <v>48</v>
      </c>
      <c r="N7332" s="9" t="str">
        <f>VLOOKUP('Consolidtaed Data'!$C1070,[1]Locations!$A:$O,2,0)</f>
        <v>Salinas</v>
      </c>
      <c r="O7332" s="9" t="str">
        <f>VLOOKUP('Consolidtaed Data'!$D1070,'[1]Sales People'!$A:$B,2,0)</f>
        <v>Andrew Bowman</v>
      </c>
      <c r="P7332" s="9" t="str">
        <f>VLOOKUP('Consolidtaed Data'!$E1070,[1]Customers!$A:$B,2,0)</f>
        <v>Harold Matthews</v>
      </c>
      <c r="Q7332" s="11">
        <f>WEEKDAY('Consolidtaed Data'!$F1070)</f>
        <v>3</v>
      </c>
      <c r="R7332" s="9">
        <f>MONTH('Consolidtaed Data'!$F1070)</f>
        <v>3</v>
      </c>
      <c r="S7332" s="9" t="str">
        <f>TEXT(Table3[[#This Row],[Purchase Date]],"MMMM")</f>
        <v>July</v>
      </c>
      <c r="T7332" s="9">
        <f>YEAR('Consolidtaed Data'!$F1070)</f>
        <v>2020</v>
      </c>
    </row>
    <row r="7333" spans="1:20" x14ac:dyDescent="0.3">
      <c r="A7333" s="9" t="s">
        <v>8359</v>
      </c>
      <c r="B7333" s="9" t="s">
        <v>139</v>
      </c>
      <c r="C7333" s="9" t="s">
        <v>394</v>
      </c>
      <c r="D7333" s="9" t="s">
        <v>91</v>
      </c>
      <c r="E7333" s="9" t="s">
        <v>1263</v>
      </c>
      <c r="F7333" s="12">
        <v>44387</v>
      </c>
      <c r="G7333" s="12" t="str">
        <f>VLOOKUP(Table3[[#This Row],[Product ID]],[1]Products!$A:$G,2,0)</f>
        <v>Product 13</v>
      </c>
      <c r="H7333" s="22">
        <v>3</v>
      </c>
      <c r="I7333" s="9">
        <f>VLOOKUP('Consolidtaed Data'!$B1335,[1]Products!$A:$G,4,0)</f>
        <v>603</v>
      </c>
      <c r="J7333" s="9">
        <f>VLOOKUP('Consolidtaed Data'!$B1335,[1]Products!$A:$G,3,0)</f>
        <v>416</v>
      </c>
      <c r="K7333" s="9">
        <f>'Consolidtaed Data'!$J1335*'Consolidtaed Data'!$H1335</f>
        <v>561</v>
      </c>
      <c r="L7333" s="9">
        <f>'Consolidtaed Data'!$I1335*'Consolidtaed Data'!$H1335</f>
        <v>684</v>
      </c>
      <c r="M7333" s="9">
        <f>'Consolidtaed Data'!$L1335-'Consolidtaed Data'!$K1335</f>
        <v>736</v>
      </c>
      <c r="N7333" s="9" t="str">
        <f>VLOOKUP('Consolidtaed Data'!$C1335,[1]Locations!$A:$O,2,0)</f>
        <v>Irvine</v>
      </c>
      <c r="O7333" s="9" t="str">
        <f>VLOOKUP('Consolidtaed Data'!$D1335,'[1]Sales People'!$A:$B,2,0)</f>
        <v>Sean Miller</v>
      </c>
      <c r="P7333" s="9" t="str">
        <f>VLOOKUP('Consolidtaed Data'!$E1335,[1]Customers!$A:$B,2,0)</f>
        <v>Steven Walker</v>
      </c>
      <c r="Q7333" s="11">
        <f>WEEKDAY('Consolidtaed Data'!$F1335)</f>
        <v>4</v>
      </c>
      <c r="R7333" s="9">
        <f>MONTH('Consolidtaed Data'!$F1335)</f>
        <v>4</v>
      </c>
      <c r="S7333" s="9" t="str">
        <f>TEXT(Table3[[#This Row],[Purchase Date]],"MMMM")</f>
        <v>July</v>
      </c>
      <c r="T7333" s="9">
        <f>YEAR('Consolidtaed Data'!$F1335)</f>
        <v>2020</v>
      </c>
    </row>
    <row r="7334" spans="1:20" x14ac:dyDescent="0.3">
      <c r="A7334" s="9" t="s">
        <v>8360</v>
      </c>
      <c r="B7334" s="9" t="s">
        <v>531</v>
      </c>
      <c r="C7334" s="9" t="s">
        <v>25</v>
      </c>
      <c r="D7334" s="9" t="s">
        <v>326</v>
      </c>
      <c r="E7334" s="9" t="s">
        <v>942</v>
      </c>
      <c r="F7334" s="12">
        <v>44387</v>
      </c>
      <c r="G7334" s="12" t="str">
        <f>VLOOKUP(Table3[[#This Row],[Product ID]],[1]Products!$A:$G,2,0)</f>
        <v>Product 62</v>
      </c>
      <c r="H7334" s="22">
        <v>2</v>
      </c>
      <c r="I7334" s="9">
        <f>VLOOKUP('Consolidtaed Data'!$B1354,[1]Products!$A:$G,4,0)</f>
        <v>1582</v>
      </c>
      <c r="J7334" s="9">
        <f>VLOOKUP('Consolidtaed Data'!$B1354,[1]Products!$A:$G,3,0)</f>
        <v>1234</v>
      </c>
      <c r="K7334" s="9">
        <f>'Consolidtaed Data'!$J1354*'Consolidtaed Data'!$H1354</f>
        <v>154</v>
      </c>
      <c r="L7334" s="9">
        <f>'Consolidtaed Data'!$I1354*'Consolidtaed Data'!$H1354</f>
        <v>203</v>
      </c>
      <c r="M7334" s="9">
        <f>'Consolidtaed Data'!$L1354-'Consolidtaed Data'!$K1354</f>
        <v>3580</v>
      </c>
      <c r="N7334" s="9" t="str">
        <f>VLOOKUP('Consolidtaed Data'!$C1354,[1]Locations!$A:$O,2,0)</f>
        <v>Roseville</v>
      </c>
      <c r="O7334" s="9" t="str">
        <f>VLOOKUP('Consolidtaed Data'!$D1354,'[1]Sales People'!$A:$B,2,0)</f>
        <v>Justin Lynch</v>
      </c>
      <c r="P7334" s="9" t="str">
        <f>VLOOKUP('Consolidtaed Data'!$E1354,[1]Customers!$A:$B,2,0)</f>
        <v>Ralph Olson</v>
      </c>
      <c r="Q7334" s="11">
        <f>WEEKDAY('Consolidtaed Data'!$F1354)</f>
        <v>5</v>
      </c>
      <c r="R7334" s="9">
        <f>MONTH('Consolidtaed Data'!$F1354)</f>
        <v>4</v>
      </c>
      <c r="S7334" s="9" t="str">
        <f>TEXT(Table3[[#This Row],[Purchase Date]],"MMMM")</f>
        <v>July</v>
      </c>
      <c r="T7334" s="9">
        <f>YEAR('Consolidtaed Data'!$F1354)</f>
        <v>2020</v>
      </c>
    </row>
    <row r="7335" spans="1:20" x14ac:dyDescent="0.3">
      <c r="A7335" s="9" t="s">
        <v>8361</v>
      </c>
      <c r="B7335" s="9" t="s">
        <v>200</v>
      </c>
      <c r="C7335" s="9" t="s">
        <v>25</v>
      </c>
      <c r="D7335" s="9" t="s">
        <v>80</v>
      </c>
      <c r="E7335" s="9" t="s">
        <v>834</v>
      </c>
      <c r="F7335" s="12">
        <v>44387</v>
      </c>
      <c r="G7335" s="12" t="str">
        <f>VLOOKUP(Table3[[#This Row],[Product ID]],[1]Products!$A:$G,2,0)</f>
        <v>Product 23</v>
      </c>
      <c r="H7335" s="22">
        <v>1</v>
      </c>
      <c r="I7335" s="9">
        <f>VLOOKUP('Consolidtaed Data'!$B1947,[1]Products!$A:$G,4,0)</f>
        <v>1353</v>
      </c>
      <c r="J7335" s="9">
        <f>VLOOKUP('Consolidtaed Data'!$B1947,[1]Products!$A:$G,3,0)</f>
        <v>947</v>
      </c>
      <c r="K7335" s="9">
        <f>'Consolidtaed Data'!$J1947*'Consolidtaed Data'!$H1947</f>
        <v>421</v>
      </c>
      <c r="L7335" s="9">
        <f>'Consolidtaed Data'!$I1947*'Consolidtaed Data'!$H1947</f>
        <v>561</v>
      </c>
      <c r="M7335" s="9">
        <f>'Consolidtaed Data'!$L1947-'Consolidtaed Data'!$K1947</f>
        <v>523</v>
      </c>
      <c r="N7335" s="9" t="str">
        <f>VLOOKUP('Consolidtaed Data'!$C1947,[1]Locations!$A:$O,2,0)</f>
        <v>Norwalk</v>
      </c>
      <c r="O7335" s="9" t="str">
        <f>VLOOKUP('Consolidtaed Data'!$D1947,'[1]Sales People'!$A:$B,2,0)</f>
        <v>Larry Marshall</v>
      </c>
      <c r="P7335" s="9" t="str">
        <f>VLOOKUP('Consolidtaed Data'!$E1947,[1]Customers!$A:$B,2,0)</f>
        <v>Raymond Spencer</v>
      </c>
      <c r="Q7335" s="11">
        <f>WEEKDAY('Consolidtaed Data'!$F1947)</f>
        <v>6</v>
      </c>
      <c r="R7335" s="9">
        <f>MONTH('Consolidtaed Data'!$F1947)</f>
        <v>5</v>
      </c>
      <c r="S7335" s="9" t="str">
        <f>TEXT(Table3[[#This Row],[Purchase Date]],"MMMM")</f>
        <v>July</v>
      </c>
      <c r="T7335" s="9">
        <f>YEAR('Consolidtaed Data'!$F1947)</f>
        <v>2020</v>
      </c>
    </row>
    <row r="7336" spans="1:20" x14ac:dyDescent="0.3">
      <c r="A7336" s="9" t="s">
        <v>8362</v>
      </c>
      <c r="B7336" s="9" t="s">
        <v>443</v>
      </c>
      <c r="C7336" s="9" t="s">
        <v>99</v>
      </c>
      <c r="D7336" s="9" t="s">
        <v>46</v>
      </c>
      <c r="E7336" s="9" t="s">
        <v>1056</v>
      </c>
      <c r="F7336" s="12">
        <v>44387</v>
      </c>
      <c r="G7336" s="12" t="str">
        <f>VLOOKUP(Table3[[#This Row],[Product ID]],[1]Products!$A:$G,2,0)</f>
        <v>Product 61</v>
      </c>
      <c r="H7336" s="22">
        <v>3</v>
      </c>
      <c r="I7336" s="9">
        <f>VLOOKUP('Consolidtaed Data'!$B2078,[1]Products!$A:$G,4,0)</f>
        <v>368</v>
      </c>
      <c r="J7336" s="9">
        <f>VLOOKUP('Consolidtaed Data'!$B2078,[1]Products!$A:$G,3,0)</f>
        <v>269</v>
      </c>
      <c r="K7336" s="9">
        <f>'Consolidtaed Data'!$J2078*'Consolidtaed Data'!$H2078</f>
        <v>400</v>
      </c>
      <c r="L7336" s="9">
        <f>'Consolidtaed Data'!$I2078*'Consolidtaed Data'!$H2078</f>
        <v>580</v>
      </c>
      <c r="M7336" s="9">
        <f>'Consolidtaed Data'!$L2078-'Consolidtaed Data'!$K2078</f>
        <v>509</v>
      </c>
      <c r="N7336" s="9" t="str">
        <f>VLOOKUP('Consolidtaed Data'!$C2078,[1]Locations!$A:$O,2,0)</f>
        <v>Ontario</v>
      </c>
      <c r="O7336" s="9" t="str">
        <f>VLOOKUP('Consolidtaed Data'!$D2078,'[1]Sales People'!$A:$B,2,0)</f>
        <v>Arthur Mccoy</v>
      </c>
      <c r="P7336" s="9" t="str">
        <f>VLOOKUP('Consolidtaed Data'!$E2078,[1]Customers!$A:$B,2,0)</f>
        <v>Walter Russell</v>
      </c>
      <c r="Q7336" s="11">
        <f>WEEKDAY('Consolidtaed Data'!$F2078)</f>
        <v>2</v>
      </c>
      <c r="R7336" s="9">
        <f>MONTH('Consolidtaed Data'!$F2078)</f>
        <v>6</v>
      </c>
      <c r="S7336" s="9" t="str">
        <f>TEXT(Table3[[#This Row],[Purchase Date]],"MMMM")</f>
        <v>July</v>
      </c>
      <c r="T7336" s="9">
        <f>YEAR('Consolidtaed Data'!$F2078)</f>
        <v>2020</v>
      </c>
    </row>
    <row r="7337" spans="1:20" x14ac:dyDescent="0.3">
      <c r="A7337" s="9" t="s">
        <v>8363</v>
      </c>
      <c r="B7337" s="9" t="s">
        <v>490</v>
      </c>
      <c r="C7337" s="9" t="s">
        <v>30</v>
      </c>
      <c r="D7337" s="9" t="s">
        <v>193</v>
      </c>
      <c r="E7337" s="9" t="s">
        <v>1801</v>
      </c>
      <c r="F7337" s="12">
        <v>44387</v>
      </c>
      <c r="G7337" s="12" t="str">
        <f>VLOOKUP(Table3[[#This Row],[Product ID]],[1]Products!$A:$G,2,0)</f>
        <v>Product 79</v>
      </c>
      <c r="H7337" s="22">
        <v>2</v>
      </c>
      <c r="I7337" s="9">
        <f>VLOOKUP('Consolidtaed Data'!$B2447,[1]Products!$A:$G,4,0)</f>
        <v>504</v>
      </c>
      <c r="J7337" s="9">
        <f>VLOOKUP('Consolidtaed Data'!$B2447,[1]Products!$A:$G,3,0)</f>
        <v>408</v>
      </c>
      <c r="K7337" s="9">
        <f>'Consolidtaed Data'!$J2447*'Consolidtaed Data'!$H2447</f>
        <v>5220</v>
      </c>
      <c r="L7337" s="9">
        <f>'Consolidtaed Data'!$I2447*'Consolidtaed Data'!$H2447</f>
        <v>7248</v>
      </c>
      <c r="M7337" s="9">
        <f>'Consolidtaed Data'!$L2447-'Consolidtaed Data'!$K2447</f>
        <v>123</v>
      </c>
      <c r="N7337" s="9" t="str">
        <f>VLOOKUP('Consolidtaed Data'!$C2447,[1]Locations!$A:$O,2,0)</f>
        <v>Rancho Cucamonga</v>
      </c>
      <c r="O7337" s="9" t="str">
        <f>VLOOKUP('Consolidtaed Data'!$D2447,'[1]Sales People'!$A:$B,2,0)</f>
        <v>Carl Elliott</v>
      </c>
      <c r="P7337" s="9" t="str">
        <f>VLOOKUP('Consolidtaed Data'!$E2447,[1]Customers!$A:$B,2,0)</f>
        <v>Harry Perkins</v>
      </c>
      <c r="Q7337" s="11">
        <f>WEEKDAY('Consolidtaed Data'!$F2447)</f>
        <v>6</v>
      </c>
      <c r="R7337" s="9">
        <f>MONTH('Consolidtaed Data'!$F2447)</f>
        <v>6</v>
      </c>
      <c r="S7337" s="9" t="str">
        <f>TEXT(Table3[[#This Row],[Purchase Date]],"MMMM")</f>
        <v>July</v>
      </c>
      <c r="T7337" s="9">
        <f>YEAR('Consolidtaed Data'!$F2447)</f>
        <v>2020</v>
      </c>
    </row>
    <row r="7338" spans="1:20" x14ac:dyDescent="0.3">
      <c r="A7338" s="9" t="s">
        <v>8364</v>
      </c>
      <c r="B7338" s="9" t="s">
        <v>225</v>
      </c>
      <c r="C7338" s="9" t="s">
        <v>472</v>
      </c>
      <c r="D7338" s="9" t="s">
        <v>374</v>
      </c>
      <c r="E7338" s="9" t="s">
        <v>1265</v>
      </c>
      <c r="F7338" s="12">
        <v>44387</v>
      </c>
      <c r="G7338" s="12" t="str">
        <f>VLOOKUP(Table3[[#This Row],[Product ID]],[1]Products!$A:$G,2,0)</f>
        <v>Product 24</v>
      </c>
      <c r="H7338" s="22">
        <v>1</v>
      </c>
      <c r="I7338" s="9">
        <f>VLOOKUP('Consolidtaed Data'!$B2743,[1]Products!$A:$G,4,0)</f>
        <v>545</v>
      </c>
      <c r="J7338" s="9">
        <f>VLOOKUP('Consolidtaed Data'!$B2743,[1]Products!$A:$G,3,0)</f>
        <v>425</v>
      </c>
      <c r="K7338" s="9">
        <f>'Consolidtaed Data'!$J2743*'Consolidtaed Data'!$H2743</f>
        <v>61</v>
      </c>
      <c r="L7338" s="9">
        <f>'Consolidtaed Data'!$I2743*'Consolidtaed Data'!$H2743</f>
        <v>95</v>
      </c>
      <c r="M7338" s="9">
        <f>'Consolidtaed Data'!$L2743-'Consolidtaed Data'!$K2743</f>
        <v>396</v>
      </c>
      <c r="N7338" s="9" t="str">
        <f>VLOOKUP('Consolidtaed Data'!$C2743,[1]Locations!$A:$O,2,0)</f>
        <v>Carlsbad</v>
      </c>
      <c r="O7338" s="9" t="str">
        <f>VLOOKUP('Consolidtaed Data'!$D2743,'[1]Sales People'!$A:$B,2,0)</f>
        <v>Andrew Bowman</v>
      </c>
      <c r="P7338" s="9" t="str">
        <f>VLOOKUP('Consolidtaed Data'!$E2743,[1]Customers!$A:$B,2,0)</f>
        <v>Keith Wheeler</v>
      </c>
      <c r="Q7338" s="11">
        <f>WEEKDAY('Consolidtaed Data'!$F2743)</f>
        <v>1</v>
      </c>
      <c r="R7338" s="9">
        <f>MONTH('Consolidtaed Data'!$F2743)</f>
        <v>7</v>
      </c>
      <c r="S7338" s="9" t="str">
        <f>TEXT(Table3[[#This Row],[Purchase Date]],"MMMM")</f>
        <v>July</v>
      </c>
      <c r="T7338" s="9">
        <f>YEAR('Consolidtaed Data'!$F2743)</f>
        <v>2020</v>
      </c>
    </row>
    <row r="7339" spans="1:20" x14ac:dyDescent="0.3">
      <c r="A7339" s="9" t="s">
        <v>8365</v>
      </c>
      <c r="B7339" s="9" t="s">
        <v>322</v>
      </c>
      <c r="C7339" s="9" t="s">
        <v>423</v>
      </c>
      <c r="D7339" s="9" t="s">
        <v>153</v>
      </c>
      <c r="E7339" s="9" t="s">
        <v>57</v>
      </c>
      <c r="F7339" s="12">
        <v>44387</v>
      </c>
      <c r="G7339" s="12" t="str">
        <f>VLOOKUP(Table3[[#This Row],[Product ID]],[1]Products!$A:$G,2,0)</f>
        <v>Product 43</v>
      </c>
      <c r="H7339" s="22">
        <v>2</v>
      </c>
      <c r="I7339" s="9">
        <f>VLOOKUP('Consolidtaed Data'!$B2833,[1]Products!$A:$G,4,0)</f>
        <v>2257</v>
      </c>
      <c r="J7339" s="9">
        <f>VLOOKUP('Consolidtaed Data'!$B2833,[1]Products!$A:$G,3,0)</f>
        <v>1535</v>
      </c>
      <c r="K7339" s="9">
        <f>'Consolidtaed Data'!$J2833*'Consolidtaed Data'!$H2833</f>
        <v>144</v>
      </c>
      <c r="L7339" s="9">
        <f>'Consolidtaed Data'!$I2833*'Consolidtaed Data'!$H2833</f>
        <v>272</v>
      </c>
      <c r="M7339" s="9">
        <f>'Consolidtaed Data'!$L2833-'Consolidtaed Data'!$K2833</f>
        <v>82</v>
      </c>
      <c r="N7339" s="9" t="str">
        <f>VLOOKUP('Consolidtaed Data'!$C2833,[1]Locations!$A:$O,2,0)</f>
        <v>Inglewood</v>
      </c>
      <c r="O7339" s="9" t="str">
        <f>VLOOKUP('Consolidtaed Data'!$D2833,'[1]Sales People'!$A:$B,2,0)</f>
        <v>Kenneth Bradley</v>
      </c>
      <c r="P7339" s="9" t="str">
        <f>VLOOKUP('Consolidtaed Data'!$E2833,[1]Customers!$A:$B,2,0)</f>
        <v>Daniel Barnes</v>
      </c>
      <c r="Q7339" s="11">
        <f>WEEKDAY('Consolidtaed Data'!$F2833)</f>
        <v>2</v>
      </c>
      <c r="R7339" s="9">
        <f>MONTH('Consolidtaed Data'!$F2833)</f>
        <v>7</v>
      </c>
      <c r="S7339" s="9" t="str">
        <f>TEXT(Table3[[#This Row],[Purchase Date]],"MMMM")</f>
        <v>July</v>
      </c>
      <c r="T7339" s="9">
        <f>YEAR('Consolidtaed Data'!$F2833)</f>
        <v>2020</v>
      </c>
    </row>
    <row r="7340" spans="1:20" x14ac:dyDescent="0.3">
      <c r="A7340" s="9" t="s">
        <v>8366</v>
      </c>
      <c r="B7340" s="9" t="s">
        <v>29</v>
      </c>
      <c r="C7340" s="9" t="s">
        <v>134</v>
      </c>
      <c r="D7340" s="9" t="s">
        <v>174</v>
      </c>
      <c r="E7340" s="9" t="s">
        <v>931</v>
      </c>
      <c r="F7340" s="12">
        <v>44387</v>
      </c>
      <c r="G7340" s="12" t="str">
        <f>VLOOKUP(Table3[[#This Row],[Product ID]],[1]Products!$A:$G,2,0)</f>
        <v>Product 37</v>
      </c>
      <c r="H7340" s="22">
        <v>1</v>
      </c>
      <c r="I7340" s="9">
        <f>VLOOKUP('Consolidtaed Data'!$B3130,[1]Products!$A:$G,4,0)</f>
        <v>2464</v>
      </c>
      <c r="J7340" s="9">
        <f>VLOOKUP('Consolidtaed Data'!$B3130,[1]Products!$A:$G,3,0)</f>
        <v>1774</v>
      </c>
      <c r="K7340" s="9">
        <f>'Consolidtaed Data'!$J3130*'Consolidtaed Data'!$H3130</f>
        <v>478</v>
      </c>
      <c r="L7340" s="9">
        <f>'Consolidtaed Data'!$I3130*'Consolidtaed Data'!$H3130</f>
        <v>886</v>
      </c>
      <c r="M7340" s="9">
        <f>'Consolidtaed Data'!$L3130-'Consolidtaed Data'!$K3130</f>
        <v>321</v>
      </c>
      <c r="N7340" s="9" t="str">
        <f>VLOOKUP('Consolidtaed Data'!$C3130,[1]Locations!$A:$O,2,0)</f>
        <v>Santa Ana</v>
      </c>
      <c r="O7340" s="9" t="str">
        <f>VLOOKUP('Consolidtaed Data'!$D3130,'[1]Sales People'!$A:$B,2,0)</f>
        <v>Arthur Mccoy</v>
      </c>
      <c r="P7340" s="9" t="str">
        <f>VLOOKUP('Consolidtaed Data'!$E3130,[1]Customers!$A:$B,2,0)</f>
        <v>Christopher Hudson</v>
      </c>
      <c r="Q7340" s="11">
        <f>WEEKDAY('Consolidtaed Data'!$F3130)</f>
        <v>3</v>
      </c>
      <c r="R7340" s="9">
        <f>MONTH('Consolidtaed Data'!$F3130)</f>
        <v>8</v>
      </c>
      <c r="S7340" s="9" t="str">
        <f>TEXT(Table3[[#This Row],[Purchase Date]],"MMMM")</f>
        <v>July</v>
      </c>
      <c r="T7340" s="9">
        <f>YEAR('Consolidtaed Data'!$F3130)</f>
        <v>2020</v>
      </c>
    </row>
    <row r="7341" spans="1:20" x14ac:dyDescent="0.3">
      <c r="A7341" s="9" t="s">
        <v>8367</v>
      </c>
      <c r="B7341" s="9" t="s">
        <v>234</v>
      </c>
      <c r="C7341" s="9" t="s">
        <v>231</v>
      </c>
      <c r="D7341" s="9" t="s">
        <v>9</v>
      </c>
      <c r="E7341" s="9" t="s">
        <v>2602</v>
      </c>
      <c r="F7341" s="12">
        <v>44387</v>
      </c>
      <c r="G7341" s="12" t="str">
        <f>VLOOKUP(Table3[[#This Row],[Product ID]],[1]Products!$A:$G,2,0)</f>
        <v>Product 54</v>
      </c>
      <c r="H7341" s="22">
        <v>2</v>
      </c>
      <c r="I7341" s="9">
        <f>VLOOKUP('Consolidtaed Data'!$B3164,[1]Products!$A:$G,4,0)</f>
        <v>947</v>
      </c>
      <c r="J7341" s="9">
        <f>VLOOKUP('Consolidtaed Data'!$B3164,[1]Products!$A:$G,3,0)</f>
        <v>786</v>
      </c>
      <c r="K7341" s="9">
        <f>'Consolidtaed Data'!$J3164*'Consolidtaed Data'!$H3164</f>
        <v>3936</v>
      </c>
      <c r="L7341" s="9">
        <f>'Consolidtaed Data'!$I3164*'Consolidtaed Data'!$H3164</f>
        <v>5468</v>
      </c>
      <c r="M7341" s="9">
        <f>'Consolidtaed Data'!$L3164-'Consolidtaed Data'!$K3164</f>
        <v>82</v>
      </c>
      <c r="N7341" s="9" t="str">
        <f>VLOOKUP('Consolidtaed Data'!$C3164,[1]Locations!$A:$O,2,0)</f>
        <v>Riverside</v>
      </c>
      <c r="O7341" s="9" t="str">
        <f>VLOOKUP('Consolidtaed Data'!$D3164,'[1]Sales People'!$A:$B,2,0)</f>
        <v>Scott Clark</v>
      </c>
      <c r="P7341" s="9" t="str">
        <f>VLOOKUP('Consolidtaed Data'!$E3164,[1]Customers!$A:$B,2,0)</f>
        <v>Andrew James</v>
      </c>
      <c r="Q7341" s="11">
        <f>WEEKDAY('Consolidtaed Data'!$F3164)</f>
        <v>6</v>
      </c>
      <c r="R7341" s="9">
        <f>MONTH('Consolidtaed Data'!$F3164)</f>
        <v>8</v>
      </c>
      <c r="S7341" s="9" t="str">
        <f>TEXT(Table3[[#This Row],[Purchase Date]],"MMMM")</f>
        <v>July</v>
      </c>
      <c r="T7341" s="9">
        <f>YEAR('Consolidtaed Data'!$F3164)</f>
        <v>2020</v>
      </c>
    </row>
    <row r="7342" spans="1:20" x14ac:dyDescent="0.3">
      <c r="A7342" s="9" t="s">
        <v>8368</v>
      </c>
      <c r="B7342" s="9" t="s">
        <v>582</v>
      </c>
      <c r="C7342" s="9" t="s">
        <v>223</v>
      </c>
      <c r="D7342" s="9" t="s">
        <v>241</v>
      </c>
      <c r="E7342" s="9" t="s">
        <v>820</v>
      </c>
      <c r="F7342" s="12">
        <v>44387</v>
      </c>
      <c r="G7342" s="12" t="str">
        <f>VLOOKUP(Table3[[#This Row],[Product ID]],[1]Products!$A:$G,2,0)</f>
        <v>Product 58</v>
      </c>
      <c r="H7342" s="22">
        <v>1</v>
      </c>
      <c r="I7342" s="9">
        <f>VLOOKUP('Consolidtaed Data'!$B3228,[1]Products!$A:$G,4,0)</f>
        <v>1582</v>
      </c>
      <c r="J7342" s="9">
        <f>VLOOKUP('Consolidtaed Data'!$B3228,[1]Products!$A:$G,3,0)</f>
        <v>1234</v>
      </c>
      <c r="K7342" s="9">
        <f>'Consolidtaed Data'!$J3228*'Consolidtaed Data'!$H3228</f>
        <v>971</v>
      </c>
      <c r="L7342" s="9">
        <f>'Consolidtaed Data'!$I3228*'Consolidtaed Data'!$H3228</f>
        <v>1494</v>
      </c>
      <c r="M7342" s="9">
        <f>'Consolidtaed Data'!$L3228-'Consolidtaed Data'!$K3228</f>
        <v>243</v>
      </c>
      <c r="N7342" s="9" t="str">
        <f>VLOOKUP('Consolidtaed Data'!$C3228,[1]Locations!$A:$O,2,0)</f>
        <v>Santa Maria</v>
      </c>
      <c r="O7342" s="9" t="str">
        <f>VLOOKUP('Consolidtaed Data'!$D3228,'[1]Sales People'!$A:$B,2,0)</f>
        <v>Howard Sims</v>
      </c>
      <c r="P7342" s="9" t="str">
        <f>VLOOKUP('Consolidtaed Data'!$E3228,[1]Customers!$A:$B,2,0)</f>
        <v>Charles Shaw</v>
      </c>
      <c r="Q7342" s="11">
        <f>WEEKDAY('Consolidtaed Data'!$F3228)</f>
        <v>3</v>
      </c>
      <c r="R7342" s="9">
        <f>MONTH('Consolidtaed Data'!$F3228)</f>
        <v>8</v>
      </c>
      <c r="S7342" s="9" t="str">
        <f>TEXT(Table3[[#This Row],[Purchase Date]],"MMMM")</f>
        <v>July</v>
      </c>
      <c r="T7342" s="9">
        <f>YEAR('Consolidtaed Data'!$F3228)</f>
        <v>2020</v>
      </c>
    </row>
    <row r="7343" spans="1:20" x14ac:dyDescent="0.3">
      <c r="A7343" s="9" t="s">
        <v>8369</v>
      </c>
      <c r="B7343" s="9" t="s">
        <v>301</v>
      </c>
      <c r="C7343" s="9" t="s">
        <v>134</v>
      </c>
      <c r="D7343" s="9" t="s">
        <v>105</v>
      </c>
      <c r="E7343" s="9" t="s">
        <v>749</v>
      </c>
      <c r="F7343" s="12">
        <v>44387</v>
      </c>
      <c r="G7343" s="12" t="str">
        <f>VLOOKUP(Table3[[#This Row],[Product ID]],[1]Products!$A:$G,2,0)</f>
        <v>Product 57</v>
      </c>
      <c r="H7343" s="22">
        <v>3</v>
      </c>
      <c r="I7343" s="9">
        <f>VLOOKUP('Consolidtaed Data'!$B3318,[1]Products!$A:$G,4,0)</f>
        <v>378</v>
      </c>
      <c r="J7343" s="9">
        <f>VLOOKUP('Consolidtaed Data'!$B3318,[1]Products!$A:$G,3,0)</f>
        <v>291</v>
      </c>
      <c r="K7343" s="9">
        <f>'Consolidtaed Data'!$J3318*'Consolidtaed Data'!$H3318</f>
        <v>683</v>
      </c>
      <c r="L7343" s="9">
        <f>'Consolidtaed Data'!$I3318*'Consolidtaed Data'!$H3318</f>
        <v>1119</v>
      </c>
      <c r="M7343" s="9">
        <f>'Consolidtaed Data'!$L3318-'Consolidtaed Data'!$K3318</f>
        <v>492</v>
      </c>
      <c r="N7343" s="9" t="str">
        <f>VLOOKUP('Consolidtaed Data'!$C3318,[1]Locations!$A:$O,2,0)</f>
        <v>Riverside</v>
      </c>
      <c r="O7343" s="9" t="str">
        <f>VLOOKUP('Consolidtaed Data'!$D3318,'[1]Sales People'!$A:$B,2,0)</f>
        <v>Howard Sims</v>
      </c>
      <c r="P7343" s="9" t="str">
        <f>VLOOKUP('Consolidtaed Data'!$E3318,[1]Customers!$A:$B,2,0)</f>
        <v>Adam Jenkins</v>
      </c>
      <c r="Q7343" s="11">
        <f>WEEKDAY('Consolidtaed Data'!$F3318)</f>
        <v>4</v>
      </c>
      <c r="R7343" s="9">
        <f>MONTH('Consolidtaed Data'!$F3318)</f>
        <v>9</v>
      </c>
      <c r="S7343" s="9" t="str">
        <f>TEXT(Table3[[#This Row],[Purchase Date]],"MMMM")</f>
        <v>July</v>
      </c>
      <c r="T7343" s="9">
        <f>YEAR('Consolidtaed Data'!$F3318)</f>
        <v>2020</v>
      </c>
    </row>
    <row r="7344" spans="1:20" x14ac:dyDescent="0.3">
      <c r="A7344" s="9" t="s">
        <v>8370</v>
      </c>
      <c r="B7344" s="9" t="s">
        <v>373</v>
      </c>
      <c r="C7344" s="9" t="s">
        <v>55</v>
      </c>
      <c r="D7344" s="9" t="s">
        <v>9</v>
      </c>
      <c r="E7344" s="9" t="s">
        <v>1348</v>
      </c>
      <c r="F7344" s="12">
        <v>44387</v>
      </c>
      <c r="G7344" s="12" t="str">
        <f>VLOOKUP(Table3[[#This Row],[Product ID]],[1]Products!$A:$G,2,0)</f>
        <v>Product 66</v>
      </c>
      <c r="H7344" s="22">
        <v>2</v>
      </c>
      <c r="I7344" s="9">
        <f>VLOOKUP('Consolidtaed Data'!$B3524,[1]Products!$A:$G,4,0)</f>
        <v>1178</v>
      </c>
      <c r="J7344" s="9">
        <f>VLOOKUP('Consolidtaed Data'!$B3524,[1]Products!$A:$G,3,0)</f>
        <v>683</v>
      </c>
      <c r="K7344" s="9">
        <f>'Consolidtaed Data'!$J3524*'Consolidtaed Data'!$H3524</f>
        <v>2049</v>
      </c>
      <c r="L7344" s="9">
        <f>'Consolidtaed Data'!$I3524*'Consolidtaed Data'!$H3524</f>
        <v>3357</v>
      </c>
      <c r="M7344" s="9">
        <f>'Consolidtaed Data'!$L3524-'Consolidtaed Data'!$K3524</f>
        <v>1120</v>
      </c>
      <c r="N7344" s="9" t="str">
        <f>VLOOKUP('Consolidtaed Data'!$C3524,[1]Locations!$A:$O,2,0)</f>
        <v>Santa Ana</v>
      </c>
      <c r="O7344" s="9" t="str">
        <f>VLOOKUP('Consolidtaed Data'!$D3524,'[1]Sales People'!$A:$B,2,0)</f>
        <v>Ryan Welch</v>
      </c>
      <c r="P7344" s="9" t="str">
        <f>VLOOKUP('Consolidtaed Data'!$E3524,[1]Customers!$A:$B,2,0)</f>
        <v>Nicholas Arnold</v>
      </c>
      <c r="Q7344" s="11">
        <f>WEEKDAY('Consolidtaed Data'!$F3524)</f>
        <v>2</v>
      </c>
      <c r="R7344" s="9">
        <f>MONTH('Consolidtaed Data'!$F3524)</f>
        <v>9</v>
      </c>
      <c r="S7344" s="9" t="str">
        <f>TEXT(Table3[[#This Row],[Purchase Date]],"MMMM")</f>
        <v>July</v>
      </c>
      <c r="T7344" s="9">
        <f>YEAR('Consolidtaed Data'!$F3524)</f>
        <v>2020</v>
      </c>
    </row>
    <row r="7345" spans="1:20" x14ac:dyDescent="0.3">
      <c r="A7345" s="9" t="s">
        <v>8371</v>
      </c>
      <c r="B7345" s="9" t="s">
        <v>610</v>
      </c>
      <c r="C7345" s="9" t="s">
        <v>469</v>
      </c>
      <c r="D7345" s="9" t="s">
        <v>374</v>
      </c>
      <c r="E7345" s="9" t="s">
        <v>1382</v>
      </c>
      <c r="F7345" s="12">
        <v>44387</v>
      </c>
      <c r="G7345" s="12" t="str">
        <f>VLOOKUP(Table3[[#This Row],[Product ID]],[1]Products!$A:$G,2,0)</f>
        <v>Product 12</v>
      </c>
      <c r="H7345" s="22">
        <v>2</v>
      </c>
      <c r="I7345" s="9">
        <f>VLOOKUP('Consolidtaed Data'!$B3597,[1]Products!$A:$G,4,0)</f>
        <v>826</v>
      </c>
      <c r="J7345" s="9">
        <f>VLOOKUP('Consolidtaed Data'!$B3597,[1]Products!$A:$G,3,0)</f>
        <v>562</v>
      </c>
      <c r="K7345" s="9">
        <f>'Consolidtaed Data'!$J3597*'Consolidtaed Data'!$H3597</f>
        <v>1067</v>
      </c>
      <c r="L7345" s="9">
        <f>'Consolidtaed Data'!$I3597*'Consolidtaed Data'!$H3597</f>
        <v>1809</v>
      </c>
      <c r="M7345" s="9">
        <f>'Consolidtaed Data'!$L3597-'Consolidtaed Data'!$K3597</f>
        <v>148</v>
      </c>
      <c r="N7345" s="9" t="str">
        <f>VLOOKUP('Consolidtaed Data'!$C3597,[1]Locations!$A:$O,2,0)</f>
        <v>Irvine</v>
      </c>
      <c r="O7345" s="9" t="str">
        <f>VLOOKUP('Consolidtaed Data'!$D3597,'[1]Sales People'!$A:$B,2,0)</f>
        <v>Joshua Taylor</v>
      </c>
      <c r="P7345" s="9" t="str">
        <f>VLOOKUP('Consolidtaed Data'!$E3597,[1]Customers!$A:$B,2,0)</f>
        <v>Albert Rice</v>
      </c>
      <c r="Q7345" s="11">
        <f>WEEKDAY('Consolidtaed Data'!$F3597)</f>
        <v>1</v>
      </c>
      <c r="R7345" s="9">
        <f>MONTH('Consolidtaed Data'!$F3597)</f>
        <v>9</v>
      </c>
      <c r="S7345" s="9" t="str">
        <f>TEXT(Table3[[#This Row],[Purchase Date]],"MMMM")</f>
        <v>July</v>
      </c>
      <c r="T7345" s="9">
        <f>YEAR('Consolidtaed Data'!$F3597)</f>
        <v>2020</v>
      </c>
    </row>
    <row r="7346" spans="1:20" x14ac:dyDescent="0.3">
      <c r="A7346" s="9" t="s">
        <v>8372</v>
      </c>
      <c r="B7346" s="9" t="s">
        <v>252</v>
      </c>
      <c r="C7346" s="9" t="s">
        <v>253</v>
      </c>
      <c r="D7346" s="9" t="s">
        <v>143</v>
      </c>
      <c r="E7346" s="9" t="s">
        <v>1413</v>
      </c>
      <c r="F7346" s="12">
        <v>44388</v>
      </c>
      <c r="G7346" s="12" t="str">
        <f>VLOOKUP(Table3[[#This Row],[Product ID]],[1]Products!$A:$G,2,0)</f>
        <v>Product 81</v>
      </c>
      <c r="H7346" s="22">
        <v>2</v>
      </c>
      <c r="I7346" s="9">
        <f>VLOOKUP('Consolidtaed Data'!$B1052,[1]Products!$A:$G,4,0)</f>
        <v>947</v>
      </c>
      <c r="J7346" s="9">
        <f>VLOOKUP('Consolidtaed Data'!$B1052,[1]Products!$A:$G,3,0)</f>
        <v>786</v>
      </c>
      <c r="K7346" s="9">
        <f>'Consolidtaed Data'!$J1052*'Consolidtaed Data'!$H1052</f>
        <v>1572</v>
      </c>
      <c r="L7346" s="9">
        <f>'Consolidtaed Data'!$I1052*'Consolidtaed Data'!$H1052</f>
        <v>1894</v>
      </c>
      <c r="M7346" s="9">
        <f>'Consolidtaed Data'!$L1052-'Consolidtaed Data'!$K1052</f>
        <v>2756</v>
      </c>
      <c r="N7346" s="9" t="str">
        <f>VLOOKUP('Consolidtaed Data'!$C1052,[1]Locations!$A:$O,2,0)</f>
        <v>Huntington Beach</v>
      </c>
      <c r="O7346" s="9" t="str">
        <f>VLOOKUP('Consolidtaed Data'!$D1052,'[1]Sales People'!$A:$B,2,0)</f>
        <v>Henry Nelson</v>
      </c>
      <c r="P7346" s="9" t="str">
        <f>VLOOKUP('Consolidtaed Data'!$E1052,[1]Customers!$A:$B,2,0)</f>
        <v>Henry Boyd</v>
      </c>
      <c r="Q7346" s="11">
        <f>WEEKDAY('Consolidtaed Data'!$F1052)</f>
        <v>2</v>
      </c>
      <c r="R7346" s="9">
        <f>MONTH('Consolidtaed Data'!$F1052)</f>
        <v>3</v>
      </c>
      <c r="S7346" s="9" t="str">
        <f>TEXT(Table3[[#This Row],[Purchase Date]],"MMMM")</f>
        <v>July</v>
      </c>
      <c r="T7346" s="9">
        <f>YEAR('Consolidtaed Data'!$F1052)</f>
        <v>2020</v>
      </c>
    </row>
    <row r="7347" spans="1:20" x14ac:dyDescent="0.3">
      <c r="A7347" s="9" t="s">
        <v>8373</v>
      </c>
      <c r="B7347" s="9" t="s">
        <v>49</v>
      </c>
      <c r="C7347" s="9" t="s">
        <v>325</v>
      </c>
      <c r="D7347" s="9" t="s">
        <v>26</v>
      </c>
      <c r="E7347" s="9" t="s">
        <v>1087</v>
      </c>
      <c r="F7347" s="12">
        <v>44388</v>
      </c>
      <c r="G7347" s="12" t="str">
        <f>VLOOKUP(Table3[[#This Row],[Product ID]],[1]Products!$A:$G,2,0)</f>
        <v>Product 30</v>
      </c>
      <c r="H7347" s="22">
        <v>2</v>
      </c>
      <c r="I7347" s="9">
        <f>VLOOKUP('Consolidtaed Data'!$B1091,[1]Products!$A:$G,4,0)</f>
        <v>1967</v>
      </c>
      <c r="J7347" s="9">
        <f>VLOOKUP('Consolidtaed Data'!$B1091,[1]Products!$A:$G,3,0)</f>
        <v>1397</v>
      </c>
      <c r="K7347" s="9">
        <f>'Consolidtaed Data'!$J1091*'Consolidtaed Data'!$H1091</f>
        <v>513</v>
      </c>
      <c r="L7347" s="9">
        <f>'Consolidtaed Data'!$I1091*'Consolidtaed Data'!$H1091</f>
        <v>651</v>
      </c>
      <c r="M7347" s="9">
        <f>'Consolidtaed Data'!$L1091-'Consolidtaed Data'!$K1091</f>
        <v>368</v>
      </c>
      <c r="N7347" s="9" t="str">
        <f>VLOOKUP('Consolidtaed Data'!$C1091,[1]Locations!$A:$O,2,0)</f>
        <v>Bakersfield</v>
      </c>
      <c r="O7347" s="9" t="str">
        <f>VLOOKUP('Consolidtaed Data'!$D1091,'[1]Sales People'!$A:$B,2,0)</f>
        <v>Gary Rodriguez</v>
      </c>
      <c r="P7347" s="9" t="str">
        <f>VLOOKUP('Consolidtaed Data'!$E1091,[1]Customers!$A:$B,2,0)</f>
        <v>Joshua Garza</v>
      </c>
      <c r="Q7347" s="11">
        <f>WEEKDAY('Consolidtaed Data'!$F1091)</f>
        <v>5</v>
      </c>
      <c r="R7347" s="9">
        <f>MONTH('Consolidtaed Data'!$F1091)</f>
        <v>3</v>
      </c>
      <c r="S7347" s="9" t="str">
        <f>TEXT(Table3[[#This Row],[Purchase Date]],"MMMM")</f>
        <v>July</v>
      </c>
      <c r="T7347" s="9">
        <f>YEAR('Consolidtaed Data'!$F1091)</f>
        <v>2020</v>
      </c>
    </row>
    <row r="7348" spans="1:20" x14ac:dyDescent="0.3">
      <c r="A7348" s="9" t="s">
        <v>8374</v>
      </c>
      <c r="B7348" s="9" t="s">
        <v>477</v>
      </c>
      <c r="C7348" s="9" t="s">
        <v>82</v>
      </c>
      <c r="D7348" s="9" t="s">
        <v>22</v>
      </c>
      <c r="E7348" s="9" t="s">
        <v>179</v>
      </c>
      <c r="F7348" s="12">
        <v>44388</v>
      </c>
      <c r="G7348" s="12" t="str">
        <f>VLOOKUP(Table3[[#This Row],[Product ID]],[1]Products!$A:$G,2,0)</f>
        <v>Product 46</v>
      </c>
      <c r="H7348" s="22">
        <v>1</v>
      </c>
      <c r="I7348" s="9">
        <f>VLOOKUP('Consolidtaed Data'!$B1221,[1]Products!$A:$G,4,0)</f>
        <v>368</v>
      </c>
      <c r="J7348" s="9">
        <f>VLOOKUP('Consolidtaed Data'!$B1221,[1]Products!$A:$G,3,0)</f>
        <v>294</v>
      </c>
      <c r="K7348" s="9">
        <f>'Consolidtaed Data'!$J1221*'Consolidtaed Data'!$H1221</f>
        <v>872</v>
      </c>
      <c r="L7348" s="9">
        <f>'Consolidtaed Data'!$I1221*'Consolidtaed Data'!$H1221</f>
        <v>1743</v>
      </c>
      <c r="M7348" s="9">
        <f>'Consolidtaed Data'!$L1221-'Consolidtaed Data'!$K1221</f>
        <v>560</v>
      </c>
      <c r="N7348" s="9" t="str">
        <f>VLOOKUP('Consolidtaed Data'!$C1221,[1]Locations!$A:$O,2,0)</f>
        <v>Fresno</v>
      </c>
      <c r="O7348" s="9" t="str">
        <f>VLOOKUP('Consolidtaed Data'!$D1221,'[1]Sales People'!$A:$B,2,0)</f>
        <v>Andrew Bowman</v>
      </c>
      <c r="P7348" s="9" t="str">
        <f>VLOOKUP('Consolidtaed Data'!$E1221,[1]Customers!$A:$B,2,0)</f>
        <v>Philip Burton</v>
      </c>
      <c r="Q7348" s="11">
        <f>WEEKDAY('Consolidtaed Data'!$F1221)</f>
        <v>2</v>
      </c>
      <c r="R7348" s="9">
        <f>MONTH('Consolidtaed Data'!$F1221)</f>
        <v>3</v>
      </c>
      <c r="S7348" s="9" t="str">
        <f>TEXT(Table3[[#This Row],[Purchase Date]],"MMMM")</f>
        <v>July</v>
      </c>
      <c r="T7348" s="9">
        <f>YEAR('Consolidtaed Data'!$F1221)</f>
        <v>2020</v>
      </c>
    </row>
    <row r="7349" spans="1:20" x14ac:dyDescent="0.3">
      <c r="A7349" s="9" t="s">
        <v>8375</v>
      </c>
      <c r="B7349" s="9" t="s">
        <v>340</v>
      </c>
      <c r="C7349" s="9" t="s">
        <v>50</v>
      </c>
      <c r="D7349" s="9" t="s">
        <v>329</v>
      </c>
      <c r="E7349" s="9" t="s">
        <v>1332</v>
      </c>
      <c r="F7349" s="12">
        <v>44388</v>
      </c>
      <c r="G7349" s="12" t="str">
        <f>VLOOKUP(Table3[[#This Row],[Product ID]],[1]Products!$A:$G,2,0)</f>
        <v>Product 34</v>
      </c>
      <c r="H7349" s="22">
        <v>1</v>
      </c>
      <c r="I7349" s="9">
        <f>VLOOKUP('Consolidtaed Data'!$B1931,[1]Products!$A:$G,4,0)</f>
        <v>1353</v>
      </c>
      <c r="J7349" s="9">
        <f>VLOOKUP('Consolidtaed Data'!$B1931,[1]Products!$A:$G,3,0)</f>
        <v>947</v>
      </c>
      <c r="K7349" s="9">
        <f>'Consolidtaed Data'!$J1931*'Consolidtaed Data'!$H1931</f>
        <v>1122</v>
      </c>
      <c r="L7349" s="9">
        <f>'Consolidtaed Data'!$I1931*'Consolidtaed Data'!$H1931</f>
        <v>1368</v>
      </c>
      <c r="M7349" s="9">
        <f>'Consolidtaed Data'!$L1931-'Consolidtaed Data'!$K1931</f>
        <v>96</v>
      </c>
      <c r="N7349" s="9" t="str">
        <f>VLOOKUP('Consolidtaed Data'!$C1931,[1]Locations!$A:$O,2,0)</f>
        <v>Berkeley</v>
      </c>
      <c r="O7349" s="9" t="str">
        <f>VLOOKUP('Consolidtaed Data'!$D1931,'[1]Sales People'!$A:$B,2,0)</f>
        <v>Henry Nelson</v>
      </c>
      <c r="P7349" s="9" t="str">
        <f>VLOOKUP('Consolidtaed Data'!$E1931,[1]Customers!$A:$B,2,0)</f>
        <v>Richard Cunningham</v>
      </c>
      <c r="Q7349" s="11">
        <f>WEEKDAY('Consolidtaed Data'!$F1931)</f>
        <v>4</v>
      </c>
      <c r="R7349" s="9">
        <f>MONTH('Consolidtaed Data'!$F1931)</f>
        <v>5</v>
      </c>
      <c r="S7349" s="9" t="str">
        <f>TEXT(Table3[[#This Row],[Purchase Date]],"MMMM")</f>
        <v>July</v>
      </c>
      <c r="T7349" s="9">
        <f>YEAR('Consolidtaed Data'!$F1931)</f>
        <v>2020</v>
      </c>
    </row>
    <row r="7350" spans="1:20" x14ac:dyDescent="0.3">
      <c r="A7350" s="9" t="s">
        <v>8376</v>
      </c>
      <c r="B7350" s="9" t="s">
        <v>129</v>
      </c>
      <c r="C7350" s="9" t="s">
        <v>90</v>
      </c>
      <c r="D7350" s="9" t="s">
        <v>374</v>
      </c>
      <c r="E7350" s="9" t="s">
        <v>1022</v>
      </c>
      <c r="F7350" s="12">
        <v>44388</v>
      </c>
      <c r="G7350" s="12" t="str">
        <f>VLOOKUP(Table3[[#This Row],[Product ID]],[1]Products!$A:$G,2,0)</f>
        <v>Product 47</v>
      </c>
      <c r="H7350" s="22">
        <v>4</v>
      </c>
      <c r="I7350" s="9">
        <f>VLOOKUP('Consolidtaed Data'!$B2340,[1]Products!$A:$G,4,0)</f>
        <v>1708</v>
      </c>
      <c r="J7350" s="9">
        <f>VLOOKUP('Consolidtaed Data'!$B2340,[1]Products!$A:$G,3,0)</f>
        <v>871</v>
      </c>
      <c r="K7350" s="9">
        <f>'Consolidtaed Data'!$J2340*'Consolidtaed Data'!$H2340</f>
        <v>1366</v>
      </c>
      <c r="L7350" s="9">
        <f>'Consolidtaed Data'!$I2340*'Consolidtaed Data'!$H2340</f>
        <v>2238</v>
      </c>
      <c r="M7350" s="9">
        <f>'Consolidtaed Data'!$L2340-'Consolidtaed Data'!$K2340</f>
        <v>46</v>
      </c>
      <c r="N7350" s="9" t="str">
        <f>VLOOKUP('Consolidtaed Data'!$C2340,[1]Locations!$A:$O,2,0)</f>
        <v>Stockton</v>
      </c>
      <c r="O7350" s="9" t="str">
        <f>VLOOKUP('Consolidtaed Data'!$D2340,'[1]Sales People'!$A:$B,2,0)</f>
        <v>Brian Hansen</v>
      </c>
      <c r="P7350" s="9" t="str">
        <f>VLOOKUP('Consolidtaed Data'!$E2340,[1]Customers!$A:$B,2,0)</f>
        <v>Andrew Reynolds</v>
      </c>
      <c r="Q7350" s="11">
        <f>WEEKDAY('Consolidtaed Data'!$F2340)</f>
        <v>7</v>
      </c>
      <c r="R7350" s="9">
        <f>MONTH('Consolidtaed Data'!$F2340)</f>
        <v>6</v>
      </c>
      <c r="S7350" s="9" t="str">
        <f>TEXT(Table3[[#This Row],[Purchase Date]],"MMMM")</f>
        <v>July</v>
      </c>
      <c r="T7350" s="9">
        <f>YEAR('Consolidtaed Data'!$F2340)</f>
        <v>2020</v>
      </c>
    </row>
    <row r="7351" spans="1:20" x14ac:dyDescent="0.3">
      <c r="A7351" s="9" t="s">
        <v>8377</v>
      </c>
      <c r="B7351" s="9" t="s">
        <v>107</v>
      </c>
      <c r="C7351" s="9" t="s">
        <v>522</v>
      </c>
      <c r="D7351" s="9" t="s">
        <v>272</v>
      </c>
      <c r="E7351" s="9" t="s">
        <v>1148</v>
      </c>
      <c r="F7351" s="12">
        <v>44388</v>
      </c>
      <c r="G7351" s="12" t="str">
        <f>VLOOKUP(Table3[[#This Row],[Product ID]],[1]Products!$A:$G,2,0)</f>
        <v>Product 52</v>
      </c>
      <c r="H7351" s="22">
        <v>1</v>
      </c>
      <c r="I7351" s="9">
        <f>VLOOKUP('Consolidtaed Data'!$B2566,[1]Products!$A:$G,4,0)</f>
        <v>818</v>
      </c>
      <c r="J7351" s="9">
        <f>VLOOKUP('Consolidtaed Data'!$B2566,[1]Products!$A:$G,3,0)</f>
        <v>450</v>
      </c>
      <c r="K7351" s="9">
        <f>'Consolidtaed Data'!$J2566*'Consolidtaed Data'!$H2566</f>
        <v>208</v>
      </c>
      <c r="L7351" s="9">
        <f>'Consolidtaed Data'!$I2566*'Consolidtaed Data'!$H2566</f>
        <v>400</v>
      </c>
      <c r="M7351" s="9">
        <f>'Consolidtaed Data'!$L2566-'Consolidtaed Data'!$K2566</f>
        <v>2070</v>
      </c>
      <c r="N7351" s="9" t="str">
        <f>VLOOKUP('Consolidtaed Data'!$C2566,[1]Locations!$A:$O,2,0)</f>
        <v>Orange</v>
      </c>
      <c r="O7351" s="9" t="str">
        <f>VLOOKUP('Consolidtaed Data'!$D2566,'[1]Sales People'!$A:$B,2,0)</f>
        <v>Jerry Perry</v>
      </c>
      <c r="P7351" s="9" t="str">
        <f>VLOOKUP('Consolidtaed Data'!$E2566,[1]Customers!$A:$B,2,0)</f>
        <v>Johnny Andrews</v>
      </c>
      <c r="Q7351" s="11">
        <f>WEEKDAY('Consolidtaed Data'!$F2566)</f>
        <v>2</v>
      </c>
      <c r="R7351" s="9">
        <f>MONTH('Consolidtaed Data'!$F2566)</f>
        <v>7</v>
      </c>
      <c r="S7351" s="9" t="str">
        <f>TEXT(Table3[[#This Row],[Purchase Date]],"MMMM")</f>
        <v>July</v>
      </c>
      <c r="T7351" s="9">
        <f>YEAR('Consolidtaed Data'!$F2566)</f>
        <v>2020</v>
      </c>
    </row>
    <row r="7352" spans="1:20" x14ac:dyDescent="0.3">
      <c r="A7352" s="9" t="s">
        <v>8378</v>
      </c>
      <c r="B7352" s="9" t="s">
        <v>129</v>
      </c>
      <c r="C7352" s="9" t="s">
        <v>458</v>
      </c>
      <c r="D7352" s="9" t="s">
        <v>174</v>
      </c>
      <c r="E7352" s="9" t="s">
        <v>1013</v>
      </c>
      <c r="F7352" s="12">
        <v>44388</v>
      </c>
      <c r="G7352" s="12" t="str">
        <f>VLOOKUP(Table3[[#This Row],[Product ID]],[1]Products!$A:$G,2,0)</f>
        <v>Product 47</v>
      </c>
      <c r="H7352" s="22">
        <v>2</v>
      </c>
      <c r="I7352" s="9">
        <f>VLOOKUP('Consolidtaed Data'!$B3292,[1]Products!$A:$G,4,0)</f>
        <v>378</v>
      </c>
      <c r="J7352" s="9">
        <f>VLOOKUP('Consolidtaed Data'!$B3292,[1]Products!$A:$G,3,0)</f>
        <v>291</v>
      </c>
      <c r="K7352" s="9">
        <f>'Consolidtaed Data'!$J3292*'Consolidtaed Data'!$H3292</f>
        <v>1044</v>
      </c>
      <c r="L7352" s="9">
        <f>'Consolidtaed Data'!$I3292*'Consolidtaed Data'!$H3292</f>
        <v>1899</v>
      </c>
      <c r="M7352" s="9">
        <f>'Consolidtaed Data'!$L3292-'Consolidtaed Data'!$K3292</f>
        <v>13</v>
      </c>
      <c r="N7352" s="9" t="str">
        <f>VLOOKUP('Consolidtaed Data'!$C3292,[1]Locations!$A:$O,2,0)</f>
        <v>Bakersfield</v>
      </c>
      <c r="O7352" s="9" t="str">
        <f>VLOOKUP('Consolidtaed Data'!$D3292,'[1]Sales People'!$A:$B,2,0)</f>
        <v>Justin Lynch</v>
      </c>
      <c r="P7352" s="9" t="str">
        <f>VLOOKUP('Consolidtaed Data'!$E3292,[1]Customers!$A:$B,2,0)</f>
        <v>Billy West</v>
      </c>
      <c r="Q7352" s="11">
        <f>WEEKDAY('Consolidtaed Data'!$F3292)</f>
        <v>2</v>
      </c>
      <c r="R7352" s="9">
        <f>MONTH('Consolidtaed Data'!$F3292)</f>
        <v>8</v>
      </c>
      <c r="S7352" s="9" t="str">
        <f>TEXT(Table3[[#This Row],[Purchase Date]],"MMMM")</f>
        <v>July</v>
      </c>
      <c r="T7352" s="9">
        <f>YEAR('Consolidtaed Data'!$F3292)</f>
        <v>2020</v>
      </c>
    </row>
    <row r="7353" spans="1:20" x14ac:dyDescent="0.3">
      <c r="A7353" s="9" t="s">
        <v>8379</v>
      </c>
      <c r="B7353" s="9" t="s">
        <v>7</v>
      </c>
      <c r="C7353" s="9" t="s">
        <v>30</v>
      </c>
      <c r="D7353" s="9" t="s">
        <v>22</v>
      </c>
      <c r="E7353" s="9" t="s">
        <v>509</v>
      </c>
      <c r="F7353" s="12">
        <v>44388</v>
      </c>
      <c r="G7353" s="12" t="str">
        <f>VLOOKUP(Table3[[#This Row],[Product ID]],[1]Products!$A:$G,2,0)</f>
        <v>Product 77</v>
      </c>
      <c r="H7353" s="22">
        <v>1</v>
      </c>
      <c r="I7353" s="9">
        <f>VLOOKUP('Consolidtaed Data'!$B3375,[1]Products!$A:$G,4,0)</f>
        <v>35</v>
      </c>
      <c r="J7353" s="9">
        <f>VLOOKUP('Consolidtaed Data'!$B3375,[1]Products!$A:$G,3,0)</f>
        <v>22</v>
      </c>
      <c r="K7353" s="9">
        <f>'Consolidtaed Data'!$J3375*'Consolidtaed Data'!$H3375</f>
        <v>3032</v>
      </c>
      <c r="L7353" s="9">
        <f>'Consolidtaed Data'!$I3375*'Consolidtaed Data'!$H3375</f>
        <v>3566</v>
      </c>
      <c r="M7353" s="9">
        <f>'Consolidtaed Data'!$L3375-'Consolidtaed Data'!$K3375</f>
        <v>452</v>
      </c>
      <c r="N7353" s="9" t="str">
        <f>VLOOKUP('Consolidtaed Data'!$C3375,[1]Locations!$A:$O,2,0)</f>
        <v>El Cajon</v>
      </c>
      <c r="O7353" s="9" t="str">
        <f>VLOOKUP('Consolidtaed Data'!$D3375,'[1]Sales People'!$A:$B,2,0)</f>
        <v>Brian Thomas</v>
      </c>
      <c r="P7353" s="9" t="str">
        <f>VLOOKUP('Consolidtaed Data'!$E3375,[1]Customers!$A:$B,2,0)</f>
        <v>Nicholas Williamson</v>
      </c>
      <c r="Q7353" s="11">
        <f>WEEKDAY('Consolidtaed Data'!$F3375)</f>
        <v>7</v>
      </c>
      <c r="R7353" s="9">
        <f>MONTH('Consolidtaed Data'!$F3375)</f>
        <v>9</v>
      </c>
      <c r="S7353" s="9" t="str">
        <f>TEXT(Table3[[#This Row],[Purchase Date]],"MMMM")</f>
        <v>July</v>
      </c>
      <c r="T7353" s="9">
        <f>YEAR('Consolidtaed Data'!$F3375)</f>
        <v>2020</v>
      </c>
    </row>
    <row r="7354" spans="1:20" x14ac:dyDescent="0.3">
      <c r="A7354" s="9" t="s">
        <v>8380</v>
      </c>
      <c r="B7354" s="9" t="s">
        <v>216</v>
      </c>
      <c r="C7354" s="9" t="s">
        <v>42</v>
      </c>
      <c r="D7354" s="9" t="s">
        <v>87</v>
      </c>
      <c r="E7354" s="9" t="s">
        <v>350</v>
      </c>
      <c r="F7354" s="12">
        <v>44388</v>
      </c>
      <c r="G7354" s="12" t="str">
        <f>VLOOKUP(Table3[[#This Row],[Product ID]],[1]Products!$A:$G,2,0)</f>
        <v>Product 73</v>
      </c>
      <c r="H7354" s="22">
        <v>4</v>
      </c>
      <c r="I7354" s="9">
        <f>VLOOKUP('Consolidtaed Data'!$B3377,[1]Products!$A:$G,4,0)</f>
        <v>603</v>
      </c>
      <c r="J7354" s="9">
        <f>VLOOKUP('Consolidtaed Data'!$B3377,[1]Products!$A:$G,3,0)</f>
        <v>416</v>
      </c>
      <c r="K7354" s="9">
        <f>'Consolidtaed Data'!$J3377*'Consolidtaed Data'!$H3377</f>
        <v>2088</v>
      </c>
      <c r="L7354" s="9">
        <f>'Consolidtaed Data'!$I3377*'Consolidtaed Data'!$H3377</f>
        <v>3798</v>
      </c>
      <c r="M7354" s="9">
        <f>'Consolidtaed Data'!$L3377-'Consolidtaed Data'!$K3377</f>
        <v>192</v>
      </c>
      <c r="N7354" s="9" t="str">
        <f>VLOOKUP('Consolidtaed Data'!$C3377,[1]Locations!$A:$O,2,0)</f>
        <v>Fresno</v>
      </c>
      <c r="O7354" s="9" t="str">
        <f>VLOOKUP('Consolidtaed Data'!$D3377,'[1]Sales People'!$A:$B,2,0)</f>
        <v>Carl Hall</v>
      </c>
      <c r="P7354" s="9" t="str">
        <f>VLOOKUP('Consolidtaed Data'!$E3377,[1]Customers!$A:$B,2,0)</f>
        <v>Terry Payne</v>
      </c>
      <c r="Q7354" s="11">
        <f>WEEKDAY('Consolidtaed Data'!$F3377)</f>
        <v>7</v>
      </c>
      <c r="R7354" s="9">
        <f>MONTH('Consolidtaed Data'!$F3377)</f>
        <v>9</v>
      </c>
      <c r="S7354" s="9" t="str">
        <f>TEXT(Table3[[#This Row],[Purchase Date]],"MMMM")</f>
        <v>July</v>
      </c>
      <c r="T7354" s="9">
        <f>YEAR('Consolidtaed Data'!$F3377)</f>
        <v>2020</v>
      </c>
    </row>
    <row r="7355" spans="1:20" x14ac:dyDescent="0.3">
      <c r="A7355" s="9" t="s">
        <v>8381</v>
      </c>
      <c r="B7355" s="9" t="s">
        <v>338</v>
      </c>
      <c r="C7355" s="9" t="s">
        <v>263</v>
      </c>
      <c r="D7355" s="9" t="s">
        <v>83</v>
      </c>
      <c r="E7355" s="9" t="s">
        <v>768</v>
      </c>
      <c r="F7355" s="12">
        <v>44388</v>
      </c>
      <c r="G7355" s="12" t="str">
        <f>VLOOKUP(Table3[[#This Row],[Product ID]],[1]Products!$A:$G,2,0)</f>
        <v>Product 95</v>
      </c>
      <c r="H7355" s="22">
        <v>1</v>
      </c>
      <c r="I7355" s="9">
        <f>VLOOKUP('Consolidtaed Data'!$B3423,[1]Products!$A:$G,4,0)</f>
        <v>392</v>
      </c>
      <c r="J7355" s="9">
        <f>VLOOKUP('Consolidtaed Data'!$B3423,[1]Products!$A:$G,3,0)</f>
        <v>255</v>
      </c>
      <c r="K7355" s="9">
        <f>'Consolidtaed Data'!$J3423*'Consolidtaed Data'!$H3423</f>
        <v>395</v>
      </c>
      <c r="L7355" s="9">
        <f>'Consolidtaed Data'!$I3423*'Consolidtaed Data'!$H3423</f>
        <v>556</v>
      </c>
      <c r="M7355" s="9">
        <f>'Consolidtaed Data'!$L3423-'Consolidtaed Data'!$K3423</f>
        <v>246</v>
      </c>
      <c r="N7355" s="9" t="str">
        <f>VLOOKUP('Consolidtaed Data'!$C3423,[1]Locations!$A:$O,2,0)</f>
        <v>Stockton</v>
      </c>
      <c r="O7355" s="9" t="str">
        <f>VLOOKUP('Consolidtaed Data'!$D3423,'[1]Sales People'!$A:$B,2,0)</f>
        <v>Patrick Ruiz</v>
      </c>
      <c r="P7355" s="9" t="str">
        <f>VLOOKUP('Consolidtaed Data'!$E3423,[1]Customers!$A:$B,2,0)</f>
        <v>Harold Adams</v>
      </c>
      <c r="Q7355" s="11">
        <f>WEEKDAY('Consolidtaed Data'!$F3423)</f>
        <v>2</v>
      </c>
      <c r="R7355" s="9">
        <f>MONTH('Consolidtaed Data'!$F3423)</f>
        <v>9</v>
      </c>
      <c r="S7355" s="9" t="str">
        <f>TEXT(Table3[[#This Row],[Purchase Date]],"MMMM")</f>
        <v>July</v>
      </c>
      <c r="T7355" s="9">
        <f>YEAR('Consolidtaed Data'!$F3423)</f>
        <v>2020</v>
      </c>
    </row>
    <row r="7356" spans="1:20" x14ac:dyDescent="0.3">
      <c r="A7356" s="9" t="s">
        <v>8382</v>
      </c>
      <c r="B7356" s="9" t="s">
        <v>240</v>
      </c>
      <c r="C7356" s="9" t="s">
        <v>30</v>
      </c>
      <c r="D7356" s="9" t="s">
        <v>64</v>
      </c>
      <c r="E7356" s="9" t="s">
        <v>593</v>
      </c>
      <c r="F7356" s="12">
        <v>44389</v>
      </c>
      <c r="G7356" s="12" t="str">
        <f>VLOOKUP(Table3[[#This Row],[Product ID]],[1]Products!$A:$G,2,0)</f>
        <v>Product 70</v>
      </c>
      <c r="H7356" s="22">
        <v>1</v>
      </c>
      <c r="I7356" s="9">
        <f>VLOOKUP('Consolidtaed Data'!$B341,[1]Products!$A:$G,4,0)</f>
        <v>1367</v>
      </c>
      <c r="J7356" s="9">
        <f>VLOOKUP('Consolidtaed Data'!$B341,[1]Products!$A:$G,3,0)</f>
        <v>984</v>
      </c>
      <c r="K7356" s="9">
        <f>'Consolidtaed Data'!$J341*'Consolidtaed Data'!$H341</f>
        <v>6140</v>
      </c>
      <c r="L7356" s="9">
        <f>'Consolidtaed Data'!$I341*'Consolidtaed Data'!$H341</f>
        <v>9028</v>
      </c>
      <c r="M7356" s="9">
        <f>'Consolidtaed Data'!$L341-'Consolidtaed Data'!$K341</f>
        <v>523</v>
      </c>
      <c r="N7356" s="9" t="str">
        <f>VLOOKUP('Consolidtaed Data'!$C341,[1]Locations!$A:$O,2,0)</f>
        <v>Inglewood</v>
      </c>
      <c r="O7356" s="9" t="str">
        <f>VLOOKUP('Consolidtaed Data'!$D341,'[1]Sales People'!$A:$B,2,0)</f>
        <v>Andrew Bowman</v>
      </c>
      <c r="P7356" s="9" t="str">
        <f>VLOOKUP('Consolidtaed Data'!$E341,[1]Customers!$A:$B,2,0)</f>
        <v>Stephen Reynolds</v>
      </c>
      <c r="Q7356" s="11">
        <f>WEEKDAY('Consolidtaed Data'!$F341)</f>
        <v>6</v>
      </c>
      <c r="R7356" s="9">
        <f>MONTH('Consolidtaed Data'!$F341)</f>
        <v>1</v>
      </c>
      <c r="S7356" s="9" t="str">
        <f>TEXT(Table3[[#This Row],[Purchase Date]],"MMMM")</f>
        <v>July</v>
      </c>
      <c r="T7356" s="9">
        <f>YEAR('Consolidtaed Data'!$F341)</f>
        <v>2020</v>
      </c>
    </row>
    <row r="7357" spans="1:20" x14ac:dyDescent="0.3">
      <c r="A7357" s="9" t="s">
        <v>8383</v>
      </c>
      <c r="B7357" s="9" t="s">
        <v>355</v>
      </c>
      <c r="C7357" s="9" t="s">
        <v>420</v>
      </c>
      <c r="D7357" s="9" t="s">
        <v>56</v>
      </c>
      <c r="E7357" s="9" t="s">
        <v>2056</v>
      </c>
      <c r="F7357" s="12">
        <v>44389</v>
      </c>
      <c r="G7357" s="12" t="str">
        <f>VLOOKUP(Table3[[#This Row],[Product ID]],[1]Products!$A:$G,2,0)</f>
        <v>Product 100</v>
      </c>
      <c r="H7357" s="22">
        <v>3</v>
      </c>
      <c r="I7357" s="9">
        <f>VLOOKUP('Consolidtaed Data'!$B1266,[1]Products!$A:$G,4,0)</f>
        <v>818</v>
      </c>
      <c r="J7357" s="9">
        <f>VLOOKUP('Consolidtaed Data'!$B1266,[1]Products!$A:$G,3,0)</f>
        <v>450</v>
      </c>
      <c r="K7357" s="9">
        <f>'Consolidtaed Data'!$J1266*'Consolidtaed Data'!$H1266</f>
        <v>291</v>
      </c>
      <c r="L7357" s="9">
        <f>'Consolidtaed Data'!$I1266*'Consolidtaed Data'!$H1266</f>
        <v>378</v>
      </c>
      <c r="M7357" s="9">
        <f>'Consolidtaed Data'!$L1266-'Consolidtaed Data'!$K1266</f>
        <v>96</v>
      </c>
      <c r="N7357" s="9" t="str">
        <f>VLOOKUP('Consolidtaed Data'!$C1266,[1]Locations!$A:$O,2,0)</f>
        <v>Antioch</v>
      </c>
      <c r="O7357" s="9" t="str">
        <f>VLOOKUP('Consolidtaed Data'!$D1266,'[1]Sales People'!$A:$B,2,0)</f>
        <v>Carl Hall</v>
      </c>
      <c r="P7357" s="9" t="str">
        <f>VLOOKUP('Consolidtaed Data'!$E1266,[1]Customers!$A:$B,2,0)</f>
        <v>Keith Robinson</v>
      </c>
      <c r="Q7357" s="11">
        <f>WEEKDAY('Consolidtaed Data'!$F1266)</f>
        <v>6</v>
      </c>
      <c r="R7357" s="9">
        <f>MONTH('Consolidtaed Data'!$F1266)</f>
        <v>4</v>
      </c>
      <c r="S7357" s="9" t="str">
        <f>TEXT(Table3[[#This Row],[Purchase Date]],"MMMM")</f>
        <v>July</v>
      </c>
      <c r="T7357" s="9">
        <f>YEAR('Consolidtaed Data'!$F1266)</f>
        <v>2020</v>
      </c>
    </row>
    <row r="7358" spans="1:20" x14ac:dyDescent="0.3">
      <c r="A7358" s="9" t="s">
        <v>8384</v>
      </c>
      <c r="B7358" s="9" t="s">
        <v>71</v>
      </c>
      <c r="C7358" s="9" t="s">
        <v>405</v>
      </c>
      <c r="D7358" s="9" t="s">
        <v>13</v>
      </c>
      <c r="E7358" s="9" t="s">
        <v>2118</v>
      </c>
      <c r="F7358" s="12">
        <v>44389</v>
      </c>
      <c r="G7358" s="12" t="str">
        <f>VLOOKUP(Table3[[#This Row],[Product ID]],[1]Products!$A:$G,2,0)</f>
        <v>Product 42</v>
      </c>
      <c r="H7358" s="22">
        <v>1</v>
      </c>
      <c r="I7358" s="9">
        <f>VLOOKUP('Consolidtaed Data'!$B1636,[1]Products!$A:$G,4,0)</f>
        <v>2391</v>
      </c>
      <c r="J7358" s="9">
        <f>VLOOKUP('Consolidtaed Data'!$B1636,[1]Products!$A:$G,3,0)</f>
        <v>1291</v>
      </c>
      <c r="K7358" s="9">
        <f>'Consolidtaed Data'!$J1636*'Consolidtaed Data'!$H1636</f>
        <v>882</v>
      </c>
      <c r="L7358" s="9">
        <f>'Consolidtaed Data'!$I1636*'Consolidtaed Data'!$H1636</f>
        <v>1104</v>
      </c>
      <c r="M7358" s="9">
        <f>'Consolidtaed Data'!$L1636-'Consolidtaed Data'!$K1636</f>
        <v>1710</v>
      </c>
      <c r="N7358" s="9" t="str">
        <f>VLOOKUP('Consolidtaed Data'!$C1636,[1]Locations!$A:$O,2,0)</f>
        <v>Santa Maria</v>
      </c>
      <c r="O7358" s="9" t="str">
        <f>VLOOKUP('Consolidtaed Data'!$D1636,'[1]Sales People'!$A:$B,2,0)</f>
        <v>Jeremy Mendoza</v>
      </c>
      <c r="P7358" s="9" t="str">
        <f>VLOOKUP('Consolidtaed Data'!$E1636,[1]Customers!$A:$B,2,0)</f>
        <v>Brian Kim</v>
      </c>
      <c r="Q7358" s="11">
        <f>WEEKDAY('Consolidtaed Data'!$F1636)</f>
        <v>4</v>
      </c>
      <c r="R7358" s="9">
        <f>MONTH('Consolidtaed Data'!$F1636)</f>
        <v>4</v>
      </c>
      <c r="S7358" s="9" t="str">
        <f>TEXT(Table3[[#This Row],[Purchase Date]],"MMMM")</f>
        <v>July</v>
      </c>
      <c r="T7358" s="9">
        <f>YEAR('Consolidtaed Data'!$F1636)</f>
        <v>2020</v>
      </c>
    </row>
    <row r="7359" spans="1:20" x14ac:dyDescent="0.3">
      <c r="A7359" s="9" t="s">
        <v>8385</v>
      </c>
      <c r="B7359" s="9" t="s">
        <v>364</v>
      </c>
      <c r="C7359" s="9" t="s">
        <v>263</v>
      </c>
      <c r="D7359" s="9" t="s">
        <v>206</v>
      </c>
      <c r="E7359" s="9" t="s">
        <v>1413</v>
      </c>
      <c r="F7359" s="12">
        <v>44389</v>
      </c>
      <c r="G7359" s="12" t="str">
        <f>VLOOKUP(Table3[[#This Row],[Product ID]],[1]Products!$A:$G,2,0)</f>
        <v>Product 45</v>
      </c>
      <c r="H7359" s="22">
        <v>3</v>
      </c>
      <c r="I7359" s="9">
        <f>VLOOKUP('Consolidtaed Data'!$B1718,[1]Products!$A:$G,4,0)</f>
        <v>2182</v>
      </c>
      <c r="J7359" s="9">
        <f>VLOOKUP('Consolidtaed Data'!$B1718,[1]Products!$A:$G,3,0)</f>
        <v>1200</v>
      </c>
      <c r="K7359" s="9">
        <f>'Consolidtaed Data'!$J1718*'Consolidtaed Data'!$H1718</f>
        <v>1518</v>
      </c>
      <c r="L7359" s="9">
        <f>'Consolidtaed Data'!$I1718*'Consolidtaed Data'!$H1718</f>
        <v>2410</v>
      </c>
      <c r="M7359" s="9">
        <f>'Consolidtaed Data'!$L1718-'Consolidtaed Data'!$K1718</f>
        <v>1053</v>
      </c>
      <c r="N7359" s="9" t="str">
        <f>VLOOKUP('Consolidtaed Data'!$C1718,[1]Locations!$A:$O,2,0)</f>
        <v>Pasadena</v>
      </c>
      <c r="O7359" s="9" t="str">
        <f>VLOOKUP('Consolidtaed Data'!$D1718,'[1]Sales People'!$A:$B,2,0)</f>
        <v>Jerry Perry</v>
      </c>
      <c r="P7359" s="9" t="str">
        <f>VLOOKUP('Consolidtaed Data'!$E1718,[1]Customers!$A:$B,2,0)</f>
        <v>Patrick Morales</v>
      </c>
      <c r="Q7359" s="11">
        <f>WEEKDAY('Consolidtaed Data'!$F1718)</f>
        <v>3</v>
      </c>
      <c r="R7359" s="9">
        <f>MONTH('Consolidtaed Data'!$F1718)</f>
        <v>5</v>
      </c>
      <c r="S7359" s="9" t="str">
        <f>TEXT(Table3[[#This Row],[Purchase Date]],"MMMM")</f>
        <v>July</v>
      </c>
      <c r="T7359" s="9">
        <f>YEAR('Consolidtaed Data'!$F1718)</f>
        <v>2020</v>
      </c>
    </row>
    <row r="7360" spans="1:20" x14ac:dyDescent="0.3">
      <c r="A7360" s="9" t="s">
        <v>8386</v>
      </c>
      <c r="B7360" s="9" t="s">
        <v>136</v>
      </c>
      <c r="C7360" s="9" t="s">
        <v>420</v>
      </c>
      <c r="D7360" s="9" t="s">
        <v>9</v>
      </c>
      <c r="E7360" s="9" t="s">
        <v>1953</v>
      </c>
      <c r="F7360" s="12">
        <v>44389</v>
      </c>
      <c r="G7360" s="12" t="str">
        <f>VLOOKUP(Table3[[#This Row],[Product ID]],[1]Products!$A:$G,2,0)</f>
        <v>Product 2</v>
      </c>
      <c r="H7360" s="22">
        <v>1</v>
      </c>
      <c r="I7360" s="9">
        <f>VLOOKUP('Consolidtaed Data'!$B2018,[1]Products!$A:$G,4,0)</f>
        <v>530</v>
      </c>
      <c r="J7360" s="9">
        <f>VLOOKUP('Consolidtaed Data'!$B2018,[1]Products!$A:$G,3,0)</f>
        <v>435</v>
      </c>
      <c r="K7360" s="9">
        <f>'Consolidtaed Data'!$J2018*'Consolidtaed Data'!$H2018</f>
        <v>682</v>
      </c>
      <c r="L7360" s="9">
        <f>'Consolidtaed Data'!$I2018*'Consolidtaed Data'!$H2018</f>
        <v>1338</v>
      </c>
      <c r="M7360" s="9">
        <f>'Consolidtaed Data'!$L2018-'Consolidtaed Data'!$K2018</f>
        <v>92</v>
      </c>
      <c r="N7360" s="9" t="str">
        <f>VLOOKUP('Consolidtaed Data'!$C2018,[1]Locations!$A:$O,2,0)</f>
        <v>Torrance</v>
      </c>
      <c r="O7360" s="9" t="str">
        <f>VLOOKUP('Consolidtaed Data'!$D2018,'[1]Sales People'!$A:$B,2,0)</f>
        <v>Roger Ramos</v>
      </c>
      <c r="P7360" s="9" t="str">
        <f>VLOOKUP('Consolidtaed Data'!$E2018,[1]Customers!$A:$B,2,0)</f>
        <v>Aaron Moreno</v>
      </c>
      <c r="Q7360" s="11">
        <f>WEEKDAY('Consolidtaed Data'!$F2018)</f>
        <v>4</v>
      </c>
      <c r="R7360" s="9">
        <f>MONTH('Consolidtaed Data'!$F2018)</f>
        <v>5</v>
      </c>
      <c r="S7360" s="9" t="str">
        <f>TEXT(Table3[[#This Row],[Purchase Date]],"MMMM")</f>
        <v>July</v>
      </c>
      <c r="T7360" s="9">
        <f>YEAR('Consolidtaed Data'!$F2018)</f>
        <v>2020</v>
      </c>
    </row>
    <row r="7361" spans="1:20" x14ac:dyDescent="0.3">
      <c r="A7361" s="9" t="s">
        <v>8387</v>
      </c>
      <c r="B7361" s="9" t="s">
        <v>477</v>
      </c>
      <c r="C7361" s="9" t="s">
        <v>140</v>
      </c>
      <c r="D7361" s="9" t="s">
        <v>161</v>
      </c>
      <c r="E7361" s="9" t="s">
        <v>401</v>
      </c>
      <c r="F7361" s="12">
        <v>44389</v>
      </c>
      <c r="G7361" s="12" t="str">
        <f>VLOOKUP(Table3[[#This Row],[Product ID]],[1]Products!$A:$G,2,0)</f>
        <v>Product 46</v>
      </c>
      <c r="H7361" s="22">
        <v>1</v>
      </c>
      <c r="I7361" s="9">
        <f>VLOOKUP('Consolidtaed Data'!$B2050,[1]Products!$A:$G,4,0)</f>
        <v>504</v>
      </c>
      <c r="J7361" s="9">
        <f>VLOOKUP('Consolidtaed Data'!$B2050,[1]Products!$A:$G,3,0)</f>
        <v>408</v>
      </c>
      <c r="K7361" s="9">
        <f>'Consolidtaed Data'!$J2050*'Consolidtaed Data'!$H2050</f>
        <v>5284</v>
      </c>
      <c r="L7361" s="9">
        <f>'Consolidtaed Data'!$I2050*'Consolidtaed Data'!$H2050</f>
        <v>7888</v>
      </c>
      <c r="M7361" s="9">
        <f>'Consolidtaed Data'!$L2050-'Consolidtaed Data'!$K2050</f>
        <v>187</v>
      </c>
      <c r="N7361" s="9" t="str">
        <f>VLOOKUP('Consolidtaed Data'!$C2050,[1]Locations!$A:$O,2,0)</f>
        <v>Oxnard</v>
      </c>
      <c r="O7361" s="9" t="str">
        <f>VLOOKUP('Consolidtaed Data'!$D2050,'[1]Sales People'!$A:$B,2,0)</f>
        <v>Robert Reed</v>
      </c>
      <c r="P7361" s="9" t="str">
        <f>VLOOKUP('Consolidtaed Data'!$E2050,[1]Customers!$A:$B,2,0)</f>
        <v>Shawn Owens</v>
      </c>
      <c r="Q7361" s="11">
        <f>WEEKDAY('Consolidtaed Data'!$F2050)</f>
        <v>7</v>
      </c>
      <c r="R7361" s="9">
        <f>MONTH('Consolidtaed Data'!$F2050)</f>
        <v>5</v>
      </c>
      <c r="S7361" s="9" t="str">
        <f>TEXT(Table3[[#This Row],[Purchase Date]],"MMMM")</f>
        <v>July</v>
      </c>
      <c r="T7361" s="9">
        <f>YEAR('Consolidtaed Data'!$F2050)</f>
        <v>2020</v>
      </c>
    </row>
    <row r="7362" spans="1:20" x14ac:dyDescent="0.3">
      <c r="A7362" s="9" t="s">
        <v>8388</v>
      </c>
      <c r="B7362" s="9" t="s">
        <v>240</v>
      </c>
      <c r="C7362" s="9" t="s">
        <v>169</v>
      </c>
      <c r="D7362" s="9" t="s">
        <v>241</v>
      </c>
      <c r="E7362" s="9" t="s">
        <v>1352</v>
      </c>
      <c r="F7362" s="12">
        <v>44389</v>
      </c>
      <c r="G7362" s="12" t="str">
        <f>VLOOKUP(Table3[[#This Row],[Product ID]],[1]Products!$A:$G,2,0)</f>
        <v>Product 70</v>
      </c>
      <c r="H7362" s="22">
        <v>1</v>
      </c>
      <c r="I7362" s="9">
        <f>VLOOKUP('Consolidtaed Data'!$B2470,[1]Products!$A:$G,4,0)</f>
        <v>1367</v>
      </c>
      <c r="J7362" s="9">
        <f>VLOOKUP('Consolidtaed Data'!$B2470,[1]Products!$A:$G,3,0)</f>
        <v>984</v>
      </c>
      <c r="K7362" s="9">
        <f>'Consolidtaed Data'!$J2470*'Consolidtaed Data'!$H2470</f>
        <v>1516</v>
      </c>
      <c r="L7362" s="9">
        <f>'Consolidtaed Data'!$I2470*'Consolidtaed Data'!$H2470</f>
        <v>1783</v>
      </c>
      <c r="M7362" s="9">
        <f>'Consolidtaed Data'!$L2470-'Consolidtaed Data'!$K2470</f>
        <v>2346</v>
      </c>
      <c r="N7362" s="9" t="str">
        <f>VLOOKUP('Consolidtaed Data'!$C2470,[1]Locations!$A:$O,2,0)</f>
        <v>East Los Angeles</v>
      </c>
      <c r="O7362" s="9" t="str">
        <f>VLOOKUP('Consolidtaed Data'!$D2470,'[1]Sales People'!$A:$B,2,0)</f>
        <v>Ronald Reed</v>
      </c>
      <c r="P7362" s="9" t="str">
        <f>VLOOKUP('Consolidtaed Data'!$E2470,[1]Customers!$A:$B,2,0)</f>
        <v>Antonio Dixon</v>
      </c>
      <c r="Q7362" s="11">
        <f>WEEKDAY('Consolidtaed Data'!$F2470)</f>
        <v>1</v>
      </c>
      <c r="R7362" s="9">
        <f>MONTH('Consolidtaed Data'!$F2470)</f>
        <v>6</v>
      </c>
      <c r="S7362" s="9" t="str">
        <f>TEXT(Table3[[#This Row],[Purchase Date]],"MMMM")</f>
        <v>July</v>
      </c>
      <c r="T7362" s="9">
        <f>YEAR('Consolidtaed Data'!$F2470)</f>
        <v>2020</v>
      </c>
    </row>
    <row r="7363" spans="1:20" x14ac:dyDescent="0.3">
      <c r="A7363" s="9" t="s">
        <v>8389</v>
      </c>
      <c r="B7363" s="9" t="s">
        <v>107</v>
      </c>
      <c r="C7363" s="9" t="s">
        <v>42</v>
      </c>
      <c r="D7363" s="9" t="s">
        <v>83</v>
      </c>
      <c r="E7363" s="9" t="s">
        <v>2118</v>
      </c>
      <c r="F7363" s="12">
        <v>44389</v>
      </c>
      <c r="G7363" s="12" t="str">
        <f>VLOOKUP(Table3[[#This Row],[Product ID]],[1]Products!$A:$G,2,0)</f>
        <v>Product 52</v>
      </c>
      <c r="H7363" s="22">
        <v>2</v>
      </c>
      <c r="I7363" s="9">
        <f>VLOOKUP('Consolidtaed Data'!$B2936,[1]Products!$A:$G,4,0)</f>
        <v>684</v>
      </c>
      <c r="J7363" s="9">
        <f>VLOOKUP('Consolidtaed Data'!$B2936,[1]Products!$A:$G,3,0)</f>
        <v>561</v>
      </c>
      <c r="K7363" s="9">
        <f>'Consolidtaed Data'!$J2936*'Consolidtaed Data'!$H2936</f>
        <v>1020</v>
      </c>
      <c r="L7363" s="9">
        <f>'Consolidtaed Data'!$I2936*'Consolidtaed Data'!$H2936</f>
        <v>1568</v>
      </c>
      <c r="M7363" s="9">
        <f>'Consolidtaed Data'!$L2936-'Consolidtaed Data'!$K2936</f>
        <v>2280</v>
      </c>
      <c r="N7363" s="9" t="str">
        <f>VLOOKUP('Consolidtaed Data'!$C2936,[1]Locations!$A:$O,2,0)</f>
        <v>Fairfield</v>
      </c>
      <c r="O7363" s="9" t="str">
        <f>VLOOKUP('Consolidtaed Data'!$D2936,'[1]Sales People'!$A:$B,2,0)</f>
        <v>Justin Lynch</v>
      </c>
      <c r="P7363" s="9" t="str">
        <f>VLOOKUP('Consolidtaed Data'!$E2936,[1]Customers!$A:$B,2,0)</f>
        <v>Peter Castillo</v>
      </c>
      <c r="Q7363" s="11">
        <f>WEEKDAY('Consolidtaed Data'!$F2936)</f>
        <v>2</v>
      </c>
      <c r="R7363" s="9">
        <f>MONTH('Consolidtaed Data'!$F2936)</f>
        <v>8</v>
      </c>
      <c r="S7363" s="9" t="str">
        <f>TEXT(Table3[[#This Row],[Purchase Date]],"MMMM")</f>
        <v>July</v>
      </c>
      <c r="T7363" s="9">
        <f>YEAR('Consolidtaed Data'!$F2936)</f>
        <v>2020</v>
      </c>
    </row>
    <row r="7364" spans="1:20" x14ac:dyDescent="0.3">
      <c r="A7364" s="9" t="s">
        <v>8390</v>
      </c>
      <c r="B7364" s="9" t="s">
        <v>116</v>
      </c>
      <c r="C7364" s="9" t="s">
        <v>126</v>
      </c>
      <c r="D7364" s="9" t="s">
        <v>9</v>
      </c>
      <c r="E7364" s="9" t="s">
        <v>659</v>
      </c>
      <c r="F7364" s="12">
        <v>44389</v>
      </c>
      <c r="G7364" s="12" t="str">
        <f>VLOOKUP(Table3[[#This Row],[Product ID]],[1]Products!$A:$G,2,0)</f>
        <v>Product 55</v>
      </c>
      <c r="H7364" s="22">
        <v>1</v>
      </c>
      <c r="I7364" s="9">
        <f>VLOOKUP('Consolidtaed Data'!$B3382,[1]Products!$A:$G,4,0)</f>
        <v>1353</v>
      </c>
      <c r="J7364" s="9">
        <f>VLOOKUP('Consolidtaed Data'!$B3382,[1]Products!$A:$G,3,0)</f>
        <v>947</v>
      </c>
      <c r="K7364" s="9">
        <f>'Consolidtaed Data'!$J3382*'Consolidtaed Data'!$H3382</f>
        <v>1800</v>
      </c>
      <c r="L7364" s="9">
        <f>'Consolidtaed Data'!$I3382*'Consolidtaed Data'!$H3382</f>
        <v>3272</v>
      </c>
      <c r="M7364" s="9">
        <f>'Consolidtaed Data'!$L3382-'Consolidtaed Data'!$K3382</f>
        <v>92</v>
      </c>
      <c r="N7364" s="9" t="str">
        <f>VLOOKUP('Consolidtaed Data'!$C3382,[1]Locations!$A:$O,2,0)</f>
        <v>Rancho Cucamonga</v>
      </c>
      <c r="O7364" s="9" t="str">
        <f>VLOOKUP('Consolidtaed Data'!$D3382,'[1]Sales People'!$A:$B,2,0)</f>
        <v>Ryan Butler</v>
      </c>
      <c r="P7364" s="9" t="str">
        <f>VLOOKUP('Consolidtaed Data'!$E3382,[1]Customers!$A:$B,2,0)</f>
        <v>Sean Andrews</v>
      </c>
      <c r="Q7364" s="11">
        <f>WEEKDAY('Consolidtaed Data'!$F3382)</f>
        <v>7</v>
      </c>
      <c r="R7364" s="9">
        <f>MONTH('Consolidtaed Data'!$F3382)</f>
        <v>9</v>
      </c>
      <c r="S7364" s="9" t="str">
        <f>TEXT(Table3[[#This Row],[Purchase Date]],"MMMM")</f>
        <v>July</v>
      </c>
      <c r="T7364" s="9">
        <f>YEAR('Consolidtaed Data'!$F3382)</f>
        <v>2020</v>
      </c>
    </row>
    <row r="7365" spans="1:20" x14ac:dyDescent="0.3">
      <c r="A7365" s="9" t="s">
        <v>8391</v>
      </c>
      <c r="B7365" s="9" t="s">
        <v>151</v>
      </c>
      <c r="C7365" s="9" t="s">
        <v>469</v>
      </c>
      <c r="D7365" s="9" t="s">
        <v>281</v>
      </c>
      <c r="E7365" s="9" t="s">
        <v>1211</v>
      </c>
      <c r="F7365" s="12">
        <v>44389</v>
      </c>
      <c r="G7365" s="12" t="str">
        <f>VLOOKUP(Table3[[#This Row],[Product ID]],[1]Products!$A:$G,2,0)</f>
        <v>Product 94</v>
      </c>
      <c r="H7365" s="22">
        <v>3</v>
      </c>
      <c r="I7365" s="9">
        <f>VLOOKUP('Consolidtaed Data'!$B3599,[1]Products!$A:$G,4,0)</f>
        <v>2464</v>
      </c>
      <c r="J7365" s="9">
        <f>VLOOKUP('Consolidtaed Data'!$B3599,[1]Products!$A:$G,3,0)</f>
        <v>1774</v>
      </c>
      <c r="K7365" s="9">
        <f>'Consolidtaed Data'!$J3599*'Consolidtaed Data'!$H3599</f>
        <v>504</v>
      </c>
      <c r="L7365" s="9">
        <f>'Consolidtaed Data'!$I3599*'Consolidtaed Data'!$H3599</f>
        <v>951</v>
      </c>
      <c r="M7365" s="9">
        <f>'Consolidtaed Data'!$L3599-'Consolidtaed Data'!$K3599</f>
        <v>1448</v>
      </c>
      <c r="N7365" s="9" t="str">
        <f>VLOOKUP('Consolidtaed Data'!$C3599,[1]Locations!$A:$O,2,0)</f>
        <v>Stockton</v>
      </c>
      <c r="O7365" s="9" t="str">
        <f>VLOOKUP('Consolidtaed Data'!$D3599,'[1]Sales People'!$A:$B,2,0)</f>
        <v>Eugene Holmes</v>
      </c>
      <c r="P7365" s="9" t="str">
        <f>VLOOKUP('Consolidtaed Data'!$E3599,[1]Customers!$A:$B,2,0)</f>
        <v>Steven Hayes</v>
      </c>
      <c r="Q7365" s="11">
        <f>WEEKDAY('Consolidtaed Data'!$F3599)</f>
        <v>1</v>
      </c>
      <c r="R7365" s="9">
        <f>MONTH('Consolidtaed Data'!$F3599)</f>
        <v>9</v>
      </c>
      <c r="S7365" s="9" t="str">
        <f>TEXT(Table3[[#This Row],[Purchase Date]],"MMMM")</f>
        <v>July</v>
      </c>
      <c r="T7365" s="9">
        <f>YEAR('Consolidtaed Data'!$F3599)</f>
        <v>2020</v>
      </c>
    </row>
    <row r="7366" spans="1:20" x14ac:dyDescent="0.3">
      <c r="A7366" s="9" t="s">
        <v>8392</v>
      </c>
      <c r="B7366" s="9" t="s">
        <v>503</v>
      </c>
      <c r="C7366" s="9" t="s">
        <v>253</v>
      </c>
      <c r="D7366" s="9" t="s">
        <v>105</v>
      </c>
      <c r="E7366" s="9" t="s">
        <v>292</v>
      </c>
      <c r="F7366" s="12">
        <v>44390</v>
      </c>
      <c r="G7366" s="12" t="str">
        <f>VLOOKUP(Table3[[#This Row],[Product ID]],[1]Products!$A:$G,2,0)</f>
        <v>Product 99</v>
      </c>
      <c r="H7366" s="22">
        <v>1</v>
      </c>
      <c r="I7366" s="9">
        <f>VLOOKUP('Consolidtaed Data'!$B59,[1]Products!$A:$G,4,0)</f>
        <v>1587</v>
      </c>
      <c r="J7366" s="9">
        <f>VLOOKUP('Consolidtaed Data'!$B59,[1]Products!$A:$G,3,0)</f>
        <v>1301</v>
      </c>
      <c r="K7366" s="9">
        <f>'Consolidtaed Data'!$J59*'Consolidtaed Data'!$H59</f>
        <v>294</v>
      </c>
      <c r="L7366" s="9">
        <f>'Consolidtaed Data'!$I59*'Consolidtaed Data'!$H59</f>
        <v>368</v>
      </c>
      <c r="M7366" s="9">
        <f>'Consolidtaed Data'!$L59-'Consolidtaed Data'!$K59</f>
        <v>1444</v>
      </c>
      <c r="N7366" s="9" t="str">
        <f>VLOOKUP('Consolidtaed Data'!$C59,[1]Locations!$A:$O,2,0)</f>
        <v>Thousand Oaks</v>
      </c>
      <c r="O7366" s="9" t="str">
        <f>VLOOKUP('Consolidtaed Data'!$D59,'[1]Sales People'!$A:$B,2,0)</f>
        <v>Bobby Russell</v>
      </c>
      <c r="P7366" s="9" t="str">
        <f>VLOOKUP('Consolidtaed Data'!$E59,[1]Customers!$A:$B,2,0)</f>
        <v>Todd Lynch</v>
      </c>
      <c r="Q7366" s="11">
        <f>WEEKDAY('Consolidtaed Data'!$F59)</f>
        <v>7</v>
      </c>
      <c r="R7366" s="9">
        <f>MONTH('Consolidtaed Data'!$F59)</f>
        <v>1</v>
      </c>
      <c r="S7366" s="9" t="str">
        <f>TEXT(Table3[[#This Row],[Purchase Date]],"MMMM")</f>
        <v>July</v>
      </c>
      <c r="T7366" s="9">
        <f>YEAR('Consolidtaed Data'!$F59)</f>
        <v>2020</v>
      </c>
    </row>
    <row r="7367" spans="1:20" x14ac:dyDescent="0.3">
      <c r="A7367" s="9" t="s">
        <v>8393</v>
      </c>
      <c r="B7367" s="9" t="s">
        <v>62</v>
      </c>
      <c r="C7367" s="9" t="s">
        <v>45</v>
      </c>
      <c r="D7367" s="9" t="s">
        <v>46</v>
      </c>
      <c r="E7367" s="9" t="s">
        <v>761</v>
      </c>
      <c r="F7367" s="12">
        <v>44390</v>
      </c>
      <c r="G7367" s="12" t="str">
        <f>VLOOKUP(Table3[[#This Row],[Product ID]],[1]Products!$A:$G,2,0)</f>
        <v>Product 17</v>
      </c>
      <c r="H7367" s="22">
        <v>2</v>
      </c>
      <c r="I7367" s="9">
        <f>VLOOKUP('Consolidtaed Data'!$B242,[1]Products!$A:$G,4,0)</f>
        <v>458</v>
      </c>
      <c r="J7367" s="9">
        <f>VLOOKUP('Consolidtaed Data'!$B242,[1]Products!$A:$G,3,0)</f>
        <v>376</v>
      </c>
      <c r="K7367" s="9">
        <f>'Consolidtaed Data'!$J242*'Consolidtaed Data'!$H242</f>
        <v>22</v>
      </c>
      <c r="L7367" s="9">
        <f>'Consolidtaed Data'!$I242*'Consolidtaed Data'!$H242</f>
        <v>35</v>
      </c>
      <c r="M7367" s="9">
        <f>'Consolidtaed Data'!$L242-'Consolidtaed Data'!$K242</f>
        <v>107</v>
      </c>
      <c r="N7367" s="9" t="str">
        <f>VLOOKUP('Consolidtaed Data'!$C242,[1]Locations!$A:$O,2,0)</f>
        <v>West Covina</v>
      </c>
      <c r="O7367" s="9" t="str">
        <f>VLOOKUP('Consolidtaed Data'!$D242,'[1]Sales People'!$A:$B,2,0)</f>
        <v>Arthur Mccoy</v>
      </c>
      <c r="P7367" s="9" t="str">
        <f>VLOOKUP('Consolidtaed Data'!$E242,[1]Customers!$A:$B,2,0)</f>
        <v>Samuel Jenkins</v>
      </c>
      <c r="Q7367" s="11">
        <f>WEEKDAY('Consolidtaed Data'!$F242)</f>
        <v>6</v>
      </c>
      <c r="R7367" s="9">
        <f>MONTH('Consolidtaed Data'!$F242)</f>
        <v>1</v>
      </c>
      <c r="S7367" s="9" t="str">
        <f>TEXT(Table3[[#This Row],[Purchase Date]],"MMMM")</f>
        <v>July</v>
      </c>
      <c r="T7367" s="9">
        <f>YEAR('Consolidtaed Data'!$F242)</f>
        <v>2020</v>
      </c>
    </row>
    <row r="7368" spans="1:20" x14ac:dyDescent="0.3">
      <c r="A7368" s="9" t="s">
        <v>8394</v>
      </c>
      <c r="B7368" s="9" t="s">
        <v>24</v>
      </c>
      <c r="C7368" s="9" t="s">
        <v>423</v>
      </c>
      <c r="D7368" s="9" t="s">
        <v>272</v>
      </c>
      <c r="E7368" s="9" t="s">
        <v>796</v>
      </c>
      <c r="F7368" s="12">
        <v>44390</v>
      </c>
      <c r="G7368" s="12" t="str">
        <f>VLOOKUP(Table3[[#This Row],[Product ID]],[1]Products!$A:$G,2,0)</f>
        <v>Product 6</v>
      </c>
      <c r="H7368" s="22">
        <v>3</v>
      </c>
      <c r="I7368" s="9">
        <f>VLOOKUP('Consolidtaed Data'!$B262,[1]Products!$A:$G,4,0)</f>
        <v>1899</v>
      </c>
      <c r="J7368" s="9">
        <f>VLOOKUP('Consolidtaed Data'!$B262,[1]Products!$A:$G,3,0)</f>
        <v>1044</v>
      </c>
      <c r="K7368" s="9">
        <f>'Consolidtaed Data'!$J262*'Consolidtaed Data'!$H262</f>
        <v>5044</v>
      </c>
      <c r="L7368" s="9">
        <f>'Consolidtaed Data'!$I262*'Consolidtaed Data'!$H262</f>
        <v>6552</v>
      </c>
      <c r="M7368" s="9">
        <f>'Consolidtaed Data'!$L262-'Consolidtaed Data'!$K262</f>
        <v>329</v>
      </c>
      <c r="N7368" s="9" t="str">
        <f>VLOOKUP('Consolidtaed Data'!$C262,[1]Locations!$A:$O,2,0)</f>
        <v>Costa Mesa</v>
      </c>
      <c r="O7368" s="9" t="str">
        <f>VLOOKUP('Consolidtaed Data'!$D262,'[1]Sales People'!$A:$B,2,0)</f>
        <v>Howard Gardner</v>
      </c>
      <c r="P7368" s="9" t="str">
        <f>VLOOKUP('Consolidtaed Data'!$E262,[1]Customers!$A:$B,2,0)</f>
        <v>Christopher Miller</v>
      </c>
      <c r="Q7368" s="11">
        <f>WEEKDAY('Consolidtaed Data'!$F262)</f>
        <v>1</v>
      </c>
      <c r="R7368" s="9">
        <f>MONTH('Consolidtaed Data'!$F262)</f>
        <v>1</v>
      </c>
      <c r="S7368" s="9" t="str">
        <f>TEXT(Table3[[#This Row],[Purchase Date]],"MMMM")</f>
        <v>July</v>
      </c>
      <c r="T7368" s="9">
        <f>YEAR('Consolidtaed Data'!$F262)</f>
        <v>2020</v>
      </c>
    </row>
    <row r="7369" spans="1:20" x14ac:dyDescent="0.3">
      <c r="A7369" s="9" t="s">
        <v>8395</v>
      </c>
      <c r="B7369" s="9" t="s">
        <v>41</v>
      </c>
      <c r="C7369" s="9" t="s">
        <v>173</v>
      </c>
      <c r="D7369" s="9" t="s">
        <v>315</v>
      </c>
      <c r="E7369" s="9" t="s">
        <v>356</v>
      </c>
      <c r="F7369" s="12">
        <v>44390</v>
      </c>
      <c r="G7369" s="12" t="str">
        <f>VLOOKUP(Table3[[#This Row],[Product ID]],[1]Products!$A:$G,2,0)</f>
        <v>Product 11</v>
      </c>
      <c r="H7369" s="22">
        <v>1</v>
      </c>
      <c r="I7369" s="9">
        <f>VLOOKUP('Consolidtaed Data'!$B544,[1]Products!$A:$G,4,0)</f>
        <v>771</v>
      </c>
      <c r="J7369" s="9">
        <f>VLOOKUP('Consolidtaed Data'!$B544,[1]Products!$A:$G,3,0)</f>
        <v>648</v>
      </c>
      <c r="K7369" s="9">
        <f>'Consolidtaed Data'!$J544*'Consolidtaed Data'!$H544</f>
        <v>816</v>
      </c>
      <c r="L7369" s="9">
        <f>'Consolidtaed Data'!$I544*'Consolidtaed Data'!$H544</f>
        <v>1008</v>
      </c>
      <c r="M7369" s="9">
        <f>'Consolidtaed Data'!$L544-'Consolidtaed Data'!$K544</f>
        <v>44</v>
      </c>
      <c r="N7369" s="9" t="str">
        <f>VLOOKUP('Consolidtaed Data'!$C544,[1]Locations!$A:$O,2,0)</f>
        <v>Thousand Oaks</v>
      </c>
      <c r="O7369" s="9" t="str">
        <f>VLOOKUP('Consolidtaed Data'!$D544,'[1]Sales People'!$A:$B,2,0)</f>
        <v>John Reyes</v>
      </c>
      <c r="P7369" s="9" t="str">
        <f>VLOOKUP('Consolidtaed Data'!$E544,[1]Customers!$A:$B,2,0)</f>
        <v>Nicholas Sanders</v>
      </c>
      <c r="Q7369" s="11">
        <f>WEEKDAY('Consolidtaed Data'!$F544)</f>
        <v>6</v>
      </c>
      <c r="R7369" s="9">
        <f>MONTH('Consolidtaed Data'!$F544)</f>
        <v>2</v>
      </c>
      <c r="S7369" s="9" t="str">
        <f>TEXT(Table3[[#This Row],[Purchase Date]],"MMMM")</f>
        <v>July</v>
      </c>
      <c r="T7369" s="9">
        <f>YEAR('Consolidtaed Data'!$F544)</f>
        <v>2020</v>
      </c>
    </row>
    <row r="7370" spans="1:20" x14ac:dyDescent="0.3">
      <c r="A7370" s="9" t="s">
        <v>8396</v>
      </c>
      <c r="B7370" s="9" t="s">
        <v>490</v>
      </c>
      <c r="C7370" s="9" t="s">
        <v>249</v>
      </c>
      <c r="D7370" s="9" t="s">
        <v>197</v>
      </c>
      <c r="E7370" s="9" t="s">
        <v>314</v>
      </c>
      <c r="F7370" s="12">
        <v>44390</v>
      </c>
      <c r="G7370" s="12" t="str">
        <f>VLOOKUP(Table3[[#This Row],[Product ID]],[1]Products!$A:$G,2,0)</f>
        <v>Product 79</v>
      </c>
      <c r="H7370" s="22">
        <v>2</v>
      </c>
      <c r="I7370" s="9">
        <f>VLOOKUP('Consolidtaed Data'!$B1116,[1]Products!$A:$G,4,0)</f>
        <v>1638</v>
      </c>
      <c r="J7370" s="9">
        <f>VLOOKUP('Consolidtaed Data'!$B1116,[1]Products!$A:$G,3,0)</f>
        <v>1261</v>
      </c>
      <c r="K7370" s="9">
        <f>'Consolidtaed Data'!$J1116*'Consolidtaed Data'!$H1116</f>
        <v>1740</v>
      </c>
      <c r="L7370" s="9">
        <f>'Consolidtaed Data'!$I1116*'Consolidtaed Data'!$H1116</f>
        <v>2120</v>
      </c>
      <c r="M7370" s="9">
        <f>'Consolidtaed Data'!$L1116-'Consolidtaed Data'!$K1116</f>
        <v>451</v>
      </c>
      <c r="N7370" s="9" t="str">
        <f>VLOOKUP('Consolidtaed Data'!$C1116,[1]Locations!$A:$O,2,0)</f>
        <v>Oakland</v>
      </c>
      <c r="O7370" s="9" t="str">
        <f>VLOOKUP('Consolidtaed Data'!$D1116,'[1]Sales People'!$A:$B,2,0)</f>
        <v>Kenneth Fields</v>
      </c>
      <c r="P7370" s="9" t="str">
        <f>VLOOKUP('Consolidtaed Data'!$E1116,[1]Customers!$A:$B,2,0)</f>
        <v>Victor Rogers</v>
      </c>
      <c r="Q7370" s="11">
        <f>WEEKDAY('Consolidtaed Data'!$F1116)</f>
        <v>7</v>
      </c>
      <c r="R7370" s="9">
        <f>MONTH('Consolidtaed Data'!$F1116)</f>
        <v>3</v>
      </c>
      <c r="S7370" s="9" t="str">
        <f>TEXT(Table3[[#This Row],[Purchase Date]],"MMMM")</f>
        <v>July</v>
      </c>
      <c r="T7370" s="9">
        <f>YEAR('Consolidtaed Data'!$F1116)</f>
        <v>2020</v>
      </c>
    </row>
    <row r="7371" spans="1:20" x14ac:dyDescent="0.3">
      <c r="A7371" s="9" t="s">
        <v>8397</v>
      </c>
      <c r="B7371" s="9" t="s">
        <v>119</v>
      </c>
      <c r="C7371" s="9" t="s">
        <v>245</v>
      </c>
      <c r="D7371" s="9" t="s">
        <v>95</v>
      </c>
      <c r="E7371" s="9" t="s">
        <v>1495</v>
      </c>
      <c r="F7371" s="12">
        <v>44390</v>
      </c>
      <c r="G7371" s="12" t="str">
        <f>VLOOKUP(Table3[[#This Row],[Product ID]],[1]Products!$A:$G,2,0)</f>
        <v>Product 67</v>
      </c>
      <c r="H7371" s="22">
        <v>1</v>
      </c>
      <c r="I7371" s="9">
        <f>VLOOKUP('Consolidtaed Data'!$B1148,[1]Products!$A:$G,4,0)</f>
        <v>584</v>
      </c>
      <c r="J7371" s="9">
        <f>VLOOKUP('Consolidtaed Data'!$B1148,[1]Products!$A:$G,3,0)</f>
        <v>420</v>
      </c>
      <c r="K7371" s="9">
        <f>'Consolidtaed Data'!$J1148*'Consolidtaed Data'!$H1148</f>
        <v>588</v>
      </c>
      <c r="L7371" s="9">
        <f>'Consolidtaed Data'!$I1148*'Consolidtaed Data'!$H1148</f>
        <v>736</v>
      </c>
      <c r="M7371" s="9">
        <f>'Consolidtaed Data'!$L1148-'Consolidtaed Data'!$K1148</f>
        <v>362</v>
      </c>
      <c r="N7371" s="9" t="str">
        <f>VLOOKUP('Consolidtaed Data'!$C1148,[1]Locations!$A:$O,2,0)</f>
        <v>Oxnard</v>
      </c>
      <c r="O7371" s="9" t="str">
        <f>VLOOKUP('Consolidtaed Data'!$D1148,'[1]Sales People'!$A:$B,2,0)</f>
        <v>Kevin Butler</v>
      </c>
      <c r="P7371" s="9" t="str">
        <f>VLOOKUP('Consolidtaed Data'!$E1148,[1]Customers!$A:$B,2,0)</f>
        <v>Samuel Fowler</v>
      </c>
      <c r="Q7371" s="11">
        <f>WEEKDAY('Consolidtaed Data'!$F1148)</f>
        <v>3</v>
      </c>
      <c r="R7371" s="9">
        <f>MONTH('Consolidtaed Data'!$F1148)</f>
        <v>3</v>
      </c>
      <c r="S7371" s="9" t="str">
        <f>TEXT(Table3[[#This Row],[Purchase Date]],"MMMM")</f>
        <v>July</v>
      </c>
      <c r="T7371" s="9">
        <f>YEAR('Consolidtaed Data'!$F1148)</f>
        <v>2020</v>
      </c>
    </row>
    <row r="7372" spans="1:20" x14ac:dyDescent="0.3">
      <c r="A7372" s="9" t="s">
        <v>8398</v>
      </c>
      <c r="B7372" s="9" t="s">
        <v>29</v>
      </c>
      <c r="C7372" s="9" t="s">
        <v>439</v>
      </c>
      <c r="D7372" s="9" t="s">
        <v>105</v>
      </c>
      <c r="E7372" s="9" t="s">
        <v>1120</v>
      </c>
      <c r="F7372" s="12">
        <v>44390</v>
      </c>
      <c r="G7372" s="12" t="str">
        <f>VLOOKUP(Table3[[#This Row],[Product ID]],[1]Products!$A:$G,2,0)</f>
        <v>Product 37</v>
      </c>
      <c r="H7372" s="22">
        <v>1</v>
      </c>
      <c r="I7372" s="9">
        <f>VLOOKUP('Consolidtaed Data'!$B1242,[1]Products!$A:$G,4,0)</f>
        <v>1522</v>
      </c>
      <c r="J7372" s="9">
        <f>VLOOKUP('Consolidtaed Data'!$B1242,[1]Products!$A:$G,3,0)</f>
        <v>791</v>
      </c>
      <c r="K7372" s="9">
        <f>'Consolidtaed Data'!$J1242*'Consolidtaed Data'!$H1242</f>
        <v>408</v>
      </c>
      <c r="L7372" s="9">
        <f>'Consolidtaed Data'!$I1242*'Consolidtaed Data'!$H1242</f>
        <v>504</v>
      </c>
      <c r="M7372" s="9">
        <f>'Consolidtaed Data'!$L1242-'Consolidtaed Data'!$K1242</f>
        <v>754</v>
      </c>
      <c r="N7372" s="9" t="str">
        <f>VLOOKUP('Consolidtaed Data'!$C1242,[1]Locations!$A:$O,2,0)</f>
        <v>Fairfield</v>
      </c>
      <c r="O7372" s="9" t="str">
        <f>VLOOKUP('Consolidtaed Data'!$D1242,'[1]Sales People'!$A:$B,2,0)</f>
        <v>John Reyes</v>
      </c>
      <c r="P7372" s="9" t="str">
        <f>VLOOKUP('Consolidtaed Data'!$E1242,[1]Customers!$A:$B,2,0)</f>
        <v>Donald Reynolds</v>
      </c>
      <c r="Q7372" s="11">
        <f>WEEKDAY('Consolidtaed Data'!$F1242)</f>
        <v>3</v>
      </c>
      <c r="R7372" s="9">
        <f>MONTH('Consolidtaed Data'!$F1242)</f>
        <v>3</v>
      </c>
      <c r="S7372" s="9" t="str">
        <f>TEXT(Table3[[#This Row],[Purchase Date]],"MMMM")</f>
        <v>July</v>
      </c>
      <c r="T7372" s="9">
        <f>YEAR('Consolidtaed Data'!$F1242)</f>
        <v>2020</v>
      </c>
    </row>
    <row r="7373" spans="1:20" x14ac:dyDescent="0.3">
      <c r="A7373" s="9" t="s">
        <v>8399</v>
      </c>
      <c r="B7373" s="9" t="s">
        <v>549</v>
      </c>
      <c r="C7373" s="9" t="s">
        <v>25</v>
      </c>
      <c r="D7373" s="9" t="s">
        <v>281</v>
      </c>
      <c r="E7373" s="9" t="s">
        <v>371</v>
      </c>
      <c r="F7373" s="12">
        <v>44390</v>
      </c>
      <c r="G7373" s="12" t="str">
        <f>VLOOKUP(Table3[[#This Row],[Product ID]],[1]Products!$A:$G,2,0)</f>
        <v>Product 10</v>
      </c>
      <c r="H7373" s="22">
        <v>1</v>
      </c>
      <c r="I7373" s="9">
        <f>VLOOKUP('Consolidtaed Data'!$B1417,[1]Products!$A:$G,4,0)</f>
        <v>2241</v>
      </c>
      <c r="J7373" s="9">
        <f>VLOOKUP('Consolidtaed Data'!$B1417,[1]Products!$A:$G,3,0)</f>
        <v>1367</v>
      </c>
      <c r="K7373" s="9">
        <f>'Consolidtaed Data'!$J1417*'Consolidtaed Data'!$H1417</f>
        <v>504</v>
      </c>
      <c r="L7373" s="9">
        <f>'Consolidtaed Data'!$I1417*'Consolidtaed Data'!$H1417</f>
        <v>951</v>
      </c>
      <c r="M7373" s="9">
        <f>'Consolidtaed Data'!$L1417-'Consolidtaed Data'!$K1417</f>
        <v>192</v>
      </c>
      <c r="N7373" s="9" t="str">
        <f>VLOOKUP('Consolidtaed Data'!$C1417,[1]Locations!$A:$O,2,0)</f>
        <v>Santa Rosa</v>
      </c>
      <c r="O7373" s="9" t="str">
        <f>VLOOKUP('Consolidtaed Data'!$D1417,'[1]Sales People'!$A:$B,2,0)</f>
        <v>Bobby Russell</v>
      </c>
      <c r="P7373" s="9" t="str">
        <f>VLOOKUP('Consolidtaed Data'!$E1417,[1]Customers!$A:$B,2,0)</f>
        <v>Andrew Graham</v>
      </c>
      <c r="Q7373" s="11">
        <f>WEEKDAY('Consolidtaed Data'!$F1417)</f>
        <v>4</v>
      </c>
      <c r="R7373" s="9">
        <f>MONTH('Consolidtaed Data'!$F1417)</f>
        <v>4</v>
      </c>
      <c r="S7373" s="9" t="str">
        <f>TEXT(Table3[[#This Row],[Purchase Date]],"MMMM")</f>
        <v>July</v>
      </c>
      <c r="T7373" s="9">
        <f>YEAR('Consolidtaed Data'!$F1417)</f>
        <v>2020</v>
      </c>
    </row>
    <row r="7374" spans="1:20" x14ac:dyDescent="0.3">
      <c r="A7374" s="9" t="s">
        <v>8400</v>
      </c>
      <c r="B7374" s="9" t="s">
        <v>240</v>
      </c>
      <c r="C7374" s="9" t="s">
        <v>325</v>
      </c>
      <c r="D7374" s="9" t="s">
        <v>241</v>
      </c>
      <c r="E7374" s="9" t="s">
        <v>505</v>
      </c>
      <c r="F7374" s="12">
        <v>44390</v>
      </c>
      <c r="G7374" s="12" t="str">
        <f>VLOOKUP(Table3[[#This Row],[Product ID]],[1]Products!$A:$G,2,0)</f>
        <v>Product 70</v>
      </c>
      <c r="H7374" s="22">
        <v>4</v>
      </c>
      <c r="I7374" s="9">
        <f>VLOOKUP('Consolidtaed Data'!$B1420,[1]Products!$A:$G,4,0)</f>
        <v>181</v>
      </c>
      <c r="J7374" s="9">
        <f>VLOOKUP('Consolidtaed Data'!$B1420,[1]Products!$A:$G,3,0)</f>
        <v>130</v>
      </c>
      <c r="K7374" s="9">
        <f>'Consolidtaed Data'!$J1420*'Consolidtaed Data'!$H1420</f>
        <v>270</v>
      </c>
      <c r="L7374" s="9">
        <f>'Consolidtaed Data'!$I1420*'Consolidtaed Data'!$H1420</f>
        <v>336</v>
      </c>
      <c r="M7374" s="9">
        <f>'Consolidtaed Data'!$L1420-'Consolidtaed Data'!$K1420</f>
        <v>1380</v>
      </c>
      <c r="N7374" s="9" t="str">
        <f>VLOOKUP('Consolidtaed Data'!$C1420,[1]Locations!$A:$O,2,0)</f>
        <v>Riverside</v>
      </c>
      <c r="O7374" s="9" t="str">
        <f>VLOOKUP('Consolidtaed Data'!$D1420,'[1]Sales People'!$A:$B,2,0)</f>
        <v>Eugene Holmes</v>
      </c>
      <c r="P7374" s="9" t="str">
        <f>VLOOKUP('Consolidtaed Data'!$E1420,[1]Customers!$A:$B,2,0)</f>
        <v>Peter Freeman</v>
      </c>
      <c r="Q7374" s="11">
        <f>WEEKDAY('Consolidtaed Data'!$F1420)</f>
        <v>4</v>
      </c>
      <c r="R7374" s="9">
        <f>MONTH('Consolidtaed Data'!$F1420)</f>
        <v>4</v>
      </c>
      <c r="S7374" s="9" t="str">
        <f>TEXT(Table3[[#This Row],[Purchase Date]],"MMMM")</f>
        <v>July</v>
      </c>
      <c r="T7374" s="9">
        <f>YEAR('Consolidtaed Data'!$F1420)</f>
        <v>2020</v>
      </c>
    </row>
    <row r="7375" spans="1:20" x14ac:dyDescent="0.3">
      <c r="A7375" s="9" t="s">
        <v>8401</v>
      </c>
      <c r="B7375" s="9" t="s">
        <v>322</v>
      </c>
      <c r="C7375" s="9" t="s">
        <v>55</v>
      </c>
      <c r="D7375" s="9" t="s">
        <v>206</v>
      </c>
      <c r="E7375" s="9" t="s">
        <v>747</v>
      </c>
      <c r="F7375" s="12">
        <v>44390</v>
      </c>
      <c r="G7375" s="12" t="str">
        <f>VLOOKUP(Table3[[#This Row],[Product ID]],[1]Products!$A:$G,2,0)</f>
        <v>Product 43</v>
      </c>
      <c r="H7375" s="22">
        <v>2</v>
      </c>
      <c r="I7375" s="9">
        <f>VLOOKUP('Consolidtaed Data'!$B2155,[1]Products!$A:$G,4,0)</f>
        <v>1889</v>
      </c>
      <c r="J7375" s="9">
        <f>VLOOKUP('Consolidtaed Data'!$B2155,[1]Products!$A:$G,3,0)</f>
        <v>945</v>
      </c>
      <c r="K7375" s="9">
        <f>'Consolidtaed Data'!$J2155*'Consolidtaed Data'!$H2155</f>
        <v>2108</v>
      </c>
      <c r="L7375" s="9">
        <f>'Consolidtaed Data'!$I2155*'Consolidtaed Data'!$H2155</f>
        <v>2810</v>
      </c>
      <c r="M7375" s="9">
        <f>'Consolidtaed Data'!$L2155-'Consolidtaed Data'!$K2155</f>
        <v>452</v>
      </c>
      <c r="N7375" s="9" t="str">
        <f>VLOOKUP('Consolidtaed Data'!$C2155,[1]Locations!$A:$O,2,0)</f>
        <v>Corona</v>
      </c>
      <c r="O7375" s="9" t="str">
        <f>VLOOKUP('Consolidtaed Data'!$D2155,'[1]Sales People'!$A:$B,2,0)</f>
        <v>Robert Reed</v>
      </c>
      <c r="P7375" s="9" t="str">
        <f>VLOOKUP('Consolidtaed Data'!$E2155,[1]Customers!$A:$B,2,0)</f>
        <v>Juan Griffin</v>
      </c>
      <c r="Q7375" s="11">
        <f>WEEKDAY('Consolidtaed Data'!$F2155)</f>
        <v>6</v>
      </c>
      <c r="R7375" s="9">
        <f>MONTH('Consolidtaed Data'!$F2155)</f>
        <v>6</v>
      </c>
      <c r="S7375" s="9" t="str">
        <f>TEXT(Table3[[#This Row],[Purchase Date]],"MMMM")</f>
        <v>July</v>
      </c>
      <c r="T7375" s="9">
        <f>YEAR('Consolidtaed Data'!$F2155)</f>
        <v>2020</v>
      </c>
    </row>
    <row r="7376" spans="1:20" x14ac:dyDescent="0.3">
      <c r="A7376" s="9" t="s">
        <v>8402</v>
      </c>
      <c r="B7376" s="9" t="s">
        <v>415</v>
      </c>
      <c r="C7376" s="9" t="s">
        <v>421</v>
      </c>
      <c r="D7376" s="9" t="s">
        <v>73</v>
      </c>
      <c r="E7376" s="9" t="s">
        <v>989</v>
      </c>
      <c r="F7376" s="12">
        <v>44390</v>
      </c>
      <c r="G7376" s="12" t="str">
        <f>VLOOKUP(Table3[[#This Row],[Product ID]],[1]Products!$A:$G,2,0)</f>
        <v>Product 18</v>
      </c>
      <c r="H7376" s="22">
        <v>3</v>
      </c>
      <c r="I7376" s="9">
        <f>VLOOKUP('Consolidtaed Data'!$B2174,[1]Products!$A:$G,4,0)</f>
        <v>1103</v>
      </c>
      <c r="J7376" s="9">
        <f>VLOOKUP('Consolidtaed Data'!$B2174,[1]Products!$A:$G,3,0)</f>
        <v>838</v>
      </c>
      <c r="K7376" s="9">
        <f>'Consolidtaed Data'!$J2174*'Consolidtaed Data'!$H2174</f>
        <v>200</v>
      </c>
      <c r="L7376" s="9">
        <f>'Consolidtaed Data'!$I2174*'Consolidtaed Data'!$H2174</f>
        <v>290</v>
      </c>
      <c r="M7376" s="9">
        <f>'Consolidtaed Data'!$L2174-'Consolidtaed Data'!$K2174</f>
        <v>184</v>
      </c>
      <c r="N7376" s="9" t="str">
        <f>VLOOKUP('Consolidtaed Data'!$C2174,[1]Locations!$A:$O,2,0)</f>
        <v>Fresno</v>
      </c>
      <c r="O7376" s="9" t="str">
        <f>VLOOKUP('Consolidtaed Data'!$D2174,'[1]Sales People'!$A:$B,2,0)</f>
        <v>Ryan Butler</v>
      </c>
      <c r="P7376" s="9" t="str">
        <f>VLOOKUP('Consolidtaed Data'!$E2174,[1]Customers!$A:$B,2,0)</f>
        <v>Frank Brown</v>
      </c>
      <c r="Q7376" s="11">
        <f>WEEKDAY('Consolidtaed Data'!$F2174)</f>
        <v>1</v>
      </c>
      <c r="R7376" s="9">
        <f>MONTH('Consolidtaed Data'!$F2174)</f>
        <v>6</v>
      </c>
      <c r="S7376" s="9" t="str">
        <f>TEXT(Table3[[#This Row],[Purchase Date]],"MMMM")</f>
        <v>July</v>
      </c>
      <c r="T7376" s="9">
        <f>YEAR('Consolidtaed Data'!$F2174)</f>
        <v>2020</v>
      </c>
    </row>
    <row r="7377" spans="1:20" x14ac:dyDescent="0.3">
      <c r="A7377" s="9" t="s">
        <v>8403</v>
      </c>
      <c r="B7377" s="9" t="s">
        <v>806</v>
      </c>
      <c r="C7377" s="9" t="s">
        <v>289</v>
      </c>
      <c r="D7377" s="9" t="s">
        <v>241</v>
      </c>
      <c r="E7377" s="9" t="s">
        <v>260</v>
      </c>
      <c r="F7377" s="12">
        <v>44390</v>
      </c>
      <c r="G7377" s="12" t="str">
        <f>VLOOKUP(Table3[[#This Row],[Product ID]],[1]Products!$A:$G,2,0)</f>
        <v>Product 72</v>
      </c>
      <c r="H7377" s="22">
        <v>1</v>
      </c>
      <c r="I7377" s="9">
        <f>VLOOKUP('Consolidtaed Data'!$B2359,[1]Products!$A:$G,4,0)</f>
        <v>95</v>
      </c>
      <c r="J7377" s="9">
        <f>VLOOKUP('Consolidtaed Data'!$B2359,[1]Products!$A:$G,3,0)</f>
        <v>61</v>
      </c>
      <c r="K7377" s="9">
        <f>'Consolidtaed Data'!$J2359*'Consolidtaed Data'!$H2359</f>
        <v>1700</v>
      </c>
      <c r="L7377" s="9">
        <f>'Consolidtaed Data'!$I2359*'Consolidtaed Data'!$H2359</f>
        <v>2180</v>
      </c>
      <c r="M7377" s="9">
        <f>'Consolidtaed Data'!$L2359-'Consolidtaed Data'!$K2359</f>
        <v>651</v>
      </c>
      <c r="N7377" s="9" t="str">
        <f>VLOOKUP('Consolidtaed Data'!$C2359,[1]Locations!$A:$O,2,0)</f>
        <v>Daly City</v>
      </c>
      <c r="O7377" s="9" t="str">
        <f>VLOOKUP('Consolidtaed Data'!$D2359,'[1]Sales People'!$A:$B,2,0)</f>
        <v>Arthur Mccoy</v>
      </c>
      <c r="P7377" s="9" t="str">
        <f>VLOOKUP('Consolidtaed Data'!$E2359,[1]Customers!$A:$B,2,0)</f>
        <v>Jason Murphy</v>
      </c>
      <c r="Q7377" s="11">
        <f>WEEKDAY('Consolidtaed Data'!$F2359)</f>
        <v>7</v>
      </c>
      <c r="R7377" s="9">
        <f>MONTH('Consolidtaed Data'!$F2359)</f>
        <v>6</v>
      </c>
      <c r="S7377" s="9" t="str">
        <f>TEXT(Table3[[#This Row],[Purchase Date]],"MMMM")</f>
        <v>July</v>
      </c>
      <c r="T7377" s="9">
        <f>YEAR('Consolidtaed Data'!$F2359)</f>
        <v>2020</v>
      </c>
    </row>
    <row r="7378" spans="1:20" x14ac:dyDescent="0.3">
      <c r="A7378" s="9" t="s">
        <v>8404</v>
      </c>
      <c r="B7378" s="9" t="s">
        <v>219</v>
      </c>
      <c r="C7378" s="9" t="s">
        <v>423</v>
      </c>
      <c r="D7378" s="9" t="s">
        <v>17</v>
      </c>
      <c r="E7378" s="9" t="s">
        <v>516</v>
      </c>
      <c r="F7378" s="12">
        <v>44390</v>
      </c>
      <c r="G7378" s="12" t="str">
        <f>VLOOKUP(Table3[[#This Row],[Product ID]],[1]Products!$A:$G,2,0)</f>
        <v>Product 35</v>
      </c>
      <c r="H7378" s="22">
        <v>4</v>
      </c>
      <c r="I7378" s="9">
        <f>VLOOKUP('Consolidtaed Data'!$B2819,[1]Products!$A:$G,4,0)</f>
        <v>1826</v>
      </c>
      <c r="J7378" s="9">
        <f>VLOOKUP('Consolidtaed Data'!$B2819,[1]Products!$A:$G,3,0)</f>
        <v>1443</v>
      </c>
      <c r="K7378" s="9">
        <f>'Consolidtaed Data'!$J2819*'Consolidtaed Data'!$H2819</f>
        <v>584</v>
      </c>
      <c r="L7378" s="9">
        <f>'Consolidtaed Data'!$I2819*'Consolidtaed Data'!$H2819</f>
        <v>913</v>
      </c>
      <c r="M7378" s="9">
        <f>'Consolidtaed Data'!$L2819-'Consolidtaed Data'!$K2819</f>
        <v>3580</v>
      </c>
      <c r="N7378" s="9" t="str">
        <f>VLOOKUP('Consolidtaed Data'!$C2819,[1]Locations!$A:$O,2,0)</f>
        <v>Modesto</v>
      </c>
      <c r="O7378" s="9" t="str">
        <f>VLOOKUP('Consolidtaed Data'!$D2819,'[1]Sales People'!$A:$B,2,0)</f>
        <v>Howard Gardner</v>
      </c>
      <c r="P7378" s="9" t="str">
        <f>VLOOKUP('Consolidtaed Data'!$E2819,[1]Customers!$A:$B,2,0)</f>
        <v>Eric Armstrong</v>
      </c>
      <c r="Q7378" s="11">
        <f>WEEKDAY('Consolidtaed Data'!$F2819)</f>
        <v>1</v>
      </c>
      <c r="R7378" s="9">
        <f>MONTH('Consolidtaed Data'!$F2819)</f>
        <v>7</v>
      </c>
      <c r="S7378" s="9" t="str">
        <f>TEXT(Table3[[#This Row],[Purchase Date]],"MMMM")</f>
        <v>July</v>
      </c>
      <c r="T7378" s="9">
        <f>YEAR('Consolidtaed Data'!$F2819)</f>
        <v>2020</v>
      </c>
    </row>
    <row r="7379" spans="1:20" x14ac:dyDescent="0.3">
      <c r="A7379" s="9" t="s">
        <v>8405</v>
      </c>
      <c r="B7379" s="9" t="s">
        <v>418</v>
      </c>
      <c r="C7379" s="9" t="s">
        <v>126</v>
      </c>
      <c r="D7379" s="9" t="s">
        <v>326</v>
      </c>
      <c r="E7379" s="9" t="s">
        <v>279</v>
      </c>
      <c r="F7379" s="12">
        <v>44390</v>
      </c>
      <c r="G7379" s="12" t="str">
        <f>VLOOKUP(Table3[[#This Row],[Product ID]],[1]Products!$A:$G,2,0)</f>
        <v>Product 82</v>
      </c>
      <c r="H7379" s="22">
        <v>2</v>
      </c>
      <c r="I7379" s="9">
        <f>VLOOKUP('Consolidtaed Data'!$B2825,[1]Products!$A:$G,4,0)</f>
        <v>502</v>
      </c>
      <c r="J7379" s="9">
        <f>VLOOKUP('Consolidtaed Data'!$B2825,[1]Products!$A:$G,3,0)</f>
        <v>296</v>
      </c>
      <c r="K7379" s="9">
        <f>'Consolidtaed Data'!$J2825*'Consolidtaed Data'!$H2825</f>
        <v>3936</v>
      </c>
      <c r="L7379" s="9">
        <f>'Consolidtaed Data'!$I2825*'Consolidtaed Data'!$H2825</f>
        <v>5468</v>
      </c>
      <c r="M7379" s="9">
        <f>'Consolidtaed Data'!$L2825-'Consolidtaed Data'!$K2825</f>
        <v>264</v>
      </c>
      <c r="N7379" s="9" t="str">
        <f>VLOOKUP('Consolidtaed Data'!$C2825,[1]Locations!$A:$O,2,0)</f>
        <v>East Los Angeles</v>
      </c>
      <c r="O7379" s="9" t="str">
        <f>VLOOKUP('Consolidtaed Data'!$D2825,'[1]Sales People'!$A:$B,2,0)</f>
        <v>Howard Gardner</v>
      </c>
      <c r="P7379" s="9" t="str">
        <f>VLOOKUP('Consolidtaed Data'!$E2825,[1]Customers!$A:$B,2,0)</f>
        <v>Wayne Stewart</v>
      </c>
      <c r="Q7379" s="11">
        <f>WEEKDAY('Consolidtaed Data'!$F2825)</f>
        <v>1</v>
      </c>
      <c r="R7379" s="9">
        <f>MONTH('Consolidtaed Data'!$F2825)</f>
        <v>7</v>
      </c>
      <c r="S7379" s="9" t="str">
        <f>TEXT(Table3[[#This Row],[Purchase Date]],"MMMM")</f>
        <v>July</v>
      </c>
      <c r="T7379" s="9">
        <f>YEAR('Consolidtaed Data'!$F2825)</f>
        <v>2020</v>
      </c>
    </row>
    <row r="7380" spans="1:20" x14ac:dyDescent="0.3">
      <c r="A7380" s="9" t="s">
        <v>8406</v>
      </c>
      <c r="B7380" s="9" t="s">
        <v>182</v>
      </c>
      <c r="C7380" s="9" t="s">
        <v>126</v>
      </c>
      <c r="D7380" s="9" t="s">
        <v>43</v>
      </c>
      <c r="E7380" s="9" t="s">
        <v>716</v>
      </c>
      <c r="F7380" s="12">
        <v>44390</v>
      </c>
      <c r="G7380" s="12" t="str">
        <f>VLOOKUP(Table3[[#This Row],[Product ID]],[1]Products!$A:$G,2,0)</f>
        <v>Product 9</v>
      </c>
      <c r="H7380" s="22">
        <v>1</v>
      </c>
      <c r="I7380" s="9">
        <f>VLOOKUP('Consolidtaed Data'!$B2851,[1]Products!$A:$G,4,0)</f>
        <v>1671</v>
      </c>
      <c r="J7380" s="9">
        <f>VLOOKUP('Consolidtaed Data'!$B2851,[1]Products!$A:$G,3,0)</f>
        <v>1220</v>
      </c>
      <c r="K7380" s="9">
        <f>'Consolidtaed Data'!$J2851*'Consolidtaed Data'!$H2851</f>
        <v>1788</v>
      </c>
      <c r="L7380" s="9">
        <f>'Consolidtaed Data'!$I2851*'Consolidtaed Data'!$H2851</f>
        <v>2353</v>
      </c>
      <c r="M7380" s="9">
        <f>'Consolidtaed Data'!$L2851-'Consolidtaed Data'!$K2851</f>
        <v>13</v>
      </c>
      <c r="N7380" s="9" t="str">
        <f>VLOOKUP('Consolidtaed Data'!$C2851,[1]Locations!$A:$O,2,0)</f>
        <v>San Jose</v>
      </c>
      <c r="O7380" s="9" t="str">
        <f>VLOOKUP('Consolidtaed Data'!$D2851,'[1]Sales People'!$A:$B,2,0)</f>
        <v>Martin Perry</v>
      </c>
      <c r="P7380" s="9" t="str">
        <f>VLOOKUP('Consolidtaed Data'!$E2851,[1]Customers!$A:$B,2,0)</f>
        <v>Peter Warren</v>
      </c>
      <c r="Q7380" s="11">
        <f>WEEKDAY('Consolidtaed Data'!$F2851)</f>
        <v>3</v>
      </c>
      <c r="R7380" s="9">
        <f>MONTH('Consolidtaed Data'!$F2851)</f>
        <v>7</v>
      </c>
      <c r="S7380" s="9" t="str">
        <f>TEXT(Table3[[#This Row],[Purchase Date]],"MMMM")</f>
        <v>July</v>
      </c>
      <c r="T7380" s="9">
        <f>YEAR('Consolidtaed Data'!$F2851)</f>
        <v>2020</v>
      </c>
    </row>
    <row r="7381" spans="1:20" x14ac:dyDescent="0.3">
      <c r="A7381" s="9" t="s">
        <v>8407</v>
      </c>
      <c r="B7381" s="9" t="s">
        <v>182</v>
      </c>
      <c r="C7381" s="9" t="s">
        <v>231</v>
      </c>
      <c r="D7381" s="9" t="s">
        <v>143</v>
      </c>
      <c r="E7381" s="9" t="s">
        <v>791</v>
      </c>
      <c r="F7381" s="12">
        <v>44390</v>
      </c>
      <c r="G7381" s="12" t="str">
        <f>VLOOKUP(Table3[[#This Row],[Product ID]],[1]Products!$A:$G,2,0)</f>
        <v>Product 9</v>
      </c>
      <c r="H7381" s="22">
        <v>1</v>
      </c>
      <c r="I7381" s="9">
        <f>VLOOKUP('Consolidtaed Data'!$B3103,[1]Products!$A:$G,4,0)</f>
        <v>400</v>
      </c>
      <c r="J7381" s="9">
        <f>VLOOKUP('Consolidtaed Data'!$B3103,[1]Products!$A:$G,3,0)</f>
        <v>208</v>
      </c>
      <c r="K7381" s="9">
        <f>'Consolidtaed Data'!$J3103*'Consolidtaed Data'!$H3103</f>
        <v>562</v>
      </c>
      <c r="L7381" s="9">
        <f>'Consolidtaed Data'!$I3103*'Consolidtaed Data'!$H3103</f>
        <v>826</v>
      </c>
      <c r="M7381" s="9">
        <f>'Consolidtaed Data'!$L3103-'Consolidtaed Data'!$K3103</f>
        <v>599</v>
      </c>
      <c r="N7381" s="9" t="str">
        <f>VLOOKUP('Consolidtaed Data'!$C3103,[1]Locations!$A:$O,2,0)</f>
        <v>Carlsbad</v>
      </c>
      <c r="O7381" s="9" t="str">
        <f>VLOOKUP('Consolidtaed Data'!$D3103,'[1]Sales People'!$A:$B,2,0)</f>
        <v>Jimmy Young</v>
      </c>
      <c r="P7381" s="9" t="str">
        <f>VLOOKUP('Consolidtaed Data'!$E3103,[1]Customers!$A:$B,2,0)</f>
        <v>Brian Rice</v>
      </c>
      <c r="Q7381" s="11">
        <f>WEEKDAY('Consolidtaed Data'!$F3103)</f>
        <v>1</v>
      </c>
      <c r="R7381" s="9">
        <f>MONTH('Consolidtaed Data'!$F3103)</f>
        <v>8</v>
      </c>
      <c r="S7381" s="9" t="str">
        <f>TEXT(Table3[[#This Row],[Purchase Date]],"MMMM")</f>
        <v>July</v>
      </c>
      <c r="T7381" s="9">
        <f>YEAR('Consolidtaed Data'!$F3103)</f>
        <v>2020</v>
      </c>
    </row>
    <row r="7382" spans="1:20" x14ac:dyDescent="0.3">
      <c r="A7382" s="9" t="s">
        <v>8408</v>
      </c>
      <c r="B7382" s="9" t="s">
        <v>76</v>
      </c>
      <c r="C7382" s="9" t="s">
        <v>104</v>
      </c>
      <c r="D7382" s="9" t="s">
        <v>95</v>
      </c>
      <c r="E7382" s="9" t="s">
        <v>891</v>
      </c>
      <c r="F7382" s="12">
        <v>44391</v>
      </c>
      <c r="G7382" s="12" t="str">
        <f>VLOOKUP(Table3[[#This Row],[Product ID]],[1]Products!$A:$G,2,0)</f>
        <v>Product 19</v>
      </c>
      <c r="H7382" s="22">
        <v>3</v>
      </c>
      <c r="I7382" s="9">
        <f>VLOOKUP('Consolidtaed Data'!$B845,[1]Products!$A:$G,4,0)</f>
        <v>1052</v>
      </c>
      <c r="J7382" s="9">
        <f>VLOOKUP('Consolidtaed Data'!$B845,[1]Products!$A:$G,3,0)</f>
        <v>589</v>
      </c>
      <c r="K7382" s="9">
        <f>'Consolidtaed Data'!$J845*'Consolidtaed Data'!$H845</f>
        <v>1108</v>
      </c>
      <c r="L7382" s="9">
        <f>'Consolidtaed Data'!$I845*'Consolidtaed Data'!$H845</f>
        <v>1351</v>
      </c>
      <c r="M7382" s="9">
        <f>'Consolidtaed Data'!$L845-'Consolidtaed Data'!$K845</f>
        <v>192</v>
      </c>
      <c r="N7382" s="9" t="str">
        <f>VLOOKUP('Consolidtaed Data'!$C845,[1]Locations!$A:$O,2,0)</f>
        <v>Corona</v>
      </c>
      <c r="O7382" s="9" t="str">
        <f>VLOOKUP('Consolidtaed Data'!$D845,'[1]Sales People'!$A:$B,2,0)</f>
        <v>Kenneth Fields</v>
      </c>
      <c r="P7382" s="9" t="str">
        <f>VLOOKUP('Consolidtaed Data'!$E845,[1]Customers!$A:$B,2,0)</f>
        <v>Earl Simpson</v>
      </c>
      <c r="Q7382" s="11">
        <f>WEEKDAY('Consolidtaed Data'!$F845)</f>
        <v>6</v>
      </c>
      <c r="R7382" s="9">
        <f>MONTH('Consolidtaed Data'!$F845)</f>
        <v>2</v>
      </c>
      <c r="S7382" s="9" t="str">
        <f>TEXT(Table3[[#This Row],[Purchase Date]],"MMMM")</f>
        <v>July</v>
      </c>
      <c r="T7382" s="9">
        <f>YEAR('Consolidtaed Data'!$F845)</f>
        <v>2020</v>
      </c>
    </row>
    <row r="7383" spans="1:20" x14ac:dyDescent="0.3">
      <c r="A7383" s="9" t="s">
        <v>8409</v>
      </c>
      <c r="B7383" s="9" t="s">
        <v>529</v>
      </c>
      <c r="C7383" s="9" t="s">
        <v>94</v>
      </c>
      <c r="D7383" s="9" t="s">
        <v>229</v>
      </c>
      <c r="E7383" s="9" t="s">
        <v>544</v>
      </c>
      <c r="F7383" s="12">
        <v>44391</v>
      </c>
      <c r="G7383" s="12" t="str">
        <f>VLOOKUP(Table3[[#This Row],[Product ID]],[1]Products!$A:$G,2,0)</f>
        <v>Product 56</v>
      </c>
      <c r="H7383" s="22">
        <v>3</v>
      </c>
      <c r="I7383" s="9">
        <f>VLOOKUP('Consolidtaed Data'!$B1430,[1]Products!$A:$G,4,0)</f>
        <v>1708</v>
      </c>
      <c r="J7383" s="9">
        <f>VLOOKUP('Consolidtaed Data'!$B1430,[1]Products!$A:$G,3,0)</f>
        <v>871</v>
      </c>
      <c r="K7383" s="9">
        <f>'Consolidtaed Data'!$J1430*'Consolidtaed Data'!$H1430</f>
        <v>1443</v>
      </c>
      <c r="L7383" s="9">
        <f>'Consolidtaed Data'!$I1430*'Consolidtaed Data'!$H1430</f>
        <v>1826</v>
      </c>
      <c r="M7383" s="9">
        <f>'Consolidtaed Data'!$L1430-'Consolidtaed Data'!$K1430</f>
        <v>816</v>
      </c>
      <c r="N7383" s="9" t="str">
        <f>VLOOKUP('Consolidtaed Data'!$C1430,[1]Locations!$A:$O,2,0)</f>
        <v>Santa Maria</v>
      </c>
      <c r="O7383" s="9" t="str">
        <f>VLOOKUP('Consolidtaed Data'!$D1430,'[1]Sales People'!$A:$B,2,0)</f>
        <v>Ernest Wheeler</v>
      </c>
      <c r="P7383" s="9" t="str">
        <f>VLOOKUP('Consolidtaed Data'!$E1430,[1]Customers!$A:$B,2,0)</f>
        <v>John Long</v>
      </c>
      <c r="Q7383" s="11">
        <f>WEEKDAY('Consolidtaed Data'!$F1430)</f>
        <v>4</v>
      </c>
      <c r="R7383" s="9">
        <f>MONTH('Consolidtaed Data'!$F1430)</f>
        <v>4</v>
      </c>
      <c r="S7383" s="9" t="str">
        <f>TEXT(Table3[[#This Row],[Purchase Date]],"MMMM")</f>
        <v>July</v>
      </c>
      <c r="T7383" s="9">
        <f>YEAR('Consolidtaed Data'!$F1430)</f>
        <v>2020</v>
      </c>
    </row>
    <row r="7384" spans="1:20" x14ac:dyDescent="0.3">
      <c r="A7384" s="9" t="s">
        <v>8410</v>
      </c>
      <c r="B7384" s="9" t="s">
        <v>125</v>
      </c>
      <c r="C7384" s="9" t="s">
        <v>25</v>
      </c>
      <c r="D7384" s="9" t="s">
        <v>73</v>
      </c>
      <c r="E7384" s="9" t="s">
        <v>1112</v>
      </c>
      <c r="F7384" s="12">
        <v>44391</v>
      </c>
      <c r="G7384" s="12" t="str">
        <f>VLOOKUP(Table3[[#This Row],[Product ID]],[1]Products!$A:$G,2,0)</f>
        <v>Product 40</v>
      </c>
      <c r="H7384" s="22">
        <v>1</v>
      </c>
      <c r="I7384" s="9">
        <f>VLOOKUP('Consolidtaed Data'!$B1431,[1]Products!$A:$G,4,0)</f>
        <v>771</v>
      </c>
      <c r="J7384" s="9">
        <f>VLOOKUP('Consolidtaed Data'!$B1431,[1]Products!$A:$G,3,0)</f>
        <v>648</v>
      </c>
      <c r="K7384" s="9">
        <f>'Consolidtaed Data'!$J1431*'Consolidtaed Data'!$H1431</f>
        <v>1397</v>
      </c>
      <c r="L7384" s="9">
        <f>'Consolidtaed Data'!$I1431*'Consolidtaed Data'!$H1431</f>
        <v>1967</v>
      </c>
      <c r="M7384" s="9">
        <f>'Consolidtaed Data'!$L1431-'Consolidtaed Data'!$K1431</f>
        <v>492</v>
      </c>
      <c r="N7384" s="9" t="str">
        <f>VLOOKUP('Consolidtaed Data'!$C1431,[1]Locations!$A:$O,2,0)</f>
        <v>Orange</v>
      </c>
      <c r="O7384" s="9" t="str">
        <f>VLOOKUP('Consolidtaed Data'!$D1431,'[1]Sales People'!$A:$B,2,0)</f>
        <v>Scott Mason</v>
      </c>
      <c r="P7384" s="9" t="str">
        <f>VLOOKUP('Consolidtaed Data'!$E1431,[1]Customers!$A:$B,2,0)</f>
        <v>Harry Castillo</v>
      </c>
      <c r="Q7384" s="11">
        <f>WEEKDAY('Consolidtaed Data'!$F1431)</f>
        <v>4</v>
      </c>
      <c r="R7384" s="9">
        <f>MONTH('Consolidtaed Data'!$F1431)</f>
        <v>4</v>
      </c>
      <c r="S7384" s="9" t="str">
        <f>TEXT(Table3[[#This Row],[Purchase Date]],"MMMM")</f>
        <v>July</v>
      </c>
      <c r="T7384" s="9">
        <f>YEAR('Consolidtaed Data'!$F1431)</f>
        <v>2020</v>
      </c>
    </row>
    <row r="7385" spans="1:20" x14ac:dyDescent="0.3">
      <c r="A7385" s="9" t="s">
        <v>8411</v>
      </c>
      <c r="B7385" s="9" t="s">
        <v>209</v>
      </c>
      <c r="C7385" s="9" t="s">
        <v>325</v>
      </c>
      <c r="D7385" s="9" t="s">
        <v>161</v>
      </c>
      <c r="E7385" s="9" t="s">
        <v>2440</v>
      </c>
      <c r="F7385" s="12">
        <v>44391</v>
      </c>
      <c r="G7385" s="12" t="str">
        <f>VLOOKUP(Table3[[#This Row],[Product ID]],[1]Products!$A:$G,2,0)</f>
        <v>Product 86</v>
      </c>
      <c r="H7385" s="22">
        <v>1</v>
      </c>
      <c r="I7385" s="9">
        <f>VLOOKUP('Consolidtaed Data'!$B1513,[1]Products!$A:$G,4,0)</f>
        <v>1405</v>
      </c>
      <c r="J7385" s="9">
        <f>VLOOKUP('Consolidtaed Data'!$B1513,[1]Products!$A:$G,3,0)</f>
        <v>1054</v>
      </c>
      <c r="K7385" s="9">
        <f>'Consolidtaed Data'!$J1513*'Consolidtaed Data'!$H1513</f>
        <v>1054</v>
      </c>
      <c r="L7385" s="9">
        <f>'Consolidtaed Data'!$I1513*'Consolidtaed Data'!$H1513</f>
        <v>1405</v>
      </c>
      <c r="M7385" s="9">
        <f>'Consolidtaed Data'!$L1513-'Consolidtaed Data'!$K1513</f>
        <v>264</v>
      </c>
      <c r="N7385" s="9" t="str">
        <f>VLOOKUP('Consolidtaed Data'!$C1513,[1]Locations!$A:$O,2,0)</f>
        <v>Concord</v>
      </c>
      <c r="O7385" s="9" t="str">
        <f>VLOOKUP('Consolidtaed Data'!$D1513,'[1]Sales People'!$A:$B,2,0)</f>
        <v>Carl Elliott</v>
      </c>
      <c r="P7385" s="9" t="str">
        <f>VLOOKUP('Consolidtaed Data'!$E1513,[1]Customers!$A:$B,2,0)</f>
        <v>Brandon Dixon</v>
      </c>
      <c r="Q7385" s="11">
        <f>WEEKDAY('Consolidtaed Data'!$F1513)</f>
        <v>3</v>
      </c>
      <c r="R7385" s="9">
        <f>MONTH('Consolidtaed Data'!$F1513)</f>
        <v>4</v>
      </c>
      <c r="S7385" s="9" t="str">
        <f>TEXT(Table3[[#This Row],[Purchase Date]],"MMMM")</f>
        <v>July</v>
      </c>
      <c r="T7385" s="9">
        <f>YEAR('Consolidtaed Data'!$F1513)</f>
        <v>2020</v>
      </c>
    </row>
    <row r="7386" spans="1:20" x14ac:dyDescent="0.3">
      <c r="A7386" s="9" t="s">
        <v>8412</v>
      </c>
      <c r="B7386" s="9" t="s">
        <v>742</v>
      </c>
      <c r="C7386" s="9" t="s">
        <v>157</v>
      </c>
      <c r="D7386" s="9" t="s">
        <v>315</v>
      </c>
      <c r="E7386" s="9" t="s">
        <v>88</v>
      </c>
      <c r="F7386" s="12">
        <v>44391</v>
      </c>
      <c r="G7386" s="12" t="str">
        <f>VLOOKUP(Table3[[#This Row],[Product ID]],[1]Products!$A:$G,2,0)</f>
        <v>Product 90</v>
      </c>
      <c r="H7386" s="22">
        <v>1</v>
      </c>
      <c r="I7386" s="9">
        <f>VLOOKUP('Consolidtaed Data'!$B1616,[1]Products!$A:$G,4,0)</f>
        <v>799</v>
      </c>
      <c r="J7386" s="9">
        <f>VLOOKUP('Consolidtaed Data'!$B1616,[1]Products!$A:$G,3,0)</f>
        <v>455</v>
      </c>
      <c r="K7386" s="9">
        <f>'Consolidtaed Data'!$J1616*'Consolidtaed Data'!$H1616</f>
        <v>1190</v>
      </c>
      <c r="L7386" s="9">
        <f>'Consolidtaed Data'!$I1616*'Consolidtaed Data'!$H1616</f>
        <v>1566</v>
      </c>
      <c r="M7386" s="9">
        <f>'Consolidtaed Data'!$L1616-'Consolidtaed Data'!$K1616</f>
        <v>412</v>
      </c>
      <c r="N7386" s="9" t="str">
        <f>VLOOKUP('Consolidtaed Data'!$C1616,[1]Locations!$A:$O,2,0)</f>
        <v>Berkeley</v>
      </c>
      <c r="O7386" s="9" t="str">
        <f>VLOOKUP('Consolidtaed Data'!$D1616,'[1]Sales People'!$A:$B,2,0)</f>
        <v>Kevin Butler</v>
      </c>
      <c r="P7386" s="9" t="str">
        <f>VLOOKUP('Consolidtaed Data'!$E1616,[1]Customers!$A:$B,2,0)</f>
        <v>Ralph Elliott</v>
      </c>
      <c r="Q7386" s="11">
        <f>WEEKDAY('Consolidtaed Data'!$F1616)</f>
        <v>3</v>
      </c>
      <c r="R7386" s="9">
        <f>MONTH('Consolidtaed Data'!$F1616)</f>
        <v>4</v>
      </c>
      <c r="S7386" s="9" t="str">
        <f>TEXT(Table3[[#This Row],[Purchase Date]],"MMMM")</f>
        <v>July</v>
      </c>
      <c r="T7386" s="9">
        <f>YEAR('Consolidtaed Data'!$F1616)</f>
        <v>2020</v>
      </c>
    </row>
    <row r="7387" spans="1:20" x14ac:dyDescent="0.3">
      <c r="A7387" s="9" t="s">
        <v>8413</v>
      </c>
      <c r="B7387" s="9" t="s">
        <v>266</v>
      </c>
      <c r="C7387" s="9" t="s">
        <v>263</v>
      </c>
      <c r="D7387" s="9" t="s">
        <v>329</v>
      </c>
      <c r="E7387" s="9" t="s">
        <v>111</v>
      </c>
      <c r="F7387" s="12">
        <v>44391</v>
      </c>
      <c r="G7387" s="12" t="str">
        <f>VLOOKUP(Table3[[#This Row],[Product ID]],[1]Products!$A:$G,2,0)</f>
        <v>Product 92</v>
      </c>
      <c r="H7387" s="22">
        <v>1</v>
      </c>
      <c r="I7387" s="9">
        <f>VLOOKUP('Consolidtaed Data'!$B1730,[1]Products!$A:$G,4,0)</f>
        <v>2005</v>
      </c>
      <c r="J7387" s="9">
        <f>VLOOKUP('Consolidtaed Data'!$B1730,[1]Products!$A:$G,3,0)</f>
        <v>1223</v>
      </c>
      <c r="K7387" s="9">
        <f>'Consolidtaed Data'!$J1730*'Consolidtaed Data'!$H1730</f>
        <v>1367</v>
      </c>
      <c r="L7387" s="9">
        <f>'Consolidtaed Data'!$I1730*'Consolidtaed Data'!$H1730</f>
        <v>2241</v>
      </c>
      <c r="M7387" s="9">
        <f>'Consolidtaed Data'!$L1730-'Consolidtaed Data'!$K1730</f>
        <v>329</v>
      </c>
      <c r="N7387" s="9" t="str">
        <f>VLOOKUP('Consolidtaed Data'!$C1730,[1]Locations!$A:$O,2,0)</f>
        <v>Murrieta</v>
      </c>
      <c r="O7387" s="9" t="str">
        <f>VLOOKUP('Consolidtaed Data'!$D1730,'[1]Sales People'!$A:$B,2,0)</f>
        <v>Jeremy Mendoza</v>
      </c>
      <c r="P7387" s="9" t="str">
        <f>VLOOKUP('Consolidtaed Data'!$E1730,[1]Customers!$A:$B,2,0)</f>
        <v>Matthew Duncan</v>
      </c>
      <c r="Q7387" s="11">
        <f>WEEKDAY('Consolidtaed Data'!$F1730)</f>
        <v>4</v>
      </c>
      <c r="R7387" s="9">
        <f>MONTH('Consolidtaed Data'!$F1730)</f>
        <v>5</v>
      </c>
      <c r="S7387" s="9" t="str">
        <f>TEXT(Table3[[#This Row],[Purchase Date]],"MMMM")</f>
        <v>July</v>
      </c>
      <c r="T7387" s="9">
        <f>YEAR('Consolidtaed Data'!$F1730)</f>
        <v>2020</v>
      </c>
    </row>
    <row r="7388" spans="1:20" x14ac:dyDescent="0.3">
      <c r="A7388" s="9" t="s">
        <v>8414</v>
      </c>
      <c r="B7388" s="9" t="s">
        <v>355</v>
      </c>
      <c r="C7388" s="9" t="s">
        <v>82</v>
      </c>
      <c r="D7388" s="9" t="s">
        <v>51</v>
      </c>
      <c r="E7388" s="9" t="s">
        <v>1811</v>
      </c>
      <c r="F7388" s="12">
        <v>44391</v>
      </c>
      <c r="G7388" s="12" t="str">
        <f>VLOOKUP(Table3[[#This Row],[Product ID]],[1]Products!$A:$G,2,0)</f>
        <v>Product 100</v>
      </c>
      <c r="H7388" s="22">
        <v>1</v>
      </c>
      <c r="I7388" s="9">
        <f>VLOOKUP('Consolidtaed Data'!$B1939,[1]Products!$A:$G,4,0)</f>
        <v>1367</v>
      </c>
      <c r="J7388" s="9">
        <f>VLOOKUP('Consolidtaed Data'!$B1939,[1]Products!$A:$G,3,0)</f>
        <v>984</v>
      </c>
      <c r="K7388" s="9">
        <f>'Consolidtaed Data'!$J1939*'Consolidtaed Data'!$H1939</f>
        <v>850</v>
      </c>
      <c r="L7388" s="9">
        <f>'Consolidtaed Data'!$I1939*'Consolidtaed Data'!$H1939</f>
        <v>1090</v>
      </c>
      <c r="M7388" s="9">
        <f>'Consolidtaed Data'!$L1939-'Consolidtaed Data'!$K1939</f>
        <v>2070</v>
      </c>
      <c r="N7388" s="9" t="str">
        <f>VLOOKUP('Consolidtaed Data'!$C1939,[1]Locations!$A:$O,2,0)</f>
        <v>Murrieta</v>
      </c>
      <c r="O7388" s="9" t="str">
        <f>VLOOKUP('Consolidtaed Data'!$D1939,'[1]Sales People'!$A:$B,2,0)</f>
        <v>Sean Miller</v>
      </c>
      <c r="P7388" s="9" t="str">
        <f>VLOOKUP('Consolidtaed Data'!$E1939,[1]Customers!$A:$B,2,0)</f>
        <v>Jose Riley</v>
      </c>
      <c r="Q7388" s="11">
        <f>WEEKDAY('Consolidtaed Data'!$F1939)</f>
        <v>5</v>
      </c>
      <c r="R7388" s="9">
        <f>MONTH('Consolidtaed Data'!$F1939)</f>
        <v>5</v>
      </c>
      <c r="S7388" s="9" t="str">
        <f>TEXT(Table3[[#This Row],[Purchase Date]],"MMMM")</f>
        <v>July</v>
      </c>
      <c r="T7388" s="9">
        <f>YEAR('Consolidtaed Data'!$F1939)</f>
        <v>2020</v>
      </c>
    </row>
    <row r="7389" spans="1:20" x14ac:dyDescent="0.3">
      <c r="A7389" s="9" t="s">
        <v>8415</v>
      </c>
      <c r="B7389" s="9" t="s">
        <v>160</v>
      </c>
      <c r="C7389" s="9" t="s">
        <v>231</v>
      </c>
      <c r="D7389" s="9" t="s">
        <v>281</v>
      </c>
      <c r="E7389" s="9" t="s">
        <v>362</v>
      </c>
      <c r="F7389" s="12">
        <v>44391</v>
      </c>
      <c r="G7389" s="12" t="str">
        <f>VLOOKUP(Table3[[#This Row],[Product ID]],[1]Products!$A:$G,2,0)</f>
        <v>Product 28</v>
      </c>
      <c r="H7389" s="22">
        <v>1</v>
      </c>
      <c r="I7389" s="9">
        <f>VLOOKUP('Consolidtaed Data'!$B2169,[1]Products!$A:$G,4,0)</f>
        <v>684</v>
      </c>
      <c r="J7389" s="9">
        <f>VLOOKUP('Consolidtaed Data'!$B2169,[1]Products!$A:$G,3,0)</f>
        <v>561</v>
      </c>
      <c r="K7389" s="9">
        <f>'Consolidtaed Data'!$J2169*'Consolidtaed Data'!$H2169</f>
        <v>1767</v>
      </c>
      <c r="L7389" s="9">
        <f>'Consolidtaed Data'!$I2169*'Consolidtaed Data'!$H2169</f>
        <v>3156</v>
      </c>
      <c r="M7389" s="9">
        <f>'Consolidtaed Data'!$L2169-'Consolidtaed Data'!$K2169</f>
        <v>120</v>
      </c>
      <c r="N7389" s="9" t="str">
        <f>VLOOKUP('Consolidtaed Data'!$C2169,[1]Locations!$A:$O,2,0)</f>
        <v>Roseville</v>
      </c>
      <c r="O7389" s="9" t="str">
        <f>VLOOKUP('Consolidtaed Data'!$D2169,'[1]Sales People'!$A:$B,2,0)</f>
        <v>Arthur Mccoy</v>
      </c>
      <c r="P7389" s="9" t="str">
        <f>VLOOKUP('Consolidtaed Data'!$E2169,[1]Customers!$A:$B,2,0)</f>
        <v>Larry Dunn</v>
      </c>
      <c r="Q7389" s="11">
        <f>WEEKDAY('Consolidtaed Data'!$F2169)</f>
        <v>7</v>
      </c>
      <c r="R7389" s="9">
        <f>MONTH('Consolidtaed Data'!$F2169)</f>
        <v>6</v>
      </c>
      <c r="S7389" s="9" t="str">
        <f>TEXT(Table3[[#This Row],[Purchase Date]],"MMMM")</f>
        <v>July</v>
      </c>
      <c r="T7389" s="9">
        <f>YEAR('Consolidtaed Data'!$F2169)</f>
        <v>2020</v>
      </c>
    </row>
    <row r="7390" spans="1:20" x14ac:dyDescent="0.3">
      <c r="A7390" s="9" t="s">
        <v>8416</v>
      </c>
      <c r="B7390" s="9" t="s">
        <v>62</v>
      </c>
      <c r="C7390" s="9" t="s">
        <v>59</v>
      </c>
      <c r="D7390" s="9" t="s">
        <v>80</v>
      </c>
      <c r="E7390" s="9" t="s">
        <v>1087</v>
      </c>
      <c r="F7390" s="12">
        <v>44391</v>
      </c>
      <c r="G7390" s="12" t="str">
        <f>VLOOKUP(Table3[[#This Row],[Product ID]],[1]Products!$A:$G,2,0)</f>
        <v>Product 17</v>
      </c>
      <c r="H7390" s="22">
        <v>3</v>
      </c>
      <c r="I7390" s="9">
        <f>VLOOKUP('Consolidtaed Data'!$B2758,[1]Products!$A:$G,4,0)</f>
        <v>2410</v>
      </c>
      <c r="J7390" s="9">
        <f>VLOOKUP('Consolidtaed Data'!$B2758,[1]Products!$A:$G,3,0)</f>
        <v>1518</v>
      </c>
      <c r="K7390" s="9">
        <f>'Consolidtaed Data'!$J2758*'Consolidtaed Data'!$H2758</f>
        <v>90</v>
      </c>
      <c r="L7390" s="9">
        <f>'Consolidtaed Data'!$I2758*'Consolidtaed Data'!$H2758</f>
        <v>112</v>
      </c>
      <c r="M7390" s="9">
        <f>'Consolidtaed Data'!$L2758-'Consolidtaed Data'!$K2758</f>
        <v>1128</v>
      </c>
      <c r="N7390" s="9" t="str">
        <f>VLOOKUP('Consolidtaed Data'!$C2758,[1]Locations!$A:$O,2,0)</f>
        <v>Torrance</v>
      </c>
      <c r="O7390" s="9" t="str">
        <f>VLOOKUP('Consolidtaed Data'!$D2758,'[1]Sales People'!$A:$B,2,0)</f>
        <v>Carl Hall</v>
      </c>
      <c r="P7390" s="9" t="str">
        <f>VLOOKUP('Consolidtaed Data'!$E2758,[1]Customers!$A:$B,2,0)</f>
        <v>Mark Morales</v>
      </c>
      <c r="Q7390" s="11">
        <f>WEEKDAY('Consolidtaed Data'!$F2758)</f>
        <v>2</v>
      </c>
      <c r="R7390" s="9">
        <f>MONTH('Consolidtaed Data'!$F2758)</f>
        <v>7</v>
      </c>
      <c r="S7390" s="9" t="str">
        <f>TEXT(Table3[[#This Row],[Purchase Date]],"MMMM")</f>
        <v>July</v>
      </c>
      <c r="T7390" s="9">
        <f>YEAR('Consolidtaed Data'!$F2758)</f>
        <v>2020</v>
      </c>
    </row>
    <row r="7391" spans="1:20" x14ac:dyDescent="0.3">
      <c r="A7391" s="9" t="s">
        <v>8417</v>
      </c>
      <c r="B7391" s="9" t="s">
        <v>366</v>
      </c>
      <c r="C7391" s="9" t="s">
        <v>25</v>
      </c>
      <c r="D7391" s="9" t="s">
        <v>95</v>
      </c>
      <c r="E7391" s="9" t="s">
        <v>1152</v>
      </c>
      <c r="F7391" s="12">
        <v>44391</v>
      </c>
      <c r="G7391" s="12" t="str">
        <f>VLOOKUP(Table3[[#This Row],[Product ID]],[1]Products!$A:$G,2,0)</f>
        <v>Product 39</v>
      </c>
      <c r="H7391" s="22">
        <v>1</v>
      </c>
      <c r="I7391" s="9">
        <f>VLOOKUP('Consolidtaed Data'!$B3477,[1]Products!$A:$G,4,0)</f>
        <v>1848</v>
      </c>
      <c r="J7391" s="9">
        <f>VLOOKUP('Consolidtaed Data'!$B3477,[1]Products!$A:$G,3,0)</f>
        <v>1294</v>
      </c>
      <c r="K7391" s="9">
        <f>'Consolidtaed Data'!$J3477*'Consolidtaed Data'!$H3477</f>
        <v>171</v>
      </c>
      <c r="L7391" s="9">
        <f>'Consolidtaed Data'!$I3477*'Consolidtaed Data'!$H3477</f>
        <v>217</v>
      </c>
      <c r="M7391" s="9">
        <f>'Consolidtaed Data'!$L3477-'Consolidtaed Data'!$K3477</f>
        <v>1456</v>
      </c>
      <c r="N7391" s="9" t="str">
        <f>VLOOKUP('Consolidtaed Data'!$C3477,[1]Locations!$A:$O,2,0)</f>
        <v>Daly City</v>
      </c>
      <c r="O7391" s="9" t="str">
        <f>VLOOKUP('Consolidtaed Data'!$D3477,'[1]Sales People'!$A:$B,2,0)</f>
        <v>Martin Perry</v>
      </c>
      <c r="P7391" s="9" t="str">
        <f>VLOOKUP('Consolidtaed Data'!$E3477,[1]Customers!$A:$B,2,0)</f>
        <v>Walter Russell</v>
      </c>
      <c r="Q7391" s="11">
        <f>WEEKDAY('Consolidtaed Data'!$F3477)</f>
        <v>6</v>
      </c>
      <c r="R7391" s="9">
        <f>MONTH('Consolidtaed Data'!$F3477)</f>
        <v>9</v>
      </c>
      <c r="S7391" s="9" t="str">
        <f>TEXT(Table3[[#This Row],[Purchase Date]],"MMMM")</f>
        <v>July</v>
      </c>
      <c r="T7391" s="9">
        <f>YEAR('Consolidtaed Data'!$F3477)</f>
        <v>2020</v>
      </c>
    </row>
    <row r="7392" spans="1:20" x14ac:dyDescent="0.3">
      <c r="A7392" s="9" t="s">
        <v>8418</v>
      </c>
      <c r="B7392" s="9" t="s">
        <v>322</v>
      </c>
      <c r="C7392" s="9" t="s">
        <v>169</v>
      </c>
      <c r="D7392" s="9" t="s">
        <v>87</v>
      </c>
      <c r="E7392" s="9" t="s">
        <v>514</v>
      </c>
      <c r="F7392" s="12">
        <v>44392</v>
      </c>
      <c r="G7392" s="12" t="str">
        <f>VLOOKUP(Table3[[#This Row],[Product ID]],[1]Products!$A:$G,2,0)</f>
        <v>Product 43</v>
      </c>
      <c r="H7392" s="22">
        <v>3</v>
      </c>
      <c r="I7392" s="9">
        <f>VLOOKUP('Consolidtaed Data'!$B128,[1]Products!$A:$G,4,0)</f>
        <v>1380</v>
      </c>
      <c r="J7392" s="9">
        <f>VLOOKUP('Consolidtaed Data'!$B128,[1]Products!$A:$G,3,0)</f>
        <v>1090</v>
      </c>
      <c r="K7392" s="9">
        <f>'Consolidtaed Data'!$J128*'Consolidtaed Data'!$H128</f>
        <v>1378</v>
      </c>
      <c r="L7392" s="9">
        <f>'Consolidtaed Data'!$I128*'Consolidtaed Data'!$H128</f>
        <v>1887</v>
      </c>
      <c r="M7392" s="9">
        <f>'Consolidtaed Data'!$L128-'Consolidtaed Data'!$K128</f>
        <v>1532</v>
      </c>
      <c r="N7392" s="9" t="str">
        <f>VLOOKUP('Consolidtaed Data'!$C128,[1]Locations!$A:$O,2,0)</f>
        <v>Carlsbad</v>
      </c>
      <c r="O7392" s="9" t="str">
        <f>VLOOKUP('Consolidtaed Data'!$D128,'[1]Sales People'!$A:$B,2,0)</f>
        <v>Brian Thomas</v>
      </c>
      <c r="P7392" s="9" t="str">
        <f>VLOOKUP('Consolidtaed Data'!$E128,[1]Customers!$A:$B,2,0)</f>
        <v>Joshua Peterson</v>
      </c>
      <c r="Q7392" s="11">
        <f>WEEKDAY('Consolidtaed Data'!$F128)</f>
        <v>6</v>
      </c>
      <c r="R7392" s="9">
        <f>MONTH('Consolidtaed Data'!$F128)</f>
        <v>1</v>
      </c>
      <c r="S7392" s="9" t="str">
        <f>TEXT(Table3[[#This Row],[Purchase Date]],"MMMM")</f>
        <v>July</v>
      </c>
      <c r="T7392" s="9">
        <f>YEAR('Consolidtaed Data'!$F128)</f>
        <v>2020</v>
      </c>
    </row>
    <row r="7393" spans="1:20" x14ac:dyDescent="0.3">
      <c r="A7393" s="9" t="s">
        <v>8419</v>
      </c>
      <c r="B7393" s="9" t="s">
        <v>234</v>
      </c>
      <c r="C7393" s="9" t="s">
        <v>186</v>
      </c>
      <c r="D7393" s="9" t="s">
        <v>68</v>
      </c>
      <c r="E7393" s="9" t="s">
        <v>1384</v>
      </c>
      <c r="F7393" s="12">
        <v>44392</v>
      </c>
      <c r="G7393" s="12" t="str">
        <f>VLOOKUP(Table3[[#This Row],[Product ID]],[1]Products!$A:$G,2,0)</f>
        <v>Product 54</v>
      </c>
      <c r="H7393" s="22">
        <v>4</v>
      </c>
      <c r="I7393" s="9">
        <f>VLOOKUP('Consolidtaed Data'!$B617,[1]Products!$A:$G,4,0)</f>
        <v>2257</v>
      </c>
      <c r="J7393" s="9">
        <f>VLOOKUP('Consolidtaed Data'!$B617,[1]Products!$A:$G,3,0)</f>
        <v>1535</v>
      </c>
      <c r="K7393" s="9">
        <f>'Consolidtaed Data'!$J617*'Consolidtaed Data'!$H617</f>
        <v>1044</v>
      </c>
      <c r="L7393" s="9">
        <f>'Consolidtaed Data'!$I617*'Consolidtaed Data'!$H617</f>
        <v>1899</v>
      </c>
      <c r="M7393" s="9">
        <f>'Consolidtaed Data'!$L617-'Consolidtaed Data'!$K617</f>
        <v>871</v>
      </c>
      <c r="N7393" s="9" t="str">
        <f>VLOOKUP('Consolidtaed Data'!$C617,[1]Locations!$A:$O,2,0)</f>
        <v>Roseville</v>
      </c>
      <c r="O7393" s="9" t="str">
        <f>VLOOKUP('Consolidtaed Data'!$D617,'[1]Sales People'!$A:$B,2,0)</f>
        <v>Scott Mason</v>
      </c>
      <c r="P7393" s="9" t="str">
        <f>VLOOKUP('Consolidtaed Data'!$E617,[1]Customers!$A:$B,2,0)</f>
        <v>Shawn Henderson</v>
      </c>
      <c r="Q7393" s="11">
        <f>WEEKDAY('Consolidtaed Data'!$F617)</f>
        <v>5</v>
      </c>
      <c r="R7393" s="9">
        <f>MONTH('Consolidtaed Data'!$F617)</f>
        <v>2</v>
      </c>
      <c r="S7393" s="9" t="str">
        <f>TEXT(Table3[[#This Row],[Purchase Date]],"MMMM")</f>
        <v>July</v>
      </c>
      <c r="T7393" s="9">
        <f>YEAR('Consolidtaed Data'!$F617)</f>
        <v>2020</v>
      </c>
    </row>
    <row r="7394" spans="1:20" x14ac:dyDescent="0.3">
      <c r="A7394" s="9" t="s">
        <v>8420</v>
      </c>
      <c r="B7394" s="9" t="s">
        <v>185</v>
      </c>
      <c r="C7394" s="9" t="s">
        <v>253</v>
      </c>
      <c r="D7394" s="9" t="s">
        <v>235</v>
      </c>
      <c r="E7394" s="9" t="s">
        <v>1854</v>
      </c>
      <c r="F7394" s="12">
        <v>44392</v>
      </c>
      <c r="G7394" s="12" t="str">
        <f>VLOOKUP(Table3[[#This Row],[Product ID]],[1]Products!$A:$G,2,0)</f>
        <v>Product 65</v>
      </c>
      <c r="H7394" s="22">
        <v>4</v>
      </c>
      <c r="I7394" s="9">
        <f>VLOOKUP('Consolidtaed Data'!$B971,[1]Products!$A:$G,4,0)</f>
        <v>556</v>
      </c>
      <c r="J7394" s="9">
        <f>VLOOKUP('Consolidtaed Data'!$B971,[1]Products!$A:$G,3,0)</f>
        <v>395</v>
      </c>
      <c r="K7394" s="9">
        <f>'Consolidtaed Data'!$J971*'Consolidtaed Data'!$H971</f>
        <v>3484</v>
      </c>
      <c r="L7394" s="9">
        <f>'Consolidtaed Data'!$I971*'Consolidtaed Data'!$H971</f>
        <v>6832</v>
      </c>
      <c r="M7394" s="9">
        <f>'Consolidtaed Data'!$L971-'Consolidtaed Data'!$K971</f>
        <v>1448</v>
      </c>
      <c r="N7394" s="9" t="str">
        <f>VLOOKUP('Consolidtaed Data'!$C971,[1]Locations!$A:$O,2,0)</f>
        <v>Santa Clarita</v>
      </c>
      <c r="O7394" s="9" t="str">
        <f>VLOOKUP('Consolidtaed Data'!$D971,'[1]Sales People'!$A:$B,2,0)</f>
        <v>Jerry Perry</v>
      </c>
      <c r="P7394" s="9" t="str">
        <f>VLOOKUP('Consolidtaed Data'!$E971,[1]Customers!$A:$B,2,0)</f>
        <v>Jimmy Wood</v>
      </c>
      <c r="Q7394" s="11">
        <f>WEEKDAY('Consolidtaed Data'!$F971)</f>
        <v>3</v>
      </c>
      <c r="R7394" s="9">
        <f>MONTH('Consolidtaed Data'!$F971)</f>
        <v>3</v>
      </c>
      <c r="S7394" s="9" t="str">
        <f>TEXT(Table3[[#This Row],[Purchase Date]],"MMMM")</f>
        <v>July</v>
      </c>
      <c r="T7394" s="9">
        <f>YEAR('Consolidtaed Data'!$F971)</f>
        <v>2020</v>
      </c>
    </row>
    <row r="7395" spans="1:20" x14ac:dyDescent="0.3">
      <c r="A7395" s="9" t="s">
        <v>8421</v>
      </c>
      <c r="B7395" s="9" t="s">
        <v>252</v>
      </c>
      <c r="C7395" s="9" t="s">
        <v>462</v>
      </c>
      <c r="D7395" s="9" t="s">
        <v>374</v>
      </c>
      <c r="E7395" s="9" t="s">
        <v>1923</v>
      </c>
      <c r="F7395" s="12">
        <v>44392</v>
      </c>
      <c r="G7395" s="12" t="str">
        <f>VLOOKUP(Table3[[#This Row],[Product ID]],[1]Products!$A:$G,2,0)</f>
        <v>Product 81</v>
      </c>
      <c r="H7395" s="22">
        <v>3</v>
      </c>
      <c r="I7395" s="9">
        <f>VLOOKUP('Consolidtaed Data'!$B1027,[1]Products!$A:$G,4,0)</f>
        <v>817</v>
      </c>
      <c r="J7395" s="9">
        <f>VLOOKUP('Consolidtaed Data'!$B1027,[1]Products!$A:$G,3,0)</f>
        <v>409</v>
      </c>
      <c r="K7395" s="9">
        <f>'Consolidtaed Data'!$J1027*'Consolidtaed Data'!$H1027</f>
        <v>1090</v>
      </c>
      <c r="L7395" s="9">
        <f>'Consolidtaed Data'!$I1027*'Consolidtaed Data'!$H1027</f>
        <v>1380</v>
      </c>
      <c r="M7395" s="9">
        <f>'Consolidtaed Data'!$L1027-'Consolidtaed Data'!$K1027</f>
        <v>1380</v>
      </c>
      <c r="N7395" s="9" t="str">
        <f>VLOOKUP('Consolidtaed Data'!$C1027,[1]Locations!$A:$O,2,0)</f>
        <v>Pomona</v>
      </c>
      <c r="O7395" s="9" t="str">
        <f>VLOOKUP('Consolidtaed Data'!$D1027,'[1]Sales People'!$A:$B,2,0)</f>
        <v>Ronald Reed</v>
      </c>
      <c r="P7395" s="9" t="str">
        <f>VLOOKUP('Consolidtaed Data'!$E1027,[1]Customers!$A:$B,2,0)</f>
        <v>Charles Hughes</v>
      </c>
      <c r="Q7395" s="11">
        <f>WEEKDAY('Consolidtaed Data'!$F1027)</f>
        <v>7</v>
      </c>
      <c r="R7395" s="9">
        <f>MONTH('Consolidtaed Data'!$F1027)</f>
        <v>3</v>
      </c>
      <c r="S7395" s="9" t="str">
        <f>TEXT(Table3[[#This Row],[Purchase Date]],"MMMM")</f>
        <v>July</v>
      </c>
      <c r="T7395" s="9">
        <f>YEAR('Consolidtaed Data'!$F1027)</f>
        <v>2020</v>
      </c>
    </row>
    <row r="7396" spans="1:20" x14ac:dyDescent="0.3">
      <c r="A7396" s="9" t="s">
        <v>8422</v>
      </c>
      <c r="B7396" s="9" t="s">
        <v>415</v>
      </c>
      <c r="C7396" s="9" t="s">
        <v>55</v>
      </c>
      <c r="D7396" s="9" t="s">
        <v>206</v>
      </c>
      <c r="E7396" s="9" t="s">
        <v>651</v>
      </c>
      <c r="F7396" s="12">
        <v>44392</v>
      </c>
      <c r="G7396" s="12" t="str">
        <f>VLOOKUP(Table3[[#This Row],[Product ID]],[1]Products!$A:$G,2,0)</f>
        <v>Product 18</v>
      </c>
      <c r="H7396" s="22">
        <v>1</v>
      </c>
      <c r="I7396" s="9">
        <f>VLOOKUP('Consolidtaed Data'!$B1158,[1]Products!$A:$G,4,0)</f>
        <v>2396</v>
      </c>
      <c r="J7396" s="9">
        <f>VLOOKUP('Consolidtaed Data'!$B1158,[1]Products!$A:$G,3,0)</f>
        <v>1965</v>
      </c>
      <c r="K7396" s="9">
        <f>'Consolidtaed Data'!$J1158*'Consolidtaed Data'!$H1158</f>
        <v>1535</v>
      </c>
      <c r="L7396" s="9">
        <f>'Consolidtaed Data'!$I1158*'Consolidtaed Data'!$H1158</f>
        <v>2257</v>
      </c>
      <c r="M7396" s="9">
        <f>'Consolidtaed Data'!$L1158-'Consolidtaed Data'!$K1158</f>
        <v>123</v>
      </c>
      <c r="N7396" s="9" t="str">
        <f>VLOOKUP('Consolidtaed Data'!$C1158,[1]Locations!$A:$O,2,0)</f>
        <v>Corona</v>
      </c>
      <c r="O7396" s="9" t="str">
        <f>VLOOKUP('Consolidtaed Data'!$D1158,'[1]Sales People'!$A:$B,2,0)</f>
        <v>Brian Thomas</v>
      </c>
      <c r="P7396" s="9" t="str">
        <f>VLOOKUP('Consolidtaed Data'!$E1158,[1]Customers!$A:$B,2,0)</f>
        <v>Shawn Day</v>
      </c>
      <c r="Q7396" s="11">
        <f>WEEKDAY('Consolidtaed Data'!$F1158)</f>
        <v>3</v>
      </c>
      <c r="R7396" s="9">
        <f>MONTH('Consolidtaed Data'!$F1158)</f>
        <v>3</v>
      </c>
      <c r="S7396" s="9" t="str">
        <f>TEXT(Table3[[#This Row],[Purchase Date]],"MMMM")</f>
        <v>July</v>
      </c>
      <c r="T7396" s="9">
        <f>YEAR('Consolidtaed Data'!$F1158)</f>
        <v>2020</v>
      </c>
    </row>
    <row r="7397" spans="1:20" x14ac:dyDescent="0.3">
      <c r="A7397" s="9" t="s">
        <v>8423</v>
      </c>
      <c r="B7397" s="9" t="s">
        <v>85</v>
      </c>
      <c r="C7397" s="9" t="s">
        <v>50</v>
      </c>
      <c r="D7397" s="9" t="s">
        <v>241</v>
      </c>
      <c r="E7397" s="9" t="s">
        <v>1039</v>
      </c>
      <c r="F7397" s="12">
        <v>44392</v>
      </c>
      <c r="G7397" s="12" t="str">
        <f>VLOOKUP(Table3[[#This Row],[Product ID]],[1]Products!$A:$G,2,0)</f>
        <v>Product 93</v>
      </c>
      <c r="H7397" s="22">
        <v>4</v>
      </c>
      <c r="I7397" s="9">
        <f>VLOOKUP('Consolidtaed Data'!$B1885,[1]Products!$A:$G,4,0)</f>
        <v>1899</v>
      </c>
      <c r="J7397" s="9">
        <f>VLOOKUP('Consolidtaed Data'!$B1885,[1]Products!$A:$G,3,0)</f>
        <v>1044</v>
      </c>
      <c r="K7397" s="9">
        <f>'Consolidtaed Data'!$J1885*'Consolidtaed Data'!$H1885</f>
        <v>2514</v>
      </c>
      <c r="L7397" s="9">
        <f>'Consolidtaed Data'!$I1885*'Consolidtaed Data'!$H1885</f>
        <v>3309</v>
      </c>
      <c r="M7397" s="9">
        <f>'Consolidtaed Data'!$L1885-'Consolidtaed Data'!$K1885</f>
        <v>3496</v>
      </c>
      <c r="N7397" s="9" t="str">
        <f>VLOOKUP('Consolidtaed Data'!$C1885,[1]Locations!$A:$O,2,0)</f>
        <v>Norwalk</v>
      </c>
      <c r="O7397" s="9" t="str">
        <f>VLOOKUP('Consolidtaed Data'!$D1885,'[1]Sales People'!$A:$B,2,0)</f>
        <v>Ernest Wheeler</v>
      </c>
      <c r="P7397" s="9" t="str">
        <f>VLOOKUP('Consolidtaed Data'!$E1885,[1]Customers!$A:$B,2,0)</f>
        <v>William Carpenter</v>
      </c>
      <c r="Q7397" s="11">
        <f>WEEKDAY('Consolidtaed Data'!$F1885)</f>
        <v>2</v>
      </c>
      <c r="R7397" s="9">
        <f>MONTH('Consolidtaed Data'!$F1885)</f>
        <v>5</v>
      </c>
      <c r="S7397" s="9" t="str">
        <f>TEXT(Table3[[#This Row],[Purchase Date]],"MMMM")</f>
        <v>July</v>
      </c>
      <c r="T7397" s="9">
        <f>YEAR('Consolidtaed Data'!$F1885)</f>
        <v>2020</v>
      </c>
    </row>
    <row r="7398" spans="1:20" x14ac:dyDescent="0.3">
      <c r="A7398" s="9" t="s">
        <v>8424</v>
      </c>
      <c r="B7398" s="9" t="s">
        <v>397</v>
      </c>
      <c r="C7398" s="9" t="s">
        <v>55</v>
      </c>
      <c r="D7398" s="9" t="s">
        <v>220</v>
      </c>
      <c r="E7398" s="9" t="s">
        <v>290</v>
      </c>
      <c r="F7398" s="12">
        <v>44392</v>
      </c>
      <c r="G7398" s="12" t="str">
        <f>VLOOKUP(Table3[[#This Row],[Product ID]],[1]Products!$A:$G,2,0)</f>
        <v>Product 20</v>
      </c>
      <c r="H7398" s="22">
        <v>1</v>
      </c>
      <c r="I7398" s="9">
        <f>VLOOKUP('Consolidtaed Data'!$B2333,[1]Products!$A:$G,4,0)</f>
        <v>502</v>
      </c>
      <c r="J7398" s="9">
        <f>VLOOKUP('Consolidtaed Data'!$B2333,[1]Products!$A:$G,3,0)</f>
        <v>296</v>
      </c>
      <c r="K7398" s="9">
        <f>'Consolidtaed Data'!$J2333*'Consolidtaed Data'!$H2333</f>
        <v>3903</v>
      </c>
      <c r="L7398" s="9">
        <f>'Consolidtaed Data'!$I2333*'Consolidtaed Data'!$H2333</f>
        <v>4761</v>
      </c>
      <c r="M7398" s="9">
        <f>'Consolidtaed Data'!$L2333-'Consolidtaed Data'!$K2333</f>
        <v>264</v>
      </c>
      <c r="N7398" s="9" t="str">
        <f>VLOOKUP('Consolidtaed Data'!$C2333,[1]Locations!$A:$O,2,0)</f>
        <v>Oxnard</v>
      </c>
      <c r="O7398" s="9" t="str">
        <f>VLOOKUP('Consolidtaed Data'!$D2333,'[1]Sales People'!$A:$B,2,0)</f>
        <v>John Reyes</v>
      </c>
      <c r="P7398" s="9" t="str">
        <f>VLOOKUP('Consolidtaed Data'!$E2333,[1]Customers!$A:$B,2,0)</f>
        <v>Adam Mcdonald</v>
      </c>
      <c r="Q7398" s="11">
        <f>WEEKDAY('Consolidtaed Data'!$F2333)</f>
        <v>6</v>
      </c>
      <c r="R7398" s="9">
        <f>MONTH('Consolidtaed Data'!$F2333)</f>
        <v>6</v>
      </c>
      <c r="S7398" s="9" t="str">
        <f>TEXT(Table3[[#This Row],[Purchase Date]],"MMMM")</f>
        <v>July</v>
      </c>
      <c r="T7398" s="9">
        <f>YEAR('Consolidtaed Data'!$F2333)</f>
        <v>2020</v>
      </c>
    </row>
    <row r="7399" spans="1:20" x14ac:dyDescent="0.3">
      <c r="A7399" s="9" t="s">
        <v>8425</v>
      </c>
      <c r="B7399" s="9" t="s">
        <v>164</v>
      </c>
      <c r="C7399" s="9" t="s">
        <v>94</v>
      </c>
      <c r="D7399" s="9" t="s">
        <v>123</v>
      </c>
      <c r="E7399" s="9" t="s">
        <v>749</v>
      </c>
      <c r="F7399" s="12">
        <v>44392</v>
      </c>
      <c r="G7399" s="12" t="str">
        <f>VLOOKUP(Table3[[#This Row],[Product ID]],[1]Products!$A:$G,2,0)</f>
        <v>Product 69</v>
      </c>
      <c r="H7399" s="22">
        <v>1</v>
      </c>
      <c r="I7399" s="9">
        <f>VLOOKUP('Consolidtaed Data'!$B2459,[1]Products!$A:$G,4,0)</f>
        <v>1743</v>
      </c>
      <c r="J7399" s="9">
        <f>VLOOKUP('Consolidtaed Data'!$B2459,[1]Products!$A:$G,3,0)</f>
        <v>872</v>
      </c>
      <c r="K7399" s="9">
        <f>'Consolidtaed Data'!$J2459*'Consolidtaed Data'!$H2459</f>
        <v>208</v>
      </c>
      <c r="L7399" s="9">
        <f>'Consolidtaed Data'!$I2459*'Consolidtaed Data'!$H2459</f>
        <v>400</v>
      </c>
      <c r="M7399" s="9">
        <f>'Consolidtaed Data'!$L2459-'Consolidtaed Data'!$K2459</f>
        <v>1797</v>
      </c>
      <c r="N7399" s="9" t="str">
        <f>VLOOKUP('Consolidtaed Data'!$C2459,[1]Locations!$A:$O,2,0)</f>
        <v>Palmdale</v>
      </c>
      <c r="O7399" s="9" t="str">
        <f>VLOOKUP('Consolidtaed Data'!$D2459,'[1]Sales People'!$A:$B,2,0)</f>
        <v>Fred Robertson</v>
      </c>
      <c r="P7399" s="9" t="str">
        <f>VLOOKUP('Consolidtaed Data'!$E2459,[1]Customers!$A:$B,2,0)</f>
        <v>Kevin Willis</v>
      </c>
      <c r="Q7399" s="11">
        <f>WEEKDAY('Consolidtaed Data'!$F2459)</f>
        <v>7</v>
      </c>
      <c r="R7399" s="9">
        <f>MONTH('Consolidtaed Data'!$F2459)</f>
        <v>6</v>
      </c>
      <c r="S7399" s="9" t="str">
        <f>TEXT(Table3[[#This Row],[Purchase Date]],"MMMM")</f>
        <v>July</v>
      </c>
      <c r="T7399" s="9">
        <f>YEAR('Consolidtaed Data'!$F2459)</f>
        <v>2020</v>
      </c>
    </row>
    <row r="7400" spans="1:20" x14ac:dyDescent="0.3">
      <c r="A7400" s="9" t="s">
        <v>8426</v>
      </c>
      <c r="B7400" s="9" t="s">
        <v>164</v>
      </c>
      <c r="C7400" s="9" t="s">
        <v>90</v>
      </c>
      <c r="D7400" s="9" t="s">
        <v>229</v>
      </c>
      <c r="E7400" s="9" t="s">
        <v>422</v>
      </c>
      <c r="F7400" s="12">
        <v>44392</v>
      </c>
      <c r="G7400" s="12" t="str">
        <f>VLOOKUP(Table3[[#This Row],[Product ID]],[1]Products!$A:$G,2,0)</f>
        <v>Product 69</v>
      </c>
      <c r="H7400" s="22">
        <v>1</v>
      </c>
      <c r="I7400" s="9">
        <f>VLOOKUP('Consolidtaed Data'!$B2481,[1]Products!$A:$G,4,0)</f>
        <v>504</v>
      </c>
      <c r="J7400" s="9">
        <f>VLOOKUP('Consolidtaed Data'!$B2481,[1]Products!$A:$G,3,0)</f>
        <v>408</v>
      </c>
      <c r="K7400" s="9">
        <f>'Consolidtaed Data'!$J2481*'Consolidtaed Data'!$H2481</f>
        <v>1090</v>
      </c>
      <c r="L7400" s="9">
        <f>'Consolidtaed Data'!$I2481*'Consolidtaed Data'!$H2481</f>
        <v>1380</v>
      </c>
      <c r="M7400" s="9">
        <f>'Consolidtaed Data'!$L2481-'Consolidtaed Data'!$K2481</f>
        <v>322</v>
      </c>
      <c r="N7400" s="9" t="str">
        <f>VLOOKUP('Consolidtaed Data'!$C2481,[1]Locations!$A:$O,2,0)</f>
        <v>Oceanside</v>
      </c>
      <c r="O7400" s="9" t="str">
        <f>VLOOKUP('Consolidtaed Data'!$D2481,'[1]Sales People'!$A:$B,2,0)</f>
        <v>Christopher Tucker</v>
      </c>
      <c r="P7400" s="9" t="str">
        <f>VLOOKUP('Consolidtaed Data'!$E2481,[1]Customers!$A:$B,2,0)</f>
        <v>Jeffrey Carpenter</v>
      </c>
      <c r="Q7400" s="11">
        <f>WEEKDAY('Consolidtaed Data'!$F2481)</f>
        <v>1</v>
      </c>
      <c r="R7400" s="9">
        <f>MONTH('Consolidtaed Data'!$F2481)</f>
        <v>6</v>
      </c>
      <c r="S7400" s="9" t="str">
        <f>TEXT(Table3[[#This Row],[Purchase Date]],"MMMM")</f>
        <v>July</v>
      </c>
      <c r="T7400" s="9">
        <f>YEAR('Consolidtaed Data'!$F2481)</f>
        <v>2020</v>
      </c>
    </row>
    <row r="7401" spans="1:20" x14ac:dyDescent="0.3">
      <c r="A7401" s="9" t="s">
        <v>8427</v>
      </c>
      <c r="B7401" s="9" t="s">
        <v>234</v>
      </c>
      <c r="C7401" s="9" t="s">
        <v>39</v>
      </c>
      <c r="D7401" s="9" t="s">
        <v>13</v>
      </c>
      <c r="E7401" s="9" t="s">
        <v>1022</v>
      </c>
      <c r="F7401" s="12">
        <v>44392</v>
      </c>
      <c r="G7401" s="12" t="str">
        <f>VLOOKUP(Table3[[#This Row],[Product ID]],[1]Products!$A:$G,2,0)</f>
        <v>Product 54</v>
      </c>
      <c r="H7401" s="22">
        <v>3</v>
      </c>
      <c r="I7401" s="9">
        <f>VLOOKUP('Consolidtaed Data'!$B2487,[1]Products!$A:$G,4,0)</f>
        <v>1889</v>
      </c>
      <c r="J7401" s="9">
        <f>VLOOKUP('Consolidtaed Data'!$B2487,[1]Products!$A:$G,3,0)</f>
        <v>945</v>
      </c>
      <c r="K7401" s="9">
        <f>'Consolidtaed Data'!$J2487*'Consolidtaed Data'!$H2487</f>
        <v>900</v>
      </c>
      <c r="L7401" s="9">
        <f>'Consolidtaed Data'!$I2487*'Consolidtaed Data'!$H2487</f>
        <v>1500</v>
      </c>
      <c r="M7401" s="9">
        <f>'Consolidtaed Data'!$L2487-'Consolidtaed Data'!$K2487</f>
        <v>656</v>
      </c>
      <c r="N7401" s="9" t="str">
        <f>VLOOKUP('Consolidtaed Data'!$C2487,[1]Locations!$A:$O,2,0)</f>
        <v>Moreno Valley</v>
      </c>
      <c r="O7401" s="9" t="str">
        <f>VLOOKUP('Consolidtaed Data'!$D2487,'[1]Sales People'!$A:$B,2,0)</f>
        <v>Gary Rodriguez</v>
      </c>
      <c r="P7401" s="9" t="str">
        <f>VLOOKUP('Consolidtaed Data'!$E2487,[1]Customers!$A:$B,2,0)</f>
        <v>Kevin Wheeler</v>
      </c>
      <c r="Q7401" s="11">
        <f>WEEKDAY('Consolidtaed Data'!$F2487)</f>
        <v>1</v>
      </c>
      <c r="R7401" s="9">
        <f>MONTH('Consolidtaed Data'!$F2487)</f>
        <v>6</v>
      </c>
      <c r="S7401" s="9" t="str">
        <f>TEXT(Table3[[#This Row],[Purchase Date]],"MMMM")</f>
        <v>July</v>
      </c>
      <c r="T7401" s="9">
        <f>YEAR('Consolidtaed Data'!$F2487)</f>
        <v>2020</v>
      </c>
    </row>
    <row r="7402" spans="1:20" x14ac:dyDescent="0.3">
      <c r="A7402" s="9" t="s">
        <v>8428</v>
      </c>
      <c r="B7402" s="9" t="s">
        <v>103</v>
      </c>
      <c r="C7402" s="9" t="s">
        <v>99</v>
      </c>
      <c r="D7402" s="9" t="s">
        <v>402</v>
      </c>
      <c r="E7402" s="9" t="s">
        <v>40</v>
      </c>
      <c r="F7402" s="12">
        <v>44392</v>
      </c>
      <c r="G7402" s="12" t="str">
        <f>VLOOKUP(Table3[[#This Row],[Product ID]],[1]Products!$A:$G,2,0)</f>
        <v>Product 44</v>
      </c>
      <c r="H7402" s="22">
        <v>1</v>
      </c>
      <c r="I7402" s="9">
        <f>VLOOKUP('Consolidtaed Data'!$B3194,[1]Products!$A:$G,4,0)</f>
        <v>1889</v>
      </c>
      <c r="J7402" s="9">
        <f>VLOOKUP('Consolidtaed Data'!$B3194,[1]Products!$A:$G,3,0)</f>
        <v>945</v>
      </c>
      <c r="K7402" s="9">
        <f>'Consolidtaed Data'!$J3194*'Consolidtaed Data'!$H3194</f>
        <v>294</v>
      </c>
      <c r="L7402" s="9">
        <f>'Consolidtaed Data'!$I3194*'Consolidtaed Data'!$H3194</f>
        <v>368</v>
      </c>
      <c r="M7402" s="9">
        <f>'Consolidtaed Data'!$L3194-'Consolidtaed Data'!$K3194</f>
        <v>137</v>
      </c>
      <c r="N7402" s="9" t="str">
        <f>VLOOKUP('Consolidtaed Data'!$C3194,[1]Locations!$A:$O,2,0)</f>
        <v>Long Beach</v>
      </c>
      <c r="O7402" s="9" t="str">
        <f>VLOOKUP('Consolidtaed Data'!$D3194,'[1]Sales People'!$A:$B,2,0)</f>
        <v>Kenneth Bradley</v>
      </c>
      <c r="P7402" s="9" t="str">
        <f>VLOOKUP('Consolidtaed Data'!$E3194,[1]Customers!$A:$B,2,0)</f>
        <v>Timothy Howard</v>
      </c>
      <c r="Q7402" s="11">
        <f>WEEKDAY('Consolidtaed Data'!$F3194)</f>
        <v>1</v>
      </c>
      <c r="R7402" s="9">
        <f>MONTH('Consolidtaed Data'!$F3194)</f>
        <v>8</v>
      </c>
      <c r="S7402" s="9" t="str">
        <f>TEXT(Table3[[#This Row],[Purchase Date]],"MMMM")</f>
        <v>July</v>
      </c>
      <c r="T7402" s="9">
        <f>YEAR('Consolidtaed Data'!$F3194)</f>
        <v>2020</v>
      </c>
    </row>
    <row r="7403" spans="1:20" x14ac:dyDescent="0.3">
      <c r="A7403" s="9" t="s">
        <v>8429</v>
      </c>
      <c r="B7403" s="9" t="s">
        <v>188</v>
      </c>
      <c r="C7403" s="9" t="s">
        <v>16</v>
      </c>
      <c r="D7403" s="9" t="s">
        <v>100</v>
      </c>
      <c r="E7403" s="9" t="s">
        <v>484</v>
      </c>
      <c r="F7403" s="12">
        <v>44392</v>
      </c>
      <c r="G7403" s="12" t="str">
        <f>VLOOKUP(Table3[[#This Row],[Product ID]],[1]Products!$A:$G,2,0)</f>
        <v>Product 63</v>
      </c>
      <c r="H7403" s="22">
        <v>1</v>
      </c>
      <c r="I7403" s="9">
        <f>VLOOKUP('Consolidtaed Data'!$B3220,[1]Products!$A:$G,4,0)</f>
        <v>2005</v>
      </c>
      <c r="J7403" s="9">
        <f>VLOOKUP('Consolidtaed Data'!$B3220,[1]Products!$A:$G,3,0)</f>
        <v>1223</v>
      </c>
      <c r="K7403" s="9">
        <f>'Consolidtaed Data'!$J3220*'Consolidtaed Data'!$H3220</f>
        <v>416</v>
      </c>
      <c r="L7403" s="9">
        <f>'Consolidtaed Data'!$I3220*'Consolidtaed Data'!$H3220</f>
        <v>603</v>
      </c>
      <c r="M7403" s="9">
        <f>'Consolidtaed Data'!$L3220-'Consolidtaed Data'!$K3220</f>
        <v>408</v>
      </c>
      <c r="N7403" s="9" t="str">
        <f>VLOOKUP('Consolidtaed Data'!$C3220,[1]Locations!$A:$O,2,0)</f>
        <v>Oceanside</v>
      </c>
      <c r="O7403" s="9" t="str">
        <f>VLOOKUP('Consolidtaed Data'!$D3220,'[1]Sales People'!$A:$B,2,0)</f>
        <v>Andrew Bowman</v>
      </c>
      <c r="P7403" s="9" t="str">
        <f>VLOOKUP('Consolidtaed Data'!$E3220,[1]Customers!$A:$B,2,0)</f>
        <v>Clarence Freeman</v>
      </c>
      <c r="Q7403" s="11">
        <f>WEEKDAY('Consolidtaed Data'!$F3220)</f>
        <v>3</v>
      </c>
      <c r="R7403" s="9">
        <f>MONTH('Consolidtaed Data'!$F3220)</f>
        <v>8</v>
      </c>
      <c r="S7403" s="9" t="str">
        <f>TEXT(Table3[[#This Row],[Purchase Date]],"MMMM")</f>
        <v>July</v>
      </c>
      <c r="T7403" s="9">
        <f>YEAR('Consolidtaed Data'!$F3220)</f>
        <v>2020</v>
      </c>
    </row>
    <row r="7404" spans="1:20" x14ac:dyDescent="0.3">
      <c r="A7404" s="9" t="s">
        <v>8430</v>
      </c>
      <c r="B7404" s="9" t="s">
        <v>93</v>
      </c>
      <c r="C7404" s="9" t="s">
        <v>86</v>
      </c>
      <c r="D7404" s="9" t="s">
        <v>26</v>
      </c>
      <c r="E7404" s="9" t="s">
        <v>779</v>
      </c>
      <c r="F7404" s="12">
        <v>44392</v>
      </c>
      <c r="G7404" s="12" t="str">
        <f>VLOOKUP(Table3[[#This Row],[Product ID]],[1]Products!$A:$G,2,0)</f>
        <v>Product 71</v>
      </c>
      <c r="H7404" s="22">
        <v>3</v>
      </c>
      <c r="I7404" s="9">
        <f>VLOOKUP('Consolidtaed Data'!$B3234,[1]Products!$A:$G,4,0)</f>
        <v>1566</v>
      </c>
      <c r="J7404" s="9">
        <f>VLOOKUP('Consolidtaed Data'!$B3234,[1]Products!$A:$G,3,0)</f>
        <v>1190</v>
      </c>
      <c r="K7404" s="9">
        <f>'Consolidtaed Data'!$J3234*'Consolidtaed Data'!$H3234</f>
        <v>6140</v>
      </c>
      <c r="L7404" s="9">
        <f>'Consolidtaed Data'!$I3234*'Consolidtaed Data'!$H3234</f>
        <v>9028</v>
      </c>
      <c r="M7404" s="9">
        <f>'Consolidtaed Data'!$L3234-'Consolidtaed Data'!$K3234</f>
        <v>606</v>
      </c>
      <c r="N7404" s="9" t="str">
        <f>VLOOKUP('Consolidtaed Data'!$C3234,[1]Locations!$A:$O,2,0)</f>
        <v>Riverside</v>
      </c>
      <c r="O7404" s="9" t="str">
        <f>VLOOKUP('Consolidtaed Data'!$D3234,'[1]Sales People'!$A:$B,2,0)</f>
        <v>Andrew Bowman</v>
      </c>
      <c r="P7404" s="9" t="str">
        <f>VLOOKUP('Consolidtaed Data'!$E3234,[1]Customers!$A:$B,2,0)</f>
        <v>Phillip Harvey</v>
      </c>
      <c r="Q7404" s="11">
        <f>WEEKDAY('Consolidtaed Data'!$F3234)</f>
        <v>3</v>
      </c>
      <c r="R7404" s="9">
        <f>MONTH('Consolidtaed Data'!$F3234)</f>
        <v>8</v>
      </c>
      <c r="S7404" s="9" t="str">
        <f>TEXT(Table3[[#This Row],[Purchase Date]],"MMMM")</f>
        <v>July</v>
      </c>
      <c r="T7404" s="9">
        <f>YEAR('Consolidtaed Data'!$F3234)</f>
        <v>2020</v>
      </c>
    </row>
    <row r="7405" spans="1:20" x14ac:dyDescent="0.3">
      <c r="A7405" s="9" t="s">
        <v>8431</v>
      </c>
      <c r="B7405" s="9" t="s">
        <v>981</v>
      </c>
      <c r="C7405" s="9" t="s">
        <v>263</v>
      </c>
      <c r="D7405" s="9" t="s">
        <v>193</v>
      </c>
      <c r="E7405" s="9" t="s">
        <v>1458</v>
      </c>
      <c r="F7405" s="12">
        <v>44393</v>
      </c>
      <c r="G7405" s="12" t="str">
        <f>VLOOKUP(Table3[[#This Row],[Product ID]],[1]Products!$A:$G,2,0)</f>
        <v>Product 3</v>
      </c>
      <c r="H7405" s="22">
        <v>2</v>
      </c>
      <c r="I7405" s="9">
        <f>VLOOKUP('Consolidtaed Data'!$B1093,[1]Products!$A:$G,4,0)</f>
        <v>1587</v>
      </c>
      <c r="J7405" s="9">
        <f>VLOOKUP('Consolidtaed Data'!$B1093,[1]Products!$A:$G,3,0)</f>
        <v>1301</v>
      </c>
      <c r="K7405" s="9">
        <f>'Consolidtaed Data'!$J1093*'Consolidtaed Data'!$H1093</f>
        <v>624</v>
      </c>
      <c r="L7405" s="9">
        <f>'Consolidtaed Data'!$I1093*'Consolidtaed Data'!$H1093</f>
        <v>1200</v>
      </c>
      <c r="M7405" s="9">
        <f>'Consolidtaed Data'!$L1093-'Consolidtaed Data'!$K1093</f>
        <v>161</v>
      </c>
      <c r="N7405" s="9" t="str">
        <f>VLOOKUP('Consolidtaed Data'!$C1093,[1]Locations!$A:$O,2,0)</f>
        <v>Clovis</v>
      </c>
      <c r="O7405" s="9" t="str">
        <f>VLOOKUP('Consolidtaed Data'!$D1093,'[1]Sales People'!$A:$B,2,0)</f>
        <v>Larry Marshall</v>
      </c>
      <c r="P7405" s="9" t="str">
        <f>VLOOKUP('Consolidtaed Data'!$E1093,[1]Customers!$A:$B,2,0)</f>
        <v>David Mendoza</v>
      </c>
      <c r="Q7405" s="11">
        <f>WEEKDAY('Consolidtaed Data'!$F1093)</f>
        <v>5</v>
      </c>
      <c r="R7405" s="9">
        <f>MONTH('Consolidtaed Data'!$F1093)</f>
        <v>3</v>
      </c>
      <c r="S7405" s="9" t="str">
        <f>TEXT(Table3[[#This Row],[Purchase Date]],"MMMM")</f>
        <v>July</v>
      </c>
      <c r="T7405" s="9">
        <f>YEAR('Consolidtaed Data'!$F1093)</f>
        <v>2020</v>
      </c>
    </row>
    <row r="7406" spans="1:20" x14ac:dyDescent="0.3">
      <c r="A7406" s="9" t="s">
        <v>8432</v>
      </c>
      <c r="B7406" s="9" t="s">
        <v>572</v>
      </c>
      <c r="C7406" s="9" t="s">
        <v>289</v>
      </c>
      <c r="D7406" s="9" t="s">
        <v>374</v>
      </c>
      <c r="E7406" s="9" t="s">
        <v>1304</v>
      </c>
      <c r="F7406" s="12">
        <v>44393</v>
      </c>
      <c r="G7406" s="12" t="str">
        <f>VLOOKUP(Table3[[#This Row],[Product ID]],[1]Products!$A:$G,2,0)</f>
        <v>Product 22</v>
      </c>
      <c r="H7406" s="22">
        <v>2</v>
      </c>
      <c r="I7406" s="9">
        <f>VLOOKUP('Consolidtaed Data'!$B2032,[1]Products!$A:$G,4,0)</f>
        <v>502</v>
      </c>
      <c r="J7406" s="9">
        <f>VLOOKUP('Consolidtaed Data'!$B2032,[1]Products!$A:$G,3,0)</f>
        <v>296</v>
      </c>
      <c r="K7406" s="9">
        <f>'Consolidtaed Data'!$J2032*'Consolidtaed Data'!$H2032</f>
        <v>3885</v>
      </c>
      <c r="L7406" s="9">
        <f>'Consolidtaed Data'!$I2032*'Consolidtaed Data'!$H2032</f>
        <v>4917</v>
      </c>
      <c r="M7406" s="9">
        <f>'Consolidtaed Data'!$L2032-'Consolidtaed Data'!$K2032</f>
        <v>871</v>
      </c>
      <c r="N7406" s="9" t="str">
        <f>VLOOKUP('Consolidtaed Data'!$C2032,[1]Locations!$A:$O,2,0)</f>
        <v>Escondido</v>
      </c>
      <c r="O7406" s="9" t="str">
        <f>VLOOKUP('Consolidtaed Data'!$D2032,'[1]Sales People'!$A:$B,2,0)</f>
        <v>Martin Perry</v>
      </c>
      <c r="P7406" s="9" t="str">
        <f>VLOOKUP('Consolidtaed Data'!$E2032,[1]Customers!$A:$B,2,0)</f>
        <v>Jason Gray</v>
      </c>
      <c r="Q7406" s="11">
        <f>WEEKDAY('Consolidtaed Data'!$F2032)</f>
        <v>5</v>
      </c>
      <c r="R7406" s="9">
        <f>MONTH('Consolidtaed Data'!$F2032)</f>
        <v>5</v>
      </c>
      <c r="S7406" s="9" t="str">
        <f>TEXT(Table3[[#This Row],[Purchase Date]],"MMMM")</f>
        <v>July</v>
      </c>
      <c r="T7406" s="9">
        <f>YEAR('Consolidtaed Data'!$F2032)</f>
        <v>2020</v>
      </c>
    </row>
    <row r="7407" spans="1:20" x14ac:dyDescent="0.3">
      <c r="A7407" s="9" t="s">
        <v>8433</v>
      </c>
      <c r="B7407" s="9" t="s">
        <v>278</v>
      </c>
      <c r="C7407" s="9" t="s">
        <v>472</v>
      </c>
      <c r="D7407" s="9" t="s">
        <v>131</v>
      </c>
      <c r="E7407" s="9" t="s">
        <v>2533</v>
      </c>
      <c r="F7407" s="12">
        <v>44393</v>
      </c>
      <c r="G7407" s="12" t="str">
        <f>VLOOKUP(Table3[[#This Row],[Product ID]],[1]Products!$A:$G,2,0)</f>
        <v>Product 75</v>
      </c>
      <c r="H7407" s="22">
        <v>1</v>
      </c>
      <c r="I7407" s="9">
        <f>VLOOKUP('Consolidtaed Data'!$B2054,[1]Products!$A:$G,4,0)</f>
        <v>951</v>
      </c>
      <c r="J7407" s="9">
        <f>VLOOKUP('Consolidtaed Data'!$B2054,[1]Products!$A:$G,3,0)</f>
        <v>504</v>
      </c>
      <c r="K7407" s="9">
        <f>'Consolidtaed Data'!$J2054*'Consolidtaed Data'!$H2054</f>
        <v>1185</v>
      </c>
      <c r="L7407" s="9">
        <f>'Consolidtaed Data'!$I2054*'Consolidtaed Data'!$H2054</f>
        <v>1668</v>
      </c>
      <c r="M7407" s="9">
        <f>'Consolidtaed Data'!$L2054-'Consolidtaed Data'!$K2054</f>
        <v>858</v>
      </c>
      <c r="N7407" s="9" t="str">
        <f>VLOOKUP('Consolidtaed Data'!$C2054,[1]Locations!$A:$O,2,0)</f>
        <v>Escondido</v>
      </c>
      <c r="O7407" s="9" t="str">
        <f>VLOOKUP('Consolidtaed Data'!$D2054,'[1]Sales People'!$A:$B,2,0)</f>
        <v>Bobby Russell</v>
      </c>
      <c r="P7407" s="9" t="str">
        <f>VLOOKUP('Consolidtaed Data'!$E2054,[1]Customers!$A:$B,2,0)</f>
        <v>Albert Cunningham</v>
      </c>
      <c r="Q7407" s="11">
        <f>WEEKDAY('Consolidtaed Data'!$F2054)</f>
        <v>7</v>
      </c>
      <c r="R7407" s="9">
        <f>MONTH('Consolidtaed Data'!$F2054)</f>
        <v>5</v>
      </c>
      <c r="S7407" s="9" t="str">
        <f>TEXT(Table3[[#This Row],[Purchase Date]],"MMMM")</f>
        <v>July</v>
      </c>
      <c r="T7407" s="9">
        <f>YEAR('Consolidtaed Data'!$F2054)</f>
        <v>2020</v>
      </c>
    </row>
    <row r="7408" spans="1:20" x14ac:dyDescent="0.3">
      <c r="A7408" s="9" t="s">
        <v>8434</v>
      </c>
      <c r="B7408" s="9" t="s">
        <v>712</v>
      </c>
      <c r="C7408" s="9" t="s">
        <v>21</v>
      </c>
      <c r="D7408" s="9" t="s">
        <v>64</v>
      </c>
      <c r="E7408" s="9" t="s">
        <v>942</v>
      </c>
      <c r="F7408" s="12">
        <v>44393</v>
      </c>
      <c r="G7408" s="12" t="str">
        <f>VLOOKUP(Table3[[#This Row],[Product ID]],[1]Products!$A:$G,2,0)</f>
        <v>Product 32</v>
      </c>
      <c r="H7408" s="22">
        <v>1</v>
      </c>
      <c r="I7408" s="9">
        <f>VLOOKUP('Consolidtaed Data'!$B2222,[1]Products!$A:$G,4,0)</f>
        <v>1338</v>
      </c>
      <c r="J7408" s="9">
        <f>VLOOKUP('Consolidtaed Data'!$B2222,[1]Products!$A:$G,3,0)</f>
        <v>682</v>
      </c>
      <c r="K7408" s="9">
        <f>'Consolidtaed Data'!$J2222*'Consolidtaed Data'!$H2222</f>
        <v>416</v>
      </c>
      <c r="L7408" s="9">
        <f>'Consolidtaed Data'!$I2222*'Consolidtaed Data'!$H2222</f>
        <v>630</v>
      </c>
      <c r="M7408" s="9">
        <f>'Consolidtaed Data'!$L2222-'Consolidtaed Data'!$K2222</f>
        <v>613</v>
      </c>
      <c r="N7408" s="9" t="str">
        <f>VLOOKUP('Consolidtaed Data'!$C2222,[1]Locations!$A:$O,2,0)</f>
        <v>Jurupa Valley</v>
      </c>
      <c r="O7408" s="9" t="str">
        <f>VLOOKUP('Consolidtaed Data'!$D2222,'[1]Sales People'!$A:$B,2,0)</f>
        <v>Joshua Cook</v>
      </c>
      <c r="P7408" s="9" t="str">
        <f>VLOOKUP('Consolidtaed Data'!$E2222,[1]Customers!$A:$B,2,0)</f>
        <v>Andrew Burns</v>
      </c>
      <c r="Q7408" s="11">
        <f>WEEKDAY('Consolidtaed Data'!$F2222)</f>
        <v>5</v>
      </c>
      <c r="R7408" s="9">
        <f>MONTH('Consolidtaed Data'!$F2222)</f>
        <v>6</v>
      </c>
      <c r="S7408" s="9" t="str">
        <f>TEXT(Table3[[#This Row],[Purchase Date]],"MMMM")</f>
        <v>July</v>
      </c>
      <c r="T7408" s="9">
        <f>YEAR('Consolidtaed Data'!$F2222)</f>
        <v>2020</v>
      </c>
    </row>
    <row r="7409" spans="1:20" x14ac:dyDescent="0.3">
      <c r="A7409" s="9" t="s">
        <v>8435</v>
      </c>
      <c r="B7409" s="9" t="s">
        <v>572</v>
      </c>
      <c r="C7409" s="9" t="s">
        <v>152</v>
      </c>
      <c r="D7409" s="9" t="s">
        <v>153</v>
      </c>
      <c r="E7409" s="9" t="s">
        <v>2752</v>
      </c>
      <c r="F7409" s="12">
        <v>44393</v>
      </c>
      <c r="G7409" s="12" t="str">
        <f>VLOOKUP(Table3[[#This Row],[Product ID]],[1]Products!$A:$G,2,0)</f>
        <v>Product 22</v>
      </c>
      <c r="H7409" s="22">
        <v>2</v>
      </c>
      <c r="I7409" s="9">
        <f>VLOOKUP('Consolidtaed Data'!$B2237,[1]Products!$A:$G,4,0)</f>
        <v>684</v>
      </c>
      <c r="J7409" s="9">
        <f>VLOOKUP('Consolidtaed Data'!$B2237,[1]Products!$A:$G,3,0)</f>
        <v>561</v>
      </c>
      <c r="K7409" s="9">
        <f>'Consolidtaed Data'!$J2237*'Consolidtaed Data'!$H2237</f>
        <v>1080</v>
      </c>
      <c r="L7409" s="9">
        <f>'Consolidtaed Data'!$I2237*'Consolidtaed Data'!$H2237</f>
        <v>1742</v>
      </c>
      <c r="M7409" s="9">
        <f>'Consolidtaed Data'!$L2237-'Consolidtaed Data'!$K2237</f>
        <v>264</v>
      </c>
      <c r="N7409" s="9" t="str">
        <f>VLOOKUP('Consolidtaed Data'!$C2237,[1]Locations!$A:$O,2,0)</f>
        <v>Palmdale</v>
      </c>
      <c r="O7409" s="9" t="str">
        <f>VLOOKUP('Consolidtaed Data'!$D2237,'[1]Sales People'!$A:$B,2,0)</f>
        <v>Ernest Wheeler</v>
      </c>
      <c r="P7409" s="9" t="str">
        <f>VLOOKUP('Consolidtaed Data'!$E2237,[1]Customers!$A:$B,2,0)</f>
        <v>Christopher Nguyen</v>
      </c>
      <c r="Q7409" s="11">
        <f>WEEKDAY('Consolidtaed Data'!$F2237)</f>
        <v>6</v>
      </c>
      <c r="R7409" s="9">
        <f>MONTH('Consolidtaed Data'!$F2237)</f>
        <v>6</v>
      </c>
      <c r="S7409" s="9" t="str">
        <f>TEXT(Table3[[#This Row],[Purchase Date]],"MMMM")</f>
        <v>July</v>
      </c>
      <c r="T7409" s="9">
        <f>YEAR('Consolidtaed Data'!$F2237)</f>
        <v>2020</v>
      </c>
    </row>
    <row r="7410" spans="1:20" x14ac:dyDescent="0.3">
      <c r="A7410" s="9" t="s">
        <v>8436</v>
      </c>
      <c r="B7410" s="9" t="s">
        <v>981</v>
      </c>
      <c r="C7410" s="9" t="s">
        <v>325</v>
      </c>
      <c r="D7410" s="9" t="s">
        <v>17</v>
      </c>
      <c r="E7410" s="9" t="s">
        <v>465</v>
      </c>
      <c r="F7410" s="12">
        <v>44393</v>
      </c>
      <c r="G7410" s="12" t="str">
        <f>VLOOKUP(Table3[[#This Row],[Product ID]],[1]Products!$A:$G,2,0)</f>
        <v>Product 3</v>
      </c>
      <c r="H7410" s="22">
        <v>3</v>
      </c>
      <c r="I7410" s="9">
        <f>VLOOKUP('Consolidtaed Data'!$B2780,[1]Products!$A:$G,4,0)</f>
        <v>504</v>
      </c>
      <c r="J7410" s="9">
        <f>VLOOKUP('Consolidtaed Data'!$B2780,[1]Products!$A:$G,3,0)</f>
        <v>408</v>
      </c>
      <c r="K7410" s="9">
        <f>'Consolidtaed Data'!$J2780*'Consolidtaed Data'!$H2780</f>
        <v>1443</v>
      </c>
      <c r="L7410" s="9">
        <f>'Consolidtaed Data'!$I2780*'Consolidtaed Data'!$H2780</f>
        <v>1826</v>
      </c>
      <c r="M7410" s="9">
        <f>'Consolidtaed Data'!$L2780-'Consolidtaed Data'!$K2780</f>
        <v>892</v>
      </c>
      <c r="N7410" s="9" t="str">
        <f>VLOOKUP('Consolidtaed Data'!$C2780,[1]Locations!$A:$O,2,0)</f>
        <v>Hayward</v>
      </c>
      <c r="O7410" s="9" t="str">
        <f>VLOOKUP('Consolidtaed Data'!$D2780,'[1]Sales People'!$A:$B,2,0)</f>
        <v>Patrick Ruiz</v>
      </c>
      <c r="P7410" s="9" t="str">
        <f>VLOOKUP('Consolidtaed Data'!$E2780,[1]Customers!$A:$B,2,0)</f>
        <v>David Wilson</v>
      </c>
      <c r="Q7410" s="11">
        <f>WEEKDAY('Consolidtaed Data'!$F2780)</f>
        <v>4</v>
      </c>
      <c r="R7410" s="9">
        <f>MONTH('Consolidtaed Data'!$F2780)</f>
        <v>7</v>
      </c>
      <c r="S7410" s="9" t="str">
        <f>TEXT(Table3[[#This Row],[Purchase Date]],"MMMM")</f>
        <v>July</v>
      </c>
      <c r="T7410" s="9">
        <f>YEAR('Consolidtaed Data'!$F2780)</f>
        <v>2020</v>
      </c>
    </row>
    <row r="7411" spans="1:20" x14ac:dyDescent="0.3">
      <c r="A7411" s="9" t="s">
        <v>8437</v>
      </c>
      <c r="B7411" s="9" t="s">
        <v>330</v>
      </c>
      <c r="C7411" s="9" t="s">
        <v>205</v>
      </c>
      <c r="D7411" s="9" t="s">
        <v>113</v>
      </c>
      <c r="E7411" s="9" t="s">
        <v>296</v>
      </c>
      <c r="F7411" s="12">
        <v>44393</v>
      </c>
      <c r="G7411" s="12" t="str">
        <f>VLOOKUP(Table3[[#This Row],[Product ID]],[1]Products!$A:$G,2,0)</f>
        <v>Product 91</v>
      </c>
      <c r="H7411" s="22">
        <v>3</v>
      </c>
      <c r="I7411" s="9">
        <f>VLOOKUP('Consolidtaed Data'!$B3191,[1]Products!$A:$G,4,0)</f>
        <v>1103</v>
      </c>
      <c r="J7411" s="9">
        <f>VLOOKUP('Consolidtaed Data'!$B3191,[1]Products!$A:$G,3,0)</f>
        <v>838</v>
      </c>
      <c r="K7411" s="9">
        <f>'Consolidtaed Data'!$J3191*'Consolidtaed Data'!$H3191</f>
        <v>1742</v>
      </c>
      <c r="L7411" s="9">
        <f>'Consolidtaed Data'!$I3191*'Consolidtaed Data'!$H3191</f>
        <v>3416</v>
      </c>
      <c r="M7411" s="9">
        <f>'Consolidtaed Data'!$L3191-'Consolidtaed Data'!$K3191</f>
        <v>1212</v>
      </c>
      <c r="N7411" s="9" t="str">
        <f>VLOOKUP('Consolidtaed Data'!$C3191,[1]Locations!$A:$O,2,0)</f>
        <v>Santa Rosa</v>
      </c>
      <c r="O7411" s="9" t="str">
        <f>VLOOKUP('Consolidtaed Data'!$D3191,'[1]Sales People'!$A:$B,2,0)</f>
        <v>Sean Miller</v>
      </c>
      <c r="P7411" s="9" t="str">
        <f>VLOOKUP('Consolidtaed Data'!$E3191,[1]Customers!$A:$B,2,0)</f>
        <v>Paul Richardson</v>
      </c>
      <c r="Q7411" s="11">
        <f>WEEKDAY('Consolidtaed Data'!$F3191)</f>
        <v>1</v>
      </c>
      <c r="R7411" s="9">
        <f>MONTH('Consolidtaed Data'!$F3191)</f>
        <v>8</v>
      </c>
      <c r="S7411" s="9" t="str">
        <f>TEXT(Table3[[#This Row],[Purchase Date]],"MMMM")</f>
        <v>July</v>
      </c>
      <c r="T7411" s="9">
        <f>YEAR('Consolidtaed Data'!$F3191)</f>
        <v>2020</v>
      </c>
    </row>
    <row r="7412" spans="1:20" x14ac:dyDescent="0.3">
      <c r="A7412" s="9" t="s">
        <v>8438</v>
      </c>
      <c r="B7412" s="9" t="s">
        <v>712</v>
      </c>
      <c r="C7412" s="9" t="s">
        <v>196</v>
      </c>
      <c r="D7412" s="9" t="s">
        <v>326</v>
      </c>
      <c r="E7412" s="9" t="s">
        <v>606</v>
      </c>
      <c r="F7412" s="12">
        <v>44393</v>
      </c>
      <c r="G7412" s="12" t="str">
        <f>VLOOKUP(Table3[[#This Row],[Product ID]],[1]Products!$A:$G,2,0)</f>
        <v>Product 32</v>
      </c>
      <c r="H7412" s="22">
        <v>1</v>
      </c>
      <c r="I7412" s="9">
        <f>VLOOKUP('Consolidtaed Data'!$B3625,[1]Products!$A:$G,4,0)</f>
        <v>378</v>
      </c>
      <c r="J7412" s="9">
        <f>VLOOKUP('Consolidtaed Data'!$B3625,[1]Products!$A:$G,3,0)</f>
        <v>291</v>
      </c>
      <c r="K7412" s="9">
        <f>'Consolidtaed Data'!$J3625*'Consolidtaed Data'!$H3625</f>
        <v>4554</v>
      </c>
      <c r="L7412" s="9">
        <f>'Consolidtaed Data'!$I3625*'Consolidtaed Data'!$H3625</f>
        <v>7230</v>
      </c>
      <c r="M7412" s="9">
        <f>'Consolidtaed Data'!$L3625-'Consolidtaed Data'!$K3625</f>
        <v>96</v>
      </c>
      <c r="N7412" s="9" t="str">
        <f>VLOOKUP('Consolidtaed Data'!$C3625,[1]Locations!$A:$O,2,0)</f>
        <v>Bakersfield</v>
      </c>
      <c r="O7412" s="9" t="str">
        <f>VLOOKUP('Consolidtaed Data'!$D3625,'[1]Sales People'!$A:$B,2,0)</f>
        <v>Kenneth Bradley</v>
      </c>
      <c r="P7412" s="9" t="str">
        <f>VLOOKUP('Consolidtaed Data'!$E3625,[1]Customers!$A:$B,2,0)</f>
        <v>Joseph Lopez</v>
      </c>
      <c r="Q7412" s="11">
        <f>WEEKDAY('Consolidtaed Data'!$F3625)</f>
        <v>3</v>
      </c>
      <c r="R7412" s="9">
        <f>MONTH('Consolidtaed Data'!$F3625)</f>
        <v>9</v>
      </c>
      <c r="S7412" s="9" t="str">
        <f>TEXT(Table3[[#This Row],[Purchase Date]],"MMMM")</f>
        <v>July</v>
      </c>
      <c r="T7412" s="9">
        <f>YEAR('Consolidtaed Data'!$F3625)</f>
        <v>2020</v>
      </c>
    </row>
    <row r="7413" spans="1:20" x14ac:dyDescent="0.3">
      <c r="A7413" s="9" t="s">
        <v>8439</v>
      </c>
      <c r="B7413" s="9" t="s">
        <v>366</v>
      </c>
      <c r="C7413" s="9" t="s">
        <v>122</v>
      </c>
      <c r="D7413" s="9" t="s">
        <v>123</v>
      </c>
      <c r="E7413" s="9" t="s">
        <v>124</v>
      </c>
      <c r="F7413" s="12">
        <v>44394</v>
      </c>
      <c r="G7413" s="12" t="str">
        <f>VLOOKUP(Table3[[#This Row],[Product ID]],[1]Products!$A:$G,2,0)</f>
        <v>Product 39</v>
      </c>
      <c r="H7413" s="22">
        <v>3</v>
      </c>
      <c r="I7413" s="9">
        <f>VLOOKUP('Consolidtaed Data'!$B18,[1]Products!$A:$G,4,0)</f>
        <v>1077</v>
      </c>
      <c r="J7413" s="9">
        <f>VLOOKUP('Consolidtaed Data'!$B18,[1]Products!$A:$G,3,0)</f>
        <v>732</v>
      </c>
      <c r="K7413" s="9">
        <f>'Consolidtaed Data'!$J18*'Consolidtaed Data'!$H18</f>
        <v>130</v>
      </c>
      <c r="L7413" s="9">
        <f>'Consolidtaed Data'!$I18*'Consolidtaed Data'!$H18</f>
        <v>181</v>
      </c>
      <c r="M7413" s="9">
        <f>'Consolidtaed Data'!$L18-'Consolidtaed Data'!$K18</f>
        <v>206</v>
      </c>
      <c r="N7413" s="9" t="str">
        <f>VLOOKUP('Consolidtaed Data'!$C18,[1]Locations!$A:$O,2,0)</f>
        <v>Berkeley</v>
      </c>
      <c r="O7413" s="9" t="str">
        <f>VLOOKUP('Consolidtaed Data'!$D18,'[1]Sales People'!$A:$B,2,0)</f>
        <v>Scott Clark</v>
      </c>
      <c r="P7413" s="9" t="str">
        <f>VLOOKUP('Consolidtaed Data'!$E18,[1]Customers!$A:$B,2,0)</f>
        <v>Nicholas Williamson</v>
      </c>
      <c r="Q7413" s="11">
        <f>WEEKDAY('Consolidtaed Data'!$F18)</f>
        <v>5</v>
      </c>
      <c r="R7413" s="9">
        <f>MONTH('Consolidtaed Data'!$F18)</f>
        <v>1</v>
      </c>
      <c r="S7413" s="9" t="str">
        <f>TEXT(Table3[[#This Row],[Purchase Date]],"MMMM")</f>
        <v>July</v>
      </c>
      <c r="T7413" s="9">
        <f>YEAR('Consolidtaed Data'!$F18)</f>
        <v>2020</v>
      </c>
    </row>
    <row r="7414" spans="1:20" x14ac:dyDescent="0.3">
      <c r="A7414" s="9" t="s">
        <v>8440</v>
      </c>
      <c r="B7414" s="9" t="s">
        <v>119</v>
      </c>
      <c r="C7414" s="9" t="s">
        <v>458</v>
      </c>
      <c r="D7414" s="9" t="s">
        <v>91</v>
      </c>
      <c r="E7414" s="9" t="s">
        <v>1148</v>
      </c>
      <c r="F7414" s="12">
        <v>44394</v>
      </c>
      <c r="G7414" s="12" t="str">
        <f>VLOOKUP(Table3[[#This Row],[Product ID]],[1]Products!$A:$G,2,0)</f>
        <v>Product 67</v>
      </c>
      <c r="H7414" s="22">
        <v>3</v>
      </c>
      <c r="I7414" s="9">
        <f>VLOOKUP('Consolidtaed Data'!$B464,[1]Products!$A:$G,4,0)</f>
        <v>1103</v>
      </c>
      <c r="J7414" s="9">
        <f>VLOOKUP('Consolidtaed Data'!$B464,[1]Products!$A:$G,3,0)</f>
        <v>838</v>
      </c>
      <c r="K7414" s="9">
        <f>'Consolidtaed Data'!$J464*'Consolidtaed Data'!$H464</f>
        <v>1535</v>
      </c>
      <c r="L7414" s="9">
        <f>'Consolidtaed Data'!$I464*'Consolidtaed Data'!$H464</f>
        <v>2257</v>
      </c>
      <c r="M7414" s="9">
        <f>'Consolidtaed Data'!$L464-'Consolidtaed Data'!$K464</f>
        <v>51</v>
      </c>
      <c r="N7414" s="9" t="str">
        <f>VLOOKUP('Consolidtaed Data'!$C464,[1]Locations!$A:$O,2,0)</f>
        <v>Riverside</v>
      </c>
      <c r="O7414" s="9" t="str">
        <f>VLOOKUP('Consolidtaed Data'!$D464,'[1]Sales People'!$A:$B,2,0)</f>
        <v>Brian Thomas</v>
      </c>
      <c r="P7414" s="9" t="str">
        <f>VLOOKUP('Consolidtaed Data'!$E464,[1]Customers!$A:$B,2,0)</f>
        <v>Johnny Ward</v>
      </c>
      <c r="Q7414" s="11">
        <f>WEEKDAY('Consolidtaed Data'!$F464)</f>
        <v>1</v>
      </c>
      <c r="R7414" s="9">
        <f>MONTH('Consolidtaed Data'!$F464)</f>
        <v>2</v>
      </c>
      <c r="S7414" s="9" t="str">
        <f>TEXT(Table3[[#This Row],[Purchase Date]],"MMMM")</f>
        <v>July</v>
      </c>
      <c r="T7414" s="9">
        <f>YEAR('Consolidtaed Data'!$F464)</f>
        <v>2020</v>
      </c>
    </row>
    <row r="7415" spans="1:20" x14ac:dyDescent="0.3">
      <c r="A7415" s="9" t="s">
        <v>8441</v>
      </c>
      <c r="B7415" s="9" t="s">
        <v>41</v>
      </c>
      <c r="C7415" s="9" t="s">
        <v>12</v>
      </c>
      <c r="D7415" s="9" t="s">
        <v>95</v>
      </c>
      <c r="E7415" s="9" t="s">
        <v>1131</v>
      </c>
      <c r="F7415" s="12">
        <v>44394</v>
      </c>
      <c r="G7415" s="12" t="str">
        <f>VLOOKUP(Table3[[#This Row],[Product ID]],[1]Products!$A:$G,2,0)</f>
        <v>Product 11</v>
      </c>
      <c r="H7415" s="22">
        <v>1</v>
      </c>
      <c r="I7415" s="9">
        <f>VLOOKUP('Consolidtaed Data'!$B492,[1]Products!$A:$G,4,0)</f>
        <v>378</v>
      </c>
      <c r="J7415" s="9">
        <f>VLOOKUP('Consolidtaed Data'!$B492,[1]Products!$A:$G,3,0)</f>
        <v>291</v>
      </c>
      <c r="K7415" s="9">
        <f>'Consolidtaed Data'!$J492*'Consolidtaed Data'!$H492</f>
        <v>562</v>
      </c>
      <c r="L7415" s="9">
        <f>'Consolidtaed Data'!$I492*'Consolidtaed Data'!$H492</f>
        <v>826</v>
      </c>
      <c r="M7415" s="9">
        <f>'Consolidtaed Data'!$L492-'Consolidtaed Data'!$K492</f>
        <v>722</v>
      </c>
      <c r="N7415" s="9" t="str">
        <f>VLOOKUP('Consolidtaed Data'!$C492,[1]Locations!$A:$O,2,0)</f>
        <v>Fremont</v>
      </c>
      <c r="O7415" s="9" t="str">
        <f>VLOOKUP('Consolidtaed Data'!$D492,'[1]Sales People'!$A:$B,2,0)</f>
        <v>Joshua Taylor</v>
      </c>
      <c r="P7415" s="9" t="str">
        <f>VLOOKUP('Consolidtaed Data'!$E492,[1]Customers!$A:$B,2,0)</f>
        <v>Phillip Tucker</v>
      </c>
      <c r="Q7415" s="11">
        <f>WEEKDAY('Consolidtaed Data'!$F492)</f>
        <v>3</v>
      </c>
      <c r="R7415" s="9">
        <f>MONTH('Consolidtaed Data'!$F492)</f>
        <v>2</v>
      </c>
      <c r="S7415" s="9" t="str">
        <f>TEXT(Table3[[#This Row],[Purchase Date]],"MMMM")</f>
        <v>July</v>
      </c>
      <c r="T7415" s="9">
        <f>YEAR('Consolidtaed Data'!$F492)</f>
        <v>2020</v>
      </c>
    </row>
    <row r="7416" spans="1:20" x14ac:dyDescent="0.3">
      <c r="A7416" s="9" t="s">
        <v>8442</v>
      </c>
      <c r="B7416" s="9" t="s">
        <v>495</v>
      </c>
      <c r="C7416" s="9" t="s">
        <v>59</v>
      </c>
      <c r="D7416" s="9" t="s">
        <v>26</v>
      </c>
      <c r="E7416" s="9" t="s">
        <v>1554</v>
      </c>
      <c r="F7416" s="12">
        <v>44394</v>
      </c>
      <c r="G7416" s="12" t="str">
        <f>VLOOKUP(Table3[[#This Row],[Product ID]],[1]Products!$A:$G,2,0)</f>
        <v>Product 15</v>
      </c>
      <c r="H7416" s="22">
        <v>3</v>
      </c>
      <c r="I7416" s="9">
        <f>VLOOKUP('Consolidtaed Data'!$B739,[1]Products!$A:$G,4,0)</f>
        <v>684</v>
      </c>
      <c r="J7416" s="9">
        <f>VLOOKUP('Consolidtaed Data'!$B739,[1]Products!$A:$G,3,0)</f>
        <v>561</v>
      </c>
      <c r="K7416" s="9">
        <f>'Consolidtaed Data'!$J739*'Consolidtaed Data'!$H739</f>
        <v>1220</v>
      </c>
      <c r="L7416" s="9">
        <f>'Consolidtaed Data'!$I739*'Consolidtaed Data'!$H739</f>
        <v>1671</v>
      </c>
      <c r="M7416" s="9">
        <f>'Consolidtaed Data'!$L739-'Consolidtaed Data'!$K739</f>
        <v>49</v>
      </c>
      <c r="N7416" s="9" t="str">
        <f>VLOOKUP('Consolidtaed Data'!$C739,[1]Locations!$A:$O,2,0)</f>
        <v>Roseville</v>
      </c>
      <c r="O7416" s="9" t="str">
        <f>VLOOKUP('Consolidtaed Data'!$D739,'[1]Sales People'!$A:$B,2,0)</f>
        <v>Jeremy Mendoza</v>
      </c>
      <c r="P7416" s="9" t="str">
        <f>VLOOKUP('Consolidtaed Data'!$E739,[1]Customers!$A:$B,2,0)</f>
        <v>Lawrence Kelly</v>
      </c>
      <c r="Q7416" s="11">
        <f>WEEKDAY('Consolidtaed Data'!$F739)</f>
        <v>5</v>
      </c>
      <c r="R7416" s="9">
        <f>MONTH('Consolidtaed Data'!$F739)</f>
        <v>2</v>
      </c>
      <c r="S7416" s="9" t="str">
        <f>TEXT(Table3[[#This Row],[Purchase Date]],"MMMM")</f>
        <v>July</v>
      </c>
      <c r="T7416" s="9">
        <f>YEAR('Consolidtaed Data'!$F739)</f>
        <v>2020</v>
      </c>
    </row>
    <row r="7417" spans="1:20" x14ac:dyDescent="0.3">
      <c r="A7417" s="9" t="s">
        <v>8443</v>
      </c>
      <c r="B7417" s="9" t="s">
        <v>156</v>
      </c>
      <c r="C7417" s="9" t="s">
        <v>42</v>
      </c>
      <c r="D7417" s="9" t="s">
        <v>31</v>
      </c>
      <c r="E7417" s="9" t="s">
        <v>371</v>
      </c>
      <c r="F7417" s="12">
        <v>44394</v>
      </c>
      <c r="G7417" s="12" t="str">
        <f>VLOOKUP(Table3[[#This Row],[Product ID]],[1]Products!$A:$G,2,0)</f>
        <v>Product 21</v>
      </c>
      <c r="H7417" s="22">
        <v>2</v>
      </c>
      <c r="I7417" s="9">
        <f>VLOOKUP('Consolidtaed Data'!$B942,[1]Products!$A:$G,4,0)</f>
        <v>800</v>
      </c>
      <c r="J7417" s="9">
        <f>VLOOKUP('Consolidtaed Data'!$B942,[1]Products!$A:$G,3,0)</f>
        <v>536</v>
      </c>
      <c r="K7417" s="9">
        <f>'Consolidtaed Data'!$J942*'Consolidtaed Data'!$H942</f>
        <v>4548</v>
      </c>
      <c r="L7417" s="9">
        <f>'Consolidtaed Data'!$I942*'Consolidtaed Data'!$H942</f>
        <v>5349</v>
      </c>
      <c r="M7417" s="9">
        <f>'Consolidtaed Data'!$L942-'Consolidtaed Data'!$K942</f>
        <v>265</v>
      </c>
      <c r="N7417" s="9" t="str">
        <f>VLOOKUP('Consolidtaed Data'!$C942,[1]Locations!$A:$O,2,0)</f>
        <v>Victorville</v>
      </c>
      <c r="O7417" s="9" t="str">
        <f>VLOOKUP('Consolidtaed Data'!$D942,'[1]Sales People'!$A:$B,2,0)</f>
        <v>Christopher Tucker</v>
      </c>
      <c r="P7417" s="9" t="str">
        <f>VLOOKUP('Consolidtaed Data'!$E942,[1]Customers!$A:$B,2,0)</f>
        <v>Ernest Austin</v>
      </c>
      <c r="Q7417" s="11">
        <f>WEEKDAY('Consolidtaed Data'!$F942)</f>
        <v>7</v>
      </c>
      <c r="R7417" s="9">
        <f>MONTH('Consolidtaed Data'!$F942)</f>
        <v>3</v>
      </c>
      <c r="S7417" s="9" t="str">
        <f>TEXT(Table3[[#This Row],[Purchase Date]],"MMMM")</f>
        <v>July</v>
      </c>
      <c r="T7417" s="9">
        <f>YEAR('Consolidtaed Data'!$F942)</f>
        <v>2020</v>
      </c>
    </row>
    <row r="7418" spans="1:20" x14ac:dyDescent="0.3">
      <c r="A7418" s="9" t="s">
        <v>8444</v>
      </c>
      <c r="B7418" s="9" t="s">
        <v>330</v>
      </c>
      <c r="C7418" s="9" t="s">
        <v>347</v>
      </c>
      <c r="D7418" s="9" t="s">
        <v>143</v>
      </c>
      <c r="E7418" s="9" t="s">
        <v>1067</v>
      </c>
      <c r="F7418" s="12">
        <v>44394</v>
      </c>
      <c r="G7418" s="12" t="str">
        <f>VLOOKUP(Table3[[#This Row],[Product ID]],[1]Products!$A:$G,2,0)</f>
        <v>Product 91</v>
      </c>
      <c r="H7418" s="22">
        <v>1</v>
      </c>
      <c r="I7418" s="9">
        <f>VLOOKUP('Consolidtaed Data'!$B1685,[1]Products!$A:$G,4,0)</f>
        <v>1582</v>
      </c>
      <c r="J7418" s="9">
        <f>VLOOKUP('Consolidtaed Data'!$B1685,[1]Products!$A:$G,3,0)</f>
        <v>1234</v>
      </c>
      <c r="K7418" s="9">
        <f>'Consolidtaed Data'!$J1685*'Consolidtaed Data'!$H1685</f>
        <v>2136</v>
      </c>
      <c r="L7418" s="9">
        <f>'Consolidtaed Data'!$I1685*'Consolidtaed Data'!$H1685</f>
        <v>3388</v>
      </c>
      <c r="M7418" s="9">
        <f>'Consolidtaed Data'!$L1685-'Consolidtaed Data'!$K1685</f>
        <v>613</v>
      </c>
      <c r="N7418" s="9" t="str">
        <f>VLOOKUP('Consolidtaed Data'!$C1685,[1]Locations!$A:$O,2,0)</f>
        <v>San Diego</v>
      </c>
      <c r="O7418" s="9" t="str">
        <f>VLOOKUP('Consolidtaed Data'!$D1685,'[1]Sales People'!$A:$B,2,0)</f>
        <v>Charles Harper</v>
      </c>
      <c r="P7418" s="9" t="str">
        <f>VLOOKUP('Consolidtaed Data'!$E1685,[1]Customers!$A:$B,2,0)</f>
        <v>Ryan Bailey</v>
      </c>
      <c r="Q7418" s="11">
        <f>WEEKDAY('Consolidtaed Data'!$F1685)</f>
        <v>7</v>
      </c>
      <c r="R7418" s="9">
        <f>MONTH('Consolidtaed Data'!$F1685)</f>
        <v>5</v>
      </c>
      <c r="S7418" s="9" t="str">
        <f>TEXT(Table3[[#This Row],[Purchase Date]],"MMMM")</f>
        <v>July</v>
      </c>
      <c r="T7418" s="9">
        <f>YEAR('Consolidtaed Data'!$F1685)</f>
        <v>2020</v>
      </c>
    </row>
    <row r="7419" spans="1:20" x14ac:dyDescent="0.3">
      <c r="A7419" s="9" t="s">
        <v>8445</v>
      </c>
      <c r="B7419" s="9" t="s">
        <v>298</v>
      </c>
      <c r="C7419" s="9" t="s">
        <v>223</v>
      </c>
      <c r="D7419" s="9" t="s">
        <v>161</v>
      </c>
      <c r="E7419" s="9" t="s">
        <v>2617</v>
      </c>
      <c r="F7419" s="12">
        <v>44394</v>
      </c>
      <c r="G7419" s="12" t="str">
        <f>VLOOKUP(Table3[[#This Row],[Product ID]],[1]Products!$A:$G,2,0)</f>
        <v>Product 53</v>
      </c>
      <c r="H7419" s="22">
        <v>1</v>
      </c>
      <c r="I7419" s="9">
        <f>VLOOKUP('Consolidtaed Data'!$B1735,[1]Products!$A:$G,4,0)</f>
        <v>1639</v>
      </c>
      <c r="J7419" s="9">
        <f>VLOOKUP('Consolidtaed Data'!$B1735,[1]Products!$A:$G,3,0)</f>
        <v>1295</v>
      </c>
      <c r="K7419" s="9">
        <f>'Consolidtaed Data'!$J1735*'Consolidtaed Data'!$H1735</f>
        <v>1485</v>
      </c>
      <c r="L7419" s="9">
        <f>'Consolidtaed Data'!$I1735*'Consolidtaed Data'!$H1735</f>
        <v>2091</v>
      </c>
      <c r="M7419" s="9">
        <f>'Consolidtaed Data'!$L1735-'Consolidtaed Data'!$K1735</f>
        <v>82</v>
      </c>
      <c r="N7419" s="9" t="str">
        <f>VLOOKUP('Consolidtaed Data'!$C1735,[1]Locations!$A:$O,2,0)</f>
        <v>Thousand Oaks</v>
      </c>
      <c r="O7419" s="9" t="str">
        <f>VLOOKUP('Consolidtaed Data'!$D1735,'[1]Sales People'!$A:$B,2,0)</f>
        <v>Joe Sims</v>
      </c>
      <c r="P7419" s="9" t="str">
        <f>VLOOKUP('Consolidtaed Data'!$E1735,[1]Customers!$A:$B,2,0)</f>
        <v>Henry Reyes</v>
      </c>
      <c r="Q7419" s="11">
        <f>WEEKDAY('Consolidtaed Data'!$F1735)</f>
        <v>4</v>
      </c>
      <c r="R7419" s="9">
        <f>MONTH('Consolidtaed Data'!$F1735)</f>
        <v>5</v>
      </c>
      <c r="S7419" s="9" t="str">
        <f>TEXT(Table3[[#This Row],[Purchase Date]],"MMMM")</f>
        <v>July</v>
      </c>
      <c r="T7419" s="9">
        <f>YEAR('Consolidtaed Data'!$F1735)</f>
        <v>2020</v>
      </c>
    </row>
    <row r="7420" spans="1:20" x14ac:dyDescent="0.3">
      <c r="A7420" s="9" t="s">
        <v>8446</v>
      </c>
      <c r="B7420" s="9" t="s">
        <v>129</v>
      </c>
      <c r="C7420" s="9" t="s">
        <v>245</v>
      </c>
      <c r="D7420" s="9" t="s">
        <v>153</v>
      </c>
      <c r="E7420" s="9" t="s">
        <v>1143</v>
      </c>
      <c r="F7420" s="12">
        <v>44394</v>
      </c>
      <c r="G7420" s="12" t="str">
        <f>VLOOKUP(Table3[[#This Row],[Product ID]],[1]Products!$A:$G,2,0)</f>
        <v>Product 47</v>
      </c>
      <c r="H7420" s="22">
        <v>3</v>
      </c>
      <c r="I7420" s="9">
        <f>VLOOKUP('Consolidtaed Data'!$B2076,[1]Products!$A:$G,4,0)</f>
        <v>1380</v>
      </c>
      <c r="J7420" s="9">
        <f>VLOOKUP('Consolidtaed Data'!$B2076,[1]Products!$A:$G,3,0)</f>
        <v>1090</v>
      </c>
      <c r="K7420" s="9">
        <f>'Consolidtaed Data'!$J2076*'Consolidtaed Data'!$H2076</f>
        <v>589</v>
      </c>
      <c r="L7420" s="9">
        <f>'Consolidtaed Data'!$I2076*'Consolidtaed Data'!$H2076</f>
        <v>1052</v>
      </c>
      <c r="M7420" s="9">
        <f>'Consolidtaed Data'!$L2076-'Consolidtaed Data'!$K2076</f>
        <v>117</v>
      </c>
      <c r="N7420" s="9" t="str">
        <f>VLOOKUP('Consolidtaed Data'!$C2076,[1]Locations!$A:$O,2,0)</f>
        <v>Antioch</v>
      </c>
      <c r="O7420" s="9" t="str">
        <f>VLOOKUP('Consolidtaed Data'!$D2076,'[1]Sales People'!$A:$B,2,0)</f>
        <v>Robert Reed</v>
      </c>
      <c r="P7420" s="9" t="str">
        <f>VLOOKUP('Consolidtaed Data'!$E2076,[1]Customers!$A:$B,2,0)</f>
        <v>Joseph Walker</v>
      </c>
      <c r="Q7420" s="11">
        <f>WEEKDAY('Consolidtaed Data'!$F2076)</f>
        <v>2</v>
      </c>
      <c r="R7420" s="9">
        <f>MONTH('Consolidtaed Data'!$F2076)</f>
        <v>6</v>
      </c>
      <c r="S7420" s="9" t="str">
        <f>TEXT(Table3[[#This Row],[Purchase Date]],"MMMM")</f>
        <v>July</v>
      </c>
      <c r="T7420" s="9">
        <f>YEAR('Consolidtaed Data'!$F2076)</f>
        <v>2020</v>
      </c>
    </row>
    <row r="7421" spans="1:20" x14ac:dyDescent="0.3">
      <c r="A7421" s="9" t="s">
        <v>8447</v>
      </c>
      <c r="B7421" s="9" t="s">
        <v>390</v>
      </c>
      <c r="C7421" s="9" t="s">
        <v>157</v>
      </c>
      <c r="D7421" s="9" t="s">
        <v>326</v>
      </c>
      <c r="E7421" s="9" t="s">
        <v>3089</v>
      </c>
      <c r="F7421" s="12">
        <v>44394</v>
      </c>
      <c r="G7421" s="12" t="str">
        <f>VLOOKUP(Table3[[#This Row],[Product ID]],[1]Products!$A:$G,2,0)</f>
        <v>Product 48</v>
      </c>
      <c r="H7421" s="22">
        <v>1</v>
      </c>
      <c r="I7421" s="9">
        <f>VLOOKUP('Consolidtaed Data'!$B2089,[1]Products!$A:$G,4,0)</f>
        <v>1278</v>
      </c>
      <c r="J7421" s="9">
        <f>VLOOKUP('Consolidtaed Data'!$B2089,[1]Products!$A:$G,3,0)</f>
        <v>665</v>
      </c>
      <c r="K7421" s="9">
        <f>'Consolidtaed Data'!$J2089*'Consolidtaed Data'!$H2089</f>
        <v>1896</v>
      </c>
      <c r="L7421" s="9">
        <f>'Consolidtaed Data'!$I2089*'Consolidtaed Data'!$H2089</f>
        <v>2495</v>
      </c>
      <c r="M7421" s="9">
        <f>'Consolidtaed Data'!$L2089-'Consolidtaed Data'!$K2089</f>
        <v>348</v>
      </c>
      <c r="N7421" s="9" t="str">
        <f>VLOOKUP('Consolidtaed Data'!$C2089,[1]Locations!$A:$O,2,0)</f>
        <v>Orange</v>
      </c>
      <c r="O7421" s="9" t="str">
        <f>VLOOKUP('Consolidtaed Data'!$D2089,'[1]Sales People'!$A:$B,2,0)</f>
        <v>Ernest Wheeler</v>
      </c>
      <c r="P7421" s="9" t="str">
        <f>VLOOKUP('Consolidtaed Data'!$E2089,[1]Customers!$A:$B,2,0)</f>
        <v>Victor Marshall</v>
      </c>
      <c r="Q7421" s="11">
        <f>WEEKDAY('Consolidtaed Data'!$F2089)</f>
        <v>3</v>
      </c>
      <c r="R7421" s="9">
        <f>MONTH('Consolidtaed Data'!$F2089)</f>
        <v>6</v>
      </c>
      <c r="S7421" s="9" t="str">
        <f>TEXT(Table3[[#This Row],[Purchase Date]],"MMMM")</f>
        <v>July</v>
      </c>
      <c r="T7421" s="9">
        <f>YEAR('Consolidtaed Data'!$F2089)</f>
        <v>2020</v>
      </c>
    </row>
    <row r="7422" spans="1:20" x14ac:dyDescent="0.3">
      <c r="A7422" s="9" t="s">
        <v>8448</v>
      </c>
      <c r="B7422" s="9" t="s">
        <v>107</v>
      </c>
      <c r="C7422" s="9" t="s">
        <v>228</v>
      </c>
      <c r="D7422" s="9" t="s">
        <v>174</v>
      </c>
      <c r="E7422" s="9" t="s">
        <v>1136</v>
      </c>
      <c r="F7422" s="12">
        <v>44394</v>
      </c>
      <c r="G7422" s="12" t="str">
        <f>VLOOKUP(Table3[[#This Row],[Product ID]],[1]Products!$A:$G,2,0)</f>
        <v>Product 52</v>
      </c>
      <c r="H7422" s="22">
        <v>2</v>
      </c>
      <c r="I7422" s="9">
        <f>VLOOKUP('Consolidtaed Data'!$B2185,[1]Products!$A:$G,4,0)</f>
        <v>1405</v>
      </c>
      <c r="J7422" s="9">
        <f>VLOOKUP('Consolidtaed Data'!$B2185,[1]Products!$A:$G,3,0)</f>
        <v>1054</v>
      </c>
      <c r="K7422" s="9">
        <f>'Consolidtaed Data'!$J2185*'Consolidtaed Data'!$H2185</f>
        <v>1220</v>
      </c>
      <c r="L7422" s="9">
        <f>'Consolidtaed Data'!$I2185*'Consolidtaed Data'!$H2185</f>
        <v>1671</v>
      </c>
      <c r="M7422" s="9">
        <f>'Consolidtaed Data'!$L2185-'Consolidtaed Data'!$K2185</f>
        <v>280</v>
      </c>
      <c r="N7422" s="9" t="str">
        <f>VLOOKUP('Consolidtaed Data'!$C2185,[1]Locations!$A:$O,2,0)</f>
        <v>Vallejo</v>
      </c>
      <c r="O7422" s="9" t="str">
        <f>VLOOKUP('Consolidtaed Data'!$D2185,'[1]Sales People'!$A:$B,2,0)</f>
        <v>Brian Hansen</v>
      </c>
      <c r="P7422" s="9" t="str">
        <f>VLOOKUP('Consolidtaed Data'!$E2185,[1]Customers!$A:$B,2,0)</f>
        <v>Albert Jacobs</v>
      </c>
      <c r="Q7422" s="11">
        <f>WEEKDAY('Consolidtaed Data'!$F2185)</f>
        <v>2</v>
      </c>
      <c r="R7422" s="9">
        <f>MONTH('Consolidtaed Data'!$F2185)</f>
        <v>6</v>
      </c>
      <c r="S7422" s="9" t="str">
        <f>TEXT(Table3[[#This Row],[Purchase Date]],"MMMM")</f>
        <v>July</v>
      </c>
      <c r="T7422" s="9">
        <f>YEAR('Consolidtaed Data'!$F2185)</f>
        <v>2020</v>
      </c>
    </row>
    <row r="7423" spans="1:20" x14ac:dyDescent="0.3">
      <c r="A7423" s="9" t="s">
        <v>8449</v>
      </c>
      <c r="B7423" s="9" t="s">
        <v>103</v>
      </c>
      <c r="C7423" s="9" t="s">
        <v>25</v>
      </c>
      <c r="D7423" s="9" t="s">
        <v>197</v>
      </c>
      <c r="E7423" s="9" t="s">
        <v>1044</v>
      </c>
      <c r="F7423" s="12">
        <v>44394</v>
      </c>
      <c r="G7423" s="12" t="str">
        <f>VLOOKUP(Table3[[#This Row],[Product ID]],[1]Products!$A:$G,2,0)</f>
        <v>Product 44</v>
      </c>
      <c r="H7423" s="22">
        <v>1</v>
      </c>
      <c r="I7423" s="9">
        <f>VLOOKUP('Consolidtaed Data'!$B3058,[1]Products!$A:$G,4,0)</f>
        <v>1582</v>
      </c>
      <c r="J7423" s="9">
        <f>VLOOKUP('Consolidtaed Data'!$B3058,[1]Products!$A:$G,3,0)</f>
        <v>1234</v>
      </c>
      <c r="K7423" s="9">
        <f>'Consolidtaed Data'!$J3058*'Consolidtaed Data'!$H3058</f>
        <v>435</v>
      </c>
      <c r="L7423" s="9">
        <f>'Consolidtaed Data'!$I3058*'Consolidtaed Data'!$H3058</f>
        <v>530</v>
      </c>
      <c r="M7423" s="9">
        <f>'Consolidtaed Data'!$L3058-'Consolidtaed Data'!$K3058</f>
        <v>184</v>
      </c>
      <c r="N7423" s="9" t="str">
        <f>VLOOKUP('Consolidtaed Data'!$C3058,[1]Locations!$A:$O,2,0)</f>
        <v>Torrance</v>
      </c>
      <c r="O7423" s="9" t="str">
        <f>VLOOKUP('Consolidtaed Data'!$D3058,'[1]Sales People'!$A:$B,2,0)</f>
        <v>Justin Lynch</v>
      </c>
      <c r="P7423" s="9" t="str">
        <f>VLOOKUP('Consolidtaed Data'!$E3058,[1]Customers!$A:$B,2,0)</f>
        <v>Bruce Harris</v>
      </c>
      <c r="Q7423" s="11">
        <f>WEEKDAY('Consolidtaed Data'!$F3058)</f>
        <v>4</v>
      </c>
      <c r="R7423" s="9">
        <f>MONTH('Consolidtaed Data'!$F3058)</f>
        <v>8</v>
      </c>
      <c r="S7423" s="9" t="str">
        <f>TEXT(Table3[[#This Row],[Purchase Date]],"MMMM")</f>
        <v>July</v>
      </c>
      <c r="T7423" s="9">
        <f>YEAR('Consolidtaed Data'!$F3058)</f>
        <v>2020</v>
      </c>
    </row>
    <row r="7424" spans="1:20" x14ac:dyDescent="0.3">
      <c r="A7424" s="9" t="s">
        <v>8450</v>
      </c>
      <c r="B7424" s="9" t="s">
        <v>41</v>
      </c>
      <c r="C7424" s="9" t="s">
        <v>178</v>
      </c>
      <c r="D7424" s="9" t="s">
        <v>56</v>
      </c>
      <c r="E7424" s="9" t="s">
        <v>1458</v>
      </c>
      <c r="F7424" s="12">
        <v>44394</v>
      </c>
      <c r="G7424" s="12" t="str">
        <f>VLOOKUP(Table3[[#This Row],[Product ID]],[1]Products!$A:$G,2,0)</f>
        <v>Product 11</v>
      </c>
      <c r="H7424" s="22">
        <v>4</v>
      </c>
      <c r="I7424" s="9">
        <f>VLOOKUP('Consolidtaed Data'!$B3065,[1]Products!$A:$G,4,0)</f>
        <v>1178</v>
      </c>
      <c r="J7424" s="9">
        <f>VLOOKUP('Consolidtaed Data'!$B3065,[1]Products!$A:$G,3,0)</f>
        <v>683</v>
      </c>
      <c r="K7424" s="9">
        <f>'Consolidtaed Data'!$J3065*'Consolidtaed Data'!$H3065</f>
        <v>1965</v>
      </c>
      <c r="L7424" s="9">
        <f>'Consolidtaed Data'!$I3065*'Consolidtaed Data'!$H3065</f>
        <v>2396</v>
      </c>
      <c r="M7424" s="9">
        <f>'Consolidtaed Data'!$L3065-'Consolidtaed Data'!$K3065</f>
        <v>2048</v>
      </c>
      <c r="N7424" s="9" t="str">
        <f>VLOOKUP('Consolidtaed Data'!$C3065,[1]Locations!$A:$O,2,0)</f>
        <v>Sacramento</v>
      </c>
      <c r="O7424" s="9" t="str">
        <f>VLOOKUP('Consolidtaed Data'!$D3065,'[1]Sales People'!$A:$B,2,0)</f>
        <v>Martin Carr</v>
      </c>
      <c r="P7424" s="9" t="str">
        <f>VLOOKUP('Consolidtaed Data'!$E3065,[1]Customers!$A:$B,2,0)</f>
        <v>Paul Carpenter</v>
      </c>
      <c r="Q7424" s="11">
        <f>WEEKDAY('Consolidtaed Data'!$F3065)</f>
        <v>5</v>
      </c>
      <c r="R7424" s="9">
        <f>MONTH('Consolidtaed Data'!$F3065)</f>
        <v>8</v>
      </c>
      <c r="S7424" s="9" t="str">
        <f>TEXT(Table3[[#This Row],[Purchase Date]],"MMMM")</f>
        <v>July</v>
      </c>
      <c r="T7424" s="9">
        <f>YEAR('Consolidtaed Data'!$F3065)</f>
        <v>2020</v>
      </c>
    </row>
    <row r="7425" spans="1:20" x14ac:dyDescent="0.3">
      <c r="A7425" s="9" t="s">
        <v>8451</v>
      </c>
      <c r="B7425" s="9" t="s">
        <v>369</v>
      </c>
      <c r="C7425" s="9" t="s">
        <v>439</v>
      </c>
      <c r="D7425" s="9" t="s">
        <v>80</v>
      </c>
      <c r="E7425" s="9" t="s">
        <v>631</v>
      </c>
      <c r="F7425" s="12">
        <v>44394</v>
      </c>
      <c r="G7425" s="12" t="str">
        <f>VLOOKUP(Table3[[#This Row],[Product ID]],[1]Products!$A:$G,2,0)</f>
        <v>Product 8</v>
      </c>
      <c r="H7425" s="22">
        <v>1</v>
      </c>
      <c r="I7425" s="9">
        <f>VLOOKUP('Consolidtaed Data'!$B3199,[1]Products!$A:$G,4,0)</f>
        <v>368</v>
      </c>
      <c r="J7425" s="9">
        <f>VLOOKUP('Consolidtaed Data'!$B3199,[1]Products!$A:$G,3,0)</f>
        <v>294</v>
      </c>
      <c r="K7425" s="9">
        <f>'Consolidtaed Data'!$J3199*'Consolidtaed Data'!$H3199</f>
        <v>408</v>
      </c>
      <c r="L7425" s="9">
        <f>'Consolidtaed Data'!$I3199*'Consolidtaed Data'!$H3199</f>
        <v>504</v>
      </c>
      <c r="M7425" s="9">
        <f>'Consolidtaed Data'!$L3199-'Consolidtaed Data'!$K3199</f>
        <v>554</v>
      </c>
      <c r="N7425" s="9" t="str">
        <f>VLOOKUP('Consolidtaed Data'!$C3199,[1]Locations!$A:$O,2,0)</f>
        <v>Lancaster</v>
      </c>
      <c r="O7425" s="9" t="str">
        <f>VLOOKUP('Consolidtaed Data'!$D3199,'[1]Sales People'!$A:$B,2,0)</f>
        <v>Roger Ramos</v>
      </c>
      <c r="P7425" s="9" t="str">
        <f>VLOOKUP('Consolidtaed Data'!$E3199,[1]Customers!$A:$B,2,0)</f>
        <v>Dennis Morris</v>
      </c>
      <c r="Q7425" s="11">
        <f>WEEKDAY('Consolidtaed Data'!$F3199)</f>
        <v>1</v>
      </c>
      <c r="R7425" s="9">
        <f>MONTH('Consolidtaed Data'!$F3199)</f>
        <v>8</v>
      </c>
      <c r="S7425" s="9" t="str">
        <f>TEXT(Table3[[#This Row],[Purchase Date]],"MMMM")</f>
        <v>July</v>
      </c>
      <c r="T7425" s="9">
        <f>YEAR('Consolidtaed Data'!$F3199)</f>
        <v>2020</v>
      </c>
    </row>
    <row r="7426" spans="1:20" x14ac:dyDescent="0.3">
      <c r="A7426" s="9" t="s">
        <v>8452</v>
      </c>
      <c r="B7426" s="9" t="s">
        <v>355</v>
      </c>
      <c r="C7426" s="9" t="s">
        <v>223</v>
      </c>
      <c r="D7426" s="9" t="s">
        <v>31</v>
      </c>
      <c r="E7426" s="9" t="s">
        <v>948</v>
      </c>
      <c r="F7426" s="12">
        <v>44394</v>
      </c>
      <c r="G7426" s="12" t="str">
        <f>VLOOKUP(Table3[[#This Row],[Product ID]],[1]Products!$A:$G,2,0)</f>
        <v>Product 100</v>
      </c>
      <c r="H7426" s="22">
        <v>3</v>
      </c>
      <c r="I7426" s="9">
        <f>VLOOKUP('Consolidtaed Data'!$B3380,[1]Products!$A:$G,4,0)</f>
        <v>1405</v>
      </c>
      <c r="J7426" s="9">
        <f>VLOOKUP('Consolidtaed Data'!$B3380,[1]Products!$A:$G,3,0)</f>
        <v>1054</v>
      </c>
      <c r="K7426" s="9">
        <f>'Consolidtaed Data'!$J3380*'Consolidtaed Data'!$H3380</f>
        <v>1067</v>
      </c>
      <c r="L7426" s="9">
        <f>'Consolidtaed Data'!$I3380*'Consolidtaed Data'!$H3380</f>
        <v>1809</v>
      </c>
      <c r="M7426" s="9">
        <f>'Consolidtaed Data'!$L3380-'Consolidtaed Data'!$K3380</f>
        <v>90</v>
      </c>
      <c r="N7426" s="9" t="str">
        <f>VLOOKUP('Consolidtaed Data'!$C3380,[1]Locations!$A:$O,2,0)</f>
        <v>Concord</v>
      </c>
      <c r="O7426" s="9" t="str">
        <f>VLOOKUP('Consolidtaed Data'!$D3380,'[1]Sales People'!$A:$B,2,0)</f>
        <v>Brian Hansen</v>
      </c>
      <c r="P7426" s="9" t="str">
        <f>VLOOKUP('Consolidtaed Data'!$E3380,[1]Customers!$A:$B,2,0)</f>
        <v>Antonio Shaw</v>
      </c>
      <c r="Q7426" s="11">
        <f>WEEKDAY('Consolidtaed Data'!$F3380)</f>
        <v>7</v>
      </c>
      <c r="R7426" s="9">
        <f>MONTH('Consolidtaed Data'!$F3380)</f>
        <v>9</v>
      </c>
      <c r="S7426" s="9" t="str">
        <f>TEXT(Table3[[#This Row],[Purchase Date]],"MMMM")</f>
        <v>July</v>
      </c>
      <c r="T7426" s="9">
        <f>YEAR('Consolidtaed Data'!$F3380)</f>
        <v>2020</v>
      </c>
    </row>
    <row r="7427" spans="1:20" x14ac:dyDescent="0.3">
      <c r="A7427" s="9" t="s">
        <v>8453</v>
      </c>
      <c r="B7427" s="9" t="s">
        <v>278</v>
      </c>
      <c r="C7427" s="9" t="s">
        <v>42</v>
      </c>
      <c r="D7427" s="9" t="s">
        <v>193</v>
      </c>
      <c r="E7427" s="9" t="s">
        <v>4432</v>
      </c>
      <c r="F7427" s="12">
        <v>44394</v>
      </c>
      <c r="G7427" s="12" t="str">
        <f>VLOOKUP(Table3[[#This Row],[Product ID]],[1]Products!$A:$G,2,0)</f>
        <v>Product 75</v>
      </c>
      <c r="H7427" s="22">
        <v>2</v>
      </c>
      <c r="I7427" s="9">
        <f>VLOOKUP('Consolidtaed Data'!$B3412,[1]Products!$A:$G,4,0)</f>
        <v>95</v>
      </c>
      <c r="J7427" s="9">
        <f>VLOOKUP('Consolidtaed Data'!$B3412,[1]Products!$A:$G,3,0)</f>
        <v>61</v>
      </c>
      <c r="K7427" s="9">
        <f>'Consolidtaed Data'!$J3412*'Consolidtaed Data'!$H3412</f>
        <v>2798</v>
      </c>
      <c r="L7427" s="9">
        <f>'Consolidtaed Data'!$I3412*'Consolidtaed Data'!$H3412</f>
        <v>4588</v>
      </c>
      <c r="M7427" s="9">
        <f>'Consolidtaed Data'!$L3412-'Consolidtaed Data'!$K3412</f>
        <v>688</v>
      </c>
      <c r="N7427" s="9" t="str">
        <f>VLOOKUP('Consolidtaed Data'!$C3412,[1]Locations!$A:$O,2,0)</f>
        <v>Hayward</v>
      </c>
      <c r="O7427" s="9" t="str">
        <f>VLOOKUP('Consolidtaed Data'!$D3412,'[1]Sales People'!$A:$B,2,0)</f>
        <v>Kevin Butler</v>
      </c>
      <c r="P7427" s="9" t="str">
        <f>VLOOKUP('Consolidtaed Data'!$E3412,[1]Customers!$A:$B,2,0)</f>
        <v>Gerald Andrews</v>
      </c>
      <c r="Q7427" s="11">
        <f>WEEKDAY('Consolidtaed Data'!$F3412)</f>
        <v>2</v>
      </c>
      <c r="R7427" s="9">
        <f>MONTH('Consolidtaed Data'!$F3412)</f>
        <v>9</v>
      </c>
      <c r="S7427" s="9" t="str">
        <f>TEXT(Table3[[#This Row],[Purchase Date]],"MMMM")</f>
        <v>July</v>
      </c>
      <c r="T7427" s="9">
        <f>YEAR('Consolidtaed Data'!$F3412)</f>
        <v>2020</v>
      </c>
    </row>
    <row r="7428" spans="1:20" x14ac:dyDescent="0.3">
      <c r="A7428" s="9" t="s">
        <v>8454</v>
      </c>
      <c r="B7428" s="9" t="s">
        <v>107</v>
      </c>
      <c r="C7428" s="9" t="s">
        <v>420</v>
      </c>
      <c r="D7428" s="9" t="s">
        <v>43</v>
      </c>
      <c r="E7428" s="9" t="s">
        <v>135</v>
      </c>
      <c r="F7428" s="12">
        <v>44394</v>
      </c>
      <c r="G7428" s="12" t="str">
        <f>VLOOKUP(Table3[[#This Row],[Product ID]],[1]Products!$A:$G,2,0)</f>
        <v>Product 52</v>
      </c>
      <c r="H7428" s="22">
        <v>2</v>
      </c>
      <c r="I7428" s="9">
        <f>VLOOKUP('Consolidtaed Data'!$B3426,[1]Products!$A:$G,4,0)</f>
        <v>1826</v>
      </c>
      <c r="J7428" s="9">
        <f>VLOOKUP('Consolidtaed Data'!$B3426,[1]Products!$A:$G,3,0)</f>
        <v>1443</v>
      </c>
      <c r="K7428" s="9">
        <f>'Consolidtaed Data'!$J3426*'Consolidtaed Data'!$H3426</f>
        <v>425</v>
      </c>
      <c r="L7428" s="9">
        <f>'Consolidtaed Data'!$I3426*'Consolidtaed Data'!$H3426</f>
        <v>545</v>
      </c>
      <c r="M7428" s="9">
        <f>'Consolidtaed Data'!$L3426-'Consolidtaed Data'!$K3426</f>
        <v>192</v>
      </c>
      <c r="N7428" s="9" t="str">
        <f>VLOOKUP('Consolidtaed Data'!$C3426,[1]Locations!$A:$O,2,0)</f>
        <v>Santa Ana</v>
      </c>
      <c r="O7428" s="9" t="str">
        <f>VLOOKUP('Consolidtaed Data'!$D3426,'[1]Sales People'!$A:$B,2,0)</f>
        <v>Brian Davis</v>
      </c>
      <c r="P7428" s="9" t="str">
        <f>VLOOKUP('Consolidtaed Data'!$E3426,[1]Customers!$A:$B,2,0)</f>
        <v>Eugene Murphy</v>
      </c>
      <c r="Q7428" s="11">
        <f>WEEKDAY('Consolidtaed Data'!$F3426)</f>
        <v>3</v>
      </c>
      <c r="R7428" s="9">
        <f>MONTH('Consolidtaed Data'!$F3426)</f>
        <v>9</v>
      </c>
      <c r="S7428" s="9" t="str">
        <f>TEXT(Table3[[#This Row],[Purchase Date]],"MMMM")</f>
        <v>July</v>
      </c>
      <c r="T7428" s="9">
        <f>YEAR('Consolidtaed Data'!$F3426)</f>
        <v>2020</v>
      </c>
    </row>
    <row r="7429" spans="1:20" x14ac:dyDescent="0.3">
      <c r="A7429" s="9" t="s">
        <v>8455</v>
      </c>
      <c r="B7429" s="9" t="s">
        <v>15</v>
      </c>
      <c r="C7429" s="9" t="s">
        <v>8</v>
      </c>
      <c r="D7429" s="9" t="s">
        <v>281</v>
      </c>
      <c r="E7429" s="9" t="s">
        <v>1650</v>
      </c>
      <c r="F7429" s="12">
        <v>44394</v>
      </c>
      <c r="G7429" s="12" t="str">
        <f>VLOOKUP(Table3[[#This Row],[Product ID]],[1]Products!$A:$G,2,0)</f>
        <v>Product 38</v>
      </c>
      <c r="H7429" s="22">
        <v>1</v>
      </c>
      <c r="I7429" s="9">
        <f>VLOOKUP('Consolidtaed Data'!$B3618,[1]Products!$A:$G,4,0)</f>
        <v>2391</v>
      </c>
      <c r="J7429" s="9">
        <f>VLOOKUP('Consolidtaed Data'!$B3618,[1]Products!$A:$G,3,0)</f>
        <v>1291</v>
      </c>
      <c r="K7429" s="9">
        <f>'Consolidtaed Data'!$J3618*'Consolidtaed Data'!$H3618</f>
        <v>2728</v>
      </c>
      <c r="L7429" s="9">
        <f>'Consolidtaed Data'!$I3618*'Consolidtaed Data'!$H3618</f>
        <v>5352</v>
      </c>
      <c r="M7429" s="9">
        <f>'Consolidtaed Data'!$L3618-'Consolidtaed Data'!$K3618</f>
        <v>1980</v>
      </c>
      <c r="N7429" s="9" t="str">
        <f>VLOOKUP('Consolidtaed Data'!$C3618,[1]Locations!$A:$O,2,0)</f>
        <v>Rialto</v>
      </c>
      <c r="O7429" s="9" t="str">
        <f>VLOOKUP('Consolidtaed Data'!$D3618,'[1]Sales People'!$A:$B,2,0)</f>
        <v>Kevin Butler</v>
      </c>
      <c r="P7429" s="9" t="str">
        <f>VLOOKUP('Consolidtaed Data'!$E3618,[1]Customers!$A:$B,2,0)</f>
        <v>Edward Wright</v>
      </c>
      <c r="Q7429" s="11">
        <f>WEEKDAY('Consolidtaed Data'!$F3618)</f>
        <v>2</v>
      </c>
      <c r="R7429" s="9">
        <f>MONTH('Consolidtaed Data'!$F3618)</f>
        <v>9</v>
      </c>
      <c r="S7429" s="9" t="str">
        <f>TEXT(Table3[[#This Row],[Purchase Date]],"MMMM")</f>
        <v>July</v>
      </c>
      <c r="T7429" s="9">
        <f>YEAR('Consolidtaed Data'!$F3618)</f>
        <v>2020</v>
      </c>
    </row>
    <row r="7430" spans="1:20" x14ac:dyDescent="0.3">
      <c r="A7430" s="9" t="s">
        <v>8456</v>
      </c>
      <c r="B7430" s="9" t="s">
        <v>172</v>
      </c>
      <c r="C7430" s="9" t="s">
        <v>245</v>
      </c>
      <c r="D7430" s="9" t="s">
        <v>51</v>
      </c>
      <c r="E7430" s="9" t="s">
        <v>52</v>
      </c>
      <c r="F7430" s="12">
        <v>44395</v>
      </c>
      <c r="G7430" s="12" t="str">
        <f>VLOOKUP(Table3[[#This Row],[Product ID]],[1]Products!$A:$G,2,0)</f>
        <v>Product 4</v>
      </c>
      <c r="H7430" s="22">
        <v>2</v>
      </c>
      <c r="I7430" s="9">
        <f>VLOOKUP('Consolidtaed Data'!$B49,[1]Products!$A:$G,4,0)</f>
        <v>400</v>
      </c>
      <c r="J7430" s="9">
        <f>VLOOKUP('Consolidtaed Data'!$B49,[1]Products!$A:$G,3,0)</f>
        <v>208</v>
      </c>
      <c r="K7430" s="9">
        <f>'Consolidtaed Data'!$J49*'Consolidtaed Data'!$H49</f>
        <v>2613</v>
      </c>
      <c r="L7430" s="9">
        <f>'Consolidtaed Data'!$I49*'Consolidtaed Data'!$H49</f>
        <v>5124</v>
      </c>
      <c r="M7430" s="9">
        <f>'Consolidtaed Data'!$L49-'Consolidtaed Data'!$K49</f>
        <v>2685</v>
      </c>
      <c r="N7430" s="9" t="str">
        <f>VLOOKUP('Consolidtaed Data'!$C49,[1]Locations!$A:$O,2,0)</f>
        <v>Orange</v>
      </c>
      <c r="O7430" s="9" t="str">
        <f>VLOOKUP('Consolidtaed Data'!$D49,'[1]Sales People'!$A:$B,2,0)</f>
        <v>Jeremy Mendoza</v>
      </c>
      <c r="P7430" s="9" t="str">
        <f>VLOOKUP('Consolidtaed Data'!$E49,[1]Customers!$A:$B,2,0)</f>
        <v>Gregory Porter</v>
      </c>
      <c r="Q7430" s="11">
        <f>WEEKDAY('Consolidtaed Data'!$F49)</f>
        <v>7</v>
      </c>
      <c r="R7430" s="9">
        <f>MONTH('Consolidtaed Data'!$F49)</f>
        <v>1</v>
      </c>
      <c r="S7430" s="9" t="str">
        <f>TEXT(Table3[[#This Row],[Purchase Date]],"MMMM")</f>
        <v>July</v>
      </c>
      <c r="T7430" s="9">
        <f>YEAR('Consolidtaed Data'!$F49)</f>
        <v>2020</v>
      </c>
    </row>
    <row r="7431" spans="1:20" x14ac:dyDescent="0.3">
      <c r="A7431" s="9" t="s">
        <v>8457</v>
      </c>
      <c r="B7431" s="9" t="s">
        <v>24</v>
      </c>
      <c r="C7431" s="9" t="s">
        <v>25</v>
      </c>
      <c r="D7431" s="9" t="s">
        <v>329</v>
      </c>
      <c r="E7431" s="9" t="s">
        <v>569</v>
      </c>
      <c r="F7431" s="12">
        <v>44395</v>
      </c>
      <c r="G7431" s="12" t="str">
        <f>VLOOKUP(Table3[[#This Row],[Product ID]],[1]Products!$A:$G,2,0)</f>
        <v>Product 6</v>
      </c>
      <c r="H7431" s="22">
        <v>4</v>
      </c>
      <c r="I7431" s="9">
        <f>VLOOKUP('Consolidtaed Data'!$B153,[1]Products!$A:$G,4,0)</f>
        <v>2396</v>
      </c>
      <c r="J7431" s="9">
        <f>VLOOKUP('Consolidtaed Data'!$B153,[1]Products!$A:$G,3,0)</f>
        <v>1965</v>
      </c>
      <c r="K7431" s="9">
        <f>'Consolidtaed Data'!$J153*'Consolidtaed Data'!$H153</f>
        <v>7096</v>
      </c>
      <c r="L7431" s="9">
        <f>'Consolidtaed Data'!$I153*'Consolidtaed Data'!$H153</f>
        <v>9856</v>
      </c>
      <c r="M7431" s="9">
        <f>'Consolidtaed Data'!$L153-'Consolidtaed Data'!$K153</f>
        <v>729</v>
      </c>
      <c r="N7431" s="9" t="str">
        <f>VLOOKUP('Consolidtaed Data'!$C153,[1]Locations!$A:$O,2,0)</f>
        <v>Elk Grove</v>
      </c>
      <c r="O7431" s="9" t="str">
        <f>VLOOKUP('Consolidtaed Data'!$D153,'[1]Sales People'!$A:$B,2,0)</f>
        <v>Bobby Russell</v>
      </c>
      <c r="P7431" s="9" t="str">
        <f>VLOOKUP('Consolidtaed Data'!$E153,[1]Customers!$A:$B,2,0)</f>
        <v>Joshua Garza</v>
      </c>
      <c r="Q7431" s="11">
        <f>WEEKDAY('Consolidtaed Data'!$F153)</f>
        <v>7</v>
      </c>
      <c r="R7431" s="9">
        <f>MONTH('Consolidtaed Data'!$F153)</f>
        <v>1</v>
      </c>
      <c r="S7431" s="9" t="str">
        <f>TEXT(Table3[[#This Row],[Purchase Date]],"MMMM")</f>
        <v>July</v>
      </c>
      <c r="T7431" s="9">
        <f>YEAR('Consolidtaed Data'!$F153)</f>
        <v>2020</v>
      </c>
    </row>
    <row r="7432" spans="1:20" x14ac:dyDescent="0.3">
      <c r="A7432" s="9" t="s">
        <v>8458</v>
      </c>
      <c r="B7432" s="9" t="s">
        <v>209</v>
      </c>
      <c r="C7432" s="9" t="s">
        <v>157</v>
      </c>
      <c r="D7432" s="9" t="s">
        <v>87</v>
      </c>
      <c r="E7432" s="9" t="s">
        <v>631</v>
      </c>
      <c r="F7432" s="12">
        <v>44395</v>
      </c>
      <c r="G7432" s="12" t="str">
        <f>VLOOKUP(Table3[[#This Row],[Product ID]],[1]Products!$A:$G,2,0)</f>
        <v>Product 86</v>
      </c>
      <c r="H7432" s="22">
        <v>4</v>
      </c>
      <c r="I7432" s="9">
        <f>VLOOKUP('Consolidtaed Data'!$B180,[1]Products!$A:$G,4,0)</f>
        <v>684</v>
      </c>
      <c r="J7432" s="9">
        <f>VLOOKUP('Consolidtaed Data'!$B180,[1]Products!$A:$G,3,0)</f>
        <v>561</v>
      </c>
      <c r="K7432" s="9">
        <f>'Consolidtaed Data'!$J180*'Consolidtaed Data'!$H180</f>
        <v>807</v>
      </c>
      <c r="L7432" s="9">
        <f>'Consolidtaed Data'!$I180*'Consolidtaed Data'!$H180</f>
        <v>1467</v>
      </c>
      <c r="M7432" s="9">
        <f>'Consolidtaed Data'!$L180-'Consolidtaed Data'!$K180</f>
        <v>993</v>
      </c>
      <c r="N7432" s="9" t="str">
        <f>VLOOKUP('Consolidtaed Data'!$C180,[1]Locations!$A:$O,2,0)</f>
        <v>Anaheim</v>
      </c>
      <c r="O7432" s="9" t="str">
        <f>VLOOKUP('Consolidtaed Data'!$D180,'[1]Sales People'!$A:$B,2,0)</f>
        <v>Ryan Welch</v>
      </c>
      <c r="P7432" s="9" t="str">
        <f>VLOOKUP('Consolidtaed Data'!$E180,[1]Customers!$A:$B,2,0)</f>
        <v>Donald Collins</v>
      </c>
      <c r="Q7432" s="11">
        <f>WEEKDAY('Consolidtaed Data'!$F180)</f>
        <v>3</v>
      </c>
      <c r="R7432" s="9">
        <f>MONTH('Consolidtaed Data'!$F180)</f>
        <v>1</v>
      </c>
      <c r="S7432" s="9" t="str">
        <f>TEXT(Table3[[#This Row],[Purchase Date]],"MMMM")</f>
        <v>July</v>
      </c>
      <c r="T7432" s="9">
        <f>YEAR('Consolidtaed Data'!$F180)</f>
        <v>2020</v>
      </c>
    </row>
    <row r="7433" spans="1:20" x14ac:dyDescent="0.3">
      <c r="A7433" s="9" t="s">
        <v>8459</v>
      </c>
      <c r="B7433" s="9" t="s">
        <v>248</v>
      </c>
      <c r="C7433" s="9" t="s">
        <v>30</v>
      </c>
      <c r="D7433" s="9" t="s">
        <v>402</v>
      </c>
      <c r="E7433" s="9" t="s">
        <v>84</v>
      </c>
      <c r="F7433" s="12">
        <v>44395</v>
      </c>
      <c r="G7433" s="12" t="str">
        <f>VLOOKUP(Table3[[#This Row],[Product ID]],[1]Products!$A:$G,2,0)</f>
        <v>Product 97</v>
      </c>
      <c r="H7433" s="22">
        <v>1</v>
      </c>
      <c r="I7433" s="9">
        <f>VLOOKUP('Consolidtaed Data'!$B194,[1]Products!$A:$G,4,0)</f>
        <v>1783</v>
      </c>
      <c r="J7433" s="9">
        <f>VLOOKUP('Consolidtaed Data'!$B194,[1]Products!$A:$G,3,0)</f>
        <v>1516</v>
      </c>
      <c r="K7433" s="9">
        <f>'Consolidtaed Data'!$J194*'Consolidtaed Data'!$H194</f>
        <v>665</v>
      </c>
      <c r="L7433" s="9">
        <f>'Consolidtaed Data'!$I194*'Consolidtaed Data'!$H194</f>
        <v>1278</v>
      </c>
      <c r="M7433" s="9">
        <f>'Consolidtaed Data'!$L194-'Consolidtaed Data'!$K194</f>
        <v>570</v>
      </c>
      <c r="N7433" s="9" t="str">
        <f>VLOOKUP('Consolidtaed Data'!$C194,[1]Locations!$A:$O,2,0)</f>
        <v>Long Beach</v>
      </c>
      <c r="O7433" s="9" t="str">
        <f>VLOOKUP('Consolidtaed Data'!$D194,'[1]Sales People'!$A:$B,2,0)</f>
        <v>Kenneth Fields</v>
      </c>
      <c r="P7433" s="9" t="str">
        <f>VLOOKUP('Consolidtaed Data'!$E194,[1]Customers!$A:$B,2,0)</f>
        <v>Philip Burton</v>
      </c>
      <c r="Q7433" s="11">
        <f>WEEKDAY('Consolidtaed Data'!$F194)</f>
        <v>3</v>
      </c>
      <c r="R7433" s="9">
        <f>MONTH('Consolidtaed Data'!$F194)</f>
        <v>1</v>
      </c>
      <c r="S7433" s="9" t="str">
        <f>TEXT(Table3[[#This Row],[Purchase Date]],"MMMM")</f>
        <v>July</v>
      </c>
      <c r="T7433" s="9">
        <f>YEAR('Consolidtaed Data'!$F194)</f>
        <v>2020</v>
      </c>
    </row>
    <row r="7434" spans="1:20" x14ac:dyDescent="0.3">
      <c r="A7434" s="9" t="s">
        <v>8460</v>
      </c>
      <c r="B7434" s="9" t="s">
        <v>610</v>
      </c>
      <c r="C7434" s="9" t="s">
        <v>295</v>
      </c>
      <c r="D7434" s="9" t="s">
        <v>22</v>
      </c>
      <c r="E7434" s="9" t="s">
        <v>1120</v>
      </c>
      <c r="F7434" s="12">
        <v>44395</v>
      </c>
      <c r="G7434" s="12" t="str">
        <f>VLOOKUP(Table3[[#This Row],[Product ID]],[1]Products!$A:$G,2,0)</f>
        <v>Product 12</v>
      </c>
      <c r="H7434" s="22">
        <v>2</v>
      </c>
      <c r="I7434" s="9">
        <f>VLOOKUP('Consolidtaed Data'!$B444,[1]Products!$A:$G,4,0)</f>
        <v>1467</v>
      </c>
      <c r="J7434" s="9">
        <f>VLOOKUP('Consolidtaed Data'!$B444,[1]Products!$A:$G,3,0)</f>
        <v>807</v>
      </c>
      <c r="K7434" s="9">
        <f>'Consolidtaed Data'!$J444*'Consolidtaed Data'!$H444</f>
        <v>171</v>
      </c>
      <c r="L7434" s="9">
        <f>'Consolidtaed Data'!$I444*'Consolidtaed Data'!$H444</f>
        <v>217</v>
      </c>
      <c r="M7434" s="9">
        <f>'Consolidtaed Data'!$L444-'Consolidtaed Data'!$K444</f>
        <v>507</v>
      </c>
      <c r="N7434" s="9" t="str">
        <f>VLOOKUP('Consolidtaed Data'!$C444,[1]Locations!$A:$O,2,0)</f>
        <v>Lancaster</v>
      </c>
      <c r="O7434" s="9" t="str">
        <f>VLOOKUP('Consolidtaed Data'!$D444,'[1]Sales People'!$A:$B,2,0)</f>
        <v>Brian Hansen</v>
      </c>
      <c r="P7434" s="9" t="str">
        <f>VLOOKUP('Consolidtaed Data'!$E444,[1]Customers!$A:$B,2,0)</f>
        <v>Andrew Graham</v>
      </c>
      <c r="Q7434" s="11">
        <f>WEEKDAY('Consolidtaed Data'!$F444)</f>
        <v>6</v>
      </c>
      <c r="R7434" s="9">
        <f>MONTH('Consolidtaed Data'!$F444)</f>
        <v>1</v>
      </c>
      <c r="S7434" s="9" t="str">
        <f>TEXT(Table3[[#This Row],[Purchase Date]],"MMMM")</f>
        <v>July</v>
      </c>
      <c r="T7434" s="9">
        <f>YEAR('Consolidtaed Data'!$F444)</f>
        <v>2020</v>
      </c>
    </row>
    <row r="7435" spans="1:20" x14ac:dyDescent="0.3">
      <c r="A7435" s="9" t="s">
        <v>8461</v>
      </c>
      <c r="B7435" s="9" t="s">
        <v>177</v>
      </c>
      <c r="C7435" s="9" t="s">
        <v>249</v>
      </c>
      <c r="D7435" s="9" t="s">
        <v>87</v>
      </c>
      <c r="E7435" s="9" t="s">
        <v>1207</v>
      </c>
      <c r="F7435" s="12">
        <v>44395</v>
      </c>
      <c r="G7435" s="12" t="str">
        <f>VLOOKUP(Table3[[#This Row],[Product ID]],[1]Products!$A:$G,2,0)</f>
        <v>Product 5</v>
      </c>
      <c r="H7435" s="22">
        <v>1</v>
      </c>
      <c r="I7435" s="9">
        <f>VLOOKUP('Consolidtaed Data'!$B502,[1]Products!$A:$G,4,0)</f>
        <v>1052</v>
      </c>
      <c r="J7435" s="9">
        <f>VLOOKUP('Consolidtaed Data'!$B502,[1]Products!$A:$G,3,0)</f>
        <v>589</v>
      </c>
      <c r="K7435" s="9">
        <f>'Consolidtaed Data'!$J502*'Consolidtaed Data'!$H502</f>
        <v>1944</v>
      </c>
      <c r="L7435" s="9">
        <f>'Consolidtaed Data'!$I502*'Consolidtaed Data'!$H502</f>
        <v>2313</v>
      </c>
      <c r="M7435" s="9">
        <f>'Consolidtaed Data'!$L502-'Consolidtaed Data'!$K502</f>
        <v>1742</v>
      </c>
      <c r="N7435" s="9" t="str">
        <f>VLOOKUP('Consolidtaed Data'!$C502,[1]Locations!$A:$O,2,0)</f>
        <v>Downey</v>
      </c>
      <c r="O7435" s="9" t="str">
        <f>VLOOKUP('Consolidtaed Data'!$D502,'[1]Sales People'!$A:$B,2,0)</f>
        <v>Larry Castillo</v>
      </c>
      <c r="P7435" s="9" t="str">
        <f>VLOOKUP('Consolidtaed Data'!$E502,[1]Customers!$A:$B,2,0)</f>
        <v>Andrew Butler</v>
      </c>
      <c r="Q7435" s="11">
        <f>WEEKDAY('Consolidtaed Data'!$F502)</f>
        <v>4</v>
      </c>
      <c r="R7435" s="9">
        <f>MONTH('Consolidtaed Data'!$F502)</f>
        <v>2</v>
      </c>
      <c r="S7435" s="9" t="str">
        <f>TEXT(Table3[[#This Row],[Purchase Date]],"MMMM")</f>
        <v>July</v>
      </c>
      <c r="T7435" s="9">
        <f>YEAR('Consolidtaed Data'!$F502)</f>
        <v>2020</v>
      </c>
    </row>
    <row r="7436" spans="1:20" x14ac:dyDescent="0.3">
      <c r="A7436" s="9" t="s">
        <v>8462</v>
      </c>
      <c r="B7436" s="9" t="s">
        <v>103</v>
      </c>
      <c r="C7436" s="9" t="s">
        <v>126</v>
      </c>
      <c r="D7436" s="9" t="s">
        <v>105</v>
      </c>
      <c r="E7436" s="9" t="s">
        <v>1357</v>
      </c>
      <c r="F7436" s="12">
        <v>44395</v>
      </c>
      <c r="G7436" s="12" t="str">
        <f>VLOOKUP(Table3[[#This Row],[Product ID]],[1]Products!$A:$G,2,0)</f>
        <v>Product 44</v>
      </c>
      <c r="H7436" s="22">
        <v>4</v>
      </c>
      <c r="I7436" s="9">
        <f>VLOOKUP('Consolidtaed Data'!$B600,[1]Products!$A:$G,4,0)</f>
        <v>181</v>
      </c>
      <c r="J7436" s="9">
        <f>VLOOKUP('Consolidtaed Data'!$B600,[1]Products!$A:$G,3,0)</f>
        <v>130</v>
      </c>
      <c r="K7436" s="9">
        <f>'Consolidtaed Data'!$J600*'Consolidtaed Data'!$H600</f>
        <v>1777</v>
      </c>
      <c r="L7436" s="9">
        <f>'Consolidtaed Data'!$I600*'Consolidtaed Data'!$H600</f>
        <v>2141</v>
      </c>
      <c r="M7436" s="9">
        <f>'Consolidtaed Data'!$L600-'Consolidtaed Data'!$K600</f>
        <v>288</v>
      </c>
      <c r="N7436" s="9" t="str">
        <f>VLOOKUP('Consolidtaed Data'!$C600,[1]Locations!$A:$O,2,0)</f>
        <v>Oakland</v>
      </c>
      <c r="O7436" s="9" t="str">
        <f>VLOOKUP('Consolidtaed Data'!$D600,'[1]Sales People'!$A:$B,2,0)</f>
        <v>Roger Robertson</v>
      </c>
      <c r="P7436" s="9" t="str">
        <f>VLOOKUP('Consolidtaed Data'!$E600,[1]Customers!$A:$B,2,0)</f>
        <v>Dennis Scott</v>
      </c>
      <c r="Q7436" s="11">
        <f>WEEKDAY('Consolidtaed Data'!$F600)</f>
        <v>4</v>
      </c>
      <c r="R7436" s="9">
        <f>MONTH('Consolidtaed Data'!$F600)</f>
        <v>2</v>
      </c>
      <c r="S7436" s="9" t="str">
        <f>TEXT(Table3[[#This Row],[Purchase Date]],"MMMM")</f>
        <v>July</v>
      </c>
      <c r="T7436" s="9">
        <f>YEAR('Consolidtaed Data'!$F600)</f>
        <v>2020</v>
      </c>
    </row>
    <row r="7437" spans="1:20" x14ac:dyDescent="0.3">
      <c r="A7437" s="9" t="s">
        <v>8463</v>
      </c>
      <c r="B7437" s="9" t="s">
        <v>692</v>
      </c>
      <c r="C7437" s="9" t="s">
        <v>347</v>
      </c>
      <c r="D7437" s="9" t="s">
        <v>143</v>
      </c>
      <c r="E7437" s="9" t="s">
        <v>2148</v>
      </c>
      <c r="F7437" s="12">
        <v>44395</v>
      </c>
      <c r="G7437" s="12" t="str">
        <f>VLOOKUP(Table3[[#This Row],[Product ID]],[1]Products!$A:$G,2,0)</f>
        <v>Product 83</v>
      </c>
      <c r="H7437" s="22">
        <v>2</v>
      </c>
      <c r="I7437" s="9">
        <f>VLOOKUP('Consolidtaed Data'!$B1852,[1]Products!$A:$G,4,0)</f>
        <v>1022</v>
      </c>
      <c r="J7437" s="9">
        <f>VLOOKUP('Consolidtaed Data'!$B1852,[1]Products!$A:$G,3,0)</f>
        <v>818</v>
      </c>
      <c r="K7437" s="9">
        <f>'Consolidtaed Data'!$J1852*'Consolidtaed Data'!$H1852</f>
        <v>292</v>
      </c>
      <c r="L7437" s="9">
        <f>'Consolidtaed Data'!$I1852*'Consolidtaed Data'!$H1852</f>
        <v>356</v>
      </c>
      <c r="M7437" s="9">
        <f>'Consolidtaed Data'!$L1852-'Consolidtaed Data'!$K1852</f>
        <v>944</v>
      </c>
      <c r="N7437" s="9" t="str">
        <f>VLOOKUP('Consolidtaed Data'!$C1852,[1]Locations!$A:$O,2,0)</f>
        <v>Chula Vista</v>
      </c>
      <c r="O7437" s="9" t="str">
        <f>VLOOKUP('Consolidtaed Data'!$D1852,'[1]Sales People'!$A:$B,2,0)</f>
        <v>Brian Hansen</v>
      </c>
      <c r="P7437" s="9" t="str">
        <f>VLOOKUP('Consolidtaed Data'!$E1852,[1]Customers!$A:$B,2,0)</f>
        <v>Steven Walker</v>
      </c>
      <c r="Q7437" s="11">
        <f>WEEKDAY('Consolidtaed Data'!$F1852)</f>
        <v>6</v>
      </c>
      <c r="R7437" s="9">
        <f>MONTH('Consolidtaed Data'!$F1852)</f>
        <v>5</v>
      </c>
      <c r="S7437" s="9" t="str">
        <f>TEXT(Table3[[#This Row],[Purchase Date]],"MMMM")</f>
        <v>July</v>
      </c>
      <c r="T7437" s="9">
        <f>YEAR('Consolidtaed Data'!$F1852)</f>
        <v>2020</v>
      </c>
    </row>
    <row r="7438" spans="1:20" x14ac:dyDescent="0.3">
      <c r="A7438" s="9" t="s">
        <v>8464</v>
      </c>
      <c r="B7438" s="9" t="s">
        <v>89</v>
      </c>
      <c r="C7438" s="9" t="s">
        <v>275</v>
      </c>
      <c r="D7438" s="9" t="s">
        <v>149</v>
      </c>
      <c r="E7438" s="9" t="s">
        <v>960</v>
      </c>
      <c r="F7438" s="12">
        <v>44395</v>
      </c>
      <c r="G7438" s="12" t="str">
        <f>VLOOKUP(Table3[[#This Row],[Product ID]],[1]Products!$A:$G,2,0)</f>
        <v>Product 64</v>
      </c>
      <c r="H7438" s="22">
        <v>2</v>
      </c>
      <c r="I7438" s="9">
        <f>VLOOKUP('Consolidtaed Data'!$B1928,[1]Products!$A:$G,4,0)</f>
        <v>2396</v>
      </c>
      <c r="J7438" s="9">
        <f>VLOOKUP('Consolidtaed Data'!$B1928,[1]Products!$A:$G,3,0)</f>
        <v>1965</v>
      </c>
      <c r="K7438" s="9">
        <f>'Consolidtaed Data'!$J1928*'Consolidtaed Data'!$H1928</f>
        <v>1044</v>
      </c>
      <c r="L7438" s="9">
        <f>'Consolidtaed Data'!$I1928*'Consolidtaed Data'!$H1928</f>
        <v>1899</v>
      </c>
      <c r="M7438" s="9">
        <f>'Consolidtaed Data'!$L1928-'Consolidtaed Data'!$K1928</f>
        <v>3776</v>
      </c>
      <c r="N7438" s="9" t="str">
        <f>VLOOKUP('Consolidtaed Data'!$C1928,[1]Locations!$A:$O,2,0)</f>
        <v>Santa Maria</v>
      </c>
      <c r="O7438" s="9" t="str">
        <f>VLOOKUP('Consolidtaed Data'!$D1928,'[1]Sales People'!$A:$B,2,0)</f>
        <v>Robert Reed</v>
      </c>
      <c r="P7438" s="9" t="str">
        <f>VLOOKUP('Consolidtaed Data'!$E1928,[1]Customers!$A:$B,2,0)</f>
        <v>Patrick Graham</v>
      </c>
      <c r="Q7438" s="11">
        <f>WEEKDAY('Consolidtaed Data'!$F1928)</f>
        <v>4</v>
      </c>
      <c r="R7438" s="9">
        <f>MONTH('Consolidtaed Data'!$F1928)</f>
        <v>5</v>
      </c>
      <c r="S7438" s="9" t="str">
        <f>TEXT(Table3[[#This Row],[Purchase Date]],"MMMM")</f>
        <v>July</v>
      </c>
      <c r="T7438" s="9">
        <f>YEAR('Consolidtaed Data'!$F1928)</f>
        <v>2020</v>
      </c>
    </row>
    <row r="7439" spans="1:20" x14ac:dyDescent="0.3">
      <c r="A7439" s="9" t="s">
        <v>8465</v>
      </c>
      <c r="B7439" s="9" t="s">
        <v>278</v>
      </c>
      <c r="C7439" s="9" t="s">
        <v>405</v>
      </c>
      <c r="D7439" s="9" t="s">
        <v>206</v>
      </c>
      <c r="E7439" s="9" t="s">
        <v>897</v>
      </c>
      <c r="F7439" s="12">
        <v>44395</v>
      </c>
      <c r="G7439" s="12" t="str">
        <f>VLOOKUP(Table3[[#This Row],[Product ID]],[1]Products!$A:$G,2,0)</f>
        <v>Product 75</v>
      </c>
      <c r="H7439" s="22">
        <v>3</v>
      </c>
      <c r="I7439" s="9">
        <f>VLOOKUP('Consolidtaed Data'!$B2101,[1]Products!$A:$G,4,0)</f>
        <v>2464</v>
      </c>
      <c r="J7439" s="9">
        <f>VLOOKUP('Consolidtaed Data'!$B2101,[1]Products!$A:$G,3,0)</f>
        <v>1774</v>
      </c>
      <c r="K7439" s="9">
        <f>'Consolidtaed Data'!$J2101*'Consolidtaed Data'!$H2101</f>
        <v>408</v>
      </c>
      <c r="L7439" s="9">
        <f>'Consolidtaed Data'!$I2101*'Consolidtaed Data'!$H2101</f>
        <v>504</v>
      </c>
      <c r="M7439" s="9">
        <f>'Consolidtaed Data'!$L2101-'Consolidtaed Data'!$K2101</f>
        <v>87</v>
      </c>
      <c r="N7439" s="9" t="str">
        <f>VLOOKUP('Consolidtaed Data'!$C2101,[1]Locations!$A:$O,2,0)</f>
        <v>Temecula</v>
      </c>
      <c r="O7439" s="9" t="str">
        <f>VLOOKUP('Consolidtaed Data'!$D2101,'[1]Sales People'!$A:$B,2,0)</f>
        <v>Brian Hansen</v>
      </c>
      <c r="P7439" s="9" t="str">
        <f>VLOOKUP('Consolidtaed Data'!$E2101,[1]Customers!$A:$B,2,0)</f>
        <v>Edward Mason</v>
      </c>
      <c r="Q7439" s="11">
        <f>WEEKDAY('Consolidtaed Data'!$F2101)</f>
        <v>3</v>
      </c>
      <c r="R7439" s="9">
        <f>MONTH('Consolidtaed Data'!$F2101)</f>
        <v>6</v>
      </c>
      <c r="S7439" s="9" t="str">
        <f>TEXT(Table3[[#This Row],[Purchase Date]],"MMMM")</f>
        <v>July</v>
      </c>
      <c r="T7439" s="9">
        <f>YEAR('Consolidtaed Data'!$F2101)</f>
        <v>2020</v>
      </c>
    </row>
    <row r="7440" spans="1:20" x14ac:dyDescent="0.3">
      <c r="A7440" s="9" t="s">
        <v>8466</v>
      </c>
      <c r="B7440" s="9" t="s">
        <v>278</v>
      </c>
      <c r="C7440" s="9" t="s">
        <v>421</v>
      </c>
      <c r="D7440" s="9" t="s">
        <v>83</v>
      </c>
      <c r="E7440" s="9" t="s">
        <v>1545</v>
      </c>
      <c r="F7440" s="12">
        <v>44395</v>
      </c>
      <c r="G7440" s="12" t="str">
        <f>VLOOKUP(Table3[[#This Row],[Product ID]],[1]Products!$A:$G,2,0)</f>
        <v>Product 75</v>
      </c>
      <c r="H7440" s="22">
        <v>1</v>
      </c>
      <c r="I7440" s="9">
        <f>VLOOKUP('Consolidtaed Data'!$B2322,[1]Products!$A:$G,4,0)</f>
        <v>1972</v>
      </c>
      <c r="J7440" s="9">
        <f>VLOOKUP('Consolidtaed Data'!$B2322,[1]Products!$A:$G,3,0)</f>
        <v>1321</v>
      </c>
      <c r="K7440" s="9">
        <f>'Consolidtaed Data'!$J2322*'Consolidtaed Data'!$H2322</f>
        <v>425</v>
      </c>
      <c r="L7440" s="9">
        <f>'Consolidtaed Data'!$I2322*'Consolidtaed Data'!$H2322</f>
        <v>545</v>
      </c>
      <c r="M7440" s="9">
        <f>'Consolidtaed Data'!$L2322-'Consolidtaed Data'!$K2322</f>
        <v>120</v>
      </c>
      <c r="N7440" s="9" t="str">
        <f>VLOOKUP('Consolidtaed Data'!$C2322,[1]Locations!$A:$O,2,0)</f>
        <v>Los Angeles</v>
      </c>
      <c r="O7440" s="9" t="str">
        <f>VLOOKUP('Consolidtaed Data'!$D2322,'[1]Sales People'!$A:$B,2,0)</f>
        <v>Roger Ramos</v>
      </c>
      <c r="P7440" s="9" t="str">
        <f>VLOOKUP('Consolidtaed Data'!$E2322,[1]Customers!$A:$B,2,0)</f>
        <v>Larry Dunn</v>
      </c>
      <c r="Q7440" s="11">
        <f>WEEKDAY('Consolidtaed Data'!$F2322)</f>
        <v>5</v>
      </c>
      <c r="R7440" s="9">
        <f>MONTH('Consolidtaed Data'!$F2322)</f>
        <v>6</v>
      </c>
      <c r="S7440" s="9" t="str">
        <f>TEXT(Table3[[#This Row],[Purchase Date]],"MMMM")</f>
        <v>July</v>
      </c>
      <c r="T7440" s="9">
        <f>YEAR('Consolidtaed Data'!$F2322)</f>
        <v>2020</v>
      </c>
    </row>
    <row r="7441" spans="1:20" x14ac:dyDescent="0.3">
      <c r="A7441" s="9" t="s">
        <v>8467</v>
      </c>
      <c r="B7441" s="9" t="s">
        <v>148</v>
      </c>
      <c r="C7441" s="9" t="s">
        <v>331</v>
      </c>
      <c r="D7441" s="9" t="s">
        <v>73</v>
      </c>
      <c r="E7441" s="9" t="s">
        <v>2174</v>
      </c>
      <c r="F7441" s="12">
        <v>44395</v>
      </c>
      <c r="G7441" s="12" t="str">
        <f>VLOOKUP(Table3[[#This Row],[Product ID]],[1]Products!$A:$G,2,0)</f>
        <v>Product 16</v>
      </c>
      <c r="H7441" s="22">
        <v>1</v>
      </c>
      <c r="I7441" s="9">
        <f>VLOOKUP('Consolidtaed Data'!$B2494,[1]Products!$A:$G,4,0)</f>
        <v>112</v>
      </c>
      <c r="J7441" s="9">
        <f>VLOOKUP('Consolidtaed Data'!$B2494,[1]Products!$A:$G,3,0)</f>
        <v>90</v>
      </c>
      <c r="K7441" s="9">
        <f>'Consolidtaed Data'!$J2494*'Consolidtaed Data'!$H2494</f>
        <v>1054</v>
      </c>
      <c r="L7441" s="9">
        <f>'Consolidtaed Data'!$I2494*'Consolidtaed Data'!$H2494</f>
        <v>1405</v>
      </c>
      <c r="M7441" s="9">
        <f>'Consolidtaed Data'!$L2494-'Consolidtaed Data'!$K2494</f>
        <v>2511</v>
      </c>
      <c r="N7441" s="9" t="str">
        <f>VLOOKUP('Consolidtaed Data'!$C2494,[1]Locations!$A:$O,2,0)</f>
        <v>West Covina</v>
      </c>
      <c r="O7441" s="9" t="str">
        <f>VLOOKUP('Consolidtaed Data'!$D2494,'[1]Sales People'!$A:$B,2,0)</f>
        <v>Martin Carr</v>
      </c>
      <c r="P7441" s="9" t="str">
        <f>VLOOKUP('Consolidtaed Data'!$E2494,[1]Customers!$A:$B,2,0)</f>
        <v>Jeremy Peterson</v>
      </c>
      <c r="Q7441" s="11">
        <f>WEEKDAY('Consolidtaed Data'!$F2494)</f>
        <v>2</v>
      </c>
      <c r="R7441" s="9">
        <f>MONTH('Consolidtaed Data'!$F2494)</f>
        <v>6</v>
      </c>
      <c r="S7441" s="9" t="str">
        <f>TEXT(Table3[[#This Row],[Purchase Date]],"MMMM")</f>
        <v>July</v>
      </c>
      <c r="T7441" s="9">
        <f>YEAR('Consolidtaed Data'!$F2494)</f>
        <v>2020</v>
      </c>
    </row>
    <row r="7442" spans="1:20" x14ac:dyDescent="0.3">
      <c r="A7442" s="9" t="s">
        <v>8468</v>
      </c>
      <c r="B7442" s="9" t="s">
        <v>742</v>
      </c>
      <c r="C7442" s="9" t="s">
        <v>16</v>
      </c>
      <c r="D7442" s="9" t="s">
        <v>229</v>
      </c>
      <c r="E7442" s="9" t="s">
        <v>765</v>
      </c>
      <c r="F7442" s="12">
        <v>44395</v>
      </c>
      <c r="G7442" s="12" t="str">
        <f>VLOOKUP(Table3[[#This Row],[Product ID]],[1]Products!$A:$G,2,0)</f>
        <v>Product 90</v>
      </c>
      <c r="H7442" s="22">
        <v>1</v>
      </c>
      <c r="I7442" s="9">
        <f>VLOOKUP('Consolidtaed Data'!$B2518,[1]Products!$A:$G,4,0)</f>
        <v>1783</v>
      </c>
      <c r="J7442" s="9">
        <f>VLOOKUP('Consolidtaed Data'!$B2518,[1]Products!$A:$G,3,0)</f>
        <v>1230</v>
      </c>
      <c r="K7442" s="9">
        <f>'Consolidtaed Data'!$J2518*'Consolidtaed Data'!$H2518</f>
        <v>1227</v>
      </c>
      <c r="L7442" s="9">
        <f>'Consolidtaed Data'!$I2518*'Consolidtaed Data'!$H2518</f>
        <v>2451</v>
      </c>
      <c r="M7442" s="9">
        <f>'Consolidtaed Data'!$L2518-'Consolidtaed Data'!$K2518</f>
        <v>872</v>
      </c>
      <c r="N7442" s="9" t="str">
        <f>VLOOKUP('Consolidtaed Data'!$C2518,[1]Locations!$A:$O,2,0)</f>
        <v>San Diego</v>
      </c>
      <c r="O7442" s="9" t="str">
        <f>VLOOKUP('Consolidtaed Data'!$D2518,'[1]Sales People'!$A:$B,2,0)</f>
        <v>Jerry Perry</v>
      </c>
      <c r="P7442" s="9" t="str">
        <f>VLOOKUP('Consolidtaed Data'!$E2518,[1]Customers!$A:$B,2,0)</f>
        <v>Adam Thompson</v>
      </c>
      <c r="Q7442" s="11">
        <f>WEEKDAY('Consolidtaed Data'!$F2518)</f>
        <v>5</v>
      </c>
      <c r="R7442" s="9">
        <f>MONTH('Consolidtaed Data'!$F2518)</f>
        <v>7</v>
      </c>
      <c r="S7442" s="9" t="str">
        <f>TEXT(Table3[[#This Row],[Purchase Date]],"MMMM")</f>
        <v>July</v>
      </c>
      <c r="T7442" s="9">
        <f>YEAR('Consolidtaed Data'!$F2518)</f>
        <v>2020</v>
      </c>
    </row>
    <row r="7443" spans="1:20" x14ac:dyDescent="0.3">
      <c r="A7443" s="9" t="s">
        <v>8469</v>
      </c>
      <c r="B7443" s="9" t="s">
        <v>136</v>
      </c>
      <c r="C7443" s="9" t="s">
        <v>122</v>
      </c>
      <c r="D7443" s="9" t="s">
        <v>43</v>
      </c>
      <c r="E7443" s="9" t="s">
        <v>1345</v>
      </c>
      <c r="F7443" s="12">
        <v>44395</v>
      </c>
      <c r="G7443" s="12" t="str">
        <f>VLOOKUP(Table3[[#This Row],[Product ID]],[1]Products!$A:$G,2,0)</f>
        <v>Product 2</v>
      </c>
      <c r="H7443" s="22">
        <v>1</v>
      </c>
      <c r="I7443" s="9">
        <f>VLOOKUP('Consolidtaed Data'!$B2600,[1]Products!$A:$G,4,0)</f>
        <v>603</v>
      </c>
      <c r="J7443" s="9">
        <f>VLOOKUP('Consolidtaed Data'!$B2600,[1]Products!$A:$G,3,0)</f>
        <v>416</v>
      </c>
      <c r="K7443" s="9">
        <f>'Consolidtaed Data'!$J2600*'Consolidtaed Data'!$H2600</f>
        <v>390</v>
      </c>
      <c r="L7443" s="9">
        <f>'Consolidtaed Data'!$I2600*'Consolidtaed Data'!$H2600</f>
        <v>543</v>
      </c>
      <c r="M7443" s="9">
        <f>'Consolidtaed Data'!$L2600-'Consolidtaed Data'!$K2600</f>
        <v>982</v>
      </c>
      <c r="N7443" s="9" t="str">
        <f>VLOOKUP('Consolidtaed Data'!$C2600,[1]Locations!$A:$O,2,0)</f>
        <v>Visalia</v>
      </c>
      <c r="O7443" s="9" t="str">
        <f>VLOOKUP('Consolidtaed Data'!$D2600,'[1]Sales People'!$A:$B,2,0)</f>
        <v>Scott Clark</v>
      </c>
      <c r="P7443" s="9" t="str">
        <f>VLOOKUP('Consolidtaed Data'!$E2600,[1]Customers!$A:$B,2,0)</f>
        <v>Keith Hamilton</v>
      </c>
      <c r="Q7443" s="11">
        <f>WEEKDAY('Consolidtaed Data'!$F2600)</f>
        <v>4</v>
      </c>
      <c r="R7443" s="9">
        <f>MONTH('Consolidtaed Data'!$F2600)</f>
        <v>7</v>
      </c>
      <c r="S7443" s="9" t="str">
        <f>TEXT(Table3[[#This Row],[Purchase Date]],"MMMM")</f>
        <v>July</v>
      </c>
      <c r="T7443" s="9">
        <f>YEAR('Consolidtaed Data'!$F2600)</f>
        <v>2020</v>
      </c>
    </row>
    <row r="7444" spans="1:20" x14ac:dyDescent="0.3">
      <c r="A7444" s="9" t="s">
        <v>8470</v>
      </c>
      <c r="B7444" s="9" t="s">
        <v>185</v>
      </c>
      <c r="C7444" s="9" t="s">
        <v>228</v>
      </c>
      <c r="D7444" s="9" t="s">
        <v>235</v>
      </c>
      <c r="E7444" s="9" t="s">
        <v>904</v>
      </c>
      <c r="F7444" s="12">
        <v>44395</v>
      </c>
      <c r="G7444" s="12" t="str">
        <f>VLOOKUP(Table3[[#This Row],[Product ID]],[1]Products!$A:$G,2,0)</f>
        <v>Product 65</v>
      </c>
      <c r="H7444" s="22">
        <v>1</v>
      </c>
      <c r="I7444" s="9">
        <f>VLOOKUP('Consolidtaed Data'!$B3115,[1]Products!$A:$G,4,0)</f>
        <v>2497</v>
      </c>
      <c r="J7444" s="9">
        <f>VLOOKUP('Consolidtaed Data'!$B3115,[1]Products!$A:$G,3,0)</f>
        <v>1473</v>
      </c>
      <c r="K7444" s="9">
        <f>'Consolidtaed Data'!$J3115*'Consolidtaed Data'!$H3115</f>
        <v>4191</v>
      </c>
      <c r="L7444" s="9">
        <f>'Consolidtaed Data'!$I3115*'Consolidtaed Data'!$H3115</f>
        <v>5901</v>
      </c>
      <c r="M7444" s="9">
        <f>'Consolidtaed Data'!$L3115-'Consolidtaed Data'!$K3115</f>
        <v>90</v>
      </c>
      <c r="N7444" s="9" t="str">
        <f>VLOOKUP('Consolidtaed Data'!$C3115,[1]Locations!$A:$O,2,0)</f>
        <v>Oxnard</v>
      </c>
      <c r="O7444" s="9" t="str">
        <f>VLOOKUP('Consolidtaed Data'!$D3115,'[1]Sales People'!$A:$B,2,0)</f>
        <v>Brian Davis</v>
      </c>
      <c r="P7444" s="9" t="str">
        <f>VLOOKUP('Consolidtaed Data'!$E3115,[1]Customers!$A:$B,2,0)</f>
        <v>Bruce Hamilton</v>
      </c>
      <c r="Q7444" s="11">
        <f>WEEKDAY('Consolidtaed Data'!$F3115)</f>
        <v>2</v>
      </c>
      <c r="R7444" s="9">
        <f>MONTH('Consolidtaed Data'!$F3115)</f>
        <v>8</v>
      </c>
      <c r="S7444" s="9" t="str">
        <f>TEXT(Table3[[#This Row],[Purchase Date]],"MMMM")</f>
        <v>July</v>
      </c>
      <c r="T7444" s="9">
        <f>YEAR('Consolidtaed Data'!$F3115)</f>
        <v>2020</v>
      </c>
    </row>
    <row r="7445" spans="1:20" x14ac:dyDescent="0.3">
      <c r="A7445" s="9" t="s">
        <v>8471</v>
      </c>
      <c r="B7445" s="9" t="s">
        <v>188</v>
      </c>
      <c r="C7445" s="9" t="s">
        <v>201</v>
      </c>
      <c r="D7445" s="9" t="s">
        <v>153</v>
      </c>
      <c r="E7445" s="9" t="s">
        <v>646</v>
      </c>
      <c r="F7445" s="12">
        <v>44395</v>
      </c>
      <c r="G7445" s="12" t="str">
        <f>VLOOKUP(Table3[[#This Row],[Product ID]],[1]Products!$A:$G,2,0)</f>
        <v>Product 63</v>
      </c>
      <c r="H7445" s="22">
        <v>2</v>
      </c>
      <c r="I7445" s="9">
        <f>VLOOKUP('Consolidtaed Data'!$B3141,[1]Products!$A:$G,4,0)</f>
        <v>127</v>
      </c>
      <c r="J7445" s="9">
        <f>VLOOKUP('Consolidtaed Data'!$B3141,[1]Products!$A:$G,3,0)</f>
        <v>79</v>
      </c>
      <c r="K7445" s="9">
        <f>'Consolidtaed Data'!$J3141*'Consolidtaed Data'!$H3141</f>
        <v>2502</v>
      </c>
      <c r="L7445" s="9">
        <f>'Consolidtaed Data'!$I3141*'Consolidtaed Data'!$H3141</f>
        <v>3052</v>
      </c>
      <c r="M7445" s="9">
        <f>'Consolidtaed Data'!$L3141-'Consolidtaed Data'!$K3141</f>
        <v>187</v>
      </c>
      <c r="N7445" s="9" t="str">
        <f>VLOOKUP('Consolidtaed Data'!$C3141,[1]Locations!$A:$O,2,0)</f>
        <v>Corona</v>
      </c>
      <c r="O7445" s="9" t="str">
        <f>VLOOKUP('Consolidtaed Data'!$D3141,'[1]Sales People'!$A:$B,2,0)</f>
        <v>Roger Robertson</v>
      </c>
      <c r="P7445" s="9" t="str">
        <f>VLOOKUP('Consolidtaed Data'!$E3141,[1]Customers!$A:$B,2,0)</f>
        <v>Jose Watson</v>
      </c>
      <c r="Q7445" s="11">
        <f>WEEKDAY('Consolidtaed Data'!$F3141)</f>
        <v>4</v>
      </c>
      <c r="R7445" s="9">
        <f>MONTH('Consolidtaed Data'!$F3141)</f>
        <v>8</v>
      </c>
      <c r="S7445" s="9" t="str">
        <f>TEXT(Table3[[#This Row],[Purchase Date]],"MMMM")</f>
        <v>July</v>
      </c>
      <c r="T7445" s="9">
        <f>YEAR('Consolidtaed Data'!$F3141)</f>
        <v>2020</v>
      </c>
    </row>
    <row r="7446" spans="1:20" x14ac:dyDescent="0.3">
      <c r="A7446" s="9" t="s">
        <v>8472</v>
      </c>
      <c r="B7446" s="9" t="s">
        <v>49</v>
      </c>
      <c r="C7446" s="9" t="s">
        <v>635</v>
      </c>
      <c r="D7446" s="9" t="s">
        <v>51</v>
      </c>
      <c r="E7446" s="9" t="s">
        <v>1965</v>
      </c>
      <c r="F7446" s="12">
        <v>44395</v>
      </c>
      <c r="G7446" s="12" t="str">
        <f>VLOOKUP(Table3[[#This Row],[Product ID]],[1]Products!$A:$G,2,0)</f>
        <v>Product 30</v>
      </c>
      <c r="H7446" s="22">
        <v>2</v>
      </c>
      <c r="I7446" s="9">
        <f>VLOOKUP('Consolidtaed Data'!$B3541,[1]Products!$A:$G,4,0)</f>
        <v>1587</v>
      </c>
      <c r="J7446" s="9">
        <f>VLOOKUP('Consolidtaed Data'!$B3541,[1]Products!$A:$G,3,0)</f>
        <v>1301</v>
      </c>
      <c r="K7446" s="9">
        <f>'Consolidtaed Data'!$J3541*'Consolidtaed Data'!$H3541</f>
        <v>2913</v>
      </c>
      <c r="L7446" s="9">
        <f>'Consolidtaed Data'!$I3541*'Consolidtaed Data'!$H3541</f>
        <v>4482</v>
      </c>
      <c r="M7446" s="9">
        <f>'Consolidtaed Data'!$L3541-'Consolidtaed Data'!$K3541</f>
        <v>496</v>
      </c>
      <c r="N7446" s="9" t="str">
        <f>VLOOKUP('Consolidtaed Data'!$C3541,[1]Locations!$A:$O,2,0)</f>
        <v>Simi Valley</v>
      </c>
      <c r="O7446" s="9" t="str">
        <f>VLOOKUP('Consolidtaed Data'!$D3541,'[1]Sales People'!$A:$B,2,0)</f>
        <v>Joshua Cook</v>
      </c>
      <c r="P7446" s="9" t="str">
        <f>VLOOKUP('Consolidtaed Data'!$E3541,[1]Customers!$A:$B,2,0)</f>
        <v>William Medina</v>
      </c>
      <c r="Q7446" s="11">
        <f>WEEKDAY('Consolidtaed Data'!$F3541)</f>
        <v>3</v>
      </c>
      <c r="R7446" s="9">
        <f>MONTH('Consolidtaed Data'!$F3541)</f>
        <v>9</v>
      </c>
      <c r="S7446" s="9" t="str">
        <f>TEXT(Table3[[#This Row],[Purchase Date]],"MMMM")</f>
        <v>July</v>
      </c>
      <c r="T7446" s="9">
        <f>YEAR('Consolidtaed Data'!$F3541)</f>
        <v>2020</v>
      </c>
    </row>
    <row r="7447" spans="1:20" x14ac:dyDescent="0.3">
      <c r="A7447" s="9" t="s">
        <v>8473</v>
      </c>
      <c r="B7447" s="9" t="s">
        <v>119</v>
      </c>
      <c r="C7447" s="9" t="s">
        <v>34</v>
      </c>
      <c r="D7447" s="9" t="s">
        <v>153</v>
      </c>
      <c r="E7447" s="9" t="s">
        <v>1814</v>
      </c>
      <c r="F7447" s="12">
        <v>44395</v>
      </c>
      <c r="G7447" s="12" t="str">
        <f>VLOOKUP(Table3[[#This Row],[Product ID]],[1]Products!$A:$G,2,0)</f>
        <v>Product 67</v>
      </c>
      <c r="H7447" s="22">
        <v>1</v>
      </c>
      <c r="I7447" s="9">
        <f>VLOOKUP('Consolidtaed Data'!$B3561,[1]Products!$A:$G,4,0)</f>
        <v>127</v>
      </c>
      <c r="J7447" s="9">
        <f>VLOOKUP('Consolidtaed Data'!$B3561,[1]Products!$A:$G,3,0)</f>
        <v>79</v>
      </c>
      <c r="K7447" s="9">
        <f>'Consolidtaed Data'!$J3561*'Consolidtaed Data'!$H3561</f>
        <v>774</v>
      </c>
      <c r="L7447" s="9">
        <f>'Consolidtaed Data'!$I3561*'Consolidtaed Data'!$H3561</f>
        <v>1334</v>
      </c>
      <c r="M7447" s="9">
        <f>'Consolidtaed Data'!$L3561-'Consolidtaed Data'!$K3561</f>
        <v>799</v>
      </c>
      <c r="N7447" s="9" t="str">
        <f>VLOOKUP('Consolidtaed Data'!$C3561,[1]Locations!$A:$O,2,0)</f>
        <v>Torrance</v>
      </c>
      <c r="O7447" s="9" t="str">
        <f>VLOOKUP('Consolidtaed Data'!$D3561,'[1]Sales People'!$A:$B,2,0)</f>
        <v>Clarence Fox</v>
      </c>
      <c r="P7447" s="9" t="str">
        <f>VLOOKUP('Consolidtaed Data'!$E3561,[1]Customers!$A:$B,2,0)</f>
        <v>Jeremy Schmidt</v>
      </c>
      <c r="Q7447" s="11">
        <f>WEEKDAY('Consolidtaed Data'!$F3561)</f>
        <v>5</v>
      </c>
      <c r="R7447" s="9">
        <f>MONTH('Consolidtaed Data'!$F3561)</f>
        <v>9</v>
      </c>
      <c r="S7447" s="9" t="str">
        <f>TEXT(Table3[[#This Row],[Purchase Date]],"MMMM")</f>
        <v>July</v>
      </c>
      <c r="T7447" s="9">
        <f>YEAR('Consolidtaed Data'!$F3561)</f>
        <v>2020</v>
      </c>
    </row>
    <row r="7448" spans="1:20" x14ac:dyDescent="0.3">
      <c r="A7448" s="9" t="s">
        <v>8474</v>
      </c>
      <c r="B7448" s="9" t="s">
        <v>355</v>
      </c>
      <c r="C7448" s="9" t="s">
        <v>245</v>
      </c>
      <c r="D7448" s="9" t="s">
        <v>246</v>
      </c>
      <c r="E7448" s="9" t="s">
        <v>162</v>
      </c>
      <c r="F7448" s="12">
        <v>44396</v>
      </c>
      <c r="G7448" s="12" t="str">
        <f>VLOOKUP(Table3[[#This Row],[Product ID]],[1]Products!$A:$G,2,0)</f>
        <v>Product 100</v>
      </c>
      <c r="H7448" s="22">
        <v>2</v>
      </c>
      <c r="I7448" s="9">
        <f>VLOOKUP('Consolidtaed Data'!$B43,[1]Products!$A:$G,4,0)</f>
        <v>400</v>
      </c>
      <c r="J7448" s="9">
        <f>VLOOKUP('Consolidtaed Data'!$B43,[1]Products!$A:$G,3,0)</f>
        <v>208</v>
      </c>
      <c r="K7448" s="9">
        <f>'Consolidtaed Data'!$J43*'Consolidtaed Data'!$H43</f>
        <v>584</v>
      </c>
      <c r="L7448" s="9">
        <f>'Consolidtaed Data'!$I43*'Consolidtaed Data'!$H43</f>
        <v>913</v>
      </c>
      <c r="M7448" s="9">
        <f>'Consolidtaed Data'!$L43-'Consolidtaed Data'!$K43</f>
        <v>264</v>
      </c>
      <c r="N7448" s="9" t="str">
        <f>VLOOKUP('Consolidtaed Data'!$C43,[1]Locations!$A:$O,2,0)</f>
        <v>Simi Valley</v>
      </c>
      <c r="O7448" s="9" t="str">
        <f>VLOOKUP('Consolidtaed Data'!$D43,'[1]Sales People'!$A:$B,2,0)</f>
        <v>Roger Ramos</v>
      </c>
      <c r="P7448" s="9" t="str">
        <f>VLOOKUP('Consolidtaed Data'!$E43,[1]Customers!$A:$B,2,0)</f>
        <v>Douglas Wallace</v>
      </c>
      <c r="Q7448" s="11">
        <f>WEEKDAY('Consolidtaed Data'!$F43)</f>
        <v>6</v>
      </c>
      <c r="R7448" s="9">
        <f>MONTH('Consolidtaed Data'!$F43)</f>
        <v>1</v>
      </c>
      <c r="S7448" s="9" t="str">
        <f>TEXT(Table3[[#This Row],[Purchase Date]],"MMMM")</f>
        <v>July</v>
      </c>
      <c r="T7448" s="9">
        <f>YEAR('Consolidtaed Data'!$F43)</f>
        <v>2020</v>
      </c>
    </row>
    <row r="7449" spans="1:20" x14ac:dyDescent="0.3">
      <c r="A7449" s="9" t="s">
        <v>8475</v>
      </c>
      <c r="B7449" s="9" t="s">
        <v>200</v>
      </c>
      <c r="C7449" s="9" t="s">
        <v>420</v>
      </c>
      <c r="D7449" s="9" t="s">
        <v>174</v>
      </c>
      <c r="E7449" s="9" t="s">
        <v>910</v>
      </c>
      <c r="F7449" s="12">
        <v>44396</v>
      </c>
      <c r="G7449" s="12" t="str">
        <f>VLOOKUP(Table3[[#This Row],[Product ID]],[1]Products!$A:$G,2,0)</f>
        <v>Product 23</v>
      </c>
      <c r="H7449" s="22">
        <v>1</v>
      </c>
      <c r="I7449" s="9">
        <f>VLOOKUP('Consolidtaed Data'!$B324,[1]Products!$A:$G,4,0)</f>
        <v>1103</v>
      </c>
      <c r="J7449" s="9">
        <f>VLOOKUP('Consolidtaed Data'!$B324,[1]Products!$A:$G,3,0)</f>
        <v>838</v>
      </c>
      <c r="K7449" s="9">
        <f>'Consolidtaed Data'!$J324*'Consolidtaed Data'!$H324</f>
        <v>1378</v>
      </c>
      <c r="L7449" s="9">
        <f>'Consolidtaed Data'!$I324*'Consolidtaed Data'!$H324</f>
        <v>1887</v>
      </c>
      <c r="M7449" s="9">
        <f>'Consolidtaed Data'!$L324-'Consolidtaed Data'!$K324</f>
        <v>651</v>
      </c>
      <c r="N7449" s="9" t="str">
        <f>VLOOKUP('Consolidtaed Data'!$C324,[1]Locations!$A:$O,2,0)</f>
        <v>San Buenaventura (Ventura)</v>
      </c>
      <c r="O7449" s="9" t="str">
        <f>VLOOKUP('Consolidtaed Data'!$D324,'[1]Sales People'!$A:$B,2,0)</f>
        <v>Eugene Holmes</v>
      </c>
      <c r="P7449" s="9" t="str">
        <f>VLOOKUP('Consolidtaed Data'!$E324,[1]Customers!$A:$B,2,0)</f>
        <v>Daniel Nguyen</v>
      </c>
      <c r="Q7449" s="11">
        <f>WEEKDAY('Consolidtaed Data'!$F324)</f>
        <v>5</v>
      </c>
      <c r="R7449" s="9">
        <f>MONTH('Consolidtaed Data'!$F324)</f>
        <v>1</v>
      </c>
      <c r="S7449" s="9" t="str">
        <f>TEXT(Table3[[#This Row],[Purchase Date]],"MMMM")</f>
        <v>July</v>
      </c>
      <c r="T7449" s="9">
        <f>YEAR('Consolidtaed Data'!$F324)</f>
        <v>2020</v>
      </c>
    </row>
    <row r="7450" spans="1:20" x14ac:dyDescent="0.3">
      <c r="A7450" s="9" t="s">
        <v>8476</v>
      </c>
      <c r="B7450" s="9" t="s">
        <v>322</v>
      </c>
      <c r="C7450" s="9" t="s">
        <v>504</v>
      </c>
      <c r="D7450" s="9" t="s">
        <v>326</v>
      </c>
      <c r="E7450" s="9" t="s">
        <v>1157</v>
      </c>
      <c r="F7450" s="12">
        <v>44396</v>
      </c>
      <c r="G7450" s="12" t="str">
        <f>VLOOKUP(Table3[[#This Row],[Product ID]],[1]Products!$A:$G,2,0)</f>
        <v>Product 43</v>
      </c>
      <c r="H7450" s="22">
        <v>4</v>
      </c>
      <c r="I7450" s="9">
        <f>VLOOKUP('Consolidtaed Data'!$B470,[1]Products!$A:$G,4,0)</f>
        <v>2353</v>
      </c>
      <c r="J7450" s="9">
        <f>VLOOKUP('Consolidtaed Data'!$B470,[1]Products!$A:$G,3,0)</f>
        <v>1788</v>
      </c>
      <c r="K7450" s="9">
        <f>'Consolidtaed Data'!$J470*'Consolidtaed Data'!$H470</f>
        <v>1230</v>
      </c>
      <c r="L7450" s="9">
        <f>'Consolidtaed Data'!$I470*'Consolidtaed Data'!$H470</f>
        <v>1783</v>
      </c>
      <c r="M7450" s="9">
        <f>'Consolidtaed Data'!$L470-'Consolidtaed Data'!$K470</f>
        <v>827</v>
      </c>
      <c r="N7450" s="9" t="str">
        <f>VLOOKUP('Consolidtaed Data'!$C470,[1]Locations!$A:$O,2,0)</f>
        <v>Costa Mesa</v>
      </c>
      <c r="O7450" s="9" t="str">
        <f>VLOOKUP('Consolidtaed Data'!$D470,'[1]Sales People'!$A:$B,2,0)</f>
        <v>Kevin Butler</v>
      </c>
      <c r="P7450" s="9" t="str">
        <f>VLOOKUP('Consolidtaed Data'!$E470,[1]Customers!$A:$B,2,0)</f>
        <v>Lawrence Rogers</v>
      </c>
      <c r="Q7450" s="11">
        <f>WEEKDAY('Consolidtaed Data'!$F470)</f>
        <v>1</v>
      </c>
      <c r="R7450" s="9">
        <f>MONTH('Consolidtaed Data'!$F470)</f>
        <v>2</v>
      </c>
      <c r="S7450" s="9" t="str">
        <f>TEXT(Table3[[#This Row],[Purchase Date]],"MMMM")</f>
        <v>July</v>
      </c>
      <c r="T7450" s="9">
        <f>YEAR('Consolidtaed Data'!$F470)</f>
        <v>2020</v>
      </c>
    </row>
    <row r="7451" spans="1:20" x14ac:dyDescent="0.3">
      <c r="A7451" s="9" t="s">
        <v>8477</v>
      </c>
      <c r="B7451" s="9" t="s">
        <v>477</v>
      </c>
      <c r="C7451" s="9" t="s">
        <v>104</v>
      </c>
      <c r="D7451" s="9" t="s">
        <v>56</v>
      </c>
      <c r="E7451" s="9" t="s">
        <v>1289</v>
      </c>
      <c r="F7451" s="12">
        <v>44396</v>
      </c>
      <c r="G7451" s="12" t="str">
        <f>VLOOKUP(Table3[[#This Row],[Product ID]],[1]Products!$A:$G,2,0)</f>
        <v>Product 46</v>
      </c>
      <c r="H7451" s="22">
        <v>4</v>
      </c>
      <c r="I7451" s="9">
        <f>VLOOKUP('Consolidtaed Data'!$B557,[1]Products!$A:$G,4,0)</f>
        <v>368</v>
      </c>
      <c r="J7451" s="9">
        <f>VLOOKUP('Consolidtaed Data'!$B557,[1]Products!$A:$G,3,0)</f>
        <v>294</v>
      </c>
      <c r="K7451" s="9">
        <f>'Consolidtaed Data'!$J557*'Consolidtaed Data'!$H557</f>
        <v>2346</v>
      </c>
      <c r="L7451" s="9">
        <f>'Consolidtaed Data'!$I557*'Consolidtaed Data'!$H557</f>
        <v>3724</v>
      </c>
      <c r="M7451" s="9">
        <f>'Consolidtaed Data'!$L557-'Consolidtaed Data'!$K557</f>
        <v>766</v>
      </c>
      <c r="N7451" s="9" t="str">
        <f>VLOOKUP('Consolidtaed Data'!$C557,[1]Locations!$A:$O,2,0)</f>
        <v>Palmdale</v>
      </c>
      <c r="O7451" s="9" t="str">
        <f>VLOOKUP('Consolidtaed Data'!$D557,'[1]Sales People'!$A:$B,2,0)</f>
        <v>Roger Robertson</v>
      </c>
      <c r="P7451" s="9" t="str">
        <f>VLOOKUP('Consolidtaed Data'!$E557,[1]Customers!$A:$B,2,0)</f>
        <v>Michael Cole</v>
      </c>
      <c r="Q7451" s="11">
        <f>WEEKDAY('Consolidtaed Data'!$F557)</f>
        <v>7</v>
      </c>
      <c r="R7451" s="9">
        <f>MONTH('Consolidtaed Data'!$F557)</f>
        <v>2</v>
      </c>
      <c r="S7451" s="9" t="str">
        <f>TEXT(Table3[[#This Row],[Purchase Date]],"MMMM")</f>
        <v>July</v>
      </c>
      <c r="T7451" s="9">
        <f>YEAR('Consolidtaed Data'!$F557)</f>
        <v>2020</v>
      </c>
    </row>
    <row r="7452" spans="1:20" x14ac:dyDescent="0.3">
      <c r="A7452" s="9" t="s">
        <v>8478</v>
      </c>
      <c r="B7452" s="9" t="s">
        <v>364</v>
      </c>
      <c r="C7452" s="9" t="s">
        <v>295</v>
      </c>
      <c r="D7452" s="9" t="s">
        <v>281</v>
      </c>
      <c r="E7452" s="9" t="s">
        <v>820</v>
      </c>
      <c r="F7452" s="12">
        <v>44396</v>
      </c>
      <c r="G7452" s="12" t="str">
        <f>VLOOKUP(Table3[[#This Row],[Product ID]],[1]Products!$A:$G,2,0)</f>
        <v>Product 45</v>
      </c>
      <c r="H7452" s="22">
        <v>2</v>
      </c>
      <c r="I7452" s="9">
        <f>VLOOKUP('Consolidtaed Data'!$B1322,[1]Products!$A:$G,4,0)</f>
        <v>1848</v>
      </c>
      <c r="J7452" s="9">
        <f>VLOOKUP('Consolidtaed Data'!$B1322,[1]Products!$A:$G,3,0)</f>
        <v>1294</v>
      </c>
      <c r="K7452" s="9">
        <f>'Consolidtaed Data'!$J1322*'Consolidtaed Data'!$H1322</f>
        <v>4329</v>
      </c>
      <c r="L7452" s="9">
        <f>'Consolidtaed Data'!$I1322*'Consolidtaed Data'!$H1322</f>
        <v>5478</v>
      </c>
      <c r="M7452" s="9">
        <f>'Consolidtaed Data'!$L1322-'Consolidtaed Data'!$K1322</f>
        <v>944</v>
      </c>
      <c r="N7452" s="9" t="str">
        <f>VLOOKUP('Consolidtaed Data'!$C1322,[1]Locations!$A:$O,2,0)</f>
        <v>Temecula</v>
      </c>
      <c r="O7452" s="9" t="str">
        <f>VLOOKUP('Consolidtaed Data'!$D1322,'[1]Sales People'!$A:$B,2,0)</f>
        <v>Gary Rodriguez</v>
      </c>
      <c r="P7452" s="9" t="str">
        <f>VLOOKUP('Consolidtaed Data'!$E1322,[1]Customers!$A:$B,2,0)</f>
        <v>Joe Carroll</v>
      </c>
      <c r="Q7452" s="11">
        <f>WEEKDAY('Consolidtaed Data'!$F1322)</f>
        <v>3</v>
      </c>
      <c r="R7452" s="9">
        <f>MONTH('Consolidtaed Data'!$F1322)</f>
        <v>4</v>
      </c>
      <c r="S7452" s="9" t="str">
        <f>TEXT(Table3[[#This Row],[Purchase Date]],"MMMM")</f>
        <v>July</v>
      </c>
      <c r="T7452" s="9">
        <f>YEAR('Consolidtaed Data'!$F1322)</f>
        <v>2020</v>
      </c>
    </row>
    <row r="7453" spans="1:20" x14ac:dyDescent="0.3">
      <c r="A7453" s="9" t="s">
        <v>8479</v>
      </c>
      <c r="B7453" s="9" t="s">
        <v>298</v>
      </c>
      <c r="C7453" s="9" t="s">
        <v>469</v>
      </c>
      <c r="D7453" s="9" t="s">
        <v>73</v>
      </c>
      <c r="E7453" s="9" t="s">
        <v>713</v>
      </c>
      <c r="F7453" s="12">
        <v>44396</v>
      </c>
      <c r="G7453" s="12" t="str">
        <f>VLOOKUP(Table3[[#This Row],[Product ID]],[1]Products!$A:$G,2,0)</f>
        <v>Product 53</v>
      </c>
      <c r="H7453" s="22">
        <v>1</v>
      </c>
      <c r="I7453" s="9">
        <f>VLOOKUP('Consolidtaed Data'!$B2004,[1]Products!$A:$G,4,0)</f>
        <v>2396</v>
      </c>
      <c r="J7453" s="9">
        <f>VLOOKUP('Consolidtaed Data'!$B2004,[1]Products!$A:$G,3,0)</f>
        <v>1965</v>
      </c>
      <c r="K7453" s="9">
        <f>'Consolidtaed Data'!$J2004*'Consolidtaed Data'!$H2004</f>
        <v>158</v>
      </c>
      <c r="L7453" s="9">
        <f>'Consolidtaed Data'!$I2004*'Consolidtaed Data'!$H2004</f>
        <v>254</v>
      </c>
      <c r="M7453" s="9">
        <f>'Consolidtaed Data'!$L2004-'Consolidtaed Data'!$K2004</f>
        <v>560</v>
      </c>
      <c r="N7453" s="9" t="str">
        <f>VLOOKUP('Consolidtaed Data'!$C2004,[1]Locations!$A:$O,2,0)</f>
        <v>San Buenaventura (Ventura)</v>
      </c>
      <c r="O7453" s="9" t="str">
        <f>VLOOKUP('Consolidtaed Data'!$D2004,'[1]Sales People'!$A:$B,2,0)</f>
        <v>Larry Castillo</v>
      </c>
      <c r="P7453" s="9" t="str">
        <f>VLOOKUP('Consolidtaed Data'!$E2004,[1]Customers!$A:$B,2,0)</f>
        <v>Charles Montgomery</v>
      </c>
      <c r="Q7453" s="11">
        <f>WEEKDAY('Consolidtaed Data'!$F2004)</f>
        <v>3</v>
      </c>
      <c r="R7453" s="9">
        <f>MONTH('Consolidtaed Data'!$F2004)</f>
        <v>5</v>
      </c>
      <c r="S7453" s="9" t="str">
        <f>TEXT(Table3[[#This Row],[Purchase Date]],"MMMM")</f>
        <v>July</v>
      </c>
      <c r="T7453" s="9">
        <f>YEAR('Consolidtaed Data'!$F2004)</f>
        <v>2020</v>
      </c>
    </row>
    <row r="7454" spans="1:20" x14ac:dyDescent="0.3">
      <c r="A7454" s="9" t="s">
        <v>8480</v>
      </c>
      <c r="B7454" s="9" t="s">
        <v>139</v>
      </c>
      <c r="C7454" s="9" t="s">
        <v>352</v>
      </c>
      <c r="D7454" s="9" t="s">
        <v>68</v>
      </c>
      <c r="E7454" s="9" t="s">
        <v>1513</v>
      </c>
      <c r="F7454" s="12">
        <v>44396</v>
      </c>
      <c r="G7454" s="12" t="str">
        <f>VLOOKUP(Table3[[#This Row],[Product ID]],[1]Products!$A:$G,2,0)</f>
        <v>Product 13</v>
      </c>
      <c r="H7454" s="22">
        <v>2</v>
      </c>
      <c r="I7454" s="9">
        <f>VLOOKUP('Consolidtaed Data'!$B2476,[1]Products!$A:$G,4,0)</f>
        <v>886</v>
      </c>
      <c r="J7454" s="9">
        <f>VLOOKUP('Consolidtaed Data'!$B2476,[1]Products!$A:$G,3,0)</f>
        <v>478</v>
      </c>
      <c r="K7454" s="9">
        <f>'Consolidtaed Data'!$J2476*'Consolidtaed Data'!$H2476</f>
        <v>1632</v>
      </c>
      <c r="L7454" s="9">
        <f>'Consolidtaed Data'!$I2476*'Consolidtaed Data'!$H2476</f>
        <v>2016</v>
      </c>
      <c r="M7454" s="9">
        <f>'Consolidtaed Data'!$L2476-'Consolidtaed Data'!$K2476</f>
        <v>344</v>
      </c>
      <c r="N7454" s="9" t="str">
        <f>VLOOKUP('Consolidtaed Data'!$C2476,[1]Locations!$A:$O,2,0)</f>
        <v>San Mateo</v>
      </c>
      <c r="O7454" s="9" t="str">
        <f>VLOOKUP('Consolidtaed Data'!$D2476,'[1]Sales People'!$A:$B,2,0)</f>
        <v>Robert Reed</v>
      </c>
      <c r="P7454" s="9" t="str">
        <f>VLOOKUP('Consolidtaed Data'!$E2476,[1]Customers!$A:$B,2,0)</f>
        <v>Edward Walker</v>
      </c>
      <c r="Q7454" s="11">
        <f>WEEKDAY('Consolidtaed Data'!$F2476)</f>
        <v>1</v>
      </c>
      <c r="R7454" s="9">
        <f>MONTH('Consolidtaed Data'!$F2476)</f>
        <v>6</v>
      </c>
      <c r="S7454" s="9" t="str">
        <f>TEXT(Table3[[#This Row],[Purchase Date]],"MMMM")</f>
        <v>July</v>
      </c>
      <c r="T7454" s="9">
        <f>YEAR('Consolidtaed Data'!$F2476)</f>
        <v>2020</v>
      </c>
    </row>
    <row r="7455" spans="1:20" x14ac:dyDescent="0.3">
      <c r="A7455" s="9" t="s">
        <v>8481</v>
      </c>
      <c r="B7455" s="9" t="s">
        <v>294</v>
      </c>
      <c r="C7455" s="9" t="s">
        <v>394</v>
      </c>
      <c r="D7455" s="9" t="s">
        <v>149</v>
      </c>
      <c r="E7455" s="9" t="s">
        <v>781</v>
      </c>
      <c r="F7455" s="12">
        <v>44396</v>
      </c>
      <c r="G7455" s="12" t="str">
        <f>VLOOKUP(Table3[[#This Row],[Product ID]],[1]Products!$A:$G,2,0)</f>
        <v>Product 51</v>
      </c>
      <c r="H7455" s="22">
        <v>1</v>
      </c>
      <c r="I7455" s="9">
        <f>VLOOKUP('Consolidtaed Data'!$B3277,[1]Products!$A:$G,4,0)</f>
        <v>368</v>
      </c>
      <c r="J7455" s="9">
        <f>VLOOKUP('Consolidtaed Data'!$B3277,[1]Products!$A:$G,3,0)</f>
        <v>294</v>
      </c>
      <c r="K7455" s="9">
        <f>'Consolidtaed Data'!$J3277*'Consolidtaed Data'!$H3277</f>
        <v>269</v>
      </c>
      <c r="L7455" s="9">
        <f>'Consolidtaed Data'!$I3277*'Consolidtaed Data'!$H3277</f>
        <v>368</v>
      </c>
      <c r="M7455" s="9">
        <f>'Consolidtaed Data'!$L3277-'Consolidtaed Data'!$K3277</f>
        <v>364</v>
      </c>
      <c r="N7455" s="9" t="str">
        <f>VLOOKUP('Consolidtaed Data'!$C3277,[1]Locations!$A:$O,2,0)</f>
        <v>Pasadena</v>
      </c>
      <c r="O7455" s="9" t="str">
        <f>VLOOKUP('Consolidtaed Data'!$D3277,'[1]Sales People'!$A:$B,2,0)</f>
        <v>Ryan Welch</v>
      </c>
      <c r="P7455" s="9" t="str">
        <f>VLOOKUP('Consolidtaed Data'!$E3277,[1]Customers!$A:$B,2,0)</f>
        <v>Ryan Ruiz</v>
      </c>
      <c r="Q7455" s="11">
        <f>WEEKDAY('Consolidtaed Data'!$F3277)</f>
        <v>1</v>
      </c>
      <c r="R7455" s="9">
        <f>MONTH('Consolidtaed Data'!$F3277)</f>
        <v>8</v>
      </c>
      <c r="S7455" s="9" t="str">
        <f>TEXT(Table3[[#This Row],[Purchase Date]],"MMMM")</f>
        <v>July</v>
      </c>
      <c r="T7455" s="9">
        <f>YEAR('Consolidtaed Data'!$F3277)</f>
        <v>2020</v>
      </c>
    </row>
    <row r="7456" spans="1:20" x14ac:dyDescent="0.3">
      <c r="A7456" s="9" t="s">
        <v>8482</v>
      </c>
      <c r="B7456" s="9" t="s">
        <v>136</v>
      </c>
      <c r="C7456" s="9" t="s">
        <v>50</v>
      </c>
      <c r="D7456" s="9" t="s">
        <v>315</v>
      </c>
      <c r="E7456" s="9" t="s">
        <v>2592</v>
      </c>
      <c r="F7456" s="12">
        <v>44396</v>
      </c>
      <c r="G7456" s="12" t="str">
        <f>VLOOKUP(Table3[[#This Row],[Product ID]],[1]Products!$A:$G,2,0)</f>
        <v>Product 2</v>
      </c>
      <c r="H7456" s="22">
        <v>2</v>
      </c>
      <c r="I7456" s="9">
        <f>VLOOKUP('Consolidtaed Data'!$B3349,[1]Products!$A:$G,4,0)</f>
        <v>530</v>
      </c>
      <c r="J7456" s="9">
        <f>VLOOKUP('Consolidtaed Data'!$B3349,[1]Products!$A:$G,3,0)</f>
        <v>435</v>
      </c>
      <c r="K7456" s="9">
        <f>'Consolidtaed Data'!$J3349*'Consolidtaed Data'!$H3349</f>
        <v>1965</v>
      </c>
      <c r="L7456" s="9">
        <f>'Consolidtaed Data'!$I3349*'Consolidtaed Data'!$H3349</f>
        <v>2396</v>
      </c>
      <c r="M7456" s="9">
        <f>'Consolidtaed Data'!$L3349-'Consolidtaed Data'!$K3349</f>
        <v>792</v>
      </c>
      <c r="N7456" s="9" t="str">
        <f>VLOOKUP('Consolidtaed Data'!$C3349,[1]Locations!$A:$O,2,0)</f>
        <v>San Mateo</v>
      </c>
      <c r="O7456" s="9" t="str">
        <f>VLOOKUP('Consolidtaed Data'!$D3349,'[1]Sales People'!$A:$B,2,0)</f>
        <v>Walter Cook</v>
      </c>
      <c r="P7456" s="9" t="str">
        <f>VLOOKUP('Consolidtaed Data'!$E3349,[1]Customers!$A:$B,2,0)</f>
        <v>Gary Porter</v>
      </c>
      <c r="Q7456" s="11">
        <f>WEEKDAY('Consolidtaed Data'!$F3349)</f>
        <v>6</v>
      </c>
      <c r="R7456" s="9">
        <f>MONTH('Consolidtaed Data'!$F3349)</f>
        <v>9</v>
      </c>
      <c r="S7456" s="9" t="str">
        <f>TEXT(Table3[[#This Row],[Purchase Date]],"MMMM")</f>
        <v>July</v>
      </c>
      <c r="T7456" s="9">
        <f>YEAR('Consolidtaed Data'!$F3349)</f>
        <v>2020</v>
      </c>
    </row>
    <row r="7457" spans="1:20" x14ac:dyDescent="0.3">
      <c r="A7457" s="9" t="s">
        <v>8483</v>
      </c>
      <c r="B7457" s="9" t="s">
        <v>806</v>
      </c>
      <c r="C7457" s="9" t="s">
        <v>169</v>
      </c>
      <c r="D7457" s="9" t="s">
        <v>143</v>
      </c>
      <c r="E7457" s="9" t="s">
        <v>810</v>
      </c>
      <c r="F7457" s="12">
        <v>44396</v>
      </c>
      <c r="G7457" s="12" t="str">
        <f>VLOOKUP(Table3[[#This Row],[Product ID]],[1]Products!$A:$G,2,0)</f>
        <v>Product 72</v>
      </c>
      <c r="H7457" s="22">
        <v>4</v>
      </c>
      <c r="I7457" s="9">
        <f>VLOOKUP('Consolidtaed Data'!$B3584,[1]Products!$A:$G,4,0)</f>
        <v>799</v>
      </c>
      <c r="J7457" s="9">
        <f>VLOOKUP('Consolidtaed Data'!$B3584,[1]Products!$A:$G,3,0)</f>
        <v>455</v>
      </c>
      <c r="K7457" s="9">
        <f>'Consolidtaed Data'!$J3584*'Consolidtaed Data'!$H3584</f>
        <v>790</v>
      </c>
      <c r="L7457" s="9">
        <f>'Consolidtaed Data'!$I3584*'Consolidtaed Data'!$H3584</f>
        <v>1112</v>
      </c>
      <c r="M7457" s="9">
        <f>'Consolidtaed Data'!$L3584-'Consolidtaed Data'!$K3584</f>
        <v>1674</v>
      </c>
      <c r="N7457" s="9" t="str">
        <f>VLOOKUP('Consolidtaed Data'!$C3584,[1]Locations!$A:$O,2,0)</f>
        <v>Rialto</v>
      </c>
      <c r="O7457" s="9" t="str">
        <f>VLOOKUP('Consolidtaed Data'!$D3584,'[1]Sales People'!$A:$B,2,0)</f>
        <v>Carl Elliott</v>
      </c>
      <c r="P7457" s="9" t="str">
        <f>VLOOKUP('Consolidtaed Data'!$E3584,[1]Customers!$A:$B,2,0)</f>
        <v>Adam Myers</v>
      </c>
      <c r="Q7457" s="11">
        <f>WEEKDAY('Consolidtaed Data'!$F3584)</f>
        <v>7</v>
      </c>
      <c r="R7457" s="9">
        <f>MONTH('Consolidtaed Data'!$F3584)</f>
        <v>9</v>
      </c>
      <c r="S7457" s="9" t="str">
        <f>TEXT(Table3[[#This Row],[Purchase Date]],"MMMM")</f>
        <v>July</v>
      </c>
      <c r="T7457" s="9">
        <f>YEAR('Consolidtaed Data'!$F3584)</f>
        <v>2020</v>
      </c>
    </row>
    <row r="7458" spans="1:20" x14ac:dyDescent="0.3">
      <c r="A7458" s="9" t="s">
        <v>8484</v>
      </c>
      <c r="B7458" s="9" t="s">
        <v>188</v>
      </c>
      <c r="C7458" s="9" t="s">
        <v>50</v>
      </c>
      <c r="D7458" s="9" t="s">
        <v>91</v>
      </c>
      <c r="E7458" s="9" t="s">
        <v>636</v>
      </c>
      <c r="F7458" s="12">
        <v>44396</v>
      </c>
      <c r="G7458" s="12" t="str">
        <f>VLOOKUP(Table3[[#This Row],[Product ID]],[1]Products!$A:$G,2,0)</f>
        <v>Product 63</v>
      </c>
      <c r="H7458" s="22">
        <v>1</v>
      </c>
      <c r="I7458" s="9">
        <f>VLOOKUP('Consolidtaed Data'!$B3681,[1]Products!$A:$G,4,0)</f>
        <v>368</v>
      </c>
      <c r="J7458" s="9">
        <f>VLOOKUP('Consolidtaed Data'!$B3681,[1]Products!$A:$G,3,0)</f>
        <v>269</v>
      </c>
      <c r="K7458" s="9">
        <f>'Consolidtaed Data'!$J3681*'Consolidtaed Data'!$H3681</f>
        <v>1473</v>
      </c>
      <c r="L7458" s="9">
        <f>'Consolidtaed Data'!$I3681*'Consolidtaed Data'!$H3681</f>
        <v>2497</v>
      </c>
      <c r="M7458" s="9">
        <f>'Consolidtaed Data'!$L3681-'Consolidtaed Data'!$K3681</f>
        <v>164</v>
      </c>
      <c r="N7458" s="9" t="str">
        <f>VLOOKUP('Consolidtaed Data'!$C3681,[1]Locations!$A:$O,2,0)</f>
        <v>San Bernardino</v>
      </c>
      <c r="O7458" s="9" t="str">
        <f>VLOOKUP('Consolidtaed Data'!$D3681,'[1]Sales People'!$A:$B,2,0)</f>
        <v>Joshua Taylor</v>
      </c>
      <c r="P7458" s="9" t="str">
        <f>VLOOKUP('Consolidtaed Data'!$E3681,[1]Customers!$A:$B,2,0)</f>
        <v>David Garrett</v>
      </c>
      <c r="Q7458" s="11">
        <f>WEEKDAY('Consolidtaed Data'!$F3681)</f>
        <v>7</v>
      </c>
      <c r="R7458" s="9">
        <f>MONTH('Consolidtaed Data'!$F3681)</f>
        <v>9</v>
      </c>
      <c r="S7458" s="9" t="str">
        <f>TEXT(Table3[[#This Row],[Purchase Date]],"MMMM")</f>
        <v>July</v>
      </c>
      <c r="T7458" s="9">
        <f>YEAR('Consolidtaed Data'!$F3681)</f>
        <v>2020</v>
      </c>
    </row>
    <row r="7459" spans="1:20" x14ac:dyDescent="0.3">
      <c r="A7459" s="9" t="s">
        <v>8485</v>
      </c>
      <c r="B7459" s="9" t="s">
        <v>98</v>
      </c>
      <c r="C7459" s="9" t="s">
        <v>39</v>
      </c>
      <c r="D7459" s="9" t="s">
        <v>64</v>
      </c>
      <c r="E7459" s="9" t="s">
        <v>146</v>
      </c>
      <c r="F7459" s="12">
        <v>44397</v>
      </c>
      <c r="G7459" s="12" t="str">
        <f>VLOOKUP(Table3[[#This Row],[Product ID]],[1]Products!$A:$G,2,0)</f>
        <v>Product 85</v>
      </c>
      <c r="H7459" s="22">
        <v>2</v>
      </c>
      <c r="I7459" s="9">
        <f>VLOOKUP('Consolidtaed Data'!$B22,[1]Products!$A:$G,4,0)</f>
        <v>2091</v>
      </c>
      <c r="J7459" s="9">
        <f>VLOOKUP('Consolidtaed Data'!$B22,[1]Products!$A:$G,3,0)</f>
        <v>1485</v>
      </c>
      <c r="K7459" s="9">
        <f>'Consolidtaed Data'!$J22*'Consolidtaed Data'!$H22</f>
        <v>1366</v>
      </c>
      <c r="L7459" s="9">
        <f>'Consolidtaed Data'!$I22*'Consolidtaed Data'!$H22</f>
        <v>2238</v>
      </c>
      <c r="M7459" s="9">
        <f>'Consolidtaed Data'!$L22-'Consolidtaed Data'!$K22</f>
        <v>2760</v>
      </c>
      <c r="N7459" s="9" t="str">
        <f>VLOOKUP('Consolidtaed Data'!$C22,[1]Locations!$A:$O,2,0)</f>
        <v>Jurupa Valley</v>
      </c>
      <c r="O7459" s="9" t="str">
        <f>VLOOKUP('Consolidtaed Data'!$D22,'[1]Sales People'!$A:$B,2,0)</f>
        <v>Ernest Wheeler</v>
      </c>
      <c r="P7459" s="9" t="str">
        <f>VLOOKUP('Consolidtaed Data'!$E22,[1]Customers!$A:$B,2,0)</f>
        <v>Justin Miller</v>
      </c>
      <c r="Q7459" s="11">
        <f>WEEKDAY('Consolidtaed Data'!$F22)</f>
        <v>5</v>
      </c>
      <c r="R7459" s="9">
        <f>MONTH('Consolidtaed Data'!$F22)</f>
        <v>1</v>
      </c>
      <c r="S7459" s="9" t="str">
        <f>TEXT(Table3[[#This Row],[Purchase Date]],"MMMM")</f>
        <v>July</v>
      </c>
      <c r="T7459" s="9">
        <f>YEAR('Consolidtaed Data'!$F22)</f>
        <v>2020</v>
      </c>
    </row>
    <row r="7460" spans="1:20" x14ac:dyDescent="0.3">
      <c r="A7460" s="9" t="s">
        <v>8486</v>
      </c>
      <c r="B7460" s="9" t="s">
        <v>429</v>
      </c>
      <c r="C7460" s="9" t="s">
        <v>173</v>
      </c>
      <c r="D7460" s="9" t="s">
        <v>43</v>
      </c>
      <c r="E7460" s="9" t="s">
        <v>146</v>
      </c>
      <c r="F7460" s="12">
        <v>44397</v>
      </c>
      <c r="G7460" s="12" t="str">
        <f>VLOOKUP(Table3[[#This Row],[Product ID]],[1]Products!$A:$G,2,0)</f>
        <v>Product 87</v>
      </c>
      <c r="H7460" s="22">
        <v>1</v>
      </c>
      <c r="I7460" s="9">
        <f>VLOOKUP('Consolidtaed Data'!$B925,[1]Products!$A:$G,4,0)</f>
        <v>667</v>
      </c>
      <c r="J7460" s="9">
        <f>VLOOKUP('Consolidtaed Data'!$B925,[1]Products!$A:$G,3,0)</f>
        <v>387</v>
      </c>
      <c r="K7460" s="9">
        <f>'Consolidtaed Data'!$J925*'Consolidtaed Data'!$H925</f>
        <v>5512</v>
      </c>
      <c r="L7460" s="9">
        <f>'Consolidtaed Data'!$I925*'Consolidtaed Data'!$H925</f>
        <v>7548</v>
      </c>
      <c r="M7460" s="9">
        <f>'Consolidtaed Data'!$L925-'Consolidtaed Data'!$K925</f>
        <v>452</v>
      </c>
      <c r="N7460" s="9" t="str">
        <f>VLOOKUP('Consolidtaed Data'!$C925,[1]Locations!$A:$O,2,0)</f>
        <v>East Los Angeles</v>
      </c>
      <c r="O7460" s="9" t="str">
        <f>VLOOKUP('Consolidtaed Data'!$D925,'[1]Sales People'!$A:$B,2,0)</f>
        <v>Kenneth Fields</v>
      </c>
      <c r="P7460" s="9" t="str">
        <f>VLOOKUP('Consolidtaed Data'!$E925,[1]Customers!$A:$B,2,0)</f>
        <v>Jeffrey Phillips</v>
      </c>
      <c r="Q7460" s="11">
        <f>WEEKDAY('Consolidtaed Data'!$F925)</f>
        <v>6</v>
      </c>
      <c r="R7460" s="9">
        <f>MONTH('Consolidtaed Data'!$F925)</f>
        <v>3</v>
      </c>
      <c r="S7460" s="9" t="str">
        <f>TEXT(Table3[[#This Row],[Purchase Date]],"MMMM")</f>
        <v>July</v>
      </c>
      <c r="T7460" s="9">
        <f>YEAR('Consolidtaed Data'!$F925)</f>
        <v>2020</v>
      </c>
    </row>
    <row r="7461" spans="1:20" x14ac:dyDescent="0.3">
      <c r="A7461" s="9" t="s">
        <v>8487</v>
      </c>
      <c r="B7461" s="9" t="s">
        <v>252</v>
      </c>
      <c r="C7461" s="9" t="s">
        <v>331</v>
      </c>
      <c r="D7461" s="9" t="s">
        <v>105</v>
      </c>
      <c r="E7461" s="9" t="s">
        <v>1116</v>
      </c>
      <c r="F7461" s="12">
        <v>44397</v>
      </c>
      <c r="G7461" s="12" t="str">
        <f>VLOOKUP(Table3[[#This Row],[Product ID]],[1]Products!$A:$G,2,0)</f>
        <v>Product 81</v>
      </c>
      <c r="H7461" s="22">
        <v>2</v>
      </c>
      <c r="I7461" s="9">
        <f>VLOOKUP('Consolidtaed Data'!$B1005,[1]Products!$A:$G,4,0)</f>
        <v>1022</v>
      </c>
      <c r="J7461" s="9">
        <f>VLOOKUP('Consolidtaed Data'!$B1005,[1]Products!$A:$G,3,0)</f>
        <v>818</v>
      </c>
      <c r="K7461" s="9">
        <f>'Consolidtaed Data'!$J1005*'Consolidtaed Data'!$H1005</f>
        <v>1367</v>
      </c>
      <c r="L7461" s="9">
        <f>'Consolidtaed Data'!$I1005*'Consolidtaed Data'!$H1005</f>
        <v>2241</v>
      </c>
      <c r="M7461" s="9">
        <f>'Consolidtaed Data'!$L1005-'Consolidtaed Data'!$K1005</f>
        <v>214</v>
      </c>
      <c r="N7461" s="9" t="str">
        <f>VLOOKUP('Consolidtaed Data'!$C1005,[1]Locations!$A:$O,2,0)</f>
        <v>Los Angeles</v>
      </c>
      <c r="O7461" s="9" t="str">
        <f>VLOOKUP('Consolidtaed Data'!$D1005,'[1]Sales People'!$A:$B,2,0)</f>
        <v>Kenneth Bradley</v>
      </c>
      <c r="P7461" s="9" t="str">
        <f>VLOOKUP('Consolidtaed Data'!$E1005,[1]Customers!$A:$B,2,0)</f>
        <v>Christopher Weaver</v>
      </c>
      <c r="Q7461" s="11">
        <f>WEEKDAY('Consolidtaed Data'!$F1005)</f>
        <v>5</v>
      </c>
      <c r="R7461" s="9">
        <f>MONTH('Consolidtaed Data'!$F1005)</f>
        <v>3</v>
      </c>
      <c r="S7461" s="9" t="str">
        <f>TEXT(Table3[[#This Row],[Purchase Date]],"MMMM")</f>
        <v>July</v>
      </c>
      <c r="T7461" s="9">
        <f>YEAR('Consolidtaed Data'!$F1005)</f>
        <v>2020</v>
      </c>
    </row>
    <row r="7462" spans="1:20" x14ac:dyDescent="0.3">
      <c r="A7462" s="9" t="s">
        <v>8488</v>
      </c>
      <c r="B7462" s="9" t="s">
        <v>136</v>
      </c>
      <c r="C7462" s="9" t="s">
        <v>63</v>
      </c>
      <c r="D7462" s="9" t="s">
        <v>326</v>
      </c>
      <c r="E7462" s="9" t="s">
        <v>1582</v>
      </c>
      <c r="F7462" s="12">
        <v>44397</v>
      </c>
      <c r="G7462" s="12" t="str">
        <f>VLOOKUP(Table3[[#This Row],[Product ID]],[1]Products!$A:$G,2,0)</f>
        <v>Product 2</v>
      </c>
      <c r="H7462" s="22">
        <v>1</v>
      </c>
      <c r="I7462" s="9">
        <f>VLOOKUP('Consolidtaed Data'!$B1377,[1]Products!$A:$G,4,0)</f>
        <v>112</v>
      </c>
      <c r="J7462" s="9">
        <f>VLOOKUP('Consolidtaed Data'!$B1377,[1]Products!$A:$G,3,0)</f>
        <v>90</v>
      </c>
      <c r="K7462" s="9">
        <f>'Consolidtaed Data'!$J1377*'Consolidtaed Data'!$H1377</f>
        <v>1363</v>
      </c>
      <c r="L7462" s="9">
        <f>'Consolidtaed Data'!$I1377*'Consolidtaed Data'!$H1377</f>
        <v>1725</v>
      </c>
      <c r="M7462" s="9">
        <f>'Consolidtaed Data'!$L1377-'Consolidtaed Data'!$K1377</f>
        <v>95</v>
      </c>
      <c r="N7462" s="9" t="str">
        <f>VLOOKUP('Consolidtaed Data'!$C1377,[1]Locations!$A:$O,2,0)</f>
        <v>Antioch</v>
      </c>
      <c r="O7462" s="9" t="str">
        <f>VLOOKUP('Consolidtaed Data'!$D1377,'[1]Sales People'!$A:$B,2,0)</f>
        <v>Henry Nelson</v>
      </c>
      <c r="P7462" s="9" t="str">
        <f>VLOOKUP('Consolidtaed Data'!$E1377,[1]Customers!$A:$B,2,0)</f>
        <v>Steve Barnes</v>
      </c>
      <c r="Q7462" s="11">
        <f>WEEKDAY('Consolidtaed Data'!$F1377)</f>
        <v>7</v>
      </c>
      <c r="R7462" s="9">
        <f>MONTH('Consolidtaed Data'!$F1377)</f>
        <v>4</v>
      </c>
      <c r="S7462" s="9" t="str">
        <f>TEXT(Table3[[#This Row],[Purchase Date]],"MMMM")</f>
        <v>July</v>
      </c>
      <c r="T7462" s="9">
        <f>YEAR('Consolidtaed Data'!$F1377)</f>
        <v>2020</v>
      </c>
    </row>
    <row r="7463" spans="1:20" x14ac:dyDescent="0.3">
      <c r="A7463" s="9" t="s">
        <v>8489</v>
      </c>
      <c r="B7463" s="9" t="s">
        <v>266</v>
      </c>
      <c r="C7463" s="9" t="s">
        <v>201</v>
      </c>
      <c r="D7463" s="9" t="s">
        <v>329</v>
      </c>
      <c r="E7463" s="9" t="s">
        <v>2328</v>
      </c>
      <c r="F7463" s="12">
        <v>44397</v>
      </c>
      <c r="G7463" s="12" t="str">
        <f>VLOOKUP(Table3[[#This Row],[Product ID]],[1]Products!$A:$G,2,0)</f>
        <v>Product 92</v>
      </c>
      <c r="H7463" s="22">
        <v>3</v>
      </c>
      <c r="I7463" s="9">
        <f>VLOOKUP('Consolidtaed Data'!$B1400,[1]Products!$A:$G,4,0)</f>
        <v>368</v>
      </c>
      <c r="J7463" s="9">
        <f>VLOOKUP('Consolidtaed Data'!$B1400,[1]Products!$A:$G,3,0)</f>
        <v>294</v>
      </c>
      <c r="K7463" s="9">
        <f>'Consolidtaed Data'!$J1400*'Consolidtaed Data'!$H1400</f>
        <v>536</v>
      </c>
      <c r="L7463" s="9">
        <f>'Consolidtaed Data'!$I1400*'Consolidtaed Data'!$H1400</f>
        <v>800</v>
      </c>
      <c r="M7463" s="9">
        <f>'Consolidtaed Data'!$L1400-'Consolidtaed Data'!$K1400</f>
        <v>724</v>
      </c>
      <c r="N7463" s="9" t="str">
        <f>VLOOKUP('Consolidtaed Data'!$C1400,[1]Locations!$A:$O,2,0)</f>
        <v>Vista</v>
      </c>
      <c r="O7463" s="9" t="str">
        <f>VLOOKUP('Consolidtaed Data'!$D1400,'[1]Sales People'!$A:$B,2,0)</f>
        <v>Brian Davis</v>
      </c>
      <c r="P7463" s="9" t="str">
        <f>VLOOKUP('Consolidtaed Data'!$E1400,[1]Customers!$A:$B,2,0)</f>
        <v>Adam Thompson</v>
      </c>
      <c r="Q7463" s="11">
        <f>WEEKDAY('Consolidtaed Data'!$F1400)</f>
        <v>2</v>
      </c>
      <c r="R7463" s="9">
        <f>MONTH('Consolidtaed Data'!$F1400)</f>
        <v>4</v>
      </c>
      <c r="S7463" s="9" t="str">
        <f>TEXT(Table3[[#This Row],[Purchase Date]],"MMMM")</f>
        <v>July</v>
      </c>
      <c r="T7463" s="9">
        <f>YEAR('Consolidtaed Data'!$F1400)</f>
        <v>2020</v>
      </c>
    </row>
    <row r="7464" spans="1:20" x14ac:dyDescent="0.3">
      <c r="A7464" s="9" t="s">
        <v>8490</v>
      </c>
      <c r="B7464" s="9" t="s">
        <v>610</v>
      </c>
      <c r="C7464" s="9" t="s">
        <v>263</v>
      </c>
      <c r="D7464" s="9" t="s">
        <v>374</v>
      </c>
      <c r="E7464" s="9" t="s">
        <v>1199</v>
      </c>
      <c r="F7464" s="12">
        <v>44397</v>
      </c>
      <c r="G7464" s="12" t="str">
        <f>VLOOKUP(Table3[[#This Row],[Product ID]],[1]Products!$A:$G,2,0)</f>
        <v>Product 12</v>
      </c>
      <c r="H7464" s="22">
        <v>2</v>
      </c>
      <c r="I7464" s="9">
        <f>VLOOKUP('Consolidtaed Data'!$B1883,[1]Products!$A:$G,4,0)</f>
        <v>545</v>
      </c>
      <c r="J7464" s="9">
        <f>VLOOKUP('Consolidtaed Data'!$B1883,[1]Products!$A:$G,3,0)</f>
        <v>425</v>
      </c>
      <c r="K7464" s="9">
        <f>'Consolidtaed Data'!$J1883*'Consolidtaed Data'!$H1883</f>
        <v>1484</v>
      </c>
      <c r="L7464" s="9">
        <f>'Consolidtaed Data'!$I1883*'Consolidtaed Data'!$H1883</f>
        <v>2283</v>
      </c>
      <c r="M7464" s="9">
        <f>'Consolidtaed Data'!$L1883-'Consolidtaed Data'!$K1883</f>
        <v>565</v>
      </c>
      <c r="N7464" s="9" t="str">
        <f>VLOOKUP('Consolidtaed Data'!$C1883,[1]Locations!$A:$O,2,0)</f>
        <v>Santa Clarita</v>
      </c>
      <c r="O7464" s="9" t="str">
        <f>VLOOKUP('Consolidtaed Data'!$D1883,'[1]Sales People'!$A:$B,2,0)</f>
        <v>Martin Carr</v>
      </c>
      <c r="P7464" s="9" t="str">
        <f>VLOOKUP('Consolidtaed Data'!$E1883,[1]Customers!$A:$B,2,0)</f>
        <v>Harry Hudson</v>
      </c>
      <c r="Q7464" s="11">
        <f>WEEKDAY('Consolidtaed Data'!$F1883)</f>
        <v>2</v>
      </c>
      <c r="R7464" s="9">
        <f>MONTH('Consolidtaed Data'!$F1883)</f>
        <v>5</v>
      </c>
      <c r="S7464" s="9" t="str">
        <f>TEXT(Table3[[#This Row],[Purchase Date]],"MMMM")</f>
        <v>July</v>
      </c>
      <c r="T7464" s="9">
        <f>YEAR('Consolidtaed Data'!$F1883)</f>
        <v>2020</v>
      </c>
    </row>
    <row r="7465" spans="1:20" x14ac:dyDescent="0.3">
      <c r="A7465" s="9" t="s">
        <v>8491</v>
      </c>
      <c r="B7465" s="9" t="s">
        <v>443</v>
      </c>
      <c r="C7465" s="9" t="s">
        <v>94</v>
      </c>
      <c r="D7465" s="9" t="s">
        <v>127</v>
      </c>
      <c r="E7465" s="9" t="s">
        <v>1359</v>
      </c>
      <c r="F7465" s="12">
        <v>44397</v>
      </c>
      <c r="G7465" s="12" t="str">
        <f>VLOOKUP(Table3[[#This Row],[Product ID]],[1]Products!$A:$G,2,0)</f>
        <v>Product 61</v>
      </c>
      <c r="H7465" s="22">
        <v>1</v>
      </c>
      <c r="I7465" s="9">
        <f>VLOOKUP('Consolidtaed Data'!$B2287,[1]Products!$A:$G,4,0)</f>
        <v>2141</v>
      </c>
      <c r="J7465" s="9">
        <f>VLOOKUP('Consolidtaed Data'!$B2287,[1]Products!$A:$G,3,0)</f>
        <v>1777</v>
      </c>
      <c r="K7465" s="9">
        <f>'Consolidtaed Data'!$J2287*'Consolidtaed Data'!$H2287</f>
        <v>409</v>
      </c>
      <c r="L7465" s="9">
        <f>'Consolidtaed Data'!$I2287*'Consolidtaed Data'!$H2287</f>
        <v>817</v>
      </c>
      <c r="M7465" s="9">
        <f>'Consolidtaed Data'!$L2287-'Consolidtaed Data'!$K2287</f>
        <v>368</v>
      </c>
      <c r="N7465" s="9" t="str">
        <f>VLOOKUP('Consolidtaed Data'!$C2287,[1]Locations!$A:$O,2,0)</f>
        <v>Carlsbad</v>
      </c>
      <c r="O7465" s="9" t="str">
        <f>VLOOKUP('Consolidtaed Data'!$D2287,'[1]Sales People'!$A:$B,2,0)</f>
        <v>Larry Castillo</v>
      </c>
      <c r="P7465" s="9" t="str">
        <f>VLOOKUP('Consolidtaed Data'!$E2287,[1]Customers!$A:$B,2,0)</f>
        <v>Johnny Hawkins</v>
      </c>
      <c r="Q7465" s="11">
        <f>WEEKDAY('Consolidtaed Data'!$F2287)</f>
        <v>3</v>
      </c>
      <c r="R7465" s="9">
        <f>MONTH('Consolidtaed Data'!$F2287)</f>
        <v>6</v>
      </c>
      <c r="S7465" s="9" t="str">
        <f>TEXT(Table3[[#This Row],[Purchase Date]],"MMMM")</f>
        <v>July</v>
      </c>
      <c r="T7465" s="9">
        <f>YEAR('Consolidtaed Data'!$F2287)</f>
        <v>2020</v>
      </c>
    </row>
    <row r="7466" spans="1:20" x14ac:dyDescent="0.3">
      <c r="A7466" s="9" t="s">
        <v>8492</v>
      </c>
      <c r="B7466" s="9" t="s">
        <v>311</v>
      </c>
      <c r="C7466" s="9" t="s">
        <v>319</v>
      </c>
      <c r="D7466" s="9" t="s">
        <v>17</v>
      </c>
      <c r="E7466" s="9" t="s">
        <v>378</v>
      </c>
      <c r="F7466" s="12">
        <v>44397</v>
      </c>
      <c r="G7466" s="12" t="str">
        <f>VLOOKUP(Table3[[#This Row],[Product ID]],[1]Products!$A:$G,2,0)</f>
        <v>Product 33</v>
      </c>
      <c r="H7466" s="22">
        <v>4</v>
      </c>
      <c r="I7466" s="9">
        <f>VLOOKUP('Consolidtaed Data'!$B2933,[1]Products!$A:$G,4,0)</f>
        <v>1414</v>
      </c>
      <c r="J7466" s="9">
        <f>VLOOKUP('Consolidtaed Data'!$B2933,[1]Products!$A:$G,3,0)</f>
        <v>962</v>
      </c>
      <c r="K7466" s="9">
        <f>'Consolidtaed Data'!$J2933*'Consolidtaed Data'!$H2933</f>
        <v>534</v>
      </c>
      <c r="L7466" s="9">
        <f>'Consolidtaed Data'!$I2933*'Consolidtaed Data'!$H2933</f>
        <v>847</v>
      </c>
      <c r="M7466" s="9">
        <f>'Consolidtaed Data'!$L2933-'Consolidtaed Data'!$K2933</f>
        <v>383</v>
      </c>
      <c r="N7466" s="9" t="str">
        <f>VLOOKUP('Consolidtaed Data'!$C2933,[1]Locations!$A:$O,2,0)</f>
        <v>Oxnard</v>
      </c>
      <c r="O7466" s="9" t="str">
        <f>VLOOKUP('Consolidtaed Data'!$D2933,'[1]Sales People'!$A:$B,2,0)</f>
        <v>Kevin Butler</v>
      </c>
      <c r="P7466" s="9" t="str">
        <f>VLOOKUP('Consolidtaed Data'!$E2933,[1]Customers!$A:$B,2,0)</f>
        <v>Earl Robinson</v>
      </c>
      <c r="Q7466" s="11">
        <f>WEEKDAY('Consolidtaed Data'!$F2933)</f>
        <v>2</v>
      </c>
      <c r="R7466" s="9">
        <f>MONTH('Consolidtaed Data'!$F2933)</f>
        <v>8</v>
      </c>
      <c r="S7466" s="9" t="str">
        <f>TEXT(Table3[[#This Row],[Purchase Date]],"MMMM")</f>
        <v>July</v>
      </c>
      <c r="T7466" s="9">
        <f>YEAR('Consolidtaed Data'!$F2933)</f>
        <v>2020</v>
      </c>
    </row>
    <row r="7467" spans="1:20" x14ac:dyDescent="0.3">
      <c r="A7467" s="9" t="s">
        <v>8493</v>
      </c>
      <c r="B7467" s="9" t="s">
        <v>582</v>
      </c>
      <c r="C7467" s="9" t="s">
        <v>347</v>
      </c>
      <c r="D7467" s="9" t="s">
        <v>91</v>
      </c>
      <c r="E7467" s="9" t="s">
        <v>646</v>
      </c>
      <c r="F7467" s="12">
        <v>44398</v>
      </c>
      <c r="G7467" s="12" t="str">
        <f>VLOOKUP(Table3[[#This Row],[Product ID]],[1]Products!$A:$G,2,0)</f>
        <v>Product 58</v>
      </c>
      <c r="H7467" s="22">
        <v>3</v>
      </c>
      <c r="I7467" s="9">
        <f>VLOOKUP('Consolidtaed Data'!$B378,[1]Products!$A:$G,4,0)</f>
        <v>290</v>
      </c>
      <c r="J7467" s="9">
        <f>VLOOKUP('Consolidtaed Data'!$B378,[1]Products!$A:$G,3,0)</f>
        <v>200</v>
      </c>
      <c r="K7467" s="9">
        <f>'Consolidtaed Data'!$J378*'Consolidtaed Data'!$H378</f>
        <v>5895</v>
      </c>
      <c r="L7467" s="9">
        <f>'Consolidtaed Data'!$I378*'Consolidtaed Data'!$H378</f>
        <v>7188</v>
      </c>
      <c r="M7467" s="9">
        <f>'Consolidtaed Data'!$L378-'Consolidtaed Data'!$K378</f>
        <v>3580</v>
      </c>
      <c r="N7467" s="9" t="str">
        <f>VLOOKUP('Consolidtaed Data'!$C378,[1]Locations!$A:$O,2,0)</f>
        <v>Victorville</v>
      </c>
      <c r="O7467" s="9" t="str">
        <f>VLOOKUP('Consolidtaed Data'!$D378,'[1]Sales People'!$A:$B,2,0)</f>
        <v>Kenneth Fields</v>
      </c>
      <c r="P7467" s="9" t="str">
        <f>VLOOKUP('Consolidtaed Data'!$E378,[1]Customers!$A:$B,2,0)</f>
        <v>Jonathan Harris</v>
      </c>
      <c r="Q7467" s="11">
        <f>WEEKDAY('Consolidtaed Data'!$F378)</f>
        <v>1</v>
      </c>
      <c r="R7467" s="9">
        <f>MONTH('Consolidtaed Data'!$F378)</f>
        <v>1</v>
      </c>
      <c r="S7467" s="9" t="str">
        <f>TEXT(Table3[[#This Row],[Purchase Date]],"MMMM")</f>
        <v>July</v>
      </c>
      <c r="T7467" s="9">
        <f>YEAR('Consolidtaed Data'!$F378)</f>
        <v>2020</v>
      </c>
    </row>
    <row r="7468" spans="1:20" x14ac:dyDescent="0.3">
      <c r="A7468" s="9" t="s">
        <v>8494</v>
      </c>
      <c r="B7468" s="9" t="s">
        <v>230</v>
      </c>
      <c r="C7468" s="9" t="s">
        <v>228</v>
      </c>
      <c r="D7468" s="9" t="s">
        <v>64</v>
      </c>
      <c r="E7468" s="9" t="s">
        <v>1668</v>
      </c>
      <c r="F7468" s="12">
        <v>44398</v>
      </c>
      <c r="G7468" s="12" t="str">
        <f>VLOOKUP(Table3[[#This Row],[Product ID]],[1]Products!$A:$G,2,0)</f>
        <v>Product 31</v>
      </c>
      <c r="H7468" s="22">
        <v>3</v>
      </c>
      <c r="I7468" s="9">
        <f>VLOOKUP('Consolidtaed Data'!$B824,[1]Products!$A:$G,4,0)</f>
        <v>771</v>
      </c>
      <c r="J7468" s="9">
        <f>VLOOKUP('Consolidtaed Data'!$B824,[1]Products!$A:$G,3,0)</f>
        <v>648</v>
      </c>
      <c r="K7468" s="9">
        <f>'Consolidtaed Data'!$J824*'Consolidtaed Data'!$H824</f>
        <v>842</v>
      </c>
      <c r="L7468" s="9">
        <f>'Consolidtaed Data'!$I824*'Consolidtaed Data'!$H824</f>
        <v>1122</v>
      </c>
      <c r="M7468" s="9">
        <f>'Consolidtaed Data'!$L824-'Consolidtaed Data'!$K824</f>
        <v>212</v>
      </c>
      <c r="N7468" s="9" t="str">
        <f>VLOOKUP('Consolidtaed Data'!$C824,[1]Locations!$A:$O,2,0)</f>
        <v>Costa Mesa</v>
      </c>
      <c r="O7468" s="9" t="str">
        <f>VLOOKUP('Consolidtaed Data'!$D824,'[1]Sales People'!$A:$B,2,0)</f>
        <v>Gary Rodriguez</v>
      </c>
      <c r="P7468" s="9" t="str">
        <f>VLOOKUP('Consolidtaed Data'!$E824,[1]Customers!$A:$B,2,0)</f>
        <v>Samuel Burke</v>
      </c>
      <c r="Q7468" s="11">
        <f>WEEKDAY('Consolidtaed Data'!$F824)</f>
        <v>4</v>
      </c>
      <c r="R7468" s="9">
        <f>MONTH('Consolidtaed Data'!$F824)</f>
        <v>2</v>
      </c>
      <c r="S7468" s="9" t="str">
        <f>TEXT(Table3[[#This Row],[Purchase Date]],"MMMM")</f>
        <v>July</v>
      </c>
      <c r="T7468" s="9">
        <f>YEAR('Consolidtaed Data'!$F824)</f>
        <v>2020</v>
      </c>
    </row>
    <row r="7469" spans="1:20" x14ac:dyDescent="0.3">
      <c r="A7469" s="9" t="s">
        <v>8495</v>
      </c>
      <c r="B7469" s="9" t="s">
        <v>393</v>
      </c>
      <c r="C7469" s="9" t="s">
        <v>30</v>
      </c>
      <c r="D7469" s="9" t="s">
        <v>56</v>
      </c>
      <c r="E7469" s="9" t="s">
        <v>256</v>
      </c>
      <c r="F7469" s="12">
        <v>44398</v>
      </c>
      <c r="G7469" s="12" t="str">
        <f>VLOOKUP(Table3[[#This Row],[Product ID]],[1]Products!$A:$G,2,0)</f>
        <v>Product 84</v>
      </c>
      <c r="H7469" s="22">
        <v>1</v>
      </c>
      <c r="I7469" s="9">
        <f>VLOOKUP('Consolidtaed Data'!$B1081,[1]Products!$A:$G,4,0)</f>
        <v>530</v>
      </c>
      <c r="J7469" s="9">
        <f>VLOOKUP('Consolidtaed Data'!$B1081,[1]Products!$A:$G,3,0)</f>
        <v>435</v>
      </c>
      <c r="K7469" s="9">
        <f>'Consolidtaed Data'!$J1081*'Consolidtaed Data'!$H1081</f>
        <v>584</v>
      </c>
      <c r="L7469" s="9">
        <f>'Consolidtaed Data'!$I1081*'Consolidtaed Data'!$H1081</f>
        <v>712</v>
      </c>
      <c r="M7469" s="9">
        <f>'Consolidtaed Data'!$L1081-'Consolidtaed Data'!$K1081</f>
        <v>1444</v>
      </c>
      <c r="N7469" s="9" t="str">
        <f>VLOOKUP('Consolidtaed Data'!$C1081,[1]Locations!$A:$O,2,0)</f>
        <v>Costa Mesa</v>
      </c>
      <c r="O7469" s="9" t="str">
        <f>VLOOKUP('Consolidtaed Data'!$D1081,'[1]Sales People'!$A:$B,2,0)</f>
        <v>Kenneth Fields</v>
      </c>
      <c r="P7469" s="9" t="str">
        <f>VLOOKUP('Consolidtaed Data'!$E1081,[1]Customers!$A:$B,2,0)</f>
        <v>Phillip Watkins</v>
      </c>
      <c r="Q7469" s="11">
        <f>WEEKDAY('Consolidtaed Data'!$F1081)</f>
        <v>4</v>
      </c>
      <c r="R7469" s="9">
        <f>MONTH('Consolidtaed Data'!$F1081)</f>
        <v>3</v>
      </c>
      <c r="S7469" s="9" t="str">
        <f>TEXT(Table3[[#This Row],[Purchase Date]],"MMMM")</f>
        <v>July</v>
      </c>
      <c r="T7469" s="9">
        <f>YEAR('Consolidtaed Data'!$F1081)</f>
        <v>2020</v>
      </c>
    </row>
    <row r="7470" spans="1:20" x14ac:dyDescent="0.3">
      <c r="A7470" s="9" t="s">
        <v>8496</v>
      </c>
      <c r="B7470" s="9" t="s">
        <v>20</v>
      </c>
      <c r="C7470" s="9" t="s">
        <v>104</v>
      </c>
      <c r="D7470" s="9" t="s">
        <v>153</v>
      </c>
      <c r="E7470" s="9" t="s">
        <v>1809</v>
      </c>
      <c r="F7470" s="12">
        <v>44398</v>
      </c>
      <c r="G7470" s="12" t="str">
        <f>VLOOKUP(Table3[[#This Row],[Product ID]],[1]Products!$A:$G,2,0)</f>
        <v>Product 98</v>
      </c>
      <c r="H7470" s="22">
        <v>2</v>
      </c>
      <c r="I7470" s="9">
        <f>VLOOKUP('Consolidtaed Data'!$B1702,[1]Products!$A:$G,4,0)</f>
        <v>315</v>
      </c>
      <c r="J7470" s="9">
        <f>VLOOKUP('Consolidtaed Data'!$B1702,[1]Products!$A:$G,3,0)</f>
        <v>208</v>
      </c>
      <c r="K7470" s="9">
        <f>'Consolidtaed Data'!$J1702*'Consolidtaed Data'!$H1702</f>
        <v>1378</v>
      </c>
      <c r="L7470" s="9">
        <f>'Consolidtaed Data'!$I1702*'Consolidtaed Data'!$H1702</f>
        <v>1887</v>
      </c>
      <c r="M7470" s="9">
        <f>'Consolidtaed Data'!$L1702-'Consolidtaed Data'!$K1702</f>
        <v>748</v>
      </c>
      <c r="N7470" s="9" t="str">
        <f>VLOOKUP('Consolidtaed Data'!$C1702,[1]Locations!$A:$O,2,0)</f>
        <v>Berkeley</v>
      </c>
      <c r="O7470" s="9" t="str">
        <f>VLOOKUP('Consolidtaed Data'!$D1702,'[1]Sales People'!$A:$B,2,0)</f>
        <v>Martin Carr</v>
      </c>
      <c r="P7470" s="9" t="str">
        <f>VLOOKUP('Consolidtaed Data'!$E1702,[1]Customers!$A:$B,2,0)</f>
        <v>Todd George</v>
      </c>
      <c r="Q7470" s="11">
        <f>WEEKDAY('Consolidtaed Data'!$F1702)</f>
        <v>2</v>
      </c>
      <c r="R7470" s="9">
        <f>MONTH('Consolidtaed Data'!$F1702)</f>
        <v>5</v>
      </c>
      <c r="S7470" s="9" t="str">
        <f>TEXT(Table3[[#This Row],[Purchase Date]],"MMMM")</f>
        <v>July</v>
      </c>
      <c r="T7470" s="9">
        <f>YEAR('Consolidtaed Data'!$F1702)</f>
        <v>2020</v>
      </c>
    </row>
    <row r="7471" spans="1:20" x14ac:dyDescent="0.3">
      <c r="A7471" s="9" t="s">
        <v>8497</v>
      </c>
      <c r="B7471" s="9" t="s">
        <v>531</v>
      </c>
      <c r="C7471" s="9" t="s">
        <v>412</v>
      </c>
      <c r="D7471" s="9" t="s">
        <v>402</v>
      </c>
      <c r="E7471" s="9" t="s">
        <v>1354</v>
      </c>
      <c r="F7471" s="12">
        <v>44398</v>
      </c>
      <c r="G7471" s="12" t="str">
        <f>VLOOKUP(Table3[[#This Row],[Product ID]],[1]Products!$A:$G,2,0)</f>
        <v>Product 62</v>
      </c>
      <c r="H7471" s="22">
        <v>1</v>
      </c>
      <c r="I7471" s="9">
        <f>VLOOKUP('Consolidtaed Data'!$B1727,[1]Products!$A:$G,4,0)</f>
        <v>913</v>
      </c>
      <c r="J7471" s="9">
        <f>VLOOKUP('Consolidtaed Data'!$B1727,[1]Products!$A:$G,3,0)</f>
        <v>584</v>
      </c>
      <c r="K7471" s="9">
        <f>'Consolidtaed Data'!$J1727*'Consolidtaed Data'!$H1727</f>
        <v>2913</v>
      </c>
      <c r="L7471" s="9">
        <f>'Consolidtaed Data'!$I1727*'Consolidtaed Data'!$H1727</f>
        <v>4482</v>
      </c>
      <c r="M7471" s="9">
        <f>'Consolidtaed Data'!$L1727-'Consolidtaed Data'!$K1727</f>
        <v>3072</v>
      </c>
      <c r="N7471" s="9" t="str">
        <f>VLOOKUP('Consolidtaed Data'!$C1727,[1]Locations!$A:$O,2,0)</f>
        <v>Santa Maria</v>
      </c>
      <c r="O7471" s="9" t="str">
        <f>VLOOKUP('Consolidtaed Data'!$D1727,'[1]Sales People'!$A:$B,2,0)</f>
        <v>Fred Robertson</v>
      </c>
      <c r="P7471" s="9" t="str">
        <f>VLOOKUP('Consolidtaed Data'!$E1727,[1]Customers!$A:$B,2,0)</f>
        <v>Shawn Owens</v>
      </c>
      <c r="Q7471" s="11">
        <f>WEEKDAY('Consolidtaed Data'!$F1727)</f>
        <v>3</v>
      </c>
      <c r="R7471" s="9">
        <f>MONTH('Consolidtaed Data'!$F1727)</f>
        <v>5</v>
      </c>
      <c r="S7471" s="9" t="str">
        <f>TEXT(Table3[[#This Row],[Purchase Date]],"MMMM")</f>
        <v>July</v>
      </c>
      <c r="T7471" s="9">
        <f>YEAR('Consolidtaed Data'!$F1727)</f>
        <v>2020</v>
      </c>
    </row>
    <row r="7472" spans="1:20" x14ac:dyDescent="0.3">
      <c r="A7472" s="9" t="s">
        <v>8498</v>
      </c>
      <c r="B7472" s="9" t="s">
        <v>364</v>
      </c>
      <c r="C7472" s="9" t="s">
        <v>67</v>
      </c>
      <c r="D7472" s="9" t="s">
        <v>43</v>
      </c>
      <c r="E7472" s="9" t="s">
        <v>47</v>
      </c>
      <c r="F7472" s="12">
        <v>44398</v>
      </c>
      <c r="G7472" s="12" t="str">
        <f>VLOOKUP(Table3[[#This Row],[Product ID]],[1]Products!$A:$G,2,0)</f>
        <v>Product 45</v>
      </c>
      <c r="H7472" s="22">
        <v>1</v>
      </c>
      <c r="I7472" s="9">
        <f>VLOOKUP('Consolidtaed Data'!$B1750,[1]Products!$A:$G,4,0)</f>
        <v>392</v>
      </c>
      <c r="J7472" s="9">
        <f>VLOOKUP('Consolidtaed Data'!$B1750,[1]Products!$A:$G,3,0)</f>
        <v>255</v>
      </c>
      <c r="K7472" s="9">
        <f>'Consolidtaed Data'!$J1750*'Consolidtaed Data'!$H1750</f>
        <v>1518</v>
      </c>
      <c r="L7472" s="9">
        <f>'Consolidtaed Data'!$I1750*'Consolidtaed Data'!$H1750</f>
        <v>2410</v>
      </c>
      <c r="M7472" s="9">
        <f>'Consolidtaed Data'!$L1750-'Consolidtaed Data'!$K1750</f>
        <v>2048</v>
      </c>
      <c r="N7472" s="9" t="str">
        <f>VLOOKUP('Consolidtaed Data'!$C1750,[1]Locations!$A:$O,2,0)</f>
        <v>San Diego</v>
      </c>
      <c r="O7472" s="9" t="str">
        <f>VLOOKUP('Consolidtaed Data'!$D1750,'[1]Sales People'!$A:$B,2,0)</f>
        <v>Ryan Welch</v>
      </c>
      <c r="P7472" s="9" t="str">
        <f>VLOOKUP('Consolidtaed Data'!$E1750,[1]Customers!$A:$B,2,0)</f>
        <v>Eugene Brooks</v>
      </c>
      <c r="Q7472" s="11">
        <f>WEEKDAY('Consolidtaed Data'!$F1750)</f>
        <v>5</v>
      </c>
      <c r="R7472" s="9">
        <f>MONTH('Consolidtaed Data'!$F1750)</f>
        <v>5</v>
      </c>
      <c r="S7472" s="9" t="str">
        <f>TEXT(Table3[[#This Row],[Purchase Date]],"MMMM")</f>
        <v>July</v>
      </c>
      <c r="T7472" s="9">
        <f>YEAR('Consolidtaed Data'!$F1750)</f>
        <v>2020</v>
      </c>
    </row>
    <row r="7473" spans="1:20" x14ac:dyDescent="0.3">
      <c r="A7473" s="9" t="s">
        <v>8499</v>
      </c>
      <c r="B7473" s="9" t="s">
        <v>322</v>
      </c>
      <c r="C7473" s="9" t="s">
        <v>223</v>
      </c>
      <c r="D7473" s="9" t="s">
        <v>241</v>
      </c>
      <c r="E7473" s="9" t="s">
        <v>456</v>
      </c>
      <c r="F7473" s="12">
        <v>44398</v>
      </c>
      <c r="G7473" s="12" t="str">
        <f>VLOOKUP(Table3[[#This Row],[Product ID]],[1]Products!$A:$G,2,0)</f>
        <v>Product 43</v>
      </c>
      <c r="H7473" s="22">
        <v>2</v>
      </c>
      <c r="I7473" s="9">
        <f>VLOOKUP('Consolidtaed Data'!$B1820,[1]Products!$A:$G,4,0)</f>
        <v>871</v>
      </c>
      <c r="J7473" s="9">
        <f>VLOOKUP('Consolidtaed Data'!$B1820,[1]Products!$A:$G,3,0)</f>
        <v>540</v>
      </c>
      <c r="K7473" s="9">
        <f>'Consolidtaed Data'!$J1820*'Consolidtaed Data'!$H1820</f>
        <v>540</v>
      </c>
      <c r="L7473" s="9">
        <f>'Consolidtaed Data'!$I1820*'Consolidtaed Data'!$H1820</f>
        <v>871</v>
      </c>
      <c r="M7473" s="9">
        <f>'Consolidtaed Data'!$L1820-'Consolidtaed Data'!$K1820</f>
        <v>523</v>
      </c>
      <c r="N7473" s="9" t="str">
        <f>VLOOKUP('Consolidtaed Data'!$C1820,[1]Locations!$A:$O,2,0)</f>
        <v>Fairfield</v>
      </c>
      <c r="O7473" s="9" t="str">
        <f>VLOOKUP('Consolidtaed Data'!$D1820,'[1]Sales People'!$A:$B,2,0)</f>
        <v>Roger Robertson</v>
      </c>
      <c r="P7473" s="9" t="str">
        <f>VLOOKUP('Consolidtaed Data'!$E1820,[1]Customers!$A:$B,2,0)</f>
        <v>Jerry Harvey</v>
      </c>
      <c r="Q7473" s="11">
        <f>WEEKDAY('Consolidtaed Data'!$F1820)</f>
        <v>3</v>
      </c>
      <c r="R7473" s="9">
        <f>MONTH('Consolidtaed Data'!$F1820)</f>
        <v>5</v>
      </c>
      <c r="S7473" s="9" t="str">
        <f>TEXT(Table3[[#This Row],[Purchase Date]],"MMMM")</f>
        <v>July</v>
      </c>
      <c r="T7473" s="9">
        <f>YEAR('Consolidtaed Data'!$F1820)</f>
        <v>2020</v>
      </c>
    </row>
    <row r="7474" spans="1:20" x14ac:dyDescent="0.3">
      <c r="A7474" s="9" t="s">
        <v>8500</v>
      </c>
      <c r="B7474" s="9" t="s">
        <v>742</v>
      </c>
      <c r="C7474" s="9" t="s">
        <v>45</v>
      </c>
      <c r="D7474" s="9" t="s">
        <v>374</v>
      </c>
      <c r="E7474" s="9" t="s">
        <v>258</v>
      </c>
      <c r="F7474" s="12">
        <v>44398</v>
      </c>
      <c r="G7474" s="12" t="str">
        <f>VLOOKUP(Table3[[#This Row],[Product ID]],[1]Products!$A:$G,2,0)</f>
        <v>Product 90</v>
      </c>
      <c r="H7474" s="22">
        <v>1</v>
      </c>
      <c r="I7474" s="9">
        <f>VLOOKUP('Consolidtaed Data'!$B2003,[1]Products!$A:$G,4,0)</f>
        <v>2091</v>
      </c>
      <c r="J7474" s="9">
        <f>VLOOKUP('Consolidtaed Data'!$B2003,[1]Products!$A:$G,3,0)</f>
        <v>1485</v>
      </c>
      <c r="K7474" s="9">
        <f>'Consolidtaed Data'!$J2003*'Consolidtaed Data'!$H2003</f>
        <v>1378</v>
      </c>
      <c r="L7474" s="9">
        <f>'Consolidtaed Data'!$I2003*'Consolidtaed Data'!$H2003</f>
        <v>1887</v>
      </c>
      <c r="M7474" s="9">
        <f>'Consolidtaed Data'!$L2003-'Consolidtaed Data'!$K2003</f>
        <v>534</v>
      </c>
      <c r="N7474" s="9" t="str">
        <f>VLOOKUP('Consolidtaed Data'!$C2003,[1]Locations!$A:$O,2,0)</f>
        <v>San Diego</v>
      </c>
      <c r="O7474" s="9" t="str">
        <f>VLOOKUP('Consolidtaed Data'!$D2003,'[1]Sales People'!$A:$B,2,0)</f>
        <v>Andrew Bowman</v>
      </c>
      <c r="P7474" s="9" t="str">
        <f>VLOOKUP('Consolidtaed Data'!$E2003,[1]Customers!$A:$B,2,0)</f>
        <v>Raymond Hall</v>
      </c>
      <c r="Q7474" s="11">
        <f>WEEKDAY('Consolidtaed Data'!$F2003)</f>
        <v>3</v>
      </c>
      <c r="R7474" s="9">
        <f>MONTH('Consolidtaed Data'!$F2003)</f>
        <v>5</v>
      </c>
      <c r="S7474" s="9" t="str">
        <f>TEXT(Table3[[#This Row],[Purchase Date]],"MMMM")</f>
        <v>July</v>
      </c>
      <c r="T7474" s="9">
        <f>YEAR('Consolidtaed Data'!$F2003)</f>
        <v>2020</v>
      </c>
    </row>
    <row r="7475" spans="1:20" x14ac:dyDescent="0.3">
      <c r="A7475" s="9" t="s">
        <v>8501</v>
      </c>
      <c r="B7475" s="9" t="s">
        <v>216</v>
      </c>
      <c r="C7475" s="9" t="s">
        <v>421</v>
      </c>
      <c r="D7475" s="9" t="s">
        <v>113</v>
      </c>
      <c r="E7475" s="9" t="s">
        <v>1172</v>
      </c>
      <c r="F7475" s="12">
        <v>44398</v>
      </c>
      <c r="G7475" s="12" t="str">
        <f>VLOOKUP(Table3[[#This Row],[Product ID]],[1]Products!$A:$G,2,0)</f>
        <v>Product 73</v>
      </c>
      <c r="H7475" s="22">
        <v>4</v>
      </c>
      <c r="I7475" s="9">
        <f>VLOOKUP('Consolidtaed Data'!$B3097,[1]Products!$A:$G,4,0)</f>
        <v>1826</v>
      </c>
      <c r="J7475" s="9">
        <f>VLOOKUP('Consolidtaed Data'!$B3097,[1]Products!$A:$G,3,0)</f>
        <v>1443</v>
      </c>
      <c r="K7475" s="9">
        <f>'Consolidtaed Data'!$J3097*'Consolidtaed Data'!$H3097</f>
        <v>2590</v>
      </c>
      <c r="L7475" s="9">
        <f>'Consolidtaed Data'!$I3097*'Consolidtaed Data'!$H3097</f>
        <v>3278</v>
      </c>
      <c r="M7475" s="9">
        <f>'Consolidtaed Data'!$L3097-'Consolidtaed Data'!$K3097</f>
        <v>612</v>
      </c>
      <c r="N7475" s="9" t="str">
        <f>VLOOKUP('Consolidtaed Data'!$C3097,[1]Locations!$A:$O,2,0)</f>
        <v>Downey</v>
      </c>
      <c r="O7475" s="9" t="str">
        <f>VLOOKUP('Consolidtaed Data'!$D3097,'[1]Sales People'!$A:$B,2,0)</f>
        <v>Ronald Reed</v>
      </c>
      <c r="P7475" s="9" t="str">
        <f>VLOOKUP('Consolidtaed Data'!$E3097,[1]Customers!$A:$B,2,0)</f>
        <v>Carl Reid</v>
      </c>
      <c r="Q7475" s="11">
        <f>WEEKDAY('Consolidtaed Data'!$F3097)</f>
        <v>7</v>
      </c>
      <c r="R7475" s="9">
        <f>MONTH('Consolidtaed Data'!$F3097)</f>
        <v>8</v>
      </c>
      <c r="S7475" s="9" t="str">
        <f>TEXT(Table3[[#This Row],[Purchase Date]],"MMMM")</f>
        <v>July</v>
      </c>
      <c r="T7475" s="9">
        <f>YEAR('Consolidtaed Data'!$F3097)</f>
        <v>2020</v>
      </c>
    </row>
    <row r="7476" spans="1:20" x14ac:dyDescent="0.3">
      <c r="A7476" s="9" t="s">
        <v>8502</v>
      </c>
      <c r="B7476" s="9" t="s">
        <v>529</v>
      </c>
      <c r="C7476" s="9" t="s">
        <v>16</v>
      </c>
      <c r="D7476" s="9" t="s">
        <v>80</v>
      </c>
      <c r="E7476" s="9" t="s">
        <v>814</v>
      </c>
      <c r="F7476" s="12">
        <v>44398</v>
      </c>
      <c r="G7476" s="12" t="str">
        <f>VLOOKUP(Table3[[#This Row],[Product ID]],[1]Products!$A:$G,2,0)</f>
        <v>Product 56</v>
      </c>
      <c r="H7476" s="22">
        <v>1</v>
      </c>
      <c r="I7476" s="9">
        <f>VLOOKUP('Consolidtaed Data'!$B3616,[1]Products!$A:$G,4,0)</f>
        <v>290</v>
      </c>
      <c r="J7476" s="9">
        <f>VLOOKUP('Consolidtaed Data'!$B3616,[1]Products!$A:$G,3,0)</f>
        <v>200</v>
      </c>
      <c r="K7476" s="9">
        <f>'Consolidtaed Data'!$J3616*'Consolidtaed Data'!$H3616</f>
        <v>1896</v>
      </c>
      <c r="L7476" s="9">
        <f>'Consolidtaed Data'!$I3616*'Consolidtaed Data'!$H3616</f>
        <v>2495</v>
      </c>
      <c r="M7476" s="9">
        <f>'Consolidtaed Data'!$L3616-'Consolidtaed Data'!$K3616</f>
        <v>874</v>
      </c>
      <c r="N7476" s="9" t="str">
        <f>VLOOKUP('Consolidtaed Data'!$C3616,[1]Locations!$A:$O,2,0)</f>
        <v>El Monte</v>
      </c>
      <c r="O7476" s="9" t="str">
        <f>VLOOKUP('Consolidtaed Data'!$D3616,'[1]Sales People'!$A:$B,2,0)</f>
        <v>Andrew Bowman</v>
      </c>
      <c r="P7476" s="9" t="str">
        <f>VLOOKUP('Consolidtaed Data'!$E3616,[1]Customers!$A:$B,2,0)</f>
        <v>Douglas Wallace</v>
      </c>
      <c r="Q7476" s="11">
        <f>WEEKDAY('Consolidtaed Data'!$F3616)</f>
        <v>2</v>
      </c>
      <c r="R7476" s="9">
        <f>MONTH('Consolidtaed Data'!$F3616)</f>
        <v>9</v>
      </c>
      <c r="S7476" s="9" t="str">
        <f>TEXT(Table3[[#This Row],[Purchase Date]],"MMMM")</f>
        <v>July</v>
      </c>
      <c r="T7476" s="9">
        <f>YEAR('Consolidtaed Data'!$F3616)</f>
        <v>2020</v>
      </c>
    </row>
    <row r="7477" spans="1:20" x14ac:dyDescent="0.3">
      <c r="A7477" s="9" t="s">
        <v>8503</v>
      </c>
      <c r="B7477" s="9" t="s">
        <v>33</v>
      </c>
      <c r="C7477" s="9" t="s">
        <v>108</v>
      </c>
      <c r="D7477" s="9" t="s">
        <v>206</v>
      </c>
      <c r="E7477" s="9" t="s">
        <v>2066</v>
      </c>
      <c r="F7477" s="12">
        <v>44398</v>
      </c>
      <c r="G7477" s="12" t="str">
        <f>VLOOKUP(Table3[[#This Row],[Product ID]],[1]Products!$A:$G,2,0)</f>
        <v>Product 29</v>
      </c>
      <c r="H7477" s="22">
        <v>1</v>
      </c>
      <c r="I7477" s="9">
        <f>VLOOKUP('Consolidtaed Data'!$B3633,[1]Products!$A:$G,4,0)</f>
        <v>1967</v>
      </c>
      <c r="J7477" s="9">
        <f>VLOOKUP('Consolidtaed Data'!$B3633,[1]Products!$A:$G,3,0)</f>
        <v>1397</v>
      </c>
      <c r="K7477" s="9">
        <f>'Consolidtaed Data'!$J3633*'Consolidtaed Data'!$H3633</f>
        <v>1443</v>
      </c>
      <c r="L7477" s="9">
        <f>'Consolidtaed Data'!$I3633*'Consolidtaed Data'!$H3633</f>
        <v>1826</v>
      </c>
      <c r="M7477" s="9">
        <f>'Consolidtaed Data'!$L3633-'Consolidtaed Data'!$K3633</f>
        <v>613</v>
      </c>
      <c r="N7477" s="9" t="str">
        <f>VLOOKUP('Consolidtaed Data'!$C3633,[1]Locations!$A:$O,2,0)</f>
        <v>Fremont</v>
      </c>
      <c r="O7477" s="9" t="str">
        <f>VLOOKUP('Consolidtaed Data'!$D3633,'[1]Sales People'!$A:$B,2,0)</f>
        <v>Patrick Ruiz</v>
      </c>
      <c r="P7477" s="9" t="str">
        <f>VLOOKUP('Consolidtaed Data'!$E3633,[1]Customers!$A:$B,2,0)</f>
        <v>Roy Hamilton</v>
      </c>
      <c r="Q7477" s="11">
        <f>WEEKDAY('Consolidtaed Data'!$F3633)</f>
        <v>4</v>
      </c>
      <c r="R7477" s="9">
        <f>MONTH('Consolidtaed Data'!$F3633)</f>
        <v>9</v>
      </c>
      <c r="S7477" s="9" t="str">
        <f>TEXT(Table3[[#This Row],[Purchase Date]],"MMMM")</f>
        <v>July</v>
      </c>
      <c r="T7477" s="9">
        <f>YEAR('Consolidtaed Data'!$F3633)</f>
        <v>2020</v>
      </c>
    </row>
    <row r="7478" spans="1:20" x14ac:dyDescent="0.3">
      <c r="A7478" s="9" t="s">
        <v>8504</v>
      </c>
      <c r="B7478" s="9" t="s">
        <v>54</v>
      </c>
      <c r="C7478" s="9" t="s">
        <v>210</v>
      </c>
      <c r="D7478" s="9" t="s">
        <v>105</v>
      </c>
      <c r="E7478" s="9" t="s">
        <v>260</v>
      </c>
      <c r="F7478" s="12">
        <v>44399</v>
      </c>
      <c r="G7478" s="12" t="str">
        <f>VLOOKUP(Table3[[#This Row],[Product ID]],[1]Products!$A:$G,2,0)</f>
        <v>Product 41</v>
      </c>
      <c r="H7478" s="22">
        <v>2</v>
      </c>
      <c r="I7478" s="9">
        <f>VLOOKUP('Consolidtaed Data'!$B263,[1]Products!$A:$G,4,0)</f>
        <v>1638</v>
      </c>
      <c r="J7478" s="9">
        <f>VLOOKUP('Consolidtaed Data'!$B263,[1]Products!$A:$G,3,0)</f>
        <v>1261</v>
      </c>
      <c r="K7478" s="9">
        <f>'Consolidtaed Data'!$J263*'Consolidtaed Data'!$H263</f>
        <v>850</v>
      </c>
      <c r="L7478" s="9">
        <f>'Consolidtaed Data'!$I263*'Consolidtaed Data'!$H263</f>
        <v>1090</v>
      </c>
      <c r="M7478" s="9">
        <f>'Consolidtaed Data'!$L263-'Consolidtaed Data'!$K263</f>
        <v>651</v>
      </c>
      <c r="N7478" s="9" t="str">
        <f>VLOOKUP('Consolidtaed Data'!$C263,[1]Locations!$A:$O,2,0)</f>
        <v>San Francisco</v>
      </c>
      <c r="O7478" s="9" t="str">
        <f>VLOOKUP('Consolidtaed Data'!$D263,'[1]Sales People'!$A:$B,2,0)</f>
        <v>Charles Harper</v>
      </c>
      <c r="P7478" s="9" t="str">
        <f>VLOOKUP('Consolidtaed Data'!$E263,[1]Customers!$A:$B,2,0)</f>
        <v>Terry Watson</v>
      </c>
      <c r="Q7478" s="11">
        <f>WEEKDAY('Consolidtaed Data'!$F263)</f>
        <v>1</v>
      </c>
      <c r="R7478" s="9">
        <f>MONTH('Consolidtaed Data'!$F263)</f>
        <v>1</v>
      </c>
      <c r="S7478" s="9" t="str">
        <f>TEXT(Table3[[#This Row],[Purchase Date]],"MMMM")</f>
        <v>July</v>
      </c>
      <c r="T7478" s="9">
        <f>YEAR('Consolidtaed Data'!$F263)</f>
        <v>2020</v>
      </c>
    </row>
    <row r="7479" spans="1:20" x14ac:dyDescent="0.3">
      <c r="A7479" s="9" t="s">
        <v>8505</v>
      </c>
      <c r="B7479" s="9" t="s">
        <v>107</v>
      </c>
      <c r="C7479" s="9" t="s">
        <v>347</v>
      </c>
      <c r="D7479" s="9" t="s">
        <v>153</v>
      </c>
      <c r="E7479" s="9" t="s">
        <v>1103</v>
      </c>
      <c r="F7479" s="12">
        <v>44399</v>
      </c>
      <c r="G7479" s="12" t="str">
        <f>VLOOKUP(Table3[[#This Row],[Product ID]],[1]Products!$A:$G,2,0)</f>
        <v>Product 52</v>
      </c>
      <c r="H7479" s="22">
        <v>1</v>
      </c>
      <c r="I7479" s="9">
        <f>VLOOKUP('Consolidtaed Data'!$B434,[1]Products!$A:$G,4,0)</f>
        <v>913</v>
      </c>
      <c r="J7479" s="9">
        <f>VLOOKUP('Consolidtaed Data'!$B434,[1]Products!$A:$G,3,0)</f>
        <v>584</v>
      </c>
      <c r="K7479" s="9">
        <f>'Consolidtaed Data'!$J434*'Consolidtaed Data'!$H434</f>
        <v>1272</v>
      </c>
      <c r="L7479" s="9">
        <f>'Consolidtaed Data'!$I434*'Consolidtaed Data'!$H434</f>
        <v>1590</v>
      </c>
      <c r="M7479" s="9">
        <f>'Consolidtaed Data'!$L434-'Consolidtaed Data'!$K434</f>
        <v>2624</v>
      </c>
      <c r="N7479" s="9" t="str">
        <f>VLOOKUP('Consolidtaed Data'!$C434,[1]Locations!$A:$O,2,0)</f>
        <v>Oxnard</v>
      </c>
      <c r="O7479" s="9" t="str">
        <f>VLOOKUP('Consolidtaed Data'!$D434,'[1]Sales People'!$A:$B,2,0)</f>
        <v>Henry Nelson</v>
      </c>
      <c r="P7479" s="9" t="str">
        <f>VLOOKUP('Consolidtaed Data'!$E434,[1]Customers!$A:$B,2,0)</f>
        <v>Louis Johnston</v>
      </c>
      <c r="Q7479" s="11">
        <f>WEEKDAY('Consolidtaed Data'!$F434)</f>
        <v>6</v>
      </c>
      <c r="R7479" s="9">
        <f>MONTH('Consolidtaed Data'!$F434)</f>
        <v>1</v>
      </c>
      <c r="S7479" s="9" t="str">
        <f>TEXT(Table3[[#This Row],[Purchase Date]],"MMMM")</f>
        <v>July</v>
      </c>
      <c r="T7479" s="9">
        <f>YEAR('Consolidtaed Data'!$F434)</f>
        <v>2020</v>
      </c>
    </row>
    <row r="7480" spans="1:20" x14ac:dyDescent="0.3">
      <c r="A7480" s="9" t="s">
        <v>8506</v>
      </c>
      <c r="B7480" s="9" t="s">
        <v>806</v>
      </c>
      <c r="C7480" s="9" t="s">
        <v>59</v>
      </c>
      <c r="D7480" s="9" t="s">
        <v>281</v>
      </c>
      <c r="E7480" s="9" t="s">
        <v>303</v>
      </c>
      <c r="F7480" s="12">
        <v>44399</v>
      </c>
      <c r="G7480" s="12" t="str">
        <f>VLOOKUP(Table3[[#This Row],[Product ID]],[1]Products!$A:$G,2,0)</f>
        <v>Product 72</v>
      </c>
      <c r="H7480" s="22">
        <v>4</v>
      </c>
      <c r="I7480" s="9">
        <f>VLOOKUP('Consolidtaed Data'!$B625,[1]Products!$A:$G,4,0)</f>
        <v>123</v>
      </c>
      <c r="J7480" s="9">
        <f>VLOOKUP('Consolidtaed Data'!$B625,[1]Products!$A:$G,3,0)</f>
        <v>84</v>
      </c>
      <c r="K7480" s="9">
        <f>'Consolidtaed Data'!$J625*'Consolidtaed Data'!$H625</f>
        <v>2582</v>
      </c>
      <c r="L7480" s="9">
        <f>'Consolidtaed Data'!$I625*'Consolidtaed Data'!$H625</f>
        <v>4782</v>
      </c>
      <c r="M7480" s="9">
        <f>'Consolidtaed Data'!$L625-'Consolidtaed Data'!$K625</f>
        <v>3484</v>
      </c>
      <c r="N7480" s="9" t="str">
        <f>VLOOKUP('Consolidtaed Data'!$C625,[1]Locations!$A:$O,2,0)</f>
        <v>Stockton</v>
      </c>
      <c r="O7480" s="9" t="str">
        <f>VLOOKUP('Consolidtaed Data'!$D625,'[1]Sales People'!$A:$B,2,0)</f>
        <v>Howard Sims</v>
      </c>
      <c r="P7480" s="9" t="str">
        <f>VLOOKUP('Consolidtaed Data'!$E625,[1]Customers!$A:$B,2,0)</f>
        <v>Richard Peters</v>
      </c>
      <c r="Q7480" s="11">
        <f>WEEKDAY('Consolidtaed Data'!$F625)</f>
        <v>6</v>
      </c>
      <c r="R7480" s="9">
        <f>MONTH('Consolidtaed Data'!$F625)</f>
        <v>2</v>
      </c>
      <c r="S7480" s="9" t="str">
        <f>TEXT(Table3[[#This Row],[Purchase Date]],"MMMM")</f>
        <v>July</v>
      </c>
      <c r="T7480" s="9">
        <f>YEAR('Consolidtaed Data'!$F625)</f>
        <v>2020</v>
      </c>
    </row>
    <row r="7481" spans="1:20" x14ac:dyDescent="0.3">
      <c r="A7481" s="9" t="s">
        <v>8507</v>
      </c>
      <c r="B7481" s="9" t="s">
        <v>177</v>
      </c>
      <c r="C7481" s="9" t="s">
        <v>8</v>
      </c>
      <c r="D7481" s="9" t="s">
        <v>17</v>
      </c>
      <c r="E7481" s="9" t="s">
        <v>285</v>
      </c>
      <c r="F7481" s="12">
        <v>44399</v>
      </c>
      <c r="G7481" s="12" t="str">
        <f>VLOOKUP(Table3[[#This Row],[Product ID]],[1]Products!$A:$G,2,0)</f>
        <v>Product 5</v>
      </c>
      <c r="H7481" s="22">
        <v>1</v>
      </c>
      <c r="I7481" s="9">
        <f>VLOOKUP('Consolidtaed Data'!$B1227,[1]Products!$A:$G,4,0)</f>
        <v>1077</v>
      </c>
      <c r="J7481" s="9">
        <f>VLOOKUP('Consolidtaed Data'!$B1227,[1]Products!$A:$G,3,0)</f>
        <v>732</v>
      </c>
      <c r="K7481" s="9">
        <f>'Consolidtaed Data'!$J1227*'Consolidtaed Data'!$H1227</f>
        <v>1223</v>
      </c>
      <c r="L7481" s="9">
        <f>'Consolidtaed Data'!$I1227*'Consolidtaed Data'!$H1227</f>
        <v>2005</v>
      </c>
      <c r="M7481" s="9">
        <f>'Consolidtaed Data'!$L1227-'Consolidtaed Data'!$K1227</f>
        <v>140</v>
      </c>
      <c r="N7481" s="9" t="str">
        <f>VLOOKUP('Consolidtaed Data'!$C1227,[1]Locations!$A:$O,2,0)</f>
        <v>Oceanside</v>
      </c>
      <c r="O7481" s="9" t="str">
        <f>VLOOKUP('Consolidtaed Data'!$D1227,'[1]Sales People'!$A:$B,2,0)</f>
        <v>Patrick Ruiz</v>
      </c>
      <c r="P7481" s="9" t="str">
        <f>VLOOKUP('Consolidtaed Data'!$E1227,[1]Customers!$A:$B,2,0)</f>
        <v>Charles Hughes</v>
      </c>
      <c r="Q7481" s="11">
        <f>WEEKDAY('Consolidtaed Data'!$F1227)</f>
        <v>2</v>
      </c>
      <c r="R7481" s="9">
        <f>MONTH('Consolidtaed Data'!$F1227)</f>
        <v>3</v>
      </c>
      <c r="S7481" s="9" t="str">
        <f>TEXT(Table3[[#This Row],[Purchase Date]],"MMMM")</f>
        <v>July</v>
      </c>
      <c r="T7481" s="9">
        <f>YEAR('Consolidtaed Data'!$F1227)</f>
        <v>2020</v>
      </c>
    </row>
    <row r="7482" spans="1:20" x14ac:dyDescent="0.3">
      <c r="A7482" s="9" t="s">
        <v>8508</v>
      </c>
      <c r="B7482" s="9" t="s">
        <v>582</v>
      </c>
      <c r="C7482" s="9" t="s">
        <v>157</v>
      </c>
      <c r="D7482" s="9" t="s">
        <v>31</v>
      </c>
      <c r="E7482" s="9" t="s">
        <v>1186</v>
      </c>
      <c r="F7482" s="12">
        <v>44399</v>
      </c>
      <c r="G7482" s="12" t="str">
        <f>VLOOKUP(Table3[[#This Row],[Product ID]],[1]Products!$A:$G,2,0)</f>
        <v>Product 58</v>
      </c>
      <c r="H7482" s="22">
        <v>1</v>
      </c>
      <c r="I7482" s="9">
        <f>VLOOKUP('Consolidtaed Data'!$B1378,[1]Products!$A:$G,4,0)</f>
        <v>1526</v>
      </c>
      <c r="J7482" s="9">
        <f>VLOOKUP('Consolidtaed Data'!$B1378,[1]Products!$A:$G,3,0)</f>
        <v>1251</v>
      </c>
      <c r="K7482" s="9">
        <f>'Consolidtaed Data'!$J1378*'Consolidtaed Data'!$H1378</f>
        <v>154</v>
      </c>
      <c r="L7482" s="9">
        <f>'Consolidtaed Data'!$I1378*'Consolidtaed Data'!$H1378</f>
        <v>203</v>
      </c>
      <c r="M7482" s="9">
        <f>'Consolidtaed Data'!$L1378-'Consolidtaed Data'!$K1378</f>
        <v>1068</v>
      </c>
      <c r="N7482" s="9" t="str">
        <f>VLOOKUP('Consolidtaed Data'!$C1378,[1]Locations!$A:$O,2,0)</f>
        <v>Roseville</v>
      </c>
      <c r="O7482" s="9" t="str">
        <f>VLOOKUP('Consolidtaed Data'!$D1378,'[1]Sales People'!$A:$B,2,0)</f>
        <v>Larry Castillo</v>
      </c>
      <c r="P7482" s="9" t="str">
        <f>VLOOKUP('Consolidtaed Data'!$E1378,[1]Customers!$A:$B,2,0)</f>
        <v>Michael Austin</v>
      </c>
      <c r="Q7482" s="11">
        <f>WEEKDAY('Consolidtaed Data'!$F1378)</f>
        <v>7</v>
      </c>
      <c r="R7482" s="9">
        <f>MONTH('Consolidtaed Data'!$F1378)</f>
        <v>4</v>
      </c>
      <c r="S7482" s="9" t="str">
        <f>TEXT(Table3[[#This Row],[Purchase Date]],"MMMM")</f>
        <v>July</v>
      </c>
      <c r="T7482" s="9">
        <f>YEAR('Consolidtaed Data'!$F1378)</f>
        <v>2020</v>
      </c>
    </row>
    <row r="7483" spans="1:20" x14ac:dyDescent="0.3">
      <c r="A7483" s="9" t="s">
        <v>8509</v>
      </c>
      <c r="B7483" s="9" t="s">
        <v>742</v>
      </c>
      <c r="C7483" s="9" t="s">
        <v>462</v>
      </c>
      <c r="D7483" s="9" t="s">
        <v>91</v>
      </c>
      <c r="E7483" s="9" t="s">
        <v>445</v>
      </c>
      <c r="F7483" s="12">
        <v>44399</v>
      </c>
      <c r="G7483" s="12" t="str">
        <f>VLOOKUP(Table3[[#This Row],[Product ID]],[1]Products!$A:$G,2,0)</f>
        <v>Product 90</v>
      </c>
      <c r="H7483" s="22">
        <v>1</v>
      </c>
      <c r="I7483" s="9">
        <f>VLOOKUP('Consolidtaed Data'!$B2132,[1]Products!$A:$G,4,0)</f>
        <v>1671</v>
      </c>
      <c r="J7483" s="9">
        <f>VLOOKUP('Consolidtaed Data'!$B2132,[1]Products!$A:$G,3,0)</f>
        <v>1220</v>
      </c>
      <c r="K7483" s="9">
        <f>'Consolidtaed Data'!$J2132*'Consolidtaed Data'!$H2132</f>
        <v>683</v>
      </c>
      <c r="L7483" s="9">
        <f>'Consolidtaed Data'!$I2132*'Consolidtaed Data'!$H2132</f>
        <v>1119</v>
      </c>
      <c r="M7483" s="9">
        <f>'Consolidtaed Data'!$L2132-'Consolidtaed Data'!$K2132</f>
        <v>2604</v>
      </c>
      <c r="N7483" s="9" t="str">
        <f>VLOOKUP('Consolidtaed Data'!$C2132,[1]Locations!$A:$O,2,0)</f>
        <v>Oceanside</v>
      </c>
      <c r="O7483" s="9" t="str">
        <f>VLOOKUP('Consolidtaed Data'!$D2132,'[1]Sales People'!$A:$B,2,0)</f>
        <v>Jeremy Mendoza</v>
      </c>
      <c r="P7483" s="9" t="str">
        <f>VLOOKUP('Consolidtaed Data'!$E2132,[1]Customers!$A:$B,2,0)</f>
        <v>Earl Ortiz</v>
      </c>
      <c r="Q7483" s="11">
        <f>WEEKDAY('Consolidtaed Data'!$F2132)</f>
        <v>5</v>
      </c>
      <c r="R7483" s="9">
        <f>MONTH('Consolidtaed Data'!$F2132)</f>
        <v>6</v>
      </c>
      <c r="S7483" s="9" t="str">
        <f>TEXT(Table3[[#This Row],[Purchase Date]],"MMMM")</f>
        <v>July</v>
      </c>
      <c r="T7483" s="9">
        <f>YEAR('Consolidtaed Data'!$F2132)</f>
        <v>2020</v>
      </c>
    </row>
    <row r="7484" spans="1:20" x14ac:dyDescent="0.3">
      <c r="A7484" s="9" t="s">
        <v>8510</v>
      </c>
      <c r="B7484" s="9" t="s">
        <v>148</v>
      </c>
      <c r="C7484" s="9" t="s">
        <v>59</v>
      </c>
      <c r="D7484" s="9" t="s">
        <v>56</v>
      </c>
      <c r="E7484" s="9" t="s">
        <v>710</v>
      </c>
      <c r="F7484" s="12">
        <v>44399</v>
      </c>
      <c r="G7484" s="12" t="str">
        <f>VLOOKUP(Table3[[#This Row],[Product ID]],[1]Products!$A:$G,2,0)</f>
        <v>Product 16</v>
      </c>
      <c r="H7484" s="22">
        <v>2</v>
      </c>
      <c r="I7484" s="9">
        <f>VLOOKUP('Consolidtaed Data'!$B2269,[1]Products!$A:$G,4,0)</f>
        <v>1671</v>
      </c>
      <c r="J7484" s="9">
        <f>VLOOKUP('Consolidtaed Data'!$B2269,[1]Products!$A:$G,3,0)</f>
        <v>1220</v>
      </c>
      <c r="K7484" s="9">
        <f>'Consolidtaed Data'!$J2269*'Consolidtaed Data'!$H2269</f>
        <v>540</v>
      </c>
      <c r="L7484" s="9">
        <f>'Consolidtaed Data'!$I2269*'Consolidtaed Data'!$H2269</f>
        <v>871</v>
      </c>
      <c r="M7484" s="9">
        <f>'Consolidtaed Data'!$L2269-'Consolidtaed Data'!$K2269</f>
        <v>528</v>
      </c>
      <c r="N7484" s="9" t="str">
        <f>VLOOKUP('Consolidtaed Data'!$C2269,[1]Locations!$A:$O,2,0)</f>
        <v>Fremont</v>
      </c>
      <c r="O7484" s="9" t="str">
        <f>VLOOKUP('Consolidtaed Data'!$D2269,'[1]Sales People'!$A:$B,2,0)</f>
        <v>Henry Nelson</v>
      </c>
      <c r="P7484" s="9" t="str">
        <f>VLOOKUP('Consolidtaed Data'!$E2269,[1]Customers!$A:$B,2,0)</f>
        <v>Peter Gilbert</v>
      </c>
      <c r="Q7484" s="11">
        <f>WEEKDAY('Consolidtaed Data'!$F2269)</f>
        <v>2</v>
      </c>
      <c r="R7484" s="9">
        <f>MONTH('Consolidtaed Data'!$F2269)</f>
        <v>6</v>
      </c>
      <c r="S7484" s="9" t="str">
        <f>TEXT(Table3[[#This Row],[Purchase Date]],"MMMM")</f>
        <v>July</v>
      </c>
      <c r="T7484" s="9">
        <f>YEAR('Consolidtaed Data'!$F2269)</f>
        <v>2020</v>
      </c>
    </row>
    <row r="7485" spans="1:20" x14ac:dyDescent="0.3">
      <c r="A7485" s="9" t="s">
        <v>8511</v>
      </c>
      <c r="B7485" s="9" t="s">
        <v>71</v>
      </c>
      <c r="C7485" s="9" t="s">
        <v>192</v>
      </c>
      <c r="D7485" s="9" t="s">
        <v>105</v>
      </c>
      <c r="E7485" s="9" t="s">
        <v>1934</v>
      </c>
      <c r="F7485" s="12">
        <v>44399</v>
      </c>
      <c r="G7485" s="12" t="str">
        <f>VLOOKUP(Table3[[#This Row],[Product ID]],[1]Products!$A:$G,2,0)</f>
        <v>Product 42</v>
      </c>
      <c r="H7485" s="22">
        <v>3</v>
      </c>
      <c r="I7485" s="9">
        <f>VLOOKUP('Consolidtaed Data'!$B2508,[1]Products!$A:$G,4,0)</f>
        <v>847</v>
      </c>
      <c r="J7485" s="9">
        <f>VLOOKUP('Consolidtaed Data'!$B2508,[1]Products!$A:$G,3,0)</f>
        <v>534</v>
      </c>
      <c r="K7485" s="9">
        <f>'Consolidtaed Data'!$J2508*'Consolidtaed Data'!$H2508</f>
        <v>1608</v>
      </c>
      <c r="L7485" s="9">
        <f>'Consolidtaed Data'!$I2508*'Consolidtaed Data'!$H2508</f>
        <v>2400</v>
      </c>
      <c r="M7485" s="9">
        <f>'Consolidtaed Data'!$L2508-'Consolidtaed Data'!$K2508</f>
        <v>2280</v>
      </c>
      <c r="N7485" s="9" t="str">
        <f>VLOOKUP('Consolidtaed Data'!$C2508,[1]Locations!$A:$O,2,0)</f>
        <v>Temecula</v>
      </c>
      <c r="O7485" s="9" t="str">
        <f>VLOOKUP('Consolidtaed Data'!$D2508,'[1]Sales People'!$A:$B,2,0)</f>
        <v>Roger Ramos</v>
      </c>
      <c r="P7485" s="9" t="str">
        <f>VLOOKUP('Consolidtaed Data'!$E2508,[1]Customers!$A:$B,2,0)</f>
        <v>Jesse Alvarez</v>
      </c>
      <c r="Q7485" s="11">
        <f>WEEKDAY('Consolidtaed Data'!$F2508)</f>
        <v>4</v>
      </c>
      <c r="R7485" s="9">
        <f>MONTH('Consolidtaed Data'!$F2508)</f>
        <v>7</v>
      </c>
      <c r="S7485" s="9" t="str">
        <f>TEXT(Table3[[#This Row],[Purchase Date]],"MMMM")</f>
        <v>July</v>
      </c>
      <c r="T7485" s="9">
        <f>YEAR('Consolidtaed Data'!$F2508)</f>
        <v>2020</v>
      </c>
    </row>
    <row r="7486" spans="1:20" x14ac:dyDescent="0.3">
      <c r="A7486" s="9" t="s">
        <v>8512</v>
      </c>
      <c r="B7486" s="9" t="s">
        <v>443</v>
      </c>
      <c r="C7486" s="9" t="s">
        <v>302</v>
      </c>
      <c r="D7486" s="9" t="s">
        <v>91</v>
      </c>
      <c r="E7486" s="9" t="s">
        <v>1022</v>
      </c>
      <c r="F7486" s="12">
        <v>44399</v>
      </c>
      <c r="G7486" s="12" t="str">
        <f>VLOOKUP(Table3[[#This Row],[Product ID]],[1]Products!$A:$G,2,0)</f>
        <v>Product 61</v>
      </c>
      <c r="H7486" s="22">
        <v>1</v>
      </c>
      <c r="I7486" s="9">
        <f>VLOOKUP('Consolidtaed Data'!$B2540,[1]Products!$A:$G,4,0)</f>
        <v>1494</v>
      </c>
      <c r="J7486" s="9">
        <f>VLOOKUP('Consolidtaed Data'!$B2540,[1]Products!$A:$G,3,0)</f>
        <v>971</v>
      </c>
      <c r="K7486" s="9">
        <f>'Consolidtaed Data'!$J2540*'Consolidtaed Data'!$H2540</f>
        <v>832</v>
      </c>
      <c r="L7486" s="9">
        <f>'Consolidtaed Data'!$I2540*'Consolidtaed Data'!$H2540</f>
        <v>1206</v>
      </c>
      <c r="M7486" s="9">
        <f>'Consolidtaed Data'!$L2540-'Consolidtaed Data'!$K2540</f>
        <v>589</v>
      </c>
      <c r="N7486" s="9" t="str">
        <f>VLOOKUP('Consolidtaed Data'!$C2540,[1]Locations!$A:$O,2,0)</f>
        <v>Vallejo</v>
      </c>
      <c r="O7486" s="9" t="str">
        <f>VLOOKUP('Consolidtaed Data'!$D2540,'[1]Sales People'!$A:$B,2,0)</f>
        <v>Walter Cook</v>
      </c>
      <c r="P7486" s="9" t="str">
        <f>VLOOKUP('Consolidtaed Data'!$E2540,[1]Customers!$A:$B,2,0)</f>
        <v>Douglas Tucker</v>
      </c>
      <c r="Q7486" s="11">
        <f>WEEKDAY('Consolidtaed Data'!$F2540)</f>
        <v>7</v>
      </c>
      <c r="R7486" s="9">
        <f>MONTH('Consolidtaed Data'!$F2540)</f>
        <v>7</v>
      </c>
      <c r="S7486" s="9" t="str">
        <f>TEXT(Table3[[#This Row],[Purchase Date]],"MMMM")</f>
        <v>July</v>
      </c>
      <c r="T7486" s="9">
        <f>YEAR('Consolidtaed Data'!$F2540)</f>
        <v>2020</v>
      </c>
    </row>
    <row r="7487" spans="1:20" x14ac:dyDescent="0.3">
      <c r="A7487" s="9" t="s">
        <v>8513</v>
      </c>
      <c r="B7487" s="9" t="s">
        <v>116</v>
      </c>
      <c r="C7487" s="9" t="s">
        <v>21</v>
      </c>
      <c r="D7487" s="9" t="s">
        <v>51</v>
      </c>
      <c r="E7487" s="9" t="s">
        <v>894</v>
      </c>
      <c r="F7487" s="12">
        <v>44399</v>
      </c>
      <c r="G7487" s="12" t="str">
        <f>VLOOKUP(Table3[[#This Row],[Product ID]],[1]Products!$A:$G,2,0)</f>
        <v>Product 55</v>
      </c>
      <c r="H7487" s="22">
        <v>4</v>
      </c>
      <c r="I7487" s="9">
        <f>VLOOKUP('Consolidtaed Data'!$B2907,[1]Products!$A:$G,4,0)</f>
        <v>1967</v>
      </c>
      <c r="J7487" s="9">
        <f>VLOOKUP('Consolidtaed Data'!$B2907,[1]Products!$A:$G,3,0)</f>
        <v>1397</v>
      </c>
      <c r="K7487" s="9">
        <f>'Consolidtaed Data'!$J2907*'Consolidtaed Data'!$H2907</f>
        <v>1054</v>
      </c>
      <c r="L7487" s="9">
        <f>'Consolidtaed Data'!$I2907*'Consolidtaed Data'!$H2907</f>
        <v>1405</v>
      </c>
      <c r="M7487" s="9">
        <f>'Consolidtaed Data'!$L2907-'Consolidtaed Data'!$K2907</f>
        <v>64</v>
      </c>
      <c r="N7487" s="9" t="str">
        <f>VLOOKUP('Consolidtaed Data'!$C2907,[1]Locations!$A:$O,2,0)</f>
        <v>San Mateo</v>
      </c>
      <c r="O7487" s="9" t="str">
        <f>VLOOKUP('Consolidtaed Data'!$D2907,'[1]Sales People'!$A:$B,2,0)</f>
        <v>Ernest Wheeler</v>
      </c>
      <c r="P7487" s="9" t="str">
        <f>VLOOKUP('Consolidtaed Data'!$E2907,[1]Customers!$A:$B,2,0)</f>
        <v>Charles Shaw</v>
      </c>
      <c r="Q7487" s="11">
        <f>WEEKDAY('Consolidtaed Data'!$F2907)</f>
        <v>6</v>
      </c>
      <c r="R7487" s="9">
        <f>MONTH('Consolidtaed Data'!$F2907)</f>
        <v>7</v>
      </c>
      <c r="S7487" s="9" t="str">
        <f>TEXT(Table3[[#This Row],[Purchase Date]],"MMMM")</f>
        <v>July</v>
      </c>
      <c r="T7487" s="9">
        <f>YEAR('Consolidtaed Data'!$F2907)</f>
        <v>2020</v>
      </c>
    </row>
    <row r="7488" spans="1:20" x14ac:dyDescent="0.3">
      <c r="A7488" s="9" t="s">
        <v>8514</v>
      </c>
      <c r="B7488" s="9" t="s">
        <v>360</v>
      </c>
      <c r="C7488" s="9" t="s">
        <v>63</v>
      </c>
      <c r="D7488" s="9" t="s">
        <v>326</v>
      </c>
      <c r="E7488" s="9" t="s">
        <v>1580</v>
      </c>
      <c r="F7488" s="12">
        <v>44399</v>
      </c>
      <c r="G7488" s="12" t="str">
        <f>VLOOKUP(Table3[[#This Row],[Product ID]],[1]Products!$A:$G,2,0)</f>
        <v>Product 59</v>
      </c>
      <c r="H7488" s="22">
        <v>1</v>
      </c>
      <c r="I7488" s="9">
        <f>VLOOKUP('Consolidtaed Data'!$B3177,[1]Products!$A:$G,4,0)</f>
        <v>1500</v>
      </c>
      <c r="J7488" s="9">
        <f>VLOOKUP('Consolidtaed Data'!$B3177,[1]Products!$A:$G,3,0)</f>
        <v>900</v>
      </c>
      <c r="K7488" s="9">
        <f>'Consolidtaed Data'!$J3177*'Consolidtaed Data'!$H3177</f>
        <v>562</v>
      </c>
      <c r="L7488" s="9">
        <f>'Consolidtaed Data'!$I3177*'Consolidtaed Data'!$H3177</f>
        <v>826</v>
      </c>
      <c r="M7488" s="9">
        <f>'Consolidtaed Data'!$L3177-'Consolidtaed Data'!$K3177</f>
        <v>360</v>
      </c>
      <c r="N7488" s="9" t="str">
        <f>VLOOKUP('Consolidtaed Data'!$C3177,[1]Locations!$A:$O,2,0)</f>
        <v>Garden Grove</v>
      </c>
      <c r="O7488" s="9" t="str">
        <f>VLOOKUP('Consolidtaed Data'!$D3177,'[1]Sales People'!$A:$B,2,0)</f>
        <v>Gary Rodriguez</v>
      </c>
      <c r="P7488" s="9" t="str">
        <f>VLOOKUP('Consolidtaed Data'!$E3177,[1]Customers!$A:$B,2,0)</f>
        <v>Shawn Owens</v>
      </c>
      <c r="Q7488" s="11">
        <f>WEEKDAY('Consolidtaed Data'!$F3177)</f>
        <v>7</v>
      </c>
      <c r="R7488" s="9">
        <f>MONTH('Consolidtaed Data'!$F3177)</f>
        <v>8</v>
      </c>
      <c r="S7488" s="9" t="str">
        <f>TEXT(Table3[[#This Row],[Purchase Date]],"MMMM")</f>
        <v>July</v>
      </c>
      <c r="T7488" s="9">
        <f>YEAR('Consolidtaed Data'!$F3177)</f>
        <v>2020</v>
      </c>
    </row>
    <row r="7489" spans="1:20" x14ac:dyDescent="0.3">
      <c r="A7489" s="9" t="s">
        <v>8515</v>
      </c>
      <c r="B7489" s="9" t="s">
        <v>225</v>
      </c>
      <c r="C7489" s="9" t="s">
        <v>412</v>
      </c>
      <c r="D7489" s="9" t="s">
        <v>131</v>
      </c>
      <c r="E7489" s="9" t="s">
        <v>605</v>
      </c>
      <c r="F7489" s="12">
        <v>44399</v>
      </c>
      <c r="G7489" s="12" t="str">
        <f>VLOOKUP(Table3[[#This Row],[Product ID]],[1]Products!$A:$G,2,0)</f>
        <v>Product 24</v>
      </c>
      <c r="H7489" s="22">
        <v>3</v>
      </c>
      <c r="I7489" s="9">
        <f>VLOOKUP('Consolidtaed Data'!$B3516,[1]Products!$A:$G,4,0)</f>
        <v>951</v>
      </c>
      <c r="J7489" s="9">
        <f>VLOOKUP('Consolidtaed Data'!$B3516,[1]Products!$A:$G,3,0)</f>
        <v>504</v>
      </c>
      <c r="K7489" s="9">
        <f>'Consolidtaed Data'!$J3516*'Consolidtaed Data'!$H3516</f>
        <v>1291</v>
      </c>
      <c r="L7489" s="9">
        <f>'Consolidtaed Data'!$I3516*'Consolidtaed Data'!$H3516</f>
        <v>2391</v>
      </c>
      <c r="M7489" s="9">
        <f>'Consolidtaed Data'!$L3516-'Consolidtaed Data'!$K3516</f>
        <v>107</v>
      </c>
      <c r="N7489" s="9" t="str">
        <f>VLOOKUP('Consolidtaed Data'!$C3516,[1]Locations!$A:$O,2,0)</f>
        <v>Irvine</v>
      </c>
      <c r="O7489" s="9" t="str">
        <f>VLOOKUP('Consolidtaed Data'!$D3516,'[1]Sales People'!$A:$B,2,0)</f>
        <v>Ernest Wheeler</v>
      </c>
      <c r="P7489" s="9" t="str">
        <f>VLOOKUP('Consolidtaed Data'!$E3516,[1]Customers!$A:$B,2,0)</f>
        <v>Andrew Adams</v>
      </c>
      <c r="Q7489" s="11">
        <f>WEEKDAY('Consolidtaed Data'!$F3516)</f>
        <v>2</v>
      </c>
      <c r="R7489" s="9">
        <f>MONTH('Consolidtaed Data'!$F3516)</f>
        <v>9</v>
      </c>
      <c r="S7489" s="9" t="str">
        <f>TEXT(Table3[[#This Row],[Purchase Date]],"MMMM")</f>
        <v>July</v>
      </c>
      <c r="T7489" s="9">
        <f>YEAR('Consolidtaed Data'!$F3516)</f>
        <v>2020</v>
      </c>
    </row>
    <row r="7490" spans="1:20" x14ac:dyDescent="0.3">
      <c r="A7490" s="9" t="s">
        <v>8516</v>
      </c>
      <c r="B7490" s="9" t="s">
        <v>85</v>
      </c>
      <c r="C7490" s="9" t="s">
        <v>405</v>
      </c>
      <c r="D7490" s="9" t="s">
        <v>31</v>
      </c>
      <c r="E7490" s="9" t="s">
        <v>179</v>
      </c>
      <c r="F7490" s="12">
        <v>44400</v>
      </c>
      <c r="G7490" s="12" t="str">
        <f>VLOOKUP(Table3[[#This Row],[Product ID]],[1]Products!$A:$G,2,0)</f>
        <v>Product 93</v>
      </c>
      <c r="H7490" s="22">
        <v>1</v>
      </c>
      <c r="I7490" s="9">
        <f>VLOOKUP('Consolidtaed Data'!$B357,[1]Products!$A:$G,4,0)</f>
        <v>667</v>
      </c>
      <c r="J7490" s="9">
        <f>VLOOKUP('Consolidtaed Data'!$B357,[1]Products!$A:$G,3,0)</f>
        <v>387</v>
      </c>
      <c r="K7490" s="9">
        <f>'Consolidtaed Data'!$J357*'Consolidtaed Data'!$H357</f>
        <v>582</v>
      </c>
      <c r="L7490" s="9">
        <f>'Consolidtaed Data'!$I357*'Consolidtaed Data'!$H357</f>
        <v>756</v>
      </c>
      <c r="M7490" s="9">
        <f>'Consolidtaed Data'!$L357-'Consolidtaed Data'!$K357</f>
        <v>138</v>
      </c>
      <c r="N7490" s="9" t="str">
        <f>VLOOKUP('Consolidtaed Data'!$C357,[1]Locations!$A:$O,2,0)</f>
        <v>Oxnard</v>
      </c>
      <c r="O7490" s="9" t="str">
        <f>VLOOKUP('Consolidtaed Data'!$D357,'[1]Sales People'!$A:$B,2,0)</f>
        <v>Jeremy Mendoza</v>
      </c>
      <c r="P7490" s="9" t="str">
        <f>VLOOKUP('Consolidtaed Data'!$E357,[1]Customers!$A:$B,2,0)</f>
        <v>Brian Warren</v>
      </c>
      <c r="Q7490" s="11">
        <f>WEEKDAY('Consolidtaed Data'!$F357)</f>
        <v>7</v>
      </c>
      <c r="R7490" s="9">
        <f>MONTH('Consolidtaed Data'!$F357)</f>
        <v>1</v>
      </c>
      <c r="S7490" s="9" t="str">
        <f>TEXT(Table3[[#This Row],[Purchase Date]],"MMMM")</f>
        <v>July</v>
      </c>
      <c r="T7490" s="9">
        <f>YEAR('Consolidtaed Data'!$F357)</f>
        <v>2020</v>
      </c>
    </row>
    <row r="7491" spans="1:20" x14ac:dyDescent="0.3">
      <c r="A7491" s="9" t="s">
        <v>8517</v>
      </c>
      <c r="B7491" s="9" t="s">
        <v>366</v>
      </c>
      <c r="C7491" s="9" t="s">
        <v>178</v>
      </c>
      <c r="D7491" s="9" t="s">
        <v>143</v>
      </c>
      <c r="E7491" s="9" t="s">
        <v>1013</v>
      </c>
      <c r="F7491" s="12">
        <v>44400</v>
      </c>
      <c r="G7491" s="12" t="str">
        <f>VLOOKUP(Table3[[#This Row],[Product ID]],[1]Products!$A:$G,2,0)</f>
        <v>Product 39</v>
      </c>
      <c r="H7491" s="22">
        <v>1</v>
      </c>
      <c r="I7491" s="9">
        <f>VLOOKUP('Consolidtaed Data'!$B381,[1]Products!$A:$G,4,0)</f>
        <v>35</v>
      </c>
      <c r="J7491" s="9">
        <f>VLOOKUP('Consolidtaed Data'!$B381,[1]Products!$A:$G,3,0)</f>
        <v>22</v>
      </c>
      <c r="K7491" s="9">
        <f>'Consolidtaed Data'!$J381*'Consolidtaed Data'!$H381</f>
        <v>536</v>
      </c>
      <c r="L7491" s="9">
        <f>'Consolidtaed Data'!$I381*'Consolidtaed Data'!$H381</f>
        <v>800</v>
      </c>
      <c r="M7491" s="9">
        <f>'Consolidtaed Data'!$L381-'Consolidtaed Data'!$K381</f>
        <v>345</v>
      </c>
      <c r="N7491" s="9" t="str">
        <f>VLOOKUP('Consolidtaed Data'!$C381,[1]Locations!$A:$O,2,0)</f>
        <v>Palmdale</v>
      </c>
      <c r="O7491" s="9" t="str">
        <f>VLOOKUP('Consolidtaed Data'!$D381,'[1]Sales People'!$A:$B,2,0)</f>
        <v>Fred Robertson</v>
      </c>
      <c r="P7491" s="9" t="str">
        <f>VLOOKUP('Consolidtaed Data'!$E381,[1]Customers!$A:$B,2,0)</f>
        <v>Sean Woods</v>
      </c>
      <c r="Q7491" s="11">
        <f>WEEKDAY('Consolidtaed Data'!$F381)</f>
        <v>2</v>
      </c>
      <c r="R7491" s="9">
        <f>MONTH('Consolidtaed Data'!$F381)</f>
        <v>1</v>
      </c>
      <c r="S7491" s="9" t="str">
        <f>TEXT(Table3[[#This Row],[Purchase Date]],"MMMM")</f>
        <v>July</v>
      </c>
      <c r="T7491" s="9">
        <f>YEAR('Consolidtaed Data'!$F381)</f>
        <v>2020</v>
      </c>
    </row>
    <row r="7492" spans="1:20" x14ac:dyDescent="0.3">
      <c r="A7492" s="9" t="s">
        <v>8518</v>
      </c>
      <c r="B7492" s="9" t="s">
        <v>11</v>
      </c>
      <c r="C7492" s="9" t="s">
        <v>99</v>
      </c>
      <c r="D7492" s="9" t="s">
        <v>83</v>
      </c>
      <c r="E7492" s="9" t="s">
        <v>1032</v>
      </c>
      <c r="F7492" s="12">
        <v>44400</v>
      </c>
      <c r="G7492" s="12" t="str">
        <f>VLOOKUP(Table3[[#This Row],[Product ID]],[1]Products!$A:$G,2,0)</f>
        <v>Product 88</v>
      </c>
      <c r="H7492" s="22">
        <v>1</v>
      </c>
      <c r="I7492" s="9">
        <f>VLOOKUP('Consolidtaed Data'!$B594,[1]Products!$A:$G,4,0)</f>
        <v>1582</v>
      </c>
      <c r="J7492" s="9">
        <f>VLOOKUP('Consolidtaed Data'!$B594,[1]Products!$A:$G,3,0)</f>
        <v>1234</v>
      </c>
      <c r="K7492" s="9">
        <f>'Consolidtaed Data'!$J594*'Consolidtaed Data'!$H594</f>
        <v>1200</v>
      </c>
      <c r="L7492" s="9">
        <f>'Consolidtaed Data'!$I594*'Consolidtaed Data'!$H594</f>
        <v>2182</v>
      </c>
      <c r="M7492" s="9">
        <f>'Consolidtaed Data'!$L594-'Consolidtaed Data'!$K594</f>
        <v>662</v>
      </c>
      <c r="N7492" s="9" t="str">
        <f>VLOOKUP('Consolidtaed Data'!$C594,[1]Locations!$A:$O,2,0)</f>
        <v>Daly City</v>
      </c>
      <c r="O7492" s="9" t="str">
        <f>VLOOKUP('Consolidtaed Data'!$D594,'[1]Sales People'!$A:$B,2,0)</f>
        <v>Ronald Reed</v>
      </c>
      <c r="P7492" s="9" t="str">
        <f>VLOOKUP('Consolidtaed Data'!$E594,[1]Customers!$A:$B,2,0)</f>
        <v>Harold Adams</v>
      </c>
      <c r="Q7492" s="11">
        <f>WEEKDAY('Consolidtaed Data'!$F594)</f>
        <v>3</v>
      </c>
      <c r="R7492" s="9">
        <f>MONTH('Consolidtaed Data'!$F594)</f>
        <v>2</v>
      </c>
      <c r="S7492" s="9" t="str">
        <f>TEXT(Table3[[#This Row],[Purchase Date]],"MMMM")</f>
        <v>July</v>
      </c>
      <c r="T7492" s="9">
        <f>YEAR('Consolidtaed Data'!$F594)</f>
        <v>2020</v>
      </c>
    </row>
    <row r="7493" spans="1:20" x14ac:dyDescent="0.3">
      <c r="A7493" s="9" t="s">
        <v>8519</v>
      </c>
      <c r="B7493" s="9" t="s">
        <v>366</v>
      </c>
      <c r="C7493" s="9" t="s">
        <v>249</v>
      </c>
      <c r="D7493" s="9" t="s">
        <v>87</v>
      </c>
      <c r="E7493" s="9" t="s">
        <v>1314</v>
      </c>
      <c r="F7493" s="12">
        <v>44400</v>
      </c>
      <c r="G7493" s="12" t="str">
        <f>VLOOKUP(Table3[[#This Row],[Product ID]],[1]Products!$A:$G,2,0)</f>
        <v>Product 39</v>
      </c>
      <c r="H7493" s="22">
        <v>1</v>
      </c>
      <c r="I7493" s="9">
        <f>VLOOKUP('Consolidtaed Data'!$B1596,[1]Products!$A:$G,4,0)</f>
        <v>880</v>
      </c>
      <c r="J7493" s="9">
        <f>VLOOKUP('Consolidtaed Data'!$B1596,[1]Products!$A:$G,3,0)</f>
        <v>634</v>
      </c>
      <c r="K7493" s="9">
        <f>'Consolidtaed Data'!$J1596*'Consolidtaed Data'!$H1596</f>
        <v>1321</v>
      </c>
      <c r="L7493" s="9">
        <f>'Consolidtaed Data'!$I1596*'Consolidtaed Data'!$H1596</f>
        <v>1972</v>
      </c>
      <c r="M7493" s="9">
        <f>'Consolidtaed Data'!$L1596-'Consolidtaed Data'!$K1596</f>
        <v>570</v>
      </c>
      <c r="N7493" s="9" t="str">
        <f>VLOOKUP('Consolidtaed Data'!$C1596,[1]Locations!$A:$O,2,0)</f>
        <v>Victorville</v>
      </c>
      <c r="O7493" s="9" t="str">
        <f>VLOOKUP('Consolidtaed Data'!$D1596,'[1]Sales People'!$A:$B,2,0)</f>
        <v>Eugene Holmes</v>
      </c>
      <c r="P7493" s="9" t="str">
        <f>VLOOKUP('Consolidtaed Data'!$E1596,[1]Customers!$A:$B,2,0)</f>
        <v>Clarence Freeman</v>
      </c>
      <c r="Q7493" s="11">
        <f>WEEKDAY('Consolidtaed Data'!$F1596)</f>
        <v>2</v>
      </c>
      <c r="R7493" s="9">
        <f>MONTH('Consolidtaed Data'!$F1596)</f>
        <v>4</v>
      </c>
      <c r="S7493" s="9" t="str">
        <f>TEXT(Table3[[#This Row],[Purchase Date]],"MMMM")</f>
        <v>July</v>
      </c>
      <c r="T7493" s="9">
        <f>YEAR('Consolidtaed Data'!$F1596)</f>
        <v>2020</v>
      </c>
    </row>
    <row r="7494" spans="1:20" x14ac:dyDescent="0.3">
      <c r="A7494" s="9" t="s">
        <v>8520</v>
      </c>
      <c r="B7494" s="9" t="s">
        <v>610</v>
      </c>
      <c r="C7494" s="9" t="s">
        <v>210</v>
      </c>
      <c r="D7494" s="9" t="s">
        <v>68</v>
      </c>
      <c r="E7494" s="9" t="s">
        <v>459</v>
      </c>
      <c r="F7494" s="12">
        <v>44400</v>
      </c>
      <c r="G7494" s="12" t="str">
        <f>VLOOKUP(Table3[[#This Row],[Product ID]],[1]Products!$A:$G,2,0)</f>
        <v>Product 12</v>
      </c>
      <c r="H7494" s="22">
        <v>1</v>
      </c>
      <c r="I7494" s="9">
        <f>VLOOKUP('Consolidtaed Data'!$B1968,[1]Products!$A:$G,4,0)</f>
        <v>667</v>
      </c>
      <c r="J7494" s="9">
        <f>VLOOKUP('Consolidtaed Data'!$B1968,[1]Products!$A:$G,3,0)</f>
        <v>387</v>
      </c>
      <c r="K7494" s="9">
        <f>'Consolidtaed Data'!$J1968*'Consolidtaed Data'!$H1968</f>
        <v>1696</v>
      </c>
      <c r="L7494" s="9">
        <f>'Consolidtaed Data'!$I1968*'Consolidtaed Data'!$H1968</f>
        <v>2120</v>
      </c>
      <c r="M7494" s="9">
        <f>'Consolidtaed Data'!$L1968-'Consolidtaed Data'!$K1968</f>
        <v>2565</v>
      </c>
      <c r="N7494" s="9" t="str">
        <f>VLOOKUP('Consolidtaed Data'!$C1968,[1]Locations!$A:$O,2,0)</f>
        <v>Antioch</v>
      </c>
      <c r="O7494" s="9" t="str">
        <f>VLOOKUP('Consolidtaed Data'!$D1968,'[1]Sales People'!$A:$B,2,0)</f>
        <v>Arthur Mccoy</v>
      </c>
      <c r="P7494" s="9" t="str">
        <f>VLOOKUP('Consolidtaed Data'!$E1968,[1]Customers!$A:$B,2,0)</f>
        <v>Wayne Hunter</v>
      </c>
      <c r="Q7494" s="11">
        <f>WEEKDAY('Consolidtaed Data'!$F1968)</f>
        <v>7</v>
      </c>
      <c r="R7494" s="9">
        <f>MONTH('Consolidtaed Data'!$F1968)</f>
        <v>5</v>
      </c>
      <c r="S7494" s="9" t="str">
        <f>TEXT(Table3[[#This Row],[Purchase Date]],"MMMM")</f>
        <v>July</v>
      </c>
      <c r="T7494" s="9">
        <f>YEAR('Consolidtaed Data'!$F1968)</f>
        <v>2020</v>
      </c>
    </row>
    <row r="7495" spans="1:20" x14ac:dyDescent="0.3">
      <c r="A7495" s="9" t="s">
        <v>8521</v>
      </c>
      <c r="B7495" s="9" t="s">
        <v>610</v>
      </c>
      <c r="C7495" s="9" t="s">
        <v>275</v>
      </c>
      <c r="D7495" s="9" t="s">
        <v>131</v>
      </c>
      <c r="E7495" s="9" t="s">
        <v>448</v>
      </c>
      <c r="F7495" s="12">
        <v>44400</v>
      </c>
      <c r="G7495" s="12" t="str">
        <f>VLOOKUP(Table3[[#This Row],[Product ID]],[1]Products!$A:$G,2,0)</f>
        <v>Product 12</v>
      </c>
      <c r="H7495" s="22">
        <v>3</v>
      </c>
      <c r="I7495" s="9">
        <f>VLOOKUP('Consolidtaed Data'!$B3338,[1]Products!$A:$G,4,0)</f>
        <v>886</v>
      </c>
      <c r="J7495" s="9">
        <f>VLOOKUP('Consolidtaed Data'!$B3338,[1]Products!$A:$G,3,0)</f>
        <v>478</v>
      </c>
      <c r="K7495" s="9">
        <f>'Consolidtaed Data'!$J3338*'Consolidtaed Data'!$H3338</f>
        <v>1894</v>
      </c>
      <c r="L7495" s="9">
        <f>'Consolidtaed Data'!$I3338*'Consolidtaed Data'!$H3338</f>
        <v>2706</v>
      </c>
      <c r="M7495" s="9">
        <f>'Consolidtaed Data'!$L3338-'Consolidtaed Data'!$K3338</f>
        <v>102</v>
      </c>
      <c r="N7495" s="9" t="str">
        <f>VLOOKUP('Consolidtaed Data'!$C3338,[1]Locations!$A:$O,2,0)</f>
        <v>Roseville</v>
      </c>
      <c r="O7495" s="9" t="str">
        <f>VLOOKUP('Consolidtaed Data'!$D3338,'[1]Sales People'!$A:$B,2,0)</f>
        <v>Charles Harper</v>
      </c>
      <c r="P7495" s="9" t="str">
        <f>VLOOKUP('Consolidtaed Data'!$E3338,[1]Customers!$A:$B,2,0)</f>
        <v>Louis Johnston</v>
      </c>
      <c r="Q7495" s="11">
        <f>WEEKDAY('Consolidtaed Data'!$F3338)</f>
        <v>5</v>
      </c>
      <c r="R7495" s="9">
        <f>MONTH('Consolidtaed Data'!$F3338)</f>
        <v>9</v>
      </c>
      <c r="S7495" s="9" t="str">
        <f>TEXT(Table3[[#This Row],[Purchase Date]],"MMMM")</f>
        <v>July</v>
      </c>
      <c r="T7495" s="9">
        <f>YEAR('Consolidtaed Data'!$F3338)</f>
        <v>2020</v>
      </c>
    </row>
    <row r="7496" spans="1:20" x14ac:dyDescent="0.3">
      <c r="A7496" s="9" t="s">
        <v>8522</v>
      </c>
      <c r="B7496" s="9" t="s">
        <v>360</v>
      </c>
      <c r="C7496" s="9" t="s">
        <v>319</v>
      </c>
      <c r="D7496" s="9" t="s">
        <v>143</v>
      </c>
      <c r="E7496" s="9" t="s">
        <v>2185</v>
      </c>
      <c r="F7496" s="12">
        <v>44400</v>
      </c>
      <c r="G7496" s="12" t="str">
        <f>VLOOKUP(Table3[[#This Row],[Product ID]],[1]Products!$A:$G,2,0)</f>
        <v>Product 59</v>
      </c>
      <c r="H7496" s="22">
        <v>1</v>
      </c>
      <c r="I7496" s="9">
        <f>VLOOKUP('Consolidtaed Data'!$B3601,[1]Products!$A:$G,4,0)</f>
        <v>556</v>
      </c>
      <c r="J7496" s="9">
        <f>VLOOKUP('Consolidtaed Data'!$B3601,[1]Products!$A:$G,3,0)</f>
        <v>395</v>
      </c>
      <c r="K7496" s="9">
        <f>'Consolidtaed Data'!$J3601*'Consolidtaed Data'!$H3601</f>
        <v>358</v>
      </c>
      <c r="L7496" s="9">
        <f>'Consolidtaed Data'!$I3601*'Consolidtaed Data'!$H3601</f>
        <v>596</v>
      </c>
      <c r="M7496" s="9">
        <f>'Consolidtaed Data'!$L3601-'Consolidtaed Data'!$K3601</f>
        <v>2832</v>
      </c>
      <c r="N7496" s="9" t="str">
        <f>VLOOKUP('Consolidtaed Data'!$C3601,[1]Locations!$A:$O,2,0)</f>
        <v>Pomona</v>
      </c>
      <c r="O7496" s="9" t="str">
        <f>VLOOKUP('Consolidtaed Data'!$D3601,'[1]Sales People'!$A:$B,2,0)</f>
        <v>Eugene Holmes</v>
      </c>
      <c r="P7496" s="9" t="str">
        <f>VLOOKUP('Consolidtaed Data'!$E3601,[1]Customers!$A:$B,2,0)</f>
        <v>Randy Hayes</v>
      </c>
      <c r="Q7496" s="11">
        <f>WEEKDAY('Consolidtaed Data'!$F3601)</f>
        <v>1</v>
      </c>
      <c r="R7496" s="9">
        <f>MONTH('Consolidtaed Data'!$F3601)</f>
        <v>9</v>
      </c>
      <c r="S7496" s="9" t="str">
        <f>TEXT(Table3[[#This Row],[Purchase Date]],"MMMM")</f>
        <v>July</v>
      </c>
      <c r="T7496" s="9">
        <f>YEAR('Consolidtaed Data'!$F3601)</f>
        <v>2020</v>
      </c>
    </row>
    <row r="7497" spans="1:20" x14ac:dyDescent="0.3">
      <c r="A7497" s="9" t="s">
        <v>8523</v>
      </c>
      <c r="B7497" s="9" t="s">
        <v>490</v>
      </c>
      <c r="C7497" s="9" t="s">
        <v>352</v>
      </c>
      <c r="D7497" s="9" t="s">
        <v>56</v>
      </c>
      <c r="E7497" s="9" t="s">
        <v>1809</v>
      </c>
      <c r="F7497" s="12">
        <v>44400</v>
      </c>
      <c r="G7497" s="12" t="str">
        <f>VLOOKUP(Table3[[#This Row],[Product ID]],[1]Products!$A:$G,2,0)</f>
        <v>Product 79</v>
      </c>
      <c r="H7497" s="22">
        <v>3</v>
      </c>
      <c r="I7497" s="9">
        <f>VLOOKUP('Consolidtaed Data'!$B3641,[1]Products!$A:$G,4,0)</f>
        <v>1582</v>
      </c>
      <c r="J7497" s="9">
        <f>VLOOKUP('Consolidtaed Data'!$B3641,[1]Products!$A:$G,3,0)</f>
        <v>1234</v>
      </c>
      <c r="K7497" s="9">
        <f>'Consolidtaed Data'!$J3641*'Consolidtaed Data'!$H3641</f>
        <v>1518</v>
      </c>
      <c r="L7497" s="9">
        <f>'Consolidtaed Data'!$I3641*'Consolidtaed Data'!$H3641</f>
        <v>2410</v>
      </c>
      <c r="M7497" s="9">
        <f>'Consolidtaed Data'!$L3641-'Consolidtaed Data'!$K3641</f>
        <v>690</v>
      </c>
      <c r="N7497" s="9" t="str">
        <f>VLOOKUP('Consolidtaed Data'!$C3641,[1]Locations!$A:$O,2,0)</f>
        <v>Salinas</v>
      </c>
      <c r="O7497" s="9" t="str">
        <f>VLOOKUP('Consolidtaed Data'!$D3641,'[1]Sales People'!$A:$B,2,0)</f>
        <v>Sean Miller</v>
      </c>
      <c r="P7497" s="9" t="str">
        <f>VLOOKUP('Consolidtaed Data'!$E3641,[1]Customers!$A:$B,2,0)</f>
        <v>Richard Peters</v>
      </c>
      <c r="Q7497" s="11">
        <f>WEEKDAY('Consolidtaed Data'!$F3641)</f>
        <v>5</v>
      </c>
      <c r="R7497" s="9">
        <f>MONTH('Consolidtaed Data'!$F3641)</f>
        <v>9</v>
      </c>
      <c r="S7497" s="9" t="str">
        <f>TEXT(Table3[[#This Row],[Purchase Date]],"MMMM")</f>
        <v>July</v>
      </c>
      <c r="T7497" s="9">
        <f>YEAR('Consolidtaed Data'!$F3641)</f>
        <v>2020</v>
      </c>
    </row>
    <row r="7498" spans="1:20" x14ac:dyDescent="0.3">
      <c r="A7498" s="9" t="s">
        <v>8524</v>
      </c>
      <c r="B7498" s="9" t="s">
        <v>98</v>
      </c>
      <c r="C7498" s="9" t="s">
        <v>134</v>
      </c>
      <c r="D7498" s="9" t="s">
        <v>83</v>
      </c>
      <c r="E7498" s="9" t="s">
        <v>135</v>
      </c>
      <c r="F7498" s="12">
        <v>44401</v>
      </c>
      <c r="G7498" s="12" t="str">
        <f>VLOOKUP(Table3[[#This Row],[Product ID]],[1]Products!$A:$G,2,0)</f>
        <v>Product 85</v>
      </c>
      <c r="H7498" s="22">
        <v>1</v>
      </c>
      <c r="I7498" s="9">
        <f>VLOOKUP('Consolidtaed Data'!$B19,[1]Products!$A:$G,4,0)</f>
        <v>1522</v>
      </c>
      <c r="J7498" s="9">
        <f>VLOOKUP('Consolidtaed Data'!$B19,[1]Products!$A:$G,3,0)</f>
        <v>791</v>
      </c>
      <c r="K7498" s="9">
        <f>'Consolidtaed Data'!$J19*'Consolidtaed Data'!$H19</f>
        <v>872</v>
      </c>
      <c r="L7498" s="9">
        <f>'Consolidtaed Data'!$I19*'Consolidtaed Data'!$H19</f>
        <v>1743</v>
      </c>
      <c r="M7498" s="9">
        <f>'Consolidtaed Data'!$L19-'Consolidtaed Data'!$K19</f>
        <v>1341</v>
      </c>
      <c r="N7498" s="9" t="str">
        <f>VLOOKUP('Consolidtaed Data'!$C19,[1]Locations!$A:$O,2,0)</f>
        <v>Jurupa Valley</v>
      </c>
      <c r="O7498" s="9" t="str">
        <f>VLOOKUP('Consolidtaed Data'!$D19,'[1]Sales People'!$A:$B,2,0)</f>
        <v>Martin Carr</v>
      </c>
      <c r="P7498" s="9" t="str">
        <f>VLOOKUP('Consolidtaed Data'!$E19,[1]Customers!$A:$B,2,0)</f>
        <v>Carlos Stewart</v>
      </c>
      <c r="Q7498" s="11">
        <f>WEEKDAY('Consolidtaed Data'!$F19)</f>
        <v>5</v>
      </c>
      <c r="R7498" s="9">
        <f>MONTH('Consolidtaed Data'!$F19)</f>
        <v>1</v>
      </c>
      <c r="S7498" s="9" t="str">
        <f>TEXT(Table3[[#This Row],[Purchase Date]],"MMMM")</f>
        <v>July</v>
      </c>
      <c r="T7498" s="9">
        <f>YEAR('Consolidtaed Data'!$F19)</f>
        <v>2020</v>
      </c>
    </row>
    <row r="7499" spans="1:20" x14ac:dyDescent="0.3">
      <c r="A7499" s="9" t="s">
        <v>8525</v>
      </c>
      <c r="B7499" s="9" t="s">
        <v>338</v>
      </c>
      <c r="C7499" s="9" t="s">
        <v>134</v>
      </c>
      <c r="D7499" s="9" t="s">
        <v>35</v>
      </c>
      <c r="E7499" s="9" t="s">
        <v>498</v>
      </c>
      <c r="F7499" s="12">
        <v>44401</v>
      </c>
      <c r="G7499" s="12" t="str">
        <f>VLOOKUP(Table3[[#This Row],[Product ID]],[1]Products!$A:$G,2,0)</f>
        <v>Product 95</v>
      </c>
      <c r="H7499" s="22">
        <v>1</v>
      </c>
      <c r="I7499" s="9">
        <f>VLOOKUP('Consolidtaed Data'!$B123,[1]Products!$A:$G,4,0)</f>
        <v>1826</v>
      </c>
      <c r="J7499" s="9">
        <f>VLOOKUP('Consolidtaed Data'!$B123,[1]Products!$A:$G,3,0)</f>
        <v>1443</v>
      </c>
      <c r="K7499" s="9">
        <f>'Consolidtaed Data'!$J123*'Consolidtaed Data'!$H123</f>
        <v>584</v>
      </c>
      <c r="L7499" s="9">
        <f>'Consolidtaed Data'!$I123*'Consolidtaed Data'!$H123</f>
        <v>913</v>
      </c>
      <c r="M7499" s="9">
        <f>'Consolidtaed Data'!$L123-'Consolidtaed Data'!$K123</f>
        <v>204</v>
      </c>
      <c r="N7499" s="9" t="str">
        <f>VLOOKUP('Consolidtaed Data'!$C123,[1]Locations!$A:$O,2,0)</f>
        <v>Victorville</v>
      </c>
      <c r="O7499" s="9" t="str">
        <f>VLOOKUP('Consolidtaed Data'!$D123,'[1]Sales People'!$A:$B,2,0)</f>
        <v>Roger Ramos</v>
      </c>
      <c r="P7499" s="9" t="str">
        <f>VLOOKUP('Consolidtaed Data'!$E123,[1]Customers!$A:$B,2,0)</f>
        <v>Raymond Young</v>
      </c>
      <c r="Q7499" s="11">
        <f>WEEKDAY('Consolidtaed Data'!$F123)</f>
        <v>6</v>
      </c>
      <c r="R7499" s="9">
        <f>MONTH('Consolidtaed Data'!$F123)</f>
        <v>1</v>
      </c>
      <c r="S7499" s="9" t="str">
        <f>TEXT(Table3[[#This Row],[Purchase Date]],"MMMM")</f>
        <v>July</v>
      </c>
      <c r="T7499" s="9">
        <f>YEAR('Consolidtaed Data'!$F123)</f>
        <v>2020</v>
      </c>
    </row>
    <row r="7500" spans="1:20" x14ac:dyDescent="0.3">
      <c r="A7500" s="9" t="s">
        <v>8526</v>
      </c>
      <c r="B7500" s="9" t="s">
        <v>981</v>
      </c>
      <c r="C7500" s="9" t="s">
        <v>226</v>
      </c>
      <c r="D7500" s="9" t="s">
        <v>272</v>
      </c>
      <c r="E7500" s="9" t="s">
        <v>542</v>
      </c>
      <c r="F7500" s="12">
        <v>44401</v>
      </c>
      <c r="G7500" s="12" t="str">
        <f>VLOOKUP(Table3[[#This Row],[Product ID]],[1]Products!$A:$G,2,0)</f>
        <v>Product 3</v>
      </c>
      <c r="H7500" s="22">
        <v>1</v>
      </c>
      <c r="I7500" s="9">
        <f>VLOOKUP('Consolidtaed Data'!$B201,[1]Products!$A:$G,4,0)</f>
        <v>1862</v>
      </c>
      <c r="J7500" s="9">
        <f>VLOOKUP('Consolidtaed Data'!$B201,[1]Products!$A:$G,3,0)</f>
        <v>1173</v>
      </c>
      <c r="K7500" s="9">
        <f>'Consolidtaed Data'!$J201*'Consolidtaed Data'!$H201</f>
        <v>3792</v>
      </c>
      <c r="L7500" s="9">
        <f>'Consolidtaed Data'!$I201*'Consolidtaed Data'!$H201</f>
        <v>4990</v>
      </c>
      <c r="M7500" s="9">
        <f>'Consolidtaed Data'!$L201-'Consolidtaed Data'!$K201</f>
        <v>990</v>
      </c>
      <c r="N7500" s="9" t="str">
        <f>VLOOKUP('Consolidtaed Data'!$C201,[1]Locations!$A:$O,2,0)</f>
        <v>San Diego</v>
      </c>
      <c r="O7500" s="9" t="str">
        <f>VLOOKUP('Consolidtaed Data'!$D201,'[1]Sales People'!$A:$B,2,0)</f>
        <v>Joe Sims</v>
      </c>
      <c r="P7500" s="9" t="str">
        <f>VLOOKUP('Consolidtaed Data'!$E201,[1]Customers!$A:$B,2,0)</f>
        <v>Shawn Stephens</v>
      </c>
      <c r="Q7500" s="11">
        <f>WEEKDAY('Consolidtaed Data'!$F201)</f>
        <v>3</v>
      </c>
      <c r="R7500" s="9">
        <f>MONTH('Consolidtaed Data'!$F201)</f>
        <v>1</v>
      </c>
      <c r="S7500" s="9" t="str">
        <f>TEXT(Table3[[#This Row],[Purchase Date]],"MMMM")</f>
        <v>July</v>
      </c>
      <c r="T7500" s="9">
        <f>YEAR('Consolidtaed Data'!$F201)</f>
        <v>2020</v>
      </c>
    </row>
    <row r="7501" spans="1:20" x14ac:dyDescent="0.3">
      <c r="A7501" s="9" t="s">
        <v>8527</v>
      </c>
      <c r="B7501" s="9" t="s">
        <v>160</v>
      </c>
      <c r="C7501" s="9" t="s">
        <v>157</v>
      </c>
      <c r="D7501" s="9" t="s">
        <v>315</v>
      </c>
      <c r="E7501" s="9" t="s">
        <v>221</v>
      </c>
      <c r="F7501" s="12">
        <v>44401</v>
      </c>
      <c r="G7501" s="12" t="str">
        <f>VLOOKUP(Table3[[#This Row],[Product ID]],[1]Products!$A:$G,2,0)</f>
        <v>Product 28</v>
      </c>
      <c r="H7501" s="22">
        <v>1</v>
      </c>
      <c r="I7501" s="9">
        <f>VLOOKUP('Consolidtaed Data'!$B537,[1]Products!$A:$G,4,0)</f>
        <v>556</v>
      </c>
      <c r="J7501" s="9">
        <f>VLOOKUP('Consolidtaed Data'!$B537,[1]Products!$A:$G,3,0)</f>
        <v>395</v>
      </c>
      <c r="K7501" s="9">
        <f>'Consolidtaed Data'!$J537*'Consolidtaed Data'!$H537</f>
        <v>818</v>
      </c>
      <c r="L7501" s="9">
        <f>'Consolidtaed Data'!$I537*'Consolidtaed Data'!$H537</f>
        <v>1634</v>
      </c>
      <c r="M7501" s="9">
        <f>'Consolidtaed Data'!$L537-'Consolidtaed Data'!$K537</f>
        <v>123</v>
      </c>
      <c r="N7501" s="9" t="str">
        <f>VLOOKUP('Consolidtaed Data'!$C537,[1]Locations!$A:$O,2,0)</f>
        <v>Concord</v>
      </c>
      <c r="O7501" s="9" t="str">
        <f>VLOOKUP('Consolidtaed Data'!$D537,'[1]Sales People'!$A:$B,2,0)</f>
        <v>Brian Hansen</v>
      </c>
      <c r="P7501" s="9" t="str">
        <f>VLOOKUP('Consolidtaed Data'!$E537,[1]Customers!$A:$B,2,0)</f>
        <v>Antonio Shaw</v>
      </c>
      <c r="Q7501" s="11">
        <f>WEEKDAY('Consolidtaed Data'!$F537)</f>
        <v>6</v>
      </c>
      <c r="R7501" s="9">
        <f>MONTH('Consolidtaed Data'!$F537)</f>
        <v>2</v>
      </c>
      <c r="S7501" s="9" t="str">
        <f>TEXT(Table3[[#This Row],[Purchase Date]],"MMMM")</f>
        <v>July</v>
      </c>
      <c r="T7501" s="9">
        <f>YEAR('Consolidtaed Data'!$F537)</f>
        <v>2020</v>
      </c>
    </row>
    <row r="7502" spans="1:20" x14ac:dyDescent="0.3">
      <c r="A7502" s="9" t="s">
        <v>8528</v>
      </c>
      <c r="B7502" s="9" t="s">
        <v>582</v>
      </c>
      <c r="C7502" s="9" t="s">
        <v>504</v>
      </c>
      <c r="D7502" s="9" t="s">
        <v>64</v>
      </c>
      <c r="E7502" s="9" t="s">
        <v>1540</v>
      </c>
      <c r="F7502" s="12">
        <v>44401</v>
      </c>
      <c r="G7502" s="12" t="str">
        <f>VLOOKUP(Table3[[#This Row],[Product ID]],[1]Products!$A:$G,2,0)</f>
        <v>Product 58</v>
      </c>
      <c r="H7502" s="22">
        <v>1</v>
      </c>
      <c r="I7502" s="9">
        <f>VLOOKUP('Consolidtaed Data'!$B861,[1]Products!$A:$G,4,0)</f>
        <v>136</v>
      </c>
      <c r="J7502" s="9">
        <f>VLOOKUP('Consolidtaed Data'!$B861,[1]Products!$A:$G,3,0)</f>
        <v>72</v>
      </c>
      <c r="K7502" s="9">
        <f>'Consolidtaed Data'!$J861*'Consolidtaed Data'!$H861</f>
        <v>562</v>
      </c>
      <c r="L7502" s="9">
        <f>'Consolidtaed Data'!$I861*'Consolidtaed Data'!$H861</f>
        <v>826</v>
      </c>
      <c r="M7502" s="9">
        <f>'Consolidtaed Data'!$L861-'Consolidtaed Data'!$K861</f>
        <v>1569</v>
      </c>
      <c r="N7502" s="9" t="str">
        <f>VLOOKUP('Consolidtaed Data'!$C861,[1]Locations!$A:$O,2,0)</f>
        <v>Anaheim</v>
      </c>
      <c r="O7502" s="9" t="str">
        <f>VLOOKUP('Consolidtaed Data'!$D861,'[1]Sales People'!$A:$B,2,0)</f>
        <v>Roger Robertson</v>
      </c>
      <c r="P7502" s="9" t="str">
        <f>VLOOKUP('Consolidtaed Data'!$E861,[1]Customers!$A:$B,2,0)</f>
        <v>Timothy Hamilton</v>
      </c>
      <c r="Q7502" s="11">
        <f>WEEKDAY('Consolidtaed Data'!$F861)</f>
        <v>1</v>
      </c>
      <c r="R7502" s="9">
        <f>MONTH('Consolidtaed Data'!$F861)</f>
        <v>3</v>
      </c>
      <c r="S7502" s="9" t="str">
        <f>TEXT(Table3[[#This Row],[Purchase Date]],"MMMM")</f>
        <v>July</v>
      </c>
      <c r="T7502" s="9">
        <f>YEAR('Consolidtaed Data'!$F861)</f>
        <v>2020</v>
      </c>
    </row>
    <row r="7503" spans="1:20" x14ac:dyDescent="0.3">
      <c r="A7503" s="9" t="s">
        <v>8529</v>
      </c>
      <c r="B7503" s="9" t="s">
        <v>340</v>
      </c>
      <c r="C7503" s="9" t="s">
        <v>8</v>
      </c>
      <c r="D7503" s="9" t="s">
        <v>83</v>
      </c>
      <c r="E7503" s="9" t="s">
        <v>1324</v>
      </c>
      <c r="F7503" s="12">
        <v>44401</v>
      </c>
      <c r="G7503" s="12" t="str">
        <f>VLOOKUP(Table3[[#This Row],[Product ID]],[1]Products!$A:$G,2,0)</f>
        <v>Product 34</v>
      </c>
      <c r="H7503" s="22">
        <v>1</v>
      </c>
      <c r="I7503" s="9">
        <f>VLOOKUP('Consolidtaed Data'!$B1644,[1]Products!$A:$G,4,0)</f>
        <v>1889</v>
      </c>
      <c r="J7503" s="9">
        <f>VLOOKUP('Consolidtaed Data'!$B1644,[1]Products!$A:$G,3,0)</f>
        <v>945</v>
      </c>
      <c r="K7503" s="9">
        <f>'Consolidtaed Data'!$J1644*'Consolidtaed Data'!$H1644</f>
        <v>2421</v>
      </c>
      <c r="L7503" s="9">
        <f>'Consolidtaed Data'!$I1644*'Consolidtaed Data'!$H1644</f>
        <v>4401</v>
      </c>
      <c r="M7503" s="9">
        <f>'Consolidtaed Data'!$L1644-'Consolidtaed Data'!$K1644</f>
        <v>509</v>
      </c>
      <c r="N7503" s="9" t="str">
        <f>VLOOKUP('Consolidtaed Data'!$C1644,[1]Locations!$A:$O,2,0)</f>
        <v>Richmond</v>
      </c>
      <c r="O7503" s="9" t="str">
        <f>VLOOKUP('Consolidtaed Data'!$D1644,'[1]Sales People'!$A:$B,2,0)</f>
        <v>Jerry Perry</v>
      </c>
      <c r="P7503" s="9" t="str">
        <f>VLOOKUP('Consolidtaed Data'!$E1644,[1]Customers!$A:$B,2,0)</f>
        <v>Sean Alexander</v>
      </c>
      <c r="Q7503" s="11">
        <f>WEEKDAY('Consolidtaed Data'!$F1644)</f>
        <v>5</v>
      </c>
      <c r="R7503" s="9">
        <f>MONTH('Consolidtaed Data'!$F1644)</f>
        <v>4</v>
      </c>
      <c r="S7503" s="9" t="str">
        <f>TEXT(Table3[[#This Row],[Purchase Date]],"MMMM")</f>
        <v>July</v>
      </c>
      <c r="T7503" s="9">
        <f>YEAR('Consolidtaed Data'!$F1644)</f>
        <v>2020</v>
      </c>
    </row>
    <row r="7504" spans="1:20" x14ac:dyDescent="0.3">
      <c r="A7504" s="9" t="s">
        <v>8530</v>
      </c>
      <c r="B7504" s="9" t="s">
        <v>981</v>
      </c>
      <c r="C7504" s="9" t="s">
        <v>90</v>
      </c>
      <c r="D7504" s="9" t="s">
        <v>374</v>
      </c>
      <c r="E7504" s="9" t="s">
        <v>1054</v>
      </c>
      <c r="F7504" s="12">
        <v>44401</v>
      </c>
      <c r="G7504" s="12" t="str">
        <f>VLOOKUP(Table3[[#This Row],[Product ID]],[1]Products!$A:$G,2,0)</f>
        <v>Product 3</v>
      </c>
      <c r="H7504" s="22">
        <v>1</v>
      </c>
      <c r="I7504" s="9">
        <f>VLOOKUP('Consolidtaed Data'!$B2195,[1]Products!$A:$G,4,0)</f>
        <v>35</v>
      </c>
      <c r="J7504" s="9">
        <f>VLOOKUP('Consolidtaed Data'!$B2195,[1]Products!$A:$G,3,0)</f>
        <v>22</v>
      </c>
      <c r="K7504" s="9">
        <f>'Consolidtaed Data'!$J2195*'Consolidtaed Data'!$H2195</f>
        <v>1535</v>
      </c>
      <c r="L7504" s="9">
        <f>'Consolidtaed Data'!$I2195*'Consolidtaed Data'!$H2195</f>
        <v>2257</v>
      </c>
      <c r="M7504" s="9">
        <f>'Consolidtaed Data'!$L2195-'Consolidtaed Data'!$K2195</f>
        <v>296</v>
      </c>
      <c r="N7504" s="9" t="str">
        <f>VLOOKUP('Consolidtaed Data'!$C2195,[1]Locations!$A:$O,2,0)</f>
        <v>El Monte</v>
      </c>
      <c r="O7504" s="9" t="str">
        <f>VLOOKUP('Consolidtaed Data'!$D2195,'[1]Sales People'!$A:$B,2,0)</f>
        <v>Walter Cook</v>
      </c>
      <c r="P7504" s="9" t="str">
        <f>VLOOKUP('Consolidtaed Data'!$E2195,[1]Customers!$A:$B,2,0)</f>
        <v>Victor Medina</v>
      </c>
      <c r="Q7504" s="11">
        <f>WEEKDAY('Consolidtaed Data'!$F2195)</f>
        <v>2</v>
      </c>
      <c r="R7504" s="9">
        <f>MONTH('Consolidtaed Data'!$F2195)</f>
        <v>6</v>
      </c>
      <c r="S7504" s="9" t="str">
        <f>TEXT(Table3[[#This Row],[Purchase Date]],"MMMM")</f>
        <v>July</v>
      </c>
      <c r="T7504" s="9">
        <f>YEAR('Consolidtaed Data'!$F2195)</f>
        <v>2020</v>
      </c>
    </row>
    <row r="7505" spans="1:20" x14ac:dyDescent="0.3">
      <c r="A7505" s="9" t="s">
        <v>8531</v>
      </c>
      <c r="B7505" s="9" t="s">
        <v>294</v>
      </c>
      <c r="C7505" s="9" t="s">
        <v>421</v>
      </c>
      <c r="D7505" s="9" t="s">
        <v>35</v>
      </c>
      <c r="E7505" s="9" t="s">
        <v>1007</v>
      </c>
      <c r="F7505" s="12">
        <v>44401</v>
      </c>
      <c r="G7505" s="12" t="str">
        <f>VLOOKUP(Table3[[#This Row],[Product ID]],[1]Products!$A:$G,2,0)</f>
        <v>Product 51</v>
      </c>
      <c r="H7505" s="22">
        <v>3</v>
      </c>
      <c r="I7505" s="9">
        <f>VLOOKUP('Consolidtaed Data'!$B3063,[1]Products!$A:$G,4,0)</f>
        <v>2182</v>
      </c>
      <c r="J7505" s="9">
        <f>VLOOKUP('Consolidtaed Data'!$B3063,[1]Products!$A:$G,3,0)</f>
        <v>1200</v>
      </c>
      <c r="K7505" s="9">
        <f>'Consolidtaed Data'!$J3063*'Consolidtaed Data'!$H3063</f>
        <v>1251</v>
      </c>
      <c r="L7505" s="9">
        <f>'Consolidtaed Data'!$I3063*'Consolidtaed Data'!$H3063</f>
        <v>1526</v>
      </c>
      <c r="M7505" s="9">
        <f>'Consolidtaed Data'!$L3063-'Consolidtaed Data'!$K3063</f>
        <v>952</v>
      </c>
      <c r="N7505" s="9" t="str">
        <f>VLOOKUP('Consolidtaed Data'!$C3063,[1]Locations!$A:$O,2,0)</f>
        <v>Carlsbad</v>
      </c>
      <c r="O7505" s="9" t="str">
        <f>VLOOKUP('Consolidtaed Data'!$D3063,'[1]Sales People'!$A:$B,2,0)</f>
        <v>Sean Miller</v>
      </c>
      <c r="P7505" s="9" t="str">
        <f>VLOOKUP('Consolidtaed Data'!$E3063,[1]Customers!$A:$B,2,0)</f>
        <v>Ronald Duncan</v>
      </c>
      <c r="Q7505" s="11">
        <f>WEEKDAY('Consolidtaed Data'!$F3063)</f>
        <v>4</v>
      </c>
      <c r="R7505" s="9">
        <f>MONTH('Consolidtaed Data'!$F3063)</f>
        <v>8</v>
      </c>
      <c r="S7505" s="9" t="str">
        <f>TEXT(Table3[[#This Row],[Purchase Date]],"MMMM")</f>
        <v>July</v>
      </c>
      <c r="T7505" s="9">
        <f>YEAR('Consolidtaed Data'!$F3063)</f>
        <v>2020</v>
      </c>
    </row>
    <row r="7506" spans="1:20" x14ac:dyDescent="0.3">
      <c r="A7506" s="9" t="s">
        <v>8532</v>
      </c>
      <c r="B7506" s="9" t="s">
        <v>322</v>
      </c>
      <c r="C7506" s="9" t="s">
        <v>42</v>
      </c>
      <c r="D7506" s="9" t="s">
        <v>220</v>
      </c>
      <c r="E7506" s="9" t="s">
        <v>900</v>
      </c>
      <c r="F7506" s="12">
        <v>44402</v>
      </c>
      <c r="G7506" s="12" t="str">
        <f>VLOOKUP(Table3[[#This Row],[Product ID]],[1]Products!$A:$G,2,0)</f>
        <v>Product 43</v>
      </c>
      <c r="H7506" s="22">
        <v>1</v>
      </c>
      <c r="I7506" s="9">
        <f>VLOOKUP('Consolidtaed Data'!$B319,[1]Products!$A:$G,4,0)</f>
        <v>1826</v>
      </c>
      <c r="J7506" s="9">
        <f>VLOOKUP('Consolidtaed Data'!$B319,[1]Products!$A:$G,3,0)</f>
        <v>1443</v>
      </c>
      <c r="K7506" s="9">
        <f>'Consolidtaed Data'!$J319*'Consolidtaed Data'!$H319</f>
        <v>358</v>
      </c>
      <c r="L7506" s="9">
        <f>'Consolidtaed Data'!$I319*'Consolidtaed Data'!$H319</f>
        <v>596</v>
      </c>
      <c r="M7506" s="9">
        <f>'Consolidtaed Data'!$L319-'Consolidtaed Data'!$K319</f>
        <v>106</v>
      </c>
      <c r="N7506" s="9" t="str">
        <f>VLOOKUP('Consolidtaed Data'!$C319,[1]Locations!$A:$O,2,0)</f>
        <v>Rancho Cucamonga</v>
      </c>
      <c r="O7506" s="9" t="str">
        <f>VLOOKUP('Consolidtaed Data'!$D319,'[1]Sales People'!$A:$B,2,0)</f>
        <v>Robert Reed</v>
      </c>
      <c r="P7506" s="9" t="str">
        <f>VLOOKUP('Consolidtaed Data'!$E319,[1]Customers!$A:$B,2,0)</f>
        <v>Stephen Webb</v>
      </c>
      <c r="Q7506" s="11">
        <f>WEEKDAY('Consolidtaed Data'!$F319)</f>
        <v>5</v>
      </c>
      <c r="R7506" s="9">
        <f>MONTH('Consolidtaed Data'!$F319)</f>
        <v>1</v>
      </c>
      <c r="S7506" s="9" t="str">
        <f>TEXT(Table3[[#This Row],[Purchase Date]],"MMMM")</f>
        <v>July</v>
      </c>
      <c r="T7506" s="9">
        <f>YEAR('Consolidtaed Data'!$F319)</f>
        <v>2020</v>
      </c>
    </row>
    <row r="7507" spans="1:20" x14ac:dyDescent="0.3">
      <c r="A7507" s="9" t="s">
        <v>8533</v>
      </c>
      <c r="B7507" s="9" t="s">
        <v>230</v>
      </c>
      <c r="C7507" s="9" t="s">
        <v>67</v>
      </c>
      <c r="D7507" s="9" t="s">
        <v>17</v>
      </c>
      <c r="E7507" s="9" t="s">
        <v>622</v>
      </c>
      <c r="F7507" s="12">
        <v>44402</v>
      </c>
      <c r="G7507" s="12" t="str">
        <f>VLOOKUP(Table3[[#This Row],[Product ID]],[1]Products!$A:$G,2,0)</f>
        <v>Product 31</v>
      </c>
      <c r="H7507" s="22">
        <v>1</v>
      </c>
      <c r="I7507" s="9">
        <f>VLOOKUP('Consolidtaed Data'!$B580,[1]Products!$A:$G,4,0)</f>
        <v>2283</v>
      </c>
      <c r="J7507" s="9">
        <f>VLOOKUP('Consolidtaed Data'!$B580,[1]Products!$A:$G,3,0)</f>
        <v>1484</v>
      </c>
      <c r="K7507" s="9">
        <f>'Consolidtaed Data'!$J580*'Consolidtaed Data'!$H580</f>
        <v>1272</v>
      </c>
      <c r="L7507" s="9">
        <f>'Consolidtaed Data'!$I580*'Consolidtaed Data'!$H580</f>
        <v>1590</v>
      </c>
      <c r="M7507" s="9">
        <f>'Consolidtaed Data'!$L580-'Consolidtaed Data'!$K580</f>
        <v>280</v>
      </c>
      <c r="N7507" s="9" t="str">
        <f>VLOOKUP('Consolidtaed Data'!$C580,[1]Locations!$A:$O,2,0)</f>
        <v>San Bernardino</v>
      </c>
      <c r="O7507" s="9" t="str">
        <f>VLOOKUP('Consolidtaed Data'!$D580,'[1]Sales People'!$A:$B,2,0)</f>
        <v>Henry Nelson</v>
      </c>
      <c r="P7507" s="9" t="str">
        <f>VLOOKUP('Consolidtaed Data'!$E580,[1]Customers!$A:$B,2,0)</f>
        <v>Mark Montgomery</v>
      </c>
      <c r="Q7507" s="11">
        <f>WEEKDAY('Consolidtaed Data'!$F580)</f>
        <v>2</v>
      </c>
      <c r="R7507" s="9">
        <f>MONTH('Consolidtaed Data'!$F580)</f>
        <v>2</v>
      </c>
      <c r="S7507" s="9" t="str">
        <f>TEXT(Table3[[#This Row],[Purchase Date]],"MMMM")</f>
        <v>July</v>
      </c>
      <c r="T7507" s="9">
        <f>YEAR('Consolidtaed Data'!$F580)</f>
        <v>2020</v>
      </c>
    </row>
    <row r="7508" spans="1:20" x14ac:dyDescent="0.3">
      <c r="A7508" s="9" t="s">
        <v>8534</v>
      </c>
      <c r="B7508" s="9" t="s">
        <v>11</v>
      </c>
      <c r="C7508" s="9" t="s">
        <v>245</v>
      </c>
      <c r="D7508" s="9" t="s">
        <v>281</v>
      </c>
      <c r="E7508" s="9" t="s">
        <v>254</v>
      </c>
      <c r="F7508" s="12">
        <v>44402</v>
      </c>
      <c r="G7508" s="12" t="str">
        <f>VLOOKUP(Table3[[#This Row],[Product ID]],[1]Products!$A:$G,2,0)</f>
        <v>Product 88</v>
      </c>
      <c r="H7508" s="22">
        <v>4</v>
      </c>
      <c r="I7508" s="9">
        <f>VLOOKUP('Consolidtaed Data'!$B809,[1]Products!$A:$G,4,0)</f>
        <v>1338</v>
      </c>
      <c r="J7508" s="9">
        <f>VLOOKUP('Consolidtaed Data'!$B809,[1]Products!$A:$G,3,0)</f>
        <v>682</v>
      </c>
      <c r="K7508" s="9">
        <f>'Consolidtaed Data'!$J809*'Consolidtaed Data'!$H809</f>
        <v>5364</v>
      </c>
      <c r="L7508" s="9">
        <f>'Consolidtaed Data'!$I809*'Consolidtaed Data'!$H809</f>
        <v>7059</v>
      </c>
      <c r="M7508" s="9">
        <f>'Consolidtaed Data'!$L809-'Consolidtaed Data'!$K809</f>
        <v>408</v>
      </c>
      <c r="N7508" s="9" t="str">
        <f>VLOOKUP('Consolidtaed Data'!$C809,[1]Locations!$A:$O,2,0)</f>
        <v>Lancaster</v>
      </c>
      <c r="O7508" s="9" t="str">
        <f>VLOOKUP('Consolidtaed Data'!$D809,'[1]Sales People'!$A:$B,2,0)</f>
        <v>Ronald Reed</v>
      </c>
      <c r="P7508" s="9" t="str">
        <f>VLOOKUP('Consolidtaed Data'!$E809,[1]Customers!$A:$B,2,0)</f>
        <v>Eugene Weaver</v>
      </c>
      <c r="Q7508" s="11">
        <f>WEEKDAY('Consolidtaed Data'!$F809)</f>
        <v>3</v>
      </c>
      <c r="R7508" s="9">
        <f>MONTH('Consolidtaed Data'!$F809)</f>
        <v>2</v>
      </c>
      <c r="S7508" s="9" t="str">
        <f>TEXT(Table3[[#This Row],[Purchase Date]],"MMMM")</f>
        <v>July</v>
      </c>
      <c r="T7508" s="9">
        <f>YEAR('Consolidtaed Data'!$F809)</f>
        <v>2020</v>
      </c>
    </row>
    <row r="7509" spans="1:20" x14ac:dyDescent="0.3">
      <c r="A7509" s="9" t="s">
        <v>8535</v>
      </c>
      <c r="B7509" s="9" t="s">
        <v>225</v>
      </c>
      <c r="C7509" s="9" t="s">
        <v>226</v>
      </c>
      <c r="D7509" s="9" t="s">
        <v>51</v>
      </c>
      <c r="E7509" s="9" t="s">
        <v>749</v>
      </c>
      <c r="F7509" s="12">
        <v>44402</v>
      </c>
      <c r="G7509" s="12" t="str">
        <f>VLOOKUP(Table3[[#This Row],[Product ID]],[1]Products!$A:$G,2,0)</f>
        <v>Product 24</v>
      </c>
      <c r="H7509" s="22">
        <v>1</v>
      </c>
      <c r="I7509" s="9">
        <f>VLOOKUP('Consolidtaed Data'!$B829,[1]Products!$A:$G,4,0)</f>
        <v>1103</v>
      </c>
      <c r="J7509" s="9">
        <f>VLOOKUP('Consolidtaed Data'!$B829,[1]Products!$A:$G,3,0)</f>
        <v>838</v>
      </c>
      <c r="K7509" s="9">
        <f>'Consolidtaed Data'!$J829*'Consolidtaed Data'!$H829</f>
        <v>2049</v>
      </c>
      <c r="L7509" s="9">
        <f>'Consolidtaed Data'!$I829*'Consolidtaed Data'!$H829</f>
        <v>3534</v>
      </c>
      <c r="M7509" s="9">
        <f>'Consolidtaed Data'!$L829-'Consolidtaed Data'!$K829</f>
        <v>138</v>
      </c>
      <c r="N7509" s="9" t="str">
        <f>VLOOKUP('Consolidtaed Data'!$C829,[1]Locations!$A:$O,2,0)</f>
        <v>Bakersfield</v>
      </c>
      <c r="O7509" s="9" t="str">
        <f>VLOOKUP('Consolidtaed Data'!$D829,'[1]Sales People'!$A:$B,2,0)</f>
        <v>Carl Hall</v>
      </c>
      <c r="P7509" s="9" t="str">
        <f>VLOOKUP('Consolidtaed Data'!$E829,[1]Customers!$A:$B,2,0)</f>
        <v>Kenneth Hill</v>
      </c>
      <c r="Q7509" s="11">
        <f>WEEKDAY('Consolidtaed Data'!$F829)</f>
        <v>5</v>
      </c>
      <c r="R7509" s="9">
        <f>MONTH('Consolidtaed Data'!$F829)</f>
        <v>2</v>
      </c>
      <c r="S7509" s="9" t="str">
        <f>TEXT(Table3[[#This Row],[Purchase Date]],"MMMM")</f>
        <v>July</v>
      </c>
      <c r="T7509" s="9">
        <f>YEAR('Consolidtaed Data'!$F829)</f>
        <v>2020</v>
      </c>
    </row>
    <row r="7510" spans="1:20" x14ac:dyDescent="0.3">
      <c r="A7510" s="9" t="s">
        <v>8536</v>
      </c>
      <c r="B7510" s="9" t="s">
        <v>136</v>
      </c>
      <c r="C7510" s="9" t="s">
        <v>82</v>
      </c>
      <c r="D7510" s="9" t="s">
        <v>26</v>
      </c>
      <c r="E7510" s="9" t="s">
        <v>1099</v>
      </c>
      <c r="F7510" s="12">
        <v>44402</v>
      </c>
      <c r="G7510" s="12" t="str">
        <f>VLOOKUP(Table3[[#This Row],[Product ID]],[1]Products!$A:$G,2,0)</f>
        <v>Product 2</v>
      </c>
      <c r="H7510" s="22">
        <v>2</v>
      </c>
      <c r="I7510" s="9">
        <f>VLOOKUP('Consolidtaed Data'!$B1706,[1]Products!$A:$G,4,0)</f>
        <v>1119</v>
      </c>
      <c r="J7510" s="9">
        <f>VLOOKUP('Consolidtaed Data'!$B1706,[1]Products!$A:$G,3,0)</f>
        <v>683</v>
      </c>
      <c r="K7510" s="9">
        <f>'Consolidtaed Data'!$J1706*'Consolidtaed Data'!$H1706</f>
        <v>3132</v>
      </c>
      <c r="L7510" s="9">
        <f>'Consolidtaed Data'!$I1706*'Consolidtaed Data'!$H1706</f>
        <v>5697</v>
      </c>
      <c r="M7510" s="9">
        <f>'Consolidtaed Data'!$L1706-'Consolidtaed Data'!$K1706</f>
        <v>939</v>
      </c>
      <c r="N7510" s="9" t="str">
        <f>VLOOKUP('Consolidtaed Data'!$C1706,[1]Locations!$A:$O,2,0)</f>
        <v>Jurupa Valley</v>
      </c>
      <c r="O7510" s="9" t="str">
        <f>VLOOKUP('Consolidtaed Data'!$D1706,'[1]Sales People'!$A:$B,2,0)</f>
        <v>Roger Ramos</v>
      </c>
      <c r="P7510" s="9" t="str">
        <f>VLOOKUP('Consolidtaed Data'!$E1706,[1]Customers!$A:$B,2,0)</f>
        <v>Earl Franklin</v>
      </c>
      <c r="Q7510" s="11">
        <f>WEEKDAY('Consolidtaed Data'!$F1706)</f>
        <v>2</v>
      </c>
      <c r="R7510" s="9">
        <f>MONTH('Consolidtaed Data'!$F1706)</f>
        <v>5</v>
      </c>
      <c r="S7510" s="9" t="str">
        <f>TEXT(Table3[[#This Row],[Purchase Date]],"MMMM")</f>
        <v>July</v>
      </c>
      <c r="T7510" s="9">
        <f>YEAR('Consolidtaed Data'!$F1706)</f>
        <v>2020</v>
      </c>
    </row>
    <row r="7511" spans="1:20" x14ac:dyDescent="0.3">
      <c r="A7511" s="9" t="s">
        <v>8537</v>
      </c>
      <c r="B7511" s="9" t="s">
        <v>160</v>
      </c>
      <c r="C7511" s="9" t="s">
        <v>223</v>
      </c>
      <c r="D7511" s="9" t="s">
        <v>83</v>
      </c>
      <c r="E7511" s="9" t="s">
        <v>1287</v>
      </c>
      <c r="F7511" s="12">
        <v>44402</v>
      </c>
      <c r="G7511" s="12" t="str">
        <f>VLOOKUP(Table3[[#This Row],[Product ID]],[1]Products!$A:$G,2,0)</f>
        <v>Product 28</v>
      </c>
      <c r="H7511" s="22">
        <v>4</v>
      </c>
      <c r="I7511" s="9">
        <f>VLOOKUP('Consolidtaed Data'!$B2035,[1]Products!$A:$G,4,0)</f>
        <v>947</v>
      </c>
      <c r="J7511" s="9">
        <f>VLOOKUP('Consolidtaed Data'!$B2035,[1]Products!$A:$G,3,0)</f>
        <v>786</v>
      </c>
      <c r="K7511" s="9">
        <f>'Consolidtaed Data'!$J2035*'Consolidtaed Data'!$H2035</f>
        <v>4329</v>
      </c>
      <c r="L7511" s="9">
        <f>'Consolidtaed Data'!$I2035*'Consolidtaed Data'!$H2035</f>
        <v>5478</v>
      </c>
      <c r="M7511" s="9">
        <f>'Consolidtaed Data'!$L2035-'Consolidtaed Data'!$K2035</f>
        <v>34</v>
      </c>
      <c r="N7511" s="9" t="str">
        <f>VLOOKUP('Consolidtaed Data'!$C2035,[1]Locations!$A:$O,2,0)</f>
        <v>Carlsbad</v>
      </c>
      <c r="O7511" s="9" t="str">
        <f>VLOOKUP('Consolidtaed Data'!$D2035,'[1]Sales People'!$A:$B,2,0)</f>
        <v>Ernest Wagner</v>
      </c>
      <c r="P7511" s="9" t="str">
        <f>VLOOKUP('Consolidtaed Data'!$E2035,[1]Customers!$A:$B,2,0)</f>
        <v>Lawrence Kelly</v>
      </c>
      <c r="Q7511" s="11">
        <f>WEEKDAY('Consolidtaed Data'!$F2035)</f>
        <v>6</v>
      </c>
      <c r="R7511" s="9">
        <f>MONTH('Consolidtaed Data'!$F2035)</f>
        <v>5</v>
      </c>
      <c r="S7511" s="9" t="str">
        <f>TEXT(Table3[[#This Row],[Purchase Date]],"MMMM")</f>
        <v>July</v>
      </c>
      <c r="T7511" s="9">
        <f>YEAR('Consolidtaed Data'!$F2035)</f>
        <v>2020</v>
      </c>
    </row>
    <row r="7512" spans="1:20" x14ac:dyDescent="0.3">
      <c r="A7512" s="9" t="s">
        <v>8538</v>
      </c>
      <c r="B7512" s="9" t="s">
        <v>415</v>
      </c>
      <c r="C7512" s="9" t="s">
        <v>8</v>
      </c>
      <c r="D7512" s="9" t="s">
        <v>91</v>
      </c>
      <c r="E7512" s="9" t="s">
        <v>1856</v>
      </c>
      <c r="F7512" s="12">
        <v>44402</v>
      </c>
      <c r="G7512" s="12" t="str">
        <f>VLOOKUP(Table3[[#This Row],[Product ID]],[1]Products!$A:$G,2,0)</f>
        <v>Product 18</v>
      </c>
      <c r="H7512" s="22">
        <v>1</v>
      </c>
      <c r="I7512" s="9">
        <f>VLOOKUP('Consolidtaed Data'!$B2136,[1]Products!$A:$G,4,0)</f>
        <v>771</v>
      </c>
      <c r="J7512" s="9">
        <f>VLOOKUP('Consolidtaed Data'!$B2136,[1]Products!$A:$G,3,0)</f>
        <v>648</v>
      </c>
      <c r="K7512" s="9">
        <f>'Consolidtaed Data'!$J2136*'Consolidtaed Data'!$H2136</f>
        <v>5331</v>
      </c>
      <c r="L7512" s="9">
        <f>'Consolidtaed Data'!$I2136*'Consolidtaed Data'!$H2136</f>
        <v>6423</v>
      </c>
      <c r="M7512" s="9">
        <f>'Consolidtaed Data'!$L2136-'Consolidtaed Data'!$K2136</f>
        <v>766</v>
      </c>
      <c r="N7512" s="9" t="str">
        <f>VLOOKUP('Consolidtaed Data'!$C2136,[1]Locations!$A:$O,2,0)</f>
        <v>El Cajon</v>
      </c>
      <c r="O7512" s="9" t="str">
        <f>VLOOKUP('Consolidtaed Data'!$D2136,'[1]Sales People'!$A:$B,2,0)</f>
        <v>Kenneth Bradley</v>
      </c>
      <c r="P7512" s="9" t="str">
        <f>VLOOKUP('Consolidtaed Data'!$E2136,[1]Customers!$A:$B,2,0)</f>
        <v>Mark Spencer</v>
      </c>
      <c r="Q7512" s="11">
        <f>WEEKDAY('Consolidtaed Data'!$F2136)</f>
        <v>5</v>
      </c>
      <c r="R7512" s="9">
        <f>MONTH('Consolidtaed Data'!$F2136)</f>
        <v>6</v>
      </c>
      <c r="S7512" s="9" t="str">
        <f>TEXT(Table3[[#This Row],[Purchase Date]],"MMMM")</f>
        <v>July</v>
      </c>
      <c r="T7512" s="9">
        <f>YEAR('Consolidtaed Data'!$F2136)</f>
        <v>2020</v>
      </c>
    </row>
    <row r="7513" spans="1:20" x14ac:dyDescent="0.3">
      <c r="A7513" s="9" t="s">
        <v>8539</v>
      </c>
      <c r="B7513" s="9" t="s">
        <v>366</v>
      </c>
      <c r="C7513" s="9" t="s">
        <v>134</v>
      </c>
      <c r="D7513" s="9" t="s">
        <v>46</v>
      </c>
      <c r="E7513" s="9" t="s">
        <v>903</v>
      </c>
      <c r="F7513" s="12">
        <v>44402</v>
      </c>
      <c r="G7513" s="12" t="str">
        <f>VLOOKUP(Table3[[#This Row],[Product ID]],[1]Products!$A:$G,2,0)</f>
        <v>Product 39</v>
      </c>
      <c r="H7513" s="22">
        <v>3</v>
      </c>
      <c r="I7513" s="9">
        <f>VLOOKUP('Consolidtaed Data'!$B2861,[1]Products!$A:$G,4,0)</f>
        <v>1022</v>
      </c>
      <c r="J7513" s="9">
        <f>VLOOKUP('Consolidtaed Data'!$B2861,[1]Products!$A:$G,3,0)</f>
        <v>818</v>
      </c>
      <c r="K7513" s="9">
        <f>'Consolidtaed Data'!$J2861*'Consolidtaed Data'!$H2861</f>
        <v>6140</v>
      </c>
      <c r="L7513" s="9">
        <f>'Consolidtaed Data'!$I2861*'Consolidtaed Data'!$H2861</f>
        <v>9028</v>
      </c>
      <c r="M7513" s="9">
        <f>'Consolidtaed Data'!$L2861-'Consolidtaed Data'!$K2861</f>
        <v>895</v>
      </c>
      <c r="N7513" s="9" t="str">
        <f>VLOOKUP('Consolidtaed Data'!$C2861,[1]Locations!$A:$O,2,0)</f>
        <v>Thousand Oaks</v>
      </c>
      <c r="O7513" s="9" t="str">
        <f>VLOOKUP('Consolidtaed Data'!$D2861,'[1]Sales People'!$A:$B,2,0)</f>
        <v>Brian Davis</v>
      </c>
      <c r="P7513" s="9" t="str">
        <f>VLOOKUP('Consolidtaed Data'!$E2861,[1]Customers!$A:$B,2,0)</f>
        <v>Albert Robinson</v>
      </c>
      <c r="Q7513" s="11">
        <f>WEEKDAY('Consolidtaed Data'!$F2861)</f>
        <v>3</v>
      </c>
      <c r="R7513" s="9">
        <f>MONTH('Consolidtaed Data'!$F2861)</f>
        <v>7</v>
      </c>
      <c r="S7513" s="9" t="str">
        <f>TEXT(Table3[[#This Row],[Purchase Date]],"MMMM")</f>
        <v>July</v>
      </c>
      <c r="T7513" s="9">
        <f>YEAR('Consolidtaed Data'!$F2861)</f>
        <v>2020</v>
      </c>
    </row>
    <row r="7514" spans="1:20" x14ac:dyDescent="0.3">
      <c r="A7514" s="9" t="s">
        <v>8540</v>
      </c>
      <c r="B7514" s="9" t="s">
        <v>364</v>
      </c>
      <c r="C7514" s="9" t="s">
        <v>421</v>
      </c>
      <c r="D7514" s="9" t="s">
        <v>235</v>
      </c>
      <c r="E7514" s="9" t="s">
        <v>963</v>
      </c>
      <c r="F7514" s="12">
        <v>44402</v>
      </c>
      <c r="G7514" s="12" t="str">
        <f>VLOOKUP(Table3[[#This Row],[Product ID]],[1]Products!$A:$G,2,0)</f>
        <v>Product 45</v>
      </c>
      <c r="H7514" s="22">
        <v>3</v>
      </c>
      <c r="I7514" s="9">
        <f>VLOOKUP('Consolidtaed Data'!$B2911,[1]Products!$A:$G,4,0)</f>
        <v>1367</v>
      </c>
      <c r="J7514" s="9">
        <f>VLOOKUP('Consolidtaed Data'!$B2911,[1]Products!$A:$G,3,0)</f>
        <v>984</v>
      </c>
      <c r="K7514" s="9">
        <f>'Consolidtaed Data'!$J2911*'Consolidtaed Data'!$H2911</f>
        <v>3884</v>
      </c>
      <c r="L7514" s="9">
        <f>'Consolidtaed Data'!$I2911*'Consolidtaed Data'!$H2911</f>
        <v>7192</v>
      </c>
      <c r="M7514" s="9">
        <f>'Consolidtaed Data'!$L2911-'Consolidtaed Data'!$K2911</f>
        <v>2346</v>
      </c>
      <c r="N7514" s="9" t="str">
        <f>VLOOKUP('Consolidtaed Data'!$C2911,[1]Locations!$A:$O,2,0)</f>
        <v>San Buenaventura (Ventura)</v>
      </c>
      <c r="O7514" s="9" t="str">
        <f>VLOOKUP('Consolidtaed Data'!$D2911,'[1]Sales People'!$A:$B,2,0)</f>
        <v>Arthur Mccoy</v>
      </c>
      <c r="P7514" s="9" t="str">
        <f>VLOOKUP('Consolidtaed Data'!$E2911,[1]Customers!$A:$B,2,0)</f>
        <v>Albert Jacobs</v>
      </c>
      <c r="Q7514" s="11">
        <f>WEEKDAY('Consolidtaed Data'!$F2911)</f>
        <v>6</v>
      </c>
      <c r="R7514" s="9">
        <f>MONTH('Consolidtaed Data'!$F2911)</f>
        <v>7</v>
      </c>
      <c r="S7514" s="9" t="str">
        <f>TEXT(Table3[[#This Row],[Purchase Date]],"MMMM")</f>
        <v>July</v>
      </c>
      <c r="T7514" s="9">
        <f>YEAR('Consolidtaed Data'!$F2911)</f>
        <v>2020</v>
      </c>
    </row>
    <row r="7515" spans="1:20" x14ac:dyDescent="0.3">
      <c r="A7515" s="9" t="s">
        <v>8541</v>
      </c>
      <c r="B7515" s="9" t="s">
        <v>191</v>
      </c>
      <c r="C7515" s="9" t="s">
        <v>263</v>
      </c>
      <c r="D7515" s="9" t="s">
        <v>56</v>
      </c>
      <c r="E7515" s="9" t="s">
        <v>1695</v>
      </c>
      <c r="F7515" s="12">
        <v>44402</v>
      </c>
      <c r="G7515" s="12" t="str">
        <f>VLOOKUP(Table3[[#This Row],[Product ID]],[1]Products!$A:$G,2,0)</f>
        <v>Product 36</v>
      </c>
      <c r="H7515" s="22">
        <v>1</v>
      </c>
      <c r="I7515" s="9">
        <f>VLOOKUP('Consolidtaed Data'!$B2921,[1]Products!$A:$G,4,0)</f>
        <v>1671</v>
      </c>
      <c r="J7515" s="9">
        <f>VLOOKUP('Consolidtaed Data'!$B2921,[1]Products!$A:$G,3,0)</f>
        <v>1220</v>
      </c>
      <c r="K7515" s="9">
        <f>'Consolidtaed Data'!$J2921*'Consolidtaed Data'!$H2921</f>
        <v>1067</v>
      </c>
      <c r="L7515" s="9">
        <f>'Consolidtaed Data'!$I2921*'Consolidtaed Data'!$H2921</f>
        <v>1809</v>
      </c>
      <c r="M7515" s="9">
        <f>'Consolidtaed Data'!$L2921-'Consolidtaed Data'!$K2921</f>
        <v>1767</v>
      </c>
      <c r="N7515" s="9" t="str">
        <f>VLOOKUP('Consolidtaed Data'!$C2921,[1]Locations!$A:$O,2,0)</f>
        <v>Rialto</v>
      </c>
      <c r="O7515" s="9" t="str">
        <f>VLOOKUP('Consolidtaed Data'!$D2921,'[1]Sales People'!$A:$B,2,0)</f>
        <v>Carl Hall</v>
      </c>
      <c r="P7515" s="9" t="str">
        <f>VLOOKUP('Consolidtaed Data'!$E2921,[1]Customers!$A:$B,2,0)</f>
        <v>Kevin Webb</v>
      </c>
      <c r="Q7515" s="11">
        <f>WEEKDAY('Consolidtaed Data'!$F2921)</f>
        <v>7</v>
      </c>
      <c r="R7515" s="9">
        <f>MONTH('Consolidtaed Data'!$F2921)</f>
        <v>8</v>
      </c>
      <c r="S7515" s="9" t="str">
        <f>TEXT(Table3[[#This Row],[Purchase Date]],"MMMM")</f>
        <v>July</v>
      </c>
      <c r="T7515" s="9">
        <f>YEAR('Consolidtaed Data'!$F2921)</f>
        <v>2020</v>
      </c>
    </row>
    <row r="7516" spans="1:20" x14ac:dyDescent="0.3">
      <c r="A7516" s="9" t="s">
        <v>8542</v>
      </c>
      <c r="B7516" s="9" t="s">
        <v>981</v>
      </c>
      <c r="C7516" s="9" t="s">
        <v>140</v>
      </c>
      <c r="D7516" s="9" t="s">
        <v>402</v>
      </c>
      <c r="E7516" s="9" t="s">
        <v>527</v>
      </c>
      <c r="F7516" s="12">
        <v>44402</v>
      </c>
      <c r="G7516" s="12" t="str">
        <f>VLOOKUP(Table3[[#This Row],[Product ID]],[1]Products!$A:$G,2,0)</f>
        <v>Product 3</v>
      </c>
      <c r="H7516" s="22">
        <v>1</v>
      </c>
      <c r="I7516" s="9">
        <f>VLOOKUP('Consolidtaed Data'!$B3014,[1]Products!$A:$G,4,0)</f>
        <v>2495</v>
      </c>
      <c r="J7516" s="9">
        <f>VLOOKUP('Consolidtaed Data'!$B3014,[1]Products!$A:$G,3,0)</f>
        <v>1896</v>
      </c>
      <c r="K7516" s="9">
        <f>'Consolidtaed Data'!$J3014*'Consolidtaed Data'!$H3014</f>
        <v>2216</v>
      </c>
      <c r="L7516" s="9">
        <f>'Consolidtaed Data'!$I3014*'Consolidtaed Data'!$H3014</f>
        <v>2702</v>
      </c>
      <c r="M7516" s="9">
        <f>'Consolidtaed Data'!$L3014-'Consolidtaed Data'!$K3014</f>
        <v>147</v>
      </c>
      <c r="N7516" s="9" t="str">
        <f>VLOOKUP('Consolidtaed Data'!$C3014,[1]Locations!$A:$O,2,0)</f>
        <v>Irvine</v>
      </c>
      <c r="O7516" s="9" t="str">
        <f>VLOOKUP('Consolidtaed Data'!$D3014,'[1]Sales People'!$A:$B,2,0)</f>
        <v>Brian Thomas</v>
      </c>
      <c r="P7516" s="9" t="str">
        <f>VLOOKUP('Consolidtaed Data'!$E3014,[1]Customers!$A:$B,2,0)</f>
        <v>Todd Lynch</v>
      </c>
      <c r="Q7516" s="11">
        <f>WEEKDAY('Consolidtaed Data'!$F3014)</f>
        <v>1</v>
      </c>
      <c r="R7516" s="9">
        <f>MONTH('Consolidtaed Data'!$F3014)</f>
        <v>8</v>
      </c>
      <c r="S7516" s="9" t="str">
        <f>TEXT(Table3[[#This Row],[Purchase Date]],"MMMM")</f>
        <v>July</v>
      </c>
      <c r="T7516" s="9">
        <f>YEAR('Consolidtaed Data'!$F3014)</f>
        <v>2020</v>
      </c>
    </row>
    <row r="7517" spans="1:20" x14ac:dyDescent="0.3">
      <c r="A7517" s="9" t="s">
        <v>8543</v>
      </c>
      <c r="B7517" s="9" t="s">
        <v>219</v>
      </c>
      <c r="C7517" s="9" t="s">
        <v>50</v>
      </c>
      <c r="D7517" s="9" t="s">
        <v>153</v>
      </c>
      <c r="E7517" s="9" t="s">
        <v>982</v>
      </c>
      <c r="F7517" s="12">
        <v>44402</v>
      </c>
      <c r="G7517" s="12" t="str">
        <f>VLOOKUP(Table3[[#This Row],[Product ID]],[1]Products!$A:$G,2,0)</f>
        <v>Product 35</v>
      </c>
      <c r="H7517" s="22">
        <v>3</v>
      </c>
      <c r="I7517" s="9">
        <f>VLOOKUP('Consolidtaed Data'!$B3093,[1]Products!$A:$G,4,0)</f>
        <v>1405</v>
      </c>
      <c r="J7517" s="9">
        <f>VLOOKUP('Consolidtaed Data'!$B3093,[1]Products!$A:$G,3,0)</f>
        <v>1054</v>
      </c>
      <c r="K7517" s="9">
        <f>'Consolidtaed Data'!$J3093*'Consolidtaed Data'!$H3093</f>
        <v>1291</v>
      </c>
      <c r="L7517" s="9">
        <f>'Consolidtaed Data'!$I3093*'Consolidtaed Data'!$H3093</f>
        <v>2391</v>
      </c>
      <c r="M7517" s="9">
        <f>'Consolidtaed Data'!$L3093-'Consolidtaed Data'!$K3093</f>
        <v>570</v>
      </c>
      <c r="N7517" s="9" t="str">
        <f>VLOOKUP('Consolidtaed Data'!$C3093,[1]Locations!$A:$O,2,0)</f>
        <v>Pasadena</v>
      </c>
      <c r="O7517" s="9" t="str">
        <f>VLOOKUP('Consolidtaed Data'!$D3093,'[1]Sales People'!$A:$B,2,0)</f>
        <v>Ryan Welch</v>
      </c>
      <c r="P7517" s="9" t="str">
        <f>VLOOKUP('Consolidtaed Data'!$E3093,[1]Customers!$A:$B,2,0)</f>
        <v>Larry Ross</v>
      </c>
      <c r="Q7517" s="11">
        <f>WEEKDAY('Consolidtaed Data'!$F3093)</f>
        <v>7</v>
      </c>
      <c r="R7517" s="9">
        <f>MONTH('Consolidtaed Data'!$F3093)</f>
        <v>8</v>
      </c>
      <c r="S7517" s="9" t="str">
        <f>TEXT(Table3[[#This Row],[Purchase Date]],"MMMM")</f>
        <v>July</v>
      </c>
      <c r="T7517" s="9">
        <f>YEAR('Consolidtaed Data'!$F3093)</f>
        <v>2020</v>
      </c>
    </row>
    <row r="7518" spans="1:20" x14ac:dyDescent="0.3">
      <c r="A7518" s="9" t="s">
        <v>8544</v>
      </c>
      <c r="B7518" s="9" t="s">
        <v>252</v>
      </c>
      <c r="C7518" s="9" t="s">
        <v>169</v>
      </c>
      <c r="D7518" s="9" t="s">
        <v>105</v>
      </c>
      <c r="E7518" s="9" t="s">
        <v>599</v>
      </c>
      <c r="F7518" s="12">
        <v>44402</v>
      </c>
      <c r="G7518" s="12" t="str">
        <f>VLOOKUP(Table3[[#This Row],[Product ID]],[1]Products!$A:$G,2,0)</f>
        <v>Product 81</v>
      </c>
      <c r="H7518" s="22">
        <v>1</v>
      </c>
      <c r="I7518" s="9">
        <f>VLOOKUP('Consolidtaed Data'!$B3157,[1]Products!$A:$G,4,0)</f>
        <v>1967</v>
      </c>
      <c r="J7518" s="9">
        <f>VLOOKUP('Consolidtaed Data'!$B3157,[1]Products!$A:$G,3,0)</f>
        <v>1397</v>
      </c>
      <c r="K7518" s="9">
        <f>'Consolidtaed Data'!$J3157*'Consolidtaed Data'!$H3157</f>
        <v>589</v>
      </c>
      <c r="L7518" s="9">
        <f>'Consolidtaed Data'!$I3157*'Consolidtaed Data'!$H3157</f>
        <v>1052</v>
      </c>
      <c r="M7518" s="9">
        <f>'Consolidtaed Data'!$L3157-'Consolidtaed Data'!$K3157</f>
        <v>2193</v>
      </c>
      <c r="N7518" s="9" t="str">
        <f>VLOOKUP('Consolidtaed Data'!$C3157,[1]Locations!$A:$O,2,0)</f>
        <v>Santa Ana</v>
      </c>
      <c r="O7518" s="9" t="str">
        <f>VLOOKUP('Consolidtaed Data'!$D3157,'[1]Sales People'!$A:$B,2,0)</f>
        <v>Jeremy Mendoza</v>
      </c>
      <c r="P7518" s="9" t="str">
        <f>VLOOKUP('Consolidtaed Data'!$E3157,[1]Customers!$A:$B,2,0)</f>
        <v>Victor Gray</v>
      </c>
      <c r="Q7518" s="11">
        <f>WEEKDAY('Consolidtaed Data'!$F3157)</f>
        <v>5</v>
      </c>
      <c r="R7518" s="9">
        <f>MONTH('Consolidtaed Data'!$F3157)</f>
        <v>8</v>
      </c>
      <c r="S7518" s="9" t="str">
        <f>TEXT(Table3[[#This Row],[Purchase Date]],"MMMM")</f>
        <v>July</v>
      </c>
      <c r="T7518" s="9">
        <f>YEAR('Consolidtaed Data'!$F3157)</f>
        <v>2020</v>
      </c>
    </row>
    <row r="7519" spans="1:20" x14ac:dyDescent="0.3">
      <c r="A7519" s="9" t="s">
        <v>8545</v>
      </c>
      <c r="B7519" s="9" t="s">
        <v>129</v>
      </c>
      <c r="C7519" s="9" t="s">
        <v>21</v>
      </c>
      <c r="D7519" s="9" t="s">
        <v>22</v>
      </c>
      <c r="E7519" s="9" t="s">
        <v>23</v>
      </c>
      <c r="F7519" s="12">
        <v>44403</v>
      </c>
      <c r="G7519" s="12" t="str">
        <f>VLOOKUP(Table3[[#This Row],[Product ID]],[1]Products!$A:$G,2,0)</f>
        <v>Product 47</v>
      </c>
      <c r="H7519" s="22">
        <v>1</v>
      </c>
      <c r="I7519" s="9">
        <f>VLOOKUP('Consolidtaed Data'!$B2,[1]Products!$A:$G,4,0)</f>
        <v>1052</v>
      </c>
      <c r="J7519" s="9">
        <f>VLOOKUP('Consolidtaed Data'!$B2,[1]Products!$A:$G,3,0)</f>
        <v>589</v>
      </c>
      <c r="K7519" s="9">
        <f>'Consolidtaed Data'!$J2*'Consolidtaed Data'!$H2</f>
        <v>634</v>
      </c>
      <c r="L7519" s="9">
        <f>'Consolidtaed Data'!$I2*'Consolidtaed Data'!$H2</f>
        <v>880</v>
      </c>
      <c r="M7519" s="9">
        <f>'Consolidtaed Data'!$L2-'Consolidtaed Data'!$K2</f>
        <v>2280</v>
      </c>
      <c r="N7519" s="9" t="str">
        <f>VLOOKUP('Consolidtaed Data'!$C2,[1]Locations!$A:$O,2,0)</f>
        <v>Jurupa Valley</v>
      </c>
      <c r="O7519" s="9" t="str">
        <f>VLOOKUP('Consolidtaed Data'!$D2,'[1]Sales People'!$A:$B,2,0)</f>
        <v>Jeremy Mendoza</v>
      </c>
      <c r="P7519" s="9" t="str">
        <f>VLOOKUP('Consolidtaed Data'!$E2,[1]Customers!$A:$B,2,0)</f>
        <v>Gary Jones</v>
      </c>
      <c r="Q7519" s="11">
        <f>WEEKDAY('Consolidtaed Data'!$F2)</f>
        <v>4</v>
      </c>
      <c r="R7519" s="9">
        <f>MONTH('Consolidtaed Data'!$F2)</f>
        <v>1</v>
      </c>
      <c r="S7519" s="9" t="str">
        <f>TEXT(Table3[[#This Row],[Purchase Date]],"MMMM")</f>
        <v>July</v>
      </c>
      <c r="T7519" s="9">
        <f>YEAR('Consolidtaed Data'!$F2)</f>
        <v>2020</v>
      </c>
    </row>
    <row r="7520" spans="1:20" x14ac:dyDescent="0.3">
      <c r="A7520" s="9" t="s">
        <v>8546</v>
      </c>
      <c r="B7520" s="9" t="s">
        <v>85</v>
      </c>
      <c r="C7520" s="9" t="s">
        <v>420</v>
      </c>
      <c r="D7520" s="9" t="s">
        <v>374</v>
      </c>
      <c r="E7520" s="9" t="s">
        <v>633</v>
      </c>
      <c r="F7520" s="12">
        <v>44403</v>
      </c>
      <c r="G7520" s="12" t="str">
        <f>VLOOKUP(Table3[[#This Row],[Product ID]],[1]Products!$A:$G,2,0)</f>
        <v>Product 93</v>
      </c>
      <c r="H7520" s="22">
        <v>1</v>
      </c>
      <c r="I7520" s="9">
        <f>VLOOKUP('Consolidtaed Data'!$B181,[1]Products!$A:$G,4,0)</f>
        <v>1522</v>
      </c>
      <c r="J7520" s="9">
        <f>VLOOKUP('Consolidtaed Data'!$B181,[1]Products!$A:$G,3,0)</f>
        <v>791</v>
      </c>
      <c r="K7520" s="9">
        <f>'Consolidtaed Data'!$J181*'Consolidtaed Data'!$H181</f>
        <v>1968</v>
      </c>
      <c r="L7520" s="9">
        <f>'Consolidtaed Data'!$I181*'Consolidtaed Data'!$H181</f>
        <v>2734</v>
      </c>
      <c r="M7520" s="9">
        <f>'Consolidtaed Data'!$L181-'Consolidtaed Data'!$K181</f>
        <v>2622</v>
      </c>
      <c r="N7520" s="9" t="str">
        <f>VLOOKUP('Consolidtaed Data'!$C181,[1]Locations!$A:$O,2,0)</f>
        <v>Santa Clara</v>
      </c>
      <c r="O7520" s="9" t="str">
        <f>VLOOKUP('Consolidtaed Data'!$D181,'[1]Sales People'!$A:$B,2,0)</f>
        <v>Jeremy Mendoza</v>
      </c>
      <c r="P7520" s="9" t="str">
        <f>VLOOKUP('Consolidtaed Data'!$E181,[1]Customers!$A:$B,2,0)</f>
        <v>Todd Roberts</v>
      </c>
      <c r="Q7520" s="11">
        <f>WEEKDAY('Consolidtaed Data'!$F181)</f>
        <v>3</v>
      </c>
      <c r="R7520" s="9">
        <f>MONTH('Consolidtaed Data'!$F181)</f>
        <v>1</v>
      </c>
      <c r="S7520" s="9" t="str">
        <f>TEXT(Table3[[#This Row],[Purchase Date]],"MMMM")</f>
        <v>July</v>
      </c>
      <c r="T7520" s="9">
        <f>YEAR('Consolidtaed Data'!$F181)</f>
        <v>2020</v>
      </c>
    </row>
    <row r="7521" spans="1:20" x14ac:dyDescent="0.3">
      <c r="A7521" s="9" t="s">
        <v>8547</v>
      </c>
      <c r="B7521" s="9" t="s">
        <v>411</v>
      </c>
      <c r="C7521" s="9" t="s">
        <v>63</v>
      </c>
      <c r="D7521" s="9" t="s">
        <v>13</v>
      </c>
      <c r="E7521" s="9" t="s">
        <v>665</v>
      </c>
      <c r="F7521" s="12">
        <v>44403</v>
      </c>
      <c r="G7521" s="12" t="str">
        <f>VLOOKUP(Table3[[#This Row],[Product ID]],[1]Products!$A:$G,2,0)</f>
        <v>Product 27</v>
      </c>
      <c r="H7521" s="22">
        <v>2</v>
      </c>
      <c r="I7521" s="9">
        <f>VLOOKUP('Consolidtaed Data'!$B195,[1]Products!$A:$G,4,0)</f>
        <v>1467</v>
      </c>
      <c r="J7521" s="9">
        <f>VLOOKUP('Consolidtaed Data'!$B195,[1]Products!$A:$G,3,0)</f>
        <v>807</v>
      </c>
      <c r="K7521" s="9">
        <f>'Consolidtaed Data'!$J195*'Consolidtaed Data'!$H195</f>
        <v>3848</v>
      </c>
      <c r="L7521" s="9">
        <f>'Consolidtaed Data'!$I195*'Consolidtaed Data'!$H195</f>
        <v>5656</v>
      </c>
      <c r="M7521" s="9">
        <f>'Consolidtaed Data'!$L195-'Consolidtaed Data'!$K195</f>
        <v>736</v>
      </c>
      <c r="N7521" s="9" t="str">
        <f>VLOOKUP('Consolidtaed Data'!$C195,[1]Locations!$A:$O,2,0)</f>
        <v>Pomona</v>
      </c>
      <c r="O7521" s="9" t="str">
        <f>VLOOKUP('Consolidtaed Data'!$D195,'[1]Sales People'!$A:$B,2,0)</f>
        <v>Kenneth Bradley</v>
      </c>
      <c r="P7521" s="9" t="str">
        <f>VLOOKUP('Consolidtaed Data'!$E195,[1]Customers!$A:$B,2,0)</f>
        <v>Joshua Bennett</v>
      </c>
      <c r="Q7521" s="11">
        <f>WEEKDAY('Consolidtaed Data'!$F195)</f>
        <v>3</v>
      </c>
      <c r="R7521" s="9">
        <f>MONTH('Consolidtaed Data'!$F195)</f>
        <v>1</v>
      </c>
      <c r="S7521" s="9" t="str">
        <f>TEXT(Table3[[#This Row],[Purchase Date]],"MMMM")</f>
        <v>July</v>
      </c>
      <c r="T7521" s="9">
        <f>YEAR('Consolidtaed Data'!$F195)</f>
        <v>2020</v>
      </c>
    </row>
    <row r="7522" spans="1:20" x14ac:dyDescent="0.3">
      <c r="A7522" s="9" t="s">
        <v>8548</v>
      </c>
      <c r="B7522" s="9" t="s">
        <v>38</v>
      </c>
      <c r="C7522" s="9" t="s">
        <v>289</v>
      </c>
      <c r="D7522" s="9" t="s">
        <v>235</v>
      </c>
      <c r="E7522" s="9" t="s">
        <v>620</v>
      </c>
      <c r="F7522" s="12">
        <v>44403</v>
      </c>
      <c r="G7522" s="12" t="str">
        <f>VLOOKUP(Table3[[#This Row],[Product ID]],[1]Products!$A:$G,2,0)</f>
        <v>Product 25</v>
      </c>
      <c r="H7522" s="22">
        <v>3</v>
      </c>
      <c r="I7522" s="9">
        <f>VLOOKUP('Consolidtaed Data'!$B293,[1]Products!$A:$G,4,0)</f>
        <v>2141</v>
      </c>
      <c r="J7522" s="9">
        <f>VLOOKUP('Consolidtaed Data'!$B293,[1]Products!$A:$G,3,0)</f>
        <v>1777</v>
      </c>
      <c r="K7522" s="9">
        <f>'Consolidtaed Data'!$J293*'Consolidtaed Data'!$H293</f>
        <v>1968</v>
      </c>
      <c r="L7522" s="9">
        <f>'Consolidtaed Data'!$I293*'Consolidtaed Data'!$H293</f>
        <v>2734</v>
      </c>
      <c r="M7522" s="9">
        <f>'Consolidtaed Data'!$L293-'Consolidtaed Data'!$K293</f>
        <v>44</v>
      </c>
      <c r="N7522" s="9" t="str">
        <f>VLOOKUP('Consolidtaed Data'!$C293,[1]Locations!$A:$O,2,0)</f>
        <v>Simi Valley</v>
      </c>
      <c r="O7522" s="9" t="str">
        <f>VLOOKUP('Consolidtaed Data'!$D293,'[1]Sales People'!$A:$B,2,0)</f>
        <v>Bobby Russell</v>
      </c>
      <c r="P7522" s="9" t="str">
        <f>VLOOKUP('Consolidtaed Data'!$E293,[1]Customers!$A:$B,2,0)</f>
        <v>George Nichols</v>
      </c>
      <c r="Q7522" s="11">
        <f>WEEKDAY('Consolidtaed Data'!$F293)</f>
        <v>3</v>
      </c>
      <c r="R7522" s="9">
        <f>MONTH('Consolidtaed Data'!$F293)</f>
        <v>1</v>
      </c>
      <c r="S7522" s="9" t="str">
        <f>TEXT(Table3[[#This Row],[Purchase Date]],"MMMM")</f>
        <v>July</v>
      </c>
      <c r="T7522" s="9">
        <f>YEAR('Consolidtaed Data'!$F293)</f>
        <v>2020</v>
      </c>
    </row>
    <row r="7523" spans="1:20" x14ac:dyDescent="0.3">
      <c r="A7523" s="9" t="s">
        <v>8549</v>
      </c>
      <c r="B7523" s="9" t="s">
        <v>266</v>
      </c>
      <c r="C7523" s="9" t="s">
        <v>344</v>
      </c>
      <c r="D7523" s="9" t="s">
        <v>68</v>
      </c>
      <c r="E7523" s="9" t="s">
        <v>931</v>
      </c>
      <c r="F7523" s="12">
        <v>44403</v>
      </c>
      <c r="G7523" s="12" t="str">
        <f>VLOOKUP(Table3[[#This Row],[Product ID]],[1]Products!$A:$G,2,0)</f>
        <v>Product 92</v>
      </c>
      <c r="H7523" s="22">
        <v>2</v>
      </c>
      <c r="I7523" s="9">
        <f>VLOOKUP('Consolidtaed Data'!$B335,[1]Products!$A:$G,4,0)</f>
        <v>2005</v>
      </c>
      <c r="J7523" s="9">
        <f>VLOOKUP('Consolidtaed Data'!$B335,[1]Products!$A:$G,3,0)</f>
        <v>1223</v>
      </c>
      <c r="K7523" s="9">
        <f>'Consolidtaed Data'!$J335*'Consolidtaed Data'!$H335</f>
        <v>1894</v>
      </c>
      <c r="L7523" s="9">
        <f>'Consolidtaed Data'!$I335*'Consolidtaed Data'!$H335</f>
        <v>2706</v>
      </c>
      <c r="M7523" s="9">
        <f>'Consolidtaed Data'!$L335-'Consolidtaed Data'!$K335</f>
        <v>212</v>
      </c>
      <c r="N7523" s="9" t="str">
        <f>VLOOKUP('Consolidtaed Data'!$C335,[1]Locations!$A:$O,2,0)</f>
        <v>Oxnard</v>
      </c>
      <c r="O7523" s="9" t="str">
        <f>VLOOKUP('Consolidtaed Data'!$D335,'[1]Sales People'!$A:$B,2,0)</f>
        <v>Walter Cook</v>
      </c>
      <c r="P7523" s="9" t="str">
        <f>VLOOKUP('Consolidtaed Data'!$E335,[1]Customers!$A:$B,2,0)</f>
        <v>Donald Collins</v>
      </c>
      <c r="Q7523" s="11">
        <f>WEEKDAY('Consolidtaed Data'!$F335)</f>
        <v>5</v>
      </c>
      <c r="R7523" s="9">
        <f>MONTH('Consolidtaed Data'!$F335)</f>
        <v>1</v>
      </c>
      <c r="S7523" s="9" t="str">
        <f>TEXT(Table3[[#This Row],[Purchase Date]],"MMMM")</f>
        <v>July</v>
      </c>
      <c r="T7523" s="9">
        <f>YEAR('Consolidtaed Data'!$F335)</f>
        <v>2020</v>
      </c>
    </row>
    <row r="7524" spans="1:20" x14ac:dyDescent="0.3">
      <c r="A7524" s="9" t="s">
        <v>8550</v>
      </c>
      <c r="B7524" s="9" t="s">
        <v>429</v>
      </c>
      <c r="C7524" s="9" t="s">
        <v>8</v>
      </c>
      <c r="D7524" s="9" t="s">
        <v>123</v>
      </c>
      <c r="E7524" s="9" t="s">
        <v>540</v>
      </c>
      <c r="F7524" s="12">
        <v>44403</v>
      </c>
      <c r="G7524" s="12" t="str">
        <f>VLOOKUP(Table3[[#This Row],[Product ID]],[1]Products!$A:$G,2,0)</f>
        <v>Product 87</v>
      </c>
      <c r="H7524" s="22">
        <v>4</v>
      </c>
      <c r="I7524" s="9">
        <f>VLOOKUP('Consolidtaed Data'!$B639,[1]Products!$A:$G,4,0)</f>
        <v>545</v>
      </c>
      <c r="J7524" s="9">
        <f>VLOOKUP('Consolidtaed Data'!$B639,[1]Products!$A:$G,3,0)</f>
        <v>425</v>
      </c>
      <c r="K7524" s="9">
        <f>'Consolidtaed Data'!$J639*'Consolidtaed Data'!$H639</f>
        <v>842</v>
      </c>
      <c r="L7524" s="9">
        <f>'Consolidtaed Data'!$I639*'Consolidtaed Data'!$H639</f>
        <v>1122</v>
      </c>
      <c r="M7524" s="9">
        <f>'Consolidtaed Data'!$L639-'Consolidtaed Data'!$K639</f>
        <v>364</v>
      </c>
      <c r="N7524" s="9" t="str">
        <f>VLOOKUP('Consolidtaed Data'!$C639,[1]Locations!$A:$O,2,0)</f>
        <v>Moreno Valley</v>
      </c>
      <c r="O7524" s="9" t="str">
        <f>VLOOKUP('Consolidtaed Data'!$D639,'[1]Sales People'!$A:$B,2,0)</f>
        <v>Ryan Welch</v>
      </c>
      <c r="P7524" s="9" t="str">
        <f>VLOOKUP('Consolidtaed Data'!$E639,[1]Customers!$A:$B,2,0)</f>
        <v>Henry Cox</v>
      </c>
      <c r="Q7524" s="11">
        <f>WEEKDAY('Consolidtaed Data'!$F639)</f>
        <v>7</v>
      </c>
      <c r="R7524" s="9">
        <f>MONTH('Consolidtaed Data'!$F639)</f>
        <v>2</v>
      </c>
      <c r="S7524" s="9" t="str">
        <f>TEXT(Table3[[#This Row],[Purchase Date]],"MMMM")</f>
        <v>July</v>
      </c>
      <c r="T7524" s="9">
        <f>YEAR('Consolidtaed Data'!$F639)</f>
        <v>2020</v>
      </c>
    </row>
    <row r="7525" spans="1:20" x14ac:dyDescent="0.3">
      <c r="A7525" s="9" t="s">
        <v>8551</v>
      </c>
      <c r="B7525" s="9" t="s">
        <v>24</v>
      </c>
      <c r="C7525" s="9" t="s">
        <v>152</v>
      </c>
      <c r="D7525" s="9" t="s">
        <v>105</v>
      </c>
      <c r="E7525" s="9" t="s">
        <v>1201</v>
      </c>
      <c r="F7525" s="12">
        <v>44403</v>
      </c>
      <c r="G7525" s="12" t="str">
        <f>VLOOKUP(Table3[[#This Row],[Product ID]],[1]Products!$A:$G,2,0)</f>
        <v>Product 6</v>
      </c>
      <c r="H7525" s="22">
        <v>1</v>
      </c>
      <c r="I7525" s="9">
        <f>VLOOKUP('Consolidtaed Data'!$B838,[1]Products!$A:$G,4,0)</f>
        <v>951</v>
      </c>
      <c r="J7525" s="9">
        <f>VLOOKUP('Consolidtaed Data'!$B838,[1]Products!$A:$G,3,0)</f>
        <v>504</v>
      </c>
      <c r="K7525" s="9">
        <f>'Consolidtaed Data'!$J838*'Consolidtaed Data'!$H838</f>
        <v>154</v>
      </c>
      <c r="L7525" s="9">
        <f>'Consolidtaed Data'!$I838*'Consolidtaed Data'!$H838</f>
        <v>203</v>
      </c>
      <c r="M7525" s="9">
        <f>'Consolidtaed Data'!$L838-'Consolidtaed Data'!$K838</f>
        <v>990</v>
      </c>
      <c r="N7525" s="9" t="str">
        <f>VLOOKUP('Consolidtaed Data'!$C838,[1]Locations!$A:$O,2,0)</f>
        <v>Concord</v>
      </c>
      <c r="O7525" s="9" t="str">
        <f>VLOOKUP('Consolidtaed Data'!$D838,'[1]Sales People'!$A:$B,2,0)</f>
        <v>Jerry Perry</v>
      </c>
      <c r="P7525" s="9" t="str">
        <f>VLOOKUP('Consolidtaed Data'!$E838,[1]Customers!$A:$B,2,0)</f>
        <v>Jerry Green</v>
      </c>
      <c r="Q7525" s="11">
        <f>WEEKDAY('Consolidtaed Data'!$F838)</f>
        <v>6</v>
      </c>
      <c r="R7525" s="9">
        <f>MONTH('Consolidtaed Data'!$F838)</f>
        <v>2</v>
      </c>
      <c r="S7525" s="9" t="str">
        <f>TEXT(Table3[[#This Row],[Purchase Date]],"MMMM")</f>
        <v>July</v>
      </c>
      <c r="T7525" s="9">
        <f>YEAR('Consolidtaed Data'!$F838)</f>
        <v>2020</v>
      </c>
    </row>
    <row r="7526" spans="1:20" x14ac:dyDescent="0.3">
      <c r="A7526" s="9" t="s">
        <v>8552</v>
      </c>
      <c r="B7526" s="9" t="s">
        <v>364</v>
      </c>
      <c r="C7526" s="9" t="s">
        <v>228</v>
      </c>
      <c r="D7526" s="9" t="s">
        <v>374</v>
      </c>
      <c r="E7526" s="9" t="s">
        <v>1081</v>
      </c>
      <c r="F7526" s="12">
        <v>44403</v>
      </c>
      <c r="G7526" s="12" t="str">
        <f>VLOOKUP(Table3[[#This Row],[Product ID]],[1]Products!$A:$G,2,0)</f>
        <v>Product 45</v>
      </c>
      <c r="H7526" s="22">
        <v>1</v>
      </c>
      <c r="I7526" s="9">
        <f>VLOOKUP('Consolidtaed Data'!$B1023,[1]Products!$A:$G,4,0)</f>
        <v>886</v>
      </c>
      <c r="J7526" s="9">
        <f>VLOOKUP('Consolidtaed Data'!$B1023,[1]Products!$A:$G,3,0)</f>
        <v>478</v>
      </c>
      <c r="K7526" s="9">
        <f>'Consolidtaed Data'!$J1023*'Consolidtaed Data'!$H1023</f>
        <v>3884</v>
      </c>
      <c r="L7526" s="9">
        <f>'Consolidtaed Data'!$I1023*'Consolidtaed Data'!$H1023</f>
        <v>7192</v>
      </c>
      <c r="M7526" s="9">
        <f>'Consolidtaed Data'!$L1023-'Consolidtaed Data'!$K1023</f>
        <v>1068</v>
      </c>
      <c r="N7526" s="9" t="str">
        <f>VLOOKUP('Consolidtaed Data'!$C1023,[1]Locations!$A:$O,2,0)</f>
        <v>Torrance</v>
      </c>
      <c r="O7526" s="9" t="str">
        <f>VLOOKUP('Consolidtaed Data'!$D1023,'[1]Sales People'!$A:$B,2,0)</f>
        <v>Ernest Wagner</v>
      </c>
      <c r="P7526" s="9" t="str">
        <f>VLOOKUP('Consolidtaed Data'!$E1023,[1]Customers!$A:$B,2,0)</f>
        <v>Sean Black</v>
      </c>
      <c r="Q7526" s="11">
        <f>WEEKDAY('Consolidtaed Data'!$F1023)</f>
        <v>7</v>
      </c>
      <c r="R7526" s="9">
        <f>MONTH('Consolidtaed Data'!$F1023)</f>
        <v>3</v>
      </c>
      <c r="S7526" s="9" t="str">
        <f>TEXT(Table3[[#This Row],[Purchase Date]],"MMMM")</f>
        <v>July</v>
      </c>
      <c r="T7526" s="9">
        <f>YEAR('Consolidtaed Data'!$F1023)</f>
        <v>2020</v>
      </c>
    </row>
    <row r="7527" spans="1:20" x14ac:dyDescent="0.3">
      <c r="A7527" s="9" t="s">
        <v>8553</v>
      </c>
      <c r="B7527" s="9" t="s">
        <v>172</v>
      </c>
      <c r="C7527" s="9" t="s">
        <v>347</v>
      </c>
      <c r="D7527" s="9" t="s">
        <v>229</v>
      </c>
      <c r="E7527" s="9" t="s">
        <v>1734</v>
      </c>
      <c r="F7527" s="12">
        <v>44403</v>
      </c>
      <c r="G7527" s="12" t="str">
        <f>VLOOKUP(Table3[[#This Row],[Product ID]],[1]Products!$A:$G,2,0)</f>
        <v>Product 4</v>
      </c>
      <c r="H7527" s="22">
        <v>1</v>
      </c>
      <c r="I7527" s="9">
        <f>VLOOKUP('Consolidtaed Data'!$B1409,[1]Products!$A:$G,4,0)</f>
        <v>1414</v>
      </c>
      <c r="J7527" s="9">
        <f>VLOOKUP('Consolidtaed Data'!$B1409,[1]Products!$A:$G,3,0)</f>
        <v>962</v>
      </c>
      <c r="K7527" s="9">
        <f>'Consolidtaed Data'!$J1409*'Consolidtaed Data'!$H1409</f>
        <v>1968</v>
      </c>
      <c r="L7527" s="9">
        <f>'Consolidtaed Data'!$I1409*'Consolidtaed Data'!$H1409</f>
        <v>2734</v>
      </c>
      <c r="M7527" s="9">
        <f>'Consolidtaed Data'!$L1409-'Consolidtaed Data'!$K1409</f>
        <v>1053</v>
      </c>
      <c r="N7527" s="9" t="str">
        <f>VLOOKUP('Consolidtaed Data'!$C1409,[1]Locations!$A:$O,2,0)</f>
        <v>Downey</v>
      </c>
      <c r="O7527" s="9" t="str">
        <f>VLOOKUP('Consolidtaed Data'!$D1409,'[1]Sales People'!$A:$B,2,0)</f>
        <v>Joshua Cook</v>
      </c>
      <c r="P7527" s="9" t="str">
        <f>VLOOKUP('Consolidtaed Data'!$E1409,[1]Customers!$A:$B,2,0)</f>
        <v>Timothy Howard</v>
      </c>
      <c r="Q7527" s="11">
        <f>WEEKDAY('Consolidtaed Data'!$F1409)</f>
        <v>3</v>
      </c>
      <c r="R7527" s="9">
        <f>MONTH('Consolidtaed Data'!$F1409)</f>
        <v>4</v>
      </c>
      <c r="S7527" s="9" t="str">
        <f>TEXT(Table3[[#This Row],[Purchase Date]],"MMMM")</f>
        <v>July</v>
      </c>
      <c r="T7527" s="9">
        <f>YEAR('Consolidtaed Data'!$F1409)</f>
        <v>2020</v>
      </c>
    </row>
    <row r="7528" spans="1:20" x14ac:dyDescent="0.3">
      <c r="A7528" s="9" t="s">
        <v>8554</v>
      </c>
      <c r="B7528" s="9" t="s">
        <v>116</v>
      </c>
      <c r="C7528" s="9" t="s">
        <v>263</v>
      </c>
      <c r="D7528" s="9" t="s">
        <v>143</v>
      </c>
      <c r="E7528" s="9" t="s">
        <v>1944</v>
      </c>
      <c r="F7528" s="12">
        <v>44403</v>
      </c>
      <c r="G7528" s="12" t="str">
        <f>VLOOKUP(Table3[[#This Row],[Product ID]],[1]Products!$A:$G,2,0)</f>
        <v>Product 55</v>
      </c>
      <c r="H7528" s="22">
        <v>1</v>
      </c>
      <c r="I7528" s="9">
        <f>VLOOKUP('Consolidtaed Data'!$B1634,[1]Products!$A:$G,4,0)</f>
        <v>1405</v>
      </c>
      <c r="J7528" s="9">
        <f>VLOOKUP('Consolidtaed Data'!$B1634,[1]Products!$A:$G,3,0)</f>
        <v>1054</v>
      </c>
      <c r="K7528" s="9">
        <f>'Consolidtaed Data'!$J1634*'Consolidtaed Data'!$H1634</f>
        <v>2502</v>
      </c>
      <c r="L7528" s="9">
        <f>'Consolidtaed Data'!$I1634*'Consolidtaed Data'!$H1634</f>
        <v>3052</v>
      </c>
      <c r="M7528" s="9">
        <f>'Consolidtaed Data'!$L1634-'Consolidtaed Data'!$K1634</f>
        <v>606</v>
      </c>
      <c r="N7528" s="9" t="str">
        <f>VLOOKUP('Consolidtaed Data'!$C1634,[1]Locations!$A:$O,2,0)</f>
        <v>Hayward</v>
      </c>
      <c r="O7528" s="9" t="str">
        <f>VLOOKUP('Consolidtaed Data'!$D1634,'[1]Sales People'!$A:$B,2,0)</f>
        <v>Fred Robertson</v>
      </c>
      <c r="P7528" s="9" t="str">
        <f>VLOOKUP('Consolidtaed Data'!$E1634,[1]Customers!$A:$B,2,0)</f>
        <v>Jack Reid</v>
      </c>
      <c r="Q7528" s="11">
        <f>WEEKDAY('Consolidtaed Data'!$F1634)</f>
        <v>4</v>
      </c>
      <c r="R7528" s="9">
        <f>MONTH('Consolidtaed Data'!$F1634)</f>
        <v>4</v>
      </c>
      <c r="S7528" s="9" t="str">
        <f>TEXT(Table3[[#This Row],[Purchase Date]],"MMMM")</f>
        <v>July</v>
      </c>
      <c r="T7528" s="9">
        <f>YEAR('Consolidtaed Data'!$F1634)</f>
        <v>2020</v>
      </c>
    </row>
    <row r="7529" spans="1:20" x14ac:dyDescent="0.3">
      <c r="A7529" s="9" t="s">
        <v>8555</v>
      </c>
      <c r="B7529" s="9" t="s">
        <v>610</v>
      </c>
      <c r="C7529" s="9" t="s">
        <v>352</v>
      </c>
      <c r="D7529" s="9" t="s">
        <v>272</v>
      </c>
      <c r="E7529" s="9" t="s">
        <v>2088</v>
      </c>
      <c r="F7529" s="12">
        <v>44403</v>
      </c>
      <c r="G7529" s="12" t="str">
        <f>VLOOKUP(Table3[[#This Row],[Product ID]],[1]Products!$A:$G,2,0)</f>
        <v>Product 12</v>
      </c>
      <c r="H7529" s="22">
        <v>3</v>
      </c>
      <c r="I7529" s="9">
        <f>VLOOKUP('Consolidtaed Data'!$B1662,[1]Products!$A:$G,4,0)</f>
        <v>1353</v>
      </c>
      <c r="J7529" s="9">
        <f>VLOOKUP('Consolidtaed Data'!$B1662,[1]Products!$A:$G,3,0)</f>
        <v>947</v>
      </c>
      <c r="K7529" s="9">
        <f>'Consolidtaed Data'!$J1662*'Consolidtaed Data'!$H1662</f>
        <v>130</v>
      </c>
      <c r="L7529" s="9">
        <f>'Consolidtaed Data'!$I1662*'Consolidtaed Data'!$H1662</f>
        <v>181</v>
      </c>
      <c r="M7529" s="9">
        <f>'Consolidtaed Data'!$L1662-'Consolidtaed Data'!$K1662</f>
        <v>690</v>
      </c>
      <c r="N7529" s="9" t="str">
        <f>VLOOKUP('Consolidtaed Data'!$C1662,[1]Locations!$A:$O,2,0)</f>
        <v>Roseville</v>
      </c>
      <c r="O7529" s="9" t="str">
        <f>VLOOKUP('Consolidtaed Data'!$D1662,'[1]Sales People'!$A:$B,2,0)</f>
        <v>Walter Cook</v>
      </c>
      <c r="P7529" s="9" t="str">
        <f>VLOOKUP('Consolidtaed Data'!$E1662,[1]Customers!$A:$B,2,0)</f>
        <v>Samuel Hamilton</v>
      </c>
      <c r="Q7529" s="11">
        <f>WEEKDAY('Consolidtaed Data'!$F1662)</f>
        <v>6</v>
      </c>
      <c r="R7529" s="9">
        <f>MONTH('Consolidtaed Data'!$F1662)</f>
        <v>5</v>
      </c>
      <c r="S7529" s="9" t="str">
        <f>TEXT(Table3[[#This Row],[Purchase Date]],"MMMM")</f>
        <v>July</v>
      </c>
      <c r="T7529" s="9">
        <f>YEAR('Consolidtaed Data'!$F1662)</f>
        <v>2020</v>
      </c>
    </row>
    <row r="7530" spans="1:20" x14ac:dyDescent="0.3">
      <c r="A7530" s="9" t="s">
        <v>8556</v>
      </c>
      <c r="B7530" s="9" t="s">
        <v>156</v>
      </c>
      <c r="C7530" s="9" t="s">
        <v>231</v>
      </c>
      <c r="D7530" s="9" t="s">
        <v>174</v>
      </c>
      <c r="E7530" s="9" t="s">
        <v>894</v>
      </c>
      <c r="F7530" s="12">
        <v>44403</v>
      </c>
      <c r="G7530" s="12" t="str">
        <f>VLOOKUP(Table3[[#This Row],[Product ID]],[1]Products!$A:$G,2,0)</f>
        <v>Product 21</v>
      </c>
      <c r="H7530" s="22">
        <v>3</v>
      </c>
      <c r="I7530" s="9">
        <f>VLOOKUP('Consolidtaed Data'!$B1921,[1]Products!$A:$G,4,0)</f>
        <v>1414</v>
      </c>
      <c r="J7530" s="9">
        <f>VLOOKUP('Consolidtaed Data'!$B1921,[1]Products!$A:$G,3,0)</f>
        <v>962</v>
      </c>
      <c r="K7530" s="9">
        <f>'Consolidtaed Data'!$J1921*'Consolidtaed Data'!$H1921</f>
        <v>1777</v>
      </c>
      <c r="L7530" s="9">
        <f>'Consolidtaed Data'!$I1921*'Consolidtaed Data'!$H1921</f>
        <v>2141</v>
      </c>
      <c r="M7530" s="9">
        <f>'Consolidtaed Data'!$L1921-'Consolidtaed Data'!$K1921</f>
        <v>376</v>
      </c>
      <c r="N7530" s="9" t="str">
        <f>VLOOKUP('Consolidtaed Data'!$C1921,[1]Locations!$A:$O,2,0)</f>
        <v>Costa Mesa</v>
      </c>
      <c r="O7530" s="9" t="str">
        <f>VLOOKUP('Consolidtaed Data'!$D1921,'[1]Sales People'!$A:$B,2,0)</f>
        <v>Walter Cook</v>
      </c>
      <c r="P7530" s="9" t="str">
        <f>VLOOKUP('Consolidtaed Data'!$E1921,[1]Customers!$A:$B,2,0)</f>
        <v>George Fowler</v>
      </c>
      <c r="Q7530" s="11">
        <f>WEEKDAY('Consolidtaed Data'!$F1921)</f>
        <v>4</v>
      </c>
      <c r="R7530" s="9">
        <f>MONTH('Consolidtaed Data'!$F1921)</f>
        <v>5</v>
      </c>
      <c r="S7530" s="9" t="str">
        <f>TEXT(Table3[[#This Row],[Purchase Date]],"MMMM")</f>
        <v>July</v>
      </c>
      <c r="T7530" s="9">
        <f>YEAR('Consolidtaed Data'!$F1921)</f>
        <v>2020</v>
      </c>
    </row>
    <row r="7531" spans="1:20" x14ac:dyDescent="0.3">
      <c r="A7531" s="9" t="s">
        <v>8557</v>
      </c>
      <c r="B7531" s="9" t="s">
        <v>136</v>
      </c>
      <c r="C7531" s="9" t="s">
        <v>469</v>
      </c>
      <c r="D7531" s="9" t="s">
        <v>17</v>
      </c>
      <c r="E7531" s="9" t="s">
        <v>1463</v>
      </c>
      <c r="F7531" s="12">
        <v>44403</v>
      </c>
      <c r="G7531" s="12" t="str">
        <f>VLOOKUP(Table3[[#This Row],[Product ID]],[1]Products!$A:$G,2,0)</f>
        <v>Product 2</v>
      </c>
      <c r="H7531" s="22">
        <v>1</v>
      </c>
      <c r="I7531" s="9">
        <f>VLOOKUP('Consolidtaed Data'!$B2027,[1]Products!$A:$G,4,0)</f>
        <v>637</v>
      </c>
      <c r="J7531" s="9">
        <f>VLOOKUP('Consolidtaed Data'!$B2027,[1]Products!$A:$G,3,0)</f>
        <v>389</v>
      </c>
      <c r="K7531" s="9">
        <f>'Consolidtaed Data'!$J2027*'Consolidtaed Data'!$H2027</f>
        <v>3884</v>
      </c>
      <c r="L7531" s="9">
        <f>'Consolidtaed Data'!$I2027*'Consolidtaed Data'!$H2027</f>
        <v>5976</v>
      </c>
      <c r="M7531" s="9">
        <f>'Consolidtaed Data'!$L2027-'Consolidtaed Data'!$K2027</f>
        <v>768</v>
      </c>
      <c r="N7531" s="9" t="str">
        <f>VLOOKUP('Consolidtaed Data'!$C2027,[1]Locations!$A:$O,2,0)</f>
        <v>Lancaster</v>
      </c>
      <c r="O7531" s="9" t="str">
        <f>VLOOKUP('Consolidtaed Data'!$D2027,'[1]Sales People'!$A:$B,2,0)</f>
        <v>Roger Robertson</v>
      </c>
      <c r="P7531" s="9" t="str">
        <f>VLOOKUP('Consolidtaed Data'!$E2027,[1]Customers!$A:$B,2,0)</f>
        <v>Kenneth Arnold</v>
      </c>
      <c r="Q7531" s="11">
        <f>WEEKDAY('Consolidtaed Data'!$F2027)</f>
        <v>5</v>
      </c>
      <c r="R7531" s="9">
        <f>MONTH('Consolidtaed Data'!$F2027)</f>
        <v>5</v>
      </c>
      <c r="S7531" s="9" t="str">
        <f>TEXT(Table3[[#This Row],[Purchase Date]],"MMMM")</f>
        <v>July</v>
      </c>
      <c r="T7531" s="9">
        <f>YEAR('Consolidtaed Data'!$F2027)</f>
        <v>2020</v>
      </c>
    </row>
    <row r="7532" spans="1:20" x14ac:dyDescent="0.3">
      <c r="A7532" s="9" t="s">
        <v>8558</v>
      </c>
      <c r="B7532" s="9" t="s">
        <v>301</v>
      </c>
      <c r="C7532" s="9" t="s">
        <v>21</v>
      </c>
      <c r="D7532" s="9" t="s">
        <v>83</v>
      </c>
      <c r="E7532" s="9" t="s">
        <v>584</v>
      </c>
      <c r="F7532" s="12">
        <v>44403</v>
      </c>
      <c r="G7532" s="12" t="str">
        <f>VLOOKUP(Table3[[#This Row],[Product ID]],[1]Products!$A:$G,2,0)</f>
        <v>Product 57</v>
      </c>
      <c r="H7532" s="22">
        <v>1</v>
      </c>
      <c r="I7532" s="9">
        <f>VLOOKUP('Consolidtaed Data'!$B3012,[1]Products!$A:$G,4,0)</f>
        <v>951</v>
      </c>
      <c r="J7532" s="9">
        <f>VLOOKUP('Consolidtaed Data'!$B3012,[1]Products!$A:$G,3,0)</f>
        <v>504</v>
      </c>
      <c r="K7532" s="9">
        <f>'Consolidtaed Data'!$J3012*'Consolidtaed Data'!$H3012</f>
        <v>1223</v>
      </c>
      <c r="L7532" s="9">
        <f>'Consolidtaed Data'!$I3012*'Consolidtaed Data'!$H3012</f>
        <v>2005</v>
      </c>
      <c r="M7532" s="9">
        <f>'Consolidtaed Data'!$L3012-'Consolidtaed Data'!$K3012</f>
        <v>377</v>
      </c>
      <c r="N7532" s="9" t="str">
        <f>VLOOKUP('Consolidtaed Data'!$C3012,[1]Locations!$A:$O,2,0)</f>
        <v>Chula Vista</v>
      </c>
      <c r="O7532" s="9" t="str">
        <f>VLOOKUP('Consolidtaed Data'!$D3012,'[1]Sales People'!$A:$B,2,0)</f>
        <v>Clarence Fox</v>
      </c>
      <c r="P7532" s="9" t="str">
        <f>VLOOKUP('Consolidtaed Data'!$E3012,[1]Customers!$A:$B,2,0)</f>
        <v>Benjamin Garza</v>
      </c>
      <c r="Q7532" s="11">
        <f>WEEKDAY('Consolidtaed Data'!$F3012)</f>
        <v>7</v>
      </c>
      <c r="R7532" s="9">
        <f>MONTH('Consolidtaed Data'!$F3012)</f>
        <v>8</v>
      </c>
      <c r="S7532" s="9" t="str">
        <f>TEXT(Table3[[#This Row],[Purchase Date]],"MMMM")</f>
        <v>July</v>
      </c>
      <c r="T7532" s="9">
        <f>YEAR('Consolidtaed Data'!$F3012)</f>
        <v>2020</v>
      </c>
    </row>
    <row r="7533" spans="1:20" x14ac:dyDescent="0.3">
      <c r="A7533" s="9" t="s">
        <v>8559</v>
      </c>
      <c r="B7533" s="9" t="s">
        <v>85</v>
      </c>
      <c r="C7533" s="9" t="s">
        <v>16</v>
      </c>
      <c r="D7533" s="9" t="s">
        <v>31</v>
      </c>
      <c r="E7533" s="9" t="s">
        <v>1736</v>
      </c>
      <c r="F7533" s="12">
        <v>44403</v>
      </c>
      <c r="G7533" s="12" t="str">
        <f>VLOOKUP(Table3[[#This Row],[Product ID]],[1]Products!$A:$G,2,0)</f>
        <v>Product 93</v>
      </c>
      <c r="H7533" s="22">
        <v>3</v>
      </c>
      <c r="I7533" s="9">
        <f>VLOOKUP('Consolidtaed Data'!$B3099,[1]Products!$A:$G,4,0)</f>
        <v>2294</v>
      </c>
      <c r="J7533" s="9">
        <f>VLOOKUP('Consolidtaed Data'!$B3099,[1]Products!$A:$G,3,0)</f>
        <v>1399</v>
      </c>
      <c r="K7533" s="9">
        <f>'Consolidtaed Data'!$J3099*'Consolidtaed Data'!$H3099</f>
        <v>1800</v>
      </c>
      <c r="L7533" s="9">
        <f>'Consolidtaed Data'!$I3099*'Consolidtaed Data'!$H3099</f>
        <v>3272</v>
      </c>
      <c r="M7533" s="9">
        <f>'Consolidtaed Data'!$L3099-'Consolidtaed Data'!$K3099</f>
        <v>64</v>
      </c>
      <c r="N7533" s="9" t="str">
        <f>VLOOKUP('Consolidtaed Data'!$C3099,[1]Locations!$A:$O,2,0)</f>
        <v>Inglewood</v>
      </c>
      <c r="O7533" s="9" t="str">
        <f>VLOOKUP('Consolidtaed Data'!$D3099,'[1]Sales People'!$A:$B,2,0)</f>
        <v>Joe Sims</v>
      </c>
      <c r="P7533" s="9" t="str">
        <f>VLOOKUP('Consolidtaed Data'!$E3099,[1]Customers!$A:$B,2,0)</f>
        <v>Clarence Warren</v>
      </c>
      <c r="Q7533" s="11">
        <f>WEEKDAY('Consolidtaed Data'!$F3099)</f>
        <v>7</v>
      </c>
      <c r="R7533" s="9">
        <f>MONTH('Consolidtaed Data'!$F3099)</f>
        <v>8</v>
      </c>
      <c r="S7533" s="9" t="str">
        <f>TEXT(Table3[[#This Row],[Purchase Date]],"MMMM")</f>
        <v>July</v>
      </c>
      <c r="T7533" s="9">
        <f>YEAR('Consolidtaed Data'!$F3099)</f>
        <v>2020</v>
      </c>
    </row>
    <row r="7534" spans="1:20" x14ac:dyDescent="0.3">
      <c r="A7534" s="9" t="s">
        <v>8560</v>
      </c>
      <c r="B7534" s="9" t="s">
        <v>164</v>
      </c>
      <c r="C7534" s="9" t="s">
        <v>55</v>
      </c>
      <c r="D7534" s="9" t="s">
        <v>143</v>
      </c>
      <c r="E7534" s="9" t="s">
        <v>1422</v>
      </c>
      <c r="F7534" s="12">
        <v>44403</v>
      </c>
      <c r="G7534" s="12" t="str">
        <f>VLOOKUP(Table3[[#This Row],[Product ID]],[1]Products!$A:$G,2,0)</f>
        <v>Product 69</v>
      </c>
      <c r="H7534" s="22">
        <v>1</v>
      </c>
      <c r="I7534" s="9">
        <f>VLOOKUP('Consolidtaed Data'!$B3150,[1]Products!$A:$G,4,0)</f>
        <v>1380</v>
      </c>
      <c r="J7534" s="9">
        <f>VLOOKUP('Consolidtaed Data'!$B3150,[1]Products!$A:$G,3,0)</f>
        <v>1090</v>
      </c>
      <c r="K7534" s="9">
        <f>'Consolidtaed Data'!$J3150*'Consolidtaed Data'!$H3150</f>
        <v>270</v>
      </c>
      <c r="L7534" s="9">
        <f>'Consolidtaed Data'!$I3150*'Consolidtaed Data'!$H3150</f>
        <v>336</v>
      </c>
      <c r="M7534" s="9">
        <f>'Consolidtaed Data'!$L3150-'Consolidtaed Data'!$K3150</f>
        <v>328</v>
      </c>
      <c r="N7534" s="9" t="str">
        <f>VLOOKUP('Consolidtaed Data'!$C3150,[1]Locations!$A:$O,2,0)</f>
        <v>Carlsbad</v>
      </c>
      <c r="O7534" s="9" t="str">
        <f>VLOOKUP('Consolidtaed Data'!$D3150,'[1]Sales People'!$A:$B,2,0)</f>
        <v>Roger Robertson</v>
      </c>
      <c r="P7534" s="9" t="str">
        <f>VLOOKUP('Consolidtaed Data'!$E3150,[1]Customers!$A:$B,2,0)</f>
        <v>Jeffrey Sanders</v>
      </c>
      <c r="Q7534" s="11">
        <f>WEEKDAY('Consolidtaed Data'!$F3150)</f>
        <v>5</v>
      </c>
      <c r="R7534" s="9">
        <f>MONTH('Consolidtaed Data'!$F3150)</f>
        <v>8</v>
      </c>
      <c r="S7534" s="9" t="str">
        <f>TEXT(Table3[[#This Row],[Purchase Date]],"MMMM")</f>
        <v>July</v>
      </c>
      <c r="T7534" s="9">
        <f>YEAR('Consolidtaed Data'!$F3150)</f>
        <v>2020</v>
      </c>
    </row>
    <row r="7535" spans="1:20" x14ac:dyDescent="0.3">
      <c r="A7535" s="9" t="s">
        <v>8561</v>
      </c>
      <c r="B7535" s="9" t="s">
        <v>301</v>
      </c>
      <c r="C7535" s="9" t="s">
        <v>192</v>
      </c>
      <c r="D7535" s="9" t="s">
        <v>13</v>
      </c>
      <c r="E7535" s="9" t="s">
        <v>1521</v>
      </c>
      <c r="F7535" s="12">
        <v>44403</v>
      </c>
      <c r="G7535" s="12" t="str">
        <f>VLOOKUP(Table3[[#This Row],[Product ID]],[1]Products!$A:$G,2,0)</f>
        <v>Product 57</v>
      </c>
      <c r="H7535" s="22">
        <v>1</v>
      </c>
      <c r="I7535" s="9">
        <f>VLOOKUP('Consolidtaed Data'!$B3206,[1]Products!$A:$G,4,0)</f>
        <v>1052</v>
      </c>
      <c r="J7535" s="9">
        <f>VLOOKUP('Consolidtaed Data'!$B3206,[1]Products!$A:$G,3,0)</f>
        <v>589</v>
      </c>
      <c r="K7535" s="9">
        <f>'Consolidtaed Data'!$J3206*'Consolidtaed Data'!$H3206</f>
        <v>791</v>
      </c>
      <c r="L7535" s="9">
        <f>'Consolidtaed Data'!$I3206*'Consolidtaed Data'!$H3206</f>
        <v>1522</v>
      </c>
      <c r="M7535" s="9">
        <f>'Consolidtaed Data'!$L3206-'Consolidtaed Data'!$K3206</f>
        <v>396</v>
      </c>
      <c r="N7535" s="9" t="str">
        <f>VLOOKUP('Consolidtaed Data'!$C3206,[1]Locations!$A:$O,2,0)</f>
        <v>Hayward</v>
      </c>
      <c r="O7535" s="9" t="str">
        <f>VLOOKUP('Consolidtaed Data'!$D3206,'[1]Sales People'!$A:$B,2,0)</f>
        <v>Sean Miller</v>
      </c>
      <c r="P7535" s="9" t="str">
        <f>VLOOKUP('Consolidtaed Data'!$E3206,[1]Customers!$A:$B,2,0)</f>
        <v>Ryan Taylor</v>
      </c>
      <c r="Q7535" s="11">
        <f>WEEKDAY('Consolidtaed Data'!$F3206)</f>
        <v>2</v>
      </c>
      <c r="R7535" s="9">
        <f>MONTH('Consolidtaed Data'!$F3206)</f>
        <v>8</v>
      </c>
      <c r="S7535" s="9" t="str">
        <f>TEXT(Table3[[#This Row],[Purchase Date]],"MMMM")</f>
        <v>July</v>
      </c>
      <c r="T7535" s="9">
        <f>YEAR('Consolidtaed Data'!$F3206)</f>
        <v>2020</v>
      </c>
    </row>
    <row r="7536" spans="1:20" x14ac:dyDescent="0.3">
      <c r="A7536" s="9" t="s">
        <v>8562</v>
      </c>
      <c r="B7536" s="9" t="s">
        <v>366</v>
      </c>
      <c r="C7536" s="9" t="s">
        <v>86</v>
      </c>
      <c r="D7536" s="9" t="s">
        <v>46</v>
      </c>
      <c r="E7536" s="9" t="s">
        <v>305</v>
      </c>
      <c r="F7536" s="12">
        <v>44404</v>
      </c>
      <c r="G7536" s="12" t="str">
        <f>VLOOKUP(Table3[[#This Row],[Product ID]],[1]Products!$A:$G,2,0)</f>
        <v>Product 39</v>
      </c>
      <c r="H7536" s="22">
        <v>1</v>
      </c>
      <c r="I7536" s="9">
        <f>VLOOKUP('Consolidtaed Data'!$B62,[1]Products!$A:$G,4,0)</f>
        <v>378</v>
      </c>
      <c r="J7536" s="9">
        <f>VLOOKUP('Consolidtaed Data'!$B62,[1]Products!$A:$G,3,0)</f>
        <v>291</v>
      </c>
      <c r="K7536" s="9">
        <f>'Consolidtaed Data'!$J62*'Consolidtaed Data'!$H62</f>
        <v>1516</v>
      </c>
      <c r="L7536" s="9">
        <f>'Consolidtaed Data'!$I62*'Consolidtaed Data'!$H62</f>
        <v>1783</v>
      </c>
      <c r="M7536" s="9">
        <f>'Consolidtaed Data'!$L62-'Consolidtaed Data'!$K62</f>
        <v>1659</v>
      </c>
      <c r="N7536" s="9" t="str">
        <f>VLOOKUP('Consolidtaed Data'!$C62,[1]Locations!$A:$O,2,0)</f>
        <v>Sacramento</v>
      </c>
      <c r="O7536" s="9" t="str">
        <f>VLOOKUP('Consolidtaed Data'!$D62,'[1]Sales People'!$A:$B,2,0)</f>
        <v>Eugene Holmes</v>
      </c>
      <c r="P7536" s="9" t="str">
        <f>VLOOKUP('Consolidtaed Data'!$E62,[1]Customers!$A:$B,2,0)</f>
        <v>Joshua Romero</v>
      </c>
      <c r="Q7536" s="11">
        <f>WEEKDAY('Consolidtaed Data'!$F62)</f>
        <v>1</v>
      </c>
      <c r="R7536" s="9">
        <f>MONTH('Consolidtaed Data'!$F62)</f>
        <v>1</v>
      </c>
      <c r="S7536" s="9" t="str">
        <f>TEXT(Table3[[#This Row],[Purchase Date]],"MMMM")</f>
        <v>July</v>
      </c>
      <c r="T7536" s="9">
        <f>YEAR('Consolidtaed Data'!$F62)</f>
        <v>2020</v>
      </c>
    </row>
    <row r="7537" spans="1:20" x14ac:dyDescent="0.3">
      <c r="A7537" s="9" t="s">
        <v>8563</v>
      </c>
      <c r="B7537" s="9" t="s">
        <v>148</v>
      </c>
      <c r="C7537" s="9" t="s">
        <v>45</v>
      </c>
      <c r="D7537" s="9" t="s">
        <v>91</v>
      </c>
      <c r="E7537" s="9" t="s">
        <v>1069</v>
      </c>
      <c r="F7537" s="12">
        <v>44404</v>
      </c>
      <c r="G7537" s="12" t="str">
        <f>VLOOKUP(Table3[[#This Row],[Product ID]],[1]Products!$A:$G,2,0)</f>
        <v>Product 16</v>
      </c>
      <c r="H7537" s="22">
        <v>1</v>
      </c>
      <c r="I7537" s="9">
        <f>VLOOKUP('Consolidtaed Data'!$B412,[1]Products!$A:$G,4,0)</f>
        <v>556</v>
      </c>
      <c r="J7537" s="9">
        <f>VLOOKUP('Consolidtaed Data'!$B412,[1]Products!$A:$G,3,0)</f>
        <v>395</v>
      </c>
      <c r="K7537" s="9">
        <f>'Consolidtaed Data'!$J412*'Consolidtaed Data'!$H412</f>
        <v>3201</v>
      </c>
      <c r="L7537" s="9">
        <f>'Consolidtaed Data'!$I412*'Consolidtaed Data'!$H412</f>
        <v>5427</v>
      </c>
      <c r="M7537" s="9">
        <f>'Consolidtaed Data'!$L412-'Consolidtaed Data'!$K412</f>
        <v>688</v>
      </c>
      <c r="N7537" s="9" t="str">
        <f>VLOOKUP('Consolidtaed Data'!$C412,[1]Locations!$A:$O,2,0)</f>
        <v>Fairfield</v>
      </c>
      <c r="O7537" s="9" t="str">
        <f>VLOOKUP('Consolidtaed Data'!$D412,'[1]Sales People'!$A:$B,2,0)</f>
        <v>Martin Perry</v>
      </c>
      <c r="P7537" s="9" t="str">
        <f>VLOOKUP('Consolidtaed Data'!$E412,[1]Customers!$A:$B,2,0)</f>
        <v>Fred Perez</v>
      </c>
      <c r="Q7537" s="11">
        <f>WEEKDAY('Consolidtaed Data'!$F412)</f>
        <v>4</v>
      </c>
      <c r="R7537" s="9">
        <f>MONTH('Consolidtaed Data'!$F412)</f>
        <v>1</v>
      </c>
      <c r="S7537" s="9" t="str">
        <f>TEXT(Table3[[#This Row],[Purchase Date]],"MMMM")</f>
        <v>July</v>
      </c>
      <c r="T7537" s="9">
        <f>YEAR('Consolidtaed Data'!$F412)</f>
        <v>2020</v>
      </c>
    </row>
    <row r="7538" spans="1:20" x14ac:dyDescent="0.3">
      <c r="A7538" s="9" t="s">
        <v>8564</v>
      </c>
      <c r="B7538" s="9" t="s">
        <v>443</v>
      </c>
      <c r="C7538" s="9" t="s">
        <v>205</v>
      </c>
      <c r="D7538" s="9" t="s">
        <v>241</v>
      </c>
      <c r="E7538" s="9" t="s">
        <v>1099</v>
      </c>
      <c r="F7538" s="12">
        <v>44404</v>
      </c>
      <c r="G7538" s="12" t="str">
        <f>VLOOKUP(Table3[[#This Row],[Product ID]],[1]Products!$A:$G,2,0)</f>
        <v>Product 61</v>
      </c>
      <c r="H7538" s="22">
        <v>2</v>
      </c>
      <c r="I7538" s="9">
        <f>VLOOKUP('Consolidtaed Data'!$B482,[1]Products!$A:$G,4,0)</f>
        <v>818</v>
      </c>
      <c r="J7538" s="9">
        <f>VLOOKUP('Consolidtaed Data'!$B482,[1]Products!$A:$G,3,0)</f>
        <v>450</v>
      </c>
      <c r="K7538" s="9">
        <f>'Consolidtaed Data'!$J482*'Consolidtaed Data'!$H482</f>
        <v>1602</v>
      </c>
      <c r="L7538" s="9">
        <f>'Consolidtaed Data'!$I482*'Consolidtaed Data'!$H482</f>
        <v>2541</v>
      </c>
      <c r="M7538" s="9">
        <f>'Consolidtaed Data'!$L482-'Consolidtaed Data'!$K482</f>
        <v>48</v>
      </c>
      <c r="N7538" s="9" t="str">
        <f>VLOOKUP('Consolidtaed Data'!$C482,[1]Locations!$A:$O,2,0)</f>
        <v>Chula Vista</v>
      </c>
      <c r="O7538" s="9" t="str">
        <f>VLOOKUP('Consolidtaed Data'!$D482,'[1]Sales People'!$A:$B,2,0)</f>
        <v>Bobby Russell</v>
      </c>
      <c r="P7538" s="9" t="str">
        <f>VLOOKUP('Consolidtaed Data'!$E482,[1]Customers!$A:$B,2,0)</f>
        <v>David Wilson</v>
      </c>
      <c r="Q7538" s="11">
        <f>WEEKDAY('Consolidtaed Data'!$F482)</f>
        <v>2</v>
      </c>
      <c r="R7538" s="9">
        <f>MONTH('Consolidtaed Data'!$F482)</f>
        <v>2</v>
      </c>
      <c r="S7538" s="9" t="str">
        <f>TEXT(Table3[[#This Row],[Purchase Date]],"MMMM")</f>
        <v>July</v>
      </c>
      <c r="T7538" s="9">
        <f>YEAR('Consolidtaed Data'!$F482)</f>
        <v>2020</v>
      </c>
    </row>
    <row r="7539" spans="1:20" x14ac:dyDescent="0.3">
      <c r="A7539" s="9" t="s">
        <v>8565</v>
      </c>
      <c r="B7539" s="9" t="s">
        <v>429</v>
      </c>
      <c r="C7539" s="9" t="s">
        <v>90</v>
      </c>
      <c r="D7539" s="9" t="s">
        <v>197</v>
      </c>
      <c r="E7539" s="9" t="s">
        <v>1413</v>
      </c>
      <c r="F7539" s="12">
        <v>44404</v>
      </c>
      <c r="G7539" s="12" t="str">
        <f>VLOOKUP(Table3[[#This Row],[Product ID]],[1]Products!$A:$G,2,0)</f>
        <v>Product 87</v>
      </c>
      <c r="H7539" s="22">
        <v>1</v>
      </c>
      <c r="I7539" s="9">
        <f>VLOOKUP('Consolidtaed Data'!$B817,[1]Products!$A:$G,4,0)</f>
        <v>847</v>
      </c>
      <c r="J7539" s="9">
        <f>VLOOKUP('Consolidtaed Data'!$B817,[1]Products!$A:$G,3,0)</f>
        <v>534</v>
      </c>
      <c r="K7539" s="9">
        <f>'Consolidtaed Data'!$J817*'Consolidtaed Data'!$H817</f>
        <v>665</v>
      </c>
      <c r="L7539" s="9">
        <f>'Consolidtaed Data'!$I817*'Consolidtaed Data'!$H817</f>
        <v>1278</v>
      </c>
      <c r="M7539" s="9">
        <f>'Consolidtaed Data'!$L817-'Consolidtaed Data'!$K817</f>
        <v>606</v>
      </c>
      <c r="N7539" s="9" t="str">
        <f>VLOOKUP('Consolidtaed Data'!$C817,[1]Locations!$A:$O,2,0)</f>
        <v>Thousand Oaks</v>
      </c>
      <c r="O7539" s="9" t="str">
        <f>VLOOKUP('Consolidtaed Data'!$D817,'[1]Sales People'!$A:$B,2,0)</f>
        <v>Roger Ramos</v>
      </c>
      <c r="P7539" s="9" t="str">
        <f>VLOOKUP('Consolidtaed Data'!$E817,[1]Customers!$A:$B,2,0)</f>
        <v>Earl Ortiz</v>
      </c>
      <c r="Q7539" s="11">
        <f>WEEKDAY('Consolidtaed Data'!$F817)</f>
        <v>4</v>
      </c>
      <c r="R7539" s="9">
        <f>MONTH('Consolidtaed Data'!$F817)</f>
        <v>2</v>
      </c>
      <c r="S7539" s="9" t="str">
        <f>TEXT(Table3[[#This Row],[Purchase Date]],"MMMM")</f>
        <v>July</v>
      </c>
      <c r="T7539" s="9">
        <f>YEAR('Consolidtaed Data'!$F817)</f>
        <v>2020</v>
      </c>
    </row>
    <row r="7540" spans="1:20" x14ac:dyDescent="0.3">
      <c r="A7540" s="9" t="s">
        <v>8566</v>
      </c>
      <c r="B7540" s="9" t="s">
        <v>531</v>
      </c>
      <c r="C7540" s="9" t="s">
        <v>99</v>
      </c>
      <c r="D7540" s="9" t="s">
        <v>220</v>
      </c>
      <c r="E7540" s="9" t="s">
        <v>1687</v>
      </c>
      <c r="F7540" s="12">
        <v>44404</v>
      </c>
      <c r="G7540" s="12" t="str">
        <f>VLOOKUP(Table3[[#This Row],[Product ID]],[1]Products!$A:$G,2,0)</f>
        <v>Product 62</v>
      </c>
      <c r="H7540" s="22">
        <v>1</v>
      </c>
      <c r="I7540" s="9">
        <f>VLOOKUP('Consolidtaed Data'!$B839,[1]Products!$A:$G,4,0)</f>
        <v>1783</v>
      </c>
      <c r="J7540" s="9">
        <f>VLOOKUP('Consolidtaed Data'!$B839,[1]Products!$A:$G,3,0)</f>
        <v>1230</v>
      </c>
      <c r="K7540" s="9">
        <f>'Consolidtaed Data'!$J839*'Consolidtaed Data'!$H839</f>
        <v>1902</v>
      </c>
      <c r="L7540" s="9">
        <f>'Consolidtaed Data'!$I839*'Consolidtaed Data'!$H839</f>
        <v>2640</v>
      </c>
      <c r="M7540" s="9">
        <f>'Consolidtaed Data'!$L839-'Consolidtaed Data'!$K839</f>
        <v>436</v>
      </c>
      <c r="N7540" s="9" t="str">
        <f>VLOOKUP('Consolidtaed Data'!$C839,[1]Locations!$A:$O,2,0)</f>
        <v>Riverside</v>
      </c>
      <c r="O7540" s="9" t="str">
        <f>VLOOKUP('Consolidtaed Data'!$D839,'[1]Sales People'!$A:$B,2,0)</f>
        <v>Jimmy Young</v>
      </c>
      <c r="P7540" s="9" t="str">
        <f>VLOOKUP('Consolidtaed Data'!$E839,[1]Customers!$A:$B,2,0)</f>
        <v>Sean Black</v>
      </c>
      <c r="Q7540" s="11">
        <f>WEEKDAY('Consolidtaed Data'!$F839)</f>
        <v>6</v>
      </c>
      <c r="R7540" s="9">
        <f>MONTH('Consolidtaed Data'!$F839)</f>
        <v>2</v>
      </c>
      <c r="S7540" s="9" t="str">
        <f>TEXT(Table3[[#This Row],[Purchase Date]],"MMMM")</f>
        <v>July</v>
      </c>
      <c r="T7540" s="9">
        <f>YEAR('Consolidtaed Data'!$F839)</f>
        <v>2020</v>
      </c>
    </row>
    <row r="7541" spans="1:20" x14ac:dyDescent="0.3">
      <c r="A7541" s="9" t="s">
        <v>8567</v>
      </c>
      <c r="B7541" s="9" t="s">
        <v>238</v>
      </c>
      <c r="C7541" s="9" t="s">
        <v>231</v>
      </c>
      <c r="D7541" s="9" t="s">
        <v>329</v>
      </c>
      <c r="E7541" s="9" t="s">
        <v>424</v>
      </c>
      <c r="F7541" s="12">
        <v>44404</v>
      </c>
      <c r="G7541" s="12" t="str">
        <f>VLOOKUP(Table3[[#This Row],[Product ID]],[1]Products!$A:$G,2,0)</f>
        <v>Product 49</v>
      </c>
      <c r="H7541" s="22">
        <v>4</v>
      </c>
      <c r="I7541" s="9">
        <f>VLOOKUP('Consolidtaed Data'!$B1068,[1]Products!$A:$G,4,0)</f>
        <v>1500</v>
      </c>
      <c r="J7541" s="9">
        <f>VLOOKUP('Consolidtaed Data'!$B1068,[1]Products!$A:$G,3,0)</f>
        <v>900</v>
      </c>
      <c r="K7541" s="9">
        <f>'Consolidtaed Data'!$J1068*'Consolidtaed Data'!$H1068</f>
        <v>871</v>
      </c>
      <c r="L7541" s="9">
        <f>'Consolidtaed Data'!$I1068*'Consolidtaed Data'!$H1068</f>
        <v>1708</v>
      </c>
      <c r="M7541" s="9">
        <f>'Consolidtaed Data'!$L1068-'Consolidtaed Data'!$K1068</f>
        <v>1226</v>
      </c>
      <c r="N7541" s="9" t="str">
        <f>VLOOKUP('Consolidtaed Data'!$C1068,[1]Locations!$A:$O,2,0)</f>
        <v>Santa Clara</v>
      </c>
      <c r="O7541" s="9" t="str">
        <f>VLOOKUP('Consolidtaed Data'!$D1068,'[1]Sales People'!$A:$B,2,0)</f>
        <v>Sean Miller</v>
      </c>
      <c r="P7541" s="9" t="str">
        <f>VLOOKUP('Consolidtaed Data'!$E1068,[1]Customers!$A:$B,2,0)</f>
        <v>Benjamin Carter</v>
      </c>
      <c r="Q7541" s="11">
        <f>WEEKDAY('Consolidtaed Data'!$F1068)</f>
        <v>3</v>
      </c>
      <c r="R7541" s="9">
        <f>MONTH('Consolidtaed Data'!$F1068)</f>
        <v>3</v>
      </c>
      <c r="S7541" s="9" t="str">
        <f>TEXT(Table3[[#This Row],[Purchase Date]],"MMMM")</f>
        <v>July</v>
      </c>
      <c r="T7541" s="9">
        <f>YEAR('Consolidtaed Data'!$F1068)</f>
        <v>2020</v>
      </c>
    </row>
    <row r="7542" spans="1:20" x14ac:dyDescent="0.3">
      <c r="A7542" s="9" t="s">
        <v>8568</v>
      </c>
      <c r="B7542" s="9" t="s">
        <v>103</v>
      </c>
      <c r="C7542" s="9" t="s">
        <v>94</v>
      </c>
      <c r="D7542" s="9" t="s">
        <v>17</v>
      </c>
      <c r="E7542" s="9" t="s">
        <v>773</v>
      </c>
      <c r="F7542" s="12">
        <v>44404</v>
      </c>
      <c r="G7542" s="12" t="str">
        <f>VLOOKUP(Table3[[#This Row],[Product ID]],[1]Products!$A:$G,2,0)</f>
        <v>Product 44</v>
      </c>
      <c r="H7542" s="22">
        <v>2</v>
      </c>
      <c r="I7542" s="9">
        <f>VLOOKUP('Consolidtaed Data'!$B1318,[1]Products!$A:$G,4,0)</f>
        <v>818</v>
      </c>
      <c r="J7542" s="9">
        <f>VLOOKUP('Consolidtaed Data'!$B1318,[1]Products!$A:$G,3,0)</f>
        <v>450</v>
      </c>
      <c r="K7542" s="9">
        <f>'Consolidtaed Data'!$J1318*'Consolidtaed Data'!$H1318</f>
        <v>3164</v>
      </c>
      <c r="L7542" s="9">
        <f>'Consolidtaed Data'!$I1318*'Consolidtaed Data'!$H1318</f>
        <v>6088</v>
      </c>
      <c r="M7542" s="9">
        <f>'Consolidtaed Data'!$L1318-'Consolidtaed Data'!$K1318</f>
        <v>689</v>
      </c>
      <c r="N7542" s="9" t="str">
        <f>VLOOKUP('Consolidtaed Data'!$C1318,[1]Locations!$A:$O,2,0)</f>
        <v>San Bernardino</v>
      </c>
      <c r="O7542" s="9" t="str">
        <f>VLOOKUP('Consolidtaed Data'!$D1318,'[1]Sales People'!$A:$B,2,0)</f>
        <v>Ryan Welch</v>
      </c>
      <c r="P7542" s="9" t="str">
        <f>VLOOKUP('Consolidtaed Data'!$E1318,[1]Customers!$A:$B,2,0)</f>
        <v>Larry Stone</v>
      </c>
      <c r="Q7542" s="11">
        <f>WEEKDAY('Consolidtaed Data'!$F1318)</f>
        <v>2</v>
      </c>
      <c r="R7542" s="9">
        <f>MONTH('Consolidtaed Data'!$F1318)</f>
        <v>4</v>
      </c>
      <c r="S7542" s="9" t="str">
        <f>TEXT(Table3[[#This Row],[Purchase Date]],"MMMM")</f>
        <v>July</v>
      </c>
      <c r="T7542" s="9">
        <f>YEAR('Consolidtaed Data'!$F1318)</f>
        <v>2020</v>
      </c>
    </row>
    <row r="7543" spans="1:20" x14ac:dyDescent="0.3">
      <c r="A7543" s="9" t="s">
        <v>8569</v>
      </c>
      <c r="B7543" s="9" t="s">
        <v>234</v>
      </c>
      <c r="C7543" s="9" t="s">
        <v>210</v>
      </c>
      <c r="D7543" s="9" t="s">
        <v>68</v>
      </c>
      <c r="E7543" s="9" t="s">
        <v>1695</v>
      </c>
      <c r="F7543" s="12">
        <v>44404</v>
      </c>
      <c r="G7543" s="12" t="str">
        <f>VLOOKUP(Table3[[#This Row],[Product ID]],[1]Products!$A:$G,2,0)</f>
        <v>Product 54</v>
      </c>
      <c r="H7543" s="22">
        <v>3</v>
      </c>
      <c r="I7543" s="9">
        <f>VLOOKUP('Consolidtaed Data'!$B1870,[1]Products!$A:$G,4,0)</f>
        <v>2257</v>
      </c>
      <c r="J7543" s="9">
        <f>VLOOKUP('Consolidtaed Data'!$B1870,[1]Products!$A:$G,3,0)</f>
        <v>1535</v>
      </c>
      <c r="K7543" s="9">
        <f>'Consolidtaed Data'!$J1870*'Consolidtaed Data'!$H1870</f>
        <v>1263</v>
      </c>
      <c r="L7543" s="9">
        <f>'Consolidtaed Data'!$I1870*'Consolidtaed Data'!$H1870</f>
        <v>1683</v>
      </c>
      <c r="M7543" s="9">
        <f>'Consolidtaed Data'!$L1870-'Consolidtaed Data'!$K1870</f>
        <v>406</v>
      </c>
      <c r="N7543" s="9" t="str">
        <f>VLOOKUP('Consolidtaed Data'!$C1870,[1]Locations!$A:$O,2,0)</f>
        <v>Fresno</v>
      </c>
      <c r="O7543" s="9" t="str">
        <f>VLOOKUP('Consolidtaed Data'!$D1870,'[1]Sales People'!$A:$B,2,0)</f>
        <v>Ernest Wagner</v>
      </c>
      <c r="P7543" s="9" t="str">
        <f>VLOOKUP('Consolidtaed Data'!$E1870,[1]Customers!$A:$B,2,0)</f>
        <v>Alan Sims</v>
      </c>
      <c r="Q7543" s="11">
        <f>WEEKDAY('Consolidtaed Data'!$F1870)</f>
        <v>1</v>
      </c>
      <c r="R7543" s="9">
        <f>MONTH('Consolidtaed Data'!$F1870)</f>
        <v>5</v>
      </c>
      <c r="S7543" s="9" t="str">
        <f>TEXT(Table3[[#This Row],[Purchase Date]],"MMMM")</f>
        <v>July</v>
      </c>
      <c r="T7543" s="9">
        <f>YEAR('Consolidtaed Data'!$F1870)</f>
        <v>2020</v>
      </c>
    </row>
    <row r="7544" spans="1:20" x14ac:dyDescent="0.3">
      <c r="A7544" s="9" t="s">
        <v>8570</v>
      </c>
      <c r="B7544" s="9" t="s">
        <v>54</v>
      </c>
      <c r="C7544" s="9" t="s">
        <v>99</v>
      </c>
      <c r="D7544" s="9" t="s">
        <v>235</v>
      </c>
      <c r="E7544" s="9" t="s">
        <v>18</v>
      </c>
      <c r="F7544" s="12">
        <v>44404</v>
      </c>
      <c r="G7544" s="12" t="str">
        <f>VLOOKUP(Table3[[#This Row],[Product ID]],[1]Products!$A:$G,2,0)</f>
        <v>Product 41</v>
      </c>
      <c r="H7544" s="22">
        <v>1</v>
      </c>
      <c r="I7544" s="9">
        <f>VLOOKUP('Consolidtaed Data'!$B2556,[1]Products!$A:$G,4,0)</f>
        <v>1367</v>
      </c>
      <c r="J7544" s="9">
        <f>VLOOKUP('Consolidtaed Data'!$B2556,[1]Products!$A:$G,3,0)</f>
        <v>984</v>
      </c>
      <c r="K7544" s="9">
        <f>'Consolidtaed Data'!$J2556*'Consolidtaed Data'!$H2556</f>
        <v>2616</v>
      </c>
      <c r="L7544" s="9">
        <f>'Consolidtaed Data'!$I2556*'Consolidtaed Data'!$H2556</f>
        <v>5229</v>
      </c>
      <c r="M7544" s="9">
        <f>'Consolidtaed Data'!$L2556-'Consolidtaed Data'!$K2556</f>
        <v>1140</v>
      </c>
      <c r="N7544" s="9" t="str">
        <f>VLOOKUP('Consolidtaed Data'!$C2556,[1]Locations!$A:$O,2,0)</f>
        <v>Sacramento</v>
      </c>
      <c r="O7544" s="9" t="str">
        <f>VLOOKUP('Consolidtaed Data'!$D2556,'[1]Sales People'!$A:$B,2,0)</f>
        <v>Carl Elliott</v>
      </c>
      <c r="P7544" s="9" t="str">
        <f>VLOOKUP('Consolidtaed Data'!$E2556,[1]Customers!$A:$B,2,0)</f>
        <v>Carl Nguyen</v>
      </c>
      <c r="Q7544" s="11">
        <f>WEEKDAY('Consolidtaed Data'!$F2556)</f>
        <v>1</v>
      </c>
      <c r="R7544" s="9">
        <f>MONTH('Consolidtaed Data'!$F2556)</f>
        <v>7</v>
      </c>
      <c r="S7544" s="9" t="str">
        <f>TEXT(Table3[[#This Row],[Purchase Date]],"MMMM")</f>
        <v>July</v>
      </c>
      <c r="T7544" s="9">
        <f>YEAR('Consolidtaed Data'!$F2556)</f>
        <v>2020</v>
      </c>
    </row>
    <row r="7545" spans="1:20" x14ac:dyDescent="0.3">
      <c r="A7545" s="9" t="s">
        <v>8571</v>
      </c>
      <c r="B7545" s="9" t="s">
        <v>301</v>
      </c>
      <c r="C7545" s="9" t="s">
        <v>63</v>
      </c>
      <c r="D7545" s="9" t="s">
        <v>73</v>
      </c>
      <c r="E7545" s="9" t="s">
        <v>2247</v>
      </c>
      <c r="F7545" s="12">
        <v>44404</v>
      </c>
      <c r="G7545" s="12" t="str">
        <f>VLOOKUP(Table3[[#This Row],[Product ID]],[1]Products!$A:$G,2,0)</f>
        <v>Product 57</v>
      </c>
      <c r="H7545" s="22">
        <v>1</v>
      </c>
      <c r="I7545" s="9">
        <f>VLOOKUP('Consolidtaed Data'!$B2689,[1]Products!$A:$G,4,0)</f>
        <v>1635</v>
      </c>
      <c r="J7545" s="9">
        <f>VLOOKUP('Consolidtaed Data'!$B2689,[1]Products!$A:$G,3,0)</f>
        <v>1046</v>
      </c>
      <c r="K7545" s="9">
        <f>'Consolidtaed Data'!$J2689*'Consolidtaed Data'!$H2689</f>
        <v>1251</v>
      </c>
      <c r="L7545" s="9">
        <f>'Consolidtaed Data'!$I2689*'Consolidtaed Data'!$H2689</f>
        <v>1526</v>
      </c>
      <c r="M7545" s="9">
        <f>'Consolidtaed Data'!$L2689-'Consolidtaed Data'!$K2689</f>
        <v>264</v>
      </c>
      <c r="N7545" s="9" t="str">
        <f>VLOOKUP('Consolidtaed Data'!$C2689,[1]Locations!$A:$O,2,0)</f>
        <v>Oakland</v>
      </c>
      <c r="O7545" s="9" t="str">
        <f>VLOOKUP('Consolidtaed Data'!$D2689,'[1]Sales People'!$A:$B,2,0)</f>
        <v>Brian Thomas</v>
      </c>
      <c r="P7545" s="9" t="str">
        <f>VLOOKUP('Consolidtaed Data'!$E2689,[1]Customers!$A:$B,2,0)</f>
        <v>Ernest Knight</v>
      </c>
      <c r="Q7545" s="11">
        <f>WEEKDAY('Consolidtaed Data'!$F2689)</f>
        <v>4</v>
      </c>
      <c r="R7545" s="9">
        <f>MONTH('Consolidtaed Data'!$F2689)</f>
        <v>7</v>
      </c>
      <c r="S7545" s="9" t="str">
        <f>TEXT(Table3[[#This Row],[Purchase Date]],"MMMM")</f>
        <v>July</v>
      </c>
      <c r="T7545" s="9">
        <f>YEAR('Consolidtaed Data'!$F2689)</f>
        <v>2020</v>
      </c>
    </row>
    <row r="7546" spans="1:20" x14ac:dyDescent="0.3">
      <c r="A7546" s="9" t="s">
        <v>8572</v>
      </c>
      <c r="B7546" s="9" t="s">
        <v>103</v>
      </c>
      <c r="C7546" s="9" t="s">
        <v>245</v>
      </c>
      <c r="D7546" s="9" t="s">
        <v>281</v>
      </c>
      <c r="E7546" s="9" t="s">
        <v>754</v>
      </c>
      <c r="F7546" s="12">
        <v>44404</v>
      </c>
      <c r="G7546" s="12" t="str">
        <f>VLOOKUP(Table3[[#This Row],[Product ID]],[1]Products!$A:$G,2,0)</f>
        <v>Product 44</v>
      </c>
      <c r="H7546" s="22">
        <v>2</v>
      </c>
      <c r="I7546" s="9">
        <f>VLOOKUP('Consolidtaed Data'!$B3094,[1]Products!$A:$G,4,0)</f>
        <v>1353</v>
      </c>
      <c r="J7546" s="9">
        <f>VLOOKUP('Consolidtaed Data'!$B3094,[1]Products!$A:$G,3,0)</f>
        <v>947</v>
      </c>
      <c r="K7546" s="9">
        <f>'Consolidtaed Data'!$J3094*'Consolidtaed Data'!$H3094</f>
        <v>291</v>
      </c>
      <c r="L7546" s="9">
        <f>'Consolidtaed Data'!$I3094*'Consolidtaed Data'!$H3094</f>
        <v>378</v>
      </c>
      <c r="M7546" s="9">
        <f>'Consolidtaed Data'!$L3094-'Consolidtaed Data'!$K3094</f>
        <v>376</v>
      </c>
      <c r="N7546" s="9" t="str">
        <f>VLOOKUP('Consolidtaed Data'!$C3094,[1]Locations!$A:$O,2,0)</f>
        <v>Fremont</v>
      </c>
      <c r="O7546" s="9" t="str">
        <f>VLOOKUP('Consolidtaed Data'!$D3094,'[1]Sales People'!$A:$B,2,0)</f>
        <v>Joshua Taylor</v>
      </c>
      <c r="P7546" s="9" t="str">
        <f>VLOOKUP('Consolidtaed Data'!$E3094,[1]Customers!$A:$B,2,0)</f>
        <v>Keith Campbell</v>
      </c>
      <c r="Q7546" s="11">
        <f>WEEKDAY('Consolidtaed Data'!$F3094)</f>
        <v>7</v>
      </c>
      <c r="R7546" s="9">
        <f>MONTH('Consolidtaed Data'!$F3094)</f>
        <v>8</v>
      </c>
      <c r="S7546" s="9" t="str">
        <f>TEXT(Table3[[#This Row],[Purchase Date]],"MMMM")</f>
        <v>July</v>
      </c>
      <c r="T7546" s="9">
        <f>YEAR('Consolidtaed Data'!$F3094)</f>
        <v>2020</v>
      </c>
    </row>
    <row r="7547" spans="1:20" x14ac:dyDescent="0.3">
      <c r="A7547" s="9" t="s">
        <v>8573</v>
      </c>
      <c r="B7547" s="9" t="s">
        <v>29</v>
      </c>
      <c r="C7547" s="9" t="s">
        <v>462</v>
      </c>
      <c r="D7547" s="9" t="s">
        <v>95</v>
      </c>
      <c r="E7547" s="9" t="s">
        <v>2281</v>
      </c>
      <c r="F7547" s="12">
        <v>44404</v>
      </c>
      <c r="G7547" s="12" t="str">
        <f>VLOOKUP(Table3[[#This Row],[Product ID]],[1]Products!$A:$G,2,0)</f>
        <v>Product 37</v>
      </c>
      <c r="H7547" s="22">
        <v>4</v>
      </c>
      <c r="I7547" s="9">
        <f>VLOOKUP('Consolidtaed Data'!$B3188,[1]Products!$A:$G,4,0)</f>
        <v>947</v>
      </c>
      <c r="J7547" s="9">
        <f>VLOOKUP('Consolidtaed Data'!$B3188,[1]Products!$A:$G,3,0)</f>
        <v>786</v>
      </c>
      <c r="K7547" s="9">
        <f>'Consolidtaed Data'!$J3188*'Consolidtaed Data'!$H3188</f>
        <v>1365</v>
      </c>
      <c r="L7547" s="9">
        <f>'Consolidtaed Data'!$I3188*'Consolidtaed Data'!$H3188</f>
        <v>2397</v>
      </c>
      <c r="M7547" s="9">
        <f>'Consolidtaed Data'!$L3188-'Consolidtaed Data'!$K3188</f>
        <v>408</v>
      </c>
      <c r="N7547" s="9" t="str">
        <f>VLOOKUP('Consolidtaed Data'!$C3188,[1]Locations!$A:$O,2,0)</f>
        <v>Long Beach</v>
      </c>
      <c r="O7547" s="9" t="str">
        <f>VLOOKUP('Consolidtaed Data'!$D3188,'[1]Sales People'!$A:$B,2,0)</f>
        <v>Ryan Welch</v>
      </c>
      <c r="P7547" s="9" t="str">
        <f>VLOOKUP('Consolidtaed Data'!$E3188,[1]Customers!$A:$B,2,0)</f>
        <v>Paul Lane</v>
      </c>
      <c r="Q7547" s="11">
        <f>WEEKDAY('Consolidtaed Data'!$F3188)</f>
        <v>7</v>
      </c>
      <c r="R7547" s="9">
        <f>MONTH('Consolidtaed Data'!$F3188)</f>
        <v>8</v>
      </c>
      <c r="S7547" s="9" t="str">
        <f>TEXT(Table3[[#This Row],[Purchase Date]],"MMMM")</f>
        <v>July</v>
      </c>
      <c r="T7547" s="9">
        <f>YEAR('Consolidtaed Data'!$F3188)</f>
        <v>2020</v>
      </c>
    </row>
    <row r="7548" spans="1:20" x14ac:dyDescent="0.3">
      <c r="A7548" s="9" t="s">
        <v>8574</v>
      </c>
      <c r="B7548" s="9" t="s">
        <v>477</v>
      </c>
      <c r="C7548" s="9" t="s">
        <v>344</v>
      </c>
      <c r="D7548" s="9" t="s">
        <v>22</v>
      </c>
      <c r="E7548" s="9" t="s">
        <v>571</v>
      </c>
      <c r="F7548" s="12">
        <v>44404</v>
      </c>
      <c r="G7548" s="12" t="str">
        <f>VLOOKUP(Table3[[#This Row],[Product ID]],[1]Products!$A:$G,2,0)</f>
        <v>Product 46</v>
      </c>
      <c r="H7548" s="22">
        <v>4</v>
      </c>
      <c r="I7548" s="9">
        <f>VLOOKUP('Consolidtaed Data'!$B3527,[1]Products!$A:$G,4,0)</f>
        <v>2091</v>
      </c>
      <c r="J7548" s="9">
        <f>VLOOKUP('Consolidtaed Data'!$B3527,[1]Products!$A:$G,3,0)</f>
        <v>1485</v>
      </c>
      <c r="K7548" s="9">
        <f>'Consolidtaed Data'!$J3527*'Consolidtaed Data'!$H3527</f>
        <v>1602</v>
      </c>
      <c r="L7548" s="9">
        <f>'Consolidtaed Data'!$I3527*'Consolidtaed Data'!$H3527</f>
        <v>2541</v>
      </c>
      <c r="M7548" s="9">
        <f>'Consolidtaed Data'!$L3527-'Consolidtaed Data'!$K3527</f>
        <v>46</v>
      </c>
      <c r="N7548" s="9" t="str">
        <f>VLOOKUP('Consolidtaed Data'!$C3527,[1]Locations!$A:$O,2,0)</f>
        <v>Anaheim</v>
      </c>
      <c r="O7548" s="9" t="str">
        <f>VLOOKUP('Consolidtaed Data'!$D3527,'[1]Sales People'!$A:$B,2,0)</f>
        <v>Patrick Ruiz</v>
      </c>
      <c r="P7548" s="9" t="str">
        <f>VLOOKUP('Consolidtaed Data'!$E3527,[1]Customers!$A:$B,2,0)</f>
        <v>Charles Montgomery</v>
      </c>
      <c r="Q7548" s="11">
        <f>WEEKDAY('Consolidtaed Data'!$F3527)</f>
        <v>2</v>
      </c>
      <c r="R7548" s="9">
        <f>MONTH('Consolidtaed Data'!$F3527)</f>
        <v>9</v>
      </c>
      <c r="S7548" s="9" t="str">
        <f>TEXT(Table3[[#This Row],[Purchase Date]],"MMMM")</f>
        <v>July</v>
      </c>
      <c r="T7548" s="9">
        <f>YEAR('Consolidtaed Data'!$F3527)</f>
        <v>2020</v>
      </c>
    </row>
    <row r="7549" spans="1:20" x14ac:dyDescent="0.3">
      <c r="A7549" s="9" t="s">
        <v>8575</v>
      </c>
      <c r="B7549" s="9" t="s">
        <v>156</v>
      </c>
      <c r="C7549" s="9" t="s">
        <v>275</v>
      </c>
      <c r="D7549" s="9" t="s">
        <v>83</v>
      </c>
      <c r="E7549" s="9" t="s">
        <v>380</v>
      </c>
      <c r="F7549" s="12">
        <v>44404</v>
      </c>
      <c r="G7549" s="12" t="str">
        <f>VLOOKUP(Table3[[#This Row],[Product ID]],[1]Products!$A:$G,2,0)</f>
        <v>Product 21</v>
      </c>
      <c r="H7549" s="22">
        <v>1</v>
      </c>
      <c r="I7549" s="9">
        <f>VLOOKUP('Consolidtaed Data'!$B3554,[1]Products!$A:$G,4,0)</f>
        <v>800</v>
      </c>
      <c r="J7549" s="9">
        <f>VLOOKUP('Consolidtaed Data'!$B3554,[1]Products!$A:$G,3,0)</f>
        <v>536</v>
      </c>
      <c r="K7549" s="9">
        <f>'Consolidtaed Data'!$J3554*'Consolidtaed Data'!$H3554</f>
        <v>420</v>
      </c>
      <c r="L7549" s="9">
        <f>'Consolidtaed Data'!$I3554*'Consolidtaed Data'!$H3554</f>
        <v>584</v>
      </c>
      <c r="M7549" s="9">
        <f>'Consolidtaed Data'!$L3554-'Consolidtaed Data'!$K3554</f>
        <v>82</v>
      </c>
      <c r="N7549" s="9" t="str">
        <f>VLOOKUP('Consolidtaed Data'!$C3554,[1]Locations!$A:$O,2,0)</f>
        <v>Downey</v>
      </c>
      <c r="O7549" s="9" t="str">
        <f>VLOOKUP('Consolidtaed Data'!$D3554,'[1]Sales People'!$A:$B,2,0)</f>
        <v>Larry Castillo</v>
      </c>
      <c r="P7549" s="9" t="str">
        <f>VLOOKUP('Consolidtaed Data'!$E3554,[1]Customers!$A:$B,2,0)</f>
        <v>Matthew Phillips</v>
      </c>
      <c r="Q7549" s="11">
        <f>WEEKDAY('Consolidtaed Data'!$F3554)</f>
        <v>4</v>
      </c>
      <c r="R7549" s="9">
        <f>MONTH('Consolidtaed Data'!$F3554)</f>
        <v>9</v>
      </c>
      <c r="S7549" s="9" t="str">
        <f>TEXT(Table3[[#This Row],[Purchase Date]],"MMMM")</f>
        <v>July</v>
      </c>
      <c r="T7549" s="9">
        <f>YEAR('Consolidtaed Data'!$F3554)</f>
        <v>2020</v>
      </c>
    </row>
    <row r="7550" spans="1:20" x14ac:dyDescent="0.3">
      <c r="A7550" s="9" t="s">
        <v>8576</v>
      </c>
      <c r="B7550" s="9" t="s">
        <v>234</v>
      </c>
      <c r="C7550" s="9" t="s">
        <v>196</v>
      </c>
      <c r="D7550" s="9" t="s">
        <v>123</v>
      </c>
      <c r="E7550" s="9" t="s">
        <v>833</v>
      </c>
      <c r="F7550" s="12">
        <v>44404</v>
      </c>
      <c r="G7550" s="12" t="str">
        <f>VLOOKUP(Table3[[#This Row],[Product ID]],[1]Products!$A:$G,2,0)</f>
        <v>Product 54</v>
      </c>
      <c r="H7550" s="22">
        <v>1</v>
      </c>
      <c r="I7550" s="9">
        <f>VLOOKUP('Consolidtaed Data'!$B3679,[1]Products!$A:$G,4,0)</f>
        <v>368</v>
      </c>
      <c r="J7550" s="9">
        <f>VLOOKUP('Consolidtaed Data'!$B3679,[1]Products!$A:$G,3,0)</f>
        <v>269</v>
      </c>
      <c r="K7550" s="9">
        <f>'Consolidtaed Data'!$J3679*'Consolidtaed Data'!$H3679</f>
        <v>2616</v>
      </c>
      <c r="L7550" s="9">
        <f>'Consolidtaed Data'!$I3679*'Consolidtaed Data'!$H3679</f>
        <v>5229</v>
      </c>
      <c r="M7550" s="9">
        <f>'Consolidtaed Data'!$L3679-'Consolidtaed Data'!$K3679</f>
        <v>431</v>
      </c>
      <c r="N7550" s="9" t="str">
        <f>VLOOKUP('Consolidtaed Data'!$C3679,[1]Locations!$A:$O,2,0)</f>
        <v>El Monte</v>
      </c>
      <c r="O7550" s="9" t="str">
        <f>VLOOKUP('Consolidtaed Data'!$D3679,'[1]Sales People'!$A:$B,2,0)</f>
        <v>Howard Gardner</v>
      </c>
      <c r="P7550" s="9" t="str">
        <f>VLOOKUP('Consolidtaed Data'!$E3679,[1]Customers!$A:$B,2,0)</f>
        <v>Peter Wells</v>
      </c>
      <c r="Q7550" s="11">
        <f>WEEKDAY('Consolidtaed Data'!$F3679)</f>
        <v>7</v>
      </c>
      <c r="R7550" s="9">
        <f>MONTH('Consolidtaed Data'!$F3679)</f>
        <v>9</v>
      </c>
      <c r="S7550" s="9" t="str">
        <f>TEXT(Table3[[#This Row],[Purchase Date]],"MMMM")</f>
        <v>July</v>
      </c>
      <c r="T7550" s="9">
        <f>YEAR('Consolidtaed Data'!$F3679)</f>
        <v>2020</v>
      </c>
    </row>
    <row r="7551" spans="1:20" x14ac:dyDescent="0.3">
      <c r="A7551" s="9" t="s">
        <v>8577</v>
      </c>
      <c r="B7551" s="9" t="s">
        <v>311</v>
      </c>
      <c r="C7551" s="9" t="s">
        <v>16</v>
      </c>
      <c r="D7551" s="9" t="s">
        <v>315</v>
      </c>
      <c r="E7551" s="9" t="s">
        <v>888</v>
      </c>
      <c r="F7551" s="12">
        <v>44405</v>
      </c>
      <c r="G7551" s="12" t="str">
        <f>VLOOKUP(Table3[[#This Row],[Product ID]],[1]Products!$A:$G,2,0)</f>
        <v>Product 33</v>
      </c>
      <c r="H7551" s="22">
        <v>1</v>
      </c>
      <c r="I7551" s="9">
        <f>VLOOKUP('Consolidtaed Data'!$B313,[1]Products!$A:$G,4,0)</f>
        <v>1353</v>
      </c>
      <c r="J7551" s="9">
        <f>VLOOKUP('Consolidtaed Data'!$B313,[1]Products!$A:$G,3,0)</f>
        <v>947</v>
      </c>
      <c r="K7551" s="9">
        <f>'Consolidtaed Data'!$J313*'Consolidtaed Data'!$H313</f>
        <v>683</v>
      </c>
      <c r="L7551" s="9">
        <f>'Consolidtaed Data'!$I313*'Consolidtaed Data'!$H313</f>
        <v>1119</v>
      </c>
      <c r="M7551" s="9">
        <f>'Consolidtaed Data'!$L313-'Consolidtaed Data'!$K313</f>
        <v>261</v>
      </c>
      <c r="N7551" s="9" t="str">
        <f>VLOOKUP('Consolidtaed Data'!$C313,[1]Locations!$A:$O,2,0)</f>
        <v>Visalia</v>
      </c>
      <c r="O7551" s="9" t="str">
        <f>VLOOKUP('Consolidtaed Data'!$D313,'[1]Sales People'!$A:$B,2,0)</f>
        <v>Howard Sims</v>
      </c>
      <c r="P7551" s="9" t="str">
        <f>VLOOKUP('Consolidtaed Data'!$E313,[1]Customers!$A:$B,2,0)</f>
        <v>Louis Torres</v>
      </c>
      <c r="Q7551" s="11">
        <f>WEEKDAY('Consolidtaed Data'!$F313)</f>
        <v>4</v>
      </c>
      <c r="R7551" s="9">
        <f>MONTH('Consolidtaed Data'!$F313)</f>
        <v>1</v>
      </c>
      <c r="S7551" s="9" t="str">
        <f>TEXT(Table3[[#This Row],[Purchase Date]],"MMMM")</f>
        <v>July</v>
      </c>
      <c r="T7551" s="9">
        <f>YEAR('Consolidtaed Data'!$F313)</f>
        <v>2020</v>
      </c>
    </row>
    <row r="7552" spans="1:20" x14ac:dyDescent="0.3">
      <c r="A7552" s="9" t="s">
        <v>8578</v>
      </c>
      <c r="B7552" s="9" t="s">
        <v>322</v>
      </c>
      <c r="C7552" s="9" t="s">
        <v>263</v>
      </c>
      <c r="D7552" s="9" t="s">
        <v>402</v>
      </c>
      <c r="E7552" s="9" t="s">
        <v>287</v>
      </c>
      <c r="F7552" s="12">
        <v>44405</v>
      </c>
      <c r="G7552" s="12" t="str">
        <f>VLOOKUP(Table3[[#This Row],[Product ID]],[1]Products!$A:$G,2,0)</f>
        <v>Product 43</v>
      </c>
      <c r="H7552" s="22">
        <v>1</v>
      </c>
      <c r="I7552" s="9">
        <f>VLOOKUP('Consolidtaed Data'!$B562,[1]Products!$A:$G,4,0)</f>
        <v>2464</v>
      </c>
      <c r="J7552" s="9">
        <f>VLOOKUP('Consolidtaed Data'!$B562,[1]Products!$A:$G,3,0)</f>
        <v>1774</v>
      </c>
      <c r="K7552" s="9">
        <f>'Consolidtaed Data'!$J562*'Consolidtaed Data'!$H562</f>
        <v>1122</v>
      </c>
      <c r="L7552" s="9">
        <f>'Consolidtaed Data'!$I562*'Consolidtaed Data'!$H562</f>
        <v>1368</v>
      </c>
      <c r="M7552" s="9">
        <f>'Consolidtaed Data'!$L562-'Consolidtaed Data'!$K562</f>
        <v>1032</v>
      </c>
      <c r="N7552" s="9" t="str">
        <f>VLOOKUP('Consolidtaed Data'!$C562,[1]Locations!$A:$O,2,0)</f>
        <v>Sunnyvale</v>
      </c>
      <c r="O7552" s="9" t="str">
        <f>VLOOKUP('Consolidtaed Data'!$D562,'[1]Sales People'!$A:$B,2,0)</f>
        <v>Christopher Tucker</v>
      </c>
      <c r="P7552" s="9" t="str">
        <f>VLOOKUP('Consolidtaed Data'!$E562,[1]Customers!$A:$B,2,0)</f>
        <v>Jason Walker</v>
      </c>
      <c r="Q7552" s="11">
        <f>WEEKDAY('Consolidtaed Data'!$F562)</f>
        <v>1</v>
      </c>
      <c r="R7552" s="9">
        <f>MONTH('Consolidtaed Data'!$F562)</f>
        <v>2</v>
      </c>
      <c r="S7552" s="9" t="str">
        <f>TEXT(Table3[[#This Row],[Purchase Date]],"MMMM")</f>
        <v>July</v>
      </c>
      <c r="T7552" s="9">
        <f>YEAR('Consolidtaed Data'!$F562)</f>
        <v>2020</v>
      </c>
    </row>
    <row r="7553" spans="1:20" x14ac:dyDescent="0.3">
      <c r="A7553" s="9" t="s">
        <v>8579</v>
      </c>
      <c r="B7553" s="9" t="s">
        <v>742</v>
      </c>
      <c r="C7553" s="9" t="s">
        <v>178</v>
      </c>
      <c r="D7553" s="9" t="s">
        <v>197</v>
      </c>
      <c r="E7553" s="9" t="s">
        <v>305</v>
      </c>
      <c r="F7553" s="12">
        <v>44405</v>
      </c>
      <c r="G7553" s="12" t="str">
        <f>VLOOKUP(Table3[[#This Row],[Product ID]],[1]Products!$A:$G,2,0)</f>
        <v>Product 90</v>
      </c>
      <c r="H7553" s="22">
        <v>1</v>
      </c>
      <c r="I7553" s="9">
        <f>VLOOKUP('Consolidtaed Data'!$B992,[1]Products!$A:$G,4,0)</f>
        <v>1077</v>
      </c>
      <c r="J7553" s="9">
        <f>VLOOKUP('Consolidtaed Data'!$B992,[1]Products!$A:$G,3,0)</f>
        <v>732</v>
      </c>
      <c r="K7553" s="9">
        <f>'Consolidtaed Data'!$J992*'Consolidtaed Data'!$H992</f>
        <v>22</v>
      </c>
      <c r="L7553" s="9">
        <f>'Consolidtaed Data'!$I992*'Consolidtaed Data'!$H992</f>
        <v>35</v>
      </c>
      <c r="M7553" s="9">
        <f>'Consolidtaed Data'!$L992-'Consolidtaed Data'!$K992</f>
        <v>1376</v>
      </c>
      <c r="N7553" s="9" t="str">
        <f>VLOOKUP('Consolidtaed Data'!$C992,[1]Locations!$A:$O,2,0)</f>
        <v>Victorville</v>
      </c>
      <c r="O7553" s="9" t="str">
        <f>VLOOKUP('Consolidtaed Data'!$D992,'[1]Sales People'!$A:$B,2,0)</f>
        <v>Roger Ramos</v>
      </c>
      <c r="P7553" s="9" t="str">
        <f>VLOOKUP('Consolidtaed Data'!$E992,[1]Customers!$A:$B,2,0)</f>
        <v>Antonio Frazier</v>
      </c>
      <c r="Q7553" s="11">
        <f>WEEKDAY('Consolidtaed Data'!$F992)</f>
        <v>4</v>
      </c>
      <c r="R7553" s="9">
        <f>MONTH('Consolidtaed Data'!$F992)</f>
        <v>3</v>
      </c>
      <c r="S7553" s="9" t="str">
        <f>TEXT(Table3[[#This Row],[Purchase Date]],"MMMM")</f>
        <v>July</v>
      </c>
      <c r="T7553" s="9">
        <f>YEAR('Consolidtaed Data'!$F992)</f>
        <v>2020</v>
      </c>
    </row>
    <row r="7554" spans="1:20" x14ac:dyDescent="0.3">
      <c r="A7554" s="9" t="s">
        <v>8580</v>
      </c>
      <c r="B7554" s="9" t="s">
        <v>24</v>
      </c>
      <c r="C7554" s="9" t="s">
        <v>331</v>
      </c>
      <c r="D7554" s="9" t="s">
        <v>51</v>
      </c>
      <c r="E7554" s="9" t="s">
        <v>1493</v>
      </c>
      <c r="F7554" s="12">
        <v>44405</v>
      </c>
      <c r="G7554" s="12" t="str">
        <f>VLOOKUP(Table3[[#This Row],[Product ID]],[1]Products!$A:$G,2,0)</f>
        <v>Product 6</v>
      </c>
      <c r="H7554" s="22">
        <v>1</v>
      </c>
      <c r="I7554" s="9">
        <f>VLOOKUP('Consolidtaed Data'!$B1281,[1]Products!$A:$G,4,0)</f>
        <v>1414</v>
      </c>
      <c r="J7554" s="9">
        <f>VLOOKUP('Consolidtaed Data'!$B1281,[1]Products!$A:$G,3,0)</f>
        <v>962</v>
      </c>
      <c r="K7554" s="9">
        <f>'Consolidtaed Data'!$J1281*'Consolidtaed Data'!$H1281</f>
        <v>947</v>
      </c>
      <c r="L7554" s="9">
        <f>'Consolidtaed Data'!$I1281*'Consolidtaed Data'!$H1281</f>
        <v>1353</v>
      </c>
      <c r="M7554" s="9">
        <f>'Consolidtaed Data'!$L1281-'Consolidtaed Data'!$K1281</f>
        <v>825</v>
      </c>
      <c r="N7554" s="9" t="str">
        <f>VLOOKUP('Consolidtaed Data'!$C1281,[1]Locations!$A:$O,2,0)</f>
        <v>West Covina</v>
      </c>
      <c r="O7554" s="9" t="str">
        <f>VLOOKUP('Consolidtaed Data'!$D1281,'[1]Sales People'!$A:$B,2,0)</f>
        <v>Brian Hansen</v>
      </c>
      <c r="P7554" s="9" t="str">
        <f>VLOOKUP('Consolidtaed Data'!$E1281,[1]Customers!$A:$B,2,0)</f>
        <v>Richard Peterson</v>
      </c>
      <c r="Q7554" s="11">
        <f>WEEKDAY('Consolidtaed Data'!$F1281)</f>
        <v>6</v>
      </c>
      <c r="R7554" s="9">
        <f>MONTH('Consolidtaed Data'!$F1281)</f>
        <v>4</v>
      </c>
      <c r="S7554" s="9" t="str">
        <f>TEXT(Table3[[#This Row],[Purchase Date]],"MMMM")</f>
        <v>July</v>
      </c>
      <c r="T7554" s="9">
        <f>YEAR('Consolidtaed Data'!$F1281)</f>
        <v>2020</v>
      </c>
    </row>
    <row r="7555" spans="1:20" x14ac:dyDescent="0.3">
      <c r="A7555" s="9" t="s">
        <v>8581</v>
      </c>
      <c r="B7555" s="9" t="s">
        <v>981</v>
      </c>
      <c r="C7555" s="9" t="s">
        <v>16</v>
      </c>
      <c r="D7555" s="9" t="s">
        <v>220</v>
      </c>
      <c r="E7555" s="9" t="s">
        <v>1436</v>
      </c>
      <c r="F7555" s="12">
        <v>44405</v>
      </c>
      <c r="G7555" s="12" t="str">
        <f>VLOOKUP(Table3[[#This Row],[Product ID]],[1]Products!$A:$G,2,0)</f>
        <v>Product 3</v>
      </c>
      <c r="H7555" s="22">
        <v>2</v>
      </c>
      <c r="I7555" s="9">
        <f>VLOOKUP('Consolidtaed Data'!$B1302,[1]Products!$A:$G,4,0)</f>
        <v>35</v>
      </c>
      <c r="J7555" s="9">
        <f>VLOOKUP('Consolidtaed Data'!$B1302,[1]Products!$A:$G,3,0)</f>
        <v>22</v>
      </c>
      <c r="K7555" s="9">
        <f>'Consolidtaed Data'!$J1302*'Consolidtaed Data'!$H1302</f>
        <v>154</v>
      </c>
      <c r="L7555" s="9">
        <f>'Consolidtaed Data'!$I1302*'Consolidtaed Data'!$H1302</f>
        <v>203</v>
      </c>
      <c r="M7555" s="9">
        <f>'Consolidtaed Data'!$L1302-'Consolidtaed Data'!$K1302</f>
        <v>729</v>
      </c>
      <c r="N7555" s="9" t="str">
        <f>VLOOKUP('Consolidtaed Data'!$C1302,[1]Locations!$A:$O,2,0)</f>
        <v>Roseville</v>
      </c>
      <c r="O7555" s="9" t="str">
        <f>VLOOKUP('Consolidtaed Data'!$D1302,'[1]Sales People'!$A:$B,2,0)</f>
        <v>Patrick Ruiz</v>
      </c>
      <c r="P7555" s="9" t="str">
        <f>VLOOKUP('Consolidtaed Data'!$E1302,[1]Customers!$A:$B,2,0)</f>
        <v>Antonio Green</v>
      </c>
      <c r="Q7555" s="11">
        <f>WEEKDAY('Consolidtaed Data'!$F1302)</f>
        <v>1</v>
      </c>
      <c r="R7555" s="9">
        <f>MONTH('Consolidtaed Data'!$F1302)</f>
        <v>4</v>
      </c>
      <c r="S7555" s="9" t="str">
        <f>TEXT(Table3[[#This Row],[Purchase Date]],"MMMM")</f>
        <v>July</v>
      </c>
      <c r="T7555" s="9">
        <f>YEAR('Consolidtaed Data'!$F1302)</f>
        <v>2020</v>
      </c>
    </row>
    <row r="7556" spans="1:20" x14ac:dyDescent="0.3">
      <c r="A7556" s="9" t="s">
        <v>8582</v>
      </c>
      <c r="B7556" s="9" t="s">
        <v>7</v>
      </c>
      <c r="C7556" s="9" t="s">
        <v>72</v>
      </c>
      <c r="D7556" s="9" t="s">
        <v>161</v>
      </c>
      <c r="E7556" s="9" t="s">
        <v>65</v>
      </c>
      <c r="F7556" s="12">
        <v>44405</v>
      </c>
      <c r="G7556" s="12" t="str">
        <f>VLOOKUP(Table3[[#This Row],[Product ID]],[1]Products!$A:$G,2,0)</f>
        <v>Product 77</v>
      </c>
      <c r="H7556" s="22">
        <v>1</v>
      </c>
      <c r="I7556" s="9">
        <f>VLOOKUP('Consolidtaed Data'!$B1426,[1]Products!$A:$G,4,0)</f>
        <v>2241</v>
      </c>
      <c r="J7556" s="9">
        <f>VLOOKUP('Consolidtaed Data'!$B1426,[1]Products!$A:$G,3,0)</f>
        <v>1367</v>
      </c>
      <c r="K7556" s="9">
        <f>'Consolidtaed Data'!$J1426*'Consolidtaed Data'!$H1426</f>
        <v>2440</v>
      </c>
      <c r="L7556" s="9">
        <f>'Consolidtaed Data'!$I1426*'Consolidtaed Data'!$H1426</f>
        <v>3342</v>
      </c>
      <c r="M7556" s="9">
        <f>'Consolidtaed Data'!$L1426-'Consolidtaed Data'!$K1426</f>
        <v>1160</v>
      </c>
      <c r="N7556" s="9" t="str">
        <f>VLOOKUP('Consolidtaed Data'!$C1426,[1]Locations!$A:$O,2,0)</f>
        <v>Costa Mesa</v>
      </c>
      <c r="O7556" s="9" t="str">
        <f>VLOOKUP('Consolidtaed Data'!$D1426,'[1]Sales People'!$A:$B,2,0)</f>
        <v>Larry Castillo</v>
      </c>
      <c r="P7556" s="9" t="str">
        <f>VLOOKUP('Consolidtaed Data'!$E1426,[1]Customers!$A:$B,2,0)</f>
        <v>Anthony Banks</v>
      </c>
      <c r="Q7556" s="11">
        <f>WEEKDAY('Consolidtaed Data'!$F1426)</f>
        <v>4</v>
      </c>
      <c r="R7556" s="9">
        <f>MONTH('Consolidtaed Data'!$F1426)</f>
        <v>4</v>
      </c>
      <c r="S7556" s="9" t="str">
        <f>TEXT(Table3[[#This Row],[Purchase Date]],"MMMM")</f>
        <v>July</v>
      </c>
      <c r="T7556" s="9">
        <f>YEAR('Consolidtaed Data'!$F1426)</f>
        <v>2020</v>
      </c>
    </row>
    <row r="7557" spans="1:20" x14ac:dyDescent="0.3">
      <c r="A7557" s="9" t="s">
        <v>8583</v>
      </c>
      <c r="B7557" s="9" t="s">
        <v>338</v>
      </c>
      <c r="C7557" s="9" t="s">
        <v>228</v>
      </c>
      <c r="D7557" s="9" t="s">
        <v>56</v>
      </c>
      <c r="E7557" s="9" t="s">
        <v>1190</v>
      </c>
      <c r="F7557" s="12">
        <v>44405</v>
      </c>
      <c r="G7557" s="12" t="str">
        <f>VLOOKUP(Table3[[#This Row],[Product ID]],[1]Products!$A:$G,2,0)</f>
        <v>Product 95</v>
      </c>
      <c r="H7557" s="22">
        <v>2</v>
      </c>
      <c r="I7557" s="9">
        <f>VLOOKUP('Consolidtaed Data'!$B1605,[1]Products!$A:$G,4,0)</f>
        <v>800</v>
      </c>
      <c r="J7557" s="9">
        <f>VLOOKUP('Consolidtaed Data'!$B1605,[1]Products!$A:$G,3,0)</f>
        <v>536</v>
      </c>
      <c r="K7557" s="9">
        <f>'Consolidtaed Data'!$J1605*'Consolidtaed Data'!$H1605</f>
        <v>154</v>
      </c>
      <c r="L7557" s="9">
        <f>'Consolidtaed Data'!$I1605*'Consolidtaed Data'!$H1605</f>
        <v>203</v>
      </c>
      <c r="M7557" s="9">
        <f>'Consolidtaed Data'!$L1605-'Consolidtaed Data'!$K1605</f>
        <v>78</v>
      </c>
      <c r="N7557" s="9" t="str">
        <f>VLOOKUP('Consolidtaed Data'!$C1605,[1]Locations!$A:$O,2,0)</f>
        <v>Norwalk</v>
      </c>
      <c r="O7557" s="9" t="str">
        <f>VLOOKUP('Consolidtaed Data'!$D1605,'[1]Sales People'!$A:$B,2,0)</f>
        <v>Andrew Bowman</v>
      </c>
      <c r="P7557" s="9" t="str">
        <f>VLOOKUP('Consolidtaed Data'!$E1605,[1]Customers!$A:$B,2,0)</f>
        <v>Kevin Jones</v>
      </c>
      <c r="Q7557" s="11">
        <f>WEEKDAY('Consolidtaed Data'!$F1605)</f>
        <v>2</v>
      </c>
      <c r="R7557" s="9">
        <f>MONTH('Consolidtaed Data'!$F1605)</f>
        <v>4</v>
      </c>
      <c r="S7557" s="9" t="str">
        <f>TEXT(Table3[[#This Row],[Purchase Date]],"MMMM")</f>
        <v>July</v>
      </c>
      <c r="T7557" s="9">
        <f>YEAR('Consolidtaed Data'!$F1605)</f>
        <v>2020</v>
      </c>
    </row>
    <row r="7558" spans="1:20" x14ac:dyDescent="0.3">
      <c r="A7558" s="9" t="s">
        <v>8584</v>
      </c>
      <c r="B7558" s="9" t="s">
        <v>129</v>
      </c>
      <c r="C7558" s="9" t="s">
        <v>462</v>
      </c>
      <c r="D7558" s="9" t="s">
        <v>43</v>
      </c>
      <c r="E7558" s="9" t="s">
        <v>1407</v>
      </c>
      <c r="F7558" s="12">
        <v>44405</v>
      </c>
      <c r="G7558" s="12" t="str">
        <f>VLOOKUP(Table3[[#This Row],[Product ID]],[1]Products!$A:$G,2,0)</f>
        <v>Product 47</v>
      </c>
      <c r="H7558" s="22">
        <v>1</v>
      </c>
      <c r="I7558" s="9">
        <f>VLOOKUP('Consolidtaed Data'!$B1882,[1]Products!$A:$G,4,0)</f>
        <v>2294</v>
      </c>
      <c r="J7558" s="9">
        <f>VLOOKUP('Consolidtaed Data'!$B1882,[1]Products!$A:$G,3,0)</f>
        <v>1399</v>
      </c>
      <c r="K7558" s="9">
        <f>'Consolidtaed Data'!$J1882*'Consolidtaed Data'!$H1882</f>
        <v>1090</v>
      </c>
      <c r="L7558" s="9">
        <f>'Consolidtaed Data'!$I1882*'Consolidtaed Data'!$H1882</f>
        <v>1380</v>
      </c>
      <c r="M7558" s="9">
        <f>'Consolidtaed Data'!$L1882-'Consolidtaed Data'!$K1882</f>
        <v>161</v>
      </c>
      <c r="N7558" s="9" t="str">
        <f>VLOOKUP('Consolidtaed Data'!$C1882,[1]Locations!$A:$O,2,0)</f>
        <v>Escondido</v>
      </c>
      <c r="O7558" s="9" t="str">
        <f>VLOOKUP('Consolidtaed Data'!$D1882,'[1]Sales People'!$A:$B,2,0)</f>
        <v>Brian Thomas</v>
      </c>
      <c r="P7558" s="9" t="str">
        <f>VLOOKUP('Consolidtaed Data'!$E1882,[1]Customers!$A:$B,2,0)</f>
        <v>Steven Carr</v>
      </c>
      <c r="Q7558" s="11">
        <f>WEEKDAY('Consolidtaed Data'!$F1882)</f>
        <v>2</v>
      </c>
      <c r="R7558" s="9">
        <f>MONTH('Consolidtaed Data'!$F1882)</f>
        <v>5</v>
      </c>
      <c r="S7558" s="9" t="str">
        <f>TEXT(Table3[[#This Row],[Purchase Date]],"MMMM")</f>
        <v>July</v>
      </c>
      <c r="T7558" s="9">
        <f>YEAR('Consolidtaed Data'!$F1882)</f>
        <v>2020</v>
      </c>
    </row>
    <row r="7559" spans="1:20" x14ac:dyDescent="0.3">
      <c r="A7559" s="9" t="s">
        <v>8585</v>
      </c>
      <c r="B7559" s="9" t="s">
        <v>610</v>
      </c>
      <c r="C7559" s="9" t="s">
        <v>249</v>
      </c>
      <c r="D7559" s="9" t="s">
        <v>68</v>
      </c>
      <c r="E7559" s="9" t="s">
        <v>1350</v>
      </c>
      <c r="F7559" s="12">
        <v>44405</v>
      </c>
      <c r="G7559" s="12" t="str">
        <f>VLOOKUP(Table3[[#This Row],[Product ID]],[1]Products!$A:$G,2,0)</f>
        <v>Product 12</v>
      </c>
      <c r="H7559" s="22">
        <v>3</v>
      </c>
      <c r="I7559" s="9">
        <f>VLOOKUP('Consolidtaed Data'!$B1998,[1]Products!$A:$G,4,0)</f>
        <v>826</v>
      </c>
      <c r="J7559" s="9">
        <f>VLOOKUP('Consolidtaed Data'!$B1998,[1]Products!$A:$G,3,0)</f>
        <v>562</v>
      </c>
      <c r="K7559" s="9">
        <f>'Consolidtaed Data'!$J1998*'Consolidtaed Data'!$H1998</f>
        <v>1512</v>
      </c>
      <c r="L7559" s="9">
        <f>'Consolidtaed Data'!$I1998*'Consolidtaed Data'!$H1998</f>
        <v>2853</v>
      </c>
      <c r="M7559" s="9">
        <f>'Consolidtaed Data'!$L1998-'Consolidtaed Data'!$K1998</f>
        <v>554</v>
      </c>
      <c r="N7559" s="9" t="str">
        <f>VLOOKUP('Consolidtaed Data'!$C1998,[1]Locations!$A:$O,2,0)</f>
        <v>San Jose</v>
      </c>
      <c r="O7559" s="9" t="str">
        <f>VLOOKUP('Consolidtaed Data'!$D1998,'[1]Sales People'!$A:$B,2,0)</f>
        <v>Roger Robertson</v>
      </c>
      <c r="P7559" s="9" t="str">
        <f>VLOOKUP('Consolidtaed Data'!$E1998,[1]Customers!$A:$B,2,0)</f>
        <v>James Simmons</v>
      </c>
      <c r="Q7559" s="11">
        <f>WEEKDAY('Consolidtaed Data'!$F1998)</f>
        <v>3</v>
      </c>
      <c r="R7559" s="9">
        <f>MONTH('Consolidtaed Data'!$F1998)</f>
        <v>5</v>
      </c>
      <c r="S7559" s="9" t="str">
        <f>TEXT(Table3[[#This Row],[Purchase Date]],"MMMM")</f>
        <v>July</v>
      </c>
      <c r="T7559" s="9">
        <f>YEAR('Consolidtaed Data'!$F1998)</f>
        <v>2020</v>
      </c>
    </row>
    <row r="7560" spans="1:20" x14ac:dyDescent="0.3">
      <c r="A7560" s="9" t="s">
        <v>8586</v>
      </c>
      <c r="B7560" s="9" t="s">
        <v>41</v>
      </c>
      <c r="C7560" s="9" t="s">
        <v>8</v>
      </c>
      <c r="D7560" s="9" t="s">
        <v>153</v>
      </c>
      <c r="E7560" s="9" t="s">
        <v>1866</v>
      </c>
      <c r="F7560" s="12">
        <v>44405</v>
      </c>
      <c r="G7560" s="12" t="str">
        <f>VLOOKUP(Table3[[#This Row],[Product ID]],[1]Products!$A:$G,2,0)</f>
        <v>Product 11</v>
      </c>
      <c r="H7560" s="22">
        <v>1</v>
      </c>
      <c r="I7560" s="9">
        <f>VLOOKUP('Consolidtaed Data'!$B2407,[1]Products!$A:$G,4,0)</f>
        <v>1587</v>
      </c>
      <c r="J7560" s="9">
        <f>VLOOKUP('Consolidtaed Data'!$B2407,[1]Products!$A:$G,3,0)</f>
        <v>1301</v>
      </c>
      <c r="K7560" s="9">
        <f>'Consolidtaed Data'!$J2407*'Consolidtaed Data'!$H2407</f>
        <v>536</v>
      </c>
      <c r="L7560" s="9">
        <f>'Consolidtaed Data'!$I2407*'Consolidtaed Data'!$H2407</f>
        <v>800</v>
      </c>
      <c r="M7560" s="9">
        <f>'Consolidtaed Data'!$L2407-'Consolidtaed Data'!$K2407</f>
        <v>1224</v>
      </c>
      <c r="N7560" s="9" t="str">
        <f>VLOOKUP('Consolidtaed Data'!$C2407,[1]Locations!$A:$O,2,0)</f>
        <v>Lancaster</v>
      </c>
      <c r="O7560" s="9" t="str">
        <f>VLOOKUP('Consolidtaed Data'!$D2407,'[1]Sales People'!$A:$B,2,0)</f>
        <v>Gary Rodriguez</v>
      </c>
      <c r="P7560" s="9" t="str">
        <f>VLOOKUP('Consolidtaed Data'!$E2407,[1]Customers!$A:$B,2,0)</f>
        <v>Eugene Castillo</v>
      </c>
      <c r="Q7560" s="11">
        <f>WEEKDAY('Consolidtaed Data'!$F2407)</f>
        <v>4</v>
      </c>
      <c r="R7560" s="9">
        <f>MONTH('Consolidtaed Data'!$F2407)</f>
        <v>6</v>
      </c>
      <c r="S7560" s="9" t="str">
        <f>TEXT(Table3[[#This Row],[Purchase Date]],"MMMM")</f>
        <v>July</v>
      </c>
      <c r="T7560" s="9">
        <f>YEAR('Consolidtaed Data'!$F2407)</f>
        <v>2020</v>
      </c>
    </row>
    <row r="7561" spans="1:20" x14ac:dyDescent="0.3">
      <c r="A7561" s="9" t="s">
        <v>8587</v>
      </c>
      <c r="B7561" s="9" t="s">
        <v>209</v>
      </c>
      <c r="C7561" s="9" t="s">
        <v>126</v>
      </c>
      <c r="D7561" s="9" t="s">
        <v>80</v>
      </c>
      <c r="E7561" s="9" t="s">
        <v>908</v>
      </c>
      <c r="F7561" s="12">
        <v>44405</v>
      </c>
      <c r="G7561" s="12" t="str">
        <f>VLOOKUP(Table3[[#This Row],[Product ID]],[1]Products!$A:$G,2,0)</f>
        <v>Product 86</v>
      </c>
      <c r="H7561" s="22">
        <v>4</v>
      </c>
      <c r="I7561" s="9">
        <f>VLOOKUP('Consolidtaed Data'!$B2932,[1]Products!$A:$G,4,0)</f>
        <v>1809</v>
      </c>
      <c r="J7561" s="9">
        <f>VLOOKUP('Consolidtaed Data'!$B2932,[1]Products!$A:$G,3,0)</f>
        <v>1067</v>
      </c>
      <c r="K7561" s="9">
        <f>'Consolidtaed Data'!$J2932*'Consolidtaed Data'!$H2932</f>
        <v>561</v>
      </c>
      <c r="L7561" s="9">
        <f>'Consolidtaed Data'!$I2932*'Consolidtaed Data'!$H2932</f>
        <v>684</v>
      </c>
      <c r="M7561" s="9">
        <f>'Consolidtaed Data'!$L2932-'Consolidtaed Data'!$K2932</f>
        <v>74</v>
      </c>
      <c r="N7561" s="9" t="str">
        <f>VLOOKUP('Consolidtaed Data'!$C2932,[1]Locations!$A:$O,2,0)</f>
        <v>Sunnyvale</v>
      </c>
      <c r="O7561" s="9" t="str">
        <f>VLOOKUP('Consolidtaed Data'!$D2932,'[1]Sales People'!$A:$B,2,0)</f>
        <v>Ernest Wagner</v>
      </c>
      <c r="P7561" s="9" t="str">
        <f>VLOOKUP('Consolidtaed Data'!$E2932,[1]Customers!$A:$B,2,0)</f>
        <v>Peter Wells</v>
      </c>
      <c r="Q7561" s="11">
        <f>WEEKDAY('Consolidtaed Data'!$F2932)</f>
        <v>2</v>
      </c>
      <c r="R7561" s="9">
        <f>MONTH('Consolidtaed Data'!$F2932)</f>
        <v>8</v>
      </c>
      <c r="S7561" s="9" t="str">
        <f>TEXT(Table3[[#This Row],[Purchase Date]],"MMMM")</f>
        <v>July</v>
      </c>
      <c r="T7561" s="9">
        <f>YEAR('Consolidtaed Data'!$F2932)</f>
        <v>2020</v>
      </c>
    </row>
    <row r="7562" spans="1:20" x14ac:dyDescent="0.3">
      <c r="A7562" s="9" t="s">
        <v>8588</v>
      </c>
      <c r="B7562" s="9" t="s">
        <v>477</v>
      </c>
      <c r="C7562" s="9" t="s">
        <v>344</v>
      </c>
      <c r="D7562" s="9" t="s">
        <v>87</v>
      </c>
      <c r="E7562" s="9" t="s">
        <v>3025</v>
      </c>
      <c r="F7562" s="12">
        <v>44405</v>
      </c>
      <c r="G7562" s="12" t="str">
        <f>VLOOKUP(Table3[[#This Row],[Product ID]],[1]Products!$A:$G,2,0)</f>
        <v>Product 46</v>
      </c>
      <c r="H7562" s="22">
        <v>1</v>
      </c>
      <c r="I7562" s="9">
        <f>VLOOKUP('Consolidtaed Data'!$B3476,[1]Products!$A:$G,4,0)</f>
        <v>1587</v>
      </c>
      <c r="J7562" s="9">
        <f>VLOOKUP('Consolidtaed Data'!$B3476,[1]Products!$A:$G,3,0)</f>
        <v>1301</v>
      </c>
      <c r="K7562" s="9">
        <f>'Consolidtaed Data'!$J3476*'Consolidtaed Data'!$H3476</f>
        <v>1230</v>
      </c>
      <c r="L7562" s="9">
        <f>'Consolidtaed Data'!$I3476*'Consolidtaed Data'!$H3476</f>
        <v>1783</v>
      </c>
      <c r="M7562" s="9">
        <f>'Consolidtaed Data'!$L3476-'Consolidtaed Data'!$K3476</f>
        <v>313</v>
      </c>
      <c r="N7562" s="9" t="str">
        <f>VLOOKUP('Consolidtaed Data'!$C3476,[1]Locations!$A:$O,2,0)</f>
        <v>Chula Vista</v>
      </c>
      <c r="O7562" s="9" t="str">
        <f>VLOOKUP('Consolidtaed Data'!$D3476,'[1]Sales People'!$A:$B,2,0)</f>
        <v>Charles Harper</v>
      </c>
      <c r="P7562" s="9" t="str">
        <f>VLOOKUP('Consolidtaed Data'!$E3476,[1]Customers!$A:$B,2,0)</f>
        <v>Juan Griffin</v>
      </c>
      <c r="Q7562" s="11">
        <f>WEEKDAY('Consolidtaed Data'!$F3476)</f>
        <v>6</v>
      </c>
      <c r="R7562" s="9">
        <f>MONTH('Consolidtaed Data'!$F3476)</f>
        <v>9</v>
      </c>
      <c r="S7562" s="9" t="str">
        <f>TEXT(Table3[[#This Row],[Purchase Date]],"MMMM")</f>
        <v>July</v>
      </c>
      <c r="T7562" s="9">
        <f>YEAR('Consolidtaed Data'!$F3476)</f>
        <v>2020</v>
      </c>
    </row>
    <row r="7563" spans="1:20" x14ac:dyDescent="0.3">
      <c r="A7563" s="9" t="s">
        <v>8589</v>
      </c>
      <c r="B7563" s="9" t="s">
        <v>164</v>
      </c>
      <c r="C7563" s="9" t="s">
        <v>157</v>
      </c>
      <c r="D7563" s="9" t="s">
        <v>272</v>
      </c>
      <c r="E7563" s="9" t="s">
        <v>542</v>
      </c>
      <c r="F7563" s="12">
        <v>44405</v>
      </c>
      <c r="G7563" s="12" t="str">
        <f>VLOOKUP(Table3[[#This Row],[Product ID]],[1]Products!$A:$G,2,0)</f>
        <v>Product 69</v>
      </c>
      <c r="H7563" s="22">
        <v>1</v>
      </c>
      <c r="I7563" s="9">
        <f>VLOOKUP('Consolidtaed Data'!$B3675,[1]Products!$A:$G,4,0)</f>
        <v>1405</v>
      </c>
      <c r="J7563" s="9">
        <f>VLOOKUP('Consolidtaed Data'!$B3675,[1]Products!$A:$G,3,0)</f>
        <v>1054</v>
      </c>
      <c r="K7563" s="9">
        <f>'Consolidtaed Data'!$J3675*'Consolidtaed Data'!$H3675</f>
        <v>871</v>
      </c>
      <c r="L7563" s="9">
        <f>'Consolidtaed Data'!$I3675*'Consolidtaed Data'!$H3675</f>
        <v>1708</v>
      </c>
      <c r="M7563" s="9">
        <f>'Consolidtaed Data'!$L3675-'Consolidtaed Data'!$K3675</f>
        <v>1100</v>
      </c>
      <c r="N7563" s="9" t="str">
        <f>VLOOKUP('Consolidtaed Data'!$C3675,[1]Locations!$A:$O,2,0)</f>
        <v>Rialto</v>
      </c>
      <c r="O7563" s="9" t="str">
        <f>VLOOKUP('Consolidtaed Data'!$D3675,'[1]Sales People'!$A:$B,2,0)</f>
        <v>Howard Sims</v>
      </c>
      <c r="P7563" s="9" t="str">
        <f>VLOOKUP('Consolidtaed Data'!$E3675,[1]Customers!$A:$B,2,0)</f>
        <v>Joshua Peterson</v>
      </c>
      <c r="Q7563" s="11">
        <f>WEEKDAY('Consolidtaed Data'!$F3675)</f>
        <v>7</v>
      </c>
      <c r="R7563" s="9">
        <f>MONTH('Consolidtaed Data'!$F3675)</f>
        <v>9</v>
      </c>
      <c r="S7563" s="9" t="str">
        <f>TEXT(Table3[[#This Row],[Purchase Date]],"MMMM")</f>
        <v>July</v>
      </c>
      <c r="T7563" s="9">
        <f>YEAR('Consolidtaed Data'!$F3675)</f>
        <v>2020</v>
      </c>
    </row>
    <row r="7564" spans="1:20" x14ac:dyDescent="0.3">
      <c r="A7564" s="9" t="s">
        <v>8590</v>
      </c>
      <c r="B7564" s="9" t="s">
        <v>15</v>
      </c>
      <c r="C7564" s="9" t="s">
        <v>331</v>
      </c>
      <c r="D7564" s="9" t="s">
        <v>51</v>
      </c>
      <c r="E7564" s="9" t="s">
        <v>1186</v>
      </c>
      <c r="F7564" s="12">
        <v>44406</v>
      </c>
      <c r="G7564" s="12" t="str">
        <f>VLOOKUP(Table3[[#This Row],[Product ID]],[1]Products!$A:$G,2,0)</f>
        <v>Product 38</v>
      </c>
      <c r="H7564" s="22">
        <v>1</v>
      </c>
      <c r="I7564" s="9">
        <f>VLOOKUP('Consolidtaed Data'!$B490,[1]Products!$A:$G,4,0)</f>
        <v>1119</v>
      </c>
      <c r="J7564" s="9">
        <f>VLOOKUP('Consolidtaed Data'!$B490,[1]Products!$A:$G,3,0)</f>
        <v>683</v>
      </c>
      <c r="K7564" s="9">
        <f>'Consolidtaed Data'!$J490*'Consolidtaed Data'!$H490</f>
        <v>478</v>
      </c>
      <c r="L7564" s="9">
        <f>'Consolidtaed Data'!$I490*'Consolidtaed Data'!$H490</f>
        <v>886</v>
      </c>
      <c r="M7564" s="9">
        <f>'Consolidtaed Data'!$L490-'Consolidtaed Data'!$K490</f>
        <v>68</v>
      </c>
      <c r="N7564" s="9" t="str">
        <f>VLOOKUP('Consolidtaed Data'!$C490,[1]Locations!$A:$O,2,0)</f>
        <v>San Buenaventura (Ventura)</v>
      </c>
      <c r="O7564" s="9" t="str">
        <f>VLOOKUP('Consolidtaed Data'!$D490,'[1]Sales People'!$A:$B,2,0)</f>
        <v>Joshua Taylor</v>
      </c>
      <c r="P7564" s="9" t="str">
        <f>VLOOKUP('Consolidtaed Data'!$E490,[1]Customers!$A:$B,2,0)</f>
        <v>Roger Tucker</v>
      </c>
      <c r="Q7564" s="11">
        <f>WEEKDAY('Consolidtaed Data'!$F490)</f>
        <v>2</v>
      </c>
      <c r="R7564" s="9">
        <f>MONTH('Consolidtaed Data'!$F490)</f>
        <v>2</v>
      </c>
      <c r="S7564" s="9" t="str">
        <f>TEXT(Table3[[#This Row],[Purchase Date]],"MMMM")</f>
        <v>July</v>
      </c>
      <c r="T7564" s="9">
        <f>YEAR('Consolidtaed Data'!$F490)</f>
        <v>2020</v>
      </c>
    </row>
    <row r="7565" spans="1:20" x14ac:dyDescent="0.3">
      <c r="A7565" s="9" t="s">
        <v>8591</v>
      </c>
      <c r="B7565" s="9" t="s">
        <v>742</v>
      </c>
      <c r="C7565" s="9" t="s">
        <v>249</v>
      </c>
      <c r="D7565" s="9" t="s">
        <v>105</v>
      </c>
      <c r="E7565" s="9" t="s">
        <v>915</v>
      </c>
      <c r="F7565" s="12">
        <v>44406</v>
      </c>
      <c r="G7565" s="12" t="str">
        <f>VLOOKUP(Table3[[#This Row],[Product ID]],[1]Products!$A:$G,2,0)</f>
        <v>Product 90</v>
      </c>
      <c r="H7565" s="22">
        <v>4</v>
      </c>
      <c r="I7565" s="9">
        <f>VLOOKUP('Consolidtaed Data'!$B733,[1]Products!$A:$G,4,0)</f>
        <v>1889</v>
      </c>
      <c r="J7565" s="9">
        <f>VLOOKUP('Consolidtaed Data'!$B733,[1]Products!$A:$G,3,0)</f>
        <v>945</v>
      </c>
      <c r="K7565" s="9">
        <f>'Consolidtaed Data'!$J733*'Consolidtaed Data'!$H733</f>
        <v>984</v>
      </c>
      <c r="L7565" s="9">
        <f>'Consolidtaed Data'!$I733*'Consolidtaed Data'!$H733</f>
        <v>1367</v>
      </c>
      <c r="M7565" s="9">
        <f>'Consolidtaed Data'!$L733-'Consolidtaed Data'!$K733</f>
        <v>384</v>
      </c>
      <c r="N7565" s="9" t="str">
        <f>VLOOKUP('Consolidtaed Data'!$C733,[1]Locations!$A:$O,2,0)</f>
        <v>Costa Mesa</v>
      </c>
      <c r="O7565" s="9" t="str">
        <f>VLOOKUP('Consolidtaed Data'!$D733,'[1]Sales People'!$A:$B,2,0)</f>
        <v>Eugene Holmes</v>
      </c>
      <c r="P7565" s="9" t="str">
        <f>VLOOKUP('Consolidtaed Data'!$E733,[1]Customers!$A:$B,2,0)</f>
        <v>Kenneth Arnold</v>
      </c>
      <c r="Q7565" s="11">
        <f>WEEKDAY('Consolidtaed Data'!$F733)</f>
        <v>5</v>
      </c>
      <c r="R7565" s="9">
        <f>MONTH('Consolidtaed Data'!$F733)</f>
        <v>2</v>
      </c>
      <c r="S7565" s="9" t="str">
        <f>TEXT(Table3[[#This Row],[Purchase Date]],"MMMM")</f>
        <v>July</v>
      </c>
      <c r="T7565" s="9">
        <f>YEAR('Consolidtaed Data'!$F733)</f>
        <v>2020</v>
      </c>
    </row>
    <row r="7566" spans="1:20" x14ac:dyDescent="0.3">
      <c r="A7566" s="9" t="s">
        <v>8592</v>
      </c>
      <c r="B7566" s="9" t="s">
        <v>477</v>
      </c>
      <c r="C7566" s="9" t="s">
        <v>439</v>
      </c>
      <c r="D7566" s="9" t="s">
        <v>246</v>
      </c>
      <c r="E7566" s="9" t="s">
        <v>1310</v>
      </c>
      <c r="F7566" s="12">
        <v>44406</v>
      </c>
      <c r="G7566" s="12" t="str">
        <f>VLOOKUP(Table3[[#This Row],[Product ID]],[1]Products!$A:$G,2,0)</f>
        <v>Product 46</v>
      </c>
      <c r="H7566" s="22">
        <v>1</v>
      </c>
      <c r="I7566" s="9">
        <f>VLOOKUP('Consolidtaed Data'!$B1326,[1]Products!$A:$G,4,0)</f>
        <v>1972</v>
      </c>
      <c r="J7566" s="9">
        <f>VLOOKUP('Consolidtaed Data'!$B1326,[1]Products!$A:$G,3,0)</f>
        <v>1321</v>
      </c>
      <c r="K7566" s="9">
        <f>'Consolidtaed Data'!$J1326*'Consolidtaed Data'!$H1326</f>
        <v>1572</v>
      </c>
      <c r="L7566" s="9">
        <f>'Consolidtaed Data'!$I1326*'Consolidtaed Data'!$H1326</f>
        <v>1894</v>
      </c>
      <c r="M7566" s="9">
        <f>'Consolidtaed Data'!$L1326-'Consolidtaed Data'!$K1326</f>
        <v>1144</v>
      </c>
      <c r="N7566" s="9" t="str">
        <f>VLOOKUP('Consolidtaed Data'!$C1326,[1]Locations!$A:$O,2,0)</f>
        <v>Garden Grove</v>
      </c>
      <c r="O7566" s="9" t="str">
        <f>VLOOKUP('Consolidtaed Data'!$D1326,'[1]Sales People'!$A:$B,2,0)</f>
        <v>Carl Elliott</v>
      </c>
      <c r="P7566" s="9" t="str">
        <f>VLOOKUP('Consolidtaed Data'!$E1326,[1]Customers!$A:$B,2,0)</f>
        <v>Billy Adams</v>
      </c>
      <c r="Q7566" s="11">
        <f>WEEKDAY('Consolidtaed Data'!$F1326)</f>
        <v>3</v>
      </c>
      <c r="R7566" s="9">
        <f>MONTH('Consolidtaed Data'!$F1326)</f>
        <v>4</v>
      </c>
      <c r="S7566" s="9" t="str">
        <f>TEXT(Table3[[#This Row],[Purchase Date]],"MMMM")</f>
        <v>July</v>
      </c>
      <c r="T7566" s="9">
        <f>YEAR('Consolidtaed Data'!$F1326)</f>
        <v>2020</v>
      </c>
    </row>
    <row r="7567" spans="1:20" x14ac:dyDescent="0.3">
      <c r="A7567" s="9" t="s">
        <v>8593</v>
      </c>
      <c r="B7567" s="9" t="s">
        <v>531</v>
      </c>
      <c r="C7567" s="9" t="s">
        <v>394</v>
      </c>
      <c r="D7567" s="9" t="s">
        <v>149</v>
      </c>
      <c r="E7567" s="9" t="s">
        <v>779</v>
      </c>
      <c r="F7567" s="12">
        <v>44406</v>
      </c>
      <c r="G7567" s="12" t="str">
        <f>VLOOKUP(Table3[[#This Row],[Product ID]],[1]Products!$A:$G,2,0)</f>
        <v>Product 62</v>
      </c>
      <c r="H7567" s="22">
        <v>1</v>
      </c>
      <c r="I7567" s="9">
        <f>VLOOKUP('Consolidtaed Data'!$B1357,[1]Products!$A:$G,4,0)</f>
        <v>1467</v>
      </c>
      <c r="J7567" s="9">
        <f>VLOOKUP('Consolidtaed Data'!$B1357,[1]Products!$A:$G,3,0)</f>
        <v>807</v>
      </c>
      <c r="K7567" s="9">
        <f>'Consolidtaed Data'!$J1357*'Consolidtaed Data'!$H1357</f>
        <v>1294</v>
      </c>
      <c r="L7567" s="9">
        <f>'Consolidtaed Data'!$I1357*'Consolidtaed Data'!$H1357</f>
        <v>1848</v>
      </c>
      <c r="M7567" s="9">
        <f>'Consolidtaed Data'!$L1357-'Consolidtaed Data'!$K1357</f>
        <v>164</v>
      </c>
      <c r="N7567" s="9" t="str">
        <f>VLOOKUP('Consolidtaed Data'!$C1357,[1]Locations!$A:$O,2,0)</f>
        <v>Carlsbad</v>
      </c>
      <c r="O7567" s="9" t="str">
        <f>VLOOKUP('Consolidtaed Data'!$D1357,'[1]Sales People'!$A:$B,2,0)</f>
        <v>Martin Carr</v>
      </c>
      <c r="P7567" s="9" t="str">
        <f>VLOOKUP('Consolidtaed Data'!$E1357,[1]Customers!$A:$B,2,0)</f>
        <v>Raymond Spencer</v>
      </c>
      <c r="Q7567" s="11">
        <f>WEEKDAY('Consolidtaed Data'!$F1357)</f>
        <v>5</v>
      </c>
      <c r="R7567" s="9">
        <f>MONTH('Consolidtaed Data'!$F1357)</f>
        <v>4</v>
      </c>
      <c r="S7567" s="9" t="str">
        <f>TEXT(Table3[[#This Row],[Purchase Date]],"MMMM")</f>
        <v>July</v>
      </c>
      <c r="T7567" s="9">
        <f>YEAR('Consolidtaed Data'!$F1357)</f>
        <v>2020</v>
      </c>
    </row>
    <row r="7568" spans="1:20" x14ac:dyDescent="0.3">
      <c r="A7568" s="9" t="s">
        <v>8594</v>
      </c>
      <c r="B7568" s="9" t="s">
        <v>182</v>
      </c>
      <c r="C7568" s="9" t="s">
        <v>352</v>
      </c>
      <c r="D7568" s="9" t="s">
        <v>374</v>
      </c>
      <c r="E7568" s="9" t="s">
        <v>1357</v>
      </c>
      <c r="F7568" s="12">
        <v>44406</v>
      </c>
      <c r="G7568" s="12" t="str">
        <f>VLOOKUP(Table3[[#This Row],[Product ID]],[1]Products!$A:$G,2,0)</f>
        <v>Product 9</v>
      </c>
      <c r="H7568" s="22">
        <v>2</v>
      </c>
      <c r="I7568" s="9">
        <f>VLOOKUP('Consolidtaed Data'!$B1510,[1]Products!$A:$G,4,0)</f>
        <v>290</v>
      </c>
      <c r="J7568" s="9">
        <f>VLOOKUP('Consolidtaed Data'!$B1510,[1]Products!$A:$G,3,0)</f>
        <v>200</v>
      </c>
      <c r="K7568" s="9">
        <f>'Consolidtaed Data'!$J1510*'Consolidtaed Data'!$H1510</f>
        <v>1399</v>
      </c>
      <c r="L7568" s="9">
        <f>'Consolidtaed Data'!$I1510*'Consolidtaed Data'!$H1510</f>
        <v>2294</v>
      </c>
      <c r="M7568" s="9">
        <f>'Consolidtaed Data'!$L1510-'Consolidtaed Data'!$K1510</f>
        <v>348</v>
      </c>
      <c r="N7568" s="9" t="str">
        <f>VLOOKUP('Consolidtaed Data'!$C1510,[1]Locations!$A:$O,2,0)</f>
        <v>Concord</v>
      </c>
      <c r="O7568" s="9" t="str">
        <f>VLOOKUP('Consolidtaed Data'!$D1510,'[1]Sales People'!$A:$B,2,0)</f>
        <v>Robert Reed</v>
      </c>
      <c r="P7568" s="9" t="str">
        <f>VLOOKUP('Consolidtaed Data'!$E1510,[1]Customers!$A:$B,2,0)</f>
        <v>Nicholas Arnold</v>
      </c>
      <c r="Q7568" s="11">
        <f>WEEKDAY('Consolidtaed Data'!$F1510)</f>
        <v>3</v>
      </c>
      <c r="R7568" s="9">
        <f>MONTH('Consolidtaed Data'!$F1510)</f>
        <v>4</v>
      </c>
      <c r="S7568" s="9" t="str">
        <f>TEXT(Table3[[#This Row],[Purchase Date]],"MMMM")</f>
        <v>July</v>
      </c>
      <c r="T7568" s="9">
        <f>YEAR('Consolidtaed Data'!$F1510)</f>
        <v>2020</v>
      </c>
    </row>
    <row r="7569" spans="1:20" x14ac:dyDescent="0.3">
      <c r="A7569" s="9" t="s">
        <v>8595</v>
      </c>
      <c r="B7569" s="9" t="s">
        <v>284</v>
      </c>
      <c r="C7569" s="9" t="s">
        <v>99</v>
      </c>
      <c r="D7569" s="9" t="s">
        <v>80</v>
      </c>
      <c r="E7569" s="9" t="s">
        <v>162</v>
      </c>
      <c r="F7569" s="12">
        <v>44406</v>
      </c>
      <c r="G7569" s="12" t="str">
        <f>VLOOKUP(Table3[[#This Row],[Product ID]],[1]Products!$A:$G,2,0)</f>
        <v>Product 96</v>
      </c>
      <c r="H7569" s="22">
        <v>3</v>
      </c>
      <c r="I7569" s="9">
        <f>VLOOKUP('Consolidtaed Data'!$B1536,[1]Products!$A:$G,4,0)</f>
        <v>1725</v>
      </c>
      <c r="J7569" s="9">
        <f>VLOOKUP('Consolidtaed Data'!$B1536,[1]Products!$A:$G,3,0)</f>
        <v>1363</v>
      </c>
      <c r="K7569" s="9">
        <f>'Consolidtaed Data'!$J1536*'Consolidtaed Data'!$H1536</f>
        <v>2602</v>
      </c>
      <c r="L7569" s="9">
        <f>'Consolidtaed Data'!$I1536*'Consolidtaed Data'!$H1536</f>
        <v>3174</v>
      </c>
      <c r="M7569" s="9">
        <f>'Consolidtaed Data'!$L1536-'Consolidtaed Data'!$K1536</f>
        <v>2070</v>
      </c>
      <c r="N7569" s="9" t="str">
        <f>VLOOKUP('Consolidtaed Data'!$C1536,[1]Locations!$A:$O,2,0)</f>
        <v>Garden Grove</v>
      </c>
      <c r="O7569" s="9" t="str">
        <f>VLOOKUP('Consolidtaed Data'!$D1536,'[1]Sales People'!$A:$B,2,0)</f>
        <v>Brian Davis</v>
      </c>
      <c r="P7569" s="9" t="str">
        <f>VLOOKUP('Consolidtaed Data'!$E1536,[1]Customers!$A:$B,2,0)</f>
        <v>Raymond Young</v>
      </c>
      <c r="Q7569" s="11">
        <f>WEEKDAY('Consolidtaed Data'!$F1536)</f>
        <v>5</v>
      </c>
      <c r="R7569" s="9">
        <f>MONTH('Consolidtaed Data'!$F1536)</f>
        <v>4</v>
      </c>
      <c r="S7569" s="9" t="str">
        <f>TEXT(Table3[[#This Row],[Purchase Date]],"MMMM")</f>
        <v>July</v>
      </c>
      <c r="T7569" s="9">
        <f>YEAR('Consolidtaed Data'!$F1536)</f>
        <v>2020</v>
      </c>
    </row>
    <row r="7570" spans="1:20" x14ac:dyDescent="0.3">
      <c r="A7570" s="9" t="s">
        <v>8596</v>
      </c>
      <c r="B7570" s="9" t="s">
        <v>340</v>
      </c>
      <c r="C7570" s="9" t="s">
        <v>564</v>
      </c>
      <c r="D7570" s="9" t="s">
        <v>281</v>
      </c>
      <c r="E7570" s="9" t="s">
        <v>323</v>
      </c>
      <c r="F7570" s="12">
        <v>44406</v>
      </c>
      <c r="G7570" s="12" t="str">
        <f>VLOOKUP(Table3[[#This Row],[Product ID]],[1]Products!$A:$G,2,0)</f>
        <v>Product 34</v>
      </c>
      <c r="H7570" s="22">
        <v>1</v>
      </c>
      <c r="I7570" s="9">
        <f>VLOOKUP('Consolidtaed Data'!$B1744,[1]Products!$A:$G,4,0)</f>
        <v>2464</v>
      </c>
      <c r="J7570" s="9">
        <f>VLOOKUP('Consolidtaed Data'!$B1744,[1]Products!$A:$G,3,0)</f>
        <v>1774</v>
      </c>
      <c r="K7570" s="9">
        <f>'Consolidtaed Data'!$J1744*'Consolidtaed Data'!$H1744</f>
        <v>1108</v>
      </c>
      <c r="L7570" s="9">
        <f>'Consolidtaed Data'!$I1744*'Consolidtaed Data'!$H1744</f>
        <v>1351</v>
      </c>
      <c r="M7570" s="9">
        <f>'Consolidtaed Data'!$L1744-'Consolidtaed Data'!$K1744</f>
        <v>3072</v>
      </c>
      <c r="N7570" s="9" t="str">
        <f>VLOOKUP('Consolidtaed Data'!$C1744,[1]Locations!$A:$O,2,0)</f>
        <v>Santa Maria</v>
      </c>
      <c r="O7570" s="9" t="str">
        <f>VLOOKUP('Consolidtaed Data'!$D1744,'[1]Sales People'!$A:$B,2,0)</f>
        <v>John Reyes</v>
      </c>
      <c r="P7570" s="9" t="str">
        <f>VLOOKUP('Consolidtaed Data'!$E1744,[1]Customers!$A:$B,2,0)</f>
        <v>Johnny Hawkins</v>
      </c>
      <c r="Q7570" s="11">
        <f>WEEKDAY('Consolidtaed Data'!$F1744)</f>
        <v>5</v>
      </c>
      <c r="R7570" s="9">
        <f>MONTH('Consolidtaed Data'!$F1744)</f>
        <v>5</v>
      </c>
      <c r="S7570" s="9" t="str">
        <f>TEXT(Table3[[#This Row],[Purchase Date]],"MMMM")</f>
        <v>July</v>
      </c>
      <c r="T7570" s="9">
        <f>YEAR('Consolidtaed Data'!$F1744)</f>
        <v>2020</v>
      </c>
    </row>
    <row r="7571" spans="1:20" x14ac:dyDescent="0.3">
      <c r="A7571" s="9" t="s">
        <v>8597</v>
      </c>
      <c r="B7571" s="9" t="s">
        <v>397</v>
      </c>
      <c r="C7571" s="9" t="s">
        <v>72</v>
      </c>
      <c r="D7571" s="9" t="s">
        <v>143</v>
      </c>
      <c r="E7571" s="9" t="s">
        <v>2272</v>
      </c>
      <c r="F7571" s="12">
        <v>44406</v>
      </c>
      <c r="G7571" s="12" t="str">
        <f>VLOOKUP(Table3[[#This Row],[Product ID]],[1]Products!$A:$G,2,0)</f>
        <v>Product 20</v>
      </c>
      <c r="H7571" s="22">
        <v>4</v>
      </c>
      <c r="I7571" s="9">
        <f>VLOOKUP('Consolidtaed Data'!$B1848,[1]Products!$A:$G,4,0)</f>
        <v>1967</v>
      </c>
      <c r="J7571" s="9">
        <f>VLOOKUP('Consolidtaed Data'!$B1848,[1]Products!$A:$G,3,0)</f>
        <v>1397</v>
      </c>
      <c r="K7571" s="9">
        <f>'Consolidtaed Data'!$J1848*'Consolidtaed Data'!$H1848</f>
        <v>2446</v>
      </c>
      <c r="L7571" s="9">
        <f>'Consolidtaed Data'!$I1848*'Consolidtaed Data'!$H1848</f>
        <v>4010</v>
      </c>
      <c r="M7571" s="9">
        <f>'Consolidtaed Data'!$L1848-'Consolidtaed Data'!$K1848</f>
        <v>754</v>
      </c>
      <c r="N7571" s="9" t="str">
        <f>VLOOKUP('Consolidtaed Data'!$C1848,[1]Locations!$A:$O,2,0)</f>
        <v>Ontario</v>
      </c>
      <c r="O7571" s="9" t="str">
        <f>VLOOKUP('Consolidtaed Data'!$D1848,'[1]Sales People'!$A:$B,2,0)</f>
        <v>Eugene Holmes</v>
      </c>
      <c r="P7571" s="9" t="str">
        <f>VLOOKUP('Consolidtaed Data'!$E1848,[1]Customers!$A:$B,2,0)</f>
        <v>Kevin Gilbert</v>
      </c>
      <c r="Q7571" s="11">
        <f>WEEKDAY('Consolidtaed Data'!$F1848)</f>
        <v>6</v>
      </c>
      <c r="R7571" s="9">
        <f>MONTH('Consolidtaed Data'!$F1848)</f>
        <v>5</v>
      </c>
      <c r="S7571" s="9" t="str">
        <f>TEXT(Table3[[#This Row],[Purchase Date]],"MMMM")</f>
        <v>July</v>
      </c>
      <c r="T7571" s="9">
        <f>YEAR('Consolidtaed Data'!$F1848)</f>
        <v>2020</v>
      </c>
    </row>
    <row r="7572" spans="1:20" x14ac:dyDescent="0.3">
      <c r="A7572" s="9" t="s">
        <v>8598</v>
      </c>
      <c r="B7572" s="9" t="s">
        <v>225</v>
      </c>
      <c r="C7572" s="9" t="s">
        <v>30</v>
      </c>
      <c r="D7572" s="9" t="s">
        <v>193</v>
      </c>
      <c r="E7572" s="9" t="s">
        <v>1091</v>
      </c>
      <c r="F7572" s="12">
        <v>44406</v>
      </c>
      <c r="G7572" s="12" t="str">
        <f>VLOOKUP(Table3[[#This Row],[Product ID]],[1]Products!$A:$G,2,0)</f>
        <v>Product 24</v>
      </c>
      <c r="H7572" s="22">
        <v>2</v>
      </c>
      <c r="I7572" s="9">
        <f>VLOOKUP('Consolidtaed Data'!$B2307,[1]Products!$A:$G,4,0)</f>
        <v>1887</v>
      </c>
      <c r="J7572" s="9">
        <f>VLOOKUP('Consolidtaed Data'!$B2307,[1]Products!$A:$G,3,0)</f>
        <v>1378</v>
      </c>
      <c r="K7572" s="9">
        <f>'Consolidtaed Data'!$J2307*'Consolidtaed Data'!$H2307</f>
        <v>1054</v>
      </c>
      <c r="L7572" s="9">
        <f>'Consolidtaed Data'!$I2307*'Consolidtaed Data'!$H2307</f>
        <v>1405</v>
      </c>
      <c r="M7572" s="9">
        <f>'Consolidtaed Data'!$L2307-'Consolidtaed Data'!$K2307</f>
        <v>238</v>
      </c>
      <c r="N7572" s="9" t="str">
        <f>VLOOKUP('Consolidtaed Data'!$C2307,[1]Locations!$A:$O,2,0)</f>
        <v>Roseville</v>
      </c>
      <c r="O7572" s="9" t="str">
        <f>VLOOKUP('Consolidtaed Data'!$D2307,'[1]Sales People'!$A:$B,2,0)</f>
        <v>Brian Hansen</v>
      </c>
      <c r="P7572" s="9" t="str">
        <f>VLOOKUP('Consolidtaed Data'!$E2307,[1]Customers!$A:$B,2,0)</f>
        <v>Billy Cook</v>
      </c>
      <c r="Q7572" s="11">
        <f>WEEKDAY('Consolidtaed Data'!$F2307)</f>
        <v>4</v>
      </c>
      <c r="R7572" s="9">
        <f>MONTH('Consolidtaed Data'!$F2307)</f>
        <v>6</v>
      </c>
      <c r="S7572" s="9" t="str">
        <f>TEXT(Table3[[#This Row],[Purchase Date]],"MMMM")</f>
        <v>July</v>
      </c>
      <c r="T7572" s="9">
        <f>YEAR('Consolidtaed Data'!$F2307)</f>
        <v>2020</v>
      </c>
    </row>
    <row r="7573" spans="1:20" x14ac:dyDescent="0.3">
      <c r="A7573" s="9" t="s">
        <v>8599</v>
      </c>
      <c r="B7573" s="9" t="s">
        <v>278</v>
      </c>
      <c r="C7573" s="9" t="s">
        <v>86</v>
      </c>
      <c r="D7573" s="9" t="s">
        <v>87</v>
      </c>
      <c r="E7573" s="9" t="s">
        <v>1967</v>
      </c>
      <c r="F7573" s="12">
        <v>44406</v>
      </c>
      <c r="G7573" s="12" t="str">
        <f>VLOOKUP(Table3[[#This Row],[Product ID]],[1]Products!$A:$G,2,0)</f>
        <v>Product 75</v>
      </c>
      <c r="H7573" s="22">
        <v>4</v>
      </c>
      <c r="I7573" s="9">
        <f>VLOOKUP('Consolidtaed Data'!$B2713,[1]Products!$A:$G,4,0)</f>
        <v>136</v>
      </c>
      <c r="J7573" s="9">
        <f>VLOOKUP('Consolidtaed Data'!$B2713,[1]Products!$A:$G,3,0)</f>
        <v>72</v>
      </c>
      <c r="K7573" s="9">
        <f>'Consolidtaed Data'!$J2713*'Consolidtaed Data'!$H2713</f>
        <v>2088</v>
      </c>
      <c r="L7573" s="9">
        <f>'Consolidtaed Data'!$I2713*'Consolidtaed Data'!$H2713</f>
        <v>3798</v>
      </c>
      <c r="M7573" s="9">
        <f>'Consolidtaed Data'!$L2713-'Consolidtaed Data'!$K2713</f>
        <v>68</v>
      </c>
      <c r="N7573" s="9" t="str">
        <f>VLOOKUP('Consolidtaed Data'!$C2713,[1]Locations!$A:$O,2,0)</f>
        <v>San Bernardino</v>
      </c>
      <c r="O7573" s="9" t="str">
        <f>VLOOKUP('Consolidtaed Data'!$D2713,'[1]Sales People'!$A:$B,2,0)</f>
        <v>Larry Marshall</v>
      </c>
      <c r="P7573" s="9" t="str">
        <f>VLOOKUP('Consolidtaed Data'!$E2713,[1]Customers!$A:$B,2,0)</f>
        <v>Fred Bryant</v>
      </c>
      <c r="Q7573" s="11">
        <f>WEEKDAY('Consolidtaed Data'!$F2713)</f>
        <v>6</v>
      </c>
      <c r="R7573" s="9">
        <f>MONTH('Consolidtaed Data'!$F2713)</f>
        <v>7</v>
      </c>
      <c r="S7573" s="9" t="str">
        <f>TEXT(Table3[[#This Row],[Purchase Date]],"MMMM")</f>
        <v>July</v>
      </c>
      <c r="T7573" s="9">
        <f>YEAR('Consolidtaed Data'!$F2713)</f>
        <v>2020</v>
      </c>
    </row>
    <row r="7574" spans="1:20" x14ac:dyDescent="0.3">
      <c r="A7574" s="9" t="s">
        <v>8600</v>
      </c>
      <c r="B7574" s="9" t="s">
        <v>213</v>
      </c>
      <c r="C7574" s="9" t="s">
        <v>635</v>
      </c>
      <c r="D7574" s="9" t="s">
        <v>235</v>
      </c>
      <c r="E7574" s="9" t="s">
        <v>983</v>
      </c>
      <c r="F7574" s="12">
        <v>44406</v>
      </c>
      <c r="G7574" s="12" t="str">
        <f>VLOOKUP(Table3[[#This Row],[Product ID]],[1]Products!$A:$G,2,0)</f>
        <v>Product 68</v>
      </c>
      <c r="H7574" s="22">
        <v>4</v>
      </c>
      <c r="I7574" s="9">
        <f>VLOOKUP('Consolidtaed Data'!$B3371,[1]Products!$A:$G,4,0)</f>
        <v>826</v>
      </c>
      <c r="J7574" s="9">
        <f>VLOOKUP('Consolidtaed Data'!$B3371,[1]Products!$A:$G,3,0)</f>
        <v>562</v>
      </c>
      <c r="K7574" s="9">
        <f>'Consolidtaed Data'!$J3371*'Consolidtaed Data'!$H3371</f>
        <v>2913</v>
      </c>
      <c r="L7574" s="9">
        <f>'Consolidtaed Data'!$I3371*'Consolidtaed Data'!$H3371</f>
        <v>5394</v>
      </c>
      <c r="M7574" s="9">
        <f>'Consolidtaed Data'!$L3371-'Consolidtaed Data'!$K3371</f>
        <v>267</v>
      </c>
      <c r="N7574" s="9" t="str">
        <f>VLOOKUP('Consolidtaed Data'!$C3371,[1]Locations!$A:$O,2,0)</f>
        <v>Simi Valley</v>
      </c>
      <c r="O7574" s="9" t="str">
        <f>VLOOKUP('Consolidtaed Data'!$D3371,'[1]Sales People'!$A:$B,2,0)</f>
        <v>Scott Mason</v>
      </c>
      <c r="P7574" s="9" t="str">
        <f>VLOOKUP('Consolidtaed Data'!$E3371,[1]Customers!$A:$B,2,0)</f>
        <v>Mark Montgomery</v>
      </c>
      <c r="Q7574" s="11">
        <f>WEEKDAY('Consolidtaed Data'!$F3371)</f>
        <v>7</v>
      </c>
      <c r="R7574" s="9">
        <f>MONTH('Consolidtaed Data'!$F3371)</f>
        <v>9</v>
      </c>
      <c r="S7574" s="9" t="str">
        <f>TEXT(Table3[[#This Row],[Purchase Date]],"MMMM")</f>
        <v>July</v>
      </c>
      <c r="T7574" s="9">
        <f>YEAR('Consolidtaed Data'!$F3371)</f>
        <v>2020</v>
      </c>
    </row>
    <row r="7575" spans="1:20" x14ac:dyDescent="0.3">
      <c r="A7575" s="9" t="s">
        <v>8601</v>
      </c>
      <c r="B7575" s="9" t="s">
        <v>164</v>
      </c>
      <c r="C7575" s="9" t="s">
        <v>34</v>
      </c>
      <c r="D7575" s="9" t="s">
        <v>241</v>
      </c>
      <c r="E7575" s="9" t="s">
        <v>2281</v>
      </c>
      <c r="F7575" s="12">
        <v>44406</v>
      </c>
      <c r="G7575" s="12" t="str">
        <f>VLOOKUP(Table3[[#This Row],[Product ID]],[1]Products!$A:$G,2,0)</f>
        <v>Product 69</v>
      </c>
      <c r="H7575" s="22">
        <v>2</v>
      </c>
      <c r="I7575" s="9">
        <f>VLOOKUP('Consolidtaed Data'!$B3433,[1]Products!$A:$G,4,0)</f>
        <v>2410</v>
      </c>
      <c r="J7575" s="9">
        <f>VLOOKUP('Consolidtaed Data'!$B3433,[1]Products!$A:$G,3,0)</f>
        <v>1518</v>
      </c>
      <c r="K7575" s="9">
        <f>'Consolidtaed Data'!$J3433*'Consolidtaed Data'!$H3433</f>
        <v>682</v>
      </c>
      <c r="L7575" s="9">
        <f>'Consolidtaed Data'!$I3433*'Consolidtaed Data'!$H3433</f>
        <v>1338</v>
      </c>
      <c r="M7575" s="9">
        <f>'Consolidtaed Data'!$L3433-'Consolidtaed Data'!$K3433</f>
        <v>795</v>
      </c>
      <c r="N7575" s="9" t="str">
        <f>VLOOKUP('Consolidtaed Data'!$C3433,[1]Locations!$A:$O,2,0)</f>
        <v>Huntington Beach</v>
      </c>
      <c r="O7575" s="9" t="str">
        <f>VLOOKUP('Consolidtaed Data'!$D3433,'[1]Sales People'!$A:$B,2,0)</f>
        <v>Scott Mason</v>
      </c>
      <c r="P7575" s="9" t="str">
        <f>VLOOKUP('Consolidtaed Data'!$E3433,[1]Customers!$A:$B,2,0)</f>
        <v>Martin Berry</v>
      </c>
      <c r="Q7575" s="11">
        <f>WEEKDAY('Consolidtaed Data'!$F3433)</f>
        <v>3</v>
      </c>
      <c r="R7575" s="9">
        <f>MONTH('Consolidtaed Data'!$F3433)</f>
        <v>9</v>
      </c>
      <c r="S7575" s="9" t="str">
        <f>TEXT(Table3[[#This Row],[Purchase Date]],"MMMM")</f>
        <v>July</v>
      </c>
      <c r="T7575" s="9">
        <f>YEAR('Consolidtaed Data'!$F3433)</f>
        <v>2020</v>
      </c>
    </row>
    <row r="7576" spans="1:20" x14ac:dyDescent="0.3">
      <c r="A7576" s="9" t="s">
        <v>8602</v>
      </c>
      <c r="B7576" s="9" t="s">
        <v>107</v>
      </c>
      <c r="C7576" s="9" t="s">
        <v>347</v>
      </c>
      <c r="D7576" s="9" t="s">
        <v>315</v>
      </c>
      <c r="E7576" s="9" t="s">
        <v>1072</v>
      </c>
      <c r="F7576" s="12">
        <v>44406</v>
      </c>
      <c r="G7576" s="12" t="str">
        <f>VLOOKUP(Table3[[#This Row],[Product ID]],[1]Products!$A:$G,2,0)</f>
        <v>Product 52</v>
      </c>
      <c r="H7576" s="22">
        <v>2</v>
      </c>
      <c r="I7576" s="9">
        <f>VLOOKUP('Consolidtaed Data'!$B3637,[1]Products!$A:$G,4,0)</f>
        <v>1367</v>
      </c>
      <c r="J7576" s="9">
        <f>VLOOKUP('Consolidtaed Data'!$B3637,[1]Products!$A:$G,3,0)</f>
        <v>984</v>
      </c>
      <c r="K7576" s="9">
        <f>'Consolidtaed Data'!$J3637*'Consolidtaed Data'!$H3637</f>
        <v>1234</v>
      </c>
      <c r="L7576" s="9">
        <f>'Consolidtaed Data'!$I3637*'Consolidtaed Data'!$H3637</f>
        <v>1582</v>
      </c>
      <c r="M7576" s="9">
        <f>'Consolidtaed Data'!$L3637-'Consolidtaed Data'!$K3637</f>
        <v>660</v>
      </c>
      <c r="N7576" s="9" t="str">
        <f>VLOOKUP('Consolidtaed Data'!$C3637,[1]Locations!$A:$O,2,0)</f>
        <v>Corona</v>
      </c>
      <c r="O7576" s="9" t="str">
        <f>VLOOKUP('Consolidtaed Data'!$D3637,'[1]Sales People'!$A:$B,2,0)</f>
        <v>Henry Nelson</v>
      </c>
      <c r="P7576" s="9" t="str">
        <f>VLOOKUP('Consolidtaed Data'!$E3637,[1]Customers!$A:$B,2,0)</f>
        <v>Christopher Kim</v>
      </c>
      <c r="Q7576" s="11">
        <f>WEEKDAY('Consolidtaed Data'!$F3637)</f>
        <v>4</v>
      </c>
      <c r="R7576" s="9">
        <f>MONTH('Consolidtaed Data'!$F3637)</f>
        <v>9</v>
      </c>
      <c r="S7576" s="9" t="str">
        <f>TEXT(Table3[[#This Row],[Purchase Date]],"MMMM")</f>
        <v>July</v>
      </c>
      <c r="T7576" s="9">
        <f>YEAR('Consolidtaed Data'!$F3637)</f>
        <v>2020</v>
      </c>
    </row>
    <row r="7577" spans="1:20" x14ac:dyDescent="0.3">
      <c r="A7577" s="9" t="s">
        <v>8603</v>
      </c>
      <c r="B7577" s="9" t="s">
        <v>318</v>
      </c>
      <c r="C7577" s="9" t="s">
        <v>302</v>
      </c>
      <c r="D7577" s="9" t="s">
        <v>402</v>
      </c>
      <c r="E7577" s="9" t="s">
        <v>387</v>
      </c>
      <c r="F7577" s="12">
        <v>44407</v>
      </c>
      <c r="G7577" s="12" t="str">
        <f>VLOOKUP(Table3[[#This Row],[Product ID]],[1]Products!$A:$G,2,0)</f>
        <v>Product 89</v>
      </c>
      <c r="H7577" s="22">
        <v>1</v>
      </c>
      <c r="I7577" s="9">
        <f>VLOOKUP('Consolidtaed Data'!$B258,[1]Products!$A:$G,4,0)</f>
        <v>1405</v>
      </c>
      <c r="J7577" s="9">
        <f>VLOOKUP('Consolidtaed Data'!$B258,[1]Products!$A:$G,3,0)</f>
        <v>1054</v>
      </c>
      <c r="K7577" s="9">
        <f>'Consolidtaed Data'!$J258*'Consolidtaed Data'!$H258</f>
        <v>4197</v>
      </c>
      <c r="L7577" s="9">
        <f>'Consolidtaed Data'!$I258*'Consolidtaed Data'!$H258</f>
        <v>6882</v>
      </c>
      <c r="M7577" s="9">
        <f>'Consolidtaed Data'!$L258-'Consolidtaed Data'!$K258</f>
        <v>1527</v>
      </c>
      <c r="N7577" s="9" t="str">
        <f>VLOOKUP('Consolidtaed Data'!$C258,[1]Locations!$A:$O,2,0)</f>
        <v>Carlsbad</v>
      </c>
      <c r="O7577" s="9" t="str">
        <f>VLOOKUP('Consolidtaed Data'!$D258,'[1]Sales People'!$A:$B,2,0)</f>
        <v>Henry Nelson</v>
      </c>
      <c r="P7577" s="9" t="str">
        <f>VLOOKUP('Consolidtaed Data'!$E258,[1]Customers!$A:$B,2,0)</f>
        <v>Ryan Taylor</v>
      </c>
      <c r="Q7577" s="11">
        <f>WEEKDAY('Consolidtaed Data'!$F258)</f>
        <v>7</v>
      </c>
      <c r="R7577" s="9">
        <f>MONTH('Consolidtaed Data'!$F258)</f>
        <v>1</v>
      </c>
      <c r="S7577" s="9" t="str">
        <f>TEXT(Table3[[#This Row],[Purchase Date]],"MMMM")</f>
        <v>July</v>
      </c>
      <c r="T7577" s="9">
        <f>YEAR('Consolidtaed Data'!$F258)</f>
        <v>2020</v>
      </c>
    </row>
    <row r="7578" spans="1:20" x14ac:dyDescent="0.3">
      <c r="A7578" s="9" t="s">
        <v>8604</v>
      </c>
      <c r="B7578" s="9" t="s">
        <v>182</v>
      </c>
      <c r="C7578" s="9" t="s">
        <v>439</v>
      </c>
      <c r="D7578" s="9" t="s">
        <v>56</v>
      </c>
      <c r="E7578" s="9" t="s">
        <v>726</v>
      </c>
      <c r="F7578" s="12">
        <v>44407</v>
      </c>
      <c r="G7578" s="12" t="str">
        <f>VLOOKUP(Table3[[#This Row],[Product ID]],[1]Products!$A:$G,2,0)</f>
        <v>Product 9</v>
      </c>
      <c r="H7578" s="22">
        <v>1</v>
      </c>
      <c r="I7578" s="9">
        <f>VLOOKUP('Consolidtaed Data'!$B304,[1]Products!$A:$G,4,0)</f>
        <v>315</v>
      </c>
      <c r="J7578" s="9">
        <f>VLOOKUP('Consolidtaed Data'!$B304,[1]Products!$A:$G,3,0)</f>
        <v>208</v>
      </c>
      <c r="K7578" s="9">
        <f>'Consolidtaed Data'!$J304*'Consolidtaed Data'!$H304</f>
        <v>1108</v>
      </c>
      <c r="L7578" s="9">
        <f>'Consolidtaed Data'!$I304*'Consolidtaed Data'!$H304</f>
        <v>1351</v>
      </c>
      <c r="M7578" s="9">
        <f>'Consolidtaed Data'!$L304-'Consolidtaed Data'!$K304</f>
        <v>431</v>
      </c>
      <c r="N7578" s="9" t="str">
        <f>VLOOKUP('Consolidtaed Data'!$C304,[1]Locations!$A:$O,2,0)</f>
        <v>Salinas</v>
      </c>
      <c r="O7578" s="9" t="str">
        <f>VLOOKUP('Consolidtaed Data'!$D304,'[1]Sales People'!$A:$B,2,0)</f>
        <v>Martin Carr</v>
      </c>
      <c r="P7578" s="9" t="str">
        <f>VLOOKUP('Consolidtaed Data'!$E304,[1]Customers!$A:$B,2,0)</f>
        <v>Benjamin Carter</v>
      </c>
      <c r="Q7578" s="11">
        <f>WEEKDAY('Consolidtaed Data'!$F304)</f>
        <v>3</v>
      </c>
      <c r="R7578" s="9">
        <f>MONTH('Consolidtaed Data'!$F304)</f>
        <v>1</v>
      </c>
      <c r="S7578" s="9" t="str">
        <f>TEXT(Table3[[#This Row],[Purchase Date]],"MMMM")</f>
        <v>July</v>
      </c>
      <c r="T7578" s="9">
        <f>YEAR('Consolidtaed Data'!$F304)</f>
        <v>2020</v>
      </c>
    </row>
    <row r="7579" spans="1:20" x14ac:dyDescent="0.3">
      <c r="A7579" s="9" t="s">
        <v>8605</v>
      </c>
      <c r="B7579" s="9" t="s">
        <v>364</v>
      </c>
      <c r="C7579" s="9" t="s">
        <v>223</v>
      </c>
      <c r="D7579" s="9" t="s">
        <v>153</v>
      </c>
      <c r="E7579" s="9" t="s">
        <v>440</v>
      </c>
      <c r="F7579" s="12">
        <v>44407</v>
      </c>
      <c r="G7579" s="12" t="str">
        <f>VLOOKUP(Table3[[#This Row],[Product ID]],[1]Products!$A:$G,2,0)</f>
        <v>Product 45</v>
      </c>
      <c r="H7579" s="22">
        <v>1</v>
      </c>
      <c r="I7579" s="9">
        <f>VLOOKUP('Consolidtaed Data'!$B900,[1]Products!$A:$G,4,0)</f>
        <v>667</v>
      </c>
      <c r="J7579" s="9">
        <f>VLOOKUP('Consolidtaed Data'!$B900,[1]Products!$A:$G,3,0)</f>
        <v>387</v>
      </c>
      <c r="K7579" s="9">
        <f>'Consolidtaed Data'!$J900*'Consolidtaed Data'!$H900</f>
        <v>947</v>
      </c>
      <c r="L7579" s="9">
        <f>'Consolidtaed Data'!$I900*'Consolidtaed Data'!$H900</f>
        <v>1353</v>
      </c>
      <c r="M7579" s="9">
        <f>'Consolidtaed Data'!$L900-'Consolidtaed Data'!$K900</f>
        <v>1149</v>
      </c>
      <c r="N7579" s="9" t="str">
        <f>VLOOKUP('Consolidtaed Data'!$C900,[1]Locations!$A:$O,2,0)</f>
        <v>Clovis</v>
      </c>
      <c r="O7579" s="9" t="str">
        <f>VLOOKUP('Consolidtaed Data'!$D900,'[1]Sales People'!$A:$B,2,0)</f>
        <v>Martin Perry</v>
      </c>
      <c r="P7579" s="9" t="str">
        <f>VLOOKUP('Consolidtaed Data'!$E900,[1]Customers!$A:$B,2,0)</f>
        <v>Keith Stephens</v>
      </c>
      <c r="Q7579" s="11">
        <f>WEEKDAY('Consolidtaed Data'!$F900)</f>
        <v>4</v>
      </c>
      <c r="R7579" s="9">
        <f>MONTH('Consolidtaed Data'!$F900)</f>
        <v>3</v>
      </c>
      <c r="S7579" s="9" t="str">
        <f>TEXT(Table3[[#This Row],[Purchase Date]],"MMMM")</f>
        <v>July</v>
      </c>
      <c r="T7579" s="9">
        <f>YEAR('Consolidtaed Data'!$F900)</f>
        <v>2020</v>
      </c>
    </row>
    <row r="7580" spans="1:20" x14ac:dyDescent="0.3">
      <c r="A7580" s="9" t="s">
        <v>8606</v>
      </c>
      <c r="B7580" s="9" t="s">
        <v>49</v>
      </c>
      <c r="C7580" s="9" t="s">
        <v>420</v>
      </c>
      <c r="D7580" s="9" t="s">
        <v>272</v>
      </c>
      <c r="E7580" s="9" t="s">
        <v>1226</v>
      </c>
      <c r="F7580" s="12">
        <v>44407</v>
      </c>
      <c r="G7580" s="12" t="str">
        <f>VLOOKUP(Table3[[#This Row],[Product ID]],[1]Products!$A:$G,2,0)</f>
        <v>Product 30</v>
      </c>
      <c r="H7580" s="22">
        <v>4</v>
      </c>
      <c r="I7580" s="9">
        <f>VLOOKUP('Consolidtaed Data'!$B1098,[1]Products!$A:$G,4,0)</f>
        <v>545</v>
      </c>
      <c r="J7580" s="9">
        <f>VLOOKUP('Consolidtaed Data'!$B1098,[1]Products!$A:$G,3,0)</f>
        <v>425</v>
      </c>
      <c r="K7580" s="9">
        <f>'Consolidtaed Data'!$J1098*'Consolidtaed Data'!$H1098</f>
        <v>2016</v>
      </c>
      <c r="L7580" s="9">
        <f>'Consolidtaed Data'!$I1098*'Consolidtaed Data'!$H1098</f>
        <v>3804</v>
      </c>
      <c r="M7580" s="9">
        <f>'Consolidtaed Data'!$L1098-'Consolidtaed Data'!$K1098</f>
        <v>22</v>
      </c>
      <c r="N7580" s="9" t="str">
        <f>VLOOKUP('Consolidtaed Data'!$C1098,[1]Locations!$A:$O,2,0)</f>
        <v>Glendale</v>
      </c>
      <c r="O7580" s="9" t="str">
        <f>VLOOKUP('Consolidtaed Data'!$D1098,'[1]Sales People'!$A:$B,2,0)</f>
        <v>Andrew Bowman</v>
      </c>
      <c r="P7580" s="9" t="str">
        <f>VLOOKUP('Consolidtaed Data'!$E1098,[1]Customers!$A:$B,2,0)</f>
        <v>Joshua Anderson</v>
      </c>
      <c r="Q7580" s="11">
        <f>WEEKDAY('Consolidtaed Data'!$F1098)</f>
        <v>5</v>
      </c>
      <c r="R7580" s="9">
        <f>MONTH('Consolidtaed Data'!$F1098)</f>
        <v>3</v>
      </c>
      <c r="S7580" s="9" t="str">
        <f>TEXT(Table3[[#This Row],[Purchase Date]],"MMMM")</f>
        <v>July</v>
      </c>
      <c r="T7580" s="9">
        <f>YEAR('Consolidtaed Data'!$F1098)</f>
        <v>2020</v>
      </c>
    </row>
    <row r="7581" spans="1:20" x14ac:dyDescent="0.3">
      <c r="A7581" s="9" t="s">
        <v>8607</v>
      </c>
      <c r="B7581" s="9" t="s">
        <v>582</v>
      </c>
      <c r="C7581" s="9" t="s">
        <v>104</v>
      </c>
      <c r="D7581" s="9" t="s">
        <v>22</v>
      </c>
      <c r="E7581" s="9" t="s">
        <v>398</v>
      </c>
      <c r="F7581" s="12">
        <v>44407</v>
      </c>
      <c r="G7581" s="12" t="str">
        <f>VLOOKUP(Table3[[#This Row],[Product ID]],[1]Products!$A:$G,2,0)</f>
        <v>Product 58</v>
      </c>
      <c r="H7581" s="22">
        <v>4</v>
      </c>
      <c r="I7581" s="9">
        <f>VLOOKUP('Consolidtaed Data'!$B1480,[1]Products!$A:$G,4,0)</f>
        <v>584</v>
      </c>
      <c r="J7581" s="9">
        <f>VLOOKUP('Consolidtaed Data'!$B1480,[1]Products!$A:$G,3,0)</f>
        <v>420</v>
      </c>
      <c r="K7581" s="9">
        <f>'Consolidtaed Data'!$J1480*'Consolidtaed Data'!$H1480</f>
        <v>425</v>
      </c>
      <c r="L7581" s="9">
        <f>'Consolidtaed Data'!$I1480*'Consolidtaed Data'!$H1480</f>
        <v>545</v>
      </c>
      <c r="M7581" s="9">
        <f>'Consolidtaed Data'!$L1480-'Consolidtaed Data'!$K1480</f>
        <v>987</v>
      </c>
      <c r="N7581" s="9" t="str">
        <f>VLOOKUP('Consolidtaed Data'!$C1480,[1]Locations!$A:$O,2,0)</f>
        <v>Murrieta</v>
      </c>
      <c r="O7581" s="9" t="str">
        <f>VLOOKUP('Consolidtaed Data'!$D1480,'[1]Sales People'!$A:$B,2,0)</f>
        <v>Howard Gardner</v>
      </c>
      <c r="P7581" s="9" t="str">
        <f>VLOOKUP('Consolidtaed Data'!$E1480,[1]Customers!$A:$B,2,0)</f>
        <v>Steven Owens</v>
      </c>
      <c r="Q7581" s="11">
        <f>WEEKDAY('Consolidtaed Data'!$F1480)</f>
        <v>1</v>
      </c>
      <c r="R7581" s="9">
        <f>MONTH('Consolidtaed Data'!$F1480)</f>
        <v>4</v>
      </c>
      <c r="S7581" s="9" t="str">
        <f>TEXT(Table3[[#This Row],[Purchase Date]],"MMMM")</f>
        <v>July</v>
      </c>
      <c r="T7581" s="9">
        <f>YEAR('Consolidtaed Data'!$F1480)</f>
        <v>2020</v>
      </c>
    </row>
    <row r="7582" spans="1:20" x14ac:dyDescent="0.3">
      <c r="A7582" s="9" t="s">
        <v>8608</v>
      </c>
      <c r="B7582" s="9" t="s">
        <v>369</v>
      </c>
      <c r="C7582" s="9" t="s">
        <v>564</v>
      </c>
      <c r="D7582" s="9" t="s">
        <v>73</v>
      </c>
      <c r="E7582" s="9" t="s">
        <v>759</v>
      </c>
      <c r="F7582" s="12">
        <v>44407</v>
      </c>
      <c r="G7582" s="12" t="str">
        <f>VLOOKUP(Table3[[#This Row],[Product ID]],[1]Products!$A:$G,2,0)</f>
        <v>Product 8</v>
      </c>
      <c r="H7582" s="22">
        <v>1</v>
      </c>
      <c r="I7582" s="9">
        <f>VLOOKUP('Consolidtaed Data'!$B1695,[1]Products!$A:$G,4,0)</f>
        <v>378</v>
      </c>
      <c r="J7582" s="9">
        <f>VLOOKUP('Consolidtaed Data'!$B1695,[1]Products!$A:$G,3,0)</f>
        <v>291</v>
      </c>
      <c r="K7582" s="9">
        <f>'Consolidtaed Data'!$J1695*'Consolidtaed Data'!$H1695</f>
        <v>3270</v>
      </c>
      <c r="L7582" s="9">
        <f>'Consolidtaed Data'!$I1695*'Consolidtaed Data'!$H1695</f>
        <v>4140</v>
      </c>
      <c r="M7582" s="9">
        <f>'Consolidtaed Data'!$L1695-'Consolidtaed Data'!$K1695</f>
        <v>275</v>
      </c>
      <c r="N7582" s="9" t="str">
        <f>VLOOKUP('Consolidtaed Data'!$C1695,[1]Locations!$A:$O,2,0)</f>
        <v>Garden Grove</v>
      </c>
      <c r="O7582" s="9" t="str">
        <f>VLOOKUP('Consolidtaed Data'!$D1695,'[1]Sales People'!$A:$B,2,0)</f>
        <v>Howard Sims</v>
      </c>
      <c r="P7582" s="9" t="str">
        <f>VLOOKUP('Consolidtaed Data'!$E1695,[1]Customers!$A:$B,2,0)</f>
        <v>Larry Dunn</v>
      </c>
      <c r="Q7582" s="11">
        <f>WEEKDAY('Consolidtaed Data'!$F1695)</f>
        <v>1</v>
      </c>
      <c r="R7582" s="9">
        <f>MONTH('Consolidtaed Data'!$F1695)</f>
        <v>5</v>
      </c>
      <c r="S7582" s="9" t="str">
        <f>TEXT(Table3[[#This Row],[Purchase Date]],"MMMM")</f>
        <v>July</v>
      </c>
      <c r="T7582" s="9">
        <f>YEAR('Consolidtaed Data'!$F1695)</f>
        <v>2020</v>
      </c>
    </row>
    <row r="7583" spans="1:20" x14ac:dyDescent="0.3">
      <c r="A7583" s="9" t="s">
        <v>8609</v>
      </c>
      <c r="B7583" s="9" t="s">
        <v>93</v>
      </c>
      <c r="C7583" s="9" t="s">
        <v>42</v>
      </c>
      <c r="D7583" s="9" t="s">
        <v>149</v>
      </c>
      <c r="E7583" s="9" t="s">
        <v>1502</v>
      </c>
      <c r="F7583" s="12">
        <v>44407</v>
      </c>
      <c r="G7583" s="12" t="str">
        <f>VLOOKUP(Table3[[#This Row],[Product ID]],[1]Products!$A:$G,2,0)</f>
        <v>Product 71</v>
      </c>
      <c r="H7583" s="22">
        <v>3</v>
      </c>
      <c r="I7583" s="9">
        <f>VLOOKUP('Consolidtaed Data'!$B1903,[1]Products!$A:$G,4,0)</f>
        <v>826</v>
      </c>
      <c r="J7583" s="9">
        <f>VLOOKUP('Consolidtaed Data'!$B1903,[1]Products!$A:$G,3,0)</f>
        <v>562</v>
      </c>
      <c r="K7583" s="9">
        <f>'Consolidtaed Data'!$J1903*'Consolidtaed Data'!$H1903</f>
        <v>2088</v>
      </c>
      <c r="L7583" s="9">
        <f>'Consolidtaed Data'!$I1903*'Consolidtaed Data'!$H1903</f>
        <v>3798</v>
      </c>
      <c r="M7583" s="9">
        <f>'Consolidtaed Data'!$L1903-'Consolidtaed Data'!$K1903</f>
        <v>944</v>
      </c>
      <c r="N7583" s="9" t="str">
        <f>VLOOKUP('Consolidtaed Data'!$C1903,[1]Locations!$A:$O,2,0)</f>
        <v>Jurupa Valley</v>
      </c>
      <c r="O7583" s="9" t="str">
        <f>VLOOKUP('Consolidtaed Data'!$D1903,'[1]Sales People'!$A:$B,2,0)</f>
        <v>Larry Marshall</v>
      </c>
      <c r="P7583" s="9" t="str">
        <f>VLOOKUP('Consolidtaed Data'!$E1903,[1]Customers!$A:$B,2,0)</f>
        <v>Patrick Rivera</v>
      </c>
      <c r="Q7583" s="11">
        <f>WEEKDAY('Consolidtaed Data'!$F1903)</f>
        <v>3</v>
      </c>
      <c r="R7583" s="9">
        <f>MONTH('Consolidtaed Data'!$F1903)</f>
        <v>5</v>
      </c>
      <c r="S7583" s="9" t="str">
        <f>TEXT(Table3[[#This Row],[Purchase Date]],"MMMM")</f>
        <v>July</v>
      </c>
      <c r="T7583" s="9">
        <f>YEAR('Consolidtaed Data'!$F1903)</f>
        <v>2020</v>
      </c>
    </row>
    <row r="7584" spans="1:20" x14ac:dyDescent="0.3">
      <c r="A7584" s="9" t="s">
        <v>8610</v>
      </c>
      <c r="B7584" s="9" t="s">
        <v>806</v>
      </c>
      <c r="C7584" s="9" t="s">
        <v>39</v>
      </c>
      <c r="D7584" s="9" t="s">
        <v>68</v>
      </c>
      <c r="E7584" s="9" t="s">
        <v>270</v>
      </c>
      <c r="F7584" s="12">
        <v>44407</v>
      </c>
      <c r="G7584" s="12" t="str">
        <f>VLOOKUP(Table3[[#This Row],[Product ID]],[1]Products!$A:$G,2,0)</f>
        <v>Product 72</v>
      </c>
      <c r="H7584" s="22">
        <v>3</v>
      </c>
      <c r="I7584" s="9">
        <f>VLOOKUP('Consolidtaed Data'!$B2060,[1]Products!$A:$G,4,0)</f>
        <v>667</v>
      </c>
      <c r="J7584" s="9">
        <f>VLOOKUP('Consolidtaed Data'!$B2060,[1]Products!$A:$G,3,0)</f>
        <v>387</v>
      </c>
      <c r="K7584" s="9">
        <f>'Consolidtaed Data'!$J2060*'Consolidtaed Data'!$H2060</f>
        <v>971</v>
      </c>
      <c r="L7584" s="9">
        <f>'Consolidtaed Data'!$I2060*'Consolidtaed Data'!$H2060</f>
        <v>1798</v>
      </c>
      <c r="M7584" s="9">
        <f>'Consolidtaed Data'!$L2060-'Consolidtaed Data'!$K2060</f>
        <v>1456</v>
      </c>
      <c r="N7584" s="9" t="str">
        <f>VLOOKUP('Consolidtaed Data'!$C2060,[1]Locations!$A:$O,2,0)</f>
        <v>Los Angeles</v>
      </c>
      <c r="O7584" s="9" t="str">
        <f>VLOOKUP('Consolidtaed Data'!$D2060,'[1]Sales People'!$A:$B,2,0)</f>
        <v>Jimmy Young</v>
      </c>
      <c r="P7584" s="9" t="str">
        <f>VLOOKUP('Consolidtaed Data'!$E2060,[1]Customers!$A:$B,2,0)</f>
        <v>Juan Cruz</v>
      </c>
      <c r="Q7584" s="11">
        <f>WEEKDAY('Consolidtaed Data'!$F2060)</f>
        <v>7</v>
      </c>
      <c r="R7584" s="9">
        <f>MONTH('Consolidtaed Data'!$F2060)</f>
        <v>5</v>
      </c>
      <c r="S7584" s="9" t="str">
        <f>TEXT(Table3[[#This Row],[Purchase Date]],"MMMM")</f>
        <v>July</v>
      </c>
      <c r="T7584" s="9">
        <f>YEAR('Consolidtaed Data'!$F2060)</f>
        <v>2020</v>
      </c>
    </row>
    <row r="7585" spans="1:20" x14ac:dyDescent="0.3">
      <c r="A7585" s="9" t="s">
        <v>8611</v>
      </c>
      <c r="B7585" s="9" t="s">
        <v>20</v>
      </c>
      <c r="C7585" s="9" t="s">
        <v>319</v>
      </c>
      <c r="D7585" s="9" t="s">
        <v>87</v>
      </c>
      <c r="E7585" s="9" t="s">
        <v>1186</v>
      </c>
      <c r="F7585" s="12">
        <v>44407</v>
      </c>
      <c r="G7585" s="12" t="str">
        <f>VLOOKUP(Table3[[#This Row],[Product ID]],[1]Products!$A:$G,2,0)</f>
        <v>Product 98</v>
      </c>
      <c r="H7585" s="22">
        <v>1</v>
      </c>
      <c r="I7585" s="9">
        <f>VLOOKUP('Consolidtaed Data'!$B2637,[1]Products!$A:$G,4,0)</f>
        <v>315</v>
      </c>
      <c r="J7585" s="9">
        <f>VLOOKUP('Consolidtaed Data'!$B2637,[1]Products!$A:$G,3,0)</f>
        <v>208</v>
      </c>
      <c r="K7585" s="9">
        <f>'Consolidtaed Data'!$J2637*'Consolidtaed Data'!$H2637</f>
        <v>3070</v>
      </c>
      <c r="L7585" s="9">
        <f>'Consolidtaed Data'!$I2637*'Consolidtaed Data'!$H2637</f>
        <v>4514</v>
      </c>
      <c r="M7585" s="9">
        <f>'Consolidtaed Data'!$L2637-'Consolidtaed Data'!$K2637</f>
        <v>600</v>
      </c>
      <c r="N7585" s="9" t="str">
        <f>VLOOKUP('Consolidtaed Data'!$C2637,[1]Locations!$A:$O,2,0)</f>
        <v>Jurupa Valley</v>
      </c>
      <c r="O7585" s="9" t="str">
        <f>VLOOKUP('Consolidtaed Data'!$D2637,'[1]Sales People'!$A:$B,2,0)</f>
        <v>Gary Rodriguez</v>
      </c>
      <c r="P7585" s="9" t="str">
        <f>VLOOKUP('Consolidtaed Data'!$E2637,[1]Customers!$A:$B,2,0)</f>
        <v>Stephen Reynolds</v>
      </c>
      <c r="Q7585" s="11">
        <f>WEEKDAY('Consolidtaed Data'!$F2637)</f>
        <v>7</v>
      </c>
      <c r="R7585" s="9">
        <f>MONTH('Consolidtaed Data'!$F2637)</f>
        <v>7</v>
      </c>
      <c r="S7585" s="9" t="str">
        <f>TEXT(Table3[[#This Row],[Purchase Date]],"MMMM")</f>
        <v>July</v>
      </c>
      <c r="T7585" s="9">
        <f>YEAR('Consolidtaed Data'!$F2637)</f>
        <v>2020</v>
      </c>
    </row>
    <row r="7586" spans="1:20" x14ac:dyDescent="0.3">
      <c r="A7586" s="9" t="s">
        <v>8612</v>
      </c>
      <c r="B7586" s="9" t="s">
        <v>188</v>
      </c>
      <c r="C7586" s="9" t="s">
        <v>126</v>
      </c>
      <c r="D7586" s="9" t="s">
        <v>153</v>
      </c>
      <c r="E7586" s="9" t="s">
        <v>2569</v>
      </c>
      <c r="F7586" s="12">
        <v>44407</v>
      </c>
      <c r="G7586" s="12" t="str">
        <f>VLOOKUP(Table3[[#This Row],[Product ID]],[1]Products!$A:$G,2,0)</f>
        <v>Product 63</v>
      </c>
      <c r="H7586" s="22">
        <v>1</v>
      </c>
      <c r="I7586" s="9">
        <f>VLOOKUP('Consolidtaed Data'!$B2779,[1]Products!$A:$G,4,0)</f>
        <v>667</v>
      </c>
      <c r="J7586" s="9">
        <f>VLOOKUP('Consolidtaed Data'!$B2779,[1]Products!$A:$G,3,0)</f>
        <v>387</v>
      </c>
      <c r="K7586" s="9">
        <f>'Consolidtaed Data'!$J2779*'Consolidtaed Data'!$H2779</f>
        <v>538</v>
      </c>
      <c r="L7586" s="9">
        <f>'Consolidtaed Data'!$I2779*'Consolidtaed Data'!$H2779</f>
        <v>736</v>
      </c>
      <c r="M7586" s="9">
        <f>'Consolidtaed Data'!$L2779-'Consolidtaed Data'!$K2779</f>
        <v>34</v>
      </c>
      <c r="N7586" s="9" t="str">
        <f>VLOOKUP('Consolidtaed Data'!$C2779,[1]Locations!$A:$O,2,0)</f>
        <v>East Los Angeles</v>
      </c>
      <c r="O7586" s="9" t="str">
        <f>VLOOKUP('Consolidtaed Data'!$D2779,'[1]Sales People'!$A:$B,2,0)</f>
        <v>Martin Perry</v>
      </c>
      <c r="P7586" s="9" t="str">
        <f>VLOOKUP('Consolidtaed Data'!$E2779,[1]Customers!$A:$B,2,0)</f>
        <v>Jimmy Morrison</v>
      </c>
      <c r="Q7586" s="11">
        <f>WEEKDAY('Consolidtaed Data'!$F2779)</f>
        <v>4</v>
      </c>
      <c r="R7586" s="9">
        <f>MONTH('Consolidtaed Data'!$F2779)</f>
        <v>7</v>
      </c>
      <c r="S7586" s="9" t="str">
        <f>TEXT(Table3[[#This Row],[Purchase Date]],"MMMM")</f>
        <v>July</v>
      </c>
      <c r="T7586" s="9">
        <f>YEAR('Consolidtaed Data'!$F2779)</f>
        <v>2020</v>
      </c>
    </row>
    <row r="7587" spans="1:20" x14ac:dyDescent="0.3">
      <c r="A7587" s="9" t="s">
        <v>8613</v>
      </c>
      <c r="B7587" s="9" t="s">
        <v>240</v>
      </c>
      <c r="C7587" s="9" t="s">
        <v>186</v>
      </c>
      <c r="D7587" s="9" t="s">
        <v>17</v>
      </c>
      <c r="E7587" s="9" t="s">
        <v>269</v>
      </c>
      <c r="F7587" s="12">
        <v>44407</v>
      </c>
      <c r="G7587" s="12" t="str">
        <f>VLOOKUP(Table3[[#This Row],[Product ID]],[1]Products!$A:$G,2,0)</f>
        <v>Product 70</v>
      </c>
      <c r="H7587" s="22">
        <v>1</v>
      </c>
      <c r="I7587" s="9">
        <f>VLOOKUP('Consolidtaed Data'!$B3134,[1]Products!$A:$G,4,0)</f>
        <v>1566</v>
      </c>
      <c r="J7587" s="9">
        <f>VLOOKUP('Consolidtaed Data'!$B3134,[1]Products!$A:$G,3,0)</f>
        <v>1190</v>
      </c>
      <c r="K7587" s="9">
        <f>'Consolidtaed Data'!$J3134*'Consolidtaed Data'!$H3134</f>
        <v>154</v>
      </c>
      <c r="L7587" s="9">
        <f>'Consolidtaed Data'!$I3134*'Consolidtaed Data'!$H3134</f>
        <v>203</v>
      </c>
      <c r="M7587" s="9">
        <f>'Consolidtaed Data'!$L3134-'Consolidtaed Data'!$K3134</f>
        <v>855</v>
      </c>
      <c r="N7587" s="9" t="str">
        <f>VLOOKUP('Consolidtaed Data'!$C3134,[1]Locations!$A:$O,2,0)</f>
        <v>Anaheim</v>
      </c>
      <c r="O7587" s="9" t="str">
        <f>VLOOKUP('Consolidtaed Data'!$D3134,'[1]Sales People'!$A:$B,2,0)</f>
        <v>Walter Cook</v>
      </c>
      <c r="P7587" s="9" t="str">
        <f>VLOOKUP('Consolidtaed Data'!$E3134,[1]Customers!$A:$B,2,0)</f>
        <v>Stephen Cook</v>
      </c>
      <c r="Q7587" s="11">
        <f>WEEKDAY('Consolidtaed Data'!$F3134)</f>
        <v>3</v>
      </c>
      <c r="R7587" s="9">
        <f>MONTH('Consolidtaed Data'!$F3134)</f>
        <v>8</v>
      </c>
      <c r="S7587" s="9" t="str">
        <f>TEXT(Table3[[#This Row],[Purchase Date]],"MMMM")</f>
        <v>July</v>
      </c>
      <c r="T7587" s="9">
        <f>YEAR('Consolidtaed Data'!$F3134)</f>
        <v>2020</v>
      </c>
    </row>
    <row r="7588" spans="1:20" x14ac:dyDescent="0.3">
      <c r="A7588" s="9" t="s">
        <v>8614</v>
      </c>
      <c r="B7588" s="9" t="s">
        <v>266</v>
      </c>
      <c r="C7588" s="9" t="s">
        <v>157</v>
      </c>
      <c r="D7588" s="9" t="s">
        <v>402</v>
      </c>
      <c r="E7588" s="9" t="s">
        <v>983</v>
      </c>
      <c r="F7588" s="12">
        <v>44407</v>
      </c>
      <c r="G7588" s="12" t="str">
        <f>VLOOKUP(Table3[[#This Row],[Product ID]],[1]Products!$A:$G,2,0)</f>
        <v>Product 92</v>
      </c>
      <c r="H7588" s="22">
        <v>2</v>
      </c>
      <c r="I7588" s="9">
        <f>VLOOKUP('Consolidtaed Data'!$B3369,[1]Products!$A:$G,4,0)</f>
        <v>315</v>
      </c>
      <c r="J7588" s="9">
        <f>VLOOKUP('Consolidtaed Data'!$B3369,[1]Products!$A:$G,3,0)</f>
        <v>208</v>
      </c>
      <c r="K7588" s="9">
        <f>'Consolidtaed Data'!$J3369*'Consolidtaed Data'!$H3369</f>
        <v>1295</v>
      </c>
      <c r="L7588" s="9">
        <f>'Consolidtaed Data'!$I3369*'Consolidtaed Data'!$H3369</f>
        <v>1639</v>
      </c>
      <c r="M7588" s="9">
        <f>'Consolidtaed Data'!$L3369-'Consolidtaed Data'!$K3369</f>
        <v>523</v>
      </c>
      <c r="N7588" s="9" t="str">
        <f>VLOOKUP('Consolidtaed Data'!$C3369,[1]Locations!$A:$O,2,0)</f>
        <v>West Covina</v>
      </c>
      <c r="O7588" s="9" t="str">
        <f>VLOOKUP('Consolidtaed Data'!$D3369,'[1]Sales People'!$A:$B,2,0)</f>
        <v>Ernest Wheeler</v>
      </c>
      <c r="P7588" s="9" t="str">
        <f>VLOOKUP('Consolidtaed Data'!$E3369,[1]Customers!$A:$B,2,0)</f>
        <v>Keith Schmidt</v>
      </c>
      <c r="Q7588" s="11">
        <f>WEEKDAY('Consolidtaed Data'!$F3369)</f>
        <v>7</v>
      </c>
      <c r="R7588" s="9">
        <f>MONTH('Consolidtaed Data'!$F3369)</f>
        <v>9</v>
      </c>
      <c r="S7588" s="9" t="str">
        <f>TEXT(Table3[[#This Row],[Purchase Date]],"MMMM")</f>
        <v>July</v>
      </c>
      <c r="T7588" s="9">
        <f>YEAR('Consolidtaed Data'!$F3369)</f>
        <v>2020</v>
      </c>
    </row>
    <row r="7589" spans="1:20" x14ac:dyDescent="0.3">
      <c r="A7589" s="9" t="s">
        <v>8615</v>
      </c>
      <c r="B7589" s="9" t="s">
        <v>136</v>
      </c>
      <c r="C7589" s="9" t="s">
        <v>504</v>
      </c>
      <c r="D7589" s="9" t="s">
        <v>315</v>
      </c>
      <c r="E7589" s="9" t="s">
        <v>27</v>
      </c>
      <c r="F7589" s="12">
        <v>44408</v>
      </c>
      <c r="G7589" s="12" t="str">
        <f>VLOOKUP(Table3[[#This Row],[Product ID]],[1]Products!$A:$G,2,0)</f>
        <v>Product 2</v>
      </c>
      <c r="H7589" s="22">
        <v>1</v>
      </c>
      <c r="I7589" s="9">
        <f>VLOOKUP('Consolidtaed Data'!$B231,[1]Products!$A:$G,4,0)</f>
        <v>1812</v>
      </c>
      <c r="J7589" s="9">
        <f>VLOOKUP('Consolidtaed Data'!$B231,[1]Products!$A:$G,3,0)</f>
        <v>1305</v>
      </c>
      <c r="K7589" s="9">
        <f>'Consolidtaed Data'!$J231*'Consolidtaed Data'!$H231</f>
        <v>2046</v>
      </c>
      <c r="L7589" s="9">
        <f>'Consolidtaed Data'!$I231*'Consolidtaed Data'!$H231</f>
        <v>4014</v>
      </c>
      <c r="M7589" s="9">
        <f>'Consolidtaed Data'!$L231-'Consolidtaed Data'!$K231</f>
        <v>895</v>
      </c>
      <c r="N7589" s="9" t="str">
        <f>VLOOKUP('Consolidtaed Data'!$C231,[1]Locations!$A:$O,2,0)</f>
        <v>San Jose</v>
      </c>
      <c r="O7589" s="9" t="str">
        <f>VLOOKUP('Consolidtaed Data'!$D231,'[1]Sales People'!$A:$B,2,0)</f>
        <v>Jimmy Young</v>
      </c>
      <c r="P7589" s="9" t="str">
        <f>VLOOKUP('Consolidtaed Data'!$E231,[1]Customers!$A:$B,2,0)</f>
        <v>Daniel West</v>
      </c>
      <c r="Q7589" s="11">
        <f>WEEKDAY('Consolidtaed Data'!$F231)</f>
        <v>5</v>
      </c>
      <c r="R7589" s="9">
        <f>MONTH('Consolidtaed Data'!$F231)</f>
        <v>1</v>
      </c>
      <c r="S7589" s="9" t="str">
        <f>TEXT(Table3[[#This Row],[Purchase Date]],"MMMM")</f>
        <v>July</v>
      </c>
      <c r="T7589" s="9">
        <f>YEAR('Consolidtaed Data'!$F231)</f>
        <v>2020</v>
      </c>
    </row>
    <row r="7590" spans="1:20" x14ac:dyDescent="0.3">
      <c r="A7590" s="9" t="s">
        <v>8616</v>
      </c>
      <c r="B7590" s="9" t="s">
        <v>168</v>
      </c>
      <c r="C7590" s="9" t="s">
        <v>99</v>
      </c>
      <c r="D7590" s="9" t="s">
        <v>26</v>
      </c>
      <c r="E7590" s="9" t="s">
        <v>499</v>
      </c>
      <c r="F7590" s="12">
        <v>44408</v>
      </c>
      <c r="G7590" s="12" t="str">
        <f>VLOOKUP(Table3[[#This Row],[Product ID]],[1]Products!$A:$G,2,0)</f>
        <v>Product 26</v>
      </c>
      <c r="H7590" s="22">
        <v>1</v>
      </c>
      <c r="I7590" s="9">
        <f>VLOOKUP('Consolidtaed Data'!$B609,[1]Products!$A:$G,4,0)</f>
        <v>1380</v>
      </c>
      <c r="J7590" s="9">
        <f>VLOOKUP('Consolidtaed Data'!$B609,[1]Products!$A:$G,3,0)</f>
        <v>1090</v>
      </c>
      <c r="K7590" s="9">
        <f>'Consolidtaed Data'!$J609*'Consolidtaed Data'!$H609</f>
        <v>2928</v>
      </c>
      <c r="L7590" s="9">
        <f>'Consolidtaed Data'!$I609*'Consolidtaed Data'!$H609</f>
        <v>4308</v>
      </c>
      <c r="M7590" s="9">
        <f>'Consolidtaed Data'!$L609-'Consolidtaed Data'!$K609</f>
        <v>331</v>
      </c>
      <c r="N7590" s="9" t="str">
        <f>VLOOKUP('Consolidtaed Data'!$C609,[1]Locations!$A:$O,2,0)</f>
        <v>Stockton</v>
      </c>
      <c r="O7590" s="9" t="str">
        <f>VLOOKUP('Consolidtaed Data'!$D609,'[1]Sales People'!$A:$B,2,0)</f>
        <v>Howard Sims</v>
      </c>
      <c r="P7590" s="9" t="str">
        <f>VLOOKUP('Consolidtaed Data'!$E609,[1]Customers!$A:$B,2,0)</f>
        <v>Carlos Young</v>
      </c>
      <c r="Q7590" s="11">
        <f>WEEKDAY('Consolidtaed Data'!$F609)</f>
        <v>5</v>
      </c>
      <c r="R7590" s="9">
        <f>MONTH('Consolidtaed Data'!$F609)</f>
        <v>2</v>
      </c>
      <c r="S7590" s="9" t="str">
        <f>TEXT(Table3[[#This Row],[Purchase Date]],"MMMM")</f>
        <v>July</v>
      </c>
      <c r="T7590" s="9">
        <f>YEAR('Consolidtaed Data'!$F609)</f>
        <v>2020</v>
      </c>
    </row>
    <row r="7591" spans="1:20" x14ac:dyDescent="0.3">
      <c r="A7591" s="9" t="s">
        <v>8617</v>
      </c>
      <c r="B7591" s="9" t="s">
        <v>172</v>
      </c>
      <c r="C7591" s="9" t="s">
        <v>223</v>
      </c>
      <c r="D7591" s="9" t="s">
        <v>127</v>
      </c>
      <c r="E7591" s="9" t="s">
        <v>1254</v>
      </c>
      <c r="F7591" s="12">
        <v>44408</v>
      </c>
      <c r="G7591" s="12" t="str">
        <f>VLOOKUP(Table3[[#This Row],[Product ID]],[1]Products!$A:$G,2,0)</f>
        <v>Product 4</v>
      </c>
      <c r="H7591" s="22">
        <v>1</v>
      </c>
      <c r="I7591" s="9">
        <f>VLOOKUP('Consolidtaed Data'!$B820,[1]Products!$A:$G,4,0)</f>
        <v>667</v>
      </c>
      <c r="J7591" s="9">
        <f>VLOOKUP('Consolidtaed Data'!$B820,[1]Products!$A:$G,3,0)</f>
        <v>387</v>
      </c>
      <c r="K7591" s="9">
        <f>'Consolidtaed Data'!$J820*'Consolidtaed Data'!$H820</f>
        <v>1535</v>
      </c>
      <c r="L7591" s="9">
        <f>'Consolidtaed Data'!$I820*'Consolidtaed Data'!$H820</f>
        <v>2257</v>
      </c>
      <c r="M7591" s="9">
        <f>'Consolidtaed Data'!$L820-'Consolidtaed Data'!$K820</f>
        <v>1160</v>
      </c>
      <c r="N7591" s="9" t="str">
        <f>VLOOKUP('Consolidtaed Data'!$C820,[1]Locations!$A:$O,2,0)</f>
        <v>San Mateo</v>
      </c>
      <c r="O7591" s="9" t="str">
        <f>VLOOKUP('Consolidtaed Data'!$D820,'[1]Sales People'!$A:$B,2,0)</f>
        <v>Kenneth Fields</v>
      </c>
      <c r="P7591" s="9" t="str">
        <f>VLOOKUP('Consolidtaed Data'!$E820,[1]Customers!$A:$B,2,0)</f>
        <v>Todd Roberts</v>
      </c>
      <c r="Q7591" s="11">
        <f>WEEKDAY('Consolidtaed Data'!$F820)</f>
        <v>4</v>
      </c>
      <c r="R7591" s="9">
        <f>MONTH('Consolidtaed Data'!$F820)</f>
        <v>2</v>
      </c>
      <c r="S7591" s="9" t="str">
        <f>TEXT(Table3[[#This Row],[Purchase Date]],"MMMM")</f>
        <v>July</v>
      </c>
      <c r="T7591" s="9">
        <f>YEAR('Consolidtaed Data'!$F820)</f>
        <v>2020</v>
      </c>
    </row>
    <row r="7592" spans="1:20" x14ac:dyDescent="0.3">
      <c r="A7592" s="9" t="s">
        <v>8618</v>
      </c>
      <c r="B7592" s="9" t="s">
        <v>191</v>
      </c>
      <c r="C7592" s="9" t="s">
        <v>152</v>
      </c>
      <c r="D7592" s="9" t="s">
        <v>193</v>
      </c>
      <c r="E7592" s="9" t="s">
        <v>1953</v>
      </c>
      <c r="F7592" s="12">
        <v>44408</v>
      </c>
      <c r="G7592" s="12" t="str">
        <f>VLOOKUP(Table3[[#This Row],[Product ID]],[1]Products!$A:$G,2,0)</f>
        <v>Product 36</v>
      </c>
      <c r="H7592" s="22">
        <v>1</v>
      </c>
      <c r="I7592" s="9">
        <f>VLOOKUP('Consolidtaed Data'!$B1051,[1]Products!$A:$G,4,0)</f>
        <v>1526</v>
      </c>
      <c r="J7592" s="9">
        <f>VLOOKUP('Consolidtaed Data'!$B1051,[1]Products!$A:$G,3,0)</f>
        <v>1251</v>
      </c>
      <c r="K7592" s="9">
        <f>'Consolidtaed Data'!$J1051*'Consolidtaed Data'!$H1051</f>
        <v>6140</v>
      </c>
      <c r="L7592" s="9">
        <f>'Consolidtaed Data'!$I1051*'Consolidtaed Data'!$H1051</f>
        <v>9028</v>
      </c>
      <c r="M7592" s="9">
        <f>'Consolidtaed Data'!$L1051-'Consolidtaed Data'!$K1051</f>
        <v>944</v>
      </c>
      <c r="N7592" s="9" t="str">
        <f>VLOOKUP('Consolidtaed Data'!$C1051,[1]Locations!$A:$O,2,0)</f>
        <v>Modesto</v>
      </c>
      <c r="O7592" s="9" t="str">
        <f>VLOOKUP('Consolidtaed Data'!$D1051,'[1]Sales People'!$A:$B,2,0)</f>
        <v>Joshua Taylor</v>
      </c>
      <c r="P7592" s="9" t="str">
        <f>VLOOKUP('Consolidtaed Data'!$E1051,[1]Customers!$A:$B,2,0)</f>
        <v>Shawn Henderson</v>
      </c>
      <c r="Q7592" s="11">
        <f>WEEKDAY('Consolidtaed Data'!$F1051)</f>
        <v>2</v>
      </c>
      <c r="R7592" s="9">
        <f>MONTH('Consolidtaed Data'!$F1051)</f>
        <v>3</v>
      </c>
      <c r="S7592" s="9" t="str">
        <f>TEXT(Table3[[#This Row],[Purchase Date]],"MMMM")</f>
        <v>July</v>
      </c>
      <c r="T7592" s="9">
        <f>YEAR('Consolidtaed Data'!$F1051)</f>
        <v>2020</v>
      </c>
    </row>
    <row r="7593" spans="1:20" x14ac:dyDescent="0.3">
      <c r="A7593" s="9" t="s">
        <v>8619</v>
      </c>
      <c r="B7593" s="9" t="s">
        <v>318</v>
      </c>
      <c r="C7593" s="9" t="s">
        <v>347</v>
      </c>
      <c r="D7593" s="9" t="s">
        <v>281</v>
      </c>
      <c r="E7593" s="9" t="s">
        <v>2421</v>
      </c>
      <c r="F7593" s="12">
        <v>44408</v>
      </c>
      <c r="G7593" s="12" t="str">
        <f>VLOOKUP(Table3[[#This Row],[Product ID]],[1]Products!$A:$G,2,0)</f>
        <v>Product 89</v>
      </c>
      <c r="H7593" s="22">
        <v>4</v>
      </c>
      <c r="I7593" s="9">
        <f>VLOOKUP('Consolidtaed Data'!$B1456,[1]Products!$A:$G,4,0)</f>
        <v>1638</v>
      </c>
      <c r="J7593" s="9">
        <f>VLOOKUP('Consolidtaed Data'!$B1456,[1]Products!$A:$G,3,0)</f>
        <v>1261</v>
      </c>
      <c r="K7593" s="9">
        <f>'Consolidtaed Data'!$J1456*'Consolidtaed Data'!$H1456</f>
        <v>5892</v>
      </c>
      <c r="L7593" s="9">
        <f>'Consolidtaed Data'!$I1456*'Consolidtaed Data'!$H1456</f>
        <v>9988</v>
      </c>
      <c r="M7593" s="9">
        <f>'Consolidtaed Data'!$L1456-'Consolidtaed Data'!$K1456</f>
        <v>492</v>
      </c>
      <c r="N7593" s="9" t="str">
        <f>VLOOKUP('Consolidtaed Data'!$C1456,[1]Locations!$A:$O,2,0)</f>
        <v>Oceanside</v>
      </c>
      <c r="O7593" s="9" t="str">
        <f>VLOOKUP('Consolidtaed Data'!$D1456,'[1]Sales People'!$A:$B,2,0)</f>
        <v>Ryan Butler</v>
      </c>
      <c r="P7593" s="9" t="str">
        <f>VLOOKUP('Consolidtaed Data'!$E1456,[1]Customers!$A:$B,2,0)</f>
        <v>Keith Griffin</v>
      </c>
      <c r="Q7593" s="11">
        <f>WEEKDAY('Consolidtaed Data'!$F1456)</f>
        <v>6</v>
      </c>
      <c r="R7593" s="9">
        <f>MONTH('Consolidtaed Data'!$F1456)</f>
        <v>4</v>
      </c>
      <c r="S7593" s="9" t="str">
        <f>TEXT(Table3[[#This Row],[Purchase Date]],"MMMM")</f>
        <v>July</v>
      </c>
      <c r="T7593" s="9">
        <f>YEAR('Consolidtaed Data'!$F1456)</f>
        <v>2020</v>
      </c>
    </row>
    <row r="7594" spans="1:20" x14ac:dyDescent="0.3">
      <c r="A7594" s="9" t="s">
        <v>8620</v>
      </c>
      <c r="B7594" s="9" t="s">
        <v>411</v>
      </c>
      <c r="C7594" s="9" t="s">
        <v>205</v>
      </c>
      <c r="D7594" s="9" t="s">
        <v>80</v>
      </c>
      <c r="E7594" s="9" t="s">
        <v>942</v>
      </c>
      <c r="F7594" s="12">
        <v>44408</v>
      </c>
      <c r="G7594" s="12" t="str">
        <f>VLOOKUP(Table3[[#This Row],[Product ID]],[1]Products!$A:$G,2,0)</f>
        <v>Product 27</v>
      </c>
      <c r="H7594" s="22">
        <v>1</v>
      </c>
      <c r="I7594" s="9">
        <f>VLOOKUP('Consolidtaed Data'!$B2061,[1]Products!$A:$G,4,0)</f>
        <v>1826</v>
      </c>
      <c r="J7594" s="9">
        <f>VLOOKUP('Consolidtaed Data'!$B2061,[1]Products!$A:$G,3,0)</f>
        <v>1443</v>
      </c>
      <c r="K7594" s="9">
        <f>'Consolidtaed Data'!$J2061*'Consolidtaed Data'!$H2061</f>
        <v>790</v>
      </c>
      <c r="L7594" s="9">
        <f>'Consolidtaed Data'!$I2061*'Consolidtaed Data'!$H2061</f>
        <v>1112</v>
      </c>
      <c r="M7594" s="9">
        <f>'Consolidtaed Data'!$L2061-'Consolidtaed Data'!$K2061</f>
        <v>206</v>
      </c>
      <c r="N7594" s="9" t="str">
        <f>VLOOKUP('Consolidtaed Data'!$C2061,[1]Locations!$A:$O,2,0)</f>
        <v>Fresno</v>
      </c>
      <c r="O7594" s="9" t="str">
        <f>VLOOKUP('Consolidtaed Data'!$D2061,'[1]Sales People'!$A:$B,2,0)</f>
        <v>Jimmy Young</v>
      </c>
      <c r="P7594" s="9" t="str">
        <f>VLOOKUP('Consolidtaed Data'!$E2061,[1]Customers!$A:$B,2,0)</f>
        <v>Nicholas Garcia</v>
      </c>
      <c r="Q7594" s="11">
        <f>WEEKDAY('Consolidtaed Data'!$F2061)</f>
        <v>7</v>
      </c>
      <c r="R7594" s="9">
        <f>MONTH('Consolidtaed Data'!$F2061)</f>
        <v>5</v>
      </c>
      <c r="S7594" s="9" t="str">
        <f>TEXT(Table3[[#This Row],[Purchase Date]],"MMMM")</f>
        <v>July</v>
      </c>
      <c r="T7594" s="9">
        <f>YEAR('Consolidtaed Data'!$F2061)</f>
        <v>2020</v>
      </c>
    </row>
    <row r="7595" spans="1:20" x14ac:dyDescent="0.3">
      <c r="A7595" s="9" t="s">
        <v>8621</v>
      </c>
      <c r="B7595" s="9" t="s">
        <v>549</v>
      </c>
      <c r="C7595" s="9" t="s">
        <v>231</v>
      </c>
      <c r="D7595" s="9" t="s">
        <v>374</v>
      </c>
      <c r="E7595" s="9" t="s">
        <v>892</v>
      </c>
      <c r="F7595" s="12">
        <v>44408</v>
      </c>
      <c r="G7595" s="12" t="str">
        <f>VLOOKUP(Table3[[#This Row],[Product ID]],[1]Products!$A:$G,2,0)</f>
        <v>Product 10</v>
      </c>
      <c r="H7595" s="22">
        <v>3</v>
      </c>
      <c r="I7595" s="9">
        <f>VLOOKUP('Consolidtaed Data'!$B2095,[1]Products!$A:$G,4,0)</f>
        <v>556</v>
      </c>
      <c r="J7595" s="9">
        <f>VLOOKUP('Consolidtaed Data'!$B2095,[1]Products!$A:$G,3,0)</f>
        <v>395</v>
      </c>
      <c r="K7595" s="9">
        <f>'Consolidtaed Data'!$J2095*'Consolidtaed Data'!$H2095</f>
        <v>3036</v>
      </c>
      <c r="L7595" s="9">
        <f>'Consolidtaed Data'!$I2095*'Consolidtaed Data'!$H2095</f>
        <v>4820</v>
      </c>
      <c r="M7595" s="9">
        <f>'Consolidtaed Data'!$L2095-'Consolidtaed Data'!$K2095</f>
        <v>870</v>
      </c>
      <c r="N7595" s="9" t="str">
        <f>VLOOKUP('Consolidtaed Data'!$C2095,[1]Locations!$A:$O,2,0)</f>
        <v>Chula Vista</v>
      </c>
      <c r="O7595" s="9" t="str">
        <f>VLOOKUP('Consolidtaed Data'!$D2095,'[1]Sales People'!$A:$B,2,0)</f>
        <v>Larry Castillo</v>
      </c>
      <c r="P7595" s="9" t="str">
        <f>VLOOKUP('Consolidtaed Data'!$E2095,[1]Customers!$A:$B,2,0)</f>
        <v>Jeremy Jenkins</v>
      </c>
      <c r="Q7595" s="11">
        <f>WEEKDAY('Consolidtaed Data'!$F2095)</f>
        <v>3</v>
      </c>
      <c r="R7595" s="9">
        <f>MONTH('Consolidtaed Data'!$F2095)</f>
        <v>6</v>
      </c>
      <c r="S7595" s="9" t="str">
        <f>TEXT(Table3[[#This Row],[Purchase Date]],"MMMM")</f>
        <v>July</v>
      </c>
      <c r="T7595" s="9">
        <f>YEAR('Consolidtaed Data'!$F2095)</f>
        <v>2020</v>
      </c>
    </row>
    <row r="7596" spans="1:20" x14ac:dyDescent="0.3">
      <c r="A7596" s="9" t="s">
        <v>8622</v>
      </c>
      <c r="B7596" s="9" t="s">
        <v>322</v>
      </c>
      <c r="C7596" s="9" t="s">
        <v>86</v>
      </c>
      <c r="D7596" s="9" t="s">
        <v>149</v>
      </c>
      <c r="E7596" s="9" t="s">
        <v>738</v>
      </c>
      <c r="F7596" s="12">
        <v>44408</v>
      </c>
      <c r="G7596" s="12" t="str">
        <f>VLOOKUP(Table3[[#This Row],[Product ID]],[1]Products!$A:$G,2,0)</f>
        <v>Product 43</v>
      </c>
      <c r="H7596" s="22">
        <v>4</v>
      </c>
      <c r="I7596" s="9">
        <f>VLOOKUP('Consolidtaed Data'!$B2891,[1]Products!$A:$G,4,0)</f>
        <v>1972</v>
      </c>
      <c r="J7596" s="9">
        <f>VLOOKUP('Consolidtaed Data'!$B2891,[1]Products!$A:$G,3,0)</f>
        <v>1321</v>
      </c>
      <c r="K7596" s="9">
        <f>'Consolidtaed Data'!$J2891*'Consolidtaed Data'!$H2891</f>
        <v>66</v>
      </c>
      <c r="L7596" s="9">
        <f>'Consolidtaed Data'!$I2891*'Consolidtaed Data'!$H2891</f>
        <v>105</v>
      </c>
      <c r="M7596" s="9">
        <f>'Consolidtaed Data'!$L2891-'Consolidtaed Data'!$K2891</f>
        <v>1293</v>
      </c>
      <c r="N7596" s="9" t="str">
        <f>VLOOKUP('Consolidtaed Data'!$C2891,[1]Locations!$A:$O,2,0)</f>
        <v>Richmond</v>
      </c>
      <c r="O7596" s="9" t="str">
        <f>VLOOKUP('Consolidtaed Data'!$D2891,'[1]Sales People'!$A:$B,2,0)</f>
        <v>Walter Cook</v>
      </c>
      <c r="P7596" s="9" t="str">
        <f>VLOOKUP('Consolidtaed Data'!$E2891,[1]Customers!$A:$B,2,0)</f>
        <v>Nicholas Williamson</v>
      </c>
      <c r="Q7596" s="11">
        <f>WEEKDAY('Consolidtaed Data'!$F2891)</f>
        <v>6</v>
      </c>
      <c r="R7596" s="9">
        <f>MONTH('Consolidtaed Data'!$F2891)</f>
        <v>7</v>
      </c>
      <c r="S7596" s="9" t="str">
        <f>TEXT(Table3[[#This Row],[Purchase Date]],"MMMM")</f>
        <v>July</v>
      </c>
      <c r="T7596" s="9">
        <f>YEAR('Consolidtaed Data'!$F2891)</f>
        <v>2020</v>
      </c>
    </row>
    <row r="7597" spans="1:20" x14ac:dyDescent="0.3">
      <c r="A7597" s="9" t="s">
        <v>8623</v>
      </c>
      <c r="B7597" s="9" t="s">
        <v>572</v>
      </c>
      <c r="C7597" s="9" t="s">
        <v>82</v>
      </c>
      <c r="D7597" s="9" t="s">
        <v>326</v>
      </c>
      <c r="E7597" s="9" t="s">
        <v>146</v>
      </c>
      <c r="F7597" s="12">
        <v>44408</v>
      </c>
      <c r="G7597" s="12" t="str">
        <f>VLOOKUP(Table3[[#This Row],[Product ID]],[1]Products!$A:$G,2,0)</f>
        <v>Product 22</v>
      </c>
      <c r="H7597" s="22">
        <v>1</v>
      </c>
      <c r="I7597" s="9">
        <f>VLOOKUP('Consolidtaed Data'!$B2927,[1]Products!$A:$G,4,0)</f>
        <v>2141</v>
      </c>
      <c r="J7597" s="9">
        <f>VLOOKUP('Consolidtaed Data'!$B2927,[1]Products!$A:$G,3,0)</f>
        <v>1777</v>
      </c>
      <c r="K7597" s="9">
        <f>'Consolidtaed Data'!$J2927*'Consolidtaed Data'!$H2927</f>
        <v>3519</v>
      </c>
      <c r="L7597" s="9">
        <f>'Consolidtaed Data'!$I2927*'Consolidtaed Data'!$H2927</f>
        <v>5586</v>
      </c>
      <c r="M7597" s="9">
        <f>'Consolidtaed Data'!$L2927-'Consolidtaed Data'!$K2927</f>
        <v>752</v>
      </c>
      <c r="N7597" s="9" t="str">
        <f>VLOOKUP('Consolidtaed Data'!$C2927,[1]Locations!$A:$O,2,0)</f>
        <v>El Monte</v>
      </c>
      <c r="O7597" s="9" t="str">
        <f>VLOOKUP('Consolidtaed Data'!$D2927,'[1]Sales People'!$A:$B,2,0)</f>
        <v>Charles Harper</v>
      </c>
      <c r="P7597" s="9" t="str">
        <f>VLOOKUP('Consolidtaed Data'!$E2927,[1]Customers!$A:$B,2,0)</f>
        <v>Peter Warren</v>
      </c>
      <c r="Q7597" s="11">
        <f>WEEKDAY('Consolidtaed Data'!$F2927)</f>
        <v>1</v>
      </c>
      <c r="R7597" s="9">
        <f>MONTH('Consolidtaed Data'!$F2927)</f>
        <v>8</v>
      </c>
      <c r="S7597" s="9" t="str">
        <f>TEXT(Table3[[#This Row],[Purchase Date]],"MMMM")</f>
        <v>July</v>
      </c>
      <c r="T7597" s="9">
        <f>YEAR('Consolidtaed Data'!$F2927)</f>
        <v>2020</v>
      </c>
    </row>
    <row r="7598" spans="1:20" x14ac:dyDescent="0.3">
      <c r="A7598" s="9" t="s">
        <v>8624</v>
      </c>
      <c r="B7598" s="9" t="s">
        <v>981</v>
      </c>
      <c r="C7598" s="9" t="s">
        <v>295</v>
      </c>
      <c r="D7598" s="9" t="s">
        <v>87</v>
      </c>
      <c r="E7598" s="9" t="s">
        <v>2489</v>
      </c>
      <c r="F7598" s="12">
        <v>44408</v>
      </c>
      <c r="G7598" s="12" t="str">
        <f>VLOOKUP(Table3[[#This Row],[Product ID]],[1]Products!$A:$G,2,0)</f>
        <v>Product 3</v>
      </c>
      <c r="H7598" s="22">
        <v>1</v>
      </c>
      <c r="I7598" s="9">
        <f>VLOOKUP('Consolidtaed Data'!$B3113,[1]Products!$A:$G,4,0)</f>
        <v>2497</v>
      </c>
      <c r="J7598" s="9">
        <f>VLOOKUP('Consolidtaed Data'!$B3113,[1]Products!$A:$G,3,0)</f>
        <v>1473</v>
      </c>
      <c r="K7598" s="9">
        <f>'Consolidtaed Data'!$J3113*'Consolidtaed Data'!$H3113</f>
        <v>561</v>
      </c>
      <c r="L7598" s="9">
        <f>'Consolidtaed Data'!$I3113*'Consolidtaed Data'!$H3113</f>
        <v>684</v>
      </c>
      <c r="M7598" s="9">
        <f>'Consolidtaed Data'!$L3113-'Consolidtaed Data'!$K3113</f>
        <v>265</v>
      </c>
      <c r="N7598" s="9" t="str">
        <f>VLOOKUP('Consolidtaed Data'!$C3113,[1]Locations!$A:$O,2,0)</f>
        <v>El Monte</v>
      </c>
      <c r="O7598" s="9" t="str">
        <f>VLOOKUP('Consolidtaed Data'!$D3113,'[1]Sales People'!$A:$B,2,0)</f>
        <v>Justin Lynch</v>
      </c>
      <c r="P7598" s="9" t="str">
        <f>VLOOKUP('Consolidtaed Data'!$E3113,[1]Customers!$A:$B,2,0)</f>
        <v>Thomas Daniels</v>
      </c>
      <c r="Q7598" s="11">
        <f>WEEKDAY('Consolidtaed Data'!$F3113)</f>
        <v>2</v>
      </c>
      <c r="R7598" s="9">
        <f>MONTH('Consolidtaed Data'!$F3113)</f>
        <v>8</v>
      </c>
      <c r="S7598" s="9" t="str">
        <f>TEXT(Table3[[#This Row],[Purchase Date]],"MMMM")</f>
        <v>July</v>
      </c>
      <c r="T7598" s="9">
        <f>YEAR('Consolidtaed Data'!$F3113)</f>
        <v>2020</v>
      </c>
    </row>
    <row r="7599" spans="1:20" x14ac:dyDescent="0.3">
      <c r="A7599" s="9" t="s">
        <v>8625</v>
      </c>
      <c r="B7599" s="9" t="s">
        <v>360</v>
      </c>
      <c r="C7599" s="9" t="s">
        <v>94</v>
      </c>
      <c r="D7599" s="9" t="s">
        <v>161</v>
      </c>
      <c r="E7599" s="9" t="s">
        <v>3026</v>
      </c>
      <c r="F7599" s="12">
        <v>44408</v>
      </c>
      <c r="G7599" s="12" t="str">
        <f>VLOOKUP(Table3[[#This Row],[Product ID]],[1]Products!$A:$G,2,0)</f>
        <v>Product 59</v>
      </c>
      <c r="H7599" s="22">
        <v>1</v>
      </c>
      <c r="I7599" s="9">
        <f>VLOOKUP('Consolidtaed Data'!$B3165,[1]Products!$A:$G,4,0)</f>
        <v>817</v>
      </c>
      <c r="J7599" s="9">
        <f>VLOOKUP('Consolidtaed Data'!$B3165,[1]Products!$A:$G,3,0)</f>
        <v>409</v>
      </c>
      <c r="K7599" s="9">
        <f>'Consolidtaed Data'!$J3165*'Consolidtaed Data'!$H3165</f>
        <v>425</v>
      </c>
      <c r="L7599" s="9">
        <f>'Consolidtaed Data'!$I3165*'Consolidtaed Data'!$H3165</f>
        <v>545</v>
      </c>
      <c r="M7599" s="9">
        <f>'Consolidtaed Data'!$L3165-'Consolidtaed Data'!$K3165</f>
        <v>689</v>
      </c>
      <c r="N7599" s="9" t="str">
        <f>VLOOKUP('Consolidtaed Data'!$C3165,[1]Locations!$A:$O,2,0)</f>
        <v>Rancho Cucamonga</v>
      </c>
      <c r="O7599" s="9" t="str">
        <f>VLOOKUP('Consolidtaed Data'!$D3165,'[1]Sales People'!$A:$B,2,0)</f>
        <v>Scott Mason</v>
      </c>
      <c r="P7599" s="9" t="str">
        <f>VLOOKUP('Consolidtaed Data'!$E3165,[1]Customers!$A:$B,2,0)</f>
        <v>Johnny Butler</v>
      </c>
      <c r="Q7599" s="11">
        <f>WEEKDAY('Consolidtaed Data'!$F3165)</f>
        <v>6</v>
      </c>
      <c r="R7599" s="9">
        <f>MONTH('Consolidtaed Data'!$F3165)</f>
        <v>8</v>
      </c>
      <c r="S7599" s="9" t="str">
        <f>TEXT(Table3[[#This Row],[Purchase Date]],"MMMM")</f>
        <v>July</v>
      </c>
      <c r="T7599" s="9">
        <f>YEAR('Consolidtaed Data'!$F3165)</f>
        <v>2020</v>
      </c>
    </row>
    <row r="7600" spans="1:20" x14ac:dyDescent="0.3">
      <c r="A7600" s="9" t="s">
        <v>8626</v>
      </c>
      <c r="B7600" s="9" t="s">
        <v>20</v>
      </c>
      <c r="C7600" s="9" t="s">
        <v>186</v>
      </c>
      <c r="D7600" s="9" t="s">
        <v>174</v>
      </c>
      <c r="E7600" s="9" t="s">
        <v>1641</v>
      </c>
      <c r="F7600" s="12">
        <v>44408</v>
      </c>
      <c r="G7600" s="12" t="str">
        <f>VLOOKUP(Table3[[#This Row],[Product ID]],[1]Products!$A:$G,2,0)</f>
        <v>Product 98</v>
      </c>
      <c r="H7600" s="22">
        <v>2</v>
      </c>
      <c r="I7600" s="9">
        <f>VLOOKUP('Consolidtaed Data'!$B3439,[1]Products!$A:$G,4,0)</f>
        <v>1635</v>
      </c>
      <c r="J7600" s="9">
        <f>VLOOKUP('Consolidtaed Data'!$B3439,[1]Products!$A:$G,3,0)</f>
        <v>1046</v>
      </c>
      <c r="K7600" s="9">
        <f>'Consolidtaed Data'!$J3439*'Consolidtaed Data'!$H3439</f>
        <v>540</v>
      </c>
      <c r="L7600" s="9">
        <f>'Consolidtaed Data'!$I3439*'Consolidtaed Data'!$H3439</f>
        <v>871</v>
      </c>
      <c r="M7600" s="9">
        <f>'Consolidtaed Data'!$L3439-'Consolidtaed Data'!$K3439</f>
        <v>345</v>
      </c>
      <c r="N7600" s="9" t="str">
        <f>VLOOKUP('Consolidtaed Data'!$C3439,[1]Locations!$A:$O,2,0)</f>
        <v>Daly City</v>
      </c>
      <c r="O7600" s="9" t="str">
        <f>VLOOKUP('Consolidtaed Data'!$D3439,'[1]Sales People'!$A:$B,2,0)</f>
        <v>Ernest Wagner</v>
      </c>
      <c r="P7600" s="9" t="str">
        <f>VLOOKUP('Consolidtaed Data'!$E3439,[1]Customers!$A:$B,2,0)</f>
        <v>Fred Jenkins</v>
      </c>
      <c r="Q7600" s="11">
        <f>WEEKDAY('Consolidtaed Data'!$F3439)</f>
        <v>3</v>
      </c>
      <c r="R7600" s="9">
        <f>MONTH('Consolidtaed Data'!$F3439)</f>
        <v>9</v>
      </c>
      <c r="S7600" s="9" t="str">
        <f>TEXT(Table3[[#This Row],[Purchase Date]],"MMMM")</f>
        <v>July</v>
      </c>
      <c r="T7600" s="9">
        <f>YEAR('Consolidtaed Data'!$F3439)</f>
        <v>2020</v>
      </c>
    </row>
    <row r="7601" spans="1:20" x14ac:dyDescent="0.3">
      <c r="A7601" s="9" t="s">
        <v>8627</v>
      </c>
      <c r="B7601" s="9" t="s">
        <v>369</v>
      </c>
      <c r="C7601" s="9" t="s">
        <v>253</v>
      </c>
      <c r="D7601" s="9" t="s">
        <v>235</v>
      </c>
      <c r="E7601" s="9" t="s">
        <v>339</v>
      </c>
      <c r="F7601" s="12">
        <v>44409</v>
      </c>
      <c r="G7601" s="12" t="str">
        <f>VLOOKUP(Table3[[#This Row],[Product ID]],[1]Products!$A:$G,2,0)</f>
        <v>Product 8</v>
      </c>
      <c r="H7601" s="22">
        <v>3</v>
      </c>
      <c r="I7601" s="9">
        <f>VLOOKUP('Consolidtaed Data'!$B370,[1]Products!$A:$G,4,0)</f>
        <v>1500</v>
      </c>
      <c r="J7601" s="9">
        <f>VLOOKUP('Consolidtaed Data'!$B370,[1]Products!$A:$G,3,0)</f>
        <v>900</v>
      </c>
      <c r="K7601" s="9">
        <f>'Consolidtaed Data'!$J370*'Consolidtaed Data'!$H370</f>
        <v>1074</v>
      </c>
      <c r="L7601" s="9">
        <f>'Consolidtaed Data'!$I370*'Consolidtaed Data'!$H370</f>
        <v>1788</v>
      </c>
      <c r="M7601" s="9">
        <f>'Consolidtaed Data'!$L370-'Consolidtaed Data'!$K370</f>
        <v>904</v>
      </c>
      <c r="N7601" s="9" t="str">
        <f>VLOOKUP('Consolidtaed Data'!$C370,[1]Locations!$A:$O,2,0)</f>
        <v>Long Beach</v>
      </c>
      <c r="O7601" s="9" t="str">
        <f>VLOOKUP('Consolidtaed Data'!$D370,'[1]Sales People'!$A:$B,2,0)</f>
        <v>John Reyes</v>
      </c>
      <c r="P7601" s="9" t="str">
        <f>VLOOKUP('Consolidtaed Data'!$E370,[1]Customers!$A:$B,2,0)</f>
        <v>Douglas Kennedy</v>
      </c>
      <c r="Q7601" s="11">
        <f>WEEKDAY('Consolidtaed Data'!$F370)</f>
        <v>1</v>
      </c>
      <c r="R7601" s="9">
        <f>MONTH('Consolidtaed Data'!$F370)</f>
        <v>1</v>
      </c>
      <c r="S7601" s="9" t="str">
        <f>TEXT(Table3[[#This Row],[Purchase Date]],"MMMM")</f>
        <v>August</v>
      </c>
      <c r="T7601" s="9">
        <f>YEAR('Consolidtaed Data'!$F370)</f>
        <v>2020</v>
      </c>
    </row>
    <row r="7602" spans="1:20" x14ac:dyDescent="0.3">
      <c r="A7602" s="9" t="s">
        <v>8628</v>
      </c>
      <c r="B7602" s="9" t="s">
        <v>116</v>
      </c>
      <c r="C7602" s="9" t="s">
        <v>63</v>
      </c>
      <c r="D7602" s="9" t="s">
        <v>153</v>
      </c>
      <c r="E7602" s="9" t="s">
        <v>1213</v>
      </c>
      <c r="F7602" s="12">
        <v>44409</v>
      </c>
      <c r="G7602" s="12" t="str">
        <f>VLOOKUP(Table3[[#This Row],[Product ID]],[1]Products!$A:$G,2,0)</f>
        <v>Product 55</v>
      </c>
      <c r="H7602" s="22">
        <v>1</v>
      </c>
      <c r="I7602" s="9">
        <f>VLOOKUP('Consolidtaed Data'!$B505,[1]Products!$A:$G,4,0)</f>
        <v>1587</v>
      </c>
      <c r="J7602" s="9">
        <f>VLOOKUP('Consolidtaed Data'!$B505,[1]Products!$A:$G,3,0)</f>
        <v>1301</v>
      </c>
      <c r="K7602" s="9">
        <f>'Consolidtaed Data'!$J505*'Consolidtaed Data'!$H505</f>
        <v>2970</v>
      </c>
      <c r="L7602" s="9">
        <f>'Consolidtaed Data'!$I505*'Consolidtaed Data'!$H505</f>
        <v>4182</v>
      </c>
      <c r="M7602" s="9">
        <f>'Consolidtaed Data'!$L505-'Consolidtaed Data'!$K505</f>
        <v>82</v>
      </c>
      <c r="N7602" s="9" t="str">
        <f>VLOOKUP('Consolidtaed Data'!$C505,[1]Locations!$A:$O,2,0)</f>
        <v>Oakland</v>
      </c>
      <c r="O7602" s="9" t="str">
        <f>VLOOKUP('Consolidtaed Data'!$D505,'[1]Sales People'!$A:$B,2,0)</f>
        <v>Martin Perry</v>
      </c>
      <c r="P7602" s="9" t="str">
        <f>VLOOKUP('Consolidtaed Data'!$E505,[1]Customers!$A:$B,2,0)</f>
        <v>Ronald Bradley</v>
      </c>
      <c r="Q7602" s="11">
        <f>WEEKDAY('Consolidtaed Data'!$F505)</f>
        <v>4</v>
      </c>
      <c r="R7602" s="9">
        <f>MONTH('Consolidtaed Data'!$F505)</f>
        <v>2</v>
      </c>
      <c r="S7602" s="9" t="str">
        <f>TEXT(Table3[[#This Row],[Purchase Date]],"MMMM")</f>
        <v>August</v>
      </c>
      <c r="T7602" s="9">
        <f>YEAR('Consolidtaed Data'!$F505)</f>
        <v>2020</v>
      </c>
    </row>
    <row r="7603" spans="1:20" x14ac:dyDescent="0.3">
      <c r="A7603" s="9" t="s">
        <v>8629</v>
      </c>
      <c r="B7603" s="9" t="s">
        <v>216</v>
      </c>
      <c r="C7603" s="9" t="s">
        <v>25</v>
      </c>
      <c r="D7603" s="9" t="s">
        <v>56</v>
      </c>
      <c r="E7603" s="9" t="s">
        <v>486</v>
      </c>
      <c r="F7603" s="12">
        <v>44409</v>
      </c>
      <c r="G7603" s="12" t="str">
        <f>VLOOKUP(Table3[[#This Row],[Product ID]],[1]Products!$A:$G,2,0)</f>
        <v>Product 73</v>
      </c>
      <c r="H7603" s="22">
        <v>1</v>
      </c>
      <c r="I7603" s="9">
        <f>VLOOKUP('Consolidtaed Data'!$B936,[1]Products!$A:$G,4,0)</f>
        <v>112</v>
      </c>
      <c r="J7603" s="9">
        <f>VLOOKUP('Consolidtaed Data'!$B936,[1]Products!$A:$G,3,0)</f>
        <v>90</v>
      </c>
      <c r="K7603" s="9">
        <f>'Consolidtaed Data'!$J936*'Consolidtaed Data'!$H936</f>
        <v>2590</v>
      </c>
      <c r="L7603" s="9">
        <f>'Consolidtaed Data'!$I936*'Consolidtaed Data'!$H936</f>
        <v>3278</v>
      </c>
      <c r="M7603" s="9">
        <f>'Consolidtaed Data'!$L936-'Consolidtaed Data'!$K936</f>
        <v>2613</v>
      </c>
      <c r="N7603" s="9" t="str">
        <f>VLOOKUP('Consolidtaed Data'!$C936,[1]Locations!$A:$O,2,0)</f>
        <v>East Los Angeles</v>
      </c>
      <c r="O7603" s="9" t="str">
        <f>VLOOKUP('Consolidtaed Data'!$D936,'[1]Sales People'!$A:$B,2,0)</f>
        <v>Justin Lynch</v>
      </c>
      <c r="P7603" s="9" t="str">
        <f>VLOOKUP('Consolidtaed Data'!$E936,[1]Customers!$A:$B,2,0)</f>
        <v>Christopher Johnston</v>
      </c>
      <c r="Q7603" s="11">
        <f>WEEKDAY('Consolidtaed Data'!$F936)</f>
        <v>7</v>
      </c>
      <c r="R7603" s="9">
        <f>MONTH('Consolidtaed Data'!$F936)</f>
        <v>3</v>
      </c>
      <c r="S7603" s="9" t="str">
        <f>TEXT(Table3[[#This Row],[Purchase Date]],"MMMM")</f>
        <v>August</v>
      </c>
      <c r="T7603" s="9">
        <f>YEAR('Consolidtaed Data'!$F936)</f>
        <v>2020</v>
      </c>
    </row>
    <row r="7604" spans="1:20" x14ac:dyDescent="0.3">
      <c r="A7604" s="9" t="s">
        <v>8630</v>
      </c>
      <c r="B7604" s="9" t="s">
        <v>311</v>
      </c>
      <c r="C7604" s="9" t="s">
        <v>72</v>
      </c>
      <c r="D7604" s="9" t="s">
        <v>100</v>
      </c>
      <c r="E7604" s="9" t="s">
        <v>613</v>
      </c>
      <c r="F7604" s="12">
        <v>44409</v>
      </c>
      <c r="G7604" s="12" t="str">
        <f>VLOOKUP(Table3[[#This Row],[Product ID]],[1]Products!$A:$G,2,0)</f>
        <v>Product 33</v>
      </c>
      <c r="H7604" s="22">
        <v>3</v>
      </c>
      <c r="I7604" s="9">
        <f>VLOOKUP('Consolidtaed Data'!$B1046,[1]Products!$A:$G,4,0)</f>
        <v>1353</v>
      </c>
      <c r="J7604" s="9">
        <f>VLOOKUP('Consolidtaed Data'!$B1046,[1]Products!$A:$G,3,0)</f>
        <v>947</v>
      </c>
      <c r="K7604" s="9">
        <f>'Consolidtaed Data'!$J1046*'Consolidtaed Data'!$H1046</f>
        <v>2049</v>
      </c>
      <c r="L7604" s="9">
        <f>'Consolidtaed Data'!$I1046*'Consolidtaed Data'!$H1046</f>
        <v>3534</v>
      </c>
      <c r="M7604" s="9">
        <f>'Consolidtaed Data'!$L1046-'Consolidtaed Data'!$K1046</f>
        <v>2685</v>
      </c>
      <c r="N7604" s="9" t="str">
        <f>VLOOKUP('Consolidtaed Data'!$C1046,[1]Locations!$A:$O,2,0)</f>
        <v>Anaheim</v>
      </c>
      <c r="O7604" s="9" t="str">
        <f>VLOOKUP('Consolidtaed Data'!$D1046,'[1]Sales People'!$A:$B,2,0)</f>
        <v>Ernest Wheeler</v>
      </c>
      <c r="P7604" s="9" t="str">
        <f>VLOOKUP('Consolidtaed Data'!$E1046,[1]Customers!$A:$B,2,0)</f>
        <v>Bobby Willis</v>
      </c>
      <c r="Q7604" s="11">
        <f>WEEKDAY('Consolidtaed Data'!$F1046)</f>
        <v>1</v>
      </c>
      <c r="R7604" s="9">
        <f>MONTH('Consolidtaed Data'!$F1046)</f>
        <v>3</v>
      </c>
      <c r="S7604" s="9" t="str">
        <f>TEXT(Table3[[#This Row],[Purchase Date]],"MMMM")</f>
        <v>August</v>
      </c>
      <c r="T7604" s="9">
        <f>YEAR('Consolidtaed Data'!$F1046)</f>
        <v>2020</v>
      </c>
    </row>
    <row r="7605" spans="1:20" x14ac:dyDescent="0.3">
      <c r="A7605" s="9" t="s">
        <v>8631</v>
      </c>
      <c r="B7605" s="9" t="s">
        <v>549</v>
      </c>
      <c r="C7605" s="9" t="s">
        <v>196</v>
      </c>
      <c r="D7605" s="9" t="s">
        <v>91</v>
      </c>
      <c r="E7605" s="9" t="s">
        <v>1386</v>
      </c>
      <c r="F7605" s="12">
        <v>44409</v>
      </c>
      <c r="G7605" s="12" t="str">
        <f>VLOOKUP(Table3[[#This Row],[Product ID]],[1]Products!$A:$G,2,0)</f>
        <v>Product 10</v>
      </c>
      <c r="H7605" s="22">
        <v>3</v>
      </c>
      <c r="I7605" s="9">
        <f>VLOOKUP('Consolidtaed Data'!$B1156,[1]Products!$A:$G,4,0)</f>
        <v>826</v>
      </c>
      <c r="J7605" s="9">
        <f>VLOOKUP('Consolidtaed Data'!$B1156,[1]Products!$A:$G,3,0)</f>
        <v>562</v>
      </c>
      <c r="K7605" s="9">
        <f>'Consolidtaed Data'!$J1156*'Consolidtaed Data'!$H1156</f>
        <v>807</v>
      </c>
      <c r="L7605" s="9">
        <f>'Consolidtaed Data'!$I1156*'Consolidtaed Data'!$H1156</f>
        <v>1467</v>
      </c>
      <c r="M7605" s="9">
        <f>'Consolidtaed Data'!$L1156-'Consolidtaed Data'!$K1156</f>
        <v>523</v>
      </c>
      <c r="N7605" s="9" t="str">
        <f>VLOOKUP('Consolidtaed Data'!$C1156,[1]Locations!$A:$O,2,0)</f>
        <v>Glendale</v>
      </c>
      <c r="O7605" s="9" t="str">
        <f>VLOOKUP('Consolidtaed Data'!$D1156,'[1]Sales People'!$A:$B,2,0)</f>
        <v>Ronald Reed</v>
      </c>
      <c r="P7605" s="9" t="str">
        <f>VLOOKUP('Consolidtaed Data'!$E1156,[1]Customers!$A:$B,2,0)</f>
        <v>Billy Kennedy</v>
      </c>
      <c r="Q7605" s="11">
        <f>WEEKDAY('Consolidtaed Data'!$F1156)</f>
        <v>3</v>
      </c>
      <c r="R7605" s="9">
        <f>MONTH('Consolidtaed Data'!$F1156)</f>
        <v>3</v>
      </c>
      <c r="S7605" s="9" t="str">
        <f>TEXT(Table3[[#This Row],[Purchase Date]],"MMMM")</f>
        <v>August</v>
      </c>
      <c r="T7605" s="9">
        <f>YEAR('Consolidtaed Data'!$F1156)</f>
        <v>2020</v>
      </c>
    </row>
    <row r="7606" spans="1:20" x14ac:dyDescent="0.3">
      <c r="A7606" s="9" t="s">
        <v>8632</v>
      </c>
      <c r="B7606" s="9" t="s">
        <v>191</v>
      </c>
      <c r="C7606" s="9" t="s">
        <v>173</v>
      </c>
      <c r="D7606" s="9" t="s">
        <v>123</v>
      </c>
      <c r="E7606" s="9" t="s">
        <v>1148</v>
      </c>
      <c r="F7606" s="12">
        <v>44409</v>
      </c>
      <c r="G7606" s="12" t="str">
        <f>VLOOKUP(Table3[[#This Row],[Product ID]],[1]Products!$A:$G,2,0)</f>
        <v>Product 36</v>
      </c>
      <c r="H7606" s="22">
        <v>1</v>
      </c>
      <c r="I7606" s="9">
        <f>VLOOKUP('Consolidtaed Data'!$B2271,[1]Products!$A:$G,4,0)</f>
        <v>1848</v>
      </c>
      <c r="J7606" s="9">
        <f>VLOOKUP('Consolidtaed Data'!$B2271,[1]Products!$A:$G,3,0)</f>
        <v>1294</v>
      </c>
      <c r="K7606" s="9">
        <f>'Consolidtaed Data'!$J2271*'Consolidtaed Data'!$H2271</f>
        <v>408</v>
      </c>
      <c r="L7606" s="9">
        <f>'Consolidtaed Data'!$I2271*'Consolidtaed Data'!$H2271</f>
        <v>504</v>
      </c>
      <c r="M7606" s="9">
        <f>'Consolidtaed Data'!$L2271-'Consolidtaed Data'!$K2271</f>
        <v>892</v>
      </c>
      <c r="N7606" s="9" t="str">
        <f>VLOOKUP('Consolidtaed Data'!$C2271,[1]Locations!$A:$O,2,0)</f>
        <v>Corona</v>
      </c>
      <c r="O7606" s="9" t="str">
        <f>VLOOKUP('Consolidtaed Data'!$D2271,'[1]Sales People'!$A:$B,2,0)</f>
        <v>Kenneth Fields</v>
      </c>
      <c r="P7606" s="9" t="str">
        <f>VLOOKUP('Consolidtaed Data'!$E2271,[1]Customers!$A:$B,2,0)</f>
        <v>Richard Jordan</v>
      </c>
      <c r="Q7606" s="11">
        <f>WEEKDAY('Consolidtaed Data'!$F2271)</f>
        <v>2</v>
      </c>
      <c r="R7606" s="9">
        <f>MONTH('Consolidtaed Data'!$F2271)</f>
        <v>6</v>
      </c>
      <c r="S7606" s="9" t="str">
        <f>TEXT(Table3[[#This Row],[Purchase Date]],"MMMM")</f>
        <v>August</v>
      </c>
      <c r="T7606" s="9">
        <f>YEAR('Consolidtaed Data'!$F2271)</f>
        <v>2020</v>
      </c>
    </row>
    <row r="7607" spans="1:20" x14ac:dyDescent="0.3">
      <c r="A7607" s="9" t="s">
        <v>8633</v>
      </c>
      <c r="B7607" s="9" t="s">
        <v>230</v>
      </c>
      <c r="C7607" s="9" t="s">
        <v>564</v>
      </c>
      <c r="D7607" s="9" t="s">
        <v>73</v>
      </c>
      <c r="E7607" s="9" t="s">
        <v>590</v>
      </c>
      <c r="F7607" s="12">
        <v>44409</v>
      </c>
      <c r="G7607" s="12" t="str">
        <f>VLOOKUP(Table3[[#This Row],[Product ID]],[1]Products!$A:$G,2,0)</f>
        <v>Product 31</v>
      </c>
      <c r="H7607" s="22">
        <v>1</v>
      </c>
      <c r="I7607" s="9">
        <f>VLOOKUP('Consolidtaed Data'!$B2391,[1]Products!$A:$G,4,0)</f>
        <v>1783</v>
      </c>
      <c r="J7607" s="9">
        <f>VLOOKUP('Consolidtaed Data'!$B2391,[1]Products!$A:$G,3,0)</f>
        <v>1516</v>
      </c>
      <c r="K7607" s="9">
        <f>'Consolidtaed Data'!$J2391*'Consolidtaed Data'!$H2391</f>
        <v>2248</v>
      </c>
      <c r="L7607" s="9">
        <f>'Consolidtaed Data'!$I2391*'Consolidtaed Data'!$H2391</f>
        <v>3304</v>
      </c>
      <c r="M7607" s="9">
        <f>'Consolidtaed Data'!$L2391-'Consolidtaed Data'!$K2391</f>
        <v>1140</v>
      </c>
      <c r="N7607" s="9" t="str">
        <f>VLOOKUP('Consolidtaed Data'!$C2391,[1]Locations!$A:$O,2,0)</f>
        <v>Bakersfield</v>
      </c>
      <c r="O7607" s="9" t="str">
        <f>VLOOKUP('Consolidtaed Data'!$D2391,'[1]Sales People'!$A:$B,2,0)</f>
        <v>Clarence Fox</v>
      </c>
      <c r="P7607" s="9" t="str">
        <f>VLOOKUP('Consolidtaed Data'!$E2391,[1]Customers!$A:$B,2,0)</f>
        <v>Joe Carroll</v>
      </c>
      <c r="Q7607" s="11">
        <f>WEEKDAY('Consolidtaed Data'!$F2391)</f>
        <v>2</v>
      </c>
      <c r="R7607" s="9">
        <f>MONTH('Consolidtaed Data'!$F2391)</f>
        <v>6</v>
      </c>
      <c r="S7607" s="9" t="str">
        <f>TEXT(Table3[[#This Row],[Purchase Date]],"MMMM")</f>
        <v>August</v>
      </c>
      <c r="T7607" s="9">
        <f>YEAR('Consolidtaed Data'!$F2391)</f>
        <v>2020</v>
      </c>
    </row>
    <row r="7608" spans="1:20" x14ac:dyDescent="0.3">
      <c r="A7608" s="9" t="s">
        <v>8634</v>
      </c>
      <c r="B7608" s="9" t="s">
        <v>531</v>
      </c>
      <c r="C7608" s="9" t="s">
        <v>42</v>
      </c>
      <c r="D7608" s="9" t="s">
        <v>64</v>
      </c>
      <c r="E7608" s="9" t="s">
        <v>629</v>
      </c>
      <c r="F7608" s="12">
        <v>44409</v>
      </c>
      <c r="G7608" s="12" t="str">
        <f>VLOOKUP(Table3[[#This Row],[Product ID]],[1]Products!$A:$G,2,0)</f>
        <v>Product 62</v>
      </c>
      <c r="H7608" s="22">
        <v>3</v>
      </c>
      <c r="I7608" s="9">
        <f>VLOOKUP('Consolidtaed Data'!$B2560,[1]Products!$A:$G,4,0)</f>
        <v>2182</v>
      </c>
      <c r="J7608" s="9">
        <f>VLOOKUP('Consolidtaed Data'!$B2560,[1]Products!$A:$G,3,0)</f>
        <v>1200</v>
      </c>
      <c r="K7608" s="9">
        <f>'Consolidtaed Data'!$J2560*'Consolidtaed Data'!$H2560</f>
        <v>408</v>
      </c>
      <c r="L7608" s="9">
        <f>'Consolidtaed Data'!$I2560*'Consolidtaed Data'!$H2560</f>
        <v>504</v>
      </c>
      <c r="M7608" s="9">
        <f>'Consolidtaed Data'!$L2560-'Consolidtaed Data'!$K2560</f>
        <v>2070</v>
      </c>
      <c r="N7608" s="9" t="str">
        <f>VLOOKUP('Consolidtaed Data'!$C2560,[1]Locations!$A:$O,2,0)</f>
        <v>Inglewood</v>
      </c>
      <c r="O7608" s="9" t="str">
        <f>VLOOKUP('Consolidtaed Data'!$D2560,'[1]Sales People'!$A:$B,2,0)</f>
        <v>Robert Reed</v>
      </c>
      <c r="P7608" s="9" t="str">
        <f>VLOOKUP('Consolidtaed Data'!$E2560,[1]Customers!$A:$B,2,0)</f>
        <v>Nicholas Morrison</v>
      </c>
      <c r="Q7608" s="11">
        <f>WEEKDAY('Consolidtaed Data'!$F2560)</f>
        <v>1</v>
      </c>
      <c r="R7608" s="9">
        <f>MONTH('Consolidtaed Data'!$F2560)</f>
        <v>7</v>
      </c>
      <c r="S7608" s="9" t="str">
        <f>TEXT(Table3[[#This Row],[Purchase Date]],"MMMM")</f>
        <v>August</v>
      </c>
      <c r="T7608" s="9">
        <f>YEAR('Consolidtaed Data'!$F2560)</f>
        <v>2020</v>
      </c>
    </row>
    <row r="7609" spans="1:20" x14ac:dyDescent="0.3">
      <c r="A7609" s="9" t="s">
        <v>8635</v>
      </c>
      <c r="B7609" s="9" t="s">
        <v>89</v>
      </c>
      <c r="C7609" s="9" t="s">
        <v>25</v>
      </c>
      <c r="D7609" s="9" t="s">
        <v>220</v>
      </c>
      <c r="E7609" s="9" t="s">
        <v>1069</v>
      </c>
      <c r="F7609" s="12">
        <v>44409</v>
      </c>
      <c r="G7609" s="12" t="str">
        <f>VLOOKUP(Table3[[#This Row],[Product ID]],[1]Products!$A:$G,2,0)</f>
        <v>Product 64</v>
      </c>
      <c r="H7609" s="22">
        <v>3</v>
      </c>
      <c r="I7609" s="9">
        <f>VLOOKUP('Consolidtaed Data'!$B2618,[1]Products!$A:$G,4,0)</f>
        <v>35</v>
      </c>
      <c r="J7609" s="9">
        <f>VLOOKUP('Consolidtaed Data'!$B2618,[1]Products!$A:$G,3,0)</f>
        <v>22</v>
      </c>
      <c r="K7609" s="9">
        <f>'Consolidtaed Data'!$J2618*'Consolidtaed Data'!$H2618</f>
        <v>2968</v>
      </c>
      <c r="L7609" s="9">
        <f>'Consolidtaed Data'!$I2618*'Consolidtaed Data'!$H2618</f>
        <v>4566</v>
      </c>
      <c r="M7609" s="9">
        <f>'Consolidtaed Data'!$L2618-'Consolidtaed Data'!$K2618</f>
        <v>862</v>
      </c>
      <c r="N7609" s="9" t="str">
        <f>VLOOKUP('Consolidtaed Data'!$C2618,[1]Locations!$A:$O,2,0)</f>
        <v>Victorville</v>
      </c>
      <c r="O7609" s="9" t="str">
        <f>VLOOKUP('Consolidtaed Data'!$D2618,'[1]Sales People'!$A:$B,2,0)</f>
        <v>Sean Miller</v>
      </c>
      <c r="P7609" s="9" t="str">
        <f>VLOOKUP('Consolidtaed Data'!$E2618,[1]Customers!$A:$B,2,0)</f>
        <v>Michael Ward</v>
      </c>
      <c r="Q7609" s="11">
        <f>WEEKDAY('Consolidtaed Data'!$F2618)</f>
        <v>6</v>
      </c>
      <c r="R7609" s="9">
        <f>MONTH('Consolidtaed Data'!$F2618)</f>
        <v>7</v>
      </c>
      <c r="S7609" s="9" t="str">
        <f>TEXT(Table3[[#This Row],[Purchase Date]],"MMMM")</f>
        <v>August</v>
      </c>
      <c r="T7609" s="9">
        <f>YEAR('Consolidtaed Data'!$F2618)</f>
        <v>2020</v>
      </c>
    </row>
    <row r="7610" spans="1:20" x14ac:dyDescent="0.3">
      <c r="A7610" s="9" t="s">
        <v>8636</v>
      </c>
      <c r="B7610" s="9" t="s">
        <v>79</v>
      </c>
      <c r="C7610" s="9" t="s">
        <v>564</v>
      </c>
      <c r="D7610" s="9" t="s">
        <v>13</v>
      </c>
      <c r="E7610" s="9" t="s">
        <v>309</v>
      </c>
      <c r="F7610" s="12">
        <v>44409</v>
      </c>
      <c r="G7610" s="12" t="str">
        <f>VLOOKUP(Table3[[#This Row],[Product ID]],[1]Products!$A:$G,2,0)</f>
        <v>Product 80</v>
      </c>
      <c r="H7610" s="22">
        <v>1</v>
      </c>
      <c r="I7610" s="9">
        <f>VLOOKUP('Consolidtaed Data'!$B2725,[1]Products!$A:$G,4,0)</f>
        <v>181</v>
      </c>
      <c r="J7610" s="9">
        <f>VLOOKUP('Consolidtaed Data'!$B2725,[1]Products!$A:$G,3,0)</f>
        <v>130</v>
      </c>
      <c r="K7610" s="9">
        <f>'Consolidtaed Data'!$J2725*'Consolidtaed Data'!$H2725</f>
        <v>2952</v>
      </c>
      <c r="L7610" s="9">
        <f>'Consolidtaed Data'!$I2725*'Consolidtaed Data'!$H2725</f>
        <v>4101</v>
      </c>
      <c r="M7610" s="9">
        <f>'Consolidtaed Data'!$L2725-'Consolidtaed Data'!$K2725</f>
        <v>792</v>
      </c>
      <c r="N7610" s="9" t="str">
        <f>VLOOKUP('Consolidtaed Data'!$C2725,[1]Locations!$A:$O,2,0)</f>
        <v>Stockton</v>
      </c>
      <c r="O7610" s="9" t="str">
        <f>VLOOKUP('Consolidtaed Data'!$D2725,'[1]Sales People'!$A:$B,2,0)</f>
        <v>Justin Lynch</v>
      </c>
      <c r="P7610" s="9" t="str">
        <f>VLOOKUP('Consolidtaed Data'!$E2725,[1]Customers!$A:$B,2,0)</f>
        <v>Steve Miller</v>
      </c>
      <c r="Q7610" s="11">
        <f>WEEKDAY('Consolidtaed Data'!$F2725)</f>
        <v>7</v>
      </c>
      <c r="R7610" s="9">
        <f>MONTH('Consolidtaed Data'!$F2725)</f>
        <v>7</v>
      </c>
      <c r="S7610" s="9" t="str">
        <f>TEXT(Table3[[#This Row],[Purchase Date]],"MMMM")</f>
        <v>August</v>
      </c>
      <c r="T7610" s="9">
        <f>YEAR('Consolidtaed Data'!$F2725)</f>
        <v>2020</v>
      </c>
    </row>
    <row r="7611" spans="1:20" x14ac:dyDescent="0.3">
      <c r="A7611" s="9" t="s">
        <v>8637</v>
      </c>
      <c r="B7611" s="9" t="s">
        <v>712</v>
      </c>
      <c r="C7611" s="9" t="s">
        <v>522</v>
      </c>
      <c r="D7611" s="9" t="s">
        <v>22</v>
      </c>
      <c r="E7611" s="9" t="s">
        <v>1024</v>
      </c>
      <c r="F7611" s="12">
        <v>44409</v>
      </c>
      <c r="G7611" s="12" t="str">
        <f>VLOOKUP(Table3[[#This Row],[Product ID]],[1]Products!$A:$G,2,0)</f>
        <v>Product 32</v>
      </c>
      <c r="H7611" s="22">
        <v>3</v>
      </c>
      <c r="I7611" s="9">
        <f>VLOOKUP('Consolidtaed Data'!$B2726,[1]Products!$A:$G,4,0)</f>
        <v>818</v>
      </c>
      <c r="J7611" s="9">
        <f>VLOOKUP('Consolidtaed Data'!$B2726,[1]Products!$A:$G,3,0)</f>
        <v>450</v>
      </c>
      <c r="K7611" s="9">
        <f>'Consolidtaed Data'!$J2726*'Consolidtaed Data'!$H2726</f>
        <v>3783</v>
      </c>
      <c r="L7611" s="9">
        <f>'Consolidtaed Data'!$I2726*'Consolidtaed Data'!$H2726</f>
        <v>4914</v>
      </c>
      <c r="M7611" s="9">
        <f>'Consolidtaed Data'!$L2726-'Consolidtaed Data'!$K2726</f>
        <v>606</v>
      </c>
      <c r="N7611" s="9" t="str">
        <f>VLOOKUP('Consolidtaed Data'!$C2726,[1]Locations!$A:$O,2,0)</f>
        <v>Victorville</v>
      </c>
      <c r="O7611" s="9" t="str">
        <f>VLOOKUP('Consolidtaed Data'!$D2726,'[1]Sales People'!$A:$B,2,0)</f>
        <v>Walter Cook</v>
      </c>
      <c r="P7611" s="9" t="str">
        <f>VLOOKUP('Consolidtaed Data'!$E2726,[1]Customers!$A:$B,2,0)</f>
        <v>Eric Moore</v>
      </c>
      <c r="Q7611" s="11">
        <f>WEEKDAY('Consolidtaed Data'!$F2726)</f>
        <v>7</v>
      </c>
      <c r="R7611" s="9">
        <f>MONTH('Consolidtaed Data'!$F2726)</f>
        <v>7</v>
      </c>
      <c r="S7611" s="9" t="str">
        <f>TEXT(Table3[[#This Row],[Purchase Date]],"MMMM")</f>
        <v>August</v>
      </c>
      <c r="T7611" s="9">
        <f>YEAR('Consolidtaed Data'!$F2726)</f>
        <v>2020</v>
      </c>
    </row>
    <row r="7612" spans="1:20" x14ac:dyDescent="0.3">
      <c r="A7612" s="9" t="s">
        <v>8638</v>
      </c>
      <c r="B7612" s="9" t="s">
        <v>76</v>
      </c>
      <c r="C7612" s="9" t="s">
        <v>45</v>
      </c>
      <c r="D7612" s="9" t="s">
        <v>87</v>
      </c>
      <c r="E7612" s="9" t="s">
        <v>1095</v>
      </c>
      <c r="F7612" s="12">
        <v>44409</v>
      </c>
      <c r="G7612" s="12" t="str">
        <f>VLOOKUP(Table3[[#This Row],[Product ID]],[1]Products!$A:$G,2,0)</f>
        <v>Product 19</v>
      </c>
      <c r="H7612" s="22">
        <v>3</v>
      </c>
      <c r="I7612" s="9">
        <f>VLOOKUP('Consolidtaed Data'!$B2854,[1]Products!$A:$G,4,0)</f>
        <v>530</v>
      </c>
      <c r="J7612" s="9">
        <f>VLOOKUP('Consolidtaed Data'!$B2854,[1]Products!$A:$G,3,0)</f>
        <v>424</v>
      </c>
      <c r="K7612" s="9">
        <f>'Consolidtaed Data'!$J2854*'Consolidtaed Data'!$H2854</f>
        <v>1090</v>
      </c>
      <c r="L7612" s="9">
        <f>'Consolidtaed Data'!$I2854*'Consolidtaed Data'!$H2854</f>
        <v>1380</v>
      </c>
      <c r="M7612" s="9">
        <f>'Consolidtaed Data'!$L2854-'Consolidtaed Data'!$K2854</f>
        <v>1790</v>
      </c>
      <c r="N7612" s="9" t="str">
        <f>VLOOKUP('Consolidtaed Data'!$C2854,[1]Locations!$A:$O,2,0)</f>
        <v>Downey</v>
      </c>
      <c r="O7612" s="9" t="str">
        <f>VLOOKUP('Consolidtaed Data'!$D2854,'[1]Sales People'!$A:$B,2,0)</f>
        <v>Ernest Wagner</v>
      </c>
      <c r="P7612" s="9" t="str">
        <f>VLOOKUP('Consolidtaed Data'!$E2854,[1]Customers!$A:$B,2,0)</f>
        <v>Keith Stephens</v>
      </c>
      <c r="Q7612" s="11">
        <f>WEEKDAY('Consolidtaed Data'!$F2854)</f>
        <v>3</v>
      </c>
      <c r="R7612" s="9">
        <f>MONTH('Consolidtaed Data'!$F2854)</f>
        <v>7</v>
      </c>
      <c r="S7612" s="9" t="str">
        <f>TEXT(Table3[[#This Row],[Purchase Date]],"MMMM")</f>
        <v>August</v>
      </c>
      <c r="T7612" s="9">
        <f>YEAR('Consolidtaed Data'!$F2854)</f>
        <v>2020</v>
      </c>
    </row>
    <row r="7613" spans="1:20" x14ac:dyDescent="0.3">
      <c r="A7613" s="9" t="s">
        <v>8639</v>
      </c>
      <c r="B7613" s="9" t="s">
        <v>164</v>
      </c>
      <c r="C7613" s="9" t="s">
        <v>178</v>
      </c>
      <c r="D7613" s="9" t="s">
        <v>131</v>
      </c>
      <c r="E7613" s="9" t="s">
        <v>1127</v>
      </c>
      <c r="F7613" s="12">
        <v>44409</v>
      </c>
      <c r="G7613" s="12" t="str">
        <f>VLOOKUP(Table3[[#This Row],[Product ID]],[1]Products!$A:$G,2,0)</f>
        <v>Product 69</v>
      </c>
      <c r="H7613" s="22">
        <v>3</v>
      </c>
      <c r="I7613" s="9">
        <f>VLOOKUP('Consolidtaed Data'!$B3205,[1]Products!$A:$G,4,0)</f>
        <v>545</v>
      </c>
      <c r="J7613" s="9">
        <f>VLOOKUP('Consolidtaed Data'!$B3205,[1]Products!$A:$G,3,0)</f>
        <v>425</v>
      </c>
      <c r="K7613" s="9">
        <f>'Consolidtaed Data'!$J3205*'Consolidtaed Data'!$H3205</f>
        <v>561</v>
      </c>
      <c r="L7613" s="9">
        <f>'Consolidtaed Data'!$I3205*'Consolidtaed Data'!$H3205</f>
        <v>684</v>
      </c>
      <c r="M7613" s="9">
        <f>'Consolidtaed Data'!$L3205-'Consolidtaed Data'!$K3205</f>
        <v>731</v>
      </c>
      <c r="N7613" s="9" t="str">
        <f>VLOOKUP('Consolidtaed Data'!$C3205,[1]Locations!$A:$O,2,0)</f>
        <v>Inglewood</v>
      </c>
      <c r="O7613" s="9" t="str">
        <f>VLOOKUP('Consolidtaed Data'!$D3205,'[1]Sales People'!$A:$B,2,0)</f>
        <v>Ronald Reed</v>
      </c>
      <c r="P7613" s="9" t="str">
        <f>VLOOKUP('Consolidtaed Data'!$E3205,[1]Customers!$A:$B,2,0)</f>
        <v>Timothy Lawrence</v>
      </c>
      <c r="Q7613" s="11">
        <f>WEEKDAY('Consolidtaed Data'!$F3205)</f>
        <v>2</v>
      </c>
      <c r="R7613" s="9">
        <f>MONTH('Consolidtaed Data'!$F3205)</f>
        <v>8</v>
      </c>
      <c r="S7613" s="9" t="str">
        <f>TEXT(Table3[[#This Row],[Purchase Date]],"MMMM")</f>
        <v>August</v>
      </c>
      <c r="T7613" s="9">
        <f>YEAR('Consolidtaed Data'!$F3205)</f>
        <v>2020</v>
      </c>
    </row>
    <row r="7614" spans="1:20" x14ac:dyDescent="0.3">
      <c r="A7614" s="9" t="s">
        <v>8640</v>
      </c>
      <c r="B7614" s="9" t="s">
        <v>172</v>
      </c>
      <c r="C7614" s="9" t="s">
        <v>104</v>
      </c>
      <c r="D7614" s="9" t="s">
        <v>220</v>
      </c>
      <c r="E7614" s="9" t="s">
        <v>1422</v>
      </c>
      <c r="F7614" s="12">
        <v>44409</v>
      </c>
      <c r="G7614" s="12" t="str">
        <f>VLOOKUP(Table3[[#This Row],[Product ID]],[1]Products!$A:$G,2,0)</f>
        <v>Product 4</v>
      </c>
      <c r="H7614" s="22">
        <v>2</v>
      </c>
      <c r="I7614" s="9">
        <f>VLOOKUP('Consolidtaed Data'!$B3525,[1]Products!$A:$G,4,0)</f>
        <v>2497</v>
      </c>
      <c r="J7614" s="9">
        <f>VLOOKUP('Consolidtaed Data'!$B3525,[1]Products!$A:$G,3,0)</f>
        <v>1473</v>
      </c>
      <c r="K7614" s="9">
        <f>'Consolidtaed Data'!$J3525*'Consolidtaed Data'!$H3525</f>
        <v>1485</v>
      </c>
      <c r="L7614" s="9">
        <f>'Consolidtaed Data'!$I3525*'Consolidtaed Data'!$H3525</f>
        <v>2091</v>
      </c>
      <c r="M7614" s="9">
        <f>'Consolidtaed Data'!$L3525-'Consolidtaed Data'!$K3525</f>
        <v>662</v>
      </c>
      <c r="N7614" s="9" t="str">
        <f>VLOOKUP('Consolidtaed Data'!$C3525,[1]Locations!$A:$O,2,0)</f>
        <v>East Los Angeles</v>
      </c>
      <c r="O7614" s="9" t="str">
        <f>VLOOKUP('Consolidtaed Data'!$D3525,'[1]Sales People'!$A:$B,2,0)</f>
        <v>Brian Thomas</v>
      </c>
      <c r="P7614" s="9" t="str">
        <f>VLOOKUP('Consolidtaed Data'!$E3525,[1]Customers!$A:$B,2,0)</f>
        <v>Christopher Kim</v>
      </c>
      <c r="Q7614" s="11">
        <f>WEEKDAY('Consolidtaed Data'!$F3525)</f>
        <v>2</v>
      </c>
      <c r="R7614" s="9">
        <f>MONTH('Consolidtaed Data'!$F3525)</f>
        <v>9</v>
      </c>
      <c r="S7614" s="9" t="str">
        <f>TEXT(Table3[[#This Row],[Purchase Date]],"MMMM")</f>
        <v>August</v>
      </c>
      <c r="T7614" s="9">
        <f>YEAR('Consolidtaed Data'!$F3525)</f>
        <v>2020</v>
      </c>
    </row>
    <row r="7615" spans="1:20" x14ac:dyDescent="0.3">
      <c r="A7615" s="9" t="s">
        <v>8641</v>
      </c>
      <c r="B7615" s="9" t="s">
        <v>653</v>
      </c>
      <c r="C7615" s="9" t="s">
        <v>59</v>
      </c>
      <c r="D7615" s="9" t="s">
        <v>149</v>
      </c>
      <c r="E7615" s="9" t="s">
        <v>307</v>
      </c>
      <c r="F7615" s="12">
        <v>44410</v>
      </c>
      <c r="G7615" s="12" t="str">
        <f>VLOOKUP(Table3[[#This Row],[Product ID]],[1]Products!$A:$G,2,0)</f>
        <v>Product 74</v>
      </c>
      <c r="H7615" s="22">
        <v>3</v>
      </c>
      <c r="I7615" s="9">
        <f>VLOOKUP('Consolidtaed Data'!$B63,[1]Products!$A:$G,4,0)</f>
        <v>1671</v>
      </c>
      <c r="J7615" s="9">
        <f>VLOOKUP('Consolidtaed Data'!$B63,[1]Products!$A:$G,3,0)</f>
        <v>1220</v>
      </c>
      <c r="K7615" s="9">
        <f>'Consolidtaed Data'!$J63*'Consolidtaed Data'!$H63</f>
        <v>1220</v>
      </c>
      <c r="L7615" s="9">
        <f>'Consolidtaed Data'!$I63*'Consolidtaed Data'!$H63</f>
        <v>1671</v>
      </c>
      <c r="M7615" s="9">
        <f>'Consolidtaed Data'!$L63-'Consolidtaed Data'!$K63</f>
        <v>364</v>
      </c>
      <c r="N7615" s="9" t="str">
        <f>VLOOKUP('Consolidtaed Data'!$C63,[1]Locations!$A:$O,2,0)</f>
        <v>Roseville</v>
      </c>
      <c r="O7615" s="9" t="str">
        <f>VLOOKUP('Consolidtaed Data'!$D63,'[1]Sales People'!$A:$B,2,0)</f>
        <v>Clarence Fox</v>
      </c>
      <c r="P7615" s="9" t="str">
        <f>VLOOKUP('Consolidtaed Data'!$E63,[1]Customers!$A:$B,2,0)</f>
        <v>Howard Moore</v>
      </c>
      <c r="Q7615" s="11">
        <f>WEEKDAY('Consolidtaed Data'!$F63)</f>
        <v>1</v>
      </c>
      <c r="R7615" s="9">
        <f>MONTH('Consolidtaed Data'!$F63)</f>
        <v>1</v>
      </c>
      <c r="S7615" s="9" t="str">
        <f>TEXT(Table3[[#This Row],[Purchase Date]],"MMMM")</f>
        <v>August</v>
      </c>
      <c r="T7615" s="9">
        <f>YEAR('Consolidtaed Data'!$F63)</f>
        <v>2020</v>
      </c>
    </row>
    <row r="7616" spans="1:20" x14ac:dyDescent="0.3">
      <c r="A7616" s="9" t="s">
        <v>8642</v>
      </c>
      <c r="B7616" s="9" t="s">
        <v>129</v>
      </c>
      <c r="C7616" s="9" t="s">
        <v>289</v>
      </c>
      <c r="D7616" s="9" t="s">
        <v>131</v>
      </c>
      <c r="E7616" s="9" t="s">
        <v>822</v>
      </c>
      <c r="F7616" s="12">
        <v>44410</v>
      </c>
      <c r="G7616" s="12" t="str">
        <f>VLOOKUP(Table3[[#This Row],[Product ID]],[1]Products!$A:$G,2,0)</f>
        <v>Product 47</v>
      </c>
      <c r="H7616" s="22">
        <v>3</v>
      </c>
      <c r="I7616" s="9">
        <f>VLOOKUP('Consolidtaed Data'!$B277,[1]Products!$A:$G,4,0)</f>
        <v>2141</v>
      </c>
      <c r="J7616" s="9">
        <f>VLOOKUP('Consolidtaed Data'!$B277,[1]Products!$A:$G,3,0)</f>
        <v>1777</v>
      </c>
      <c r="K7616" s="9">
        <f>'Consolidtaed Data'!$J277*'Consolidtaed Data'!$H277</f>
        <v>665</v>
      </c>
      <c r="L7616" s="9">
        <f>'Consolidtaed Data'!$I277*'Consolidtaed Data'!$H277</f>
        <v>1278</v>
      </c>
      <c r="M7616" s="9">
        <f>'Consolidtaed Data'!$L277-'Consolidtaed Data'!$K277</f>
        <v>724</v>
      </c>
      <c r="N7616" s="9" t="str">
        <f>VLOOKUP('Consolidtaed Data'!$C277,[1]Locations!$A:$O,2,0)</f>
        <v>Escondido</v>
      </c>
      <c r="O7616" s="9" t="str">
        <f>VLOOKUP('Consolidtaed Data'!$D277,'[1]Sales People'!$A:$B,2,0)</f>
        <v>Carl Elliott</v>
      </c>
      <c r="P7616" s="9" t="str">
        <f>VLOOKUP('Consolidtaed Data'!$E277,[1]Customers!$A:$B,2,0)</f>
        <v>Fred Reid</v>
      </c>
      <c r="Q7616" s="11">
        <f>WEEKDAY('Consolidtaed Data'!$F277)</f>
        <v>2</v>
      </c>
      <c r="R7616" s="9">
        <f>MONTH('Consolidtaed Data'!$F277)</f>
        <v>1</v>
      </c>
      <c r="S7616" s="9" t="str">
        <f>TEXT(Table3[[#This Row],[Purchase Date]],"MMMM")</f>
        <v>August</v>
      </c>
      <c r="T7616" s="9">
        <f>YEAR('Consolidtaed Data'!$F277)</f>
        <v>2020</v>
      </c>
    </row>
    <row r="7617" spans="1:20" x14ac:dyDescent="0.3">
      <c r="A7617" s="9" t="s">
        <v>8643</v>
      </c>
      <c r="B7617" s="9" t="s">
        <v>85</v>
      </c>
      <c r="C7617" s="9" t="s">
        <v>352</v>
      </c>
      <c r="D7617" s="9" t="s">
        <v>315</v>
      </c>
      <c r="E7617" s="9" t="s">
        <v>725</v>
      </c>
      <c r="F7617" s="12">
        <v>44410</v>
      </c>
      <c r="G7617" s="12" t="str">
        <f>VLOOKUP(Table3[[#This Row],[Product ID]],[1]Products!$A:$G,2,0)</f>
        <v>Product 93</v>
      </c>
      <c r="H7617" s="22">
        <v>1</v>
      </c>
      <c r="I7617" s="9">
        <f>VLOOKUP('Consolidtaed Data'!$B919,[1]Products!$A:$G,4,0)</f>
        <v>818</v>
      </c>
      <c r="J7617" s="9">
        <f>VLOOKUP('Consolidtaed Data'!$B919,[1]Products!$A:$G,3,0)</f>
        <v>450</v>
      </c>
      <c r="K7617" s="9">
        <f>'Consolidtaed Data'!$J919*'Consolidtaed Data'!$H919</f>
        <v>624</v>
      </c>
      <c r="L7617" s="9">
        <f>'Consolidtaed Data'!$I919*'Consolidtaed Data'!$H919</f>
        <v>945</v>
      </c>
      <c r="M7617" s="9">
        <f>'Consolidtaed Data'!$L919-'Consolidtaed Data'!$K919</f>
        <v>345</v>
      </c>
      <c r="N7617" s="9" t="str">
        <f>VLOOKUP('Consolidtaed Data'!$C919,[1]Locations!$A:$O,2,0)</f>
        <v>Norwalk</v>
      </c>
      <c r="O7617" s="9" t="str">
        <f>VLOOKUP('Consolidtaed Data'!$D919,'[1]Sales People'!$A:$B,2,0)</f>
        <v>Scott Mason</v>
      </c>
      <c r="P7617" s="9" t="str">
        <f>VLOOKUP('Consolidtaed Data'!$E919,[1]Customers!$A:$B,2,0)</f>
        <v>Christopher Matthews</v>
      </c>
      <c r="Q7617" s="11">
        <f>WEEKDAY('Consolidtaed Data'!$F919)</f>
        <v>6</v>
      </c>
      <c r="R7617" s="9">
        <f>MONTH('Consolidtaed Data'!$F919)</f>
        <v>3</v>
      </c>
      <c r="S7617" s="9" t="str">
        <f>TEXT(Table3[[#This Row],[Purchase Date]],"MMMM")</f>
        <v>August</v>
      </c>
      <c r="T7617" s="9">
        <f>YEAR('Consolidtaed Data'!$F919)</f>
        <v>2020</v>
      </c>
    </row>
    <row r="7618" spans="1:20" x14ac:dyDescent="0.3">
      <c r="A7618" s="9" t="s">
        <v>8644</v>
      </c>
      <c r="B7618" s="9" t="s">
        <v>252</v>
      </c>
      <c r="C7618" s="9" t="s">
        <v>223</v>
      </c>
      <c r="D7618" s="9" t="s">
        <v>281</v>
      </c>
      <c r="E7618" s="9" t="s">
        <v>663</v>
      </c>
      <c r="F7618" s="12">
        <v>44410</v>
      </c>
      <c r="G7618" s="12" t="str">
        <f>VLOOKUP(Table3[[#This Row],[Product ID]],[1]Products!$A:$G,2,0)</f>
        <v>Product 81</v>
      </c>
      <c r="H7618" s="22">
        <v>1</v>
      </c>
      <c r="I7618" s="9">
        <f>VLOOKUP('Consolidtaed Data'!$B1018,[1]Products!$A:$G,4,0)</f>
        <v>886</v>
      </c>
      <c r="J7618" s="9">
        <f>VLOOKUP('Consolidtaed Data'!$B1018,[1]Products!$A:$G,3,0)</f>
        <v>478</v>
      </c>
      <c r="K7618" s="9">
        <f>'Consolidtaed Data'!$J1018*'Consolidtaed Data'!$H1018</f>
        <v>504</v>
      </c>
      <c r="L7618" s="9">
        <f>'Consolidtaed Data'!$I1018*'Consolidtaed Data'!$H1018</f>
        <v>951</v>
      </c>
      <c r="M7618" s="9">
        <f>'Consolidtaed Data'!$L1018-'Consolidtaed Data'!$K1018</f>
        <v>1140</v>
      </c>
      <c r="N7618" s="9" t="str">
        <f>VLOOKUP('Consolidtaed Data'!$C1018,[1]Locations!$A:$O,2,0)</f>
        <v>Glendale</v>
      </c>
      <c r="O7618" s="9" t="str">
        <f>VLOOKUP('Consolidtaed Data'!$D1018,'[1]Sales People'!$A:$B,2,0)</f>
        <v>John Reyes</v>
      </c>
      <c r="P7618" s="9" t="str">
        <f>VLOOKUP('Consolidtaed Data'!$E1018,[1]Customers!$A:$B,2,0)</f>
        <v>Frank Weaver</v>
      </c>
      <c r="Q7618" s="11">
        <f>WEEKDAY('Consolidtaed Data'!$F1018)</f>
        <v>6</v>
      </c>
      <c r="R7618" s="9">
        <f>MONTH('Consolidtaed Data'!$F1018)</f>
        <v>3</v>
      </c>
      <c r="S7618" s="9" t="str">
        <f>TEXT(Table3[[#This Row],[Purchase Date]],"MMMM")</f>
        <v>August</v>
      </c>
      <c r="T7618" s="9">
        <f>YEAR('Consolidtaed Data'!$F1018)</f>
        <v>2020</v>
      </c>
    </row>
    <row r="7619" spans="1:20" x14ac:dyDescent="0.3">
      <c r="A7619" s="9" t="s">
        <v>8645</v>
      </c>
      <c r="B7619" s="9" t="s">
        <v>234</v>
      </c>
      <c r="C7619" s="9" t="s">
        <v>331</v>
      </c>
      <c r="D7619" s="9" t="s">
        <v>100</v>
      </c>
      <c r="E7619" s="9" t="s">
        <v>1886</v>
      </c>
      <c r="F7619" s="12">
        <v>44410</v>
      </c>
      <c r="G7619" s="12" t="str">
        <f>VLOOKUP(Table3[[#This Row],[Product ID]],[1]Products!$A:$G,2,0)</f>
        <v>Product 54</v>
      </c>
      <c r="H7619" s="22">
        <v>1</v>
      </c>
      <c r="I7619" s="9">
        <f>VLOOKUP('Consolidtaed Data'!$B1282,[1]Products!$A:$G,4,0)</f>
        <v>1405</v>
      </c>
      <c r="J7619" s="9">
        <f>VLOOKUP('Consolidtaed Data'!$B1282,[1]Products!$A:$G,3,0)</f>
        <v>1054</v>
      </c>
      <c r="K7619" s="9">
        <f>'Consolidtaed Data'!$J1282*'Consolidtaed Data'!$H1282</f>
        <v>562</v>
      </c>
      <c r="L7619" s="9">
        <f>'Consolidtaed Data'!$I1282*'Consolidtaed Data'!$H1282</f>
        <v>826</v>
      </c>
      <c r="M7619" s="9">
        <f>'Consolidtaed Data'!$L1282-'Consolidtaed Data'!$K1282</f>
        <v>656</v>
      </c>
      <c r="N7619" s="9" t="str">
        <f>VLOOKUP('Consolidtaed Data'!$C1282,[1]Locations!$A:$O,2,0)</f>
        <v>Orange</v>
      </c>
      <c r="O7619" s="9" t="str">
        <f>VLOOKUP('Consolidtaed Data'!$D1282,'[1]Sales People'!$A:$B,2,0)</f>
        <v>Jeremy Mendoza</v>
      </c>
      <c r="P7619" s="9" t="str">
        <f>VLOOKUP('Consolidtaed Data'!$E1282,[1]Customers!$A:$B,2,0)</f>
        <v>Martin Mason</v>
      </c>
      <c r="Q7619" s="11">
        <f>WEEKDAY('Consolidtaed Data'!$F1282)</f>
        <v>6</v>
      </c>
      <c r="R7619" s="9">
        <f>MONTH('Consolidtaed Data'!$F1282)</f>
        <v>4</v>
      </c>
      <c r="S7619" s="9" t="str">
        <f>TEXT(Table3[[#This Row],[Purchase Date]],"MMMM")</f>
        <v>August</v>
      </c>
      <c r="T7619" s="9">
        <f>YEAR('Consolidtaed Data'!$F1282)</f>
        <v>2020</v>
      </c>
    </row>
    <row r="7620" spans="1:20" x14ac:dyDescent="0.3">
      <c r="A7620" s="9" t="s">
        <v>8646</v>
      </c>
      <c r="B7620" s="9" t="s">
        <v>495</v>
      </c>
      <c r="C7620" s="9" t="s">
        <v>50</v>
      </c>
      <c r="D7620" s="9" t="s">
        <v>197</v>
      </c>
      <c r="E7620" s="9" t="s">
        <v>106</v>
      </c>
      <c r="F7620" s="12">
        <v>44410</v>
      </c>
      <c r="G7620" s="12" t="str">
        <f>VLOOKUP(Table3[[#This Row],[Product ID]],[1]Products!$A:$G,2,0)</f>
        <v>Product 15</v>
      </c>
      <c r="H7620" s="22">
        <v>1</v>
      </c>
      <c r="I7620" s="9">
        <f>VLOOKUP('Consolidtaed Data'!$B1476,[1]Products!$A:$G,4,0)</f>
        <v>1119</v>
      </c>
      <c r="J7620" s="9">
        <f>VLOOKUP('Consolidtaed Data'!$B1476,[1]Products!$A:$G,3,0)</f>
        <v>683</v>
      </c>
      <c r="K7620" s="9">
        <f>'Consolidtaed Data'!$J1476*'Consolidtaed Data'!$H1476</f>
        <v>3903</v>
      </c>
      <c r="L7620" s="9">
        <f>'Consolidtaed Data'!$I1476*'Consolidtaed Data'!$H1476</f>
        <v>4761</v>
      </c>
      <c r="M7620" s="9">
        <f>'Consolidtaed Data'!$L1476-'Consolidtaed Data'!$K1476</f>
        <v>123</v>
      </c>
      <c r="N7620" s="9" t="str">
        <f>VLOOKUP('Consolidtaed Data'!$C1476,[1]Locations!$A:$O,2,0)</f>
        <v>Irvine</v>
      </c>
      <c r="O7620" s="9" t="str">
        <f>VLOOKUP('Consolidtaed Data'!$D1476,'[1]Sales People'!$A:$B,2,0)</f>
        <v>Scott Mason</v>
      </c>
      <c r="P7620" s="9" t="str">
        <f>VLOOKUP('Consolidtaed Data'!$E1476,[1]Customers!$A:$B,2,0)</f>
        <v>Shawn Owens</v>
      </c>
      <c r="Q7620" s="11">
        <f>WEEKDAY('Consolidtaed Data'!$F1476)</f>
        <v>7</v>
      </c>
      <c r="R7620" s="9">
        <f>MONTH('Consolidtaed Data'!$F1476)</f>
        <v>4</v>
      </c>
      <c r="S7620" s="9" t="str">
        <f>TEXT(Table3[[#This Row],[Purchase Date]],"MMMM")</f>
        <v>August</v>
      </c>
      <c r="T7620" s="9">
        <f>YEAR('Consolidtaed Data'!$F1476)</f>
        <v>2020</v>
      </c>
    </row>
    <row r="7621" spans="1:20" x14ac:dyDescent="0.3">
      <c r="A7621" s="9" t="s">
        <v>8647</v>
      </c>
      <c r="B7621" s="9" t="s">
        <v>301</v>
      </c>
      <c r="C7621" s="9" t="s">
        <v>352</v>
      </c>
      <c r="D7621" s="9" t="s">
        <v>73</v>
      </c>
      <c r="E7621" s="9" t="s">
        <v>970</v>
      </c>
      <c r="F7621" s="12">
        <v>44410</v>
      </c>
      <c r="G7621" s="12" t="str">
        <f>VLOOKUP(Table3[[#This Row],[Product ID]],[1]Products!$A:$G,2,0)</f>
        <v>Product 57</v>
      </c>
      <c r="H7621" s="22">
        <v>1</v>
      </c>
      <c r="I7621" s="9">
        <f>VLOOKUP('Consolidtaed Data'!$B1670,[1]Products!$A:$G,4,0)</f>
        <v>1351</v>
      </c>
      <c r="J7621" s="9">
        <f>VLOOKUP('Consolidtaed Data'!$B1670,[1]Products!$A:$G,3,0)</f>
        <v>1108</v>
      </c>
      <c r="K7621" s="9">
        <f>'Consolidtaed Data'!$J1670*'Consolidtaed Data'!$H1670</f>
        <v>158</v>
      </c>
      <c r="L7621" s="9">
        <f>'Consolidtaed Data'!$I1670*'Consolidtaed Data'!$H1670</f>
        <v>254</v>
      </c>
      <c r="M7621" s="9">
        <f>'Consolidtaed Data'!$L1670-'Consolidtaed Data'!$K1670</f>
        <v>138</v>
      </c>
      <c r="N7621" s="9" t="str">
        <f>VLOOKUP('Consolidtaed Data'!$C1670,[1]Locations!$A:$O,2,0)</f>
        <v>Salinas</v>
      </c>
      <c r="O7621" s="9" t="str">
        <f>VLOOKUP('Consolidtaed Data'!$D1670,'[1]Sales People'!$A:$B,2,0)</f>
        <v>Ernest Wagner</v>
      </c>
      <c r="P7621" s="9" t="str">
        <f>VLOOKUP('Consolidtaed Data'!$E1670,[1]Customers!$A:$B,2,0)</f>
        <v>Bobby Willis</v>
      </c>
      <c r="Q7621" s="11">
        <f>WEEKDAY('Consolidtaed Data'!$F1670)</f>
        <v>7</v>
      </c>
      <c r="R7621" s="9">
        <f>MONTH('Consolidtaed Data'!$F1670)</f>
        <v>5</v>
      </c>
      <c r="S7621" s="9" t="str">
        <f>TEXT(Table3[[#This Row],[Purchase Date]],"MMMM")</f>
        <v>August</v>
      </c>
      <c r="T7621" s="9">
        <f>YEAR('Consolidtaed Data'!$F1670)</f>
        <v>2020</v>
      </c>
    </row>
    <row r="7622" spans="1:20" x14ac:dyDescent="0.3">
      <c r="A7622" s="9" t="s">
        <v>8648</v>
      </c>
      <c r="B7622" s="9" t="s">
        <v>248</v>
      </c>
      <c r="C7622" s="9" t="s">
        <v>21</v>
      </c>
      <c r="D7622" s="9" t="s">
        <v>17</v>
      </c>
      <c r="E7622" s="9" t="s">
        <v>1056</v>
      </c>
      <c r="F7622" s="12">
        <v>44410</v>
      </c>
      <c r="G7622" s="12" t="str">
        <f>VLOOKUP(Table3[[#This Row],[Product ID]],[1]Products!$A:$G,2,0)</f>
        <v>Product 97</v>
      </c>
      <c r="H7622" s="22">
        <v>4</v>
      </c>
      <c r="I7622" s="9">
        <f>VLOOKUP('Consolidtaed Data'!$B1776,[1]Products!$A:$G,4,0)</f>
        <v>1022</v>
      </c>
      <c r="J7622" s="9">
        <f>VLOOKUP('Consolidtaed Data'!$B1776,[1]Products!$A:$G,3,0)</f>
        <v>818</v>
      </c>
      <c r="K7622" s="9">
        <f>'Consolidtaed Data'!$J1776*'Consolidtaed Data'!$H1776</f>
        <v>3272</v>
      </c>
      <c r="L7622" s="9">
        <f>'Consolidtaed Data'!$I1776*'Consolidtaed Data'!$H1776</f>
        <v>4088</v>
      </c>
      <c r="M7622" s="9">
        <f>'Consolidtaed Data'!$L1776-'Consolidtaed Data'!$K1776</f>
        <v>3776</v>
      </c>
      <c r="N7622" s="9" t="str">
        <f>VLOOKUP('Consolidtaed Data'!$C1776,[1]Locations!$A:$O,2,0)</f>
        <v>Concord</v>
      </c>
      <c r="O7622" s="9" t="str">
        <f>VLOOKUP('Consolidtaed Data'!$D1776,'[1]Sales People'!$A:$B,2,0)</f>
        <v>Kenneth Fields</v>
      </c>
      <c r="P7622" s="9" t="str">
        <f>VLOOKUP('Consolidtaed Data'!$E1776,[1]Customers!$A:$B,2,0)</f>
        <v>Joseph Lawson</v>
      </c>
      <c r="Q7622" s="11">
        <f>WEEKDAY('Consolidtaed Data'!$F1776)</f>
        <v>7</v>
      </c>
      <c r="R7622" s="9">
        <f>MONTH('Consolidtaed Data'!$F1776)</f>
        <v>5</v>
      </c>
      <c r="S7622" s="9" t="str">
        <f>TEXT(Table3[[#This Row],[Purchase Date]],"MMMM")</f>
        <v>August</v>
      </c>
      <c r="T7622" s="9">
        <f>YEAR('Consolidtaed Data'!$F1776)</f>
        <v>2020</v>
      </c>
    </row>
    <row r="7623" spans="1:20" x14ac:dyDescent="0.3">
      <c r="A7623" s="9" t="s">
        <v>8649</v>
      </c>
      <c r="B7623" s="9" t="s">
        <v>418</v>
      </c>
      <c r="C7623" s="9" t="s">
        <v>173</v>
      </c>
      <c r="D7623" s="9" t="s">
        <v>105</v>
      </c>
      <c r="E7623" s="9" t="s">
        <v>14</v>
      </c>
      <c r="F7623" s="12">
        <v>44410</v>
      </c>
      <c r="G7623" s="12" t="str">
        <f>VLOOKUP(Table3[[#This Row],[Product ID]],[1]Products!$A:$G,2,0)</f>
        <v>Product 82</v>
      </c>
      <c r="H7623" s="22">
        <v>2</v>
      </c>
      <c r="I7623" s="9">
        <f>VLOOKUP('Consolidtaed Data'!$B1816,[1]Products!$A:$G,4,0)</f>
        <v>400</v>
      </c>
      <c r="J7623" s="9">
        <f>VLOOKUP('Consolidtaed Data'!$B1816,[1]Products!$A:$G,3,0)</f>
        <v>208</v>
      </c>
      <c r="K7623" s="9">
        <f>'Consolidtaed Data'!$J1816*'Consolidtaed Data'!$H1816</f>
        <v>1556</v>
      </c>
      <c r="L7623" s="9">
        <f>'Consolidtaed Data'!$I1816*'Consolidtaed Data'!$H1816</f>
        <v>2548</v>
      </c>
      <c r="M7623" s="9">
        <f>'Consolidtaed Data'!$L1816-'Consolidtaed Data'!$K1816</f>
        <v>2452</v>
      </c>
      <c r="N7623" s="9" t="str">
        <f>VLOOKUP('Consolidtaed Data'!$C1816,[1]Locations!$A:$O,2,0)</f>
        <v>Corona</v>
      </c>
      <c r="O7623" s="9" t="str">
        <f>VLOOKUP('Consolidtaed Data'!$D1816,'[1]Sales People'!$A:$B,2,0)</f>
        <v>Scott Mason</v>
      </c>
      <c r="P7623" s="9" t="str">
        <f>VLOOKUP('Consolidtaed Data'!$E1816,[1]Customers!$A:$B,2,0)</f>
        <v>Keith Moore</v>
      </c>
      <c r="Q7623" s="11">
        <f>WEEKDAY('Consolidtaed Data'!$F1816)</f>
        <v>3</v>
      </c>
      <c r="R7623" s="9">
        <f>MONTH('Consolidtaed Data'!$F1816)</f>
        <v>5</v>
      </c>
      <c r="S7623" s="9" t="str">
        <f>TEXT(Table3[[#This Row],[Purchase Date]],"MMMM")</f>
        <v>August</v>
      </c>
      <c r="T7623" s="9">
        <f>YEAR('Consolidtaed Data'!$F1816)</f>
        <v>2020</v>
      </c>
    </row>
    <row r="7624" spans="1:20" x14ac:dyDescent="0.3">
      <c r="A7624" s="9" t="s">
        <v>8650</v>
      </c>
      <c r="B7624" s="9" t="s">
        <v>119</v>
      </c>
      <c r="C7624" s="9" t="s">
        <v>421</v>
      </c>
      <c r="D7624" s="9" t="s">
        <v>197</v>
      </c>
      <c r="E7624" s="9" t="s">
        <v>713</v>
      </c>
      <c r="F7624" s="12">
        <v>44410</v>
      </c>
      <c r="G7624" s="12" t="str">
        <f>VLOOKUP(Table3[[#This Row],[Product ID]],[1]Products!$A:$G,2,0)</f>
        <v>Product 67</v>
      </c>
      <c r="H7624" s="22">
        <v>3</v>
      </c>
      <c r="I7624" s="9">
        <f>VLOOKUP('Consolidtaed Data'!$B1892,[1]Products!$A:$G,4,0)</f>
        <v>1708</v>
      </c>
      <c r="J7624" s="9">
        <f>VLOOKUP('Consolidtaed Data'!$B1892,[1]Products!$A:$G,3,0)</f>
        <v>871</v>
      </c>
      <c r="K7624" s="9">
        <f>'Consolidtaed Data'!$J1892*'Consolidtaed Data'!$H1892</f>
        <v>342</v>
      </c>
      <c r="L7624" s="9">
        <f>'Consolidtaed Data'!$I1892*'Consolidtaed Data'!$H1892</f>
        <v>434</v>
      </c>
      <c r="M7624" s="9">
        <f>'Consolidtaed Data'!$L1892-'Consolidtaed Data'!$K1892</f>
        <v>322</v>
      </c>
      <c r="N7624" s="9" t="str">
        <f>VLOOKUP('Consolidtaed Data'!$C1892,[1]Locations!$A:$O,2,0)</f>
        <v>San Buenaventura (Ventura)</v>
      </c>
      <c r="O7624" s="9" t="str">
        <f>VLOOKUP('Consolidtaed Data'!$D1892,'[1]Sales People'!$A:$B,2,0)</f>
        <v>Ernest Wagner</v>
      </c>
      <c r="P7624" s="9" t="str">
        <f>VLOOKUP('Consolidtaed Data'!$E1892,[1]Customers!$A:$B,2,0)</f>
        <v>William Franklin</v>
      </c>
      <c r="Q7624" s="11">
        <f>WEEKDAY('Consolidtaed Data'!$F1892)</f>
        <v>2</v>
      </c>
      <c r="R7624" s="9">
        <f>MONTH('Consolidtaed Data'!$F1892)</f>
        <v>5</v>
      </c>
      <c r="S7624" s="9" t="str">
        <f>TEXT(Table3[[#This Row],[Purchase Date]],"MMMM")</f>
        <v>August</v>
      </c>
      <c r="T7624" s="9">
        <f>YEAR('Consolidtaed Data'!$F1892)</f>
        <v>2020</v>
      </c>
    </row>
    <row r="7625" spans="1:20" x14ac:dyDescent="0.3">
      <c r="A7625" s="9" t="s">
        <v>8651</v>
      </c>
      <c r="B7625" s="9" t="s">
        <v>209</v>
      </c>
      <c r="C7625" s="9" t="s">
        <v>469</v>
      </c>
      <c r="D7625" s="9" t="s">
        <v>35</v>
      </c>
      <c r="E7625" s="9" t="s">
        <v>2587</v>
      </c>
      <c r="F7625" s="12">
        <v>44410</v>
      </c>
      <c r="G7625" s="12" t="str">
        <f>VLOOKUP(Table3[[#This Row],[Product ID]],[1]Products!$A:$G,2,0)</f>
        <v>Product 86</v>
      </c>
      <c r="H7625" s="22">
        <v>1</v>
      </c>
      <c r="I7625" s="9">
        <f>VLOOKUP('Consolidtaed Data'!$B2083,[1]Products!$A:$G,4,0)</f>
        <v>203</v>
      </c>
      <c r="J7625" s="9">
        <f>VLOOKUP('Consolidtaed Data'!$B2083,[1]Products!$A:$G,3,0)</f>
        <v>154</v>
      </c>
      <c r="K7625" s="9">
        <f>'Consolidtaed Data'!$J2083*'Consolidtaed Data'!$H2083</f>
        <v>971</v>
      </c>
      <c r="L7625" s="9">
        <f>'Consolidtaed Data'!$I2083*'Consolidtaed Data'!$H2083</f>
        <v>1494</v>
      </c>
      <c r="M7625" s="9">
        <f>'Consolidtaed Data'!$L2083-'Consolidtaed Data'!$K2083</f>
        <v>766</v>
      </c>
      <c r="N7625" s="9" t="str">
        <f>VLOOKUP('Consolidtaed Data'!$C2083,[1]Locations!$A:$O,2,0)</f>
        <v>Bakersfield</v>
      </c>
      <c r="O7625" s="9" t="str">
        <f>VLOOKUP('Consolidtaed Data'!$D2083,'[1]Sales People'!$A:$B,2,0)</f>
        <v>Larry Marshall</v>
      </c>
      <c r="P7625" s="9" t="str">
        <f>VLOOKUP('Consolidtaed Data'!$E2083,[1]Customers!$A:$B,2,0)</f>
        <v>Steve Miller</v>
      </c>
      <c r="Q7625" s="11">
        <f>WEEKDAY('Consolidtaed Data'!$F2083)</f>
        <v>2</v>
      </c>
      <c r="R7625" s="9">
        <f>MONTH('Consolidtaed Data'!$F2083)</f>
        <v>6</v>
      </c>
      <c r="S7625" s="9" t="str">
        <f>TEXT(Table3[[#This Row],[Purchase Date]],"MMMM")</f>
        <v>August</v>
      </c>
      <c r="T7625" s="9">
        <f>YEAR('Consolidtaed Data'!$F2083)</f>
        <v>2020</v>
      </c>
    </row>
    <row r="7626" spans="1:20" x14ac:dyDescent="0.3">
      <c r="A7626" s="9" t="s">
        <v>8652</v>
      </c>
      <c r="B7626" s="9" t="s">
        <v>139</v>
      </c>
      <c r="C7626" s="9" t="s">
        <v>59</v>
      </c>
      <c r="D7626" s="9" t="s">
        <v>87</v>
      </c>
      <c r="E7626" s="9" t="s">
        <v>2384</v>
      </c>
      <c r="F7626" s="12">
        <v>44410</v>
      </c>
      <c r="G7626" s="12" t="str">
        <f>VLOOKUP(Table3[[#This Row],[Product ID]],[1]Products!$A:$G,2,0)</f>
        <v>Product 13</v>
      </c>
      <c r="H7626" s="22">
        <v>3</v>
      </c>
      <c r="I7626" s="9">
        <f>VLOOKUP('Consolidtaed Data'!$B2149,[1]Products!$A:$G,4,0)</f>
        <v>561</v>
      </c>
      <c r="J7626" s="9">
        <f>VLOOKUP('Consolidtaed Data'!$B2149,[1]Products!$A:$G,3,0)</f>
        <v>421</v>
      </c>
      <c r="K7626" s="9">
        <f>'Consolidtaed Data'!$J2149*'Consolidtaed Data'!$H2149</f>
        <v>4760</v>
      </c>
      <c r="L7626" s="9">
        <f>'Consolidtaed Data'!$I2149*'Consolidtaed Data'!$H2149</f>
        <v>6264</v>
      </c>
      <c r="M7626" s="9">
        <f>'Consolidtaed Data'!$L2149-'Consolidtaed Data'!$K2149</f>
        <v>68</v>
      </c>
      <c r="N7626" s="9" t="str">
        <f>VLOOKUP('Consolidtaed Data'!$C2149,[1]Locations!$A:$O,2,0)</f>
        <v>Anaheim</v>
      </c>
      <c r="O7626" s="9" t="str">
        <f>VLOOKUP('Consolidtaed Data'!$D2149,'[1]Sales People'!$A:$B,2,0)</f>
        <v>Howard Sims</v>
      </c>
      <c r="P7626" s="9" t="str">
        <f>VLOOKUP('Consolidtaed Data'!$E2149,[1]Customers!$A:$B,2,0)</f>
        <v>Jesse Graham</v>
      </c>
      <c r="Q7626" s="11">
        <f>WEEKDAY('Consolidtaed Data'!$F2149)</f>
        <v>6</v>
      </c>
      <c r="R7626" s="9">
        <f>MONTH('Consolidtaed Data'!$F2149)</f>
        <v>6</v>
      </c>
      <c r="S7626" s="9" t="str">
        <f>TEXT(Table3[[#This Row],[Purchase Date]],"MMMM")</f>
        <v>August</v>
      </c>
      <c r="T7626" s="9">
        <f>YEAR('Consolidtaed Data'!$F2149)</f>
        <v>2020</v>
      </c>
    </row>
    <row r="7627" spans="1:20" x14ac:dyDescent="0.3">
      <c r="A7627" s="9" t="s">
        <v>8653</v>
      </c>
      <c r="B7627" s="9" t="s">
        <v>393</v>
      </c>
      <c r="C7627" s="9" t="s">
        <v>67</v>
      </c>
      <c r="D7627" s="9" t="s">
        <v>229</v>
      </c>
      <c r="E7627" s="9" t="s">
        <v>2056</v>
      </c>
      <c r="F7627" s="12">
        <v>44410</v>
      </c>
      <c r="G7627" s="12" t="str">
        <f>VLOOKUP(Table3[[#This Row],[Product ID]],[1]Products!$A:$G,2,0)</f>
        <v>Product 84</v>
      </c>
      <c r="H7627" s="22">
        <v>3</v>
      </c>
      <c r="I7627" s="9">
        <f>VLOOKUP('Consolidtaed Data'!$B2428,[1]Products!$A:$G,4,0)</f>
        <v>1467</v>
      </c>
      <c r="J7627" s="9">
        <f>VLOOKUP('Consolidtaed Data'!$B2428,[1]Products!$A:$G,3,0)</f>
        <v>807</v>
      </c>
      <c r="K7627" s="9">
        <f>'Consolidtaed Data'!$J2428*'Consolidtaed Data'!$H2428</f>
        <v>778</v>
      </c>
      <c r="L7627" s="9">
        <f>'Consolidtaed Data'!$I2428*'Consolidtaed Data'!$H2428</f>
        <v>1274</v>
      </c>
      <c r="M7627" s="9">
        <f>'Consolidtaed Data'!$L2428-'Consolidtaed Data'!$K2428</f>
        <v>187</v>
      </c>
      <c r="N7627" s="9" t="str">
        <f>VLOOKUP('Consolidtaed Data'!$C2428,[1]Locations!$A:$O,2,0)</f>
        <v>Fullerton</v>
      </c>
      <c r="O7627" s="9" t="str">
        <f>VLOOKUP('Consolidtaed Data'!$D2428,'[1]Sales People'!$A:$B,2,0)</f>
        <v>Roger Ramos</v>
      </c>
      <c r="P7627" s="9" t="str">
        <f>VLOOKUP('Consolidtaed Data'!$E2428,[1]Customers!$A:$B,2,0)</f>
        <v>Jack Reid</v>
      </c>
      <c r="Q7627" s="11">
        <f>WEEKDAY('Consolidtaed Data'!$F2428)</f>
        <v>5</v>
      </c>
      <c r="R7627" s="9">
        <f>MONTH('Consolidtaed Data'!$F2428)</f>
        <v>6</v>
      </c>
      <c r="S7627" s="9" t="str">
        <f>TEXT(Table3[[#This Row],[Purchase Date]],"MMMM")</f>
        <v>August</v>
      </c>
      <c r="T7627" s="9">
        <f>YEAR('Consolidtaed Data'!$F2428)</f>
        <v>2020</v>
      </c>
    </row>
    <row r="7628" spans="1:20" x14ac:dyDescent="0.3">
      <c r="A7628" s="9" t="s">
        <v>8654</v>
      </c>
      <c r="B7628" s="9" t="s">
        <v>139</v>
      </c>
      <c r="C7628" s="9" t="s">
        <v>319</v>
      </c>
      <c r="D7628" s="9" t="s">
        <v>402</v>
      </c>
      <c r="E7628" s="9" t="s">
        <v>36</v>
      </c>
      <c r="F7628" s="12">
        <v>44410</v>
      </c>
      <c r="G7628" s="12" t="str">
        <f>VLOOKUP(Table3[[#This Row],[Product ID]],[1]Products!$A:$G,2,0)</f>
        <v>Product 13</v>
      </c>
      <c r="H7628" s="22">
        <v>1</v>
      </c>
      <c r="I7628" s="9">
        <f>VLOOKUP('Consolidtaed Data'!$B3056,[1]Products!$A:$G,4,0)</f>
        <v>913</v>
      </c>
      <c r="J7628" s="9">
        <f>VLOOKUP('Consolidtaed Data'!$B3056,[1]Products!$A:$G,3,0)</f>
        <v>584</v>
      </c>
      <c r="K7628" s="9">
        <f>'Consolidtaed Data'!$J3056*'Consolidtaed Data'!$H3056</f>
        <v>1200</v>
      </c>
      <c r="L7628" s="9">
        <f>'Consolidtaed Data'!$I3056*'Consolidtaed Data'!$H3056</f>
        <v>2182</v>
      </c>
      <c r="M7628" s="9">
        <f>'Consolidtaed Data'!$L3056-'Consolidtaed Data'!$K3056</f>
        <v>106</v>
      </c>
      <c r="N7628" s="9" t="str">
        <f>VLOOKUP('Consolidtaed Data'!$C3056,[1]Locations!$A:$O,2,0)</f>
        <v>Temecula</v>
      </c>
      <c r="O7628" s="9" t="str">
        <f>VLOOKUP('Consolidtaed Data'!$D3056,'[1]Sales People'!$A:$B,2,0)</f>
        <v>Howard Sims</v>
      </c>
      <c r="P7628" s="9" t="str">
        <f>VLOOKUP('Consolidtaed Data'!$E3056,[1]Customers!$A:$B,2,0)</f>
        <v>Walter Watson</v>
      </c>
      <c r="Q7628" s="11">
        <f>WEEKDAY('Consolidtaed Data'!$F3056)</f>
        <v>4</v>
      </c>
      <c r="R7628" s="9">
        <f>MONTH('Consolidtaed Data'!$F3056)</f>
        <v>8</v>
      </c>
      <c r="S7628" s="9" t="str">
        <f>TEXT(Table3[[#This Row],[Purchase Date]],"MMMM")</f>
        <v>August</v>
      </c>
      <c r="T7628" s="9">
        <f>YEAR('Consolidtaed Data'!$F3056)</f>
        <v>2020</v>
      </c>
    </row>
    <row r="7629" spans="1:20" x14ac:dyDescent="0.3">
      <c r="A7629" s="9" t="s">
        <v>8655</v>
      </c>
      <c r="B7629" s="9" t="s">
        <v>188</v>
      </c>
      <c r="C7629" s="9" t="s">
        <v>134</v>
      </c>
      <c r="D7629" s="9" t="s">
        <v>13</v>
      </c>
      <c r="E7629" s="9" t="s">
        <v>913</v>
      </c>
      <c r="F7629" s="12">
        <v>44410</v>
      </c>
      <c r="G7629" s="12" t="str">
        <f>VLOOKUP(Table3[[#This Row],[Product ID]],[1]Products!$A:$G,2,0)</f>
        <v>Product 63</v>
      </c>
      <c r="H7629" s="22">
        <v>2</v>
      </c>
      <c r="I7629" s="9">
        <f>VLOOKUP('Consolidtaed Data'!$B3254,[1]Products!$A:$G,4,0)</f>
        <v>596</v>
      </c>
      <c r="J7629" s="9">
        <f>VLOOKUP('Consolidtaed Data'!$B3254,[1]Products!$A:$G,3,0)</f>
        <v>358</v>
      </c>
      <c r="K7629" s="9">
        <f>'Consolidtaed Data'!$J3254*'Consolidtaed Data'!$H3254</f>
        <v>1080</v>
      </c>
      <c r="L7629" s="9">
        <f>'Consolidtaed Data'!$I3254*'Consolidtaed Data'!$H3254</f>
        <v>1742</v>
      </c>
      <c r="M7629" s="9">
        <f>'Consolidtaed Data'!$L3254-'Consolidtaed Data'!$K3254</f>
        <v>874</v>
      </c>
      <c r="N7629" s="9" t="str">
        <f>VLOOKUP('Consolidtaed Data'!$C3254,[1]Locations!$A:$O,2,0)</f>
        <v>Ontario</v>
      </c>
      <c r="O7629" s="9" t="str">
        <f>VLOOKUP('Consolidtaed Data'!$D3254,'[1]Sales People'!$A:$B,2,0)</f>
        <v>Ernest Wagner</v>
      </c>
      <c r="P7629" s="9" t="str">
        <f>VLOOKUP('Consolidtaed Data'!$E3254,[1]Customers!$A:$B,2,0)</f>
        <v>Ryan Ruiz</v>
      </c>
      <c r="Q7629" s="11">
        <f>WEEKDAY('Consolidtaed Data'!$F3254)</f>
        <v>6</v>
      </c>
      <c r="R7629" s="9">
        <f>MONTH('Consolidtaed Data'!$F3254)</f>
        <v>8</v>
      </c>
      <c r="S7629" s="9" t="str">
        <f>TEXT(Table3[[#This Row],[Purchase Date]],"MMMM")</f>
        <v>August</v>
      </c>
      <c r="T7629" s="9">
        <f>YEAR('Consolidtaed Data'!$F3254)</f>
        <v>2020</v>
      </c>
    </row>
    <row r="7630" spans="1:20" x14ac:dyDescent="0.3">
      <c r="A7630" s="9" t="s">
        <v>8656</v>
      </c>
      <c r="B7630" s="9" t="s">
        <v>160</v>
      </c>
      <c r="C7630" s="9" t="s">
        <v>169</v>
      </c>
      <c r="D7630" s="9" t="s">
        <v>220</v>
      </c>
      <c r="E7630" s="9" t="s">
        <v>1104</v>
      </c>
      <c r="F7630" s="12">
        <v>44411</v>
      </c>
      <c r="G7630" s="12" t="str">
        <f>VLOOKUP(Table3[[#This Row],[Product ID]],[1]Products!$A:$G,2,0)</f>
        <v>Product 28</v>
      </c>
      <c r="H7630" s="22">
        <v>1</v>
      </c>
      <c r="I7630" s="9">
        <f>VLOOKUP('Consolidtaed Data'!$B446,[1]Products!$A:$G,4,0)</f>
        <v>127</v>
      </c>
      <c r="J7630" s="9">
        <f>VLOOKUP('Consolidtaed Data'!$B446,[1]Products!$A:$G,3,0)</f>
        <v>79</v>
      </c>
      <c r="K7630" s="9">
        <f>'Consolidtaed Data'!$J446*'Consolidtaed Data'!$H446</f>
        <v>2726</v>
      </c>
      <c r="L7630" s="9">
        <f>'Consolidtaed Data'!$I446*'Consolidtaed Data'!$H446</f>
        <v>3450</v>
      </c>
      <c r="M7630" s="9">
        <f>'Consolidtaed Data'!$L446-'Consolidtaed Data'!$K446</f>
        <v>451</v>
      </c>
      <c r="N7630" s="9" t="str">
        <f>VLOOKUP('Consolidtaed Data'!$C446,[1]Locations!$A:$O,2,0)</f>
        <v>Temecula</v>
      </c>
      <c r="O7630" s="9" t="str">
        <f>VLOOKUP('Consolidtaed Data'!$D446,'[1]Sales People'!$A:$B,2,0)</f>
        <v>Arthur Mccoy</v>
      </c>
      <c r="P7630" s="9" t="str">
        <f>VLOOKUP('Consolidtaed Data'!$E446,[1]Customers!$A:$B,2,0)</f>
        <v>Jesse Garrett</v>
      </c>
      <c r="Q7630" s="11">
        <f>WEEKDAY('Consolidtaed Data'!$F446)</f>
        <v>7</v>
      </c>
      <c r="R7630" s="9">
        <f>MONTH('Consolidtaed Data'!$F446)</f>
        <v>2</v>
      </c>
      <c r="S7630" s="9" t="str">
        <f>TEXT(Table3[[#This Row],[Purchase Date]],"MMMM")</f>
        <v>August</v>
      </c>
      <c r="T7630" s="9">
        <f>YEAR('Consolidtaed Data'!$F446)</f>
        <v>2020</v>
      </c>
    </row>
    <row r="7631" spans="1:20" x14ac:dyDescent="0.3">
      <c r="A7631" s="9" t="s">
        <v>8657</v>
      </c>
      <c r="B7631" s="9" t="s">
        <v>29</v>
      </c>
      <c r="C7631" s="9" t="s">
        <v>173</v>
      </c>
      <c r="D7631" s="9" t="s">
        <v>241</v>
      </c>
      <c r="E7631" s="9" t="s">
        <v>740</v>
      </c>
      <c r="F7631" s="12">
        <v>44411</v>
      </c>
      <c r="G7631" s="12" t="str">
        <f>VLOOKUP(Table3[[#This Row],[Product ID]],[1]Products!$A:$G,2,0)</f>
        <v>Product 37</v>
      </c>
      <c r="H7631" s="22">
        <v>1</v>
      </c>
      <c r="I7631" s="9">
        <f>VLOOKUP('Consolidtaed Data'!$B471,[1]Products!$A:$G,4,0)</f>
        <v>1725</v>
      </c>
      <c r="J7631" s="9">
        <f>VLOOKUP('Consolidtaed Data'!$B471,[1]Products!$A:$G,3,0)</f>
        <v>1363</v>
      </c>
      <c r="K7631" s="9">
        <f>'Consolidtaed Data'!$J471*'Consolidtaed Data'!$H471</f>
        <v>2358</v>
      </c>
      <c r="L7631" s="9">
        <f>'Consolidtaed Data'!$I471*'Consolidtaed Data'!$H471</f>
        <v>2841</v>
      </c>
      <c r="M7631" s="9">
        <f>'Consolidtaed Data'!$L471-'Consolidtaed Data'!$K471</f>
        <v>801</v>
      </c>
      <c r="N7631" s="9" t="str">
        <f>VLOOKUP('Consolidtaed Data'!$C471,[1]Locations!$A:$O,2,0)</f>
        <v>Chula Vista</v>
      </c>
      <c r="O7631" s="9" t="str">
        <f>VLOOKUP('Consolidtaed Data'!$D471,'[1]Sales People'!$A:$B,2,0)</f>
        <v>John Reyes</v>
      </c>
      <c r="P7631" s="9" t="str">
        <f>VLOOKUP('Consolidtaed Data'!$E471,[1]Customers!$A:$B,2,0)</f>
        <v>Juan Harvey</v>
      </c>
      <c r="Q7631" s="11">
        <f>WEEKDAY('Consolidtaed Data'!$F471)</f>
        <v>1</v>
      </c>
      <c r="R7631" s="9">
        <f>MONTH('Consolidtaed Data'!$F471)</f>
        <v>2</v>
      </c>
      <c r="S7631" s="9" t="str">
        <f>TEXT(Table3[[#This Row],[Purchase Date]],"MMMM")</f>
        <v>August</v>
      </c>
      <c r="T7631" s="9">
        <f>YEAR('Consolidtaed Data'!$F471)</f>
        <v>2020</v>
      </c>
    </row>
    <row r="7632" spans="1:20" x14ac:dyDescent="0.3">
      <c r="A7632" s="9" t="s">
        <v>8658</v>
      </c>
      <c r="B7632" s="9" t="s">
        <v>225</v>
      </c>
      <c r="C7632" s="9" t="s">
        <v>357</v>
      </c>
      <c r="D7632" s="9" t="s">
        <v>326</v>
      </c>
      <c r="E7632" s="9" t="s">
        <v>1272</v>
      </c>
      <c r="F7632" s="12">
        <v>44411</v>
      </c>
      <c r="G7632" s="12" t="str">
        <f>VLOOKUP(Table3[[#This Row],[Product ID]],[1]Products!$A:$G,2,0)</f>
        <v>Product 24</v>
      </c>
      <c r="H7632" s="22">
        <v>1</v>
      </c>
      <c r="I7632" s="9">
        <f>VLOOKUP('Consolidtaed Data'!$B545,[1]Products!$A:$G,4,0)</f>
        <v>817</v>
      </c>
      <c r="J7632" s="9">
        <f>VLOOKUP('Consolidtaed Data'!$B545,[1]Products!$A:$G,3,0)</f>
        <v>409</v>
      </c>
      <c r="K7632" s="9">
        <f>'Consolidtaed Data'!$J545*'Consolidtaed Data'!$H545</f>
        <v>6072</v>
      </c>
      <c r="L7632" s="9">
        <f>'Consolidtaed Data'!$I545*'Consolidtaed Data'!$H545</f>
        <v>9640</v>
      </c>
      <c r="M7632" s="9">
        <f>'Consolidtaed Data'!$L545-'Consolidtaed Data'!$K545</f>
        <v>1569</v>
      </c>
      <c r="N7632" s="9" t="str">
        <f>VLOOKUP('Consolidtaed Data'!$C545,[1]Locations!$A:$O,2,0)</f>
        <v>Irvine</v>
      </c>
      <c r="O7632" s="9" t="str">
        <f>VLOOKUP('Consolidtaed Data'!$D545,'[1]Sales People'!$A:$B,2,0)</f>
        <v>Howard Sims</v>
      </c>
      <c r="P7632" s="9" t="str">
        <f>VLOOKUP('Consolidtaed Data'!$E545,[1]Customers!$A:$B,2,0)</f>
        <v>Billy Gonzales</v>
      </c>
      <c r="Q7632" s="11">
        <f>WEEKDAY('Consolidtaed Data'!$F545)</f>
        <v>7</v>
      </c>
      <c r="R7632" s="9">
        <f>MONTH('Consolidtaed Data'!$F545)</f>
        <v>2</v>
      </c>
      <c r="S7632" s="9" t="str">
        <f>TEXT(Table3[[#This Row],[Purchase Date]],"MMMM")</f>
        <v>August</v>
      </c>
      <c r="T7632" s="9">
        <f>YEAR('Consolidtaed Data'!$F545)</f>
        <v>2020</v>
      </c>
    </row>
    <row r="7633" spans="1:20" x14ac:dyDescent="0.3">
      <c r="A7633" s="9" t="s">
        <v>8659</v>
      </c>
      <c r="B7633" s="9" t="s">
        <v>369</v>
      </c>
      <c r="C7633" s="9" t="s">
        <v>86</v>
      </c>
      <c r="D7633" s="9" t="s">
        <v>153</v>
      </c>
      <c r="E7633" s="9" t="s">
        <v>618</v>
      </c>
      <c r="F7633" s="12">
        <v>44411</v>
      </c>
      <c r="G7633" s="12" t="str">
        <f>VLOOKUP(Table3[[#This Row],[Product ID]],[1]Products!$A:$G,2,0)</f>
        <v>Product 8</v>
      </c>
      <c r="H7633" s="22">
        <v>1</v>
      </c>
      <c r="I7633" s="9">
        <f>VLOOKUP('Consolidtaed Data'!$B812,[1]Products!$A:$G,4,0)</f>
        <v>826</v>
      </c>
      <c r="J7633" s="9">
        <f>VLOOKUP('Consolidtaed Data'!$B812,[1]Products!$A:$G,3,0)</f>
        <v>562</v>
      </c>
      <c r="K7633" s="9">
        <f>'Consolidtaed Data'!$J812*'Consolidtaed Data'!$H812</f>
        <v>1602</v>
      </c>
      <c r="L7633" s="9">
        <f>'Consolidtaed Data'!$I812*'Consolidtaed Data'!$H812</f>
        <v>2541</v>
      </c>
      <c r="M7633" s="9">
        <f>'Consolidtaed Data'!$L812-'Consolidtaed Data'!$K812</f>
        <v>874</v>
      </c>
      <c r="N7633" s="9" t="str">
        <f>VLOOKUP('Consolidtaed Data'!$C812,[1]Locations!$A:$O,2,0)</f>
        <v>Elk Grove</v>
      </c>
      <c r="O7633" s="9" t="str">
        <f>VLOOKUP('Consolidtaed Data'!$D812,'[1]Sales People'!$A:$B,2,0)</f>
        <v>Ronald Reed</v>
      </c>
      <c r="P7633" s="9" t="str">
        <f>VLOOKUP('Consolidtaed Data'!$E812,[1]Customers!$A:$B,2,0)</f>
        <v>Jonathan Hawkins</v>
      </c>
      <c r="Q7633" s="11">
        <f>WEEKDAY('Consolidtaed Data'!$F812)</f>
        <v>3</v>
      </c>
      <c r="R7633" s="9">
        <f>MONTH('Consolidtaed Data'!$F812)</f>
        <v>2</v>
      </c>
      <c r="S7633" s="9" t="str">
        <f>TEXT(Table3[[#This Row],[Purchase Date]],"MMMM")</f>
        <v>August</v>
      </c>
      <c r="T7633" s="9">
        <f>YEAR('Consolidtaed Data'!$F812)</f>
        <v>2020</v>
      </c>
    </row>
    <row r="7634" spans="1:20" x14ac:dyDescent="0.3">
      <c r="A7634" s="9" t="s">
        <v>8660</v>
      </c>
      <c r="B7634" s="9" t="s">
        <v>364</v>
      </c>
      <c r="C7634" s="9" t="s">
        <v>275</v>
      </c>
      <c r="D7634" s="9" t="s">
        <v>17</v>
      </c>
      <c r="E7634" s="9" t="s">
        <v>597</v>
      </c>
      <c r="F7634" s="12">
        <v>44411</v>
      </c>
      <c r="G7634" s="12" t="str">
        <f>VLOOKUP(Table3[[#This Row],[Product ID]],[1]Products!$A:$G,2,0)</f>
        <v>Product 45</v>
      </c>
      <c r="H7634" s="22">
        <v>1</v>
      </c>
      <c r="I7634" s="9">
        <f>VLOOKUP('Consolidtaed Data'!$B825,[1]Products!$A:$G,4,0)</f>
        <v>530</v>
      </c>
      <c r="J7634" s="9">
        <f>VLOOKUP('Consolidtaed Data'!$B825,[1]Products!$A:$G,3,0)</f>
        <v>424</v>
      </c>
      <c r="K7634" s="9">
        <f>'Consolidtaed Data'!$J825*'Consolidtaed Data'!$H825</f>
        <v>3132</v>
      </c>
      <c r="L7634" s="9">
        <f>'Consolidtaed Data'!$I825*'Consolidtaed Data'!$H825</f>
        <v>5697</v>
      </c>
      <c r="M7634" s="9">
        <f>'Consolidtaed Data'!$L825-'Consolidtaed Data'!$K825</f>
        <v>243</v>
      </c>
      <c r="N7634" s="9" t="str">
        <f>VLOOKUP('Consolidtaed Data'!$C825,[1]Locations!$A:$O,2,0)</f>
        <v>Temecula</v>
      </c>
      <c r="O7634" s="9" t="str">
        <f>VLOOKUP('Consolidtaed Data'!$D825,'[1]Sales People'!$A:$B,2,0)</f>
        <v>Ryan Butler</v>
      </c>
      <c r="P7634" s="9" t="str">
        <f>VLOOKUP('Consolidtaed Data'!$E825,[1]Customers!$A:$B,2,0)</f>
        <v>Juan Rivera</v>
      </c>
      <c r="Q7634" s="11">
        <f>WEEKDAY('Consolidtaed Data'!$F825)</f>
        <v>4</v>
      </c>
      <c r="R7634" s="9">
        <f>MONTH('Consolidtaed Data'!$F825)</f>
        <v>2</v>
      </c>
      <c r="S7634" s="9" t="str">
        <f>TEXT(Table3[[#This Row],[Purchase Date]],"MMMM")</f>
        <v>August</v>
      </c>
      <c r="T7634" s="9">
        <f>YEAR('Consolidtaed Data'!$F825)</f>
        <v>2020</v>
      </c>
    </row>
    <row r="7635" spans="1:20" x14ac:dyDescent="0.3">
      <c r="A7635" s="9" t="s">
        <v>8661</v>
      </c>
      <c r="B7635" s="9" t="s">
        <v>429</v>
      </c>
      <c r="C7635" s="9" t="s">
        <v>263</v>
      </c>
      <c r="D7635" s="9" t="s">
        <v>153</v>
      </c>
      <c r="E7635" s="9" t="s">
        <v>356</v>
      </c>
      <c r="F7635" s="12">
        <v>44411</v>
      </c>
      <c r="G7635" s="12" t="str">
        <f>VLOOKUP(Table3[[#This Row],[Product ID]],[1]Products!$A:$G,2,0)</f>
        <v>Product 87</v>
      </c>
      <c r="H7635" s="22">
        <v>3</v>
      </c>
      <c r="I7635" s="9">
        <f>VLOOKUP('Consolidtaed Data'!$B1412,[1]Products!$A:$G,4,0)</f>
        <v>1119</v>
      </c>
      <c r="J7635" s="9">
        <f>VLOOKUP('Consolidtaed Data'!$B1412,[1]Products!$A:$G,3,0)</f>
        <v>683</v>
      </c>
      <c r="K7635" s="9">
        <f>'Consolidtaed Data'!$J1412*'Consolidtaed Data'!$H1412</f>
        <v>3132</v>
      </c>
      <c r="L7635" s="9">
        <f>'Consolidtaed Data'!$I1412*'Consolidtaed Data'!$H1412</f>
        <v>5697</v>
      </c>
      <c r="M7635" s="9">
        <f>'Consolidtaed Data'!$L1412-'Consolidtaed Data'!$K1412</f>
        <v>2092</v>
      </c>
      <c r="N7635" s="9" t="str">
        <f>VLOOKUP('Consolidtaed Data'!$C1412,[1]Locations!$A:$O,2,0)</f>
        <v>Hayward</v>
      </c>
      <c r="O7635" s="9" t="str">
        <f>VLOOKUP('Consolidtaed Data'!$D1412,'[1]Sales People'!$A:$B,2,0)</f>
        <v>Roger Robertson</v>
      </c>
      <c r="P7635" s="9" t="str">
        <f>VLOOKUP('Consolidtaed Data'!$E1412,[1]Customers!$A:$B,2,0)</f>
        <v>Keith Robinson</v>
      </c>
      <c r="Q7635" s="11">
        <f>WEEKDAY('Consolidtaed Data'!$F1412)</f>
        <v>3</v>
      </c>
      <c r="R7635" s="9">
        <f>MONTH('Consolidtaed Data'!$F1412)</f>
        <v>4</v>
      </c>
      <c r="S7635" s="9" t="str">
        <f>TEXT(Table3[[#This Row],[Purchase Date]],"MMMM")</f>
        <v>August</v>
      </c>
      <c r="T7635" s="9">
        <f>YEAR('Consolidtaed Data'!$F1412)</f>
        <v>2020</v>
      </c>
    </row>
    <row r="7636" spans="1:20" x14ac:dyDescent="0.3">
      <c r="A7636" s="9" t="s">
        <v>8662</v>
      </c>
      <c r="B7636" s="9" t="s">
        <v>119</v>
      </c>
      <c r="C7636" s="9" t="s">
        <v>99</v>
      </c>
      <c r="D7636" s="9" t="s">
        <v>149</v>
      </c>
      <c r="E7636" s="9" t="s">
        <v>1899</v>
      </c>
      <c r="F7636" s="12">
        <v>44411</v>
      </c>
      <c r="G7636" s="12" t="str">
        <f>VLOOKUP(Table3[[#This Row],[Product ID]],[1]Products!$A:$G,2,0)</f>
        <v>Product 67</v>
      </c>
      <c r="H7636" s="22">
        <v>3</v>
      </c>
      <c r="I7636" s="9">
        <f>VLOOKUP('Consolidtaed Data'!$B1470,[1]Products!$A:$G,4,0)</f>
        <v>1812</v>
      </c>
      <c r="J7636" s="9">
        <f>VLOOKUP('Consolidtaed Data'!$B1470,[1]Products!$A:$G,3,0)</f>
        <v>1305</v>
      </c>
      <c r="K7636" s="9">
        <f>'Consolidtaed Data'!$J1470*'Consolidtaed Data'!$H1470</f>
        <v>561</v>
      </c>
      <c r="L7636" s="9">
        <f>'Consolidtaed Data'!$I1470*'Consolidtaed Data'!$H1470</f>
        <v>684</v>
      </c>
      <c r="M7636" s="9">
        <f>'Consolidtaed Data'!$L1470-'Consolidtaed Data'!$K1470</f>
        <v>1128</v>
      </c>
      <c r="N7636" s="9" t="str">
        <f>VLOOKUP('Consolidtaed Data'!$C1470,[1]Locations!$A:$O,2,0)</f>
        <v>Norwalk</v>
      </c>
      <c r="O7636" s="9" t="str">
        <f>VLOOKUP('Consolidtaed Data'!$D1470,'[1]Sales People'!$A:$B,2,0)</f>
        <v>Jeremy Mendoza</v>
      </c>
      <c r="P7636" s="9" t="str">
        <f>VLOOKUP('Consolidtaed Data'!$E1470,[1]Customers!$A:$B,2,0)</f>
        <v>Martin Berry</v>
      </c>
      <c r="Q7636" s="11">
        <f>WEEKDAY('Consolidtaed Data'!$F1470)</f>
        <v>7</v>
      </c>
      <c r="R7636" s="9">
        <f>MONTH('Consolidtaed Data'!$F1470)</f>
        <v>4</v>
      </c>
      <c r="S7636" s="9" t="str">
        <f>TEXT(Table3[[#This Row],[Purchase Date]],"MMMM")</f>
        <v>August</v>
      </c>
      <c r="T7636" s="9">
        <f>YEAR('Consolidtaed Data'!$F1470)</f>
        <v>2020</v>
      </c>
    </row>
    <row r="7637" spans="1:20" x14ac:dyDescent="0.3">
      <c r="A7637" s="9" t="s">
        <v>8663</v>
      </c>
      <c r="B7637" s="9" t="s">
        <v>112</v>
      </c>
      <c r="C7637" s="9" t="s">
        <v>186</v>
      </c>
      <c r="D7637" s="9" t="s">
        <v>68</v>
      </c>
      <c r="E7637" s="9" t="s">
        <v>2185</v>
      </c>
      <c r="F7637" s="12">
        <v>44411</v>
      </c>
      <c r="G7637" s="12" t="str">
        <f>VLOOKUP(Table3[[#This Row],[Product ID]],[1]Products!$A:$G,2,0)</f>
        <v>Product 7</v>
      </c>
      <c r="H7637" s="22">
        <v>1</v>
      </c>
      <c r="I7637" s="9">
        <f>VLOOKUP('Consolidtaed Data'!$B1643,[1]Products!$A:$G,4,0)</f>
        <v>1278</v>
      </c>
      <c r="J7637" s="9">
        <f>VLOOKUP('Consolidtaed Data'!$B1643,[1]Products!$A:$G,3,0)</f>
        <v>665</v>
      </c>
      <c r="K7637" s="9">
        <f>'Consolidtaed Data'!$J1643*'Consolidtaed Data'!$H1643</f>
        <v>1261</v>
      </c>
      <c r="L7637" s="9">
        <f>'Consolidtaed Data'!$I1643*'Consolidtaed Data'!$H1643</f>
        <v>1638</v>
      </c>
      <c r="M7637" s="9">
        <f>'Consolidtaed Data'!$L1643-'Consolidtaed Data'!$K1643</f>
        <v>1404</v>
      </c>
      <c r="N7637" s="9" t="str">
        <f>VLOOKUP('Consolidtaed Data'!$C1643,[1]Locations!$A:$O,2,0)</f>
        <v>Escondido</v>
      </c>
      <c r="O7637" s="9" t="str">
        <f>VLOOKUP('Consolidtaed Data'!$D1643,'[1]Sales People'!$A:$B,2,0)</f>
        <v>Justin Lynch</v>
      </c>
      <c r="P7637" s="9" t="str">
        <f>VLOOKUP('Consolidtaed Data'!$E1643,[1]Customers!$A:$B,2,0)</f>
        <v>Randy Webb</v>
      </c>
      <c r="Q7637" s="11">
        <f>WEEKDAY('Consolidtaed Data'!$F1643)</f>
        <v>5</v>
      </c>
      <c r="R7637" s="9">
        <f>MONTH('Consolidtaed Data'!$F1643)</f>
        <v>4</v>
      </c>
      <c r="S7637" s="9" t="str">
        <f>TEXT(Table3[[#This Row],[Purchase Date]],"MMMM")</f>
        <v>August</v>
      </c>
      <c r="T7637" s="9">
        <f>YEAR('Consolidtaed Data'!$F1643)</f>
        <v>2020</v>
      </c>
    </row>
    <row r="7638" spans="1:20" x14ac:dyDescent="0.3">
      <c r="A7638" s="9" t="s">
        <v>8664</v>
      </c>
      <c r="B7638" s="9" t="s">
        <v>390</v>
      </c>
      <c r="C7638" s="9" t="s">
        <v>42</v>
      </c>
      <c r="D7638" s="9" t="s">
        <v>80</v>
      </c>
      <c r="E7638" s="9" t="s">
        <v>484</v>
      </c>
      <c r="F7638" s="12">
        <v>44411</v>
      </c>
      <c r="G7638" s="12" t="str">
        <f>VLOOKUP(Table3[[#This Row],[Product ID]],[1]Products!$A:$G,2,0)</f>
        <v>Product 48</v>
      </c>
      <c r="H7638" s="22">
        <v>1</v>
      </c>
      <c r="I7638" s="9">
        <f>VLOOKUP('Consolidtaed Data'!$B1763,[1]Products!$A:$G,4,0)</f>
        <v>2182</v>
      </c>
      <c r="J7638" s="9">
        <f>VLOOKUP('Consolidtaed Data'!$B1763,[1]Products!$A:$G,3,0)</f>
        <v>1200</v>
      </c>
      <c r="K7638" s="9">
        <f>'Consolidtaed Data'!$J1763*'Consolidtaed Data'!$H1763</f>
        <v>2196</v>
      </c>
      <c r="L7638" s="9">
        <f>'Consolidtaed Data'!$I1763*'Consolidtaed Data'!$H1763</f>
        <v>3231</v>
      </c>
      <c r="M7638" s="9">
        <f>'Consolidtaed Data'!$L1763-'Consolidtaed Data'!$K1763</f>
        <v>331</v>
      </c>
      <c r="N7638" s="9" t="str">
        <f>VLOOKUP('Consolidtaed Data'!$C1763,[1]Locations!$A:$O,2,0)</f>
        <v>Santa Clara</v>
      </c>
      <c r="O7638" s="9" t="str">
        <f>VLOOKUP('Consolidtaed Data'!$D1763,'[1]Sales People'!$A:$B,2,0)</f>
        <v>Kenneth Fields</v>
      </c>
      <c r="P7638" s="9" t="str">
        <f>VLOOKUP('Consolidtaed Data'!$E1763,[1]Customers!$A:$B,2,0)</f>
        <v>Howard Harrison</v>
      </c>
      <c r="Q7638" s="11">
        <f>WEEKDAY('Consolidtaed Data'!$F1763)</f>
        <v>6</v>
      </c>
      <c r="R7638" s="9">
        <f>MONTH('Consolidtaed Data'!$F1763)</f>
        <v>5</v>
      </c>
      <c r="S7638" s="9" t="str">
        <f>TEXT(Table3[[#This Row],[Purchase Date]],"MMMM")</f>
        <v>August</v>
      </c>
      <c r="T7638" s="9">
        <f>YEAR('Consolidtaed Data'!$F1763)</f>
        <v>2020</v>
      </c>
    </row>
    <row r="7639" spans="1:20" x14ac:dyDescent="0.3">
      <c r="A7639" s="9" t="s">
        <v>8665</v>
      </c>
      <c r="B7639" s="9" t="s">
        <v>301</v>
      </c>
      <c r="C7639" s="9" t="s">
        <v>522</v>
      </c>
      <c r="D7639" s="9" t="s">
        <v>22</v>
      </c>
      <c r="E7639" s="9" t="s">
        <v>505</v>
      </c>
      <c r="F7639" s="12">
        <v>44411</v>
      </c>
      <c r="G7639" s="12" t="str">
        <f>VLOOKUP(Table3[[#This Row],[Product ID]],[1]Products!$A:$G,2,0)</f>
        <v>Product 57</v>
      </c>
      <c r="H7639" s="22">
        <v>2</v>
      </c>
      <c r="I7639" s="9">
        <f>VLOOKUP('Consolidtaed Data'!$B1773,[1]Products!$A:$G,4,0)</f>
        <v>136</v>
      </c>
      <c r="J7639" s="9">
        <f>VLOOKUP('Consolidtaed Data'!$B1773,[1]Products!$A:$G,3,0)</f>
        <v>72</v>
      </c>
      <c r="K7639" s="9">
        <f>'Consolidtaed Data'!$J1773*'Consolidtaed Data'!$H1773</f>
        <v>1173</v>
      </c>
      <c r="L7639" s="9">
        <f>'Consolidtaed Data'!$I1773*'Consolidtaed Data'!$H1773</f>
        <v>1862</v>
      </c>
      <c r="M7639" s="9">
        <f>'Consolidtaed Data'!$L1773-'Consolidtaed Data'!$K1773</f>
        <v>161</v>
      </c>
      <c r="N7639" s="9" t="str">
        <f>VLOOKUP('Consolidtaed Data'!$C1773,[1]Locations!$A:$O,2,0)</f>
        <v>Long Beach</v>
      </c>
      <c r="O7639" s="9" t="str">
        <f>VLOOKUP('Consolidtaed Data'!$D1773,'[1]Sales People'!$A:$B,2,0)</f>
        <v>Martin Carr</v>
      </c>
      <c r="P7639" s="9" t="str">
        <f>VLOOKUP('Consolidtaed Data'!$E1773,[1]Customers!$A:$B,2,0)</f>
        <v>Juan Harvey</v>
      </c>
      <c r="Q7639" s="11">
        <f>WEEKDAY('Consolidtaed Data'!$F1773)</f>
        <v>7</v>
      </c>
      <c r="R7639" s="9">
        <f>MONTH('Consolidtaed Data'!$F1773)</f>
        <v>5</v>
      </c>
      <c r="S7639" s="9" t="str">
        <f>TEXT(Table3[[#This Row],[Purchase Date]],"MMMM")</f>
        <v>August</v>
      </c>
      <c r="T7639" s="9">
        <f>YEAR('Consolidtaed Data'!$F1773)</f>
        <v>2020</v>
      </c>
    </row>
    <row r="7640" spans="1:20" x14ac:dyDescent="0.3">
      <c r="A7640" s="9" t="s">
        <v>8666</v>
      </c>
      <c r="B7640" s="9" t="s">
        <v>278</v>
      </c>
      <c r="C7640" s="9" t="s">
        <v>63</v>
      </c>
      <c r="D7640" s="9" t="s">
        <v>80</v>
      </c>
      <c r="E7640" s="9" t="s">
        <v>1923</v>
      </c>
      <c r="F7640" s="12">
        <v>44411</v>
      </c>
      <c r="G7640" s="12" t="str">
        <f>VLOOKUP(Table3[[#This Row],[Product ID]],[1]Products!$A:$G,2,0)</f>
        <v>Product 75</v>
      </c>
      <c r="H7640" s="22">
        <v>2</v>
      </c>
      <c r="I7640" s="9">
        <f>VLOOKUP('Consolidtaed Data'!$B1956,[1]Products!$A:$G,4,0)</f>
        <v>1638</v>
      </c>
      <c r="J7640" s="9">
        <f>VLOOKUP('Consolidtaed Data'!$B1956,[1]Products!$A:$G,3,0)</f>
        <v>1261</v>
      </c>
      <c r="K7640" s="9">
        <f>'Consolidtaed Data'!$J1956*'Consolidtaed Data'!$H1956</f>
        <v>589</v>
      </c>
      <c r="L7640" s="9">
        <f>'Consolidtaed Data'!$I1956*'Consolidtaed Data'!$H1956</f>
        <v>1052</v>
      </c>
      <c r="M7640" s="9">
        <f>'Consolidtaed Data'!$L1956-'Consolidtaed Data'!$K1956</f>
        <v>328</v>
      </c>
      <c r="N7640" s="9" t="str">
        <f>VLOOKUP('Consolidtaed Data'!$C1956,[1]Locations!$A:$O,2,0)</f>
        <v>Victorville</v>
      </c>
      <c r="O7640" s="9" t="str">
        <f>VLOOKUP('Consolidtaed Data'!$D1956,'[1]Sales People'!$A:$B,2,0)</f>
        <v>Andrew Bowman</v>
      </c>
      <c r="P7640" s="9" t="str">
        <f>VLOOKUP('Consolidtaed Data'!$E1956,[1]Customers!$A:$B,2,0)</f>
        <v>Patrick Rivera</v>
      </c>
      <c r="Q7640" s="11">
        <f>WEEKDAY('Consolidtaed Data'!$F1956)</f>
        <v>7</v>
      </c>
      <c r="R7640" s="9">
        <f>MONTH('Consolidtaed Data'!$F1956)</f>
        <v>5</v>
      </c>
      <c r="S7640" s="9" t="str">
        <f>TEXT(Table3[[#This Row],[Purchase Date]],"MMMM")</f>
        <v>August</v>
      </c>
      <c r="T7640" s="9">
        <f>YEAR('Consolidtaed Data'!$F1956)</f>
        <v>2020</v>
      </c>
    </row>
    <row r="7641" spans="1:20" x14ac:dyDescent="0.3">
      <c r="A7641" s="9" t="s">
        <v>8667</v>
      </c>
      <c r="B7641" s="9" t="s">
        <v>477</v>
      </c>
      <c r="C7641" s="9" t="s">
        <v>504</v>
      </c>
      <c r="D7641" s="9" t="s">
        <v>46</v>
      </c>
      <c r="E7641" s="9" t="s">
        <v>1337</v>
      </c>
      <c r="F7641" s="12">
        <v>44411</v>
      </c>
      <c r="G7641" s="12" t="str">
        <f>VLOOKUP(Table3[[#This Row],[Product ID]],[1]Products!$A:$G,2,0)</f>
        <v>Product 46</v>
      </c>
      <c r="H7641" s="22">
        <v>1</v>
      </c>
      <c r="I7641" s="9">
        <f>VLOOKUP('Consolidtaed Data'!$B2121,[1]Products!$A:$G,4,0)</f>
        <v>203</v>
      </c>
      <c r="J7641" s="9">
        <f>VLOOKUP('Consolidtaed Data'!$B2121,[1]Products!$A:$G,3,0)</f>
        <v>154</v>
      </c>
      <c r="K7641" s="9">
        <f>'Consolidtaed Data'!$J2121*'Consolidtaed Data'!$H2121</f>
        <v>1305</v>
      </c>
      <c r="L7641" s="9">
        <f>'Consolidtaed Data'!$I2121*'Consolidtaed Data'!$H2121</f>
        <v>1812</v>
      </c>
      <c r="M7641" s="9">
        <f>'Consolidtaed Data'!$L2121-'Consolidtaed Data'!$K2121</f>
        <v>377</v>
      </c>
      <c r="N7641" s="9" t="str">
        <f>VLOOKUP('Consolidtaed Data'!$C2121,[1]Locations!$A:$O,2,0)</f>
        <v>Antioch</v>
      </c>
      <c r="O7641" s="9" t="str">
        <f>VLOOKUP('Consolidtaed Data'!$D2121,'[1]Sales People'!$A:$B,2,0)</f>
        <v>Carl Hall</v>
      </c>
      <c r="P7641" s="9" t="str">
        <f>VLOOKUP('Consolidtaed Data'!$E2121,[1]Customers!$A:$B,2,0)</f>
        <v>Shawn Ramos</v>
      </c>
      <c r="Q7641" s="11">
        <f>WEEKDAY('Consolidtaed Data'!$F2121)</f>
        <v>4</v>
      </c>
      <c r="R7641" s="9">
        <f>MONTH('Consolidtaed Data'!$F2121)</f>
        <v>6</v>
      </c>
      <c r="S7641" s="9" t="str">
        <f>TEXT(Table3[[#This Row],[Purchase Date]],"MMMM")</f>
        <v>August</v>
      </c>
      <c r="T7641" s="9">
        <f>YEAR('Consolidtaed Data'!$F2121)</f>
        <v>2020</v>
      </c>
    </row>
    <row r="7642" spans="1:20" x14ac:dyDescent="0.3">
      <c r="A7642" s="9" t="s">
        <v>8668</v>
      </c>
      <c r="B7642" s="9" t="s">
        <v>322</v>
      </c>
      <c r="C7642" s="9" t="s">
        <v>405</v>
      </c>
      <c r="D7642" s="9" t="s">
        <v>123</v>
      </c>
      <c r="E7642" s="9" t="s">
        <v>627</v>
      </c>
      <c r="F7642" s="12">
        <v>44411</v>
      </c>
      <c r="G7642" s="12" t="str">
        <f>VLOOKUP(Table3[[#This Row],[Product ID]],[1]Products!$A:$G,2,0)</f>
        <v>Product 43</v>
      </c>
      <c r="H7642" s="22">
        <v>1</v>
      </c>
      <c r="I7642" s="9">
        <f>VLOOKUP('Consolidtaed Data'!$B2157,[1]Products!$A:$G,4,0)</f>
        <v>1178</v>
      </c>
      <c r="J7642" s="9">
        <f>VLOOKUP('Consolidtaed Data'!$B2157,[1]Products!$A:$G,3,0)</f>
        <v>683</v>
      </c>
      <c r="K7642" s="9">
        <f>'Consolidtaed Data'!$J2157*'Consolidtaed Data'!$H2157</f>
        <v>3554</v>
      </c>
      <c r="L7642" s="9">
        <f>'Consolidtaed Data'!$I2157*'Consolidtaed Data'!$H2157</f>
        <v>4282</v>
      </c>
      <c r="M7642" s="9">
        <f>'Consolidtaed Data'!$L2157-'Consolidtaed Data'!$K2157</f>
        <v>96</v>
      </c>
      <c r="N7642" s="9" t="str">
        <f>VLOOKUP('Consolidtaed Data'!$C2157,[1]Locations!$A:$O,2,0)</f>
        <v>San Buenaventura (Ventura)</v>
      </c>
      <c r="O7642" s="9" t="str">
        <f>VLOOKUP('Consolidtaed Data'!$D2157,'[1]Sales People'!$A:$B,2,0)</f>
        <v>Clarence Fox</v>
      </c>
      <c r="P7642" s="9" t="str">
        <f>VLOOKUP('Consolidtaed Data'!$E2157,[1]Customers!$A:$B,2,0)</f>
        <v>Shawn Ray</v>
      </c>
      <c r="Q7642" s="11">
        <f>WEEKDAY('Consolidtaed Data'!$F2157)</f>
        <v>6</v>
      </c>
      <c r="R7642" s="9">
        <f>MONTH('Consolidtaed Data'!$F2157)</f>
        <v>6</v>
      </c>
      <c r="S7642" s="9" t="str">
        <f>TEXT(Table3[[#This Row],[Purchase Date]],"MMMM")</f>
        <v>August</v>
      </c>
      <c r="T7642" s="9">
        <f>YEAR('Consolidtaed Data'!$F2157)</f>
        <v>2020</v>
      </c>
    </row>
    <row r="7643" spans="1:20" x14ac:dyDescent="0.3">
      <c r="A7643" s="9" t="s">
        <v>8669</v>
      </c>
      <c r="B7643" s="9" t="s">
        <v>209</v>
      </c>
      <c r="C7643" s="9" t="s">
        <v>134</v>
      </c>
      <c r="D7643" s="9" t="s">
        <v>326</v>
      </c>
      <c r="E7643" s="9" t="s">
        <v>786</v>
      </c>
      <c r="F7643" s="12">
        <v>44411</v>
      </c>
      <c r="G7643" s="12" t="str">
        <f>VLOOKUP(Table3[[#This Row],[Product ID]],[1]Products!$A:$G,2,0)</f>
        <v>Product 86</v>
      </c>
      <c r="H7643" s="22">
        <v>2</v>
      </c>
      <c r="I7643" s="9">
        <f>VLOOKUP('Consolidtaed Data'!$B2629,[1]Products!$A:$G,4,0)</f>
        <v>947</v>
      </c>
      <c r="J7643" s="9">
        <f>VLOOKUP('Consolidtaed Data'!$B2629,[1]Products!$A:$G,3,0)</f>
        <v>786</v>
      </c>
      <c r="K7643" s="9">
        <f>'Consolidtaed Data'!$J2629*'Consolidtaed Data'!$H2629</f>
        <v>1301</v>
      </c>
      <c r="L7643" s="9">
        <f>'Consolidtaed Data'!$I2629*'Consolidtaed Data'!$H2629</f>
        <v>1587</v>
      </c>
      <c r="M7643" s="9">
        <f>'Consolidtaed Data'!$L2629-'Consolidtaed Data'!$K2629</f>
        <v>1046</v>
      </c>
      <c r="N7643" s="9" t="str">
        <f>VLOOKUP('Consolidtaed Data'!$C2629,[1]Locations!$A:$O,2,0)</f>
        <v>Glendale</v>
      </c>
      <c r="O7643" s="9" t="str">
        <f>VLOOKUP('Consolidtaed Data'!$D2629,'[1]Sales People'!$A:$B,2,0)</f>
        <v>Joshua Cook</v>
      </c>
      <c r="P7643" s="9" t="str">
        <f>VLOOKUP('Consolidtaed Data'!$E2629,[1]Customers!$A:$B,2,0)</f>
        <v>Peter Boyd</v>
      </c>
      <c r="Q7643" s="11">
        <f>WEEKDAY('Consolidtaed Data'!$F2629)</f>
        <v>7</v>
      </c>
      <c r="R7643" s="9">
        <f>MONTH('Consolidtaed Data'!$F2629)</f>
        <v>7</v>
      </c>
      <c r="S7643" s="9" t="str">
        <f>TEXT(Table3[[#This Row],[Purchase Date]],"MMMM")</f>
        <v>August</v>
      </c>
      <c r="T7643" s="9">
        <f>YEAR('Consolidtaed Data'!$F2629)</f>
        <v>2020</v>
      </c>
    </row>
    <row r="7644" spans="1:20" x14ac:dyDescent="0.3">
      <c r="A7644" s="9" t="s">
        <v>8670</v>
      </c>
      <c r="B7644" s="9" t="s">
        <v>340</v>
      </c>
      <c r="C7644" s="9" t="s">
        <v>210</v>
      </c>
      <c r="D7644" s="9" t="s">
        <v>161</v>
      </c>
      <c r="E7644" s="9" t="s">
        <v>23</v>
      </c>
      <c r="F7644" s="12">
        <v>44411</v>
      </c>
      <c r="G7644" s="12" t="str">
        <f>VLOOKUP(Table3[[#This Row],[Product ID]],[1]Products!$A:$G,2,0)</f>
        <v>Product 34</v>
      </c>
      <c r="H7644" s="22">
        <v>1</v>
      </c>
      <c r="I7644" s="9">
        <f>VLOOKUP('Consolidtaed Data'!$B2906,[1]Products!$A:$G,4,0)</f>
        <v>1967</v>
      </c>
      <c r="J7644" s="9">
        <f>VLOOKUP('Consolidtaed Data'!$B2906,[1]Products!$A:$G,3,0)</f>
        <v>1397</v>
      </c>
      <c r="K7644" s="9">
        <f>'Consolidtaed Data'!$J2906*'Consolidtaed Data'!$H2906</f>
        <v>1485</v>
      </c>
      <c r="L7644" s="9">
        <f>'Consolidtaed Data'!$I2906*'Consolidtaed Data'!$H2906</f>
        <v>2091</v>
      </c>
      <c r="M7644" s="9">
        <f>'Consolidtaed Data'!$L2906-'Consolidtaed Data'!$K2906</f>
        <v>2511</v>
      </c>
      <c r="N7644" s="9" t="str">
        <f>VLOOKUP('Consolidtaed Data'!$C2906,[1]Locations!$A:$O,2,0)</f>
        <v>Santa Clarita</v>
      </c>
      <c r="O7644" s="9" t="str">
        <f>VLOOKUP('Consolidtaed Data'!$D2906,'[1]Sales People'!$A:$B,2,0)</f>
        <v>Gary Rodriguez</v>
      </c>
      <c r="P7644" s="9" t="str">
        <f>VLOOKUP('Consolidtaed Data'!$E2906,[1]Customers!$A:$B,2,0)</f>
        <v>Ronald Anderson</v>
      </c>
      <c r="Q7644" s="11">
        <f>WEEKDAY('Consolidtaed Data'!$F2906)</f>
        <v>6</v>
      </c>
      <c r="R7644" s="9">
        <f>MONTH('Consolidtaed Data'!$F2906)</f>
        <v>7</v>
      </c>
      <c r="S7644" s="9" t="str">
        <f>TEXT(Table3[[#This Row],[Purchase Date]],"MMMM")</f>
        <v>August</v>
      </c>
      <c r="T7644" s="9">
        <f>YEAR('Consolidtaed Data'!$F2906)</f>
        <v>2020</v>
      </c>
    </row>
    <row r="7645" spans="1:20" x14ac:dyDescent="0.3">
      <c r="A7645" s="9" t="s">
        <v>8671</v>
      </c>
      <c r="B7645" s="9" t="s">
        <v>692</v>
      </c>
      <c r="C7645" s="9" t="s">
        <v>99</v>
      </c>
      <c r="D7645" s="9" t="s">
        <v>9</v>
      </c>
      <c r="E7645" s="9" t="s">
        <v>1465</v>
      </c>
      <c r="F7645" s="12">
        <v>44411</v>
      </c>
      <c r="G7645" s="12" t="str">
        <f>VLOOKUP(Table3[[#This Row],[Product ID]],[1]Products!$A:$G,2,0)</f>
        <v>Product 83</v>
      </c>
      <c r="H7645" s="22">
        <v>1</v>
      </c>
      <c r="I7645" s="9">
        <f>VLOOKUP('Consolidtaed Data'!$B3161,[1]Products!$A:$G,4,0)</f>
        <v>1887</v>
      </c>
      <c r="J7645" s="9">
        <f>VLOOKUP('Consolidtaed Data'!$B3161,[1]Products!$A:$G,3,0)</f>
        <v>1378</v>
      </c>
      <c r="K7645" s="9">
        <f>'Consolidtaed Data'!$J3161*'Consolidtaed Data'!$H3161</f>
        <v>1090</v>
      </c>
      <c r="L7645" s="9">
        <f>'Consolidtaed Data'!$I3161*'Consolidtaed Data'!$H3161</f>
        <v>1380</v>
      </c>
      <c r="M7645" s="9">
        <f>'Consolidtaed Data'!$L3161-'Consolidtaed Data'!$K3161</f>
        <v>376</v>
      </c>
      <c r="N7645" s="9" t="str">
        <f>VLOOKUP('Consolidtaed Data'!$C3161,[1]Locations!$A:$O,2,0)</f>
        <v>Irvine</v>
      </c>
      <c r="O7645" s="9" t="str">
        <f>VLOOKUP('Consolidtaed Data'!$D3161,'[1]Sales People'!$A:$B,2,0)</f>
        <v>Robert Reed</v>
      </c>
      <c r="P7645" s="9" t="str">
        <f>VLOOKUP('Consolidtaed Data'!$E3161,[1]Customers!$A:$B,2,0)</f>
        <v>Brandon Diaz</v>
      </c>
      <c r="Q7645" s="11">
        <f>WEEKDAY('Consolidtaed Data'!$F3161)</f>
        <v>6</v>
      </c>
      <c r="R7645" s="9">
        <f>MONTH('Consolidtaed Data'!$F3161)</f>
        <v>8</v>
      </c>
      <c r="S7645" s="9" t="str">
        <f>TEXT(Table3[[#This Row],[Purchase Date]],"MMMM")</f>
        <v>August</v>
      </c>
      <c r="T7645" s="9">
        <f>YEAR('Consolidtaed Data'!$F3161)</f>
        <v>2020</v>
      </c>
    </row>
    <row r="7646" spans="1:20" x14ac:dyDescent="0.3">
      <c r="A7646" s="9" t="s">
        <v>8672</v>
      </c>
      <c r="B7646" s="9" t="s">
        <v>390</v>
      </c>
      <c r="C7646" s="9" t="s">
        <v>152</v>
      </c>
      <c r="D7646" s="9" t="s">
        <v>80</v>
      </c>
      <c r="E7646" s="9" t="s">
        <v>947</v>
      </c>
      <c r="F7646" s="12">
        <v>44411</v>
      </c>
      <c r="G7646" s="12" t="str">
        <f>VLOOKUP(Table3[[#This Row],[Product ID]],[1]Products!$A:$G,2,0)</f>
        <v>Product 48</v>
      </c>
      <c r="H7646" s="22">
        <v>1</v>
      </c>
      <c r="I7646" s="9">
        <f>VLOOKUP('Consolidtaed Data'!$B3204,[1]Products!$A:$G,4,0)</f>
        <v>315</v>
      </c>
      <c r="J7646" s="9">
        <f>VLOOKUP('Consolidtaed Data'!$B3204,[1]Products!$A:$G,3,0)</f>
        <v>208</v>
      </c>
      <c r="K7646" s="9">
        <f>'Consolidtaed Data'!$J3204*'Consolidtaed Data'!$H3204</f>
        <v>682</v>
      </c>
      <c r="L7646" s="9">
        <f>'Consolidtaed Data'!$I3204*'Consolidtaed Data'!$H3204</f>
        <v>1338</v>
      </c>
      <c r="M7646" s="9">
        <f>'Consolidtaed Data'!$L3204-'Consolidtaed Data'!$K3204</f>
        <v>1659</v>
      </c>
      <c r="N7646" s="9" t="str">
        <f>VLOOKUP('Consolidtaed Data'!$C3204,[1]Locations!$A:$O,2,0)</f>
        <v>El Monte</v>
      </c>
      <c r="O7646" s="9" t="str">
        <f>VLOOKUP('Consolidtaed Data'!$D3204,'[1]Sales People'!$A:$B,2,0)</f>
        <v>Ryan Butler</v>
      </c>
      <c r="P7646" s="9" t="str">
        <f>VLOOKUP('Consolidtaed Data'!$E3204,[1]Customers!$A:$B,2,0)</f>
        <v>Eugene Murphy</v>
      </c>
      <c r="Q7646" s="11">
        <f>WEEKDAY('Consolidtaed Data'!$F3204)</f>
        <v>2</v>
      </c>
      <c r="R7646" s="9">
        <f>MONTH('Consolidtaed Data'!$F3204)</f>
        <v>8</v>
      </c>
      <c r="S7646" s="9" t="str">
        <f>TEXT(Table3[[#This Row],[Purchase Date]],"MMMM")</f>
        <v>August</v>
      </c>
      <c r="T7646" s="9">
        <f>YEAR('Consolidtaed Data'!$F3204)</f>
        <v>2020</v>
      </c>
    </row>
    <row r="7647" spans="1:20" x14ac:dyDescent="0.3">
      <c r="A7647" s="9" t="s">
        <v>8673</v>
      </c>
      <c r="B7647" s="9" t="s">
        <v>322</v>
      </c>
      <c r="C7647" s="9" t="s">
        <v>94</v>
      </c>
      <c r="D7647" s="9" t="s">
        <v>83</v>
      </c>
      <c r="E7647" s="9" t="s">
        <v>1923</v>
      </c>
      <c r="F7647" s="12">
        <v>44411</v>
      </c>
      <c r="G7647" s="12" t="str">
        <f>VLOOKUP(Table3[[#This Row],[Product ID]],[1]Products!$A:$G,2,0)</f>
        <v>Product 43</v>
      </c>
      <c r="H7647" s="22">
        <v>4</v>
      </c>
      <c r="I7647" s="9">
        <f>VLOOKUP('Consolidtaed Data'!$B3555,[1]Products!$A:$G,4,0)</f>
        <v>2294</v>
      </c>
      <c r="J7647" s="9">
        <f>VLOOKUP('Consolidtaed Data'!$B3555,[1]Products!$A:$G,3,0)</f>
        <v>1399</v>
      </c>
      <c r="K7647" s="9">
        <f>'Consolidtaed Data'!$J3555*'Consolidtaed Data'!$H3555</f>
        <v>316</v>
      </c>
      <c r="L7647" s="9">
        <f>'Consolidtaed Data'!$I3555*'Consolidtaed Data'!$H3555</f>
        <v>508</v>
      </c>
      <c r="M7647" s="9">
        <f>'Consolidtaed Data'!$L3555-'Consolidtaed Data'!$K3555</f>
        <v>369</v>
      </c>
      <c r="N7647" s="9" t="str">
        <f>VLOOKUP('Consolidtaed Data'!$C3555,[1]Locations!$A:$O,2,0)</f>
        <v>El Monte</v>
      </c>
      <c r="O7647" s="9" t="str">
        <f>VLOOKUP('Consolidtaed Data'!$D3555,'[1]Sales People'!$A:$B,2,0)</f>
        <v>Carl Elliott</v>
      </c>
      <c r="P7647" s="9" t="str">
        <f>VLOOKUP('Consolidtaed Data'!$E3555,[1]Customers!$A:$B,2,0)</f>
        <v>Justin Graham</v>
      </c>
      <c r="Q7647" s="11">
        <f>WEEKDAY('Consolidtaed Data'!$F3555)</f>
        <v>5</v>
      </c>
      <c r="R7647" s="9">
        <f>MONTH('Consolidtaed Data'!$F3555)</f>
        <v>9</v>
      </c>
      <c r="S7647" s="9" t="str">
        <f>TEXT(Table3[[#This Row],[Purchase Date]],"MMMM")</f>
        <v>August</v>
      </c>
      <c r="T7647" s="9">
        <f>YEAR('Consolidtaed Data'!$F3555)</f>
        <v>2020</v>
      </c>
    </row>
    <row r="7648" spans="1:20" x14ac:dyDescent="0.3">
      <c r="A7648" s="9" t="s">
        <v>8674</v>
      </c>
      <c r="B7648" s="9" t="s">
        <v>125</v>
      </c>
      <c r="C7648" s="9" t="s">
        <v>331</v>
      </c>
      <c r="D7648" s="9" t="s">
        <v>13</v>
      </c>
      <c r="E7648" s="9" t="s">
        <v>1527</v>
      </c>
      <c r="F7648" s="12">
        <v>44411</v>
      </c>
      <c r="G7648" s="12" t="str">
        <f>VLOOKUP(Table3[[#This Row],[Product ID]],[1]Products!$A:$G,2,0)</f>
        <v>Product 40</v>
      </c>
      <c r="H7648" s="22">
        <v>3</v>
      </c>
      <c r="I7648" s="9">
        <f>VLOOKUP('Consolidtaed Data'!$B3647,[1]Products!$A:$G,4,0)</f>
        <v>203</v>
      </c>
      <c r="J7648" s="9">
        <f>VLOOKUP('Consolidtaed Data'!$B3647,[1]Products!$A:$G,3,0)</f>
        <v>154</v>
      </c>
      <c r="K7648" s="9">
        <f>'Consolidtaed Data'!$J3647*'Consolidtaed Data'!$H3647</f>
        <v>683</v>
      </c>
      <c r="L7648" s="9">
        <f>'Consolidtaed Data'!$I3647*'Consolidtaed Data'!$H3647</f>
        <v>1178</v>
      </c>
      <c r="M7648" s="9">
        <f>'Consolidtaed Data'!$L3647-'Consolidtaed Data'!$K3647</f>
        <v>144</v>
      </c>
      <c r="N7648" s="9" t="str">
        <f>VLOOKUP('Consolidtaed Data'!$C3647,[1]Locations!$A:$O,2,0)</f>
        <v>Palmdale</v>
      </c>
      <c r="O7648" s="9" t="str">
        <f>VLOOKUP('Consolidtaed Data'!$D3647,'[1]Sales People'!$A:$B,2,0)</f>
        <v>Ronald Reed</v>
      </c>
      <c r="P7648" s="9" t="str">
        <f>VLOOKUP('Consolidtaed Data'!$E3647,[1]Customers!$A:$B,2,0)</f>
        <v>Russell Nelson</v>
      </c>
      <c r="Q7648" s="11">
        <f>WEEKDAY('Consolidtaed Data'!$F3647)</f>
        <v>5</v>
      </c>
      <c r="R7648" s="9">
        <f>MONTH('Consolidtaed Data'!$F3647)</f>
        <v>9</v>
      </c>
      <c r="S7648" s="9" t="str">
        <f>TEXT(Table3[[#This Row],[Purchase Date]],"MMMM")</f>
        <v>August</v>
      </c>
      <c r="T7648" s="9">
        <f>YEAR('Consolidtaed Data'!$F3647)</f>
        <v>2020</v>
      </c>
    </row>
    <row r="7649" spans="1:20" x14ac:dyDescent="0.3">
      <c r="A7649" s="9" t="s">
        <v>8675</v>
      </c>
      <c r="B7649" s="9" t="s">
        <v>29</v>
      </c>
      <c r="C7649" s="9" t="s">
        <v>130</v>
      </c>
      <c r="D7649" s="9" t="s">
        <v>153</v>
      </c>
      <c r="E7649" s="9" t="s">
        <v>695</v>
      </c>
      <c r="F7649" s="12">
        <v>44412</v>
      </c>
      <c r="G7649" s="12" t="str">
        <f>VLOOKUP(Table3[[#This Row],[Product ID]],[1]Products!$A:$G,2,0)</f>
        <v>Product 37</v>
      </c>
      <c r="H7649" s="22">
        <v>2</v>
      </c>
      <c r="I7649" s="9">
        <f>VLOOKUP('Consolidtaed Data'!$B212,[1]Products!$A:$G,4,0)</f>
        <v>95</v>
      </c>
      <c r="J7649" s="9">
        <f>VLOOKUP('Consolidtaed Data'!$B212,[1]Products!$A:$G,3,0)</f>
        <v>61</v>
      </c>
      <c r="K7649" s="9">
        <f>'Consolidtaed Data'!$J212*'Consolidtaed Data'!$H212</f>
        <v>540</v>
      </c>
      <c r="L7649" s="9">
        <f>'Consolidtaed Data'!$I212*'Consolidtaed Data'!$H212</f>
        <v>871</v>
      </c>
      <c r="M7649" s="9">
        <f>'Consolidtaed Data'!$L212-'Consolidtaed Data'!$K212</f>
        <v>34</v>
      </c>
      <c r="N7649" s="9" t="str">
        <f>VLOOKUP('Consolidtaed Data'!$C212,[1]Locations!$A:$O,2,0)</f>
        <v>Hayward</v>
      </c>
      <c r="O7649" s="9" t="str">
        <f>VLOOKUP('Consolidtaed Data'!$D212,'[1]Sales People'!$A:$B,2,0)</f>
        <v>Brian Thomas</v>
      </c>
      <c r="P7649" s="9" t="str">
        <f>VLOOKUP('Consolidtaed Data'!$E212,[1]Customers!$A:$B,2,0)</f>
        <v>Phillip Peters</v>
      </c>
      <c r="Q7649" s="11">
        <f>WEEKDAY('Consolidtaed Data'!$F212)</f>
        <v>4</v>
      </c>
      <c r="R7649" s="9">
        <f>MONTH('Consolidtaed Data'!$F212)</f>
        <v>1</v>
      </c>
      <c r="S7649" s="9" t="str">
        <f>TEXT(Table3[[#This Row],[Purchase Date]],"MMMM")</f>
        <v>August</v>
      </c>
      <c r="T7649" s="9">
        <f>YEAR('Consolidtaed Data'!$F212)</f>
        <v>2020</v>
      </c>
    </row>
    <row r="7650" spans="1:20" x14ac:dyDescent="0.3">
      <c r="A7650" s="9" t="s">
        <v>8676</v>
      </c>
      <c r="B7650" s="9" t="s">
        <v>582</v>
      </c>
      <c r="C7650" s="9" t="s">
        <v>140</v>
      </c>
      <c r="D7650" s="9" t="s">
        <v>161</v>
      </c>
      <c r="E7650" s="9" t="s">
        <v>681</v>
      </c>
      <c r="F7650" s="12">
        <v>44412</v>
      </c>
      <c r="G7650" s="12" t="str">
        <f>VLOOKUP(Table3[[#This Row],[Product ID]],[1]Products!$A:$G,2,0)</f>
        <v>Product 58</v>
      </c>
      <c r="H7650" s="22">
        <v>4</v>
      </c>
      <c r="I7650" s="9">
        <f>VLOOKUP('Consolidtaed Data'!$B347,[1]Products!$A:$G,4,0)</f>
        <v>684</v>
      </c>
      <c r="J7650" s="9">
        <f>VLOOKUP('Consolidtaed Data'!$B347,[1]Products!$A:$G,3,0)</f>
        <v>561</v>
      </c>
      <c r="K7650" s="9">
        <f>'Consolidtaed Data'!$J347*'Consolidtaed Data'!$H347</f>
        <v>536</v>
      </c>
      <c r="L7650" s="9">
        <f>'Consolidtaed Data'!$I347*'Consolidtaed Data'!$H347</f>
        <v>800</v>
      </c>
      <c r="M7650" s="9">
        <f>'Consolidtaed Data'!$L347-'Consolidtaed Data'!$K347</f>
        <v>52</v>
      </c>
      <c r="N7650" s="9" t="str">
        <f>VLOOKUP('Consolidtaed Data'!$C347,[1]Locations!$A:$O,2,0)</f>
        <v>Antioch</v>
      </c>
      <c r="O7650" s="9" t="str">
        <f>VLOOKUP('Consolidtaed Data'!$D347,'[1]Sales People'!$A:$B,2,0)</f>
        <v>Carl Elliott</v>
      </c>
      <c r="P7650" s="9" t="str">
        <f>VLOOKUP('Consolidtaed Data'!$E347,[1]Customers!$A:$B,2,0)</f>
        <v>Stephen Andrews</v>
      </c>
      <c r="Q7650" s="11">
        <f>WEEKDAY('Consolidtaed Data'!$F347)</f>
        <v>6</v>
      </c>
      <c r="R7650" s="9">
        <f>MONTH('Consolidtaed Data'!$F347)</f>
        <v>1</v>
      </c>
      <c r="S7650" s="9" t="str">
        <f>TEXT(Table3[[#This Row],[Purchase Date]],"MMMM")</f>
        <v>August</v>
      </c>
      <c r="T7650" s="9">
        <f>YEAR('Consolidtaed Data'!$F347)</f>
        <v>2020</v>
      </c>
    </row>
    <row r="7651" spans="1:20" x14ac:dyDescent="0.3">
      <c r="A7651" s="9" t="s">
        <v>8677</v>
      </c>
      <c r="B7651" s="9" t="s">
        <v>418</v>
      </c>
      <c r="C7651" s="9" t="s">
        <v>192</v>
      </c>
      <c r="D7651" s="9" t="s">
        <v>100</v>
      </c>
      <c r="E7651" s="9" t="s">
        <v>426</v>
      </c>
      <c r="F7651" s="12">
        <v>44412</v>
      </c>
      <c r="G7651" s="12" t="str">
        <f>VLOOKUP(Table3[[#This Row],[Product ID]],[1]Products!$A:$G,2,0)</f>
        <v>Product 82</v>
      </c>
      <c r="H7651" s="22">
        <v>2</v>
      </c>
      <c r="I7651" s="9">
        <f>VLOOKUP('Consolidtaed Data'!$B577,[1]Products!$A:$G,4,0)</f>
        <v>392</v>
      </c>
      <c r="J7651" s="9">
        <f>VLOOKUP('Consolidtaed Data'!$B577,[1]Products!$A:$G,3,0)</f>
        <v>255</v>
      </c>
      <c r="K7651" s="9">
        <f>'Consolidtaed Data'!$J577*'Consolidtaed Data'!$H577</f>
        <v>1774</v>
      </c>
      <c r="L7651" s="9">
        <f>'Consolidtaed Data'!$I577*'Consolidtaed Data'!$H577</f>
        <v>2464</v>
      </c>
      <c r="M7651" s="9">
        <f>'Consolidtaed Data'!$L577-'Consolidtaed Data'!$K577</f>
        <v>731</v>
      </c>
      <c r="N7651" s="9" t="str">
        <f>VLOOKUP('Consolidtaed Data'!$C577,[1]Locations!$A:$O,2,0)</f>
        <v>San Buenaventura (Ventura)</v>
      </c>
      <c r="O7651" s="9" t="str">
        <f>VLOOKUP('Consolidtaed Data'!$D577,'[1]Sales People'!$A:$B,2,0)</f>
        <v>Arthur Mccoy</v>
      </c>
      <c r="P7651" s="9" t="str">
        <f>VLOOKUP('Consolidtaed Data'!$E577,[1]Customers!$A:$B,2,0)</f>
        <v>William Hawkins</v>
      </c>
      <c r="Q7651" s="11">
        <f>WEEKDAY('Consolidtaed Data'!$F577)</f>
        <v>2</v>
      </c>
      <c r="R7651" s="9">
        <f>MONTH('Consolidtaed Data'!$F577)</f>
        <v>2</v>
      </c>
      <c r="S7651" s="9" t="str">
        <f>TEXT(Table3[[#This Row],[Purchase Date]],"MMMM")</f>
        <v>August</v>
      </c>
      <c r="T7651" s="9">
        <f>YEAR('Consolidtaed Data'!$F577)</f>
        <v>2020</v>
      </c>
    </row>
    <row r="7652" spans="1:20" x14ac:dyDescent="0.3">
      <c r="A7652" s="9" t="s">
        <v>8678</v>
      </c>
      <c r="B7652" s="9" t="s">
        <v>71</v>
      </c>
      <c r="C7652" s="9" t="s">
        <v>45</v>
      </c>
      <c r="D7652" s="9" t="s">
        <v>51</v>
      </c>
      <c r="E7652" s="9" t="s">
        <v>944</v>
      </c>
      <c r="F7652" s="12">
        <v>44412</v>
      </c>
      <c r="G7652" s="12" t="str">
        <f>VLOOKUP(Table3[[#This Row],[Product ID]],[1]Products!$A:$G,2,0)</f>
        <v>Product 42</v>
      </c>
      <c r="H7652" s="22">
        <v>1</v>
      </c>
      <c r="I7652" s="9">
        <f>VLOOKUP('Consolidtaed Data'!$B672,[1]Products!$A:$G,4,0)</f>
        <v>502</v>
      </c>
      <c r="J7652" s="9">
        <f>VLOOKUP('Consolidtaed Data'!$B672,[1]Products!$A:$G,3,0)</f>
        <v>296</v>
      </c>
      <c r="K7652" s="9">
        <f>'Consolidtaed Data'!$J672*'Consolidtaed Data'!$H672</f>
        <v>387</v>
      </c>
      <c r="L7652" s="9">
        <f>'Consolidtaed Data'!$I672*'Consolidtaed Data'!$H672</f>
        <v>667</v>
      </c>
      <c r="M7652" s="9">
        <f>'Consolidtaed Data'!$L672-'Consolidtaed Data'!$K672</f>
        <v>3348</v>
      </c>
      <c r="N7652" s="9" t="str">
        <f>VLOOKUP('Consolidtaed Data'!$C672,[1]Locations!$A:$O,2,0)</f>
        <v>Vallejo</v>
      </c>
      <c r="O7652" s="9" t="str">
        <f>VLOOKUP('Consolidtaed Data'!$D672,'[1]Sales People'!$A:$B,2,0)</f>
        <v>Brian Thomas</v>
      </c>
      <c r="P7652" s="9" t="str">
        <f>VLOOKUP('Consolidtaed Data'!$E672,[1]Customers!$A:$B,2,0)</f>
        <v>Earl Phillips</v>
      </c>
      <c r="Q7652" s="11">
        <f>WEEKDAY('Consolidtaed Data'!$F672)</f>
        <v>2</v>
      </c>
      <c r="R7652" s="9">
        <f>MONTH('Consolidtaed Data'!$F672)</f>
        <v>2</v>
      </c>
      <c r="S7652" s="9" t="str">
        <f>TEXT(Table3[[#This Row],[Purchase Date]],"MMMM")</f>
        <v>August</v>
      </c>
      <c r="T7652" s="9">
        <f>YEAR('Consolidtaed Data'!$F672)</f>
        <v>2020</v>
      </c>
    </row>
    <row r="7653" spans="1:20" x14ac:dyDescent="0.3">
      <c r="A7653" s="9" t="s">
        <v>8679</v>
      </c>
      <c r="B7653" s="9" t="s">
        <v>29</v>
      </c>
      <c r="C7653" s="9" t="s">
        <v>192</v>
      </c>
      <c r="D7653" s="9" t="s">
        <v>402</v>
      </c>
      <c r="E7653" s="9" t="s">
        <v>1414</v>
      </c>
      <c r="F7653" s="12">
        <v>44412</v>
      </c>
      <c r="G7653" s="12" t="str">
        <f>VLOOKUP(Table3[[#This Row],[Product ID]],[1]Products!$A:$G,2,0)</f>
        <v>Product 37</v>
      </c>
      <c r="H7653" s="22">
        <v>3</v>
      </c>
      <c r="I7653" s="9">
        <f>VLOOKUP('Consolidtaed Data'!$B1086,[1]Products!$A:$G,4,0)</f>
        <v>1972</v>
      </c>
      <c r="J7653" s="9">
        <f>VLOOKUP('Consolidtaed Data'!$B1086,[1]Products!$A:$G,3,0)</f>
        <v>1321</v>
      </c>
      <c r="K7653" s="9">
        <f>'Consolidtaed Data'!$J1086*'Consolidtaed Data'!$H1086</f>
        <v>2886</v>
      </c>
      <c r="L7653" s="9">
        <f>'Consolidtaed Data'!$I1086*'Consolidtaed Data'!$H1086</f>
        <v>3652</v>
      </c>
      <c r="M7653" s="9">
        <f>'Consolidtaed Data'!$L1086-'Consolidtaed Data'!$K1086</f>
        <v>329</v>
      </c>
      <c r="N7653" s="9" t="str">
        <f>VLOOKUP('Consolidtaed Data'!$C1086,[1]Locations!$A:$O,2,0)</f>
        <v>Santa Ana</v>
      </c>
      <c r="O7653" s="9" t="str">
        <f>VLOOKUP('Consolidtaed Data'!$D1086,'[1]Sales People'!$A:$B,2,0)</f>
        <v>Larry Castillo</v>
      </c>
      <c r="P7653" s="9" t="str">
        <f>VLOOKUP('Consolidtaed Data'!$E1086,[1]Customers!$A:$B,2,0)</f>
        <v>Samuel Palmer</v>
      </c>
      <c r="Q7653" s="11">
        <f>WEEKDAY('Consolidtaed Data'!$F1086)</f>
        <v>4</v>
      </c>
      <c r="R7653" s="9">
        <f>MONTH('Consolidtaed Data'!$F1086)</f>
        <v>3</v>
      </c>
      <c r="S7653" s="9" t="str">
        <f>TEXT(Table3[[#This Row],[Purchase Date]],"MMMM")</f>
        <v>August</v>
      </c>
      <c r="T7653" s="9">
        <f>YEAR('Consolidtaed Data'!$F1086)</f>
        <v>2020</v>
      </c>
    </row>
    <row r="7654" spans="1:20" x14ac:dyDescent="0.3">
      <c r="A7654" s="9" t="s">
        <v>8680</v>
      </c>
      <c r="B7654" s="9" t="s">
        <v>54</v>
      </c>
      <c r="C7654" s="9" t="s">
        <v>82</v>
      </c>
      <c r="D7654" s="9" t="s">
        <v>17</v>
      </c>
      <c r="E7654" s="9" t="s">
        <v>743</v>
      </c>
      <c r="F7654" s="12">
        <v>44412</v>
      </c>
      <c r="G7654" s="12" t="str">
        <f>VLOOKUP(Table3[[#This Row],[Product ID]],[1]Products!$A:$G,2,0)</f>
        <v>Product 41</v>
      </c>
      <c r="H7654" s="22">
        <v>1</v>
      </c>
      <c r="I7654" s="9">
        <f>VLOOKUP('Consolidtaed Data'!$B1095,[1]Products!$A:$G,4,0)</f>
        <v>2396</v>
      </c>
      <c r="J7654" s="9">
        <f>VLOOKUP('Consolidtaed Data'!$B1095,[1]Products!$A:$G,3,0)</f>
        <v>1965</v>
      </c>
      <c r="K7654" s="9">
        <f>'Consolidtaed Data'!$J1095*'Consolidtaed Data'!$H1095</f>
        <v>1399</v>
      </c>
      <c r="L7654" s="9">
        <f>'Consolidtaed Data'!$I1095*'Consolidtaed Data'!$H1095</f>
        <v>2294</v>
      </c>
      <c r="M7654" s="9">
        <f>'Consolidtaed Data'!$L1095-'Consolidtaed Data'!$K1095</f>
        <v>768</v>
      </c>
      <c r="N7654" s="9" t="str">
        <f>VLOOKUP('Consolidtaed Data'!$C1095,[1]Locations!$A:$O,2,0)</f>
        <v>Concord</v>
      </c>
      <c r="O7654" s="9" t="str">
        <f>VLOOKUP('Consolidtaed Data'!$D1095,'[1]Sales People'!$A:$B,2,0)</f>
        <v>Larry Marshall</v>
      </c>
      <c r="P7654" s="9" t="str">
        <f>VLOOKUP('Consolidtaed Data'!$E1095,[1]Customers!$A:$B,2,0)</f>
        <v>Clarence Greene</v>
      </c>
      <c r="Q7654" s="11">
        <f>WEEKDAY('Consolidtaed Data'!$F1095)</f>
        <v>5</v>
      </c>
      <c r="R7654" s="9">
        <f>MONTH('Consolidtaed Data'!$F1095)</f>
        <v>3</v>
      </c>
      <c r="S7654" s="9" t="str">
        <f>TEXT(Table3[[#This Row],[Purchase Date]],"MMMM")</f>
        <v>August</v>
      </c>
      <c r="T7654" s="9">
        <f>YEAR('Consolidtaed Data'!$F1095)</f>
        <v>2020</v>
      </c>
    </row>
    <row r="7655" spans="1:20" x14ac:dyDescent="0.3">
      <c r="A7655" s="9" t="s">
        <v>8681</v>
      </c>
      <c r="B7655" s="9" t="s">
        <v>191</v>
      </c>
      <c r="C7655" s="9" t="s">
        <v>253</v>
      </c>
      <c r="D7655" s="9" t="s">
        <v>51</v>
      </c>
      <c r="E7655" s="9" t="s">
        <v>1580</v>
      </c>
      <c r="F7655" s="12">
        <v>44412</v>
      </c>
      <c r="G7655" s="12" t="str">
        <f>VLOOKUP(Table3[[#This Row],[Product ID]],[1]Products!$A:$G,2,0)</f>
        <v>Product 36</v>
      </c>
      <c r="H7655" s="22">
        <v>3</v>
      </c>
      <c r="I7655" s="9">
        <f>VLOOKUP('Consolidtaed Data'!$B1210,[1]Products!$A:$G,4,0)</f>
        <v>913</v>
      </c>
      <c r="J7655" s="9">
        <f>VLOOKUP('Consolidtaed Data'!$B1210,[1]Products!$A:$G,3,0)</f>
        <v>584</v>
      </c>
      <c r="K7655" s="9">
        <f>'Consolidtaed Data'!$J1210*'Consolidtaed Data'!$H1210</f>
        <v>22</v>
      </c>
      <c r="L7655" s="9">
        <f>'Consolidtaed Data'!$I1210*'Consolidtaed Data'!$H1210</f>
        <v>35</v>
      </c>
      <c r="M7655" s="9">
        <f>'Consolidtaed Data'!$L1210-'Consolidtaed Data'!$K1210</f>
        <v>267</v>
      </c>
      <c r="N7655" s="9" t="str">
        <f>VLOOKUP('Consolidtaed Data'!$C1210,[1]Locations!$A:$O,2,0)</f>
        <v>Visalia</v>
      </c>
      <c r="O7655" s="9" t="str">
        <f>VLOOKUP('Consolidtaed Data'!$D1210,'[1]Sales People'!$A:$B,2,0)</f>
        <v>Christopher Tucker</v>
      </c>
      <c r="P7655" s="9" t="str">
        <f>VLOOKUP('Consolidtaed Data'!$E1210,[1]Customers!$A:$B,2,0)</f>
        <v>Victor Marshall</v>
      </c>
      <c r="Q7655" s="11">
        <f>WEEKDAY('Consolidtaed Data'!$F1210)</f>
        <v>1</v>
      </c>
      <c r="R7655" s="9">
        <f>MONTH('Consolidtaed Data'!$F1210)</f>
        <v>3</v>
      </c>
      <c r="S7655" s="9" t="str">
        <f>TEXT(Table3[[#This Row],[Purchase Date]],"MMMM")</f>
        <v>August</v>
      </c>
      <c r="T7655" s="9">
        <f>YEAR('Consolidtaed Data'!$F1210)</f>
        <v>2020</v>
      </c>
    </row>
    <row r="7656" spans="1:20" x14ac:dyDescent="0.3">
      <c r="A7656" s="9" t="s">
        <v>8682</v>
      </c>
      <c r="B7656" s="9" t="s">
        <v>355</v>
      </c>
      <c r="C7656" s="9" t="s">
        <v>25</v>
      </c>
      <c r="D7656" s="9" t="s">
        <v>95</v>
      </c>
      <c r="E7656" s="9" t="s">
        <v>695</v>
      </c>
      <c r="F7656" s="12">
        <v>44412</v>
      </c>
      <c r="G7656" s="12" t="str">
        <f>VLOOKUP(Table3[[#This Row],[Product ID]],[1]Products!$A:$G,2,0)</f>
        <v>Product 100</v>
      </c>
      <c r="H7656" s="22">
        <v>2</v>
      </c>
      <c r="I7656" s="9">
        <f>VLOOKUP('Consolidtaed Data'!$B1350,[1]Products!$A:$G,4,0)</f>
        <v>392</v>
      </c>
      <c r="J7656" s="9">
        <f>VLOOKUP('Consolidtaed Data'!$B1350,[1]Products!$A:$G,3,0)</f>
        <v>255</v>
      </c>
      <c r="K7656" s="9">
        <f>'Consolidtaed Data'!$J1350*'Consolidtaed Data'!$H1350</f>
        <v>1485</v>
      </c>
      <c r="L7656" s="9">
        <f>'Consolidtaed Data'!$I1350*'Consolidtaed Data'!$H1350</f>
        <v>2091</v>
      </c>
      <c r="M7656" s="9">
        <f>'Consolidtaed Data'!$L1350-'Consolidtaed Data'!$K1350</f>
        <v>238</v>
      </c>
      <c r="N7656" s="9" t="str">
        <f>VLOOKUP('Consolidtaed Data'!$C1350,[1]Locations!$A:$O,2,0)</f>
        <v>Sacramento</v>
      </c>
      <c r="O7656" s="9" t="str">
        <f>VLOOKUP('Consolidtaed Data'!$D1350,'[1]Sales People'!$A:$B,2,0)</f>
        <v>Justin Lynch</v>
      </c>
      <c r="P7656" s="9" t="str">
        <f>VLOOKUP('Consolidtaed Data'!$E1350,[1]Customers!$A:$B,2,0)</f>
        <v>Jack Phillips</v>
      </c>
      <c r="Q7656" s="11">
        <f>WEEKDAY('Consolidtaed Data'!$F1350)</f>
        <v>5</v>
      </c>
      <c r="R7656" s="9">
        <f>MONTH('Consolidtaed Data'!$F1350)</f>
        <v>4</v>
      </c>
      <c r="S7656" s="9" t="str">
        <f>TEXT(Table3[[#This Row],[Purchase Date]],"MMMM")</f>
        <v>August</v>
      </c>
      <c r="T7656" s="9">
        <f>YEAR('Consolidtaed Data'!$F1350)</f>
        <v>2020</v>
      </c>
    </row>
    <row r="7657" spans="1:20" x14ac:dyDescent="0.3">
      <c r="A7657" s="9" t="s">
        <v>8683</v>
      </c>
      <c r="B7657" s="9" t="s">
        <v>390</v>
      </c>
      <c r="C7657" s="9" t="s">
        <v>12</v>
      </c>
      <c r="D7657" s="9" t="s">
        <v>326</v>
      </c>
      <c r="E7657" s="9" t="s">
        <v>1934</v>
      </c>
      <c r="F7657" s="12">
        <v>44412</v>
      </c>
      <c r="G7657" s="12" t="str">
        <f>VLOOKUP(Table3[[#This Row],[Product ID]],[1]Products!$A:$G,2,0)</f>
        <v>Product 48</v>
      </c>
      <c r="H7657" s="22">
        <v>2</v>
      </c>
      <c r="I7657" s="9">
        <f>VLOOKUP('Consolidtaed Data'!$B1929,[1]Products!$A:$G,4,0)</f>
        <v>1351</v>
      </c>
      <c r="J7657" s="9">
        <f>VLOOKUP('Consolidtaed Data'!$B1929,[1]Products!$A:$G,3,0)</f>
        <v>1108</v>
      </c>
      <c r="K7657" s="9">
        <f>'Consolidtaed Data'!$J1929*'Consolidtaed Data'!$H1929</f>
        <v>2886</v>
      </c>
      <c r="L7657" s="9">
        <f>'Consolidtaed Data'!$I1929*'Consolidtaed Data'!$H1929</f>
        <v>3652</v>
      </c>
      <c r="M7657" s="9">
        <f>'Consolidtaed Data'!$L1929-'Consolidtaed Data'!$K1929</f>
        <v>74</v>
      </c>
      <c r="N7657" s="9" t="str">
        <f>VLOOKUP('Consolidtaed Data'!$C1929,[1]Locations!$A:$O,2,0)</f>
        <v>Riverside</v>
      </c>
      <c r="O7657" s="9" t="str">
        <f>VLOOKUP('Consolidtaed Data'!$D1929,'[1]Sales People'!$A:$B,2,0)</f>
        <v>Roger Robertson</v>
      </c>
      <c r="P7657" s="9" t="str">
        <f>VLOOKUP('Consolidtaed Data'!$E1929,[1]Customers!$A:$B,2,0)</f>
        <v>Wayne Gordon</v>
      </c>
      <c r="Q7657" s="11">
        <f>WEEKDAY('Consolidtaed Data'!$F1929)</f>
        <v>4</v>
      </c>
      <c r="R7657" s="9">
        <f>MONTH('Consolidtaed Data'!$F1929)</f>
        <v>5</v>
      </c>
      <c r="S7657" s="9" t="str">
        <f>TEXT(Table3[[#This Row],[Purchase Date]],"MMMM")</f>
        <v>August</v>
      </c>
      <c r="T7657" s="9">
        <f>YEAR('Consolidtaed Data'!$F1929)</f>
        <v>2020</v>
      </c>
    </row>
    <row r="7658" spans="1:20" x14ac:dyDescent="0.3">
      <c r="A7658" s="9" t="s">
        <v>8684</v>
      </c>
      <c r="B7658" s="9" t="s">
        <v>116</v>
      </c>
      <c r="C7658" s="9" t="s">
        <v>564</v>
      </c>
      <c r="D7658" s="9" t="s">
        <v>17</v>
      </c>
      <c r="E7658" s="9" t="s">
        <v>456</v>
      </c>
      <c r="F7658" s="12">
        <v>44412</v>
      </c>
      <c r="G7658" s="12" t="str">
        <f>VLOOKUP(Table3[[#This Row],[Product ID]],[1]Products!$A:$G,2,0)</f>
        <v>Product 55</v>
      </c>
      <c r="H7658" s="22">
        <v>1</v>
      </c>
      <c r="I7658" s="9">
        <f>VLOOKUP('Consolidtaed Data'!$B2106,[1]Products!$A:$G,4,0)</f>
        <v>1494</v>
      </c>
      <c r="J7658" s="9">
        <f>VLOOKUP('Consolidtaed Data'!$B2106,[1]Products!$A:$G,3,0)</f>
        <v>971</v>
      </c>
      <c r="K7658" s="9">
        <f>'Consolidtaed Data'!$J2106*'Consolidtaed Data'!$H2106</f>
        <v>1223</v>
      </c>
      <c r="L7658" s="9">
        <f>'Consolidtaed Data'!$I2106*'Consolidtaed Data'!$H2106</f>
        <v>2005</v>
      </c>
      <c r="M7658" s="9">
        <f>'Consolidtaed Data'!$L2106-'Consolidtaed Data'!$K2106</f>
        <v>825</v>
      </c>
      <c r="N7658" s="9" t="str">
        <f>VLOOKUP('Consolidtaed Data'!$C2106,[1]Locations!$A:$O,2,0)</f>
        <v>San Jose</v>
      </c>
      <c r="O7658" s="9" t="str">
        <f>VLOOKUP('Consolidtaed Data'!$D2106,'[1]Sales People'!$A:$B,2,0)</f>
        <v>Brian Thomas</v>
      </c>
      <c r="P7658" s="9" t="str">
        <f>VLOOKUP('Consolidtaed Data'!$E2106,[1]Customers!$A:$B,2,0)</f>
        <v>Louis Austin</v>
      </c>
      <c r="Q7658" s="11">
        <f>WEEKDAY('Consolidtaed Data'!$F2106)</f>
        <v>3</v>
      </c>
      <c r="R7658" s="9">
        <f>MONTH('Consolidtaed Data'!$F2106)</f>
        <v>6</v>
      </c>
      <c r="S7658" s="9" t="str">
        <f>TEXT(Table3[[#This Row],[Purchase Date]],"MMMM")</f>
        <v>August</v>
      </c>
      <c r="T7658" s="9">
        <f>YEAR('Consolidtaed Data'!$F2106)</f>
        <v>2020</v>
      </c>
    </row>
    <row r="7659" spans="1:20" x14ac:dyDescent="0.3">
      <c r="A7659" s="9" t="s">
        <v>8685</v>
      </c>
      <c r="B7659" s="9" t="s">
        <v>322</v>
      </c>
      <c r="C7659" s="9" t="s">
        <v>134</v>
      </c>
      <c r="D7659" s="9" t="s">
        <v>56</v>
      </c>
      <c r="E7659" s="9" t="s">
        <v>777</v>
      </c>
      <c r="F7659" s="12">
        <v>44412</v>
      </c>
      <c r="G7659" s="12" t="str">
        <f>VLOOKUP(Table3[[#This Row],[Product ID]],[1]Products!$A:$G,2,0)</f>
        <v>Product 43</v>
      </c>
      <c r="H7659" s="22">
        <v>1</v>
      </c>
      <c r="I7659" s="9">
        <f>VLOOKUP('Consolidtaed Data'!$B2160,[1]Products!$A:$G,4,0)</f>
        <v>1367</v>
      </c>
      <c r="J7659" s="9">
        <f>VLOOKUP('Consolidtaed Data'!$B2160,[1]Products!$A:$G,3,0)</f>
        <v>984</v>
      </c>
      <c r="K7659" s="9">
        <f>'Consolidtaed Data'!$J2160*'Consolidtaed Data'!$H2160</f>
        <v>1227</v>
      </c>
      <c r="L7659" s="9">
        <f>'Consolidtaed Data'!$I2160*'Consolidtaed Data'!$H2160</f>
        <v>2451</v>
      </c>
      <c r="M7659" s="9">
        <f>'Consolidtaed Data'!$L2160-'Consolidtaed Data'!$K2160</f>
        <v>261</v>
      </c>
      <c r="N7659" s="9" t="str">
        <f>VLOOKUP('Consolidtaed Data'!$C2160,[1]Locations!$A:$O,2,0)</f>
        <v>Garden Grove</v>
      </c>
      <c r="O7659" s="9" t="str">
        <f>VLOOKUP('Consolidtaed Data'!$D2160,'[1]Sales People'!$A:$B,2,0)</f>
        <v>Jerry Perry</v>
      </c>
      <c r="P7659" s="9" t="str">
        <f>VLOOKUP('Consolidtaed Data'!$E2160,[1]Customers!$A:$B,2,0)</f>
        <v>Steve Wells</v>
      </c>
      <c r="Q7659" s="11">
        <f>WEEKDAY('Consolidtaed Data'!$F2160)</f>
        <v>7</v>
      </c>
      <c r="R7659" s="9">
        <f>MONTH('Consolidtaed Data'!$F2160)</f>
        <v>6</v>
      </c>
      <c r="S7659" s="9" t="str">
        <f>TEXT(Table3[[#This Row],[Purchase Date]],"MMMM")</f>
        <v>August</v>
      </c>
      <c r="T7659" s="9">
        <f>YEAR('Consolidtaed Data'!$F2160)</f>
        <v>2020</v>
      </c>
    </row>
    <row r="7660" spans="1:20" x14ac:dyDescent="0.3">
      <c r="A7660" s="9" t="s">
        <v>8686</v>
      </c>
      <c r="B7660" s="9" t="s">
        <v>116</v>
      </c>
      <c r="C7660" s="9" t="s">
        <v>394</v>
      </c>
      <c r="D7660" s="9" t="s">
        <v>374</v>
      </c>
      <c r="E7660" s="9" t="s">
        <v>759</v>
      </c>
      <c r="F7660" s="12">
        <v>44412</v>
      </c>
      <c r="G7660" s="12" t="str">
        <f>VLOOKUP(Table3[[#This Row],[Product ID]],[1]Products!$A:$G,2,0)</f>
        <v>Product 55</v>
      </c>
      <c r="H7660" s="22">
        <v>1</v>
      </c>
      <c r="I7660" s="9">
        <f>VLOOKUP('Consolidtaed Data'!$B2261,[1]Products!$A:$G,4,0)</f>
        <v>504</v>
      </c>
      <c r="J7660" s="9">
        <f>VLOOKUP('Consolidtaed Data'!$B2261,[1]Products!$A:$G,3,0)</f>
        <v>408</v>
      </c>
      <c r="K7660" s="9">
        <f>'Consolidtaed Data'!$J2261*'Consolidtaed Data'!$H2261</f>
        <v>2726</v>
      </c>
      <c r="L7660" s="9">
        <f>'Consolidtaed Data'!$I2261*'Consolidtaed Data'!$H2261</f>
        <v>3450</v>
      </c>
      <c r="M7660" s="9">
        <f>'Consolidtaed Data'!$L2261-'Consolidtaed Data'!$K2261</f>
        <v>560</v>
      </c>
      <c r="N7660" s="9" t="str">
        <f>VLOOKUP('Consolidtaed Data'!$C2261,[1]Locations!$A:$O,2,0)</f>
        <v>Simi Valley</v>
      </c>
      <c r="O7660" s="9" t="str">
        <f>VLOOKUP('Consolidtaed Data'!$D2261,'[1]Sales People'!$A:$B,2,0)</f>
        <v>Scott Mason</v>
      </c>
      <c r="P7660" s="9" t="str">
        <f>VLOOKUP('Consolidtaed Data'!$E2261,[1]Customers!$A:$B,2,0)</f>
        <v>Kenneth Marshall</v>
      </c>
      <c r="Q7660" s="11">
        <f>WEEKDAY('Consolidtaed Data'!$F2261)</f>
        <v>1</v>
      </c>
      <c r="R7660" s="9">
        <f>MONTH('Consolidtaed Data'!$F2261)</f>
        <v>6</v>
      </c>
      <c r="S7660" s="9" t="str">
        <f>TEXT(Table3[[#This Row],[Purchase Date]],"MMMM")</f>
        <v>August</v>
      </c>
      <c r="T7660" s="9">
        <f>YEAR('Consolidtaed Data'!$F2261)</f>
        <v>2020</v>
      </c>
    </row>
    <row r="7661" spans="1:20" x14ac:dyDescent="0.3">
      <c r="A7661" s="9" t="s">
        <v>8687</v>
      </c>
      <c r="B7661" s="9" t="s">
        <v>322</v>
      </c>
      <c r="C7661" s="9" t="s">
        <v>423</v>
      </c>
      <c r="D7661" s="9" t="s">
        <v>220</v>
      </c>
      <c r="E7661" s="9" t="s">
        <v>2384</v>
      </c>
      <c r="F7661" s="12">
        <v>44412</v>
      </c>
      <c r="G7661" s="12" t="str">
        <f>VLOOKUP(Table3[[#This Row],[Product ID]],[1]Products!$A:$G,2,0)</f>
        <v>Product 43</v>
      </c>
      <c r="H7661" s="22">
        <v>1</v>
      </c>
      <c r="I7661" s="9">
        <f>VLOOKUP('Consolidtaed Data'!$B2597,[1]Products!$A:$G,4,0)</f>
        <v>2353</v>
      </c>
      <c r="J7661" s="9">
        <f>VLOOKUP('Consolidtaed Data'!$B2597,[1]Products!$A:$G,3,0)</f>
        <v>1788</v>
      </c>
      <c r="K7661" s="9">
        <f>'Consolidtaed Data'!$J2597*'Consolidtaed Data'!$H2597</f>
        <v>2016</v>
      </c>
      <c r="L7661" s="9">
        <f>'Consolidtaed Data'!$I2597*'Consolidtaed Data'!$H2597</f>
        <v>3804</v>
      </c>
      <c r="M7661" s="9">
        <f>'Consolidtaed Data'!$L2597-'Consolidtaed Data'!$K2597</f>
        <v>328</v>
      </c>
      <c r="N7661" s="9" t="str">
        <f>VLOOKUP('Consolidtaed Data'!$C2597,[1]Locations!$A:$O,2,0)</f>
        <v>Rancho Cucamonga</v>
      </c>
      <c r="O7661" s="9" t="str">
        <f>VLOOKUP('Consolidtaed Data'!$D2597,'[1]Sales People'!$A:$B,2,0)</f>
        <v>Justin Lynch</v>
      </c>
      <c r="P7661" s="9" t="str">
        <f>VLOOKUP('Consolidtaed Data'!$E2597,[1]Customers!$A:$B,2,0)</f>
        <v>Daniel Perry</v>
      </c>
      <c r="Q7661" s="11">
        <f>WEEKDAY('Consolidtaed Data'!$F2597)</f>
        <v>4</v>
      </c>
      <c r="R7661" s="9">
        <f>MONTH('Consolidtaed Data'!$F2597)</f>
        <v>7</v>
      </c>
      <c r="S7661" s="9" t="str">
        <f>TEXT(Table3[[#This Row],[Purchase Date]],"MMMM")</f>
        <v>August</v>
      </c>
      <c r="T7661" s="9">
        <f>YEAR('Consolidtaed Data'!$F2597)</f>
        <v>2020</v>
      </c>
    </row>
    <row r="7662" spans="1:20" x14ac:dyDescent="0.3">
      <c r="A7662" s="9" t="s">
        <v>8688</v>
      </c>
      <c r="B7662" s="9" t="s">
        <v>107</v>
      </c>
      <c r="C7662" s="9" t="s">
        <v>12</v>
      </c>
      <c r="D7662" s="9" t="s">
        <v>127</v>
      </c>
      <c r="E7662" s="9" t="s">
        <v>2733</v>
      </c>
      <c r="F7662" s="12">
        <v>44412</v>
      </c>
      <c r="G7662" s="12" t="str">
        <f>VLOOKUP(Table3[[#This Row],[Product ID]],[1]Products!$A:$G,2,0)</f>
        <v>Product 52</v>
      </c>
      <c r="H7662" s="22">
        <v>1</v>
      </c>
      <c r="I7662" s="9">
        <f>VLOOKUP('Consolidtaed Data'!$B3057,[1]Products!$A:$G,4,0)</f>
        <v>315</v>
      </c>
      <c r="J7662" s="9">
        <f>VLOOKUP('Consolidtaed Data'!$B3057,[1]Products!$A:$G,3,0)</f>
        <v>208</v>
      </c>
      <c r="K7662" s="9">
        <f>'Consolidtaed Data'!$J3057*'Consolidtaed Data'!$H3057</f>
        <v>786</v>
      </c>
      <c r="L7662" s="9">
        <f>'Consolidtaed Data'!$I3057*'Consolidtaed Data'!$H3057</f>
        <v>947</v>
      </c>
      <c r="M7662" s="9">
        <f>'Consolidtaed Data'!$L3057-'Consolidtaed Data'!$K3057</f>
        <v>206</v>
      </c>
      <c r="N7662" s="9" t="str">
        <f>VLOOKUP('Consolidtaed Data'!$C3057,[1]Locations!$A:$O,2,0)</f>
        <v>Stockton</v>
      </c>
      <c r="O7662" s="9" t="str">
        <f>VLOOKUP('Consolidtaed Data'!$D3057,'[1]Sales People'!$A:$B,2,0)</f>
        <v>Charles Harper</v>
      </c>
      <c r="P7662" s="9" t="str">
        <f>VLOOKUP('Consolidtaed Data'!$E3057,[1]Customers!$A:$B,2,0)</f>
        <v>Daniel Fernandez</v>
      </c>
      <c r="Q7662" s="11">
        <f>WEEKDAY('Consolidtaed Data'!$F3057)</f>
        <v>4</v>
      </c>
      <c r="R7662" s="9">
        <f>MONTH('Consolidtaed Data'!$F3057)</f>
        <v>8</v>
      </c>
      <c r="S7662" s="9" t="str">
        <f>TEXT(Table3[[#This Row],[Purchase Date]],"MMMM")</f>
        <v>August</v>
      </c>
      <c r="T7662" s="9">
        <f>YEAR('Consolidtaed Data'!$F3057)</f>
        <v>2020</v>
      </c>
    </row>
    <row r="7663" spans="1:20" x14ac:dyDescent="0.3">
      <c r="A7663" s="9" t="s">
        <v>8689</v>
      </c>
      <c r="B7663" s="9" t="s">
        <v>415</v>
      </c>
      <c r="C7663" s="9" t="s">
        <v>472</v>
      </c>
      <c r="D7663" s="9" t="s">
        <v>272</v>
      </c>
      <c r="E7663" s="9" t="s">
        <v>2384</v>
      </c>
      <c r="F7663" s="12">
        <v>44412</v>
      </c>
      <c r="G7663" s="12" t="str">
        <f>VLOOKUP(Table3[[#This Row],[Product ID]],[1]Products!$A:$G,2,0)</f>
        <v>Product 18</v>
      </c>
      <c r="H7663" s="22">
        <v>2</v>
      </c>
      <c r="I7663" s="9">
        <f>VLOOKUP('Consolidtaed Data'!$B3110,[1]Products!$A:$G,4,0)</f>
        <v>561</v>
      </c>
      <c r="J7663" s="9">
        <f>VLOOKUP('Consolidtaed Data'!$B3110,[1]Products!$A:$G,3,0)</f>
        <v>421</v>
      </c>
      <c r="K7663" s="9">
        <f>'Consolidtaed Data'!$J3110*'Consolidtaed Data'!$H3110</f>
        <v>1683</v>
      </c>
      <c r="L7663" s="9">
        <f>'Consolidtaed Data'!$I3110*'Consolidtaed Data'!$H3110</f>
        <v>2052</v>
      </c>
      <c r="M7663" s="9">
        <f>'Consolidtaed Data'!$L3110-'Consolidtaed Data'!$K3110</f>
        <v>82</v>
      </c>
      <c r="N7663" s="9" t="str">
        <f>VLOOKUP('Consolidtaed Data'!$C3110,[1]Locations!$A:$O,2,0)</f>
        <v>Daly City</v>
      </c>
      <c r="O7663" s="9" t="str">
        <f>VLOOKUP('Consolidtaed Data'!$D3110,'[1]Sales People'!$A:$B,2,0)</f>
        <v>Robert Reed</v>
      </c>
      <c r="P7663" s="9" t="str">
        <f>VLOOKUP('Consolidtaed Data'!$E3110,[1]Customers!$A:$B,2,0)</f>
        <v>Shawn Day</v>
      </c>
      <c r="Q7663" s="11">
        <f>WEEKDAY('Consolidtaed Data'!$F3110)</f>
        <v>1</v>
      </c>
      <c r="R7663" s="9">
        <f>MONTH('Consolidtaed Data'!$F3110)</f>
        <v>8</v>
      </c>
      <c r="S7663" s="9" t="str">
        <f>TEXT(Table3[[#This Row],[Purchase Date]],"MMMM")</f>
        <v>August</v>
      </c>
      <c r="T7663" s="9">
        <f>YEAR('Consolidtaed Data'!$F3110)</f>
        <v>2020</v>
      </c>
    </row>
    <row r="7664" spans="1:20" x14ac:dyDescent="0.3">
      <c r="A7664" s="9" t="s">
        <v>8690</v>
      </c>
      <c r="B7664" s="9" t="s">
        <v>298</v>
      </c>
      <c r="C7664" s="9" t="s">
        <v>8</v>
      </c>
      <c r="D7664" s="9" t="s">
        <v>153</v>
      </c>
      <c r="E7664" s="9" t="s">
        <v>685</v>
      </c>
      <c r="F7664" s="12">
        <v>44412</v>
      </c>
      <c r="G7664" s="12" t="str">
        <f>VLOOKUP(Table3[[#This Row],[Product ID]],[1]Products!$A:$G,2,0)</f>
        <v>Product 53</v>
      </c>
      <c r="H7664" s="22">
        <v>1</v>
      </c>
      <c r="I7664" s="9">
        <f>VLOOKUP('Consolidtaed Data'!$B3626,[1]Products!$A:$G,4,0)</f>
        <v>603</v>
      </c>
      <c r="J7664" s="9">
        <f>VLOOKUP('Consolidtaed Data'!$B3626,[1]Products!$A:$G,3,0)</f>
        <v>416</v>
      </c>
      <c r="K7664" s="9">
        <f>'Consolidtaed Data'!$J3626*'Consolidtaed Data'!$H3626</f>
        <v>1223</v>
      </c>
      <c r="L7664" s="9">
        <f>'Consolidtaed Data'!$I3626*'Consolidtaed Data'!$H3626</f>
        <v>2005</v>
      </c>
      <c r="M7664" s="9">
        <f>'Consolidtaed Data'!$L3626-'Consolidtaed Data'!$K3626</f>
        <v>1092</v>
      </c>
      <c r="N7664" s="9" t="str">
        <f>VLOOKUP('Consolidtaed Data'!$C3626,[1]Locations!$A:$O,2,0)</f>
        <v>Santa Clara</v>
      </c>
      <c r="O7664" s="9" t="str">
        <f>VLOOKUP('Consolidtaed Data'!$D3626,'[1]Sales People'!$A:$B,2,0)</f>
        <v>Ronald Reed</v>
      </c>
      <c r="P7664" s="9" t="str">
        <f>VLOOKUP('Consolidtaed Data'!$E3626,[1]Customers!$A:$B,2,0)</f>
        <v>Carl Martin</v>
      </c>
      <c r="Q7664" s="11">
        <f>WEEKDAY('Consolidtaed Data'!$F3626)</f>
        <v>3</v>
      </c>
      <c r="R7664" s="9">
        <f>MONTH('Consolidtaed Data'!$F3626)</f>
        <v>9</v>
      </c>
      <c r="S7664" s="9" t="str">
        <f>TEXT(Table3[[#This Row],[Purchase Date]],"MMMM")</f>
        <v>August</v>
      </c>
      <c r="T7664" s="9">
        <f>YEAR('Consolidtaed Data'!$F3626)</f>
        <v>2020</v>
      </c>
    </row>
    <row r="7665" spans="1:20" x14ac:dyDescent="0.3">
      <c r="A7665" s="9" t="s">
        <v>8691</v>
      </c>
      <c r="B7665" s="9" t="s">
        <v>531</v>
      </c>
      <c r="C7665" s="9" t="s">
        <v>169</v>
      </c>
      <c r="D7665" s="9" t="s">
        <v>17</v>
      </c>
      <c r="E7665" s="9" t="s">
        <v>763</v>
      </c>
      <c r="F7665" s="12">
        <v>44413</v>
      </c>
      <c r="G7665" s="12" t="str">
        <f>VLOOKUP(Table3[[#This Row],[Product ID]],[1]Products!$A:$G,2,0)</f>
        <v>Product 62</v>
      </c>
      <c r="H7665" s="22">
        <v>1</v>
      </c>
      <c r="I7665" s="9">
        <f>VLOOKUP('Consolidtaed Data'!$B243,[1]Products!$A:$G,4,0)</f>
        <v>368</v>
      </c>
      <c r="J7665" s="9">
        <f>VLOOKUP('Consolidtaed Data'!$B243,[1]Products!$A:$G,3,0)</f>
        <v>294</v>
      </c>
      <c r="K7665" s="9">
        <f>'Consolidtaed Data'!$J243*'Consolidtaed Data'!$H243</f>
        <v>1295</v>
      </c>
      <c r="L7665" s="9">
        <f>'Consolidtaed Data'!$I243*'Consolidtaed Data'!$H243</f>
        <v>1639</v>
      </c>
      <c r="M7665" s="9">
        <f>'Consolidtaed Data'!$L243-'Consolidtaed Data'!$K243</f>
        <v>52</v>
      </c>
      <c r="N7665" s="9" t="str">
        <f>VLOOKUP('Consolidtaed Data'!$C243,[1]Locations!$A:$O,2,0)</f>
        <v>Santa Clarita</v>
      </c>
      <c r="O7665" s="9" t="str">
        <f>VLOOKUP('Consolidtaed Data'!$D243,'[1]Sales People'!$A:$B,2,0)</f>
        <v>Carl Hall</v>
      </c>
      <c r="P7665" s="9" t="str">
        <f>VLOOKUP('Consolidtaed Data'!$E243,[1]Customers!$A:$B,2,0)</f>
        <v>Nicholas Cunningham</v>
      </c>
      <c r="Q7665" s="11">
        <f>WEEKDAY('Consolidtaed Data'!$F243)</f>
        <v>6</v>
      </c>
      <c r="R7665" s="9">
        <f>MONTH('Consolidtaed Data'!$F243)</f>
        <v>1</v>
      </c>
      <c r="S7665" s="9" t="str">
        <f>TEXT(Table3[[#This Row],[Purchase Date]],"MMMM")</f>
        <v>August</v>
      </c>
      <c r="T7665" s="9">
        <f>YEAR('Consolidtaed Data'!$F243)</f>
        <v>2020</v>
      </c>
    </row>
    <row r="7666" spans="1:20" x14ac:dyDescent="0.3">
      <c r="A7666" s="9" t="s">
        <v>8692</v>
      </c>
      <c r="B7666" s="9" t="s">
        <v>653</v>
      </c>
      <c r="C7666" s="9" t="s">
        <v>421</v>
      </c>
      <c r="D7666" s="9" t="s">
        <v>22</v>
      </c>
      <c r="E7666" s="9" t="s">
        <v>1034</v>
      </c>
      <c r="F7666" s="12">
        <v>44413</v>
      </c>
      <c r="G7666" s="12" t="str">
        <f>VLOOKUP(Table3[[#This Row],[Product ID]],[1]Products!$A:$G,2,0)</f>
        <v>Product 74</v>
      </c>
      <c r="H7666" s="22">
        <v>1</v>
      </c>
      <c r="I7666" s="9">
        <f>VLOOKUP('Consolidtaed Data'!$B394,[1]Products!$A:$G,4,0)</f>
        <v>1526</v>
      </c>
      <c r="J7666" s="9">
        <f>VLOOKUP('Consolidtaed Data'!$B394,[1]Products!$A:$G,3,0)</f>
        <v>1251</v>
      </c>
      <c r="K7666" s="9">
        <f>'Consolidtaed Data'!$J394*'Consolidtaed Data'!$H394</f>
        <v>4920</v>
      </c>
      <c r="L7666" s="9">
        <f>'Consolidtaed Data'!$I394*'Consolidtaed Data'!$H394</f>
        <v>7132</v>
      </c>
      <c r="M7666" s="9">
        <f>'Consolidtaed Data'!$L394-'Consolidtaed Data'!$K394</f>
        <v>1100</v>
      </c>
      <c r="N7666" s="9" t="str">
        <f>VLOOKUP('Consolidtaed Data'!$C394,[1]Locations!$A:$O,2,0)</f>
        <v>San Francisco</v>
      </c>
      <c r="O7666" s="9" t="str">
        <f>VLOOKUP('Consolidtaed Data'!$D394,'[1]Sales People'!$A:$B,2,0)</f>
        <v>Justin Lynch</v>
      </c>
      <c r="P7666" s="9" t="str">
        <f>VLOOKUP('Consolidtaed Data'!$E394,[1]Customers!$A:$B,2,0)</f>
        <v>Alan Green</v>
      </c>
      <c r="Q7666" s="11">
        <f>WEEKDAY('Consolidtaed Data'!$F394)</f>
        <v>3</v>
      </c>
      <c r="R7666" s="9">
        <f>MONTH('Consolidtaed Data'!$F394)</f>
        <v>1</v>
      </c>
      <c r="S7666" s="9" t="str">
        <f>TEXT(Table3[[#This Row],[Purchase Date]],"MMMM")</f>
        <v>August</v>
      </c>
      <c r="T7666" s="9">
        <f>YEAR('Consolidtaed Data'!$F394)</f>
        <v>2020</v>
      </c>
    </row>
    <row r="7667" spans="1:20" x14ac:dyDescent="0.3">
      <c r="A7667" s="9" t="s">
        <v>8693</v>
      </c>
      <c r="B7667" s="9" t="s">
        <v>200</v>
      </c>
      <c r="C7667" s="9" t="s">
        <v>522</v>
      </c>
      <c r="D7667" s="9" t="s">
        <v>281</v>
      </c>
      <c r="E7667" s="9" t="s">
        <v>385</v>
      </c>
      <c r="F7667" s="12">
        <v>44413</v>
      </c>
      <c r="G7667" s="12" t="str">
        <f>VLOOKUP(Table3[[#This Row],[Product ID]],[1]Products!$A:$G,2,0)</f>
        <v>Product 23</v>
      </c>
      <c r="H7667" s="22">
        <v>1</v>
      </c>
      <c r="I7667" s="9">
        <f>VLOOKUP('Consolidtaed Data'!$B507,[1]Products!$A:$G,4,0)</f>
        <v>1178</v>
      </c>
      <c r="J7667" s="9">
        <f>VLOOKUP('Consolidtaed Data'!$B507,[1]Products!$A:$G,3,0)</f>
        <v>683</v>
      </c>
      <c r="K7667" s="9">
        <f>'Consolidtaed Data'!$J507*'Consolidtaed Data'!$H507</f>
        <v>1350</v>
      </c>
      <c r="L7667" s="9">
        <f>'Consolidtaed Data'!$I507*'Consolidtaed Data'!$H507</f>
        <v>2454</v>
      </c>
      <c r="M7667" s="9">
        <f>'Consolidtaed Data'!$L507-'Consolidtaed Data'!$K507</f>
        <v>318</v>
      </c>
      <c r="N7667" s="9" t="str">
        <f>VLOOKUP('Consolidtaed Data'!$C507,[1]Locations!$A:$O,2,0)</f>
        <v>Fremont</v>
      </c>
      <c r="O7667" s="9" t="str">
        <f>VLOOKUP('Consolidtaed Data'!$D507,'[1]Sales People'!$A:$B,2,0)</f>
        <v>Ernest Wagner</v>
      </c>
      <c r="P7667" s="9" t="str">
        <f>VLOOKUP('Consolidtaed Data'!$E507,[1]Customers!$A:$B,2,0)</f>
        <v>Steven Howard</v>
      </c>
      <c r="Q7667" s="11">
        <f>WEEKDAY('Consolidtaed Data'!$F507)</f>
        <v>4</v>
      </c>
      <c r="R7667" s="9">
        <f>MONTH('Consolidtaed Data'!$F507)</f>
        <v>2</v>
      </c>
      <c r="S7667" s="9" t="str">
        <f>TEXT(Table3[[#This Row],[Purchase Date]],"MMMM")</f>
        <v>August</v>
      </c>
      <c r="T7667" s="9">
        <f>YEAR('Consolidtaed Data'!$F507)</f>
        <v>2020</v>
      </c>
    </row>
    <row r="7668" spans="1:20" x14ac:dyDescent="0.3">
      <c r="A7668" s="9" t="s">
        <v>8694</v>
      </c>
      <c r="B7668" s="9" t="s">
        <v>38</v>
      </c>
      <c r="C7668" s="9" t="s">
        <v>104</v>
      </c>
      <c r="D7668" s="9" t="s">
        <v>149</v>
      </c>
      <c r="E7668" s="9" t="s">
        <v>952</v>
      </c>
      <c r="F7668" s="12">
        <v>44413</v>
      </c>
      <c r="G7668" s="12" t="str">
        <f>VLOOKUP(Table3[[#This Row],[Product ID]],[1]Products!$A:$G,2,0)</f>
        <v>Product 25</v>
      </c>
      <c r="H7668" s="22">
        <v>3</v>
      </c>
      <c r="I7668" s="9">
        <f>VLOOKUP('Consolidtaed Data'!$B859,[1]Products!$A:$G,4,0)</f>
        <v>667</v>
      </c>
      <c r="J7668" s="9">
        <f>VLOOKUP('Consolidtaed Data'!$B859,[1]Products!$A:$G,3,0)</f>
        <v>387</v>
      </c>
      <c r="K7668" s="9">
        <f>'Consolidtaed Data'!$J859*'Consolidtaed Data'!$H859</f>
        <v>208</v>
      </c>
      <c r="L7668" s="9">
        <f>'Consolidtaed Data'!$I859*'Consolidtaed Data'!$H859</f>
        <v>315</v>
      </c>
      <c r="M7668" s="9">
        <f>'Consolidtaed Data'!$L859-'Consolidtaed Data'!$K859</f>
        <v>192</v>
      </c>
      <c r="N7668" s="9" t="str">
        <f>VLOOKUP('Consolidtaed Data'!$C859,[1]Locations!$A:$O,2,0)</f>
        <v>Garden Grove</v>
      </c>
      <c r="O7668" s="9" t="str">
        <f>VLOOKUP('Consolidtaed Data'!$D859,'[1]Sales People'!$A:$B,2,0)</f>
        <v>Walter Cook</v>
      </c>
      <c r="P7668" s="9" t="str">
        <f>VLOOKUP('Consolidtaed Data'!$E859,[1]Customers!$A:$B,2,0)</f>
        <v>Adam Jenkins</v>
      </c>
      <c r="Q7668" s="11">
        <f>WEEKDAY('Consolidtaed Data'!$F859)</f>
        <v>1</v>
      </c>
      <c r="R7668" s="9">
        <f>MONTH('Consolidtaed Data'!$F859)</f>
        <v>3</v>
      </c>
      <c r="S7668" s="9" t="str">
        <f>TEXT(Table3[[#This Row],[Purchase Date]],"MMMM")</f>
        <v>August</v>
      </c>
      <c r="T7668" s="9">
        <f>YEAR('Consolidtaed Data'!$F859)</f>
        <v>2020</v>
      </c>
    </row>
    <row r="7669" spans="1:20" x14ac:dyDescent="0.3">
      <c r="A7669" s="9" t="s">
        <v>8695</v>
      </c>
      <c r="B7669" s="9" t="s">
        <v>411</v>
      </c>
      <c r="C7669" s="9" t="s">
        <v>423</v>
      </c>
      <c r="D7669" s="9" t="s">
        <v>281</v>
      </c>
      <c r="E7669" s="9" t="s">
        <v>931</v>
      </c>
      <c r="F7669" s="12">
        <v>44413</v>
      </c>
      <c r="G7669" s="12" t="str">
        <f>VLOOKUP(Table3[[#This Row],[Product ID]],[1]Products!$A:$G,2,0)</f>
        <v>Product 27</v>
      </c>
      <c r="H7669" s="22">
        <v>3</v>
      </c>
      <c r="I7669" s="9">
        <f>VLOOKUP('Consolidtaed Data'!$B943,[1]Products!$A:$G,4,0)</f>
        <v>2283</v>
      </c>
      <c r="J7669" s="9">
        <f>VLOOKUP('Consolidtaed Data'!$B943,[1]Products!$A:$G,3,0)</f>
        <v>1484</v>
      </c>
      <c r="K7669" s="9">
        <f>'Consolidtaed Data'!$J943*'Consolidtaed Data'!$H943</f>
        <v>3788</v>
      </c>
      <c r="L7669" s="9">
        <f>'Consolidtaed Data'!$I943*'Consolidtaed Data'!$H943</f>
        <v>5412</v>
      </c>
      <c r="M7669" s="9">
        <f>'Consolidtaed Data'!$L943-'Consolidtaed Data'!$K943</f>
        <v>982</v>
      </c>
      <c r="N7669" s="9" t="str">
        <f>VLOOKUP('Consolidtaed Data'!$C943,[1]Locations!$A:$O,2,0)</f>
        <v>Lancaster</v>
      </c>
      <c r="O7669" s="9" t="str">
        <f>VLOOKUP('Consolidtaed Data'!$D943,'[1]Sales People'!$A:$B,2,0)</f>
        <v>Martin Perry</v>
      </c>
      <c r="P7669" s="9" t="str">
        <f>VLOOKUP('Consolidtaed Data'!$E943,[1]Customers!$A:$B,2,0)</f>
        <v>Joseph Lopez</v>
      </c>
      <c r="Q7669" s="11">
        <f>WEEKDAY('Consolidtaed Data'!$F943)</f>
        <v>7</v>
      </c>
      <c r="R7669" s="9">
        <f>MONTH('Consolidtaed Data'!$F943)</f>
        <v>3</v>
      </c>
      <c r="S7669" s="9" t="str">
        <f>TEXT(Table3[[#This Row],[Purchase Date]],"MMMM")</f>
        <v>August</v>
      </c>
      <c r="T7669" s="9">
        <f>YEAR('Consolidtaed Data'!$F943)</f>
        <v>2020</v>
      </c>
    </row>
    <row r="7670" spans="1:20" x14ac:dyDescent="0.3">
      <c r="A7670" s="9" t="s">
        <v>8696</v>
      </c>
      <c r="B7670" s="9" t="s">
        <v>85</v>
      </c>
      <c r="C7670" s="9" t="s">
        <v>347</v>
      </c>
      <c r="D7670" s="9" t="s">
        <v>100</v>
      </c>
      <c r="E7670" s="9" t="s">
        <v>1421</v>
      </c>
      <c r="F7670" s="12">
        <v>44413</v>
      </c>
      <c r="G7670" s="12" t="str">
        <f>VLOOKUP(Table3[[#This Row],[Product ID]],[1]Products!$A:$G,2,0)</f>
        <v>Product 93</v>
      </c>
      <c r="H7670" s="22">
        <v>3</v>
      </c>
      <c r="I7670" s="9">
        <f>VLOOKUP('Consolidtaed Data'!$B953,[1]Products!$A:$G,4,0)</f>
        <v>1022</v>
      </c>
      <c r="J7670" s="9">
        <f>VLOOKUP('Consolidtaed Data'!$B953,[1]Products!$A:$G,3,0)</f>
        <v>818</v>
      </c>
      <c r="K7670" s="9">
        <f>'Consolidtaed Data'!$J953*'Consolidtaed Data'!$H953</f>
        <v>237</v>
      </c>
      <c r="L7670" s="9">
        <f>'Consolidtaed Data'!$I953*'Consolidtaed Data'!$H953</f>
        <v>381</v>
      </c>
      <c r="M7670" s="9">
        <f>'Consolidtaed Data'!$L953-'Consolidtaed Data'!$K953</f>
        <v>161</v>
      </c>
      <c r="N7670" s="9" t="str">
        <f>VLOOKUP('Consolidtaed Data'!$C953,[1]Locations!$A:$O,2,0)</f>
        <v>Inglewood</v>
      </c>
      <c r="O7670" s="9" t="str">
        <f>VLOOKUP('Consolidtaed Data'!$D953,'[1]Sales People'!$A:$B,2,0)</f>
        <v>Carl Hall</v>
      </c>
      <c r="P7670" s="9" t="str">
        <f>VLOOKUP('Consolidtaed Data'!$E953,[1]Customers!$A:$B,2,0)</f>
        <v>James Castillo</v>
      </c>
      <c r="Q7670" s="11">
        <f>WEEKDAY('Consolidtaed Data'!$F953)</f>
        <v>1</v>
      </c>
      <c r="R7670" s="9">
        <f>MONTH('Consolidtaed Data'!$F953)</f>
        <v>3</v>
      </c>
      <c r="S7670" s="9" t="str">
        <f>TEXT(Table3[[#This Row],[Purchase Date]],"MMMM")</f>
        <v>August</v>
      </c>
      <c r="T7670" s="9">
        <f>YEAR('Consolidtaed Data'!$F953)</f>
        <v>2020</v>
      </c>
    </row>
    <row r="7671" spans="1:20" x14ac:dyDescent="0.3">
      <c r="A7671" s="9" t="s">
        <v>8697</v>
      </c>
      <c r="B7671" s="9" t="s">
        <v>526</v>
      </c>
      <c r="C7671" s="9" t="s">
        <v>357</v>
      </c>
      <c r="D7671" s="9" t="s">
        <v>220</v>
      </c>
      <c r="E7671" s="9" t="s">
        <v>305</v>
      </c>
      <c r="F7671" s="12">
        <v>44413</v>
      </c>
      <c r="G7671" s="12" t="str">
        <f>VLOOKUP(Table3[[#This Row],[Product ID]],[1]Products!$A:$G,2,0)</f>
        <v>Product 14</v>
      </c>
      <c r="H7671" s="22">
        <v>3</v>
      </c>
      <c r="I7671" s="9">
        <f>VLOOKUP('Consolidtaed Data'!$B1888,[1]Products!$A:$G,4,0)</f>
        <v>1278</v>
      </c>
      <c r="J7671" s="9">
        <f>VLOOKUP('Consolidtaed Data'!$B1888,[1]Products!$A:$G,3,0)</f>
        <v>665</v>
      </c>
      <c r="K7671" s="9">
        <f>'Consolidtaed Data'!$J1888*'Consolidtaed Data'!$H1888</f>
        <v>3228</v>
      </c>
      <c r="L7671" s="9">
        <f>'Consolidtaed Data'!$I1888*'Consolidtaed Data'!$H1888</f>
        <v>5868</v>
      </c>
      <c r="M7671" s="9">
        <f>'Consolidtaed Data'!$L1888-'Consolidtaed Data'!$K1888</f>
        <v>64</v>
      </c>
      <c r="N7671" s="9" t="str">
        <f>VLOOKUP('Consolidtaed Data'!$C1888,[1]Locations!$A:$O,2,0)</f>
        <v>Fresno</v>
      </c>
      <c r="O7671" s="9" t="str">
        <f>VLOOKUP('Consolidtaed Data'!$D1888,'[1]Sales People'!$A:$B,2,0)</f>
        <v>Ernest Wheeler</v>
      </c>
      <c r="P7671" s="9" t="str">
        <f>VLOOKUP('Consolidtaed Data'!$E1888,[1]Customers!$A:$B,2,0)</f>
        <v>Justin Johnston</v>
      </c>
      <c r="Q7671" s="11">
        <f>WEEKDAY('Consolidtaed Data'!$F1888)</f>
        <v>2</v>
      </c>
      <c r="R7671" s="9">
        <f>MONTH('Consolidtaed Data'!$F1888)</f>
        <v>5</v>
      </c>
      <c r="S7671" s="9" t="str">
        <f>TEXT(Table3[[#This Row],[Purchase Date]],"MMMM")</f>
        <v>August</v>
      </c>
      <c r="T7671" s="9">
        <f>YEAR('Consolidtaed Data'!$F1888)</f>
        <v>2020</v>
      </c>
    </row>
    <row r="7672" spans="1:20" x14ac:dyDescent="0.3">
      <c r="A7672" s="9" t="s">
        <v>8698</v>
      </c>
      <c r="B7672" s="9" t="s">
        <v>580</v>
      </c>
      <c r="C7672" s="9" t="s">
        <v>130</v>
      </c>
      <c r="D7672" s="9" t="s">
        <v>197</v>
      </c>
      <c r="E7672" s="9" t="s">
        <v>475</v>
      </c>
      <c r="F7672" s="12">
        <v>44413</v>
      </c>
      <c r="G7672" s="12" t="str">
        <f>VLOOKUP(Table3[[#This Row],[Product ID]],[1]Products!$A:$G,2,0)</f>
        <v>Product 1</v>
      </c>
      <c r="H7672" s="22">
        <v>1</v>
      </c>
      <c r="I7672" s="9">
        <f>VLOOKUP('Consolidtaed Data'!$B2098,[1]Products!$A:$G,4,0)</f>
        <v>2182</v>
      </c>
      <c r="J7672" s="9">
        <f>VLOOKUP('Consolidtaed Data'!$B2098,[1]Products!$A:$G,3,0)</f>
        <v>1200</v>
      </c>
      <c r="K7672" s="9">
        <f>'Consolidtaed Data'!$J2098*'Consolidtaed Data'!$H2098</f>
        <v>3669</v>
      </c>
      <c r="L7672" s="9">
        <f>'Consolidtaed Data'!$I2098*'Consolidtaed Data'!$H2098</f>
        <v>6015</v>
      </c>
      <c r="M7672" s="9">
        <f>'Consolidtaed Data'!$L2098-'Consolidtaed Data'!$K2098</f>
        <v>1444</v>
      </c>
      <c r="N7672" s="9" t="str">
        <f>VLOOKUP('Consolidtaed Data'!$C2098,[1]Locations!$A:$O,2,0)</f>
        <v>Fairfield</v>
      </c>
      <c r="O7672" s="9" t="str">
        <f>VLOOKUP('Consolidtaed Data'!$D2098,'[1]Sales People'!$A:$B,2,0)</f>
        <v>Walter Cook</v>
      </c>
      <c r="P7672" s="9" t="str">
        <f>VLOOKUP('Consolidtaed Data'!$E2098,[1]Customers!$A:$B,2,0)</f>
        <v>Bobby Black</v>
      </c>
      <c r="Q7672" s="11">
        <f>WEEKDAY('Consolidtaed Data'!$F2098)</f>
        <v>3</v>
      </c>
      <c r="R7672" s="9">
        <f>MONTH('Consolidtaed Data'!$F2098)</f>
        <v>6</v>
      </c>
      <c r="S7672" s="9" t="str">
        <f>TEXT(Table3[[#This Row],[Purchase Date]],"MMMM")</f>
        <v>August</v>
      </c>
      <c r="T7672" s="9">
        <f>YEAR('Consolidtaed Data'!$F2098)</f>
        <v>2020</v>
      </c>
    </row>
    <row r="7673" spans="1:20" x14ac:dyDescent="0.3">
      <c r="A7673" s="9" t="s">
        <v>8699</v>
      </c>
      <c r="B7673" s="9" t="s">
        <v>225</v>
      </c>
      <c r="C7673" s="9" t="s">
        <v>192</v>
      </c>
      <c r="D7673" s="9" t="s">
        <v>105</v>
      </c>
      <c r="E7673" s="9" t="s">
        <v>1116</v>
      </c>
      <c r="F7673" s="12">
        <v>44413</v>
      </c>
      <c r="G7673" s="12" t="str">
        <f>VLOOKUP(Table3[[#This Row],[Product ID]],[1]Products!$A:$G,2,0)</f>
        <v>Product 24</v>
      </c>
      <c r="H7673" s="22">
        <v>1</v>
      </c>
      <c r="I7673" s="9">
        <f>VLOOKUP('Consolidtaed Data'!$B2312,[1]Products!$A:$G,4,0)</f>
        <v>181</v>
      </c>
      <c r="J7673" s="9">
        <f>VLOOKUP('Consolidtaed Data'!$B2312,[1]Products!$A:$G,3,0)</f>
        <v>130</v>
      </c>
      <c r="K7673" s="9">
        <f>'Consolidtaed Data'!$J2312*'Consolidtaed Data'!$H2312</f>
        <v>956</v>
      </c>
      <c r="L7673" s="9">
        <f>'Consolidtaed Data'!$I2312*'Consolidtaed Data'!$H2312</f>
        <v>1772</v>
      </c>
      <c r="M7673" s="9">
        <f>'Consolidtaed Data'!$L2312-'Consolidtaed Data'!$K2312</f>
        <v>855</v>
      </c>
      <c r="N7673" s="9" t="str">
        <f>VLOOKUP('Consolidtaed Data'!$C2312,[1]Locations!$A:$O,2,0)</f>
        <v>Pasadena</v>
      </c>
      <c r="O7673" s="9" t="str">
        <f>VLOOKUP('Consolidtaed Data'!$D2312,'[1]Sales People'!$A:$B,2,0)</f>
        <v>Eugene Holmes</v>
      </c>
      <c r="P7673" s="9" t="str">
        <f>VLOOKUP('Consolidtaed Data'!$E2312,[1]Customers!$A:$B,2,0)</f>
        <v>William Hawkins</v>
      </c>
      <c r="Q7673" s="11">
        <f>WEEKDAY('Consolidtaed Data'!$F2312)</f>
        <v>4</v>
      </c>
      <c r="R7673" s="9">
        <f>MONTH('Consolidtaed Data'!$F2312)</f>
        <v>6</v>
      </c>
      <c r="S7673" s="9" t="str">
        <f>TEXT(Table3[[#This Row],[Purchase Date]],"MMMM")</f>
        <v>August</v>
      </c>
      <c r="T7673" s="9">
        <f>YEAR('Consolidtaed Data'!$F2312)</f>
        <v>2020</v>
      </c>
    </row>
    <row r="7674" spans="1:20" x14ac:dyDescent="0.3">
      <c r="A7674" s="9" t="s">
        <v>8700</v>
      </c>
      <c r="B7674" s="9" t="s">
        <v>85</v>
      </c>
      <c r="C7674" s="9" t="s">
        <v>122</v>
      </c>
      <c r="D7674" s="9" t="s">
        <v>26</v>
      </c>
      <c r="E7674" s="9" t="s">
        <v>1069</v>
      </c>
      <c r="F7674" s="12">
        <v>44413</v>
      </c>
      <c r="G7674" s="12" t="str">
        <f>VLOOKUP(Table3[[#This Row],[Product ID]],[1]Products!$A:$G,2,0)</f>
        <v>Product 93</v>
      </c>
      <c r="H7674" s="22">
        <v>4</v>
      </c>
      <c r="I7674" s="9">
        <f>VLOOKUP('Consolidtaed Data'!$B2718,[1]Products!$A:$G,4,0)</f>
        <v>2391</v>
      </c>
      <c r="J7674" s="9">
        <f>VLOOKUP('Consolidtaed Data'!$B2718,[1]Products!$A:$G,3,0)</f>
        <v>1291</v>
      </c>
      <c r="K7674" s="9">
        <f>'Consolidtaed Data'!$J2718*'Consolidtaed Data'!$H2718</f>
        <v>88</v>
      </c>
      <c r="L7674" s="9">
        <f>'Consolidtaed Data'!$I2718*'Consolidtaed Data'!$H2718</f>
        <v>140</v>
      </c>
      <c r="M7674" s="9">
        <f>'Consolidtaed Data'!$L2718-'Consolidtaed Data'!$K2718</f>
        <v>1380</v>
      </c>
      <c r="N7674" s="9" t="str">
        <f>VLOOKUP('Consolidtaed Data'!$C2718,[1]Locations!$A:$O,2,0)</f>
        <v>Rancho Cucamonga</v>
      </c>
      <c r="O7674" s="9" t="str">
        <f>VLOOKUP('Consolidtaed Data'!$D2718,'[1]Sales People'!$A:$B,2,0)</f>
        <v>Carl Elliott</v>
      </c>
      <c r="P7674" s="9" t="str">
        <f>VLOOKUP('Consolidtaed Data'!$E2718,[1]Customers!$A:$B,2,0)</f>
        <v>Brandon Dixon</v>
      </c>
      <c r="Q7674" s="11">
        <f>WEEKDAY('Consolidtaed Data'!$F2718)</f>
        <v>6</v>
      </c>
      <c r="R7674" s="9">
        <f>MONTH('Consolidtaed Data'!$F2718)</f>
        <v>7</v>
      </c>
      <c r="S7674" s="9" t="str">
        <f>TEXT(Table3[[#This Row],[Purchase Date]],"MMMM")</f>
        <v>August</v>
      </c>
      <c r="T7674" s="9">
        <f>YEAR('Consolidtaed Data'!$F2718)</f>
        <v>2020</v>
      </c>
    </row>
    <row r="7675" spans="1:20" x14ac:dyDescent="0.3">
      <c r="A7675" s="9" t="s">
        <v>8701</v>
      </c>
      <c r="B7675" s="9" t="s">
        <v>93</v>
      </c>
      <c r="C7675" s="9" t="s">
        <v>130</v>
      </c>
      <c r="D7675" s="9" t="s">
        <v>17</v>
      </c>
      <c r="E7675" s="9" t="s">
        <v>36</v>
      </c>
      <c r="F7675" s="12">
        <v>44413</v>
      </c>
      <c r="G7675" s="12" t="str">
        <f>VLOOKUP(Table3[[#This Row],[Product ID]],[1]Products!$A:$G,2,0)</f>
        <v>Product 71</v>
      </c>
      <c r="H7675" s="22">
        <v>2</v>
      </c>
      <c r="I7675" s="9">
        <f>VLOOKUP('Consolidtaed Data'!$B2765,[1]Products!$A:$G,4,0)</f>
        <v>1367</v>
      </c>
      <c r="J7675" s="9">
        <f>VLOOKUP('Consolidtaed Data'!$B2765,[1]Products!$A:$G,3,0)</f>
        <v>984</v>
      </c>
      <c r="K7675" s="9">
        <f>'Consolidtaed Data'!$J2765*'Consolidtaed Data'!$H2765</f>
        <v>2088</v>
      </c>
      <c r="L7675" s="9">
        <f>'Consolidtaed Data'!$I2765*'Consolidtaed Data'!$H2765</f>
        <v>3798</v>
      </c>
      <c r="M7675" s="9">
        <f>'Consolidtaed Data'!$L2765-'Consolidtaed Data'!$K2765</f>
        <v>2346</v>
      </c>
      <c r="N7675" s="9" t="str">
        <f>VLOOKUP('Consolidtaed Data'!$C2765,[1]Locations!$A:$O,2,0)</f>
        <v>Santa Maria</v>
      </c>
      <c r="O7675" s="9" t="str">
        <f>VLOOKUP('Consolidtaed Data'!$D2765,'[1]Sales People'!$A:$B,2,0)</f>
        <v>Roger Robertson</v>
      </c>
      <c r="P7675" s="9" t="str">
        <f>VLOOKUP('Consolidtaed Data'!$E2765,[1]Customers!$A:$B,2,0)</f>
        <v>James Castillo</v>
      </c>
      <c r="Q7675" s="11">
        <f>WEEKDAY('Consolidtaed Data'!$F2765)</f>
        <v>3</v>
      </c>
      <c r="R7675" s="9">
        <f>MONTH('Consolidtaed Data'!$F2765)</f>
        <v>7</v>
      </c>
      <c r="S7675" s="9" t="str">
        <f>TEXT(Table3[[#This Row],[Purchase Date]],"MMMM")</f>
        <v>August</v>
      </c>
      <c r="T7675" s="9">
        <f>YEAR('Consolidtaed Data'!$F2765)</f>
        <v>2020</v>
      </c>
    </row>
    <row r="7676" spans="1:20" x14ac:dyDescent="0.3">
      <c r="A7676" s="9" t="s">
        <v>8702</v>
      </c>
      <c r="B7676" s="9" t="s">
        <v>15</v>
      </c>
      <c r="C7676" s="9" t="s">
        <v>122</v>
      </c>
      <c r="D7676" s="9" t="s">
        <v>246</v>
      </c>
      <c r="E7676" s="9" t="s">
        <v>422</v>
      </c>
      <c r="F7676" s="12">
        <v>44413</v>
      </c>
      <c r="G7676" s="12" t="str">
        <f>VLOOKUP(Table3[[#This Row],[Product ID]],[1]Products!$A:$G,2,0)</f>
        <v>Product 38</v>
      </c>
      <c r="H7676" s="22">
        <v>1</v>
      </c>
      <c r="I7676" s="9">
        <f>VLOOKUP('Consolidtaed Data'!$B3578,[1]Products!$A:$G,4,0)</f>
        <v>556</v>
      </c>
      <c r="J7676" s="9">
        <f>VLOOKUP('Consolidtaed Data'!$B3578,[1]Products!$A:$G,3,0)</f>
        <v>395</v>
      </c>
      <c r="K7676" s="9">
        <f>'Consolidtaed Data'!$J3578*'Consolidtaed Data'!$H3578</f>
        <v>1074</v>
      </c>
      <c r="L7676" s="9">
        <f>'Consolidtaed Data'!$I3578*'Consolidtaed Data'!$H3578</f>
        <v>1788</v>
      </c>
      <c r="M7676" s="9">
        <f>'Consolidtaed Data'!$L3578-'Consolidtaed Data'!$K3578</f>
        <v>123</v>
      </c>
      <c r="N7676" s="9" t="str">
        <f>VLOOKUP('Consolidtaed Data'!$C3578,[1]Locations!$A:$O,2,0)</f>
        <v>Oxnard</v>
      </c>
      <c r="O7676" s="9" t="str">
        <f>VLOOKUP('Consolidtaed Data'!$D3578,'[1]Sales People'!$A:$B,2,0)</f>
        <v>Roger Robertson</v>
      </c>
      <c r="P7676" s="9" t="str">
        <f>VLOOKUP('Consolidtaed Data'!$E3578,[1]Customers!$A:$B,2,0)</f>
        <v>Edward Wright</v>
      </c>
      <c r="Q7676" s="11">
        <f>WEEKDAY('Consolidtaed Data'!$F3578)</f>
        <v>6</v>
      </c>
      <c r="R7676" s="9">
        <f>MONTH('Consolidtaed Data'!$F3578)</f>
        <v>9</v>
      </c>
      <c r="S7676" s="9" t="str">
        <f>TEXT(Table3[[#This Row],[Purchase Date]],"MMMM")</f>
        <v>August</v>
      </c>
      <c r="T7676" s="9">
        <f>YEAR('Consolidtaed Data'!$F3578)</f>
        <v>2020</v>
      </c>
    </row>
    <row r="7677" spans="1:20" x14ac:dyDescent="0.3">
      <c r="A7677" s="9" t="s">
        <v>8703</v>
      </c>
      <c r="B7677" s="9" t="s">
        <v>177</v>
      </c>
      <c r="C7677" s="9" t="s">
        <v>458</v>
      </c>
      <c r="D7677" s="9" t="s">
        <v>31</v>
      </c>
      <c r="E7677" s="9" t="s">
        <v>312</v>
      </c>
      <c r="F7677" s="12">
        <v>44413</v>
      </c>
      <c r="G7677" s="12" t="str">
        <f>VLOOKUP(Table3[[#This Row],[Product ID]],[1]Products!$A:$G,2,0)</f>
        <v>Product 5</v>
      </c>
      <c r="H7677" s="22">
        <v>3</v>
      </c>
      <c r="I7677" s="9">
        <f>VLOOKUP('Consolidtaed Data'!$B3614,[1]Products!$A:$G,4,0)</f>
        <v>1405</v>
      </c>
      <c r="J7677" s="9">
        <f>VLOOKUP('Consolidtaed Data'!$B3614,[1]Products!$A:$G,3,0)</f>
        <v>1054</v>
      </c>
      <c r="K7677" s="9">
        <f>'Consolidtaed Data'!$J3614*'Consolidtaed Data'!$H3614</f>
        <v>4548</v>
      </c>
      <c r="L7677" s="9">
        <f>'Consolidtaed Data'!$I3614*'Consolidtaed Data'!$H3614</f>
        <v>5349</v>
      </c>
      <c r="M7677" s="9">
        <f>'Consolidtaed Data'!$L3614-'Consolidtaed Data'!$K3614</f>
        <v>1564</v>
      </c>
      <c r="N7677" s="9" t="str">
        <f>VLOOKUP('Consolidtaed Data'!$C3614,[1]Locations!$A:$O,2,0)</f>
        <v>Moreno Valley</v>
      </c>
      <c r="O7677" s="9" t="str">
        <f>VLOOKUP('Consolidtaed Data'!$D3614,'[1]Sales People'!$A:$B,2,0)</f>
        <v>Patrick Ruiz</v>
      </c>
      <c r="P7677" s="9" t="str">
        <f>VLOOKUP('Consolidtaed Data'!$E3614,[1]Customers!$A:$B,2,0)</f>
        <v>Johnny Ward</v>
      </c>
      <c r="Q7677" s="11">
        <f>WEEKDAY('Consolidtaed Data'!$F3614)</f>
        <v>2</v>
      </c>
      <c r="R7677" s="9">
        <f>MONTH('Consolidtaed Data'!$F3614)</f>
        <v>9</v>
      </c>
      <c r="S7677" s="9" t="str">
        <f>TEXT(Table3[[#This Row],[Purchase Date]],"MMMM")</f>
        <v>August</v>
      </c>
      <c r="T7677" s="9">
        <f>YEAR('Consolidtaed Data'!$F3614)</f>
        <v>2020</v>
      </c>
    </row>
    <row r="7678" spans="1:20" x14ac:dyDescent="0.3">
      <c r="A7678" s="9" t="s">
        <v>8704</v>
      </c>
      <c r="B7678" s="9" t="s">
        <v>429</v>
      </c>
      <c r="C7678" s="9" t="s">
        <v>39</v>
      </c>
      <c r="D7678" s="9" t="s">
        <v>197</v>
      </c>
      <c r="E7678" s="9" t="s">
        <v>1112</v>
      </c>
      <c r="F7678" s="12">
        <v>44414</v>
      </c>
      <c r="G7678" s="12" t="str">
        <f>VLOOKUP(Table3[[#This Row],[Product ID]],[1]Products!$A:$G,2,0)</f>
        <v>Product 87</v>
      </c>
      <c r="H7678" s="22">
        <v>1</v>
      </c>
      <c r="I7678" s="9">
        <f>VLOOKUP('Consolidtaed Data'!$B439,[1]Products!$A:$G,4,0)</f>
        <v>1353</v>
      </c>
      <c r="J7678" s="9">
        <f>VLOOKUP('Consolidtaed Data'!$B439,[1]Products!$A:$G,3,0)</f>
        <v>947</v>
      </c>
      <c r="K7678" s="9">
        <f>'Consolidtaed Data'!$J439*'Consolidtaed Data'!$H439</f>
        <v>168</v>
      </c>
      <c r="L7678" s="9">
        <f>'Consolidtaed Data'!$I439*'Consolidtaed Data'!$H439</f>
        <v>246</v>
      </c>
      <c r="M7678" s="9">
        <f>'Consolidtaed Data'!$L439-'Consolidtaed Data'!$K439</f>
        <v>406</v>
      </c>
      <c r="N7678" s="9" t="str">
        <f>VLOOKUP('Consolidtaed Data'!$C439,[1]Locations!$A:$O,2,0)</f>
        <v>Huntington Beach</v>
      </c>
      <c r="O7678" s="9" t="str">
        <f>VLOOKUP('Consolidtaed Data'!$D439,'[1]Sales People'!$A:$B,2,0)</f>
        <v>Joshua Cook</v>
      </c>
      <c r="P7678" s="9" t="str">
        <f>VLOOKUP('Consolidtaed Data'!$E439,[1]Customers!$A:$B,2,0)</f>
        <v>Lawrence Watson</v>
      </c>
      <c r="Q7678" s="11">
        <f>WEEKDAY('Consolidtaed Data'!$F439)</f>
        <v>6</v>
      </c>
      <c r="R7678" s="9">
        <f>MONTH('Consolidtaed Data'!$F439)</f>
        <v>1</v>
      </c>
      <c r="S7678" s="9" t="str">
        <f>TEXT(Table3[[#This Row],[Purchase Date]],"MMMM")</f>
        <v>August</v>
      </c>
      <c r="T7678" s="9">
        <f>YEAR('Consolidtaed Data'!$F439)</f>
        <v>2020</v>
      </c>
    </row>
    <row r="7679" spans="1:20" x14ac:dyDescent="0.3">
      <c r="A7679" s="9" t="s">
        <v>8705</v>
      </c>
      <c r="B7679" s="9" t="s">
        <v>62</v>
      </c>
      <c r="C7679" s="9" t="s">
        <v>169</v>
      </c>
      <c r="D7679" s="9" t="s">
        <v>246</v>
      </c>
      <c r="E7679" s="9" t="s">
        <v>593</v>
      </c>
      <c r="F7679" s="12">
        <v>44414</v>
      </c>
      <c r="G7679" s="12" t="str">
        <f>VLOOKUP(Table3[[#This Row],[Product ID]],[1]Products!$A:$G,2,0)</f>
        <v>Product 17</v>
      </c>
      <c r="H7679" s="22">
        <v>3</v>
      </c>
      <c r="I7679" s="9">
        <f>VLOOKUP('Consolidtaed Data'!$B542,[1]Products!$A:$G,4,0)</f>
        <v>667</v>
      </c>
      <c r="J7679" s="9">
        <f>VLOOKUP('Consolidtaed Data'!$B542,[1]Products!$A:$G,3,0)</f>
        <v>387</v>
      </c>
      <c r="K7679" s="9">
        <f>'Consolidtaed Data'!$J542*'Consolidtaed Data'!$H542</f>
        <v>291</v>
      </c>
      <c r="L7679" s="9">
        <f>'Consolidtaed Data'!$I542*'Consolidtaed Data'!$H542</f>
        <v>378</v>
      </c>
      <c r="M7679" s="9">
        <f>'Consolidtaed Data'!$L542-'Consolidtaed Data'!$K542</f>
        <v>192</v>
      </c>
      <c r="N7679" s="9" t="str">
        <f>VLOOKUP('Consolidtaed Data'!$C542,[1]Locations!$A:$O,2,0)</f>
        <v>Pasadena</v>
      </c>
      <c r="O7679" s="9" t="str">
        <f>VLOOKUP('Consolidtaed Data'!$D542,'[1]Sales People'!$A:$B,2,0)</f>
        <v>Eugene Holmes</v>
      </c>
      <c r="P7679" s="9" t="str">
        <f>VLOOKUP('Consolidtaed Data'!$E542,[1]Customers!$A:$B,2,0)</f>
        <v>Scott Roberts</v>
      </c>
      <c r="Q7679" s="11">
        <f>WEEKDAY('Consolidtaed Data'!$F542)</f>
        <v>6</v>
      </c>
      <c r="R7679" s="9">
        <f>MONTH('Consolidtaed Data'!$F542)</f>
        <v>2</v>
      </c>
      <c r="S7679" s="9" t="str">
        <f>TEXT(Table3[[#This Row],[Purchase Date]],"MMMM")</f>
        <v>August</v>
      </c>
      <c r="T7679" s="9">
        <f>YEAR('Consolidtaed Data'!$F542)</f>
        <v>2020</v>
      </c>
    </row>
    <row r="7680" spans="1:20" x14ac:dyDescent="0.3">
      <c r="A7680" s="9" t="s">
        <v>8706</v>
      </c>
      <c r="B7680" s="9" t="s">
        <v>712</v>
      </c>
      <c r="C7680" s="9" t="s">
        <v>157</v>
      </c>
      <c r="D7680" s="9" t="s">
        <v>56</v>
      </c>
      <c r="E7680" s="9" t="s">
        <v>1436</v>
      </c>
      <c r="F7680" s="12">
        <v>44414</v>
      </c>
      <c r="G7680" s="12" t="str">
        <f>VLOOKUP(Table3[[#This Row],[Product ID]],[1]Products!$A:$G,2,0)</f>
        <v>Product 32</v>
      </c>
      <c r="H7680" s="22">
        <v>1</v>
      </c>
      <c r="I7680" s="9">
        <f>VLOOKUP('Consolidtaed Data'!$B650,[1]Products!$A:$G,4,0)</f>
        <v>217</v>
      </c>
      <c r="J7680" s="9">
        <f>VLOOKUP('Consolidtaed Data'!$B650,[1]Products!$A:$G,3,0)</f>
        <v>171</v>
      </c>
      <c r="K7680" s="9">
        <f>'Consolidtaed Data'!$J650*'Consolidtaed Data'!$H650</f>
        <v>588</v>
      </c>
      <c r="L7680" s="9">
        <f>'Consolidtaed Data'!$I650*'Consolidtaed Data'!$H650</f>
        <v>736</v>
      </c>
      <c r="M7680" s="9">
        <f>'Consolidtaed Data'!$L650-'Consolidtaed Data'!$K650</f>
        <v>944</v>
      </c>
      <c r="N7680" s="9" t="str">
        <f>VLOOKUP('Consolidtaed Data'!$C650,[1]Locations!$A:$O,2,0)</f>
        <v>Santa Rosa</v>
      </c>
      <c r="O7680" s="9" t="str">
        <f>VLOOKUP('Consolidtaed Data'!$D650,'[1]Sales People'!$A:$B,2,0)</f>
        <v>Martin Perry</v>
      </c>
      <c r="P7680" s="9" t="str">
        <f>VLOOKUP('Consolidtaed Data'!$E650,[1]Customers!$A:$B,2,0)</f>
        <v>Shawn Torres</v>
      </c>
      <c r="Q7680" s="11">
        <f>WEEKDAY('Consolidtaed Data'!$F650)</f>
        <v>7</v>
      </c>
      <c r="R7680" s="9">
        <f>MONTH('Consolidtaed Data'!$F650)</f>
        <v>2</v>
      </c>
      <c r="S7680" s="9" t="str">
        <f>TEXT(Table3[[#This Row],[Purchase Date]],"MMMM")</f>
        <v>August</v>
      </c>
      <c r="T7680" s="9">
        <f>YEAR('Consolidtaed Data'!$F650)</f>
        <v>2020</v>
      </c>
    </row>
    <row r="7681" spans="1:20" x14ac:dyDescent="0.3">
      <c r="A7681" s="9" t="s">
        <v>8707</v>
      </c>
      <c r="B7681" s="9" t="s">
        <v>164</v>
      </c>
      <c r="C7681" s="9" t="s">
        <v>344</v>
      </c>
      <c r="D7681" s="9" t="s">
        <v>123</v>
      </c>
      <c r="E7681" s="9" t="s">
        <v>498</v>
      </c>
      <c r="F7681" s="12">
        <v>44414</v>
      </c>
      <c r="G7681" s="12" t="str">
        <f>VLOOKUP(Table3[[#This Row],[Product ID]],[1]Products!$A:$G,2,0)</f>
        <v>Product 69</v>
      </c>
      <c r="H7681" s="22">
        <v>4</v>
      </c>
      <c r="I7681" s="9">
        <f>VLOOKUP('Consolidtaed Data'!$B840,[1]Products!$A:$G,4,0)</f>
        <v>2294</v>
      </c>
      <c r="J7681" s="9">
        <f>VLOOKUP('Consolidtaed Data'!$B840,[1]Products!$A:$G,3,0)</f>
        <v>1399</v>
      </c>
      <c r="K7681" s="9">
        <f>'Consolidtaed Data'!$J840*'Consolidtaed Data'!$H840</f>
        <v>510</v>
      </c>
      <c r="L7681" s="9">
        <f>'Consolidtaed Data'!$I840*'Consolidtaed Data'!$H840</f>
        <v>784</v>
      </c>
      <c r="M7681" s="9">
        <f>'Consolidtaed Data'!$L840-'Consolidtaed Data'!$K840</f>
        <v>198</v>
      </c>
      <c r="N7681" s="9" t="str">
        <f>VLOOKUP('Consolidtaed Data'!$C840,[1]Locations!$A:$O,2,0)</f>
        <v>Antioch</v>
      </c>
      <c r="O7681" s="9" t="str">
        <f>VLOOKUP('Consolidtaed Data'!$D840,'[1]Sales People'!$A:$B,2,0)</f>
        <v>Christopher Tucker</v>
      </c>
      <c r="P7681" s="9" t="str">
        <f>VLOOKUP('Consolidtaed Data'!$E840,[1]Customers!$A:$B,2,0)</f>
        <v>Fred Romero</v>
      </c>
      <c r="Q7681" s="11">
        <f>WEEKDAY('Consolidtaed Data'!$F840)</f>
        <v>6</v>
      </c>
      <c r="R7681" s="9">
        <f>MONTH('Consolidtaed Data'!$F840)</f>
        <v>2</v>
      </c>
      <c r="S7681" s="9" t="str">
        <f>TEXT(Table3[[#This Row],[Purchase Date]],"MMMM")</f>
        <v>August</v>
      </c>
      <c r="T7681" s="9">
        <f>YEAR('Consolidtaed Data'!$F840)</f>
        <v>2020</v>
      </c>
    </row>
    <row r="7682" spans="1:20" x14ac:dyDescent="0.3">
      <c r="A7682" s="9" t="s">
        <v>8708</v>
      </c>
      <c r="B7682" s="9" t="s">
        <v>7</v>
      </c>
      <c r="C7682" s="9" t="s">
        <v>196</v>
      </c>
      <c r="D7682" s="9" t="s">
        <v>281</v>
      </c>
      <c r="E7682" s="9" t="s">
        <v>1529</v>
      </c>
      <c r="F7682" s="12">
        <v>44414</v>
      </c>
      <c r="G7682" s="12" t="str">
        <f>VLOOKUP(Table3[[#This Row],[Product ID]],[1]Products!$A:$G,2,0)</f>
        <v>Product 77</v>
      </c>
      <c r="H7682" s="22">
        <v>1</v>
      </c>
      <c r="I7682" s="9">
        <f>VLOOKUP('Consolidtaed Data'!$B1298,[1]Products!$A:$G,4,0)</f>
        <v>951</v>
      </c>
      <c r="J7682" s="9">
        <f>VLOOKUP('Consolidtaed Data'!$B1298,[1]Products!$A:$G,3,0)</f>
        <v>504</v>
      </c>
      <c r="K7682" s="9">
        <f>'Consolidtaed Data'!$J1298*'Consolidtaed Data'!$H1298</f>
        <v>416</v>
      </c>
      <c r="L7682" s="9">
        <f>'Consolidtaed Data'!$I1298*'Consolidtaed Data'!$H1298</f>
        <v>630</v>
      </c>
      <c r="M7682" s="9">
        <f>'Consolidtaed Data'!$L1298-'Consolidtaed Data'!$K1298</f>
        <v>486</v>
      </c>
      <c r="N7682" s="9" t="str">
        <f>VLOOKUP('Consolidtaed Data'!$C1298,[1]Locations!$A:$O,2,0)</f>
        <v>Norwalk</v>
      </c>
      <c r="O7682" s="9" t="str">
        <f>VLOOKUP('Consolidtaed Data'!$D1298,'[1]Sales People'!$A:$B,2,0)</f>
        <v>Patrick Ruiz</v>
      </c>
      <c r="P7682" s="9" t="str">
        <f>VLOOKUP('Consolidtaed Data'!$E1298,[1]Customers!$A:$B,2,0)</f>
        <v>Henry Diaz</v>
      </c>
      <c r="Q7682" s="11">
        <f>WEEKDAY('Consolidtaed Data'!$F1298)</f>
        <v>7</v>
      </c>
      <c r="R7682" s="9">
        <f>MONTH('Consolidtaed Data'!$F1298)</f>
        <v>4</v>
      </c>
      <c r="S7682" s="9" t="str">
        <f>TEXT(Table3[[#This Row],[Purchase Date]],"MMMM")</f>
        <v>August</v>
      </c>
      <c r="T7682" s="9">
        <f>YEAR('Consolidtaed Data'!$F1298)</f>
        <v>2020</v>
      </c>
    </row>
    <row r="7683" spans="1:20" x14ac:dyDescent="0.3">
      <c r="A7683" s="9" t="s">
        <v>8709</v>
      </c>
      <c r="B7683" s="9" t="s">
        <v>364</v>
      </c>
      <c r="C7683" s="9" t="s">
        <v>122</v>
      </c>
      <c r="D7683" s="9" t="s">
        <v>35</v>
      </c>
      <c r="E7683" s="9" t="s">
        <v>1350</v>
      </c>
      <c r="F7683" s="12">
        <v>44414</v>
      </c>
      <c r="G7683" s="12" t="str">
        <f>VLOOKUP(Table3[[#This Row],[Product ID]],[1]Products!$A:$G,2,0)</f>
        <v>Product 45</v>
      </c>
      <c r="H7683" s="22">
        <v>3</v>
      </c>
      <c r="I7683" s="9">
        <f>VLOOKUP('Consolidtaed Data'!$B1301,[1]Products!$A:$G,4,0)</f>
        <v>530</v>
      </c>
      <c r="J7683" s="9">
        <f>VLOOKUP('Consolidtaed Data'!$B1301,[1]Products!$A:$G,3,0)</f>
        <v>435</v>
      </c>
      <c r="K7683" s="9">
        <f>'Consolidtaed Data'!$J1301*'Consolidtaed Data'!$H1301</f>
        <v>2440</v>
      </c>
      <c r="L7683" s="9">
        <f>'Consolidtaed Data'!$I1301*'Consolidtaed Data'!$H1301</f>
        <v>3342</v>
      </c>
      <c r="M7683" s="9">
        <f>'Consolidtaed Data'!$L1301-'Consolidtaed Data'!$K1301</f>
        <v>496</v>
      </c>
      <c r="N7683" s="9" t="str">
        <f>VLOOKUP('Consolidtaed Data'!$C1301,[1]Locations!$A:$O,2,0)</f>
        <v>Costa Mesa</v>
      </c>
      <c r="O7683" s="9" t="str">
        <f>VLOOKUP('Consolidtaed Data'!$D1301,'[1]Sales People'!$A:$B,2,0)</f>
        <v>Walter Cook</v>
      </c>
      <c r="P7683" s="9" t="str">
        <f>VLOOKUP('Consolidtaed Data'!$E1301,[1]Customers!$A:$B,2,0)</f>
        <v>Phillip Coleman</v>
      </c>
      <c r="Q7683" s="11">
        <f>WEEKDAY('Consolidtaed Data'!$F1301)</f>
        <v>1</v>
      </c>
      <c r="R7683" s="9">
        <f>MONTH('Consolidtaed Data'!$F1301)</f>
        <v>4</v>
      </c>
      <c r="S7683" s="9" t="str">
        <f>TEXT(Table3[[#This Row],[Purchase Date]],"MMMM")</f>
        <v>August</v>
      </c>
      <c r="T7683" s="9">
        <f>YEAR('Consolidtaed Data'!$F1301)</f>
        <v>2020</v>
      </c>
    </row>
    <row r="7684" spans="1:20" x14ac:dyDescent="0.3">
      <c r="A7684" s="9" t="s">
        <v>8710</v>
      </c>
      <c r="B7684" s="9" t="s">
        <v>219</v>
      </c>
      <c r="C7684" s="9" t="s">
        <v>186</v>
      </c>
      <c r="D7684" s="9" t="s">
        <v>131</v>
      </c>
      <c r="E7684" s="9" t="s">
        <v>488</v>
      </c>
      <c r="F7684" s="12">
        <v>44414</v>
      </c>
      <c r="G7684" s="12" t="str">
        <f>VLOOKUP(Table3[[#This Row],[Product ID]],[1]Products!$A:$G,2,0)</f>
        <v>Product 35</v>
      </c>
      <c r="H7684" s="22">
        <v>1</v>
      </c>
      <c r="I7684" s="9">
        <f>VLOOKUP('Consolidtaed Data'!$B1337,[1]Products!$A:$G,4,0)</f>
        <v>2396</v>
      </c>
      <c r="J7684" s="9">
        <f>VLOOKUP('Consolidtaed Data'!$B1337,[1]Products!$A:$G,3,0)</f>
        <v>1965</v>
      </c>
      <c r="K7684" s="9">
        <f>'Consolidtaed Data'!$J1337*'Consolidtaed Data'!$H1337</f>
        <v>154</v>
      </c>
      <c r="L7684" s="9">
        <f>'Consolidtaed Data'!$I1337*'Consolidtaed Data'!$H1337</f>
        <v>203</v>
      </c>
      <c r="M7684" s="9">
        <f>'Consolidtaed Data'!$L1337-'Consolidtaed Data'!$K1337</f>
        <v>383</v>
      </c>
      <c r="N7684" s="9" t="str">
        <f>VLOOKUP('Consolidtaed Data'!$C1337,[1]Locations!$A:$O,2,0)</f>
        <v>Inglewood</v>
      </c>
      <c r="O7684" s="9" t="str">
        <f>VLOOKUP('Consolidtaed Data'!$D1337,'[1]Sales People'!$A:$B,2,0)</f>
        <v>Justin Lynch</v>
      </c>
      <c r="P7684" s="9" t="str">
        <f>VLOOKUP('Consolidtaed Data'!$E1337,[1]Customers!$A:$B,2,0)</f>
        <v>Timothy Howard</v>
      </c>
      <c r="Q7684" s="11">
        <f>WEEKDAY('Consolidtaed Data'!$F1337)</f>
        <v>4</v>
      </c>
      <c r="R7684" s="9">
        <f>MONTH('Consolidtaed Data'!$F1337)</f>
        <v>4</v>
      </c>
      <c r="S7684" s="9" t="str">
        <f>TEXT(Table3[[#This Row],[Purchase Date]],"MMMM")</f>
        <v>August</v>
      </c>
      <c r="T7684" s="9">
        <f>YEAR('Consolidtaed Data'!$F1337)</f>
        <v>2020</v>
      </c>
    </row>
    <row r="7685" spans="1:20" x14ac:dyDescent="0.3">
      <c r="A7685" s="9" t="s">
        <v>8711</v>
      </c>
      <c r="B7685" s="9" t="s">
        <v>393</v>
      </c>
      <c r="C7685" s="9" t="s">
        <v>86</v>
      </c>
      <c r="D7685" s="9" t="s">
        <v>174</v>
      </c>
      <c r="E7685" s="9" t="s">
        <v>773</v>
      </c>
      <c r="F7685" s="12">
        <v>44414</v>
      </c>
      <c r="G7685" s="12" t="str">
        <f>VLOOKUP(Table3[[#This Row],[Product ID]],[1]Products!$A:$G,2,0)</f>
        <v>Product 84</v>
      </c>
      <c r="H7685" s="22">
        <v>2</v>
      </c>
      <c r="I7685" s="9">
        <f>VLOOKUP('Consolidtaed Data'!$B2039,[1]Products!$A:$G,4,0)</f>
        <v>1826</v>
      </c>
      <c r="J7685" s="9">
        <f>VLOOKUP('Consolidtaed Data'!$B2039,[1]Products!$A:$G,3,0)</f>
        <v>1443</v>
      </c>
      <c r="K7685" s="9">
        <f>'Consolidtaed Data'!$J2039*'Consolidtaed Data'!$H2039</f>
        <v>296</v>
      </c>
      <c r="L7685" s="9">
        <f>'Consolidtaed Data'!$I2039*'Consolidtaed Data'!$H2039</f>
        <v>502</v>
      </c>
      <c r="M7685" s="9">
        <f>'Consolidtaed Data'!$L2039-'Consolidtaed Data'!$K2039</f>
        <v>782</v>
      </c>
      <c r="N7685" s="9" t="str">
        <f>VLOOKUP('Consolidtaed Data'!$C2039,[1]Locations!$A:$O,2,0)</f>
        <v>Moreno Valley</v>
      </c>
      <c r="O7685" s="9" t="str">
        <f>VLOOKUP('Consolidtaed Data'!$D2039,'[1]Sales People'!$A:$B,2,0)</f>
        <v>Kenneth Fields</v>
      </c>
      <c r="P7685" s="9" t="str">
        <f>VLOOKUP('Consolidtaed Data'!$E2039,[1]Customers!$A:$B,2,0)</f>
        <v>Earl Ortiz</v>
      </c>
      <c r="Q7685" s="11">
        <f>WEEKDAY('Consolidtaed Data'!$F2039)</f>
        <v>6</v>
      </c>
      <c r="R7685" s="9">
        <f>MONTH('Consolidtaed Data'!$F2039)</f>
        <v>5</v>
      </c>
      <c r="S7685" s="9" t="str">
        <f>TEXT(Table3[[#This Row],[Purchase Date]],"MMMM")</f>
        <v>August</v>
      </c>
      <c r="T7685" s="9">
        <f>YEAR('Consolidtaed Data'!$F2039)</f>
        <v>2020</v>
      </c>
    </row>
    <row r="7686" spans="1:20" x14ac:dyDescent="0.3">
      <c r="A7686" s="9" t="s">
        <v>8712</v>
      </c>
      <c r="B7686" s="9" t="s">
        <v>653</v>
      </c>
      <c r="C7686" s="9" t="s">
        <v>21</v>
      </c>
      <c r="D7686" s="9" t="s">
        <v>113</v>
      </c>
      <c r="E7686" s="9" t="s">
        <v>1344</v>
      </c>
      <c r="F7686" s="12">
        <v>44414</v>
      </c>
      <c r="G7686" s="12" t="str">
        <f>VLOOKUP(Table3[[#This Row],[Product ID]],[1]Products!$A:$G,2,0)</f>
        <v>Product 74</v>
      </c>
      <c r="H7686" s="22">
        <v>2</v>
      </c>
      <c r="I7686" s="9">
        <f>VLOOKUP('Consolidtaed Data'!$B2745,[1]Products!$A:$G,4,0)</f>
        <v>1708</v>
      </c>
      <c r="J7686" s="9">
        <f>VLOOKUP('Consolidtaed Data'!$B2745,[1]Products!$A:$G,3,0)</f>
        <v>871</v>
      </c>
      <c r="K7686" s="9">
        <f>'Consolidtaed Data'!$J2745*'Consolidtaed Data'!$H2745</f>
        <v>665</v>
      </c>
      <c r="L7686" s="9">
        <f>'Consolidtaed Data'!$I2745*'Consolidtaed Data'!$H2745</f>
        <v>1278</v>
      </c>
      <c r="M7686" s="9">
        <f>'Consolidtaed Data'!$L2745-'Consolidtaed Data'!$K2745</f>
        <v>689</v>
      </c>
      <c r="N7686" s="9" t="str">
        <f>VLOOKUP('Consolidtaed Data'!$C2745,[1]Locations!$A:$O,2,0)</f>
        <v>Vista</v>
      </c>
      <c r="O7686" s="9" t="str">
        <f>VLOOKUP('Consolidtaed Data'!$D2745,'[1]Sales People'!$A:$B,2,0)</f>
        <v>Christopher Tucker</v>
      </c>
      <c r="P7686" s="9" t="str">
        <f>VLOOKUP('Consolidtaed Data'!$E2745,[1]Customers!$A:$B,2,0)</f>
        <v>Bruce Butler</v>
      </c>
      <c r="Q7686" s="11">
        <f>WEEKDAY('Consolidtaed Data'!$F2745)</f>
        <v>2</v>
      </c>
      <c r="R7686" s="9">
        <f>MONTH('Consolidtaed Data'!$F2745)</f>
        <v>7</v>
      </c>
      <c r="S7686" s="9" t="str">
        <f>TEXT(Table3[[#This Row],[Purchase Date]],"MMMM")</f>
        <v>August</v>
      </c>
      <c r="T7686" s="9">
        <f>YEAR('Consolidtaed Data'!$F2745)</f>
        <v>2020</v>
      </c>
    </row>
    <row r="7687" spans="1:20" x14ac:dyDescent="0.3">
      <c r="A7687" s="9" t="s">
        <v>8713</v>
      </c>
      <c r="B7687" s="9" t="s">
        <v>156</v>
      </c>
      <c r="C7687" s="9" t="s">
        <v>94</v>
      </c>
      <c r="D7687" s="9" t="s">
        <v>51</v>
      </c>
      <c r="E7687" s="9" t="s">
        <v>144</v>
      </c>
      <c r="F7687" s="12">
        <v>44414</v>
      </c>
      <c r="G7687" s="12" t="str">
        <f>VLOOKUP(Table3[[#This Row],[Product ID]],[1]Products!$A:$G,2,0)</f>
        <v>Product 21</v>
      </c>
      <c r="H7687" s="22">
        <v>1</v>
      </c>
      <c r="I7687" s="9">
        <f>VLOOKUP('Consolidtaed Data'!$B3461,[1]Products!$A:$G,4,0)</f>
        <v>2396</v>
      </c>
      <c r="J7687" s="9">
        <f>VLOOKUP('Consolidtaed Data'!$B3461,[1]Products!$A:$G,3,0)</f>
        <v>1965</v>
      </c>
      <c r="K7687" s="9">
        <f>'Consolidtaed Data'!$J3461*'Consolidtaed Data'!$H3461</f>
        <v>2952</v>
      </c>
      <c r="L7687" s="9">
        <f>'Consolidtaed Data'!$I3461*'Consolidtaed Data'!$H3461</f>
        <v>4101</v>
      </c>
      <c r="M7687" s="9">
        <f>'Consolidtaed Data'!$L3461-'Consolidtaed Data'!$K3461</f>
        <v>274</v>
      </c>
      <c r="N7687" s="9" t="str">
        <f>VLOOKUP('Consolidtaed Data'!$C3461,[1]Locations!$A:$O,2,0)</f>
        <v>Stockton</v>
      </c>
      <c r="O7687" s="9" t="str">
        <f>VLOOKUP('Consolidtaed Data'!$D3461,'[1]Sales People'!$A:$B,2,0)</f>
        <v>Brian Thomas</v>
      </c>
      <c r="P7687" s="9" t="str">
        <f>VLOOKUP('Consolidtaed Data'!$E3461,[1]Customers!$A:$B,2,0)</f>
        <v>Jeffrey Sanders</v>
      </c>
      <c r="Q7687" s="11">
        <f>WEEKDAY('Consolidtaed Data'!$F3461)</f>
        <v>5</v>
      </c>
      <c r="R7687" s="9">
        <f>MONTH('Consolidtaed Data'!$F3461)</f>
        <v>9</v>
      </c>
      <c r="S7687" s="9" t="str">
        <f>TEXT(Table3[[#This Row],[Purchase Date]],"MMMM")</f>
        <v>August</v>
      </c>
      <c r="T7687" s="9">
        <f>YEAR('Consolidtaed Data'!$F3461)</f>
        <v>2020</v>
      </c>
    </row>
    <row r="7688" spans="1:20" x14ac:dyDescent="0.3">
      <c r="A7688" s="9" t="s">
        <v>8714</v>
      </c>
      <c r="B7688" s="9" t="s">
        <v>393</v>
      </c>
      <c r="C7688" s="9" t="s">
        <v>302</v>
      </c>
      <c r="D7688" s="9" t="s">
        <v>43</v>
      </c>
      <c r="E7688" s="9" t="s">
        <v>3054</v>
      </c>
      <c r="F7688" s="12">
        <v>44414</v>
      </c>
      <c r="G7688" s="12" t="str">
        <f>VLOOKUP(Table3[[#This Row],[Product ID]],[1]Products!$A:$G,2,0)</f>
        <v>Product 84</v>
      </c>
      <c r="H7688" s="22">
        <v>1</v>
      </c>
      <c r="I7688" s="9">
        <f>VLOOKUP('Consolidtaed Data'!$B3573,[1]Products!$A:$G,4,0)</f>
        <v>35</v>
      </c>
      <c r="J7688" s="9">
        <f>VLOOKUP('Consolidtaed Data'!$B3573,[1]Products!$A:$G,3,0)</f>
        <v>22</v>
      </c>
      <c r="K7688" s="9">
        <f>'Consolidtaed Data'!$J3573*'Consolidtaed Data'!$H3573</f>
        <v>624</v>
      </c>
      <c r="L7688" s="9">
        <f>'Consolidtaed Data'!$I3573*'Consolidtaed Data'!$H3573</f>
        <v>945</v>
      </c>
      <c r="M7688" s="9">
        <f>'Consolidtaed Data'!$L3573-'Consolidtaed Data'!$K3573</f>
        <v>3196</v>
      </c>
      <c r="N7688" s="9" t="str">
        <f>VLOOKUP('Consolidtaed Data'!$C3573,[1]Locations!$A:$O,2,0)</f>
        <v>Daly City</v>
      </c>
      <c r="O7688" s="9" t="str">
        <f>VLOOKUP('Consolidtaed Data'!$D3573,'[1]Sales People'!$A:$B,2,0)</f>
        <v>Martin Carr</v>
      </c>
      <c r="P7688" s="9" t="str">
        <f>VLOOKUP('Consolidtaed Data'!$E3573,[1]Customers!$A:$B,2,0)</f>
        <v>Daniel Carroll</v>
      </c>
      <c r="Q7688" s="11">
        <f>WEEKDAY('Consolidtaed Data'!$F3573)</f>
        <v>6</v>
      </c>
      <c r="R7688" s="9">
        <f>MONTH('Consolidtaed Data'!$F3573)</f>
        <v>9</v>
      </c>
      <c r="S7688" s="9" t="str">
        <f>TEXT(Table3[[#This Row],[Purchase Date]],"MMMM")</f>
        <v>August</v>
      </c>
      <c r="T7688" s="9">
        <f>YEAR('Consolidtaed Data'!$F3573)</f>
        <v>2020</v>
      </c>
    </row>
    <row r="7689" spans="1:20" x14ac:dyDescent="0.3">
      <c r="A7689" s="9" t="s">
        <v>8715</v>
      </c>
      <c r="B7689" s="9" t="s">
        <v>156</v>
      </c>
      <c r="C7689" s="9" t="s">
        <v>99</v>
      </c>
      <c r="D7689" s="9" t="s">
        <v>100</v>
      </c>
      <c r="E7689" s="9" t="s">
        <v>101</v>
      </c>
      <c r="F7689" s="12">
        <v>44415</v>
      </c>
      <c r="G7689" s="12" t="str">
        <f>VLOOKUP(Table3[[#This Row],[Product ID]],[1]Products!$A:$G,2,0)</f>
        <v>Product 21</v>
      </c>
      <c r="H7689" s="22">
        <v>3</v>
      </c>
      <c r="I7689" s="9">
        <f>VLOOKUP('Consolidtaed Data'!$B13,[1]Products!$A:$G,4,0)</f>
        <v>1783</v>
      </c>
      <c r="J7689" s="9">
        <f>VLOOKUP('Consolidtaed Data'!$B13,[1]Products!$A:$G,3,0)</f>
        <v>1230</v>
      </c>
      <c r="K7689" s="9">
        <f>'Consolidtaed Data'!$J13*'Consolidtaed Data'!$H13</f>
        <v>3352</v>
      </c>
      <c r="L7689" s="9">
        <f>'Consolidtaed Data'!$I13*'Consolidtaed Data'!$H13</f>
        <v>4412</v>
      </c>
      <c r="M7689" s="9">
        <f>'Consolidtaed Data'!$L13-'Consolidtaed Data'!$K13</f>
        <v>509</v>
      </c>
      <c r="N7689" s="9" t="str">
        <f>VLOOKUP('Consolidtaed Data'!$C13,[1]Locations!$A:$O,2,0)</f>
        <v>Riverside</v>
      </c>
      <c r="O7689" s="9" t="str">
        <f>VLOOKUP('Consolidtaed Data'!$D13,'[1]Sales People'!$A:$B,2,0)</f>
        <v>Ernest Wagner</v>
      </c>
      <c r="P7689" s="9" t="str">
        <f>VLOOKUP('Consolidtaed Data'!$E13,[1]Customers!$A:$B,2,0)</f>
        <v>Fred Howell</v>
      </c>
      <c r="Q7689" s="11">
        <f>WEEKDAY('Consolidtaed Data'!$F13)</f>
        <v>4</v>
      </c>
      <c r="R7689" s="9">
        <f>MONTH('Consolidtaed Data'!$F13)</f>
        <v>1</v>
      </c>
      <c r="S7689" s="9" t="str">
        <f>TEXT(Table3[[#This Row],[Purchase Date]],"MMMM")</f>
        <v>August</v>
      </c>
      <c r="T7689" s="9">
        <f>YEAR('Consolidtaed Data'!$F13)</f>
        <v>2020</v>
      </c>
    </row>
    <row r="7690" spans="1:20" x14ac:dyDescent="0.3">
      <c r="A7690" s="9" t="s">
        <v>8716</v>
      </c>
      <c r="B7690" s="9" t="s">
        <v>188</v>
      </c>
      <c r="C7690" s="9" t="s">
        <v>94</v>
      </c>
      <c r="D7690" s="9" t="s">
        <v>149</v>
      </c>
      <c r="E7690" s="9" t="s">
        <v>576</v>
      </c>
      <c r="F7690" s="12">
        <v>44415</v>
      </c>
      <c r="G7690" s="12" t="str">
        <f>VLOOKUP(Table3[[#This Row],[Product ID]],[1]Products!$A:$G,2,0)</f>
        <v>Product 63</v>
      </c>
      <c r="H7690" s="22">
        <v>3</v>
      </c>
      <c r="I7690" s="9">
        <f>VLOOKUP('Consolidtaed Data'!$B688,[1]Products!$A:$G,4,0)</f>
        <v>504</v>
      </c>
      <c r="J7690" s="9">
        <f>VLOOKUP('Consolidtaed Data'!$B688,[1]Products!$A:$G,3,0)</f>
        <v>408</v>
      </c>
      <c r="K7690" s="9">
        <f>'Consolidtaed Data'!$J688*'Consolidtaed Data'!$H688</f>
        <v>818</v>
      </c>
      <c r="L7690" s="9">
        <f>'Consolidtaed Data'!$I688*'Consolidtaed Data'!$H688</f>
        <v>1022</v>
      </c>
      <c r="M7690" s="9">
        <f>'Consolidtaed Data'!$L688-'Consolidtaed Data'!$K688</f>
        <v>192</v>
      </c>
      <c r="N7690" s="9" t="str">
        <f>VLOOKUP('Consolidtaed Data'!$C688,[1]Locations!$A:$O,2,0)</f>
        <v>Oxnard</v>
      </c>
      <c r="O7690" s="9" t="str">
        <f>VLOOKUP('Consolidtaed Data'!$D688,'[1]Sales People'!$A:$B,2,0)</f>
        <v>Carl Hall</v>
      </c>
      <c r="P7690" s="9" t="str">
        <f>VLOOKUP('Consolidtaed Data'!$E688,[1]Customers!$A:$B,2,0)</f>
        <v>Joe Hanson</v>
      </c>
      <c r="Q7690" s="11">
        <f>WEEKDAY('Consolidtaed Data'!$F688)</f>
        <v>3</v>
      </c>
      <c r="R7690" s="9">
        <f>MONTH('Consolidtaed Data'!$F688)</f>
        <v>2</v>
      </c>
      <c r="S7690" s="9" t="str">
        <f>TEXT(Table3[[#This Row],[Purchase Date]],"MMMM")</f>
        <v>August</v>
      </c>
      <c r="T7690" s="9">
        <f>YEAR('Consolidtaed Data'!$F688)</f>
        <v>2020</v>
      </c>
    </row>
    <row r="7691" spans="1:20" x14ac:dyDescent="0.3">
      <c r="A7691" s="9" t="s">
        <v>8717</v>
      </c>
      <c r="B7691" s="9" t="s">
        <v>393</v>
      </c>
      <c r="C7691" s="9" t="s">
        <v>72</v>
      </c>
      <c r="D7691" s="9" t="s">
        <v>329</v>
      </c>
      <c r="E7691" s="9" t="s">
        <v>268</v>
      </c>
      <c r="F7691" s="12">
        <v>44415</v>
      </c>
      <c r="G7691" s="12" t="str">
        <f>VLOOKUP(Table3[[#This Row],[Product ID]],[1]Products!$A:$G,2,0)</f>
        <v>Product 84</v>
      </c>
      <c r="H7691" s="22">
        <v>1</v>
      </c>
      <c r="I7691" s="9">
        <f>VLOOKUP('Consolidtaed Data'!$B945,[1]Products!$A:$G,4,0)</f>
        <v>603</v>
      </c>
      <c r="J7691" s="9">
        <f>VLOOKUP('Consolidtaed Data'!$B945,[1]Products!$A:$G,3,0)</f>
        <v>416</v>
      </c>
      <c r="K7691" s="9">
        <f>'Consolidtaed Data'!$J945*'Consolidtaed Data'!$H945</f>
        <v>1305</v>
      </c>
      <c r="L7691" s="9">
        <f>'Consolidtaed Data'!$I945*'Consolidtaed Data'!$H945</f>
        <v>1812</v>
      </c>
      <c r="M7691" s="9">
        <f>'Consolidtaed Data'!$L945-'Consolidtaed Data'!$K945</f>
        <v>952</v>
      </c>
      <c r="N7691" s="9" t="str">
        <f>VLOOKUP('Consolidtaed Data'!$C945,[1]Locations!$A:$O,2,0)</f>
        <v>Fontana</v>
      </c>
      <c r="O7691" s="9" t="str">
        <f>VLOOKUP('Consolidtaed Data'!$D945,'[1]Sales People'!$A:$B,2,0)</f>
        <v>Kenneth Bradley</v>
      </c>
      <c r="P7691" s="9" t="str">
        <f>VLOOKUP('Consolidtaed Data'!$E945,[1]Customers!$A:$B,2,0)</f>
        <v>Nicholas West</v>
      </c>
      <c r="Q7691" s="11">
        <f>WEEKDAY('Consolidtaed Data'!$F945)</f>
        <v>7</v>
      </c>
      <c r="R7691" s="9">
        <f>MONTH('Consolidtaed Data'!$F945)</f>
        <v>3</v>
      </c>
      <c r="S7691" s="9" t="str">
        <f>TEXT(Table3[[#This Row],[Purchase Date]],"MMMM")</f>
        <v>August</v>
      </c>
      <c r="T7691" s="9">
        <f>YEAR('Consolidtaed Data'!$F945)</f>
        <v>2020</v>
      </c>
    </row>
    <row r="7692" spans="1:20" x14ac:dyDescent="0.3">
      <c r="A7692" s="9" t="s">
        <v>8718</v>
      </c>
      <c r="B7692" s="9" t="s">
        <v>185</v>
      </c>
      <c r="C7692" s="9" t="s">
        <v>344</v>
      </c>
      <c r="D7692" s="9" t="s">
        <v>46</v>
      </c>
      <c r="E7692" s="9" t="s">
        <v>958</v>
      </c>
      <c r="F7692" s="12">
        <v>44415</v>
      </c>
      <c r="G7692" s="12" t="str">
        <f>VLOOKUP(Table3[[#This Row],[Product ID]],[1]Products!$A:$G,2,0)</f>
        <v>Product 65</v>
      </c>
      <c r="H7692" s="22">
        <v>1</v>
      </c>
      <c r="I7692" s="9">
        <f>VLOOKUP('Consolidtaed Data'!$B1020,[1]Products!$A:$G,4,0)</f>
        <v>2141</v>
      </c>
      <c r="J7692" s="9">
        <f>VLOOKUP('Consolidtaed Data'!$B1020,[1]Products!$A:$G,3,0)</f>
        <v>1777</v>
      </c>
      <c r="K7692" s="9">
        <f>'Consolidtaed Data'!$J1020*'Consolidtaed Data'!$H1020</f>
        <v>1968</v>
      </c>
      <c r="L7692" s="9">
        <f>'Consolidtaed Data'!$I1020*'Consolidtaed Data'!$H1020</f>
        <v>2734</v>
      </c>
      <c r="M7692" s="9">
        <f>'Consolidtaed Data'!$L1020-'Consolidtaed Data'!$K1020</f>
        <v>321</v>
      </c>
      <c r="N7692" s="9" t="str">
        <f>VLOOKUP('Consolidtaed Data'!$C1020,[1]Locations!$A:$O,2,0)</f>
        <v>San Francisco</v>
      </c>
      <c r="O7692" s="9" t="str">
        <f>VLOOKUP('Consolidtaed Data'!$D1020,'[1]Sales People'!$A:$B,2,0)</f>
        <v>Eugene Holmes</v>
      </c>
      <c r="P7692" s="9" t="str">
        <f>VLOOKUP('Consolidtaed Data'!$E1020,[1]Customers!$A:$B,2,0)</f>
        <v>Anthony Torres</v>
      </c>
      <c r="Q7692" s="11">
        <f>WEEKDAY('Consolidtaed Data'!$F1020)</f>
        <v>6</v>
      </c>
      <c r="R7692" s="9">
        <f>MONTH('Consolidtaed Data'!$F1020)</f>
        <v>3</v>
      </c>
      <c r="S7692" s="9" t="str">
        <f>TEXT(Table3[[#This Row],[Purchase Date]],"MMMM")</f>
        <v>August</v>
      </c>
      <c r="T7692" s="9">
        <f>YEAR('Consolidtaed Data'!$F1020)</f>
        <v>2020</v>
      </c>
    </row>
    <row r="7693" spans="1:20" x14ac:dyDescent="0.3">
      <c r="A7693" s="9" t="s">
        <v>8719</v>
      </c>
      <c r="B7693" s="9" t="s">
        <v>182</v>
      </c>
      <c r="C7693" s="9" t="s">
        <v>72</v>
      </c>
      <c r="D7693" s="9" t="s">
        <v>235</v>
      </c>
      <c r="E7693" s="9" t="s">
        <v>508</v>
      </c>
      <c r="F7693" s="12">
        <v>44415</v>
      </c>
      <c r="G7693" s="12" t="str">
        <f>VLOOKUP(Table3[[#This Row],[Product ID]],[1]Products!$A:$G,2,0)</f>
        <v>Product 9</v>
      </c>
      <c r="H7693" s="22">
        <v>2</v>
      </c>
      <c r="I7693" s="9">
        <f>VLOOKUP('Consolidtaed Data'!$B1563,[1]Products!$A:$G,4,0)</f>
        <v>123</v>
      </c>
      <c r="J7693" s="9">
        <f>VLOOKUP('Consolidtaed Data'!$B1563,[1]Products!$A:$G,3,0)</f>
        <v>84</v>
      </c>
      <c r="K7693" s="9">
        <f>'Consolidtaed Data'!$J1563*'Consolidtaed Data'!$H1563</f>
        <v>84</v>
      </c>
      <c r="L7693" s="9">
        <f>'Consolidtaed Data'!$I1563*'Consolidtaed Data'!$H1563</f>
        <v>123</v>
      </c>
      <c r="M7693" s="9">
        <f>'Consolidtaed Data'!$L1563-'Consolidtaed Data'!$K1563</f>
        <v>1742</v>
      </c>
      <c r="N7693" s="9" t="str">
        <f>VLOOKUP('Consolidtaed Data'!$C1563,[1]Locations!$A:$O,2,0)</f>
        <v>West Covina</v>
      </c>
      <c r="O7693" s="9" t="str">
        <f>VLOOKUP('Consolidtaed Data'!$D1563,'[1]Sales People'!$A:$B,2,0)</f>
        <v>Ernest Wheeler</v>
      </c>
      <c r="P7693" s="9" t="str">
        <f>VLOOKUP('Consolidtaed Data'!$E1563,[1]Customers!$A:$B,2,0)</f>
        <v>Howard Lewis</v>
      </c>
      <c r="Q7693" s="11">
        <f>WEEKDAY('Consolidtaed Data'!$F1563)</f>
        <v>6</v>
      </c>
      <c r="R7693" s="9">
        <f>MONTH('Consolidtaed Data'!$F1563)</f>
        <v>4</v>
      </c>
      <c r="S7693" s="9" t="str">
        <f>TEXT(Table3[[#This Row],[Purchase Date]],"MMMM")</f>
        <v>August</v>
      </c>
      <c r="T7693" s="9">
        <f>YEAR('Consolidtaed Data'!$F1563)</f>
        <v>2020</v>
      </c>
    </row>
    <row r="7694" spans="1:20" x14ac:dyDescent="0.3">
      <c r="A7694" s="9" t="s">
        <v>8720</v>
      </c>
      <c r="B7694" s="9" t="s">
        <v>116</v>
      </c>
      <c r="C7694" s="9" t="s">
        <v>289</v>
      </c>
      <c r="D7694" s="9" t="s">
        <v>174</v>
      </c>
      <c r="E7694" s="9" t="s">
        <v>1211</v>
      </c>
      <c r="F7694" s="12">
        <v>44415</v>
      </c>
      <c r="G7694" s="12" t="str">
        <f>VLOOKUP(Table3[[#This Row],[Product ID]],[1]Products!$A:$G,2,0)</f>
        <v>Product 55</v>
      </c>
      <c r="H7694" s="22">
        <v>1</v>
      </c>
      <c r="I7694" s="9">
        <f>VLOOKUP('Consolidtaed Data'!$B1622,[1]Products!$A:$G,4,0)</f>
        <v>1587</v>
      </c>
      <c r="J7694" s="9">
        <f>VLOOKUP('Consolidtaed Data'!$B1622,[1]Products!$A:$G,3,0)</f>
        <v>1301</v>
      </c>
      <c r="K7694" s="9">
        <f>'Consolidtaed Data'!$J1622*'Consolidtaed Data'!$H1622</f>
        <v>648</v>
      </c>
      <c r="L7694" s="9">
        <f>'Consolidtaed Data'!$I1622*'Consolidtaed Data'!$H1622</f>
        <v>771</v>
      </c>
      <c r="M7694" s="9">
        <f>'Consolidtaed Data'!$L1622-'Consolidtaed Data'!$K1622</f>
        <v>117</v>
      </c>
      <c r="N7694" s="9" t="str">
        <f>VLOOKUP('Consolidtaed Data'!$C1622,[1]Locations!$A:$O,2,0)</f>
        <v>Riverside</v>
      </c>
      <c r="O7694" s="9" t="str">
        <f>VLOOKUP('Consolidtaed Data'!$D1622,'[1]Sales People'!$A:$B,2,0)</f>
        <v>Ryan Butler</v>
      </c>
      <c r="P7694" s="9" t="str">
        <f>VLOOKUP('Consolidtaed Data'!$E1622,[1]Customers!$A:$B,2,0)</f>
        <v>Brian Warren</v>
      </c>
      <c r="Q7694" s="11">
        <f>WEEKDAY('Consolidtaed Data'!$F1622)</f>
        <v>3</v>
      </c>
      <c r="R7694" s="9">
        <f>MONTH('Consolidtaed Data'!$F1622)</f>
        <v>4</v>
      </c>
      <c r="S7694" s="9" t="str">
        <f>TEXT(Table3[[#This Row],[Purchase Date]],"MMMM")</f>
        <v>August</v>
      </c>
      <c r="T7694" s="9">
        <f>YEAR('Consolidtaed Data'!$F1622)</f>
        <v>2020</v>
      </c>
    </row>
    <row r="7695" spans="1:20" x14ac:dyDescent="0.3">
      <c r="A7695" s="9" t="s">
        <v>8721</v>
      </c>
      <c r="B7695" s="9" t="s">
        <v>382</v>
      </c>
      <c r="C7695" s="9" t="s">
        <v>72</v>
      </c>
      <c r="D7695" s="9" t="s">
        <v>26</v>
      </c>
      <c r="E7695" s="9" t="s">
        <v>636</v>
      </c>
      <c r="F7695" s="12">
        <v>44415</v>
      </c>
      <c r="G7695" s="12" t="str">
        <f>VLOOKUP(Table3[[#This Row],[Product ID]],[1]Products!$A:$G,2,0)</f>
        <v>Product 50</v>
      </c>
      <c r="H7695" s="22">
        <v>1</v>
      </c>
      <c r="I7695" s="9">
        <f>VLOOKUP('Consolidtaed Data'!$B1729,[1]Products!$A:$G,4,0)</f>
        <v>1353</v>
      </c>
      <c r="J7695" s="9">
        <f>VLOOKUP('Consolidtaed Data'!$B1729,[1]Products!$A:$G,3,0)</f>
        <v>947</v>
      </c>
      <c r="K7695" s="9">
        <f>'Consolidtaed Data'!$J1729*'Consolidtaed Data'!$H1729</f>
        <v>2946</v>
      </c>
      <c r="L7695" s="9">
        <f>'Consolidtaed Data'!$I1729*'Consolidtaed Data'!$H1729</f>
        <v>4994</v>
      </c>
      <c r="M7695" s="9">
        <f>'Consolidtaed Data'!$L1729-'Consolidtaed Data'!$K1729</f>
        <v>46</v>
      </c>
      <c r="N7695" s="9" t="str">
        <f>VLOOKUP('Consolidtaed Data'!$C1729,[1]Locations!$A:$O,2,0)</f>
        <v>Inglewood</v>
      </c>
      <c r="O7695" s="9" t="str">
        <f>VLOOKUP('Consolidtaed Data'!$D1729,'[1]Sales People'!$A:$B,2,0)</f>
        <v>Jeremy Mendoza</v>
      </c>
      <c r="P7695" s="9" t="str">
        <f>VLOOKUP('Consolidtaed Data'!$E1729,[1]Customers!$A:$B,2,0)</f>
        <v>Edward Walker</v>
      </c>
      <c r="Q7695" s="11">
        <f>WEEKDAY('Consolidtaed Data'!$F1729)</f>
        <v>4</v>
      </c>
      <c r="R7695" s="9">
        <f>MONTH('Consolidtaed Data'!$F1729)</f>
        <v>5</v>
      </c>
      <c r="S7695" s="9" t="str">
        <f>TEXT(Table3[[#This Row],[Purchase Date]],"MMMM")</f>
        <v>August</v>
      </c>
      <c r="T7695" s="9">
        <f>YEAR('Consolidtaed Data'!$F1729)</f>
        <v>2020</v>
      </c>
    </row>
    <row r="7696" spans="1:20" x14ac:dyDescent="0.3">
      <c r="A7696" s="9" t="s">
        <v>8722</v>
      </c>
      <c r="B7696" s="9" t="s">
        <v>213</v>
      </c>
      <c r="C7696" s="9" t="s">
        <v>39</v>
      </c>
      <c r="D7696" s="9" t="s">
        <v>43</v>
      </c>
      <c r="E7696" s="9" t="s">
        <v>2056</v>
      </c>
      <c r="F7696" s="12">
        <v>44415</v>
      </c>
      <c r="G7696" s="12" t="str">
        <f>VLOOKUP(Table3[[#This Row],[Product ID]],[1]Products!$A:$G,2,0)</f>
        <v>Product 68</v>
      </c>
      <c r="H7696" s="22">
        <v>4</v>
      </c>
      <c r="I7696" s="9">
        <f>VLOOKUP('Consolidtaed Data'!$B2206,[1]Products!$A:$G,4,0)</f>
        <v>315</v>
      </c>
      <c r="J7696" s="9">
        <f>VLOOKUP('Consolidtaed Data'!$B2206,[1]Products!$A:$G,3,0)</f>
        <v>208</v>
      </c>
      <c r="K7696" s="9">
        <f>'Consolidtaed Data'!$J2206*'Consolidtaed Data'!$H2206</f>
        <v>1363</v>
      </c>
      <c r="L7696" s="9">
        <f>'Consolidtaed Data'!$I2206*'Consolidtaed Data'!$H2206</f>
        <v>1725</v>
      </c>
      <c r="M7696" s="9">
        <f>'Consolidtaed Data'!$L2206-'Consolidtaed Data'!$K2206</f>
        <v>871</v>
      </c>
      <c r="N7696" s="9" t="str">
        <f>VLOOKUP('Consolidtaed Data'!$C2206,[1]Locations!$A:$O,2,0)</f>
        <v>El Monte</v>
      </c>
      <c r="O7696" s="9" t="str">
        <f>VLOOKUP('Consolidtaed Data'!$D2206,'[1]Sales People'!$A:$B,2,0)</f>
        <v>Ryan Welch</v>
      </c>
      <c r="P7696" s="9" t="str">
        <f>VLOOKUP('Consolidtaed Data'!$E2206,[1]Customers!$A:$B,2,0)</f>
        <v>Thomas Daniels</v>
      </c>
      <c r="Q7696" s="11">
        <f>WEEKDAY('Consolidtaed Data'!$F2206)</f>
        <v>3</v>
      </c>
      <c r="R7696" s="9">
        <f>MONTH('Consolidtaed Data'!$F2206)</f>
        <v>6</v>
      </c>
      <c r="S7696" s="9" t="str">
        <f>TEXT(Table3[[#This Row],[Purchase Date]],"MMMM")</f>
        <v>August</v>
      </c>
      <c r="T7696" s="9">
        <f>YEAR('Consolidtaed Data'!$F2206)</f>
        <v>2020</v>
      </c>
    </row>
    <row r="7697" spans="1:20" x14ac:dyDescent="0.3">
      <c r="A7697" s="9" t="s">
        <v>8723</v>
      </c>
      <c r="B7697" s="9" t="s">
        <v>572</v>
      </c>
      <c r="C7697" s="9" t="s">
        <v>344</v>
      </c>
      <c r="D7697" s="9" t="s">
        <v>64</v>
      </c>
      <c r="E7697" s="9" t="s">
        <v>1083</v>
      </c>
      <c r="F7697" s="12">
        <v>44415</v>
      </c>
      <c r="G7697" s="12" t="str">
        <f>VLOOKUP(Table3[[#This Row],[Product ID]],[1]Products!$A:$G,2,0)</f>
        <v>Product 22</v>
      </c>
      <c r="H7697" s="22">
        <v>1</v>
      </c>
      <c r="I7697" s="9">
        <f>VLOOKUP('Consolidtaed Data'!$B2283,[1]Products!$A:$G,4,0)</f>
        <v>2391</v>
      </c>
      <c r="J7697" s="9">
        <f>VLOOKUP('Consolidtaed Data'!$B2283,[1]Products!$A:$G,3,0)</f>
        <v>1291</v>
      </c>
      <c r="K7697" s="9">
        <f>'Consolidtaed Data'!$J2283*'Consolidtaed Data'!$H2283</f>
        <v>4692</v>
      </c>
      <c r="L7697" s="9">
        <f>'Consolidtaed Data'!$I2283*'Consolidtaed Data'!$H2283</f>
        <v>7448</v>
      </c>
      <c r="M7697" s="9">
        <f>'Consolidtaed Data'!$L2283-'Consolidtaed Data'!$K2283</f>
        <v>264</v>
      </c>
      <c r="N7697" s="9" t="str">
        <f>VLOOKUP('Consolidtaed Data'!$C2283,[1]Locations!$A:$O,2,0)</f>
        <v>Santa Maria</v>
      </c>
      <c r="O7697" s="9" t="str">
        <f>VLOOKUP('Consolidtaed Data'!$D2283,'[1]Sales People'!$A:$B,2,0)</f>
        <v>Robert Reed</v>
      </c>
      <c r="P7697" s="9" t="str">
        <f>VLOOKUP('Consolidtaed Data'!$E2283,[1]Customers!$A:$B,2,0)</f>
        <v>Christopher Weaver</v>
      </c>
      <c r="Q7697" s="11">
        <f>WEEKDAY('Consolidtaed Data'!$F2283)</f>
        <v>3</v>
      </c>
      <c r="R7697" s="9">
        <f>MONTH('Consolidtaed Data'!$F2283)</f>
        <v>6</v>
      </c>
      <c r="S7697" s="9" t="str">
        <f>TEXT(Table3[[#This Row],[Purchase Date]],"MMMM")</f>
        <v>August</v>
      </c>
      <c r="T7697" s="9">
        <f>YEAR('Consolidtaed Data'!$F2283)</f>
        <v>2020</v>
      </c>
    </row>
    <row r="7698" spans="1:20" x14ac:dyDescent="0.3">
      <c r="A7698" s="9" t="s">
        <v>8724</v>
      </c>
      <c r="B7698" s="9" t="s">
        <v>712</v>
      </c>
      <c r="C7698" s="9" t="s">
        <v>253</v>
      </c>
      <c r="D7698" s="9" t="s">
        <v>9</v>
      </c>
      <c r="E7698" s="9" t="s">
        <v>547</v>
      </c>
      <c r="F7698" s="12">
        <v>44415</v>
      </c>
      <c r="G7698" s="12" t="str">
        <f>VLOOKUP(Table3[[#This Row],[Product ID]],[1]Products!$A:$G,2,0)</f>
        <v>Product 32</v>
      </c>
      <c r="H7698" s="22">
        <v>1</v>
      </c>
      <c r="I7698" s="9">
        <f>VLOOKUP('Consolidtaed Data'!$B2466,[1]Products!$A:$G,4,0)</f>
        <v>561</v>
      </c>
      <c r="J7698" s="9">
        <f>VLOOKUP('Consolidtaed Data'!$B2466,[1]Products!$A:$G,3,0)</f>
        <v>421</v>
      </c>
      <c r="K7698" s="9">
        <f>'Consolidtaed Data'!$J2466*'Consolidtaed Data'!$H2466</f>
        <v>1020</v>
      </c>
      <c r="L7698" s="9">
        <f>'Consolidtaed Data'!$I2466*'Consolidtaed Data'!$H2466</f>
        <v>1568</v>
      </c>
      <c r="M7698" s="9">
        <f>'Consolidtaed Data'!$L2466-'Consolidtaed Data'!$K2466</f>
        <v>570</v>
      </c>
      <c r="N7698" s="9" t="str">
        <f>VLOOKUP('Consolidtaed Data'!$C2466,[1]Locations!$A:$O,2,0)</f>
        <v>Thousand Oaks</v>
      </c>
      <c r="O7698" s="9" t="str">
        <f>VLOOKUP('Consolidtaed Data'!$D2466,'[1]Sales People'!$A:$B,2,0)</f>
        <v>Ryan Butler</v>
      </c>
      <c r="P7698" s="9" t="str">
        <f>VLOOKUP('Consolidtaed Data'!$E2466,[1]Customers!$A:$B,2,0)</f>
        <v>Bruce Oliver</v>
      </c>
      <c r="Q7698" s="11">
        <f>WEEKDAY('Consolidtaed Data'!$F2466)</f>
        <v>7</v>
      </c>
      <c r="R7698" s="9">
        <f>MONTH('Consolidtaed Data'!$F2466)</f>
        <v>6</v>
      </c>
      <c r="S7698" s="9" t="str">
        <f>TEXT(Table3[[#This Row],[Purchase Date]],"MMMM")</f>
        <v>August</v>
      </c>
      <c r="T7698" s="9">
        <f>YEAR('Consolidtaed Data'!$F2466)</f>
        <v>2020</v>
      </c>
    </row>
    <row r="7699" spans="1:20" x14ac:dyDescent="0.3">
      <c r="A7699" s="9" t="s">
        <v>8725</v>
      </c>
      <c r="B7699" s="9" t="s">
        <v>230</v>
      </c>
      <c r="C7699" s="9" t="s">
        <v>357</v>
      </c>
      <c r="D7699" s="9" t="s">
        <v>73</v>
      </c>
      <c r="E7699" s="9" t="s">
        <v>980</v>
      </c>
      <c r="F7699" s="12">
        <v>44415</v>
      </c>
      <c r="G7699" s="12" t="str">
        <f>VLOOKUP(Table3[[#This Row],[Product ID]],[1]Products!$A:$G,2,0)</f>
        <v>Product 31</v>
      </c>
      <c r="H7699" s="22">
        <v>3</v>
      </c>
      <c r="I7699" s="9">
        <f>VLOOKUP('Consolidtaed Data'!$B2529,[1]Products!$A:$G,4,0)</f>
        <v>112</v>
      </c>
      <c r="J7699" s="9">
        <f>VLOOKUP('Consolidtaed Data'!$B2529,[1]Products!$A:$G,3,0)</f>
        <v>90</v>
      </c>
      <c r="K7699" s="9">
        <f>'Consolidtaed Data'!$J2529*'Consolidtaed Data'!$H2529</f>
        <v>171</v>
      </c>
      <c r="L7699" s="9">
        <f>'Consolidtaed Data'!$I2529*'Consolidtaed Data'!$H2529</f>
        <v>217</v>
      </c>
      <c r="M7699" s="9">
        <f>'Consolidtaed Data'!$L2529-'Consolidtaed Data'!$K2529</f>
        <v>993</v>
      </c>
      <c r="N7699" s="9" t="str">
        <f>VLOOKUP('Consolidtaed Data'!$C2529,[1]Locations!$A:$O,2,0)</f>
        <v>Fairfield</v>
      </c>
      <c r="O7699" s="9" t="str">
        <f>VLOOKUP('Consolidtaed Data'!$D2529,'[1]Sales People'!$A:$B,2,0)</f>
        <v>Henry Nelson</v>
      </c>
      <c r="P7699" s="9" t="str">
        <f>VLOOKUP('Consolidtaed Data'!$E2529,[1]Customers!$A:$B,2,0)</f>
        <v>Scott Rice</v>
      </c>
      <c r="Q7699" s="11">
        <f>WEEKDAY('Consolidtaed Data'!$F2529)</f>
        <v>6</v>
      </c>
      <c r="R7699" s="9">
        <f>MONTH('Consolidtaed Data'!$F2529)</f>
        <v>7</v>
      </c>
      <c r="S7699" s="9" t="str">
        <f>TEXT(Table3[[#This Row],[Purchase Date]],"MMMM")</f>
        <v>August</v>
      </c>
      <c r="T7699" s="9">
        <f>YEAR('Consolidtaed Data'!$F2529)</f>
        <v>2020</v>
      </c>
    </row>
    <row r="7700" spans="1:20" x14ac:dyDescent="0.3">
      <c r="A7700" s="9" t="s">
        <v>8726</v>
      </c>
      <c r="B7700" s="9" t="s">
        <v>477</v>
      </c>
      <c r="C7700" s="9" t="s">
        <v>275</v>
      </c>
      <c r="D7700" s="9" t="s">
        <v>43</v>
      </c>
      <c r="E7700" s="9" t="s">
        <v>803</v>
      </c>
      <c r="F7700" s="12">
        <v>44415</v>
      </c>
      <c r="G7700" s="12" t="str">
        <f>VLOOKUP(Table3[[#This Row],[Product ID]],[1]Products!$A:$G,2,0)</f>
        <v>Product 46</v>
      </c>
      <c r="H7700" s="22">
        <v>3</v>
      </c>
      <c r="I7700" s="9">
        <f>VLOOKUP('Consolidtaed Data'!$B2692,[1]Products!$A:$G,4,0)</f>
        <v>1587</v>
      </c>
      <c r="J7700" s="9">
        <f>VLOOKUP('Consolidtaed Data'!$B2692,[1]Products!$A:$G,3,0)</f>
        <v>1301</v>
      </c>
      <c r="K7700" s="9">
        <f>'Consolidtaed Data'!$J2692*'Consolidtaed Data'!$H2692</f>
        <v>1067</v>
      </c>
      <c r="L7700" s="9">
        <f>'Consolidtaed Data'!$I2692*'Consolidtaed Data'!$H2692</f>
        <v>1809</v>
      </c>
      <c r="M7700" s="9">
        <f>'Consolidtaed Data'!$L2692-'Consolidtaed Data'!$K2692</f>
        <v>1198</v>
      </c>
      <c r="N7700" s="9" t="str">
        <f>VLOOKUP('Consolidtaed Data'!$C2692,[1]Locations!$A:$O,2,0)</f>
        <v>Modesto</v>
      </c>
      <c r="O7700" s="9" t="str">
        <f>VLOOKUP('Consolidtaed Data'!$D2692,'[1]Sales People'!$A:$B,2,0)</f>
        <v>Sean Miller</v>
      </c>
      <c r="P7700" s="9" t="str">
        <f>VLOOKUP('Consolidtaed Data'!$E2692,[1]Customers!$A:$B,2,0)</f>
        <v>James Sullivan</v>
      </c>
      <c r="Q7700" s="11">
        <f>WEEKDAY('Consolidtaed Data'!$F2692)</f>
        <v>4</v>
      </c>
      <c r="R7700" s="9">
        <f>MONTH('Consolidtaed Data'!$F2692)</f>
        <v>7</v>
      </c>
      <c r="S7700" s="9" t="str">
        <f>TEXT(Table3[[#This Row],[Purchase Date]],"MMMM")</f>
        <v>August</v>
      </c>
      <c r="T7700" s="9">
        <f>YEAR('Consolidtaed Data'!$F2692)</f>
        <v>2020</v>
      </c>
    </row>
    <row r="7701" spans="1:20" x14ac:dyDescent="0.3">
      <c r="A7701" s="9" t="s">
        <v>8727</v>
      </c>
      <c r="B7701" s="9" t="s">
        <v>230</v>
      </c>
      <c r="C7701" s="9" t="s">
        <v>462</v>
      </c>
      <c r="D7701" s="9" t="s">
        <v>35</v>
      </c>
      <c r="E7701" s="9" t="s">
        <v>833</v>
      </c>
      <c r="F7701" s="12">
        <v>44415</v>
      </c>
      <c r="G7701" s="12" t="str">
        <f>VLOOKUP(Table3[[#This Row],[Product ID]],[1]Products!$A:$G,2,0)</f>
        <v>Product 31</v>
      </c>
      <c r="H7701" s="22">
        <v>1</v>
      </c>
      <c r="I7701" s="9">
        <f>VLOOKUP('Consolidtaed Data'!$B3192,[1]Products!$A:$G,4,0)</f>
        <v>1119</v>
      </c>
      <c r="J7701" s="9">
        <f>VLOOKUP('Consolidtaed Data'!$B3192,[1]Products!$A:$G,3,0)</f>
        <v>683</v>
      </c>
      <c r="K7701" s="9">
        <f>'Consolidtaed Data'!$J3192*'Consolidtaed Data'!$H3192</f>
        <v>683</v>
      </c>
      <c r="L7701" s="9">
        <f>'Consolidtaed Data'!$I3192*'Consolidtaed Data'!$H3192</f>
        <v>1119</v>
      </c>
      <c r="M7701" s="9">
        <f>'Consolidtaed Data'!$L3192-'Consolidtaed Data'!$K3192</f>
        <v>51</v>
      </c>
      <c r="N7701" s="9" t="str">
        <f>VLOOKUP('Consolidtaed Data'!$C3192,[1]Locations!$A:$O,2,0)</f>
        <v>Irvine</v>
      </c>
      <c r="O7701" s="9" t="str">
        <f>VLOOKUP('Consolidtaed Data'!$D3192,'[1]Sales People'!$A:$B,2,0)</f>
        <v>John Reyes</v>
      </c>
      <c r="P7701" s="9" t="str">
        <f>VLOOKUP('Consolidtaed Data'!$E3192,[1]Customers!$A:$B,2,0)</f>
        <v>Earl Ortiz</v>
      </c>
      <c r="Q7701" s="11">
        <f>WEEKDAY('Consolidtaed Data'!$F3192)</f>
        <v>1</v>
      </c>
      <c r="R7701" s="9">
        <f>MONTH('Consolidtaed Data'!$F3192)</f>
        <v>8</v>
      </c>
      <c r="S7701" s="9" t="str">
        <f>TEXT(Table3[[#This Row],[Purchase Date]],"MMMM")</f>
        <v>August</v>
      </c>
      <c r="T7701" s="9">
        <f>YEAR('Consolidtaed Data'!$F3192)</f>
        <v>2020</v>
      </c>
    </row>
    <row r="7702" spans="1:20" x14ac:dyDescent="0.3">
      <c r="A7702" s="9" t="s">
        <v>8728</v>
      </c>
      <c r="B7702" s="9" t="s">
        <v>653</v>
      </c>
      <c r="C7702" s="9" t="s">
        <v>352</v>
      </c>
      <c r="D7702" s="9" t="s">
        <v>197</v>
      </c>
      <c r="E7702" s="9" t="s">
        <v>540</v>
      </c>
      <c r="F7702" s="12">
        <v>44416</v>
      </c>
      <c r="G7702" s="12" t="str">
        <f>VLOOKUP(Table3[[#This Row],[Product ID]],[1]Products!$A:$G,2,0)</f>
        <v>Product 74</v>
      </c>
      <c r="H7702" s="22">
        <v>2</v>
      </c>
      <c r="I7702" s="9">
        <f>VLOOKUP('Consolidtaed Data'!$B139,[1]Products!$A:$G,4,0)</f>
        <v>947</v>
      </c>
      <c r="J7702" s="9">
        <f>VLOOKUP('Consolidtaed Data'!$B139,[1]Products!$A:$G,3,0)</f>
        <v>786</v>
      </c>
      <c r="K7702" s="9">
        <f>'Consolidtaed Data'!$J139*'Consolidtaed Data'!$H139</f>
        <v>2642</v>
      </c>
      <c r="L7702" s="9">
        <f>'Consolidtaed Data'!$I139*'Consolidtaed Data'!$H139</f>
        <v>3944</v>
      </c>
      <c r="M7702" s="9">
        <f>'Consolidtaed Data'!$L139-'Consolidtaed Data'!$K139</f>
        <v>993</v>
      </c>
      <c r="N7702" s="9" t="str">
        <f>VLOOKUP('Consolidtaed Data'!$C139,[1]Locations!$A:$O,2,0)</f>
        <v>Santa Rosa</v>
      </c>
      <c r="O7702" s="9" t="str">
        <f>VLOOKUP('Consolidtaed Data'!$D139,'[1]Sales People'!$A:$B,2,0)</f>
        <v>Jimmy Young</v>
      </c>
      <c r="P7702" s="9" t="str">
        <f>VLOOKUP('Consolidtaed Data'!$E139,[1]Customers!$A:$B,2,0)</f>
        <v>Raymond Alexander</v>
      </c>
      <c r="Q7702" s="11">
        <f>WEEKDAY('Consolidtaed Data'!$F139)</f>
        <v>7</v>
      </c>
      <c r="R7702" s="9">
        <f>MONTH('Consolidtaed Data'!$F139)</f>
        <v>1</v>
      </c>
      <c r="S7702" s="9" t="str">
        <f>TEXT(Table3[[#This Row],[Purchase Date]],"MMMM")</f>
        <v>August</v>
      </c>
      <c r="T7702" s="9">
        <f>YEAR('Consolidtaed Data'!$F139)</f>
        <v>2020</v>
      </c>
    </row>
    <row r="7703" spans="1:20" x14ac:dyDescent="0.3">
      <c r="A7703" s="9" t="s">
        <v>8729</v>
      </c>
      <c r="B7703" s="9" t="s">
        <v>71</v>
      </c>
      <c r="C7703" s="9" t="s">
        <v>39</v>
      </c>
      <c r="D7703" s="9" t="s">
        <v>123</v>
      </c>
      <c r="E7703" s="9" t="s">
        <v>908</v>
      </c>
      <c r="F7703" s="12">
        <v>44416</v>
      </c>
      <c r="G7703" s="12" t="str">
        <f>VLOOKUP(Table3[[#This Row],[Product ID]],[1]Products!$A:$G,2,0)</f>
        <v>Product 42</v>
      </c>
      <c r="H7703" s="22">
        <v>3</v>
      </c>
      <c r="I7703" s="9">
        <f>VLOOKUP('Consolidtaed Data'!$B528,[1]Products!$A:$G,4,0)</f>
        <v>1500</v>
      </c>
      <c r="J7703" s="9">
        <f>VLOOKUP('Consolidtaed Data'!$B528,[1]Products!$A:$G,3,0)</f>
        <v>900</v>
      </c>
      <c r="K7703" s="9">
        <f>'Consolidtaed Data'!$J528*'Consolidtaed Data'!$H528</f>
        <v>540</v>
      </c>
      <c r="L7703" s="9">
        <f>'Consolidtaed Data'!$I528*'Consolidtaed Data'!$H528</f>
        <v>871</v>
      </c>
      <c r="M7703" s="9">
        <f>'Consolidtaed Data'!$L528-'Consolidtaed Data'!$K528</f>
        <v>483</v>
      </c>
      <c r="N7703" s="9" t="str">
        <f>VLOOKUP('Consolidtaed Data'!$C528,[1]Locations!$A:$O,2,0)</f>
        <v>El Monte</v>
      </c>
      <c r="O7703" s="9" t="str">
        <f>VLOOKUP('Consolidtaed Data'!$D528,'[1]Sales People'!$A:$B,2,0)</f>
        <v>Bobby Russell</v>
      </c>
      <c r="P7703" s="9" t="str">
        <f>VLOOKUP('Consolidtaed Data'!$E528,[1]Customers!$A:$B,2,0)</f>
        <v>Samuel Kim</v>
      </c>
      <c r="Q7703" s="11">
        <f>WEEKDAY('Consolidtaed Data'!$F528)</f>
        <v>5</v>
      </c>
      <c r="R7703" s="9">
        <f>MONTH('Consolidtaed Data'!$F528)</f>
        <v>2</v>
      </c>
      <c r="S7703" s="9" t="str">
        <f>TEXT(Table3[[#This Row],[Purchase Date]],"MMMM")</f>
        <v>August</v>
      </c>
      <c r="T7703" s="9">
        <f>YEAR('Consolidtaed Data'!$F528)</f>
        <v>2020</v>
      </c>
    </row>
    <row r="7704" spans="1:20" x14ac:dyDescent="0.3">
      <c r="A7704" s="9" t="s">
        <v>8730</v>
      </c>
      <c r="B7704" s="9" t="s">
        <v>411</v>
      </c>
      <c r="C7704" s="9" t="s">
        <v>469</v>
      </c>
      <c r="D7704" s="9" t="s">
        <v>26</v>
      </c>
      <c r="E7704" s="9" t="s">
        <v>1527</v>
      </c>
      <c r="F7704" s="12">
        <v>44416</v>
      </c>
      <c r="G7704" s="12" t="str">
        <f>VLOOKUP(Table3[[#This Row],[Product ID]],[1]Products!$A:$G,2,0)</f>
        <v>Product 27</v>
      </c>
      <c r="H7704" s="22">
        <v>1</v>
      </c>
      <c r="I7704" s="9">
        <f>VLOOKUP('Consolidtaed Data'!$B720,[1]Products!$A:$G,4,0)</f>
        <v>1887</v>
      </c>
      <c r="J7704" s="9">
        <f>VLOOKUP('Consolidtaed Data'!$B720,[1]Products!$A:$G,3,0)</f>
        <v>1378</v>
      </c>
      <c r="K7704" s="9">
        <f>'Consolidtaed Data'!$J720*'Consolidtaed Data'!$H720</f>
        <v>1744</v>
      </c>
      <c r="L7704" s="9">
        <f>'Consolidtaed Data'!$I720*'Consolidtaed Data'!$H720</f>
        <v>3486</v>
      </c>
      <c r="M7704" s="9">
        <f>'Consolidtaed Data'!$L720-'Consolidtaed Data'!$K720</f>
        <v>748</v>
      </c>
      <c r="N7704" s="9" t="str">
        <f>VLOOKUP('Consolidtaed Data'!$C720,[1]Locations!$A:$O,2,0)</f>
        <v>Jurupa Valley</v>
      </c>
      <c r="O7704" s="9" t="str">
        <f>VLOOKUP('Consolidtaed Data'!$D720,'[1]Sales People'!$A:$B,2,0)</f>
        <v>Ryan Welch</v>
      </c>
      <c r="P7704" s="9" t="str">
        <f>VLOOKUP('Consolidtaed Data'!$E720,[1]Customers!$A:$B,2,0)</f>
        <v>Ronald Anderson</v>
      </c>
      <c r="Q7704" s="11">
        <f>WEEKDAY('Consolidtaed Data'!$F720)</f>
        <v>4</v>
      </c>
      <c r="R7704" s="9">
        <f>MONTH('Consolidtaed Data'!$F720)</f>
        <v>2</v>
      </c>
      <c r="S7704" s="9" t="str">
        <f>TEXT(Table3[[#This Row],[Purchase Date]],"MMMM")</f>
        <v>August</v>
      </c>
      <c r="T7704" s="9">
        <f>YEAR('Consolidtaed Data'!$F720)</f>
        <v>2020</v>
      </c>
    </row>
    <row r="7705" spans="1:20" x14ac:dyDescent="0.3">
      <c r="A7705" s="9" t="s">
        <v>8731</v>
      </c>
      <c r="B7705" s="9" t="s">
        <v>116</v>
      </c>
      <c r="C7705" s="9" t="s">
        <v>8</v>
      </c>
      <c r="D7705" s="9" t="s">
        <v>64</v>
      </c>
      <c r="E7705" s="9" t="s">
        <v>264</v>
      </c>
      <c r="F7705" s="12">
        <v>44416</v>
      </c>
      <c r="G7705" s="12" t="str">
        <f>VLOOKUP(Table3[[#This Row],[Product ID]],[1]Products!$A:$G,2,0)</f>
        <v>Product 55</v>
      </c>
      <c r="H7705" s="22">
        <v>1</v>
      </c>
      <c r="I7705" s="9">
        <f>VLOOKUP('Consolidtaed Data'!$B802,[1]Products!$A:$G,4,0)</f>
        <v>400</v>
      </c>
      <c r="J7705" s="9">
        <f>VLOOKUP('Consolidtaed Data'!$B802,[1]Products!$A:$G,3,0)</f>
        <v>208</v>
      </c>
      <c r="K7705" s="9">
        <f>'Consolidtaed Data'!$J802*'Consolidtaed Data'!$H802</f>
        <v>3570</v>
      </c>
      <c r="L7705" s="9">
        <f>'Consolidtaed Data'!$I802*'Consolidtaed Data'!$H802</f>
        <v>4698</v>
      </c>
      <c r="M7705" s="9">
        <f>'Consolidtaed Data'!$L802-'Consolidtaed Data'!$K802</f>
        <v>662</v>
      </c>
      <c r="N7705" s="9" t="str">
        <f>VLOOKUP('Consolidtaed Data'!$C802,[1]Locations!$A:$O,2,0)</f>
        <v>Irvine</v>
      </c>
      <c r="O7705" s="9" t="str">
        <f>VLOOKUP('Consolidtaed Data'!$D802,'[1]Sales People'!$A:$B,2,0)</f>
        <v>Brian Thomas</v>
      </c>
      <c r="P7705" s="9" t="str">
        <f>VLOOKUP('Consolidtaed Data'!$E802,[1]Customers!$A:$B,2,0)</f>
        <v>Justin Graham</v>
      </c>
      <c r="Q7705" s="11">
        <f>WEEKDAY('Consolidtaed Data'!$F802)</f>
        <v>3</v>
      </c>
      <c r="R7705" s="9">
        <f>MONTH('Consolidtaed Data'!$F802)</f>
        <v>2</v>
      </c>
      <c r="S7705" s="9" t="str">
        <f>TEXT(Table3[[#This Row],[Purchase Date]],"MMMM")</f>
        <v>August</v>
      </c>
      <c r="T7705" s="9">
        <f>YEAR('Consolidtaed Data'!$F802)</f>
        <v>2020</v>
      </c>
    </row>
    <row r="7706" spans="1:20" x14ac:dyDescent="0.3">
      <c r="A7706" s="9" t="s">
        <v>8732</v>
      </c>
      <c r="B7706" s="9" t="s">
        <v>129</v>
      </c>
      <c r="C7706" s="9" t="s">
        <v>72</v>
      </c>
      <c r="D7706" s="9" t="s">
        <v>64</v>
      </c>
      <c r="E7706" s="9" t="s">
        <v>1298</v>
      </c>
      <c r="F7706" s="12">
        <v>44416</v>
      </c>
      <c r="G7706" s="12" t="str">
        <f>VLOOKUP(Table3[[#This Row],[Product ID]],[1]Products!$A:$G,2,0)</f>
        <v>Product 47</v>
      </c>
      <c r="H7706" s="22">
        <v>2</v>
      </c>
      <c r="I7706" s="9">
        <f>VLOOKUP('Consolidtaed Data'!$B836,[1]Products!$A:$G,4,0)</f>
        <v>1783</v>
      </c>
      <c r="J7706" s="9">
        <f>VLOOKUP('Consolidtaed Data'!$B836,[1]Products!$A:$G,3,0)</f>
        <v>1516</v>
      </c>
      <c r="K7706" s="9">
        <f>'Consolidtaed Data'!$J836*'Consolidtaed Data'!$H836</f>
        <v>255</v>
      </c>
      <c r="L7706" s="9">
        <f>'Consolidtaed Data'!$I836*'Consolidtaed Data'!$H836</f>
        <v>392</v>
      </c>
      <c r="M7706" s="9">
        <f>'Consolidtaed Data'!$L836-'Consolidtaed Data'!$K836</f>
        <v>1380</v>
      </c>
      <c r="N7706" s="9" t="str">
        <f>VLOOKUP('Consolidtaed Data'!$C836,[1]Locations!$A:$O,2,0)</f>
        <v>Inglewood</v>
      </c>
      <c r="O7706" s="9" t="str">
        <f>VLOOKUP('Consolidtaed Data'!$D836,'[1]Sales People'!$A:$B,2,0)</f>
        <v>Larry Marshall</v>
      </c>
      <c r="P7706" s="9" t="str">
        <f>VLOOKUP('Consolidtaed Data'!$E836,[1]Customers!$A:$B,2,0)</f>
        <v>Stephen Andrews</v>
      </c>
      <c r="Q7706" s="11">
        <f>WEEKDAY('Consolidtaed Data'!$F836)</f>
        <v>5</v>
      </c>
      <c r="R7706" s="9">
        <f>MONTH('Consolidtaed Data'!$F836)</f>
        <v>2</v>
      </c>
      <c r="S7706" s="9" t="str">
        <f>TEXT(Table3[[#This Row],[Purchase Date]],"MMMM")</f>
        <v>August</v>
      </c>
      <c r="T7706" s="9">
        <f>YEAR('Consolidtaed Data'!$F836)</f>
        <v>2020</v>
      </c>
    </row>
    <row r="7707" spans="1:20" x14ac:dyDescent="0.3">
      <c r="A7707" s="9" t="s">
        <v>8733</v>
      </c>
      <c r="B7707" s="9" t="s">
        <v>125</v>
      </c>
      <c r="C7707" s="9" t="s">
        <v>165</v>
      </c>
      <c r="D7707" s="9" t="s">
        <v>229</v>
      </c>
      <c r="E7707" s="9" t="s">
        <v>875</v>
      </c>
      <c r="F7707" s="12">
        <v>44416</v>
      </c>
      <c r="G7707" s="12" t="str">
        <f>VLOOKUP(Table3[[#This Row],[Product ID]],[1]Products!$A:$G,2,0)</f>
        <v>Product 40</v>
      </c>
      <c r="H7707" s="22">
        <v>1</v>
      </c>
      <c r="I7707" s="9">
        <f>VLOOKUP('Consolidtaed Data'!$B968,[1]Products!$A:$G,4,0)</f>
        <v>530</v>
      </c>
      <c r="J7707" s="9">
        <f>VLOOKUP('Consolidtaed Data'!$B968,[1]Products!$A:$G,3,0)</f>
        <v>435</v>
      </c>
      <c r="K7707" s="9">
        <f>'Consolidtaed Data'!$J968*'Consolidtaed Data'!$H968</f>
        <v>171</v>
      </c>
      <c r="L7707" s="9">
        <f>'Consolidtaed Data'!$I968*'Consolidtaed Data'!$H968</f>
        <v>217</v>
      </c>
      <c r="M7707" s="9">
        <f>'Consolidtaed Data'!$L968-'Consolidtaed Data'!$K968</f>
        <v>561</v>
      </c>
      <c r="N7707" s="9" t="str">
        <f>VLOOKUP('Consolidtaed Data'!$C968,[1]Locations!$A:$O,2,0)</f>
        <v>Roseville</v>
      </c>
      <c r="O7707" s="9" t="str">
        <f>VLOOKUP('Consolidtaed Data'!$D968,'[1]Sales People'!$A:$B,2,0)</f>
        <v>Bobby Russell</v>
      </c>
      <c r="P7707" s="9" t="str">
        <f>VLOOKUP('Consolidtaed Data'!$E968,[1]Customers!$A:$B,2,0)</f>
        <v>Larry Stone</v>
      </c>
      <c r="Q7707" s="11">
        <f>WEEKDAY('Consolidtaed Data'!$F968)</f>
        <v>2</v>
      </c>
      <c r="R7707" s="9">
        <f>MONTH('Consolidtaed Data'!$F968)</f>
        <v>3</v>
      </c>
      <c r="S7707" s="9" t="str">
        <f>TEXT(Table3[[#This Row],[Purchase Date]],"MMMM")</f>
        <v>August</v>
      </c>
      <c r="T7707" s="9">
        <f>YEAR('Consolidtaed Data'!$F968)</f>
        <v>2020</v>
      </c>
    </row>
    <row r="7708" spans="1:20" x14ac:dyDescent="0.3">
      <c r="A7708" s="9" t="s">
        <v>8734</v>
      </c>
      <c r="B7708" s="9" t="s">
        <v>364</v>
      </c>
      <c r="C7708" s="9" t="s">
        <v>16</v>
      </c>
      <c r="D7708" s="9" t="s">
        <v>26</v>
      </c>
      <c r="E7708" s="9" t="s">
        <v>521</v>
      </c>
      <c r="F7708" s="12">
        <v>44416</v>
      </c>
      <c r="G7708" s="12" t="str">
        <f>VLOOKUP(Table3[[#This Row],[Product ID]],[1]Products!$A:$G,2,0)</f>
        <v>Product 45</v>
      </c>
      <c r="H7708" s="22">
        <v>2</v>
      </c>
      <c r="I7708" s="9">
        <f>VLOOKUP('Consolidtaed Data'!$B978,[1]Products!$A:$G,4,0)</f>
        <v>2353</v>
      </c>
      <c r="J7708" s="9">
        <f>VLOOKUP('Consolidtaed Data'!$B978,[1]Products!$A:$G,3,0)</f>
        <v>1788</v>
      </c>
      <c r="K7708" s="9">
        <f>'Consolidtaed Data'!$J978*'Consolidtaed Data'!$H978</f>
        <v>2592</v>
      </c>
      <c r="L7708" s="9">
        <f>'Consolidtaed Data'!$I978*'Consolidtaed Data'!$H978</f>
        <v>3084</v>
      </c>
      <c r="M7708" s="9">
        <f>'Consolidtaed Data'!$L978-'Consolidtaed Data'!$K978</f>
        <v>4400</v>
      </c>
      <c r="N7708" s="9" t="str">
        <f>VLOOKUP('Consolidtaed Data'!$C978,[1]Locations!$A:$O,2,0)</f>
        <v>Anaheim</v>
      </c>
      <c r="O7708" s="9" t="str">
        <f>VLOOKUP('Consolidtaed Data'!$D978,'[1]Sales People'!$A:$B,2,0)</f>
        <v>Fred Robertson</v>
      </c>
      <c r="P7708" s="9" t="str">
        <f>VLOOKUP('Consolidtaed Data'!$E978,[1]Customers!$A:$B,2,0)</f>
        <v>Benjamin Jacobs</v>
      </c>
      <c r="Q7708" s="11">
        <f>WEEKDAY('Consolidtaed Data'!$F978)</f>
        <v>3</v>
      </c>
      <c r="R7708" s="9">
        <f>MONTH('Consolidtaed Data'!$F978)</f>
        <v>3</v>
      </c>
      <c r="S7708" s="9" t="str">
        <f>TEXT(Table3[[#This Row],[Purchase Date]],"MMMM")</f>
        <v>August</v>
      </c>
      <c r="T7708" s="9">
        <f>YEAR('Consolidtaed Data'!$F978)</f>
        <v>2020</v>
      </c>
    </row>
    <row r="7709" spans="1:20" x14ac:dyDescent="0.3">
      <c r="A7709" s="9" t="s">
        <v>8735</v>
      </c>
      <c r="B7709" s="9" t="s">
        <v>139</v>
      </c>
      <c r="C7709" s="9" t="s">
        <v>12</v>
      </c>
      <c r="D7709" s="9" t="s">
        <v>31</v>
      </c>
      <c r="E7709" s="9" t="s">
        <v>2014</v>
      </c>
      <c r="F7709" s="12">
        <v>44416</v>
      </c>
      <c r="G7709" s="12" t="str">
        <f>VLOOKUP(Table3[[#This Row],[Product ID]],[1]Products!$A:$G,2,0)</f>
        <v>Product 13</v>
      </c>
      <c r="H7709" s="22">
        <v>1</v>
      </c>
      <c r="I7709" s="9">
        <f>VLOOKUP('Consolidtaed Data'!$B1103,[1]Products!$A:$G,4,0)</f>
        <v>400</v>
      </c>
      <c r="J7709" s="9">
        <f>VLOOKUP('Consolidtaed Data'!$B1103,[1]Products!$A:$G,3,0)</f>
        <v>208</v>
      </c>
      <c r="K7709" s="9">
        <f>'Consolidtaed Data'!$J1103*'Consolidtaed Data'!$H1103</f>
        <v>1251</v>
      </c>
      <c r="L7709" s="9">
        <f>'Consolidtaed Data'!$I1103*'Consolidtaed Data'!$H1103</f>
        <v>1526</v>
      </c>
      <c r="M7709" s="9">
        <f>'Consolidtaed Data'!$L1103-'Consolidtaed Data'!$K1103</f>
        <v>1100</v>
      </c>
      <c r="N7709" s="9" t="str">
        <f>VLOOKUP('Consolidtaed Data'!$C1103,[1]Locations!$A:$O,2,0)</f>
        <v>Modesto</v>
      </c>
      <c r="O7709" s="9" t="str">
        <f>VLOOKUP('Consolidtaed Data'!$D1103,'[1]Sales People'!$A:$B,2,0)</f>
        <v>Brian Davis</v>
      </c>
      <c r="P7709" s="9" t="str">
        <f>VLOOKUP('Consolidtaed Data'!$E1103,[1]Customers!$A:$B,2,0)</f>
        <v>Phillip Harvey</v>
      </c>
      <c r="Q7709" s="11">
        <f>WEEKDAY('Consolidtaed Data'!$F1103)</f>
        <v>6</v>
      </c>
      <c r="R7709" s="9">
        <f>MONTH('Consolidtaed Data'!$F1103)</f>
        <v>3</v>
      </c>
      <c r="S7709" s="9" t="str">
        <f>TEXT(Table3[[#This Row],[Purchase Date]],"MMMM")</f>
        <v>August</v>
      </c>
      <c r="T7709" s="9">
        <f>YEAR('Consolidtaed Data'!$F1103)</f>
        <v>2020</v>
      </c>
    </row>
    <row r="7710" spans="1:20" x14ac:dyDescent="0.3">
      <c r="A7710" s="9" t="s">
        <v>8736</v>
      </c>
      <c r="B7710" s="9" t="s">
        <v>204</v>
      </c>
      <c r="C7710" s="9" t="s">
        <v>469</v>
      </c>
      <c r="D7710" s="9" t="s">
        <v>51</v>
      </c>
      <c r="E7710" s="9" t="s">
        <v>1903</v>
      </c>
      <c r="F7710" s="12">
        <v>44416</v>
      </c>
      <c r="G7710" s="12" t="str">
        <f>VLOOKUP(Table3[[#This Row],[Product ID]],[1]Products!$A:$G,2,0)</f>
        <v>Product 101</v>
      </c>
      <c r="H7710" s="22">
        <v>1</v>
      </c>
      <c r="I7710" s="9">
        <f>VLOOKUP('Consolidtaed Data'!$B1300,[1]Products!$A:$G,4,0)</f>
        <v>1826</v>
      </c>
      <c r="J7710" s="9">
        <f>VLOOKUP('Consolidtaed Data'!$B1300,[1]Products!$A:$G,3,0)</f>
        <v>1443</v>
      </c>
      <c r="K7710" s="9">
        <f>'Consolidtaed Data'!$J1300*'Consolidtaed Data'!$H1300</f>
        <v>2700</v>
      </c>
      <c r="L7710" s="9">
        <f>'Consolidtaed Data'!$I1300*'Consolidtaed Data'!$H1300</f>
        <v>4500</v>
      </c>
      <c r="M7710" s="9">
        <f>'Consolidtaed Data'!$L1300-'Consolidtaed Data'!$K1300</f>
        <v>136</v>
      </c>
      <c r="N7710" s="9" t="str">
        <f>VLOOKUP('Consolidtaed Data'!$C1300,[1]Locations!$A:$O,2,0)</f>
        <v>Pasadena</v>
      </c>
      <c r="O7710" s="9" t="str">
        <f>VLOOKUP('Consolidtaed Data'!$D1300,'[1]Sales People'!$A:$B,2,0)</f>
        <v>Carl Hall</v>
      </c>
      <c r="P7710" s="9" t="str">
        <f>VLOOKUP('Consolidtaed Data'!$E1300,[1]Customers!$A:$B,2,0)</f>
        <v>Clarence Greene</v>
      </c>
      <c r="Q7710" s="11">
        <f>WEEKDAY('Consolidtaed Data'!$F1300)</f>
        <v>1</v>
      </c>
      <c r="R7710" s="9">
        <f>MONTH('Consolidtaed Data'!$F1300)</f>
        <v>4</v>
      </c>
      <c r="S7710" s="9" t="str">
        <f>TEXT(Table3[[#This Row],[Purchase Date]],"MMMM")</f>
        <v>August</v>
      </c>
      <c r="T7710" s="9">
        <f>YEAR('Consolidtaed Data'!$F1300)</f>
        <v>2020</v>
      </c>
    </row>
    <row r="7711" spans="1:20" x14ac:dyDescent="0.3">
      <c r="A7711" s="9" t="s">
        <v>8737</v>
      </c>
      <c r="B7711" s="9" t="s">
        <v>311</v>
      </c>
      <c r="C7711" s="9" t="s">
        <v>253</v>
      </c>
      <c r="D7711" s="9" t="s">
        <v>22</v>
      </c>
      <c r="E7711" s="9" t="s">
        <v>1731</v>
      </c>
      <c r="F7711" s="12">
        <v>44416</v>
      </c>
      <c r="G7711" s="12" t="str">
        <f>VLOOKUP(Table3[[#This Row],[Product ID]],[1]Products!$A:$G,2,0)</f>
        <v>Product 33</v>
      </c>
      <c r="H7711" s="22">
        <v>4</v>
      </c>
      <c r="I7711" s="9">
        <f>VLOOKUP('Consolidtaed Data'!$B1352,[1]Products!$A:$G,4,0)</f>
        <v>2495</v>
      </c>
      <c r="J7711" s="9">
        <f>VLOOKUP('Consolidtaed Data'!$B1352,[1]Products!$A:$G,3,0)</f>
        <v>1896</v>
      </c>
      <c r="K7711" s="9">
        <f>'Consolidtaed Data'!$J1352*'Consolidtaed Data'!$H1352</f>
        <v>1485</v>
      </c>
      <c r="L7711" s="9">
        <f>'Consolidtaed Data'!$I1352*'Consolidtaed Data'!$H1352</f>
        <v>2091</v>
      </c>
      <c r="M7711" s="9">
        <f>'Consolidtaed Data'!$L1352-'Consolidtaed Data'!$K1352</f>
        <v>99</v>
      </c>
      <c r="N7711" s="9" t="str">
        <f>VLOOKUP('Consolidtaed Data'!$C1352,[1]Locations!$A:$O,2,0)</f>
        <v>San Francisco</v>
      </c>
      <c r="O7711" s="9" t="str">
        <f>VLOOKUP('Consolidtaed Data'!$D1352,'[1]Sales People'!$A:$B,2,0)</f>
        <v>Gary Rodriguez</v>
      </c>
      <c r="P7711" s="9" t="str">
        <f>VLOOKUP('Consolidtaed Data'!$E1352,[1]Customers!$A:$B,2,0)</f>
        <v>Christopher Johnston</v>
      </c>
      <c r="Q7711" s="11">
        <f>WEEKDAY('Consolidtaed Data'!$F1352)</f>
        <v>5</v>
      </c>
      <c r="R7711" s="9">
        <f>MONTH('Consolidtaed Data'!$F1352)</f>
        <v>4</v>
      </c>
      <c r="S7711" s="9" t="str">
        <f>TEXT(Table3[[#This Row],[Purchase Date]],"MMMM")</f>
        <v>August</v>
      </c>
      <c r="T7711" s="9">
        <f>YEAR('Consolidtaed Data'!$F1352)</f>
        <v>2020</v>
      </c>
    </row>
    <row r="7712" spans="1:20" x14ac:dyDescent="0.3">
      <c r="A7712" s="9" t="s">
        <v>8738</v>
      </c>
      <c r="B7712" s="9" t="s">
        <v>393</v>
      </c>
      <c r="C7712" s="9" t="s">
        <v>25</v>
      </c>
      <c r="D7712" s="9" t="s">
        <v>73</v>
      </c>
      <c r="E7712" s="9" t="s">
        <v>1184</v>
      </c>
      <c r="F7712" s="12">
        <v>44416</v>
      </c>
      <c r="G7712" s="12" t="str">
        <f>VLOOKUP(Table3[[#This Row],[Product ID]],[1]Products!$A:$G,2,0)</f>
        <v>Product 84</v>
      </c>
      <c r="H7712" s="22">
        <v>1</v>
      </c>
      <c r="I7712" s="9">
        <f>VLOOKUP('Consolidtaed Data'!$B1362,[1]Products!$A:$G,4,0)</f>
        <v>561</v>
      </c>
      <c r="J7712" s="9">
        <f>VLOOKUP('Consolidtaed Data'!$B1362,[1]Products!$A:$G,3,0)</f>
        <v>421</v>
      </c>
      <c r="K7712" s="9">
        <f>'Consolidtaed Data'!$J1362*'Consolidtaed Data'!$H1362</f>
        <v>269</v>
      </c>
      <c r="L7712" s="9">
        <f>'Consolidtaed Data'!$I1362*'Consolidtaed Data'!$H1362</f>
        <v>368</v>
      </c>
      <c r="M7712" s="9">
        <f>'Consolidtaed Data'!$L1362-'Consolidtaed Data'!$K1362</f>
        <v>1293</v>
      </c>
      <c r="N7712" s="9" t="str">
        <f>VLOOKUP('Consolidtaed Data'!$C1362,[1]Locations!$A:$O,2,0)</f>
        <v>Daly City</v>
      </c>
      <c r="O7712" s="9" t="str">
        <f>VLOOKUP('Consolidtaed Data'!$D1362,'[1]Sales People'!$A:$B,2,0)</f>
        <v>Jerry Perry</v>
      </c>
      <c r="P7712" s="9" t="str">
        <f>VLOOKUP('Consolidtaed Data'!$E1362,[1]Customers!$A:$B,2,0)</f>
        <v>Shawn Stephens</v>
      </c>
      <c r="Q7712" s="11">
        <f>WEEKDAY('Consolidtaed Data'!$F1362)</f>
        <v>6</v>
      </c>
      <c r="R7712" s="9">
        <f>MONTH('Consolidtaed Data'!$F1362)</f>
        <v>4</v>
      </c>
      <c r="S7712" s="9" t="str">
        <f>TEXT(Table3[[#This Row],[Purchase Date]],"MMMM")</f>
        <v>August</v>
      </c>
      <c r="T7712" s="9">
        <f>YEAR('Consolidtaed Data'!$F1362)</f>
        <v>2020</v>
      </c>
    </row>
    <row r="7713" spans="1:20" x14ac:dyDescent="0.3">
      <c r="A7713" s="9" t="s">
        <v>8739</v>
      </c>
      <c r="B7713" s="9" t="s">
        <v>298</v>
      </c>
      <c r="C7713" s="9" t="s">
        <v>263</v>
      </c>
      <c r="D7713" s="9" t="s">
        <v>272</v>
      </c>
      <c r="E7713" s="9" t="s">
        <v>897</v>
      </c>
      <c r="F7713" s="12">
        <v>44416</v>
      </c>
      <c r="G7713" s="12" t="str">
        <f>VLOOKUP(Table3[[#This Row],[Product ID]],[1]Products!$A:$G,2,0)</f>
        <v>Product 53</v>
      </c>
      <c r="H7713" s="22">
        <v>1</v>
      </c>
      <c r="I7713" s="9">
        <f>VLOOKUP('Consolidtaed Data'!$B1804,[1]Products!$A:$G,4,0)</f>
        <v>826</v>
      </c>
      <c r="J7713" s="9">
        <f>VLOOKUP('Consolidtaed Data'!$B1804,[1]Products!$A:$G,3,0)</f>
        <v>562</v>
      </c>
      <c r="K7713" s="9">
        <f>'Consolidtaed Data'!$J1804*'Consolidtaed Data'!$H1804</f>
        <v>945</v>
      </c>
      <c r="L7713" s="9">
        <f>'Consolidtaed Data'!$I1804*'Consolidtaed Data'!$H1804</f>
        <v>1889</v>
      </c>
      <c r="M7713" s="9">
        <f>'Consolidtaed Data'!$L1804-'Consolidtaed Data'!$K1804</f>
        <v>2760</v>
      </c>
      <c r="N7713" s="9" t="str">
        <f>VLOOKUP('Consolidtaed Data'!$C1804,[1]Locations!$A:$O,2,0)</f>
        <v>Santa Clarita</v>
      </c>
      <c r="O7713" s="9" t="str">
        <f>VLOOKUP('Consolidtaed Data'!$D1804,'[1]Sales People'!$A:$B,2,0)</f>
        <v>Ernest Wheeler</v>
      </c>
      <c r="P7713" s="9" t="str">
        <f>VLOOKUP('Consolidtaed Data'!$E1804,[1]Customers!$A:$B,2,0)</f>
        <v>William Andrews</v>
      </c>
      <c r="Q7713" s="11">
        <f>WEEKDAY('Consolidtaed Data'!$F1804)</f>
        <v>2</v>
      </c>
      <c r="R7713" s="9">
        <f>MONTH('Consolidtaed Data'!$F1804)</f>
        <v>5</v>
      </c>
      <c r="S7713" s="9" t="str">
        <f>TEXT(Table3[[#This Row],[Purchase Date]],"MMMM")</f>
        <v>August</v>
      </c>
      <c r="T7713" s="9">
        <f>YEAR('Consolidtaed Data'!$F1804)</f>
        <v>2020</v>
      </c>
    </row>
    <row r="7714" spans="1:20" x14ac:dyDescent="0.3">
      <c r="A7714" s="9" t="s">
        <v>8740</v>
      </c>
      <c r="B7714" s="9" t="s">
        <v>477</v>
      </c>
      <c r="C7714" s="9" t="s">
        <v>196</v>
      </c>
      <c r="D7714" s="9" t="s">
        <v>149</v>
      </c>
      <c r="E7714" s="9" t="s">
        <v>960</v>
      </c>
      <c r="F7714" s="12">
        <v>44416</v>
      </c>
      <c r="G7714" s="12" t="str">
        <f>VLOOKUP(Table3[[#This Row],[Product ID]],[1]Products!$A:$G,2,0)</f>
        <v>Product 46</v>
      </c>
      <c r="H7714" s="22">
        <v>1</v>
      </c>
      <c r="I7714" s="9">
        <f>VLOOKUP('Consolidtaed Data'!$B1922,[1]Products!$A:$G,4,0)</f>
        <v>1725</v>
      </c>
      <c r="J7714" s="9">
        <f>VLOOKUP('Consolidtaed Data'!$B1922,[1]Products!$A:$G,3,0)</f>
        <v>1363</v>
      </c>
      <c r="K7714" s="9">
        <f>'Consolidtaed Data'!$J1922*'Consolidtaed Data'!$H1922</f>
        <v>882</v>
      </c>
      <c r="L7714" s="9">
        <f>'Consolidtaed Data'!$I1922*'Consolidtaed Data'!$H1922</f>
        <v>1104</v>
      </c>
      <c r="M7714" s="9">
        <f>'Consolidtaed Data'!$L1922-'Consolidtaed Data'!$K1922</f>
        <v>329</v>
      </c>
      <c r="N7714" s="9" t="str">
        <f>VLOOKUP('Consolidtaed Data'!$C1922,[1]Locations!$A:$O,2,0)</f>
        <v>San Bernardino</v>
      </c>
      <c r="O7714" s="9" t="str">
        <f>VLOOKUP('Consolidtaed Data'!$D1922,'[1]Sales People'!$A:$B,2,0)</f>
        <v>Kenneth Fields</v>
      </c>
      <c r="P7714" s="9" t="str">
        <f>VLOOKUP('Consolidtaed Data'!$E1922,[1]Customers!$A:$B,2,0)</f>
        <v>Benjamin Carpenter</v>
      </c>
      <c r="Q7714" s="11">
        <f>WEEKDAY('Consolidtaed Data'!$F1922)</f>
        <v>4</v>
      </c>
      <c r="R7714" s="9">
        <f>MONTH('Consolidtaed Data'!$F1922)</f>
        <v>5</v>
      </c>
      <c r="S7714" s="9" t="str">
        <f>TEXT(Table3[[#This Row],[Purchase Date]],"MMMM")</f>
        <v>August</v>
      </c>
      <c r="T7714" s="9">
        <f>YEAR('Consolidtaed Data'!$F1922)</f>
        <v>2020</v>
      </c>
    </row>
    <row r="7715" spans="1:20" x14ac:dyDescent="0.3">
      <c r="A7715" s="9" t="s">
        <v>8741</v>
      </c>
      <c r="B7715" s="9" t="s">
        <v>62</v>
      </c>
      <c r="C7715" s="9" t="s">
        <v>289</v>
      </c>
      <c r="D7715" s="9" t="s">
        <v>149</v>
      </c>
      <c r="E7715" s="9" t="s">
        <v>2758</v>
      </c>
      <c r="F7715" s="12">
        <v>44416</v>
      </c>
      <c r="G7715" s="12" t="str">
        <f>VLOOKUP(Table3[[#This Row],[Product ID]],[1]Products!$A:$G,2,0)</f>
        <v>Product 17</v>
      </c>
      <c r="H7715" s="22">
        <v>2</v>
      </c>
      <c r="I7715" s="9">
        <f>VLOOKUP('Consolidtaed Data'!$B2415,[1]Products!$A:$G,4,0)</f>
        <v>1077</v>
      </c>
      <c r="J7715" s="9">
        <f>VLOOKUP('Consolidtaed Data'!$B2415,[1]Products!$A:$G,3,0)</f>
        <v>732</v>
      </c>
      <c r="K7715" s="9">
        <f>'Consolidtaed Data'!$J2415*'Consolidtaed Data'!$H2415</f>
        <v>2613</v>
      </c>
      <c r="L7715" s="9">
        <f>'Consolidtaed Data'!$I2415*'Consolidtaed Data'!$H2415</f>
        <v>5124</v>
      </c>
      <c r="M7715" s="9">
        <f>'Consolidtaed Data'!$L2415-'Consolidtaed Data'!$K2415</f>
        <v>34</v>
      </c>
      <c r="N7715" s="9" t="str">
        <f>VLOOKUP('Consolidtaed Data'!$C2415,[1]Locations!$A:$O,2,0)</f>
        <v>Rancho Cucamonga</v>
      </c>
      <c r="O7715" s="9" t="str">
        <f>VLOOKUP('Consolidtaed Data'!$D2415,'[1]Sales People'!$A:$B,2,0)</f>
        <v>Brian Hansen</v>
      </c>
      <c r="P7715" s="9" t="str">
        <f>VLOOKUP('Consolidtaed Data'!$E2415,[1]Customers!$A:$B,2,0)</f>
        <v>Gerald Palmer</v>
      </c>
      <c r="Q7715" s="11">
        <f>WEEKDAY('Consolidtaed Data'!$F2415)</f>
        <v>4</v>
      </c>
      <c r="R7715" s="9">
        <f>MONTH('Consolidtaed Data'!$F2415)</f>
        <v>6</v>
      </c>
      <c r="S7715" s="9" t="str">
        <f>TEXT(Table3[[#This Row],[Purchase Date]],"MMMM")</f>
        <v>August</v>
      </c>
      <c r="T7715" s="9">
        <f>YEAR('Consolidtaed Data'!$F2415)</f>
        <v>2020</v>
      </c>
    </row>
    <row r="7716" spans="1:20" x14ac:dyDescent="0.3">
      <c r="A7716" s="9" t="s">
        <v>8742</v>
      </c>
      <c r="B7716" s="9" t="s">
        <v>191</v>
      </c>
      <c r="C7716" s="9" t="s">
        <v>405</v>
      </c>
      <c r="D7716" s="9" t="s">
        <v>229</v>
      </c>
      <c r="E7716" s="9" t="s">
        <v>2832</v>
      </c>
      <c r="F7716" s="12">
        <v>44416</v>
      </c>
      <c r="G7716" s="12" t="str">
        <f>VLOOKUP(Table3[[#This Row],[Product ID]],[1]Products!$A:$G,2,0)</f>
        <v>Product 36</v>
      </c>
      <c r="H7716" s="22">
        <v>1</v>
      </c>
      <c r="I7716" s="9">
        <f>VLOOKUP('Consolidtaed Data'!$B2416,[1]Products!$A:$G,4,0)</f>
        <v>203</v>
      </c>
      <c r="J7716" s="9">
        <f>VLOOKUP('Consolidtaed Data'!$B2416,[1]Products!$A:$G,3,0)</f>
        <v>154</v>
      </c>
      <c r="K7716" s="9">
        <f>'Consolidtaed Data'!$J2416*'Consolidtaed Data'!$H2416</f>
        <v>900</v>
      </c>
      <c r="L7716" s="9">
        <f>'Consolidtaed Data'!$I2416*'Consolidtaed Data'!$H2416</f>
        <v>1500</v>
      </c>
      <c r="M7716" s="9">
        <f>'Consolidtaed Data'!$L2416-'Consolidtaed Data'!$K2416</f>
        <v>600</v>
      </c>
      <c r="N7716" s="9" t="str">
        <f>VLOOKUP('Consolidtaed Data'!$C2416,[1]Locations!$A:$O,2,0)</f>
        <v>Oxnard</v>
      </c>
      <c r="O7716" s="9" t="str">
        <f>VLOOKUP('Consolidtaed Data'!$D2416,'[1]Sales People'!$A:$B,2,0)</f>
        <v>Sean Miller</v>
      </c>
      <c r="P7716" s="9" t="str">
        <f>VLOOKUP('Consolidtaed Data'!$E2416,[1]Customers!$A:$B,2,0)</f>
        <v>Steven Howard</v>
      </c>
      <c r="Q7716" s="11">
        <f>WEEKDAY('Consolidtaed Data'!$F2416)</f>
        <v>4</v>
      </c>
      <c r="R7716" s="9">
        <f>MONTH('Consolidtaed Data'!$F2416)</f>
        <v>6</v>
      </c>
      <c r="S7716" s="9" t="str">
        <f>TEXT(Table3[[#This Row],[Purchase Date]],"MMMM")</f>
        <v>August</v>
      </c>
      <c r="T7716" s="9">
        <f>YEAR('Consolidtaed Data'!$F2416)</f>
        <v>2020</v>
      </c>
    </row>
    <row r="7717" spans="1:20" x14ac:dyDescent="0.3">
      <c r="A7717" s="9" t="s">
        <v>8743</v>
      </c>
      <c r="B7717" s="9" t="s">
        <v>204</v>
      </c>
      <c r="C7717" s="9" t="s">
        <v>394</v>
      </c>
      <c r="D7717" s="9" t="s">
        <v>326</v>
      </c>
      <c r="E7717" s="9" t="s">
        <v>873</v>
      </c>
      <c r="F7717" s="12">
        <v>44416</v>
      </c>
      <c r="G7717" s="12" t="str">
        <f>VLOOKUP(Table3[[#This Row],[Product ID]],[1]Products!$A:$G,2,0)</f>
        <v>Product 101</v>
      </c>
      <c r="H7717" s="22">
        <v>2</v>
      </c>
      <c r="I7717" s="9">
        <f>VLOOKUP('Consolidtaed Data'!$B2510,[1]Products!$A:$G,4,0)</f>
        <v>1526</v>
      </c>
      <c r="J7717" s="9">
        <f>VLOOKUP('Consolidtaed Data'!$B2510,[1]Products!$A:$G,3,0)</f>
        <v>1251</v>
      </c>
      <c r="K7717" s="9">
        <f>'Consolidtaed Data'!$J2510*'Consolidtaed Data'!$H2510</f>
        <v>1367</v>
      </c>
      <c r="L7717" s="9">
        <f>'Consolidtaed Data'!$I2510*'Consolidtaed Data'!$H2510</f>
        <v>2241</v>
      </c>
      <c r="M7717" s="9">
        <f>'Consolidtaed Data'!$L2510-'Consolidtaed Data'!$K2510</f>
        <v>982</v>
      </c>
      <c r="N7717" s="9" t="str">
        <f>VLOOKUP('Consolidtaed Data'!$C2510,[1]Locations!$A:$O,2,0)</f>
        <v>Orange</v>
      </c>
      <c r="O7717" s="9" t="str">
        <f>VLOOKUP('Consolidtaed Data'!$D2510,'[1]Sales People'!$A:$B,2,0)</f>
        <v>Ronald Reed</v>
      </c>
      <c r="P7717" s="9" t="str">
        <f>VLOOKUP('Consolidtaed Data'!$E2510,[1]Customers!$A:$B,2,0)</f>
        <v>Benjamin Moreno</v>
      </c>
      <c r="Q7717" s="11">
        <f>WEEKDAY('Consolidtaed Data'!$F2510)</f>
        <v>4</v>
      </c>
      <c r="R7717" s="9">
        <f>MONTH('Consolidtaed Data'!$F2510)</f>
        <v>7</v>
      </c>
      <c r="S7717" s="9" t="str">
        <f>TEXT(Table3[[#This Row],[Purchase Date]],"MMMM")</f>
        <v>August</v>
      </c>
      <c r="T7717" s="9">
        <f>YEAR('Consolidtaed Data'!$F2510)</f>
        <v>2020</v>
      </c>
    </row>
    <row r="7718" spans="1:20" x14ac:dyDescent="0.3">
      <c r="A7718" s="9" t="s">
        <v>8744</v>
      </c>
      <c r="B7718" s="9" t="s">
        <v>572</v>
      </c>
      <c r="C7718" s="9" t="s">
        <v>196</v>
      </c>
      <c r="D7718" s="9" t="s">
        <v>161</v>
      </c>
      <c r="E7718" s="9" t="s">
        <v>1476</v>
      </c>
      <c r="F7718" s="12">
        <v>44416</v>
      </c>
      <c r="G7718" s="12" t="str">
        <f>VLOOKUP(Table3[[#This Row],[Product ID]],[1]Products!$A:$G,2,0)</f>
        <v>Product 22</v>
      </c>
      <c r="H7718" s="22">
        <v>2</v>
      </c>
      <c r="I7718" s="9">
        <f>VLOOKUP('Consolidtaed Data'!$B2663,[1]Products!$A:$G,4,0)</f>
        <v>1467</v>
      </c>
      <c r="J7718" s="9">
        <f>VLOOKUP('Consolidtaed Data'!$B2663,[1]Products!$A:$G,3,0)</f>
        <v>807</v>
      </c>
      <c r="K7718" s="9">
        <f>'Consolidtaed Data'!$J2663*'Consolidtaed Data'!$H2663</f>
        <v>478</v>
      </c>
      <c r="L7718" s="9">
        <f>'Consolidtaed Data'!$I2663*'Consolidtaed Data'!$H2663</f>
        <v>886</v>
      </c>
      <c r="M7718" s="9">
        <f>'Consolidtaed Data'!$L2663-'Consolidtaed Data'!$K2663</f>
        <v>280</v>
      </c>
      <c r="N7718" s="9" t="str">
        <f>VLOOKUP('Consolidtaed Data'!$C2663,[1]Locations!$A:$O,2,0)</f>
        <v>Pomona</v>
      </c>
      <c r="O7718" s="9" t="str">
        <f>VLOOKUP('Consolidtaed Data'!$D2663,'[1]Sales People'!$A:$B,2,0)</f>
        <v>Larry Castillo</v>
      </c>
      <c r="P7718" s="9" t="str">
        <f>VLOOKUP('Consolidtaed Data'!$E2663,[1]Customers!$A:$B,2,0)</f>
        <v>Charles Hughes</v>
      </c>
      <c r="Q7718" s="11">
        <f>WEEKDAY('Consolidtaed Data'!$F2663)</f>
        <v>2</v>
      </c>
      <c r="R7718" s="9">
        <f>MONTH('Consolidtaed Data'!$F2663)</f>
        <v>7</v>
      </c>
      <c r="S7718" s="9" t="str">
        <f>TEXT(Table3[[#This Row],[Purchase Date]],"MMMM")</f>
        <v>August</v>
      </c>
      <c r="T7718" s="9">
        <f>YEAR('Consolidtaed Data'!$F2663)</f>
        <v>2020</v>
      </c>
    </row>
    <row r="7719" spans="1:20" x14ac:dyDescent="0.3">
      <c r="A7719" s="9" t="s">
        <v>8745</v>
      </c>
      <c r="B7719" s="9" t="s">
        <v>38</v>
      </c>
      <c r="C7719" s="9" t="s">
        <v>210</v>
      </c>
      <c r="D7719" s="9" t="s">
        <v>22</v>
      </c>
      <c r="E7719" s="9" t="s">
        <v>613</v>
      </c>
      <c r="F7719" s="12">
        <v>44416</v>
      </c>
      <c r="G7719" s="12" t="str">
        <f>VLOOKUP(Table3[[#This Row],[Product ID]],[1]Products!$A:$G,2,0)</f>
        <v>Product 25</v>
      </c>
      <c r="H7719" s="22">
        <v>2</v>
      </c>
      <c r="I7719" s="9">
        <f>VLOOKUP('Consolidtaed Data'!$B2706,[1]Products!$A:$G,4,0)</f>
        <v>1351</v>
      </c>
      <c r="J7719" s="9">
        <f>VLOOKUP('Consolidtaed Data'!$B2706,[1]Products!$A:$G,3,0)</f>
        <v>1108</v>
      </c>
      <c r="K7719" s="9">
        <f>'Consolidtaed Data'!$J2706*'Consolidtaed Data'!$H2706</f>
        <v>455</v>
      </c>
      <c r="L7719" s="9">
        <f>'Consolidtaed Data'!$I2706*'Consolidtaed Data'!$H2706</f>
        <v>799</v>
      </c>
      <c r="M7719" s="9">
        <f>'Consolidtaed Data'!$L2706-'Consolidtaed Data'!$K2706</f>
        <v>3580</v>
      </c>
      <c r="N7719" s="9" t="str">
        <f>VLOOKUP('Consolidtaed Data'!$C2706,[1]Locations!$A:$O,2,0)</f>
        <v>Oxnard</v>
      </c>
      <c r="O7719" s="9" t="str">
        <f>VLOOKUP('Consolidtaed Data'!$D2706,'[1]Sales People'!$A:$B,2,0)</f>
        <v>Jerry Perry</v>
      </c>
      <c r="P7719" s="9" t="str">
        <f>VLOOKUP('Consolidtaed Data'!$E2706,[1]Customers!$A:$B,2,0)</f>
        <v>Jose Lewis</v>
      </c>
      <c r="Q7719" s="11">
        <f>WEEKDAY('Consolidtaed Data'!$F2706)</f>
        <v>5</v>
      </c>
      <c r="R7719" s="9">
        <f>MONTH('Consolidtaed Data'!$F2706)</f>
        <v>7</v>
      </c>
      <c r="S7719" s="9" t="str">
        <f>TEXT(Table3[[#This Row],[Purchase Date]],"MMMM")</f>
        <v>August</v>
      </c>
      <c r="T7719" s="9">
        <f>YEAR('Consolidtaed Data'!$F2706)</f>
        <v>2020</v>
      </c>
    </row>
    <row r="7720" spans="1:20" x14ac:dyDescent="0.3">
      <c r="A7720" s="9" t="s">
        <v>8746</v>
      </c>
      <c r="B7720" s="9" t="s">
        <v>526</v>
      </c>
      <c r="C7720" s="9" t="s">
        <v>439</v>
      </c>
      <c r="D7720" s="9" t="s">
        <v>149</v>
      </c>
      <c r="E7720" s="9" t="s">
        <v>894</v>
      </c>
      <c r="F7720" s="12">
        <v>44416</v>
      </c>
      <c r="G7720" s="12" t="str">
        <f>VLOOKUP(Table3[[#This Row],[Product ID]],[1]Products!$A:$G,2,0)</f>
        <v>Product 14</v>
      </c>
      <c r="H7720" s="22">
        <v>1</v>
      </c>
      <c r="I7720" s="9">
        <f>VLOOKUP('Consolidtaed Data'!$B2834,[1]Products!$A:$G,4,0)</f>
        <v>667</v>
      </c>
      <c r="J7720" s="9">
        <f>VLOOKUP('Consolidtaed Data'!$B2834,[1]Products!$A:$G,3,0)</f>
        <v>387</v>
      </c>
      <c r="K7720" s="9">
        <f>'Consolidtaed Data'!$J2834*'Consolidtaed Data'!$H2834</f>
        <v>850</v>
      </c>
      <c r="L7720" s="9">
        <f>'Consolidtaed Data'!$I2834*'Consolidtaed Data'!$H2834</f>
        <v>1090</v>
      </c>
      <c r="M7720" s="9">
        <f>'Consolidtaed Data'!$L2834-'Consolidtaed Data'!$K2834</f>
        <v>348</v>
      </c>
      <c r="N7720" s="9" t="str">
        <f>VLOOKUP('Consolidtaed Data'!$C2834,[1]Locations!$A:$O,2,0)</f>
        <v>Modesto</v>
      </c>
      <c r="O7720" s="9" t="str">
        <f>VLOOKUP('Consolidtaed Data'!$D2834,'[1]Sales People'!$A:$B,2,0)</f>
        <v>Joe Sims</v>
      </c>
      <c r="P7720" s="9" t="str">
        <f>VLOOKUP('Consolidtaed Data'!$E2834,[1]Customers!$A:$B,2,0)</f>
        <v>Edward Gonzalez</v>
      </c>
      <c r="Q7720" s="11">
        <f>WEEKDAY('Consolidtaed Data'!$F2834)</f>
        <v>2</v>
      </c>
      <c r="R7720" s="9">
        <f>MONTH('Consolidtaed Data'!$F2834)</f>
        <v>7</v>
      </c>
      <c r="S7720" s="9" t="str">
        <f>TEXT(Table3[[#This Row],[Purchase Date]],"MMMM")</f>
        <v>August</v>
      </c>
      <c r="T7720" s="9">
        <f>YEAR('Consolidtaed Data'!$F2834)</f>
        <v>2020</v>
      </c>
    </row>
    <row r="7721" spans="1:20" x14ac:dyDescent="0.3">
      <c r="A7721" s="9" t="s">
        <v>8747</v>
      </c>
      <c r="B7721" s="9" t="s">
        <v>490</v>
      </c>
      <c r="C7721" s="9" t="s">
        <v>412</v>
      </c>
      <c r="D7721" s="9" t="s">
        <v>197</v>
      </c>
      <c r="E7721" s="9" t="s">
        <v>416</v>
      </c>
      <c r="F7721" s="12">
        <v>44417</v>
      </c>
      <c r="G7721" s="12" t="str">
        <f>VLOOKUP(Table3[[#This Row],[Product ID]],[1]Products!$A:$G,2,0)</f>
        <v>Product 79</v>
      </c>
      <c r="H7721" s="22">
        <v>2</v>
      </c>
      <c r="I7721" s="9">
        <f>VLOOKUP('Consolidtaed Data'!$B95,[1]Products!$A:$G,4,0)</f>
        <v>35</v>
      </c>
      <c r="J7721" s="9">
        <f>VLOOKUP('Consolidtaed Data'!$B95,[1]Products!$A:$G,3,0)</f>
        <v>22</v>
      </c>
      <c r="K7721" s="9">
        <f>'Consolidtaed Data'!$J95*'Consolidtaed Data'!$H95</f>
        <v>292</v>
      </c>
      <c r="L7721" s="9">
        <f>'Consolidtaed Data'!$I95*'Consolidtaed Data'!$H95</f>
        <v>356</v>
      </c>
      <c r="M7721" s="9">
        <f>'Consolidtaed Data'!$L95-'Consolidtaed Data'!$K95</f>
        <v>894</v>
      </c>
      <c r="N7721" s="9" t="str">
        <f>VLOOKUP('Consolidtaed Data'!$C95,[1]Locations!$A:$O,2,0)</f>
        <v>Santa Ana</v>
      </c>
      <c r="O7721" s="9" t="str">
        <f>VLOOKUP('Consolidtaed Data'!$D95,'[1]Sales People'!$A:$B,2,0)</f>
        <v>Joshua Cook</v>
      </c>
      <c r="P7721" s="9" t="str">
        <f>VLOOKUP('Consolidtaed Data'!$E95,[1]Customers!$A:$B,2,0)</f>
        <v>Albert Young</v>
      </c>
      <c r="Q7721" s="11">
        <f>WEEKDAY('Consolidtaed Data'!$F95)</f>
        <v>3</v>
      </c>
      <c r="R7721" s="9">
        <f>MONTH('Consolidtaed Data'!$F95)</f>
        <v>1</v>
      </c>
      <c r="S7721" s="9" t="str">
        <f>TEXT(Table3[[#This Row],[Purchase Date]],"MMMM")</f>
        <v>August</v>
      </c>
      <c r="T7721" s="9">
        <f>YEAR('Consolidtaed Data'!$F95)</f>
        <v>2020</v>
      </c>
    </row>
    <row r="7722" spans="1:20" x14ac:dyDescent="0.3">
      <c r="A7722" s="9" t="s">
        <v>8748</v>
      </c>
      <c r="B7722" s="9" t="s">
        <v>301</v>
      </c>
      <c r="C7722" s="9" t="s">
        <v>99</v>
      </c>
      <c r="D7722" s="9" t="s">
        <v>113</v>
      </c>
      <c r="E7722" s="9" t="s">
        <v>440</v>
      </c>
      <c r="F7722" s="12">
        <v>44417</v>
      </c>
      <c r="G7722" s="12" t="str">
        <f>VLOOKUP(Table3[[#This Row],[Product ID]],[1]Products!$A:$G,2,0)</f>
        <v>Product 57</v>
      </c>
      <c r="H7722" s="22">
        <v>1</v>
      </c>
      <c r="I7722" s="9">
        <f>VLOOKUP('Consolidtaed Data'!$B555,[1]Products!$A:$G,4,0)</f>
        <v>871</v>
      </c>
      <c r="J7722" s="9">
        <f>VLOOKUP('Consolidtaed Data'!$B555,[1]Products!$A:$G,3,0)</f>
        <v>540</v>
      </c>
      <c r="K7722" s="9">
        <f>'Consolidtaed Data'!$J555*'Consolidtaed Data'!$H555</f>
        <v>3144</v>
      </c>
      <c r="L7722" s="9">
        <f>'Consolidtaed Data'!$I555*'Consolidtaed Data'!$H555</f>
        <v>3788</v>
      </c>
      <c r="M7722" s="9">
        <f>'Consolidtaed Data'!$L555-'Consolidtaed Data'!$K555</f>
        <v>1320</v>
      </c>
      <c r="N7722" s="9" t="str">
        <f>VLOOKUP('Consolidtaed Data'!$C555,[1]Locations!$A:$O,2,0)</f>
        <v>Long Beach</v>
      </c>
      <c r="O7722" s="9" t="str">
        <f>VLOOKUP('Consolidtaed Data'!$D555,'[1]Sales People'!$A:$B,2,0)</f>
        <v>Brian Hansen</v>
      </c>
      <c r="P7722" s="9" t="str">
        <f>VLOOKUP('Consolidtaed Data'!$E555,[1]Customers!$A:$B,2,0)</f>
        <v>Juan Cruz</v>
      </c>
      <c r="Q7722" s="11">
        <f>WEEKDAY('Consolidtaed Data'!$F555)</f>
        <v>7</v>
      </c>
      <c r="R7722" s="9">
        <f>MONTH('Consolidtaed Data'!$F555)</f>
        <v>2</v>
      </c>
      <c r="S7722" s="9" t="str">
        <f>TEXT(Table3[[#This Row],[Purchase Date]],"MMMM")</f>
        <v>August</v>
      </c>
      <c r="T7722" s="9">
        <f>YEAR('Consolidtaed Data'!$F555)</f>
        <v>2020</v>
      </c>
    </row>
    <row r="7723" spans="1:20" x14ac:dyDescent="0.3">
      <c r="A7723" s="9" t="s">
        <v>8749</v>
      </c>
      <c r="B7723" s="9" t="s">
        <v>580</v>
      </c>
      <c r="C7723" s="9" t="s">
        <v>504</v>
      </c>
      <c r="D7723" s="9" t="s">
        <v>73</v>
      </c>
      <c r="E7723" s="9" t="s">
        <v>626</v>
      </c>
      <c r="F7723" s="12">
        <v>44417</v>
      </c>
      <c r="G7723" s="12" t="str">
        <f>VLOOKUP(Table3[[#This Row],[Product ID]],[1]Products!$A:$G,2,0)</f>
        <v>Product 1</v>
      </c>
      <c r="H7723" s="22">
        <v>1</v>
      </c>
      <c r="I7723" s="9">
        <f>VLOOKUP('Consolidtaed Data'!$B865,[1]Products!$A:$G,4,0)</f>
        <v>951</v>
      </c>
      <c r="J7723" s="9">
        <f>VLOOKUP('Consolidtaed Data'!$B865,[1]Products!$A:$G,3,0)</f>
        <v>504</v>
      </c>
      <c r="K7723" s="9">
        <f>'Consolidtaed Data'!$J865*'Consolidtaed Data'!$H865</f>
        <v>765</v>
      </c>
      <c r="L7723" s="9">
        <f>'Consolidtaed Data'!$I865*'Consolidtaed Data'!$H865</f>
        <v>1176</v>
      </c>
      <c r="M7723" s="9">
        <f>'Consolidtaed Data'!$L865-'Consolidtaed Data'!$K865</f>
        <v>123</v>
      </c>
      <c r="N7723" s="9" t="str">
        <f>VLOOKUP('Consolidtaed Data'!$C865,[1]Locations!$A:$O,2,0)</f>
        <v>Pasadena</v>
      </c>
      <c r="O7723" s="9" t="str">
        <f>VLOOKUP('Consolidtaed Data'!$D865,'[1]Sales People'!$A:$B,2,0)</f>
        <v>Carl Hall</v>
      </c>
      <c r="P7723" s="9" t="str">
        <f>VLOOKUP('Consolidtaed Data'!$E865,[1]Customers!$A:$B,2,0)</f>
        <v>Clarence Freeman</v>
      </c>
      <c r="Q7723" s="11">
        <f>WEEKDAY('Consolidtaed Data'!$F865)</f>
        <v>1</v>
      </c>
      <c r="R7723" s="9">
        <f>MONTH('Consolidtaed Data'!$F865)</f>
        <v>3</v>
      </c>
      <c r="S7723" s="9" t="str">
        <f>TEXT(Table3[[#This Row],[Purchase Date]],"MMMM")</f>
        <v>August</v>
      </c>
      <c r="T7723" s="9">
        <f>YEAR('Consolidtaed Data'!$F865)</f>
        <v>2020</v>
      </c>
    </row>
    <row r="7724" spans="1:20" x14ac:dyDescent="0.3">
      <c r="A7724" s="9" t="s">
        <v>8750</v>
      </c>
      <c r="B7724" s="9" t="s">
        <v>252</v>
      </c>
      <c r="C7724" s="9" t="s">
        <v>423</v>
      </c>
      <c r="D7724" s="9" t="s">
        <v>220</v>
      </c>
      <c r="E7724" s="9" t="s">
        <v>473</v>
      </c>
      <c r="F7724" s="12">
        <v>44417</v>
      </c>
      <c r="G7724" s="12" t="str">
        <f>VLOOKUP(Table3[[#This Row],[Product ID]],[1]Products!$A:$G,2,0)</f>
        <v>Product 81</v>
      </c>
      <c r="H7724" s="22">
        <v>1</v>
      </c>
      <c r="I7724" s="9">
        <f>VLOOKUP('Consolidtaed Data'!$B924,[1]Products!$A:$G,4,0)</f>
        <v>913</v>
      </c>
      <c r="J7724" s="9">
        <f>VLOOKUP('Consolidtaed Data'!$B924,[1]Products!$A:$G,3,0)</f>
        <v>584</v>
      </c>
      <c r="K7724" s="9">
        <f>'Consolidtaed Data'!$J924*'Consolidtaed Data'!$H924</f>
        <v>962</v>
      </c>
      <c r="L7724" s="9">
        <f>'Consolidtaed Data'!$I924*'Consolidtaed Data'!$H924</f>
        <v>1414</v>
      </c>
      <c r="M7724" s="9">
        <f>'Consolidtaed Data'!$L924-'Consolidtaed Data'!$K924</f>
        <v>644</v>
      </c>
      <c r="N7724" s="9" t="str">
        <f>VLOOKUP('Consolidtaed Data'!$C924,[1]Locations!$A:$O,2,0)</f>
        <v>Irvine</v>
      </c>
      <c r="O7724" s="9" t="str">
        <f>VLOOKUP('Consolidtaed Data'!$D924,'[1]Sales People'!$A:$B,2,0)</f>
        <v>Christopher Tucker</v>
      </c>
      <c r="P7724" s="9" t="str">
        <f>VLOOKUP('Consolidtaed Data'!$E924,[1]Customers!$A:$B,2,0)</f>
        <v>Peter Gilbert</v>
      </c>
      <c r="Q7724" s="11">
        <f>WEEKDAY('Consolidtaed Data'!$F924)</f>
        <v>6</v>
      </c>
      <c r="R7724" s="9">
        <f>MONTH('Consolidtaed Data'!$F924)</f>
        <v>3</v>
      </c>
      <c r="S7724" s="9" t="str">
        <f>TEXT(Table3[[#This Row],[Purchase Date]],"MMMM")</f>
        <v>August</v>
      </c>
      <c r="T7724" s="9">
        <f>YEAR('Consolidtaed Data'!$F924)</f>
        <v>2020</v>
      </c>
    </row>
    <row r="7725" spans="1:20" x14ac:dyDescent="0.3">
      <c r="A7725" s="9" t="s">
        <v>8751</v>
      </c>
      <c r="B7725" s="9" t="s">
        <v>11</v>
      </c>
      <c r="C7725" s="9" t="s">
        <v>504</v>
      </c>
      <c r="D7725" s="9" t="s">
        <v>51</v>
      </c>
      <c r="E7725" s="9" t="s">
        <v>180</v>
      </c>
      <c r="F7725" s="12">
        <v>44417</v>
      </c>
      <c r="G7725" s="12" t="str">
        <f>VLOOKUP(Table3[[#This Row],[Product ID]],[1]Products!$A:$G,2,0)</f>
        <v>Product 88</v>
      </c>
      <c r="H7725" s="22">
        <v>1</v>
      </c>
      <c r="I7725" s="9">
        <f>VLOOKUP('Consolidtaed Data'!$B1319,[1]Products!$A:$G,4,0)</f>
        <v>800</v>
      </c>
      <c r="J7725" s="9">
        <f>VLOOKUP('Consolidtaed Data'!$B1319,[1]Products!$A:$G,3,0)</f>
        <v>536</v>
      </c>
      <c r="K7725" s="9">
        <f>'Consolidtaed Data'!$J1319*'Consolidtaed Data'!$H1319</f>
        <v>478</v>
      </c>
      <c r="L7725" s="9">
        <f>'Consolidtaed Data'!$I1319*'Consolidtaed Data'!$H1319</f>
        <v>886</v>
      </c>
      <c r="M7725" s="9">
        <f>'Consolidtaed Data'!$L1319-'Consolidtaed Data'!$K1319</f>
        <v>1035</v>
      </c>
      <c r="N7725" s="9" t="str">
        <f>VLOOKUP('Consolidtaed Data'!$C1319,[1]Locations!$A:$O,2,0)</f>
        <v>El Monte</v>
      </c>
      <c r="O7725" s="9" t="str">
        <f>VLOOKUP('Consolidtaed Data'!$D1319,'[1]Sales People'!$A:$B,2,0)</f>
        <v>Jimmy Young</v>
      </c>
      <c r="P7725" s="9" t="str">
        <f>VLOOKUP('Consolidtaed Data'!$E1319,[1]Customers!$A:$B,2,0)</f>
        <v>Sean Alexander</v>
      </c>
      <c r="Q7725" s="11">
        <f>WEEKDAY('Consolidtaed Data'!$F1319)</f>
        <v>3</v>
      </c>
      <c r="R7725" s="9">
        <f>MONTH('Consolidtaed Data'!$F1319)</f>
        <v>4</v>
      </c>
      <c r="S7725" s="9" t="str">
        <f>TEXT(Table3[[#This Row],[Purchase Date]],"MMMM")</f>
        <v>August</v>
      </c>
      <c r="T7725" s="9">
        <f>YEAR('Consolidtaed Data'!$F1319)</f>
        <v>2020</v>
      </c>
    </row>
    <row r="7726" spans="1:20" x14ac:dyDescent="0.3">
      <c r="A7726" s="9" t="s">
        <v>8752</v>
      </c>
      <c r="B7726" s="9" t="s">
        <v>238</v>
      </c>
      <c r="C7726" s="9" t="s">
        <v>522</v>
      </c>
      <c r="D7726" s="9" t="s">
        <v>374</v>
      </c>
      <c r="E7726" s="9" t="s">
        <v>557</v>
      </c>
      <c r="F7726" s="12">
        <v>44417</v>
      </c>
      <c r="G7726" s="12" t="str">
        <f>VLOOKUP(Table3[[#This Row],[Product ID]],[1]Products!$A:$G,2,0)</f>
        <v>Product 49</v>
      </c>
      <c r="H7726" s="22">
        <v>1</v>
      </c>
      <c r="I7726" s="9">
        <f>VLOOKUP('Consolidtaed Data'!$B1505,[1]Products!$A:$G,4,0)</f>
        <v>1671</v>
      </c>
      <c r="J7726" s="9">
        <f>VLOOKUP('Consolidtaed Data'!$B1505,[1]Products!$A:$G,3,0)</f>
        <v>1220</v>
      </c>
      <c r="K7726" s="9">
        <f>'Consolidtaed Data'!$J1505*'Consolidtaed Data'!$H1505</f>
        <v>2734</v>
      </c>
      <c r="L7726" s="9">
        <f>'Consolidtaed Data'!$I1505*'Consolidtaed Data'!$H1505</f>
        <v>4482</v>
      </c>
      <c r="M7726" s="9">
        <f>'Consolidtaed Data'!$L1505-'Consolidtaed Data'!$K1505</f>
        <v>13</v>
      </c>
      <c r="N7726" s="9" t="str">
        <f>VLOOKUP('Consolidtaed Data'!$C1505,[1]Locations!$A:$O,2,0)</f>
        <v>Oakland</v>
      </c>
      <c r="O7726" s="9" t="str">
        <f>VLOOKUP('Consolidtaed Data'!$D1505,'[1]Sales People'!$A:$B,2,0)</f>
        <v>Henry Nelson</v>
      </c>
      <c r="P7726" s="9" t="str">
        <f>VLOOKUP('Consolidtaed Data'!$E1505,[1]Customers!$A:$B,2,0)</f>
        <v>Matthew Phillips</v>
      </c>
      <c r="Q7726" s="11">
        <f>WEEKDAY('Consolidtaed Data'!$F1505)</f>
        <v>3</v>
      </c>
      <c r="R7726" s="9">
        <f>MONTH('Consolidtaed Data'!$F1505)</f>
        <v>4</v>
      </c>
      <c r="S7726" s="9" t="str">
        <f>TEXT(Table3[[#This Row],[Purchase Date]],"MMMM")</f>
        <v>August</v>
      </c>
      <c r="T7726" s="9">
        <f>YEAR('Consolidtaed Data'!$F1505)</f>
        <v>2020</v>
      </c>
    </row>
    <row r="7727" spans="1:20" x14ac:dyDescent="0.3">
      <c r="A7727" s="9" t="s">
        <v>8753</v>
      </c>
      <c r="B7727" s="9" t="s">
        <v>248</v>
      </c>
      <c r="C7727" s="9" t="s">
        <v>228</v>
      </c>
      <c r="D7727" s="9" t="s">
        <v>56</v>
      </c>
      <c r="E7727" s="9" t="s">
        <v>260</v>
      </c>
      <c r="F7727" s="12">
        <v>44417</v>
      </c>
      <c r="G7727" s="12" t="str">
        <f>VLOOKUP(Table3[[#This Row],[Product ID]],[1]Products!$A:$G,2,0)</f>
        <v>Product 97</v>
      </c>
      <c r="H7727" s="22">
        <v>2</v>
      </c>
      <c r="I7727" s="9">
        <f>VLOOKUP('Consolidtaed Data'!$B1545,[1]Products!$A:$G,4,0)</f>
        <v>1848</v>
      </c>
      <c r="J7727" s="9">
        <f>VLOOKUP('Consolidtaed Data'!$B1545,[1]Products!$A:$G,3,0)</f>
        <v>1294</v>
      </c>
      <c r="K7727" s="9">
        <f>'Consolidtaed Data'!$J1545*'Consolidtaed Data'!$H1545</f>
        <v>291</v>
      </c>
      <c r="L7727" s="9">
        <f>'Consolidtaed Data'!$I1545*'Consolidtaed Data'!$H1545</f>
        <v>378</v>
      </c>
      <c r="M7727" s="9">
        <f>'Consolidtaed Data'!$L1545-'Consolidtaed Data'!$K1545</f>
        <v>90</v>
      </c>
      <c r="N7727" s="9" t="str">
        <f>VLOOKUP('Consolidtaed Data'!$C1545,[1]Locations!$A:$O,2,0)</f>
        <v>Simi Valley</v>
      </c>
      <c r="O7727" s="9" t="str">
        <f>VLOOKUP('Consolidtaed Data'!$D1545,'[1]Sales People'!$A:$B,2,0)</f>
        <v>Brian Davis</v>
      </c>
      <c r="P7727" s="9" t="str">
        <f>VLOOKUP('Consolidtaed Data'!$E1545,[1]Customers!$A:$B,2,0)</f>
        <v>Kenneth Foster</v>
      </c>
      <c r="Q7727" s="11">
        <f>WEEKDAY('Consolidtaed Data'!$F1545)</f>
        <v>5</v>
      </c>
      <c r="R7727" s="9">
        <f>MONTH('Consolidtaed Data'!$F1545)</f>
        <v>4</v>
      </c>
      <c r="S7727" s="9" t="str">
        <f>TEXT(Table3[[#This Row],[Purchase Date]],"MMMM")</f>
        <v>August</v>
      </c>
      <c r="T7727" s="9">
        <f>YEAR('Consolidtaed Data'!$F1545)</f>
        <v>2020</v>
      </c>
    </row>
    <row r="7728" spans="1:20" x14ac:dyDescent="0.3">
      <c r="A7728" s="9" t="s">
        <v>8754</v>
      </c>
      <c r="B7728" s="9" t="s">
        <v>490</v>
      </c>
      <c r="C7728" s="9" t="s">
        <v>178</v>
      </c>
      <c r="D7728" s="9" t="s">
        <v>131</v>
      </c>
      <c r="E7728" s="9" t="s">
        <v>348</v>
      </c>
      <c r="F7728" s="12">
        <v>44417</v>
      </c>
      <c r="G7728" s="12" t="str">
        <f>VLOOKUP(Table3[[#This Row],[Product ID]],[1]Products!$A:$G,2,0)</f>
        <v>Product 79</v>
      </c>
      <c r="H7728" s="22">
        <v>1</v>
      </c>
      <c r="I7728" s="9">
        <f>VLOOKUP('Consolidtaed Data'!$B2311,[1]Products!$A:$G,4,0)</f>
        <v>458</v>
      </c>
      <c r="J7728" s="9">
        <f>VLOOKUP('Consolidtaed Data'!$B2311,[1]Products!$A:$G,3,0)</f>
        <v>376</v>
      </c>
      <c r="K7728" s="9">
        <f>'Consolidtaed Data'!$J2311*'Consolidtaed Data'!$H2311</f>
        <v>1296</v>
      </c>
      <c r="L7728" s="9">
        <f>'Consolidtaed Data'!$I2311*'Consolidtaed Data'!$H2311</f>
        <v>1542</v>
      </c>
      <c r="M7728" s="9">
        <f>'Consolidtaed Data'!$L2311-'Consolidtaed Data'!$K2311</f>
        <v>436</v>
      </c>
      <c r="N7728" s="9" t="str">
        <f>VLOOKUP('Consolidtaed Data'!$C2311,[1]Locations!$A:$O,2,0)</f>
        <v>El Monte</v>
      </c>
      <c r="O7728" s="9" t="str">
        <f>VLOOKUP('Consolidtaed Data'!$D2311,'[1]Sales People'!$A:$B,2,0)</f>
        <v>Kevin Butler</v>
      </c>
      <c r="P7728" s="9" t="str">
        <f>VLOOKUP('Consolidtaed Data'!$E2311,[1]Customers!$A:$B,2,0)</f>
        <v>Nicholas Williamson</v>
      </c>
      <c r="Q7728" s="11">
        <f>WEEKDAY('Consolidtaed Data'!$F2311)</f>
        <v>4</v>
      </c>
      <c r="R7728" s="9">
        <f>MONTH('Consolidtaed Data'!$F2311)</f>
        <v>6</v>
      </c>
      <c r="S7728" s="9" t="str">
        <f>TEXT(Table3[[#This Row],[Purchase Date]],"MMMM")</f>
        <v>August</v>
      </c>
      <c r="T7728" s="9">
        <f>YEAR('Consolidtaed Data'!$F2311)</f>
        <v>2020</v>
      </c>
    </row>
    <row r="7729" spans="1:20" x14ac:dyDescent="0.3">
      <c r="A7729" s="9" t="s">
        <v>8755</v>
      </c>
      <c r="B7729" s="9" t="s">
        <v>443</v>
      </c>
      <c r="C7729" s="9" t="s">
        <v>472</v>
      </c>
      <c r="D7729" s="9" t="s">
        <v>281</v>
      </c>
      <c r="E7729" s="9" t="s">
        <v>3026</v>
      </c>
      <c r="F7729" s="12">
        <v>44417</v>
      </c>
      <c r="G7729" s="12" t="str">
        <f>VLOOKUP(Table3[[#This Row],[Product ID]],[1]Products!$A:$G,2,0)</f>
        <v>Product 61</v>
      </c>
      <c r="H7729" s="22">
        <v>2</v>
      </c>
      <c r="I7729" s="9">
        <f>VLOOKUP('Consolidtaed Data'!$B2653,[1]Products!$A:$G,4,0)</f>
        <v>203</v>
      </c>
      <c r="J7729" s="9">
        <f>VLOOKUP('Consolidtaed Data'!$B2653,[1]Products!$A:$G,3,0)</f>
        <v>154</v>
      </c>
      <c r="K7729" s="9">
        <f>'Consolidtaed Data'!$J2653*'Consolidtaed Data'!$H2653</f>
        <v>2216</v>
      </c>
      <c r="L7729" s="9">
        <f>'Consolidtaed Data'!$I2653*'Consolidtaed Data'!$H2653</f>
        <v>2702</v>
      </c>
      <c r="M7729" s="9">
        <f>'Consolidtaed Data'!$L2653-'Consolidtaed Data'!$K2653</f>
        <v>331</v>
      </c>
      <c r="N7729" s="9" t="str">
        <f>VLOOKUP('Consolidtaed Data'!$C2653,[1]Locations!$A:$O,2,0)</f>
        <v>Escondido</v>
      </c>
      <c r="O7729" s="9" t="str">
        <f>VLOOKUP('Consolidtaed Data'!$D2653,'[1]Sales People'!$A:$B,2,0)</f>
        <v>Kevin Butler</v>
      </c>
      <c r="P7729" s="9" t="str">
        <f>VLOOKUP('Consolidtaed Data'!$E2653,[1]Customers!$A:$B,2,0)</f>
        <v>Louis Mccoy</v>
      </c>
      <c r="Q7729" s="11">
        <f>WEEKDAY('Consolidtaed Data'!$F2653)</f>
        <v>2</v>
      </c>
      <c r="R7729" s="9">
        <f>MONTH('Consolidtaed Data'!$F2653)</f>
        <v>7</v>
      </c>
      <c r="S7729" s="9" t="str">
        <f>TEXT(Table3[[#This Row],[Purchase Date]],"MMMM")</f>
        <v>August</v>
      </c>
      <c r="T7729" s="9">
        <f>YEAR('Consolidtaed Data'!$F2653)</f>
        <v>2020</v>
      </c>
    </row>
    <row r="7730" spans="1:20" x14ac:dyDescent="0.3">
      <c r="A7730" s="9" t="s">
        <v>8756</v>
      </c>
      <c r="B7730" s="9" t="s">
        <v>172</v>
      </c>
      <c r="C7730" s="9" t="s">
        <v>319</v>
      </c>
      <c r="D7730" s="9" t="s">
        <v>83</v>
      </c>
      <c r="E7730" s="9" t="s">
        <v>2088</v>
      </c>
      <c r="F7730" s="12">
        <v>44417</v>
      </c>
      <c r="G7730" s="12" t="str">
        <f>VLOOKUP(Table3[[#This Row],[Product ID]],[1]Products!$A:$G,2,0)</f>
        <v>Product 4</v>
      </c>
      <c r="H7730" s="22">
        <v>4</v>
      </c>
      <c r="I7730" s="9">
        <f>VLOOKUP('Consolidtaed Data'!$B2815,[1]Products!$A:$G,4,0)</f>
        <v>356</v>
      </c>
      <c r="J7730" s="9">
        <f>VLOOKUP('Consolidtaed Data'!$B2815,[1]Products!$A:$G,3,0)</f>
        <v>292</v>
      </c>
      <c r="K7730" s="9">
        <f>'Consolidtaed Data'!$J2815*'Consolidtaed Data'!$H2815</f>
        <v>774</v>
      </c>
      <c r="L7730" s="9">
        <f>'Consolidtaed Data'!$I2815*'Consolidtaed Data'!$H2815</f>
        <v>1334</v>
      </c>
      <c r="M7730" s="9">
        <f>'Consolidtaed Data'!$L2815-'Consolidtaed Data'!$K2815</f>
        <v>161</v>
      </c>
      <c r="N7730" s="9" t="str">
        <f>VLOOKUP('Consolidtaed Data'!$C2815,[1]Locations!$A:$O,2,0)</f>
        <v>Santa Maria</v>
      </c>
      <c r="O7730" s="9" t="str">
        <f>VLOOKUP('Consolidtaed Data'!$D2815,'[1]Sales People'!$A:$B,2,0)</f>
        <v>Kenneth Fields</v>
      </c>
      <c r="P7730" s="9" t="str">
        <f>VLOOKUP('Consolidtaed Data'!$E2815,[1]Customers!$A:$B,2,0)</f>
        <v>Dennis Morris</v>
      </c>
      <c r="Q7730" s="11">
        <f>WEEKDAY('Consolidtaed Data'!$F2815)</f>
        <v>7</v>
      </c>
      <c r="R7730" s="9">
        <f>MONTH('Consolidtaed Data'!$F2815)</f>
        <v>7</v>
      </c>
      <c r="S7730" s="9" t="str">
        <f>TEXT(Table3[[#This Row],[Purchase Date]],"MMMM")</f>
        <v>August</v>
      </c>
      <c r="T7730" s="9">
        <f>YEAR('Consolidtaed Data'!$F2815)</f>
        <v>2020</v>
      </c>
    </row>
    <row r="7731" spans="1:20" x14ac:dyDescent="0.3">
      <c r="A7731" s="9" t="s">
        <v>8757</v>
      </c>
      <c r="B7731" s="9" t="s">
        <v>234</v>
      </c>
      <c r="C7731" s="9" t="s">
        <v>420</v>
      </c>
      <c r="D7731" s="9" t="s">
        <v>83</v>
      </c>
      <c r="E7731" s="9" t="s">
        <v>1388</v>
      </c>
      <c r="F7731" s="12">
        <v>44417</v>
      </c>
      <c r="G7731" s="12" t="str">
        <f>VLOOKUP(Table3[[#This Row],[Product ID]],[1]Products!$A:$G,2,0)</f>
        <v>Product 54</v>
      </c>
      <c r="H7731" s="22">
        <v>3</v>
      </c>
      <c r="I7731" s="9">
        <f>VLOOKUP('Consolidtaed Data'!$B2816,[1]Products!$A:$G,4,0)</f>
        <v>951</v>
      </c>
      <c r="J7731" s="9">
        <f>VLOOKUP('Consolidtaed Data'!$B2816,[1]Products!$A:$G,3,0)</f>
        <v>504</v>
      </c>
      <c r="K7731" s="9">
        <f>'Consolidtaed Data'!$J2816*'Consolidtaed Data'!$H2816</f>
        <v>1518</v>
      </c>
      <c r="L7731" s="9">
        <f>'Consolidtaed Data'!$I2816*'Consolidtaed Data'!$H2816</f>
        <v>2410</v>
      </c>
      <c r="M7731" s="9">
        <f>'Consolidtaed Data'!$L2816-'Consolidtaed Data'!$K2816</f>
        <v>362</v>
      </c>
      <c r="N7731" s="9" t="str">
        <f>VLOOKUP('Consolidtaed Data'!$C2816,[1]Locations!$A:$O,2,0)</f>
        <v>Concord</v>
      </c>
      <c r="O7731" s="9" t="str">
        <f>VLOOKUP('Consolidtaed Data'!$D2816,'[1]Sales People'!$A:$B,2,0)</f>
        <v>Walter Cook</v>
      </c>
      <c r="P7731" s="9" t="str">
        <f>VLOOKUP('Consolidtaed Data'!$E2816,[1]Customers!$A:$B,2,0)</f>
        <v>Shawn Day</v>
      </c>
      <c r="Q7731" s="11">
        <f>WEEKDAY('Consolidtaed Data'!$F2816)</f>
        <v>7</v>
      </c>
      <c r="R7731" s="9">
        <f>MONTH('Consolidtaed Data'!$F2816)</f>
        <v>7</v>
      </c>
      <c r="S7731" s="9" t="str">
        <f>TEXT(Table3[[#This Row],[Purchase Date]],"MMMM")</f>
        <v>August</v>
      </c>
      <c r="T7731" s="9">
        <f>YEAR('Consolidtaed Data'!$F2816)</f>
        <v>2020</v>
      </c>
    </row>
    <row r="7732" spans="1:20" x14ac:dyDescent="0.3">
      <c r="A7732" s="9" t="s">
        <v>8758</v>
      </c>
      <c r="B7732" s="9" t="s">
        <v>393</v>
      </c>
      <c r="C7732" s="9" t="s">
        <v>157</v>
      </c>
      <c r="D7732" s="9" t="s">
        <v>80</v>
      </c>
      <c r="E7732" s="9" t="s">
        <v>1201</v>
      </c>
      <c r="F7732" s="12">
        <v>44417</v>
      </c>
      <c r="G7732" s="12" t="str">
        <f>VLOOKUP(Table3[[#This Row],[Product ID]],[1]Products!$A:$G,2,0)</f>
        <v>Product 84</v>
      </c>
      <c r="H7732" s="22">
        <v>1</v>
      </c>
      <c r="I7732" s="9">
        <f>VLOOKUP('Consolidtaed Data'!$B3116,[1]Products!$A:$G,4,0)</f>
        <v>1119</v>
      </c>
      <c r="J7732" s="9">
        <f>VLOOKUP('Consolidtaed Data'!$B3116,[1]Products!$A:$G,3,0)</f>
        <v>683</v>
      </c>
      <c r="K7732" s="9">
        <f>'Consolidtaed Data'!$J3116*'Consolidtaed Data'!$H3116</f>
        <v>4101</v>
      </c>
      <c r="L7732" s="9">
        <f>'Consolidtaed Data'!$I3116*'Consolidtaed Data'!$H3116</f>
        <v>6723</v>
      </c>
      <c r="M7732" s="9">
        <f>'Consolidtaed Data'!$L3116-'Consolidtaed Data'!$K3116</f>
        <v>561</v>
      </c>
      <c r="N7732" s="9" t="str">
        <f>VLOOKUP('Consolidtaed Data'!$C3116,[1]Locations!$A:$O,2,0)</f>
        <v>Rialto</v>
      </c>
      <c r="O7732" s="9" t="str">
        <f>VLOOKUP('Consolidtaed Data'!$D3116,'[1]Sales People'!$A:$B,2,0)</f>
        <v>Fred Robertson</v>
      </c>
      <c r="P7732" s="9" t="str">
        <f>VLOOKUP('Consolidtaed Data'!$E3116,[1]Customers!$A:$B,2,0)</f>
        <v>Joshua Bennett</v>
      </c>
      <c r="Q7732" s="11">
        <f>WEEKDAY('Consolidtaed Data'!$F3116)</f>
        <v>2</v>
      </c>
      <c r="R7732" s="9">
        <f>MONTH('Consolidtaed Data'!$F3116)</f>
        <v>8</v>
      </c>
      <c r="S7732" s="9" t="str">
        <f>TEXT(Table3[[#This Row],[Purchase Date]],"MMMM")</f>
        <v>August</v>
      </c>
      <c r="T7732" s="9">
        <f>YEAR('Consolidtaed Data'!$F3116)</f>
        <v>2020</v>
      </c>
    </row>
    <row r="7733" spans="1:20" x14ac:dyDescent="0.3">
      <c r="A7733" s="9" t="s">
        <v>8759</v>
      </c>
      <c r="B7733" s="9" t="s">
        <v>139</v>
      </c>
      <c r="C7733" s="9" t="s">
        <v>295</v>
      </c>
      <c r="D7733" s="9" t="s">
        <v>87</v>
      </c>
      <c r="E7733" s="9" t="s">
        <v>1112</v>
      </c>
      <c r="F7733" s="12">
        <v>44417</v>
      </c>
      <c r="G7733" s="12" t="str">
        <f>VLOOKUP(Table3[[#This Row],[Product ID]],[1]Products!$A:$G,2,0)</f>
        <v>Product 13</v>
      </c>
      <c r="H7733" s="22">
        <v>1</v>
      </c>
      <c r="I7733" s="9">
        <f>VLOOKUP('Consolidtaed Data'!$B3358,[1]Products!$A:$G,4,0)</f>
        <v>2353</v>
      </c>
      <c r="J7733" s="9">
        <f>VLOOKUP('Consolidtaed Data'!$B3358,[1]Products!$A:$G,3,0)</f>
        <v>1788</v>
      </c>
      <c r="K7733" s="9">
        <f>'Consolidtaed Data'!$J3358*'Consolidtaed Data'!$H3358</f>
        <v>216</v>
      </c>
      <c r="L7733" s="9">
        <f>'Consolidtaed Data'!$I3358*'Consolidtaed Data'!$H3358</f>
        <v>408</v>
      </c>
      <c r="M7733" s="9">
        <f>'Consolidtaed Data'!$L3358-'Consolidtaed Data'!$K3358</f>
        <v>1462</v>
      </c>
      <c r="N7733" s="9" t="str">
        <f>VLOOKUP('Consolidtaed Data'!$C3358,[1]Locations!$A:$O,2,0)</f>
        <v>Vallejo</v>
      </c>
      <c r="O7733" s="9" t="str">
        <f>VLOOKUP('Consolidtaed Data'!$D3358,'[1]Sales People'!$A:$B,2,0)</f>
        <v>Martin Perry</v>
      </c>
      <c r="P7733" s="9" t="str">
        <f>VLOOKUP('Consolidtaed Data'!$E3358,[1]Customers!$A:$B,2,0)</f>
        <v>Shawn Fields</v>
      </c>
      <c r="Q7733" s="11">
        <f>WEEKDAY('Consolidtaed Data'!$F3358)</f>
        <v>6</v>
      </c>
      <c r="R7733" s="9">
        <f>MONTH('Consolidtaed Data'!$F3358)</f>
        <v>9</v>
      </c>
      <c r="S7733" s="9" t="str">
        <f>TEXT(Table3[[#This Row],[Purchase Date]],"MMMM")</f>
        <v>August</v>
      </c>
      <c r="T7733" s="9">
        <f>YEAR('Consolidtaed Data'!$F3358)</f>
        <v>2020</v>
      </c>
    </row>
    <row r="7734" spans="1:20" x14ac:dyDescent="0.3">
      <c r="A7734" s="9" t="s">
        <v>8760</v>
      </c>
      <c r="B7734" s="9" t="s">
        <v>443</v>
      </c>
      <c r="C7734" s="9" t="s">
        <v>412</v>
      </c>
      <c r="D7734" s="9" t="s">
        <v>235</v>
      </c>
      <c r="E7734" s="9" t="s">
        <v>803</v>
      </c>
      <c r="F7734" s="12">
        <v>44417</v>
      </c>
      <c r="G7734" s="12" t="str">
        <f>VLOOKUP(Table3[[#This Row],[Product ID]],[1]Products!$A:$G,2,0)</f>
        <v>Product 61</v>
      </c>
      <c r="H7734" s="22">
        <v>1</v>
      </c>
      <c r="I7734" s="9">
        <f>VLOOKUP('Consolidtaed Data'!$B3413,[1]Products!$A:$G,4,0)</f>
        <v>1278</v>
      </c>
      <c r="J7734" s="9">
        <f>VLOOKUP('Consolidtaed Data'!$B3413,[1]Products!$A:$G,3,0)</f>
        <v>665</v>
      </c>
      <c r="K7734" s="9">
        <f>'Consolidtaed Data'!$J3413*'Consolidtaed Data'!$H3413</f>
        <v>4548</v>
      </c>
      <c r="L7734" s="9">
        <f>'Consolidtaed Data'!$I3413*'Consolidtaed Data'!$H3413</f>
        <v>5349</v>
      </c>
      <c r="M7734" s="9">
        <f>'Consolidtaed Data'!$L3413-'Consolidtaed Data'!$K3413</f>
        <v>48</v>
      </c>
      <c r="N7734" s="9" t="str">
        <f>VLOOKUP('Consolidtaed Data'!$C3413,[1]Locations!$A:$O,2,0)</f>
        <v>Roseville</v>
      </c>
      <c r="O7734" s="9" t="str">
        <f>VLOOKUP('Consolidtaed Data'!$D3413,'[1]Sales People'!$A:$B,2,0)</f>
        <v>Joshua Taylor</v>
      </c>
      <c r="P7734" s="9" t="str">
        <f>VLOOKUP('Consolidtaed Data'!$E3413,[1]Customers!$A:$B,2,0)</f>
        <v>Benjamin Lynch</v>
      </c>
      <c r="Q7734" s="11">
        <f>WEEKDAY('Consolidtaed Data'!$F3413)</f>
        <v>2</v>
      </c>
      <c r="R7734" s="9">
        <f>MONTH('Consolidtaed Data'!$F3413)</f>
        <v>9</v>
      </c>
      <c r="S7734" s="9" t="str">
        <f>TEXT(Table3[[#This Row],[Purchase Date]],"MMMM")</f>
        <v>August</v>
      </c>
      <c r="T7734" s="9">
        <f>YEAR('Consolidtaed Data'!$F3413)</f>
        <v>2020</v>
      </c>
    </row>
    <row r="7735" spans="1:20" x14ac:dyDescent="0.3">
      <c r="A7735" s="9" t="s">
        <v>8761</v>
      </c>
      <c r="B7735" s="9" t="s">
        <v>360</v>
      </c>
      <c r="C7735" s="9" t="s">
        <v>352</v>
      </c>
      <c r="D7735" s="9" t="s">
        <v>131</v>
      </c>
      <c r="E7735" s="9" t="s">
        <v>631</v>
      </c>
      <c r="F7735" s="12">
        <v>44417</v>
      </c>
      <c r="G7735" s="12" t="str">
        <f>VLOOKUP(Table3[[#This Row],[Product ID]],[1]Products!$A:$G,2,0)</f>
        <v>Product 59</v>
      </c>
      <c r="H7735" s="22">
        <v>1</v>
      </c>
      <c r="I7735" s="9">
        <f>VLOOKUP('Consolidtaed Data'!$B3502,[1]Products!$A:$G,4,0)</f>
        <v>2005</v>
      </c>
      <c r="J7735" s="9">
        <f>VLOOKUP('Consolidtaed Data'!$B3502,[1]Products!$A:$G,3,0)</f>
        <v>1223</v>
      </c>
      <c r="K7735" s="9">
        <f>'Consolidtaed Data'!$J3502*'Consolidtaed Data'!$H3502</f>
        <v>1944</v>
      </c>
      <c r="L7735" s="9">
        <f>'Consolidtaed Data'!$I3502*'Consolidtaed Data'!$H3502</f>
        <v>2313</v>
      </c>
      <c r="M7735" s="9">
        <f>'Consolidtaed Data'!$L3502-'Consolidtaed Data'!$K3502</f>
        <v>1462</v>
      </c>
      <c r="N7735" s="9" t="str">
        <f>VLOOKUP('Consolidtaed Data'!$C3502,[1]Locations!$A:$O,2,0)</f>
        <v>Hayward</v>
      </c>
      <c r="O7735" s="9" t="str">
        <f>VLOOKUP('Consolidtaed Data'!$D3502,'[1]Sales People'!$A:$B,2,0)</f>
        <v>Charles Harper</v>
      </c>
      <c r="P7735" s="9" t="str">
        <f>VLOOKUP('Consolidtaed Data'!$E3502,[1]Customers!$A:$B,2,0)</f>
        <v>Benjamin Stanley</v>
      </c>
      <c r="Q7735" s="11">
        <f>WEEKDAY('Consolidtaed Data'!$F3502)</f>
        <v>1</v>
      </c>
      <c r="R7735" s="9">
        <f>MONTH('Consolidtaed Data'!$F3502)</f>
        <v>9</v>
      </c>
      <c r="S7735" s="9" t="str">
        <f>TEXT(Table3[[#This Row],[Purchase Date]],"MMMM")</f>
        <v>August</v>
      </c>
      <c r="T7735" s="9">
        <f>YEAR('Consolidtaed Data'!$F3502)</f>
        <v>2020</v>
      </c>
    </row>
    <row r="7736" spans="1:20" x14ac:dyDescent="0.3">
      <c r="A7736" s="9" t="s">
        <v>8762</v>
      </c>
      <c r="B7736" s="9" t="s">
        <v>349</v>
      </c>
      <c r="C7736" s="9" t="s">
        <v>21</v>
      </c>
      <c r="D7736" s="9" t="s">
        <v>26</v>
      </c>
      <c r="E7736" s="9" t="s">
        <v>1624</v>
      </c>
      <c r="F7736" s="12">
        <v>44418</v>
      </c>
      <c r="G7736" s="12" t="str">
        <f>VLOOKUP(Table3[[#This Row],[Product ID]],[1]Products!$A:$G,2,0)</f>
        <v>Product 60</v>
      </c>
      <c r="H7736" s="22">
        <v>1</v>
      </c>
      <c r="I7736" s="9">
        <f>VLOOKUP('Consolidtaed Data'!$B788,[1]Products!$A:$G,4,0)</f>
        <v>886</v>
      </c>
      <c r="J7736" s="9">
        <f>VLOOKUP('Consolidtaed Data'!$B788,[1]Products!$A:$G,3,0)</f>
        <v>478</v>
      </c>
      <c r="K7736" s="9">
        <f>'Consolidtaed Data'!$J788*'Consolidtaed Data'!$H788</f>
        <v>900</v>
      </c>
      <c r="L7736" s="9">
        <f>'Consolidtaed Data'!$I788*'Consolidtaed Data'!$H788</f>
        <v>1500</v>
      </c>
      <c r="M7736" s="9">
        <f>'Consolidtaed Data'!$L788-'Consolidtaed Data'!$K788</f>
        <v>2346</v>
      </c>
      <c r="N7736" s="9" t="str">
        <f>VLOOKUP('Consolidtaed Data'!$C788,[1]Locations!$A:$O,2,0)</f>
        <v>Carlsbad</v>
      </c>
      <c r="O7736" s="9" t="str">
        <f>VLOOKUP('Consolidtaed Data'!$D788,'[1]Sales People'!$A:$B,2,0)</f>
        <v>Jimmy Young</v>
      </c>
      <c r="P7736" s="9" t="str">
        <f>VLOOKUP('Consolidtaed Data'!$E788,[1]Customers!$A:$B,2,0)</f>
        <v>Chris Hall</v>
      </c>
      <c r="Q7736" s="11">
        <f>WEEKDAY('Consolidtaed Data'!$F788)</f>
        <v>2</v>
      </c>
      <c r="R7736" s="9">
        <f>MONTH('Consolidtaed Data'!$F788)</f>
        <v>2</v>
      </c>
      <c r="S7736" s="9" t="str">
        <f>TEXT(Table3[[#This Row],[Purchase Date]],"MMMM")</f>
        <v>August</v>
      </c>
      <c r="T7736" s="9">
        <f>YEAR('Consolidtaed Data'!$F788)</f>
        <v>2020</v>
      </c>
    </row>
    <row r="7737" spans="1:20" x14ac:dyDescent="0.3">
      <c r="A7737" s="9" t="s">
        <v>8763</v>
      </c>
      <c r="B7737" s="9" t="s">
        <v>164</v>
      </c>
      <c r="C7737" s="9" t="s">
        <v>347</v>
      </c>
      <c r="D7737" s="9" t="s">
        <v>43</v>
      </c>
      <c r="E7737" s="9" t="s">
        <v>1018</v>
      </c>
      <c r="F7737" s="12">
        <v>44418</v>
      </c>
      <c r="G7737" s="12" t="str">
        <f>VLOOKUP(Table3[[#This Row],[Product ID]],[1]Products!$A:$G,2,0)</f>
        <v>Product 69</v>
      </c>
      <c r="H7737" s="22">
        <v>1</v>
      </c>
      <c r="I7737" s="9">
        <f>VLOOKUP('Consolidtaed Data'!$B874,[1]Products!$A:$G,4,0)</f>
        <v>1522</v>
      </c>
      <c r="J7737" s="9">
        <f>VLOOKUP('Consolidtaed Data'!$B874,[1]Products!$A:$G,3,0)</f>
        <v>791</v>
      </c>
      <c r="K7737" s="9">
        <f>'Consolidtaed Data'!$J874*'Consolidtaed Data'!$H874</f>
        <v>1485</v>
      </c>
      <c r="L7737" s="9">
        <f>'Consolidtaed Data'!$I874*'Consolidtaed Data'!$H874</f>
        <v>2091</v>
      </c>
      <c r="M7737" s="9">
        <f>'Consolidtaed Data'!$L874-'Consolidtaed Data'!$K874</f>
        <v>137</v>
      </c>
      <c r="N7737" s="9" t="str">
        <f>VLOOKUP('Consolidtaed Data'!$C874,[1]Locations!$A:$O,2,0)</f>
        <v>Palmdale</v>
      </c>
      <c r="O7737" s="9" t="str">
        <f>VLOOKUP('Consolidtaed Data'!$D874,'[1]Sales People'!$A:$B,2,0)</f>
        <v>Scott Clark</v>
      </c>
      <c r="P7737" s="9" t="str">
        <f>VLOOKUP('Consolidtaed Data'!$E874,[1]Customers!$A:$B,2,0)</f>
        <v>Shawn Wallace</v>
      </c>
      <c r="Q7737" s="11">
        <f>WEEKDAY('Consolidtaed Data'!$F874)</f>
        <v>2</v>
      </c>
      <c r="R7737" s="9">
        <f>MONTH('Consolidtaed Data'!$F874)</f>
        <v>3</v>
      </c>
      <c r="S7737" s="9" t="str">
        <f>TEXT(Table3[[#This Row],[Purchase Date]],"MMMM")</f>
        <v>August</v>
      </c>
      <c r="T7737" s="9">
        <f>YEAR('Consolidtaed Data'!$F874)</f>
        <v>2020</v>
      </c>
    </row>
    <row r="7738" spans="1:20" x14ac:dyDescent="0.3">
      <c r="A7738" s="9" t="s">
        <v>8764</v>
      </c>
      <c r="B7738" s="9" t="s">
        <v>495</v>
      </c>
      <c r="C7738" s="9" t="s">
        <v>122</v>
      </c>
      <c r="D7738" s="9" t="s">
        <v>197</v>
      </c>
      <c r="E7738" s="9" t="s">
        <v>1407</v>
      </c>
      <c r="F7738" s="12">
        <v>44418</v>
      </c>
      <c r="G7738" s="12" t="str">
        <f>VLOOKUP(Table3[[#This Row],[Product ID]],[1]Products!$A:$G,2,0)</f>
        <v>Product 15</v>
      </c>
      <c r="H7738" s="22">
        <v>1</v>
      </c>
      <c r="I7738" s="9">
        <f>VLOOKUP('Consolidtaed Data'!$B891,[1]Products!$A:$G,4,0)</f>
        <v>112</v>
      </c>
      <c r="J7738" s="9">
        <f>VLOOKUP('Consolidtaed Data'!$B891,[1]Products!$A:$G,3,0)</f>
        <v>90</v>
      </c>
      <c r="K7738" s="9">
        <f>'Consolidtaed Data'!$J891*'Consolidtaed Data'!$H891</f>
        <v>1168</v>
      </c>
      <c r="L7738" s="9">
        <f>'Consolidtaed Data'!$I891*'Consolidtaed Data'!$H891</f>
        <v>1826</v>
      </c>
      <c r="M7738" s="9">
        <f>'Consolidtaed Data'!$L891-'Consolidtaed Data'!$K891</f>
        <v>1742</v>
      </c>
      <c r="N7738" s="9" t="str">
        <f>VLOOKUP('Consolidtaed Data'!$C891,[1]Locations!$A:$O,2,0)</f>
        <v>Vallejo</v>
      </c>
      <c r="O7738" s="9" t="str">
        <f>VLOOKUP('Consolidtaed Data'!$D891,'[1]Sales People'!$A:$B,2,0)</f>
        <v>Eugene Holmes</v>
      </c>
      <c r="P7738" s="9" t="str">
        <f>VLOOKUP('Consolidtaed Data'!$E891,[1]Customers!$A:$B,2,0)</f>
        <v>Kevin Willis</v>
      </c>
      <c r="Q7738" s="11">
        <f>WEEKDAY('Consolidtaed Data'!$F891)</f>
        <v>4</v>
      </c>
      <c r="R7738" s="9">
        <f>MONTH('Consolidtaed Data'!$F891)</f>
        <v>3</v>
      </c>
      <c r="S7738" s="9" t="str">
        <f>TEXT(Table3[[#This Row],[Purchase Date]],"MMMM")</f>
        <v>August</v>
      </c>
      <c r="T7738" s="9">
        <f>YEAR('Consolidtaed Data'!$F891)</f>
        <v>2020</v>
      </c>
    </row>
    <row r="7739" spans="1:20" x14ac:dyDescent="0.3">
      <c r="A7739" s="9" t="s">
        <v>8765</v>
      </c>
      <c r="B7739" s="9" t="s">
        <v>355</v>
      </c>
      <c r="C7739" s="9" t="s">
        <v>104</v>
      </c>
      <c r="D7739" s="9" t="s">
        <v>127</v>
      </c>
      <c r="E7739" s="9" t="s">
        <v>1819</v>
      </c>
      <c r="F7739" s="12">
        <v>44418</v>
      </c>
      <c r="G7739" s="12" t="str">
        <f>VLOOKUP(Table3[[#This Row],[Product ID]],[1]Products!$A:$G,2,0)</f>
        <v>Product 100</v>
      </c>
      <c r="H7739" s="22">
        <v>1</v>
      </c>
      <c r="I7739" s="9">
        <f>VLOOKUP('Consolidtaed Data'!$B944,[1]Products!$A:$G,4,0)</f>
        <v>667</v>
      </c>
      <c r="J7739" s="9">
        <f>VLOOKUP('Consolidtaed Data'!$B944,[1]Products!$A:$G,3,0)</f>
        <v>387</v>
      </c>
      <c r="K7739" s="9">
        <f>'Consolidtaed Data'!$J944*'Consolidtaed Data'!$H944</f>
        <v>1260</v>
      </c>
      <c r="L7739" s="9">
        <f>'Consolidtaed Data'!$I944*'Consolidtaed Data'!$H944</f>
        <v>1752</v>
      </c>
      <c r="M7739" s="9">
        <f>'Consolidtaed Data'!$L944-'Consolidtaed Data'!$K944</f>
        <v>1092</v>
      </c>
      <c r="N7739" s="9" t="str">
        <f>VLOOKUP('Consolidtaed Data'!$C944,[1]Locations!$A:$O,2,0)</f>
        <v>Garden Grove</v>
      </c>
      <c r="O7739" s="9" t="str">
        <f>VLOOKUP('Consolidtaed Data'!$D944,'[1]Sales People'!$A:$B,2,0)</f>
        <v>Arthur Mccoy</v>
      </c>
      <c r="P7739" s="9" t="str">
        <f>VLOOKUP('Consolidtaed Data'!$E944,[1]Customers!$A:$B,2,0)</f>
        <v>Joe Fuller</v>
      </c>
      <c r="Q7739" s="11">
        <f>WEEKDAY('Consolidtaed Data'!$F944)</f>
        <v>7</v>
      </c>
      <c r="R7739" s="9">
        <f>MONTH('Consolidtaed Data'!$F944)</f>
        <v>3</v>
      </c>
      <c r="S7739" s="9" t="str">
        <f>TEXT(Table3[[#This Row],[Purchase Date]],"MMMM")</f>
        <v>August</v>
      </c>
      <c r="T7739" s="9">
        <f>YEAR('Consolidtaed Data'!$F944)</f>
        <v>2020</v>
      </c>
    </row>
    <row r="7740" spans="1:20" x14ac:dyDescent="0.3">
      <c r="A7740" s="9" t="s">
        <v>8766</v>
      </c>
      <c r="B7740" s="9" t="s">
        <v>806</v>
      </c>
      <c r="C7740" s="9" t="s">
        <v>63</v>
      </c>
      <c r="D7740" s="9" t="s">
        <v>26</v>
      </c>
      <c r="E7740" s="9" t="s">
        <v>1761</v>
      </c>
      <c r="F7740" s="12">
        <v>44418</v>
      </c>
      <c r="G7740" s="12" t="str">
        <f>VLOOKUP(Table3[[#This Row],[Product ID]],[1]Products!$A:$G,2,0)</f>
        <v>Product 72</v>
      </c>
      <c r="H7740" s="22">
        <v>1</v>
      </c>
      <c r="I7740" s="9">
        <f>VLOOKUP('Consolidtaed Data'!$B1793,[1]Products!$A:$G,4,0)</f>
        <v>356</v>
      </c>
      <c r="J7740" s="9">
        <f>VLOOKUP('Consolidtaed Data'!$B1793,[1]Products!$A:$G,3,0)</f>
        <v>292</v>
      </c>
      <c r="K7740" s="9">
        <f>'Consolidtaed Data'!$J1793*'Consolidtaed Data'!$H1793</f>
        <v>1067</v>
      </c>
      <c r="L7740" s="9">
        <f>'Consolidtaed Data'!$I1793*'Consolidtaed Data'!$H1793</f>
        <v>1809</v>
      </c>
      <c r="M7740" s="9">
        <f>'Consolidtaed Data'!$L1793-'Consolidtaed Data'!$K1793</f>
        <v>550</v>
      </c>
      <c r="N7740" s="9" t="str">
        <f>VLOOKUP('Consolidtaed Data'!$C1793,[1]Locations!$A:$O,2,0)</f>
        <v>Antioch</v>
      </c>
      <c r="O7740" s="9" t="str">
        <f>VLOOKUP('Consolidtaed Data'!$D1793,'[1]Sales People'!$A:$B,2,0)</f>
        <v>Andrew Bowman</v>
      </c>
      <c r="P7740" s="9" t="str">
        <f>VLOOKUP('Consolidtaed Data'!$E1793,[1]Customers!$A:$B,2,0)</f>
        <v>Christopher Weaver</v>
      </c>
      <c r="Q7740" s="11">
        <f>WEEKDAY('Consolidtaed Data'!$F1793)</f>
        <v>1</v>
      </c>
      <c r="R7740" s="9">
        <f>MONTH('Consolidtaed Data'!$F1793)</f>
        <v>5</v>
      </c>
      <c r="S7740" s="9" t="str">
        <f>TEXT(Table3[[#This Row],[Purchase Date]],"MMMM")</f>
        <v>August</v>
      </c>
      <c r="T7740" s="9">
        <f>YEAR('Consolidtaed Data'!$F1793)</f>
        <v>2020</v>
      </c>
    </row>
    <row r="7741" spans="1:20" x14ac:dyDescent="0.3">
      <c r="A7741" s="9" t="s">
        <v>8767</v>
      </c>
      <c r="B7741" s="9" t="s">
        <v>129</v>
      </c>
      <c r="C7741" s="9" t="s">
        <v>421</v>
      </c>
      <c r="D7741" s="9" t="s">
        <v>80</v>
      </c>
      <c r="E7741" s="9" t="s">
        <v>1172</v>
      </c>
      <c r="F7741" s="12">
        <v>44418</v>
      </c>
      <c r="G7741" s="12" t="str">
        <f>VLOOKUP(Table3[[#This Row],[Product ID]],[1]Products!$A:$G,2,0)</f>
        <v>Product 47</v>
      </c>
      <c r="H7741" s="22">
        <v>4</v>
      </c>
      <c r="I7741" s="9">
        <f>VLOOKUP('Consolidtaed Data'!$B1812,[1]Products!$A:$G,4,0)</f>
        <v>947</v>
      </c>
      <c r="J7741" s="9">
        <f>VLOOKUP('Consolidtaed Data'!$B1812,[1]Products!$A:$G,3,0)</f>
        <v>786</v>
      </c>
      <c r="K7741" s="9">
        <f>'Consolidtaed Data'!$J1812*'Consolidtaed Data'!$H1812</f>
        <v>956</v>
      </c>
      <c r="L7741" s="9">
        <f>'Consolidtaed Data'!$I1812*'Consolidtaed Data'!$H1812</f>
        <v>1772</v>
      </c>
      <c r="M7741" s="9">
        <f>'Consolidtaed Data'!$L1812-'Consolidtaed Data'!$K1812</f>
        <v>2832</v>
      </c>
      <c r="N7741" s="9" t="str">
        <f>VLOOKUP('Consolidtaed Data'!$C1812,[1]Locations!$A:$O,2,0)</f>
        <v>Oxnard</v>
      </c>
      <c r="O7741" s="9" t="str">
        <f>VLOOKUP('Consolidtaed Data'!$D1812,'[1]Sales People'!$A:$B,2,0)</f>
        <v>Howard Gardner</v>
      </c>
      <c r="P7741" s="9" t="str">
        <f>VLOOKUP('Consolidtaed Data'!$E1812,[1]Customers!$A:$B,2,0)</f>
        <v>Jerry Andrews</v>
      </c>
      <c r="Q7741" s="11">
        <f>WEEKDAY('Consolidtaed Data'!$F1812)</f>
        <v>3</v>
      </c>
      <c r="R7741" s="9">
        <f>MONTH('Consolidtaed Data'!$F1812)</f>
        <v>5</v>
      </c>
      <c r="S7741" s="9" t="str">
        <f>TEXT(Table3[[#This Row],[Purchase Date]],"MMMM")</f>
        <v>August</v>
      </c>
      <c r="T7741" s="9">
        <f>YEAR('Consolidtaed Data'!$F1812)</f>
        <v>2020</v>
      </c>
    </row>
    <row r="7742" spans="1:20" x14ac:dyDescent="0.3">
      <c r="A7742" s="9" t="s">
        <v>8768</v>
      </c>
      <c r="B7742" s="9" t="s">
        <v>318</v>
      </c>
      <c r="C7742" s="9" t="s">
        <v>157</v>
      </c>
      <c r="D7742" s="9" t="s">
        <v>31</v>
      </c>
      <c r="E7742" s="9" t="s">
        <v>962</v>
      </c>
      <c r="F7742" s="12">
        <v>44418</v>
      </c>
      <c r="G7742" s="12" t="str">
        <f>VLOOKUP(Table3[[#This Row],[Product ID]],[1]Products!$A:$G,2,0)</f>
        <v>Product 89</v>
      </c>
      <c r="H7742" s="22">
        <v>3</v>
      </c>
      <c r="I7742" s="9">
        <f>VLOOKUP('Consolidtaed Data'!$B2268,[1]Products!$A:$G,4,0)</f>
        <v>203</v>
      </c>
      <c r="J7742" s="9">
        <f>VLOOKUP('Consolidtaed Data'!$B2268,[1]Products!$A:$G,3,0)</f>
        <v>154</v>
      </c>
      <c r="K7742" s="9">
        <f>'Consolidtaed Data'!$J2268*'Consolidtaed Data'!$H2268</f>
        <v>4554</v>
      </c>
      <c r="L7742" s="9">
        <f>'Consolidtaed Data'!$I2268*'Consolidtaed Data'!$H2268</f>
        <v>7230</v>
      </c>
      <c r="M7742" s="9">
        <f>'Consolidtaed Data'!$L2268-'Consolidtaed Data'!$K2268</f>
        <v>212</v>
      </c>
      <c r="N7742" s="9" t="str">
        <f>VLOOKUP('Consolidtaed Data'!$C2268,[1]Locations!$A:$O,2,0)</f>
        <v>Riverside</v>
      </c>
      <c r="O7742" s="9" t="str">
        <f>VLOOKUP('Consolidtaed Data'!$D2268,'[1]Sales People'!$A:$B,2,0)</f>
        <v>Kevin Butler</v>
      </c>
      <c r="P7742" s="9" t="str">
        <f>VLOOKUP('Consolidtaed Data'!$E2268,[1]Customers!$A:$B,2,0)</f>
        <v>Carlos Stewart</v>
      </c>
      <c r="Q7742" s="11">
        <f>WEEKDAY('Consolidtaed Data'!$F2268)</f>
        <v>1</v>
      </c>
      <c r="R7742" s="9">
        <f>MONTH('Consolidtaed Data'!$F2268)</f>
        <v>6</v>
      </c>
      <c r="S7742" s="9" t="str">
        <f>TEXT(Table3[[#This Row],[Purchase Date]],"MMMM")</f>
        <v>August</v>
      </c>
      <c r="T7742" s="9">
        <f>YEAR('Consolidtaed Data'!$F2268)</f>
        <v>2020</v>
      </c>
    </row>
    <row r="7743" spans="1:20" x14ac:dyDescent="0.3">
      <c r="A7743" s="9" t="s">
        <v>8769</v>
      </c>
      <c r="B7743" s="9" t="s">
        <v>529</v>
      </c>
      <c r="C7743" s="9" t="s">
        <v>82</v>
      </c>
      <c r="D7743" s="9" t="s">
        <v>246</v>
      </c>
      <c r="E7743" s="9" t="s">
        <v>784</v>
      </c>
      <c r="F7743" s="12">
        <v>44418</v>
      </c>
      <c r="G7743" s="12" t="str">
        <f>VLOOKUP(Table3[[#This Row],[Product ID]],[1]Products!$A:$G,2,0)</f>
        <v>Product 56</v>
      </c>
      <c r="H7743" s="22">
        <v>1</v>
      </c>
      <c r="I7743" s="9">
        <f>VLOOKUP('Consolidtaed Data'!$B2419,[1]Products!$A:$G,4,0)</f>
        <v>951</v>
      </c>
      <c r="J7743" s="9">
        <f>VLOOKUP('Consolidtaed Data'!$B2419,[1]Products!$A:$G,3,0)</f>
        <v>504</v>
      </c>
      <c r="K7743" s="9">
        <f>'Consolidtaed Data'!$J2419*'Consolidtaed Data'!$H2419</f>
        <v>3228</v>
      </c>
      <c r="L7743" s="9">
        <f>'Consolidtaed Data'!$I2419*'Consolidtaed Data'!$H2419</f>
        <v>5868</v>
      </c>
      <c r="M7743" s="9">
        <f>'Consolidtaed Data'!$L2419-'Consolidtaed Data'!$K2419</f>
        <v>3420</v>
      </c>
      <c r="N7743" s="9" t="str">
        <f>VLOOKUP('Consolidtaed Data'!$C2419,[1]Locations!$A:$O,2,0)</f>
        <v>Orange</v>
      </c>
      <c r="O7743" s="9" t="str">
        <f>VLOOKUP('Consolidtaed Data'!$D2419,'[1]Sales People'!$A:$B,2,0)</f>
        <v>John Reyes</v>
      </c>
      <c r="P7743" s="9" t="str">
        <f>VLOOKUP('Consolidtaed Data'!$E2419,[1]Customers!$A:$B,2,0)</f>
        <v>Anthony Berry</v>
      </c>
      <c r="Q7743" s="11">
        <f>WEEKDAY('Consolidtaed Data'!$F2419)</f>
        <v>4</v>
      </c>
      <c r="R7743" s="9">
        <f>MONTH('Consolidtaed Data'!$F2419)</f>
        <v>6</v>
      </c>
      <c r="S7743" s="9" t="str">
        <f>TEXT(Table3[[#This Row],[Purchase Date]],"MMMM")</f>
        <v>August</v>
      </c>
      <c r="T7743" s="9">
        <f>YEAR('Consolidtaed Data'!$F2419)</f>
        <v>2020</v>
      </c>
    </row>
    <row r="7744" spans="1:20" x14ac:dyDescent="0.3">
      <c r="A7744" s="9" t="s">
        <v>8770</v>
      </c>
      <c r="B7744" s="9" t="s">
        <v>98</v>
      </c>
      <c r="C7744" s="9" t="s">
        <v>231</v>
      </c>
      <c r="D7744" s="9" t="s">
        <v>123</v>
      </c>
      <c r="E7744" s="9" t="s">
        <v>963</v>
      </c>
      <c r="F7744" s="12">
        <v>44418</v>
      </c>
      <c r="G7744" s="12" t="str">
        <f>VLOOKUP(Table3[[#This Row],[Product ID]],[1]Products!$A:$G,2,0)</f>
        <v>Product 85</v>
      </c>
      <c r="H7744" s="22">
        <v>3</v>
      </c>
      <c r="I7744" s="9">
        <f>VLOOKUP('Consolidtaed Data'!$B2592,[1]Products!$A:$G,4,0)</f>
        <v>1522</v>
      </c>
      <c r="J7744" s="9">
        <f>VLOOKUP('Consolidtaed Data'!$B2592,[1]Products!$A:$G,3,0)</f>
        <v>791</v>
      </c>
      <c r="K7744" s="9">
        <f>'Consolidtaed Data'!$J2592*'Consolidtaed Data'!$H2592</f>
        <v>900</v>
      </c>
      <c r="L7744" s="9">
        <f>'Consolidtaed Data'!$I2592*'Consolidtaed Data'!$H2592</f>
        <v>1500</v>
      </c>
      <c r="M7744" s="9">
        <f>'Consolidtaed Data'!$L2592-'Consolidtaed Data'!$K2592</f>
        <v>871</v>
      </c>
      <c r="N7744" s="9" t="str">
        <f>VLOOKUP('Consolidtaed Data'!$C2592,[1]Locations!$A:$O,2,0)</f>
        <v>Santa Maria</v>
      </c>
      <c r="O7744" s="9" t="str">
        <f>VLOOKUP('Consolidtaed Data'!$D2592,'[1]Sales People'!$A:$B,2,0)</f>
        <v>Carl Elliott</v>
      </c>
      <c r="P7744" s="9" t="str">
        <f>VLOOKUP('Consolidtaed Data'!$E2592,[1]Customers!$A:$B,2,0)</f>
        <v>Joshua Watkins</v>
      </c>
      <c r="Q7744" s="11">
        <f>WEEKDAY('Consolidtaed Data'!$F2592)</f>
        <v>3</v>
      </c>
      <c r="R7744" s="9">
        <f>MONTH('Consolidtaed Data'!$F2592)</f>
        <v>7</v>
      </c>
      <c r="S7744" s="9" t="str">
        <f>TEXT(Table3[[#This Row],[Purchase Date]],"MMMM")</f>
        <v>August</v>
      </c>
      <c r="T7744" s="9">
        <f>YEAR('Consolidtaed Data'!$F2592)</f>
        <v>2020</v>
      </c>
    </row>
    <row r="7745" spans="1:20" x14ac:dyDescent="0.3">
      <c r="A7745" s="9" t="s">
        <v>8771</v>
      </c>
      <c r="B7745" s="9" t="s">
        <v>116</v>
      </c>
      <c r="C7745" s="9" t="s">
        <v>178</v>
      </c>
      <c r="D7745" s="9" t="s">
        <v>46</v>
      </c>
      <c r="E7745" s="9" t="s">
        <v>2188</v>
      </c>
      <c r="F7745" s="12">
        <v>44418</v>
      </c>
      <c r="G7745" s="12" t="str">
        <f>VLOOKUP(Table3[[#This Row],[Product ID]],[1]Products!$A:$G,2,0)</f>
        <v>Product 55</v>
      </c>
      <c r="H7745" s="22">
        <v>4</v>
      </c>
      <c r="I7745" s="9">
        <f>VLOOKUP('Consolidtaed Data'!$B2996,[1]Products!$A:$G,4,0)</f>
        <v>1500</v>
      </c>
      <c r="J7745" s="9">
        <f>VLOOKUP('Consolidtaed Data'!$B2996,[1]Products!$A:$G,3,0)</f>
        <v>900</v>
      </c>
      <c r="K7745" s="9">
        <f>'Consolidtaed Data'!$J2996*'Consolidtaed Data'!$H2996</f>
        <v>3873</v>
      </c>
      <c r="L7745" s="9">
        <f>'Consolidtaed Data'!$I2996*'Consolidtaed Data'!$H2996</f>
        <v>7173</v>
      </c>
      <c r="M7745" s="9">
        <f>'Consolidtaed Data'!$L2996-'Consolidtaed Data'!$K2996</f>
        <v>345</v>
      </c>
      <c r="N7745" s="9" t="str">
        <f>VLOOKUP('Consolidtaed Data'!$C2996,[1]Locations!$A:$O,2,0)</f>
        <v>Jurupa Valley</v>
      </c>
      <c r="O7745" s="9" t="str">
        <f>VLOOKUP('Consolidtaed Data'!$D2996,'[1]Sales People'!$A:$B,2,0)</f>
        <v>Larry Marshall</v>
      </c>
      <c r="P7745" s="9" t="str">
        <f>VLOOKUP('Consolidtaed Data'!$E2996,[1]Customers!$A:$B,2,0)</f>
        <v>Bobby Black</v>
      </c>
      <c r="Q7745" s="11">
        <f>WEEKDAY('Consolidtaed Data'!$F2996)</f>
        <v>6</v>
      </c>
      <c r="R7745" s="9">
        <f>MONTH('Consolidtaed Data'!$F2996)</f>
        <v>8</v>
      </c>
      <c r="S7745" s="9" t="str">
        <f>TEXT(Table3[[#This Row],[Purchase Date]],"MMMM")</f>
        <v>August</v>
      </c>
      <c r="T7745" s="9">
        <f>YEAR('Consolidtaed Data'!$F2996)</f>
        <v>2020</v>
      </c>
    </row>
    <row r="7746" spans="1:20" x14ac:dyDescent="0.3">
      <c r="A7746" s="9" t="s">
        <v>8772</v>
      </c>
      <c r="B7746" s="9" t="s">
        <v>160</v>
      </c>
      <c r="C7746" s="9" t="s">
        <v>12</v>
      </c>
      <c r="D7746" s="9" t="s">
        <v>13</v>
      </c>
      <c r="E7746" s="9" t="s">
        <v>1673</v>
      </c>
      <c r="F7746" s="12">
        <v>44418</v>
      </c>
      <c r="G7746" s="12" t="str">
        <f>VLOOKUP(Table3[[#This Row],[Product ID]],[1]Products!$A:$G,2,0)</f>
        <v>Product 28</v>
      </c>
      <c r="H7746" s="22">
        <v>1</v>
      </c>
      <c r="I7746" s="9">
        <f>VLOOKUP('Consolidtaed Data'!$B3248,[1]Products!$A:$G,4,0)</f>
        <v>1798</v>
      </c>
      <c r="J7746" s="9">
        <f>VLOOKUP('Consolidtaed Data'!$B3248,[1]Products!$A:$G,3,0)</f>
        <v>971</v>
      </c>
      <c r="K7746" s="9">
        <f>'Consolidtaed Data'!$J3248*'Consolidtaed Data'!$H3248</f>
        <v>450</v>
      </c>
      <c r="L7746" s="9">
        <f>'Consolidtaed Data'!$I3248*'Consolidtaed Data'!$H3248</f>
        <v>818</v>
      </c>
      <c r="M7746" s="9">
        <f>'Consolidtaed Data'!$L3248-'Consolidtaed Data'!$K3248</f>
        <v>2070</v>
      </c>
      <c r="N7746" s="9" t="str">
        <f>VLOOKUP('Consolidtaed Data'!$C3248,[1]Locations!$A:$O,2,0)</f>
        <v>Stockton</v>
      </c>
      <c r="O7746" s="9" t="str">
        <f>VLOOKUP('Consolidtaed Data'!$D3248,'[1]Sales People'!$A:$B,2,0)</f>
        <v>Henry Nelson</v>
      </c>
      <c r="P7746" s="9" t="str">
        <f>VLOOKUP('Consolidtaed Data'!$E3248,[1]Customers!$A:$B,2,0)</f>
        <v>Victor Gray</v>
      </c>
      <c r="Q7746" s="11">
        <f>WEEKDAY('Consolidtaed Data'!$F3248)</f>
        <v>5</v>
      </c>
      <c r="R7746" s="9">
        <f>MONTH('Consolidtaed Data'!$F3248)</f>
        <v>8</v>
      </c>
      <c r="S7746" s="9" t="str">
        <f>TEXT(Table3[[#This Row],[Purchase Date]],"MMMM")</f>
        <v>August</v>
      </c>
      <c r="T7746" s="9">
        <f>YEAR('Consolidtaed Data'!$F3248)</f>
        <v>2020</v>
      </c>
    </row>
    <row r="7747" spans="1:20" x14ac:dyDescent="0.3">
      <c r="A7747" s="9" t="s">
        <v>8773</v>
      </c>
      <c r="B7747" s="9" t="s">
        <v>248</v>
      </c>
      <c r="C7747" s="9" t="s">
        <v>186</v>
      </c>
      <c r="D7747" s="9" t="s">
        <v>161</v>
      </c>
      <c r="E7747" s="9" t="s">
        <v>88</v>
      </c>
      <c r="F7747" s="12">
        <v>44419</v>
      </c>
      <c r="G7747" s="12" t="str">
        <f>VLOOKUP(Table3[[#This Row],[Product ID]],[1]Products!$A:$G,2,0)</f>
        <v>Product 97</v>
      </c>
      <c r="H7747" s="22">
        <v>3</v>
      </c>
      <c r="I7747" s="9">
        <f>VLOOKUP('Consolidtaed Data'!$B934,[1]Products!$A:$G,4,0)</f>
        <v>1119</v>
      </c>
      <c r="J7747" s="9">
        <f>VLOOKUP('Consolidtaed Data'!$B934,[1]Products!$A:$G,3,0)</f>
        <v>683</v>
      </c>
      <c r="K7747" s="9">
        <f>'Consolidtaed Data'!$J934*'Consolidtaed Data'!$H934</f>
        <v>1664</v>
      </c>
      <c r="L7747" s="9">
        <f>'Consolidtaed Data'!$I934*'Consolidtaed Data'!$H934</f>
        <v>2412</v>
      </c>
      <c r="M7747" s="9">
        <f>'Consolidtaed Data'!$L934-'Consolidtaed Data'!$K934</f>
        <v>384</v>
      </c>
      <c r="N7747" s="9" t="str">
        <f>VLOOKUP('Consolidtaed Data'!$C934,[1]Locations!$A:$O,2,0)</f>
        <v>San Diego</v>
      </c>
      <c r="O7747" s="9" t="str">
        <f>VLOOKUP('Consolidtaed Data'!$D934,'[1]Sales People'!$A:$B,2,0)</f>
        <v>Arthur Mccoy</v>
      </c>
      <c r="P7747" s="9" t="str">
        <f>VLOOKUP('Consolidtaed Data'!$E934,[1]Customers!$A:$B,2,0)</f>
        <v>Juan Hunt</v>
      </c>
      <c r="Q7747" s="11">
        <f>WEEKDAY('Consolidtaed Data'!$F934)</f>
        <v>7</v>
      </c>
      <c r="R7747" s="9">
        <f>MONTH('Consolidtaed Data'!$F934)</f>
        <v>3</v>
      </c>
      <c r="S7747" s="9" t="str">
        <f>TEXT(Table3[[#This Row],[Purchase Date]],"MMMM")</f>
        <v>August</v>
      </c>
      <c r="T7747" s="9">
        <f>YEAR('Consolidtaed Data'!$F934)</f>
        <v>2020</v>
      </c>
    </row>
    <row r="7748" spans="1:20" x14ac:dyDescent="0.3">
      <c r="A7748" s="9" t="s">
        <v>8774</v>
      </c>
      <c r="B7748" s="9" t="s">
        <v>125</v>
      </c>
      <c r="C7748" s="9" t="s">
        <v>469</v>
      </c>
      <c r="D7748" s="9" t="s">
        <v>229</v>
      </c>
      <c r="E7748" s="9" t="s">
        <v>1825</v>
      </c>
      <c r="F7748" s="12">
        <v>44419</v>
      </c>
      <c r="G7748" s="12" t="str">
        <f>VLOOKUP(Table3[[#This Row],[Product ID]],[1]Products!$A:$G,2,0)</f>
        <v>Product 40</v>
      </c>
      <c r="H7748" s="22">
        <v>3</v>
      </c>
      <c r="I7748" s="9">
        <f>VLOOKUP('Consolidtaed Data'!$B949,[1]Products!$A:$G,4,0)</f>
        <v>556</v>
      </c>
      <c r="J7748" s="9">
        <f>VLOOKUP('Consolidtaed Data'!$B949,[1]Products!$A:$G,3,0)</f>
        <v>395</v>
      </c>
      <c r="K7748" s="9">
        <f>'Consolidtaed Data'!$J949*'Consolidtaed Data'!$H949</f>
        <v>2952</v>
      </c>
      <c r="L7748" s="9">
        <f>'Consolidtaed Data'!$I949*'Consolidtaed Data'!$H949</f>
        <v>4101</v>
      </c>
      <c r="M7748" s="9">
        <f>'Consolidtaed Data'!$L949-'Consolidtaed Data'!$K949</f>
        <v>656</v>
      </c>
      <c r="N7748" s="9" t="str">
        <f>VLOOKUP('Consolidtaed Data'!$C949,[1]Locations!$A:$O,2,0)</f>
        <v>Fresno</v>
      </c>
      <c r="O7748" s="9" t="str">
        <f>VLOOKUP('Consolidtaed Data'!$D949,'[1]Sales People'!$A:$B,2,0)</f>
        <v>Ronald Reed</v>
      </c>
      <c r="P7748" s="9" t="str">
        <f>VLOOKUP('Consolidtaed Data'!$E949,[1]Customers!$A:$B,2,0)</f>
        <v>Eric Alvarez</v>
      </c>
      <c r="Q7748" s="11">
        <f>WEEKDAY('Consolidtaed Data'!$F949)</f>
        <v>1</v>
      </c>
      <c r="R7748" s="9">
        <f>MONTH('Consolidtaed Data'!$F949)</f>
        <v>3</v>
      </c>
      <c r="S7748" s="9" t="str">
        <f>TEXT(Table3[[#This Row],[Purchase Date]],"MMMM")</f>
        <v>August</v>
      </c>
      <c r="T7748" s="9">
        <f>YEAR('Consolidtaed Data'!$F949)</f>
        <v>2020</v>
      </c>
    </row>
    <row r="7749" spans="1:20" x14ac:dyDescent="0.3">
      <c r="A7749" s="9" t="s">
        <v>8775</v>
      </c>
      <c r="B7749" s="9" t="s">
        <v>116</v>
      </c>
      <c r="C7749" s="9" t="s">
        <v>344</v>
      </c>
      <c r="D7749" s="9" t="s">
        <v>9</v>
      </c>
      <c r="E7749" s="9" t="s">
        <v>1319</v>
      </c>
      <c r="F7749" s="12">
        <v>44419</v>
      </c>
      <c r="G7749" s="12" t="str">
        <f>VLOOKUP(Table3[[#This Row],[Product ID]],[1]Products!$A:$G,2,0)</f>
        <v>Product 55</v>
      </c>
      <c r="H7749" s="22">
        <v>1</v>
      </c>
      <c r="I7749" s="9">
        <f>VLOOKUP('Consolidtaed Data'!$B1759,[1]Products!$A:$G,4,0)</f>
        <v>95</v>
      </c>
      <c r="J7749" s="9">
        <f>VLOOKUP('Consolidtaed Data'!$B1759,[1]Products!$A:$G,3,0)</f>
        <v>61</v>
      </c>
      <c r="K7749" s="9">
        <f>'Consolidtaed Data'!$J1759*'Consolidtaed Data'!$H1759</f>
        <v>3783</v>
      </c>
      <c r="L7749" s="9">
        <f>'Consolidtaed Data'!$I1759*'Consolidtaed Data'!$H1759</f>
        <v>4914</v>
      </c>
      <c r="M7749" s="9">
        <f>'Consolidtaed Data'!$L1759-'Consolidtaed Data'!$K1759</f>
        <v>1353</v>
      </c>
      <c r="N7749" s="9" t="str">
        <f>VLOOKUP('Consolidtaed Data'!$C1759,[1]Locations!$A:$O,2,0)</f>
        <v>Glendale</v>
      </c>
      <c r="O7749" s="9" t="str">
        <f>VLOOKUP('Consolidtaed Data'!$D1759,'[1]Sales People'!$A:$B,2,0)</f>
        <v>Martin Carr</v>
      </c>
      <c r="P7749" s="9" t="str">
        <f>VLOOKUP('Consolidtaed Data'!$E1759,[1]Customers!$A:$B,2,0)</f>
        <v>Fred Evans</v>
      </c>
      <c r="Q7749" s="11">
        <f>WEEKDAY('Consolidtaed Data'!$F1759)</f>
        <v>6</v>
      </c>
      <c r="R7749" s="9">
        <f>MONTH('Consolidtaed Data'!$F1759)</f>
        <v>5</v>
      </c>
      <c r="S7749" s="9" t="str">
        <f>TEXT(Table3[[#This Row],[Purchase Date]],"MMMM")</f>
        <v>August</v>
      </c>
      <c r="T7749" s="9">
        <f>YEAR('Consolidtaed Data'!$F1759)</f>
        <v>2020</v>
      </c>
    </row>
    <row r="7750" spans="1:20" x14ac:dyDescent="0.3">
      <c r="A7750" s="9" t="s">
        <v>8776</v>
      </c>
      <c r="B7750" s="9" t="s">
        <v>129</v>
      </c>
      <c r="C7750" s="9" t="s">
        <v>504</v>
      </c>
      <c r="D7750" s="9" t="s">
        <v>26</v>
      </c>
      <c r="E7750" s="9" t="s">
        <v>972</v>
      </c>
      <c r="F7750" s="12">
        <v>44419</v>
      </c>
      <c r="G7750" s="12" t="str">
        <f>VLOOKUP(Table3[[#This Row],[Product ID]],[1]Products!$A:$G,2,0)</f>
        <v>Product 47</v>
      </c>
      <c r="H7750" s="22">
        <v>1</v>
      </c>
      <c r="I7750" s="9">
        <f>VLOOKUP('Consolidtaed Data'!$B2019,[1]Products!$A:$G,4,0)</f>
        <v>1103</v>
      </c>
      <c r="J7750" s="9">
        <f>VLOOKUP('Consolidtaed Data'!$B2019,[1]Products!$A:$G,3,0)</f>
        <v>838</v>
      </c>
      <c r="K7750" s="9">
        <f>'Consolidtaed Data'!$J2019*'Consolidtaed Data'!$H2019</f>
        <v>900</v>
      </c>
      <c r="L7750" s="9">
        <f>'Consolidtaed Data'!$I2019*'Consolidtaed Data'!$H2019</f>
        <v>1500</v>
      </c>
      <c r="M7750" s="9">
        <f>'Consolidtaed Data'!$L2019-'Consolidtaed Data'!$K2019</f>
        <v>3580</v>
      </c>
      <c r="N7750" s="9" t="str">
        <f>VLOOKUP('Consolidtaed Data'!$C2019,[1]Locations!$A:$O,2,0)</f>
        <v>Roseville</v>
      </c>
      <c r="O7750" s="9" t="str">
        <f>VLOOKUP('Consolidtaed Data'!$D2019,'[1]Sales People'!$A:$B,2,0)</f>
        <v>John Reyes</v>
      </c>
      <c r="P7750" s="9" t="str">
        <f>VLOOKUP('Consolidtaed Data'!$E2019,[1]Customers!$A:$B,2,0)</f>
        <v>Terry Payne</v>
      </c>
      <c r="Q7750" s="11">
        <f>WEEKDAY('Consolidtaed Data'!$F2019)</f>
        <v>4</v>
      </c>
      <c r="R7750" s="9">
        <f>MONTH('Consolidtaed Data'!$F2019)</f>
        <v>5</v>
      </c>
      <c r="S7750" s="9" t="str">
        <f>TEXT(Table3[[#This Row],[Purchase Date]],"MMMM")</f>
        <v>August</v>
      </c>
      <c r="T7750" s="9">
        <f>YEAR('Consolidtaed Data'!$F2019)</f>
        <v>2020</v>
      </c>
    </row>
    <row r="7751" spans="1:20" x14ac:dyDescent="0.3">
      <c r="A7751" s="9" t="s">
        <v>8777</v>
      </c>
      <c r="B7751" s="9" t="s">
        <v>266</v>
      </c>
      <c r="C7751" s="9" t="s">
        <v>192</v>
      </c>
      <c r="D7751" s="9" t="s">
        <v>123</v>
      </c>
      <c r="E7751" s="9" t="s">
        <v>454</v>
      </c>
      <c r="F7751" s="12">
        <v>44419</v>
      </c>
      <c r="G7751" s="12" t="str">
        <f>VLOOKUP(Table3[[#This Row],[Product ID]],[1]Products!$A:$G,2,0)</f>
        <v>Product 92</v>
      </c>
      <c r="H7751" s="22">
        <v>4</v>
      </c>
      <c r="I7751" s="9">
        <f>VLOOKUP('Consolidtaed Data'!$B2040,[1]Products!$A:$G,4,0)</f>
        <v>217</v>
      </c>
      <c r="J7751" s="9">
        <f>VLOOKUP('Consolidtaed Data'!$B2040,[1]Products!$A:$G,3,0)</f>
        <v>171</v>
      </c>
      <c r="K7751" s="9">
        <f>'Consolidtaed Data'!$J2040*'Consolidtaed Data'!$H2040</f>
        <v>3669</v>
      </c>
      <c r="L7751" s="9">
        <f>'Consolidtaed Data'!$I2040*'Consolidtaed Data'!$H2040</f>
        <v>6015</v>
      </c>
      <c r="M7751" s="9">
        <f>'Consolidtaed Data'!$L2040-'Consolidtaed Data'!$K2040</f>
        <v>476</v>
      </c>
      <c r="N7751" s="9" t="str">
        <f>VLOOKUP('Consolidtaed Data'!$C2040,[1]Locations!$A:$O,2,0)</f>
        <v>Anaheim</v>
      </c>
      <c r="O7751" s="9" t="str">
        <f>VLOOKUP('Consolidtaed Data'!$D2040,'[1]Sales People'!$A:$B,2,0)</f>
        <v>Arthur Mccoy</v>
      </c>
      <c r="P7751" s="9" t="str">
        <f>VLOOKUP('Consolidtaed Data'!$E2040,[1]Customers!$A:$B,2,0)</f>
        <v>Steve Hunt</v>
      </c>
      <c r="Q7751" s="11">
        <f>WEEKDAY('Consolidtaed Data'!$F2040)</f>
        <v>6</v>
      </c>
      <c r="R7751" s="9">
        <f>MONTH('Consolidtaed Data'!$F2040)</f>
        <v>5</v>
      </c>
      <c r="S7751" s="9" t="str">
        <f>TEXT(Table3[[#This Row],[Purchase Date]],"MMMM")</f>
        <v>August</v>
      </c>
      <c r="T7751" s="9">
        <f>YEAR('Consolidtaed Data'!$F2040)</f>
        <v>2020</v>
      </c>
    </row>
    <row r="7752" spans="1:20" x14ac:dyDescent="0.3">
      <c r="A7752" s="9" t="s">
        <v>8778</v>
      </c>
      <c r="B7752" s="9" t="s">
        <v>230</v>
      </c>
      <c r="C7752" s="9" t="s">
        <v>423</v>
      </c>
      <c r="D7752" s="9" t="s">
        <v>161</v>
      </c>
      <c r="E7752" s="9" t="s">
        <v>452</v>
      </c>
      <c r="F7752" s="12">
        <v>44419</v>
      </c>
      <c r="G7752" s="12" t="str">
        <f>VLOOKUP(Table3[[#This Row],[Product ID]],[1]Products!$A:$G,2,0)</f>
        <v>Product 31</v>
      </c>
      <c r="H7752" s="22">
        <v>1</v>
      </c>
      <c r="I7752" s="9">
        <f>VLOOKUP('Consolidtaed Data'!$B2857,[1]Products!$A:$G,4,0)</f>
        <v>95</v>
      </c>
      <c r="J7752" s="9">
        <f>VLOOKUP('Consolidtaed Data'!$B2857,[1]Products!$A:$G,3,0)</f>
        <v>61</v>
      </c>
      <c r="K7752" s="9">
        <f>'Consolidtaed Data'!$J2857*'Consolidtaed Data'!$H2857</f>
        <v>5331</v>
      </c>
      <c r="L7752" s="9">
        <f>'Consolidtaed Data'!$I2857*'Consolidtaed Data'!$H2857</f>
        <v>6423</v>
      </c>
      <c r="M7752" s="9">
        <f>'Consolidtaed Data'!$L2857-'Consolidtaed Data'!$K2857</f>
        <v>495</v>
      </c>
      <c r="N7752" s="9" t="str">
        <f>VLOOKUP('Consolidtaed Data'!$C2857,[1]Locations!$A:$O,2,0)</f>
        <v>El Monte</v>
      </c>
      <c r="O7752" s="9" t="str">
        <f>VLOOKUP('Consolidtaed Data'!$D2857,'[1]Sales People'!$A:$B,2,0)</f>
        <v>Ronald Reed</v>
      </c>
      <c r="P7752" s="9" t="str">
        <f>VLOOKUP('Consolidtaed Data'!$E2857,[1]Customers!$A:$B,2,0)</f>
        <v>Henry Boyd</v>
      </c>
      <c r="Q7752" s="11">
        <f>WEEKDAY('Consolidtaed Data'!$F2857)</f>
        <v>3</v>
      </c>
      <c r="R7752" s="9">
        <f>MONTH('Consolidtaed Data'!$F2857)</f>
        <v>7</v>
      </c>
      <c r="S7752" s="9" t="str">
        <f>TEXT(Table3[[#This Row],[Purchase Date]],"MMMM")</f>
        <v>August</v>
      </c>
      <c r="T7752" s="9">
        <f>YEAR('Consolidtaed Data'!$F2857)</f>
        <v>2020</v>
      </c>
    </row>
    <row r="7753" spans="1:20" x14ac:dyDescent="0.3">
      <c r="A7753" s="9" t="s">
        <v>8779</v>
      </c>
      <c r="B7753" s="9" t="s">
        <v>373</v>
      </c>
      <c r="C7753" s="9" t="s">
        <v>21</v>
      </c>
      <c r="D7753" s="9" t="s">
        <v>64</v>
      </c>
      <c r="E7753" s="9" t="s">
        <v>1677</v>
      </c>
      <c r="F7753" s="12">
        <v>44419</v>
      </c>
      <c r="G7753" s="12" t="str">
        <f>VLOOKUP(Table3[[#This Row],[Product ID]],[1]Products!$A:$G,2,0)</f>
        <v>Product 66</v>
      </c>
      <c r="H7753" s="22">
        <v>3</v>
      </c>
      <c r="I7753" s="9">
        <f>VLOOKUP('Consolidtaed Data'!$B2885,[1]Products!$A:$G,4,0)</f>
        <v>2005</v>
      </c>
      <c r="J7753" s="9">
        <f>VLOOKUP('Consolidtaed Data'!$B2885,[1]Products!$A:$G,3,0)</f>
        <v>1223</v>
      </c>
      <c r="K7753" s="9">
        <f>'Consolidtaed Data'!$J2885*'Consolidtaed Data'!$H2885</f>
        <v>1777</v>
      </c>
      <c r="L7753" s="9">
        <f>'Consolidtaed Data'!$I2885*'Consolidtaed Data'!$H2885</f>
        <v>2141</v>
      </c>
      <c r="M7753" s="9">
        <f>'Consolidtaed Data'!$L2885-'Consolidtaed Data'!$K2885</f>
        <v>264</v>
      </c>
      <c r="N7753" s="9" t="str">
        <f>VLOOKUP('Consolidtaed Data'!$C2885,[1]Locations!$A:$O,2,0)</f>
        <v>Ontario</v>
      </c>
      <c r="O7753" s="9" t="str">
        <f>VLOOKUP('Consolidtaed Data'!$D2885,'[1]Sales People'!$A:$B,2,0)</f>
        <v>Henry Nelson</v>
      </c>
      <c r="P7753" s="9" t="str">
        <f>VLOOKUP('Consolidtaed Data'!$E2885,[1]Customers!$A:$B,2,0)</f>
        <v>Bobby Willis</v>
      </c>
      <c r="Q7753" s="11">
        <f>WEEKDAY('Consolidtaed Data'!$F2885)</f>
        <v>5</v>
      </c>
      <c r="R7753" s="9">
        <f>MONTH('Consolidtaed Data'!$F2885)</f>
        <v>7</v>
      </c>
      <c r="S7753" s="9" t="str">
        <f>TEXT(Table3[[#This Row],[Purchase Date]],"MMMM")</f>
        <v>August</v>
      </c>
      <c r="T7753" s="9">
        <f>YEAR('Consolidtaed Data'!$F2885)</f>
        <v>2020</v>
      </c>
    </row>
    <row r="7754" spans="1:20" x14ac:dyDescent="0.3">
      <c r="A7754" s="9" t="s">
        <v>8780</v>
      </c>
      <c r="B7754" s="9" t="s">
        <v>364</v>
      </c>
      <c r="C7754" s="9" t="s">
        <v>178</v>
      </c>
      <c r="D7754" s="9" t="s">
        <v>80</v>
      </c>
      <c r="E7754" s="9" t="s">
        <v>1687</v>
      </c>
      <c r="F7754" s="12">
        <v>44419</v>
      </c>
      <c r="G7754" s="12" t="str">
        <f>VLOOKUP(Table3[[#This Row],[Product ID]],[1]Products!$A:$G,2,0)</f>
        <v>Product 45</v>
      </c>
      <c r="H7754" s="22">
        <v>1</v>
      </c>
      <c r="I7754" s="9">
        <f>VLOOKUP('Consolidtaed Data'!$B3296,[1]Products!$A:$G,4,0)</f>
        <v>136</v>
      </c>
      <c r="J7754" s="9">
        <f>VLOOKUP('Consolidtaed Data'!$B3296,[1]Products!$A:$G,3,0)</f>
        <v>72</v>
      </c>
      <c r="K7754" s="9">
        <f>'Consolidtaed Data'!$J3296*'Consolidtaed Data'!$H3296</f>
        <v>1473</v>
      </c>
      <c r="L7754" s="9">
        <f>'Consolidtaed Data'!$I3296*'Consolidtaed Data'!$H3296</f>
        <v>2497</v>
      </c>
      <c r="M7754" s="9">
        <f>'Consolidtaed Data'!$L3296-'Consolidtaed Data'!$K3296</f>
        <v>96</v>
      </c>
      <c r="N7754" s="9" t="str">
        <f>VLOOKUP('Consolidtaed Data'!$C3296,[1]Locations!$A:$O,2,0)</f>
        <v>Santa Rosa</v>
      </c>
      <c r="O7754" s="9" t="str">
        <f>VLOOKUP('Consolidtaed Data'!$D3296,'[1]Sales People'!$A:$B,2,0)</f>
        <v>Joshua Taylor</v>
      </c>
      <c r="P7754" s="9" t="str">
        <f>VLOOKUP('Consolidtaed Data'!$E3296,[1]Customers!$A:$B,2,0)</f>
        <v>Antonio Shaw</v>
      </c>
      <c r="Q7754" s="11">
        <f>WEEKDAY('Consolidtaed Data'!$F3296)</f>
        <v>2</v>
      </c>
      <c r="R7754" s="9">
        <f>MONTH('Consolidtaed Data'!$F3296)</f>
        <v>8</v>
      </c>
      <c r="S7754" s="9" t="str">
        <f>TEXT(Table3[[#This Row],[Purchase Date]],"MMMM")</f>
        <v>August</v>
      </c>
      <c r="T7754" s="9">
        <f>YEAR('Consolidtaed Data'!$F3296)</f>
        <v>2020</v>
      </c>
    </row>
    <row r="7755" spans="1:20" x14ac:dyDescent="0.3">
      <c r="A7755" s="9" t="s">
        <v>8781</v>
      </c>
      <c r="B7755" s="9" t="s">
        <v>692</v>
      </c>
      <c r="C7755" s="9" t="s">
        <v>8</v>
      </c>
      <c r="D7755" s="9" t="s">
        <v>100</v>
      </c>
      <c r="E7755" s="9" t="s">
        <v>593</v>
      </c>
      <c r="F7755" s="12">
        <v>44420</v>
      </c>
      <c r="G7755" s="12" t="str">
        <f>VLOOKUP(Table3[[#This Row],[Product ID]],[1]Products!$A:$G,2,0)</f>
        <v>Product 83</v>
      </c>
      <c r="H7755" s="22">
        <v>1</v>
      </c>
      <c r="I7755" s="9">
        <f>VLOOKUP('Consolidtaed Data'!$B162,[1]Products!$A:$G,4,0)</f>
        <v>880</v>
      </c>
      <c r="J7755" s="9">
        <f>VLOOKUP('Consolidtaed Data'!$B162,[1]Products!$A:$G,3,0)</f>
        <v>634</v>
      </c>
      <c r="K7755" s="9">
        <f>'Consolidtaed Data'!$J162*'Consolidtaed Data'!$H162</f>
        <v>4880</v>
      </c>
      <c r="L7755" s="9">
        <f>'Consolidtaed Data'!$I162*'Consolidtaed Data'!$H162</f>
        <v>6684</v>
      </c>
      <c r="M7755" s="9">
        <f>'Consolidtaed Data'!$L162-'Consolidtaed Data'!$K162</f>
        <v>792</v>
      </c>
      <c r="N7755" s="9" t="str">
        <f>VLOOKUP('Consolidtaed Data'!$C162,[1]Locations!$A:$O,2,0)</f>
        <v>Escondido</v>
      </c>
      <c r="O7755" s="9" t="str">
        <f>VLOOKUP('Consolidtaed Data'!$D162,'[1]Sales People'!$A:$B,2,0)</f>
        <v>Kenneth Bradley</v>
      </c>
      <c r="P7755" s="9" t="str">
        <f>VLOOKUP('Consolidtaed Data'!$E162,[1]Customers!$A:$B,2,0)</f>
        <v>Raymond Barnes</v>
      </c>
      <c r="Q7755" s="11">
        <f>WEEKDAY('Consolidtaed Data'!$F162)</f>
        <v>1</v>
      </c>
      <c r="R7755" s="9">
        <f>MONTH('Consolidtaed Data'!$F162)</f>
        <v>1</v>
      </c>
      <c r="S7755" s="9" t="str">
        <f>TEXT(Table3[[#This Row],[Purchase Date]],"MMMM")</f>
        <v>August</v>
      </c>
      <c r="T7755" s="9">
        <f>YEAR('Consolidtaed Data'!$F162)</f>
        <v>2020</v>
      </c>
    </row>
    <row r="7756" spans="1:20" x14ac:dyDescent="0.3">
      <c r="A7756" s="9" t="s">
        <v>8782</v>
      </c>
      <c r="B7756" s="9" t="s">
        <v>164</v>
      </c>
      <c r="C7756" s="9" t="s">
        <v>439</v>
      </c>
      <c r="D7756" s="9" t="s">
        <v>17</v>
      </c>
      <c r="E7756" s="9" t="s">
        <v>879</v>
      </c>
      <c r="F7756" s="12">
        <v>44420</v>
      </c>
      <c r="G7756" s="12" t="str">
        <f>VLOOKUP(Table3[[#This Row],[Product ID]],[1]Products!$A:$G,2,0)</f>
        <v>Product 69</v>
      </c>
      <c r="H7756" s="22">
        <v>1</v>
      </c>
      <c r="I7756" s="9">
        <f>VLOOKUP('Consolidtaed Data'!$B308,[1]Products!$A:$G,4,0)</f>
        <v>1494</v>
      </c>
      <c r="J7756" s="9">
        <f>VLOOKUP('Consolidtaed Data'!$B308,[1]Products!$A:$G,3,0)</f>
        <v>971</v>
      </c>
      <c r="K7756" s="9">
        <f>'Consolidtaed Data'!$J308*'Consolidtaed Data'!$H308</f>
        <v>1067</v>
      </c>
      <c r="L7756" s="9">
        <f>'Consolidtaed Data'!$I308*'Consolidtaed Data'!$H308</f>
        <v>1809</v>
      </c>
      <c r="M7756" s="9">
        <f>'Consolidtaed Data'!$L308-'Consolidtaed Data'!$K308</f>
        <v>1532</v>
      </c>
      <c r="N7756" s="9" t="str">
        <f>VLOOKUP('Consolidtaed Data'!$C308,[1]Locations!$A:$O,2,0)</f>
        <v>Rancho Cucamonga</v>
      </c>
      <c r="O7756" s="9" t="str">
        <f>VLOOKUP('Consolidtaed Data'!$D308,'[1]Sales People'!$A:$B,2,0)</f>
        <v>Arthur Mccoy</v>
      </c>
      <c r="P7756" s="9" t="str">
        <f>VLOOKUP('Consolidtaed Data'!$E308,[1]Customers!$A:$B,2,0)</f>
        <v>Raymond Barnes</v>
      </c>
      <c r="Q7756" s="11">
        <f>WEEKDAY('Consolidtaed Data'!$F308)</f>
        <v>4</v>
      </c>
      <c r="R7756" s="9">
        <f>MONTH('Consolidtaed Data'!$F308)</f>
        <v>1</v>
      </c>
      <c r="S7756" s="9" t="str">
        <f>TEXT(Table3[[#This Row],[Purchase Date]],"MMMM")</f>
        <v>August</v>
      </c>
      <c r="T7756" s="9">
        <f>YEAR('Consolidtaed Data'!$F308)</f>
        <v>2020</v>
      </c>
    </row>
    <row r="7757" spans="1:20" x14ac:dyDescent="0.3">
      <c r="A7757" s="9" t="s">
        <v>8783</v>
      </c>
      <c r="B7757" s="9" t="s">
        <v>33</v>
      </c>
      <c r="C7757" s="9" t="s">
        <v>439</v>
      </c>
      <c r="D7757" s="9" t="s">
        <v>329</v>
      </c>
      <c r="E7757" s="9" t="s">
        <v>699</v>
      </c>
      <c r="F7757" s="12">
        <v>44420</v>
      </c>
      <c r="G7757" s="12" t="str">
        <f>VLOOKUP(Table3[[#This Row],[Product ID]],[1]Products!$A:$G,2,0)</f>
        <v>Product 29</v>
      </c>
      <c r="H7757" s="22">
        <v>1</v>
      </c>
      <c r="I7757" s="9">
        <f>VLOOKUP('Consolidtaed Data'!$B365,[1]Products!$A:$G,4,0)</f>
        <v>123</v>
      </c>
      <c r="J7757" s="9">
        <f>VLOOKUP('Consolidtaed Data'!$B365,[1]Products!$A:$G,3,0)</f>
        <v>84</v>
      </c>
      <c r="K7757" s="9">
        <f>'Consolidtaed Data'!$J365*'Consolidtaed Data'!$H365</f>
        <v>294</v>
      </c>
      <c r="L7757" s="9">
        <f>'Consolidtaed Data'!$I365*'Consolidtaed Data'!$H365</f>
        <v>368</v>
      </c>
      <c r="M7757" s="9">
        <f>'Consolidtaed Data'!$L365-'Consolidtaed Data'!$K365</f>
        <v>509</v>
      </c>
      <c r="N7757" s="9" t="str">
        <f>VLOOKUP('Consolidtaed Data'!$C365,[1]Locations!$A:$O,2,0)</f>
        <v>Modesto</v>
      </c>
      <c r="O7757" s="9" t="str">
        <f>VLOOKUP('Consolidtaed Data'!$D365,'[1]Sales People'!$A:$B,2,0)</f>
        <v>Joshua Taylor</v>
      </c>
      <c r="P7757" s="9" t="str">
        <f>VLOOKUP('Consolidtaed Data'!$E365,[1]Customers!$A:$B,2,0)</f>
        <v>Keith James</v>
      </c>
      <c r="Q7757" s="11">
        <f>WEEKDAY('Consolidtaed Data'!$F365)</f>
        <v>1</v>
      </c>
      <c r="R7757" s="9">
        <f>MONTH('Consolidtaed Data'!$F365)</f>
        <v>1</v>
      </c>
      <c r="S7757" s="9" t="str">
        <f>TEXT(Table3[[#This Row],[Purchase Date]],"MMMM")</f>
        <v>August</v>
      </c>
      <c r="T7757" s="9">
        <f>YEAR('Consolidtaed Data'!$F365)</f>
        <v>2020</v>
      </c>
    </row>
    <row r="7758" spans="1:20" x14ac:dyDescent="0.3">
      <c r="A7758" s="9" t="s">
        <v>8784</v>
      </c>
      <c r="B7758" s="9" t="s">
        <v>526</v>
      </c>
      <c r="C7758" s="9" t="s">
        <v>192</v>
      </c>
      <c r="D7758" s="9" t="s">
        <v>241</v>
      </c>
      <c r="E7758" s="9" t="s">
        <v>820</v>
      </c>
      <c r="F7758" s="12">
        <v>44420</v>
      </c>
      <c r="G7758" s="12" t="str">
        <f>VLOOKUP(Table3[[#This Row],[Product ID]],[1]Products!$A:$G,2,0)</f>
        <v>Product 14</v>
      </c>
      <c r="H7758" s="22">
        <v>2</v>
      </c>
      <c r="I7758" s="9">
        <f>VLOOKUP('Consolidtaed Data'!$B1742,[1]Products!$A:$G,4,0)</f>
        <v>1052</v>
      </c>
      <c r="J7758" s="9">
        <f>VLOOKUP('Consolidtaed Data'!$B1742,[1]Products!$A:$G,3,0)</f>
        <v>589</v>
      </c>
      <c r="K7758" s="9">
        <f>'Consolidtaed Data'!$J1742*'Consolidtaed Data'!$H1742</f>
        <v>1046</v>
      </c>
      <c r="L7758" s="9">
        <f>'Consolidtaed Data'!$I1742*'Consolidtaed Data'!$H1742</f>
        <v>1635</v>
      </c>
      <c r="M7758" s="9">
        <f>'Consolidtaed Data'!$L1742-'Consolidtaed Data'!$K1742</f>
        <v>153</v>
      </c>
      <c r="N7758" s="9" t="str">
        <f>VLOOKUP('Consolidtaed Data'!$C1742,[1]Locations!$A:$O,2,0)</f>
        <v>Torrance</v>
      </c>
      <c r="O7758" s="9" t="str">
        <f>VLOOKUP('Consolidtaed Data'!$D1742,'[1]Sales People'!$A:$B,2,0)</f>
        <v>Walter Cook</v>
      </c>
      <c r="P7758" s="9" t="str">
        <f>VLOOKUP('Consolidtaed Data'!$E1742,[1]Customers!$A:$B,2,0)</f>
        <v>Nicholas Williamson</v>
      </c>
      <c r="Q7758" s="11">
        <f>WEEKDAY('Consolidtaed Data'!$F1742)</f>
        <v>5</v>
      </c>
      <c r="R7758" s="9">
        <f>MONTH('Consolidtaed Data'!$F1742)</f>
        <v>5</v>
      </c>
      <c r="S7758" s="9" t="str">
        <f>TEXT(Table3[[#This Row],[Purchase Date]],"MMMM")</f>
        <v>August</v>
      </c>
      <c r="T7758" s="9">
        <f>YEAR('Consolidtaed Data'!$F1742)</f>
        <v>2020</v>
      </c>
    </row>
    <row r="7759" spans="1:20" x14ac:dyDescent="0.3">
      <c r="A7759" s="9" t="s">
        <v>8785</v>
      </c>
      <c r="B7759" s="9" t="s">
        <v>151</v>
      </c>
      <c r="C7759" s="9" t="s">
        <v>421</v>
      </c>
      <c r="D7759" s="9" t="s">
        <v>31</v>
      </c>
      <c r="E7759" s="9" t="s">
        <v>367</v>
      </c>
      <c r="F7759" s="12">
        <v>44420</v>
      </c>
      <c r="G7759" s="12" t="str">
        <f>VLOOKUP(Table3[[#This Row],[Product ID]],[1]Products!$A:$G,2,0)</f>
        <v>Product 94</v>
      </c>
      <c r="H7759" s="22">
        <v>1</v>
      </c>
      <c r="I7759" s="9">
        <f>VLOOKUP('Consolidtaed Data'!$B2159,[1]Products!$A:$G,4,0)</f>
        <v>667</v>
      </c>
      <c r="J7759" s="9">
        <f>VLOOKUP('Consolidtaed Data'!$B2159,[1]Products!$A:$G,3,0)</f>
        <v>387</v>
      </c>
      <c r="K7759" s="9">
        <f>'Consolidtaed Data'!$J2159*'Consolidtaed Data'!$H2159</f>
        <v>2728</v>
      </c>
      <c r="L7759" s="9">
        <f>'Consolidtaed Data'!$I2159*'Consolidtaed Data'!$H2159</f>
        <v>5352</v>
      </c>
      <c r="M7759" s="9">
        <f>'Consolidtaed Data'!$L2159-'Consolidtaed Data'!$K2159</f>
        <v>420</v>
      </c>
      <c r="N7759" s="9" t="str">
        <f>VLOOKUP('Consolidtaed Data'!$C2159,[1]Locations!$A:$O,2,0)</f>
        <v>Salinas</v>
      </c>
      <c r="O7759" s="9" t="str">
        <f>VLOOKUP('Consolidtaed Data'!$D2159,'[1]Sales People'!$A:$B,2,0)</f>
        <v>Larry Marshall</v>
      </c>
      <c r="P7759" s="9" t="str">
        <f>VLOOKUP('Consolidtaed Data'!$E2159,[1]Customers!$A:$B,2,0)</f>
        <v>Shawn Stephens</v>
      </c>
      <c r="Q7759" s="11">
        <f>WEEKDAY('Consolidtaed Data'!$F2159)</f>
        <v>6</v>
      </c>
      <c r="R7759" s="9">
        <f>MONTH('Consolidtaed Data'!$F2159)</f>
        <v>6</v>
      </c>
      <c r="S7759" s="9" t="str">
        <f>TEXT(Table3[[#This Row],[Purchase Date]],"MMMM")</f>
        <v>August</v>
      </c>
      <c r="T7759" s="9">
        <f>YEAR('Consolidtaed Data'!$F2159)</f>
        <v>2020</v>
      </c>
    </row>
    <row r="7760" spans="1:20" x14ac:dyDescent="0.3">
      <c r="A7760" s="9" t="s">
        <v>8786</v>
      </c>
      <c r="B7760" s="9" t="s">
        <v>79</v>
      </c>
      <c r="C7760" s="9" t="s">
        <v>59</v>
      </c>
      <c r="D7760" s="9" t="s">
        <v>153</v>
      </c>
      <c r="E7760" s="9" t="s">
        <v>1877</v>
      </c>
      <c r="F7760" s="12">
        <v>44420</v>
      </c>
      <c r="G7760" s="12" t="str">
        <f>VLOOKUP(Table3[[#This Row],[Product ID]],[1]Products!$A:$G,2,0)</f>
        <v>Product 80</v>
      </c>
      <c r="H7760" s="22">
        <v>1</v>
      </c>
      <c r="I7760" s="9">
        <f>VLOOKUP('Consolidtaed Data'!$B2372,[1]Products!$A:$G,4,0)</f>
        <v>584</v>
      </c>
      <c r="J7760" s="9">
        <f>VLOOKUP('Consolidtaed Data'!$B2372,[1]Products!$A:$G,3,0)</f>
        <v>420</v>
      </c>
      <c r="K7760" s="9">
        <f>'Consolidtaed Data'!$J2372*'Consolidtaed Data'!$H2372</f>
        <v>1686</v>
      </c>
      <c r="L7760" s="9">
        <f>'Consolidtaed Data'!$I2372*'Consolidtaed Data'!$H2372</f>
        <v>2478</v>
      </c>
      <c r="M7760" s="9">
        <f>'Consolidtaed Data'!$L2372-'Consolidtaed Data'!$K2372</f>
        <v>137</v>
      </c>
      <c r="N7760" s="9" t="str">
        <f>VLOOKUP('Consolidtaed Data'!$C2372,[1]Locations!$A:$O,2,0)</f>
        <v>Oakland</v>
      </c>
      <c r="O7760" s="9" t="str">
        <f>VLOOKUP('Consolidtaed Data'!$D2372,'[1]Sales People'!$A:$B,2,0)</f>
        <v>Jimmy Young</v>
      </c>
      <c r="P7760" s="9" t="str">
        <f>VLOOKUP('Consolidtaed Data'!$E2372,[1]Customers!$A:$B,2,0)</f>
        <v>Jonathan Harris</v>
      </c>
      <c r="Q7760" s="11">
        <f>WEEKDAY('Consolidtaed Data'!$F2372)</f>
        <v>1</v>
      </c>
      <c r="R7760" s="9">
        <f>MONTH('Consolidtaed Data'!$F2372)</f>
        <v>6</v>
      </c>
      <c r="S7760" s="9" t="str">
        <f>TEXT(Table3[[#This Row],[Purchase Date]],"MMMM")</f>
        <v>August</v>
      </c>
      <c r="T7760" s="9">
        <f>YEAR('Consolidtaed Data'!$F2372)</f>
        <v>2020</v>
      </c>
    </row>
    <row r="7761" spans="1:20" x14ac:dyDescent="0.3">
      <c r="A7761" s="9" t="s">
        <v>8787</v>
      </c>
      <c r="B7761" s="9" t="s">
        <v>76</v>
      </c>
      <c r="C7761" s="9" t="s">
        <v>21</v>
      </c>
      <c r="D7761" s="9" t="s">
        <v>131</v>
      </c>
      <c r="E7761" s="9" t="s">
        <v>1414</v>
      </c>
      <c r="F7761" s="12">
        <v>44420</v>
      </c>
      <c r="G7761" s="12" t="str">
        <f>VLOOKUP(Table3[[#This Row],[Product ID]],[1]Products!$A:$G,2,0)</f>
        <v>Product 19</v>
      </c>
      <c r="H7761" s="22">
        <v>2</v>
      </c>
      <c r="I7761" s="9">
        <f>VLOOKUP('Consolidtaed Data'!$B2669,[1]Products!$A:$G,4,0)</f>
        <v>504</v>
      </c>
      <c r="J7761" s="9">
        <f>VLOOKUP('Consolidtaed Data'!$B2669,[1]Products!$A:$G,3,0)</f>
        <v>408</v>
      </c>
      <c r="K7761" s="9">
        <f>'Consolidtaed Data'!$J2669*'Consolidtaed Data'!$H2669</f>
        <v>336</v>
      </c>
      <c r="L7761" s="9">
        <f>'Consolidtaed Data'!$I2669*'Consolidtaed Data'!$H2669</f>
        <v>492</v>
      </c>
      <c r="M7761" s="9">
        <f>'Consolidtaed Data'!$L2669-'Consolidtaed Data'!$K2669</f>
        <v>3580</v>
      </c>
      <c r="N7761" s="9" t="str">
        <f>VLOOKUP('Consolidtaed Data'!$C2669,[1]Locations!$A:$O,2,0)</f>
        <v>Hayward</v>
      </c>
      <c r="O7761" s="9" t="str">
        <f>VLOOKUP('Consolidtaed Data'!$D2669,'[1]Sales People'!$A:$B,2,0)</f>
        <v>Henry Nelson</v>
      </c>
      <c r="P7761" s="9" t="str">
        <f>VLOOKUP('Consolidtaed Data'!$E2669,[1]Customers!$A:$B,2,0)</f>
        <v>Joshua Collins</v>
      </c>
      <c r="Q7761" s="11">
        <f>WEEKDAY('Consolidtaed Data'!$F2669)</f>
        <v>3</v>
      </c>
      <c r="R7761" s="9">
        <f>MONTH('Consolidtaed Data'!$F2669)</f>
        <v>7</v>
      </c>
      <c r="S7761" s="9" t="str">
        <f>TEXT(Table3[[#This Row],[Purchase Date]],"MMMM")</f>
        <v>August</v>
      </c>
      <c r="T7761" s="9">
        <f>YEAR('Consolidtaed Data'!$F2669)</f>
        <v>2020</v>
      </c>
    </row>
    <row r="7762" spans="1:20" x14ac:dyDescent="0.3">
      <c r="A7762" s="9" t="s">
        <v>8788</v>
      </c>
      <c r="B7762" s="9" t="s">
        <v>355</v>
      </c>
      <c r="C7762" s="9" t="s">
        <v>34</v>
      </c>
      <c r="D7762" s="9" t="s">
        <v>123</v>
      </c>
      <c r="E7762" s="9" t="s">
        <v>1240</v>
      </c>
      <c r="F7762" s="12">
        <v>44420</v>
      </c>
      <c r="G7762" s="12" t="str">
        <f>VLOOKUP(Table3[[#This Row],[Product ID]],[1]Products!$A:$G,2,0)</f>
        <v>Product 100</v>
      </c>
      <c r="H7762" s="22">
        <v>2</v>
      </c>
      <c r="I7762" s="9">
        <f>VLOOKUP('Consolidtaed Data'!$B2984,[1]Products!$A:$G,4,0)</f>
        <v>1638</v>
      </c>
      <c r="J7762" s="9">
        <f>VLOOKUP('Consolidtaed Data'!$B2984,[1]Products!$A:$G,3,0)</f>
        <v>1261</v>
      </c>
      <c r="K7762" s="9">
        <f>'Consolidtaed Data'!$J2984*'Consolidtaed Data'!$H2984</f>
        <v>154</v>
      </c>
      <c r="L7762" s="9">
        <f>'Consolidtaed Data'!$I2984*'Consolidtaed Data'!$H2984</f>
        <v>203</v>
      </c>
      <c r="M7762" s="9">
        <f>'Consolidtaed Data'!$L2984-'Consolidtaed Data'!$K2984</f>
        <v>148</v>
      </c>
      <c r="N7762" s="9" t="str">
        <f>VLOOKUP('Consolidtaed Data'!$C2984,[1]Locations!$A:$O,2,0)</f>
        <v>Orange</v>
      </c>
      <c r="O7762" s="9" t="str">
        <f>VLOOKUP('Consolidtaed Data'!$D2984,'[1]Sales People'!$A:$B,2,0)</f>
        <v>Christopher Tucker</v>
      </c>
      <c r="P7762" s="9" t="str">
        <f>VLOOKUP('Consolidtaed Data'!$E2984,[1]Customers!$A:$B,2,0)</f>
        <v>Edward Williams</v>
      </c>
      <c r="Q7762" s="11">
        <f>WEEKDAY('Consolidtaed Data'!$F2984)</f>
        <v>5</v>
      </c>
      <c r="R7762" s="9">
        <f>MONTH('Consolidtaed Data'!$F2984)</f>
        <v>8</v>
      </c>
      <c r="S7762" s="9" t="str">
        <f>TEXT(Table3[[#This Row],[Purchase Date]],"MMMM")</f>
        <v>August</v>
      </c>
      <c r="T7762" s="9">
        <f>YEAR('Consolidtaed Data'!$F2984)</f>
        <v>2020</v>
      </c>
    </row>
    <row r="7763" spans="1:20" x14ac:dyDescent="0.3">
      <c r="A7763" s="9" t="s">
        <v>8789</v>
      </c>
      <c r="B7763" s="9" t="s">
        <v>382</v>
      </c>
      <c r="C7763" s="9" t="s">
        <v>439</v>
      </c>
      <c r="D7763" s="9" t="s">
        <v>229</v>
      </c>
      <c r="E7763" s="9" t="s">
        <v>2647</v>
      </c>
      <c r="F7763" s="12">
        <v>44420</v>
      </c>
      <c r="G7763" s="12" t="str">
        <f>VLOOKUP(Table3[[#This Row],[Product ID]],[1]Products!$A:$G,2,0)</f>
        <v>Product 50</v>
      </c>
      <c r="H7763" s="22">
        <v>1</v>
      </c>
      <c r="I7763" s="9">
        <f>VLOOKUP('Consolidtaed Data'!$B3474,[1]Products!$A:$G,4,0)</f>
        <v>1582</v>
      </c>
      <c r="J7763" s="9">
        <f>VLOOKUP('Consolidtaed Data'!$B3474,[1]Products!$A:$G,3,0)</f>
        <v>1234</v>
      </c>
      <c r="K7763" s="9">
        <f>'Consolidtaed Data'!$J3474*'Consolidtaed Data'!$H3474</f>
        <v>682</v>
      </c>
      <c r="L7763" s="9">
        <f>'Consolidtaed Data'!$I3474*'Consolidtaed Data'!$H3474</f>
        <v>1338</v>
      </c>
      <c r="M7763" s="9">
        <f>'Consolidtaed Data'!$L3474-'Consolidtaed Data'!$K3474</f>
        <v>348</v>
      </c>
      <c r="N7763" s="9" t="str">
        <f>VLOOKUP('Consolidtaed Data'!$C3474,[1]Locations!$A:$O,2,0)</f>
        <v>San Buenaventura (Ventura)</v>
      </c>
      <c r="O7763" s="9" t="str">
        <f>VLOOKUP('Consolidtaed Data'!$D3474,'[1]Sales People'!$A:$B,2,0)</f>
        <v>Ernest Wheeler</v>
      </c>
      <c r="P7763" s="9" t="str">
        <f>VLOOKUP('Consolidtaed Data'!$E3474,[1]Customers!$A:$B,2,0)</f>
        <v>Aaron Johnson</v>
      </c>
      <c r="Q7763" s="11">
        <f>WEEKDAY('Consolidtaed Data'!$F3474)</f>
        <v>6</v>
      </c>
      <c r="R7763" s="9">
        <f>MONTH('Consolidtaed Data'!$F3474)</f>
        <v>9</v>
      </c>
      <c r="S7763" s="9" t="str">
        <f>TEXT(Table3[[#This Row],[Purchase Date]],"MMMM")</f>
        <v>August</v>
      </c>
      <c r="T7763" s="9">
        <f>YEAR('Consolidtaed Data'!$F3474)</f>
        <v>2020</v>
      </c>
    </row>
    <row r="7764" spans="1:20" x14ac:dyDescent="0.3">
      <c r="A7764" s="9" t="s">
        <v>8790</v>
      </c>
      <c r="B7764" s="9" t="s">
        <v>160</v>
      </c>
      <c r="C7764" s="9" t="s">
        <v>122</v>
      </c>
      <c r="D7764" s="9" t="s">
        <v>153</v>
      </c>
      <c r="E7764" s="9" t="s">
        <v>1131</v>
      </c>
      <c r="F7764" s="12">
        <v>44420</v>
      </c>
      <c r="G7764" s="12" t="str">
        <f>VLOOKUP(Table3[[#This Row],[Product ID]],[1]Products!$A:$G,2,0)</f>
        <v>Product 28</v>
      </c>
      <c r="H7764" s="22">
        <v>4</v>
      </c>
      <c r="I7764" s="9">
        <f>VLOOKUP('Consolidtaed Data'!$B3660,[1]Products!$A:$G,4,0)</f>
        <v>112</v>
      </c>
      <c r="J7764" s="9">
        <f>VLOOKUP('Consolidtaed Data'!$B3660,[1]Products!$A:$G,3,0)</f>
        <v>90</v>
      </c>
      <c r="K7764" s="9">
        <f>'Consolidtaed Data'!$J3660*'Consolidtaed Data'!$H3660</f>
        <v>478</v>
      </c>
      <c r="L7764" s="9">
        <f>'Consolidtaed Data'!$I3660*'Consolidtaed Data'!$H3660</f>
        <v>886</v>
      </c>
      <c r="M7764" s="9">
        <f>'Consolidtaed Data'!$L3660-'Consolidtaed Data'!$K3660</f>
        <v>1104</v>
      </c>
      <c r="N7764" s="9" t="str">
        <f>VLOOKUP('Consolidtaed Data'!$C3660,[1]Locations!$A:$O,2,0)</f>
        <v>Norwalk</v>
      </c>
      <c r="O7764" s="9" t="str">
        <f>VLOOKUP('Consolidtaed Data'!$D3660,'[1]Sales People'!$A:$B,2,0)</f>
        <v>Martin Carr</v>
      </c>
      <c r="P7764" s="9" t="str">
        <f>VLOOKUP('Consolidtaed Data'!$E3660,[1]Customers!$A:$B,2,0)</f>
        <v>Jonathan Jones</v>
      </c>
      <c r="Q7764" s="11">
        <f>WEEKDAY('Consolidtaed Data'!$F3660)</f>
        <v>6</v>
      </c>
      <c r="R7764" s="9">
        <f>MONTH('Consolidtaed Data'!$F3660)</f>
        <v>9</v>
      </c>
      <c r="S7764" s="9" t="str">
        <f>TEXT(Table3[[#This Row],[Purchase Date]],"MMMM")</f>
        <v>August</v>
      </c>
      <c r="T7764" s="9">
        <f>YEAR('Consolidtaed Data'!$F3660)</f>
        <v>2020</v>
      </c>
    </row>
    <row r="7765" spans="1:20" x14ac:dyDescent="0.3">
      <c r="A7765" s="9" t="s">
        <v>8791</v>
      </c>
      <c r="B7765" s="9" t="s">
        <v>20</v>
      </c>
      <c r="C7765" s="9" t="s">
        <v>67</v>
      </c>
      <c r="D7765" s="9" t="s">
        <v>68</v>
      </c>
      <c r="E7765" s="9" t="s">
        <v>69</v>
      </c>
      <c r="F7765" s="12">
        <v>44421</v>
      </c>
      <c r="G7765" s="12" t="str">
        <f>VLOOKUP(Table3[[#This Row],[Product ID]],[1]Products!$A:$G,2,0)</f>
        <v>Product 98</v>
      </c>
      <c r="H7765" s="22">
        <v>1</v>
      </c>
      <c r="I7765" s="9">
        <f>VLOOKUP('Consolidtaed Data'!$B9,[1]Products!$A:$G,4,0)</f>
        <v>1351</v>
      </c>
      <c r="J7765" s="9">
        <f>VLOOKUP('Consolidtaed Data'!$B9,[1]Products!$A:$G,3,0)</f>
        <v>1108</v>
      </c>
      <c r="K7765" s="9">
        <f>'Consolidtaed Data'!$J9*'Consolidtaed Data'!$H9</f>
        <v>1484</v>
      </c>
      <c r="L7765" s="9">
        <f>'Consolidtaed Data'!$I9*'Consolidtaed Data'!$H9</f>
        <v>2283</v>
      </c>
      <c r="M7765" s="9">
        <f>'Consolidtaed Data'!$L9-'Consolidtaed Data'!$K9</f>
        <v>871</v>
      </c>
      <c r="N7765" s="9" t="str">
        <f>VLOOKUP('Consolidtaed Data'!$C9,[1]Locations!$A:$O,2,0)</f>
        <v>Roseville</v>
      </c>
      <c r="O7765" s="9" t="str">
        <f>VLOOKUP('Consolidtaed Data'!$D9,'[1]Sales People'!$A:$B,2,0)</f>
        <v>Larry Castillo</v>
      </c>
      <c r="P7765" s="9" t="str">
        <f>VLOOKUP('Consolidtaed Data'!$E9,[1]Customers!$A:$B,2,0)</f>
        <v>Jeremy Gomez</v>
      </c>
      <c r="Q7765" s="11">
        <f>WEEKDAY('Consolidtaed Data'!$F9)</f>
        <v>4</v>
      </c>
      <c r="R7765" s="9">
        <f>MONTH('Consolidtaed Data'!$F9)</f>
        <v>1</v>
      </c>
      <c r="S7765" s="9" t="str">
        <f>TEXT(Table3[[#This Row],[Purchase Date]],"MMMM")</f>
        <v>August</v>
      </c>
      <c r="T7765" s="9">
        <f>YEAR('Consolidtaed Data'!$F9)</f>
        <v>2020</v>
      </c>
    </row>
    <row r="7766" spans="1:20" x14ac:dyDescent="0.3">
      <c r="A7766" s="9" t="s">
        <v>8792</v>
      </c>
      <c r="B7766" s="9" t="s">
        <v>136</v>
      </c>
      <c r="C7766" s="9" t="s">
        <v>30</v>
      </c>
      <c r="D7766" s="9" t="s">
        <v>22</v>
      </c>
      <c r="E7766" s="9" t="s">
        <v>465</v>
      </c>
      <c r="F7766" s="12">
        <v>44421</v>
      </c>
      <c r="G7766" s="12" t="str">
        <f>VLOOKUP(Table3[[#This Row],[Product ID]],[1]Products!$A:$G,2,0)</f>
        <v>Product 2</v>
      </c>
      <c r="H7766" s="22">
        <v>3</v>
      </c>
      <c r="I7766" s="9">
        <f>VLOOKUP('Consolidtaed Data'!$B110,[1]Products!$A:$G,4,0)</f>
        <v>1848</v>
      </c>
      <c r="J7766" s="9">
        <f>VLOOKUP('Consolidtaed Data'!$B110,[1]Products!$A:$G,3,0)</f>
        <v>1294</v>
      </c>
      <c r="K7766" s="9">
        <f>'Consolidtaed Data'!$J110*'Consolidtaed Data'!$H110</f>
        <v>1363</v>
      </c>
      <c r="L7766" s="9">
        <f>'Consolidtaed Data'!$I110*'Consolidtaed Data'!$H110</f>
        <v>1725</v>
      </c>
      <c r="M7766" s="9">
        <f>'Consolidtaed Data'!$L110-'Consolidtaed Data'!$K110</f>
        <v>742</v>
      </c>
      <c r="N7766" s="9" t="str">
        <f>VLOOKUP('Consolidtaed Data'!$C110,[1]Locations!$A:$O,2,0)</f>
        <v>Santa Clarita</v>
      </c>
      <c r="O7766" s="9" t="str">
        <f>VLOOKUP('Consolidtaed Data'!$D110,'[1]Sales People'!$A:$B,2,0)</f>
        <v>Brian Hansen</v>
      </c>
      <c r="P7766" s="9" t="str">
        <f>VLOOKUP('Consolidtaed Data'!$E110,[1]Customers!$A:$B,2,0)</f>
        <v>Jerry Smith</v>
      </c>
      <c r="Q7766" s="11">
        <f>WEEKDAY('Consolidtaed Data'!$F110)</f>
        <v>5</v>
      </c>
      <c r="R7766" s="9">
        <f>MONTH('Consolidtaed Data'!$F110)</f>
        <v>1</v>
      </c>
      <c r="S7766" s="9" t="str">
        <f>TEXT(Table3[[#This Row],[Purchase Date]],"MMMM")</f>
        <v>August</v>
      </c>
      <c r="T7766" s="9">
        <f>YEAR('Consolidtaed Data'!$F110)</f>
        <v>2020</v>
      </c>
    </row>
    <row r="7767" spans="1:20" x14ac:dyDescent="0.3">
      <c r="A7767" s="9" t="s">
        <v>8793</v>
      </c>
      <c r="B7767" s="9" t="s">
        <v>490</v>
      </c>
      <c r="C7767" s="9" t="s">
        <v>201</v>
      </c>
      <c r="D7767" s="9" t="s">
        <v>13</v>
      </c>
      <c r="E7767" s="9" t="s">
        <v>1136</v>
      </c>
      <c r="F7767" s="12">
        <v>44421</v>
      </c>
      <c r="G7767" s="12" t="str">
        <f>VLOOKUP(Table3[[#This Row],[Product ID]],[1]Products!$A:$G,2,0)</f>
        <v>Product 79</v>
      </c>
      <c r="H7767" s="22">
        <v>2</v>
      </c>
      <c r="I7767" s="9">
        <f>VLOOKUP('Consolidtaed Data'!$B455,[1]Products!$A:$G,4,0)</f>
        <v>35</v>
      </c>
      <c r="J7767" s="9">
        <f>VLOOKUP('Consolidtaed Data'!$B455,[1]Products!$A:$G,3,0)</f>
        <v>22</v>
      </c>
      <c r="K7767" s="9">
        <f>'Consolidtaed Data'!$J455*'Consolidtaed Data'!$H455</f>
        <v>1227</v>
      </c>
      <c r="L7767" s="9">
        <f>'Consolidtaed Data'!$I455*'Consolidtaed Data'!$H455</f>
        <v>2451</v>
      </c>
      <c r="M7767" s="9">
        <f>'Consolidtaed Data'!$L455-'Consolidtaed Data'!$K455</f>
        <v>147</v>
      </c>
      <c r="N7767" s="9" t="str">
        <f>VLOOKUP('Consolidtaed Data'!$C455,[1]Locations!$A:$O,2,0)</f>
        <v>Oakland</v>
      </c>
      <c r="O7767" s="9" t="str">
        <f>VLOOKUP('Consolidtaed Data'!$D455,'[1]Sales People'!$A:$B,2,0)</f>
        <v>Andrew Bowman</v>
      </c>
      <c r="P7767" s="9" t="str">
        <f>VLOOKUP('Consolidtaed Data'!$E455,[1]Customers!$A:$B,2,0)</f>
        <v>David Nguyen</v>
      </c>
      <c r="Q7767" s="11">
        <f>WEEKDAY('Consolidtaed Data'!$F455)</f>
        <v>7</v>
      </c>
      <c r="R7767" s="9">
        <f>MONTH('Consolidtaed Data'!$F455)</f>
        <v>2</v>
      </c>
      <c r="S7767" s="9" t="str">
        <f>TEXT(Table3[[#This Row],[Purchase Date]],"MMMM")</f>
        <v>August</v>
      </c>
      <c r="T7767" s="9">
        <f>YEAR('Consolidtaed Data'!$F455)</f>
        <v>2020</v>
      </c>
    </row>
    <row r="7768" spans="1:20" x14ac:dyDescent="0.3">
      <c r="A7768" s="9" t="s">
        <v>8794</v>
      </c>
      <c r="B7768" s="9" t="s">
        <v>200</v>
      </c>
      <c r="C7768" s="9" t="s">
        <v>205</v>
      </c>
      <c r="D7768" s="9" t="s">
        <v>9</v>
      </c>
      <c r="E7768" s="9" t="s">
        <v>803</v>
      </c>
      <c r="F7768" s="12">
        <v>44421</v>
      </c>
      <c r="G7768" s="12" t="str">
        <f>VLOOKUP(Table3[[#This Row],[Product ID]],[1]Products!$A:$G,2,0)</f>
        <v>Product 23</v>
      </c>
      <c r="H7768" s="22">
        <v>3</v>
      </c>
      <c r="I7768" s="9">
        <f>VLOOKUP('Consolidtaed Data'!$B975,[1]Products!$A:$G,4,0)</f>
        <v>1743</v>
      </c>
      <c r="J7768" s="9">
        <f>VLOOKUP('Consolidtaed Data'!$B975,[1]Products!$A:$G,3,0)</f>
        <v>872</v>
      </c>
      <c r="K7768" s="9">
        <f>'Consolidtaed Data'!$J975*'Consolidtaed Data'!$H975</f>
        <v>1122</v>
      </c>
      <c r="L7768" s="9">
        <f>'Consolidtaed Data'!$I975*'Consolidtaed Data'!$H975</f>
        <v>1368</v>
      </c>
      <c r="M7768" s="9">
        <f>'Consolidtaed Data'!$L975-'Consolidtaed Data'!$K975</f>
        <v>1953</v>
      </c>
      <c r="N7768" s="9" t="str">
        <f>VLOOKUP('Consolidtaed Data'!$C975,[1]Locations!$A:$O,2,0)</f>
        <v>West Covina</v>
      </c>
      <c r="O7768" s="9" t="str">
        <f>VLOOKUP('Consolidtaed Data'!$D975,'[1]Sales People'!$A:$B,2,0)</f>
        <v>Roger Robertson</v>
      </c>
      <c r="P7768" s="9" t="str">
        <f>VLOOKUP('Consolidtaed Data'!$E975,[1]Customers!$A:$B,2,0)</f>
        <v>Adam Hunter</v>
      </c>
      <c r="Q7768" s="11">
        <f>WEEKDAY('Consolidtaed Data'!$F975)</f>
        <v>3</v>
      </c>
      <c r="R7768" s="9">
        <f>MONTH('Consolidtaed Data'!$F975)</f>
        <v>3</v>
      </c>
      <c r="S7768" s="9" t="str">
        <f>TEXT(Table3[[#This Row],[Purchase Date]],"MMMM")</f>
        <v>August</v>
      </c>
      <c r="T7768" s="9">
        <f>YEAR('Consolidtaed Data'!$F975)</f>
        <v>2020</v>
      </c>
    </row>
    <row r="7769" spans="1:20" x14ac:dyDescent="0.3">
      <c r="A7769" s="9" t="s">
        <v>8795</v>
      </c>
      <c r="B7769" s="9" t="s">
        <v>692</v>
      </c>
      <c r="C7769" s="9" t="s">
        <v>50</v>
      </c>
      <c r="D7769" s="9" t="s">
        <v>197</v>
      </c>
      <c r="E7769" s="9" t="s">
        <v>1668</v>
      </c>
      <c r="F7769" s="12">
        <v>44421</v>
      </c>
      <c r="G7769" s="12" t="str">
        <f>VLOOKUP(Table3[[#This Row],[Product ID]],[1]Products!$A:$G,2,0)</f>
        <v>Product 83</v>
      </c>
      <c r="H7769" s="22">
        <v>1</v>
      </c>
      <c r="I7769" s="9">
        <f>VLOOKUP('Consolidtaed Data'!$B1428,[1]Products!$A:$G,4,0)</f>
        <v>1367</v>
      </c>
      <c r="J7769" s="9">
        <f>VLOOKUP('Consolidtaed Data'!$B1428,[1]Products!$A:$G,3,0)</f>
        <v>984</v>
      </c>
      <c r="K7769" s="9">
        <f>'Consolidtaed Data'!$J1428*'Consolidtaed Data'!$H1428</f>
        <v>171</v>
      </c>
      <c r="L7769" s="9">
        <f>'Consolidtaed Data'!$I1428*'Consolidtaed Data'!$H1428</f>
        <v>217</v>
      </c>
      <c r="M7769" s="9">
        <f>'Consolidtaed Data'!$L1428-'Consolidtaed Data'!$K1428</f>
        <v>1356</v>
      </c>
      <c r="N7769" s="9" t="str">
        <f>VLOOKUP('Consolidtaed Data'!$C1428,[1]Locations!$A:$O,2,0)</f>
        <v>Richmond</v>
      </c>
      <c r="O7769" s="9" t="str">
        <f>VLOOKUP('Consolidtaed Data'!$D1428,'[1]Sales People'!$A:$B,2,0)</f>
        <v>Arthur Mccoy</v>
      </c>
      <c r="P7769" s="9" t="str">
        <f>VLOOKUP('Consolidtaed Data'!$E1428,[1]Customers!$A:$B,2,0)</f>
        <v>Ralph Elliott</v>
      </c>
      <c r="Q7769" s="11">
        <f>WEEKDAY('Consolidtaed Data'!$F1428)</f>
        <v>4</v>
      </c>
      <c r="R7769" s="9">
        <f>MONTH('Consolidtaed Data'!$F1428)</f>
        <v>4</v>
      </c>
      <c r="S7769" s="9" t="str">
        <f>TEXT(Table3[[#This Row],[Purchase Date]],"MMMM")</f>
        <v>August</v>
      </c>
      <c r="T7769" s="9">
        <f>YEAR('Consolidtaed Data'!$F1428)</f>
        <v>2020</v>
      </c>
    </row>
    <row r="7770" spans="1:20" x14ac:dyDescent="0.3">
      <c r="A7770" s="9" t="s">
        <v>8796</v>
      </c>
      <c r="B7770" s="9" t="s">
        <v>349</v>
      </c>
      <c r="C7770" s="9" t="s">
        <v>34</v>
      </c>
      <c r="D7770" s="9" t="s">
        <v>95</v>
      </c>
      <c r="E7770" s="9" t="s">
        <v>510</v>
      </c>
      <c r="F7770" s="12">
        <v>44421</v>
      </c>
      <c r="G7770" s="12" t="str">
        <f>VLOOKUP(Table3[[#This Row],[Product ID]],[1]Products!$A:$G,2,0)</f>
        <v>Product 60</v>
      </c>
      <c r="H7770" s="22">
        <v>1</v>
      </c>
      <c r="I7770" s="9">
        <f>VLOOKUP('Consolidtaed Data'!$B1905,[1]Products!$A:$G,4,0)</f>
        <v>2464</v>
      </c>
      <c r="J7770" s="9">
        <f>VLOOKUP('Consolidtaed Data'!$B1905,[1]Products!$A:$G,3,0)</f>
        <v>1774</v>
      </c>
      <c r="K7770" s="9">
        <f>'Consolidtaed Data'!$J1905*'Consolidtaed Data'!$H1905</f>
        <v>752</v>
      </c>
      <c r="L7770" s="9">
        <f>'Consolidtaed Data'!$I1905*'Consolidtaed Data'!$H1905</f>
        <v>916</v>
      </c>
      <c r="M7770" s="9">
        <f>'Consolidtaed Data'!$L1905-'Consolidtaed Data'!$K1905</f>
        <v>344</v>
      </c>
      <c r="N7770" s="9" t="str">
        <f>VLOOKUP('Consolidtaed Data'!$C1905,[1]Locations!$A:$O,2,0)</f>
        <v>Corona</v>
      </c>
      <c r="O7770" s="9" t="str">
        <f>VLOOKUP('Consolidtaed Data'!$D1905,'[1]Sales People'!$A:$B,2,0)</f>
        <v>Joshua Taylor</v>
      </c>
      <c r="P7770" s="9" t="str">
        <f>VLOOKUP('Consolidtaed Data'!$E1905,[1]Customers!$A:$B,2,0)</f>
        <v>Steven Walker</v>
      </c>
      <c r="Q7770" s="11">
        <f>WEEKDAY('Consolidtaed Data'!$F1905)</f>
        <v>3</v>
      </c>
      <c r="R7770" s="9">
        <f>MONTH('Consolidtaed Data'!$F1905)</f>
        <v>5</v>
      </c>
      <c r="S7770" s="9" t="str">
        <f>TEXT(Table3[[#This Row],[Purchase Date]],"MMMM")</f>
        <v>August</v>
      </c>
      <c r="T7770" s="9">
        <f>YEAR('Consolidtaed Data'!$F1905)</f>
        <v>2020</v>
      </c>
    </row>
    <row r="7771" spans="1:20" x14ac:dyDescent="0.3">
      <c r="A7771" s="9" t="s">
        <v>8797</v>
      </c>
      <c r="B7771" s="9" t="s">
        <v>62</v>
      </c>
      <c r="C7771" s="9" t="s">
        <v>289</v>
      </c>
      <c r="D7771" s="9" t="s">
        <v>123</v>
      </c>
      <c r="E7771" s="9" t="s">
        <v>36</v>
      </c>
      <c r="F7771" s="12">
        <v>44421</v>
      </c>
      <c r="G7771" s="12" t="str">
        <f>VLOOKUP(Table3[[#This Row],[Product ID]],[1]Products!$A:$G,2,0)</f>
        <v>Product 17</v>
      </c>
      <c r="H7771" s="22">
        <v>4</v>
      </c>
      <c r="I7771" s="9">
        <f>VLOOKUP('Consolidtaed Data'!$B2082,[1]Products!$A:$G,4,0)</f>
        <v>181</v>
      </c>
      <c r="J7771" s="9">
        <f>VLOOKUP('Consolidtaed Data'!$B2082,[1]Products!$A:$G,3,0)</f>
        <v>130</v>
      </c>
      <c r="K7771" s="9">
        <f>'Consolidtaed Data'!$J2082*'Consolidtaed Data'!$H2082</f>
        <v>294</v>
      </c>
      <c r="L7771" s="9">
        <f>'Consolidtaed Data'!$I2082*'Consolidtaed Data'!$H2082</f>
        <v>368</v>
      </c>
      <c r="M7771" s="9">
        <f>'Consolidtaed Data'!$L2082-'Consolidtaed Data'!$K2082</f>
        <v>696</v>
      </c>
      <c r="N7771" s="9" t="str">
        <f>VLOOKUP('Consolidtaed Data'!$C2082,[1]Locations!$A:$O,2,0)</f>
        <v>Pasadena</v>
      </c>
      <c r="O7771" s="9" t="str">
        <f>VLOOKUP('Consolidtaed Data'!$D2082,'[1]Sales People'!$A:$B,2,0)</f>
        <v>Fred Robertson</v>
      </c>
      <c r="P7771" s="9" t="str">
        <f>VLOOKUP('Consolidtaed Data'!$E2082,[1]Customers!$A:$B,2,0)</f>
        <v>Eugene Cunningham</v>
      </c>
      <c r="Q7771" s="11">
        <f>WEEKDAY('Consolidtaed Data'!$F2082)</f>
        <v>2</v>
      </c>
      <c r="R7771" s="9">
        <f>MONTH('Consolidtaed Data'!$F2082)</f>
        <v>6</v>
      </c>
      <c r="S7771" s="9" t="str">
        <f>TEXT(Table3[[#This Row],[Purchase Date]],"MMMM")</f>
        <v>August</v>
      </c>
      <c r="T7771" s="9">
        <f>YEAR('Consolidtaed Data'!$F2082)</f>
        <v>2020</v>
      </c>
    </row>
    <row r="7772" spans="1:20" x14ac:dyDescent="0.3">
      <c r="A7772" s="9" t="s">
        <v>8798</v>
      </c>
      <c r="B7772" s="9" t="s">
        <v>531</v>
      </c>
      <c r="C7772" s="9" t="s">
        <v>420</v>
      </c>
      <c r="D7772" s="9" t="s">
        <v>241</v>
      </c>
      <c r="E7772" s="9" t="s">
        <v>1263</v>
      </c>
      <c r="F7772" s="12">
        <v>44421</v>
      </c>
      <c r="G7772" s="12" t="str">
        <f>VLOOKUP(Table3[[#This Row],[Product ID]],[1]Products!$A:$G,2,0)</f>
        <v>Product 62</v>
      </c>
      <c r="H7772" s="22">
        <v>1</v>
      </c>
      <c r="I7772" s="9">
        <f>VLOOKUP('Consolidtaed Data'!$B2105,[1]Products!$A:$G,4,0)</f>
        <v>1812</v>
      </c>
      <c r="J7772" s="9">
        <f>VLOOKUP('Consolidtaed Data'!$B2105,[1]Products!$A:$G,3,0)</f>
        <v>1305</v>
      </c>
      <c r="K7772" s="9">
        <f>'Consolidtaed Data'!$J2105*'Consolidtaed Data'!$H2105</f>
        <v>2092</v>
      </c>
      <c r="L7772" s="9">
        <f>'Consolidtaed Data'!$I2105*'Consolidtaed Data'!$H2105</f>
        <v>3270</v>
      </c>
      <c r="M7772" s="9">
        <f>'Consolidtaed Data'!$L2105-'Consolidtaed Data'!$K2105</f>
        <v>1808</v>
      </c>
      <c r="N7772" s="9" t="str">
        <f>VLOOKUP('Consolidtaed Data'!$C2105,[1]Locations!$A:$O,2,0)</f>
        <v>Santa Ana</v>
      </c>
      <c r="O7772" s="9" t="str">
        <f>VLOOKUP('Consolidtaed Data'!$D2105,'[1]Sales People'!$A:$B,2,0)</f>
        <v>Brian Thomas</v>
      </c>
      <c r="P7772" s="9" t="str">
        <f>VLOOKUP('Consolidtaed Data'!$E2105,[1]Customers!$A:$B,2,0)</f>
        <v>Thomas Hawkins</v>
      </c>
      <c r="Q7772" s="11">
        <f>WEEKDAY('Consolidtaed Data'!$F2105)</f>
        <v>3</v>
      </c>
      <c r="R7772" s="9">
        <f>MONTH('Consolidtaed Data'!$F2105)</f>
        <v>6</v>
      </c>
      <c r="S7772" s="9" t="str">
        <f>TEXT(Table3[[#This Row],[Purchase Date]],"MMMM")</f>
        <v>August</v>
      </c>
      <c r="T7772" s="9">
        <f>YEAR('Consolidtaed Data'!$F2105)</f>
        <v>2020</v>
      </c>
    </row>
    <row r="7773" spans="1:20" x14ac:dyDescent="0.3">
      <c r="A7773" s="9" t="s">
        <v>8799</v>
      </c>
      <c r="B7773" s="9" t="s">
        <v>219</v>
      </c>
      <c r="C7773" s="9" t="s">
        <v>331</v>
      </c>
      <c r="D7773" s="9" t="s">
        <v>83</v>
      </c>
      <c r="E7773" s="9" t="s">
        <v>1265</v>
      </c>
      <c r="F7773" s="12">
        <v>44421</v>
      </c>
      <c r="G7773" s="12" t="str">
        <f>VLOOKUP(Table3[[#This Row],[Product ID]],[1]Products!$A:$G,2,0)</f>
        <v>Product 35</v>
      </c>
      <c r="H7773" s="22">
        <v>2</v>
      </c>
      <c r="I7773" s="9">
        <f>VLOOKUP('Consolidtaed Data'!$B3016,[1]Products!$A:$G,4,0)</f>
        <v>584</v>
      </c>
      <c r="J7773" s="9">
        <f>VLOOKUP('Consolidtaed Data'!$B3016,[1]Products!$A:$G,3,0)</f>
        <v>420</v>
      </c>
      <c r="K7773" s="9">
        <f>'Consolidtaed Data'!$J3016*'Consolidtaed Data'!$H3016</f>
        <v>2728</v>
      </c>
      <c r="L7773" s="9">
        <f>'Consolidtaed Data'!$I3016*'Consolidtaed Data'!$H3016</f>
        <v>5352</v>
      </c>
      <c r="M7773" s="9">
        <f>'Consolidtaed Data'!$L3016-'Consolidtaed Data'!$K3016</f>
        <v>3776</v>
      </c>
      <c r="N7773" s="9" t="str">
        <f>VLOOKUP('Consolidtaed Data'!$C3016,[1]Locations!$A:$O,2,0)</f>
        <v>Riverside</v>
      </c>
      <c r="O7773" s="9" t="str">
        <f>VLOOKUP('Consolidtaed Data'!$D3016,'[1]Sales People'!$A:$B,2,0)</f>
        <v>Justin Lynch</v>
      </c>
      <c r="P7773" s="9" t="str">
        <f>VLOOKUP('Consolidtaed Data'!$E3016,[1]Customers!$A:$B,2,0)</f>
        <v>Christopher Ramos</v>
      </c>
      <c r="Q7773" s="11">
        <f>WEEKDAY('Consolidtaed Data'!$F3016)</f>
        <v>1</v>
      </c>
      <c r="R7773" s="9">
        <f>MONTH('Consolidtaed Data'!$F3016)</f>
        <v>8</v>
      </c>
      <c r="S7773" s="9" t="str">
        <f>TEXT(Table3[[#This Row],[Purchase Date]],"MMMM")</f>
        <v>August</v>
      </c>
      <c r="T7773" s="9">
        <f>YEAR('Consolidtaed Data'!$F3016)</f>
        <v>2020</v>
      </c>
    </row>
    <row r="7774" spans="1:20" x14ac:dyDescent="0.3">
      <c r="A7774" s="9" t="s">
        <v>8800</v>
      </c>
      <c r="B7774" s="9" t="s">
        <v>311</v>
      </c>
      <c r="C7774" s="9" t="s">
        <v>295</v>
      </c>
      <c r="D7774" s="9" t="s">
        <v>123</v>
      </c>
      <c r="E7774" s="9" t="s">
        <v>626</v>
      </c>
      <c r="F7774" s="12">
        <v>44422</v>
      </c>
      <c r="G7774" s="12" t="str">
        <f>VLOOKUP(Table3[[#This Row],[Product ID]],[1]Products!$A:$G,2,0)</f>
        <v>Product 33</v>
      </c>
      <c r="H7774" s="22">
        <v>1</v>
      </c>
      <c r="I7774" s="9">
        <f>VLOOKUP('Consolidtaed Data'!$B178,[1]Products!$A:$G,4,0)</f>
        <v>1889</v>
      </c>
      <c r="J7774" s="9">
        <f>VLOOKUP('Consolidtaed Data'!$B178,[1]Products!$A:$G,3,0)</f>
        <v>945</v>
      </c>
      <c r="K7774" s="9">
        <f>'Consolidtaed Data'!$J178*'Consolidtaed Data'!$H178</f>
        <v>510</v>
      </c>
      <c r="L7774" s="9">
        <f>'Consolidtaed Data'!$I178*'Consolidtaed Data'!$H178</f>
        <v>784</v>
      </c>
      <c r="M7774" s="9">
        <f>'Consolidtaed Data'!$L178-'Consolidtaed Data'!$K178</f>
        <v>192</v>
      </c>
      <c r="N7774" s="9" t="str">
        <f>VLOOKUP('Consolidtaed Data'!$C178,[1]Locations!$A:$O,2,0)</f>
        <v>Thousand Oaks</v>
      </c>
      <c r="O7774" s="9" t="str">
        <f>VLOOKUP('Consolidtaed Data'!$D178,'[1]Sales People'!$A:$B,2,0)</f>
        <v>Ernest Wheeler</v>
      </c>
      <c r="P7774" s="9" t="str">
        <f>VLOOKUP('Consolidtaed Data'!$E178,[1]Customers!$A:$B,2,0)</f>
        <v>Daniel Perry</v>
      </c>
      <c r="Q7774" s="11">
        <f>WEEKDAY('Consolidtaed Data'!$F178)</f>
        <v>2</v>
      </c>
      <c r="R7774" s="9">
        <f>MONTH('Consolidtaed Data'!$F178)</f>
        <v>1</v>
      </c>
      <c r="S7774" s="9" t="str">
        <f>TEXT(Table3[[#This Row],[Purchase Date]],"MMMM")</f>
        <v>August</v>
      </c>
      <c r="T7774" s="9">
        <f>YEAR('Consolidtaed Data'!$F178)</f>
        <v>2020</v>
      </c>
    </row>
    <row r="7775" spans="1:20" x14ac:dyDescent="0.3">
      <c r="A7775" s="9" t="s">
        <v>8801</v>
      </c>
      <c r="B7775" s="9" t="s">
        <v>322</v>
      </c>
      <c r="C7775" s="9" t="s">
        <v>344</v>
      </c>
      <c r="D7775" s="9" t="s">
        <v>174</v>
      </c>
      <c r="E7775" s="9" t="s">
        <v>69</v>
      </c>
      <c r="F7775" s="12">
        <v>44422</v>
      </c>
      <c r="G7775" s="12" t="str">
        <f>VLOOKUP(Table3[[#This Row],[Product ID]],[1]Products!$A:$G,2,0)</f>
        <v>Product 43</v>
      </c>
      <c r="H7775" s="22">
        <v>1</v>
      </c>
      <c r="I7775" s="9">
        <f>VLOOKUP('Consolidtaed Data'!$B200,[1]Products!$A:$G,4,0)</f>
        <v>818</v>
      </c>
      <c r="J7775" s="9">
        <f>VLOOKUP('Consolidtaed Data'!$B200,[1]Products!$A:$G,3,0)</f>
        <v>450</v>
      </c>
      <c r="K7775" s="9">
        <f>'Consolidtaed Data'!$J200*'Consolidtaed Data'!$H200</f>
        <v>540</v>
      </c>
      <c r="L7775" s="9">
        <f>'Consolidtaed Data'!$I200*'Consolidtaed Data'!$H200</f>
        <v>871</v>
      </c>
      <c r="M7775" s="9">
        <f>'Consolidtaed Data'!$L200-'Consolidtaed Data'!$K200</f>
        <v>376</v>
      </c>
      <c r="N7775" s="9" t="str">
        <f>VLOOKUP('Consolidtaed Data'!$C200,[1]Locations!$A:$O,2,0)</f>
        <v>Fontana</v>
      </c>
      <c r="O7775" s="9" t="str">
        <f>VLOOKUP('Consolidtaed Data'!$D200,'[1]Sales People'!$A:$B,2,0)</f>
        <v>Roger Robertson</v>
      </c>
      <c r="P7775" s="9" t="str">
        <f>VLOOKUP('Consolidtaed Data'!$E200,[1]Customers!$A:$B,2,0)</f>
        <v>John Long</v>
      </c>
      <c r="Q7775" s="11">
        <f>WEEKDAY('Consolidtaed Data'!$F200)</f>
        <v>3</v>
      </c>
      <c r="R7775" s="9">
        <f>MONTH('Consolidtaed Data'!$F200)</f>
        <v>1</v>
      </c>
      <c r="S7775" s="9" t="str">
        <f>TEXT(Table3[[#This Row],[Purchase Date]],"MMMM")</f>
        <v>August</v>
      </c>
      <c r="T7775" s="9">
        <f>YEAR('Consolidtaed Data'!$F200)</f>
        <v>2020</v>
      </c>
    </row>
    <row r="7776" spans="1:20" x14ac:dyDescent="0.3">
      <c r="A7776" s="9" t="s">
        <v>8802</v>
      </c>
      <c r="B7776" s="9" t="s">
        <v>116</v>
      </c>
      <c r="C7776" s="9" t="s">
        <v>263</v>
      </c>
      <c r="D7776" s="9" t="s">
        <v>143</v>
      </c>
      <c r="E7776" s="9" t="s">
        <v>985</v>
      </c>
      <c r="F7776" s="12">
        <v>44422</v>
      </c>
      <c r="G7776" s="12" t="str">
        <f>VLOOKUP(Table3[[#This Row],[Product ID]],[1]Products!$A:$G,2,0)</f>
        <v>Product 55</v>
      </c>
      <c r="H7776" s="22">
        <v>1</v>
      </c>
      <c r="I7776" s="9">
        <f>VLOOKUP('Consolidtaed Data'!$B363,[1]Products!$A:$G,4,0)</f>
        <v>800</v>
      </c>
      <c r="J7776" s="9">
        <f>VLOOKUP('Consolidtaed Data'!$B363,[1]Products!$A:$G,3,0)</f>
        <v>536</v>
      </c>
      <c r="K7776" s="9">
        <f>'Consolidtaed Data'!$J363*'Consolidtaed Data'!$H363</f>
        <v>478</v>
      </c>
      <c r="L7776" s="9">
        <f>'Consolidtaed Data'!$I363*'Consolidtaed Data'!$H363</f>
        <v>886</v>
      </c>
      <c r="M7776" s="9">
        <f>'Consolidtaed Data'!$L363-'Consolidtaed Data'!$K363</f>
        <v>656</v>
      </c>
      <c r="N7776" s="9" t="str">
        <f>VLOOKUP('Consolidtaed Data'!$C363,[1]Locations!$A:$O,2,0)</f>
        <v>Victorville</v>
      </c>
      <c r="O7776" s="9" t="str">
        <f>VLOOKUP('Consolidtaed Data'!$D363,'[1]Sales People'!$A:$B,2,0)</f>
        <v>Justin Lynch</v>
      </c>
      <c r="P7776" s="9" t="str">
        <f>VLOOKUP('Consolidtaed Data'!$E363,[1]Customers!$A:$B,2,0)</f>
        <v>Ryan Ford</v>
      </c>
      <c r="Q7776" s="11">
        <f>WEEKDAY('Consolidtaed Data'!$F363)</f>
        <v>1</v>
      </c>
      <c r="R7776" s="9">
        <f>MONTH('Consolidtaed Data'!$F363)</f>
        <v>1</v>
      </c>
      <c r="S7776" s="9" t="str">
        <f>TEXT(Table3[[#This Row],[Purchase Date]],"MMMM")</f>
        <v>August</v>
      </c>
      <c r="T7776" s="9">
        <f>YEAR('Consolidtaed Data'!$F363)</f>
        <v>2020</v>
      </c>
    </row>
    <row r="7777" spans="1:20" x14ac:dyDescent="0.3">
      <c r="A7777" s="9" t="s">
        <v>8803</v>
      </c>
      <c r="B7777" s="9" t="s">
        <v>209</v>
      </c>
      <c r="C7777" s="9" t="s">
        <v>394</v>
      </c>
      <c r="D7777" s="9" t="s">
        <v>56</v>
      </c>
      <c r="E7777" s="9" t="s">
        <v>1734</v>
      </c>
      <c r="F7777" s="12">
        <v>44422</v>
      </c>
      <c r="G7777" s="12" t="str">
        <f>VLOOKUP(Table3[[#This Row],[Product ID]],[1]Products!$A:$G,2,0)</f>
        <v>Product 86</v>
      </c>
      <c r="H7777" s="22">
        <v>2</v>
      </c>
      <c r="I7777" s="9">
        <f>VLOOKUP('Consolidtaed Data'!$B879,[1]Products!$A:$G,4,0)</f>
        <v>1566</v>
      </c>
      <c r="J7777" s="9">
        <f>VLOOKUP('Consolidtaed Data'!$B879,[1]Products!$A:$G,3,0)</f>
        <v>1190</v>
      </c>
      <c r="K7777" s="9">
        <f>'Consolidtaed Data'!$J879*'Consolidtaed Data'!$H879</f>
        <v>2592</v>
      </c>
      <c r="L7777" s="9">
        <f>'Consolidtaed Data'!$I879*'Consolidtaed Data'!$H879</f>
        <v>3084</v>
      </c>
      <c r="M7777" s="9">
        <f>'Consolidtaed Data'!$L879-'Consolidtaed Data'!$K879</f>
        <v>2216</v>
      </c>
      <c r="N7777" s="9" t="str">
        <f>VLOOKUP('Consolidtaed Data'!$C879,[1]Locations!$A:$O,2,0)</f>
        <v>Norwalk</v>
      </c>
      <c r="O7777" s="9" t="str">
        <f>VLOOKUP('Consolidtaed Data'!$D879,'[1]Sales People'!$A:$B,2,0)</f>
        <v>Roger Ramos</v>
      </c>
      <c r="P7777" s="9" t="str">
        <f>VLOOKUP('Consolidtaed Data'!$E879,[1]Customers!$A:$B,2,0)</f>
        <v>Daniel Barnes</v>
      </c>
      <c r="Q7777" s="11">
        <f>WEEKDAY('Consolidtaed Data'!$F879)</f>
        <v>3</v>
      </c>
      <c r="R7777" s="9">
        <f>MONTH('Consolidtaed Data'!$F879)</f>
        <v>3</v>
      </c>
      <c r="S7777" s="9" t="str">
        <f>TEXT(Table3[[#This Row],[Purchase Date]],"MMMM")</f>
        <v>August</v>
      </c>
      <c r="T7777" s="9">
        <f>YEAR('Consolidtaed Data'!$F879)</f>
        <v>2020</v>
      </c>
    </row>
    <row r="7778" spans="1:20" x14ac:dyDescent="0.3">
      <c r="A7778" s="9" t="s">
        <v>8804</v>
      </c>
      <c r="B7778" s="9" t="s">
        <v>93</v>
      </c>
      <c r="C7778" s="9" t="s">
        <v>42</v>
      </c>
      <c r="D7778" s="9" t="s">
        <v>64</v>
      </c>
      <c r="E7778" s="9" t="s">
        <v>452</v>
      </c>
      <c r="F7778" s="12">
        <v>44422</v>
      </c>
      <c r="G7778" s="12" t="str">
        <f>VLOOKUP(Table3[[#This Row],[Product ID]],[1]Products!$A:$G,2,0)</f>
        <v>Product 71</v>
      </c>
      <c r="H7778" s="22">
        <v>4</v>
      </c>
      <c r="I7778" s="9">
        <f>VLOOKUP('Consolidtaed Data'!$B937,[1]Products!$A:$G,4,0)</f>
        <v>1119</v>
      </c>
      <c r="J7778" s="9">
        <f>VLOOKUP('Consolidtaed Data'!$B937,[1]Products!$A:$G,3,0)</f>
        <v>683</v>
      </c>
      <c r="K7778" s="9">
        <f>'Consolidtaed Data'!$J937*'Consolidtaed Data'!$H937</f>
        <v>7108</v>
      </c>
      <c r="L7778" s="9">
        <f>'Consolidtaed Data'!$I937*'Consolidtaed Data'!$H937</f>
        <v>8564</v>
      </c>
      <c r="M7778" s="9">
        <f>'Consolidtaed Data'!$L937-'Consolidtaed Data'!$K937</f>
        <v>612</v>
      </c>
      <c r="N7778" s="9" t="str">
        <f>VLOOKUP('Consolidtaed Data'!$C937,[1]Locations!$A:$O,2,0)</f>
        <v>San Mateo</v>
      </c>
      <c r="O7778" s="9" t="str">
        <f>VLOOKUP('Consolidtaed Data'!$D937,'[1]Sales People'!$A:$B,2,0)</f>
        <v>Ryan Welch</v>
      </c>
      <c r="P7778" s="9" t="str">
        <f>VLOOKUP('Consolidtaed Data'!$E937,[1]Customers!$A:$B,2,0)</f>
        <v>Joe Bryant</v>
      </c>
      <c r="Q7778" s="11">
        <f>WEEKDAY('Consolidtaed Data'!$F937)</f>
        <v>7</v>
      </c>
      <c r="R7778" s="9">
        <f>MONTH('Consolidtaed Data'!$F937)</f>
        <v>3</v>
      </c>
      <c r="S7778" s="9" t="str">
        <f>TEXT(Table3[[#This Row],[Purchase Date]],"MMMM")</f>
        <v>August</v>
      </c>
      <c r="T7778" s="9">
        <f>YEAR('Consolidtaed Data'!$F937)</f>
        <v>2020</v>
      </c>
    </row>
    <row r="7779" spans="1:20" x14ac:dyDescent="0.3">
      <c r="A7779" s="9" t="s">
        <v>8805</v>
      </c>
      <c r="B7779" s="9" t="s">
        <v>200</v>
      </c>
      <c r="C7779" s="9" t="s">
        <v>152</v>
      </c>
      <c r="D7779" s="9" t="s">
        <v>149</v>
      </c>
      <c r="E7779" s="9" t="s">
        <v>1892</v>
      </c>
      <c r="F7779" s="12">
        <v>44422</v>
      </c>
      <c r="G7779" s="12" t="str">
        <f>VLOOKUP(Table3[[#This Row],[Product ID]],[1]Products!$A:$G,2,0)</f>
        <v>Product 23</v>
      </c>
      <c r="H7779" s="22">
        <v>1</v>
      </c>
      <c r="I7779" s="9">
        <f>VLOOKUP('Consolidtaed Data'!$B1534,[1]Products!$A:$G,4,0)</f>
        <v>1380</v>
      </c>
      <c r="J7779" s="9">
        <f>VLOOKUP('Consolidtaed Data'!$B1534,[1]Products!$A:$G,3,0)</f>
        <v>1090</v>
      </c>
      <c r="K7779" s="9">
        <f>'Consolidtaed Data'!$J1534*'Consolidtaed Data'!$H1534</f>
        <v>871</v>
      </c>
      <c r="L7779" s="9">
        <f>'Consolidtaed Data'!$I1534*'Consolidtaed Data'!$H1534</f>
        <v>1708</v>
      </c>
      <c r="M7779" s="9">
        <f>'Consolidtaed Data'!$L1534-'Consolidtaed Data'!$K1534</f>
        <v>90</v>
      </c>
      <c r="N7779" s="9" t="str">
        <f>VLOOKUP('Consolidtaed Data'!$C1534,[1]Locations!$A:$O,2,0)</f>
        <v>Oakland</v>
      </c>
      <c r="O7779" s="9" t="str">
        <f>VLOOKUP('Consolidtaed Data'!$D1534,'[1]Sales People'!$A:$B,2,0)</f>
        <v>Martin Carr</v>
      </c>
      <c r="P7779" s="9" t="str">
        <f>VLOOKUP('Consolidtaed Data'!$E1534,[1]Customers!$A:$B,2,0)</f>
        <v>Ryan Taylor</v>
      </c>
      <c r="Q7779" s="11">
        <f>WEEKDAY('Consolidtaed Data'!$F1534)</f>
        <v>4</v>
      </c>
      <c r="R7779" s="9">
        <f>MONTH('Consolidtaed Data'!$F1534)</f>
        <v>4</v>
      </c>
      <c r="S7779" s="9" t="str">
        <f>TEXT(Table3[[#This Row],[Purchase Date]],"MMMM")</f>
        <v>August</v>
      </c>
      <c r="T7779" s="9">
        <f>YEAR('Consolidtaed Data'!$F1534)</f>
        <v>2020</v>
      </c>
    </row>
    <row r="7780" spans="1:20" x14ac:dyDescent="0.3">
      <c r="A7780" s="9" t="s">
        <v>8806</v>
      </c>
      <c r="B7780" s="9" t="s">
        <v>712</v>
      </c>
      <c r="C7780" s="9" t="s">
        <v>130</v>
      </c>
      <c r="D7780" s="9" t="s">
        <v>68</v>
      </c>
      <c r="E7780" s="9" t="s">
        <v>475</v>
      </c>
      <c r="F7780" s="12">
        <v>44422</v>
      </c>
      <c r="G7780" s="12" t="str">
        <f>VLOOKUP(Table3[[#This Row],[Product ID]],[1]Products!$A:$G,2,0)</f>
        <v>Product 32</v>
      </c>
      <c r="H7780" s="22">
        <v>1</v>
      </c>
      <c r="I7780" s="9">
        <f>VLOOKUP('Consolidtaed Data'!$B1552,[1]Products!$A:$G,4,0)</f>
        <v>1494</v>
      </c>
      <c r="J7780" s="9">
        <f>VLOOKUP('Consolidtaed Data'!$B1552,[1]Products!$A:$G,3,0)</f>
        <v>971</v>
      </c>
      <c r="K7780" s="9">
        <f>'Consolidtaed Data'!$J1552*'Consolidtaed Data'!$H1552</f>
        <v>2952</v>
      </c>
      <c r="L7780" s="9">
        <f>'Consolidtaed Data'!$I1552*'Consolidtaed Data'!$H1552</f>
        <v>4101</v>
      </c>
      <c r="M7780" s="9">
        <f>'Consolidtaed Data'!$L1552-'Consolidtaed Data'!$K1552</f>
        <v>376</v>
      </c>
      <c r="N7780" s="9" t="str">
        <f>VLOOKUP('Consolidtaed Data'!$C1552,[1]Locations!$A:$O,2,0)</f>
        <v>East Los Angeles</v>
      </c>
      <c r="O7780" s="9" t="str">
        <f>VLOOKUP('Consolidtaed Data'!$D1552,'[1]Sales People'!$A:$B,2,0)</f>
        <v>Fred Robertson</v>
      </c>
      <c r="P7780" s="9" t="str">
        <f>VLOOKUP('Consolidtaed Data'!$E1552,[1]Customers!$A:$B,2,0)</f>
        <v>Bobby Willis</v>
      </c>
      <c r="Q7780" s="11">
        <f>WEEKDAY('Consolidtaed Data'!$F1552)</f>
        <v>6</v>
      </c>
      <c r="R7780" s="9">
        <f>MONTH('Consolidtaed Data'!$F1552)</f>
        <v>4</v>
      </c>
      <c r="S7780" s="9" t="str">
        <f>TEXT(Table3[[#This Row],[Purchase Date]],"MMMM")</f>
        <v>August</v>
      </c>
      <c r="T7780" s="9">
        <f>YEAR('Consolidtaed Data'!$F1552)</f>
        <v>2020</v>
      </c>
    </row>
    <row r="7781" spans="1:20" x14ac:dyDescent="0.3">
      <c r="A7781" s="9" t="s">
        <v>8807</v>
      </c>
      <c r="B7781" s="9" t="s">
        <v>89</v>
      </c>
      <c r="C7781" s="9" t="s">
        <v>423</v>
      </c>
      <c r="D7781" s="9" t="s">
        <v>241</v>
      </c>
      <c r="E7781" s="9" t="s">
        <v>868</v>
      </c>
      <c r="F7781" s="12">
        <v>44422</v>
      </c>
      <c r="G7781" s="12" t="str">
        <f>VLOOKUP(Table3[[#This Row],[Product ID]],[1]Products!$A:$G,2,0)</f>
        <v>Product 64</v>
      </c>
      <c r="H7781" s="22">
        <v>1</v>
      </c>
      <c r="I7781" s="9">
        <f>VLOOKUP('Consolidtaed Data'!$B1715,[1]Products!$A:$G,4,0)</f>
        <v>2396</v>
      </c>
      <c r="J7781" s="9">
        <f>VLOOKUP('Consolidtaed Data'!$B1715,[1]Products!$A:$G,3,0)</f>
        <v>1965</v>
      </c>
      <c r="K7781" s="9">
        <f>'Consolidtaed Data'!$J1715*'Consolidtaed Data'!$H1715</f>
        <v>634</v>
      </c>
      <c r="L7781" s="9">
        <f>'Consolidtaed Data'!$I1715*'Consolidtaed Data'!$H1715</f>
        <v>880</v>
      </c>
      <c r="M7781" s="9">
        <f>'Consolidtaed Data'!$L1715-'Consolidtaed Data'!$K1715</f>
        <v>408</v>
      </c>
      <c r="N7781" s="9" t="str">
        <f>VLOOKUP('Consolidtaed Data'!$C1715,[1]Locations!$A:$O,2,0)</f>
        <v>Fairfield</v>
      </c>
      <c r="O7781" s="9" t="str">
        <f>VLOOKUP('Consolidtaed Data'!$D1715,'[1]Sales People'!$A:$B,2,0)</f>
        <v>Brian Hansen</v>
      </c>
      <c r="P7781" s="9" t="str">
        <f>VLOOKUP('Consolidtaed Data'!$E1715,[1]Customers!$A:$B,2,0)</f>
        <v>Jeremy Porter</v>
      </c>
      <c r="Q7781" s="11">
        <f>WEEKDAY('Consolidtaed Data'!$F1715)</f>
        <v>3</v>
      </c>
      <c r="R7781" s="9">
        <f>MONTH('Consolidtaed Data'!$F1715)</f>
        <v>5</v>
      </c>
      <c r="S7781" s="9" t="str">
        <f>TEXT(Table3[[#This Row],[Purchase Date]],"MMMM")</f>
        <v>August</v>
      </c>
      <c r="T7781" s="9">
        <f>YEAR('Consolidtaed Data'!$F1715)</f>
        <v>2020</v>
      </c>
    </row>
    <row r="7782" spans="1:20" x14ac:dyDescent="0.3">
      <c r="A7782" s="9" t="s">
        <v>8808</v>
      </c>
      <c r="B7782" s="9" t="s">
        <v>692</v>
      </c>
      <c r="C7782" s="9" t="s">
        <v>289</v>
      </c>
      <c r="D7782" s="9" t="s">
        <v>193</v>
      </c>
      <c r="E7782" s="9" t="s">
        <v>803</v>
      </c>
      <c r="F7782" s="12">
        <v>44422</v>
      </c>
      <c r="G7782" s="12" t="str">
        <f>VLOOKUP(Table3[[#This Row],[Product ID]],[1]Products!$A:$G,2,0)</f>
        <v>Product 83</v>
      </c>
      <c r="H7782" s="22">
        <v>2</v>
      </c>
      <c r="I7782" s="9">
        <f>VLOOKUP('Consolidtaed Data'!$B1751,[1]Products!$A:$G,4,0)</f>
        <v>368</v>
      </c>
      <c r="J7782" s="9">
        <f>VLOOKUP('Consolidtaed Data'!$B1751,[1]Products!$A:$G,3,0)</f>
        <v>294</v>
      </c>
      <c r="K7782" s="9">
        <f>'Consolidtaed Data'!$J1751*'Consolidtaed Data'!$H1751</f>
        <v>3690</v>
      </c>
      <c r="L7782" s="9">
        <f>'Consolidtaed Data'!$I1751*'Consolidtaed Data'!$H1751</f>
        <v>5349</v>
      </c>
      <c r="M7782" s="9">
        <f>'Consolidtaed Data'!$L1751-'Consolidtaed Data'!$K1751</f>
        <v>4096</v>
      </c>
      <c r="N7782" s="9" t="str">
        <f>VLOOKUP('Consolidtaed Data'!$C1751,[1]Locations!$A:$O,2,0)</f>
        <v>Fontana</v>
      </c>
      <c r="O7782" s="9" t="str">
        <f>VLOOKUP('Consolidtaed Data'!$D1751,'[1]Sales People'!$A:$B,2,0)</f>
        <v>Brian Thomas</v>
      </c>
      <c r="P7782" s="9" t="str">
        <f>VLOOKUP('Consolidtaed Data'!$E1751,[1]Customers!$A:$B,2,0)</f>
        <v>Nicholas Ward</v>
      </c>
      <c r="Q7782" s="11">
        <f>WEEKDAY('Consolidtaed Data'!$F1751)</f>
        <v>5</v>
      </c>
      <c r="R7782" s="9">
        <f>MONTH('Consolidtaed Data'!$F1751)</f>
        <v>5</v>
      </c>
      <c r="S7782" s="9" t="str">
        <f>TEXT(Table3[[#This Row],[Purchase Date]],"MMMM")</f>
        <v>August</v>
      </c>
      <c r="T7782" s="9">
        <f>YEAR('Consolidtaed Data'!$F1751)</f>
        <v>2020</v>
      </c>
    </row>
    <row r="7783" spans="1:20" x14ac:dyDescent="0.3">
      <c r="A7783" s="9" t="s">
        <v>8809</v>
      </c>
      <c r="B7783" s="9" t="s">
        <v>177</v>
      </c>
      <c r="C7783" s="9" t="s">
        <v>104</v>
      </c>
      <c r="D7783" s="9" t="s">
        <v>326</v>
      </c>
      <c r="E7783" s="9" t="s">
        <v>365</v>
      </c>
      <c r="F7783" s="12">
        <v>44422</v>
      </c>
      <c r="G7783" s="12" t="str">
        <f>VLOOKUP(Table3[[#This Row],[Product ID]],[1]Products!$A:$G,2,0)</f>
        <v>Product 5</v>
      </c>
      <c r="H7783" s="22">
        <v>1</v>
      </c>
      <c r="I7783" s="9">
        <f>VLOOKUP('Consolidtaed Data'!$B2217,[1]Products!$A:$G,4,0)</f>
        <v>1022</v>
      </c>
      <c r="J7783" s="9">
        <f>VLOOKUP('Consolidtaed Data'!$B2217,[1]Products!$A:$G,3,0)</f>
        <v>818</v>
      </c>
      <c r="K7783" s="9">
        <f>'Consolidtaed Data'!$J2217*'Consolidtaed Data'!$H2217</f>
        <v>1261</v>
      </c>
      <c r="L7783" s="9">
        <f>'Consolidtaed Data'!$I2217*'Consolidtaed Data'!$H2217</f>
        <v>1638</v>
      </c>
      <c r="M7783" s="9">
        <f>'Consolidtaed Data'!$L2217-'Consolidtaed Data'!$K2217</f>
        <v>123</v>
      </c>
      <c r="N7783" s="9" t="str">
        <f>VLOOKUP('Consolidtaed Data'!$C2217,[1]Locations!$A:$O,2,0)</f>
        <v>Victorville</v>
      </c>
      <c r="O7783" s="9" t="str">
        <f>VLOOKUP('Consolidtaed Data'!$D2217,'[1]Sales People'!$A:$B,2,0)</f>
        <v>Carl Hall</v>
      </c>
      <c r="P7783" s="9" t="str">
        <f>VLOOKUP('Consolidtaed Data'!$E2217,[1]Customers!$A:$B,2,0)</f>
        <v>Robert Murphy</v>
      </c>
      <c r="Q7783" s="11">
        <f>WEEKDAY('Consolidtaed Data'!$F2217)</f>
        <v>4</v>
      </c>
      <c r="R7783" s="9">
        <f>MONTH('Consolidtaed Data'!$F2217)</f>
        <v>6</v>
      </c>
      <c r="S7783" s="9" t="str">
        <f>TEXT(Table3[[#This Row],[Purchase Date]],"MMMM")</f>
        <v>August</v>
      </c>
      <c r="T7783" s="9">
        <f>YEAR('Consolidtaed Data'!$F2217)</f>
        <v>2020</v>
      </c>
    </row>
    <row r="7784" spans="1:20" x14ac:dyDescent="0.3">
      <c r="A7784" s="9" t="s">
        <v>8810</v>
      </c>
      <c r="B7784" s="9" t="s">
        <v>129</v>
      </c>
      <c r="C7784" s="9" t="s">
        <v>173</v>
      </c>
      <c r="D7784" s="9" t="s">
        <v>35</v>
      </c>
      <c r="E7784" s="9" t="s">
        <v>401</v>
      </c>
      <c r="F7784" s="12">
        <v>44422</v>
      </c>
      <c r="G7784" s="12" t="str">
        <f>VLOOKUP(Table3[[#This Row],[Product ID]],[1]Products!$A:$G,2,0)</f>
        <v>Product 47</v>
      </c>
      <c r="H7784" s="22">
        <v>2</v>
      </c>
      <c r="I7784" s="9">
        <f>VLOOKUP('Consolidtaed Data'!$B2352,[1]Products!$A:$G,4,0)</f>
        <v>2410</v>
      </c>
      <c r="J7784" s="9">
        <f>VLOOKUP('Consolidtaed Data'!$B2352,[1]Products!$A:$G,3,0)</f>
        <v>1518</v>
      </c>
      <c r="K7784" s="9">
        <f>'Consolidtaed Data'!$J2352*'Consolidtaed Data'!$H2352</f>
        <v>3903</v>
      </c>
      <c r="L7784" s="9">
        <f>'Consolidtaed Data'!$I2352*'Consolidtaed Data'!$H2352</f>
        <v>4761</v>
      </c>
      <c r="M7784" s="9">
        <f>'Consolidtaed Data'!$L2352-'Consolidtaed Data'!$K2352</f>
        <v>106</v>
      </c>
      <c r="N7784" s="9" t="str">
        <f>VLOOKUP('Consolidtaed Data'!$C2352,[1]Locations!$A:$O,2,0)</f>
        <v>Hayward</v>
      </c>
      <c r="O7784" s="9" t="str">
        <f>VLOOKUP('Consolidtaed Data'!$D2352,'[1]Sales People'!$A:$B,2,0)</f>
        <v>Jerry Perry</v>
      </c>
      <c r="P7784" s="9" t="str">
        <f>VLOOKUP('Consolidtaed Data'!$E2352,[1]Customers!$A:$B,2,0)</f>
        <v>Albert Cunningham</v>
      </c>
      <c r="Q7784" s="11">
        <f>WEEKDAY('Consolidtaed Data'!$F2352)</f>
        <v>7</v>
      </c>
      <c r="R7784" s="9">
        <f>MONTH('Consolidtaed Data'!$F2352)</f>
        <v>6</v>
      </c>
      <c r="S7784" s="9" t="str">
        <f>TEXT(Table3[[#This Row],[Purchase Date]],"MMMM")</f>
        <v>August</v>
      </c>
      <c r="T7784" s="9">
        <f>YEAR('Consolidtaed Data'!$F2352)</f>
        <v>2020</v>
      </c>
    </row>
    <row r="7785" spans="1:20" x14ac:dyDescent="0.3">
      <c r="A7785" s="9" t="s">
        <v>8811</v>
      </c>
      <c r="B7785" s="9" t="s">
        <v>213</v>
      </c>
      <c r="C7785" s="9" t="s">
        <v>295</v>
      </c>
      <c r="D7785" s="9" t="s">
        <v>22</v>
      </c>
      <c r="E7785" s="9" t="s">
        <v>1411</v>
      </c>
      <c r="F7785" s="12">
        <v>44422</v>
      </c>
      <c r="G7785" s="12" t="str">
        <f>VLOOKUP(Table3[[#This Row],[Product ID]],[1]Products!$A:$G,2,0)</f>
        <v>Product 68</v>
      </c>
      <c r="H7785" s="22">
        <v>4</v>
      </c>
      <c r="I7785" s="9">
        <f>VLOOKUP('Consolidtaed Data'!$B2863,[1]Products!$A:$G,4,0)</f>
        <v>315</v>
      </c>
      <c r="J7785" s="9">
        <f>VLOOKUP('Consolidtaed Data'!$B2863,[1]Products!$A:$G,3,0)</f>
        <v>208</v>
      </c>
      <c r="K7785" s="9">
        <f>'Consolidtaed Data'!$J2863*'Consolidtaed Data'!$H2863</f>
        <v>3882</v>
      </c>
      <c r="L7785" s="9">
        <f>'Consolidtaed Data'!$I2863*'Consolidtaed Data'!$H2863</f>
        <v>5544</v>
      </c>
      <c r="M7785" s="9">
        <f>'Consolidtaed Data'!$L2863-'Consolidtaed Data'!$K2863</f>
        <v>1224</v>
      </c>
      <c r="N7785" s="9" t="str">
        <f>VLOOKUP('Consolidtaed Data'!$C2863,[1]Locations!$A:$O,2,0)</f>
        <v>Torrance</v>
      </c>
      <c r="O7785" s="9" t="str">
        <f>VLOOKUP('Consolidtaed Data'!$D2863,'[1]Sales People'!$A:$B,2,0)</f>
        <v>Scott Clark</v>
      </c>
      <c r="P7785" s="9" t="str">
        <f>VLOOKUP('Consolidtaed Data'!$E2863,[1]Customers!$A:$B,2,0)</f>
        <v>Daniel Carroll</v>
      </c>
      <c r="Q7785" s="11">
        <f>WEEKDAY('Consolidtaed Data'!$F2863)</f>
        <v>3</v>
      </c>
      <c r="R7785" s="9">
        <f>MONTH('Consolidtaed Data'!$F2863)</f>
        <v>7</v>
      </c>
      <c r="S7785" s="9" t="str">
        <f>TEXT(Table3[[#This Row],[Purchase Date]],"MMMM")</f>
        <v>August</v>
      </c>
      <c r="T7785" s="9">
        <f>YEAR('Consolidtaed Data'!$F2863)</f>
        <v>2020</v>
      </c>
    </row>
    <row r="7786" spans="1:20" x14ac:dyDescent="0.3">
      <c r="A7786" s="9" t="s">
        <v>8812</v>
      </c>
      <c r="B7786" s="9" t="s">
        <v>411</v>
      </c>
      <c r="C7786" s="9" t="s">
        <v>178</v>
      </c>
      <c r="D7786" s="9" t="s">
        <v>13</v>
      </c>
      <c r="E7786" s="9" t="s">
        <v>179</v>
      </c>
      <c r="F7786" s="12">
        <v>44422</v>
      </c>
      <c r="G7786" s="12" t="str">
        <f>VLOOKUP(Table3[[#This Row],[Product ID]],[1]Products!$A:$G,2,0)</f>
        <v>Product 27</v>
      </c>
      <c r="H7786" s="22">
        <v>3</v>
      </c>
      <c r="I7786" s="9">
        <f>VLOOKUP('Consolidtaed Data'!$B3337,[1]Products!$A:$G,4,0)</f>
        <v>1338</v>
      </c>
      <c r="J7786" s="9">
        <f>VLOOKUP('Consolidtaed Data'!$B3337,[1]Products!$A:$G,3,0)</f>
        <v>682</v>
      </c>
      <c r="K7786" s="9">
        <f>'Consolidtaed Data'!$J3337*'Consolidtaed Data'!$H3337</f>
        <v>421</v>
      </c>
      <c r="L7786" s="9">
        <f>'Consolidtaed Data'!$I3337*'Consolidtaed Data'!$H3337</f>
        <v>561</v>
      </c>
      <c r="M7786" s="9">
        <f>'Consolidtaed Data'!$L3337-'Consolidtaed Data'!$K3337</f>
        <v>731</v>
      </c>
      <c r="N7786" s="9" t="str">
        <f>VLOOKUP('Consolidtaed Data'!$C3337,[1]Locations!$A:$O,2,0)</f>
        <v>Elk Grove</v>
      </c>
      <c r="O7786" s="9" t="str">
        <f>VLOOKUP('Consolidtaed Data'!$D3337,'[1]Sales People'!$A:$B,2,0)</f>
        <v>Justin Lynch</v>
      </c>
      <c r="P7786" s="9" t="str">
        <f>VLOOKUP('Consolidtaed Data'!$E3337,[1]Customers!$A:$B,2,0)</f>
        <v>Paul Chapman</v>
      </c>
      <c r="Q7786" s="11">
        <f>WEEKDAY('Consolidtaed Data'!$F3337)</f>
        <v>5</v>
      </c>
      <c r="R7786" s="9">
        <f>MONTH('Consolidtaed Data'!$F3337)</f>
        <v>9</v>
      </c>
      <c r="S7786" s="9" t="str">
        <f>TEXT(Table3[[#This Row],[Purchase Date]],"MMMM")</f>
        <v>August</v>
      </c>
      <c r="T7786" s="9">
        <f>YEAR('Consolidtaed Data'!$F3337)</f>
        <v>2020</v>
      </c>
    </row>
    <row r="7787" spans="1:20" x14ac:dyDescent="0.3">
      <c r="A7787" s="9" t="s">
        <v>8813</v>
      </c>
      <c r="B7787" s="9" t="s">
        <v>340</v>
      </c>
      <c r="C7787" s="9" t="s">
        <v>253</v>
      </c>
      <c r="D7787" s="9" t="s">
        <v>329</v>
      </c>
      <c r="E7787" s="9" t="s">
        <v>268</v>
      </c>
      <c r="F7787" s="12">
        <v>44423</v>
      </c>
      <c r="G7787" s="12" t="str">
        <f>VLOOKUP(Table3[[#This Row],[Product ID]],[1]Products!$A:$G,2,0)</f>
        <v>Product 34</v>
      </c>
      <c r="H7787" s="22">
        <v>1</v>
      </c>
      <c r="I7787" s="9">
        <f>VLOOKUP('Consolidtaed Data'!$B146,[1]Products!$A:$G,4,0)</f>
        <v>2182</v>
      </c>
      <c r="J7787" s="9">
        <f>VLOOKUP('Consolidtaed Data'!$B146,[1]Products!$A:$G,3,0)</f>
        <v>1200</v>
      </c>
      <c r="K7787" s="9">
        <f>'Consolidtaed Data'!$J146*'Consolidtaed Data'!$H146</f>
        <v>1227</v>
      </c>
      <c r="L7787" s="9">
        <f>'Consolidtaed Data'!$I146*'Consolidtaed Data'!$H146</f>
        <v>2451</v>
      </c>
      <c r="M7787" s="9">
        <f>'Consolidtaed Data'!$L146-'Consolidtaed Data'!$K146</f>
        <v>483</v>
      </c>
      <c r="N7787" s="9" t="str">
        <f>VLOOKUP('Consolidtaed Data'!$C146,[1]Locations!$A:$O,2,0)</f>
        <v>Huntington Beach</v>
      </c>
      <c r="O7787" s="9" t="str">
        <f>VLOOKUP('Consolidtaed Data'!$D146,'[1]Sales People'!$A:$B,2,0)</f>
        <v>Carl Elliott</v>
      </c>
      <c r="P7787" s="9" t="str">
        <f>VLOOKUP('Consolidtaed Data'!$E146,[1]Customers!$A:$B,2,0)</f>
        <v>Larry Ross</v>
      </c>
      <c r="Q7787" s="11">
        <f>WEEKDAY('Consolidtaed Data'!$F146)</f>
        <v>7</v>
      </c>
      <c r="R7787" s="9">
        <f>MONTH('Consolidtaed Data'!$F146)</f>
        <v>1</v>
      </c>
      <c r="S7787" s="9" t="str">
        <f>TEXT(Table3[[#This Row],[Purchase Date]],"MMMM")</f>
        <v>August</v>
      </c>
      <c r="T7787" s="9">
        <f>YEAR('Consolidtaed Data'!$F146)</f>
        <v>2020</v>
      </c>
    </row>
    <row r="7788" spans="1:20" x14ac:dyDescent="0.3">
      <c r="A7788" s="9" t="s">
        <v>8814</v>
      </c>
      <c r="B7788" s="9" t="s">
        <v>531</v>
      </c>
      <c r="C7788" s="9" t="s">
        <v>173</v>
      </c>
      <c r="D7788" s="9" t="s">
        <v>127</v>
      </c>
      <c r="E7788" s="9" t="s">
        <v>622</v>
      </c>
      <c r="F7788" s="12">
        <v>44423</v>
      </c>
      <c r="G7788" s="12" t="str">
        <f>VLOOKUP(Table3[[#This Row],[Product ID]],[1]Products!$A:$G,2,0)</f>
        <v>Product 62</v>
      </c>
      <c r="H7788" s="22">
        <v>2</v>
      </c>
      <c r="I7788" s="9">
        <f>VLOOKUP('Consolidtaed Data'!$B176,[1]Products!$A:$G,4,0)</f>
        <v>290</v>
      </c>
      <c r="J7788" s="9">
        <f>VLOOKUP('Consolidtaed Data'!$B176,[1]Products!$A:$G,3,0)</f>
        <v>200</v>
      </c>
      <c r="K7788" s="9">
        <f>'Consolidtaed Data'!$J176*'Consolidtaed Data'!$H176</f>
        <v>1080</v>
      </c>
      <c r="L7788" s="9">
        <f>'Consolidtaed Data'!$I176*'Consolidtaed Data'!$H176</f>
        <v>1742</v>
      </c>
      <c r="M7788" s="9">
        <f>'Consolidtaed Data'!$L176-'Consolidtaed Data'!$K176</f>
        <v>408</v>
      </c>
      <c r="N7788" s="9" t="str">
        <f>VLOOKUP('Consolidtaed Data'!$C176,[1]Locations!$A:$O,2,0)</f>
        <v>Visalia</v>
      </c>
      <c r="O7788" s="9" t="str">
        <f>VLOOKUP('Consolidtaed Data'!$D176,'[1]Sales People'!$A:$B,2,0)</f>
        <v>Howard Sims</v>
      </c>
      <c r="P7788" s="9" t="str">
        <f>VLOOKUP('Consolidtaed Data'!$E176,[1]Customers!$A:$B,2,0)</f>
        <v>Alan Thomas</v>
      </c>
      <c r="Q7788" s="11">
        <f>WEEKDAY('Consolidtaed Data'!$F176)</f>
        <v>2</v>
      </c>
      <c r="R7788" s="9">
        <f>MONTH('Consolidtaed Data'!$F176)</f>
        <v>1</v>
      </c>
      <c r="S7788" s="9" t="str">
        <f>TEXT(Table3[[#This Row],[Purchase Date]],"MMMM")</f>
        <v>August</v>
      </c>
      <c r="T7788" s="9">
        <f>YEAR('Consolidtaed Data'!$F176)</f>
        <v>2020</v>
      </c>
    </row>
    <row r="7789" spans="1:20" x14ac:dyDescent="0.3">
      <c r="A7789" s="9" t="s">
        <v>8815</v>
      </c>
      <c r="B7789" s="9" t="s">
        <v>54</v>
      </c>
      <c r="C7789" s="9" t="s">
        <v>169</v>
      </c>
      <c r="D7789" s="9" t="s">
        <v>95</v>
      </c>
      <c r="E7789" s="9" t="s">
        <v>948</v>
      </c>
      <c r="F7789" s="12">
        <v>44423</v>
      </c>
      <c r="G7789" s="12" t="str">
        <f>VLOOKUP(Table3[[#This Row],[Product ID]],[1]Products!$A:$G,2,0)</f>
        <v>Product 41</v>
      </c>
      <c r="H7789" s="22">
        <v>3</v>
      </c>
      <c r="I7789" s="9">
        <f>VLOOKUP('Consolidtaed Data'!$B630,[1]Products!$A:$G,4,0)</f>
        <v>2182</v>
      </c>
      <c r="J7789" s="9">
        <f>VLOOKUP('Consolidtaed Data'!$B630,[1]Products!$A:$G,3,0)</f>
        <v>1200</v>
      </c>
      <c r="K7789" s="9">
        <f>'Consolidtaed Data'!$J630*'Consolidtaed Data'!$H630</f>
        <v>665</v>
      </c>
      <c r="L7789" s="9">
        <f>'Consolidtaed Data'!$I630*'Consolidtaed Data'!$H630</f>
        <v>1278</v>
      </c>
      <c r="M7789" s="9">
        <f>'Consolidtaed Data'!$L630-'Consolidtaed Data'!$K630</f>
        <v>1056</v>
      </c>
      <c r="N7789" s="9" t="str">
        <f>VLOOKUP('Consolidtaed Data'!$C630,[1]Locations!$A:$O,2,0)</f>
        <v>San Bernardino</v>
      </c>
      <c r="O7789" s="9" t="str">
        <f>VLOOKUP('Consolidtaed Data'!$D630,'[1]Sales People'!$A:$B,2,0)</f>
        <v>Patrick Ruiz</v>
      </c>
      <c r="P7789" s="9" t="str">
        <f>VLOOKUP('Consolidtaed Data'!$E630,[1]Customers!$A:$B,2,0)</f>
        <v>Aaron Cruz</v>
      </c>
      <c r="Q7789" s="11">
        <f>WEEKDAY('Consolidtaed Data'!$F630)</f>
        <v>6</v>
      </c>
      <c r="R7789" s="9">
        <f>MONTH('Consolidtaed Data'!$F630)</f>
        <v>2</v>
      </c>
      <c r="S7789" s="9" t="str">
        <f>TEXT(Table3[[#This Row],[Purchase Date]],"MMMM")</f>
        <v>August</v>
      </c>
      <c r="T7789" s="9">
        <f>YEAR('Consolidtaed Data'!$F630)</f>
        <v>2020</v>
      </c>
    </row>
    <row r="7790" spans="1:20" x14ac:dyDescent="0.3">
      <c r="A7790" s="9" t="s">
        <v>8816</v>
      </c>
      <c r="B7790" s="9" t="s">
        <v>294</v>
      </c>
      <c r="C7790" s="9" t="s">
        <v>302</v>
      </c>
      <c r="D7790" s="9" t="s">
        <v>272</v>
      </c>
      <c r="E7790" s="9" t="s">
        <v>773</v>
      </c>
      <c r="F7790" s="12">
        <v>44423</v>
      </c>
      <c r="G7790" s="12" t="str">
        <f>VLOOKUP(Table3[[#This Row],[Product ID]],[1]Products!$A:$G,2,0)</f>
        <v>Product 51</v>
      </c>
      <c r="H7790" s="22">
        <v>3</v>
      </c>
      <c r="I7790" s="9">
        <f>VLOOKUP('Consolidtaed Data'!$B890,[1]Products!$A:$G,4,0)</f>
        <v>1414</v>
      </c>
      <c r="J7790" s="9">
        <f>VLOOKUP('Consolidtaed Data'!$B890,[1]Products!$A:$G,3,0)</f>
        <v>962</v>
      </c>
      <c r="K7790" s="9">
        <f>'Consolidtaed Data'!$J890*'Consolidtaed Data'!$H890</f>
        <v>1227</v>
      </c>
      <c r="L7790" s="9">
        <f>'Consolidtaed Data'!$I890*'Consolidtaed Data'!$H890</f>
        <v>2451</v>
      </c>
      <c r="M7790" s="9">
        <f>'Consolidtaed Data'!$L890-'Consolidtaed Data'!$K890</f>
        <v>827</v>
      </c>
      <c r="N7790" s="9" t="str">
        <f>VLOOKUP('Consolidtaed Data'!$C890,[1]Locations!$A:$O,2,0)</f>
        <v>Glendale</v>
      </c>
      <c r="O7790" s="9" t="str">
        <f>VLOOKUP('Consolidtaed Data'!$D890,'[1]Sales People'!$A:$B,2,0)</f>
        <v>Charles Harper</v>
      </c>
      <c r="P7790" s="9" t="str">
        <f>VLOOKUP('Consolidtaed Data'!$E890,[1]Customers!$A:$B,2,0)</f>
        <v>Juan Harvey</v>
      </c>
      <c r="Q7790" s="11">
        <f>WEEKDAY('Consolidtaed Data'!$F890)</f>
        <v>4</v>
      </c>
      <c r="R7790" s="9">
        <f>MONTH('Consolidtaed Data'!$F890)</f>
        <v>3</v>
      </c>
      <c r="S7790" s="9" t="str">
        <f>TEXT(Table3[[#This Row],[Purchase Date]],"MMMM")</f>
        <v>August</v>
      </c>
      <c r="T7790" s="9">
        <f>YEAR('Consolidtaed Data'!$F890)</f>
        <v>2020</v>
      </c>
    </row>
    <row r="7791" spans="1:20" x14ac:dyDescent="0.3">
      <c r="A7791" s="9" t="s">
        <v>8817</v>
      </c>
      <c r="B7791" s="9" t="s">
        <v>318</v>
      </c>
      <c r="C7791" s="9" t="s">
        <v>245</v>
      </c>
      <c r="D7791" s="9" t="s">
        <v>235</v>
      </c>
      <c r="E7791" s="9" t="s">
        <v>900</v>
      </c>
      <c r="F7791" s="12">
        <v>44423</v>
      </c>
      <c r="G7791" s="12" t="str">
        <f>VLOOKUP(Table3[[#This Row],[Product ID]],[1]Products!$A:$G,2,0)</f>
        <v>Product 89</v>
      </c>
      <c r="H7791" s="22">
        <v>1</v>
      </c>
      <c r="I7791" s="9">
        <f>VLOOKUP('Consolidtaed Data'!$B935,[1]Products!$A:$G,4,0)</f>
        <v>378</v>
      </c>
      <c r="J7791" s="9">
        <f>VLOOKUP('Consolidtaed Data'!$B935,[1]Products!$A:$G,3,0)</f>
        <v>291</v>
      </c>
      <c r="K7791" s="9">
        <f>'Consolidtaed Data'!$J935*'Consolidtaed Data'!$H935</f>
        <v>838</v>
      </c>
      <c r="L7791" s="9">
        <f>'Consolidtaed Data'!$I935*'Consolidtaed Data'!$H935</f>
        <v>1103</v>
      </c>
      <c r="M7791" s="9">
        <f>'Consolidtaed Data'!$L935-'Consolidtaed Data'!$K935</f>
        <v>92</v>
      </c>
      <c r="N7791" s="9" t="str">
        <f>VLOOKUP('Consolidtaed Data'!$C935,[1]Locations!$A:$O,2,0)</f>
        <v>Downey</v>
      </c>
      <c r="O7791" s="9" t="str">
        <f>VLOOKUP('Consolidtaed Data'!$D935,'[1]Sales People'!$A:$B,2,0)</f>
        <v>Robert Reed</v>
      </c>
      <c r="P7791" s="9" t="str">
        <f>VLOOKUP('Consolidtaed Data'!$E935,[1]Customers!$A:$B,2,0)</f>
        <v>Adam Duncan</v>
      </c>
      <c r="Q7791" s="11">
        <f>WEEKDAY('Consolidtaed Data'!$F935)</f>
        <v>7</v>
      </c>
      <c r="R7791" s="9">
        <f>MONTH('Consolidtaed Data'!$F935)</f>
        <v>3</v>
      </c>
      <c r="S7791" s="9" t="str">
        <f>TEXT(Table3[[#This Row],[Purchase Date]],"MMMM")</f>
        <v>August</v>
      </c>
      <c r="T7791" s="9">
        <f>YEAR('Consolidtaed Data'!$F935)</f>
        <v>2020</v>
      </c>
    </row>
    <row r="7792" spans="1:20" x14ac:dyDescent="0.3">
      <c r="A7792" s="9" t="s">
        <v>8818</v>
      </c>
      <c r="B7792" s="9" t="s">
        <v>526</v>
      </c>
      <c r="C7792" s="9" t="s">
        <v>21</v>
      </c>
      <c r="D7792" s="9" t="s">
        <v>229</v>
      </c>
      <c r="E7792" s="9" t="s">
        <v>150</v>
      </c>
      <c r="F7792" s="12">
        <v>44423</v>
      </c>
      <c r="G7792" s="12" t="str">
        <f>VLOOKUP(Table3[[#This Row],[Product ID]],[1]Products!$A:$G,2,0)</f>
        <v>Product 14</v>
      </c>
      <c r="H7792" s="22">
        <v>1</v>
      </c>
      <c r="I7792" s="9">
        <f>VLOOKUP('Consolidtaed Data'!$B1083,[1]Products!$A:$G,4,0)</f>
        <v>95</v>
      </c>
      <c r="J7792" s="9">
        <f>VLOOKUP('Consolidtaed Data'!$B1083,[1]Products!$A:$G,3,0)</f>
        <v>61</v>
      </c>
      <c r="K7792" s="9">
        <f>'Consolidtaed Data'!$J1083*'Consolidtaed Data'!$H1083</f>
        <v>2346</v>
      </c>
      <c r="L7792" s="9">
        <f>'Consolidtaed Data'!$I1083*'Consolidtaed Data'!$H1083</f>
        <v>3724</v>
      </c>
      <c r="M7792" s="9">
        <f>'Consolidtaed Data'!$L1083-'Consolidtaed Data'!$K1083</f>
        <v>34</v>
      </c>
      <c r="N7792" s="9" t="str">
        <f>VLOOKUP('Consolidtaed Data'!$C1083,[1]Locations!$A:$O,2,0)</f>
        <v>Antioch</v>
      </c>
      <c r="O7792" s="9" t="str">
        <f>VLOOKUP('Consolidtaed Data'!$D1083,'[1]Sales People'!$A:$B,2,0)</f>
        <v>Eugene Holmes</v>
      </c>
      <c r="P7792" s="9" t="str">
        <f>VLOOKUP('Consolidtaed Data'!$E1083,[1]Customers!$A:$B,2,0)</f>
        <v>Todd Davis</v>
      </c>
      <c r="Q7792" s="11">
        <f>WEEKDAY('Consolidtaed Data'!$F1083)</f>
        <v>4</v>
      </c>
      <c r="R7792" s="9">
        <f>MONTH('Consolidtaed Data'!$F1083)</f>
        <v>3</v>
      </c>
      <c r="S7792" s="9" t="str">
        <f>TEXT(Table3[[#This Row],[Purchase Date]],"MMMM")</f>
        <v>August</v>
      </c>
      <c r="T7792" s="9">
        <f>YEAR('Consolidtaed Data'!$F1083)</f>
        <v>2020</v>
      </c>
    </row>
    <row r="7793" spans="1:20" x14ac:dyDescent="0.3">
      <c r="A7793" s="9" t="s">
        <v>8819</v>
      </c>
      <c r="B7793" s="9" t="s">
        <v>85</v>
      </c>
      <c r="C7793" s="9" t="s">
        <v>469</v>
      </c>
      <c r="D7793" s="9" t="s">
        <v>9</v>
      </c>
      <c r="E7793" s="9" t="s">
        <v>486</v>
      </c>
      <c r="F7793" s="12">
        <v>44423</v>
      </c>
      <c r="G7793" s="12" t="str">
        <f>VLOOKUP(Table3[[#This Row],[Product ID]],[1]Products!$A:$G,2,0)</f>
        <v>Product 93</v>
      </c>
      <c r="H7793" s="22">
        <v>4</v>
      </c>
      <c r="I7793" s="9">
        <f>VLOOKUP('Consolidtaed Data'!$B1122,[1]Products!$A:$G,4,0)</f>
        <v>1022</v>
      </c>
      <c r="J7793" s="9">
        <f>VLOOKUP('Consolidtaed Data'!$B1122,[1]Products!$A:$G,3,0)</f>
        <v>818</v>
      </c>
      <c r="K7793" s="9">
        <f>'Consolidtaed Data'!$J1122*'Consolidtaed Data'!$H1122</f>
        <v>2134</v>
      </c>
      <c r="L7793" s="9">
        <f>'Consolidtaed Data'!$I1122*'Consolidtaed Data'!$H1122</f>
        <v>3618</v>
      </c>
      <c r="M7793" s="9">
        <f>'Consolidtaed Data'!$L1122-'Consolidtaed Data'!$K1122</f>
        <v>1968</v>
      </c>
      <c r="N7793" s="9" t="str">
        <f>VLOOKUP('Consolidtaed Data'!$C1122,[1]Locations!$A:$O,2,0)</f>
        <v>Fresno</v>
      </c>
      <c r="O7793" s="9" t="str">
        <f>VLOOKUP('Consolidtaed Data'!$D1122,'[1]Sales People'!$A:$B,2,0)</f>
        <v>Jerry Perry</v>
      </c>
      <c r="P7793" s="9" t="str">
        <f>VLOOKUP('Consolidtaed Data'!$E1122,[1]Customers!$A:$B,2,0)</f>
        <v>Gregory Porter</v>
      </c>
      <c r="Q7793" s="11">
        <f>WEEKDAY('Consolidtaed Data'!$F1122)</f>
        <v>7</v>
      </c>
      <c r="R7793" s="9">
        <f>MONTH('Consolidtaed Data'!$F1122)</f>
        <v>3</v>
      </c>
      <c r="S7793" s="9" t="str">
        <f>TEXT(Table3[[#This Row],[Purchase Date]],"MMMM")</f>
        <v>August</v>
      </c>
      <c r="T7793" s="9">
        <f>YEAR('Consolidtaed Data'!$F1122)</f>
        <v>2020</v>
      </c>
    </row>
    <row r="7794" spans="1:20" x14ac:dyDescent="0.3">
      <c r="A7794" s="9" t="s">
        <v>8820</v>
      </c>
      <c r="B7794" s="9" t="s">
        <v>692</v>
      </c>
      <c r="C7794" s="9" t="s">
        <v>34</v>
      </c>
      <c r="D7794" s="9" t="s">
        <v>143</v>
      </c>
      <c r="E7794" s="9" t="s">
        <v>1930</v>
      </c>
      <c r="F7794" s="12">
        <v>44423</v>
      </c>
      <c r="G7794" s="12" t="str">
        <f>VLOOKUP(Table3[[#This Row],[Product ID]],[1]Products!$A:$G,2,0)</f>
        <v>Product 83</v>
      </c>
      <c r="H7794" s="22">
        <v>4</v>
      </c>
      <c r="I7794" s="9">
        <f>VLOOKUP('Consolidtaed Data'!$B1275,[1]Products!$A:$G,4,0)</f>
        <v>1972</v>
      </c>
      <c r="J7794" s="9">
        <f>VLOOKUP('Consolidtaed Data'!$B1275,[1]Products!$A:$G,3,0)</f>
        <v>1321</v>
      </c>
      <c r="K7794" s="9">
        <f>'Consolidtaed Data'!$J1275*'Consolidtaed Data'!$H1275</f>
        <v>3882</v>
      </c>
      <c r="L7794" s="9">
        <f>'Consolidtaed Data'!$I1275*'Consolidtaed Data'!$H1275</f>
        <v>5544</v>
      </c>
      <c r="M7794" s="9">
        <f>'Consolidtaed Data'!$L1275-'Consolidtaed Data'!$K1275</f>
        <v>1308</v>
      </c>
      <c r="N7794" s="9" t="str">
        <f>VLOOKUP('Consolidtaed Data'!$C1275,[1]Locations!$A:$O,2,0)</f>
        <v>Torrance</v>
      </c>
      <c r="O7794" s="9" t="str">
        <f>VLOOKUP('Consolidtaed Data'!$D1275,'[1]Sales People'!$A:$B,2,0)</f>
        <v>Henry Nelson</v>
      </c>
      <c r="P7794" s="9" t="str">
        <f>VLOOKUP('Consolidtaed Data'!$E1275,[1]Customers!$A:$B,2,0)</f>
        <v>Ronald Bradley</v>
      </c>
      <c r="Q7794" s="11">
        <f>WEEKDAY('Consolidtaed Data'!$F1275)</f>
        <v>6</v>
      </c>
      <c r="R7794" s="9">
        <f>MONTH('Consolidtaed Data'!$F1275)</f>
        <v>4</v>
      </c>
      <c r="S7794" s="9" t="str">
        <f>TEXT(Table3[[#This Row],[Purchase Date]],"MMMM")</f>
        <v>August</v>
      </c>
      <c r="T7794" s="9">
        <f>YEAR('Consolidtaed Data'!$F1275)</f>
        <v>2020</v>
      </c>
    </row>
    <row r="7795" spans="1:20" x14ac:dyDescent="0.3">
      <c r="A7795" s="9" t="s">
        <v>8821</v>
      </c>
      <c r="B7795" s="9" t="s">
        <v>349</v>
      </c>
      <c r="C7795" s="9" t="s">
        <v>192</v>
      </c>
      <c r="D7795" s="9" t="s">
        <v>246</v>
      </c>
      <c r="E7795" s="9" t="s">
        <v>696</v>
      </c>
      <c r="F7795" s="12">
        <v>44423</v>
      </c>
      <c r="G7795" s="12" t="str">
        <f>VLOOKUP(Table3[[#This Row],[Product ID]],[1]Products!$A:$G,2,0)</f>
        <v>Product 60</v>
      </c>
      <c r="H7795" s="22">
        <v>4</v>
      </c>
      <c r="I7795" s="9">
        <f>VLOOKUP('Consolidtaed Data'!$B1588,[1]Products!$A:$G,4,0)</f>
        <v>2005</v>
      </c>
      <c r="J7795" s="9">
        <f>VLOOKUP('Consolidtaed Data'!$B1588,[1]Products!$A:$G,3,0)</f>
        <v>1223</v>
      </c>
      <c r="K7795" s="9">
        <f>'Consolidtaed Data'!$J1588*'Consolidtaed Data'!$H1588</f>
        <v>947</v>
      </c>
      <c r="L7795" s="9">
        <f>'Consolidtaed Data'!$I1588*'Consolidtaed Data'!$H1588</f>
        <v>1353</v>
      </c>
      <c r="M7795" s="9">
        <f>'Consolidtaed Data'!$L1588-'Consolidtaed Data'!$K1588</f>
        <v>560</v>
      </c>
      <c r="N7795" s="9" t="str">
        <f>VLOOKUP('Consolidtaed Data'!$C1588,[1]Locations!$A:$O,2,0)</f>
        <v>San Diego</v>
      </c>
      <c r="O7795" s="9" t="str">
        <f>VLOOKUP('Consolidtaed Data'!$D1588,'[1]Sales People'!$A:$B,2,0)</f>
        <v>Larry Castillo</v>
      </c>
      <c r="P7795" s="9" t="str">
        <f>VLOOKUP('Consolidtaed Data'!$E1588,[1]Customers!$A:$B,2,0)</f>
        <v>Justin Rodriguez</v>
      </c>
      <c r="Q7795" s="11">
        <f>WEEKDAY('Consolidtaed Data'!$F1588)</f>
        <v>1</v>
      </c>
      <c r="R7795" s="9">
        <f>MONTH('Consolidtaed Data'!$F1588)</f>
        <v>4</v>
      </c>
      <c r="S7795" s="9" t="str">
        <f>TEXT(Table3[[#This Row],[Purchase Date]],"MMMM")</f>
        <v>August</v>
      </c>
      <c r="T7795" s="9">
        <f>YEAR('Consolidtaed Data'!$F1588)</f>
        <v>2020</v>
      </c>
    </row>
    <row r="7796" spans="1:20" x14ac:dyDescent="0.3">
      <c r="A7796" s="9" t="s">
        <v>8822</v>
      </c>
      <c r="B7796" s="9" t="s">
        <v>364</v>
      </c>
      <c r="C7796" s="9" t="s">
        <v>21</v>
      </c>
      <c r="D7796" s="9" t="s">
        <v>193</v>
      </c>
      <c r="E7796" s="9" t="s">
        <v>1302</v>
      </c>
      <c r="F7796" s="12">
        <v>44423</v>
      </c>
      <c r="G7796" s="12" t="str">
        <f>VLOOKUP(Table3[[#This Row],[Product ID]],[1]Products!$A:$G,2,0)</f>
        <v>Product 45</v>
      </c>
      <c r="H7796" s="22">
        <v>2</v>
      </c>
      <c r="I7796" s="9">
        <f>VLOOKUP('Consolidtaed Data'!$B1600,[1]Products!$A:$G,4,0)</f>
        <v>1526</v>
      </c>
      <c r="J7796" s="9">
        <f>VLOOKUP('Consolidtaed Data'!$B1600,[1]Products!$A:$G,3,0)</f>
        <v>1251</v>
      </c>
      <c r="K7796" s="9">
        <f>'Consolidtaed Data'!$J1600*'Consolidtaed Data'!$H1600</f>
        <v>3884</v>
      </c>
      <c r="L7796" s="9">
        <f>'Consolidtaed Data'!$I1600*'Consolidtaed Data'!$H1600</f>
        <v>5976</v>
      </c>
      <c r="M7796" s="9">
        <f>'Consolidtaed Data'!$L1600-'Consolidtaed Data'!$K1600</f>
        <v>329</v>
      </c>
      <c r="N7796" s="9" t="str">
        <f>VLOOKUP('Consolidtaed Data'!$C1600,[1]Locations!$A:$O,2,0)</f>
        <v>Hayward</v>
      </c>
      <c r="O7796" s="9" t="str">
        <f>VLOOKUP('Consolidtaed Data'!$D1600,'[1]Sales People'!$A:$B,2,0)</f>
        <v>Roger Robertson</v>
      </c>
      <c r="P7796" s="9" t="str">
        <f>VLOOKUP('Consolidtaed Data'!$E1600,[1]Customers!$A:$B,2,0)</f>
        <v>Samuel Fowler</v>
      </c>
      <c r="Q7796" s="11">
        <f>WEEKDAY('Consolidtaed Data'!$F1600)</f>
        <v>2</v>
      </c>
      <c r="R7796" s="9">
        <f>MONTH('Consolidtaed Data'!$F1600)</f>
        <v>4</v>
      </c>
      <c r="S7796" s="9" t="str">
        <f>TEXT(Table3[[#This Row],[Purchase Date]],"MMMM")</f>
        <v>August</v>
      </c>
      <c r="T7796" s="9">
        <f>YEAR('Consolidtaed Data'!$F1600)</f>
        <v>2020</v>
      </c>
    </row>
    <row r="7797" spans="1:20" x14ac:dyDescent="0.3">
      <c r="A7797" s="9" t="s">
        <v>8823</v>
      </c>
      <c r="B7797" s="9" t="s">
        <v>572</v>
      </c>
      <c r="C7797" s="9" t="s">
        <v>412</v>
      </c>
      <c r="D7797" s="9" t="s">
        <v>161</v>
      </c>
      <c r="E7797" s="9" t="s">
        <v>36</v>
      </c>
      <c r="F7797" s="12">
        <v>44423</v>
      </c>
      <c r="G7797" s="12" t="str">
        <f>VLOOKUP(Table3[[#This Row],[Product ID]],[1]Products!$A:$G,2,0)</f>
        <v>Product 22</v>
      </c>
      <c r="H7797" s="22">
        <v>4</v>
      </c>
      <c r="I7797" s="9">
        <f>VLOOKUP('Consolidtaed Data'!$B2059,[1]Products!$A:$G,4,0)</f>
        <v>1725</v>
      </c>
      <c r="J7797" s="9">
        <f>VLOOKUP('Consolidtaed Data'!$B2059,[1]Products!$A:$G,3,0)</f>
        <v>1363</v>
      </c>
      <c r="K7797" s="9">
        <f>'Consolidtaed Data'!$J2059*'Consolidtaed Data'!$H2059</f>
        <v>584</v>
      </c>
      <c r="L7797" s="9">
        <f>'Consolidtaed Data'!$I2059*'Consolidtaed Data'!$H2059</f>
        <v>913</v>
      </c>
      <c r="M7797" s="9">
        <f>'Consolidtaed Data'!$L2059-'Consolidtaed Data'!$K2059</f>
        <v>1521</v>
      </c>
      <c r="N7797" s="9" t="str">
        <f>VLOOKUP('Consolidtaed Data'!$C2059,[1]Locations!$A:$O,2,0)</f>
        <v>Lancaster</v>
      </c>
      <c r="O7797" s="9" t="str">
        <f>VLOOKUP('Consolidtaed Data'!$D2059,'[1]Sales People'!$A:$B,2,0)</f>
        <v>Joe Sims</v>
      </c>
      <c r="P7797" s="9" t="str">
        <f>VLOOKUP('Consolidtaed Data'!$E2059,[1]Customers!$A:$B,2,0)</f>
        <v>Justin Johnston</v>
      </c>
      <c r="Q7797" s="11">
        <f>WEEKDAY('Consolidtaed Data'!$F2059)</f>
        <v>7</v>
      </c>
      <c r="R7797" s="9">
        <f>MONTH('Consolidtaed Data'!$F2059)</f>
        <v>5</v>
      </c>
      <c r="S7797" s="9" t="str">
        <f>TEXT(Table3[[#This Row],[Purchase Date]],"MMMM")</f>
        <v>August</v>
      </c>
      <c r="T7797" s="9">
        <f>YEAR('Consolidtaed Data'!$F2059)</f>
        <v>2020</v>
      </c>
    </row>
    <row r="7798" spans="1:20" x14ac:dyDescent="0.3">
      <c r="A7798" s="9" t="s">
        <v>8824</v>
      </c>
      <c r="B7798" s="9" t="s">
        <v>240</v>
      </c>
      <c r="C7798" s="9" t="s">
        <v>122</v>
      </c>
      <c r="D7798" s="9" t="s">
        <v>127</v>
      </c>
      <c r="E7798" s="9" t="s">
        <v>1110</v>
      </c>
      <c r="F7798" s="12">
        <v>44423</v>
      </c>
      <c r="G7798" s="12" t="str">
        <f>VLOOKUP(Table3[[#This Row],[Product ID]],[1]Products!$A:$G,2,0)</f>
        <v>Product 70</v>
      </c>
      <c r="H7798" s="22">
        <v>3</v>
      </c>
      <c r="I7798" s="9">
        <f>VLOOKUP('Consolidtaed Data'!$B2141,[1]Products!$A:$G,4,0)</f>
        <v>217</v>
      </c>
      <c r="J7798" s="9">
        <f>VLOOKUP('Consolidtaed Data'!$B2141,[1]Products!$A:$G,3,0)</f>
        <v>171</v>
      </c>
      <c r="K7798" s="9">
        <f>'Consolidtaed Data'!$J2141*'Consolidtaed Data'!$H2141</f>
        <v>838</v>
      </c>
      <c r="L7798" s="9">
        <f>'Consolidtaed Data'!$I2141*'Consolidtaed Data'!$H2141</f>
        <v>1103</v>
      </c>
      <c r="M7798" s="9">
        <f>'Consolidtaed Data'!$L2141-'Consolidtaed Data'!$K2141</f>
        <v>1456</v>
      </c>
      <c r="N7798" s="9" t="str">
        <f>VLOOKUP('Consolidtaed Data'!$C2141,[1]Locations!$A:$O,2,0)</f>
        <v>Lancaster</v>
      </c>
      <c r="O7798" s="9" t="str">
        <f>VLOOKUP('Consolidtaed Data'!$D2141,'[1]Sales People'!$A:$B,2,0)</f>
        <v>Scott Clark</v>
      </c>
      <c r="P7798" s="9" t="str">
        <f>VLOOKUP('Consolidtaed Data'!$E2141,[1]Customers!$A:$B,2,0)</f>
        <v>Dennis Scott</v>
      </c>
      <c r="Q7798" s="11">
        <f>WEEKDAY('Consolidtaed Data'!$F2141)</f>
        <v>5</v>
      </c>
      <c r="R7798" s="9">
        <f>MONTH('Consolidtaed Data'!$F2141)</f>
        <v>6</v>
      </c>
      <c r="S7798" s="9" t="str">
        <f>TEXT(Table3[[#This Row],[Purchase Date]],"MMMM")</f>
        <v>August</v>
      </c>
      <c r="T7798" s="9">
        <f>YEAR('Consolidtaed Data'!$F2141)</f>
        <v>2020</v>
      </c>
    </row>
    <row r="7799" spans="1:20" x14ac:dyDescent="0.3">
      <c r="A7799" s="9" t="s">
        <v>8825</v>
      </c>
      <c r="B7799" s="9" t="s">
        <v>219</v>
      </c>
      <c r="C7799" s="9" t="s">
        <v>347</v>
      </c>
      <c r="D7799" s="9" t="s">
        <v>22</v>
      </c>
      <c r="E7799" s="9" t="s">
        <v>383</v>
      </c>
      <c r="F7799" s="12">
        <v>44423</v>
      </c>
      <c r="G7799" s="12" t="str">
        <f>VLOOKUP(Table3[[#This Row],[Product ID]],[1]Products!$A:$G,2,0)</f>
        <v>Product 35</v>
      </c>
      <c r="H7799" s="22">
        <v>1</v>
      </c>
      <c r="I7799" s="9">
        <f>VLOOKUP('Consolidtaed Data'!$B2396,[1]Products!$A:$G,4,0)</f>
        <v>818</v>
      </c>
      <c r="J7799" s="9">
        <f>VLOOKUP('Consolidtaed Data'!$B2396,[1]Products!$A:$G,3,0)</f>
        <v>450</v>
      </c>
      <c r="K7799" s="9">
        <f>'Consolidtaed Data'!$J2396*'Consolidtaed Data'!$H2396</f>
        <v>534</v>
      </c>
      <c r="L7799" s="9">
        <f>'Consolidtaed Data'!$I2396*'Consolidtaed Data'!$H2396</f>
        <v>847</v>
      </c>
      <c r="M7799" s="9">
        <f>'Consolidtaed Data'!$L2396-'Consolidtaed Data'!$K2396</f>
        <v>95</v>
      </c>
      <c r="N7799" s="9" t="str">
        <f>VLOOKUP('Consolidtaed Data'!$C2396,[1]Locations!$A:$O,2,0)</f>
        <v>Moreno Valley</v>
      </c>
      <c r="O7799" s="9" t="str">
        <f>VLOOKUP('Consolidtaed Data'!$D2396,'[1]Sales People'!$A:$B,2,0)</f>
        <v>Joshua Taylor</v>
      </c>
      <c r="P7799" s="9" t="str">
        <f>VLOOKUP('Consolidtaed Data'!$E2396,[1]Customers!$A:$B,2,0)</f>
        <v>Ernest Rivera</v>
      </c>
      <c r="Q7799" s="11">
        <f>WEEKDAY('Consolidtaed Data'!$F2396)</f>
        <v>3</v>
      </c>
      <c r="R7799" s="9">
        <f>MONTH('Consolidtaed Data'!$F2396)</f>
        <v>6</v>
      </c>
      <c r="S7799" s="9" t="str">
        <f>TEXT(Table3[[#This Row],[Purchase Date]],"MMMM")</f>
        <v>August</v>
      </c>
      <c r="T7799" s="9">
        <f>YEAR('Consolidtaed Data'!$F2396)</f>
        <v>2020</v>
      </c>
    </row>
    <row r="7800" spans="1:20" x14ac:dyDescent="0.3">
      <c r="A7800" s="9" t="s">
        <v>8826</v>
      </c>
      <c r="B7800" s="9" t="s">
        <v>415</v>
      </c>
      <c r="C7800" s="9" t="s">
        <v>67</v>
      </c>
      <c r="D7800" s="9" t="s">
        <v>149</v>
      </c>
      <c r="E7800" s="9" t="s">
        <v>1159</v>
      </c>
      <c r="F7800" s="12">
        <v>44423</v>
      </c>
      <c r="G7800" s="12" t="str">
        <f>VLOOKUP(Table3[[#This Row],[Product ID]],[1]Products!$A:$G,2,0)</f>
        <v>Product 18</v>
      </c>
      <c r="H7800" s="22">
        <v>1</v>
      </c>
      <c r="I7800" s="9">
        <f>VLOOKUP('Consolidtaed Data'!$B2405,[1]Products!$A:$G,4,0)</f>
        <v>2257</v>
      </c>
      <c r="J7800" s="9">
        <f>VLOOKUP('Consolidtaed Data'!$B2405,[1]Products!$A:$G,3,0)</f>
        <v>1535</v>
      </c>
      <c r="K7800" s="9">
        <f>'Consolidtaed Data'!$J2405*'Consolidtaed Data'!$H2405</f>
        <v>3576</v>
      </c>
      <c r="L7800" s="9">
        <f>'Consolidtaed Data'!$I2405*'Consolidtaed Data'!$H2405</f>
        <v>4706</v>
      </c>
      <c r="M7800" s="9">
        <f>'Consolidtaed Data'!$L2405-'Consolidtaed Data'!$K2405</f>
        <v>560</v>
      </c>
      <c r="N7800" s="9" t="str">
        <f>VLOOKUP('Consolidtaed Data'!$C2405,[1]Locations!$A:$O,2,0)</f>
        <v>Temecula</v>
      </c>
      <c r="O7800" s="9" t="str">
        <f>VLOOKUP('Consolidtaed Data'!$D2405,'[1]Sales People'!$A:$B,2,0)</f>
        <v>Jerry Perry</v>
      </c>
      <c r="P7800" s="9" t="str">
        <f>VLOOKUP('Consolidtaed Data'!$E2405,[1]Customers!$A:$B,2,0)</f>
        <v>Raymond Burke</v>
      </c>
      <c r="Q7800" s="11">
        <f>WEEKDAY('Consolidtaed Data'!$F2405)</f>
        <v>4</v>
      </c>
      <c r="R7800" s="9">
        <f>MONTH('Consolidtaed Data'!$F2405)</f>
        <v>6</v>
      </c>
      <c r="S7800" s="9" t="str">
        <f>TEXT(Table3[[#This Row],[Purchase Date]],"MMMM")</f>
        <v>August</v>
      </c>
      <c r="T7800" s="9">
        <f>YEAR('Consolidtaed Data'!$F2405)</f>
        <v>2020</v>
      </c>
    </row>
    <row r="7801" spans="1:20" x14ac:dyDescent="0.3">
      <c r="A7801" s="9" t="s">
        <v>8827</v>
      </c>
      <c r="B7801" s="9" t="s">
        <v>71</v>
      </c>
      <c r="C7801" s="9" t="s">
        <v>42</v>
      </c>
      <c r="D7801" s="9" t="s">
        <v>315</v>
      </c>
      <c r="E7801" s="9" t="s">
        <v>1953</v>
      </c>
      <c r="F7801" s="12">
        <v>44423</v>
      </c>
      <c r="G7801" s="12" t="str">
        <f>VLOOKUP(Table3[[#This Row],[Product ID]],[1]Products!$A:$G,2,0)</f>
        <v>Product 42</v>
      </c>
      <c r="H7801" s="22">
        <v>4</v>
      </c>
      <c r="I7801" s="9">
        <f>VLOOKUP('Consolidtaed Data'!$B2446,[1]Products!$A:$G,4,0)</f>
        <v>1967</v>
      </c>
      <c r="J7801" s="9">
        <f>VLOOKUP('Consolidtaed Data'!$B2446,[1]Products!$A:$G,3,0)</f>
        <v>1397</v>
      </c>
      <c r="K7801" s="9">
        <f>'Consolidtaed Data'!$J2446*'Consolidtaed Data'!$H2446</f>
        <v>2968</v>
      </c>
      <c r="L7801" s="9">
        <f>'Consolidtaed Data'!$I2446*'Consolidtaed Data'!$H2446</f>
        <v>4566</v>
      </c>
      <c r="M7801" s="9">
        <f>'Consolidtaed Data'!$L2446-'Consolidtaed Data'!$K2446</f>
        <v>1104</v>
      </c>
      <c r="N7801" s="9" t="str">
        <f>VLOOKUP('Consolidtaed Data'!$C2446,[1]Locations!$A:$O,2,0)</f>
        <v>San Diego</v>
      </c>
      <c r="O7801" s="9" t="str">
        <f>VLOOKUP('Consolidtaed Data'!$D2446,'[1]Sales People'!$A:$B,2,0)</f>
        <v>Joshua Cook</v>
      </c>
      <c r="P7801" s="9" t="str">
        <f>VLOOKUP('Consolidtaed Data'!$E2446,[1]Customers!$A:$B,2,0)</f>
        <v>Ralph Nichols</v>
      </c>
      <c r="Q7801" s="11">
        <f>WEEKDAY('Consolidtaed Data'!$F2446)</f>
        <v>6</v>
      </c>
      <c r="R7801" s="9">
        <f>MONTH('Consolidtaed Data'!$F2446)</f>
        <v>6</v>
      </c>
      <c r="S7801" s="9" t="str">
        <f>TEXT(Table3[[#This Row],[Purchase Date]],"MMMM")</f>
        <v>August</v>
      </c>
      <c r="T7801" s="9">
        <f>YEAR('Consolidtaed Data'!$F2446)</f>
        <v>2020</v>
      </c>
    </row>
    <row r="7802" spans="1:20" x14ac:dyDescent="0.3">
      <c r="A7802" s="9" t="s">
        <v>8828</v>
      </c>
      <c r="B7802" s="9" t="s">
        <v>213</v>
      </c>
      <c r="C7802" s="9" t="s">
        <v>302</v>
      </c>
      <c r="D7802" s="9" t="s">
        <v>161</v>
      </c>
      <c r="E7802" s="9" t="s">
        <v>273</v>
      </c>
      <c r="F7802" s="12">
        <v>44423</v>
      </c>
      <c r="G7802" s="12" t="str">
        <f>VLOOKUP(Table3[[#This Row],[Product ID]],[1]Products!$A:$G,2,0)</f>
        <v>Product 68</v>
      </c>
      <c r="H7802" s="22">
        <v>1</v>
      </c>
      <c r="I7802" s="9">
        <f>VLOOKUP('Consolidtaed Data'!$B2894,[1]Products!$A:$G,4,0)</f>
        <v>800</v>
      </c>
      <c r="J7802" s="9">
        <f>VLOOKUP('Consolidtaed Data'!$B2894,[1]Products!$A:$G,3,0)</f>
        <v>536</v>
      </c>
      <c r="K7802" s="9">
        <f>'Consolidtaed Data'!$J2894*'Consolidtaed Data'!$H2894</f>
        <v>294</v>
      </c>
      <c r="L7802" s="9">
        <f>'Consolidtaed Data'!$I2894*'Consolidtaed Data'!$H2894</f>
        <v>368</v>
      </c>
      <c r="M7802" s="9">
        <f>'Consolidtaed Data'!$L2894-'Consolidtaed Data'!$K2894</f>
        <v>827</v>
      </c>
      <c r="N7802" s="9" t="str">
        <f>VLOOKUP('Consolidtaed Data'!$C2894,[1]Locations!$A:$O,2,0)</f>
        <v>Clovis</v>
      </c>
      <c r="O7802" s="9" t="str">
        <f>VLOOKUP('Consolidtaed Data'!$D2894,'[1]Sales People'!$A:$B,2,0)</f>
        <v>Martin Perry</v>
      </c>
      <c r="P7802" s="9" t="str">
        <f>VLOOKUP('Consolidtaed Data'!$E2894,[1]Customers!$A:$B,2,0)</f>
        <v>Edward Gonzalez</v>
      </c>
      <c r="Q7802" s="11">
        <f>WEEKDAY('Consolidtaed Data'!$F2894)</f>
        <v>6</v>
      </c>
      <c r="R7802" s="9">
        <f>MONTH('Consolidtaed Data'!$F2894)</f>
        <v>7</v>
      </c>
      <c r="S7802" s="9" t="str">
        <f>TEXT(Table3[[#This Row],[Purchase Date]],"MMMM")</f>
        <v>August</v>
      </c>
      <c r="T7802" s="9">
        <f>YEAR('Consolidtaed Data'!$F2894)</f>
        <v>2020</v>
      </c>
    </row>
    <row r="7803" spans="1:20" x14ac:dyDescent="0.3">
      <c r="A7803" s="9" t="s">
        <v>8829</v>
      </c>
      <c r="B7803" s="9" t="s">
        <v>692</v>
      </c>
      <c r="C7803" s="9" t="s">
        <v>245</v>
      </c>
      <c r="D7803" s="9" t="s">
        <v>100</v>
      </c>
      <c r="E7803" s="9" t="s">
        <v>1811</v>
      </c>
      <c r="F7803" s="12">
        <v>44423</v>
      </c>
      <c r="G7803" s="12" t="str">
        <f>VLOOKUP(Table3[[#This Row],[Product ID]],[1]Products!$A:$G,2,0)</f>
        <v>Product 83</v>
      </c>
      <c r="H7803" s="22">
        <v>2</v>
      </c>
      <c r="I7803" s="9">
        <f>VLOOKUP('Consolidtaed Data'!$B3023,[1]Products!$A:$G,4,0)</f>
        <v>1414</v>
      </c>
      <c r="J7803" s="9">
        <f>VLOOKUP('Consolidtaed Data'!$B3023,[1]Products!$A:$G,3,0)</f>
        <v>962</v>
      </c>
      <c r="K7803" s="9">
        <f>'Consolidtaed Data'!$J3023*'Consolidtaed Data'!$H3023</f>
        <v>838</v>
      </c>
      <c r="L7803" s="9">
        <f>'Consolidtaed Data'!$I3023*'Consolidtaed Data'!$H3023</f>
        <v>1103</v>
      </c>
      <c r="M7803" s="9">
        <f>'Consolidtaed Data'!$L3023-'Consolidtaed Data'!$K3023</f>
        <v>1532</v>
      </c>
      <c r="N7803" s="9" t="str">
        <f>VLOOKUP('Consolidtaed Data'!$C3023,[1]Locations!$A:$O,2,0)</f>
        <v>Pomona</v>
      </c>
      <c r="O7803" s="9" t="str">
        <f>VLOOKUP('Consolidtaed Data'!$D3023,'[1]Sales People'!$A:$B,2,0)</f>
        <v>Robert Reed</v>
      </c>
      <c r="P7803" s="9" t="str">
        <f>VLOOKUP('Consolidtaed Data'!$E3023,[1]Customers!$A:$B,2,0)</f>
        <v>Todd Davis</v>
      </c>
      <c r="Q7803" s="11">
        <f>WEEKDAY('Consolidtaed Data'!$F3023)</f>
        <v>1</v>
      </c>
      <c r="R7803" s="9">
        <f>MONTH('Consolidtaed Data'!$F3023)</f>
        <v>8</v>
      </c>
      <c r="S7803" s="9" t="str">
        <f>TEXT(Table3[[#This Row],[Purchase Date]],"MMMM")</f>
        <v>August</v>
      </c>
      <c r="T7803" s="9">
        <f>YEAR('Consolidtaed Data'!$F3023)</f>
        <v>2020</v>
      </c>
    </row>
    <row r="7804" spans="1:20" x14ac:dyDescent="0.3">
      <c r="A7804" s="9" t="s">
        <v>8830</v>
      </c>
      <c r="B7804" s="9" t="s">
        <v>610</v>
      </c>
      <c r="C7804" s="9" t="s">
        <v>201</v>
      </c>
      <c r="D7804" s="9" t="s">
        <v>13</v>
      </c>
      <c r="E7804" s="9" t="s">
        <v>194</v>
      </c>
      <c r="F7804" s="12">
        <v>44423</v>
      </c>
      <c r="G7804" s="12" t="str">
        <f>VLOOKUP(Table3[[#This Row],[Product ID]],[1]Products!$A:$G,2,0)</f>
        <v>Product 12</v>
      </c>
      <c r="H7804" s="22">
        <v>3</v>
      </c>
      <c r="I7804" s="9">
        <f>VLOOKUP('Consolidtaed Data'!$B3324,[1]Products!$A:$G,4,0)</f>
        <v>504</v>
      </c>
      <c r="J7804" s="9">
        <f>VLOOKUP('Consolidtaed Data'!$B3324,[1]Products!$A:$G,3,0)</f>
        <v>408</v>
      </c>
      <c r="K7804" s="9">
        <f>'Consolidtaed Data'!$J3324*'Consolidtaed Data'!$H3324</f>
        <v>945</v>
      </c>
      <c r="L7804" s="9">
        <f>'Consolidtaed Data'!$I3324*'Consolidtaed Data'!$H3324</f>
        <v>1889</v>
      </c>
      <c r="M7804" s="9">
        <f>'Consolidtaed Data'!$L3324-'Consolidtaed Data'!$K3324</f>
        <v>476</v>
      </c>
      <c r="N7804" s="9" t="str">
        <f>VLOOKUP('Consolidtaed Data'!$C3324,[1]Locations!$A:$O,2,0)</f>
        <v>Concord</v>
      </c>
      <c r="O7804" s="9" t="str">
        <f>VLOOKUP('Consolidtaed Data'!$D3324,'[1]Sales People'!$A:$B,2,0)</f>
        <v>Justin Lynch</v>
      </c>
      <c r="P7804" s="9" t="str">
        <f>VLOOKUP('Consolidtaed Data'!$E3324,[1]Customers!$A:$B,2,0)</f>
        <v>Juan Hunt</v>
      </c>
      <c r="Q7804" s="11">
        <f>WEEKDAY('Consolidtaed Data'!$F3324)</f>
        <v>4</v>
      </c>
      <c r="R7804" s="9">
        <f>MONTH('Consolidtaed Data'!$F3324)</f>
        <v>9</v>
      </c>
      <c r="S7804" s="9" t="str">
        <f>TEXT(Table3[[#This Row],[Purchase Date]],"MMMM")</f>
        <v>August</v>
      </c>
      <c r="T7804" s="9">
        <f>YEAR('Consolidtaed Data'!$F3324)</f>
        <v>2020</v>
      </c>
    </row>
    <row r="7805" spans="1:20" x14ac:dyDescent="0.3">
      <c r="A7805" s="9" t="s">
        <v>8831</v>
      </c>
      <c r="B7805" s="9" t="s">
        <v>364</v>
      </c>
      <c r="C7805" s="9" t="s">
        <v>245</v>
      </c>
      <c r="D7805" s="9" t="s">
        <v>35</v>
      </c>
      <c r="E7805" s="9" t="s">
        <v>2174</v>
      </c>
      <c r="F7805" s="12">
        <v>44423</v>
      </c>
      <c r="G7805" s="12" t="str">
        <f>VLOOKUP(Table3[[#This Row],[Product ID]],[1]Products!$A:$G,2,0)</f>
        <v>Product 45</v>
      </c>
      <c r="H7805" s="22">
        <v>2</v>
      </c>
      <c r="I7805" s="9">
        <f>VLOOKUP('Consolidtaed Data'!$B3440,[1]Products!$A:$G,4,0)</f>
        <v>1635</v>
      </c>
      <c r="J7805" s="9">
        <f>VLOOKUP('Consolidtaed Data'!$B3440,[1]Products!$A:$G,3,0)</f>
        <v>1046</v>
      </c>
      <c r="K7805" s="9">
        <f>'Consolidtaed Data'!$J3440*'Consolidtaed Data'!$H3440</f>
        <v>4452</v>
      </c>
      <c r="L7805" s="9">
        <f>'Consolidtaed Data'!$I3440*'Consolidtaed Data'!$H3440</f>
        <v>6849</v>
      </c>
      <c r="M7805" s="9">
        <f>'Consolidtaed Data'!$L3440-'Consolidtaed Data'!$K3440</f>
        <v>313</v>
      </c>
      <c r="N7805" s="9" t="str">
        <f>VLOOKUP('Consolidtaed Data'!$C3440,[1]Locations!$A:$O,2,0)</f>
        <v>Burbank</v>
      </c>
      <c r="O7805" s="9" t="str">
        <f>VLOOKUP('Consolidtaed Data'!$D3440,'[1]Sales People'!$A:$B,2,0)</f>
        <v>Fred Robertson</v>
      </c>
      <c r="P7805" s="9" t="str">
        <f>VLOOKUP('Consolidtaed Data'!$E3440,[1]Customers!$A:$B,2,0)</f>
        <v>Arthur Reid</v>
      </c>
      <c r="Q7805" s="11">
        <f>WEEKDAY('Consolidtaed Data'!$F3440)</f>
        <v>3</v>
      </c>
      <c r="R7805" s="9">
        <f>MONTH('Consolidtaed Data'!$F3440)</f>
        <v>9</v>
      </c>
      <c r="S7805" s="9" t="str">
        <f>TEXT(Table3[[#This Row],[Purchase Date]],"MMMM")</f>
        <v>August</v>
      </c>
      <c r="T7805" s="9">
        <f>YEAR('Consolidtaed Data'!$F3440)</f>
        <v>2020</v>
      </c>
    </row>
    <row r="7806" spans="1:20" x14ac:dyDescent="0.3">
      <c r="A7806" s="9" t="s">
        <v>8832</v>
      </c>
      <c r="B7806" s="9" t="s">
        <v>582</v>
      </c>
      <c r="C7806" s="9" t="s">
        <v>99</v>
      </c>
      <c r="D7806" s="9" t="s">
        <v>43</v>
      </c>
      <c r="E7806" s="9" t="s">
        <v>422</v>
      </c>
      <c r="F7806" s="12">
        <v>44423</v>
      </c>
      <c r="G7806" s="12" t="str">
        <f>VLOOKUP(Table3[[#This Row],[Product ID]],[1]Products!$A:$G,2,0)</f>
        <v>Product 58</v>
      </c>
      <c r="H7806" s="22">
        <v>1</v>
      </c>
      <c r="I7806" s="9">
        <f>VLOOKUP('Consolidtaed Data'!$B3631,[1]Products!$A:$G,4,0)</f>
        <v>1353</v>
      </c>
      <c r="J7806" s="9">
        <f>VLOOKUP('Consolidtaed Data'!$B3631,[1]Products!$A:$G,3,0)</f>
        <v>947</v>
      </c>
      <c r="K7806" s="9">
        <f>'Consolidtaed Data'!$J3631*'Consolidtaed Data'!$H3631</f>
        <v>7860</v>
      </c>
      <c r="L7806" s="9">
        <f>'Consolidtaed Data'!$I3631*'Consolidtaed Data'!$H3631</f>
        <v>9584</v>
      </c>
      <c r="M7806" s="9">
        <f>'Consolidtaed Data'!$L3631-'Consolidtaed Data'!$K3631</f>
        <v>874</v>
      </c>
      <c r="N7806" s="9" t="str">
        <f>VLOOKUP('Consolidtaed Data'!$C3631,[1]Locations!$A:$O,2,0)</f>
        <v>Concord</v>
      </c>
      <c r="O7806" s="9" t="str">
        <f>VLOOKUP('Consolidtaed Data'!$D3631,'[1]Sales People'!$A:$B,2,0)</f>
        <v>Brian Hansen</v>
      </c>
      <c r="P7806" s="9" t="str">
        <f>VLOOKUP('Consolidtaed Data'!$E3631,[1]Customers!$A:$B,2,0)</f>
        <v>Henry Bishop</v>
      </c>
      <c r="Q7806" s="11">
        <f>WEEKDAY('Consolidtaed Data'!$F3631)</f>
        <v>4</v>
      </c>
      <c r="R7806" s="9">
        <f>MONTH('Consolidtaed Data'!$F3631)</f>
        <v>9</v>
      </c>
      <c r="S7806" s="9" t="str">
        <f>TEXT(Table3[[#This Row],[Purchase Date]],"MMMM")</f>
        <v>August</v>
      </c>
      <c r="T7806" s="9">
        <f>YEAR('Consolidtaed Data'!$F3631)</f>
        <v>2020</v>
      </c>
    </row>
    <row r="7807" spans="1:20" x14ac:dyDescent="0.3">
      <c r="A7807" s="9" t="s">
        <v>8833</v>
      </c>
      <c r="B7807" s="9" t="s">
        <v>366</v>
      </c>
      <c r="C7807" s="9" t="s">
        <v>201</v>
      </c>
      <c r="D7807" s="9" t="s">
        <v>402</v>
      </c>
      <c r="E7807" s="9" t="s">
        <v>114</v>
      </c>
      <c r="F7807" s="12">
        <v>44424</v>
      </c>
      <c r="G7807" s="12" t="str">
        <f>VLOOKUP(Table3[[#This Row],[Product ID]],[1]Products!$A:$G,2,0)</f>
        <v>Product 39</v>
      </c>
      <c r="H7807" s="22">
        <v>4</v>
      </c>
      <c r="I7807" s="9">
        <f>VLOOKUP('Consolidtaed Data'!$B581,[1]Products!$A:$G,4,0)</f>
        <v>2464</v>
      </c>
      <c r="J7807" s="9">
        <f>VLOOKUP('Consolidtaed Data'!$B581,[1]Products!$A:$G,3,0)</f>
        <v>1774</v>
      </c>
      <c r="K7807" s="9">
        <f>'Consolidtaed Data'!$J581*'Consolidtaed Data'!$H581</f>
        <v>2144</v>
      </c>
      <c r="L7807" s="9">
        <f>'Consolidtaed Data'!$I581*'Consolidtaed Data'!$H581</f>
        <v>3200</v>
      </c>
      <c r="M7807" s="9">
        <f>'Consolidtaed Data'!$L581-'Consolidtaed Data'!$K581</f>
        <v>613</v>
      </c>
      <c r="N7807" s="9" t="str">
        <f>VLOOKUP('Consolidtaed Data'!$C581,[1]Locations!$A:$O,2,0)</f>
        <v>Fairfield</v>
      </c>
      <c r="O7807" s="9" t="str">
        <f>VLOOKUP('Consolidtaed Data'!$D581,'[1]Sales People'!$A:$B,2,0)</f>
        <v>Henry Nelson</v>
      </c>
      <c r="P7807" s="9" t="str">
        <f>VLOOKUP('Consolidtaed Data'!$E581,[1]Customers!$A:$B,2,0)</f>
        <v>Peter Gilbert</v>
      </c>
      <c r="Q7807" s="11">
        <f>WEEKDAY('Consolidtaed Data'!$F581)</f>
        <v>2</v>
      </c>
      <c r="R7807" s="9">
        <f>MONTH('Consolidtaed Data'!$F581)</f>
        <v>2</v>
      </c>
      <c r="S7807" s="9" t="str">
        <f>TEXT(Table3[[#This Row],[Purchase Date]],"MMMM")</f>
        <v>August</v>
      </c>
      <c r="T7807" s="9">
        <f>YEAR('Consolidtaed Data'!$F581)</f>
        <v>2020</v>
      </c>
    </row>
    <row r="7808" spans="1:20" x14ac:dyDescent="0.3">
      <c r="A7808" s="9" t="s">
        <v>8834</v>
      </c>
      <c r="B7808" s="9" t="s">
        <v>234</v>
      </c>
      <c r="C7808" s="9" t="s">
        <v>173</v>
      </c>
      <c r="D7808" s="9" t="s">
        <v>206</v>
      </c>
      <c r="E7808" s="9" t="s">
        <v>1153</v>
      </c>
      <c r="F7808" s="12">
        <v>44424</v>
      </c>
      <c r="G7808" s="12" t="str">
        <f>VLOOKUP(Table3[[#This Row],[Product ID]],[1]Products!$A:$G,2,0)</f>
        <v>Product 54</v>
      </c>
      <c r="H7808" s="22">
        <v>1</v>
      </c>
      <c r="I7808" s="9">
        <f>VLOOKUP('Consolidtaed Data'!$B804,[1]Products!$A:$G,4,0)</f>
        <v>2464</v>
      </c>
      <c r="J7808" s="9">
        <f>VLOOKUP('Consolidtaed Data'!$B804,[1]Products!$A:$G,3,0)</f>
        <v>1774</v>
      </c>
      <c r="K7808" s="9">
        <f>'Consolidtaed Data'!$J804*'Consolidtaed Data'!$H804</f>
        <v>358</v>
      </c>
      <c r="L7808" s="9">
        <f>'Consolidtaed Data'!$I804*'Consolidtaed Data'!$H804</f>
        <v>596</v>
      </c>
      <c r="M7808" s="9">
        <f>'Consolidtaed Data'!$L804-'Consolidtaed Data'!$K804</f>
        <v>3484</v>
      </c>
      <c r="N7808" s="9" t="str">
        <f>VLOOKUP('Consolidtaed Data'!$C804,[1]Locations!$A:$O,2,0)</f>
        <v>Fremont</v>
      </c>
      <c r="O7808" s="9" t="str">
        <f>VLOOKUP('Consolidtaed Data'!$D804,'[1]Sales People'!$A:$B,2,0)</f>
        <v>Charles Harper</v>
      </c>
      <c r="P7808" s="9" t="str">
        <f>VLOOKUP('Consolidtaed Data'!$E804,[1]Customers!$A:$B,2,0)</f>
        <v>Bruce Morrison</v>
      </c>
      <c r="Q7808" s="11">
        <f>WEEKDAY('Consolidtaed Data'!$F804)</f>
        <v>3</v>
      </c>
      <c r="R7808" s="9">
        <f>MONTH('Consolidtaed Data'!$F804)</f>
        <v>2</v>
      </c>
      <c r="S7808" s="9" t="str">
        <f>TEXT(Table3[[#This Row],[Purchase Date]],"MMMM")</f>
        <v>August</v>
      </c>
      <c r="T7808" s="9">
        <f>YEAR('Consolidtaed Data'!$F804)</f>
        <v>2020</v>
      </c>
    </row>
    <row r="7809" spans="1:20" x14ac:dyDescent="0.3">
      <c r="A7809" s="9" t="s">
        <v>8835</v>
      </c>
      <c r="B7809" s="9" t="s">
        <v>311</v>
      </c>
      <c r="C7809" s="9" t="s">
        <v>34</v>
      </c>
      <c r="D7809" s="9" t="s">
        <v>91</v>
      </c>
      <c r="E7809" s="9" t="s">
        <v>510</v>
      </c>
      <c r="F7809" s="12">
        <v>44424</v>
      </c>
      <c r="G7809" s="12" t="str">
        <f>VLOOKUP(Table3[[#This Row],[Product ID]],[1]Products!$A:$G,2,0)</f>
        <v>Product 33</v>
      </c>
      <c r="H7809" s="22">
        <v>2</v>
      </c>
      <c r="I7809" s="9">
        <f>VLOOKUP('Consolidtaed Data'!$B951,[1]Products!$A:$G,4,0)</f>
        <v>1338</v>
      </c>
      <c r="J7809" s="9">
        <f>VLOOKUP('Consolidtaed Data'!$B951,[1]Products!$A:$G,3,0)</f>
        <v>682</v>
      </c>
      <c r="K7809" s="9">
        <f>'Consolidtaed Data'!$J951*'Consolidtaed Data'!$H951</f>
        <v>1072</v>
      </c>
      <c r="L7809" s="9">
        <f>'Consolidtaed Data'!$I951*'Consolidtaed Data'!$H951</f>
        <v>1600</v>
      </c>
      <c r="M7809" s="9">
        <f>'Consolidtaed Data'!$L951-'Consolidtaed Data'!$K951</f>
        <v>144</v>
      </c>
      <c r="N7809" s="9" t="str">
        <f>VLOOKUP('Consolidtaed Data'!$C951,[1]Locations!$A:$O,2,0)</f>
        <v>Concord</v>
      </c>
      <c r="O7809" s="9" t="str">
        <f>VLOOKUP('Consolidtaed Data'!$D951,'[1]Sales People'!$A:$B,2,0)</f>
        <v>Howard Gardner</v>
      </c>
      <c r="P7809" s="9" t="str">
        <f>VLOOKUP('Consolidtaed Data'!$E951,[1]Customers!$A:$B,2,0)</f>
        <v>Philip Bailey</v>
      </c>
      <c r="Q7809" s="11">
        <f>WEEKDAY('Consolidtaed Data'!$F951)</f>
        <v>1</v>
      </c>
      <c r="R7809" s="9">
        <f>MONTH('Consolidtaed Data'!$F951)</f>
        <v>3</v>
      </c>
      <c r="S7809" s="9" t="str">
        <f>TEXT(Table3[[#This Row],[Purchase Date]],"MMMM")</f>
        <v>August</v>
      </c>
      <c r="T7809" s="9">
        <f>YEAR('Consolidtaed Data'!$F951)</f>
        <v>2020</v>
      </c>
    </row>
    <row r="7810" spans="1:20" x14ac:dyDescent="0.3">
      <c r="A7810" s="9" t="s">
        <v>8836</v>
      </c>
      <c r="B7810" s="9" t="s">
        <v>981</v>
      </c>
      <c r="C7810" s="9" t="s">
        <v>25</v>
      </c>
      <c r="D7810" s="9" t="s">
        <v>68</v>
      </c>
      <c r="E7810" s="9" t="s">
        <v>509</v>
      </c>
      <c r="F7810" s="12">
        <v>44424</v>
      </c>
      <c r="G7810" s="12" t="str">
        <f>VLOOKUP(Table3[[#This Row],[Product ID]],[1]Products!$A:$G,2,0)</f>
        <v>Product 3</v>
      </c>
      <c r="H7810" s="22">
        <v>2</v>
      </c>
      <c r="I7810" s="9">
        <f>VLOOKUP('Consolidtaed Data'!$B1453,[1]Products!$A:$G,4,0)</f>
        <v>123</v>
      </c>
      <c r="J7810" s="9">
        <f>VLOOKUP('Consolidtaed Data'!$B1453,[1]Products!$A:$G,3,0)</f>
        <v>84</v>
      </c>
      <c r="K7810" s="9">
        <f>'Consolidtaed Data'!$J1453*'Consolidtaed Data'!$H1453</f>
        <v>389</v>
      </c>
      <c r="L7810" s="9">
        <f>'Consolidtaed Data'!$I1453*'Consolidtaed Data'!$H1453</f>
        <v>637</v>
      </c>
      <c r="M7810" s="9">
        <f>'Consolidtaed Data'!$L1453-'Consolidtaed Data'!$K1453</f>
        <v>82</v>
      </c>
      <c r="N7810" s="9" t="str">
        <f>VLOOKUP('Consolidtaed Data'!$C1453,[1]Locations!$A:$O,2,0)</f>
        <v>Oakland</v>
      </c>
      <c r="O7810" s="9" t="str">
        <f>VLOOKUP('Consolidtaed Data'!$D1453,'[1]Sales People'!$A:$B,2,0)</f>
        <v>Fred Robertson</v>
      </c>
      <c r="P7810" s="9" t="str">
        <f>VLOOKUP('Consolidtaed Data'!$E1453,[1]Customers!$A:$B,2,0)</f>
        <v>David Perkins</v>
      </c>
      <c r="Q7810" s="11">
        <f>WEEKDAY('Consolidtaed Data'!$F1453)</f>
        <v>6</v>
      </c>
      <c r="R7810" s="9">
        <f>MONTH('Consolidtaed Data'!$F1453)</f>
        <v>4</v>
      </c>
      <c r="S7810" s="9" t="str">
        <f>TEXT(Table3[[#This Row],[Purchase Date]],"MMMM")</f>
        <v>August</v>
      </c>
      <c r="T7810" s="9">
        <f>YEAR('Consolidtaed Data'!$F1453)</f>
        <v>2020</v>
      </c>
    </row>
    <row r="7811" spans="1:20" x14ac:dyDescent="0.3">
      <c r="A7811" s="9" t="s">
        <v>8837</v>
      </c>
      <c r="B7811" s="9" t="s">
        <v>209</v>
      </c>
      <c r="C7811" s="9" t="s">
        <v>245</v>
      </c>
      <c r="D7811" s="9" t="s">
        <v>22</v>
      </c>
      <c r="E7811" s="9" t="s">
        <v>534</v>
      </c>
      <c r="F7811" s="12">
        <v>44424</v>
      </c>
      <c r="G7811" s="12" t="str">
        <f>VLOOKUP(Table3[[#This Row],[Product ID]],[1]Products!$A:$G,2,0)</f>
        <v>Product 86</v>
      </c>
      <c r="H7811" s="22">
        <v>1</v>
      </c>
      <c r="I7811" s="9">
        <f>VLOOKUP('Consolidtaed Data'!$B1999,[1]Products!$A:$G,4,0)</f>
        <v>95</v>
      </c>
      <c r="J7811" s="9">
        <f>VLOOKUP('Consolidtaed Data'!$B1999,[1]Products!$A:$G,3,0)</f>
        <v>61</v>
      </c>
      <c r="K7811" s="9">
        <f>'Consolidtaed Data'!$J1999*'Consolidtaed Data'!$H1999</f>
        <v>2588</v>
      </c>
      <c r="L7811" s="9">
        <f>'Consolidtaed Data'!$I1999*'Consolidtaed Data'!$H1999</f>
        <v>3696</v>
      </c>
      <c r="M7811" s="9">
        <f>'Consolidtaed Data'!$L1999-'Consolidtaed Data'!$K1999</f>
        <v>476</v>
      </c>
      <c r="N7811" s="9" t="str">
        <f>VLOOKUP('Consolidtaed Data'!$C1999,[1]Locations!$A:$O,2,0)</f>
        <v>Chula Vista</v>
      </c>
      <c r="O7811" s="9" t="str">
        <f>VLOOKUP('Consolidtaed Data'!$D1999,'[1]Sales People'!$A:$B,2,0)</f>
        <v>Roger Robertson</v>
      </c>
      <c r="P7811" s="9" t="str">
        <f>VLOOKUP('Consolidtaed Data'!$E1999,[1]Customers!$A:$B,2,0)</f>
        <v>Samuel Burke</v>
      </c>
      <c r="Q7811" s="11">
        <f>WEEKDAY('Consolidtaed Data'!$F1999)</f>
        <v>3</v>
      </c>
      <c r="R7811" s="9">
        <f>MONTH('Consolidtaed Data'!$F1999)</f>
        <v>5</v>
      </c>
      <c r="S7811" s="9" t="str">
        <f>TEXT(Table3[[#This Row],[Purchase Date]],"MMMM")</f>
        <v>August</v>
      </c>
      <c r="T7811" s="9">
        <f>YEAR('Consolidtaed Data'!$F1999)</f>
        <v>2020</v>
      </c>
    </row>
    <row r="7812" spans="1:20" x14ac:dyDescent="0.3">
      <c r="A7812" s="9" t="s">
        <v>8838</v>
      </c>
      <c r="B7812" s="9" t="s">
        <v>549</v>
      </c>
      <c r="C7812" s="9" t="s">
        <v>192</v>
      </c>
      <c r="D7812" s="9" t="s">
        <v>153</v>
      </c>
      <c r="E7812" s="9" t="s">
        <v>643</v>
      </c>
      <c r="F7812" s="12">
        <v>44424</v>
      </c>
      <c r="G7812" s="12" t="str">
        <f>VLOOKUP(Table3[[#This Row],[Product ID]],[1]Products!$A:$G,2,0)</f>
        <v>Product 10</v>
      </c>
      <c r="H7812" s="22">
        <v>1</v>
      </c>
      <c r="I7812" s="9">
        <f>VLOOKUP('Consolidtaed Data'!$B2134,[1]Products!$A:$G,4,0)</f>
        <v>2091</v>
      </c>
      <c r="J7812" s="9">
        <f>VLOOKUP('Consolidtaed Data'!$B2134,[1]Products!$A:$G,3,0)</f>
        <v>1485</v>
      </c>
      <c r="K7812" s="9">
        <f>'Consolidtaed Data'!$J2134*'Consolidtaed Data'!$H2134</f>
        <v>778</v>
      </c>
      <c r="L7812" s="9">
        <f>'Consolidtaed Data'!$I2134*'Consolidtaed Data'!$H2134</f>
        <v>1274</v>
      </c>
      <c r="M7812" s="9">
        <f>'Consolidtaed Data'!$L2134-'Consolidtaed Data'!$K2134</f>
        <v>161</v>
      </c>
      <c r="N7812" s="9" t="str">
        <f>VLOOKUP('Consolidtaed Data'!$C2134,[1]Locations!$A:$O,2,0)</f>
        <v>Carlsbad</v>
      </c>
      <c r="O7812" s="9" t="str">
        <f>VLOOKUP('Consolidtaed Data'!$D2134,'[1]Sales People'!$A:$B,2,0)</f>
        <v>Ryan Butler</v>
      </c>
      <c r="P7812" s="9" t="str">
        <f>VLOOKUP('Consolidtaed Data'!$E2134,[1]Customers!$A:$B,2,0)</f>
        <v>Billy Adams</v>
      </c>
      <c r="Q7812" s="11">
        <f>WEEKDAY('Consolidtaed Data'!$F2134)</f>
        <v>5</v>
      </c>
      <c r="R7812" s="9">
        <f>MONTH('Consolidtaed Data'!$F2134)</f>
        <v>6</v>
      </c>
      <c r="S7812" s="9" t="str">
        <f>TEXT(Table3[[#This Row],[Purchase Date]],"MMMM")</f>
        <v>August</v>
      </c>
      <c r="T7812" s="9">
        <f>YEAR('Consolidtaed Data'!$F2134)</f>
        <v>2020</v>
      </c>
    </row>
    <row r="7813" spans="1:20" x14ac:dyDescent="0.3">
      <c r="A7813" s="9" t="s">
        <v>8839</v>
      </c>
      <c r="B7813" s="9" t="s">
        <v>172</v>
      </c>
      <c r="C7813" s="9" t="s">
        <v>192</v>
      </c>
      <c r="D7813" s="9" t="s">
        <v>161</v>
      </c>
      <c r="E7813" s="9" t="s">
        <v>1909</v>
      </c>
      <c r="F7813" s="12">
        <v>44424</v>
      </c>
      <c r="G7813" s="12" t="str">
        <f>VLOOKUP(Table3[[#This Row],[Product ID]],[1]Products!$A:$G,2,0)</f>
        <v>Product 4</v>
      </c>
      <c r="H7813" s="22">
        <v>1</v>
      </c>
      <c r="I7813" s="9">
        <f>VLOOKUP('Consolidtaed Data'!$B2353,[1]Products!$A:$G,4,0)</f>
        <v>95</v>
      </c>
      <c r="J7813" s="9">
        <f>VLOOKUP('Consolidtaed Data'!$B2353,[1]Products!$A:$G,3,0)</f>
        <v>61</v>
      </c>
      <c r="K7813" s="9">
        <f>'Consolidtaed Data'!$J2353*'Consolidtaed Data'!$H2353</f>
        <v>1686</v>
      </c>
      <c r="L7813" s="9">
        <f>'Consolidtaed Data'!$I2353*'Consolidtaed Data'!$H2353</f>
        <v>2478</v>
      </c>
      <c r="M7813" s="9">
        <f>'Consolidtaed Data'!$L2353-'Consolidtaed Data'!$K2353</f>
        <v>148</v>
      </c>
      <c r="N7813" s="9" t="str">
        <f>VLOOKUP('Consolidtaed Data'!$C2353,[1]Locations!$A:$O,2,0)</f>
        <v>Hayward</v>
      </c>
      <c r="O7813" s="9" t="str">
        <f>VLOOKUP('Consolidtaed Data'!$D2353,'[1]Sales People'!$A:$B,2,0)</f>
        <v>Jimmy Young</v>
      </c>
      <c r="P7813" s="9" t="str">
        <f>VLOOKUP('Consolidtaed Data'!$E2353,[1]Customers!$A:$B,2,0)</f>
        <v>Eugene Ryan</v>
      </c>
      <c r="Q7813" s="11">
        <f>WEEKDAY('Consolidtaed Data'!$F2353)</f>
        <v>7</v>
      </c>
      <c r="R7813" s="9">
        <f>MONTH('Consolidtaed Data'!$F2353)</f>
        <v>6</v>
      </c>
      <c r="S7813" s="9" t="str">
        <f>TEXT(Table3[[#This Row],[Purchase Date]],"MMMM")</f>
        <v>August</v>
      </c>
      <c r="T7813" s="9">
        <f>YEAR('Consolidtaed Data'!$F2353)</f>
        <v>2020</v>
      </c>
    </row>
    <row r="7814" spans="1:20" x14ac:dyDescent="0.3">
      <c r="A7814" s="9" t="s">
        <v>8840</v>
      </c>
      <c r="B7814" s="9" t="s">
        <v>172</v>
      </c>
      <c r="C7814" s="9" t="s">
        <v>295</v>
      </c>
      <c r="D7814" s="9" t="s">
        <v>123</v>
      </c>
      <c r="E7814" s="9" t="s">
        <v>1236</v>
      </c>
      <c r="F7814" s="12">
        <v>44424</v>
      </c>
      <c r="G7814" s="12" t="str">
        <f>VLOOKUP(Table3[[#This Row],[Product ID]],[1]Products!$A:$G,2,0)</f>
        <v>Product 4</v>
      </c>
      <c r="H7814" s="22">
        <v>1</v>
      </c>
      <c r="I7814" s="9">
        <f>VLOOKUP('Consolidtaed Data'!$B2928,[1]Products!$A:$G,4,0)</f>
        <v>1826</v>
      </c>
      <c r="J7814" s="9">
        <f>VLOOKUP('Consolidtaed Data'!$B2928,[1]Products!$A:$G,3,0)</f>
        <v>1443</v>
      </c>
      <c r="K7814" s="9">
        <f>'Consolidtaed Data'!$J2928*'Consolidtaed Data'!$H2928</f>
        <v>1294</v>
      </c>
      <c r="L7814" s="9">
        <f>'Consolidtaed Data'!$I2928*'Consolidtaed Data'!$H2928</f>
        <v>1848</v>
      </c>
      <c r="M7814" s="9">
        <f>'Consolidtaed Data'!$L2928-'Consolidtaed Data'!$K2928</f>
        <v>46</v>
      </c>
      <c r="N7814" s="9" t="str">
        <f>VLOOKUP('Consolidtaed Data'!$C2928,[1]Locations!$A:$O,2,0)</f>
        <v>San Diego</v>
      </c>
      <c r="O7814" s="9" t="str">
        <f>VLOOKUP('Consolidtaed Data'!$D2928,'[1]Sales People'!$A:$B,2,0)</f>
        <v>Joshua Taylor</v>
      </c>
      <c r="P7814" s="9" t="str">
        <f>VLOOKUP('Consolidtaed Data'!$E2928,[1]Customers!$A:$B,2,0)</f>
        <v>Ralph Wood</v>
      </c>
      <c r="Q7814" s="11">
        <f>WEEKDAY('Consolidtaed Data'!$F2928)</f>
        <v>1</v>
      </c>
      <c r="R7814" s="9">
        <f>MONTH('Consolidtaed Data'!$F2928)</f>
        <v>8</v>
      </c>
      <c r="S7814" s="9" t="str">
        <f>TEXT(Table3[[#This Row],[Purchase Date]],"MMMM")</f>
        <v>August</v>
      </c>
      <c r="T7814" s="9">
        <f>YEAR('Consolidtaed Data'!$F2928)</f>
        <v>2020</v>
      </c>
    </row>
    <row r="7815" spans="1:20" x14ac:dyDescent="0.3">
      <c r="A7815" s="9" t="s">
        <v>8841</v>
      </c>
      <c r="B7815" s="9" t="s">
        <v>610</v>
      </c>
      <c r="C7815" s="9" t="s">
        <v>472</v>
      </c>
      <c r="D7815" s="9" t="s">
        <v>315</v>
      </c>
      <c r="E7815" s="9" t="s">
        <v>552</v>
      </c>
      <c r="F7815" s="12">
        <v>44424</v>
      </c>
      <c r="G7815" s="12" t="str">
        <f>VLOOKUP(Table3[[#This Row],[Product ID]],[1]Products!$A:$G,2,0)</f>
        <v>Product 12</v>
      </c>
      <c r="H7815" s="22">
        <v>3</v>
      </c>
      <c r="I7815" s="9">
        <f>VLOOKUP('Consolidtaed Data'!$B3218,[1]Products!$A:$G,4,0)</f>
        <v>603</v>
      </c>
      <c r="J7815" s="9">
        <f>VLOOKUP('Consolidtaed Data'!$B3218,[1]Products!$A:$G,3,0)</f>
        <v>416</v>
      </c>
      <c r="K7815" s="9">
        <f>'Consolidtaed Data'!$J3218*'Consolidtaed Data'!$H3218</f>
        <v>1176</v>
      </c>
      <c r="L7815" s="9">
        <f>'Consolidtaed Data'!$I3218*'Consolidtaed Data'!$H3218</f>
        <v>1472</v>
      </c>
      <c r="M7815" s="9">
        <f>'Consolidtaed Data'!$L3218-'Consolidtaed Data'!$K3218</f>
        <v>22</v>
      </c>
      <c r="N7815" s="9" t="str">
        <f>VLOOKUP('Consolidtaed Data'!$C3218,[1]Locations!$A:$O,2,0)</f>
        <v>Lancaster</v>
      </c>
      <c r="O7815" s="9" t="str">
        <f>VLOOKUP('Consolidtaed Data'!$D3218,'[1]Sales People'!$A:$B,2,0)</f>
        <v>Roger Ramos</v>
      </c>
      <c r="P7815" s="9" t="str">
        <f>VLOOKUP('Consolidtaed Data'!$E3218,[1]Customers!$A:$B,2,0)</f>
        <v>Clarence Greene</v>
      </c>
      <c r="Q7815" s="11">
        <f>WEEKDAY('Consolidtaed Data'!$F3218)</f>
        <v>3</v>
      </c>
      <c r="R7815" s="9">
        <f>MONTH('Consolidtaed Data'!$F3218)</f>
        <v>8</v>
      </c>
      <c r="S7815" s="9" t="str">
        <f>TEXT(Table3[[#This Row],[Purchase Date]],"MMMM")</f>
        <v>August</v>
      </c>
      <c r="T7815" s="9">
        <f>YEAR('Consolidtaed Data'!$F3218)</f>
        <v>2020</v>
      </c>
    </row>
    <row r="7816" spans="1:20" x14ac:dyDescent="0.3">
      <c r="A7816" s="9" t="s">
        <v>8842</v>
      </c>
      <c r="B7816" s="9" t="s">
        <v>213</v>
      </c>
      <c r="C7816" s="9" t="s">
        <v>99</v>
      </c>
      <c r="D7816" s="9" t="s">
        <v>56</v>
      </c>
      <c r="E7816" s="9" t="s">
        <v>1339</v>
      </c>
      <c r="F7816" s="12">
        <v>44424</v>
      </c>
      <c r="G7816" s="12" t="str">
        <f>VLOOKUP(Table3[[#This Row],[Product ID]],[1]Products!$A:$G,2,0)</f>
        <v>Product 68</v>
      </c>
      <c r="H7816" s="22">
        <v>1</v>
      </c>
      <c r="I7816" s="9">
        <f>VLOOKUP('Consolidtaed Data'!$B3528,[1]Products!$A:$G,4,0)</f>
        <v>1566</v>
      </c>
      <c r="J7816" s="9">
        <f>VLOOKUP('Consolidtaed Data'!$B3528,[1]Products!$A:$G,3,0)</f>
        <v>1190</v>
      </c>
      <c r="K7816" s="9">
        <f>'Consolidtaed Data'!$J3528*'Consolidtaed Data'!$H3528</f>
        <v>1620</v>
      </c>
      <c r="L7816" s="9">
        <f>'Consolidtaed Data'!$I3528*'Consolidtaed Data'!$H3528</f>
        <v>2613</v>
      </c>
      <c r="M7816" s="9">
        <f>'Consolidtaed Data'!$L3528-'Consolidtaed Data'!$K3528</f>
        <v>34</v>
      </c>
      <c r="N7816" s="9" t="str">
        <f>VLOOKUP('Consolidtaed Data'!$C3528,[1]Locations!$A:$O,2,0)</f>
        <v>Escondido</v>
      </c>
      <c r="O7816" s="9" t="str">
        <f>VLOOKUP('Consolidtaed Data'!$D3528,'[1]Sales People'!$A:$B,2,0)</f>
        <v>John Reyes</v>
      </c>
      <c r="P7816" s="9" t="str">
        <f>VLOOKUP('Consolidtaed Data'!$E3528,[1]Customers!$A:$B,2,0)</f>
        <v>Gregory Porter</v>
      </c>
      <c r="Q7816" s="11">
        <f>WEEKDAY('Consolidtaed Data'!$F3528)</f>
        <v>3</v>
      </c>
      <c r="R7816" s="9">
        <f>MONTH('Consolidtaed Data'!$F3528)</f>
        <v>9</v>
      </c>
      <c r="S7816" s="9" t="str">
        <f>TEXT(Table3[[#This Row],[Purchase Date]],"MMMM")</f>
        <v>August</v>
      </c>
      <c r="T7816" s="9">
        <f>YEAR('Consolidtaed Data'!$F3528)</f>
        <v>2020</v>
      </c>
    </row>
    <row r="7817" spans="1:20" x14ac:dyDescent="0.3">
      <c r="A7817" s="9" t="s">
        <v>8843</v>
      </c>
      <c r="B7817" s="9" t="s">
        <v>116</v>
      </c>
      <c r="C7817" s="9" t="s">
        <v>263</v>
      </c>
      <c r="D7817" s="9" t="s">
        <v>22</v>
      </c>
      <c r="E7817" s="9" t="s">
        <v>361</v>
      </c>
      <c r="F7817" s="12">
        <v>44425</v>
      </c>
      <c r="G7817" s="12" t="str">
        <f>VLOOKUP(Table3[[#This Row],[Product ID]],[1]Products!$A:$G,2,0)</f>
        <v>Product 55</v>
      </c>
      <c r="H7817" s="22">
        <v>1</v>
      </c>
      <c r="I7817" s="9">
        <f>VLOOKUP('Consolidtaed Data'!$B78,[1]Products!$A:$G,4,0)</f>
        <v>2257</v>
      </c>
      <c r="J7817" s="9">
        <f>VLOOKUP('Consolidtaed Data'!$B78,[1]Products!$A:$G,3,0)</f>
        <v>1535</v>
      </c>
      <c r="K7817" s="9">
        <f>'Consolidtaed Data'!$J78*'Consolidtaed Data'!$H78</f>
        <v>3788</v>
      </c>
      <c r="L7817" s="9">
        <f>'Consolidtaed Data'!$I78*'Consolidtaed Data'!$H78</f>
        <v>5412</v>
      </c>
      <c r="M7817" s="9">
        <f>'Consolidtaed Data'!$L78-'Consolidtaed Data'!$K78</f>
        <v>1662</v>
      </c>
      <c r="N7817" s="9" t="str">
        <f>VLOOKUP('Consolidtaed Data'!$C78,[1]Locations!$A:$O,2,0)</f>
        <v>Fresno</v>
      </c>
      <c r="O7817" s="9" t="str">
        <f>VLOOKUP('Consolidtaed Data'!$D78,'[1]Sales People'!$A:$B,2,0)</f>
        <v>Henry Nelson</v>
      </c>
      <c r="P7817" s="9" t="str">
        <f>VLOOKUP('Consolidtaed Data'!$E78,[1]Customers!$A:$B,2,0)</f>
        <v>Albert Jacobs</v>
      </c>
      <c r="Q7817" s="11">
        <f>WEEKDAY('Consolidtaed Data'!$F78)</f>
        <v>2</v>
      </c>
      <c r="R7817" s="9">
        <f>MONTH('Consolidtaed Data'!$F78)</f>
        <v>1</v>
      </c>
      <c r="S7817" s="9" t="str">
        <f>TEXT(Table3[[#This Row],[Purchase Date]],"MMMM")</f>
        <v>August</v>
      </c>
      <c r="T7817" s="9">
        <f>YEAR('Consolidtaed Data'!$F78)</f>
        <v>2020</v>
      </c>
    </row>
    <row r="7818" spans="1:20" x14ac:dyDescent="0.3">
      <c r="A7818" s="9" t="s">
        <v>8844</v>
      </c>
      <c r="B7818" s="9" t="s">
        <v>139</v>
      </c>
      <c r="C7818" s="9" t="s">
        <v>59</v>
      </c>
      <c r="D7818" s="9" t="s">
        <v>64</v>
      </c>
      <c r="E7818" s="9" t="s">
        <v>391</v>
      </c>
      <c r="F7818" s="12">
        <v>44425</v>
      </c>
      <c r="G7818" s="12" t="str">
        <f>VLOOKUP(Table3[[#This Row],[Product ID]],[1]Products!$A:$G,2,0)</f>
        <v>Product 13</v>
      </c>
      <c r="H7818" s="22">
        <v>4</v>
      </c>
      <c r="I7818" s="9">
        <f>VLOOKUP('Consolidtaed Data'!$B119,[1]Products!$A:$G,4,0)</f>
        <v>561</v>
      </c>
      <c r="J7818" s="9">
        <f>VLOOKUP('Consolidtaed Data'!$B119,[1]Products!$A:$G,3,0)</f>
        <v>421</v>
      </c>
      <c r="K7818" s="9">
        <f>'Consolidtaed Data'!$J119*'Consolidtaed Data'!$H119</f>
        <v>791</v>
      </c>
      <c r="L7818" s="9">
        <f>'Consolidtaed Data'!$I119*'Consolidtaed Data'!$H119</f>
        <v>1522</v>
      </c>
      <c r="M7818" s="9">
        <f>'Consolidtaed Data'!$L119-'Consolidtaed Data'!$K119</f>
        <v>196</v>
      </c>
      <c r="N7818" s="9" t="str">
        <f>VLOOKUP('Consolidtaed Data'!$C119,[1]Locations!$A:$O,2,0)</f>
        <v>Oakland</v>
      </c>
      <c r="O7818" s="9" t="str">
        <f>VLOOKUP('Consolidtaed Data'!$D119,'[1]Sales People'!$A:$B,2,0)</f>
        <v>Brian Davis</v>
      </c>
      <c r="P7818" s="9" t="str">
        <f>VLOOKUP('Consolidtaed Data'!$E119,[1]Customers!$A:$B,2,0)</f>
        <v>Benjamin Carpenter</v>
      </c>
      <c r="Q7818" s="11">
        <f>WEEKDAY('Consolidtaed Data'!$F119)</f>
        <v>5</v>
      </c>
      <c r="R7818" s="9">
        <f>MONTH('Consolidtaed Data'!$F119)</f>
        <v>1</v>
      </c>
      <c r="S7818" s="9" t="str">
        <f>TEXT(Table3[[#This Row],[Purchase Date]],"MMMM")</f>
        <v>August</v>
      </c>
      <c r="T7818" s="9">
        <f>YEAR('Consolidtaed Data'!$F119)</f>
        <v>2020</v>
      </c>
    </row>
    <row r="7819" spans="1:20" x14ac:dyDescent="0.3">
      <c r="A7819" s="9" t="s">
        <v>8845</v>
      </c>
      <c r="B7819" s="9" t="s">
        <v>136</v>
      </c>
      <c r="C7819" s="9" t="s">
        <v>178</v>
      </c>
      <c r="D7819" s="9" t="s">
        <v>131</v>
      </c>
      <c r="E7819" s="9" t="s">
        <v>542</v>
      </c>
      <c r="F7819" s="12">
        <v>44425</v>
      </c>
      <c r="G7819" s="12" t="str">
        <f>VLOOKUP(Table3[[#This Row],[Product ID]],[1]Products!$A:$G,2,0)</f>
        <v>Product 2</v>
      </c>
      <c r="H7819" s="22">
        <v>3</v>
      </c>
      <c r="I7819" s="9">
        <f>VLOOKUP('Consolidtaed Data'!$B155,[1]Products!$A:$G,4,0)</f>
        <v>217</v>
      </c>
      <c r="J7819" s="9">
        <f>VLOOKUP('Consolidtaed Data'!$B155,[1]Products!$A:$G,3,0)</f>
        <v>171</v>
      </c>
      <c r="K7819" s="9">
        <f>'Consolidtaed Data'!$J155*'Consolidtaed Data'!$H155</f>
        <v>2108</v>
      </c>
      <c r="L7819" s="9">
        <f>'Consolidtaed Data'!$I155*'Consolidtaed Data'!$H155</f>
        <v>2810</v>
      </c>
      <c r="M7819" s="9">
        <f>'Consolidtaed Data'!$L155-'Consolidtaed Data'!$K155</f>
        <v>383</v>
      </c>
      <c r="N7819" s="9" t="str">
        <f>VLOOKUP('Consolidtaed Data'!$C155,[1]Locations!$A:$O,2,0)</f>
        <v>Visalia</v>
      </c>
      <c r="O7819" s="9" t="str">
        <f>VLOOKUP('Consolidtaed Data'!$D155,'[1]Sales People'!$A:$B,2,0)</f>
        <v>Scott Clark</v>
      </c>
      <c r="P7819" s="9" t="str">
        <f>VLOOKUP('Consolidtaed Data'!$E155,[1]Customers!$A:$B,2,0)</f>
        <v>Jose Williams</v>
      </c>
      <c r="Q7819" s="11">
        <f>WEEKDAY('Consolidtaed Data'!$F155)</f>
        <v>7</v>
      </c>
      <c r="R7819" s="9">
        <f>MONTH('Consolidtaed Data'!$F155)</f>
        <v>1</v>
      </c>
      <c r="S7819" s="9" t="str">
        <f>TEXT(Table3[[#This Row],[Purchase Date]],"MMMM")</f>
        <v>August</v>
      </c>
      <c r="T7819" s="9">
        <f>YEAR('Consolidtaed Data'!$F155)</f>
        <v>2020</v>
      </c>
    </row>
    <row r="7820" spans="1:20" x14ac:dyDescent="0.3">
      <c r="A7820" s="9" t="s">
        <v>8846</v>
      </c>
      <c r="B7820" s="9" t="s">
        <v>294</v>
      </c>
      <c r="C7820" s="9" t="s">
        <v>90</v>
      </c>
      <c r="D7820" s="9" t="s">
        <v>241</v>
      </c>
      <c r="E7820" s="9" t="s">
        <v>416</v>
      </c>
      <c r="F7820" s="12">
        <v>44425</v>
      </c>
      <c r="G7820" s="12" t="str">
        <f>VLOOKUP(Table3[[#This Row],[Product ID]],[1]Products!$A:$G,2,0)</f>
        <v>Product 51</v>
      </c>
      <c r="H7820" s="22">
        <v>2</v>
      </c>
      <c r="I7820" s="9">
        <f>VLOOKUP('Consolidtaed Data'!$B377,[1]Products!$A:$G,4,0)</f>
        <v>1783</v>
      </c>
      <c r="J7820" s="9">
        <f>VLOOKUP('Consolidtaed Data'!$B377,[1]Products!$A:$G,3,0)</f>
        <v>1230</v>
      </c>
      <c r="K7820" s="9">
        <f>'Consolidtaed Data'!$J377*'Consolidtaed Data'!$H377</f>
        <v>3324</v>
      </c>
      <c r="L7820" s="9">
        <f>'Consolidtaed Data'!$I377*'Consolidtaed Data'!$H377</f>
        <v>4053</v>
      </c>
      <c r="M7820" s="9">
        <f>'Consolidtaed Data'!$L377-'Consolidtaed Data'!$K377</f>
        <v>1316</v>
      </c>
      <c r="N7820" s="9" t="str">
        <f>VLOOKUP('Consolidtaed Data'!$C377,[1]Locations!$A:$O,2,0)</f>
        <v>Fresno</v>
      </c>
      <c r="O7820" s="9" t="str">
        <f>VLOOKUP('Consolidtaed Data'!$D377,'[1]Sales People'!$A:$B,2,0)</f>
        <v>Ryan Welch</v>
      </c>
      <c r="P7820" s="9" t="str">
        <f>VLOOKUP('Consolidtaed Data'!$E377,[1]Customers!$A:$B,2,0)</f>
        <v>Jeremy Jenkins</v>
      </c>
      <c r="Q7820" s="11">
        <f>WEEKDAY('Consolidtaed Data'!$F377)</f>
        <v>1</v>
      </c>
      <c r="R7820" s="9">
        <f>MONTH('Consolidtaed Data'!$F377)</f>
        <v>1</v>
      </c>
      <c r="S7820" s="9" t="str">
        <f>TEXT(Table3[[#This Row],[Purchase Date]],"MMMM")</f>
        <v>August</v>
      </c>
      <c r="T7820" s="9">
        <f>YEAR('Consolidtaed Data'!$F377)</f>
        <v>2020</v>
      </c>
    </row>
    <row r="7821" spans="1:20" x14ac:dyDescent="0.3">
      <c r="A7821" s="9" t="s">
        <v>8847</v>
      </c>
      <c r="B7821" s="9" t="s">
        <v>298</v>
      </c>
      <c r="C7821" s="9" t="s">
        <v>152</v>
      </c>
      <c r="D7821" s="9" t="s">
        <v>402</v>
      </c>
      <c r="E7821" s="9" t="s">
        <v>718</v>
      </c>
      <c r="F7821" s="12">
        <v>44425</v>
      </c>
      <c r="G7821" s="12" t="str">
        <f>VLOOKUP(Table3[[#This Row],[Product ID]],[1]Products!$A:$G,2,0)</f>
        <v>Product 53</v>
      </c>
      <c r="H7821" s="22">
        <v>2</v>
      </c>
      <c r="I7821" s="9">
        <f>VLOOKUP('Consolidtaed Data'!$B871,[1]Products!$A:$G,4,0)</f>
        <v>203</v>
      </c>
      <c r="J7821" s="9">
        <f>VLOOKUP('Consolidtaed Data'!$B871,[1]Products!$A:$G,3,0)</f>
        <v>154</v>
      </c>
      <c r="K7821" s="9">
        <f>'Consolidtaed Data'!$J871*'Consolidtaed Data'!$H871</f>
        <v>2734</v>
      </c>
      <c r="L7821" s="9">
        <f>'Consolidtaed Data'!$I871*'Consolidtaed Data'!$H871</f>
        <v>4482</v>
      </c>
      <c r="M7821" s="9">
        <f>'Consolidtaed Data'!$L871-'Consolidtaed Data'!$K871</f>
        <v>576</v>
      </c>
      <c r="N7821" s="9" t="str">
        <f>VLOOKUP('Consolidtaed Data'!$C871,[1]Locations!$A:$O,2,0)</f>
        <v>Riverside</v>
      </c>
      <c r="O7821" s="9" t="str">
        <f>VLOOKUP('Consolidtaed Data'!$D871,'[1]Sales People'!$A:$B,2,0)</f>
        <v>Robert Reed</v>
      </c>
      <c r="P7821" s="9" t="str">
        <f>VLOOKUP('Consolidtaed Data'!$E871,[1]Customers!$A:$B,2,0)</f>
        <v>Joe Powell</v>
      </c>
      <c r="Q7821" s="11">
        <f>WEEKDAY('Consolidtaed Data'!$F871)</f>
        <v>2</v>
      </c>
      <c r="R7821" s="9">
        <f>MONTH('Consolidtaed Data'!$F871)</f>
        <v>3</v>
      </c>
      <c r="S7821" s="9" t="str">
        <f>TEXT(Table3[[#This Row],[Purchase Date]],"MMMM")</f>
        <v>August</v>
      </c>
      <c r="T7821" s="9">
        <f>YEAR('Consolidtaed Data'!$F871)</f>
        <v>2020</v>
      </c>
    </row>
    <row r="7822" spans="1:20" x14ac:dyDescent="0.3">
      <c r="A7822" s="9" t="s">
        <v>8848</v>
      </c>
      <c r="B7822" s="9" t="s">
        <v>156</v>
      </c>
      <c r="C7822" s="9" t="s">
        <v>157</v>
      </c>
      <c r="D7822" s="9" t="s">
        <v>64</v>
      </c>
      <c r="E7822" s="9" t="s">
        <v>224</v>
      </c>
      <c r="F7822" s="12">
        <v>44425</v>
      </c>
      <c r="G7822" s="12" t="str">
        <f>VLOOKUP(Table3[[#This Row],[Product ID]],[1]Products!$A:$G,2,0)</f>
        <v>Product 21</v>
      </c>
      <c r="H7822" s="22">
        <v>4</v>
      </c>
      <c r="I7822" s="9">
        <f>VLOOKUP('Consolidtaed Data'!$B954,[1]Products!$A:$G,4,0)</f>
        <v>2091</v>
      </c>
      <c r="J7822" s="9">
        <f>VLOOKUP('Consolidtaed Data'!$B954,[1]Products!$A:$G,3,0)</f>
        <v>1485</v>
      </c>
      <c r="K7822" s="9">
        <f>'Consolidtaed Data'!$J954*'Consolidtaed Data'!$H954</f>
        <v>1128</v>
      </c>
      <c r="L7822" s="9">
        <f>'Consolidtaed Data'!$I954*'Consolidtaed Data'!$H954</f>
        <v>1374</v>
      </c>
      <c r="M7822" s="9">
        <f>'Consolidtaed Data'!$L954-'Consolidtaed Data'!$K954</f>
        <v>49</v>
      </c>
      <c r="N7822" s="9" t="str">
        <f>VLOOKUP('Consolidtaed Data'!$C954,[1]Locations!$A:$O,2,0)</f>
        <v>Palmdale</v>
      </c>
      <c r="O7822" s="9" t="str">
        <f>VLOOKUP('Consolidtaed Data'!$D954,'[1]Sales People'!$A:$B,2,0)</f>
        <v>Robert Reed</v>
      </c>
      <c r="P7822" s="9" t="str">
        <f>VLOOKUP('Consolidtaed Data'!$E954,[1]Customers!$A:$B,2,0)</f>
        <v>Dennis Myers</v>
      </c>
      <c r="Q7822" s="11">
        <f>WEEKDAY('Consolidtaed Data'!$F954)</f>
        <v>1</v>
      </c>
      <c r="R7822" s="9">
        <f>MONTH('Consolidtaed Data'!$F954)</f>
        <v>3</v>
      </c>
      <c r="S7822" s="9" t="str">
        <f>TEXT(Table3[[#This Row],[Purchase Date]],"MMMM")</f>
        <v>August</v>
      </c>
      <c r="T7822" s="9">
        <f>YEAR('Consolidtaed Data'!$F954)</f>
        <v>2020</v>
      </c>
    </row>
    <row r="7823" spans="1:20" x14ac:dyDescent="0.3">
      <c r="A7823" s="9" t="s">
        <v>8849</v>
      </c>
      <c r="B7823" s="9" t="s">
        <v>244</v>
      </c>
      <c r="C7823" s="9" t="s">
        <v>504</v>
      </c>
      <c r="D7823" s="9" t="s">
        <v>80</v>
      </c>
      <c r="E7823" s="9" t="s">
        <v>2328</v>
      </c>
      <c r="F7823" s="12">
        <v>44425</v>
      </c>
      <c r="G7823" s="12" t="str">
        <f>VLOOKUP(Table3[[#This Row],[Product ID]],[1]Products!$A:$G,2,0)</f>
        <v>Product 76</v>
      </c>
      <c r="H7823" s="22">
        <v>1</v>
      </c>
      <c r="I7823" s="9">
        <f>VLOOKUP('Consolidtaed Data'!$B1369,[1]Products!$A:$G,4,0)</f>
        <v>2257</v>
      </c>
      <c r="J7823" s="9">
        <f>VLOOKUP('Consolidtaed Data'!$B1369,[1]Products!$A:$G,3,0)</f>
        <v>1535</v>
      </c>
      <c r="K7823" s="9">
        <f>'Consolidtaed Data'!$J1369*'Consolidtaed Data'!$H1369</f>
        <v>79</v>
      </c>
      <c r="L7823" s="9">
        <f>'Consolidtaed Data'!$I1369*'Consolidtaed Data'!$H1369</f>
        <v>127</v>
      </c>
      <c r="M7823" s="9">
        <f>'Consolidtaed Data'!$L1369-'Consolidtaed Data'!$K1369</f>
        <v>589</v>
      </c>
      <c r="N7823" s="9" t="str">
        <f>VLOOKUP('Consolidtaed Data'!$C1369,[1]Locations!$A:$O,2,0)</f>
        <v>Pomona</v>
      </c>
      <c r="O7823" s="9" t="str">
        <f>VLOOKUP('Consolidtaed Data'!$D1369,'[1]Sales People'!$A:$B,2,0)</f>
        <v>Ernest Wheeler</v>
      </c>
      <c r="P7823" s="9" t="str">
        <f>VLOOKUP('Consolidtaed Data'!$E1369,[1]Customers!$A:$B,2,0)</f>
        <v>Steven Hayes</v>
      </c>
      <c r="Q7823" s="11">
        <f>WEEKDAY('Consolidtaed Data'!$F1369)</f>
        <v>6</v>
      </c>
      <c r="R7823" s="9">
        <f>MONTH('Consolidtaed Data'!$F1369)</f>
        <v>4</v>
      </c>
      <c r="S7823" s="9" t="str">
        <f>TEXT(Table3[[#This Row],[Purchase Date]],"MMMM")</f>
        <v>August</v>
      </c>
      <c r="T7823" s="9">
        <f>YEAR('Consolidtaed Data'!$F1369)</f>
        <v>2020</v>
      </c>
    </row>
    <row r="7824" spans="1:20" x14ac:dyDescent="0.3">
      <c r="A7824" s="9" t="s">
        <v>8850</v>
      </c>
      <c r="B7824" s="9" t="s">
        <v>49</v>
      </c>
      <c r="C7824" s="9" t="s">
        <v>34</v>
      </c>
      <c r="D7824" s="9" t="s">
        <v>95</v>
      </c>
      <c r="E7824" s="9" t="s">
        <v>1857</v>
      </c>
      <c r="F7824" s="12">
        <v>44425</v>
      </c>
      <c r="G7824" s="12" t="str">
        <f>VLOOKUP(Table3[[#This Row],[Product ID]],[1]Products!$A:$G,2,0)</f>
        <v>Product 30</v>
      </c>
      <c r="H7824" s="22">
        <v>1</v>
      </c>
      <c r="I7824" s="9">
        <f>VLOOKUP('Consolidtaed Data'!$B1560,[1]Products!$A:$G,4,0)</f>
        <v>35</v>
      </c>
      <c r="J7824" s="9">
        <f>VLOOKUP('Consolidtaed Data'!$B1560,[1]Products!$A:$G,3,0)</f>
        <v>22</v>
      </c>
      <c r="K7824" s="9">
        <f>'Consolidtaed Data'!$J1560*'Consolidtaed Data'!$H1560</f>
        <v>1248</v>
      </c>
      <c r="L7824" s="9">
        <f>'Consolidtaed Data'!$I1560*'Consolidtaed Data'!$H1560</f>
        <v>1809</v>
      </c>
      <c r="M7824" s="9">
        <f>'Consolidtaed Data'!$L1560-'Consolidtaed Data'!$K1560</f>
        <v>1100</v>
      </c>
      <c r="N7824" s="9" t="str">
        <f>VLOOKUP('Consolidtaed Data'!$C1560,[1]Locations!$A:$O,2,0)</f>
        <v>Chula Vista</v>
      </c>
      <c r="O7824" s="9" t="str">
        <f>VLOOKUP('Consolidtaed Data'!$D1560,'[1]Sales People'!$A:$B,2,0)</f>
        <v>Andrew Bowman</v>
      </c>
      <c r="P7824" s="9" t="str">
        <f>VLOOKUP('Consolidtaed Data'!$E1560,[1]Customers!$A:$B,2,0)</f>
        <v>Gerald Gray</v>
      </c>
      <c r="Q7824" s="11">
        <f>WEEKDAY('Consolidtaed Data'!$F1560)</f>
        <v>6</v>
      </c>
      <c r="R7824" s="9">
        <f>MONTH('Consolidtaed Data'!$F1560)</f>
        <v>4</v>
      </c>
      <c r="S7824" s="9" t="str">
        <f>TEXT(Table3[[#This Row],[Purchase Date]],"MMMM")</f>
        <v>August</v>
      </c>
      <c r="T7824" s="9">
        <f>YEAR('Consolidtaed Data'!$F1560)</f>
        <v>2020</v>
      </c>
    </row>
    <row r="7825" spans="1:20" x14ac:dyDescent="0.3">
      <c r="A7825" s="9" t="s">
        <v>8851</v>
      </c>
      <c r="B7825" s="9" t="s">
        <v>390</v>
      </c>
      <c r="C7825" s="9" t="s">
        <v>134</v>
      </c>
      <c r="D7825" s="9" t="s">
        <v>68</v>
      </c>
      <c r="E7825" s="9" t="s">
        <v>60</v>
      </c>
      <c r="F7825" s="12">
        <v>44425</v>
      </c>
      <c r="G7825" s="12" t="str">
        <f>VLOOKUP(Table3[[#This Row],[Product ID]],[1]Products!$A:$G,2,0)</f>
        <v>Product 48</v>
      </c>
      <c r="H7825" s="22">
        <v>1</v>
      </c>
      <c r="I7825" s="9">
        <f>VLOOKUP('Consolidtaed Data'!$B2875,[1]Products!$A:$G,4,0)</f>
        <v>127</v>
      </c>
      <c r="J7825" s="9">
        <f>VLOOKUP('Consolidtaed Data'!$B2875,[1]Products!$A:$G,3,0)</f>
        <v>79</v>
      </c>
      <c r="K7825" s="9">
        <f>'Consolidtaed Data'!$J2875*'Consolidtaed Data'!$H2875</f>
        <v>732</v>
      </c>
      <c r="L7825" s="9">
        <f>'Consolidtaed Data'!$I2875*'Consolidtaed Data'!$H2875</f>
        <v>1077</v>
      </c>
      <c r="M7825" s="9">
        <f>'Consolidtaed Data'!$L2875-'Consolidtaed Data'!$K2875</f>
        <v>313</v>
      </c>
      <c r="N7825" s="9" t="str">
        <f>VLOOKUP('Consolidtaed Data'!$C2875,[1]Locations!$A:$O,2,0)</f>
        <v>Irvine</v>
      </c>
      <c r="O7825" s="9" t="str">
        <f>VLOOKUP('Consolidtaed Data'!$D2875,'[1]Sales People'!$A:$B,2,0)</f>
        <v>Roger Ramos</v>
      </c>
      <c r="P7825" s="9" t="str">
        <f>VLOOKUP('Consolidtaed Data'!$E2875,[1]Customers!$A:$B,2,0)</f>
        <v>Stephen Greene</v>
      </c>
      <c r="Q7825" s="11">
        <f>WEEKDAY('Consolidtaed Data'!$F2875)</f>
        <v>4</v>
      </c>
      <c r="R7825" s="9">
        <f>MONTH('Consolidtaed Data'!$F2875)</f>
        <v>7</v>
      </c>
      <c r="S7825" s="9" t="str">
        <f>TEXT(Table3[[#This Row],[Purchase Date]],"MMMM")</f>
        <v>August</v>
      </c>
      <c r="T7825" s="9">
        <f>YEAR('Consolidtaed Data'!$F2875)</f>
        <v>2020</v>
      </c>
    </row>
    <row r="7826" spans="1:20" x14ac:dyDescent="0.3">
      <c r="A7826" s="9" t="s">
        <v>8852</v>
      </c>
      <c r="B7826" s="9" t="s">
        <v>582</v>
      </c>
      <c r="C7826" s="9" t="s">
        <v>72</v>
      </c>
      <c r="D7826" s="9" t="s">
        <v>123</v>
      </c>
      <c r="E7826" s="9" t="s">
        <v>915</v>
      </c>
      <c r="F7826" s="12">
        <v>44425</v>
      </c>
      <c r="G7826" s="12" t="str">
        <f>VLOOKUP(Table3[[#This Row],[Product ID]],[1]Products!$A:$G,2,0)</f>
        <v>Product 58</v>
      </c>
      <c r="H7826" s="22">
        <v>3</v>
      </c>
      <c r="I7826" s="9">
        <f>VLOOKUP('Consolidtaed Data'!$B3665,[1]Products!$A:$G,4,0)</f>
        <v>315</v>
      </c>
      <c r="J7826" s="9">
        <f>VLOOKUP('Consolidtaed Data'!$B3665,[1]Products!$A:$G,3,0)</f>
        <v>208</v>
      </c>
      <c r="K7826" s="9">
        <f>'Consolidtaed Data'!$J3665*'Consolidtaed Data'!$H3665</f>
        <v>1295</v>
      </c>
      <c r="L7826" s="9">
        <f>'Consolidtaed Data'!$I3665*'Consolidtaed Data'!$H3665</f>
        <v>1639</v>
      </c>
      <c r="M7826" s="9">
        <f>'Consolidtaed Data'!$L3665-'Consolidtaed Data'!$K3665</f>
        <v>816</v>
      </c>
      <c r="N7826" s="9" t="str">
        <f>VLOOKUP('Consolidtaed Data'!$C3665,[1]Locations!$A:$O,2,0)</f>
        <v>Roseville</v>
      </c>
      <c r="O7826" s="9" t="str">
        <f>VLOOKUP('Consolidtaed Data'!$D3665,'[1]Sales People'!$A:$B,2,0)</f>
        <v>Sean Miller</v>
      </c>
      <c r="P7826" s="9" t="str">
        <f>VLOOKUP('Consolidtaed Data'!$E3665,[1]Customers!$A:$B,2,0)</f>
        <v>George Fowler</v>
      </c>
      <c r="Q7826" s="11">
        <f>WEEKDAY('Consolidtaed Data'!$F3665)</f>
        <v>6</v>
      </c>
      <c r="R7826" s="9">
        <f>MONTH('Consolidtaed Data'!$F3665)</f>
        <v>9</v>
      </c>
      <c r="S7826" s="9" t="str">
        <f>TEXT(Table3[[#This Row],[Purchase Date]],"MMMM")</f>
        <v>August</v>
      </c>
      <c r="T7826" s="9">
        <f>YEAR('Consolidtaed Data'!$F3665)</f>
        <v>2020</v>
      </c>
    </row>
    <row r="7827" spans="1:20" x14ac:dyDescent="0.3">
      <c r="A7827" s="9" t="s">
        <v>8853</v>
      </c>
      <c r="B7827" s="9" t="s">
        <v>653</v>
      </c>
      <c r="C7827" s="9" t="s">
        <v>165</v>
      </c>
      <c r="D7827" s="9" t="s">
        <v>153</v>
      </c>
      <c r="E7827" s="9" t="s">
        <v>166</v>
      </c>
      <c r="F7827" s="12">
        <v>44426</v>
      </c>
      <c r="G7827" s="12" t="str">
        <f>VLOOKUP(Table3[[#This Row],[Product ID]],[1]Products!$A:$G,2,0)</f>
        <v>Product 74</v>
      </c>
      <c r="H7827" s="22">
        <v>3</v>
      </c>
      <c r="I7827" s="9">
        <f>VLOOKUP('Consolidtaed Data'!$B26,[1]Products!$A:$G,4,0)</f>
        <v>1500</v>
      </c>
      <c r="J7827" s="9">
        <f>VLOOKUP('Consolidtaed Data'!$B26,[1]Products!$A:$G,3,0)</f>
        <v>900</v>
      </c>
      <c r="K7827" s="9">
        <f>'Consolidtaed Data'!$J26*'Consolidtaed Data'!$H26</f>
        <v>962</v>
      </c>
      <c r="L7827" s="9">
        <f>'Consolidtaed Data'!$I26*'Consolidtaed Data'!$H26</f>
        <v>1414</v>
      </c>
      <c r="M7827" s="9">
        <f>'Consolidtaed Data'!$L26-'Consolidtaed Data'!$K26</f>
        <v>1024</v>
      </c>
      <c r="N7827" s="9" t="str">
        <f>VLOOKUP('Consolidtaed Data'!$C26,[1]Locations!$A:$O,2,0)</f>
        <v>Downey</v>
      </c>
      <c r="O7827" s="9" t="str">
        <f>VLOOKUP('Consolidtaed Data'!$D26,'[1]Sales People'!$A:$B,2,0)</f>
        <v>Kevin Butler</v>
      </c>
      <c r="P7827" s="9" t="str">
        <f>VLOOKUP('Consolidtaed Data'!$E26,[1]Customers!$A:$B,2,0)</f>
        <v>Ryan Ruiz</v>
      </c>
      <c r="Q7827" s="11">
        <f>WEEKDAY('Consolidtaed Data'!$F26)</f>
        <v>5</v>
      </c>
      <c r="R7827" s="9">
        <f>MONTH('Consolidtaed Data'!$F26)</f>
        <v>1</v>
      </c>
      <c r="S7827" s="9" t="str">
        <f>TEXT(Table3[[#This Row],[Purchase Date]],"MMMM")</f>
        <v>August</v>
      </c>
      <c r="T7827" s="9">
        <f>YEAR('Consolidtaed Data'!$F26)</f>
        <v>2020</v>
      </c>
    </row>
    <row r="7828" spans="1:20" x14ac:dyDescent="0.3">
      <c r="A7828" s="9" t="s">
        <v>8854</v>
      </c>
      <c r="B7828" s="9" t="s">
        <v>580</v>
      </c>
      <c r="C7828" s="9" t="s">
        <v>472</v>
      </c>
      <c r="D7828" s="9" t="s">
        <v>73</v>
      </c>
      <c r="E7828" s="9" t="s">
        <v>936</v>
      </c>
      <c r="F7828" s="12">
        <v>44426</v>
      </c>
      <c r="G7828" s="12" t="str">
        <f>VLOOKUP(Table3[[#This Row],[Product ID]],[1]Products!$A:$G,2,0)</f>
        <v>Product 1</v>
      </c>
      <c r="H7828" s="22">
        <v>1</v>
      </c>
      <c r="I7828" s="9">
        <f>VLOOKUP('Consolidtaed Data'!$B457,[1]Products!$A:$G,4,0)</f>
        <v>112</v>
      </c>
      <c r="J7828" s="9">
        <f>VLOOKUP('Consolidtaed Data'!$B457,[1]Products!$A:$G,3,0)</f>
        <v>90</v>
      </c>
      <c r="K7828" s="9">
        <f>'Consolidtaed Data'!$J457*'Consolidtaed Data'!$H457</f>
        <v>1788</v>
      </c>
      <c r="L7828" s="9">
        <f>'Consolidtaed Data'!$I457*'Consolidtaed Data'!$H457</f>
        <v>2353</v>
      </c>
      <c r="M7828" s="9">
        <f>'Consolidtaed Data'!$L457-'Consolidtaed Data'!$K457</f>
        <v>1035</v>
      </c>
      <c r="N7828" s="9" t="str">
        <f>VLOOKUP('Consolidtaed Data'!$C457,[1]Locations!$A:$O,2,0)</f>
        <v>Fairfield</v>
      </c>
      <c r="O7828" s="9" t="str">
        <f>VLOOKUP('Consolidtaed Data'!$D457,'[1]Sales People'!$A:$B,2,0)</f>
        <v>Arthur Mccoy</v>
      </c>
      <c r="P7828" s="9" t="str">
        <f>VLOOKUP('Consolidtaed Data'!$E457,[1]Customers!$A:$B,2,0)</f>
        <v>Terry Watson</v>
      </c>
      <c r="Q7828" s="11">
        <f>WEEKDAY('Consolidtaed Data'!$F457)</f>
        <v>7</v>
      </c>
      <c r="R7828" s="9">
        <f>MONTH('Consolidtaed Data'!$F457)</f>
        <v>2</v>
      </c>
      <c r="S7828" s="9" t="str">
        <f>TEXT(Table3[[#This Row],[Purchase Date]],"MMMM")</f>
        <v>August</v>
      </c>
      <c r="T7828" s="9">
        <f>YEAR('Consolidtaed Data'!$F457)</f>
        <v>2020</v>
      </c>
    </row>
    <row r="7829" spans="1:20" x14ac:dyDescent="0.3">
      <c r="A7829" s="9" t="s">
        <v>8855</v>
      </c>
      <c r="B7829" s="9" t="s">
        <v>49</v>
      </c>
      <c r="C7829" s="9" t="s">
        <v>421</v>
      </c>
      <c r="D7829" s="9" t="s">
        <v>95</v>
      </c>
      <c r="E7829" s="9" t="s">
        <v>1458</v>
      </c>
      <c r="F7829" s="12">
        <v>44426</v>
      </c>
      <c r="G7829" s="12" t="str">
        <f>VLOOKUP(Table3[[#This Row],[Product ID]],[1]Products!$A:$G,2,0)</f>
        <v>Product 30</v>
      </c>
      <c r="H7829" s="22">
        <v>3</v>
      </c>
      <c r="I7829" s="9">
        <f>VLOOKUP('Consolidtaed Data'!$B666,[1]Products!$A:$G,4,0)</f>
        <v>1119</v>
      </c>
      <c r="J7829" s="9">
        <f>VLOOKUP('Consolidtaed Data'!$B666,[1]Products!$A:$G,3,0)</f>
        <v>683</v>
      </c>
      <c r="K7829" s="9">
        <f>'Consolidtaed Data'!$J666*'Consolidtaed Data'!$H666</f>
        <v>5588</v>
      </c>
      <c r="L7829" s="9">
        <f>'Consolidtaed Data'!$I666*'Consolidtaed Data'!$H666</f>
        <v>7868</v>
      </c>
      <c r="M7829" s="9">
        <f>'Consolidtaed Data'!$L666-'Consolidtaed Data'!$K666</f>
        <v>2832</v>
      </c>
      <c r="N7829" s="9" t="str">
        <f>VLOOKUP('Consolidtaed Data'!$C666,[1]Locations!$A:$O,2,0)</f>
        <v>Sunnyvale</v>
      </c>
      <c r="O7829" s="9" t="str">
        <f>VLOOKUP('Consolidtaed Data'!$D666,'[1]Sales People'!$A:$B,2,0)</f>
        <v>Roger Ramos</v>
      </c>
      <c r="P7829" s="9" t="str">
        <f>VLOOKUP('Consolidtaed Data'!$E666,[1]Customers!$A:$B,2,0)</f>
        <v>Daniel Carroll</v>
      </c>
      <c r="Q7829" s="11">
        <f>WEEKDAY('Consolidtaed Data'!$F666)</f>
        <v>1</v>
      </c>
      <c r="R7829" s="9">
        <f>MONTH('Consolidtaed Data'!$F666)</f>
        <v>2</v>
      </c>
      <c r="S7829" s="9" t="str">
        <f>TEXT(Table3[[#This Row],[Purchase Date]],"MMMM")</f>
        <v>August</v>
      </c>
      <c r="T7829" s="9">
        <f>YEAR('Consolidtaed Data'!$F666)</f>
        <v>2020</v>
      </c>
    </row>
    <row r="7830" spans="1:20" x14ac:dyDescent="0.3">
      <c r="A7830" s="9" t="s">
        <v>8856</v>
      </c>
      <c r="B7830" s="9" t="s">
        <v>164</v>
      </c>
      <c r="C7830" s="9" t="s">
        <v>140</v>
      </c>
      <c r="D7830" s="9" t="s">
        <v>95</v>
      </c>
      <c r="E7830" s="9" t="s">
        <v>1476</v>
      </c>
      <c r="F7830" s="12">
        <v>44426</v>
      </c>
      <c r="G7830" s="12" t="str">
        <f>VLOOKUP(Table3[[#This Row],[Product ID]],[1]Products!$A:$G,2,0)</f>
        <v>Product 69</v>
      </c>
      <c r="H7830" s="22">
        <v>2</v>
      </c>
      <c r="I7830" s="9">
        <f>VLOOKUP('Consolidtaed Data'!$B1034,[1]Products!$A:$G,4,0)</f>
        <v>35</v>
      </c>
      <c r="J7830" s="9">
        <f>VLOOKUP('Consolidtaed Data'!$B1034,[1]Products!$A:$G,3,0)</f>
        <v>22</v>
      </c>
      <c r="K7830" s="9">
        <f>'Consolidtaed Data'!$J1034*'Consolidtaed Data'!$H1034</f>
        <v>2046</v>
      </c>
      <c r="L7830" s="9">
        <f>'Consolidtaed Data'!$I1034*'Consolidtaed Data'!$H1034</f>
        <v>4014</v>
      </c>
      <c r="M7830" s="9">
        <f>'Consolidtaed Data'!$L1034-'Consolidtaed Data'!$K1034</f>
        <v>3420</v>
      </c>
      <c r="N7830" s="9" t="str">
        <f>VLOOKUP('Consolidtaed Data'!$C1034,[1]Locations!$A:$O,2,0)</f>
        <v>Visalia</v>
      </c>
      <c r="O7830" s="9" t="str">
        <f>VLOOKUP('Consolidtaed Data'!$D1034,'[1]Sales People'!$A:$B,2,0)</f>
        <v>Howard Gardner</v>
      </c>
      <c r="P7830" s="9" t="str">
        <f>VLOOKUP('Consolidtaed Data'!$E1034,[1]Customers!$A:$B,2,0)</f>
        <v>Jason Ross</v>
      </c>
      <c r="Q7830" s="11">
        <f>WEEKDAY('Consolidtaed Data'!$F1034)</f>
        <v>1</v>
      </c>
      <c r="R7830" s="9">
        <f>MONTH('Consolidtaed Data'!$F1034)</f>
        <v>3</v>
      </c>
      <c r="S7830" s="9" t="str">
        <f>TEXT(Table3[[#This Row],[Purchase Date]],"MMMM")</f>
        <v>August</v>
      </c>
      <c r="T7830" s="9">
        <f>YEAR('Consolidtaed Data'!$F1034)</f>
        <v>2020</v>
      </c>
    </row>
    <row r="7831" spans="1:20" x14ac:dyDescent="0.3">
      <c r="A7831" s="9" t="s">
        <v>8857</v>
      </c>
      <c r="B7831" s="9" t="s">
        <v>240</v>
      </c>
      <c r="C7831" s="9" t="s">
        <v>196</v>
      </c>
      <c r="D7831" s="9" t="s">
        <v>83</v>
      </c>
      <c r="E7831" s="9" t="s">
        <v>877</v>
      </c>
      <c r="F7831" s="12">
        <v>44426</v>
      </c>
      <c r="G7831" s="12" t="str">
        <f>VLOOKUP(Table3[[#This Row],[Product ID]],[1]Products!$A:$G,2,0)</f>
        <v>Product 70</v>
      </c>
      <c r="H7831" s="22">
        <v>4</v>
      </c>
      <c r="I7831" s="9">
        <f>VLOOKUP('Consolidtaed Data'!$B1040,[1]Products!$A:$G,4,0)</f>
        <v>2257</v>
      </c>
      <c r="J7831" s="9">
        <f>VLOOKUP('Consolidtaed Data'!$B1040,[1]Products!$A:$G,3,0)</f>
        <v>1535</v>
      </c>
      <c r="K7831" s="9">
        <f>'Consolidtaed Data'!$J1040*'Consolidtaed Data'!$H1040</f>
        <v>592</v>
      </c>
      <c r="L7831" s="9">
        <f>'Consolidtaed Data'!$I1040*'Consolidtaed Data'!$H1040</f>
        <v>1004</v>
      </c>
      <c r="M7831" s="9">
        <f>'Consolidtaed Data'!$L1040-'Consolidtaed Data'!$K1040</f>
        <v>123</v>
      </c>
      <c r="N7831" s="9" t="str">
        <f>VLOOKUP('Consolidtaed Data'!$C1040,[1]Locations!$A:$O,2,0)</f>
        <v>San Buenaventura (Ventura)</v>
      </c>
      <c r="O7831" s="9" t="str">
        <f>VLOOKUP('Consolidtaed Data'!$D1040,'[1]Sales People'!$A:$B,2,0)</f>
        <v>Roger Robertson</v>
      </c>
      <c r="P7831" s="9" t="str">
        <f>VLOOKUP('Consolidtaed Data'!$E1040,[1]Customers!$A:$B,2,0)</f>
        <v>Clarence Freeman</v>
      </c>
      <c r="Q7831" s="11">
        <f>WEEKDAY('Consolidtaed Data'!$F1040)</f>
        <v>1</v>
      </c>
      <c r="R7831" s="9">
        <f>MONTH('Consolidtaed Data'!$F1040)</f>
        <v>3</v>
      </c>
      <c r="S7831" s="9" t="str">
        <f>TEXT(Table3[[#This Row],[Purchase Date]],"MMMM")</f>
        <v>August</v>
      </c>
      <c r="T7831" s="9">
        <f>YEAR('Consolidtaed Data'!$F1040)</f>
        <v>2020</v>
      </c>
    </row>
    <row r="7832" spans="1:20" x14ac:dyDescent="0.3">
      <c r="A7832" s="9" t="s">
        <v>8858</v>
      </c>
      <c r="B7832" s="9" t="s">
        <v>418</v>
      </c>
      <c r="C7832" s="9" t="s">
        <v>226</v>
      </c>
      <c r="D7832" s="9" t="s">
        <v>193</v>
      </c>
      <c r="E7832" s="9" t="s">
        <v>886</v>
      </c>
      <c r="F7832" s="12">
        <v>44426</v>
      </c>
      <c r="G7832" s="12" t="str">
        <f>VLOOKUP(Table3[[#This Row],[Product ID]],[1]Products!$A:$G,2,0)</f>
        <v>Product 82</v>
      </c>
      <c r="H7832" s="22">
        <v>1</v>
      </c>
      <c r="I7832" s="9">
        <f>VLOOKUP('Consolidtaed Data'!$B1135,[1]Products!$A:$G,4,0)</f>
        <v>1635</v>
      </c>
      <c r="J7832" s="9">
        <f>VLOOKUP('Consolidtaed Data'!$B1135,[1]Products!$A:$G,3,0)</f>
        <v>1046</v>
      </c>
      <c r="K7832" s="9">
        <f>'Consolidtaed Data'!$J1135*'Consolidtaed Data'!$H1135</f>
        <v>2756</v>
      </c>
      <c r="L7832" s="9">
        <f>'Consolidtaed Data'!$I1135*'Consolidtaed Data'!$H1135</f>
        <v>3774</v>
      </c>
      <c r="M7832" s="9">
        <f>'Consolidtaed Data'!$L1135-'Consolidtaed Data'!$K1135</f>
        <v>206</v>
      </c>
      <c r="N7832" s="9" t="str">
        <f>VLOOKUP('Consolidtaed Data'!$C1135,[1]Locations!$A:$O,2,0)</f>
        <v>Roseville</v>
      </c>
      <c r="O7832" s="9" t="str">
        <f>VLOOKUP('Consolidtaed Data'!$D1135,'[1]Sales People'!$A:$B,2,0)</f>
        <v>Charles Harper</v>
      </c>
      <c r="P7832" s="9" t="str">
        <f>VLOOKUP('Consolidtaed Data'!$E1135,[1]Customers!$A:$B,2,0)</f>
        <v>Terry Robinson</v>
      </c>
      <c r="Q7832" s="11">
        <f>WEEKDAY('Consolidtaed Data'!$F1135)</f>
        <v>2</v>
      </c>
      <c r="R7832" s="9">
        <f>MONTH('Consolidtaed Data'!$F1135)</f>
        <v>3</v>
      </c>
      <c r="S7832" s="9" t="str">
        <f>TEXT(Table3[[#This Row],[Purchase Date]],"MMMM")</f>
        <v>August</v>
      </c>
      <c r="T7832" s="9">
        <f>YEAR('Consolidtaed Data'!$F1135)</f>
        <v>2020</v>
      </c>
    </row>
    <row r="7833" spans="1:20" x14ac:dyDescent="0.3">
      <c r="A7833" s="9" t="s">
        <v>8859</v>
      </c>
      <c r="B7833" s="9" t="s">
        <v>89</v>
      </c>
      <c r="C7833" s="9" t="s">
        <v>522</v>
      </c>
      <c r="D7833" s="9" t="s">
        <v>83</v>
      </c>
      <c r="E7833" s="9" t="s">
        <v>239</v>
      </c>
      <c r="F7833" s="12">
        <v>44426</v>
      </c>
      <c r="G7833" s="12" t="str">
        <f>VLOOKUP(Table3[[#This Row],[Product ID]],[1]Products!$A:$G,2,0)</f>
        <v>Product 64</v>
      </c>
      <c r="H7833" s="22">
        <v>3</v>
      </c>
      <c r="I7833" s="9">
        <f>VLOOKUP('Consolidtaed Data'!$B1503,[1]Products!$A:$G,4,0)</f>
        <v>378</v>
      </c>
      <c r="J7833" s="9">
        <f>VLOOKUP('Consolidtaed Data'!$B1503,[1]Products!$A:$G,3,0)</f>
        <v>291</v>
      </c>
      <c r="K7833" s="9">
        <f>'Consolidtaed Data'!$J1503*'Consolidtaed Data'!$H1503</f>
        <v>296</v>
      </c>
      <c r="L7833" s="9">
        <f>'Consolidtaed Data'!$I1503*'Consolidtaed Data'!$H1503</f>
        <v>502</v>
      </c>
      <c r="M7833" s="9">
        <f>'Consolidtaed Data'!$L1503-'Consolidtaed Data'!$K1503</f>
        <v>374</v>
      </c>
      <c r="N7833" s="9" t="str">
        <f>VLOOKUP('Consolidtaed Data'!$C1503,[1]Locations!$A:$O,2,0)</f>
        <v>Oceanside</v>
      </c>
      <c r="O7833" s="9" t="str">
        <f>VLOOKUP('Consolidtaed Data'!$D1503,'[1]Sales People'!$A:$B,2,0)</f>
        <v>Arthur Mccoy</v>
      </c>
      <c r="P7833" s="9" t="str">
        <f>VLOOKUP('Consolidtaed Data'!$E1503,[1]Customers!$A:$B,2,0)</f>
        <v>Fred Bryant</v>
      </c>
      <c r="Q7833" s="11">
        <f>WEEKDAY('Consolidtaed Data'!$F1503)</f>
        <v>2</v>
      </c>
      <c r="R7833" s="9">
        <f>MONTH('Consolidtaed Data'!$F1503)</f>
        <v>4</v>
      </c>
      <c r="S7833" s="9" t="str">
        <f>TEXT(Table3[[#This Row],[Purchase Date]],"MMMM")</f>
        <v>August</v>
      </c>
      <c r="T7833" s="9">
        <f>YEAR('Consolidtaed Data'!$F1503)</f>
        <v>2020</v>
      </c>
    </row>
    <row r="7834" spans="1:20" x14ac:dyDescent="0.3">
      <c r="A7834" s="9" t="s">
        <v>8860</v>
      </c>
      <c r="B7834" s="9" t="s">
        <v>490</v>
      </c>
      <c r="C7834" s="9" t="s">
        <v>249</v>
      </c>
      <c r="D7834" s="9" t="s">
        <v>197</v>
      </c>
      <c r="E7834" s="9" t="s">
        <v>361</v>
      </c>
      <c r="F7834" s="12">
        <v>44426</v>
      </c>
      <c r="G7834" s="12" t="str">
        <f>VLOOKUP(Table3[[#This Row],[Product ID]],[1]Products!$A:$G,2,0)</f>
        <v>Product 79</v>
      </c>
      <c r="H7834" s="22">
        <v>2</v>
      </c>
      <c r="I7834" s="9">
        <f>VLOOKUP('Consolidtaed Data'!$B2420,[1]Products!$A:$G,4,0)</f>
        <v>1338</v>
      </c>
      <c r="J7834" s="9">
        <f>VLOOKUP('Consolidtaed Data'!$B2420,[1]Products!$A:$G,3,0)</f>
        <v>682</v>
      </c>
      <c r="K7834" s="9">
        <f>'Consolidtaed Data'!$J2420*'Consolidtaed Data'!$H2420</f>
        <v>1046</v>
      </c>
      <c r="L7834" s="9">
        <f>'Consolidtaed Data'!$I2420*'Consolidtaed Data'!$H2420</f>
        <v>1635</v>
      </c>
      <c r="M7834" s="9">
        <f>'Consolidtaed Data'!$L2420-'Consolidtaed Data'!$K2420</f>
        <v>192</v>
      </c>
      <c r="N7834" s="9" t="str">
        <f>VLOOKUP('Consolidtaed Data'!$C2420,[1]Locations!$A:$O,2,0)</f>
        <v>Hayward</v>
      </c>
      <c r="O7834" s="9" t="str">
        <f>VLOOKUP('Consolidtaed Data'!$D2420,'[1]Sales People'!$A:$B,2,0)</f>
        <v>Eugene Holmes</v>
      </c>
      <c r="P7834" s="9" t="str">
        <f>VLOOKUP('Consolidtaed Data'!$E2420,[1]Customers!$A:$B,2,0)</f>
        <v>Peter Meyer</v>
      </c>
      <c r="Q7834" s="11">
        <f>WEEKDAY('Consolidtaed Data'!$F2420)</f>
        <v>5</v>
      </c>
      <c r="R7834" s="9">
        <f>MONTH('Consolidtaed Data'!$F2420)</f>
        <v>6</v>
      </c>
      <c r="S7834" s="9" t="str">
        <f>TEXT(Table3[[#This Row],[Purchase Date]],"MMMM")</f>
        <v>August</v>
      </c>
      <c r="T7834" s="9">
        <f>YEAR('Consolidtaed Data'!$F2420)</f>
        <v>2020</v>
      </c>
    </row>
    <row r="7835" spans="1:20" x14ac:dyDescent="0.3">
      <c r="A7835" s="9" t="s">
        <v>8861</v>
      </c>
      <c r="B7835" s="9" t="s">
        <v>411</v>
      </c>
      <c r="C7835" s="9" t="s">
        <v>635</v>
      </c>
      <c r="D7835" s="9" t="s">
        <v>197</v>
      </c>
      <c r="E7835" s="9" t="s">
        <v>695</v>
      </c>
      <c r="F7835" s="12">
        <v>44426</v>
      </c>
      <c r="G7835" s="12" t="str">
        <f>VLOOKUP(Table3[[#This Row],[Product ID]],[1]Products!$A:$G,2,0)</f>
        <v>Product 27</v>
      </c>
      <c r="H7835" s="22">
        <v>3</v>
      </c>
      <c r="I7835" s="9">
        <f>VLOOKUP('Consolidtaed Data'!$B2562,[1]Products!$A:$G,4,0)</f>
        <v>684</v>
      </c>
      <c r="J7835" s="9">
        <f>VLOOKUP('Consolidtaed Data'!$B2562,[1]Products!$A:$G,3,0)</f>
        <v>561</v>
      </c>
      <c r="K7835" s="9">
        <f>'Consolidtaed Data'!$J2562*'Consolidtaed Data'!$H2562</f>
        <v>1556</v>
      </c>
      <c r="L7835" s="9">
        <f>'Consolidtaed Data'!$I2562*'Consolidtaed Data'!$H2562</f>
        <v>2548</v>
      </c>
      <c r="M7835" s="9">
        <f>'Consolidtaed Data'!$L2562-'Consolidtaed Data'!$K2562</f>
        <v>187</v>
      </c>
      <c r="N7835" s="9" t="str">
        <f>VLOOKUP('Consolidtaed Data'!$C2562,[1]Locations!$A:$O,2,0)</f>
        <v>Rialto</v>
      </c>
      <c r="O7835" s="9" t="str">
        <f>VLOOKUP('Consolidtaed Data'!$D2562,'[1]Sales People'!$A:$B,2,0)</f>
        <v>Bobby Russell</v>
      </c>
      <c r="P7835" s="9" t="str">
        <f>VLOOKUP('Consolidtaed Data'!$E2562,[1]Customers!$A:$B,2,0)</f>
        <v>Harry Castillo</v>
      </c>
      <c r="Q7835" s="11">
        <f>WEEKDAY('Consolidtaed Data'!$F2562)</f>
        <v>1</v>
      </c>
      <c r="R7835" s="9">
        <f>MONTH('Consolidtaed Data'!$F2562)</f>
        <v>7</v>
      </c>
      <c r="S7835" s="9" t="str">
        <f>TEXT(Table3[[#This Row],[Purchase Date]],"MMMM")</f>
        <v>August</v>
      </c>
      <c r="T7835" s="9">
        <f>YEAR('Consolidtaed Data'!$F2562)</f>
        <v>2020</v>
      </c>
    </row>
    <row r="7836" spans="1:20" x14ac:dyDescent="0.3">
      <c r="A7836" s="9" t="s">
        <v>8862</v>
      </c>
      <c r="B7836" s="9" t="s">
        <v>230</v>
      </c>
      <c r="C7836" s="9" t="s">
        <v>12</v>
      </c>
      <c r="D7836" s="9" t="s">
        <v>9</v>
      </c>
      <c r="E7836" s="9" t="s">
        <v>616</v>
      </c>
      <c r="F7836" s="12">
        <v>44426</v>
      </c>
      <c r="G7836" s="12" t="str">
        <f>VLOOKUP(Table3[[#This Row],[Product ID]],[1]Products!$A:$G,2,0)</f>
        <v>Product 31</v>
      </c>
      <c r="H7836" s="22">
        <v>4</v>
      </c>
      <c r="I7836" s="9">
        <f>VLOOKUP('Consolidtaed Data'!$B2838,[1]Products!$A:$G,4,0)</f>
        <v>2005</v>
      </c>
      <c r="J7836" s="9">
        <f>VLOOKUP('Consolidtaed Data'!$B2838,[1]Products!$A:$G,3,0)</f>
        <v>1223</v>
      </c>
      <c r="K7836" s="9">
        <f>'Consolidtaed Data'!$J2838*'Consolidtaed Data'!$H2838</f>
        <v>2336</v>
      </c>
      <c r="L7836" s="9">
        <f>'Consolidtaed Data'!$I2838*'Consolidtaed Data'!$H2838</f>
        <v>3652</v>
      </c>
      <c r="M7836" s="9">
        <f>'Consolidtaed Data'!$L2838-'Consolidtaed Data'!$K2838</f>
        <v>523</v>
      </c>
      <c r="N7836" s="9" t="str">
        <f>VLOOKUP('Consolidtaed Data'!$C2838,[1]Locations!$A:$O,2,0)</f>
        <v>Stockton</v>
      </c>
      <c r="O7836" s="9" t="str">
        <f>VLOOKUP('Consolidtaed Data'!$D2838,'[1]Sales People'!$A:$B,2,0)</f>
        <v>Martin Carr</v>
      </c>
      <c r="P7836" s="9" t="str">
        <f>VLOOKUP('Consolidtaed Data'!$E2838,[1]Customers!$A:$B,2,0)</f>
        <v>Jason Murphy</v>
      </c>
      <c r="Q7836" s="11">
        <f>WEEKDAY('Consolidtaed Data'!$F2838)</f>
        <v>2</v>
      </c>
      <c r="R7836" s="9">
        <f>MONTH('Consolidtaed Data'!$F2838)</f>
        <v>7</v>
      </c>
      <c r="S7836" s="9" t="str">
        <f>TEXT(Table3[[#This Row],[Purchase Date]],"MMMM")</f>
        <v>August</v>
      </c>
      <c r="T7836" s="9">
        <f>YEAR('Consolidtaed Data'!$F2838)</f>
        <v>2020</v>
      </c>
    </row>
    <row r="7837" spans="1:20" x14ac:dyDescent="0.3">
      <c r="A7837" s="9" t="s">
        <v>8863</v>
      </c>
      <c r="B7837" s="9" t="s">
        <v>71</v>
      </c>
      <c r="C7837" s="9" t="s">
        <v>302</v>
      </c>
      <c r="D7837" s="9" t="s">
        <v>272</v>
      </c>
      <c r="E7837" s="9" t="s">
        <v>2181</v>
      </c>
      <c r="F7837" s="12">
        <v>44426</v>
      </c>
      <c r="G7837" s="12" t="str">
        <f>VLOOKUP(Table3[[#This Row],[Product ID]],[1]Products!$A:$G,2,0)</f>
        <v>Product 42</v>
      </c>
      <c r="H7837" s="22">
        <v>2</v>
      </c>
      <c r="I7837" s="9">
        <f>VLOOKUP('Consolidtaed Data'!$B2905,[1]Products!$A:$G,4,0)</f>
        <v>1639</v>
      </c>
      <c r="J7837" s="9">
        <f>VLOOKUP('Consolidtaed Data'!$B2905,[1]Products!$A:$G,3,0)</f>
        <v>1295</v>
      </c>
      <c r="K7837" s="9">
        <f>'Consolidtaed Data'!$J2905*'Consolidtaed Data'!$H2905</f>
        <v>584</v>
      </c>
      <c r="L7837" s="9">
        <f>'Consolidtaed Data'!$I2905*'Consolidtaed Data'!$H2905</f>
        <v>913</v>
      </c>
      <c r="M7837" s="9">
        <f>'Consolidtaed Data'!$L2905-'Consolidtaed Data'!$K2905</f>
        <v>374</v>
      </c>
      <c r="N7837" s="9" t="str">
        <f>VLOOKUP('Consolidtaed Data'!$C2905,[1]Locations!$A:$O,2,0)</f>
        <v>Elk Grove</v>
      </c>
      <c r="O7837" s="9" t="str">
        <f>VLOOKUP('Consolidtaed Data'!$D2905,'[1]Sales People'!$A:$B,2,0)</f>
        <v>Charles Harper</v>
      </c>
      <c r="P7837" s="9" t="str">
        <f>VLOOKUP('Consolidtaed Data'!$E2905,[1]Customers!$A:$B,2,0)</f>
        <v>Albert Young</v>
      </c>
      <c r="Q7837" s="11">
        <f>WEEKDAY('Consolidtaed Data'!$F2905)</f>
        <v>6</v>
      </c>
      <c r="R7837" s="9">
        <f>MONTH('Consolidtaed Data'!$F2905)</f>
        <v>7</v>
      </c>
      <c r="S7837" s="9" t="str">
        <f>TEXT(Table3[[#This Row],[Purchase Date]],"MMMM")</f>
        <v>August</v>
      </c>
      <c r="T7837" s="9">
        <f>YEAR('Consolidtaed Data'!$F2905)</f>
        <v>2020</v>
      </c>
    </row>
    <row r="7838" spans="1:20" x14ac:dyDescent="0.3">
      <c r="A7838" s="9" t="s">
        <v>8864</v>
      </c>
      <c r="B7838" s="9" t="s">
        <v>103</v>
      </c>
      <c r="C7838" s="9" t="s">
        <v>352</v>
      </c>
      <c r="D7838" s="9" t="s">
        <v>131</v>
      </c>
      <c r="E7838" s="9" t="s">
        <v>743</v>
      </c>
      <c r="F7838" s="12">
        <v>44426</v>
      </c>
      <c r="G7838" s="12" t="str">
        <f>VLOOKUP(Table3[[#This Row],[Product ID]],[1]Products!$A:$G,2,0)</f>
        <v>Product 44</v>
      </c>
      <c r="H7838" s="22">
        <v>2</v>
      </c>
      <c r="I7838" s="9">
        <f>VLOOKUP('Consolidtaed Data'!$B2999,[1]Products!$A:$G,4,0)</f>
        <v>818</v>
      </c>
      <c r="J7838" s="9">
        <f>VLOOKUP('Consolidtaed Data'!$B2999,[1]Products!$A:$G,3,0)</f>
        <v>450</v>
      </c>
      <c r="K7838" s="9">
        <f>'Consolidtaed Data'!$J2999*'Consolidtaed Data'!$H2999</f>
        <v>5331</v>
      </c>
      <c r="L7838" s="9">
        <f>'Consolidtaed Data'!$I2999*'Consolidtaed Data'!$H2999</f>
        <v>6423</v>
      </c>
      <c r="M7838" s="9">
        <f>'Consolidtaed Data'!$L2999-'Consolidtaed Data'!$K2999</f>
        <v>383</v>
      </c>
      <c r="N7838" s="9" t="str">
        <f>VLOOKUP('Consolidtaed Data'!$C2999,[1]Locations!$A:$O,2,0)</f>
        <v>Pomona</v>
      </c>
      <c r="O7838" s="9" t="str">
        <f>VLOOKUP('Consolidtaed Data'!$D2999,'[1]Sales People'!$A:$B,2,0)</f>
        <v>Jerry Perry</v>
      </c>
      <c r="P7838" s="9" t="str">
        <f>VLOOKUP('Consolidtaed Data'!$E2999,[1]Customers!$A:$B,2,0)</f>
        <v>Jack Howell</v>
      </c>
      <c r="Q7838" s="11">
        <f>WEEKDAY('Consolidtaed Data'!$F2999)</f>
        <v>7</v>
      </c>
      <c r="R7838" s="9">
        <f>MONTH('Consolidtaed Data'!$F2999)</f>
        <v>8</v>
      </c>
      <c r="S7838" s="9" t="str">
        <f>TEXT(Table3[[#This Row],[Purchase Date]],"MMMM")</f>
        <v>August</v>
      </c>
      <c r="T7838" s="9">
        <f>YEAR('Consolidtaed Data'!$F2999)</f>
        <v>2020</v>
      </c>
    </row>
    <row r="7839" spans="1:20" x14ac:dyDescent="0.3">
      <c r="A7839" s="9" t="s">
        <v>8865</v>
      </c>
      <c r="B7839" s="9" t="s">
        <v>219</v>
      </c>
      <c r="C7839" s="9" t="s">
        <v>50</v>
      </c>
      <c r="D7839" s="9" t="s">
        <v>13</v>
      </c>
      <c r="E7839" s="9" t="s">
        <v>892</v>
      </c>
      <c r="F7839" s="12">
        <v>44426</v>
      </c>
      <c r="G7839" s="12" t="str">
        <f>VLOOKUP(Table3[[#This Row],[Product ID]],[1]Products!$A:$G,2,0)</f>
        <v>Product 35</v>
      </c>
      <c r="H7839" s="22">
        <v>4</v>
      </c>
      <c r="I7839" s="9">
        <f>VLOOKUP('Consolidtaed Data'!$B3009,[1]Products!$A:$G,4,0)</f>
        <v>1414</v>
      </c>
      <c r="J7839" s="9">
        <f>VLOOKUP('Consolidtaed Data'!$B3009,[1]Products!$A:$G,3,0)</f>
        <v>962</v>
      </c>
      <c r="K7839" s="9">
        <f>'Consolidtaed Data'!$J3009*'Consolidtaed Data'!$H3009</f>
        <v>683</v>
      </c>
      <c r="L7839" s="9">
        <f>'Consolidtaed Data'!$I3009*'Consolidtaed Data'!$H3009</f>
        <v>1119</v>
      </c>
      <c r="M7839" s="9">
        <f>'Consolidtaed Data'!$L3009-'Consolidtaed Data'!$K3009</f>
        <v>436</v>
      </c>
      <c r="N7839" s="9" t="str">
        <f>VLOOKUP('Consolidtaed Data'!$C3009,[1]Locations!$A:$O,2,0)</f>
        <v>Berkeley</v>
      </c>
      <c r="O7839" s="9" t="str">
        <f>VLOOKUP('Consolidtaed Data'!$D3009,'[1]Sales People'!$A:$B,2,0)</f>
        <v>Larry Marshall</v>
      </c>
      <c r="P7839" s="9" t="str">
        <f>VLOOKUP('Consolidtaed Data'!$E3009,[1]Customers!$A:$B,2,0)</f>
        <v>Keith James</v>
      </c>
      <c r="Q7839" s="11">
        <f>WEEKDAY('Consolidtaed Data'!$F3009)</f>
        <v>7</v>
      </c>
      <c r="R7839" s="9">
        <f>MONTH('Consolidtaed Data'!$F3009)</f>
        <v>8</v>
      </c>
      <c r="S7839" s="9" t="str">
        <f>TEXT(Table3[[#This Row],[Purchase Date]],"MMMM")</f>
        <v>August</v>
      </c>
      <c r="T7839" s="9">
        <f>YEAR('Consolidtaed Data'!$F3009)</f>
        <v>2020</v>
      </c>
    </row>
    <row r="7840" spans="1:20" x14ac:dyDescent="0.3">
      <c r="A7840" s="9" t="s">
        <v>8866</v>
      </c>
      <c r="B7840" s="9" t="s">
        <v>338</v>
      </c>
      <c r="C7840" s="9" t="s">
        <v>228</v>
      </c>
      <c r="D7840" s="9" t="s">
        <v>9</v>
      </c>
      <c r="E7840" s="9" t="s">
        <v>1421</v>
      </c>
      <c r="F7840" s="12">
        <v>44426</v>
      </c>
      <c r="G7840" s="12" t="str">
        <f>VLOOKUP(Table3[[#This Row],[Product ID]],[1]Products!$A:$G,2,0)</f>
        <v>Product 95</v>
      </c>
      <c r="H7840" s="22">
        <v>1</v>
      </c>
      <c r="I7840" s="9">
        <f>VLOOKUP('Consolidtaed Data'!$B3123,[1]Products!$A:$G,4,0)</f>
        <v>2294</v>
      </c>
      <c r="J7840" s="9">
        <f>VLOOKUP('Consolidtaed Data'!$B3123,[1]Products!$A:$G,3,0)</f>
        <v>1399</v>
      </c>
      <c r="K7840" s="9">
        <f>'Consolidtaed Data'!$J3123*'Consolidtaed Data'!$H3123</f>
        <v>5895</v>
      </c>
      <c r="L7840" s="9">
        <f>'Consolidtaed Data'!$I3123*'Consolidtaed Data'!$H3123</f>
        <v>7188</v>
      </c>
      <c r="M7840" s="9">
        <f>'Consolidtaed Data'!$L3123-'Consolidtaed Data'!$K3123</f>
        <v>799</v>
      </c>
      <c r="N7840" s="9" t="str">
        <f>VLOOKUP('Consolidtaed Data'!$C3123,[1]Locations!$A:$O,2,0)</f>
        <v>Fairfield</v>
      </c>
      <c r="O7840" s="9" t="str">
        <f>VLOOKUP('Consolidtaed Data'!$D3123,'[1]Sales People'!$A:$B,2,0)</f>
        <v>Kenneth Fields</v>
      </c>
      <c r="P7840" s="9" t="str">
        <f>VLOOKUP('Consolidtaed Data'!$E3123,[1]Customers!$A:$B,2,0)</f>
        <v>Ralph Oliver</v>
      </c>
      <c r="Q7840" s="11">
        <f>WEEKDAY('Consolidtaed Data'!$F3123)</f>
        <v>3</v>
      </c>
      <c r="R7840" s="9">
        <f>MONTH('Consolidtaed Data'!$F3123)</f>
        <v>8</v>
      </c>
      <c r="S7840" s="9" t="str">
        <f>TEXT(Table3[[#This Row],[Purchase Date]],"MMMM")</f>
        <v>August</v>
      </c>
      <c r="T7840" s="9">
        <f>YEAR('Consolidtaed Data'!$F3123)</f>
        <v>2020</v>
      </c>
    </row>
    <row r="7841" spans="1:20" x14ac:dyDescent="0.3">
      <c r="A7841" s="9" t="s">
        <v>8867</v>
      </c>
      <c r="B7841" s="9" t="s">
        <v>397</v>
      </c>
      <c r="C7841" s="9" t="s">
        <v>99</v>
      </c>
      <c r="D7841" s="9" t="s">
        <v>83</v>
      </c>
      <c r="E7841" s="9" t="s">
        <v>1039</v>
      </c>
      <c r="F7841" s="12">
        <v>44426</v>
      </c>
      <c r="G7841" s="12" t="str">
        <f>VLOOKUP(Table3[[#This Row],[Product ID]],[1]Products!$A:$G,2,0)</f>
        <v>Product 20</v>
      </c>
      <c r="H7841" s="22">
        <v>4</v>
      </c>
      <c r="I7841" s="9">
        <f>VLOOKUP('Consolidtaed Data'!$B3361,[1]Products!$A:$G,4,0)</f>
        <v>1826</v>
      </c>
      <c r="J7841" s="9">
        <f>VLOOKUP('Consolidtaed Data'!$B3361,[1]Products!$A:$G,3,0)</f>
        <v>1443</v>
      </c>
      <c r="K7841" s="9">
        <f>'Consolidtaed Data'!$J3361*'Consolidtaed Data'!$H3361</f>
        <v>5895</v>
      </c>
      <c r="L7841" s="9">
        <f>'Consolidtaed Data'!$I3361*'Consolidtaed Data'!$H3361</f>
        <v>7188</v>
      </c>
      <c r="M7841" s="9">
        <f>'Consolidtaed Data'!$L3361-'Consolidtaed Data'!$K3361</f>
        <v>1378</v>
      </c>
      <c r="N7841" s="9" t="str">
        <f>VLOOKUP('Consolidtaed Data'!$C3361,[1]Locations!$A:$O,2,0)</f>
        <v>Berkeley</v>
      </c>
      <c r="O7841" s="9" t="str">
        <f>VLOOKUP('Consolidtaed Data'!$D3361,'[1]Sales People'!$A:$B,2,0)</f>
        <v>Gary Rodriguez</v>
      </c>
      <c r="P7841" s="9" t="str">
        <f>VLOOKUP('Consolidtaed Data'!$E3361,[1]Customers!$A:$B,2,0)</f>
        <v>Samuel Hamilton</v>
      </c>
      <c r="Q7841" s="11">
        <f>WEEKDAY('Consolidtaed Data'!$F3361)</f>
        <v>6</v>
      </c>
      <c r="R7841" s="9">
        <f>MONTH('Consolidtaed Data'!$F3361)</f>
        <v>9</v>
      </c>
      <c r="S7841" s="9" t="str">
        <f>TEXT(Table3[[#This Row],[Purchase Date]],"MMMM")</f>
        <v>August</v>
      </c>
      <c r="T7841" s="9">
        <f>YEAR('Consolidtaed Data'!$F3361)</f>
        <v>2020</v>
      </c>
    </row>
    <row r="7842" spans="1:20" x14ac:dyDescent="0.3">
      <c r="A7842" s="9" t="s">
        <v>8868</v>
      </c>
      <c r="B7842" s="9" t="s">
        <v>225</v>
      </c>
      <c r="C7842" s="9" t="s">
        <v>63</v>
      </c>
      <c r="D7842" s="9" t="s">
        <v>31</v>
      </c>
      <c r="E7842" s="9" t="s">
        <v>120</v>
      </c>
      <c r="F7842" s="12">
        <v>44427</v>
      </c>
      <c r="G7842" s="12" t="str">
        <f>VLOOKUP(Table3[[#This Row],[Product ID]],[1]Products!$A:$G,2,0)</f>
        <v>Product 24</v>
      </c>
      <c r="H7842" s="22">
        <v>4</v>
      </c>
      <c r="I7842" s="9">
        <f>VLOOKUP('Consolidtaed Data'!$B17,[1]Products!$A:$G,4,0)</f>
        <v>2091</v>
      </c>
      <c r="J7842" s="9">
        <f>VLOOKUP('Consolidtaed Data'!$B17,[1]Products!$A:$G,3,0)</f>
        <v>1485</v>
      </c>
      <c r="K7842" s="9">
        <f>'Consolidtaed Data'!$J17*'Consolidtaed Data'!$H17</f>
        <v>1230</v>
      </c>
      <c r="L7842" s="9">
        <f>'Consolidtaed Data'!$I17*'Consolidtaed Data'!$H17</f>
        <v>1783</v>
      </c>
      <c r="M7842" s="9">
        <f>'Consolidtaed Data'!$L17-'Consolidtaed Data'!$K17</f>
        <v>904</v>
      </c>
      <c r="N7842" s="9" t="str">
        <f>VLOOKUP('Consolidtaed Data'!$C17,[1]Locations!$A:$O,2,0)</f>
        <v>Burbank</v>
      </c>
      <c r="O7842" s="9" t="str">
        <f>VLOOKUP('Consolidtaed Data'!$D17,'[1]Sales People'!$A:$B,2,0)</f>
        <v>Ernest Wagner</v>
      </c>
      <c r="P7842" s="9" t="str">
        <f>VLOOKUP('Consolidtaed Data'!$E17,[1]Customers!$A:$B,2,0)</f>
        <v>Peter Cook</v>
      </c>
      <c r="Q7842" s="11">
        <f>WEEKDAY('Consolidtaed Data'!$F17)</f>
        <v>5</v>
      </c>
      <c r="R7842" s="9">
        <f>MONTH('Consolidtaed Data'!$F17)</f>
        <v>1</v>
      </c>
      <c r="S7842" s="9" t="str">
        <f>TEXT(Table3[[#This Row],[Purchase Date]],"MMMM")</f>
        <v>August</v>
      </c>
      <c r="T7842" s="9">
        <f>YEAR('Consolidtaed Data'!$F17)</f>
        <v>2020</v>
      </c>
    </row>
    <row r="7843" spans="1:20" x14ac:dyDescent="0.3">
      <c r="A7843" s="9" t="s">
        <v>8869</v>
      </c>
      <c r="B7843" s="9" t="s">
        <v>692</v>
      </c>
      <c r="C7843" s="9" t="s">
        <v>16</v>
      </c>
      <c r="D7843" s="9" t="s">
        <v>123</v>
      </c>
      <c r="E7843" s="9" t="s">
        <v>801</v>
      </c>
      <c r="F7843" s="12">
        <v>44427</v>
      </c>
      <c r="G7843" s="12" t="str">
        <f>VLOOKUP(Table3[[#This Row],[Product ID]],[1]Products!$A:$G,2,0)</f>
        <v>Product 83</v>
      </c>
      <c r="H7843" s="22">
        <v>2</v>
      </c>
      <c r="I7843" s="9">
        <f>VLOOKUP('Consolidtaed Data'!$B265,[1]Products!$A:$G,4,0)</f>
        <v>545</v>
      </c>
      <c r="J7843" s="9">
        <f>VLOOKUP('Consolidtaed Data'!$B265,[1]Products!$A:$G,3,0)</f>
        <v>425</v>
      </c>
      <c r="K7843" s="9">
        <f>'Consolidtaed Data'!$J265*'Consolidtaed Data'!$H265</f>
        <v>540</v>
      </c>
      <c r="L7843" s="9">
        <f>'Consolidtaed Data'!$I265*'Consolidtaed Data'!$H265</f>
        <v>871</v>
      </c>
      <c r="M7843" s="9">
        <f>'Consolidtaed Data'!$L265-'Consolidtaed Data'!$K265</f>
        <v>13</v>
      </c>
      <c r="N7843" s="9" t="str">
        <f>VLOOKUP('Consolidtaed Data'!$C265,[1]Locations!$A:$O,2,0)</f>
        <v>Sunnyvale</v>
      </c>
      <c r="O7843" s="9" t="str">
        <f>VLOOKUP('Consolidtaed Data'!$D265,'[1]Sales People'!$A:$B,2,0)</f>
        <v>Roger Ramos</v>
      </c>
      <c r="P7843" s="9" t="str">
        <f>VLOOKUP('Consolidtaed Data'!$E265,[1]Customers!$A:$B,2,0)</f>
        <v>Eric Bradley</v>
      </c>
      <c r="Q7843" s="11">
        <f>WEEKDAY('Consolidtaed Data'!$F265)</f>
        <v>1</v>
      </c>
      <c r="R7843" s="9">
        <f>MONTH('Consolidtaed Data'!$F265)</f>
        <v>1</v>
      </c>
      <c r="S7843" s="9" t="str">
        <f>TEXT(Table3[[#This Row],[Purchase Date]],"MMMM")</f>
        <v>August</v>
      </c>
      <c r="T7843" s="9">
        <f>YEAR('Consolidtaed Data'!$F265)</f>
        <v>2020</v>
      </c>
    </row>
    <row r="7844" spans="1:20" x14ac:dyDescent="0.3">
      <c r="A7844" s="9" t="s">
        <v>8870</v>
      </c>
      <c r="B7844" s="9" t="s">
        <v>692</v>
      </c>
      <c r="C7844" s="9" t="s">
        <v>249</v>
      </c>
      <c r="D7844" s="9" t="s">
        <v>113</v>
      </c>
      <c r="E7844" s="9" t="s">
        <v>1051</v>
      </c>
      <c r="F7844" s="12">
        <v>44427</v>
      </c>
      <c r="G7844" s="12" t="str">
        <f>VLOOKUP(Table3[[#This Row],[Product ID]],[1]Products!$A:$G,2,0)</f>
        <v>Product 83</v>
      </c>
      <c r="H7844" s="22">
        <v>1</v>
      </c>
      <c r="I7844" s="9">
        <f>VLOOKUP('Consolidtaed Data'!$B582,[1]Products!$A:$G,4,0)</f>
        <v>1052</v>
      </c>
      <c r="J7844" s="9">
        <f>VLOOKUP('Consolidtaed Data'!$B582,[1]Products!$A:$G,3,0)</f>
        <v>589</v>
      </c>
      <c r="K7844" s="9">
        <f>'Consolidtaed Data'!$J582*'Consolidtaed Data'!$H582</f>
        <v>66</v>
      </c>
      <c r="L7844" s="9">
        <f>'Consolidtaed Data'!$I582*'Consolidtaed Data'!$H582</f>
        <v>105</v>
      </c>
      <c r="M7844" s="9">
        <f>'Consolidtaed Data'!$L582-'Consolidtaed Data'!$K582</f>
        <v>1308</v>
      </c>
      <c r="N7844" s="9" t="str">
        <f>VLOOKUP('Consolidtaed Data'!$C582,[1]Locations!$A:$O,2,0)</f>
        <v>East Los Angeles</v>
      </c>
      <c r="O7844" s="9" t="str">
        <f>VLOOKUP('Consolidtaed Data'!$D582,'[1]Sales People'!$A:$B,2,0)</f>
        <v>Scott Mason</v>
      </c>
      <c r="P7844" s="9" t="str">
        <f>VLOOKUP('Consolidtaed Data'!$E582,[1]Customers!$A:$B,2,0)</f>
        <v>Ralph Wood</v>
      </c>
      <c r="Q7844" s="11">
        <f>WEEKDAY('Consolidtaed Data'!$F582)</f>
        <v>2</v>
      </c>
      <c r="R7844" s="9">
        <f>MONTH('Consolidtaed Data'!$F582)</f>
        <v>2</v>
      </c>
      <c r="S7844" s="9" t="str">
        <f>TEXT(Table3[[#This Row],[Purchase Date]],"MMMM")</f>
        <v>August</v>
      </c>
      <c r="T7844" s="9">
        <f>YEAR('Consolidtaed Data'!$F582)</f>
        <v>2020</v>
      </c>
    </row>
    <row r="7845" spans="1:20" x14ac:dyDescent="0.3">
      <c r="A7845" s="9" t="s">
        <v>8871</v>
      </c>
      <c r="B7845" s="9" t="s">
        <v>41</v>
      </c>
      <c r="C7845" s="9" t="s">
        <v>421</v>
      </c>
      <c r="D7845" s="9" t="s">
        <v>246</v>
      </c>
      <c r="E7845" s="9" t="s">
        <v>1159</v>
      </c>
      <c r="F7845" s="12">
        <v>44427</v>
      </c>
      <c r="G7845" s="12" t="str">
        <f>VLOOKUP(Table3[[#This Row],[Product ID]],[1]Products!$A:$G,2,0)</f>
        <v>Product 11</v>
      </c>
      <c r="H7845" s="22">
        <v>1</v>
      </c>
      <c r="I7845" s="9">
        <f>VLOOKUP('Consolidtaed Data'!$B826,[1]Products!$A:$G,4,0)</f>
        <v>217</v>
      </c>
      <c r="J7845" s="9">
        <f>VLOOKUP('Consolidtaed Data'!$B826,[1]Products!$A:$G,3,0)</f>
        <v>171</v>
      </c>
      <c r="K7845" s="9">
        <f>'Consolidtaed Data'!$J826*'Consolidtaed Data'!$H826</f>
        <v>90</v>
      </c>
      <c r="L7845" s="9">
        <f>'Consolidtaed Data'!$I826*'Consolidtaed Data'!$H826</f>
        <v>112</v>
      </c>
      <c r="M7845" s="9">
        <f>'Consolidtaed Data'!$L826-'Consolidtaed Data'!$K826</f>
        <v>476</v>
      </c>
      <c r="N7845" s="9" t="str">
        <f>VLOOKUP('Consolidtaed Data'!$C826,[1]Locations!$A:$O,2,0)</f>
        <v>Torrance</v>
      </c>
      <c r="O7845" s="9" t="str">
        <f>VLOOKUP('Consolidtaed Data'!$D826,'[1]Sales People'!$A:$B,2,0)</f>
        <v>Henry Nelson</v>
      </c>
      <c r="P7845" s="9" t="str">
        <f>VLOOKUP('Consolidtaed Data'!$E826,[1]Customers!$A:$B,2,0)</f>
        <v>Roger Tucker</v>
      </c>
      <c r="Q7845" s="11">
        <f>WEEKDAY('Consolidtaed Data'!$F826)</f>
        <v>5</v>
      </c>
      <c r="R7845" s="9">
        <f>MONTH('Consolidtaed Data'!$F826)</f>
        <v>2</v>
      </c>
      <c r="S7845" s="9" t="str">
        <f>TEXT(Table3[[#This Row],[Purchase Date]],"MMMM")</f>
        <v>August</v>
      </c>
      <c r="T7845" s="9">
        <f>YEAR('Consolidtaed Data'!$F826)</f>
        <v>2020</v>
      </c>
    </row>
    <row r="7846" spans="1:20" x14ac:dyDescent="0.3">
      <c r="A7846" s="9" t="s">
        <v>8872</v>
      </c>
      <c r="B7846" s="9" t="s">
        <v>156</v>
      </c>
      <c r="C7846" s="9" t="s">
        <v>55</v>
      </c>
      <c r="D7846" s="9" t="s">
        <v>161</v>
      </c>
      <c r="E7846" s="9" t="s">
        <v>1970</v>
      </c>
      <c r="F7846" s="12">
        <v>44427</v>
      </c>
      <c r="G7846" s="12" t="str">
        <f>VLOOKUP(Table3[[#This Row],[Product ID]],[1]Products!$A:$G,2,0)</f>
        <v>Product 21</v>
      </c>
      <c r="H7846" s="22">
        <v>2</v>
      </c>
      <c r="I7846" s="9">
        <f>VLOOKUP('Consolidtaed Data'!$B1063,[1]Products!$A:$G,4,0)</f>
        <v>2257</v>
      </c>
      <c r="J7846" s="9">
        <f>VLOOKUP('Consolidtaed Data'!$B1063,[1]Products!$A:$G,3,0)</f>
        <v>1535</v>
      </c>
      <c r="K7846" s="9">
        <f>'Consolidtaed Data'!$J1063*'Consolidtaed Data'!$H1063</f>
        <v>1072</v>
      </c>
      <c r="L7846" s="9">
        <f>'Consolidtaed Data'!$I1063*'Consolidtaed Data'!$H1063</f>
        <v>1600</v>
      </c>
      <c r="M7846" s="9">
        <f>'Consolidtaed Data'!$L1063-'Consolidtaed Data'!$K1063</f>
        <v>724</v>
      </c>
      <c r="N7846" s="9" t="str">
        <f>VLOOKUP('Consolidtaed Data'!$C1063,[1]Locations!$A:$O,2,0)</f>
        <v>Irvine</v>
      </c>
      <c r="O7846" s="9" t="str">
        <f>VLOOKUP('Consolidtaed Data'!$D1063,'[1]Sales People'!$A:$B,2,0)</f>
        <v>Henry Nelson</v>
      </c>
      <c r="P7846" s="9" t="str">
        <f>VLOOKUP('Consolidtaed Data'!$E1063,[1]Customers!$A:$B,2,0)</f>
        <v>Ernest Austin</v>
      </c>
      <c r="Q7846" s="11">
        <f>WEEKDAY('Consolidtaed Data'!$F1063)</f>
        <v>2</v>
      </c>
      <c r="R7846" s="9">
        <f>MONTH('Consolidtaed Data'!$F1063)</f>
        <v>3</v>
      </c>
      <c r="S7846" s="9" t="str">
        <f>TEXT(Table3[[#This Row],[Purchase Date]],"MMMM")</f>
        <v>August</v>
      </c>
      <c r="T7846" s="9">
        <f>YEAR('Consolidtaed Data'!$F1063)</f>
        <v>2020</v>
      </c>
    </row>
    <row r="7847" spans="1:20" x14ac:dyDescent="0.3">
      <c r="A7847" s="9" t="s">
        <v>8873</v>
      </c>
      <c r="B7847" s="9" t="s">
        <v>234</v>
      </c>
      <c r="C7847" s="9" t="s">
        <v>45</v>
      </c>
      <c r="D7847" s="9" t="s">
        <v>149</v>
      </c>
      <c r="E7847" s="9" t="s">
        <v>1556</v>
      </c>
      <c r="F7847" s="12">
        <v>44427</v>
      </c>
      <c r="G7847" s="12" t="str">
        <f>VLOOKUP(Table3[[#This Row],[Product ID]],[1]Products!$A:$G,2,0)</f>
        <v>Product 54</v>
      </c>
      <c r="H7847" s="22">
        <v>1</v>
      </c>
      <c r="I7847" s="9">
        <f>VLOOKUP('Consolidtaed Data'!$B1140,[1]Products!$A:$G,4,0)</f>
        <v>356</v>
      </c>
      <c r="J7847" s="9">
        <f>VLOOKUP('Consolidtaed Data'!$B1140,[1]Products!$A:$G,3,0)</f>
        <v>292</v>
      </c>
      <c r="K7847" s="9">
        <f>'Consolidtaed Data'!$J1140*'Consolidtaed Data'!$H1140</f>
        <v>4197</v>
      </c>
      <c r="L7847" s="9">
        <f>'Consolidtaed Data'!$I1140*'Consolidtaed Data'!$H1140</f>
        <v>6882</v>
      </c>
      <c r="M7847" s="9">
        <f>'Consolidtaed Data'!$L1140-'Consolidtaed Data'!$K1140</f>
        <v>3348</v>
      </c>
      <c r="N7847" s="9" t="str">
        <f>VLOOKUP('Consolidtaed Data'!$C1140,[1]Locations!$A:$O,2,0)</f>
        <v>Torrance</v>
      </c>
      <c r="O7847" s="9" t="str">
        <f>VLOOKUP('Consolidtaed Data'!$D1140,'[1]Sales People'!$A:$B,2,0)</f>
        <v>Roger Robertson</v>
      </c>
      <c r="P7847" s="9" t="str">
        <f>VLOOKUP('Consolidtaed Data'!$E1140,[1]Customers!$A:$B,2,0)</f>
        <v>Clarence Greene</v>
      </c>
      <c r="Q7847" s="11">
        <f>WEEKDAY('Consolidtaed Data'!$F1140)</f>
        <v>2</v>
      </c>
      <c r="R7847" s="9">
        <f>MONTH('Consolidtaed Data'!$F1140)</f>
        <v>3</v>
      </c>
      <c r="S7847" s="9" t="str">
        <f>TEXT(Table3[[#This Row],[Purchase Date]],"MMMM")</f>
        <v>August</v>
      </c>
      <c r="T7847" s="9">
        <f>YEAR('Consolidtaed Data'!$F1140)</f>
        <v>2020</v>
      </c>
    </row>
    <row r="7848" spans="1:20" x14ac:dyDescent="0.3">
      <c r="A7848" s="9" t="s">
        <v>8874</v>
      </c>
      <c r="B7848" s="9" t="s">
        <v>477</v>
      </c>
      <c r="C7848" s="9" t="s">
        <v>192</v>
      </c>
      <c r="D7848" s="9" t="s">
        <v>123</v>
      </c>
      <c r="E7848" s="9" t="s">
        <v>1877</v>
      </c>
      <c r="F7848" s="12">
        <v>44427</v>
      </c>
      <c r="G7848" s="12" t="str">
        <f>VLOOKUP(Table3[[#This Row],[Product ID]],[1]Products!$A:$G,2,0)</f>
        <v>Product 46</v>
      </c>
      <c r="H7848" s="22">
        <v>2</v>
      </c>
      <c r="I7848" s="9">
        <f>VLOOKUP('Consolidtaed Data'!$B1675,[1]Products!$A:$G,4,0)</f>
        <v>1635</v>
      </c>
      <c r="J7848" s="9">
        <f>VLOOKUP('Consolidtaed Data'!$B1675,[1]Products!$A:$G,3,0)</f>
        <v>1046</v>
      </c>
      <c r="K7848" s="9">
        <f>'Consolidtaed Data'!$J1675*'Consolidtaed Data'!$H1675</f>
        <v>1044</v>
      </c>
      <c r="L7848" s="9">
        <f>'Consolidtaed Data'!$I1675*'Consolidtaed Data'!$H1675</f>
        <v>1899</v>
      </c>
      <c r="M7848" s="9">
        <f>'Consolidtaed Data'!$L1675-'Consolidtaed Data'!$K1675</f>
        <v>1224</v>
      </c>
      <c r="N7848" s="9" t="str">
        <f>VLOOKUP('Consolidtaed Data'!$C1675,[1]Locations!$A:$O,2,0)</f>
        <v>Moreno Valley</v>
      </c>
      <c r="O7848" s="9" t="str">
        <f>VLOOKUP('Consolidtaed Data'!$D1675,'[1]Sales People'!$A:$B,2,0)</f>
        <v>Christopher Tucker</v>
      </c>
      <c r="P7848" s="9" t="str">
        <f>VLOOKUP('Consolidtaed Data'!$E1675,[1]Customers!$A:$B,2,0)</f>
        <v>Benjamin Carter</v>
      </c>
      <c r="Q7848" s="11">
        <f>WEEKDAY('Consolidtaed Data'!$F1675)</f>
        <v>7</v>
      </c>
      <c r="R7848" s="9">
        <f>MONTH('Consolidtaed Data'!$F1675)</f>
        <v>5</v>
      </c>
      <c r="S7848" s="9" t="str">
        <f>TEXT(Table3[[#This Row],[Purchase Date]],"MMMM")</f>
        <v>August</v>
      </c>
      <c r="T7848" s="9">
        <f>YEAR('Consolidtaed Data'!$F1675)</f>
        <v>2020</v>
      </c>
    </row>
    <row r="7849" spans="1:20" x14ac:dyDescent="0.3">
      <c r="A7849" s="9" t="s">
        <v>8875</v>
      </c>
      <c r="B7849" s="9" t="s">
        <v>172</v>
      </c>
      <c r="C7849" s="9" t="s">
        <v>126</v>
      </c>
      <c r="D7849" s="9" t="s">
        <v>64</v>
      </c>
      <c r="E7849" s="9" t="s">
        <v>1382</v>
      </c>
      <c r="F7849" s="12">
        <v>44427</v>
      </c>
      <c r="G7849" s="12" t="str">
        <f>VLOOKUP(Table3[[#This Row],[Product ID]],[1]Products!$A:$G,2,0)</f>
        <v>Product 4</v>
      </c>
      <c r="H7849" s="22">
        <v>1</v>
      </c>
      <c r="I7849" s="9">
        <f>VLOOKUP('Consolidtaed Data'!$B1681,[1]Products!$A:$G,4,0)</f>
        <v>1848</v>
      </c>
      <c r="J7849" s="9">
        <f>VLOOKUP('Consolidtaed Data'!$B1681,[1]Products!$A:$G,3,0)</f>
        <v>1294</v>
      </c>
      <c r="K7849" s="9">
        <f>'Consolidtaed Data'!$J1681*'Consolidtaed Data'!$H1681</f>
        <v>2588</v>
      </c>
      <c r="L7849" s="9">
        <f>'Consolidtaed Data'!$I1681*'Consolidtaed Data'!$H1681</f>
        <v>3696</v>
      </c>
      <c r="M7849" s="9">
        <f>'Consolidtaed Data'!$L1681-'Consolidtaed Data'!$K1681</f>
        <v>318</v>
      </c>
      <c r="N7849" s="9" t="str">
        <f>VLOOKUP('Consolidtaed Data'!$C1681,[1]Locations!$A:$O,2,0)</f>
        <v>Oakland</v>
      </c>
      <c r="O7849" s="9" t="str">
        <f>VLOOKUP('Consolidtaed Data'!$D1681,'[1]Sales People'!$A:$B,2,0)</f>
        <v>Kevin Butler</v>
      </c>
      <c r="P7849" s="9" t="str">
        <f>VLOOKUP('Consolidtaed Data'!$E1681,[1]Customers!$A:$B,2,0)</f>
        <v>Martin Berry</v>
      </c>
      <c r="Q7849" s="11">
        <f>WEEKDAY('Consolidtaed Data'!$F1681)</f>
        <v>7</v>
      </c>
      <c r="R7849" s="9">
        <f>MONTH('Consolidtaed Data'!$F1681)</f>
        <v>5</v>
      </c>
      <c r="S7849" s="9" t="str">
        <f>TEXT(Table3[[#This Row],[Purchase Date]],"MMMM")</f>
        <v>August</v>
      </c>
      <c r="T7849" s="9">
        <f>YEAR('Consolidtaed Data'!$F1681)</f>
        <v>2020</v>
      </c>
    </row>
    <row r="7850" spans="1:20" x14ac:dyDescent="0.3">
      <c r="A7850" s="9" t="s">
        <v>8876</v>
      </c>
      <c r="B7850" s="9" t="s">
        <v>382</v>
      </c>
      <c r="C7850" s="9" t="s">
        <v>325</v>
      </c>
      <c r="D7850" s="9" t="s">
        <v>100</v>
      </c>
      <c r="E7850" s="9" t="s">
        <v>844</v>
      </c>
      <c r="F7850" s="12">
        <v>44427</v>
      </c>
      <c r="G7850" s="12" t="str">
        <f>VLOOKUP(Table3[[#This Row],[Product ID]],[1]Products!$A:$G,2,0)</f>
        <v>Product 50</v>
      </c>
      <c r="H7850" s="22">
        <v>3</v>
      </c>
      <c r="I7850" s="9">
        <f>VLOOKUP('Consolidtaed Data'!$B1757,[1]Products!$A:$G,4,0)</f>
        <v>1494</v>
      </c>
      <c r="J7850" s="9">
        <f>VLOOKUP('Consolidtaed Data'!$B1757,[1]Products!$A:$G,3,0)</f>
        <v>971</v>
      </c>
      <c r="K7850" s="9">
        <f>'Consolidtaed Data'!$J1757*'Consolidtaed Data'!$H1757</f>
        <v>1942</v>
      </c>
      <c r="L7850" s="9">
        <f>'Consolidtaed Data'!$I1757*'Consolidtaed Data'!$H1757</f>
        <v>3596</v>
      </c>
      <c r="M7850" s="9">
        <f>'Consolidtaed Data'!$L1757-'Consolidtaed Data'!$K1757</f>
        <v>572</v>
      </c>
      <c r="N7850" s="9" t="str">
        <f>VLOOKUP('Consolidtaed Data'!$C1757,[1]Locations!$A:$O,2,0)</f>
        <v>Santa Clara</v>
      </c>
      <c r="O7850" s="9" t="str">
        <f>VLOOKUP('Consolidtaed Data'!$D1757,'[1]Sales People'!$A:$B,2,0)</f>
        <v>Kenneth Fields</v>
      </c>
      <c r="P7850" s="9" t="str">
        <f>VLOOKUP('Consolidtaed Data'!$E1757,[1]Customers!$A:$B,2,0)</f>
        <v>Wayne Gordon</v>
      </c>
      <c r="Q7850" s="11">
        <f>WEEKDAY('Consolidtaed Data'!$F1757)</f>
        <v>6</v>
      </c>
      <c r="R7850" s="9">
        <f>MONTH('Consolidtaed Data'!$F1757)</f>
        <v>5</v>
      </c>
      <c r="S7850" s="9" t="str">
        <f>TEXT(Table3[[#This Row],[Purchase Date]],"MMMM")</f>
        <v>August</v>
      </c>
      <c r="T7850" s="9">
        <f>YEAR('Consolidtaed Data'!$F1757)</f>
        <v>2020</v>
      </c>
    </row>
    <row r="7851" spans="1:20" x14ac:dyDescent="0.3">
      <c r="A7851" s="9" t="s">
        <v>8877</v>
      </c>
      <c r="B7851" s="9" t="s">
        <v>129</v>
      </c>
      <c r="C7851" s="9" t="s">
        <v>405</v>
      </c>
      <c r="D7851" s="9" t="s">
        <v>64</v>
      </c>
      <c r="E7851" s="9" t="s">
        <v>27</v>
      </c>
      <c r="F7851" s="12">
        <v>44427</v>
      </c>
      <c r="G7851" s="12" t="str">
        <f>VLOOKUP(Table3[[#This Row],[Product ID]],[1]Products!$A:$G,2,0)</f>
        <v>Product 47</v>
      </c>
      <c r="H7851" s="22">
        <v>1</v>
      </c>
      <c r="I7851" s="9">
        <f>VLOOKUP('Consolidtaed Data'!$B1783,[1]Products!$A:$G,4,0)</f>
        <v>1783</v>
      </c>
      <c r="J7851" s="9">
        <f>VLOOKUP('Consolidtaed Data'!$B1783,[1]Products!$A:$G,3,0)</f>
        <v>1516</v>
      </c>
      <c r="K7851" s="9">
        <f>'Consolidtaed Data'!$J1783*'Consolidtaed Data'!$H1783</f>
        <v>962</v>
      </c>
      <c r="L7851" s="9">
        <f>'Consolidtaed Data'!$I1783*'Consolidtaed Data'!$H1783</f>
        <v>1414</v>
      </c>
      <c r="M7851" s="9">
        <f>'Consolidtaed Data'!$L1783-'Consolidtaed Data'!$K1783</f>
        <v>2226</v>
      </c>
      <c r="N7851" s="9" t="str">
        <f>VLOOKUP('Consolidtaed Data'!$C1783,[1]Locations!$A:$O,2,0)</f>
        <v>Santa Clarita</v>
      </c>
      <c r="O7851" s="9" t="str">
        <f>VLOOKUP('Consolidtaed Data'!$D1783,'[1]Sales People'!$A:$B,2,0)</f>
        <v>Kenneth Bradley</v>
      </c>
      <c r="P7851" s="9" t="str">
        <f>VLOOKUP('Consolidtaed Data'!$E1783,[1]Customers!$A:$B,2,0)</f>
        <v>Peter Freeman</v>
      </c>
      <c r="Q7851" s="11">
        <f>WEEKDAY('Consolidtaed Data'!$F1783)</f>
        <v>1</v>
      </c>
      <c r="R7851" s="9">
        <f>MONTH('Consolidtaed Data'!$F1783)</f>
        <v>5</v>
      </c>
      <c r="S7851" s="9" t="str">
        <f>TEXT(Table3[[#This Row],[Purchase Date]],"MMMM")</f>
        <v>August</v>
      </c>
      <c r="T7851" s="9">
        <f>YEAR('Consolidtaed Data'!$F1783)</f>
        <v>2020</v>
      </c>
    </row>
    <row r="7852" spans="1:20" x14ac:dyDescent="0.3">
      <c r="A7852" s="9" t="s">
        <v>8878</v>
      </c>
      <c r="B7852" s="9" t="s">
        <v>139</v>
      </c>
      <c r="C7852" s="9" t="s">
        <v>8</v>
      </c>
      <c r="D7852" s="9" t="s">
        <v>153</v>
      </c>
      <c r="E7852" s="9" t="s">
        <v>2014</v>
      </c>
      <c r="F7852" s="12">
        <v>44427</v>
      </c>
      <c r="G7852" s="12" t="str">
        <f>VLOOKUP(Table3[[#This Row],[Product ID]],[1]Products!$A:$G,2,0)</f>
        <v>Product 13</v>
      </c>
      <c r="H7852" s="22">
        <v>1</v>
      </c>
      <c r="I7852" s="9">
        <f>VLOOKUP('Consolidtaed Data'!$B2498,[1]Products!$A:$G,4,0)</f>
        <v>826</v>
      </c>
      <c r="J7852" s="9">
        <f>VLOOKUP('Consolidtaed Data'!$B2498,[1]Products!$A:$G,3,0)</f>
        <v>562</v>
      </c>
      <c r="K7852" s="9">
        <f>'Consolidtaed Data'!$J2498*'Consolidtaed Data'!$H2498</f>
        <v>786</v>
      </c>
      <c r="L7852" s="9">
        <f>'Consolidtaed Data'!$I2498*'Consolidtaed Data'!$H2498</f>
        <v>947</v>
      </c>
      <c r="M7852" s="9">
        <f>'Consolidtaed Data'!$L2498-'Consolidtaed Data'!$K2498</f>
        <v>858</v>
      </c>
      <c r="N7852" s="9" t="str">
        <f>VLOOKUP('Consolidtaed Data'!$C2498,[1]Locations!$A:$O,2,0)</f>
        <v>Downey</v>
      </c>
      <c r="O7852" s="9" t="str">
        <f>VLOOKUP('Consolidtaed Data'!$D2498,'[1]Sales People'!$A:$B,2,0)</f>
        <v>Scott Clark</v>
      </c>
      <c r="P7852" s="9" t="str">
        <f>VLOOKUP('Consolidtaed Data'!$E2498,[1]Customers!$A:$B,2,0)</f>
        <v>Patrick Brown</v>
      </c>
      <c r="Q7852" s="11">
        <f>WEEKDAY('Consolidtaed Data'!$F2498)</f>
        <v>3</v>
      </c>
      <c r="R7852" s="9">
        <f>MONTH('Consolidtaed Data'!$F2498)</f>
        <v>6</v>
      </c>
      <c r="S7852" s="9" t="str">
        <f>TEXT(Table3[[#This Row],[Purchase Date]],"MMMM")</f>
        <v>August</v>
      </c>
      <c r="T7852" s="9">
        <f>YEAR('Consolidtaed Data'!$F2498)</f>
        <v>2020</v>
      </c>
    </row>
    <row r="7853" spans="1:20" x14ac:dyDescent="0.3">
      <c r="A7853" s="9" t="s">
        <v>8879</v>
      </c>
      <c r="B7853" s="9" t="s">
        <v>38</v>
      </c>
      <c r="C7853" s="9" t="s">
        <v>16</v>
      </c>
      <c r="D7853" s="9" t="s">
        <v>95</v>
      </c>
      <c r="E7853" s="9" t="s">
        <v>1319</v>
      </c>
      <c r="F7853" s="12">
        <v>44427</v>
      </c>
      <c r="G7853" s="12" t="str">
        <f>VLOOKUP(Table3[[#This Row],[Product ID]],[1]Products!$A:$G,2,0)</f>
        <v>Product 25</v>
      </c>
      <c r="H7853" s="22">
        <v>1</v>
      </c>
      <c r="I7853" s="9">
        <f>VLOOKUP('Consolidtaed Data'!$B2578,[1]Products!$A:$G,4,0)</f>
        <v>2283</v>
      </c>
      <c r="J7853" s="9">
        <f>VLOOKUP('Consolidtaed Data'!$B2578,[1]Products!$A:$G,3,0)</f>
        <v>1484</v>
      </c>
      <c r="K7853" s="9">
        <f>'Consolidtaed Data'!$J2578*'Consolidtaed Data'!$H2578</f>
        <v>2642</v>
      </c>
      <c r="L7853" s="9">
        <f>'Consolidtaed Data'!$I2578*'Consolidtaed Data'!$H2578</f>
        <v>3944</v>
      </c>
      <c r="M7853" s="9">
        <f>'Consolidtaed Data'!$L2578-'Consolidtaed Data'!$K2578</f>
        <v>87</v>
      </c>
      <c r="N7853" s="9" t="str">
        <f>VLOOKUP('Consolidtaed Data'!$C2578,[1]Locations!$A:$O,2,0)</f>
        <v>Modesto</v>
      </c>
      <c r="O7853" s="9" t="str">
        <f>VLOOKUP('Consolidtaed Data'!$D2578,'[1]Sales People'!$A:$B,2,0)</f>
        <v>Christopher Tucker</v>
      </c>
      <c r="P7853" s="9" t="str">
        <f>VLOOKUP('Consolidtaed Data'!$E2578,[1]Customers!$A:$B,2,0)</f>
        <v>Jeffrey Phillips</v>
      </c>
      <c r="Q7853" s="11">
        <f>WEEKDAY('Consolidtaed Data'!$F2578)</f>
        <v>2</v>
      </c>
      <c r="R7853" s="9">
        <f>MONTH('Consolidtaed Data'!$F2578)</f>
        <v>7</v>
      </c>
      <c r="S7853" s="9" t="str">
        <f>TEXT(Table3[[#This Row],[Purchase Date]],"MMMM")</f>
        <v>August</v>
      </c>
      <c r="T7853" s="9">
        <f>YEAR('Consolidtaed Data'!$F2578)</f>
        <v>2020</v>
      </c>
    </row>
    <row r="7854" spans="1:20" x14ac:dyDescent="0.3">
      <c r="A7854" s="9" t="s">
        <v>8880</v>
      </c>
      <c r="B7854" s="9" t="s">
        <v>89</v>
      </c>
      <c r="C7854" s="9" t="s">
        <v>423</v>
      </c>
      <c r="D7854" s="9" t="s">
        <v>56</v>
      </c>
      <c r="E7854" s="9" t="s">
        <v>1701</v>
      </c>
      <c r="F7854" s="12">
        <v>44427</v>
      </c>
      <c r="G7854" s="12" t="str">
        <f>VLOOKUP(Table3[[#This Row],[Product ID]],[1]Products!$A:$G,2,0)</f>
        <v>Product 64</v>
      </c>
      <c r="H7854" s="22">
        <v>4</v>
      </c>
      <c r="I7854" s="9">
        <f>VLOOKUP('Consolidtaed Data'!$B2710,[1]Products!$A:$G,4,0)</f>
        <v>1783</v>
      </c>
      <c r="J7854" s="9">
        <f>VLOOKUP('Consolidtaed Data'!$B2710,[1]Products!$A:$G,3,0)</f>
        <v>1230</v>
      </c>
      <c r="K7854" s="9">
        <f>'Consolidtaed Data'!$J2710*'Consolidtaed Data'!$H2710</f>
        <v>1230</v>
      </c>
      <c r="L7854" s="9">
        <f>'Consolidtaed Data'!$I2710*'Consolidtaed Data'!$H2710</f>
        <v>1783</v>
      </c>
      <c r="M7854" s="9">
        <f>'Consolidtaed Data'!$L2710-'Consolidtaed Data'!$K2710</f>
        <v>2226</v>
      </c>
      <c r="N7854" s="9" t="str">
        <f>VLOOKUP('Consolidtaed Data'!$C2710,[1]Locations!$A:$O,2,0)</f>
        <v>San Diego</v>
      </c>
      <c r="O7854" s="9" t="str">
        <f>VLOOKUP('Consolidtaed Data'!$D2710,'[1]Sales People'!$A:$B,2,0)</f>
        <v>Jeremy Mendoza</v>
      </c>
      <c r="P7854" s="9" t="str">
        <f>VLOOKUP('Consolidtaed Data'!$E2710,[1]Customers!$A:$B,2,0)</f>
        <v>Carl Collins</v>
      </c>
      <c r="Q7854" s="11">
        <f>WEEKDAY('Consolidtaed Data'!$F2710)</f>
        <v>6</v>
      </c>
      <c r="R7854" s="9">
        <f>MONTH('Consolidtaed Data'!$F2710)</f>
        <v>7</v>
      </c>
      <c r="S7854" s="9" t="str">
        <f>TEXT(Table3[[#This Row],[Purchase Date]],"MMMM")</f>
        <v>August</v>
      </c>
      <c r="T7854" s="9">
        <f>YEAR('Consolidtaed Data'!$F2710)</f>
        <v>2020</v>
      </c>
    </row>
    <row r="7855" spans="1:20" x14ac:dyDescent="0.3">
      <c r="A7855" s="9" t="s">
        <v>8881</v>
      </c>
      <c r="B7855" s="9" t="s">
        <v>85</v>
      </c>
      <c r="C7855" s="9" t="s">
        <v>169</v>
      </c>
      <c r="D7855" s="9" t="s">
        <v>105</v>
      </c>
      <c r="E7855" s="9" t="s">
        <v>267</v>
      </c>
      <c r="F7855" s="12">
        <v>44427</v>
      </c>
      <c r="G7855" s="12" t="str">
        <f>VLOOKUP(Table3[[#This Row],[Product ID]],[1]Products!$A:$G,2,0)</f>
        <v>Product 93</v>
      </c>
      <c r="H7855" s="22">
        <v>3</v>
      </c>
      <c r="I7855" s="9">
        <f>VLOOKUP('Consolidtaed Data'!$B2913,[1]Products!$A:$G,4,0)</f>
        <v>1494</v>
      </c>
      <c r="J7855" s="9">
        <f>VLOOKUP('Consolidtaed Data'!$B2913,[1]Products!$A:$G,3,0)</f>
        <v>971</v>
      </c>
      <c r="K7855" s="9">
        <f>'Consolidtaed Data'!$J2913*'Consolidtaed Data'!$H2913</f>
        <v>2049</v>
      </c>
      <c r="L7855" s="9">
        <f>'Consolidtaed Data'!$I2913*'Consolidtaed Data'!$H2913</f>
        <v>3534</v>
      </c>
      <c r="M7855" s="9">
        <f>'Consolidtaed Data'!$L2913-'Consolidtaed Data'!$K2913</f>
        <v>96</v>
      </c>
      <c r="N7855" s="9" t="str">
        <f>VLOOKUP('Consolidtaed Data'!$C2913,[1]Locations!$A:$O,2,0)</f>
        <v>Vista</v>
      </c>
      <c r="O7855" s="9" t="str">
        <f>VLOOKUP('Consolidtaed Data'!$D2913,'[1]Sales People'!$A:$B,2,0)</f>
        <v>Justin Lynch</v>
      </c>
      <c r="P7855" s="9" t="str">
        <f>VLOOKUP('Consolidtaed Data'!$E2913,[1]Customers!$A:$B,2,0)</f>
        <v>Joe Bryant</v>
      </c>
      <c r="Q7855" s="11">
        <f>WEEKDAY('Consolidtaed Data'!$F2913)</f>
        <v>7</v>
      </c>
      <c r="R7855" s="9">
        <f>MONTH('Consolidtaed Data'!$F2913)</f>
        <v>8</v>
      </c>
      <c r="S7855" s="9" t="str">
        <f>TEXT(Table3[[#This Row],[Purchase Date]],"MMMM")</f>
        <v>August</v>
      </c>
      <c r="T7855" s="9">
        <f>YEAR('Consolidtaed Data'!$F2913)</f>
        <v>2020</v>
      </c>
    </row>
    <row r="7856" spans="1:20" x14ac:dyDescent="0.3">
      <c r="A7856" s="9" t="s">
        <v>8882</v>
      </c>
      <c r="B7856" s="9" t="s">
        <v>572</v>
      </c>
      <c r="C7856" s="9" t="s">
        <v>263</v>
      </c>
      <c r="D7856" s="9" t="s">
        <v>161</v>
      </c>
      <c r="E7856" s="9" t="s">
        <v>1982</v>
      </c>
      <c r="F7856" s="12">
        <v>44427</v>
      </c>
      <c r="G7856" s="12" t="str">
        <f>VLOOKUP(Table3[[#This Row],[Product ID]],[1]Products!$A:$G,2,0)</f>
        <v>Product 22</v>
      </c>
      <c r="H7856" s="22">
        <v>2</v>
      </c>
      <c r="I7856" s="9">
        <f>VLOOKUP('Consolidtaed Data'!$B3118,[1]Products!$A:$G,4,0)</f>
        <v>947</v>
      </c>
      <c r="J7856" s="9">
        <f>VLOOKUP('Consolidtaed Data'!$B3118,[1]Products!$A:$G,3,0)</f>
        <v>786</v>
      </c>
      <c r="K7856" s="9">
        <f>'Consolidtaed Data'!$J3118*'Consolidtaed Data'!$H3118</f>
        <v>732</v>
      </c>
      <c r="L7856" s="9">
        <f>'Consolidtaed Data'!$I3118*'Consolidtaed Data'!$H3118</f>
        <v>1077</v>
      </c>
      <c r="M7856" s="9">
        <f>'Consolidtaed Data'!$L3118-'Consolidtaed Data'!$K3118</f>
        <v>626</v>
      </c>
      <c r="N7856" s="9" t="str">
        <f>VLOOKUP('Consolidtaed Data'!$C3118,[1]Locations!$A:$O,2,0)</f>
        <v>Roseville</v>
      </c>
      <c r="O7856" s="9" t="str">
        <f>VLOOKUP('Consolidtaed Data'!$D3118,'[1]Sales People'!$A:$B,2,0)</f>
        <v>Fred Robertson</v>
      </c>
      <c r="P7856" s="9" t="str">
        <f>VLOOKUP('Consolidtaed Data'!$E3118,[1]Customers!$A:$B,2,0)</f>
        <v>Donald Andrews</v>
      </c>
      <c r="Q7856" s="11">
        <f>WEEKDAY('Consolidtaed Data'!$F3118)</f>
        <v>2</v>
      </c>
      <c r="R7856" s="9">
        <f>MONTH('Consolidtaed Data'!$F3118)</f>
        <v>8</v>
      </c>
      <c r="S7856" s="9" t="str">
        <f>TEXT(Table3[[#This Row],[Purchase Date]],"MMMM")</f>
        <v>August</v>
      </c>
      <c r="T7856" s="9">
        <f>YEAR('Consolidtaed Data'!$F3118)</f>
        <v>2020</v>
      </c>
    </row>
    <row r="7857" spans="1:20" x14ac:dyDescent="0.3">
      <c r="A7857" s="9" t="s">
        <v>8883</v>
      </c>
      <c r="B7857" s="9" t="s">
        <v>284</v>
      </c>
      <c r="C7857" s="9" t="s">
        <v>472</v>
      </c>
      <c r="D7857" s="9" t="s">
        <v>153</v>
      </c>
      <c r="E7857" s="9" t="s">
        <v>508</v>
      </c>
      <c r="F7857" s="12">
        <v>44427</v>
      </c>
      <c r="G7857" s="12" t="str">
        <f>VLOOKUP(Table3[[#This Row],[Product ID]],[1]Products!$A:$G,2,0)</f>
        <v>Product 96</v>
      </c>
      <c r="H7857" s="22">
        <v>2</v>
      </c>
      <c r="I7857" s="9">
        <f>VLOOKUP('Consolidtaed Data'!$B3129,[1]Products!$A:$G,4,0)</f>
        <v>2396</v>
      </c>
      <c r="J7857" s="9">
        <f>VLOOKUP('Consolidtaed Data'!$B3129,[1]Products!$A:$G,3,0)</f>
        <v>1965</v>
      </c>
      <c r="K7857" s="9">
        <f>'Consolidtaed Data'!$J3129*'Consolidtaed Data'!$H3129</f>
        <v>838</v>
      </c>
      <c r="L7857" s="9">
        <f>'Consolidtaed Data'!$I3129*'Consolidtaed Data'!$H3129</f>
        <v>1103</v>
      </c>
      <c r="M7857" s="9">
        <f>'Consolidtaed Data'!$L3129-'Consolidtaed Data'!$K3129</f>
        <v>2604</v>
      </c>
      <c r="N7857" s="9" t="str">
        <f>VLOOKUP('Consolidtaed Data'!$C3129,[1]Locations!$A:$O,2,0)</f>
        <v>Riverside</v>
      </c>
      <c r="O7857" s="9" t="str">
        <f>VLOOKUP('Consolidtaed Data'!$D3129,'[1]Sales People'!$A:$B,2,0)</f>
        <v>Eugene Holmes</v>
      </c>
      <c r="P7857" s="9" t="str">
        <f>VLOOKUP('Consolidtaed Data'!$E3129,[1]Customers!$A:$B,2,0)</f>
        <v>Carl Anderson</v>
      </c>
      <c r="Q7857" s="11">
        <f>WEEKDAY('Consolidtaed Data'!$F3129)</f>
        <v>3</v>
      </c>
      <c r="R7857" s="9">
        <f>MONTH('Consolidtaed Data'!$F3129)</f>
        <v>8</v>
      </c>
      <c r="S7857" s="9" t="str">
        <f>TEXT(Table3[[#This Row],[Purchase Date]],"MMMM")</f>
        <v>August</v>
      </c>
      <c r="T7857" s="9">
        <f>YEAR('Consolidtaed Data'!$F3129)</f>
        <v>2020</v>
      </c>
    </row>
    <row r="7858" spans="1:20" x14ac:dyDescent="0.3">
      <c r="A7858" s="9" t="s">
        <v>8884</v>
      </c>
      <c r="B7858" s="9" t="s">
        <v>393</v>
      </c>
      <c r="C7858" s="9" t="s">
        <v>25</v>
      </c>
      <c r="D7858" s="9" t="s">
        <v>22</v>
      </c>
      <c r="E7858" s="9" t="s">
        <v>1736</v>
      </c>
      <c r="F7858" s="12">
        <v>44427</v>
      </c>
      <c r="G7858" s="12" t="str">
        <f>VLOOKUP(Table3[[#This Row],[Product ID]],[1]Products!$A:$G,2,0)</f>
        <v>Product 84</v>
      </c>
      <c r="H7858" s="22">
        <v>3</v>
      </c>
      <c r="I7858" s="9">
        <f>VLOOKUP('Consolidtaed Data'!$B3201,[1]Products!$A:$G,4,0)</f>
        <v>123</v>
      </c>
      <c r="J7858" s="9">
        <f>VLOOKUP('Consolidtaed Data'!$B3201,[1]Products!$A:$G,3,0)</f>
        <v>84</v>
      </c>
      <c r="K7858" s="9">
        <f>'Consolidtaed Data'!$J3201*'Consolidtaed Data'!$H3201</f>
        <v>3570</v>
      </c>
      <c r="L7858" s="9">
        <f>'Consolidtaed Data'!$I3201*'Consolidtaed Data'!$H3201</f>
        <v>4698</v>
      </c>
      <c r="M7858" s="9">
        <f>'Consolidtaed Data'!$L3201-'Consolidtaed Data'!$K3201</f>
        <v>123</v>
      </c>
      <c r="N7858" s="9" t="str">
        <f>VLOOKUP('Consolidtaed Data'!$C3201,[1]Locations!$A:$O,2,0)</f>
        <v>Long Beach</v>
      </c>
      <c r="O7858" s="9" t="str">
        <f>VLOOKUP('Consolidtaed Data'!$D3201,'[1]Sales People'!$A:$B,2,0)</f>
        <v>Howard Sims</v>
      </c>
      <c r="P7858" s="9" t="str">
        <f>VLOOKUP('Consolidtaed Data'!$E3201,[1]Customers!$A:$B,2,0)</f>
        <v>Joshua Romero</v>
      </c>
      <c r="Q7858" s="11">
        <f>WEEKDAY('Consolidtaed Data'!$F3201)</f>
        <v>1</v>
      </c>
      <c r="R7858" s="9">
        <f>MONTH('Consolidtaed Data'!$F3201)</f>
        <v>8</v>
      </c>
      <c r="S7858" s="9" t="str">
        <f>TEXT(Table3[[#This Row],[Purchase Date]],"MMMM")</f>
        <v>August</v>
      </c>
      <c r="T7858" s="9">
        <f>YEAR('Consolidtaed Data'!$F3201)</f>
        <v>2020</v>
      </c>
    </row>
    <row r="7859" spans="1:20" x14ac:dyDescent="0.3">
      <c r="A7859" s="9" t="s">
        <v>8885</v>
      </c>
      <c r="B7859" s="9" t="s">
        <v>216</v>
      </c>
      <c r="C7859" s="9" t="s">
        <v>423</v>
      </c>
      <c r="D7859" s="9" t="s">
        <v>246</v>
      </c>
      <c r="E7859" s="9" t="s">
        <v>1701</v>
      </c>
      <c r="F7859" s="12">
        <v>44427</v>
      </c>
      <c r="G7859" s="12" t="str">
        <f>VLOOKUP(Table3[[#This Row],[Product ID]],[1]Products!$A:$G,2,0)</f>
        <v>Product 73</v>
      </c>
      <c r="H7859" s="22">
        <v>1</v>
      </c>
      <c r="I7859" s="9">
        <f>VLOOKUP('Consolidtaed Data'!$B3627,[1]Products!$A:$G,4,0)</f>
        <v>1414</v>
      </c>
      <c r="J7859" s="9">
        <f>VLOOKUP('Consolidtaed Data'!$B3627,[1]Products!$A:$G,3,0)</f>
        <v>962</v>
      </c>
      <c r="K7859" s="9">
        <f>'Consolidtaed Data'!$J3627*'Consolidtaed Data'!$H3627</f>
        <v>513</v>
      </c>
      <c r="L7859" s="9">
        <f>'Consolidtaed Data'!$I3627*'Consolidtaed Data'!$H3627</f>
        <v>651</v>
      </c>
      <c r="M7859" s="9">
        <f>'Consolidtaed Data'!$L3627-'Consolidtaed Data'!$K3627</f>
        <v>871</v>
      </c>
      <c r="N7859" s="9" t="str">
        <f>VLOOKUP('Consolidtaed Data'!$C3627,[1]Locations!$A:$O,2,0)</f>
        <v>Palmdale</v>
      </c>
      <c r="O7859" s="9" t="str">
        <f>VLOOKUP('Consolidtaed Data'!$D3627,'[1]Sales People'!$A:$B,2,0)</f>
        <v>Robert Reed</v>
      </c>
      <c r="P7859" s="9" t="str">
        <f>VLOOKUP('Consolidtaed Data'!$E3627,[1]Customers!$A:$B,2,0)</f>
        <v>Thomas Hawkins</v>
      </c>
      <c r="Q7859" s="11">
        <f>WEEKDAY('Consolidtaed Data'!$F3627)</f>
        <v>3</v>
      </c>
      <c r="R7859" s="9">
        <f>MONTH('Consolidtaed Data'!$F3627)</f>
        <v>9</v>
      </c>
      <c r="S7859" s="9" t="str">
        <f>TEXT(Table3[[#This Row],[Purchase Date]],"MMMM")</f>
        <v>August</v>
      </c>
      <c r="T7859" s="9">
        <f>YEAR('Consolidtaed Data'!$F3627)</f>
        <v>2020</v>
      </c>
    </row>
    <row r="7860" spans="1:20" x14ac:dyDescent="0.3">
      <c r="A7860" s="9" t="s">
        <v>8886</v>
      </c>
      <c r="B7860" s="9" t="s">
        <v>712</v>
      </c>
      <c r="C7860" s="9" t="s">
        <v>635</v>
      </c>
      <c r="D7860" s="9" t="s">
        <v>13</v>
      </c>
      <c r="E7860" s="9" t="s">
        <v>636</v>
      </c>
      <c r="F7860" s="12">
        <v>44428</v>
      </c>
      <c r="G7860" s="12" t="str">
        <f>VLOOKUP(Table3[[#This Row],[Product ID]],[1]Products!$A:$G,2,0)</f>
        <v>Product 32</v>
      </c>
      <c r="H7860" s="22">
        <v>1</v>
      </c>
      <c r="I7860" s="9">
        <f>VLOOKUP('Consolidtaed Data'!$B182,[1]Products!$A:$G,4,0)</f>
        <v>947</v>
      </c>
      <c r="J7860" s="9">
        <f>VLOOKUP('Consolidtaed Data'!$B182,[1]Products!$A:$G,3,0)</f>
        <v>786</v>
      </c>
      <c r="K7860" s="9">
        <f>'Consolidtaed Data'!$J182*'Consolidtaed Data'!$H182</f>
        <v>61</v>
      </c>
      <c r="L7860" s="9">
        <f>'Consolidtaed Data'!$I182*'Consolidtaed Data'!$H182</f>
        <v>95</v>
      </c>
      <c r="M7860" s="9">
        <f>'Consolidtaed Data'!$L182-'Consolidtaed Data'!$K182</f>
        <v>246</v>
      </c>
      <c r="N7860" s="9" t="str">
        <f>VLOOKUP('Consolidtaed Data'!$C182,[1]Locations!$A:$O,2,0)</f>
        <v>Clovis</v>
      </c>
      <c r="O7860" s="9" t="str">
        <f>VLOOKUP('Consolidtaed Data'!$D182,'[1]Sales People'!$A:$B,2,0)</f>
        <v>Scott Clark</v>
      </c>
      <c r="P7860" s="9" t="str">
        <f>VLOOKUP('Consolidtaed Data'!$E182,[1]Customers!$A:$B,2,0)</f>
        <v>Matthew Duncan</v>
      </c>
      <c r="Q7860" s="11">
        <f>WEEKDAY('Consolidtaed Data'!$F182)</f>
        <v>3</v>
      </c>
      <c r="R7860" s="9">
        <f>MONTH('Consolidtaed Data'!$F182)</f>
        <v>1</v>
      </c>
      <c r="S7860" s="9" t="str">
        <f>TEXT(Table3[[#This Row],[Purchase Date]],"MMMM")</f>
        <v>August</v>
      </c>
      <c r="T7860" s="9">
        <f>YEAR('Consolidtaed Data'!$F182)</f>
        <v>2020</v>
      </c>
    </row>
    <row r="7861" spans="1:20" x14ac:dyDescent="0.3">
      <c r="A7861" s="9" t="s">
        <v>8887</v>
      </c>
      <c r="B7861" s="9" t="s">
        <v>230</v>
      </c>
      <c r="C7861" s="9" t="s">
        <v>210</v>
      </c>
      <c r="D7861" s="9" t="s">
        <v>197</v>
      </c>
      <c r="E7861" s="9" t="s">
        <v>640</v>
      </c>
      <c r="F7861" s="12">
        <v>44428</v>
      </c>
      <c r="G7861" s="12" t="str">
        <f>VLOOKUP(Table3[[#This Row],[Product ID]],[1]Products!$A:$G,2,0)</f>
        <v>Product 31</v>
      </c>
      <c r="H7861" s="22">
        <v>4</v>
      </c>
      <c r="I7861" s="9">
        <f>VLOOKUP('Consolidtaed Data'!$B184,[1]Products!$A:$G,4,0)</f>
        <v>1278</v>
      </c>
      <c r="J7861" s="9">
        <f>VLOOKUP('Consolidtaed Data'!$B184,[1]Products!$A:$G,3,0)</f>
        <v>665</v>
      </c>
      <c r="K7861" s="9">
        <f>'Consolidtaed Data'!$J184*'Consolidtaed Data'!$H184</f>
        <v>1995</v>
      </c>
      <c r="L7861" s="9">
        <f>'Consolidtaed Data'!$I184*'Consolidtaed Data'!$H184</f>
        <v>3834</v>
      </c>
      <c r="M7861" s="9">
        <f>'Consolidtaed Data'!$L184-'Consolidtaed Data'!$K184</f>
        <v>286</v>
      </c>
      <c r="N7861" s="9" t="str">
        <f>VLOOKUP('Consolidtaed Data'!$C184,[1]Locations!$A:$O,2,0)</f>
        <v>Palmdale</v>
      </c>
      <c r="O7861" s="9" t="str">
        <f>VLOOKUP('Consolidtaed Data'!$D184,'[1]Sales People'!$A:$B,2,0)</f>
        <v>Christopher Tucker</v>
      </c>
      <c r="P7861" s="9" t="str">
        <f>VLOOKUP('Consolidtaed Data'!$E184,[1]Customers!$A:$B,2,0)</f>
        <v>Richard Carr</v>
      </c>
      <c r="Q7861" s="11">
        <f>WEEKDAY('Consolidtaed Data'!$F184)</f>
        <v>3</v>
      </c>
      <c r="R7861" s="9">
        <f>MONTH('Consolidtaed Data'!$F184)</f>
        <v>1</v>
      </c>
      <c r="S7861" s="9" t="str">
        <f>TEXT(Table3[[#This Row],[Purchase Date]],"MMMM")</f>
        <v>August</v>
      </c>
      <c r="T7861" s="9">
        <f>YEAR('Consolidtaed Data'!$F184)</f>
        <v>2020</v>
      </c>
    </row>
    <row r="7862" spans="1:20" x14ac:dyDescent="0.3">
      <c r="A7862" s="9" t="s">
        <v>8888</v>
      </c>
      <c r="B7862" s="9" t="s">
        <v>411</v>
      </c>
      <c r="C7862" s="9" t="s">
        <v>319</v>
      </c>
      <c r="D7862" s="9" t="s">
        <v>123</v>
      </c>
      <c r="E7862" s="9" t="s">
        <v>428</v>
      </c>
      <c r="F7862" s="12">
        <v>44428</v>
      </c>
      <c r="G7862" s="12" t="str">
        <f>VLOOKUP(Table3[[#This Row],[Product ID]],[1]Products!$A:$G,2,0)</f>
        <v>Product 27</v>
      </c>
      <c r="H7862" s="22">
        <v>1</v>
      </c>
      <c r="I7862" s="9">
        <f>VLOOKUP('Consolidtaed Data'!$B409,[1]Products!$A:$G,4,0)</f>
        <v>1405</v>
      </c>
      <c r="J7862" s="9">
        <f>VLOOKUP('Consolidtaed Data'!$B409,[1]Products!$A:$G,3,0)</f>
        <v>1054</v>
      </c>
      <c r="K7862" s="9">
        <f>'Consolidtaed Data'!$J409*'Consolidtaed Data'!$H409</f>
        <v>520</v>
      </c>
      <c r="L7862" s="9">
        <f>'Consolidtaed Data'!$I409*'Consolidtaed Data'!$H409</f>
        <v>724</v>
      </c>
      <c r="M7862" s="9">
        <f>'Consolidtaed Data'!$L409-'Consolidtaed Data'!$K409</f>
        <v>874</v>
      </c>
      <c r="N7862" s="9" t="str">
        <f>VLOOKUP('Consolidtaed Data'!$C409,[1]Locations!$A:$O,2,0)</f>
        <v>Visalia</v>
      </c>
      <c r="O7862" s="9" t="str">
        <f>VLOOKUP('Consolidtaed Data'!$D409,'[1]Sales People'!$A:$B,2,0)</f>
        <v>Joe Sims</v>
      </c>
      <c r="P7862" s="9" t="str">
        <f>VLOOKUP('Consolidtaed Data'!$E409,[1]Customers!$A:$B,2,0)</f>
        <v>Keith Jordan</v>
      </c>
      <c r="Q7862" s="11">
        <f>WEEKDAY('Consolidtaed Data'!$F409)</f>
        <v>3</v>
      </c>
      <c r="R7862" s="9">
        <f>MONTH('Consolidtaed Data'!$F409)</f>
        <v>1</v>
      </c>
      <c r="S7862" s="9" t="str">
        <f>TEXT(Table3[[#This Row],[Purchase Date]],"MMMM")</f>
        <v>August</v>
      </c>
      <c r="T7862" s="9">
        <f>YEAR('Consolidtaed Data'!$F409)</f>
        <v>2020</v>
      </c>
    </row>
    <row r="7863" spans="1:20" x14ac:dyDescent="0.3">
      <c r="A7863" s="9" t="s">
        <v>8889</v>
      </c>
      <c r="B7863" s="9" t="s">
        <v>89</v>
      </c>
      <c r="C7863" s="9" t="s">
        <v>421</v>
      </c>
      <c r="D7863" s="9" t="s">
        <v>95</v>
      </c>
      <c r="E7863" s="9" t="s">
        <v>622</v>
      </c>
      <c r="F7863" s="12">
        <v>44428</v>
      </c>
      <c r="G7863" s="12" t="str">
        <f>VLOOKUP(Table3[[#This Row],[Product ID]],[1]Products!$A:$G,2,0)</f>
        <v>Product 64</v>
      </c>
      <c r="H7863" s="22">
        <v>1</v>
      </c>
      <c r="I7863" s="9">
        <f>VLOOKUP('Consolidtaed Data'!$B585,[1]Products!$A:$G,4,0)</f>
        <v>203</v>
      </c>
      <c r="J7863" s="9">
        <f>VLOOKUP('Consolidtaed Data'!$B585,[1]Products!$A:$G,3,0)</f>
        <v>154</v>
      </c>
      <c r="K7863" s="9">
        <f>'Consolidtaed Data'!$J585*'Consolidtaed Data'!$H585</f>
        <v>2468</v>
      </c>
      <c r="L7863" s="9">
        <f>'Consolidtaed Data'!$I585*'Consolidtaed Data'!$H585</f>
        <v>3164</v>
      </c>
      <c r="M7863" s="9">
        <f>'Consolidtaed Data'!$L585-'Consolidtaed Data'!$K585</f>
        <v>895</v>
      </c>
      <c r="N7863" s="9" t="str">
        <f>VLOOKUP('Consolidtaed Data'!$C585,[1]Locations!$A:$O,2,0)</f>
        <v>Burbank</v>
      </c>
      <c r="O7863" s="9" t="str">
        <f>VLOOKUP('Consolidtaed Data'!$D585,'[1]Sales People'!$A:$B,2,0)</f>
        <v>Jimmy Young</v>
      </c>
      <c r="P7863" s="9" t="str">
        <f>VLOOKUP('Consolidtaed Data'!$E585,[1]Customers!$A:$B,2,0)</f>
        <v>Billy Nelson</v>
      </c>
      <c r="Q7863" s="11">
        <f>WEEKDAY('Consolidtaed Data'!$F585)</f>
        <v>2</v>
      </c>
      <c r="R7863" s="9">
        <f>MONTH('Consolidtaed Data'!$F585)</f>
        <v>2</v>
      </c>
      <c r="S7863" s="9" t="str">
        <f>TEXT(Table3[[#This Row],[Purchase Date]],"MMMM")</f>
        <v>August</v>
      </c>
      <c r="T7863" s="9">
        <f>YEAR('Consolidtaed Data'!$F585)</f>
        <v>2020</v>
      </c>
    </row>
    <row r="7864" spans="1:20" x14ac:dyDescent="0.3">
      <c r="A7864" s="9" t="s">
        <v>8890</v>
      </c>
      <c r="B7864" s="9" t="s">
        <v>219</v>
      </c>
      <c r="C7864" s="9" t="s">
        <v>394</v>
      </c>
      <c r="D7864" s="9" t="s">
        <v>31</v>
      </c>
      <c r="E7864" s="9" t="s">
        <v>754</v>
      </c>
      <c r="F7864" s="12">
        <v>44428</v>
      </c>
      <c r="G7864" s="12" t="str">
        <f>VLOOKUP(Table3[[#This Row],[Product ID]],[1]Products!$A:$G,2,0)</f>
        <v>Product 35</v>
      </c>
      <c r="H7864" s="22">
        <v>1</v>
      </c>
      <c r="I7864" s="9">
        <f>VLOOKUP('Consolidtaed Data'!$B1162,[1]Products!$A:$G,4,0)</f>
        <v>556</v>
      </c>
      <c r="J7864" s="9">
        <f>VLOOKUP('Consolidtaed Data'!$B1162,[1]Products!$A:$G,3,0)</f>
        <v>395</v>
      </c>
      <c r="K7864" s="9">
        <f>'Consolidtaed Data'!$J1162*'Consolidtaed Data'!$H1162</f>
        <v>778</v>
      </c>
      <c r="L7864" s="9">
        <f>'Consolidtaed Data'!$I1162*'Consolidtaed Data'!$H1162</f>
        <v>1274</v>
      </c>
      <c r="M7864" s="9">
        <f>'Consolidtaed Data'!$L1162-'Consolidtaed Data'!$K1162</f>
        <v>696</v>
      </c>
      <c r="N7864" s="9" t="str">
        <f>VLOOKUP('Consolidtaed Data'!$C1162,[1]Locations!$A:$O,2,0)</f>
        <v>Vallejo</v>
      </c>
      <c r="O7864" s="9" t="str">
        <f>VLOOKUP('Consolidtaed Data'!$D1162,'[1]Sales People'!$A:$B,2,0)</f>
        <v>Ryan Butler</v>
      </c>
      <c r="P7864" s="9" t="str">
        <f>VLOOKUP('Consolidtaed Data'!$E1162,[1]Customers!$A:$B,2,0)</f>
        <v>Wayne Owens</v>
      </c>
      <c r="Q7864" s="11">
        <f>WEEKDAY('Consolidtaed Data'!$F1162)</f>
        <v>3</v>
      </c>
      <c r="R7864" s="9">
        <f>MONTH('Consolidtaed Data'!$F1162)</f>
        <v>3</v>
      </c>
      <c r="S7864" s="9" t="str">
        <f>TEXT(Table3[[#This Row],[Purchase Date]],"MMMM")</f>
        <v>August</v>
      </c>
      <c r="T7864" s="9">
        <f>YEAR('Consolidtaed Data'!$F1162)</f>
        <v>2020</v>
      </c>
    </row>
    <row r="7865" spans="1:20" x14ac:dyDescent="0.3">
      <c r="A7865" s="9" t="s">
        <v>8891</v>
      </c>
      <c r="B7865" s="9" t="s">
        <v>15</v>
      </c>
      <c r="C7865" s="9" t="s">
        <v>439</v>
      </c>
      <c r="D7865" s="9" t="s">
        <v>64</v>
      </c>
      <c r="E7865" s="9" t="s">
        <v>2024</v>
      </c>
      <c r="F7865" s="12">
        <v>44428</v>
      </c>
      <c r="G7865" s="12" t="str">
        <f>VLOOKUP(Table3[[#This Row],[Product ID]],[1]Products!$A:$G,2,0)</f>
        <v>Product 38</v>
      </c>
      <c r="H7865" s="22">
        <v>1</v>
      </c>
      <c r="I7865" s="9">
        <f>VLOOKUP('Consolidtaed Data'!$B1260,[1]Products!$A:$G,4,0)</f>
        <v>871</v>
      </c>
      <c r="J7865" s="9">
        <f>VLOOKUP('Consolidtaed Data'!$B1260,[1]Products!$A:$G,3,0)</f>
        <v>540</v>
      </c>
      <c r="K7865" s="9">
        <f>'Consolidtaed Data'!$J1260*'Consolidtaed Data'!$H1260</f>
        <v>79</v>
      </c>
      <c r="L7865" s="9">
        <f>'Consolidtaed Data'!$I1260*'Consolidtaed Data'!$H1260</f>
        <v>127</v>
      </c>
      <c r="M7865" s="9">
        <f>'Consolidtaed Data'!$L1260-'Consolidtaed Data'!$K1260</f>
        <v>1032</v>
      </c>
      <c r="N7865" s="9" t="str">
        <f>VLOOKUP('Consolidtaed Data'!$C1260,[1]Locations!$A:$O,2,0)</f>
        <v>Torrance</v>
      </c>
      <c r="O7865" s="9" t="str">
        <f>VLOOKUP('Consolidtaed Data'!$D1260,'[1]Sales People'!$A:$B,2,0)</f>
        <v>Brian Thomas</v>
      </c>
      <c r="P7865" s="9" t="str">
        <f>VLOOKUP('Consolidtaed Data'!$E1260,[1]Customers!$A:$B,2,0)</f>
        <v>James Perkins</v>
      </c>
      <c r="Q7865" s="11">
        <f>WEEKDAY('Consolidtaed Data'!$F1260)</f>
        <v>5</v>
      </c>
      <c r="R7865" s="9">
        <f>MONTH('Consolidtaed Data'!$F1260)</f>
        <v>4</v>
      </c>
      <c r="S7865" s="9" t="str">
        <f>TEXT(Table3[[#This Row],[Purchase Date]],"MMMM")</f>
        <v>August</v>
      </c>
      <c r="T7865" s="9">
        <f>YEAR('Consolidtaed Data'!$F1260)</f>
        <v>2020</v>
      </c>
    </row>
    <row r="7866" spans="1:20" x14ac:dyDescent="0.3">
      <c r="A7866" s="9" t="s">
        <v>8892</v>
      </c>
      <c r="B7866" s="9" t="s">
        <v>148</v>
      </c>
      <c r="C7866" s="9" t="s">
        <v>192</v>
      </c>
      <c r="D7866" s="9" t="s">
        <v>281</v>
      </c>
      <c r="E7866" s="9" t="s">
        <v>730</v>
      </c>
      <c r="F7866" s="12">
        <v>44428</v>
      </c>
      <c r="G7866" s="12" t="str">
        <f>VLOOKUP(Table3[[#This Row],[Product ID]],[1]Products!$A:$G,2,0)</f>
        <v>Product 16</v>
      </c>
      <c r="H7866" s="22">
        <v>1</v>
      </c>
      <c r="I7866" s="9">
        <f>VLOOKUP('Consolidtaed Data'!$B1814,[1]Products!$A:$G,4,0)</f>
        <v>2497</v>
      </c>
      <c r="J7866" s="9">
        <f>VLOOKUP('Consolidtaed Data'!$B1814,[1]Products!$A:$G,3,0)</f>
        <v>1473</v>
      </c>
      <c r="K7866" s="9">
        <f>'Consolidtaed Data'!$J1814*'Consolidtaed Data'!$H1814</f>
        <v>1800</v>
      </c>
      <c r="L7866" s="9">
        <f>'Consolidtaed Data'!$I1814*'Consolidtaed Data'!$H1814</f>
        <v>3000</v>
      </c>
      <c r="M7866" s="9">
        <f>'Consolidtaed Data'!$L1814-'Consolidtaed Data'!$K1814</f>
        <v>731</v>
      </c>
      <c r="N7866" s="9" t="str">
        <f>VLOOKUP('Consolidtaed Data'!$C1814,[1]Locations!$A:$O,2,0)</f>
        <v>Berkeley</v>
      </c>
      <c r="O7866" s="9" t="str">
        <f>VLOOKUP('Consolidtaed Data'!$D1814,'[1]Sales People'!$A:$B,2,0)</f>
        <v>John Reyes</v>
      </c>
      <c r="P7866" s="9" t="str">
        <f>VLOOKUP('Consolidtaed Data'!$E1814,[1]Customers!$A:$B,2,0)</f>
        <v>Victor Dean</v>
      </c>
      <c r="Q7866" s="11">
        <f>WEEKDAY('Consolidtaed Data'!$F1814)</f>
        <v>3</v>
      </c>
      <c r="R7866" s="9">
        <f>MONTH('Consolidtaed Data'!$F1814)</f>
        <v>5</v>
      </c>
      <c r="S7866" s="9" t="str">
        <f>TEXT(Table3[[#This Row],[Purchase Date]],"MMMM")</f>
        <v>August</v>
      </c>
      <c r="T7866" s="9">
        <f>YEAR('Consolidtaed Data'!$F1814)</f>
        <v>2020</v>
      </c>
    </row>
    <row r="7867" spans="1:20" x14ac:dyDescent="0.3">
      <c r="A7867" s="9" t="s">
        <v>8893</v>
      </c>
      <c r="B7867" s="9" t="s">
        <v>7</v>
      </c>
      <c r="C7867" s="9" t="s">
        <v>405</v>
      </c>
      <c r="D7867" s="9" t="s">
        <v>105</v>
      </c>
      <c r="E7867" s="9" t="s">
        <v>1087</v>
      </c>
      <c r="F7867" s="12">
        <v>44428</v>
      </c>
      <c r="G7867" s="12" t="str">
        <f>VLOOKUP(Table3[[#This Row],[Product ID]],[1]Products!$A:$G,2,0)</f>
        <v>Product 77</v>
      </c>
      <c r="H7867" s="22">
        <v>1</v>
      </c>
      <c r="I7867" s="9">
        <f>VLOOKUP('Consolidtaed Data'!$B1941,[1]Products!$A:$G,4,0)</f>
        <v>1826</v>
      </c>
      <c r="J7867" s="9">
        <f>VLOOKUP('Consolidtaed Data'!$B1941,[1]Products!$A:$G,3,0)</f>
        <v>1443</v>
      </c>
      <c r="K7867" s="9">
        <f>'Consolidtaed Data'!$J1941*'Consolidtaed Data'!$H1941</f>
        <v>634</v>
      </c>
      <c r="L7867" s="9">
        <f>'Consolidtaed Data'!$I1941*'Consolidtaed Data'!$H1941</f>
        <v>880</v>
      </c>
      <c r="M7867" s="9">
        <f>'Consolidtaed Data'!$L1941-'Consolidtaed Data'!$K1941</f>
        <v>196</v>
      </c>
      <c r="N7867" s="9" t="str">
        <f>VLOOKUP('Consolidtaed Data'!$C1941,[1]Locations!$A:$O,2,0)</f>
        <v>Temecula</v>
      </c>
      <c r="O7867" s="9" t="str">
        <f>VLOOKUP('Consolidtaed Data'!$D1941,'[1]Sales People'!$A:$B,2,0)</f>
        <v>Scott Clark</v>
      </c>
      <c r="P7867" s="9" t="str">
        <f>VLOOKUP('Consolidtaed Data'!$E1941,[1]Customers!$A:$B,2,0)</f>
        <v>Christopher Hudson</v>
      </c>
      <c r="Q7867" s="11">
        <f>WEEKDAY('Consolidtaed Data'!$F1941)</f>
        <v>5</v>
      </c>
      <c r="R7867" s="9">
        <f>MONTH('Consolidtaed Data'!$F1941)</f>
        <v>5</v>
      </c>
      <c r="S7867" s="9" t="str">
        <f>TEXT(Table3[[#This Row],[Purchase Date]],"MMMM")</f>
        <v>August</v>
      </c>
      <c r="T7867" s="9">
        <f>YEAR('Consolidtaed Data'!$F1941)</f>
        <v>2020</v>
      </c>
    </row>
    <row r="7868" spans="1:20" x14ac:dyDescent="0.3">
      <c r="A7868" s="9" t="s">
        <v>8894</v>
      </c>
      <c r="B7868" s="9" t="s">
        <v>24</v>
      </c>
      <c r="C7868" s="9" t="s">
        <v>165</v>
      </c>
      <c r="D7868" s="9" t="s">
        <v>131</v>
      </c>
      <c r="E7868" s="9" t="s">
        <v>339</v>
      </c>
      <c r="F7868" s="12">
        <v>44428</v>
      </c>
      <c r="G7868" s="12" t="str">
        <f>VLOOKUP(Table3[[#This Row],[Product ID]],[1]Products!$A:$G,2,0)</f>
        <v>Product 6</v>
      </c>
      <c r="H7868" s="22">
        <v>3</v>
      </c>
      <c r="I7868" s="9">
        <f>VLOOKUP('Consolidtaed Data'!$B2366,[1]Products!$A:$G,4,0)</f>
        <v>951</v>
      </c>
      <c r="J7868" s="9">
        <f>VLOOKUP('Consolidtaed Data'!$B2366,[1]Products!$A:$G,3,0)</f>
        <v>504</v>
      </c>
      <c r="K7868" s="9">
        <f>'Consolidtaed Data'!$J2366*'Consolidtaed Data'!$H2366</f>
        <v>648</v>
      </c>
      <c r="L7868" s="9">
        <f>'Consolidtaed Data'!$I2366*'Consolidtaed Data'!$H2366</f>
        <v>771</v>
      </c>
      <c r="M7868" s="9">
        <f>'Consolidtaed Data'!$L2366-'Consolidtaed Data'!$K2366</f>
        <v>360</v>
      </c>
      <c r="N7868" s="9" t="str">
        <f>VLOOKUP('Consolidtaed Data'!$C2366,[1]Locations!$A:$O,2,0)</f>
        <v>Pomona</v>
      </c>
      <c r="O7868" s="9" t="str">
        <f>VLOOKUP('Consolidtaed Data'!$D2366,'[1]Sales People'!$A:$B,2,0)</f>
        <v>Roger Ramos</v>
      </c>
      <c r="P7868" s="9" t="str">
        <f>VLOOKUP('Consolidtaed Data'!$E2366,[1]Customers!$A:$B,2,0)</f>
        <v>Todd George</v>
      </c>
      <c r="Q7868" s="11">
        <f>WEEKDAY('Consolidtaed Data'!$F2366)</f>
        <v>1</v>
      </c>
      <c r="R7868" s="9">
        <f>MONTH('Consolidtaed Data'!$F2366)</f>
        <v>6</v>
      </c>
      <c r="S7868" s="9" t="str">
        <f>TEXT(Table3[[#This Row],[Purchase Date]],"MMMM")</f>
        <v>August</v>
      </c>
      <c r="T7868" s="9">
        <f>YEAR('Consolidtaed Data'!$F2366)</f>
        <v>2020</v>
      </c>
    </row>
    <row r="7869" spans="1:20" x14ac:dyDescent="0.3">
      <c r="A7869" s="9" t="s">
        <v>8895</v>
      </c>
      <c r="B7869" s="9" t="s">
        <v>742</v>
      </c>
      <c r="C7869" s="9" t="s">
        <v>439</v>
      </c>
      <c r="D7869" s="9" t="s">
        <v>46</v>
      </c>
      <c r="E7869" s="9" t="s">
        <v>3080</v>
      </c>
      <c r="F7869" s="12">
        <v>44428</v>
      </c>
      <c r="G7869" s="12" t="str">
        <f>VLOOKUP(Table3[[#This Row],[Product ID]],[1]Products!$A:$G,2,0)</f>
        <v>Product 90</v>
      </c>
      <c r="H7869" s="22">
        <v>4</v>
      </c>
      <c r="I7869" s="9">
        <f>VLOOKUP('Consolidtaed Data'!$B2387,[1]Products!$A:$G,4,0)</f>
        <v>771</v>
      </c>
      <c r="J7869" s="9">
        <f>VLOOKUP('Consolidtaed Data'!$B2387,[1]Products!$A:$G,3,0)</f>
        <v>648</v>
      </c>
      <c r="K7869" s="9">
        <f>'Consolidtaed Data'!$J2387*'Consolidtaed Data'!$H2387</f>
        <v>2588</v>
      </c>
      <c r="L7869" s="9">
        <f>'Consolidtaed Data'!$I2387*'Consolidtaed Data'!$H2387</f>
        <v>3696</v>
      </c>
      <c r="M7869" s="9">
        <f>'Consolidtaed Data'!$L2387-'Consolidtaed Data'!$K2387</f>
        <v>383</v>
      </c>
      <c r="N7869" s="9" t="str">
        <f>VLOOKUP('Consolidtaed Data'!$C2387,[1]Locations!$A:$O,2,0)</f>
        <v>El Monte</v>
      </c>
      <c r="O7869" s="9" t="str">
        <f>VLOOKUP('Consolidtaed Data'!$D2387,'[1]Sales People'!$A:$B,2,0)</f>
        <v>Roger Ramos</v>
      </c>
      <c r="P7869" s="9" t="str">
        <f>VLOOKUP('Consolidtaed Data'!$E2387,[1]Customers!$A:$B,2,0)</f>
        <v>Joe Griffin</v>
      </c>
      <c r="Q7869" s="11">
        <f>WEEKDAY('Consolidtaed Data'!$F2387)</f>
        <v>2</v>
      </c>
      <c r="R7869" s="9">
        <f>MONTH('Consolidtaed Data'!$F2387)</f>
        <v>6</v>
      </c>
      <c r="S7869" s="9" t="str">
        <f>TEXT(Table3[[#This Row],[Purchase Date]],"MMMM")</f>
        <v>August</v>
      </c>
      <c r="T7869" s="9">
        <f>YEAR('Consolidtaed Data'!$F2387)</f>
        <v>2020</v>
      </c>
    </row>
    <row r="7870" spans="1:20" x14ac:dyDescent="0.3">
      <c r="A7870" s="9" t="s">
        <v>8896</v>
      </c>
      <c r="B7870" s="9" t="s">
        <v>415</v>
      </c>
      <c r="C7870" s="9" t="s">
        <v>130</v>
      </c>
      <c r="D7870" s="9" t="s">
        <v>220</v>
      </c>
      <c r="E7870" s="9" t="s">
        <v>1205</v>
      </c>
      <c r="F7870" s="12">
        <v>44428</v>
      </c>
      <c r="G7870" s="12" t="str">
        <f>VLOOKUP(Table3[[#This Row],[Product ID]],[1]Products!$A:$G,2,0)</f>
        <v>Product 18</v>
      </c>
      <c r="H7870" s="22">
        <v>3</v>
      </c>
      <c r="I7870" s="9">
        <f>VLOOKUP('Consolidtaed Data'!$B2856,[1]Products!$A:$G,4,0)</f>
        <v>2497</v>
      </c>
      <c r="J7870" s="9">
        <f>VLOOKUP('Consolidtaed Data'!$B2856,[1]Products!$A:$G,3,0)</f>
        <v>1473</v>
      </c>
      <c r="K7870" s="9">
        <f>'Consolidtaed Data'!$J2856*'Consolidtaed Data'!$H2856</f>
        <v>1234</v>
      </c>
      <c r="L7870" s="9">
        <f>'Consolidtaed Data'!$I2856*'Consolidtaed Data'!$H2856</f>
        <v>1582</v>
      </c>
      <c r="M7870" s="9">
        <f>'Consolidtaed Data'!$L2856-'Consolidtaed Data'!$K2856</f>
        <v>689</v>
      </c>
      <c r="N7870" s="9" t="str">
        <f>VLOOKUP('Consolidtaed Data'!$C2856,[1]Locations!$A:$O,2,0)</f>
        <v>Irvine</v>
      </c>
      <c r="O7870" s="9" t="str">
        <f>VLOOKUP('Consolidtaed Data'!$D2856,'[1]Sales People'!$A:$B,2,0)</f>
        <v>Andrew Bowman</v>
      </c>
      <c r="P7870" s="9" t="str">
        <f>VLOOKUP('Consolidtaed Data'!$E2856,[1]Customers!$A:$B,2,0)</f>
        <v>Jason Dixon</v>
      </c>
      <c r="Q7870" s="11">
        <f>WEEKDAY('Consolidtaed Data'!$F2856)</f>
        <v>3</v>
      </c>
      <c r="R7870" s="9">
        <f>MONTH('Consolidtaed Data'!$F2856)</f>
        <v>7</v>
      </c>
      <c r="S7870" s="9" t="str">
        <f>TEXT(Table3[[#This Row],[Purchase Date]],"MMMM")</f>
        <v>August</v>
      </c>
      <c r="T7870" s="9">
        <f>YEAR('Consolidtaed Data'!$F2856)</f>
        <v>2020</v>
      </c>
    </row>
    <row r="7871" spans="1:20" x14ac:dyDescent="0.3">
      <c r="A7871" s="9" t="s">
        <v>8897</v>
      </c>
      <c r="B7871" s="9" t="s">
        <v>318</v>
      </c>
      <c r="C7871" s="9" t="s">
        <v>94</v>
      </c>
      <c r="D7871" s="9" t="s">
        <v>17</v>
      </c>
      <c r="E7871" s="9" t="s">
        <v>2747</v>
      </c>
      <c r="F7871" s="12">
        <v>44428</v>
      </c>
      <c r="G7871" s="12" t="str">
        <f>VLOOKUP(Table3[[#This Row],[Product ID]],[1]Products!$A:$G,2,0)</f>
        <v>Product 89</v>
      </c>
      <c r="H7871" s="22">
        <v>2</v>
      </c>
      <c r="I7871" s="9">
        <f>VLOOKUP('Consolidtaed Data'!$B3042,[1]Products!$A:$G,4,0)</f>
        <v>217</v>
      </c>
      <c r="J7871" s="9">
        <f>VLOOKUP('Consolidtaed Data'!$B3042,[1]Products!$A:$G,3,0)</f>
        <v>171</v>
      </c>
      <c r="K7871" s="9">
        <f>'Consolidtaed Data'!$J3042*'Consolidtaed Data'!$H3042</f>
        <v>1124</v>
      </c>
      <c r="L7871" s="9">
        <f>'Consolidtaed Data'!$I3042*'Consolidtaed Data'!$H3042</f>
        <v>1652</v>
      </c>
      <c r="M7871" s="9">
        <f>'Consolidtaed Data'!$L3042-'Consolidtaed Data'!$K3042</f>
        <v>982</v>
      </c>
      <c r="N7871" s="9" t="str">
        <f>VLOOKUP('Consolidtaed Data'!$C3042,[1]Locations!$A:$O,2,0)</f>
        <v>Daly City</v>
      </c>
      <c r="O7871" s="9" t="str">
        <f>VLOOKUP('Consolidtaed Data'!$D3042,'[1]Sales People'!$A:$B,2,0)</f>
        <v>Gary Rodriguez</v>
      </c>
      <c r="P7871" s="9" t="str">
        <f>VLOOKUP('Consolidtaed Data'!$E3042,[1]Customers!$A:$B,2,0)</f>
        <v>Juan Rivera</v>
      </c>
      <c r="Q7871" s="11">
        <f>WEEKDAY('Consolidtaed Data'!$F3042)</f>
        <v>3</v>
      </c>
      <c r="R7871" s="9">
        <f>MONTH('Consolidtaed Data'!$F3042)</f>
        <v>8</v>
      </c>
      <c r="S7871" s="9" t="str">
        <f>TEXT(Table3[[#This Row],[Purchase Date]],"MMMM")</f>
        <v>August</v>
      </c>
      <c r="T7871" s="9">
        <f>YEAR('Consolidtaed Data'!$F3042)</f>
        <v>2020</v>
      </c>
    </row>
    <row r="7872" spans="1:20" x14ac:dyDescent="0.3">
      <c r="A7872" s="9" t="s">
        <v>8898</v>
      </c>
      <c r="B7872" s="9" t="s">
        <v>49</v>
      </c>
      <c r="C7872" s="9" t="s">
        <v>63</v>
      </c>
      <c r="D7872" s="9" t="s">
        <v>123</v>
      </c>
      <c r="E7872" s="9" t="s">
        <v>398</v>
      </c>
      <c r="F7872" s="12">
        <v>44429</v>
      </c>
      <c r="G7872" s="12" t="str">
        <f>VLOOKUP(Table3[[#This Row],[Product ID]],[1]Products!$A:$G,2,0)</f>
        <v>Product 30</v>
      </c>
      <c r="H7872" s="22">
        <v>2</v>
      </c>
      <c r="I7872" s="9">
        <f>VLOOKUP('Consolidtaed Data'!$B90,[1]Products!$A:$G,4,0)</f>
        <v>800</v>
      </c>
      <c r="J7872" s="9">
        <f>VLOOKUP('Consolidtaed Data'!$B90,[1]Products!$A:$G,3,0)</f>
        <v>536</v>
      </c>
      <c r="K7872" s="9">
        <f>'Consolidtaed Data'!$J90*'Consolidtaed Data'!$H90</f>
        <v>1305</v>
      </c>
      <c r="L7872" s="9">
        <f>'Consolidtaed Data'!$I90*'Consolidtaed Data'!$H90</f>
        <v>1590</v>
      </c>
      <c r="M7872" s="9">
        <f>'Consolidtaed Data'!$L90-'Consolidtaed Data'!$K90</f>
        <v>528</v>
      </c>
      <c r="N7872" s="9" t="str">
        <f>VLOOKUP('Consolidtaed Data'!$C90,[1]Locations!$A:$O,2,0)</f>
        <v>Garden Grove</v>
      </c>
      <c r="O7872" s="9" t="str">
        <f>VLOOKUP('Consolidtaed Data'!$D90,'[1]Sales People'!$A:$B,2,0)</f>
        <v>Martin Perry</v>
      </c>
      <c r="P7872" s="9" t="str">
        <f>VLOOKUP('Consolidtaed Data'!$E90,[1]Customers!$A:$B,2,0)</f>
        <v>Charles Hughes</v>
      </c>
      <c r="Q7872" s="11">
        <f>WEEKDAY('Consolidtaed Data'!$F90)</f>
        <v>3</v>
      </c>
      <c r="R7872" s="9">
        <f>MONTH('Consolidtaed Data'!$F90)</f>
        <v>1</v>
      </c>
      <c r="S7872" s="9" t="str">
        <f>TEXT(Table3[[#This Row],[Purchase Date]],"MMMM")</f>
        <v>August</v>
      </c>
      <c r="T7872" s="9">
        <f>YEAR('Consolidtaed Data'!$F90)</f>
        <v>2020</v>
      </c>
    </row>
    <row r="7873" spans="1:20" x14ac:dyDescent="0.3">
      <c r="A7873" s="9" t="s">
        <v>8899</v>
      </c>
      <c r="B7873" s="9" t="s">
        <v>712</v>
      </c>
      <c r="C7873" s="9" t="s">
        <v>347</v>
      </c>
      <c r="D7873" s="9" t="s">
        <v>174</v>
      </c>
      <c r="E7873" s="9" t="s">
        <v>1390</v>
      </c>
      <c r="F7873" s="12">
        <v>44429</v>
      </c>
      <c r="G7873" s="12" t="str">
        <f>VLOOKUP(Table3[[#This Row],[Product ID]],[1]Products!$A:$G,2,0)</f>
        <v>Product 32</v>
      </c>
      <c r="H7873" s="22">
        <v>1</v>
      </c>
      <c r="I7873" s="9">
        <f>VLOOKUP('Consolidtaed Data'!$B620,[1]Products!$A:$G,4,0)</f>
        <v>1494</v>
      </c>
      <c r="J7873" s="9">
        <f>VLOOKUP('Consolidtaed Data'!$B620,[1]Products!$A:$G,3,0)</f>
        <v>971</v>
      </c>
      <c r="K7873" s="9">
        <f>'Consolidtaed Data'!$J620*'Consolidtaed Data'!$H620</f>
        <v>1912</v>
      </c>
      <c r="L7873" s="9">
        <f>'Consolidtaed Data'!$I620*'Consolidtaed Data'!$H620</f>
        <v>3544</v>
      </c>
      <c r="M7873" s="9">
        <f>'Consolidtaed Data'!$L620-'Consolidtaed Data'!$K620</f>
        <v>64</v>
      </c>
      <c r="N7873" s="9" t="str">
        <f>VLOOKUP('Consolidtaed Data'!$C620,[1]Locations!$A:$O,2,0)</f>
        <v>Clovis</v>
      </c>
      <c r="O7873" s="9" t="str">
        <f>VLOOKUP('Consolidtaed Data'!$D620,'[1]Sales People'!$A:$B,2,0)</f>
        <v>Clarence Fox</v>
      </c>
      <c r="P7873" s="9" t="str">
        <f>VLOOKUP('Consolidtaed Data'!$E620,[1]Customers!$A:$B,2,0)</f>
        <v>Mark Spencer</v>
      </c>
      <c r="Q7873" s="11">
        <f>WEEKDAY('Consolidtaed Data'!$F620)</f>
        <v>5</v>
      </c>
      <c r="R7873" s="9">
        <f>MONTH('Consolidtaed Data'!$F620)</f>
        <v>2</v>
      </c>
      <c r="S7873" s="9" t="str">
        <f>TEXT(Table3[[#This Row],[Purchase Date]],"MMMM")</f>
        <v>August</v>
      </c>
      <c r="T7873" s="9">
        <f>YEAR('Consolidtaed Data'!$F620)</f>
        <v>2020</v>
      </c>
    </row>
    <row r="7874" spans="1:20" x14ac:dyDescent="0.3">
      <c r="A7874" s="9" t="s">
        <v>8900</v>
      </c>
      <c r="B7874" s="9" t="s">
        <v>151</v>
      </c>
      <c r="C7874" s="9" t="s">
        <v>325</v>
      </c>
      <c r="D7874" s="9" t="s">
        <v>272</v>
      </c>
      <c r="E7874" s="9" t="s">
        <v>1419</v>
      </c>
      <c r="F7874" s="12">
        <v>44429</v>
      </c>
      <c r="G7874" s="12" t="str">
        <f>VLOOKUP(Table3[[#This Row],[Product ID]],[1]Products!$A:$G,2,0)</f>
        <v>Product 94</v>
      </c>
      <c r="H7874" s="22">
        <v>1</v>
      </c>
      <c r="I7874" s="9">
        <f>VLOOKUP('Consolidtaed Data'!$B640,[1]Products!$A:$G,4,0)</f>
        <v>127</v>
      </c>
      <c r="J7874" s="9">
        <f>VLOOKUP('Consolidtaed Data'!$B640,[1]Products!$A:$G,3,0)</f>
        <v>79</v>
      </c>
      <c r="K7874" s="9">
        <f>'Consolidtaed Data'!$J640*'Consolidtaed Data'!$H640</f>
        <v>1397</v>
      </c>
      <c r="L7874" s="9">
        <f>'Consolidtaed Data'!$I640*'Consolidtaed Data'!$H640</f>
        <v>1967</v>
      </c>
      <c r="M7874" s="9">
        <f>'Consolidtaed Data'!$L640-'Consolidtaed Data'!$K640</f>
        <v>156</v>
      </c>
      <c r="N7874" s="9" t="str">
        <f>VLOOKUP('Consolidtaed Data'!$C640,[1]Locations!$A:$O,2,0)</f>
        <v>Roseville</v>
      </c>
      <c r="O7874" s="9" t="str">
        <f>VLOOKUP('Consolidtaed Data'!$D640,'[1]Sales People'!$A:$B,2,0)</f>
        <v>Scott Mason</v>
      </c>
      <c r="P7874" s="9" t="str">
        <f>VLOOKUP('Consolidtaed Data'!$E640,[1]Customers!$A:$B,2,0)</f>
        <v>Adam White</v>
      </c>
      <c r="Q7874" s="11">
        <f>WEEKDAY('Consolidtaed Data'!$F640)</f>
        <v>7</v>
      </c>
      <c r="R7874" s="9">
        <f>MONTH('Consolidtaed Data'!$F640)</f>
        <v>2</v>
      </c>
      <c r="S7874" s="9" t="str">
        <f>TEXT(Table3[[#This Row],[Purchase Date]],"MMMM")</f>
        <v>August</v>
      </c>
      <c r="T7874" s="9">
        <f>YEAR('Consolidtaed Data'!$F640)</f>
        <v>2020</v>
      </c>
    </row>
    <row r="7875" spans="1:20" x14ac:dyDescent="0.3">
      <c r="A7875" s="9" t="s">
        <v>8901</v>
      </c>
      <c r="B7875" s="9" t="s">
        <v>429</v>
      </c>
      <c r="C7875" s="9" t="s">
        <v>173</v>
      </c>
      <c r="D7875" s="9" t="s">
        <v>56</v>
      </c>
      <c r="E7875" s="9" t="s">
        <v>1099</v>
      </c>
      <c r="F7875" s="12">
        <v>44429</v>
      </c>
      <c r="G7875" s="12" t="str">
        <f>VLOOKUP(Table3[[#This Row],[Product ID]],[1]Products!$A:$G,2,0)</f>
        <v>Product 87</v>
      </c>
      <c r="H7875" s="22">
        <v>1</v>
      </c>
      <c r="I7875" s="9">
        <f>VLOOKUP('Consolidtaed Data'!$B1101,[1]Products!$A:$G,4,0)</f>
        <v>1826</v>
      </c>
      <c r="J7875" s="9">
        <f>VLOOKUP('Consolidtaed Data'!$B1101,[1]Products!$A:$G,3,0)</f>
        <v>1443</v>
      </c>
      <c r="K7875" s="9">
        <f>'Consolidtaed Data'!$J1101*'Consolidtaed Data'!$H1101</f>
        <v>208</v>
      </c>
      <c r="L7875" s="9">
        <f>'Consolidtaed Data'!$I1101*'Consolidtaed Data'!$H1101</f>
        <v>400</v>
      </c>
      <c r="M7875" s="9">
        <f>'Consolidtaed Data'!$L1101-'Consolidtaed Data'!$K1101</f>
        <v>825</v>
      </c>
      <c r="N7875" s="9" t="str">
        <f>VLOOKUP('Consolidtaed Data'!$C1101,[1]Locations!$A:$O,2,0)</f>
        <v>Sacramento</v>
      </c>
      <c r="O7875" s="9" t="str">
        <f>VLOOKUP('Consolidtaed Data'!$D1101,'[1]Sales People'!$A:$B,2,0)</f>
        <v>Howard Gardner</v>
      </c>
      <c r="P7875" s="9" t="str">
        <f>VLOOKUP('Consolidtaed Data'!$E1101,[1]Customers!$A:$B,2,0)</f>
        <v>Jeffrey Sanders</v>
      </c>
      <c r="Q7875" s="11">
        <f>WEEKDAY('Consolidtaed Data'!$F1101)</f>
        <v>6</v>
      </c>
      <c r="R7875" s="9">
        <f>MONTH('Consolidtaed Data'!$F1101)</f>
        <v>3</v>
      </c>
      <c r="S7875" s="9" t="str">
        <f>TEXT(Table3[[#This Row],[Purchase Date]],"MMMM")</f>
        <v>August</v>
      </c>
      <c r="T7875" s="9">
        <f>YEAR('Consolidtaed Data'!$F1101)</f>
        <v>2020</v>
      </c>
    </row>
    <row r="7876" spans="1:20" x14ac:dyDescent="0.3">
      <c r="A7876" s="9" t="s">
        <v>8902</v>
      </c>
      <c r="B7876" s="9" t="s">
        <v>85</v>
      </c>
      <c r="C7876" s="9" t="s">
        <v>25</v>
      </c>
      <c r="D7876" s="9" t="s">
        <v>80</v>
      </c>
      <c r="E7876" s="9" t="s">
        <v>1172</v>
      </c>
      <c r="F7876" s="12">
        <v>44429</v>
      </c>
      <c r="G7876" s="12" t="str">
        <f>VLOOKUP(Table3[[#This Row],[Product ID]],[1]Products!$A:$G,2,0)</f>
        <v>Product 93</v>
      </c>
      <c r="H7876" s="22">
        <v>3</v>
      </c>
      <c r="I7876" s="9">
        <f>VLOOKUP('Consolidtaed Data'!$B1348,[1]Products!$A:$G,4,0)</f>
        <v>799</v>
      </c>
      <c r="J7876" s="9">
        <f>VLOOKUP('Consolidtaed Data'!$B1348,[1]Products!$A:$G,3,0)</f>
        <v>455</v>
      </c>
      <c r="K7876" s="9">
        <f>'Consolidtaed Data'!$J1348*'Consolidtaed Data'!$H1348</f>
        <v>1516</v>
      </c>
      <c r="L7876" s="9">
        <f>'Consolidtaed Data'!$I1348*'Consolidtaed Data'!$H1348</f>
        <v>1783</v>
      </c>
      <c r="M7876" s="9">
        <f>'Consolidtaed Data'!$L1348-'Consolidtaed Data'!$K1348</f>
        <v>801</v>
      </c>
      <c r="N7876" s="9" t="str">
        <f>VLOOKUP('Consolidtaed Data'!$C1348,[1]Locations!$A:$O,2,0)</f>
        <v>Downey</v>
      </c>
      <c r="O7876" s="9" t="str">
        <f>VLOOKUP('Consolidtaed Data'!$D1348,'[1]Sales People'!$A:$B,2,0)</f>
        <v>Scott Mason</v>
      </c>
      <c r="P7876" s="9" t="str">
        <f>VLOOKUP('Consolidtaed Data'!$E1348,[1]Customers!$A:$B,2,0)</f>
        <v>Shawn Torres</v>
      </c>
      <c r="Q7876" s="11">
        <f>WEEKDAY('Consolidtaed Data'!$F1348)</f>
        <v>5</v>
      </c>
      <c r="R7876" s="9">
        <f>MONTH('Consolidtaed Data'!$F1348)</f>
        <v>4</v>
      </c>
      <c r="S7876" s="9" t="str">
        <f>TEXT(Table3[[#This Row],[Purchase Date]],"MMMM")</f>
        <v>August</v>
      </c>
      <c r="T7876" s="9">
        <f>YEAR('Consolidtaed Data'!$F1348)</f>
        <v>2020</v>
      </c>
    </row>
    <row r="7877" spans="1:20" x14ac:dyDescent="0.3">
      <c r="A7877" s="9" t="s">
        <v>8903</v>
      </c>
      <c r="B7877" s="9" t="s">
        <v>349</v>
      </c>
      <c r="C7877" s="9" t="s">
        <v>412</v>
      </c>
      <c r="D7877" s="9" t="s">
        <v>315</v>
      </c>
      <c r="E7877" s="9" t="s">
        <v>10</v>
      </c>
      <c r="F7877" s="12">
        <v>44429</v>
      </c>
      <c r="G7877" s="12" t="str">
        <f>VLOOKUP(Table3[[#This Row],[Product ID]],[1]Products!$A:$G,2,0)</f>
        <v>Product 60</v>
      </c>
      <c r="H7877" s="22">
        <v>1</v>
      </c>
      <c r="I7877" s="9">
        <f>VLOOKUP('Consolidtaed Data'!$B1607,[1]Products!$A:$G,4,0)</f>
        <v>1178</v>
      </c>
      <c r="J7877" s="9">
        <f>VLOOKUP('Consolidtaed Data'!$B1607,[1]Products!$A:$G,3,0)</f>
        <v>683</v>
      </c>
      <c r="K7877" s="9">
        <f>'Consolidtaed Data'!$J1607*'Consolidtaed Data'!$H1607</f>
        <v>478</v>
      </c>
      <c r="L7877" s="9">
        <f>'Consolidtaed Data'!$I1607*'Consolidtaed Data'!$H1607</f>
        <v>886</v>
      </c>
      <c r="M7877" s="9">
        <f>'Consolidtaed Data'!$L1607-'Consolidtaed Data'!$K1607</f>
        <v>982</v>
      </c>
      <c r="N7877" s="9" t="str">
        <f>VLOOKUP('Consolidtaed Data'!$C1607,[1]Locations!$A:$O,2,0)</f>
        <v>Fremont</v>
      </c>
      <c r="O7877" s="9" t="str">
        <f>VLOOKUP('Consolidtaed Data'!$D1607,'[1]Sales People'!$A:$B,2,0)</f>
        <v>Walter Cook</v>
      </c>
      <c r="P7877" s="9" t="str">
        <f>VLOOKUP('Consolidtaed Data'!$E1607,[1]Customers!$A:$B,2,0)</f>
        <v>Clarence Cunningham</v>
      </c>
      <c r="Q7877" s="11">
        <f>WEEKDAY('Consolidtaed Data'!$F1607)</f>
        <v>3</v>
      </c>
      <c r="R7877" s="9">
        <f>MONTH('Consolidtaed Data'!$F1607)</f>
        <v>4</v>
      </c>
      <c r="S7877" s="9" t="str">
        <f>TEXT(Table3[[#This Row],[Purchase Date]],"MMMM")</f>
        <v>August</v>
      </c>
      <c r="T7877" s="9">
        <f>YEAR('Consolidtaed Data'!$F1607)</f>
        <v>2020</v>
      </c>
    </row>
    <row r="7878" spans="1:20" x14ac:dyDescent="0.3">
      <c r="A7878" s="9" t="s">
        <v>8904</v>
      </c>
      <c r="B7878" s="9" t="s">
        <v>79</v>
      </c>
      <c r="C7878" s="9" t="s">
        <v>34</v>
      </c>
      <c r="D7878" s="9" t="s">
        <v>197</v>
      </c>
      <c r="E7878" s="9" t="s">
        <v>718</v>
      </c>
      <c r="F7878" s="12">
        <v>44429</v>
      </c>
      <c r="G7878" s="12" t="str">
        <f>VLOOKUP(Table3[[#This Row],[Product ID]],[1]Products!$A:$G,2,0)</f>
        <v>Product 80</v>
      </c>
      <c r="H7878" s="22">
        <v>4</v>
      </c>
      <c r="I7878" s="9">
        <f>VLOOKUP('Consolidtaed Data'!$B1787,[1]Products!$A:$G,4,0)</f>
        <v>1405</v>
      </c>
      <c r="J7878" s="9">
        <f>VLOOKUP('Consolidtaed Data'!$B1787,[1]Products!$A:$G,3,0)</f>
        <v>1054</v>
      </c>
      <c r="K7878" s="9">
        <f>'Consolidtaed Data'!$J1787*'Consolidtaed Data'!$H1787</f>
        <v>1512</v>
      </c>
      <c r="L7878" s="9">
        <f>'Consolidtaed Data'!$I1787*'Consolidtaed Data'!$H1787</f>
        <v>2853</v>
      </c>
      <c r="M7878" s="9">
        <f>'Consolidtaed Data'!$L1787-'Consolidtaed Data'!$K1787</f>
        <v>507</v>
      </c>
      <c r="N7878" s="9" t="str">
        <f>VLOOKUP('Consolidtaed Data'!$C1787,[1]Locations!$A:$O,2,0)</f>
        <v>Oxnard</v>
      </c>
      <c r="O7878" s="9" t="str">
        <f>VLOOKUP('Consolidtaed Data'!$D1787,'[1]Sales People'!$A:$B,2,0)</f>
        <v>Justin Lynch</v>
      </c>
      <c r="P7878" s="9" t="str">
        <f>VLOOKUP('Consolidtaed Data'!$E1787,[1]Customers!$A:$B,2,0)</f>
        <v>Justin Rodriguez</v>
      </c>
      <c r="Q7878" s="11">
        <f>WEEKDAY('Consolidtaed Data'!$F1787)</f>
        <v>1</v>
      </c>
      <c r="R7878" s="9">
        <f>MONTH('Consolidtaed Data'!$F1787)</f>
        <v>5</v>
      </c>
      <c r="S7878" s="9" t="str">
        <f>TEXT(Table3[[#This Row],[Purchase Date]],"MMMM")</f>
        <v>August</v>
      </c>
      <c r="T7878" s="9">
        <f>YEAR('Consolidtaed Data'!$F1787)</f>
        <v>2020</v>
      </c>
    </row>
    <row r="7879" spans="1:20" x14ac:dyDescent="0.3">
      <c r="A7879" s="9" t="s">
        <v>8905</v>
      </c>
      <c r="B7879" s="9" t="s">
        <v>185</v>
      </c>
      <c r="C7879" s="9" t="s">
        <v>8</v>
      </c>
      <c r="D7879" s="9" t="s">
        <v>80</v>
      </c>
      <c r="E7879" s="9" t="s">
        <v>743</v>
      </c>
      <c r="F7879" s="12">
        <v>44429</v>
      </c>
      <c r="G7879" s="12" t="str">
        <f>VLOOKUP(Table3[[#This Row],[Product ID]],[1]Products!$A:$G,2,0)</f>
        <v>Product 65</v>
      </c>
      <c r="H7879" s="22">
        <v>1</v>
      </c>
      <c r="I7879" s="9">
        <f>VLOOKUP('Consolidtaed Data'!$B2026,[1]Products!$A:$G,4,0)</f>
        <v>1783</v>
      </c>
      <c r="J7879" s="9">
        <f>VLOOKUP('Consolidtaed Data'!$B2026,[1]Products!$A:$G,3,0)</f>
        <v>1230</v>
      </c>
      <c r="K7879" s="9">
        <f>'Consolidtaed Data'!$J2026*'Consolidtaed Data'!$H2026</f>
        <v>22</v>
      </c>
      <c r="L7879" s="9">
        <f>'Consolidtaed Data'!$I2026*'Consolidtaed Data'!$H2026</f>
        <v>35</v>
      </c>
      <c r="M7879" s="9">
        <f>'Consolidtaed Data'!$L2026-'Consolidtaed Data'!$K2026</f>
        <v>238</v>
      </c>
      <c r="N7879" s="9" t="str">
        <f>VLOOKUP('Consolidtaed Data'!$C2026,[1]Locations!$A:$O,2,0)</f>
        <v>Berkeley</v>
      </c>
      <c r="O7879" s="9" t="str">
        <f>VLOOKUP('Consolidtaed Data'!$D2026,'[1]Sales People'!$A:$B,2,0)</f>
        <v>Jeremy Mendoza</v>
      </c>
      <c r="P7879" s="9" t="str">
        <f>VLOOKUP('Consolidtaed Data'!$E2026,[1]Customers!$A:$B,2,0)</f>
        <v>Ralph Olson</v>
      </c>
      <c r="Q7879" s="11">
        <f>WEEKDAY('Consolidtaed Data'!$F2026)</f>
        <v>5</v>
      </c>
      <c r="R7879" s="9">
        <f>MONTH('Consolidtaed Data'!$F2026)</f>
        <v>5</v>
      </c>
      <c r="S7879" s="9" t="str">
        <f>TEXT(Table3[[#This Row],[Purchase Date]],"MMMM")</f>
        <v>August</v>
      </c>
      <c r="T7879" s="9">
        <f>YEAR('Consolidtaed Data'!$F2026)</f>
        <v>2020</v>
      </c>
    </row>
    <row r="7880" spans="1:20" x14ac:dyDescent="0.3">
      <c r="A7880" s="9" t="s">
        <v>8906</v>
      </c>
      <c r="B7880" s="9" t="s">
        <v>33</v>
      </c>
      <c r="C7880" s="9" t="s">
        <v>412</v>
      </c>
      <c r="D7880" s="9" t="s">
        <v>229</v>
      </c>
      <c r="E7880" s="9" t="s">
        <v>1256</v>
      </c>
      <c r="F7880" s="12">
        <v>44429</v>
      </c>
      <c r="G7880" s="12" t="str">
        <f>VLOOKUP(Table3[[#This Row],[Product ID]],[1]Products!$A:$G,2,0)</f>
        <v>Product 29</v>
      </c>
      <c r="H7880" s="22">
        <v>2</v>
      </c>
      <c r="I7880" s="9">
        <f>VLOOKUP('Consolidtaed Data'!$B2427,[1]Products!$A:$G,4,0)</f>
        <v>458</v>
      </c>
      <c r="J7880" s="9">
        <f>VLOOKUP('Consolidtaed Data'!$B2427,[1]Products!$A:$G,3,0)</f>
        <v>376</v>
      </c>
      <c r="K7880" s="9">
        <f>'Consolidtaed Data'!$J2427*'Consolidtaed Data'!$H2427</f>
        <v>4936</v>
      </c>
      <c r="L7880" s="9">
        <f>'Consolidtaed Data'!$I2427*'Consolidtaed Data'!$H2427</f>
        <v>6328</v>
      </c>
      <c r="M7880" s="9">
        <f>'Consolidtaed Data'!$L2427-'Consolidtaed Data'!$K2427</f>
        <v>1800</v>
      </c>
      <c r="N7880" s="9" t="str">
        <f>VLOOKUP('Consolidtaed Data'!$C2427,[1]Locations!$A:$O,2,0)</f>
        <v>East Los Angeles</v>
      </c>
      <c r="O7880" s="9" t="str">
        <f>VLOOKUP('Consolidtaed Data'!$D2427,'[1]Sales People'!$A:$B,2,0)</f>
        <v>Scott Clark</v>
      </c>
      <c r="P7880" s="9" t="str">
        <f>VLOOKUP('Consolidtaed Data'!$E2427,[1]Customers!$A:$B,2,0)</f>
        <v>Adam Mccoy</v>
      </c>
      <c r="Q7880" s="11">
        <f>WEEKDAY('Consolidtaed Data'!$F2427)</f>
        <v>5</v>
      </c>
      <c r="R7880" s="9">
        <f>MONTH('Consolidtaed Data'!$F2427)</f>
        <v>6</v>
      </c>
      <c r="S7880" s="9" t="str">
        <f>TEXT(Table3[[#This Row],[Purchase Date]],"MMMM")</f>
        <v>August</v>
      </c>
      <c r="T7880" s="9">
        <f>YEAR('Consolidtaed Data'!$F2427)</f>
        <v>2020</v>
      </c>
    </row>
    <row r="7881" spans="1:20" x14ac:dyDescent="0.3">
      <c r="A7881" s="9" t="s">
        <v>8907</v>
      </c>
      <c r="B7881" s="9" t="s">
        <v>318</v>
      </c>
      <c r="C7881" s="9" t="s">
        <v>173</v>
      </c>
      <c r="D7881" s="9" t="s">
        <v>22</v>
      </c>
      <c r="E7881" s="9" t="s">
        <v>2569</v>
      </c>
      <c r="F7881" s="12">
        <v>44429</v>
      </c>
      <c r="G7881" s="12" t="str">
        <f>VLOOKUP(Table3[[#This Row],[Product ID]],[1]Products!$A:$G,2,0)</f>
        <v>Product 89</v>
      </c>
      <c r="H7881" s="22">
        <v>1</v>
      </c>
      <c r="I7881" s="9">
        <f>VLOOKUP('Consolidtaed Data'!$B2515,[1]Products!$A:$G,4,0)</f>
        <v>2410</v>
      </c>
      <c r="J7881" s="9">
        <f>VLOOKUP('Consolidtaed Data'!$B2515,[1]Products!$A:$G,3,0)</f>
        <v>1518</v>
      </c>
      <c r="K7881" s="9">
        <f>'Consolidtaed Data'!$J2515*'Consolidtaed Data'!$H2515</f>
        <v>3144</v>
      </c>
      <c r="L7881" s="9">
        <f>'Consolidtaed Data'!$I2515*'Consolidtaed Data'!$H2515</f>
        <v>3788</v>
      </c>
      <c r="M7881" s="9">
        <f>'Consolidtaed Data'!$L2515-'Consolidtaed Data'!$K2515</f>
        <v>660</v>
      </c>
      <c r="N7881" s="9" t="str">
        <f>VLOOKUP('Consolidtaed Data'!$C2515,[1]Locations!$A:$O,2,0)</f>
        <v>Lancaster</v>
      </c>
      <c r="O7881" s="9" t="str">
        <f>VLOOKUP('Consolidtaed Data'!$D2515,'[1]Sales People'!$A:$B,2,0)</f>
        <v>Carl Elliott</v>
      </c>
      <c r="P7881" s="9" t="str">
        <f>VLOOKUP('Consolidtaed Data'!$E2515,[1]Customers!$A:$B,2,0)</f>
        <v>Keith James</v>
      </c>
      <c r="Q7881" s="11">
        <f>WEEKDAY('Consolidtaed Data'!$F2515)</f>
        <v>5</v>
      </c>
      <c r="R7881" s="9">
        <f>MONTH('Consolidtaed Data'!$F2515)</f>
        <v>7</v>
      </c>
      <c r="S7881" s="9" t="str">
        <f>TEXT(Table3[[#This Row],[Purchase Date]],"MMMM")</f>
        <v>August</v>
      </c>
      <c r="T7881" s="9">
        <f>YEAR('Consolidtaed Data'!$F2515)</f>
        <v>2020</v>
      </c>
    </row>
    <row r="7882" spans="1:20" x14ac:dyDescent="0.3">
      <c r="A7882" s="9" t="s">
        <v>8908</v>
      </c>
      <c r="B7882" s="9" t="s">
        <v>415</v>
      </c>
      <c r="C7882" s="9" t="s">
        <v>522</v>
      </c>
      <c r="D7882" s="9" t="s">
        <v>193</v>
      </c>
      <c r="E7882" s="9" t="s">
        <v>88</v>
      </c>
      <c r="F7882" s="12">
        <v>44429</v>
      </c>
      <c r="G7882" s="12" t="str">
        <f>VLOOKUP(Table3[[#This Row],[Product ID]],[1]Products!$A:$G,2,0)</f>
        <v>Product 18</v>
      </c>
      <c r="H7882" s="22">
        <v>4</v>
      </c>
      <c r="I7882" s="9">
        <f>VLOOKUP('Consolidtaed Data'!$B2785,[1]Products!$A:$G,4,0)</f>
        <v>1889</v>
      </c>
      <c r="J7882" s="9">
        <f>VLOOKUP('Consolidtaed Data'!$B2785,[1]Products!$A:$G,3,0)</f>
        <v>945</v>
      </c>
      <c r="K7882" s="9">
        <f>'Consolidtaed Data'!$J2785*'Consolidtaed Data'!$H2785</f>
        <v>2756</v>
      </c>
      <c r="L7882" s="9">
        <f>'Consolidtaed Data'!$I2785*'Consolidtaed Data'!$H2785</f>
        <v>3774</v>
      </c>
      <c r="M7882" s="9">
        <f>'Consolidtaed Data'!$L2785-'Consolidtaed Data'!$K2785</f>
        <v>509</v>
      </c>
      <c r="N7882" s="9" t="str">
        <f>VLOOKUP('Consolidtaed Data'!$C2785,[1]Locations!$A:$O,2,0)</f>
        <v>West Covina</v>
      </c>
      <c r="O7882" s="9" t="str">
        <f>VLOOKUP('Consolidtaed Data'!$D2785,'[1]Sales People'!$A:$B,2,0)</f>
        <v>Ryan Welch</v>
      </c>
      <c r="P7882" s="9" t="str">
        <f>VLOOKUP('Consolidtaed Data'!$E2785,[1]Customers!$A:$B,2,0)</f>
        <v>Samuel Stewart</v>
      </c>
      <c r="Q7882" s="11">
        <f>WEEKDAY('Consolidtaed Data'!$F2785)</f>
        <v>5</v>
      </c>
      <c r="R7882" s="9">
        <f>MONTH('Consolidtaed Data'!$F2785)</f>
        <v>7</v>
      </c>
      <c r="S7882" s="9" t="str">
        <f>TEXT(Table3[[#This Row],[Purchase Date]],"MMMM")</f>
        <v>August</v>
      </c>
      <c r="T7882" s="9">
        <f>YEAR('Consolidtaed Data'!$F2785)</f>
        <v>2020</v>
      </c>
    </row>
    <row r="7883" spans="1:20" x14ac:dyDescent="0.3">
      <c r="A7883" s="9" t="s">
        <v>8909</v>
      </c>
      <c r="B7883" s="9" t="s">
        <v>610</v>
      </c>
      <c r="C7883" s="9" t="s">
        <v>352</v>
      </c>
      <c r="D7883" s="9" t="s">
        <v>174</v>
      </c>
      <c r="E7883" s="9" t="s">
        <v>269</v>
      </c>
      <c r="F7883" s="12">
        <v>44429</v>
      </c>
      <c r="G7883" s="12" t="str">
        <f>VLOOKUP(Table3[[#This Row],[Product ID]],[1]Products!$A:$G,2,0)</f>
        <v>Product 12</v>
      </c>
      <c r="H7883" s="22">
        <v>1</v>
      </c>
      <c r="I7883" s="9">
        <f>VLOOKUP('Consolidtaed Data'!$B3272,[1]Products!$A:$G,4,0)</f>
        <v>181</v>
      </c>
      <c r="J7883" s="9">
        <f>VLOOKUP('Consolidtaed Data'!$B3272,[1]Products!$A:$G,3,0)</f>
        <v>130</v>
      </c>
      <c r="K7883" s="9">
        <f>'Consolidtaed Data'!$J3272*'Consolidtaed Data'!$H3272</f>
        <v>1686</v>
      </c>
      <c r="L7883" s="9">
        <f>'Consolidtaed Data'!$I3272*'Consolidtaed Data'!$H3272</f>
        <v>2478</v>
      </c>
      <c r="M7883" s="9">
        <f>'Consolidtaed Data'!$L3272-'Consolidtaed Data'!$K3272</f>
        <v>613</v>
      </c>
      <c r="N7883" s="9" t="str">
        <f>VLOOKUP('Consolidtaed Data'!$C3272,[1]Locations!$A:$O,2,0)</f>
        <v>Daly City</v>
      </c>
      <c r="O7883" s="9" t="str">
        <f>VLOOKUP('Consolidtaed Data'!$D3272,'[1]Sales People'!$A:$B,2,0)</f>
        <v>Sean Miller</v>
      </c>
      <c r="P7883" s="9" t="str">
        <f>VLOOKUP('Consolidtaed Data'!$E3272,[1]Customers!$A:$B,2,0)</f>
        <v>Clarence Austin</v>
      </c>
      <c r="Q7883" s="11">
        <f>WEEKDAY('Consolidtaed Data'!$F3272)</f>
        <v>7</v>
      </c>
      <c r="R7883" s="9">
        <f>MONTH('Consolidtaed Data'!$F3272)</f>
        <v>8</v>
      </c>
      <c r="S7883" s="9" t="str">
        <f>TEXT(Table3[[#This Row],[Purchase Date]],"MMMM")</f>
        <v>August</v>
      </c>
      <c r="T7883" s="9">
        <f>YEAR('Consolidtaed Data'!$F3272)</f>
        <v>2020</v>
      </c>
    </row>
    <row r="7884" spans="1:20" x14ac:dyDescent="0.3">
      <c r="A7884" s="9" t="s">
        <v>8910</v>
      </c>
      <c r="B7884" s="9" t="s">
        <v>531</v>
      </c>
      <c r="C7884" s="9" t="s">
        <v>130</v>
      </c>
      <c r="D7884" s="9" t="s">
        <v>113</v>
      </c>
      <c r="E7884" s="9" t="s">
        <v>92</v>
      </c>
      <c r="F7884" s="12">
        <v>44429</v>
      </c>
      <c r="G7884" s="12" t="str">
        <f>VLOOKUP(Table3[[#This Row],[Product ID]],[1]Products!$A:$G,2,0)</f>
        <v>Product 62</v>
      </c>
      <c r="H7884" s="22">
        <v>2</v>
      </c>
      <c r="I7884" s="9">
        <f>VLOOKUP('Consolidtaed Data'!$B3453,[1]Products!$A:$G,4,0)</f>
        <v>847</v>
      </c>
      <c r="J7884" s="9">
        <f>VLOOKUP('Consolidtaed Data'!$B3453,[1]Products!$A:$G,3,0)</f>
        <v>534</v>
      </c>
      <c r="K7884" s="9">
        <f>'Consolidtaed Data'!$J3453*'Consolidtaed Data'!$H3453</f>
        <v>1122</v>
      </c>
      <c r="L7884" s="9">
        <f>'Consolidtaed Data'!$I3453*'Consolidtaed Data'!$H3453</f>
        <v>1368</v>
      </c>
      <c r="M7884" s="9">
        <f>'Consolidtaed Data'!$L3453-'Consolidtaed Data'!$K3453</f>
        <v>280</v>
      </c>
      <c r="N7884" s="9" t="str">
        <f>VLOOKUP('Consolidtaed Data'!$C3453,[1]Locations!$A:$O,2,0)</f>
        <v>Corona</v>
      </c>
      <c r="O7884" s="9" t="str">
        <f>VLOOKUP('Consolidtaed Data'!$D3453,'[1]Sales People'!$A:$B,2,0)</f>
        <v>Christopher Tucker</v>
      </c>
      <c r="P7884" s="9" t="str">
        <f>VLOOKUP('Consolidtaed Data'!$E3453,[1]Customers!$A:$B,2,0)</f>
        <v>Christopher Arnold</v>
      </c>
      <c r="Q7884" s="11">
        <f>WEEKDAY('Consolidtaed Data'!$F3453)</f>
        <v>4</v>
      </c>
      <c r="R7884" s="9">
        <f>MONTH('Consolidtaed Data'!$F3453)</f>
        <v>9</v>
      </c>
      <c r="S7884" s="9" t="str">
        <f>TEXT(Table3[[#This Row],[Purchase Date]],"MMMM")</f>
        <v>August</v>
      </c>
      <c r="T7884" s="9">
        <f>YEAR('Consolidtaed Data'!$F3453)</f>
        <v>2020</v>
      </c>
    </row>
    <row r="7885" spans="1:20" x14ac:dyDescent="0.3">
      <c r="A7885" s="9" t="s">
        <v>8911</v>
      </c>
      <c r="B7885" s="9" t="s">
        <v>107</v>
      </c>
      <c r="C7885" s="9" t="s">
        <v>253</v>
      </c>
      <c r="D7885" s="9" t="s">
        <v>193</v>
      </c>
      <c r="E7885" s="9" t="s">
        <v>428</v>
      </c>
      <c r="F7885" s="12">
        <v>44430</v>
      </c>
      <c r="G7885" s="12" t="str">
        <f>VLOOKUP(Table3[[#This Row],[Product ID]],[1]Products!$A:$G,2,0)</f>
        <v>Product 52</v>
      </c>
      <c r="H7885" s="22">
        <v>1</v>
      </c>
      <c r="I7885" s="9">
        <f>VLOOKUP('Consolidtaed Data'!$B1717,[1]Products!$A:$G,4,0)</f>
        <v>1783</v>
      </c>
      <c r="J7885" s="9">
        <f>VLOOKUP('Consolidtaed Data'!$B1717,[1]Products!$A:$G,3,0)</f>
        <v>1230</v>
      </c>
      <c r="K7885" s="9">
        <f>'Consolidtaed Data'!$J1717*'Consolidtaed Data'!$H1717</f>
        <v>1473</v>
      </c>
      <c r="L7885" s="9">
        <f>'Consolidtaed Data'!$I1717*'Consolidtaed Data'!$H1717</f>
        <v>2497</v>
      </c>
      <c r="M7885" s="9">
        <f>'Consolidtaed Data'!$L1717-'Consolidtaed Data'!$K1717</f>
        <v>606</v>
      </c>
      <c r="N7885" s="9" t="str">
        <f>VLOOKUP('Consolidtaed Data'!$C1717,[1]Locations!$A:$O,2,0)</f>
        <v>Daly City</v>
      </c>
      <c r="O7885" s="9" t="str">
        <f>VLOOKUP('Consolidtaed Data'!$D1717,'[1]Sales People'!$A:$B,2,0)</f>
        <v>Roger Robertson</v>
      </c>
      <c r="P7885" s="9" t="str">
        <f>VLOOKUP('Consolidtaed Data'!$E1717,[1]Customers!$A:$B,2,0)</f>
        <v>Patrick Hall</v>
      </c>
      <c r="Q7885" s="11">
        <f>WEEKDAY('Consolidtaed Data'!$F1717)</f>
        <v>3</v>
      </c>
      <c r="R7885" s="9">
        <f>MONTH('Consolidtaed Data'!$F1717)</f>
        <v>5</v>
      </c>
      <c r="S7885" s="9" t="str">
        <f>TEXT(Table3[[#This Row],[Purchase Date]],"MMMM")</f>
        <v>August</v>
      </c>
      <c r="T7885" s="9">
        <f>YEAR('Consolidtaed Data'!$F1717)</f>
        <v>2020</v>
      </c>
    </row>
    <row r="7886" spans="1:20" x14ac:dyDescent="0.3">
      <c r="A7886" s="9" t="s">
        <v>8912</v>
      </c>
      <c r="B7886" s="9" t="s">
        <v>76</v>
      </c>
      <c r="C7886" s="9" t="s">
        <v>439</v>
      </c>
      <c r="D7886" s="9" t="s">
        <v>46</v>
      </c>
      <c r="E7886" s="9" t="s">
        <v>339</v>
      </c>
      <c r="F7886" s="12">
        <v>44430</v>
      </c>
      <c r="G7886" s="12" t="str">
        <f>VLOOKUP(Table3[[#This Row],[Product ID]],[1]Products!$A:$G,2,0)</f>
        <v>Product 19</v>
      </c>
      <c r="H7886" s="22">
        <v>1</v>
      </c>
      <c r="I7886" s="9">
        <f>VLOOKUP('Consolidtaed Data'!$B2049,[1]Products!$A:$G,4,0)</f>
        <v>2241</v>
      </c>
      <c r="J7886" s="9">
        <f>VLOOKUP('Consolidtaed Data'!$B2049,[1]Products!$A:$G,3,0)</f>
        <v>1367</v>
      </c>
      <c r="K7886" s="9">
        <f>'Consolidtaed Data'!$J2049*'Consolidtaed Data'!$H2049</f>
        <v>945</v>
      </c>
      <c r="L7886" s="9">
        <f>'Consolidtaed Data'!$I2049*'Consolidtaed Data'!$H2049</f>
        <v>1889</v>
      </c>
      <c r="M7886" s="9">
        <f>'Consolidtaed Data'!$L2049-'Consolidtaed Data'!$K2049</f>
        <v>688</v>
      </c>
      <c r="N7886" s="9" t="str">
        <f>VLOOKUP('Consolidtaed Data'!$C2049,[1]Locations!$A:$O,2,0)</f>
        <v>Orange</v>
      </c>
      <c r="O7886" s="9" t="str">
        <f>VLOOKUP('Consolidtaed Data'!$D2049,'[1]Sales People'!$A:$B,2,0)</f>
        <v>Roger Ramos</v>
      </c>
      <c r="P7886" s="9" t="str">
        <f>VLOOKUP('Consolidtaed Data'!$E2049,[1]Customers!$A:$B,2,0)</f>
        <v>Shawn Owens</v>
      </c>
      <c r="Q7886" s="11">
        <f>WEEKDAY('Consolidtaed Data'!$F2049)</f>
        <v>7</v>
      </c>
      <c r="R7886" s="9">
        <f>MONTH('Consolidtaed Data'!$F2049)</f>
        <v>5</v>
      </c>
      <c r="S7886" s="9" t="str">
        <f>TEXT(Table3[[#This Row],[Purchase Date]],"MMMM")</f>
        <v>August</v>
      </c>
      <c r="T7886" s="9">
        <f>YEAR('Consolidtaed Data'!$F2049)</f>
        <v>2020</v>
      </c>
    </row>
    <row r="7887" spans="1:20" x14ac:dyDescent="0.3">
      <c r="A7887" s="9" t="s">
        <v>8913</v>
      </c>
      <c r="B7887" s="9" t="s">
        <v>490</v>
      </c>
      <c r="C7887" s="9" t="s">
        <v>50</v>
      </c>
      <c r="D7887" s="9" t="s">
        <v>220</v>
      </c>
      <c r="E7887" s="9" t="s">
        <v>1293</v>
      </c>
      <c r="F7887" s="12">
        <v>44430</v>
      </c>
      <c r="G7887" s="12" t="str">
        <f>VLOOKUP(Table3[[#This Row],[Product ID]],[1]Products!$A:$G,2,0)</f>
        <v>Product 79</v>
      </c>
      <c r="H7887" s="22">
        <v>1</v>
      </c>
      <c r="I7887" s="9">
        <f>VLOOKUP('Consolidtaed Data'!$B2264,[1]Products!$A:$G,4,0)</f>
        <v>545</v>
      </c>
      <c r="J7887" s="9">
        <f>VLOOKUP('Consolidtaed Data'!$B2264,[1]Products!$A:$G,3,0)</f>
        <v>425</v>
      </c>
      <c r="K7887" s="9">
        <f>'Consolidtaed Data'!$J2264*'Consolidtaed Data'!$H2264</f>
        <v>774</v>
      </c>
      <c r="L7887" s="9">
        <f>'Consolidtaed Data'!$I2264*'Consolidtaed Data'!$H2264</f>
        <v>1334</v>
      </c>
      <c r="M7887" s="9">
        <f>'Consolidtaed Data'!$L2264-'Consolidtaed Data'!$K2264</f>
        <v>1160</v>
      </c>
      <c r="N7887" s="9" t="str">
        <f>VLOOKUP('Consolidtaed Data'!$C2264,[1]Locations!$A:$O,2,0)</f>
        <v>Fullerton</v>
      </c>
      <c r="O7887" s="9" t="str">
        <f>VLOOKUP('Consolidtaed Data'!$D2264,'[1]Sales People'!$A:$B,2,0)</f>
        <v>Larry Castillo</v>
      </c>
      <c r="P7887" s="9" t="str">
        <f>VLOOKUP('Consolidtaed Data'!$E2264,[1]Customers!$A:$B,2,0)</f>
        <v>Raymond Roberts</v>
      </c>
      <c r="Q7887" s="11">
        <f>WEEKDAY('Consolidtaed Data'!$F2264)</f>
        <v>1</v>
      </c>
      <c r="R7887" s="9">
        <f>MONTH('Consolidtaed Data'!$F2264)</f>
        <v>6</v>
      </c>
      <c r="S7887" s="9" t="str">
        <f>TEXT(Table3[[#This Row],[Purchase Date]],"MMMM")</f>
        <v>August</v>
      </c>
      <c r="T7887" s="9">
        <f>YEAR('Consolidtaed Data'!$F2264)</f>
        <v>2020</v>
      </c>
    </row>
    <row r="7888" spans="1:20" x14ac:dyDescent="0.3">
      <c r="A7888" s="9" t="s">
        <v>8914</v>
      </c>
      <c r="B7888" s="9" t="s">
        <v>338</v>
      </c>
      <c r="C7888" s="9" t="s">
        <v>344</v>
      </c>
      <c r="D7888" s="9" t="s">
        <v>174</v>
      </c>
      <c r="E7888" s="9" t="s">
        <v>510</v>
      </c>
      <c r="F7888" s="12">
        <v>44430</v>
      </c>
      <c r="G7888" s="12" t="str">
        <f>VLOOKUP(Table3[[#This Row],[Product ID]],[1]Products!$A:$G,2,0)</f>
        <v>Product 95</v>
      </c>
      <c r="H7888" s="22">
        <v>1</v>
      </c>
      <c r="I7888" s="9">
        <f>VLOOKUP('Consolidtaed Data'!$B2318,[1]Products!$A:$G,4,0)</f>
        <v>1119</v>
      </c>
      <c r="J7888" s="9">
        <f>VLOOKUP('Consolidtaed Data'!$B2318,[1]Products!$A:$G,3,0)</f>
        <v>683</v>
      </c>
      <c r="K7888" s="9">
        <f>'Consolidtaed Data'!$J2318*'Consolidtaed Data'!$H2318</f>
        <v>816</v>
      </c>
      <c r="L7888" s="9">
        <f>'Consolidtaed Data'!$I2318*'Consolidtaed Data'!$H2318</f>
        <v>1008</v>
      </c>
      <c r="M7888" s="9">
        <f>'Consolidtaed Data'!$L2318-'Consolidtaed Data'!$K2318</f>
        <v>280</v>
      </c>
      <c r="N7888" s="9" t="str">
        <f>VLOOKUP('Consolidtaed Data'!$C2318,[1]Locations!$A:$O,2,0)</f>
        <v>Vista</v>
      </c>
      <c r="O7888" s="9" t="str">
        <f>VLOOKUP('Consolidtaed Data'!$D2318,'[1]Sales People'!$A:$B,2,0)</f>
        <v>Brian Thomas</v>
      </c>
      <c r="P7888" s="9" t="str">
        <f>VLOOKUP('Consolidtaed Data'!$E2318,[1]Customers!$A:$B,2,0)</f>
        <v>Randy Hayes</v>
      </c>
      <c r="Q7888" s="11">
        <f>WEEKDAY('Consolidtaed Data'!$F2318)</f>
        <v>5</v>
      </c>
      <c r="R7888" s="9">
        <f>MONTH('Consolidtaed Data'!$F2318)</f>
        <v>6</v>
      </c>
      <c r="S7888" s="9" t="str">
        <f>TEXT(Table3[[#This Row],[Purchase Date]],"MMMM")</f>
        <v>August</v>
      </c>
      <c r="T7888" s="9">
        <f>YEAR('Consolidtaed Data'!$F2318)</f>
        <v>2020</v>
      </c>
    </row>
    <row r="7889" spans="1:20" x14ac:dyDescent="0.3">
      <c r="A7889" s="9" t="s">
        <v>8915</v>
      </c>
      <c r="B7889" s="9" t="s">
        <v>219</v>
      </c>
      <c r="C7889" s="9" t="s">
        <v>201</v>
      </c>
      <c r="D7889" s="9" t="s">
        <v>9</v>
      </c>
      <c r="E7889" s="9" t="s">
        <v>2219</v>
      </c>
      <c r="F7889" s="12">
        <v>44430</v>
      </c>
      <c r="G7889" s="12" t="str">
        <f>VLOOKUP(Table3[[#This Row],[Product ID]],[1]Products!$A:$G,2,0)</f>
        <v>Product 35</v>
      </c>
      <c r="H7889" s="22">
        <v>1</v>
      </c>
      <c r="I7889" s="9">
        <f>VLOOKUP('Consolidtaed Data'!$B2627,[1]Products!$A:$G,4,0)</f>
        <v>95</v>
      </c>
      <c r="J7889" s="9">
        <f>VLOOKUP('Consolidtaed Data'!$B2627,[1]Products!$A:$G,3,0)</f>
        <v>61</v>
      </c>
      <c r="K7889" s="9">
        <f>'Consolidtaed Data'!$J2627*'Consolidtaed Data'!$H2627</f>
        <v>1378</v>
      </c>
      <c r="L7889" s="9">
        <f>'Consolidtaed Data'!$I2627*'Consolidtaed Data'!$H2627</f>
        <v>1887</v>
      </c>
      <c r="M7889" s="9">
        <f>'Consolidtaed Data'!$L2627-'Consolidtaed Data'!$K2627</f>
        <v>96</v>
      </c>
      <c r="N7889" s="9" t="str">
        <f>VLOOKUP('Consolidtaed Data'!$C2627,[1]Locations!$A:$O,2,0)</f>
        <v>Pasadena</v>
      </c>
      <c r="O7889" s="9" t="str">
        <f>VLOOKUP('Consolidtaed Data'!$D2627,'[1]Sales People'!$A:$B,2,0)</f>
        <v>Sean Miller</v>
      </c>
      <c r="P7889" s="9" t="str">
        <f>VLOOKUP('Consolidtaed Data'!$E2627,[1]Customers!$A:$B,2,0)</f>
        <v>Roy Shaw</v>
      </c>
      <c r="Q7889" s="11">
        <f>WEEKDAY('Consolidtaed Data'!$F2627)</f>
        <v>6</v>
      </c>
      <c r="R7889" s="9">
        <f>MONTH('Consolidtaed Data'!$F2627)</f>
        <v>7</v>
      </c>
      <c r="S7889" s="9" t="str">
        <f>TEXT(Table3[[#This Row],[Purchase Date]],"MMMM")</f>
        <v>August</v>
      </c>
      <c r="T7889" s="9">
        <f>YEAR('Consolidtaed Data'!$F2627)</f>
        <v>2020</v>
      </c>
    </row>
    <row r="7890" spans="1:20" x14ac:dyDescent="0.3">
      <c r="A7890" s="9" t="s">
        <v>8916</v>
      </c>
      <c r="B7890" s="9" t="s">
        <v>360</v>
      </c>
      <c r="C7890" s="9" t="s">
        <v>302</v>
      </c>
      <c r="D7890" s="9" t="s">
        <v>193</v>
      </c>
      <c r="E7890" s="9" t="s">
        <v>3025</v>
      </c>
      <c r="F7890" s="12">
        <v>44430</v>
      </c>
      <c r="G7890" s="12" t="str">
        <f>VLOOKUP(Table3[[#This Row],[Product ID]],[1]Products!$A:$G,2,0)</f>
        <v>Product 59</v>
      </c>
      <c r="H7890" s="22">
        <v>4</v>
      </c>
      <c r="I7890" s="9">
        <f>VLOOKUP('Consolidtaed Data'!$B2694,[1]Products!$A:$G,4,0)</f>
        <v>1798</v>
      </c>
      <c r="J7890" s="9">
        <f>VLOOKUP('Consolidtaed Data'!$B2694,[1]Products!$A:$G,3,0)</f>
        <v>971</v>
      </c>
      <c r="K7890" s="9">
        <f>'Consolidtaed Data'!$J2694*'Consolidtaed Data'!$H2694</f>
        <v>1234</v>
      </c>
      <c r="L7890" s="9">
        <f>'Consolidtaed Data'!$I2694*'Consolidtaed Data'!$H2694</f>
        <v>1582</v>
      </c>
      <c r="M7890" s="9">
        <f>'Consolidtaed Data'!$L2694-'Consolidtaed Data'!$K2694</f>
        <v>1532</v>
      </c>
      <c r="N7890" s="9" t="str">
        <f>VLOOKUP('Consolidtaed Data'!$C2694,[1]Locations!$A:$O,2,0)</f>
        <v>Berkeley</v>
      </c>
      <c r="O7890" s="9" t="str">
        <f>VLOOKUP('Consolidtaed Data'!$D2694,'[1]Sales People'!$A:$B,2,0)</f>
        <v>Clarence Fox</v>
      </c>
      <c r="P7890" s="9" t="str">
        <f>VLOOKUP('Consolidtaed Data'!$E2694,[1]Customers!$A:$B,2,0)</f>
        <v>Paul Henderson</v>
      </c>
      <c r="Q7890" s="11">
        <f>WEEKDAY('Consolidtaed Data'!$F2694)</f>
        <v>5</v>
      </c>
      <c r="R7890" s="9">
        <f>MONTH('Consolidtaed Data'!$F2694)</f>
        <v>7</v>
      </c>
      <c r="S7890" s="9" t="str">
        <f>TEXT(Table3[[#This Row],[Purchase Date]],"MMMM")</f>
        <v>August</v>
      </c>
      <c r="T7890" s="9">
        <f>YEAR('Consolidtaed Data'!$F2694)</f>
        <v>2020</v>
      </c>
    </row>
    <row r="7891" spans="1:20" x14ac:dyDescent="0.3">
      <c r="A7891" s="9" t="s">
        <v>8917</v>
      </c>
      <c r="B7891" s="9" t="s">
        <v>294</v>
      </c>
      <c r="C7891" s="9" t="s">
        <v>130</v>
      </c>
      <c r="D7891" s="9" t="s">
        <v>9</v>
      </c>
      <c r="E7891" s="9" t="s">
        <v>1350</v>
      </c>
      <c r="F7891" s="12">
        <v>44430</v>
      </c>
      <c r="G7891" s="12" t="str">
        <f>VLOOKUP(Table3[[#This Row],[Product ID]],[1]Products!$A:$G,2,0)</f>
        <v>Product 51</v>
      </c>
      <c r="H7891" s="22">
        <v>3</v>
      </c>
      <c r="I7891" s="9">
        <f>VLOOKUP('Consolidtaed Data'!$B3450,[1]Products!$A:$G,4,0)</f>
        <v>818</v>
      </c>
      <c r="J7891" s="9">
        <f>VLOOKUP('Consolidtaed Data'!$B3450,[1]Products!$A:$G,3,0)</f>
        <v>450</v>
      </c>
      <c r="K7891" s="9">
        <f>'Consolidtaed Data'!$J3450*'Consolidtaed Data'!$H3450</f>
        <v>1176</v>
      </c>
      <c r="L7891" s="9">
        <f>'Consolidtaed Data'!$I3450*'Consolidtaed Data'!$H3450</f>
        <v>1472</v>
      </c>
      <c r="M7891" s="9">
        <f>'Consolidtaed Data'!$L3450-'Consolidtaed Data'!$K3450</f>
        <v>51</v>
      </c>
      <c r="N7891" s="9" t="str">
        <f>VLOOKUP('Consolidtaed Data'!$C3450,[1]Locations!$A:$O,2,0)</f>
        <v>Hayward</v>
      </c>
      <c r="O7891" s="9" t="str">
        <f>VLOOKUP('Consolidtaed Data'!$D3450,'[1]Sales People'!$A:$B,2,0)</f>
        <v>Ernest Wagner</v>
      </c>
      <c r="P7891" s="9" t="str">
        <f>VLOOKUP('Consolidtaed Data'!$E3450,[1]Customers!$A:$B,2,0)</f>
        <v>Eugene Hunter</v>
      </c>
      <c r="Q7891" s="11">
        <f>WEEKDAY('Consolidtaed Data'!$F3450)</f>
        <v>4</v>
      </c>
      <c r="R7891" s="9">
        <f>MONTH('Consolidtaed Data'!$F3450)</f>
        <v>9</v>
      </c>
      <c r="S7891" s="9" t="str">
        <f>TEXT(Table3[[#This Row],[Purchase Date]],"MMMM")</f>
        <v>August</v>
      </c>
      <c r="T7891" s="9">
        <f>YEAR('Consolidtaed Data'!$F3450)</f>
        <v>2020</v>
      </c>
    </row>
    <row r="7892" spans="1:20" x14ac:dyDescent="0.3">
      <c r="A7892" s="9" t="s">
        <v>8918</v>
      </c>
      <c r="B7892" s="9" t="s">
        <v>490</v>
      </c>
      <c r="C7892" s="9" t="s">
        <v>169</v>
      </c>
      <c r="D7892" s="9" t="s">
        <v>31</v>
      </c>
      <c r="E7892" s="9" t="s">
        <v>1699</v>
      </c>
      <c r="F7892" s="12">
        <v>44431</v>
      </c>
      <c r="G7892" s="12" t="str">
        <f>VLOOKUP(Table3[[#This Row],[Product ID]],[1]Products!$A:$G,2,0)</f>
        <v>Product 79</v>
      </c>
      <c r="H7892" s="22">
        <v>2</v>
      </c>
      <c r="I7892" s="9">
        <f>VLOOKUP('Consolidtaed Data'!$B849,[1]Products!$A:$G,4,0)</f>
        <v>2005</v>
      </c>
      <c r="J7892" s="9">
        <f>VLOOKUP('Consolidtaed Data'!$B849,[1]Products!$A:$G,3,0)</f>
        <v>1223</v>
      </c>
      <c r="K7892" s="9">
        <f>'Consolidtaed Data'!$J849*'Consolidtaed Data'!$H849</f>
        <v>1744</v>
      </c>
      <c r="L7892" s="9">
        <f>'Consolidtaed Data'!$I849*'Consolidtaed Data'!$H849</f>
        <v>3486</v>
      </c>
      <c r="M7892" s="9">
        <f>'Consolidtaed Data'!$L849-'Consolidtaed Data'!$K849</f>
        <v>1104</v>
      </c>
      <c r="N7892" s="9" t="str">
        <f>VLOOKUP('Consolidtaed Data'!$C849,[1]Locations!$A:$O,2,0)</f>
        <v>Irvine</v>
      </c>
      <c r="O7892" s="9" t="str">
        <f>VLOOKUP('Consolidtaed Data'!$D849,'[1]Sales People'!$A:$B,2,0)</f>
        <v>Bobby Russell</v>
      </c>
      <c r="P7892" s="9" t="str">
        <f>VLOOKUP('Consolidtaed Data'!$E849,[1]Customers!$A:$B,2,0)</f>
        <v>Jonathan Harris</v>
      </c>
      <c r="Q7892" s="11">
        <f>WEEKDAY('Consolidtaed Data'!$F849)</f>
        <v>1</v>
      </c>
      <c r="R7892" s="9">
        <f>MONTH('Consolidtaed Data'!$F849)</f>
        <v>3</v>
      </c>
      <c r="S7892" s="9" t="str">
        <f>TEXT(Table3[[#This Row],[Purchase Date]],"MMMM")</f>
        <v>August</v>
      </c>
      <c r="T7892" s="9">
        <f>YEAR('Consolidtaed Data'!$F849)</f>
        <v>2020</v>
      </c>
    </row>
    <row r="7893" spans="1:20" x14ac:dyDescent="0.3">
      <c r="A7893" s="9" t="s">
        <v>8919</v>
      </c>
      <c r="B7893" s="9" t="s">
        <v>252</v>
      </c>
      <c r="C7893" s="9" t="s">
        <v>472</v>
      </c>
      <c r="D7893" s="9" t="s">
        <v>127</v>
      </c>
      <c r="E7893" s="9" t="s">
        <v>1032</v>
      </c>
      <c r="F7893" s="12">
        <v>44431</v>
      </c>
      <c r="G7893" s="12" t="str">
        <f>VLOOKUP(Table3[[#This Row],[Product ID]],[1]Products!$A:$G,2,0)</f>
        <v>Product 81</v>
      </c>
      <c r="H7893" s="22">
        <v>3</v>
      </c>
      <c r="I7893" s="9">
        <f>VLOOKUP('Consolidtaed Data'!$B987,[1]Products!$A:$G,4,0)</f>
        <v>1708</v>
      </c>
      <c r="J7893" s="9">
        <f>VLOOKUP('Consolidtaed Data'!$B987,[1]Products!$A:$G,3,0)</f>
        <v>871</v>
      </c>
      <c r="K7893" s="9">
        <f>'Consolidtaed Data'!$J987*'Consolidtaed Data'!$H987</f>
        <v>2196</v>
      </c>
      <c r="L7893" s="9">
        <f>'Consolidtaed Data'!$I987*'Consolidtaed Data'!$H987</f>
        <v>3231</v>
      </c>
      <c r="M7893" s="9">
        <f>'Consolidtaed Data'!$L987-'Consolidtaed Data'!$K987</f>
        <v>528</v>
      </c>
      <c r="N7893" s="9" t="str">
        <f>VLOOKUP('Consolidtaed Data'!$C987,[1]Locations!$A:$O,2,0)</f>
        <v>West Covina</v>
      </c>
      <c r="O7893" s="9" t="str">
        <f>VLOOKUP('Consolidtaed Data'!$D987,'[1]Sales People'!$A:$B,2,0)</f>
        <v>Eugene Holmes</v>
      </c>
      <c r="P7893" s="9" t="str">
        <f>VLOOKUP('Consolidtaed Data'!$E987,[1]Customers!$A:$B,2,0)</f>
        <v>Russell Alexander</v>
      </c>
      <c r="Q7893" s="11">
        <f>WEEKDAY('Consolidtaed Data'!$F987)</f>
        <v>4</v>
      </c>
      <c r="R7893" s="9">
        <f>MONTH('Consolidtaed Data'!$F987)</f>
        <v>3</v>
      </c>
      <c r="S7893" s="9" t="str">
        <f>TEXT(Table3[[#This Row],[Purchase Date]],"MMMM")</f>
        <v>August</v>
      </c>
      <c r="T7893" s="9">
        <f>YEAR('Consolidtaed Data'!$F987)</f>
        <v>2020</v>
      </c>
    </row>
    <row r="7894" spans="1:20" x14ac:dyDescent="0.3">
      <c r="A7894" s="9" t="s">
        <v>8920</v>
      </c>
      <c r="B7894" s="9" t="s">
        <v>366</v>
      </c>
      <c r="C7894" s="9" t="s">
        <v>39</v>
      </c>
      <c r="D7894" s="9" t="s">
        <v>105</v>
      </c>
      <c r="E7894" s="9" t="s">
        <v>985</v>
      </c>
      <c r="F7894" s="12">
        <v>44431</v>
      </c>
      <c r="G7894" s="12" t="str">
        <f>VLOOKUP(Table3[[#This Row],[Product ID]],[1]Products!$A:$G,2,0)</f>
        <v>Product 39</v>
      </c>
      <c r="H7894" s="22">
        <v>4</v>
      </c>
      <c r="I7894" s="9">
        <f>VLOOKUP('Consolidtaed Data'!$B1165,[1]Products!$A:$G,4,0)</f>
        <v>2257</v>
      </c>
      <c r="J7894" s="9">
        <f>VLOOKUP('Consolidtaed Data'!$B1165,[1]Products!$A:$G,3,0)</f>
        <v>1535</v>
      </c>
      <c r="K7894" s="9">
        <f>'Consolidtaed Data'!$J1165*'Consolidtaed Data'!$H1165</f>
        <v>1485</v>
      </c>
      <c r="L7894" s="9">
        <f>'Consolidtaed Data'!$I1165*'Consolidtaed Data'!$H1165</f>
        <v>2091</v>
      </c>
      <c r="M7894" s="9">
        <f>'Consolidtaed Data'!$L1165-'Consolidtaed Data'!$K1165</f>
        <v>2260</v>
      </c>
      <c r="N7894" s="9" t="str">
        <f>VLOOKUP('Consolidtaed Data'!$C1165,[1]Locations!$A:$O,2,0)</f>
        <v>El Cajon</v>
      </c>
      <c r="O7894" s="9" t="str">
        <f>VLOOKUP('Consolidtaed Data'!$D1165,'[1]Sales People'!$A:$B,2,0)</f>
        <v>Joshua Taylor</v>
      </c>
      <c r="P7894" s="9" t="str">
        <f>VLOOKUP('Consolidtaed Data'!$E1165,[1]Customers!$A:$B,2,0)</f>
        <v>Brian Hunter</v>
      </c>
      <c r="Q7894" s="11">
        <f>WEEKDAY('Consolidtaed Data'!$F1165)</f>
        <v>4</v>
      </c>
      <c r="R7894" s="9">
        <f>MONTH('Consolidtaed Data'!$F1165)</f>
        <v>3</v>
      </c>
      <c r="S7894" s="9" t="str">
        <f>TEXT(Table3[[#This Row],[Purchase Date]],"MMMM")</f>
        <v>August</v>
      </c>
      <c r="T7894" s="9">
        <f>YEAR('Consolidtaed Data'!$F1165)</f>
        <v>2020</v>
      </c>
    </row>
    <row r="7895" spans="1:20" x14ac:dyDescent="0.3">
      <c r="A7895" s="9" t="s">
        <v>8921</v>
      </c>
      <c r="B7895" s="9" t="s">
        <v>373</v>
      </c>
      <c r="C7895" s="9" t="s">
        <v>12</v>
      </c>
      <c r="D7895" s="9" t="s">
        <v>241</v>
      </c>
      <c r="E7895" s="9" t="s">
        <v>1436</v>
      </c>
      <c r="F7895" s="12">
        <v>44431</v>
      </c>
      <c r="G7895" s="12" t="str">
        <f>VLOOKUP(Table3[[#This Row],[Product ID]],[1]Products!$A:$G,2,0)</f>
        <v>Product 66</v>
      </c>
      <c r="H7895" s="22">
        <v>1</v>
      </c>
      <c r="I7895" s="9">
        <f>VLOOKUP('Consolidtaed Data'!$B1635,[1]Products!$A:$G,4,0)</f>
        <v>2005</v>
      </c>
      <c r="J7895" s="9">
        <f>VLOOKUP('Consolidtaed Data'!$B1635,[1]Products!$A:$G,3,0)</f>
        <v>1223</v>
      </c>
      <c r="K7895" s="9">
        <f>'Consolidtaed Data'!$J1635*'Consolidtaed Data'!$H1635</f>
        <v>3484</v>
      </c>
      <c r="L7895" s="9">
        <f>'Consolidtaed Data'!$I1635*'Consolidtaed Data'!$H1635</f>
        <v>6832</v>
      </c>
      <c r="M7895" s="9">
        <f>'Consolidtaed Data'!$L1635-'Consolidtaed Data'!$K1635</f>
        <v>368</v>
      </c>
      <c r="N7895" s="9" t="str">
        <f>VLOOKUP('Consolidtaed Data'!$C1635,[1]Locations!$A:$O,2,0)</f>
        <v>San Jose</v>
      </c>
      <c r="O7895" s="9" t="str">
        <f>VLOOKUP('Consolidtaed Data'!$D1635,'[1]Sales People'!$A:$B,2,0)</f>
        <v>Kenneth Bradley</v>
      </c>
      <c r="P7895" s="9" t="str">
        <f>VLOOKUP('Consolidtaed Data'!$E1635,[1]Customers!$A:$B,2,0)</f>
        <v>Johnny Martinez</v>
      </c>
      <c r="Q7895" s="11">
        <f>WEEKDAY('Consolidtaed Data'!$F1635)</f>
        <v>4</v>
      </c>
      <c r="R7895" s="9">
        <f>MONTH('Consolidtaed Data'!$F1635)</f>
        <v>4</v>
      </c>
      <c r="S7895" s="9" t="str">
        <f>TEXT(Table3[[#This Row],[Purchase Date]],"MMMM")</f>
        <v>August</v>
      </c>
      <c r="T7895" s="9">
        <f>YEAR('Consolidtaed Data'!$F1635)</f>
        <v>2020</v>
      </c>
    </row>
    <row r="7896" spans="1:20" x14ac:dyDescent="0.3">
      <c r="A7896" s="9" t="s">
        <v>8922</v>
      </c>
      <c r="B7896" s="9" t="s">
        <v>393</v>
      </c>
      <c r="C7896" s="9" t="s">
        <v>302</v>
      </c>
      <c r="D7896" s="9" t="s">
        <v>206</v>
      </c>
      <c r="E7896" s="9" t="s">
        <v>332</v>
      </c>
      <c r="F7896" s="12">
        <v>44431</v>
      </c>
      <c r="G7896" s="12" t="str">
        <f>VLOOKUP(Table3[[#This Row],[Product ID]],[1]Products!$A:$G,2,0)</f>
        <v>Product 84</v>
      </c>
      <c r="H7896" s="22">
        <v>4</v>
      </c>
      <c r="I7896" s="9">
        <f>VLOOKUP('Consolidtaed Data'!$B1841,[1]Products!$A:$G,4,0)</f>
        <v>871</v>
      </c>
      <c r="J7896" s="9">
        <f>VLOOKUP('Consolidtaed Data'!$B1841,[1]Products!$A:$G,3,0)</f>
        <v>540</v>
      </c>
      <c r="K7896" s="9">
        <f>'Consolidtaed Data'!$J1841*'Consolidtaed Data'!$H1841</f>
        <v>424</v>
      </c>
      <c r="L7896" s="9">
        <f>'Consolidtaed Data'!$I1841*'Consolidtaed Data'!$H1841</f>
        <v>530</v>
      </c>
      <c r="M7896" s="9">
        <f>'Consolidtaed Data'!$L1841-'Consolidtaed Data'!$K1841</f>
        <v>744</v>
      </c>
      <c r="N7896" s="9" t="str">
        <f>VLOOKUP('Consolidtaed Data'!$C1841,[1]Locations!$A:$O,2,0)</f>
        <v>San Francisco</v>
      </c>
      <c r="O7896" s="9" t="str">
        <f>VLOOKUP('Consolidtaed Data'!$D1841,'[1]Sales People'!$A:$B,2,0)</f>
        <v>Andrew Bowman</v>
      </c>
      <c r="P7896" s="9" t="str">
        <f>VLOOKUP('Consolidtaed Data'!$E1841,[1]Customers!$A:$B,2,0)</f>
        <v>Stephen Payne</v>
      </c>
      <c r="Q7896" s="11">
        <f>WEEKDAY('Consolidtaed Data'!$F1841)</f>
        <v>6</v>
      </c>
      <c r="R7896" s="9">
        <f>MONTH('Consolidtaed Data'!$F1841)</f>
        <v>5</v>
      </c>
      <c r="S7896" s="9" t="str">
        <f>TEXT(Table3[[#This Row],[Purchase Date]],"MMMM")</f>
        <v>August</v>
      </c>
      <c r="T7896" s="9">
        <f>YEAR('Consolidtaed Data'!$F1841)</f>
        <v>2020</v>
      </c>
    </row>
    <row r="7897" spans="1:20" x14ac:dyDescent="0.3">
      <c r="A7897" s="9" t="s">
        <v>8923</v>
      </c>
      <c r="B7897" s="9" t="s">
        <v>503</v>
      </c>
      <c r="C7897" s="9" t="s">
        <v>421</v>
      </c>
      <c r="D7897" s="9" t="s">
        <v>100</v>
      </c>
      <c r="E7897" s="9" t="s">
        <v>995</v>
      </c>
      <c r="F7897" s="12">
        <v>44431</v>
      </c>
      <c r="G7897" s="12" t="str">
        <f>VLOOKUP(Table3[[#This Row],[Product ID]],[1]Products!$A:$G,2,0)</f>
        <v>Product 99</v>
      </c>
      <c r="H7897" s="22">
        <v>1</v>
      </c>
      <c r="I7897" s="9">
        <f>VLOOKUP('Consolidtaed Data'!$B1971,[1]Products!$A:$G,4,0)</f>
        <v>1671</v>
      </c>
      <c r="J7897" s="9">
        <f>VLOOKUP('Consolidtaed Data'!$B1971,[1]Products!$A:$G,3,0)</f>
        <v>1220</v>
      </c>
      <c r="K7897" s="9">
        <f>'Consolidtaed Data'!$J1971*'Consolidtaed Data'!$H1971</f>
        <v>504</v>
      </c>
      <c r="L7897" s="9">
        <f>'Consolidtaed Data'!$I1971*'Consolidtaed Data'!$H1971</f>
        <v>951</v>
      </c>
      <c r="M7897" s="9">
        <f>'Consolidtaed Data'!$L1971-'Consolidtaed Data'!$K1971</f>
        <v>2397</v>
      </c>
      <c r="N7897" s="9" t="str">
        <f>VLOOKUP('Consolidtaed Data'!$C1971,[1]Locations!$A:$O,2,0)</f>
        <v>Ontario</v>
      </c>
      <c r="O7897" s="9" t="str">
        <f>VLOOKUP('Consolidtaed Data'!$D1971,'[1]Sales People'!$A:$B,2,0)</f>
        <v>Jimmy Young</v>
      </c>
      <c r="P7897" s="9" t="str">
        <f>VLOOKUP('Consolidtaed Data'!$E1971,[1]Customers!$A:$B,2,0)</f>
        <v>Jesse Hill</v>
      </c>
      <c r="Q7897" s="11">
        <f>WEEKDAY('Consolidtaed Data'!$F1971)</f>
        <v>1</v>
      </c>
      <c r="R7897" s="9">
        <f>MONTH('Consolidtaed Data'!$F1971)</f>
        <v>5</v>
      </c>
      <c r="S7897" s="9" t="str">
        <f>TEXT(Table3[[#This Row],[Purchase Date]],"MMMM")</f>
        <v>August</v>
      </c>
      <c r="T7897" s="9">
        <f>YEAR('Consolidtaed Data'!$F1971)</f>
        <v>2020</v>
      </c>
    </row>
    <row r="7898" spans="1:20" x14ac:dyDescent="0.3">
      <c r="A7898" s="9" t="s">
        <v>8924</v>
      </c>
      <c r="B7898" s="9" t="s">
        <v>322</v>
      </c>
      <c r="C7898" s="9" t="s">
        <v>412</v>
      </c>
      <c r="D7898" s="9" t="s">
        <v>402</v>
      </c>
      <c r="E7898" s="9" t="s">
        <v>743</v>
      </c>
      <c r="F7898" s="12">
        <v>44431</v>
      </c>
      <c r="G7898" s="12" t="str">
        <f>VLOOKUP(Table3[[#This Row],[Product ID]],[1]Products!$A:$G,2,0)</f>
        <v>Product 43</v>
      </c>
      <c r="H7898" s="22">
        <v>1</v>
      </c>
      <c r="I7898" s="9">
        <f>VLOOKUP('Consolidtaed Data'!$B2314,[1]Products!$A:$G,4,0)</f>
        <v>637</v>
      </c>
      <c r="J7898" s="9">
        <f>VLOOKUP('Consolidtaed Data'!$B2314,[1]Products!$A:$G,3,0)</f>
        <v>389</v>
      </c>
      <c r="K7898" s="9">
        <f>'Consolidtaed Data'!$J2314*'Consolidtaed Data'!$H2314</f>
        <v>807</v>
      </c>
      <c r="L7898" s="9">
        <f>'Consolidtaed Data'!$I2314*'Consolidtaed Data'!$H2314</f>
        <v>1467</v>
      </c>
      <c r="M7898" s="9">
        <f>'Consolidtaed Data'!$L2314-'Consolidtaed Data'!$K2314</f>
        <v>660</v>
      </c>
      <c r="N7898" s="9" t="str">
        <f>VLOOKUP('Consolidtaed Data'!$C2314,[1]Locations!$A:$O,2,0)</f>
        <v>Fullerton</v>
      </c>
      <c r="O7898" s="9" t="str">
        <f>VLOOKUP('Consolidtaed Data'!$D2314,'[1]Sales People'!$A:$B,2,0)</f>
        <v>Martin Perry</v>
      </c>
      <c r="P7898" s="9" t="str">
        <f>VLOOKUP('Consolidtaed Data'!$E2314,[1]Customers!$A:$B,2,0)</f>
        <v>Adam White</v>
      </c>
      <c r="Q7898" s="11">
        <f>WEEKDAY('Consolidtaed Data'!$F2314)</f>
        <v>5</v>
      </c>
      <c r="R7898" s="9">
        <f>MONTH('Consolidtaed Data'!$F2314)</f>
        <v>6</v>
      </c>
      <c r="S7898" s="9" t="str">
        <f>TEXT(Table3[[#This Row],[Purchase Date]],"MMMM")</f>
        <v>August</v>
      </c>
      <c r="T7898" s="9">
        <f>YEAR('Consolidtaed Data'!$F2314)</f>
        <v>2020</v>
      </c>
    </row>
    <row r="7899" spans="1:20" x14ac:dyDescent="0.3">
      <c r="A7899" s="9" t="s">
        <v>8925</v>
      </c>
      <c r="B7899" s="9" t="s">
        <v>177</v>
      </c>
      <c r="C7899" s="9" t="s">
        <v>126</v>
      </c>
      <c r="D7899" s="9" t="s">
        <v>143</v>
      </c>
      <c r="E7899" s="9" t="s">
        <v>884</v>
      </c>
      <c r="F7899" s="12">
        <v>44431</v>
      </c>
      <c r="G7899" s="12" t="str">
        <f>VLOOKUP(Table3[[#This Row],[Product ID]],[1]Products!$A:$G,2,0)</f>
        <v>Product 5</v>
      </c>
      <c r="H7899" s="22">
        <v>1</v>
      </c>
      <c r="I7899" s="9">
        <f>VLOOKUP('Consolidtaed Data'!$B2912,[1]Products!$A:$G,4,0)</f>
        <v>1103</v>
      </c>
      <c r="J7899" s="9">
        <f>VLOOKUP('Consolidtaed Data'!$B2912,[1]Products!$A:$G,3,0)</f>
        <v>838</v>
      </c>
      <c r="K7899" s="9">
        <f>'Consolidtaed Data'!$J2912*'Consolidtaed Data'!$H2912</f>
        <v>3660</v>
      </c>
      <c r="L7899" s="9">
        <f>'Consolidtaed Data'!$I2912*'Consolidtaed Data'!$H2912</f>
        <v>5013</v>
      </c>
      <c r="M7899" s="9">
        <f>'Consolidtaed Data'!$L2912-'Consolidtaed Data'!$K2912</f>
        <v>1818</v>
      </c>
      <c r="N7899" s="9" t="str">
        <f>VLOOKUP('Consolidtaed Data'!$C2912,[1]Locations!$A:$O,2,0)</f>
        <v>San Francisco</v>
      </c>
      <c r="O7899" s="9" t="str">
        <f>VLOOKUP('Consolidtaed Data'!$D2912,'[1]Sales People'!$A:$B,2,0)</f>
        <v>Martin Perry</v>
      </c>
      <c r="P7899" s="9" t="str">
        <f>VLOOKUP('Consolidtaed Data'!$E2912,[1]Customers!$A:$B,2,0)</f>
        <v>Donald Andrews</v>
      </c>
      <c r="Q7899" s="11">
        <f>WEEKDAY('Consolidtaed Data'!$F2912)</f>
        <v>6</v>
      </c>
      <c r="R7899" s="9">
        <f>MONTH('Consolidtaed Data'!$F2912)</f>
        <v>7</v>
      </c>
      <c r="S7899" s="9" t="str">
        <f>TEXT(Table3[[#This Row],[Purchase Date]],"MMMM")</f>
        <v>August</v>
      </c>
      <c r="T7899" s="9">
        <f>YEAR('Consolidtaed Data'!$F2912)</f>
        <v>2020</v>
      </c>
    </row>
    <row r="7900" spans="1:20" x14ac:dyDescent="0.3">
      <c r="A7900" s="9" t="s">
        <v>8926</v>
      </c>
      <c r="B7900" s="9" t="s">
        <v>495</v>
      </c>
      <c r="C7900" s="9" t="s">
        <v>25</v>
      </c>
      <c r="D7900" s="9" t="s">
        <v>220</v>
      </c>
      <c r="E7900" s="9" t="s">
        <v>1627</v>
      </c>
      <c r="F7900" s="12">
        <v>44431</v>
      </c>
      <c r="G7900" s="12" t="str">
        <f>VLOOKUP(Table3[[#This Row],[Product ID]],[1]Products!$A:$G,2,0)</f>
        <v>Product 15</v>
      </c>
      <c r="H7900" s="22">
        <v>2</v>
      </c>
      <c r="I7900" s="9">
        <f>VLOOKUP('Consolidtaed Data'!$B3236,[1]Products!$A:$G,4,0)</f>
        <v>817</v>
      </c>
      <c r="J7900" s="9">
        <f>VLOOKUP('Consolidtaed Data'!$B3236,[1]Products!$A:$G,3,0)</f>
        <v>409</v>
      </c>
      <c r="K7900" s="9">
        <f>'Consolidtaed Data'!$J3236*'Consolidtaed Data'!$H3236</f>
        <v>665</v>
      </c>
      <c r="L7900" s="9">
        <f>'Consolidtaed Data'!$I3236*'Consolidtaed Data'!$H3236</f>
        <v>1278</v>
      </c>
      <c r="M7900" s="9">
        <f>'Consolidtaed Data'!$L3236-'Consolidtaed Data'!$K3236</f>
        <v>1818</v>
      </c>
      <c r="N7900" s="9" t="str">
        <f>VLOOKUP('Consolidtaed Data'!$C3236,[1]Locations!$A:$O,2,0)</f>
        <v>Sunnyvale</v>
      </c>
      <c r="O7900" s="9" t="str">
        <f>VLOOKUP('Consolidtaed Data'!$D3236,'[1]Sales People'!$A:$B,2,0)</f>
        <v>Arthur Mccoy</v>
      </c>
      <c r="P7900" s="9" t="str">
        <f>VLOOKUP('Consolidtaed Data'!$E3236,[1]Customers!$A:$B,2,0)</f>
        <v>Nicholas Garcia</v>
      </c>
      <c r="Q7900" s="11">
        <f>WEEKDAY('Consolidtaed Data'!$F3236)</f>
        <v>4</v>
      </c>
      <c r="R7900" s="9">
        <f>MONTH('Consolidtaed Data'!$F3236)</f>
        <v>8</v>
      </c>
      <c r="S7900" s="9" t="str">
        <f>TEXT(Table3[[#This Row],[Purchase Date]],"MMMM")</f>
        <v>August</v>
      </c>
      <c r="T7900" s="9">
        <f>YEAR('Consolidtaed Data'!$F3236)</f>
        <v>2020</v>
      </c>
    </row>
    <row r="7901" spans="1:20" x14ac:dyDescent="0.3">
      <c r="A7901" s="9" t="s">
        <v>8927</v>
      </c>
      <c r="B7901" s="9" t="s">
        <v>54</v>
      </c>
      <c r="C7901" s="9" t="s">
        <v>357</v>
      </c>
      <c r="D7901" s="9" t="s">
        <v>149</v>
      </c>
      <c r="E7901" s="9" t="s">
        <v>704</v>
      </c>
      <c r="F7901" s="12">
        <v>44432</v>
      </c>
      <c r="G7901" s="12" t="str">
        <f>VLOOKUP(Table3[[#This Row],[Product ID]],[1]Products!$A:$G,2,0)</f>
        <v>Product 41</v>
      </c>
      <c r="H7901" s="22">
        <v>1</v>
      </c>
      <c r="I7901" s="9">
        <f>VLOOKUP('Consolidtaed Data'!$B417,[1]Products!$A:$G,4,0)</f>
        <v>1338</v>
      </c>
      <c r="J7901" s="9">
        <f>VLOOKUP('Consolidtaed Data'!$B417,[1]Products!$A:$G,3,0)</f>
        <v>682</v>
      </c>
      <c r="K7901" s="9">
        <f>'Consolidtaed Data'!$J417*'Consolidtaed Data'!$H417</f>
        <v>2616</v>
      </c>
      <c r="L7901" s="9">
        <f>'Consolidtaed Data'!$I417*'Consolidtaed Data'!$H417</f>
        <v>5229</v>
      </c>
      <c r="M7901" s="9">
        <f>'Consolidtaed Data'!$L417-'Consolidtaed Data'!$K417</f>
        <v>862</v>
      </c>
      <c r="N7901" s="9" t="str">
        <f>VLOOKUP('Consolidtaed Data'!$C417,[1]Locations!$A:$O,2,0)</f>
        <v>Fontana</v>
      </c>
      <c r="O7901" s="9" t="str">
        <f>VLOOKUP('Consolidtaed Data'!$D417,'[1]Sales People'!$A:$B,2,0)</f>
        <v>Ernest Wheeler</v>
      </c>
      <c r="P7901" s="9" t="str">
        <f>VLOOKUP('Consolidtaed Data'!$E417,[1]Customers!$A:$B,2,0)</f>
        <v>Earl Robinson</v>
      </c>
      <c r="Q7901" s="11">
        <f>WEEKDAY('Consolidtaed Data'!$F417)</f>
        <v>4</v>
      </c>
      <c r="R7901" s="9">
        <f>MONTH('Consolidtaed Data'!$F417)</f>
        <v>1</v>
      </c>
      <c r="S7901" s="9" t="str">
        <f>TEXT(Table3[[#This Row],[Purchase Date]],"MMMM")</f>
        <v>August</v>
      </c>
      <c r="T7901" s="9">
        <f>YEAR('Consolidtaed Data'!$F417)</f>
        <v>2020</v>
      </c>
    </row>
    <row r="7902" spans="1:20" x14ac:dyDescent="0.3">
      <c r="A7902" s="9" t="s">
        <v>8928</v>
      </c>
      <c r="B7902" s="9" t="s">
        <v>139</v>
      </c>
      <c r="C7902" s="9" t="s">
        <v>412</v>
      </c>
      <c r="D7902" s="9" t="s">
        <v>91</v>
      </c>
      <c r="E7902" s="9" t="s">
        <v>398</v>
      </c>
      <c r="F7902" s="12">
        <v>44432</v>
      </c>
      <c r="G7902" s="12" t="str">
        <f>VLOOKUP(Table3[[#This Row],[Product ID]],[1]Products!$A:$G,2,0)</f>
        <v>Product 13</v>
      </c>
      <c r="H7902" s="22">
        <v>1</v>
      </c>
      <c r="I7902" s="9">
        <f>VLOOKUP('Consolidtaed Data'!$B811,[1]Products!$A:$G,4,0)</f>
        <v>1582</v>
      </c>
      <c r="J7902" s="9">
        <f>VLOOKUP('Consolidtaed Data'!$B811,[1]Products!$A:$G,3,0)</f>
        <v>1234</v>
      </c>
      <c r="K7902" s="9">
        <f>'Consolidtaed Data'!$J811*'Consolidtaed Data'!$H811</f>
        <v>455</v>
      </c>
      <c r="L7902" s="9">
        <f>'Consolidtaed Data'!$I811*'Consolidtaed Data'!$H811</f>
        <v>799</v>
      </c>
      <c r="M7902" s="9">
        <f>'Consolidtaed Data'!$L811-'Consolidtaed Data'!$K811</f>
        <v>550</v>
      </c>
      <c r="N7902" s="9" t="str">
        <f>VLOOKUP('Consolidtaed Data'!$C811,[1]Locations!$A:$O,2,0)</f>
        <v>San Diego</v>
      </c>
      <c r="O7902" s="9" t="str">
        <f>VLOOKUP('Consolidtaed Data'!$D811,'[1]Sales People'!$A:$B,2,0)</f>
        <v>Robert Reed</v>
      </c>
      <c r="P7902" s="9" t="str">
        <f>VLOOKUP('Consolidtaed Data'!$E811,[1]Customers!$A:$B,2,0)</f>
        <v>Wayne Hunter</v>
      </c>
      <c r="Q7902" s="11">
        <f>WEEKDAY('Consolidtaed Data'!$F811)</f>
        <v>3</v>
      </c>
      <c r="R7902" s="9">
        <f>MONTH('Consolidtaed Data'!$F811)</f>
        <v>2</v>
      </c>
      <c r="S7902" s="9" t="str">
        <f>TEXT(Table3[[#This Row],[Purchase Date]],"MMMM")</f>
        <v>August</v>
      </c>
      <c r="T7902" s="9">
        <f>YEAR('Consolidtaed Data'!$F811)</f>
        <v>2020</v>
      </c>
    </row>
    <row r="7903" spans="1:20" x14ac:dyDescent="0.3">
      <c r="A7903" s="9" t="s">
        <v>8929</v>
      </c>
      <c r="B7903" s="9" t="s">
        <v>116</v>
      </c>
      <c r="C7903" s="9" t="s">
        <v>130</v>
      </c>
      <c r="D7903" s="9" t="s">
        <v>80</v>
      </c>
      <c r="E7903" s="9" t="s">
        <v>403</v>
      </c>
      <c r="F7903" s="12">
        <v>44432</v>
      </c>
      <c r="G7903" s="12" t="str">
        <f>VLOOKUP(Table3[[#This Row],[Product ID]],[1]Products!$A:$G,2,0)</f>
        <v>Product 55</v>
      </c>
      <c r="H7903" s="22">
        <v>1</v>
      </c>
      <c r="I7903" s="9">
        <f>VLOOKUP('Consolidtaed Data'!$B1344,[1]Products!$A:$G,4,0)</f>
        <v>1467</v>
      </c>
      <c r="J7903" s="9">
        <f>VLOOKUP('Consolidtaed Data'!$B1344,[1]Products!$A:$G,3,0)</f>
        <v>807</v>
      </c>
      <c r="K7903" s="9">
        <f>'Consolidtaed Data'!$J1344*'Consolidtaed Data'!$H1344</f>
        <v>4605</v>
      </c>
      <c r="L7903" s="9">
        <f>'Consolidtaed Data'!$I1344*'Consolidtaed Data'!$H1344</f>
        <v>6771</v>
      </c>
      <c r="M7903" s="9">
        <f>'Consolidtaed Data'!$L1344-'Consolidtaed Data'!$K1344</f>
        <v>509</v>
      </c>
      <c r="N7903" s="9" t="str">
        <f>VLOOKUP('Consolidtaed Data'!$C1344,[1]Locations!$A:$O,2,0)</f>
        <v>Chula Vista</v>
      </c>
      <c r="O7903" s="9" t="str">
        <f>VLOOKUP('Consolidtaed Data'!$D1344,'[1]Sales People'!$A:$B,2,0)</f>
        <v>Charles Harper</v>
      </c>
      <c r="P7903" s="9" t="str">
        <f>VLOOKUP('Consolidtaed Data'!$E1344,[1]Customers!$A:$B,2,0)</f>
        <v>Brian Hunter</v>
      </c>
      <c r="Q7903" s="11">
        <f>WEEKDAY('Consolidtaed Data'!$F1344)</f>
        <v>4</v>
      </c>
      <c r="R7903" s="9">
        <f>MONTH('Consolidtaed Data'!$F1344)</f>
        <v>4</v>
      </c>
      <c r="S7903" s="9" t="str">
        <f>TEXT(Table3[[#This Row],[Purchase Date]],"MMMM")</f>
        <v>August</v>
      </c>
      <c r="T7903" s="9">
        <f>YEAR('Consolidtaed Data'!$F1344)</f>
        <v>2020</v>
      </c>
    </row>
    <row r="7904" spans="1:20" x14ac:dyDescent="0.3">
      <c r="A7904" s="9" t="s">
        <v>8930</v>
      </c>
      <c r="B7904" s="9" t="s">
        <v>79</v>
      </c>
      <c r="C7904" s="9" t="s">
        <v>522</v>
      </c>
      <c r="D7904" s="9" t="s">
        <v>281</v>
      </c>
      <c r="E7904" s="9" t="s">
        <v>1982</v>
      </c>
      <c r="F7904" s="12">
        <v>44432</v>
      </c>
      <c r="G7904" s="12" t="str">
        <f>VLOOKUP(Table3[[#This Row],[Product ID]],[1]Products!$A:$G,2,0)</f>
        <v>Product 80</v>
      </c>
      <c r="H7904" s="22">
        <v>1</v>
      </c>
      <c r="I7904" s="9">
        <f>VLOOKUP('Consolidtaed Data'!$B1439,[1]Products!$A:$G,4,0)</f>
        <v>1826</v>
      </c>
      <c r="J7904" s="9">
        <f>VLOOKUP('Consolidtaed Data'!$B1439,[1]Products!$A:$G,3,0)</f>
        <v>1443</v>
      </c>
      <c r="K7904" s="9">
        <f>'Consolidtaed Data'!$J1439*'Consolidtaed Data'!$H1439</f>
        <v>1473</v>
      </c>
      <c r="L7904" s="9">
        <f>'Consolidtaed Data'!$I1439*'Consolidtaed Data'!$H1439</f>
        <v>2497</v>
      </c>
      <c r="M7904" s="9">
        <f>'Consolidtaed Data'!$L1439-'Consolidtaed Data'!$K1439</f>
        <v>280</v>
      </c>
      <c r="N7904" s="9" t="str">
        <f>VLOOKUP('Consolidtaed Data'!$C1439,[1]Locations!$A:$O,2,0)</f>
        <v>Jurupa Valley</v>
      </c>
      <c r="O7904" s="9" t="str">
        <f>VLOOKUP('Consolidtaed Data'!$D1439,'[1]Sales People'!$A:$B,2,0)</f>
        <v>Brian Thomas</v>
      </c>
      <c r="P7904" s="9" t="str">
        <f>VLOOKUP('Consolidtaed Data'!$E1439,[1]Customers!$A:$B,2,0)</f>
        <v>Scott Gordon</v>
      </c>
      <c r="Q7904" s="11">
        <f>WEEKDAY('Consolidtaed Data'!$F1439)</f>
        <v>5</v>
      </c>
      <c r="R7904" s="9">
        <f>MONTH('Consolidtaed Data'!$F1439)</f>
        <v>4</v>
      </c>
      <c r="S7904" s="9" t="str">
        <f>TEXT(Table3[[#This Row],[Purchase Date]],"MMMM")</f>
        <v>August</v>
      </c>
      <c r="T7904" s="9">
        <f>YEAR('Consolidtaed Data'!$F1439)</f>
        <v>2020</v>
      </c>
    </row>
    <row r="7905" spans="1:20" x14ac:dyDescent="0.3">
      <c r="A7905" s="9" t="s">
        <v>8931</v>
      </c>
      <c r="B7905" s="9" t="s">
        <v>76</v>
      </c>
      <c r="C7905" s="9" t="s">
        <v>152</v>
      </c>
      <c r="D7905" s="9" t="s">
        <v>95</v>
      </c>
      <c r="E7905" s="9" t="s">
        <v>2569</v>
      </c>
      <c r="F7905" s="12">
        <v>44432</v>
      </c>
      <c r="G7905" s="12" t="str">
        <f>VLOOKUP(Table3[[#This Row],[Product ID]],[1]Products!$A:$G,2,0)</f>
        <v>Product 19</v>
      </c>
      <c r="H7905" s="22">
        <v>1</v>
      </c>
      <c r="I7905" s="9">
        <f>VLOOKUP('Consolidtaed Data'!$B1790,[1]Products!$A:$G,4,0)</f>
        <v>2497</v>
      </c>
      <c r="J7905" s="9">
        <f>VLOOKUP('Consolidtaed Data'!$B1790,[1]Products!$A:$G,3,0)</f>
        <v>1473</v>
      </c>
      <c r="K7905" s="9">
        <f>'Consolidtaed Data'!$J1790*'Consolidtaed Data'!$H1790</f>
        <v>2440</v>
      </c>
      <c r="L7905" s="9">
        <f>'Consolidtaed Data'!$I1790*'Consolidtaed Data'!$H1790</f>
        <v>3342</v>
      </c>
      <c r="M7905" s="9">
        <f>'Consolidtaed Data'!$L1790-'Consolidtaed Data'!$K1790</f>
        <v>280</v>
      </c>
      <c r="N7905" s="9" t="str">
        <f>VLOOKUP('Consolidtaed Data'!$C1790,[1]Locations!$A:$O,2,0)</f>
        <v>Sacramento</v>
      </c>
      <c r="O7905" s="9" t="str">
        <f>VLOOKUP('Consolidtaed Data'!$D1790,'[1]Sales People'!$A:$B,2,0)</f>
        <v>Larry Castillo</v>
      </c>
      <c r="P7905" s="9" t="str">
        <f>VLOOKUP('Consolidtaed Data'!$E1790,[1]Customers!$A:$B,2,0)</f>
        <v>Paul Carpenter</v>
      </c>
      <c r="Q7905" s="11">
        <f>WEEKDAY('Consolidtaed Data'!$F1790)</f>
        <v>1</v>
      </c>
      <c r="R7905" s="9">
        <f>MONTH('Consolidtaed Data'!$F1790)</f>
        <v>5</v>
      </c>
      <c r="S7905" s="9" t="str">
        <f>TEXT(Table3[[#This Row],[Purchase Date]],"MMMM")</f>
        <v>August</v>
      </c>
      <c r="T7905" s="9">
        <f>YEAR('Consolidtaed Data'!$F1790)</f>
        <v>2020</v>
      </c>
    </row>
    <row r="7906" spans="1:20" x14ac:dyDescent="0.3">
      <c r="A7906" s="9" t="s">
        <v>8932</v>
      </c>
      <c r="B7906" s="9" t="s">
        <v>168</v>
      </c>
      <c r="C7906" s="9" t="s">
        <v>67</v>
      </c>
      <c r="D7906" s="9" t="s">
        <v>143</v>
      </c>
      <c r="E7906" s="9" t="s">
        <v>1256</v>
      </c>
      <c r="F7906" s="12">
        <v>44432</v>
      </c>
      <c r="G7906" s="12" t="str">
        <f>VLOOKUP(Table3[[#This Row],[Product ID]],[1]Products!$A:$G,2,0)</f>
        <v>Product 26</v>
      </c>
      <c r="H7906" s="22">
        <v>1</v>
      </c>
      <c r="I7906" s="9">
        <f>VLOOKUP('Consolidtaed Data'!$B1858,[1]Products!$A:$G,4,0)</f>
        <v>603</v>
      </c>
      <c r="J7906" s="9">
        <f>VLOOKUP('Consolidtaed Data'!$B1858,[1]Products!$A:$G,3,0)</f>
        <v>416</v>
      </c>
      <c r="K7906" s="9">
        <f>'Consolidtaed Data'!$J1858*'Consolidtaed Data'!$H1858</f>
        <v>7108</v>
      </c>
      <c r="L7906" s="9">
        <f>'Consolidtaed Data'!$I1858*'Consolidtaed Data'!$H1858</f>
        <v>8564</v>
      </c>
      <c r="M7906" s="9">
        <f>'Consolidtaed Data'!$L1858-'Consolidtaed Data'!$K1858</f>
        <v>990</v>
      </c>
      <c r="N7906" s="9" t="str">
        <f>VLOOKUP('Consolidtaed Data'!$C1858,[1]Locations!$A:$O,2,0)</f>
        <v>Stockton</v>
      </c>
      <c r="O7906" s="9" t="str">
        <f>VLOOKUP('Consolidtaed Data'!$D1858,'[1]Sales People'!$A:$B,2,0)</f>
        <v>Brian Thomas</v>
      </c>
      <c r="P7906" s="9" t="str">
        <f>VLOOKUP('Consolidtaed Data'!$E1858,[1]Customers!$A:$B,2,0)</f>
        <v>Adam Myers</v>
      </c>
      <c r="Q7906" s="11">
        <f>WEEKDAY('Consolidtaed Data'!$F1858)</f>
        <v>7</v>
      </c>
      <c r="R7906" s="9">
        <f>MONTH('Consolidtaed Data'!$F1858)</f>
        <v>5</v>
      </c>
      <c r="S7906" s="9" t="str">
        <f>TEXT(Table3[[#This Row],[Purchase Date]],"MMMM")</f>
        <v>August</v>
      </c>
      <c r="T7906" s="9">
        <f>YEAR('Consolidtaed Data'!$F1858)</f>
        <v>2020</v>
      </c>
    </row>
    <row r="7907" spans="1:20" x14ac:dyDescent="0.3">
      <c r="A7907" s="9" t="s">
        <v>8933</v>
      </c>
      <c r="B7907" s="9" t="s">
        <v>89</v>
      </c>
      <c r="C7907" s="9" t="s">
        <v>275</v>
      </c>
      <c r="D7907" s="9" t="s">
        <v>105</v>
      </c>
      <c r="E7907" s="9" t="s">
        <v>763</v>
      </c>
      <c r="F7907" s="12">
        <v>44432</v>
      </c>
      <c r="G7907" s="12" t="str">
        <f>VLOOKUP(Table3[[#This Row],[Product ID]],[1]Products!$A:$G,2,0)</f>
        <v>Product 64</v>
      </c>
      <c r="H7907" s="22">
        <v>1</v>
      </c>
      <c r="I7907" s="9">
        <f>VLOOKUP('Consolidtaed Data'!$B1920,[1]Products!$A:$G,4,0)</f>
        <v>1889</v>
      </c>
      <c r="J7907" s="9">
        <f>VLOOKUP('Consolidtaed Data'!$B1920,[1]Products!$A:$G,3,0)</f>
        <v>945</v>
      </c>
      <c r="K7907" s="9">
        <f>'Consolidtaed Data'!$J1920*'Consolidtaed Data'!$H1920</f>
        <v>1234</v>
      </c>
      <c r="L7907" s="9">
        <f>'Consolidtaed Data'!$I1920*'Consolidtaed Data'!$H1920</f>
        <v>1582</v>
      </c>
      <c r="M7907" s="9">
        <f>'Consolidtaed Data'!$L1920-'Consolidtaed Data'!$K1920</f>
        <v>206</v>
      </c>
      <c r="N7907" s="9" t="str">
        <f>VLOOKUP('Consolidtaed Data'!$C1920,[1]Locations!$A:$O,2,0)</f>
        <v>Santa Maria</v>
      </c>
      <c r="O7907" s="9" t="str">
        <f>VLOOKUP('Consolidtaed Data'!$D1920,'[1]Sales People'!$A:$B,2,0)</f>
        <v>Kenneth Fields</v>
      </c>
      <c r="P7907" s="9" t="str">
        <f>VLOOKUP('Consolidtaed Data'!$E1920,[1]Customers!$A:$B,2,0)</f>
        <v>Carlos Hunt</v>
      </c>
      <c r="Q7907" s="11">
        <f>WEEKDAY('Consolidtaed Data'!$F1920)</f>
        <v>4</v>
      </c>
      <c r="R7907" s="9">
        <f>MONTH('Consolidtaed Data'!$F1920)</f>
        <v>5</v>
      </c>
      <c r="S7907" s="9" t="str">
        <f>TEXT(Table3[[#This Row],[Purchase Date]],"MMMM")</f>
        <v>August</v>
      </c>
      <c r="T7907" s="9">
        <f>YEAR('Consolidtaed Data'!$F1920)</f>
        <v>2020</v>
      </c>
    </row>
    <row r="7908" spans="1:20" x14ac:dyDescent="0.3">
      <c r="A7908" s="9" t="s">
        <v>8934</v>
      </c>
      <c r="B7908" s="9" t="s">
        <v>209</v>
      </c>
      <c r="C7908" s="9" t="s">
        <v>90</v>
      </c>
      <c r="D7908" s="9" t="s">
        <v>220</v>
      </c>
      <c r="E7908" s="9" t="s">
        <v>2325</v>
      </c>
      <c r="F7908" s="12">
        <v>44432</v>
      </c>
      <c r="G7908" s="12" t="str">
        <f>VLOOKUP(Table3[[#This Row],[Product ID]],[1]Products!$A:$G,2,0)</f>
        <v>Product 86</v>
      </c>
      <c r="H7908" s="22">
        <v>2</v>
      </c>
      <c r="I7908" s="9">
        <f>VLOOKUP('Consolidtaed Data'!$B2071,[1]Products!$A:$G,4,0)</f>
        <v>1826</v>
      </c>
      <c r="J7908" s="9">
        <f>VLOOKUP('Consolidtaed Data'!$B2071,[1]Products!$A:$G,3,0)</f>
        <v>1443</v>
      </c>
      <c r="K7908" s="9">
        <f>'Consolidtaed Data'!$J2071*'Consolidtaed Data'!$H2071</f>
        <v>171</v>
      </c>
      <c r="L7908" s="9">
        <f>'Consolidtaed Data'!$I2071*'Consolidtaed Data'!$H2071</f>
        <v>217</v>
      </c>
      <c r="M7908" s="9">
        <f>'Consolidtaed Data'!$L2071-'Consolidtaed Data'!$K2071</f>
        <v>264</v>
      </c>
      <c r="N7908" s="9" t="str">
        <f>VLOOKUP('Consolidtaed Data'!$C2071,[1]Locations!$A:$O,2,0)</f>
        <v>Elk Grove</v>
      </c>
      <c r="O7908" s="9" t="str">
        <f>VLOOKUP('Consolidtaed Data'!$D2071,'[1]Sales People'!$A:$B,2,0)</f>
        <v>Howard Sims</v>
      </c>
      <c r="P7908" s="9" t="str">
        <f>VLOOKUP('Consolidtaed Data'!$E2071,[1]Customers!$A:$B,2,0)</f>
        <v>Gerald Henry</v>
      </c>
      <c r="Q7908" s="11">
        <f>WEEKDAY('Consolidtaed Data'!$F2071)</f>
        <v>1</v>
      </c>
      <c r="R7908" s="9">
        <f>MONTH('Consolidtaed Data'!$F2071)</f>
        <v>5</v>
      </c>
      <c r="S7908" s="9" t="str">
        <f>TEXT(Table3[[#This Row],[Purchase Date]],"MMMM")</f>
        <v>August</v>
      </c>
      <c r="T7908" s="9">
        <f>YEAR('Consolidtaed Data'!$F2071)</f>
        <v>2020</v>
      </c>
    </row>
    <row r="7909" spans="1:20" x14ac:dyDescent="0.3">
      <c r="A7909" s="9" t="s">
        <v>8935</v>
      </c>
      <c r="B7909" s="9" t="s">
        <v>266</v>
      </c>
      <c r="C7909" s="9" t="s">
        <v>108</v>
      </c>
      <c r="D7909" s="9" t="s">
        <v>22</v>
      </c>
      <c r="E7909" s="9" t="s">
        <v>540</v>
      </c>
      <c r="F7909" s="12">
        <v>44432</v>
      </c>
      <c r="G7909" s="12" t="str">
        <f>VLOOKUP(Table3[[#This Row],[Product ID]],[1]Products!$A:$G,2,0)</f>
        <v>Product 92</v>
      </c>
      <c r="H7909" s="22">
        <v>2</v>
      </c>
      <c r="I7909" s="9">
        <f>VLOOKUP('Consolidtaed Data'!$B2130,[1]Products!$A:$G,4,0)</f>
        <v>392</v>
      </c>
      <c r="J7909" s="9">
        <f>VLOOKUP('Consolidtaed Data'!$B2130,[1]Products!$A:$G,3,0)</f>
        <v>255</v>
      </c>
      <c r="K7909" s="9">
        <f>'Consolidtaed Data'!$J2130*'Consolidtaed Data'!$H2130</f>
        <v>634</v>
      </c>
      <c r="L7909" s="9">
        <f>'Consolidtaed Data'!$I2130*'Consolidtaed Data'!$H2130</f>
        <v>880</v>
      </c>
      <c r="M7909" s="9">
        <f>'Consolidtaed Data'!$L2130-'Consolidtaed Data'!$K2130</f>
        <v>902</v>
      </c>
      <c r="N7909" s="9" t="str">
        <f>VLOOKUP('Consolidtaed Data'!$C2130,[1]Locations!$A:$O,2,0)</f>
        <v>Fairfield</v>
      </c>
      <c r="O7909" s="9" t="str">
        <f>VLOOKUP('Consolidtaed Data'!$D2130,'[1]Sales People'!$A:$B,2,0)</f>
        <v>Roger Ramos</v>
      </c>
      <c r="P7909" s="9" t="str">
        <f>VLOOKUP('Consolidtaed Data'!$E2130,[1]Customers!$A:$B,2,0)</f>
        <v>Lawrence Kelly</v>
      </c>
      <c r="Q7909" s="11">
        <f>WEEKDAY('Consolidtaed Data'!$F2130)</f>
        <v>5</v>
      </c>
      <c r="R7909" s="9">
        <f>MONTH('Consolidtaed Data'!$F2130)</f>
        <v>6</v>
      </c>
      <c r="S7909" s="9" t="str">
        <f>TEXT(Table3[[#This Row],[Purchase Date]],"MMMM")</f>
        <v>August</v>
      </c>
      <c r="T7909" s="9">
        <f>YEAR('Consolidtaed Data'!$F2130)</f>
        <v>2020</v>
      </c>
    </row>
    <row r="7910" spans="1:20" x14ac:dyDescent="0.3">
      <c r="A7910" s="9" t="s">
        <v>8936</v>
      </c>
      <c r="B7910" s="9" t="s">
        <v>366</v>
      </c>
      <c r="C7910" s="9" t="s">
        <v>192</v>
      </c>
      <c r="D7910" s="9" t="s">
        <v>64</v>
      </c>
      <c r="E7910" s="9" t="s">
        <v>1866</v>
      </c>
      <c r="F7910" s="12">
        <v>44432</v>
      </c>
      <c r="G7910" s="12" t="str">
        <f>VLOOKUP(Table3[[#This Row],[Product ID]],[1]Products!$A:$G,2,0)</f>
        <v>Product 39</v>
      </c>
      <c r="H7910" s="22">
        <v>1</v>
      </c>
      <c r="I7910" s="9">
        <f>VLOOKUP('Consolidtaed Data'!$B2201,[1]Products!$A:$G,4,0)</f>
        <v>400</v>
      </c>
      <c r="J7910" s="9">
        <f>VLOOKUP('Consolidtaed Data'!$B2201,[1]Products!$A:$G,3,0)</f>
        <v>208</v>
      </c>
      <c r="K7910" s="9">
        <f>'Consolidtaed Data'!$J2201*'Consolidtaed Data'!$H2201</f>
        <v>1995</v>
      </c>
      <c r="L7910" s="9">
        <f>'Consolidtaed Data'!$I2201*'Consolidtaed Data'!$H2201</f>
        <v>3834</v>
      </c>
      <c r="M7910" s="9">
        <f>'Consolidtaed Data'!$L2201-'Consolidtaed Data'!$K2201</f>
        <v>329</v>
      </c>
      <c r="N7910" s="9" t="str">
        <f>VLOOKUP('Consolidtaed Data'!$C2201,[1]Locations!$A:$O,2,0)</f>
        <v>Stockton</v>
      </c>
      <c r="O7910" s="9" t="str">
        <f>VLOOKUP('Consolidtaed Data'!$D2201,'[1]Sales People'!$A:$B,2,0)</f>
        <v>Clarence Fox</v>
      </c>
      <c r="P7910" s="9" t="str">
        <f>VLOOKUP('Consolidtaed Data'!$E2201,[1]Customers!$A:$B,2,0)</f>
        <v>Eric Alvarez</v>
      </c>
      <c r="Q7910" s="11">
        <f>WEEKDAY('Consolidtaed Data'!$F2201)</f>
        <v>3</v>
      </c>
      <c r="R7910" s="9">
        <f>MONTH('Consolidtaed Data'!$F2201)</f>
        <v>6</v>
      </c>
      <c r="S7910" s="9" t="str">
        <f>TEXT(Table3[[#This Row],[Purchase Date]],"MMMM")</f>
        <v>August</v>
      </c>
      <c r="T7910" s="9">
        <f>YEAR('Consolidtaed Data'!$F2201)</f>
        <v>2020</v>
      </c>
    </row>
    <row r="7911" spans="1:20" x14ac:dyDescent="0.3">
      <c r="A7911" s="9" t="s">
        <v>8937</v>
      </c>
      <c r="B7911" s="9" t="s">
        <v>338</v>
      </c>
      <c r="C7911" s="9" t="s">
        <v>126</v>
      </c>
      <c r="D7911" s="9" t="s">
        <v>281</v>
      </c>
      <c r="E7911" s="9" t="s">
        <v>1720</v>
      </c>
      <c r="F7911" s="12">
        <v>44432</v>
      </c>
      <c r="G7911" s="12" t="str">
        <f>VLOOKUP(Table3[[#This Row],[Product ID]],[1]Products!$A:$G,2,0)</f>
        <v>Product 95</v>
      </c>
      <c r="H7911" s="22">
        <v>4</v>
      </c>
      <c r="I7911" s="9">
        <f>VLOOKUP('Consolidtaed Data'!$B2698,[1]Products!$A:$G,4,0)</f>
        <v>2391</v>
      </c>
      <c r="J7911" s="9">
        <f>VLOOKUP('Consolidtaed Data'!$B2698,[1]Products!$A:$G,3,0)</f>
        <v>1291</v>
      </c>
      <c r="K7911" s="9">
        <f>'Consolidtaed Data'!$J2698*'Consolidtaed Data'!$H2698</f>
        <v>634</v>
      </c>
      <c r="L7911" s="9">
        <f>'Consolidtaed Data'!$I2698*'Consolidtaed Data'!$H2698</f>
        <v>880</v>
      </c>
      <c r="M7911" s="9">
        <f>'Consolidtaed Data'!$L2698-'Consolidtaed Data'!$K2698</f>
        <v>64</v>
      </c>
      <c r="N7911" s="9" t="str">
        <f>VLOOKUP('Consolidtaed Data'!$C2698,[1]Locations!$A:$O,2,0)</f>
        <v>San Francisco</v>
      </c>
      <c r="O7911" s="9" t="str">
        <f>VLOOKUP('Consolidtaed Data'!$D2698,'[1]Sales People'!$A:$B,2,0)</f>
        <v>Clarence Fox</v>
      </c>
      <c r="P7911" s="9" t="str">
        <f>VLOOKUP('Consolidtaed Data'!$E2698,[1]Customers!$A:$B,2,0)</f>
        <v>Shawn Ramos</v>
      </c>
      <c r="Q7911" s="11">
        <f>WEEKDAY('Consolidtaed Data'!$F2698)</f>
        <v>5</v>
      </c>
      <c r="R7911" s="9">
        <f>MONTH('Consolidtaed Data'!$F2698)</f>
        <v>7</v>
      </c>
      <c r="S7911" s="9" t="str">
        <f>TEXT(Table3[[#This Row],[Purchase Date]],"MMMM")</f>
        <v>August</v>
      </c>
      <c r="T7911" s="9">
        <f>YEAR('Consolidtaed Data'!$F2698)</f>
        <v>2020</v>
      </c>
    </row>
    <row r="7912" spans="1:20" x14ac:dyDescent="0.3">
      <c r="A7912" s="9" t="s">
        <v>8938</v>
      </c>
      <c r="B7912" s="9" t="s">
        <v>284</v>
      </c>
      <c r="C7912" s="9" t="s">
        <v>130</v>
      </c>
      <c r="D7912" s="9" t="s">
        <v>46</v>
      </c>
      <c r="E7912" s="9" t="s">
        <v>3857</v>
      </c>
      <c r="F7912" s="12">
        <v>44432</v>
      </c>
      <c r="G7912" s="12" t="str">
        <f>VLOOKUP(Table3[[#This Row],[Product ID]],[1]Products!$A:$G,2,0)</f>
        <v>Product 96</v>
      </c>
      <c r="H7912" s="22">
        <v>4</v>
      </c>
      <c r="I7912" s="9">
        <f>VLOOKUP('Consolidtaed Data'!$B3172,[1]Products!$A:$G,4,0)</f>
        <v>799</v>
      </c>
      <c r="J7912" s="9">
        <f>VLOOKUP('Consolidtaed Data'!$B3172,[1]Products!$A:$G,3,0)</f>
        <v>455</v>
      </c>
      <c r="K7912" s="9">
        <f>'Consolidtaed Data'!$J3172*'Consolidtaed Data'!$H3172</f>
        <v>308</v>
      </c>
      <c r="L7912" s="9">
        <f>'Consolidtaed Data'!$I3172*'Consolidtaed Data'!$H3172</f>
        <v>406</v>
      </c>
      <c r="M7912" s="9">
        <f>'Consolidtaed Data'!$L3172-'Consolidtaed Data'!$K3172</f>
        <v>39</v>
      </c>
      <c r="N7912" s="9" t="str">
        <f>VLOOKUP('Consolidtaed Data'!$C3172,[1]Locations!$A:$O,2,0)</f>
        <v>Santa Maria</v>
      </c>
      <c r="O7912" s="9" t="str">
        <f>VLOOKUP('Consolidtaed Data'!$D3172,'[1]Sales People'!$A:$B,2,0)</f>
        <v>Walter Cook</v>
      </c>
      <c r="P7912" s="9" t="str">
        <f>VLOOKUP('Consolidtaed Data'!$E3172,[1]Customers!$A:$B,2,0)</f>
        <v>Jason Dixon</v>
      </c>
      <c r="Q7912" s="11">
        <f>WEEKDAY('Consolidtaed Data'!$F3172)</f>
        <v>7</v>
      </c>
      <c r="R7912" s="9">
        <f>MONTH('Consolidtaed Data'!$F3172)</f>
        <v>8</v>
      </c>
      <c r="S7912" s="9" t="str">
        <f>TEXT(Table3[[#This Row],[Purchase Date]],"MMMM")</f>
        <v>August</v>
      </c>
      <c r="T7912" s="9">
        <f>YEAR('Consolidtaed Data'!$F3172)</f>
        <v>2020</v>
      </c>
    </row>
    <row r="7913" spans="1:20" x14ac:dyDescent="0.3">
      <c r="A7913" s="9" t="s">
        <v>8939</v>
      </c>
      <c r="B7913" s="9" t="s">
        <v>415</v>
      </c>
      <c r="C7913" s="9" t="s">
        <v>344</v>
      </c>
      <c r="D7913" s="9" t="s">
        <v>9</v>
      </c>
      <c r="E7913" s="9" t="s">
        <v>999</v>
      </c>
      <c r="F7913" s="12">
        <v>44432</v>
      </c>
      <c r="G7913" s="12" t="str">
        <f>VLOOKUP(Table3[[#This Row],[Product ID]],[1]Products!$A:$G,2,0)</f>
        <v>Product 18</v>
      </c>
      <c r="H7913" s="22">
        <v>1</v>
      </c>
      <c r="I7913" s="9">
        <f>VLOOKUP('Consolidtaed Data'!$B3335,[1]Products!$A:$G,4,0)</f>
        <v>1671</v>
      </c>
      <c r="J7913" s="9">
        <f>VLOOKUP('Consolidtaed Data'!$B3335,[1]Products!$A:$G,3,0)</f>
        <v>1220</v>
      </c>
      <c r="K7913" s="9">
        <f>'Consolidtaed Data'!$J3335*'Consolidtaed Data'!$H3335</f>
        <v>848</v>
      </c>
      <c r="L7913" s="9">
        <f>'Consolidtaed Data'!$I3335*'Consolidtaed Data'!$H3335</f>
        <v>1060</v>
      </c>
      <c r="M7913" s="9">
        <f>'Consolidtaed Data'!$L3335-'Consolidtaed Data'!$K3335</f>
        <v>204</v>
      </c>
      <c r="N7913" s="9" t="str">
        <f>VLOOKUP('Consolidtaed Data'!$C3335,[1]Locations!$A:$O,2,0)</f>
        <v>Visalia</v>
      </c>
      <c r="O7913" s="9" t="str">
        <f>VLOOKUP('Consolidtaed Data'!$D3335,'[1]Sales People'!$A:$B,2,0)</f>
        <v>Ryan Welch</v>
      </c>
      <c r="P7913" s="9" t="str">
        <f>VLOOKUP('Consolidtaed Data'!$E3335,[1]Customers!$A:$B,2,0)</f>
        <v>Paul Carpenter</v>
      </c>
      <c r="Q7913" s="11">
        <f>WEEKDAY('Consolidtaed Data'!$F3335)</f>
        <v>5</v>
      </c>
      <c r="R7913" s="9">
        <f>MONTH('Consolidtaed Data'!$F3335)</f>
        <v>9</v>
      </c>
      <c r="S7913" s="9" t="str">
        <f>TEXT(Table3[[#This Row],[Purchase Date]],"MMMM")</f>
        <v>August</v>
      </c>
      <c r="T7913" s="9">
        <f>YEAR('Consolidtaed Data'!$F3335)</f>
        <v>2020</v>
      </c>
    </row>
    <row r="7914" spans="1:20" x14ac:dyDescent="0.3">
      <c r="A7914" s="9" t="s">
        <v>8940</v>
      </c>
      <c r="B7914" s="9" t="s">
        <v>85</v>
      </c>
      <c r="C7914" s="9" t="s">
        <v>25</v>
      </c>
      <c r="D7914" s="9" t="s">
        <v>149</v>
      </c>
      <c r="E7914" s="9" t="s">
        <v>571</v>
      </c>
      <c r="F7914" s="12">
        <v>44433</v>
      </c>
      <c r="G7914" s="12" t="str">
        <f>VLOOKUP(Table3[[#This Row],[Product ID]],[1]Products!$A:$G,2,0)</f>
        <v>Product 93</v>
      </c>
      <c r="H7914" s="22">
        <v>3</v>
      </c>
      <c r="I7914" s="9">
        <f>VLOOKUP('Consolidtaed Data'!$B154,[1]Products!$A:$G,4,0)</f>
        <v>880</v>
      </c>
      <c r="J7914" s="9">
        <f>VLOOKUP('Consolidtaed Data'!$B154,[1]Products!$A:$G,3,0)</f>
        <v>634</v>
      </c>
      <c r="K7914" s="9">
        <f>'Consolidtaed Data'!$J154*'Consolidtaed Data'!$H154</f>
        <v>3915</v>
      </c>
      <c r="L7914" s="9">
        <f>'Consolidtaed Data'!$I154*'Consolidtaed Data'!$H154</f>
        <v>5436</v>
      </c>
      <c r="M7914" s="9">
        <f>'Consolidtaed Data'!$L154-'Consolidtaed Data'!$K154</f>
        <v>1767</v>
      </c>
      <c r="N7914" s="9" t="str">
        <f>VLOOKUP('Consolidtaed Data'!$C154,[1]Locations!$A:$O,2,0)</f>
        <v>Roseville</v>
      </c>
      <c r="O7914" s="9" t="str">
        <f>VLOOKUP('Consolidtaed Data'!$D154,'[1]Sales People'!$A:$B,2,0)</f>
        <v>Scott Clark</v>
      </c>
      <c r="P7914" s="9" t="str">
        <f>VLOOKUP('Consolidtaed Data'!$E154,[1]Customers!$A:$B,2,0)</f>
        <v>Victor Hughes</v>
      </c>
      <c r="Q7914" s="11">
        <f>WEEKDAY('Consolidtaed Data'!$F154)</f>
        <v>7</v>
      </c>
      <c r="R7914" s="9">
        <f>MONTH('Consolidtaed Data'!$F154)</f>
        <v>1</v>
      </c>
      <c r="S7914" s="9" t="str">
        <f>TEXT(Table3[[#This Row],[Purchase Date]],"MMMM")</f>
        <v>August</v>
      </c>
      <c r="T7914" s="9">
        <f>YEAR('Consolidtaed Data'!$F154)</f>
        <v>2020</v>
      </c>
    </row>
    <row r="7915" spans="1:20" x14ac:dyDescent="0.3">
      <c r="A7915" s="9" t="s">
        <v>8941</v>
      </c>
      <c r="B7915" s="9" t="s">
        <v>529</v>
      </c>
      <c r="C7915" s="9" t="s">
        <v>289</v>
      </c>
      <c r="D7915" s="9" t="s">
        <v>51</v>
      </c>
      <c r="E7915" s="9" t="s">
        <v>759</v>
      </c>
      <c r="F7915" s="12">
        <v>44433</v>
      </c>
      <c r="G7915" s="12" t="str">
        <f>VLOOKUP(Table3[[#This Row],[Product ID]],[1]Products!$A:$G,2,0)</f>
        <v>Product 56</v>
      </c>
      <c r="H7915" s="22">
        <v>3</v>
      </c>
      <c r="I7915" s="9">
        <f>VLOOKUP('Consolidtaed Data'!$B241,[1]Products!$A:$G,4,0)</f>
        <v>1708</v>
      </c>
      <c r="J7915" s="9">
        <f>VLOOKUP('Consolidtaed Data'!$B241,[1]Products!$A:$G,3,0)</f>
        <v>871</v>
      </c>
      <c r="K7915" s="9">
        <f>'Consolidtaed Data'!$J241*'Consolidtaed Data'!$H241</f>
        <v>648</v>
      </c>
      <c r="L7915" s="9">
        <f>'Consolidtaed Data'!$I241*'Consolidtaed Data'!$H241</f>
        <v>771</v>
      </c>
      <c r="M7915" s="9">
        <f>'Consolidtaed Data'!$L241-'Consolidtaed Data'!$K241</f>
        <v>1521</v>
      </c>
      <c r="N7915" s="9" t="str">
        <f>VLOOKUP('Consolidtaed Data'!$C241,[1]Locations!$A:$O,2,0)</f>
        <v>Roseville</v>
      </c>
      <c r="O7915" s="9" t="str">
        <f>VLOOKUP('Consolidtaed Data'!$D241,'[1]Sales People'!$A:$B,2,0)</f>
        <v>Kenneth Bradley</v>
      </c>
      <c r="P7915" s="9" t="str">
        <f>VLOOKUP('Consolidtaed Data'!$E241,[1]Customers!$A:$B,2,0)</f>
        <v>Shawn Ray</v>
      </c>
      <c r="Q7915" s="11">
        <f>WEEKDAY('Consolidtaed Data'!$F241)</f>
        <v>6</v>
      </c>
      <c r="R7915" s="9">
        <f>MONTH('Consolidtaed Data'!$F241)</f>
        <v>1</v>
      </c>
      <c r="S7915" s="9" t="str">
        <f>TEXT(Table3[[#This Row],[Purchase Date]],"MMMM")</f>
        <v>August</v>
      </c>
      <c r="T7915" s="9">
        <f>YEAR('Consolidtaed Data'!$F241)</f>
        <v>2020</v>
      </c>
    </row>
    <row r="7916" spans="1:20" x14ac:dyDescent="0.3">
      <c r="A7916" s="9" t="s">
        <v>8942</v>
      </c>
      <c r="B7916" s="9" t="s">
        <v>182</v>
      </c>
      <c r="C7916" s="9" t="s">
        <v>30</v>
      </c>
      <c r="D7916" s="9" t="s">
        <v>87</v>
      </c>
      <c r="E7916" s="9" t="s">
        <v>1476</v>
      </c>
      <c r="F7916" s="12">
        <v>44433</v>
      </c>
      <c r="G7916" s="12" t="str">
        <f>VLOOKUP(Table3[[#This Row],[Product ID]],[1]Products!$A:$G,2,0)</f>
        <v>Product 9</v>
      </c>
      <c r="H7916" s="22">
        <v>2</v>
      </c>
      <c r="I7916" s="9">
        <f>VLOOKUP('Consolidtaed Data'!$B682,[1]Products!$A:$G,4,0)</f>
        <v>1353</v>
      </c>
      <c r="J7916" s="9">
        <f>VLOOKUP('Consolidtaed Data'!$B682,[1]Products!$A:$G,3,0)</f>
        <v>947</v>
      </c>
      <c r="K7916" s="9">
        <f>'Consolidtaed Data'!$J682*'Consolidtaed Data'!$H682</f>
        <v>1301</v>
      </c>
      <c r="L7916" s="9">
        <f>'Consolidtaed Data'!$I682*'Consolidtaed Data'!$H682</f>
        <v>1587</v>
      </c>
      <c r="M7916" s="9">
        <f>'Consolidtaed Data'!$L682-'Consolidtaed Data'!$K682</f>
        <v>264</v>
      </c>
      <c r="N7916" s="9" t="str">
        <f>VLOOKUP('Consolidtaed Data'!$C682,[1]Locations!$A:$O,2,0)</f>
        <v>El Monte</v>
      </c>
      <c r="O7916" s="9" t="str">
        <f>VLOOKUP('Consolidtaed Data'!$D682,'[1]Sales People'!$A:$B,2,0)</f>
        <v>Kenneth Bradley</v>
      </c>
      <c r="P7916" s="9" t="str">
        <f>VLOOKUP('Consolidtaed Data'!$E682,[1]Customers!$A:$B,2,0)</f>
        <v>Shawn Wallace</v>
      </c>
      <c r="Q7916" s="11">
        <f>WEEKDAY('Consolidtaed Data'!$F682)</f>
        <v>2</v>
      </c>
      <c r="R7916" s="9">
        <f>MONTH('Consolidtaed Data'!$F682)</f>
        <v>2</v>
      </c>
      <c r="S7916" s="9" t="str">
        <f>TEXT(Table3[[#This Row],[Purchase Date]],"MMMM")</f>
        <v>August</v>
      </c>
      <c r="T7916" s="9">
        <f>YEAR('Consolidtaed Data'!$F682)</f>
        <v>2020</v>
      </c>
    </row>
    <row r="7917" spans="1:20" x14ac:dyDescent="0.3">
      <c r="A7917" s="9" t="s">
        <v>8943</v>
      </c>
      <c r="B7917" s="9" t="s">
        <v>33</v>
      </c>
      <c r="C7917" s="9" t="s">
        <v>99</v>
      </c>
      <c r="D7917" s="9" t="s">
        <v>246</v>
      </c>
      <c r="E7917" s="9" t="s">
        <v>976</v>
      </c>
      <c r="F7917" s="12">
        <v>44433</v>
      </c>
      <c r="G7917" s="12" t="str">
        <f>VLOOKUP(Table3[[#This Row],[Product ID]],[1]Products!$A:$G,2,0)</f>
        <v>Product 29</v>
      </c>
      <c r="H7917" s="22">
        <v>1</v>
      </c>
      <c r="I7917" s="9">
        <f>VLOOKUP('Consolidtaed Data'!$B791,[1]Products!$A:$G,4,0)</f>
        <v>112</v>
      </c>
      <c r="J7917" s="9">
        <f>VLOOKUP('Consolidtaed Data'!$B791,[1]Products!$A:$G,3,0)</f>
        <v>90</v>
      </c>
      <c r="K7917" s="9">
        <f>'Consolidtaed Data'!$J791*'Consolidtaed Data'!$H791</f>
        <v>269</v>
      </c>
      <c r="L7917" s="9">
        <f>'Consolidtaed Data'!$I791*'Consolidtaed Data'!$H791</f>
        <v>368</v>
      </c>
      <c r="M7917" s="9">
        <f>'Consolidtaed Data'!$L791-'Consolidtaed Data'!$K791</f>
        <v>351</v>
      </c>
      <c r="N7917" s="9" t="str">
        <f>VLOOKUP('Consolidtaed Data'!$C791,[1]Locations!$A:$O,2,0)</f>
        <v>Temecula</v>
      </c>
      <c r="O7917" s="9" t="str">
        <f>VLOOKUP('Consolidtaed Data'!$D791,'[1]Sales People'!$A:$B,2,0)</f>
        <v>Howard Sims</v>
      </c>
      <c r="P7917" s="9" t="str">
        <f>VLOOKUP('Consolidtaed Data'!$E791,[1]Customers!$A:$B,2,0)</f>
        <v>Phillip Tucker</v>
      </c>
      <c r="Q7917" s="11">
        <f>WEEKDAY('Consolidtaed Data'!$F791)</f>
        <v>2</v>
      </c>
      <c r="R7917" s="9">
        <f>MONTH('Consolidtaed Data'!$F791)</f>
        <v>2</v>
      </c>
      <c r="S7917" s="9" t="str">
        <f>TEXT(Table3[[#This Row],[Purchase Date]],"MMMM")</f>
        <v>August</v>
      </c>
      <c r="T7917" s="9">
        <f>YEAR('Consolidtaed Data'!$F791)</f>
        <v>2020</v>
      </c>
    </row>
    <row r="7918" spans="1:20" x14ac:dyDescent="0.3">
      <c r="A7918" s="9" t="s">
        <v>8944</v>
      </c>
      <c r="B7918" s="9" t="s">
        <v>62</v>
      </c>
      <c r="C7918" s="9" t="s">
        <v>165</v>
      </c>
      <c r="D7918" s="9" t="s">
        <v>105</v>
      </c>
      <c r="E7918" s="9" t="s">
        <v>287</v>
      </c>
      <c r="F7918" s="12">
        <v>44433</v>
      </c>
      <c r="G7918" s="12" t="str">
        <f>VLOOKUP(Table3[[#This Row],[Product ID]],[1]Products!$A:$G,2,0)</f>
        <v>Product 17</v>
      </c>
      <c r="H7918" s="22">
        <v>3</v>
      </c>
      <c r="I7918" s="9">
        <f>VLOOKUP('Consolidtaed Data'!$B1164,[1]Products!$A:$G,4,0)</f>
        <v>356</v>
      </c>
      <c r="J7918" s="9">
        <f>VLOOKUP('Consolidtaed Data'!$B1164,[1]Products!$A:$G,3,0)</f>
        <v>292</v>
      </c>
      <c r="K7918" s="9">
        <f>'Consolidtaed Data'!$J1164*'Consolidtaed Data'!$H1164</f>
        <v>504</v>
      </c>
      <c r="L7918" s="9">
        <f>'Consolidtaed Data'!$I1164*'Consolidtaed Data'!$H1164</f>
        <v>951</v>
      </c>
      <c r="M7918" s="9">
        <f>'Consolidtaed Data'!$L1164-'Consolidtaed Data'!$K1164</f>
        <v>1046</v>
      </c>
      <c r="N7918" s="9" t="str">
        <f>VLOOKUP('Consolidtaed Data'!$C1164,[1]Locations!$A:$O,2,0)</f>
        <v>Hayward</v>
      </c>
      <c r="O7918" s="9" t="str">
        <f>VLOOKUP('Consolidtaed Data'!$D1164,'[1]Sales People'!$A:$B,2,0)</f>
        <v>Joshua Taylor</v>
      </c>
      <c r="P7918" s="9" t="str">
        <f>VLOOKUP('Consolidtaed Data'!$E1164,[1]Customers!$A:$B,2,0)</f>
        <v>Michael Ward</v>
      </c>
      <c r="Q7918" s="11">
        <f>WEEKDAY('Consolidtaed Data'!$F1164)</f>
        <v>4</v>
      </c>
      <c r="R7918" s="9">
        <f>MONTH('Consolidtaed Data'!$F1164)</f>
        <v>3</v>
      </c>
      <c r="S7918" s="9" t="str">
        <f>TEXT(Table3[[#This Row],[Purchase Date]],"MMMM")</f>
        <v>August</v>
      </c>
      <c r="T7918" s="9">
        <f>YEAR('Consolidtaed Data'!$F1164)</f>
        <v>2020</v>
      </c>
    </row>
    <row r="7919" spans="1:20" x14ac:dyDescent="0.3">
      <c r="A7919" s="9" t="s">
        <v>8945</v>
      </c>
      <c r="B7919" s="9" t="s">
        <v>572</v>
      </c>
      <c r="C7919" s="9" t="s">
        <v>104</v>
      </c>
      <c r="D7919" s="9" t="s">
        <v>174</v>
      </c>
      <c r="E7919" s="9" t="s">
        <v>863</v>
      </c>
      <c r="F7919" s="12">
        <v>44433</v>
      </c>
      <c r="G7919" s="12" t="str">
        <f>VLOOKUP(Table3[[#This Row],[Product ID]],[1]Products!$A:$G,2,0)</f>
        <v>Product 22</v>
      </c>
      <c r="H7919" s="22">
        <v>1</v>
      </c>
      <c r="I7919" s="9">
        <f>VLOOKUP('Consolidtaed Data'!$B1413,[1]Products!$A:$G,4,0)</f>
        <v>2005</v>
      </c>
      <c r="J7919" s="9">
        <f>VLOOKUP('Consolidtaed Data'!$B1413,[1]Products!$A:$G,3,0)</f>
        <v>1223</v>
      </c>
      <c r="K7919" s="9">
        <f>'Consolidtaed Data'!$J1413*'Consolidtaed Data'!$H1413</f>
        <v>1190</v>
      </c>
      <c r="L7919" s="9">
        <f>'Consolidtaed Data'!$I1413*'Consolidtaed Data'!$H1413</f>
        <v>1566</v>
      </c>
      <c r="M7919" s="9">
        <f>'Consolidtaed Data'!$L1413-'Consolidtaed Data'!$K1413</f>
        <v>606</v>
      </c>
      <c r="N7919" s="9" t="str">
        <f>VLOOKUP('Consolidtaed Data'!$C1413,[1]Locations!$A:$O,2,0)</f>
        <v>Torrance</v>
      </c>
      <c r="O7919" s="9" t="str">
        <f>VLOOKUP('Consolidtaed Data'!$D1413,'[1]Sales People'!$A:$B,2,0)</f>
        <v>Jeremy Mendoza</v>
      </c>
      <c r="P7919" s="9" t="str">
        <f>VLOOKUP('Consolidtaed Data'!$E1413,[1]Customers!$A:$B,2,0)</f>
        <v>Sean Alexander</v>
      </c>
      <c r="Q7919" s="11">
        <f>WEEKDAY('Consolidtaed Data'!$F1413)</f>
        <v>3</v>
      </c>
      <c r="R7919" s="9">
        <f>MONTH('Consolidtaed Data'!$F1413)</f>
        <v>4</v>
      </c>
      <c r="S7919" s="9" t="str">
        <f>TEXT(Table3[[#This Row],[Purchase Date]],"MMMM")</f>
        <v>August</v>
      </c>
      <c r="T7919" s="9">
        <f>YEAR('Consolidtaed Data'!$F1413)</f>
        <v>2020</v>
      </c>
    </row>
    <row r="7920" spans="1:20" x14ac:dyDescent="0.3">
      <c r="A7920" s="9" t="s">
        <v>8946</v>
      </c>
      <c r="B7920" s="9" t="s">
        <v>580</v>
      </c>
      <c r="C7920" s="9" t="s">
        <v>50</v>
      </c>
      <c r="D7920" s="9" t="s">
        <v>143</v>
      </c>
      <c r="E7920" s="9" t="s">
        <v>663</v>
      </c>
      <c r="F7920" s="12">
        <v>44433</v>
      </c>
      <c r="G7920" s="12" t="str">
        <f>VLOOKUP(Table3[[#This Row],[Product ID]],[1]Products!$A:$G,2,0)</f>
        <v>Product 1</v>
      </c>
      <c r="H7920" s="22">
        <v>1</v>
      </c>
      <c r="I7920" s="9">
        <f>VLOOKUP('Consolidtaed Data'!$B1915,[1]Products!$A:$G,4,0)</f>
        <v>181</v>
      </c>
      <c r="J7920" s="9">
        <f>VLOOKUP('Consolidtaed Data'!$B1915,[1]Products!$A:$G,3,0)</f>
        <v>130</v>
      </c>
      <c r="K7920" s="9">
        <f>'Consolidtaed Data'!$J1915*'Consolidtaed Data'!$H1915</f>
        <v>183</v>
      </c>
      <c r="L7920" s="9">
        <f>'Consolidtaed Data'!$I1915*'Consolidtaed Data'!$H1915</f>
        <v>285</v>
      </c>
      <c r="M7920" s="9">
        <f>'Consolidtaed Data'!$L1915-'Consolidtaed Data'!$K1915</f>
        <v>565</v>
      </c>
      <c r="N7920" s="9" t="str">
        <f>VLOOKUP('Consolidtaed Data'!$C1915,[1]Locations!$A:$O,2,0)</f>
        <v>Oceanside</v>
      </c>
      <c r="O7920" s="9" t="str">
        <f>VLOOKUP('Consolidtaed Data'!$D1915,'[1]Sales People'!$A:$B,2,0)</f>
        <v>Eugene Holmes</v>
      </c>
      <c r="P7920" s="9" t="str">
        <f>VLOOKUP('Consolidtaed Data'!$E1915,[1]Customers!$A:$B,2,0)</f>
        <v>Ronald Arnold</v>
      </c>
      <c r="Q7920" s="11">
        <f>WEEKDAY('Consolidtaed Data'!$F1915)</f>
        <v>3</v>
      </c>
      <c r="R7920" s="9">
        <f>MONTH('Consolidtaed Data'!$F1915)</f>
        <v>5</v>
      </c>
      <c r="S7920" s="9" t="str">
        <f>TEXT(Table3[[#This Row],[Purchase Date]],"MMMM")</f>
        <v>August</v>
      </c>
      <c r="T7920" s="9">
        <f>YEAR('Consolidtaed Data'!$F1915)</f>
        <v>2020</v>
      </c>
    </row>
    <row r="7921" spans="1:20" x14ac:dyDescent="0.3">
      <c r="A7921" s="9" t="s">
        <v>8947</v>
      </c>
      <c r="B7921" s="9" t="s">
        <v>219</v>
      </c>
      <c r="C7921" s="9" t="s">
        <v>157</v>
      </c>
      <c r="D7921" s="9" t="s">
        <v>100</v>
      </c>
      <c r="E7921" s="9" t="s">
        <v>1673</v>
      </c>
      <c r="F7921" s="12">
        <v>44433</v>
      </c>
      <c r="G7921" s="12" t="str">
        <f>VLOOKUP(Table3[[#This Row],[Product ID]],[1]Products!$A:$G,2,0)</f>
        <v>Product 35</v>
      </c>
      <c r="H7921" s="22">
        <v>1</v>
      </c>
      <c r="I7921" s="9">
        <f>VLOOKUP('Consolidtaed Data'!$B2219,[1]Products!$A:$G,4,0)</f>
        <v>800</v>
      </c>
      <c r="J7921" s="9">
        <f>VLOOKUP('Consolidtaed Data'!$B2219,[1]Products!$A:$G,3,0)</f>
        <v>536</v>
      </c>
      <c r="K7921" s="9">
        <f>'Consolidtaed Data'!$J2219*'Consolidtaed Data'!$H2219</f>
        <v>1321</v>
      </c>
      <c r="L7921" s="9">
        <f>'Consolidtaed Data'!$I2219*'Consolidtaed Data'!$H2219</f>
        <v>1972</v>
      </c>
      <c r="M7921" s="9">
        <f>'Consolidtaed Data'!$L2219-'Consolidtaed Data'!$K2219</f>
        <v>187</v>
      </c>
      <c r="N7921" s="9" t="str">
        <f>VLOOKUP('Consolidtaed Data'!$C2219,[1]Locations!$A:$O,2,0)</f>
        <v>Huntington Beach</v>
      </c>
      <c r="O7921" s="9" t="str">
        <f>VLOOKUP('Consolidtaed Data'!$D2219,'[1]Sales People'!$A:$B,2,0)</f>
        <v>John Reyes</v>
      </c>
      <c r="P7921" s="9" t="str">
        <f>VLOOKUP('Consolidtaed Data'!$E2219,[1]Customers!$A:$B,2,0)</f>
        <v>Daniel Moreno</v>
      </c>
      <c r="Q7921" s="11">
        <f>WEEKDAY('Consolidtaed Data'!$F2219)</f>
        <v>5</v>
      </c>
      <c r="R7921" s="9">
        <f>MONTH('Consolidtaed Data'!$F2219)</f>
        <v>6</v>
      </c>
      <c r="S7921" s="9" t="str">
        <f>TEXT(Table3[[#This Row],[Purchase Date]],"MMMM")</f>
        <v>August</v>
      </c>
      <c r="T7921" s="9">
        <f>YEAR('Consolidtaed Data'!$F2219)</f>
        <v>2020</v>
      </c>
    </row>
    <row r="7922" spans="1:20" x14ac:dyDescent="0.3">
      <c r="A7922" s="9" t="s">
        <v>8948</v>
      </c>
      <c r="B7922" s="9" t="s">
        <v>477</v>
      </c>
      <c r="C7922" s="9" t="s">
        <v>226</v>
      </c>
      <c r="D7922" s="9" t="s">
        <v>143</v>
      </c>
      <c r="E7922" s="9" t="s">
        <v>475</v>
      </c>
      <c r="F7922" s="12">
        <v>44433</v>
      </c>
      <c r="G7922" s="12" t="str">
        <f>VLOOKUP(Table3[[#This Row],[Product ID]],[1]Products!$A:$G,2,0)</f>
        <v>Product 46</v>
      </c>
      <c r="H7922" s="22">
        <v>4</v>
      </c>
      <c r="I7922" s="9">
        <f>VLOOKUP('Consolidtaed Data'!$B2286,[1]Products!$A:$G,4,0)</f>
        <v>1119</v>
      </c>
      <c r="J7922" s="9">
        <f>VLOOKUP('Consolidtaed Data'!$B2286,[1]Products!$A:$G,3,0)</f>
        <v>683</v>
      </c>
      <c r="K7922" s="9">
        <f>'Consolidtaed Data'!$J2286*'Consolidtaed Data'!$H2286</f>
        <v>1535</v>
      </c>
      <c r="L7922" s="9">
        <f>'Consolidtaed Data'!$I2286*'Consolidtaed Data'!$H2286</f>
        <v>2257</v>
      </c>
      <c r="M7922" s="9">
        <f>'Consolidtaed Data'!$L2286-'Consolidtaed Data'!$K2286</f>
        <v>827</v>
      </c>
      <c r="N7922" s="9" t="str">
        <f>VLOOKUP('Consolidtaed Data'!$C2286,[1]Locations!$A:$O,2,0)</f>
        <v>Irvine</v>
      </c>
      <c r="O7922" s="9" t="str">
        <f>VLOOKUP('Consolidtaed Data'!$D2286,'[1]Sales People'!$A:$B,2,0)</f>
        <v>Ernest Wagner</v>
      </c>
      <c r="P7922" s="9" t="str">
        <f>VLOOKUP('Consolidtaed Data'!$E2286,[1]Customers!$A:$B,2,0)</f>
        <v>Harry Daniels</v>
      </c>
      <c r="Q7922" s="11">
        <f>WEEKDAY('Consolidtaed Data'!$F2286)</f>
        <v>3</v>
      </c>
      <c r="R7922" s="9">
        <f>MONTH('Consolidtaed Data'!$F2286)</f>
        <v>6</v>
      </c>
      <c r="S7922" s="9" t="str">
        <f>TEXT(Table3[[#This Row],[Purchase Date]],"MMMM")</f>
        <v>August</v>
      </c>
      <c r="T7922" s="9">
        <f>YEAR('Consolidtaed Data'!$F2286)</f>
        <v>2020</v>
      </c>
    </row>
    <row r="7923" spans="1:20" x14ac:dyDescent="0.3">
      <c r="A7923" s="9" t="s">
        <v>8949</v>
      </c>
      <c r="B7923" s="9" t="s">
        <v>76</v>
      </c>
      <c r="C7923" s="9" t="s">
        <v>50</v>
      </c>
      <c r="D7923" s="9" t="s">
        <v>9</v>
      </c>
      <c r="E7923" s="9" t="s">
        <v>1027</v>
      </c>
      <c r="F7923" s="12">
        <v>44433</v>
      </c>
      <c r="G7923" s="12" t="str">
        <f>VLOOKUP(Table3[[#This Row],[Product ID]],[1]Products!$A:$G,2,0)</f>
        <v>Product 19</v>
      </c>
      <c r="H7923" s="22">
        <v>1</v>
      </c>
      <c r="I7923" s="9">
        <f>VLOOKUP('Consolidtaed Data'!$B2506,[1]Products!$A:$G,4,0)</f>
        <v>112</v>
      </c>
      <c r="J7923" s="9">
        <f>VLOOKUP('Consolidtaed Data'!$B2506,[1]Products!$A:$G,3,0)</f>
        <v>90</v>
      </c>
      <c r="K7923" s="9">
        <f>'Consolidtaed Data'!$J2506*'Consolidtaed Data'!$H2506</f>
        <v>520</v>
      </c>
      <c r="L7923" s="9">
        <f>'Consolidtaed Data'!$I2506*'Consolidtaed Data'!$H2506</f>
        <v>724</v>
      </c>
      <c r="M7923" s="9">
        <f>'Consolidtaed Data'!$L2506-'Consolidtaed Data'!$K2506</f>
        <v>2397</v>
      </c>
      <c r="N7923" s="9" t="str">
        <f>VLOOKUP('Consolidtaed Data'!$C2506,[1]Locations!$A:$O,2,0)</f>
        <v>Escondido</v>
      </c>
      <c r="O7923" s="9" t="str">
        <f>VLOOKUP('Consolidtaed Data'!$D2506,'[1]Sales People'!$A:$B,2,0)</f>
        <v>Kenneth Bradley</v>
      </c>
      <c r="P7923" s="9" t="str">
        <f>VLOOKUP('Consolidtaed Data'!$E2506,[1]Customers!$A:$B,2,0)</f>
        <v>Fred Romero</v>
      </c>
      <c r="Q7923" s="11">
        <f>WEEKDAY('Consolidtaed Data'!$F2506)</f>
        <v>4</v>
      </c>
      <c r="R7923" s="9">
        <f>MONTH('Consolidtaed Data'!$F2506)</f>
        <v>7</v>
      </c>
      <c r="S7923" s="9" t="str">
        <f>TEXT(Table3[[#This Row],[Purchase Date]],"MMMM")</f>
        <v>August</v>
      </c>
      <c r="T7923" s="9">
        <f>YEAR('Consolidtaed Data'!$F2506)</f>
        <v>2020</v>
      </c>
    </row>
    <row r="7924" spans="1:20" x14ac:dyDescent="0.3">
      <c r="A7924" s="9" t="s">
        <v>8950</v>
      </c>
      <c r="B7924" s="9" t="s">
        <v>712</v>
      </c>
      <c r="C7924" s="9" t="s">
        <v>59</v>
      </c>
      <c r="D7924" s="9" t="s">
        <v>161</v>
      </c>
      <c r="E7924" s="9" t="s">
        <v>3251</v>
      </c>
      <c r="F7924" s="12">
        <v>44433</v>
      </c>
      <c r="G7924" s="12" t="str">
        <f>VLOOKUP(Table3[[#This Row],[Product ID]],[1]Products!$A:$G,2,0)</f>
        <v>Product 32</v>
      </c>
      <c r="H7924" s="22">
        <v>1</v>
      </c>
      <c r="I7924" s="9">
        <f>VLOOKUP('Consolidtaed Data'!$B2520,[1]Products!$A:$G,4,0)</f>
        <v>1380</v>
      </c>
      <c r="J7924" s="9">
        <f>VLOOKUP('Consolidtaed Data'!$B2520,[1]Products!$A:$G,3,0)</f>
        <v>1090</v>
      </c>
      <c r="K7924" s="9">
        <f>'Consolidtaed Data'!$J2520*'Consolidtaed Data'!$H2520</f>
        <v>683</v>
      </c>
      <c r="L7924" s="9">
        <f>'Consolidtaed Data'!$I2520*'Consolidtaed Data'!$H2520</f>
        <v>1178</v>
      </c>
      <c r="M7924" s="9">
        <f>'Consolidtaed Data'!$L2520-'Consolidtaed Data'!$K2520</f>
        <v>944</v>
      </c>
      <c r="N7924" s="9" t="str">
        <f>VLOOKUP('Consolidtaed Data'!$C2520,[1]Locations!$A:$O,2,0)</f>
        <v>Santa Maria</v>
      </c>
      <c r="O7924" s="9" t="str">
        <f>VLOOKUP('Consolidtaed Data'!$D2520,'[1]Sales People'!$A:$B,2,0)</f>
        <v>Arthur Mccoy</v>
      </c>
      <c r="P7924" s="9" t="str">
        <f>VLOOKUP('Consolidtaed Data'!$E2520,[1]Customers!$A:$B,2,0)</f>
        <v>Thomas Duncan</v>
      </c>
      <c r="Q7924" s="11">
        <f>WEEKDAY('Consolidtaed Data'!$F2520)</f>
        <v>5</v>
      </c>
      <c r="R7924" s="9">
        <f>MONTH('Consolidtaed Data'!$F2520)</f>
        <v>7</v>
      </c>
      <c r="S7924" s="9" t="str">
        <f>TEXT(Table3[[#This Row],[Purchase Date]],"MMMM")</f>
        <v>August</v>
      </c>
      <c r="T7924" s="9">
        <f>YEAR('Consolidtaed Data'!$F2520)</f>
        <v>2020</v>
      </c>
    </row>
    <row r="7925" spans="1:20" x14ac:dyDescent="0.3">
      <c r="A7925" s="9" t="s">
        <v>8951</v>
      </c>
      <c r="B7925" s="9" t="s">
        <v>582</v>
      </c>
      <c r="C7925" s="9" t="s">
        <v>8</v>
      </c>
      <c r="D7925" s="9" t="s">
        <v>329</v>
      </c>
      <c r="E7925" s="9" t="s">
        <v>799</v>
      </c>
      <c r="F7925" s="12">
        <v>44433</v>
      </c>
      <c r="G7925" s="12" t="str">
        <f>VLOOKUP(Table3[[#This Row],[Product ID]],[1]Products!$A:$G,2,0)</f>
        <v>Product 58</v>
      </c>
      <c r="H7925" s="22">
        <v>1</v>
      </c>
      <c r="I7925" s="9">
        <f>VLOOKUP('Consolidtaed Data'!$B2697,[1]Products!$A:$G,4,0)</f>
        <v>1798</v>
      </c>
      <c r="J7925" s="9">
        <f>VLOOKUP('Consolidtaed Data'!$B2697,[1]Products!$A:$G,3,0)</f>
        <v>971</v>
      </c>
      <c r="K7925" s="9">
        <f>'Consolidtaed Data'!$J2697*'Consolidtaed Data'!$H2697</f>
        <v>387</v>
      </c>
      <c r="L7925" s="9">
        <f>'Consolidtaed Data'!$I2697*'Consolidtaed Data'!$H2697</f>
        <v>667</v>
      </c>
      <c r="M7925" s="9">
        <f>'Consolidtaed Data'!$L2697-'Consolidtaed Data'!$K2697</f>
        <v>246</v>
      </c>
      <c r="N7925" s="9" t="str">
        <f>VLOOKUP('Consolidtaed Data'!$C2697,[1]Locations!$A:$O,2,0)</f>
        <v>Fresno</v>
      </c>
      <c r="O7925" s="9" t="str">
        <f>VLOOKUP('Consolidtaed Data'!$D2697,'[1]Sales People'!$A:$B,2,0)</f>
        <v>Larry Marshall</v>
      </c>
      <c r="P7925" s="9" t="str">
        <f>VLOOKUP('Consolidtaed Data'!$E2697,[1]Customers!$A:$B,2,0)</f>
        <v>Carl Collins</v>
      </c>
      <c r="Q7925" s="11">
        <f>WEEKDAY('Consolidtaed Data'!$F2697)</f>
        <v>5</v>
      </c>
      <c r="R7925" s="9">
        <f>MONTH('Consolidtaed Data'!$F2697)</f>
        <v>7</v>
      </c>
      <c r="S7925" s="9" t="str">
        <f>TEXT(Table3[[#This Row],[Purchase Date]],"MMMM")</f>
        <v>August</v>
      </c>
      <c r="T7925" s="9">
        <f>YEAR('Consolidtaed Data'!$F2697)</f>
        <v>2020</v>
      </c>
    </row>
    <row r="7926" spans="1:20" x14ac:dyDescent="0.3">
      <c r="A7926" s="9" t="s">
        <v>8952</v>
      </c>
      <c r="B7926" s="9" t="s">
        <v>230</v>
      </c>
      <c r="C7926" s="9" t="s">
        <v>55</v>
      </c>
      <c r="D7926" s="9" t="s">
        <v>56</v>
      </c>
      <c r="E7926" s="9" t="s">
        <v>57</v>
      </c>
      <c r="F7926" s="12">
        <v>44434</v>
      </c>
      <c r="G7926" s="12" t="str">
        <f>VLOOKUP(Table3[[#This Row],[Product ID]],[1]Products!$A:$G,2,0)</f>
        <v>Product 31</v>
      </c>
      <c r="H7926" s="22">
        <v>4</v>
      </c>
      <c r="I7926" s="9">
        <f>VLOOKUP('Consolidtaed Data'!$B6,[1]Products!$A:$G,4,0)</f>
        <v>1889</v>
      </c>
      <c r="J7926" s="9">
        <f>VLOOKUP('Consolidtaed Data'!$B6,[1]Products!$A:$G,3,0)</f>
        <v>945</v>
      </c>
      <c r="K7926" s="9">
        <f>'Consolidtaed Data'!$J6*'Consolidtaed Data'!$H6</f>
        <v>818</v>
      </c>
      <c r="L7926" s="9">
        <f>'Consolidtaed Data'!$I6*'Consolidtaed Data'!$H6</f>
        <v>1022</v>
      </c>
      <c r="M7926" s="9">
        <f>'Consolidtaed Data'!$L6-'Consolidtaed Data'!$K6</f>
        <v>180</v>
      </c>
      <c r="N7926" s="9" t="str">
        <f>VLOOKUP('Consolidtaed Data'!$C6,[1]Locations!$A:$O,2,0)</f>
        <v>Palmdale</v>
      </c>
      <c r="O7926" s="9" t="str">
        <f>VLOOKUP('Consolidtaed Data'!$D6,'[1]Sales People'!$A:$B,2,0)</f>
        <v>Clarence Fox</v>
      </c>
      <c r="P7926" s="9" t="str">
        <f>VLOOKUP('Consolidtaed Data'!$E6,[1]Customers!$A:$B,2,0)</f>
        <v>Roy Carpenter</v>
      </c>
      <c r="Q7926" s="11">
        <f>WEEKDAY('Consolidtaed Data'!$F6)</f>
        <v>4</v>
      </c>
      <c r="R7926" s="9">
        <f>MONTH('Consolidtaed Data'!$F6)</f>
        <v>1</v>
      </c>
      <c r="S7926" s="9" t="str">
        <f>TEXT(Table3[[#This Row],[Purchase Date]],"MMMM")</f>
        <v>August</v>
      </c>
      <c r="T7926" s="9">
        <f>YEAR('Consolidtaed Data'!$F6)</f>
        <v>2020</v>
      </c>
    </row>
    <row r="7927" spans="1:20" x14ac:dyDescent="0.3">
      <c r="A7927" s="9" t="s">
        <v>8953</v>
      </c>
      <c r="B7927" s="9" t="s">
        <v>369</v>
      </c>
      <c r="C7927" s="9" t="s">
        <v>253</v>
      </c>
      <c r="D7927" s="9" t="s">
        <v>46</v>
      </c>
      <c r="E7927" s="9" t="s">
        <v>788</v>
      </c>
      <c r="F7927" s="12">
        <v>44434</v>
      </c>
      <c r="G7927" s="12" t="str">
        <f>VLOOKUP(Table3[[#This Row],[Product ID]],[1]Products!$A:$G,2,0)</f>
        <v>Product 8</v>
      </c>
      <c r="H7927" s="22">
        <v>3</v>
      </c>
      <c r="I7927" s="9">
        <f>VLOOKUP('Consolidtaed Data'!$B257,[1]Products!$A:$G,4,0)</f>
        <v>1708</v>
      </c>
      <c r="J7927" s="9">
        <f>VLOOKUP('Consolidtaed Data'!$B257,[1]Products!$A:$G,3,0)</f>
        <v>871</v>
      </c>
      <c r="K7927" s="9">
        <f>'Consolidtaed Data'!$J257*'Consolidtaed Data'!$H257</f>
        <v>3873</v>
      </c>
      <c r="L7927" s="9">
        <f>'Consolidtaed Data'!$I257*'Consolidtaed Data'!$H257</f>
        <v>7173</v>
      </c>
      <c r="M7927" s="9">
        <f>'Consolidtaed Data'!$L257-'Consolidtaed Data'!$K257</f>
        <v>1106</v>
      </c>
      <c r="N7927" s="9" t="str">
        <f>VLOOKUP('Consolidtaed Data'!$C257,[1]Locations!$A:$O,2,0)</f>
        <v>Fremont</v>
      </c>
      <c r="O7927" s="9" t="str">
        <f>VLOOKUP('Consolidtaed Data'!$D257,'[1]Sales People'!$A:$B,2,0)</f>
        <v>Scott Mason</v>
      </c>
      <c r="P7927" s="9" t="str">
        <f>VLOOKUP('Consolidtaed Data'!$E257,[1]Customers!$A:$B,2,0)</f>
        <v>James Simmons</v>
      </c>
      <c r="Q7927" s="11">
        <f>WEEKDAY('Consolidtaed Data'!$F257)</f>
        <v>7</v>
      </c>
      <c r="R7927" s="9">
        <f>MONTH('Consolidtaed Data'!$F257)</f>
        <v>1</v>
      </c>
      <c r="S7927" s="9" t="str">
        <f>TEXT(Table3[[#This Row],[Purchase Date]],"MMMM")</f>
        <v>August</v>
      </c>
      <c r="T7927" s="9">
        <f>YEAR('Consolidtaed Data'!$F257)</f>
        <v>2020</v>
      </c>
    </row>
    <row r="7928" spans="1:20" x14ac:dyDescent="0.3">
      <c r="A7928" s="9" t="s">
        <v>8954</v>
      </c>
      <c r="B7928" s="9" t="s">
        <v>213</v>
      </c>
      <c r="C7928" s="9" t="s">
        <v>82</v>
      </c>
      <c r="D7928" s="9" t="s">
        <v>161</v>
      </c>
      <c r="E7928" s="9" t="s">
        <v>1067</v>
      </c>
      <c r="F7928" s="12">
        <v>44434</v>
      </c>
      <c r="G7928" s="12" t="str">
        <f>VLOOKUP(Table3[[#This Row],[Product ID]],[1]Products!$A:$G,2,0)</f>
        <v>Product 68</v>
      </c>
      <c r="H7928" s="22">
        <v>1</v>
      </c>
      <c r="I7928" s="9">
        <f>VLOOKUP('Consolidtaed Data'!$B411,[1]Products!$A:$G,4,0)</f>
        <v>913</v>
      </c>
      <c r="J7928" s="9">
        <f>VLOOKUP('Consolidtaed Data'!$B411,[1]Products!$A:$G,3,0)</f>
        <v>584</v>
      </c>
      <c r="K7928" s="9">
        <f>'Consolidtaed Data'!$J411*'Consolidtaed Data'!$H411</f>
        <v>84</v>
      </c>
      <c r="L7928" s="9">
        <f>'Consolidtaed Data'!$I411*'Consolidtaed Data'!$H411</f>
        <v>123</v>
      </c>
      <c r="M7928" s="9">
        <f>'Consolidtaed Data'!$L411-'Consolidtaed Data'!$K411</f>
        <v>1024</v>
      </c>
      <c r="N7928" s="9" t="str">
        <f>VLOOKUP('Consolidtaed Data'!$C411,[1]Locations!$A:$O,2,0)</f>
        <v>Fairfield</v>
      </c>
      <c r="O7928" s="9" t="str">
        <f>VLOOKUP('Consolidtaed Data'!$D411,'[1]Sales People'!$A:$B,2,0)</f>
        <v>Justin Lynch</v>
      </c>
      <c r="P7928" s="9" t="str">
        <f>VLOOKUP('Consolidtaed Data'!$E411,[1]Customers!$A:$B,2,0)</f>
        <v>Fred Howell</v>
      </c>
      <c r="Q7928" s="11">
        <f>WEEKDAY('Consolidtaed Data'!$F411)</f>
        <v>4</v>
      </c>
      <c r="R7928" s="9">
        <f>MONTH('Consolidtaed Data'!$F411)</f>
        <v>1</v>
      </c>
      <c r="S7928" s="9" t="str">
        <f>TEXT(Table3[[#This Row],[Purchase Date]],"MMMM")</f>
        <v>August</v>
      </c>
      <c r="T7928" s="9">
        <f>YEAR('Consolidtaed Data'!$F411)</f>
        <v>2020</v>
      </c>
    </row>
    <row r="7929" spans="1:20" x14ac:dyDescent="0.3">
      <c r="A7929" s="9" t="s">
        <v>8955</v>
      </c>
      <c r="B7929" s="9" t="s">
        <v>15</v>
      </c>
      <c r="C7929" s="9" t="s">
        <v>295</v>
      </c>
      <c r="D7929" s="9" t="s">
        <v>123</v>
      </c>
      <c r="E7929" s="9" t="s">
        <v>1390</v>
      </c>
      <c r="F7929" s="12">
        <v>44434</v>
      </c>
      <c r="G7929" s="12" t="str">
        <f>VLOOKUP(Table3[[#This Row],[Product ID]],[1]Products!$A:$G,2,0)</f>
        <v>Product 38</v>
      </c>
      <c r="H7929" s="22">
        <v>4</v>
      </c>
      <c r="I7929" s="9">
        <f>VLOOKUP('Consolidtaed Data'!$B1033,[1]Products!$A:$G,4,0)</f>
        <v>1826</v>
      </c>
      <c r="J7929" s="9">
        <f>VLOOKUP('Consolidtaed Data'!$B1033,[1]Products!$A:$G,3,0)</f>
        <v>1443</v>
      </c>
      <c r="K7929" s="9">
        <f>'Consolidtaed Data'!$J1033*'Consolidtaed Data'!$H1033</f>
        <v>1744</v>
      </c>
      <c r="L7929" s="9">
        <f>'Consolidtaed Data'!$I1033*'Consolidtaed Data'!$H1033</f>
        <v>3486</v>
      </c>
      <c r="M7929" s="9">
        <f>'Consolidtaed Data'!$L1033-'Consolidtaed Data'!$K1033</f>
        <v>264</v>
      </c>
      <c r="N7929" s="9" t="str">
        <f>VLOOKUP('Consolidtaed Data'!$C1033,[1]Locations!$A:$O,2,0)</f>
        <v>Fremont</v>
      </c>
      <c r="O7929" s="9" t="str">
        <f>VLOOKUP('Consolidtaed Data'!$D1033,'[1]Sales People'!$A:$B,2,0)</f>
        <v>Eugene Holmes</v>
      </c>
      <c r="P7929" s="9" t="str">
        <f>VLOOKUP('Consolidtaed Data'!$E1033,[1]Customers!$A:$B,2,0)</f>
        <v>Jason Diaz</v>
      </c>
      <c r="Q7929" s="11">
        <f>WEEKDAY('Consolidtaed Data'!$F1033)</f>
        <v>1</v>
      </c>
      <c r="R7929" s="9">
        <f>MONTH('Consolidtaed Data'!$F1033)</f>
        <v>3</v>
      </c>
      <c r="S7929" s="9" t="str">
        <f>TEXT(Table3[[#This Row],[Purchase Date]],"MMMM")</f>
        <v>August</v>
      </c>
      <c r="T7929" s="9">
        <f>YEAR('Consolidtaed Data'!$F1033)</f>
        <v>2020</v>
      </c>
    </row>
    <row r="7930" spans="1:20" x14ac:dyDescent="0.3">
      <c r="A7930" s="9" t="s">
        <v>8956</v>
      </c>
      <c r="B7930" s="9" t="s">
        <v>20</v>
      </c>
      <c r="C7930" s="9" t="s">
        <v>439</v>
      </c>
      <c r="D7930" s="9" t="s">
        <v>56</v>
      </c>
      <c r="E7930" s="9" t="s">
        <v>459</v>
      </c>
      <c r="F7930" s="12">
        <v>44434</v>
      </c>
      <c r="G7930" s="12" t="str">
        <f>VLOOKUP(Table3[[#This Row],[Product ID]],[1]Products!$A:$G,2,0)</f>
        <v>Product 98</v>
      </c>
      <c r="H7930" s="22">
        <v>2</v>
      </c>
      <c r="I7930" s="9">
        <f>VLOOKUP('Consolidtaed Data'!$B1141,[1]Products!$A:$G,4,0)</f>
        <v>1500</v>
      </c>
      <c r="J7930" s="9">
        <f>VLOOKUP('Consolidtaed Data'!$B1141,[1]Products!$A:$G,3,0)</f>
        <v>900</v>
      </c>
      <c r="K7930" s="9">
        <f>'Consolidtaed Data'!$J1141*'Consolidtaed Data'!$H1141</f>
        <v>408</v>
      </c>
      <c r="L7930" s="9">
        <f>'Consolidtaed Data'!$I1141*'Consolidtaed Data'!$H1141</f>
        <v>504</v>
      </c>
      <c r="M7930" s="9">
        <f>'Consolidtaed Data'!$L1141-'Consolidtaed Data'!$K1141</f>
        <v>256</v>
      </c>
      <c r="N7930" s="9" t="str">
        <f>VLOOKUP('Consolidtaed Data'!$C1141,[1]Locations!$A:$O,2,0)</f>
        <v>Lancaster</v>
      </c>
      <c r="O7930" s="9" t="str">
        <f>VLOOKUP('Consolidtaed Data'!$D1141,'[1]Sales People'!$A:$B,2,0)</f>
        <v>Kenneth Bradley</v>
      </c>
      <c r="P7930" s="9" t="str">
        <f>VLOOKUP('Consolidtaed Data'!$E1141,[1]Customers!$A:$B,2,0)</f>
        <v>Johnny Butler</v>
      </c>
      <c r="Q7930" s="11">
        <f>WEEKDAY('Consolidtaed Data'!$F1141)</f>
        <v>2</v>
      </c>
      <c r="R7930" s="9">
        <f>MONTH('Consolidtaed Data'!$F1141)</f>
        <v>3</v>
      </c>
      <c r="S7930" s="9" t="str">
        <f>TEXT(Table3[[#This Row],[Purchase Date]],"MMMM")</f>
        <v>August</v>
      </c>
      <c r="T7930" s="9">
        <f>YEAR('Consolidtaed Data'!$F1141)</f>
        <v>2020</v>
      </c>
    </row>
    <row r="7931" spans="1:20" x14ac:dyDescent="0.3">
      <c r="A7931" s="9" t="s">
        <v>8957</v>
      </c>
      <c r="B7931" s="9" t="s">
        <v>119</v>
      </c>
      <c r="C7931" s="9" t="s">
        <v>319</v>
      </c>
      <c r="D7931" s="9" t="s">
        <v>149</v>
      </c>
      <c r="E7931" s="9" t="s">
        <v>519</v>
      </c>
      <c r="F7931" s="12">
        <v>44434</v>
      </c>
      <c r="G7931" s="12" t="str">
        <f>VLOOKUP(Table3[[#This Row],[Product ID]],[1]Products!$A:$G,2,0)</f>
        <v>Product 67</v>
      </c>
      <c r="H7931" s="22">
        <v>1</v>
      </c>
      <c r="I7931" s="9">
        <f>VLOOKUP('Consolidtaed Data'!$B1168,[1]Products!$A:$G,4,0)</f>
        <v>2495</v>
      </c>
      <c r="J7931" s="9">
        <f>VLOOKUP('Consolidtaed Data'!$B1168,[1]Products!$A:$G,3,0)</f>
        <v>1896</v>
      </c>
      <c r="K7931" s="9">
        <f>'Consolidtaed Data'!$J1168*'Consolidtaed Data'!$H1168</f>
        <v>716</v>
      </c>
      <c r="L7931" s="9">
        <f>'Consolidtaed Data'!$I1168*'Consolidtaed Data'!$H1168</f>
        <v>1192</v>
      </c>
      <c r="M7931" s="9">
        <f>'Consolidtaed Data'!$L1168-'Consolidtaed Data'!$K1168</f>
        <v>1024</v>
      </c>
      <c r="N7931" s="9" t="str">
        <f>VLOOKUP('Consolidtaed Data'!$C1168,[1]Locations!$A:$O,2,0)</f>
        <v>Riverside</v>
      </c>
      <c r="O7931" s="9" t="str">
        <f>VLOOKUP('Consolidtaed Data'!$D1168,'[1]Sales People'!$A:$B,2,0)</f>
        <v>Ryan Welch</v>
      </c>
      <c r="P7931" s="9" t="str">
        <f>VLOOKUP('Consolidtaed Data'!$E1168,[1]Customers!$A:$B,2,0)</f>
        <v>Thomas Gray</v>
      </c>
      <c r="Q7931" s="11">
        <f>WEEKDAY('Consolidtaed Data'!$F1168)</f>
        <v>4</v>
      </c>
      <c r="R7931" s="9">
        <f>MONTH('Consolidtaed Data'!$F1168)</f>
        <v>3</v>
      </c>
      <c r="S7931" s="9" t="str">
        <f>TEXT(Table3[[#This Row],[Purchase Date]],"MMMM")</f>
        <v>August</v>
      </c>
      <c r="T7931" s="9">
        <f>YEAR('Consolidtaed Data'!$F1168)</f>
        <v>2020</v>
      </c>
    </row>
    <row r="7932" spans="1:20" x14ac:dyDescent="0.3">
      <c r="A7932" s="9" t="s">
        <v>8958</v>
      </c>
      <c r="B7932" s="9" t="s">
        <v>240</v>
      </c>
      <c r="C7932" s="9" t="s">
        <v>59</v>
      </c>
      <c r="D7932" s="9" t="s">
        <v>9</v>
      </c>
      <c r="E7932" s="9" t="s">
        <v>398</v>
      </c>
      <c r="F7932" s="12">
        <v>44434</v>
      </c>
      <c r="G7932" s="12" t="str">
        <f>VLOOKUP(Table3[[#This Row],[Product ID]],[1]Products!$A:$G,2,0)</f>
        <v>Product 70</v>
      </c>
      <c r="H7932" s="22">
        <v>1</v>
      </c>
      <c r="I7932" s="9">
        <f>VLOOKUP('Consolidtaed Data'!$B1382,[1]Products!$A:$G,4,0)</f>
        <v>561</v>
      </c>
      <c r="J7932" s="9">
        <f>VLOOKUP('Consolidtaed Data'!$B1382,[1]Products!$A:$G,3,0)</f>
        <v>421</v>
      </c>
      <c r="K7932" s="9">
        <f>'Consolidtaed Data'!$J1382*'Consolidtaed Data'!$H1382</f>
        <v>2734</v>
      </c>
      <c r="L7932" s="9">
        <f>'Consolidtaed Data'!$I1382*'Consolidtaed Data'!$H1382</f>
        <v>4482</v>
      </c>
      <c r="M7932" s="9">
        <f>'Consolidtaed Data'!$L1382-'Consolidtaed Data'!$K1382</f>
        <v>243</v>
      </c>
      <c r="N7932" s="9" t="str">
        <f>VLOOKUP('Consolidtaed Data'!$C1382,[1]Locations!$A:$O,2,0)</f>
        <v>Thousand Oaks</v>
      </c>
      <c r="O7932" s="9" t="str">
        <f>VLOOKUP('Consolidtaed Data'!$D1382,'[1]Sales People'!$A:$B,2,0)</f>
        <v>Martin Carr</v>
      </c>
      <c r="P7932" s="9" t="str">
        <f>VLOOKUP('Consolidtaed Data'!$E1382,[1]Customers!$A:$B,2,0)</f>
        <v>Ronald George</v>
      </c>
      <c r="Q7932" s="11">
        <f>WEEKDAY('Consolidtaed Data'!$F1382)</f>
        <v>7</v>
      </c>
      <c r="R7932" s="9">
        <f>MONTH('Consolidtaed Data'!$F1382)</f>
        <v>4</v>
      </c>
      <c r="S7932" s="9" t="str">
        <f>TEXT(Table3[[#This Row],[Purchase Date]],"MMMM")</f>
        <v>August</v>
      </c>
      <c r="T7932" s="9">
        <f>YEAR('Consolidtaed Data'!$F1382)</f>
        <v>2020</v>
      </c>
    </row>
    <row r="7933" spans="1:20" x14ac:dyDescent="0.3">
      <c r="A7933" s="9" t="s">
        <v>8959</v>
      </c>
      <c r="B7933" s="9" t="s">
        <v>119</v>
      </c>
      <c r="C7933" s="9" t="s">
        <v>325</v>
      </c>
      <c r="D7933" s="9" t="s">
        <v>229</v>
      </c>
      <c r="E7933" s="9" t="s">
        <v>1546</v>
      </c>
      <c r="F7933" s="12">
        <v>44434</v>
      </c>
      <c r="G7933" s="12" t="str">
        <f>VLOOKUP(Table3[[#This Row],[Product ID]],[1]Products!$A:$G,2,0)</f>
        <v>Product 67</v>
      </c>
      <c r="H7933" s="22">
        <v>1</v>
      </c>
      <c r="I7933" s="9">
        <f>VLOOKUP('Consolidtaed Data'!$B2137,[1]Products!$A:$G,4,0)</f>
        <v>561</v>
      </c>
      <c r="J7933" s="9">
        <f>VLOOKUP('Consolidtaed Data'!$B2137,[1]Products!$A:$G,3,0)</f>
        <v>421</v>
      </c>
      <c r="K7933" s="9">
        <f>'Consolidtaed Data'!$J2137*'Consolidtaed Data'!$H2137</f>
        <v>1516</v>
      </c>
      <c r="L7933" s="9">
        <f>'Consolidtaed Data'!$I2137*'Consolidtaed Data'!$H2137</f>
        <v>1783</v>
      </c>
      <c r="M7933" s="9">
        <f>'Consolidtaed Data'!$L2137-'Consolidtaed Data'!$K2137</f>
        <v>383</v>
      </c>
      <c r="N7933" s="9" t="str">
        <f>VLOOKUP('Consolidtaed Data'!$C2137,[1]Locations!$A:$O,2,0)</f>
        <v>Jurupa Valley</v>
      </c>
      <c r="O7933" s="9" t="str">
        <f>VLOOKUP('Consolidtaed Data'!$D2137,'[1]Sales People'!$A:$B,2,0)</f>
        <v>Kenneth Fields</v>
      </c>
      <c r="P7933" s="9" t="str">
        <f>VLOOKUP('Consolidtaed Data'!$E2137,[1]Customers!$A:$B,2,0)</f>
        <v>Billy Gonzales</v>
      </c>
      <c r="Q7933" s="11">
        <f>WEEKDAY('Consolidtaed Data'!$F2137)</f>
        <v>5</v>
      </c>
      <c r="R7933" s="9">
        <f>MONTH('Consolidtaed Data'!$F2137)</f>
        <v>6</v>
      </c>
      <c r="S7933" s="9" t="str">
        <f>TEXT(Table3[[#This Row],[Purchase Date]],"MMMM")</f>
        <v>August</v>
      </c>
      <c r="T7933" s="9">
        <f>YEAR('Consolidtaed Data'!$F2137)</f>
        <v>2020</v>
      </c>
    </row>
    <row r="7934" spans="1:20" x14ac:dyDescent="0.3">
      <c r="A7934" s="9" t="s">
        <v>8960</v>
      </c>
      <c r="B7934" s="9" t="s">
        <v>240</v>
      </c>
      <c r="C7934" s="9" t="s">
        <v>289</v>
      </c>
      <c r="D7934" s="9" t="s">
        <v>246</v>
      </c>
      <c r="E7934" s="9" t="s">
        <v>2245</v>
      </c>
      <c r="F7934" s="12">
        <v>44434</v>
      </c>
      <c r="G7934" s="12" t="str">
        <f>VLOOKUP(Table3[[#This Row],[Product ID]],[1]Products!$A:$G,2,0)</f>
        <v>Product 70</v>
      </c>
      <c r="H7934" s="22">
        <v>3</v>
      </c>
      <c r="I7934" s="9">
        <f>VLOOKUP('Consolidtaed Data'!$B2245,[1]Products!$A:$G,4,0)</f>
        <v>818</v>
      </c>
      <c r="J7934" s="9">
        <f>VLOOKUP('Consolidtaed Data'!$B2245,[1]Products!$A:$G,3,0)</f>
        <v>450</v>
      </c>
      <c r="K7934" s="9">
        <f>'Consolidtaed Data'!$J2245*'Consolidtaed Data'!$H2245</f>
        <v>2913</v>
      </c>
      <c r="L7934" s="9">
        <f>'Consolidtaed Data'!$I2245*'Consolidtaed Data'!$H2245</f>
        <v>4482</v>
      </c>
      <c r="M7934" s="9">
        <f>'Consolidtaed Data'!$L2245-'Consolidtaed Data'!$K2245</f>
        <v>837</v>
      </c>
      <c r="N7934" s="9" t="str">
        <f>VLOOKUP('Consolidtaed Data'!$C2245,[1]Locations!$A:$O,2,0)</f>
        <v>Irvine</v>
      </c>
      <c r="O7934" s="9" t="str">
        <f>VLOOKUP('Consolidtaed Data'!$D2245,'[1]Sales People'!$A:$B,2,0)</f>
        <v>Carl Elliott</v>
      </c>
      <c r="P7934" s="9" t="str">
        <f>VLOOKUP('Consolidtaed Data'!$E2245,[1]Customers!$A:$B,2,0)</f>
        <v>Ernest Fox</v>
      </c>
      <c r="Q7934" s="11">
        <f>WEEKDAY('Consolidtaed Data'!$F2245)</f>
        <v>7</v>
      </c>
      <c r="R7934" s="9">
        <f>MONTH('Consolidtaed Data'!$F2245)</f>
        <v>6</v>
      </c>
      <c r="S7934" s="9" t="str">
        <f>TEXT(Table3[[#This Row],[Purchase Date]],"MMMM")</f>
        <v>August</v>
      </c>
      <c r="T7934" s="9">
        <f>YEAR('Consolidtaed Data'!$F2245)</f>
        <v>2020</v>
      </c>
    </row>
    <row r="7935" spans="1:20" x14ac:dyDescent="0.3">
      <c r="A7935" s="9" t="s">
        <v>8961</v>
      </c>
      <c r="B7935" s="9" t="s">
        <v>369</v>
      </c>
      <c r="C7935" s="9" t="s">
        <v>42</v>
      </c>
      <c r="D7935" s="9" t="s">
        <v>220</v>
      </c>
      <c r="E7935" s="9" t="s">
        <v>985</v>
      </c>
      <c r="F7935" s="12">
        <v>44434</v>
      </c>
      <c r="G7935" s="12" t="str">
        <f>VLOOKUP(Table3[[#This Row],[Product ID]],[1]Products!$A:$G,2,0)</f>
        <v>Product 8</v>
      </c>
      <c r="H7935" s="22">
        <v>3</v>
      </c>
      <c r="I7935" s="9">
        <f>VLOOKUP('Consolidtaed Data'!$B2436,[1]Products!$A:$G,4,0)</f>
        <v>2495</v>
      </c>
      <c r="J7935" s="9">
        <f>VLOOKUP('Consolidtaed Data'!$B2436,[1]Products!$A:$G,3,0)</f>
        <v>1896</v>
      </c>
      <c r="K7935" s="9">
        <f>'Consolidtaed Data'!$J2436*'Consolidtaed Data'!$H2436</f>
        <v>61</v>
      </c>
      <c r="L7935" s="9">
        <f>'Consolidtaed Data'!$I2436*'Consolidtaed Data'!$H2436</f>
        <v>95</v>
      </c>
      <c r="M7935" s="9">
        <f>'Consolidtaed Data'!$L2436-'Consolidtaed Data'!$K2436</f>
        <v>321</v>
      </c>
      <c r="N7935" s="9" t="str">
        <f>VLOOKUP('Consolidtaed Data'!$C2436,[1]Locations!$A:$O,2,0)</f>
        <v>Carlsbad</v>
      </c>
      <c r="O7935" s="9" t="str">
        <f>VLOOKUP('Consolidtaed Data'!$D2436,'[1]Sales People'!$A:$B,2,0)</f>
        <v>Scott Mason</v>
      </c>
      <c r="P7935" s="9" t="str">
        <f>VLOOKUP('Consolidtaed Data'!$E2436,[1]Customers!$A:$B,2,0)</f>
        <v>Bobby Greene</v>
      </c>
      <c r="Q7935" s="11">
        <f>WEEKDAY('Consolidtaed Data'!$F2436)</f>
        <v>6</v>
      </c>
      <c r="R7935" s="9">
        <f>MONTH('Consolidtaed Data'!$F2436)</f>
        <v>6</v>
      </c>
      <c r="S7935" s="9" t="str">
        <f>TEXT(Table3[[#This Row],[Purchase Date]],"MMMM")</f>
        <v>August</v>
      </c>
      <c r="T7935" s="9">
        <f>YEAR('Consolidtaed Data'!$F2436)</f>
        <v>2020</v>
      </c>
    </row>
    <row r="7936" spans="1:20" x14ac:dyDescent="0.3">
      <c r="A7936" s="9" t="s">
        <v>8962</v>
      </c>
      <c r="B7936" s="9" t="s">
        <v>172</v>
      </c>
      <c r="C7936" s="9" t="s">
        <v>231</v>
      </c>
      <c r="D7936" s="9" t="s">
        <v>235</v>
      </c>
      <c r="E7936" s="9" t="s">
        <v>844</v>
      </c>
      <c r="F7936" s="12">
        <v>44434</v>
      </c>
      <c r="G7936" s="12" t="str">
        <f>VLOOKUP(Table3[[#This Row],[Product ID]],[1]Products!$A:$G,2,0)</f>
        <v>Product 4</v>
      </c>
      <c r="H7936" s="22">
        <v>2</v>
      </c>
      <c r="I7936" s="9">
        <f>VLOOKUP('Consolidtaed Data'!$B2511,[1]Products!$A:$G,4,0)</f>
        <v>1178</v>
      </c>
      <c r="J7936" s="9">
        <f>VLOOKUP('Consolidtaed Data'!$B2511,[1]Products!$A:$G,3,0)</f>
        <v>683</v>
      </c>
      <c r="K7936" s="9">
        <f>'Consolidtaed Data'!$J2511*'Consolidtaed Data'!$H2511</f>
        <v>244</v>
      </c>
      <c r="L7936" s="9">
        <f>'Consolidtaed Data'!$I2511*'Consolidtaed Data'!$H2511</f>
        <v>380</v>
      </c>
      <c r="M7936" s="9">
        <f>'Consolidtaed Data'!$L2511-'Consolidtaed Data'!$K2511</f>
        <v>204</v>
      </c>
      <c r="N7936" s="9" t="str">
        <f>VLOOKUP('Consolidtaed Data'!$C2511,[1]Locations!$A:$O,2,0)</f>
        <v>Orange</v>
      </c>
      <c r="O7936" s="9" t="str">
        <f>VLOOKUP('Consolidtaed Data'!$D2511,'[1]Sales People'!$A:$B,2,0)</f>
        <v>Jerry Perry</v>
      </c>
      <c r="P7936" s="9" t="str">
        <f>VLOOKUP('Consolidtaed Data'!$E2511,[1]Customers!$A:$B,2,0)</f>
        <v>Joseph Walker</v>
      </c>
      <c r="Q7936" s="11">
        <f>WEEKDAY('Consolidtaed Data'!$F2511)</f>
        <v>4</v>
      </c>
      <c r="R7936" s="9">
        <f>MONTH('Consolidtaed Data'!$F2511)</f>
        <v>7</v>
      </c>
      <c r="S7936" s="9" t="str">
        <f>TEXT(Table3[[#This Row],[Purchase Date]],"MMMM")</f>
        <v>August</v>
      </c>
      <c r="T7936" s="9">
        <f>YEAR('Consolidtaed Data'!$F2511)</f>
        <v>2020</v>
      </c>
    </row>
    <row r="7937" spans="1:20" x14ac:dyDescent="0.3">
      <c r="A7937" s="9" t="s">
        <v>8963</v>
      </c>
      <c r="B7937" s="9" t="s">
        <v>89</v>
      </c>
      <c r="C7937" s="9" t="s">
        <v>635</v>
      </c>
      <c r="D7937" s="9" t="s">
        <v>220</v>
      </c>
      <c r="E7937" s="9" t="s">
        <v>708</v>
      </c>
      <c r="F7937" s="12">
        <v>44434</v>
      </c>
      <c r="G7937" s="12" t="str">
        <f>VLOOKUP(Table3[[#This Row],[Product ID]],[1]Products!$A:$G,2,0)</f>
        <v>Product 64</v>
      </c>
      <c r="H7937" s="22">
        <v>1</v>
      </c>
      <c r="I7937" s="9">
        <f>VLOOKUP('Consolidtaed Data'!$B2524,[1]Products!$A:$G,4,0)</f>
        <v>112</v>
      </c>
      <c r="J7937" s="9">
        <f>VLOOKUP('Consolidtaed Data'!$B2524,[1]Products!$A:$G,3,0)</f>
        <v>90</v>
      </c>
      <c r="K7937" s="9">
        <f>'Consolidtaed Data'!$J2524*'Consolidtaed Data'!$H2524</f>
        <v>584</v>
      </c>
      <c r="L7937" s="9">
        <f>'Consolidtaed Data'!$I2524*'Consolidtaed Data'!$H2524</f>
        <v>913</v>
      </c>
      <c r="M7937" s="9">
        <f>'Consolidtaed Data'!$L2524-'Consolidtaed Data'!$K2524</f>
        <v>96</v>
      </c>
      <c r="N7937" s="9" t="str">
        <f>VLOOKUP('Consolidtaed Data'!$C2524,[1]Locations!$A:$O,2,0)</f>
        <v>Sunnyvale</v>
      </c>
      <c r="O7937" s="9" t="str">
        <f>VLOOKUP('Consolidtaed Data'!$D2524,'[1]Sales People'!$A:$B,2,0)</f>
        <v>Carl Hall</v>
      </c>
      <c r="P7937" s="9" t="str">
        <f>VLOOKUP('Consolidtaed Data'!$E2524,[1]Customers!$A:$B,2,0)</f>
        <v>Howard Morgan</v>
      </c>
      <c r="Q7937" s="11">
        <f>WEEKDAY('Consolidtaed Data'!$F2524)</f>
        <v>5</v>
      </c>
      <c r="R7937" s="9">
        <f>MONTH('Consolidtaed Data'!$F2524)</f>
        <v>7</v>
      </c>
      <c r="S7937" s="9" t="str">
        <f>TEXT(Table3[[#This Row],[Purchase Date]],"MMMM")</f>
        <v>August</v>
      </c>
      <c r="T7937" s="9">
        <f>YEAR('Consolidtaed Data'!$F2524)</f>
        <v>2020</v>
      </c>
    </row>
    <row r="7938" spans="1:20" x14ac:dyDescent="0.3">
      <c r="A7938" s="9" t="s">
        <v>8964</v>
      </c>
      <c r="B7938" s="9" t="s">
        <v>172</v>
      </c>
      <c r="C7938" s="9" t="s">
        <v>205</v>
      </c>
      <c r="D7938" s="9" t="s">
        <v>326</v>
      </c>
      <c r="E7938" s="9" t="s">
        <v>448</v>
      </c>
      <c r="F7938" s="12">
        <v>44434</v>
      </c>
      <c r="G7938" s="12" t="str">
        <f>VLOOKUP(Table3[[#This Row],[Product ID]],[1]Products!$A:$G,2,0)</f>
        <v>Product 4</v>
      </c>
      <c r="H7938" s="22">
        <v>2</v>
      </c>
      <c r="I7938" s="9">
        <f>VLOOKUP('Consolidtaed Data'!$B2877,[1]Products!$A:$G,4,0)</f>
        <v>368</v>
      </c>
      <c r="J7938" s="9">
        <f>VLOOKUP('Consolidtaed Data'!$B2877,[1]Products!$A:$G,3,0)</f>
        <v>269</v>
      </c>
      <c r="K7938" s="9">
        <f>'Consolidtaed Data'!$J2877*'Consolidtaed Data'!$H2877</f>
        <v>1443</v>
      </c>
      <c r="L7938" s="9">
        <f>'Consolidtaed Data'!$I2877*'Consolidtaed Data'!$H2877</f>
        <v>1826</v>
      </c>
      <c r="M7938" s="9">
        <f>'Consolidtaed Data'!$L2877-'Consolidtaed Data'!$K2877</f>
        <v>140</v>
      </c>
      <c r="N7938" s="9" t="str">
        <f>VLOOKUP('Consolidtaed Data'!$C2877,[1]Locations!$A:$O,2,0)</f>
        <v>El Cajon</v>
      </c>
      <c r="O7938" s="9" t="str">
        <f>VLOOKUP('Consolidtaed Data'!$D2877,'[1]Sales People'!$A:$B,2,0)</f>
        <v>Kenneth Fields</v>
      </c>
      <c r="P7938" s="9" t="str">
        <f>VLOOKUP('Consolidtaed Data'!$E2877,[1]Customers!$A:$B,2,0)</f>
        <v>Joe Fuller</v>
      </c>
      <c r="Q7938" s="11">
        <f>WEEKDAY('Consolidtaed Data'!$F2877)</f>
        <v>5</v>
      </c>
      <c r="R7938" s="9">
        <f>MONTH('Consolidtaed Data'!$F2877)</f>
        <v>7</v>
      </c>
      <c r="S7938" s="9" t="str">
        <f>TEXT(Table3[[#This Row],[Purchase Date]],"MMMM")</f>
        <v>August</v>
      </c>
      <c r="T7938" s="9">
        <f>YEAR('Consolidtaed Data'!$F2877)</f>
        <v>2020</v>
      </c>
    </row>
    <row r="7939" spans="1:20" x14ac:dyDescent="0.3">
      <c r="A7939" s="9" t="s">
        <v>8965</v>
      </c>
      <c r="B7939" s="9" t="s">
        <v>98</v>
      </c>
      <c r="C7939" s="9" t="s">
        <v>319</v>
      </c>
      <c r="D7939" s="9" t="s">
        <v>131</v>
      </c>
      <c r="E7939" s="9" t="s">
        <v>1310</v>
      </c>
      <c r="F7939" s="12">
        <v>44434</v>
      </c>
      <c r="G7939" s="12" t="str">
        <f>VLOOKUP(Table3[[#This Row],[Product ID]],[1]Products!$A:$G,2,0)</f>
        <v>Product 85</v>
      </c>
      <c r="H7939" s="22">
        <v>4</v>
      </c>
      <c r="I7939" s="9">
        <f>VLOOKUP('Consolidtaed Data'!$B2897,[1]Products!$A:$G,4,0)</f>
        <v>127</v>
      </c>
      <c r="J7939" s="9">
        <f>VLOOKUP('Consolidtaed Data'!$B2897,[1]Products!$A:$G,3,0)</f>
        <v>79</v>
      </c>
      <c r="K7939" s="9">
        <f>'Consolidtaed Data'!$J2897*'Consolidtaed Data'!$H2897</f>
        <v>3519</v>
      </c>
      <c r="L7939" s="9">
        <f>'Consolidtaed Data'!$I2897*'Consolidtaed Data'!$H2897</f>
        <v>5586</v>
      </c>
      <c r="M7939" s="9">
        <f>'Consolidtaed Data'!$L2897-'Consolidtaed Data'!$K2897</f>
        <v>731</v>
      </c>
      <c r="N7939" s="9" t="str">
        <f>VLOOKUP('Consolidtaed Data'!$C2897,[1]Locations!$A:$O,2,0)</f>
        <v>Santa Maria</v>
      </c>
      <c r="O7939" s="9" t="str">
        <f>VLOOKUP('Consolidtaed Data'!$D2897,'[1]Sales People'!$A:$B,2,0)</f>
        <v>Roger Ramos</v>
      </c>
      <c r="P7939" s="9" t="str">
        <f>VLOOKUP('Consolidtaed Data'!$E2897,[1]Customers!$A:$B,2,0)</f>
        <v>Nicholas Morrison</v>
      </c>
      <c r="Q7939" s="11">
        <f>WEEKDAY('Consolidtaed Data'!$F2897)</f>
        <v>6</v>
      </c>
      <c r="R7939" s="9">
        <f>MONTH('Consolidtaed Data'!$F2897)</f>
        <v>7</v>
      </c>
      <c r="S7939" s="9" t="str">
        <f>TEXT(Table3[[#This Row],[Purchase Date]],"MMMM")</f>
        <v>August</v>
      </c>
      <c r="T7939" s="9">
        <f>YEAR('Consolidtaed Data'!$F2897)</f>
        <v>2020</v>
      </c>
    </row>
    <row r="7940" spans="1:20" x14ac:dyDescent="0.3">
      <c r="A7940" s="9" t="s">
        <v>8966</v>
      </c>
      <c r="B7940" s="9" t="s">
        <v>477</v>
      </c>
      <c r="C7940" s="9" t="s">
        <v>21</v>
      </c>
      <c r="D7940" s="9" t="s">
        <v>9</v>
      </c>
      <c r="E7940" s="9" t="s">
        <v>540</v>
      </c>
      <c r="F7940" s="12">
        <v>44434</v>
      </c>
      <c r="G7940" s="12" t="str">
        <f>VLOOKUP(Table3[[#This Row],[Product ID]],[1]Products!$A:$G,2,0)</f>
        <v>Product 46</v>
      </c>
      <c r="H7940" s="22">
        <v>3</v>
      </c>
      <c r="I7940" s="9">
        <f>VLOOKUP('Consolidtaed Data'!$B3078,[1]Products!$A:$G,4,0)</f>
        <v>458</v>
      </c>
      <c r="J7940" s="9">
        <f>VLOOKUP('Consolidtaed Data'!$B3078,[1]Products!$A:$G,3,0)</f>
        <v>376</v>
      </c>
      <c r="K7940" s="9">
        <f>'Consolidtaed Data'!$J3078*'Consolidtaed Data'!$H3078</f>
        <v>171</v>
      </c>
      <c r="L7940" s="9">
        <f>'Consolidtaed Data'!$I3078*'Consolidtaed Data'!$H3078</f>
        <v>217</v>
      </c>
      <c r="M7940" s="9">
        <f>'Consolidtaed Data'!$L3078-'Consolidtaed Data'!$K3078</f>
        <v>651</v>
      </c>
      <c r="N7940" s="9" t="str">
        <f>VLOOKUP('Consolidtaed Data'!$C3078,[1]Locations!$A:$O,2,0)</f>
        <v>Bakersfield</v>
      </c>
      <c r="O7940" s="9" t="str">
        <f>VLOOKUP('Consolidtaed Data'!$D3078,'[1]Sales People'!$A:$B,2,0)</f>
        <v>Fred Robertson</v>
      </c>
      <c r="P7940" s="9" t="str">
        <f>VLOOKUP('Consolidtaed Data'!$E3078,[1]Customers!$A:$B,2,0)</f>
        <v>Stephen Kelly</v>
      </c>
      <c r="Q7940" s="11">
        <f>WEEKDAY('Consolidtaed Data'!$F3078)</f>
        <v>6</v>
      </c>
      <c r="R7940" s="9">
        <f>MONTH('Consolidtaed Data'!$F3078)</f>
        <v>8</v>
      </c>
      <c r="S7940" s="9" t="str">
        <f>TEXT(Table3[[#This Row],[Purchase Date]],"MMMM")</f>
        <v>August</v>
      </c>
      <c r="T7940" s="9">
        <f>YEAR('Consolidtaed Data'!$F3078)</f>
        <v>2020</v>
      </c>
    </row>
    <row r="7941" spans="1:20" x14ac:dyDescent="0.3">
      <c r="A7941" s="9" t="s">
        <v>8967</v>
      </c>
      <c r="B7941" s="9" t="s">
        <v>443</v>
      </c>
      <c r="C7941" s="9" t="s">
        <v>30</v>
      </c>
      <c r="D7941" s="9" t="s">
        <v>197</v>
      </c>
      <c r="E7941" s="9" t="s">
        <v>1798</v>
      </c>
      <c r="F7941" s="12">
        <v>44434</v>
      </c>
      <c r="G7941" s="12" t="str">
        <f>VLOOKUP(Table3[[#This Row],[Product ID]],[1]Products!$A:$G,2,0)</f>
        <v>Product 61</v>
      </c>
      <c r="H7941" s="22">
        <v>1</v>
      </c>
      <c r="I7941" s="9">
        <f>VLOOKUP('Consolidtaed Data'!$B3096,[1]Products!$A:$G,4,0)</f>
        <v>2241</v>
      </c>
      <c r="J7941" s="9">
        <f>VLOOKUP('Consolidtaed Data'!$B3096,[1]Products!$A:$G,3,0)</f>
        <v>1367</v>
      </c>
      <c r="K7941" s="9">
        <f>'Consolidtaed Data'!$J3096*'Consolidtaed Data'!$H3096</f>
        <v>1200</v>
      </c>
      <c r="L7941" s="9">
        <f>'Consolidtaed Data'!$I3096*'Consolidtaed Data'!$H3096</f>
        <v>2182</v>
      </c>
      <c r="M7941" s="9">
        <f>'Consolidtaed Data'!$L3096-'Consolidtaed Data'!$K3096</f>
        <v>144</v>
      </c>
      <c r="N7941" s="9" t="str">
        <f>VLOOKUP('Consolidtaed Data'!$C3096,[1]Locations!$A:$O,2,0)</f>
        <v>Rancho Cucamonga</v>
      </c>
      <c r="O7941" s="9" t="str">
        <f>VLOOKUP('Consolidtaed Data'!$D3096,'[1]Sales People'!$A:$B,2,0)</f>
        <v>Ryan Welch</v>
      </c>
      <c r="P7941" s="9" t="str">
        <f>VLOOKUP('Consolidtaed Data'!$E3096,[1]Customers!$A:$B,2,0)</f>
        <v>Michael Ward</v>
      </c>
      <c r="Q7941" s="11">
        <f>WEEKDAY('Consolidtaed Data'!$F3096)</f>
        <v>7</v>
      </c>
      <c r="R7941" s="9">
        <f>MONTH('Consolidtaed Data'!$F3096)</f>
        <v>8</v>
      </c>
      <c r="S7941" s="9" t="str">
        <f>TEXT(Table3[[#This Row],[Purchase Date]],"MMMM")</f>
        <v>August</v>
      </c>
      <c r="T7941" s="9">
        <f>YEAR('Consolidtaed Data'!$F3096)</f>
        <v>2020</v>
      </c>
    </row>
    <row r="7942" spans="1:20" x14ac:dyDescent="0.3">
      <c r="A7942" s="9" t="s">
        <v>8968</v>
      </c>
      <c r="B7942" s="9" t="s">
        <v>209</v>
      </c>
      <c r="C7942" s="9" t="s">
        <v>249</v>
      </c>
      <c r="D7942" s="9" t="s">
        <v>26</v>
      </c>
      <c r="E7942" s="9" t="s">
        <v>773</v>
      </c>
      <c r="F7942" s="12">
        <v>44434</v>
      </c>
      <c r="G7942" s="12" t="str">
        <f>VLOOKUP(Table3[[#This Row],[Product ID]],[1]Products!$A:$G,2,0)</f>
        <v>Product 86</v>
      </c>
      <c r="H7942" s="22">
        <v>1</v>
      </c>
      <c r="I7942" s="9">
        <f>VLOOKUP('Consolidtaed Data'!$B3405,[1]Products!$A:$G,4,0)</f>
        <v>667</v>
      </c>
      <c r="J7942" s="9">
        <f>VLOOKUP('Consolidtaed Data'!$B3405,[1]Products!$A:$G,3,0)</f>
        <v>387</v>
      </c>
      <c r="K7942" s="9">
        <f>'Consolidtaed Data'!$J3405*'Consolidtaed Data'!$H3405</f>
        <v>2108</v>
      </c>
      <c r="L7942" s="9">
        <f>'Consolidtaed Data'!$I3405*'Consolidtaed Data'!$H3405</f>
        <v>2810</v>
      </c>
      <c r="M7942" s="9">
        <f>'Consolidtaed Data'!$L3405-'Consolidtaed Data'!$K3405</f>
        <v>553</v>
      </c>
      <c r="N7942" s="9" t="str">
        <f>VLOOKUP('Consolidtaed Data'!$C3405,[1]Locations!$A:$O,2,0)</f>
        <v>Hayward</v>
      </c>
      <c r="O7942" s="9" t="str">
        <f>VLOOKUP('Consolidtaed Data'!$D3405,'[1]Sales People'!$A:$B,2,0)</f>
        <v>Ryan Welch</v>
      </c>
      <c r="P7942" s="9" t="str">
        <f>VLOOKUP('Consolidtaed Data'!$E3405,[1]Customers!$A:$B,2,0)</f>
        <v>Henry Andrews</v>
      </c>
      <c r="Q7942" s="11">
        <f>WEEKDAY('Consolidtaed Data'!$F3405)</f>
        <v>2</v>
      </c>
      <c r="R7942" s="9">
        <f>MONTH('Consolidtaed Data'!$F3405)</f>
        <v>9</v>
      </c>
      <c r="S7942" s="9" t="str">
        <f>TEXT(Table3[[#This Row],[Purchase Date]],"MMMM")</f>
        <v>August</v>
      </c>
      <c r="T7942" s="9">
        <f>YEAR('Consolidtaed Data'!$F3405)</f>
        <v>2020</v>
      </c>
    </row>
    <row r="7943" spans="1:20" x14ac:dyDescent="0.3">
      <c r="A7943" s="9" t="s">
        <v>8969</v>
      </c>
      <c r="B7943" s="9" t="s">
        <v>112</v>
      </c>
      <c r="C7943" s="9" t="s">
        <v>223</v>
      </c>
      <c r="D7943" s="9" t="s">
        <v>235</v>
      </c>
      <c r="E7943" s="9" t="s">
        <v>624</v>
      </c>
      <c r="F7943" s="12">
        <v>44435</v>
      </c>
      <c r="G7943" s="12" t="str">
        <f>VLOOKUP(Table3[[#This Row],[Product ID]],[1]Products!$A:$G,2,0)</f>
        <v>Product 7</v>
      </c>
      <c r="H7943" s="22">
        <v>1</v>
      </c>
      <c r="I7943" s="9">
        <f>VLOOKUP('Consolidtaed Data'!$B177,[1]Products!$A:$G,4,0)</f>
        <v>2410</v>
      </c>
      <c r="J7943" s="9">
        <f>VLOOKUP('Consolidtaed Data'!$B177,[1]Products!$A:$G,3,0)</f>
        <v>1518</v>
      </c>
      <c r="K7943" s="9">
        <f>'Consolidtaed Data'!$J177*'Consolidtaed Data'!$H177</f>
        <v>3138</v>
      </c>
      <c r="L7943" s="9">
        <f>'Consolidtaed Data'!$I177*'Consolidtaed Data'!$H177</f>
        <v>4905</v>
      </c>
      <c r="M7943" s="9">
        <f>'Consolidtaed Data'!$L177-'Consolidtaed Data'!$K177</f>
        <v>128</v>
      </c>
      <c r="N7943" s="9" t="str">
        <f>VLOOKUP('Consolidtaed Data'!$C177,[1]Locations!$A:$O,2,0)</f>
        <v>Chula Vista</v>
      </c>
      <c r="O7943" s="9" t="str">
        <f>VLOOKUP('Consolidtaed Data'!$D177,'[1]Sales People'!$A:$B,2,0)</f>
        <v>Martin Carr</v>
      </c>
      <c r="P7943" s="9" t="str">
        <f>VLOOKUP('Consolidtaed Data'!$E177,[1]Customers!$A:$B,2,0)</f>
        <v>Harry Diaz</v>
      </c>
      <c r="Q7943" s="11">
        <f>WEEKDAY('Consolidtaed Data'!$F177)</f>
        <v>2</v>
      </c>
      <c r="R7943" s="9">
        <f>MONTH('Consolidtaed Data'!$F177)</f>
        <v>1</v>
      </c>
      <c r="S7943" s="9" t="str">
        <f>TEXT(Table3[[#This Row],[Purchase Date]],"MMMM")</f>
        <v>August</v>
      </c>
      <c r="T7943" s="9">
        <f>YEAR('Consolidtaed Data'!$F177)</f>
        <v>2020</v>
      </c>
    </row>
    <row r="7944" spans="1:20" x14ac:dyDescent="0.3">
      <c r="A7944" s="9" t="s">
        <v>8970</v>
      </c>
      <c r="B7944" s="9" t="s">
        <v>71</v>
      </c>
      <c r="C7944" s="9" t="s">
        <v>165</v>
      </c>
      <c r="D7944" s="9" t="s">
        <v>100</v>
      </c>
      <c r="E7944" s="9" t="s">
        <v>463</v>
      </c>
      <c r="F7944" s="12">
        <v>44435</v>
      </c>
      <c r="G7944" s="12" t="str">
        <f>VLOOKUP(Table3[[#This Row],[Product ID]],[1]Products!$A:$G,2,0)</f>
        <v>Product 42</v>
      </c>
      <c r="H7944" s="22">
        <v>1</v>
      </c>
      <c r="I7944" s="9">
        <f>VLOOKUP('Consolidtaed Data'!$B513,[1]Products!$A:$G,4,0)</f>
        <v>1826</v>
      </c>
      <c r="J7944" s="9">
        <f>VLOOKUP('Consolidtaed Data'!$B513,[1]Products!$A:$G,3,0)</f>
        <v>1443</v>
      </c>
      <c r="K7944" s="9">
        <f>'Consolidtaed Data'!$J513*'Consolidtaed Data'!$H513</f>
        <v>3144</v>
      </c>
      <c r="L7944" s="9">
        <f>'Consolidtaed Data'!$I513*'Consolidtaed Data'!$H513</f>
        <v>3788</v>
      </c>
      <c r="M7944" s="9">
        <f>'Consolidtaed Data'!$L513-'Consolidtaed Data'!$K513</f>
        <v>589</v>
      </c>
      <c r="N7944" s="9" t="str">
        <f>VLOOKUP('Consolidtaed Data'!$C513,[1]Locations!$A:$O,2,0)</f>
        <v>Hayward</v>
      </c>
      <c r="O7944" s="9" t="str">
        <f>VLOOKUP('Consolidtaed Data'!$D513,'[1]Sales People'!$A:$B,2,0)</f>
        <v>Arthur Mccoy</v>
      </c>
      <c r="P7944" s="9" t="str">
        <f>VLOOKUP('Consolidtaed Data'!$E513,[1]Customers!$A:$B,2,0)</f>
        <v>Jimmy Andrews</v>
      </c>
      <c r="Q7944" s="11">
        <f>WEEKDAY('Consolidtaed Data'!$F513)</f>
        <v>4</v>
      </c>
      <c r="R7944" s="9">
        <f>MONTH('Consolidtaed Data'!$F513)</f>
        <v>2</v>
      </c>
      <c r="S7944" s="9" t="str">
        <f>TEXT(Table3[[#This Row],[Purchase Date]],"MMMM")</f>
        <v>August</v>
      </c>
      <c r="T7944" s="9">
        <f>YEAR('Consolidtaed Data'!$F513)</f>
        <v>2020</v>
      </c>
    </row>
    <row r="7945" spans="1:20" x14ac:dyDescent="0.3">
      <c r="A7945" s="9" t="s">
        <v>8971</v>
      </c>
      <c r="B7945" s="9" t="s">
        <v>415</v>
      </c>
      <c r="C7945" s="9" t="s">
        <v>157</v>
      </c>
      <c r="D7945" s="9" t="s">
        <v>229</v>
      </c>
      <c r="E7945" s="9" t="s">
        <v>1278</v>
      </c>
      <c r="F7945" s="12">
        <v>44435</v>
      </c>
      <c r="G7945" s="12" t="str">
        <f>VLOOKUP(Table3[[#This Row],[Product ID]],[1]Products!$A:$G,2,0)</f>
        <v>Product 18</v>
      </c>
      <c r="H7945" s="22">
        <v>2</v>
      </c>
      <c r="I7945" s="9">
        <f>VLOOKUP('Consolidtaed Data'!$B549,[1]Products!$A:$G,4,0)</f>
        <v>217</v>
      </c>
      <c r="J7945" s="9">
        <f>VLOOKUP('Consolidtaed Data'!$B549,[1]Products!$A:$G,3,0)</f>
        <v>171</v>
      </c>
      <c r="K7945" s="9">
        <f>'Consolidtaed Data'!$J549*'Consolidtaed Data'!$H549</f>
        <v>2798</v>
      </c>
      <c r="L7945" s="9">
        <f>'Consolidtaed Data'!$I549*'Consolidtaed Data'!$H549</f>
        <v>4588</v>
      </c>
      <c r="M7945" s="9">
        <f>'Consolidtaed Data'!$L549-'Consolidtaed Data'!$K549</f>
        <v>816</v>
      </c>
      <c r="N7945" s="9" t="str">
        <f>VLOOKUP('Consolidtaed Data'!$C549,[1]Locations!$A:$O,2,0)</f>
        <v>Irvine</v>
      </c>
      <c r="O7945" s="9" t="str">
        <f>VLOOKUP('Consolidtaed Data'!$D549,'[1]Sales People'!$A:$B,2,0)</f>
        <v>Charles Harper</v>
      </c>
      <c r="P7945" s="9" t="str">
        <f>VLOOKUP('Consolidtaed Data'!$E549,[1]Customers!$A:$B,2,0)</f>
        <v>Henry Kelley</v>
      </c>
      <c r="Q7945" s="11">
        <f>WEEKDAY('Consolidtaed Data'!$F549)</f>
        <v>7</v>
      </c>
      <c r="R7945" s="9">
        <f>MONTH('Consolidtaed Data'!$F549)</f>
        <v>2</v>
      </c>
      <c r="S7945" s="9" t="str">
        <f>TEXT(Table3[[#This Row],[Purchase Date]],"MMMM")</f>
        <v>August</v>
      </c>
      <c r="T7945" s="9">
        <f>YEAR('Consolidtaed Data'!$F549)</f>
        <v>2020</v>
      </c>
    </row>
    <row r="7946" spans="1:20" x14ac:dyDescent="0.3">
      <c r="A7946" s="9" t="s">
        <v>8972</v>
      </c>
      <c r="B7946" s="9" t="s">
        <v>209</v>
      </c>
      <c r="C7946" s="9" t="s">
        <v>275</v>
      </c>
      <c r="D7946" s="9" t="s">
        <v>127</v>
      </c>
      <c r="E7946" s="9" t="s">
        <v>1339</v>
      </c>
      <c r="F7946" s="12">
        <v>44435</v>
      </c>
      <c r="G7946" s="12" t="str">
        <f>VLOOKUP(Table3[[#This Row],[Product ID]],[1]Products!$A:$G,2,0)</f>
        <v>Product 86</v>
      </c>
      <c r="H7946" s="22">
        <v>1</v>
      </c>
      <c r="I7946" s="9">
        <f>VLOOKUP('Consolidtaed Data'!$B1182,[1]Products!$A:$G,4,0)</f>
        <v>1380</v>
      </c>
      <c r="J7946" s="9">
        <f>VLOOKUP('Consolidtaed Data'!$B1182,[1]Products!$A:$G,3,0)</f>
        <v>1090</v>
      </c>
      <c r="K7946" s="9">
        <f>'Consolidtaed Data'!$J1182*'Consolidtaed Data'!$H1182</f>
        <v>171</v>
      </c>
      <c r="L7946" s="9">
        <f>'Consolidtaed Data'!$I1182*'Consolidtaed Data'!$H1182</f>
        <v>217</v>
      </c>
      <c r="M7946" s="9">
        <f>'Consolidtaed Data'!$L1182-'Consolidtaed Data'!$K1182</f>
        <v>1100</v>
      </c>
      <c r="N7946" s="9" t="str">
        <f>VLOOKUP('Consolidtaed Data'!$C1182,[1]Locations!$A:$O,2,0)</f>
        <v>Oxnard</v>
      </c>
      <c r="O7946" s="9" t="str">
        <f>VLOOKUP('Consolidtaed Data'!$D1182,'[1]Sales People'!$A:$B,2,0)</f>
        <v>Howard Sims</v>
      </c>
      <c r="P7946" s="9" t="str">
        <f>VLOOKUP('Consolidtaed Data'!$E1182,[1]Customers!$A:$B,2,0)</f>
        <v>Sean Vasquez</v>
      </c>
      <c r="Q7946" s="11">
        <f>WEEKDAY('Consolidtaed Data'!$F1182)</f>
        <v>5</v>
      </c>
      <c r="R7946" s="9">
        <f>MONTH('Consolidtaed Data'!$F1182)</f>
        <v>3</v>
      </c>
      <c r="S7946" s="9" t="str">
        <f>TEXT(Table3[[#This Row],[Purchase Date]],"MMMM")</f>
        <v>August</v>
      </c>
      <c r="T7946" s="9">
        <f>YEAR('Consolidtaed Data'!$F1182)</f>
        <v>2020</v>
      </c>
    </row>
    <row r="7947" spans="1:20" x14ac:dyDescent="0.3">
      <c r="A7947" s="9" t="s">
        <v>8973</v>
      </c>
      <c r="B7947" s="9" t="s">
        <v>24</v>
      </c>
      <c r="C7947" s="9" t="s">
        <v>458</v>
      </c>
      <c r="D7947" s="9" t="s">
        <v>9</v>
      </c>
      <c r="E7947" s="9" t="s">
        <v>2672</v>
      </c>
      <c r="F7947" s="12">
        <v>44435</v>
      </c>
      <c r="G7947" s="12" t="str">
        <f>VLOOKUP(Table3[[#This Row],[Product ID]],[1]Products!$A:$G,2,0)</f>
        <v>Product 6</v>
      </c>
      <c r="H7947" s="22">
        <v>1</v>
      </c>
      <c r="I7947" s="9">
        <f>VLOOKUP('Consolidtaed Data'!$B1745,[1]Products!$A:$G,4,0)</f>
        <v>771</v>
      </c>
      <c r="J7947" s="9">
        <f>VLOOKUP('Consolidtaed Data'!$B1745,[1]Products!$A:$G,3,0)</f>
        <v>648</v>
      </c>
      <c r="K7947" s="9">
        <f>'Consolidtaed Data'!$J1745*'Consolidtaed Data'!$H1745</f>
        <v>270</v>
      </c>
      <c r="L7947" s="9">
        <f>'Consolidtaed Data'!$I1745*'Consolidtaed Data'!$H1745</f>
        <v>336</v>
      </c>
      <c r="M7947" s="9">
        <f>'Consolidtaed Data'!$L1745-'Consolidtaed Data'!$K1745</f>
        <v>1662</v>
      </c>
      <c r="N7947" s="9" t="str">
        <f>VLOOKUP('Consolidtaed Data'!$C1745,[1]Locations!$A:$O,2,0)</f>
        <v>Rialto</v>
      </c>
      <c r="O7947" s="9" t="str">
        <f>VLOOKUP('Consolidtaed Data'!$D1745,'[1]Sales People'!$A:$B,2,0)</f>
        <v>Carl Elliott</v>
      </c>
      <c r="P7947" s="9" t="str">
        <f>VLOOKUP('Consolidtaed Data'!$E1745,[1]Customers!$A:$B,2,0)</f>
        <v>Juan Harvey</v>
      </c>
      <c r="Q7947" s="11">
        <f>WEEKDAY('Consolidtaed Data'!$F1745)</f>
        <v>5</v>
      </c>
      <c r="R7947" s="9">
        <f>MONTH('Consolidtaed Data'!$F1745)</f>
        <v>5</v>
      </c>
      <c r="S7947" s="9" t="str">
        <f>TEXT(Table3[[#This Row],[Purchase Date]],"MMMM")</f>
        <v>August</v>
      </c>
      <c r="T7947" s="9">
        <f>YEAR('Consolidtaed Data'!$F1745)</f>
        <v>2020</v>
      </c>
    </row>
    <row r="7948" spans="1:20" x14ac:dyDescent="0.3">
      <c r="A7948" s="9" t="s">
        <v>8974</v>
      </c>
      <c r="B7948" s="9" t="s">
        <v>98</v>
      </c>
      <c r="C7948" s="9" t="s">
        <v>263</v>
      </c>
      <c r="D7948" s="9" t="s">
        <v>51</v>
      </c>
      <c r="E7948" s="9" t="s">
        <v>3025</v>
      </c>
      <c r="F7948" s="12">
        <v>44435</v>
      </c>
      <c r="G7948" s="12" t="str">
        <f>VLOOKUP(Table3[[#This Row],[Product ID]],[1]Products!$A:$G,2,0)</f>
        <v>Product 85</v>
      </c>
      <c r="H7948" s="22">
        <v>1</v>
      </c>
      <c r="I7948" s="9">
        <f>VLOOKUP('Consolidtaed Data'!$B2029,[1]Products!$A:$G,4,0)</f>
        <v>2464</v>
      </c>
      <c r="J7948" s="9">
        <f>VLOOKUP('Consolidtaed Data'!$B2029,[1]Products!$A:$G,3,0)</f>
        <v>1774</v>
      </c>
      <c r="K7948" s="9">
        <f>'Consolidtaed Data'!$J2029*'Consolidtaed Data'!$H2029</f>
        <v>2446</v>
      </c>
      <c r="L7948" s="9">
        <f>'Consolidtaed Data'!$I2029*'Consolidtaed Data'!$H2029</f>
        <v>4010</v>
      </c>
      <c r="M7948" s="9">
        <f>'Consolidtaed Data'!$L2029-'Consolidtaed Data'!$K2029</f>
        <v>782</v>
      </c>
      <c r="N7948" s="9" t="str">
        <f>VLOOKUP('Consolidtaed Data'!$C2029,[1]Locations!$A:$O,2,0)</f>
        <v>Santa Clarita</v>
      </c>
      <c r="O7948" s="9" t="str">
        <f>VLOOKUP('Consolidtaed Data'!$D2029,'[1]Sales People'!$A:$B,2,0)</f>
        <v>Ernest Wagner</v>
      </c>
      <c r="P7948" s="9" t="str">
        <f>VLOOKUP('Consolidtaed Data'!$E2029,[1]Customers!$A:$B,2,0)</f>
        <v>Bruce Oliver</v>
      </c>
      <c r="Q7948" s="11">
        <f>WEEKDAY('Consolidtaed Data'!$F2029)</f>
        <v>5</v>
      </c>
      <c r="R7948" s="9">
        <f>MONTH('Consolidtaed Data'!$F2029)</f>
        <v>5</v>
      </c>
      <c r="S7948" s="9" t="str">
        <f>TEXT(Table3[[#This Row],[Purchase Date]],"MMMM")</f>
        <v>August</v>
      </c>
      <c r="T7948" s="9">
        <f>YEAR('Consolidtaed Data'!$F2029)</f>
        <v>2020</v>
      </c>
    </row>
    <row r="7949" spans="1:20" x14ac:dyDescent="0.3">
      <c r="A7949" s="9" t="s">
        <v>8975</v>
      </c>
      <c r="B7949" s="9" t="s">
        <v>355</v>
      </c>
      <c r="C7949" s="9" t="s">
        <v>104</v>
      </c>
      <c r="D7949" s="9" t="s">
        <v>9</v>
      </c>
      <c r="E7949" s="9" t="s">
        <v>728</v>
      </c>
      <c r="F7949" s="12">
        <v>44435</v>
      </c>
      <c r="G7949" s="12" t="str">
        <f>VLOOKUP(Table3[[#This Row],[Product ID]],[1]Products!$A:$G,2,0)</f>
        <v>Product 100</v>
      </c>
      <c r="H7949" s="22">
        <v>1</v>
      </c>
      <c r="I7949" s="9">
        <f>VLOOKUP('Consolidtaed Data'!$B2632,[1]Products!$A:$G,4,0)</f>
        <v>368</v>
      </c>
      <c r="J7949" s="9">
        <f>VLOOKUP('Consolidtaed Data'!$B2632,[1]Products!$A:$G,3,0)</f>
        <v>294</v>
      </c>
      <c r="K7949" s="9">
        <f>'Consolidtaed Data'!$J2632*'Consolidtaed Data'!$H2632</f>
        <v>3963</v>
      </c>
      <c r="L7949" s="9">
        <f>'Consolidtaed Data'!$I2632*'Consolidtaed Data'!$H2632</f>
        <v>5916</v>
      </c>
      <c r="M7949" s="9">
        <f>'Consolidtaed Data'!$L2632-'Consolidtaed Data'!$K2632</f>
        <v>1056</v>
      </c>
      <c r="N7949" s="9" t="str">
        <f>VLOOKUP('Consolidtaed Data'!$C2632,[1]Locations!$A:$O,2,0)</f>
        <v>Modesto</v>
      </c>
      <c r="O7949" s="9" t="str">
        <f>VLOOKUP('Consolidtaed Data'!$D2632,'[1]Sales People'!$A:$B,2,0)</f>
        <v>Howard Sims</v>
      </c>
      <c r="P7949" s="9" t="str">
        <f>VLOOKUP('Consolidtaed Data'!$E2632,[1]Customers!$A:$B,2,0)</f>
        <v>Phillip Coleman</v>
      </c>
      <c r="Q7949" s="11">
        <f>WEEKDAY('Consolidtaed Data'!$F2632)</f>
        <v>7</v>
      </c>
      <c r="R7949" s="9">
        <f>MONTH('Consolidtaed Data'!$F2632)</f>
        <v>7</v>
      </c>
      <c r="S7949" s="9" t="str">
        <f>TEXT(Table3[[#This Row],[Purchase Date]],"MMMM")</f>
        <v>August</v>
      </c>
      <c r="T7949" s="9">
        <f>YEAR('Consolidtaed Data'!$F2632)</f>
        <v>2020</v>
      </c>
    </row>
    <row r="7950" spans="1:20" x14ac:dyDescent="0.3">
      <c r="A7950" s="9" t="s">
        <v>8976</v>
      </c>
      <c r="B7950" s="9" t="s">
        <v>219</v>
      </c>
      <c r="C7950" s="9" t="s">
        <v>420</v>
      </c>
      <c r="D7950" s="9" t="s">
        <v>220</v>
      </c>
      <c r="E7950" s="9" t="s">
        <v>1567</v>
      </c>
      <c r="F7950" s="12">
        <v>44435</v>
      </c>
      <c r="G7950" s="12" t="str">
        <f>VLOOKUP(Table3[[#This Row],[Product ID]],[1]Products!$A:$G,2,0)</f>
        <v>Product 35</v>
      </c>
      <c r="H7950" s="22">
        <v>2</v>
      </c>
      <c r="I7950" s="9">
        <f>VLOOKUP('Consolidtaed Data'!$B2817,[1]Products!$A:$G,4,0)</f>
        <v>1494</v>
      </c>
      <c r="J7950" s="9">
        <f>VLOOKUP('Consolidtaed Data'!$B2817,[1]Products!$A:$G,3,0)</f>
        <v>971</v>
      </c>
      <c r="K7950" s="9">
        <f>'Consolidtaed Data'!$J2817*'Consolidtaed Data'!$H2817</f>
        <v>5452</v>
      </c>
      <c r="L7950" s="9">
        <f>'Consolidtaed Data'!$I2817*'Consolidtaed Data'!$H2817</f>
        <v>6900</v>
      </c>
      <c r="M7950" s="9">
        <f>'Consolidtaed Data'!$L2817-'Consolidtaed Data'!$K2817</f>
        <v>436</v>
      </c>
      <c r="N7950" s="9" t="str">
        <f>VLOOKUP('Consolidtaed Data'!$C2817,[1]Locations!$A:$O,2,0)</f>
        <v>Escondido</v>
      </c>
      <c r="O7950" s="9" t="str">
        <f>VLOOKUP('Consolidtaed Data'!$D2817,'[1]Sales People'!$A:$B,2,0)</f>
        <v>Gary Rodriguez</v>
      </c>
      <c r="P7950" s="9" t="str">
        <f>VLOOKUP('Consolidtaed Data'!$E2817,[1]Customers!$A:$B,2,0)</f>
        <v>Eugene Brooks</v>
      </c>
      <c r="Q7950" s="11">
        <f>WEEKDAY('Consolidtaed Data'!$F2817)</f>
        <v>1</v>
      </c>
      <c r="R7950" s="9">
        <f>MONTH('Consolidtaed Data'!$F2817)</f>
        <v>7</v>
      </c>
      <c r="S7950" s="9" t="str">
        <f>TEXT(Table3[[#This Row],[Purchase Date]],"MMMM")</f>
        <v>August</v>
      </c>
      <c r="T7950" s="9">
        <f>YEAR('Consolidtaed Data'!$F2817)</f>
        <v>2020</v>
      </c>
    </row>
    <row r="7951" spans="1:20" x14ac:dyDescent="0.3">
      <c r="A7951" s="9" t="s">
        <v>8977</v>
      </c>
      <c r="B7951" s="9" t="s">
        <v>294</v>
      </c>
      <c r="C7951" s="9" t="s">
        <v>39</v>
      </c>
      <c r="D7951" s="9" t="s">
        <v>153</v>
      </c>
      <c r="E7951" s="9" t="s">
        <v>57</v>
      </c>
      <c r="F7951" s="12">
        <v>44435</v>
      </c>
      <c r="G7951" s="12" t="str">
        <f>VLOOKUP(Table3[[#This Row],[Product ID]],[1]Products!$A:$G,2,0)</f>
        <v>Product 51</v>
      </c>
      <c r="H7951" s="22">
        <v>3</v>
      </c>
      <c r="I7951" s="9">
        <f>VLOOKUP('Consolidtaed Data'!$B3067,[1]Products!$A:$G,4,0)</f>
        <v>1582</v>
      </c>
      <c r="J7951" s="9">
        <f>VLOOKUP('Consolidtaed Data'!$B3067,[1]Products!$A:$G,3,0)</f>
        <v>1234</v>
      </c>
      <c r="K7951" s="9">
        <f>'Consolidtaed Data'!$J3067*'Consolidtaed Data'!$H3067</f>
        <v>1305</v>
      </c>
      <c r="L7951" s="9">
        <f>'Consolidtaed Data'!$I3067*'Consolidtaed Data'!$H3067</f>
        <v>1812</v>
      </c>
      <c r="M7951" s="9">
        <f>'Consolidtaed Data'!$L3067-'Consolidtaed Data'!$K3067</f>
        <v>49</v>
      </c>
      <c r="N7951" s="9" t="str">
        <f>VLOOKUP('Consolidtaed Data'!$C3067,[1]Locations!$A:$O,2,0)</f>
        <v>Burbank</v>
      </c>
      <c r="O7951" s="9" t="str">
        <f>VLOOKUP('Consolidtaed Data'!$D3067,'[1]Sales People'!$A:$B,2,0)</f>
        <v>Brian Davis</v>
      </c>
      <c r="P7951" s="9" t="str">
        <f>VLOOKUP('Consolidtaed Data'!$E3067,[1]Customers!$A:$B,2,0)</f>
        <v>Bruce Hamilton</v>
      </c>
      <c r="Q7951" s="11">
        <f>WEEKDAY('Consolidtaed Data'!$F3067)</f>
        <v>5</v>
      </c>
      <c r="R7951" s="9">
        <f>MONTH('Consolidtaed Data'!$F3067)</f>
        <v>8</v>
      </c>
      <c r="S7951" s="9" t="str">
        <f>TEXT(Table3[[#This Row],[Purchase Date]],"MMMM")</f>
        <v>August</v>
      </c>
      <c r="T7951" s="9">
        <f>YEAR('Consolidtaed Data'!$F3067)</f>
        <v>2020</v>
      </c>
    </row>
    <row r="7952" spans="1:20" x14ac:dyDescent="0.3">
      <c r="A7952" s="9" t="s">
        <v>8978</v>
      </c>
      <c r="B7952" s="9" t="s">
        <v>415</v>
      </c>
      <c r="C7952" s="9" t="s">
        <v>462</v>
      </c>
      <c r="D7952" s="9" t="s">
        <v>246</v>
      </c>
      <c r="E7952" s="9" t="s">
        <v>450</v>
      </c>
      <c r="F7952" s="12">
        <v>44435</v>
      </c>
      <c r="G7952" s="12" t="str">
        <f>VLOOKUP(Table3[[#This Row],[Product ID]],[1]Products!$A:$G,2,0)</f>
        <v>Product 18</v>
      </c>
      <c r="H7952" s="22">
        <v>4</v>
      </c>
      <c r="I7952" s="9">
        <f>VLOOKUP('Consolidtaed Data'!$B3211,[1]Products!$A:$G,4,0)</f>
        <v>35</v>
      </c>
      <c r="J7952" s="9">
        <f>VLOOKUP('Consolidtaed Data'!$B3211,[1]Products!$A:$G,3,0)</f>
        <v>22</v>
      </c>
      <c r="K7952" s="9">
        <f>'Consolidtaed Data'!$J3211*'Consolidtaed Data'!$H3211</f>
        <v>1484</v>
      </c>
      <c r="L7952" s="9">
        <f>'Consolidtaed Data'!$I3211*'Consolidtaed Data'!$H3211</f>
        <v>2283</v>
      </c>
      <c r="M7952" s="9">
        <f>'Consolidtaed Data'!$L3211-'Consolidtaed Data'!$K3211</f>
        <v>22</v>
      </c>
      <c r="N7952" s="9" t="str">
        <f>VLOOKUP('Consolidtaed Data'!$C3211,[1]Locations!$A:$O,2,0)</f>
        <v>Stockton</v>
      </c>
      <c r="O7952" s="9" t="str">
        <f>VLOOKUP('Consolidtaed Data'!$D3211,'[1]Sales People'!$A:$B,2,0)</f>
        <v>Sean Miller</v>
      </c>
      <c r="P7952" s="9" t="str">
        <f>VLOOKUP('Consolidtaed Data'!$E3211,[1]Customers!$A:$B,2,0)</f>
        <v>Daniel Dixon</v>
      </c>
      <c r="Q7952" s="11">
        <f>WEEKDAY('Consolidtaed Data'!$F3211)</f>
        <v>2</v>
      </c>
      <c r="R7952" s="9">
        <f>MONTH('Consolidtaed Data'!$F3211)</f>
        <v>8</v>
      </c>
      <c r="S7952" s="9" t="str">
        <f>TEXT(Table3[[#This Row],[Purchase Date]],"MMMM")</f>
        <v>August</v>
      </c>
      <c r="T7952" s="9">
        <f>YEAR('Consolidtaed Data'!$F3211)</f>
        <v>2020</v>
      </c>
    </row>
    <row r="7953" spans="1:20" x14ac:dyDescent="0.3">
      <c r="A7953" s="9" t="s">
        <v>8979</v>
      </c>
      <c r="B7953" s="9" t="s">
        <v>93</v>
      </c>
      <c r="C7953" s="9" t="s">
        <v>25</v>
      </c>
      <c r="D7953" s="9" t="s">
        <v>17</v>
      </c>
      <c r="E7953" s="9" t="s">
        <v>1136</v>
      </c>
      <c r="F7953" s="12">
        <v>44435</v>
      </c>
      <c r="G7953" s="12" t="str">
        <f>VLOOKUP(Table3[[#This Row],[Product ID]],[1]Products!$A:$G,2,0)</f>
        <v>Product 71</v>
      </c>
      <c r="H7953" s="22">
        <v>1</v>
      </c>
      <c r="I7953" s="9">
        <f>VLOOKUP('Consolidtaed Data'!$B3565,[1]Products!$A:$G,4,0)</f>
        <v>667</v>
      </c>
      <c r="J7953" s="9">
        <f>VLOOKUP('Consolidtaed Data'!$B3565,[1]Products!$A:$G,3,0)</f>
        <v>387</v>
      </c>
      <c r="K7953" s="9">
        <f>'Consolidtaed Data'!$J3565*'Consolidtaed Data'!$H3565</f>
        <v>478</v>
      </c>
      <c r="L7953" s="9">
        <f>'Consolidtaed Data'!$I3565*'Consolidtaed Data'!$H3565</f>
        <v>886</v>
      </c>
      <c r="M7953" s="9">
        <f>'Consolidtaed Data'!$L3565-'Consolidtaed Data'!$K3565</f>
        <v>1149</v>
      </c>
      <c r="N7953" s="9" t="str">
        <f>VLOOKUP('Consolidtaed Data'!$C3565,[1]Locations!$A:$O,2,0)</f>
        <v>Santa Maria</v>
      </c>
      <c r="O7953" s="9" t="str">
        <f>VLOOKUP('Consolidtaed Data'!$D3565,'[1]Sales People'!$A:$B,2,0)</f>
        <v>Arthur Mccoy</v>
      </c>
      <c r="P7953" s="9" t="str">
        <f>VLOOKUP('Consolidtaed Data'!$E3565,[1]Customers!$A:$B,2,0)</f>
        <v>Steve Wells</v>
      </c>
      <c r="Q7953" s="11">
        <f>WEEKDAY('Consolidtaed Data'!$F3565)</f>
        <v>5</v>
      </c>
      <c r="R7953" s="9">
        <f>MONTH('Consolidtaed Data'!$F3565)</f>
        <v>9</v>
      </c>
      <c r="S7953" s="9" t="str">
        <f>TEXT(Table3[[#This Row],[Purchase Date]],"MMMM")</f>
        <v>August</v>
      </c>
      <c r="T7953" s="9">
        <f>YEAR('Consolidtaed Data'!$F3565)</f>
        <v>2020</v>
      </c>
    </row>
    <row r="7954" spans="1:20" x14ac:dyDescent="0.3">
      <c r="A7954" s="9" t="s">
        <v>8980</v>
      </c>
      <c r="B7954" s="9" t="s">
        <v>298</v>
      </c>
      <c r="C7954" s="9" t="s">
        <v>302</v>
      </c>
      <c r="D7954" s="9" t="s">
        <v>9</v>
      </c>
      <c r="E7954" s="9" t="s">
        <v>521</v>
      </c>
      <c r="F7954" s="12">
        <v>44436</v>
      </c>
      <c r="G7954" s="12" t="str">
        <f>VLOOKUP(Table3[[#This Row],[Product ID]],[1]Products!$A:$G,2,0)</f>
        <v>Product 53</v>
      </c>
      <c r="H7954" s="22">
        <v>3</v>
      </c>
      <c r="I7954" s="9">
        <f>VLOOKUP('Consolidtaed Data'!$B131,[1]Products!$A:$G,4,0)</f>
        <v>556</v>
      </c>
      <c r="J7954" s="9">
        <f>VLOOKUP('Consolidtaed Data'!$B131,[1]Products!$A:$G,3,0)</f>
        <v>395</v>
      </c>
      <c r="K7954" s="9">
        <f>'Consolidtaed Data'!$J131*'Consolidtaed Data'!$H131</f>
        <v>291</v>
      </c>
      <c r="L7954" s="9">
        <f>'Consolidtaed Data'!$I131*'Consolidtaed Data'!$H131</f>
        <v>378</v>
      </c>
      <c r="M7954" s="9">
        <f>'Consolidtaed Data'!$L131-'Consolidtaed Data'!$K131</f>
        <v>1472</v>
      </c>
      <c r="N7954" s="9" t="str">
        <f>VLOOKUP('Consolidtaed Data'!$C131,[1]Locations!$A:$O,2,0)</f>
        <v>Carlsbad</v>
      </c>
      <c r="O7954" s="9" t="str">
        <f>VLOOKUP('Consolidtaed Data'!$D131,'[1]Sales People'!$A:$B,2,0)</f>
        <v>Robert Reed</v>
      </c>
      <c r="P7954" s="9" t="str">
        <f>VLOOKUP('Consolidtaed Data'!$E131,[1]Customers!$A:$B,2,0)</f>
        <v>John Robertson</v>
      </c>
      <c r="Q7954" s="11">
        <f>WEEKDAY('Consolidtaed Data'!$F131)</f>
        <v>6</v>
      </c>
      <c r="R7954" s="9">
        <f>MONTH('Consolidtaed Data'!$F131)</f>
        <v>1</v>
      </c>
      <c r="S7954" s="9" t="str">
        <f>TEXT(Table3[[#This Row],[Purchase Date]],"MMMM")</f>
        <v>August</v>
      </c>
      <c r="T7954" s="9">
        <f>YEAR('Consolidtaed Data'!$F131)</f>
        <v>2020</v>
      </c>
    </row>
    <row r="7955" spans="1:20" x14ac:dyDescent="0.3">
      <c r="A7955" s="9" t="s">
        <v>8981</v>
      </c>
      <c r="B7955" s="9" t="s">
        <v>168</v>
      </c>
      <c r="C7955" s="9" t="s">
        <v>134</v>
      </c>
      <c r="D7955" s="9" t="s">
        <v>68</v>
      </c>
      <c r="E7955" s="9" t="s">
        <v>550</v>
      </c>
      <c r="F7955" s="12">
        <v>44436</v>
      </c>
      <c r="G7955" s="12" t="str">
        <f>VLOOKUP(Table3[[#This Row],[Product ID]],[1]Products!$A:$G,2,0)</f>
        <v>Product 26</v>
      </c>
      <c r="H7955" s="22">
        <v>2</v>
      </c>
      <c r="I7955" s="9">
        <f>VLOOKUP('Consolidtaed Data'!$B143,[1]Products!$A:$G,4,0)</f>
        <v>584</v>
      </c>
      <c r="J7955" s="9">
        <f>VLOOKUP('Consolidtaed Data'!$B143,[1]Products!$A:$G,3,0)</f>
        <v>420</v>
      </c>
      <c r="K7955" s="9">
        <f>'Consolidtaed Data'!$J143*'Consolidtaed Data'!$H143</f>
        <v>1518</v>
      </c>
      <c r="L7955" s="9">
        <f>'Consolidtaed Data'!$I143*'Consolidtaed Data'!$H143</f>
        <v>2410</v>
      </c>
      <c r="M7955" s="9">
        <f>'Consolidtaed Data'!$L143-'Consolidtaed Data'!$K143</f>
        <v>383</v>
      </c>
      <c r="N7955" s="9" t="str">
        <f>VLOOKUP('Consolidtaed Data'!$C143,[1]Locations!$A:$O,2,0)</f>
        <v>Modesto</v>
      </c>
      <c r="O7955" s="9" t="str">
        <f>VLOOKUP('Consolidtaed Data'!$D143,'[1]Sales People'!$A:$B,2,0)</f>
        <v>Jerry Perry</v>
      </c>
      <c r="P7955" s="9" t="str">
        <f>VLOOKUP('Consolidtaed Data'!$E143,[1]Customers!$A:$B,2,0)</f>
        <v>Shawn Reynolds</v>
      </c>
      <c r="Q7955" s="11">
        <f>WEEKDAY('Consolidtaed Data'!$F143)</f>
        <v>7</v>
      </c>
      <c r="R7955" s="9">
        <f>MONTH('Consolidtaed Data'!$F143)</f>
        <v>1</v>
      </c>
      <c r="S7955" s="9" t="str">
        <f>TEXT(Table3[[#This Row],[Purchase Date]],"MMMM")</f>
        <v>August</v>
      </c>
      <c r="T7955" s="9">
        <f>YEAR('Consolidtaed Data'!$F143)</f>
        <v>2020</v>
      </c>
    </row>
    <row r="7956" spans="1:20" x14ac:dyDescent="0.3">
      <c r="A7956" s="9" t="s">
        <v>8982</v>
      </c>
      <c r="B7956" s="9" t="s">
        <v>429</v>
      </c>
      <c r="C7956" s="9" t="s">
        <v>25</v>
      </c>
      <c r="D7956" s="9" t="s">
        <v>87</v>
      </c>
      <c r="E7956" s="9" t="s">
        <v>726</v>
      </c>
      <c r="F7956" s="12">
        <v>44436</v>
      </c>
      <c r="G7956" s="12" t="str">
        <f>VLOOKUP(Table3[[#This Row],[Product ID]],[1]Products!$A:$G,2,0)</f>
        <v>Product 87</v>
      </c>
      <c r="H7956" s="22">
        <v>2</v>
      </c>
      <c r="I7956" s="9">
        <f>VLOOKUP('Consolidtaed Data'!$B297,[1]Products!$A:$G,4,0)</f>
        <v>504</v>
      </c>
      <c r="J7956" s="9">
        <f>VLOOKUP('Consolidtaed Data'!$B297,[1]Products!$A:$G,3,0)</f>
        <v>408</v>
      </c>
      <c r="K7956" s="9">
        <f>'Consolidtaed Data'!$J297*'Consolidtaed Data'!$H297</f>
        <v>1220</v>
      </c>
      <c r="L7956" s="9">
        <f>'Consolidtaed Data'!$I297*'Consolidtaed Data'!$H297</f>
        <v>1671</v>
      </c>
      <c r="M7956" s="9">
        <f>'Consolidtaed Data'!$L297-'Consolidtaed Data'!$K297</f>
        <v>137</v>
      </c>
      <c r="N7956" s="9" t="str">
        <f>VLOOKUP('Consolidtaed Data'!$C297,[1]Locations!$A:$O,2,0)</f>
        <v>Salinas</v>
      </c>
      <c r="O7956" s="9" t="str">
        <f>VLOOKUP('Consolidtaed Data'!$D297,'[1]Sales People'!$A:$B,2,0)</f>
        <v>Larry Marshall</v>
      </c>
      <c r="P7956" s="9" t="str">
        <f>VLOOKUP('Consolidtaed Data'!$E297,[1]Customers!$A:$B,2,0)</f>
        <v>Gregory Porter</v>
      </c>
      <c r="Q7956" s="11">
        <f>WEEKDAY('Consolidtaed Data'!$F297)</f>
        <v>3</v>
      </c>
      <c r="R7956" s="9">
        <f>MONTH('Consolidtaed Data'!$F297)</f>
        <v>1</v>
      </c>
      <c r="S7956" s="9" t="str">
        <f>TEXT(Table3[[#This Row],[Purchase Date]],"MMMM")</f>
        <v>August</v>
      </c>
      <c r="T7956" s="9">
        <f>YEAR('Consolidtaed Data'!$F297)</f>
        <v>2020</v>
      </c>
    </row>
    <row r="7957" spans="1:20" x14ac:dyDescent="0.3">
      <c r="A7957" s="9" t="s">
        <v>8983</v>
      </c>
      <c r="B7957" s="9" t="s">
        <v>119</v>
      </c>
      <c r="C7957" s="9" t="s">
        <v>275</v>
      </c>
      <c r="D7957" s="9" t="s">
        <v>113</v>
      </c>
      <c r="E7957" s="9" t="s">
        <v>841</v>
      </c>
      <c r="F7957" s="12">
        <v>44436</v>
      </c>
      <c r="G7957" s="12" t="str">
        <f>VLOOKUP(Table3[[#This Row],[Product ID]],[1]Products!$A:$G,2,0)</f>
        <v>Product 67</v>
      </c>
      <c r="H7957" s="22">
        <v>1</v>
      </c>
      <c r="I7957" s="9">
        <f>VLOOKUP('Consolidtaed Data'!$B344,[1]Products!$A:$G,4,0)</f>
        <v>217</v>
      </c>
      <c r="J7957" s="9">
        <f>VLOOKUP('Consolidtaed Data'!$B344,[1]Products!$A:$G,3,0)</f>
        <v>171</v>
      </c>
      <c r="K7957" s="9">
        <f>'Consolidtaed Data'!$J344*'Consolidtaed Data'!$H344</f>
        <v>395</v>
      </c>
      <c r="L7957" s="9">
        <f>'Consolidtaed Data'!$I344*'Consolidtaed Data'!$H344</f>
        <v>556</v>
      </c>
      <c r="M7957" s="9">
        <f>'Consolidtaed Data'!$L344-'Consolidtaed Data'!$K344</f>
        <v>1178</v>
      </c>
      <c r="N7957" s="9" t="str">
        <f>VLOOKUP('Consolidtaed Data'!$C344,[1]Locations!$A:$O,2,0)</f>
        <v>Salinas</v>
      </c>
      <c r="O7957" s="9" t="str">
        <f>VLOOKUP('Consolidtaed Data'!$D344,'[1]Sales People'!$A:$B,2,0)</f>
        <v>Scott Clark</v>
      </c>
      <c r="P7957" s="9" t="str">
        <f>VLOOKUP('Consolidtaed Data'!$E344,[1]Customers!$A:$B,2,0)</f>
        <v>Adam Thompson</v>
      </c>
      <c r="Q7957" s="11">
        <f>WEEKDAY('Consolidtaed Data'!$F344)</f>
        <v>6</v>
      </c>
      <c r="R7957" s="9">
        <f>MONTH('Consolidtaed Data'!$F344)</f>
        <v>1</v>
      </c>
      <c r="S7957" s="9" t="str">
        <f>TEXT(Table3[[#This Row],[Purchase Date]],"MMMM")</f>
        <v>August</v>
      </c>
      <c r="T7957" s="9">
        <f>YEAR('Consolidtaed Data'!$F344)</f>
        <v>2020</v>
      </c>
    </row>
    <row r="7958" spans="1:20" x14ac:dyDescent="0.3">
      <c r="A7958" s="9" t="s">
        <v>8984</v>
      </c>
      <c r="B7958" s="9" t="s">
        <v>41</v>
      </c>
      <c r="C7958" s="9" t="s">
        <v>104</v>
      </c>
      <c r="D7958" s="9" t="s">
        <v>149</v>
      </c>
      <c r="E7958" s="9" t="s">
        <v>912</v>
      </c>
      <c r="F7958" s="12">
        <v>44436</v>
      </c>
      <c r="G7958" s="12" t="str">
        <f>VLOOKUP(Table3[[#This Row],[Product ID]],[1]Products!$A:$G,2,0)</f>
        <v>Product 11</v>
      </c>
      <c r="H7958" s="22">
        <v>2</v>
      </c>
      <c r="I7958" s="9">
        <f>VLOOKUP('Consolidtaed Data'!$B424,[1]Products!$A:$G,4,0)</f>
        <v>136</v>
      </c>
      <c r="J7958" s="9">
        <f>VLOOKUP('Consolidtaed Data'!$B424,[1]Products!$A:$G,3,0)</f>
        <v>72</v>
      </c>
      <c r="K7958" s="9">
        <f>'Consolidtaed Data'!$J424*'Consolidtaed Data'!$H424</f>
        <v>3885</v>
      </c>
      <c r="L7958" s="9">
        <f>'Consolidtaed Data'!$I424*'Consolidtaed Data'!$H424</f>
        <v>4917</v>
      </c>
      <c r="M7958" s="9">
        <f>'Consolidtaed Data'!$L424-'Consolidtaed Data'!$K424</f>
        <v>436</v>
      </c>
      <c r="N7958" s="9" t="str">
        <f>VLOOKUP('Consolidtaed Data'!$C424,[1]Locations!$A:$O,2,0)</f>
        <v>Downey</v>
      </c>
      <c r="O7958" s="9" t="str">
        <f>VLOOKUP('Consolidtaed Data'!$D424,'[1]Sales People'!$A:$B,2,0)</f>
        <v>Kevin Butler</v>
      </c>
      <c r="P7958" s="9" t="str">
        <f>VLOOKUP('Consolidtaed Data'!$E424,[1]Customers!$A:$B,2,0)</f>
        <v>Douglas Tucker</v>
      </c>
      <c r="Q7958" s="11">
        <f>WEEKDAY('Consolidtaed Data'!$F424)</f>
        <v>5</v>
      </c>
      <c r="R7958" s="9">
        <f>MONTH('Consolidtaed Data'!$F424)</f>
        <v>1</v>
      </c>
      <c r="S7958" s="9" t="str">
        <f>TEXT(Table3[[#This Row],[Purchase Date]],"MMMM")</f>
        <v>August</v>
      </c>
      <c r="T7958" s="9">
        <f>YEAR('Consolidtaed Data'!$F424)</f>
        <v>2020</v>
      </c>
    </row>
    <row r="7959" spans="1:20" x14ac:dyDescent="0.3">
      <c r="A7959" s="9" t="s">
        <v>8985</v>
      </c>
      <c r="B7959" s="9" t="s">
        <v>156</v>
      </c>
      <c r="C7959" s="9" t="s">
        <v>249</v>
      </c>
      <c r="D7959" s="9" t="s">
        <v>174</v>
      </c>
      <c r="E7959" s="9" t="s">
        <v>179</v>
      </c>
      <c r="F7959" s="12">
        <v>44436</v>
      </c>
      <c r="G7959" s="12" t="str">
        <f>VLOOKUP(Table3[[#This Row],[Product ID]],[1]Products!$A:$G,2,0)</f>
        <v>Product 21</v>
      </c>
      <c r="H7959" s="22">
        <v>3</v>
      </c>
      <c r="I7959" s="9">
        <f>VLOOKUP('Consolidtaed Data'!$B668,[1]Products!$A:$G,4,0)</f>
        <v>913</v>
      </c>
      <c r="J7959" s="9">
        <f>VLOOKUP('Consolidtaed Data'!$B668,[1]Products!$A:$G,3,0)</f>
        <v>584</v>
      </c>
      <c r="K7959" s="9">
        <f>'Consolidtaed Data'!$J668*'Consolidtaed Data'!$H668</f>
        <v>1044</v>
      </c>
      <c r="L7959" s="9">
        <f>'Consolidtaed Data'!$I668*'Consolidtaed Data'!$H668</f>
        <v>1899</v>
      </c>
      <c r="M7959" s="9">
        <f>'Consolidtaed Data'!$L668-'Consolidtaed Data'!$K668</f>
        <v>1224</v>
      </c>
      <c r="N7959" s="9" t="str">
        <f>VLOOKUP('Consolidtaed Data'!$C668,[1]Locations!$A:$O,2,0)</f>
        <v>Roseville</v>
      </c>
      <c r="O7959" s="9" t="str">
        <f>VLOOKUP('Consolidtaed Data'!$D668,'[1]Sales People'!$A:$B,2,0)</f>
        <v>Ernest Wagner</v>
      </c>
      <c r="P7959" s="9" t="str">
        <f>VLOOKUP('Consolidtaed Data'!$E668,[1]Customers!$A:$B,2,0)</f>
        <v>Jeremy Rice</v>
      </c>
      <c r="Q7959" s="11">
        <f>WEEKDAY('Consolidtaed Data'!$F668)</f>
        <v>1</v>
      </c>
      <c r="R7959" s="9">
        <f>MONTH('Consolidtaed Data'!$F668)</f>
        <v>2</v>
      </c>
      <c r="S7959" s="9" t="str">
        <f>TEXT(Table3[[#This Row],[Purchase Date]],"MMMM")</f>
        <v>August</v>
      </c>
      <c r="T7959" s="9">
        <f>YEAR('Consolidtaed Data'!$F668)</f>
        <v>2020</v>
      </c>
    </row>
    <row r="7960" spans="1:20" x14ac:dyDescent="0.3">
      <c r="A7960" s="9" t="s">
        <v>8986</v>
      </c>
      <c r="B7960" s="9" t="s">
        <v>172</v>
      </c>
      <c r="C7960" s="9" t="s">
        <v>67</v>
      </c>
      <c r="D7960" s="9" t="s">
        <v>326</v>
      </c>
      <c r="E7960" s="9" t="s">
        <v>1506</v>
      </c>
      <c r="F7960" s="12">
        <v>44436</v>
      </c>
      <c r="G7960" s="12" t="str">
        <f>VLOOKUP(Table3[[#This Row],[Product ID]],[1]Products!$A:$G,2,0)</f>
        <v>Product 4</v>
      </c>
      <c r="H7960" s="22">
        <v>1</v>
      </c>
      <c r="I7960" s="9">
        <f>VLOOKUP('Consolidtaed Data'!$B1094,[1]Products!$A:$G,4,0)</f>
        <v>1338</v>
      </c>
      <c r="J7960" s="9">
        <f>VLOOKUP('Consolidtaed Data'!$B1094,[1]Products!$A:$G,3,0)</f>
        <v>682</v>
      </c>
      <c r="K7960" s="9">
        <f>'Consolidtaed Data'!$J1094*'Consolidtaed Data'!$H1094</f>
        <v>66</v>
      </c>
      <c r="L7960" s="9">
        <f>'Consolidtaed Data'!$I1094*'Consolidtaed Data'!$H1094</f>
        <v>105</v>
      </c>
      <c r="M7960" s="9">
        <f>'Consolidtaed Data'!$L1094-'Consolidtaed Data'!$K1094</f>
        <v>660</v>
      </c>
      <c r="N7960" s="9" t="str">
        <f>VLOOKUP('Consolidtaed Data'!$C1094,[1]Locations!$A:$O,2,0)</f>
        <v>El Cajon</v>
      </c>
      <c r="O7960" s="9" t="str">
        <f>VLOOKUP('Consolidtaed Data'!$D1094,'[1]Sales People'!$A:$B,2,0)</f>
        <v>Sean Miller</v>
      </c>
      <c r="P7960" s="9" t="str">
        <f>VLOOKUP('Consolidtaed Data'!$E1094,[1]Customers!$A:$B,2,0)</f>
        <v>Antonio Frazier</v>
      </c>
      <c r="Q7960" s="11">
        <f>WEEKDAY('Consolidtaed Data'!$F1094)</f>
        <v>5</v>
      </c>
      <c r="R7960" s="9">
        <f>MONTH('Consolidtaed Data'!$F1094)</f>
        <v>3</v>
      </c>
      <c r="S7960" s="9" t="str">
        <f>TEXT(Table3[[#This Row],[Purchase Date]],"MMMM")</f>
        <v>August</v>
      </c>
      <c r="T7960" s="9">
        <f>YEAR('Consolidtaed Data'!$F1094)</f>
        <v>2020</v>
      </c>
    </row>
    <row r="7961" spans="1:20" x14ac:dyDescent="0.3">
      <c r="A7961" s="9" t="s">
        <v>8987</v>
      </c>
      <c r="B7961" s="9" t="s">
        <v>85</v>
      </c>
      <c r="C7961" s="9" t="s">
        <v>331</v>
      </c>
      <c r="D7961" s="9" t="s">
        <v>235</v>
      </c>
      <c r="E7961" s="9" t="s">
        <v>320</v>
      </c>
      <c r="F7961" s="12">
        <v>44436</v>
      </c>
      <c r="G7961" s="12" t="str">
        <f>VLOOKUP(Table3[[#This Row],[Product ID]],[1]Products!$A:$G,2,0)</f>
        <v>Product 93</v>
      </c>
      <c r="H7961" s="22">
        <v>2</v>
      </c>
      <c r="I7961" s="9">
        <f>VLOOKUP('Consolidtaed Data'!$B1228,[1]Products!$A:$G,4,0)</f>
        <v>2410</v>
      </c>
      <c r="J7961" s="9">
        <f>VLOOKUP('Consolidtaed Data'!$B1228,[1]Products!$A:$G,3,0)</f>
        <v>1518</v>
      </c>
      <c r="K7961" s="9">
        <f>'Consolidtaed Data'!$J1228*'Consolidtaed Data'!$H1228</f>
        <v>872</v>
      </c>
      <c r="L7961" s="9">
        <f>'Consolidtaed Data'!$I1228*'Consolidtaed Data'!$H1228</f>
        <v>1743</v>
      </c>
      <c r="M7961" s="9">
        <f>'Consolidtaed Data'!$L1228-'Consolidtaed Data'!$K1228</f>
        <v>2070</v>
      </c>
      <c r="N7961" s="9" t="str">
        <f>VLOOKUP('Consolidtaed Data'!$C1228,[1]Locations!$A:$O,2,0)</f>
        <v>Pomona</v>
      </c>
      <c r="O7961" s="9" t="str">
        <f>VLOOKUP('Consolidtaed Data'!$D1228,'[1]Sales People'!$A:$B,2,0)</f>
        <v>Joshua Cook</v>
      </c>
      <c r="P7961" s="9" t="str">
        <f>VLOOKUP('Consolidtaed Data'!$E1228,[1]Customers!$A:$B,2,0)</f>
        <v>William Franklin</v>
      </c>
      <c r="Q7961" s="11">
        <f>WEEKDAY('Consolidtaed Data'!$F1228)</f>
        <v>2</v>
      </c>
      <c r="R7961" s="9">
        <f>MONTH('Consolidtaed Data'!$F1228)</f>
        <v>3</v>
      </c>
      <c r="S7961" s="9" t="str">
        <f>TEXT(Table3[[#This Row],[Purchase Date]],"MMMM")</f>
        <v>August</v>
      </c>
      <c r="T7961" s="9">
        <f>YEAR('Consolidtaed Data'!$F1228)</f>
        <v>2020</v>
      </c>
    </row>
    <row r="7962" spans="1:20" x14ac:dyDescent="0.3">
      <c r="A7962" s="9" t="s">
        <v>8988</v>
      </c>
      <c r="B7962" s="9" t="s">
        <v>397</v>
      </c>
      <c r="C7962" s="9" t="s">
        <v>210</v>
      </c>
      <c r="D7962" s="9" t="s">
        <v>83</v>
      </c>
      <c r="E7962" s="9" t="s">
        <v>669</v>
      </c>
      <c r="F7962" s="12">
        <v>44436</v>
      </c>
      <c r="G7962" s="12" t="str">
        <f>VLOOKUP(Table3[[#This Row],[Product ID]],[1]Products!$A:$G,2,0)</f>
        <v>Product 20</v>
      </c>
      <c r="H7962" s="22">
        <v>2</v>
      </c>
      <c r="I7962" s="9">
        <f>VLOOKUP('Consolidtaed Data'!$B2190,[1]Products!$A:$G,4,0)</f>
        <v>392</v>
      </c>
      <c r="J7962" s="9">
        <f>VLOOKUP('Consolidtaed Data'!$B2190,[1]Products!$A:$G,3,0)</f>
        <v>255</v>
      </c>
      <c r="K7962" s="9">
        <f>'Consolidtaed Data'!$J2190*'Consolidtaed Data'!$H2190</f>
        <v>1223</v>
      </c>
      <c r="L7962" s="9">
        <f>'Consolidtaed Data'!$I2190*'Consolidtaed Data'!$H2190</f>
        <v>2005</v>
      </c>
      <c r="M7962" s="9">
        <f>'Consolidtaed Data'!$L2190-'Consolidtaed Data'!$K2190</f>
        <v>1212</v>
      </c>
      <c r="N7962" s="9" t="str">
        <f>VLOOKUP('Consolidtaed Data'!$C2190,[1]Locations!$A:$O,2,0)</f>
        <v>El Cajon</v>
      </c>
      <c r="O7962" s="9" t="str">
        <f>VLOOKUP('Consolidtaed Data'!$D2190,'[1]Sales People'!$A:$B,2,0)</f>
        <v>Brian Davis</v>
      </c>
      <c r="P7962" s="9" t="str">
        <f>VLOOKUP('Consolidtaed Data'!$E2190,[1]Customers!$A:$B,2,0)</f>
        <v>Joe Baker</v>
      </c>
      <c r="Q7962" s="11">
        <f>WEEKDAY('Consolidtaed Data'!$F2190)</f>
        <v>2</v>
      </c>
      <c r="R7962" s="9">
        <f>MONTH('Consolidtaed Data'!$F2190)</f>
        <v>6</v>
      </c>
      <c r="S7962" s="9" t="str">
        <f>TEXT(Table3[[#This Row],[Purchase Date]],"MMMM")</f>
        <v>August</v>
      </c>
      <c r="T7962" s="9">
        <f>YEAR('Consolidtaed Data'!$F2190)</f>
        <v>2020</v>
      </c>
    </row>
    <row r="7963" spans="1:20" x14ac:dyDescent="0.3">
      <c r="A7963" s="9" t="s">
        <v>8989</v>
      </c>
      <c r="B7963" s="9" t="s">
        <v>692</v>
      </c>
      <c r="C7963" s="9" t="s">
        <v>226</v>
      </c>
      <c r="D7963" s="9" t="s">
        <v>105</v>
      </c>
      <c r="E7963" s="9" t="s">
        <v>1104</v>
      </c>
      <c r="F7963" s="12">
        <v>44436</v>
      </c>
      <c r="G7963" s="12" t="str">
        <f>VLOOKUP(Table3[[#This Row],[Product ID]],[1]Products!$A:$G,2,0)</f>
        <v>Product 83</v>
      </c>
      <c r="H7963" s="22">
        <v>1</v>
      </c>
      <c r="I7963" s="9">
        <f>VLOOKUP('Consolidtaed Data'!$B2315,[1]Products!$A:$G,4,0)</f>
        <v>35</v>
      </c>
      <c r="J7963" s="9">
        <f>VLOOKUP('Consolidtaed Data'!$B2315,[1]Products!$A:$G,3,0)</f>
        <v>22</v>
      </c>
      <c r="K7963" s="9">
        <f>'Consolidtaed Data'!$J2315*'Consolidtaed Data'!$H2315</f>
        <v>1330</v>
      </c>
      <c r="L7963" s="9">
        <f>'Consolidtaed Data'!$I2315*'Consolidtaed Data'!$H2315</f>
        <v>2556</v>
      </c>
      <c r="M7963" s="9">
        <f>'Consolidtaed Data'!$L2315-'Consolidtaed Data'!$K2315</f>
        <v>96</v>
      </c>
      <c r="N7963" s="9" t="str">
        <f>VLOOKUP('Consolidtaed Data'!$C2315,[1]Locations!$A:$O,2,0)</f>
        <v>Carlsbad</v>
      </c>
      <c r="O7963" s="9" t="str">
        <f>VLOOKUP('Consolidtaed Data'!$D2315,'[1]Sales People'!$A:$B,2,0)</f>
        <v>Arthur Mccoy</v>
      </c>
      <c r="P7963" s="9" t="str">
        <f>VLOOKUP('Consolidtaed Data'!$E2315,[1]Customers!$A:$B,2,0)</f>
        <v>Carlos Hunt</v>
      </c>
      <c r="Q7963" s="11">
        <f>WEEKDAY('Consolidtaed Data'!$F2315)</f>
        <v>5</v>
      </c>
      <c r="R7963" s="9">
        <f>MONTH('Consolidtaed Data'!$F2315)</f>
        <v>6</v>
      </c>
      <c r="S7963" s="9" t="str">
        <f>TEXT(Table3[[#This Row],[Purchase Date]],"MMMM")</f>
        <v>August</v>
      </c>
      <c r="T7963" s="9">
        <f>YEAR('Consolidtaed Data'!$F2315)</f>
        <v>2020</v>
      </c>
    </row>
    <row r="7964" spans="1:20" x14ac:dyDescent="0.3">
      <c r="A7964" s="9" t="s">
        <v>8990</v>
      </c>
      <c r="B7964" s="9" t="s">
        <v>49</v>
      </c>
      <c r="C7964" s="9" t="s">
        <v>226</v>
      </c>
      <c r="D7964" s="9" t="s">
        <v>374</v>
      </c>
      <c r="E7964" s="9" t="s">
        <v>1152</v>
      </c>
      <c r="F7964" s="12">
        <v>44436</v>
      </c>
      <c r="G7964" s="12" t="str">
        <f>VLOOKUP(Table3[[#This Row],[Product ID]],[1]Products!$A:$G,2,0)</f>
        <v>Product 30</v>
      </c>
      <c r="H7964" s="22">
        <v>1</v>
      </c>
      <c r="I7964" s="9">
        <f>VLOOKUP('Consolidtaed Data'!$B2332,[1]Products!$A:$G,4,0)</f>
        <v>368</v>
      </c>
      <c r="J7964" s="9">
        <f>VLOOKUP('Consolidtaed Data'!$B2332,[1]Products!$A:$G,3,0)</f>
        <v>269</v>
      </c>
      <c r="K7964" s="9">
        <f>'Consolidtaed Data'!$J2332*'Consolidtaed Data'!$H2332</f>
        <v>2794</v>
      </c>
      <c r="L7964" s="9">
        <f>'Consolidtaed Data'!$I2332*'Consolidtaed Data'!$H2332</f>
        <v>3934</v>
      </c>
      <c r="M7964" s="9">
        <f>'Consolidtaed Data'!$L2332-'Consolidtaed Data'!$K2332</f>
        <v>1472</v>
      </c>
      <c r="N7964" s="9" t="str">
        <f>VLOOKUP('Consolidtaed Data'!$C2332,[1]Locations!$A:$O,2,0)</f>
        <v>Glendale</v>
      </c>
      <c r="O7964" s="9" t="str">
        <f>VLOOKUP('Consolidtaed Data'!$D2332,'[1]Sales People'!$A:$B,2,0)</f>
        <v>Roger Ramos</v>
      </c>
      <c r="P7964" s="9" t="str">
        <f>VLOOKUP('Consolidtaed Data'!$E2332,[1]Customers!$A:$B,2,0)</f>
        <v>William Andrews</v>
      </c>
      <c r="Q7964" s="11">
        <f>WEEKDAY('Consolidtaed Data'!$F2332)</f>
        <v>6</v>
      </c>
      <c r="R7964" s="9">
        <f>MONTH('Consolidtaed Data'!$F2332)</f>
        <v>6</v>
      </c>
      <c r="S7964" s="9" t="str">
        <f>TEXT(Table3[[#This Row],[Purchase Date]],"MMMM")</f>
        <v>August</v>
      </c>
      <c r="T7964" s="9">
        <f>YEAR('Consolidtaed Data'!$F2332)</f>
        <v>2020</v>
      </c>
    </row>
    <row r="7965" spans="1:20" x14ac:dyDescent="0.3">
      <c r="A7965" s="9" t="s">
        <v>8991</v>
      </c>
      <c r="B7965" s="9" t="s">
        <v>129</v>
      </c>
      <c r="C7965" s="9" t="s">
        <v>72</v>
      </c>
      <c r="D7965" s="9" t="s">
        <v>235</v>
      </c>
      <c r="E7965" s="9" t="s">
        <v>1769</v>
      </c>
      <c r="F7965" s="12">
        <v>44436</v>
      </c>
      <c r="G7965" s="12" t="str">
        <f>VLOOKUP(Table3[[#This Row],[Product ID]],[1]Products!$A:$G,2,0)</f>
        <v>Product 47</v>
      </c>
      <c r="H7965" s="22">
        <v>1</v>
      </c>
      <c r="I7965" s="9">
        <f>VLOOKUP('Consolidtaed Data'!$B2410,[1]Products!$A:$G,4,0)</f>
        <v>112</v>
      </c>
      <c r="J7965" s="9">
        <f>VLOOKUP('Consolidtaed Data'!$B2410,[1]Products!$A:$G,3,0)</f>
        <v>90</v>
      </c>
      <c r="K7965" s="9">
        <f>'Consolidtaed Data'!$J2410*'Consolidtaed Data'!$H2410</f>
        <v>2613</v>
      </c>
      <c r="L7965" s="9">
        <f>'Consolidtaed Data'!$I2410*'Consolidtaed Data'!$H2410</f>
        <v>5124</v>
      </c>
      <c r="M7965" s="9">
        <f>'Consolidtaed Data'!$L2410-'Consolidtaed Data'!$K2410</f>
        <v>862</v>
      </c>
      <c r="N7965" s="9" t="str">
        <f>VLOOKUP('Consolidtaed Data'!$C2410,[1]Locations!$A:$O,2,0)</f>
        <v>Roseville</v>
      </c>
      <c r="O7965" s="9" t="str">
        <f>VLOOKUP('Consolidtaed Data'!$D2410,'[1]Sales People'!$A:$B,2,0)</f>
        <v>Carl Elliott</v>
      </c>
      <c r="P7965" s="9" t="str">
        <f>VLOOKUP('Consolidtaed Data'!$E2410,[1]Customers!$A:$B,2,0)</f>
        <v>Jose Wright</v>
      </c>
      <c r="Q7965" s="11">
        <f>WEEKDAY('Consolidtaed Data'!$F2410)</f>
        <v>4</v>
      </c>
      <c r="R7965" s="9">
        <f>MONTH('Consolidtaed Data'!$F2410)</f>
        <v>6</v>
      </c>
      <c r="S7965" s="9" t="str">
        <f>TEXT(Table3[[#This Row],[Purchase Date]],"MMMM")</f>
        <v>August</v>
      </c>
      <c r="T7965" s="9">
        <f>YEAR('Consolidtaed Data'!$F2410)</f>
        <v>2020</v>
      </c>
    </row>
    <row r="7966" spans="1:20" x14ac:dyDescent="0.3">
      <c r="A7966" s="9" t="s">
        <v>8992</v>
      </c>
      <c r="B7966" s="9" t="s">
        <v>112</v>
      </c>
      <c r="C7966" s="9" t="s">
        <v>295</v>
      </c>
      <c r="D7966" s="9" t="s">
        <v>13</v>
      </c>
      <c r="E7966" s="9" t="s">
        <v>1216</v>
      </c>
      <c r="F7966" s="12">
        <v>44436</v>
      </c>
      <c r="G7966" s="12" t="str">
        <f>VLOOKUP(Table3[[#This Row],[Product ID]],[1]Products!$A:$G,2,0)</f>
        <v>Product 7</v>
      </c>
      <c r="H7966" s="22">
        <v>1</v>
      </c>
      <c r="I7966" s="9">
        <f>VLOOKUP('Consolidtaed Data'!$B2730,[1]Products!$A:$G,4,0)</f>
        <v>368</v>
      </c>
      <c r="J7966" s="9">
        <f>VLOOKUP('Consolidtaed Data'!$B2730,[1]Products!$A:$G,3,0)</f>
        <v>294</v>
      </c>
      <c r="K7966" s="9">
        <f>'Consolidtaed Data'!$J2730*'Consolidtaed Data'!$H2730</f>
        <v>425</v>
      </c>
      <c r="L7966" s="9">
        <f>'Consolidtaed Data'!$I2730*'Consolidtaed Data'!$H2730</f>
        <v>545</v>
      </c>
      <c r="M7966" s="9">
        <f>'Consolidtaed Data'!$L2730-'Consolidtaed Data'!$K2730</f>
        <v>192</v>
      </c>
      <c r="N7966" s="9" t="str">
        <f>VLOOKUP('Consolidtaed Data'!$C2730,[1]Locations!$A:$O,2,0)</f>
        <v>Lancaster</v>
      </c>
      <c r="O7966" s="9" t="str">
        <f>VLOOKUP('Consolidtaed Data'!$D2730,'[1]Sales People'!$A:$B,2,0)</f>
        <v>Brian Thomas</v>
      </c>
      <c r="P7966" s="9" t="str">
        <f>VLOOKUP('Consolidtaed Data'!$E2730,[1]Customers!$A:$B,2,0)</f>
        <v>Gary Porter</v>
      </c>
      <c r="Q7966" s="11">
        <f>WEEKDAY('Consolidtaed Data'!$F2730)</f>
        <v>7</v>
      </c>
      <c r="R7966" s="9">
        <f>MONTH('Consolidtaed Data'!$F2730)</f>
        <v>7</v>
      </c>
      <c r="S7966" s="9" t="str">
        <f>TEXT(Table3[[#This Row],[Purchase Date]],"MMMM")</f>
        <v>August</v>
      </c>
      <c r="T7966" s="9">
        <f>YEAR('Consolidtaed Data'!$F2730)</f>
        <v>2020</v>
      </c>
    </row>
    <row r="7967" spans="1:20" x14ac:dyDescent="0.3">
      <c r="A7967" s="9" t="s">
        <v>8993</v>
      </c>
      <c r="B7967" s="9" t="s">
        <v>160</v>
      </c>
      <c r="C7967" s="9" t="s">
        <v>325</v>
      </c>
      <c r="D7967" s="9" t="s">
        <v>329</v>
      </c>
      <c r="E7967" s="9" t="s">
        <v>683</v>
      </c>
      <c r="F7967" s="12">
        <v>44437</v>
      </c>
      <c r="G7967" s="12" t="str">
        <f>VLOOKUP(Table3[[#This Row],[Product ID]],[1]Products!$A:$G,2,0)</f>
        <v>Product 28</v>
      </c>
      <c r="H7967" s="22">
        <v>2</v>
      </c>
      <c r="I7967" s="9">
        <f>VLOOKUP('Consolidtaed Data'!$B205,[1]Products!$A:$G,4,0)</f>
        <v>181</v>
      </c>
      <c r="J7967" s="9">
        <f>VLOOKUP('Consolidtaed Data'!$B205,[1]Products!$A:$G,3,0)</f>
        <v>130</v>
      </c>
      <c r="K7967" s="9">
        <f>'Consolidtaed Data'!$J205*'Consolidtaed Data'!$H205</f>
        <v>2216</v>
      </c>
      <c r="L7967" s="9">
        <f>'Consolidtaed Data'!$I205*'Consolidtaed Data'!$H205</f>
        <v>2702</v>
      </c>
      <c r="M7967" s="9">
        <f>'Consolidtaed Data'!$L205-'Consolidtaed Data'!$K205</f>
        <v>123</v>
      </c>
      <c r="N7967" s="9" t="str">
        <f>VLOOKUP('Consolidtaed Data'!$C205,[1]Locations!$A:$O,2,0)</f>
        <v>Richmond</v>
      </c>
      <c r="O7967" s="9" t="str">
        <f>VLOOKUP('Consolidtaed Data'!$D205,'[1]Sales People'!$A:$B,2,0)</f>
        <v>Carl Elliott</v>
      </c>
      <c r="P7967" s="9" t="str">
        <f>VLOOKUP('Consolidtaed Data'!$E205,[1]Customers!$A:$B,2,0)</f>
        <v>Timothy Lawrence</v>
      </c>
      <c r="Q7967" s="11">
        <f>WEEKDAY('Consolidtaed Data'!$F205)</f>
        <v>4</v>
      </c>
      <c r="R7967" s="9">
        <f>MONTH('Consolidtaed Data'!$F205)</f>
        <v>1</v>
      </c>
      <c r="S7967" s="9" t="str">
        <f>TEXT(Table3[[#This Row],[Purchase Date]],"MMMM")</f>
        <v>August</v>
      </c>
      <c r="T7967" s="9">
        <f>YEAR('Consolidtaed Data'!$F205)</f>
        <v>2020</v>
      </c>
    </row>
    <row r="7968" spans="1:20" x14ac:dyDescent="0.3">
      <c r="A7968" s="9" t="s">
        <v>8994</v>
      </c>
      <c r="B7968" s="9" t="s">
        <v>79</v>
      </c>
      <c r="C7968" s="9" t="s">
        <v>302</v>
      </c>
      <c r="D7968" s="9" t="s">
        <v>174</v>
      </c>
      <c r="E7968" s="9" t="s">
        <v>708</v>
      </c>
      <c r="F7968" s="12">
        <v>44437</v>
      </c>
      <c r="G7968" s="12" t="str">
        <f>VLOOKUP(Table3[[#This Row],[Product ID]],[1]Products!$A:$G,2,0)</f>
        <v>Product 80</v>
      </c>
      <c r="H7968" s="22">
        <v>1</v>
      </c>
      <c r="I7968" s="9">
        <f>VLOOKUP('Consolidtaed Data'!$B218,[1]Products!$A:$G,4,0)</f>
        <v>290</v>
      </c>
      <c r="J7968" s="9">
        <f>VLOOKUP('Consolidtaed Data'!$B218,[1]Products!$A:$G,3,0)</f>
        <v>200</v>
      </c>
      <c r="K7968" s="9">
        <f>'Consolidtaed Data'!$J218*'Consolidtaed Data'!$H218</f>
        <v>7096</v>
      </c>
      <c r="L7968" s="9">
        <f>'Consolidtaed Data'!$I218*'Consolidtaed Data'!$H218</f>
        <v>9856</v>
      </c>
      <c r="M7968" s="9">
        <f>'Consolidtaed Data'!$L218-'Consolidtaed Data'!$K218</f>
        <v>690</v>
      </c>
      <c r="N7968" s="9" t="str">
        <f>VLOOKUP('Consolidtaed Data'!$C218,[1]Locations!$A:$O,2,0)</f>
        <v>Pasadena</v>
      </c>
      <c r="O7968" s="9" t="str">
        <f>VLOOKUP('Consolidtaed Data'!$D218,'[1]Sales People'!$A:$B,2,0)</f>
        <v>Roger Robertson</v>
      </c>
      <c r="P7968" s="9" t="str">
        <f>VLOOKUP('Consolidtaed Data'!$E218,[1]Customers!$A:$B,2,0)</f>
        <v>Brandon Diaz</v>
      </c>
      <c r="Q7968" s="11">
        <f>WEEKDAY('Consolidtaed Data'!$F218)</f>
        <v>5</v>
      </c>
      <c r="R7968" s="9">
        <f>MONTH('Consolidtaed Data'!$F218)</f>
        <v>1</v>
      </c>
      <c r="S7968" s="9" t="str">
        <f>TEXT(Table3[[#This Row],[Purchase Date]],"MMMM")</f>
        <v>August</v>
      </c>
      <c r="T7968" s="9">
        <f>YEAR('Consolidtaed Data'!$F218)</f>
        <v>2020</v>
      </c>
    </row>
    <row r="7969" spans="1:20" x14ac:dyDescent="0.3">
      <c r="A7969" s="9" t="s">
        <v>8995</v>
      </c>
      <c r="B7969" s="9" t="s">
        <v>54</v>
      </c>
      <c r="C7969" s="9" t="s">
        <v>405</v>
      </c>
      <c r="D7969" s="9" t="s">
        <v>9</v>
      </c>
      <c r="E7969" s="9" t="s">
        <v>480</v>
      </c>
      <c r="F7969" s="12">
        <v>44437</v>
      </c>
      <c r="G7969" s="12" t="str">
        <f>VLOOKUP(Table3[[#This Row],[Product ID]],[1]Products!$A:$G,2,0)</f>
        <v>Product 41</v>
      </c>
      <c r="H7969" s="22">
        <v>1</v>
      </c>
      <c r="I7969" s="9">
        <f>VLOOKUP('Consolidtaed Data'!$B443,[1]Products!$A:$G,4,0)</f>
        <v>1052</v>
      </c>
      <c r="J7969" s="9">
        <f>VLOOKUP('Consolidtaed Data'!$B443,[1]Products!$A:$G,3,0)</f>
        <v>589</v>
      </c>
      <c r="K7969" s="9">
        <f>'Consolidtaed Data'!$J443*'Consolidtaed Data'!$H443</f>
        <v>424</v>
      </c>
      <c r="L7969" s="9">
        <f>'Consolidtaed Data'!$I443*'Consolidtaed Data'!$H443</f>
        <v>530</v>
      </c>
      <c r="M7969" s="9">
        <f>'Consolidtaed Data'!$L443-'Consolidtaed Data'!$K443</f>
        <v>1624</v>
      </c>
      <c r="N7969" s="9" t="str">
        <f>VLOOKUP('Consolidtaed Data'!$C443,[1]Locations!$A:$O,2,0)</f>
        <v>East Los Angeles</v>
      </c>
      <c r="O7969" s="9" t="str">
        <f>VLOOKUP('Consolidtaed Data'!$D443,'[1]Sales People'!$A:$B,2,0)</f>
        <v>Arthur Mccoy</v>
      </c>
      <c r="P7969" s="9" t="str">
        <f>VLOOKUP('Consolidtaed Data'!$E443,[1]Customers!$A:$B,2,0)</f>
        <v>Steve Hunt</v>
      </c>
      <c r="Q7969" s="11">
        <f>WEEKDAY('Consolidtaed Data'!$F443)</f>
        <v>6</v>
      </c>
      <c r="R7969" s="9">
        <f>MONTH('Consolidtaed Data'!$F443)</f>
        <v>1</v>
      </c>
      <c r="S7969" s="9" t="str">
        <f>TEXT(Table3[[#This Row],[Purchase Date]],"MMMM")</f>
        <v>August</v>
      </c>
      <c r="T7969" s="9">
        <f>YEAR('Consolidtaed Data'!$F443)</f>
        <v>2020</v>
      </c>
    </row>
    <row r="7970" spans="1:20" x14ac:dyDescent="0.3">
      <c r="A7970" s="9" t="s">
        <v>8996</v>
      </c>
      <c r="B7970" s="9" t="s">
        <v>248</v>
      </c>
      <c r="C7970" s="9" t="s">
        <v>165</v>
      </c>
      <c r="D7970" s="9" t="s">
        <v>272</v>
      </c>
      <c r="E7970" s="9" t="s">
        <v>853</v>
      </c>
      <c r="F7970" s="12">
        <v>44437</v>
      </c>
      <c r="G7970" s="12" t="str">
        <f>VLOOKUP(Table3[[#This Row],[Product ID]],[1]Products!$A:$G,2,0)</f>
        <v>Product 97</v>
      </c>
      <c r="H7970" s="22">
        <v>3</v>
      </c>
      <c r="I7970" s="9">
        <f>VLOOKUP('Consolidtaed Data'!$B503,[1]Products!$A:$G,4,0)</f>
        <v>356</v>
      </c>
      <c r="J7970" s="9">
        <f>VLOOKUP('Consolidtaed Data'!$B503,[1]Products!$A:$G,3,0)</f>
        <v>292</v>
      </c>
      <c r="K7970" s="9">
        <f>'Consolidtaed Data'!$J503*'Consolidtaed Data'!$H503</f>
        <v>1190</v>
      </c>
      <c r="L7970" s="9">
        <f>'Consolidtaed Data'!$I503*'Consolidtaed Data'!$H503</f>
        <v>1566</v>
      </c>
      <c r="M7970" s="9">
        <f>'Consolidtaed Data'!$L503-'Consolidtaed Data'!$K503</f>
        <v>1312</v>
      </c>
      <c r="N7970" s="9" t="str">
        <f>VLOOKUP('Consolidtaed Data'!$C503,[1]Locations!$A:$O,2,0)</f>
        <v>Moreno Valley</v>
      </c>
      <c r="O7970" s="9" t="str">
        <f>VLOOKUP('Consolidtaed Data'!$D503,'[1]Sales People'!$A:$B,2,0)</f>
        <v>Roger Ramos</v>
      </c>
      <c r="P7970" s="9" t="str">
        <f>VLOOKUP('Consolidtaed Data'!$E503,[1]Customers!$A:$B,2,0)</f>
        <v>Jesse Garrett</v>
      </c>
      <c r="Q7970" s="11">
        <f>WEEKDAY('Consolidtaed Data'!$F503)</f>
        <v>4</v>
      </c>
      <c r="R7970" s="9">
        <f>MONTH('Consolidtaed Data'!$F503)</f>
        <v>2</v>
      </c>
      <c r="S7970" s="9" t="str">
        <f>TEXT(Table3[[#This Row],[Purchase Date]],"MMMM")</f>
        <v>August</v>
      </c>
      <c r="T7970" s="9">
        <f>YEAR('Consolidtaed Data'!$F503)</f>
        <v>2020</v>
      </c>
    </row>
    <row r="7971" spans="1:20" x14ac:dyDescent="0.3">
      <c r="A7971" s="9" t="s">
        <v>8997</v>
      </c>
      <c r="B7971" s="9" t="s">
        <v>653</v>
      </c>
      <c r="C7971" s="9" t="s">
        <v>522</v>
      </c>
      <c r="D7971" s="9" t="s">
        <v>46</v>
      </c>
      <c r="E7971" s="9" t="s">
        <v>290</v>
      </c>
      <c r="F7971" s="12">
        <v>44437</v>
      </c>
      <c r="G7971" s="12" t="str">
        <f>VLOOKUP(Table3[[#This Row],[Product ID]],[1]Products!$A:$G,2,0)</f>
        <v>Product 74</v>
      </c>
      <c r="H7971" s="22">
        <v>1</v>
      </c>
      <c r="I7971" s="9">
        <f>VLOOKUP('Consolidtaed Data'!$B530,[1]Products!$A:$G,4,0)</f>
        <v>1022</v>
      </c>
      <c r="J7971" s="9">
        <f>VLOOKUP('Consolidtaed Data'!$B530,[1]Products!$A:$G,3,0)</f>
        <v>818</v>
      </c>
      <c r="K7971" s="9">
        <f>'Consolidtaed Data'!$J530*'Consolidtaed Data'!$H530</f>
        <v>1301</v>
      </c>
      <c r="L7971" s="9">
        <f>'Consolidtaed Data'!$I530*'Consolidtaed Data'!$H530</f>
        <v>1587</v>
      </c>
      <c r="M7971" s="9">
        <f>'Consolidtaed Data'!$L530-'Consolidtaed Data'!$K530</f>
        <v>801</v>
      </c>
      <c r="N7971" s="9" t="str">
        <f>VLOOKUP('Consolidtaed Data'!$C530,[1]Locations!$A:$O,2,0)</f>
        <v>Elk Grove</v>
      </c>
      <c r="O7971" s="9" t="str">
        <f>VLOOKUP('Consolidtaed Data'!$D530,'[1]Sales People'!$A:$B,2,0)</f>
        <v>Henry Nelson</v>
      </c>
      <c r="P7971" s="9" t="str">
        <f>VLOOKUP('Consolidtaed Data'!$E530,[1]Customers!$A:$B,2,0)</f>
        <v>Wayne Williams</v>
      </c>
      <c r="Q7971" s="11">
        <f>WEEKDAY('Consolidtaed Data'!$F530)</f>
        <v>6</v>
      </c>
      <c r="R7971" s="9">
        <f>MONTH('Consolidtaed Data'!$F530)</f>
        <v>2</v>
      </c>
      <c r="S7971" s="9" t="str">
        <f>TEXT(Table3[[#This Row],[Purchase Date]],"MMMM")</f>
        <v>August</v>
      </c>
      <c r="T7971" s="9">
        <f>YEAR('Consolidtaed Data'!$F530)</f>
        <v>2020</v>
      </c>
    </row>
    <row r="7972" spans="1:20" x14ac:dyDescent="0.3">
      <c r="A7972" s="9" t="s">
        <v>8998</v>
      </c>
      <c r="B7972" s="9" t="s">
        <v>112</v>
      </c>
      <c r="C7972" s="9" t="s">
        <v>412</v>
      </c>
      <c r="D7972" s="9" t="s">
        <v>161</v>
      </c>
      <c r="E7972" s="9" t="s">
        <v>1211</v>
      </c>
      <c r="F7972" s="12">
        <v>44437</v>
      </c>
      <c r="G7972" s="12" t="str">
        <f>VLOOKUP(Table3[[#This Row],[Product ID]],[1]Products!$A:$G,2,0)</f>
        <v>Product 7</v>
      </c>
      <c r="H7972" s="22">
        <v>1</v>
      </c>
      <c r="I7972" s="9">
        <f>VLOOKUP('Consolidtaed Data'!$B558,[1]Products!$A:$G,4,0)</f>
        <v>913</v>
      </c>
      <c r="J7972" s="9">
        <f>VLOOKUP('Consolidtaed Data'!$B558,[1]Products!$A:$G,3,0)</f>
        <v>584</v>
      </c>
      <c r="K7972" s="9">
        <f>'Consolidtaed Data'!$J558*'Consolidtaed Data'!$H558</f>
        <v>1072</v>
      </c>
      <c r="L7972" s="9">
        <f>'Consolidtaed Data'!$I558*'Consolidtaed Data'!$H558</f>
        <v>1600</v>
      </c>
      <c r="M7972" s="9">
        <f>'Consolidtaed Data'!$L558-'Consolidtaed Data'!$K558</f>
        <v>246</v>
      </c>
      <c r="N7972" s="9" t="str">
        <f>VLOOKUP('Consolidtaed Data'!$C558,[1]Locations!$A:$O,2,0)</f>
        <v>Fremont</v>
      </c>
      <c r="O7972" s="9" t="str">
        <f>VLOOKUP('Consolidtaed Data'!$D558,'[1]Sales People'!$A:$B,2,0)</f>
        <v>Scott Clark</v>
      </c>
      <c r="P7972" s="9" t="str">
        <f>VLOOKUP('Consolidtaed Data'!$E558,[1]Customers!$A:$B,2,0)</f>
        <v>Jonathan Bowman</v>
      </c>
      <c r="Q7972" s="11">
        <f>WEEKDAY('Consolidtaed Data'!$F558)</f>
        <v>7</v>
      </c>
      <c r="R7972" s="9">
        <f>MONTH('Consolidtaed Data'!$F558)</f>
        <v>2</v>
      </c>
      <c r="S7972" s="9" t="str">
        <f>TEXT(Table3[[#This Row],[Purchase Date]],"MMMM")</f>
        <v>August</v>
      </c>
      <c r="T7972" s="9">
        <f>YEAR('Consolidtaed Data'!$F558)</f>
        <v>2020</v>
      </c>
    </row>
    <row r="7973" spans="1:20" x14ac:dyDescent="0.3">
      <c r="A7973" s="9" t="s">
        <v>8999</v>
      </c>
      <c r="B7973" s="9" t="s">
        <v>806</v>
      </c>
      <c r="C7973" s="9" t="s">
        <v>192</v>
      </c>
      <c r="D7973" s="9" t="s">
        <v>17</v>
      </c>
      <c r="E7973" s="9" t="s">
        <v>759</v>
      </c>
      <c r="F7973" s="12">
        <v>44437</v>
      </c>
      <c r="G7973" s="12" t="str">
        <f>VLOOKUP(Table3[[#This Row],[Product ID]],[1]Products!$A:$G,2,0)</f>
        <v>Product 72</v>
      </c>
      <c r="H7973" s="22">
        <v>1</v>
      </c>
      <c r="I7973" s="9">
        <f>VLOOKUP('Consolidtaed Data'!$B669,[1]Products!$A:$G,4,0)</f>
        <v>2141</v>
      </c>
      <c r="J7973" s="9">
        <f>VLOOKUP('Consolidtaed Data'!$B669,[1]Products!$A:$G,3,0)</f>
        <v>1777</v>
      </c>
      <c r="K7973" s="9">
        <f>'Consolidtaed Data'!$J669*'Consolidtaed Data'!$H669</f>
        <v>1108</v>
      </c>
      <c r="L7973" s="9">
        <f>'Consolidtaed Data'!$I669*'Consolidtaed Data'!$H669</f>
        <v>1351</v>
      </c>
      <c r="M7973" s="9">
        <f>'Consolidtaed Data'!$L669-'Consolidtaed Data'!$K669</f>
        <v>87</v>
      </c>
      <c r="N7973" s="9" t="str">
        <f>VLOOKUP('Consolidtaed Data'!$C669,[1]Locations!$A:$O,2,0)</f>
        <v>Concord</v>
      </c>
      <c r="O7973" s="9" t="str">
        <f>VLOOKUP('Consolidtaed Data'!$D669,'[1]Sales People'!$A:$B,2,0)</f>
        <v>John Reyes</v>
      </c>
      <c r="P7973" s="9" t="str">
        <f>VLOOKUP('Consolidtaed Data'!$E669,[1]Customers!$A:$B,2,0)</f>
        <v>Benjamin Vasquez</v>
      </c>
      <c r="Q7973" s="11">
        <f>WEEKDAY('Consolidtaed Data'!$F669)</f>
        <v>2</v>
      </c>
      <c r="R7973" s="9">
        <f>MONTH('Consolidtaed Data'!$F669)</f>
        <v>2</v>
      </c>
      <c r="S7973" s="9" t="str">
        <f>TEXT(Table3[[#This Row],[Purchase Date]],"MMMM")</f>
        <v>August</v>
      </c>
      <c r="T7973" s="9">
        <f>YEAR('Consolidtaed Data'!$F669)</f>
        <v>2020</v>
      </c>
    </row>
    <row r="7974" spans="1:20" x14ac:dyDescent="0.3">
      <c r="A7974" s="9" t="s">
        <v>9000</v>
      </c>
      <c r="B7974" s="9" t="s">
        <v>294</v>
      </c>
      <c r="C7974" s="9" t="s">
        <v>347</v>
      </c>
      <c r="D7974" s="9" t="s">
        <v>193</v>
      </c>
      <c r="E7974" s="9" t="s">
        <v>1201</v>
      </c>
      <c r="F7974" s="12">
        <v>44437</v>
      </c>
      <c r="G7974" s="12" t="str">
        <f>VLOOKUP(Table3[[#This Row],[Product ID]],[1]Products!$A:$G,2,0)</f>
        <v>Product 51</v>
      </c>
      <c r="H7974" s="22">
        <v>1</v>
      </c>
      <c r="I7974" s="9">
        <f>VLOOKUP('Consolidtaed Data'!$B810,[1]Products!$A:$G,4,0)</f>
        <v>1500</v>
      </c>
      <c r="J7974" s="9">
        <f>VLOOKUP('Consolidtaed Data'!$B810,[1]Products!$A:$G,3,0)</f>
        <v>900</v>
      </c>
      <c r="K7974" s="9">
        <f>'Consolidtaed Data'!$J810*'Consolidtaed Data'!$H810</f>
        <v>2732</v>
      </c>
      <c r="L7974" s="9">
        <f>'Consolidtaed Data'!$I810*'Consolidtaed Data'!$H810</f>
        <v>4476</v>
      </c>
      <c r="M7974" s="9">
        <f>'Consolidtaed Data'!$L810-'Consolidtaed Data'!$K810</f>
        <v>376</v>
      </c>
      <c r="N7974" s="9" t="str">
        <f>VLOOKUP('Consolidtaed Data'!$C810,[1]Locations!$A:$O,2,0)</f>
        <v>Temecula</v>
      </c>
      <c r="O7974" s="9" t="str">
        <f>VLOOKUP('Consolidtaed Data'!$D810,'[1]Sales People'!$A:$B,2,0)</f>
        <v>Clarence Fox</v>
      </c>
      <c r="P7974" s="9" t="str">
        <f>VLOOKUP('Consolidtaed Data'!$E810,[1]Customers!$A:$B,2,0)</f>
        <v>Brian Murphy</v>
      </c>
      <c r="Q7974" s="11">
        <f>WEEKDAY('Consolidtaed Data'!$F810)</f>
        <v>3</v>
      </c>
      <c r="R7974" s="9">
        <f>MONTH('Consolidtaed Data'!$F810)</f>
        <v>2</v>
      </c>
      <c r="S7974" s="9" t="str">
        <f>TEXT(Table3[[#This Row],[Purchase Date]],"MMMM")</f>
        <v>August</v>
      </c>
      <c r="T7974" s="9">
        <f>YEAR('Consolidtaed Data'!$F810)</f>
        <v>2020</v>
      </c>
    </row>
    <row r="7975" spans="1:20" x14ac:dyDescent="0.3">
      <c r="A7975" s="9" t="s">
        <v>9001</v>
      </c>
      <c r="B7975" s="9" t="s">
        <v>390</v>
      </c>
      <c r="C7975" s="9" t="s">
        <v>12</v>
      </c>
      <c r="D7975" s="9" t="s">
        <v>35</v>
      </c>
      <c r="E7975" s="9" t="s">
        <v>179</v>
      </c>
      <c r="F7975" s="12">
        <v>44437</v>
      </c>
      <c r="G7975" s="12" t="str">
        <f>VLOOKUP(Table3[[#This Row],[Product ID]],[1]Products!$A:$G,2,0)</f>
        <v>Product 48</v>
      </c>
      <c r="H7975" s="22">
        <v>1</v>
      </c>
      <c r="I7975" s="9">
        <f>VLOOKUP('Consolidtaed Data'!$B1537,[1]Products!$A:$G,4,0)</f>
        <v>556</v>
      </c>
      <c r="J7975" s="9">
        <f>VLOOKUP('Consolidtaed Data'!$B1537,[1]Products!$A:$G,3,0)</f>
        <v>395</v>
      </c>
      <c r="K7975" s="9">
        <f>'Consolidtaed Data'!$J1537*'Consolidtaed Data'!$H1537</f>
        <v>1321</v>
      </c>
      <c r="L7975" s="9">
        <f>'Consolidtaed Data'!$I1537*'Consolidtaed Data'!$H1537</f>
        <v>1972</v>
      </c>
      <c r="M7975" s="9">
        <f>'Consolidtaed Data'!$L1537-'Consolidtaed Data'!$K1537</f>
        <v>184</v>
      </c>
      <c r="N7975" s="9" t="str">
        <f>VLOOKUP('Consolidtaed Data'!$C1537,[1]Locations!$A:$O,2,0)</f>
        <v>Thousand Oaks</v>
      </c>
      <c r="O7975" s="9" t="str">
        <f>VLOOKUP('Consolidtaed Data'!$D1537,'[1]Sales People'!$A:$B,2,0)</f>
        <v>Ryan Welch</v>
      </c>
      <c r="P7975" s="9" t="str">
        <f>VLOOKUP('Consolidtaed Data'!$E1537,[1]Customers!$A:$B,2,0)</f>
        <v>Bobby Greene</v>
      </c>
      <c r="Q7975" s="11">
        <f>WEEKDAY('Consolidtaed Data'!$F1537)</f>
        <v>5</v>
      </c>
      <c r="R7975" s="9">
        <f>MONTH('Consolidtaed Data'!$F1537)</f>
        <v>4</v>
      </c>
      <c r="S7975" s="9" t="str">
        <f>TEXT(Table3[[#This Row],[Purchase Date]],"MMMM")</f>
        <v>August</v>
      </c>
      <c r="T7975" s="9">
        <f>YEAR('Consolidtaed Data'!$F1537)</f>
        <v>2020</v>
      </c>
    </row>
    <row r="7976" spans="1:20" x14ac:dyDescent="0.3">
      <c r="A7976" s="9" t="s">
        <v>9002</v>
      </c>
      <c r="B7976" s="9" t="s">
        <v>240</v>
      </c>
      <c r="C7976" s="9" t="s">
        <v>405</v>
      </c>
      <c r="D7976" s="9" t="s">
        <v>131</v>
      </c>
      <c r="E7976" s="9" t="s">
        <v>1118</v>
      </c>
      <c r="F7976" s="12">
        <v>44437</v>
      </c>
      <c r="G7976" s="12" t="str">
        <f>VLOOKUP(Table3[[#This Row],[Product ID]],[1]Products!$A:$G,2,0)</f>
        <v>Product 70</v>
      </c>
      <c r="H7976" s="22">
        <v>4</v>
      </c>
      <c r="I7976" s="9">
        <f>VLOOKUP('Consolidtaed Data'!$B1917,[1]Products!$A:$G,4,0)</f>
        <v>818</v>
      </c>
      <c r="J7976" s="9">
        <f>VLOOKUP('Consolidtaed Data'!$B1917,[1]Products!$A:$G,3,0)</f>
        <v>450</v>
      </c>
      <c r="K7976" s="9">
        <f>'Consolidtaed Data'!$J1917*'Consolidtaed Data'!$H1917</f>
        <v>871</v>
      </c>
      <c r="L7976" s="9">
        <f>'Consolidtaed Data'!$I1917*'Consolidtaed Data'!$H1917</f>
        <v>1708</v>
      </c>
      <c r="M7976" s="9">
        <f>'Consolidtaed Data'!$L1917-'Consolidtaed Data'!$K1917</f>
        <v>523</v>
      </c>
      <c r="N7976" s="9" t="str">
        <f>VLOOKUP('Consolidtaed Data'!$C1917,[1]Locations!$A:$O,2,0)</f>
        <v>Corona</v>
      </c>
      <c r="O7976" s="9" t="str">
        <f>VLOOKUP('Consolidtaed Data'!$D1917,'[1]Sales People'!$A:$B,2,0)</f>
        <v>Howard Sims</v>
      </c>
      <c r="P7976" s="9" t="str">
        <f>VLOOKUP('Consolidtaed Data'!$E1917,[1]Customers!$A:$B,2,0)</f>
        <v>Eric Ward</v>
      </c>
      <c r="Q7976" s="11">
        <f>WEEKDAY('Consolidtaed Data'!$F1917)</f>
        <v>3</v>
      </c>
      <c r="R7976" s="9">
        <f>MONTH('Consolidtaed Data'!$F1917)</f>
        <v>5</v>
      </c>
      <c r="S7976" s="9" t="str">
        <f>TEXT(Table3[[#This Row],[Purchase Date]],"MMMM")</f>
        <v>August</v>
      </c>
      <c r="T7976" s="9">
        <f>YEAR('Consolidtaed Data'!$F1917)</f>
        <v>2020</v>
      </c>
    </row>
    <row r="7977" spans="1:20" x14ac:dyDescent="0.3">
      <c r="A7977" s="9" t="s">
        <v>9003</v>
      </c>
      <c r="B7977" s="9" t="s">
        <v>151</v>
      </c>
      <c r="C7977" s="9" t="s">
        <v>72</v>
      </c>
      <c r="D7977" s="9" t="s">
        <v>26</v>
      </c>
      <c r="E7977" s="9" t="s">
        <v>557</v>
      </c>
      <c r="F7977" s="12">
        <v>44437</v>
      </c>
      <c r="G7977" s="12" t="str">
        <f>VLOOKUP(Table3[[#This Row],[Product ID]],[1]Products!$A:$G,2,0)</f>
        <v>Product 94</v>
      </c>
      <c r="H7977" s="22">
        <v>1</v>
      </c>
      <c r="I7977" s="9">
        <f>VLOOKUP('Consolidtaed Data'!$B1959,[1]Products!$A:$G,4,0)</f>
        <v>136</v>
      </c>
      <c r="J7977" s="9">
        <f>VLOOKUP('Consolidtaed Data'!$B1959,[1]Products!$A:$G,3,0)</f>
        <v>72</v>
      </c>
      <c r="K7977" s="9">
        <f>'Consolidtaed Data'!$J1959*'Consolidtaed Data'!$H1959</f>
        <v>1944</v>
      </c>
      <c r="L7977" s="9">
        <f>'Consolidtaed Data'!$I1959*'Consolidtaed Data'!$H1959</f>
        <v>2313</v>
      </c>
      <c r="M7977" s="9">
        <f>'Consolidtaed Data'!$L1959-'Consolidtaed Data'!$K1959</f>
        <v>1312</v>
      </c>
      <c r="N7977" s="9" t="str">
        <f>VLOOKUP('Consolidtaed Data'!$C1959,[1]Locations!$A:$O,2,0)</f>
        <v>San Buenaventura (Ventura)</v>
      </c>
      <c r="O7977" s="9" t="str">
        <f>VLOOKUP('Consolidtaed Data'!$D1959,'[1]Sales People'!$A:$B,2,0)</f>
        <v>Ernest Wheeler</v>
      </c>
      <c r="P7977" s="9" t="str">
        <f>VLOOKUP('Consolidtaed Data'!$E1959,[1]Customers!$A:$B,2,0)</f>
        <v>Steven Howard</v>
      </c>
      <c r="Q7977" s="11">
        <f>WEEKDAY('Consolidtaed Data'!$F1959)</f>
        <v>7</v>
      </c>
      <c r="R7977" s="9">
        <f>MONTH('Consolidtaed Data'!$F1959)</f>
        <v>5</v>
      </c>
      <c r="S7977" s="9" t="str">
        <f>TEXT(Table3[[#This Row],[Purchase Date]],"MMMM")</f>
        <v>August</v>
      </c>
      <c r="T7977" s="9">
        <f>YEAR('Consolidtaed Data'!$F1959)</f>
        <v>2020</v>
      </c>
    </row>
    <row r="7978" spans="1:20" x14ac:dyDescent="0.3">
      <c r="A7978" s="9" t="s">
        <v>9004</v>
      </c>
      <c r="B7978" s="9" t="s">
        <v>712</v>
      </c>
      <c r="C7978" s="9" t="s">
        <v>319</v>
      </c>
      <c r="D7978" s="9" t="s">
        <v>220</v>
      </c>
      <c r="E7978" s="9" t="s">
        <v>214</v>
      </c>
      <c r="F7978" s="12">
        <v>44437</v>
      </c>
      <c r="G7978" s="12" t="str">
        <f>VLOOKUP(Table3[[#This Row],[Product ID]],[1]Products!$A:$G,2,0)</f>
        <v>Product 32</v>
      </c>
      <c r="H7978" s="22">
        <v>2</v>
      </c>
      <c r="I7978" s="9">
        <f>VLOOKUP('Consolidtaed Data'!$B2449,[1]Products!$A:$G,4,0)</f>
        <v>1635</v>
      </c>
      <c r="J7978" s="9">
        <f>VLOOKUP('Consolidtaed Data'!$B2449,[1]Products!$A:$G,3,0)</f>
        <v>1046</v>
      </c>
      <c r="K7978" s="9">
        <f>'Consolidtaed Data'!$J2449*'Consolidtaed Data'!$H2449</f>
        <v>1046</v>
      </c>
      <c r="L7978" s="9">
        <f>'Consolidtaed Data'!$I2449*'Consolidtaed Data'!$H2449</f>
        <v>1635</v>
      </c>
      <c r="M7978" s="9">
        <f>'Consolidtaed Data'!$L2449-'Consolidtaed Data'!$K2449</f>
        <v>1598</v>
      </c>
      <c r="N7978" s="9" t="str">
        <f>VLOOKUP('Consolidtaed Data'!$C2449,[1]Locations!$A:$O,2,0)</f>
        <v>Irvine</v>
      </c>
      <c r="O7978" s="9" t="str">
        <f>VLOOKUP('Consolidtaed Data'!$D2449,'[1]Sales People'!$A:$B,2,0)</f>
        <v>Kenneth Bradley</v>
      </c>
      <c r="P7978" s="9" t="str">
        <f>VLOOKUP('Consolidtaed Data'!$E2449,[1]Customers!$A:$B,2,0)</f>
        <v>Jeffrey Gibson</v>
      </c>
      <c r="Q7978" s="11">
        <f>WEEKDAY('Consolidtaed Data'!$F2449)</f>
        <v>6</v>
      </c>
      <c r="R7978" s="9">
        <f>MONTH('Consolidtaed Data'!$F2449)</f>
        <v>6</v>
      </c>
      <c r="S7978" s="9" t="str">
        <f>TEXT(Table3[[#This Row],[Purchase Date]],"MMMM")</f>
        <v>August</v>
      </c>
      <c r="T7978" s="9">
        <f>YEAR('Consolidtaed Data'!$F2449)</f>
        <v>2020</v>
      </c>
    </row>
    <row r="7979" spans="1:20" x14ac:dyDescent="0.3">
      <c r="A7979" s="9" t="s">
        <v>9005</v>
      </c>
      <c r="B7979" s="9" t="s">
        <v>301</v>
      </c>
      <c r="C7979" s="9" t="s">
        <v>275</v>
      </c>
      <c r="D7979" s="9" t="s">
        <v>17</v>
      </c>
      <c r="E7979" s="9" t="s">
        <v>879</v>
      </c>
      <c r="F7979" s="12">
        <v>44437</v>
      </c>
      <c r="G7979" s="12" t="str">
        <f>VLOOKUP(Table3[[#This Row],[Product ID]],[1]Products!$A:$G,2,0)</f>
        <v>Product 57</v>
      </c>
      <c r="H7979" s="22">
        <v>2</v>
      </c>
      <c r="I7979" s="9">
        <f>VLOOKUP('Consolidtaed Data'!$B3018,[1]Products!$A:$G,4,0)</f>
        <v>2283</v>
      </c>
      <c r="J7979" s="9">
        <f>VLOOKUP('Consolidtaed Data'!$B3018,[1]Products!$A:$G,3,0)</f>
        <v>1484</v>
      </c>
      <c r="K7979" s="9">
        <f>'Consolidtaed Data'!$J3018*'Consolidtaed Data'!$H3018</f>
        <v>252</v>
      </c>
      <c r="L7979" s="9">
        <f>'Consolidtaed Data'!$I3018*'Consolidtaed Data'!$H3018</f>
        <v>369</v>
      </c>
      <c r="M7979" s="9">
        <f>'Consolidtaed Data'!$L3018-'Consolidtaed Data'!$K3018</f>
        <v>280</v>
      </c>
      <c r="N7979" s="9" t="str">
        <f>VLOOKUP('Consolidtaed Data'!$C3018,[1]Locations!$A:$O,2,0)</f>
        <v>Elk Grove</v>
      </c>
      <c r="O7979" s="9" t="str">
        <f>VLOOKUP('Consolidtaed Data'!$D3018,'[1]Sales People'!$A:$B,2,0)</f>
        <v>Howard Gardner</v>
      </c>
      <c r="P7979" s="9" t="str">
        <f>VLOOKUP('Consolidtaed Data'!$E3018,[1]Customers!$A:$B,2,0)</f>
        <v>Craig Wright</v>
      </c>
      <c r="Q7979" s="11">
        <f>WEEKDAY('Consolidtaed Data'!$F3018)</f>
        <v>1</v>
      </c>
      <c r="R7979" s="9">
        <f>MONTH('Consolidtaed Data'!$F3018)</f>
        <v>8</v>
      </c>
      <c r="S7979" s="9" t="str">
        <f>TEXT(Table3[[#This Row],[Purchase Date]],"MMMM")</f>
        <v>August</v>
      </c>
      <c r="T7979" s="9">
        <f>YEAR('Consolidtaed Data'!$F3018)</f>
        <v>2020</v>
      </c>
    </row>
    <row r="7980" spans="1:20" x14ac:dyDescent="0.3">
      <c r="A7980" s="9" t="s">
        <v>9006</v>
      </c>
      <c r="B7980" s="9" t="s">
        <v>38</v>
      </c>
      <c r="C7980" s="9" t="s">
        <v>72</v>
      </c>
      <c r="D7980" s="9" t="s">
        <v>91</v>
      </c>
      <c r="E7980" s="9" t="s">
        <v>1546</v>
      </c>
      <c r="F7980" s="12">
        <v>44437</v>
      </c>
      <c r="G7980" s="12" t="str">
        <f>VLOOKUP(Table3[[#This Row],[Product ID]],[1]Products!$A:$G,2,0)</f>
        <v>Product 25</v>
      </c>
      <c r="H7980" s="22">
        <v>2</v>
      </c>
      <c r="I7980" s="9">
        <f>VLOOKUP('Consolidtaed Data'!$B3060,[1]Products!$A:$G,4,0)</f>
        <v>1022</v>
      </c>
      <c r="J7980" s="9">
        <f>VLOOKUP('Consolidtaed Data'!$B3060,[1]Products!$A:$G,3,0)</f>
        <v>818</v>
      </c>
      <c r="K7980" s="9">
        <f>'Consolidtaed Data'!$J3060*'Consolidtaed Data'!$H3060</f>
        <v>4548</v>
      </c>
      <c r="L7980" s="9">
        <f>'Consolidtaed Data'!$I3060*'Consolidtaed Data'!$H3060</f>
        <v>5349</v>
      </c>
      <c r="M7980" s="9">
        <f>'Consolidtaed Data'!$L3060-'Consolidtaed Data'!$K3060</f>
        <v>1389</v>
      </c>
      <c r="N7980" s="9" t="str">
        <f>VLOOKUP('Consolidtaed Data'!$C3060,[1]Locations!$A:$O,2,0)</f>
        <v>Fremont</v>
      </c>
      <c r="O7980" s="9" t="str">
        <f>VLOOKUP('Consolidtaed Data'!$D3060,'[1]Sales People'!$A:$B,2,0)</f>
        <v>Ernest Wagner</v>
      </c>
      <c r="P7980" s="9" t="str">
        <f>VLOOKUP('Consolidtaed Data'!$E3060,[1]Customers!$A:$B,2,0)</f>
        <v>Douglas Tucker</v>
      </c>
      <c r="Q7980" s="11">
        <f>WEEKDAY('Consolidtaed Data'!$F3060)</f>
        <v>4</v>
      </c>
      <c r="R7980" s="9">
        <f>MONTH('Consolidtaed Data'!$F3060)</f>
        <v>8</v>
      </c>
      <c r="S7980" s="9" t="str">
        <f>TEXT(Table3[[#This Row],[Purchase Date]],"MMMM")</f>
        <v>August</v>
      </c>
      <c r="T7980" s="9">
        <f>YEAR('Consolidtaed Data'!$F3060)</f>
        <v>2020</v>
      </c>
    </row>
    <row r="7981" spans="1:20" x14ac:dyDescent="0.3">
      <c r="A7981" s="9" t="s">
        <v>9007</v>
      </c>
      <c r="B7981" s="9" t="s">
        <v>248</v>
      </c>
      <c r="C7981" s="9" t="s">
        <v>157</v>
      </c>
      <c r="D7981" s="9" t="s">
        <v>64</v>
      </c>
      <c r="E7981" s="9" t="s">
        <v>2752</v>
      </c>
      <c r="F7981" s="12">
        <v>44437</v>
      </c>
      <c r="G7981" s="12" t="str">
        <f>VLOOKUP(Table3[[#This Row],[Product ID]],[1]Products!$A:$G,2,0)</f>
        <v>Product 97</v>
      </c>
      <c r="H7981" s="22">
        <v>3</v>
      </c>
      <c r="I7981" s="9">
        <f>VLOOKUP('Consolidtaed Data'!$B3587,[1]Products!$A:$G,4,0)</f>
        <v>1848</v>
      </c>
      <c r="J7981" s="9">
        <f>VLOOKUP('Consolidtaed Data'!$B3587,[1]Products!$A:$G,3,0)</f>
        <v>1294</v>
      </c>
      <c r="K7981" s="9">
        <f>'Consolidtaed Data'!$J3587*'Consolidtaed Data'!$H3587</f>
        <v>3070</v>
      </c>
      <c r="L7981" s="9">
        <f>'Consolidtaed Data'!$I3587*'Consolidtaed Data'!$H3587</f>
        <v>4514</v>
      </c>
      <c r="M7981" s="9">
        <f>'Consolidtaed Data'!$L3587-'Consolidtaed Data'!$K3587</f>
        <v>599</v>
      </c>
      <c r="N7981" s="9" t="str">
        <f>VLOOKUP('Consolidtaed Data'!$C3587,[1]Locations!$A:$O,2,0)</f>
        <v>Chula Vista</v>
      </c>
      <c r="O7981" s="9" t="str">
        <f>VLOOKUP('Consolidtaed Data'!$D3587,'[1]Sales People'!$A:$B,2,0)</f>
        <v>Ryan Butler</v>
      </c>
      <c r="P7981" s="9" t="str">
        <f>VLOOKUP('Consolidtaed Data'!$E3587,[1]Customers!$A:$B,2,0)</f>
        <v>Shawn Reynolds</v>
      </c>
      <c r="Q7981" s="11">
        <f>WEEKDAY('Consolidtaed Data'!$F3587)</f>
        <v>7</v>
      </c>
      <c r="R7981" s="9">
        <f>MONTH('Consolidtaed Data'!$F3587)</f>
        <v>9</v>
      </c>
      <c r="S7981" s="9" t="str">
        <f>TEXT(Table3[[#This Row],[Purchase Date]],"MMMM")</f>
        <v>August</v>
      </c>
      <c r="T7981" s="9">
        <f>YEAR('Consolidtaed Data'!$F3587)</f>
        <v>2020</v>
      </c>
    </row>
    <row r="7982" spans="1:20" x14ac:dyDescent="0.3">
      <c r="A7982" s="9" t="s">
        <v>9008</v>
      </c>
      <c r="B7982" s="9" t="s">
        <v>742</v>
      </c>
      <c r="C7982" s="9" t="s">
        <v>347</v>
      </c>
      <c r="D7982" s="9" t="s">
        <v>100</v>
      </c>
      <c r="E7982" s="9" t="s">
        <v>1378</v>
      </c>
      <c r="F7982" s="12">
        <v>44438</v>
      </c>
      <c r="G7982" s="12" t="str">
        <f>VLOOKUP(Table3[[#This Row],[Product ID]],[1]Products!$A:$G,2,0)</f>
        <v>Product 90</v>
      </c>
      <c r="H7982" s="22">
        <v>1</v>
      </c>
      <c r="I7982" s="9">
        <f>VLOOKUP('Consolidtaed Data'!$B614,[1]Products!$A:$G,4,0)</f>
        <v>1783</v>
      </c>
      <c r="J7982" s="9">
        <f>VLOOKUP('Consolidtaed Data'!$B614,[1]Products!$A:$G,3,0)</f>
        <v>1516</v>
      </c>
      <c r="K7982" s="9">
        <f>'Consolidtaed Data'!$J614*'Consolidtaed Data'!$H614</f>
        <v>416</v>
      </c>
      <c r="L7982" s="9">
        <f>'Consolidtaed Data'!$I614*'Consolidtaed Data'!$H614</f>
        <v>603</v>
      </c>
      <c r="M7982" s="9">
        <f>'Consolidtaed Data'!$L614-'Consolidtaed Data'!$K614</f>
        <v>431</v>
      </c>
      <c r="N7982" s="9" t="str">
        <f>VLOOKUP('Consolidtaed Data'!$C614,[1]Locations!$A:$O,2,0)</f>
        <v>Burbank</v>
      </c>
      <c r="O7982" s="9" t="str">
        <f>VLOOKUP('Consolidtaed Data'!$D614,'[1]Sales People'!$A:$B,2,0)</f>
        <v>Jimmy Young</v>
      </c>
      <c r="P7982" s="9" t="str">
        <f>VLOOKUP('Consolidtaed Data'!$E614,[1]Customers!$A:$B,2,0)</f>
        <v>Philip Foster</v>
      </c>
      <c r="Q7982" s="11">
        <f>WEEKDAY('Consolidtaed Data'!$F614)</f>
        <v>5</v>
      </c>
      <c r="R7982" s="9">
        <f>MONTH('Consolidtaed Data'!$F614)</f>
        <v>2</v>
      </c>
      <c r="S7982" s="9" t="str">
        <f>TEXT(Table3[[#This Row],[Purchase Date]],"MMMM")</f>
        <v>August</v>
      </c>
      <c r="T7982" s="9">
        <f>YEAR('Consolidtaed Data'!$F614)</f>
        <v>2020</v>
      </c>
    </row>
    <row r="7983" spans="1:20" x14ac:dyDescent="0.3">
      <c r="A7983" s="9" t="s">
        <v>9009</v>
      </c>
      <c r="B7983" s="9" t="s">
        <v>653</v>
      </c>
      <c r="C7983" s="9" t="s">
        <v>352</v>
      </c>
      <c r="D7983" s="9" t="s">
        <v>272</v>
      </c>
      <c r="E7983" s="9" t="s">
        <v>856</v>
      </c>
      <c r="F7983" s="12">
        <v>44438</v>
      </c>
      <c r="G7983" s="12" t="str">
        <f>VLOOKUP(Table3[[#This Row],[Product ID]],[1]Products!$A:$G,2,0)</f>
        <v>Product 74</v>
      </c>
      <c r="H7983" s="22">
        <v>3</v>
      </c>
      <c r="I7983" s="9">
        <f>VLOOKUP('Consolidtaed Data'!$B2047,[1]Products!$A:$G,4,0)</f>
        <v>392</v>
      </c>
      <c r="J7983" s="9">
        <f>VLOOKUP('Consolidtaed Data'!$B2047,[1]Products!$A:$G,3,0)</f>
        <v>255</v>
      </c>
      <c r="K7983" s="9">
        <f>'Consolidtaed Data'!$J2047*'Consolidtaed Data'!$H2047</f>
        <v>3488</v>
      </c>
      <c r="L7983" s="9">
        <f>'Consolidtaed Data'!$I2047*'Consolidtaed Data'!$H2047</f>
        <v>6972</v>
      </c>
      <c r="M7983" s="9">
        <f>'Consolidtaed Data'!$L2047-'Consolidtaed Data'!$K2047</f>
        <v>192</v>
      </c>
      <c r="N7983" s="9" t="str">
        <f>VLOOKUP('Consolidtaed Data'!$C2047,[1]Locations!$A:$O,2,0)</f>
        <v>Hayward</v>
      </c>
      <c r="O7983" s="9" t="str">
        <f>VLOOKUP('Consolidtaed Data'!$D2047,'[1]Sales People'!$A:$B,2,0)</f>
        <v>Patrick Ruiz</v>
      </c>
      <c r="P7983" s="9" t="str">
        <f>VLOOKUP('Consolidtaed Data'!$E2047,[1]Customers!$A:$B,2,0)</f>
        <v>Wayne Gordon</v>
      </c>
      <c r="Q7983" s="11">
        <f>WEEKDAY('Consolidtaed Data'!$F2047)</f>
        <v>7</v>
      </c>
      <c r="R7983" s="9">
        <f>MONTH('Consolidtaed Data'!$F2047)</f>
        <v>5</v>
      </c>
      <c r="S7983" s="9" t="str">
        <f>TEXT(Table3[[#This Row],[Purchase Date]],"MMMM")</f>
        <v>August</v>
      </c>
      <c r="T7983" s="9">
        <f>YEAR('Consolidtaed Data'!$F2047)</f>
        <v>2020</v>
      </c>
    </row>
    <row r="7984" spans="1:20" x14ac:dyDescent="0.3">
      <c r="A7984" s="9" t="s">
        <v>9010</v>
      </c>
      <c r="B7984" s="9" t="s">
        <v>572</v>
      </c>
      <c r="C7984" s="9" t="s">
        <v>635</v>
      </c>
      <c r="D7984" s="9" t="s">
        <v>68</v>
      </c>
      <c r="E7984" s="9" t="s">
        <v>460</v>
      </c>
      <c r="F7984" s="12">
        <v>44438</v>
      </c>
      <c r="G7984" s="12" t="str">
        <f>VLOOKUP(Table3[[#This Row],[Product ID]],[1]Products!$A:$G,2,0)</f>
        <v>Product 22</v>
      </c>
      <c r="H7984" s="22">
        <v>1</v>
      </c>
      <c r="I7984" s="9">
        <f>VLOOKUP('Consolidtaed Data'!$B2469,[1]Products!$A:$G,4,0)</f>
        <v>1783</v>
      </c>
      <c r="J7984" s="9">
        <f>VLOOKUP('Consolidtaed Data'!$B2469,[1]Products!$A:$G,3,0)</f>
        <v>1516</v>
      </c>
      <c r="K7984" s="9">
        <f>'Consolidtaed Data'!$J2469*'Consolidtaed Data'!$H2469</f>
        <v>2602</v>
      </c>
      <c r="L7984" s="9">
        <f>'Consolidtaed Data'!$I2469*'Consolidtaed Data'!$H2469</f>
        <v>3174</v>
      </c>
      <c r="M7984" s="9">
        <f>'Consolidtaed Data'!$L2469-'Consolidtaed Data'!$K2469</f>
        <v>123</v>
      </c>
      <c r="N7984" s="9" t="str">
        <f>VLOOKUP('Consolidtaed Data'!$C2469,[1]Locations!$A:$O,2,0)</f>
        <v>Santa Ana</v>
      </c>
      <c r="O7984" s="9" t="str">
        <f>VLOOKUP('Consolidtaed Data'!$D2469,'[1]Sales People'!$A:$B,2,0)</f>
        <v>Larry Castillo</v>
      </c>
      <c r="P7984" s="9" t="str">
        <f>VLOOKUP('Consolidtaed Data'!$E2469,[1]Customers!$A:$B,2,0)</f>
        <v>Steve Tucker</v>
      </c>
      <c r="Q7984" s="11">
        <f>WEEKDAY('Consolidtaed Data'!$F2469)</f>
        <v>1</v>
      </c>
      <c r="R7984" s="9">
        <f>MONTH('Consolidtaed Data'!$F2469)</f>
        <v>6</v>
      </c>
      <c r="S7984" s="9" t="str">
        <f>TEXT(Table3[[#This Row],[Purchase Date]],"MMMM")</f>
        <v>August</v>
      </c>
      <c r="T7984" s="9">
        <f>YEAR('Consolidtaed Data'!$F2469)</f>
        <v>2020</v>
      </c>
    </row>
    <row r="7985" spans="1:20" x14ac:dyDescent="0.3">
      <c r="A7985" s="9" t="s">
        <v>9011</v>
      </c>
      <c r="B7985" s="9" t="s">
        <v>119</v>
      </c>
      <c r="C7985" s="9" t="s">
        <v>122</v>
      </c>
      <c r="D7985" s="9" t="s">
        <v>105</v>
      </c>
      <c r="E7985" s="9" t="s">
        <v>606</v>
      </c>
      <c r="F7985" s="12">
        <v>44438</v>
      </c>
      <c r="G7985" s="12" t="str">
        <f>VLOOKUP(Table3[[#This Row],[Product ID]],[1]Products!$A:$G,2,0)</f>
        <v>Product 67</v>
      </c>
      <c r="H7985" s="22">
        <v>1</v>
      </c>
      <c r="I7985" s="9">
        <f>VLOOKUP('Consolidtaed Data'!$B2519,[1]Products!$A:$G,4,0)</f>
        <v>1526</v>
      </c>
      <c r="J7985" s="9">
        <f>VLOOKUP('Consolidtaed Data'!$B2519,[1]Products!$A:$G,3,0)</f>
        <v>1251</v>
      </c>
      <c r="K7985" s="9">
        <f>'Consolidtaed Data'!$J2519*'Consolidtaed Data'!$H2519</f>
        <v>387</v>
      </c>
      <c r="L7985" s="9">
        <f>'Consolidtaed Data'!$I2519*'Consolidtaed Data'!$H2519</f>
        <v>667</v>
      </c>
      <c r="M7985" s="9">
        <f>'Consolidtaed Data'!$L2519-'Consolidtaed Data'!$K2519</f>
        <v>2968</v>
      </c>
      <c r="N7985" s="9" t="str">
        <f>VLOOKUP('Consolidtaed Data'!$C2519,[1]Locations!$A:$O,2,0)</f>
        <v>Huntington Beach</v>
      </c>
      <c r="O7985" s="9" t="str">
        <f>VLOOKUP('Consolidtaed Data'!$D2519,'[1]Sales People'!$A:$B,2,0)</f>
        <v>Kenneth Bradley</v>
      </c>
      <c r="P7985" s="9" t="str">
        <f>VLOOKUP('Consolidtaed Data'!$E2519,[1]Customers!$A:$B,2,0)</f>
        <v>Fred Howell</v>
      </c>
      <c r="Q7985" s="11">
        <f>WEEKDAY('Consolidtaed Data'!$F2519)</f>
        <v>5</v>
      </c>
      <c r="R7985" s="9">
        <f>MONTH('Consolidtaed Data'!$F2519)</f>
        <v>7</v>
      </c>
      <c r="S7985" s="9" t="str">
        <f>TEXT(Table3[[#This Row],[Purchase Date]],"MMMM")</f>
        <v>August</v>
      </c>
      <c r="T7985" s="9">
        <f>YEAR('Consolidtaed Data'!$F2519)</f>
        <v>2020</v>
      </c>
    </row>
    <row r="7986" spans="1:20" x14ac:dyDescent="0.3">
      <c r="A7986" s="9" t="s">
        <v>9012</v>
      </c>
      <c r="B7986" s="9" t="s">
        <v>54</v>
      </c>
      <c r="C7986" s="9" t="s">
        <v>295</v>
      </c>
      <c r="D7986" s="9" t="s">
        <v>73</v>
      </c>
      <c r="E7986" s="9" t="s">
        <v>788</v>
      </c>
      <c r="F7986" s="12">
        <v>44438</v>
      </c>
      <c r="G7986" s="12" t="str">
        <f>VLOOKUP(Table3[[#This Row],[Product ID]],[1]Products!$A:$G,2,0)</f>
        <v>Product 41</v>
      </c>
      <c r="H7986" s="22">
        <v>2</v>
      </c>
      <c r="I7986" s="9">
        <f>VLOOKUP('Consolidtaed Data'!$B2671,[1]Products!$A:$G,4,0)</f>
        <v>392</v>
      </c>
      <c r="J7986" s="9">
        <f>VLOOKUP('Consolidtaed Data'!$B2671,[1]Products!$A:$G,3,0)</f>
        <v>255</v>
      </c>
      <c r="K7986" s="9">
        <f>'Consolidtaed Data'!$J2671*'Consolidtaed Data'!$H2671</f>
        <v>683</v>
      </c>
      <c r="L7986" s="9">
        <f>'Consolidtaed Data'!$I2671*'Consolidtaed Data'!$H2671</f>
        <v>1178</v>
      </c>
      <c r="M7986" s="9">
        <f>'Consolidtaed Data'!$L2671-'Consolidtaed Data'!$K2671</f>
        <v>731</v>
      </c>
      <c r="N7986" s="9" t="str">
        <f>VLOOKUP('Consolidtaed Data'!$C2671,[1]Locations!$A:$O,2,0)</f>
        <v>Rialto</v>
      </c>
      <c r="O7986" s="9" t="str">
        <f>VLOOKUP('Consolidtaed Data'!$D2671,'[1]Sales People'!$A:$B,2,0)</f>
        <v>Charles Harper</v>
      </c>
      <c r="P7986" s="9" t="str">
        <f>VLOOKUP('Consolidtaed Data'!$E2671,[1]Customers!$A:$B,2,0)</f>
        <v>Benjamin Vasquez</v>
      </c>
      <c r="Q7986" s="11">
        <f>WEEKDAY('Consolidtaed Data'!$F2671)</f>
        <v>3</v>
      </c>
      <c r="R7986" s="9">
        <f>MONTH('Consolidtaed Data'!$F2671)</f>
        <v>7</v>
      </c>
      <c r="S7986" s="9" t="str">
        <f>TEXT(Table3[[#This Row],[Purchase Date]],"MMMM")</f>
        <v>August</v>
      </c>
      <c r="T7986" s="9">
        <f>YEAR('Consolidtaed Data'!$F2671)</f>
        <v>2020</v>
      </c>
    </row>
    <row r="7987" spans="1:20" x14ac:dyDescent="0.3">
      <c r="A7987" s="9" t="s">
        <v>9013</v>
      </c>
      <c r="B7987" s="9" t="s">
        <v>238</v>
      </c>
      <c r="C7987" s="9" t="s">
        <v>205</v>
      </c>
      <c r="D7987" s="9" t="s">
        <v>26</v>
      </c>
      <c r="E7987" s="9" t="s">
        <v>1163</v>
      </c>
      <c r="F7987" s="12">
        <v>44438</v>
      </c>
      <c r="G7987" s="12" t="str">
        <f>VLOOKUP(Table3[[#This Row],[Product ID]],[1]Products!$A:$G,2,0)</f>
        <v>Product 49</v>
      </c>
      <c r="H7987" s="22">
        <v>2</v>
      </c>
      <c r="I7987" s="9">
        <f>VLOOKUP('Consolidtaed Data'!$B3139,[1]Products!$A:$G,4,0)</f>
        <v>1077</v>
      </c>
      <c r="J7987" s="9">
        <f>VLOOKUP('Consolidtaed Data'!$B3139,[1]Products!$A:$G,3,0)</f>
        <v>732</v>
      </c>
      <c r="K7987" s="9">
        <f>'Consolidtaed Data'!$J3139*'Consolidtaed Data'!$H3139</f>
        <v>786</v>
      </c>
      <c r="L7987" s="9">
        <f>'Consolidtaed Data'!$I3139*'Consolidtaed Data'!$H3139</f>
        <v>947</v>
      </c>
      <c r="M7987" s="9">
        <f>'Consolidtaed Data'!$L3139-'Consolidtaed Data'!$K3139</f>
        <v>742</v>
      </c>
      <c r="N7987" s="9" t="str">
        <f>VLOOKUP('Consolidtaed Data'!$C3139,[1]Locations!$A:$O,2,0)</f>
        <v>Norwalk</v>
      </c>
      <c r="O7987" s="9" t="str">
        <f>VLOOKUP('Consolidtaed Data'!$D3139,'[1]Sales People'!$A:$B,2,0)</f>
        <v>Arthur Mccoy</v>
      </c>
      <c r="P7987" s="9" t="str">
        <f>VLOOKUP('Consolidtaed Data'!$E3139,[1]Customers!$A:$B,2,0)</f>
        <v>Aaron Day</v>
      </c>
      <c r="Q7987" s="11">
        <f>WEEKDAY('Consolidtaed Data'!$F3139)</f>
        <v>4</v>
      </c>
      <c r="R7987" s="9">
        <f>MONTH('Consolidtaed Data'!$F3139)</f>
        <v>8</v>
      </c>
      <c r="S7987" s="9" t="str">
        <f>TEXT(Table3[[#This Row],[Purchase Date]],"MMMM")</f>
        <v>August</v>
      </c>
      <c r="T7987" s="9">
        <f>YEAR('Consolidtaed Data'!$F3139)</f>
        <v>2020</v>
      </c>
    </row>
    <row r="7988" spans="1:20" x14ac:dyDescent="0.3">
      <c r="A7988" s="9" t="s">
        <v>9014</v>
      </c>
      <c r="B7988" s="9" t="s">
        <v>148</v>
      </c>
      <c r="C7988" s="9" t="s">
        <v>347</v>
      </c>
      <c r="D7988" s="9" t="s">
        <v>241</v>
      </c>
      <c r="E7988" s="9" t="s">
        <v>1934</v>
      </c>
      <c r="F7988" s="12">
        <v>44438</v>
      </c>
      <c r="G7988" s="12" t="str">
        <f>VLOOKUP(Table3[[#This Row],[Product ID]],[1]Products!$A:$G,2,0)</f>
        <v>Product 16</v>
      </c>
      <c r="H7988" s="22">
        <v>2</v>
      </c>
      <c r="I7988" s="9">
        <f>VLOOKUP('Consolidtaed Data'!$B3267,[1]Products!$A:$G,4,0)</f>
        <v>217</v>
      </c>
      <c r="J7988" s="9">
        <f>VLOOKUP('Consolidtaed Data'!$B3267,[1]Products!$A:$G,3,0)</f>
        <v>171</v>
      </c>
      <c r="K7988" s="9">
        <f>'Consolidtaed Data'!$J3267*'Consolidtaed Data'!$H3267</f>
        <v>520</v>
      </c>
      <c r="L7988" s="9">
        <f>'Consolidtaed Data'!$I3267*'Consolidtaed Data'!$H3267</f>
        <v>724</v>
      </c>
      <c r="M7988" s="9">
        <f>'Consolidtaed Data'!$L3267-'Consolidtaed Data'!$K3267</f>
        <v>570</v>
      </c>
      <c r="N7988" s="9" t="str">
        <f>VLOOKUP('Consolidtaed Data'!$C3267,[1]Locations!$A:$O,2,0)</f>
        <v>Moreno Valley</v>
      </c>
      <c r="O7988" s="9" t="str">
        <f>VLOOKUP('Consolidtaed Data'!$D3267,'[1]Sales People'!$A:$B,2,0)</f>
        <v>Kenneth Bradley</v>
      </c>
      <c r="P7988" s="9" t="str">
        <f>VLOOKUP('Consolidtaed Data'!$E3267,[1]Customers!$A:$B,2,0)</f>
        <v>George Hill</v>
      </c>
      <c r="Q7988" s="11">
        <f>WEEKDAY('Consolidtaed Data'!$F3267)</f>
        <v>7</v>
      </c>
      <c r="R7988" s="9">
        <f>MONTH('Consolidtaed Data'!$F3267)</f>
        <v>8</v>
      </c>
      <c r="S7988" s="9" t="str">
        <f>TEXT(Table3[[#This Row],[Purchase Date]],"MMMM")</f>
        <v>August</v>
      </c>
      <c r="T7988" s="9">
        <f>YEAR('Consolidtaed Data'!$F3267)</f>
        <v>2020</v>
      </c>
    </row>
    <row r="7989" spans="1:20" x14ac:dyDescent="0.3">
      <c r="A7989" s="9" t="s">
        <v>9015</v>
      </c>
      <c r="B7989" s="9" t="s">
        <v>582</v>
      </c>
      <c r="C7989" s="9" t="s">
        <v>8</v>
      </c>
      <c r="D7989" s="9" t="s">
        <v>174</v>
      </c>
      <c r="E7989" s="9" t="s">
        <v>128</v>
      </c>
      <c r="F7989" s="12">
        <v>44438</v>
      </c>
      <c r="G7989" s="12" t="str">
        <f>VLOOKUP(Table3[[#This Row],[Product ID]],[1]Products!$A:$G,2,0)</f>
        <v>Product 58</v>
      </c>
      <c r="H7989" s="22">
        <v>2</v>
      </c>
      <c r="I7989" s="9">
        <f>VLOOKUP('Consolidtaed Data'!$B3365,[1]Products!$A:$G,4,0)</f>
        <v>684</v>
      </c>
      <c r="J7989" s="9">
        <f>VLOOKUP('Consolidtaed Data'!$B3365,[1]Products!$A:$G,3,0)</f>
        <v>561</v>
      </c>
      <c r="K7989" s="9">
        <f>'Consolidtaed Data'!$J3365*'Consolidtaed Data'!$H3365</f>
        <v>1184</v>
      </c>
      <c r="L7989" s="9">
        <f>'Consolidtaed Data'!$I3365*'Consolidtaed Data'!$H3365</f>
        <v>2008</v>
      </c>
      <c r="M7989" s="9">
        <f>'Consolidtaed Data'!$L3365-'Consolidtaed Data'!$K3365</f>
        <v>2622</v>
      </c>
      <c r="N7989" s="9" t="str">
        <f>VLOOKUP('Consolidtaed Data'!$C3365,[1]Locations!$A:$O,2,0)</f>
        <v>Garden Grove</v>
      </c>
      <c r="O7989" s="9" t="str">
        <f>VLOOKUP('Consolidtaed Data'!$D3365,'[1]Sales People'!$A:$B,2,0)</f>
        <v>Joshua Taylor</v>
      </c>
      <c r="P7989" s="9" t="str">
        <f>VLOOKUP('Consolidtaed Data'!$E3365,[1]Customers!$A:$B,2,0)</f>
        <v>Michael Ward</v>
      </c>
      <c r="Q7989" s="11">
        <f>WEEKDAY('Consolidtaed Data'!$F3365)</f>
        <v>7</v>
      </c>
      <c r="R7989" s="9">
        <f>MONTH('Consolidtaed Data'!$F3365)</f>
        <v>9</v>
      </c>
      <c r="S7989" s="9" t="str">
        <f>TEXT(Table3[[#This Row],[Purchase Date]],"MMMM")</f>
        <v>August</v>
      </c>
      <c r="T7989" s="9">
        <f>YEAR('Consolidtaed Data'!$F3365)</f>
        <v>2020</v>
      </c>
    </row>
    <row r="7990" spans="1:20" x14ac:dyDescent="0.3">
      <c r="A7990" s="9" t="s">
        <v>9016</v>
      </c>
      <c r="B7990" s="9" t="s">
        <v>139</v>
      </c>
      <c r="C7990" s="9" t="s">
        <v>289</v>
      </c>
      <c r="D7990" s="9" t="s">
        <v>127</v>
      </c>
      <c r="E7990" s="9" t="s">
        <v>1731</v>
      </c>
      <c r="F7990" s="12">
        <v>44438</v>
      </c>
      <c r="G7990" s="12" t="str">
        <f>VLOOKUP(Table3[[#This Row],[Product ID]],[1]Products!$A:$G,2,0)</f>
        <v>Product 13</v>
      </c>
      <c r="H7990" s="22">
        <v>4</v>
      </c>
      <c r="I7990" s="9">
        <f>VLOOKUP('Consolidtaed Data'!$B3569,[1]Products!$A:$G,4,0)</f>
        <v>181</v>
      </c>
      <c r="J7990" s="9">
        <f>VLOOKUP('Consolidtaed Data'!$B3569,[1]Products!$A:$G,3,0)</f>
        <v>130</v>
      </c>
      <c r="K7990" s="9">
        <f>'Consolidtaed Data'!$J3569*'Consolidtaed Data'!$H3569</f>
        <v>455</v>
      </c>
      <c r="L7990" s="9">
        <f>'Consolidtaed Data'!$I3569*'Consolidtaed Data'!$H3569</f>
        <v>799</v>
      </c>
      <c r="M7990" s="9">
        <f>'Consolidtaed Data'!$L3569-'Consolidtaed Data'!$K3569</f>
        <v>2346</v>
      </c>
      <c r="N7990" s="9" t="str">
        <f>VLOOKUP('Consolidtaed Data'!$C3569,[1]Locations!$A:$O,2,0)</f>
        <v>Oceanside</v>
      </c>
      <c r="O7990" s="9" t="str">
        <f>VLOOKUP('Consolidtaed Data'!$D3569,'[1]Sales People'!$A:$B,2,0)</f>
        <v>Sean Miller</v>
      </c>
      <c r="P7990" s="9" t="str">
        <f>VLOOKUP('Consolidtaed Data'!$E3569,[1]Customers!$A:$B,2,0)</f>
        <v>Ralph Nichols</v>
      </c>
      <c r="Q7990" s="11">
        <f>WEEKDAY('Consolidtaed Data'!$F3569)</f>
        <v>5</v>
      </c>
      <c r="R7990" s="9">
        <f>MONTH('Consolidtaed Data'!$F3569)</f>
        <v>9</v>
      </c>
      <c r="S7990" s="9" t="str">
        <f>TEXT(Table3[[#This Row],[Purchase Date]],"MMMM")</f>
        <v>August</v>
      </c>
      <c r="T7990" s="9">
        <f>YEAR('Consolidtaed Data'!$F3569)</f>
        <v>2020</v>
      </c>
    </row>
    <row r="7991" spans="1:20" x14ac:dyDescent="0.3">
      <c r="A7991" s="9" t="s">
        <v>9017</v>
      </c>
      <c r="B7991" s="9" t="s">
        <v>653</v>
      </c>
      <c r="C7991" s="9" t="s">
        <v>186</v>
      </c>
      <c r="D7991" s="9" t="s">
        <v>374</v>
      </c>
      <c r="E7991" s="9" t="s">
        <v>756</v>
      </c>
      <c r="F7991" s="12">
        <v>44439</v>
      </c>
      <c r="G7991" s="12" t="str">
        <f>VLOOKUP(Table3[[#This Row],[Product ID]],[1]Products!$A:$G,2,0)</f>
        <v>Product 74</v>
      </c>
      <c r="H7991" s="22">
        <v>4</v>
      </c>
      <c r="I7991" s="9">
        <f>VLOOKUP('Consolidtaed Data'!$B239,[1]Products!$A:$G,4,0)</f>
        <v>181</v>
      </c>
      <c r="J7991" s="9">
        <f>VLOOKUP('Consolidtaed Data'!$B239,[1]Products!$A:$G,3,0)</f>
        <v>130</v>
      </c>
      <c r="K7991" s="9">
        <f>'Consolidtaed Data'!$J239*'Consolidtaed Data'!$H239</f>
        <v>1965</v>
      </c>
      <c r="L7991" s="9">
        <f>'Consolidtaed Data'!$I239*'Consolidtaed Data'!$H239</f>
        <v>2396</v>
      </c>
      <c r="M7991" s="9">
        <f>'Consolidtaed Data'!$L239-'Consolidtaed Data'!$K239</f>
        <v>799</v>
      </c>
      <c r="N7991" s="9" t="str">
        <f>VLOOKUP('Consolidtaed Data'!$C239,[1]Locations!$A:$O,2,0)</f>
        <v>Salinas</v>
      </c>
      <c r="O7991" s="9" t="str">
        <f>VLOOKUP('Consolidtaed Data'!$D239,'[1]Sales People'!$A:$B,2,0)</f>
        <v>Sean Miller</v>
      </c>
      <c r="P7991" s="9" t="str">
        <f>VLOOKUP('Consolidtaed Data'!$E239,[1]Customers!$A:$B,2,0)</f>
        <v>Anthony Little</v>
      </c>
      <c r="Q7991" s="11">
        <f>WEEKDAY('Consolidtaed Data'!$F239)</f>
        <v>6</v>
      </c>
      <c r="R7991" s="9">
        <f>MONTH('Consolidtaed Data'!$F239)</f>
        <v>1</v>
      </c>
      <c r="S7991" s="9" t="str">
        <f>TEXT(Table3[[#This Row],[Purchase Date]],"MMMM")</f>
        <v>August</v>
      </c>
      <c r="T7991" s="9">
        <f>YEAR('Consolidtaed Data'!$F239)</f>
        <v>2020</v>
      </c>
    </row>
    <row r="7992" spans="1:20" x14ac:dyDescent="0.3">
      <c r="A7992" s="9" t="s">
        <v>9018</v>
      </c>
      <c r="B7992" s="9" t="s">
        <v>322</v>
      </c>
      <c r="C7992" s="9" t="s">
        <v>140</v>
      </c>
      <c r="D7992" s="9" t="s">
        <v>161</v>
      </c>
      <c r="E7992" s="9" t="s">
        <v>320</v>
      </c>
      <c r="F7992" s="12">
        <v>44439</v>
      </c>
      <c r="G7992" s="12" t="str">
        <f>VLOOKUP(Table3[[#This Row],[Product ID]],[1]Products!$A:$G,2,0)</f>
        <v>Product 43</v>
      </c>
      <c r="H7992" s="22">
        <v>4</v>
      </c>
      <c r="I7992" s="9">
        <f>VLOOKUP('Consolidtaed Data'!$B1321,[1]Products!$A:$G,4,0)</f>
        <v>1899</v>
      </c>
      <c r="J7992" s="9">
        <f>VLOOKUP('Consolidtaed Data'!$B1321,[1]Products!$A:$G,3,0)</f>
        <v>1044</v>
      </c>
      <c r="K7992" s="9">
        <f>'Consolidtaed Data'!$J1321*'Consolidtaed Data'!$H1321</f>
        <v>900</v>
      </c>
      <c r="L7992" s="9">
        <f>'Consolidtaed Data'!$I1321*'Consolidtaed Data'!$H1321</f>
        <v>1636</v>
      </c>
      <c r="M7992" s="9">
        <f>'Consolidtaed Data'!$L1321-'Consolidtaed Data'!$K1321</f>
        <v>351</v>
      </c>
      <c r="N7992" s="9" t="str">
        <f>VLOOKUP('Consolidtaed Data'!$C1321,[1]Locations!$A:$O,2,0)</f>
        <v>Oceanside</v>
      </c>
      <c r="O7992" s="9" t="str">
        <f>VLOOKUP('Consolidtaed Data'!$D1321,'[1]Sales People'!$A:$B,2,0)</f>
        <v>Arthur Mccoy</v>
      </c>
      <c r="P7992" s="9" t="str">
        <f>VLOOKUP('Consolidtaed Data'!$E1321,[1]Customers!$A:$B,2,0)</f>
        <v>Aaron Johnson</v>
      </c>
      <c r="Q7992" s="11">
        <f>WEEKDAY('Consolidtaed Data'!$F1321)</f>
        <v>3</v>
      </c>
      <c r="R7992" s="9">
        <f>MONTH('Consolidtaed Data'!$F1321)</f>
        <v>4</v>
      </c>
      <c r="S7992" s="9" t="str">
        <f>TEXT(Table3[[#This Row],[Purchase Date]],"MMMM")</f>
        <v>August</v>
      </c>
      <c r="T7992" s="9">
        <f>YEAR('Consolidtaed Data'!$F1321)</f>
        <v>2020</v>
      </c>
    </row>
    <row r="7993" spans="1:20" x14ac:dyDescent="0.3">
      <c r="A7993" s="9" t="s">
        <v>9019</v>
      </c>
      <c r="B7993" s="9" t="s">
        <v>364</v>
      </c>
      <c r="C7993" s="9" t="s">
        <v>347</v>
      </c>
      <c r="D7993" s="9" t="s">
        <v>315</v>
      </c>
      <c r="E7993" s="9" t="s">
        <v>387</v>
      </c>
      <c r="F7993" s="12">
        <v>44439</v>
      </c>
      <c r="G7993" s="12" t="str">
        <f>VLOOKUP(Table3[[#This Row],[Product ID]],[1]Products!$A:$G,2,0)</f>
        <v>Product 45</v>
      </c>
      <c r="H7993" s="22">
        <v>2</v>
      </c>
      <c r="I7993" s="9">
        <f>VLOOKUP('Consolidtaed Data'!$B1448,[1]Products!$A:$G,4,0)</f>
        <v>2464</v>
      </c>
      <c r="J7993" s="9">
        <f>VLOOKUP('Consolidtaed Data'!$B1448,[1]Products!$A:$G,3,0)</f>
        <v>1774</v>
      </c>
      <c r="K7993" s="9">
        <f>'Consolidtaed Data'!$J1448*'Consolidtaed Data'!$H1448</f>
        <v>4419</v>
      </c>
      <c r="L7993" s="9">
        <f>'Consolidtaed Data'!$I1448*'Consolidtaed Data'!$H1448</f>
        <v>7491</v>
      </c>
      <c r="M7993" s="9">
        <f>'Consolidtaed Data'!$L1448-'Consolidtaed Data'!$K1448</f>
        <v>2070</v>
      </c>
      <c r="N7993" s="9" t="str">
        <f>VLOOKUP('Consolidtaed Data'!$C1448,[1]Locations!$A:$O,2,0)</f>
        <v>Sunnyvale</v>
      </c>
      <c r="O7993" s="9" t="str">
        <f>VLOOKUP('Consolidtaed Data'!$D1448,'[1]Sales People'!$A:$B,2,0)</f>
        <v>Howard Gardner</v>
      </c>
      <c r="P7993" s="9" t="str">
        <f>VLOOKUP('Consolidtaed Data'!$E1448,[1]Customers!$A:$B,2,0)</f>
        <v>Jesse Garrett</v>
      </c>
      <c r="Q7993" s="11">
        <f>WEEKDAY('Consolidtaed Data'!$F1448)</f>
        <v>6</v>
      </c>
      <c r="R7993" s="9">
        <f>MONTH('Consolidtaed Data'!$F1448)</f>
        <v>4</v>
      </c>
      <c r="S7993" s="9" t="str">
        <f>TEXT(Table3[[#This Row],[Purchase Date]],"MMMM")</f>
        <v>August</v>
      </c>
      <c r="T7993" s="9">
        <f>YEAR('Consolidtaed Data'!$F1448)</f>
        <v>2020</v>
      </c>
    </row>
    <row r="7994" spans="1:20" x14ac:dyDescent="0.3">
      <c r="A7994" s="9" t="s">
        <v>9020</v>
      </c>
      <c r="B7994" s="9" t="s">
        <v>164</v>
      </c>
      <c r="C7994" s="9" t="s">
        <v>226</v>
      </c>
      <c r="D7994" s="9" t="s">
        <v>272</v>
      </c>
      <c r="E7994" s="9" t="s">
        <v>467</v>
      </c>
      <c r="F7994" s="12">
        <v>44439</v>
      </c>
      <c r="G7994" s="12" t="str">
        <f>VLOOKUP(Table3[[#This Row],[Product ID]],[1]Products!$A:$G,2,0)</f>
        <v>Product 69</v>
      </c>
      <c r="H7994" s="22">
        <v>1</v>
      </c>
      <c r="I7994" s="9">
        <f>VLOOKUP('Consolidtaed Data'!$B2323,[1]Products!$A:$G,4,0)</f>
        <v>1494</v>
      </c>
      <c r="J7994" s="9">
        <f>VLOOKUP('Consolidtaed Data'!$B2323,[1]Products!$A:$G,3,0)</f>
        <v>971</v>
      </c>
      <c r="K7994" s="9">
        <f>'Consolidtaed Data'!$J2323*'Consolidtaed Data'!$H2323</f>
        <v>1261</v>
      </c>
      <c r="L7994" s="9">
        <f>'Consolidtaed Data'!$I2323*'Consolidtaed Data'!$H2323</f>
        <v>1638</v>
      </c>
      <c r="M7994" s="9">
        <f>'Consolidtaed Data'!$L2323-'Consolidtaed Data'!$K2323</f>
        <v>554</v>
      </c>
      <c r="N7994" s="9" t="str">
        <f>VLOOKUP('Consolidtaed Data'!$C2323,[1]Locations!$A:$O,2,0)</f>
        <v>Thousand Oaks</v>
      </c>
      <c r="O7994" s="9" t="str">
        <f>VLOOKUP('Consolidtaed Data'!$D2323,'[1]Sales People'!$A:$B,2,0)</f>
        <v>Justin Lynch</v>
      </c>
      <c r="P7994" s="9" t="str">
        <f>VLOOKUP('Consolidtaed Data'!$E2323,[1]Customers!$A:$B,2,0)</f>
        <v>Dennis Ruiz</v>
      </c>
      <c r="Q7994" s="11">
        <f>WEEKDAY('Consolidtaed Data'!$F2323)</f>
        <v>5</v>
      </c>
      <c r="R7994" s="9">
        <f>MONTH('Consolidtaed Data'!$F2323)</f>
        <v>6</v>
      </c>
      <c r="S7994" s="9" t="str">
        <f>TEXT(Table3[[#This Row],[Purchase Date]],"MMMM")</f>
        <v>August</v>
      </c>
      <c r="T7994" s="9">
        <f>YEAR('Consolidtaed Data'!$F2323)</f>
        <v>2020</v>
      </c>
    </row>
    <row r="7995" spans="1:20" x14ac:dyDescent="0.3">
      <c r="A7995" s="9" t="s">
        <v>9021</v>
      </c>
      <c r="B7995" s="9" t="s">
        <v>369</v>
      </c>
      <c r="C7995" s="9" t="s">
        <v>469</v>
      </c>
      <c r="D7995" s="9" t="s">
        <v>161</v>
      </c>
      <c r="E7995" s="9" t="s">
        <v>3244</v>
      </c>
      <c r="F7995" s="12">
        <v>44439</v>
      </c>
      <c r="G7995" s="12" t="str">
        <f>VLOOKUP(Table3[[#This Row],[Product ID]],[1]Products!$A:$G,2,0)</f>
        <v>Product 8</v>
      </c>
      <c r="H7995" s="22">
        <v>4</v>
      </c>
      <c r="I7995" s="9">
        <f>VLOOKUP('Consolidtaed Data'!$B2764,[1]Products!$A:$G,4,0)</f>
        <v>1783</v>
      </c>
      <c r="J7995" s="9">
        <f>VLOOKUP('Consolidtaed Data'!$B2764,[1]Products!$A:$G,3,0)</f>
        <v>1516</v>
      </c>
      <c r="K7995" s="9">
        <f>'Consolidtaed Data'!$J2764*'Consolidtaed Data'!$H2764</f>
        <v>589</v>
      </c>
      <c r="L7995" s="9">
        <f>'Consolidtaed Data'!$I2764*'Consolidtaed Data'!$H2764</f>
        <v>1052</v>
      </c>
      <c r="M7995" s="9">
        <f>'Consolidtaed Data'!$L2764-'Consolidtaed Data'!$K2764</f>
        <v>2946</v>
      </c>
      <c r="N7995" s="9" t="str">
        <f>VLOOKUP('Consolidtaed Data'!$C2764,[1]Locations!$A:$O,2,0)</f>
        <v>Rancho Cucamonga</v>
      </c>
      <c r="O7995" s="9" t="str">
        <f>VLOOKUP('Consolidtaed Data'!$D2764,'[1]Sales People'!$A:$B,2,0)</f>
        <v>Justin Lynch</v>
      </c>
      <c r="P7995" s="9" t="str">
        <f>VLOOKUP('Consolidtaed Data'!$E2764,[1]Customers!$A:$B,2,0)</f>
        <v>Carlos Kim</v>
      </c>
      <c r="Q7995" s="11">
        <f>WEEKDAY('Consolidtaed Data'!$F2764)</f>
        <v>3</v>
      </c>
      <c r="R7995" s="9">
        <f>MONTH('Consolidtaed Data'!$F2764)</f>
        <v>7</v>
      </c>
      <c r="S7995" s="9" t="str">
        <f>TEXT(Table3[[#This Row],[Purchase Date]],"MMMM")</f>
        <v>August</v>
      </c>
      <c r="T7995" s="9">
        <f>YEAR('Consolidtaed Data'!$F2764)</f>
        <v>2020</v>
      </c>
    </row>
    <row r="7996" spans="1:20" x14ac:dyDescent="0.3">
      <c r="A7996" s="9" t="s">
        <v>9022</v>
      </c>
      <c r="B7996" s="9" t="s">
        <v>79</v>
      </c>
      <c r="C7996" s="9" t="s">
        <v>50</v>
      </c>
      <c r="D7996" s="9" t="s">
        <v>197</v>
      </c>
      <c r="E7996" s="9" t="s">
        <v>154</v>
      </c>
      <c r="F7996" s="12">
        <v>44439</v>
      </c>
      <c r="G7996" s="12" t="str">
        <f>VLOOKUP(Table3[[#This Row],[Product ID]],[1]Products!$A:$G,2,0)</f>
        <v>Product 80</v>
      </c>
      <c r="H7996" s="22">
        <v>2</v>
      </c>
      <c r="I7996" s="9">
        <f>VLOOKUP('Consolidtaed Data'!$B2992,[1]Products!$A:$G,4,0)</f>
        <v>667</v>
      </c>
      <c r="J7996" s="9">
        <f>VLOOKUP('Consolidtaed Data'!$B2992,[1]Products!$A:$G,3,0)</f>
        <v>387</v>
      </c>
      <c r="K7996" s="9">
        <f>'Consolidtaed Data'!$J2992*'Consolidtaed Data'!$H2992</f>
        <v>4455</v>
      </c>
      <c r="L7996" s="9">
        <f>'Consolidtaed Data'!$I2992*'Consolidtaed Data'!$H2992</f>
        <v>6273</v>
      </c>
      <c r="M7996" s="9">
        <f>'Consolidtaed Data'!$L2992-'Consolidtaed Data'!$K2992</f>
        <v>364</v>
      </c>
      <c r="N7996" s="9" t="str">
        <f>VLOOKUP('Consolidtaed Data'!$C2992,[1]Locations!$A:$O,2,0)</f>
        <v>Berkeley</v>
      </c>
      <c r="O7996" s="9" t="str">
        <f>VLOOKUP('Consolidtaed Data'!$D2992,'[1]Sales People'!$A:$B,2,0)</f>
        <v>Scott Mason</v>
      </c>
      <c r="P7996" s="9" t="str">
        <f>VLOOKUP('Consolidtaed Data'!$E2992,[1]Customers!$A:$B,2,0)</f>
        <v>Thomas James</v>
      </c>
      <c r="Q7996" s="11">
        <f>WEEKDAY('Consolidtaed Data'!$F2992)</f>
        <v>6</v>
      </c>
      <c r="R7996" s="9">
        <f>MONTH('Consolidtaed Data'!$F2992)</f>
        <v>8</v>
      </c>
      <c r="S7996" s="9" t="str">
        <f>TEXT(Table3[[#This Row],[Purchase Date]],"MMMM")</f>
        <v>August</v>
      </c>
      <c r="T7996" s="9">
        <f>YEAR('Consolidtaed Data'!$F2992)</f>
        <v>2020</v>
      </c>
    </row>
    <row r="7997" spans="1:20" x14ac:dyDescent="0.3">
      <c r="A7997" s="9" t="s">
        <v>9023</v>
      </c>
      <c r="B7997" s="9" t="s">
        <v>234</v>
      </c>
      <c r="C7997" s="9" t="s">
        <v>16</v>
      </c>
      <c r="D7997" s="9" t="s">
        <v>80</v>
      </c>
      <c r="E7997" s="9" t="s">
        <v>81</v>
      </c>
      <c r="F7997" s="12">
        <v>44440</v>
      </c>
      <c r="G7997" s="12" t="str">
        <f>VLOOKUP(Table3[[#This Row],[Product ID]],[1]Products!$A:$G,2,0)</f>
        <v>Product 54</v>
      </c>
      <c r="H7997" s="22">
        <v>3</v>
      </c>
      <c r="I7997" s="9">
        <f>VLOOKUP('Consolidtaed Data'!$B12,[1]Products!$A:$G,4,0)</f>
        <v>1725</v>
      </c>
      <c r="J7997" s="9">
        <f>VLOOKUP('Consolidtaed Data'!$B12,[1]Products!$A:$G,3,0)</f>
        <v>1363</v>
      </c>
      <c r="K7997" s="9">
        <f>'Consolidtaed Data'!$J12*'Consolidtaed Data'!$H12</f>
        <v>358</v>
      </c>
      <c r="L7997" s="9">
        <f>'Consolidtaed Data'!$I12*'Consolidtaed Data'!$H12</f>
        <v>596</v>
      </c>
      <c r="M7997" s="9">
        <f>'Consolidtaed Data'!$L12-'Consolidtaed Data'!$K12</f>
        <v>99</v>
      </c>
      <c r="N7997" s="9" t="str">
        <f>VLOOKUP('Consolidtaed Data'!$C12,[1]Locations!$A:$O,2,0)</f>
        <v>Oxnard</v>
      </c>
      <c r="O7997" s="9" t="str">
        <f>VLOOKUP('Consolidtaed Data'!$D12,'[1]Sales People'!$A:$B,2,0)</f>
        <v>Joshua Cook</v>
      </c>
      <c r="P7997" s="9" t="str">
        <f>VLOOKUP('Consolidtaed Data'!$E12,[1]Customers!$A:$B,2,0)</f>
        <v>Billy West</v>
      </c>
      <c r="Q7997" s="11">
        <f>WEEKDAY('Consolidtaed Data'!$F12)</f>
        <v>4</v>
      </c>
      <c r="R7997" s="9">
        <f>MONTH('Consolidtaed Data'!$F12)</f>
        <v>1</v>
      </c>
      <c r="S7997" s="9" t="str">
        <f>TEXT(Table3[[#This Row],[Purchase Date]],"MMMM")</f>
        <v>September</v>
      </c>
      <c r="T7997" s="9">
        <f>YEAR('Consolidtaed Data'!$F12)</f>
        <v>2020</v>
      </c>
    </row>
    <row r="7998" spans="1:20" x14ac:dyDescent="0.3">
      <c r="A7998" s="9" t="s">
        <v>9024</v>
      </c>
      <c r="B7998" s="9" t="s">
        <v>191</v>
      </c>
      <c r="C7998" s="9" t="s">
        <v>140</v>
      </c>
      <c r="D7998" s="9" t="s">
        <v>13</v>
      </c>
      <c r="E7998" s="9" t="s">
        <v>1615</v>
      </c>
      <c r="F7998" s="12">
        <v>44440</v>
      </c>
      <c r="G7998" s="12" t="str">
        <f>VLOOKUP(Table3[[#This Row],[Product ID]],[1]Products!$A:$G,2,0)</f>
        <v>Product 36</v>
      </c>
      <c r="H7998" s="22">
        <v>3</v>
      </c>
      <c r="I7998" s="9">
        <f>VLOOKUP('Consolidtaed Data'!$B781,[1]Products!$A:$G,4,0)</f>
        <v>951</v>
      </c>
      <c r="J7998" s="9">
        <f>VLOOKUP('Consolidtaed Data'!$B781,[1]Products!$A:$G,3,0)</f>
        <v>504</v>
      </c>
      <c r="K7998" s="9">
        <f>'Consolidtaed Data'!$J781*'Consolidtaed Data'!$H781</f>
        <v>2134</v>
      </c>
      <c r="L7998" s="9">
        <f>'Consolidtaed Data'!$I781*'Consolidtaed Data'!$H781</f>
        <v>3618</v>
      </c>
      <c r="M7998" s="9">
        <f>'Consolidtaed Data'!$L781-'Consolidtaed Data'!$K781</f>
        <v>290</v>
      </c>
      <c r="N7998" s="9" t="str">
        <f>VLOOKUP('Consolidtaed Data'!$C781,[1]Locations!$A:$O,2,0)</f>
        <v>Anaheim</v>
      </c>
      <c r="O7998" s="9" t="str">
        <f>VLOOKUP('Consolidtaed Data'!$D781,'[1]Sales People'!$A:$B,2,0)</f>
        <v>Justin Lynch</v>
      </c>
      <c r="P7998" s="9" t="str">
        <f>VLOOKUP('Consolidtaed Data'!$E781,[1]Customers!$A:$B,2,0)</f>
        <v>Victor Dean</v>
      </c>
      <c r="Q7998" s="11">
        <f>WEEKDAY('Consolidtaed Data'!$F781)</f>
        <v>1</v>
      </c>
      <c r="R7998" s="9">
        <f>MONTH('Consolidtaed Data'!$F781)</f>
        <v>2</v>
      </c>
      <c r="S7998" s="9" t="str">
        <f>TEXT(Table3[[#This Row],[Purchase Date]],"MMMM")</f>
        <v>September</v>
      </c>
      <c r="T7998" s="9">
        <f>YEAR('Consolidtaed Data'!$F781)</f>
        <v>2020</v>
      </c>
    </row>
    <row r="7999" spans="1:20" x14ac:dyDescent="0.3">
      <c r="A7999" s="9" t="s">
        <v>9025</v>
      </c>
      <c r="B7999" s="9" t="s">
        <v>172</v>
      </c>
      <c r="C7999" s="9" t="s">
        <v>8</v>
      </c>
      <c r="D7999" s="9" t="s">
        <v>127</v>
      </c>
      <c r="E7999" s="9" t="s">
        <v>629</v>
      </c>
      <c r="F7999" s="12">
        <v>44440</v>
      </c>
      <c r="G7999" s="12" t="str">
        <f>VLOOKUP(Table3[[#This Row],[Product ID]],[1]Products!$A:$G,2,0)</f>
        <v>Product 4</v>
      </c>
      <c r="H7999" s="22">
        <v>1</v>
      </c>
      <c r="I7999" s="9">
        <f>VLOOKUP('Consolidtaed Data'!$B858,[1]Products!$A:$G,4,0)</f>
        <v>1889</v>
      </c>
      <c r="J7999" s="9">
        <f>VLOOKUP('Consolidtaed Data'!$B858,[1]Products!$A:$G,3,0)</f>
        <v>945</v>
      </c>
      <c r="K7999" s="9">
        <f>'Consolidtaed Data'!$J858*'Consolidtaed Data'!$H858</f>
        <v>79</v>
      </c>
      <c r="L7999" s="9">
        <f>'Consolidtaed Data'!$I858*'Consolidtaed Data'!$H858</f>
        <v>127</v>
      </c>
      <c r="M7999" s="9">
        <f>'Consolidtaed Data'!$L858-'Consolidtaed Data'!$K858</f>
        <v>696</v>
      </c>
      <c r="N7999" s="9" t="str">
        <f>VLOOKUP('Consolidtaed Data'!$C858,[1]Locations!$A:$O,2,0)</f>
        <v>San Jose</v>
      </c>
      <c r="O7999" s="9" t="str">
        <f>VLOOKUP('Consolidtaed Data'!$D858,'[1]Sales People'!$A:$B,2,0)</f>
        <v>Martin Carr</v>
      </c>
      <c r="P7999" s="9" t="str">
        <f>VLOOKUP('Consolidtaed Data'!$E858,[1]Customers!$A:$B,2,0)</f>
        <v>Jimmy Grant</v>
      </c>
      <c r="Q7999" s="11">
        <f>WEEKDAY('Consolidtaed Data'!$F858)</f>
        <v>1</v>
      </c>
      <c r="R7999" s="9">
        <f>MONTH('Consolidtaed Data'!$F858)</f>
        <v>3</v>
      </c>
      <c r="S7999" s="9" t="str">
        <f>TEXT(Table3[[#This Row],[Purchase Date]],"MMMM")</f>
        <v>September</v>
      </c>
      <c r="T7999" s="9">
        <f>YEAR('Consolidtaed Data'!$F858)</f>
        <v>2020</v>
      </c>
    </row>
    <row r="8000" spans="1:20" x14ac:dyDescent="0.3">
      <c r="A8000" s="9" t="s">
        <v>9026</v>
      </c>
      <c r="B8000" s="9" t="s">
        <v>240</v>
      </c>
      <c r="C8000" s="9" t="s">
        <v>12</v>
      </c>
      <c r="D8000" s="9" t="s">
        <v>329</v>
      </c>
      <c r="E8000" s="9" t="s">
        <v>1357</v>
      </c>
      <c r="F8000" s="12">
        <v>44440</v>
      </c>
      <c r="G8000" s="12" t="str">
        <f>VLOOKUP(Table3[[#This Row],[Product ID]],[1]Products!$A:$G,2,0)</f>
        <v>Product 70</v>
      </c>
      <c r="H8000" s="22">
        <v>1</v>
      </c>
      <c r="I8000" s="9">
        <f>VLOOKUP('Consolidtaed Data'!$B993,[1]Products!$A:$G,4,0)</f>
        <v>290</v>
      </c>
      <c r="J8000" s="9">
        <f>VLOOKUP('Consolidtaed Data'!$B993,[1]Products!$A:$G,3,0)</f>
        <v>200</v>
      </c>
      <c r="K8000" s="9">
        <f>'Consolidtaed Data'!$J993*'Consolidtaed Data'!$H993</f>
        <v>3070</v>
      </c>
      <c r="L8000" s="9">
        <f>'Consolidtaed Data'!$I993*'Consolidtaed Data'!$H993</f>
        <v>4514</v>
      </c>
      <c r="M8000" s="9">
        <f>'Consolidtaed Data'!$L993-'Consolidtaed Data'!$K993</f>
        <v>858</v>
      </c>
      <c r="N8000" s="9" t="str">
        <f>VLOOKUP('Consolidtaed Data'!$C993,[1]Locations!$A:$O,2,0)</f>
        <v>Santa Maria</v>
      </c>
      <c r="O8000" s="9" t="str">
        <f>VLOOKUP('Consolidtaed Data'!$D993,'[1]Sales People'!$A:$B,2,0)</f>
        <v>Howard Sims</v>
      </c>
      <c r="P8000" s="9" t="str">
        <f>VLOOKUP('Consolidtaed Data'!$E993,[1]Customers!$A:$B,2,0)</f>
        <v>David Mendoza</v>
      </c>
      <c r="Q8000" s="11">
        <f>WEEKDAY('Consolidtaed Data'!$F993)</f>
        <v>5</v>
      </c>
      <c r="R8000" s="9">
        <f>MONTH('Consolidtaed Data'!$F993)</f>
        <v>3</v>
      </c>
      <c r="S8000" s="9" t="str">
        <f>TEXT(Table3[[#This Row],[Purchase Date]],"MMMM")</f>
        <v>September</v>
      </c>
      <c r="T8000" s="9">
        <f>YEAR('Consolidtaed Data'!$F993)</f>
        <v>2020</v>
      </c>
    </row>
    <row r="8001" spans="1:20" x14ac:dyDescent="0.3">
      <c r="A8001" s="9" t="s">
        <v>9027</v>
      </c>
      <c r="B8001" s="9" t="s">
        <v>311</v>
      </c>
      <c r="C8001" s="9" t="s">
        <v>439</v>
      </c>
      <c r="D8001" s="9" t="s">
        <v>95</v>
      </c>
      <c r="E8001" s="9" t="s">
        <v>2118</v>
      </c>
      <c r="F8001" s="12">
        <v>44440</v>
      </c>
      <c r="G8001" s="12" t="str">
        <f>VLOOKUP(Table3[[#This Row],[Product ID]],[1]Products!$A:$G,2,0)</f>
        <v>Product 33</v>
      </c>
      <c r="H8001" s="22">
        <v>1</v>
      </c>
      <c r="I8001" s="9">
        <f>VLOOKUP('Consolidtaed Data'!$B1193,[1]Products!$A:$G,4,0)</f>
        <v>1119</v>
      </c>
      <c r="J8001" s="9">
        <f>VLOOKUP('Consolidtaed Data'!$B1193,[1]Products!$A:$G,3,0)</f>
        <v>683</v>
      </c>
      <c r="K8001" s="9">
        <f>'Consolidtaed Data'!$J1193*'Consolidtaed Data'!$H1193</f>
        <v>816</v>
      </c>
      <c r="L8001" s="9">
        <f>'Consolidtaed Data'!$I1193*'Consolidtaed Data'!$H1193</f>
        <v>1008</v>
      </c>
      <c r="M8001" s="9">
        <f>'Consolidtaed Data'!$L1193-'Consolidtaed Data'!$K1193</f>
        <v>46</v>
      </c>
      <c r="N8001" s="9" t="str">
        <f>VLOOKUP('Consolidtaed Data'!$C1193,[1]Locations!$A:$O,2,0)</f>
        <v>Palmdale</v>
      </c>
      <c r="O8001" s="9" t="str">
        <f>VLOOKUP('Consolidtaed Data'!$D1193,'[1]Sales People'!$A:$B,2,0)</f>
        <v>Joe Sims</v>
      </c>
      <c r="P8001" s="9" t="str">
        <f>VLOOKUP('Consolidtaed Data'!$E1193,[1]Customers!$A:$B,2,0)</f>
        <v>Arthur Roberts</v>
      </c>
      <c r="Q8001" s="11">
        <f>WEEKDAY('Consolidtaed Data'!$F1193)</f>
        <v>6</v>
      </c>
      <c r="R8001" s="9">
        <f>MONTH('Consolidtaed Data'!$F1193)</f>
        <v>3</v>
      </c>
      <c r="S8001" s="9" t="str">
        <f>TEXT(Table3[[#This Row],[Purchase Date]],"MMMM")</f>
        <v>September</v>
      </c>
      <c r="T8001" s="9">
        <f>YEAR('Consolidtaed Data'!$F1193)</f>
        <v>2020</v>
      </c>
    </row>
    <row r="8002" spans="1:20" x14ac:dyDescent="0.3">
      <c r="A8002" s="9" t="s">
        <v>9028</v>
      </c>
      <c r="B8002" s="9" t="s">
        <v>71</v>
      </c>
      <c r="C8002" s="9" t="s">
        <v>302</v>
      </c>
      <c r="D8002" s="9" t="s">
        <v>246</v>
      </c>
      <c r="E8002" s="9" t="s">
        <v>460</v>
      </c>
      <c r="F8002" s="12">
        <v>44440</v>
      </c>
      <c r="G8002" s="12" t="str">
        <f>VLOOKUP(Table3[[#This Row],[Product ID]],[1]Products!$A:$G,2,0)</f>
        <v>Product 42</v>
      </c>
      <c r="H8002" s="22">
        <v>2</v>
      </c>
      <c r="I8002" s="9">
        <f>VLOOKUP('Consolidtaed Data'!$B1247,[1]Products!$A:$G,4,0)</f>
        <v>556</v>
      </c>
      <c r="J8002" s="9">
        <f>VLOOKUP('Consolidtaed Data'!$B1247,[1]Products!$A:$G,3,0)</f>
        <v>395</v>
      </c>
      <c r="K8002" s="9">
        <f>'Consolidtaed Data'!$J1247*'Consolidtaed Data'!$H1247</f>
        <v>1632</v>
      </c>
      <c r="L8002" s="9">
        <f>'Consolidtaed Data'!$I1247*'Consolidtaed Data'!$H1247</f>
        <v>2016</v>
      </c>
      <c r="M8002" s="9">
        <f>'Consolidtaed Data'!$L1247-'Consolidtaed Data'!$K1247</f>
        <v>34</v>
      </c>
      <c r="N8002" s="9" t="str">
        <f>VLOOKUP('Consolidtaed Data'!$C1247,[1]Locations!$A:$O,2,0)</f>
        <v>Visalia</v>
      </c>
      <c r="O8002" s="9" t="str">
        <f>VLOOKUP('Consolidtaed Data'!$D1247,'[1]Sales People'!$A:$B,2,0)</f>
        <v>Jerry Perry</v>
      </c>
      <c r="P8002" s="9" t="str">
        <f>VLOOKUP('Consolidtaed Data'!$E1247,[1]Customers!$A:$B,2,0)</f>
        <v>Donald Diaz</v>
      </c>
      <c r="Q8002" s="11">
        <f>WEEKDAY('Consolidtaed Data'!$F1247)</f>
        <v>3</v>
      </c>
      <c r="R8002" s="9">
        <f>MONTH('Consolidtaed Data'!$F1247)</f>
        <v>3</v>
      </c>
      <c r="S8002" s="9" t="str">
        <f>TEXT(Table3[[#This Row],[Purchase Date]],"MMMM")</f>
        <v>September</v>
      </c>
      <c r="T8002" s="9">
        <f>YEAR('Consolidtaed Data'!$F1247)</f>
        <v>2020</v>
      </c>
    </row>
    <row r="8003" spans="1:20" x14ac:dyDescent="0.3">
      <c r="A8003" s="9" t="s">
        <v>9029</v>
      </c>
      <c r="B8003" s="9" t="s">
        <v>129</v>
      </c>
      <c r="C8003" s="9" t="s">
        <v>16</v>
      </c>
      <c r="D8003" s="9" t="s">
        <v>374</v>
      </c>
      <c r="E8003" s="9" t="s">
        <v>1771</v>
      </c>
      <c r="F8003" s="12">
        <v>44440</v>
      </c>
      <c r="G8003" s="12" t="str">
        <f>VLOOKUP(Table3[[#This Row],[Product ID]],[1]Products!$A:$G,2,0)</f>
        <v>Product 47</v>
      </c>
      <c r="H8003" s="22">
        <v>1</v>
      </c>
      <c r="I8003" s="9">
        <f>VLOOKUP('Consolidtaed Data'!$B2229,[1]Products!$A:$G,4,0)</f>
        <v>504</v>
      </c>
      <c r="J8003" s="9">
        <f>VLOOKUP('Consolidtaed Data'!$B2229,[1]Products!$A:$G,3,0)</f>
        <v>408</v>
      </c>
      <c r="K8003" s="9">
        <f>'Consolidtaed Data'!$J2229*'Consolidtaed Data'!$H2229</f>
        <v>450</v>
      </c>
      <c r="L8003" s="9">
        <f>'Consolidtaed Data'!$I2229*'Consolidtaed Data'!$H2229</f>
        <v>818</v>
      </c>
      <c r="M8003" s="9">
        <f>'Consolidtaed Data'!$L2229-'Consolidtaed Data'!$K2229</f>
        <v>1404</v>
      </c>
      <c r="N8003" s="9" t="str">
        <f>VLOOKUP('Consolidtaed Data'!$C2229,[1]Locations!$A:$O,2,0)</f>
        <v>Orange</v>
      </c>
      <c r="O8003" s="9" t="str">
        <f>VLOOKUP('Consolidtaed Data'!$D2229,'[1]Sales People'!$A:$B,2,0)</f>
        <v>Eugene Holmes</v>
      </c>
      <c r="P8003" s="9" t="str">
        <f>VLOOKUP('Consolidtaed Data'!$E2229,[1]Customers!$A:$B,2,0)</f>
        <v>Larry Freeman</v>
      </c>
      <c r="Q8003" s="11">
        <f>WEEKDAY('Consolidtaed Data'!$F2229)</f>
        <v>5</v>
      </c>
      <c r="R8003" s="9">
        <f>MONTH('Consolidtaed Data'!$F2229)</f>
        <v>6</v>
      </c>
      <c r="S8003" s="9" t="str">
        <f>TEXT(Table3[[#This Row],[Purchase Date]],"MMMM")</f>
        <v>September</v>
      </c>
      <c r="T8003" s="9">
        <f>YEAR('Consolidtaed Data'!$F2229)</f>
        <v>2020</v>
      </c>
    </row>
    <row r="8004" spans="1:20" x14ac:dyDescent="0.3">
      <c r="A8004" s="9" t="s">
        <v>9030</v>
      </c>
      <c r="B8004" s="9" t="s">
        <v>89</v>
      </c>
      <c r="C8004" s="9" t="s">
        <v>210</v>
      </c>
      <c r="D8004" s="9" t="s">
        <v>100</v>
      </c>
      <c r="E8004" s="9" t="s">
        <v>1673</v>
      </c>
      <c r="F8004" s="12">
        <v>44440</v>
      </c>
      <c r="G8004" s="12" t="str">
        <f>VLOOKUP(Table3[[#This Row],[Product ID]],[1]Products!$A:$G,2,0)</f>
        <v>Product 64</v>
      </c>
      <c r="H8004" s="22">
        <v>1</v>
      </c>
      <c r="I8004" s="9">
        <f>VLOOKUP('Consolidtaed Data'!$B2512,[1]Products!$A:$G,4,0)</f>
        <v>368</v>
      </c>
      <c r="J8004" s="9">
        <f>VLOOKUP('Consolidtaed Data'!$B2512,[1]Products!$A:$G,3,0)</f>
        <v>294</v>
      </c>
      <c r="K8004" s="9">
        <f>'Consolidtaed Data'!$J2512*'Consolidtaed Data'!$H2512</f>
        <v>2970</v>
      </c>
      <c r="L8004" s="9">
        <f>'Consolidtaed Data'!$I2512*'Consolidtaed Data'!$H2512</f>
        <v>4182</v>
      </c>
      <c r="M8004" s="9">
        <f>'Consolidtaed Data'!$L2512-'Consolidtaed Data'!$K2512</f>
        <v>161</v>
      </c>
      <c r="N8004" s="9" t="str">
        <f>VLOOKUP('Consolidtaed Data'!$C2512,[1]Locations!$A:$O,2,0)</f>
        <v>Irvine</v>
      </c>
      <c r="O8004" s="9" t="str">
        <f>VLOOKUP('Consolidtaed Data'!$D2512,'[1]Sales People'!$A:$B,2,0)</f>
        <v>Christopher Tucker</v>
      </c>
      <c r="P8004" s="9" t="str">
        <f>VLOOKUP('Consolidtaed Data'!$E2512,[1]Customers!$A:$B,2,0)</f>
        <v>Jeremy Vasquez</v>
      </c>
      <c r="Q8004" s="11">
        <f>WEEKDAY('Consolidtaed Data'!$F2512)</f>
        <v>4</v>
      </c>
      <c r="R8004" s="9">
        <f>MONTH('Consolidtaed Data'!$F2512)</f>
        <v>7</v>
      </c>
      <c r="S8004" s="9" t="str">
        <f>TEXT(Table3[[#This Row],[Purchase Date]],"MMMM")</f>
        <v>September</v>
      </c>
      <c r="T8004" s="9">
        <f>YEAR('Consolidtaed Data'!$F2512)</f>
        <v>2020</v>
      </c>
    </row>
    <row r="8005" spans="1:20" x14ac:dyDescent="0.3">
      <c r="A8005" s="9" t="s">
        <v>9031</v>
      </c>
      <c r="B8005" s="9" t="s">
        <v>219</v>
      </c>
      <c r="C8005" s="9" t="s">
        <v>126</v>
      </c>
      <c r="D8005" s="9" t="s">
        <v>197</v>
      </c>
      <c r="E8005" s="9" t="s">
        <v>1112</v>
      </c>
      <c r="F8005" s="12">
        <v>44440</v>
      </c>
      <c r="G8005" s="12" t="str">
        <f>VLOOKUP(Table3[[#This Row],[Product ID]],[1]Products!$A:$G,2,0)</f>
        <v>Product 35</v>
      </c>
      <c r="H8005" s="22">
        <v>1</v>
      </c>
      <c r="I8005" s="9">
        <f>VLOOKUP('Consolidtaed Data'!$B2588,[1]Products!$A:$G,4,0)</f>
        <v>818</v>
      </c>
      <c r="J8005" s="9">
        <f>VLOOKUP('Consolidtaed Data'!$B2588,[1]Products!$A:$G,3,0)</f>
        <v>450</v>
      </c>
      <c r="K8005" s="9">
        <f>'Consolidtaed Data'!$J2588*'Consolidtaed Data'!$H2588</f>
        <v>171</v>
      </c>
      <c r="L8005" s="9">
        <f>'Consolidtaed Data'!$I2588*'Consolidtaed Data'!$H2588</f>
        <v>217</v>
      </c>
      <c r="M8005" s="9">
        <f>'Consolidtaed Data'!$L2588-'Consolidtaed Data'!$K2588</f>
        <v>408</v>
      </c>
      <c r="N8005" s="9" t="str">
        <f>VLOOKUP('Consolidtaed Data'!$C2588,[1]Locations!$A:$O,2,0)</f>
        <v>Santa Rosa</v>
      </c>
      <c r="O8005" s="9" t="str">
        <f>VLOOKUP('Consolidtaed Data'!$D2588,'[1]Sales People'!$A:$B,2,0)</f>
        <v>Clarence Fox</v>
      </c>
      <c r="P8005" s="9" t="str">
        <f>VLOOKUP('Consolidtaed Data'!$E2588,[1]Customers!$A:$B,2,0)</f>
        <v>Gary Pierce</v>
      </c>
      <c r="Q8005" s="11">
        <f>WEEKDAY('Consolidtaed Data'!$F2588)</f>
        <v>3</v>
      </c>
      <c r="R8005" s="9">
        <f>MONTH('Consolidtaed Data'!$F2588)</f>
        <v>7</v>
      </c>
      <c r="S8005" s="9" t="str">
        <f>TEXT(Table3[[#This Row],[Purchase Date]],"MMMM")</f>
        <v>September</v>
      </c>
      <c r="T8005" s="9">
        <f>YEAR('Consolidtaed Data'!$F2588)</f>
        <v>2020</v>
      </c>
    </row>
    <row r="8006" spans="1:20" x14ac:dyDescent="0.3">
      <c r="A8006" s="9" t="s">
        <v>9032</v>
      </c>
      <c r="B8006" s="9" t="s">
        <v>278</v>
      </c>
      <c r="C8006" s="9" t="s">
        <v>564</v>
      </c>
      <c r="D8006" s="9" t="s">
        <v>281</v>
      </c>
      <c r="E8006" s="9" t="s">
        <v>1002</v>
      </c>
      <c r="F8006" s="12">
        <v>44440</v>
      </c>
      <c r="G8006" s="12" t="str">
        <f>VLOOKUP(Table3[[#This Row],[Product ID]],[1]Products!$A:$G,2,0)</f>
        <v>Product 75</v>
      </c>
      <c r="H8006" s="22">
        <v>4</v>
      </c>
      <c r="I8006" s="9">
        <f>VLOOKUP('Consolidtaed Data'!$B3268,[1]Products!$A:$G,4,0)</f>
        <v>799</v>
      </c>
      <c r="J8006" s="9">
        <f>VLOOKUP('Consolidtaed Data'!$B3268,[1]Products!$A:$G,3,0)</f>
        <v>455</v>
      </c>
      <c r="K8006" s="9">
        <f>'Consolidtaed Data'!$J3268*'Consolidtaed Data'!$H3268</f>
        <v>1350</v>
      </c>
      <c r="L8006" s="9">
        <f>'Consolidtaed Data'!$I3268*'Consolidtaed Data'!$H3268</f>
        <v>2454</v>
      </c>
      <c r="M8006" s="9">
        <f>'Consolidtaed Data'!$L3268-'Consolidtaed Data'!$K3268</f>
        <v>1341</v>
      </c>
      <c r="N8006" s="9" t="str">
        <f>VLOOKUP('Consolidtaed Data'!$C3268,[1]Locations!$A:$O,2,0)</f>
        <v>Oceanside</v>
      </c>
      <c r="O8006" s="9" t="str">
        <f>VLOOKUP('Consolidtaed Data'!$D3268,'[1]Sales People'!$A:$B,2,0)</f>
        <v>Carl Hall</v>
      </c>
      <c r="P8006" s="9" t="str">
        <f>VLOOKUP('Consolidtaed Data'!$E3268,[1]Customers!$A:$B,2,0)</f>
        <v>Russell Bailey</v>
      </c>
      <c r="Q8006" s="11">
        <f>WEEKDAY('Consolidtaed Data'!$F3268)</f>
        <v>7</v>
      </c>
      <c r="R8006" s="9">
        <f>MONTH('Consolidtaed Data'!$F3268)</f>
        <v>8</v>
      </c>
      <c r="S8006" s="9" t="str">
        <f>TEXT(Table3[[#This Row],[Purchase Date]],"MMMM")</f>
        <v>September</v>
      </c>
      <c r="T8006" s="9">
        <f>YEAR('Consolidtaed Data'!$F3268)</f>
        <v>2020</v>
      </c>
    </row>
    <row r="8007" spans="1:20" x14ac:dyDescent="0.3">
      <c r="A8007" s="9" t="s">
        <v>9033</v>
      </c>
      <c r="B8007" s="9" t="s">
        <v>529</v>
      </c>
      <c r="C8007" s="9" t="s">
        <v>21</v>
      </c>
      <c r="D8007" s="9" t="s">
        <v>95</v>
      </c>
      <c r="E8007" s="9" t="s">
        <v>499</v>
      </c>
      <c r="F8007" s="12">
        <v>44440</v>
      </c>
      <c r="G8007" s="12" t="str">
        <f>VLOOKUP(Table3[[#This Row],[Product ID]],[1]Products!$A:$G,2,0)</f>
        <v>Product 56</v>
      </c>
      <c r="H8007" s="22">
        <v>1</v>
      </c>
      <c r="I8007" s="9">
        <f>VLOOKUP('Consolidtaed Data'!$B3459,[1]Products!$A:$G,4,0)</f>
        <v>123</v>
      </c>
      <c r="J8007" s="9">
        <f>VLOOKUP('Consolidtaed Data'!$B3459,[1]Products!$A:$G,3,0)</f>
        <v>84</v>
      </c>
      <c r="K8007" s="9">
        <f>'Consolidtaed Data'!$J3459*'Consolidtaed Data'!$H3459</f>
        <v>2049</v>
      </c>
      <c r="L8007" s="9">
        <f>'Consolidtaed Data'!$I3459*'Consolidtaed Data'!$H3459</f>
        <v>3534</v>
      </c>
      <c r="M8007" s="9">
        <f>'Consolidtaed Data'!$L3459-'Consolidtaed Data'!$K3459</f>
        <v>952</v>
      </c>
      <c r="N8007" s="9" t="str">
        <f>VLOOKUP('Consolidtaed Data'!$C3459,[1]Locations!$A:$O,2,0)</f>
        <v>Orange</v>
      </c>
      <c r="O8007" s="9" t="str">
        <f>VLOOKUP('Consolidtaed Data'!$D3459,'[1]Sales People'!$A:$B,2,0)</f>
        <v>John Reyes</v>
      </c>
      <c r="P8007" s="9" t="str">
        <f>VLOOKUP('Consolidtaed Data'!$E3459,[1]Customers!$A:$B,2,0)</f>
        <v>Sean Morris</v>
      </c>
      <c r="Q8007" s="11">
        <f>WEEKDAY('Consolidtaed Data'!$F3459)</f>
        <v>5</v>
      </c>
      <c r="R8007" s="9">
        <f>MONTH('Consolidtaed Data'!$F3459)</f>
        <v>9</v>
      </c>
      <c r="S8007" s="9" t="str">
        <f>TEXT(Table3[[#This Row],[Purchase Date]],"MMMM")</f>
        <v>September</v>
      </c>
      <c r="T8007" s="9">
        <f>YEAR('Consolidtaed Data'!$F3459)</f>
        <v>2020</v>
      </c>
    </row>
    <row r="8008" spans="1:20" x14ac:dyDescent="0.3">
      <c r="A8008" s="9" t="s">
        <v>9034</v>
      </c>
      <c r="B8008" s="9" t="s">
        <v>225</v>
      </c>
      <c r="C8008" s="9" t="s">
        <v>423</v>
      </c>
      <c r="D8008" s="9" t="s">
        <v>315</v>
      </c>
      <c r="E8008" s="9" t="s">
        <v>242</v>
      </c>
      <c r="F8008" s="12">
        <v>44440</v>
      </c>
      <c r="G8008" s="12" t="str">
        <f>VLOOKUP(Table3[[#This Row],[Product ID]],[1]Products!$A:$G,2,0)</f>
        <v>Product 24</v>
      </c>
      <c r="H8008" s="22">
        <v>4</v>
      </c>
      <c r="I8008" s="9">
        <f>VLOOKUP('Consolidtaed Data'!$B3579,[1]Products!$A:$G,4,0)</f>
        <v>2353</v>
      </c>
      <c r="J8008" s="9">
        <f>VLOOKUP('Consolidtaed Data'!$B3579,[1]Products!$A:$G,3,0)</f>
        <v>1788</v>
      </c>
      <c r="K8008" s="9">
        <f>'Consolidtaed Data'!$J3579*'Consolidtaed Data'!$H3579</f>
        <v>269</v>
      </c>
      <c r="L8008" s="9">
        <f>'Consolidtaed Data'!$I3579*'Consolidtaed Data'!$H3579</f>
        <v>368</v>
      </c>
      <c r="M8008" s="9">
        <f>'Consolidtaed Data'!$L3579-'Consolidtaed Data'!$K3579</f>
        <v>1100</v>
      </c>
      <c r="N8008" s="9" t="str">
        <f>VLOOKUP('Consolidtaed Data'!$C3579,[1]Locations!$A:$O,2,0)</f>
        <v>Clovis</v>
      </c>
      <c r="O8008" s="9" t="str">
        <f>VLOOKUP('Consolidtaed Data'!$D3579,'[1]Sales People'!$A:$B,2,0)</f>
        <v>Arthur Mccoy</v>
      </c>
      <c r="P8008" s="9" t="str">
        <f>VLOOKUP('Consolidtaed Data'!$E3579,[1]Customers!$A:$B,2,0)</f>
        <v>William James</v>
      </c>
      <c r="Q8008" s="11">
        <f>WEEKDAY('Consolidtaed Data'!$F3579)</f>
        <v>6</v>
      </c>
      <c r="R8008" s="9">
        <f>MONTH('Consolidtaed Data'!$F3579)</f>
        <v>9</v>
      </c>
      <c r="S8008" s="9" t="str">
        <f>TEXT(Table3[[#This Row],[Purchase Date]],"MMMM")</f>
        <v>September</v>
      </c>
      <c r="T8008" s="9">
        <f>YEAR('Consolidtaed Data'!$F3579)</f>
        <v>2020</v>
      </c>
    </row>
    <row r="8009" spans="1:20" x14ac:dyDescent="0.3">
      <c r="A8009" s="9" t="s">
        <v>9035</v>
      </c>
      <c r="B8009" s="9" t="s">
        <v>529</v>
      </c>
      <c r="C8009" s="9" t="s">
        <v>295</v>
      </c>
      <c r="D8009" s="9" t="s">
        <v>26</v>
      </c>
      <c r="E8009" s="9" t="s">
        <v>540</v>
      </c>
      <c r="F8009" s="12">
        <v>44440</v>
      </c>
      <c r="G8009" s="12" t="str">
        <f>VLOOKUP(Table3[[#This Row],[Product ID]],[1]Products!$A:$G,2,0)</f>
        <v>Product 56</v>
      </c>
      <c r="H8009" s="22">
        <v>3</v>
      </c>
      <c r="I8009" s="9">
        <f>VLOOKUP('Consolidtaed Data'!$B3666,[1]Products!$A:$G,4,0)</f>
        <v>1566</v>
      </c>
      <c r="J8009" s="9">
        <f>VLOOKUP('Consolidtaed Data'!$B3666,[1]Products!$A:$G,3,0)</f>
        <v>1190</v>
      </c>
      <c r="K8009" s="9">
        <f>'Consolidtaed Data'!$J3666*'Consolidtaed Data'!$H3666</f>
        <v>294</v>
      </c>
      <c r="L8009" s="9">
        <f>'Consolidtaed Data'!$I3666*'Consolidtaed Data'!$H3666</f>
        <v>368</v>
      </c>
      <c r="M8009" s="9">
        <f>'Consolidtaed Data'!$L3666-'Consolidtaed Data'!$K3666</f>
        <v>1053</v>
      </c>
      <c r="N8009" s="9" t="str">
        <f>VLOOKUP('Consolidtaed Data'!$C3666,[1]Locations!$A:$O,2,0)</f>
        <v>Hayward</v>
      </c>
      <c r="O8009" s="9" t="str">
        <f>VLOOKUP('Consolidtaed Data'!$D3666,'[1]Sales People'!$A:$B,2,0)</f>
        <v>Kevin Butler</v>
      </c>
      <c r="P8009" s="9" t="str">
        <f>VLOOKUP('Consolidtaed Data'!$E3666,[1]Customers!$A:$B,2,0)</f>
        <v>Billy Olson</v>
      </c>
      <c r="Q8009" s="11">
        <f>WEEKDAY('Consolidtaed Data'!$F3666)</f>
        <v>6</v>
      </c>
      <c r="R8009" s="9">
        <f>MONTH('Consolidtaed Data'!$F3666)</f>
        <v>9</v>
      </c>
      <c r="S8009" s="9" t="str">
        <f>TEXT(Table3[[#This Row],[Purchase Date]],"MMMM")</f>
        <v>September</v>
      </c>
      <c r="T8009" s="9">
        <f>YEAR('Consolidtaed Data'!$F3666)</f>
        <v>2020</v>
      </c>
    </row>
    <row r="8010" spans="1:20" x14ac:dyDescent="0.3">
      <c r="A8010" s="9" t="s">
        <v>9036</v>
      </c>
      <c r="B8010" s="9" t="s">
        <v>294</v>
      </c>
      <c r="C8010" s="9" t="s">
        <v>228</v>
      </c>
      <c r="D8010" s="9" t="s">
        <v>22</v>
      </c>
      <c r="E8010" s="9" t="s">
        <v>389</v>
      </c>
      <c r="F8010" s="12">
        <v>44441</v>
      </c>
      <c r="G8010" s="12" t="str">
        <f>VLOOKUP(Table3[[#This Row],[Product ID]],[1]Products!$A:$G,2,0)</f>
        <v>Product 51</v>
      </c>
      <c r="H8010" s="22">
        <v>3</v>
      </c>
      <c r="I8010" s="9">
        <f>VLOOKUP('Consolidtaed Data'!$B88,[1]Products!$A:$G,4,0)</f>
        <v>1812</v>
      </c>
      <c r="J8010" s="9">
        <f>VLOOKUP('Consolidtaed Data'!$B88,[1]Products!$A:$G,3,0)</f>
        <v>1305</v>
      </c>
      <c r="K8010" s="9">
        <f>'Consolidtaed Data'!$J88*'Consolidtaed Data'!$H88</f>
        <v>4360</v>
      </c>
      <c r="L8010" s="9">
        <f>'Consolidtaed Data'!$I88*'Consolidtaed Data'!$H88</f>
        <v>5520</v>
      </c>
      <c r="M8010" s="9">
        <f>'Consolidtaed Data'!$L88-'Consolidtaed Data'!$K88</f>
        <v>136</v>
      </c>
      <c r="N8010" s="9" t="str">
        <f>VLOOKUP('Consolidtaed Data'!$C88,[1]Locations!$A:$O,2,0)</f>
        <v>Victorville</v>
      </c>
      <c r="O8010" s="9" t="str">
        <f>VLOOKUP('Consolidtaed Data'!$D88,'[1]Sales People'!$A:$B,2,0)</f>
        <v>Patrick Ruiz</v>
      </c>
      <c r="P8010" s="9" t="str">
        <f>VLOOKUP('Consolidtaed Data'!$E88,[1]Customers!$A:$B,2,0)</f>
        <v>Peter Fernandez</v>
      </c>
      <c r="Q8010" s="11">
        <f>WEEKDAY('Consolidtaed Data'!$F88)</f>
        <v>3</v>
      </c>
      <c r="R8010" s="9">
        <f>MONTH('Consolidtaed Data'!$F88)</f>
        <v>1</v>
      </c>
      <c r="S8010" s="9" t="str">
        <f>TEXT(Table3[[#This Row],[Purchase Date]],"MMMM")</f>
        <v>September</v>
      </c>
      <c r="T8010" s="9">
        <f>YEAR('Consolidtaed Data'!$F88)</f>
        <v>2020</v>
      </c>
    </row>
    <row r="8011" spans="1:20" x14ac:dyDescent="0.3">
      <c r="A8011" s="9" t="s">
        <v>9037</v>
      </c>
      <c r="B8011" s="9" t="s">
        <v>653</v>
      </c>
      <c r="C8011" s="9" t="s">
        <v>210</v>
      </c>
      <c r="D8011" s="9" t="s">
        <v>87</v>
      </c>
      <c r="E8011" s="9" t="s">
        <v>651</v>
      </c>
      <c r="F8011" s="12">
        <v>44441</v>
      </c>
      <c r="G8011" s="12" t="str">
        <f>VLOOKUP(Table3[[#This Row],[Product ID]],[1]Products!$A:$G,2,0)</f>
        <v>Product 74</v>
      </c>
      <c r="H8011" s="22">
        <v>4</v>
      </c>
      <c r="I8011" s="9">
        <f>VLOOKUP('Consolidtaed Data'!$B848,[1]Products!$A:$G,4,0)</f>
        <v>2294</v>
      </c>
      <c r="J8011" s="9">
        <f>VLOOKUP('Consolidtaed Data'!$B848,[1]Products!$A:$G,3,0)</f>
        <v>1399</v>
      </c>
      <c r="K8011" s="9">
        <f>'Consolidtaed Data'!$J848*'Consolidtaed Data'!$H848</f>
        <v>1684</v>
      </c>
      <c r="L8011" s="9">
        <f>'Consolidtaed Data'!$I848*'Consolidtaed Data'!$H848</f>
        <v>2244</v>
      </c>
      <c r="M8011" s="9">
        <f>'Consolidtaed Data'!$L848-'Consolidtaed Data'!$K848</f>
        <v>1953</v>
      </c>
      <c r="N8011" s="9" t="str">
        <f>VLOOKUP('Consolidtaed Data'!$C848,[1]Locations!$A:$O,2,0)</f>
        <v>Rancho Cucamonga</v>
      </c>
      <c r="O8011" s="9" t="str">
        <f>VLOOKUP('Consolidtaed Data'!$D848,'[1]Sales People'!$A:$B,2,0)</f>
        <v>Gary Rodriguez</v>
      </c>
      <c r="P8011" s="9" t="str">
        <f>VLOOKUP('Consolidtaed Data'!$E848,[1]Customers!$A:$B,2,0)</f>
        <v>Frank Webb</v>
      </c>
      <c r="Q8011" s="11">
        <f>WEEKDAY('Consolidtaed Data'!$F848)</f>
        <v>6</v>
      </c>
      <c r="R8011" s="9">
        <f>MONTH('Consolidtaed Data'!$F848)</f>
        <v>2</v>
      </c>
      <c r="S8011" s="9" t="str">
        <f>TEXT(Table3[[#This Row],[Purchase Date]],"MMMM")</f>
        <v>September</v>
      </c>
      <c r="T8011" s="9">
        <f>YEAR('Consolidtaed Data'!$F848)</f>
        <v>2020</v>
      </c>
    </row>
    <row r="8012" spans="1:20" x14ac:dyDescent="0.3">
      <c r="A8012" s="9" t="s">
        <v>9038</v>
      </c>
      <c r="B8012" s="9" t="s">
        <v>322</v>
      </c>
      <c r="C8012" s="9" t="s">
        <v>423</v>
      </c>
      <c r="D8012" s="9" t="s">
        <v>206</v>
      </c>
      <c r="E8012" s="9" t="s">
        <v>728</v>
      </c>
      <c r="F8012" s="12">
        <v>44441</v>
      </c>
      <c r="G8012" s="12" t="str">
        <f>VLOOKUP(Table3[[#This Row],[Product ID]],[1]Products!$A:$G,2,0)</f>
        <v>Product 43</v>
      </c>
      <c r="H8012" s="22">
        <v>1</v>
      </c>
      <c r="I8012" s="9">
        <f>VLOOKUP('Consolidtaed Data'!$B911,[1]Products!$A:$G,4,0)</f>
        <v>136</v>
      </c>
      <c r="J8012" s="9">
        <f>VLOOKUP('Consolidtaed Data'!$B911,[1]Products!$A:$G,3,0)</f>
        <v>72</v>
      </c>
      <c r="K8012" s="9">
        <f>'Consolidtaed Data'!$J911*'Consolidtaed Data'!$H911</f>
        <v>732</v>
      </c>
      <c r="L8012" s="9">
        <f>'Consolidtaed Data'!$I911*'Consolidtaed Data'!$H911</f>
        <v>1077</v>
      </c>
      <c r="M8012" s="9">
        <f>'Consolidtaed Data'!$L911-'Consolidtaed Data'!$K911</f>
        <v>246</v>
      </c>
      <c r="N8012" s="9" t="str">
        <f>VLOOKUP('Consolidtaed Data'!$C911,[1]Locations!$A:$O,2,0)</f>
        <v>Santa Ana</v>
      </c>
      <c r="O8012" s="9" t="str">
        <f>VLOOKUP('Consolidtaed Data'!$D911,'[1]Sales People'!$A:$B,2,0)</f>
        <v>Howard Gardner</v>
      </c>
      <c r="P8012" s="9" t="str">
        <f>VLOOKUP('Consolidtaed Data'!$E911,[1]Customers!$A:$B,2,0)</f>
        <v>Joe Powell</v>
      </c>
      <c r="Q8012" s="11">
        <f>WEEKDAY('Consolidtaed Data'!$F911)</f>
        <v>5</v>
      </c>
      <c r="R8012" s="9">
        <f>MONTH('Consolidtaed Data'!$F911)</f>
        <v>3</v>
      </c>
      <c r="S8012" s="9" t="str">
        <f>TEXT(Table3[[#This Row],[Purchase Date]],"MMMM")</f>
        <v>September</v>
      </c>
      <c r="T8012" s="9">
        <f>YEAR('Consolidtaed Data'!$F911)</f>
        <v>2020</v>
      </c>
    </row>
    <row r="8013" spans="1:20" x14ac:dyDescent="0.3">
      <c r="A8013" s="9" t="s">
        <v>9039</v>
      </c>
      <c r="B8013" s="9" t="s">
        <v>531</v>
      </c>
      <c r="C8013" s="9" t="s">
        <v>12</v>
      </c>
      <c r="D8013" s="9" t="s">
        <v>235</v>
      </c>
      <c r="E8013" s="9" t="s">
        <v>1574</v>
      </c>
      <c r="F8013" s="12">
        <v>44441</v>
      </c>
      <c r="G8013" s="12" t="str">
        <f>VLOOKUP(Table3[[#This Row],[Product ID]],[1]Products!$A:$G,2,0)</f>
        <v>Product 62</v>
      </c>
      <c r="H8013" s="22">
        <v>1</v>
      </c>
      <c r="I8013" s="9">
        <f>VLOOKUP('Consolidtaed Data'!$B986,[1]Products!$A:$G,4,0)</f>
        <v>1494</v>
      </c>
      <c r="J8013" s="9">
        <f>VLOOKUP('Consolidtaed Data'!$B986,[1]Products!$A:$G,3,0)</f>
        <v>971</v>
      </c>
      <c r="K8013" s="9">
        <f>'Consolidtaed Data'!$J986*'Consolidtaed Data'!$H986</f>
        <v>1788</v>
      </c>
      <c r="L8013" s="9">
        <f>'Consolidtaed Data'!$I986*'Consolidtaed Data'!$H986</f>
        <v>2353</v>
      </c>
      <c r="M8013" s="9">
        <f>'Consolidtaed Data'!$L986-'Consolidtaed Data'!$K986</f>
        <v>572</v>
      </c>
      <c r="N8013" s="9" t="str">
        <f>VLOOKUP('Consolidtaed Data'!$C986,[1]Locations!$A:$O,2,0)</f>
        <v>Santa Clara</v>
      </c>
      <c r="O8013" s="9" t="str">
        <f>VLOOKUP('Consolidtaed Data'!$D986,'[1]Sales People'!$A:$B,2,0)</f>
        <v>Kevin Butler</v>
      </c>
      <c r="P8013" s="9" t="str">
        <f>VLOOKUP('Consolidtaed Data'!$E986,[1]Customers!$A:$B,2,0)</f>
        <v>Donald Andrews</v>
      </c>
      <c r="Q8013" s="11">
        <f>WEEKDAY('Consolidtaed Data'!$F986)</f>
        <v>4</v>
      </c>
      <c r="R8013" s="9">
        <f>MONTH('Consolidtaed Data'!$F986)</f>
        <v>3</v>
      </c>
      <c r="S8013" s="9" t="str">
        <f>TEXT(Table3[[#This Row],[Purchase Date]],"MMMM")</f>
        <v>September</v>
      </c>
      <c r="T8013" s="9">
        <f>YEAR('Consolidtaed Data'!$F986)</f>
        <v>2020</v>
      </c>
    </row>
    <row r="8014" spans="1:20" x14ac:dyDescent="0.3">
      <c r="A8014" s="9" t="s">
        <v>9040</v>
      </c>
      <c r="B8014" s="9" t="s">
        <v>151</v>
      </c>
      <c r="C8014" s="9" t="s">
        <v>201</v>
      </c>
      <c r="D8014" s="9" t="s">
        <v>80</v>
      </c>
      <c r="E8014" s="9" t="s">
        <v>378</v>
      </c>
      <c r="F8014" s="12">
        <v>44441</v>
      </c>
      <c r="G8014" s="12" t="str">
        <f>VLOOKUP(Table3[[#This Row],[Product ID]],[1]Products!$A:$G,2,0)</f>
        <v>Product 94</v>
      </c>
      <c r="H8014" s="22">
        <v>4</v>
      </c>
      <c r="I8014" s="9">
        <f>VLOOKUP('Consolidtaed Data'!$B1031,[1]Products!$A:$G,4,0)</f>
        <v>1887</v>
      </c>
      <c r="J8014" s="9">
        <f>VLOOKUP('Consolidtaed Data'!$B1031,[1]Products!$A:$G,3,0)</f>
        <v>1378</v>
      </c>
      <c r="K8014" s="9">
        <f>'Consolidtaed Data'!$J1031*'Consolidtaed Data'!$H1031</f>
        <v>1890</v>
      </c>
      <c r="L8014" s="9">
        <f>'Consolidtaed Data'!$I1031*'Consolidtaed Data'!$H1031</f>
        <v>3778</v>
      </c>
      <c r="M8014" s="9">
        <f>'Consolidtaed Data'!$L1031-'Consolidtaed Data'!$K1031</f>
        <v>161</v>
      </c>
      <c r="N8014" s="9" t="str">
        <f>VLOOKUP('Consolidtaed Data'!$C1031,[1]Locations!$A:$O,2,0)</f>
        <v>Escondido</v>
      </c>
      <c r="O8014" s="9" t="str">
        <f>VLOOKUP('Consolidtaed Data'!$D1031,'[1]Sales People'!$A:$B,2,0)</f>
        <v>Robert Reed</v>
      </c>
      <c r="P8014" s="9" t="str">
        <f>VLOOKUP('Consolidtaed Data'!$E1031,[1]Customers!$A:$B,2,0)</f>
        <v>Scott Rice</v>
      </c>
      <c r="Q8014" s="11">
        <f>WEEKDAY('Consolidtaed Data'!$F1031)</f>
        <v>7</v>
      </c>
      <c r="R8014" s="9">
        <f>MONTH('Consolidtaed Data'!$F1031)</f>
        <v>3</v>
      </c>
      <c r="S8014" s="9" t="str">
        <f>TEXT(Table3[[#This Row],[Purchase Date]],"MMMM")</f>
        <v>September</v>
      </c>
      <c r="T8014" s="9">
        <f>YEAR('Consolidtaed Data'!$F1031)</f>
        <v>2020</v>
      </c>
    </row>
    <row r="8015" spans="1:20" x14ac:dyDescent="0.3">
      <c r="A8015" s="9" t="s">
        <v>9041</v>
      </c>
      <c r="B8015" s="9" t="s">
        <v>33</v>
      </c>
      <c r="C8015" s="9" t="s">
        <v>245</v>
      </c>
      <c r="D8015" s="9" t="s">
        <v>13</v>
      </c>
      <c r="E8015" s="9" t="s">
        <v>1794</v>
      </c>
      <c r="F8015" s="12">
        <v>44441</v>
      </c>
      <c r="G8015" s="12" t="str">
        <f>VLOOKUP(Table3[[#This Row],[Product ID]],[1]Products!$A:$G,2,0)</f>
        <v>Product 29</v>
      </c>
      <c r="H8015" s="22">
        <v>2</v>
      </c>
      <c r="I8015" s="9">
        <f>VLOOKUP('Consolidtaed Data'!$B1574,[1]Products!$A:$G,4,0)</f>
        <v>392</v>
      </c>
      <c r="J8015" s="9">
        <f>VLOOKUP('Consolidtaed Data'!$B1574,[1]Products!$A:$G,3,0)</f>
        <v>255</v>
      </c>
      <c r="K8015" s="9">
        <f>'Consolidtaed Data'!$J1574*'Consolidtaed Data'!$H1574</f>
        <v>1108</v>
      </c>
      <c r="L8015" s="9">
        <f>'Consolidtaed Data'!$I1574*'Consolidtaed Data'!$H1574</f>
        <v>1351</v>
      </c>
      <c r="M8015" s="9">
        <f>'Consolidtaed Data'!$L1574-'Consolidtaed Data'!$K1574</f>
        <v>993</v>
      </c>
      <c r="N8015" s="9" t="str">
        <f>VLOOKUP('Consolidtaed Data'!$C1574,[1]Locations!$A:$O,2,0)</f>
        <v>San Mateo</v>
      </c>
      <c r="O8015" s="9" t="str">
        <f>VLOOKUP('Consolidtaed Data'!$D1574,'[1]Sales People'!$A:$B,2,0)</f>
        <v>Larry Castillo</v>
      </c>
      <c r="P8015" s="9" t="str">
        <f>VLOOKUP('Consolidtaed Data'!$E1574,[1]Customers!$A:$B,2,0)</f>
        <v>Keith Robinson</v>
      </c>
      <c r="Q8015" s="11">
        <f>WEEKDAY('Consolidtaed Data'!$F1574)</f>
        <v>7</v>
      </c>
      <c r="R8015" s="9">
        <f>MONTH('Consolidtaed Data'!$F1574)</f>
        <v>4</v>
      </c>
      <c r="S8015" s="9" t="str">
        <f>TEXT(Table3[[#This Row],[Purchase Date]],"MMMM")</f>
        <v>September</v>
      </c>
      <c r="T8015" s="9">
        <f>YEAR('Consolidtaed Data'!$F1574)</f>
        <v>2020</v>
      </c>
    </row>
    <row r="8016" spans="1:20" x14ac:dyDescent="0.3">
      <c r="A8016" s="9" t="s">
        <v>9042</v>
      </c>
      <c r="B8016" s="9" t="s">
        <v>71</v>
      </c>
      <c r="C8016" s="9" t="s">
        <v>55</v>
      </c>
      <c r="D8016" s="9" t="s">
        <v>329</v>
      </c>
      <c r="E8016" s="9" t="s">
        <v>747</v>
      </c>
      <c r="F8016" s="12">
        <v>44441</v>
      </c>
      <c r="G8016" s="12" t="str">
        <f>VLOOKUP(Table3[[#This Row],[Product ID]],[1]Products!$A:$G,2,0)</f>
        <v>Product 42</v>
      </c>
      <c r="H8016" s="22">
        <v>2</v>
      </c>
      <c r="I8016" s="9">
        <f>VLOOKUP('Consolidtaed Data'!$B1680,[1]Products!$A:$G,4,0)</f>
        <v>2294</v>
      </c>
      <c r="J8016" s="9">
        <f>VLOOKUP('Consolidtaed Data'!$B1680,[1]Products!$A:$G,3,0)</f>
        <v>1399</v>
      </c>
      <c r="K8016" s="9">
        <f>'Consolidtaed Data'!$J1680*'Consolidtaed Data'!$H1680</f>
        <v>2180</v>
      </c>
      <c r="L8016" s="9">
        <f>'Consolidtaed Data'!$I1680*'Consolidtaed Data'!$H1680</f>
        <v>2760</v>
      </c>
      <c r="M8016" s="9">
        <f>'Consolidtaed Data'!$L1680-'Consolidtaed Data'!$K1680</f>
        <v>192</v>
      </c>
      <c r="N8016" s="9" t="str">
        <f>VLOOKUP('Consolidtaed Data'!$C1680,[1]Locations!$A:$O,2,0)</f>
        <v>Santa Rosa</v>
      </c>
      <c r="O8016" s="9" t="str">
        <f>VLOOKUP('Consolidtaed Data'!$D1680,'[1]Sales People'!$A:$B,2,0)</f>
        <v>Walter Cook</v>
      </c>
      <c r="P8016" s="9" t="str">
        <f>VLOOKUP('Consolidtaed Data'!$E1680,[1]Customers!$A:$B,2,0)</f>
        <v>Benjamin Jacobs</v>
      </c>
      <c r="Q8016" s="11">
        <f>WEEKDAY('Consolidtaed Data'!$F1680)</f>
        <v>7</v>
      </c>
      <c r="R8016" s="9">
        <f>MONTH('Consolidtaed Data'!$F1680)</f>
        <v>5</v>
      </c>
      <c r="S8016" s="9" t="str">
        <f>TEXT(Table3[[#This Row],[Purchase Date]],"MMMM")</f>
        <v>September</v>
      </c>
      <c r="T8016" s="9">
        <f>YEAR('Consolidtaed Data'!$F1680)</f>
        <v>2020</v>
      </c>
    </row>
    <row r="8017" spans="1:20" x14ac:dyDescent="0.3">
      <c r="A8017" s="9" t="s">
        <v>9043</v>
      </c>
      <c r="B8017" s="9" t="s">
        <v>418</v>
      </c>
      <c r="C8017" s="9" t="s">
        <v>82</v>
      </c>
      <c r="D8017" s="9" t="s">
        <v>326</v>
      </c>
      <c r="E8017" s="9" t="s">
        <v>211</v>
      </c>
      <c r="F8017" s="12">
        <v>44441</v>
      </c>
      <c r="G8017" s="12" t="str">
        <f>VLOOKUP(Table3[[#This Row],[Product ID]],[1]Products!$A:$G,2,0)</f>
        <v>Product 82</v>
      </c>
      <c r="H8017" s="22">
        <v>1</v>
      </c>
      <c r="I8017" s="9">
        <f>VLOOKUP('Consolidtaed Data'!$B1736,[1]Products!$A:$G,4,0)</f>
        <v>684</v>
      </c>
      <c r="J8017" s="9">
        <f>VLOOKUP('Consolidtaed Data'!$B1736,[1]Products!$A:$G,3,0)</f>
        <v>561</v>
      </c>
      <c r="K8017" s="9">
        <f>'Consolidtaed Data'!$J1736*'Consolidtaed Data'!$H1736</f>
        <v>400</v>
      </c>
      <c r="L8017" s="9">
        <f>'Consolidtaed Data'!$I1736*'Consolidtaed Data'!$H1736</f>
        <v>580</v>
      </c>
      <c r="M8017" s="9">
        <f>'Consolidtaed Data'!$L1736-'Consolidtaed Data'!$K1736</f>
        <v>722</v>
      </c>
      <c r="N8017" s="9" t="str">
        <f>VLOOKUP('Consolidtaed Data'!$C1736,[1]Locations!$A:$O,2,0)</f>
        <v>Palmdale</v>
      </c>
      <c r="O8017" s="9" t="str">
        <f>VLOOKUP('Consolidtaed Data'!$D1736,'[1]Sales People'!$A:$B,2,0)</f>
        <v>Jeremy Mendoza</v>
      </c>
      <c r="P8017" s="9" t="str">
        <f>VLOOKUP('Consolidtaed Data'!$E1736,[1]Customers!$A:$B,2,0)</f>
        <v>Shawn Cook</v>
      </c>
      <c r="Q8017" s="11">
        <f>WEEKDAY('Consolidtaed Data'!$F1736)</f>
        <v>5</v>
      </c>
      <c r="R8017" s="9">
        <f>MONTH('Consolidtaed Data'!$F1736)</f>
        <v>5</v>
      </c>
      <c r="S8017" s="9" t="str">
        <f>TEXT(Table3[[#This Row],[Purchase Date]],"MMMM")</f>
        <v>September</v>
      </c>
      <c r="T8017" s="9">
        <f>YEAR('Consolidtaed Data'!$F1736)</f>
        <v>2020</v>
      </c>
    </row>
    <row r="8018" spans="1:20" x14ac:dyDescent="0.3">
      <c r="A8018" s="9" t="s">
        <v>9044</v>
      </c>
      <c r="B8018" s="9" t="s">
        <v>330</v>
      </c>
      <c r="C8018" s="9" t="s">
        <v>439</v>
      </c>
      <c r="D8018" s="9" t="s">
        <v>153</v>
      </c>
      <c r="E8018" s="9" t="s">
        <v>730</v>
      </c>
      <c r="F8018" s="12">
        <v>44441</v>
      </c>
      <c r="G8018" s="12" t="str">
        <f>VLOOKUP(Table3[[#This Row],[Product ID]],[1]Products!$A:$G,2,0)</f>
        <v>Product 91</v>
      </c>
      <c r="H8018" s="22">
        <v>1</v>
      </c>
      <c r="I8018" s="9">
        <f>VLOOKUP('Consolidtaed Data'!$B1963,[1]Products!$A:$G,4,0)</f>
        <v>2294</v>
      </c>
      <c r="J8018" s="9">
        <f>VLOOKUP('Consolidtaed Data'!$B1963,[1]Products!$A:$G,3,0)</f>
        <v>1399</v>
      </c>
      <c r="K8018" s="9">
        <f>'Consolidtaed Data'!$J1963*'Consolidtaed Data'!$H1963</f>
        <v>947</v>
      </c>
      <c r="L8018" s="9">
        <f>'Consolidtaed Data'!$I1963*'Consolidtaed Data'!$H1963</f>
        <v>1353</v>
      </c>
      <c r="M8018" s="9">
        <f>'Consolidtaed Data'!$L1963-'Consolidtaed Data'!$K1963</f>
        <v>48</v>
      </c>
      <c r="N8018" s="9" t="str">
        <f>VLOOKUP('Consolidtaed Data'!$C1963,[1]Locations!$A:$O,2,0)</f>
        <v>Modesto</v>
      </c>
      <c r="O8018" s="9" t="str">
        <f>VLOOKUP('Consolidtaed Data'!$D1963,'[1]Sales People'!$A:$B,2,0)</f>
        <v>Brian Thomas</v>
      </c>
      <c r="P8018" s="9" t="str">
        <f>VLOOKUP('Consolidtaed Data'!$E1963,[1]Customers!$A:$B,2,0)</f>
        <v>Gerald Henry</v>
      </c>
      <c r="Q8018" s="11">
        <f>WEEKDAY('Consolidtaed Data'!$F1963)</f>
        <v>7</v>
      </c>
      <c r="R8018" s="9">
        <f>MONTH('Consolidtaed Data'!$F1963)</f>
        <v>5</v>
      </c>
      <c r="S8018" s="9" t="str">
        <f>TEXT(Table3[[#This Row],[Purchase Date]],"MMMM")</f>
        <v>September</v>
      </c>
      <c r="T8018" s="9">
        <f>YEAR('Consolidtaed Data'!$F1963)</f>
        <v>2020</v>
      </c>
    </row>
    <row r="8019" spans="1:20" x14ac:dyDescent="0.3">
      <c r="A8019" s="9" t="s">
        <v>9045</v>
      </c>
      <c r="B8019" s="9" t="s">
        <v>415</v>
      </c>
      <c r="C8019" s="9" t="s">
        <v>82</v>
      </c>
      <c r="D8019" s="9" t="s">
        <v>9</v>
      </c>
      <c r="E8019" s="9" t="s">
        <v>1067</v>
      </c>
      <c r="F8019" s="12">
        <v>44441</v>
      </c>
      <c r="G8019" s="12" t="str">
        <f>VLOOKUP(Table3[[#This Row],[Product ID]],[1]Products!$A:$G,2,0)</f>
        <v>Product 18</v>
      </c>
      <c r="H8019" s="22">
        <v>3</v>
      </c>
      <c r="I8019" s="9">
        <f>VLOOKUP('Consolidtaed Data'!$B1995,[1]Products!$A:$G,4,0)</f>
        <v>2396</v>
      </c>
      <c r="J8019" s="9">
        <f>VLOOKUP('Consolidtaed Data'!$B1995,[1]Products!$A:$G,3,0)</f>
        <v>1965</v>
      </c>
      <c r="K8019" s="9">
        <f>'Consolidtaed Data'!$J1995*'Consolidtaed Data'!$H1995</f>
        <v>3228</v>
      </c>
      <c r="L8019" s="9">
        <f>'Consolidtaed Data'!$I1995*'Consolidtaed Data'!$H1995</f>
        <v>5868</v>
      </c>
      <c r="M8019" s="9">
        <f>'Consolidtaed Data'!$L1995-'Consolidtaed Data'!$K1995</f>
        <v>1032</v>
      </c>
      <c r="N8019" s="9" t="str">
        <f>VLOOKUP('Consolidtaed Data'!$C1995,[1]Locations!$A:$O,2,0)</f>
        <v>Corona</v>
      </c>
      <c r="O8019" s="9" t="str">
        <f>VLOOKUP('Consolidtaed Data'!$D1995,'[1]Sales People'!$A:$B,2,0)</f>
        <v>Roger Robertson</v>
      </c>
      <c r="P8019" s="9" t="str">
        <f>VLOOKUP('Consolidtaed Data'!$E1995,[1]Customers!$A:$B,2,0)</f>
        <v>Ernest Ortiz</v>
      </c>
      <c r="Q8019" s="11">
        <f>WEEKDAY('Consolidtaed Data'!$F1995)</f>
        <v>2</v>
      </c>
      <c r="R8019" s="9">
        <f>MONTH('Consolidtaed Data'!$F1995)</f>
        <v>5</v>
      </c>
      <c r="S8019" s="9" t="str">
        <f>TEXT(Table3[[#This Row],[Purchase Date]],"MMMM")</f>
        <v>September</v>
      </c>
      <c r="T8019" s="9">
        <f>YEAR('Consolidtaed Data'!$F1995)</f>
        <v>2020</v>
      </c>
    </row>
    <row r="8020" spans="1:20" x14ac:dyDescent="0.3">
      <c r="A8020" s="9" t="s">
        <v>9046</v>
      </c>
      <c r="B8020" s="9" t="s">
        <v>531</v>
      </c>
      <c r="C8020" s="9" t="s">
        <v>67</v>
      </c>
      <c r="D8020" s="9" t="s">
        <v>402</v>
      </c>
      <c r="E8020" s="9" t="s">
        <v>2930</v>
      </c>
      <c r="F8020" s="12">
        <v>44441</v>
      </c>
      <c r="G8020" s="12" t="str">
        <f>VLOOKUP(Table3[[#This Row],[Product ID]],[1]Products!$A:$G,2,0)</f>
        <v>Product 62</v>
      </c>
      <c r="H8020" s="22">
        <v>1</v>
      </c>
      <c r="I8020" s="9">
        <f>VLOOKUP('Consolidtaed Data'!$B2231,[1]Products!$A:$G,4,0)</f>
        <v>1380</v>
      </c>
      <c r="J8020" s="9">
        <f>VLOOKUP('Consolidtaed Data'!$B2231,[1]Products!$A:$G,3,0)</f>
        <v>1090</v>
      </c>
      <c r="K8020" s="9">
        <f>'Consolidtaed Data'!$J2231*'Consolidtaed Data'!$H2231</f>
        <v>5588</v>
      </c>
      <c r="L8020" s="9">
        <f>'Consolidtaed Data'!$I2231*'Consolidtaed Data'!$H2231</f>
        <v>7868</v>
      </c>
      <c r="M8020" s="9">
        <f>'Consolidtaed Data'!$L2231-'Consolidtaed Data'!$K2231</f>
        <v>795</v>
      </c>
      <c r="N8020" s="9" t="str">
        <f>VLOOKUP('Consolidtaed Data'!$C2231,[1]Locations!$A:$O,2,0)</f>
        <v>San Francisco</v>
      </c>
      <c r="O8020" s="9" t="str">
        <f>VLOOKUP('Consolidtaed Data'!$D2231,'[1]Sales People'!$A:$B,2,0)</f>
        <v>Bobby Russell</v>
      </c>
      <c r="P8020" s="9" t="str">
        <f>VLOOKUP('Consolidtaed Data'!$E2231,[1]Customers!$A:$B,2,0)</f>
        <v>Michael Lane</v>
      </c>
      <c r="Q8020" s="11">
        <f>WEEKDAY('Consolidtaed Data'!$F2231)</f>
        <v>6</v>
      </c>
      <c r="R8020" s="9">
        <f>MONTH('Consolidtaed Data'!$F2231)</f>
        <v>6</v>
      </c>
      <c r="S8020" s="9" t="str">
        <f>TEXT(Table3[[#This Row],[Purchase Date]],"MMMM")</f>
        <v>September</v>
      </c>
      <c r="T8020" s="9">
        <f>YEAR('Consolidtaed Data'!$F2231)</f>
        <v>2020</v>
      </c>
    </row>
    <row r="8021" spans="1:20" x14ac:dyDescent="0.3">
      <c r="A8021" s="9" t="s">
        <v>9047</v>
      </c>
      <c r="B8021" s="9" t="s">
        <v>79</v>
      </c>
      <c r="C8021" s="9" t="s">
        <v>126</v>
      </c>
      <c r="D8021" s="9" t="s">
        <v>17</v>
      </c>
      <c r="E8021" s="9" t="s">
        <v>590</v>
      </c>
      <c r="F8021" s="12">
        <v>44441</v>
      </c>
      <c r="G8021" s="12" t="str">
        <f>VLOOKUP(Table3[[#This Row],[Product ID]],[1]Products!$A:$G,2,0)</f>
        <v>Product 80</v>
      </c>
      <c r="H8021" s="22">
        <v>2</v>
      </c>
      <c r="I8021" s="9">
        <f>VLOOKUP('Consolidtaed Data'!$B2367,[1]Products!$A:$G,4,0)</f>
        <v>136</v>
      </c>
      <c r="J8021" s="9">
        <f>VLOOKUP('Consolidtaed Data'!$B2367,[1]Products!$A:$G,3,0)</f>
        <v>72</v>
      </c>
      <c r="K8021" s="9">
        <f>'Consolidtaed Data'!$J2367*'Consolidtaed Data'!$H2367</f>
        <v>648</v>
      </c>
      <c r="L8021" s="9">
        <f>'Consolidtaed Data'!$I2367*'Consolidtaed Data'!$H2367</f>
        <v>771</v>
      </c>
      <c r="M8021" s="9">
        <f>'Consolidtaed Data'!$L2367-'Consolidtaed Data'!$K2367</f>
        <v>383</v>
      </c>
      <c r="N8021" s="9" t="str">
        <f>VLOOKUP('Consolidtaed Data'!$C2367,[1]Locations!$A:$O,2,0)</f>
        <v>Santa Clarita</v>
      </c>
      <c r="O8021" s="9" t="str">
        <f>VLOOKUP('Consolidtaed Data'!$D2367,'[1]Sales People'!$A:$B,2,0)</f>
        <v>Joe Sims</v>
      </c>
      <c r="P8021" s="9" t="str">
        <f>VLOOKUP('Consolidtaed Data'!$E2367,[1]Customers!$A:$B,2,0)</f>
        <v>Daniel Fernandez</v>
      </c>
      <c r="Q8021" s="11">
        <f>WEEKDAY('Consolidtaed Data'!$F2367)</f>
        <v>1</v>
      </c>
      <c r="R8021" s="9">
        <f>MONTH('Consolidtaed Data'!$F2367)</f>
        <v>6</v>
      </c>
      <c r="S8021" s="9" t="str">
        <f>TEXT(Table3[[#This Row],[Purchase Date]],"MMMM")</f>
        <v>September</v>
      </c>
      <c r="T8021" s="9">
        <f>YEAR('Consolidtaed Data'!$F2367)</f>
        <v>2020</v>
      </c>
    </row>
    <row r="8022" spans="1:20" x14ac:dyDescent="0.3">
      <c r="A8022" s="9" t="s">
        <v>9048</v>
      </c>
      <c r="B8022" s="9" t="s">
        <v>338</v>
      </c>
      <c r="C8022" s="9" t="s">
        <v>420</v>
      </c>
      <c r="D8022" s="9" t="s">
        <v>95</v>
      </c>
      <c r="E8022" s="9" t="s">
        <v>834</v>
      </c>
      <c r="F8022" s="12">
        <v>44441</v>
      </c>
      <c r="G8022" s="12" t="str">
        <f>VLOOKUP(Table3[[#This Row],[Product ID]],[1]Products!$A:$G,2,0)</f>
        <v>Product 95</v>
      </c>
      <c r="H8022" s="22">
        <v>1</v>
      </c>
      <c r="I8022" s="9">
        <f>VLOOKUP('Consolidtaed Data'!$B3013,[1]Products!$A:$G,4,0)</f>
        <v>2257</v>
      </c>
      <c r="J8022" s="9">
        <f>VLOOKUP('Consolidtaed Data'!$B3013,[1]Products!$A:$G,3,0)</f>
        <v>1535</v>
      </c>
      <c r="K8022" s="9">
        <f>'Consolidtaed Data'!$J3013*'Consolidtaed Data'!$H3013</f>
        <v>4184</v>
      </c>
      <c r="L8022" s="9">
        <f>'Consolidtaed Data'!$I3013*'Consolidtaed Data'!$H3013</f>
        <v>6540</v>
      </c>
      <c r="M8022" s="9">
        <f>'Consolidtaed Data'!$L3013-'Consolidtaed Data'!$K3013</f>
        <v>895</v>
      </c>
      <c r="N8022" s="9" t="str">
        <f>VLOOKUP('Consolidtaed Data'!$C3013,[1]Locations!$A:$O,2,0)</f>
        <v>Torrance</v>
      </c>
      <c r="O8022" s="9" t="str">
        <f>VLOOKUP('Consolidtaed Data'!$D3013,'[1]Sales People'!$A:$B,2,0)</f>
        <v>Larry Marshall</v>
      </c>
      <c r="P8022" s="9" t="str">
        <f>VLOOKUP('Consolidtaed Data'!$E3013,[1]Customers!$A:$B,2,0)</f>
        <v>Martin Reyes</v>
      </c>
      <c r="Q8022" s="11">
        <f>WEEKDAY('Consolidtaed Data'!$F3013)</f>
        <v>7</v>
      </c>
      <c r="R8022" s="9">
        <f>MONTH('Consolidtaed Data'!$F3013)</f>
        <v>8</v>
      </c>
      <c r="S8022" s="9" t="str">
        <f>TEXT(Table3[[#This Row],[Purchase Date]],"MMMM")</f>
        <v>September</v>
      </c>
      <c r="T8022" s="9">
        <f>YEAR('Consolidtaed Data'!$F3013)</f>
        <v>2020</v>
      </c>
    </row>
    <row r="8023" spans="1:20" x14ac:dyDescent="0.3">
      <c r="A8023" s="9" t="s">
        <v>9049</v>
      </c>
      <c r="B8023" s="9" t="s">
        <v>62</v>
      </c>
      <c r="C8023" s="9" t="s">
        <v>108</v>
      </c>
      <c r="D8023" s="9" t="s">
        <v>100</v>
      </c>
      <c r="E8023" s="9" t="s">
        <v>2727</v>
      </c>
      <c r="F8023" s="12">
        <v>44441</v>
      </c>
      <c r="G8023" s="12" t="str">
        <f>VLOOKUP(Table3[[#This Row],[Product ID]],[1]Products!$A:$G,2,0)</f>
        <v>Product 17</v>
      </c>
      <c r="H8023" s="22">
        <v>2</v>
      </c>
      <c r="I8023" s="9">
        <f>VLOOKUP('Consolidtaed Data'!$B3148,[1]Products!$A:$G,4,0)</f>
        <v>1809</v>
      </c>
      <c r="J8023" s="9">
        <f>VLOOKUP('Consolidtaed Data'!$B3148,[1]Products!$A:$G,3,0)</f>
        <v>1067</v>
      </c>
      <c r="K8023" s="9">
        <f>'Consolidtaed Data'!$J3148*'Consolidtaed Data'!$H3148</f>
        <v>1367</v>
      </c>
      <c r="L8023" s="9">
        <f>'Consolidtaed Data'!$I3148*'Consolidtaed Data'!$H3148</f>
        <v>2241</v>
      </c>
      <c r="M8023" s="9">
        <f>'Consolidtaed Data'!$L3148-'Consolidtaed Data'!$K3148</f>
        <v>1808</v>
      </c>
      <c r="N8023" s="9" t="str">
        <f>VLOOKUP('Consolidtaed Data'!$C3148,[1]Locations!$A:$O,2,0)</f>
        <v>Corona</v>
      </c>
      <c r="O8023" s="9" t="str">
        <f>VLOOKUP('Consolidtaed Data'!$D3148,'[1]Sales People'!$A:$B,2,0)</f>
        <v>Brian Hansen</v>
      </c>
      <c r="P8023" s="9" t="str">
        <f>VLOOKUP('Consolidtaed Data'!$E3148,[1]Customers!$A:$B,2,0)</f>
        <v>Nicholas Garcia</v>
      </c>
      <c r="Q8023" s="11">
        <f>WEEKDAY('Consolidtaed Data'!$F3148)</f>
        <v>5</v>
      </c>
      <c r="R8023" s="9">
        <f>MONTH('Consolidtaed Data'!$F3148)</f>
        <v>8</v>
      </c>
      <c r="S8023" s="9" t="str">
        <f>TEXT(Table3[[#This Row],[Purchase Date]],"MMMM")</f>
        <v>September</v>
      </c>
      <c r="T8023" s="9">
        <f>YEAR('Consolidtaed Data'!$F3148)</f>
        <v>2020</v>
      </c>
    </row>
    <row r="8024" spans="1:20" x14ac:dyDescent="0.3">
      <c r="A8024" s="9" t="s">
        <v>9050</v>
      </c>
      <c r="B8024" s="9" t="s">
        <v>301</v>
      </c>
      <c r="C8024" s="9" t="s">
        <v>178</v>
      </c>
      <c r="D8024" s="9" t="s">
        <v>272</v>
      </c>
      <c r="E8024" s="9" t="s">
        <v>296</v>
      </c>
      <c r="F8024" s="12">
        <v>44441</v>
      </c>
      <c r="G8024" s="12" t="str">
        <f>VLOOKUP(Table3[[#This Row],[Product ID]],[1]Products!$A:$G,2,0)</f>
        <v>Product 57</v>
      </c>
      <c r="H8024" s="22">
        <v>2</v>
      </c>
      <c r="I8024" s="9">
        <f>VLOOKUP('Consolidtaed Data'!$B3213,[1]Products!$A:$G,4,0)</f>
        <v>1826</v>
      </c>
      <c r="J8024" s="9">
        <f>VLOOKUP('Consolidtaed Data'!$B3213,[1]Products!$A:$G,3,0)</f>
        <v>1443</v>
      </c>
      <c r="K8024" s="9">
        <f>'Consolidtaed Data'!$J3213*'Consolidtaed Data'!$H3213</f>
        <v>2336</v>
      </c>
      <c r="L8024" s="9">
        <f>'Consolidtaed Data'!$I3213*'Consolidtaed Data'!$H3213</f>
        <v>3652</v>
      </c>
      <c r="M8024" s="9">
        <f>'Consolidtaed Data'!$L3213-'Consolidtaed Data'!$K3213</f>
        <v>463</v>
      </c>
      <c r="N8024" s="9" t="str">
        <f>VLOOKUP('Consolidtaed Data'!$C3213,[1]Locations!$A:$O,2,0)</f>
        <v>Torrance</v>
      </c>
      <c r="O8024" s="9" t="str">
        <f>VLOOKUP('Consolidtaed Data'!$D3213,'[1]Sales People'!$A:$B,2,0)</f>
        <v>Henry Nelson</v>
      </c>
      <c r="P8024" s="9" t="str">
        <f>VLOOKUP('Consolidtaed Data'!$E3213,[1]Customers!$A:$B,2,0)</f>
        <v>Albert Rice</v>
      </c>
      <c r="Q8024" s="11">
        <f>WEEKDAY('Consolidtaed Data'!$F3213)</f>
        <v>2</v>
      </c>
      <c r="R8024" s="9">
        <f>MONTH('Consolidtaed Data'!$F3213)</f>
        <v>8</v>
      </c>
      <c r="S8024" s="9" t="str">
        <f>TEXT(Table3[[#This Row],[Purchase Date]],"MMMM")</f>
        <v>September</v>
      </c>
      <c r="T8024" s="9">
        <f>YEAR('Consolidtaed Data'!$F3213)</f>
        <v>2020</v>
      </c>
    </row>
    <row r="8025" spans="1:20" x14ac:dyDescent="0.3">
      <c r="A8025" s="9" t="s">
        <v>9051</v>
      </c>
      <c r="B8025" s="9" t="s">
        <v>182</v>
      </c>
      <c r="C8025" s="9" t="s">
        <v>319</v>
      </c>
      <c r="D8025" s="9" t="s">
        <v>153</v>
      </c>
      <c r="E8025" s="9" t="s">
        <v>644</v>
      </c>
      <c r="F8025" s="12">
        <v>44442</v>
      </c>
      <c r="G8025" s="12" t="str">
        <f>VLOOKUP(Table3[[#This Row],[Product ID]],[1]Products!$A:$G,2,0)</f>
        <v>Product 9</v>
      </c>
      <c r="H8025" s="22">
        <v>1</v>
      </c>
      <c r="I8025" s="9">
        <f>VLOOKUP('Consolidtaed Data'!$B701,[1]Products!$A:$G,4,0)</f>
        <v>1526</v>
      </c>
      <c r="J8025" s="9">
        <f>VLOOKUP('Consolidtaed Data'!$B701,[1]Products!$A:$G,3,0)</f>
        <v>1251</v>
      </c>
      <c r="K8025" s="9">
        <f>'Consolidtaed Data'!$J701*'Consolidtaed Data'!$H701</f>
        <v>888</v>
      </c>
      <c r="L8025" s="9">
        <f>'Consolidtaed Data'!$I701*'Consolidtaed Data'!$H701</f>
        <v>1506</v>
      </c>
      <c r="M8025" s="9">
        <f>'Consolidtaed Data'!$L701-'Consolidtaed Data'!$K701</f>
        <v>451</v>
      </c>
      <c r="N8025" s="9" t="str">
        <f>VLOOKUP('Consolidtaed Data'!$C701,[1]Locations!$A:$O,2,0)</f>
        <v>El Monte</v>
      </c>
      <c r="O8025" s="9" t="str">
        <f>VLOOKUP('Consolidtaed Data'!$D701,'[1]Sales People'!$A:$B,2,0)</f>
        <v>Robert Reed</v>
      </c>
      <c r="P8025" s="9" t="str">
        <f>VLOOKUP('Consolidtaed Data'!$E701,[1]Customers!$A:$B,2,0)</f>
        <v>Juan Harvey</v>
      </c>
      <c r="Q8025" s="11">
        <f>WEEKDAY('Consolidtaed Data'!$F701)</f>
        <v>3</v>
      </c>
      <c r="R8025" s="9">
        <f>MONTH('Consolidtaed Data'!$F701)</f>
        <v>2</v>
      </c>
      <c r="S8025" s="9" t="str">
        <f>TEXT(Table3[[#This Row],[Purchase Date]],"MMMM")</f>
        <v>September</v>
      </c>
      <c r="T8025" s="9">
        <f>YEAR('Consolidtaed Data'!$F701)</f>
        <v>2020</v>
      </c>
    </row>
    <row r="8026" spans="1:20" x14ac:dyDescent="0.3">
      <c r="A8026" s="9" t="s">
        <v>9052</v>
      </c>
      <c r="B8026" s="9" t="s">
        <v>278</v>
      </c>
      <c r="C8026" s="9" t="s">
        <v>55</v>
      </c>
      <c r="D8026" s="9" t="s">
        <v>26</v>
      </c>
      <c r="E8026" s="9" t="s">
        <v>385</v>
      </c>
      <c r="F8026" s="12">
        <v>44442</v>
      </c>
      <c r="G8026" s="12" t="str">
        <f>VLOOKUP(Table3[[#This Row],[Product ID]],[1]Products!$A:$G,2,0)</f>
        <v>Product 75</v>
      </c>
      <c r="H8026" s="22">
        <v>2</v>
      </c>
      <c r="I8026" s="9">
        <f>VLOOKUP('Consolidtaed Data'!$B853,[1]Products!$A:$G,4,0)</f>
        <v>1725</v>
      </c>
      <c r="J8026" s="9">
        <f>VLOOKUP('Consolidtaed Data'!$B853,[1]Products!$A:$G,3,0)</f>
        <v>1363</v>
      </c>
      <c r="K8026" s="9">
        <f>'Consolidtaed Data'!$J853*'Consolidtaed Data'!$H853</f>
        <v>1434</v>
      </c>
      <c r="L8026" s="9">
        <f>'Consolidtaed Data'!$I853*'Consolidtaed Data'!$H853</f>
        <v>2658</v>
      </c>
      <c r="M8026" s="9">
        <f>'Consolidtaed Data'!$L853-'Consolidtaed Data'!$K853</f>
        <v>360</v>
      </c>
      <c r="N8026" s="9" t="str">
        <f>VLOOKUP('Consolidtaed Data'!$C853,[1]Locations!$A:$O,2,0)</f>
        <v>Pomona</v>
      </c>
      <c r="O8026" s="9" t="str">
        <f>VLOOKUP('Consolidtaed Data'!$D853,'[1]Sales People'!$A:$B,2,0)</f>
        <v>Scott Clark</v>
      </c>
      <c r="P8026" s="9" t="str">
        <f>VLOOKUP('Consolidtaed Data'!$E853,[1]Customers!$A:$B,2,0)</f>
        <v>Kenneth Ross</v>
      </c>
      <c r="Q8026" s="11">
        <f>WEEKDAY('Consolidtaed Data'!$F853)</f>
        <v>1</v>
      </c>
      <c r="R8026" s="9">
        <f>MONTH('Consolidtaed Data'!$F853)</f>
        <v>3</v>
      </c>
      <c r="S8026" s="9" t="str">
        <f>TEXT(Table3[[#This Row],[Purchase Date]],"MMMM")</f>
        <v>September</v>
      </c>
      <c r="T8026" s="9">
        <f>YEAR('Consolidtaed Data'!$F853)</f>
        <v>2020</v>
      </c>
    </row>
    <row r="8027" spans="1:20" x14ac:dyDescent="0.3">
      <c r="A8027" s="9" t="s">
        <v>9053</v>
      </c>
      <c r="B8027" s="9" t="s">
        <v>278</v>
      </c>
      <c r="C8027" s="9" t="s">
        <v>245</v>
      </c>
      <c r="D8027" s="9" t="s">
        <v>193</v>
      </c>
      <c r="E8027" s="9" t="s">
        <v>775</v>
      </c>
      <c r="F8027" s="12">
        <v>44442</v>
      </c>
      <c r="G8027" s="12" t="str">
        <f>VLOOKUP(Table3[[#This Row],[Product ID]],[1]Products!$A:$G,2,0)</f>
        <v>Product 75</v>
      </c>
      <c r="H8027" s="22">
        <v>4</v>
      </c>
      <c r="I8027" s="9">
        <f>VLOOKUP('Consolidtaed Data'!$B1185,[1]Products!$A:$G,4,0)</f>
        <v>530</v>
      </c>
      <c r="J8027" s="9">
        <f>VLOOKUP('Consolidtaed Data'!$B1185,[1]Products!$A:$G,3,0)</f>
        <v>435</v>
      </c>
      <c r="K8027" s="9">
        <f>'Consolidtaed Data'!$J1185*'Consolidtaed Data'!$H1185</f>
        <v>1301</v>
      </c>
      <c r="L8027" s="9">
        <f>'Consolidtaed Data'!$I1185*'Consolidtaed Data'!$H1185</f>
        <v>1587</v>
      </c>
      <c r="M8027" s="9">
        <f>'Consolidtaed Data'!$L1185-'Consolidtaed Data'!$K1185</f>
        <v>180</v>
      </c>
      <c r="N8027" s="9" t="str">
        <f>VLOOKUP('Consolidtaed Data'!$C1185,[1]Locations!$A:$O,2,0)</f>
        <v>Santa Clarita</v>
      </c>
      <c r="O8027" s="9" t="str">
        <f>VLOOKUP('Consolidtaed Data'!$D1185,'[1]Sales People'!$A:$B,2,0)</f>
        <v>Gary Rodriguez</v>
      </c>
      <c r="P8027" s="9" t="str">
        <f>VLOOKUP('Consolidtaed Data'!$E1185,[1]Customers!$A:$B,2,0)</f>
        <v>Donald Carroll</v>
      </c>
      <c r="Q8027" s="11">
        <f>WEEKDAY('Consolidtaed Data'!$F1185)</f>
        <v>5</v>
      </c>
      <c r="R8027" s="9">
        <f>MONTH('Consolidtaed Data'!$F1185)</f>
        <v>3</v>
      </c>
      <c r="S8027" s="9" t="str">
        <f>TEXT(Table3[[#This Row],[Purchase Date]],"MMMM")</f>
        <v>September</v>
      </c>
      <c r="T8027" s="9">
        <f>YEAR('Consolidtaed Data'!$F1185)</f>
        <v>2020</v>
      </c>
    </row>
    <row r="8028" spans="1:20" x14ac:dyDescent="0.3">
      <c r="A8028" s="9" t="s">
        <v>9054</v>
      </c>
      <c r="B8028" s="9" t="s">
        <v>418</v>
      </c>
      <c r="C8028" s="9" t="s">
        <v>228</v>
      </c>
      <c r="D8028" s="9" t="s">
        <v>31</v>
      </c>
      <c r="E8028" s="9" t="s">
        <v>1127</v>
      </c>
      <c r="F8028" s="12">
        <v>44442</v>
      </c>
      <c r="G8028" s="12" t="str">
        <f>VLOOKUP(Table3[[#This Row],[Product ID]],[1]Products!$A:$G,2,0)</f>
        <v>Product 82</v>
      </c>
      <c r="H8028" s="22">
        <v>3</v>
      </c>
      <c r="I8028" s="9">
        <f>VLOOKUP('Consolidtaed Data'!$B1253,[1]Products!$A:$G,4,0)</f>
        <v>800</v>
      </c>
      <c r="J8028" s="9">
        <f>VLOOKUP('Consolidtaed Data'!$B1253,[1]Products!$A:$G,3,0)</f>
        <v>536</v>
      </c>
      <c r="K8028" s="9">
        <f>'Consolidtaed Data'!$J1253*'Consolidtaed Data'!$H1253</f>
        <v>4184</v>
      </c>
      <c r="L8028" s="9">
        <f>'Consolidtaed Data'!$I1253*'Consolidtaed Data'!$H1253</f>
        <v>6540</v>
      </c>
      <c r="M8028" s="9">
        <f>'Consolidtaed Data'!$L1253-'Consolidtaed Data'!$K1253</f>
        <v>206</v>
      </c>
      <c r="N8028" s="9" t="str">
        <f>VLOOKUP('Consolidtaed Data'!$C1253,[1]Locations!$A:$O,2,0)</f>
        <v>Temecula</v>
      </c>
      <c r="O8028" s="9" t="str">
        <f>VLOOKUP('Consolidtaed Data'!$D1253,'[1]Sales People'!$A:$B,2,0)</f>
        <v>Fred Robertson</v>
      </c>
      <c r="P8028" s="9" t="str">
        <f>VLOOKUP('Consolidtaed Data'!$E1253,[1]Customers!$A:$B,2,0)</f>
        <v>Jonathan Bowman</v>
      </c>
      <c r="Q8028" s="11">
        <f>WEEKDAY('Consolidtaed Data'!$F1253)</f>
        <v>4</v>
      </c>
      <c r="R8028" s="9">
        <f>MONTH('Consolidtaed Data'!$F1253)</f>
        <v>4</v>
      </c>
      <c r="S8028" s="9" t="str">
        <f>TEXT(Table3[[#This Row],[Purchase Date]],"MMMM")</f>
        <v>September</v>
      </c>
      <c r="T8028" s="9">
        <f>YEAR('Consolidtaed Data'!$F1253)</f>
        <v>2020</v>
      </c>
    </row>
    <row r="8029" spans="1:20" x14ac:dyDescent="0.3">
      <c r="A8029" s="9" t="s">
        <v>9055</v>
      </c>
      <c r="B8029" s="9" t="s">
        <v>89</v>
      </c>
      <c r="C8029" s="9" t="s">
        <v>39</v>
      </c>
      <c r="D8029" s="9" t="s">
        <v>193</v>
      </c>
      <c r="E8029" s="9" t="s">
        <v>69</v>
      </c>
      <c r="F8029" s="12">
        <v>44442</v>
      </c>
      <c r="G8029" s="12" t="str">
        <f>VLOOKUP(Table3[[#This Row],[Product ID]],[1]Products!$A:$G,2,0)</f>
        <v>Product 64</v>
      </c>
      <c r="H8029" s="22">
        <v>1</v>
      </c>
      <c r="I8029" s="9">
        <f>VLOOKUP('Consolidtaed Data'!$B1437,[1]Products!$A:$G,4,0)</f>
        <v>1338</v>
      </c>
      <c r="J8029" s="9">
        <f>VLOOKUP('Consolidtaed Data'!$B1437,[1]Products!$A:$G,3,0)</f>
        <v>682</v>
      </c>
      <c r="K8029" s="9">
        <f>'Consolidtaed Data'!$J1437*'Consolidtaed Data'!$H1437</f>
        <v>945</v>
      </c>
      <c r="L8029" s="9">
        <f>'Consolidtaed Data'!$I1437*'Consolidtaed Data'!$H1437</f>
        <v>1889</v>
      </c>
      <c r="M8029" s="9">
        <f>'Consolidtaed Data'!$L1437-'Consolidtaed Data'!$K1437</f>
        <v>1800</v>
      </c>
      <c r="N8029" s="9" t="str">
        <f>VLOOKUP('Consolidtaed Data'!$C1437,[1]Locations!$A:$O,2,0)</f>
        <v>Oxnard</v>
      </c>
      <c r="O8029" s="9" t="str">
        <f>VLOOKUP('Consolidtaed Data'!$D1437,'[1]Sales People'!$A:$B,2,0)</f>
        <v>Larry Marshall</v>
      </c>
      <c r="P8029" s="9" t="str">
        <f>VLOOKUP('Consolidtaed Data'!$E1437,[1]Customers!$A:$B,2,0)</f>
        <v>Juan Collins</v>
      </c>
      <c r="Q8029" s="11">
        <f>WEEKDAY('Consolidtaed Data'!$F1437)</f>
        <v>5</v>
      </c>
      <c r="R8029" s="9">
        <f>MONTH('Consolidtaed Data'!$F1437)</f>
        <v>4</v>
      </c>
      <c r="S8029" s="9" t="str">
        <f>TEXT(Table3[[#This Row],[Purchase Date]],"MMMM")</f>
        <v>September</v>
      </c>
      <c r="T8029" s="9">
        <f>YEAR('Consolidtaed Data'!$F1437)</f>
        <v>2020</v>
      </c>
    </row>
    <row r="8030" spans="1:20" x14ac:dyDescent="0.3">
      <c r="A8030" s="9" t="s">
        <v>9056</v>
      </c>
      <c r="B8030" s="9" t="s">
        <v>225</v>
      </c>
      <c r="C8030" s="9" t="s">
        <v>157</v>
      </c>
      <c r="D8030" s="9" t="s">
        <v>73</v>
      </c>
      <c r="E8030" s="9" t="s">
        <v>2930</v>
      </c>
      <c r="F8030" s="12">
        <v>44442</v>
      </c>
      <c r="G8030" s="12" t="str">
        <f>VLOOKUP(Table3[[#This Row],[Product ID]],[1]Products!$A:$G,2,0)</f>
        <v>Product 24</v>
      </c>
      <c r="H8030" s="22">
        <v>1</v>
      </c>
      <c r="I8030" s="9">
        <f>VLOOKUP('Consolidtaed Data'!$B1936,[1]Products!$A:$G,4,0)</f>
        <v>847</v>
      </c>
      <c r="J8030" s="9">
        <f>VLOOKUP('Consolidtaed Data'!$B1936,[1]Products!$A:$G,3,0)</f>
        <v>534</v>
      </c>
      <c r="K8030" s="9">
        <f>'Consolidtaed Data'!$J1936*'Consolidtaed Data'!$H1936</f>
        <v>624</v>
      </c>
      <c r="L8030" s="9">
        <f>'Consolidtaed Data'!$I1936*'Consolidtaed Data'!$H1936</f>
        <v>945</v>
      </c>
      <c r="M8030" s="9">
        <f>'Consolidtaed Data'!$L1936-'Consolidtaed Data'!$K1936</f>
        <v>267</v>
      </c>
      <c r="N8030" s="9" t="str">
        <f>VLOOKUP('Consolidtaed Data'!$C1936,[1]Locations!$A:$O,2,0)</f>
        <v>Daly City</v>
      </c>
      <c r="O8030" s="9" t="str">
        <f>VLOOKUP('Consolidtaed Data'!$D1936,'[1]Sales People'!$A:$B,2,0)</f>
        <v>Howard Gardner</v>
      </c>
      <c r="P8030" s="9" t="str">
        <f>VLOOKUP('Consolidtaed Data'!$E1936,[1]Customers!$A:$B,2,0)</f>
        <v>Adam Mccoy</v>
      </c>
      <c r="Q8030" s="11">
        <f>WEEKDAY('Consolidtaed Data'!$F1936)</f>
        <v>5</v>
      </c>
      <c r="R8030" s="9">
        <f>MONTH('Consolidtaed Data'!$F1936)</f>
        <v>5</v>
      </c>
      <c r="S8030" s="9" t="str">
        <f>TEXT(Table3[[#This Row],[Purchase Date]],"MMMM")</f>
        <v>September</v>
      </c>
      <c r="T8030" s="9">
        <f>YEAR('Consolidtaed Data'!$F1936)</f>
        <v>2020</v>
      </c>
    </row>
    <row r="8031" spans="1:20" x14ac:dyDescent="0.3">
      <c r="A8031" s="9" t="s">
        <v>9057</v>
      </c>
      <c r="B8031" s="9" t="s">
        <v>549</v>
      </c>
      <c r="C8031" s="9" t="s">
        <v>16</v>
      </c>
      <c r="D8031" s="9" t="s">
        <v>80</v>
      </c>
      <c r="E8031" s="9" t="s">
        <v>380</v>
      </c>
      <c r="F8031" s="12">
        <v>44442</v>
      </c>
      <c r="G8031" s="12" t="str">
        <f>VLOOKUP(Table3[[#This Row],[Product ID]],[1]Products!$A:$G,2,0)</f>
        <v>Product 10</v>
      </c>
      <c r="H8031" s="22">
        <v>2</v>
      </c>
      <c r="I8031" s="9">
        <f>VLOOKUP('Consolidtaed Data'!$B2797,[1]Products!$A:$G,4,0)</f>
        <v>1380</v>
      </c>
      <c r="J8031" s="9">
        <f>VLOOKUP('Consolidtaed Data'!$B2797,[1]Products!$A:$G,3,0)</f>
        <v>1090</v>
      </c>
      <c r="K8031" s="9">
        <f>'Consolidtaed Data'!$J2797*'Consolidtaed Data'!$H2797</f>
        <v>4191</v>
      </c>
      <c r="L8031" s="9">
        <f>'Consolidtaed Data'!$I2797*'Consolidtaed Data'!$H2797</f>
        <v>5901</v>
      </c>
      <c r="M8031" s="9">
        <f>'Consolidtaed Data'!$L2797-'Consolidtaed Data'!$K2797</f>
        <v>702</v>
      </c>
      <c r="N8031" s="9" t="str">
        <f>VLOOKUP('Consolidtaed Data'!$C2797,[1]Locations!$A:$O,2,0)</f>
        <v>Carlsbad</v>
      </c>
      <c r="O8031" s="9" t="str">
        <f>VLOOKUP('Consolidtaed Data'!$D2797,'[1]Sales People'!$A:$B,2,0)</f>
        <v>Joshua Cook</v>
      </c>
      <c r="P8031" s="9" t="str">
        <f>VLOOKUP('Consolidtaed Data'!$E2797,[1]Customers!$A:$B,2,0)</f>
        <v>Eugene Cooper</v>
      </c>
      <c r="Q8031" s="11">
        <f>WEEKDAY('Consolidtaed Data'!$F2797)</f>
        <v>6</v>
      </c>
      <c r="R8031" s="9">
        <f>MONTH('Consolidtaed Data'!$F2797)</f>
        <v>7</v>
      </c>
      <c r="S8031" s="9" t="str">
        <f>TEXT(Table3[[#This Row],[Purchase Date]],"MMMM")</f>
        <v>September</v>
      </c>
      <c r="T8031" s="9">
        <f>YEAR('Consolidtaed Data'!$F2797)</f>
        <v>2020</v>
      </c>
    </row>
    <row r="8032" spans="1:20" x14ac:dyDescent="0.3">
      <c r="A8032" s="9" t="s">
        <v>9058</v>
      </c>
      <c r="B8032" s="9" t="s">
        <v>54</v>
      </c>
      <c r="C8032" s="9" t="s">
        <v>289</v>
      </c>
      <c r="D8032" s="9" t="s">
        <v>329</v>
      </c>
      <c r="E8032" s="9" t="s">
        <v>316</v>
      </c>
      <c r="F8032" s="12">
        <v>44442</v>
      </c>
      <c r="G8032" s="12" t="str">
        <f>VLOOKUP(Table3[[#This Row],[Product ID]],[1]Products!$A:$G,2,0)</f>
        <v>Product 41</v>
      </c>
      <c r="H8032" s="22">
        <v>1</v>
      </c>
      <c r="I8032" s="9">
        <f>VLOOKUP('Consolidtaed Data'!$B3202,[1]Products!$A:$G,4,0)</f>
        <v>127</v>
      </c>
      <c r="J8032" s="9">
        <f>VLOOKUP('Consolidtaed Data'!$B3202,[1]Products!$A:$G,3,0)</f>
        <v>79</v>
      </c>
      <c r="K8032" s="9">
        <f>'Consolidtaed Data'!$J3202*'Consolidtaed Data'!$H3202</f>
        <v>4760</v>
      </c>
      <c r="L8032" s="9">
        <f>'Consolidtaed Data'!$I3202*'Consolidtaed Data'!$H3202</f>
        <v>6264</v>
      </c>
      <c r="M8032" s="9">
        <f>'Consolidtaed Data'!$L3202-'Consolidtaed Data'!$K3202</f>
        <v>599</v>
      </c>
      <c r="N8032" s="9" t="str">
        <f>VLOOKUP('Consolidtaed Data'!$C3202,[1]Locations!$A:$O,2,0)</f>
        <v>Santa Rosa</v>
      </c>
      <c r="O8032" s="9" t="str">
        <f>VLOOKUP('Consolidtaed Data'!$D3202,'[1]Sales People'!$A:$B,2,0)</f>
        <v>Arthur Mccoy</v>
      </c>
      <c r="P8032" s="9" t="str">
        <f>VLOOKUP('Consolidtaed Data'!$E3202,[1]Customers!$A:$B,2,0)</f>
        <v>Carlos Young</v>
      </c>
      <c r="Q8032" s="11">
        <f>WEEKDAY('Consolidtaed Data'!$F3202)</f>
        <v>1</v>
      </c>
      <c r="R8032" s="9">
        <f>MONTH('Consolidtaed Data'!$F3202)</f>
        <v>8</v>
      </c>
      <c r="S8032" s="9" t="str">
        <f>TEXT(Table3[[#This Row],[Purchase Date]],"MMMM")</f>
        <v>September</v>
      </c>
      <c r="T8032" s="9">
        <f>YEAR('Consolidtaed Data'!$F3202)</f>
        <v>2020</v>
      </c>
    </row>
    <row r="8033" spans="1:20" x14ac:dyDescent="0.3">
      <c r="A8033" s="9" t="s">
        <v>9059</v>
      </c>
      <c r="B8033" s="9" t="s">
        <v>322</v>
      </c>
      <c r="C8033" s="9" t="s">
        <v>16</v>
      </c>
      <c r="D8033" s="9" t="s">
        <v>68</v>
      </c>
      <c r="E8033" s="9" t="s">
        <v>2384</v>
      </c>
      <c r="F8033" s="12">
        <v>44442</v>
      </c>
      <c r="G8033" s="12" t="str">
        <f>VLOOKUP(Table3[[#This Row],[Product ID]],[1]Products!$A:$G,2,0)</f>
        <v>Product 43</v>
      </c>
      <c r="H8033" s="22">
        <v>2</v>
      </c>
      <c r="I8033" s="9">
        <f>VLOOKUP('Consolidtaed Data'!$B3355,[1]Products!$A:$G,4,0)</f>
        <v>368</v>
      </c>
      <c r="J8033" s="9">
        <f>VLOOKUP('Consolidtaed Data'!$B3355,[1]Products!$A:$G,3,0)</f>
        <v>294</v>
      </c>
      <c r="K8033" s="9">
        <f>'Consolidtaed Data'!$J3355*'Consolidtaed Data'!$H3355</f>
        <v>260</v>
      </c>
      <c r="L8033" s="9">
        <f>'Consolidtaed Data'!$I3355*'Consolidtaed Data'!$H3355</f>
        <v>362</v>
      </c>
      <c r="M8033" s="9">
        <f>'Consolidtaed Data'!$L3355-'Consolidtaed Data'!$K3355</f>
        <v>492</v>
      </c>
      <c r="N8033" s="9" t="str">
        <f>VLOOKUP('Consolidtaed Data'!$C3355,[1]Locations!$A:$O,2,0)</f>
        <v>Oxnard</v>
      </c>
      <c r="O8033" s="9" t="str">
        <f>VLOOKUP('Consolidtaed Data'!$D3355,'[1]Sales People'!$A:$B,2,0)</f>
        <v>Joshua Taylor</v>
      </c>
      <c r="P8033" s="9" t="str">
        <f>VLOOKUP('Consolidtaed Data'!$E3355,[1]Customers!$A:$B,2,0)</f>
        <v>Louis White</v>
      </c>
      <c r="Q8033" s="11">
        <f>WEEKDAY('Consolidtaed Data'!$F3355)</f>
        <v>6</v>
      </c>
      <c r="R8033" s="9">
        <f>MONTH('Consolidtaed Data'!$F3355)</f>
        <v>9</v>
      </c>
      <c r="S8033" s="9" t="str">
        <f>TEXT(Table3[[#This Row],[Purchase Date]],"MMMM")</f>
        <v>September</v>
      </c>
      <c r="T8033" s="9">
        <f>YEAR('Consolidtaed Data'!$F3355)</f>
        <v>2020</v>
      </c>
    </row>
    <row r="8034" spans="1:20" x14ac:dyDescent="0.3">
      <c r="A8034" s="9" t="s">
        <v>9060</v>
      </c>
      <c r="B8034" s="9" t="s">
        <v>415</v>
      </c>
      <c r="C8034" s="9" t="s">
        <v>25</v>
      </c>
      <c r="D8034" s="9" t="s">
        <v>235</v>
      </c>
      <c r="E8034" s="9" t="s">
        <v>236</v>
      </c>
      <c r="F8034" s="12">
        <v>44443</v>
      </c>
      <c r="G8034" s="12" t="str">
        <f>VLOOKUP(Table3[[#This Row],[Product ID]],[1]Products!$A:$G,2,0)</f>
        <v>Product 18</v>
      </c>
      <c r="H8034" s="22">
        <v>1</v>
      </c>
      <c r="I8034" s="9">
        <f>VLOOKUP('Consolidtaed Data'!$B41,[1]Products!$A:$G,4,0)</f>
        <v>596</v>
      </c>
      <c r="J8034" s="9">
        <f>VLOOKUP('Consolidtaed Data'!$B41,[1]Products!$A:$G,3,0)</f>
        <v>358</v>
      </c>
      <c r="K8034" s="9">
        <f>'Consolidtaed Data'!$J41*'Consolidtaed Data'!$H41</f>
        <v>1700</v>
      </c>
      <c r="L8034" s="9">
        <f>'Consolidtaed Data'!$I41*'Consolidtaed Data'!$H41</f>
        <v>2180</v>
      </c>
      <c r="M8034" s="9">
        <f>'Consolidtaed Data'!$L41-'Consolidtaed Data'!$K41</f>
        <v>736</v>
      </c>
      <c r="N8034" s="9" t="str">
        <f>VLOOKUP('Consolidtaed Data'!$C41,[1]Locations!$A:$O,2,0)</f>
        <v>San Mateo</v>
      </c>
      <c r="O8034" s="9" t="str">
        <f>VLOOKUP('Consolidtaed Data'!$D41,'[1]Sales People'!$A:$B,2,0)</f>
        <v>Christopher Tucker</v>
      </c>
      <c r="P8034" s="9" t="str">
        <f>VLOOKUP('Consolidtaed Data'!$E41,[1]Customers!$A:$B,2,0)</f>
        <v>Howard Harrison</v>
      </c>
      <c r="Q8034" s="11">
        <f>WEEKDAY('Consolidtaed Data'!$F41)</f>
        <v>6</v>
      </c>
      <c r="R8034" s="9">
        <f>MONTH('Consolidtaed Data'!$F41)</f>
        <v>1</v>
      </c>
      <c r="S8034" s="9" t="str">
        <f>TEXT(Table3[[#This Row],[Purchase Date]],"MMMM")</f>
        <v>September</v>
      </c>
      <c r="T8034" s="9">
        <f>YEAR('Consolidtaed Data'!$F41)</f>
        <v>2020</v>
      </c>
    </row>
    <row r="8035" spans="1:20" x14ac:dyDescent="0.3">
      <c r="A8035" s="9" t="s">
        <v>9061</v>
      </c>
      <c r="B8035" s="9" t="s">
        <v>209</v>
      </c>
      <c r="C8035" s="9" t="s">
        <v>228</v>
      </c>
      <c r="D8035" s="9" t="s">
        <v>51</v>
      </c>
      <c r="E8035" s="9" t="s">
        <v>279</v>
      </c>
      <c r="F8035" s="12">
        <v>44443</v>
      </c>
      <c r="G8035" s="12" t="str">
        <f>VLOOKUP(Table3[[#This Row],[Product ID]],[1]Products!$A:$G,2,0)</f>
        <v>Product 86</v>
      </c>
      <c r="H8035" s="22">
        <v>2</v>
      </c>
      <c r="I8035" s="9">
        <f>VLOOKUP('Consolidtaed Data'!$B54,[1]Products!$A:$G,4,0)</f>
        <v>504</v>
      </c>
      <c r="J8035" s="9">
        <f>VLOOKUP('Consolidtaed Data'!$B54,[1]Products!$A:$G,3,0)</f>
        <v>408</v>
      </c>
      <c r="K8035" s="9">
        <f>'Consolidtaed Data'!$J54*'Consolidtaed Data'!$H54</f>
        <v>450</v>
      </c>
      <c r="L8035" s="9">
        <f>'Consolidtaed Data'!$I54*'Consolidtaed Data'!$H54</f>
        <v>818</v>
      </c>
      <c r="M8035" s="9">
        <f>'Consolidtaed Data'!$L54-'Consolidtaed Data'!$K54</f>
        <v>651</v>
      </c>
      <c r="N8035" s="9" t="str">
        <f>VLOOKUP('Consolidtaed Data'!$C54,[1]Locations!$A:$O,2,0)</f>
        <v>Chula Vista</v>
      </c>
      <c r="O8035" s="9" t="str">
        <f>VLOOKUP('Consolidtaed Data'!$D54,'[1]Sales People'!$A:$B,2,0)</f>
        <v>Carl Hall</v>
      </c>
      <c r="P8035" s="9" t="str">
        <f>VLOOKUP('Consolidtaed Data'!$E54,[1]Customers!$A:$B,2,0)</f>
        <v>Carlos Smith</v>
      </c>
      <c r="Q8035" s="11">
        <f>WEEKDAY('Consolidtaed Data'!$F54)</f>
        <v>7</v>
      </c>
      <c r="R8035" s="9">
        <f>MONTH('Consolidtaed Data'!$F54)</f>
        <v>1</v>
      </c>
      <c r="S8035" s="9" t="str">
        <f>TEXT(Table3[[#This Row],[Purchase Date]],"MMMM")</f>
        <v>September</v>
      </c>
      <c r="T8035" s="9">
        <f>YEAR('Consolidtaed Data'!$F54)</f>
        <v>2020</v>
      </c>
    </row>
    <row r="8036" spans="1:20" x14ac:dyDescent="0.3">
      <c r="A8036" s="9" t="s">
        <v>9062</v>
      </c>
      <c r="B8036" s="9" t="s">
        <v>168</v>
      </c>
      <c r="C8036" s="9" t="s">
        <v>275</v>
      </c>
      <c r="D8036" s="9" t="s">
        <v>127</v>
      </c>
      <c r="E8036" s="9" t="s">
        <v>919</v>
      </c>
      <c r="F8036" s="12">
        <v>44443</v>
      </c>
      <c r="G8036" s="12" t="str">
        <f>VLOOKUP(Table3[[#This Row],[Product ID]],[1]Products!$A:$G,2,0)</f>
        <v>Product 26</v>
      </c>
      <c r="H8036" s="22">
        <v>1</v>
      </c>
      <c r="I8036" s="9">
        <f>VLOOKUP('Consolidtaed Data'!$B328,[1]Products!$A:$G,4,0)</f>
        <v>637</v>
      </c>
      <c r="J8036" s="9">
        <f>VLOOKUP('Consolidtaed Data'!$B328,[1]Products!$A:$G,3,0)</f>
        <v>389</v>
      </c>
      <c r="K8036" s="9">
        <f>'Consolidtaed Data'!$J328*'Consolidtaed Data'!$H328</f>
        <v>1046</v>
      </c>
      <c r="L8036" s="9">
        <f>'Consolidtaed Data'!$I328*'Consolidtaed Data'!$H328</f>
        <v>1635</v>
      </c>
      <c r="M8036" s="9">
        <f>'Consolidtaed Data'!$L328-'Consolidtaed Data'!$K328</f>
        <v>554</v>
      </c>
      <c r="N8036" s="9" t="str">
        <f>VLOOKUP('Consolidtaed Data'!$C328,[1]Locations!$A:$O,2,0)</f>
        <v>Palmdale</v>
      </c>
      <c r="O8036" s="9" t="str">
        <f>VLOOKUP('Consolidtaed Data'!$D328,'[1]Sales People'!$A:$B,2,0)</f>
        <v>Jimmy Young</v>
      </c>
      <c r="P8036" s="9" t="str">
        <f>VLOOKUP('Consolidtaed Data'!$E328,[1]Customers!$A:$B,2,0)</f>
        <v>Sean Alexander</v>
      </c>
      <c r="Q8036" s="11">
        <f>WEEKDAY('Consolidtaed Data'!$F328)</f>
        <v>5</v>
      </c>
      <c r="R8036" s="9">
        <f>MONTH('Consolidtaed Data'!$F328)</f>
        <v>1</v>
      </c>
      <c r="S8036" s="9" t="str">
        <f>TEXT(Table3[[#This Row],[Purchase Date]],"MMMM")</f>
        <v>September</v>
      </c>
      <c r="T8036" s="9">
        <f>YEAR('Consolidtaed Data'!$F328)</f>
        <v>2020</v>
      </c>
    </row>
    <row r="8037" spans="1:20" x14ac:dyDescent="0.3">
      <c r="A8037" s="9" t="s">
        <v>9063</v>
      </c>
      <c r="B8037" s="9" t="s">
        <v>495</v>
      </c>
      <c r="C8037" s="9" t="s">
        <v>325</v>
      </c>
      <c r="D8037" s="9" t="s">
        <v>43</v>
      </c>
      <c r="E8037" s="9" t="s">
        <v>1258</v>
      </c>
      <c r="F8037" s="12">
        <v>44443</v>
      </c>
      <c r="G8037" s="12" t="str">
        <f>VLOOKUP(Table3[[#This Row],[Product ID]],[1]Products!$A:$G,2,0)</f>
        <v>Product 15</v>
      </c>
      <c r="H8037" s="22">
        <v>2</v>
      </c>
      <c r="I8037" s="9">
        <f>VLOOKUP('Consolidtaed Data'!$B606,[1]Products!$A:$G,4,0)</f>
        <v>2182</v>
      </c>
      <c r="J8037" s="9">
        <f>VLOOKUP('Consolidtaed Data'!$B606,[1]Products!$A:$G,3,0)</f>
        <v>1200</v>
      </c>
      <c r="K8037" s="9">
        <f>'Consolidtaed Data'!$J606*'Consolidtaed Data'!$H606</f>
        <v>208</v>
      </c>
      <c r="L8037" s="9">
        <f>'Consolidtaed Data'!$I606*'Consolidtaed Data'!$H606</f>
        <v>400</v>
      </c>
      <c r="M8037" s="9">
        <f>'Consolidtaed Data'!$L606-'Consolidtaed Data'!$K606</f>
        <v>285</v>
      </c>
      <c r="N8037" s="9" t="str">
        <f>VLOOKUP('Consolidtaed Data'!$C606,[1]Locations!$A:$O,2,0)</f>
        <v>Costa Mesa</v>
      </c>
      <c r="O8037" s="9" t="str">
        <f>VLOOKUP('Consolidtaed Data'!$D606,'[1]Sales People'!$A:$B,2,0)</f>
        <v>Christopher Tucker</v>
      </c>
      <c r="P8037" s="9" t="str">
        <f>VLOOKUP('Consolidtaed Data'!$E606,[1]Customers!$A:$B,2,0)</f>
        <v>Brandon Dixon</v>
      </c>
      <c r="Q8037" s="11">
        <f>WEEKDAY('Consolidtaed Data'!$F606)</f>
        <v>4</v>
      </c>
      <c r="R8037" s="9">
        <f>MONTH('Consolidtaed Data'!$F606)</f>
        <v>2</v>
      </c>
      <c r="S8037" s="9" t="str">
        <f>TEXT(Table3[[#This Row],[Purchase Date]],"MMMM")</f>
        <v>September</v>
      </c>
      <c r="T8037" s="9">
        <f>YEAR('Consolidtaed Data'!$F606)</f>
        <v>2020</v>
      </c>
    </row>
    <row r="8038" spans="1:20" x14ac:dyDescent="0.3">
      <c r="A8038" s="9" t="s">
        <v>9064</v>
      </c>
      <c r="B8038" s="9" t="s">
        <v>294</v>
      </c>
      <c r="C8038" s="9" t="s">
        <v>45</v>
      </c>
      <c r="D8038" s="9" t="s">
        <v>153</v>
      </c>
      <c r="E8038" s="9" t="s">
        <v>928</v>
      </c>
      <c r="F8038" s="12">
        <v>44443</v>
      </c>
      <c r="G8038" s="12" t="str">
        <f>VLOOKUP(Table3[[#This Row],[Product ID]],[1]Products!$A:$G,2,0)</f>
        <v>Product 51</v>
      </c>
      <c r="H8038" s="22">
        <v>2</v>
      </c>
      <c r="I8038" s="9">
        <f>VLOOKUP('Consolidtaed Data'!$B1198,[1]Products!$A:$G,4,0)</f>
        <v>596</v>
      </c>
      <c r="J8038" s="9">
        <f>VLOOKUP('Consolidtaed Data'!$B1198,[1]Products!$A:$G,3,0)</f>
        <v>358</v>
      </c>
      <c r="K8038" s="9">
        <f>'Consolidtaed Data'!$J1198*'Consolidtaed Data'!$H1198</f>
        <v>584</v>
      </c>
      <c r="L8038" s="9">
        <f>'Consolidtaed Data'!$I1198*'Consolidtaed Data'!$H1198</f>
        <v>913</v>
      </c>
      <c r="M8038" s="9">
        <f>'Consolidtaed Data'!$L1198-'Consolidtaed Data'!$K1198</f>
        <v>286</v>
      </c>
      <c r="N8038" s="9" t="str">
        <f>VLOOKUP('Consolidtaed Data'!$C1198,[1]Locations!$A:$O,2,0)</f>
        <v>Temecula</v>
      </c>
      <c r="O8038" s="9" t="str">
        <f>VLOOKUP('Consolidtaed Data'!$D1198,'[1]Sales People'!$A:$B,2,0)</f>
        <v>Joshua Taylor</v>
      </c>
      <c r="P8038" s="9" t="str">
        <f>VLOOKUP('Consolidtaed Data'!$E1198,[1]Customers!$A:$B,2,0)</f>
        <v>Louis Ellis</v>
      </c>
      <c r="Q8038" s="11">
        <f>WEEKDAY('Consolidtaed Data'!$F1198)</f>
        <v>7</v>
      </c>
      <c r="R8038" s="9">
        <f>MONTH('Consolidtaed Data'!$F1198)</f>
        <v>3</v>
      </c>
      <c r="S8038" s="9" t="str">
        <f>TEXT(Table3[[#This Row],[Purchase Date]],"MMMM")</f>
        <v>September</v>
      </c>
      <c r="T8038" s="9">
        <f>YEAR('Consolidtaed Data'!$F1198)</f>
        <v>2020</v>
      </c>
    </row>
    <row r="8039" spans="1:20" x14ac:dyDescent="0.3">
      <c r="A8039" s="9" t="s">
        <v>9065</v>
      </c>
      <c r="B8039" s="9" t="s">
        <v>298</v>
      </c>
      <c r="C8039" s="9" t="s">
        <v>126</v>
      </c>
      <c r="D8039" s="9" t="s">
        <v>95</v>
      </c>
      <c r="E8039" s="9" t="s">
        <v>2161</v>
      </c>
      <c r="F8039" s="12">
        <v>44443</v>
      </c>
      <c r="G8039" s="12" t="str">
        <f>VLOOKUP(Table3[[#This Row],[Product ID]],[1]Products!$A:$G,2,0)</f>
        <v>Product 53</v>
      </c>
      <c r="H8039" s="22">
        <v>3</v>
      </c>
      <c r="I8039" s="9">
        <f>VLOOKUP('Consolidtaed Data'!$B1231,[1]Products!$A:$G,4,0)</f>
        <v>1338</v>
      </c>
      <c r="J8039" s="9">
        <f>VLOOKUP('Consolidtaed Data'!$B1231,[1]Products!$A:$G,3,0)</f>
        <v>682</v>
      </c>
      <c r="K8039" s="9">
        <f>'Consolidtaed Data'!$J1231*'Consolidtaed Data'!$H1231</f>
        <v>1200</v>
      </c>
      <c r="L8039" s="9">
        <f>'Consolidtaed Data'!$I1231*'Consolidtaed Data'!$H1231</f>
        <v>2182</v>
      </c>
      <c r="M8039" s="9">
        <f>'Consolidtaed Data'!$L1231-'Consolidtaed Data'!$K1231</f>
        <v>2760</v>
      </c>
      <c r="N8039" s="9" t="str">
        <f>VLOOKUP('Consolidtaed Data'!$C1231,[1]Locations!$A:$O,2,0)</f>
        <v>Santa Maria</v>
      </c>
      <c r="O8039" s="9" t="str">
        <f>VLOOKUP('Consolidtaed Data'!$D1231,'[1]Sales People'!$A:$B,2,0)</f>
        <v>Jerry Perry</v>
      </c>
      <c r="P8039" s="9" t="str">
        <f>VLOOKUP('Consolidtaed Data'!$E1231,[1]Customers!$A:$B,2,0)</f>
        <v>Earl Ortiz</v>
      </c>
      <c r="Q8039" s="11">
        <f>WEEKDAY('Consolidtaed Data'!$F1231)</f>
        <v>2</v>
      </c>
      <c r="R8039" s="9">
        <f>MONTH('Consolidtaed Data'!$F1231)</f>
        <v>3</v>
      </c>
      <c r="S8039" s="9" t="str">
        <f>TEXT(Table3[[#This Row],[Purchase Date]],"MMMM")</f>
        <v>September</v>
      </c>
      <c r="T8039" s="9">
        <f>YEAR('Consolidtaed Data'!$F1231)</f>
        <v>2020</v>
      </c>
    </row>
    <row r="8040" spans="1:20" x14ac:dyDescent="0.3">
      <c r="A8040" s="9" t="s">
        <v>9066</v>
      </c>
      <c r="B8040" s="9" t="s">
        <v>742</v>
      </c>
      <c r="C8040" s="9" t="s">
        <v>331</v>
      </c>
      <c r="D8040" s="9" t="s">
        <v>26</v>
      </c>
      <c r="E8040" s="9" t="s">
        <v>442</v>
      </c>
      <c r="F8040" s="12">
        <v>44443</v>
      </c>
      <c r="G8040" s="12" t="str">
        <f>VLOOKUP(Table3[[#This Row],[Product ID]],[1]Products!$A:$G,2,0)</f>
        <v>Product 90</v>
      </c>
      <c r="H8040" s="22">
        <v>3</v>
      </c>
      <c r="I8040" s="9">
        <f>VLOOKUP('Consolidtaed Data'!$B1401,[1]Products!$A:$G,4,0)</f>
        <v>684</v>
      </c>
      <c r="J8040" s="9">
        <f>VLOOKUP('Consolidtaed Data'!$B1401,[1]Products!$A:$G,3,0)</f>
        <v>561</v>
      </c>
      <c r="K8040" s="9">
        <f>'Consolidtaed Data'!$J1401*'Consolidtaed Data'!$H1401</f>
        <v>2049</v>
      </c>
      <c r="L8040" s="9">
        <f>'Consolidtaed Data'!$I1401*'Consolidtaed Data'!$H1401</f>
        <v>3534</v>
      </c>
      <c r="M8040" s="9">
        <f>'Consolidtaed Data'!$L1401-'Consolidtaed Data'!$K1401</f>
        <v>364</v>
      </c>
      <c r="N8040" s="9" t="str">
        <f>VLOOKUP('Consolidtaed Data'!$C1401,[1]Locations!$A:$O,2,0)</f>
        <v>Hayward</v>
      </c>
      <c r="O8040" s="9" t="str">
        <f>VLOOKUP('Consolidtaed Data'!$D1401,'[1]Sales People'!$A:$B,2,0)</f>
        <v>Gary Rodriguez</v>
      </c>
      <c r="P8040" s="9" t="str">
        <f>VLOOKUP('Consolidtaed Data'!$E1401,[1]Customers!$A:$B,2,0)</f>
        <v>Fred Russell</v>
      </c>
      <c r="Q8040" s="11">
        <f>WEEKDAY('Consolidtaed Data'!$F1401)</f>
        <v>2</v>
      </c>
      <c r="R8040" s="9">
        <f>MONTH('Consolidtaed Data'!$F1401)</f>
        <v>4</v>
      </c>
      <c r="S8040" s="9" t="str">
        <f>TEXT(Table3[[#This Row],[Purchase Date]],"MMMM")</f>
        <v>September</v>
      </c>
      <c r="T8040" s="9">
        <f>YEAR('Consolidtaed Data'!$F1401)</f>
        <v>2020</v>
      </c>
    </row>
    <row r="8041" spans="1:20" x14ac:dyDescent="0.3">
      <c r="A8041" s="9" t="s">
        <v>9067</v>
      </c>
      <c r="B8041" s="9" t="s">
        <v>355</v>
      </c>
      <c r="C8041" s="9" t="s">
        <v>245</v>
      </c>
      <c r="D8041" s="9" t="s">
        <v>113</v>
      </c>
      <c r="E8041" s="9" t="s">
        <v>1210</v>
      </c>
      <c r="F8041" s="12">
        <v>44443</v>
      </c>
      <c r="G8041" s="12" t="str">
        <f>VLOOKUP(Table3[[#This Row],[Product ID]],[1]Products!$A:$G,2,0)</f>
        <v>Product 100</v>
      </c>
      <c r="H8041" s="22">
        <v>1</v>
      </c>
      <c r="I8041" s="9">
        <f>VLOOKUP('Consolidtaed Data'!$B1529,[1]Products!$A:$G,4,0)</f>
        <v>951</v>
      </c>
      <c r="J8041" s="9">
        <f>VLOOKUP('Consolidtaed Data'!$B1529,[1]Products!$A:$G,3,0)</f>
        <v>504</v>
      </c>
      <c r="K8041" s="9">
        <f>'Consolidtaed Data'!$J1529*'Consolidtaed Data'!$H1529</f>
        <v>389</v>
      </c>
      <c r="L8041" s="9">
        <f>'Consolidtaed Data'!$I1529*'Consolidtaed Data'!$H1529</f>
        <v>637</v>
      </c>
      <c r="M8041" s="9">
        <f>'Consolidtaed Data'!$L1529-'Consolidtaed Data'!$K1529</f>
        <v>192</v>
      </c>
      <c r="N8041" s="9" t="str">
        <f>VLOOKUP('Consolidtaed Data'!$C1529,[1]Locations!$A:$O,2,0)</f>
        <v>Corona</v>
      </c>
      <c r="O8041" s="9" t="str">
        <f>VLOOKUP('Consolidtaed Data'!$D1529,'[1]Sales People'!$A:$B,2,0)</f>
        <v>Joshua Taylor</v>
      </c>
      <c r="P8041" s="9" t="str">
        <f>VLOOKUP('Consolidtaed Data'!$E1529,[1]Customers!$A:$B,2,0)</f>
        <v>Carl Murphy</v>
      </c>
      <c r="Q8041" s="11">
        <f>WEEKDAY('Consolidtaed Data'!$F1529)</f>
        <v>4</v>
      </c>
      <c r="R8041" s="9">
        <f>MONTH('Consolidtaed Data'!$F1529)</f>
        <v>4</v>
      </c>
      <c r="S8041" s="9" t="str">
        <f>TEXT(Table3[[#This Row],[Purchase Date]],"MMMM")</f>
        <v>September</v>
      </c>
      <c r="T8041" s="9">
        <f>YEAR('Consolidtaed Data'!$F1529)</f>
        <v>2020</v>
      </c>
    </row>
    <row r="8042" spans="1:20" x14ac:dyDescent="0.3">
      <c r="A8042" s="9" t="s">
        <v>9068</v>
      </c>
      <c r="B8042" s="9" t="s">
        <v>98</v>
      </c>
      <c r="C8042" s="9" t="s">
        <v>504</v>
      </c>
      <c r="D8042" s="9" t="s">
        <v>26</v>
      </c>
      <c r="E8042" s="9" t="s">
        <v>974</v>
      </c>
      <c r="F8042" s="12">
        <v>44443</v>
      </c>
      <c r="G8042" s="12" t="str">
        <f>VLOOKUP(Table3[[#This Row],[Product ID]],[1]Products!$A:$G,2,0)</f>
        <v>Product 85</v>
      </c>
      <c r="H8042" s="22">
        <v>1</v>
      </c>
      <c r="I8042" s="9">
        <f>VLOOKUP('Consolidtaed Data'!$B1533,[1]Products!$A:$G,4,0)</f>
        <v>847</v>
      </c>
      <c r="J8042" s="9">
        <f>VLOOKUP('Consolidtaed Data'!$B1533,[1]Products!$A:$G,3,0)</f>
        <v>534</v>
      </c>
      <c r="K8042" s="9">
        <f>'Consolidtaed Data'!$J1533*'Consolidtaed Data'!$H1533</f>
        <v>582</v>
      </c>
      <c r="L8042" s="9">
        <f>'Consolidtaed Data'!$I1533*'Consolidtaed Data'!$H1533</f>
        <v>756</v>
      </c>
      <c r="M8042" s="9">
        <f>'Consolidtaed Data'!$L1533-'Consolidtaed Data'!$K1533</f>
        <v>1200</v>
      </c>
      <c r="N8042" s="9" t="str">
        <f>VLOOKUP('Consolidtaed Data'!$C1533,[1]Locations!$A:$O,2,0)</f>
        <v>San Buenaventura (Ventura)</v>
      </c>
      <c r="O8042" s="9" t="str">
        <f>VLOOKUP('Consolidtaed Data'!$D1533,'[1]Sales People'!$A:$B,2,0)</f>
        <v>Kevin Butler</v>
      </c>
      <c r="P8042" s="9" t="str">
        <f>VLOOKUP('Consolidtaed Data'!$E1533,[1]Customers!$A:$B,2,0)</f>
        <v>Earl Phillips</v>
      </c>
      <c r="Q8042" s="11">
        <f>WEEKDAY('Consolidtaed Data'!$F1533)</f>
        <v>4</v>
      </c>
      <c r="R8042" s="9">
        <f>MONTH('Consolidtaed Data'!$F1533)</f>
        <v>4</v>
      </c>
      <c r="S8042" s="9" t="str">
        <f>TEXT(Table3[[#This Row],[Purchase Date]],"MMMM")</f>
        <v>September</v>
      </c>
      <c r="T8042" s="9">
        <f>YEAR('Consolidtaed Data'!$F1533)</f>
        <v>2020</v>
      </c>
    </row>
    <row r="8043" spans="1:20" x14ac:dyDescent="0.3">
      <c r="A8043" s="9" t="s">
        <v>9069</v>
      </c>
      <c r="B8043" s="9" t="s">
        <v>54</v>
      </c>
      <c r="C8043" s="9" t="s">
        <v>94</v>
      </c>
      <c r="D8043" s="9" t="s">
        <v>83</v>
      </c>
      <c r="E8043" s="9" t="s">
        <v>1746</v>
      </c>
      <c r="F8043" s="12">
        <v>44443</v>
      </c>
      <c r="G8043" s="12" t="str">
        <f>VLOOKUP(Table3[[#This Row],[Product ID]],[1]Products!$A:$G,2,0)</f>
        <v>Product 41</v>
      </c>
      <c r="H8043" s="22">
        <v>1</v>
      </c>
      <c r="I8043" s="9">
        <f>VLOOKUP('Consolidtaed Data'!$B1658,[1]Products!$A:$G,4,0)</f>
        <v>1052</v>
      </c>
      <c r="J8043" s="9">
        <f>VLOOKUP('Consolidtaed Data'!$B1658,[1]Products!$A:$G,3,0)</f>
        <v>589</v>
      </c>
      <c r="K8043" s="9">
        <f>'Consolidtaed Data'!$J1658*'Consolidtaed Data'!$H1658</f>
        <v>1367</v>
      </c>
      <c r="L8043" s="9">
        <f>'Consolidtaed Data'!$I1658*'Consolidtaed Data'!$H1658</f>
        <v>2241</v>
      </c>
      <c r="M8043" s="9">
        <f>'Consolidtaed Data'!$L1658-'Consolidtaed Data'!$K1658</f>
        <v>321</v>
      </c>
      <c r="N8043" s="9" t="str">
        <f>VLOOKUP('Consolidtaed Data'!$C1658,[1]Locations!$A:$O,2,0)</f>
        <v>San Jose</v>
      </c>
      <c r="O8043" s="9" t="str">
        <f>VLOOKUP('Consolidtaed Data'!$D1658,'[1]Sales People'!$A:$B,2,0)</f>
        <v>Larry Castillo</v>
      </c>
      <c r="P8043" s="9" t="str">
        <f>VLOOKUP('Consolidtaed Data'!$E1658,[1]Customers!$A:$B,2,0)</f>
        <v>Samuel Kim</v>
      </c>
      <c r="Q8043" s="11">
        <f>WEEKDAY('Consolidtaed Data'!$F1658)</f>
        <v>6</v>
      </c>
      <c r="R8043" s="9">
        <f>MONTH('Consolidtaed Data'!$F1658)</f>
        <v>5</v>
      </c>
      <c r="S8043" s="9" t="str">
        <f>TEXT(Table3[[#This Row],[Purchase Date]],"MMMM")</f>
        <v>September</v>
      </c>
      <c r="T8043" s="9">
        <f>YEAR('Consolidtaed Data'!$F1658)</f>
        <v>2020</v>
      </c>
    </row>
    <row r="8044" spans="1:20" x14ac:dyDescent="0.3">
      <c r="A8044" s="9" t="s">
        <v>9070</v>
      </c>
      <c r="B8044" s="9" t="s">
        <v>148</v>
      </c>
      <c r="C8044" s="9" t="s">
        <v>231</v>
      </c>
      <c r="D8044" s="9" t="s">
        <v>220</v>
      </c>
      <c r="E8044" s="9" t="s">
        <v>1394</v>
      </c>
      <c r="F8044" s="12">
        <v>44443</v>
      </c>
      <c r="G8044" s="12" t="str">
        <f>VLOOKUP(Table3[[#This Row],[Product ID]],[1]Products!$A:$G,2,0)</f>
        <v>Product 16</v>
      </c>
      <c r="H8044" s="22">
        <v>2</v>
      </c>
      <c r="I8044" s="9">
        <f>VLOOKUP('Consolidtaed Data'!$B2065,[1]Products!$A:$G,4,0)</f>
        <v>2257</v>
      </c>
      <c r="J8044" s="9">
        <f>VLOOKUP('Consolidtaed Data'!$B2065,[1]Products!$A:$G,3,0)</f>
        <v>1535</v>
      </c>
      <c r="K8044" s="9">
        <f>'Consolidtaed Data'!$J2065*'Consolidtaed Data'!$H2065</f>
        <v>683</v>
      </c>
      <c r="L8044" s="9">
        <f>'Consolidtaed Data'!$I2065*'Consolidtaed Data'!$H2065</f>
        <v>1119</v>
      </c>
      <c r="M8044" s="9">
        <f>'Consolidtaed Data'!$L2065-'Consolidtaed Data'!$K2065</f>
        <v>369</v>
      </c>
      <c r="N8044" s="9" t="str">
        <f>VLOOKUP('Consolidtaed Data'!$C2065,[1]Locations!$A:$O,2,0)</f>
        <v>Modesto</v>
      </c>
      <c r="O8044" s="9" t="str">
        <f>VLOOKUP('Consolidtaed Data'!$D2065,'[1]Sales People'!$A:$B,2,0)</f>
        <v>Larry Marshall</v>
      </c>
      <c r="P8044" s="9" t="str">
        <f>VLOOKUP('Consolidtaed Data'!$E2065,[1]Customers!$A:$B,2,0)</f>
        <v>Mark Kim</v>
      </c>
      <c r="Q8044" s="11">
        <f>WEEKDAY('Consolidtaed Data'!$F2065)</f>
        <v>1</v>
      </c>
      <c r="R8044" s="9">
        <f>MONTH('Consolidtaed Data'!$F2065)</f>
        <v>5</v>
      </c>
      <c r="S8044" s="9" t="str">
        <f>TEXT(Table3[[#This Row],[Purchase Date]],"MMMM")</f>
        <v>September</v>
      </c>
      <c r="T8044" s="9">
        <f>YEAR('Consolidtaed Data'!$F2065)</f>
        <v>2020</v>
      </c>
    </row>
    <row r="8045" spans="1:20" x14ac:dyDescent="0.3">
      <c r="A8045" s="9" t="s">
        <v>9071</v>
      </c>
      <c r="B8045" s="9" t="s">
        <v>204</v>
      </c>
      <c r="C8045" s="9" t="s">
        <v>34</v>
      </c>
      <c r="D8045" s="9" t="s">
        <v>149</v>
      </c>
      <c r="E8045" s="9" t="s">
        <v>391</v>
      </c>
      <c r="F8045" s="12">
        <v>44443</v>
      </c>
      <c r="G8045" s="12" t="str">
        <f>VLOOKUP(Table3[[#This Row],[Product ID]],[1]Products!$A:$G,2,0)</f>
        <v>Product 101</v>
      </c>
      <c r="H8045" s="22">
        <v>1</v>
      </c>
      <c r="I8045" s="9">
        <f>VLOOKUP('Consolidtaed Data'!$B2165,[1]Products!$A:$G,4,0)</f>
        <v>880</v>
      </c>
      <c r="J8045" s="9">
        <f>VLOOKUP('Consolidtaed Data'!$B2165,[1]Products!$A:$G,3,0)</f>
        <v>634</v>
      </c>
      <c r="K8045" s="9">
        <f>'Consolidtaed Data'!$J2165*'Consolidtaed Data'!$H2165</f>
        <v>408</v>
      </c>
      <c r="L8045" s="9">
        <f>'Consolidtaed Data'!$I2165*'Consolidtaed Data'!$H2165</f>
        <v>504</v>
      </c>
      <c r="M8045" s="9">
        <f>'Consolidtaed Data'!$L2165-'Consolidtaed Data'!$K2165</f>
        <v>380</v>
      </c>
      <c r="N8045" s="9" t="str">
        <f>VLOOKUP('Consolidtaed Data'!$C2165,[1]Locations!$A:$O,2,0)</f>
        <v>Richmond</v>
      </c>
      <c r="O8045" s="9" t="str">
        <f>VLOOKUP('Consolidtaed Data'!$D2165,'[1]Sales People'!$A:$B,2,0)</f>
        <v>Robert Reed</v>
      </c>
      <c r="P8045" s="9" t="str">
        <f>VLOOKUP('Consolidtaed Data'!$E2165,[1]Customers!$A:$B,2,0)</f>
        <v>Samuel Fields</v>
      </c>
      <c r="Q8045" s="11">
        <f>WEEKDAY('Consolidtaed Data'!$F2165)</f>
        <v>7</v>
      </c>
      <c r="R8045" s="9">
        <f>MONTH('Consolidtaed Data'!$F2165)</f>
        <v>6</v>
      </c>
      <c r="S8045" s="9" t="str">
        <f>TEXT(Table3[[#This Row],[Purchase Date]],"MMMM")</f>
        <v>September</v>
      </c>
      <c r="T8045" s="9">
        <f>YEAR('Consolidtaed Data'!$F2165)</f>
        <v>2020</v>
      </c>
    </row>
    <row r="8046" spans="1:20" x14ac:dyDescent="0.3">
      <c r="A8046" s="9" t="s">
        <v>9072</v>
      </c>
      <c r="B8046" s="9" t="s">
        <v>20</v>
      </c>
      <c r="C8046" s="9" t="s">
        <v>122</v>
      </c>
      <c r="D8046" s="9" t="s">
        <v>26</v>
      </c>
      <c r="E8046" s="9" t="s">
        <v>1051</v>
      </c>
      <c r="F8046" s="12">
        <v>44443</v>
      </c>
      <c r="G8046" s="12" t="str">
        <f>VLOOKUP(Table3[[#This Row],[Product ID]],[1]Products!$A:$G,2,0)</f>
        <v>Product 98</v>
      </c>
      <c r="H8046" s="22">
        <v>1</v>
      </c>
      <c r="I8046" s="9">
        <f>VLOOKUP('Consolidtaed Data'!$B3436,[1]Products!$A:$G,4,0)</f>
        <v>1826</v>
      </c>
      <c r="J8046" s="9">
        <f>VLOOKUP('Consolidtaed Data'!$B3436,[1]Products!$A:$G,3,0)</f>
        <v>1443</v>
      </c>
      <c r="K8046" s="9">
        <f>'Consolidtaed Data'!$J3436*'Consolidtaed Data'!$H3436</f>
        <v>5936</v>
      </c>
      <c r="L8046" s="9">
        <f>'Consolidtaed Data'!$I3436*'Consolidtaed Data'!$H3436</f>
        <v>9132</v>
      </c>
      <c r="M8046" s="9">
        <f>'Consolidtaed Data'!$L3436-'Consolidtaed Data'!$K3436</f>
        <v>738</v>
      </c>
      <c r="N8046" s="9" t="str">
        <f>VLOOKUP('Consolidtaed Data'!$C3436,[1]Locations!$A:$O,2,0)</f>
        <v>San Mateo</v>
      </c>
      <c r="O8046" s="9" t="str">
        <f>VLOOKUP('Consolidtaed Data'!$D3436,'[1]Sales People'!$A:$B,2,0)</f>
        <v>Jimmy Young</v>
      </c>
      <c r="P8046" s="9" t="str">
        <f>VLOOKUP('Consolidtaed Data'!$E3436,[1]Customers!$A:$B,2,0)</f>
        <v>Matthew Duncan</v>
      </c>
      <c r="Q8046" s="11">
        <f>WEEKDAY('Consolidtaed Data'!$F3436)</f>
        <v>3</v>
      </c>
      <c r="R8046" s="9">
        <f>MONTH('Consolidtaed Data'!$F3436)</f>
        <v>9</v>
      </c>
      <c r="S8046" s="9" t="str">
        <f>TEXT(Table3[[#This Row],[Purchase Date]],"MMMM")</f>
        <v>September</v>
      </c>
      <c r="T8046" s="9">
        <f>YEAR('Consolidtaed Data'!$F3436)</f>
        <v>2020</v>
      </c>
    </row>
    <row r="8047" spans="1:20" x14ac:dyDescent="0.3">
      <c r="A8047" s="9" t="s">
        <v>9073</v>
      </c>
      <c r="B8047" s="9" t="s">
        <v>41</v>
      </c>
      <c r="C8047" s="9" t="s">
        <v>319</v>
      </c>
      <c r="D8047" s="9" t="s">
        <v>329</v>
      </c>
      <c r="E8047" s="9" t="s">
        <v>745</v>
      </c>
      <c r="F8047" s="12">
        <v>44443</v>
      </c>
      <c r="G8047" s="12" t="str">
        <f>VLOOKUP(Table3[[#This Row],[Product ID]],[1]Products!$A:$G,2,0)</f>
        <v>Product 11</v>
      </c>
      <c r="H8047" s="22">
        <v>1</v>
      </c>
      <c r="I8047" s="9">
        <f>VLOOKUP('Consolidtaed Data'!$B3605,[1]Products!$A:$G,4,0)</f>
        <v>315</v>
      </c>
      <c r="J8047" s="9">
        <f>VLOOKUP('Consolidtaed Data'!$B3605,[1]Products!$A:$G,3,0)</f>
        <v>208</v>
      </c>
      <c r="K8047" s="9">
        <f>'Consolidtaed Data'!$J3605*'Consolidtaed Data'!$H3605</f>
        <v>4455</v>
      </c>
      <c r="L8047" s="9">
        <f>'Consolidtaed Data'!$I3605*'Consolidtaed Data'!$H3605</f>
        <v>6273</v>
      </c>
      <c r="M8047" s="9">
        <f>'Consolidtaed Data'!$L3605-'Consolidtaed Data'!$K3605</f>
        <v>1472</v>
      </c>
      <c r="N8047" s="9" t="str">
        <f>VLOOKUP('Consolidtaed Data'!$C3605,[1]Locations!$A:$O,2,0)</f>
        <v>Carlsbad</v>
      </c>
      <c r="O8047" s="9" t="str">
        <f>VLOOKUP('Consolidtaed Data'!$D3605,'[1]Sales People'!$A:$B,2,0)</f>
        <v>Kenneth Fields</v>
      </c>
      <c r="P8047" s="9" t="str">
        <f>VLOOKUP('Consolidtaed Data'!$E3605,[1]Customers!$A:$B,2,0)</f>
        <v>Adam Mcdonald</v>
      </c>
      <c r="Q8047" s="11">
        <f>WEEKDAY('Consolidtaed Data'!$F3605)</f>
        <v>1</v>
      </c>
      <c r="R8047" s="9">
        <f>MONTH('Consolidtaed Data'!$F3605)</f>
        <v>9</v>
      </c>
      <c r="S8047" s="9" t="str">
        <f>TEXT(Table3[[#This Row],[Purchase Date]],"MMMM")</f>
        <v>September</v>
      </c>
      <c r="T8047" s="9">
        <f>YEAR('Consolidtaed Data'!$F3605)</f>
        <v>2020</v>
      </c>
    </row>
    <row r="8048" spans="1:20" x14ac:dyDescent="0.3">
      <c r="A8048" s="9" t="s">
        <v>9074</v>
      </c>
      <c r="B8048" s="9" t="s">
        <v>311</v>
      </c>
      <c r="C8048" s="9" t="s">
        <v>122</v>
      </c>
      <c r="D8048" s="9" t="s">
        <v>9</v>
      </c>
      <c r="E8048" s="9" t="s">
        <v>1502</v>
      </c>
      <c r="F8048" s="12">
        <v>44443</v>
      </c>
      <c r="G8048" s="12" t="str">
        <f>VLOOKUP(Table3[[#This Row],[Product ID]],[1]Products!$A:$G,2,0)</f>
        <v>Product 33</v>
      </c>
      <c r="H8048" s="22">
        <v>2</v>
      </c>
      <c r="I8048" s="9">
        <f>VLOOKUP('Consolidtaed Data'!$B3621,[1]Products!$A:$G,4,0)</f>
        <v>1671</v>
      </c>
      <c r="J8048" s="9">
        <f>VLOOKUP('Consolidtaed Data'!$B3621,[1]Products!$A:$G,3,0)</f>
        <v>1220</v>
      </c>
      <c r="K8048" s="9">
        <f>'Consolidtaed Data'!$J3621*'Consolidtaed Data'!$H3621</f>
        <v>807</v>
      </c>
      <c r="L8048" s="9">
        <f>'Consolidtaed Data'!$I3621*'Consolidtaed Data'!$H3621</f>
        <v>1467</v>
      </c>
      <c r="M8048" s="9">
        <f>'Consolidtaed Data'!$L3621-'Consolidtaed Data'!$K3621</f>
        <v>690</v>
      </c>
      <c r="N8048" s="9" t="str">
        <f>VLOOKUP('Consolidtaed Data'!$C3621,[1]Locations!$A:$O,2,0)</f>
        <v>Hayward</v>
      </c>
      <c r="O8048" s="9" t="str">
        <f>VLOOKUP('Consolidtaed Data'!$D3621,'[1]Sales People'!$A:$B,2,0)</f>
        <v>Scott Mason</v>
      </c>
      <c r="P8048" s="9" t="str">
        <f>VLOOKUP('Consolidtaed Data'!$E3621,[1]Customers!$A:$B,2,0)</f>
        <v>Henry Bishop</v>
      </c>
      <c r="Q8048" s="11">
        <f>WEEKDAY('Consolidtaed Data'!$F3621)</f>
        <v>3</v>
      </c>
      <c r="R8048" s="9">
        <f>MONTH('Consolidtaed Data'!$F3621)</f>
        <v>9</v>
      </c>
      <c r="S8048" s="9" t="str">
        <f>TEXT(Table3[[#This Row],[Purchase Date]],"MMMM")</f>
        <v>September</v>
      </c>
      <c r="T8048" s="9">
        <f>YEAR('Consolidtaed Data'!$F3621)</f>
        <v>2020</v>
      </c>
    </row>
    <row r="8049" spans="1:20" x14ac:dyDescent="0.3">
      <c r="A8049" s="9" t="s">
        <v>9075</v>
      </c>
      <c r="B8049" s="9" t="s">
        <v>252</v>
      </c>
      <c r="C8049" s="9" t="s">
        <v>55</v>
      </c>
      <c r="D8049" s="9" t="s">
        <v>229</v>
      </c>
      <c r="E8049" s="9" t="s">
        <v>428</v>
      </c>
      <c r="F8049" s="12">
        <v>44444</v>
      </c>
      <c r="G8049" s="12" t="str">
        <f>VLOOKUP(Table3[[#This Row],[Product ID]],[1]Products!$A:$G,2,0)</f>
        <v>Product 81</v>
      </c>
      <c r="H8049" s="22">
        <v>3</v>
      </c>
      <c r="I8049" s="9">
        <f>VLOOKUP('Consolidtaed Data'!$B98,[1]Products!$A:$G,4,0)</f>
        <v>1077</v>
      </c>
      <c r="J8049" s="9">
        <f>VLOOKUP('Consolidtaed Data'!$B98,[1]Products!$A:$G,3,0)</f>
        <v>732</v>
      </c>
      <c r="K8049" s="9">
        <f>'Consolidtaed Data'!$J98*'Consolidtaed Data'!$H98</f>
        <v>450</v>
      </c>
      <c r="L8049" s="9">
        <f>'Consolidtaed Data'!$I98*'Consolidtaed Data'!$H98</f>
        <v>818</v>
      </c>
      <c r="M8049" s="9">
        <f>'Consolidtaed Data'!$L98-'Consolidtaed Data'!$K98</f>
        <v>1044</v>
      </c>
      <c r="N8049" s="9" t="str">
        <f>VLOOKUP('Consolidtaed Data'!$C98,[1]Locations!$A:$O,2,0)</f>
        <v>Santa Clarita</v>
      </c>
      <c r="O8049" s="9" t="str">
        <f>VLOOKUP('Consolidtaed Data'!$D98,'[1]Sales People'!$A:$B,2,0)</f>
        <v>Kenneth Bradley</v>
      </c>
      <c r="P8049" s="9" t="str">
        <f>VLOOKUP('Consolidtaed Data'!$E98,[1]Customers!$A:$B,2,0)</f>
        <v>Charles Bell</v>
      </c>
      <c r="Q8049" s="11">
        <f>WEEKDAY('Consolidtaed Data'!$F98)</f>
        <v>4</v>
      </c>
      <c r="R8049" s="9">
        <f>MONTH('Consolidtaed Data'!$F98)</f>
        <v>1</v>
      </c>
      <c r="S8049" s="9" t="str">
        <f>TEXT(Table3[[#This Row],[Purchase Date]],"MMMM")</f>
        <v>September</v>
      </c>
      <c r="T8049" s="9">
        <f>YEAR('Consolidtaed Data'!$F98)</f>
        <v>2020</v>
      </c>
    </row>
    <row r="8050" spans="1:20" x14ac:dyDescent="0.3">
      <c r="A8050" s="9" t="s">
        <v>9076</v>
      </c>
      <c r="B8050" s="9" t="s">
        <v>244</v>
      </c>
      <c r="C8050" s="9" t="s">
        <v>94</v>
      </c>
      <c r="D8050" s="9" t="s">
        <v>149</v>
      </c>
      <c r="E8050" s="9" t="s">
        <v>873</v>
      </c>
      <c r="F8050" s="12">
        <v>44444</v>
      </c>
      <c r="G8050" s="12" t="str">
        <f>VLOOKUP(Table3[[#This Row],[Product ID]],[1]Products!$A:$G,2,0)</f>
        <v>Product 76</v>
      </c>
      <c r="H8050" s="22">
        <v>3</v>
      </c>
      <c r="I8050" s="9">
        <f>VLOOKUP('Consolidtaed Data'!$B305,[1]Products!$A:$G,4,0)</f>
        <v>1708</v>
      </c>
      <c r="J8050" s="9">
        <f>VLOOKUP('Consolidtaed Data'!$B305,[1]Products!$A:$G,3,0)</f>
        <v>871</v>
      </c>
      <c r="K8050" s="9">
        <f>'Consolidtaed Data'!$J305*'Consolidtaed Data'!$H305</f>
        <v>900</v>
      </c>
      <c r="L8050" s="9">
        <f>'Consolidtaed Data'!$I305*'Consolidtaed Data'!$H305</f>
        <v>1500</v>
      </c>
      <c r="M8050" s="9">
        <f>'Consolidtaed Data'!$L305-'Consolidtaed Data'!$K305</f>
        <v>939</v>
      </c>
      <c r="N8050" s="9" t="str">
        <f>VLOOKUP('Consolidtaed Data'!$C305,[1]Locations!$A:$O,2,0)</f>
        <v>Vallejo</v>
      </c>
      <c r="O8050" s="9" t="str">
        <f>VLOOKUP('Consolidtaed Data'!$D305,'[1]Sales People'!$A:$B,2,0)</f>
        <v>Brian Davis</v>
      </c>
      <c r="P8050" s="9" t="str">
        <f>VLOOKUP('Consolidtaed Data'!$E305,[1]Customers!$A:$B,2,0)</f>
        <v>Raymond Burke</v>
      </c>
      <c r="Q8050" s="11">
        <f>WEEKDAY('Consolidtaed Data'!$F305)</f>
        <v>4</v>
      </c>
      <c r="R8050" s="9">
        <f>MONTH('Consolidtaed Data'!$F305)</f>
        <v>1</v>
      </c>
      <c r="S8050" s="9" t="str">
        <f>TEXT(Table3[[#This Row],[Purchase Date]],"MMMM")</f>
        <v>September</v>
      </c>
      <c r="T8050" s="9">
        <f>YEAR('Consolidtaed Data'!$F305)</f>
        <v>2020</v>
      </c>
    </row>
    <row r="8051" spans="1:20" x14ac:dyDescent="0.3">
      <c r="A8051" s="9" t="s">
        <v>9077</v>
      </c>
      <c r="B8051" s="9" t="s">
        <v>172</v>
      </c>
      <c r="C8051" s="9" t="s">
        <v>16</v>
      </c>
      <c r="D8051" s="9" t="s">
        <v>123</v>
      </c>
      <c r="E8051" s="9" t="s">
        <v>851</v>
      </c>
      <c r="F8051" s="12">
        <v>44444</v>
      </c>
      <c r="G8051" s="12" t="str">
        <f>VLOOKUP(Table3[[#This Row],[Product ID]],[1]Products!$A:$G,2,0)</f>
        <v>Product 4</v>
      </c>
      <c r="H8051" s="22">
        <v>1</v>
      </c>
      <c r="I8051" s="9">
        <f>VLOOKUP('Consolidtaed Data'!$B477,[1]Products!$A:$G,4,0)</f>
        <v>913</v>
      </c>
      <c r="J8051" s="9">
        <f>VLOOKUP('Consolidtaed Data'!$B477,[1]Products!$A:$G,3,0)</f>
        <v>584</v>
      </c>
      <c r="K8051" s="9">
        <f>'Consolidtaed Data'!$J477*'Consolidtaed Data'!$H477</f>
        <v>2380</v>
      </c>
      <c r="L8051" s="9">
        <f>'Consolidtaed Data'!$I477*'Consolidtaed Data'!$H477</f>
        <v>3132</v>
      </c>
      <c r="M8051" s="9">
        <f>'Consolidtaed Data'!$L477-'Consolidtaed Data'!$K477</f>
        <v>483</v>
      </c>
      <c r="N8051" s="9" t="str">
        <f>VLOOKUP('Consolidtaed Data'!$C477,[1]Locations!$A:$O,2,0)</f>
        <v>Fullerton</v>
      </c>
      <c r="O8051" s="9" t="str">
        <f>VLOOKUP('Consolidtaed Data'!$D477,'[1]Sales People'!$A:$B,2,0)</f>
        <v>Bobby Russell</v>
      </c>
      <c r="P8051" s="9" t="str">
        <f>VLOOKUP('Consolidtaed Data'!$E477,[1]Customers!$A:$B,2,0)</f>
        <v>Louis Perry</v>
      </c>
      <c r="Q8051" s="11">
        <f>WEEKDAY('Consolidtaed Data'!$F477)</f>
        <v>1</v>
      </c>
      <c r="R8051" s="9">
        <f>MONTH('Consolidtaed Data'!$F477)</f>
        <v>2</v>
      </c>
      <c r="S8051" s="9" t="str">
        <f>TEXT(Table3[[#This Row],[Purchase Date]],"MMMM")</f>
        <v>September</v>
      </c>
      <c r="T8051" s="9">
        <f>YEAR('Consolidtaed Data'!$F477)</f>
        <v>2020</v>
      </c>
    </row>
    <row r="8052" spans="1:20" x14ac:dyDescent="0.3">
      <c r="A8052" s="9" t="s">
        <v>9078</v>
      </c>
      <c r="B8052" s="9" t="s">
        <v>136</v>
      </c>
      <c r="C8052" s="9" t="s">
        <v>42</v>
      </c>
      <c r="D8052" s="9" t="s">
        <v>113</v>
      </c>
      <c r="E8052" s="9" t="s">
        <v>1386</v>
      </c>
      <c r="F8052" s="12">
        <v>44444</v>
      </c>
      <c r="G8052" s="12" t="str">
        <f>VLOOKUP(Table3[[#This Row],[Product ID]],[1]Products!$A:$G,2,0)</f>
        <v>Product 2</v>
      </c>
      <c r="H8052" s="22">
        <v>1</v>
      </c>
      <c r="I8052" s="9">
        <f>VLOOKUP('Consolidtaed Data'!$B618,[1]Products!$A:$G,4,0)</f>
        <v>356</v>
      </c>
      <c r="J8052" s="9">
        <f>VLOOKUP('Consolidtaed Data'!$B618,[1]Products!$A:$G,3,0)</f>
        <v>292</v>
      </c>
      <c r="K8052" s="9">
        <f>'Consolidtaed Data'!$J618*'Consolidtaed Data'!$H618</f>
        <v>1263</v>
      </c>
      <c r="L8052" s="9">
        <f>'Consolidtaed Data'!$I618*'Consolidtaed Data'!$H618</f>
        <v>1683</v>
      </c>
      <c r="M8052" s="9">
        <f>'Consolidtaed Data'!$L618-'Consolidtaed Data'!$K618</f>
        <v>265</v>
      </c>
      <c r="N8052" s="9" t="str">
        <f>VLOOKUP('Consolidtaed Data'!$C618,[1]Locations!$A:$O,2,0)</f>
        <v>Antioch</v>
      </c>
      <c r="O8052" s="9" t="str">
        <f>VLOOKUP('Consolidtaed Data'!$D618,'[1]Sales People'!$A:$B,2,0)</f>
        <v>Larry Marshall</v>
      </c>
      <c r="P8052" s="9" t="str">
        <f>VLOOKUP('Consolidtaed Data'!$E618,[1]Customers!$A:$B,2,0)</f>
        <v>Bobby Jackson</v>
      </c>
      <c r="Q8052" s="11">
        <f>WEEKDAY('Consolidtaed Data'!$F618)</f>
        <v>5</v>
      </c>
      <c r="R8052" s="9">
        <f>MONTH('Consolidtaed Data'!$F618)</f>
        <v>2</v>
      </c>
      <c r="S8052" s="9" t="str">
        <f>TEXT(Table3[[#This Row],[Purchase Date]],"MMMM")</f>
        <v>September</v>
      </c>
      <c r="T8052" s="9">
        <f>YEAR('Consolidtaed Data'!$F618)</f>
        <v>2020</v>
      </c>
    </row>
    <row r="8053" spans="1:20" x14ac:dyDescent="0.3">
      <c r="A8053" s="9" t="s">
        <v>9079</v>
      </c>
      <c r="B8053" s="9" t="s">
        <v>278</v>
      </c>
      <c r="C8053" s="9" t="s">
        <v>522</v>
      </c>
      <c r="D8053" s="9" t="s">
        <v>272</v>
      </c>
      <c r="E8053" s="9" t="s">
        <v>584</v>
      </c>
      <c r="F8053" s="12">
        <v>44444</v>
      </c>
      <c r="G8053" s="12" t="str">
        <f>VLOOKUP(Table3[[#This Row],[Product ID]],[1]Products!$A:$G,2,0)</f>
        <v>Product 75</v>
      </c>
      <c r="H8053" s="22">
        <v>2</v>
      </c>
      <c r="I8053" s="9">
        <f>VLOOKUP('Consolidtaed Data'!$B633,[1]Products!$A:$G,4,0)</f>
        <v>817</v>
      </c>
      <c r="J8053" s="9">
        <f>VLOOKUP('Consolidtaed Data'!$B633,[1]Products!$A:$G,3,0)</f>
        <v>409</v>
      </c>
      <c r="K8053" s="9">
        <f>'Consolidtaed Data'!$J633*'Consolidtaed Data'!$H633</f>
        <v>425</v>
      </c>
      <c r="L8053" s="9">
        <f>'Consolidtaed Data'!$I633*'Consolidtaed Data'!$H633</f>
        <v>545</v>
      </c>
      <c r="M8053" s="9">
        <f>'Consolidtaed Data'!$L633-'Consolidtaed Data'!$K633</f>
        <v>816</v>
      </c>
      <c r="N8053" s="9" t="str">
        <f>VLOOKUP('Consolidtaed Data'!$C633,[1]Locations!$A:$O,2,0)</f>
        <v>Lancaster</v>
      </c>
      <c r="O8053" s="9" t="str">
        <f>VLOOKUP('Consolidtaed Data'!$D633,'[1]Sales People'!$A:$B,2,0)</f>
        <v>Eugene Holmes</v>
      </c>
      <c r="P8053" s="9" t="str">
        <f>VLOOKUP('Consolidtaed Data'!$E633,[1]Customers!$A:$B,2,0)</f>
        <v>Chris Fuller</v>
      </c>
      <c r="Q8053" s="11">
        <f>WEEKDAY('Consolidtaed Data'!$F633)</f>
        <v>6</v>
      </c>
      <c r="R8053" s="9">
        <f>MONTH('Consolidtaed Data'!$F633)</f>
        <v>2</v>
      </c>
      <c r="S8053" s="9" t="str">
        <f>TEXT(Table3[[#This Row],[Purchase Date]],"MMMM")</f>
        <v>September</v>
      </c>
      <c r="T8053" s="9">
        <f>YEAR('Consolidtaed Data'!$F633)</f>
        <v>2020</v>
      </c>
    </row>
    <row r="8054" spans="1:20" x14ac:dyDescent="0.3">
      <c r="A8054" s="9" t="s">
        <v>9080</v>
      </c>
      <c r="B8054" s="9" t="s">
        <v>526</v>
      </c>
      <c r="C8054" s="9" t="s">
        <v>394</v>
      </c>
      <c r="D8054" s="9" t="s">
        <v>241</v>
      </c>
      <c r="E8054" s="9" t="s">
        <v>120</v>
      </c>
      <c r="F8054" s="12">
        <v>44444</v>
      </c>
      <c r="G8054" s="12" t="str">
        <f>VLOOKUP(Table3[[#This Row],[Product ID]],[1]Products!$A:$G,2,0)</f>
        <v>Product 14</v>
      </c>
      <c r="H8054" s="22">
        <v>1</v>
      </c>
      <c r="I8054" s="9">
        <f>VLOOKUP('Consolidtaed Data'!$B1208,[1]Products!$A:$G,4,0)</f>
        <v>1671</v>
      </c>
      <c r="J8054" s="9">
        <f>VLOOKUP('Consolidtaed Data'!$B1208,[1]Products!$A:$G,3,0)</f>
        <v>1220</v>
      </c>
      <c r="K8054" s="9">
        <f>'Consolidtaed Data'!$J1208*'Consolidtaed Data'!$H1208</f>
        <v>2732</v>
      </c>
      <c r="L8054" s="9">
        <f>'Consolidtaed Data'!$I1208*'Consolidtaed Data'!$H1208</f>
        <v>4712</v>
      </c>
      <c r="M8054" s="9">
        <f>'Consolidtaed Data'!$L1208-'Consolidtaed Data'!$K1208</f>
        <v>87</v>
      </c>
      <c r="N8054" s="9" t="str">
        <f>VLOOKUP('Consolidtaed Data'!$C1208,[1]Locations!$A:$O,2,0)</f>
        <v>Modesto</v>
      </c>
      <c r="O8054" s="9" t="str">
        <f>VLOOKUP('Consolidtaed Data'!$D1208,'[1]Sales People'!$A:$B,2,0)</f>
        <v>Larry Castillo</v>
      </c>
      <c r="P8054" s="9" t="str">
        <f>VLOOKUP('Consolidtaed Data'!$E1208,[1]Customers!$A:$B,2,0)</f>
        <v>James Armstrong</v>
      </c>
      <c r="Q8054" s="11">
        <f>WEEKDAY('Consolidtaed Data'!$F1208)</f>
        <v>7</v>
      </c>
      <c r="R8054" s="9">
        <f>MONTH('Consolidtaed Data'!$F1208)</f>
        <v>3</v>
      </c>
      <c r="S8054" s="9" t="str">
        <f>TEXT(Table3[[#This Row],[Purchase Date]],"MMMM")</f>
        <v>September</v>
      </c>
      <c r="T8054" s="9">
        <f>YEAR('Consolidtaed Data'!$F1208)</f>
        <v>2020</v>
      </c>
    </row>
    <row r="8055" spans="1:20" x14ac:dyDescent="0.3">
      <c r="A8055" s="9" t="s">
        <v>9081</v>
      </c>
      <c r="B8055" s="9" t="s">
        <v>151</v>
      </c>
      <c r="C8055" s="9" t="s">
        <v>12</v>
      </c>
      <c r="D8055" s="9" t="s">
        <v>95</v>
      </c>
      <c r="E8055" s="9" t="s">
        <v>320</v>
      </c>
      <c r="F8055" s="12">
        <v>44444</v>
      </c>
      <c r="G8055" s="12" t="str">
        <f>VLOOKUP(Table3[[#This Row],[Product ID]],[1]Products!$A:$G,2,0)</f>
        <v>Product 94</v>
      </c>
      <c r="H8055" s="22">
        <v>1</v>
      </c>
      <c r="I8055" s="9">
        <f>VLOOKUP('Consolidtaed Data'!$B1519,[1]Products!$A:$G,4,0)</f>
        <v>368</v>
      </c>
      <c r="J8055" s="9">
        <f>VLOOKUP('Consolidtaed Data'!$B1519,[1]Products!$A:$G,3,0)</f>
        <v>294</v>
      </c>
      <c r="K8055" s="9">
        <f>'Consolidtaed Data'!$J1519*'Consolidtaed Data'!$H1519</f>
        <v>3690</v>
      </c>
      <c r="L8055" s="9">
        <f>'Consolidtaed Data'!$I1519*'Consolidtaed Data'!$H1519</f>
        <v>5349</v>
      </c>
      <c r="M8055" s="9">
        <f>'Consolidtaed Data'!$L1519-'Consolidtaed Data'!$K1519</f>
        <v>862</v>
      </c>
      <c r="N8055" s="9" t="str">
        <f>VLOOKUP('Consolidtaed Data'!$C1519,[1]Locations!$A:$O,2,0)</f>
        <v>Fremont</v>
      </c>
      <c r="O8055" s="9" t="str">
        <f>VLOOKUP('Consolidtaed Data'!$D1519,'[1]Sales People'!$A:$B,2,0)</f>
        <v>Jeremy Mendoza</v>
      </c>
      <c r="P8055" s="9" t="str">
        <f>VLOOKUP('Consolidtaed Data'!$E1519,[1]Customers!$A:$B,2,0)</f>
        <v>Jason Duncan</v>
      </c>
      <c r="Q8055" s="11">
        <f>WEEKDAY('Consolidtaed Data'!$F1519)</f>
        <v>3</v>
      </c>
      <c r="R8055" s="9">
        <f>MONTH('Consolidtaed Data'!$F1519)</f>
        <v>4</v>
      </c>
      <c r="S8055" s="9" t="str">
        <f>TEXT(Table3[[#This Row],[Purchase Date]],"MMMM")</f>
        <v>September</v>
      </c>
      <c r="T8055" s="9">
        <f>YEAR('Consolidtaed Data'!$F1519)</f>
        <v>2020</v>
      </c>
    </row>
    <row r="8056" spans="1:20" x14ac:dyDescent="0.3">
      <c r="A8056" s="9" t="s">
        <v>9082</v>
      </c>
      <c r="B8056" s="9" t="s">
        <v>112</v>
      </c>
      <c r="C8056" s="9" t="s">
        <v>263</v>
      </c>
      <c r="D8056" s="9" t="s">
        <v>91</v>
      </c>
      <c r="E8056" s="9" t="s">
        <v>239</v>
      </c>
      <c r="F8056" s="12">
        <v>44444</v>
      </c>
      <c r="G8056" s="12" t="str">
        <f>VLOOKUP(Table3[[#This Row],[Product ID]],[1]Products!$A:$G,2,0)</f>
        <v>Product 7</v>
      </c>
      <c r="H8056" s="22">
        <v>2</v>
      </c>
      <c r="I8056" s="9">
        <f>VLOOKUP('Consolidtaed Data'!$B1696,[1]Products!$A:$G,4,0)</f>
        <v>947</v>
      </c>
      <c r="J8056" s="9">
        <f>VLOOKUP('Consolidtaed Data'!$B1696,[1]Products!$A:$G,3,0)</f>
        <v>786</v>
      </c>
      <c r="K8056" s="9">
        <f>'Consolidtaed Data'!$J1696*'Consolidtaed Data'!$H1696</f>
        <v>1350</v>
      </c>
      <c r="L8056" s="9">
        <f>'Consolidtaed Data'!$I1696*'Consolidtaed Data'!$H1696</f>
        <v>2454</v>
      </c>
      <c r="M8056" s="9">
        <f>'Consolidtaed Data'!$L1696-'Consolidtaed Data'!$K1696</f>
        <v>2356</v>
      </c>
      <c r="N8056" s="9" t="str">
        <f>VLOOKUP('Consolidtaed Data'!$C1696,[1]Locations!$A:$O,2,0)</f>
        <v>Ontario</v>
      </c>
      <c r="O8056" s="9" t="str">
        <f>VLOOKUP('Consolidtaed Data'!$D1696,'[1]Sales People'!$A:$B,2,0)</f>
        <v>Ronald Reed</v>
      </c>
      <c r="P8056" s="9" t="str">
        <f>VLOOKUP('Consolidtaed Data'!$E1696,[1]Customers!$A:$B,2,0)</f>
        <v>Dennis Ruiz</v>
      </c>
      <c r="Q8056" s="11">
        <f>WEEKDAY('Consolidtaed Data'!$F1696)</f>
        <v>1</v>
      </c>
      <c r="R8056" s="9">
        <f>MONTH('Consolidtaed Data'!$F1696)</f>
        <v>5</v>
      </c>
      <c r="S8056" s="9" t="str">
        <f>TEXT(Table3[[#This Row],[Purchase Date]],"MMMM")</f>
        <v>September</v>
      </c>
      <c r="T8056" s="9">
        <f>YEAR('Consolidtaed Data'!$F1696)</f>
        <v>2020</v>
      </c>
    </row>
    <row r="8057" spans="1:20" x14ac:dyDescent="0.3">
      <c r="A8057" s="9" t="s">
        <v>9083</v>
      </c>
      <c r="B8057" s="9" t="s">
        <v>373</v>
      </c>
      <c r="C8057" s="9" t="s">
        <v>231</v>
      </c>
      <c r="D8057" s="9" t="s">
        <v>35</v>
      </c>
      <c r="E8057" s="9" t="s">
        <v>730</v>
      </c>
      <c r="F8057" s="12">
        <v>44444</v>
      </c>
      <c r="G8057" s="12" t="str">
        <f>VLOOKUP(Table3[[#This Row],[Product ID]],[1]Products!$A:$G,2,0)</f>
        <v>Product 66</v>
      </c>
      <c r="H8057" s="22">
        <v>1</v>
      </c>
      <c r="I8057" s="9">
        <f>VLOOKUP('Consolidtaed Data'!$B1708,[1]Products!$A:$G,4,0)</f>
        <v>2391</v>
      </c>
      <c r="J8057" s="9">
        <f>VLOOKUP('Consolidtaed Data'!$B1708,[1]Products!$A:$G,3,0)</f>
        <v>1291</v>
      </c>
      <c r="K8057" s="9">
        <f>'Consolidtaed Data'!$J1708*'Consolidtaed Data'!$H1708</f>
        <v>665</v>
      </c>
      <c r="L8057" s="9">
        <f>'Consolidtaed Data'!$I1708*'Consolidtaed Data'!$H1708</f>
        <v>1278</v>
      </c>
      <c r="M8057" s="9">
        <f>'Consolidtaed Data'!$L1708-'Consolidtaed Data'!$K1708</f>
        <v>480</v>
      </c>
      <c r="N8057" s="9" t="str">
        <f>VLOOKUP('Consolidtaed Data'!$C1708,[1]Locations!$A:$O,2,0)</f>
        <v>Santa Maria</v>
      </c>
      <c r="O8057" s="9" t="str">
        <f>VLOOKUP('Consolidtaed Data'!$D1708,'[1]Sales People'!$A:$B,2,0)</f>
        <v>Fred Robertson</v>
      </c>
      <c r="P8057" s="9" t="str">
        <f>VLOOKUP('Consolidtaed Data'!$E1708,[1]Customers!$A:$B,2,0)</f>
        <v>Ralph Richardson</v>
      </c>
      <c r="Q8057" s="11">
        <f>WEEKDAY('Consolidtaed Data'!$F1708)</f>
        <v>2</v>
      </c>
      <c r="R8057" s="9">
        <f>MONTH('Consolidtaed Data'!$F1708)</f>
        <v>5</v>
      </c>
      <c r="S8057" s="9" t="str">
        <f>TEXT(Table3[[#This Row],[Purchase Date]],"MMMM")</f>
        <v>September</v>
      </c>
      <c r="T8057" s="9">
        <f>YEAR('Consolidtaed Data'!$F1708)</f>
        <v>2020</v>
      </c>
    </row>
    <row r="8058" spans="1:20" x14ac:dyDescent="0.3">
      <c r="A8058" s="9" t="s">
        <v>9084</v>
      </c>
      <c r="B8058" s="9" t="s">
        <v>411</v>
      </c>
      <c r="C8058" s="9" t="s">
        <v>564</v>
      </c>
      <c r="D8058" s="9" t="s">
        <v>281</v>
      </c>
      <c r="E8058" s="9" t="s">
        <v>537</v>
      </c>
      <c r="F8058" s="12">
        <v>44444</v>
      </c>
      <c r="G8058" s="12" t="str">
        <f>VLOOKUP(Table3[[#This Row],[Product ID]],[1]Products!$A:$G,2,0)</f>
        <v>Product 27</v>
      </c>
      <c r="H8058" s="22">
        <v>1</v>
      </c>
      <c r="I8058" s="9">
        <f>VLOOKUP('Consolidtaed Data'!$B2242,[1]Products!$A:$G,4,0)</f>
        <v>1635</v>
      </c>
      <c r="J8058" s="9">
        <f>VLOOKUP('Consolidtaed Data'!$B2242,[1]Products!$A:$G,3,0)</f>
        <v>1046</v>
      </c>
      <c r="K8058" s="9">
        <f>'Consolidtaed Data'!$J2242*'Consolidtaed Data'!$H2242</f>
        <v>1432</v>
      </c>
      <c r="L8058" s="9">
        <f>'Consolidtaed Data'!$I2242*'Consolidtaed Data'!$H2242</f>
        <v>2384</v>
      </c>
      <c r="M8058" s="9">
        <f>'Consolidtaed Data'!$L2242-'Consolidtaed Data'!$K2242</f>
        <v>553</v>
      </c>
      <c r="N8058" s="9" t="str">
        <f>VLOOKUP('Consolidtaed Data'!$C2242,[1]Locations!$A:$O,2,0)</f>
        <v>Torrance</v>
      </c>
      <c r="O8058" s="9" t="str">
        <f>VLOOKUP('Consolidtaed Data'!$D2242,'[1]Sales People'!$A:$B,2,0)</f>
        <v>Brian Hansen</v>
      </c>
      <c r="P8058" s="9" t="str">
        <f>VLOOKUP('Consolidtaed Data'!$E2242,[1]Customers!$A:$B,2,0)</f>
        <v>Walter Woods</v>
      </c>
      <c r="Q8058" s="11">
        <f>WEEKDAY('Consolidtaed Data'!$F2242)</f>
        <v>7</v>
      </c>
      <c r="R8058" s="9">
        <f>MONTH('Consolidtaed Data'!$F2242)</f>
        <v>6</v>
      </c>
      <c r="S8058" s="9" t="str">
        <f>TEXT(Table3[[#This Row],[Purchase Date]],"MMMM")</f>
        <v>September</v>
      </c>
      <c r="T8058" s="9">
        <f>YEAR('Consolidtaed Data'!$F2242)</f>
        <v>2020</v>
      </c>
    </row>
    <row r="8059" spans="1:20" x14ac:dyDescent="0.3">
      <c r="A8059" s="9" t="s">
        <v>9085</v>
      </c>
      <c r="B8059" s="9" t="s">
        <v>443</v>
      </c>
      <c r="C8059" s="9" t="s">
        <v>228</v>
      </c>
      <c r="D8059" s="9" t="s">
        <v>315</v>
      </c>
      <c r="E8059" s="9" t="s">
        <v>903</v>
      </c>
      <c r="F8059" s="12">
        <v>44444</v>
      </c>
      <c r="G8059" s="12" t="str">
        <f>VLOOKUP(Table3[[#This Row],[Product ID]],[1]Products!$A:$G,2,0)</f>
        <v>Product 61</v>
      </c>
      <c r="H8059" s="22">
        <v>1</v>
      </c>
      <c r="I8059" s="9">
        <f>VLOOKUP('Consolidtaed Data'!$B2376,[1]Products!$A:$G,4,0)</f>
        <v>2241</v>
      </c>
      <c r="J8059" s="9">
        <f>VLOOKUP('Consolidtaed Data'!$B2376,[1]Products!$A:$G,3,0)</f>
        <v>1367</v>
      </c>
      <c r="K8059" s="9">
        <f>'Consolidtaed Data'!$J2376*'Consolidtaed Data'!$H2376</f>
        <v>683</v>
      </c>
      <c r="L8059" s="9">
        <f>'Consolidtaed Data'!$I2376*'Consolidtaed Data'!$H2376</f>
        <v>1119</v>
      </c>
      <c r="M8059" s="9">
        <f>'Consolidtaed Data'!$L2376-'Consolidtaed Data'!$K2376</f>
        <v>799</v>
      </c>
      <c r="N8059" s="9" t="str">
        <f>VLOOKUP('Consolidtaed Data'!$C2376,[1]Locations!$A:$O,2,0)</f>
        <v>Palmdale</v>
      </c>
      <c r="O8059" s="9" t="str">
        <f>VLOOKUP('Consolidtaed Data'!$D2376,'[1]Sales People'!$A:$B,2,0)</f>
        <v>Larry Marshall</v>
      </c>
      <c r="P8059" s="9" t="str">
        <f>VLOOKUP('Consolidtaed Data'!$E2376,[1]Customers!$A:$B,2,0)</f>
        <v>Richard Hudson</v>
      </c>
      <c r="Q8059" s="11">
        <f>WEEKDAY('Consolidtaed Data'!$F2376)</f>
        <v>2</v>
      </c>
      <c r="R8059" s="9">
        <f>MONTH('Consolidtaed Data'!$F2376)</f>
        <v>6</v>
      </c>
      <c r="S8059" s="9" t="str">
        <f>TEXT(Table3[[#This Row],[Purchase Date]],"MMMM")</f>
        <v>September</v>
      </c>
      <c r="T8059" s="9">
        <f>YEAR('Consolidtaed Data'!$F2376)</f>
        <v>2020</v>
      </c>
    </row>
    <row r="8060" spans="1:20" x14ac:dyDescent="0.3">
      <c r="A8060" s="9" t="s">
        <v>9086</v>
      </c>
      <c r="B8060" s="9" t="s">
        <v>164</v>
      </c>
      <c r="C8060" s="9" t="s">
        <v>347</v>
      </c>
      <c r="D8060" s="9" t="s">
        <v>131</v>
      </c>
      <c r="E8060" s="9" t="s">
        <v>1207</v>
      </c>
      <c r="F8060" s="12">
        <v>44444</v>
      </c>
      <c r="G8060" s="12" t="str">
        <f>VLOOKUP(Table3[[#This Row],[Product ID]],[1]Products!$A:$G,2,0)</f>
        <v>Product 69</v>
      </c>
      <c r="H8060" s="22">
        <v>1</v>
      </c>
      <c r="I8060" s="9">
        <f>VLOOKUP('Consolidtaed Data'!$B2794,[1]Products!$A:$G,4,0)</f>
        <v>561</v>
      </c>
      <c r="J8060" s="9">
        <f>VLOOKUP('Consolidtaed Data'!$B2794,[1]Products!$A:$G,3,0)</f>
        <v>421</v>
      </c>
      <c r="K8060" s="9">
        <f>'Consolidtaed Data'!$J2794*'Consolidtaed Data'!$H2794</f>
        <v>1173</v>
      </c>
      <c r="L8060" s="9">
        <f>'Consolidtaed Data'!$I2794*'Consolidtaed Data'!$H2794</f>
        <v>1862</v>
      </c>
      <c r="M8060" s="9">
        <f>'Consolidtaed Data'!$L2794-'Consolidtaed Data'!$K2794</f>
        <v>874</v>
      </c>
      <c r="N8060" s="9" t="str">
        <f>VLOOKUP('Consolidtaed Data'!$C2794,[1]Locations!$A:$O,2,0)</f>
        <v>Hayward</v>
      </c>
      <c r="O8060" s="9" t="str">
        <f>VLOOKUP('Consolidtaed Data'!$D2794,'[1]Sales People'!$A:$B,2,0)</f>
        <v>Martin Perry</v>
      </c>
      <c r="P8060" s="9" t="str">
        <f>VLOOKUP('Consolidtaed Data'!$E2794,[1]Customers!$A:$B,2,0)</f>
        <v>Harold Matthews</v>
      </c>
      <c r="Q8060" s="11">
        <f>WEEKDAY('Consolidtaed Data'!$F2794)</f>
        <v>5</v>
      </c>
      <c r="R8060" s="9">
        <f>MONTH('Consolidtaed Data'!$F2794)</f>
        <v>7</v>
      </c>
      <c r="S8060" s="9" t="str">
        <f>TEXT(Table3[[#This Row],[Purchase Date]],"MMMM")</f>
        <v>September</v>
      </c>
      <c r="T8060" s="9">
        <f>YEAR('Consolidtaed Data'!$F2794)</f>
        <v>2020</v>
      </c>
    </row>
    <row r="8061" spans="1:20" x14ac:dyDescent="0.3">
      <c r="A8061" s="9" t="s">
        <v>9087</v>
      </c>
      <c r="B8061" s="9" t="s">
        <v>168</v>
      </c>
      <c r="C8061" s="9" t="s">
        <v>39</v>
      </c>
      <c r="D8061" s="9" t="s">
        <v>206</v>
      </c>
      <c r="E8061" s="9" t="s">
        <v>214</v>
      </c>
      <c r="F8061" s="12">
        <v>44445</v>
      </c>
      <c r="G8061" s="12" t="str">
        <f>VLOOKUP(Table3[[#This Row],[Product ID]],[1]Products!$A:$G,2,0)</f>
        <v>Product 26</v>
      </c>
      <c r="H8061" s="22">
        <v>1</v>
      </c>
      <c r="I8061" s="9">
        <f>VLOOKUP('Consolidtaed Data'!$B37,[1]Products!$A:$G,4,0)</f>
        <v>1119</v>
      </c>
      <c r="J8061" s="9">
        <f>VLOOKUP('Consolidtaed Data'!$B37,[1]Products!$A:$G,3,0)</f>
        <v>683</v>
      </c>
      <c r="K8061" s="9">
        <f>'Consolidtaed Data'!$J37*'Consolidtaed Data'!$H37</f>
        <v>1664</v>
      </c>
      <c r="L8061" s="9">
        <f>'Consolidtaed Data'!$I37*'Consolidtaed Data'!$H37</f>
        <v>2412</v>
      </c>
      <c r="M8061" s="9">
        <f>'Consolidtaed Data'!$L37-'Consolidtaed Data'!$K37</f>
        <v>120</v>
      </c>
      <c r="N8061" s="9" t="str">
        <f>VLOOKUP('Consolidtaed Data'!$C37,[1]Locations!$A:$O,2,0)</f>
        <v>Hayward</v>
      </c>
      <c r="O8061" s="9" t="str">
        <f>VLOOKUP('Consolidtaed Data'!$D37,'[1]Sales People'!$A:$B,2,0)</f>
        <v>Scott Mason</v>
      </c>
      <c r="P8061" s="9" t="str">
        <f>VLOOKUP('Consolidtaed Data'!$E37,[1]Customers!$A:$B,2,0)</f>
        <v>Alan Parker</v>
      </c>
      <c r="Q8061" s="11">
        <f>WEEKDAY('Consolidtaed Data'!$F37)</f>
        <v>6</v>
      </c>
      <c r="R8061" s="9">
        <f>MONTH('Consolidtaed Data'!$F37)</f>
        <v>1</v>
      </c>
      <c r="S8061" s="9" t="str">
        <f>TEXT(Table3[[#This Row],[Purchase Date]],"MMMM")</f>
        <v>September</v>
      </c>
      <c r="T8061" s="9">
        <f>YEAR('Consolidtaed Data'!$F37)</f>
        <v>2020</v>
      </c>
    </row>
    <row r="8062" spans="1:20" x14ac:dyDescent="0.3">
      <c r="A8062" s="9" t="s">
        <v>9088</v>
      </c>
      <c r="B8062" s="9" t="s">
        <v>103</v>
      </c>
      <c r="C8062" s="9" t="s">
        <v>462</v>
      </c>
      <c r="D8062" s="9" t="s">
        <v>131</v>
      </c>
      <c r="E8062" s="9" t="s">
        <v>749</v>
      </c>
      <c r="F8062" s="12">
        <v>44445</v>
      </c>
      <c r="G8062" s="12" t="str">
        <f>VLOOKUP(Table3[[#This Row],[Product ID]],[1]Products!$A:$G,2,0)</f>
        <v>Product 44</v>
      </c>
      <c r="H8062" s="22">
        <v>3</v>
      </c>
      <c r="I8062" s="9">
        <f>VLOOKUP('Consolidtaed Data'!$B274,[1]Products!$A:$G,4,0)</f>
        <v>1798</v>
      </c>
      <c r="J8062" s="9">
        <f>VLOOKUP('Consolidtaed Data'!$B274,[1]Products!$A:$G,3,0)</f>
        <v>971</v>
      </c>
      <c r="K8062" s="9">
        <f>'Consolidtaed Data'!$J274*'Consolidtaed Data'!$H274</f>
        <v>2913</v>
      </c>
      <c r="L8062" s="9">
        <f>'Consolidtaed Data'!$I274*'Consolidtaed Data'!$H274</f>
        <v>4482</v>
      </c>
      <c r="M8062" s="9">
        <f>'Consolidtaed Data'!$L274-'Consolidtaed Data'!$K274</f>
        <v>507</v>
      </c>
      <c r="N8062" s="9" t="str">
        <f>VLOOKUP('Consolidtaed Data'!$C274,[1]Locations!$A:$O,2,0)</f>
        <v>San Buenaventura (Ventura)</v>
      </c>
      <c r="O8062" s="9" t="str">
        <f>VLOOKUP('Consolidtaed Data'!$D274,'[1]Sales People'!$A:$B,2,0)</f>
        <v>Kenneth Bradley</v>
      </c>
      <c r="P8062" s="9" t="str">
        <f>VLOOKUP('Consolidtaed Data'!$E274,[1]Customers!$A:$B,2,0)</f>
        <v>Nicholas Garcia</v>
      </c>
      <c r="Q8062" s="11">
        <f>WEEKDAY('Consolidtaed Data'!$F274)</f>
        <v>2</v>
      </c>
      <c r="R8062" s="9">
        <f>MONTH('Consolidtaed Data'!$F274)</f>
        <v>1</v>
      </c>
      <c r="S8062" s="9" t="str">
        <f>TEXT(Table3[[#This Row],[Purchase Date]],"MMMM")</f>
        <v>September</v>
      </c>
      <c r="T8062" s="9">
        <f>YEAR('Consolidtaed Data'!$F274)</f>
        <v>2020</v>
      </c>
    </row>
    <row r="8063" spans="1:20" x14ac:dyDescent="0.3">
      <c r="A8063" s="9" t="s">
        <v>9089</v>
      </c>
      <c r="B8063" s="9" t="s">
        <v>340</v>
      </c>
      <c r="C8063" s="9" t="s">
        <v>86</v>
      </c>
      <c r="D8063" s="9" t="s">
        <v>56</v>
      </c>
      <c r="E8063" s="9" t="s">
        <v>519</v>
      </c>
      <c r="F8063" s="12">
        <v>44445</v>
      </c>
      <c r="G8063" s="12" t="str">
        <f>VLOOKUP(Table3[[#This Row],[Product ID]],[1]Products!$A:$G,2,0)</f>
        <v>Product 34</v>
      </c>
      <c r="H8063" s="22">
        <v>4</v>
      </c>
      <c r="I8063" s="9">
        <f>VLOOKUP('Consolidtaed Data'!$B276,[1]Products!$A:$G,4,0)</f>
        <v>2464</v>
      </c>
      <c r="J8063" s="9">
        <f>VLOOKUP('Consolidtaed Data'!$B276,[1]Products!$A:$G,3,0)</f>
        <v>1774</v>
      </c>
      <c r="K8063" s="9">
        <f>'Consolidtaed Data'!$J276*'Consolidtaed Data'!$H276</f>
        <v>421</v>
      </c>
      <c r="L8063" s="9">
        <f>'Consolidtaed Data'!$I276*'Consolidtaed Data'!$H276</f>
        <v>561</v>
      </c>
      <c r="M8063" s="9">
        <f>'Consolidtaed Data'!$L276-'Consolidtaed Data'!$K276</f>
        <v>599</v>
      </c>
      <c r="N8063" s="9" t="str">
        <f>VLOOKUP('Consolidtaed Data'!$C276,[1]Locations!$A:$O,2,0)</f>
        <v>Carlsbad</v>
      </c>
      <c r="O8063" s="9" t="str">
        <f>VLOOKUP('Consolidtaed Data'!$D276,'[1]Sales People'!$A:$B,2,0)</f>
        <v>Jeremy Mendoza</v>
      </c>
      <c r="P8063" s="9" t="str">
        <f>VLOOKUP('Consolidtaed Data'!$E276,[1]Customers!$A:$B,2,0)</f>
        <v>Scott Allen</v>
      </c>
      <c r="Q8063" s="11">
        <f>WEEKDAY('Consolidtaed Data'!$F276)</f>
        <v>2</v>
      </c>
      <c r="R8063" s="9">
        <f>MONTH('Consolidtaed Data'!$F276)</f>
        <v>1</v>
      </c>
      <c r="S8063" s="9" t="str">
        <f>TEXT(Table3[[#This Row],[Purchase Date]],"MMMM")</f>
        <v>September</v>
      </c>
      <c r="T8063" s="9">
        <f>YEAR('Consolidtaed Data'!$F276)</f>
        <v>2020</v>
      </c>
    </row>
    <row r="8064" spans="1:20" x14ac:dyDescent="0.3">
      <c r="A8064" s="9" t="s">
        <v>9090</v>
      </c>
      <c r="B8064" s="9" t="s">
        <v>322</v>
      </c>
      <c r="C8064" s="9" t="s">
        <v>439</v>
      </c>
      <c r="D8064" s="9" t="s">
        <v>91</v>
      </c>
      <c r="E8064" s="9" t="s">
        <v>891</v>
      </c>
      <c r="F8064" s="12">
        <v>44445</v>
      </c>
      <c r="G8064" s="12" t="str">
        <f>VLOOKUP(Table3[[#This Row],[Product ID]],[1]Products!$A:$G,2,0)</f>
        <v>Product 43</v>
      </c>
      <c r="H8064" s="22">
        <v>1</v>
      </c>
      <c r="I8064" s="9">
        <f>VLOOKUP('Consolidtaed Data'!$B315,[1]Products!$A:$G,4,0)</f>
        <v>2283</v>
      </c>
      <c r="J8064" s="9">
        <f>VLOOKUP('Consolidtaed Data'!$B315,[1]Products!$A:$G,3,0)</f>
        <v>1484</v>
      </c>
      <c r="K8064" s="9">
        <f>'Consolidtaed Data'!$J315*'Consolidtaed Data'!$H315</f>
        <v>4554</v>
      </c>
      <c r="L8064" s="9">
        <f>'Consolidtaed Data'!$I315*'Consolidtaed Data'!$H315</f>
        <v>7230</v>
      </c>
      <c r="M8064" s="9">
        <f>'Consolidtaed Data'!$L315-'Consolidtaed Data'!$K315</f>
        <v>164</v>
      </c>
      <c r="N8064" s="9" t="str">
        <f>VLOOKUP('Consolidtaed Data'!$C315,[1]Locations!$A:$O,2,0)</f>
        <v>Santa Maria</v>
      </c>
      <c r="O8064" s="9" t="str">
        <f>VLOOKUP('Consolidtaed Data'!$D315,'[1]Sales People'!$A:$B,2,0)</f>
        <v>Brian Thomas</v>
      </c>
      <c r="P8064" s="9" t="str">
        <f>VLOOKUP('Consolidtaed Data'!$E315,[1]Customers!$A:$B,2,0)</f>
        <v>Samuel Fields</v>
      </c>
      <c r="Q8064" s="11">
        <f>WEEKDAY('Consolidtaed Data'!$F315)</f>
        <v>4</v>
      </c>
      <c r="R8064" s="9">
        <f>MONTH('Consolidtaed Data'!$F315)</f>
        <v>1</v>
      </c>
      <c r="S8064" s="9" t="str">
        <f>TEXT(Table3[[#This Row],[Purchase Date]],"MMMM")</f>
        <v>September</v>
      </c>
      <c r="T8064" s="9">
        <f>YEAR('Consolidtaed Data'!$F315)</f>
        <v>2020</v>
      </c>
    </row>
    <row r="8065" spans="1:20" x14ac:dyDescent="0.3">
      <c r="A8065" s="9" t="s">
        <v>9091</v>
      </c>
      <c r="B8065" s="9" t="s">
        <v>168</v>
      </c>
      <c r="C8065" s="9" t="s">
        <v>357</v>
      </c>
      <c r="D8065" s="9" t="s">
        <v>113</v>
      </c>
      <c r="E8065" s="9" t="s">
        <v>884</v>
      </c>
      <c r="F8065" s="12">
        <v>44445</v>
      </c>
      <c r="G8065" s="12" t="str">
        <f>VLOOKUP(Table3[[#This Row],[Product ID]],[1]Products!$A:$G,2,0)</f>
        <v>Product 26</v>
      </c>
      <c r="H8065" s="22">
        <v>1</v>
      </c>
      <c r="I8065" s="9">
        <f>VLOOKUP('Consolidtaed Data'!$B488,[1]Products!$A:$G,4,0)</f>
        <v>1103</v>
      </c>
      <c r="J8065" s="9">
        <f>VLOOKUP('Consolidtaed Data'!$B488,[1]Products!$A:$G,3,0)</f>
        <v>838</v>
      </c>
      <c r="K8065" s="9">
        <f>'Consolidtaed Data'!$J488*'Consolidtaed Data'!$H488</f>
        <v>4184</v>
      </c>
      <c r="L8065" s="9">
        <f>'Consolidtaed Data'!$I488*'Consolidtaed Data'!$H488</f>
        <v>6540</v>
      </c>
      <c r="M8065" s="9">
        <f>'Consolidtaed Data'!$L488-'Consolidtaed Data'!$K488</f>
        <v>463</v>
      </c>
      <c r="N8065" s="9" t="str">
        <f>VLOOKUP('Consolidtaed Data'!$C488,[1]Locations!$A:$O,2,0)</f>
        <v>Huntington Beach</v>
      </c>
      <c r="O8065" s="9" t="str">
        <f>VLOOKUP('Consolidtaed Data'!$D488,'[1]Sales People'!$A:$B,2,0)</f>
        <v>Brian Davis</v>
      </c>
      <c r="P8065" s="9" t="str">
        <f>VLOOKUP('Consolidtaed Data'!$E488,[1]Customers!$A:$B,2,0)</f>
        <v>Ronald Bradley</v>
      </c>
      <c r="Q8065" s="11">
        <f>WEEKDAY('Consolidtaed Data'!$F488)</f>
        <v>2</v>
      </c>
      <c r="R8065" s="9">
        <f>MONTH('Consolidtaed Data'!$F488)</f>
        <v>2</v>
      </c>
      <c r="S8065" s="9" t="str">
        <f>TEXT(Table3[[#This Row],[Purchase Date]],"MMMM")</f>
        <v>September</v>
      </c>
      <c r="T8065" s="9">
        <f>YEAR('Consolidtaed Data'!$F488)</f>
        <v>2020</v>
      </c>
    </row>
    <row r="8066" spans="1:20" x14ac:dyDescent="0.3">
      <c r="A8066" s="9" t="s">
        <v>9092</v>
      </c>
      <c r="B8066" s="9" t="s">
        <v>278</v>
      </c>
      <c r="C8066" s="9" t="s">
        <v>302</v>
      </c>
      <c r="D8066" s="9" t="s">
        <v>9</v>
      </c>
      <c r="E8066" s="9" t="s">
        <v>305</v>
      </c>
      <c r="F8066" s="12">
        <v>44445</v>
      </c>
      <c r="G8066" s="12" t="str">
        <f>VLOOKUP(Table3[[#This Row],[Product ID]],[1]Products!$A:$G,2,0)</f>
        <v>Product 75</v>
      </c>
      <c r="H8066" s="22">
        <v>4</v>
      </c>
      <c r="I8066" s="9">
        <f>VLOOKUP('Consolidtaed Data'!$B533,[1]Products!$A:$G,4,0)</f>
        <v>826</v>
      </c>
      <c r="J8066" s="9">
        <f>VLOOKUP('Consolidtaed Data'!$B533,[1]Products!$A:$G,3,0)</f>
        <v>562</v>
      </c>
      <c r="K8066" s="9">
        <f>'Consolidtaed Data'!$J533*'Consolidtaed Data'!$H533</f>
        <v>409</v>
      </c>
      <c r="L8066" s="9">
        <f>'Consolidtaed Data'!$I533*'Consolidtaed Data'!$H533</f>
        <v>817</v>
      </c>
      <c r="M8066" s="9">
        <f>'Consolidtaed Data'!$L533-'Consolidtaed Data'!$K533</f>
        <v>507</v>
      </c>
      <c r="N8066" s="9" t="str">
        <f>VLOOKUP('Consolidtaed Data'!$C533,[1]Locations!$A:$O,2,0)</f>
        <v>San Diego</v>
      </c>
      <c r="O8066" s="9" t="str">
        <f>VLOOKUP('Consolidtaed Data'!$D533,'[1]Sales People'!$A:$B,2,0)</f>
        <v>Jeremy Mendoza</v>
      </c>
      <c r="P8066" s="9" t="str">
        <f>VLOOKUP('Consolidtaed Data'!$E533,[1]Customers!$A:$B,2,0)</f>
        <v>Christopher Kim</v>
      </c>
      <c r="Q8066" s="11">
        <f>WEEKDAY('Consolidtaed Data'!$F533)</f>
        <v>6</v>
      </c>
      <c r="R8066" s="9">
        <f>MONTH('Consolidtaed Data'!$F533)</f>
        <v>2</v>
      </c>
      <c r="S8066" s="9" t="str">
        <f>TEXT(Table3[[#This Row],[Purchase Date]],"MMMM")</f>
        <v>September</v>
      </c>
      <c r="T8066" s="9">
        <f>YEAR('Consolidtaed Data'!$F533)</f>
        <v>2020</v>
      </c>
    </row>
    <row r="8067" spans="1:20" x14ac:dyDescent="0.3">
      <c r="A8067" s="9" t="s">
        <v>9093</v>
      </c>
      <c r="B8067" s="9" t="s">
        <v>15</v>
      </c>
      <c r="C8067" s="9" t="s">
        <v>140</v>
      </c>
      <c r="D8067" s="9" t="s">
        <v>127</v>
      </c>
      <c r="E8067" s="9" t="s">
        <v>728</v>
      </c>
      <c r="F8067" s="12">
        <v>44445</v>
      </c>
      <c r="G8067" s="12" t="str">
        <f>VLOOKUP(Table3[[#This Row],[Product ID]],[1]Products!$A:$G,2,0)</f>
        <v>Product 38</v>
      </c>
      <c r="H8067" s="22">
        <v>2</v>
      </c>
      <c r="I8067" s="9">
        <f>VLOOKUP('Consolidtaed Data'!$B547,[1]Products!$A:$G,4,0)</f>
        <v>2241</v>
      </c>
      <c r="J8067" s="9">
        <f>VLOOKUP('Consolidtaed Data'!$B547,[1]Products!$A:$G,3,0)</f>
        <v>1367</v>
      </c>
      <c r="K8067" s="9">
        <f>'Consolidtaed Data'!$J547*'Consolidtaed Data'!$H547</f>
        <v>5588</v>
      </c>
      <c r="L8067" s="9">
        <f>'Consolidtaed Data'!$I547*'Consolidtaed Data'!$H547</f>
        <v>7868</v>
      </c>
      <c r="M8067" s="9">
        <f>'Consolidtaed Data'!$L547-'Consolidtaed Data'!$K547</f>
        <v>345</v>
      </c>
      <c r="N8067" s="9" t="str">
        <f>VLOOKUP('Consolidtaed Data'!$C547,[1]Locations!$A:$O,2,0)</f>
        <v>Oceanside</v>
      </c>
      <c r="O8067" s="9" t="str">
        <f>VLOOKUP('Consolidtaed Data'!$D547,'[1]Sales People'!$A:$B,2,0)</f>
        <v>John Reyes</v>
      </c>
      <c r="P8067" s="9" t="str">
        <f>VLOOKUP('Consolidtaed Data'!$E547,[1]Customers!$A:$B,2,0)</f>
        <v>Billy Reid</v>
      </c>
      <c r="Q8067" s="11">
        <f>WEEKDAY('Consolidtaed Data'!$F547)</f>
        <v>7</v>
      </c>
      <c r="R8067" s="9">
        <f>MONTH('Consolidtaed Data'!$F547)</f>
        <v>2</v>
      </c>
      <c r="S8067" s="9" t="str">
        <f>TEXT(Table3[[#This Row],[Purchase Date]],"MMMM")</f>
        <v>September</v>
      </c>
      <c r="T8067" s="9">
        <f>YEAR('Consolidtaed Data'!$F547)</f>
        <v>2020</v>
      </c>
    </row>
    <row r="8068" spans="1:20" x14ac:dyDescent="0.3">
      <c r="A8068" s="9" t="s">
        <v>9094</v>
      </c>
      <c r="B8068" s="9" t="s">
        <v>382</v>
      </c>
      <c r="C8068" s="9" t="s">
        <v>59</v>
      </c>
      <c r="D8068" s="9" t="s">
        <v>246</v>
      </c>
      <c r="E8068" s="9" t="s">
        <v>873</v>
      </c>
      <c r="F8068" s="12">
        <v>44445</v>
      </c>
      <c r="G8068" s="12" t="str">
        <f>VLOOKUP(Table3[[#This Row],[Product ID]],[1]Products!$A:$G,2,0)</f>
        <v>Product 50</v>
      </c>
      <c r="H8068" s="22">
        <v>1</v>
      </c>
      <c r="I8068" s="9">
        <f>VLOOKUP('Consolidtaed Data'!$B1559,[1]Products!$A:$G,4,0)</f>
        <v>181</v>
      </c>
      <c r="J8068" s="9">
        <f>VLOOKUP('Consolidtaed Data'!$B1559,[1]Products!$A:$G,3,0)</f>
        <v>130</v>
      </c>
      <c r="K8068" s="9">
        <f>'Consolidtaed Data'!$J1559*'Consolidtaed Data'!$H1559</f>
        <v>1128</v>
      </c>
      <c r="L8068" s="9">
        <f>'Consolidtaed Data'!$I1559*'Consolidtaed Data'!$H1559</f>
        <v>1374</v>
      </c>
      <c r="M8068" s="9">
        <f>'Consolidtaed Data'!$L1559-'Consolidtaed Data'!$K1559</f>
        <v>507</v>
      </c>
      <c r="N8068" s="9" t="str">
        <f>VLOOKUP('Consolidtaed Data'!$C1559,[1]Locations!$A:$O,2,0)</f>
        <v>Oakland</v>
      </c>
      <c r="O8068" s="9" t="str">
        <f>VLOOKUP('Consolidtaed Data'!$D1559,'[1]Sales People'!$A:$B,2,0)</f>
        <v>Gary Rodriguez</v>
      </c>
      <c r="P8068" s="9" t="str">
        <f>VLOOKUP('Consolidtaed Data'!$E1559,[1]Customers!$A:$B,2,0)</f>
        <v>Richard Carr</v>
      </c>
      <c r="Q8068" s="11">
        <f>WEEKDAY('Consolidtaed Data'!$F1559)</f>
        <v>6</v>
      </c>
      <c r="R8068" s="9">
        <f>MONTH('Consolidtaed Data'!$F1559)</f>
        <v>4</v>
      </c>
      <c r="S8068" s="9" t="str">
        <f>TEXT(Table3[[#This Row],[Purchase Date]],"MMMM")</f>
        <v>September</v>
      </c>
      <c r="T8068" s="9">
        <f>YEAR('Consolidtaed Data'!$F1559)</f>
        <v>2020</v>
      </c>
    </row>
    <row r="8069" spans="1:20" x14ac:dyDescent="0.3">
      <c r="A8069" s="9" t="s">
        <v>9095</v>
      </c>
      <c r="B8069" s="9" t="s">
        <v>172</v>
      </c>
      <c r="C8069" s="9" t="s">
        <v>130</v>
      </c>
      <c r="D8069" s="9" t="s">
        <v>174</v>
      </c>
      <c r="E8069" s="9" t="s">
        <v>900</v>
      </c>
      <c r="F8069" s="12">
        <v>44445</v>
      </c>
      <c r="G8069" s="12" t="str">
        <f>VLOOKUP(Table3[[#This Row],[Product ID]],[1]Products!$A:$G,2,0)</f>
        <v>Product 4</v>
      </c>
      <c r="H8069" s="22">
        <v>3</v>
      </c>
      <c r="I8069" s="9">
        <f>VLOOKUP('Consolidtaed Data'!$B1723,[1]Products!$A:$G,4,0)</f>
        <v>112</v>
      </c>
      <c r="J8069" s="9">
        <f>VLOOKUP('Consolidtaed Data'!$B1723,[1]Products!$A:$G,3,0)</f>
        <v>90</v>
      </c>
      <c r="K8069" s="9">
        <f>'Consolidtaed Data'!$J1723*'Consolidtaed Data'!$H1723</f>
        <v>294</v>
      </c>
      <c r="L8069" s="9">
        <f>'Consolidtaed Data'!$I1723*'Consolidtaed Data'!$H1723</f>
        <v>368</v>
      </c>
      <c r="M8069" s="9">
        <f>'Consolidtaed Data'!$L1723-'Consolidtaed Data'!$K1723</f>
        <v>360</v>
      </c>
      <c r="N8069" s="9" t="str">
        <f>VLOOKUP('Consolidtaed Data'!$C1723,[1]Locations!$A:$O,2,0)</f>
        <v>Palmdale</v>
      </c>
      <c r="O8069" s="9" t="str">
        <f>VLOOKUP('Consolidtaed Data'!$D1723,'[1]Sales People'!$A:$B,2,0)</f>
        <v>Kenneth Fields</v>
      </c>
      <c r="P8069" s="9" t="str">
        <f>VLOOKUP('Consolidtaed Data'!$E1723,[1]Customers!$A:$B,2,0)</f>
        <v>Shawn Day</v>
      </c>
      <c r="Q8069" s="11">
        <f>WEEKDAY('Consolidtaed Data'!$F1723)</f>
        <v>3</v>
      </c>
      <c r="R8069" s="9">
        <f>MONTH('Consolidtaed Data'!$F1723)</f>
        <v>5</v>
      </c>
      <c r="S8069" s="9" t="str">
        <f>TEXT(Table3[[#This Row],[Purchase Date]],"MMMM")</f>
        <v>September</v>
      </c>
      <c r="T8069" s="9">
        <f>YEAR('Consolidtaed Data'!$F1723)</f>
        <v>2020</v>
      </c>
    </row>
    <row r="8070" spans="1:20" x14ac:dyDescent="0.3">
      <c r="A8070" s="9" t="s">
        <v>9096</v>
      </c>
      <c r="B8070" s="9" t="s">
        <v>244</v>
      </c>
      <c r="C8070" s="9" t="s">
        <v>140</v>
      </c>
      <c r="D8070" s="9" t="s">
        <v>105</v>
      </c>
      <c r="E8070" s="9" t="s">
        <v>2337</v>
      </c>
      <c r="F8070" s="12">
        <v>44445</v>
      </c>
      <c r="G8070" s="12" t="str">
        <f>VLOOKUP(Table3[[#This Row],[Product ID]],[1]Products!$A:$G,2,0)</f>
        <v>Product 76</v>
      </c>
      <c r="H8070" s="22">
        <v>1</v>
      </c>
      <c r="I8070" s="9">
        <f>VLOOKUP('Consolidtaed Data'!$B1911,[1]Products!$A:$G,4,0)</f>
        <v>1278</v>
      </c>
      <c r="J8070" s="9">
        <f>VLOOKUP('Consolidtaed Data'!$B1911,[1]Products!$A:$G,3,0)</f>
        <v>665</v>
      </c>
      <c r="K8070" s="9">
        <f>'Consolidtaed Data'!$J1911*'Consolidtaed Data'!$H1911</f>
        <v>1230</v>
      </c>
      <c r="L8070" s="9">
        <f>'Consolidtaed Data'!$I1911*'Consolidtaed Data'!$H1911</f>
        <v>1783</v>
      </c>
      <c r="M8070" s="9">
        <f>'Consolidtaed Data'!$L1911-'Consolidtaed Data'!$K1911</f>
        <v>690</v>
      </c>
      <c r="N8070" s="9" t="str">
        <f>VLOOKUP('Consolidtaed Data'!$C1911,[1]Locations!$A:$O,2,0)</f>
        <v>Pasadena</v>
      </c>
      <c r="O8070" s="9" t="str">
        <f>VLOOKUP('Consolidtaed Data'!$D1911,'[1]Sales People'!$A:$B,2,0)</f>
        <v>Ronald Reed</v>
      </c>
      <c r="P8070" s="9" t="str">
        <f>VLOOKUP('Consolidtaed Data'!$E1911,[1]Customers!$A:$B,2,0)</f>
        <v>Jason Dixon</v>
      </c>
      <c r="Q8070" s="11">
        <f>WEEKDAY('Consolidtaed Data'!$F1911)</f>
        <v>3</v>
      </c>
      <c r="R8070" s="9">
        <f>MONTH('Consolidtaed Data'!$F1911)</f>
        <v>5</v>
      </c>
      <c r="S8070" s="9" t="str">
        <f>TEXT(Table3[[#This Row],[Purchase Date]],"MMMM")</f>
        <v>September</v>
      </c>
      <c r="T8070" s="9">
        <f>YEAR('Consolidtaed Data'!$F1911)</f>
        <v>2020</v>
      </c>
    </row>
    <row r="8071" spans="1:20" x14ac:dyDescent="0.3">
      <c r="A8071" s="9" t="s">
        <v>9097</v>
      </c>
      <c r="B8071" s="9" t="s">
        <v>54</v>
      </c>
      <c r="C8071" s="9" t="s">
        <v>458</v>
      </c>
      <c r="D8071" s="9" t="s">
        <v>229</v>
      </c>
      <c r="E8071" s="9" t="s">
        <v>1510</v>
      </c>
      <c r="F8071" s="12">
        <v>44445</v>
      </c>
      <c r="G8071" s="12" t="str">
        <f>VLOOKUP(Table3[[#This Row],[Product ID]],[1]Products!$A:$G,2,0)</f>
        <v>Product 41</v>
      </c>
      <c r="H8071" s="22">
        <v>4</v>
      </c>
      <c r="I8071" s="9">
        <f>VLOOKUP('Consolidtaed Data'!$B2250,[1]Products!$A:$G,4,0)</f>
        <v>1967</v>
      </c>
      <c r="J8071" s="9">
        <f>VLOOKUP('Consolidtaed Data'!$B2250,[1]Products!$A:$G,3,0)</f>
        <v>1397</v>
      </c>
      <c r="K8071" s="9">
        <f>'Consolidtaed Data'!$J2250*'Consolidtaed Data'!$H2250</f>
        <v>5892</v>
      </c>
      <c r="L8071" s="9">
        <f>'Consolidtaed Data'!$I2250*'Consolidtaed Data'!$H2250</f>
        <v>9988</v>
      </c>
      <c r="M8071" s="9">
        <f>'Consolidtaed Data'!$L2250-'Consolidtaed Data'!$K2250</f>
        <v>286</v>
      </c>
      <c r="N8071" s="9" t="str">
        <f>VLOOKUP('Consolidtaed Data'!$C2250,[1]Locations!$A:$O,2,0)</f>
        <v>Santa Clarita</v>
      </c>
      <c r="O8071" s="9" t="str">
        <f>VLOOKUP('Consolidtaed Data'!$D2250,'[1]Sales People'!$A:$B,2,0)</f>
        <v>Martin Perry</v>
      </c>
      <c r="P8071" s="9" t="str">
        <f>VLOOKUP('Consolidtaed Data'!$E2250,[1]Customers!$A:$B,2,0)</f>
        <v>Kenneth Arnold</v>
      </c>
      <c r="Q8071" s="11">
        <f>WEEKDAY('Consolidtaed Data'!$F2250)</f>
        <v>7</v>
      </c>
      <c r="R8071" s="9">
        <f>MONTH('Consolidtaed Data'!$F2250)</f>
        <v>6</v>
      </c>
      <c r="S8071" s="9" t="str">
        <f>TEXT(Table3[[#This Row],[Purchase Date]],"MMMM")</f>
        <v>September</v>
      </c>
      <c r="T8071" s="9">
        <f>YEAR('Consolidtaed Data'!$F2250)</f>
        <v>2020</v>
      </c>
    </row>
    <row r="8072" spans="1:20" x14ac:dyDescent="0.3">
      <c r="A8072" s="9" t="s">
        <v>9098</v>
      </c>
      <c r="B8072" s="9" t="s">
        <v>15</v>
      </c>
      <c r="C8072" s="9" t="s">
        <v>205</v>
      </c>
      <c r="D8072" s="9" t="s">
        <v>68</v>
      </c>
      <c r="E8072" s="9" t="s">
        <v>550</v>
      </c>
      <c r="F8072" s="12">
        <v>44445</v>
      </c>
      <c r="G8072" s="12" t="str">
        <f>VLOOKUP(Table3[[#This Row],[Product ID]],[1]Products!$A:$G,2,0)</f>
        <v>Product 38</v>
      </c>
      <c r="H8072" s="22">
        <v>4</v>
      </c>
      <c r="I8072" s="9">
        <f>VLOOKUP('Consolidtaed Data'!$B2255,[1]Products!$A:$G,4,0)</f>
        <v>1848</v>
      </c>
      <c r="J8072" s="9">
        <f>VLOOKUP('Consolidtaed Data'!$B2255,[1]Products!$A:$G,3,0)</f>
        <v>1294</v>
      </c>
      <c r="K8072" s="9">
        <f>'Consolidtaed Data'!$J2255*'Consolidtaed Data'!$H2255</f>
        <v>376</v>
      </c>
      <c r="L8072" s="9">
        <f>'Consolidtaed Data'!$I2255*'Consolidtaed Data'!$H2255</f>
        <v>458</v>
      </c>
      <c r="M8072" s="9">
        <f>'Consolidtaed Data'!$L2255-'Consolidtaed Data'!$K2255</f>
        <v>4096</v>
      </c>
      <c r="N8072" s="9" t="str">
        <f>VLOOKUP('Consolidtaed Data'!$C2255,[1]Locations!$A:$O,2,0)</f>
        <v>Escondido</v>
      </c>
      <c r="O8072" s="9" t="str">
        <f>VLOOKUP('Consolidtaed Data'!$D2255,'[1]Sales People'!$A:$B,2,0)</f>
        <v>Kevin Butler</v>
      </c>
      <c r="P8072" s="9" t="str">
        <f>VLOOKUP('Consolidtaed Data'!$E2255,[1]Customers!$A:$B,2,0)</f>
        <v>Michael Lane</v>
      </c>
      <c r="Q8072" s="11">
        <f>WEEKDAY('Consolidtaed Data'!$F2255)</f>
        <v>1</v>
      </c>
      <c r="R8072" s="9">
        <f>MONTH('Consolidtaed Data'!$F2255)</f>
        <v>6</v>
      </c>
      <c r="S8072" s="9" t="str">
        <f>TEXT(Table3[[#This Row],[Purchase Date]],"MMMM")</f>
        <v>September</v>
      </c>
      <c r="T8072" s="9">
        <f>YEAR('Consolidtaed Data'!$F2255)</f>
        <v>2020</v>
      </c>
    </row>
    <row r="8073" spans="1:20" x14ac:dyDescent="0.3">
      <c r="A8073" s="9" t="s">
        <v>9099</v>
      </c>
      <c r="B8073" s="9" t="s">
        <v>107</v>
      </c>
      <c r="C8073" s="9" t="s">
        <v>130</v>
      </c>
      <c r="D8073" s="9" t="s">
        <v>35</v>
      </c>
      <c r="E8073" s="9" t="s">
        <v>1506</v>
      </c>
      <c r="F8073" s="12">
        <v>44445</v>
      </c>
      <c r="G8073" s="12" t="str">
        <f>VLOOKUP(Table3[[#This Row],[Product ID]],[1]Products!$A:$G,2,0)</f>
        <v>Product 52</v>
      </c>
      <c r="H8073" s="22">
        <v>4</v>
      </c>
      <c r="I8073" s="9">
        <f>VLOOKUP('Consolidtaed Data'!$B2727,[1]Products!$A:$G,4,0)</f>
        <v>1638</v>
      </c>
      <c r="J8073" s="9">
        <f>VLOOKUP('Consolidtaed Data'!$B2727,[1]Products!$A:$G,3,0)</f>
        <v>1261</v>
      </c>
      <c r="K8073" s="9">
        <f>'Consolidtaed Data'!$J2727*'Consolidtaed Data'!$H2727</f>
        <v>462</v>
      </c>
      <c r="L8073" s="9">
        <f>'Consolidtaed Data'!$I2727*'Consolidtaed Data'!$H2727</f>
        <v>609</v>
      </c>
      <c r="M8073" s="9">
        <f>'Consolidtaed Data'!$L2727-'Consolidtaed Data'!$K2727</f>
        <v>1140</v>
      </c>
      <c r="N8073" s="9" t="str">
        <f>VLOOKUP('Consolidtaed Data'!$C2727,[1]Locations!$A:$O,2,0)</f>
        <v>Riverside</v>
      </c>
      <c r="O8073" s="9" t="str">
        <f>VLOOKUP('Consolidtaed Data'!$D2727,'[1]Sales People'!$A:$B,2,0)</f>
        <v>Carl Elliott</v>
      </c>
      <c r="P8073" s="9" t="str">
        <f>VLOOKUP('Consolidtaed Data'!$E2727,[1]Customers!$A:$B,2,0)</f>
        <v>Wayne Gardner</v>
      </c>
      <c r="Q8073" s="11">
        <f>WEEKDAY('Consolidtaed Data'!$F2727)</f>
        <v>7</v>
      </c>
      <c r="R8073" s="9">
        <f>MONTH('Consolidtaed Data'!$F2727)</f>
        <v>7</v>
      </c>
      <c r="S8073" s="9" t="str">
        <f>TEXT(Table3[[#This Row],[Purchase Date]],"MMMM")</f>
        <v>September</v>
      </c>
      <c r="T8073" s="9">
        <f>YEAR('Consolidtaed Data'!$F2727)</f>
        <v>2020</v>
      </c>
    </row>
    <row r="8074" spans="1:20" x14ac:dyDescent="0.3">
      <c r="A8074" s="9" t="s">
        <v>9100</v>
      </c>
      <c r="B8074" s="9" t="s">
        <v>76</v>
      </c>
      <c r="C8074" s="9" t="s">
        <v>405</v>
      </c>
      <c r="D8074" s="9" t="s">
        <v>35</v>
      </c>
      <c r="E8074" s="9" t="s">
        <v>2421</v>
      </c>
      <c r="F8074" s="12">
        <v>44445</v>
      </c>
      <c r="G8074" s="12" t="str">
        <f>VLOOKUP(Table3[[#This Row],[Product ID]],[1]Products!$A:$G,2,0)</f>
        <v>Product 19</v>
      </c>
      <c r="H8074" s="22">
        <v>3</v>
      </c>
      <c r="I8074" s="9">
        <f>VLOOKUP('Consolidtaed Data'!$B2937,[1]Products!$A:$G,4,0)</f>
        <v>378</v>
      </c>
      <c r="J8074" s="9">
        <f>VLOOKUP('Consolidtaed Data'!$B2937,[1]Products!$A:$G,3,0)</f>
        <v>291</v>
      </c>
      <c r="K8074" s="9">
        <f>'Consolidtaed Data'!$J2937*'Consolidtaed Data'!$H2937</f>
        <v>1367</v>
      </c>
      <c r="L8074" s="9">
        <f>'Consolidtaed Data'!$I2937*'Consolidtaed Data'!$H2937</f>
        <v>2241</v>
      </c>
      <c r="M8074" s="9">
        <f>'Consolidtaed Data'!$L2937-'Consolidtaed Data'!$K2937</f>
        <v>3072</v>
      </c>
      <c r="N8074" s="9" t="str">
        <f>VLOOKUP('Consolidtaed Data'!$C2937,[1]Locations!$A:$O,2,0)</f>
        <v>Antioch</v>
      </c>
      <c r="O8074" s="9" t="str">
        <f>VLOOKUP('Consolidtaed Data'!$D2937,'[1]Sales People'!$A:$B,2,0)</f>
        <v>Carl Elliott</v>
      </c>
      <c r="P8074" s="9" t="str">
        <f>VLOOKUP('Consolidtaed Data'!$E2937,[1]Customers!$A:$B,2,0)</f>
        <v>Gerald Henry</v>
      </c>
      <c r="Q8074" s="11">
        <f>WEEKDAY('Consolidtaed Data'!$F2937)</f>
        <v>2</v>
      </c>
      <c r="R8074" s="9">
        <f>MONTH('Consolidtaed Data'!$F2937)</f>
        <v>8</v>
      </c>
      <c r="S8074" s="9" t="str">
        <f>TEXT(Table3[[#This Row],[Purchase Date]],"MMMM")</f>
        <v>September</v>
      </c>
      <c r="T8074" s="9">
        <f>YEAR('Consolidtaed Data'!$F2937)</f>
        <v>2020</v>
      </c>
    </row>
    <row r="8075" spans="1:20" x14ac:dyDescent="0.3">
      <c r="A8075" s="9" t="s">
        <v>9101</v>
      </c>
      <c r="B8075" s="9" t="s">
        <v>89</v>
      </c>
      <c r="C8075" s="9" t="s">
        <v>157</v>
      </c>
      <c r="D8075" s="9" t="s">
        <v>246</v>
      </c>
      <c r="E8075" s="9" t="s">
        <v>1110</v>
      </c>
      <c r="F8075" s="12">
        <v>44445</v>
      </c>
      <c r="G8075" s="12" t="str">
        <f>VLOOKUP(Table3[[#This Row],[Product ID]],[1]Products!$A:$G,2,0)</f>
        <v>Product 64</v>
      </c>
      <c r="H8075" s="22">
        <v>3</v>
      </c>
      <c r="I8075" s="9">
        <f>VLOOKUP('Consolidtaed Data'!$B3629,[1]Products!$A:$G,4,0)</f>
        <v>561</v>
      </c>
      <c r="J8075" s="9">
        <f>VLOOKUP('Consolidtaed Data'!$B3629,[1]Products!$A:$G,3,0)</f>
        <v>421</v>
      </c>
      <c r="K8075" s="9">
        <f>'Consolidtaed Data'!$J3629*'Consolidtaed Data'!$H3629</f>
        <v>269</v>
      </c>
      <c r="L8075" s="9">
        <f>'Consolidtaed Data'!$I3629*'Consolidtaed Data'!$H3629</f>
        <v>368</v>
      </c>
      <c r="M8075" s="9">
        <f>'Consolidtaed Data'!$L3629-'Consolidtaed Data'!$K3629</f>
        <v>82</v>
      </c>
      <c r="N8075" s="9" t="str">
        <f>VLOOKUP('Consolidtaed Data'!$C3629,[1]Locations!$A:$O,2,0)</f>
        <v>Clovis</v>
      </c>
      <c r="O8075" s="9" t="str">
        <f>VLOOKUP('Consolidtaed Data'!$D3629,'[1]Sales People'!$A:$B,2,0)</f>
        <v>Charles Harper</v>
      </c>
      <c r="P8075" s="9" t="str">
        <f>VLOOKUP('Consolidtaed Data'!$E3629,[1]Customers!$A:$B,2,0)</f>
        <v>Joe Rose</v>
      </c>
      <c r="Q8075" s="11">
        <f>WEEKDAY('Consolidtaed Data'!$F3629)</f>
        <v>3</v>
      </c>
      <c r="R8075" s="9">
        <f>MONTH('Consolidtaed Data'!$F3629)</f>
        <v>9</v>
      </c>
      <c r="S8075" s="9" t="str">
        <f>TEXT(Table3[[#This Row],[Purchase Date]],"MMMM")</f>
        <v>September</v>
      </c>
      <c r="T8075" s="9">
        <f>YEAR('Consolidtaed Data'!$F3629)</f>
        <v>2020</v>
      </c>
    </row>
    <row r="8076" spans="1:20" x14ac:dyDescent="0.3">
      <c r="A8076" s="9" t="s">
        <v>9102</v>
      </c>
      <c r="B8076" s="9" t="s">
        <v>219</v>
      </c>
      <c r="C8076" s="9" t="s">
        <v>253</v>
      </c>
      <c r="D8076" s="9" t="s">
        <v>149</v>
      </c>
      <c r="E8076" s="9" t="s">
        <v>643</v>
      </c>
      <c r="F8076" s="12">
        <v>44446</v>
      </c>
      <c r="G8076" s="12" t="str">
        <f>VLOOKUP(Table3[[#This Row],[Product ID]],[1]Products!$A:$G,2,0)</f>
        <v>Product 35</v>
      </c>
      <c r="H8076" s="22">
        <v>2</v>
      </c>
      <c r="I8076" s="9">
        <f>VLOOKUP('Consolidtaed Data'!$B468,[1]Products!$A:$G,4,0)</f>
        <v>1367</v>
      </c>
      <c r="J8076" s="9">
        <f>VLOOKUP('Consolidtaed Data'!$B468,[1]Products!$A:$G,3,0)</f>
        <v>984</v>
      </c>
      <c r="K8076" s="9">
        <f>'Consolidtaed Data'!$J468*'Consolidtaed Data'!$H468</f>
        <v>1046</v>
      </c>
      <c r="L8076" s="9">
        <f>'Consolidtaed Data'!$I468*'Consolidtaed Data'!$H468</f>
        <v>1635</v>
      </c>
      <c r="M8076" s="9">
        <f>'Consolidtaed Data'!$L468-'Consolidtaed Data'!$K468</f>
        <v>782</v>
      </c>
      <c r="N8076" s="9" t="str">
        <f>VLOOKUP('Consolidtaed Data'!$C468,[1]Locations!$A:$O,2,0)</f>
        <v>Santa Rosa</v>
      </c>
      <c r="O8076" s="9" t="str">
        <f>VLOOKUP('Consolidtaed Data'!$D468,'[1]Sales People'!$A:$B,2,0)</f>
        <v>Roger Ramos</v>
      </c>
      <c r="P8076" s="9" t="str">
        <f>VLOOKUP('Consolidtaed Data'!$E468,[1]Customers!$A:$B,2,0)</f>
        <v>Alan Sims</v>
      </c>
      <c r="Q8076" s="11">
        <f>WEEKDAY('Consolidtaed Data'!$F468)</f>
        <v>1</v>
      </c>
      <c r="R8076" s="9">
        <f>MONTH('Consolidtaed Data'!$F468)</f>
        <v>2</v>
      </c>
      <c r="S8076" s="9" t="str">
        <f>TEXT(Table3[[#This Row],[Purchase Date]],"MMMM")</f>
        <v>September</v>
      </c>
      <c r="T8076" s="9">
        <f>YEAR('Consolidtaed Data'!$F468)</f>
        <v>2020</v>
      </c>
    </row>
    <row r="8077" spans="1:20" x14ac:dyDescent="0.3">
      <c r="A8077" s="9" t="s">
        <v>9103</v>
      </c>
      <c r="B8077" s="9" t="s">
        <v>103</v>
      </c>
      <c r="C8077" s="9" t="s">
        <v>325</v>
      </c>
      <c r="D8077" s="9" t="s">
        <v>329</v>
      </c>
      <c r="E8077" s="9" t="s">
        <v>1495</v>
      </c>
      <c r="F8077" s="12">
        <v>44446</v>
      </c>
      <c r="G8077" s="12" t="str">
        <f>VLOOKUP(Table3[[#This Row],[Product ID]],[1]Products!$A:$G,2,0)</f>
        <v>Product 44</v>
      </c>
      <c r="H8077" s="22">
        <v>1</v>
      </c>
      <c r="I8077" s="9">
        <f>VLOOKUP('Consolidtaed Data'!$B695,[1]Products!$A:$G,4,0)</f>
        <v>127</v>
      </c>
      <c r="J8077" s="9">
        <f>VLOOKUP('Consolidtaed Data'!$B695,[1]Products!$A:$G,3,0)</f>
        <v>79</v>
      </c>
      <c r="K8077" s="9">
        <f>'Consolidtaed Data'!$J695*'Consolidtaed Data'!$H695</f>
        <v>732</v>
      </c>
      <c r="L8077" s="9">
        <f>'Consolidtaed Data'!$I695*'Consolidtaed Data'!$H695</f>
        <v>1077</v>
      </c>
      <c r="M8077" s="9">
        <f>'Consolidtaed Data'!$L695-'Consolidtaed Data'!$K695</f>
        <v>463</v>
      </c>
      <c r="N8077" s="9" t="str">
        <f>VLOOKUP('Consolidtaed Data'!$C695,[1]Locations!$A:$O,2,0)</f>
        <v>Santa Ana</v>
      </c>
      <c r="O8077" s="9" t="str">
        <f>VLOOKUP('Consolidtaed Data'!$D695,'[1]Sales People'!$A:$B,2,0)</f>
        <v>Jeremy Mendoza</v>
      </c>
      <c r="P8077" s="9" t="str">
        <f>VLOOKUP('Consolidtaed Data'!$E695,[1]Customers!$A:$B,2,0)</f>
        <v>William Montgomery</v>
      </c>
      <c r="Q8077" s="11">
        <f>WEEKDAY('Consolidtaed Data'!$F695)</f>
        <v>3</v>
      </c>
      <c r="R8077" s="9">
        <f>MONTH('Consolidtaed Data'!$F695)</f>
        <v>2</v>
      </c>
      <c r="S8077" s="9" t="str">
        <f>TEXT(Table3[[#This Row],[Purchase Date]],"MMMM")</f>
        <v>September</v>
      </c>
      <c r="T8077" s="9">
        <f>YEAR('Consolidtaed Data'!$F695)</f>
        <v>2020</v>
      </c>
    </row>
    <row r="8078" spans="1:20" x14ac:dyDescent="0.3">
      <c r="A8078" s="9" t="s">
        <v>9104</v>
      </c>
      <c r="B8078" s="9" t="s">
        <v>103</v>
      </c>
      <c r="C8078" s="9" t="s">
        <v>302</v>
      </c>
      <c r="D8078" s="9" t="s">
        <v>17</v>
      </c>
      <c r="E8078" s="9" t="s">
        <v>1877</v>
      </c>
      <c r="F8078" s="12">
        <v>44446</v>
      </c>
      <c r="G8078" s="12" t="str">
        <f>VLOOKUP(Table3[[#This Row],[Product ID]],[1]Products!$A:$G,2,0)</f>
        <v>Product 44</v>
      </c>
      <c r="H8078" s="22">
        <v>3</v>
      </c>
      <c r="I8078" s="9">
        <f>VLOOKUP('Consolidtaed Data'!$B989,[1]Products!$A:$G,4,0)</f>
        <v>2464</v>
      </c>
      <c r="J8078" s="9">
        <f>VLOOKUP('Consolidtaed Data'!$B989,[1]Products!$A:$G,3,0)</f>
        <v>1774</v>
      </c>
      <c r="K8078" s="9">
        <f>'Consolidtaed Data'!$J989*'Consolidtaed Data'!$H989</f>
        <v>1676</v>
      </c>
      <c r="L8078" s="9">
        <f>'Consolidtaed Data'!$I989*'Consolidtaed Data'!$H989</f>
        <v>2206</v>
      </c>
      <c r="M8078" s="9">
        <f>'Consolidtaed Data'!$L989-'Consolidtaed Data'!$K989</f>
        <v>1742</v>
      </c>
      <c r="N8078" s="9" t="str">
        <f>VLOOKUP('Consolidtaed Data'!$C989,[1]Locations!$A:$O,2,0)</f>
        <v>Glendale</v>
      </c>
      <c r="O8078" s="9" t="str">
        <f>VLOOKUP('Consolidtaed Data'!$D989,'[1]Sales People'!$A:$B,2,0)</f>
        <v>Eugene Holmes</v>
      </c>
      <c r="P8078" s="9" t="str">
        <f>VLOOKUP('Consolidtaed Data'!$E989,[1]Customers!$A:$B,2,0)</f>
        <v>Donald Andrews</v>
      </c>
      <c r="Q8078" s="11">
        <f>WEEKDAY('Consolidtaed Data'!$F989)</f>
        <v>4</v>
      </c>
      <c r="R8078" s="9">
        <f>MONTH('Consolidtaed Data'!$F989)</f>
        <v>3</v>
      </c>
      <c r="S8078" s="9" t="str">
        <f>TEXT(Table3[[#This Row],[Purchase Date]],"MMMM")</f>
        <v>September</v>
      </c>
      <c r="T8078" s="9">
        <f>YEAR('Consolidtaed Data'!$F989)</f>
        <v>2020</v>
      </c>
    </row>
    <row r="8079" spans="1:20" x14ac:dyDescent="0.3">
      <c r="A8079" s="9" t="s">
        <v>9105</v>
      </c>
      <c r="B8079" s="9" t="s">
        <v>248</v>
      </c>
      <c r="C8079" s="9" t="s">
        <v>173</v>
      </c>
      <c r="D8079" s="9" t="s">
        <v>123</v>
      </c>
      <c r="E8079" s="9" t="s">
        <v>214</v>
      </c>
      <c r="F8079" s="12">
        <v>44446</v>
      </c>
      <c r="G8079" s="12" t="str">
        <f>VLOOKUP(Table3[[#This Row],[Product ID]],[1]Products!$A:$G,2,0)</f>
        <v>Product 97</v>
      </c>
      <c r="H8079" s="22">
        <v>1</v>
      </c>
      <c r="I8079" s="9">
        <f>VLOOKUP('Consolidtaed Data'!$B1042,[1]Products!$A:$G,4,0)</f>
        <v>1638</v>
      </c>
      <c r="J8079" s="9">
        <f>VLOOKUP('Consolidtaed Data'!$B1042,[1]Products!$A:$G,3,0)</f>
        <v>1261</v>
      </c>
      <c r="K8079" s="9">
        <f>'Consolidtaed Data'!$J1042*'Consolidtaed Data'!$H1042</f>
        <v>1965</v>
      </c>
      <c r="L8079" s="9">
        <f>'Consolidtaed Data'!$I1042*'Consolidtaed Data'!$H1042</f>
        <v>2396</v>
      </c>
      <c r="M8079" s="9">
        <f>'Consolidtaed Data'!$L1042-'Consolidtaed Data'!$K1042</f>
        <v>1744</v>
      </c>
      <c r="N8079" s="9" t="str">
        <f>VLOOKUP('Consolidtaed Data'!$C1042,[1]Locations!$A:$O,2,0)</f>
        <v>Inglewood</v>
      </c>
      <c r="O8079" s="9" t="str">
        <f>VLOOKUP('Consolidtaed Data'!$D1042,'[1]Sales People'!$A:$B,2,0)</f>
        <v>Clarence Fox</v>
      </c>
      <c r="P8079" s="9" t="str">
        <f>VLOOKUP('Consolidtaed Data'!$E1042,[1]Customers!$A:$B,2,0)</f>
        <v>Aaron Mills</v>
      </c>
      <c r="Q8079" s="11">
        <f>WEEKDAY('Consolidtaed Data'!$F1042)</f>
        <v>1</v>
      </c>
      <c r="R8079" s="9">
        <f>MONTH('Consolidtaed Data'!$F1042)</f>
        <v>3</v>
      </c>
      <c r="S8079" s="9" t="str">
        <f>TEXT(Table3[[#This Row],[Purchase Date]],"MMMM")</f>
        <v>September</v>
      </c>
      <c r="T8079" s="9">
        <f>YEAR('Consolidtaed Data'!$F1042)</f>
        <v>2020</v>
      </c>
    </row>
    <row r="8080" spans="1:20" x14ac:dyDescent="0.3">
      <c r="A8080" s="9" t="s">
        <v>9106</v>
      </c>
      <c r="B8080" s="9" t="s">
        <v>311</v>
      </c>
      <c r="C8080" s="9" t="s">
        <v>130</v>
      </c>
      <c r="D8080" s="9" t="s">
        <v>143</v>
      </c>
      <c r="E8080" s="9" t="s">
        <v>545</v>
      </c>
      <c r="F8080" s="12">
        <v>44446</v>
      </c>
      <c r="G8080" s="12" t="str">
        <f>VLOOKUP(Table3[[#This Row],[Product ID]],[1]Products!$A:$G,2,0)</f>
        <v>Product 33</v>
      </c>
      <c r="H8080" s="22">
        <v>2</v>
      </c>
      <c r="I8080" s="9">
        <f>VLOOKUP('Consolidtaed Data'!$B1411,[1]Products!$A:$G,4,0)</f>
        <v>2241</v>
      </c>
      <c r="J8080" s="9">
        <f>VLOOKUP('Consolidtaed Data'!$B1411,[1]Products!$A:$G,3,0)</f>
        <v>1367</v>
      </c>
      <c r="K8080" s="9">
        <f>'Consolidtaed Data'!$J1411*'Consolidtaed Data'!$H1411</f>
        <v>1072</v>
      </c>
      <c r="L8080" s="9">
        <f>'Consolidtaed Data'!$I1411*'Consolidtaed Data'!$H1411</f>
        <v>1600</v>
      </c>
      <c r="M8080" s="9">
        <f>'Consolidtaed Data'!$L1411-'Consolidtaed Data'!$K1411</f>
        <v>1106</v>
      </c>
      <c r="N8080" s="9" t="str">
        <f>VLOOKUP('Consolidtaed Data'!$C1411,[1]Locations!$A:$O,2,0)</f>
        <v>Huntington Beach</v>
      </c>
      <c r="O8080" s="9" t="str">
        <f>VLOOKUP('Consolidtaed Data'!$D1411,'[1]Sales People'!$A:$B,2,0)</f>
        <v>Sean Miller</v>
      </c>
      <c r="P8080" s="9" t="str">
        <f>VLOOKUP('Consolidtaed Data'!$E1411,[1]Customers!$A:$B,2,0)</f>
        <v>Carlos Stewart</v>
      </c>
      <c r="Q8080" s="11">
        <f>WEEKDAY('Consolidtaed Data'!$F1411)</f>
        <v>3</v>
      </c>
      <c r="R8080" s="9">
        <f>MONTH('Consolidtaed Data'!$F1411)</f>
        <v>4</v>
      </c>
      <c r="S8080" s="9" t="str">
        <f>TEXT(Table3[[#This Row],[Purchase Date]],"MMMM")</f>
        <v>September</v>
      </c>
      <c r="T8080" s="9">
        <f>YEAR('Consolidtaed Data'!$F1411)</f>
        <v>2020</v>
      </c>
    </row>
    <row r="8081" spans="1:20" x14ac:dyDescent="0.3">
      <c r="A8081" s="9" t="s">
        <v>9107</v>
      </c>
      <c r="B8081" s="9" t="s">
        <v>340</v>
      </c>
      <c r="C8081" s="9" t="s">
        <v>173</v>
      </c>
      <c r="D8081" s="9" t="s">
        <v>51</v>
      </c>
      <c r="E8081" s="9" t="s">
        <v>2533</v>
      </c>
      <c r="F8081" s="12">
        <v>44446</v>
      </c>
      <c r="G8081" s="12" t="str">
        <f>VLOOKUP(Table3[[#This Row],[Product ID]],[1]Products!$A:$G,2,0)</f>
        <v>Product 34</v>
      </c>
      <c r="H8081" s="22">
        <v>1</v>
      </c>
      <c r="I8081" s="9">
        <f>VLOOKUP('Consolidtaed Data'!$B1561,[1]Products!$A:$G,4,0)</f>
        <v>913</v>
      </c>
      <c r="J8081" s="9">
        <f>VLOOKUP('Consolidtaed Data'!$B1561,[1]Products!$A:$G,3,0)</f>
        <v>584</v>
      </c>
      <c r="K8081" s="9">
        <f>'Consolidtaed Data'!$J1561*'Consolidtaed Data'!$H1561</f>
        <v>1443</v>
      </c>
      <c r="L8081" s="9">
        <f>'Consolidtaed Data'!$I1561*'Consolidtaed Data'!$H1561</f>
        <v>1826</v>
      </c>
      <c r="M8081" s="9">
        <f>'Consolidtaed Data'!$L1561-'Consolidtaed Data'!$K1561</f>
        <v>420</v>
      </c>
      <c r="N8081" s="9" t="str">
        <f>VLOOKUP('Consolidtaed Data'!$C1561,[1]Locations!$A:$O,2,0)</f>
        <v>Ontario</v>
      </c>
      <c r="O8081" s="9" t="str">
        <f>VLOOKUP('Consolidtaed Data'!$D1561,'[1]Sales People'!$A:$B,2,0)</f>
        <v>Gary Rodriguez</v>
      </c>
      <c r="P8081" s="9" t="str">
        <f>VLOOKUP('Consolidtaed Data'!$E1561,[1]Customers!$A:$B,2,0)</f>
        <v>Joe Baker</v>
      </c>
      <c r="Q8081" s="11">
        <f>WEEKDAY('Consolidtaed Data'!$F1561)</f>
        <v>6</v>
      </c>
      <c r="R8081" s="9">
        <f>MONTH('Consolidtaed Data'!$F1561)</f>
        <v>4</v>
      </c>
      <c r="S8081" s="9" t="str">
        <f>TEXT(Table3[[#This Row],[Purchase Date]],"MMMM")</f>
        <v>September</v>
      </c>
      <c r="T8081" s="9">
        <f>YEAR('Consolidtaed Data'!$F1561)</f>
        <v>2020</v>
      </c>
    </row>
    <row r="8082" spans="1:20" x14ac:dyDescent="0.3">
      <c r="A8082" s="9" t="s">
        <v>9108</v>
      </c>
      <c r="B8082" s="9" t="s">
        <v>373</v>
      </c>
      <c r="C8082" s="9" t="s">
        <v>231</v>
      </c>
      <c r="D8082" s="9" t="s">
        <v>220</v>
      </c>
      <c r="E8082" s="9" t="s">
        <v>903</v>
      </c>
      <c r="F8082" s="12">
        <v>44446</v>
      </c>
      <c r="G8082" s="12" t="str">
        <f>VLOOKUP(Table3[[#This Row],[Product ID]],[1]Products!$A:$G,2,0)</f>
        <v>Product 66</v>
      </c>
      <c r="H8082" s="22">
        <v>1</v>
      </c>
      <c r="I8082" s="9">
        <f>VLOOKUP('Consolidtaed Data'!$B1849,[1]Products!$A:$G,4,0)</f>
        <v>596</v>
      </c>
      <c r="J8082" s="9">
        <f>VLOOKUP('Consolidtaed Data'!$B1849,[1]Products!$A:$G,3,0)</f>
        <v>358</v>
      </c>
      <c r="K8082" s="9">
        <f>'Consolidtaed Data'!$J1849*'Consolidtaed Data'!$H1849</f>
        <v>409</v>
      </c>
      <c r="L8082" s="9">
        <f>'Consolidtaed Data'!$I1849*'Consolidtaed Data'!$H1849</f>
        <v>817</v>
      </c>
      <c r="M8082" s="9">
        <f>'Consolidtaed Data'!$L1849-'Consolidtaed Data'!$K1849</f>
        <v>812</v>
      </c>
      <c r="N8082" s="9" t="str">
        <f>VLOOKUP('Consolidtaed Data'!$C1849,[1]Locations!$A:$O,2,0)</f>
        <v>Sunnyvale</v>
      </c>
      <c r="O8082" s="9" t="str">
        <f>VLOOKUP('Consolidtaed Data'!$D1849,'[1]Sales People'!$A:$B,2,0)</f>
        <v>Larry Castillo</v>
      </c>
      <c r="P8082" s="9" t="str">
        <f>VLOOKUP('Consolidtaed Data'!$E1849,[1]Customers!$A:$B,2,0)</f>
        <v>Raymond Young</v>
      </c>
      <c r="Q8082" s="11">
        <f>WEEKDAY('Consolidtaed Data'!$F1849)</f>
        <v>6</v>
      </c>
      <c r="R8082" s="9">
        <f>MONTH('Consolidtaed Data'!$F1849)</f>
        <v>5</v>
      </c>
      <c r="S8082" s="9" t="str">
        <f>TEXT(Table3[[#This Row],[Purchase Date]],"MMMM")</f>
        <v>September</v>
      </c>
      <c r="T8082" s="9">
        <f>YEAR('Consolidtaed Data'!$F1849)</f>
        <v>2020</v>
      </c>
    </row>
    <row r="8083" spans="1:20" x14ac:dyDescent="0.3">
      <c r="A8083" s="9" t="s">
        <v>9109</v>
      </c>
      <c r="B8083" s="9" t="s">
        <v>248</v>
      </c>
      <c r="C8083" s="9" t="s">
        <v>169</v>
      </c>
      <c r="D8083" s="9" t="s">
        <v>87</v>
      </c>
      <c r="E8083" s="9" t="s">
        <v>132</v>
      </c>
      <c r="F8083" s="12">
        <v>44446</v>
      </c>
      <c r="G8083" s="12" t="str">
        <f>VLOOKUP(Table3[[#This Row],[Product ID]],[1]Products!$A:$G,2,0)</f>
        <v>Product 97</v>
      </c>
      <c r="H8083" s="22">
        <v>1</v>
      </c>
      <c r="I8083" s="9">
        <f>VLOOKUP('Consolidtaed Data'!$B2563,[1]Products!$A:$G,4,0)</f>
        <v>315</v>
      </c>
      <c r="J8083" s="9">
        <f>VLOOKUP('Consolidtaed Data'!$B2563,[1]Products!$A:$G,3,0)</f>
        <v>208</v>
      </c>
      <c r="K8083" s="9">
        <f>'Consolidtaed Data'!$J2563*'Consolidtaed Data'!$H2563</f>
        <v>665</v>
      </c>
      <c r="L8083" s="9">
        <f>'Consolidtaed Data'!$I2563*'Consolidtaed Data'!$H2563</f>
        <v>1278</v>
      </c>
      <c r="M8083" s="9">
        <f>'Consolidtaed Data'!$L2563-'Consolidtaed Data'!$K2563</f>
        <v>722</v>
      </c>
      <c r="N8083" s="9" t="str">
        <f>VLOOKUP('Consolidtaed Data'!$C2563,[1]Locations!$A:$O,2,0)</f>
        <v>Long Beach</v>
      </c>
      <c r="O8083" s="9" t="str">
        <f>VLOOKUP('Consolidtaed Data'!$D2563,'[1]Sales People'!$A:$B,2,0)</f>
        <v>Kenneth Fields</v>
      </c>
      <c r="P8083" s="9" t="str">
        <f>VLOOKUP('Consolidtaed Data'!$E2563,[1]Customers!$A:$B,2,0)</f>
        <v>Fred Reid</v>
      </c>
      <c r="Q8083" s="11">
        <f>WEEKDAY('Consolidtaed Data'!$F2563)</f>
        <v>1</v>
      </c>
      <c r="R8083" s="9">
        <f>MONTH('Consolidtaed Data'!$F2563)</f>
        <v>7</v>
      </c>
      <c r="S8083" s="9" t="str">
        <f>TEXT(Table3[[#This Row],[Purchase Date]],"MMMM")</f>
        <v>September</v>
      </c>
      <c r="T8083" s="9">
        <f>YEAR('Consolidtaed Data'!$F2563)</f>
        <v>2020</v>
      </c>
    </row>
    <row r="8084" spans="1:20" x14ac:dyDescent="0.3">
      <c r="A8084" s="9" t="s">
        <v>9110</v>
      </c>
      <c r="B8084" s="9" t="s">
        <v>349</v>
      </c>
      <c r="C8084" s="9" t="s">
        <v>205</v>
      </c>
      <c r="D8084" s="9" t="s">
        <v>329</v>
      </c>
      <c r="E8084" s="9" t="s">
        <v>833</v>
      </c>
      <c r="F8084" s="12">
        <v>44446</v>
      </c>
      <c r="G8084" s="12" t="str">
        <f>VLOOKUP(Table3[[#This Row],[Product ID]],[1]Products!$A:$G,2,0)</f>
        <v>Product 60</v>
      </c>
      <c r="H8084" s="22">
        <v>3</v>
      </c>
      <c r="I8084" s="9">
        <f>VLOOKUP('Consolidtaed Data'!$B2575,[1]Products!$A:$G,4,0)</f>
        <v>2497</v>
      </c>
      <c r="J8084" s="9">
        <f>VLOOKUP('Consolidtaed Data'!$B2575,[1]Products!$A:$G,3,0)</f>
        <v>1473</v>
      </c>
      <c r="K8084" s="9">
        <f>'Consolidtaed Data'!$J2575*'Consolidtaed Data'!$H2575</f>
        <v>183</v>
      </c>
      <c r="L8084" s="9">
        <f>'Consolidtaed Data'!$I2575*'Consolidtaed Data'!$H2575</f>
        <v>285</v>
      </c>
      <c r="M8084" s="9">
        <f>'Consolidtaed Data'!$L2575-'Consolidtaed Data'!$K2575</f>
        <v>204</v>
      </c>
      <c r="N8084" s="9" t="str">
        <f>VLOOKUP('Consolidtaed Data'!$C2575,[1]Locations!$A:$O,2,0)</f>
        <v>Fontana</v>
      </c>
      <c r="O8084" s="9" t="str">
        <f>VLOOKUP('Consolidtaed Data'!$D2575,'[1]Sales People'!$A:$B,2,0)</f>
        <v>Joshua Cook</v>
      </c>
      <c r="P8084" s="9" t="str">
        <f>VLOOKUP('Consolidtaed Data'!$E2575,[1]Customers!$A:$B,2,0)</f>
        <v>Douglas Perkins</v>
      </c>
      <c r="Q8084" s="11">
        <f>WEEKDAY('Consolidtaed Data'!$F2575)</f>
        <v>2</v>
      </c>
      <c r="R8084" s="9">
        <f>MONTH('Consolidtaed Data'!$F2575)</f>
        <v>7</v>
      </c>
      <c r="S8084" s="9" t="str">
        <f>TEXT(Table3[[#This Row],[Purchase Date]],"MMMM")</f>
        <v>September</v>
      </c>
      <c r="T8084" s="9">
        <f>YEAR('Consolidtaed Data'!$F2575)</f>
        <v>2020</v>
      </c>
    </row>
    <row r="8085" spans="1:20" x14ac:dyDescent="0.3">
      <c r="A8085" s="9" t="s">
        <v>9111</v>
      </c>
      <c r="B8085" s="9" t="s">
        <v>49</v>
      </c>
      <c r="C8085" s="9" t="s">
        <v>82</v>
      </c>
      <c r="D8085" s="9" t="s">
        <v>193</v>
      </c>
      <c r="E8085" s="9" t="s">
        <v>1309</v>
      </c>
      <c r="F8085" s="12">
        <v>44446</v>
      </c>
      <c r="G8085" s="12" t="str">
        <f>VLOOKUP(Table3[[#This Row],[Product ID]],[1]Products!$A:$G,2,0)</f>
        <v>Product 30</v>
      </c>
      <c r="H8085" s="22">
        <v>1</v>
      </c>
      <c r="I8085" s="9">
        <f>VLOOKUP('Consolidtaed Data'!$B2910,[1]Products!$A:$G,4,0)</f>
        <v>2257</v>
      </c>
      <c r="J8085" s="9">
        <f>VLOOKUP('Consolidtaed Data'!$B2910,[1]Products!$A:$G,3,0)</f>
        <v>1535</v>
      </c>
      <c r="K8085" s="9">
        <f>'Consolidtaed Data'!$J2910*'Consolidtaed Data'!$H2910</f>
        <v>3270</v>
      </c>
      <c r="L8085" s="9">
        <f>'Consolidtaed Data'!$I2910*'Consolidtaed Data'!$H2910</f>
        <v>4140</v>
      </c>
      <c r="M8085" s="9">
        <f>'Consolidtaed Data'!$L2910-'Consolidtaed Data'!$K2910</f>
        <v>344</v>
      </c>
      <c r="N8085" s="9" t="str">
        <f>VLOOKUP('Consolidtaed Data'!$C2910,[1]Locations!$A:$O,2,0)</f>
        <v>Lancaster</v>
      </c>
      <c r="O8085" s="9" t="str">
        <f>VLOOKUP('Consolidtaed Data'!$D2910,'[1]Sales People'!$A:$B,2,0)</f>
        <v>Fred Robertson</v>
      </c>
      <c r="P8085" s="9" t="str">
        <f>VLOOKUP('Consolidtaed Data'!$E2910,[1]Customers!$A:$B,2,0)</f>
        <v>Carlos Kim</v>
      </c>
      <c r="Q8085" s="11">
        <f>WEEKDAY('Consolidtaed Data'!$F2910)</f>
        <v>6</v>
      </c>
      <c r="R8085" s="9">
        <f>MONTH('Consolidtaed Data'!$F2910)</f>
        <v>7</v>
      </c>
      <c r="S8085" s="9" t="str">
        <f>TEXT(Table3[[#This Row],[Purchase Date]],"MMMM")</f>
        <v>September</v>
      </c>
      <c r="T8085" s="9">
        <f>YEAR('Consolidtaed Data'!$F2910)</f>
        <v>2020</v>
      </c>
    </row>
    <row r="8086" spans="1:20" x14ac:dyDescent="0.3">
      <c r="A8086" s="9" t="s">
        <v>9112</v>
      </c>
      <c r="B8086" s="9" t="s">
        <v>503</v>
      </c>
      <c r="C8086" s="9" t="s">
        <v>12</v>
      </c>
      <c r="D8086" s="9" t="s">
        <v>51</v>
      </c>
      <c r="E8086" s="9" t="s">
        <v>461</v>
      </c>
      <c r="F8086" s="12">
        <v>44446</v>
      </c>
      <c r="G8086" s="12" t="str">
        <f>VLOOKUP(Table3[[#This Row],[Product ID]],[1]Products!$A:$G,2,0)</f>
        <v>Product 99</v>
      </c>
      <c r="H8086" s="22">
        <v>1</v>
      </c>
      <c r="I8086" s="9">
        <f>VLOOKUP('Consolidtaed Data'!$B3079,[1]Products!$A:$G,4,0)</f>
        <v>2257</v>
      </c>
      <c r="J8086" s="9">
        <f>VLOOKUP('Consolidtaed Data'!$B3079,[1]Products!$A:$G,3,0)</f>
        <v>1535</v>
      </c>
      <c r="K8086" s="9">
        <f>'Consolidtaed Data'!$J3079*'Consolidtaed Data'!$H3079</f>
        <v>2358</v>
      </c>
      <c r="L8086" s="9">
        <f>'Consolidtaed Data'!$I3079*'Consolidtaed Data'!$H3079</f>
        <v>2841</v>
      </c>
      <c r="M8086" s="9">
        <f>'Consolidtaed Data'!$L3079-'Consolidtaed Data'!$K3079</f>
        <v>318</v>
      </c>
      <c r="N8086" s="9" t="str">
        <f>VLOOKUP('Consolidtaed Data'!$C3079,[1]Locations!$A:$O,2,0)</f>
        <v>Riverside</v>
      </c>
      <c r="O8086" s="9" t="str">
        <f>VLOOKUP('Consolidtaed Data'!$D3079,'[1]Sales People'!$A:$B,2,0)</f>
        <v>Joshua Taylor</v>
      </c>
      <c r="P8086" s="9" t="str">
        <f>VLOOKUP('Consolidtaed Data'!$E3079,[1]Customers!$A:$B,2,0)</f>
        <v>Steve Bennett</v>
      </c>
      <c r="Q8086" s="11">
        <f>WEEKDAY('Consolidtaed Data'!$F3079)</f>
        <v>6</v>
      </c>
      <c r="R8086" s="9">
        <f>MONTH('Consolidtaed Data'!$F3079)</f>
        <v>8</v>
      </c>
      <c r="S8086" s="9" t="str">
        <f>TEXT(Table3[[#This Row],[Purchase Date]],"MMMM")</f>
        <v>September</v>
      </c>
      <c r="T8086" s="9">
        <f>YEAR('Consolidtaed Data'!$F3079)</f>
        <v>2020</v>
      </c>
    </row>
    <row r="8087" spans="1:20" x14ac:dyDescent="0.3">
      <c r="A8087" s="9" t="s">
        <v>9113</v>
      </c>
      <c r="B8087" s="9" t="s">
        <v>172</v>
      </c>
      <c r="C8087" s="9" t="s">
        <v>8</v>
      </c>
      <c r="D8087" s="9" t="s">
        <v>100</v>
      </c>
      <c r="E8087" s="9" t="s">
        <v>1060</v>
      </c>
      <c r="F8087" s="12">
        <v>44446</v>
      </c>
      <c r="G8087" s="12" t="str">
        <f>VLOOKUP(Table3[[#This Row],[Product ID]],[1]Products!$A:$G,2,0)</f>
        <v>Product 4</v>
      </c>
      <c r="H8087" s="22">
        <v>2</v>
      </c>
      <c r="I8087" s="9">
        <f>VLOOKUP('Consolidtaed Data'!$B3552,[1]Products!$A:$G,4,0)</f>
        <v>2005</v>
      </c>
      <c r="J8087" s="9">
        <f>VLOOKUP('Consolidtaed Data'!$B3552,[1]Products!$A:$G,3,0)</f>
        <v>1223</v>
      </c>
      <c r="K8087" s="9">
        <f>'Consolidtaed Data'!$J3552*'Consolidtaed Data'!$H3552</f>
        <v>882</v>
      </c>
      <c r="L8087" s="9">
        <f>'Consolidtaed Data'!$I3552*'Consolidtaed Data'!$H3552</f>
        <v>1104</v>
      </c>
      <c r="M8087" s="9">
        <f>'Consolidtaed Data'!$L3552-'Consolidtaed Data'!$K3552</f>
        <v>738</v>
      </c>
      <c r="N8087" s="9" t="str">
        <f>VLOOKUP('Consolidtaed Data'!$C3552,[1]Locations!$A:$O,2,0)</f>
        <v>Escondido</v>
      </c>
      <c r="O8087" s="9" t="str">
        <f>VLOOKUP('Consolidtaed Data'!$D3552,'[1]Sales People'!$A:$B,2,0)</f>
        <v>Henry Nelson</v>
      </c>
      <c r="P8087" s="9" t="str">
        <f>VLOOKUP('Consolidtaed Data'!$E3552,[1]Customers!$A:$B,2,0)</f>
        <v>Clarence Grant</v>
      </c>
      <c r="Q8087" s="11">
        <f>WEEKDAY('Consolidtaed Data'!$F3552)</f>
        <v>4</v>
      </c>
      <c r="R8087" s="9">
        <f>MONTH('Consolidtaed Data'!$F3552)</f>
        <v>9</v>
      </c>
      <c r="S8087" s="9" t="str">
        <f>TEXT(Table3[[#This Row],[Purchase Date]],"MMMM")</f>
        <v>September</v>
      </c>
      <c r="T8087" s="9">
        <f>YEAR('Consolidtaed Data'!$F3552)</f>
        <v>2020</v>
      </c>
    </row>
    <row r="8088" spans="1:20" x14ac:dyDescent="0.3">
      <c r="A8088" s="9" t="s">
        <v>9114</v>
      </c>
      <c r="B8088" s="9" t="s">
        <v>742</v>
      </c>
      <c r="C8088" s="9" t="s">
        <v>173</v>
      </c>
      <c r="D8088" s="9" t="s">
        <v>91</v>
      </c>
      <c r="E8088" s="9" t="s">
        <v>375</v>
      </c>
      <c r="F8088" s="12">
        <v>44446</v>
      </c>
      <c r="G8088" s="12" t="str">
        <f>VLOOKUP(Table3[[#This Row],[Product ID]],[1]Products!$A:$G,2,0)</f>
        <v>Product 90</v>
      </c>
      <c r="H8088" s="22">
        <v>4</v>
      </c>
      <c r="I8088" s="9">
        <f>VLOOKUP('Consolidtaed Data'!$B3664,[1]Products!$A:$G,4,0)</f>
        <v>1367</v>
      </c>
      <c r="J8088" s="9">
        <f>VLOOKUP('Consolidtaed Data'!$B3664,[1]Products!$A:$G,3,0)</f>
        <v>984</v>
      </c>
      <c r="K8088" s="9">
        <f>'Consolidtaed Data'!$J3664*'Consolidtaed Data'!$H3664</f>
        <v>1968</v>
      </c>
      <c r="L8088" s="9">
        <f>'Consolidtaed Data'!$I3664*'Consolidtaed Data'!$H3664</f>
        <v>2734</v>
      </c>
      <c r="M8088" s="9">
        <f>'Consolidtaed Data'!$L3664-'Consolidtaed Data'!$K3664</f>
        <v>1104</v>
      </c>
      <c r="N8088" s="9" t="str">
        <f>VLOOKUP('Consolidtaed Data'!$C3664,[1]Locations!$A:$O,2,0)</f>
        <v>Burbank</v>
      </c>
      <c r="O8088" s="9" t="str">
        <f>VLOOKUP('Consolidtaed Data'!$D3664,'[1]Sales People'!$A:$B,2,0)</f>
        <v>Robert Reed</v>
      </c>
      <c r="P8088" s="9" t="str">
        <f>VLOOKUP('Consolidtaed Data'!$E3664,[1]Customers!$A:$B,2,0)</f>
        <v>Anthony Berry</v>
      </c>
      <c r="Q8088" s="11">
        <f>WEEKDAY('Consolidtaed Data'!$F3664)</f>
        <v>6</v>
      </c>
      <c r="R8088" s="9">
        <f>MONTH('Consolidtaed Data'!$F3664)</f>
        <v>9</v>
      </c>
      <c r="S8088" s="9" t="str">
        <f>TEXT(Table3[[#This Row],[Purchase Date]],"MMMM")</f>
        <v>September</v>
      </c>
      <c r="T8088" s="9">
        <f>YEAR('Consolidtaed Data'!$F3664)</f>
        <v>2020</v>
      </c>
    </row>
    <row r="8089" spans="1:20" x14ac:dyDescent="0.3">
      <c r="A8089" s="9" t="s">
        <v>9115</v>
      </c>
      <c r="B8089" s="9" t="s">
        <v>495</v>
      </c>
      <c r="C8089" s="9" t="s">
        <v>201</v>
      </c>
      <c r="D8089" s="9" t="s">
        <v>315</v>
      </c>
      <c r="E8089" s="9" t="s">
        <v>1152</v>
      </c>
      <c r="F8089" s="12">
        <v>44447</v>
      </c>
      <c r="G8089" s="12" t="str">
        <f>VLOOKUP(Table3[[#This Row],[Product ID]],[1]Products!$A:$G,2,0)</f>
        <v>Product 15</v>
      </c>
      <c r="H8089" s="22">
        <v>1</v>
      </c>
      <c r="I8089" s="9">
        <f>VLOOKUP('Consolidtaed Data'!$B467,[1]Products!$A:$G,4,0)</f>
        <v>1826</v>
      </c>
      <c r="J8089" s="9">
        <f>VLOOKUP('Consolidtaed Data'!$B467,[1]Products!$A:$G,3,0)</f>
        <v>1443</v>
      </c>
      <c r="K8089" s="9">
        <f>'Consolidtaed Data'!$J467*'Consolidtaed Data'!$H467</f>
        <v>2952</v>
      </c>
      <c r="L8089" s="9">
        <f>'Consolidtaed Data'!$I467*'Consolidtaed Data'!$H467</f>
        <v>4101</v>
      </c>
      <c r="M8089" s="9">
        <f>'Consolidtaed Data'!$L467-'Consolidtaed Data'!$K467</f>
        <v>572</v>
      </c>
      <c r="N8089" s="9" t="str">
        <f>VLOOKUP('Consolidtaed Data'!$C467,[1]Locations!$A:$O,2,0)</f>
        <v>San Jose</v>
      </c>
      <c r="O8089" s="9" t="str">
        <f>VLOOKUP('Consolidtaed Data'!$D467,'[1]Sales People'!$A:$B,2,0)</f>
        <v>Kevin Butler</v>
      </c>
      <c r="P8089" s="9" t="str">
        <f>VLOOKUP('Consolidtaed Data'!$E467,[1]Customers!$A:$B,2,0)</f>
        <v>Stephen Reynolds</v>
      </c>
      <c r="Q8089" s="11">
        <f>WEEKDAY('Consolidtaed Data'!$F467)</f>
        <v>1</v>
      </c>
      <c r="R8089" s="9">
        <f>MONTH('Consolidtaed Data'!$F467)</f>
        <v>2</v>
      </c>
      <c r="S8089" s="9" t="str">
        <f>TEXT(Table3[[#This Row],[Purchase Date]],"MMMM")</f>
        <v>September</v>
      </c>
      <c r="T8089" s="9">
        <f>YEAR('Consolidtaed Data'!$F467)</f>
        <v>2020</v>
      </c>
    </row>
    <row r="8090" spans="1:20" x14ac:dyDescent="0.3">
      <c r="A8090" s="9" t="s">
        <v>9116</v>
      </c>
      <c r="B8090" s="9" t="s">
        <v>418</v>
      </c>
      <c r="C8090" s="9" t="s">
        <v>178</v>
      </c>
      <c r="D8090" s="9" t="s">
        <v>26</v>
      </c>
      <c r="E8090" s="9" t="s">
        <v>816</v>
      </c>
      <c r="F8090" s="12">
        <v>44447</v>
      </c>
      <c r="G8090" s="12" t="str">
        <f>VLOOKUP(Table3[[#This Row],[Product ID]],[1]Products!$A:$G,2,0)</f>
        <v>Product 82</v>
      </c>
      <c r="H8090" s="22">
        <v>2</v>
      </c>
      <c r="I8090" s="9">
        <f>VLOOKUP('Consolidtaed Data'!$B469,[1]Products!$A:$G,4,0)</f>
        <v>584</v>
      </c>
      <c r="J8090" s="9">
        <f>VLOOKUP('Consolidtaed Data'!$B469,[1]Products!$A:$G,3,0)</f>
        <v>420</v>
      </c>
      <c r="K8090" s="9">
        <f>'Consolidtaed Data'!$J469*'Consolidtaed Data'!$H469</f>
        <v>2380</v>
      </c>
      <c r="L8090" s="9">
        <f>'Consolidtaed Data'!$I469*'Consolidtaed Data'!$H469</f>
        <v>3132</v>
      </c>
      <c r="M8090" s="9">
        <f>'Consolidtaed Data'!$L469-'Consolidtaed Data'!$K469</f>
        <v>1818</v>
      </c>
      <c r="N8090" s="9" t="str">
        <f>VLOOKUP('Consolidtaed Data'!$C469,[1]Locations!$A:$O,2,0)</f>
        <v>San Bernardino</v>
      </c>
      <c r="O8090" s="9" t="str">
        <f>VLOOKUP('Consolidtaed Data'!$D469,'[1]Sales People'!$A:$B,2,0)</f>
        <v>Arthur Mccoy</v>
      </c>
      <c r="P8090" s="9" t="str">
        <f>VLOOKUP('Consolidtaed Data'!$E469,[1]Customers!$A:$B,2,0)</f>
        <v>Kenneth Ryan</v>
      </c>
      <c r="Q8090" s="11">
        <f>WEEKDAY('Consolidtaed Data'!$F469)</f>
        <v>1</v>
      </c>
      <c r="R8090" s="9">
        <f>MONTH('Consolidtaed Data'!$F469)</f>
        <v>2</v>
      </c>
      <c r="S8090" s="9" t="str">
        <f>TEXT(Table3[[#This Row],[Purchase Date]],"MMMM")</f>
        <v>September</v>
      </c>
      <c r="T8090" s="9">
        <f>YEAR('Consolidtaed Data'!$F469)</f>
        <v>2020</v>
      </c>
    </row>
    <row r="8091" spans="1:20" x14ac:dyDescent="0.3">
      <c r="A8091" s="9" t="s">
        <v>9117</v>
      </c>
      <c r="B8091" s="9" t="s">
        <v>204</v>
      </c>
      <c r="C8091" s="9" t="s">
        <v>469</v>
      </c>
      <c r="D8091" s="9" t="s">
        <v>95</v>
      </c>
      <c r="E8091" s="9" t="s">
        <v>1425</v>
      </c>
      <c r="F8091" s="12">
        <v>44447</v>
      </c>
      <c r="G8091" s="12" t="str">
        <f>VLOOKUP(Table3[[#This Row],[Product ID]],[1]Products!$A:$G,2,0)</f>
        <v>Product 101</v>
      </c>
      <c r="H8091" s="22">
        <v>1</v>
      </c>
      <c r="I8091" s="9">
        <f>VLOOKUP('Consolidtaed Data'!$B961,[1]Products!$A:$G,4,0)</f>
        <v>1022</v>
      </c>
      <c r="J8091" s="9">
        <f>VLOOKUP('Consolidtaed Data'!$B961,[1]Products!$A:$G,3,0)</f>
        <v>818</v>
      </c>
      <c r="K8091" s="9">
        <f>'Consolidtaed Data'!$J961*'Consolidtaed Data'!$H961</f>
        <v>2798</v>
      </c>
      <c r="L8091" s="9">
        <f>'Consolidtaed Data'!$I961*'Consolidtaed Data'!$H961</f>
        <v>4588</v>
      </c>
      <c r="M8091" s="9">
        <f>'Consolidtaed Data'!$L961-'Consolidtaed Data'!$K961</f>
        <v>331</v>
      </c>
      <c r="N8091" s="9" t="str">
        <f>VLOOKUP('Consolidtaed Data'!$C961,[1]Locations!$A:$O,2,0)</f>
        <v>Fairfield</v>
      </c>
      <c r="O8091" s="9" t="str">
        <f>VLOOKUP('Consolidtaed Data'!$D961,'[1]Sales People'!$A:$B,2,0)</f>
        <v>Jerry Perry</v>
      </c>
      <c r="P8091" s="9" t="str">
        <f>VLOOKUP('Consolidtaed Data'!$E961,[1]Customers!$A:$B,2,0)</f>
        <v>Shawn Long</v>
      </c>
      <c r="Q8091" s="11">
        <f>WEEKDAY('Consolidtaed Data'!$F961)</f>
        <v>2</v>
      </c>
      <c r="R8091" s="9">
        <f>MONTH('Consolidtaed Data'!$F961)</f>
        <v>3</v>
      </c>
      <c r="S8091" s="9" t="str">
        <f>TEXT(Table3[[#This Row],[Purchase Date]],"MMMM")</f>
        <v>September</v>
      </c>
      <c r="T8091" s="9">
        <f>YEAR('Consolidtaed Data'!$F961)</f>
        <v>2020</v>
      </c>
    </row>
    <row r="8092" spans="1:20" x14ac:dyDescent="0.3">
      <c r="A8092" s="9" t="s">
        <v>9118</v>
      </c>
      <c r="B8092" s="9" t="s">
        <v>93</v>
      </c>
      <c r="C8092" s="9" t="s">
        <v>67</v>
      </c>
      <c r="D8092" s="9" t="s">
        <v>197</v>
      </c>
      <c r="E8092" s="9" t="s">
        <v>784</v>
      </c>
      <c r="F8092" s="12">
        <v>44447</v>
      </c>
      <c r="G8092" s="12" t="str">
        <f>VLOOKUP(Table3[[#This Row],[Product ID]],[1]Products!$A:$G,2,0)</f>
        <v>Product 71</v>
      </c>
      <c r="H8092" s="22">
        <v>4</v>
      </c>
      <c r="I8092" s="9">
        <f>VLOOKUP('Consolidtaed Data'!$B1236,[1]Products!$A:$G,4,0)</f>
        <v>1119</v>
      </c>
      <c r="J8092" s="9">
        <f>VLOOKUP('Consolidtaed Data'!$B1236,[1]Products!$A:$G,3,0)</f>
        <v>683</v>
      </c>
      <c r="K8092" s="9">
        <f>'Consolidtaed Data'!$J1236*'Consolidtaed Data'!$H1236</f>
        <v>1167</v>
      </c>
      <c r="L8092" s="9">
        <f>'Consolidtaed Data'!$I1236*'Consolidtaed Data'!$H1236</f>
        <v>1911</v>
      </c>
      <c r="M8092" s="9">
        <f>'Consolidtaed Data'!$L1236-'Consolidtaed Data'!$K1236</f>
        <v>1380</v>
      </c>
      <c r="N8092" s="9" t="str">
        <f>VLOOKUP('Consolidtaed Data'!$C1236,[1]Locations!$A:$O,2,0)</f>
        <v>Elk Grove</v>
      </c>
      <c r="O8092" s="9" t="str">
        <f>VLOOKUP('Consolidtaed Data'!$D1236,'[1]Sales People'!$A:$B,2,0)</f>
        <v>Kevin Butler</v>
      </c>
      <c r="P8092" s="9" t="str">
        <f>VLOOKUP('Consolidtaed Data'!$E1236,[1]Customers!$A:$B,2,0)</f>
        <v>Nicholas West</v>
      </c>
      <c r="Q8092" s="11">
        <f>WEEKDAY('Consolidtaed Data'!$F1236)</f>
        <v>2</v>
      </c>
      <c r="R8092" s="9">
        <f>MONTH('Consolidtaed Data'!$F1236)</f>
        <v>3</v>
      </c>
      <c r="S8092" s="9" t="str">
        <f>TEXT(Table3[[#This Row],[Purchase Date]],"MMMM")</f>
        <v>September</v>
      </c>
      <c r="T8092" s="9">
        <f>YEAR('Consolidtaed Data'!$F1236)</f>
        <v>2020</v>
      </c>
    </row>
    <row r="8093" spans="1:20" x14ac:dyDescent="0.3">
      <c r="A8093" s="9" t="s">
        <v>9119</v>
      </c>
      <c r="B8093" s="9" t="s">
        <v>219</v>
      </c>
      <c r="C8093" s="9" t="s">
        <v>228</v>
      </c>
      <c r="D8093" s="9" t="s">
        <v>326</v>
      </c>
      <c r="E8093" s="9" t="s">
        <v>2181</v>
      </c>
      <c r="F8093" s="12">
        <v>44447</v>
      </c>
      <c r="G8093" s="12" t="str">
        <f>VLOOKUP(Table3[[#This Row],[Product ID]],[1]Products!$A:$G,2,0)</f>
        <v>Product 35</v>
      </c>
      <c r="H8093" s="22">
        <v>1</v>
      </c>
      <c r="I8093" s="9">
        <f>VLOOKUP('Consolidtaed Data'!$B1246,[1]Products!$A:$G,4,0)</f>
        <v>913</v>
      </c>
      <c r="J8093" s="9">
        <f>VLOOKUP('Consolidtaed Data'!$B1246,[1]Products!$A:$G,3,0)</f>
        <v>584</v>
      </c>
      <c r="K8093" s="9">
        <f>'Consolidtaed Data'!$J1246*'Consolidtaed Data'!$H1246</f>
        <v>154</v>
      </c>
      <c r="L8093" s="9">
        <f>'Consolidtaed Data'!$I1246*'Consolidtaed Data'!$H1246</f>
        <v>203</v>
      </c>
      <c r="M8093" s="9">
        <f>'Consolidtaed Data'!$L1246-'Consolidtaed Data'!$K1246</f>
        <v>275</v>
      </c>
      <c r="N8093" s="9" t="str">
        <f>VLOOKUP('Consolidtaed Data'!$C1246,[1]Locations!$A:$O,2,0)</f>
        <v>Santa Maria</v>
      </c>
      <c r="O8093" s="9" t="str">
        <f>VLOOKUP('Consolidtaed Data'!$D1246,'[1]Sales People'!$A:$B,2,0)</f>
        <v>Kenneth Fields</v>
      </c>
      <c r="P8093" s="9" t="str">
        <f>VLOOKUP('Consolidtaed Data'!$E1246,[1]Customers!$A:$B,2,0)</f>
        <v>Alan Perry</v>
      </c>
      <c r="Q8093" s="11">
        <f>WEEKDAY('Consolidtaed Data'!$F1246)</f>
        <v>3</v>
      </c>
      <c r="R8093" s="9">
        <f>MONTH('Consolidtaed Data'!$F1246)</f>
        <v>3</v>
      </c>
      <c r="S8093" s="9" t="str">
        <f>TEXT(Table3[[#This Row],[Purchase Date]],"MMMM")</f>
        <v>September</v>
      </c>
      <c r="T8093" s="9">
        <f>YEAR('Consolidtaed Data'!$F1246)</f>
        <v>2020</v>
      </c>
    </row>
    <row r="8094" spans="1:20" x14ac:dyDescent="0.3">
      <c r="A8094" s="9" t="s">
        <v>9120</v>
      </c>
      <c r="B8094" s="9" t="s">
        <v>20</v>
      </c>
      <c r="C8094" s="9" t="s">
        <v>231</v>
      </c>
      <c r="D8094" s="9" t="s">
        <v>91</v>
      </c>
      <c r="E8094" s="9" t="s">
        <v>1411</v>
      </c>
      <c r="F8094" s="12">
        <v>44447</v>
      </c>
      <c r="G8094" s="12" t="str">
        <f>VLOOKUP(Table3[[#This Row],[Product ID]],[1]Products!$A:$G,2,0)</f>
        <v>Product 98</v>
      </c>
      <c r="H8094" s="22">
        <v>1</v>
      </c>
      <c r="I8094" s="9">
        <f>VLOOKUP('Consolidtaed Data'!$B1443,[1]Products!$A:$G,4,0)</f>
        <v>458</v>
      </c>
      <c r="J8094" s="9">
        <f>VLOOKUP('Consolidtaed Data'!$B1443,[1]Products!$A:$G,3,0)</f>
        <v>376</v>
      </c>
      <c r="K8094" s="9">
        <f>'Consolidtaed Data'!$J1443*'Consolidtaed Data'!$H1443</f>
        <v>376</v>
      </c>
      <c r="L8094" s="9">
        <f>'Consolidtaed Data'!$I1443*'Consolidtaed Data'!$H1443</f>
        <v>458</v>
      </c>
      <c r="M8094" s="9">
        <f>'Consolidtaed Data'!$L1443-'Consolidtaed Data'!$K1443</f>
        <v>2397</v>
      </c>
      <c r="N8094" s="9" t="str">
        <f>VLOOKUP('Consolidtaed Data'!$C1443,[1]Locations!$A:$O,2,0)</f>
        <v>Rialto</v>
      </c>
      <c r="O8094" s="9" t="str">
        <f>VLOOKUP('Consolidtaed Data'!$D1443,'[1]Sales People'!$A:$B,2,0)</f>
        <v>Carl Elliott</v>
      </c>
      <c r="P8094" s="9" t="str">
        <f>VLOOKUP('Consolidtaed Data'!$E1443,[1]Customers!$A:$B,2,0)</f>
        <v>Christopher Kim</v>
      </c>
      <c r="Q8094" s="11">
        <f>WEEKDAY('Consolidtaed Data'!$F1443)</f>
        <v>5</v>
      </c>
      <c r="R8094" s="9">
        <f>MONTH('Consolidtaed Data'!$F1443)</f>
        <v>4</v>
      </c>
      <c r="S8094" s="9" t="str">
        <f>TEXT(Table3[[#This Row],[Purchase Date]],"MMMM")</f>
        <v>September</v>
      </c>
      <c r="T8094" s="9">
        <f>YEAR('Consolidtaed Data'!$F1443)</f>
        <v>2020</v>
      </c>
    </row>
    <row r="8095" spans="1:20" x14ac:dyDescent="0.3">
      <c r="A8095" s="9" t="s">
        <v>9121</v>
      </c>
      <c r="B8095" s="9" t="s">
        <v>981</v>
      </c>
      <c r="C8095" s="9" t="s">
        <v>140</v>
      </c>
      <c r="D8095" s="9" t="s">
        <v>80</v>
      </c>
      <c r="E8095" s="9" t="s">
        <v>983</v>
      </c>
      <c r="F8095" s="12">
        <v>44447</v>
      </c>
      <c r="G8095" s="12" t="str">
        <f>VLOOKUP(Table3[[#This Row],[Product ID]],[1]Products!$A:$G,2,0)</f>
        <v>Product 3</v>
      </c>
      <c r="H8095" s="22">
        <v>1</v>
      </c>
      <c r="I8095" s="9">
        <f>VLOOKUP('Consolidtaed Data'!$B1462,[1]Products!$A:$G,4,0)</f>
        <v>181</v>
      </c>
      <c r="J8095" s="9">
        <f>VLOOKUP('Consolidtaed Data'!$B1462,[1]Products!$A:$G,3,0)</f>
        <v>130</v>
      </c>
      <c r="K8095" s="9">
        <f>'Consolidtaed Data'!$J1462*'Consolidtaed Data'!$H1462</f>
        <v>1777</v>
      </c>
      <c r="L8095" s="9">
        <f>'Consolidtaed Data'!$I1462*'Consolidtaed Data'!$H1462</f>
        <v>2141</v>
      </c>
      <c r="M8095" s="9">
        <f>'Consolidtaed Data'!$L1462-'Consolidtaed Data'!$K1462</f>
        <v>904</v>
      </c>
      <c r="N8095" s="9" t="str">
        <f>VLOOKUP('Consolidtaed Data'!$C1462,[1]Locations!$A:$O,2,0)</f>
        <v>Oakland</v>
      </c>
      <c r="O8095" s="9" t="str">
        <f>VLOOKUP('Consolidtaed Data'!$D1462,'[1]Sales People'!$A:$B,2,0)</f>
        <v>Joshua Taylor</v>
      </c>
      <c r="P8095" s="9" t="str">
        <f>VLOOKUP('Consolidtaed Data'!$E1462,[1]Customers!$A:$B,2,0)</f>
        <v>Andrew Robinson</v>
      </c>
      <c r="Q8095" s="11">
        <f>WEEKDAY('Consolidtaed Data'!$F1462)</f>
        <v>7</v>
      </c>
      <c r="R8095" s="9">
        <f>MONTH('Consolidtaed Data'!$F1462)</f>
        <v>4</v>
      </c>
      <c r="S8095" s="9" t="str">
        <f>TEXT(Table3[[#This Row],[Purchase Date]],"MMMM")</f>
        <v>September</v>
      </c>
      <c r="T8095" s="9">
        <f>YEAR('Consolidtaed Data'!$F1462)</f>
        <v>2020</v>
      </c>
    </row>
    <row r="8096" spans="1:20" x14ac:dyDescent="0.3">
      <c r="A8096" s="9" t="s">
        <v>9122</v>
      </c>
      <c r="B8096" s="9" t="s">
        <v>216</v>
      </c>
      <c r="C8096" s="9" t="s">
        <v>226</v>
      </c>
      <c r="D8096" s="9" t="s">
        <v>26</v>
      </c>
      <c r="E8096" s="9" t="s">
        <v>2204</v>
      </c>
      <c r="F8096" s="12">
        <v>44447</v>
      </c>
      <c r="G8096" s="12" t="str">
        <f>VLOOKUP(Table3[[#This Row],[Product ID]],[1]Products!$A:$G,2,0)</f>
        <v>Product 73</v>
      </c>
      <c r="H8096" s="22">
        <v>1</v>
      </c>
      <c r="I8096" s="9">
        <f>VLOOKUP('Consolidtaed Data'!$B1887,[1]Products!$A:$G,4,0)</f>
        <v>530</v>
      </c>
      <c r="J8096" s="9">
        <f>VLOOKUP('Consolidtaed Data'!$B1887,[1]Products!$A:$G,3,0)</f>
        <v>424</v>
      </c>
      <c r="K8096" s="9">
        <f>'Consolidtaed Data'!$J1887*'Consolidtaed Data'!$H1887</f>
        <v>1632</v>
      </c>
      <c r="L8096" s="9">
        <f>'Consolidtaed Data'!$I1887*'Consolidtaed Data'!$H1887</f>
        <v>2016</v>
      </c>
      <c r="M8096" s="9">
        <f>'Consolidtaed Data'!$L1887-'Consolidtaed Data'!$K1887</f>
        <v>280</v>
      </c>
      <c r="N8096" s="9" t="str">
        <f>VLOOKUP('Consolidtaed Data'!$C1887,[1]Locations!$A:$O,2,0)</f>
        <v>Stockton</v>
      </c>
      <c r="O8096" s="9" t="str">
        <f>VLOOKUP('Consolidtaed Data'!$D1887,'[1]Sales People'!$A:$B,2,0)</f>
        <v>Kenneth Bradley</v>
      </c>
      <c r="P8096" s="9" t="str">
        <f>VLOOKUP('Consolidtaed Data'!$E1887,[1]Customers!$A:$B,2,0)</f>
        <v>Andrew Graham</v>
      </c>
      <c r="Q8096" s="11">
        <f>WEEKDAY('Consolidtaed Data'!$F1887)</f>
        <v>2</v>
      </c>
      <c r="R8096" s="9">
        <f>MONTH('Consolidtaed Data'!$F1887)</f>
        <v>5</v>
      </c>
      <c r="S8096" s="9" t="str">
        <f>TEXT(Table3[[#This Row],[Purchase Date]],"MMMM")</f>
        <v>September</v>
      </c>
      <c r="T8096" s="9">
        <f>YEAR('Consolidtaed Data'!$F1887)</f>
        <v>2020</v>
      </c>
    </row>
    <row r="8097" spans="1:20" x14ac:dyDescent="0.3">
      <c r="A8097" s="9" t="s">
        <v>9123</v>
      </c>
      <c r="B8097" s="9" t="s">
        <v>529</v>
      </c>
      <c r="C8097" s="9" t="s">
        <v>289</v>
      </c>
      <c r="D8097" s="9" t="s">
        <v>161</v>
      </c>
      <c r="E8097" s="9" t="s">
        <v>1110</v>
      </c>
      <c r="F8097" s="12">
        <v>44447</v>
      </c>
      <c r="G8097" s="12" t="str">
        <f>VLOOKUP(Table3[[#This Row],[Product ID]],[1]Products!$A:$G,2,0)</f>
        <v>Product 56</v>
      </c>
      <c r="H8097" s="22">
        <v>2</v>
      </c>
      <c r="I8097" s="9">
        <f>VLOOKUP('Consolidtaed Data'!$B1916,[1]Products!$A:$G,4,0)</f>
        <v>368</v>
      </c>
      <c r="J8097" s="9">
        <f>VLOOKUP('Consolidtaed Data'!$B1916,[1]Products!$A:$G,3,0)</f>
        <v>269</v>
      </c>
      <c r="K8097" s="9">
        <f>'Consolidtaed Data'!$J1916*'Consolidtaed Data'!$H1916</f>
        <v>416</v>
      </c>
      <c r="L8097" s="9">
        <f>'Consolidtaed Data'!$I1916*'Consolidtaed Data'!$H1916</f>
        <v>630</v>
      </c>
      <c r="M8097" s="9">
        <f>'Consolidtaed Data'!$L1916-'Consolidtaed Data'!$K1916</f>
        <v>192</v>
      </c>
      <c r="N8097" s="9" t="str">
        <f>VLOOKUP('Consolidtaed Data'!$C1916,[1]Locations!$A:$O,2,0)</f>
        <v>San Diego</v>
      </c>
      <c r="O8097" s="9" t="str">
        <f>VLOOKUP('Consolidtaed Data'!$D1916,'[1]Sales People'!$A:$B,2,0)</f>
        <v>Martin Carr</v>
      </c>
      <c r="P8097" s="9" t="str">
        <f>VLOOKUP('Consolidtaed Data'!$E1916,[1]Customers!$A:$B,2,0)</f>
        <v>Jason Ross</v>
      </c>
      <c r="Q8097" s="11">
        <f>WEEKDAY('Consolidtaed Data'!$F1916)</f>
        <v>3</v>
      </c>
      <c r="R8097" s="9">
        <f>MONTH('Consolidtaed Data'!$F1916)</f>
        <v>5</v>
      </c>
      <c r="S8097" s="9" t="str">
        <f>TEXT(Table3[[#This Row],[Purchase Date]],"MMMM")</f>
        <v>September</v>
      </c>
      <c r="T8097" s="9">
        <f>YEAR('Consolidtaed Data'!$F1916)</f>
        <v>2020</v>
      </c>
    </row>
    <row r="8098" spans="1:20" x14ac:dyDescent="0.3">
      <c r="A8098" s="9" t="s">
        <v>9124</v>
      </c>
      <c r="B8098" s="9" t="s">
        <v>213</v>
      </c>
      <c r="C8098" s="9" t="s">
        <v>50</v>
      </c>
      <c r="D8098" s="9" t="s">
        <v>197</v>
      </c>
      <c r="E8098" s="9" t="s">
        <v>207</v>
      </c>
      <c r="F8098" s="12">
        <v>44447</v>
      </c>
      <c r="G8098" s="12" t="str">
        <f>VLOOKUP(Table3[[#This Row],[Product ID]],[1]Products!$A:$G,2,0)</f>
        <v>Product 68</v>
      </c>
      <c r="H8098" s="22">
        <v>1</v>
      </c>
      <c r="I8098" s="9">
        <f>VLOOKUP('Consolidtaed Data'!$B2086,[1]Products!$A:$G,4,0)</f>
        <v>1077</v>
      </c>
      <c r="J8098" s="9">
        <f>VLOOKUP('Consolidtaed Data'!$B2086,[1]Products!$A:$G,3,0)</f>
        <v>732</v>
      </c>
      <c r="K8098" s="9">
        <f>'Consolidtaed Data'!$J2086*'Consolidtaed Data'!$H2086</f>
        <v>1504</v>
      </c>
      <c r="L8098" s="9">
        <f>'Consolidtaed Data'!$I2086*'Consolidtaed Data'!$H2086</f>
        <v>1832</v>
      </c>
      <c r="M8098" s="9">
        <f>'Consolidtaed Data'!$L2086-'Consolidtaed Data'!$K2086</f>
        <v>496</v>
      </c>
      <c r="N8098" s="9" t="str">
        <f>VLOOKUP('Consolidtaed Data'!$C2086,[1]Locations!$A:$O,2,0)</f>
        <v>East Los Angeles</v>
      </c>
      <c r="O8098" s="9" t="str">
        <f>VLOOKUP('Consolidtaed Data'!$D2086,'[1]Sales People'!$A:$B,2,0)</f>
        <v>Martin Carr</v>
      </c>
      <c r="P8098" s="9" t="str">
        <f>VLOOKUP('Consolidtaed Data'!$E2086,[1]Customers!$A:$B,2,0)</f>
        <v>Johnny Hawkins</v>
      </c>
      <c r="Q8098" s="11">
        <f>WEEKDAY('Consolidtaed Data'!$F2086)</f>
        <v>3</v>
      </c>
      <c r="R8098" s="9">
        <f>MONTH('Consolidtaed Data'!$F2086)</f>
        <v>6</v>
      </c>
      <c r="S8098" s="9" t="str">
        <f>TEXT(Table3[[#This Row],[Purchase Date]],"MMMM")</f>
        <v>September</v>
      </c>
      <c r="T8098" s="9">
        <f>YEAR('Consolidtaed Data'!$F2086)</f>
        <v>2020</v>
      </c>
    </row>
    <row r="8099" spans="1:20" x14ac:dyDescent="0.3">
      <c r="A8099" s="9" t="s">
        <v>9125</v>
      </c>
      <c r="B8099" s="9" t="s">
        <v>172</v>
      </c>
      <c r="C8099" s="9" t="s">
        <v>564</v>
      </c>
      <c r="D8099" s="9" t="s">
        <v>149</v>
      </c>
      <c r="E8099" s="9" t="s">
        <v>779</v>
      </c>
      <c r="F8099" s="12">
        <v>44447</v>
      </c>
      <c r="G8099" s="12" t="str">
        <f>VLOOKUP(Table3[[#This Row],[Product ID]],[1]Products!$A:$G,2,0)</f>
        <v>Product 4</v>
      </c>
      <c r="H8099" s="22">
        <v>1</v>
      </c>
      <c r="I8099" s="9">
        <f>VLOOKUP('Consolidtaed Data'!$B2549,[1]Products!$A:$G,4,0)</f>
        <v>2091</v>
      </c>
      <c r="J8099" s="9">
        <f>VLOOKUP('Consolidtaed Data'!$B2549,[1]Products!$A:$G,3,0)</f>
        <v>1485</v>
      </c>
      <c r="K8099" s="9">
        <f>'Consolidtaed Data'!$J2549*'Consolidtaed Data'!$H2549</f>
        <v>1774</v>
      </c>
      <c r="L8099" s="9">
        <f>'Consolidtaed Data'!$I2549*'Consolidtaed Data'!$H2549</f>
        <v>2464</v>
      </c>
      <c r="M8099" s="9">
        <f>'Consolidtaed Data'!$L2549-'Consolidtaed Data'!$K2549</f>
        <v>288</v>
      </c>
      <c r="N8099" s="9" t="str">
        <f>VLOOKUP('Consolidtaed Data'!$C2549,[1]Locations!$A:$O,2,0)</f>
        <v>Sunnyvale</v>
      </c>
      <c r="O8099" s="9" t="str">
        <f>VLOOKUP('Consolidtaed Data'!$D2549,'[1]Sales People'!$A:$B,2,0)</f>
        <v>John Reyes</v>
      </c>
      <c r="P8099" s="9" t="str">
        <f>VLOOKUP('Consolidtaed Data'!$E2549,[1]Customers!$A:$B,2,0)</f>
        <v>Chris Armstrong</v>
      </c>
      <c r="Q8099" s="11">
        <f>WEEKDAY('Consolidtaed Data'!$F2549)</f>
        <v>7</v>
      </c>
      <c r="R8099" s="9">
        <f>MONTH('Consolidtaed Data'!$F2549)</f>
        <v>7</v>
      </c>
      <c r="S8099" s="9" t="str">
        <f>TEXT(Table3[[#This Row],[Purchase Date]],"MMMM")</f>
        <v>September</v>
      </c>
      <c r="T8099" s="9">
        <f>YEAR('Consolidtaed Data'!$F2549)</f>
        <v>2020</v>
      </c>
    </row>
    <row r="8100" spans="1:20" x14ac:dyDescent="0.3">
      <c r="A8100" s="9" t="s">
        <v>9126</v>
      </c>
      <c r="B8100" s="9" t="s">
        <v>213</v>
      </c>
      <c r="C8100" s="9" t="s">
        <v>186</v>
      </c>
      <c r="D8100" s="9" t="s">
        <v>329</v>
      </c>
      <c r="E8100" s="9" t="s">
        <v>1007</v>
      </c>
      <c r="F8100" s="12">
        <v>44447</v>
      </c>
      <c r="G8100" s="12" t="str">
        <f>VLOOKUP(Table3[[#This Row],[Product ID]],[1]Products!$A:$G,2,0)</f>
        <v>Product 68</v>
      </c>
      <c r="H8100" s="22">
        <v>1</v>
      </c>
      <c r="I8100" s="9">
        <f>VLOOKUP('Consolidtaed Data'!$B2747,[1]Products!$A:$G,4,0)</f>
        <v>1812</v>
      </c>
      <c r="J8100" s="9">
        <f>VLOOKUP('Consolidtaed Data'!$B2747,[1]Products!$A:$G,3,0)</f>
        <v>1305</v>
      </c>
      <c r="K8100" s="9">
        <f>'Consolidtaed Data'!$J2747*'Consolidtaed Data'!$H2747</f>
        <v>450</v>
      </c>
      <c r="L8100" s="9">
        <f>'Consolidtaed Data'!$I2747*'Consolidtaed Data'!$H2747</f>
        <v>818</v>
      </c>
      <c r="M8100" s="9">
        <f>'Consolidtaed Data'!$L2747-'Consolidtaed Data'!$K2747</f>
        <v>904</v>
      </c>
      <c r="N8100" s="9" t="str">
        <f>VLOOKUP('Consolidtaed Data'!$C2747,[1]Locations!$A:$O,2,0)</f>
        <v>Riverside</v>
      </c>
      <c r="O8100" s="9" t="str">
        <f>VLOOKUP('Consolidtaed Data'!$D2747,'[1]Sales People'!$A:$B,2,0)</f>
        <v>Justin Lynch</v>
      </c>
      <c r="P8100" s="9" t="str">
        <f>VLOOKUP('Consolidtaed Data'!$E2747,[1]Customers!$A:$B,2,0)</f>
        <v>Gregory Simmons</v>
      </c>
      <c r="Q8100" s="11">
        <f>WEEKDAY('Consolidtaed Data'!$F2747)</f>
        <v>2</v>
      </c>
      <c r="R8100" s="9">
        <f>MONTH('Consolidtaed Data'!$F2747)</f>
        <v>7</v>
      </c>
      <c r="S8100" s="9" t="str">
        <f>TEXT(Table3[[#This Row],[Purchase Date]],"MMMM")</f>
        <v>September</v>
      </c>
      <c r="T8100" s="9">
        <f>YEAR('Consolidtaed Data'!$F2747)</f>
        <v>2020</v>
      </c>
    </row>
    <row r="8101" spans="1:20" x14ac:dyDescent="0.3">
      <c r="A8101" s="9" t="s">
        <v>9127</v>
      </c>
      <c r="B8101" s="9" t="s">
        <v>185</v>
      </c>
      <c r="C8101" s="9" t="s">
        <v>253</v>
      </c>
      <c r="D8101" s="9" t="s">
        <v>127</v>
      </c>
      <c r="E8101" s="9" t="s">
        <v>521</v>
      </c>
      <c r="F8101" s="12">
        <v>44447</v>
      </c>
      <c r="G8101" s="12" t="str">
        <f>VLOOKUP(Table3[[#This Row],[Product ID]],[1]Products!$A:$G,2,0)</f>
        <v>Product 65</v>
      </c>
      <c r="H8101" s="22">
        <v>1</v>
      </c>
      <c r="I8101" s="9">
        <f>VLOOKUP('Consolidtaed Data'!$B2798,[1]Products!$A:$G,4,0)</f>
        <v>1899</v>
      </c>
      <c r="J8101" s="9">
        <f>VLOOKUP('Consolidtaed Data'!$B2798,[1]Products!$A:$G,3,0)</f>
        <v>1044</v>
      </c>
      <c r="K8101" s="9">
        <f>'Consolidtaed Data'!$J2798*'Consolidtaed Data'!$H2798</f>
        <v>1774</v>
      </c>
      <c r="L8101" s="9">
        <f>'Consolidtaed Data'!$I2798*'Consolidtaed Data'!$H2798</f>
        <v>2464</v>
      </c>
      <c r="M8101" s="9">
        <f>'Consolidtaed Data'!$L2798-'Consolidtaed Data'!$K2798</f>
        <v>1456</v>
      </c>
      <c r="N8101" s="9" t="str">
        <f>VLOOKUP('Consolidtaed Data'!$C2798,[1]Locations!$A:$O,2,0)</f>
        <v>Fontana</v>
      </c>
      <c r="O8101" s="9" t="str">
        <f>VLOOKUP('Consolidtaed Data'!$D2798,'[1]Sales People'!$A:$B,2,0)</f>
        <v>Kenneth Fields</v>
      </c>
      <c r="P8101" s="9" t="str">
        <f>VLOOKUP('Consolidtaed Data'!$E2798,[1]Customers!$A:$B,2,0)</f>
        <v>Philip Burton</v>
      </c>
      <c r="Q8101" s="11">
        <f>WEEKDAY('Consolidtaed Data'!$F2798)</f>
        <v>6</v>
      </c>
      <c r="R8101" s="9">
        <f>MONTH('Consolidtaed Data'!$F2798)</f>
        <v>7</v>
      </c>
      <c r="S8101" s="9" t="str">
        <f>TEXT(Table3[[#This Row],[Purchase Date]],"MMMM")</f>
        <v>September</v>
      </c>
      <c r="T8101" s="9">
        <f>YEAR('Consolidtaed Data'!$F2798)</f>
        <v>2020</v>
      </c>
    </row>
    <row r="8102" spans="1:20" x14ac:dyDescent="0.3">
      <c r="A8102" s="9" t="s">
        <v>9128</v>
      </c>
      <c r="B8102" s="9" t="s">
        <v>266</v>
      </c>
      <c r="C8102" s="9" t="s">
        <v>347</v>
      </c>
      <c r="D8102" s="9" t="s">
        <v>83</v>
      </c>
      <c r="E8102" s="9" t="s">
        <v>765</v>
      </c>
      <c r="F8102" s="12">
        <v>44447</v>
      </c>
      <c r="G8102" s="12" t="str">
        <f>VLOOKUP(Table3[[#This Row],[Product ID]],[1]Products!$A:$G,2,0)</f>
        <v>Product 92</v>
      </c>
      <c r="H8102" s="22">
        <v>2</v>
      </c>
      <c r="I8102" s="9">
        <f>VLOOKUP('Consolidtaed Data'!$B3087,[1]Products!$A:$G,4,0)</f>
        <v>871</v>
      </c>
      <c r="J8102" s="9">
        <f>VLOOKUP('Consolidtaed Data'!$B3087,[1]Products!$A:$G,3,0)</f>
        <v>540</v>
      </c>
      <c r="K8102" s="9">
        <f>'Consolidtaed Data'!$J3087*'Consolidtaed Data'!$H3087</f>
        <v>683</v>
      </c>
      <c r="L8102" s="9">
        <f>'Consolidtaed Data'!$I3087*'Consolidtaed Data'!$H3087</f>
        <v>1119</v>
      </c>
      <c r="M8102" s="9">
        <f>'Consolidtaed Data'!$L3087-'Consolidtaed Data'!$K3087</f>
        <v>328</v>
      </c>
      <c r="N8102" s="9" t="str">
        <f>VLOOKUP('Consolidtaed Data'!$C3087,[1]Locations!$A:$O,2,0)</f>
        <v>Costa Mesa</v>
      </c>
      <c r="O8102" s="9" t="str">
        <f>VLOOKUP('Consolidtaed Data'!$D3087,'[1]Sales People'!$A:$B,2,0)</f>
        <v>Arthur Mccoy</v>
      </c>
      <c r="P8102" s="9" t="str">
        <f>VLOOKUP('Consolidtaed Data'!$E3087,[1]Customers!$A:$B,2,0)</f>
        <v>Phillip Harvey</v>
      </c>
      <c r="Q8102" s="11">
        <f>WEEKDAY('Consolidtaed Data'!$F3087)</f>
        <v>6</v>
      </c>
      <c r="R8102" s="9">
        <f>MONTH('Consolidtaed Data'!$F3087)</f>
        <v>8</v>
      </c>
      <c r="S8102" s="9" t="str">
        <f>TEXT(Table3[[#This Row],[Purchase Date]],"MMMM")</f>
        <v>September</v>
      </c>
      <c r="T8102" s="9">
        <f>YEAR('Consolidtaed Data'!$F3087)</f>
        <v>2020</v>
      </c>
    </row>
    <row r="8103" spans="1:20" x14ac:dyDescent="0.3">
      <c r="A8103" s="9" t="s">
        <v>9129</v>
      </c>
      <c r="B8103" s="9" t="s">
        <v>240</v>
      </c>
      <c r="C8103" s="9" t="s">
        <v>34</v>
      </c>
      <c r="D8103" s="9" t="s">
        <v>220</v>
      </c>
      <c r="E8103" s="9" t="s">
        <v>894</v>
      </c>
      <c r="F8103" s="12">
        <v>44447</v>
      </c>
      <c r="G8103" s="12" t="str">
        <f>VLOOKUP(Table3[[#This Row],[Product ID]],[1]Products!$A:$G,2,0)</f>
        <v>Product 70</v>
      </c>
      <c r="H8103" s="22">
        <v>3</v>
      </c>
      <c r="I8103" s="9">
        <f>VLOOKUP('Consolidtaed Data'!$B3112,[1]Products!$A:$G,4,0)</f>
        <v>603</v>
      </c>
      <c r="J8103" s="9">
        <f>VLOOKUP('Consolidtaed Data'!$B3112,[1]Products!$A:$G,3,0)</f>
        <v>416</v>
      </c>
      <c r="K8103" s="9">
        <f>'Consolidtaed Data'!$J3112*'Consolidtaed Data'!$H3112</f>
        <v>1200</v>
      </c>
      <c r="L8103" s="9">
        <f>'Consolidtaed Data'!$I3112*'Consolidtaed Data'!$H3112</f>
        <v>2182</v>
      </c>
      <c r="M8103" s="9">
        <f>'Consolidtaed Data'!$L3112-'Consolidtaed Data'!$K3112</f>
        <v>377</v>
      </c>
      <c r="N8103" s="9" t="str">
        <f>VLOOKUP('Consolidtaed Data'!$C3112,[1]Locations!$A:$O,2,0)</f>
        <v>Murrieta</v>
      </c>
      <c r="O8103" s="9" t="str">
        <f>VLOOKUP('Consolidtaed Data'!$D3112,'[1]Sales People'!$A:$B,2,0)</f>
        <v>Brian Hansen</v>
      </c>
      <c r="P8103" s="9" t="str">
        <f>VLOOKUP('Consolidtaed Data'!$E3112,[1]Customers!$A:$B,2,0)</f>
        <v>Stephen Payne</v>
      </c>
      <c r="Q8103" s="11">
        <f>WEEKDAY('Consolidtaed Data'!$F3112)</f>
        <v>2</v>
      </c>
      <c r="R8103" s="9">
        <f>MONTH('Consolidtaed Data'!$F3112)</f>
        <v>8</v>
      </c>
      <c r="S8103" s="9" t="str">
        <f>TEXT(Table3[[#This Row],[Purchase Date]],"MMMM")</f>
        <v>September</v>
      </c>
      <c r="T8103" s="9">
        <f>YEAR('Consolidtaed Data'!$F3112)</f>
        <v>2020</v>
      </c>
    </row>
    <row r="8104" spans="1:20" x14ac:dyDescent="0.3">
      <c r="A8104" s="9" t="s">
        <v>9130</v>
      </c>
      <c r="B8104" s="9" t="s">
        <v>284</v>
      </c>
      <c r="C8104" s="9" t="s">
        <v>21</v>
      </c>
      <c r="D8104" s="9" t="s">
        <v>174</v>
      </c>
      <c r="E8104" s="9" t="s">
        <v>292</v>
      </c>
      <c r="F8104" s="12">
        <v>44448</v>
      </c>
      <c r="G8104" s="12" t="str">
        <f>VLOOKUP(Table3[[#This Row],[Product ID]],[1]Products!$A:$G,2,0)</f>
        <v>Product 96</v>
      </c>
      <c r="H8104" s="22">
        <v>1</v>
      </c>
      <c r="I8104" s="9">
        <f>VLOOKUP('Consolidtaed Data'!$B1037,[1]Products!$A:$G,4,0)</f>
        <v>1887</v>
      </c>
      <c r="J8104" s="9">
        <f>VLOOKUP('Consolidtaed Data'!$B1037,[1]Products!$A:$G,3,0)</f>
        <v>1378</v>
      </c>
      <c r="K8104" s="9">
        <f>'Consolidtaed Data'!$J1037*'Consolidtaed Data'!$H1037</f>
        <v>291</v>
      </c>
      <c r="L8104" s="9">
        <f>'Consolidtaed Data'!$I1037*'Consolidtaed Data'!$H1037</f>
        <v>378</v>
      </c>
      <c r="M8104" s="9">
        <f>'Consolidtaed Data'!$L1037-'Consolidtaed Data'!$K1037</f>
        <v>731</v>
      </c>
      <c r="N8104" s="9" t="str">
        <f>VLOOKUP('Consolidtaed Data'!$C1037,[1]Locations!$A:$O,2,0)</f>
        <v>Torrance</v>
      </c>
      <c r="O8104" s="9" t="str">
        <f>VLOOKUP('Consolidtaed Data'!$D1037,'[1]Sales People'!$A:$B,2,0)</f>
        <v>Howard Sims</v>
      </c>
      <c r="P8104" s="9" t="str">
        <f>VLOOKUP('Consolidtaed Data'!$E1037,[1]Customers!$A:$B,2,0)</f>
        <v>Shawn Ramos</v>
      </c>
      <c r="Q8104" s="11">
        <f>WEEKDAY('Consolidtaed Data'!$F1037)</f>
        <v>1</v>
      </c>
      <c r="R8104" s="9">
        <f>MONTH('Consolidtaed Data'!$F1037)</f>
        <v>3</v>
      </c>
      <c r="S8104" s="9" t="str">
        <f>TEXT(Table3[[#This Row],[Purchase Date]],"MMMM")</f>
        <v>September</v>
      </c>
      <c r="T8104" s="9">
        <f>YEAR('Consolidtaed Data'!$F1037)</f>
        <v>2020</v>
      </c>
    </row>
    <row r="8105" spans="1:20" x14ac:dyDescent="0.3">
      <c r="A8105" s="9" t="s">
        <v>9131</v>
      </c>
      <c r="B8105" s="9" t="s">
        <v>172</v>
      </c>
      <c r="C8105" s="9" t="s">
        <v>462</v>
      </c>
      <c r="D8105" s="9" t="s">
        <v>272</v>
      </c>
      <c r="E8105" s="9" t="s">
        <v>1163</v>
      </c>
      <c r="F8105" s="12">
        <v>44448</v>
      </c>
      <c r="G8105" s="12" t="str">
        <f>VLOOKUP(Table3[[#This Row],[Product ID]],[1]Products!$A:$G,2,0)</f>
        <v>Product 4</v>
      </c>
      <c r="H8105" s="22">
        <v>3</v>
      </c>
      <c r="I8105" s="9">
        <f>VLOOKUP('Consolidtaed Data'!$B1169,[1]Products!$A:$G,4,0)</f>
        <v>1783</v>
      </c>
      <c r="J8105" s="9">
        <f>VLOOKUP('Consolidtaed Data'!$B1169,[1]Products!$A:$G,3,0)</f>
        <v>1516</v>
      </c>
      <c r="K8105" s="9">
        <f>'Consolidtaed Data'!$J1169*'Consolidtaed Data'!$H1169</f>
        <v>2732</v>
      </c>
      <c r="L8105" s="9">
        <f>'Consolidtaed Data'!$I1169*'Consolidtaed Data'!$H1169</f>
        <v>4476</v>
      </c>
      <c r="M8105" s="9">
        <f>'Consolidtaed Data'!$L1169-'Consolidtaed Data'!$K1169</f>
        <v>164</v>
      </c>
      <c r="N8105" s="9" t="str">
        <f>VLOOKUP('Consolidtaed Data'!$C1169,[1]Locations!$A:$O,2,0)</f>
        <v>Escondido</v>
      </c>
      <c r="O8105" s="9" t="str">
        <f>VLOOKUP('Consolidtaed Data'!$D1169,'[1]Sales People'!$A:$B,2,0)</f>
        <v>Ernest Wheeler</v>
      </c>
      <c r="P8105" s="9" t="str">
        <f>VLOOKUP('Consolidtaed Data'!$E1169,[1]Customers!$A:$B,2,0)</f>
        <v>Clarence Cunningham</v>
      </c>
      <c r="Q8105" s="11">
        <f>WEEKDAY('Consolidtaed Data'!$F1169)</f>
        <v>4</v>
      </c>
      <c r="R8105" s="9">
        <f>MONTH('Consolidtaed Data'!$F1169)</f>
        <v>3</v>
      </c>
      <c r="S8105" s="9" t="str">
        <f>TEXT(Table3[[#This Row],[Purchase Date]],"MMMM")</f>
        <v>September</v>
      </c>
      <c r="T8105" s="9">
        <f>YEAR('Consolidtaed Data'!$F1169)</f>
        <v>2020</v>
      </c>
    </row>
    <row r="8106" spans="1:20" x14ac:dyDescent="0.3">
      <c r="A8106" s="9" t="s">
        <v>9132</v>
      </c>
      <c r="B8106" s="9" t="s">
        <v>213</v>
      </c>
      <c r="C8106" s="9" t="s">
        <v>228</v>
      </c>
      <c r="D8106" s="9" t="s">
        <v>87</v>
      </c>
      <c r="E8106" s="9" t="s">
        <v>985</v>
      </c>
      <c r="F8106" s="12">
        <v>44448</v>
      </c>
      <c r="G8106" s="12" t="str">
        <f>VLOOKUP(Table3[[#This Row],[Product ID]],[1]Products!$A:$G,2,0)</f>
        <v>Product 68</v>
      </c>
      <c r="H8106" s="22">
        <v>1</v>
      </c>
      <c r="I8106" s="9">
        <f>VLOOKUP('Consolidtaed Data'!$B1946,[1]Products!$A:$G,4,0)</f>
        <v>603</v>
      </c>
      <c r="J8106" s="9">
        <f>VLOOKUP('Consolidtaed Data'!$B1946,[1]Products!$A:$G,3,0)</f>
        <v>416</v>
      </c>
      <c r="K8106" s="9">
        <f>'Consolidtaed Data'!$J1946*'Consolidtaed Data'!$H1946</f>
        <v>1305</v>
      </c>
      <c r="L8106" s="9">
        <f>'Consolidtaed Data'!$I1946*'Consolidtaed Data'!$H1946</f>
        <v>1812</v>
      </c>
      <c r="M8106" s="9">
        <f>'Consolidtaed Data'!$L1946-'Consolidtaed Data'!$K1946</f>
        <v>138</v>
      </c>
      <c r="N8106" s="9" t="str">
        <f>VLOOKUP('Consolidtaed Data'!$C1946,[1]Locations!$A:$O,2,0)</f>
        <v>Glendale</v>
      </c>
      <c r="O8106" s="9" t="str">
        <f>VLOOKUP('Consolidtaed Data'!$D1946,'[1]Sales People'!$A:$B,2,0)</f>
        <v>Clarence Fox</v>
      </c>
      <c r="P8106" s="9" t="str">
        <f>VLOOKUP('Consolidtaed Data'!$E1946,[1]Customers!$A:$B,2,0)</f>
        <v>Gerald Rogers</v>
      </c>
      <c r="Q8106" s="11">
        <f>WEEKDAY('Consolidtaed Data'!$F1946)</f>
        <v>6</v>
      </c>
      <c r="R8106" s="9">
        <f>MONTH('Consolidtaed Data'!$F1946)</f>
        <v>5</v>
      </c>
      <c r="S8106" s="9" t="str">
        <f>TEXT(Table3[[#This Row],[Purchase Date]],"MMMM")</f>
        <v>September</v>
      </c>
      <c r="T8106" s="9">
        <f>YEAR('Consolidtaed Data'!$F1946)</f>
        <v>2020</v>
      </c>
    </row>
    <row r="8107" spans="1:20" x14ac:dyDescent="0.3">
      <c r="A8107" s="9" t="s">
        <v>9133</v>
      </c>
      <c r="B8107" s="9" t="s">
        <v>278</v>
      </c>
      <c r="C8107" s="9" t="s">
        <v>82</v>
      </c>
      <c r="D8107" s="9" t="s">
        <v>105</v>
      </c>
      <c r="E8107" s="9" t="s">
        <v>180</v>
      </c>
      <c r="F8107" s="12">
        <v>44448</v>
      </c>
      <c r="G8107" s="12" t="str">
        <f>VLOOKUP(Table3[[#This Row],[Product ID]],[1]Products!$A:$G,2,0)</f>
        <v>Product 75</v>
      </c>
      <c r="H8107" s="22">
        <v>3</v>
      </c>
      <c r="I8107" s="9">
        <f>VLOOKUP('Consolidtaed Data'!$B1996,[1]Products!$A:$G,4,0)</f>
        <v>458</v>
      </c>
      <c r="J8107" s="9">
        <f>VLOOKUP('Consolidtaed Data'!$B1996,[1]Products!$A:$G,3,0)</f>
        <v>376</v>
      </c>
      <c r="K8107" s="9">
        <f>'Consolidtaed Data'!$J1996*'Consolidtaed Data'!$H1996</f>
        <v>416</v>
      </c>
      <c r="L8107" s="9">
        <f>'Consolidtaed Data'!$I1996*'Consolidtaed Data'!$H1996</f>
        <v>603</v>
      </c>
      <c r="M8107" s="9">
        <f>'Consolidtaed Data'!$L1996-'Consolidtaed Data'!$K1996</f>
        <v>212</v>
      </c>
      <c r="N8107" s="9" t="str">
        <f>VLOOKUP('Consolidtaed Data'!$C1996,[1]Locations!$A:$O,2,0)</f>
        <v>Thousand Oaks</v>
      </c>
      <c r="O8107" s="9" t="str">
        <f>VLOOKUP('Consolidtaed Data'!$D1996,'[1]Sales People'!$A:$B,2,0)</f>
        <v>Martin Carr</v>
      </c>
      <c r="P8107" s="9" t="str">
        <f>VLOOKUP('Consolidtaed Data'!$E1996,[1]Customers!$A:$B,2,0)</f>
        <v>Patrick Rivera</v>
      </c>
      <c r="Q8107" s="11">
        <f>WEEKDAY('Consolidtaed Data'!$F1996)</f>
        <v>2</v>
      </c>
      <c r="R8107" s="9">
        <f>MONTH('Consolidtaed Data'!$F1996)</f>
        <v>5</v>
      </c>
      <c r="S8107" s="9" t="str">
        <f>TEXT(Table3[[#This Row],[Purchase Date]],"MMMM")</f>
        <v>September</v>
      </c>
      <c r="T8107" s="9">
        <f>YEAR('Consolidtaed Data'!$F1996)</f>
        <v>2020</v>
      </c>
    </row>
    <row r="8108" spans="1:20" x14ac:dyDescent="0.3">
      <c r="A8108" s="9" t="s">
        <v>9134</v>
      </c>
      <c r="B8108" s="9" t="s">
        <v>15</v>
      </c>
      <c r="C8108" s="9" t="s">
        <v>331</v>
      </c>
      <c r="D8108" s="9" t="s">
        <v>235</v>
      </c>
      <c r="E8108" s="9" t="s">
        <v>584</v>
      </c>
      <c r="F8108" s="12">
        <v>44448</v>
      </c>
      <c r="G8108" s="12" t="str">
        <f>VLOOKUP(Table3[[#This Row],[Product ID]],[1]Products!$A:$G,2,0)</f>
        <v>Product 38</v>
      </c>
      <c r="H8108" s="22">
        <v>3</v>
      </c>
      <c r="I8108" s="9">
        <f>VLOOKUP('Consolidtaed Data'!$B2187,[1]Products!$A:$G,4,0)</f>
        <v>112</v>
      </c>
      <c r="J8108" s="9">
        <f>VLOOKUP('Consolidtaed Data'!$B2187,[1]Products!$A:$G,3,0)</f>
        <v>90</v>
      </c>
      <c r="K8108" s="9">
        <f>'Consolidtaed Data'!$J2187*'Consolidtaed Data'!$H2187</f>
        <v>1054</v>
      </c>
      <c r="L8108" s="9">
        <f>'Consolidtaed Data'!$I2187*'Consolidtaed Data'!$H2187</f>
        <v>1405</v>
      </c>
      <c r="M8108" s="9">
        <f>'Consolidtaed Data'!$L2187-'Consolidtaed Data'!$K2187</f>
        <v>799</v>
      </c>
      <c r="N8108" s="9" t="str">
        <f>VLOOKUP('Consolidtaed Data'!$C2187,[1]Locations!$A:$O,2,0)</f>
        <v>Roseville</v>
      </c>
      <c r="O8108" s="9" t="str">
        <f>VLOOKUP('Consolidtaed Data'!$D2187,'[1]Sales People'!$A:$B,2,0)</f>
        <v>Kevin Butler</v>
      </c>
      <c r="P8108" s="9" t="str">
        <f>VLOOKUP('Consolidtaed Data'!$E2187,[1]Customers!$A:$B,2,0)</f>
        <v>Jack Jackson</v>
      </c>
      <c r="Q8108" s="11">
        <f>WEEKDAY('Consolidtaed Data'!$F2187)</f>
        <v>2</v>
      </c>
      <c r="R8108" s="9">
        <f>MONTH('Consolidtaed Data'!$F2187)</f>
        <v>6</v>
      </c>
      <c r="S8108" s="9" t="str">
        <f>TEXT(Table3[[#This Row],[Purchase Date]],"MMMM")</f>
        <v>September</v>
      </c>
      <c r="T8108" s="9">
        <f>YEAR('Consolidtaed Data'!$F2187)</f>
        <v>2020</v>
      </c>
    </row>
    <row r="8109" spans="1:20" x14ac:dyDescent="0.3">
      <c r="A8109" s="9" t="s">
        <v>9135</v>
      </c>
      <c r="B8109" s="9" t="s">
        <v>168</v>
      </c>
      <c r="C8109" s="9" t="s">
        <v>357</v>
      </c>
      <c r="D8109" s="9" t="s">
        <v>374</v>
      </c>
      <c r="E8109" s="9" t="s">
        <v>442</v>
      </c>
      <c r="F8109" s="12">
        <v>44448</v>
      </c>
      <c r="G8109" s="12" t="str">
        <f>VLOOKUP(Table3[[#This Row],[Product ID]],[1]Products!$A:$G,2,0)</f>
        <v>Product 26</v>
      </c>
      <c r="H8109" s="22">
        <v>4</v>
      </c>
      <c r="I8109" s="9">
        <f>VLOOKUP('Consolidtaed Data'!$B2272,[1]Products!$A:$G,4,0)</f>
        <v>2005</v>
      </c>
      <c r="J8109" s="9">
        <f>VLOOKUP('Consolidtaed Data'!$B2272,[1]Products!$A:$G,3,0)</f>
        <v>1223</v>
      </c>
      <c r="K8109" s="9">
        <f>'Consolidtaed Data'!$J2272*'Consolidtaed Data'!$H2272</f>
        <v>389</v>
      </c>
      <c r="L8109" s="9">
        <f>'Consolidtaed Data'!$I2272*'Consolidtaed Data'!$H2272</f>
        <v>637</v>
      </c>
      <c r="M8109" s="9">
        <f>'Consolidtaed Data'!$L2272-'Consolidtaed Data'!$K2272</f>
        <v>840</v>
      </c>
      <c r="N8109" s="9" t="str">
        <f>VLOOKUP('Consolidtaed Data'!$C2272,[1]Locations!$A:$O,2,0)</f>
        <v>East Los Angeles</v>
      </c>
      <c r="O8109" s="9" t="str">
        <f>VLOOKUP('Consolidtaed Data'!$D2272,'[1]Sales People'!$A:$B,2,0)</f>
        <v>Patrick Ruiz</v>
      </c>
      <c r="P8109" s="9" t="str">
        <f>VLOOKUP('Consolidtaed Data'!$E2272,[1]Customers!$A:$B,2,0)</f>
        <v>Fred Reid</v>
      </c>
      <c r="Q8109" s="11">
        <f>WEEKDAY('Consolidtaed Data'!$F2272)</f>
        <v>2</v>
      </c>
      <c r="R8109" s="9">
        <f>MONTH('Consolidtaed Data'!$F2272)</f>
        <v>6</v>
      </c>
      <c r="S8109" s="9" t="str">
        <f>TEXT(Table3[[#This Row],[Purchase Date]],"MMMM")</f>
        <v>September</v>
      </c>
      <c r="T8109" s="9">
        <f>YEAR('Consolidtaed Data'!$F2272)</f>
        <v>2020</v>
      </c>
    </row>
    <row r="8110" spans="1:20" x14ac:dyDescent="0.3">
      <c r="A8110" s="9" t="s">
        <v>9136</v>
      </c>
      <c r="B8110" s="9" t="s">
        <v>266</v>
      </c>
      <c r="C8110" s="9" t="s">
        <v>45</v>
      </c>
      <c r="D8110" s="9" t="s">
        <v>87</v>
      </c>
      <c r="E8110" s="9" t="s">
        <v>2424</v>
      </c>
      <c r="F8110" s="12">
        <v>44448</v>
      </c>
      <c r="G8110" s="12" t="str">
        <f>VLOOKUP(Table3[[#This Row],[Product ID]],[1]Products!$A:$G,2,0)</f>
        <v>Product 92</v>
      </c>
      <c r="H8110" s="22">
        <v>1</v>
      </c>
      <c r="I8110" s="9">
        <f>VLOOKUP('Consolidtaed Data'!$B2293,[1]Products!$A:$G,4,0)</f>
        <v>1566</v>
      </c>
      <c r="J8110" s="9">
        <f>VLOOKUP('Consolidtaed Data'!$B2293,[1]Products!$A:$G,3,0)</f>
        <v>1190</v>
      </c>
      <c r="K8110" s="9">
        <f>'Consolidtaed Data'!$J2293*'Consolidtaed Data'!$H2293</f>
        <v>1076</v>
      </c>
      <c r="L8110" s="9">
        <f>'Consolidtaed Data'!$I2293*'Consolidtaed Data'!$H2293</f>
        <v>1472</v>
      </c>
      <c r="M8110" s="9">
        <f>'Consolidtaed Data'!$L2293-'Consolidtaed Data'!$K2293</f>
        <v>1839</v>
      </c>
      <c r="N8110" s="9" t="str">
        <f>VLOOKUP('Consolidtaed Data'!$C2293,[1]Locations!$A:$O,2,0)</f>
        <v>Vista</v>
      </c>
      <c r="O8110" s="9" t="str">
        <f>VLOOKUP('Consolidtaed Data'!$D2293,'[1]Sales People'!$A:$B,2,0)</f>
        <v>Kenneth Bradley</v>
      </c>
      <c r="P8110" s="9" t="str">
        <f>VLOOKUP('Consolidtaed Data'!$E2293,[1]Customers!$A:$B,2,0)</f>
        <v>Edward Gonzalez</v>
      </c>
      <c r="Q8110" s="11">
        <f>WEEKDAY('Consolidtaed Data'!$F2293)</f>
        <v>3</v>
      </c>
      <c r="R8110" s="9">
        <f>MONTH('Consolidtaed Data'!$F2293)</f>
        <v>6</v>
      </c>
      <c r="S8110" s="9" t="str">
        <f>TEXT(Table3[[#This Row],[Purchase Date]],"MMMM")</f>
        <v>September</v>
      </c>
      <c r="T8110" s="9">
        <f>YEAR('Consolidtaed Data'!$F2293)</f>
        <v>2020</v>
      </c>
    </row>
    <row r="8111" spans="1:20" x14ac:dyDescent="0.3">
      <c r="A8111" s="9" t="s">
        <v>9137</v>
      </c>
      <c r="B8111" s="9" t="s">
        <v>119</v>
      </c>
      <c r="C8111" s="9" t="s">
        <v>94</v>
      </c>
      <c r="D8111" s="9" t="s">
        <v>113</v>
      </c>
      <c r="E8111" s="9" t="s">
        <v>385</v>
      </c>
      <c r="F8111" s="12">
        <v>44448</v>
      </c>
      <c r="G8111" s="12" t="str">
        <f>VLOOKUP(Table3[[#This Row],[Product ID]],[1]Products!$A:$G,2,0)</f>
        <v>Product 67</v>
      </c>
      <c r="H8111" s="22">
        <v>3</v>
      </c>
      <c r="I8111" s="9">
        <f>VLOOKUP('Consolidtaed Data'!$B2769,[1]Products!$A:$G,4,0)</f>
        <v>458</v>
      </c>
      <c r="J8111" s="9">
        <f>VLOOKUP('Consolidtaed Data'!$B2769,[1]Products!$A:$G,3,0)</f>
        <v>376</v>
      </c>
      <c r="K8111" s="9">
        <f>'Consolidtaed Data'!$J2769*'Consolidtaed Data'!$H2769</f>
        <v>4191</v>
      </c>
      <c r="L8111" s="9">
        <f>'Consolidtaed Data'!$I2769*'Consolidtaed Data'!$H2769</f>
        <v>5901</v>
      </c>
      <c r="M8111" s="9">
        <f>'Consolidtaed Data'!$L2769-'Consolidtaed Data'!$K2769</f>
        <v>626</v>
      </c>
      <c r="N8111" s="9" t="str">
        <f>VLOOKUP('Consolidtaed Data'!$C2769,[1]Locations!$A:$O,2,0)</f>
        <v>Santa Ana</v>
      </c>
      <c r="O8111" s="9" t="str">
        <f>VLOOKUP('Consolidtaed Data'!$D2769,'[1]Sales People'!$A:$B,2,0)</f>
        <v>Howard Gardner</v>
      </c>
      <c r="P8111" s="9" t="str">
        <f>VLOOKUP('Consolidtaed Data'!$E2769,[1]Customers!$A:$B,2,0)</f>
        <v>Walter Russell</v>
      </c>
      <c r="Q8111" s="11">
        <f>WEEKDAY('Consolidtaed Data'!$F2769)</f>
        <v>4</v>
      </c>
      <c r="R8111" s="9">
        <f>MONTH('Consolidtaed Data'!$F2769)</f>
        <v>7</v>
      </c>
      <c r="S8111" s="9" t="str">
        <f>TEXT(Table3[[#This Row],[Purchase Date]],"MMMM")</f>
        <v>September</v>
      </c>
      <c r="T8111" s="9">
        <f>YEAR('Consolidtaed Data'!$F2769)</f>
        <v>2020</v>
      </c>
    </row>
    <row r="8112" spans="1:20" x14ac:dyDescent="0.3">
      <c r="A8112" s="9" t="s">
        <v>9138</v>
      </c>
      <c r="B8112" s="9" t="s">
        <v>204</v>
      </c>
      <c r="C8112" s="9" t="s">
        <v>173</v>
      </c>
      <c r="D8112" s="9" t="s">
        <v>56</v>
      </c>
      <c r="E8112" s="9" t="s">
        <v>740</v>
      </c>
      <c r="F8112" s="12">
        <v>44448</v>
      </c>
      <c r="G8112" s="12" t="str">
        <f>VLOOKUP(Table3[[#This Row],[Product ID]],[1]Products!$A:$G,2,0)</f>
        <v>Product 101</v>
      </c>
      <c r="H8112" s="22">
        <v>1</v>
      </c>
      <c r="I8112" s="9">
        <f>VLOOKUP('Consolidtaed Data'!$B2776,[1]Products!$A:$G,4,0)</f>
        <v>1899</v>
      </c>
      <c r="J8112" s="9">
        <f>VLOOKUP('Consolidtaed Data'!$B2776,[1]Products!$A:$G,3,0)</f>
        <v>1044</v>
      </c>
      <c r="K8112" s="9">
        <f>'Consolidtaed Data'!$J2776*'Consolidtaed Data'!$H2776</f>
        <v>3884</v>
      </c>
      <c r="L8112" s="9">
        <f>'Consolidtaed Data'!$I2776*'Consolidtaed Data'!$H2776</f>
        <v>7192</v>
      </c>
      <c r="M8112" s="9">
        <f>'Consolidtaed Data'!$L2776-'Consolidtaed Data'!$K2776</f>
        <v>754</v>
      </c>
      <c r="N8112" s="9" t="str">
        <f>VLOOKUP('Consolidtaed Data'!$C2776,[1]Locations!$A:$O,2,0)</f>
        <v>Pasadena</v>
      </c>
      <c r="O8112" s="9" t="str">
        <f>VLOOKUP('Consolidtaed Data'!$D2776,'[1]Sales People'!$A:$B,2,0)</f>
        <v>Clarence Fox</v>
      </c>
      <c r="P8112" s="9" t="str">
        <f>VLOOKUP('Consolidtaed Data'!$E2776,[1]Customers!$A:$B,2,0)</f>
        <v>Nicholas Garcia</v>
      </c>
      <c r="Q8112" s="11">
        <f>WEEKDAY('Consolidtaed Data'!$F2776)</f>
        <v>4</v>
      </c>
      <c r="R8112" s="9">
        <f>MONTH('Consolidtaed Data'!$F2776)</f>
        <v>7</v>
      </c>
      <c r="S8112" s="9" t="str">
        <f>TEXT(Table3[[#This Row],[Purchase Date]],"MMMM")</f>
        <v>September</v>
      </c>
      <c r="T8112" s="9">
        <f>YEAR('Consolidtaed Data'!$F2776)</f>
        <v>2020</v>
      </c>
    </row>
    <row r="8113" spans="1:20" x14ac:dyDescent="0.3">
      <c r="A8113" s="9" t="s">
        <v>9139</v>
      </c>
      <c r="B8113" s="9" t="s">
        <v>284</v>
      </c>
      <c r="C8113" s="9" t="s">
        <v>423</v>
      </c>
      <c r="D8113" s="9" t="s">
        <v>153</v>
      </c>
      <c r="E8113" s="9" t="s">
        <v>1216</v>
      </c>
      <c r="F8113" s="12">
        <v>44448</v>
      </c>
      <c r="G8113" s="12" t="str">
        <f>VLOOKUP(Table3[[#This Row],[Product ID]],[1]Products!$A:$G,2,0)</f>
        <v>Product 96</v>
      </c>
      <c r="H8113" s="22">
        <v>4</v>
      </c>
      <c r="I8113" s="9">
        <f>VLOOKUP('Consolidtaed Data'!$B2895,[1]Products!$A:$G,4,0)</f>
        <v>603</v>
      </c>
      <c r="J8113" s="9">
        <f>VLOOKUP('Consolidtaed Data'!$B2895,[1]Products!$A:$G,3,0)</f>
        <v>416</v>
      </c>
      <c r="K8113" s="9">
        <f>'Consolidtaed Data'!$J2895*'Consolidtaed Data'!$H2895</f>
        <v>791</v>
      </c>
      <c r="L8113" s="9">
        <f>'Consolidtaed Data'!$I2895*'Consolidtaed Data'!$H2895</f>
        <v>1522</v>
      </c>
      <c r="M8113" s="9">
        <f>'Consolidtaed Data'!$L2895-'Consolidtaed Data'!$K2895</f>
        <v>660</v>
      </c>
      <c r="N8113" s="9" t="str">
        <f>VLOOKUP('Consolidtaed Data'!$C2895,[1]Locations!$A:$O,2,0)</f>
        <v>Sacramento</v>
      </c>
      <c r="O8113" s="9" t="str">
        <f>VLOOKUP('Consolidtaed Data'!$D2895,'[1]Sales People'!$A:$B,2,0)</f>
        <v>Joe Sims</v>
      </c>
      <c r="P8113" s="9" t="str">
        <f>VLOOKUP('Consolidtaed Data'!$E2895,[1]Customers!$A:$B,2,0)</f>
        <v>Eric Armstrong</v>
      </c>
      <c r="Q8113" s="11">
        <f>WEEKDAY('Consolidtaed Data'!$F2895)</f>
        <v>6</v>
      </c>
      <c r="R8113" s="9">
        <f>MONTH('Consolidtaed Data'!$F2895)</f>
        <v>7</v>
      </c>
      <c r="S8113" s="9" t="str">
        <f>TEXT(Table3[[#This Row],[Purchase Date]],"MMMM")</f>
        <v>September</v>
      </c>
      <c r="T8113" s="9">
        <f>YEAR('Consolidtaed Data'!$F2895)</f>
        <v>2020</v>
      </c>
    </row>
    <row r="8114" spans="1:20" x14ac:dyDescent="0.3">
      <c r="A8114" s="9" t="s">
        <v>9140</v>
      </c>
      <c r="B8114" s="9" t="s">
        <v>76</v>
      </c>
      <c r="C8114" s="9" t="s">
        <v>178</v>
      </c>
      <c r="D8114" s="9" t="s">
        <v>80</v>
      </c>
      <c r="E8114" s="9" t="s">
        <v>1228</v>
      </c>
      <c r="F8114" s="12">
        <v>44448</v>
      </c>
      <c r="G8114" s="12" t="str">
        <f>VLOOKUP(Table3[[#This Row],[Product ID]],[1]Products!$A:$G,2,0)</f>
        <v>Product 19</v>
      </c>
      <c r="H8114" s="22">
        <v>2</v>
      </c>
      <c r="I8114" s="9">
        <f>VLOOKUP('Consolidtaed Data'!$B3126,[1]Products!$A:$G,4,0)</f>
        <v>1103</v>
      </c>
      <c r="J8114" s="9">
        <f>VLOOKUP('Consolidtaed Data'!$B3126,[1]Products!$A:$G,3,0)</f>
        <v>838</v>
      </c>
      <c r="K8114" s="9">
        <f>'Consolidtaed Data'!$J3126*'Consolidtaed Data'!$H3126</f>
        <v>425</v>
      </c>
      <c r="L8114" s="9">
        <f>'Consolidtaed Data'!$I3126*'Consolidtaed Data'!$H3126</f>
        <v>545</v>
      </c>
      <c r="M8114" s="9">
        <f>'Consolidtaed Data'!$L3126-'Consolidtaed Data'!$K3126</f>
        <v>944</v>
      </c>
      <c r="N8114" s="9" t="str">
        <f>VLOOKUP('Consolidtaed Data'!$C3126,[1]Locations!$A:$O,2,0)</f>
        <v>El Monte</v>
      </c>
      <c r="O8114" s="9" t="str">
        <f>VLOOKUP('Consolidtaed Data'!$D3126,'[1]Sales People'!$A:$B,2,0)</f>
        <v>Ernest Wheeler</v>
      </c>
      <c r="P8114" s="9" t="str">
        <f>VLOOKUP('Consolidtaed Data'!$E3126,[1]Customers!$A:$B,2,0)</f>
        <v>Jimmy Ray</v>
      </c>
      <c r="Q8114" s="11">
        <f>WEEKDAY('Consolidtaed Data'!$F3126)</f>
        <v>3</v>
      </c>
      <c r="R8114" s="9">
        <f>MONTH('Consolidtaed Data'!$F3126)</f>
        <v>8</v>
      </c>
      <c r="S8114" s="9" t="str">
        <f>TEXT(Table3[[#This Row],[Purchase Date]],"MMMM")</f>
        <v>September</v>
      </c>
      <c r="T8114" s="9">
        <f>YEAR('Consolidtaed Data'!$F3126)</f>
        <v>2020</v>
      </c>
    </row>
    <row r="8115" spans="1:20" x14ac:dyDescent="0.3">
      <c r="A8115" s="9" t="s">
        <v>9141</v>
      </c>
      <c r="B8115" s="9" t="s">
        <v>7</v>
      </c>
      <c r="C8115" s="9" t="s">
        <v>82</v>
      </c>
      <c r="D8115" s="9" t="s">
        <v>100</v>
      </c>
      <c r="E8115" s="9" t="s">
        <v>743</v>
      </c>
      <c r="F8115" s="12">
        <v>44448</v>
      </c>
      <c r="G8115" s="12" t="str">
        <f>VLOOKUP(Table3[[#This Row],[Product ID]],[1]Products!$A:$G,2,0)</f>
        <v>Product 77</v>
      </c>
      <c r="H8115" s="22">
        <v>1</v>
      </c>
      <c r="I8115" s="9">
        <f>VLOOKUP('Consolidtaed Data'!$B3551,[1]Products!$A:$G,4,0)</f>
        <v>127</v>
      </c>
      <c r="J8115" s="9">
        <f>VLOOKUP('Consolidtaed Data'!$B3551,[1]Products!$A:$G,3,0)</f>
        <v>79</v>
      </c>
      <c r="K8115" s="9">
        <f>'Consolidtaed Data'!$J3551*'Consolidtaed Data'!$H3551</f>
        <v>2502</v>
      </c>
      <c r="L8115" s="9">
        <f>'Consolidtaed Data'!$I3551*'Consolidtaed Data'!$H3551</f>
        <v>3052</v>
      </c>
      <c r="M8115" s="9">
        <f>'Consolidtaed Data'!$L3551-'Consolidtaed Data'!$K3551</f>
        <v>1968</v>
      </c>
      <c r="N8115" s="9" t="str">
        <f>VLOOKUP('Consolidtaed Data'!$C3551,[1]Locations!$A:$O,2,0)</f>
        <v>Oceanside</v>
      </c>
      <c r="O8115" s="9" t="str">
        <f>VLOOKUP('Consolidtaed Data'!$D3551,'[1]Sales People'!$A:$B,2,0)</f>
        <v>Carl Elliott</v>
      </c>
      <c r="P8115" s="9" t="str">
        <f>VLOOKUP('Consolidtaed Data'!$E3551,[1]Customers!$A:$B,2,0)</f>
        <v>Jeffrey Phillips</v>
      </c>
      <c r="Q8115" s="11">
        <f>WEEKDAY('Consolidtaed Data'!$F3551)</f>
        <v>4</v>
      </c>
      <c r="R8115" s="9">
        <f>MONTH('Consolidtaed Data'!$F3551)</f>
        <v>9</v>
      </c>
      <c r="S8115" s="9" t="str">
        <f>TEXT(Table3[[#This Row],[Purchase Date]],"MMMM")</f>
        <v>September</v>
      </c>
      <c r="T8115" s="9">
        <f>YEAR('Consolidtaed Data'!$F3551)</f>
        <v>2020</v>
      </c>
    </row>
    <row r="8116" spans="1:20" x14ac:dyDescent="0.3">
      <c r="A8116" s="9" t="s">
        <v>9142</v>
      </c>
      <c r="B8116" s="9" t="s">
        <v>15</v>
      </c>
      <c r="C8116" s="9" t="s">
        <v>178</v>
      </c>
      <c r="D8116" s="9" t="s">
        <v>13</v>
      </c>
      <c r="E8116" s="9" t="s">
        <v>560</v>
      </c>
      <c r="F8116" s="12">
        <v>44449</v>
      </c>
      <c r="G8116" s="12" t="str">
        <f>VLOOKUP(Table3[[#This Row],[Product ID]],[1]Products!$A:$G,2,0)</f>
        <v>Product 38</v>
      </c>
      <c r="H8116" s="22">
        <v>1</v>
      </c>
      <c r="I8116" s="9">
        <f>VLOOKUP('Consolidtaed Data'!$B149,[1]Products!$A:$G,4,0)</f>
        <v>2141</v>
      </c>
      <c r="J8116" s="9">
        <f>VLOOKUP('Consolidtaed Data'!$B149,[1]Products!$A:$G,3,0)</f>
        <v>1777</v>
      </c>
      <c r="K8116" s="9">
        <f>'Consolidtaed Data'!$J149*'Consolidtaed Data'!$H149</f>
        <v>408</v>
      </c>
      <c r="L8116" s="9">
        <f>'Consolidtaed Data'!$I149*'Consolidtaed Data'!$H149</f>
        <v>504</v>
      </c>
      <c r="M8116" s="9">
        <f>'Consolidtaed Data'!$L149-'Consolidtaed Data'!$K149</f>
        <v>724</v>
      </c>
      <c r="N8116" s="9" t="str">
        <f>VLOOKUP('Consolidtaed Data'!$C149,[1]Locations!$A:$O,2,0)</f>
        <v>Concord</v>
      </c>
      <c r="O8116" s="9" t="str">
        <f>VLOOKUP('Consolidtaed Data'!$D149,'[1]Sales People'!$A:$B,2,0)</f>
        <v>Jimmy Young</v>
      </c>
      <c r="P8116" s="9" t="str">
        <f>VLOOKUP('Consolidtaed Data'!$E149,[1]Customers!$A:$B,2,0)</f>
        <v>Paul Lane</v>
      </c>
      <c r="Q8116" s="11">
        <f>WEEKDAY('Consolidtaed Data'!$F149)</f>
        <v>7</v>
      </c>
      <c r="R8116" s="9">
        <f>MONTH('Consolidtaed Data'!$F149)</f>
        <v>1</v>
      </c>
      <c r="S8116" s="9" t="str">
        <f>TEXT(Table3[[#This Row],[Purchase Date]],"MMMM")</f>
        <v>September</v>
      </c>
      <c r="T8116" s="9">
        <f>YEAR('Consolidtaed Data'!$F149)</f>
        <v>2020</v>
      </c>
    </row>
    <row r="8117" spans="1:20" x14ac:dyDescent="0.3">
      <c r="A8117" s="9" t="s">
        <v>9143</v>
      </c>
      <c r="B8117" s="9" t="s">
        <v>322</v>
      </c>
      <c r="C8117" s="9" t="s">
        <v>275</v>
      </c>
      <c r="D8117" s="9" t="s">
        <v>143</v>
      </c>
      <c r="E8117" s="9" t="s">
        <v>1120</v>
      </c>
      <c r="F8117" s="12">
        <v>44449</v>
      </c>
      <c r="G8117" s="12" t="str">
        <f>VLOOKUP(Table3[[#This Row],[Product ID]],[1]Products!$A:$G,2,0)</f>
        <v>Product 43</v>
      </c>
      <c r="H8117" s="22">
        <v>2</v>
      </c>
      <c r="I8117" s="9">
        <f>VLOOKUP('Consolidtaed Data'!$B598,[1]Products!$A:$G,4,0)</f>
        <v>1405</v>
      </c>
      <c r="J8117" s="9">
        <f>VLOOKUP('Consolidtaed Data'!$B598,[1]Products!$A:$G,3,0)</f>
        <v>1054</v>
      </c>
      <c r="K8117" s="9">
        <f>'Consolidtaed Data'!$J598*'Consolidtaed Data'!$H598</f>
        <v>5512</v>
      </c>
      <c r="L8117" s="9">
        <f>'Consolidtaed Data'!$I598*'Consolidtaed Data'!$H598</f>
        <v>7548</v>
      </c>
      <c r="M8117" s="9">
        <f>'Consolidtaed Data'!$L598-'Consolidtaed Data'!$K598</f>
        <v>87</v>
      </c>
      <c r="N8117" s="9" t="str">
        <f>VLOOKUP('Consolidtaed Data'!$C598,[1]Locations!$A:$O,2,0)</f>
        <v>Elk Grove</v>
      </c>
      <c r="O8117" s="9" t="str">
        <f>VLOOKUP('Consolidtaed Data'!$D598,'[1]Sales People'!$A:$B,2,0)</f>
        <v>Larry Castillo</v>
      </c>
      <c r="P8117" s="9" t="str">
        <f>VLOOKUP('Consolidtaed Data'!$E598,[1]Customers!$A:$B,2,0)</f>
        <v>Wayne Williams</v>
      </c>
      <c r="Q8117" s="11">
        <f>WEEKDAY('Consolidtaed Data'!$F598)</f>
        <v>3</v>
      </c>
      <c r="R8117" s="9">
        <f>MONTH('Consolidtaed Data'!$F598)</f>
        <v>2</v>
      </c>
      <c r="S8117" s="9" t="str">
        <f>TEXT(Table3[[#This Row],[Purchase Date]],"MMMM")</f>
        <v>September</v>
      </c>
      <c r="T8117" s="9">
        <f>YEAR('Consolidtaed Data'!$F598)</f>
        <v>2020</v>
      </c>
    </row>
    <row r="8118" spans="1:20" x14ac:dyDescent="0.3">
      <c r="A8118" s="9" t="s">
        <v>9144</v>
      </c>
      <c r="B8118" s="9" t="s">
        <v>234</v>
      </c>
      <c r="C8118" s="9" t="s">
        <v>275</v>
      </c>
      <c r="D8118" s="9" t="s">
        <v>374</v>
      </c>
      <c r="E8118" s="9" t="s">
        <v>969</v>
      </c>
      <c r="F8118" s="12">
        <v>44449</v>
      </c>
      <c r="G8118" s="12" t="str">
        <f>VLOOKUP(Table3[[#This Row],[Product ID]],[1]Products!$A:$G,2,0)</f>
        <v>Product 54</v>
      </c>
      <c r="H8118" s="22">
        <v>4</v>
      </c>
      <c r="I8118" s="9">
        <f>VLOOKUP('Consolidtaed Data'!$B884,[1]Products!$A:$G,4,0)</f>
        <v>1783</v>
      </c>
      <c r="J8118" s="9">
        <f>VLOOKUP('Consolidtaed Data'!$B884,[1]Products!$A:$G,3,0)</f>
        <v>1230</v>
      </c>
      <c r="K8118" s="9">
        <f>'Consolidtaed Data'!$J884*'Consolidtaed Data'!$H884</f>
        <v>1251</v>
      </c>
      <c r="L8118" s="9">
        <f>'Consolidtaed Data'!$I884*'Consolidtaed Data'!$H884</f>
        <v>1526</v>
      </c>
      <c r="M8118" s="9">
        <f>'Consolidtaed Data'!$L884-'Consolidtaed Data'!$K884</f>
        <v>192</v>
      </c>
      <c r="N8118" s="9" t="str">
        <f>VLOOKUP('Consolidtaed Data'!$C884,[1]Locations!$A:$O,2,0)</f>
        <v>Rialto</v>
      </c>
      <c r="O8118" s="9" t="str">
        <f>VLOOKUP('Consolidtaed Data'!$D884,'[1]Sales People'!$A:$B,2,0)</f>
        <v>Kenneth Bradley</v>
      </c>
      <c r="P8118" s="9" t="str">
        <f>VLOOKUP('Consolidtaed Data'!$E884,[1]Customers!$A:$B,2,0)</f>
        <v>Alan Gomez</v>
      </c>
      <c r="Q8118" s="11">
        <f>WEEKDAY('Consolidtaed Data'!$F884)</f>
        <v>3</v>
      </c>
      <c r="R8118" s="9">
        <f>MONTH('Consolidtaed Data'!$F884)</f>
        <v>3</v>
      </c>
      <c r="S8118" s="9" t="str">
        <f>TEXT(Table3[[#This Row],[Purchase Date]],"MMMM")</f>
        <v>September</v>
      </c>
      <c r="T8118" s="9">
        <f>YEAR('Consolidtaed Data'!$F884)</f>
        <v>2020</v>
      </c>
    </row>
    <row r="8119" spans="1:20" x14ac:dyDescent="0.3">
      <c r="A8119" s="9" t="s">
        <v>9145</v>
      </c>
      <c r="B8119" s="9" t="s">
        <v>20</v>
      </c>
      <c r="C8119" s="9" t="s">
        <v>50</v>
      </c>
      <c r="D8119" s="9" t="s">
        <v>153</v>
      </c>
      <c r="E8119" s="9" t="s">
        <v>1896</v>
      </c>
      <c r="F8119" s="12">
        <v>44449</v>
      </c>
      <c r="G8119" s="12" t="str">
        <f>VLOOKUP(Table3[[#This Row],[Product ID]],[1]Products!$A:$G,2,0)</f>
        <v>Product 98</v>
      </c>
      <c r="H8119" s="22">
        <v>1</v>
      </c>
      <c r="I8119" s="9">
        <f>VLOOKUP('Consolidtaed Data'!$B1017,[1]Products!$A:$G,4,0)</f>
        <v>1500</v>
      </c>
      <c r="J8119" s="9">
        <f>VLOOKUP('Consolidtaed Data'!$B1017,[1]Products!$A:$G,3,0)</f>
        <v>900</v>
      </c>
      <c r="K8119" s="9">
        <f>'Consolidtaed Data'!$J1017*'Consolidtaed Data'!$H1017</f>
        <v>2968</v>
      </c>
      <c r="L8119" s="9">
        <f>'Consolidtaed Data'!$I1017*'Consolidtaed Data'!$H1017</f>
        <v>4566</v>
      </c>
      <c r="M8119" s="9">
        <f>'Consolidtaed Data'!$L1017-'Consolidtaed Data'!$K1017</f>
        <v>360</v>
      </c>
      <c r="N8119" s="9" t="str">
        <f>VLOOKUP('Consolidtaed Data'!$C1017,[1]Locations!$A:$O,2,0)</f>
        <v>Temecula</v>
      </c>
      <c r="O8119" s="9" t="str">
        <f>VLOOKUP('Consolidtaed Data'!$D1017,'[1]Sales People'!$A:$B,2,0)</f>
        <v>Christopher Tucker</v>
      </c>
      <c r="P8119" s="9" t="str">
        <f>VLOOKUP('Consolidtaed Data'!$E1017,[1]Customers!$A:$B,2,0)</f>
        <v>Philip Bailey</v>
      </c>
      <c r="Q8119" s="11">
        <f>WEEKDAY('Consolidtaed Data'!$F1017)</f>
        <v>6</v>
      </c>
      <c r="R8119" s="9">
        <f>MONTH('Consolidtaed Data'!$F1017)</f>
        <v>3</v>
      </c>
      <c r="S8119" s="9" t="str">
        <f>TEXT(Table3[[#This Row],[Purchase Date]],"MMMM")</f>
        <v>September</v>
      </c>
      <c r="T8119" s="9">
        <f>YEAR('Consolidtaed Data'!$F1017)</f>
        <v>2020</v>
      </c>
    </row>
    <row r="8120" spans="1:20" x14ac:dyDescent="0.3">
      <c r="A8120" s="9" t="s">
        <v>9146</v>
      </c>
      <c r="B8120" s="9" t="s">
        <v>93</v>
      </c>
      <c r="C8120" s="9" t="s">
        <v>462</v>
      </c>
      <c r="D8120" s="9" t="s">
        <v>315</v>
      </c>
      <c r="E8120" s="9" t="s">
        <v>1278</v>
      </c>
      <c r="F8120" s="12">
        <v>44449</v>
      </c>
      <c r="G8120" s="12" t="str">
        <f>VLOOKUP(Table3[[#This Row],[Product ID]],[1]Products!$A:$G,2,0)</f>
        <v>Product 71</v>
      </c>
      <c r="H8120" s="22">
        <v>2</v>
      </c>
      <c r="I8120" s="9">
        <f>VLOOKUP('Consolidtaed Data'!$B1088,[1]Products!$A:$G,4,0)</f>
        <v>530</v>
      </c>
      <c r="J8120" s="9">
        <f>VLOOKUP('Consolidtaed Data'!$B1088,[1]Products!$A:$G,3,0)</f>
        <v>424</v>
      </c>
      <c r="K8120" s="9">
        <f>'Consolidtaed Data'!$J1088*'Consolidtaed Data'!$H1088</f>
        <v>1632</v>
      </c>
      <c r="L8120" s="9">
        <f>'Consolidtaed Data'!$I1088*'Consolidtaed Data'!$H1088</f>
        <v>2016</v>
      </c>
      <c r="M8120" s="9">
        <f>'Consolidtaed Data'!$L1088-'Consolidtaed Data'!$K1088</f>
        <v>1056</v>
      </c>
      <c r="N8120" s="9" t="str">
        <f>VLOOKUP('Consolidtaed Data'!$C1088,[1]Locations!$A:$O,2,0)</f>
        <v>Santa Clara</v>
      </c>
      <c r="O8120" s="9" t="str">
        <f>VLOOKUP('Consolidtaed Data'!$D1088,'[1]Sales People'!$A:$B,2,0)</f>
        <v>Christopher Tucker</v>
      </c>
      <c r="P8120" s="9" t="str">
        <f>VLOOKUP('Consolidtaed Data'!$E1088,[1]Customers!$A:$B,2,0)</f>
        <v>John Long</v>
      </c>
      <c r="Q8120" s="11">
        <f>WEEKDAY('Consolidtaed Data'!$F1088)</f>
        <v>4</v>
      </c>
      <c r="R8120" s="9">
        <f>MONTH('Consolidtaed Data'!$F1088)</f>
        <v>3</v>
      </c>
      <c r="S8120" s="9" t="str">
        <f>TEXT(Table3[[#This Row],[Purchase Date]],"MMMM")</f>
        <v>September</v>
      </c>
      <c r="T8120" s="9">
        <f>YEAR('Consolidtaed Data'!$F1088)</f>
        <v>2020</v>
      </c>
    </row>
    <row r="8121" spans="1:20" x14ac:dyDescent="0.3">
      <c r="A8121" s="9" t="s">
        <v>9147</v>
      </c>
      <c r="B8121" s="9" t="s">
        <v>112</v>
      </c>
      <c r="C8121" s="9" t="s">
        <v>63</v>
      </c>
      <c r="D8121" s="9" t="s">
        <v>241</v>
      </c>
      <c r="E8121" s="9" t="s">
        <v>2228</v>
      </c>
      <c r="F8121" s="12">
        <v>44449</v>
      </c>
      <c r="G8121" s="12" t="str">
        <f>VLOOKUP(Table3[[#This Row],[Product ID]],[1]Products!$A:$G,2,0)</f>
        <v>Product 7</v>
      </c>
      <c r="H8121" s="22">
        <v>1</v>
      </c>
      <c r="I8121" s="9">
        <f>VLOOKUP('Consolidtaed Data'!$B1283,[1]Products!$A:$G,4,0)</f>
        <v>2257</v>
      </c>
      <c r="J8121" s="9">
        <f>VLOOKUP('Consolidtaed Data'!$B1283,[1]Products!$A:$G,3,0)</f>
        <v>1535</v>
      </c>
      <c r="K8121" s="9">
        <f>'Consolidtaed Data'!$J1283*'Consolidtaed Data'!$H1283</f>
        <v>2590</v>
      </c>
      <c r="L8121" s="9">
        <f>'Consolidtaed Data'!$I1283*'Consolidtaed Data'!$H1283</f>
        <v>3278</v>
      </c>
      <c r="M8121" s="9">
        <f>'Consolidtaed Data'!$L1283-'Consolidtaed Data'!$K1283</f>
        <v>351</v>
      </c>
      <c r="N8121" s="9" t="str">
        <f>VLOOKUP('Consolidtaed Data'!$C1283,[1]Locations!$A:$O,2,0)</f>
        <v>Berkeley</v>
      </c>
      <c r="O8121" s="9" t="str">
        <f>VLOOKUP('Consolidtaed Data'!$D1283,'[1]Sales People'!$A:$B,2,0)</f>
        <v>Kevin Butler</v>
      </c>
      <c r="P8121" s="9" t="str">
        <f>VLOOKUP('Consolidtaed Data'!$E1283,[1]Customers!$A:$B,2,0)</f>
        <v>Charles Richards</v>
      </c>
      <c r="Q8121" s="11">
        <f>WEEKDAY('Consolidtaed Data'!$F1283)</f>
        <v>7</v>
      </c>
      <c r="R8121" s="9">
        <f>MONTH('Consolidtaed Data'!$F1283)</f>
        <v>4</v>
      </c>
      <c r="S8121" s="9" t="str">
        <f>TEXT(Table3[[#This Row],[Purchase Date]],"MMMM")</f>
        <v>September</v>
      </c>
      <c r="T8121" s="9">
        <f>YEAR('Consolidtaed Data'!$F1283)</f>
        <v>2020</v>
      </c>
    </row>
    <row r="8122" spans="1:20" x14ac:dyDescent="0.3">
      <c r="A8122" s="9" t="s">
        <v>9148</v>
      </c>
      <c r="B8122" s="9" t="s">
        <v>225</v>
      </c>
      <c r="C8122" s="9" t="s">
        <v>201</v>
      </c>
      <c r="D8122" s="9" t="s">
        <v>127</v>
      </c>
      <c r="E8122" s="9" t="s">
        <v>649</v>
      </c>
      <c r="F8122" s="12">
        <v>44449</v>
      </c>
      <c r="G8122" s="12" t="str">
        <f>VLOOKUP(Table3[[#This Row],[Product ID]],[1]Products!$A:$G,2,0)</f>
        <v>Product 24</v>
      </c>
      <c r="H8122" s="22">
        <v>1</v>
      </c>
      <c r="I8122" s="9">
        <f>VLOOKUP('Consolidtaed Data'!$B1364,[1]Products!$A:$G,4,0)</f>
        <v>1587</v>
      </c>
      <c r="J8122" s="9">
        <f>VLOOKUP('Consolidtaed Data'!$B1364,[1]Products!$A:$G,3,0)</f>
        <v>1301</v>
      </c>
      <c r="K8122" s="9">
        <f>'Consolidtaed Data'!$J1364*'Consolidtaed Data'!$H1364</f>
        <v>1305</v>
      </c>
      <c r="L8122" s="9">
        <f>'Consolidtaed Data'!$I1364*'Consolidtaed Data'!$H1364</f>
        <v>1812</v>
      </c>
      <c r="M8122" s="9">
        <f>'Consolidtaed Data'!$L1364-'Consolidtaed Data'!$K1364</f>
        <v>13</v>
      </c>
      <c r="N8122" s="9" t="str">
        <f>VLOOKUP('Consolidtaed Data'!$C1364,[1]Locations!$A:$O,2,0)</f>
        <v>El Cajon</v>
      </c>
      <c r="O8122" s="9" t="str">
        <f>VLOOKUP('Consolidtaed Data'!$D1364,'[1]Sales People'!$A:$B,2,0)</f>
        <v>Scott Mason</v>
      </c>
      <c r="P8122" s="9" t="str">
        <f>VLOOKUP('Consolidtaed Data'!$E1364,[1]Customers!$A:$B,2,0)</f>
        <v>Mark Lee</v>
      </c>
      <c r="Q8122" s="11">
        <f>WEEKDAY('Consolidtaed Data'!$F1364)</f>
        <v>6</v>
      </c>
      <c r="R8122" s="9">
        <f>MONTH('Consolidtaed Data'!$F1364)</f>
        <v>4</v>
      </c>
      <c r="S8122" s="9" t="str">
        <f>TEXT(Table3[[#This Row],[Purchase Date]],"MMMM")</f>
        <v>September</v>
      </c>
      <c r="T8122" s="9">
        <f>YEAR('Consolidtaed Data'!$F1364)</f>
        <v>2020</v>
      </c>
    </row>
    <row r="8123" spans="1:20" x14ac:dyDescent="0.3">
      <c r="A8123" s="9" t="s">
        <v>9149</v>
      </c>
      <c r="B8123" s="9" t="s">
        <v>266</v>
      </c>
      <c r="C8123" s="9" t="s">
        <v>469</v>
      </c>
      <c r="D8123" s="9" t="s">
        <v>161</v>
      </c>
      <c r="E8123" s="9" t="s">
        <v>154</v>
      </c>
      <c r="F8123" s="12">
        <v>44449</v>
      </c>
      <c r="G8123" s="12" t="str">
        <f>VLOOKUP(Table3[[#This Row],[Product ID]],[1]Products!$A:$G,2,0)</f>
        <v>Product 92</v>
      </c>
      <c r="H8123" s="22">
        <v>1</v>
      </c>
      <c r="I8123" s="9">
        <f>VLOOKUP('Consolidtaed Data'!$B1592,[1]Products!$A:$G,4,0)</f>
        <v>181</v>
      </c>
      <c r="J8123" s="9">
        <f>VLOOKUP('Consolidtaed Data'!$B1592,[1]Products!$A:$G,3,0)</f>
        <v>130</v>
      </c>
      <c r="K8123" s="9">
        <f>'Consolidtaed Data'!$J1592*'Consolidtaed Data'!$H1592</f>
        <v>208</v>
      </c>
      <c r="L8123" s="9">
        <f>'Consolidtaed Data'!$I1592*'Consolidtaed Data'!$H1592</f>
        <v>400</v>
      </c>
      <c r="M8123" s="9">
        <f>'Consolidtaed Data'!$L1592-'Consolidtaed Data'!$K1592</f>
        <v>286</v>
      </c>
      <c r="N8123" s="9" t="str">
        <f>VLOOKUP('Consolidtaed Data'!$C1592,[1]Locations!$A:$O,2,0)</f>
        <v>Clovis</v>
      </c>
      <c r="O8123" s="9" t="str">
        <f>VLOOKUP('Consolidtaed Data'!$D1592,'[1]Sales People'!$A:$B,2,0)</f>
        <v>Howard Gardner</v>
      </c>
      <c r="P8123" s="9" t="str">
        <f>VLOOKUP('Consolidtaed Data'!$E1592,[1]Customers!$A:$B,2,0)</f>
        <v>Paul Henderson</v>
      </c>
      <c r="Q8123" s="11">
        <f>WEEKDAY('Consolidtaed Data'!$F1592)</f>
        <v>1</v>
      </c>
      <c r="R8123" s="9">
        <f>MONTH('Consolidtaed Data'!$F1592)</f>
        <v>4</v>
      </c>
      <c r="S8123" s="9" t="str">
        <f>TEXT(Table3[[#This Row],[Purchase Date]],"MMMM")</f>
        <v>September</v>
      </c>
      <c r="T8123" s="9">
        <f>YEAR('Consolidtaed Data'!$F1592)</f>
        <v>2020</v>
      </c>
    </row>
    <row r="8124" spans="1:20" x14ac:dyDescent="0.3">
      <c r="A8124" s="9" t="s">
        <v>9150</v>
      </c>
      <c r="B8124" s="9" t="s">
        <v>531</v>
      </c>
      <c r="C8124" s="9" t="s">
        <v>412</v>
      </c>
      <c r="D8124" s="9" t="s">
        <v>197</v>
      </c>
      <c r="E8124" s="9" t="s">
        <v>211</v>
      </c>
      <c r="F8124" s="12">
        <v>44449</v>
      </c>
      <c r="G8124" s="12" t="str">
        <f>VLOOKUP(Table3[[#This Row],[Product ID]],[1]Products!$A:$G,2,0)</f>
        <v>Product 62</v>
      </c>
      <c r="H8124" s="22">
        <v>2</v>
      </c>
      <c r="I8124" s="9">
        <f>VLOOKUP('Consolidtaed Data'!$B1771,[1]Products!$A:$G,4,0)</f>
        <v>2283</v>
      </c>
      <c r="J8124" s="9">
        <f>VLOOKUP('Consolidtaed Data'!$B1771,[1]Products!$A:$G,3,0)</f>
        <v>1484</v>
      </c>
      <c r="K8124" s="9">
        <f>'Consolidtaed Data'!$J1771*'Consolidtaed Data'!$H1771</f>
        <v>1995</v>
      </c>
      <c r="L8124" s="9">
        <f>'Consolidtaed Data'!$I1771*'Consolidtaed Data'!$H1771</f>
        <v>3834</v>
      </c>
      <c r="M8124" s="9">
        <f>'Consolidtaed Data'!$L1771-'Consolidtaed Data'!$K1771</f>
        <v>383</v>
      </c>
      <c r="N8124" s="9" t="str">
        <f>VLOOKUP('Consolidtaed Data'!$C1771,[1]Locations!$A:$O,2,0)</f>
        <v>Salinas</v>
      </c>
      <c r="O8124" s="9" t="str">
        <f>VLOOKUP('Consolidtaed Data'!$D1771,'[1]Sales People'!$A:$B,2,0)</f>
        <v>Larry Marshall</v>
      </c>
      <c r="P8124" s="9" t="str">
        <f>VLOOKUP('Consolidtaed Data'!$E1771,[1]Customers!$A:$B,2,0)</f>
        <v>Sean Black</v>
      </c>
      <c r="Q8124" s="11">
        <f>WEEKDAY('Consolidtaed Data'!$F1771)</f>
        <v>7</v>
      </c>
      <c r="R8124" s="9">
        <f>MONTH('Consolidtaed Data'!$F1771)</f>
        <v>5</v>
      </c>
      <c r="S8124" s="9" t="str">
        <f>TEXT(Table3[[#This Row],[Purchase Date]],"MMMM")</f>
        <v>September</v>
      </c>
      <c r="T8124" s="9">
        <f>YEAR('Consolidtaed Data'!$F1771)</f>
        <v>2020</v>
      </c>
    </row>
    <row r="8125" spans="1:20" x14ac:dyDescent="0.3">
      <c r="A8125" s="9" t="s">
        <v>9151</v>
      </c>
      <c r="B8125" s="9" t="s">
        <v>191</v>
      </c>
      <c r="C8125" s="9" t="s">
        <v>30</v>
      </c>
      <c r="D8125" s="9" t="s">
        <v>22</v>
      </c>
      <c r="E8125" s="9" t="s">
        <v>1545</v>
      </c>
      <c r="F8125" s="12">
        <v>44449</v>
      </c>
      <c r="G8125" s="12" t="str">
        <f>VLOOKUP(Table3[[#This Row],[Product ID]],[1]Products!$A:$G,2,0)</f>
        <v>Product 36</v>
      </c>
      <c r="H8125" s="22">
        <v>1</v>
      </c>
      <c r="I8125" s="9">
        <f>VLOOKUP('Consolidtaed Data'!$B1938,[1]Products!$A:$G,4,0)</f>
        <v>1587</v>
      </c>
      <c r="J8125" s="9">
        <f>VLOOKUP('Consolidtaed Data'!$B1938,[1]Products!$A:$G,3,0)</f>
        <v>1301</v>
      </c>
      <c r="K8125" s="9">
        <f>'Consolidtaed Data'!$J1938*'Consolidtaed Data'!$H1938</f>
        <v>3324</v>
      </c>
      <c r="L8125" s="9">
        <f>'Consolidtaed Data'!$I1938*'Consolidtaed Data'!$H1938</f>
        <v>4053</v>
      </c>
      <c r="M8125" s="9">
        <f>'Consolidtaed Data'!$L1938-'Consolidtaed Data'!$K1938</f>
        <v>1484</v>
      </c>
      <c r="N8125" s="9" t="str">
        <f>VLOOKUP('Consolidtaed Data'!$C1938,[1]Locations!$A:$O,2,0)</f>
        <v>Chula Vista</v>
      </c>
      <c r="O8125" s="9" t="str">
        <f>VLOOKUP('Consolidtaed Data'!$D1938,'[1]Sales People'!$A:$B,2,0)</f>
        <v>Clarence Fox</v>
      </c>
      <c r="P8125" s="9" t="str">
        <f>VLOOKUP('Consolidtaed Data'!$E1938,[1]Customers!$A:$B,2,0)</f>
        <v>Jason Walker</v>
      </c>
      <c r="Q8125" s="11">
        <f>WEEKDAY('Consolidtaed Data'!$F1938)</f>
        <v>5</v>
      </c>
      <c r="R8125" s="9">
        <f>MONTH('Consolidtaed Data'!$F1938)</f>
        <v>5</v>
      </c>
      <c r="S8125" s="9" t="str">
        <f>TEXT(Table3[[#This Row],[Purchase Date]],"MMMM")</f>
        <v>September</v>
      </c>
      <c r="T8125" s="9">
        <f>YEAR('Consolidtaed Data'!$F1938)</f>
        <v>2020</v>
      </c>
    </row>
    <row r="8126" spans="1:20" x14ac:dyDescent="0.3">
      <c r="A8126" s="9" t="s">
        <v>9152</v>
      </c>
      <c r="B8126" s="9" t="s">
        <v>429</v>
      </c>
      <c r="C8126" s="9" t="s">
        <v>228</v>
      </c>
      <c r="D8126" s="9" t="s">
        <v>22</v>
      </c>
      <c r="E8126" s="9" t="s">
        <v>646</v>
      </c>
      <c r="F8126" s="12">
        <v>44449</v>
      </c>
      <c r="G8126" s="12" t="str">
        <f>VLOOKUP(Table3[[#This Row],[Product ID]],[1]Products!$A:$G,2,0)</f>
        <v>Product 87</v>
      </c>
      <c r="H8126" s="22">
        <v>1</v>
      </c>
      <c r="I8126" s="9">
        <f>VLOOKUP('Consolidtaed Data'!$B1953,[1]Products!$A:$G,4,0)</f>
        <v>2141</v>
      </c>
      <c r="J8126" s="9">
        <f>VLOOKUP('Consolidtaed Data'!$B1953,[1]Products!$A:$G,3,0)</f>
        <v>1777</v>
      </c>
      <c r="K8126" s="9">
        <f>'Consolidtaed Data'!$J1953*'Consolidtaed Data'!$H1953</f>
        <v>1190</v>
      </c>
      <c r="L8126" s="9">
        <f>'Consolidtaed Data'!$I1953*'Consolidtaed Data'!$H1953</f>
        <v>1566</v>
      </c>
      <c r="M8126" s="9">
        <f>'Consolidtaed Data'!$L1953-'Consolidtaed Data'!$K1953</f>
        <v>1953</v>
      </c>
      <c r="N8126" s="9" t="str">
        <f>VLOOKUP('Consolidtaed Data'!$C1953,[1]Locations!$A:$O,2,0)</f>
        <v>Concord</v>
      </c>
      <c r="O8126" s="9" t="str">
        <f>VLOOKUP('Consolidtaed Data'!$D1953,'[1]Sales People'!$A:$B,2,0)</f>
        <v>Joshua Taylor</v>
      </c>
      <c r="P8126" s="9" t="str">
        <f>VLOOKUP('Consolidtaed Data'!$E1953,[1]Customers!$A:$B,2,0)</f>
        <v>Stephen Cook</v>
      </c>
      <c r="Q8126" s="11">
        <f>WEEKDAY('Consolidtaed Data'!$F1953)</f>
        <v>6</v>
      </c>
      <c r="R8126" s="9">
        <f>MONTH('Consolidtaed Data'!$F1953)</f>
        <v>5</v>
      </c>
      <c r="S8126" s="9" t="str">
        <f>TEXT(Table3[[#This Row],[Purchase Date]],"MMMM")</f>
        <v>September</v>
      </c>
      <c r="T8126" s="9">
        <f>YEAR('Consolidtaed Data'!$F1953)</f>
        <v>2020</v>
      </c>
    </row>
    <row r="8127" spans="1:20" x14ac:dyDescent="0.3">
      <c r="A8127" s="9" t="s">
        <v>9153</v>
      </c>
      <c r="B8127" s="9" t="s">
        <v>209</v>
      </c>
      <c r="C8127" s="9" t="s">
        <v>275</v>
      </c>
      <c r="D8127" s="9" t="s">
        <v>220</v>
      </c>
      <c r="E8127" s="9" t="s">
        <v>3054</v>
      </c>
      <c r="F8127" s="12">
        <v>44449</v>
      </c>
      <c r="G8127" s="12" t="str">
        <f>VLOOKUP(Table3[[#This Row],[Product ID]],[1]Products!$A:$G,2,0)</f>
        <v>Product 86</v>
      </c>
      <c r="H8127" s="22">
        <v>4</v>
      </c>
      <c r="I8127" s="9">
        <f>VLOOKUP('Consolidtaed Data'!$B2056,[1]Products!$A:$G,4,0)</f>
        <v>112</v>
      </c>
      <c r="J8127" s="9">
        <f>VLOOKUP('Consolidtaed Data'!$B2056,[1]Products!$A:$G,3,0)</f>
        <v>90</v>
      </c>
      <c r="K8127" s="9">
        <f>'Consolidtaed Data'!$J2056*'Consolidtaed Data'!$H2056</f>
        <v>1168</v>
      </c>
      <c r="L8127" s="9">
        <f>'Consolidtaed Data'!$I2056*'Consolidtaed Data'!$H2056</f>
        <v>1826</v>
      </c>
      <c r="M8127" s="9">
        <f>'Consolidtaed Data'!$L2056-'Consolidtaed Data'!$K2056</f>
        <v>290</v>
      </c>
      <c r="N8127" s="9" t="str">
        <f>VLOOKUP('Consolidtaed Data'!$C2056,[1]Locations!$A:$O,2,0)</f>
        <v>San Buenaventura (Ventura)</v>
      </c>
      <c r="O8127" s="9" t="str">
        <f>VLOOKUP('Consolidtaed Data'!$D2056,'[1]Sales People'!$A:$B,2,0)</f>
        <v>Fred Robertson</v>
      </c>
      <c r="P8127" s="9" t="str">
        <f>VLOOKUP('Consolidtaed Data'!$E2056,[1]Customers!$A:$B,2,0)</f>
        <v>Stephen Greene</v>
      </c>
      <c r="Q8127" s="11">
        <f>WEEKDAY('Consolidtaed Data'!$F2056)</f>
        <v>7</v>
      </c>
      <c r="R8127" s="9">
        <f>MONTH('Consolidtaed Data'!$F2056)</f>
        <v>5</v>
      </c>
      <c r="S8127" s="9" t="str">
        <f>TEXT(Table3[[#This Row],[Purchase Date]],"MMMM")</f>
        <v>September</v>
      </c>
      <c r="T8127" s="9">
        <f>YEAR('Consolidtaed Data'!$F2056)</f>
        <v>2020</v>
      </c>
    </row>
    <row r="8128" spans="1:20" x14ac:dyDescent="0.3">
      <c r="A8128" s="9" t="s">
        <v>9154</v>
      </c>
      <c r="B8128" s="9" t="s">
        <v>298</v>
      </c>
      <c r="C8128" s="9" t="s">
        <v>45</v>
      </c>
      <c r="D8128" s="9" t="s">
        <v>206</v>
      </c>
      <c r="E8128" s="9" t="s">
        <v>1428</v>
      </c>
      <c r="F8128" s="12">
        <v>44449</v>
      </c>
      <c r="G8128" s="12" t="str">
        <f>VLOOKUP(Table3[[#This Row],[Product ID]],[1]Products!$A:$G,2,0)</f>
        <v>Product 53</v>
      </c>
      <c r="H8128" s="22">
        <v>1</v>
      </c>
      <c r="I8128" s="9">
        <f>VLOOKUP('Consolidtaed Data'!$B2486,[1]Products!$A:$G,4,0)</f>
        <v>127</v>
      </c>
      <c r="J8128" s="9">
        <f>VLOOKUP('Consolidtaed Data'!$B2486,[1]Products!$A:$G,3,0)</f>
        <v>79</v>
      </c>
      <c r="K8128" s="9">
        <f>'Consolidtaed Data'!$J2486*'Consolidtaed Data'!$H2486</f>
        <v>562</v>
      </c>
      <c r="L8128" s="9">
        <f>'Consolidtaed Data'!$I2486*'Consolidtaed Data'!$H2486</f>
        <v>826</v>
      </c>
      <c r="M8128" s="9">
        <f>'Consolidtaed Data'!$L2486-'Consolidtaed Data'!$K2486</f>
        <v>280</v>
      </c>
      <c r="N8128" s="9" t="str">
        <f>VLOOKUP('Consolidtaed Data'!$C2486,[1]Locations!$A:$O,2,0)</f>
        <v>Oakland</v>
      </c>
      <c r="O8128" s="9" t="str">
        <f>VLOOKUP('Consolidtaed Data'!$D2486,'[1]Sales People'!$A:$B,2,0)</f>
        <v>Brian Hansen</v>
      </c>
      <c r="P8128" s="9" t="str">
        <f>VLOOKUP('Consolidtaed Data'!$E2486,[1]Customers!$A:$B,2,0)</f>
        <v>Antonio Shaw</v>
      </c>
      <c r="Q8128" s="11">
        <f>WEEKDAY('Consolidtaed Data'!$F2486)</f>
        <v>1</v>
      </c>
      <c r="R8128" s="9">
        <f>MONTH('Consolidtaed Data'!$F2486)</f>
        <v>6</v>
      </c>
      <c r="S8128" s="9" t="str">
        <f>TEXT(Table3[[#This Row],[Purchase Date]],"MMMM")</f>
        <v>September</v>
      </c>
      <c r="T8128" s="9">
        <f>YEAR('Consolidtaed Data'!$F2486)</f>
        <v>2020</v>
      </c>
    </row>
    <row r="8129" spans="1:20" x14ac:dyDescent="0.3">
      <c r="A8129" s="9" t="s">
        <v>9155</v>
      </c>
      <c r="B8129" s="9" t="s">
        <v>364</v>
      </c>
      <c r="C8129" s="9" t="s">
        <v>472</v>
      </c>
      <c r="D8129" s="9" t="s">
        <v>241</v>
      </c>
      <c r="E8129" s="9" t="s">
        <v>410</v>
      </c>
      <c r="F8129" s="12">
        <v>44449</v>
      </c>
      <c r="G8129" s="12" t="str">
        <f>VLOOKUP(Table3[[#This Row],[Product ID]],[1]Products!$A:$G,2,0)</f>
        <v>Product 45</v>
      </c>
      <c r="H8129" s="22">
        <v>1</v>
      </c>
      <c r="I8129" s="9">
        <f>VLOOKUP('Consolidtaed Data'!$B2731,[1]Products!$A:$G,4,0)</f>
        <v>637</v>
      </c>
      <c r="J8129" s="9">
        <f>VLOOKUP('Consolidtaed Data'!$B2731,[1]Products!$A:$G,3,0)</f>
        <v>389</v>
      </c>
      <c r="K8129" s="9">
        <f>'Consolidtaed Data'!$J2731*'Consolidtaed Data'!$H2731</f>
        <v>584</v>
      </c>
      <c r="L8129" s="9">
        <f>'Consolidtaed Data'!$I2731*'Consolidtaed Data'!$H2731</f>
        <v>913</v>
      </c>
      <c r="M8129" s="9">
        <f>'Consolidtaed Data'!$L2731-'Consolidtaed Data'!$K2731</f>
        <v>795</v>
      </c>
      <c r="N8129" s="9" t="str">
        <f>VLOOKUP('Consolidtaed Data'!$C2731,[1]Locations!$A:$O,2,0)</f>
        <v>Temecula</v>
      </c>
      <c r="O8129" s="9" t="str">
        <f>VLOOKUP('Consolidtaed Data'!$D2731,'[1]Sales People'!$A:$B,2,0)</f>
        <v>Jerry Perry</v>
      </c>
      <c r="P8129" s="9" t="str">
        <f>VLOOKUP('Consolidtaed Data'!$E2731,[1]Customers!$A:$B,2,0)</f>
        <v>Antonio Cooper</v>
      </c>
      <c r="Q8129" s="11">
        <f>WEEKDAY('Consolidtaed Data'!$F2731)</f>
        <v>7</v>
      </c>
      <c r="R8129" s="9">
        <f>MONTH('Consolidtaed Data'!$F2731)</f>
        <v>7</v>
      </c>
      <c r="S8129" s="9" t="str">
        <f>TEXT(Table3[[#This Row],[Purchase Date]],"MMMM")</f>
        <v>September</v>
      </c>
      <c r="T8129" s="9">
        <f>YEAR('Consolidtaed Data'!$F2731)</f>
        <v>2020</v>
      </c>
    </row>
    <row r="8130" spans="1:20" x14ac:dyDescent="0.3">
      <c r="A8130" s="9" t="s">
        <v>9156</v>
      </c>
      <c r="B8130" s="9" t="s">
        <v>168</v>
      </c>
      <c r="C8130" s="9" t="s">
        <v>63</v>
      </c>
      <c r="D8130" s="9" t="s">
        <v>95</v>
      </c>
      <c r="E8130" s="9" t="s">
        <v>410</v>
      </c>
      <c r="F8130" s="12">
        <v>44449</v>
      </c>
      <c r="G8130" s="12" t="str">
        <f>VLOOKUP(Table3[[#This Row],[Product ID]],[1]Products!$A:$G,2,0)</f>
        <v>Product 26</v>
      </c>
      <c r="H8130" s="22">
        <v>4</v>
      </c>
      <c r="I8130" s="9">
        <f>VLOOKUP('Consolidtaed Data'!$B2788,[1]Products!$A:$G,4,0)</f>
        <v>1671</v>
      </c>
      <c r="J8130" s="9">
        <f>VLOOKUP('Consolidtaed Data'!$B2788,[1]Products!$A:$G,3,0)</f>
        <v>1220</v>
      </c>
      <c r="K8130" s="9">
        <f>'Consolidtaed Data'!$J2788*'Consolidtaed Data'!$H2788</f>
        <v>1305</v>
      </c>
      <c r="L8130" s="9">
        <f>'Consolidtaed Data'!$I2788*'Consolidtaed Data'!$H2788</f>
        <v>1812</v>
      </c>
      <c r="M8130" s="9">
        <f>'Consolidtaed Data'!$L2788-'Consolidtaed Data'!$K2788</f>
        <v>137</v>
      </c>
      <c r="N8130" s="9" t="str">
        <f>VLOOKUP('Consolidtaed Data'!$C2788,[1]Locations!$A:$O,2,0)</f>
        <v>Palmdale</v>
      </c>
      <c r="O8130" s="9" t="str">
        <f>VLOOKUP('Consolidtaed Data'!$D2788,'[1]Sales People'!$A:$B,2,0)</f>
        <v>Sean Miller</v>
      </c>
      <c r="P8130" s="9" t="str">
        <f>VLOOKUP('Consolidtaed Data'!$E2788,[1]Customers!$A:$B,2,0)</f>
        <v>Matthew Smith</v>
      </c>
      <c r="Q8130" s="11">
        <f>WEEKDAY('Consolidtaed Data'!$F2788)</f>
        <v>5</v>
      </c>
      <c r="R8130" s="9">
        <f>MONTH('Consolidtaed Data'!$F2788)</f>
        <v>7</v>
      </c>
      <c r="S8130" s="9" t="str">
        <f>TEXT(Table3[[#This Row],[Purchase Date]],"MMMM")</f>
        <v>September</v>
      </c>
      <c r="T8130" s="9">
        <f>YEAR('Consolidtaed Data'!$F2788)</f>
        <v>2020</v>
      </c>
    </row>
    <row r="8131" spans="1:20" x14ac:dyDescent="0.3">
      <c r="A8131" s="9" t="s">
        <v>9157</v>
      </c>
      <c r="B8131" s="9" t="s">
        <v>369</v>
      </c>
      <c r="C8131" s="9" t="s">
        <v>331</v>
      </c>
      <c r="D8131" s="9" t="s">
        <v>326</v>
      </c>
      <c r="E8131" s="9" t="s">
        <v>358</v>
      </c>
      <c r="F8131" s="12">
        <v>44449</v>
      </c>
      <c r="G8131" s="12" t="str">
        <f>VLOOKUP(Table3[[#This Row],[Product ID]],[1]Products!$A:$G,2,0)</f>
        <v>Product 8</v>
      </c>
      <c r="H8131" s="22">
        <v>3</v>
      </c>
      <c r="I8131" s="9">
        <f>VLOOKUP('Consolidtaed Data'!$B2793,[1]Products!$A:$G,4,0)</f>
        <v>217</v>
      </c>
      <c r="J8131" s="9">
        <f>VLOOKUP('Consolidtaed Data'!$B2793,[1]Products!$A:$G,3,0)</f>
        <v>171</v>
      </c>
      <c r="K8131" s="9">
        <f>'Consolidtaed Data'!$J2793*'Consolidtaed Data'!$H2793</f>
        <v>168</v>
      </c>
      <c r="L8131" s="9">
        <f>'Consolidtaed Data'!$I2793*'Consolidtaed Data'!$H2793</f>
        <v>246</v>
      </c>
      <c r="M8131" s="9">
        <f>'Consolidtaed Data'!$L2793-'Consolidtaed Data'!$K2793</f>
        <v>530</v>
      </c>
      <c r="N8131" s="9" t="str">
        <f>VLOOKUP('Consolidtaed Data'!$C2793,[1]Locations!$A:$O,2,0)</f>
        <v>Fullerton</v>
      </c>
      <c r="O8131" s="9" t="str">
        <f>VLOOKUP('Consolidtaed Data'!$D2793,'[1]Sales People'!$A:$B,2,0)</f>
        <v>Sean Miller</v>
      </c>
      <c r="P8131" s="9" t="str">
        <f>VLOOKUP('Consolidtaed Data'!$E2793,[1]Customers!$A:$B,2,0)</f>
        <v>Joe Carroll</v>
      </c>
      <c r="Q8131" s="11">
        <f>WEEKDAY('Consolidtaed Data'!$F2793)</f>
        <v>5</v>
      </c>
      <c r="R8131" s="9">
        <f>MONTH('Consolidtaed Data'!$F2793)</f>
        <v>7</v>
      </c>
      <c r="S8131" s="9" t="str">
        <f>TEXT(Table3[[#This Row],[Purchase Date]],"MMMM")</f>
        <v>September</v>
      </c>
      <c r="T8131" s="9">
        <f>YEAR('Consolidtaed Data'!$F2793)</f>
        <v>2020</v>
      </c>
    </row>
    <row r="8132" spans="1:20" x14ac:dyDescent="0.3">
      <c r="A8132" s="9" t="s">
        <v>9158</v>
      </c>
      <c r="B8132" s="9" t="s">
        <v>119</v>
      </c>
      <c r="C8132" s="9" t="s">
        <v>472</v>
      </c>
      <c r="D8132" s="9" t="s">
        <v>161</v>
      </c>
      <c r="E8132" s="9" t="s">
        <v>903</v>
      </c>
      <c r="F8132" s="12">
        <v>44449</v>
      </c>
      <c r="G8132" s="12" t="str">
        <f>VLOOKUP(Table3[[#This Row],[Product ID]],[1]Products!$A:$G,2,0)</f>
        <v>Product 67</v>
      </c>
      <c r="H8132" s="22">
        <v>1</v>
      </c>
      <c r="I8132" s="9">
        <f>VLOOKUP('Consolidtaed Data'!$B2828,[1]Products!$A:$G,4,0)</f>
        <v>684</v>
      </c>
      <c r="J8132" s="9">
        <f>VLOOKUP('Consolidtaed Data'!$B2828,[1]Products!$A:$G,3,0)</f>
        <v>561</v>
      </c>
      <c r="K8132" s="9">
        <f>'Consolidtaed Data'!$J2828*'Consolidtaed Data'!$H2828</f>
        <v>1067</v>
      </c>
      <c r="L8132" s="9">
        <f>'Consolidtaed Data'!$I2828*'Consolidtaed Data'!$H2828</f>
        <v>1809</v>
      </c>
      <c r="M8132" s="9">
        <f>'Consolidtaed Data'!$L2828-'Consolidtaed Data'!$K2828</f>
        <v>248</v>
      </c>
      <c r="N8132" s="9" t="str">
        <f>VLOOKUP('Consolidtaed Data'!$C2828,[1]Locations!$A:$O,2,0)</f>
        <v>Torrance</v>
      </c>
      <c r="O8132" s="9" t="str">
        <f>VLOOKUP('Consolidtaed Data'!$D2828,'[1]Sales People'!$A:$B,2,0)</f>
        <v>Jerry Perry</v>
      </c>
      <c r="P8132" s="9" t="str">
        <f>VLOOKUP('Consolidtaed Data'!$E2828,[1]Customers!$A:$B,2,0)</f>
        <v>David Wheeler</v>
      </c>
      <c r="Q8132" s="11">
        <f>WEEKDAY('Consolidtaed Data'!$F2828)</f>
        <v>2</v>
      </c>
      <c r="R8132" s="9">
        <f>MONTH('Consolidtaed Data'!$F2828)</f>
        <v>7</v>
      </c>
      <c r="S8132" s="9" t="str">
        <f>TEXT(Table3[[#This Row],[Purchase Date]],"MMMM")</f>
        <v>September</v>
      </c>
      <c r="T8132" s="9">
        <f>YEAR('Consolidtaed Data'!$F2828)</f>
        <v>2020</v>
      </c>
    </row>
    <row r="8133" spans="1:20" x14ac:dyDescent="0.3">
      <c r="A8133" s="9" t="s">
        <v>9159</v>
      </c>
      <c r="B8133" s="9" t="s">
        <v>369</v>
      </c>
      <c r="C8133" s="9" t="s">
        <v>63</v>
      </c>
      <c r="D8133" s="9" t="s">
        <v>80</v>
      </c>
      <c r="E8133" s="9" t="s">
        <v>296</v>
      </c>
      <c r="F8133" s="12">
        <v>44449</v>
      </c>
      <c r="G8133" s="12" t="str">
        <f>VLOOKUP(Table3[[#This Row],[Product ID]],[1]Products!$A:$G,2,0)</f>
        <v>Product 8</v>
      </c>
      <c r="H8133" s="22">
        <v>4</v>
      </c>
      <c r="I8133" s="9">
        <f>VLOOKUP('Consolidtaed Data'!$B2830,[1]Products!$A:$G,4,0)</f>
        <v>1862</v>
      </c>
      <c r="J8133" s="9">
        <f>VLOOKUP('Consolidtaed Data'!$B2830,[1]Products!$A:$G,3,0)</f>
        <v>1173</v>
      </c>
      <c r="K8133" s="9">
        <f>'Consolidtaed Data'!$J2830*'Consolidtaed Data'!$H2830</f>
        <v>850</v>
      </c>
      <c r="L8133" s="9">
        <f>'Consolidtaed Data'!$I2830*'Consolidtaed Data'!$H2830</f>
        <v>1090</v>
      </c>
      <c r="M8133" s="9">
        <f>'Consolidtaed Data'!$L2830-'Consolidtaed Data'!$K2830</f>
        <v>702</v>
      </c>
      <c r="N8133" s="9" t="str">
        <f>VLOOKUP('Consolidtaed Data'!$C2830,[1]Locations!$A:$O,2,0)</f>
        <v>San Diego</v>
      </c>
      <c r="O8133" s="9" t="str">
        <f>VLOOKUP('Consolidtaed Data'!$D2830,'[1]Sales People'!$A:$B,2,0)</f>
        <v>Bobby Russell</v>
      </c>
      <c r="P8133" s="9" t="str">
        <f>VLOOKUP('Consolidtaed Data'!$E2830,[1]Customers!$A:$B,2,0)</f>
        <v>Nicholas Simmons</v>
      </c>
      <c r="Q8133" s="11">
        <f>WEEKDAY('Consolidtaed Data'!$F2830)</f>
        <v>2</v>
      </c>
      <c r="R8133" s="9">
        <f>MONTH('Consolidtaed Data'!$F2830)</f>
        <v>7</v>
      </c>
      <c r="S8133" s="9" t="str">
        <f>TEXT(Table3[[#This Row],[Purchase Date]],"MMMM")</f>
        <v>September</v>
      </c>
      <c r="T8133" s="9">
        <f>YEAR('Consolidtaed Data'!$F2830)</f>
        <v>2020</v>
      </c>
    </row>
    <row r="8134" spans="1:20" x14ac:dyDescent="0.3">
      <c r="A8134" s="9" t="s">
        <v>9160</v>
      </c>
      <c r="B8134" s="9" t="s">
        <v>580</v>
      </c>
      <c r="C8134" s="9" t="s">
        <v>295</v>
      </c>
      <c r="D8134" s="9" t="s">
        <v>131</v>
      </c>
      <c r="E8134" s="9" t="s">
        <v>256</v>
      </c>
      <c r="F8134" s="12">
        <v>44449</v>
      </c>
      <c r="G8134" s="12" t="str">
        <f>VLOOKUP(Table3[[#This Row],[Product ID]],[1]Products!$A:$G,2,0)</f>
        <v>Product 1</v>
      </c>
      <c r="H8134" s="22">
        <v>1</v>
      </c>
      <c r="I8134" s="9">
        <f>VLOOKUP('Consolidtaed Data'!$B3166,[1]Products!$A:$G,4,0)</f>
        <v>1351</v>
      </c>
      <c r="J8134" s="9">
        <f>VLOOKUP('Consolidtaed Data'!$B3166,[1]Products!$A:$G,3,0)</f>
        <v>1108</v>
      </c>
      <c r="K8134" s="9">
        <f>'Consolidtaed Data'!$J3166*'Consolidtaed Data'!$H3166</f>
        <v>4452</v>
      </c>
      <c r="L8134" s="9">
        <f>'Consolidtaed Data'!$I3166*'Consolidtaed Data'!$H3166</f>
        <v>6849</v>
      </c>
      <c r="M8134" s="9">
        <f>'Consolidtaed Data'!$L3166-'Consolidtaed Data'!$K3166</f>
        <v>1312</v>
      </c>
      <c r="N8134" s="9" t="str">
        <f>VLOOKUP('Consolidtaed Data'!$C3166,[1]Locations!$A:$O,2,0)</f>
        <v>Rancho Cucamonga</v>
      </c>
      <c r="O8134" s="9" t="str">
        <f>VLOOKUP('Consolidtaed Data'!$D3166,'[1]Sales People'!$A:$B,2,0)</f>
        <v>Andrew Bowman</v>
      </c>
      <c r="P8134" s="9" t="str">
        <f>VLOOKUP('Consolidtaed Data'!$E3166,[1]Customers!$A:$B,2,0)</f>
        <v>Antonio Frazier</v>
      </c>
      <c r="Q8134" s="11">
        <f>WEEKDAY('Consolidtaed Data'!$F3166)</f>
        <v>6</v>
      </c>
      <c r="R8134" s="9">
        <f>MONTH('Consolidtaed Data'!$F3166)</f>
        <v>8</v>
      </c>
      <c r="S8134" s="9" t="str">
        <f>TEXT(Table3[[#This Row],[Purchase Date]],"MMMM")</f>
        <v>September</v>
      </c>
      <c r="T8134" s="9">
        <f>YEAR('Consolidtaed Data'!$F3166)</f>
        <v>2020</v>
      </c>
    </row>
    <row r="8135" spans="1:20" x14ac:dyDescent="0.3">
      <c r="A8135" s="9" t="s">
        <v>9161</v>
      </c>
      <c r="B8135" s="9" t="s">
        <v>301</v>
      </c>
      <c r="C8135" s="9" t="s">
        <v>249</v>
      </c>
      <c r="D8135" s="9" t="s">
        <v>80</v>
      </c>
      <c r="E8135" s="9" t="s">
        <v>837</v>
      </c>
      <c r="F8135" s="12">
        <v>44449</v>
      </c>
      <c r="G8135" s="12" t="str">
        <f>VLOOKUP(Table3[[#This Row],[Product ID]],[1]Products!$A:$G,2,0)</f>
        <v>Product 57</v>
      </c>
      <c r="H8135" s="22">
        <v>3</v>
      </c>
      <c r="I8135" s="9">
        <f>VLOOKUP('Consolidtaed Data'!$B3460,[1]Products!$A:$G,4,0)</f>
        <v>2464</v>
      </c>
      <c r="J8135" s="9">
        <f>VLOOKUP('Consolidtaed Data'!$B3460,[1]Products!$A:$G,3,0)</f>
        <v>1774</v>
      </c>
      <c r="K8135" s="9">
        <f>'Consolidtaed Data'!$J3460*'Consolidtaed Data'!$H3460</f>
        <v>1397</v>
      </c>
      <c r="L8135" s="9">
        <f>'Consolidtaed Data'!$I3460*'Consolidtaed Data'!$H3460</f>
        <v>1967</v>
      </c>
      <c r="M8135" s="9">
        <f>'Consolidtaed Data'!$L3460-'Consolidtaed Data'!$K3460</f>
        <v>95</v>
      </c>
      <c r="N8135" s="9" t="str">
        <f>VLOOKUP('Consolidtaed Data'!$C3460,[1]Locations!$A:$O,2,0)</f>
        <v>Riverside</v>
      </c>
      <c r="O8135" s="9" t="str">
        <f>VLOOKUP('Consolidtaed Data'!$D3460,'[1]Sales People'!$A:$B,2,0)</f>
        <v>Ronald Reed</v>
      </c>
      <c r="P8135" s="9" t="str">
        <f>VLOOKUP('Consolidtaed Data'!$E3460,[1]Customers!$A:$B,2,0)</f>
        <v>Todd Roberts</v>
      </c>
      <c r="Q8135" s="11">
        <f>WEEKDAY('Consolidtaed Data'!$F3460)</f>
        <v>5</v>
      </c>
      <c r="R8135" s="9">
        <f>MONTH('Consolidtaed Data'!$F3460)</f>
        <v>9</v>
      </c>
      <c r="S8135" s="9" t="str">
        <f>TEXT(Table3[[#This Row],[Purchase Date]],"MMMM")</f>
        <v>September</v>
      </c>
      <c r="T8135" s="9">
        <f>YEAR('Consolidtaed Data'!$F3460)</f>
        <v>2020</v>
      </c>
    </row>
    <row r="8136" spans="1:20" x14ac:dyDescent="0.3">
      <c r="A8136" s="9" t="s">
        <v>9162</v>
      </c>
      <c r="B8136" s="9" t="s">
        <v>338</v>
      </c>
      <c r="C8136" s="9" t="s">
        <v>30</v>
      </c>
      <c r="D8136" s="9" t="s">
        <v>153</v>
      </c>
      <c r="E8136" s="9" t="s">
        <v>406</v>
      </c>
      <c r="F8136" s="12">
        <v>44449</v>
      </c>
      <c r="G8136" s="12" t="str">
        <f>VLOOKUP(Table3[[#This Row],[Product ID]],[1]Products!$A:$G,2,0)</f>
        <v>Product 95</v>
      </c>
      <c r="H8136" s="22">
        <v>1</v>
      </c>
      <c r="I8136" s="9">
        <f>VLOOKUP('Consolidtaed Data'!$B3497,[1]Products!$A:$G,4,0)</f>
        <v>800</v>
      </c>
      <c r="J8136" s="9">
        <f>VLOOKUP('Consolidtaed Data'!$B3497,[1]Products!$A:$G,3,0)</f>
        <v>536</v>
      </c>
      <c r="K8136" s="9">
        <f>'Consolidtaed Data'!$J3497*'Consolidtaed Data'!$H3497</f>
        <v>22</v>
      </c>
      <c r="L8136" s="9">
        <f>'Consolidtaed Data'!$I3497*'Consolidtaed Data'!$H3497</f>
        <v>35</v>
      </c>
      <c r="M8136" s="9">
        <f>'Consolidtaed Data'!$L3497-'Consolidtaed Data'!$K3497</f>
        <v>1024</v>
      </c>
      <c r="N8136" s="9" t="str">
        <f>VLOOKUP('Consolidtaed Data'!$C3497,[1]Locations!$A:$O,2,0)</f>
        <v>Norwalk</v>
      </c>
      <c r="O8136" s="9" t="str">
        <f>VLOOKUP('Consolidtaed Data'!$D3497,'[1]Sales People'!$A:$B,2,0)</f>
        <v>Brian Davis</v>
      </c>
      <c r="P8136" s="9" t="str">
        <f>VLOOKUP('Consolidtaed Data'!$E3497,[1]Customers!$A:$B,2,0)</f>
        <v>Jeremy Jenkins</v>
      </c>
      <c r="Q8136" s="11">
        <f>WEEKDAY('Consolidtaed Data'!$F3497)</f>
        <v>1</v>
      </c>
      <c r="R8136" s="9">
        <f>MONTH('Consolidtaed Data'!$F3497)</f>
        <v>9</v>
      </c>
      <c r="S8136" s="9" t="str">
        <f>TEXT(Table3[[#This Row],[Purchase Date]],"MMMM")</f>
        <v>September</v>
      </c>
      <c r="T8136" s="9">
        <f>YEAR('Consolidtaed Data'!$F3497)</f>
        <v>2020</v>
      </c>
    </row>
    <row r="8137" spans="1:20" x14ac:dyDescent="0.3">
      <c r="A8137" s="9" t="s">
        <v>9163</v>
      </c>
      <c r="B8137" s="9" t="s">
        <v>364</v>
      </c>
      <c r="C8137" s="9" t="s">
        <v>104</v>
      </c>
      <c r="D8137" s="9" t="s">
        <v>113</v>
      </c>
      <c r="E8137" s="9" t="s">
        <v>183</v>
      </c>
      <c r="F8137" s="12">
        <v>44450</v>
      </c>
      <c r="G8137" s="12" t="str">
        <f>VLOOKUP(Table3[[#This Row],[Product ID]],[1]Products!$A:$G,2,0)</f>
        <v>Product 45</v>
      </c>
      <c r="H8137" s="22">
        <v>3</v>
      </c>
      <c r="I8137" s="9">
        <f>VLOOKUP('Consolidtaed Data'!$B30,[1]Products!$A:$G,4,0)</f>
        <v>315</v>
      </c>
      <c r="J8137" s="9">
        <f>VLOOKUP('Consolidtaed Data'!$B30,[1]Products!$A:$G,3,0)</f>
        <v>208</v>
      </c>
      <c r="K8137" s="9">
        <f>'Consolidtaed Data'!$J30*'Consolidtaed Data'!$H30</f>
        <v>4554</v>
      </c>
      <c r="L8137" s="9">
        <f>'Consolidtaed Data'!$I30*'Consolidtaed Data'!$H30</f>
        <v>7230</v>
      </c>
      <c r="M8137" s="9">
        <f>'Consolidtaed Data'!$L30-'Consolidtaed Data'!$K30</f>
        <v>164</v>
      </c>
      <c r="N8137" s="9" t="str">
        <f>VLOOKUP('Consolidtaed Data'!$C30,[1]Locations!$A:$O,2,0)</f>
        <v>Temecula</v>
      </c>
      <c r="O8137" s="9" t="str">
        <f>VLOOKUP('Consolidtaed Data'!$D30,'[1]Sales People'!$A:$B,2,0)</f>
        <v>Joe Sims</v>
      </c>
      <c r="P8137" s="9" t="str">
        <f>VLOOKUP('Consolidtaed Data'!$E30,[1]Customers!$A:$B,2,0)</f>
        <v>Henry Bishop</v>
      </c>
      <c r="Q8137" s="11">
        <f>WEEKDAY('Consolidtaed Data'!$F30)</f>
        <v>5</v>
      </c>
      <c r="R8137" s="9">
        <f>MONTH('Consolidtaed Data'!$F30)</f>
        <v>1</v>
      </c>
      <c r="S8137" s="9" t="str">
        <f>TEXT(Table3[[#This Row],[Purchase Date]],"MMMM")</f>
        <v>September</v>
      </c>
      <c r="T8137" s="9">
        <f>YEAR('Consolidtaed Data'!$F30)</f>
        <v>2020</v>
      </c>
    </row>
    <row r="8138" spans="1:20" x14ac:dyDescent="0.3">
      <c r="A8138" s="9" t="s">
        <v>9164</v>
      </c>
      <c r="B8138" s="9" t="s">
        <v>418</v>
      </c>
      <c r="C8138" s="9" t="s">
        <v>249</v>
      </c>
      <c r="D8138" s="9" t="s">
        <v>272</v>
      </c>
      <c r="E8138" s="9" t="s">
        <v>273</v>
      </c>
      <c r="F8138" s="12">
        <v>44450</v>
      </c>
      <c r="G8138" s="12" t="str">
        <f>VLOOKUP(Table3[[#This Row],[Product ID]],[1]Products!$A:$G,2,0)</f>
        <v>Product 82</v>
      </c>
      <c r="H8138" s="22">
        <v>4</v>
      </c>
      <c r="I8138" s="9">
        <f>VLOOKUP('Consolidtaed Data'!$B52,[1]Products!$A:$G,4,0)</f>
        <v>545</v>
      </c>
      <c r="J8138" s="9">
        <f>VLOOKUP('Consolidtaed Data'!$B52,[1]Products!$A:$G,3,0)</f>
        <v>425</v>
      </c>
      <c r="K8138" s="9">
        <f>'Consolidtaed Data'!$J52*'Consolidtaed Data'!$H52</f>
        <v>1485</v>
      </c>
      <c r="L8138" s="9">
        <f>'Consolidtaed Data'!$I52*'Consolidtaed Data'!$H52</f>
        <v>2091</v>
      </c>
      <c r="M8138" s="9">
        <f>'Consolidtaed Data'!$L52-'Consolidtaed Data'!$K52</f>
        <v>1024</v>
      </c>
      <c r="N8138" s="9" t="str">
        <f>VLOOKUP('Consolidtaed Data'!$C52,[1]Locations!$A:$O,2,0)</f>
        <v>Visalia</v>
      </c>
      <c r="O8138" s="9" t="str">
        <f>VLOOKUP('Consolidtaed Data'!$D52,'[1]Sales People'!$A:$B,2,0)</f>
        <v>Patrick Ruiz</v>
      </c>
      <c r="P8138" s="9" t="str">
        <f>VLOOKUP('Consolidtaed Data'!$E52,[1]Customers!$A:$B,2,0)</f>
        <v>Brandon Wood</v>
      </c>
      <c r="Q8138" s="11">
        <f>WEEKDAY('Consolidtaed Data'!$F52)</f>
        <v>7</v>
      </c>
      <c r="R8138" s="9">
        <f>MONTH('Consolidtaed Data'!$F52)</f>
        <v>1</v>
      </c>
      <c r="S8138" s="9" t="str">
        <f>TEXT(Table3[[#This Row],[Purchase Date]],"MMMM")</f>
        <v>September</v>
      </c>
      <c r="T8138" s="9">
        <f>YEAR('Consolidtaed Data'!$F52)</f>
        <v>2020</v>
      </c>
    </row>
    <row r="8139" spans="1:20" x14ac:dyDescent="0.3">
      <c r="A8139" s="9" t="s">
        <v>9165</v>
      </c>
      <c r="B8139" s="9" t="s">
        <v>20</v>
      </c>
      <c r="C8139" s="9" t="s">
        <v>130</v>
      </c>
      <c r="D8139" s="9" t="s">
        <v>326</v>
      </c>
      <c r="E8139" s="9" t="s">
        <v>1004</v>
      </c>
      <c r="F8139" s="12">
        <v>44450</v>
      </c>
      <c r="G8139" s="12" t="str">
        <f>VLOOKUP(Table3[[#This Row],[Product ID]],[1]Products!$A:$G,2,0)</f>
        <v>Product 98</v>
      </c>
      <c r="H8139" s="22">
        <v>2</v>
      </c>
      <c r="I8139" s="9">
        <f>VLOOKUP('Consolidtaed Data'!$B375,[1]Products!$A:$G,4,0)</f>
        <v>556</v>
      </c>
      <c r="J8139" s="9">
        <f>VLOOKUP('Consolidtaed Data'!$B375,[1]Products!$A:$G,3,0)</f>
        <v>395</v>
      </c>
      <c r="K8139" s="9">
        <f>'Consolidtaed Data'!$J375*'Consolidtaed Data'!$H375</f>
        <v>1924</v>
      </c>
      <c r="L8139" s="9">
        <f>'Consolidtaed Data'!$I375*'Consolidtaed Data'!$H375</f>
        <v>2828</v>
      </c>
      <c r="M8139" s="9">
        <f>'Consolidtaed Data'!$L375-'Consolidtaed Data'!$K375</f>
        <v>855</v>
      </c>
      <c r="N8139" s="9" t="str">
        <f>VLOOKUP('Consolidtaed Data'!$C375,[1]Locations!$A:$O,2,0)</f>
        <v>Daly City</v>
      </c>
      <c r="O8139" s="9" t="str">
        <f>VLOOKUP('Consolidtaed Data'!$D375,'[1]Sales People'!$A:$B,2,0)</f>
        <v>Carl Elliott</v>
      </c>
      <c r="P8139" s="9" t="str">
        <f>VLOOKUP('Consolidtaed Data'!$E375,[1]Customers!$A:$B,2,0)</f>
        <v>Richard Jordan</v>
      </c>
      <c r="Q8139" s="11">
        <f>WEEKDAY('Consolidtaed Data'!$F375)</f>
        <v>1</v>
      </c>
      <c r="R8139" s="9">
        <f>MONTH('Consolidtaed Data'!$F375)</f>
        <v>1</v>
      </c>
      <c r="S8139" s="9" t="str">
        <f>TEXT(Table3[[#This Row],[Purchase Date]],"MMMM")</f>
        <v>September</v>
      </c>
      <c r="T8139" s="9">
        <f>YEAR('Consolidtaed Data'!$F375)</f>
        <v>2020</v>
      </c>
    </row>
    <row r="8140" spans="1:20" x14ac:dyDescent="0.3">
      <c r="A8140" s="9" t="s">
        <v>9166</v>
      </c>
      <c r="B8140" s="9" t="s">
        <v>29</v>
      </c>
      <c r="C8140" s="9" t="s">
        <v>99</v>
      </c>
      <c r="D8140" s="9" t="s">
        <v>326</v>
      </c>
      <c r="E8140" s="9" t="s">
        <v>1146</v>
      </c>
      <c r="F8140" s="12">
        <v>44450</v>
      </c>
      <c r="G8140" s="12" t="str">
        <f>VLOOKUP(Table3[[#This Row],[Product ID]],[1]Products!$A:$G,2,0)</f>
        <v>Product 37</v>
      </c>
      <c r="H8140" s="22">
        <v>1</v>
      </c>
      <c r="I8140" s="9">
        <f>VLOOKUP('Consolidtaed Data'!$B463,[1]Products!$A:$G,4,0)</f>
        <v>1338</v>
      </c>
      <c r="J8140" s="9">
        <f>VLOOKUP('Consolidtaed Data'!$B463,[1]Products!$A:$G,3,0)</f>
        <v>682</v>
      </c>
      <c r="K8140" s="9">
        <f>'Consolidtaed Data'!$J463*'Consolidtaed Data'!$H463</f>
        <v>3963</v>
      </c>
      <c r="L8140" s="9">
        <f>'Consolidtaed Data'!$I463*'Consolidtaed Data'!$H463</f>
        <v>5916</v>
      </c>
      <c r="M8140" s="9">
        <f>'Consolidtaed Data'!$L463-'Consolidtaed Data'!$K463</f>
        <v>264</v>
      </c>
      <c r="N8140" s="9" t="str">
        <f>VLOOKUP('Consolidtaed Data'!$C463,[1]Locations!$A:$O,2,0)</f>
        <v>Elk Grove</v>
      </c>
      <c r="O8140" s="9" t="str">
        <f>VLOOKUP('Consolidtaed Data'!$D463,'[1]Sales People'!$A:$B,2,0)</f>
        <v>Martin Carr</v>
      </c>
      <c r="P8140" s="9" t="str">
        <f>VLOOKUP('Consolidtaed Data'!$E463,[1]Customers!$A:$B,2,0)</f>
        <v>Brian Hunter</v>
      </c>
      <c r="Q8140" s="11">
        <f>WEEKDAY('Consolidtaed Data'!$F463)</f>
        <v>1</v>
      </c>
      <c r="R8140" s="9">
        <f>MONTH('Consolidtaed Data'!$F463)</f>
        <v>2</v>
      </c>
      <c r="S8140" s="9" t="str">
        <f>TEXT(Table3[[#This Row],[Purchase Date]],"MMMM")</f>
        <v>September</v>
      </c>
      <c r="T8140" s="9">
        <f>YEAR('Consolidtaed Data'!$F463)</f>
        <v>2020</v>
      </c>
    </row>
    <row r="8141" spans="1:20" x14ac:dyDescent="0.3">
      <c r="A8141" s="9" t="s">
        <v>9167</v>
      </c>
      <c r="B8141" s="9" t="s">
        <v>216</v>
      </c>
      <c r="C8141" s="9" t="s">
        <v>30</v>
      </c>
      <c r="D8141" s="9" t="s">
        <v>26</v>
      </c>
      <c r="E8141" s="9" t="s">
        <v>1506</v>
      </c>
      <c r="F8141" s="12">
        <v>44450</v>
      </c>
      <c r="G8141" s="12" t="str">
        <f>VLOOKUP(Table3[[#This Row],[Product ID]],[1]Products!$A:$G,2,0)</f>
        <v>Product 73</v>
      </c>
      <c r="H8141" s="22">
        <v>3</v>
      </c>
      <c r="I8141" s="9">
        <f>VLOOKUP('Consolidtaed Data'!$B990,[1]Products!$A:$G,4,0)</f>
        <v>886</v>
      </c>
      <c r="J8141" s="9">
        <f>VLOOKUP('Consolidtaed Data'!$B990,[1]Products!$A:$G,3,0)</f>
        <v>478</v>
      </c>
      <c r="K8141" s="9">
        <f>'Consolidtaed Data'!$J990*'Consolidtaed Data'!$H990</f>
        <v>84</v>
      </c>
      <c r="L8141" s="9">
        <f>'Consolidtaed Data'!$I990*'Consolidtaed Data'!$H990</f>
        <v>123</v>
      </c>
      <c r="M8141" s="9">
        <f>'Consolidtaed Data'!$L990-'Consolidtaed Data'!$K990</f>
        <v>1504</v>
      </c>
      <c r="N8141" s="9" t="str">
        <f>VLOOKUP('Consolidtaed Data'!$C990,[1]Locations!$A:$O,2,0)</f>
        <v>Berkeley</v>
      </c>
      <c r="O8141" s="9" t="str">
        <f>VLOOKUP('Consolidtaed Data'!$D990,'[1]Sales People'!$A:$B,2,0)</f>
        <v>Jimmy Young</v>
      </c>
      <c r="P8141" s="9" t="str">
        <f>VLOOKUP('Consolidtaed Data'!$E990,[1]Customers!$A:$B,2,0)</f>
        <v>Ralph Davis</v>
      </c>
      <c r="Q8141" s="11">
        <f>WEEKDAY('Consolidtaed Data'!$F990)</f>
        <v>4</v>
      </c>
      <c r="R8141" s="9">
        <f>MONTH('Consolidtaed Data'!$F990)</f>
        <v>3</v>
      </c>
      <c r="S8141" s="9" t="str">
        <f>TEXT(Table3[[#This Row],[Purchase Date]],"MMMM")</f>
        <v>September</v>
      </c>
      <c r="T8141" s="9">
        <f>YEAR('Consolidtaed Data'!$F990)</f>
        <v>2020</v>
      </c>
    </row>
    <row r="8142" spans="1:20" x14ac:dyDescent="0.3">
      <c r="A8142" s="9" t="s">
        <v>9168</v>
      </c>
      <c r="B8142" s="9" t="s">
        <v>366</v>
      </c>
      <c r="C8142" s="9" t="s">
        <v>344</v>
      </c>
      <c r="D8142" s="9" t="s">
        <v>43</v>
      </c>
      <c r="E8142" s="9" t="s">
        <v>747</v>
      </c>
      <c r="F8142" s="12">
        <v>44450</v>
      </c>
      <c r="G8142" s="12" t="str">
        <f>VLOOKUP(Table3[[#This Row],[Product ID]],[1]Products!$A:$G,2,0)</f>
        <v>Product 39</v>
      </c>
      <c r="H8142" s="22">
        <v>3</v>
      </c>
      <c r="I8142" s="9">
        <f>VLOOKUP('Consolidtaed Data'!$B1028,[1]Products!$A:$G,4,0)</f>
        <v>1566</v>
      </c>
      <c r="J8142" s="9">
        <f>VLOOKUP('Consolidtaed Data'!$B1028,[1]Products!$A:$G,3,0)</f>
        <v>1190</v>
      </c>
      <c r="K8142" s="9">
        <f>'Consolidtaed Data'!$J1028*'Consolidtaed Data'!$H1028</f>
        <v>900</v>
      </c>
      <c r="L8142" s="9">
        <f>'Consolidtaed Data'!$I1028*'Consolidtaed Data'!$H1028</f>
        <v>1636</v>
      </c>
      <c r="M8142" s="9">
        <f>'Consolidtaed Data'!$L1028-'Consolidtaed Data'!$K1028</f>
        <v>431</v>
      </c>
      <c r="N8142" s="9" t="str">
        <f>VLOOKUP('Consolidtaed Data'!$C1028,[1]Locations!$A:$O,2,0)</f>
        <v>West Covina</v>
      </c>
      <c r="O8142" s="9" t="str">
        <f>VLOOKUP('Consolidtaed Data'!$D1028,'[1]Sales People'!$A:$B,2,0)</f>
        <v>Joshua Taylor</v>
      </c>
      <c r="P8142" s="9" t="str">
        <f>VLOOKUP('Consolidtaed Data'!$E1028,[1]Customers!$A:$B,2,0)</f>
        <v>Phillip Peters</v>
      </c>
      <c r="Q8142" s="11">
        <f>WEEKDAY('Consolidtaed Data'!$F1028)</f>
        <v>7</v>
      </c>
      <c r="R8142" s="9">
        <f>MONTH('Consolidtaed Data'!$F1028)</f>
        <v>3</v>
      </c>
      <c r="S8142" s="9" t="str">
        <f>TEXT(Table3[[#This Row],[Purchase Date]],"MMMM")</f>
        <v>September</v>
      </c>
      <c r="T8142" s="9">
        <f>YEAR('Consolidtaed Data'!$F1028)</f>
        <v>2020</v>
      </c>
    </row>
    <row r="8143" spans="1:20" x14ac:dyDescent="0.3">
      <c r="A8143" s="9" t="s">
        <v>9169</v>
      </c>
      <c r="B8143" s="9" t="s">
        <v>200</v>
      </c>
      <c r="C8143" s="9" t="s">
        <v>21</v>
      </c>
      <c r="D8143" s="9" t="s">
        <v>64</v>
      </c>
      <c r="E8143" s="9" t="s">
        <v>256</v>
      </c>
      <c r="F8143" s="12">
        <v>44450</v>
      </c>
      <c r="G8143" s="12" t="str">
        <f>VLOOKUP(Table3[[#This Row],[Product ID]],[1]Products!$A:$G,2,0)</f>
        <v>Product 23</v>
      </c>
      <c r="H8143" s="22">
        <v>1</v>
      </c>
      <c r="I8143" s="9">
        <f>VLOOKUP('Consolidtaed Data'!$B1146,[1]Products!$A:$G,4,0)</f>
        <v>847</v>
      </c>
      <c r="J8143" s="9">
        <f>VLOOKUP('Consolidtaed Data'!$B1146,[1]Products!$A:$G,3,0)</f>
        <v>534</v>
      </c>
      <c r="K8143" s="9">
        <f>'Consolidtaed Data'!$J1146*'Consolidtaed Data'!$H1146</f>
        <v>1965</v>
      </c>
      <c r="L8143" s="9">
        <f>'Consolidtaed Data'!$I1146*'Consolidtaed Data'!$H1146</f>
        <v>2396</v>
      </c>
      <c r="M8143" s="9">
        <f>'Consolidtaed Data'!$L1146-'Consolidtaed Data'!$K1146</f>
        <v>290</v>
      </c>
      <c r="N8143" s="9" t="str">
        <f>VLOOKUP('Consolidtaed Data'!$C1146,[1]Locations!$A:$O,2,0)</f>
        <v>Lancaster</v>
      </c>
      <c r="O8143" s="9" t="str">
        <f>VLOOKUP('Consolidtaed Data'!$D1146,'[1]Sales People'!$A:$B,2,0)</f>
        <v>Brian Hansen</v>
      </c>
      <c r="P8143" s="9" t="str">
        <f>VLOOKUP('Consolidtaed Data'!$E1146,[1]Customers!$A:$B,2,0)</f>
        <v>Jonathan Harris</v>
      </c>
      <c r="Q8143" s="11">
        <f>WEEKDAY('Consolidtaed Data'!$F1146)</f>
        <v>3</v>
      </c>
      <c r="R8143" s="9">
        <f>MONTH('Consolidtaed Data'!$F1146)</f>
        <v>3</v>
      </c>
      <c r="S8143" s="9" t="str">
        <f>TEXT(Table3[[#This Row],[Purchase Date]],"MMMM")</f>
        <v>September</v>
      </c>
      <c r="T8143" s="9">
        <f>YEAR('Consolidtaed Data'!$F1146)</f>
        <v>2020</v>
      </c>
    </row>
    <row r="8144" spans="1:20" x14ac:dyDescent="0.3">
      <c r="A8144" s="9" t="s">
        <v>9170</v>
      </c>
      <c r="B8144" s="9" t="s">
        <v>177</v>
      </c>
      <c r="C8144" s="9" t="s">
        <v>223</v>
      </c>
      <c r="D8144" s="9" t="s">
        <v>229</v>
      </c>
      <c r="E8144" s="9" t="s">
        <v>1887</v>
      </c>
      <c r="F8144" s="12">
        <v>44450</v>
      </c>
      <c r="G8144" s="12" t="str">
        <f>VLOOKUP(Table3[[#This Row],[Product ID]],[1]Products!$A:$G,2,0)</f>
        <v>Product 5</v>
      </c>
      <c r="H8144" s="22">
        <v>1</v>
      </c>
      <c r="I8144" s="9">
        <f>VLOOKUP('Consolidtaed Data'!$B1196,[1]Products!$A:$G,4,0)</f>
        <v>886</v>
      </c>
      <c r="J8144" s="9">
        <f>VLOOKUP('Consolidtaed Data'!$B1196,[1]Products!$A:$G,3,0)</f>
        <v>478</v>
      </c>
      <c r="K8144" s="9">
        <f>'Consolidtaed Data'!$J1196*'Consolidtaed Data'!$H1196</f>
        <v>3270</v>
      </c>
      <c r="L8144" s="9">
        <f>'Consolidtaed Data'!$I1196*'Consolidtaed Data'!$H1196</f>
        <v>4140</v>
      </c>
      <c r="M8144" s="9">
        <f>'Consolidtaed Data'!$L1196-'Consolidtaed Data'!$K1196</f>
        <v>2036</v>
      </c>
      <c r="N8144" s="9" t="str">
        <f>VLOOKUP('Consolidtaed Data'!$C1196,[1]Locations!$A:$O,2,0)</f>
        <v>San Buenaventura (Ventura)</v>
      </c>
      <c r="O8144" s="9" t="str">
        <f>VLOOKUP('Consolidtaed Data'!$D1196,'[1]Sales People'!$A:$B,2,0)</f>
        <v>Justin Lynch</v>
      </c>
      <c r="P8144" s="9" t="str">
        <f>VLOOKUP('Consolidtaed Data'!$E1196,[1]Customers!$A:$B,2,0)</f>
        <v>Kenneth Marshall</v>
      </c>
      <c r="Q8144" s="11">
        <f>WEEKDAY('Consolidtaed Data'!$F1196)</f>
        <v>6</v>
      </c>
      <c r="R8144" s="9">
        <f>MONTH('Consolidtaed Data'!$F1196)</f>
        <v>3</v>
      </c>
      <c r="S8144" s="9" t="str">
        <f>TEXT(Table3[[#This Row],[Purchase Date]],"MMMM")</f>
        <v>September</v>
      </c>
      <c r="T8144" s="9">
        <f>YEAR('Consolidtaed Data'!$F1196)</f>
        <v>2020</v>
      </c>
    </row>
    <row r="8145" spans="1:20" x14ac:dyDescent="0.3">
      <c r="A8145" s="9" t="s">
        <v>9171</v>
      </c>
      <c r="B8145" s="9" t="s">
        <v>204</v>
      </c>
      <c r="C8145" s="9" t="s">
        <v>42</v>
      </c>
      <c r="D8145" s="9" t="s">
        <v>105</v>
      </c>
      <c r="E8145" s="9" t="s">
        <v>1961</v>
      </c>
      <c r="F8145" s="12">
        <v>44450</v>
      </c>
      <c r="G8145" s="12" t="str">
        <f>VLOOKUP(Table3[[#This Row],[Product ID]],[1]Products!$A:$G,2,0)</f>
        <v>Product 101</v>
      </c>
      <c r="H8145" s="22">
        <v>1</v>
      </c>
      <c r="I8145" s="9">
        <f>VLOOKUP('Consolidtaed Data'!$B1213,[1]Products!$A:$G,4,0)</f>
        <v>504</v>
      </c>
      <c r="J8145" s="9">
        <f>VLOOKUP('Consolidtaed Data'!$B1213,[1]Products!$A:$G,3,0)</f>
        <v>408</v>
      </c>
      <c r="K8145" s="9">
        <f>'Consolidtaed Data'!$J1213*'Consolidtaed Data'!$H1213</f>
        <v>1968</v>
      </c>
      <c r="L8145" s="9">
        <f>'Consolidtaed Data'!$I1213*'Consolidtaed Data'!$H1213</f>
        <v>2734</v>
      </c>
      <c r="M8145" s="9">
        <f>'Consolidtaed Data'!$L1213-'Consolidtaed Data'!$K1213</f>
        <v>2565</v>
      </c>
      <c r="N8145" s="9" t="str">
        <f>VLOOKUP('Consolidtaed Data'!$C1213,[1]Locations!$A:$O,2,0)</f>
        <v>Rialto</v>
      </c>
      <c r="O8145" s="9" t="str">
        <f>VLOOKUP('Consolidtaed Data'!$D1213,'[1]Sales People'!$A:$B,2,0)</f>
        <v>Brian Hansen</v>
      </c>
      <c r="P8145" s="9" t="str">
        <f>VLOOKUP('Consolidtaed Data'!$E1213,[1]Customers!$A:$B,2,0)</f>
        <v>Anthony Turner</v>
      </c>
      <c r="Q8145" s="11">
        <f>WEEKDAY('Consolidtaed Data'!$F1213)</f>
        <v>1</v>
      </c>
      <c r="R8145" s="9">
        <f>MONTH('Consolidtaed Data'!$F1213)</f>
        <v>3</v>
      </c>
      <c r="S8145" s="9" t="str">
        <f>TEXT(Table3[[#This Row],[Purchase Date]],"MMMM")</f>
        <v>September</v>
      </c>
      <c r="T8145" s="9">
        <f>YEAR('Consolidtaed Data'!$F1213)</f>
        <v>2020</v>
      </c>
    </row>
    <row r="8146" spans="1:20" x14ac:dyDescent="0.3">
      <c r="A8146" s="9" t="s">
        <v>9172</v>
      </c>
      <c r="B8146" s="9" t="s">
        <v>238</v>
      </c>
      <c r="C8146" s="9" t="s">
        <v>263</v>
      </c>
      <c r="D8146" s="9" t="s">
        <v>315</v>
      </c>
      <c r="E8146" s="9" t="s">
        <v>2727</v>
      </c>
      <c r="F8146" s="12">
        <v>44450</v>
      </c>
      <c r="G8146" s="12" t="str">
        <f>VLOOKUP(Table3[[#This Row],[Product ID]],[1]Products!$A:$G,2,0)</f>
        <v>Product 49</v>
      </c>
      <c r="H8146" s="22">
        <v>3</v>
      </c>
      <c r="I8146" s="9">
        <f>VLOOKUP('Consolidtaed Data'!$B2330,[1]Products!$A:$G,4,0)</f>
        <v>1967</v>
      </c>
      <c r="J8146" s="9">
        <f>VLOOKUP('Consolidtaed Data'!$B2330,[1]Products!$A:$G,3,0)</f>
        <v>1397</v>
      </c>
      <c r="K8146" s="9">
        <f>'Consolidtaed Data'!$J2330*'Consolidtaed Data'!$H2330</f>
        <v>1774</v>
      </c>
      <c r="L8146" s="9">
        <f>'Consolidtaed Data'!$I2330*'Consolidtaed Data'!$H2330</f>
        <v>2464</v>
      </c>
      <c r="M8146" s="9">
        <f>'Consolidtaed Data'!$L2330-'Consolidtaed Data'!$K2330</f>
        <v>1532</v>
      </c>
      <c r="N8146" s="9" t="str">
        <f>VLOOKUP('Consolidtaed Data'!$C2330,[1]Locations!$A:$O,2,0)</f>
        <v>Antioch</v>
      </c>
      <c r="O8146" s="9" t="str">
        <f>VLOOKUP('Consolidtaed Data'!$D2330,'[1]Sales People'!$A:$B,2,0)</f>
        <v>Clarence Fox</v>
      </c>
      <c r="P8146" s="9" t="str">
        <f>VLOOKUP('Consolidtaed Data'!$E2330,[1]Customers!$A:$B,2,0)</f>
        <v>Jesse Hernandez</v>
      </c>
      <c r="Q8146" s="11">
        <f>WEEKDAY('Consolidtaed Data'!$F2330)</f>
        <v>6</v>
      </c>
      <c r="R8146" s="9">
        <f>MONTH('Consolidtaed Data'!$F2330)</f>
        <v>6</v>
      </c>
      <c r="S8146" s="9" t="str">
        <f>TEXT(Table3[[#This Row],[Purchase Date]],"MMMM")</f>
        <v>September</v>
      </c>
      <c r="T8146" s="9">
        <f>YEAR('Consolidtaed Data'!$F2330)</f>
        <v>2020</v>
      </c>
    </row>
    <row r="8147" spans="1:20" x14ac:dyDescent="0.3">
      <c r="A8147" s="9" t="s">
        <v>9173</v>
      </c>
      <c r="B8147" s="9" t="s">
        <v>209</v>
      </c>
      <c r="C8147" s="9" t="s">
        <v>522</v>
      </c>
      <c r="D8147" s="9" t="s">
        <v>131</v>
      </c>
      <c r="E8147" s="9" t="s">
        <v>1871</v>
      </c>
      <c r="F8147" s="12">
        <v>44450</v>
      </c>
      <c r="G8147" s="12" t="str">
        <f>VLOOKUP(Table3[[#This Row],[Product ID]],[1]Products!$A:$G,2,0)</f>
        <v>Product 86</v>
      </c>
      <c r="H8147" s="22">
        <v>1</v>
      </c>
      <c r="I8147" s="9">
        <f>VLOOKUP('Consolidtaed Data'!$B3159,[1]Products!$A:$G,4,0)</f>
        <v>217</v>
      </c>
      <c r="J8147" s="9">
        <f>VLOOKUP('Consolidtaed Data'!$B3159,[1]Products!$A:$G,3,0)</f>
        <v>171</v>
      </c>
      <c r="K8147" s="9">
        <f>'Consolidtaed Data'!$J3159*'Consolidtaed Data'!$H3159</f>
        <v>2642</v>
      </c>
      <c r="L8147" s="9">
        <f>'Consolidtaed Data'!$I3159*'Consolidtaed Data'!$H3159</f>
        <v>3944</v>
      </c>
      <c r="M8147" s="9">
        <f>'Consolidtaed Data'!$L3159-'Consolidtaed Data'!$K3159</f>
        <v>1462</v>
      </c>
      <c r="N8147" s="9" t="str">
        <f>VLOOKUP('Consolidtaed Data'!$C3159,[1]Locations!$A:$O,2,0)</f>
        <v>Long Beach</v>
      </c>
      <c r="O8147" s="9" t="str">
        <f>VLOOKUP('Consolidtaed Data'!$D3159,'[1]Sales People'!$A:$B,2,0)</f>
        <v>Ryan Butler</v>
      </c>
      <c r="P8147" s="9" t="str">
        <f>VLOOKUP('Consolidtaed Data'!$E3159,[1]Customers!$A:$B,2,0)</f>
        <v>Steve Diaz</v>
      </c>
      <c r="Q8147" s="11">
        <f>WEEKDAY('Consolidtaed Data'!$F3159)</f>
        <v>6</v>
      </c>
      <c r="R8147" s="9">
        <f>MONTH('Consolidtaed Data'!$F3159)</f>
        <v>8</v>
      </c>
      <c r="S8147" s="9" t="str">
        <f>TEXT(Table3[[#This Row],[Purchase Date]],"MMMM")</f>
        <v>September</v>
      </c>
      <c r="T8147" s="9">
        <f>YEAR('Consolidtaed Data'!$F3159)</f>
        <v>2020</v>
      </c>
    </row>
    <row r="8148" spans="1:20" x14ac:dyDescent="0.3">
      <c r="A8148" s="9" t="s">
        <v>9174</v>
      </c>
      <c r="B8148" s="9" t="s">
        <v>148</v>
      </c>
      <c r="C8148" s="9" t="s">
        <v>39</v>
      </c>
      <c r="D8148" s="9" t="s">
        <v>329</v>
      </c>
      <c r="E8148" s="9" t="s">
        <v>1332</v>
      </c>
      <c r="F8148" s="12">
        <v>44450</v>
      </c>
      <c r="G8148" s="12" t="str">
        <f>VLOOKUP(Table3[[#This Row],[Product ID]],[1]Products!$A:$G,2,0)</f>
        <v>Product 16</v>
      </c>
      <c r="H8148" s="22">
        <v>1</v>
      </c>
      <c r="I8148" s="9">
        <f>VLOOKUP('Consolidtaed Data'!$B3448,[1]Products!$A:$G,4,0)</f>
        <v>2182</v>
      </c>
      <c r="J8148" s="9">
        <f>VLOOKUP('Consolidtaed Data'!$B3448,[1]Products!$A:$G,3,0)</f>
        <v>1200</v>
      </c>
      <c r="K8148" s="9">
        <f>'Consolidtaed Data'!$J3448*'Consolidtaed Data'!$H3448</f>
        <v>421</v>
      </c>
      <c r="L8148" s="9">
        <f>'Consolidtaed Data'!$I3448*'Consolidtaed Data'!$H3448</f>
        <v>561</v>
      </c>
      <c r="M8148" s="9">
        <f>'Consolidtaed Data'!$L3448-'Consolidtaed Data'!$K3448</f>
        <v>275</v>
      </c>
      <c r="N8148" s="9" t="str">
        <f>VLOOKUP('Consolidtaed Data'!$C3448,[1]Locations!$A:$O,2,0)</f>
        <v>Pasadena</v>
      </c>
      <c r="O8148" s="9" t="str">
        <f>VLOOKUP('Consolidtaed Data'!$D3448,'[1]Sales People'!$A:$B,2,0)</f>
        <v>Brian Hansen</v>
      </c>
      <c r="P8148" s="9" t="str">
        <f>VLOOKUP('Consolidtaed Data'!$E3448,[1]Customers!$A:$B,2,0)</f>
        <v>Jerry Andrews</v>
      </c>
      <c r="Q8148" s="11">
        <f>WEEKDAY('Consolidtaed Data'!$F3448)</f>
        <v>4</v>
      </c>
      <c r="R8148" s="9">
        <f>MONTH('Consolidtaed Data'!$F3448)</f>
        <v>9</v>
      </c>
      <c r="S8148" s="9" t="str">
        <f>TEXT(Table3[[#This Row],[Purchase Date]],"MMMM")</f>
        <v>September</v>
      </c>
      <c r="T8148" s="9">
        <f>YEAR('Consolidtaed Data'!$F3448)</f>
        <v>2020</v>
      </c>
    </row>
    <row r="8149" spans="1:20" x14ac:dyDescent="0.3">
      <c r="A8149" s="9" t="s">
        <v>9175</v>
      </c>
      <c r="B8149" s="9" t="s">
        <v>278</v>
      </c>
      <c r="C8149" s="9" t="s">
        <v>394</v>
      </c>
      <c r="D8149" s="9" t="s">
        <v>80</v>
      </c>
      <c r="E8149" s="9" t="s">
        <v>124</v>
      </c>
      <c r="F8149" s="12">
        <v>44451</v>
      </c>
      <c r="G8149" s="12" t="str">
        <f>VLOOKUP(Table3[[#This Row],[Product ID]],[1]Products!$A:$G,2,0)</f>
        <v>Product 75</v>
      </c>
      <c r="H8149" s="22">
        <v>1</v>
      </c>
      <c r="I8149" s="9">
        <f>VLOOKUP('Consolidtaed Data'!$B281,[1]Products!$A:$G,4,0)</f>
        <v>1119</v>
      </c>
      <c r="J8149" s="9">
        <f>VLOOKUP('Consolidtaed Data'!$B281,[1]Products!$A:$G,3,0)</f>
        <v>683</v>
      </c>
      <c r="K8149" s="9">
        <f>'Consolidtaed Data'!$J281*'Consolidtaed Data'!$H281</f>
        <v>4920</v>
      </c>
      <c r="L8149" s="9">
        <f>'Consolidtaed Data'!$I281*'Consolidtaed Data'!$H281</f>
        <v>7132</v>
      </c>
      <c r="M8149" s="9">
        <f>'Consolidtaed Data'!$L281-'Consolidtaed Data'!$K281</f>
        <v>1212</v>
      </c>
      <c r="N8149" s="9" t="str">
        <f>VLOOKUP('Consolidtaed Data'!$C281,[1]Locations!$A:$O,2,0)</f>
        <v>Chula Vista</v>
      </c>
      <c r="O8149" s="9" t="str">
        <f>VLOOKUP('Consolidtaed Data'!$D281,'[1]Sales People'!$A:$B,2,0)</f>
        <v>Kenneth Bradley</v>
      </c>
      <c r="P8149" s="9" t="str">
        <f>VLOOKUP('Consolidtaed Data'!$E281,[1]Customers!$A:$B,2,0)</f>
        <v>Albert Kennedy</v>
      </c>
      <c r="Q8149" s="11">
        <f>WEEKDAY('Consolidtaed Data'!$F281)</f>
        <v>2</v>
      </c>
      <c r="R8149" s="9">
        <f>MONTH('Consolidtaed Data'!$F281)</f>
        <v>1</v>
      </c>
      <c r="S8149" s="9" t="str">
        <f>TEXT(Table3[[#This Row],[Purchase Date]],"MMMM")</f>
        <v>September</v>
      </c>
      <c r="T8149" s="9">
        <f>YEAR('Consolidtaed Data'!$F281)</f>
        <v>2020</v>
      </c>
    </row>
    <row r="8150" spans="1:20" x14ac:dyDescent="0.3">
      <c r="A8150" s="9" t="s">
        <v>9176</v>
      </c>
      <c r="B8150" s="9" t="s">
        <v>11</v>
      </c>
      <c r="C8150" s="9" t="s">
        <v>344</v>
      </c>
      <c r="D8150" s="9" t="s">
        <v>329</v>
      </c>
      <c r="E8150" s="9" t="s">
        <v>1090</v>
      </c>
      <c r="F8150" s="12">
        <v>44451</v>
      </c>
      <c r="G8150" s="12" t="str">
        <f>VLOOKUP(Table3[[#This Row],[Product ID]],[1]Products!$A:$G,2,0)</f>
        <v>Product 88</v>
      </c>
      <c r="H8150" s="22">
        <v>1</v>
      </c>
      <c r="I8150" s="9">
        <f>VLOOKUP('Consolidtaed Data'!$B1181,[1]Products!$A:$G,4,0)</f>
        <v>947</v>
      </c>
      <c r="J8150" s="9">
        <f>VLOOKUP('Consolidtaed Data'!$B1181,[1]Products!$A:$G,3,0)</f>
        <v>786</v>
      </c>
      <c r="K8150" s="9">
        <f>'Consolidtaed Data'!$J1181*'Consolidtaed Data'!$H1181</f>
        <v>1664</v>
      </c>
      <c r="L8150" s="9">
        <f>'Consolidtaed Data'!$I1181*'Consolidtaed Data'!$H1181</f>
        <v>2412</v>
      </c>
      <c r="M8150" s="9">
        <f>'Consolidtaed Data'!$L1181-'Consolidtaed Data'!$K1181</f>
        <v>351</v>
      </c>
      <c r="N8150" s="9" t="str">
        <f>VLOOKUP('Consolidtaed Data'!$C1181,[1]Locations!$A:$O,2,0)</f>
        <v>Santa Rosa</v>
      </c>
      <c r="O8150" s="9" t="str">
        <f>VLOOKUP('Consolidtaed Data'!$D1181,'[1]Sales People'!$A:$B,2,0)</f>
        <v>Martin Carr</v>
      </c>
      <c r="P8150" s="9" t="str">
        <f>VLOOKUP('Consolidtaed Data'!$E1181,[1]Customers!$A:$B,2,0)</f>
        <v>Robert Murphy</v>
      </c>
      <c r="Q8150" s="11">
        <f>WEEKDAY('Consolidtaed Data'!$F1181)</f>
        <v>5</v>
      </c>
      <c r="R8150" s="9">
        <f>MONTH('Consolidtaed Data'!$F1181)</f>
        <v>3</v>
      </c>
      <c r="S8150" s="9" t="str">
        <f>TEXT(Table3[[#This Row],[Purchase Date]],"MMMM")</f>
        <v>September</v>
      </c>
      <c r="T8150" s="9">
        <f>YEAR('Consolidtaed Data'!$F1181)</f>
        <v>2020</v>
      </c>
    </row>
    <row r="8151" spans="1:20" x14ac:dyDescent="0.3">
      <c r="A8151" s="9" t="s">
        <v>9177</v>
      </c>
      <c r="B8151" s="9" t="s">
        <v>125</v>
      </c>
      <c r="C8151" s="9" t="s">
        <v>55</v>
      </c>
      <c r="D8151" s="9" t="s">
        <v>51</v>
      </c>
      <c r="E8151" s="9" t="s">
        <v>81</v>
      </c>
      <c r="F8151" s="12">
        <v>44451</v>
      </c>
      <c r="G8151" s="12" t="str">
        <f>VLOOKUP(Table3[[#This Row],[Product ID]],[1]Products!$A:$G,2,0)</f>
        <v>Product 40</v>
      </c>
      <c r="H8151" s="22">
        <v>2</v>
      </c>
      <c r="I8151" s="9">
        <f>VLOOKUP('Consolidtaed Data'!$B1399,[1]Products!$A:$G,4,0)</f>
        <v>2005</v>
      </c>
      <c r="J8151" s="9">
        <f>VLOOKUP('Consolidtaed Data'!$B1399,[1]Products!$A:$G,3,0)</f>
        <v>1223</v>
      </c>
      <c r="K8151" s="9">
        <f>'Consolidtaed Data'!$J1399*'Consolidtaed Data'!$H1399</f>
        <v>634</v>
      </c>
      <c r="L8151" s="9">
        <f>'Consolidtaed Data'!$I1399*'Consolidtaed Data'!$H1399</f>
        <v>880</v>
      </c>
      <c r="M8151" s="9">
        <f>'Consolidtaed Data'!$L1399-'Consolidtaed Data'!$K1399</f>
        <v>34</v>
      </c>
      <c r="N8151" s="9" t="str">
        <f>VLOOKUP('Consolidtaed Data'!$C1399,[1]Locations!$A:$O,2,0)</f>
        <v>Fullerton</v>
      </c>
      <c r="O8151" s="9" t="str">
        <f>VLOOKUP('Consolidtaed Data'!$D1399,'[1]Sales People'!$A:$B,2,0)</f>
        <v>Ryan Butler</v>
      </c>
      <c r="P8151" s="9" t="str">
        <f>VLOOKUP('Consolidtaed Data'!$E1399,[1]Customers!$A:$B,2,0)</f>
        <v>Richard Cunningham</v>
      </c>
      <c r="Q8151" s="11">
        <f>WEEKDAY('Consolidtaed Data'!$F1399)</f>
        <v>2</v>
      </c>
      <c r="R8151" s="9">
        <f>MONTH('Consolidtaed Data'!$F1399)</f>
        <v>4</v>
      </c>
      <c r="S8151" s="9" t="str">
        <f>TEXT(Table3[[#This Row],[Purchase Date]],"MMMM")</f>
        <v>September</v>
      </c>
      <c r="T8151" s="9">
        <f>YEAR('Consolidtaed Data'!$F1399)</f>
        <v>2020</v>
      </c>
    </row>
    <row r="8152" spans="1:20" x14ac:dyDescent="0.3">
      <c r="A8152" s="9" t="s">
        <v>9178</v>
      </c>
      <c r="B8152" s="9" t="s">
        <v>200</v>
      </c>
      <c r="C8152" s="9" t="s">
        <v>63</v>
      </c>
      <c r="D8152" s="9" t="s">
        <v>220</v>
      </c>
      <c r="E8152" s="9" t="s">
        <v>537</v>
      </c>
      <c r="F8152" s="12">
        <v>44451</v>
      </c>
      <c r="G8152" s="12" t="str">
        <f>VLOOKUP(Table3[[#This Row],[Product ID]],[1]Products!$A:$G,2,0)</f>
        <v>Product 23</v>
      </c>
      <c r="H8152" s="22">
        <v>2</v>
      </c>
      <c r="I8152" s="9">
        <f>VLOOKUP('Consolidtaed Data'!$B1716,[1]Products!$A:$G,4,0)</f>
        <v>800</v>
      </c>
      <c r="J8152" s="9">
        <f>VLOOKUP('Consolidtaed Data'!$B1716,[1]Products!$A:$G,3,0)</f>
        <v>536</v>
      </c>
      <c r="K8152" s="9">
        <f>'Consolidtaed Data'!$J1716*'Consolidtaed Data'!$H1716</f>
        <v>3484</v>
      </c>
      <c r="L8152" s="9">
        <f>'Consolidtaed Data'!$I1716*'Consolidtaed Data'!$H1716</f>
        <v>6832</v>
      </c>
      <c r="M8152" s="9">
        <f>'Consolidtaed Data'!$L1716-'Consolidtaed Data'!$K1716</f>
        <v>369</v>
      </c>
      <c r="N8152" s="9" t="str">
        <f>VLOOKUP('Consolidtaed Data'!$C1716,[1]Locations!$A:$O,2,0)</f>
        <v>Santa Maria</v>
      </c>
      <c r="O8152" s="9" t="str">
        <f>VLOOKUP('Consolidtaed Data'!$D1716,'[1]Sales People'!$A:$B,2,0)</f>
        <v>Roger Ramos</v>
      </c>
      <c r="P8152" s="9" t="str">
        <f>VLOOKUP('Consolidtaed Data'!$E1716,[1]Customers!$A:$B,2,0)</f>
        <v>Nicholas Garcia</v>
      </c>
      <c r="Q8152" s="11">
        <f>WEEKDAY('Consolidtaed Data'!$F1716)</f>
        <v>3</v>
      </c>
      <c r="R8152" s="9">
        <f>MONTH('Consolidtaed Data'!$F1716)</f>
        <v>5</v>
      </c>
      <c r="S8152" s="9" t="str">
        <f>TEXT(Table3[[#This Row],[Purchase Date]],"MMMM")</f>
        <v>September</v>
      </c>
      <c r="T8152" s="9">
        <f>YEAR('Consolidtaed Data'!$F1716)</f>
        <v>2020</v>
      </c>
    </row>
    <row r="8153" spans="1:20" x14ac:dyDescent="0.3">
      <c r="A8153" s="9" t="s">
        <v>9179</v>
      </c>
      <c r="B8153" s="9" t="s">
        <v>238</v>
      </c>
      <c r="C8153" s="9" t="s">
        <v>504</v>
      </c>
      <c r="D8153" s="9" t="s">
        <v>56</v>
      </c>
      <c r="E8153" s="9" t="s">
        <v>2752</v>
      </c>
      <c r="F8153" s="12">
        <v>44451</v>
      </c>
      <c r="G8153" s="12" t="str">
        <f>VLOOKUP(Table3[[#This Row],[Product ID]],[1]Products!$A:$G,2,0)</f>
        <v>Product 49</v>
      </c>
      <c r="H8153" s="22">
        <v>1</v>
      </c>
      <c r="I8153" s="9">
        <f>VLOOKUP('Consolidtaed Data'!$B1765,[1]Products!$A:$G,4,0)</f>
        <v>1103</v>
      </c>
      <c r="J8153" s="9">
        <f>VLOOKUP('Consolidtaed Data'!$B1765,[1]Products!$A:$G,3,0)</f>
        <v>838</v>
      </c>
      <c r="K8153" s="9">
        <f>'Consolidtaed Data'!$J1765*'Consolidtaed Data'!$H1765</f>
        <v>1305</v>
      </c>
      <c r="L8153" s="9">
        <f>'Consolidtaed Data'!$I1765*'Consolidtaed Data'!$H1765</f>
        <v>1590</v>
      </c>
      <c r="M8153" s="9">
        <f>'Consolidtaed Data'!$L1765-'Consolidtaed Data'!$K1765</f>
        <v>431</v>
      </c>
      <c r="N8153" s="9" t="str">
        <f>VLOOKUP('Consolidtaed Data'!$C1765,[1]Locations!$A:$O,2,0)</f>
        <v>Hayward</v>
      </c>
      <c r="O8153" s="9" t="str">
        <f>VLOOKUP('Consolidtaed Data'!$D1765,'[1]Sales People'!$A:$B,2,0)</f>
        <v>Ernest Wheeler</v>
      </c>
      <c r="P8153" s="9" t="str">
        <f>VLOOKUP('Consolidtaed Data'!$E1765,[1]Customers!$A:$B,2,0)</f>
        <v>Bruce Harris</v>
      </c>
      <c r="Q8153" s="11">
        <f>WEEKDAY('Consolidtaed Data'!$F1765)</f>
        <v>6</v>
      </c>
      <c r="R8153" s="9">
        <f>MONTH('Consolidtaed Data'!$F1765)</f>
        <v>5</v>
      </c>
      <c r="S8153" s="9" t="str">
        <f>TEXT(Table3[[#This Row],[Purchase Date]],"MMMM")</f>
        <v>September</v>
      </c>
      <c r="T8153" s="9">
        <f>YEAR('Consolidtaed Data'!$F1765)</f>
        <v>2020</v>
      </c>
    </row>
    <row r="8154" spans="1:20" x14ac:dyDescent="0.3">
      <c r="A8154" s="9" t="s">
        <v>9180</v>
      </c>
      <c r="B8154" s="9" t="s">
        <v>89</v>
      </c>
      <c r="C8154" s="9" t="s">
        <v>16</v>
      </c>
      <c r="D8154" s="9" t="s">
        <v>326</v>
      </c>
      <c r="E8154" s="9" t="s">
        <v>956</v>
      </c>
      <c r="F8154" s="12">
        <v>44451</v>
      </c>
      <c r="G8154" s="12" t="str">
        <f>VLOOKUP(Table3[[#This Row],[Product ID]],[1]Products!$A:$G,2,0)</f>
        <v>Product 64</v>
      </c>
      <c r="H8154" s="22">
        <v>1</v>
      </c>
      <c r="I8154" s="9">
        <f>VLOOKUP('Consolidtaed Data'!$B1781,[1]Products!$A:$G,4,0)</f>
        <v>1022</v>
      </c>
      <c r="J8154" s="9">
        <f>VLOOKUP('Consolidtaed Data'!$B1781,[1]Products!$A:$G,3,0)</f>
        <v>818</v>
      </c>
      <c r="K8154" s="9">
        <f>'Consolidtaed Data'!$J1781*'Consolidtaed Data'!$H1781</f>
        <v>183</v>
      </c>
      <c r="L8154" s="9">
        <f>'Consolidtaed Data'!$I1781*'Consolidtaed Data'!$H1781</f>
        <v>285</v>
      </c>
      <c r="M8154" s="9">
        <f>'Consolidtaed Data'!$L1781-'Consolidtaed Data'!$K1781</f>
        <v>600</v>
      </c>
      <c r="N8154" s="9" t="str">
        <f>VLOOKUP('Consolidtaed Data'!$C1781,[1]Locations!$A:$O,2,0)</f>
        <v>Thousand Oaks</v>
      </c>
      <c r="O8154" s="9" t="str">
        <f>VLOOKUP('Consolidtaed Data'!$D1781,'[1]Sales People'!$A:$B,2,0)</f>
        <v>Charles Harper</v>
      </c>
      <c r="P8154" s="9" t="str">
        <f>VLOOKUP('Consolidtaed Data'!$E1781,[1]Customers!$A:$B,2,0)</f>
        <v>Henry Elliott</v>
      </c>
      <c r="Q8154" s="11">
        <f>WEEKDAY('Consolidtaed Data'!$F1781)</f>
        <v>1</v>
      </c>
      <c r="R8154" s="9">
        <f>MONTH('Consolidtaed Data'!$F1781)</f>
        <v>5</v>
      </c>
      <c r="S8154" s="9" t="str">
        <f>TEXT(Table3[[#This Row],[Purchase Date]],"MMMM")</f>
        <v>September</v>
      </c>
      <c r="T8154" s="9">
        <f>YEAR('Consolidtaed Data'!$F1781)</f>
        <v>2020</v>
      </c>
    </row>
    <row r="8155" spans="1:20" x14ac:dyDescent="0.3">
      <c r="A8155" s="9" t="s">
        <v>9181</v>
      </c>
      <c r="B8155" s="9" t="s">
        <v>529</v>
      </c>
      <c r="C8155" s="9" t="s">
        <v>439</v>
      </c>
      <c r="D8155" s="9" t="s">
        <v>46</v>
      </c>
      <c r="E8155" s="9" t="s">
        <v>812</v>
      </c>
      <c r="F8155" s="12">
        <v>44451</v>
      </c>
      <c r="G8155" s="12" t="str">
        <f>VLOOKUP(Table3[[#This Row],[Product ID]],[1]Products!$A:$G,2,0)</f>
        <v>Product 56</v>
      </c>
      <c r="H8155" s="22">
        <v>1</v>
      </c>
      <c r="I8155" s="9">
        <f>VLOOKUP('Consolidtaed Data'!$B1991,[1]Products!$A:$G,4,0)</f>
        <v>1103</v>
      </c>
      <c r="J8155" s="9">
        <f>VLOOKUP('Consolidtaed Data'!$B1991,[1]Products!$A:$G,3,0)</f>
        <v>838</v>
      </c>
      <c r="K8155" s="9">
        <f>'Consolidtaed Data'!$J1991*'Consolidtaed Data'!$H1991</f>
        <v>1740</v>
      </c>
      <c r="L8155" s="9">
        <f>'Consolidtaed Data'!$I1991*'Consolidtaed Data'!$H1991</f>
        <v>2120</v>
      </c>
      <c r="M8155" s="9">
        <f>'Consolidtaed Data'!$L1991-'Consolidtaed Data'!$K1991</f>
        <v>463</v>
      </c>
      <c r="N8155" s="9" t="str">
        <f>VLOOKUP('Consolidtaed Data'!$C1991,[1]Locations!$A:$O,2,0)</f>
        <v>Oceanside</v>
      </c>
      <c r="O8155" s="9" t="str">
        <f>VLOOKUP('Consolidtaed Data'!$D1991,'[1]Sales People'!$A:$B,2,0)</f>
        <v>Martin Carr</v>
      </c>
      <c r="P8155" s="9" t="str">
        <f>VLOOKUP('Consolidtaed Data'!$E1991,[1]Customers!$A:$B,2,0)</f>
        <v>Frank Webb</v>
      </c>
      <c r="Q8155" s="11">
        <f>WEEKDAY('Consolidtaed Data'!$F1991)</f>
        <v>2</v>
      </c>
      <c r="R8155" s="9">
        <f>MONTH('Consolidtaed Data'!$F1991)</f>
        <v>5</v>
      </c>
      <c r="S8155" s="9" t="str">
        <f>TEXT(Table3[[#This Row],[Purchase Date]],"MMMM")</f>
        <v>September</v>
      </c>
      <c r="T8155" s="9">
        <f>YEAR('Consolidtaed Data'!$F1991)</f>
        <v>2020</v>
      </c>
    </row>
    <row r="8156" spans="1:20" x14ac:dyDescent="0.3">
      <c r="A8156" s="9" t="s">
        <v>9182</v>
      </c>
      <c r="B8156" s="9" t="s">
        <v>301</v>
      </c>
      <c r="C8156" s="9" t="s">
        <v>90</v>
      </c>
      <c r="D8156" s="9" t="s">
        <v>241</v>
      </c>
      <c r="E8156" s="9" t="s">
        <v>264</v>
      </c>
      <c r="F8156" s="12">
        <v>44451</v>
      </c>
      <c r="G8156" s="12" t="str">
        <f>VLOOKUP(Table3[[#This Row],[Product ID]],[1]Products!$A:$G,2,0)</f>
        <v>Product 57</v>
      </c>
      <c r="H8156" s="22">
        <v>2</v>
      </c>
      <c r="I8156" s="9">
        <f>VLOOKUP('Consolidtaed Data'!$B2021,[1]Products!$A:$G,4,0)</f>
        <v>502</v>
      </c>
      <c r="J8156" s="9">
        <f>VLOOKUP('Consolidtaed Data'!$B2021,[1]Products!$A:$G,3,0)</f>
        <v>296</v>
      </c>
      <c r="K8156" s="9">
        <f>'Consolidtaed Data'!$J2021*'Consolidtaed Data'!$H2021</f>
        <v>807</v>
      </c>
      <c r="L8156" s="9">
        <f>'Consolidtaed Data'!$I2021*'Consolidtaed Data'!$H2021</f>
        <v>1467</v>
      </c>
      <c r="M8156" s="9">
        <f>'Consolidtaed Data'!$L2021-'Consolidtaed Data'!$K2021</f>
        <v>148</v>
      </c>
      <c r="N8156" s="9" t="str">
        <f>VLOOKUP('Consolidtaed Data'!$C2021,[1]Locations!$A:$O,2,0)</f>
        <v>Oxnard</v>
      </c>
      <c r="O8156" s="9" t="str">
        <f>VLOOKUP('Consolidtaed Data'!$D2021,'[1]Sales People'!$A:$B,2,0)</f>
        <v>Jerry Perry</v>
      </c>
      <c r="P8156" s="9" t="str">
        <f>VLOOKUP('Consolidtaed Data'!$E2021,[1]Customers!$A:$B,2,0)</f>
        <v>Raymond Roberts</v>
      </c>
      <c r="Q8156" s="11">
        <f>WEEKDAY('Consolidtaed Data'!$F2021)</f>
        <v>4</v>
      </c>
      <c r="R8156" s="9">
        <f>MONTH('Consolidtaed Data'!$F2021)</f>
        <v>5</v>
      </c>
      <c r="S8156" s="9" t="str">
        <f>TEXT(Table3[[#This Row],[Purchase Date]],"MMMM")</f>
        <v>September</v>
      </c>
      <c r="T8156" s="9">
        <f>YEAR('Consolidtaed Data'!$F2021)</f>
        <v>2020</v>
      </c>
    </row>
    <row r="8157" spans="1:20" x14ac:dyDescent="0.3">
      <c r="A8157" s="9" t="s">
        <v>9183</v>
      </c>
      <c r="B8157" s="9" t="s">
        <v>160</v>
      </c>
      <c r="C8157" s="9" t="s">
        <v>469</v>
      </c>
      <c r="D8157" s="9" t="s">
        <v>241</v>
      </c>
      <c r="E8157" s="9" t="s">
        <v>1324</v>
      </c>
      <c r="F8157" s="12">
        <v>44451</v>
      </c>
      <c r="G8157" s="12" t="str">
        <f>VLOOKUP(Table3[[#This Row],[Product ID]],[1]Products!$A:$G,2,0)</f>
        <v>Product 28</v>
      </c>
      <c r="H8157" s="22">
        <v>2</v>
      </c>
      <c r="I8157" s="9">
        <f>VLOOKUP('Consolidtaed Data'!$B2301,[1]Products!$A:$G,4,0)</f>
        <v>1077</v>
      </c>
      <c r="J8157" s="9">
        <f>VLOOKUP('Consolidtaed Data'!$B2301,[1]Products!$A:$G,3,0)</f>
        <v>732</v>
      </c>
      <c r="K8157" s="9">
        <f>'Consolidtaed Data'!$J2301*'Consolidtaed Data'!$H2301</f>
        <v>1321</v>
      </c>
      <c r="L8157" s="9">
        <f>'Consolidtaed Data'!$I2301*'Consolidtaed Data'!$H2301</f>
        <v>1972</v>
      </c>
      <c r="M8157" s="9">
        <f>'Consolidtaed Data'!$L2301-'Consolidtaed Data'!$K2301</f>
        <v>344</v>
      </c>
      <c r="N8157" s="9" t="str">
        <f>VLOOKUP('Consolidtaed Data'!$C2301,[1]Locations!$A:$O,2,0)</f>
        <v>Bakersfield</v>
      </c>
      <c r="O8157" s="9" t="str">
        <f>VLOOKUP('Consolidtaed Data'!$D2301,'[1]Sales People'!$A:$B,2,0)</f>
        <v>Roger Ramos</v>
      </c>
      <c r="P8157" s="9" t="str">
        <f>VLOOKUP('Consolidtaed Data'!$E2301,[1]Customers!$A:$B,2,0)</f>
        <v>Jack Jackson</v>
      </c>
      <c r="Q8157" s="11">
        <f>WEEKDAY('Consolidtaed Data'!$F2301)</f>
        <v>3</v>
      </c>
      <c r="R8157" s="9">
        <f>MONTH('Consolidtaed Data'!$F2301)</f>
        <v>6</v>
      </c>
      <c r="S8157" s="9" t="str">
        <f>TEXT(Table3[[#This Row],[Purchase Date]],"MMMM")</f>
        <v>September</v>
      </c>
      <c r="T8157" s="9">
        <f>YEAR('Consolidtaed Data'!$F2301)</f>
        <v>2020</v>
      </c>
    </row>
    <row r="8158" spans="1:20" x14ac:dyDescent="0.3">
      <c r="A8158" s="9" t="s">
        <v>9184</v>
      </c>
      <c r="B8158" s="9" t="s">
        <v>24</v>
      </c>
      <c r="C8158" s="9" t="s">
        <v>421</v>
      </c>
      <c r="D8158" s="9" t="s">
        <v>220</v>
      </c>
      <c r="E8158" s="9" t="s">
        <v>1201</v>
      </c>
      <c r="F8158" s="12">
        <v>44451</v>
      </c>
      <c r="G8158" s="12" t="str">
        <f>VLOOKUP(Table3[[#This Row],[Product ID]],[1]Products!$A:$G,2,0)</f>
        <v>Product 6</v>
      </c>
      <c r="H8158" s="22">
        <v>3</v>
      </c>
      <c r="I8158" s="9">
        <f>VLOOKUP('Consolidtaed Data'!$B2374,[1]Products!$A:$G,4,0)</f>
        <v>2497</v>
      </c>
      <c r="J8158" s="9">
        <f>VLOOKUP('Consolidtaed Data'!$B2374,[1]Products!$A:$G,3,0)</f>
        <v>1473</v>
      </c>
      <c r="K8158" s="9">
        <f>'Consolidtaed Data'!$J2374*'Consolidtaed Data'!$H2374</f>
        <v>584</v>
      </c>
      <c r="L8158" s="9">
        <f>'Consolidtaed Data'!$I2374*'Consolidtaed Data'!$H2374</f>
        <v>913</v>
      </c>
      <c r="M8158" s="9">
        <f>'Consolidtaed Data'!$L2374-'Consolidtaed Data'!$K2374</f>
        <v>280</v>
      </c>
      <c r="N8158" s="9" t="str">
        <f>VLOOKUP('Consolidtaed Data'!$C2374,[1]Locations!$A:$O,2,0)</f>
        <v>Costa Mesa</v>
      </c>
      <c r="O8158" s="9" t="str">
        <f>VLOOKUP('Consolidtaed Data'!$D2374,'[1]Sales People'!$A:$B,2,0)</f>
        <v>Scott Clark</v>
      </c>
      <c r="P8158" s="9" t="str">
        <f>VLOOKUP('Consolidtaed Data'!$E2374,[1]Customers!$A:$B,2,0)</f>
        <v>Matthew Walker</v>
      </c>
      <c r="Q8158" s="11">
        <f>WEEKDAY('Consolidtaed Data'!$F2374)</f>
        <v>2</v>
      </c>
      <c r="R8158" s="9">
        <f>MONTH('Consolidtaed Data'!$F2374)</f>
        <v>6</v>
      </c>
      <c r="S8158" s="9" t="str">
        <f>TEXT(Table3[[#This Row],[Purchase Date]],"MMMM")</f>
        <v>September</v>
      </c>
      <c r="T8158" s="9">
        <f>YEAR('Consolidtaed Data'!$F2374)</f>
        <v>2020</v>
      </c>
    </row>
    <row r="8159" spans="1:20" x14ac:dyDescent="0.3">
      <c r="A8159" s="9" t="s">
        <v>9185</v>
      </c>
      <c r="B8159" s="9" t="s">
        <v>411</v>
      </c>
      <c r="C8159" s="9" t="s">
        <v>50</v>
      </c>
      <c r="D8159" s="9" t="s">
        <v>326</v>
      </c>
      <c r="E8159" s="9" t="s">
        <v>2260</v>
      </c>
      <c r="F8159" s="12">
        <v>44451</v>
      </c>
      <c r="G8159" s="12" t="str">
        <f>VLOOKUP(Table3[[#This Row],[Product ID]],[1]Products!$A:$G,2,0)</f>
        <v>Product 27</v>
      </c>
      <c r="H8159" s="22">
        <v>1</v>
      </c>
      <c r="I8159" s="9">
        <f>VLOOKUP('Consolidtaed Data'!$B2398,[1]Products!$A:$G,4,0)</f>
        <v>95</v>
      </c>
      <c r="J8159" s="9">
        <f>VLOOKUP('Consolidtaed Data'!$B2398,[1]Products!$A:$G,3,0)</f>
        <v>61</v>
      </c>
      <c r="K8159" s="9">
        <f>'Consolidtaed Data'!$J2398*'Consolidtaed Data'!$H2398</f>
        <v>420</v>
      </c>
      <c r="L8159" s="9">
        <f>'Consolidtaed Data'!$I2398*'Consolidtaed Data'!$H2398</f>
        <v>584</v>
      </c>
      <c r="M8159" s="9">
        <f>'Consolidtaed Data'!$L2398-'Consolidtaed Data'!$K2398</f>
        <v>483</v>
      </c>
      <c r="N8159" s="9" t="str">
        <f>VLOOKUP('Consolidtaed Data'!$C2398,[1]Locations!$A:$O,2,0)</f>
        <v>Sunnyvale</v>
      </c>
      <c r="O8159" s="9" t="str">
        <f>VLOOKUP('Consolidtaed Data'!$D2398,'[1]Sales People'!$A:$B,2,0)</f>
        <v>Patrick Ruiz</v>
      </c>
      <c r="P8159" s="9" t="str">
        <f>VLOOKUP('Consolidtaed Data'!$E2398,[1]Customers!$A:$B,2,0)</f>
        <v>Andrew Peters</v>
      </c>
      <c r="Q8159" s="11">
        <f>WEEKDAY('Consolidtaed Data'!$F2398)</f>
        <v>3</v>
      </c>
      <c r="R8159" s="9">
        <f>MONTH('Consolidtaed Data'!$F2398)</f>
        <v>6</v>
      </c>
      <c r="S8159" s="9" t="str">
        <f>TEXT(Table3[[#This Row],[Purchase Date]],"MMMM")</f>
        <v>September</v>
      </c>
      <c r="T8159" s="9">
        <f>YEAR('Consolidtaed Data'!$F2398)</f>
        <v>2020</v>
      </c>
    </row>
    <row r="8160" spans="1:20" x14ac:dyDescent="0.3">
      <c r="A8160" s="9" t="s">
        <v>9186</v>
      </c>
      <c r="B8160" s="9" t="s">
        <v>526</v>
      </c>
      <c r="C8160" s="9" t="s">
        <v>140</v>
      </c>
      <c r="D8160" s="9" t="s">
        <v>402</v>
      </c>
      <c r="E8160" s="9" t="s">
        <v>403</v>
      </c>
      <c r="F8160" s="12">
        <v>44451</v>
      </c>
      <c r="G8160" s="12" t="str">
        <f>VLOOKUP(Table3[[#This Row],[Product ID]],[1]Products!$A:$G,2,0)</f>
        <v>Product 14</v>
      </c>
      <c r="H8160" s="22">
        <v>3</v>
      </c>
      <c r="I8160" s="9">
        <f>VLOOKUP('Consolidtaed Data'!$B3196,[1]Products!$A:$G,4,0)</f>
        <v>181</v>
      </c>
      <c r="J8160" s="9">
        <f>VLOOKUP('Consolidtaed Data'!$B3196,[1]Products!$A:$G,3,0)</f>
        <v>130</v>
      </c>
      <c r="K8160" s="9">
        <f>'Consolidtaed Data'!$J3196*'Consolidtaed Data'!$H3196</f>
        <v>3903</v>
      </c>
      <c r="L8160" s="9">
        <f>'Consolidtaed Data'!$I3196*'Consolidtaed Data'!$H3196</f>
        <v>4761</v>
      </c>
      <c r="M8160" s="9">
        <f>'Consolidtaed Data'!$L3196-'Consolidtaed Data'!$K3196</f>
        <v>74</v>
      </c>
      <c r="N8160" s="9" t="str">
        <f>VLOOKUP('Consolidtaed Data'!$C3196,[1]Locations!$A:$O,2,0)</f>
        <v>Corona</v>
      </c>
      <c r="O8160" s="9" t="str">
        <f>VLOOKUP('Consolidtaed Data'!$D3196,'[1]Sales People'!$A:$B,2,0)</f>
        <v>Henry Nelson</v>
      </c>
      <c r="P8160" s="9" t="str">
        <f>VLOOKUP('Consolidtaed Data'!$E3196,[1]Customers!$A:$B,2,0)</f>
        <v>Eric Bradley</v>
      </c>
      <c r="Q8160" s="11">
        <f>WEEKDAY('Consolidtaed Data'!$F3196)</f>
        <v>1</v>
      </c>
      <c r="R8160" s="9">
        <f>MONTH('Consolidtaed Data'!$F3196)</f>
        <v>8</v>
      </c>
      <c r="S8160" s="9" t="str">
        <f>TEXT(Table3[[#This Row],[Purchase Date]],"MMMM")</f>
        <v>September</v>
      </c>
      <c r="T8160" s="9">
        <f>YEAR('Consolidtaed Data'!$F3196)</f>
        <v>2020</v>
      </c>
    </row>
    <row r="8161" spans="1:20" x14ac:dyDescent="0.3">
      <c r="A8161" s="9" t="s">
        <v>9187</v>
      </c>
      <c r="B8161" s="9" t="s">
        <v>322</v>
      </c>
      <c r="C8161" s="9" t="s">
        <v>157</v>
      </c>
      <c r="D8161" s="9" t="s">
        <v>131</v>
      </c>
      <c r="E8161" s="9" t="s">
        <v>974</v>
      </c>
      <c r="F8161" s="12">
        <v>44451</v>
      </c>
      <c r="G8161" s="12" t="str">
        <f>VLOOKUP(Table3[[#This Row],[Product ID]],[1]Products!$A:$G,2,0)</f>
        <v>Product 43</v>
      </c>
      <c r="H8161" s="22">
        <v>1</v>
      </c>
      <c r="I8161" s="9">
        <f>VLOOKUP('Consolidtaed Data'!$B3257,[1]Products!$A:$G,4,0)</f>
        <v>847</v>
      </c>
      <c r="J8161" s="9">
        <f>VLOOKUP('Consolidtaed Data'!$B3257,[1]Products!$A:$G,3,0)</f>
        <v>534</v>
      </c>
      <c r="K8161" s="9">
        <f>'Consolidtaed Data'!$J3257*'Consolidtaed Data'!$H3257</f>
        <v>648</v>
      </c>
      <c r="L8161" s="9">
        <f>'Consolidtaed Data'!$I3257*'Consolidtaed Data'!$H3257</f>
        <v>771</v>
      </c>
      <c r="M8161" s="9">
        <f>'Consolidtaed Data'!$L3257-'Consolidtaed Data'!$K3257</f>
        <v>2067</v>
      </c>
      <c r="N8161" s="9" t="str">
        <f>VLOOKUP('Consolidtaed Data'!$C3257,[1]Locations!$A:$O,2,0)</f>
        <v>Stockton</v>
      </c>
      <c r="O8161" s="9" t="str">
        <f>VLOOKUP('Consolidtaed Data'!$D3257,'[1]Sales People'!$A:$B,2,0)</f>
        <v>Brian Hansen</v>
      </c>
      <c r="P8161" s="9" t="str">
        <f>VLOOKUP('Consolidtaed Data'!$E3257,[1]Customers!$A:$B,2,0)</f>
        <v>Michael Ward</v>
      </c>
      <c r="Q8161" s="11">
        <f>WEEKDAY('Consolidtaed Data'!$F3257)</f>
        <v>6</v>
      </c>
      <c r="R8161" s="9">
        <f>MONTH('Consolidtaed Data'!$F3257)</f>
        <v>8</v>
      </c>
      <c r="S8161" s="9" t="str">
        <f>TEXT(Table3[[#This Row],[Purchase Date]],"MMMM")</f>
        <v>September</v>
      </c>
      <c r="T8161" s="9">
        <f>YEAR('Consolidtaed Data'!$F3257)</f>
        <v>2020</v>
      </c>
    </row>
    <row r="8162" spans="1:20" x14ac:dyDescent="0.3">
      <c r="A8162" s="9" t="s">
        <v>9188</v>
      </c>
      <c r="B8162" s="9" t="s">
        <v>531</v>
      </c>
      <c r="C8162" s="9" t="s">
        <v>223</v>
      </c>
      <c r="D8162" s="9" t="s">
        <v>56</v>
      </c>
      <c r="E8162" s="9" t="s">
        <v>1409</v>
      </c>
      <c r="F8162" s="12">
        <v>44452</v>
      </c>
      <c r="G8162" s="12" t="str">
        <f>VLOOKUP(Table3[[#This Row],[Product ID]],[1]Products!$A:$G,2,0)</f>
        <v>Product 62</v>
      </c>
      <c r="H8162" s="22">
        <v>1</v>
      </c>
      <c r="I8162" s="9">
        <f>VLOOKUP('Consolidtaed Data'!$B770,[1]Products!$A:$G,4,0)</f>
        <v>1052</v>
      </c>
      <c r="J8162" s="9">
        <f>VLOOKUP('Consolidtaed Data'!$B770,[1]Products!$A:$G,3,0)</f>
        <v>589</v>
      </c>
      <c r="K8162" s="9">
        <f>'Consolidtaed Data'!$J770*'Consolidtaed Data'!$H770</f>
        <v>1965</v>
      </c>
      <c r="L8162" s="9">
        <f>'Consolidtaed Data'!$I770*'Consolidtaed Data'!$H770</f>
        <v>2396</v>
      </c>
      <c r="M8162" s="9">
        <f>'Consolidtaed Data'!$L770-'Consolidtaed Data'!$K770</f>
        <v>799</v>
      </c>
      <c r="N8162" s="9" t="str">
        <f>VLOOKUP('Consolidtaed Data'!$C770,[1]Locations!$A:$O,2,0)</f>
        <v>Fairfield</v>
      </c>
      <c r="O8162" s="9" t="str">
        <f>VLOOKUP('Consolidtaed Data'!$D770,'[1]Sales People'!$A:$B,2,0)</f>
        <v>Walter Cook</v>
      </c>
      <c r="P8162" s="9" t="str">
        <f>VLOOKUP('Consolidtaed Data'!$E770,[1]Customers!$A:$B,2,0)</f>
        <v>Louis Austin</v>
      </c>
      <c r="Q8162" s="11">
        <f>WEEKDAY('Consolidtaed Data'!$F770)</f>
        <v>7</v>
      </c>
      <c r="R8162" s="9">
        <f>MONTH('Consolidtaed Data'!$F770)</f>
        <v>2</v>
      </c>
      <c r="S8162" s="9" t="str">
        <f>TEXT(Table3[[#This Row],[Purchase Date]],"MMMM")</f>
        <v>September</v>
      </c>
      <c r="T8162" s="9">
        <f>YEAR('Consolidtaed Data'!$F770)</f>
        <v>2020</v>
      </c>
    </row>
    <row r="8163" spans="1:20" x14ac:dyDescent="0.3">
      <c r="A8163" s="9" t="s">
        <v>9189</v>
      </c>
      <c r="B8163" s="9" t="s">
        <v>610</v>
      </c>
      <c r="C8163" s="9" t="s">
        <v>357</v>
      </c>
      <c r="D8163" s="9" t="s">
        <v>91</v>
      </c>
      <c r="E8163" s="9" t="s">
        <v>84</v>
      </c>
      <c r="F8163" s="12">
        <v>44452</v>
      </c>
      <c r="G8163" s="12" t="str">
        <f>VLOOKUP(Table3[[#This Row],[Product ID]],[1]Products!$A:$G,2,0)</f>
        <v>Product 12</v>
      </c>
      <c r="H8163" s="22">
        <v>1</v>
      </c>
      <c r="I8163" s="9">
        <f>VLOOKUP('Consolidtaed Data'!$B1568,[1]Products!$A:$G,4,0)</f>
        <v>1052</v>
      </c>
      <c r="J8163" s="9">
        <f>VLOOKUP('Consolidtaed Data'!$B1568,[1]Products!$A:$G,3,0)</f>
        <v>589</v>
      </c>
      <c r="K8163" s="9">
        <f>'Consolidtaed Data'!$J1568*'Consolidtaed Data'!$H1568</f>
        <v>2732</v>
      </c>
      <c r="L8163" s="9">
        <f>'Consolidtaed Data'!$I1568*'Consolidtaed Data'!$H1568</f>
        <v>4712</v>
      </c>
      <c r="M8163" s="9">
        <f>'Consolidtaed Data'!$L1568-'Consolidtaed Data'!$K1568</f>
        <v>3928</v>
      </c>
      <c r="N8163" s="9" t="str">
        <f>VLOOKUP('Consolidtaed Data'!$C1568,[1]Locations!$A:$O,2,0)</f>
        <v>Hayward</v>
      </c>
      <c r="O8163" s="9" t="str">
        <f>VLOOKUP('Consolidtaed Data'!$D1568,'[1]Sales People'!$A:$B,2,0)</f>
        <v>Ryan Butler</v>
      </c>
      <c r="P8163" s="9" t="str">
        <f>VLOOKUP('Consolidtaed Data'!$E1568,[1]Customers!$A:$B,2,0)</f>
        <v>Todd Price</v>
      </c>
      <c r="Q8163" s="11">
        <f>WEEKDAY('Consolidtaed Data'!$F1568)</f>
        <v>7</v>
      </c>
      <c r="R8163" s="9">
        <f>MONTH('Consolidtaed Data'!$F1568)</f>
        <v>4</v>
      </c>
      <c r="S8163" s="9" t="str">
        <f>TEXT(Table3[[#This Row],[Purchase Date]],"MMMM")</f>
        <v>September</v>
      </c>
      <c r="T8163" s="9">
        <f>YEAR('Consolidtaed Data'!$F1568)</f>
        <v>2020</v>
      </c>
    </row>
    <row r="8164" spans="1:20" x14ac:dyDescent="0.3">
      <c r="A8164" s="9" t="s">
        <v>9190</v>
      </c>
      <c r="B8164" s="9" t="s">
        <v>526</v>
      </c>
      <c r="C8164" s="9" t="s">
        <v>210</v>
      </c>
      <c r="D8164" s="9" t="s">
        <v>197</v>
      </c>
      <c r="E8164" s="9" t="s">
        <v>1465</v>
      </c>
      <c r="F8164" s="12">
        <v>44452</v>
      </c>
      <c r="G8164" s="12" t="str">
        <f>VLOOKUP(Table3[[#This Row],[Product ID]],[1]Products!$A:$G,2,0)</f>
        <v>Product 14</v>
      </c>
      <c r="H8164" s="22">
        <v>1</v>
      </c>
      <c r="I8164" s="9">
        <f>VLOOKUP('Consolidtaed Data'!$B1698,[1]Products!$A:$G,4,0)</f>
        <v>871</v>
      </c>
      <c r="J8164" s="9">
        <f>VLOOKUP('Consolidtaed Data'!$B1698,[1]Products!$A:$G,3,0)</f>
        <v>540</v>
      </c>
      <c r="K8164" s="9">
        <f>'Consolidtaed Data'!$J1698*'Consolidtaed Data'!$H1698</f>
        <v>5895</v>
      </c>
      <c r="L8164" s="9">
        <f>'Consolidtaed Data'!$I1698*'Consolidtaed Data'!$H1698</f>
        <v>7188</v>
      </c>
      <c r="M8164" s="9">
        <f>'Consolidtaed Data'!$L1698-'Consolidtaed Data'!$K1698</f>
        <v>895</v>
      </c>
      <c r="N8164" s="9" t="str">
        <f>VLOOKUP('Consolidtaed Data'!$C1698,[1]Locations!$A:$O,2,0)</f>
        <v>Jurupa Valley</v>
      </c>
      <c r="O8164" s="9" t="str">
        <f>VLOOKUP('Consolidtaed Data'!$D1698,'[1]Sales People'!$A:$B,2,0)</f>
        <v>Robert Reed</v>
      </c>
      <c r="P8164" s="9" t="str">
        <f>VLOOKUP('Consolidtaed Data'!$E1698,[1]Customers!$A:$B,2,0)</f>
        <v>Anthony Berry</v>
      </c>
      <c r="Q8164" s="11">
        <f>WEEKDAY('Consolidtaed Data'!$F1698)</f>
        <v>1</v>
      </c>
      <c r="R8164" s="9">
        <f>MONTH('Consolidtaed Data'!$F1698)</f>
        <v>5</v>
      </c>
      <c r="S8164" s="9" t="str">
        <f>TEXT(Table3[[#This Row],[Purchase Date]],"MMMM")</f>
        <v>September</v>
      </c>
      <c r="T8164" s="9">
        <f>YEAR('Consolidtaed Data'!$F1698)</f>
        <v>2020</v>
      </c>
    </row>
    <row r="8165" spans="1:20" x14ac:dyDescent="0.3">
      <c r="A8165" s="9" t="s">
        <v>9191</v>
      </c>
      <c r="B8165" s="9" t="s">
        <v>429</v>
      </c>
      <c r="C8165" s="9" t="s">
        <v>522</v>
      </c>
      <c r="D8165" s="9" t="s">
        <v>402</v>
      </c>
      <c r="E8165" s="9" t="s">
        <v>2617</v>
      </c>
      <c r="F8165" s="12">
        <v>44452</v>
      </c>
      <c r="G8165" s="12" t="str">
        <f>VLOOKUP(Table3[[#This Row],[Product ID]],[1]Products!$A:$G,2,0)</f>
        <v>Product 87</v>
      </c>
      <c r="H8165" s="22">
        <v>4</v>
      </c>
      <c r="I8165" s="9">
        <f>VLOOKUP('Consolidtaed Data'!$B1861,[1]Products!$A:$G,4,0)</f>
        <v>1809</v>
      </c>
      <c r="J8165" s="9">
        <f>VLOOKUP('Consolidtaed Data'!$B1861,[1]Products!$A:$G,3,0)</f>
        <v>1067</v>
      </c>
      <c r="K8165" s="9">
        <f>'Consolidtaed Data'!$J1861*'Consolidtaed Data'!$H1861</f>
        <v>870</v>
      </c>
      <c r="L8165" s="9">
        <f>'Consolidtaed Data'!$I1861*'Consolidtaed Data'!$H1861</f>
        <v>1060</v>
      </c>
      <c r="M8165" s="9">
        <f>'Consolidtaed Data'!$L1861-'Consolidtaed Data'!$K1861</f>
        <v>1218</v>
      </c>
      <c r="N8165" s="9" t="str">
        <f>VLOOKUP('Consolidtaed Data'!$C1861,[1]Locations!$A:$O,2,0)</f>
        <v>Chula Vista</v>
      </c>
      <c r="O8165" s="9" t="str">
        <f>VLOOKUP('Consolidtaed Data'!$D1861,'[1]Sales People'!$A:$B,2,0)</f>
        <v>Brian Hansen</v>
      </c>
      <c r="P8165" s="9" t="str">
        <f>VLOOKUP('Consolidtaed Data'!$E1861,[1]Customers!$A:$B,2,0)</f>
        <v>Philip Wheeler</v>
      </c>
      <c r="Q8165" s="11">
        <f>WEEKDAY('Consolidtaed Data'!$F1861)</f>
        <v>7</v>
      </c>
      <c r="R8165" s="9">
        <f>MONTH('Consolidtaed Data'!$F1861)</f>
        <v>5</v>
      </c>
      <c r="S8165" s="9" t="str">
        <f>TEXT(Table3[[#This Row],[Purchase Date]],"MMMM")</f>
        <v>September</v>
      </c>
      <c r="T8165" s="9">
        <f>YEAR('Consolidtaed Data'!$F1861)</f>
        <v>2020</v>
      </c>
    </row>
    <row r="8166" spans="1:20" x14ac:dyDescent="0.3">
      <c r="A8166" s="9" t="s">
        <v>9192</v>
      </c>
      <c r="B8166" s="9" t="s">
        <v>610</v>
      </c>
      <c r="C8166" s="9" t="s">
        <v>458</v>
      </c>
      <c r="D8166" s="9" t="s">
        <v>95</v>
      </c>
      <c r="E8166" s="9" t="s">
        <v>1110</v>
      </c>
      <c r="F8166" s="12">
        <v>44452</v>
      </c>
      <c r="G8166" s="12" t="str">
        <f>VLOOKUP(Table3[[#This Row],[Product ID]],[1]Products!$A:$G,2,0)</f>
        <v>Product 12</v>
      </c>
      <c r="H8166" s="22">
        <v>4</v>
      </c>
      <c r="I8166" s="9">
        <f>VLOOKUP('Consolidtaed Data'!$B2067,[1]Products!$A:$G,4,0)</f>
        <v>504</v>
      </c>
      <c r="J8166" s="9">
        <f>VLOOKUP('Consolidtaed Data'!$B2067,[1]Products!$A:$G,3,0)</f>
        <v>408</v>
      </c>
      <c r="K8166" s="9">
        <f>'Consolidtaed Data'!$J2067*'Consolidtaed Data'!$H2067</f>
        <v>308</v>
      </c>
      <c r="L8166" s="9">
        <f>'Consolidtaed Data'!$I2067*'Consolidtaed Data'!$H2067</f>
        <v>406</v>
      </c>
      <c r="M8166" s="9">
        <f>'Consolidtaed Data'!$L2067-'Consolidtaed Data'!$K2067</f>
        <v>120</v>
      </c>
      <c r="N8166" s="9" t="str">
        <f>VLOOKUP('Consolidtaed Data'!$C2067,[1]Locations!$A:$O,2,0)</f>
        <v>Lancaster</v>
      </c>
      <c r="O8166" s="9" t="str">
        <f>VLOOKUP('Consolidtaed Data'!$D2067,'[1]Sales People'!$A:$B,2,0)</f>
        <v>Howard Gardner</v>
      </c>
      <c r="P8166" s="9" t="str">
        <f>VLOOKUP('Consolidtaed Data'!$E2067,[1]Customers!$A:$B,2,0)</f>
        <v>Sean Vasquez</v>
      </c>
      <c r="Q8166" s="11">
        <f>WEEKDAY('Consolidtaed Data'!$F2067)</f>
        <v>1</v>
      </c>
      <c r="R8166" s="9">
        <f>MONTH('Consolidtaed Data'!$F2067)</f>
        <v>5</v>
      </c>
      <c r="S8166" s="9" t="str">
        <f>TEXT(Table3[[#This Row],[Purchase Date]],"MMMM")</f>
        <v>September</v>
      </c>
      <c r="T8166" s="9">
        <f>YEAR('Consolidtaed Data'!$F2067)</f>
        <v>2020</v>
      </c>
    </row>
    <row r="8167" spans="1:20" x14ac:dyDescent="0.3">
      <c r="A8167" s="9" t="s">
        <v>9193</v>
      </c>
      <c r="B8167" s="9" t="s">
        <v>119</v>
      </c>
      <c r="C8167" s="9" t="s">
        <v>635</v>
      </c>
      <c r="D8167" s="9" t="s">
        <v>56</v>
      </c>
      <c r="E8167" s="9" t="s">
        <v>1432</v>
      </c>
      <c r="F8167" s="12">
        <v>44452</v>
      </c>
      <c r="G8167" s="12" t="str">
        <f>VLOOKUP(Table3[[#This Row],[Product ID]],[1]Products!$A:$G,2,0)</f>
        <v>Product 67</v>
      </c>
      <c r="H8167" s="22">
        <v>2</v>
      </c>
      <c r="I8167" s="9">
        <f>VLOOKUP('Consolidtaed Data'!$B2115,[1]Products!$A:$G,4,0)</f>
        <v>1500</v>
      </c>
      <c r="J8167" s="9">
        <f>VLOOKUP('Consolidtaed Data'!$B2115,[1]Products!$A:$G,3,0)</f>
        <v>900</v>
      </c>
      <c r="K8167" s="9">
        <f>'Consolidtaed Data'!$J2115*'Consolidtaed Data'!$H2115</f>
        <v>1200</v>
      </c>
      <c r="L8167" s="9">
        <f>'Consolidtaed Data'!$I2115*'Consolidtaed Data'!$H2115</f>
        <v>2182</v>
      </c>
      <c r="M8167" s="9">
        <f>'Consolidtaed Data'!$L2115-'Consolidtaed Data'!$K2115</f>
        <v>406</v>
      </c>
      <c r="N8167" s="9" t="str">
        <f>VLOOKUP('Consolidtaed Data'!$C2115,[1]Locations!$A:$O,2,0)</f>
        <v>Los Angeles</v>
      </c>
      <c r="O8167" s="9" t="str">
        <f>VLOOKUP('Consolidtaed Data'!$D2115,'[1]Sales People'!$A:$B,2,0)</f>
        <v>Howard Sims</v>
      </c>
      <c r="P8167" s="9" t="str">
        <f>VLOOKUP('Consolidtaed Data'!$E2115,[1]Customers!$A:$B,2,0)</f>
        <v>Henry Reyes</v>
      </c>
      <c r="Q8167" s="11">
        <f>WEEKDAY('Consolidtaed Data'!$F2115)</f>
        <v>4</v>
      </c>
      <c r="R8167" s="9">
        <f>MONTH('Consolidtaed Data'!$F2115)</f>
        <v>6</v>
      </c>
      <c r="S8167" s="9" t="str">
        <f>TEXT(Table3[[#This Row],[Purchase Date]],"MMMM")</f>
        <v>September</v>
      </c>
      <c r="T8167" s="9">
        <f>YEAR('Consolidtaed Data'!$F2115)</f>
        <v>2020</v>
      </c>
    </row>
    <row r="8168" spans="1:20" x14ac:dyDescent="0.3">
      <c r="A8168" s="9" t="s">
        <v>9194</v>
      </c>
      <c r="B8168" s="9" t="s">
        <v>234</v>
      </c>
      <c r="C8168" s="9" t="s">
        <v>108</v>
      </c>
      <c r="D8168" s="9" t="s">
        <v>87</v>
      </c>
      <c r="E8168" s="9" t="s">
        <v>3517</v>
      </c>
      <c r="F8168" s="12">
        <v>44452</v>
      </c>
      <c r="G8168" s="12" t="str">
        <f>VLOOKUP(Table3[[#This Row],[Product ID]],[1]Products!$A:$G,2,0)</f>
        <v>Product 54</v>
      </c>
      <c r="H8168" s="22">
        <v>1</v>
      </c>
      <c r="I8168" s="9">
        <f>VLOOKUP('Consolidtaed Data'!$B2505,[1]Products!$A:$G,4,0)</f>
        <v>947</v>
      </c>
      <c r="J8168" s="9">
        <f>VLOOKUP('Consolidtaed Data'!$B2505,[1]Products!$A:$G,3,0)</f>
        <v>786</v>
      </c>
      <c r="K8168" s="9">
        <f>'Consolidtaed Data'!$J2505*'Consolidtaed Data'!$H2505</f>
        <v>2134</v>
      </c>
      <c r="L8168" s="9">
        <f>'Consolidtaed Data'!$I2505*'Consolidtaed Data'!$H2505</f>
        <v>3618</v>
      </c>
      <c r="M8168" s="9">
        <f>'Consolidtaed Data'!$L2505-'Consolidtaed Data'!$K2505</f>
        <v>348</v>
      </c>
      <c r="N8168" s="9" t="str">
        <f>VLOOKUP('Consolidtaed Data'!$C2505,[1]Locations!$A:$O,2,0)</f>
        <v>Stockton</v>
      </c>
      <c r="O8168" s="9" t="str">
        <f>VLOOKUP('Consolidtaed Data'!$D2505,'[1]Sales People'!$A:$B,2,0)</f>
        <v>Carl Hall</v>
      </c>
      <c r="P8168" s="9" t="str">
        <f>VLOOKUP('Consolidtaed Data'!$E2505,[1]Customers!$A:$B,2,0)</f>
        <v>Douglas Tucker</v>
      </c>
      <c r="Q8168" s="11">
        <f>WEEKDAY('Consolidtaed Data'!$F2505)</f>
        <v>4</v>
      </c>
      <c r="R8168" s="9">
        <f>MONTH('Consolidtaed Data'!$F2505)</f>
        <v>7</v>
      </c>
      <c r="S8168" s="9" t="str">
        <f>TEXT(Table3[[#This Row],[Purchase Date]],"MMMM")</f>
        <v>September</v>
      </c>
      <c r="T8168" s="9">
        <f>YEAR('Consolidtaed Data'!$F2505)</f>
        <v>2020</v>
      </c>
    </row>
    <row r="8169" spans="1:20" x14ac:dyDescent="0.3">
      <c r="A8169" s="9" t="s">
        <v>9195</v>
      </c>
      <c r="B8169" s="9" t="s">
        <v>349</v>
      </c>
      <c r="C8169" s="9" t="s">
        <v>126</v>
      </c>
      <c r="D8169" s="9" t="s">
        <v>35</v>
      </c>
      <c r="E8169" s="9" t="s">
        <v>816</v>
      </c>
      <c r="F8169" s="12">
        <v>44452</v>
      </c>
      <c r="G8169" s="12" t="str">
        <f>VLOOKUP(Table3[[#This Row],[Product ID]],[1]Products!$A:$G,2,0)</f>
        <v>Product 60</v>
      </c>
      <c r="H8169" s="22">
        <v>1</v>
      </c>
      <c r="I8169" s="9">
        <f>VLOOKUP('Consolidtaed Data'!$B2762,[1]Products!$A:$G,4,0)</f>
        <v>1351</v>
      </c>
      <c r="J8169" s="9">
        <f>VLOOKUP('Consolidtaed Data'!$B2762,[1]Products!$A:$G,3,0)</f>
        <v>1108</v>
      </c>
      <c r="K8169" s="9">
        <f>'Consolidtaed Data'!$J2762*'Consolidtaed Data'!$H2762</f>
        <v>818</v>
      </c>
      <c r="L8169" s="9">
        <f>'Consolidtaed Data'!$I2762*'Consolidtaed Data'!$H2762</f>
        <v>1022</v>
      </c>
      <c r="M8169" s="9">
        <f>'Consolidtaed Data'!$L2762-'Consolidtaed Data'!$K2762</f>
        <v>344</v>
      </c>
      <c r="N8169" s="9" t="str">
        <f>VLOOKUP('Consolidtaed Data'!$C2762,[1]Locations!$A:$O,2,0)</f>
        <v>Santa Clarita</v>
      </c>
      <c r="O8169" s="9" t="str">
        <f>VLOOKUP('Consolidtaed Data'!$D2762,'[1]Sales People'!$A:$B,2,0)</f>
        <v>Kenneth Bradley</v>
      </c>
      <c r="P8169" s="9" t="str">
        <f>VLOOKUP('Consolidtaed Data'!$E2762,[1]Customers!$A:$B,2,0)</f>
        <v>Victor Ramos</v>
      </c>
      <c r="Q8169" s="11">
        <f>WEEKDAY('Consolidtaed Data'!$F2762)</f>
        <v>3</v>
      </c>
      <c r="R8169" s="9">
        <f>MONTH('Consolidtaed Data'!$F2762)</f>
        <v>7</v>
      </c>
      <c r="S8169" s="9" t="str">
        <f>TEXT(Table3[[#This Row],[Purchase Date]],"MMMM")</f>
        <v>September</v>
      </c>
      <c r="T8169" s="9">
        <f>YEAR('Consolidtaed Data'!$F2762)</f>
        <v>2020</v>
      </c>
    </row>
    <row r="8170" spans="1:20" x14ac:dyDescent="0.3">
      <c r="A8170" s="9" t="s">
        <v>9196</v>
      </c>
      <c r="B8170" s="9" t="s">
        <v>85</v>
      </c>
      <c r="C8170" s="9" t="s">
        <v>34</v>
      </c>
      <c r="D8170" s="9" t="s">
        <v>80</v>
      </c>
      <c r="E8170" s="9" t="s">
        <v>348</v>
      </c>
      <c r="F8170" s="12">
        <v>44452</v>
      </c>
      <c r="G8170" s="12" t="str">
        <f>VLOOKUP(Table3[[#This Row],[Product ID]],[1]Products!$A:$G,2,0)</f>
        <v>Product 93</v>
      </c>
      <c r="H8170" s="22">
        <v>1</v>
      </c>
      <c r="I8170" s="9">
        <f>VLOOKUP('Consolidtaed Data'!$B2873,[1]Products!$A:$G,4,0)</f>
        <v>530</v>
      </c>
      <c r="J8170" s="9">
        <f>VLOOKUP('Consolidtaed Data'!$B2873,[1]Products!$A:$G,3,0)</f>
        <v>424</v>
      </c>
      <c r="K8170" s="9">
        <f>'Consolidtaed Data'!$J2873*'Consolidtaed Data'!$H2873</f>
        <v>648</v>
      </c>
      <c r="L8170" s="9">
        <f>'Consolidtaed Data'!$I2873*'Consolidtaed Data'!$H2873</f>
        <v>771</v>
      </c>
      <c r="M8170" s="9">
        <f>'Consolidtaed Data'!$L2873-'Consolidtaed Data'!$K2873</f>
        <v>768</v>
      </c>
      <c r="N8170" s="9" t="str">
        <f>VLOOKUP('Consolidtaed Data'!$C2873,[1]Locations!$A:$O,2,0)</f>
        <v>Richmond</v>
      </c>
      <c r="O8170" s="9" t="str">
        <f>VLOOKUP('Consolidtaed Data'!$D2873,'[1]Sales People'!$A:$B,2,0)</f>
        <v>Roger Ramos</v>
      </c>
      <c r="P8170" s="9" t="str">
        <f>VLOOKUP('Consolidtaed Data'!$E2873,[1]Customers!$A:$B,2,0)</f>
        <v>Juan Collins</v>
      </c>
      <c r="Q8170" s="11">
        <f>WEEKDAY('Consolidtaed Data'!$F2873)</f>
        <v>4</v>
      </c>
      <c r="R8170" s="9">
        <f>MONTH('Consolidtaed Data'!$F2873)</f>
        <v>7</v>
      </c>
      <c r="S8170" s="9" t="str">
        <f>TEXT(Table3[[#This Row],[Purchase Date]],"MMMM")</f>
        <v>September</v>
      </c>
      <c r="T8170" s="9">
        <f>YEAR('Consolidtaed Data'!$F2873)</f>
        <v>2020</v>
      </c>
    </row>
    <row r="8171" spans="1:20" x14ac:dyDescent="0.3">
      <c r="A8171" s="9" t="s">
        <v>9197</v>
      </c>
      <c r="B8171" s="9" t="s">
        <v>580</v>
      </c>
      <c r="C8171" s="9" t="s">
        <v>420</v>
      </c>
      <c r="D8171" s="9" t="s">
        <v>281</v>
      </c>
      <c r="E8171" s="9" t="s">
        <v>478</v>
      </c>
      <c r="F8171" s="12">
        <v>44452</v>
      </c>
      <c r="G8171" s="12" t="str">
        <f>VLOOKUP(Table3[[#This Row],[Product ID]],[1]Products!$A:$G,2,0)</f>
        <v>Product 1</v>
      </c>
      <c r="H8171" s="22">
        <v>3</v>
      </c>
      <c r="I8171" s="9">
        <f>VLOOKUP('Consolidtaed Data'!$B3074,[1]Products!$A:$G,4,0)</f>
        <v>561</v>
      </c>
      <c r="J8171" s="9">
        <f>VLOOKUP('Consolidtaed Data'!$B3074,[1]Products!$A:$G,3,0)</f>
        <v>421</v>
      </c>
      <c r="K8171" s="9">
        <f>'Consolidtaed Data'!$J3074*'Consolidtaed Data'!$H3074</f>
        <v>538</v>
      </c>
      <c r="L8171" s="9">
        <f>'Consolidtaed Data'!$I3074*'Consolidtaed Data'!$H3074</f>
        <v>736</v>
      </c>
      <c r="M8171" s="9">
        <f>'Consolidtaed Data'!$L3074-'Consolidtaed Data'!$K3074</f>
        <v>280</v>
      </c>
      <c r="N8171" s="9" t="str">
        <f>VLOOKUP('Consolidtaed Data'!$C3074,[1]Locations!$A:$O,2,0)</f>
        <v>Oxnard</v>
      </c>
      <c r="O8171" s="9" t="str">
        <f>VLOOKUP('Consolidtaed Data'!$D3074,'[1]Sales People'!$A:$B,2,0)</f>
        <v>Justin Lynch</v>
      </c>
      <c r="P8171" s="9" t="str">
        <f>VLOOKUP('Consolidtaed Data'!$E3074,[1]Customers!$A:$B,2,0)</f>
        <v>Nicholas Hamilton</v>
      </c>
      <c r="Q8171" s="11">
        <f>WEEKDAY('Consolidtaed Data'!$F3074)</f>
        <v>5</v>
      </c>
      <c r="R8171" s="9">
        <f>MONTH('Consolidtaed Data'!$F3074)</f>
        <v>8</v>
      </c>
      <c r="S8171" s="9" t="str">
        <f>TEXT(Table3[[#This Row],[Purchase Date]],"MMMM")</f>
        <v>September</v>
      </c>
      <c r="T8171" s="9">
        <f>YEAR('Consolidtaed Data'!$F3074)</f>
        <v>2020</v>
      </c>
    </row>
    <row r="8172" spans="1:20" x14ac:dyDescent="0.3">
      <c r="A8172" s="9" t="s">
        <v>9198</v>
      </c>
      <c r="B8172" s="9" t="s">
        <v>15</v>
      </c>
      <c r="C8172" s="9" t="s">
        <v>21</v>
      </c>
      <c r="D8172" s="9" t="s">
        <v>26</v>
      </c>
      <c r="E8172" s="9" t="s">
        <v>69</v>
      </c>
      <c r="F8172" s="12">
        <v>44453</v>
      </c>
      <c r="G8172" s="12" t="str">
        <f>VLOOKUP(Table3[[#This Row],[Product ID]],[1]Products!$A:$G,2,0)</f>
        <v>Product 38</v>
      </c>
      <c r="H8172" s="22">
        <v>1</v>
      </c>
      <c r="I8172" s="9">
        <f>VLOOKUP('Consolidtaed Data'!$B121,[1]Products!$A:$G,4,0)</f>
        <v>458</v>
      </c>
      <c r="J8172" s="9">
        <f>VLOOKUP('Consolidtaed Data'!$B121,[1]Products!$A:$G,3,0)</f>
        <v>376</v>
      </c>
      <c r="K8172" s="9">
        <f>'Consolidtaed Data'!$J121*'Consolidtaed Data'!$H121</f>
        <v>1464</v>
      </c>
      <c r="L8172" s="9">
        <f>'Consolidtaed Data'!$I121*'Consolidtaed Data'!$H121</f>
        <v>2154</v>
      </c>
      <c r="M8172" s="9">
        <f>'Consolidtaed Data'!$L121-'Consolidtaed Data'!$K121</f>
        <v>328</v>
      </c>
      <c r="N8172" s="9" t="str">
        <f>VLOOKUP('Consolidtaed Data'!$C121,[1]Locations!$A:$O,2,0)</f>
        <v>Ontario</v>
      </c>
      <c r="O8172" s="9" t="str">
        <f>VLOOKUP('Consolidtaed Data'!$D121,'[1]Sales People'!$A:$B,2,0)</f>
        <v>Larry Castillo</v>
      </c>
      <c r="P8172" s="9" t="str">
        <f>VLOOKUP('Consolidtaed Data'!$E121,[1]Customers!$A:$B,2,0)</f>
        <v>Scott Gordon</v>
      </c>
      <c r="Q8172" s="11">
        <f>WEEKDAY('Consolidtaed Data'!$F121)</f>
        <v>6</v>
      </c>
      <c r="R8172" s="9">
        <f>MONTH('Consolidtaed Data'!$F121)</f>
        <v>1</v>
      </c>
      <c r="S8172" s="9" t="str">
        <f>TEXT(Table3[[#This Row],[Purchase Date]],"MMMM")</f>
        <v>September</v>
      </c>
      <c r="T8172" s="9">
        <f>YEAR('Consolidtaed Data'!$F121)</f>
        <v>2020</v>
      </c>
    </row>
    <row r="8173" spans="1:20" x14ac:dyDescent="0.3">
      <c r="A8173" s="9" t="s">
        <v>9199</v>
      </c>
      <c r="B8173" s="9" t="s">
        <v>230</v>
      </c>
      <c r="C8173" s="9" t="s">
        <v>173</v>
      </c>
      <c r="D8173" s="9" t="s">
        <v>26</v>
      </c>
      <c r="E8173" s="9" t="s">
        <v>1342</v>
      </c>
      <c r="F8173" s="12">
        <v>44453</v>
      </c>
      <c r="G8173" s="12" t="str">
        <f>VLOOKUP(Table3[[#This Row],[Product ID]],[1]Products!$A:$G,2,0)</f>
        <v>Product 31</v>
      </c>
      <c r="H8173" s="22">
        <v>1</v>
      </c>
      <c r="I8173" s="9">
        <f>VLOOKUP('Consolidtaed Data'!$B592,[1]Products!$A:$G,4,0)</f>
        <v>95</v>
      </c>
      <c r="J8173" s="9">
        <f>VLOOKUP('Consolidtaed Data'!$B592,[1]Products!$A:$G,3,0)</f>
        <v>61</v>
      </c>
      <c r="K8173" s="9">
        <f>'Consolidtaed Data'!$J592*'Consolidtaed Data'!$H592</f>
        <v>2446</v>
      </c>
      <c r="L8173" s="9">
        <f>'Consolidtaed Data'!$I592*'Consolidtaed Data'!$H592</f>
        <v>4010</v>
      </c>
      <c r="M8173" s="9">
        <f>'Consolidtaed Data'!$L592-'Consolidtaed Data'!$K592</f>
        <v>329</v>
      </c>
      <c r="N8173" s="9" t="str">
        <f>VLOOKUP('Consolidtaed Data'!$C592,[1]Locations!$A:$O,2,0)</f>
        <v>Hayward</v>
      </c>
      <c r="O8173" s="9" t="str">
        <f>VLOOKUP('Consolidtaed Data'!$D592,'[1]Sales People'!$A:$B,2,0)</f>
        <v>Scott Mason</v>
      </c>
      <c r="P8173" s="9" t="str">
        <f>VLOOKUP('Consolidtaed Data'!$E592,[1]Customers!$A:$B,2,0)</f>
        <v>Alan Scott</v>
      </c>
      <c r="Q8173" s="11">
        <f>WEEKDAY('Consolidtaed Data'!$F592)</f>
        <v>3</v>
      </c>
      <c r="R8173" s="9">
        <f>MONTH('Consolidtaed Data'!$F592)</f>
        <v>2</v>
      </c>
      <c r="S8173" s="9" t="str">
        <f>TEXT(Table3[[#This Row],[Purchase Date]],"MMMM")</f>
        <v>September</v>
      </c>
      <c r="T8173" s="9">
        <f>YEAR('Consolidtaed Data'!$F592)</f>
        <v>2020</v>
      </c>
    </row>
    <row r="8174" spans="1:20" x14ac:dyDescent="0.3">
      <c r="A8174" s="9" t="s">
        <v>9200</v>
      </c>
      <c r="B8174" s="9" t="s">
        <v>148</v>
      </c>
      <c r="C8174" s="9" t="s">
        <v>55</v>
      </c>
      <c r="D8174" s="9" t="s">
        <v>197</v>
      </c>
      <c r="E8174" s="9" t="s">
        <v>1236</v>
      </c>
      <c r="F8174" s="12">
        <v>44453</v>
      </c>
      <c r="G8174" s="12" t="str">
        <f>VLOOKUP(Table3[[#This Row],[Product ID]],[1]Products!$A:$G,2,0)</f>
        <v>Product 16</v>
      </c>
      <c r="H8174" s="22">
        <v>3</v>
      </c>
      <c r="I8174" s="9">
        <f>VLOOKUP('Consolidtaed Data'!$B1614,[1]Products!$A:$G,4,0)</f>
        <v>1566</v>
      </c>
      <c r="J8174" s="9">
        <f>VLOOKUP('Consolidtaed Data'!$B1614,[1]Products!$A:$G,3,0)</f>
        <v>1190</v>
      </c>
      <c r="K8174" s="9">
        <f>'Consolidtaed Data'!$J1614*'Consolidtaed Data'!$H1614</f>
        <v>5892</v>
      </c>
      <c r="L8174" s="9">
        <f>'Consolidtaed Data'!$I1614*'Consolidtaed Data'!$H1614</f>
        <v>9988</v>
      </c>
      <c r="M8174" s="9">
        <f>'Consolidtaed Data'!$L1614-'Consolidtaed Data'!$K1614</f>
        <v>2511</v>
      </c>
      <c r="N8174" s="9" t="str">
        <f>VLOOKUP('Consolidtaed Data'!$C1614,[1]Locations!$A:$O,2,0)</f>
        <v>Concord</v>
      </c>
      <c r="O8174" s="9" t="str">
        <f>VLOOKUP('Consolidtaed Data'!$D1614,'[1]Sales People'!$A:$B,2,0)</f>
        <v>Fred Robertson</v>
      </c>
      <c r="P8174" s="9" t="str">
        <f>VLOOKUP('Consolidtaed Data'!$E1614,[1]Customers!$A:$B,2,0)</f>
        <v>Martin Berry</v>
      </c>
      <c r="Q8174" s="11">
        <f>WEEKDAY('Consolidtaed Data'!$F1614)</f>
        <v>3</v>
      </c>
      <c r="R8174" s="9">
        <f>MONTH('Consolidtaed Data'!$F1614)</f>
        <v>4</v>
      </c>
      <c r="S8174" s="9" t="str">
        <f>TEXT(Table3[[#This Row],[Purchase Date]],"MMMM")</f>
        <v>September</v>
      </c>
      <c r="T8174" s="9">
        <f>YEAR('Consolidtaed Data'!$F1614)</f>
        <v>2020</v>
      </c>
    </row>
    <row r="8175" spans="1:20" x14ac:dyDescent="0.3">
      <c r="A8175" s="9" t="s">
        <v>9201</v>
      </c>
      <c r="B8175" s="9" t="s">
        <v>355</v>
      </c>
      <c r="C8175" s="9" t="s">
        <v>67</v>
      </c>
      <c r="D8175" s="9" t="s">
        <v>402</v>
      </c>
      <c r="E8175" s="9" t="s">
        <v>1589</v>
      </c>
      <c r="F8175" s="12">
        <v>44453</v>
      </c>
      <c r="G8175" s="12" t="str">
        <f>VLOOKUP(Table3[[#This Row],[Product ID]],[1]Products!$A:$G,2,0)</f>
        <v>Product 100</v>
      </c>
      <c r="H8175" s="22">
        <v>2</v>
      </c>
      <c r="I8175" s="9">
        <f>VLOOKUP('Consolidtaed Data'!$B1988,[1]Products!$A:$G,4,0)</f>
        <v>2091</v>
      </c>
      <c r="J8175" s="9">
        <f>VLOOKUP('Consolidtaed Data'!$B1988,[1]Products!$A:$G,3,0)</f>
        <v>1485</v>
      </c>
      <c r="K8175" s="9">
        <f>'Consolidtaed Data'!$J1988*'Consolidtaed Data'!$H1988</f>
        <v>1167</v>
      </c>
      <c r="L8175" s="9">
        <f>'Consolidtaed Data'!$I1988*'Consolidtaed Data'!$H1988</f>
        <v>1911</v>
      </c>
      <c r="M8175" s="9">
        <f>'Consolidtaed Data'!$L1988-'Consolidtaed Data'!$K1988</f>
        <v>509</v>
      </c>
      <c r="N8175" s="9" t="str">
        <f>VLOOKUP('Consolidtaed Data'!$C1988,[1]Locations!$A:$O,2,0)</f>
        <v>Bakersfield</v>
      </c>
      <c r="O8175" s="9" t="str">
        <f>VLOOKUP('Consolidtaed Data'!$D1988,'[1]Sales People'!$A:$B,2,0)</f>
        <v>Jerry Perry</v>
      </c>
      <c r="P8175" s="9" t="str">
        <f>VLOOKUP('Consolidtaed Data'!$E1988,[1]Customers!$A:$B,2,0)</f>
        <v>Willie Hicks</v>
      </c>
      <c r="Q8175" s="11">
        <f>WEEKDAY('Consolidtaed Data'!$F1988)</f>
        <v>2</v>
      </c>
      <c r="R8175" s="9">
        <f>MONTH('Consolidtaed Data'!$F1988)</f>
        <v>5</v>
      </c>
      <c r="S8175" s="9" t="str">
        <f>TEXT(Table3[[#This Row],[Purchase Date]],"MMMM")</f>
        <v>September</v>
      </c>
      <c r="T8175" s="9">
        <f>YEAR('Consolidtaed Data'!$F1988)</f>
        <v>2020</v>
      </c>
    </row>
    <row r="8176" spans="1:20" x14ac:dyDescent="0.3">
      <c r="A8176" s="9" t="s">
        <v>9202</v>
      </c>
      <c r="B8176" s="9" t="s">
        <v>238</v>
      </c>
      <c r="C8176" s="9" t="s">
        <v>249</v>
      </c>
      <c r="D8176" s="9" t="s">
        <v>315</v>
      </c>
      <c r="E8176" s="9" t="s">
        <v>1372</v>
      </c>
      <c r="F8176" s="12">
        <v>44453</v>
      </c>
      <c r="G8176" s="12" t="str">
        <f>VLOOKUP(Table3[[#This Row],[Product ID]],[1]Products!$A:$G,2,0)</f>
        <v>Product 49</v>
      </c>
      <c r="H8176" s="22">
        <v>2</v>
      </c>
      <c r="I8176" s="9">
        <f>VLOOKUP('Consolidtaed Data'!$B2104,[1]Products!$A:$G,4,0)</f>
        <v>1077</v>
      </c>
      <c r="J8176" s="9">
        <f>VLOOKUP('Consolidtaed Data'!$B2104,[1]Products!$A:$G,3,0)</f>
        <v>732</v>
      </c>
      <c r="K8176" s="9">
        <f>'Consolidtaed Data'!$J2104*'Consolidtaed Data'!$H2104</f>
        <v>2913</v>
      </c>
      <c r="L8176" s="9">
        <f>'Consolidtaed Data'!$I2104*'Consolidtaed Data'!$H2104</f>
        <v>4482</v>
      </c>
      <c r="M8176" s="9">
        <f>'Consolidtaed Data'!$L2104-'Consolidtaed Data'!$K2104</f>
        <v>98</v>
      </c>
      <c r="N8176" s="9" t="str">
        <f>VLOOKUP('Consolidtaed Data'!$C2104,[1]Locations!$A:$O,2,0)</f>
        <v>Corona</v>
      </c>
      <c r="O8176" s="9" t="str">
        <f>VLOOKUP('Consolidtaed Data'!$D2104,'[1]Sales People'!$A:$B,2,0)</f>
        <v>Scott Mason</v>
      </c>
      <c r="P8176" s="9" t="str">
        <f>VLOOKUP('Consolidtaed Data'!$E2104,[1]Customers!$A:$B,2,0)</f>
        <v>Jack Jackson</v>
      </c>
      <c r="Q8176" s="11">
        <f>WEEKDAY('Consolidtaed Data'!$F2104)</f>
        <v>3</v>
      </c>
      <c r="R8176" s="9">
        <f>MONTH('Consolidtaed Data'!$F2104)</f>
        <v>6</v>
      </c>
      <c r="S8176" s="9" t="str">
        <f>TEXT(Table3[[#This Row],[Purchase Date]],"MMMM")</f>
        <v>September</v>
      </c>
      <c r="T8176" s="9">
        <f>YEAR('Consolidtaed Data'!$F2104)</f>
        <v>2020</v>
      </c>
    </row>
    <row r="8177" spans="1:20" x14ac:dyDescent="0.3">
      <c r="A8177" s="9" t="s">
        <v>9203</v>
      </c>
      <c r="B8177" s="9" t="s">
        <v>364</v>
      </c>
      <c r="C8177" s="9" t="s">
        <v>223</v>
      </c>
      <c r="D8177" s="9" t="s">
        <v>22</v>
      </c>
      <c r="E8177" s="9" t="s">
        <v>395</v>
      </c>
      <c r="F8177" s="12">
        <v>44453</v>
      </c>
      <c r="G8177" s="12" t="str">
        <f>VLOOKUP(Table3[[#This Row],[Product ID]],[1]Products!$A:$G,2,0)</f>
        <v>Product 45</v>
      </c>
      <c r="H8177" s="22">
        <v>1</v>
      </c>
      <c r="I8177" s="9">
        <f>VLOOKUP('Consolidtaed Data'!$B2337,[1]Products!$A:$G,4,0)</f>
        <v>1899</v>
      </c>
      <c r="J8177" s="9">
        <f>VLOOKUP('Consolidtaed Data'!$B2337,[1]Products!$A:$G,3,0)</f>
        <v>1044</v>
      </c>
      <c r="K8177" s="9">
        <f>'Consolidtaed Data'!$J2337*'Consolidtaed Data'!$H2337</f>
        <v>2582</v>
      </c>
      <c r="L8177" s="9">
        <f>'Consolidtaed Data'!$I2337*'Consolidtaed Data'!$H2337</f>
        <v>4782</v>
      </c>
      <c r="M8177" s="9">
        <f>'Consolidtaed Data'!$L2337-'Consolidtaed Data'!$K2337</f>
        <v>1035</v>
      </c>
      <c r="N8177" s="9" t="str">
        <f>VLOOKUP('Consolidtaed Data'!$C2337,[1]Locations!$A:$O,2,0)</f>
        <v>Berkeley</v>
      </c>
      <c r="O8177" s="9" t="str">
        <f>VLOOKUP('Consolidtaed Data'!$D2337,'[1]Sales People'!$A:$B,2,0)</f>
        <v>Howard Gardner</v>
      </c>
      <c r="P8177" s="9" t="str">
        <f>VLOOKUP('Consolidtaed Data'!$E2337,[1]Customers!$A:$B,2,0)</f>
        <v>Eugene Weaver</v>
      </c>
      <c r="Q8177" s="11">
        <f>WEEKDAY('Consolidtaed Data'!$F2337)</f>
        <v>7</v>
      </c>
      <c r="R8177" s="9">
        <f>MONTH('Consolidtaed Data'!$F2337)</f>
        <v>6</v>
      </c>
      <c r="S8177" s="9" t="str">
        <f>TEXT(Table3[[#This Row],[Purchase Date]],"MMMM")</f>
        <v>September</v>
      </c>
      <c r="T8177" s="9">
        <f>YEAR('Consolidtaed Data'!$F2337)</f>
        <v>2020</v>
      </c>
    </row>
    <row r="8178" spans="1:20" x14ac:dyDescent="0.3">
      <c r="A8178" s="9" t="s">
        <v>9204</v>
      </c>
      <c r="B8178" s="9" t="s">
        <v>139</v>
      </c>
      <c r="C8178" s="9" t="s">
        <v>223</v>
      </c>
      <c r="D8178" s="9" t="s">
        <v>197</v>
      </c>
      <c r="E8178" s="9" t="s">
        <v>1746</v>
      </c>
      <c r="F8178" s="12">
        <v>44453</v>
      </c>
      <c r="G8178" s="12" t="str">
        <f>VLOOKUP(Table3[[#This Row],[Product ID]],[1]Products!$A:$G,2,0)</f>
        <v>Product 13</v>
      </c>
      <c r="H8178" s="22">
        <v>1</v>
      </c>
      <c r="I8178" s="9">
        <f>VLOOKUP('Consolidtaed Data'!$B2339,[1]Products!$A:$G,4,0)</f>
        <v>127</v>
      </c>
      <c r="J8178" s="9">
        <f>VLOOKUP('Consolidtaed Data'!$B2339,[1]Products!$A:$G,3,0)</f>
        <v>79</v>
      </c>
      <c r="K8178" s="9">
        <f>'Consolidtaed Data'!$J2339*'Consolidtaed Data'!$H2339</f>
        <v>684</v>
      </c>
      <c r="L8178" s="9">
        <f>'Consolidtaed Data'!$I2339*'Consolidtaed Data'!$H2339</f>
        <v>868</v>
      </c>
      <c r="M8178" s="9">
        <f>'Consolidtaed Data'!$L2339-'Consolidtaed Data'!$K2339</f>
        <v>2604</v>
      </c>
      <c r="N8178" s="9" t="str">
        <f>VLOOKUP('Consolidtaed Data'!$C2339,[1]Locations!$A:$O,2,0)</f>
        <v>Ontario</v>
      </c>
      <c r="O8178" s="9" t="str">
        <f>VLOOKUP('Consolidtaed Data'!$D2339,'[1]Sales People'!$A:$B,2,0)</f>
        <v>Larry Marshall</v>
      </c>
      <c r="P8178" s="9" t="str">
        <f>VLOOKUP('Consolidtaed Data'!$E2339,[1]Customers!$A:$B,2,0)</f>
        <v>Patrick Williamson</v>
      </c>
      <c r="Q8178" s="11">
        <f>WEEKDAY('Consolidtaed Data'!$F2339)</f>
        <v>7</v>
      </c>
      <c r="R8178" s="9">
        <f>MONTH('Consolidtaed Data'!$F2339)</f>
        <v>6</v>
      </c>
      <c r="S8178" s="9" t="str">
        <f>TEXT(Table3[[#This Row],[Purchase Date]],"MMMM")</f>
        <v>September</v>
      </c>
      <c r="T8178" s="9">
        <f>YEAR('Consolidtaed Data'!$F2339)</f>
        <v>2020</v>
      </c>
    </row>
    <row r="8179" spans="1:20" x14ac:dyDescent="0.3">
      <c r="A8179" s="9" t="s">
        <v>9205</v>
      </c>
      <c r="B8179" s="9" t="s">
        <v>278</v>
      </c>
      <c r="C8179" s="9" t="s">
        <v>90</v>
      </c>
      <c r="D8179" s="9" t="s">
        <v>197</v>
      </c>
      <c r="E8179" s="9" t="s">
        <v>424</v>
      </c>
      <c r="F8179" s="12">
        <v>44453</v>
      </c>
      <c r="G8179" s="12" t="str">
        <f>VLOOKUP(Table3[[#This Row],[Product ID]],[1]Products!$A:$G,2,0)</f>
        <v>Product 75</v>
      </c>
      <c r="H8179" s="22">
        <v>4</v>
      </c>
      <c r="I8179" s="9">
        <f>VLOOKUP('Consolidtaed Data'!$B2430,[1]Products!$A:$G,4,0)</f>
        <v>502</v>
      </c>
      <c r="J8179" s="9">
        <f>VLOOKUP('Consolidtaed Data'!$B2430,[1]Products!$A:$G,3,0)</f>
        <v>296</v>
      </c>
      <c r="K8179" s="9">
        <f>'Consolidtaed Data'!$J2430*'Consolidtaed Data'!$H2430</f>
        <v>1046</v>
      </c>
      <c r="L8179" s="9">
        <f>'Consolidtaed Data'!$I2430*'Consolidtaed Data'!$H2430</f>
        <v>1635</v>
      </c>
      <c r="M8179" s="9">
        <f>'Consolidtaed Data'!$L2430-'Consolidtaed Data'!$K2430</f>
        <v>348</v>
      </c>
      <c r="N8179" s="9" t="str">
        <f>VLOOKUP('Consolidtaed Data'!$C2430,[1]Locations!$A:$O,2,0)</f>
        <v>Carlsbad</v>
      </c>
      <c r="O8179" s="9" t="str">
        <f>VLOOKUP('Consolidtaed Data'!$D2430,'[1]Sales People'!$A:$B,2,0)</f>
        <v>Arthur Mccoy</v>
      </c>
      <c r="P8179" s="9" t="str">
        <f>VLOOKUP('Consolidtaed Data'!$E2430,[1]Customers!$A:$B,2,0)</f>
        <v>Roger Miller</v>
      </c>
      <c r="Q8179" s="11">
        <f>WEEKDAY('Consolidtaed Data'!$F2430)</f>
        <v>5</v>
      </c>
      <c r="R8179" s="9">
        <f>MONTH('Consolidtaed Data'!$F2430)</f>
        <v>6</v>
      </c>
      <c r="S8179" s="9" t="str">
        <f>TEXT(Table3[[#This Row],[Purchase Date]],"MMMM")</f>
        <v>September</v>
      </c>
      <c r="T8179" s="9">
        <f>YEAR('Consolidtaed Data'!$F2430)</f>
        <v>2020</v>
      </c>
    </row>
    <row r="8180" spans="1:20" x14ac:dyDescent="0.3">
      <c r="A8180" s="9" t="s">
        <v>9206</v>
      </c>
      <c r="B8180" s="9" t="s">
        <v>336</v>
      </c>
      <c r="C8180" s="9" t="s">
        <v>173</v>
      </c>
      <c r="D8180" s="9" t="s">
        <v>246</v>
      </c>
      <c r="E8180" s="9" t="s">
        <v>622</v>
      </c>
      <c r="F8180" s="12">
        <v>44453</v>
      </c>
      <c r="G8180" s="12" t="str">
        <f>VLOOKUP(Table3[[#This Row],[Product ID]],[1]Products!$A:$G,2,0)</f>
        <v>Product 78</v>
      </c>
      <c r="H8180" s="22">
        <v>2</v>
      </c>
      <c r="I8180" s="9">
        <f>VLOOKUP('Consolidtaed Data'!$B3657,[1]Products!$A:$G,4,0)</f>
        <v>1367</v>
      </c>
      <c r="J8180" s="9">
        <f>VLOOKUP('Consolidtaed Data'!$B3657,[1]Products!$A:$G,3,0)</f>
        <v>984</v>
      </c>
      <c r="K8180" s="9">
        <f>'Consolidtaed Data'!$J3657*'Consolidtaed Data'!$H3657</f>
        <v>6140</v>
      </c>
      <c r="L8180" s="9">
        <f>'Consolidtaed Data'!$I3657*'Consolidtaed Data'!$H3657</f>
        <v>9028</v>
      </c>
      <c r="M8180" s="9">
        <f>'Consolidtaed Data'!$L3657-'Consolidtaed Data'!$K3657</f>
        <v>318</v>
      </c>
      <c r="N8180" s="9" t="str">
        <f>VLOOKUP('Consolidtaed Data'!$C3657,[1]Locations!$A:$O,2,0)</f>
        <v>Victorville</v>
      </c>
      <c r="O8180" s="9" t="str">
        <f>VLOOKUP('Consolidtaed Data'!$D3657,'[1]Sales People'!$A:$B,2,0)</f>
        <v>Larry Marshall</v>
      </c>
      <c r="P8180" s="9" t="str">
        <f>VLOOKUP('Consolidtaed Data'!$E3657,[1]Customers!$A:$B,2,0)</f>
        <v>Jonathan Reed</v>
      </c>
      <c r="Q8180" s="11">
        <f>WEEKDAY('Consolidtaed Data'!$F3657)</f>
        <v>6</v>
      </c>
      <c r="R8180" s="9">
        <f>MONTH('Consolidtaed Data'!$F3657)</f>
        <v>9</v>
      </c>
      <c r="S8180" s="9" t="str">
        <f>TEXT(Table3[[#This Row],[Purchase Date]],"MMMM")</f>
        <v>September</v>
      </c>
      <c r="T8180" s="9">
        <f>YEAR('Consolidtaed Data'!$F3657)</f>
        <v>2020</v>
      </c>
    </row>
    <row r="8181" spans="1:20" x14ac:dyDescent="0.3">
      <c r="A8181" s="9" t="s">
        <v>9207</v>
      </c>
      <c r="B8181" s="9" t="s">
        <v>200</v>
      </c>
      <c r="C8181" s="9" t="s">
        <v>45</v>
      </c>
      <c r="D8181" s="9" t="s">
        <v>91</v>
      </c>
      <c r="E8181" s="9" t="s">
        <v>747</v>
      </c>
      <c r="F8181" s="12">
        <v>44454</v>
      </c>
      <c r="G8181" s="12" t="str">
        <f>VLOOKUP(Table3[[#This Row],[Product ID]],[1]Products!$A:$G,2,0)</f>
        <v>Product 23</v>
      </c>
      <c r="H8181" s="22">
        <v>2</v>
      </c>
      <c r="I8181" s="9">
        <f>VLOOKUP('Consolidtaed Data'!$B234,[1]Products!$A:$G,4,0)</f>
        <v>771</v>
      </c>
      <c r="J8181" s="9">
        <f>VLOOKUP('Consolidtaed Data'!$B234,[1]Products!$A:$G,3,0)</f>
        <v>648</v>
      </c>
      <c r="K8181" s="9">
        <f>'Consolidtaed Data'!$J234*'Consolidtaed Data'!$H234</f>
        <v>1484</v>
      </c>
      <c r="L8181" s="9">
        <f>'Consolidtaed Data'!$I234*'Consolidtaed Data'!$H234</f>
        <v>2283</v>
      </c>
      <c r="M8181" s="9">
        <f>'Consolidtaed Data'!$L234-'Consolidtaed Data'!$K234</f>
        <v>1178</v>
      </c>
      <c r="N8181" s="9" t="str">
        <f>VLOOKUP('Consolidtaed Data'!$C234,[1]Locations!$A:$O,2,0)</f>
        <v>El Cajon</v>
      </c>
      <c r="O8181" s="9" t="str">
        <f>VLOOKUP('Consolidtaed Data'!$D234,'[1]Sales People'!$A:$B,2,0)</f>
        <v>Howard Sims</v>
      </c>
      <c r="P8181" s="9" t="str">
        <f>VLOOKUP('Consolidtaed Data'!$E234,[1]Customers!$A:$B,2,0)</f>
        <v>Gary Hudson</v>
      </c>
      <c r="Q8181" s="11">
        <f>WEEKDAY('Consolidtaed Data'!$F234)</f>
        <v>5</v>
      </c>
      <c r="R8181" s="9">
        <f>MONTH('Consolidtaed Data'!$F234)</f>
        <v>1</v>
      </c>
      <c r="S8181" s="9" t="str">
        <f>TEXT(Table3[[#This Row],[Purchase Date]],"MMMM")</f>
        <v>September</v>
      </c>
      <c r="T8181" s="9">
        <f>YEAR('Consolidtaed Data'!$F234)</f>
        <v>2020</v>
      </c>
    </row>
    <row r="8182" spans="1:20" x14ac:dyDescent="0.3">
      <c r="A8182" s="9" t="s">
        <v>9208</v>
      </c>
      <c r="B8182" s="9" t="s">
        <v>582</v>
      </c>
      <c r="C8182" s="9" t="s">
        <v>458</v>
      </c>
      <c r="D8182" s="9" t="s">
        <v>123</v>
      </c>
      <c r="E8182" s="9" t="s">
        <v>40</v>
      </c>
      <c r="F8182" s="12">
        <v>44454</v>
      </c>
      <c r="G8182" s="12" t="str">
        <f>VLOOKUP(Table3[[#This Row],[Product ID]],[1]Products!$A:$G,2,0)</f>
        <v>Product 58</v>
      </c>
      <c r="H8182" s="22">
        <v>1</v>
      </c>
      <c r="I8182" s="9">
        <f>VLOOKUP('Consolidtaed Data'!$B303,[1]Products!$A:$G,4,0)</f>
        <v>2464</v>
      </c>
      <c r="J8182" s="9">
        <f>VLOOKUP('Consolidtaed Data'!$B303,[1]Products!$A:$G,3,0)</f>
        <v>1774</v>
      </c>
      <c r="K8182" s="9">
        <f>'Consolidtaed Data'!$J303*'Consolidtaed Data'!$H303</f>
        <v>871</v>
      </c>
      <c r="L8182" s="9">
        <f>'Consolidtaed Data'!$I303*'Consolidtaed Data'!$H303</f>
        <v>1708</v>
      </c>
      <c r="M8182" s="9">
        <f>'Consolidtaed Data'!$L303-'Consolidtaed Data'!$K303</f>
        <v>561</v>
      </c>
      <c r="N8182" s="9" t="str">
        <f>VLOOKUP('Consolidtaed Data'!$C303,[1]Locations!$A:$O,2,0)</f>
        <v>Clovis</v>
      </c>
      <c r="O8182" s="9" t="str">
        <f>VLOOKUP('Consolidtaed Data'!$D303,'[1]Sales People'!$A:$B,2,0)</f>
        <v>Martin Perry</v>
      </c>
      <c r="P8182" s="9" t="str">
        <f>VLOOKUP('Consolidtaed Data'!$E303,[1]Customers!$A:$B,2,0)</f>
        <v>Raymond Barnes</v>
      </c>
      <c r="Q8182" s="11">
        <f>WEEKDAY('Consolidtaed Data'!$F303)</f>
        <v>3</v>
      </c>
      <c r="R8182" s="9">
        <f>MONTH('Consolidtaed Data'!$F303)</f>
        <v>1</v>
      </c>
      <c r="S8182" s="9" t="str">
        <f>TEXT(Table3[[#This Row],[Purchase Date]],"MMMM")</f>
        <v>September</v>
      </c>
      <c r="T8182" s="9">
        <f>YEAR('Consolidtaed Data'!$F303)</f>
        <v>2020</v>
      </c>
    </row>
    <row r="8183" spans="1:20" x14ac:dyDescent="0.3">
      <c r="A8183" s="9" t="s">
        <v>9209</v>
      </c>
      <c r="B8183" s="9" t="s">
        <v>185</v>
      </c>
      <c r="C8183" s="9" t="s">
        <v>16</v>
      </c>
      <c r="D8183" s="9" t="s">
        <v>174</v>
      </c>
      <c r="E8183" s="9" t="s">
        <v>779</v>
      </c>
      <c r="F8183" s="12">
        <v>44454</v>
      </c>
      <c r="G8183" s="12" t="str">
        <f>VLOOKUP(Table3[[#This Row],[Product ID]],[1]Products!$A:$G,2,0)</f>
        <v>Product 65</v>
      </c>
      <c r="H8183" s="22">
        <v>3</v>
      </c>
      <c r="I8183" s="9">
        <f>VLOOKUP('Consolidtaed Data'!$B397,[1]Products!$A:$G,4,0)</f>
        <v>561</v>
      </c>
      <c r="J8183" s="9">
        <f>VLOOKUP('Consolidtaed Data'!$B397,[1]Products!$A:$G,3,0)</f>
        <v>421</v>
      </c>
      <c r="K8183" s="9">
        <f>'Consolidtaed Data'!$J397*'Consolidtaed Data'!$H397</f>
        <v>2144</v>
      </c>
      <c r="L8183" s="9">
        <f>'Consolidtaed Data'!$I397*'Consolidtaed Data'!$H397</f>
        <v>3200</v>
      </c>
      <c r="M8183" s="9">
        <f>'Consolidtaed Data'!$L397-'Consolidtaed Data'!$K397</f>
        <v>396</v>
      </c>
      <c r="N8183" s="9" t="str">
        <f>VLOOKUP('Consolidtaed Data'!$C397,[1]Locations!$A:$O,2,0)</f>
        <v>Clovis</v>
      </c>
      <c r="O8183" s="9" t="str">
        <f>VLOOKUP('Consolidtaed Data'!$D397,'[1]Sales People'!$A:$B,2,0)</f>
        <v>Gary Rodriguez</v>
      </c>
      <c r="P8183" s="9" t="str">
        <f>VLOOKUP('Consolidtaed Data'!$E397,[1]Customers!$A:$B,2,0)</f>
        <v>Todd Davis</v>
      </c>
      <c r="Q8183" s="11">
        <f>WEEKDAY('Consolidtaed Data'!$F397)</f>
        <v>3</v>
      </c>
      <c r="R8183" s="9">
        <f>MONTH('Consolidtaed Data'!$F397)</f>
        <v>1</v>
      </c>
      <c r="S8183" s="9" t="str">
        <f>TEXT(Table3[[#This Row],[Purchase Date]],"MMMM")</f>
        <v>September</v>
      </c>
      <c r="T8183" s="9">
        <f>YEAR('Consolidtaed Data'!$F397)</f>
        <v>2020</v>
      </c>
    </row>
    <row r="8184" spans="1:20" x14ac:dyDescent="0.3">
      <c r="A8184" s="9" t="s">
        <v>9210</v>
      </c>
      <c r="B8184" s="9" t="s">
        <v>139</v>
      </c>
      <c r="C8184" s="9" t="s">
        <v>39</v>
      </c>
      <c r="D8184" s="9" t="s">
        <v>206</v>
      </c>
      <c r="E8184" s="9" t="s">
        <v>296</v>
      </c>
      <c r="F8184" s="12">
        <v>44454</v>
      </c>
      <c r="G8184" s="12" t="str">
        <f>VLOOKUP(Table3[[#This Row],[Product ID]],[1]Products!$A:$G,2,0)</f>
        <v>Product 13</v>
      </c>
      <c r="H8184" s="22">
        <v>2</v>
      </c>
      <c r="I8184" s="9">
        <f>VLOOKUP('Consolidtaed Data'!$B423,[1]Products!$A:$G,4,0)</f>
        <v>530</v>
      </c>
      <c r="J8184" s="9">
        <f>VLOOKUP('Consolidtaed Data'!$B423,[1]Products!$A:$G,3,0)</f>
        <v>424</v>
      </c>
      <c r="K8184" s="9">
        <f>'Consolidtaed Data'!$J423*'Consolidtaed Data'!$H423</f>
        <v>7860</v>
      </c>
      <c r="L8184" s="9">
        <f>'Consolidtaed Data'!$I423*'Consolidtaed Data'!$H423</f>
        <v>9584</v>
      </c>
      <c r="M8184" s="9">
        <f>'Consolidtaed Data'!$L423-'Consolidtaed Data'!$K423</f>
        <v>3128</v>
      </c>
      <c r="N8184" s="9" t="str">
        <f>VLOOKUP('Consolidtaed Data'!$C423,[1]Locations!$A:$O,2,0)</f>
        <v>Daly City</v>
      </c>
      <c r="O8184" s="9" t="str">
        <f>VLOOKUP('Consolidtaed Data'!$D423,'[1]Sales People'!$A:$B,2,0)</f>
        <v>Ernest Wagner</v>
      </c>
      <c r="P8184" s="9" t="str">
        <f>VLOOKUP('Consolidtaed Data'!$E423,[1]Customers!$A:$B,2,0)</f>
        <v>William Schmidt</v>
      </c>
      <c r="Q8184" s="11">
        <f>WEEKDAY('Consolidtaed Data'!$F423)</f>
        <v>5</v>
      </c>
      <c r="R8184" s="9">
        <f>MONTH('Consolidtaed Data'!$F423)</f>
        <v>1</v>
      </c>
      <c r="S8184" s="9" t="str">
        <f>TEXT(Table3[[#This Row],[Purchase Date]],"MMMM")</f>
        <v>September</v>
      </c>
      <c r="T8184" s="9">
        <f>YEAR('Consolidtaed Data'!$F423)</f>
        <v>2020</v>
      </c>
    </row>
    <row r="8185" spans="1:20" x14ac:dyDescent="0.3">
      <c r="A8185" s="9" t="s">
        <v>9211</v>
      </c>
      <c r="B8185" s="9" t="s">
        <v>301</v>
      </c>
      <c r="C8185" s="9" t="s">
        <v>462</v>
      </c>
      <c r="D8185" s="9" t="s">
        <v>174</v>
      </c>
      <c r="E8185" s="9" t="s">
        <v>1116</v>
      </c>
      <c r="F8185" s="12">
        <v>44454</v>
      </c>
      <c r="G8185" s="12" t="str">
        <f>VLOOKUP(Table3[[#This Row],[Product ID]],[1]Products!$A:$G,2,0)</f>
        <v>Product 57</v>
      </c>
      <c r="H8185" s="22">
        <v>1</v>
      </c>
      <c r="I8185" s="9">
        <f>VLOOKUP('Consolidtaed Data'!$B442,[1]Products!$A:$G,4,0)</f>
        <v>1708</v>
      </c>
      <c r="J8185" s="9">
        <f>VLOOKUP('Consolidtaed Data'!$B442,[1]Products!$A:$G,3,0)</f>
        <v>871</v>
      </c>
      <c r="K8185" s="9">
        <f>'Consolidtaed Data'!$J442*'Consolidtaed Data'!$H442</f>
        <v>1321</v>
      </c>
      <c r="L8185" s="9">
        <f>'Consolidtaed Data'!$I442*'Consolidtaed Data'!$H442</f>
        <v>1972</v>
      </c>
      <c r="M8185" s="9">
        <f>'Consolidtaed Data'!$L442-'Consolidtaed Data'!$K442</f>
        <v>1024</v>
      </c>
      <c r="N8185" s="9" t="str">
        <f>VLOOKUP('Consolidtaed Data'!$C442,[1]Locations!$A:$O,2,0)</f>
        <v>Simi Valley</v>
      </c>
      <c r="O8185" s="9" t="str">
        <f>VLOOKUP('Consolidtaed Data'!$D442,'[1]Sales People'!$A:$B,2,0)</f>
        <v>Ernest Wheeler</v>
      </c>
      <c r="P8185" s="9" t="str">
        <f>VLOOKUP('Consolidtaed Data'!$E442,[1]Customers!$A:$B,2,0)</f>
        <v>Douglas Tucker</v>
      </c>
      <c r="Q8185" s="11">
        <f>WEEKDAY('Consolidtaed Data'!$F442)</f>
        <v>6</v>
      </c>
      <c r="R8185" s="9">
        <f>MONTH('Consolidtaed Data'!$F442)</f>
        <v>1</v>
      </c>
      <c r="S8185" s="9" t="str">
        <f>TEXT(Table3[[#This Row],[Purchase Date]],"MMMM")</f>
        <v>September</v>
      </c>
      <c r="T8185" s="9">
        <f>YEAR('Consolidtaed Data'!$F442)</f>
        <v>2020</v>
      </c>
    </row>
    <row r="8186" spans="1:20" x14ac:dyDescent="0.3">
      <c r="A8186" s="9" t="s">
        <v>9212</v>
      </c>
      <c r="B8186" s="9" t="s">
        <v>20</v>
      </c>
      <c r="C8186" s="9" t="s">
        <v>104</v>
      </c>
      <c r="D8186" s="9" t="s">
        <v>193</v>
      </c>
      <c r="E8186" s="9" t="s">
        <v>1411</v>
      </c>
      <c r="F8186" s="12">
        <v>44454</v>
      </c>
      <c r="G8186" s="12" t="str">
        <f>VLOOKUP(Table3[[#This Row],[Product ID]],[1]Products!$A:$G,2,0)</f>
        <v>Product 98</v>
      </c>
      <c r="H8186" s="22">
        <v>1</v>
      </c>
      <c r="I8186" s="9">
        <f>VLOOKUP('Consolidtaed Data'!$B636,[1]Products!$A:$G,4,0)</f>
        <v>817</v>
      </c>
      <c r="J8186" s="9">
        <f>VLOOKUP('Consolidtaed Data'!$B636,[1]Products!$A:$G,3,0)</f>
        <v>409</v>
      </c>
      <c r="K8186" s="9">
        <f>'Consolidtaed Data'!$J636*'Consolidtaed Data'!$H636</f>
        <v>450</v>
      </c>
      <c r="L8186" s="9">
        <f>'Consolidtaed Data'!$I636*'Consolidtaed Data'!$H636</f>
        <v>818</v>
      </c>
      <c r="M8186" s="9">
        <f>'Consolidtaed Data'!$L636-'Consolidtaed Data'!$K636</f>
        <v>483</v>
      </c>
      <c r="N8186" s="9" t="str">
        <f>VLOOKUP('Consolidtaed Data'!$C636,[1]Locations!$A:$O,2,0)</f>
        <v>Long Beach</v>
      </c>
      <c r="O8186" s="9" t="str">
        <f>VLOOKUP('Consolidtaed Data'!$D636,'[1]Sales People'!$A:$B,2,0)</f>
        <v>Charles Harper</v>
      </c>
      <c r="P8186" s="9" t="str">
        <f>VLOOKUP('Consolidtaed Data'!$E636,[1]Customers!$A:$B,2,0)</f>
        <v>Shawn Snyder</v>
      </c>
      <c r="Q8186" s="11">
        <f>WEEKDAY('Consolidtaed Data'!$F636)</f>
        <v>7</v>
      </c>
      <c r="R8186" s="9">
        <f>MONTH('Consolidtaed Data'!$F636)</f>
        <v>2</v>
      </c>
      <c r="S8186" s="9" t="str">
        <f>TEXT(Table3[[#This Row],[Purchase Date]],"MMMM")</f>
        <v>September</v>
      </c>
      <c r="T8186" s="9">
        <f>YEAR('Consolidtaed Data'!$F636)</f>
        <v>2020</v>
      </c>
    </row>
    <row r="8187" spans="1:20" x14ac:dyDescent="0.3">
      <c r="A8187" s="9" t="s">
        <v>9213</v>
      </c>
      <c r="B8187" s="9" t="s">
        <v>477</v>
      </c>
      <c r="C8187" s="9" t="s">
        <v>357</v>
      </c>
      <c r="D8187" s="9" t="s">
        <v>229</v>
      </c>
      <c r="E8187" s="9" t="s">
        <v>1695</v>
      </c>
      <c r="F8187" s="12">
        <v>44454</v>
      </c>
      <c r="G8187" s="12" t="str">
        <f>VLOOKUP(Table3[[#This Row],[Product ID]],[1]Products!$A:$G,2,0)</f>
        <v>Product 46</v>
      </c>
      <c r="H8187" s="22">
        <v>1</v>
      </c>
      <c r="I8187" s="9">
        <f>VLOOKUP('Consolidtaed Data'!$B846,[1]Products!$A:$G,4,0)</f>
        <v>771</v>
      </c>
      <c r="J8187" s="9">
        <f>VLOOKUP('Consolidtaed Data'!$B846,[1]Products!$A:$G,3,0)</f>
        <v>648</v>
      </c>
      <c r="K8187" s="9">
        <f>'Consolidtaed Data'!$J846*'Consolidtaed Data'!$H846</f>
        <v>416</v>
      </c>
      <c r="L8187" s="9">
        <f>'Consolidtaed Data'!$I846*'Consolidtaed Data'!$H846</f>
        <v>800</v>
      </c>
      <c r="M8187" s="9">
        <f>'Consolidtaed Data'!$L846-'Consolidtaed Data'!$K846</f>
        <v>2511</v>
      </c>
      <c r="N8187" s="9" t="str">
        <f>VLOOKUP('Consolidtaed Data'!$C846,[1]Locations!$A:$O,2,0)</f>
        <v>Jurupa Valley</v>
      </c>
      <c r="O8187" s="9" t="str">
        <f>VLOOKUP('Consolidtaed Data'!$D846,'[1]Sales People'!$A:$B,2,0)</f>
        <v>Roger Robertson</v>
      </c>
      <c r="P8187" s="9" t="str">
        <f>VLOOKUP('Consolidtaed Data'!$E846,[1]Customers!$A:$B,2,0)</f>
        <v>Benjamin Moreno</v>
      </c>
      <c r="Q8187" s="11">
        <f>WEEKDAY('Consolidtaed Data'!$F846)</f>
        <v>6</v>
      </c>
      <c r="R8187" s="9">
        <f>MONTH('Consolidtaed Data'!$F846)</f>
        <v>2</v>
      </c>
      <c r="S8187" s="9" t="str">
        <f>TEXT(Table3[[#This Row],[Purchase Date]],"MMMM")</f>
        <v>September</v>
      </c>
      <c r="T8187" s="9">
        <f>YEAR('Consolidtaed Data'!$F846)</f>
        <v>2020</v>
      </c>
    </row>
    <row r="8188" spans="1:20" x14ac:dyDescent="0.3">
      <c r="A8188" s="9" t="s">
        <v>9214</v>
      </c>
      <c r="B8188" s="9" t="s">
        <v>338</v>
      </c>
      <c r="C8188" s="9" t="s">
        <v>226</v>
      </c>
      <c r="D8188" s="9" t="s">
        <v>68</v>
      </c>
      <c r="E8188" s="9" t="s">
        <v>1608</v>
      </c>
      <c r="F8188" s="12">
        <v>44454</v>
      </c>
      <c r="G8188" s="12" t="str">
        <f>VLOOKUP(Table3[[#This Row],[Product ID]],[1]Products!$A:$G,2,0)</f>
        <v>Product 95</v>
      </c>
      <c r="H8188" s="22">
        <v>3</v>
      </c>
      <c r="I8188" s="9">
        <f>VLOOKUP('Consolidtaed Data'!$B960,[1]Products!$A:$G,4,0)</f>
        <v>1587</v>
      </c>
      <c r="J8188" s="9">
        <f>VLOOKUP('Consolidtaed Data'!$B960,[1]Products!$A:$G,3,0)</f>
        <v>1301</v>
      </c>
      <c r="K8188" s="9">
        <f>'Consolidtaed Data'!$J960*'Consolidtaed Data'!$H960</f>
        <v>5284</v>
      </c>
      <c r="L8188" s="9">
        <f>'Consolidtaed Data'!$I960*'Consolidtaed Data'!$H960</f>
        <v>7888</v>
      </c>
      <c r="M8188" s="9">
        <f>'Consolidtaed Data'!$L960-'Consolidtaed Data'!$K960</f>
        <v>2226</v>
      </c>
      <c r="N8188" s="9" t="str">
        <f>VLOOKUP('Consolidtaed Data'!$C960,[1]Locations!$A:$O,2,0)</f>
        <v>San Bernardino</v>
      </c>
      <c r="O8188" s="9" t="str">
        <f>VLOOKUP('Consolidtaed Data'!$D960,'[1]Sales People'!$A:$B,2,0)</f>
        <v>Andrew Bowman</v>
      </c>
      <c r="P8188" s="9" t="str">
        <f>VLOOKUP('Consolidtaed Data'!$E960,[1]Customers!$A:$B,2,0)</f>
        <v>Martin Mason</v>
      </c>
      <c r="Q8188" s="11">
        <f>WEEKDAY('Consolidtaed Data'!$F960)</f>
        <v>1</v>
      </c>
      <c r="R8188" s="9">
        <f>MONTH('Consolidtaed Data'!$F960)</f>
        <v>3</v>
      </c>
      <c r="S8188" s="9" t="str">
        <f>TEXT(Table3[[#This Row],[Purchase Date]],"MMMM")</f>
        <v>September</v>
      </c>
      <c r="T8188" s="9">
        <f>YEAR('Consolidtaed Data'!$F960)</f>
        <v>2020</v>
      </c>
    </row>
    <row r="8189" spans="1:20" x14ac:dyDescent="0.3">
      <c r="A8189" s="9" t="s">
        <v>9215</v>
      </c>
      <c r="B8189" s="9" t="s">
        <v>139</v>
      </c>
      <c r="C8189" s="9" t="s">
        <v>564</v>
      </c>
      <c r="D8189" s="9" t="s">
        <v>149</v>
      </c>
      <c r="E8189" s="9" t="s">
        <v>1422</v>
      </c>
      <c r="F8189" s="12">
        <v>44454</v>
      </c>
      <c r="G8189" s="12" t="str">
        <f>VLOOKUP(Table3[[#This Row],[Product ID]],[1]Products!$A:$G,2,0)</f>
        <v>Product 13</v>
      </c>
      <c r="H8189" s="22">
        <v>2</v>
      </c>
      <c r="I8189" s="9">
        <f>VLOOKUP('Consolidtaed Data'!$B1212,[1]Products!$A:$G,4,0)</f>
        <v>847</v>
      </c>
      <c r="J8189" s="9">
        <f>VLOOKUP('Consolidtaed Data'!$B1212,[1]Products!$A:$G,3,0)</f>
        <v>534</v>
      </c>
      <c r="K8189" s="9">
        <f>'Consolidtaed Data'!$J1212*'Consolidtaed Data'!$H1212</f>
        <v>1744</v>
      </c>
      <c r="L8189" s="9">
        <f>'Consolidtaed Data'!$I1212*'Consolidtaed Data'!$H1212</f>
        <v>3486</v>
      </c>
      <c r="M8189" s="9">
        <f>'Consolidtaed Data'!$L1212-'Consolidtaed Data'!$K1212</f>
        <v>2166</v>
      </c>
      <c r="N8189" s="9" t="str">
        <f>VLOOKUP('Consolidtaed Data'!$C1212,[1]Locations!$A:$O,2,0)</f>
        <v>Ontario</v>
      </c>
      <c r="O8189" s="9" t="str">
        <f>VLOOKUP('Consolidtaed Data'!$D1212,'[1]Sales People'!$A:$B,2,0)</f>
        <v>Roger Ramos</v>
      </c>
      <c r="P8189" s="9" t="str">
        <f>VLOOKUP('Consolidtaed Data'!$E1212,[1]Customers!$A:$B,2,0)</f>
        <v>Christopher Weaver</v>
      </c>
      <c r="Q8189" s="11">
        <f>WEEKDAY('Consolidtaed Data'!$F1212)</f>
        <v>1</v>
      </c>
      <c r="R8189" s="9">
        <f>MONTH('Consolidtaed Data'!$F1212)</f>
        <v>3</v>
      </c>
      <c r="S8189" s="9" t="str">
        <f>TEXT(Table3[[#This Row],[Purchase Date]],"MMMM")</f>
        <v>September</v>
      </c>
      <c r="T8189" s="9">
        <f>YEAR('Consolidtaed Data'!$F1212)</f>
        <v>2020</v>
      </c>
    </row>
    <row r="8190" spans="1:20" x14ac:dyDescent="0.3">
      <c r="A8190" s="9" t="s">
        <v>9216</v>
      </c>
      <c r="B8190" s="9" t="s">
        <v>49</v>
      </c>
      <c r="C8190" s="9" t="s">
        <v>352</v>
      </c>
      <c r="D8190" s="9" t="s">
        <v>246</v>
      </c>
      <c r="E8190" s="9" t="s">
        <v>1624</v>
      </c>
      <c r="F8190" s="12">
        <v>44454</v>
      </c>
      <c r="G8190" s="12" t="str">
        <f>VLOOKUP(Table3[[#This Row],[Product ID]],[1]Products!$A:$G,2,0)</f>
        <v>Product 30</v>
      </c>
      <c r="H8190" s="22">
        <v>1</v>
      </c>
      <c r="I8190" s="9">
        <f>VLOOKUP('Consolidtaed Data'!$B1721,[1]Products!$A:$G,4,0)</f>
        <v>584</v>
      </c>
      <c r="J8190" s="9">
        <f>VLOOKUP('Consolidtaed Data'!$B1721,[1]Products!$A:$G,3,0)</f>
        <v>420</v>
      </c>
      <c r="K8190" s="9">
        <f>'Consolidtaed Data'!$J1721*'Consolidtaed Data'!$H1721</f>
        <v>180</v>
      </c>
      <c r="L8190" s="9">
        <f>'Consolidtaed Data'!$I1721*'Consolidtaed Data'!$H1721</f>
        <v>224</v>
      </c>
      <c r="M8190" s="9">
        <f>'Consolidtaed Data'!$L1721-'Consolidtaed Data'!$K1721</f>
        <v>507</v>
      </c>
      <c r="N8190" s="9" t="str">
        <f>VLOOKUP('Consolidtaed Data'!$C1721,[1]Locations!$A:$O,2,0)</f>
        <v>Rancho Cucamonga</v>
      </c>
      <c r="O8190" s="9" t="str">
        <f>VLOOKUP('Consolidtaed Data'!$D1721,'[1]Sales People'!$A:$B,2,0)</f>
        <v>Ronald Reed</v>
      </c>
      <c r="P8190" s="9" t="str">
        <f>VLOOKUP('Consolidtaed Data'!$E1721,[1]Customers!$A:$B,2,0)</f>
        <v>Joshua Watkins</v>
      </c>
      <c r="Q8190" s="11">
        <f>WEEKDAY('Consolidtaed Data'!$F1721)</f>
        <v>3</v>
      </c>
      <c r="R8190" s="9">
        <f>MONTH('Consolidtaed Data'!$F1721)</f>
        <v>5</v>
      </c>
      <c r="S8190" s="9" t="str">
        <f>TEXT(Table3[[#This Row],[Purchase Date]],"MMMM")</f>
        <v>September</v>
      </c>
      <c r="T8190" s="9">
        <f>YEAR('Consolidtaed Data'!$F1721)</f>
        <v>2020</v>
      </c>
    </row>
    <row r="8191" spans="1:20" x14ac:dyDescent="0.3">
      <c r="A8191" s="9" t="s">
        <v>9217</v>
      </c>
      <c r="B8191" s="9" t="s">
        <v>252</v>
      </c>
      <c r="C8191" s="9" t="s">
        <v>108</v>
      </c>
      <c r="D8191" s="9" t="s">
        <v>161</v>
      </c>
      <c r="E8191" s="9" t="s">
        <v>1701</v>
      </c>
      <c r="F8191" s="12">
        <v>44454</v>
      </c>
      <c r="G8191" s="12" t="str">
        <f>VLOOKUP(Table3[[#This Row],[Product ID]],[1]Products!$A:$G,2,0)</f>
        <v>Product 81</v>
      </c>
      <c r="H8191" s="22">
        <v>1</v>
      </c>
      <c r="I8191" s="9">
        <f>VLOOKUP('Consolidtaed Data'!$B1851,[1]Products!$A:$G,4,0)</f>
        <v>1639</v>
      </c>
      <c r="J8191" s="9">
        <f>VLOOKUP('Consolidtaed Data'!$B1851,[1]Products!$A:$G,3,0)</f>
        <v>1295</v>
      </c>
      <c r="K8191" s="9">
        <f>'Consolidtaed Data'!$J1851*'Consolidtaed Data'!$H1851</f>
        <v>1234</v>
      </c>
      <c r="L8191" s="9">
        <f>'Consolidtaed Data'!$I1851*'Consolidtaed Data'!$H1851</f>
        <v>1582</v>
      </c>
      <c r="M8191" s="9">
        <f>'Consolidtaed Data'!$L1851-'Consolidtaed Data'!$K1851</f>
        <v>1654</v>
      </c>
      <c r="N8191" s="9" t="str">
        <f>VLOOKUP('Consolidtaed Data'!$C1851,[1]Locations!$A:$O,2,0)</f>
        <v>Los Angeles</v>
      </c>
      <c r="O8191" s="9" t="str">
        <f>VLOOKUP('Consolidtaed Data'!$D1851,'[1]Sales People'!$A:$B,2,0)</f>
        <v>Charles Harper</v>
      </c>
      <c r="P8191" s="9" t="str">
        <f>VLOOKUP('Consolidtaed Data'!$E1851,[1]Customers!$A:$B,2,0)</f>
        <v>Bobby Hughes</v>
      </c>
      <c r="Q8191" s="11">
        <f>WEEKDAY('Consolidtaed Data'!$F1851)</f>
        <v>6</v>
      </c>
      <c r="R8191" s="9">
        <f>MONTH('Consolidtaed Data'!$F1851)</f>
        <v>5</v>
      </c>
      <c r="S8191" s="9" t="str">
        <f>TEXT(Table3[[#This Row],[Purchase Date]],"MMMM")</f>
        <v>September</v>
      </c>
      <c r="T8191" s="9">
        <f>YEAR('Consolidtaed Data'!$F1851)</f>
        <v>2020</v>
      </c>
    </row>
    <row r="8192" spans="1:20" x14ac:dyDescent="0.3">
      <c r="A8192" s="9" t="s">
        <v>9218</v>
      </c>
      <c r="B8192" s="9" t="s">
        <v>349</v>
      </c>
      <c r="C8192" s="9" t="s">
        <v>134</v>
      </c>
      <c r="D8192" s="9" t="s">
        <v>193</v>
      </c>
      <c r="E8192" s="9" t="s">
        <v>303</v>
      </c>
      <c r="F8192" s="12">
        <v>44454</v>
      </c>
      <c r="G8192" s="12" t="str">
        <f>VLOOKUP(Table3[[#This Row],[Product ID]],[1]Products!$A:$G,2,0)</f>
        <v>Product 60</v>
      </c>
      <c r="H8192" s="22">
        <v>3</v>
      </c>
      <c r="I8192" s="9">
        <f>VLOOKUP('Consolidtaed Data'!$B2417,[1]Products!$A:$G,4,0)</f>
        <v>1638</v>
      </c>
      <c r="J8192" s="9">
        <f>VLOOKUP('Consolidtaed Data'!$B2417,[1]Products!$A:$G,3,0)</f>
        <v>1261</v>
      </c>
      <c r="K8192" s="9">
        <f>'Consolidtaed Data'!$J2417*'Consolidtaed Data'!$H2417</f>
        <v>208</v>
      </c>
      <c r="L8192" s="9">
        <f>'Consolidtaed Data'!$I2417*'Consolidtaed Data'!$H2417</f>
        <v>400</v>
      </c>
      <c r="M8192" s="9">
        <f>'Consolidtaed Data'!$L2417-'Consolidtaed Data'!$K2417</f>
        <v>801</v>
      </c>
      <c r="N8192" s="9" t="str">
        <f>VLOOKUP('Consolidtaed Data'!$C2417,[1]Locations!$A:$O,2,0)</f>
        <v>San Diego</v>
      </c>
      <c r="O8192" s="9" t="str">
        <f>VLOOKUP('Consolidtaed Data'!$D2417,'[1]Sales People'!$A:$B,2,0)</f>
        <v>Bobby Russell</v>
      </c>
      <c r="P8192" s="9" t="str">
        <f>VLOOKUP('Consolidtaed Data'!$E2417,[1]Customers!$A:$B,2,0)</f>
        <v>Russell Grant</v>
      </c>
      <c r="Q8192" s="11">
        <f>WEEKDAY('Consolidtaed Data'!$F2417)</f>
        <v>4</v>
      </c>
      <c r="R8192" s="9">
        <f>MONTH('Consolidtaed Data'!$F2417)</f>
        <v>6</v>
      </c>
      <c r="S8192" s="9" t="str">
        <f>TEXT(Table3[[#This Row],[Purchase Date]],"MMMM")</f>
        <v>September</v>
      </c>
      <c r="T8192" s="9">
        <f>YEAR('Consolidtaed Data'!$F2417)</f>
        <v>2020</v>
      </c>
    </row>
    <row r="8193" spans="1:20" x14ac:dyDescent="0.3">
      <c r="A8193" s="9" t="s">
        <v>9219</v>
      </c>
      <c r="B8193" s="9" t="s">
        <v>355</v>
      </c>
      <c r="C8193" s="9" t="s">
        <v>295</v>
      </c>
      <c r="D8193" s="9" t="s">
        <v>174</v>
      </c>
      <c r="E8193" s="9" t="s">
        <v>1174</v>
      </c>
      <c r="F8193" s="12">
        <v>44454</v>
      </c>
      <c r="G8193" s="12" t="str">
        <f>VLOOKUP(Table3[[#This Row],[Product ID]],[1]Products!$A:$G,2,0)</f>
        <v>Product 100</v>
      </c>
      <c r="H8193" s="22">
        <v>4</v>
      </c>
      <c r="I8193" s="9">
        <f>VLOOKUP('Consolidtaed Data'!$B2771,[1]Products!$A:$G,4,0)</f>
        <v>1500</v>
      </c>
      <c r="J8193" s="9">
        <f>VLOOKUP('Consolidtaed Data'!$B2771,[1]Products!$A:$G,3,0)</f>
        <v>900</v>
      </c>
      <c r="K8193" s="9">
        <f>'Consolidtaed Data'!$J2771*'Consolidtaed Data'!$H2771</f>
        <v>1485</v>
      </c>
      <c r="L8193" s="9">
        <f>'Consolidtaed Data'!$I2771*'Consolidtaed Data'!$H2771</f>
        <v>2091</v>
      </c>
      <c r="M8193" s="9">
        <f>'Consolidtaed Data'!$L2771-'Consolidtaed Data'!$K2771</f>
        <v>2968</v>
      </c>
      <c r="N8193" s="9" t="str">
        <f>VLOOKUP('Consolidtaed Data'!$C2771,[1]Locations!$A:$O,2,0)</f>
        <v>Fremont</v>
      </c>
      <c r="O8193" s="9" t="str">
        <f>VLOOKUP('Consolidtaed Data'!$D2771,'[1]Sales People'!$A:$B,2,0)</f>
        <v>Carl Hall</v>
      </c>
      <c r="P8193" s="9" t="str">
        <f>VLOOKUP('Consolidtaed Data'!$E2771,[1]Customers!$A:$B,2,0)</f>
        <v>Billy Evans</v>
      </c>
      <c r="Q8193" s="11">
        <f>WEEKDAY('Consolidtaed Data'!$F2771)</f>
        <v>4</v>
      </c>
      <c r="R8193" s="9">
        <f>MONTH('Consolidtaed Data'!$F2771)</f>
        <v>7</v>
      </c>
      <c r="S8193" s="9" t="str">
        <f>TEXT(Table3[[#This Row],[Purchase Date]],"MMMM")</f>
        <v>September</v>
      </c>
      <c r="T8193" s="9">
        <f>YEAR('Consolidtaed Data'!$F2771)</f>
        <v>2020</v>
      </c>
    </row>
    <row r="8194" spans="1:20" x14ac:dyDescent="0.3">
      <c r="A8194" s="9" t="s">
        <v>9220</v>
      </c>
      <c r="B8194" s="9" t="s">
        <v>24</v>
      </c>
      <c r="C8194" s="9" t="s">
        <v>439</v>
      </c>
      <c r="D8194" s="9" t="s">
        <v>56</v>
      </c>
      <c r="E8194" s="9" t="s">
        <v>1436</v>
      </c>
      <c r="F8194" s="12">
        <v>44454</v>
      </c>
      <c r="G8194" s="12" t="str">
        <f>VLOOKUP(Table3[[#This Row],[Product ID]],[1]Products!$A:$G,2,0)</f>
        <v>Product 6</v>
      </c>
      <c r="H8194" s="22">
        <v>2</v>
      </c>
      <c r="I8194" s="9">
        <f>VLOOKUP('Consolidtaed Data'!$B3084,[1]Products!$A:$G,4,0)</f>
        <v>127</v>
      </c>
      <c r="J8194" s="9">
        <f>VLOOKUP('Consolidtaed Data'!$B3084,[1]Products!$A:$G,3,0)</f>
        <v>79</v>
      </c>
      <c r="K8194" s="9">
        <f>'Consolidtaed Data'!$J3084*'Consolidtaed Data'!$H3084</f>
        <v>1632</v>
      </c>
      <c r="L8194" s="9">
        <f>'Consolidtaed Data'!$I3084*'Consolidtaed Data'!$H3084</f>
        <v>2016</v>
      </c>
      <c r="M8194" s="9">
        <f>'Consolidtaed Data'!$L3084-'Consolidtaed Data'!$K3084</f>
        <v>1376</v>
      </c>
      <c r="N8194" s="9" t="str">
        <f>VLOOKUP('Consolidtaed Data'!$C3084,[1]Locations!$A:$O,2,0)</f>
        <v>Lancaster</v>
      </c>
      <c r="O8194" s="9" t="str">
        <f>VLOOKUP('Consolidtaed Data'!$D3084,'[1]Sales People'!$A:$B,2,0)</f>
        <v>Henry Nelson</v>
      </c>
      <c r="P8194" s="9" t="str">
        <f>VLOOKUP('Consolidtaed Data'!$E3084,[1]Customers!$A:$B,2,0)</f>
        <v>Clarence Cunningham</v>
      </c>
      <c r="Q8194" s="11">
        <f>WEEKDAY('Consolidtaed Data'!$F3084)</f>
        <v>6</v>
      </c>
      <c r="R8194" s="9">
        <f>MONTH('Consolidtaed Data'!$F3084)</f>
        <v>8</v>
      </c>
      <c r="S8194" s="9" t="str">
        <f>TEXT(Table3[[#This Row],[Purchase Date]],"MMMM")</f>
        <v>September</v>
      </c>
      <c r="T8194" s="9">
        <f>YEAR('Consolidtaed Data'!$F3084)</f>
        <v>2020</v>
      </c>
    </row>
    <row r="8195" spans="1:20" x14ac:dyDescent="0.3">
      <c r="A8195" s="9" t="s">
        <v>9221</v>
      </c>
      <c r="B8195" s="9" t="s">
        <v>284</v>
      </c>
      <c r="C8195" s="9" t="s">
        <v>458</v>
      </c>
      <c r="D8195" s="9" t="s">
        <v>206</v>
      </c>
      <c r="E8195" s="9" t="s">
        <v>995</v>
      </c>
      <c r="F8195" s="12">
        <v>44454</v>
      </c>
      <c r="G8195" s="12" t="str">
        <f>VLOOKUP(Table3[[#This Row],[Product ID]],[1]Products!$A:$G,2,0)</f>
        <v>Product 96</v>
      </c>
      <c r="H8195" s="22">
        <v>1</v>
      </c>
      <c r="I8195" s="9">
        <f>VLOOKUP('Consolidtaed Data'!$B3253,[1]Products!$A:$G,4,0)</f>
        <v>400</v>
      </c>
      <c r="J8195" s="9">
        <f>VLOOKUP('Consolidtaed Data'!$B3253,[1]Products!$A:$G,3,0)</f>
        <v>208</v>
      </c>
      <c r="K8195" s="9">
        <f>'Consolidtaed Data'!$J3253*'Consolidtaed Data'!$H3253</f>
        <v>1968</v>
      </c>
      <c r="L8195" s="9">
        <f>'Consolidtaed Data'!$I3253*'Consolidtaed Data'!$H3253</f>
        <v>2734</v>
      </c>
      <c r="M8195" s="9">
        <f>'Consolidtaed Data'!$L3253-'Consolidtaed Data'!$K3253</f>
        <v>892</v>
      </c>
      <c r="N8195" s="9" t="str">
        <f>VLOOKUP('Consolidtaed Data'!$C3253,[1]Locations!$A:$O,2,0)</f>
        <v>Riverside</v>
      </c>
      <c r="O8195" s="9" t="str">
        <f>VLOOKUP('Consolidtaed Data'!$D3253,'[1]Sales People'!$A:$B,2,0)</f>
        <v>Larry Castillo</v>
      </c>
      <c r="P8195" s="9" t="str">
        <f>VLOOKUP('Consolidtaed Data'!$E3253,[1]Customers!$A:$B,2,0)</f>
        <v>Alan Perry</v>
      </c>
      <c r="Q8195" s="11">
        <f>WEEKDAY('Consolidtaed Data'!$F3253)</f>
        <v>6</v>
      </c>
      <c r="R8195" s="9">
        <f>MONTH('Consolidtaed Data'!$F3253)</f>
        <v>8</v>
      </c>
      <c r="S8195" s="9" t="str">
        <f>TEXT(Table3[[#This Row],[Purchase Date]],"MMMM")</f>
        <v>September</v>
      </c>
      <c r="T8195" s="9">
        <f>YEAR('Consolidtaed Data'!$F3253)</f>
        <v>2020</v>
      </c>
    </row>
    <row r="8196" spans="1:20" x14ac:dyDescent="0.3">
      <c r="A8196" s="9" t="s">
        <v>9222</v>
      </c>
      <c r="B8196" s="9" t="s">
        <v>240</v>
      </c>
      <c r="C8196" s="9" t="s">
        <v>421</v>
      </c>
      <c r="D8196" s="9" t="s">
        <v>100</v>
      </c>
      <c r="E8196" s="9" t="s">
        <v>446</v>
      </c>
      <c r="F8196" s="12">
        <v>44454</v>
      </c>
      <c r="G8196" s="12" t="str">
        <f>VLOOKUP(Table3[[#This Row],[Product ID]],[1]Products!$A:$G,2,0)</f>
        <v>Product 70</v>
      </c>
      <c r="H8196" s="22">
        <v>1</v>
      </c>
      <c r="I8196" s="9">
        <f>VLOOKUP('Consolidtaed Data'!$B3287,[1]Products!$A:$G,4,0)</f>
        <v>203</v>
      </c>
      <c r="J8196" s="9">
        <f>VLOOKUP('Consolidtaed Data'!$B3287,[1]Products!$A:$G,3,0)</f>
        <v>154</v>
      </c>
      <c r="K8196" s="9">
        <f>'Consolidtaed Data'!$J3287*'Consolidtaed Data'!$H3287</f>
        <v>1108</v>
      </c>
      <c r="L8196" s="9">
        <f>'Consolidtaed Data'!$I3287*'Consolidtaed Data'!$H3287</f>
        <v>1351</v>
      </c>
      <c r="M8196" s="9">
        <f>'Consolidtaed Data'!$L3287-'Consolidtaed Data'!$K3287</f>
        <v>944</v>
      </c>
      <c r="N8196" s="9" t="str">
        <f>VLOOKUP('Consolidtaed Data'!$C3287,[1]Locations!$A:$O,2,0)</f>
        <v>Sunnyvale</v>
      </c>
      <c r="O8196" s="9" t="str">
        <f>VLOOKUP('Consolidtaed Data'!$D3287,'[1]Sales People'!$A:$B,2,0)</f>
        <v>Scott Mason</v>
      </c>
      <c r="P8196" s="9" t="str">
        <f>VLOOKUP('Consolidtaed Data'!$E3287,[1]Customers!$A:$B,2,0)</f>
        <v>Bobby Hughes</v>
      </c>
      <c r="Q8196" s="11">
        <f>WEEKDAY('Consolidtaed Data'!$F3287)</f>
        <v>1</v>
      </c>
      <c r="R8196" s="9">
        <f>MONTH('Consolidtaed Data'!$F3287)</f>
        <v>8</v>
      </c>
      <c r="S8196" s="9" t="str">
        <f>TEXT(Table3[[#This Row],[Purchase Date]],"MMMM")</f>
        <v>September</v>
      </c>
      <c r="T8196" s="9">
        <f>YEAR('Consolidtaed Data'!$F3287)</f>
        <v>2020</v>
      </c>
    </row>
    <row r="8197" spans="1:20" x14ac:dyDescent="0.3">
      <c r="A8197" s="9" t="s">
        <v>9223</v>
      </c>
      <c r="B8197" s="9" t="s">
        <v>213</v>
      </c>
      <c r="C8197" s="9" t="s">
        <v>228</v>
      </c>
      <c r="D8197" s="9" t="s">
        <v>131</v>
      </c>
      <c r="E8197" s="9" t="s">
        <v>995</v>
      </c>
      <c r="F8197" s="12">
        <v>44454</v>
      </c>
      <c r="G8197" s="12" t="str">
        <f>VLOOKUP(Table3[[#This Row],[Product ID]],[1]Products!$A:$G,2,0)</f>
        <v>Product 68</v>
      </c>
      <c r="H8197" s="22">
        <v>3</v>
      </c>
      <c r="I8197" s="9">
        <f>VLOOKUP('Consolidtaed Data'!$B3364,[1]Products!$A:$G,4,0)</f>
        <v>378</v>
      </c>
      <c r="J8197" s="9">
        <f>VLOOKUP('Consolidtaed Data'!$B3364,[1]Products!$A:$G,3,0)</f>
        <v>291</v>
      </c>
      <c r="K8197" s="9">
        <f>'Consolidtaed Data'!$J3364*'Consolidtaed Data'!$H3364</f>
        <v>872</v>
      </c>
      <c r="L8197" s="9">
        <f>'Consolidtaed Data'!$I3364*'Consolidtaed Data'!$H3364</f>
        <v>1743</v>
      </c>
      <c r="M8197" s="9">
        <f>'Consolidtaed Data'!$L3364-'Consolidtaed Data'!$K3364</f>
        <v>280</v>
      </c>
      <c r="N8197" s="9" t="str">
        <f>VLOOKUP('Consolidtaed Data'!$C3364,[1]Locations!$A:$O,2,0)</f>
        <v>Irvine</v>
      </c>
      <c r="O8197" s="9" t="str">
        <f>VLOOKUP('Consolidtaed Data'!$D3364,'[1]Sales People'!$A:$B,2,0)</f>
        <v>Robert Reed</v>
      </c>
      <c r="P8197" s="9" t="str">
        <f>VLOOKUP('Consolidtaed Data'!$E3364,[1]Customers!$A:$B,2,0)</f>
        <v>Andrew Robinson</v>
      </c>
      <c r="Q8197" s="11">
        <f>WEEKDAY('Consolidtaed Data'!$F3364)</f>
        <v>7</v>
      </c>
      <c r="R8197" s="9">
        <f>MONTH('Consolidtaed Data'!$F3364)</f>
        <v>9</v>
      </c>
      <c r="S8197" s="9" t="str">
        <f>TEXT(Table3[[#This Row],[Purchase Date]],"MMMM")</f>
        <v>September</v>
      </c>
      <c r="T8197" s="9">
        <f>YEAR('Consolidtaed Data'!$F3364)</f>
        <v>2020</v>
      </c>
    </row>
    <row r="8198" spans="1:20" x14ac:dyDescent="0.3">
      <c r="A8198" s="9" t="s">
        <v>9224</v>
      </c>
      <c r="B8198" s="9" t="s">
        <v>366</v>
      </c>
      <c r="C8198" s="9" t="s">
        <v>16</v>
      </c>
      <c r="D8198" s="9" t="s">
        <v>161</v>
      </c>
      <c r="E8198" s="9" t="s">
        <v>1425</v>
      </c>
      <c r="F8198" s="12">
        <v>44454</v>
      </c>
      <c r="G8198" s="12" t="str">
        <f>VLOOKUP(Table3[[#This Row],[Product ID]],[1]Products!$A:$G,2,0)</f>
        <v>Product 39</v>
      </c>
      <c r="H8198" s="22">
        <v>1</v>
      </c>
      <c r="I8198" s="9">
        <f>VLOOKUP('Consolidtaed Data'!$B3612,[1]Products!$A:$G,4,0)</f>
        <v>771</v>
      </c>
      <c r="J8198" s="9">
        <f>VLOOKUP('Consolidtaed Data'!$B3612,[1]Products!$A:$G,3,0)</f>
        <v>648</v>
      </c>
      <c r="K8198" s="9">
        <f>'Consolidtaed Data'!$J3612*'Consolidtaed Data'!$H3612</f>
        <v>786</v>
      </c>
      <c r="L8198" s="9">
        <f>'Consolidtaed Data'!$I3612*'Consolidtaed Data'!$H3612</f>
        <v>947</v>
      </c>
      <c r="M8198" s="9">
        <f>'Consolidtaed Data'!$L3612-'Consolidtaed Data'!$K3612</f>
        <v>2226</v>
      </c>
      <c r="N8198" s="9" t="str">
        <f>VLOOKUP('Consolidtaed Data'!$C3612,[1]Locations!$A:$O,2,0)</f>
        <v>El Cajon</v>
      </c>
      <c r="O8198" s="9" t="str">
        <f>VLOOKUP('Consolidtaed Data'!$D3612,'[1]Sales People'!$A:$B,2,0)</f>
        <v>Patrick Ruiz</v>
      </c>
      <c r="P8198" s="9" t="str">
        <f>VLOOKUP('Consolidtaed Data'!$E3612,[1]Customers!$A:$B,2,0)</f>
        <v>Alan Miller</v>
      </c>
      <c r="Q8198" s="11">
        <f>WEEKDAY('Consolidtaed Data'!$F3612)</f>
        <v>2</v>
      </c>
      <c r="R8198" s="9">
        <f>MONTH('Consolidtaed Data'!$F3612)</f>
        <v>9</v>
      </c>
      <c r="S8198" s="9" t="str">
        <f>TEXT(Table3[[#This Row],[Purchase Date]],"MMMM")</f>
        <v>September</v>
      </c>
      <c r="T8198" s="9">
        <f>YEAR('Consolidtaed Data'!$F3612)</f>
        <v>2020</v>
      </c>
    </row>
    <row r="8199" spans="1:20" x14ac:dyDescent="0.3">
      <c r="A8199" s="9" t="s">
        <v>9225</v>
      </c>
      <c r="B8199" s="9" t="s">
        <v>160</v>
      </c>
      <c r="C8199" s="9" t="s">
        <v>472</v>
      </c>
      <c r="D8199" s="9" t="s">
        <v>68</v>
      </c>
      <c r="E8199" s="9" t="s">
        <v>584</v>
      </c>
      <c r="F8199" s="12">
        <v>44455</v>
      </c>
      <c r="G8199" s="12" t="str">
        <f>VLOOKUP(Table3[[#This Row],[Product ID]],[1]Products!$A:$G,2,0)</f>
        <v>Product 28</v>
      </c>
      <c r="H8199" s="22">
        <v>3</v>
      </c>
      <c r="I8199" s="9">
        <f>VLOOKUP('Consolidtaed Data'!$B158,[1]Products!$A:$G,4,0)</f>
        <v>1500</v>
      </c>
      <c r="J8199" s="9">
        <f>VLOOKUP('Consolidtaed Data'!$B158,[1]Products!$A:$G,3,0)</f>
        <v>900</v>
      </c>
      <c r="K8199" s="9">
        <f>'Consolidtaed Data'!$J158*'Consolidtaed Data'!$H158</f>
        <v>3885</v>
      </c>
      <c r="L8199" s="9">
        <f>'Consolidtaed Data'!$I158*'Consolidtaed Data'!$H158</f>
        <v>4917</v>
      </c>
      <c r="M8199" s="9">
        <f>'Consolidtaed Data'!$L158-'Consolidtaed Data'!$K158</f>
        <v>1149</v>
      </c>
      <c r="N8199" s="9" t="str">
        <f>VLOOKUP('Consolidtaed Data'!$C158,[1]Locations!$A:$O,2,0)</f>
        <v>Hayward</v>
      </c>
      <c r="O8199" s="9" t="str">
        <f>VLOOKUP('Consolidtaed Data'!$D158,'[1]Sales People'!$A:$B,2,0)</f>
        <v>Andrew Bowman</v>
      </c>
      <c r="P8199" s="9" t="str">
        <f>VLOOKUP('Consolidtaed Data'!$E158,[1]Customers!$A:$B,2,0)</f>
        <v>Raymond Allen</v>
      </c>
      <c r="Q8199" s="11">
        <f>WEEKDAY('Consolidtaed Data'!$F158)</f>
        <v>1</v>
      </c>
      <c r="R8199" s="9">
        <f>MONTH('Consolidtaed Data'!$F158)</f>
        <v>1</v>
      </c>
      <c r="S8199" s="9" t="str">
        <f>TEXT(Table3[[#This Row],[Purchase Date]],"MMMM")</f>
        <v>September</v>
      </c>
      <c r="T8199" s="9">
        <f>YEAR('Consolidtaed Data'!$F158)</f>
        <v>2020</v>
      </c>
    </row>
    <row r="8200" spans="1:20" x14ac:dyDescent="0.3">
      <c r="A8200" s="9" t="s">
        <v>9226</v>
      </c>
      <c r="B8200" s="9" t="s">
        <v>349</v>
      </c>
      <c r="C8200" s="9" t="s">
        <v>564</v>
      </c>
      <c r="D8200" s="9" t="s">
        <v>56</v>
      </c>
      <c r="E8200" s="9" t="s">
        <v>846</v>
      </c>
      <c r="F8200" s="12">
        <v>44455</v>
      </c>
      <c r="G8200" s="12" t="str">
        <f>VLOOKUP(Table3[[#This Row],[Product ID]],[1]Products!$A:$G,2,0)</f>
        <v>Product 60</v>
      </c>
      <c r="H8200" s="22">
        <v>2</v>
      </c>
      <c r="I8200" s="9">
        <f>VLOOKUP('Consolidtaed Data'!$B646,[1]Products!$A:$G,4,0)</f>
        <v>1743</v>
      </c>
      <c r="J8200" s="9">
        <f>VLOOKUP('Consolidtaed Data'!$B646,[1]Products!$A:$G,3,0)</f>
        <v>872</v>
      </c>
      <c r="K8200" s="9">
        <f>'Consolidtaed Data'!$J646*'Consolidtaed Data'!$H646</f>
        <v>5364</v>
      </c>
      <c r="L8200" s="9">
        <f>'Consolidtaed Data'!$I646*'Consolidtaed Data'!$H646</f>
        <v>7059</v>
      </c>
      <c r="M8200" s="9">
        <f>'Consolidtaed Data'!$L646-'Consolidtaed Data'!$K646</f>
        <v>2511</v>
      </c>
      <c r="N8200" s="9" t="str">
        <f>VLOOKUP('Consolidtaed Data'!$C646,[1]Locations!$A:$O,2,0)</f>
        <v>Santa Maria</v>
      </c>
      <c r="O8200" s="9" t="str">
        <f>VLOOKUP('Consolidtaed Data'!$D646,'[1]Sales People'!$A:$B,2,0)</f>
        <v>Joshua Cook</v>
      </c>
      <c r="P8200" s="9" t="str">
        <f>VLOOKUP('Consolidtaed Data'!$E646,[1]Customers!$A:$B,2,0)</f>
        <v>Adam Duncan</v>
      </c>
      <c r="Q8200" s="11">
        <f>WEEKDAY('Consolidtaed Data'!$F646)</f>
        <v>7</v>
      </c>
      <c r="R8200" s="9">
        <f>MONTH('Consolidtaed Data'!$F646)</f>
        <v>2</v>
      </c>
      <c r="S8200" s="9" t="str">
        <f>TEXT(Table3[[#This Row],[Purchase Date]],"MMMM")</f>
        <v>September</v>
      </c>
      <c r="T8200" s="9">
        <f>YEAR('Consolidtaed Data'!$F646)</f>
        <v>2020</v>
      </c>
    </row>
    <row r="8201" spans="1:20" x14ac:dyDescent="0.3">
      <c r="A8201" s="9" t="s">
        <v>9227</v>
      </c>
      <c r="B8201" s="9" t="s">
        <v>164</v>
      </c>
      <c r="C8201" s="9" t="s">
        <v>42</v>
      </c>
      <c r="D8201" s="9" t="s">
        <v>31</v>
      </c>
      <c r="E8201" s="9" t="s">
        <v>1432</v>
      </c>
      <c r="F8201" s="12">
        <v>44455</v>
      </c>
      <c r="G8201" s="12" t="str">
        <f>VLOOKUP(Table3[[#This Row],[Product ID]],[1]Products!$A:$G,2,0)</f>
        <v>Product 69</v>
      </c>
      <c r="H8201" s="22">
        <v>2</v>
      </c>
      <c r="I8201" s="9">
        <f>VLOOKUP('Consolidtaed Data'!$B647,[1]Products!$A:$G,4,0)</f>
        <v>1812</v>
      </c>
      <c r="J8201" s="9">
        <f>VLOOKUP('Consolidtaed Data'!$B647,[1]Products!$A:$G,3,0)</f>
        <v>1305</v>
      </c>
      <c r="K8201" s="9">
        <f>'Consolidtaed Data'!$J647*'Consolidtaed Data'!$H647</f>
        <v>1516</v>
      </c>
      <c r="L8201" s="9">
        <f>'Consolidtaed Data'!$I647*'Consolidtaed Data'!$H647</f>
        <v>1783</v>
      </c>
      <c r="M8201" s="9">
        <f>'Consolidtaed Data'!$L647-'Consolidtaed Data'!$K647</f>
        <v>66</v>
      </c>
      <c r="N8201" s="9" t="str">
        <f>VLOOKUP('Consolidtaed Data'!$C647,[1]Locations!$A:$O,2,0)</f>
        <v>Fairfield</v>
      </c>
      <c r="O8201" s="9" t="str">
        <f>VLOOKUP('Consolidtaed Data'!$D647,'[1]Sales People'!$A:$B,2,0)</f>
        <v>Ryan Butler</v>
      </c>
      <c r="P8201" s="9" t="str">
        <f>VLOOKUP('Consolidtaed Data'!$E647,[1]Customers!$A:$B,2,0)</f>
        <v>Robert Murphy</v>
      </c>
      <c r="Q8201" s="11">
        <f>WEEKDAY('Consolidtaed Data'!$F647)</f>
        <v>7</v>
      </c>
      <c r="R8201" s="9">
        <f>MONTH('Consolidtaed Data'!$F647)</f>
        <v>2</v>
      </c>
      <c r="S8201" s="9" t="str">
        <f>TEXT(Table3[[#This Row],[Purchase Date]],"MMMM")</f>
        <v>September</v>
      </c>
      <c r="T8201" s="9">
        <f>YEAR('Consolidtaed Data'!$F647)</f>
        <v>2020</v>
      </c>
    </row>
    <row r="8202" spans="1:20" x14ac:dyDescent="0.3">
      <c r="A8202" s="9" t="s">
        <v>9228</v>
      </c>
      <c r="B8202" s="9" t="s">
        <v>103</v>
      </c>
      <c r="C8202" s="9" t="s">
        <v>72</v>
      </c>
      <c r="D8202" s="9" t="s">
        <v>91</v>
      </c>
      <c r="E8202" s="9" t="s">
        <v>584</v>
      </c>
      <c r="F8202" s="12">
        <v>44455</v>
      </c>
      <c r="G8202" s="12" t="str">
        <f>VLOOKUP(Table3[[#This Row],[Product ID]],[1]Products!$A:$G,2,0)</f>
        <v>Product 44</v>
      </c>
      <c r="H8202" s="22">
        <v>1</v>
      </c>
      <c r="I8202" s="9">
        <f>VLOOKUP('Consolidtaed Data'!$B882,[1]Products!$A:$G,4,0)</f>
        <v>2005</v>
      </c>
      <c r="J8202" s="9">
        <f>VLOOKUP('Consolidtaed Data'!$B882,[1]Products!$A:$G,3,0)</f>
        <v>1223</v>
      </c>
      <c r="K8202" s="9">
        <f>'Consolidtaed Data'!$J882*'Consolidtaed Data'!$H882</f>
        <v>2092</v>
      </c>
      <c r="L8202" s="9">
        <f>'Consolidtaed Data'!$I882*'Consolidtaed Data'!$H882</f>
        <v>3270</v>
      </c>
      <c r="M8202" s="9">
        <f>'Consolidtaed Data'!$L882-'Consolidtaed Data'!$K882</f>
        <v>264</v>
      </c>
      <c r="N8202" s="9" t="str">
        <f>VLOOKUP('Consolidtaed Data'!$C882,[1]Locations!$A:$O,2,0)</f>
        <v>San Diego</v>
      </c>
      <c r="O8202" s="9" t="str">
        <f>VLOOKUP('Consolidtaed Data'!$D882,'[1]Sales People'!$A:$B,2,0)</f>
        <v>Kevin Butler</v>
      </c>
      <c r="P8202" s="9" t="str">
        <f>VLOOKUP('Consolidtaed Data'!$E882,[1]Customers!$A:$B,2,0)</f>
        <v>Gerald Rogers</v>
      </c>
      <c r="Q8202" s="11">
        <f>WEEKDAY('Consolidtaed Data'!$F882)</f>
        <v>3</v>
      </c>
      <c r="R8202" s="9">
        <f>MONTH('Consolidtaed Data'!$F882)</f>
        <v>3</v>
      </c>
      <c r="S8202" s="9" t="str">
        <f>TEXT(Table3[[#This Row],[Purchase Date]],"MMMM")</f>
        <v>September</v>
      </c>
      <c r="T8202" s="9">
        <f>YEAR('Consolidtaed Data'!$F882)</f>
        <v>2020</v>
      </c>
    </row>
    <row r="8203" spans="1:20" x14ac:dyDescent="0.3">
      <c r="A8203" s="9" t="s">
        <v>9229</v>
      </c>
      <c r="B8203" s="9" t="s">
        <v>139</v>
      </c>
      <c r="C8203" s="9" t="s">
        <v>108</v>
      </c>
      <c r="D8203" s="9" t="s">
        <v>123</v>
      </c>
      <c r="E8203" s="9" t="s">
        <v>910</v>
      </c>
      <c r="F8203" s="12">
        <v>44455</v>
      </c>
      <c r="G8203" s="12" t="str">
        <f>VLOOKUP(Table3[[#This Row],[Product ID]],[1]Products!$A:$G,2,0)</f>
        <v>Product 13</v>
      </c>
      <c r="H8203" s="22">
        <v>2</v>
      </c>
      <c r="I8203" s="9">
        <f>VLOOKUP('Consolidtaed Data'!$B988,[1]Products!$A:$G,4,0)</f>
        <v>1798</v>
      </c>
      <c r="J8203" s="9">
        <f>VLOOKUP('Consolidtaed Data'!$B988,[1]Products!$A:$G,3,0)</f>
        <v>971</v>
      </c>
      <c r="K8203" s="9">
        <f>'Consolidtaed Data'!$J988*'Consolidtaed Data'!$H988</f>
        <v>832</v>
      </c>
      <c r="L8203" s="9">
        <f>'Consolidtaed Data'!$I988*'Consolidtaed Data'!$H988</f>
        <v>1206</v>
      </c>
      <c r="M8203" s="9">
        <f>'Consolidtaed Data'!$L988-'Consolidtaed Data'!$K988</f>
        <v>892</v>
      </c>
      <c r="N8203" s="9" t="str">
        <f>VLOOKUP('Consolidtaed Data'!$C988,[1]Locations!$A:$O,2,0)</f>
        <v>Garden Grove</v>
      </c>
      <c r="O8203" s="9" t="str">
        <f>VLOOKUP('Consolidtaed Data'!$D988,'[1]Sales People'!$A:$B,2,0)</f>
        <v>Patrick Ruiz</v>
      </c>
      <c r="P8203" s="9" t="str">
        <f>VLOOKUP('Consolidtaed Data'!$E988,[1]Customers!$A:$B,2,0)</f>
        <v>Jesse Alvarez</v>
      </c>
      <c r="Q8203" s="11">
        <f>WEEKDAY('Consolidtaed Data'!$F988)</f>
        <v>4</v>
      </c>
      <c r="R8203" s="9">
        <f>MONTH('Consolidtaed Data'!$F988)</f>
        <v>3</v>
      </c>
      <c r="S8203" s="9" t="str">
        <f>TEXT(Table3[[#This Row],[Purchase Date]],"MMMM")</f>
        <v>September</v>
      </c>
      <c r="T8203" s="9">
        <f>YEAR('Consolidtaed Data'!$F988)</f>
        <v>2020</v>
      </c>
    </row>
    <row r="8204" spans="1:20" x14ac:dyDescent="0.3">
      <c r="A8204" s="9" t="s">
        <v>9230</v>
      </c>
      <c r="B8204" s="9" t="s">
        <v>477</v>
      </c>
      <c r="C8204" s="9" t="s">
        <v>104</v>
      </c>
      <c r="D8204" s="9" t="s">
        <v>13</v>
      </c>
      <c r="E8204" s="9" t="s">
        <v>332</v>
      </c>
      <c r="F8204" s="12">
        <v>44455</v>
      </c>
      <c r="G8204" s="12" t="str">
        <f>VLOOKUP(Table3[[#This Row],[Product ID]],[1]Products!$A:$G,2,0)</f>
        <v>Product 46</v>
      </c>
      <c r="H8204" s="22">
        <v>4</v>
      </c>
      <c r="I8204" s="9">
        <f>VLOOKUP('Consolidtaed Data'!$B1153,[1]Products!$A:$G,4,0)</f>
        <v>2141</v>
      </c>
      <c r="J8204" s="9">
        <f>VLOOKUP('Consolidtaed Data'!$B1153,[1]Products!$A:$G,3,0)</f>
        <v>1777</v>
      </c>
      <c r="K8204" s="9">
        <f>'Consolidtaed Data'!$J1153*'Consolidtaed Data'!$H1153</f>
        <v>683</v>
      </c>
      <c r="L8204" s="9">
        <f>'Consolidtaed Data'!$I1153*'Consolidtaed Data'!$H1153</f>
        <v>1119</v>
      </c>
      <c r="M8204" s="9">
        <f>'Consolidtaed Data'!$L1153-'Consolidtaed Data'!$K1153</f>
        <v>137</v>
      </c>
      <c r="N8204" s="9" t="str">
        <f>VLOOKUP('Consolidtaed Data'!$C1153,[1]Locations!$A:$O,2,0)</f>
        <v>East Los Angeles</v>
      </c>
      <c r="O8204" s="9" t="str">
        <f>VLOOKUP('Consolidtaed Data'!$D1153,'[1]Sales People'!$A:$B,2,0)</f>
        <v>Roger Ramos</v>
      </c>
      <c r="P8204" s="9" t="str">
        <f>VLOOKUP('Consolidtaed Data'!$E1153,[1]Customers!$A:$B,2,0)</f>
        <v>Wayne Johnson</v>
      </c>
      <c r="Q8204" s="11">
        <f>WEEKDAY('Consolidtaed Data'!$F1153)</f>
        <v>3</v>
      </c>
      <c r="R8204" s="9">
        <f>MONTH('Consolidtaed Data'!$F1153)</f>
        <v>3</v>
      </c>
      <c r="S8204" s="9" t="str">
        <f>TEXT(Table3[[#This Row],[Purchase Date]],"MMMM")</f>
        <v>September</v>
      </c>
      <c r="T8204" s="9">
        <f>YEAR('Consolidtaed Data'!$F1153)</f>
        <v>2020</v>
      </c>
    </row>
    <row r="8205" spans="1:20" x14ac:dyDescent="0.3">
      <c r="A8205" s="9" t="s">
        <v>9231</v>
      </c>
      <c r="B8205" s="9" t="s">
        <v>806</v>
      </c>
      <c r="C8205" s="9" t="s">
        <v>564</v>
      </c>
      <c r="D8205" s="9" t="s">
        <v>143</v>
      </c>
      <c r="E8205" s="9" t="s">
        <v>897</v>
      </c>
      <c r="F8205" s="12">
        <v>44455</v>
      </c>
      <c r="G8205" s="12" t="str">
        <f>VLOOKUP(Table3[[#This Row],[Product ID]],[1]Products!$A:$G,2,0)</f>
        <v>Product 72</v>
      </c>
      <c r="H8205" s="22">
        <v>2</v>
      </c>
      <c r="I8205" s="9">
        <f>VLOOKUP('Consolidtaed Data'!$B1407,[1]Products!$A:$G,4,0)</f>
        <v>1522</v>
      </c>
      <c r="J8205" s="9">
        <f>VLOOKUP('Consolidtaed Data'!$B1407,[1]Products!$A:$G,3,0)</f>
        <v>791</v>
      </c>
      <c r="K8205" s="9">
        <f>'Consolidtaed Data'!$J1407*'Consolidtaed Data'!$H1407</f>
        <v>2588</v>
      </c>
      <c r="L8205" s="9">
        <f>'Consolidtaed Data'!$I1407*'Consolidtaed Data'!$H1407</f>
        <v>3696</v>
      </c>
      <c r="M8205" s="9">
        <f>'Consolidtaed Data'!$L1407-'Consolidtaed Data'!$K1407</f>
        <v>1032</v>
      </c>
      <c r="N8205" s="9" t="str">
        <f>VLOOKUP('Consolidtaed Data'!$C1407,[1]Locations!$A:$O,2,0)</f>
        <v>Oakland</v>
      </c>
      <c r="O8205" s="9" t="str">
        <f>VLOOKUP('Consolidtaed Data'!$D1407,'[1]Sales People'!$A:$B,2,0)</f>
        <v>Fred Robertson</v>
      </c>
      <c r="P8205" s="9" t="str">
        <f>VLOOKUP('Consolidtaed Data'!$E1407,[1]Customers!$A:$B,2,0)</f>
        <v>Chris Howard</v>
      </c>
      <c r="Q8205" s="11">
        <f>WEEKDAY('Consolidtaed Data'!$F1407)</f>
        <v>3</v>
      </c>
      <c r="R8205" s="9">
        <f>MONTH('Consolidtaed Data'!$F1407)</f>
        <v>4</v>
      </c>
      <c r="S8205" s="9" t="str">
        <f>TEXT(Table3[[#This Row],[Purchase Date]],"MMMM")</f>
        <v>September</v>
      </c>
      <c r="T8205" s="9">
        <f>YEAR('Consolidtaed Data'!$F1407)</f>
        <v>2020</v>
      </c>
    </row>
    <row r="8206" spans="1:20" x14ac:dyDescent="0.3">
      <c r="A8206" s="9" t="s">
        <v>9232</v>
      </c>
      <c r="B8206" s="9" t="s">
        <v>338</v>
      </c>
      <c r="C8206" s="9" t="s">
        <v>108</v>
      </c>
      <c r="D8206" s="9" t="s">
        <v>95</v>
      </c>
      <c r="E8206" s="9" t="s">
        <v>1386</v>
      </c>
      <c r="F8206" s="12">
        <v>44455</v>
      </c>
      <c r="G8206" s="12" t="str">
        <f>VLOOKUP(Table3[[#This Row],[Product ID]],[1]Products!$A:$G,2,0)</f>
        <v>Product 95</v>
      </c>
      <c r="H8206" s="22">
        <v>4</v>
      </c>
      <c r="I8206" s="9">
        <f>VLOOKUP('Consolidtaed Data'!$B2020,[1]Products!$A:$G,4,0)</f>
        <v>1587</v>
      </c>
      <c r="J8206" s="9">
        <f>VLOOKUP('Consolidtaed Data'!$B2020,[1]Products!$A:$G,3,0)</f>
        <v>1301</v>
      </c>
      <c r="K8206" s="9">
        <f>'Consolidtaed Data'!$J2020*'Consolidtaed Data'!$H2020</f>
        <v>5176</v>
      </c>
      <c r="L8206" s="9">
        <f>'Consolidtaed Data'!$I2020*'Consolidtaed Data'!$H2020</f>
        <v>7392</v>
      </c>
      <c r="M8206" s="9">
        <f>'Consolidtaed Data'!$L2020-'Consolidtaed Data'!$K2020</f>
        <v>2685</v>
      </c>
      <c r="N8206" s="9" t="str">
        <f>VLOOKUP('Consolidtaed Data'!$C2020,[1]Locations!$A:$O,2,0)</f>
        <v>Downey</v>
      </c>
      <c r="O8206" s="9" t="str">
        <f>VLOOKUP('Consolidtaed Data'!$D2020,'[1]Sales People'!$A:$B,2,0)</f>
        <v>Ryan Welch</v>
      </c>
      <c r="P8206" s="9" t="str">
        <f>VLOOKUP('Consolidtaed Data'!$E2020,[1]Customers!$A:$B,2,0)</f>
        <v>Daniel Berry</v>
      </c>
      <c r="Q8206" s="11">
        <f>WEEKDAY('Consolidtaed Data'!$F2020)</f>
        <v>4</v>
      </c>
      <c r="R8206" s="9">
        <f>MONTH('Consolidtaed Data'!$F2020)</f>
        <v>5</v>
      </c>
      <c r="S8206" s="9" t="str">
        <f>TEXT(Table3[[#This Row],[Purchase Date]],"MMMM")</f>
        <v>September</v>
      </c>
      <c r="T8206" s="9">
        <f>YEAR('Consolidtaed Data'!$F2020)</f>
        <v>2020</v>
      </c>
    </row>
    <row r="8207" spans="1:20" x14ac:dyDescent="0.3">
      <c r="A8207" s="9" t="s">
        <v>9233</v>
      </c>
      <c r="B8207" s="9" t="s">
        <v>29</v>
      </c>
      <c r="C8207" s="9" t="s">
        <v>412</v>
      </c>
      <c r="D8207" s="9" t="s">
        <v>281</v>
      </c>
      <c r="E8207" s="9" t="s">
        <v>784</v>
      </c>
      <c r="F8207" s="12">
        <v>44455</v>
      </c>
      <c r="G8207" s="12" t="str">
        <f>VLOOKUP(Table3[[#This Row],[Product ID]],[1]Products!$A:$G,2,0)</f>
        <v>Product 37</v>
      </c>
      <c r="H8207" s="22">
        <v>4</v>
      </c>
      <c r="I8207" s="9">
        <f>VLOOKUP('Consolidtaed Data'!$B2120,[1]Products!$A:$G,4,0)</f>
        <v>1826</v>
      </c>
      <c r="J8207" s="9">
        <f>VLOOKUP('Consolidtaed Data'!$B2120,[1]Products!$A:$G,3,0)</f>
        <v>1443</v>
      </c>
      <c r="K8207" s="9">
        <f>'Consolidtaed Data'!$J2120*'Consolidtaed Data'!$H2120</f>
        <v>971</v>
      </c>
      <c r="L8207" s="9">
        <f>'Consolidtaed Data'!$I2120*'Consolidtaed Data'!$H2120</f>
        <v>1494</v>
      </c>
      <c r="M8207" s="9">
        <f>'Consolidtaed Data'!$L2120-'Consolidtaed Data'!$K2120</f>
        <v>1341</v>
      </c>
      <c r="N8207" s="9" t="str">
        <f>VLOOKUP('Consolidtaed Data'!$C2120,[1]Locations!$A:$O,2,0)</f>
        <v>Antioch</v>
      </c>
      <c r="O8207" s="9" t="str">
        <f>VLOOKUP('Consolidtaed Data'!$D2120,'[1]Sales People'!$A:$B,2,0)</f>
        <v>Jerry Perry</v>
      </c>
      <c r="P8207" s="9" t="str">
        <f>VLOOKUP('Consolidtaed Data'!$E2120,[1]Customers!$A:$B,2,0)</f>
        <v>Philip Cunningham</v>
      </c>
      <c r="Q8207" s="11">
        <f>WEEKDAY('Consolidtaed Data'!$F2120)</f>
        <v>4</v>
      </c>
      <c r="R8207" s="9">
        <f>MONTH('Consolidtaed Data'!$F2120)</f>
        <v>6</v>
      </c>
      <c r="S8207" s="9" t="str">
        <f>TEXT(Table3[[#This Row],[Purchase Date]],"MMMM")</f>
        <v>September</v>
      </c>
      <c r="T8207" s="9">
        <f>YEAR('Consolidtaed Data'!$F2120)</f>
        <v>2020</v>
      </c>
    </row>
    <row r="8208" spans="1:20" x14ac:dyDescent="0.3">
      <c r="A8208" s="9" t="s">
        <v>9234</v>
      </c>
      <c r="B8208" s="9" t="s">
        <v>411</v>
      </c>
      <c r="C8208" s="9" t="s">
        <v>30</v>
      </c>
      <c r="D8208" s="9" t="s">
        <v>35</v>
      </c>
      <c r="E8208" s="9" t="s">
        <v>1060</v>
      </c>
      <c r="F8208" s="12">
        <v>44455</v>
      </c>
      <c r="G8208" s="12" t="str">
        <f>VLOOKUP(Table3[[#This Row],[Product ID]],[1]Products!$A:$G,2,0)</f>
        <v>Product 27</v>
      </c>
      <c r="H8208" s="22">
        <v>3</v>
      </c>
      <c r="I8208" s="9">
        <f>VLOOKUP('Consolidtaed Data'!$B2551,[1]Products!$A:$G,4,0)</f>
        <v>596</v>
      </c>
      <c r="J8208" s="9">
        <f>VLOOKUP('Consolidtaed Data'!$B2551,[1]Products!$A:$G,3,0)</f>
        <v>358</v>
      </c>
      <c r="K8208" s="9">
        <f>'Consolidtaed Data'!$J2551*'Consolidtaed Data'!$H2551</f>
        <v>255</v>
      </c>
      <c r="L8208" s="9">
        <f>'Consolidtaed Data'!$I2551*'Consolidtaed Data'!$H2551</f>
        <v>392</v>
      </c>
      <c r="M8208" s="9">
        <f>'Consolidtaed Data'!$L2551-'Consolidtaed Data'!$K2551</f>
        <v>2760</v>
      </c>
      <c r="N8208" s="9" t="str">
        <f>VLOOKUP('Consolidtaed Data'!$C2551,[1]Locations!$A:$O,2,0)</f>
        <v>Carlsbad</v>
      </c>
      <c r="O8208" s="9" t="str">
        <f>VLOOKUP('Consolidtaed Data'!$D2551,'[1]Sales People'!$A:$B,2,0)</f>
        <v>Joshua Taylor</v>
      </c>
      <c r="P8208" s="9" t="str">
        <f>VLOOKUP('Consolidtaed Data'!$E2551,[1]Customers!$A:$B,2,0)</f>
        <v>Jesse Hill</v>
      </c>
      <c r="Q8208" s="11">
        <f>WEEKDAY('Consolidtaed Data'!$F2551)</f>
        <v>7</v>
      </c>
      <c r="R8208" s="9">
        <f>MONTH('Consolidtaed Data'!$F2551)</f>
        <v>7</v>
      </c>
      <c r="S8208" s="9" t="str">
        <f>TEXT(Table3[[#This Row],[Purchase Date]],"MMMM")</f>
        <v>September</v>
      </c>
      <c r="T8208" s="9">
        <f>YEAR('Consolidtaed Data'!$F2551)</f>
        <v>2020</v>
      </c>
    </row>
    <row r="8209" spans="1:20" x14ac:dyDescent="0.3">
      <c r="A8209" s="9" t="s">
        <v>9235</v>
      </c>
      <c r="B8209" s="9" t="s">
        <v>182</v>
      </c>
      <c r="C8209" s="9" t="s">
        <v>458</v>
      </c>
      <c r="D8209" s="9" t="s">
        <v>149</v>
      </c>
      <c r="E8209" s="9" t="s">
        <v>1816</v>
      </c>
      <c r="F8209" s="12">
        <v>44455</v>
      </c>
      <c r="G8209" s="12" t="str">
        <f>VLOOKUP(Table3[[#This Row],[Product ID]],[1]Products!$A:$G,2,0)</f>
        <v>Product 9</v>
      </c>
      <c r="H8209" s="22">
        <v>1</v>
      </c>
      <c r="I8209" s="9">
        <f>VLOOKUP('Consolidtaed Data'!$B2898,[1]Products!$A:$G,4,0)</f>
        <v>1725</v>
      </c>
      <c r="J8209" s="9">
        <f>VLOOKUP('Consolidtaed Data'!$B2898,[1]Products!$A:$G,3,0)</f>
        <v>1363</v>
      </c>
      <c r="K8209" s="9">
        <f>'Consolidtaed Data'!$J2898*'Consolidtaed Data'!$H2898</f>
        <v>1696</v>
      </c>
      <c r="L8209" s="9">
        <f>'Consolidtaed Data'!$I2898*'Consolidtaed Data'!$H2898</f>
        <v>2120</v>
      </c>
      <c r="M8209" s="9">
        <f>'Consolidtaed Data'!$L2898-'Consolidtaed Data'!$K2898</f>
        <v>2481</v>
      </c>
      <c r="N8209" s="9" t="str">
        <f>VLOOKUP('Consolidtaed Data'!$C2898,[1]Locations!$A:$O,2,0)</f>
        <v>Victorville</v>
      </c>
      <c r="O8209" s="9" t="str">
        <f>VLOOKUP('Consolidtaed Data'!$D2898,'[1]Sales People'!$A:$B,2,0)</f>
        <v>Scott Mason</v>
      </c>
      <c r="P8209" s="9" t="str">
        <f>VLOOKUP('Consolidtaed Data'!$E2898,[1]Customers!$A:$B,2,0)</f>
        <v>Robert Price</v>
      </c>
      <c r="Q8209" s="11">
        <f>WEEKDAY('Consolidtaed Data'!$F2898)</f>
        <v>6</v>
      </c>
      <c r="R8209" s="9">
        <f>MONTH('Consolidtaed Data'!$F2898)</f>
        <v>7</v>
      </c>
      <c r="S8209" s="9" t="str">
        <f>TEXT(Table3[[#This Row],[Purchase Date]],"MMMM")</f>
        <v>September</v>
      </c>
      <c r="T8209" s="9">
        <f>YEAR('Consolidtaed Data'!$F2898)</f>
        <v>2020</v>
      </c>
    </row>
    <row r="8210" spans="1:20" x14ac:dyDescent="0.3">
      <c r="A8210" s="9" t="s">
        <v>9236</v>
      </c>
      <c r="B8210" s="9" t="s">
        <v>490</v>
      </c>
      <c r="C8210" s="9" t="s">
        <v>325</v>
      </c>
      <c r="D8210" s="9" t="s">
        <v>73</v>
      </c>
      <c r="E8210" s="9" t="s">
        <v>1411</v>
      </c>
      <c r="F8210" s="12">
        <v>44455</v>
      </c>
      <c r="G8210" s="12" t="str">
        <f>VLOOKUP(Table3[[#This Row],[Product ID]],[1]Products!$A:$G,2,0)</f>
        <v>Product 79</v>
      </c>
      <c r="H8210" s="22">
        <v>2</v>
      </c>
      <c r="I8210" s="9">
        <f>VLOOKUP('Consolidtaed Data'!$B3066,[1]Products!$A:$G,4,0)</f>
        <v>1052</v>
      </c>
      <c r="J8210" s="9">
        <f>VLOOKUP('Consolidtaed Data'!$B3066,[1]Products!$A:$G,3,0)</f>
        <v>589</v>
      </c>
      <c r="K8210" s="9">
        <f>'Consolidtaed Data'!$J3066*'Consolidtaed Data'!$H3066</f>
        <v>2196</v>
      </c>
      <c r="L8210" s="9">
        <f>'Consolidtaed Data'!$I3066*'Consolidtaed Data'!$H3066</f>
        <v>3231</v>
      </c>
      <c r="M8210" s="9">
        <f>'Consolidtaed Data'!$L3066-'Consolidtaed Data'!$K3066</f>
        <v>952</v>
      </c>
      <c r="N8210" s="9" t="str">
        <f>VLOOKUP('Consolidtaed Data'!$C3066,[1]Locations!$A:$O,2,0)</f>
        <v>Roseville</v>
      </c>
      <c r="O8210" s="9" t="str">
        <f>VLOOKUP('Consolidtaed Data'!$D3066,'[1]Sales People'!$A:$B,2,0)</f>
        <v>Howard Gardner</v>
      </c>
      <c r="P8210" s="9" t="str">
        <f>VLOOKUP('Consolidtaed Data'!$E3066,[1]Customers!$A:$B,2,0)</f>
        <v>Jerry Andrews</v>
      </c>
      <c r="Q8210" s="11">
        <f>WEEKDAY('Consolidtaed Data'!$F3066)</f>
        <v>5</v>
      </c>
      <c r="R8210" s="9">
        <f>MONTH('Consolidtaed Data'!$F3066)</f>
        <v>8</v>
      </c>
      <c r="S8210" s="9" t="str">
        <f>TEXT(Table3[[#This Row],[Purchase Date]],"MMMM")</f>
        <v>September</v>
      </c>
      <c r="T8210" s="9">
        <f>YEAR('Consolidtaed Data'!$F3066)</f>
        <v>2020</v>
      </c>
    </row>
    <row r="8211" spans="1:20" x14ac:dyDescent="0.3">
      <c r="A8211" s="9" t="s">
        <v>9237</v>
      </c>
      <c r="B8211" s="9" t="s">
        <v>360</v>
      </c>
      <c r="C8211" s="9" t="s">
        <v>226</v>
      </c>
      <c r="D8211" s="9" t="s">
        <v>127</v>
      </c>
      <c r="E8211" s="9" t="s">
        <v>1819</v>
      </c>
      <c r="F8211" s="12">
        <v>44455</v>
      </c>
      <c r="G8211" s="12" t="str">
        <f>VLOOKUP(Table3[[#This Row],[Product ID]],[1]Products!$A:$G,2,0)</f>
        <v>Product 59</v>
      </c>
      <c r="H8211" s="22">
        <v>2</v>
      </c>
      <c r="I8211" s="9">
        <f>VLOOKUP('Consolidtaed Data'!$B3086,[1]Products!$A:$G,4,0)</f>
        <v>584</v>
      </c>
      <c r="J8211" s="9">
        <f>VLOOKUP('Consolidtaed Data'!$B3086,[1]Products!$A:$G,3,0)</f>
        <v>420</v>
      </c>
      <c r="K8211" s="9">
        <f>'Consolidtaed Data'!$J3086*'Consolidtaed Data'!$H3086</f>
        <v>420</v>
      </c>
      <c r="L8211" s="9">
        <f>'Consolidtaed Data'!$I3086*'Consolidtaed Data'!$H3086</f>
        <v>584</v>
      </c>
      <c r="M8211" s="9">
        <f>'Consolidtaed Data'!$L3086-'Consolidtaed Data'!$K3086</f>
        <v>656</v>
      </c>
      <c r="N8211" s="9" t="str">
        <f>VLOOKUP('Consolidtaed Data'!$C3086,[1]Locations!$A:$O,2,0)</f>
        <v>Rancho Cucamonga</v>
      </c>
      <c r="O8211" s="9" t="str">
        <f>VLOOKUP('Consolidtaed Data'!$D3086,'[1]Sales People'!$A:$B,2,0)</f>
        <v>Howard Gardner</v>
      </c>
      <c r="P8211" s="9" t="str">
        <f>VLOOKUP('Consolidtaed Data'!$E3086,[1]Customers!$A:$B,2,0)</f>
        <v>Raymond Roberts</v>
      </c>
      <c r="Q8211" s="11">
        <f>WEEKDAY('Consolidtaed Data'!$F3086)</f>
        <v>6</v>
      </c>
      <c r="R8211" s="9">
        <f>MONTH('Consolidtaed Data'!$F3086)</f>
        <v>8</v>
      </c>
      <c r="S8211" s="9" t="str">
        <f>TEXT(Table3[[#This Row],[Purchase Date]],"MMMM")</f>
        <v>September</v>
      </c>
      <c r="T8211" s="9">
        <f>YEAR('Consolidtaed Data'!$F3086)</f>
        <v>2020</v>
      </c>
    </row>
    <row r="8212" spans="1:20" x14ac:dyDescent="0.3">
      <c r="A8212" s="9" t="s">
        <v>9238</v>
      </c>
      <c r="B8212" s="9" t="s">
        <v>38</v>
      </c>
      <c r="C8212" s="9" t="s">
        <v>59</v>
      </c>
      <c r="D8212" s="9" t="s">
        <v>22</v>
      </c>
      <c r="E8212" s="9" t="s">
        <v>552</v>
      </c>
      <c r="F8212" s="12">
        <v>44455</v>
      </c>
      <c r="G8212" s="12" t="str">
        <f>VLOOKUP(Table3[[#This Row],[Product ID]],[1]Products!$A:$G,2,0)</f>
        <v>Product 25</v>
      </c>
      <c r="H8212" s="22">
        <v>1</v>
      </c>
      <c r="I8212" s="9">
        <f>VLOOKUP('Consolidtaed Data'!$B3143,[1]Products!$A:$G,4,0)</f>
        <v>368</v>
      </c>
      <c r="J8212" s="9">
        <f>VLOOKUP('Consolidtaed Data'!$B3143,[1]Products!$A:$G,3,0)</f>
        <v>269</v>
      </c>
      <c r="K8212" s="9">
        <f>'Consolidtaed Data'!$J3143*'Consolidtaed Data'!$H3143</f>
        <v>589</v>
      </c>
      <c r="L8212" s="9">
        <f>'Consolidtaed Data'!$I3143*'Consolidtaed Data'!$H3143</f>
        <v>1052</v>
      </c>
      <c r="M8212" s="9">
        <f>'Consolidtaed Data'!$L3143-'Consolidtaed Data'!$K3143</f>
        <v>322</v>
      </c>
      <c r="N8212" s="9" t="str">
        <f>VLOOKUP('Consolidtaed Data'!$C3143,[1]Locations!$A:$O,2,0)</f>
        <v>Ontario</v>
      </c>
      <c r="O8212" s="9" t="str">
        <f>VLOOKUP('Consolidtaed Data'!$D3143,'[1]Sales People'!$A:$B,2,0)</f>
        <v>Ryan Welch</v>
      </c>
      <c r="P8212" s="9" t="str">
        <f>VLOOKUP('Consolidtaed Data'!$E3143,[1]Customers!$A:$B,2,0)</f>
        <v>Harry Diaz</v>
      </c>
      <c r="Q8212" s="11">
        <f>WEEKDAY('Consolidtaed Data'!$F3143)</f>
        <v>4</v>
      </c>
      <c r="R8212" s="9">
        <f>MONTH('Consolidtaed Data'!$F3143)</f>
        <v>8</v>
      </c>
      <c r="S8212" s="9" t="str">
        <f>TEXT(Table3[[#This Row],[Purchase Date]],"MMMM")</f>
        <v>September</v>
      </c>
      <c r="T8212" s="9">
        <f>YEAR('Consolidtaed Data'!$F3143)</f>
        <v>2020</v>
      </c>
    </row>
    <row r="8213" spans="1:20" x14ac:dyDescent="0.3">
      <c r="A8213" s="9" t="s">
        <v>9239</v>
      </c>
      <c r="B8213" s="9" t="s">
        <v>252</v>
      </c>
      <c r="C8213" s="9" t="s">
        <v>420</v>
      </c>
      <c r="D8213" s="9" t="s">
        <v>43</v>
      </c>
      <c r="E8213" s="9" t="s">
        <v>499</v>
      </c>
      <c r="F8213" s="12">
        <v>44455</v>
      </c>
      <c r="G8213" s="12" t="str">
        <f>VLOOKUP(Table3[[#This Row],[Product ID]],[1]Products!$A:$G,2,0)</f>
        <v>Product 81</v>
      </c>
      <c r="H8213" s="22">
        <v>2</v>
      </c>
      <c r="I8213" s="9">
        <f>VLOOKUP('Consolidtaed Data'!$B3285,[1]Products!$A:$G,4,0)</f>
        <v>1671</v>
      </c>
      <c r="J8213" s="9">
        <f>VLOOKUP('Consolidtaed Data'!$B3285,[1]Products!$A:$G,3,0)</f>
        <v>1220</v>
      </c>
      <c r="K8213" s="9">
        <f>'Consolidtaed Data'!$J3285*'Consolidtaed Data'!$H3285</f>
        <v>971</v>
      </c>
      <c r="L8213" s="9">
        <f>'Consolidtaed Data'!$I3285*'Consolidtaed Data'!$H3285</f>
        <v>1798</v>
      </c>
      <c r="M8213" s="9">
        <f>'Consolidtaed Data'!$L3285-'Consolidtaed Data'!$K3285</f>
        <v>1564</v>
      </c>
      <c r="N8213" s="9" t="str">
        <f>VLOOKUP('Consolidtaed Data'!$C3285,[1]Locations!$A:$O,2,0)</f>
        <v>Victorville</v>
      </c>
      <c r="O8213" s="9" t="str">
        <f>VLOOKUP('Consolidtaed Data'!$D3285,'[1]Sales People'!$A:$B,2,0)</f>
        <v>Roger Ramos</v>
      </c>
      <c r="P8213" s="9" t="str">
        <f>VLOOKUP('Consolidtaed Data'!$E3285,[1]Customers!$A:$B,2,0)</f>
        <v>Andrew Burns</v>
      </c>
      <c r="Q8213" s="11">
        <f>WEEKDAY('Consolidtaed Data'!$F3285)</f>
        <v>1</v>
      </c>
      <c r="R8213" s="9">
        <f>MONTH('Consolidtaed Data'!$F3285)</f>
        <v>8</v>
      </c>
      <c r="S8213" s="9" t="str">
        <f>TEXT(Table3[[#This Row],[Purchase Date]],"MMMM")</f>
        <v>September</v>
      </c>
      <c r="T8213" s="9">
        <f>YEAR('Consolidtaed Data'!$F3285)</f>
        <v>2020</v>
      </c>
    </row>
    <row r="8214" spans="1:20" x14ac:dyDescent="0.3">
      <c r="A8214" s="9" t="s">
        <v>9240</v>
      </c>
      <c r="B8214" s="9" t="s">
        <v>373</v>
      </c>
      <c r="C8214" s="9" t="s">
        <v>178</v>
      </c>
      <c r="D8214" s="9" t="s">
        <v>329</v>
      </c>
      <c r="E8214" s="9" t="s">
        <v>963</v>
      </c>
      <c r="F8214" s="12">
        <v>44455</v>
      </c>
      <c r="G8214" s="12" t="str">
        <f>VLOOKUP(Table3[[#This Row],[Product ID]],[1]Products!$A:$G,2,0)</f>
        <v>Product 66</v>
      </c>
      <c r="H8214" s="22">
        <v>2</v>
      </c>
      <c r="I8214" s="9">
        <f>VLOOKUP('Consolidtaed Data'!$B3314,[1]Products!$A:$G,4,0)</f>
        <v>112</v>
      </c>
      <c r="J8214" s="9">
        <f>VLOOKUP('Consolidtaed Data'!$B3314,[1]Products!$A:$G,3,0)</f>
        <v>90</v>
      </c>
      <c r="K8214" s="9">
        <f>'Consolidtaed Data'!$J3314*'Consolidtaed Data'!$H3314</f>
        <v>832</v>
      </c>
      <c r="L8214" s="9">
        <f>'Consolidtaed Data'!$I3314*'Consolidtaed Data'!$H3314</f>
        <v>1600</v>
      </c>
      <c r="M8214" s="9">
        <f>'Consolidtaed Data'!$L3314-'Consolidtaed Data'!$K3314</f>
        <v>99</v>
      </c>
      <c r="N8214" s="9" t="str">
        <f>VLOOKUP('Consolidtaed Data'!$C3314,[1]Locations!$A:$O,2,0)</f>
        <v>Fairfield</v>
      </c>
      <c r="O8214" s="9" t="str">
        <f>VLOOKUP('Consolidtaed Data'!$D3314,'[1]Sales People'!$A:$B,2,0)</f>
        <v>Christopher Tucker</v>
      </c>
      <c r="P8214" s="9" t="str">
        <f>VLOOKUP('Consolidtaed Data'!$E3314,[1]Customers!$A:$B,2,0)</f>
        <v>Ronald Watkins</v>
      </c>
      <c r="Q8214" s="11">
        <f>WEEKDAY('Consolidtaed Data'!$F3314)</f>
        <v>3</v>
      </c>
      <c r="R8214" s="9">
        <f>MONTH('Consolidtaed Data'!$F3314)</f>
        <v>9</v>
      </c>
      <c r="S8214" s="9" t="str">
        <f>TEXT(Table3[[#This Row],[Purchase Date]],"MMMM")</f>
        <v>September</v>
      </c>
      <c r="T8214" s="9">
        <f>YEAR('Consolidtaed Data'!$F3314)</f>
        <v>2020</v>
      </c>
    </row>
    <row r="8215" spans="1:20" x14ac:dyDescent="0.3">
      <c r="A8215" s="9" t="s">
        <v>9241</v>
      </c>
      <c r="B8215" s="9" t="s">
        <v>164</v>
      </c>
      <c r="C8215" s="9" t="s">
        <v>39</v>
      </c>
      <c r="D8215" s="9" t="s">
        <v>68</v>
      </c>
      <c r="E8215" s="9" t="s">
        <v>1157</v>
      </c>
      <c r="F8215" s="12">
        <v>44455</v>
      </c>
      <c r="G8215" s="12" t="str">
        <f>VLOOKUP(Table3[[#This Row],[Product ID]],[1]Products!$A:$G,2,0)</f>
        <v>Product 69</v>
      </c>
      <c r="H8215" s="22">
        <v>4</v>
      </c>
      <c r="I8215" s="9">
        <f>VLOOKUP('Consolidtaed Data'!$B3336,[1]Products!$A:$G,4,0)</f>
        <v>1899</v>
      </c>
      <c r="J8215" s="9">
        <f>VLOOKUP('Consolidtaed Data'!$B3336,[1]Products!$A:$G,3,0)</f>
        <v>1044</v>
      </c>
      <c r="K8215" s="9">
        <f>'Consolidtaed Data'!$J3336*'Consolidtaed Data'!$H3336</f>
        <v>732</v>
      </c>
      <c r="L8215" s="9">
        <f>'Consolidtaed Data'!$I3336*'Consolidtaed Data'!$H3336</f>
        <v>1077</v>
      </c>
      <c r="M8215" s="9">
        <f>'Consolidtaed Data'!$L3336-'Consolidtaed Data'!$K3336</f>
        <v>384</v>
      </c>
      <c r="N8215" s="9" t="str">
        <f>VLOOKUP('Consolidtaed Data'!$C3336,[1]Locations!$A:$O,2,0)</f>
        <v>Fremont</v>
      </c>
      <c r="O8215" s="9" t="str">
        <f>VLOOKUP('Consolidtaed Data'!$D3336,'[1]Sales People'!$A:$B,2,0)</f>
        <v>Brian Hansen</v>
      </c>
      <c r="P8215" s="9" t="str">
        <f>VLOOKUP('Consolidtaed Data'!$E3336,[1]Customers!$A:$B,2,0)</f>
        <v>Bruce Morrison</v>
      </c>
      <c r="Q8215" s="11">
        <f>WEEKDAY('Consolidtaed Data'!$F3336)</f>
        <v>5</v>
      </c>
      <c r="R8215" s="9">
        <f>MONTH('Consolidtaed Data'!$F3336)</f>
        <v>9</v>
      </c>
      <c r="S8215" s="9" t="str">
        <f>TEXT(Table3[[#This Row],[Purchase Date]],"MMMM")</f>
        <v>September</v>
      </c>
      <c r="T8215" s="9">
        <f>YEAR('Consolidtaed Data'!$F3336)</f>
        <v>2020</v>
      </c>
    </row>
    <row r="8216" spans="1:20" x14ac:dyDescent="0.3">
      <c r="A8216" s="9" t="s">
        <v>9242</v>
      </c>
      <c r="B8216" s="9" t="s">
        <v>24</v>
      </c>
      <c r="C8216" s="9" t="s">
        <v>30</v>
      </c>
      <c r="D8216" s="9" t="s">
        <v>197</v>
      </c>
      <c r="E8216" s="9" t="s">
        <v>2201</v>
      </c>
      <c r="F8216" s="12">
        <v>44455</v>
      </c>
      <c r="G8216" s="12" t="str">
        <f>VLOOKUP(Table3[[#This Row],[Product ID]],[1]Products!$A:$G,2,0)</f>
        <v>Product 6</v>
      </c>
      <c r="H8216" s="22">
        <v>3</v>
      </c>
      <c r="I8216" s="9">
        <f>VLOOKUP('Consolidtaed Data'!$B3529,[1]Products!$A:$G,4,0)</f>
        <v>530</v>
      </c>
      <c r="J8216" s="9">
        <f>VLOOKUP('Consolidtaed Data'!$B3529,[1]Products!$A:$G,3,0)</f>
        <v>435</v>
      </c>
      <c r="K8216" s="9">
        <f>'Consolidtaed Data'!$J3529*'Consolidtaed Data'!$H3529</f>
        <v>4452</v>
      </c>
      <c r="L8216" s="9">
        <f>'Consolidtaed Data'!$I3529*'Consolidtaed Data'!$H3529</f>
        <v>6849</v>
      </c>
      <c r="M8216" s="9">
        <f>'Consolidtaed Data'!$L3529-'Consolidtaed Data'!$K3529</f>
        <v>766</v>
      </c>
      <c r="N8216" s="9" t="str">
        <f>VLOOKUP('Consolidtaed Data'!$C3529,[1]Locations!$A:$O,2,0)</f>
        <v>Pasadena</v>
      </c>
      <c r="O8216" s="9" t="str">
        <f>VLOOKUP('Consolidtaed Data'!$D3529,'[1]Sales People'!$A:$B,2,0)</f>
        <v>Patrick Ruiz</v>
      </c>
      <c r="P8216" s="9" t="str">
        <f>VLOOKUP('Consolidtaed Data'!$E3529,[1]Customers!$A:$B,2,0)</f>
        <v>Andrew Reynolds</v>
      </c>
      <c r="Q8216" s="11">
        <f>WEEKDAY('Consolidtaed Data'!$F3529)</f>
        <v>3</v>
      </c>
      <c r="R8216" s="9">
        <f>MONTH('Consolidtaed Data'!$F3529)</f>
        <v>9</v>
      </c>
      <c r="S8216" s="9" t="str">
        <f>TEXT(Table3[[#This Row],[Purchase Date]],"MMMM")</f>
        <v>September</v>
      </c>
      <c r="T8216" s="9">
        <f>YEAR('Consolidtaed Data'!$F3529)</f>
        <v>2020</v>
      </c>
    </row>
    <row r="8217" spans="1:20" x14ac:dyDescent="0.3">
      <c r="A8217" s="9" t="s">
        <v>9243</v>
      </c>
      <c r="B8217" s="9" t="s">
        <v>248</v>
      </c>
      <c r="C8217" s="9" t="s">
        <v>394</v>
      </c>
      <c r="D8217" s="9" t="s">
        <v>73</v>
      </c>
      <c r="E8217" s="9" t="s">
        <v>345</v>
      </c>
      <c r="F8217" s="12">
        <v>44456</v>
      </c>
      <c r="G8217" s="12" t="str">
        <f>VLOOKUP(Table3[[#This Row],[Product ID]],[1]Products!$A:$G,2,0)</f>
        <v>Product 97</v>
      </c>
      <c r="H8217" s="22">
        <v>1</v>
      </c>
      <c r="I8217" s="9">
        <f>VLOOKUP('Consolidtaed Data'!$B126,[1]Products!$A:$G,4,0)</f>
        <v>530</v>
      </c>
      <c r="J8217" s="9">
        <f>VLOOKUP('Consolidtaed Data'!$B126,[1]Products!$A:$G,3,0)</f>
        <v>424</v>
      </c>
      <c r="K8217" s="9">
        <f>'Consolidtaed Data'!$J126*'Consolidtaed Data'!$H126</f>
        <v>2642</v>
      </c>
      <c r="L8217" s="9">
        <f>'Consolidtaed Data'!$I126*'Consolidtaed Data'!$H126</f>
        <v>3944</v>
      </c>
      <c r="M8217" s="9">
        <f>'Consolidtaed Data'!$L126-'Consolidtaed Data'!$K126</f>
        <v>344</v>
      </c>
      <c r="N8217" s="9" t="str">
        <f>VLOOKUP('Consolidtaed Data'!$C126,[1]Locations!$A:$O,2,0)</f>
        <v>Fresno</v>
      </c>
      <c r="O8217" s="9" t="str">
        <f>VLOOKUP('Consolidtaed Data'!$D126,'[1]Sales People'!$A:$B,2,0)</f>
        <v>Ronald Reed</v>
      </c>
      <c r="P8217" s="9" t="str">
        <f>VLOOKUP('Consolidtaed Data'!$E126,[1]Customers!$A:$B,2,0)</f>
        <v>Chris Howard</v>
      </c>
      <c r="Q8217" s="11">
        <f>WEEKDAY('Consolidtaed Data'!$F126)</f>
        <v>6</v>
      </c>
      <c r="R8217" s="9">
        <f>MONTH('Consolidtaed Data'!$F126)</f>
        <v>1</v>
      </c>
      <c r="S8217" s="9" t="str">
        <f>TEXT(Table3[[#This Row],[Purchase Date]],"MMMM")</f>
        <v>September</v>
      </c>
      <c r="T8217" s="9">
        <f>YEAR('Consolidtaed Data'!$F126)</f>
        <v>2020</v>
      </c>
    </row>
    <row r="8218" spans="1:20" x14ac:dyDescent="0.3">
      <c r="A8218" s="9" t="s">
        <v>9244</v>
      </c>
      <c r="B8218" s="9" t="s">
        <v>411</v>
      </c>
      <c r="C8218" s="9" t="s">
        <v>421</v>
      </c>
      <c r="D8218" s="9" t="s">
        <v>220</v>
      </c>
      <c r="E8218" s="9" t="s">
        <v>962</v>
      </c>
      <c r="F8218" s="12">
        <v>44456</v>
      </c>
      <c r="G8218" s="12" t="str">
        <f>VLOOKUP(Table3[[#This Row],[Product ID]],[1]Products!$A:$G,2,0)</f>
        <v>Product 27</v>
      </c>
      <c r="H8218" s="22">
        <v>4</v>
      </c>
      <c r="I8218" s="9">
        <f>VLOOKUP('Consolidtaed Data'!$B352,[1]Products!$A:$G,4,0)</f>
        <v>217</v>
      </c>
      <c r="J8218" s="9">
        <f>VLOOKUP('Consolidtaed Data'!$B352,[1]Products!$A:$G,3,0)</f>
        <v>171</v>
      </c>
      <c r="K8218" s="9">
        <f>'Consolidtaed Data'!$J352*'Consolidtaed Data'!$H352</f>
        <v>3138</v>
      </c>
      <c r="L8218" s="9">
        <f>'Consolidtaed Data'!$I352*'Consolidtaed Data'!$H352</f>
        <v>4905</v>
      </c>
      <c r="M8218" s="9">
        <f>'Consolidtaed Data'!$L352-'Consolidtaed Data'!$K352</f>
        <v>1953</v>
      </c>
      <c r="N8218" s="9" t="str">
        <f>VLOOKUP('Consolidtaed Data'!$C352,[1]Locations!$A:$O,2,0)</f>
        <v>Berkeley</v>
      </c>
      <c r="O8218" s="9" t="str">
        <f>VLOOKUP('Consolidtaed Data'!$D352,'[1]Sales People'!$A:$B,2,0)</f>
        <v>Martin Carr</v>
      </c>
      <c r="P8218" s="9" t="str">
        <f>VLOOKUP('Consolidtaed Data'!$E352,[1]Customers!$A:$B,2,0)</f>
        <v>Harry Perkins</v>
      </c>
      <c r="Q8218" s="11">
        <f>WEEKDAY('Consolidtaed Data'!$F352)</f>
        <v>7</v>
      </c>
      <c r="R8218" s="9">
        <f>MONTH('Consolidtaed Data'!$F352)</f>
        <v>1</v>
      </c>
      <c r="S8218" s="9" t="str">
        <f>TEXT(Table3[[#This Row],[Purchase Date]],"MMMM")</f>
        <v>September</v>
      </c>
      <c r="T8218" s="9">
        <f>YEAR('Consolidtaed Data'!$F352)</f>
        <v>2020</v>
      </c>
    </row>
    <row r="8219" spans="1:20" x14ac:dyDescent="0.3">
      <c r="A8219" s="9" t="s">
        <v>9245</v>
      </c>
      <c r="B8219" s="9" t="s">
        <v>76</v>
      </c>
      <c r="C8219" s="9" t="s">
        <v>405</v>
      </c>
      <c r="D8219" s="9" t="s">
        <v>220</v>
      </c>
      <c r="E8219" s="9" t="s">
        <v>1031</v>
      </c>
      <c r="F8219" s="12">
        <v>44456</v>
      </c>
      <c r="G8219" s="12" t="str">
        <f>VLOOKUP(Table3[[#This Row],[Product ID]],[1]Products!$A:$G,2,0)</f>
        <v>Product 19</v>
      </c>
      <c r="H8219" s="22">
        <v>1</v>
      </c>
      <c r="I8219" s="9">
        <f>VLOOKUP('Consolidtaed Data'!$B393,[1]Products!$A:$G,4,0)</f>
        <v>400</v>
      </c>
      <c r="J8219" s="9">
        <f>VLOOKUP('Consolidtaed Data'!$B393,[1]Products!$A:$G,3,0)</f>
        <v>208</v>
      </c>
      <c r="K8219" s="9">
        <f>'Consolidtaed Data'!$J393*'Consolidtaed Data'!$H393</f>
        <v>1301</v>
      </c>
      <c r="L8219" s="9">
        <f>'Consolidtaed Data'!$I393*'Consolidtaed Data'!$H393</f>
        <v>1587</v>
      </c>
      <c r="M8219" s="9">
        <f>'Consolidtaed Data'!$L393-'Consolidtaed Data'!$K393</f>
        <v>452</v>
      </c>
      <c r="N8219" s="9" t="str">
        <f>VLOOKUP('Consolidtaed Data'!$C393,[1]Locations!$A:$O,2,0)</f>
        <v>Elk Grove</v>
      </c>
      <c r="O8219" s="9" t="str">
        <f>VLOOKUP('Consolidtaed Data'!$D393,'[1]Sales People'!$A:$B,2,0)</f>
        <v>Henry Nelson</v>
      </c>
      <c r="P8219" s="9" t="str">
        <f>VLOOKUP('Consolidtaed Data'!$E393,[1]Customers!$A:$B,2,0)</f>
        <v>Jason Dixon</v>
      </c>
      <c r="Q8219" s="11">
        <f>WEEKDAY('Consolidtaed Data'!$F393)</f>
        <v>2</v>
      </c>
      <c r="R8219" s="9">
        <f>MONTH('Consolidtaed Data'!$F393)</f>
        <v>1</v>
      </c>
      <c r="S8219" s="9" t="str">
        <f>TEXT(Table3[[#This Row],[Purchase Date]],"MMMM")</f>
        <v>September</v>
      </c>
      <c r="T8219" s="9">
        <f>YEAR('Consolidtaed Data'!$F393)</f>
        <v>2020</v>
      </c>
    </row>
    <row r="8220" spans="1:20" x14ac:dyDescent="0.3">
      <c r="A8220" s="9" t="s">
        <v>9246</v>
      </c>
      <c r="B8220" s="9" t="s">
        <v>712</v>
      </c>
      <c r="C8220" s="9" t="s">
        <v>99</v>
      </c>
      <c r="D8220" s="9" t="s">
        <v>315</v>
      </c>
      <c r="E8220" s="9" t="s">
        <v>1120</v>
      </c>
      <c r="F8220" s="12">
        <v>44456</v>
      </c>
      <c r="G8220" s="12" t="str">
        <f>VLOOKUP(Table3[[#This Row],[Product ID]],[1]Products!$A:$G,2,0)</f>
        <v>Product 32</v>
      </c>
      <c r="H8220" s="22">
        <v>2</v>
      </c>
      <c r="I8220" s="9">
        <f>VLOOKUP('Consolidtaed Data'!$B605,[1]Products!$A:$G,4,0)</f>
        <v>1119</v>
      </c>
      <c r="J8220" s="9">
        <f>VLOOKUP('Consolidtaed Data'!$B605,[1]Products!$A:$G,3,0)</f>
        <v>683</v>
      </c>
      <c r="K8220" s="9">
        <f>'Consolidtaed Data'!$J605*'Consolidtaed Data'!$H605</f>
        <v>1896</v>
      </c>
      <c r="L8220" s="9">
        <f>'Consolidtaed Data'!$I605*'Consolidtaed Data'!$H605</f>
        <v>2495</v>
      </c>
      <c r="M8220" s="9">
        <f>'Consolidtaed Data'!$L605-'Consolidtaed Data'!$K605</f>
        <v>246</v>
      </c>
      <c r="N8220" s="9" t="str">
        <f>VLOOKUP('Consolidtaed Data'!$C605,[1]Locations!$A:$O,2,0)</f>
        <v>El Monte</v>
      </c>
      <c r="O8220" s="9" t="str">
        <f>VLOOKUP('Consolidtaed Data'!$D605,'[1]Sales People'!$A:$B,2,0)</f>
        <v>Joe Sims</v>
      </c>
      <c r="P8220" s="9" t="str">
        <f>VLOOKUP('Consolidtaed Data'!$E605,[1]Customers!$A:$B,2,0)</f>
        <v>Ryan Ruiz</v>
      </c>
      <c r="Q8220" s="11">
        <f>WEEKDAY('Consolidtaed Data'!$F605)</f>
        <v>4</v>
      </c>
      <c r="R8220" s="9">
        <f>MONTH('Consolidtaed Data'!$F605)</f>
        <v>2</v>
      </c>
      <c r="S8220" s="9" t="str">
        <f>TEXT(Table3[[#This Row],[Purchase Date]],"MMMM")</f>
        <v>September</v>
      </c>
      <c r="T8220" s="9">
        <f>YEAR('Consolidtaed Data'!$F605)</f>
        <v>2020</v>
      </c>
    </row>
    <row r="8221" spans="1:20" x14ac:dyDescent="0.3">
      <c r="A8221" s="9" t="s">
        <v>9247</v>
      </c>
      <c r="B8221" s="9" t="s">
        <v>20</v>
      </c>
      <c r="C8221" s="9" t="s">
        <v>90</v>
      </c>
      <c r="D8221" s="9" t="s">
        <v>127</v>
      </c>
      <c r="E8221" s="9" t="s">
        <v>1384</v>
      </c>
      <c r="F8221" s="12">
        <v>44456</v>
      </c>
      <c r="G8221" s="12" t="str">
        <f>VLOOKUP(Table3[[#This Row],[Product ID]],[1]Products!$A:$G,2,0)</f>
        <v>Product 98</v>
      </c>
      <c r="H8221" s="22">
        <v>1</v>
      </c>
      <c r="I8221" s="9">
        <f>VLOOKUP('Consolidtaed Data'!$B762,[1]Products!$A:$G,4,0)</f>
        <v>951</v>
      </c>
      <c r="J8221" s="9">
        <f>VLOOKUP('Consolidtaed Data'!$B762,[1]Products!$A:$G,3,0)</f>
        <v>504</v>
      </c>
      <c r="K8221" s="9">
        <f>'Consolidtaed Data'!$J762*'Consolidtaed Data'!$H762</f>
        <v>1227</v>
      </c>
      <c r="L8221" s="9">
        <f>'Consolidtaed Data'!$I762*'Consolidtaed Data'!$H762</f>
        <v>2451</v>
      </c>
      <c r="M8221" s="9">
        <f>'Consolidtaed Data'!$L762-'Consolidtaed Data'!$K762</f>
        <v>123</v>
      </c>
      <c r="N8221" s="9" t="str">
        <f>VLOOKUP('Consolidtaed Data'!$C762,[1]Locations!$A:$O,2,0)</f>
        <v>Santa Clara</v>
      </c>
      <c r="O8221" s="9" t="str">
        <f>VLOOKUP('Consolidtaed Data'!$D762,'[1]Sales People'!$A:$B,2,0)</f>
        <v>Ryan Butler</v>
      </c>
      <c r="P8221" s="9" t="str">
        <f>VLOOKUP('Consolidtaed Data'!$E762,[1]Customers!$A:$B,2,0)</f>
        <v>Steve Stewart</v>
      </c>
      <c r="Q8221" s="11">
        <f>WEEKDAY('Consolidtaed Data'!$F762)</f>
        <v>7</v>
      </c>
      <c r="R8221" s="9">
        <f>MONTH('Consolidtaed Data'!$F762)</f>
        <v>2</v>
      </c>
      <c r="S8221" s="9" t="str">
        <f>TEXT(Table3[[#This Row],[Purchase Date]],"MMMM")</f>
        <v>September</v>
      </c>
      <c r="T8221" s="9">
        <f>YEAR('Consolidtaed Data'!$F762)</f>
        <v>2020</v>
      </c>
    </row>
    <row r="8222" spans="1:20" x14ac:dyDescent="0.3">
      <c r="A8222" s="9" t="s">
        <v>9248</v>
      </c>
      <c r="B8222" s="9" t="s">
        <v>185</v>
      </c>
      <c r="C8222" s="9" t="s">
        <v>210</v>
      </c>
      <c r="D8222" s="9" t="s">
        <v>68</v>
      </c>
      <c r="E8222" s="9" t="s">
        <v>1272</v>
      </c>
      <c r="F8222" s="12">
        <v>44456</v>
      </c>
      <c r="G8222" s="12" t="str">
        <f>VLOOKUP(Table3[[#This Row],[Product ID]],[1]Products!$A:$G,2,0)</f>
        <v>Product 65</v>
      </c>
      <c r="H8222" s="22">
        <v>1</v>
      </c>
      <c r="I8222" s="9">
        <f>VLOOKUP('Consolidtaed Data'!$B1000,[1]Products!$A:$G,4,0)</f>
        <v>1500</v>
      </c>
      <c r="J8222" s="9">
        <f>VLOOKUP('Consolidtaed Data'!$B1000,[1]Products!$A:$G,3,0)</f>
        <v>900</v>
      </c>
      <c r="K8222" s="9">
        <f>'Consolidtaed Data'!$J1000*'Consolidtaed Data'!$H1000</f>
        <v>1044</v>
      </c>
      <c r="L8222" s="9">
        <f>'Consolidtaed Data'!$I1000*'Consolidtaed Data'!$H1000</f>
        <v>1899</v>
      </c>
      <c r="M8222" s="9">
        <f>'Consolidtaed Data'!$L1000-'Consolidtaed Data'!$K1000</f>
        <v>447</v>
      </c>
      <c r="N8222" s="9" t="str">
        <f>VLOOKUP('Consolidtaed Data'!$C1000,[1]Locations!$A:$O,2,0)</f>
        <v>Huntington Beach</v>
      </c>
      <c r="O8222" s="9" t="str">
        <f>VLOOKUP('Consolidtaed Data'!$D1000,'[1]Sales People'!$A:$B,2,0)</f>
        <v>Brian Thomas</v>
      </c>
      <c r="P8222" s="9" t="str">
        <f>VLOOKUP('Consolidtaed Data'!$E1000,[1]Customers!$A:$B,2,0)</f>
        <v>Jimmy Grant</v>
      </c>
      <c r="Q8222" s="11">
        <f>WEEKDAY('Consolidtaed Data'!$F1000)</f>
        <v>5</v>
      </c>
      <c r="R8222" s="9">
        <f>MONTH('Consolidtaed Data'!$F1000)</f>
        <v>3</v>
      </c>
      <c r="S8222" s="9" t="str">
        <f>TEXT(Table3[[#This Row],[Purchase Date]],"MMMM")</f>
        <v>September</v>
      </c>
      <c r="T8222" s="9">
        <f>YEAR('Consolidtaed Data'!$F1000)</f>
        <v>2020</v>
      </c>
    </row>
    <row r="8223" spans="1:20" x14ac:dyDescent="0.3">
      <c r="A8223" s="9" t="s">
        <v>9249</v>
      </c>
      <c r="B8223" s="9" t="s">
        <v>49</v>
      </c>
      <c r="C8223" s="9" t="s">
        <v>423</v>
      </c>
      <c r="D8223" s="9" t="s">
        <v>35</v>
      </c>
      <c r="E8223" s="9" t="s">
        <v>484</v>
      </c>
      <c r="F8223" s="12">
        <v>44456</v>
      </c>
      <c r="G8223" s="12" t="str">
        <f>VLOOKUP(Table3[[#This Row],[Product ID]],[1]Products!$A:$G,2,0)</f>
        <v>Product 30</v>
      </c>
      <c r="H8223" s="22">
        <v>1</v>
      </c>
      <c r="I8223" s="9">
        <f>VLOOKUP('Consolidtaed Data'!$B1484,[1]Products!$A:$G,4,0)</f>
        <v>1826</v>
      </c>
      <c r="J8223" s="9">
        <f>VLOOKUP('Consolidtaed Data'!$B1484,[1]Products!$A:$G,3,0)</f>
        <v>1443</v>
      </c>
      <c r="K8223" s="9">
        <f>'Consolidtaed Data'!$J1484*'Consolidtaed Data'!$H1484</f>
        <v>130</v>
      </c>
      <c r="L8223" s="9">
        <f>'Consolidtaed Data'!$I1484*'Consolidtaed Data'!$H1484</f>
        <v>181</v>
      </c>
      <c r="M8223" s="9">
        <f>'Consolidtaed Data'!$L1484-'Consolidtaed Data'!$K1484</f>
        <v>123</v>
      </c>
      <c r="N8223" s="9" t="str">
        <f>VLOOKUP('Consolidtaed Data'!$C1484,[1]Locations!$A:$O,2,0)</f>
        <v>Antioch</v>
      </c>
      <c r="O8223" s="9" t="str">
        <f>VLOOKUP('Consolidtaed Data'!$D1484,'[1]Sales People'!$A:$B,2,0)</f>
        <v>Andrew Bowman</v>
      </c>
      <c r="P8223" s="9" t="str">
        <f>VLOOKUP('Consolidtaed Data'!$E1484,[1]Customers!$A:$B,2,0)</f>
        <v>Patrick Graham</v>
      </c>
      <c r="Q8223" s="11">
        <f>WEEKDAY('Consolidtaed Data'!$F1484)</f>
        <v>1</v>
      </c>
      <c r="R8223" s="9">
        <f>MONTH('Consolidtaed Data'!$F1484)</f>
        <v>4</v>
      </c>
      <c r="S8223" s="9" t="str">
        <f>TEXT(Table3[[#This Row],[Purchase Date]],"MMMM")</f>
        <v>September</v>
      </c>
      <c r="T8223" s="9">
        <f>YEAR('Consolidtaed Data'!$F1484)</f>
        <v>2020</v>
      </c>
    </row>
    <row r="8224" spans="1:20" x14ac:dyDescent="0.3">
      <c r="A8224" s="9" t="s">
        <v>9250</v>
      </c>
      <c r="B8224" s="9" t="s">
        <v>148</v>
      </c>
      <c r="C8224" s="9" t="s">
        <v>86</v>
      </c>
      <c r="D8224" s="9" t="s">
        <v>374</v>
      </c>
      <c r="E8224" s="9" t="s">
        <v>925</v>
      </c>
      <c r="F8224" s="12">
        <v>44456</v>
      </c>
      <c r="G8224" s="12" t="str">
        <f>VLOOKUP(Table3[[#This Row],[Product ID]],[1]Products!$A:$G,2,0)</f>
        <v>Product 16</v>
      </c>
      <c r="H8224" s="22">
        <v>1</v>
      </c>
      <c r="I8224" s="9">
        <f>VLOOKUP('Consolidtaed Data'!$B2148,[1]Products!$A:$G,4,0)</f>
        <v>458</v>
      </c>
      <c r="J8224" s="9">
        <f>VLOOKUP('Consolidtaed Data'!$B2148,[1]Products!$A:$G,3,0)</f>
        <v>376</v>
      </c>
      <c r="K8224" s="9">
        <f>'Consolidtaed Data'!$J2148*'Consolidtaed Data'!$H2148</f>
        <v>684</v>
      </c>
      <c r="L8224" s="9">
        <f>'Consolidtaed Data'!$I2148*'Consolidtaed Data'!$H2148</f>
        <v>868</v>
      </c>
      <c r="M8224" s="9">
        <f>'Consolidtaed Data'!$L2148-'Consolidtaed Data'!$K2148</f>
        <v>825</v>
      </c>
      <c r="N8224" s="9" t="str">
        <f>VLOOKUP('Consolidtaed Data'!$C2148,[1]Locations!$A:$O,2,0)</f>
        <v>Concord</v>
      </c>
      <c r="O8224" s="9" t="str">
        <f>VLOOKUP('Consolidtaed Data'!$D2148,'[1]Sales People'!$A:$B,2,0)</f>
        <v>Larry Marshall</v>
      </c>
      <c r="P8224" s="9" t="str">
        <f>VLOOKUP('Consolidtaed Data'!$E2148,[1]Customers!$A:$B,2,0)</f>
        <v>Stephen Larson</v>
      </c>
      <c r="Q8224" s="11">
        <f>WEEKDAY('Consolidtaed Data'!$F2148)</f>
        <v>6</v>
      </c>
      <c r="R8224" s="9">
        <f>MONTH('Consolidtaed Data'!$F2148)</f>
        <v>6</v>
      </c>
      <c r="S8224" s="9" t="str">
        <f>TEXT(Table3[[#This Row],[Purchase Date]],"MMMM")</f>
        <v>September</v>
      </c>
      <c r="T8224" s="9">
        <f>YEAR('Consolidtaed Data'!$F2148)</f>
        <v>2020</v>
      </c>
    </row>
    <row r="8225" spans="1:20" x14ac:dyDescent="0.3">
      <c r="A8225" s="9" t="s">
        <v>9251</v>
      </c>
      <c r="B8225" s="9" t="s">
        <v>29</v>
      </c>
      <c r="C8225" s="9" t="s">
        <v>104</v>
      </c>
      <c r="D8225" s="9" t="s">
        <v>31</v>
      </c>
      <c r="E8225" s="9" t="s">
        <v>2247</v>
      </c>
      <c r="F8225" s="12">
        <v>44456</v>
      </c>
      <c r="G8225" s="12" t="str">
        <f>VLOOKUP(Table3[[#This Row],[Product ID]],[1]Products!$A:$G,2,0)</f>
        <v>Product 37</v>
      </c>
      <c r="H8225" s="22">
        <v>1</v>
      </c>
      <c r="I8225" s="9">
        <f>VLOOKUP('Consolidtaed Data'!$B3348,[1]Products!$A:$G,4,0)</f>
        <v>1367</v>
      </c>
      <c r="J8225" s="9">
        <f>VLOOKUP('Consolidtaed Data'!$B3348,[1]Products!$A:$G,3,0)</f>
        <v>984</v>
      </c>
      <c r="K8225" s="9">
        <f>'Consolidtaed Data'!$J3348*'Consolidtaed Data'!$H3348</f>
        <v>947</v>
      </c>
      <c r="L8225" s="9">
        <f>'Consolidtaed Data'!$I3348*'Consolidtaed Data'!$H3348</f>
        <v>1353</v>
      </c>
      <c r="M8225" s="9">
        <f>'Consolidtaed Data'!$L3348-'Consolidtaed Data'!$K3348</f>
        <v>613</v>
      </c>
      <c r="N8225" s="9" t="str">
        <f>VLOOKUP('Consolidtaed Data'!$C3348,[1]Locations!$A:$O,2,0)</f>
        <v>Riverside</v>
      </c>
      <c r="O8225" s="9" t="str">
        <f>VLOOKUP('Consolidtaed Data'!$D3348,'[1]Sales People'!$A:$B,2,0)</f>
        <v>Henry Nelson</v>
      </c>
      <c r="P8225" s="9" t="str">
        <f>VLOOKUP('Consolidtaed Data'!$E3348,[1]Customers!$A:$B,2,0)</f>
        <v>Anthony Torres</v>
      </c>
      <c r="Q8225" s="11">
        <f>WEEKDAY('Consolidtaed Data'!$F3348)</f>
        <v>6</v>
      </c>
      <c r="R8225" s="9">
        <f>MONTH('Consolidtaed Data'!$F3348)</f>
        <v>9</v>
      </c>
      <c r="S8225" s="9" t="str">
        <f>TEXT(Table3[[#This Row],[Purchase Date]],"MMMM")</f>
        <v>September</v>
      </c>
      <c r="T8225" s="9">
        <f>YEAR('Consolidtaed Data'!$F3348)</f>
        <v>2020</v>
      </c>
    </row>
    <row r="8226" spans="1:20" x14ac:dyDescent="0.3">
      <c r="A8226" s="9" t="s">
        <v>9252</v>
      </c>
      <c r="B8226" s="9" t="s">
        <v>364</v>
      </c>
      <c r="C8226" s="9" t="s">
        <v>439</v>
      </c>
      <c r="D8226" s="9" t="s">
        <v>22</v>
      </c>
      <c r="E8226" s="9" t="s">
        <v>1773</v>
      </c>
      <c r="F8226" s="12">
        <v>44456</v>
      </c>
      <c r="G8226" s="12" t="str">
        <f>VLOOKUP(Table3[[#This Row],[Product ID]],[1]Products!$A:$G,2,0)</f>
        <v>Product 45</v>
      </c>
      <c r="H8226" s="22">
        <v>2</v>
      </c>
      <c r="I8226" s="9">
        <f>VLOOKUP('Consolidtaed Data'!$B3651,[1]Products!$A:$G,4,0)</f>
        <v>871</v>
      </c>
      <c r="J8226" s="9">
        <f>VLOOKUP('Consolidtaed Data'!$B3651,[1]Products!$A:$G,3,0)</f>
        <v>540</v>
      </c>
      <c r="K8226" s="9">
        <f>'Consolidtaed Data'!$J3651*'Consolidtaed Data'!$H3651</f>
        <v>1350</v>
      </c>
      <c r="L8226" s="9">
        <f>'Consolidtaed Data'!$I3651*'Consolidtaed Data'!$H3651</f>
        <v>2454</v>
      </c>
      <c r="M8226" s="9">
        <f>'Consolidtaed Data'!$L3651-'Consolidtaed Data'!$K3651</f>
        <v>496</v>
      </c>
      <c r="N8226" s="9" t="str">
        <f>VLOOKUP('Consolidtaed Data'!$C3651,[1]Locations!$A:$O,2,0)</f>
        <v>East Los Angeles</v>
      </c>
      <c r="O8226" s="9" t="str">
        <f>VLOOKUP('Consolidtaed Data'!$D3651,'[1]Sales People'!$A:$B,2,0)</f>
        <v>Roger Ramos</v>
      </c>
      <c r="P8226" s="9" t="str">
        <f>VLOOKUP('Consolidtaed Data'!$E3651,[1]Customers!$A:$B,2,0)</f>
        <v>Joshua Bennett</v>
      </c>
      <c r="Q8226" s="11">
        <f>WEEKDAY('Consolidtaed Data'!$F3651)</f>
        <v>5</v>
      </c>
      <c r="R8226" s="9">
        <f>MONTH('Consolidtaed Data'!$F3651)</f>
        <v>9</v>
      </c>
      <c r="S8226" s="9" t="str">
        <f>TEXT(Table3[[#This Row],[Purchase Date]],"MMMM")</f>
        <v>September</v>
      </c>
      <c r="T8226" s="9">
        <f>YEAR('Consolidtaed Data'!$F3651)</f>
        <v>2020</v>
      </c>
    </row>
    <row r="8227" spans="1:20" x14ac:dyDescent="0.3">
      <c r="A8227" s="9" t="s">
        <v>9253</v>
      </c>
      <c r="B8227" s="9" t="s">
        <v>107</v>
      </c>
      <c r="C8227" s="9" t="s">
        <v>201</v>
      </c>
      <c r="D8227" s="9" t="s">
        <v>26</v>
      </c>
      <c r="E8227" s="9" t="s">
        <v>1201</v>
      </c>
      <c r="F8227" s="12">
        <v>44457</v>
      </c>
      <c r="G8227" s="12" t="str">
        <f>VLOOKUP(Table3[[#This Row],[Product ID]],[1]Products!$A:$G,2,0)</f>
        <v>Product 52</v>
      </c>
      <c r="H8227" s="22">
        <v>1</v>
      </c>
      <c r="I8227" s="9">
        <f>VLOOKUP('Consolidtaed Data'!$B552,[1]Products!$A:$G,4,0)</f>
        <v>871</v>
      </c>
      <c r="J8227" s="9">
        <f>VLOOKUP('Consolidtaed Data'!$B552,[1]Products!$A:$G,3,0)</f>
        <v>540</v>
      </c>
      <c r="K8227" s="9">
        <f>'Consolidtaed Data'!$J552*'Consolidtaed Data'!$H552</f>
        <v>1942</v>
      </c>
      <c r="L8227" s="9">
        <f>'Consolidtaed Data'!$I552*'Consolidtaed Data'!$H552</f>
        <v>3596</v>
      </c>
      <c r="M8227" s="9">
        <f>'Consolidtaed Data'!$L552-'Consolidtaed Data'!$K552</f>
        <v>742</v>
      </c>
      <c r="N8227" s="9" t="str">
        <f>VLOOKUP('Consolidtaed Data'!$C552,[1]Locations!$A:$O,2,0)</f>
        <v>San Mateo</v>
      </c>
      <c r="O8227" s="9" t="str">
        <f>VLOOKUP('Consolidtaed Data'!$D552,'[1]Sales People'!$A:$B,2,0)</f>
        <v>Arthur Mccoy</v>
      </c>
      <c r="P8227" s="9" t="str">
        <f>VLOOKUP('Consolidtaed Data'!$E552,[1]Customers!$A:$B,2,0)</f>
        <v>George Hill</v>
      </c>
      <c r="Q8227" s="11">
        <f>WEEKDAY('Consolidtaed Data'!$F552)</f>
        <v>7</v>
      </c>
      <c r="R8227" s="9">
        <f>MONTH('Consolidtaed Data'!$F552)</f>
        <v>2</v>
      </c>
      <c r="S8227" s="9" t="str">
        <f>TEXT(Table3[[#This Row],[Purchase Date]],"MMMM")</f>
        <v>September</v>
      </c>
      <c r="T8227" s="9">
        <f>YEAR('Consolidtaed Data'!$F552)</f>
        <v>2020</v>
      </c>
    </row>
    <row r="8228" spans="1:20" x14ac:dyDescent="0.3">
      <c r="A8228" s="9" t="s">
        <v>9254</v>
      </c>
      <c r="B8228" s="9" t="s">
        <v>397</v>
      </c>
      <c r="C8228" s="9" t="s">
        <v>192</v>
      </c>
      <c r="D8228" s="9" t="s">
        <v>51</v>
      </c>
      <c r="E8228" s="9" t="s">
        <v>1465</v>
      </c>
      <c r="F8228" s="12">
        <v>44457</v>
      </c>
      <c r="G8228" s="12" t="str">
        <f>VLOOKUP(Table3[[#This Row],[Product ID]],[1]Products!$A:$G,2,0)</f>
        <v>Product 20</v>
      </c>
      <c r="H8228" s="22">
        <v>2</v>
      </c>
      <c r="I8228" s="9">
        <f>VLOOKUP('Consolidtaed Data'!$B2043,[1]Products!$A:$G,4,0)</f>
        <v>1783</v>
      </c>
      <c r="J8228" s="9">
        <f>VLOOKUP('Consolidtaed Data'!$B2043,[1]Products!$A:$G,3,0)</f>
        <v>1230</v>
      </c>
      <c r="K8228" s="9">
        <f>'Consolidtaed Data'!$J2043*'Consolidtaed Data'!$H2043</f>
        <v>4548</v>
      </c>
      <c r="L8228" s="9">
        <f>'Consolidtaed Data'!$I2043*'Consolidtaed Data'!$H2043</f>
        <v>5349</v>
      </c>
      <c r="M8228" s="9">
        <f>'Consolidtaed Data'!$L2043-'Consolidtaed Data'!$K2043</f>
        <v>874</v>
      </c>
      <c r="N8228" s="9" t="str">
        <f>VLOOKUP('Consolidtaed Data'!$C2043,[1]Locations!$A:$O,2,0)</f>
        <v>Roseville</v>
      </c>
      <c r="O8228" s="9" t="str">
        <f>VLOOKUP('Consolidtaed Data'!$D2043,'[1]Sales People'!$A:$B,2,0)</f>
        <v>Larry Castillo</v>
      </c>
      <c r="P8228" s="9" t="str">
        <f>VLOOKUP('Consolidtaed Data'!$E2043,[1]Customers!$A:$B,2,0)</f>
        <v>David Perkins</v>
      </c>
      <c r="Q8228" s="11">
        <f>WEEKDAY('Consolidtaed Data'!$F2043)</f>
        <v>6</v>
      </c>
      <c r="R8228" s="9">
        <f>MONTH('Consolidtaed Data'!$F2043)</f>
        <v>5</v>
      </c>
      <c r="S8228" s="9" t="str">
        <f>TEXT(Table3[[#This Row],[Purchase Date]],"MMMM")</f>
        <v>September</v>
      </c>
      <c r="T8228" s="9">
        <f>YEAR('Consolidtaed Data'!$F2043)</f>
        <v>2020</v>
      </c>
    </row>
    <row r="8229" spans="1:20" x14ac:dyDescent="0.3">
      <c r="A8229" s="9" t="s">
        <v>9255</v>
      </c>
      <c r="B8229" s="9" t="s">
        <v>164</v>
      </c>
      <c r="C8229" s="9" t="s">
        <v>357</v>
      </c>
      <c r="D8229" s="9" t="s">
        <v>193</v>
      </c>
      <c r="E8229" s="9" t="s">
        <v>1024</v>
      </c>
      <c r="F8229" s="12">
        <v>44457</v>
      </c>
      <c r="G8229" s="12" t="str">
        <f>VLOOKUP(Table3[[#This Row],[Product ID]],[1]Products!$A:$G,2,0)</f>
        <v>Product 69</v>
      </c>
      <c r="H8229" s="22">
        <v>1</v>
      </c>
      <c r="I8229" s="9">
        <f>VLOOKUP('Consolidtaed Data'!$B2507,[1]Products!$A:$G,4,0)</f>
        <v>556</v>
      </c>
      <c r="J8229" s="9">
        <f>VLOOKUP('Consolidtaed Data'!$B2507,[1]Products!$A:$G,3,0)</f>
        <v>395</v>
      </c>
      <c r="K8229" s="9">
        <f>'Consolidtaed Data'!$J2507*'Consolidtaed Data'!$H2507</f>
        <v>1108</v>
      </c>
      <c r="L8229" s="9">
        <f>'Consolidtaed Data'!$I2507*'Consolidtaed Data'!$H2507</f>
        <v>1351</v>
      </c>
      <c r="M8229" s="9">
        <f>'Consolidtaed Data'!$L2507-'Consolidtaed Data'!$K2507</f>
        <v>2481</v>
      </c>
      <c r="N8229" s="9" t="str">
        <f>VLOOKUP('Consolidtaed Data'!$C2507,[1]Locations!$A:$O,2,0)</f>
        <v>Bakersfield</v>
      </c>
      <c r="O8229" s="9" t="str">
        <f>VLOOKUP('Consolidtaed Data'!$D2507,'[1]Sales People'!$A:$B,2,0)</f>
        <v>Kenneth Bradley</v>
      </c>
      <c r="P8229" s="9" t="str">
        <f>VLOOKUP('Consolidtaed Data'!$E2507,[1]Customers!$A:$B,2,0)</f>
        <v>Randy Webb</v>
      </c>
      <c r="Q8229" s="11">
        <f>WEEKDAY('Consolidtaed Data'!$F2507)</f>
        <v>4</v>
      </c>
      <c r="R8229" s="9">
        <f>MONTH('Consolidtaed Data'!$F2507)</f>
        <v>7</v>
      </c>
      <c r="S8229" s="9" t="str">
        <f>TEXT(Table3[[#This Row],[Purchase Date]],"MMMM")</f>
        <v>September</v>
      </c>
      <c r="T8229" s="9">
        <f>YEAR('Consolidtaed Data'!$F2507)</f>
        <v>2020</v>
      </c>
    </row>
    <row r="8230" spans="1:20" x14ac:dyDescent="0.3">
      <c r="A8230" s="9" t="s">
        <v>9256</v>
      </c>
      <c r="B8230" s="9" t="s">
        <v>322</v>
      </c>
      <c r="C8230" s="9" t="s">
        <v>223</v>
      </c>
      <c r="D8230" s="9" t="s">
        <v>127</v>
      </c>
      <c r="E8230" s="9" t="s">
        <v>516</v>
      </c>
      <c r="F8230" s="12">
        <v>44457</v>
      </c>
      <c r="G8230" s="12" t="str">
        <f>VLOOKUP(Table3[[#This Row],[Product ID]],[1]Products!$A:$G,2,0)</f>
        <v>Product 43</v>
      </c>
      <c r="H8230" s="22">
        <v>1</v>
      </c>
      <c r="I8230" s="9">
        <f>VLOOKUP('Consolidtaed Data'!$B2573,[1]Products!$A:$G,4,0)</f>
        <v>127</v>
      </c>
      <c r="J8230" s="9">
        <f>VLOOKUP('Consolidtaed Data'!$B2573,[1]Products!$A:$G,3,0)</f>
        <v>79</v>
      </c>
      <c r="K8230" s="9">
        <f>'Consolidtaed Data'!$J2573*'Consolidtaed Data'!$H2573</f>
        <v>1896</v>
      </c>
      <c r="L8230" s="9">
        <f>'Consolidtaed Data'!$I2573*'Consolidtaed Data'!$H2573</f>
        <v>2495</v>
      </c>
      <c r="M8230" s="9">
        <f>'Consolidtaed Data'!$L2573-'Consolidtaed Data'!$K2573</f>
        <v>2511</v>
      </c>
      <c r="N8230" s="9" t="str">
        <f>VLOOKUP('Consolidtaed Data'!$C2573,[1]Locations!$A:$O,2,0)</f>
        <v>Long Beach</v>
      </c>
      <c r="O8230" s="9" t="str">
        <f>VLOOKUP('Consolidtaed Data'!$D2573,'[1]Sales People'!$A:$B,2,0)</f>
        <v>Brian Davis</v>
      </c>
      <c r="P8230" s="9" t="str">
        <f>VLOOKUP('Consolidtaed Data'!$E2573,[1]Customers!$A:$B,2,0)</f>
        <v>Bobby Burton</v>
      </c>
      <c r="Q8230" s="11">
        <f>WEEKDAY('Consolidtaed Data'!$F2573)</f>
        <v>2</v>
      </c>
      <c r="R8230" s="9">
        <f>MONTH('Consolidtaed Data'!$F2573)</f>
        <v>7</v>
      </c>
      <c r="S8230" s="9" t="str">
        <f>TEXT(Table3[[#This Row],[Purchase Date]],"MMMM")</f>
        <v>September</v>
      </c>
      <c r="T8230" s="9">
        <f>YEAR('Consolidtaed Data'!$F2573)</f>
        <v>2020</v>
      </c>
    </row>
    <row r="8231" spans="1:20" x14ac:dyDescent="0.3">
      <c r="A8231" s="9" t="s">
        <v>9257</v>
      </c>
      <c r="B8231" s="9" t="s">
        <v>185</v>
      </c>
      <c r="C8231" s="9" t="s">
        <v>72</v>
      </c>
      <c r="D8231" s="9" t="s">
        <v>105</v>
      </c>
      <c r="E8231" s="9" t="s">
        <v>1378</v>
      </c>
      <c r="F8231" s="12">
        <v>44457</v>
      </c>
      <c r="G8231" s="12" t="str">
        <f>VLOOKUP(Table3[[#This Row],[Product ID]],[1]Products!$A:$G,2,0)</f>
        <v>Product 65</v>
      </c>
      <c r="H8231" s="22">
        <v>1</v>
      </c>
      <c r="I8231" s="9">
        <f>VLOOKUP('Consolidtaed Data'!$B3304,[1]Products!$A:$G,4,0)</f>
        <v>1500</v>
      </c>
      <c r="J8231" s="9">
        <f>VLOOKUP('Consolidtaed Data'!$B3304,[1]Products!$A:$G,3,0)</f>
        <v>900</v>
      </c>
      <c r="K8231" s="9">
        <f>'Consolidtaed Data'!$J3304*'Consolidtaed Data'!$H3304</f>
        <v>79</v>
      </c>
      <c r="L8231" s="9">
        <f>'Consolidtaed Data'!$I3304*'Consolidtaed Data'!$H3304</f>
        <v>127</v>
      </c>
      <c r="M8231" s="9">
        <f>'Consolidtaed Data'!$L3304-'Consolidtaed Data'!$K3304</f>
        <v>2067</v>
      </c>
      <c r="N8231" s="9" t="str">
        <f>VLOOKUP('Consolidtaed Data'!$C3304,[1]Locations!$A:$O,2,0)</f>
        <v>Berkeley</v>
      </c>
      <c r="O8231" s="9" t="str">
        <f>VLOOKUP('Consolidtaed Data'!$D3304,'[1]Sales People'!$A:$B,2,0)</f>
        <v>Eugene Holmes</v>
      </c>
      <c r="P8231" s="9" t="str">
        <f>VLOOKUP('Consolidtaed Data'!$E3304,[1]Customers!$A:$B,2,0)</f>
        <v>Peter Freeman</v>
      </c>
      <c r="Q8231" s="11">
        <f>WEEKDAY('Consolidtaed Data'!$F3304)</f>
        <v>2</v>
      </c>
      <c r="R8231" s="9">
        <f>MONTH('Consolidtaed Data'!$F3304)</f>
        <v>8</v>
      </c>
      <c r="S8231" s="9" t="str">
        <f>TEXT(Table3[[#This Row],[Purchase Date]],"MMMM")</f>
        <v>September</v>
      </c>
      <c r="T8231" s="9">
        <f>YEAR('Consolidtaed Data'!$F3304)</f>
        <v>2020</v>
      </c>
    </row>
    <row r="8232" spans="1:20" x14ac:dyDescent="0.3">
      <c r="A8232" s="9" t="s">
        <v>9258</v>
      </c>
      <c r="B8232" s="9" t="s">
        <v>355</v>
      </c>
      <c r="C8232" s="9" t="s">
        <v>192</v>
      </c>
      <c r="D8232" s="9" t="s">
        <v>35</v>
      </c>
      <c r="E8232" s="9" t="s">
        <v>620</v>
      </c>
      <c r="F8232" s="12">
        <v>44457</v>
      </c>
      <c r="G8232" s="12" t="str">
        <f>VLOOKUP(Table3[[#This Row],[Product ID]],[1]Products!$A:$G,2,0)</f>
        <v>Product 100</v>
      </c>
      <c r="H8232" s="22">
        <v>3</v>
      </c>
      <c r="I8232" s="9">
        <f>VLOOKUP('Consolidtaed Data'!$B3352,[1]Products!$A:$G,4,0)</f>
        <v>1783</v>
      </c>
      <c r="J8232" s="9">
        <f>VLOOKUP('Consolidtaed Data'!$B3352,[1]Products!$A:$G,3,0)</f>
        <v>1516</v>
      </c>
      <c r="K8232" s="9">
        <f>'Consolidtaed Data'!$J3352*'Consolidtaed Data'!$H3352</f>
        <v>1020</v>
      </c>
      <c r="L8232" s="9">
        <f>'Consolidtaed Data'!$I3352*'Consolidtaed Data'!$H3352</f>
        <v>1568</v>
      </c>
      <c r="M8232" s="9">
        <f>'Consolidtaed Data'!$L3352-'Consolidtaed Data'!$K3352</f>
        <v>447</v>
      </c>
      <c r="N8232" s="9" t="str">
        <f>VLOOKUP('Consolidtaed Data'!$C3352,[1]Locations!$A:$O,2,0)</f>
        <v>Escondido</v>
      </c>
      <c r="O8232" s="9" t="str">
        <f>VLOOKUP('Consolidtaed Data'!$D3352,'[1]Sales People'!$A:$B,2,0)</f>
        <v>Jerry Perry</v>
      </c>
      <c r="P8232" s="9" t="str">
        <f>VLOOKUP('Consolidtaed Data'!$E3352,[1]Customers!$A:$B,2,0)</f>
        <v>Jose Griffin</v>
      </c>
      <c r="Q8232" s="11">
        <f>WEEKDAY('Consolidtaed Data'!$F3352)</f>
        <v>6</v>
      </c>
      <c r="R8232" s="9">
        <f>MONTH('Consolidtaed Data'!$F3352)</f>
        <v>9</v>
      </c>
      <c r="S8232" s="9" t="str">
        <f>TEXT(Table3[[#This Row],[Purchase Date]],"MMMM")</f>
        <v>September</v>
      </c>
      <c r="T8232" s="9">
        <f>YEAR('Consolidtaed Data'!$F3352)</f>
        <v>2020</v>
      </c>
    </row>
    <row r="8233" spans="1:20" x14ac:dyDescent="0.3">
      <c r="A8233" s="9" t="s">
        <v>9259</v>
      </c>
      <c r="B8233" s="9" t="s">
        <v>278</v>
      </c>
      <c r="C8233" s="9" t="s">
        <v>50</v>
      </c>
      <c r="D8233" s="9" t="s">
        <v>220</v>
      </c>
      <c r="E8233" s="9" t="s">
        <v>695</v>
      </c>
      <c r="F8233" s="12">
        <v>44457</v>
      </c>
      <c r="G8233" s="12" t="str">
        <f>VLOOKUP(Table3[[#This Row],[Product ID]],[1]Products!$A:$G,2,0)</f>
        <v>Product 75</v>
      </c>
      <c r="H8233" s="22">
        <v>1</v>
      </c>
      <c r="I8233" s="9">
        <f>VLOOKUP('Consolidtaed Data'!$B3582,[1]Products!$A:$G,4,0)</f>
        <v>217</v>
      </c>
      <c r="J8233" s="9">
        <f>VLOOKUP('Consolidtaed Data'!$B3582,[1]Products!$A:$G,3,0)</f>
        <v>171</v>
      </c>
      <c r="K8233" s="9">
        <f>'Consolidtaed Data'!$J3582*'Consolidtaed Data'!$H3582</f>
        <v>1744</v>
      </c>
      <c r="L8233" s="9">
        <f>'Consolidtaed Data'!$I3582*'Consolidtaed Data'!$H3582</f>
        <v>3486</v>
      </c>
      <c r="M8233" s="9">
        <f>'Consolidtaed Data'!$L3582-'Consolidtaed Data'!$K3582</f>
        <v>1130</v>
      </c>
      <c r="N8233" s="9" t="str">
        <f>VLOOKUP('Consolidtaed Data'!$C3582,[1]Locations!$A:$O,2,0)</f>
        <v>Fullerton</v>
      </c>
      <c r="O8233" s="9" t="str">
        <f>VLOOKUP('Consolidtaed Data'!$D3582,'[1]Sales People'!$A:$B,2,0)</f>
        <v>Joshua Taylor</v>
      </c>
      <c r="P8233" s="9" t="str">
        <f>VLOOKUP('Consolidtaed Data'!$E3582,[1]Customers!$A:$B,2,0)</f>
        <v>Andrew Burns</v>
      </c>
      <c r="Q8233" s="11">
        <f>WEEKDAY('Consolidtaed Data'!$F3582)</f>
        <v>6</v>
      </c>
      <c r="R8233" s="9">
        <f>MONTH('Consolidtaed Data'!$F3582)</f>
        <v>9</v>
      </c>
      <c r="S8233" s="9" t="str">
        <f>TEXT(Table3[[#This Row],[Purchase Date]],"MMMM")</f>
        <v>September</v>
      </c>
      <c r="T8233" s="9">
        <f>YEAR('Consolidtaed Data'!$F3582)</f>
        <v>2020</v>
      </c>
    </row>
    <row r="8234" spans="1:20" x14ac:dyDescent="0.3">
      <c r="A8234" s="9" t="s">
        <v>9260</v>
      </c>
      <c r="B8234" s="9" t="s">
        <v>213</v>
      </c>
      <c r="C8234" s="9" t="s">
        <v>522</v>
      </c>
      <c r="D8234" s="9" t="s">
        <v>241</v>
      </c>
      <c r="E8234" s="9" t="s">
        <v>1049</v>
      </c>
      <c r="F8234" s="12">
        <v>44458</v>
      </c>
      <c r="G8234" s="12" t="str">
        <f>VLOOKUP(Table3[[#This Row],[Product ID]],[1]Products!$A:$G,2,0)</f>
        <v>Product 68</v>
      </c>
      <c r="H8234" s="22">
        <v>1</v>
      </c>
      <c r="I8234" s="9">
        <f>VLOOKUP('Consolidtaed Data'!$B402,[1]Products!$A:$G,4,0)</f>
        <v>637</v>
      </c>
      <c r="J8234" s="9">
        <f>VLOOKUP('Consolidtaed Data'!$B402,[1]Products!$A:$G,3,0)</f>
        <v>389</v>
      </c>
      <c r="K8234" s="9">
        <f>'Consolidtaed Data'!$J402*'Consolidtaed Data'!$H402</f>
        <v>3690</v>
      </c>
      <c r="L8234" s="9">
        <f>'Consolidtaed Data'!$I402*'Consolidtaed Data'!$H402</f>
        <v>5349</v>
      </c>
      <c r="M8234" s="9">
        <f>'Consolidtaed Data'!$L402-'Consolidtaed Data'!$K402</f>
        <v>2193</v>
      </c>
      <c r="N8234" s="9" t="str">
        <f>VLOOKUP('Consolidtaed Data'!$C402,[1]Locations!$A:$O,2,0)</f>
        <v>Roseville</v>
      </c>
      <c r="O8234" s="9" t="str">
        <f>VLOOKUP('Consolidtaed Data'!$D402,'[1]Sales People'!$A:$B,2,0)</f>
        <v>Clarence Fox</v>
      </c>
      <c r="P8234" s="9" t="str">
        <f>VLOOKUP('Consolidtaed Data'!$E402,[1]Customers!$A:$B,2,0)</f>
        <v>Paul Carpenter</v>
      </c>
      <c r="Q8234" s="11">
        <f>WEEKDAY('Consolidtaed Data'!$F402)</f>
        <v>3</v>
      </c>
      <c r="R8234" s="9">
        <f>MONTH('Consolidtaed Data'!$F402)</f>
        <v>1</v>
      </c>
      <c r="S8234" s="9" t="str">
        <f>TEXT(Table3[[#This Row],[Purchase Date]],"MMMM")</f>
        <v>September</v>
      </c>
      <c r="T8234" s="9">
        <f>YEAR('Consolidtaed Data'!$F402)</f>
        <v>2020</v>
      </c>
    </row>
    <row r="8235" spans="1:20" x14ac:dyDescent="0.3">
      <c r="A8235" s="9" t="s">
        <v>9261</v>
      </c>
      <c r="B8235" s="9" t="s">
        <v>234</v>
      </c>
      <c r="C8235" s="9" t="s">
        <v>72</v>
      </c>
      <c r="D8235" s="9" t="s">
        <v>123</v>
      </c>
      <c r="E8235" s="9" t="s">
        <v>629</v>
      </c>
      <c r="F8235" s="12">
        <v>44458</v>
      </c>
      <c r="G8235" s="12" t="str">
        <f>VLOOKUP(Table3[[#This Row],[Product ID]],[1]Products!$A:$G,2,0)</f>
        <v>Product 54</v>
      </c>
      <c r="H8235" s="22">
        <v>1</v>
      </c>
      <c r="I8235" s="9">
        <f>VLOOKUP('Consolidtaed Data'!$B994,[1]Products!$A:$G,4,0)</f>
        <v>603</v>
      </c>
      <c r="J8235" s="9">
        <f>VLOOKUP('Consolidtaed Data'!$B994,[1]Products!$A:$G,3,0)</f>
        <v>416</v>
      </c>
      <c r="K8235" s="9">
        <f>'Consolidtaed Data'!$J994*'Consolidtaed Data'!$H994</f>
        <v>562</v>
      </c>
      <c r="L8235" s="9">
        <f>'Consolidtaed Data'!$I994*'Consolidtaed Data'!$H994</f>
        <v>826</v>
      </c>
      <c r="M8235" s="9">
        <f>'Consolidtaed Data'!$L994-'Consolidtaed Data'!$K994</f>
        <v>855</v>
      </c>
      <c r="N8235" s="9" t="str">
        <f>VLOOKUP('Consolidtaed Data'!$C994,[1]Locations!$A:$O,2,0)</f>
        <v>Inglewood</v>
      </c>
      <c r="O8235" s="9" t="str">
        <f>VLOOKUP('Consolidtaed Data'!$D994,'[1]Sales People'!$A:$B,2,0)</f>
        <v>Roger Ramos</v>
      </c>
      <c r="P8235" s="9" t="str">
        <f>VLOOKUP('Consolidtaed Data'!$E994,[1]Customers!$A:$B,2,0)</f>
        <v>Gregory Jackson</v>
      </c>
      <c r="Q8235" s="11">
        <f>WEEKDAY('Consolidtaed Data'!$F994)</f>
        <v>5</v>
      </c>
      <c r="R8235" s="9">
        <f>MONTH('Consolidtaed Data'!$F994)</f>
        <v>3</v>
      </c>
      <c r="S8235" s="9" t="str">
        <f>TEXT(Table3[[#This Row],[Purchase Date]],"MMMM")</f>
        <v>September</v>
      </c>
      <c r="T8235" s="9">
        <f>YEAR('Consolidtaed Data'!$F994)</f>
        <v>2020</v>
      </c>
    </row>
    <row r="8236" spans="1:20" x14ac:dyDescent="0.3">
      <c r="A8236" s="9" t="s">
        <v>9262</v>
      </c>
      <c r="B8236" s="9" t="s">
        <v>495</v>
      </c>
      <c r="C8236" s="9" t="s">
        <v>82</v>
      </c>
      <c r="D8236" s="9" t="s">
        <v>51</v>
      </c>
      <c r="E8236" s="9" t="s">
        <v>575</v>
      </c>
      <c r="F8236" s="12">
        <v>44458</v>
      </c>
      <c r="G8236" s="12" t="str">
        <f>VLOOKUP(Table3[[#This Row],[Product ID]],[1]Products!$A:$G,2,0)</f>
        <v>Product 15</v>
      </c>
      <c r="H8236" s="22">
        <v>1</v>
      </c>
      <c r="I8236" s="9">
        <f>VLOOKUP('Consolidtaed Data'!$B1008,[1]Products!$A:$G,4,0)</f>
        <v>2091</v>
      </c>
      <c r="J8236" s="9">
        <f>VLOOKUP('Consolidtaed Data'!$B1008,[1]Products!$A:$G,3,0)</f>
        <v>1485</v>
      </c>
      <c r="K8236" s="9">
        <f>'Consolidtaed Data'!$J1008*'Consolidtaed Data'!$H1008</f>
        <v>807</v>
      </c>
      <c r="L8236" s="9">
        <f>'Consolidtaed Data'!$I1008*'Consolidtaed Data'!$H1008</f>
        <v>1467</v>
      </c>
      <c r="M8236" s="9">
        <f>'Consolidtaed Data'!$L1008-'Consolidtaed Data'!$K1008</f>
        <v>731</v>
      </c>
      <c r="N8236" s="9" t="str">
        <f>VLOOKUP('Consolidtaed Data'!$C1008,[1]Locations!$A:$O,2,0)</f>
        <v>Los Angeles</v>
      </c>
      <c r="O8236" s="9" t="str">
        <f>VLOOKUP('Consolidtaed Data'!$D1008,'[1]Sales People'!$A:$B,2,0)</f>
        <v>Kenneth Bradley</v>
      </c>
      <c r="P8236" s="9" t="str">
        <f>VLOOKUP('Consolidtaed Data'!$E1008,[1]Customers!$A:$B,2,0)</f>
        <v>Juan Hunt</v>
      </c>
      <c r="Q8236" s="11">
        <f>WEEKDAY('Consolidtaed Data'!$F1008)</f>
        <v>5</v>
      </c>
      <c r="R8236" s="9">
        <f>MONTH('Consolidtaed Data'!$F1008)</f>
        <v>3</v>
      </c>
      <c r="S8236" s="9" t="str">
        <f>TEXT(Table3[[#This Row],[Purchase Date]],"MMMM")</f>
        <v>September</v>
      </c>
      <c r="T8236" s="9">
        <f>YEAR('Consolidtaed Data'!$F1008)</f>
        <v>2020</v>
      </c>
    </row>
    <row r="8237" spans="1:20" x14ac:dyDescent="0.3">
      <c r="A8237" s="9" t="s">
        <v>9263</v>
      </c>
      <c r="B8237" s="9" t="s">
        <v>397</v>
      </c>
      <c r="C8237" s="9" t="s">
        <v>394</v>
      </c>
      <c r="D8237" s="9" t="s">
        <v>229</v>
      </c>
      <c r="E8237" s="9" t="s">
        <v>303</v>
      </c>
      <c r="F8237" s="12">
        <v>44458</v>
      </c>
      <c r="G8237" s="12" t="str">
        <f>VLOOKUP(Table3[[#This Row],[Product ID]],[1]Products!$A:$G,2,0)</f>
        <v>Product 20</v>
      </c>
      <c r="H8237" s="22">
        <v>2</v>
      </c>
      <c r="I8237" s="9">
        <f>VLOOKUP('Consolidtaed Data'!$B1107,[1]Products!$A:$G,4,0)</f>
        <v>1725</v>
      </c>
      <c r="J8237" s="9">
        <f>VLOOKUP('Consolidtaed Data'!$B1107,[1]Products!$A:$G,3,0)</f>
        <v>1363</v>
      </c>
      <c r="K8237" s="9">
        <f>'Consolidtaed Data'!$J1107*'Consolidtaed Data'!$H1107</f>
        <v>513</v>
      </c>
      <c r="L8237" s="9">
        <f>'Consolidtaed Data'!$I1107*'Consolidtaed Data'!$H1107</f>
        <v>651</v>
      </c>
      <c r="M8237" s="9">
        <f>'Consolidtaed Data'!$L1107-'Consolidtaed Data'!$K1107</f>
        <v>644</v>
      </c>
      <c r="N8237" s="9" t="str">
        <f>VLOOKUP('Consolidtaed Data'!$C1107,[1]Locations!$A:$O,2,0)</f>
        <v>San Francisco</v>
      </c>
      <c r="O8237" s="9" t="str">
        <f>VLOOKUP('Consolidtaed Data'!$D1107,'[1]Sales People'!$A:$B,2,0)</f>
        <v>Patrick Ruiz</v>
      </c>
      <c r="P8237" s="9" t="str">
        <f>VLOOKUP('Consolidtaed Data'!$E1107,[1]Customers!$A:$B,2,0)</f>
        <v>Gerald Henry</v>
      </c>
      <c r="Q8237" s="11">
        <f>WEEKDAY('Consolidtaed Data'!$F1107)</f>
        <v>6</v>
      </c>
      <c r="R8237" s="9">
        <f>MONTH('Consolidtaed Data'!$F1107)</f>
        <v>3</v>
      </c>
      <c r="S8237" s="9" t="str">
        <f>TEXT(Table3[[#This Row],[Purchase Date]],"MMMM")</f>
        <v>September</v>
      </c>
      <c r="T8237" s="9">
        <f>YEAR('Consolidtaed Data'!$F1107)</f>
        <v>2020</v>
      </c>
    </row>
    <row r="8238" spans="1:20" x14ac:dyDescent="0.3">
      <c r="A8238" s="9" t="s">
        <v>9264</v>
      </c>
      <c r="B8238" s="9" t="s">
        <v>418</v>
      </c>
      <c r="C8238" s="9" t="s">
        <v>458</v>
      </c>
      <c r="D8238" s="9" t="s">
        <v>73</v>
      </c>
      <c r="E8238" s="9" t="s">
        <v>60</v>
      </c>
      <c r="F8238" s="12">
        <v>44458</v>
      </c>
      <c r="G8238" s="12" t="str">
        <f>VLOOKUP(Table3[[#This Row],[Product ID]],[1]Products!$A:$G,2,0)</f>
        <v>Product 82</v>
      </c>
      <c r="H8238" s="22">
        <v>1</v>
      </c>
      <c r="I8238" s="9">
        <f>VLOOKUP('Consolidtaed Data'!$B1244,[1]Products!$A:$G,4,0)</f>
        <v>1725</v>
      </c>
      <c r="J8238" s="9">
        <f>VLOOKUP('Consolidtaed Data'!$B1244,[1]Products!$A:$G,3,0)</f>
        <v>1363</v>
      </c>
      <c r="K8238" s="9">
        <f>'Consolidtaed Data'!$J1244*'Consolidtaed Data'!$H1244</f>
        <v>683</v>
      </c>
      <c r="L8238" s="9">
        <f>'Consolidtaed Data'!$I1244*'Consolidtaed Data'!$H1244</f>
        <v>1119</v>
      </c>
      <c r="M8238" s="9">
        <f>'Consolidtaed Data'!$L1244-'Consolidtaed Data'!$K1244</f>
        <v>248</v>
      </c>
      <c r="N8238" s="9" t="str">
        <f>VLOOKUP('Consolidtaed Data'!$C1244,[1]Locations!$A:$O,2,0)</f>
        <v>Fresno</v>
      </c>
      <c r="O8238" s="9" t="str">
        <f>VLOOKUP('Consolidtaed Data'!$D1244,'[1]Sales People'!$A:$B,2,0)</f>
        <v>Kenneth Fields</v>
      </c>
      <c r="P8238" s="9" t="str">
        <f>VLOOKUP('Consolidtaed Data'!$E1244,[1]Customers!$A:$B,2,0)</f>
        <v>Harry Daniels</v>
      </c>
      <c r="Q8238" s="11">
        <f>WEEKDAY('Consolidtaed Data'!$F1244)</f>
        <v>3</v>
      </c>
      <c r="R8238" s="9">
        <f>MONTH('Consolidtaed Data'!$F1244)</f>
        <v>3</v>
      </c>
      <c r="S8238" s="9" t="str">
        <f>TEXT(Table3[[#This Row],[Purchase Date]],"MMMM")</f>
        <v>September</v>
      </c>
      <c r="T8238" s="9">
        <f>YEAR('Consolidtaed Data'!$F1244)</f>
        <v>2020</v>
      </c>
    </row>
    <row r="8239" spans="1:20" x14ac:dyDescent="0.3">
      <c r="A8239" s="9" t="s">
        <v>9265</v>
      </c>
      <c r="B8239" s="9" t="s">
        <v>160</v>
      </c>
      <c r="C8239" s="9" t="s">
        <v>59</v>
      </c>
      <c r="D8239" s="9" t="s">
        <v>13</v>
      </c>
      <c r="E8239" s="9" t="s">
        <v>701</v>
      </c>
      <c r="F8239" s="12">
        <v>44458</v>
      </c>
      <c r="G8239" s="12" t="str">
        <f>VLOOKUP(Table3[[#This Row],[Product ID]],[1]Products!$A:$G,2,0)</f>
        <v>Product 28</v>
      </c>
      <c r="H8239" s="22">
        <v>3</v>
      </c>
      <c r="I8239" s="9">
        <f>VLOOKUP('Consolidtaed Data'!$B1258,[1]Products!$A:$G,4,0)</f>
        <v>1178</v>
      </c>
      <c r="J8239" s="9">
        <f>VLOOKUP('Consolidtaed Data'!$B1258,[1]Products!$A:$G,3,0)</f>
        <v>683</v>
      </c>
      <c r="K8239" s="9">
        <f>'Consolidtaed Data'!$J1258*'Consolidtaed Data'!$H1258</f>
        <v>1518</v>
      </c>
      <c r="L8239" s="9">
        <f>'Consolidtaed Data'!$I1258*'Consolidtaed Data'!$H1258</f>
        <v>2410</v>
      </c>
      <c r="M8239" s="9">
        <f>'Consolidtaed Data'!$L1258-'Consolidtaed Data'!$K1258</f>
        <v>156</v>
      </c>
      <c r="N8239" s="9" t="str">
        <f>VLOOKUP('Consolidtaed Data'!$C1258,[1]Locations!$A:$O,2,0)</f>
        <v>Salinas</v>
      </c>
      <c r="O8239" s="9" t="str">
        <f>VLOOKUP('Consolidtaed Data'!$D1258,'[1]Sales People'!$A:$B,2,0)</f>
        <v>Jeremy Mendoza</v>
      </c>
      <c r="P8239" s="9" t="str">
        <f>VLOOKUP('Consolidtaed Data'!$E1258,[1]Customers!$A:$B,2,0)</f>
        <v>Jeffrey Carpenter</v>
      </c>
      <c r="Q8239" s="11">
        <f>WEEKDAY('Consolidtaed Data'!$F1258)</f>
        <v>5</v>
      </c>
      <c r="R8239" s="9">
        <f>MONTH('Consolidtaed Data'!$F1258)</f>
        <v>4</v>
      </c>
      <c r="S8239" s="9" t="str">
        <f>TEXT(Table3[[#This Row],[Purchase Date]],"MMMM")</f>
        <v>September</v>
      </c>
      <c r="T8239" s="9">
        <f>YEAR('Consolidtaed Data'!$F1258)</f>
        <v>2020</v>
      </c>
    </row>
    <row r="8240" spans="1:20" x14ac:dyDescent="0.3">
      <c r="A8240" s="9" t="s">
        <v>9266</v>
      </c>
      <c r="B8240" s="9" t="s">
        <v>41</v>
      </c>
      <c r="C8240" s="9" t="s">
        <v>16</v>
      </c>
      <c r="D8240" s="9" t="s">
        <v>206</v>
      </c>
      <c r="E8240" s="9" t="s">
        <v>2587</v>
      </c>
      <c r="F8240" s="12">
        <v>44458</v>
      </c>
      <c r="G8240" s="12" t="str">
        <f>VLOOKUP(Table3[[#This Row],[Product ID]],[1]Products!$A:$G,2,0)</f>
        <v>Product 11</v>
      </c>
      <c r="H8240" s="22">
        <v>3</v>
      </c>
      <c r="I8240" s="9">
        <f>VLOOKUP('Consolidtaed Data'!$B2023,[1]Products!$A:$G,4,0)</f>
        <v>556</v>
      </c>
      <c r="J8240" s="9">
        <f>VLOOKUP('Consolidtaed Data'!$B2023,[1]Products!$A:$G,3,0)</f>
        <v>395</v>
      </c>
      <c r="K8240" s="9">
        <f>'Consolidtaed Data'!$J2023*'Consolidtaed Data'!$H2023</f>
        <v>237</v>
      </c>
      <c r="L8240" s="9">
        <f>'Consolidtaed Data'!$I2023*'Consolidtaed Data'!$H2023</f>
        <v>381</v>
      </c>
      <c r="M8240" s="9">
        <f>'Consolidtaed Data'!$L2023-'Consolidtaed Data'!$K2023</f>
        <v>736</v>
      </c>
      <c r="N8240" s="9" t="str">
        <f>VLOOKUP('Consolidtaed Data'!$C2023,[1]Locations!$A:$O,2,0)</f>
        <v>Clovis</v>
      </c>
      <c r="O8240" s="9" t="str">
        <f>VLOOKUP('Consolidtaed Data'!$D2023,'[1]Sales People'!$A:$B,2,0)</f>
        <v>Bobby Russell</v>
      </c>
      <c r="P8240" s="9" t="str">
        <f>VLOOKUP('Consolidtaed Data'!$E2023,[1]Customers!$A:$B,2,0)</f>
        <v>Thomas Hawkins</v>
      </c>
      <c r="Q8240" s="11">
        <f>WEEKDAY('Consolidtaed Data'!$F2023)</f>
        <v>5</v>
      </c>
      <c r="R8240" s="9">
        <f>MONTH('Consolidtaed Data'!$F2023)</f>
        <v>5</v>
      </c>
      <c r="S8240" s="9" t="str">
        <f>TEXT(Table3[[#This Row],[Purchase Date]],"MMMM")</f>
        <v>September</v>
      </c>
      <c r="T8240" s="9">
        <f>YEAR('Consolidtaed Data'!$F2023)</f>
        <v>2020</v>
      </c>
    </row>
    <row r="8241" spans="1:20" x14ac:dyDescent="0.3">
      <c r="A8241" s="9" t="s">
        <v>9267</v>
      </c>
      <c r="B8241" s="9" t="s">
        <v>24</v>
      </c>
      <c r="C8241" s="9" t="s">
        <v>12</v>
      </c>
      <c r="D8241" s="9" t="s">
        <v>51</v>
      </c>
      <c r="E8241" s="9" t="s">
        <v>2337</v>
      </c>
      <c r="F8241" s="12">
        <v>44458</v>
      </c>
      <c r="G8241" s="12" t="str">
        <f>VLOOKUP(Table3[[#This Row],[Product ID]],[1]Products!$A:$G,2,0)</f>
        <v>Product 6</v>
      </c>
      <c r="H8241" s="22">
        <v>1</v>
      </c>
      <c r="I8241" s="9">
        <f>VLOOKUP('Consolidtaed Data'!$B2069,[1]Products!$A:$G,4,0)</f>
        <v>2396</v>
      </c>
      <c r="J8241" s="9">
        <f>VLOOKUP('Consolidtaed Data'!$B2069,[1]Products!$A:$G,3,0)</f>
        <v>1965</v>
      </c>
      <c r="K8241" s="9">
        <f>'Consolidtaed Data'!$J2069*'Consolidtaed Data'!$H2069</f>
        <v>1896</v>
      </c>
      <c r="L8241" s="9">
        <f>'Consolidtaed Data'!$I2069*'Consolidtaed Data'!$H2069</f>
        <v>2495</v>
      </c>
      <c r="M8241" s="9">
        <f>'Consolidtaed Data'!$L2069-'Consolidtaed Data'!$K2069</f>
        <v>238</v>
      </c>
      <c r="N8241" s="9" t="str">
        <f>VLOOKUP('Consolidtaed Data'!$C2069,[1]Locations!$A:$O,2,0)</f>
        <v>Ontario</v>
      </c>
      <c r="O8241" s="9" t="str">
        <f>VLOOKUP('Consolidtaed Data'!$D2069,'[1]Sales People'!$A:$B,2,0)</f>
        <v>Ernest Wheeler</v>
      </c>
      <c r="P8241" s="9" t="str">
        <f>VLOOKUP('Consolidtaed Data'!$E2069,[1]Customers!$A:$B,2,0)</f>
        <v>Christopher Weaver</v>
      </c>
      <c r="Q8241" s="11">
        <f>WEEKDAY('Consolidtaed Data'!$F2069)</f>
        <v>1</v>
      </c>
      <c r="R8241" s="9">
        <f>MONTH('Consolidtaed Data'!$F2069)</f>
        <v>5</v>
      </c>
      <c r="S8241" s="9" t="str">
        <f>TEXT(Table3[[#This Row],[Purchase Date]],"MMMM")</f>
        <v>September</v>
      </c>
      <c r="T8241" s="9">
        <f>YEAR('Consolidtaed Data'!$F2069)</f>
        <v>2020</v>
      </c>
    </row>
    <row r="8242" spans="1:20" x14ac:dyDescent="0.3">
      <c r="A8242" s="9" t="s">
        <v>9268</v>
      </c>
      <c r="B8242" s="9" t="s">
        <v>266</v>
      </c>
      <c r="C8242" s="9" t="s">
        <v>253</v>
      </c>
      <c r="D8242" s="9" t="s">
        <v>13</v>
      </c>
      <c r="E8242" s="9" t="s">
        <v>444</v>
      </c>
      <c r="F8242" s="12">
        <v>44458</v>
      </c>
      <c r="G8242" s="12" t="str">
        <f>VLOOKUP(Table3[[#This Row],[Product ID]],[1]Products!$A:$G,2,0)</f>
        <v>Product 92</v>
      </c>
      <c r="H8242" s="22">
        <v>3</v>
      </c>
      <c r="I8242" s="9">
        <f>VLOOKUP('Consolidtaed Data'!$B2822,[1]Products!$A:$G,4,0)</f>
        <v>880</v>
      </c>
      <c r="J8242" s="9">
        <f>VLOOKUP('Consolidtaed Data'!$B2822,[1]Products!$A:$G,3,0)</f>
        <v>634</v>
      </c>
      <c r="K8242" s="9">
        <f>'Consolidtaed Data'!$J2822*'Consolidtaed Data'!$H2822</f>
        <v>1108</v>
      </c>
      <c r="L8242" s="9">
        <f>'Consolidtaed Data'!$I2822*'Consolidtaed Data'!$H2822</f>
        <v>1351</v>
      </c>
      <c r="M8242" s="9">
        <f>'Consolidtaed Data'!$L2822-'Consolidtaed Data'!$K2822</f>
        <v>600</v>
      </c>
      <c r="N8242" s="9" t="str">
        <f>VLOOKUP('Consolidtaed Data'!$C2822,[1]Locations!$A:$O,2,0)</f>
        <v>Modesto</v>
      </c>
      <c r="O8242" s="9" t="str">
        <f>VLOOKUP('Consolidtaed Data'!$D2822,'[1]Sales People'!$A:$B,2,0)</f>
        <v>Ryan Butler</v>
      </c>
      <c r="P8242" s="9" t="str">
        <f>VLOOKUP('Consolidtaed Data'!$E2822,[1]Customers!$A:$B,2,0)</f>
        <v>Adam Alexander</v>
      </c>
      <c r="Q8242" s="11">
        <f>WEEKDAY('Consolidtaed Data'!$F2822)</f>
        <v>1</v>
      </c>
      <c r="R8242" s="9">
        <f>MONTH('Consolidtaed Data'!$F2822)</f>
        <v>7</v>
      </c>
      <c r="S8242" s="9" t="str">
        <f>TEXT(Table3[[#This Row],[Purchase Date]],"MMMM")</f>
        <v>September</v>
      </c>
      <c r="T8242" s="9">
        <f>YEAR('Consolidtaed Data'!$F2822)</f>
        <v>2020</v>
      </c>
    </row>
    <row r="8243" spans="1:20" x14ac:dyDescent="0.3">
      <c r="A8243" s="9" t="s">
        <v>9269</v>
      </c>
      <c r="B8243" s="9" t="s">
        <v>477</v>
      </c>
      <c r="C8243" s="9" t="s">
        <v>253</v>
      </c>
      <c r="D8243" s="9" t="s">
        <v>56</v>
      </c>
      <c r="E8243" s="9" t="s">
        <v>2164</v>
      </c>
      <c r="F8243" s="12">
        <v>44458</v>
      </c>
      <c r="G8243" s="12" t="str">
        <f>VLOOKUP(Table3[[#This Row],[Product ID]],[1]Products!$A:$G,2,0)</f>
        <v>Product 46</v>
      </c>
      <c r="H8243" s="22">
        <v>1</v>
      </c>
      <c r="I8243" s="9">
        <f>VLOOKUP('Consolidtaed Data'!$B2900,[1]Products!$A:$G,4,0)</f>
        <v>951</v>
      </c>
      <c r="J8243" s="9">
        <f>VLOOKUP('Consolidtaed Data'!$B2900,[1]Products!$A:$G,3,0)</f>
        <v>504</v>
      </c>
      <c r="K8243" s="9">
        <f>'Consolidtaed Data'!$J2900*'Consolidtaed Data'!$H2900</f>
        <v>3792</v>
      </c>
      <c r="L8243" s="9">
        <f>'Consolidtaed Data'!$I2900*'Consolidtaed Data'!$H2900</f>
        <v>4990</v>
      </c>
      <c r="M8243" s="9">
        <f>'Consolidtaed Data'!$L2900-'Consolidtaed Data'!$K2900</f>
        <v>98</v>
      </c>
      <c r="N8243" s="9" t="str">
        <f>VLOOKUP('Consolidtaed Data'!$C2900,[1]Locations!$A:$O,2,0)</f>
        <v>Norwalk</v>
      </c>
      <c r="O8243" s="9" t="str">
        <f>VLOOKUP('Consolidtaed Data'!$D2900,'[1]Sales People'!$A:$B,2,0)</f>
        <v>Scott Clark</v>
      </c>
      <c r="P8243" s="9" t="str">
        <f>VLOOKUP('Consolidtaed Data'!$E2900,[1]Customers!$A:$B,2,0)</f>
        <v>Clarence Austin</v>
      </c>
      <c r="Q8243" s="11">
        <f>WEEKDAY('Consolidtaed Data'!$F2900)</f>
        <v>6</v>
      </c>
      <c r="R8243" s="9">
        <f>MONTH('Consolidtaed Data'!$F2900)</f>
        <v>7</v>
      </c>
      <c r="S8243" s="9" t="str">
        <f>TEXT(Table3[[#This Row],[Purchase Date]],"MMMM")</f>
        <v>September</v>
      </c>
      <c r="T8243" s="9">
        <f>YEAR('Consolidtaed Data'!$F2900)</f>
        <v>2020</v>
      </c>
    </row>
    <row r="8244" spans="1:20" x14ac:dyDescent="0.3">
      <c r="A8244" s="9" t="s">
        <v>9270</v>
      </c>
      <c r="B8244" s="9" t="s">
        <v>216</v>
      </c>
      <c r="C8244" s="9" t="s">
        <v>165</v>
      </c>
      <c r="D8244" s="9" t="s">
        <v>95</v>
      </c>
      <c r="E8244" s="9" t="s">
        <v>1953</v>
      </c>
      <c r="F8244" s="12">
        <v>44458</v>
      </c>
      <c r="G8244" s="12" t="str">
        <f>VLOOKUP(Table3[[#This Row],[Product ID]],[1]Products!$A:$G,2,0)</f>
        <v>Product 73</v>
      </c>
      <c r="H8244" s="22">
        <v>3</v>
      </c>
      <c r="I8244" s="9">
        <f>VLOOKUP('Consolidtaed Data'!$B2924,[1]Products!$A:$G,4,0)</f>
        <v>603</v>
      </c>
      <c r="J8244" s="9">
        <f>VLOOKUP('Consolidtaed Data'!$B2924,[1]Products!$A:$G,3,0)</f>
        <v>416</v>
      </c>
      <c r="K8244" s="9">
        <f>'Consolidtaed Data'!$J2924*'Consolidtaed Data'!$H2924</f>
        <v>7096</v>
      </c>
      <c r="L8244" s="9">
        <f>'Consolidtaed Data'!$I2924*'Consolidtaed Data'!$H2924</f>
        <v>9856</v>
      </c>
      <c r="M8244" s="9">
        <f>'Consolidtaed Data'!$L2924-'Consolidtaed Data'!$K2924</f>
        <v>1800</v>
      </c>
      <c r="N8244" s="9" t="str">
        <f>VLOOKUP('Consolidtaed Data'!$C2924,[1]Locations!$A:$O,2,0)</f>
        <v>West Covina</v>
      </c>
      <c r="O8244" s="9" t="str">
        <f>VLOOKUP('Consolidtaed Data'!$D2924,'[1]Sales People'!$A:$B,2,0)</f>
        <v>Arthur Mccoy</v>
      </c>
      <c r="P8244" s="9" t="str">
        <f>VLOOKUP('Consolidtaed Data'!$E2924,[1]Customers!$A:$B,2,0)</f>
        <v>Joshua Jones</v>
      </c>
      <c r="Q8244" s="11">
        <f>WEEKDAY('Consolidtaed Data'!$F2924)</f>
        <v>1</v>
      </c>
      <c r="R8244" s="9">
        <f>MONTH('Consolidtaed Data'!$F2924)</f>
        <v>8</v>
      </c>
      <c r="S8244" s="9" t="str">
        <f>TEXT(Table3[[#This Row],[Purchase Date]],"MMMM")</f>
        <v>September</v>
      </c>
      <c r="T8244" s="9">
        <f>YEAR('Consolidtaed Data'!$F2924)</f>
        <v>2020</v>
      </c>
    </row>
    <row r="8245" spans="1:20" x14ac:dyDescent="0.3">
      <c r="A8245" s="9" t="s">
        <v>9271</v>
      </c>
      <c r="B8245" s="9" t="s">
        <v>20</v>
      </c>
      <c r="C8245" s="9" t="s">
        <v>39</v>
      </c>
      <c r="D8245" s="9" t="s">
        <v>100</v>
      </c>
      <c r="E8245" s="9" t="s">
        <v>1213</v>
      </c>
      <c r="F8245" s="12">
        <v>44458</v>
      </c>
      <c r="G8245" s="12" t="str">
        <f>VLOOKUP(Table3[[#This Row],[Product ID]],[1]Products!$A:$G,2,0)</f>
        <v>Product 98</v>
      </c>
      <c r="H8245" s="22">
        <v>1</v>
      </c>
      <c r="I8245" s="9">
        <f>VLOOKUP('Consolidtaed Data'!$B2953,[1]Products!$A:$G,4,0)</f>
        <v>378</v>
      </c>
      <c r="J8245" s="9">
        <f>VLOOKUP('Consolidtaed Data'!$B2953,[1]Products!$A:$G,3,0)</f>
        <v>291</v>
      </c>
      <c r="K8245" s="9">
        <f>'Consolidtaed Data'!$J2953*'Consolidtaed Data'!$H2953</f>
        <v>269</v>
      </c>
      <c r="L8245" s="9">
        <f>'Consolidtaed Data'!$I2953*'Consolidtaed Data'!$H2953</f>
        <v>368</v>
      </c>
      <c r="M8245" s="9">
        <f>'Consolidtaed Data'!$L2953-'Consolidtaed Data'!$K2953</f>
        <v>1149</v>
      </c>
      <c r="N8245" s="9" t="str">
        <f>VLOOKUP('Consolidtaed Data'!$C2953,[1]Locations!$A:$O,2,0)</f>
        <v>Antioch</v>
      </c>
      <c r="O8245" s="9" t="str">
        <f>VLOOKUP('Consolidtaed Data'!$D2953,'[1]Sales People'!$A:$B,2,0)</f>
        <v>Ernest Wagner</v>
      </c>
      <c r="P8245" s="9" t="str">
        <f>VLOOKUP('Consolidtaed Data'!$E2953,[1]Customers!$A:$B,2,0)</f>
        <v>John Brooks</v>
      </c>
      <c r="Q8245" s="11">
        <f>WEEKDAY('Consolidtaed Data'!$F2953)</f>
        <v>3</v>
      </c>
      <c r="R8245" s="9">
        <f>MONTH('Consolidtaed Data'!$F2953)</f>
        <v>8</v>
      </c>
      <c r="S8245" s="9" t="str">
        <f>TEXT(Table3[[#This Row],[Purchase Date]],"MMMM")</f>
        <v>September</v>
      </c>
      <c r="T8245" s="9">
        <f>YEAR('Consolidtaed Data'!$F2953)</f>
        <v>2020</v>
      </c>
    </row>
    <row r="8246" spans="1:20" x14ac:dyDescent="0.3">
      <c r="A8246" s="9" t="s">
        <v>9272</v>
      </c>
      <c r="B8246" s="9" t="s">
        <v>692</v>
      </c>
      <c r="C8246" s="9" t="s">
        <v>331</v>
      </c>
      <c r="D8246" s="9" t="s">
        <v>161</v>
      </c>
      <c r="E8246" s="9" t="s">
        <v>511</v>
      </c>
      <c r="F8246" s="12">
        <v>44458</v>
      </c>
      <c r="G8246" s="12" t="str">
        <f>VLOOKUP(Table3[[#This Row],[Product ID]],[1]Products!$A:$G,2,0)</f>
        <v>Product 83</v>
      </c>
      <c r="H8246" s="22">
        <v>1</v>
      </c>
      <c r="I8246" s="9">
        <f>VLOOKUP('Consolidtaed Data'!$B3383,[1]Products!$A:$G,4,0)</f>
        <v>818</v>
      </c>
      <c r="J8246" s="9">
        <f>VLOOKUP('Consolidtaed Data'!$B3383,[1]Products!$A:$G,3,0)</f>
        <v>450</v>
      </c>
      <c r="K8246" s="9">
        <f>'Consolidtaed Data'!$J3383*'Consolidtaed Data'!$H3383</f>
        <v>2913</v>
      </c>
      <c r="L8246" s="9">
        <f>'Consolidtaed Data'!$I3383*'Consolidtaed Data'!$H3383</f>
        <v>5394</v>
      </c>
      <c r="M8246" s="9">
        <f>'Consolidtaed Data'!$L3383-'Consolidtaed Data'!$K3383</f>
        <v>431</v>
      </c>
      <c r="N8246" s="9" t="str">
        <f>VLOOKUP('Consolidtaed Data'!$C3383,[1]Locations!$A:$O,2,0)</f>
        <v>Downey</v>
      </c>
      <c r="O8246" s="9" t="str">
        <f>VLOOKUP('Consolidtaed Data'!$D3383,'[1]Sales People'!$A:$B,2,0)</f>
        <v>Walter Cook</v>
      </c>
      <c r="P8246" s="9" t="str">
        <f>VLOOKUP('Consolidtaed Data'!$E3383,[1]Customers!$A:$B,2,0)</f>
        <v>Joshua Hunt</v>
      </c>
      <c r="Q8246" s="11">
        <f>WEEKDAY('Consolidtaed Data'!$F3383)</f>
        <v>1</v>
      </c>
      <c r="R8246" s="9">
        <f>MONTH('Consolidtaed Data'!$F3383)</f>
        <v>9</v>
      </c>
      <c r="S8246" s="9" t="str">
        <f>TEXT(Table3[[#This Row],[Purchase Date]],"MMMM")</f>
        <v>September</v>
      </c>
      <c r="T8246" s="9">
        <f>YEAR('Consolidtaed Data'!$F3383)</f>
        <v>2020</v>
      </c>
    </row>
    <row r="8247" spans="1:20" x14ac:dyDescent="0.3">
      <c r="A8247" s="9" t="s">
        <v>9273</v>
      </c>
      <c r="B8247" s="9" t="s">
        <v>266</v>
      </c>
      <c r="C8247" s="9" t="s">
        <v>42</v>
      </c>
      <c r="D8247" s="9" t="s">
        <v>83</v>
      </c>
      <c r="E8247" s="9" t="s">
        <v>1384</v>
      </c>
      <c r="F8247" s="12">
        <v>44458</v>
      </c>
      <c r="G8247" s="12" t="str">
        <f>VLOOKUP(Table3[[#This Row],[Product ID]],[1]Products!$A:$G,2,0)</f>
        <v>Product 92</v>
      </c>
      <c r="H8247" s="22">
        <v>2</v>
      </c>
      <c r="I8247" s="9">
        <f>VLOOKUP('Consolidtaed Data'!$B3390,[1]Products!$A:$G,4,0)</f>
        <v>1582</v>
      </c>
      <c r="J8247" s="9">
        <f>VLOOKUP('Consolidtaed Data'!$B3390,[1]Products!$A:$G,3,0)</f>
        <v>1234</v>
      </c>
      <c r="K8247" s="9">
        <f>'Consolidtaed Data'!$J3390*'Consolidtaed Data'!$H3390</f>
        <v>395</v>
      </c>
      <c r="L8247" s="9">
        <f>'Consolidtaed Data'!$I3390*'Consolidtaed Data'!$H3390</f>
        <v>556</v>
      </c>
      <c r="M8247" s="9">
        <f>'Consolidtaed Data'!$L3390-'Consolidtaed Data'!$K3390</f>
        <v>264</v>
      </c>
      <c r="N8247" s="9" t="str">
        <f>VLOOKUP('Consolidtaed Data'!$C3390,[1]Locations!$A:$O,2,0)</f>
        <v>Pomona</v>
      </c>
      <c r="O8247" s="9" t="str">
        <f>VLOOKUP('Consolidtaed Data'!$D3390,'[1]Sales People'!$A:$B,2,0)</f>
        <v>Joshua Taylor</v>
      </c>
      <c r="P8247" s="9" t="str">
        <f>VLOOKUP('Consolidtaed Data'!$E3390,[1]Customers!$A:$B,2,0)</f>
        <v>Aaron Cruz</v>
      </c>
      <c r="Q8247" s="11">
        <f>WEEKDAY('Consolidtaed Data'!$F3390)</f>
        <v>1</v>
      </c>
      <c r="R8247" s="9">
        <f>MONTH('Consolidtaed Data'!$F3390)</f>
        <v>9</v>
      </c>
      <c r="S8247" s="9" t="str">
        <f>TEXT(Table3[[#This Row],[Purchase Date]],"MMMM")</f>
        <v>September</v>
      </c>
      <c r="T8247" s="9">
        <f>YEAR('Consolidtaed Data'!$F3390)</f>
        <v>2020</v>
      </c>
    </row>
    <row r="8248" spans="1:20" x14ac:dyDescent="0.3">
      <c r="A8248" s="9" t="s">
        <v>9274</v>
      </c>
      <c r="B8248" s="9" t="s">
        <v>338</v>
      </c>
      <c r="C8248" s="9" t="s">
        <v>25</v>
      </c>
      <c r="D8248" s="9" t="s">
        <v>281</v>
      </c>
      <c r="E8248" s="9" t="s">
        <v>2421</v>
      </c>
      <c r="F8248" s="12">
        <v>44458</v>
      </c>
      <c r="G8248" s="12" t="str">
        <f>VLOOKUP(Table3[[#This Row],[Product ID]],[1]Products!$A:$G,2,0)</f>
        <v>Product 95</v>
      </c>
      <c r="H8248" s="22">
        <v>3</v>
      </c>
      <c r="I8248" s="9">
        <f>VLOOKUP('Consolidtaed Data'!$B3414,[1]Products!$A:$G,4,0)</f>
        <v>2141</v>
      </c>
      <c r="J8248" s="9">
        <f>VLOOKUP('Consolidtaed Data'!$B3414,[1]Products!$A:$G,3,0)</f>
        <v>1777</v>
      </c>
      <c r="K8248" s="9">
        <f>'Consolidtaed Data'!$J3414*'Consolidtaed Data'!$H3414</f>
        <v>1484</v>
      </c>
      <c r="L8248" s="9">
        <f>'Consolidtaed Data'!$I3414*'Consolidtaed Data'!$H3414</f>
        <v>2283</v>
      </c>
      <c r="M8248" s="9">
        <f>'Consolidtaed Data'!$L3414-'Consolidtaed Data'!$K3414</f>
        <v>2640</v>
      </c>
      <c r="N8248" s="9" t="str">
        <f>VLOOKUP('Consolidtaed Data'!$C3414,[1]Locations!$A:$O,2,0)</f>
        <v>Irvine</v>
      </c>
      <c r="O8248" s="9" t="str">
        <f>VLOOKUP('Consolidtaed Data'!$D3414,'[1]Sales People'!$A:$B,2,0)</f>
        <v>Joshua Cook</v>
      </c>
      <c r="P8248" s="9" t="str">
        <f>VLOOKUP('Consolidtaed Data'!$E3414,[1]Customers!$A:$B,2,0)</f>
        <v>Roy Bennett</v>
      </c>
      <c r="Q8248" s="11">
        <f>WEEKDAY('Consolidtaed Data'!$F3414)</f>
        <v>2</v>
      </c>
      <c r="R8248" s="9">
        <f>MONTH('Consolidtaed Data'!$F3414)</f>
        <v>9</v>
      </c>
      <c r="S8248" s="9" t="str">
        <f>TEXT(Table3[[#This Row],[Purchase Date]],"MMMM")</f>
        <v>September</v>
      </c>
      <c r="T8248" s="9">
        <f>YEAR('Consolidtaed Data'!$F3414)</f>
        <v>2020</v>
      </c>
    </row>
    <row r="8249" spans="1:20" x14ac:dyDescent="0.3">
      <c r="A8249" s="9" t="s">
        <v>9275</v>
      </c>
      <c r="B8249" s="9" t="s">
        <v>572</v>
      </c>
      <c r="C8249" s="9" t="s">
        <v>522</v>
      </c>
      <c r="D8249" s="9" t="s">
        <v>326</v>
      </c>
      <c r="E8249" s="9" t="s">
        <v>836</v>
      </c>
      <c r="F8249" s="12">
        <v>44458</v>
      </c>
      <c r="G8249" s="12" t="str">
        <f>VLOOKUP(Table3[[#This Row],[Product ID]],[1]Products!$A:$G,2,0)</f>
        <v>Product 22</v>
      </c>
      <c r="H8249" s="22">
        <v>3</v>
      </c>
      <c r="I8249" s="9">
        <f>VLOOKUP('Consolidtaed Data'!$B3472,[1]Products!$A:$G,4,0)</f>
        <v>1638</v>
      </c>
      <c r="J8249" s="9">
        <f>VLOOKUP('Consolidtaed Data'!$B3472,[1]Products!$A:$G,3,0)</f>
        <v>1261</v>
      </c>
      <c r="K8249" s="9">
        <f>'Consolidtaed Data'!$J3472*'Consolidtaed Data'!$H3472</f>
        <v>425</v>
      </c>
      <c r="L8249" s="9">
        <f>'Consolidtaed Data'!$I3472*'Consolidtaed Data'!$H3472</f>
        <v>545</v>
      </c>
      <c r="M8249" s="9">
        <f>'Consolidtaed Data'!$L3472-'Consolidtaed Data'!$K3472</f>
        <v>1178</v>
      </c>
      <c r="N8249" s="9" t="str">
        <f>VLOOKUP('Consolidtaed Data'!$C3472,[1]Locations!$A:$O,2,0)</f>
        <v>Costa Mesa</v>
      </c>
      <c r="O8249" s="9" t="str">
        <f>VLOOKUP('Consolidtaed Data'!$D3472,'[1]Sales People'!$A:$B,2,0)</f>
        <v>Eugene Holmes</v>
      </c>
      <c r="P8249" s="9" t="str">
        <f>VLOOKUP('Consolidtaed Data'!$E3472,[1]Customers!$A:$B,2,0)</f>
        <v>Scott Allen</v>
      </c>
      <c r="Q8249" s="11">
        <f>WEEKDAY('Consolidtaed Data'!$F3472)</f>
        <v>6</v>
      </c>
      <c r="R8249" s="9">
        <f>MONTH('Consolidtaed Data'!$F3472)</f>
        <v>9</v>
      </c>
      <c r="S8249" s="9" t="str">
        <f>TEXT(Table3[[#This Row],[Purchase Date]],"MMMM")</f>
        <v>September</v>
      </c>
      <c r="T8249" s="9">
        <f>YEAR('Consolidtaed Data'!$F3472)</f>
        <v>2020</v>
      </c>
    </row>
    <row r="8250" spans="1:20" x14ac:dyDescent="0.3">
      <c r="A8250" s="9" t="s">
        <v>9276</v>
      </c>
      <c r="B8250" s="9" t="s">
        <v>7</v>
      </c>
      <c r="C8250" s="9" t="s">
        <v>186</v>
      </c>
      <c r="D8250" s="9" t="s">
        <v>31</v>
      </c>
      <c r="E8250" s="9" t="s">
        <v>1899</v>
      </c>
      <c r="F8250" s="12">
        <v>44458</v>
      </c>
      <c r="G8250" s="12" t="str">
        <f>VLOOKUP(Table3[[#This Row],[Product ID]],[1]Products!$A:$G,2,0)</f>
        <v>Product 77</v>
      </c>
      <c r="H8250" s="22">
        <v>1</v>
      </c>
      <c r="I8250" s="9">
        <f>VLOOKUP('Consolidtaed Data'!$B3688,[1]Products!$A:$G,4,0)</f>
        <v>2410</v>
      </c>
      <c r="J8250" s="9">
        <f>VLOOKUP('Consolidtaed Data'!$B3688,[1]Products!$A:$G,3,0)</f>
        <v>1518</v>
      </c>
      <c r="K8250" s="9">
        <f>'Consolidtaed Data'!$J3688*'Consolidtaed Data'!$H3688</f>
        <v>1046</v>
      </c>
      <c r="L8250" s="9">
        <f>'Consolidtaed Data'!$I3688*'Consolidtaed Data'!$H3688</f>
        <v>1635</v>
      </c>
      <c r="M8250" s="9">
        <f>'Consolidtaed Data'!$L3688-'Consolidtaed Data'!$K3688</f>
        <v>766</v>
      </c>
      <c r="N8250" s="9" t="str">
        <f>VLOOKUP('Consolidtaed Data'!$C3688,[1]Locations!$A:$O,2,0)</f>
        <v>Downey</v>
      </c>
      <c r="O8250" s="9" t="str">
        <f>VLOOKUP('Consolidtaed Data'!$D3688,'[1]Sales People'!$A:$B,2,0)</f>
        <v>Justin Lynch</v>
      </c>
      <c r="P8250" s="9" t="str">
        <f>VLOOKUP('Consolidtaed Data'!$E3688,[1]Customers!$A:$B,2,0)</f>
        <v>Kenneth Ryan</v>
      </c>
      <c r="Q8250" s="11">
        <f>WEEKDAY('Consolidtaed Data'!$F3688)</f>
        <v>7</v>
      </c>
      <c r="R8250" s="9">
        <f>MONTH('Consolidtaed Data'!$F3688)</f>
        <v>9</v>
      </c>
      <c r="S8250" s="9" t="str">
        <f>TEXT(Table3[[#This Row],[Purchase Date]],"MMMM")</f>
        <v>September</v>
      </c>
      <c r="T8250" s="9">
        <f>YEAR('Consolidtaed Data'!$F3688)</f>
        <v>2020</v>
      </c>
    </row>
    <row r="8251" spans="1:20" x14ac:dyDescent="0.3">
      <c r="A8251" s="9" t="s">
        <v>9277</v>
      </c>
      <c r="B8251" s="9" t="s">
        <v>234</v>
      </c>
      <c r="C8251" s="9" t="s">
        <v>157</v>
      </c>
      <c r="D8251" s="9" t="s">
        <v>80</v>
      </c>
      <c r="E8251" s="9" t="s">
        <v>1047</v>
      </c>
      <c r="F8251" s="12">
        <v>44459</v>
      </c>
      <c r="G8251" s="12" t="str">
        <f>VLOOKUP(Table3[[#This Row],[Product ID]],[1]Products!$A:$G,2,0)</f>
        <v>Product 54</v>
      </c>
      <c r="H8251" s="22">
        <v>4</v>
      </c>
      <c r="I8251" s="9">
        <f>VLOOKUP('Consolidtaed Data'!$B401,[1]Products!$A:$G,4,0)</f>
        <v>799</v>
      </c>
      <c r="J8251" s="9">
        <f>VLOOKUP('Consolidtaed Data'!$B401,[1]Products!$A:$G,3,0)</f>
        <v>455</v>
      </c>
      <c r="K8251" s="9">
        <f>'Consolidtaed Data'!$J401*'Consolidtaed Data'!$H401</f>
        <v>504</v>
      </c>
      <c r="L8251" s="9">
        <f>'Consolidtaed Data'!$I401*'Consolidtaed Data'!$H401</f>
        <v>951</v>
      </c>
      <c r="M8251" s="9">
        <f>'Consolidtaed Data'!$L401-'Consolidtaed Data'!$K401</f>
        <v>248</v>
      </c>
      <c r="N8251" s="9" t="str">
        <f>VLOOKUP('Consolidtaed Data'!$C401,[1]Locations!$A:$O,2,0)</f>
        <v>San Bernardino</v>
      </c>
      <c r="O8251" s="9" t="str">
        <f>VLOOKUP('Consolidtaed Data'!$D401,'[1]Sales People'!$A:$B,2,0)</f>
        <v>Larry Marshall</v>
      </c>
      <c r="P8251" s="9" t="str">
        <f>VLOOKUP('Consolidtaed Data'!$E401,[1]Customers!$A:$B,2,0)</f>
        <v>Steve Hunt</v>
      </c>
      <c r="Q8251" s="11">
        <f>WEEKDAY('Consolidtaed Data'!$F401)</f>
        <v>3</v>
      </c>
      <c r="R8251" s="9">
        <f>MONTH('Consolidtaed Data'!$F401)</f>
        <v>1</v>
      </c>
      <c r="S8251" s="9" t="str">
        <f>TEXT(Table3[[#This Row],[Purchase Date]],"MMMM")</f>
        <v>September</v>
      </c>
      <c r="T8251" s="9">
        <f>YEAR('Consolidtaed Data'!$F401)</f>
        <v>2020</v>
      </c>
    </row>
    <row r="8252" spans="1:20" x14ac:dyDescent="0.3">
      <c r="A8252" s="9" t="s">
        <v>9278</v>
      </c>
      <c r="B8252" s="9" t="s">
        <v>393</v>
      </c>
      <c r="C8252" s="9" t="s">
        <v>302</v>
      </c>
      <c r="D8252" s="9" t="s">
        <v>153</v>
      </c>
      <c r="E8252" s="9" t="s">
        <v>640</v>
      </c>
      <c r="F8252" s="12">
        <v>44459</v>
      </c>
      <c r="G8252" s="12" t="str">
        <f>VLOOKUP(Table3[[#This Row],[Product ID]],[1]Products!$A:$G,2,0)</f>
        <v>Product 84</v>
      </c>
      <c r="H8252" s="22">
        <v>2</v>
      </c>
      <c r="I8252" s="9">
        <f>VLOOKUP('Consolidtaed Data'!$B738,[1]Products!$A:$G,4,0)</f>
        <v>2241</v>
      </c>
      <c r="J8252" s="9">
        <f>VLOOKUP('Consolidtaed Data'!$B738,[1]Products!$A:$G,3,0)</f>
        <v>1367</v>
      </c>
      <c r="K8252" s="9">
        <f>'Consolidtaed Data'!$J738*'Consolidtaed Data'!$H738</f>
        <v>425</v>
      </c>
      <c r="L8252" s="9">
        <f>'Consolidtaed Data'!$I738*'Consolidtaed Data'!$H738</f>
        <v>545</v>
      </c>
      <c r="M8252" s="9">
        <f>'Consolidtaed Data'!$L738-'Consolidtaed Data'!$K738</f>
        <v>799</v>
      </c>
      <c r="N8252" s="9" t="str">
        <f>VLOOKUP('Consolidtaed Data'!$C738,[1]Locations!$A:$O,2,0)</f>
        <v>Hayward</v>
      </c>
      <c r="O8252" s="9" t="str">
        <f>VLOOKUP('Consolidtaed Data'!$D738,'[1]Sales People'!$A:$B,2,0)</f>
        <v>Clarence Fox</v>
      </c>
      <c r="P8252" s="9" t="str">
        <f>VLOOKUP('Consolidtaed Data'!$E738,[1]Customers!$A:$B,2,0)</f>
        <v>Mark Gonzalez</v>
      </c>
      <c r="Q8252" s="11">
        <f>WEEKDAY('Consolidtaed Data'!$F738)</f>
        <v>5</v>
      </c>
      <c r="R8252" s="9">
        <f>MONTH('Consolidtaed Data'!$F738)</f>
        <v>2</v>
      </c>
      <c r="S8252" s="9" t="str">
        <f>TEXT(Table3[[#This Row],[Purchase Date]],"MMMM")</f>
        <v>September</v>
      </c>
      <c r="T8252" s="9">
        <f>YEAR('Consolidtaed Data'!$F738)</f>
        <v>2020</v>
      </c>
    </row>
    <row r="8253" spans="1:20" x14ac:dyDescent="0.3">
      <c r="A8253" s="9" t="s">
        <v>9279</v>
      </c>
      <c r="B8253" s="9" t="s">
        <v>360</v>
      </c>
      <c r="C8253" s="9" t="s">
        <v>192</v>
      </c>
      <c r="D8253" s="9" t="s">
        <v>315</v>
      </c>
      <c r="E8253" s="9" t="s">
        <v>688</v>
      </c>
      <c r="F8253" s="12">
        <v>44459</v>
      </c>
      <c r="G8253" s="12" t="str">
        <f>VLOOKUP(Table3[[#This Row],[Product ID]],[1]Products!$A:$G,2,0)</f>
        <v>Product 59</v>
      </c>
      <c r="H8253" s="22">
        <v>2</v>
      </c>
      <c r="I8253" s="9">
        <f>VLOOKUP('Consolidtaed Data'!$B1120,[1]Products!$A:$G,4,0)</f>
        <v>368</v>
      </c>
      <c r="J8253" s="9">
        <f>VLOOKUP('Consolidtaed Data'!$B1120,[1]Products!$A:$G,3,0)</f>
        <v>269</v>
      </c>
      <c r="K8253" s="9">
        <f>'Consolidtaed Data'!$J1120*'Consolidtaed Data'!$H1120</f>
        <v>3702</v>
      </c>
      <c r="L8253" s="9">
        <f>'Consolidtaed Data'!$I1120*'Consolidtaed Data'!$H1120</f>
        <v>4746</v>
      </c>
      <c r="M8253" s="9">
        <f>'Consolidtaed Data'!$L1120-'Consolidtaed Data'!$K1120</f>
        <v>1953</v>
      </c>
      <c r="N8253" s="9" t="str">
        <f>VLOOKUP('Consolidtaed Data'!$C1120,[1]Locations!$A:$O,2,0)</f>
        <v>Los Angeles</v>
      </c>
      <c r="O8253" s="9" t="str">
        <f>VLOOKUP('Consolidtaed Data'!$D1120,'[1]Sales People'!$A:$B,2,0)</f>
        <v>Martin Carr</v>
      </c>
      <c r="P8253" s="9" t="str">
        <f>VLOOKUP('Consolidtaed Data'!$E1120,[1]Customers!$A:$B,2,0)</f>
        <v>Steve Wells</v>
      </c>
      <c r="Q8253" s="11">
        <f>WEEKDAY('Consolidtaed Data'!$F1120)</f>
        <v>7</v>
      </c>
      <c r="R8253" s="9">
        <f>MONTH('Consolidtaed Data'!$F1120)</f>
        <v>3</v>
      </c>
      <c r="S8253" s="9" t="str">
        <f>TEXT(Table3[[#This Row],[Purchase Date]],"MMMM")</f>
        <v>September</v>
      </c>
      <c r="T8253" s="9">
        <f>YEAR('Consolidtaed Data'!$F1120)</f>
        <v>2020</v>
      </c>
    </row>
    <row r="8254" spans="1:20" x14ac:dyDescent="0.3">
      <c r="A8254" s="9" t="s">
        <v>9280</v>
      </c>
      <c r="B8254" s="9" t="s">
        <v>284</v>
      </c>
      <c r="C8254" s="9" t="s">
        <v>104</v>
      </c>
      <c r="D8254" s="9" t="s">
        <v>123</v>
      </c>
      <c r="E8254" s="9" t="s">
        <v>1060</v>
      </c>
      <c r="F8254" s="12">
        <v>44459</v>
      </c>
      <c r="G8254" s="12" t="str">
        <f>VLOOKUP(Table3[[#This Row],[Product ID]],[1]Products!$A:$G,2,0)</f>
        <v>Product 96</v>
      </c>
      <c r="H8254" s="22">
        <v>4</v>
      </c>
      <c r="I8254" s="9">
        <f>VLOOKUP('Consolidtaed Data'!$B1174,[1]Products!$A:$G,4,0)</f>
        <v>1351</v>
      </c>
      <c r="J8254" s="9">
        <f>VLOOKUP('Consolidtaed Data'!$B1174,[1]Products!$A:$G,3,0)</f>
        <v>1108</v>
      </c>
      <c r="K8254" s="9">
        <f>'Consolidtaed Data'!$J1174*'Consolidtaed Data'!$H1174</f>
        <v>296</v>
      </c>
      <c r="L8254" s="9">
        <f>'Consolidtaed Data'!$I1174*'Consolidtaed Data'!$H1174</f>
        <v>502</v>
      </c>
      <c r="M8254" s="9">
        <f>'Consolidtaed Data'!$L1174-'Consolidtaed Data'!$K1174</f>
        <v>1964</v>
      </c>
      <c r="N8254" s="9" t="str">
        <f>VLOOKUP('Consolidtaed Data'!$C1174,[1]Locations!$A:$O,2,0)</f>
        <v>Santa Clara</v>
      </c>
      <c r="O8254" s="9" t="str">
        <f>VLOOKUP('Consolidtaed Data'!$D1174,'[1]Sales People'!$A:$B,2,0)</f>
        <v>Ernest Wheeler</v>
      </c>
      <c r="P8254" s="9" t="str">
        <f>VLOOKUP('Consolidtaed Data'!$E1174,[1]Customers!$A:$B,2,0)</f>
        <v>Anthony Turner</v>
      </c>
      <c r="Q8254" s="11">
        <f>WEEKDAY('Consolidtaed Data'!$F1174)</f>
        <v>5</v>
      </c>
      <c r="R8254" s="9">
        <f>MONTH('Consolidtaed Data'!$F1174)</f>
        <v>3</v>
      </c>
      <c r="S8254" s="9" t="str">
        <f>TEXT(Table3[[#This Row],[Purchase Date]],"MMMM")</f>
        <v>September</v>
      </c>
      <c r="T8254" s="9">
        <f>YEAR('Consolidtaed Data'!$F1174)</f>
        <v>2020</v>
      </c>
    </row>
    <row r="8255" spans="1:20" x14ac:dyDescent="0.3">
      <c r="A8255" s="9" t="s">
        <v>9281</v>
      </c>
      <c r="B8255" s="9" t="s">
        <v>411</v>
      </c>
      <c r="C8255" s="9" t="s">
        <v>421</v>
      </c>
      <c r="D8255" s="9" t="s">
        <v>329</v>
      </c>
      <c r="E8255" s="9" t="s">
        <v>2112</v>
      </c>
      <c r="F8255" s="12">
        <v>44459</v>
      </c>
      <c r="G8255" s="12" t="str">
        <f>VLOOKUP(Table3[[#This Row],[Product ID]],[1]Products!$A:$G,2,0)</f>
        <v>Product 27</v>
      </c>
      <c r="H8255" s="22">
        <v>1</v>
      </c>
      <c r="I8255" s="9">
        <f>VLOOKUP('Consolidtaed Data'!$B1188,[1]Products!$A:$G,4,0)</f>
        <v>826</v>
      </c>
      <c r="J8255" s="9">
        <f>VLOOKUP('Consolidtaed Data'!$B1188,[1]Products!$A:$G,3,0)</f>
        <v>562</v>
      </c>
      <c r="K8255" s="9">
        <f>'Consolidtaed Data'!$J1188*'Consolidtaed Data'!$H1188</f>
        <v>72</v>
      </c>
      <c r="L8255" s="9">
        <f>'Consolidtaed Data'!$I1188*'Consolidtaed Data'!$H1188</f>
        <v>136</v>
      </c>
      <c r="M8255" s="9">
        <f>'Consolidtaed Data'!$L1188-'Consolidtaed Data'!$K1188</f>
        <v>106</v>
      </c>
      <c r="N8255" s="9" t="str">
        <f>VLOOKUP('Consolidtaed Data'!$C1188,[1]Locations!$A:$O,2,0)</f>
        <v>Burbank</v>
      </c>
      <c r="O8255" s="9" t="str">
        <f>VLOOKUP('Consolidtaed Data'!$D1188,'[1]Sales People'!$A:$B,2,0)</f>
        <v>Jerry Perry</v>
      </c>
      <c r="P8255" s="9" t="str">
        <f>VLOOKUP('Consolidtaed Data'!$E1188,[1]Customers!$A:$B,2,0)</f>
        <v>Ronald Anderson</v>
      </c>
      <c r="Q8255" s="11">
        <f>WEEKDAY('Consolidtaed Data'!$F1188)</f>
        <v>6</v>
      </c>
      <c r="R8255" s="9">
        <f>MONTH('Consolidtaed Data'!$F1188)</f>
        <v>3</v>
      </c>
      <c r="S8255" s="9" t="str">
        <f>TEXT(Table3[[#This Row],[Purchase Date]],"MMMM")</f>
        <v>September</v>
      </c>
      <c r="T8255" s="9">
        <f>YEAR('Consolidtaed Data'!$F1188)</f>
        <v>2020</v>
      </c>
    </row>
    <row r="8256" spans="1:20" x14ac:dyDescent="0.3">
      <c r="A8256" s="9" t="s">
        <v>9282</v>
      </c>
      <c r="B8256" s="9" t="s">
        <v>156</v>
      </c>
      <c r="C8256" s="9" t="s">
        <v>108</v>
      </c>
      <c r="D8256" s="9" t="s">
        <v>193</v>
      </c>
      <c r="E8256" s="9" t="s">
        <v>1201</v>
      </c>
      <c r="F8256" s="12">
        <v>44459</v>
      </c>
      <c r="G8256" s="12" t="str">
        <f>VLOOKUP(Table3[[#This Row],[Product ID]],[1]Products!$A:$G,2,0)</f>
        <v>Product 21</v>
      </c>
      <c r="H8256" s="22">
        <v>1</v>
      </c>
      <c r="I8256" s="9">
        <f>VLOOKUP('Consolidtaed Data'!$B1639,[1]Products!$A:$G,4,0)</f>
        <v>1635</v>
      </c>
      <c r="J8256" s="9">
        <f>VLOOKUP('Consolidtaed Data'!$B1639,[1]Products!$A:$G,3,0)</f>
        <v>1046</v>
      </c>
      <c r="K8256" s="9">
        <f>'Consolidtaed Data'!$J1639*'Consolidtaed Data'!$H1639</f>
        <v>4554</v>
      </c>
      <c r="L8256" s="9">
        <f>'Consolidtaed Data'!$I1639*'Consolidtaed Data'!$H1639</f>
        <v>7230</v>
      </c>
      <c r="M8256" s="9">
        <f>'Consolidtaed Data'!$L1639-'Consolidtaed Data'!$K1639</f>
        <v>267</v>
      </c>
      <c r="N8256" s="9" t="str">
        <f>VLOOKUP('Consolidtaed Data'!$C1639,[1]Locations!$A:$O,2,0)</f>
        <v>Santa Clarita</v>
      </c>
      <c r="O8256" s="9" t="str">
        <f>VLOOKUP('Consolidtaed Data'!$D1639,'[1]Sales People'!$A:$B,2,0)</f>
        <v>Robert Reed</v>
      </c>
      <c r="P8256" s="9" t="str">
        <f>VLOOKUP('Consolidtaed Data'!$E1639,[1]Customers!$A:$B,2,0)</f>
        <v>Roger Thompson</v>
      </c>
      <c r="Q8256" s="11">
        <f>WEEKDAY('Consolidtaed Data'!$F1639)</f>
        <v>4</v>
      </c>
      <c r="R8256" s="9">
        <f>MONTH('Consolidtaed Data'!$F1639)</f>
        <v>4</v>
      </c>
      <c r="S8256" s="9" t="str">
        <f>TEXT(Table3[[#This Row],[Purchase Date]],"MMMM")</f>
        <v>September</v>
      </c>
      <c r="T8256" s="9">
        <f>YEAR('Consolidtaed Data'!$F1639)</f>
        <v>2020</v>
      </c>
    </row>
    <row r="8257" spans="1:20" x14ac:dyDescent="0.3">
      <c r="A8257" s="9" t="s">
        <v>9283</v>
      </c>
      <c r="B8257" s="9" t="s">
        <v>209</v>
      </c>
      <c r="C8257" s="9" t="s">
        <v>458</v>
      </c>
      <c r="D8257" s="9" t="s">
        <v>13</v>
      </c>
      <c r="E8257" s="9" t="s">
        <v>445</v>
      </c>
      <c r="F8257" s="12">
        <v>44459</v>
      </c>
      <c r="G8257" s="12" t="str">
        <f>VLOOKUP(Table3[[#This Row],[Product ID]],[1]Products!$A:$G,2,0)</f>
        <v>Product 86</v>
      </c>
      <c r="H8257" s="22">
        <v>3</v>
      </c>
      <c r="I8257" s="9">
        <f>VLOOKUP('Consolidtaed Data'!$B2297,[1]Products!$A:$G,4,0)</f>
        <v>1500</v>
      </c>
      <c r="J8257" s="9">
        <f>VLOOKUP('Consolidtaed Data'!$B2297,[1]Products!$A:$G,3,0)</f>
        <v>900</v>
      </c>
      <c r="K8257" s="9">
        <f>'Consolidtaed Data'!$J2297*'Consolidtaed Data'!$H2297</f>
        <v>1275</v>
      </c>
      <c r="L8257" s="9">
        <f>'Consolidtaed Data'!$I2297*'Consolidtaed Data'!$H2297</f>
        <v>1635</v>
      </c>
      <c r="M8257" s="9">
        <f>'Consolidtaed Data'!$L2297-'Consolidtaed Data'!$K2297</f>
        <v>782</v>
      </c>
      <c r="N8257" s="9" t="str">
        <f>VLOOKUP('Consolidtaed Data'!$C2297,[1]Locations!$A:$O,2,0)</f>
        <v>Temecula</v>
      </c>
      <c r="O8257" s="9" t="str">
        <f>VLOOKUP('Consolidtaed Data'!$D2297,'[1]Sales People'!$A:$B,2,0)</f>
        <v>Eugene Holmes</v>
      </c>
      <c r="P8257" s="9" t="str">
        <f>VLOOKUP('Consolidtaed Data'!$E2297,[1]Customers!$A:$B,2,0)</f>
        <v>Douglas Franklin</v>
      </c>
      <c r="Q8257" s="11">
        <f>WEEKDAY('Consolidtaed Data'!$F2297)</f>
        <v>3</v>
      </c>
      <c r="R8257" s="9">
        <f>MONTH('Consolidtaed Data'!$F2297)</f>
        <v>6</v>
      </c>
      <c r="S8257" s="9" t="str">
        <f>TEXT(Table3[[#This Row],[Purchase Date]],"MMMM")</f>
        <v>September</v>
      </c>
      <c r="T8257" s="9">
        <f>YEAR('Consolidtaed Data'!$F2297)</f>
        <v>2020</v>
      </c>
    </row>
    <row r="8258" spans="1:20" x14ac:dyDescent="0.3">
      <c r="A8258" s="9" t="s">
        <v>9284</v>
      </c>
      <c r="B8258" s="9" t="s">
        <v>240</v>
      </c>
      <c r="C8258" s="9" t="s">
        <v>99</v>
      </c>
      <c r="D8258" s="9" t="s">
        <v>174</v>
      </c>
      <c r="E8258" s="9" t="s">
        <v>1039</v>
      </c>
      <c r="F8258" s="12">
        <v>44459</v>
      </c>
      <c r="G8258" s="12" t="str">
        <f>VLOOKUP(Table3[[#This Row],[Product ID]],[1]Products!$A:$G,2,0)</f>
        <v>Product 70</v>
      </c>
      <c r="H8258" s="22">
        <v>4</v>
      </c>
      <c r="I8258" s="9">
        <f>VLOOKUP('Consolidtaed Data'!$B2701,[1]Products!$A:$G,4,0)</f>
        <v>913</v>
      </c>
      <c r="J8258" s="9">
        <f>VLOOKUP('Consolidtaed Data'!$B2701,[1]Products!$A:$G,3,0)</f>
        <v>584</v>
      </c>
      <c r="K8258" s="9">
        <f>'Consolidtaed Data'!$J2701*'Consolidtaed Data'!$H2701</f>
        <v>3882</v>
      </c>
      <c r="L8258" s="9">
        <f>'Consolidtaed Data'!$I2701*'Consolidtaed Data'!$H2701</f>
        <v>5544</v>
      </c>
      <c r="M8258" s="9">
        <f>'Consolidtaed Data'!$L2701-'Consolidtaed Data'!$K2701</f>
        <v>13</v>
      </c>
      <c r="N8258" s="9" t="str">
        <f>VLOOKUP('Consolidtaed Data'!$C2701,[1]Locations!$A:$O,2,0)</f>
        <v>San Francisco</v>
      </c>
      <c r="O8258" s="9" t="str">
        <f>VLOOKUP('Consolidtaed Data'!$D2701,'[1]Sales People'!$A:$B,2,0)</f>
        <v>Martin Perry</v>
      </c>
      <c r="P8258" s="9" t="str">
        <f>VLOOKUP('Consolidtaed Data'!$E2701,[1]Customers!$A:$B,2,0)</f>
        <v>Todd Price</v>
      </c>
      <c r="Q8258" s="11">
        <f>WEEKDAY('Consolidtaed Data'!$F2701)</f>
        <v>5</v>
      </c>
      <c r="R8258" s="9">
        <f>MONTH('Consolidtaed Data'!$F2701)</f>
        <v>7</v>
      </c>
      <c r="S8258" s="9" t="str">
        <f>TEXT(Table3[[#This Row],[Purchase Date]],"MMMM")</f>
        <v>September</v>
      </c>
      <c r="T8258" s="9">
        <f>YEAR('Consolidtaed Data'!$F2701)</f>
        <v>2020</v>
      </c>
    </row>
    <row r="8259" spans="1:20" x14ac:dyDescent="0.3">
      <c r="A8259" s="9" t="s">
        <v>9285</v>
      </c>
      <c r="B8259" s="9" t="s">
        <v>503</v>
      </c>
      <c r="C8259" s="9" t="s">
        <v>458</v>
      </c>
      <c r="D8259" s="9" t="s">
        <v>80</v>
      </c>
      <c r="E8259" s="9" t="s">
        <v>1953</v>
      </c>
      <c r="F8259" s="12">
        <v>44459</v>
      </c>
      <c r="G8259" s="12" t="str">
        <f>VLOOKUP(Table3[[#This Row],[Product ID]],[1]Products!$A:$G,2,0)</f>
        <v>Product 99</v>
      </c>
      <c r="H8259" s="22">
        <v>1</v>
      </c>
      <c r="I8259" s="9">
        <f>VLOOKUP('Consolidtaed Data'!$B2841,[1]Products!$A:$G,4,0)</f>
        <v>368</v>
      </c>
      <c r="J8259" s="9">
        <f>VLOOKUP('Consolidtaed Data'!$B2841,[1]Products!$A:$G,3,0)</f>
        <v>294</v>
      </c>
      <c r="K8259" s="9">
        <f>'Consolidtaed Data'!$J2841*'Consolidtaed Data'!$H2841</f>
        <v>2582</v>
      </c>
      <c r="L8259" s="9">
        <f>'Consolidtaed Data'!$I2841*'Consolidtaed Data'!$H2841</f>
        <v>4782</v>
      </c>
      <c r="M8259" s="9">
        <f>'Consolidtaed Data'!$L2841-'Consolidtaed Data'!$K2841</f>
        <v>436</v>
      </c>
      <c r="N8259" s="9" t="str">
        <f>VLOOKUP('Consolidtaed Data'!$C2841,[1]Locations!$A:$O,2,0)</f>
        <v>Santa Maria</v>
      </c>
      <c r="O8259" s="9" t="str">
        <f>VLOOKUP('Consolidtaed Data'!$D2841,'[1]Sales People'!$A:$B,2,0)</f>
        <v>Brian Thomas</v>
      </c>
      <c r="P8259" s="9" t="str">
        <f>VLOOKUP('Consolidtaed Data'!$E2841,[1]Customers!$A:$B,2,0)</f>
        <v>Billy Adams</v>
      </c>
      <c r="Q8259" s="11">
        <f>WEEKDAY('Consolidtaed Data'!$F2841)</f>
        <v>2</v>
      </c>
      <c r="R8259" s="9">
        <f>MONTH('Consolidtaed Data'!$F2841)</f>
        <v>7</v>
      </c>
      <c r="S8259" s="9" t="str">
        <f>TEXT(Table3[[#This Row],[Purchase Date]],"MMMM")</f>
        <v>September</v>
      </c>
      <c r="T8259" s="9">
        <f>YEAR('Consolidtaed Data'!$F2841)</f>
        <v>2020</v>
      </c>
    </row>
    <row r="8260" spans="1:20" x14ac:dyDescent="0.3">
      <c r="A8260" s="9" t="s">
        <v>9286</v>
      </c>
      <c r="B8260" s="9" t="s">
        <v>20</v>
      </c>
      <c r="C8260" s="9" t="s">
        <v>504</v>
      </c>
      <c r="D8260" s="9" t="s">
        <v>272</v>
      </c>
      <c r="E8260" s="9" t="s">
        <v>1309</v>
      </c>
      <c r="F8260" s="12">
        <v>44459</v>
      </c>
      <c r="G8260" s="12" t="str">
        <f>VLOOKUP(Table3[[#This Row],[Product ID]],[1]Products!$A:$G,2,0)</f>
        <v>Product 98</v>
      </c>
      <c r="H8260" s="22">
        <v>1</v>
      </c>
      <c r="I8260" s="9">
        <f>VLOOKUP('Consolidtaed Data'!$B3045,[1]Products!$A:$G,4,0)</f>
        <v>1405</v>
      </c>
      <c r="J8260" s="9">
        <f>VLOOKUP('Consolidtaed Data'!$B3045,[1]Products!$A:$G,3,0)</f>
        <v>1054</v>
      </c>
      <c r="K8260" s="9">
        <f>'Consolidtaed Data'!$J3045*'Consolidtaed Data'!$H3045</f>
        <v>4936</v>
      </c>
      <c r="L8260" s="9">
        <f>'Consolidtaed Data'!$I3045*'Consolidtaed Data'!$H3045</f>
        <v>6328</v>
      </c>
      <c r="M8260" s="9">
        <f>'Consolidtaed Data'!$L3045-'Consolidtaed Data'!$K3045</f>
        <v>1797</v>
      </c>
      <c r="N8260" s="9" t="str">
        <f>VLOOKUP('Consolidtaed Data'!$C3045,[1]Locations!$A:$O,2,0)</f>
        <v>Norwalk</v>
      </c>
      <c r="O8260" s="9" t="str">
        <f>VLOOKUP('Consolidtaed Data'!$D3045,'[1]Sales People'!$A:$B,2,0)</f>
        <v>Henry Nelson</v>
      </c>
      <c r="P8260" s="9" t="str">
        <f>VLOOKUP('Consolidtaed Data'!$E3045,[1]Customers!$A:$B,2,0)</f>
        <v>Randy Webb</v>
      </c>
      <c r="Q8260" s="11">
        <f>WEEKDAY('Consolidtaed Data'!$F3045)</f>
        <v>3</v>
      </c>
      <c r="R8260" s="9">
        <f>MONTH('Consolidtaed Data'!$F3045)</f>
        <v>8</v>
      </c>
      <c r="S8260" s="9" t="str">
        <f>TEXT(Table3[[#This Row],[Purchase Date]],"MMMM")</f>
        <v>September</v>
      </c>
      <c r="T8260" s="9">
        <f>YEAR('Consolidtaed Data'!$F3045)</f>
        <v>2020</v>
      </c>
    </row>
    <row r="8261" spans="1:20" x14ac:dyDescent="0.3">
      <c r="A8261" s="9" t="s">
        <v>9287</v>
      </c>
      <c r="B8261" s="9" t="s">
        <v>311</v>
      </c>
      <c r="C8261" s="9" t="s">
        <v>249</v>
      </c>
      <c r="D8261" s="9" t="s">
        <v>149</v>
      </c>
      <c r="E8261" s="9" t="s">
        <v>735</v>
      </c>
      <c r="F8261" s="12">
        <v>44459</v>
      </c>
      <c r="G8261" s="12" t="str">
        <f>VLOOKUP(Table3[[#This Row],[Product ID]],[1]Products!$A:$G,2,0)</f>
        <v>Product 33</v>
      </c>
      <c r="H8261" s="22">
        <v>1</v>
      </c>
      <c r="I8261" s="9">
        <f>VLOOKUP('Consolidtaed Data'!$B3252,[1]Products!$A:$G,4,0)</f>
        <v>530</v>
      </c>
      <c r="J8261" s="9">
        <f>VLOOKUP('Consolidtaed Data'!$B3252,[1]Products!$A:$G,3,0)</f>
        <v>424</v>
      </c>
      <c r="K8261" s="9">
        <f>'Consolidtaed Data'!$J3252*'Consolidtaed Data'!$H3252</f>
        <v>4419</v>
      </c>
      <c r="L8261" s="9">
        <f>'Consolidtaed Data'!$I3252*'Consolidtaed Data'!$H3252</f>
        <v>7491</v>
      </c>
      <c r="M8261" s="9">
        <f>'Consolidtaed Data'!$L3252-'Consolidtaed Data'!$K3252</f>
        <v>248</v>
      </c>
      <c r="N8261" s="9" t="str">
        <f>VLOOKUP('Consolidtaed Data'!$C3252,[1]Locations!$A:$O,2,0)</f>
        <v>Palmdale</v>
      </c>
      <c r="O8261" s="9" t="str">
        <f>VLOOKUP('Consolidtaed Data'!$D3252,'[1]Sales People'!$A:$B,2,0)</f>
        <v>Charles Harper</v>
      </c>
      <c r="P8261" s="9" t="str">
        <f>VLOOKUP('Consolidtaed Data'!$E3252,[1]Customers!$A:$B,2,0)</f>
        <v>Carlos Stewart</v>
      </c>
      <c r="Q8261" s="11">
        <f>WEEKDAY('Consolidtaed Data'!$F3252)</f>
        <v>6</v>
      </c>
      <c r="R8261" s="9">
        <f>MONTH('Consolidtaed Data'!$F3252)</f>
        <v>8</v>
      </c>
      <c r="S8261" s="9" t="str">
        <f>TEXT(Table3[[#This Row],[Purchase Date]],"MMMM")</f>
        <v>September</v>
      </c>
      <c r="T8261" s="9">
        <f>YEAR('Consolidtaed Data'!$F3252)</f>
        <v>2020</v>
      </c>
    </row>
    <row r="8262" spans="1:20" x14ac:dyDescent="0.3">
      <c r="A8262" s="9" t="s">
        <v>9288</v>
      </c>
      <c r="B8262" s="9" t="s">
        <v>54</v>
      </c>
      <c r="C8262" s="9" t="s">
        <v>90</v>
      </c>
      <c r="D8262" s="9" t="s">
        <v>229</v>
      </c>
      <c r="E8262" s="9" t="s">
        <v>47</v>
      </c>
      <c r="F8262" s="12">
        <v>44459</v>
      </c>
      <c r="G8262" s="12" t="str">
        <f>VLOOKUP(Table3[[#This Row],[Product ID]],[1]Products!$A:$G,2,0)</f>
        <v>Product 41</v>
      </c>
      <c r="H8262" s="22">
        <v>2</v>
      </c>
      <c r="I8262" s="9">
        <f>VLOOKUP('Consolidtaed Data'!$B3416,[1]Products!$A:$G,4,0)</f>
        <v>1638</v>
      </c>
      <c r="J8262" s="9">
        <f>VLOOKUP('Consolidtaed Data'!$B3416,[1]Products!$A:$G,3,0)</f>
        <v>1261</v>
      </c>
      <c r="K8262" s="9">
        <f>'Consolidtaed Data'!$J3416*'Consolidtaed Data'!$H3416</f>
        <v>1190</v>
      </c>
      <c r="L8262" s="9">
        <f>'Consolidtaed Data'!$I3416*'Consolidtaed Data'!$H3416</f>
        <v>1566</v>
      </c>
      <c r="M8262" s="9">
        <f>'Consolidtaed Data'!$L3416-'Consolidtaed Data'!$K3416</f>
        <v>376</v>
      </c>
      <c r="N8262" s="9" t="str">
        <f>VLOOKUP('Consolidtaed Data'!$C3416,[1]Locations!$A:$O,2,0)</f>
        <v>Downey</v>
      </c>
      <c r="O8262" s="9" t="str">
        <f>VLOOKUP('Consolidtaed Data'!$D3416,'[1]Sales People'!$A:$B,2,0)</f>
        <v>Ernest Wheeler</v>
      </c>
      <c r="P8262" s="9" t="str">
        <f>VLOOKUP('Consolidtaed Data'!$E3416,[1]Customers!$A:$B,2,0)</f>
        <v>Shawn Scott</v>
      </c>
      <c r="Q8262" s="11">
        <f>WEEKDAY('Consolidtaed Data'!$F3416)</f>
        <v>2</v>
      </c>
      <c r="R8262" s="9">
        <f>MONTH('Consolidtaed Data'!$F3416)</f>
        <v>9</v>
      </c>
      <c r="S8262" s="9" t="str">
        <f>TEXT(Table3[[#This Row],[Purchase Date]],"MMMM")</f>
        <v>September</v>
      </c>
      <c r="T8262" s="9">
        <f>YEAR('Consolidtaed Data'!$F3416)</f>
        <v>2020</v>
      </c>
    </row>
    <row r="8263" spans="1:20" x14ac:dyDescent="0.3">
      <c r="A8263" s="9" t="s">
        <v>9289</v>
      </c>
      <c r="B8263" s="9" t="s">
        <v>248</v>
      </c>
      <c r="C8263" s="9" t="s">
        <v>157</v>
      </c>
      <c r="D8263" s="9" t="s">
        <v>206</v>
      </c>
      <c r="E8263" s="9" t="s">
        <v>128</v>
      </c>
      <c r="F8263" s="12">
        <v>44459</v>
      </c>
      <c r="G8263" s="12" t="str">
        <f>VLOOKUP(Table3[[#This Row],[Product ID]],[1]Products!$A:$G,2,0)</f>
        <v>Product 97</v>
      </c>
      <c r="H8263" s="22">
        <v>3</v>
      </c>
      <c r="I8263" s="9">
        <f>VLOOKUP('Consolidtaed Data'!$B3427,[1]Products!$A:$G,4,0)</f>
        <v>1967</v>
      </c>
      <c r="J8263" s="9">
        <f>VLOOKUP('Consolidtaed Data'!$B3427,[1]Products!$A:$G,3,0)</f>
        <v>1397</v>
      </c>
      <c r="K8263" s="9">
        <f>'Consolidtaed Data'!$J3427*'Consolidtaed Data'!$H3427</f>
        <v>589</v>
      </c>
      <c r="L8263" s="9">
        <f>'Consolidtaed Data'!$I3427*'Consolidtaed Data'!$H3427</f>
        <v>1052</v>
      </c>
      <c r="M8263" s="9">
        <f>'Consolidtaed Data'!$L3427-'Consolidtaed Data'!$K3427</f>
        <v>431</v>
      </c>
      <c r="N8263" s="9" t="str">
        <f>VLOOKUP('Consolidtaed Data'!$C3427,[1]Locations!$A:$O,2,0)</f>
        <v>El Cajon</v>
      </c>
      <c r="O8263" s="9" t="str">
        <f>VLOOKUP('Consolidtaed Data'!$D3427,'[1]Sales People'!$A:$B,2,0)</f>
        <v>Henry Nelson</v>
      </c>
      <c r="P8263" s="9" t="str">
        <f>VLOOKUP('Consolidtaed Data'!$E3427,[1]Customers!$A:$B,2,0)</f>
        <v>Edward Wright</v>
      </c>
      <c r="Q8263" s="11">
        <f>WEEKDAY('Consolidtaed Data'!$F3427)</f>
        <v>3</v>
      </c>
      <c r="R8263" s="9">
        <f>MONTH('Consolidtaed Data'!$F3427)</f>
        <v>9</v>
      </c>
      <c r="S8263" s="9" t="str">
        <f>TEXT(Table3[[#This Row],[Purchase Date]],"MMMM")</f>
        <v>September</v>
      </c>
      <c r="T8263" s="9">
        <f>YEAR('Consolidtaed Data'!$F3427)</f>
        <v>2020</v>
      </c>
    </row>
    <row r="8264" spans="1:20" x14ac:dyDescent="0.3">
      <c r="A8264" s="9" t="s">
        <v>9290</v>
      </c>
      <c r="B8264" s="9" t="s">
        <v>230</v>
      </c>
      <c r="C8264" s="9" t="s">
        <v>504</v>
      </c>
      <c r="D8264" s="9" t="s">
        <v>17</v>
      </c>
      <c r="E8264" s="9" t="s">
        <v>1887</v>
      </c>
      <c r="F8264" s="12">
        <v>44459</v>
      </c>
      <c r="G8264" s="12" t="str">
        <f>VLOOKUP(Table3[[#This Row],[Product ID]],[1]Products!$A:$G,2,0)</f>
        <v>Product 31</v>
      </c>
      <c r="H8264" s="22">
        <v>3</v>
      </c>
      <c r="I8264" s="9">
        <f>VLOOKUP('Consolidtaed Data'!$B3670,[1]Products!$A:$G,4,0)</f>
        <v>847</v>
      </c>
      <c r="J8264" s="9">
        <f>VLOOKUP('Consolidtaed Data'!$B3670,[1]Products!$A:$G,3,0)</f>
        <v>534</v>
      </c>
      <c r="K8264" s="9">
        <f>'Consolidtaed Data'!$J3670*'Consolidtaed Data'!$H3670</f>
        <v>774</v>
      </c>
      <c r="L8264" s="9">
        <f>'Consolidtaed Data'!$I3670*'Consolidtaed Data'!$H3670</f>
        <v>1334</v>
      </c>
      <c r="M8264" s="9">
        <f>'Consolidtaed Data'!$L3670-'Consolidtaed Data'!$K3670</f>
        <v>939</v>
      </c>
      <c r="N8264" s="9" t="str">
        <f>VLOOKUP('Consolidtaed Data'!$C3670,[1]Locations!$A:$O,2,0)</f>
        <v>Sunnyvale</v>
      </c>
      <c r="O8264" s="9" t="str">
        <f>VLOOKUP('Consolidtaed Data'!$D3670,'[1]Sales People'!$A:$B,2,0)</f>
        <v>Larry Marshall</v>
      </c>
      <c r="P8264" s="9" t="str">
        <f>VLOOKUP('Consolidtaed Data'!$E3670,[1]Customers!$A:$B,2,0)</f>
        <v>Samuel Hamilton</v>
      </c>
      <c r="Q8264" s="11">
        <f>WEEKDAY('Consolidtaed Data'!$F3670)</f>
        <v>6</v>
      </c>
      <c r="R8264" s="9">
        <f>MONTH('Consolidtaed Data'!$F3670)</f>
        <v>9</v>
      </c>
      <c r="S8264" s="9" t="str">
        <f>TEXT(Table3[[#This Row],[Purchase Date]],"MMMM")</f>
        <v>September</v>
      </c>
      <c r="T8264" s="9">
        <f>YEAR('Consolidtaed Data'!$F3670)</f>
        <v>2020</v>
      </c>
    </row>
    <row r="8265" spans="1:20" x14ac:dyDescent="0.3">
      <c r="A8265" s="9" t="s">
        <v>9291</v>
      </c>
      <c r="B8265" s="9" t="s">
        <v>93</v>
      </c>
      <c r="C8265" s="9" t="s">
        <v>210</v>
      </c>
      <c r="D8265" s="9" t="s">
        <v>206</v>
      </c>
      <c r="E8265" s="9" t="s">
        <v>434</v>
      </c>
      <c r="F8265" s="12">
        <v>44460</v>
      </c>
      <c r="G8265" s="12" t="str">
        <f>VLOOKUP(Table3[[#This Row],[Product ID]],[1]Products!$A:$G,2,0)</f>
        <v>Product 71</v>
      </c>
      <c r="H8265" s="22">
        <v>4</v>
      </c>
      <c r="I8265" s="9">
        <f>VLOOKUP('Consolidtaed Data'!$B100,[1]Products!$A:$G,4,0)</f>
        <v>1380</v>
      </c>
      <c r="J8265" s="9">
        <f>VLOOKUP('Consolidtaed Data'!$B100,[1]Products!$A:$G,3,0)</f>
        <v>1090</v>
      </c>
      <c r="K8265" s="9">
        <f>'Consolidtaed Data'!$J100*'Consolidtaed Data'!$H100</f>
        <v>945</v>
      </c>
      <c r="L8265" s="9">
        <f>'Consolidtaed Data'!$I100*'Consolidtaed Data'!$H100</f>
        <v>1889</v>
      </c>
      <c r="M8265" s="9">
        <f>'Consolidtaed Data'!$L100-'Consolidtaed Data'!$K100</f>
        <v>754</v>
      </c>
      <c r="N8265" s="9" t="str">
        <f>VLOOKUP('Consolidtaed Data'!$C100,[1]Locations!$A:$O,2,0)</f>
        <v>Rialto</v>
      </c>
      <c r="O8265" s="9" t="str">
        <f>VLOOKUP('Consolidtaed Data'!$D100,'[1]Sales People'!$A:$B,2,0)</f>
        <v>Jimmy Young</v>
      </c>
      <c r="P8265" s="9" t="str">
        <f>VLOOKUP('Consolidtaed Data'!$E100,[1]Customers!$A:$B,2,0)</f>
        <v>Arthur Welch</v>
      </c>
      <c r="Q8265" s="11">
        <f>WEEKDAY('Consolidtaed Data'!$F100)</f>
        <v>4</v>
      </c>
      <c r="R8265" s="9">
        <f>MONTH('Consolidtaed Data'!$F100)</f>
        <v>1</v>
      </c>
      <c r="S8265" s="9" t="str">
        <f>TEXT(Table3[[#This Row],[Purchase Date]],"MMMM")</f>
        <v>September</v>
      </c>
      <c r="T8265" s="9">
        <f>YEAR('Consolidtaed Data'!$F100)</f>
        <v>2020</v>
      </c>
    </row>
    <row r="8266" spans="1:20" x14ac:dyDescent="0.3">
      <c r="A8266" s="9" t="s">
        <v>9292</v>
      </c>
      <c r="B8266" s="9" t="s">
        <v>495</v>
      </c>
      <c r="C8266" s="9" t="s">
        <v>253</v>
      </c>
      <c r="D8266" s="9" t="s">
        <v>22</v>
      </c>
      <c r="E8266" s="9" t="s">
        <v>491</v>
      </c>
      <c r="F8266" s="12">
        <v>44460</v>
      </c>
      <c r="G8266" s="12" t="str">
        <f>VLOOKUP(Table3[[#This Row],[Product ID]],[1]Products!$A:$G,2,0)</f>
        <v>Product 15</v>
      </c>
      <c r="H8266" s="22">
        <v>2</v>
      </c>
      <c r="I8266" s="9">
        <f>VLOOKUP('Consolidtaed Data'!$B120,[1]Products!$A:$G,4,0)</f>
        <v>1798</v>
      </c>
      <c r="J8266" s="9">
        <f>VLOOKUP('Consolidtaed Data'!$B120,[1]Products!$A:$G,3,0)</f>
        <v>971</v>
      </c>
      <c r="K8266" s="9">
        <f>'Consolidtaed Data'!$J120*'Consolidtaed Data'!$H120</f>
        <v>3032</v>
      </c>
      <c r="L8266" s="9">
        <f>'Consolidtaed Data'!$I120*'Consolidtaed Data'!$H120</f>
        <v>3566</v>
      </c>
      <c r="M8266" s="9">
        <f>'Consolidtaed Data'!$L120-'Consolidtaed Data'!$K120</f>
        <v>2070</v>
      </c>
      <c r="N8266" s="9" t="str">
        <f>VLOOKUP('Consolidtaed Data'!$C120,[1]Locations!$A:$O,2,0)</f>
        <v>Santa Clara</v>
      </c>
      <c r="O8266" s="9" t="str">
        <f>VLOOKUP('Consolidtaed Data'!$D120,'[1]Sales People'!$A:$B,2,0)</f>
        <v>Roger Ramos</v>
      </c>
      <c r="P8266" s="9" t="str">
        <f>VLOOKUP('Consolidtaed Data'!$E120,[1]Customers!$A:$B,2,0)</f>
        <v>Kevin Campbell</v>
      </c>
      <c r="Q8266" s="11">
        <f>WEEKDAY('Consolidtaed Data'!$F120)</f>
        <v>6</v>
      </c>
      <c r="R8266" s="9">
        <f>MONTH('Consolidtaed Data'!$F120)</f>
        <v>1</v>
      </c>
      <c r="S8266" s="9" t="str">
        <f>TEXT(Table3[[#This Row],[Purchase Date]],"MMMM")</f>
        <v>September</v>
      </c>
      <c r="T8266" s="9">
        <f>YEAR('Consolidtaed Data'!$F120)</f>
        <v>2020</v>
      </c>
    </row>
    <row r="8267" spans="1:20" x14ac:dyDescent="0.3">
      <c r="A8267" s="9" t="s">
        <v>9293</v>
      </c>
      <c r="B8267" s="9" t="s">
        <v>742</v>
      </c>
      <c r="C8267" s="9" t="s">
        <v>50</v>
      </c>
      <c r="D8267" s="9" t="s">
        <v>9</v>
      </c>
      <c r="E8267" s="9" t="s">
        <v>540</v>
      </c>
      <c r="F8267" s="12">
        <v>44460</v>
      </c>
      <c r="G8267" s="12" t="str">
        <f>VLOOKUP(Table3[[#This Row],[Product ID]],[1]Products!$A:$G,2,0)</f>
        <v>Product 90</v>
      </c>
      <c r="H8267" s="22">
        <v>1</v>
      </c>
      <c r="I8267" s="9">
        <f>VLOOKUP('Consolidtaed Data'!$B150,[1]Products!$A:$G,4,0)</f>
        <v>2410</v>
      </c>
      <c r="J8267" s="9">
        <f>VLOOKUP('Consolidtaed Data'!$B150,[1]Products!$A:$G,3,0)</f>
        <v>1518</v>
      </c>
      <c r="K8267" s="9">
        <f>'Consolidtaed Data'!$J150*'Consolidtaed Data'!$H150</f>
        <v>2358</v>
      </c>
      <c r="L8267" s="9">
        <f>'Consolidtaed Data'!$I150*'Consolidtaed Data'!$H150</f>
        <v>2841</v>
      </c>
      <c r="M8267" s="9">
        <f>'Consolidtaed Data'!$L150-'Consolidtaed Data'!$K150</f>
        <v>368</v>
      </c>
      <c r="N8267" s="9" t="str">
        <f>VLOOKUP('Consolidtaed Data'!$C150,[1]Locations!$A:$O,2,0)</f>
        <v>Pasadena</v>
      </c>
      <c r="O8267" s="9" t="str">
        <f>VLOOKUP('Consolidtaed Data'!$D150,'[1]Sales People'!$A:$B,2,0)</f>
        <v>Eugene Holmes</v>
      </c>
      <c r="P8267" s="9" t="str">
        <f>VLOOKUP('Consolidtaed Data'!$E150,[1]Customers!$A:$B,2,0)</f>
        <v>Earl Robinson</v>
      </c>
      <c r="Q8267" s="11">
        <f>WEEKDAY('Consolidtaed Data'!$F150)</f>
        <v>7</v>
      </c>
      <c r="R8267" s="9">
        <f>MONTH('Consolidtaed Data'!$F150)</f>
        <v>1</v>
      </c>
      <c r="S8267" s="9" t="str">
        <f>TEXT(Table3[[#This Row],[Purchase Date]],"MMMM")</f>
        <v>September</v>
      </c>
      <c r="T8267" s="9">
        <f>YEAR('Consolidtaed Data'!$F150)</f>
        <v>2020</v>
      </c>
    </row>
    <row r="8268" spans="1:20" x14ac:dyDescent="0.3">
      <c r="A8268" s="9" t="s">
        <v>9294</v>
      </c>
      <c r="B8268" s="9" t="s">
        <v>529</v>
      </c>
      <c r="C8268" s="9" t="s">
        <v>12</v>
      </c>
      <c r="D8268" s="9" t="s">
        <v>13</v>
      </c>
      <c r="E8268" s="9" t="s">
        <v>498</v>
      </c>
      <c r="F8268" s="12">
        <v>44460</v>
      </c>
      <c r="G8268" s="12" t="str">
        <f>VLOOKUP(Table3[[#This Row],[Product ID]],[1]Products!$A:$G,2,0)</f>
        <v>Product 56</v>
      </c>
      <c r="H8268" s="22">
        <v>3</v>
      </c>
      <c r="I8268" s="9">
        <f>VLOOKUP('Consolidtaed Data'!$B367,[1]Products!$A:$G,4,0)</f>
        <v>368</v>
      </c>
      <c r="J8268" s="9">
        <f>VLOOKUP('Consolidtaed Data'!$B367,[1]Products!$A:$G,3,0)</f>
        <v>269</v>
      </c>
      <c r="K8268" s="9">
        <f>'Consolidtaed Data'!$J367*'Consolidtaed Data'!$H367</f>
        <v>2460</v>
      </c>
      <c r="L8268" s="9">
        <f>'Consolidtaed Data'!$I367*'Consolidtaed Data'!$H367</f>
        <v>3566</v>
      </c>
      <c r="M8268" s="9">
        <f>'Consolidtaed Data'!$L367-'Consolidtaed Data'!$K367</f>
        <v>1748</v>
      </c>
      <c r="N8268" s="9" t="str">
        <f>VLOOKUP('Consolidtaed Data'!$C367,[1]Locations!$A:$O,2,0)</f>
        <v>Antioch</v>
      </c>
      <c r="O8268" s="9" t="str">
        <f>VLOOKUP('Consolidtaed Data'!$D367,'[1]Sales People'!$A:$B,2,0)</f>
        <v>Ryan Welch</v>
      </c>
      <c r="P8268" s="9" t="str">
        <f>VLOOKUP('Consolidtaed Data'!$E367,[1]Customers!$A:$B,2,0)</f>
        <v>Arthur Roberts</v>
      </c>
      <c r="Q8268" s="11">
        <f>WEEKDAY('Consolidtaed Data'!$F367)</f>
        <v>1</v>
      </c>
      <c r="R8268" s="9">
        <f>MONTH('Consolidtaed Data'!$F367)</f>
        <v>1</v>
      </c>
      <c r="S8268" s="9" t="str">
        <f>TEXT(Table3[[#This Row],[Purchase Date]],"MMMM")</f>
        <v>September</v>
      </c>
      <c r="T8268" s="9">
        <f>YEAR('Consolidtaed Data'!$F367)</f>
        <v>2020</v>
      </c>
    </row>
    <row r="8269" spans="1:20" x14ac:dyDescent="0.3">
      <c r="A8269" s="9" t="s">
        <v>9295</v>
      </c>
      <c r="B8269" s="9" t="s">
        <v>610</v>
      </c>
      <c r="C8269" s="9" t="s">
        <v>63</v>
      </c>
      <c r="D8269" s="9" t="s">
        <v>56</v>
      </c>
      <c r="E8269" s="9" t="s">
        <v>1438</v>
      </c>
      <c r="F8269" s="12">
        <v>44460</v>
      </c>
      <c r="G8269" s="12" t="str">
        <f>VLOOKUP(Table3[[#This Row],[Product ID]],[1]Products!$A:$G,2,0)</f>
        <v>Product 12</v>
      </c>
      <c r="H8269" s="22">
        <v>1</v>
      </c>
      <c r="I8269" s="9">
        <f>VLOOKUP('Consolidtaed Data'!$B651,[1]Products!$A:$G,4,0)</f>
        <v>880</v>
      </c>
      <c r="J8269" s="9">
        <f>VLOOKUP('Consolidtaed Data'!$B651,[1]Products!$A:$G,3,0)</f>
        <v>634</v>
      </c>
      <c r="K8269" s="9">
        <f>'Consolidtaed Data'!$J651*'Consolidtaed Data'!$H651</f>
        <v>6140</v>
      </c>
      <c r="L8269" s="9">
        <f>'Consolidtaed Data'!$I651*'Consolidtaed Data'!$H651</f>
        <v>9028</v>
      </c>
      <c r="M8269" s="9">
        <f>'Consolidtaed Data'!$L651-'Consolidtaed Data'!$K651</f>
        <v>1100</v>
      </c>
      <c r="N8269" s="9" t="str">
        <f>VLOOKUP('Consolidtaed Data'!$C651,[1]Locations!$A:$O,2,0)</f>
        <v>Salinas</v>
      </c>
      <c r="O8269" s="9" t="str">
        <f>VLOOKUP('Consolidtaed Data'!$D651,'[1]Sales People'!$A:$B,2,0)</f>
        <v>Ernest Wheeler</v>
      </c>
      <c r="P8269" s="9" t="str">
        <f>VLOOKUP('Consolidtaed Data'!$E651,[1]Customers!$A:$B,2,0)</f>
        <v>Frank Schmidt</v>
      </c>
      <c r="Q8269" s="11">
        <f>WEEKDAY('Consolidtaed Data'!$F651)</f>
        <v>7</v>
      </c>
      <c r="R8269" s="9">
        <f>MONTH('Consolidtaed Data'!$F651)</f>
        <v>2</v>
      </c>
      <c r="S8269" s="9" t="str">
        <f>TEXT(Table3[[#This Row],[Purchase Date]],"MMMM")</f>
        <v>September</v>
      </c>
      <c r="T8269" s="9">
        <f>YEAR('Consolidtaed Data'!$F651)</f>
        <v>2020</v>
      </c>
    </row>
    <row r="8270" spans="1:20" x14ac:dyDescent="0.3">
      <c r="A8270" s="9" t="s">
        <v>9296</v>
      </c>
      <c r="B8270" s="9" t="s">
        <v>330</v>
      </c>
      <c r="C8270" s="9" t="s">
        <v>99</v>
      </c>
      <c r="D8270" s="9" t="s">
        <v>83</v>
      </c>
      <c r="E8270" s="9" t="s">
        <v>2166</v>
      </c>
      <c r="F8270" s="12">
        <v>44460</v>
      </c>
      <c r="G8270" s="12" t="str">
        <f>VLOOKUP(Table3[[#This Row],[Product ID]],[1]Products!$A:$G,2,0)</f>
        <v>Product 91</v>
      </c>
      <c r="H8270" s="22">
        <v>1</v>
      </c>
      <c r="I8270" s="9">
        <f>VLOOKUP('Consolidtaed Data'!$B1234,[1]Products!$A:$G,4,0)</f>
        <v>818</v>
      </c>
      <c r="J8270" s="9">
        <f>VLOOKUP('Consolidtaed Data'!$B1234,[1]Products!$A:$G,3,0)</f>
        <v>450</v>
      </c>
      <c r="K8270" s="9">
        <f>'Consolidtaed Data'!$J1234*'Consolidtaed Data'!$H1234</f>
        <v>634</v>
      </c>
      <c r="L8270" s="9">
        <f>'Consolidtaed Data'!$I1234*'Consolidtaed Data'!$H1234</f>
        <v>880</v>
      </c>
      <c r="M8270" s="9">
        <f>'Consolidtaed Data'!$L1234-'Consolidtaed Data'!$K1234</f>
        <v>322</v>
      </c>
      <c r="N8270" s="9" t="str">
        <f>VLOOKUP('Consolidtaed Data'!$C1234,[1]Locations!$A:$O,2,0)</f>
        <v>San Buenaventura (Ventura)</v>
      </c>
      <c r="O8270" s="9" t="str">
        <f>VLOOKUP('Consolidtaed Data'!$D1234,'[1]Sales People'!$A:$B,2,0)</f>
        <v>Martin Perry</v>
      </c>
      <c r="P8270" s="9" t="str">
        <f>VLOOKUP('Consolidtaed Data'!$E1234,[1]Customers!$A:$B,2,0)</f>
        <v>Martin Mason</v>
      </c>
      <c r="Q8270" s="11">
        <f>WEEKDAY('Consolidtaed Data'!$F1234)</f>
        <v>2</v>
      </c>
      <c r="R8270" s="9">
        <f>MONTH('Consolidtaed Data'!$F1234)</f>
        <v>3</v>
      </c>
      <c r="S8270" s="9" t="str">
        <f>TEXT(Table3[[#This Row],[Purchase Date]],"MMMM")</f>
        <v>September</v>
      </c>
      <c r="T8270" s="9">
        <f>YEAR('Consolidtaed Data'!$F1234)</f>
        <v>2020</v>
      </c>
    </row>
    <row r="8271" spans="1:20" x14ac:dyDescent="0.3">
      <c r="A8271" s="9" t="s">
        <v>9297</v>
      </c>
      <c r="B8271" s="9" t="s">
        <v>580</v>
      </c>
      <c r="C8271" s="9" t="s">
        <v>319</v>
      </c>
      <c r="D8271" s="9" t="s">
        <v>91</v>
      </c>
      <c r="E8271" s="9" t="s">
        <v>44</v>
      </c>
      <c r="F8271" s="12">
        <v>44460</v>
      </c>
      <c r="G8271" s="12" t="str">
        <f>VLOOKUP(Table3[[#This Row],[Product ID]],[1]Products!$A:$G,2,0)</f>
        <v>Product 1</v>
      </c>
      <c r="H8271" s="22">
        <v>1</v>
      </c>
      <c r="I8271" s="9">
        <f>VLOOKUP('Consolidtaed Data'!$B1515,[1]Products!$A:$G,4,0)</f>
        <v>181</v>
      </c>
      <c r="J8271" s="9">
        <f>VLOOKUP('Consolidtaed Data'!$B1515,[1]Products!$A:$G,3,0)</f>
        <v>130</v>
      </c>
      <c r="K8271" s="9">
        <f>'Consolidtaed Data'!$J1515*'Consolidtaed Data'!$H1515</f>
        <v>292</v>
      </c>
      <c r="L8271" s="9">
        <f>'Consolidtaed Data'!$I1515*'Consolidtaed Data'!$H1515</f>
        <v>356</v>
      </c>
      <c r="M8271" s="9">
        <f>'Consolidtaed Data'!$L1515-'Consolidtaed Data'!$K1515</f>
        <v>99</v>
      </c>
      <c r="N8271" s="9" t="str">
        <f>VLOOKUP('Consolidtaed Data'!$C1515,[1]Locations!$A:$O,2,0)</f>
        <v>Jurupa Valley</v>
      </c>
      <c r="O8271" s="9" t="str">
        <f>VLOOKUP('Consolidtaed Data'!$D1515,'[1]Sales People'!$A:$B,2,0)</f>
        <v>Fred Robertson</v>
      </c>
      <c r="P8271" s="9" t="str">
        <f>VLOOKUP('Consolidtaed Data'!$E1515,[1]Customers!$A:$B,2,0)</f>
        <v>Henry Harper</v>
      </c>
      <c r="Q8271" s="11">
        <f>WEEKDAY('Consolidtaed Data'!$F1515)</f>
        <v>3</v>
      </c>
      <c r="R8271" s="9">
        <f>MONTH('Consolidtaed Data'!$F1515)</f>
        <v>4</v>
      </c>
      <c r="S8271" s="9" t="str">
        <f>TEXT(Table3[[#This Row],[Purchase Date]],"MMMM")</f>
        <v>September</v>
      </c>
      <c r="T8271" s="9">
        <f>YEAR('Consolidtaed Data'!$F1515)</f>
        <v>2020</v>
      </c>
    </row>
    <row r="8272" spans="1:20" x14ac:dyDescent="0.3">
      <c r="A8272" s="9" t="s">
        <v>9298</v>
      </c>
      <c r="B8272" s="9" t="s">
        <v>151</v>
      </c>
      <c r="C8272" s="9" t="s">
        <v>72</v>
      </c>
      <c r="D8272" s="9" t="s">
        <v>95</v>
      </c>
      <c r="E8272" s="9" t="s">
        <v>547</v>
      </c>
      <c r="F8272" s="12">
        <v>44460</v>
      </c>
      <c r="G8272" s="12" t="str">
        <f>VLOOKUP(Table3[[#This Row],[Product ID]],[1]Products!$A:$G,2,0)</f>
        <v>Product 94</v>
      </c>
      <c r="H8272" s="22">
        <v>1</v>
      </c>
      <c r="I8272" s="9">
        <f>VLOOKUP('Consolidtaed Data'!$B1544,[1]Products!$A:$G,4,0)</f>
        <v>1103</v>
      </c>
      <c r="J8272" s="9">
        <f>VLOOKUP('Consolidtaed Data'!$B1544,[1]Products!$A:$G,3,0)</f>
        <v>838</v>
      </c>
      <c r="K8272" s="9">
        <f>'Consolidtaed Data'!$J1544*'Consolidtaed Data'!$H1544</f>
        <v>2732</v>
      </c>
      <c r="L8272" s="9">
        <f>'Consolidtaed Data'!$I1544*'Consolidtaed Data'!$H1544</f>
        <v>4476</v>
      </c>
      <c r="M8272" s="9">
        <f>'Consolidtaed Data'!$L1544-'Consolidtaed Data'!$K1544</f>
        <v>329</v>
      </c>
      <c r="N8272" s="9" t="str">
        <f>VLOOKUP('Consolidtaed Data'!$C1544,[1]Locations!$A:$O,2,0)</f>
        <v>Carlsbad</v>
      </c>
      <c r="O8272" s="9" t="str">
        <f>VLOOKUP('Consolidtaed Data'!$D1544,'[1]Sales People'!$A:$B,2,0)</f>
        <v>Martin Carr</v>
      </c>
      <c r="P8272" s="9" t="str">
        <f>VLOOKUP('Consolidtaed Data'!$E1544,[1]Customers!$A:$B,2,0)</f>
        <v>Carlos Stewart</v>
      </c>
      <c r="Q8272" s="11">
        <f>WEEKDAY('Consolidtaed Data'!$F1544)</f>
        <v>5</v>
      </c>
      <c r="R8272" s="9">
        <f>MONTH('Consolidtaed Data'!$F1544)</f>
        <v>4</v>
      </c>
      <c r="S8272" s="9" t="str">
        <f>TEXT(Table3[[#This Row],[Purchase Date]],"MMMM")</f>
        <v>September</v>
      </c>
      <c r="T8272" s="9">
        <f>YEAR('Consolidtaed Data'!$F1544)</f>
        <v>2020</v>
      </c>
    </row>
    <row r="8273" spans="1:20" x14ac:dyDescent="0.3">
      <c r="A8273" s="9" t="s">
        <v>9299</v>
      </c>
      <c r="B8273" s="9" t="s">
        <v>580</v>
      </c>
      <c r="C8273" s="9" t="s">
        <v>169</v>
      </c>
      <c r="D8273" s="9" t="s">
        <v>9</v>
      </c>
      <c r="E8273" s="9" t="s">
        <v>1923</v>
      </c>
      <c r="F8273" s="12">
        <v>44460</v>
      </c>
      <c r="G8273" s="12" t="str">
        <f>VLOOKUP(Table3[[#This Row],[Product ID]],[1]Products!$A:$G,2,0)</f>
        <v>Product 1</v>
      </c>
      <c r="H8273" s="22">
        <v>3</v>
      </c>
      <c r="I8273" s="9">
        <f>VLOOKUP('Consolidtaed Data'!$B2150,[1]Products!$A:$G,4,0)</f>
        <v>1671</v>
      </c>
      <c r="J8273" s="9">
        <f>VLOOKUP('Consolidtaed Data'!$B2150,[1]Products!$A:$G,3,0)</f>
        <v>1220</v>
      </c>
      <c r="K8273" s="9">
        <f>'Consolidtaed Data'!$J2150*'Consolidtaed Data'!$H2150</f>
        <v>684</v>
      </c>
      <c r="L8273" s="9">
        <f>'Consolidtaed Data'!$I2150*'Consolidtaed Data'!$H2150</f>
        <v>868</v>
      </c>
      <c r="M8273" s="9">
        <f>'Consolidtaed Data'!$L2150-'Consolidtaed Data'!$K2150</f>
        <v>926</v>
      </c>
      <c r="N8273" s="9" t="str">
        <f>VLOOKUP('Consolidtaed Data'!$C2150,[1]Locations!$A:$O,2,0)</f>
        <v>Glendale</v>
      </c>
      <c r="O8273" s="9" t="str">
        <f>VLOOKUP('Consolidtaed Data'!$D2150,'[1]Sales People'!$A:$B,2,0)</f>
        <v>Larry Marshall</v>
      </c>
      <c r="P8273" s="9" t="str">
        <f>VLOOKUP('Consolidtaed Data'!$E2150,[1]Customers!$A:$B,2,0)</f>
        <v>George Nichols</v>
      </c>
      <c r="Q8273" s="11">
        <f>WEEKDAY('Consolidtaed Data'!$F2150)</f>
        <v>6</v>
      </c>
      <c r="R8273" s="9">
        <f>MONTH('Consolidtaed Data'!$F2150)</f>
        <v>6</v>
      </c>
      <c r="S8273" s="9" t="str">
        <f>TEXT(Table3[[#This Row],[Purchase Date]],"MMMM")</f>
        <v>September</v>
      </c>
      <c r="T8273" s="9">
        <f>YEAR('Consolidtaed Data'!$F2150)</f>
        <v>2020</v>
      </c>
    </row>
    <row r="8274" spans="1:20" x14ac:dyDescent="0.3">
      <c r="A8274" s="9" t="s">
        <v>9300</v>
      </c>
      <c r="B8274" s="9" t="s">
        <v>38</v>
      </c>
      <c r="C8274" s="9" t="s">
        <v>469</v>
      </c>
      <c r="D8274" s="9" t="s">
        <v>326</v>
      </c>
      <c r="E8274" s="9" t="s">
        <v>1502</v>
      </c>
      <c r="F8274" s="12">
        <v>44460</v>
      </c>
      <c r="G8274" s="12" t="str">
        <f>VLOOKUP(Table3[[#This Row],[Product ID]],[1]Products!$A:$G,2,0)</f>
        <v>Product 25</v>
      </c>
      <c r="H8274" s="22">
        <v>1</v>
      </c>
      <c r="I8274" s="9">
        <f>VLOOKUP('Consolidtaed Data'!$B2389,[1]Products!$A:$G,4,0)</f>
        <v>1178</v>
      </c>
      <c r="J8274" s="9">
        <f>VLOOKUP('Consolidtaed Data'!$B2389,[1]Products!$A:$G,3,0)</f>
        <v>683</v>
      </c>
      <c r="K8274" s="9">
        <f>'Consolidtaed Data'!$J2389*'Consolidtaed Data'!$H2389</f>
        <v>1305</v>
      </c>
      <c r="L8274" s="9">
        <f>'Consolidtaed Data'!$I2389*'Consolidtaed Data'!$H2389</f>
        <v>1590</v>
      </c>
      <c r="M8274" s="9">
        <f>'Consolidtaed Data'!$L2389-'Consolidtaed Data'!$K2389</f>
        <v>265</v>
      </c>
      <c r="N8274" s="9" t="str">
        <f>VLOOKUP('Consolidtaed Data'!$C2389,[1]Locations!$A:$O,2,0)</f>
        <v>Rancho Cucamonga</v>
      </c>
      <c r="O8274" s="9" t="str">
        <f>VLOOKUP('Consolidtaed Data'!$D2389,'[1]Sales People'!$A:$B,2,0)</f>
        <v>Brian Davis</v>
      </c>
      <c r="P8274" s="9" t="str">
        <f>VLOOKUP('Consolidtaed Data'!$E2389,[1]Customers!$A:$B,2,0)</f>
        <v>Kevin Webb</v>
      </c>
      <c r="Q8274" s="11">
        <f>WEEKDAY('Consolidtaed Data'!$F2389)</f>
        <v>2</v>
      </c>
      <c r="R8274" s="9">
        <f>MONTH('Consolidtaed Data'!$F2389)</f>
        <v>6</v>
      </c>
      <c r="S8274" s="9" t="str">
        <f>TEXT(Table3[[#This Row],[Purchase Date]],"MMMM")</f>
        <v>September</v>
      </c>
      <c r="T8274" s="9">
        <f>YEAR('Consolidtaed Data'!$F2389)</f>
        <v>2020</v>
      </c>
    </row>
    <row r="8275" spans="1:20" x14ac:dyDescent="0.3">
      <c r="A8275" s="9" t="s">
        <v>9301</v>
      </c>
      <c r="B8275" s="9" t="s">
        <v>89</v>
      </c>
      <c r="C8275" s="9" t="s">
        <v>302</v>
      </c>
      <c r="D8275" s="9" t="s">
        <v>272</v>
      </c>
      <c r="E8275" s="9" t="s">
        <v>1039</v>
      </c>
      <c r="F8275" s="12">
        <v>44460</v>
      </c>
      <c r="G8275" s="12" t="str">
        <f>VLOOKUP(Table3[[#This Row],[Product ID]],[1]Products!$A:$G,2,0)</f>
        <v>Product 64</v>
      </c>
      <c r="H8275" s="22">
        <v>1</v>
      </c>
      <c r="I8275" s="9">
        <f>VLOOKUP('Consolidtaed Data'!$B2577,[1]Products!$A:$G,4,0)</f>
        <v>95</v>
      </c>
      <c r="J8275" s="9">
        <f>VLOOKUP('Consolidtaed Data'!$B2577,[1]Products!$A:$G,3,0)</f>
        <v>61</v>
      </c>
      <c r="K8275" s="9">
        <f>'Consolidtaed Data'!$J2577*'Consolidtaed Data'!$H2577</f>
        <v>1054</v>
      </c>
      <c r="L8275" s="9">
        <f>'Consolidtaed Data'!$I2577*'Consolidtaed Data'!$H2577</f>
        <v>1405</v>
      </c>
      <c r="M8275" s="9">
        <f>'Consolidtaed Data'!$L2577-'Consolidtaed Data'!$K2577</f>
        <v>328</v>
      </c>
      <c r="N8275" s="9" t="str">
        <f>VLOOKUP('Consolidtaed Data'!$C2577,[1]Locations!$A:$O,2,0)</f>
        <v>Norwalk</v>
      </c>
      <c r="O8275" s="9" t="str">
        <f>VLOOKUP('Consolidtaed Data'!$D2577,'[1]Sales People'!$A:$B,2,0)</f>
        <v>Larry Castillo</v>
      </c>
      <c r="P8275" s="9" t="str">
        <f>VLOOKUP('Consolidtaed Data'!$E2577,[1]Customers!$A:$B,2,0)</f>
        <v>Terry Richards</v>
      </c>
      <c r="Q8275" s="11">
        <f>WEEKDAY('Consolidtaed Data'!$F2577)</f>
        <v>2</v>
      </c>
      <c r="R8275" s="9">
        <f>MONTH('Consolidtaed Data'!$F2577)</f>
        <v>7</v>
      </c>
      <c r="S8275" s="9" t="str">
        <f>TEXT(Table3[[#This Row],[Purchase Date]],"MMMM")</f>
        <v>September</v>
      </c>
      <c r="T8275" s="9">
        <f>YEAR('Consolidtaed Data'!$F2577)</f>
        <v>2020</v>
      </c>
    </row>
    <row r="8276" spans="1:20" x14ac:dyDescent="0.3">
      <c r="A8276" s="9" t="s">
        <v>9302</v>
      </c>
      <c r="B8276" s="9" t="s">
        <v>477</v>
      </c>
      <c r="C8276" s="9" t="s">
        <v>201</v>
      </c>
      <c r="D8276" s="9" t="s">
        <v>95</v>
      </c>
      <c r="E8276" s="9" t="s">
        <v>657</v>
      </c>
      <c r="F8276" s="12">
        <v>44460</v>
      </c>
      <c r="G8276" s="12" t="str">
        <f>VLOOKUP(Table3[[#This Row],[Product ID]],[1]Products!$A:$G,2,0)</f>
        <v>Product 46</v>
      </c>
      <c r="H8276" s="22">
        <v>1</v>
      </c>
      <c r="I8276" s="9">
        <f>VLOOKUP('Consolidtaed Data'!$B3646,[1]Products!$A:$G,4,0)</f>
        <v>1783</v>
      </c>
      <c r="J8276" s="9">
        <f>VLOOKUP('Consolidtaed Data'!$B3646,[1]Products!$A:$G,3,0)</f>
        <v>1230</v>
      </c>
      <c r="K8276" s="9">
        <f>'Consolidtaed Data'!$J3646*'Consolidtaed Data'!$H3646</f>
        <v>945</v>
      </c>
      <c r="L8276" s="9">
        <f>'Consolidtaed Data'!$I3646*'Consolidtaed Data'!$H3646</f>
        <v>1889</v>
      </c>
      <c r="M8276" s="9">
        <f>'Consolidtaed Data'!$L3646-'Consolidtaed Data'!$K3646</f>
        <v>2226</v>
      </c>
      <c r="N8276" s="9" t="str">
        <f>VLOOKUP('Consolidtaed Data'!$C3646,[1]Locations!$A:$O,2,0)</f>
        <v>Anaheim</v>
      </c>
      <c r="O8276" s="9" t="str">
        <f>VLOOKUP('Consolidtaed Data'!$D3646,'[1]Sales People'!$A:$B,2,0)</f>
        <v>Kenneth Fields</v>
      </c>
      <c r="P8276" s="9" t="str">
        <f>VLOOKUP('Consolidtaed Data'!$E3646,[1]Customers!$A:$B,2,0)</f>
        <v>Eric Shaw</v>
      </c>
      <c r="Q8276" s="11">
        <f>WEEKDAY('Consolidtaed Data'!$F3646)</f>
        <v>5</v>
      </c>
      <c r="R8276" s="9">
        <f>MONTH('Consolidtaed Data'!$F3646)</f>
        <v>9</v>
      </c>
      <c r="S8276" s="9" t="str">
        <f>TEXT(Table3[[#This Row],[Purchase Date]],"MMMM")</f>
        <v>September</v>
      </c>
      <c r="T8276" s="9">
        <f>YEAR('Consolidtaed Data'!$F3646)</f>
        <v>2020</v>
      </c>
    </row>
    <row r="8277" spans="1:20" x14ac:dyDescent="0.3">
      <c r="A8277" s="9" t="s">
        <v>9303</v>
      </c>
      <c r="B8277" s="9" t="s">
        <v>340</v>
      </c>
      <c r="C8277" s="9" t="s">
        <v>439</v>
      </c>
      <c r="D8277" s="9" t="s">
        <v>80</v>
      </c>
      <c r="E8277" s="9" t="s">
        <v>578</v>
      </c>
      <c r="F8277" s="12">
        <v>44461</v>
      </c>
      <c r="G8277" s="12" t="str">
        <f>VLOOKUP(Table3[[#This Row],[Product ID]],[1]Products!$A:$G,2,0)</f>
        <v>Product 34</v>
      </c>
      <c r="H8277" s="22">
        <v>1</v>
      </c>
      <c r="I8277" s="9">
        <f>VLOOKUP('Consolidtaed Data'!$B748,[1]Products!$A:$G,4,0)</f>
        <v>1526</v>
      </c>
      <c r="J8277" s="9">
        <f>VLOOKUP('Consolidtaed Data'!$B748,[1]Products!$A:$G,3,0)</f>
        <v>1251</v>
      </c>
      <c r="K8277" s="9">
        <f>'Consolidtaed Data'!$J748*'Consolidtaed Data'!$H748</f>
        <v>2144</v>
      </c>
      <c r="L8277" s="9">
        <f>'Consolidtaed Data'!$I748*'Consolidtaed Data'!$H748</f>
        <v>3200</v>
      </c>
      <c r="M8277" s="9">
        <f>'Consolidtaed Data'!$L748-'Consolidtaed Data'!$K748</f>
        <v>1888</v>
      </c>
      <c r="N8277" s="9" t="str">
        <f>VLOOKUP('Consolidtaed Data'!$C748,[1]Locations!$A:$O,2,0)</f>
        <v>Palmdale</v>
      </c>
      <c r="O8277" s="9" t="str">
        <f>VLOOKUP('Consolidtaed Data'!$D748,'[1]Sales People'!$A:$B,2,0)</f>
        <v>Kenneth Bradley</v>
      </c>
      <c r="P8277" s="9" t="str">
        <f>VLOOKUP('Consolidtaed Data'!$E748,[1]Customers!$A:$B,2,0)</f>
        <v>Charles Fields</v>
      </c>
      <c r="Q8277" s="11">
        <f>WEEKDAY('Consolidtaed Data'!$F748)</f>
        <v>6</v>
      </c>
      <c r="R8277" s="9">
        <f>MONTH('Consolidtaed Data'!$F748)</f>
        <v>2</v>
      </c>
      <c r="S8277" s="9" t="str">
        <f>TEXT(Table3[[#This Row],[Purchase Date]],"MMMM")</f>
        <v>September</v>
      </c>
      <c r="T8277" s="9">
        <f>YEAR('Consolidtaed Data'!$F748)</f>
        <v>2020</v>
      </c>
    </row>
    <row r="8278" spans="1:20" x14ac:dyDescent="0.3">
      <c r="A8278" s="9" t="s">
        <v>9304</v>
      </c>
      <c r="B8278" s="9" t="s">
        <v>369</v>
      </c>
      <c r="C8278" s="9" t="s">
        <v>253</v>
      </c>
      <c r="D8278" s="9" t="s">
        <v>95</v>
      </c>
      <c r="E8278" s="9" t="s">
        <v>627</v>
      </c>
      <c r="F8278" s="12">
        <v>44461</v>
      </c>
      <c r="G8278" s="12" t="str">
        <f>VLOOKUP(Table3[[#This Row],[Product ID]],[1]Products!$A:$G,2,0)</f>
        <v>Product 8</v>
      </c>
      <c r="H8278" s="22">
        <v>4</v>
      </c>
      <c r="I8278" s="9">
        <f>VLOOKUP('Consolidtaed Data'!$B1572,[1]Products!$A:$G,4,0)</f>
        <v>458</v>
      </c>
      <c r="J8278" s="9">
        <f>VLOOKUP('Consolidtaed Data'!$B1572,[1]Products!$A:$G,3,0)</f>
        <v>376</v>
      </c>
      <c r="K8278" s="9">
        <f>'Consolidtaed Data'!$J1572*'Consolidtaed Data'!$H1572</f>
        <v>1397</v>
      </c>
      <c r="L8278" s="9">
        <f>'Consolidtaed Data'!$I1572*'Consolidtaed Data'!$H1572</f>
        <v>1967</v>
      </c>
      <c r="M8278" s="9">
        <f>'Consolidtaed Data'!$L1572-'Consolidtaed Data'!$K1572</f>
        <v>1748</v>
      </c>
      <c r="N8278" s="9" t="str">
        <f>VLOOKUP('Consolidtaed Data'!$C1572,[1]Locations!$A:$O,2,0)</f>
        <v>Santa Rosa</v>
      </c>
      <c r="O8278" s="9" t="str">
        <f>VLOOKUP('Consolidtaed Data'!$D1572,'[1]Sales People'!$A:$B,2,0)</f>
        <v>Brian Davis</v>
      </c>
      <c r="P8278" s="9" t="str">
        <f>VLOOKUP('Consolidtaed Data'!$E1572,[1]Customers!$A:$B,2,0)</f>
        <v>Eric Alvarez</v>
      </c>
      <c r="Q8278" s="11">
        <f>WEEKDAY('Consolidtaed Data'!$F1572)</f>
        <v>7</v>
      </c>
      <c r="R8278" s="9">
        <f>MONTH('Consolidtaed Data'!$F1572)</f>
        <v>4</v>
      </c>
      <c r="S8278" s="9" t="str">
        <f>TEXT(Table3[[#This Row],[Purchase Date]],"MMMM")</f>
        <v>September</v>
      </c>
      <c r="T8278" s="9">
        <f>YEAR('Consolidtaed Data'!$F1572)</f>
        <v>2020</v>
      </c>
    </row>
    <row r="8279" spans="1:20" x14ac:dyDescent="0.3">
      <c r="A8279" s="9" t="s">
        <v>9305</v>
      </c>
      <c r="B8279" s="9" t="s">
        <v>129</v>
      </c>
      <c r="C8279" s="9" t="s">
        <v>59</v>
      </c>
      <c r="D8279" s="9" t="s">
        <v>83</v>
      </c>
      <c r="E8279" s="9" t="s">
        <v>312</v>
      </c>
      <c r="F8279" s="12">
        <v>44461</v>
      </c>
      <c r="G8279" s="12" t="str">
        <f>VLOOKUP(Table3[[#This Row],[Product ID]],[1]Products!$A:$G,2,0)</f>
        <v>Product 47</v>
      </c>
      <c r="H8279" s="22">
        <v>4</v>
      </c>
      <c r="I8279" s="9">
        <f>VLOOKUP('Consolidtaed Data'!$B2184,[1]Products!$A:$G,4,0)</f>
        <v>817</v>
      </c>
      <c r="J8279" s="9">
        <f>VLOOKUP('Consolidtaed Data'!$B2184,[1]Products!$A:$G,3,0)</f>
        <v>409</v>
      </c>
      <c r="K8279" s="9">
        <f>'Consolidtaed Data'!$J2184*'Consolidtaed Data'!$H2184</f>
        <v>1896</v>
      </c>
      <c r="L8279" s="9">
        <f>'Consolidtaed Data'!$I2184*'Consolidtaed Data'!$H2184</f>
        <v>2495</v>
      </c>
      <c r="M8279" s="9">
        <f>'Consolidtaed Data'!$L2184-'Consolidtaed Data'!$K2184</f>
        <v>1632</v>
      </c>
      <c r="N8279" s="9" t="str">
        <f>VLOOKUP('Consolidtaed Data'!$C2184,[1]Locations!$A:$O,2,0)</f>
        <v>Santa Clara</v>
      </c>
      <c r="O8279" s="9" t="str">
        <f>VLOOKUP('Consolidtaed Data'!$D2184,'[1]Sales People'!$A:$B,2,0)</f>
        <v>Joshua Taylor</v>
      </c>
      <c r="P8279" s="9" t="str">
        <f>VLOOKUP('Consolidtaed Data'!$E2184,[1]Customers!$A:$B,2,0)</f>
        <v>Eugene Brooks</v>
      </c>
      <c r="Q8279" s="11">
        <f>WEEKDAY('Consolidtaed Data'!$F2184)</f>
        <v>2</v>
      </c>
      <c r="R8279" s="9">
        <f>MONTH('Consolidtaed Data'!$F2184)</f>
        <v>6</v>
      </c>
      <c r="S8279" s="9" t="str">
        <f>TEXT(Table3[[#This Row],[Purchase Date]],"MMMM")</f>
        <v>September</v>
      </c>
      <c r="T8279" s="9">
        <f>YEAR('Consolidtaed Data'!$F2184)</f>
        <v>2020</v>
      </c>
    </row>
    <row r="8280" spans="1:20" x14ac:dyDescent="0.3">
      <c r="A8280" s="9" t="s">
        <v>9306</v>
      </c>
      <c r="B8280" s="9" t="s">
        <v>712</v>
      </c>
      <c r="C8280" s="9" t="s">
        <v>421</v>
      </c>
      <c r="D8280" s="9" t="s">
        <v>73</v>
      </c>
      <c r="E8280" s="9" t="s">
        <v>1359</v>
      </c>
      <c r="F8280" s="12">
        <v>44461</v>
      </c>
      <c r="G8280" s="12" t="str">
        <f>VLOOKUP(Table3[[#This Row],[Product ID]],[1]Products!$A:$G,2,0)</f>
        <v>Product 32</v>
      </c>
      <c r="H8280" s="22">
        <v>2</v>
      </c>
      <c r="I8280" s="9">
        <f>VLOOKUP('Consolidtaed Data'!$B2453,[1]Products!$A:$G,4,0)</f>
        <v>1972</v>
      </c>
      <c r="J8280" s="9">
        <f>VLOOKUP('Consolidtaed Data'!$B2453,[1]Products!$A:$G,3,0)</f>
        <v>1321</v>
      </c>
      <c r="K8280" s="9">
        <f>'Consolidtaed Data'!$J2453*'Consolidtaed Data'!$H2453</f>
        <v>684</v>
      </c>
      <c r="L8280" s="9">
        <f>'Consolidtaed Data'!$I2453*'Consolidtaed Data'!$H2453</f>
        <v>868</v>
      </c>
      <c r="M8280" s="9">
        <f>'Consolidtaed Data'!$L2453-'Consolidtaed Data'!$K2453</f>
        <v>137</v>
      </c>
      <c r="N8280" s="9" t="str">
        <f>VLOOKUP('Consolidtaed Data'!$C2453,[1]Locations!$A:$O,2,0)</f>
        <v>San Jose</v>
      </c>
      <c r="O8280" s="9" t="str">
        <f>VLOOKUP('Consolidtaed Data'!$D2453,'[1]Sales People'!$A:$B,2,0)</f>
        <v>Ryan Welch</v>
      </c>
      <c r="P8280" s="9" t="str">
        <f>VLOOKUP('Consolidtaed Data'!$E2453,[1]Customers!$A:$B,2,0)</f>
        <v>Timothy Hamilton</v>
      </c>
      <c r="Q8280" s="11">
        <f>WEEKDAY('Consolidtaed Data'!$F2453)</f>
        <v>6</v>
      </c>
      <c r="R8280" s="9">
        <f>MONTH('Consolidtaed Data'!$F2453)</f>
        <v>6</v>
      </c>
      <c r="S8280" s="9" t="str">
        <f>TEXT(Table3[[#This Row],[Purchase Date]],"MMMM")</f>
        <v>September</v>
      </c>
      <c r="T8280" s="9">
        <f>YEAR('Consolidtaed Data'!$F2453)</f>
        <v>2020</v>
      </c>
    </row>
    <row r="8281" spans="1:20" x14ac:dyDescent="0.3">
      <c r="A8281" s="9" t="s">
        <v>9307</v>
      </c>
      <c r="B8281" s="9" t="s">
        <v>219</v>
      </c>
      <c r="C8281" s="9" t="s">
        <v>412</v>
      </c>
      <c r="D8281" s="9" t="s">
        <v>113</v>
      </c>
      <c r="E8281" s="9" t="s">
        <v>735</v>
      </c>
      <c r="F8281" s="12">
        <v>44461</v>
      </c>
      <c r="G8281" s="12" t="str">
        <f>VLOOKUP(Table3[[#This Row],[Product ID]],[1]Products!$A:$G,2,0)</f>
        <v>Product 35</v>
      </c>
      <c r="H8281" s="22">
        <v>1</v>
      </c>
      <c r="I8281" s="9">
        <f>VLOOKUP('Consolidtaed Data'!$B2981,[1]Products!$A:$G,4,0)</f>
        <v>378</v>
      </c>
      <c r="J8281" s="9">
        <f>VLOOKUP('Consolidtaed Data'!$B2981,[1]Products!$A:$G,3,0)</f>
        <v>291</v>
      </c>
      <c r="K8281" s="9">
        <f>'Consolidtaed Data'!$J2981*'Consolidtaed Data'!$H2981</f>
        <v>818</v>
      </c>
      <c r="L8281" s="9">
        <f>'Consolidtaed Data'!$I2981*'Consolidtaed Data'!$H2981</f>
        <v>1022</v>
      </c>
      <c r="M8281" s="9">
        <f>'Consolidtaed Data'!$L2981-'Consolidtaed Data'!$K2981</f>
        <v>1218</v>
      </c>
      <c r="N8281" s="9" t="str">
        <f>VLOOKUP('Consolidtaed Data'!$C2981,[1]Locations!$A:$O,2,0)</f>
        <v>Sacramento</v>
      </c>
      <c r="O8281" s="9" t="str">
        <f>VLOOKUP('Consolidtaed Data'!$D2981,'[1]Sales People'!$A:$B,2,0)</f>
        <v>Larry Marshall</v>
      </c>
      <c r="P8281" s="9" t="str">
        <f>VLOOKUP('Consolidtaed Data'!$E2981,[1]Customers!$A:$B,2,0)</f>
        <v>Matthew Walker</v>
      </c>
      <c r="Q8281" s="11">
        <f>WEEKDAY('Consolidtaed Data'!$F2981)</f>
        <v>5</v>
      </c>
      <c r="R8281" s="9">
        <f>MONTH('Consolidtaed Data'!$F2981)</f>
        <v>8</v>
      </c>
      <c r="S8281" s="9" t="str">
        <f>TEXT(Table3[[#This Row],[Purchase Date]],"MMMM")</f>
        <v>September</v>
      </c>
      <c r="T8281" s="9">
        <f>YEAR('Consolidtaed Data'!$F2981)</f>
        <v>2020</v>
      </c>
    </row>
    <row r="8282" spans="1:20" x14ac:dyDescent="0.3">
      <c r="A8282" s="9" t="s">
        <v>9308</v>
      </c>
      <c r="B8282" s="9" t="s">
        <v>278</v>
      </c>
      <c r="C8282" s="9" t="s">
        <v>231</v>
      </c>
      <c r="D8282" s="9" t="s">
        <v>315</v>
      </c>
      <c r="E8282" s="9" t="s">
        <v>2345</v>
      </c>
      <c r="F8282" s="12">
        <v>44461</v>
      </c>
      <c r="G8282" s="12" t="str">
        <f>VLOOKUP(Table3[[#This Row],[Product ID]],[1]Products!$A:$G,2,0)</f>
        <v>Product 75</v>
      </c>
      <c r="H8282" s="22">
        <v>1</v>
      </c>
      <c r="I8282" s="9">
        <f>VLOOKUP('Consolidtaed Data'!$B3396,[1]Products!$A:$G,4,0)</f>
        <v>603</v>
      </c>
      <c r="J8282" s="9">
        <f>VLOOKUP('Consolidtaed Data'!$B3396,[1]Products!$A:$G,3,0)</f>
        <v>416</v>
      </c>
      <c r="K8282" s="9">
        <f>'Consolidtaed Data'!$J3396*'Consolidtaed Data'!$H3396</f>
        <v>3702</v>
      </c>
      <c r="L8282" s="9">
        <f>'Consolidtaed Data'!$I3396*'Consolidtaed Data'!$H3396</f>
        <v>4746</v>
      </c>
      <c r="M8282" s="9">
        <f>'Consolidtaed Data'!$L3396-'Consolidtaed Data'!$K3396</f>
        <v>688</v>
      </c>
      <c r="N8282" s="9" t="str">
        <f>VLOOKUP('Consolidtaed Data'!$C3396,[1]Locations!$A:$O,2,0)</f>
        <v>Fontana</v>
      </c>
      <c r="O8282" s="9" t="str">
        <f>VLOOKUP('Consolidtaed Data'!$D3396,'[1]Sales People'!$A:$B,2,0)</f>
        <v>Scott Clark</v>
      </c>
      <c r="P8282" s="9" t="str">
        <f>VLOOKUP('Consolidtaed Data'!$E3396,[1]Customers!$A:$B,2,0)</f>
        <v>Samuel Jenkins</v>
      </c>
      <c r="Q8282" s="11">
        <f>WEEKDAY('Consolidtaed Data'!$F3396)</f>
        <v>1</v>
      </c>
      <c r="R8282" s="9">
        <f>MONTH('Consolidtaed Data'!$F3396)</f>
        <v>9</v>
      </c>
      <c r="S8282" s="9" t="str">
        <f>TEXT(Table3[[#This Row],[Purchase Date]],"MMMM")</f>
        <v>September</v>
      </c>
      <c r="T8282" s="9">
        <f>YEAR('Consolidtaed Data'!$F3396)</f>
        <v>2020</v>
      </c>
    </row>
    <row r="8283" spans="1:20" x14ac:dyDescent="0.3">
      <c r="A8283" s="9" t="s">
        <v>9309</v>
      </c>
      <c r="B8283" s="9" t="s">
        <v>151</v>
      </c>
      <c r="C8283" s="9" t="s">
        <v>104</v>
      </c>
      <c r="D8283" s="9" t="s">
        <v>235</v>
      </c>
      <c r="E8283" s="9" t="s">
        <v>875</v>
      </c>
      <c r="F8283" s="12">
        <v>44461</v>
      </c>
      <c r="G8283" s="12" t="str">
        <f>VLOOKUP(Table3[[#This Row],[Product ID]],[1]Products!$A:$G,2,0)</f>
        <v>Product 94</v>
      </c>
      <c r="H8283" s="22">
        <v>2</v>
      </c>
      <c r="I8283" s="9">
        <f>VLOOKUP('Consolidtaed Data'!$B3521,[1]Products!$A:$G,4,0)</f>
        <v>684</v>
      </c>
      <c r="J8283" s="9">
        <f>VLOOKUP('Consolidtaed Data'!$B3521,[1]Products!$A:$G,3,0)</f>
        <v>561</v>
      </c>
      <c r="K8283" s="9">
        <f>'Consolidtaed Data'!$J3521*'Consolidtaed Data'!$H3521</f>
        <v>1261</v>
      </c>
      <c r="L8283" s="9">
        <f>'Consolidtaed Data'!$I3521*'Consolidtaed Data'!$H3521</f>
        <v>1638</v>
      </c>
      <c r="M8283" s="9">
        <f>'Consolidtaed Data'!$L3521-'Consolidtaed Data'!$K3521</f>
        <v>2067</v>
      </c>
      <c r="N8283" s="9" t="str">
        <f>VLOOKUP('Consolidtaed Data'!$C3521,[1]Locations!$A:$O,2,0)</f>
        <v>San Bernardino</v>
      </c>
      <c r="O8283" s="9" t="str">
        <f>VLOOKUP('Consolidtaed Data'!$D3521,'[1]Sales People'!$A:$B,2,0)</f>
        <v>Fred Robertson</v>
      </c>
      <c r="P8283" s="9" t="str">
        <f>VLOOKUP('Consolidtaed Data'!$E3521,[1]Customers!$A:$B,2,0)</f>
        <v>Ralph Nichols</v>
      </c>
      <c r="Q8283" s="11">
        <f>WEEKDAY('Consolidtaed Data'!$F3521)</f>
        <v>2</v>
      </c>
      <c r="R8283" s="9">
        <f>MONTH('Consolidtaed Data'!$F3521)</f>
        <v>9</v>
      </c>
      <c r="S8283" s="9" t="str">
        <f>TEXT(Table3[[#This Row],[Purchase Date]],"MMMM")</f>
        <v>September</v>
      </c>
      <c r="T8283" s="9">
        <f>YEAR('Consolidtaed Data'!$F3521)</f>
        <v>2020</v>
      </c>
    </row>
    <row r="8284" spans="1:20" x14ac:dyDescent="0.3">
      <c r="A8284" s="9" t="s">
        <v>9310</v>
      </c>
      <c r="B8284" s="9" t="s">
        <v>185</v>
      </c>
      <c r="C8284" s="9" t="s">
        <v>275</v>
      </c>
      <c r="D8284" s="9" t="s">
        <v>281</v>
      </c>
      <c r="E8284" s="9" t="s">
        <v>1120</v>
      </c>
      <c r="F8284" s="12">
        <v>44461</v>
      </c>
      <c r="G8284" s="12" t="str">
        <f>VLOOKUP(Table3[[#This Row],[Product ID]],[1]Products!$A:$G,2,0)</f>
        <v>Product 65</v>
      </c>
      <c r="H8284" s="22">
        <v>2</v>
      </c>
      <c r="I8284" s="9">
        <f>VLOOKUP('Consolidtaed Data'!$B3523,[1]Products!$A:$G,4,0)</f>
        <v>1077</v>
      </c>
      <c r="J8284" s="9">
        <f>VLOOKUP('Consolidtaed Data'!$B3523,[1]Products!$A:$G,3,0)</f>
        <v>732</v>
      </c>
      <c r="K8284" s="9">
        <f>'Consolidtaed Data'!$J3523*'Consolidtaed Data'!$H3523</f>
        <v>2454</v>
      </c>
      <c r="L8284" s="9">
        <f>'Consolidtaed Data'!$I3523*'Consolidtaed Data'!$H3523</f>
        <v>3066</v>
      </c>
      <c r="M8284" s="9">
        <f>'Consolidtaed Data'!$L3523-'Consolidtaed Data'!$K3523</f>
        <v>123</v>
      </c>
      <c r="N8284" s="9" t="str">
        <f>VLOOKUP('Consolidtaed Data'!$C3523,[1]Locations!$A:$O,2,0)</f>
        <v>Modesto</v>
      </c>
      <c r="O8284" s="9" t="str">
        <f>VLOOKUP('Consolidtaed Data'!$D3523,'[1]Sales People'!$A:$B,2,0)</f>
        <v>Patrick Ruiz</v>
      </c>
      <c r="P8284" s="9" t="str">
        <f>VLOOKUP('Consolidtaed Data'!$E3523,[1]Customers!$A:$B,2,0)</f>
        <v>Ronald Anderson</v>
      </c>
      <c r="Q8284" s="11">
        <f>WEEKDAY('Consolidtaed Data'!$F3523)</f>
        <v>2</v>
      </c>
      <c r="R8284" s="9">
        <f>MONTH('Consolidtaed Data'!$F3523)</f>
        <v>9</v>
      </c>
      <c r="S8284" s="9" t="str">
        <f>TEXT(Table3[[#This Row],[Purchase Date]],"MMMM")</f>
        <v>September</v>
      </c>
      <c r="T8284" s="9">
        <f>YEAR('Consolidtaed Data'!$F3523)</f>
        <v>2020</v>
      </c>
    </row>
    <row r="8285" spans="1:20" x14ac:dyDescent="0.3">
      <c r="A8285" s="9" t="s">
        <v>9311</v>
      </c>
      <c r="B8285" s="9" t="s">
        <v>349</v>
      </c>
      <c r="C8285" s="9" t="s">
        <v>344</v>
      </c>
      <c r="D8285" s="9" t="s">
        <v>31</v>
      </c>
      <c r="E8285" s="9" t="s">
        <v>296</v>
      </c>
      <c r="F8285" s="12">
        <v>44461</v>
      </c>
      <c r="G8285" s="12" t="str">
        <f>VLOOKUP(Table3[[#This Row],[Product ID]],[1]Products!$A:$G,2,0)</f>
        <v>Product 60</v>
      </c>
      <c r="H8285" s="22">
        <v>2</v>
      </c>
      <c r="I8285" s="9">
        <f>VLOOKUP('Consolidtaed Data'!$B3531,[1]Products!$A:$G,4,0)</f>
        <v>2464</v>
      </c>
      <c r="J8285" s="9">
        <f>VLOOKUP('Consolidtaed Data'!$B3531,[1]Products!$A:$G,3,0)</f>
        <v>1774</v>
      </c>
      <c r="K8285" s="9">
        <f>'Consolidtaed Data'!$J3531*'Consolidtaed Data'!$H3531</f>
        <v>561</v>
      </c>
      <c r="L8285" s="9">
        <f>'Consolidtaed Data'!$I3531*'Consolidtaed Data'!$H3531</f>
        <v>684</v>
      </c>
      <c r="M8285" s="9">
        <f>'Consolidtaed Data'!$L3531-'Consolidtaed Data'!$K3531</f>
        <v>560</v>
      </c>
      <c r="N8285" s="9" t="str">
        <f>VLOOKUP('Consolidtaed Data'!$C3531,[1]Locations!$A:$O,2,0)</f>
        <v>West Covina</v>
      </c>
      <c r="O8285" s="9" t="str">
        <f>VLOOKUP('Consolidtaed Data'!$D3531,'[1]Sales People'!$A:$B,2,0)</f>
        <v>Christopher Tucker</v>
      </c>
      <c r="P8285" s="9" t="str">
        <f>VLOOKUP('Consolidtaed Data'!$E3531,[1]Customers!$A:$B,2,0)</f>
        <v>Jeffrey Carpenter</v>
      </c>
      <c r="Q8285" s="11">
        <f>WEEKDAY('Consolidtaed Data'!$F3531)</f>
        <v>3</v>
      </c>
      <c r="R8285" s="9">
        <f>MONTH('Consolidtaed Data'!$F3531)</f>
        <v>9</v>
      </c>
      <c r="S8285" s="9" t="str">
        <f>TEXT(Table3[[#This Row],[Purchase Date]],"MMMM")</f>
        <v>September</v>
      </c>
      <c r="T8285" s="9">
        <f>YEAR('Consolidtaed Data'!$F3531)</f>
        <v>2020</v>
      </c>
    </row>
    <row r="8286" spans="1:20" x14ac:dyDescent="0.3">
      <c r="A8286" s="9" t="s">
        <v>9312</v>
      </c>
      <c r="B8286" s="9" t="s">
        <v>580</v>
      </c>
      <c r="C8286" s="9" t="s">
        <v>357</v>
      </c>
      <c r="D8286" s="9" t="s">
        <v>46</v>
      </c>
      <c r="E8286" s="9" t="s">
        <v>849</v>
      </c>
      <c r="F8286" s="12">
        <v>44462</v>
      </c>
      <c r="G8286" s="12" t="str">
        <f>VLOOKUP(Table3[[#This Row],[Product ID]],[1]Products!$A:$G,2,0)</f>
        <v>Product 1</v>
      </c>
      <c r="H8286" s="22">
        <v>4</v>
      </c>
      <c r="I8286" s="9">
        <f>VLOOKUP('Consolidtaed Data'!$B290,[1]Products!$A:$G,4,0)</f>
        <v>951</v>
      </c>
      <c r="J8286" s="9">
        <f>VLOOKUP('Consolidtaed Data'!$B290,[1]Products!$A:$G,3,0)</f>
        <v>504</v>
      </c>
      <c r="K8286" s="9">
        <f>'Consolidtaed Data'!$J290*'Consolidtaed Data'!$H290</f>
        <v>208</v>
      </c>
      <c r="L8286" s="9">
        <f>'Consolidtaed Data'!$I290*'Consolidtaed Data'!$H290</f>
        <v>400</v>
      </c>
      <c r="M8286" s="9">
        <f>'Consolidtaed Data'!$L290-'Consolidtaed Data'!$K290</f>
        <v>1624</v>
      </c>
      <c r="N8286" s="9" t="str">
        <f>VLOOKUP('Consolidtaed Data'!$C290,[1]Locations!$A:$O,2,0)</f>
        <v>Downey</v>
      </c>
      <c r="O8286" s="9" t="str">
        <f>VLOOKUP('Consolidtaed Data'!$D290,'[1]Sales People'!$A:$B,2,0)</f>
        <v>Andrew Bowman</v>
      </c>
      <c r="P8286" s="9" t="str">
        <f>VLOOKUP('Consolidtaed Data'!$E290,[1]Customers!$A:$B,2,0)</f>
        <v>Shawn Wallace</v>
      </c>
      <c r="Q8286" s="11">
        <f>WEEKDAY('Consolidtaed Data'!$F290)</f>
        <v>2</v>
      </c>
      <c r="R8286" s="9">
        <f>MONTH('Consolidtaed Data'!$F290)</f>
        <v>1</v>
      </c>
      <c r="S8286" s="9" t="str">
        <f>TEXT(Table3[[#This Row],[Purchase Date]],"MMMM")</f>
        <v>September</v>
      </c>
      <c r="T8286" s="9">
        <f>YEAR('Consolidtaed Data'!$F290)</f>
        <v>2020</v>
      </c>
    </row>
    <row r="8287" spans="1:20" x14ac:dyDescent="0.3">
      <c r="A8287" s="9" t="s">
        <v>9313</v>
      </c>
      <c r="B8287" s="9" t="s">
        <v>204</v>
      </c>
      <c r="C8287" s="9" t="s">
        <v>16</v>
      </c>
      <c r="D8287" s="9" t="s">
        <v>46</v>
      </c>
      <c r="E8287" s="9" t="s">
        <v>264</v>
      </c>
      <c r="F8287" s="12">
        <v>44462</v>
      </c>
      <c r="G8287" s="12" t="str">
        <f>VLOOKUP(Table3[[#This Row],[Product ID]],[1]Products!$A:$G,2,0)</f>
        <v>Product 101</v>
      </c>
      <c r="H8287" s="22">
        <v>1</v>
      </c>
      <c r="I8287" s="9">
        <f>VLOOKUP('Consolidtaed Data'!$B718,[1]Products!$A:$G,4,0)</f>
        <v>392</v>
      </c>
      <c r="J8287" s="9">
        <f>VLOOKUP('Consolidtaed Data'!$B718,[1]Products!$A:$G,3,0)</f>
        <v>255</v>
      </c>
      <c r="K8287" s="9">
        <f>'Consolidtaed Data'!$J718*'Consolidtaed Data'!$H718</f>
        <v>260</v>
      </c>
      <c r="L8287" s="9">
        <f>'Consolidtaed Data'!$I718*'Consolidtaed Data'!$H718</f>
        <v>362</v>
      </c>
      <c r="M8287" s="9">
        <f>'Consolidtaed Data'!$L718-'Consolidtaed Data'!$K718</f>
        <v>246</v>
      </c>
      <c r="N8287" s="9" t="str">
        <f>VLOOKUP('Consolidtaed Data'!$C718,[1]Locations!$A:$O,2,0)</f>
        <v>San Buenaventura (Ventura)</v>
      </c>
      <c r="O8287" s="9" t="str">
        <f>VLOOKUP('Consolidtaed Data'!$D718,'[1]Sales People'!$A:$B,2,0)</f>
        <v>Brian Thomas</v>
      </c>
      <c r="P8287" s="9" t="str">
        <f>VLOOKUP('Consolidtaed Data'!$E718,[1]Customers!$A:$B,2,0)</f>
        <v>John Long</v>
      </c>
      <c r="Q8287" s="11">
        <f>WEEKDAY('Consolidtaed Data'!$F718)</f>
        <v>4</v>
      </c>
      <c r="R8287" s="9">
        <f>MONTH('Consolidtaed Data'!$F718)</f>
        <v>2</v>
      </c>
      <c r="S8287" s="9" t="str">
        <f>TEXT(Table3[[#This Row],[Purchase Date]],"MMMM")</f>
        <v>September</v>
      </c>
      <c r="T8287" s="9">
        <f>YEAR('Consolidtaed Data'!$F718)</f>
        <v>2020</v>
      </c>
    </row>
    <row r="8288" spans="1:20" x14ac:dyDescent="0.3">
      <c r="A8288" s="9" t="s">
        <v>9314</v>
      </c>
      <c r="B8288" s="9" t="s">
        <v>219</v>
      </c>
      <c r="C8288" s="9" t="s">
        <v>45</v>
      </c>
      <c r="D8288" s="9" t="s">
        <v>229</v>
      </c>
      <c r="E8288" s="9" t="s">
        <v>501</v>
      </c>
      <c r="F8288" s="12">
        <v>44462</v>
      </c>
      <c r="G8288" s="12" t="str">
        <f>VLOOKUP(Table3[[#This Row],[Product ID]],[1]Products!$A:$G,2,0)</f>
        <v>Product 35</v>
      </c>
      <c r="H8288" s="22">
        <v>4</v>
      </c>
      <c r="I8288" s="9">
        <f>VLOOKUP('Consolidtaed Data'!$B843,[1]Products!$A:$G,4,0)</f>
        <v>2257</v>
      </c>
      <c r="J8288" s="9">
        <f>VLOOKUP('Consolidtaed Data'!$B843,[1]Products!$A:$G,3,0)</f>
        <v>1535</v>
      </c>
      <c r="K8288" s="9">
        <f>'Consolidtaed Data'!$J843*'Consolidtaed Data'!$H843</f>
        <v>84</v>
      </c>
      <c r="L8288" s="9">
        <f>'Consolidtaed Data'!$I843*'Consolidtaed Data'!$H843</f>
        <v>123</v>
      </c>
      <c r="M8288" s="9">
        <f>'Consolidtaed Data'!$L843-'Consolidtaed Data'!$K843</f>
        <v>1056</v>
      </c>
      <c r="N8288" s="9" t="str">
        <f>VLOOKUP('Consolidtaed Data'!$C843,[1]Locations!$A:$O,2,0)</f>
        <v>Fairfield</v>
      </c>
      <c r="O8288" s="9" t="str">
        <f>VLOOKUP('Consolidtaed Data'!$D843,'[1]Sales People'!$A:$B,2,0)</f>
        <v>Howard Gardner</v>
      </c>
      <c r="P8288" s="9" t="str">
        <f>VLOOKUP('Consolidtaed Data'!$E843,[1]Customers!$A:$B,2,0)</f>
        <v>Paul Lane</v>
      </c>
      <c r="Q8288" s="11">
        <f>WEEKDAY('Consolidtaed Data'!$F843)</f>
        <v>6</v>
      </c>
      <c r="R8288" s="9">
        <f>MONTH('Consolidtaed Data'!$F843)</f>
        <v>2</v>
      </c>
      <c r="S8288" s="9" t="str">
        <f>TEXT(Table3[[#This Row],[Purchase Date]],"MMMM")</f>
        <v>September</v>
      </c>
      <c r="T8288" s="9">
        <f>YEAR('Consolidtaed Data'!$F843)</f>
        <v>2020</v>
      </c>
    </row>
    <row r="8289" spans="1:20" x14ac:dyDescent="0.3">
      <c r="A8289" s="9" t="s">
        <v>9315</v>
      </c>
      <c r="B8289" s="9" t="s">
        <v>38</v>
      </c>
      <c r="C8289" s="9" t="s">
        <v>201</v>
      </c>
      <c r="D8289" s="9" t="s">
        <v>127</v>
      </c>
      <c r="E8289" s="9" t="s">
        <v>640</v>
      </c>
      <c r="F8289" s="12">
        <v>44462</v>
      </c>
      <c r="G8289" s="12" t="str">
        <f>VLOOKUP(Table3[[#This Row],[Product ID]],[1]Products!$A:$G,2,0)</f>
        <v>Product 25</v>
      </c>
      <c r="H8289" s="22">
        <v>1</v>
      </c>
      <c r="I8289" s="9">
        <f>VLOOKUP('Consolidtaed Data'!$B1226,[1]Products!$A:$G,4,0)</f>
        <v>1587</v>
      </c>
      <c r="J8289" s="9">
        <f>VLOOKUP('Consolidtaed Data'!$B1226,[1]Products!$A:$G,3,0)</f>
        <v>1301</v>
      </c>
      <c r="K8289" s="9">
        <f>'Consolidtaed Data'!$J1226*'Consolidtaed Data'!$H1226</f>
        <v>1636</v>
      </c>
      <c r="L8289" s="9">
        <f>'Consolidtaed Data'!$I1226*'Consolidtaed Data'!$H1226</f>
        <v>3268</v>
      </c>
      <c r="M8289" s="9">
        <f>'Consolidtaed Data'!$L1226-'Consolidtaed Data'!$K1226</f>
        <v>345</v>
      </c>
      <c r="N8289" s="9" t="str">
        <f>VLOOKUP('Consolidtaed Data'!$C1226,[1]Locations!$A:$O,2,0)</f>
        <v>Daly City</v>
      </c>
      <c r="O8289" s="9" t="str">
        <f>VLOOKUP('Consolidtaed Data'!$D1226,'[1]Sales People'!$A:$B,2,0)</f>
        <v>Robert Reed</v>
      </c>
      <c r="P8289" s="9" t="str">
        <f>VLOOKUP('Consolidtaed Data'!$E1226,[1]Customers!$A:$B,2,0)</f>
        <v>Paul Larson</v>
      </c>
      <c r="Q8289" s="11">
        <f>WEEKDAY('Consolidtaed Data'!$F1226)</f>
        <v>2</v>
      </c>
      <c r="R8289" s="9">
        <f>MONTH('Consolidtaed Data'!$F1226)</f>
        <v>3</v>
      </c>
      <c r="S8289" s="9" t="str">
        <f>TEXT(Table3[[#This Row],[Purchase Date]],"MMMM")</f>
        <v>September</v>
      </c>
      <c r="T8289" s="9">
        <f>YEAR('Consolidtaed Data'!$F1226)</f>
        <v>2020</v>
      </c>
    </row>
    <row r="8290" spans="1:20" x14ac:dyDescent="0.3">
      <c r="A8290" s="9" t="s">
        <v>9316</v>
      </c>
      <c r="B8290" s="9" t="s">
        <v>200</v>
      </c>
      <c r="C8290" s="9" t="s">
        <v>90</v>
      </c>
      <c r="D8290" s="9" t="s">
        <v>13</v>
      </c>
      <c r="E8290" s="9" t="s">
        <v>990</v>
      </c>
      <c r="F8290" s="12">
        <v>44462</v>
      </c>
      <c r="G8290" s="12" t="str">
        <f>VLOOKUP(Table3[[#This Row],[Product ID]],[1]Products!$A:$G,2,0)</f>
        <v>Product 23</v>
      </c>
      <c r="H8290" s="22">
        <v>4</v>
      </c>
      <c r="I8290" s="9">
        <f>VLOOKUP('Consolidtaed Data'!$B1331,[1]Products!$A:$G,4,0)</f>
        <v>1022</v>
      </c>
      <c r="J8290" s="9">
        <f>VLOOKUP('Consolidtaed Data'!$B1331,[1]Products!$A:$G,3,0)</f>
        <v>818</v>
      </c>
      <c r="K8290" s="9">
        <f>'Consolidtaed Data'!$J1331*'Consolidtaed Data'!$H1331</f>
        <v>962</v>
      </c>
      <c r="L8290" s="9">
        <f>'Consolidtaed Data'!$I1331*'Consolidtaed Data'!$H1331</f>
        <v>1414</v>
      </c>
      <c r="M8290" s="9">
        <f>'Consolidtaed Data'!$L1331-'Consolidtaed Data'!$K1331</f>
        <v>1302</v>
      </c>
      <c r="N8290" s="9" t="str">
        <f>VLOOKUP('Consolidtaed Data'!$C1331,[1]Locations!$A:$O,2,0)</f>
        <v>Oxnard</v>
      </c>
      <c r="O8290" s="9" t="str">
        <f>VLOOKUP('Consolidtaed Data'!$D1331,'[1]Sales People'!$A:$B,2,0)</f>
        <v>Scott Clark</v>
      </c>
      <c r="P8290" s="9" t="str">
        <f>VLOOKUP('Consolidtaed Data'!$E1331,[1]Customers!$A:$B,2,0)</f>
        <v>Bobby Coleman</v>
      </c>
      <c r="Q8290" s="11">
        <f>WEEKDAY('Consolidtaed Data'!$F1331)</f>
        <v>4</v>
      </c>
      <c r="R8290" s="9">
        <f>MONTH('Consolidtaed Data'!$F1331)</f>
        <v>4</v>
      </c>
      <c r="S8290" s="9" t="str">
        <f>TEXT(Table3[[#This Row],[Purchase Date]],"MMMM")</f>
        <v>September</v>
      </c>
      <c r="T8290" s="9">
        <f>YEAR('Consolidtaed Data'!$F1331)</f>
        <v>2020</v>
      </c>
    </row>
    <row r="8291" spans="1:20" x14ac:dyDescent="0.3">
      <c r="A8291" s="9" t="s">
        <v>9317</v>
      </c>
      <c r="B8291" s="9" t="s">
        <v>244</v>
      </c>
      <c r="C8291" s="9" t="s">
        <v>67</v>
      </c>
      <c r="D8291" s="9" t="s">
        <v>26</v>
      </c>
      <c r="E8291" s="9" t="s">
        <v>508</v>
      </c>
      <c r="F8291" s="12">
        <v>44462</v>
      </c>
      <c r="G8291" s="12" t="str">
        <f>VLOOKUP(Table3[[#This Row],[Product ID]],[1]Products!$A:$G,2,0)</f>
        <v>Product 76</v>
      </c>
      <c r="H8291" s="22">
        <v>1</v>
      </c>
      <c r="I8291" s="9">
        <f>VLOOKUP('Consolidtaed Data'!$B1408,[1]Products!$A:$G,4,0)</f>
        <v>356</v>
      </c>
      <c r="J8291" s="9">
        <f>VLOOKUP('Consolidtaed Data'!$B1408,[1]Products!$A:$G,3,0)</f>
        <v>292</v>
      </c>
      <c r="K8291" s="9">
        <f>'Consolidtaed Data'!$J1408*'Consolidtaed Data'!$H1408</f>
        <v>1108</v>
      </c>
      <c r="L8291" s="9">
        <f>'Consolidtaed Data'!$I1408*'Consolidtaed Data'!$H1408</f>
        <v>1351</v>
      </c>
      <c r="M8291" s="9">
        <f>'Consolidtaed Data'!$L1408-'Consolidtaed Data'!$K1408</f>
        <v>799</v>
      </c>
      <c r="N8291" s="9" t="str">
        <f>VLOOKUP('Consolidtaed Data'!$C1408,[1]Locations!$A:$O,2,0)</f>
        <v>Fullerton</v>
      </c>
      <c r="O8291" s="9" t="str">
        <f>VLOOKUP('Consolidtaed Data'!$D1408,'[1]Sales People'!$A:$B,2,0)</f>
        <v>Jerry Perry</v>
      </c>
      <c r="P8291" s="9" t="str">
        <f>VLOOKUP('Consolidtaed Data'!$E1408,[1]Customers!$A:$B,2,0)</f>
        <v>Daniel Barnes</v>
      </c>
      <c r="Q8291" s="11">
        <f>WEEKDAY('Consolidtaed Data'!$F1408)</f>
        <v>3</v>
      </c>
      <c r="R8291" s="9">
        <f>MONTH('Consolidtaed Data'!$F1408)</f>
        <v>4</v>
      </c>
      <c r="S8291" s="9" t="str">
        <f>TEXT(Table3[[#This Row],[Purchase Date]],"MMMM")</f>
        <v>September</v>
      </c>
      <c r="T8291" s="9">
        <f>YEAR('Consolidtaed Data'!$F1408)</f>
        <v>2020</v>
      </c>
    </row>
    <row r="8292" spans="1:20" x14ac:dyDescent="0.3">
      <c r="A8292" s="9" t="s">
        <v>9318</v>
      </c>
      <c r="B8292" s="9" t="s">
        <v>338</v>
      </c>
      <c r="C8292" s="9" t="s">
        <v>344</v>
      </c>
      <c r="D8292" s="9" t="s">
        <v>127</v>
      </c>
      <c r="E8292" s="9" t="s">
        <v>1416</v>
      </c>
      <c r="F8292" s="12">
        <v>44462</v>
      </c>
      <c r="G8292" s="12" t="str">
        <f>VLOOKUP(Table3[[#This Row],[Product ID]],[1]Products!$A:$G,2,0)</f>
        <v>Product 95</v>
      </c>
      <c r="H8292" s="22">
        <v>1</v>
      </c>
      <c r="I8292" s="9">
        <f>VLOOKUP('Consolidtaed Data'!$B1463,[1]Products!$A:$G,4,0)</f>
        <v>684</v>
      </c>
      <c r="J8292" s="9">
        <f>VLOOKUP('Consolidtaed Data'!$B1463,[1]Products!$A:$G,3,0)</f>
        <v>561</v>
      </c>
      <c r="K8292" s="9">
        <f>'Consolidtaed Data'!$J1463*'Consolidtaed Data'!$H1463</f>
        <v>1227</v>
      </c>
      <c r="L8292" s="9">
        <f>'Consolidtaed Data'!$I1463*'Consolidtaed Data'!$H1463</f>
        <v>2451</v>
      </c>
      <c r="M8292" s="9">
        <f>'Consolidtaed Data'!$L1463-'Consolidtaed Data'!$K1463</f>
        <v>64</v>
      </c>
      <c r="N8292" s="9" t="str">
        <f>VLOOKUP('Consolidtaed Data'!$C1463,[1]Locations!$A:$O,2,0)</f>
        <v>San Mateo</v>
      </c>
      <c r="O8292" s="9" t="str">
        <f>VLOOKUP('Consolidtaed Data'!$D1463,'[1]Sales People'!$A:$B,2,0)</f>
        <v>Justin Lynch</v>
      </c>
      <c r="P8292" s="9" t="str">
        <f>VLOOKUP('Consolidtaed Data'!$E1463,[1]Customers!$A:$B,2,0)</f>
        <v>Roy Murphy</v>
      </c>
      <c r="Q8292" s="11">
        <f>WEEKDAY('Consolidtaed Data'!$F1463)</f>
        <v>7</v>
      </c>
      <c r="R8292" s="9">
        <f>MONTH('Consolidtaed Data'!$F1463)</f>
        <v>4</v>
      </c>
      <c r="S8292" s="9" t="str">
        <f>TEXT(Table3[[#This Row],[Purchase Date]],"MMMM")</f>
        <v>September</v>
      </c>
      <c r="T8292" s="9">
        <f>YEAR('Consolidtaed Data'!$F1463)</f>
        <v>2020</v>
      </c>
    </row>
    <row r="8293" spans="1:20" x14ac:dyDescent="0.3">
      <c r="A8293" s="9" t="s">
        <v>9319</v>
      </c>
      <c r="B8293" s="9" t="s">
        <v>477</v>
      </c>
      <c r="C8293" s="9" t="s">
        <v>344</v>
      </c>
      <c r="D8293" s="9" t="s">
        <v>35</v>
      </c>
      <c r="E8293" s="9" t="s">
        <v>928</v>
      </c>
      <c r="F8293" s="12">
        <v>44462</v>
      </c>
      <c r="G8293" s="12" t="str">
        <f>VLOOKUP(Table3[[#This Row],[Product ID]],[1]Products!$A:$G,2,0)</f>
        <v>Product 46</v>
      </c>
      <c r="H8293" s="22">
        <v>1</v>
      </c>
      <c r="I8293" s="9">
        <f>VLOOKUP('Consolidtaed Data'!$B1803,[1]Products!$A:$G,4,0)</f>
        <v>1826</v>
      </c>
      <c r="J8293" s="9">
        <f>VLOOKUP('Consolidtaed Data'!$B1803,[1]Products!$A:$G,3,0)</f>
        <v>1443</v>
      </c>
      <c r="K8293" s="9">
        <f>'Consolidtaed Data'!$J1803*'Consolidtaed Data'!$H1803</f>
        <v>1128</v>
      </c>
      <c r="L8293" s="9">
        <f>'Consolidtaed Data'!$I1803*'Consolidtaed Data'!$H1803</f>
        <v>1374</v>
      </c>
      <c r="M8293" s="9">
        <f>'Consolidtaed Data'!$L1803-'Consolidtaed Data'!$K1803</f>
        <v>656</v>
      </c>
      <c r="N8293" s="9" t="str">
        <f>VLOOKUP('Consolidtaed Data'!$C1803,[1]Locations!$A:$O,2,0)</f>
        <v>El Cajon</v>
      </c>
      <c r="O8293" s="9" t="str">
        <f>VLOOKUP('Consolidtaed Data'!$D1803,'[1]Sales People'!$A:$B,2,0)</f>
        <v>Charles Harper</v>
      </c>
      <c r="P8293" s="9" t="str">
        <f>VLOOKUP('Consolidtaed Data'!$E1803,[1]Customers!$A:$B,2,0)</f>
        <v>Louis Mccoy</v>
      </c>
      <c r="Q8293" s="11">
        <f>WEEKDAY('Consolidtaed Data'!$F1803)</f>
        <v>2</v>
      </c>
      <c r="R8293" s="9">
        <f>MONTH('Consolidtaed Data'!$F1803)</f>
        <v>5</v>
      </c>
      <c r="S8293" s="9" t="str">
        <f>TEXT(Table3[[#This Row],[Purchase Date]],"MMMM")</f>
        <v>September</v>
      </c>
      <c r="T8293" s="9">
        <f>YEAR('Consolidtaed Data'!$F1803)</f>
        <v>2020</v>
      </c>
    </row>
    <row r="8294" spans="1:20" x14ac:dyDescent="0.3">
      <c r="A8294" s="9" t="s">
        <v>9320</v>
      </c>
      <c r="B8294" s="9" t="s">
        <v>29</v>
      </c>
      <c r="C8294" s="9" t="s">
        <v>34</v>
      </c>
      <c r="D8294" s="9" t="s">
        <v>91</v>
      </c>
      <c r="E8294" s="9" t="s">
        <v>903</v>
      </c>
      <c r="F8294" s="12">
        <v>44462</v>
      </c>
      <c r="G8294" s="12" t="str">
        <f>VLOOKUP(Table3[[#This Row],[Product ID]],[1]Products!$A:$G,2,0)</f>
        <v>Product 37</v>
      </c>
      <c r="H8294" s="22">
        <v>1</v>
      </c>
      <c r="I8294" s="9">
        <f>VLOOKUP('Consolidtaed Data'!$B2038,[1]Products!$A:$G,4,0)</f>
        <v>378</v>
      </c>
      <c r="J8294" s="9">
        <f>VLOOKUP('Consolidtaed Data'!$B2038,[1]Products!$A:$G,3,0)</f>
        <v>291</v>
      </c>
      <c r="K8294" s="9">
        <f>'Consolidtaed Data'!$J2038*'Consolidtaed Data'!$H2038</f>
        <v>684</v>
      </c>
      <c r="L8294" s="9">
        <f>'Consolidtaed Data'!$I2038*'Consolidtaed Data'!$H2038</f>
        <v>868</v>
      </c>
      <c r="M8294" s="9">
        <f>'Consolidtaed Data'!$L2038-'Consolidtaed Data'!$K2038</f>
        <v>265</v>
      </c>
      <c r="N8294" s="9" t="str">
        <f>VLOOKUP('Consolidtaed Data'!$C2038,[1]Locations!$A:$O,2,0)</f>
        <v>Temecula</v>
      </c>
      <c r="O8294" s="9" t="str">
        <f>VLOOKUP('Consolidtaed Data'!$D2038,'[1]Sales People'!$A:$B,2,0)</f>
        <v>Kenneth Fields</v>
      </c>
      <c r="P8294" s="9" t="str">
        <f>VLOOKUP('Consolidtaed Data'!$E2038,[1]Customers!$A:$B,2,0)</f>
        <v>Benjamin Kim</v>
      </c>
      <c r="Q8294" s="11">
        <f>WEEKDAY('Consolidtaed Data'!$F2038)</f>
        <v>6</v>
      </c>
      <c r="R8294" s="9">
        <f>MONTH('Consolidtaed Data'!$F2038)</f>
        <v>5</v>
      </c>
      <c r="S8294" s="9" t="str">
        <f>TEXT(Table3[[#This Row],[Purchase Date]],"MMMM")</f>
        <v>September</v>
      </c>
      <c r="T8294" s="9">
        <f>YEAR('Consolidtaed Data'!$F2038)</f>
        <v>2020</v>
      </c>
    </row>
    <row r="8295" spans="1:20" x14ac:dyDescent="0.3">
      <c r="A8295" s="9" t="s">
        <v>9321</v>
      </c>
      <c r="B8295" s="9" t="s">
        <v>103</v>
      </c>
      <c r="C8295" s="9" t="s">
        <v>99</v>
      </c>
      <c r="D8295" s="9" t="s">
        <v>193</v>
      </c>
      <c r="E8295" s="9" t="s">
        <v>1352</v>
      </c>
      <c r="F8295" s="12">
        <v>44462</v>
      </c>
      <c r="G8295" s="12" t="str">
        <f>VLOOKUP(Table3[[#This Row],[Product ID]],[1]Products!$A:$G,2,0)</f>
        <v>Product 44</v>
      </c>
      <c r="H8295" s="22">
        <v>1</v>
      </c>
      <c r="I8295" s="9">
        <f>VLOOKUP('Consolidtaed Data'!$B2918,[1]Products!$A:$G,4,0)</f>
        <v>181</v>
      </c>
      <c r="J8295" s="9">
        <f>VLOOKUP('Consolidtaed Data'!$B2918,[1]Products!$A:$G,3,0)</f>
        <v>130</v>
      </c>
      <c r="K8295" s="9">
        <f>'Consolidtaed Data'!$J2918*'Consolidtaed Data'!$H2918</f>
        <v>1168</v>
      </c>
      <c r="L8295" s="9">
        <f>'Consolidtaed Data'!$I2918*'Consolidtaed Data'!$H2918</f>
        <v>1424</v>
      </c>
      <c r="M8295" s="9">
        <f>'Consolidtaed Data'!$L2918-'Consolidtaed Data'!$K2918</f>
        <v>286</v>
      </c>
      <c r="N8295" s="9" t="str">
        <f>VLOOKUP('Consolidtaed Data'!$C2918,[1]Locations!$A:$O,2,0)</f>
        <v>Santa Ana</v>
      </c>
      <c r="O8295" s="9" t="str">
        <f>VLOOKUP('Consolidtaed Data'!$D2918,'[1]Sales People'!$A:$B,2,0)</f>
        <v>Brian Thomas</v>
      </c>
      <c r="P8295" s="9" t="str">
        <f>VLOOKUP('Consolidtaed Data'!$E2918,[1]Customers!$A:$B,2,0)</f>
        <v>Douglas Greene</v>
      </c>
      <c r="Q8295" s="11">
        <f>WEEKDAY('Consolidtaed Data'!$F2918)</f>
        <v>7</v>
      </c>
      <c r="R8295" s="9">
        <f>MONTH('Consolidtaed Data'!$F2918)</f>
        <v>8</v>
      </c>
      <c r="S8295" s="9" t="str">
        <f>TEXT(Table3[[#This Row],[Purchase Date]],"MMMM")</f>
        <v>September</v>
      </c>
      <c r="T8295" s="9">
        <f>YEAR('Consolidtaed Data'!$F2918)</f>
        <v>2020</v>
      </c>
    </row>
    <row r="8296" spans="1:20" x14ac:dyDescent="0.3">
      <c r="A8296" s="9" t="s">
        <v>9322</v>
      </c>
      <c r="B8296" s="9" t="s">
        <v>742</v>
      </c>
      <c r="C8296" s="9" t="s">
        <v>352</v>
      </c>
      <c r="D8296" s="9" t="s">
        <v>161</v>
      </c>
      <c r="E8296" s="9" t="s">
        <v>1680</v>
      </c>
      <c r="F8296" s="12">
        <v>44462</v>
      </c>
      <c r="G8296" s="12" t="str">
        <f>VLOOKUP(Table3[[#This Row],[Product ID]],[1]Products!$A:$G,2,0)</f>
        <v>Product 90</v>
      </c>
      <c r="H8296" s="22">
        <v>1</v>
      </c>
      <c r="I8296" s="9">
        <f>VLOOKUP('Consolidtaed Data'!$B3010,[1]Products!$A:$G,4,0)</f>
        <v>667</v>
      </c>
      <c r="J8296" s="9">
        <f>VLOOKUP('Consolidtaed Data'!$B3010,[1]Products!$A:$G,3,0)</f>
        <v>387</v>
      </c>
      <c r="K8296" s="9">
        <f>'Consolidtaed Data'!$J3010*'Consolidtaed Data'!$H3010</f>
        <v>1399</v>
      </c>
      <c r="L8296" s="9">
        <f>'Consolidtaed Data'!$I3010*'Consolidtaed Data'!$H3010</f>
        <v>2294</v>
      </c>
      <c r="M8296" s="9">
        <f>'Consolidtaed Data'!$L3010-'Consolidtaed Data'!$K3010</f>
        <v>837</v>
      </c>
      <c r="N8296" s="9" t="str">
        <f>VLOOKUP('Consolidtaed Data'!$C3010,[1]Locations!$A:$O,2,0)</f>
        <v>Rancho Cucamonga</v>
      </c>
      <c r="O8296" s="9" t="str">
        <f>VLOOKUP('Consolidtaed Data'!$D3010,'[1]Sales People'!$A:$B,2,0)</f>
        <v>Larry Marshall</v>
      </c>
      <c r="P8296" s="9" t="str">
        <f>VLOOKUP('Consolidtaed Data'!$E3010,[1]Customers!$A:$B,2,0)</f>
        <v>Jack Jackson</v>
      </c>
      <c r="Q8296" s="11">
        <f>WEEKDAY('Consolidtaed Data'!$F3010)</f>
        <v>7</v>
      </c>
      <c r="R8296" s="9">
        <f>MONTH('Consolidtaed Data'!$F3010)</f>
        <v>8</v>
      </c>
      <c r="S8296" s="9" t="str">
        <f>TEXT(Table3[[#This Row],[Purchase Date]],"MMMM")</f>
        <v>September</v>
      </c>
      <c r="T8296" s="9">
        <f>YEAR('Consolidtaed Data'!$F3010)</f>
        <v>2020</v>
      </c>
    </row>
    <row r="8297" spans="1:20" x14ac:dyDescent="0.3">
      <c r="A8297" s="9" t="s">
        <v>9323</v>
      </c>
      <c r="B8297" s="9" t="s">
        <v>301</v>
      </c>
      <c r="C8297" s="9" t="s">
        <v>34</v>
      </c>
      <c r="D8297" s="9" t="s">
        <v>174</v>
      </c>
      <c r="E8297" s="9" t="s">
        <v>285</v>
      </c>
      <c r="F8297" s="12">
        <v>44462</v>
      </c>
      <c r="G8297" s="12" t="str">
        <f>VLOOKUP(Table3[[#This Row],[Product ID]],[1]Products!$A:$G,2,0)</f>
        <v>Product 57</v>
      </c>
      <c r="H8297" s="22">
        <v>1</v>
      </c>
      <c r="I8297" s="9">
        <f>VLOOKUP('Consolidtaed Data'!$B3576,[1]Products!$A:$G,4,0)</f>
        <v>871</v>
      </c>
      <c r="J8297" s="9">
        <f>VLOOKUP('Consolidtaed Data'!$B3576,[1]Products!$A:$G,3,0)</f>
        <v>540</v>
      </c>
      <c r="K8297" s="9">
        <f>'Consolidtaed Data'!$J3576*'Consolidtaed Data'!$H3576</f>
        <v>435</v>
      </c>
      <c r="L8297" s="9">
        <f>'Consolidtaed Data'!$I3576*'Consolidtaed Data'!$H3576</f>
        <v>530</v>
      </c>
      <c r="M8297" s="9">
        <f>'Consolidtaed Data'!$L3576-'Consolidtaed Data'!$K3576</f>
        <v>599</v>
      </c>
      <c r="N8297" s="9" t="str">
        <f>VLOOKUP('Consolidtaed Data'!$C3576,[1]Locations!$A:$O,2,0)</f>
        <v>Modesto</v>
      </c>
      <c r="O8297" s="9" t="str">
        <f>VLOOKUP('Consolidtaed Data'!$D3576,'[1]Sales People'!$A:$B,2,0)</f>
        <v>Arthur Mccoy</v>
      </c>
      <c r="P8297" s="9" t="str">
        <f>VLOOKUP('Consolidtaed Data'!$E3576,[1]Customers!$A:$B,2,0)</f>
        <v>Steven Hayes</v>
      </c>
      <c r="Q8297" s="11">
        <f>WEEKDAY('Consolidtaed Data'!$F3576)</f>
        <v>6</v>
      </c>
      <c r="R8297" s="9">
        <f>MONTH('Consolidtaed Data'!$F3576)</f>
        <v>9</v>
      </c>
      <c r="S8297" s="9" t="str">
        <f>TEXT(Table3[[#This Row],[Purchase Date]],"MMMM")</f>
        <v>September</v>
      </c>
      <c r="T8297" s="9">
        <f>YEAR('Consolidtaed Data'!$F3576)</f>
        <v>2020</v>
      </c>
    </row>
    <row r="8298" spans="1:20" x14ac:dyDescent="0.3">
      <c r="A8298" s="9" t="s">
        <v>9324</v>
      </c>
      <c r="B8298" s="9" t="s">
        <v>495</v>
      </c>
      <c r="C8298" s="9" t="s">
        <v>42</v>
      </c>
      <c r="D8298" s="9" t="s">
        <v>235</v>
      </c>
      <c r="E8298" s="9" t="s">
        <v>2235</v>
      </c>
      <c r="F8298" s="12">
        <v>44462</v>
      </c>
      <c r="G8298" s="12" t="str">
        <f>VLOOKUP(Table3[[#This Row],[Product ID]],[1]Products!$A:$G,2,0)</f>
        <v>Product 15</v>
      </c>
      <c r="H8298" s="22">
        <v>3</v>
      </c>
      <c r="I8298" s="9">
        <f>VLOOKUP('Consolidtaed Data'!$B3595,[1]Products!$A:$G,4,0)</f>
        <v>1338</v>
      </c>
      <c r="J8298" s="9">
        <f>VLOOKUP('Consolidtaed Data'!$B3595,[1]Products!$A:$G,3,0)</f>
        <v>682</v>
      </c>
      <c r="K8298" s="9">
        <f>'Consolidtaed Data'!$J3595*'Consolidtaed Data'!$H3595</f>
        <v>1167</v>
      </c>
      <c r="L8298" s="9">
        <f>'Consolidtaed Data'!$I3595*'Consolidtaed Data'!$H3595</f>
        <v>1911</v>
      </c>
      <c r="M8298" s="9">
        <f>'Consolidtaed Data'!$L3595-'Consolidtaed Data'!$K3595</f>
        <v>96</v>
      </c>
      <c r="N8298" s="9" t="str">
        <f>VLOOKUP('Consolidtaed Data'!$C3595,[1]Locations!$A:$O,2,0)</f>
        <v>Oakland</v>
      </c>
      <c r="O8298" s="9" t="str">
        <f>VLOOKUP('Consolidtaed Data'!$D3595,'[1]Sales People'!$A:$B,2,0)</f>
        <v>Kenneth Fields</v>
      </c>
      <c r="P8298" s="9" t="str">
        <f>VLOOKUP('Consolidtaed Data'!$E3595,[1]Customers!$A:$B,2,0)</f>
        <v>Ralph Wood</v>
      </c>
      <c r="Q8298" s="11">
        <f>WEEKDAY('Consolidtaed Data'!$F3595)</f>
        <v>1</v>
      </c>
      <c r="R8298" s="9">
        <f>MONTH('Consolidtaed Data'!$F3595)</f>
        <v>9</v>
      </c>
      <c r="S8298" s="9" t="str">
        <f>TEXT(Table3[[#This Row],[Purchase Date]],"MMMM")</f>
        <v>September</v>
      </c>
      <c r="T8298" s="9">
        <f>YEAR('Consolidtaed Data'!$F3595)</f>
        <v>2020</v>
      </c>
    </row>
    <row r="8299" spans="1:20" x14ac:dyDescent="0.3">
      <c r="A8299" s="9" t="s">
        <v>9325</v>
      </c>
      <c r="B8299" s="9" t="s">
        <v>393</v>
      </c>
      <c r="C8299" s="9" t="s">
        <v>295</v>
      </c>
      <c r="D8299" s="9" t="s">
        <v>68</v>
      </c>
      <c r="E8299" s="9" t="s">
        <v>1116</v>
      </c>
      <c r="F8299" s="12">
        <v>44462</v>
      </c>
      <c r="G8299" s="12" t="str">
        <f>VLOOKUP(Table3[[#This Row],[Product ID]],[1]Products!$A:$G,2,0)</f>
        <v>Product 84</v>
      </c>
      <c r="H8299" s="22">
        <v>2</v>
      </c>
      <c r="I8299" s="9">
        <f>VLOOKUP('Consolidtaed Data'!$B3649,[1]Products!$A:$G,4,0)</f>
        <v>2353</v>
      </c>
      <c r="J8299" s="9">
        <f>VLOOKUP('Consolidtaed Data'!$B3649,[1]Products!$A:$G,3,0)</f>
        <v>1788</v>
      </c>
      <c r="K8299" s="9">
        <f>'Consolidtaed Data'!$J3649*'Consolidtaed Data'!$H3649</f>
        <v>395</v>
      </c>
      <c r="L8299" s="9">
        <f>'Consolidtaed Data'!$I3649*'Consolidtaed Data'!$H3649</f>
        <v>556</v>
      </c>
      <c r="M8299" s="9">
        <f>'Consolidtaed Data'!$L3649-'Consolidtaed Data'!$K3649</f>
        <v>447</v>
      </c>
      <c r="N8299" s="9" t="str">
        <f>VLOOKUP('Consolidtaed Data'!$C3649,[1]Locations!$A:$O,2,0)</f>
        <v>El Cajon</v>
      </c>
      <c r="O8299" s="9" t="str">
        <f>VLOOKUP('Consolidtaed Data'!$D3649,'[1]Sales People'!$A:$B,2,0)</f>
        <v>Ryan Butler</v>
      </c>
      <c r="P8299" s="9" t="str">
        <f>VLOOKUP('Consolidtaed Data'!$E3649,[1]Customers!$A:$B,2,0)</f>
        <v>Edward Gonzalez</v>
      </c>
      <c r="Q8299" s="11">
        <f>WEEKDAY('Consolidtaed Data'!$F3649)</f>
        <v>5</v>
      </c>
      <c r="R8299" s="9">
        <f>MONTH('Consolidtaed Data'!$F3649)</f>
        <v>9</v>
      </c>
      <c r="S8299" s="9" t="str">
        <f>TEXT(Table3[[#This Row],[Purchase Date]],"MMMM")</f>
        <v>September</v>
      </c>
      <c r="T8299" s="9">
        <f>YEAR('Consolidtaed Data'!$F3649)</f>
        <v>2020</v>
      </c>
    </row>
    <row r="8300" spans="1:20" x14ac:dyDescent="0.3">
      <c r="A8300" s="9" t="s">
        <v>9326</v>
      </c>
      <c r="B8300" s="9" t="s">
        <v>529</v>
      </c>
      <c r="C8300" s="9" t="s">
        <v>352</v>
      </c>
      <c r="D8300" s="9" t="s">
        <v>26</v>
      </c>
      <c r="E8300" s="9" t="s">
        <v>353</v>
      </c>
      <c r="F8300" s="12">
        <v>44463</v>
      </c>
      <c r="G8300" s="12" t="str">
        <f>VLOOKUP(Table3[[#This Row],[Product ID]],[1]Products!$A:$G,2,0)</f>
        <v>Product 56</v>
      </c>
      <c r="H8300" s="22">
        <v>1</v>
      </c>
      <c r="I8300" s="9">
        <f>VLOOKUP('Consolidtaed Data'!$B76,[1]Products!$A:$G,4,0)</f>
        <v>356</v>
      </c>
      <c r="J8300" s="9">
        <f>VLOOKUP('Consolidtaed Data'!$B76,[1]Products!$A:$G,3,0)</f>
        <v>292</v>
      </c>
      <c r="K8300" s="9">
        <f>'Consolidtaed Data'!$J76*'Consolidtaed Data'!$H76</f>
        <v>389</v>
      </c>
      <c r="L8300" s="9">
        <f>'Consolidtaed Data'!$I76*'Consolidtaed Data'!$H76</f>
        <v>637</v>
      </c>
      <c r="M8300" s="9">
        <f>'Consolidtaed Data'!$L76-'Consolidtaed Data'!$K76</f>
        <v>507</v>
      </c>
      <c r="N8300" s="9" t="str">
        <f>VLOOKUP('Consolidtaed Data'!$C76,[1]Locations!$A:$O,2,0)</f>
        <v>El Monte</v>
      </c>
      <c r="O8300" s="9" t="str">
        <f>VLOOKUP('Consolidtaed Data'!$D76,'[1]Sales People'!$A:$B,2,0)</f>
        <v>Joshua Taylor</v>
      </c>
      <c r="P8300" s="9" t="str">
        <f>VLOOKUP('Consolidtaed Data'!$E76,[1]Customers!$A:$B,2,0)</f>
        <v>Peter Wells</v>
      </c>
      <c r="Q8300" s="11">
        <f>WEEKDAY('Consolidtaed Data'!$F76)</f>
        <v>2</v>
      </c>
      <c r="R8300" s="9">
        <f>MONTH('Consolidtaed Data'!$F76)</f>
        <v>1</v>
      </c>
      <c r="S8300" s="9" t="str">
        <f>TEXT(Table3[[#This Row],[Purchase Date]],"MMMM")</f>
        <v>September</v>
      </c>
      <c r="T8300" s="9">
        <f>YEAR('Consolidtaed Data'!$F76)</f>
        <v>2020</v>
      </c>
    </row>
    <row r="8301" spans="1:20" x14ac:dyDescent="0.3">
      <c r="A8301" s="9" t="s">
        <v>9327</v>
      </c>
      <c r="B8301" s="9" t="s">
        <v>278</v>
      </c>
      <c r="C8301" s="9" t="s">
        <v>122</v>
      </c>
      <c r="D8301" s="9" t="s">
        <v>95</v>
      </c>
      <c r="E8301" s="9" t="s">
        <v>1594</v>
      </c>
      <c r="F8301" s="12">
        <v>44463</v>
      </c>
      <c r="G8301" s="12" t="str">
        <f>VLOOKUP(Table3[[#This Row],[Product ID]],[1]Products!$A:$G,2,0)</f>
        <v>Product 75</v>
      </c>
      <c r="H8301" s="22">
        <v>1</v>
      </c>
      <c r="I8301" s="9">
        <f>VLOOKUP('Consolidtaed Data'!$B768,[1]Products!$A:$G,4,0)</f>
        <v>913</v>
      </c>
      <c r="J8301" s="9">
        <f>VLOOKUP('Consolidtaed Data'!$B768,[1]Products!$A:$G,3,0)</f>
        <v>584</v>
      </c>
      <c r="K8301" s="9">
        <f>'Consolidtaed Data'!$J768*'Consolidtaed Data'!$H768</f>
        <v>850</v>
      </c>
      <c r="L8301" s="9">
        <f>'Consolidtaed Data'!$I768*'Consolidtaed Data'!$H768</f>
        <v>1090</v>
      </c>
      <c r="M8301" s="9">
        <f>'Consolidtaed Data'!$L768-'Consolidtaed Data'!$K768</f>
        <v>812</v>
      </c>
      <c r="N8301" s="9" t="str">
        <f>VLOOKUP('Consolidtaed Data'!$C768,[1]Locations!$A:$O,2,0)</f>
        <v>Santa Clarita</v>
      </c>
      <c r="O8301" s="9" t="str">
        <f>VLOOKUP('Consolidtaed Data'!$D768,'[1]Sales People'!$A:$B,2,0)</f>
        <v>Jimmy Young</v>
      </c>
      <c r="P8301" s="9" t="str">
        <f>VLOOKUP('Consolidtaed Data'!$E768,[1]Customers!$A:$B,2,0)</f>
        <v>Stephen Greene</v>
      </c>
      <c r="Q8301" s="11">
        <f>WEEKDAY('Consolidtaed Data'!$F768)</f>
        <v>7</v>
      </c>
      <c r="R8301" s="9">
        <f>MONTH('Consolidtaed Data'!$F768)</f>
        <v>2</v>
      </c>
      <c r="S8301" s="9" t="str">
        <f>TEXT(Table3[[#This Row],[Purchase Date]],"MMMM")</f>
        <v>September</v>
      </c>
      <c r="T8301" s="9">
        <f>YEAR('Consolidtaed Data'!$F768)</f>
        <v>2020</v>
      </c>
    </row>
    <row r="8302" spans="1:20" x14ac:dyDescent="0.3">
      <c r="A8302" s="9" t="s">
        <v>9328</v>
      </c>
      <c r="B8302" s="9" t="s">
        <v>172</v>
      </c>
      <c r="C8302" s="9" t="s">
        <v>331</v>
      </c>
      <c r="D8302" s="9" t="s">
        <v>143</v>
      </c>
      <c r="E8302" s="9" t="s">
        <v>332</v>
      </c>
      <c r="F8302" s="12">
        <v>44463</v>
      </c>
      <c r="G8302" s="12" t="str">
        <f>VLOOKUP(Table3[[#This Row],[Product ID]],[1]Products!$A:$G,2,0)</f>
        <v>Product 4</v>
      </c>
      <c r="H8302" s="22">
        <v>1</v>
      </c>
      <c r="I8302" s="9">
        <f>VLOOKUP('Consolidtaed Data'!$B852,[1]Products!$A:$G,4,0)</f>
        <v>1862</v>
      </c>
      <c r="J8302" s="9">
        <f>VLOOKUP('Consolidtaed Data'!$B852,[1]Products!$A:$G,3,0)</f>
        <v>1173</v>
      </c>
      <c r="K8302" s="9">
        <f>'Consolidtaed Data'!$J852*'Consolidtaed Data'!$H852</f>
        <v>400</v>
      </c>
      <c r="L8302" s="9">
        <f>'Consolidtaed Data'!$I852*'Consolidtaed Data'!$H852</f>
        <v>580</v>
      </c>
      <c r="M8302" s="9">
        <f>'Consolidtaed Data'!$L852-'Consolidtaed Data'!$K852</f>
        <v>534</v>
      </c>
      <c r="N8302" s="9" t="str">
        <f>VLOOKUP('Consolidtaed Data'!$C852,[1]Locations!$A:$O,2,0)</f>
        <v>El Monte</v>
      </c>
      <c r="O8302" s="9" t="str">
        <f>VLOOKUP('Consolidtaed Data'!$D852,'[1]Sales People'!$A:$B,2,0)</f>
        <v>Roger Robertson</v>
      </c>
      <c r="P8302" s="9" t="str">
        <f>VLOOKUP('Consolidtaed Data'!$E852,[1]Customers!$A:$B,2,0)</f>
        <v>Steve Diaz</v>
      </c>
      <c r="Q8302" s="11">
        <f>WEEKDAY('Consolidtaed Data'!$F852)</f>
        <v>1</v>
      </c>
      <c r="R8302" s="9">
        <f>MONTH('Consolidtaed Data'!$F852)</f>
        <v>3</v>
      </c>
      <c r="S8302" s="9" t="str">
        <f>TEXT(Table3[[#This Row],[Purchase Date]],"MMMM")</f>
        <v>September</v>
      </c>
      <c r="T8302" s="9">
        <f>YEAR('Consolidtaed Data'!$F852)</f>
        <v>2020</v>
      </c>
    </row>
    <row r="8303" spans="1:20" x14ac:dyDescent="0.3">
      <c r="A8303" s="9" t="s">
        <v>9329</v>
      </c>
      <c r="B8303" s="9" t="s">
        <v>610</v>
      </c>
      <c r="C8303" s="9" t="s">
        <v>226</v>
      </c>
      <c r="D8303" s="9" t="s">
        <v>87</v>
      </c>
      <c r="E8303" s="9" t="s">
        <v>844</v>
      </c>
      <c r="F8303" s="12">
        <v>44463</v>
      </c>
      <c r="G8303" s="12" t="str">
        <f>VLOOKUP(Table3[[#This Row],[Product ID]],[1]Products!$A:$G,2,0)</f>
        <v>Product 12</v>
      </c>
      <c r="H8303" s="22">
        <v>1</v>
      </c>
      <c r="I8303" s="9">
        <f>VLOOKUP('Consolidtaed Data'!$B914,[1]Products!$A:$G,4,0)</f>
        <v>1725</v>
      </c>
      <c r="J8303" s="9">
        <f>VLOOKUP('Consolidtaed Data'!$B914,[1]Products!$A:$G,3,0)</f>
        <v>1363</v>
      </c>
      <c r="K8303" s="9">
        <f>'Consolidtaed Data'!$J914*'Consolidtaed Data'!$H914</f>
        <v>1044</v>
      </c>
      <c r="L8303" s="9">
        <f>'Consolidtaed Data'!$I914*'Consolidtaed Data'!$H914</f>
        <v>1899</v>
      </c>
      <c r="M8303" s="9">
        <f>'Consolidtaed Data'!$L914-'Consolidtaed Data'!$K914</f>
        <v>792</v>
      </c>
      <c r="N8303" s="9" t="str">
        <f>VLOOKUP('Consolidtaed Data'!$C914,[1]Locations!$A:$O,2,0)</f>
        <v>El Cajon</v>
      </c>
      <c r="O8303" s="9" t="str">
        <f>VLOOKUP('Consolidtaed Data'!$D914,'[1]Sales People'!$A:$B,2,0)</f>
        <v>Roger Robertson</v>
      </c>
      <c r="P8303" s="9" t="str">
        <f>VLOOKUP('Consolidtaed Data'!$E914,[1]Customers!$A:$B,2,0)</f>
        <v>Jeremy Gomez</v>
      </c>
      <c r="Q8303" s="11">
        <f>WEEKDAY('Consolidtaed Data'!$F914)</f>
        <v>5</v>
      </c>
      <c r="R8303" s="9">
        <f>MONTH('Consolidtaed Data'!$F914)</f>
        <v>3</v>
      </c>
      <c r="S8303" s="9" t="str">
        <f>TEXT(Table3[[#This Row],[Purchase Date]],"MMMM")</f>
        <v>September</v>
      </c>
      <c r="T8303" s="9">
        <f>YEAR('Consolidtaed Data'!$F914)</f>
        <v>2020</v>
      </c>
    </row>
    <row r="8304" spans="1:20" x14ac:dyDescent="0.3">
      <c r="A8304" s="9" t="s">
        <v>9330</v>
      </c>
      <c r="B8304" s="9" t="s">
        <v>692</v>
      </c>
      <c r="C8304" s="9" t="s">
        <v>263</v>
      </c>
      <c r="D8304" s="9" t="s">
        <v>17</v>
      </c>
      <c r="E8304" s="9" t="s">
        <v>1116</v>
      </c>
      <c r="F8304" s="12">
        <v>44463</v>
      </c>
      <c r="G8304" s="12" t="str">
        <f>VLOOKUP(Table3[[#This Row],[Product ID]],[1]Products!$A:$G,2,0)</f>
        <v>Product 83</v>
      </c>
      <c r="H8304" s="22">
        <v>4</v>
      </c>
      <c r="I8304" s="9">
        <f>VLOOKUP('Consolidtaed Data'!$B1654,[1]Products!$A:$G,4,0)</f>
        <v>1367</v>
      </c>
      <c r="J8304" s="9">
        <f>VLOOKUP('Consolidtaed Data'!$B1654,[1]Products!$A:$G,3,0)</f>
        <v>984</v>
      </c>
      <c r="K8304" s="9">
        <f>'Consolidtaed Data'!$J1654*'Consolidtaed Data'!$H1654</f>
        <v>682</v>
      </c>
      <c r="L8304" s="9">
        <f>'Consolidtaed Data'!$I1654*'Consolidtaed Data'!$H1654</f>
        <v>1338</v>
      </c>
      <c r="M8304" s="9">
        <f>'Consolidtaed Data'!$L1654-'Consolidtaed Data'!$K1654</f>
        <v>606</v>
      </c>
      <c r="N8304" s="9" t="str">
        <f>VLOOKUP('Consolidtaed Data'!$C1654,[1]Locations!$A:$O,2,0)</f>
        <v>Corona</v>
      </c>
      <c r="O8304" s="9" t="str">
        <f>VLOOKUP('Consolidtaed Data'!$D1654,'[1]Sales People'!$A:$B,2,0)</f>
        <v>Kevin Butler</v>
      </c>
      <c r="P8304" s="9" t="str">
        <f>VLOOKUP('Consolidtaed Data'!$E1654,[1]Customers!$A:$B,2,0)</f>
        <v>Ralph Oliver</v>
      </c>
      <c r="Q8304" s="11">
        <f>WEEKDAY('Consolidtaed Data'!$F1654)</f>
        <v>6</v>
      </c>
      <c r="R8304" s="9">
        <f>MONTH('Consolidtaed Data'!$F1654)</f>
        <v>5</v>
      </c>
      <c r="S8304" s="9" t="str">
        <f>TEXT(Table3[[#This Row],[Purchase Date]],"MMMM")</f>
        <v>September</v>
      </c>
      <c r="T8304" s="9">
        <f>YEAR('Consolidtaed Data'!$F1654)</f>
        <v>2020</v>
      </c>
    </row>
    <row r="8305" spans="1:20" x14ac:dyDescent="0.3">
      <c r="A8305" s="9" t="s">
        <v>9331</v>
      </c>
      <c r="B8305" s="9" t="s">
        <v>411</v>
      </c>
      <c r="C8305" s="9" t="s">
        <v>253</v>
      </c>
      <c r="D8305" s="9" t="s">
        <v>127</v>
      </c>
      <c r="E8305" s="9" t="s">
        <v>242</v>
      </c>
      <c r="F8305" s="12">
        <v>44463</v>
      </c>
      <c r="G8305" s="12" t="str">
        <f>VLOOKUP(Table3[[#This Row],[Product ID]],[1]Products!$A:$G,2,0)</f>
        <v>Product 27</v>
      </c>
      <c r="H8305" s="22">
        <v>1</v>
      </c>
      <c r="I8305" s="9">
        <f>VLOOKUP('Consolidtaed Data'!$B1768,[1]Products!$A:$G,4,0)</f>
        <v>1743</v>
      </c>
      <c r="J8305" s="9">
        <f>VLOOKUP('Consolidtaed Data'!$B1768,[1]Products!$A:$G,3,0)</f>
        <v>872</v>
      </c>
      <c r="K8305" s="9">
        <f>'Consolidtaed Data'!$J1768*'Consolidtaed Data'!$H1768</f>
        <v>1251</v>
      </c>
      <c r="L8305" s="9">
        <f>'Consolidtaed Data'!$I1768*'Consolidtaed Data'!$H1768</f>
        <v>1526</v>
      </c>
      <c r="M8305" s="9">
        <f>'Consolidtaed Data'!$L1768-'Consolidtaed Data'!$K1768</f>
        <v>492</v>
      </c>
      <c r="N8305" s="9" t="str">
        <f>VLOOKUP('Consolidtaed Data'!$C1768,[1]Locations!$A:$O,2,0)</f>
        <v>Torrance</v>
      </c>
      <c r="O8305" s="9" t="str">
        <f>VLOOKUP('Consolidtaed Data'!$D1768,'[1]Sales People'!$A:$B,2,0)</f>
        <v>Jimmy Young</v>
      </c>
      <c r="P8305" s="9" t="str">
        <f>VLOOKUP('Consolidtaed Data'!$E1768,[1]Customers!$A:$B,2,0)</f>
        <v>Steve Hunt</v>
      </c>
      <c r="Q8305" s="11">
        <f>WEEKDAY('Consolidtaed Data'!$F1768)</f>
        <v>7</v>
      </c>
      <c r="R8305" s="9">
        <f>MONTH('Consolidtaed Data'!$F1768)</f>
        <v>5</v>
      </c>
      <c r="S8305" s="9" t="str">
        <f>TEXT(Table3[[#This Row],[Purchase Date]],"MMMM")</f>
        <v>September</v>
      </c>
      <c r="T8305" s="9">
        <f>YEAR('Consolidtaed Data'!$F1768)</f>
        <v>2020</v>
      </c>
    </row>
    <row r="8306" spans="1:20" x14ac:dyDescent="0.3">
      <c r="A8306" s="9" t="s">
        <v>9332</v>
      </c>
      <c r="B8306" s="9" t="s">
        <v>294</v>
      </c>
      <c r="C8306" s="9" t="s">
        <v>462</v>
      </c>
      <c r="D8306" s="9" t="s">
        <v>51</v>
      </c>
      <c r="E8306" s="9" t="s">
        <v>387</v>
      </c>
      <c r="F8306" s="12">
        <v>44463</v>
      </c>
      <c r="G8306" s="12" t="str">
        <f>VLOOKUP(Table3[[#This Row],[Product ID]],[1]Products!$A:$G,2,0)</f>
        <v>Product 51</v>
      </c>
      <c r="H8306" s="22">
        <v>4</v>
      </c>
      <c r="I8306" s="9">
        <f>VLOOKUP('Consolidtaed Data'!$B1871,[1]Products!$A:$G,4,0)</f>
        <v>290</v>
      </c>
      <c r="J8306" s="9">
        <f>VLOOKUP('Consolidtaed Data'!$B1871,[1]Products!$A:$G,3,0)</f>
        <v>200</v>
      </c>
      <c r="K8306" s="9">
        <f>'Consolidtaed Data'!$J1871*'Consolidtaed Data'!$H1871</f>
        <v>154</v>
      </c>
      <c r="L8306" s="9">
        <f>'Consolidtaed Data'!$I1871*'Consolidtaed Data'!$H1871</f>
        <v>203</v>
      </c>
      <c r="M8306" s="9">
        <f>'Consolidtaed Data'!$L1871-'Consolidtaed Data'!$K1871</f>
        <v>565</v>
      </c>
      <c r="N8306" s="9" t="str">
        <f>VLOOKUP('Consolidtaed Data'!$C1871,[1]Locations!$A:$O,2,0)</f>
        <v>Sacramento</v>
      </c>
      <c r="O8306" s="9" t="str">
        <f>VLOOKUP('Consolidtaed Data'!$D1871,'[1]Sales People'!$A:$B,2,0)</f>
        <v>Jimmy Young</v>
      </c>
      <c r="P8306" s="9" t="str">
        <f>VLOOKUP('Consolidtaed Data'!$E1871,[1]Customers!$A:$B,2,0)</f>
        <v>Bruce Armstrong</v>
      </c>
      <c r="Q8306" s="11">
        <f>WEEKDAY('Consolidtaed Data'!$F1871)</f>
        <v>1</v>
      </c>
      <c r="R8306" s="9">
        <f>MONTH('Consolidtaed Data'!$F1871)</f>
        <v>5</v>
      </c>
      <c r="S8306" s="9" t="str">
        <f>TEXT(Table3[[#This Row],[Purchase Date]],"MMMM")</f>
        <v>September</v>
      </c>
      <c r="T8306" s="9">
        <f>YEAR('Consolidtaed Data'!$F1871)</f>
        <v>2020</v>
      </c>
    </row>
    <row r="8307" spans="1:20" x14ac:dyDescent="0.3">
      <c r="A8307" s="9" t="s">
        <v>9333</v>
      </c>
      <c r="B8307" s="9" t="s">
        <v>164</v>
      </c>
      <c r="C8307" s="9" t="s">
        <v>228</v>
      </c>
      <c r="D8307" s="9" t="s">
        <v>95</v>
      </c>
      <c r="E8307" s="9" t="s">
        <v>1219</v>
      </c>
      <c r="F8307" s="12">
        <v>44463</v>
      </c>
      <c r="G8307" s="12" t="str">
        <f>VLOOKUP(Table3[[#This Row],[Product ID]],[1]Products!$A:$G,2,0)</f>
        <v>Product 69</v>
      </c>
      <c r="H8307" s="22">
        <v>3</v>
      </c>
      <c r="I8307" s="9">
        <f>VLOOKUP('Consolidtaed Data'!$B2532,[1]Products!$A:$G,4,0)</f>
        <v>502</v>
      </c>
      <c r="J8307" s="9">
        <f>VLOOKUP('Consolidtaed Data'!$B2532,[1]Products!$A:$G,3,0)</f>
        <v>296</v>
      </c>
      <c r="K8307" s="9">
        <f>'Consolidtaed Data'!$J2532*'Consolidtaed Data'!$H2532</f>
        <v>818</v>
      </c>
      <c r="L8307" s="9">
        <f>'Consolidtaed Data'!$I2532*'Consolidtaed Data'!$H2532</f>
        <v>1022</v>
      </c>
      <c r="M8307" s="9">
        <f>'Consolidtaed Data'!$L2532-'Consolidtaed Data'!$K2532</f>
        <v>1564</v>
      </c>
      <c r="N8307" s="9" t="str">
        <f>VLOOKUP('Consolidtaed Data'!$C2532,[1]Locations!$A:$O,2,0)</f>
        <v>Concord</v>
      </c>
      <c r="O8307" s="9" t="str">
        <f>VLOOKUP('Consolidtaed Data'!$D2532,'[1]Sales People'!$A:$B,2,0)</f>
        <v>Eugene Holmes</v>
      </c>
      <c r="P8307" s="9" t="str">
        <f>VLOOKUP('Consolidtaed Data'!$E2532,[1]Customers!$A:$B,2,0)</f>
        <v>Jesse Evans</v>
      </c>
      <c r="Q8307" s="11">
        <f>WEEKDAY('Consolidtaed Data'!$F2532)</f>
        <v>6</v>
      </c>
      <c r="R8307" s="9">
        <f>MONTH('Consolidtaed Data'!$F2532)</f>
        <v>7</v>
      </c>
      <c r="S8307" s="9" t="str">
        <f>TEXT(Table3[[#This Row],[Purchase Date]],"MMMM")</f>
        <v>September</v>
      </c>
      <c r="T8307" s="9">
        <f>YEAR('Consolidtaed Data'!$F2532)</f>
        <v>2020</v>
      </c>
    </row>
    <row r="8308" spans="1:20" x14ac:dyDescent="0.3">
      <c r="A8308" s="9" t="s">
        <v>9334</v>
      </c>
      <c r="B8308" s="9" t="s">
        <v>15</v>
      </c>
      <c r="C8308" s="9" t="s">
        <v>564</v>
      </c>
      <c r="D8308" s="9" t="s">
        <v>127</v>
      </c>
      <c r="E8308" s="9" t="s">
        <v>771</v>
      </c>
      <c r="F8308" s="12">
        <v>44463</v>
      </c>
      <c r="G8308" s="12" t="str">
        <f>VLOOKUP(Table3[[#This Row],[Product ID]],[1]Products!$A:$G,2,0)</f>
        <v>Product 38</v>
      </c>
      <c r="H8308" s="22">
        <v>1</v>
      </c>
      <c r="I8308" s="9">
        <f>VLOOKUP('Consolidtaed Data'!$B2659,[1]Products!$A:$G,4,0)</f>
        <v>913</v>
      </c>
      <c r="J8308" s="9">
        <f>VLOOKUP('Consolidtaed Data'!$B2659,[1]Products!$A:$G,3,0)</f>
        <v>584</v>
      </c>
      <c r="K8308" s="9">
        <f>'Consolidtaed Data'!$J2659*'Consolidtaed Data'!$H2659</f>
        <v>400</v>
      </c>
      <c r="L8308" s="9">
        <f>'Consolidtaed Data'!$I2659*'Consolidtaed Data'!$H2659</f>
        <v>580</v>
      </c>
      <c r="M8308" s="9">
        <f>'Consolidtaed Data'!$L2659-'Consolidtaed Data'!$K2659</f>
        <v>107</v>
      </c>
      <c r="N8308" s="9" t="str">
        <f>VLOOKUP('Consolidtaed Data'!$C2659,[1]Locations!$A:$O,2,0)</f>
        <v>Stockton</v>
      </c>
      <c r="O8308" s="9" t="str">
        <f>VLOOKUP('Consolidtaed Data'!$D2659,'[1]Sales People'!$A:$B,2,0)</f>
        <v>Bobby Russell</v>
      </c>
      <c r="P8308" s="9" t="str">
        <f>VLOOKUP('Consolidtaed Data'!$E2659,[1]Customers!$A:$B,2,0)</f>
        <v>Louis Austin</v>
      </c>
      <c r="Q8308" s="11">
        <f>WEEKDAY('Consolidtaed Data'!$F2659)</f>
        <v>2</v>
      </c>
      <c r="R8308" s="9">
        <f>MONTH('Consolidtaed Data'!$F2659)</f>
        <v>7</v>
      </c>
      <c r="S8308" s="9" t="str">
        <f>TEXT(Table3[[#This Row],[Purchase Date]],"MMMM")</f>
        <v>September</v>
      </c>
      <c r="T8308" s="9">
        <f>YEAR('Consolidtaed Data'!$F2659)</f>
        <v>2020</v>
      </c>
    </row>
    <row r="8309" spans="1:20" x14ac:dyDescent="0.3">
      <c r="A8309" s="9" t="s">
        <v>9335</v>
      </c>
      <c r="B8309" s="9" t="s">
        <v>182</v>
      </c>
      <c r="C8309" s="9" t="s">
        <v>82</v>
      </c>
      <c r="D8309" s="9" t="s">
        <v>123</v>
      </c>
      <c r="E8309" s="9" t="s">
        <v>720</v>
      </c>
      <c r="F8309" s="12">
        <v>44463</v>
      </c>
      <c r="G8309" s="12" t="str">
        <f>VLOOKUP(Table3[[#This Row],[Product ID]],[1]Products!$A:$G,2,0)</f>
        <v>Product 9</v>
      </c>
      <c r="H8309" s="22">
        <v>1</v>
      </c>
      <c r="I8309" s="9">
        <f>VLOOKUP('Consolidtaed Data'!$B2848,[1]Products!$A:$G,4,0)</f>
        <v>1967</v>
      </c>
      <c r="J8309" s="9">
        <f>VLOOKUP('Consolidtaed Data'!$B2848,[1]Products!$A:$G,3,0)</f>
        <v>1397</v>
      </c>
      <c r="K8309" s="9">
        <f>'Consolidtaed Data'!$J2848*'Consolidtaed Data'!$H2848</f>
        <v>3164</v>
      </c>
      <c r="L8309" s="9">
        <f>'Consolidtaed Data'!$I2848*'Consolidtaed Data'!$H2848</f>
        <v>6088</v>
      </c>
      <c r="M8309" s="9">
        <f>'Consolidtaed Data'!$L2848-'Consolidtaed Data'!$K2848</f>
        <v>187</v>
      </c>
      <c r="N8309" s="9" t="str">
        <f>VLOOKUP('Consolidtaed Data'!$C2848,[1]Locations!$A:$O,2,0)</f>
        <v>Hayward</v>
      </c>
      <c r="O8309" s="9" t="str">
        <f>VLOOKUP('Consolidtaed Data'!$D2848,'[1]Sales People'!$A:$B,2,0)</f>
        <v>Jeremy Mendoza</v>
      </c>
      <c r="P8309" s="9" t="str">
        <f>VLOOKUP('Consolidtaed Data'!$E2848,[1]Customers!$A:$B,2,0)</f>
        <v>Patrick Graham</v>
      </c>
      <c r="Q8309" s="11">
        <f>WEEKDAY('Consolidtaed Data'!$F2848)</f>
        <v>3</v>
      </c>
      <c r="R8309" s="9">
        <f>MONTH('Consolidtaed Data'!$F2848)</f>
        <v>7</v>
      </c>
      <c r="S8309" s="9" t="str">
        <f>TEXT(Table3[[#This Row],[Purchase Date]],"MMMM")</f>
        <v>September</v>
      </c>
      <c r="T8309" s="9">
        <f>YEAR('Consolidtaed Data'!$F2848)</f>
        <v>2020</v>
      </c>
    </row>
    <row r="8310" spans="1:20" x14ac:dyDescent="0.3">
      <c r="A8310" s="9" t="s">
        <v>9336</v>
      </c>
      <c r="B8310" s="9" t="s">
        <v>278</v>
      </c>
      <c r="C8310" s="9" t="s">
        <v>504</v>
      </c>
      <c r="D8310" s="9" t="s">
        <v>100</v>
      </c>
      <c r="E8310" s="9" t="s">
        <v>314</v>
      </c>
      <c r="F8310" s="12">
        <v>44463</v>
      </c>
      <c r="G8310" s="12" t="str">
        <f>VLOOKUP(Table3[[#This Row],[Product ID]],[1]Products!$A:$G,2,0)</f>
        <v>Product 75</v>
      </c>
      <c r="H8310" s="22">
        <v>1</v>
      </c>
      <c r="I8310" s="9">
        <f>VLOOKUP('Consolidtaed Data'!$B3174,[1]Products!$A:$G,4,0)</f>
        <v>1848</v>
      </c>
      <c r="J8310" s="9">
        <f>VLOOKUP('Consolidtaed Data'!$B3174,[1]Products!$A:$G,3,0)</f>
        <v>1294</v>
      </c>
      <c r="K8310" s="9">
        <f>'Consolidtaed Data'!$J3174*'Consolidtaed Data'!$H3174</f>
        <v>1944</v>
      </c>
      <c r="L8310" s="9">
        <f>'Consolidtaed Data'!$I3174*'Consolidtaed Data'!$H3174</f>
        <v>2313</v>
      </c>
      <c r="M8310" s="9">
        <f>'Consolidtaed Data'!$L3174-'Consolidtaed Data'!$K3174</f>
        <v>565</v>
      </c>
      <c r="N8310" s="9" t="str">
        <f>VLOOKUP('Consolidtaed Data'!$C3174,[1]Locations!$A:$O,2,0)</f>
        <v>Lancaster</v>
      </c>
      <c r="O8310" s="9" t="str">
        <f>VLOOKUP('Consolidtaed Data'!$D3174,'[1]Sales People'!$A:$B,2,0)</f>
        <v>Roger Robertson</v>
      </c>
      <c r="P8310" s="9" t="str">
        <f>VLOOKUP('Consolidtaed Data'!$E3174,[1]Customers!$A:$B,2,0)</f>
        <v>Kevin Wood</v>
      </c>
      <c r="Q8310" s="11">
        <f>WEEKDAY('Consolidtaed Data'!$F3174)</f>
        <v>7</v>
      </c>
      <c r="R8310" s="9">
        <f>MONTH('Consolidtaed Data'!$F3174)</f>
        <v>8</v>
      </c>
      <c r="S8310" s="9" t="str">
        <f>TEXT(Table3[[#This Row],[Purchase Date]],"MMMM")</f>
        <v>September</v>
      </c>
      <c r="T8310" s="9">
        <f>YEAR('Consolidtaed Data'!$F3174)</f>
        <v>2020</v>
      </c>
    </row>
    <row r="8311" spans="1:20" x14ac:dyDescent="0.3">
      <c r="A8311" s="9" t="s">
        <v>9337</v>
      </c>
      <c r="B8311" s="9" t="s">
        <v>572</v>
      </c>
      <c r="C8311" s="9" t="s">
        <v>263</v>
      </c>
      <c r="D8311" s="9" t="s">
        <v>329</v>
      </c>
      <c r="E8311" s="9" t="s">
        <v>395</v>
      </c>
      <c r="F8311" s="12">
        <v>44463</v>
      </c>
      <c r="G8311" s="12" t="str">
        <f>VLOOKUP(Table3[[#This Row],[Product ID]],[1]Products!$A:$G,2,0)</f>
        <v>Product 22</v>
      </c>
      <c r="H8311" s="22">
        <v>1</v>
      </c>
      <c r="I8311" s="9">
        <f>VLOOKUP('Consolidtaed Data'!$B3320,[1]Products!$A:$G,4,0)</f>
        <v>1278</v>
      </c>
      <c r="J8311" s="9">
        <f>VLOOKUP('Consolidtaed Data'!$B3320,[1]Products!$A:$G,3,0)</f>
        <v>665</v>
      </c>
      <c r="K8311" s="9">
        <f>'Consolidtaed Data'!$J3320*'Consolidtaed Data'!$H3320</f>
        <v>3070</v>
      </c>
      <c r="L8311" s="9">
        <f>'Consolidtaed Data'!$I3320*'Consolidtaed Data'!$H3320</f>
        <v>4514</v>
      </c>
      <c r="M8311" s="9">
        <f>'Consolidtaed Data'!$L3320-'Consolidtaed Data'!$K3320</f>
        <v>436</v>
      </c>
      <c r="N8311" s="9" t="str">
        <f>VLOOKUP('Consolidtaed Data'!$C3320,[1]Locations!$A:$O,2,0)</f>
        <v>San Jose</v>
      </c>
      <c r="O8311" s="9" t="str">
        <f>VLOOKUP('Consolidtaed Data'!$D3320,'[1]Sales People'!$A:$B,2,0)</f>
        <v>Ernest Wagner</v>
      </c>
      <c r="P8311" s="9" t="str">
        <f>VLOOKUP('Consolidtaed Data'!$E3320,[1]Customers!$A:$B,2,0)</f>
        <v>Johnny Ramos</v>
      </c>
      <c r="Q8311" s="11">
        <f>WEEKDAY('Consolidtaed Data'!$F3320)</f>
        <v>4</v>
      </c>
      <c r="R8311" s="9">
        <f>MONTH('Consolidtaed Data'!$F3320)</f>
        <v>9</v>
      </c>
      <c r="S8311" s="9" t="str">
        <f>TEXT(Table3[[#This Row],[Purchase Date]],"MMMM")</f>
        <v>September</v>
      </c>
      <c r="T8311" s="9">
        <f>YEAR('Consolidtaed Data'!$F3320)</f>
        <v>2020</v>
      </c>
    </row>
    <row r="8312" spans="1:20" x14ac:dyDescent="0.3">
      <c r="A8312" s="9" t="s">
        <v>9338</v>
      </c>
      <c r="B8312" s="9" t="s">
        <v>79</v>
      </c>
      <c r="C8312" s="9" t="s">
        <v>55</v>
      </c>
      <c r="D8312" s="9" t="s">
        <v>315</v>
      </c>
      <c r="E8312" s="9" t="s">
        <v>616</v>
      </c>
      <c r="F8312" s="12">
        <v>44463</v>
      </c>
      <c r="G8312" s="12" t="str">
        <f>VLOOKUP(Table3[[#This Row],[Product ID]],[1]Products!$A:$G,2,0)</f>
        <v>Product 80</v>
      </c>
      <c r="H8312" s="22">
        <v>1</v>
      </c>
      <c r="I8312" s="9">
        <f>VLOOKUP('Consolidtaed Data'!$B3334,[1]Products!$A:$G,4,0)</f>
        <v>1338</v>
      </c>
      <c r="J8312" s="9">
        <f>VLOOKUP('Consolidtaed Data'!$B3334,[1]Products!$A:$G,3,0)</f>
        <v>682</v>
      </c>
      <c r="K8312" s="9">
        <f>'Consolidtaed Data'!$J3334*'Consolidtaed Data'!$H3334</f>
        <v>786</v>
      </c>
      <c r="L8312" s="9">
        <f>'Consolidtaed Data'!$I3334*'Consolidtaed Data'!$H3334</f>
        <v>947</v>
      </c>
      <c r="M8312" s="9">
        <f>'Consolidtaed Data'!$L3334-'Consolidtaed Data'!$K3334</f>
        <v>248</v>
      </c>
      <c r="N8312" s="9" t="str">
        <f>VLOOKUP('Consolidtaed Data'!$C3334,[1]Locations!$A:$O,2,0)</f>
        <v>Pasadena</v>
      </c>
      <c r="O8312" s="9" t="str">
        <f>VLOOKUP('Consolidtaed Data'!$D3334,'[1]Sales People'!$A:$B,2,0)</f>
        <v>Larry Marshall</v>
      </c>
      <c r="P8312" s="9" t="str">
        <f>VLOOKUP('Consolidtaed Data'!$E3334,[1]Customers!$A:$B,2,0)</f>
        <v>Walter Russell</v>
      </c>
      <c r="Q8312" s="11">
        <f>WEEKDAY('Consolidtaed Data'!$F3334)</f>
        <v>4</v>
      </c>
      <c r="R8312" s="9">
        <f>MONTH('Consolidtaed Data'!$F3334)</f>
        <v>9</v>
      </c>
      <c r="S8312" s="9" t="str">
        <f>TEXT(Table3[[#This Row],[Purchase Date]],"MMMM")</f>
        <v>September</v>
      </c>
      <c r="T8312" s="9">
        <f>YEAR('Consolidtaed Data'!$F3334)</f>
        <v>2020</v>
      </c>
    </row>
    <row r="8313" spans="1:20" x14ac:dyDescent="0.3">
      <c r="A8313" s="9" t="s">
        <v>9339</v>
      </c>
      <c r="B8313" s="9" t="s">
        <v>38</v>
      </c>
      <c r="C8313" s="9" t="s">
        <v>289</v>
      </c>
      <c r="D8313" s="9" t="s">
        <v>73</v>
      </c>
      <c r="E8313" s="9" t="s">
        <v>1240</v>
      </c>
      <c r="F8313" s="12">
        <v>44463</v>
      </c>
      <c r="G8313" s="12" t="str">
        <f>VLOOKUP(Table3[[#This Row],[Product ID]],[1]Products!$A:$G,2,0)</f>
        <v>Product 25</v>
      </c>
      <c r="H8313" s="22">
        <v>1</v>
      </c>
      <c r="I8313" s="9">
        <f>VLOOKUP('Consolidtaed Data'!$B3403,[1]Products!$A:$G,4,0)</f>
        <v>136</v>
      </c>
      <c r="J8313" s="9">
        <f>VLOOKUP('Consolidtaed Data'!$B3403,[1]Products!$A:$G,3,0)</f>
        <v>72</v>
      </c>
      <c r="K8313" s="9">
        <f>'Consolidtaed Data'!$J3403*'Consolidtaed Data'!$H3403</f>
        <v>683</v>
      </c>
      <c r="L8313" s="9">
        <f>'Consolidtaed Data'!$I3403*'Consolidtaed Data'!$H3403</f>
        <v>1178</v>
      </c>
      <c r="M8313" s="9">
        <f>'Consolidtaed Data'!$L3403-'Consolidtaed Data'!$K3403</f>
        <v>656</v>
      </c>
      <c r="N8313" s="9" t="str">
        <f>VLOOKUP('Consolidtaed Data'!$C3403,[1]Locations!$A:$O,2,0)</f>
        <v>Los Angeles</v>
      </c>
      <c r="O8313" s="9" t="str">
        <f>VLOOKUP('Consolidtaed Data'!$D3403,'[1]Sales People'!$A:$B,2,0)</f>
        <v>Andrew Bowman</v>
      </c>
      <c r="P8313" s="9" t="str">
        <f>VLOOKUP('Consolidtaed Data'!$E3403,[1]Customers!$A:$B,2,0)</f>
        <v>Raymond Hall</v>
      </c>
      <c r="Q8313" s="11">
        <f>WEEKDAY('Consolidtaed Data'!$F3403)</f>
        <v>1</v>
      </c>
      <c r="R8313" s="9">
        <f>MONTH('Consolidtaed Data'!$F3403)</f>
        <v>9</v>
      </c>
      <c r="S8313" s="9" t="str">
        <f>TEXT(Table3[[#This Row],[Purchase Date]],"MMMM")</f>
        <v>September</v>
      </c>
      <c r="T8313" s="9">
        <f>YEAR('Consolidtaed Data'!$F3403)</f>
        <v>2020</v>
      </c>
    </row>
    <row r="8314" spans="1:20" x14ac:dyDescent="0.3">
      <c r="A8314" s="9" t="s">
        <v>9340</v>
      </c>
      <c r="B8314" s="9" t="s">
        <v>89</v>
      </c>
      <c r="C8314" s="9" t="s">
        <v>357</v>
      </c>
      <c r="D8314" s="9" t="s">
        <v>123</v>
      </c>
      <c r="E8314" s="9" t="s">
        <v>868</v>
      </c>
      <c r="F8314" s="12">
        <v>44463</v>
      </c>
      <c r="G8314" s="12" t="str">
        <f>VLOOKUP(Table3[[#This Row],[Product ID]],[1]Products!$A:$G,2,0)</f>
        <v>Product 64</v>
      </c>
      <c r="H8314" s="22">
        <v>1</v>
      </c>
      <c r="I8314" s="9">
        <f>VLOOKUP('Consolidtaed Data'!$B3658,[1]Products!$A:$G,4,0)</f>
        <v>458</v>
      </c>
      <c r="J8314" s="9">
        <f>VLOOKUP('Consolidtaed Data'!$B3658,[1]Products!$A:$G,3,0)</f>
        <v>376</v>
      </c>
      <c r="K8314" s="9">
        <f>'Consolidtaed Data'!$J3658*'Consolidtaed Data'!$H3658</f>
        <v>683</v>
      </c>
      <c r="L8314" s="9">
        <f>'Consolidtaed Data'!$I3658*'Consolidtaed Data'!$H3658</f>
        <v>1119</v>
      </c>
      <c r="M8314" s="9">
        <f>'Consolidtaed Data'!$L3658-'Consolidtaed Data'!$K3658</f>
        <v>451</v>
      </c>
      <c r="N8314" s="9" t="str">
        <f>VLOOKUP('Consolidtaed Data'!$C3658,[1]Locations!$A:$O,2,0)</f>
        <v>Elk Grove</v>
      </c>
      <c r="O8314" s="9" t="str">
        <f>VLOOKUP('Consolidtaed Data'!$D3658,'[1]Sales People'!$A:$B,2,0)</f>
        <v>Carl Hall</v>
      </c>
      <c r="P8314" s="9" t="str">
        <f>VLOOKUP('Consolidtaed Data'!$E3658,[1]Customers!$A:$B,2,0)</f>
        <v>Philip Crawford</v>
      </c>
      <c r="Q8314" s="11">
        <f>WEEKDAY('Consolidtaed Data'!$F3658)</f>
        <v>6</v>
      </c>
      <c r="R8314" s="9">
        <f>MONTH('Consolidtaed Data'!$F3658)</f>
        <v>9</v>
      </c>
      <c r="S8314" s="9" t="str">
        <f>TEXT(Table3[[#This Row],[Purchase Date]],"MMMM")</f>
        <v>September</v>
      </c>
      <c r="T8314" s="9">
        <f>YEAR('Consolidtaed Data'!$F3658)</f>
        <v>2020</v>
      </c>
    </row>
    <row r="8315" spans="1:20" x14ac:dyDescent="0.3">
      <c r="A8315" s="9" t="s">
        <v>9341</v>
      </c>
      <c r="B8315" s="9" t="s">
        <v>119</v>
      </c>
      <c r="C8315" s="9" t="s">
        <v>635</v>
      </c>
      <c r="D8315" s="9" t="s">
        <v>402</v>
      </c>
      <c r="E8315" s="9" t="s">
        <v>1180</v>
      </c>
      <c r="F8315" s="12">
        <v>44463</v>
      </c>
      <c r="G8315" s="12" t="str">
        <f>VLOOKUP(Table3[[#This Row],[Product ID]],[1]Products!$A:$G,2,0)</f>
        <v>Product 67</v>
      </c>
      <c r="H8315" s="22">
        <v>1</v>
      </c>
      <c r="I8315" s="9">
        <f>VLOOKUP('Consolidtaed Data'!$B3678,[1]Products!$A:$G,4,0)</f>
        <v>1494</v>
      </c>
      <c r="J8315" s="9">
        <f>VLOOKUP('Consolidtaed Data'!$B3678,[1]Products!$A:$G,3,0)</f>
        <v>971</v>
      </c>
      <c r="K8315" s="9">
        <f>'Consolidtaed Data'!$J3678*'Consolidtaed Data'!$H3678</f>
        <v>1260</v>
      </c>
      <c r="L8315" s="9">
        <f>'Consolidtaed Data'!$I3678*'Consolidtaed Data'!$H3678</f>
        <v>1752</v>
      </c>
      <c r="M8315" s="9">
        <f>'Consolidtaed Data'!$L3678-'Consolidtaed Data'!$K3678</f>
        <v>344</v>
      </c>
      <c r="N8315" s="9" t="str">
        <f>VLOOKUP('Consolidtaed Data'!$C3678,[1]Locations!$A:$O,2,0)</f>
        <v>San Francisco</v>
      </c>
      <c r="O8315" s="9" t="str">
        <f>VLOOKUP('Consolidtaed Data'!$D3678,'[1]Sales People'!$A:$B,2,0)</f>
        <v>Christopher Tucker</v>
      </c>
      <c r="P8315" s="9" t="str">
        <f>VLOOKUP('Consolidtaed Data'!$E3678,[1]Customers!$A:$B,2,0)</f>
        <v>Larry Stone</v>
      </c>
      <c r="Q8315" s="11">
        <f>WEEKDAY('Consolidtaed Data'!$F3678)</f>
        <v>7</v>
      </c>
      <c r="R8315" s="9">
        <f>MONTH('Consolidtaed Data'!$F3678)</f>
        <v>9</v>
      </c>
      <c r="S8315" s="9" t="str">
        <f>TEXT(Table3[[#This Row],[Purchase Date]],"MMMM")</f>
        <v>September</v>
      </c>
      <c r="T8315" s="9">
        <f>YEAR('Consolidtaed Data'!$F3678)</f>
        <v>2020</v>
      </c>
    </row>
    <row r="8316" spans="1:20" x14ac:dyDescent="0.3">
      <c r="A8316" s="9" t="s">
        <v>9342</v>
      </c>
      <c r="B8316" s="9" t="s">
        <v>177</v>
      </c>
      <c r="C8316" s="9" t="s">
        <v>55</v>
      </c>
      <c r="D8316" s="9" t="s">
        <v>26</v>
      </c>
      <c r="E8316" s="9" t="s">
        <v>703</v>
      </c>
      <c r="F8316" s="12">
        <v>44464</v>
      </c>
      <c r="G8316" s="12" t="str">
        <f>VLOOKUP(Table3[[#This Row],[Product ID]],[1]Products!$A:$G,2,0)</f>
        <v>Product 5</v>
      </c>
      <c r="H8316" s="22">
        <v>3</v>
      </c>
      <c r="I8316" s="9">
        <f>VLOOKUP('Consolidtaed Data'!$B216,[1]Products!$A:$G,4,0)</f>
        <v>1783</v>
      </c>
      <c r="J8316" s="9">
        <f>VLOOKUP('Consolidtaed Data'!$B216,[1]Products!$A:$G,3,0)</f>
        <v>1230</v>
      </c>
      <c r="K8316" s="9">
        <f>'Consolidtaed Data'!$J216*'Consolidtaed Data'!$H216</f>
        <v>1295</v>
      </c>
      <c r="L8316" s="9">
        <f>'Consolidtaed Data'!$I216*'Consolidtaed Data'!$H216</f>
        <v>1639</v>
      </c>
      <c r="M8316" s="9">
        <f>'Consolidtaed Data'!$L216-'Consolidtaed Data'!$K216</f>
        <v>408</v>
      </c>
      <c r="N8316" s="9" t="str">
        <f>VLOOKUP('Consolidtaed Data'!$C216,[1]Locations!$A:$O,2,0)</f>
        <v>Daly City</v>
      </c>
      <c r="O8316" s="9" t="str">
        <f>VLOOKUP('Consolidtaed Data'!$D216,'[1]Sales People'!$A:$B,2,0)</f>
        <v>Patrick Ruiz</v>
      </c>
      <c r="P8316" s="9" t="str">
        <f>VLOOKUP('Consolidtaed Data'!$E216,[1]Customers!$A:$B,2,0)</f>
        <v>Bobby Burton</v>
      </c>
      <c r="Q8316" s="11">
        <f>WEEKDAY('Consolidtaed Data'!$F216)</f>
        <v>4</v>
      </c>
      <c r="R8316" s="9">
        <f>MONTH('Consolidtaed Data'!$F216)</f>
        <v>1</v>
      </c>
      <c r="S8316" s="9" t="str">
        <f>TEXT(Table3[[#This Row],[Purchase Date]],"MMMM")</f>
        <v>September</v>
      </c>
      <c r="T8316" s="9">
        <f>YEAR('Consolidtaed Data'!$F216)</f>
        <v>2020</v>
      </c>
    </row>
    <row r="8317" spans="1:20" x14ac:dyDescent="0.3">
      <c r="A8317" s="9" t="s">
        <v>9343</v>
      </c>
      <c r="B8317" s="9" t="s">
        <v>219</v>
      </c>
      <c r="C8317" s="9" t="s">
        <v>245</v>
      </c>
      <c r="D8317" s="9" t="s">
        <v>206</v>
      </c>
      <c r="E8317" s="9" t="s">
        <v>1324</v>
      </c>
      <c r="F8317" s="12">
        <v>44464</v>
      </c>
      <c r="G8317" s="12" t="str">
        <f>VLOOKUP(Table3[[#This Row],[Product ID]],[1]Products!$A:$G,2,0)</f>
        <v>Product 35</v>
      </c>
      <c r="H8317" s="22">
        <v>3</v>
      </c>
      <c r="I8317" s="9">
        <f>VLOOKUP('Consolidtaed Data'!$B579,[1]Products!$A:$G,4,0)</f>
        <v>2410</v>
      </c>
      <c r="J8317" s="9">
        <f>VLOOKUP('Consolidtaed Data'!$B579,[1]Products!$A:$G,3,0)</f>
        <v>1518</v>
      </c>
      <c r="K8317" s="9">
        <f>'Consolidtaed Data'!$J579*'Consolidtaed Data'!$H579</f>
        <v>5204</v>
      </c>
      <c r="L8317" s="9">
        <f>'Consolidtaed Data'!$I579*'Consolidtaed Data'!$H579</f>
        <v>6348</v>
      </c>
      <c r="M8317" s="9">
        <f>'Consolidtaed Data'!$L579-'Consolidtaed Data'!$K579</f>
        <v>318</v>
      </c>
      <c r="N8317" s="9" t="str">
        <f>VLOOKUP('Consolidtaed Data'!$C579,[1]Locations!$A:$O,2,0)</f>
        <v>Carlsbad</v>
      </c>
      <c r="O8317" s="9" t="str">
        <f>VLOOKUP('Consolidtaed Data'!$D579,'[1]Sales People'!$A:$B,2,0)</f>
        <v>Robert Reed</v>
      </c>
      <c r="P8317" s="9" t="str">
        <f>VLOOKUP('Consolidtaed Data'!$E579,[1]Customers!$A:$B,2,0)</f>
        <v>Larry Freeman</v>
      </c>
      <c r="Q8317" s="11">
        <f>WEEKDAY('Consolidtaed Data'!$F579)</f>
        <v>2</v>
      </c>
      <c r="R8317" s="9">
        <f>MONTH('Consolidtaed Data'!$F579)</f>
        <v>2</v>
      </c>
      <c r="S8317" s="9" t="str">
        <f>TEXT(Table3[[#This Row],[Purchase Date]],"MMMM")</f>
        <v>September</v>
      </c>
      <c r="T8317" s="9">
        <f>YEAR('Consolidtaed Data'!$F579)</f>
        <v>2020</v>
      </c>
    </row>
    <row r="8318" spans="1:20" x14ac:dyDescent="0.3">
      <c r="A8318" s="9" t="s">
        <v>9344</v>
      </c>
      <c r="B8318" s="9" t="s">
        <v>340</v>
      </c>
      <c r="C8318" s="9" t="s">
        <v>42</v>
      </c>
      <c r="D8318" s="9" t="s">
        <v>51</v>
      </c>
      <c r="E8318" s="9" t="s">
        <v>1335</v>
      </c>
      <c r="F8318" s="12">
        <v>44464</v>
      </c>
      <c r="G8318" s="12" t="str">
        <f>VLOOKUP(Table3[[#This Row],[Product ID]],[1]Products!$A:$G,2,0)</f>
        <v>Product 34</v>
      </c>
      <c r="H8318" s="22">
        <v>3</v>
      </c>
      <c r="I8318" s="9">
        <f>VLOOKUP('Consolidtaed Data'!$B1089,[1]Products!$A:$G,4,0)</f>
        <v>947</v>
      </c>
      <c r="J8318" s="9">
        <f>VLOOKUP('Consolidtaed Data'!$B1089,[1]Products!$A:$G,3,0)</f>
        <v>786</v>
      </c>
      <c r="K8318" s="9">
        <f>'Consolidtaed Data'!$J1089*'Consolidtaed Data'!$H1089</f>
        <v>2968</v>
      </c>
      <c r="L8318" s="9">
        <f>'Consolidtaed Data'!$I1089*'Consolidtaed Data'!$H1089</f>
        <v>4566</v>
      </c>
      <c r="M8318" s="9">
        <f>'Consolidtaed Data'!$L1089-'Consolidtaed Data'!$K1089</f>
        <v>265</v>
      </c>
      <c r="N8318" s="9" t="str">
        <f>VLOOKUP('Consolidtaed Data'!$C1089,[1]Locations!$A:$O,2,0)</f>
        <v>Modesto</v>
      </c>
      <c r="O8318" s="9" t="str">
        <f>VLOOKUP('Consolidtaed Data'!$D1089,'[1]Sales People'!$A:$B,2,0)</f>
        <v>Henry Nelson</v>
      </c>
      <c r="P8318" s="9" t="str">
        <f>VLOOKUP('Consolidtaed Data'!$E1089,[1]Customers!$A:$B,2,0)</f>
        <v>Timothy Howard</v>
      </c>
      <c r="Q8318" s="11">
        <f>WEEKDAY('Consolidtaed Data'!$F1089)</f>
        <v>4</v>
      </c>
      <c r="R8318" s="9">
        <f>MONTH('Consolidtaed Data'!$F1089)</f>
        <v>3</v>
      </c>
      <c r="S8318" s="9" t="str">
        <f>TEXT(Table3[[#This Row],[Purchase Date]],"MMMM")</f>
        <v>September</v>
      </c>
      <c r="T8318" s="9">
        <f>YEAR('Consolidtaed Data'!$F1089)</f>
        <v>2020</v>
      </c>
    </row>
    <row r="8319" spans="1:20" x14ac:dyDescent="0.3">
      <c r="A8319" s="9" t="s">
        <v>9345</v>
      </c>
      <c r="B8319" s="9" t="s">
        <v>355</v>
      </c>
      <c r="C8319" s="9" t="s">
        <v>169</v>
      </c>
      <c r="D8319" s="9" t="s">
        <v>197</v>
      </c>
      <c r="E8319" s="9" t="s">
        <v>2074</v>
      </c>
      <c r="F8319" s="12">
        <v>44464</v>
      </c>
      <c r="G8319" s="12" t="str">
        <f>VLOOKUP(Table3[[#This Row],[Product ID]],[1]Products!$A:$G,2,0)</f>
        <v>Product 100</v>
      </c>
      <c r="H8319" s="22">
        <v>1</v>
      </c>
      <c r="I8319" s="9">
        <f>VLOOKUP('Consolidtaed Data'!$B1154,[1]Products!$A:$G,4,0)</f>
        <v>826</v>
      </c>
      <c r="J8319" s="9">
        <f>VLOOKUP('Consolidtaed Data'!$B1154,[1]Products!$A:$G,3,0)</f>
        <v>562</v>
      </c>
      <c r="K8319" s="9">
        <f>'Consolidtaed Data'!$J1154*'Consolidtaed Data'!$H1154</f>
        <v>1168</v>
      </c>
      <c r="L8319" s="9">
        <f>'Consolidtaed Data'!$I1154*'Consolidtaed Data'!$H1154</f>
        <v>1826</v>
      </c>
      <c r="M8319" s="9">
        <f>'Consolidtaed Data'!$L1154-'Consolidtaed Data'!$K1154</f>
        <v>376</v>
      </c>
      <c r="N8319" s="9" t="str">
        <f>VLOOKUP('Consolidtaed Data'!$C1154,[1]Locations!$A:$O,2,0)</f>
        <v>Fremont</v>
      </c>
      <c r="O8319" s="9" t="str">
        <f>VLOOKUP('Consolidtaed Data'!$D1154,'[1]Sales People'!$A:$B,2,0)</f>
        <v>Scott Mason</v>
      </c>
      <c r="P8319" s="9" t="str">
        <f>VLOOKUP('Consolidtaed Data'!$E1154,[1]Customers!$A:$B,2,0)</f>
        <v>Steve Barnes</v>
      </c>
      <c r="Q8319" s="11">
        <f>WEEKDAY('Consolidtaed Data'!$F1154)</f>
        <v>3</v>
      </c>
      <c r="R8319" s="9">
        <f>MONTH('Consolidtaed Data'!$F1154)</f>
        <v>3</v>
      </c>
      <c r="S8319" s="9" t="str">
        <f>TEXT(Table3[[#This Row],[Purchase Date]],"MMMM")</f>
        <v>September</v>
      </c>
      <c r="T8319" s="9">
        <f>YEAR('Consolidtaed Data'!$F1154)</f>
        <v>2020</v>
      </c>
    </row>
    <row r="8320" spans="1:20" x14ac:dyDescent="0.3">
      <c r="A8320" s="9" t="s">
        <v>9346</v>
      </c>
      <c r="B8320" s="9" t="s">
        <v>531</v>
      </c>
      <c r="C8320" s="9" t="s">
        <v>412</v>
      </c>
      <c r="D8320" s="9" t="s">
        <v>80</v>
      </c>
      <c r="E8320" s="9" t="s">
        <v>1624</v>
      </c>
      <c r="F8320" s="12">
        <v>44464</v>
      </c>
      <c r="G8320" s="12" t="str">
        <f>VLOOKUP(Table3[[#This Row],[Product ID]],[1]Products!$A:$G,2,0)</f>
        <v>Product 62</v>
      </c>
      <c r="H8320" s="22">
        <v>1</v>
      </c>
      <c r="I8320" s="9">
        <f>VLOOKUP('Consolidtaed Data'!$B1620,[1]Products!$A:$G,4,0)</f>
        <v>1353</v>
      </c>
      <c r="J8320" s="9">
        <f>VLOOKUP('Consolidtaed Data'!$B1620,[1]Products!$A:$G,3,0)</f>
        <v>947</v>
      </c>
      <c r="K8320" s="9">
        <f>'Consolidtaed Data'!$J1620*'Consolidtaed Data'!$H1620</f>
        <v>269</v>
      </c>
      <c r="L8320" s="9">
        <f>'Consolidtaed Data'!$I1620*'Consolidtaed Data'!$H1620</f>
        <v>368</v>
      </c>
      <c r="M8320" s="9">
        <f>'Consolidtaed Data'!$L1620-'Consolidtaed Data'!$K1620</f>
        <v>1695</v>
      </c>
      <c r="N8320" s="9" t="str">
        <f>VLOOKUP('Consolidtaed Data'!$C1620,[1]Locations!$A:$O,2,0)</f>
        <v>Vallejo</v>
      </c>
      <c r="O8320" s="9" t="str">
        <f>VLOOKUP('Consolidtaed Data'!$D1620,'[1]Sales People'!$A:$B,2,0)</f>
        <v>Brian Hansen</v>
      </c>
      <c r="P8320" s="9" t="str">
        <f>VLOOKUP('Consolidtaed Data'!$E1620,[1]Customers!$A:$B,2,0)</f>
        <v>Andrew Hansen</v>
      </c>
      <c r="Q8320" s="11">
        <f>WEEKDAY('Consolidtaed Data'!$F1620)</f>
        <v>3</v>
      </c>
      <c r="R8320" s="9">
        <f>MONTH('Consolidtaed Data'!$F1620)</f>
        <v>4</v>
      </c>
      <c r="S8320" s="9" t="str">
        <f>TEXT(Table3[[#This Row],[Purchase Date]],"MMMM")</f>
        <v>September</v>
      </c>
      <c r="T8320" s="9">
        <f>YEAR('Consolidtaed Data'!$F1620)</f>
        <v>2020</v>
      </c>
    </row>
    <row r="8321" spans="1:20" x14ac:dyDescent="0.3">
      <c r="A8321" s="9" t="s">
        <v>9347</v>
      </c>
      <c r="B8321" s="9" t="s">
        <v>572</v>
      </c>
      <c r="C8321" s="9" t="s">
        <v>169</v>
      </c>
      <c r="D8321" s="9" t="s">
        <v>174</v>
      </c>
      <c r="E8321" s="9" t="s">
        <v>2677</v>
      </c>
      <c r="F8321" s="12">
        <v>44464</v>
      </c>
      <c r="G8321" s="12" t="str">
        <f>VLOOKUP(Table3[[#This Row],[Product ID]],[1]Products!$A:$G,2,0)</f>
        <v>Product 22</v>
      </c>
      <c r="H8321" s="22">
        <v>1</v>
      </c>
      <c r="I8321" s="9">
        <f>VLOOKUP('Consolidtaed Data'!$B1694,[1]Products!$A:$G,4,0)</f>
        <v>817</v>
      </c>
      <c r="J8321" s="9">
        <f>VLOOKUP('Consolidtaed Data'!$B1694,[1]Products!$A:$G,3,0)</f>
        <v>409</v>
      </c>
      <c r="K8321" s="9">
        <f>'Consolidtaed Data'!$J1694*'Consolidtaed Data'!$H1694</f>
        <v>832</v>
      </c>
      <c r="L8321" s="9">
        <f>'Consolidtaed Data'!$I1694*'Consolidtaed Data'!$H1694</f>
        <v>1206</v>
      </c>
      <c r="M8321" s="9">
        <f>'Consolidtaed Data'!$L1694-'Consolidtaed Data'!$K1694</f>
        <v>606</v>
      </c>
      <c r="N8321" s="9" t="str">
        <f>VLOOKUP('Consolidtaed Data'!$C1694,[1]Locations!$A:$O,2,0)</f>
        <v>Anaheim</v>
      </c>
      <c r="O8321" s="9" t="str">
        <f>VLOOKUP('Consolidtaed Data'!$D1694,'[1]Sales People'!$A:$B,2,0)</f>
        <v>Carl Hall</v>
      </c>
      <c r="P8321" s="9" t="str">
        <f>VLOOKUP('Consolidtaed Data'!$E1694,[1]Customers!$A:$B,2,0)</f>
        <v>Philip Cunningham</v>
      </c>
      <c r="Q8321" s="11">
        <f>WEEKDAY('Consolidtaed Data'!$F1694)</f>
        <v>1</v>
      </c>
      <c r="R8321" s="9">
        <f>MONTH('Consolidtaed Data'!$F1694)</f>
        <v>5</v>
      </c>
      <c r="S8321" s="9" t="str">
        <f>TEXT(Table3[[#This Row],[Purchase Date]],"MMMM")</f>
        <v>September</v>
      </c>
      <c r="T8321" s="9">
        <f>YEAR('Consolidtaed Data'!$F1694)</f>
        <v>2020</v>
      </c>
    </row>
    <row r="8322" spans="1:20" x14ac:dyDescent="0.3">
      <c r="A8322" s="9" t="s">
        <v>9348</v>
      </c>
      <c r="B8322" s="9" t="s">
        <v>182</v>
      </c>
      <c r="C8322" s="9" t="s">
        <v>34</v>
      </c>
      <c r="D8322" s="9" t="s">
        <v>46</v>
      </c>
      <c r="E8322" s="9" t="s">
        <v>661</v>
      </c>
      <c r="F8322" s="12">
        <v>44464</v>
      </c>
      <c r="G8322" s="12" t="str">
        <f>VLOOKUP(Table3[[#This Row],[Product ID]],[1]Products!$A:$G,2,0)</f>
        <v>Product 9</v>
      </c>
      <c r="H8322" s="22">
        <v>1</v>
      </c>
      <c r="I8322" s="9">
        <f>VLOOKUP('Consolidtaed Data'!$B1799,[1]Products!$A:$G,4,0)</f>
        <v>2410</v>
      </c>
      <c r="J8322" s="9">
        <f>VLOOKUP('Consolidtaed Data'!$B1799,[1]Products!$A:$G,3,0)</f>
        <v>1518</v>
      </c>
      <c r="K8322" s="9">
        <f>'Consolidtaed Data'!$J1799*'Consolidtaed Data'!$H1799</f>
        <v>1234</v>
      </c>
      <c r="L8322" s="9">
        <f>'Consolidtaed Data'!$I1799*'Consolidtaed Data'!$H1799</f>
        <v>1582</v>
      </c>
      <c r="M8322" s="9">
        <f>'Consolidtaed Data'!$L1799-'Consolidtaed Data'!$K1799</f>
        <v>644</v>
      </c>
      <c r="N8322" s="9" t="str">
        <f>VLOOKUP('Consolidtaed Data'!$C1799,[1]Locations!$A:$O,2,0)</f>
        <v>Huntington Beach</v>
      </c>
      <c r="O8322" s="9" t="str">
        <f>VLOOKUP('Consolidtaed Data'!$D1799,'[1]Sales People'!$A:$B,2,0)</f>
        <v>Brian Davis</v>
      </c>
      <c r="P8322" s="9" t="str">
        <f>VLOOKUP('Consolidtaed Data'!$E1799,[1]Customers!$A:$B,2,0)</f>
        <v>Eugene Cooper</v>
      </c>
      <c r="Q8322" s="11">
        <f>WEEKDAY('Consolidtaed Data'!$F1799)</f>
        <v>2</v>
      </c>
      <c r="R8322" s="9">
        <f>MONTH('Consolidtaed Data'!$F1799)</f>
        <v>5</v>
      </c>
      <c r="S8322" s="9" t="str">
        <f>TEXT(Table3[[#This Row],[Purchase Date]],"MMMM")</f>
        <v>September</v>
      </c>
      <c r="T8322" s="9">
        <f>YEAR('Consolidtaed Data'!$F1799)</f>
        <v>2020</v>
      </c>
    </row>
    <row r="8323" spans="1:20" x14ac:dyDescent="0.3">
      <c r="A8323" s="9" t="s">
        <v>9349</v>
      </c>
      <c r="B8323" s="9" t="s">
        <v>148</v>
      </c>
      <c r="C8323" s="9" t="s">
        <v>67</v>
      </c>
      <c r="D8323" s="9" t="s">
        <v>131</v>
      </c>
      <c r="E8323" s="9" t="s">
        <v>728</v>
      </c>
      <c r="F8323" s="12">
        <v>44464</v>
      </c>
      <c r="G8323" s="12" t="str">
        <f>VLOOKUP(Table3[[#This Row],[Product ID]],[1]Products!$A:$G,2,0)</f>
        <v>Product 16</v>
      </c>
      <c r="H8323" s="22">
        <v>4</v>
      </c>
      <c r="I8323" s="9">
        <f>VLOOKUP('Consolidtaed Data'!$B1828,[1]Products!$A:$G,4,0)</f>
        <v>1638</v>
      </c>
      <c r="J8323" s="9">
        <f>VLOOKUP('Consolidtaed Data'!$B1828,[1]Products!$A:$G,3,0)</f>
        <v>1261</v>
      </c>
      <c r="K8323" s="9">
        <f>'Consolidtaed Data'!$J1828*'Consolidtaed Data'!$H1828</f>
        <v>1168</v>
      </c>
      <c r="L8323" s="9">
        <f>'Consolidtaed Data'!$I1828*'Consolidtaed Data'!$H1828</f>
        <v>1826</v>
      </c>
      <c r="M8323" s="9">
        <f>'Consolidtaed Data'!$L1828-'Consolidtaed Data'!$K1828</f>
        <v>123</v>
      </c>
      <c r="N8323" s="9" t="str">
        <f>VLOOKUP('Consolidtaed Data'!$C1828,[1]Locations!$A:$O,2,0)</f>
        <v>Berkeley</v>
      </c>
      <c r="O8323" s="9" t="str">
        <f>VLOOKUP('Consolidtaed Data'!$D1828,'[1]Sales People'!$A:$B,2,0)</f>
        <v>Charles Harper</v>
      </c>
      <c r="P8323" s="9" t="str">
        <f>VLOOKUP('Consolidtaed Data'!$E1828,[1]Customers!$A:$B,2,0)</f>
        <v>Johnny Martinez</v>
      </c>
      <c r="Q8323" s="11">
        <f>WEEKDAY('Consolidtaed Data'!$F1828)</f>
        <v>4</v>
      </c>
      <c r="R8323" s="9">
        <f>MONTH('Consolidtaed Data'!$F1828)</f>
        <v>5</v>
      </c>
      <c r="S8323" s="9" t="str">
        <f>TEXT(Table3[[#This Row],[Purchase Date]],"MMMM")</f>
        <v>September</v>
      </c>
      <c r="T8323" s="9">
        <f>YEAR('Consolidtaed Data'!$F1828)</f>
        <v>2020</v>
      </c>
    </row>
    <row r="8324" spans="1:20" x14ac:dyDescent="0.3">
      <c r="A8324" s="9" t="s">
        <v>9350</v>
      </c>
      <c r="B8324" s="9" t="s">
        <v>172</v>
      </c>
      <c r="C8324" s="9" t="s">
        <v>86</v>
      </c>
      <c r="D8324" s="9" t="s">
        <v>329</v>
      </c>
      <c r="E8324" s="9" t="s">
        <v>1095</v>
      </c>
      <c r="F8324" s="12">
        <v>44464</v>
      </c>
      <c r="G8324" s="12" t="str">
        <f>VLOOKUP(Table3[[#This Row],[Product ID]],[1]Products!$A:$G,2,0)</f>
        <v>Product 4</v>
      </c>
      <c r="H8324" s="22">
        <v>3</v>
      </c>
      <c r="I8324" s="9">
        <f>VLOOKUP('Consolidtaed Data'!$B1985,[1]Products!$A:$G,4,0)</f>
        <v>1783</v>
      </c>
      <c r="J8324" s="9">
        <f>VLOOKUP('Consolidtaed Data'!$B1985,[1]Products!$A:$G,3,0)</f>
        <v>1516</v>
      </c>
      <c r="K8324" s="9">
        <f>'Consolidtaed Data'!$J1985*'Consolidtaed Data'!$H1985</f>
        <v>648</v>
      </c>
      <c r="L8324" s="9">
        <f>'Consolidtaed Data'!$I1985*'Consolidtaed Data'!$H1985</f>
        <v>771</v>
      </c>
      <c r="M8324" s="9">
        <f>'Consolidtaed Data'!$L1985-'Consolidtaed Data'!$K1985</f>
        <v>993</v>
      </c>
      <c r="N8324" s="9" t="str">
        <f>VLOOKUP('Consolidtaed Data'!$C1985,[1]Locations!$A:$O,2,0)</f>
        <v>Moreno Valley</v>
      </c>
      <c r="O8324" s="9" t="str">
        <f>VLOOKUP('Consolidtaed Data'!$D1985,'[1]Sales People'!$A:$B,2,0)</f>
        <v>Walter Cook</v>
      </c>
      <c r="P8324" s="9" t="str">
        <f>VLOOKUP('Consolidtaed Data'!$E1985,[1]Customers!$A:$B,2,0)</f>
        <v>Keith Robinson</v>
      </c>
      <c r="Q8324" s="11">
        <f>WEEKDAY('Consolidtaed Data'!$F1985)</f>
        <v>2</v>
      </c>
      <c r="R8324" s="9">
        <f>MONTH('Consolidtaed Data'!$F1985)</f>
        <v>5</v>
      </c>
      <c r="S8324" s="9" t="str">
        <f>TEXT(Table3[[#This Row],[Purchase Date]],"MMMM")</f>
        <v>September</v>
      </c>
      <c r="T8324" s="9">
        <f>YEAR('Consolidtaed Data'!$F1985)</f>
        <v>2020</v>
      </c>
    </row>
    <row r="8325" spans="1:20" x14ac:dyDescent="0.3">
      <c r="A8325" s="9" t="s">
        <v>9351</v>
      </c>
      <c r="B8325" s="9" t="s">
        <v>411</v>
      </c>
      <c r="C8325" s="9" t="s">
        <v>420</v>
      </c>
      <c r="D8325" s="9" t="s">
        <v>91</v>
      </c>
      <c r="E8325" s="9" t="s">
        <v>1438</v>
      </c>
      <c r="F8325" s="12">
        <v>44464</v>
      </c>
      <c r="G8325" s="12" t="str">
        <f>VLOOKUP(Table3[[#This Row],[Product ID]],[1]Products!$A:$G,2,0)</f>
        <v>Product 27</v>
      </c>
      <c r="H8325" s="22">
        <v>3</v>
      </c>
      <c r="I8325" s="9">
        <f>VLOOKUP('Consolidtaed Data'!$B2235,[1]Products!$A:$G,4,0)</f>
        <v>1783</v>
      </c>
      <c r="J8325" s="9">
        <f>VLOOKUP('Consolidtaed Data'!$B2235,[1]Products!$A:$G,3,0)</f>
        <v>1516</v>
      </c>
      <c r="K8325" s="9">
        <f>'Consolidtaed Data'!$J2235*'Consolidtaed Data'!$H2235</f>
        <v>4452</v>
      </c>
      <c r="L8325" s="9">
        <f>'Consolidtaed Data'!$I2235*'Consolidtaed Data'!$H2235</f>
        <v>6849</v>
      </c>
      <c r="M8325" s="9">
        <f>'Consolidtaed Data'!$L2235-'Consolidtaed Data'!$K2235</f>
        <v>39</v>
      </c>
      <c r="N8325" s="9" t="str">
        <f>VLOOKUP('Consolidtaed Data'!$C2235,[1]Locations!$A:$O,2,0)</f>
        <v>Los Angeles</v>
      </c>
      <c r="O8325" s="9" t="str">
        <f>VLOOKUP('Consolidtaed Data'!$D2235,'[1]Sales People'!$A:$B,2,0)</f>
        <v>Bobby Russell</v>
      </c>
      <c r="P8325" s="9" t="str">
        <f>VLOOKUP('Consolidtaed Data'!$E2235,[1]Customers!$A:$B,2,0)</f>
        <v>Charles Shaw</v>
      </c>
      <c r="Q8325" s="11">
        <f>WEEKDAY('Consolidtaed Data'!$F2235)</f>
        <v>6</v>
      </c>
      <c r="R8325" s="9">
        <f>MONTH('Consolidtaed Data'!$F2235)</f>
        <v>6</v>
      </c>
      <c r="S8325" s="9" t="str">
        <f>TEXT(Table3[[#This Row],[Purchase Date]],"MMMM")</f>
        <v>September</v>
      </c>
      <c r="T8325" s="9">
        <f>YEAR('Consolidtaed Data'!$F2235)</f>
        <v>2020</v>
      </c>
    </row>
    <row r="8326" spans="1:20" x14ac:dyDescent="0.3">
      <c r="A8326" s="9" t="s">
        <v>9352</v>
      </c>
      <c r="B8326" s="9" t="s">
        <v>76</v>
      </c>
      <c r="C8326" s="9" t="s">
        <v>82</v>
      </c>
      <c r="D8326" s="9" t="s">
        <v>91</v>
      </c>
      <c r="E8326" s="9" t="s">
        <v>601</v>
      </c>
      <c r="F8326" s="12">
        <v>44464</v>
      </c>
      <c r="G8326" s="12" t="str">
        <f>VLOOKUP(Table3[[#This Row],[Product ID]],[1]Products!$A:$G,2,0)</f>
        <v>Product 19</v>
      </c>
      <c r="H8326" s="22">
        <v>1</v>
      </c>
      <c r="I8326" s="9">
        <f>VLOOKUP('Consolidtaed Data'!$B2380,[1]Products!$A:$G,4,0)</f>
        <v>378</v>
      </c>
      <c r="J8326" s="9">
        <f>VLOOKUP('Consolidtaed Data'!$B2380,[1]Products!$A:$G,3,0)</f>
        <v>291</v>
      </c>
      <c r="K8326" s="9">
        <f>'Consolidtaed Data'!$J2380*'Consolidtaed Data'!$H2380</f>
        <v>3548</v>
      </c>
      <c r="L8326" s="9">
        <f>'Consolidtaed Data'!$I2380*'Consolidtaed Data'!$H2380</f>
        <v>4928</v>
      </c>
      <c r="M8326" s="9">
        <f>'Consolidtaed Data'!$L2380-'Consolidtaed Data'!$K2380</f>
        <v>286</v>
      </c>
      <c r="N8326" s="9" t="str">
        <f>VLOOKUP('Consolidtaed Data'!$C2380,[1]Locations!$A:$O,2,0)</f>
        <v>Norwalk</v>
      </c>
      <c r="O8326" s="9" t="str">
        <f>VLOOKUP('Consolidtaed Data'!$D2380,'[1]Sales People'!$A:$B,2,0)</f>
        <v>Joe Sims</v>
      </c>
      <c r="P8326" s="9" t="str">
        <f>VLOOKUP('Consolidtaed Data'!$E2380,[1]Customers!$A:$B,2,0)</f>
        <v>Gregory Welch</v>
      </c>
      <c r="Q8326" s="11">
        <f>WEEKDAY('Consolidtaed Data'!$F2380)</f>
        <v>2</v>
      </c>
      <c r="R8326" s="9">
        <f>MONTH('Consolidtaed Data'!$F2380)</f>
        <v>6</v>
      </c>
      <c r="S8326" s="9" t="str">
        <f>TEXT(Table3[[#This Row],[Purchase Date]],"MMMM")</f>
        <v>September</v>
      </c>
      <c r="T8326" s="9">
        <f>YEAR('Consolidtaed Data'!$F2380)</f>
        <v>2020</v>
      </c>
    </row>
    <row r="8327" spans="1:20" x14ac:dyDescent="0.3">
      <c r="A8327" s="9" t="s">
        <v>9353</v>
      </c>
      <c r="B8327" s="9" t="s">
        <v>382</v>
      </c>
      <c r="C8327" s="9" t="s">
        <v>344</v>
      </c>
      <c r="D8327" s="9" t="s">
        <v>68</v>
      </c>
      <c r="E8327" s="9" t="s">
        <v>622</v>
      </c>
      <c r="F8327" s="12">
        <v>44464</v>
      </c>
      <c r="G8327" s="12" t="str">
        <f>VLOOKUP(Table3[[#This Row],[Product ID]],[1]Products!$A:$G,2,0)</f>
        <v>Product 50</v>
      </c>
      <c r="H8327" s="22">
        <v>1</v>
      </c>
      <c r="I8327" s="9">
        <f>VLOOKUP('Consolidtaed Data'!$B3586,[1]Products!$A:$G,4,0)</f>
        <v>1278</v>
      </c>
      <c r="J8327" s="9">
        <f>VLOOKUP('Consolidtaed Data'!$B3586,[1]Products!$A:$G,3,0)</f>
        <v>665</v>
      </c>
      <c r="K8327" s="9">
        <f>'Consolidtaed Data'!$J3586*'Consolidtaed Data'!$H3586</f>
        <v>888</v>
      </c>
      <c r="L8327" s="9">
        <f>'Consolidtaed Data'!$I3586*'Consolidtaed Data'!$H3586</f>
        <v>1506</v>
      </c>
      <c r="M8327" s="9">
        <f>'Consolidtaed Data'!$L3586-'Consolidtaed Data'!$K3586</f>
        <v>318</v>
      </c>
      <c r="N8327" s="9" t="str">
        <f>VLOOKUP('Consolidtaed Data'!$C3586,[1]Locations!$A:$O,2,0)</f>
        <v>San Jose</v>
      </c>
      <c r="O8327" s="9" t="str">
        <f>VLOOKUP('Consolidtaed Data'!$D3586,'[1]Sales People'!$A:$B,2,0)</f>
        <v>Andrew Bowman</v>
      </c>
      <c r="P8327" s="9" t="str">
        <f>VLOOKUP('Consolidtaed Data'!$E3586,[1]Customers!$A:$B,2,0)</f>
        <v>Ernest Knight</v>
      </c>
      <c r="Q8327" s="11">
        <f>WEEKDAY('Consolidtaed Data'!$F3586)</f>
        <v>7</v>
      </c>
      <c r="R8327" s="9">
        <f>MONTH('Consolidtaed Data'!$F3586)</f>
        <v>9</v>
      </c>
      <c r="S8327" s="9" t="str">
        <f>TEXT(Table3[[#This Row],[Purchase Date]],"MMMM")</f>
        <v>September</v>
      </c>
      <c r="T8327" s="9">
        <f>YEAR('Consolidtaed Data'!$F3586)</f>
        <v>2020</v>
      </c>
    </row>
    <row r="8328" spans="1:20" x14ac:dyDescent="0.3">
      <c r="A8328" s="9" t="s">
        <v>9354</v>
      </c>
      <c r="B8328" s="9" t="s">
        <v>415</v>
      </c>
      <c r="C8328" s="9" t="s">
        <v>165</v>
      </c>
      <c r="D8328" s="9" t="s">
        <v>43</v>
      </c>
      <c r="E8328" s="9" t="s">
        <v>1339</v>
      </c>
      <c r="F8328" s="12">
        <v>44465</v>
      </c>
      <c r="G8328" s="12" t="str">
        <f>VLOOKUP(Table3[[#This Row],[Product ID]],[1]Products!$A:$G,2,0)</f>
        <v>Product 18</v>
      </c>
      <c r="H8328" s="22">
        <v>2</v>
      </c>
      <c r="I8328" s="9">
        <f>VLOOKUP('Consolidtaed Data'!$B590,[1]Products!$A:$G,4,0)</f>
        <v>2464</v>
      </c>
      <c r="J8328" s="9">
        <f>VLOOKUP('Consolidtaed Data'!$B590,[1]Products!$A:$G,3,0)</f>
        <v>1774</v>
      </c>
      <c r="K8328" s="9">
        <f>'Consolidtaed Data'!$J590*'Consolidtaed Data'!$H590</f>
        <v>1230</v>
      </c>
      <c r="L8328" s="9">
        <f>'Consolidtaed Data'!$I590*'Consolidtaed Data'!$H590</f>
        <v>1783</v>
      </c>
      <c r="M8328" s="9">
        <f>'Consolidtaed Data'!$L590-'Consolidtaed Data'!$K590</f>
        <v>1462</v>
      </c>
      <c r="N8328" s="9" t="str">
        <f>VLOOKUP('Consolidtaed Data'!$C590,[1]Locations!$A:$O,2,0)</f>
        <v>Palmdale</v>
      </c>
      <c r="O8328" s="9" t="str">
        <f>VLOOKUP('Consolidtaed Data'!$D590,'[1]Sales People'!$A:$B,2,0)</f>
        <v>Roger Robertson</v>
      </c>
      <c r="P8328" s="9" t="str">
        <f>VLOOKUP('Consolidtaed Data'!$E590,[1]Customers!$A:$B,2,0)</f>
        <v>Jack Phillips</v>
      </c>
      <c r="Q8328" s="11">
        <f>WEEKDAY('Consolidtaed Data'!$F590)</f>
        <v>3</v>
      </c>
      <c r="R8328" s="9">
        <f>MONTH('Consolidtaed Data'!$F590)</f>
        <v>2</v>
      </c>
      <c r="S8328" s="9" t="str">
        <f>TEXT(Table3[[#This Row],[Purchase Date]],"MMMM")</f>
        <v>September</v>
      </c>
      <c r="T8328" s="9">
        <f>YEAR('Consolidtaed Data'!$F590)</f>
        <v>2020</v>
      </c>
    </row>
    <row r="8329" spans="1:20" x14ac:dyDescent="0.3">
      <c r="A8329" s="9" t="s">
        <v>9355</v>
      </c>
      <c r="B8329" s="9" t="s">
        <v>11</v>
      </c>
      <c r="C8329" s="9" t="s">
        <v>223</v>
      </c>
      <c r="D8329" s="9" t="s">
        <v>95</v>
      </c>
      <c r="E8329" s="9" t="s">
        <v>408</v>
      </c>
      <c r="F8329" s="12">
        <v>44465</v>
      </c>
      <c r="G8329" s="12" t="str">
        <f>VLOOKUP(Table3[[#This Row],[Product ID]],[1]Products!$A:$G,2,0)</f>
        <v>Product 88</v>
      </c>
      <c r="H8329" s="22">
        <v>1</v>
      </c>
      <c r="I8329" s="9">
        <f>VLOOKUP('Consolidtaed Data'!$B629,[1]Products!$A:$G,4,0)</f>
        <v>596</v>
      </c>
      <c r="J8329" s="9">
        <f>VLOOKUP('Consolidtaed Data'!$B629,[1]Products!$A:$G,3,0)</f>
        <v>358</v>
      </c>
      <c r="K8329" s="9">
        <f>'Consolidtaed Data'!$J629*'Consolidtaed Data'!$H629</f>
        <v>1636</v>
      </c>
      <c r="L8329" s="9">
        <f>'Consolidtaed Data'!$I629*'Consolidtaed Data'!$H629</f>
        <v>3268</v>
      </c>
      <c r="M8329" s="9">
        <f>'Consolidtaed Data'!$L629-'Consolidtaed Data'!$K629</f>
        <v>1324</v>
      </c>
      <c r="N8329" s="9" t="str">
        <f>VLOOKUP('Consolidtaed Data'!$C629,[1]Locations!$A:$O,2,0)</f>
        <v>Visalia</v>
      </c>
      <c r="O8329" s="9" t="str">
        <f>VLOOKUP('Consolidtaed Data'!$D629,'[1]Sales People'!$A:$B,2,0)</f>
        <v>Larry Marshall</v>
      </c>
      <c r="P8329" s="9" t="str">
        <f>VLOOKUP('Consolidtaed Data'!$E629,[1]Customers!$A:$B,2,0)</f>
        <v>Jonathan Reed</v>
      </c>
      <c r="Q8329" s="11">
        <f>WEEKDAY('Consolidtaed Data'!$F629)</f>
        <v>6</v>
      </c>
      <c r="R8329" s="9">
        <f>MONTH('Consolidtaed Data'!$F629)</f>
        <v>2</v>
      </c>
      <c r="S8329" s="9" t="str">
        <f>TEXT(Table3[[#This Row],[Purchase Date]],"MMMM")</f>
        <v>September</v>
      </c>
      <c r="T8329" s="9">
        <f>YEAR('Consolidtaed Data'!$F629)</f>
        <v>2020</v>
      </c>
    </row>
    <row r="8330" spans="1:20" x14ac:dyDescent="0.3">
      <c r="A8330" s="9" t="s">
        <v>9356</v>
      </c>
      <c r="B8330" s="9" t="s">
        <v>477</v>
      </c>
      <c r="C8330" s="9" t="s">
        <v>34</v>
      </c>
      <c r="D8330" s="9" t="s">
        <v>31</v>
      </c>
      <c r="E8330" s="9" t="s">
        <v>44</v>
      </c>
      <c r="F8330" s="12">
        <v>44465</v>
      </c>
      <c r="G8330" s="12" t="str">
        <f>VLOOKUP(Table3[[#This Row],[Product ID]],[1]Products!$A:$G,2,0)</f>
        <v>Product 46</v>
      </c>
      <c r="H8330" s="22">
        <v>1</v>
      </c>
      <c r="I8330" s="9">
        <f>VLOOKUP('Consolidtaed Data'!$B652,[1]Products!$A:$G,4,0)</f>
        <v>1405</v>
      </c>
      <c r="J8330" s="9">
        <f>VLOOKUP('Consolidtaed Data'!$B652,[1]Products!$A:$G,3,0)</f>
        <v>1054</v>
      </c>
      <c r="K8330" s="9">
        <f>'Consolidtaed Data'!$J652*'Consolidtaed Data'!$H652</f>
        <v>1067</v>
      </c>
      <c r="L8330" s="9">
        <f>'Consolidtaed Data'!$I652*'Consolidtaed Data'!$H652</f>
        <v>1809</v>
      </c>
      <c r="M8330" s="9">
        <f>'Consolidtaed Data'!$L652-'Consolidtaed Data'!$K652</f>
        <v>364</v>
      </c>
      <c r="N8330" s="9" t="str">
        <f>VLOOKUP('Consolidtaed Data'!$C652,[1]Locations!$A:$O,2,0)</f>
        <v>Anaheim</v>
      </c>
      <c r="O8330" s="9" t="str">
        <f>VLOOKUP('Consolidtaed Data'!$D652,'[1]Sales People'!$A:$B,2,0)</f>
        <v>Howard Gardner</v>
      </c>
      <c r="P8330" s="9" t="str">
        <f>VLOOKUP('Consolidtaed Data'!$E652,[1]Customers!$A:$B,2,0)</f>
        <v>James Fisher</v>
      </c>
      <c r="Q8330" s="11">
        <f>WEEKDAY('Consolidtaed Data'!$F652)</f>
        <v>7</v>
      </c>
      <c r="R8330" s="9">
        <f>MONTH('Consolidtaed Data'!$F652)</f>
        <v>2</v>
      </c>
      <c r="S8330" s="9" t="str">
        <f>TEXT(Table3[[#This Row],[Purchase Date]],"MMMM")</f>
        <v>September</v>
      </c>
      <c r="T8330" s="9">
        <f>YEAR('Consolidtaed Data'!$F652)</f>
        <v>2020</v>
      </c>
    </row>
    <row r="8331" spans="1:20" x14ac:dyDescent="0.3">
      <c r="A8331" s="9" t="s">
        <v>9357</v>
      </c>
      <c r="B8331" s="9" t="s">
        <v>93</v>
      </c>
      <c r="C8331" s="9" t="s">
        <v>344</v>
      </c>
      <c r="D8331" s="9" t="s">
        <v>374</v>
      </c>
      <c r="E8331" s="9" t="s">
        <v>1719</v>
      </c>
      <c r="F8331" s="12">
        <v>44465</v>
      </c>
      <c r="G8331" s="12" t="str">
        <f>VLOOKUP(Table3[[#This Row],[Product ID]],[1]Products!$A:$G,2,0)</f>
        <v>Product 71</v>
      </c>
      <c r="H8331" s="22">
        <v>2</v>
      </c>
      <c r="I8331" s="9">
        <f>VLOOKUP('Consolidtaed Data'!$B867,[1]Products!$A:$G,4,0)</f>
        <v>1671</v>
      </c>
      <c r="J8331" s="9">
        <f>VLOOKUP('Consolidtaed Data'!$B867,[1]Products!$A:$G,3,0)</f>
        <v>1220</v>
      </c>
      <c r="K8331" s="9">
        <f>'Consolidtaed Data'!$J867*'Consolidtaed Data'!$H867</f>
        <v>1168</v>
      </c>
      <c r="L8331" s="9">
        <f>'Consolidtaed Data'!$I867*'Consolidtaed Data'!$H867</f>
        <v>1424</v>
      </c>
      <c r="M8331" s="9">
        <f>'Consolidtaed Data'!$L867-'Consolidtaed Data'!$K867</f>
        <v>827</v>
      </c>
      <c r="N8331" s="9" t="str">
        <f>VLOOKUP('Consolidtaed Data'!$C867,[1]Locations!$A:$O,2,0)</f>
        <v>Costa Mesa</v>
      </c>
      <c r="O8331" s="9" t="str">
        <f>VLOOKUP('Consolidtaed Data'!$D867,'[1]Sales People'!$A:$B,2,0)</f>
        <v>Martin Carr</v>
      </c>
      <c r="P8331" s="9" t="str">
        <f>VLOOKUP('Consolidtaed Data'!$E867,[1]Customers!$A:$B,2,0)</f>
        <v>Ryan Ford</v>
      </c>
      <c r="Q8331" s="11">
        <f>WEEKDAY('Consolidtaed Data'!$F867)</f>
        <v>2</v>
      </c>
      <c r="R8331" s="9">
        <f>MONTH('Consolidtaed Data'!$F867)</f>
        <v>3</v>
      </c>
      <c r="S8331" s="9" t="str">
        <f>TEXT(Table3[[#This Row],[Purchase Date]],"MMMM")</f>
        <v>September</v>
      </c>
      <c r="T8331" s="9">
        <f>YEAR('Consolidtaed Data'!$F867)</f>
        <v>2020</v>
      </c>
    </row>
    <row r="8332" spans="1:20" x14ac:dyDescent="0.3">
      <c r="A8332" s="9" t="s">
        <v>9358</v>
      </c>
      <c r="B8332" s="9" t="s">
        <v>278</v>
      </c>
      <c r="C8332" s="9" t="s">
        <v>344</v>
      </c>
      <c r="D8332" s="9" t="s">
        <v>73</v>
      </c>
      <c r="E8332" s="9" t="s">
        <v>710</v>
      </c>
      <c r="F8332" s="12">
        <v>44465</v>
      </c>
      <c r="G8332" s="12" t="str">
        <f>VLOOKUP(Table3[[#This Row],[Product ID]],[1]Products!$A:$G,2,0)</f>
        <v>Product 75</v>
      </c>
      <c r="H8332" s="22">
        <v>1</v>
      </c>
      <c r="I8332" s="9">
        <f>VLOOKUP('Consolidtaed Data'!$B1295,[1]Products!$A:$G,4,0)</f>
        <v>378</v>
      </c>
      <c r="J8332" s="9">
        <f>VLOOKUP('Consolidtaed Data'!$B1295,[1]Products!$A:$G,3,0)</f>
        <v>291</v>
      </c>
      <c r="K8332" s="9">
        <f>'Consolidtaed Data'!$J1295*'Consolidtaed Data'!$H1295</f>
        <v>2373</v>
      </c>
      <c r="L8332" s="9">
        <f>'Consolidtaed Data'!$I1295*'Consolidtaed Data'!$H1295</f>
        <v>4566</v>
      </c>
      <c r="M8332" s="9">
        <f>'Consolidtaed Data'!$L1295-'Consolidtaed Data'!$K1295</f>
        <v>824</v>
      </c>
      <c r="N8332" s="9" t="str">
        <f>VLOOKUP('Consolidtaed Data'!$C1295,[1]Locations!$A:$O,2,0)</f>
        <v>Rialto</v>
      </c>
      <c r="O8332" s="9" t="str">
        <f>VLOOKUP('Consolidtaed Data'!$D1295,'[1]Sales People'!$A:$B,2,0)</f>
        <v>Henry Nelson</v>
      </c>
      <c r="P8332" s="9" t="str">
        <f>VLOOKUP('Consolidtaed Data'!$E1295,[1]Customers!$A:$B,2,0)</f>
        <v>Fred Peterson</v>
      </c>
      <c r="Q8332" s="11">
        <f>WEEKDAY('Consolidtaed Data'!$F1295)</f>
        <v>7</v>
      </c>
      <c r="R8332" s="9">
        <f>MONTH('Consolidtaed Data'!$F1295)</f>
        <v>4</v>
      </c>
      <c r="S8332" s="9" t="str">
        <f>TEXT(Table3[[#This Row],[Purchase Date]],"MMMM")</f>
        <v>September</v>
      </c>
      <c r="T8332" s="9">
        <f>YEAR('Consolidtaed Data'!$F1295)</f>
        <v>2020</v>
      </c>
    </row>
    <row r="8333" spans="1:20" x14ac:dyDescent="0.3">
      <c r="A8333" s="9" t="s">
        <v>9359</v>
      </c>
      <c r="B8333" s="9" t="s">
        <v>692</v>
      </c>
      <c r="C8333" s="9" t="s">
        <v>289</v>
      </c>
      <c r="D8333" s="9" t="s">
        <v>281</v>
      </c>
      <c r="E8333" s="9" t="s">
        <v>101</v>
      </c>
      <c r="F8333" s="12">
        <v>44465</v>
      </c>
      <c r="G8333" s="12" t="str">
        <f>VLOOKUP(Table3[[#This Row],[Product ID]],[1]Products!$A:$G,2,0)</f>
        <v>Product 83</v>
      </c>
      <c r="H8333" s="22">
        <v>2</v>
      </c>
      <c r="I8333" s="9">
        <f>VLOOKUP('Consolidtaed Data'!$B1488,[1]Products!$A:$G,4,0)</f>
        <v>1743</v>
      </c>
      <c r="J8333" s="9">
        <f>VLOOKUP('Consolidtaed Data'!$B1488,[1]Products!$A:$G,3,0)</f>
        <v>872</v>
      </c>
      <c r="K8333" s="9">
        <f>'Consolidtaed Data'!$J1488*'Consolidtaed Data'!$H1488</f>
        <v>984</v>
      </c>
      <c r="L8333" s="9">
        <f>'Consolidtaed Data'!$I1488*'Consolidtaed Data'!$H1488</f>
        <v>1367</v>
      </c>
      <c r="M8333" s="9">
        <f>'Consolidtaed Data'!$L1488-'Consolidtaed Data'!$K1488</f>
        <v>376</v>
      </c>
      <c r="N8333" s="9" t="str">
        <f>VLOOKUP('Consolidtaed Data'!$C1488,[1]Locations!$A:$O,2,0)</f>
        <v>Burbank</v>
      </c>
      <c r="O8333" s="9" t="str">
        <f>VLOOKUP('Consolidtaed Data'!$D1488,'[1]Sales People'!$A:$B,2,0)</f>
        <v>Jeremy Mendoza</v>
      </c>
      <c r="P8333" s="9" t="str">
        <f>VLOOKUP('Consolidtaed Data'!$E1488,[1]Customers!$A:$B,2,0)</f>
        <v>David Smith</v>
      </c>
      <c r="Q8333" s="11">
        <f>WEEKDAY('Consolidtaed Data'!$F1488)</f>
        <v>1</v>
      </c>
      <c r="R8333" s="9">
        <f>MONTH('Consolidtaed Data'!$F1488)</f>
        <v>4</v>
      </c>
      <c r="S8333" s="9" t="str">
        <f>TEXT(Table3[[#This Row],[Purchase Date]],"MMMM")</f>
        <v>September</v>
      </c>
      <c r="T8333" s="9">
        <f>YEAR('Consolidtaed Data'!$F1488)</f>
        <v>2020</v>
      </c>
    </row>
    <row r="8334" spans="1:20" x14ac:dyDescent="0.3">
      <c r="A8334" s="9" t="s">
        <v>9360</v>
      </c>
      <c r="B8334" s="9" t="s">
        <v>349</v>
      </c>
      <c r="C8334" s="9" t="s">
        <v>231</v>
      </c>
      <c r="D8334" s="9" t="s">
        <v>46</v>
      </c>
      <c r="E8334" s="9" t="s">
        <v>636</v>
      </c>
      <c r="F8334" s="12">
        <v>44465</v>
      </c>
      <c r="G8334" s="12" t="str">
        <f>VLOOKUP(Table3[[#This Row],[Product ID]],[1]Products!$A:$G,2,0)</f>
        <v>Product 60</v>
      </c>
      <c r="H8334" s="22">
        <v>4</v>
      </c>
      <c r="I8334" s="9">
        <f>VLOOKUP('Consolidtaed Data'!$B1498,[1]Products!$A:$G,4,0)</f>
        <v>545</v>
      </c>
      <c r="J8334" s="9">
        <f>VLOOKUP('Consolidtaed Data'!$B1498,[1]Products!$A:$G,3,0)</f>
        <v>425</v>
      </c>
      <c r="K8334" s="9">
        <f>'Consolidtaed Data'!$J1498*'Consolidtaed Data'!$H1498</f>
        <v>807</v>
      </c>
      <c r="L8334" s="9">
        <f>'Consolidtaed Data'!$I1498*'Consolidtaed Data'!$H1498</f>
        <v>1467</v>
      </c>
      <c r="M8334" s="9">
        <f>'Consolidtaed Data'!$L1498-'Consolidtaed Data'!$K1498</f>
        <v>297</v>
      </c>
      <c r="N8334" s="9" t="str">
        <f>VLOOKUP('Consolidtaed Data'!$C1498,[1]Locations!$A:$O,2,0)</f>
        <v>Fontana</v>
      </c>
      <c r="O8334" s="9" t="str">
        <f>VLOOKUP('Consolidtaed Data'!$D1498,'[1]Sales People'!$A:$B,2,0)</f>
        <v>Kenneth Fields</v>
      </c>
      <c r="P8334" s="9" t="str">
        <f>VLOOKUP('Consolidtaed Data'!$E1498,[1]Customers!$A:$B,2,0)</f>
        <v>Ronald Watkins</v>
      </c>
      <c r="Q8334" s="11">
        <f>WEEKDAY('Consolidtaed Data'!$F1498)</f>
        <v>2</v>
      </c>
      <c r="R8334" s="9">
        <f>MONTH('Consolidtaed Data'!$F1498)</f>
        <v>4</v>
      </c>
      <c r="S8334" s="9" t="str">
        <f>TEXT(Table3[[#This Row],[Purchase Date]],"MMMM")</f>
        <v>September</v>
      </c>
      <c r="T8334" s="9">
        <f>YEAR('Consolidtaed Data'!$F1498)</f>
        <v>2020</v>
      </c>
    </row>
    <row r="8335" spans="1:20" x14ac:dyDescent="0.3">
      <c r="A8335" s="9" t="s">
        <v>9361</v>
      </c>
      <c r="B8335" s="9" t="s">
        <v>160</v>
      </c>
      <c r="C8335" s="9" t="s">
        <v>319</v>
      </c>
      <c r="D8335" s="9" t="s">
        <v>326</v>
      </c>
      <c r="E8335" s="9" t="s">
        <v>735</v>
      </c>
      <c r="F8335" s="12">
        <v>44465</v>
      </c>
      <c r="G8335" s="12" t="str">
        <f>VLOOKUP(Table3[[#This Row],[Product ID]],[1]Products!$A:$G,2,0)</f>
        <v>Product 28</v>
      </c>
      <c r="H8335" s="22">
        <v>1</v>
      </c>
      <c r="I8335" s="9">
        <f>VLOOKUP('Consolidtaed Data'!$B1710,[1]Products!$A:$G,4,0)</f>
        <v>217</v>
      </c>
      <c r="J8335" s="9">
        <f>VLOOKUP('Consolidtaed Data'!$B1710,[1]Products!$A:$G,3,0)</f>
        <v>171</v>
      </c>
      <c r="K8335" s="9">
        <f>'Consolidtaed Data'!$J1710*'Consolidtaed Data'!$H1710</f>
        <v>244</v>
      </c>
      <c r="L8335" s="9">
        <f>'Consolidtaed Data'!$I1710*'Consolidtaed Data'!$H1710</f>
        <v>380</v>
      </c>
      <c r="M8335" s="9">
        <f>'Consolidtaed Data'!$L1710-'Consolidtaed Data'!$K1710</f>
        <v>243</v>
      </c>
      <c r="N8335" s="9" t="str">
        <f>VLOOKUP('Consolidtaed Data'!$C1710,[1]Locations!$A:$O,2,0)</f>
        <v>Santa Ana</v>
      </c>
      <c r="O8335" s="9" t="str">
        <f>VLOOKUP('Consolidtaed Data'!$D1710,'[1]Sales People'!$A:$B,2,0)</f>
        <v>Howard Sims</v>
      </c>
      <c r="P8335" s="9" t="str">
        <f>VLOOKUP('Consolidtaed Data'!$E1710,[1]Customers!$A:$B,2,0)</f>
        <v>Jesse Graham</v>
      </c>
      <c r="Q8335" s="11">
        <f>WEEKDAY('Consolidtaed Data'!$F1710)</f>
        <v>2</v>
      </c>
      <c r="R8335" s="9">
        <f>MONTH('Consolidtaed Data'!$F1710)</f>
        <v>5</v>
      </c>
      <c r="S8335" s="9" t="str">
        <f>TEXT(Table3[[#This Row],[Purchase Date]],"MMMM")</f>
        <v>September</v>
      </c>
      <c r="T8335" s="9">
        <f>YEAR('Consolidtaed Data'!$F1710)</f>
        <v>2020</v>
      </c>
    </row>
    <row r="8336" spans="1:20" x14ac:dyDescent="0.3">
      <c r="A8336" s="9" t="s">
        <v>9362</v>
      </c>
      <c r="B8336" s="9" t="s">
        <v>330</v>
      </c>
      <c r="C8336" s="9" t="s">
        <v>186</v>
      </c>
      <c r="D8336" s="9" t="s">
        <v>113</v>
      </c>
      <c r="E8336" s="9" t="s">
        <v>788</v>
      </c>
      <c r="F8336" s="12">
        <v>44465</v>
      </c>
      <c r="G8336" s="12" t="str">
        <f>VLOOKUP(Table3[[#This Row],[Product ID]],[1]Products!$A:$G,2,0)</f>
        <v>Product 91</v>
      </c>
      <c r="H8336" s="22">
        <v>1</v>
      </c>
      <c r="I8336" s="9">
        <f>VLOOKUP('Consolidtaed Data'!$B2116,[1]Products!$A:$G,4,0)</f>
        <v>530</v>
      </c>
      <c r="J8336" s="9">
        <f>VLOOKUP('Consolidtaed Data'!$B2116,[1]Products!$A:$G,3,0)</f>
        <v>424</v>
      </c>
      <c r="K8336" s="9">
        <f>'Consolidtaed Data'!$J2116*'Consolidtaed Data'!$H2116</f>
        <v>816</v>
      </c>
      <c r="L8336" s="9">
        <f>'Consolidtaed Data'!$I2116*'Consolidtaed Data'!$H2116</f>
        <v>1008</v>
      </c>
      <c r="M8336" s="9">
        <f>'Consolidtaed Data'!$L2116-'Consolidtaed Data'!$K2116</f>
        <v>68</v>
      </c>
      <c r="N8336" s="9" t="str">
        <f>VLOOKUP('Consolidtaed Data'!$C2116,[1]Locations!$A:$O,2,0)</f>
        <v>Riverside</v>
      </c>
      <c r="O8336" s="9" t="str">
        <f>VLOOKUP('Consolidtaed Data'!$D2116,'[1]Sales People'!$A:$B,2,0)</f>
        <v>Robert Reed</v>
      </c>
      <c r="P8336" s="9" t="str">
        <f>VLOOKUP('Consolidtaed Data'!$E2116,[1]Customers!$A:$B,2,0)</f>
        <v>Kenneth Hill</v>
      </c>
      <c r="Q8336" s="11">
        <f>WEEKDAY('Consolidtaed Data'!$F2116)</f>
        <v>4</v>
      </c>
      <c r="R8336" s="9">
        <f>MONTH('Consolidtaed Data'!$F2116)</f>
        <v>6</v>
      </c>
      <c r="S8336" s="9" t="str">
        <f>TEXT(Table3[[#This Row],[Purchase Date]],"MMMM")</f>
        <v>September</v>
      </c>
      <c r="T8336" s="9">
        <f>YEAR('Consolidtaed Data'!$F2116)</f>
        <v>2020</v>
      </c>
    </row>
    <row r="8337" spans="1:20" x14ac:dyDescent="0.3">
      <c r="A8337" s="9" t="s">
        <v>9363</v>
      </c>
      <c r="B8337" s="9" t="s">
        <v>182</v>
      </c>
      <c r="C8337" s="9" t="s">
        <v>122</v>
      </c>
      <c r="D8337" s="9" t="s">
        <v>22</v>
      </c>
      <c r="E8337" s="9" t="s">
        <v>1930</v>
      </c>
      <c r="F8337" s="12">
        <v>44465</v>
      </c>
      <c r="G8337" s="12" t="str">
        <f>VLOOKUP(Table3[[#This Row],[Product ID]],[1]Products!$A:$G,2,0)</f>
        <v>Product 9</v>
      </c>
      <c r="H8337" s="22">
        <v>1</v>
      </c>
      <c r="I8337" s="9">
        <f>VLOOKUP('Consolidtaed Data'!$B2294,[1]Products!$A:$G,4,0)</f>
        <v>947</v>
      </c>
      <c r="J8337" s="9">
        <f>VLOOKUP('Consolidtaed Data'!$B2294,[1]Products!$A:$G,3,0)</f>
        <v>786</v>
      </c>
      <c r="K8337" s="9">
        <f>'Consolidtaed Data'!$J2294*'Consolidtaed Data'!$H2294</f>
        <v>3783</v>
      </c>
      <c r="L8337" s="9">
        <f>'Consolidtaed Data'!$I2294*'Consolidtaed Data'!$H2294</f>
        <v>4914</v>
      </c>
      <c r="M8337" s="9">
        <f>'Consolidtaed Data'!$L2294-'Consolidtaed Data'!$K2294</f>
        <v>161</v>
      </c>
      <c r="N8337" s="9" t="str">
        <f>VLOOKUP('Consolidtaed Data'!$C2294,[1]Locations!$A:$O,2,0)</f>
        <v>Lancaster</v>
      </c>
      <c r="O8337" s="9" t="str">
        <f>VLOOKUP('Consolidtaed Data'!$D2294,'[1]Sales People'!$A:$B,2,0)</f>
        <v>Martin Carr</v>
      </c>
      <c r="P8337" s="9" t="str">
        <f>VLOOKUP('Consolidtaed Data'!$E2294,[1]Customers!$A:$B,2,0)</f>
        <v>Kevin Jones</v>
      </c>
      <c r="Q8337" s="11">
        <f>WEEKDAY('Consolidtaed Data'!$F2294)</f>
        <v>3</v>
      </c>
      <c r="R8337" s="9">
        <f>MONTH('Consolidtaed Data'!$F2294)</f>
        <v>6</v>
      </c>
      <c r="S8337" s="9" t="str">
        <f>TEXT(Table3[[#This Row],[Purchase Date]],"MMMM")</f>
        <v>September</v>
      </c>
      <c r="T8337" s="9">
        <f>YEAR('Consolidtaed Data'!$F2294)</f>
        <v>2020</v>
      </c>
    </row>
    <row r="8338" spans="1:20" x14ac:dyDescent="0.3">
      <c r="A8338" s="9" t="s">
        <v>9364</v>
      </c>
      <c r="B8338" s="9" t="s">
        <v>572</v>
      </c>
      <c r="C8338" s="9" t="s">
        <v>205</v>
      </c>
      <c r="D8338" s="9" t="s">
        <v>13</v>
      </c>
      <c r="E8338" s="9" t="s">
        <v>656</v>
      </c>
      <c r="F8338" s="12">
        <v>44465</v>
      </c>
      <c r="G8338" s="12" t="str">
        <f>VLOOKUP(Table3[[#This Row],[Product ID]],[1]Products!$A:$G,2,0)</f>
        <v>Product 22</v>
      </c>
      <c r="H8338" s="22">
        <v>4</v>
      </c>
      <c r="I8338" s="9">
        <f>VLOOKUP('Consolidtaed Data'!$B2327,[1]Products!$A:$G,4,0)</f>
        <v>2141</v>
      </c>
      <c r="J8338" s="9">
        <f>VLOOKUP('Consolidtaed Data'!$B2327,[1]Products!$A:$G,3,0)</f>
        <v>1777</v>
      </c>
      <c r="K8338" s="9">
        <f>'Consolidtaed Data'!$J2327*'Consolidtaed Data'!$H2327</f>
        <v>765</v>
      </c>
      <c r="L8338" s="9">
        <f>'Consolidtaed Data'!$I2327*'Consolidtaed Data'!$H2327</f>
        <v>1176</v>
      </c>
      <c r="M8338" s="9">
        <f>'Consolidtaed Data'!$L2327-'Consolidtaed Data'!$K2327</f>
        <v>212</v>
      </c>
      <c r="N8338" s="9" t="str">
        <f>VLOOKUP('Consolidtaed Data'!$C2327,[1]Locations!$A:$O,2,0)</f>
        <v>San Buenaventura (Ventura)</v>
      </c>
      <c r="O8338" s="9" t="str">
        <f>VLOOKUP('Consolidtaed Data'!$D2327,'[1]Sales People'!$A:$B,2,0)</f>
        <v>Kenneth Fields</v>
      </c>
      <c r="P8338" s="9" t="str">
        <f>VLOOKUP('Consolidtaed Data'!$E2327,[1]Customers!$A:$B,2,0)</f>
        <v>Billy Evans</v>
      </c>
      <c r="Q8338" s="11">
        <f>WEEKDAY('Consolidtaed Data'!$F2327)</f>
        <v>6</v>
      </c>
      <c r="R8338" s="9">
        <f>MONTH('Consolidtaed Data'!$F2327)</f>
        <v>6</v>
      </c>
      <c r="S8338" s="9" t="str">
        <f>TEXT(Table3[[#This Row],[Purchase Date]],"MMMM")</f>
        <v>September</v>
      </c>
      <c r="T8338" s="9">
        <f>YEAR('Consolidtaed Data'!$F2327)</f>
        <v>2020</v>
      </c>
    </row>
    <row r="8339" spans="1:20" x14ac:dyDescent="0.3">
      <c r="A8339" s="9" t="s">
        <v>9365</v>
      </c>
      <c r="B8339" s="9" t="s">
        <v>209</v>
      </c>
      <c r="C8339" s="9" t="s">
        <v>564</v>
      </c>
      <c r="D8339" s="9" t="s">
        <v>326</v>
      </c>
      <c r="E8339" s="9" t="s">
        <v>1058</v>
      </c>
      <c r="F8339" s="12">
        <v>44465</v>
      </c>
      <c r="G8339" s="12" t="str">
        <f>VLOOKUP(Table3[[#This Row],[Product ID]],[1]Products!$A:$G,2,0)</f>
        <v>Product 86</v>
      </c>
      <c r="H8339" s="22">
        <v>1</v>
      </c>
      <c r="I8339" s="9">
        <f>VLOOKUP('Consolidtaed Data'!$B2555,[1]Products!$A:$G,4,0)</f>
        <v>603</v>
      </c>
      <c r="J8339" s="9">
        <f>VLOOKUP('Consolidtaed Data'!$B2555,[1]Products!$A:$G,3,0)</f>
        <v>416</v>
      </c>
      <c r="K8339" s="9">
        <f>'Consolidtaed Data'!$J2555*'Consolidtaed Data'!$H2555</f>
        <v>510</v>
      </c>
      <c r="L8339" s="9">
        <f>'Consolidtaed Data'!$I2555*'Consolidtaed Data'!$H2555</f>
        <v>784</v>
      </c>
      <c r="M8339" s="9">
        <f>'Consolidtaed Data'!$L2555-'Consolidtaed Data'!$K2555</f>
        <v>246</v>
      </c>
      <c r="N8339" s="9" t="str">
        <f>VLOOKUP('Consolidtaed Data'!$C2555,[1]Locations!$A:$O,2,0)</f>
        <v>Pasadena</v>
      </c>
      <c r="O8339" s="9" t="str">
        <f>VLOOKUP('Consolidtaed Data'!$D2555,'[1]Sales People'!$A:$B,2,0)</f>
        <v>Jerry Perry</v>
      </c>
      <c r="P8339" s="9" t="str">
        <f>VLOOKUP('Consolidtaed Data'!$E2555,[1]Customers!$A:$B,2,0)</f>
        <v>Andrew Robinson</v>
      </c>
      <c r="Q8339" s="11">
        <f>WEEKDAY('Consolidtaed Data'!$F2555)</f>
        <v>1</v>
      </c>
      <c r="R8339" s="9">
        <f>MONTH('Consolidtaed Data'!$F2555)</f>
        <v>7</v>
      </c>
      <c r="S8339" s="9" t="str">
        <f>TEXT(Table3[[#This Row],[Purchase Date]],"MMMM")</f>
        <v>September</v>
      </c>
      <c r="T8339" s="9">
        <f>YEAR('Consolidtaed Data'!$F2555)</f>
        <v>2020</v>
      </c>
    </row>
    <row r="8340" spans="1:20" x14ac:dyDescent="0.3">
      <c r="A8340" s="9" t="s">
        <v>9366</v>
      </c>
      <c r="B8340" s="9" t="s">
        <v>71</v>
      </c>
      <c r="C8340" s="9" t="s">
        <v>59</v>
      </c>
      <c r="D8340" s="9" t="s">
        <v>149</v>
      </c>
      <c r="E8340" s="9" t="s">
        <v>701</v>
      </c>
      <c r="F8340" s="12">
        <v>44465</v>
      </c>
      <c r="G8340" s="12" t="str">
        <f>VLOOKUP(Table3[[#This Row],[Product ID]],[1]Products!$A:$G,2,0)</f>
        <v>Product 42</v>
      </c>
      <c r="H8340" s="22">
        <v>3</v>
      </c>
      <c r="I8340" s="9">
        <f>VLOOKUP('Consolidtaed Data'!$B3085,[1]Products!$A:$G,4,0)</f>
        <v>392</v>
      </c>
      <c r="J8340" s="9">
        <f>VLOOKUP('Consolidtaed Data'!$B3085,[1]Products!$A:$G,3,0)</f>
        <v>255</v>
      </c>
      <c r="K8340" s="9">
        <f>'Consolidtaed Data'!$J3085*'Consolidtaed Data'!$H3085</f>
        <v>1321</v>
      </c>
      <c r="L8340" s="9">
        <f>'Consolidtaed Data'!$I3085*'Consolidtaed Data'!$H3085</f>
        <v>1972</v>
      </c>
      <c r="M8340" s="9">
        <f>'Consolidtaed Data'!$L3085-'Consolidtaed Data'!$K3085</f>
        <v>82</v>
      </c>
      <c r="N8340" s="9" t="str">
        <f>VLOOKUP('Consolidtaed Data'!$C3085,[1]Locations!$A:$O,2,0)</f>
        <v>Antioch</v>
      </c>
      <c r="O8340" s="9" t="str">
        <f>VLOOKUP('Consolidtaed Data'!$D3085,'[1]Sales People'!$A:$B,2,0)</f>
        <v>Ernest Wagner</v>
      </c>
      <c r="P8340" s="9" t="str">
        <f>VLOOKUP('Consolidtaed Data'!$E3085,[1]Customers!$A:$B,2,0)</f>
        <v>Ernest Ortiz</v>
      </c>
      <c r="Q8340" s="11">
        <f>WEEKDAY('Consolidtaed Data'!$F3085)</f>
        <v>6</v>
      </c>
      <c r="R8340" s="9">
        <f>MONTH('Consolidtaed Data'!$F3085)</f>
        <v>8</v>
      </c>
      <c r="S8340" s="9" t="str">
        <f>TEXT(Table3[[#This Row],[Purchase Date]],"MMMM")</f>
        <v>September</v>
      </c>
      <c r="T8340" s="9">
        <f>YEAR('Consolidtaed Data'!$F3085)</f>
        <v>2020</v>
      </c>
    </row>
    <row r="8341" spans="1:20" x14ac:dyDescent="0.3">
      <c r="A8341" s="9" t="s">
        <v>9367</v>
      </c>
      <c r="B8341" s="9" t="s">
        <v>29</v>
      </c>
      <c r="C8341" s="9" t="s">
        <v>94</v>
      </c>
      <c r="D8341" s="9" t="s">
        <v>100</v>
      </c>
      <c r="E8341" s="9" t="s">
        <v>2024</v>
      </c>
      <c r="F8341" s="12">
        <v>44465</v>
      </c>
      <c r="G8341" s="12" t="str">
        <f>VLOOKUP(Table3[[#This Row],[Product ID]],[1]Products!$A:$G,2,0)</f>
        <v>Product 37</v>
      </c>
      <c r="H8341" s="22">
        <v>1</v>
      </c>
      <c r="I8341" s="9">
        <f>VLOOKUP('Consolidtaed Data'!$B3102,[1]Products!$A:$G,4,0)</f>
        <v>1671</v>
      </c>
      <c r="J8341" s="9">
        <f>VLOOKUP('Consolidtaed Data'!$B3102,[1]Products!$A:$G,3,0)</f>
        <v>1220</v>
      </c>
      <c r="K8341" s="9">
        <f>'Consolidtaed Data'!$J3102*'Consolidtaed Data'!$H3102</f>
        <v>1399</v>
      </c>
      <c r="L8341" s="9">
        <f>'Consolidtaed Data'!$I3102*'Consolidtaed Data'!$H3102</f>
        <v>2294</v>
      </c>
      <c r="M8341" s="9">
        <f>'Consolidtaed Data'!$L3102-'Consolidtaed Data'!$K3102</f>
        <v>1120</v>
      </c>
      <c r="N8341" s="9" t="str">
        <f>VLOOKUP('Consolidtaed Data'!$C3102,[1]Locations!$A:$O,2,0)</f>
        <v>Richmond</v>
      </c>
      <c r="O8341" s="9" t="str">
        <f>VLOOKUP('Consolidtaed Data'!$D3102,'[1]Sales People'!$A:$B,2,0)</f>
        <v>Bobby Russell</v>
      </c>
      <c r="P8341" s="9" t="str">
        <f>VLOOKUP('Consolidtaed Data'!$E3102,[1]Customers!$A:$B,2,0)</f>
        <v>Jeremy Peterson</v>
      </c>
      <c r="Q8341" s="11">
        <f>WEEKDAY('Consolidtaed Data'!$F3102)</f>
        <v>1</v>
      </c>
      <c r="R8341" s="9">
        <f>MONTH('Consolidtaed Data'!$F3102)</f>
        <v>8</v>
      </c>
      <c r="S8341" s="9" t="str">
        <f>TEXT(Table3[[#This Row],[Purchase Date]],"MMMM")</f>
        <v>September</v>
      </c>
      <c r="T8341" s="9">
        <f>YEAR('Consolidtaed Data'!$F3102)</f>
        <v>2020</v>
      </c>
    </row>
    <row r="8342" spans="1:20" x14ac:dyDescent="0.3">
      <c r="A8342" s="9" t="s">
        <v>9368</v>
      </c>
      <c r="B8342" s="9" t="s">
        <v>38</v>
      </c>
      <c r="C8342" s="9" t="s">
        <v>458</v>
      </c>
      <c r="D8342" s="9" t="s">
        <v>149</v>
      </c>
      <c r="E8342" s="9" t="s">
        <v>1769</v>
      </c>
      <c r="F8342" s="12">
        <v>44465</v>
      </c>
      <c r="G8342" s="12" t="str">
        <f>VLOOKUP(Table3[[#This Row],[Product ID]],[1]Products!$A:$G,2,0)</f>
        <v>Product 25</v>
      </c>
      <c r="H8342" s="22">
        <v>1</v>
      </c>
      <c r="I8342" s="9">
        <f>VLOOKUP('Consolidtaed Data'!$B3208,[1]Products!$A:$G,4,0)</f>
        <v>2283</v>
      </c>
      <c r="J8342" s="9">
        <f>VLOOKUP('Consolidtaed Data'!$B3208,[1]Products!$A:$G,3,0)</f>
        <v>1484</v>
      </c>
      <c r="K8342" s="9">
        <f>'Consolidtaed Data'!$J3208*'Consolidtaed Data'!$H3208</f>
        <v>2049</v>
      </c>
      <c r="L8342" s="9">
        <f>'Consolidtaed Data'!$I3208*'Consolidtaed Data'!$H3208</f>
        <v>3534</v>
      </c>
      <c r="M8342" s="9">
        <f>'Consolidtaed Data'!$L3208-'Consolidtaed Data'!$K3208</f>
        <v>1818</v>
      </c>
      <c r="N8342" s="9" t="str">
        <f>VLOOKUP('Consolidtaed Data'!$C3208,[1]Locations!$A:$O,2,0)</f>
        <v>Rancho Cucamonga</v>
      </c>
      <c r="O8342" s="9" t="str">
        <f>VLOOKUP('Consolidtaed Data'!$D3208,'[1]Sales People'!$A:$B,2,0)</f>
        <v>Fred Robertson</v>
      </c>
      <c r="P8342" s="9" t="str">
        <f>VLOOKUP('Consolidtaed Data'!$E3208,[1]Customers!$A:$B,2,0)</f>
        <v>Phillip Morrison</v>
      </c>
      <c r="Q8342" s="11">
        <f>WEEKDAY('Consolidtaed Data'!$F3208)</f>
        <v>2</v>
      </c>
      <c r="R8342" s="9">
        <f>MONTH('Consolidtaed Data'!$F3208)</f>
        <v>8</v>
      </c>
      <c r="S8342" s="9" t="str">
        <f>TEXT(Table3[[#This Row],[Purchase Date]],"MMMM")</f>
        <v>September</v>
      </c>
      <c r="T8342" s="9">
        <f>YEAR('Consolidtaed Data'!$F3208)</f>
        <v>2020</v>
      </c>
    </row>
    <row r="8343" spans="1:20" x14ac:dyDescent="0.3">
      <c r="A8343" s="9" t="s">
        <v>9369</v>
      </c>
      <c r="B8343" s="9" t="s">
        <v>349</v>
      </c>
      <c r="C8343" s="9" t="s">
        <v>169</v>
      </c>
      <c r="D8343" s="9" t="s">
        <v>100</v>
      </c>
      <c r="E8343" s="9" t="s">
        <v>74</v>
      </c>
      <c r="F8343" s="12">
        <v>44465</v>
      </c>
      <c r="G8343" s="12" t="str">
        <f>VLOOKUP(Table3[[#This Row],[Product ID]],[1]Products!$A:$G,2,0)</f>
        <v>Product 60</v>
      </c>
      <c r="H8343" s="22">
        <v>4</v>
      </c>
      <c r="I8343" s="9">
        <f>VLOOKUP('Consolidtaed Data'!$B3373,[1]Products!$A:$G,4,0)</f>
        <v>400</v>
      </c>
      <c r="J8343" s="9">
        <f>VLOOKUP('Consolidtaed Data'!$B3373,[1]Products!$A:$G,3,0)</f>
        <v>208</v>
      </c>
      <c r="K8343" s="9">
        <f>'Consolidtaed Data'!$J3373*'Consolidtaed Data'!$H3373</f>
        <v>5204</v>
      </c>
      <c r="L8343" s="9">
        <f>'Consolidtaed Data'!$I3373*'Consolidtaed Data'!$H3373</f>
        <v>6348</v>
      </c>
      <c r="M8343" s="9">
        <f>'Consolidtaed Data'!$L3373-'Consolidtaed Data'!$K3373</f>
        <v>267</v>
      </c>
      <c r="N8343" s="9" t="str">
        <f>VLOOKUP('Consolidtaed Data'!$C3373,[1]Locations!$A:$O,2,0)</f>
        <v>Pasadena</v>
      </c>
      <c r="O8343" s="9" t="str">
        <f>VLOOKUP('Consolidtaed Data'!$D3373,'[1]Sales People'!$A:$B,2,0)</f>
        <v>Patrick Ruiz</v>
      </c>
      <c r="P8343" s="9" t="str">
        <f>VLOOKUP('Consolidtaed Data'!$E3373,[1]Customers!$A:$B,2,0)</f>
        <v>Benjamin Garza</v>
      </c>
      <c r="Q8343" s="11">
        <f>WEEKDAY('Consolidtaed Data'!$F3373)</f>
        <v>7</v>
      </c>
      <c r="R8343" s="9">
        <f>MONTH('Consolidtaed Data'!$F3373)</f>
        <v>9</v>
      </c>
      <c r="S8343" s="9" t="str">
        <f>TEXT(Table3[[#This Row],[Purchase Date]],"MMMM")</f>
        <v>September</v>
      </c>
      <c r="T8343" s="9">
        <f>YEAR('Consolidtaed Data'!$F3373)</f>
        <v>2020</v>
      </c>
    </row>
    <row r="8344" spans="1:20" x14ac:dyDescent="0.3">
      <c r="A8344" s="9" t="s">
        <v>9370</v>
      </c>
      <c r="B8344" s="9" t="s">
        <v>213</v>
      </c>
      <c r="C8344" s="9" t="s">
        <v>302</v>
      </c>
      <c r="D8344" s="9" t="s">
        <v>229</v>
      </c>
      <c r="E8344" s="9" t="s">
        <v>1354</v>
      </c>
      <c r="F8344" s="12">
        <v>44465</v>
      </c>
      <c r="G8344" s="12" t="str">
        <f>VLOOKUP(Table3[[#This Row],[Product ID]],[1]Products!$A:$G,2,0)</f>
        <v>Product 68</v>
      </c>
      <c r="H8344" s="22">
        <v>1</v>
      </c>
      <c r="I8344" s="9">
        <f>VLOOKUP('Consolidtaed Data'!$B3669,[1]Products!$A:$G,4,0)</f>
        <v>1638</v>
      </c>
      <c r="J8344" s="9">
        <f>VLOOKUP('Consolidtaed Data'!$B3669,[1]Products!$A:$G,3,0)</f>
        <v>1261</v>
      </c>
      <c r="K8344" s="9">
        <f>'Consolidtaed Data'!$J3669*'Consolidtaed Data'!$H3669</f>
        <v>1752</v>
      </c>
      <c r="L8344" s="9">
        <f>'Consolidtaed Data'!$I3669*'Consolidtaed Data'!$H3669</f>
        <v>2739</v>
      </c>
      <c r="M8344" s="9">
        <f>'Consolidtaed Data'!$L3669-'Consolidtaed Data'!$K3669</f>
        <v>895</v>
      </c>
      <c r="N8344" s="9" t="str">
        <f>VLOOKUP('Consolidtaed Data'!$C3669,[1]Locations!$A:$O,2,0)</f>
        <v>Oakland</v>
      </c>
      <c r="O8344" s="9" t="str">
        <f>VLOOKUP('Consolidtaed Data'!$D3669,'[1]Sales People'!$A:$B,2,0)</f>
        <v>Jerry Perry</v>
      </c>
      <c r="P8344" s="9" t="str">
        <f>VLOOKUP('Consolidtaed Data'!$E3669,[1]Customers!$A:$B,2,0)</f>
        <v>Keith Schmidt</v>
      </c>
      <c r="Q8344" s="11">
        <f>WEEKDAY('Consolidtaed Data'!$F3669)</f>
        <v>6</v>
      </c>
      <c r="R8344" s="9">
        <f>MONTH('Consolidtaed Data'!$F3669)</f>
        <v>9</v>
      </c>
      <c r="S8344" s="9" t="str">
        <f>TEXT(Table3[[#This Row],[Purchase Date]],"MMMM")</f>
        <v>September</v>
      </c>
      <c r="T8344" s="9">
        <f>YEAR('Consolidtaed Data'!$F3669)</f>
        <v>2020</v>
      </c>
    </row>
    <row r="8345" spans="1:20" x14ac:dyDescent="0.3">
      <c r="A8345" s="9" t="s">
        <v>9371</v>
      </c>
      <c r="B8345" s="9" t="s">
        <v>98</v>
      </c>
      <c r="C8345" s="9" t="s">
        <v>34</v>
      </c>
      <c r="D8345" s="9" t="s">
        <v>143</v>
      </c>
      <c r="E8345" s="9" t="s">
        <v>144</v>
      </c>
      <c r="F8345" s="12">
        <v>44466</v>
      </c>
      <c r="G8345" s="12" t="str">
        <f>VLOOKUP(Table3[[#This Row],[Product ID]],[1]Products!$A:$G,2,0)</f>
        <v>Product 85</v>
      </c>
      <c r="H8345" s="22">
        <v>1</v>
      </c>
      <c r="I8345" s="9">
        <f>VLOOKUP('Consolidtaed Data'!$B21,[1]Products!$A:$G,4,0)</f>
        <v>127</v>
      </c>
      <c r="J8345" s="9">
        <f>VLOOKUP('Consolidtaed Data'!$B21,[1]Products!$A:$G,3,0)</f>
        <v>79</v>
      </c>
      <c r="K8345" s="9">
        <f>'Consolidtaed Data'!$J21*'Consolidtaed Data'!$H21</f>
        <v>1504</v>
      </c>
      <c r="L8345" s="9">
        <f>'Consolidtaed Data'!$I21*'Consolidtaed Data'!$H21</f>
        <v>1832</v>
      </c>
      <c r="M8345" s="9">
        <f>'Consolidtaed Data'!$L21-'Consolidtaed Data'!$K21</f>
        <v>2888</v>
      </c>
      <c r="N8345" s="9" t="str">
        <f>VLOOKUP('Consolidtaed Data'!$C21,[1]Locations!$A:$O,2,0)</f>
        <v>East Los Angeles</v>
      </c>
      <c r="O8345" s="9" t="str">
        <f>VLOOKUP('Consolidtaed Data'!$D21,'[1]Sales People'!$A:$B,2,0)</f>
        <v>Arthur Mccoy</v>
      </c>
      <c r="P8345" s="9" t="str">
        <f>VLOOKUP('Consolidtaed Data'!$E21,[1]Customers!$A:$B,2,0)</f>
        <v>Timothy Bowman</v>
      </c>
      <c r="Q8345" s="11">
        <f>WEEKDAY('Consolidtaed Data'!$F21)</f>
        <v>5</v>
      </c>
      <c r="R8345" s="9">
        <f>MONTH('Consolidtaed Data'!$F21)</f>
        <v>1</v>
      </c>
      <c r="S8345" s="9" t="str">
        <f>TEXT(Table3[[#This Row],[Purchase Date]],"MMMM")</f>
        <v>September</v>
      </c>
      <c r="T8345" s="9">
        <f>YEAR('Consolidtaed Data'!$F21)</f>
        <v>2020</v>
      </c>
    </row>
    <row r="8346" spans="1:20" x14ac:dyDescent="0.3">
      <c r="A8346" s="9" t="s">
        <v>9372</v>
      </c>
      <c r="B8346" s="9" t="s">
        <v>503</v>
      </c>
      <c r="C8346" s="9" t="s">
        <v>82</v>
      </c>
      <c r="D8346" s="9" t="s">
        <v>46</v>
      </c>
      <c r="E8346" s="9" t="s">
        <v>810</v>
      </c>
      <c r="F8346" s="12">
        <v>44466</v>
      </c>
      <c r="G8346" s="12" t="str">
        <f>VLOOKUP(Table3[[#This Row],[Product ID]],[1]Products!$A:$G,2,0)</f>
        <v>Product 99</v>
      </c>
      <c r="H8346" s="22">
        <v>1</v>
      </c>
      <c r="I8346" s="9">
        <f>VLOOKUP('Consolidtaed Data'!$B270,[1]Products!$A:$G,4,0)</f>
        <v>203</v>
      </c>
      <c r="J8346" s="9">
        <f>VLOOKUP('Consolidtaed Data'!$B270,[1]Products!$A:$G,3,0)</f>
        <v>154</v>
      </c>
      <c r="K8346" s="9">
        <f>'Consolidtaed Data'!$J270*'Consolidtaed Data'!$H270</f>
        <v>296</v>
      </c>
      <c r="L8346" s="9">
        <f>'Consolidtaed Data'!$I270*'Consolidtaed Data'!$H270</f>
        <v>502</v>
      </c>
      <c r="M8346" s="9">
        <f>'Consolidtaed Data'!$L270-'Consolidtaed Data'!$K270</f>
        <v>858</v>
      </c>
      <c r="N8346" s="9" t="str">
        <f>VLOOKUP('Consolidtaed Data'!$C270,[1]Locations!$A:$O,2,0)</f>
        <v>Inglewood</v>
      </c>
      <c r="O8346" s="9" t="str">
        <f>VLOOKUP('Consolidtaed Data'!$D270,'[1]Sales People'!$A:$B,2,0)</f>
        <v>Eugene Holmes</v>
      </c>
      <c r="P8346" s="9" t="str">
        <f>VLOOKUP('Consolidtaed Data'!$E270,[1]Customers!$A:$B,2,0)</f>
        <v>Shawn Snyder</v>
      </c>
      <c r="Q8346" s="11">
        <f>WEEKDAY('Consolidtaed Data'!$F270)</f>
        <v>1</v>
      </c>
      <c r="R8346" s="9">
        <f>MONTH('Consolidtaed Data'!$F270)</f>
        <v>1</v>
      </c>
      <c r="S8346" s="9" t="str">
        <f>TEXT(Table3[[#This Row],[Purchase Date]],"MMMM")</f>
        <v>September</v>
      </c>
      <c r="T8346" s="9">
        <f>YEAR('Consolidtaed Data'!$F270)</f>
        <v>2020</v>
      </c>
    </row>
    <row r="8347" spans="1:20" x14ac:dyDescent="0.3">
      <c r="A8347" s="9" t="s">
        <v>9373</v>
      </c>
      <c r="B8347" s="9" t="s">
        <v>240</v>
      </c>
      <c r="C8347" s="9" t="s">
        <v>30</v>
      </c>
      <c r="D8347" s="9" t="s">
        <v>46</v>
      </c>
      <c r="E8347" s="9" t="s">
        <v>944</v>
      </c>
      <c r="F8347" s="12">
        <v>44466</v>
      </c>
      <c r="G8347" s="12" t="str">
        <f>VLOOKUP(Table3[[#This Row],[Product ID]],[1]Products!$A:$G,2,0)</f>
        <v>Product 70</v>
      </c>
      <c r="H8347" s="22">
        <v>4</v>
      </c>
      <c r="I8347" s="9">
        <f>VLOOKUP('Consolidtaed Data'!$B445,[1]Products!$A:$G,4,0)</f>
        <v>1708</v>
      </c>
      <c r="J8347" s="9">
        <f>VLOOKUP('Consolidtaed Data'!$B445,[1]Products!$A:$G,3,0)</f>
        <v>871</v>
      </c>
      <c r="K8347" s="9">
        <f>'Consolidtaed Data'!$J445*'Consolidtaed Data'!$H445</f>
        <v>1965</v>
      </c>
      <c r="L8347" s="9">
        <f>'Consolidtaed Data'!$I445*'Consolidtaed Data'!$H445</f>
        <v>2396</v>
      </c>
      <c r="M8347" s="9">
        <f>'Consolidtaed Data'!$L445-'Consolidtaed Data'!$K445</f>
        <v>872</v>
      </c>
      <c r="N8347" s="9" t="str">
        <f>VLOOKUP('Consolidtaed Data'!$C445,[1]Locations!$A:$O,2,0)</f>
        <v>Inglewood</v>
      </c>
      <c r="O8347" s="9" t="str">
        <f>VLOOKUP('Consolidtaed Data'!$D445,'[1]Sales People'!$A:$B,2,0)</f>
        <v>Bobby Russell</v>
      </c>
      <c r="P8347" s="9" t="str">
        <f>VLOOKUP('Consolidtaed Data'!$E445,[1]Customers!$A:$B,2,0)</f>
        <v>Phillip Edwards</v>
      </c>
      <c r="Q8347" s="11">
        <f>WEEKDAY('Consolidtaed Data'!$F445)</f>
        <v>6</v>
      </c>
      <c r="R8347" s="9">
        <f>MONTH('Consolidtaed Data'!$F445)</f>
        <v>1</v>
      </c>
      <c r="S8347" s="9" t="str">
        <f>TEXT(Table3[[#This Row],[Purchase Date]],"MMMM")</f>
        <v>September</v>
      </c>
      <c r="T8347" s="9">
        <f>YEAR('Consolidtaed Data'!$F445)</f>
        <v>2020</v>
      </c>
    </row>
    <row r="8348" spans="1:20" x14ac:dyDescent="0.3">
      <c r="A8348" s="9" t="s">
        <v>9374</v>
      </c>
      <c r="B8348" s="9" t="s">
        <v>213</v>
      </c>
      <c r="C8348" s="9" t="s">
        <v>108</v>
      </c>
      <c r="D8348" s="9" t="s">
        <v>17</v>
      </c>
      <c r="E8348" s="9" t="s">
        <v>1236</v>
      </c>
      <c r="F8348" s="12">
        <v>44466</v>
      </c>
      <c r="G8348" s="12" t="str">
        <f>VLOOKUP(Table3[[#This Row],[Product ID]],[1]Products!$A:$G,2,0)</f>
        <v>Product 68</v>
      </c>
      <c r="H8348" s="22">
        <v>2</v>
      </c>
      <c r="I8348" s="9">
        <f>VLOOKUP('Consolidtaed Data'!$B521,[1]Products!$A:$G,4,0)</f>
        <v>504</v>
      </c>
      <c r="J8348" s="9">
        <f>VLOOKUP('Consolidtaed Data'!$B521,[1]Products!$A:$G,3,0)</f>
        <v>408</v>
      </c>
      <c r="K8348" s="9">
        <f>'Consolidtaed Data'!$J521*'Consolidtaed Data'!$H521</f>
        <v>1230</v>
      </c>
      <c r="L8348" s="9">
        <f>'Consolidtaed Data'!$I521*'Consolidtaed Data'!$H521</f>
        <v>1783</v>
      </c>
      <c r="M8348" s="9">
        <f>'Consolidtaed Data'!$L521-'Consolidtaed Data'!$K521</f>
        <v>406</v>
      </c>
      <c r="N8348" s="9" t="str">
        <f>VLOOKUP('Consolidtaed Data'!$C521,[1]Locations!$A:$O,2,0)</f>
        <v>Simi Valley</v>
      </c>
      <c r="O8348" s="9" t="str">
        <f>VLOOKUP('Consolidtaed Data'!$D521,'[1]Sales People'!$A:$B,2,0)</f>
        <v>Roger Ramos</v>
      </c>
      <c r="P8348" s="9" t="str">
        <f>VLOOKUP('Consolidtaed Data'!$E521,[1]Customers!$A:$B,2,0)</f>
        <v>Kenneth Ross</v>
      </c>
      <c r="Q8348" s="11">
        <f>WEEKDAY('Consolidtaed Data'!$F521)</f>
        <v>5</v>
      </c>
      <c r="R8348" s="9">
        <f>MONTH('Consolidtaed Data'!$F521)</f>
        <v>2</v>
      </c>
      <c r="S8348" s="9" t="str">
        <f>TEXT(Table3[[#This Row],[Purchase Date]],"MMMM")</f>
        <v>September</v>
      </c>
      <c r="T8348" s="9">
        <f>YEAR('Consolidtaed Data'!$F521)</f>
        <v>2020</v>
      </c>
    </row>
    <row r="8349" spans="1:20" x14ac:dyDescent="0.3">
      <c r="A8349" s="9" t="s">
        <v>9375</v>
      </c>
      <c r="B8349" s="9" t="s">
        <v>164</v>
      </c>
      <c r="C8349" s="9" t="s">
        <v>275</v>
      </c>
      <c r="D8349" s="9" t="s">
        <v>220</v>
      </c>
      <c r="E8349" s="9" t="s">
        <v>1396</v>
      </c>
      <c r="F8349" s="12">
        <v>44466</v>
      </c>
      <c r="G8349" s="12" t="str">
        <f>VLOOKUP(Table3[[#This Row],[Product ID]],[1]Products!$A:$G,2,0)</f>
        <v>Product 69</v>
      </c>
      <c r="H8349" s="22">
        <v>1</v>
      </c>
      <c r="I8349" s="9">
        <f>VLOOKUP('Consolidtaed Data'!$B1106,[1]Products!$A:$G,4,0)</f>
        <v>1862</v>
      </c>
      <c r="J8349" s="9">
        <f>VLOOKUP('Consolidtaed Data'!$B1106,[1]Products!$A:$G,3,0)</f>
        <v>1173</v>
      </c>
      <c r="K8349" s="9">
        <f>'Consolidtaed Data'!$J1106*'Consolidtaed Data'!$H1106</f>
        <v>400</v>
      </c>
      <c r="L8349" s="9">
        <f>'Consolidtaed Data'!$I1106*'Consolidtaed Data'!$H1106</f>
        <v>580</v>
      </c>
      <c r="M8349" s="9">
        <f>'Consolidtaed Data'!$L1106-'Consolidtaed Data'!$K1106</f>
        <v>344</v>
      </c>
      <c r="N8349" s="9" t="str">
        <f>VLOOKUP('Consolidtaed Data'!$C1106,[1]Locations!$A:$O,2,0)</f>
        <v>Victorville</v>
      </c>
      <c r="O8349" s="9" t="str">
        <f>VLOOKUP('Consolidtaed Data'!$D1106,'[1]Sales People'!$A:$B,2,0)</f>
        <v>Sean Miller</v>
      </c>
      <c r="P8349" s="9" t="str">
        <f>VLOOKUP('Consolidtaed Data'!$E1106,[1]Customers!$A:$B,2,0)</f>
        <v>Jose Barnes</v>
      </c>
      <c r="Q8349" s="11">
        <f>WEEKDAY('Consolidtaed Data'!$F1106)</f>
        <v>6</v>
      </c>
      <c r="R8349" s="9">
        <f>MONTH('Consolidtaed Data'!$F1106)</f>
        <v>3</v>
      </c>
      <c r="S8349" s="9" t="str">
        <f>TEXT(Table3[[#This Row],[Purchase Date]],"MMMM")</f>
        <v>September</v>
      </c>
      <c r="T8349" s="9">
        <f>YEAR('Consolidtaed Data'!$F1106)</f>
        <v>2020</v>
      </c>
    </row>
    <row r="8350" spans="1:20" x14ac:dyDescent="0.3">
      <c r="A8350" s="9" t="s">
        <v>9376</v>
      </c>
      <c r="B8350" s="9" t="s">
        <v>429</v>
      </c>
      <c r="C8350" s="9" t="s">
        <v>249</v>
      </c>
      <c r="D8350" s="9" t="s">
        <v>143</v>
      </c>
      <c r="E8350" s="9" t="s">
        <v>1627</v>
      </c>
      <c r="F8350" s="12">
        <v>44466</v>
      </c>
      <c r="G8350" s="12" t="str">
        <f>VLOOKUP(Table3[[#This Row],[Product ID]],[1]Products!$A:$G,2,0)</f>
        <v>Product 87</v>
      </c>
      <c r="H8350" s="22">
        <v>1</v>
      </c>
      <c r="I8350" s="9">
        <f>VLOOKUP('Consolidtaed Data'!$B1733,[1]Products!$A:$G,4,0)</f>
        <v>1826</v>
      </c>
      <c r="J8350" s="9">
        <f>VLOOKUP('Consolidtaed Data'!$B1733,[1]Products!$A:$G,3,0)</f>
        <v>1443</v>
      </c>
      <c r="K8350" s="9">
        <f>'Consolidtaed Data'!$J1733*'Consolidtaed Data'!$H1733</f>
        <v>395</v>
      </c>
      <c r="L8350" s="9">
        <f>'Consolidtaed Data'!$I1733*'Consolidtaed Data'!$H1733</f>
        <v>556</v>
      </c>
      <c r="M8350" s="9">
        <f>'Consolidtaed Data'!$L1733-'Consolidtaed Data'!$K1733</f>
        <v>1744</v>
      </c>
      <c r="N8350" s="9" t="str">
        <f>VLOOKUP('Consolidtaed Data'!$C1733,[1]Locations!$A:$O,2,0)</f>
        <v>Santa Ana</v>
      </c>
      <c r="O8350" s="9" t="str">
        <f>VLOOKUP('Consolidtaed Data'!$D1733,'[1]Sales People'!$A:$B,2,0)</f>
        <v>John Reyes</v>
      </c>
      <c r="P8350" s="9" t="str">
        <f>VLOOKUP('Consolidtaed Data'!$E1733,[1]Customers!$A:$B,2,0)</f>
        <v>Ronald Burns</v>
      </c>
      <c r="Q8350" s="11">
        <f>WEEKDAY('Consolidtaed Data'!$F1733)</f>
        <v>4</v>
      </c>
      <c r="R8350" s="9">
        <f>MONTH('Consolidtaed Data'!$F1733)</f>
        <v>5</v>
      </c>
      <c r="S8350" s="9" t="str">
        <f>TEXT(Table3[[#This Row],[Purchase Date]],"MMMM")</f>
        <v>September</v>
      </c>
      <c r="T8350" s="9">
        <f>YEAR('Consolidtaed Data'!$F1733)</f>
        <v>2020</v>
      </c>
    </row>
    <row r="8351" spans="1:20" x14ac:dyDescent="0.3">
      <c r="A8351" s="9" t="s">
        <v>9377</v>
      </c>
      <c r="B8351" s="9" t="s">
        <v>29</v>
      </c>
      <c r="C8351" s="9" t="s">
        <v>134</v>
      </c>
      <c r="D8351" s="9" t="s">
        <v>315</v>
      </c>
      <c r="E8351" s="9" t="s">
        <v>380</v>
      </c>
      <c r="F8351" s="12">
        <v>44466</v>
      </c>
      <c r="G8351" s="12" t="str">
        <f>VLOOKUP(Table3[[#This Row],[Product ID]],[1]Products!$A:$G,2,0)</f>
        <v>Product 37</v>
      </c>
      <c r="H8351" s="22">
        <v>1</v>
      </c>
      <c r="I8351" s="9">
        <f>VLOOKUP('Consolidtaed Data'!$B1754,[1]Products!$A:$G,4,0)</f>
        <v>1826</v>
      </c>
      <c r="J8351" s="9">
        <f>VLOOKUP('Consolidtaed Data'!$B1754,[1]Products!$A:$G,3,0)</f>
        <v>1443</v>
      </c>
      <c r="K8351" s="9">
        <f>'Consolidtaed Data'!$J1754*'Consolidtaed Data'!$H1754</f>
        <v>2400</v>
      </c>
      <c r="L8351" s="9">
        <f>'Consolidtaed Data'!$I1754*'Consolidtaed Data'!$H1754</f>
        <v>4364</v>
      </c>
      <c r="M8351" s="9">
        <f>'Consolidtaed Data'!$L1754-'Consolidtaed Data'!$K1754</f>
        <v>2400</v>
      </c>
      <c r="N8351" s="9" t="str">
        <f>VLOOKUP('Consolidtaed Data'!$C1754,[1]Locations!$A:$O,2,0)</f>
        <v>Elk Grove</v>
      </c>
      <c r="O8351" s="9" t="str">
        <f>VLOOKUP('Consolidtaed Data'!$D1754,'[1]Sales People'!$A:$B,2,0)</f>
        <v>Jerry Perry</v>
      </c>
      <c r="P8351" s="9" t="str">
        <f>VLOOKUP('Consolidtaed Data'!$E1754,[1]Customers!$A:$B,2,0)</f>
        <v>Scott Roberts</v>
      </c>
      <c r="Q8351" s="11">
        <f>WEEKDAY('Consolidtaed Data'!$F1754)</f>
        <v>6</v>
      </c>
      <c r="R8351" s="9">
        <f>MONTH('Consolidtaed Data'!$F1754)</f>
        <v>5</v>
      </c>
      <c r="S8351" s="9" t="str">
        <f>TEXT(Table3[[#This Row],[Purchase Date]],"MMMM")</f>
        <v>September</v>
      </c>
      <c r="T8351" s="9">
        <f>YEAR('Consolidtaed Data'!$F1754)</f>
        <v>2020</v>
      </c>
    </row>
    <row r="8352" spans="1:20" x14ac:dyDescent="0.3">
      <c r="A8352" s="9" t="s">
        <v>9378</v>
      </c>
      <c r="B8352" s="9" t="s">
        <v>572</v>
      </c>
      <c r="C8352" s="9" t="s">
        <v>223</v>
      </c>
      <c r="D8352" s="9" t="s">
        <v>13</v>
      </c>
      <c r="E8352" s="9" t="s">
        <v>2024</v>
      </c>
      <c r="F8352" s="12">
        <v>44466</v>
      </c>
      <c r="G8352" s="12" t="str">
        <f>VLOOKUP(Table3[[#This Row],[Product ID]],[1]Products!$A:$G,2,0)</f>
        <v>Product 22</v>
      </c>
      <c r="H8352" s="22">
        <v>3</v>
      </c>
      <c r="I8352" s="9">
        <f>VLOOKUP('Consolidtaed Data'!$B1856,[1]Products!$A:$G,4,0)</f>
        <v>800</v>
      </c>
      <c r="J8352" s="9">
        <f>VLOOKUP('Consolidtaed Data'!$B1856,[1]Products!$A:$G,3,0)</f>
        <v>536</v>
      </c>
      <c r="K8352" s="9">
        <f>'Consolidtaed Data'!$J1856*'Consolidtaed Data'!$H1856</f>
        <v>1067</v>
      </c>
      <c r="L8352" s="9">
        <f>'Consolidtaed Data'!$I1856*'Consolidtaed Data'!$H1856</f>
        <v>1809</v>
      </c>
      <c r="M8352" s="9">
        <f>'Consolidtaed Data'!$L1856-'Consolidtaed Data'!$K1856</f>
        <v>82</v>
      </c>
      <c r="N8352" s="9" t="str">
        <f>VLOOKUP('Consolidtaed Data'!$C1856,[1]Locations!$A:$O,2,0)</f>
        <v>Moreno Valley</v>
      </c>
      <c r="O8352" s="9" t="str">
        <f>VLOOKUP('Consolidtaed Data'!$D1856,'[1]Sales People'!$A:$B,2,0)</f>
        <v>Charles Harper</v>
      </c>
      <c r="P8352" s="9" t="str">
        <f>VLOOKUP('Consolidtaed Data'!$E1856,[1]Customers!$A:$B,2,0)</f>
        <v>Justin Rodriguez</v>
      </c>
      <c r="Q8352" s="11">
        <f>WEEKDAY('Consolidtaed Data'!$F1856)</f>
        <v>7</v>
      </c>
      <c r="R8352" s="9">
        <f>MONTH('Consolidtaed Data'!$F1856)</f>
        <v>5</v>
      </c>
      <c r="S8352" s="9" t="str">
        <f>TEXT(Table3[[#This Row],[Purchase Date]],"MMMM")</f>
        <v>September</v>
      </c>
      <c r="T8352" s="9">
        <f>YEAR('Consolidtaed Data'!$F1856)</f>
        <v>2020</v>
      </c>
    </row>
    <row r="8353" spans="1:20" x14ac:dyDescent="0.3">
      <c r="A8353" s="9" t="s">
        <v>9379</v>
      </c>
      <c r="B8353" s="9" t="s">
        <v>490</v>
      </c>
      <c r="C8353" s="9" t="s">
        <v>421</v>
      </c>
      <c r="D8353" s="9" t="s">
        <v>68</v>
      </c>
      <c r="E8353" s="9" t="s">
        <v>1110</v>
      </c>
      <c r="F8353" s="12">
        <v>44466</v>
      </c>
      <c r="G8353" s="12" t="str">
        <f>VLOOKUP(Table3[[#This Row],[Product ID]],[1]Products!$A:$G,2,0)</f>
        <v>Product 79</v>
      </c>
      <c r="H8353" s="22">
        <v>2</v>
      </c>
      <c r="I8353" s="9">
        <f>VLOOKUP('Consolidtaed Data'!$B1970,[1]Products!$A:$G,4,0)</f>
        <v>290</v>
      </c>
      <c r="J8353" s="9">
        <f>VLOOKUP('Consolidtaed Data'!$B1970,[1]Products!$A:$G,3,0)</f>
        <v>200</v>
      </c>
      <c r="K8353" s="9">
        <f>'Consolidtaed Data'!$J1970*'Consolidtaed Data'!$H1970</f>
        <v>144</v>
      </c>
      <c r="L8353" s="9">
        <f>'Consolidtaed Data'!$I1970*'Consolidtaed Data'!$H1970</f>
        <v>272</v>
      </c>
      <c r="M8353" s="9">
        <f>'Consolidtaed Data'!$L1970-'Consolidtaed Data'!$K1970</f>
        <v>39</v>
      </c>
      <c r="N8353" s="9" t="str">
        <f>VLOOKUP('Consolidtaed Data'!$C1970,[1]Locations!$A:$O,2,0)</f>
        <v>Salinas</v>
      </c>
      <c r="O8353" s="9" t="str">
        <f>VLOOKUP('Consolidtaed Data'!$D1970,'[1]Sales People'!$A:$B,2,0)</f>
        <v>Joe Sims</v>
      </c>
      <c r="P8353" s="9" t="str">
        <f>VLOOKUP('Consolidtaed Data'!$E1970,[1]Customers!$A:$B,2,0)</f>
        <v>Larry Ray</v>
      </c>
      <c r="Q8353" s="11">
        <f>WEEKDAY('Consolidtaed Data'!$F1970)</f>
        <v>1</v>
      </c>
      <c r="R8353" s="9">
        <f>MONTH('Consolidtaed Data'!$F1970)</f>
        <v>5</v>
      </c>
      <c r="S8353" s="9" t="str">
        <f>TEXT(Table3[[#This Row],[Purchase Date]],"MMMM")</f>
        <v>September</v>
      </c>
      <c r="T8353" s="9">
        <f>YEAR('Consolidtaed Data'!$F1970)</f>
        <v>2020</v>
      </c>
    </row>
    <row r="8354" spans="1:20" x14ac:dyDescent="0.3">
      <c r="A8354" s="9" t="s">
        <v>9380</v>
      </c>
      <c r="B8354" s="9" t="s">
        <v>653</v>
      </c>
      <c r="C8354" s="9" t="s">
        <v>186</v>
      </c>
      <c r="D8354" s="9" t="s">
        <v>17</v>
      </c>
      <c r="E8354" s="9" t="s">
        <v>1761</v>
      </c>
      <c r="F8354" s="12">
        <v>44466</v>
      </c>
      <c r="G8354" s="12" t="str">
        <f>VLOOKUP(Table3[[#This Row],[Product ID]],[1]Products!$A:$G,2,0)</f>
        <v>Product 74</v>
      </c>
      <c r="H8354" s="22">
        <v>4</v>
      </c>
      <c r="I8354" s="9">
        <f>VLOOKUP('Consolidtaed Data'!$B2319,[1]Products!$A:$G,4,0)</f>
        <v>368</v>
      </c>
      <c r="J8354" s="9">
        <f>VLOOKUP('Consolidtaed Data'!$B2319,[1]Products!$A:$G,3,0)</f>
        <v>269</v>
      </c>
      <c r="K8354" s="9">
        <f>'Consolidtaed Data'!$J2319*'Consolidtaed Data'!$H2319</f>
        <v>1108</v>
      </c>
      <c r="L8354" s="9">
        <f>'Consolidtaed Data'!$I2319*'Consolidtaed Data'!$H2319</f>
        <v>1351</v>
      </c>
      <c r="M8354" s="9">
        <f>'Consolidtaed Data'!$L2319-'Consolidtaed Data'!$K2319</f>
        <v>164</v>
      </c>
      <c r="N8354" s="9" t="str">
        <f>VLOOKUP('Consolidtaed Data'!$C2319,[1]Locations!$A:$O,2,0)</f>
        <v>Stockton</v>
      </c>
      <c r="O8354" s="9" t="str">
        <f>VLOOKUP('Consolidtaed Data'!$D2319,'[1]Sales People'!$A:$B,2,0)</f>
        <v>Martin Carr</v>
      </c>
      <c r="P8354" s="9" t="str">
        <f>VLOOKUP('Consolidtaed Data'!$E2319,[1]Customers!$A:$B,2,0)</f>
        <v>Samuel Price</v>
      </c>
      <c r="Q8354" s="11">
        <f>WEEKDAY('Consolidtaed Data'!$F2319)</f>
        <v>5</v>
      </c>
      <c r="R8354" s="9">
        <f>MONTH('Consolidtaed Data'!$F2319)</f>
        <v>6</v>
      </c>
      <c r="S8354" s="9" t="str">
        <f>TEXT(Table3[[#This Row],[Purchase Date]],"MMMM")</f>
        <v>September</v>
      </c>
      <c r="T8354" s="9">
        <f>YEAR('Consolidtaed Data'!$F2319)</f>
        <v>2020</v>
      </c>
    </row>
    <row r="8355" spans="1:20" x14ac:dyDescent="0.3">
      <c r="A8355" s="9" t="s">
        <v>9381</v>
      </c>
      <c r="B8355" s="9" t="s">
        <v>230</v>
      </c>
      <c r="C8355" s="9" t="s">
        <v>55</v>
      </c>
      <c r="D8355" s="9" t="s">
        <v>91</v>
      </c>
      <c r="E8355" s="9" t="s">
        <v>47</v>
      </c>
      <c r="F8355" s="12">
        <v>44466</v>
      </c>
      <c r="G8355" s="12" t="str">
        <f>VLOOKUP(Table3[[#This Row],[Product ID]],[1]Products!$A:$G,2,0)</f>
        <v>Product 31</v>
      </c>
      <c r="H8355" s="22">
        <v>1</v>
      </c>
      <c r="I8355" s="9">
        <f>VLOOKUP('Consolidtaed Data'!$B2503,[1]Products!$A:$G,4,0)</f>
        <v>356</v>
      </c>
      <c r="J8355" s="9">
        <f>VLOOKUP('Consolidtaed Data'!$B2503,[1]Products!$A:$G,3,0)</f>
        <v>292</v>
      </c>
      <c r="K8355" s="9">
        <f>'Consolidtaed Data'!$J2503*'Consolidtaed Data'!$H2503</f>
        <v>1291</v>
      </c>
      <c r="L8355" s="9">
        <f>'Consolidtaed Data'!$I2503*'Consolidtaed Data'!$H2503</f>
        <v>2391</v>
      </c>
      <c r="M8355" s="9">
        <f>'Consolidtaed Data'!$L2503-'Consolidtaed Data'!$K2503</f>
        <v>944</v>
      </c>
      <c r="N8355" s="9" t="str">
        <f>VLOOKUP('Consolidtaed Data'!$C2503,[1]Locations!$A:$O,2,0)</f>
        <v>Santa Rosa</v>
      </c>
      <c r="O8355" s="9" t="str">
        <f>VLOOKUP('Consolidtaed Data'!$D2503,'[1]Sales People'!$A:$B,2,0)</f>
        <v>Bobby Russell</v>
      </c>
      <c r="P8355" s="9" t="str">
        <f>VLOOKUP('Consolidtaed Data'!$E2503,[1]Customers!$A:$B,2,0)</f>
        <v>Eugene Murphy</v>
      </c>
      <c r="Q8355" s="11">
        <f>WEEKDAY('Consolidtaed Data'!$F2503)</f>
        <v>4</v>
      </c>
      <c r="R8355" s="9">
        <f>MONTH('Consolidtaed Data'!$F2503)</f>
        <v>7</v>
      </c>
      <c r="S8355" s="9" t="str">
        <f>TEXT(Table3[[#This Row],[Purchase Date]],"MMMM")</f>
        <v>September</v>
      </c>
      <c r="T8355" s="9">
        <f>YEAR('Consolidtaed Data'!$F2503)</f>
        <v>2020</v>
      </c>
    </row>
    <row r="8356" spans="1:20" x14ac:dyDescent="0.3">
      <c r="A8356" s="9" t="s">
        <v>9382</v>
      </c>
      <c r="B8356" s="9" t="s">
        <v>340</v>
      </c>
      <c r="C8356" s="9" t="s">
        <v>302</v>
      </c>
      <c r="D8356" s="9" t="s">
        <v>22</v>
      </c>
      <c r="E8356" s="9" t="s">
        <v>1545</v>
      </c>
      <c r="F8356" s="12">
        <v>44466</v>
      </c>
      <c r="G8356" s="12" t="str">
        <f>VLOOKUP(Table3[[#This Row],[Product ID]],[1]Products!$A:$G,2,0)</f>
        <v>Product 34</v>
      </c>
      <c r="H8356" s="22">
        <v>4</v>
      </c>
      <c r="I8356" s="9">
        <f>VLOOKUP('Consolidtaed Data'!$B2596,[1]Products!$A:$G,4,0)</f>
        <v>2396</v>
      </c>
      <c r="J8356" s="9">
        <f>VLOOKUP('Consolidtaed Data'!$B2596,[1]Products!$A:$G,3,0)</f>
        <v>1965</v>
      </c>
      <c r="K8356" s="9">
        <f>'Consolidtaed Data'!$J2596*'Consolidtaed Data'!$H2596</f>
        <v>1108</v>
      </c>
      <c r="L8356" s="9">
        <f>'Consolidtaed Data'!$I2596*'Consolidtaed Data'!$H2596</f>
        <v>1351</v>
      </c>
      <c r="M8356" s="9">
        <f>'Consolidtaed Data'!$L2596-'Consolidtaed Data'!$K2596</f>
        <v>22</v>
      </c>
      <c r="N8356" s="9" t="str">
        <f>VLOOKUP('Consolidtaed Data'!$C2596,[1]Locations!$A:$O,2,0)</f>
        <v>Fullerton</v>
      </c>
      <c r="O8356" s="9" t="str">
        <f>VLOOKUP('Consolidtaed Data'!$D2596,'[1]Sales People'!$A:$B,2,0)</f>
        <v>Ronald Reed</v>
      </c>
      <c r="P8356" s="9" t="str">
        <f>VLOOKUP('Consolidtaed Data'!$E2596,[1]Customers!$A:$B,2,0)</f>
        <v>Jerry Harvey</v>
      </c>
      <c r="Q8356" s="11">
        <f>WEEKDAY('Consolidtaed Data'!$F2596)</f>
        <v>4</v>
      </c>
      <c r="R8356" s="9">
        <f>MONTH('Consolidtaed Data'!$F2596)</f>
        <v>7</v>
      </c>
      <c r="S8356" s="9" t="str">
        <f>TEXT(Table3[[#This Row],[Purchase Date]],"MMMM")</f>
        <v>September</v>
      </c>
      <c r="T8356" s="9">
        <f>YEAR('Consolidtaed Data'!$F2596)</f>
        <v>2020</v>
      </c>
    </row>
    <row r="8357" spans="1:20" x14ac:dyDescent="0.3">
      <c r="A8357" s="9" t="s">
        <v>9383</v>
      </c>
      <c r="B8357" s="9" t="s">
        <v>411</v>
      </c>
      <c r="C8357" s="9" t="s">
        <v>99</v>
      </c>
      <c r="D8357" s="9" t="s">
        <v>17</v>
      </c>
      <c r="E8357" s="9" t="s">
        <v>781</v>
      </c>
      <c r="F8357" s="12">
        <v>44466</v>
      </c>
      <c r="G8357" s="12" t="str">
        <f>VLOOKUP(Table3[[#This Row],[Product ID]],[1]Products!$A:$G,2,0)</f>
        <v>Product 27</v>
      </c>
      <c r="H8357" s="22">
        <v>3</v>
      </c>
      <c r="I8357" s="9">
        <f>VLOOKUP('Consolidtaed Data'!$B2615,[1]Products!$A:$G,4,0)</f>
        <v>2497</v>
      </c>
      <c r="J8357" s="9">
        <f>VLOOKUP('Consolidtaed Data'!$B2615,[1]Products!$A:$G,3,0)</f>
        <v>1473</v>
      </c>
      <c r="K8357" s="9">
        <f>'Consolidtaed Data'!$J2615*'Consolidtaed Data'!$H2615</f>
        <v>3570</v>
      </c>
      <c r="L8357" s="9">
        <f>'Consolidtaed Data'!$I2615*'Consolidtaed Data'!$H2615</f>
        <v>4698</v>
      </c>
      <c r="M8357" s="9">
        <f>'Consolidtaed Data'!$L2615-'Consolidtaed Data'!$K2615</f>
        <v>1888</v>
      </c>
      <c r="N8357" s="9" t="str">
        <f>VLOOKUP('Consolidtaed Data'!$C2615,[1]Locations!$A:$O,2,0)</f>
        <v>Richmond</v>
      </c>
      <c r="O8357" s="9" t="str">
        <f>VLOOKUP('Consolidtaed Data'!$D2615,'[1]Sales People'!$A:$B,2,0)</f>
        <v>Bobby Russell</v>
      </c>
      <c r="P8357" s="9" t="str">
        <f>VLOOKUP('Consolidtaed Data'!$E2615,[1]Customers!$A:$B,2,0)</f>
        <v>Christopher Johnston</v>
      </c>
      <c r="Q8357" s="11">
        <f>WEEKDAY('Consolidtaed Data'!$F2615)</f>
        <v>5</v>
      </c>
      <c r="R8357" s="9">
        <f>MONTH('Consolidtaed Data'!$F2615)</f>
        <v>7</v>
      </c>
      <c r="S8357" s="9" t="str">
        <f>TEXT(Table3[[#This Row],[Purchase Date]],"MMMM")</f>
        <v>September</v>
      </c>
      <c r="T8357" s="9">
        <f>YEAR('Consolidtaed Data'!$F2615)</f>
        <v>2020</v>
      </c>
    </row>
    <row r="8358" spans="1:20" x14ac:dyDescent="0.3">
      <c r="A8358" s="9" t="s">
        <v>9384</v>
      </c>
      <c r="B8358" s="9" t="s">
        <v>294</v>
      </c>
      <c r="C8358" s="9" t="s">
        <v>421</v>
      </c>
      <c r="D8358" s="9" t="s">
        <v>91</v>
      </c>
      <c r="E8358" s="9" t="s">
        <v>1857</v>
      </c>
      <c r="F8358" s="12">
        <v>44466</v>
      </c>
      <c r="G8358" s="12" t="str">
        <f>VLOOKUP(Table3[[#This Row],[Product ID]],[1]Products!$A:$G,2,0)</f>
        <v>Product 51</v>
      </c>
      <c r="H8358" s="22">
        <v>4</v>
      </c>
      <c r="I8358" s="9">
        <f>VLOOKUP('Consolidtaed Data'!$B2957,[1]Products!$A:$G,4,0)</f>
        <v>1405</v>
      </c>
      <c r="J8358" s="9">
        <f>VLOOKUP('Consolidtaed Data'!$B2957,[1]Products!$A:$G,3,0)</f>
        <v>1054</v>
      </c>
      <c r="K8358" s="9">
        <f>'Consolidtaed Data'!$J2957*'Consolidtaed Data'!$H2957</f>
        <v>1046</v>
      </c>
      <c r="L8358" s="9">
        <f>'Consolidtaed Data'!$I2957*'Consolidtaed Data'!$H2957</f>
        <v>1635</v>
      </c>
      <c r="M8358" s="9">
        <f>'Consolidtaed Data'!$L2957-'Consolidtaed Data'!$K2957</f>
        <v>589</v>
      </c>
      <c r="N8358" s="9" t="str">
        <f>VLOOKUP('Consolidtaed Data'!$C2957,[1]Locations!$A:$O,2,0)</f>
        <v>Oakland</v>
      </c>
      <c r="O8358" s="9" t="str">
        <f>VLOOKUP('Consolidtaed Data'!$D2957,'[1]Sales People'!$A:$B,2,0)</f>
        <v>Ryan Butler</v>
      </c>
      <c r="P8358" s="9" t="str">
        <f>VLOOKUP('Consolidtaed Data'!$E2957,[1]Customers!$A:$B,2,0)</f>
        <v>Eugene Ryan</v>
      </c>
      <c r="Q8358" s="11">
        <f>WEEKDAY('Consolidtaed Data'!$F2957)</f>
        <v>3</v>
      </c>
      <c r="R8358" s="9">
        <f>MONTH('Consolidtaed Data'!$F2957)</f>
        <v>8</v>
      </c>
      <c r="S8358" s="9" t="str">
        <f>TEXT(Table3[[#This Row],[Purchase Date]],"MMMM")</f>
        <v>September</v>
      </c>
      <c r="T8358" s="9">
        <f>YEAR('Consolidtaed Data'!$F2957)</f>
        <v>2020</v>
      </c>
    </row>
    <row r="8359" spans="1:20" x14ac:dyDescent="0.3">
      <c r="A8359" s="9" t="s">
        <v>9385</v>
      </c>
      <c r="B8359" s="9" t="s">
        <v>429</v>
      </c>
      <c r="C8359" s="9" t="s">
        <v>325</v>
      </c>
      <c r="D8359" s="9" t="s">
        <v>206</v>
      </c>
      <c r="E8359" s="9" t="s">
        <v>1069</v>
      </c>
      <c r="F8359" s="12">
        <v>44466</v>
      </c>
      <c r="G8359" s="12" t="str">
        <f>VLOOKUP(Table3[[#This Row],[Product ID]],[1]Products!$A:$G,2,0)</f>
        <v>Product 87</v>
      </c>
      <c r="H8359" s="22">
        <v>4</v>
      </c>
      <c r="I8359" s="9">
        <f>VLOOKUP('Consolidtaed Data'!$B3534,[1]Products!$A:$G,4,0)</f>
        <v>1566</v>
      </c>
      <c r="J8359" s="9">
        <f>VLOOKUP('Consolidtaed Data'!$B3534,[1]Products!$A:$G,3,0)</f>
        <v>1190</v>
      </c>
      <c r="K8359" s="9">
        <f>'Consolidtaed Data'!$J3534*'Consolidtaed Data'!$H3534</f>
        <v>208</v>
      </c>
      <c r="L8359" s="9">
        <f>'Consolidtaed Data'!$I3534*'Consolidtaed Data'!$H3534</f>
        <v>400</v>
      </c>
      <c r="M8359" s="9">
        <f>'Consolidtaed Data'!$L3534-'Consolidtaed Data'!$K3534</f>
        <v>1404</v>
      </c>
      <c r="N8359" s="9" t="str">
        <f>VLOOKUP('Consolidtaed Data'!$C3534,[1]Locations!$A:$O,2,0)</f>
        <v>Victorville</v>
      </c>
      <c r="O8359" s="9" t="str">
        <f>VLOOKUP('Consolidtaed Data'!$D3534,'[1]Sales People'!$A:$B,2,0)</f>
        <v>Ryan Butler</v>
      </c>
      <c r="P8359" s="9" t="str">
        <f>VLOOKUP('Consolidtaed Data'!$E3534,[1]Customers!$A:$B,2,0)</f>
        <v>Charles Shaw</v>
      </c>
      <c r="Q8359" s="11">
        <f>WEEKDAY('Consolidtaed Data'!$F3534)</f>
        <v>3</v>
      </c>
      <c r="R8359" s="9">
        <f>MONTH('Consolidtaed Data'!$F3534)</f>
        <v>9</v>
      </c>
      <c r="S8359" s="9" t="str">
        <f>TEXT(Table3[[#This Row],[Purchase Date]],"MMMM")</f>
        <v>September</v>
      </c>
      <c r="T8359" s="9">
        <f>YEAR('Consolidtaed Data'!$F3534)</f>
        <v>2020</v>
      </c>
    </row>
    <row r="8360" spans="1:20" x14ac:dyDescent="0.3">
      <c r="A8360" s="9" t="s">
        <v>9386</v>
      </c>
      <c r="B8360" s="9" t="s">
        <v>129</v>
      </c>
      <c r="C8360" s="9" t="s">
        <v>331</v>
      </c>
      <c r="D8360" s="9" t="s">
        <v>73</v>
      </c>
      <c r="E8360" s="9" t="s">
        <v>1062</v>
      </c>
      <c r="F8360" s="12">
        <v>44467</v>
      </c>
      <c r="G8360" s="12" t="str">
        <f>VLOOKUP(Table3[[#This Row],[Product ID]],[1]Products!$A:$G,2,0)</f>
        <v>Product 47</v>
      </c>
      <c r="H8360" s="22">
        <v>1</v>
      </c>
      <c r="I8360" s="9">
        <f>VLOOKUP('Consolidtaed Data'!$B408,[1]Products!$A:$G,4,0)</f>
        <v>561</v>
      </c>
      <c r="J8360" s="9">
        <f>VLOOKUP('Consolidtaed Data'!$B408,[1]Products!$A:$G,3,0)</f>
        <v>421</v>
      </c>
      <c r="K8360" s="9">
        <f>'Consolidtaed Data'!$J408*'Consolidtaed Data'!$H408</f>
        <v>1185</v>
      </c>
      <c r="L8360" s="9">
        <f>'Consolidtaed Data'!$I408*'Consolidtaed Data'!$H408</f>
        <v>1668</v>
      </c>
      <c r="M8360" s="9">
        <f>'Consolidtaed Data'!$L408-'Consolidtaed Data'!$K408</f>
        <v>286</v>
      </c>
      <c r="N8360" s="9" t="str">
        <f>VLOOKUP('Consolidtaed Data'!$C408,[1]Locations!$A:$O,2,0)</f>
        <v>Victorville</v>
      </c>
      <c r="O8360" s="9" t="str">
        <f>VLOOKUP('Consolidtaed Data'!$D408,'[1]Sales People'!$A:$B,2,0)</f>
        <v>Kenneth Bradley</v>
      </c>
      <c r="P8360" s="9" t="str">
        <f>VLOOKUP('Consolidtaed Data'!$E408,[1]Customers!$A:$B,2,0)</f>
        <v>Larry Freeman</v>
      </c>
      <c r="Q8360" s="11">
        <f>WEEKDAY('Consolidtaed Data'!$F408)</f>
        <v>3</v>
      </c>
      <c r="R8360" s="9">
        <f>MONTH('Consolidtaed Data'!$F408)</f>
        <v>1</v>
      </c>
      <c r="S8360" s="9" t="str">
        <f>TEXT(Table3[[#This Row],[Purchase Date]],"MMMM")</f>
        <v>September</v>
      </c>
      <c r="T8360" s="9">
        <f>YEAR('Consolidtaed Data'!$F408)</f>
        <v>2020</v>
      </c>
    </row>
    <row r="8361" spans="1:20" x14ac:dyDescent="0.3">
      <c r="A8361" s="9" t="s">
        <v>9387</v>
      </c>
      <c r="B8361" s="9" t="s">
        <v>393</v>
      </c>
      <c r="C8361" s="9" t="s">
        <v>59</v>
      </c>
      <c r="D8361" s="9" t="s">
        <v>161</v>
      </c>
      <c r="E8361" s="9" t="s">
        <v>1866</v>
      </c>
      <c r="F8361" s="12">
        <v>44467</v>
      </c>
      <c r="G8361" s="12" t="str">
        <f>VLOOKUP(Table3[[#This Row],[Product ID]],[1]Products!$A:$G,2,0)</f>
        <v>Product 84</v>
      </c>
      <c r="H8361" s="22">
        <v>1</v>
      </c>
      <c r="I8361" s="9">
        <f>VLOOKUP('Consolidtaed Data'!$B980,[1]Products!$A:$G,4,0)</f>
        <v>392</v>
      </c>
      <c r="J8361" s="9">
        <f>VLOOKUP('Consolidtaed Data'!$B980,[1]Products!$A:$G,3,0)</f>
        <v>255</v>
      </c>
      <c r="K8361" s="9">
        <f>'Consolidtaed Data'!$J980*'Consolidtaed Data'!$H980</f>
        <v>1301</v>
      </c>
      <c r="L8361" s="9">
        <f>'Consolidtaed Data'!$I980*'Consolidtaed Data'!$H980</f>
        <v>1587</v>
      </c>
      <c r="M8361" s="9">
        <f>'Consolidtaed Data'!$L980-'Consolidtaed Data'!$K980</f>
        <v>1710</v>
      </c>
      <c r="N8361" s="9" t="str">
        <f>VLOOKUP('Consolidtaed Data'!$C980,[1]Locations!$A:$O,2,0)</f>
        <v>East Los Angeles</v>
      </c>
      <c r="O8361" s="9" t="str">
        <f>VLOOKUP('Consolidtaed Data'!$D980,'[1]Sales People'!$A:$B,2,0)</f>
        <v>Justin Lynch</v>
      </c>
      <c r="P8361" s="9" t="str">
        <f>VLOOKUP('Consolidtaed Data'!$E980,[1]Customers!$A:$B,2,0)</f>
        <v>Steven Carr</v>
      </c>
      <c r="Q8361" s="11">
        <f>WEEKDAY('Consolidtaed Data'!$F980)</f>
        <v>3</v>
      </c>
      <c r="R8361" s="9">
        <f>MONTH('Consolidtaed Data'!$F980)</f>
        <v>3</v>
      </c>
      <c r="S8361" s="9" t="str">
        <f>TEXT(Table3[[#This Row],[Purchase Date]],"MMMM")</f>
        <v>September</v>
      </c>
      <c r="T8361" s="9">
        <f>YEAR('Consolidtaed Data'!$F980)</f>
        <v>2020</v>
      </c>
    </row>
    <row r="8362" spans="1:20" x14ac:dyDescent="0.3">
      <c r="A8362" s="9" t="s">
        <v>9388</v>
      </c>
      <c r="B8362" s="9" t="s">
        <v>393</v>
      </c>
      <c r="C8362" s="9" t="s">
        <v>157</v>
      </c>
      <c r="D8362" s="9" t="s">
        <v>329</v>
      </c>
      <c r="E8362" s="9" t="s">
        <v>1309</v>
      </c>
      <c r="F8362" s="12">
        <v>44467</v>
      </c>
      <c r="G8362" s="12" t="str">
        <f>VLOOKUP(Table3[[#This Row],[Product ID]],[1]Products!$A:$G,2,0)</f>
        <v>Product 84</v>
      </c>
      <c r="H8362" s="22">
        <v>3</v>
      </c>
      <c r="I8362" s="9">
        <f>VLOOKUP('Consolidtaed Data'!$B1003,[1]Products!$A:$G,4,0)</f>
        <v>1103</v>
      </c>
      <c r="J8362" s="9">
        <f>VLOOKUP('Consolidtaed Data'!$B1003,[1]Products!$A:$G,3,0)</f>
        <v>838</v>
      </c>
      <c r="K8362" s="9">
        <f>'Consolidtaed Data'!$J1003*'Consolidtaed Data'!$H1003</f>
        <v>2336</v>
      </c>
      <c r="L8362" s="9">
        <f>'Consolidtaed Data'!$I1003*'Consolidtaed Data'!$H1003</f>
        <v>3652</v>
      </c>
      <c r="M8362" s="9">
        <f>'Consolidtaed Data'!$L1003-'Consolidtaed Data'!$K1003</f>
        <v>246</v>
      </c>
      <c r="N8362" s="9" t="str">
        <f>VLOOKUP('Consolidtaed Data'!$C1003,[1]Locations!$A:$O,2,0)</f>
        <v>San Buenaventura (Ventura)</v>
      </c>
      <c r="O8362" s="9" t="str">
        <f>VLOOKUP('Consolidtaed Data'!$D1003,'[1]Sales People'!$A:$B,2,0)</f>
        <v>Ronald Reed</v>
      </c>
      <c r="P8362" s="9" t="str">
        <f>VLOOKUP('Consolidtaed Data'!$E1003,[1]Customers!$A:$B,2,0)</f>
        <v>Sean Olson</v>
      </c>
      <c r="Q8362" s="11">
        <f>WEEKDAY('Consolidtaed Data'!$F1003)</f>
        <v>5</v>
      </c>
      <c r="R8362" s="9">
        <f>MONTH('Consolidtaed Data'!$F1003)</f>
        <v>3</v>
      </c>
      <c r="S8362" s="9" t="str">
        <f>TEXT(Table3[[#This Row],[Purchase Date]],"MMMM")</f>
        <v>September</v>
      </c>
      <c r="T8362" s="9">
        <f>YEAR('Consolidtaed Data'!$F1003)</f>
        <v>2020</v>
      </c>
    </row>
    <row r="8363" spans="1:20" x14ac:dyDescent="0.3">
      <c r="A8363" s="9" t="s">
        <v>9389</v>
      </c>
      <c r="B8363" s="9" t="s">
        <v>248</v>
      </c>
      <c r="C8363" s="9" t="s">
        <v>157</v>
      </c>
      <c r="D8363" s="9" t="s">
        <v>56</v>
      </c>
      <c r="E8363" s="9" t="s">
        <v>279</v>
      </c>
      <c r="F8363" s="12">
        <v>44467</v>
      </c>
      <c r="G8363" s="12" t="str">
        <f>VLOOKUP(Table3[[#This Row],[Product ID]],[1]Products!$A:$G,2,0)</f>
        <v>Product 97</v>
      </c>
      <c r="H8363" s="22">
        <v>1</v>
      </c>
      <c r="I8363" s="9">
        <f>VLOOKUP('Consolidtaed Data'!$B1019,[1]Products!$A:$G,4,0)</f>
        <v>1077</v>
      </c>
      <c r="J8363" s="9">
        <f>VLOOKUP('Consolidtaed Data'!$B1019,[1]Products!$A:$G,3,0)</f>
        <v>732</v>
      </c>
      <c r="K8363" s="9">
        <f>'Consolidtaed Data'!$J1019*'Consolidtaed Data'!$H1019</f>
        <v>1224</v>
      </c>
      <c r="L8363" s="9">
        <f>'Consolidtaed Data'!$I1019*'Consolidtaed Data'!$H1019</f>
        <v>1512</v>
      </c>
      <c r="M8363" s="9">
        <f>'Consolidtaed Data'!$L1019-'Consolidtaed Data'!$K1019</f>
        <v>476</v>
      </c>
      <c r="N8363" s="9" t="str">
        <f>VLOOKUP('Consolidtaed Data'!$C1019,[1]Locations!$A:$O,2,0)</f>
        <v>Garden Grove</v>
      </c>
      <c r="O8363" s="9" t="str">
        <f>VLOOKUP('Consolidtaed Data'!$D1019,'[1]Sales People'!$A:$B,2,0)</f>
        <v>Andrew Bowman</v>
      </c>
      <c r="P8363" s="9" t="str">
        <f>VLOOKUP('Consolidtaed Data'!$E1019,[1]Customers!$A:$B,2,0)</f>
        <v>Victor Scott</v>
      </c>
      <c r="Q8363" s="11">
        <f>WEEKDAY('Consolidtaed Data'!$F1019)</f>
        <v>6</v>
      </c>
      <c r="R8363" s="9">
        <f>MONTH('Consolidtaed Data'!$F1019)</f>
        <v>3</v>
      </c>
      <c r="S8363" s="9" t="str">
        <f>TEXT(Table3[[#This Row],[Purchase Date]],"MMMM")</f>
        <v>September</v>
      </c>
      <c r="T8363" s="9">
        <f>YEAR('Consolidtaed Data'!$F1019)</f>
        <v>2020</v>
      </c>
    </row>
    <row r="8364" spans="1:20" x14ac:dyDescent="0.3">
      <c r="A8364" s="9" t="s">
        <v>9390</v>
      </c>
      <c r="B8364" s="9" t="s">
        <v>429</v>
      </c>
      <c r="C8364" s="9" t="s">
        <v>228</v>
      </c>
      <c r="D8364" s="9" t="s">
        <v>272</v>
      </c>
      <c r="E8364" s="9" t="s">
        <v>1386</v>
      </c>
      <c r="F8364" s="12">
        <v>44467</v>
      </c>
      <c r="G8364" s="12" t="str">
        <f>VLOOKUP(Table3[[#This Row],[Product ID]],[1]Products!$A:$G,2,0)</f>
        <v>Product 87</v>
      </c>
      <c r="H8364" s="22">
        <v>1</v>
      </c>
      <c r="I8364" s="9">
        <f>VLOOKUP('Consolidtaed Data'!$B1097,[1]Products!$A:$G,4,0)</f>
        <v>1467</v>
      </c>
      <c r="J8364" s="9">
        <f>VLOOKUP('Consolidtaed Data'!$B1097,[1]Products!$A:$G,3,0)</f>
        <v>807</v>
      </c>
      <c r="K8364" s="9">
        <f>'Consolidtaed Data'!$J1097*'Consolidtaed Data'!$H1097</f>
        <v>971</v>
      </c>
      <c r="L8364" s="9">
        <f>'Consolidtaed Data'!$I1097*'Consolidtaed Data'!$H1097</f>
        <v>1798</v>
      </c>
      <c r="M8364" s="9">
        <f>'Consolidtaed Data'!$L1097-'Consolidtaed Data'!$K1097</f>
        <v>192</v>
      </c>
      <c r="N8364" s="9" t="str">
        <f>VLOOKUP('Consolidtaed Data'!$C1097,[1]Locations!$A:$O,2,0)</f>
        <v>Jurupa Valley</v>
      </c>
      <c r="O8364" s="9" t="str">
        <f>VLOOKUP('Consolidtaed Data'!$D1097,'[1]Sales People'!$A:$B,2,0)</f>
        <v>John Reyes</v>
      </c>
      <c r="P8364" s="9" t="str">
        <f>VLOOKUP('Consolidtaed Data'!$E1097,[1]Customers!$A:$B,2,0)</f>
        <v>Steve Stewart</v>
      </c>
      <c r="Q8364" s="11">
        <f>WEEKDAY('Consolidtaed Data'!$F1097)</f>
        <v>5</v>
      </c>
      <c r="R8364" s="9">
        <f>MONTH('Consolidtaed Data'!$F1097)</f>
        <v>3</v>
      </c>
      <c r="S8364" s="9" t="str">
        <f>TEXT(Table3[[#This Row],[Purchase Date]],"MMMM")</f>
        <v>September</v>
      </c>
      <c r="T8364" s="9">
        <f>YEAR('Consolidtaed Data'!$F1097)</f>
        <v>2020</v>
      </c>
    </row>
    <row r="8365" spans="1:20" x14ac:dyDescent="0.3">
      <c r="A8365" s="9" t="s">
        <v>9391</v>
      </c>
      <c r="B8365" s="9" t="s">
        <v>125</v>
      </c>
      <c r="C8365" s="9" t="s">
        <v>228</v>
      </c>
      <c r="D8365" s="9" t="s">
        <v>105</v>
      </c>
      <c r="E8365" s="9" t="s">
        <v>679</v>
      </c>
      <c r="F8365" s="12">
        <v>44467</v>
      </c>
      <c r="G8365" s="12" t="str">
        <f>VLOOKUP(Table3[[#This Row],[Product ID]],[1]Products!$A:$G,2,0)</f>
        <v>Product 40</v>
      </c>
      <c r="H8365" s="22">
        <v>3</v>
      </c>
      <c r="I8365" s="9">
        <f>VLOOKUP('Consolidtaed Data'!$B1392,[1]Products!$A:$G,4,0)</f>
        <v>1119</v>
      </c>
      <c r="J8365" s="9">
        <f>VLOOKUP('Consolidtaed Data'!$B1392,[1]Products!$A:$G,3,0)</f>
        <v>683</v>
      </c>
      <c r="K8365" s="9">
        <f>'Consolidtaed Data'!$J1392*'Consolidtaed Data'!$H1392</f>
        <v>44</v>
      </c>
      <c r="L8365" s="9">
        <f>'Consolidtaed Data'!$I1392*'Consolidtaed Data'!$H1392</f>
        <v>70</v>
      </c>
      <c r="M8365" s="9">
        <f>'Consolidtaed Data'!$L1392-'Consolidtaed Data'!$K1392</f>
        <v>1302</v>
      </c>
      <c r="N8365" s="9" t="str">
        <f>VLOOKUP('Consolidtaed Data'!$C1392,[1]Locations!$A:$O,2,0)</f>
        <v>Palmdale</v>
      </c>
      <c r="O8365" s="9" t="str">
        <f>VLOOKUP('Consolidtaed Data'!$D1392,'[1]Sales People'!$A:$B,2,0)</f>
        <v>Jimmy Young</v>
      </c>
      <c r="P8365" s="9" t="str">
        <f>VLOOKUP('Consolidtaed Data'!$E1392,[1]Customers!$A:$B,2,0)</f>
        <v>Johnny Andrews</v>
      </c>
      <c r="Q8365" s="11">
        <f>WEEKDAY('Consolidtaed Data'!$F1392)</f>
        <v>1</v>
      </c>
      <c r="R8365" s="9">
        <f>MONTH('Consolidtaed Data'!$F1392)</f>
        <v>4</v>
      </c>
      <c r="S8365" s="9" t="str">
        <f>TEXT(Table3[[#This Row],[Purchase Date]],"MMMM")</f>
        <v>September</v>
      </c>
      <c r="T8365" s="9">
        <f>YEAR('Consolidtaed Data'!$F1392)</f>
        <v>2020</v>
      </c>
    </row>
    <row r="8366" spans="1:20" x14ac:dyDescent="0.3">
      <c r="A8366" s="9" t="s">
        <v>9392</v>
      </c>
      <c r="B8366" s="9" t="s">
        <v>411</v>
      </c>
      <c r="C8366" s="9" t="s">
        <v>42</v>
      </c>
      <c r="D8366" s="9" t="s">
        <v>193</v>
      </c>
      <c r="E8366" s="9" t="s">
        <v>863</v>
      </c>
      <c r="F8366" s="12">
        <v>44467</v>
      </c>
      <c r="G8366" s="12" t="str">
        <f>VLOOKUP(Table3[[#This Row],[Product ID]],[1]Products!$A:$G,2,0)</f>
        <v>Product 27</v>
      </c>
      <c r="H8366" s="22">
        <v>1</v>
      </c>
      <c r="I8366" s="9">
        <f>VLOOKUP('Consolidtaed Data'!$B1764,[1]Products!$A:$G,4,0)</f>
        <v>1405</v>
      </c>
      <c r="J8366" s="9">
        <f>VLOOKUP('Consolidtaed Data'!$B1764,[1]Products!$A:$G,3,0)</f>
        <v>1054</v>
      </c>
      <c r="K8366" s="9">
        <f>'Consolidtaed Data'!$J1764*'Consolidtaed Data'!$H1764</f>
        <v>1777</v>
      </c>
      <c r="L8366" s="9">
        <f>'Consolidtaed Data'!$I1764*'Consolidtaed Data'!$H1764</f>
        <v>2141</v>
      </c>
      <c r="M8366" s="9">
        <f>'Consolidtaed Data'!$L1764-'Consolidtaed Data'!$K1764</f>
        <v>436</v>
      </c>
      <c r="N8366" s="9" t="str">
        <f>VLOOKUP('Consolidtaed Data'!$C1764,[1]Locations!$A:$O,2,0)</f>
        <v>Vallejo</v>
      </c>
      <c r="O8366" s="9" t="str">
        <f>VLOOKUP('Consolidtaed Data'!$D1764,'[1]Sales People'!$A:$B,2,0)</f>
        <v>Brian Thomas</v>
      </c>
      <c r="P8366" s="9" t="str">
        <f>VLOOKUP('Consolidtaed Data'!$E1764,[1]Customers!$A:$B,2,0)</f>
        <v>Martin Olson</v>
      </c>
      <c r="Q8366" s="11">
        <f>WEEKDAY('Consolidtaed Data'!$F1764)</f>
        <v>6</v>
      </c>
      <c r="R8366" s="9">
        <f>MONTH('Consolidtaed Data'!$F1764)</f>
        <v>5</v>
      </c>
      <c r="S8366" s="9" t="str">
        <f>TEXT(Table3[[#This Row],[Purchase Date]],"MMMM")</f>
        <v>September</v>
      </c>
      <c r="T8366" s="9">
        <f>YEAR('Consolidtaed Data'!$F1764)</f>
        <v>2020</v>
      </c>
    </row>
    <row r="8367" spans="1:20" x14ac:dyDescent="0.3">
      <c r="A8367" s="9" t="s">
        <v>9393</v>
      </c>
      <c r="B8367" s="9" t="s">
        <v>93</v>
      </c>
      <c r="C8367" s="9" t="s">
        <v>253</v>
      </c>
      <c r="D8367" s="9" t="s">
        <v>113</v>
      </c>
      <c r="E8367" s="9" t="s">
        <v>345</v>
      </c>
      <c r="F8367" s="12">
        <v>44467</v>
      </c>
      <c r="G8367" s="12" t="str">
        <f>VLOOKUP(Table3[[#This Row],[Product ID]],[1]Products!$A:$G,2,0)</f>
        <v>Product 71</v>
      </c>
      <c r="H8367" s="22">
        <v>1</v>
      </c>
      <c r="I8367" s="9">
        <f>VLOOKUP('Consolidtaed Data'!$B2013,[1]Products!$A:$G,4,0)</f>
        <v>667</v>
      </c>
      <c r="J8367" s="9">
        <f>VLOOKUP('Consolidtaed Data'!$B2013,[1]Products!$A:$G,3,0)</f>
        <v>387</v>
      </c>
      <c r="K8367" s="9">
        <f>'Consolidtaed Data'!$J2013*'Consolidtaed Data'!$H2013</f>
        <v>2136</v>
      </c>
      <c r="L8367" s="9">
        <f>'Consolidtaed Data'!$I2013*'Consolidtaed Data'!$H2013</f>
        <v>3388</v>
      </c>
      <c r="M8367" s="9">
        <f>'Consolidtaed Data'!$L2013-'Consolidtaed Data'!$K2013</f>
        <v>297</v>
      </c>
      <c r="N8367" s="9" t="str">
        <f>VLOOKUP('Consolidtaed Data'!$C2013,[1]Locations!$A:$O,2,0)</f>
        <v>Corona</v>
      </c>
      <c r="O8367" s="9" t="str">
        <f>VLOOKUP('Consolidtaed Data'!$D2013,'[1]Sales People'!$A:$B,2,0)</f>
        <v>Kenneth Fields</v>
      </c>
      <c r="P8367" s="9" t="str">
        <f>VLOOKUP('Consolidtaed Data'!$E2013,[1]Customers!$A:$B,2,0)</f>
        <v>David Perkins</v>
      </c>
      <c r="Q8367" s="11">
        <f>WEEKDAY('Consolidtaed Data'!$F2013)</f>
        <v>4</v>
      </c>
      <c r="R8367" s="9">
        <f>MONTH('Consolidtaed Data'!$F2013)</f>
        <v>5</v>
      </c>
      <c r="S8367" s="9" t="str">
        <f>TEXT(Table3[[#This Row],[Purchase Date]],"MMMM")</f>
        <v>September</v>
      </c>
      <c r="T8367" s="9">
        <f>YEAR('Consolidtaed Data'!$F2013)</f>
        <v>2020</v>
      </c>
    </row>
    <row r="8368" spans="1:20" x14ac:dyDescent="0.3">
      <c r="A8368" s="9" t="s">
        <v>9394</v>
      </c>
      <c r="B8368" s="9" t="s">
        <v>526</v>
      </c>
      <c r="C8368" s="9" t="s">
        <v>439</v>
      </c>
      <c r="D8368" s="9" t="s">
        <v>220</v>
      </c>
      <c r="E8368" s="9" t="s">
        <v>428</v>
      </c>
      <c r="F8368" s="12">
        <v>44467</v>
      </c>
      <c r="G8368" s="12" t="str">
        <f>VLOOKUP(Table3[[#This Row],[Product ID]],[1]Products!$A:$G,2,0)</f>
        <v>Product 14</v>
      </c>
      <c r="H8368" s="22">
        <v>1</v>
      </c>
      <c r="I8368" s="9">
        <f>VLOOKUP('Consolidtaed Data'!$B2166,[1]Products!$A:$G,4,0)</f>
        <v>584</v>
      </c>
      <c r="J8368" s="9">
        <f>VLOOKUP('Consolidtaed Data'!$B2166,[1]Products!$A:$G,3,0)</f>
        <v>420</v>
      </c>
      <c r="K8368" s="9">
        <f>'Consolidtaed Data'!$J2166*'Consolidtaed Data'!$H2166</f>
        <v>582</v>
      </c>
      <c r="L8368" s="9">
        <f>'Consolidtaed Data'!$I2166*'Consolidtaed Data'!$H2166</f>
        <v>756</v>
      </c>
      <c r="M8368" s="9">
        <f>'Consolidtaed Data'!$L2166-'Consolidtaed Data'!$K2166</f>
        <v>2565</v>
      </c>
      <c r="N8368" s="9" t="str">
        <f>VLOOKUP('Consolidtaed Data'!$C2166,[1]Locations!$A:$O,2,0)</f>
        <v>Corona</v>
      </c>
      <c r="O8368" s="9" t="str">
        <f>VLOOKUP('Consolidtaed Data'!$D2166,'[1]Sales People'!$A:$B,2,0)</f>
        <v>Howard Sims</v>
      </c>
      <c r="P8368" s="9" t="str">
        <f>VLOOKUP('Consolidtaed Data'!$E2166,[1]Customers!$A:$B,2,0)</f>
        <v>Willie Hicks</v>
      </c>
      <c r="Q8368" s="11">
        <f>WEEKDAY('Consolidtaed Data'!$F2166)</f>
        <v>7</v>
      </c>
      <c r="R8368" s="9">
        <f>MONTH('Consolidtaed Data'!$F2166)</f>
        <v>6</v>
      </c>
      <c r="S8368" s="9" t="str">
        <f>TEXT(Table3[[#This Row],[Purchase Date]],"MMMM")</f>
        <v>September</v>
      </c>
      <c r="T8368" s="9">
        <f>YEAR('Consolidtaed Data'!$F2166)</f>
        <v>2020</v>
      </c>
    </row>
    <row r="8369" spans="1:20" x14ac:dyDescent="0.3">
      <c r="A8369" s="9" t="s">
        <v>9395</v>
      </c>
      <c r="B8369" s="9" t="s">
        <v>188</v>
      </c>
      <c r="C8369" s="9" t="s">
        <v>352</v>
      </c>
      <c r="D8369" s="9" t="s">
        <v>87</v>
      </c>
      <c r="E8369" s="9" t="s">
        <v>2758</v>
      </c>
      <c r="F8369" s="12">
        <v>44467</v>
      </c>
      <c r="G8369" s="12" t="str">
        <f>VLOOKUP(Table3[[#This Row],[Product ID]],[1]Products!$A:$G,2,0)</f>
        <v>Product 63</v>
      </c>
      <c r="H8369" s="22">
        <v>1</v>
      </c>
      <c r="I8369" s="9">
        <f>VLOOKUP('Consolidtaed Data'!$B2179,[1]Products!$A:$G,4,0)</f>
        <v>545</v>
      </c>
      <c r="J8369" s="9">
        <f>VLOOKUP('Consolidtaed Data'!$B2179,[1]Products!$A:$G,3,0)</f>
        <v>425</v>
      </c>
      <c r="K8369" s="9">
        <f>'Consolidtaed Data'!$J2179*'Consolidtaed Data'!$H2179</f>
        <v>1046</v>
      </c>
      <c r="L8369" s="9">
        <f>'Consolidtaed Data'!$I2179*'Consolidtaed Data'!$H2179</f>
        <v>1635</v>
      </c>
      <c r="M8369" s="9">
        <f>'Consolidtaed Data'!$L2179-'Consolidtaed Data'!$K2179</f>
        <v>331</v>
      </c>
      <c r="N8369" s="9" t="str">
        <f>VLOOKUP('Consolidtaed Data'!$C2179,[1]Locations!$A:$O,2,0)</f>
        <v>Hayward</v>
      </c>
      <c r="O8369" s="9" t="str">
        <f>VLOOKUP('Consolidtaed Data'!$D2179,'[1]Sales People'!$A:$B,2,0)</f>
        <v>Brian Davis</v>
      </c>
      <c r="P8369" s="9" t="str">
        <f>VLOOKUP('Consolidtaed Data'!$E2179,[1]Customers!$A:$B,2,0)</f>
        <v>Ryan Price</v>
      </c>
      <c r="Q8369" s="11">
        <f>WEEKDAY('Consolidtaed Data'!$F2179)</f>
        <v>1</v>
      </c>
      <c r="R8369" s="9">
        <f>MONTH('Consolidtaed Data'!$F2179)</f>
        <v>6</v>
      </c>
      <c r="S8369" s="9" t="str">
        <f>TEXT(Table3[[#This Row],[Purchase Date]],"MMMM")</f>
        <v>September</v>
      </c>
      <c r="T8369" s="9">
        <f>YEAR('Consolidtaed Data'!$F2179)</f>
        <v>2020</v>
      </c>
    </row>
    <row r="8370" spans="1:20" x14ac:dyDescent="0.3">
      <c r="A8370" s="9" t="s">
        <v>9396</v>
      </c>
      <c r="B8370" s="9" t="s">
        <v>531</v>
      </c>
      <c r="C8370" s="9" t="s">
        <v>196</v>
      </c>
      <c r="D8370" s="9" t="s">
        <v>68</v>
      </c>
      <c r="E8370" s="9" t="s">
        <v>2489</v>
      </c>
      <c r="F8370" s="12">
        <v>44467</v>
      </c>
      <c r="G8370" s="12" t="str">
        <f>VLOOKUP(Table3[[#This Row],[Product ID]],[1]Products!$A:$G,2,0)</f>
        <v>Product 62</v>
      </c>
      <c r="H8370" s="22">
        <v>1</v>
      </c>
      <c r="I8370" s="9">
        <f>VLOOKUP('Consolidtaed Data'!$B2220,[1]Products!$A:$G,4,0)</f>
        <v>1405</v>
      </c>
      <c r="J8370" s="9">
        <f>VLOOKUP('Consolidtaed Data'!$B2220,[1]Products!$A:$G,3,0)</f>
        <v>1054</v>
      </c>
      <c r="K8370" s="9">
        <f>'Consolidtaed Data'!$J2220*'Consolidtaed Data'!$H2220</f>
        <v>584</v>
      </c>
      <c r="L8370" s="9">
        <f>'Consolidtaed Data'!$I2220*'Consolidtaed Data'!$H2220</f>
        <v>913</v>
      </c>
      <c r="M8370" s="9">
        <f>'Consolidtaed Data'!$L2220-'Consolidtaed Data'!$K2220</f>
        <v>509</v>
      </c>
      <c r="N8370" s="9" t="str">
        <f>VLOOKUP('Consolidtaed Data'!$C2220,[1]Locations!$A:$O,2,0)</f>
        <v>Fairfield</v>
      </c>
      <c r="O8370" s="9" t="str">
        <f>VLOOKUP('Consolidtaed Data'!$D2220,'[1]Sales People'!$A:$B,2,0)</f>
        <v>Howard Sims</v>
      </c>
      <c r="P8370" s="9" t="str">
        <f>VLOOKUP('Consolidtaed Data'!$E2220,[1]Customers!$A:$B,2,0)</f>
        <v>Mark Montgomery</v>
      </c>
      <c r="Q8370" s="11">
        <f>WEEKDAY('Consolidtaed Data'!$F2220)</f>
        <v>5</v>
      </c>
      <c r="R8370" s="9">
        <f>MONTH('Consolidtaed Data'!$F2220)</f>
        <v>6</v>
      </c>
      <c r="S8370" s="9" t="str">
        <f>TEXT(Table3[[#This Row],[Purchase Date]],"MMMM")</f>
        <v>September</v>
      </c>
      <c r="T8370" s="9">
        <f>YEAR('Consolidtaed Data'!$F2220)</f>
        <v>2020</v>
      </c>
    </row>
    <row r="8371" spans="1:20" x14ac:dyDescent="0.3">
      <c r="A8371" s="9" t="s">
        <v>9397</v>
      </c>
      <c r="B8371" s="9" t="s">
        <v>188</v>
      </c>
      <c r="C8371" s="9" t="s">
        <v>439</v>
      </c>
      <c r="D8371" s="9" t="s">
        <v>83</v>
      </c>
      <c r="E8371" s="9" t="s">
        <v>577</v>
      </c>
      <c r="F8371" s="12">
        <v>44467</v>
      </c>
      <c r="G8371" s="12" t="str">
        <f>VLOOKUP(Table3[[#This Row],[Product ID]],[1]Products!$A:$G,2,0)</f>
        <v>Product 63</v>
      </c>
      <c r="H8371" s="22">
        <v>4</v>
      </c>
      <c r="I8371" s="9">
        <f>VLOOKUP('Consolidtaed Data'!$B2528,[1]Products!$A:$G,4,0)</f>
        <v>1826</v>
      </c>
      <c r="J8371" s="9">
        <f>VLOOKUP('Consolidtaed Data'!$B2528,[1]Products!$A:$G,3,0)</f>
        <v>1443</v>
      </c>
      <c r="K8371" s="9">
        <f>'Consolidtaed Data'!$J2528*'Consolidtaed Data'!$H2528</f>
        <v>732</v>
      </c>
      <c r="L8371" s="9">
        <f>'Consolidtaed Data'!$I2528*'Consolidtaed Data'!$H2528</f>
        <v>1077</v>
      </c>
      <c r="M8371" s="9">
        <f>'Consolidtaed Data'!$L2528-'Consolidtaed Data'!$K2528</f>
        <v>689</v>
      </c>
      <c r="N8371" s="9" t="str">
        <f>VLOOKUP('Consolidtaed Data'!$C2528,[1]Locations!$A:$O,2,0)</f>
        <v>San Francisco</v>
      </c>
      <c r="O8371" s="9" t="str">
        <f>VLOOKUP('Consolidtaed Data'!$D2528,'[1]Sales People'!$A:$B,2,0)</f>
        <v>Bobby Russell</v>
      </c>
      <c r="P8371" s="9" t="str">
        <f>VLOOKUP('Consolidtaed Data'!$E2528,[1]Customers!$A:$B,2,0)</f>
        <v>Johnny Hawkins</v>
      </c>
      <c r="Q8371" s="11">
        <f>WEEKDAY('Consolidtaed Data'!$F2528)</f>
        <v>6</v>
      </c>
      <c r="R8371" s="9">
        <f>MONTH('Consolidtaed Data'!$F2528)</f>
        <v>7</v>
      </c>
      <c r="S8371" s="9" t="str">
        <f>TEXT(Table3[[#This Row],[Purchase Date]],"MMMM")</f>
        <v>September</v>
      </c>
      <c r="T8371" s="9">
        <f>YEAR('Consolidtaed Data'!$F2528)</f>
        <v>2020</v>
      </c>
    </row>
    <row r="8372" spans="1:20" x14ac:dyDescent="0.3">
      <c r="A8372" s="9" t="s">
        <v>9398</v>
      </c>
      <c r="B8372" s="9" t="s">
        <v>103</v>
      </c>
      <c r="C8372" s="9" t="s">
        <v>192</v>
      </c>
      <c r="D8372" s="9" t="s">
        <v>329</v>
      </c>
      <c r="E8372" s="9" t="s">
        <v>1238</v>
      </c>
      <c r="F8372" s="12">
        <v>44467</v>
      </c>
      <c r="G8372" s="12" t="str">
        <f>VLOOKUP(Table3[[#This Row],[Product ID]],[1]Products!$A:$G,2,0)</f>
        <v>Product 44</v>
      </c>
      <c r="H8372" s="22">
        <v>4</v>
      </c>
      <c r="I8372" s="9">
        <f>VLOOKUP('Consolidtaed Data'!$B2796,[1]Products!$A:$G,4,0)</f>
        <v>2464</v>
      </c>
      <c r="J8372" s="9">
        <f>VLOOKUP('Consolidtaed Data'!$B2796,[1]Products!$A:$G,3,0)</f>
        <v>1774</v>
      </c>
      <c r="K8372" s="9">
        <f>'Consolidtaed Data'!$J2796*'Consolidtaed Data'!$H2796</f>
        <v>4134</v>
      </c>
      <c r="L8372" s="9">
        <f>'Consolidtaed Data'!$I2796*'Consolidtaed Data'!$H2796</f>
        <v>5661</v>
      </c>
      <c r="M8372" s="9">
        <f>'Consolidtaed Data'!$L2796-'Consolidtaed Data'!$K2796</f>
        <v>599</v>
      </c>
      <c r="N8372" s="9" t="str">
        <f>VLOOKUP('Consolidtaed Data'!$C2796,[1]Locations!$A:$O,2,0)</f>
        <v>Fremont</v>
      </c>
      <c r="O8372" s="9" t="str">
        <f>VLOOKUP('Consolidtaed Data'!$D2796,'[1]Sales People'!$A:$B,2,0)</f>
        <v>Joshua Taylor</v>
      </c>
      <c r="P8372" s="9" t="str">
        <f>VLOOKUP('Consolidtaed Data'!$E2796,[1]Customers!$A:$B,2,0)</f>
        <v>Gerald Henry</v>
      </c>
      <c r="Q8372" s="11">
        <f>WEEKDAY('Consolidtaed Data'!$F2796)</f>
        <v>5</v>
      </c>
      <c r="R8372" s="9">
        <f>MONTH('Consolidtaed Data'!$F2796)</f>
        <v>7</v>
      </c>
      <c r="S8372" s="9" t="str">
        <f>TEXT(Table3[[#This Row],[Purchase Date]],"MMMM")</f>
        <v>September</v>
      </c>
      <c r="T8372" s="9">
        <f>YEAR('Consolidtaed Data'!$F2796)</f>
        <v>2020</v>
      </c>
    </row>
    <row r="8373" spans="1:20" x14ac:dyDescent="0.3">
      <c r="A8373" s="9" t="s">
        <v>9399</v>
      </c>
      <c r="B8373" s="9" t="s">
        <v>266</v>
      </c>
      <c r="C8373" s="9" t="s">
        <v>352</v>
      </c>
      <c r="D8373" s="9" t="s">
        <v>241</v>
      </c>
      <c r="E8373" s="9" t="s">
        <v>1529</v>
      </c>
      <c r="F8373" s="12">
        <v>44467</v>
      </c>
      <c r="G8373" s="12" t="str">
        <f>VLOOKUP(Table3[[#This Row],[Product ID]],[1]Products!$A:$G,2,0)</f>
        <v>Product 92</v>
      </c>
      <c r="H8373" s="22">
        <v>3</v>
      </c>
      <c r="I8373" s="9">
        <f>VLOOKUP('Consolidtaed Data'!$B2887,[1]Products!$A:$G,4,0)</f>
        <v>1405</v>
      </c>
      <c r="J8373" s="9">
        <f>VLOOKUP('Consolidtaed Data'!$B2887,[1]Products!$A:$G,3,0)</f>
        <v>1054</v>
      </c>
      <c r="K8373" s="9">
        <f>'Consolidtaed Data'!$J2887*'Consolidtaed Data'!$H2887</f>
        <v>1067</v>
      </c>
      <c r="L8373" s="9">
        <f>'Consolidtaed Data'!$I2887*'Consolidtaed Data'!$H2887</f>
        <v>1809</v>
      </c>
      <c r="M8373" s="9">
        <f>'Consolidtaed Data'!$L2887-'Consolidtaed Data'!$K2887</f>
        <v>383</v>
      </c>
      <c r="N8373" s="9" t="str">
        <f>VLOOKUP('Consolidtaed Data'!$C2887,[1]Locations!$A:$O,2,0)</f>
        <v>San Jose</v>
      </c>
      <c r="O8373" s="9" t="str">
        <f>VLOOKUP('Consolidtaed Data'!$D2887,'[1]Sales People'!$A:$B,2,0)</f>
        <v>Martin Perry</v>
      </c>
      <c r="P8373" s="9" t="str">
        <f>VLOOKUP('Consolidtaed Data'!$E2887,[1]Customers!$A:$B,2,0)</f>
        <v>William Franklin</v>
      </c>
      <c r="Q8373" s="11">
        <f>WEEKDAY('Consolidtaed Data'!$F2887)</f>
        <v>5</v>
      </c>
      <c r="R8373" s="9">
        <f>MONTH('Consolidtaed Data'!$F2887)</f>
        <v>7</v>
      </c>
      <c r="S8373" s="9" t="str">
        <f>TEXT(Table3[[#This Row],[Purchase Date]],"MMMM")</f>
        <v>September</v>
      </c>
      <c r="T8373" s="9">
        <f>YEAR('Consolidtaed Data'!$F2887)</f>
        <v>2020</v>
      </c>
    </row>
    <row r="8374" spans="1:20" x14ac:dyDescent="0.3">
      <c r="A8374" s="9" t="s">
        <v>9400</v>
      </c>
      <c r="B8374" s="9" t="s">
        <v>41</v>
      </c>
      <c r="C8374" s="9" t="s">
        <v>126</v>
      </c>
      <c r="D8374" s="9" t="s">
        <v>56</v>
      </c>
      <c r="E8374" s="9" t="s">
        <v>544</v>
      </c>
      <c r="F8374" s="12">
        <v>44468</v>
      </c>
      <c r="G8374" s="12" t="str">
        <f>VLOOKUP(Table3[[#This Row],[Product ID]],[1]Products!$A:$G,2,0)</f>
        <v>Product 11</v>
      </c>
      <c r="H8374" s="22">
        <v>3</v>
      </c>
      <c r="I8374" s="9">
        <f>VLOOKUP('Consolidtaed Data'!$B141,[1]Products!$A:$G,4,0)</f>
        <v>1077</v>
      </c>
      <c r="J8374" s="9">
        <f>VLOOKUP('Consolidtaed Data'!$B141,[1]Products!$A:$G,3,0)</f>
        <v>732</v>
      </c>
      <c r="K8374" s="9">
        <f>'Consolidtaed Data'!$J141*'Consolidtaed Data'!$H141</f>
        <v>84</v>
      </c>
      <c r="L8374" s="9">
        <f>'Consolidtaed Data'!$I141*'Consolidtaed Data'!$H141</f>
        <v>123</v>
      </c>
      <c r="M8374" s="9">
        <f>'Consolidtaed Data'!$L141-'Consolidtaed Data'!$K141</f>
        <v>1356</v>
      </c>
      <c r="N8374" s="9" t="str">
        <f>VLOOKUP('Consolidtaed Data'!$C141,[1]Locations!$A:$O,2,0)</f>
        <v>Riverside</v>
      </c>
      <c r="O8374" s="9" t="str">
        <f>VLOOKUP('Consolidtaed Data'!$D141,'[1]Sales People'!$A:$B,2,0)</f>
        <v>Eugene Holmes</v>
      </c>
      <c r="P8374" s="9" t="str">
        <f>VLOOKUP('Consolidtaed Data'!$E141,[1]Customers!$A:$B,2,0)</f>
        <v>Chris Burke</v>
      </c>
      <c r="Q8374" s="11">
        <f>WEEKDAY('Consolidtaed Data'!$F141)</f>
        <v>7</v>
      </c>
      <c r="R8374" s="9">
        <f>MONTH('Consolidtaed Data'!$F141)</f>
        <v>1</v>
      </c>
      <c r="S8374" s="9" t="str">
        <f>TEXT(Table3[[#This Row],[Purchase Date]],"MMMM")</f>
        <v>September</v>
      </c>
      <c r="T8374" s="9">
        <f>YEAR('Consolidtaed Data'!$F141)</f>
        <v>2020</v>
      </c>
    </row>
    <row r="8375" spans="1:20" x14ac:dyDescent="0.3">
      <c r="A8375" s="9" t="s">
        <v>9401</v>
      </c>
      <c r="B8375" s="9" t="s">
        <v>240</v>
      </c>
      <c r="C8375" s="9" t="s">
        <v>420</v>
      </c>
      <c r="D8375" s="9" t="s">
        <v>149</v>
      </c>
      <c r="E8375" s="9" t="s">
        <v>162</v>
      </c>
      <c r="F8375" s="12">
        <v>44468</v>
      </c>
      <c r="G8375" s="12" t="str">
        <f>VLOOKUP(Table3[[#This Row],[Product ID]],[1]Products!$A:$G,2,0)</f>
        <v>Product 70</v>
      </c>
      <c r="H8375" s="22">
        <v>2</v>
      </c>
      <c r="I8375" s="9">
        <f>VLOOKUP('Consolidtaed Data'!$B527,[1]Products!$A:$G,4,0)</f>
        <v>504</v>
      </c>
      <c r="J8375" s="9">
        <f>VLOOKUP('Consolidtaed Data'!$B527,[1]Products!$A:$G,3,0)</f>
        <v>408</v>
      </c>
      <c r="K8375" s="9">
        <f>'Consolidtaed Data'!$J527*'Consolidtaed Data'!$H527</f>
        <v>1484</v>
      </c>
      <c r="L8375" s="9">
        <f>'Consolidtaed Data'!$I527*'Consolidtaed Data'!$H527</f>
        <v>2283</v>
      </c>
      <c r="M8375" s="9">
        <f>'Consolidtaed Data'!$L527-'Consolidtaed Data'!$K527</f>
        <v>74</v>
      </c>
      <c r="N8375" s="9" t="str">
        <f>VLOOKUP('Consolidtaed Data'!$C527,[1]Locations!$A:$O,2,0)</f>
        <v>Downey</v>
      </c>
      <c r="O8375" s="9" t="str">
        <f>VLOOKUP('Consolidtaed Data'!$D527,'[1]Sales People'!$A:$B,2,0)</f>
        <v>Eugene Holmes</v>
      </c>
      <c r="P8375" s="9" t="str">
        <f>VLOOKUP('Consolidtaed Data'!$E527,[1]Customers!$A:$B,2,0)</f>
        <v>Randy Webb</v>
      </c>
      <c r="Q8375" s="11">
        <f>WEEKDAY('Consolidtaed Data'!$F527)</f>
        <v>5</v>
      </c>
      <c r="R8375" s="9">
        <f>MONTH('Consolidtaed Data'!$F527)</f>
        <v>2</v>
      </c>
      <c r="S8375" s="9" t="str">
        <f>TEXT(Table3[[#This Row],[Purchase Date]],"MMMM")</f>
        <v>September</v>
      </c>
      <c r="T8375" s="9">
        <f>YEAR('Consolidtaed Data'!$F527)</f>
        <v>2020</v>
      </c>
    </row>
    <row r="8376" spans="1:20" x14ac:dyDescent="0.3">
      <c r="A8376" s="9" t="s">
        <v>9402</v>
      </c>
      <c r="B8376" s="9" t="s">
        <v>116</v>
      </c>
      <c r="C8376" s="9" t="s">
        <v>223</v>
      </c>
      <c r="D8376" s="9" t="s">
        <v>26</v>
      </c>
      <c r="E8376" s="9" t="s">
        <v>1794</v>
      </c>
      <c r="F8376" s="12">
        <v>44468</v>
      </c>
      <c r="G8376" s="12" t="str">
        <f>VLOOKUP(Table3[[#This Row],[Product ID]],[1]Products!$A:$G,2,0)</f>
        <v>Product 55</v>
      </c>
      <c r="H8376" s="22">
        <v>1</v>
      </c>
      <c r="I8376" s="9">
        <f>VLOOKUP('Consolidtaed Data'!$B973,[1]Products!$A:$G,4,0)</f>
        <v>1635</v>
      </c>
      <c r="J8376" s="9">
        <f>VLOOKUP('Consolidtaed Data'!$B973,[1]Products!$A:$G,3,0)</f>
        <v>1046</v>
      </c>
      <c r="K8376" s="9">
        <f>'Consolidtaed Data'!$J973*'Consolidtaed Data'!$H973</f>
        <v>1518</v>
      </c>
      <c r="L8376" s="9">
        <f>'Consolidtaed Data'!$I973*'Consolidtaed Data'!$H973</f>
        <v>2410</v>
      </c>
      <c r="M8376" s="9">
        <f>'Consolidtaed Data'!$L973-'Consolidtaed Data'!$K973</f>
        <v>351</v>
      </c>
      <c r="N8376" s="9" t="str">
        <f>VLOOKUP('Consolidtaed Data'!$C973,[1]Locations!$A:$O,2,0)</f>
        <v>Sacramento</v>
      </c>
      <c r="O8376" s="9" t="str">
        <f>VLOOKUP('Consolidtaed Data'!$D973,'[1]Sales People'!$A:$B,2,0)</f>
        <v>Larry Marshall</v>
      </c>
      <c r="P8376" s="9" t="str">
        <f>VLOOKUP('Consolidtaed Data'!$E973,[1]Customers!$A:$B,2,0)</f>
        <v>Thomas Holmes</v>
      </c>
      <c r="Q8376" s="11">
        <f>WEEKDAY('Consolidtaed Data'!$F973)</f>
        <v>3</v>
      </c>
      <c r="R8376" s="9">
        <f>MONTH('Consolidtaed Data'!$F973)</f>
        <v>3</v>
      </c>
      <c r="S8376" s="9" t="str">
        <f>TEXT(Table3[[#This Row],[Purchase Date]],"MMMM")</f>
        <v>September</v>
      </c>
      <c r="T8376" s="9">
        <f>YEAR('Consolidtaed Data'!$F973)</f>
        <v>2020</v>
      </c>
    </row>
    <row r="8377" spans="1:20" x14ac:dyDescent="0.3">
      <c r="A8377" s="9" t="s">
        <v>9403</v>
      </c>
      <c r="B8377" s="9" t="s">
        <v>185</v>
      </c>
      <c r="C8377" s="9" t="s">
        <v>72</v>
      </c>
      <c r="D8377" s="9" t="s">
        <v>241</v>
      </c>
      <c r="E8377" s="9" t="s">
        <v>768</v>
      </c>
      <c r="F8377" s="12">
        <v>44468</v>
      </c>
      <c r="G8377" s="12" t="str">
        <f>VLOOKUP(Table3[[#This Row],[Product ID]],[1]Products!$A:$G,2,0)</f>
        <v>Product 65</v>
      </c>
      <c r="H8377" s="22">
        <v>1</v>
      </c>
      <c r="I8377" s="9">
        <f>VLOOKUP('Consolidtaed Data'!$B1139,[1]Products!$A:$G,4,0)</f>
        <v>2141</v>
      </c>
      <c r="J8377" s="9">
        <f>VLOOKUP('Consolidtaed Data'!$B1139,[1]Products!$A:$G,3,0)</f>
        <v>1777</v>
      </c>
      <c r="K8377" s="9">
        <f>'Consolidtaed Data'!$J1139*'Consolidtaed Data'!$H1139</f>
        <v>180</v>
      </c>
      <c r="L8377" s="9">
        <f>'Consolidtaed Data'!$I1139*'Consolidtaed Data'!$H1139</f>
        <v>224</v>
      </c>
      <c r="M8377" s="9">
        <f>'Consolidtaed Data'!$L1139-'Consolidtaed Data'!$K1139</f>
        <v>570</v>
      </c>
      <c r="N8377" s="9" t="str">
        <f>VLOOKUP('Consolidtaed Data'!$C1139,[1]Locations!$A:$O,2,0)</f>
        <v>Visalia</v>
      </c>
      <c r="O8377" s="9" t="str">
        <f>VLOOKUP('Consolidtaed Data'!$D1139,'[1]Sales People'!$A:$B,2,0)</f>
        <v>Joshua Cook</v>
      </c>
      <c r="P8377" s="9" t="str">
        <f>VLOOKUP('Consolidtaed Data'!$E1139,[1]Customers!$A:$B,2,0)</f>
        <v>Steve Tucker</v>
      </c>
      <c r="Q8377" s="11">
        <f>WEEKDAY('Consolidtaed Data'!$F1139)</f>
        <v>2</v>
      </c>
      <c r="R8377" s="9">
        <f>MONTH('Consolidtaed Data'!$F1139)</f>
        <v>3</v>
      </c>
      <c r="S8377" s="9" t="str">
        <f>TEXT(Table3[[#This Row],[Purchase Date]],"MMMM")</f>
        <v>September</v>
      </c>
      <c r="T8377" s="9">
        <f>YEAR('Consolidtaed Data'!$F1139)</f>
        <v>2020</v>
      </c>
    </row>
    <row r="8378" spans="1:20" x14ac:dyDescent="0.3">
      <c r="A8378" s="9" t="s">
        <v>9404</v>
      </c>
      <c r="B8378" s="9" t="s">
        <v>369</v>
      </c>
      <c r="C8378" s="9" t="s">
        <v>165</v>
      </c>
      <c r="D8378" s="9" t="s">
        <v>105</v>
      </c>
      <c r="E8378" s="9" t="s">
        <v>406</v>
      </c>
      <c r="F8378" s="12">
        <v>44468</v>
      </c>
      <c r="G8378" s="12" t="str">
        <f>VLOOKUP(Table3[[#This Row],[Product ID]],[1]Products!$A:$G,2,0)</f>
        <v>Product 8</v>
      </c>
      <c r="H8378" s="22">
        <v>1</v>
      </c>
      <c r="I8378" s="9">
        <f>VLOOKUP('Consolidtaed Data'!$B1874,[1]Products!$A:$G,4,0)</f>
        <v>315</v>
      </c>
      <c r="J8378" s="9">
        <f>VLOOKUP('Consolidtaed Data'!$B1874,[1]Products!$A:$G,3,0)</f>
        <v>208</v>
      </c>
      <c r="K8378" s="9">
        <f>'Consolidtaed Data'!$J1874*'Consolidtaed Data'!$H1874</f>
        <v>237</v>
      </c>
      <c r="L8378" s="9">
        <f>'Consolidtaed Data'!$I1874*'Consolidtaed Data'!$H1874</f>
        <v>381</v>
      </c>
      <c r="M8378" s="9">
        <f>'Consolidtaed Data'!$L1874-'Consolidtaed Data'!$K1874</f>
        <v>1953</v>
      </c>
      <c r="N8378" s="9" t="str">
        <f>VLOOKUP('Consolidtaed Data'!$C1874,[1]Locations!$A:$O,2,0)</f>
        <v>Santa Rosa</v>
      </c>
      <c r="O8378" s="9" t="str">
        <f>VLOOKUP('Consolidtaed Data'!$D1874,'[1]Sales People'!$A:$B,2,0)</f>
        <v>Jerry Perry</v>
      </c>
      <c r="P8378" s="9" t="str">
        <f>VLOOKUP('Consolidtaed Data'!$E1874,[1]Customers!$A:$B,2,0)</f>
        <v>Martin Johnston</v>
      </c>
      <c r="Q8378" s="11">
        <f>WEEKDAY('Consolidtaed Data'!$F1874)</f>
        <v>1</v>
      </c>
      <c r="R8378" s="9">
        <f>MONTH('Consolidtaed Data'!$F1874)</f>
        <v>5</v>
      </c>
      <c r="S8378" s="9" t="str">
        <f>TEXT(Table3[[#This Row],[Purchase Date]],"MMMM")</f>
        <v>September</v>
      </c>
      <c r="T8378" s="9">
        <f>YEAR('Consolidtaed Data'!$F1874)</f>
        <v>2020</v>
      </c>
    </row>
    <row r="8379" spans="1:20" x14ac:dyDescent="0.3">
      <c r="A8379" s="9" t="s">
        <v>9405</v>
      </c>
      <c r="B8379" s="9" t="s">
        <v>116</v>
      </c>
      <c r="C8379" s="9" t="s">
        <v>50</v>
      </c>
      <c r="D8379" s="9" t="s">
        <v>149</v>
      </c>
      <c r="E8379" s="9" t="s">
        <v>989</v>
      </c>
      <c r="F8379" s="12">
        <v>44468</v>
      </c>
      <c r="G8379" s="12" t="str">
        <f>VLOOKUP(Table3[[#This Row],[Product ID]],[1]Products!$A:$G,2,0)</f>
        <v>Product 55</v>
      </c>
      <c r="H8379" s="22">
        <v>1</v>
      </c>
      <c r="I8379" s="9">
        <f>VLOOKUP('Consolidtaed Data'!$B2164,[1]Products!$A:$G,4,0)</f>
        <v>951</v>
      </c>
      <c r="J8379" s="9">
        <f>VLOOKUP('Consolidtaed Data'!$B2164,[1]Products!$A:$G,3,0)</f>
        <v>504</v>
      </c>
      <c r="K8379" s="9">
        <f>'Consolidtaed Data'!$J2164*'Consolidtaed Data'!$H2164</f>
        <v>871</v>
      </c>
      <c r="L8379" s="9">
        <f>'Consolidtaed Data'!$I2164*'Consolidtaed Data'!$H2164</f>
        <v>1708</v>
      </c>
      <c r="M8379" s="9">
        <f>'Consolidtaed Data'!$L2164-'Consolidtaed Data'!$K2164</f>
        <v>944</v>
      </c>
      <c r="N8379" s="9" t="str">
        <f>VLOOKUP('Consolidtaed Data'!$C2164,[1]Locations!$A:$O,2,0)</f>
        <v>Palmdale</v>
      </c>
      <c r="O8379" s="9" t="str">
        <f>VLOOKUP('Consolidtaed Data'!$D2164,'[1]Sales People'!$A:$B,2,0)</f>
        <v>Brian Thomas</v>
      </c>
      <c r="P8379" s="9" t="str">
        <f>VLOOKUP('Consolidtaed Data'!$E2164,[1]Customers!$A:$B,2,0)</f>
        <v>Keith James</v>
      </c>
      <c r="Q8379" s="11">
        <f>WEEKDAY('Consolidtaed Data'!$F2164)</f>
        <v>7</v>
      </c>
      <c r="R8379" s="9">
        <f>MONTH('Consolidtaed Data'!$F2164)</f>
        <v>6</v>
      </c>
      <c r="S8379" s="9" t="str">
        <f>TEXT(Table3[[#This Row],[Purchase Date]],"MMMM")</f>
        <v>September</v>
      </c>
      <c r="T8379" s="9">
        <f>YEAR('Consolidtaed Data'!$F2164)</f>
        <v>2020</v>
      </c>
    </row>
    <row r="8380" spans="1:20" x14ac:dyDescent="0.3">
      <c r="A8380" s="9" t="s">
        <v>9406</v>
      </c>
      <c r="B8380" s="9" t="s">
        <v>742</v>
      </c>
      <c r="C8380" s="9" t="s">
        <v>122</v>
      </c>
      <c r="D8380" s="9" t="s">
        <v>73</v>
      </c>
      <c r="E8380" s="9" t="s">
        <v>1743</v>
      </c>
      <c r="F8380" s="12">
        <v>44468</v>
      </c>
      <c r="G8380" s="12" t="str">
        <f>VLOOKUP(Table3[[#This Row],[Product ID]],[1]Products!$A:$G,2,0)</f>
        <v>Product 90</v>
      </c>
      <c r="H8380" s="22">
        <v>3</v>
      </c>
      <c r="I8380" s="9">
        <f>VLOOKUP('Consolidtaed Data'!$B2223,[1]Products!$A:$G,4,0)</f>
        <v>1887</v>
      </c>
      <c r="J8380" s="9">
        <f>VLOOKUP('Consolidtaed Data'!$B2223,[1]Products!$A:$G,3,0)</f>
        <v>1378</v>
      </c>
      <c r="K8380" s="9">
        <f>'Consolidtaed Data'!$J2223*'Consolidtaed Data'!$H2223</f>
        <v>1108</v>
      </c>
      <c r="L8380" s="9">
        <f>'Consolidtaed Data'!$I2223*'Consolidtaed Data'!$H2223</f>
        <v>1351</v>
      </c>
      <c r="M8380" s="9">
        <f>'Consolidtaed Data'!$L2223-'Consolidtaed Data'!$K2223</f>
        <v>431</v>
      </c>
      <c r="N8380" s="9" t="str">
        <f>VLOOKUP('Consolidtaed Data'!$C2223,[1]Locations!$A:$O,2,0)</f>
        <v>Berkeley</v>
      </c>
      <c r="O8380" s="9" t="str">
        <f>VLOOKUP('Consolidtaed Data'!$D2223,'[1]Sales People'!$A:$B,2,0)</f>
        <v>Ernest Wheeler</v>
      </c>
      <c r="P8380" s="9" t="str">
        <f>VLOOKUP('Consolidtaed Data'!$E2223,[1]Customers!$A:$B,2,0)</f>
        <v>Timothy Hamilton</v>
      </c>
      <c r="Q8380" s="11">
        <f>WEEKDAY('Consolidtaed Data'!$F2223)</f>
        <v>5</v>
      </c>
      <c r="R8380" s="9">
        <f>MONTH('Consolidtaed Data'!$F2223)</f>
        <v>6</v>
      </c>
      <c r="S8380" s="9" t="str">
        <f>TEXT(Table3[[#This Row],[Purchase Date]],"MMMM")</f>
        <v>September</v>
      </c>
      <c r="T8380" s="9">
        <f>YEAR('Consolidtaed Data'!$F2223)</f>
        <v>2020</v>
      </c>
    </row>
    <row r="8381" spans="1:20" x14ac:dyDescent="0.3">
      <c r="A8381" s="9" t="s">
        <v>9407</v>
      </c>
      <c r="B8381" s="9" t="s">
        <v>397</v>
      </c>
      <c r="C8381" s="9" t="s">
        <v>67</v>
      </c>
      <c r="D8381" s="9" t="s">
        <v>105</v>
      </c>
      <c r="E8381" s="9" t="s">
        <v>242</v>
      </c>
      <c r="F8381" s="12">
        <v>44468</v>
      </c>
      <c r="G8381" s="12" t="str">
        <f>VLOOKUP(Table3[[#This Row],[Product ID]],[1]Products!$A:$G,2,0)</f>
        <v>Product 20</v>
      </c>
      <c r="H8381" s="22">
        <v>2</v>
      </c>
      <c r="I8381" s="9">
        <f>VLOOKUP('Consolidtaed Data'!$B2644,[1]Products!$A:$G,4,0)</f>
        <v>1671</v>
      </c>
      <c r="J8381" s="9">
        <f>VLOOKUP('Consolidtaed Data'!$B2644,[1]Products!$A:$G,3,0)</f>
        <v>1220</v>
      </c>
      <c r="K8381" s="9">
        <f>'Consolidtaed Data'!$J2644*'Consolidtaed Data'!$H2644</f>
        <v>1965</v>
      </c>
      <c r="L8381" s="9">
        <f>'Consolidtaed Data'!$I2644*'Consolidtaed Data'!$H2644</f>
        <v>2396</v>
      </c>
      <c r="M8381" s="9">
        <f>'Consolidtaed Data'!$L2644-'Consolidtaed Data'!$K2644</f>
        <v>48</v>
      </c>
      <c r="N8381" s="9" t="str">
        <f>VLOOKUP('Consolidtaed Data'!$C2644,[1]Locations!$A:$O,2,0)</f>
        <v>Concord</v>
      </c>
      <c r="O8381" s="9" t="str">
        <f>VLOOKUP('Consolidtaed Data'!$D2644,'[1]Sales People'!$A:$B,2,0)</f>
        <v>Andrew Bowman</v>
      </c>
      <c r="P8381" s="9" t="str">
        <f>VLOOKUP('Consolidtaed Data'!$E2644,[1]Customers!$A:$B,2,0)</f>
        <v>Justin Butler</v>
      </c>
      <c r="Q8381" s="11">
        <f>WEEKDAY('Consolidtaed Data'!$F2644)</f>
        <v>7</v>
      </c>
      <c r="R8381" s="9">
        <f>MONTH('Consolidtaed Data'!$F2644)</f>
        <v>7</v>
      </c>
      <c r="S8381" s="9" t="str">
        <f>TEXT(Table3[[#This Row],[Purchase Date]],"MMMM")</f>
        <v>September</v>
      </c>
      <c r="T8381" s="9">
        <f>YEAR('Consolidtaed Data'!$F2644)</f>
        <v>2020</v>
      </c>
    </row>
    <row r="8382" spans="1:20" x14ac:dyDescent="0.3">
      <c r="A8382" s="9" t="s">
        <v>9408</v>
      </c>
      <c r="B8382" s="9" t="s">
        <v>531</v>
      </c>
      <c r="C8382" s="9" t="s">
        <v>30</v>
      </c>
      <c r="D8382" s="9" t="s">
        <v>161</v>
      </c>
      <c r="E8382" s="9" t="s">
        <v>2174</v>
      </c>
      <c r="F8382" s="12">
        <v>44468</v>
      </c>
      <c r="G8382" s="12" t="str">
        <f>VLOOKUP(Table3[[#This Row],[Product ID]],[1]Products!$A:$G,2,0)</f>
        <v>Product 62</v>
      </c>
      <c r="H8382" s="22">
        <v>1</v>
      </c>
      <c r="I8382" s="9">
        <f>VLOOKUP('Consolidtaed Data'!$B2943,[1]Products!$A:$G,4,0)</f>
        <v>504</v>
      </c>
      <c r="J8382" s="9">
        <f>VLOOKUP('Consolidtaed Data'!$B2943,[1]Products!$A:$G,3,0)</f>
        <v>408</v>
      </c>
      <c r="K8382" s="9">
        <f>'Consolidtaed Data'!$J2943*'Consolidtaed Data'!$H2943</f>
        <v>1367</v>
      </c>
      <c r="L8382" s="9">
        <f>'Consolidtaed Data'!$I2943*'Consolidtaed Data'!$H2943</f>
        <v>2241</v>
      </c>
      <c r="M8382" s="9">
        <f>'Consolidtaed Data'!$L2943-'Consolidtaed Data'!$K2943</f>
        <v>22</v>
      </c>
      <c r="N8382" s="9" t="str">
        <f>VLOOKUP('Consolidtaed Data'!$C2943,[1]Locations!$A:$O,2,0)</f>
        <v>Fullerton</v>
      </c>
      <c r="O8382" s="9" t="str">
        <f>VLOOKUP('Consolidtaed Data'!$D2943,'[1]Sales People'!$A:$B,2,0)</f>
        <v>Jerry Perry</v>
      </c>
      <c r="P8382" s="9" t="str">
        <f>VLOOKUP('Consolidtaed Data'!$E2943,[1]Customers!$A:$B,2,0)</f>
        <v>George Thompson</v>
      </c>
      <c r="Q8382" s="11">
        <f>WEEKDAY('Consolidtaed Data'!$F2943)</f>
        <v>2</v>
      </c>
      <c r="R8382" s="9">
        <f>MONTH('Consolidtaed Data'!$F2943)</f>
        <v>8</v>
      </c>
      <c r="S8382" s="9" t="str">
        <f>TEXT(Table3[[#This Row],[Purchase Date]],"MMMM")</f>
        <v>September</v>
      </c>
      <c r="T8382" s="9">
        <f>YEAR('Consolidtaed Data'!$F2943)</f>
        <v>2020</v>
      </c>
    </row>
    <row r="8383" spans="1:20" x14ac:dyDescent="0.3">
      <c r="A8383" s="9" t="s">
        <v>9409</v>
      </c>
      <c r="B8383" s="9" t="s">
        <v>136</v>
      </c>
      <c r="C8383" s="9" t="s">
        <v>39</v>
      </c>
      <c r="D8383" s="9" t="s">
        <v>51</v>
      </c>
      <c r="E8383" s="9" t="s">
        <v>972</v>
      </c>
      <c r="F8383" s="12">
        <v>44468</v>
      </c>
      <c r="G8383" s="12" t="str">
        <f>VLOOKUP(Table3[[#This Row],[Product ID]],[1]Products!$A:$G,2,0)</f>
        <v>Product 2</v>
      </c>
      <c r="H8383" s="22">
        <v>1</v>
      </c>
      <c r="I8383" s="9">
        <f>VLOOKUP('Consolidtaed Data'!$B3072,[1]Products!$A:$G,4,0)</f>
        <v>771</v>
      </c>
      <c r="J8383" s="9">
        <f>VLOOKUP('Consolidtaed Data'!$B3072,[1]Products!$A:$G,3,0)</f>
        <v>648</v>
      </c>
      <c r="K8383" s="9">
        <f>'Consolidtaed Data'!$J3072*'Consolidtaed Data'!$H3072</f>
        <v>562</v>
      </c>
      <c r="L8383" s="9">
        <f>'Consolidtaed Data'!$I3072*'Consolidtaed Data'!$H3072</f>
        <v>826</v>
      </c>
      <c r="M8383" s="9">
        <f>'Consolidtaed Data'!$L3072-'Consolidtaed Data'!$K3072</f>
        <v>2924</v>
      </c>
      <c r="N8383" s="9" t="str">
        <f>VLOOKUP('Consolidtaed Data'!$C3072,[1]Locations!$A:$O,2,0)</f>
        <v>East Los Angeles</v>
      </c>
      <c r="O8383" s="9" t="str">
        <f>VLOOKUP('Consolidtaed Data'!$D3072,'[1]Sales People'!$A:$B,2,0)</f>
        <v>Kenneth Fields</v>
      </c>
      <c r="P8383" s="9" t="str">
        <f>VLOOKUP('Consolidtaed Data'!$E3072,[1]Customers!$A:$B,2,0)</f>
        <v>Adam Wheeler</v>
      </c>
      <c r="Q8383" s="11">
        <f>WEEKDAY('Consolidtaed Data'!$F3072)</f>
        <v>5</v>
      </c>
      <c r="R8383" s="9">
        <f>MONTH('Consolidtaed Data'!$F3072)</f>
        <v>8</v>
      </c>
      <c r="S8383" s="9" t="str">
        <f>TEXT(Table3[[#This Row],[Purchase Date]],"MMMM")</f>
        <v>September</v>
      </c>
      <c r="T8383" s="9">
        <f>YEAR('Consolidtaed Data'!$F3072)</f>
        <v>2020</v>
      </c>
    </row>
    <row r="8384" spans="1:20" x14ac:dyDescent="0.3">
      <c r="A8384" s="9" t="s">
        <v>9410</v>
      </c>
      <c r="B8384" s="9" t="s">
        <v>79</v>
      </c>
      <c r="C8384" s="9" t="s">
        <v>34</v>
      </c>
      <c r="D8384" s="9" t="s">
        <v>31</v>
      </c>
      <c r="E8384" s="9" t="s">
        <v>2752</v>
      </c>
      <c r="F8384" s="12">
        <v>44468</v>
      </c>
      <c r="G8384" s="12" t="str">
        <f>VLOOKUP(Table3[[#This Row],[Product ID]],[1]Products!$A:$G,2,0)</f>
        <v>Product 80</v>
      </c>
      <c r="H8384" s="22">
        <v>1</v>
      </c>
      <c r="I8384" s="9">
        <f>VLOOKUP('Consolidtaed Data'!$B3309,[1]Products!$A:$G,4,0)</f>
        <v>556</v>
      </c>
      <c r="J8384" s="9">
        <f>VLOOKUP('Consolidtaed Data'!$B3309,[1]Products!$A:$G,3,0)</f>
        <v>395</v>
      </c>
      <c r="K8384" s="9">
        <f>'Consolidtaed Data'!$J3309*'Consolidtaed Data'!$H3309</f>
        <v>208</v>
      </c>
      <c r="L8384" s="9">
        <f>'Consolidtaed Data'!$I3309*'Consolidtaed Data'!$H3309</f>
        <v>315</v>
      </c>
      <c r="M8384" s="9">
        <f>'Consolidtaed Data'!$L3309-'Consolidtaed Data'!$K3309</f>
        <v>1784</v>
      </c>
      <c r="N8384" s="9" t="str">
        <f>VLOOKUP('Consolidtaed Data'!$C3309,[1]Locations!$A:$O,2,0)</f>
        <v>Santa Rosa</v>
      </c>
      <c r="O8384" s="9" t="str">
        <f>VLOOKUP('Consolidtaed Data'!$D3309,'[1]Sales People'!$A:$B,2,0)</f>
        <v>Bobby Russell</v>
      </c>
      <c r="P8384" s="9" t="str">
        <f>VLOOKUP('Consolidtaed Data'!$E3309,[1]Customers!$A:$B,2,0)</f>
        <v>Jeffrey Phillips</v>
      </c>
      <c r="Q8384" s="11">
        <f>WEEKDAY('Consolidtaed Data'!$F3309)</f>
        <v>3</v>
      </c>
      <c r="R8384" s="9">
        <f>MONTH('Consolidtaed Data'!$F3309)</f>
        <v>9</v>
      </c>
      <c r="S8384" s="9" t="str">
        <f>TEXT(Table3[[#This Row],[Purchase Date]],"MMMM")</f>
        <v>September</v>
      </c>
      <c r="T8384" s="9">
        <f>YEAR('Consolidtaed Data'!$F3309)</f>
        <v>2020</v>
      </c>
    </row>
    <row r="8385" spans="1:20" x14ac:dyDescent="0.3">
      <c r="A8385" s="9" t="s">
        <v>9411</v>
      </c>
      <c r="B8385" s="9" t="s">
        <v>89</v>
      </c>
      <c r="C8385" s="9" t="s">
        <v>201</v>
      </c>
      <c r="D8385" s="9" t="s">
        <v>149</v>
      </c>
      <c r="E8385" s="9" t="s">
        <v>611</v>
      </c>
      <c r="F8385" s="12">
        <v>44468</v>
      </c>
      <c r="G8385" s="12" t="str">
        <f>VLOOKUP(Table3[[#This Row],[Product ID]],[1]Products!$A:$G,2,0)</f>
        <v>Product 64</v>
      </c>
      <c r="H8385" s="22">
        <v>4</v>
      </c>
      <c r="I8385" s="9">
        <f>VLOOKUP('Consolidtaed Data'!$B3379,[1]Products!$A:$G,4,0)</f>
        <v>368</v>
      </c>
      <c r="J8385" s="9">
        <f>VLOOKUP('Consolidtaed Data'!$B3379,[1]Products!$A:$G,3,0)</f>
        <v>269</v>
      </c>
      <c r="K8385" s="9">
        <f>'Consolidtaed Data'!$J3379*'Consolidtaed Data'!$H3379</f>
        <v>807</v>
      </c>
      <c r="L8385" s="9">
        <f>'Consolidtaed Data'!$I3379*'Consolidtaed Data'!$H3379</f>
        <v>1467</v>
      </c>
      <c r="M8385" s="9">
        <f>'Consolidtaed Data'!$L3379-'Consolidtaed Data'!$K3379</f>
        <v>1504</v>
      </c>
      <c r="N8385" s="9" t="str">
        <f>VLOOKUP('Consolidtaed Data'!$C3379,[1]Locations!$A:$O,2,0)</f>
        <v>Vista</v>
      </c>
      <c r="O8385" s="9" t="str">
        <f>VLOOKUP('Consolidtaed Data'!$D3379,'[1]Sales People'!$A:$B,2,0)</f>
        <v>Gary Rodriguez</v>
      </c>
      <c r="P8385" s="9" t="str">
        <f>VLOOKUP('Consolidtaed Data'!$E3379,[1]Customers!$A:$B,2,0)</f>
        <v>Russell Bailey</v>
      </c>
      <c r="Q8385" s="11">
        <f>WEEKDAY('Consolidtaed Data'!$F3379)</f>
        <v>7</v>
      </c>
      <c r="R8385" s="9">
        <f>MONTH('Consolidtaed Data'!$F3379)</f>
        <v>9</v>
      </c>
      <c r="S8385" s="9" t="str">
        <f>TEXT(Table3[[#This Row],[Purchase Date]],"MMMM")</f>
        <v>September</v>
      </c>
      <c r="T8385" s="9">
        <f>YEAR('Consolidtaed Data'!$F3379)</f>
        <v>2020</v>
      </c>
    </row>
    <row r="8386" spans="1:20" x14ac:dyDescent="0.3">
      <c r="A8386" s="9" t="s">
        <v>9412</v>
      </c>
      <c r="B8386" s="9" t="s">
        <v>191</v>
      </c>
      <c r="C8386" s="9" t="s">
        <v>275</v>
      </c>
      <c r="D8386" s="9" t="s">
        <v>374</v>
      </c>
      <c r="E8386" s="9" t="s">
        <v>1521</v>
      </c>
      <c r="F8386" s="12">
        <v>44468</v>
      </c>
      <c r="G8386" s="12" t="str">
        <f>VLOOKUP(Table3[[#This Row],[Product ID]],[1]Products!$A:$G,2,0)</f>
        <v>Product 36</v>
      </c>
      <c r="H8386" s="22">
        <v>1</v>
      </c>
      <c r="I8386" s="9">
        <f>VLOOKUP('Consolidtaed Data'!$B3438,[1]Products!$A:$G,4,0)</f>
        <v>1812</v>
      </c>
      <c r="J8386" s="9">
        <f>VLOOKUP('Consolidtaed Data'!$B3438,[1]Products!$A:$G,3,0)</f>
        <v>1305</v>
      </c>
      <c r="K8386" s="9">
        <f>'Consolidtaed Data'!$J3438*'Consolidtaed Data'!$H3438</f>
        <v>3788</v>
      </c>
      <c r="L8386" s="9">
        <f>'Consolidtaed Data'!$I3438*'Consolidtaed Data'!$H3438</f>
        <v>5412</v>
      </c>
      <c r="M8386" s="9">
        <f>'Consolidtaed Data'!$L3438-'Consolidtaed Data'!$K3438</f>
        <v>275</v>
      </c>
      <c r="N8386" s="9" t="str">
        <f>VLOOKUP('Consolidtaed Data'!$C3438,[1]Locations!$A:$O,2,0)</f>
        <v>Orange</v>
      </c>
      <c r="O8386" s="9" t="str">
        <f>VLOOKUP('Consolidtaed Data'!$D3438,'[1]Sales People'!$A:$B,2,0)</f>
        <v>Howard Sims</v>
      </c>
      <c r="P8386" s="9" t="str">
        <f>VLOOKUP('Consolidtaed Data'!$E3438,[1]Customers!$A:$B,2,0)</f>
        <v>Eugene Brooks</v>
      </c>
      <c r="Q8386" s="11">
        <f>WEEKDAY('Consolidtaed Data'!$F3438)</f>
        <v>3</v>
      </c>
      <c r="R8386" s="9">
        <f>MONTH('Consolidtaed Data'!$F3438)</f>
        <v>9</v>
      </c>
      <c r="S8386" s="9" t="str">
        <f>TEXT(Table3[[#This Row],[Purchase Date]],"MMMM")</f>
        <v>September</v>
      </c>
      <c r="T8386" s="9">
        <f>YEAR('Consolidtaed Data'!$F3438)</f>
        <v>2020</v>
      </c>
    </row>
    <row r="8387" spans="1:20" x14ac:dyDescent="0.3">
      <c r="A8387" s="9" t="s">
        <v>9413</v>
      </c>
      <c r="B8387" s="9" t="s">
        <v>238</v>
      </c>
      <c r="C8387" s="9" t="s">
        <v>157</v>
      </c>
      <c r="D8387" s="9" t="s">
        <v>246</v>
      </c>
      <c r="E8387" s="9" t="s">
        <v>380</v>
      </c>
      <c r="F8387" s="12">
        <v>44469</v>
      </c>
      <c r="G8387" s="12" t="str">
        <f>VLOOKUP(Table3[[#This Row],[Product ID]],[1]Products!$A:$G,2,0)</f>
        <v>Product 49</v>
      </c>
      <c r="H8387" s="22">
        <v>1</v>
      </c>
      <c r="I8387" s="9">
        <f>VLOOKUP('Consolidtaed Data'!$B84,[1]Products!$A:$G,4,0)</f>
        <v>1743</v>
      </c>
      <c r="J8387" s="9">
        <f>VLOOKUP('Consolidtaed Data'!$B84,[1]Products!$A:$G,3,0)</f>
        <v>872</v>
      </c>
      <c r="K8387" s="9">
        <f>'Consolidtaed Data'!$J84*'Consolidtaed Data'!$H84</f>
        <v>2216</v>
      </c>
      <c r="L8387" s="9">
        <f>'Consolidtaed Data'!$I84*'Consolidtaed Data'!$H84</f>
        <v>2702</v>
      </c>
      <c r="M8387" s="9">
        <f>'Consolidtaed Data'!$L84-'Consolidtaed Data'!$K84</f>
        <v>613</v>
      </c>
      <c r="N8387" s="9" t="str">
        <f>VLOOKUP('Consolidtaed Data'!$C84,[1]Locations!$A:$O,2,0)</f>
        <v>San Jose</v>
      </c>
      <c r="O8387" s="9" t="str">
        <f>VLOOKUP('Consolidtaed Data'!$D84,'[1]Sales People'!$A:$B,2,0)</f>
        <v>Ryan Butler</v>
      </c>
      <c r="P8387" s="9" t="str">
        <f>VLOOKUP('Consolidtaed Data'!$E84,[1]Customers!$A:$B,2,0)</f>
        <v>Louis Chavez</v>
      </c>
      <c r="Q8387" s="11">
        <f>WEEKDAY('Consolidtaed Data'!$F84)</f>
        <v>2</v>
      </c>
      <c r="R8387" s="9">
        <f>MONTH('Consolidtaed Data'!$F84)</f>
        <v>1</v>
      </c>
      <c r="S8387" s="9" t="str">
        <f>TEXT(Table3[[#This Row],[Purchase Date]],"MMMM")</f>
        <v>September</v>
      </c>
      <c r="T8387" s="9">
        <f>YEAR('Consolidtaed Data'!$F84)</f>
        <v>2020</v>
      </c>
    </row>
    <row r="8388" spans="1:20" x14ac:dyDescent="0.3">
      <c r="A8388" s="9" t="s">
        <v>9414</v>
      </c>
      <c r="B8388" s="9" t="s">
        <v>364</v>
      </c>
      <c r="C8388" s="9" t="s">
        <v>152</v>
      </c>
      <c r="D8388" s="9" t="s">
        <v>315</v>
      </c>
      <c r="E8388" s="9" t="s">
        <v>132</v>
      </c>
      <c r="F8388" s="12">
        <v>44469</v>
      </c>
      <c r="G8388" s="12" t="str">
        <f>VLOOKUP(Table3[[#This Row],[Product ID]],[1]Products!$A:$G,2,0)</f>
        <v>Product 45</v>
      </c>
      <c r="H8388" s="22">
        <v>1</v>
      </c>
      <c r="I8388" s="9">
        <f>VLOOKUP('Consolidtaed Data'!$B112,[1]Products!$A:$G,4,0)</f>
        <v>1566</v>
      </c>
      <c r="J8388" s="9">
        <f>VLOOKUP('Consolidtaed Data'!$B112,[1]Products!$A:$G,3,0)</f>
        <v>1190</v>
      </c>
      <c r="K8388" s="9">
        <f>'Consolidtaed Data'!$J112*'Consolidtaed Data'!$H112</f>
        <v>1046</v>
      </c>
      <c r="L8388" s="9">
        <f>'Consolidtaed Data'!$I112*'Consolidtaed Data'!$H112</f>
        <v>1635</v>
      </c>
      <c r="M8388" s="9">
        <f>'Consolidtaed Data'!$L112-'Consolidtaed Data'!$K112</f>
        <v>1404</v>
      </c>
      <c r="N8388" s="9" t="str">
        <f>VLOOKUP('Consolidtaed Data'!$C112,[1]Locations!$A:$O,2,0)</f>
        <v>Palmdale</v>
      </c>
      <c r="O8388" s="9" t="str">
        <f>VLOOKUP('Consolidtaed Data'!$D112,'[1]Sales People'!$A:$B,2,0)</f>
        <v>Arthur Mccoy</v>
      </c>
      <c r="P8388" s="9" t="str">
        <f>VLOOKUP('Consolidtaed Data'!$E112,[1]Customers!$A:$B,2,0)</f>
        <v>Steven Hayes</v>
      </c>
      <c r="Q8388" s="11">
        <f>WEEKDAY('Consolidtaed Data'!$F112)</f>
        <v>5</v>
      </c>
      <c r="R8388" s="9">
        <f>MONTH('Consolidtaed Data'!$F112)</f>
        <v>1</v>
      </c>
      <c r="S8388" s="9" t="str">
        <f>TEXT(Table3[[#This Row],[Purchase Date]],"MMMM")</f>
        <v>September</v>
      </c>
      <c r="T8388" s="9">
        <f>YEAR('Consolidtaed Data'!$F112)</f>
        <v>2020</v>
      </c>
    </row>
    <row r="8389" spans="1:20" x14ac:dyDescent="0.3">
      <c r="A8389" s="9" t="s">
        <v>9415</v>
      </c>
      <c r="B8389" s="9" t="s">
        <v>582</v>
      </c>
      <c r="C8389" s="9" t="s">
        <v>134</v>
      </c>
      <c r="D8389" s="9" t="s">
        <v>95</v>
      </c>
      <c r="E8389" s="9" t="s">
        <v>475</v>
      </c>
      <c r="F8389" s="12">
        <v>44469</v>
      </c>
      <c r="G8389" s="12" t="str">
        <f>VLOOKUP(Table3[[#This Row],[Product ID]],[1]Products!$A:$G,2,0)</f>
        <v>Product 58</v>
      </c>
      <c r="H8389" s="22">
        <v>2</v>
      </c>
      <c r="I8389" s="9">
        <f>VLOOKUP('Consolidtaed Data'!$B132,[1]Products!$A:$G,4,0)</f>
        <v>1967</v>
      </c>
      <c r="J8389" s="9">
        <f>VLOOKUP('Consolidtaed Data'!$B132,[1]Products!$A:$G,3,0)</f>
        <v>1397</v>
      </c>
      <c r="K8389" s="9">
        <f>'Consolidtaed Data'!$J132*'Consolidtaed Data'!$H132</f>
        <v>838</v>
      </c>
      <c r="L8389" s="9">
        <f>'Consolidtaed Data'!$I132*'Consolidtaed Data'!$H132</f>
        <v>1103</v>
      </c>
      <c r="M8389" s="9">
        <f>'Consolidtaed Data'!$L132-'Consolidtaed Data'!$K132</f>
        <v>840</v>
      </c>
      <c r="N8389" s="9" t="str">
        <f>VLOOKUP('Consolidtaed Data'!$C132,[1]Locations!$A:$O,2,0)</f>
        <v>Chula Vista</v>
      </c>
      <c r="O8389" s="9" t="str">
        <f>VLOOKUP('Consolidtaed Data'!$D132,'[1]Sales People'!$A:$B,2,0)</f>
        <v>Roger Robertson</v>
      </c>
      <c r="P8389" s="9" t="str">
        <f>VLOOKUP('Consolidtaed Data'!$E132,[1]Customers!$A:$B,2,0)</f>
        <v>Mark Simmons</v>
      </c>
      <c r="Q8389" s="11">
        <f>WEEKDAY('Consolidtaed Data'!$F132)</f>
        <v>6</v>
      </c>
      <c r="R8389" s="9">
        <f>MONTH('Consolidtaed Data'!$F132)</f>
        <v>1</v>
      </c>
      <c r="S8389" s="9" t="str">
        <f>TEXT(Table3[[#This Row],[Purchase Date]],"MMMM")</f>
        <v>September</v>
      </c>
      <c r="T8389" s="9">
        <f>YEAR('Consolidtaed Data'!$F132)</f>
        <v>2020</v>
      </c>
    </row>
    <row r="8390" spans="1:20" x14ac:dyDescent="0.3">
      <c r="A8390" s="9" t="s">
        <v>9416</v>
      </c>
      <c r="B8390" s="9" t="s">
        <v>11</v>
      </c>
      <c r="C8390" s="9" t="s">
        <v>223</v>
      </c>
      <c r="D8390" s="9" t="s">
        <v>22</v>
      </c>
      <c r="E8390" s="9" t="s">
        <v>942</v>
      </c>
      <c r="F8390" s="12">
        <v>44469</v>
      </c>
      <c r="G8390" s="12" t="str">
        <f>VLOOKUP(Table3[[#This Row],[Product ID]],[1]Products!$A:$G,2,0)</f>
        <v>Product 88</v>
      </c>
      <c r="H8390" s="22">
        <v>4</v>
      </c>
      <c r="I8390" s="9">
        <f>VLOOKUP('Consolidtaed Data'!$B342,[1]Products!$A:$G,4,0)</f>
        <v>1338</v>
      </c>
      <c r="J8390" s="9">
        <f>VLOOKUP('Consolidtaed Data'!$B342,[1]Products!$A:$G,3,0)</f>
        <v>682</v>
      </c>
      <c r="K8390" s="9">
        <f>'Consolidtaed Data'!$J342*'Consolidtaed Data'!$H342</f>
        <v>122</v>
      </c>
      <c r="L8390" s="9">
        <f>'Consolidtaed Data'!$I342*'Consolidtaed Data'!$H342</f>
        <v>190</v>
      </c>
      <c r="M8390" s="9">
        <f>'Consolidtaed Data'!$L342-'Consolidtaed Data'!$K342</f>
        <v>48</v>
      </c>
      <c r="N8390" s="9" t="str">
        <f>VLOOKUP('Consolidtaed Data'!$C342,[1]Locations!$A:$O,2,0)</f>
        <v>Irvine</v>
      </c>
      <c r="O8390" s="9" t="str">
        <f>VLOOKUP('Consolidtaed Data'!$D342,'[1]Sales People'!$A:$B,2,0)</f>
        <v>Carl Hall</v>
      </c>
      <c r="P8390" s="9" t="str">
        <f>VLOOKUP('Consolidtaed Data'!$E342,[1]Customers!$A:$B,2,0)</f>
        <v>Gregory Ramirez</v>
      </c>
      <c r="Q8390" s="11">
        <f>WEEKDAY('Consolidtaed Data'!$F342)</f>
        <v>6</v>
      </c>
      <c r="R8390" s="9">
        <f>MONTH('Consolidtaed Data'!$F342)</f>
        <v>1</v>
      </c>
      <c r="S8390" s="9" t="str">
        <f>TEXT(Table3[[#This Row],[Purchase Date]],"MMMM")</f>
        <v>September</v>
      </c>
      <c r="T8390" s="9">
        <f>YEAR('Consolidtaed Data'!$F342)</f>
        <v>2020</v>
      </c>
    </row>
    <row r="8391" spans="1:20" x14ac:dyDescent="0.3">
      <c r="A8391" s="9" t="s">
        <v>9417</v>
      </c>
      <c r="B8391" s="9" t="s">
        <v>160</v>
      </c>
      <c r="C8391" s="9" t="s">
        <v>99</v>
      </c>
      <c r="D8391" s="9" t="s">
        <v>113</v>
      </c>
      <c r="E8391" s="9" t="s">
        <v>1368</v>
      </c>
      <c r="F8391" s="12">
        <v>44469</v>
      </c>
      <c r="G8391" s="12" t="str">
        <f>VLOOKUP(Table3[[#This Row],[Product ID]],[1]Products!$A:$G,2,0)</f>
        <v>Product 28</v>
      </c>
      <c r="H8391" s="22">
        <v>4</v>
      </c>
      <c r="I8391" s="9">
        <f>VLOOKUP('Consolidtaed Data'!$B607,[1]Products!$A:$G,4,0)</f>
        <v>947</v>
      </c>
      <c r="J8391" s="9">
        <f>VLOOKUP('Consolidtaed Data'!$B607,[1]Products!$A:$G,3,0)</f>
        <v>786</v>
      </c>
      <c r="K8391" s="9">
        <f>'Consolidtaed Data'!$J607*'Consolidtaed Data'!$H607</f>
        <v>61</v>
      </c>
      <c r="L8391" s="9">
        <f>'Consolidtaed Data'!$I607*'Consolidtaed Data'!$H607</f>
        <v>95</v>
      </c>
      <c r="M8391" s="9">
        <f>'Consolidtaed Data'!$L607-'Consolidtaed Data'!$K607</f>
        <v>3072</v>
      </c>
      <c r="N8391" s="9" t="str">
        <f>VLOOKUP('Consolidtaed Data'!$C607,[1]Locations!$A:$O,2,0)</f>
        <v>Torrance</v>
      </c>
      <c r="O8391" s="9" t="str">
        <f>VLOOKUP('Consolidtaed Data'!$D607,'[1]Sales People'!$A:$B,2,0)</f>
        <v>Joe Sims</v>
      </c>
      <c r="P8391" s="9" t="str">
        <f>VLOOKUP('Consolidtaed Data'!$E607,[1]Customers!$A:$B,2,0)</f>
        <v>Aaron Carr</v>
      </c>
      <c r="Q8391" s="11">
        <f>WEEKDAY('Consolidtaed Data'!$F607)</f>
        <v>4</v>
      </c>
      <c r="R8391" s="9">
        <f>MONTH('Consolidtaed Data'!$F607)</f>
        <v>2</v>
      </c>
      <c r="S8391" s="9" t="str">
        <f>TEXT(Table3[[#This Row],[Purchase Date]],"MMMM")</f>
        <v>September</v>
      </c>
      <c r="T8391" s="9">
        <f>YEAR('Consolidtaed Data'!$F607)</f>
        <v>2020</v>
      </c>
    </row>
    <row r="8392" spans="1:20" x14ac:dyDescent="0.3">
      <c r="A8392" s="9" t="s">
        <v>9418</v>
      </c>
      <c r="B8392" s="9" t="s">
        <v>136</v>
      </c>
      <c r="C8392" s="9" t="s">
        <v>472</v>
      </c>
      <c r="D8392" s="9" t="s">
        <v>26</v>
      </c>
      <c r="E8392" s="9" t="s">
        <v>211</v>
      </c>
      <c r="F8392" s="12">
        <v>44469</v>
      </c>
      <c r="G8392" s="12" t="str">
        <f>VLOOKUP(Table3[[#This Row],[Product ID]],[1]Products!$A:$G,2,0)</f>
        <v>Product 2</v>
      </c>
      <c r="H8392" s="22">
        <v>1</v>
      </c>
      <c r="I8392" s="9">
        <f>VLOOKUP('Consolidtaed Data'!$B888,[1]Products!$A:$G,4,0)</f>
        <v>1566</v>
      </c>
      <c r="J8392" s="9">
        <f>VLOOKUP('Consolidtaed Data'!$B888,[1]Products!$A:$G,3,0)</f>
        <v>1190</v>
      </c>
      <c r="K8392" s="9">
        <f>'Consolidtaed Data'!$J888*'Consolidtaed Data'!$H888</f>
        <v>1234</v>
      </c>
      <c r="L8392" s="9">
        <f>'Consolidtaed Data'!$I888*'Consolidtaed Data'!$H888</f>
        <v>1582</v>
      </c>
      <c r="M8392" s="9">
        <f>'Consolidtaed Data'!$L888-'Consolidtaed Data'!$K888</f>
        <v>1569</v>
      </c>
      <c r="N8392" s="9" t="str">
        <f>VLOOKUP('Consolidtaed Data'!$C888,[1]Locations!$A:$O,2,0)</f>
        <v>Roseville</v>
      </c>
      <c r="O8392" s="9" t="str">
        <f>VLOOKUP('Consolidtaed Data'!$D888,'[1]Sales People'!$A:$B,2,0)</f>
        <v>Gary Rodriguez</v>
      </c>
      <c r="P8392" s="9" t="str">
        <f>VLOOKUP('Consolidtaed Data'!$E888,[1]Customers!$A:$B,2,0)</f>
        <v>Thomas Hawkins</v>
      </c>
      <c r="Q8392" s="11">
        <f>WEEKDAY('Consolidtaed Data'!$F888)</f>
        <v>4</v>
      </c>
      <c r="R8392" s="9">
        <f>MONTH('Consolidtaed Data'!$F888)</f>
        <v>3</v>
      </c>
      <c r="S8392" s="9" t="str">
        <f>TEXT(Table3[[#This Row],[Purchase Date]],"MMMM")</f>
        <v>September</v>
      </c>
      <c r="T8392" s="9">
        <f>YEAR('Consolidtaed Data'!$F888)</f>
        <v>2020</v>
      </c>
    </row>
    <row r="8393" spans="1:20" x14ac:dyDescent="0.3">
      <c r="A8393" s="9" t="s">
        <v>9419</v>
      </c>
      <c r="B8393" s="9" t="s">
        <v>252</v>
      </c>
      <c r="C8393" s="9" t="s">
        <v>263</v>
      </c>
      <c r="D8393" s="9" t="s">
        <v>246</v>
      </c>
      <c r="E8393" s="9" t="s">
        <v>1834</v>
      </c>
      <c r="F8393" s="12">
        <v>44469</v>
      </c>
      <c r="G8393" s="12" t="str">
        <f>VLOOKUP(Table3[[#This Row],[Product ID]],[1]Products!$A:$G,2,0)</f>
        <v>Product 81</v>
      </c>
      <c r="H8393" s="22">
        <v>1</v>
      </c>
      <c r="I8393" s="9">
        <f>VLOOKUP('Consolidtaed Data'!$B956,[1]Products!$A:$G,4,0)</f>
        <v>817</v>
      </c>
      <c r="J8393" s="9">
        <f>VLOOKUP('Consolidtaed Data'!$B956,[1]Products!$A:$G,3,0)</f>
        <v>409</v>
      </c>
      <c r="K8393" s="9">
        <f>'Consolidtaed Data'!$J956*'Consolidtaed Data'!$H956</f>
        <v>1620</v>
      </c>
      <c r="L8393" s="9">
        <f>'Consolidtaed Data'!$I956*'Consolidtaed Data'!$H956</f>
        <v>2613</v>
      </c>
      <c r="M8393" s="9">
        <f>'Consolidtaed Data'!$L956-'Consolidtaed Data'!$K956</f>
        <v>329</v>
      </c>
      <c r="N8393" s="9" t="str">
        <f>VLOOKUP('Consolidtaed Data'!$C956,[1]Locations!$A:$O,2,0)</f>
        <v>Orange</v>
      </c>
      <c r="O8393" s="9" t="str">
        <f>VLOOKUP('Consolidtaed Data'!$D956,'[1]Sales People'!$A:$B,2,0)</f>
        <v>Kevin Butler</v>
      </c>
      <c r="P8393" s="9" t="str">
        <f>VLOOKUP('Consolidtaed Data'!$E956,[1]Customers!$A:$B,2,0)</f>
        <v>Jason Murphy</v>
      </c>
      <c r="Q8393" s="11">
        <f>WEEKDAY('Consolidtaed Data'!$F956)</f>
        <v>1</v>
      </c>
      <c r="R8393" s="9">
        <f>MONTH('Consolidtaed Data'!$F956)</f>
        <v>3</v>
      </c>
      <c r="S8393" s="9" t="str">
        <f>TEXT(Table3[[#This Row],[Purchase Date]],"MMMM")</f>
        <v>September</v>
      </c>
      <c r="T8393" s="9">
        <f>YEAR('Consolidtaed Data'!$F956)</f>
        <v>2020</v>
      </c>
    </row>
    <row r="8394" spans="1:20" x14ac:dyDescent="0.3">
      <c r="A8394" s="9" t="s">
        <v>9420</v>
      </c>
      <c r="B8394" s="9" t="s">
        <v>322</v>
      </c>
      <c r="C8394" s="9" t="s">
        <v>126</v>
      </c>
      <c r="D8394" s="9" t="s">
        <v>174</v>
      </c>
      <c r="E8394" s="9" t="s">
        <v>1058</v>
      </c>
      <c r="F8394" s="12">
        <v>44469</v>
      </c>
      <c r="G8394" s="12" t="str">
        <f>VLOOKUP(Table3[[#This Row],[Product ID]],[1]Products!$A:$G,2,0)</f>
        <v>Product 43</v>
      </c>
      <c r="H8394" s="22">
        <v>3</v>
      </c>
      <c r="I8394" s="9">
        <f>VLOOKUP('Consolidtaed Data'!$B1022,[1]Products!$A:$G,4,0)</f>
        <v>561</v>
      </c>
      <c r="J8394" s="9">
        <f>VLOOKUP('Consolidtaed Data'!$B1022,[1]Products!$A:$G,3,0)</f>
        <v>421</v>
      </c>
      <c r="K8394" s="9">
        <f>'Consolidtaed Data'!$J1022*'Consolidtaed Data'!$H1022</f>
        <v>2421</v>
      </c>
      <c r="L8394" s="9">
        <f>'Consolidtaed Data'!$I1022*'Consolidtaed Data'!$H1022</f>
        <v>4401</v>
      </c>
      <c r="M8394" s="9">
        <f>'Consolidtaed Data'!$L1022-'Consolidtaed Data'!$K1022</f>
        <v>2946</v>
      </c>
      <c r="N8394" s="9" t="str">
        <f>VLOOKUP('Consolidtaed Data'!$C1022,[1]Locations!$A:$O,2,0)</f>
        <v>Visalia</v>
      </c>
      <c r="O8394" s="9" t="str">
        <f>VLOOKUP('Consolidtaed Data'!$D1022,'[1]Sales People'!$A:$B,2,0)</f>
        <v>Christopher Tucker</v>
      </c>
      <c r="P8394" s="9" t="str">
        <f>VLOOKUP('Consolidtaed Data'!$E1022,[1]Customers!$A:$B,2,0)</f>
        <v>Henry Boyd</v>
      </c>
      <c r="Q8394" s="11">
        <f>WEEKDAY('Consolidtaed Data'!$F1022)</f>
        <v>7</v>
      </c>
      <c r="R8394" s="9">
        <f>MONTH('Consolidtaed Data'!$F1022)</f>
        <v>3</v>
      </c>
      <c r="S8394" s="9" t="str">
        <f>TEXT(Table3[[#This Row],[Purchase Date]],"MMMM")</f>
        <v>September</v>
      </c>
      <c r="T8394" s="9">
        <f>YEAR('Consolidtaed Data'!$F1022)</f>
        <v>2020</v>
      </c>
    </row>
    <row r="8395" spans="1:20" x14ac:dyDescent="0.3">
      <c r="A8395" s="9" t="s">
        <v>9421</v>
      </c>
      <c r="B8395" s="9" t="s">
        <v>151</v>
      </c>
      <c r="C8395" s="9" t="s">
        <v>94</v>
      </c>
      <c r="D8395" s="9" t="s">
        <v>68</v>
      </c>
      <c r="E8395" s="9" t="s">
        <v>1542</v>
      </c>
      <c r="F8395" s="12">
        <v>44469</v>
      </c>
      <c r="G8395" s="12" t="str">
        <f>VLOOKUP(Table3[[#This Row],[Product ID]],[1]Products!$A:$G,2,0)</f>
        <v>Product 94</v>
      </c>
      <c r="H8395" s="22">
        <v>3</v>
      </c>
      <c r="I8395" s="9">
        <f>VLOOKUP('Consolidtaed Data'!$B1390,[1]Products!$A:$G,4,0)</f>
        <v>1887</v>
      </c>
      <c r="J8395" s="9">
        <f>VLOOKUP('Consolidtaed Data'!$B1390,[1]Products!$A:$G,3,0)</f>
        <v>1378</v>
      </c>
      <c r="K8395" s="9">
        <f>'Consolidtaed Data'!$J1390*'Consolidtaed Data'!$H1390</f>
        <v>294</v>
      </c>
      <c r="L8395" s="9">
        <f>'Consolidtaed Data'!$I1390*'Consolidtaed Data'!$H1390</f>
        <v>368</v>
      </c>
      <c r="M8395" s="9">
        <f>'Consolidtaed Data'!$L1390-'Consolidtaed Data'!$K1390</f>
        <v>408</v>
      </c>
      <c r="N8395" s="9" t="str">
        <f>VLOOKUP('Consolidtaed Data'!$C1390,[1]Locations!$A:$O,2,0)</f>
        <v>Sacramento</v>
      </c>
      <c r="O8395" s="9" t="str">
        <f>VLOOKUP('Consolidtaed Data'!$D1390,'[1]Sales People'!$A:$B,2,0)</f>
        <v>Charles Harper</v>
      </c>
      <c r="P8395" s="9" t="str">
        <f>VLOOKUP('Consolidtaed Data'!$E1390,[1]Customers!$A:$B,2,0)</f>
        <v>Fred Evans</v>
      </c>
      <c r="Q8395" s="11">
        <f>WEEKDAY('Consolidtaed Data'!$F1390)</f>
        <v>1</v>
      </c>
      <c r="R8395" s="9">
        <f>MONTH('Consolidtaed Data'!$F1390)</f>
        <v>4</v>
      </c>
      <c r="S8395" s="9" t="str">
        <f>TEXT(Table3[[#This Row],[Purchase Date]],"MMMM")</f>
        <v>September</v>
      </c>
      <c r="T8395" s="9">
        <f>YEAR('Consolidtaed Data'!$F1390)</f>
        <v>2020</v>
      </c>
    </row>
    <row r="8396" spans="1:20" x14ac:dyDescent="0.3">
      <c r="A8396" s="9" t="s">
        <v>9422</v>
      </c>
      <c r="B8396" s="9" t="s">
        <v>238</v>
      </c>
      <c r="C8396" s="9" t="s">
        <v>173</v>
      </c>
      <c r="D8396" s="9" t="s">
        <v>161</v>
      </c>
      <c r="E8396" s="9" t="s">
        <v>1903</v>
      </c>
      <c r="F8396" s="12">
        <v>44469</v>
      </c>
      <c r="G8396" s="12" t="str">
        <f>VLOOKUP(Table3[[#This Row],[Product ID]],[1]Products!$A:$G,2,0)</f>
        <v>Product 49</v>
      </c>
      <c r="H8396" s="22">
        <v>2</v>
      </c>
      <c r="I8396" s="9">
        <f>VLOOKUP('Consolidtaed Data'!$B1520,[1]Products!$A:$G,4,0)</f>
        <v>603</v>
      </c>
      <c r="J8396" s="9">
        <f>VLOOKUP('Consolidtaed Data'!$B1520,[1]Products!$A:$G,3,0)</f>
        <v>416</v>
      </c>
      <c r="K8396" s="9">
        <f>'Consolidtaed Data'!$J1520*'Consolidtaed Data'!$H1520</f>
        <v>1434</v>
      </c>
      <c r="L8396" s="9">
        <f>'Consolidtaed Data'!$I1520*'Consolidtaed Data'!$H1520</f>
        <v>2658</v>
      </c>
      <c r="M8396" s="9">
        <f>'Consolidtaed Data'!$L1520-'Consolidtaed Data'!$K1520</f>
        <v>990</v>
      </c>
      <c r="N8396" s="9" t="str">
        <f>VLOOKUP('Consolidtaed Data'!$C1520,[1]Locations!$A:$O,2,0)</f>
        <v>Fairfield</v>
      </c>
      <c r="O8396" s="9" t="str">
        <f>VLOOKUP('Consolidtaed Data'!$D1520,'[1]Sales People'!$A:$B,2,0)</f>
        <v>Patrick Ruiz</v>
      </c>
      <c r="P8396" s="9" t="str">
        <f>VLOOKUP('Consolidtaed Data'!$E1520,[1]Customers!$A:$B,2,0)</f>
        <v>Jason Duncan</v>
      </c>
      <c r="Q8396" s="11">
        <f>WEEKDAY('Consolidtaed Data'!$F1520)</f>
        <v>4</v>
      </c>
      <c r="R8396" s="9">
        <f>MONTH('Consolidtaed Data'!$F1520)</f>
        <v>4</v>
      </c>
      <c r="S8396" s="9" t="str">
        <f>TEXT(Table3[[#This Row],[Purchase Date]],"MMMM")</f>
        <v>September</v>
      </c>
      <c r="T8396" s="9">
        <f>YEAR('Consolidtaed Data'!$F1520)</f>
        <v>2020</v>
      </c>
    </row>
    <row r="8397" spans="1:20" x14ac:dyDescent="0.3">
      <c r="A8397" s="9" t="s">
        <v>9423</v>
      </c>
      <c r="B8397" s="9" t="s">
        <v>7</v>
      </c>
      <c r="C8397" s="9" t="s">
        <v>12</v>
      </c>
      <c r="D8397" s="9" t="s">
        <v>80</v>
      </c>
      <c r="E8397" s="9" t="s">
        <v>2542</v>
      </c>
      <c r="F8397" s="12">
        <v>44469</v>
      </c>
      <c r="G8397" s="12" t="str">
        <f>VLOOKUP(Table3[[#This Row],[Product ID]],[1]Products!$A:$G,2,0)</f>
        <v>Product 77</v>
      </c>
      <c r="H8397" s="22">
        <v>2</v>
      </c>
      <c r="I8397" s="9">
        <f>VLOOKUP('Consolidtaed Data'!$B1569,[1]Products!$A:$G,4,0)</f>
        <v>1351</v>
      </c>
      <c r="J8397" s="9">
        <f>VLOOKUP('Consolidtaed Data'!$B1569,[1]Products!$A:$G,3,0)</f>
        <v>1108</v>
      </c>
      <c r="K8397" s="9">
        <f>'Consolidtaed Data'!$J1569*'Consolidtaed Data'!$H1569</f>
        <v>3873</v>
      </c>
      <c r="L8397" s="9">
        <f>'Consolidtaed Data'!$I1569*'Consolidtaed Data'!$H1569</f>
        <v>7173</v>
      </c>
      <c r="M8397" s="9">
        <f>'Consolidtaed Data'!$L1569-'Consolidtaed Data'!$K1569</f>
        <v>1024</v>
      </c>
      <c r="N8397" s="9" t="str">
        <f>VLOOKUP('Consolidtaed Data'!$C1569,[1]Locations!$A:$O,2,0)</f>
        <v>San Jose</v>
      </c>
      <c r="O8397" s="9" t="str">
        <f>VLOOKUP('Consolidtaed Data'!$D1569,'[1]Sales People'!$A:$B,2,0)</f>
        <v>Kenneth Fields</v>
      </c>
      <c r="P8397" s="9" t="str">
        <f>VLOOKUP('Consolidtaed Data'!$E1569,[1]Customers!$A:$B,2,0)</f>
        <v>Victor Lopez</v>
      </c>
      <c r="Q8397" s="11">
        <f>WEEKDAY('Consolidtaed Data'!$F1569)</f>
        <v>7</v>
      </c>
      <c r="R8397" s="9">
        <f>MONTH('Consolidtaed Data'!$F1569)</f>
        <v>4</v>
      </c>
      <c r="S8397" s="9" t="str">
        <f>TEXT(Table3[[#This Row],[Purchase Date]],"MMMM")</f>
        <v>September</v>
      </c>
      <c r="T8397" s="9">
        <f>YEAR('Consolidtaed Data'!$F1569)</f>
        <v>2020</v>
      </c>
    </row>
    <row r="8398" spans="1:20" x14ac:dyDescent="0.3">
      <c r="A8398" s="9" t="s">
        <v>9424</v>
      </c>
      <c r="B8398" s="9" t="s">
        <v>418</v>
      </c>
      <c r="C8398" s="9" t="s">
        <v>99</v>
      </c>
      <c r="D8398" s="9" t="s">
        <v>315</v>
      </c>
      <c r="E8398" s="9" t="s">
        <v>23</v>
      </c>
      <c r="F8398" s="12">
        <v>44469</v>
      </c>
      <c r="G8398" s="12" t="str">
        <f>VLOOKUP(Table3[[#This Row],[Product ID]],[1]Products!$A:$G,2,0)</f>
        <v>Product 82</v>
      </c>
      <c r="H8398" s="22">
        <v>1</v>
      </c>
      <c r="I8398" s="9">
        <f>VLOOKUP('Consolidtaed Data'!$B1942,[1]Products!$A:$G,4,0)</f>
        <v>217</v>
      </c>
      <c r="J8398" s="9">
        <f>VLOOKUP('Consolidtaed Data'!$B1942,[1]Products!$A:$G,3,0)</f>
        <v>171</v>
      </c>
      <c r="K8398" s="9">
        <f>'Consolidtaed Data'!$J1942*'Consolidtaed Data'!$H1942</f>
        <v>971</v>
      </c>
      <c r="L8398" s="9">
        <f>'Consolidtaed Data'!$I1942*'Consolidtaed Data'!$H1942</f>
        <v>1494</v>
      </c>
      <c r="M8398" s="9">
        <f>'Consolidtaed Data'!$L1942-'Consolidtaed Data'!$K1942</f>
        <v>1472</v>
      </c>
      <c r="N8398" s="9" t="str">
        <f>VLOOKUP('Consolidtaed Data'!$C1942,[1]Locations!$A:$O,2,0)</f>
        <v>Corona</v>
      </c>
      <c r="O8398" s="9" t="str">
        <f>VLOOKUP('Consolidtaed Data'!$D1942,'[1]Sales People'!$A:$B,2,0)</f>
        <v>Carl Elliott</v>
      </c>
      <c r="P8398" s="9" t="str">
        <f>VLOOKUP('Consolidtaed Data'!$E1942,[1]Customers!$A:$B,2,0)</f>
        <v>Phillip Tucker</v>
      </c>
      <c r="Q8398" s="11">
        <f>WEEKDAY('Consolidtaed Data'!$F1942)</f>
        <v>5</v>
      </c>
      <c r="R8398" s="9">
        <f>MONTH('Consolidtaed Data'!$F1942)</f>
        <v>5</v>
      </c>
      <c r="S8398" s="9" t="str">
        <f>TEXT(Table3[[#This Row],[Purchase Date]],"MMMM")</f>
        <v>September</v>
      </c>
      <c r="T8398" s="9">
        <f>YEAR('Consolidtaed Data'!$F1942)</f>
        <v>2020</v>
      </c>
    </row>
    <row r="8399" spans="1:20" x14ac:dyDescent="0.3">
      <c r="A8399" s="9" t="s">
        <v>9425</v>
      </c>
      <c r="B8399" s="9" t="s">
        <v>981</v>
      </c>
      <c r="C8399" s="9" t="s">
        <v>223</v>
      </c>
      <c r="D8399" s="9" t="s">
        <v>174</v>
      </c>
      <c r="E8399" s="9" t="s">
        <v>323</v>
      </c>
      <c r="F8399" s="12">
        <v>44469</v>
      </c>
      <c r="G8399" s="12" t="str">
        <f>VLOOKUP(Table3[[#This Row],[Product ID]],[1]Products!$A:$G,2,0)</f>
        <v>Product 3</v>
      </c>
      <c r="H8399" s="22">
        <v>2</v>
      </c>
      <c r="I8399" s="9">
        <f>VLOOKUP('Consolidtaed Data'!$B2240,[1]Products!$A:$G,4,0)</f>
        <v>2241</v>
      </c>
      <c r="J8399" s="9">
        <f>VLOOKUP('Consolidtaed Data'!$B2240,[1]Products!$A:$G,3,0)</f>
        <v>1367</v>
      </c>
      <c r="K8399" s="9">
        <f>'Consolidtaed Data'!$J2240*'Consolidtaed Data'!$H2240</f>
        <v>3884</v>
      </c>
      <c r="L8399" s="9">
        <f>'Consolidtaed Data'!$I2240*'Consolidtaed Data'!$H2240</f>
        <v>5976</v>
      </c>
      <c r="M8399" s="9">
        <f>'Consolidtaed Data'!$L2240-'Consolidtaed Data'!$K2240</f>
        <v>3308</v>
      </c>
      <c r="N8399" s="9" t="str">
        <f>VLOOKUP('Consolidtaed Data'!$C2240,[1]Locations!$A:$O,2,0)</f>
        <v>Burbank</v>
      </c>
      <c r="O8399" s="9" t="str">
        <f>VLOOKUP('Consolidtaed Data'!$D2240,'[1]Sales People'!$A:$B,2,0)</f>
        <v>Roger Robertson</v>
      </c>
      <c r="P8399" s="9" t="str">
        <f>VLOOKUP('Consolidtaed Data'!$E2240,[1]Customers!$A:$B,2,0)</f>
        <v>Joshua Hunt</v>
      </c>
      <c r="Q8399" s="11">
        <f>WEEKDAY('Consolidtaed Data'!$F2240)</f>
        <v>7</v>
      </c>
      <c r="R8399" s="9">
        <f>MONTH('Consolidtaed Data'!$F2240)</f>
        <v>6</v>
      </c>
      <c r="S8399" s="9" t="str">
        <f>TEXT(Table3[[#This Row],[Purchase Date]],"MMMM")</f>
        <v>September</v>
      </c>
      <c r="T8399" s="9">
        <f>YEAR('Consolidtaed Data'!$F2240)</f>
        <v>2020</v>
      </c>
    </row>
    <row r="8400" spans="1:20" x14ac:dyDescent="0.3">
      <c r="A8400" s="9" t="s">
        <v>9426</v>
      </c>
      <c r="B8400" s="9" t="s">
        <v>582</v>
      </c>
      <c r="C8400" s="9" t="s">
        <v>319</v>
      </c>
      <c r="D8400" s="9" t="s">
        <v>143</v>
      </c>
      <c r="E8400" s="9" t="s">
        <v>606</v>
      </c>
      <c r="F8400" s="12">
        <v>44469</v>
      </c>
      <c r="G8400" s="12" t="str">
        <f>VLOOKUP(Table3[[#This Row],[Product ID]],[1]Products!$A:$G,2,0)</f>
        <v>Product 58</v>
      </c>
      <c r="H8400" s="22">
        <v>1</v>
      </c>
      <c r="I8400" s="9">
        <f>VLOOKUP('Consolidtaed Data'!$B2593,[1]Products!$A:$G,4,0)</f>
        <v>556</v>
      </c>
      <c r="J8400" s="9">
        <f>VLOOKUP('Consolidtaed Data'!$B2593,[1]Products!$A:$G,3,0)</f>
        <v>395</v>
      </c>
      <c r="K8400" s="9">
        <f>'Consolidtaed Data'!$J2593*'Consolidtaed Data'!$H2593</f>
        <v>752</v>
      </c>
      <c r="L8400" s="9">
        <f>'Consolidtaed Data'!$I2593*'Consolidtaed Data'!$H2593</f>
        <v>916</v>
      </c>
      <c r="M8400" s="9">
        <f>'Consolidtaed Data'!$L2593-'Consolidtaed Data'!$K2593</f>
        <v>1818</v>
      </c>
      <c r="N8400" s="9" t="str">
        <f>VLOOKUP('Consolidtaed Data'!$C2593,[1]Locations!$A:$O,2,0)</f>
        <v>Palmdale</v>
      </c>
      <c r="O8400" s="9" t="str">
        <f>VLOOKUP('Consolidtaed Data'!$D2593,'[1]Sales People'!$A:$B,2,0)</f>
        <v>Fred Robertson</v>
      </c>
      <c r="P8400" s="9" t="str">
        <f>VLOOKUP('Consolidtaed Data'!$E2593,[1]Customers!$A:$B,2,0)</f>
        <v>Jerry Smith</v>
      </c>
      <c r="Q8400" s="11">
        <f>WEEKDAY('Consolidtaed Data'!$F2593)</f>
        <v>3</v>
      </c>
      <c r="R8400" s="9">
        <f>MONTH('Consolidtaed Data'!$F2593)</f>
        <v>7</v>
      </c>
      <c r="S8400" s="9" t="str">
        <f>TEXT(Table3[[#This Row],[Purchase Date]],"MMMM")</f>
        <v>September</v>
      </c>
      <c r="T8400" s="9">
        <f>YEAR('Consolidtaed Data'!$F2593)</f>
        <v>2020</v>
      </c>
    </row>
    <row r="8401" spans="1:20" x14ac:dyDescent="0.3">
      <c r="A8401" s="9" t="s">
        <v>9427</v>
      </c>
      <c r="B8401" s="9" t="s">
        <v>125</v>
      </c>
      <c r="C8401" s="9" t="s">
        <v>169</v>
      </c>
      <c r="D8401" s="9" t="s">
        <v>22</v>
      </c>
      <c r="E8401" s="9" t="s">
        <v>505</v>
      </c>
      <c r="F8401" s="12">
        <v>44469</v>
      </c>
      <c r="G8401" s="12" t="str">
        <f>VLOOKUP(Table3[[#This Row],[Product ID]],[1]Products!$A:$G,2,0)</f>
        <v>Product 40</v>
      </c>
      <c r="H8401" s="22">
        <v>1</v>
      </c>
      <c r="I8401" s="9">
        <f>VLOOKUP('Consolidtaed Data'!$B2761,[1]Products!$A:$G,4,0)</f>
        <v>1500</v>
      </c>
      <c r="J8401" s="9">
        <f>VLOOKUP('Consolidtaed Data'!$B2761,[1]Products!$A:$G,3,0)</f>
        <v>900</v>
      </c>
      <c r="K8401" s="9">
        <f>'Consolidtaed Data'!$J2761*'Consolidtaed Data'!$H2761</f>
        <v>1572</v>
      </c>
      <c r="L8401" s="9">
        <f>'Consolidtaed Data'!$I2761*'Consolidtaed Data'!$H2761</f>
        <v>1894</v>
      </c>
      <c r="M8401" s="9">
        <f>'Consolidtaed Data'!$L2761-'Consolidtaed Data'!$K2761</f>
        <v>120</v>
      </c>
      <c r="N8401" s="9" t="str">
        <f>VLOOKUP('Consolidtaed Data'!$C2761,[1]Locations!$A:$O,2,0)</f>
        <v>Antioch</v>
      </c>
      <c r="O8401" s="9" t="str">
        <f>VLOOKUP('Consolidtaed Data'!$D2761,'[1]Sales People'!$A:$B,2,0)</f>
        <v>Justin Lynch</v>
      </c>
      <c r="P8401" s="9" t="str">
        <f>VLOOKUP('Consolidtaed Data'!$E2761,[1]Customers!$A:$B,2,0)</f>
        <v>Craig Mills</v>
      </c>
      <c r="Q8401" s="11">
        <f>WEEKDAY('Consolidtaed Data'!$F2761)</f>
        <v>3</v>
      </c>
      <c r="R8401" s="9">
        <f>MONTH('Consolidtaed Data'!$F2761)</f>
        <v>7</v>
      </c>
      <c r="S8401" s="9" t="str">
        <f>TEXT(Table3[[#This Row],[Purchase Date]],"MMMM")</f>
        <v>September</v>
      </c>
      <c r="T8401" s="9">
        <f>YEAR('Consolidtaed Data'!$F2761)</f>
        <v>2020</v>
      </c>
    </row>
    <row r="8402" spans="1:20" x14ac:dyDescent="0.3">
      <c r="A8402" s="9" t="s">
        <v>9428</v>
      </c>
      <c r="B8402" s="9" t="s">
        <v>93</v>
      </c>
      <c r="C8402" s="9" t="s">
        <v>140</v>
      </c>
      <c r="D8402" s="9" t="s">
        <v>80</v>
      </c>
      <c r="E8402" s="9" t="s">
        <v>1563</v>
      </c>
      <c r="F8402" s="12">
        <v>44469</v>
      </c>
      <c r="G8402" s="12" t="str">
        <f>VLOOKUP(Table3[[#This Row],[Product ID]],[1]Products!$A:$G,2,0)</f>
        <v>Product 71</v>
      </c>
      <c r="H8402" s="22">
        <v>4</v>
      </c>
      <c r="I8402" s="9">
        <f>VLOOKUP('Consolidtaed Data'!$B2773,[1]Products!$A:$G,4,0)</f>
        <v>1972</v>
      </c>
      <c r="J8402" s="9">
        <f>VLOOKUP('Consolidtaed Data'!$B2773,[1]Products!$A:$G,3,0)</f>
        <v>1321</v>
      </c>
      <c r="K8402" s="9">
        <f>'Consolidtaed Data'!$J2773*'Consolidtaed Data'!$H2773</f>
        <v>1572</v>
      </c>
      <c r="L8402" s="9">
        <f>'Consolidtaed Data'!$I2773*'Consolidtaed Data'!$H2773</f>
        <v>1894</v>
      </c>
      <c r="M8402" s="9">
        <f>'Consolidtaed Data'!$L2773-'Consolidtaed Data'!$K2773</f>
        <v>696</v>
      </c>
      <c r="N8402" s="9" t="str">
        <f>VLOOKUP('Consolidtaed Data'!$C2773,[1]Locations!$A:$O,2,0)</f>
        <v>Corona</v>
      </c>
      <c r="O8402" s="9" t="str">
        <f>VLOOKUP('Consolidtaed Data'!$D2773,'[1]Sales People'!$A:$B,2,0)</f>
        <v>Scott Mason</v>
      </c>
      <c r="P8402" s="9" t="str">
        <f>VLOOKUP('Consolidtaed Data'!$E2773,[1]Customers!$A:$B,2,0)</f>
        <v>Michael Hill</v>
      </c>
      <c r="Q8402" s="11">
        <f>WEEKDAY('Consolidtaed Data'!$F2773)</f>
        <v>4</v>
      </c>
      <c r="R8402" s="9">
        <f>MONTH('Consolidtaed Data'!$F2773)</f>
        <v>7</v>
      </c>
      <c r="S8402" s="9" t="str">
        <f>TEXT(Table3[[#This Row],[Purchase Date]],"MMMM")</f>
        <v>September</v>
      </c>
      <c r="T8402" s="9">
        <f>YEAR('Consolidtaed Data'!$F2773)</f>
        <v>2020</v>
      </c>
    </row>
    <row r="8403" spans="1:20" x14ac:dyDescent="0.3">
      <c r="A8403" s="9" t="s">
        <v>9429</v>
      </c>
      <c r="B8403" s="9" t="s">
        <v>103</v>
      </c>
      <c r="C8403" s="9" t="s">
        <v>439</v>
      </c>
      <c r="D8403" s="9" t="s">
        <v>329</v>
      </c>
      <c r="E8403" s="9" t="s">
        <v>1042</v>
      </c>
      <c r="F8403" s="12">
        <v>44469</v>
      </c>
      <c r="G8403" s="12" t="str">
        <f>VLOOKUP(Table3[[#This Row],[Product ID]],[1]Products!$A:$G,2,0)</f>
        <v>Product 44</v>
      </c>
      <c r="H8403" s="22">
        <v>1</v>
      </c>
      <c r="I8403" s="9">
        <f>VLOOKUP('Consolidtaed Data'!$B2837,[1]Products!$A:$G,4,0)</f>
        <v>2396</v>
      </c>
      <c r="J8403" s="9">
        <f>VLOOKUP('Consolidtaed Data'!$B2837,[1]Products!$A:$G,3,0)</f>
        <v>1965</v>
      </c>
      <c r="K8403" s="9">
        <f>'Consolidtaed Data'!$J2837*'Consolidtaed Data'!$H2837</f>
        <v>294</v>
      </c>
      <c r="L8403" s="9">
        <f>'Consolidtaed Data'!$I2837*'Consolidtaed Data'!$H2837</f>
        <v>368</v>
      </c>
      <c r="M8403" s="9">
        <f>'Consolidtaed Data'!$L2837-'Consolidtaed Data'!$K2837</f>
        <v>274</v>
      </c>
      <c r="N8403" s="9" t="str">
        <f>VLOOKUP('Consolidtaed Data'!$C2837,[1]Locations!$A:$O,2,0)</f>
        <v>Stockton</v>
      </c>
      <c r="O8403" s="9" t="str">
        <f>VLOOKUP('Consolidtaed Data'!$D2837,'[1]Sales People'!$A:$B,2,0)</f>
        <v>Fred Robertson</v>
      </c>
      <c r="P8403" s="9" t="str">
        <f>VLOOKUP('Consolidtaed Data'!$E2837,[1]Customers!$A:$B,2,0)</f>
        <v>Gerald Palmer</v>
      </c>
      <c r="Q8403" s="11">
        <f>WEEKDAY('Consolidtaed Data'!$F2837)</f>
        <v>2</v>
      </c>
      <c r="R8403" s="9">
        <f>MONTH('Consolidtaed Data'!$F2837)</f>
        <v>7</v>
      </c>
      <c r="S8403" s="9" t="str">
        <f>TEXT(Table3[[#This Row],[Purchase Date]],"MMMM")</f>
        <v>September</v>
      </c>
      <c r="T8403" s="9">
        <f>YEAR('Consolidtaed Data'!$F2837)</f>
        <v>2020</v>
      </c>
    </row>
    <row r="8404" spans="1:20" x14ac:dyDescent="0.3">
      <c r="A8404" s="9" t="s">
        <v>9430</v>
      </c>
      <c r="B8404" s="9" t="s">
        <v>38</v>
      </c>
      <c r="C8404" s="9" t="s">
        <v>412</v>
      </c>
      <c r="D8404" s="9" t="s">
        <v>87</v>
      </c>
      <c r="E8404" s="9" t="s">
        <v>710</v>
      </c>
      <c r="F8404" s="12">
        <v>44469</v>
      </c>
      <c r="G8404" s="12" t="str">
        <f>VLOOKUP(Table3[[#This Row],[Product ID]],[1]Products!$A:$G,2,0)</f>
        <v>Product 25</v>
      </c>
      <c r="H8404" s="22">
        <v>1</v>
      </c>
      <c r="I8404" s="9">
        <f>VLOOKUP('Consolidtaed Data'!$B2871,[1]Products!$A:$G,4,0)</f>
        <v>1119</v>
      </c>
      <c r="J8404" s="9">
        <f>VLOOKUP('Consolidtaed Data'!$B2871,[1]Products!$A:$G,3,0)</f>
        <v>683</v>
      </c>
      <c r="K8404" s="9">
        <f>'Consolidtaed Data'!$J2871*'Consolidtaed Data'!$H2871</f>
        <v>1167</v>
      </c>
      <c r="L8404" s="9">
        <f>'Consolidtaed Data'!$I2871*'Consolidtaed Data'!$H2871</f>
        <v>1911</v>
      </c>
      <c r="M8404" s="9">
        <f>'Consolidtaed Data'!$L2871-'Consolidtaed Data'!$K2871</f>
        <v>1508</v>
      </c>
      <c r="N8404" s="9" t="str">
        <f>VLOOKUP('Consolidtaed Data'!$C2871,[1]Locations!$A:$O,2,0)</f>
        <v>Murrieta</v>
      </c>
      <c r="O8404" s="9" t="str">
        <f>VLOOKUP('Consolidtaed Data'!$D2871,'[1]Sales People'!$A:$B,2,0)</f>
        <v>Robert Reed</v>
      </c>
      <c r="P8404" s="9" t="str">
        <f>VLOOKUP('Consolidtaed Data'!$E2871,[1]Customers!$A:$B,2,0)</f>
        <v>Raymond Arnold</v>
      </c>
      <c r="Q8404" s="11">
        <f>WEEKDAY('Consolidtaed Data'!$F2871)</f>
        <v>4</v>
      </c>
      <c r="R8404" s="9">
        <f>MONTH('Consolidtaed Data'!$F2871)</f>
        <v>7</v>
      </c>
      <c r="S8404" s="9" t="str">
        <f>TEXT(Table3[[#This Row],[Purchase Date]],"MMMM")</f>
        <v>September</v>
      </c>
      <c r="T8404" s="9">
        <f>YEAR('Consolidtaed Data'!$F2871)</f>
        <v>2020</v>
      </c>
    </row>
    <row r="8405" spans="1:20" x14ac:dyDescent="0.3">
      <c r="A8405" s="9" t="s">
        <v>9431</v>
      </c>
      <c r="B8405" s="9" t="s">
        <v>336</v>
      </c>
      <c r="C8405" s="9" t="s">
        <v>423</v>
      </c>
      <c r="D8405" s="9" t="s">
        <v>46</v>
      </c>
      <c r="E8405" s="9" t="s">
        <v>1069</v>
      </c>
      <c r="F8405" s="12">
        <v>44469</v>
      </c>
      <c r="G8405" s="12" t="str">
        <f>VLOOKUP(Table3[[#This Row],[Product ID]],[1]Products!$A:$G,2,0)</f>
        <v>Product 78</v>
      </c>
      <c r="H8405" s="22">
        <v>2</v>
      </c>
      <c r="I8405" s="9">
        <f>VLOOKUP('Consolidtaed Data'!$B2919,[1]Products!$A:$G,4,0)</f>
        <v>1526</v>
      </c>
      <c r="J8405" s="9">
        <f>VLOOKUP('Consolidtaed Data'!$B2919,[1]Products!$A:$G,3,0)</f>
        <v>1251</v>
      </c>
      <c r="K8405" s="9">
        <f>'Consolidtaed Data'!$J2919*'Consolidtaed Data'!$H2919</f>
        <v>584</v>
      </c>
      <c r="L8405" s="9">
        <f>'Consolidtaed Data'!$I2919*'Consolidtaed Data'!$H2919</f>
        <v>913</v>
      </c>
      <c r="M8405" s="9">
        <f>'Consolidtaed Data'!$L2919-'Consolidtaed Data'!$K2919</f>
        <v>107</v>
      </c>
      <c r="N8405" s="9" t="str">
        <f>VLOOKUP('Consolidtaed Data'!$C2919,[1]Locations!$A:$O,2,0)</f>
        <v>Norwalk</v>
      </c>
      <c r="O8405" s="9" t="str">
        <f>VLOOKUP('Consolidtaed Data'!$D2919,'[1]Sales People'!$A:$B,2,0)</f>
        <v>Robert Reed</v>
      </c>
      <c r="P8405" s="9" t="str">
        <f>VLOOKUP('Consolidtaed Data'!$E2919,[1]Customers!$A:$B,2,0)</f>
        <v>Anthony Simpson</v>
      </c>
      <c r="Q8405" s="11">
        <f>WEEKDAY('Consolidtaed Data'!$F2919)</f>
        <v>7</v>
      </c>
      <c r="R8405" s="9">
        <f>MONTH('Consolidtaed Data'!$F2919)</f>
        <v>8</v>
      </c>
      <c r="S8405" s="9" t="str">
        <f>TEXT(Table3[[#This Row],[Purchase Date]],"MMMM")</f>
        <v>September</v>
      </c>
      <c r="T8405" s="9">
        <f>YEAR('Consolidtaed Data'!$F2919)</f>
        <v>2020</v>
      </c>
    </row>
    <row r="8406" spans="1:20" x14ac:dyDescent="0.3">
      <c r="A8406" s="9" t="s">
        <v>9432</v>
      </c>
      <c r="B8406" s="9" t="s">
        <v>41</v>
      </c>
      <c r="C8406" s="9" t="s">
        <v>347</v>
      </c>
      <c r="D8406" s="9" t="s">
        <v>56</v>
      </c>
      <c r="E8406" s="9" t="s">
        <v>803</v>
      </c>
      <c r="F8406" s="12">
        <v>44469</v>
      </c>
      <c r="G8406" s="12" t="str">
        <f>VLOOKUP(Table3[[#This Row],[Product ID]],[1]Products!$A:$G,2,0)</f>
        <v>Product 11</v>
      </c>
      <c r="H8406" s="22">
        <v>1</v>
      </c>
      <c r="I8406" s="9">
        <f>VLOOKUP('Consolidtaed Data'!$B3003,[1]Products!$A:$G,4,0)</f>
        <v>1743</v>
      </c>
      <c r="J8406" s="9">
        <f>VLOOKUP('Consolidtaed Data'!$B3003,[1]Products!$A:$G,3,0)</f>
        <v>872</v>
      </c>
      <c r="K8406" s="9">
        <f>'Consolidtaed Data'!$J3003*'Consolidtaed Data'!$H3003</f>
        <v>1397</v>
      </c>
      <c r="L8406" s="9">
        <f>'Consolidtaed Data'!$I3003*'Consolidtaed Data'!$H3003</f>
        <v>1967</v>
      </c>
      <c r="M8406" s="9">
        <f>'Consolidtaed Data'!$L3003-'Consolidtaed Data'!$K3003</f>
        <v>376</v>
      </c>
      <c r="N8406" s="9" t="str">
        <f>VLOOKUP('Consolidtaed Data'!$C3003,[1]Locations!$A:$O,2,0)</f>
        <v>Lancaster</v>
      </c>
      <c r="O8406" s="9" t="str">
        <f>VLOOKUP('Consolidtaed Data'!$D3003,'[1]Sales People'!$A:$B,2,0)</f>
        <v>Charles Harper</v>
      </c>
      <c r="P8406" s="9" t="str">
        <f>VLOOKUP('Consolidtaed Data'!$E3003,[1]Customers!$A:$B,2,0)</f>
        <v>Thomas Gonzales</v>
      </c>
      <c r="Q8406" s="11">
        <f>WEEKDAY('Consolidtaed Data'!$F3003)</f>
        <v>7</v>
      </c>
      <c r="R8406" s="9">
        <f>MONTH('Consolidtaed Data'!$F3003)</f>
        <v>8</v>
      </c>
      <c r="S8406" s="9" t="str">
        <f>TEXT(Table3[[#This Row],[Purchase Date]],"MMMM")</f>
        <v>September</v>
      </c>
      <c r="T8406" s="9">
        <f>YEAR('Consolidtaed Data'!$F3003)</f>
        <v>2020</v>
      </c>
    </row>
    <row r="8407" spans="1:20" x14ac:dyDescent="0.3">
      <c r="A8407" s="9" t="s">
        <v>9433</v>
      </c>
      <c r="B8407" s="9" t="s">
        <v>156</v>
      </c>
      <c r="C8407" s="9" t="s">
        <v>420</v>
      </c>
      <c r="D8407" s="9" t="s">
        <v>206</v>
      </c>
      <c r="E8407" s="9" t="s">
        <v>1465</v>
      </c>
      <c r="F8407" s="12">
        <v>44470</v>
      </c>
      <c r="G8407" s="12" t="str">
        <f>VLOOKUP(Table3[[#This Row],[Product ID]],[1]Products!$A:$G,2,0)</f>
        <v>Product 21</v>
      </c>
      <c r="H8407" s="22">
        <v>1</v>
      </c>
      <c r="I8407" s="9">
        <f>VLOOKUP('Consolidtaed Data'!$B671,[1]Products!$A:$G,4,0)</f>
        <v>1077</v>
      </c>
      <c r="J8407" s="9">
        <f>VLOOKUP('Consolidtaed Data'!$B671,[1]Products!$A:$G,3,0)</f>
        <v>732</v>
      </c>
      <c r="K8407" s="9">
        <f>'Consolidtaed Data'!$J671*'Consolidtaed Data'!$H671</f>
        <v>22</v>
      </c>
      <c r="L8407" s="9">
        <f>'Consolidtaed Data'!$I671*'Consolidtaed Data'!$H671</f>
        <v>35</v>
      </c>
      <c r="M8407" s="9">
        <f>'Consolidtaed Data'!$L671-'Consolidtaed Data'!$K671</f>
        <v>451</v>
      </c>
      <c r="N8407" s="9" t="str">
        <f>VLOOKUP('Consolidtaed Data'!$C671,[1]Locations!$A:$O,2,0)</f>
        <v>Moreno Valley</v>
      </c>
      <c r="O8407" s="9" t="str">
        <f>VLOOKUP('Consolidtaed Data'!$D671,'[1]Sales People'!$A:$B,2,0)</f>
        <v>Brian Thomas</v>
      </c>
      <c r="P8407" s="9" t="str">
        <f>VLOOKUP('Consolidtaed Data'!$E671,[1]Customers!$A:$B,2,0)</f>
        <v>Ryan Ruiz</v>
      </c>
      <c r="Q8407" s="11">
        <f>WEEKDAY('Consolidtaed Data'!$F671)</f>
        <v>2</v>
      </c>
      <c r="R8407" s="9">
        <f>MONTH('Consolidtaed Data'!$F671)</f>
        <v>2</v>
      </c>
      <c r="S8407" s="9" t="str">
        <f>TEXT(Table3[[#This Row],[Purchase Date]],"MMMM")</f>
        <v>October</v>
      </c>
      <c r="T8407" s="9">
        <f>YEAR('Consolidtaed Data'!$F671)</f>
        <v>2020</v>
      </c>
    </row>
    <row r="8408" spans="1:20" x14ac:dyDescent="0.3">
      <c r="A8408" s="9" t="s">
        <v>9434</v>
      </c>
      <c r="B8408" s="9" t="s">
        <v>531</v>
      </c>
      <c r="C8408" s="9" t="s">
        <v>122</v>
      </c>
      <c r="D8408" s="9" t="s">
        <v>17</v>
      </c>
      <c r="E8408" s="9" t="s">
        <v>137</v>
      </c>
      <c r="F8408" s="12">
        <v>44470</v>
      </c>
      <c r="G8408" s="12" t="str">
        <f>VLOOKUP(Table3[[#This Row],[Product ID]],[1]Products!$A:$G,2,0)</f>
        <v>Product 62</v>
      </c>
      <c r="H8408" s="22">
        <v>2</v>
      </c>
      <c r="I8408" s="9">
        <f>VLOOKUP('Consolidtaed Data'!$B2557,[1]Products!$A:$G,4,0)</f>
        <v>603</v>
      </c>
      <c r="J8408" s="9">
        <f>VLOOKUP('Consolidtaed Data'!$B2557,[1]Products!$A:$G,3,0)</f>
        <v>416</v>
      </c>
      <c r="K8408" s="9">
        <f>'Consolidtaed Data'!$J2557*'Consolidtaed Data'!$H2557</f>
        <v>1432</v>
      </c>
      <c r="L8408" s="9">
        <f>'Consolidtaed Data'!$I2557*'Consolidtaed Data'!$H2557</f>
        <v>2384</v>
      </c>
      <c r="M8408" s="9">
        <f>'Consolidtaed Data'!$L2557-'Consolidtaed Data'!$K2557</f>
        <v>1353</v>
      </c>
      <c r="N8408" s="9" t="str">
        <f>VLOOKUP('Consolidtaed Data'!$C2557,[1]Locations!$A:$O,2,0)</f>
        <v>Moreno Valley</v>
      </c>
      <c r="O8408" s="9" t="str">
        <f>VLOOKUP('Consolidtaed Data'!$D2557,'[1]Sales People'!$A:$B,2,0)</f>
        <v>Ryan Welch</v>
      </c>
      <c r="P8408" s="9" t="str">
        <f>VLOOKUP('Consolidtaed Data'!$E2557,[1]Customers!$A:$B,2,0)</f>
        <v>Todd Watson</v>
      </c>
      <c r="Q8408" s="11">
        <f>WEEKDAY('Consolidtaed Data'!$F2557)</f>
        <v>1</v>
      </c>
      <c r="R8408" s="9">
        <f>MONTH('Consolidtaed Data'!$F2557)</f>
        <v>7</v>
      </c>
      <c r="S8408" s="9" t="str">
        <f>TEXT(Table3[[#This Row],[Purchase Date]],"MMMM")</f>
        <v>October</v>
      </c>
      <c r="T8408" s="9">
        <f>YEAR('Consolidtaed Data'!$F2557)</f>
        <v>2020</v>
      </c>
    </row>
    <row r="8409" spans="1:20" x14ac:dyDescent="0.3">
      <c r="A8409" s="9" t="s">
        <v>9435</v>
      </c>
      <c r="B8409" s="9" t="s">
        <v>204</v>
      </c>
      <c r="C8409" s="9" t="s">
        <v>344</v>
      </c>
      <c r="D8409" s="9" t="s">
        <v>329</v>
      </c>
      <c r="E8409" s="9" t="s">
        <v>189</v>
      </c>
      <c r="F8409" s="12">
        <v>44470</v>
      </c>
      <c r="G8409" s="12" t="str">
        <f>VLOOKUP(Table3[[#This Row],[Product ID]],[1]Products!$A:$G,2,0)</f>
        <v>Product 101</v>
      </c>
      <c r="H8409" s="22">
        <v>2</v>
      </c>
      <c r="I8409" s="9">
        <f>VLOOKUP('Consolidtaed Data'!$B2902,[1]Products!$A:$G,4,0)</f>
        <v>1526</v>
      </c>
      <c r="J8409" s="9">
        <f>VLOOKUP('Consolidtaed Data'!$B2902,[1]Products!$A:$G,3,0)</f>
        <v>1251</v>
      </c>
      <c r="K8409" s="9">
        <f>'Consolidtaed Data'!$J2902*'Consolidtaed Data'!$H2902</f>
        <v>1397</v>
      </c>
      <c r="L8409" s="9">
        <f>'Consolidtaed Data'!$I2902*'Consolidtaed Data'!$H2902</f>
        <v>1967</v>
      </c>
      <c r="M8409" s="9">
        <f>'Consolidtaed Data'!$L2902-'Consolidtaed Data'!$K2902</f>
        <v>902</v>
      </c>
      <c r="N8409" s="9" t="str">
        <f>VLOOKUP('Consolidtaed Data'!$C2902,[1]Locations!$A:$O,2,0)</f>
        <v>Concord</v>
      </c>
      <c r="O8409" s="9" t="str">
        <f>VLOOKUP('Consolidtaed Data'!$D2902,'[1]Sales People'!$A:$B,2,0)</f>
        <v>Kenneth Bradley</v>
      </c>
      <c r="P8409" s="9" t="str">
        <f>VLOOKUP('Consolidtaed Data'!$E2902,[1]Customers!$A:$B,2,0)</f>
        <v>Anthony Parker</v>
      </c>
      <c r="Q8409" s="11">
        <f>WEEKDAY('Consolidtaed Data'!$F2902)</f>
        <v>6</v>
      </c>
      <c r="R8409" s="9">
        <f>MONTH('Consolidtaed Data'!$F2902)</f>
        <v>7</v>
      </c>
      <c r="S8409" s="9" t="str">
        <f>TEXT(Table3[[#This Row],[Purchase Date]],"MMMM")</f>
        <v>October</v>
      </c>
      <c r="T8409" s="9">
        <f>YEAR('Consolidtaed Data'!$F2902)</f>
        <v>2020</v>
      </c>
    </row>
    <row r="8410" spans="1:20" x14ac:dyDescent="0.3">
      <c r="A8410" s="9" t="s">
        <v>9436</v>
      </c>
      <c r="B8410" s="9" t="s">
        <v>712</v>
      </c>
      <c r="C8410" s="9" t="s">
        <v>253</v>
      </c>
      <c r="D8410" s="9" t="s">
        <v>153</v>
      </c>
      <c r="E8410" s="9" t="s">
        <v>584</v>
      </c>
      <c r="F8410" s="12">
        <v>44470</v>
      </c>
      <c r="G8410" s="12" t="str">
        <f>VLOOKUP(Table3[[#This Row],[Product ID]],[1]Products!$A:$G,2,0)</f>
        <v>Product 32</v>
      </c>
      <c r="H8410" s="22">
        <v>2</v>
      </c>
      <c r="I8410" s="9">
        <f>VLOOKUP('Consolidtaed Data'!$B3343,[1]Products!$A:$G,4,0)</f>
        <v>112</v>
      </c>
      <c r="J8410" s="9">
        <f>VLOOKUP('Consolidtaed Data'!$B3343,[1]Products!$A:$G,3,0)</f>
        <v>90</v>
      </c>
      <c r="K8410" s="9">
        <f>'Consolidtaed Data'!$J3343*'Consolidtaed Data'!$H3343</f>
        <v>971</v>
      </c>
      <c r="L8410" s="9">
        <f>'Consolidtaed Data'!$I3343*'Consolidtaed Data'!$H3343</f>
        <v>1798</v>
      </c>
      <c r="M8410" s="9">
        <f>'Consolidtaed Data'!$L3343-'Consolidtaed Data'!$K3343</f>
        <v>180</v>
      </c>
      <c r="N8410" s="9" t="str">
        <f>VLOOKUP('Consolidtaed Data'!$C3343,[1]Locations!$A:$O,2,0)</f>
        <v>Fontana</v>
      </c>
      <c r="O8410" s="9" t="str">
        <f>VLOOKUP('Consolidtaed Data'!$D3343,'[1]Sales People'!$A:$B,2,0)</f>
        <v>Fred Robertson</v>
      </c>
      <c r="P8410" s="9" t="str">
        <f>VLOOKUP('Consolidtaed Data'!$E3343,[1]Customers!$A:$B,2,0)</f>
        <v>Antonio Diaz</v>
      </c>
      <c r="Q8410" s="11">
        <f>WEEKDAY('Consolidtaed Data'!$F3343)</f>
        <v>5</v>
      </c>
      <c r="R8410" s="9">
        <f>MONTH('Consolidtaed Data'!$F3343)</f>
        <v>9</v>
      </c>
      <c r="S8410" s="9" t="str">
        <f>TEXT(Table3[[#This Row],[Purchase Date]],"MMMM")</f>
        <v>October</v>
      </c>
      <c r="T8410" s="9">
        <f>YEAR('Consolidtaed Data'!$F3343)</f>
        <v>2020</v>
      </c>
    </row>
    <row r="8411" spans="1:20" x14ac:dyDescent="0.3">
      <c r="A8411" s="9" t="s">
        <v>9437</v>
      </c>
      <c r="B8411" s="9" t="s">
        <v>79</v>
      </c>
      <c r="C8411" s="9" t="s">
        <v>231</v>
      </c>
      <c r="D8411" s="9" t="s">
        <v>73</v>
      </c>
      <c r="E8411" s="9" t="s">
        <v>276</v>
      </c>
      <c r="F8411" s="12">
        <v>44470</v>
      </c>
      <c r="G8411" s="12" t="str">
        <f>VLOOKUP(Table3[[#This Row],[Product ID]],[1]Products!$A:$G,2,0)</f>
        <v>Product 80</v>
      </c>
      <c r="H8411" s="22">
        <v>3</v>
      </c>
      <c r="I8411" s="9">
        <f>VLOOKUP('Consolidtaed Data'!$B3387,[1]Products!$A:$G,4,0)</f>
        <v>880</v>
      </c>
      <c r="J8411" s="9">
        <f>VLOOKUP('Consolidtaed Data'!$B3387,[1]Products!$A:$G,3,0)</f>
        <v>634</v>
      </c>
      <c r="K8411" s="9">
        <f>'Consolidtaed Data'!$J3387*'Consolidtaed Data'!$H3387</f>
        <v>2913</v>
      </c>
      <c r="L8411" s="9">
        <f>'Consolidtaed Data'!$I3387*'Consolidtaed Data'!$H3387</f>
        <v>4482</v>
      </c>
      <c r="M8411" s="9">
        <f>'Consolidtaed Data'!$L3387-'Consolidtaed Data'!$K3387</f>
        <v>1839</v>
      </c>
      <c r="N8411" s="9" t="str">
        <f>VLOOKUP('Consolidtaed Data'!$C3387,[1]Locations!$A:$O,2,0)</f>
        <v>Temecula</v>
      </c>
      <c r="O8411" s="9" t="str">
        <f>VLOOKUP('Consolidtaed Data'!$D3387,'[1]Sales People'!$A:$B,2,0)</f>
        <v>Eugene Holmes</v>
      </c>
      <c r="P8411" s="9" t="str">
        <f>VLOOKUP('Consolidtaed Data'!$E3387,[1]Customers!$A:$B,2,0)</f>
        <v>Carl Jones</v>
      </c>
      <c r="Q8411" s="11">
        <f>WEEKDAY('Consolidtaed Data'!$F3387)</f>
        <v>1</v>
      </c>
      <c r="R8411" s="9">
        <f>MONTH('Consolidtaed Data'!$F3387)</f>
        <v>9</v>
      </c>
      <c r="S8411" s="9" t="str">
        <f>TEXT(Table3[[#This Row],[Purchase Date]],"MMMM")</f>
        <v>October</v>
      </c>
      <c r="T8411" s="9">
        <f>YEAR('Consolidtaed Data'!$F3387)</f>
        <v>2020</v>
      </c>
    </row>
    <row r="8412" spans="1:20" x14ac:dyDescent="0.3">
      <c r="A8412" s="9" t="s">
        <v>9438</v>
      </c>
      <c r="B8412" s="9" t="s">
        <v>572</v>
      </c>
      <c r="C8412" s="9" t="s">
        <v>331</v>
      </c>
      <c r="D8412" s="9" t="s">
        <v>402</v>
      </c>
      <c r="E8412" s="9" t="s">
        <v>124</v>
      </c>
      <c r="F8412" s="12">
        <v>44470</v>
      </c>
      <c r="G8412" s="12" t="str">
        <f>VLOOKUP(Table3[[#This Row],[Product ID]],[1]Products!$A:$G,2,0)</f>
        <v>Product 22</v>
      </c>
      <c r="H8412" s="22">
        <v>3</v>
      </c>
      <c r="I8412" s="9">
        <f>VLOOKUP('Consolidtaed Data'!$B3683,[1]Products!$A:$G,4,0)</f>
        <v>1414</v>
      </c>
      <c r="J8412" s="9">
        <f>VLOOKUP('Consolidtaed Data'!$B3683,[1]Products!$A:$G,3,0)</f>
        <v>962</v>
      </c>
      <c r="K8412" s="9">
        <f>'Consolidtaed Data'!$J3683*'Consolidtaed Data'!$H3683</f>
        <v>1378</v>
      </c>
      <c r="L8412" s="9">
        <f>'Consolidtaed Data'!$I3683*'Consolidtaed Data'!$H3683</f>
        <v>1887</v>
      </c>
      <c r="M8412" s="9">
        <f>'Consolidtaed Data'!$L3683-'Consolidtaed Data'!$K3683</f>
        <v>22</v>
      </c>
      <c r="N8412" s="9" t="str">
        <f>VLOOKUP('Consolidtaed Data'!$C3683,[1]Locations!$A:$O,2,0)</f>
        <v>Downey</v>
      </c>
      <c r="O8412" s="9" t="str">
        <f>VLOOKUP('Consolidtaed Data'!$D3683,'[1]Sales People'!$A:$B,2,0)</f>
        <v>Martin Carr</v>
      </c>
      <c r="P8412" s="9" t="str">
        <f>VLOOKUP('Consolidtaed Data'!$E3683,[1]Customers!$A:$B,2,0)</f>
        <v>Aaron Mills</v>
      </c>
      <c r="Q8412" s="11">
        <f>WEEKDAY('Consolidtaed Data'!$F3683)</f>
        <v>7</v>
      </c>
      <c r="R8412" s="9">
        <f>MONTH('Consolidtaed Data'!$F3683)</f>
        <v>9</v>
      </c>
      <c r="S8412" s="9" t="str">
        <f>TEXT(Table3[[#This Row],[Purchase Date]],"MMMM")</f>
        <v>October</v>
      </c>
      <c r="T8412" s="9">
        <f>YEAR('Consolidtaed Data'!$F3683)</f>
        <v>2020</v>
      </c>
    </row>
    <row r="8413" spans="1:20" x14ac:dyDescent="0.3">
      <c r="A8413" s="9" t="s">
        <v>9439</v>
      </c>
      <c r="B8413" s="9" t="s">
        <v>340</v>
      </c>
      <c r="C8413" s="9" t="s">
        <v>192</v>
      </c>
      <c r="D8413" s="9" t="s">
        <v>22</v>
      </c>
      <c r="E8413" s="9" t="s">
        <v>320</v>
      </c>
      <c r="F8413" s="12">
        <v>44471</v>
      </c>
      <c r="G8413" s="12" t="str">
        <f>VLOOKUP(Table3[[#This Row],[Product ID]],[1]Products!$A:$G,2,0)</f>
        <v>Product 34</v>
      </c>
      <c r="H8413" s="22">
        <v>1</v>
      </c>
      <c r="I8413" s="9">
        <f>VLOOKUP('Consolidtaed Data'!$B663,[1]Products!$A:$G,4,0)</f>
        <v>217</v>
      </c>
      <c r="J8413" s="9">
        <f>VLOOKUP('Consolidtaed Data'!$B663,[1]Products!$A:$G,3,0)</f>
        <v>171</v>
      </c>
      <c r="K8413" s="9">
        <f>'Consolidtaed Data'!$J663*'Consolidtaed Data'!$H663</f>
        <v>416</v>
      </c>
      <c r="L8413" s="9">
        <f>'Consolidtaed Data'!$I663*'Consolidtaed Data'!$H663</f>
        <v>603</v>
      </c>
      <c r="M8413" s="9">
        <f>'Consolidtaed Data'!$L663-'Consolidtaed Data'!$K663</f>
        <v>92</v>
      </c>
      <c r="N8413" s="9" t="str">
        <f>VLOOKUP('Consolidtaed Data'!$C663,[1]Locations!$A:$O,2,0)</f>
        <v>Downey</v>
      </c>
      <c r="O8413" s="9" t="str">
        <f>VLOOKUP('Consolidtaed Data'!$D663,'[1]Sales People'!$A:$B,2,0)</f>
        <v>Kenneth Fields</v>
      </c>
      <c r="P8413" s="9" t="str">
        <f>VLOOKUP('Consolidtaed Data'!$E663,[1]Customers!$A:$B,2,0)</f>
        <v>Donald Diaz</v>
      </c>
      <c r="Q8413" s="11">
        <f>WEEKDAY('Consolidtaed Data'!$F663)</f>
        <v>1</v>
      </c>
      <c r="R8413" s="9">
        <f>MONTH('Consolidtaed Data'!$F663)</f>
        <v>2</v>
      </c>
      <c r="S8413" s="9" t="str">
        <f>TEXT(Table3[[#This Row],[Purchase Date]],"MMMM")</f>
        <v>October</v>
      </c>
      <c r="T8413" s="9">
        <f>YEAR('Consolidtaed Data'!$F663)</f>
        <v>2020</v>
      </c>
    </row>
    <row r="8414" spans="1:20" x14ac:dyDescent="0.3">
      <c r="A8414" s="9" t="s">
        <v>9440</v>
      </c>
      <c r="B8414" s="9" t="s">
        <v>204</v>
      </c>
      <c r="C8414" s="9" t="s">
        <v>439</v>
      </c>
      <c r="D8414" s="9" t="s">
        <v>26</v>
      </c>
      <c r="E8414" s="9" t="s">
        <v>1886</v>
      </c>
      <c r="F8414" s="12">
        <v>44471</v>
      </c>
      <c r="G8414" s="12" t="str">
        <f>VLOOKUP(Table3[[#This Row],[Product ID]],[1]Products!$A:$G,2,0)</f>
        <v>Product 101</v>
      </c>
      <c r="H8414" s="22">
        <v>3</v>
      </c>
      <c r="I8414" s="9">
        <f>VLOOKUP('Consolidtaed Data'!$B1491,[1]Products!$A:$G,4,0)</f>
        <v>458</v>
      </c>
      <c r="J8414" s="9">
        <f>VLOOKUP('Consolidtaed Data'!$B1491,[1]Products!$A:$G,3,0)</f>
        <v>376</v>
      </c>
      <c r="K8414" s="9">
        <f>'Consolidtaed Data'!$J1491*'Consolidtaed Data'!$H1491</f>
        <v>425</v>
      </c>
      <c r="L8414" s="9">
        <f>'Consolidtaed Data'!$I1491*'Consolidtaed Data'!$H1491</f>
        <v>545</v>
      </c>
      <c r="M8414" s="9">
        <f>'Consolidtaed Data'!$L1491-'Consolidtaed Data'!$K1491</f>
        <v>507</v>
      </c>
      <c r="N8414" s="9" t="str">
        <f>VLOOKUP('Consolidtaed Data'!$C1491,[1]Locations!$A:$O,2,0)</f>
        <v>Inglewood</v>
      </c>
      <c r="O8414" s="9" t="str">
        <f>VLOOKUP('Consolidtaed Data'!$D1491,'[1]Sales People'!$A:$B,2,0)</f>
        <v>Roger Robertson</v>
      </c>
      <c r="P8414" s="9" t="str">
        <f>VLOOKUP('Consolidtaed Data'!$E1491,[1]Customers!$A:$B,2,0)</f>
        <v>Henry Bishop</v>
      </c>
      <c r="Q8414" s="11">
        <f>WEEKDAY('Consolidtaed Data'!$F1491)</f>
        <v>1</v>
      </c>
      <c r="R8414" s="9">
        <f>MONTH('Consolidtaed Data'!$F1491)</f>
        <v>4</v>
      </c>
      <c r="S8414" s="9" t="str">
        <f>TEXT(Table3[[#This Row],[Purchase Date]],"MMMM")</f>
        <v>October</v>
      </c>
      <c r="T8414" s="9">
        <f>YEAR('Consolidtaed Data'!$F1491)</f>
        <v>2020</v>
      </c>
    </row>
    <row r="8415" spans="1:20" x14ac:dyDescent="0.3">
      <c r="A8415" s="9" t="s">
        <v>9441</v>
      </c>
      <c r="B8415" s="9" t="s">
        <v>219</v>
      </c>
      <c r="C8415" s="9" t="s">
        <v>412</v>
      </c>
      <c r="D8415" s="9" t="s">
        <v>83</v>
      </c>
      <c r="E8415" s="9" t="s">
        <v>904</v>
      </c>
      <c r="F8415" s="12">
        <v>44471</v>
      </c>
      <c r="G8415" s="12" t="str">
        <f>VLOOKUP(Table3[[#This Row],[Product ID]],[1]Products!$A:$G,2,0)</f>
        <v>Product 35</v>
      </c>
      <c r="H8415" s="22">
        <v>4</v>
      </c>
      <c r="I8415" s="9">
        <f>VLOOKUP('Consolidtaed Data'!$B2066,[1]Products!$A:$G,4,0)</f>
        <v>2497</v>
      </c>
      <c r="J8415" s="9">
        <f>VLOOKUP('Consolidtaed Data'!$B2066,[1]Products!$A:$G,3,0)</f>
        <v>1473</v>
      </c>
      <c r="K8415" s="9">
        <f>'Consolidtaed Data'!$J2066*'Consolidtaed Data'!$H2066</f>
        <v>3702</v>
      </c>
      <c r="L8415" s="9">
        <f>'Consolidtaed Data'!$I2066*'Consolidtaed Data'!$H2066</f>
        <v>4746</v>
      </c>
      <c r="M8415" s="9">
        <f>'Consolidtaed Data'!$L2066-'Consolidtaed Data'!$K2066</f>
        <v>827</v>
      </c>
      <c r="N8415" s="9" t="str">
        <f>VLOOKUP('Consolidtaed Data'!$C2066,[1]Locations!$A:$O,2,0)</f>
        <v>Visalia</v>
      </c>
      <c r="O8415" s="9" t="str">
        <f>VLOOKUP('Consolidtaed Data'!$D2066,'[1]Sales People'!$A:$B,2,0)</f>
        <v>Ryan Welch</v>
      </c>
      <c r="P8415" s="9" t="str">
        <f>VLOOKUP('Consolidtaed Data'!$E2066,[1]Customers!$A:$B,2,0)</f>
        <v>Steve Bennett</v>
      </c>
      <c r="Q8415" s="11">
        <f>WEEKDAY('Consolidtaed Data'!$F2066)</f>
        <v>1</v>
      </c>
      <c r="R8415" s="9">
        <f>MONTH('Consolidtaed Data'!$F2066)</f>
        <v>5</v>
      </c>
      <c r="S8415" s="9" t="str">
        <f>TEXT(Table3[[#This Row],[Purchase Date]],"MMMM")</f>
        <v>October</v>
      </c>
      <c r="T8415" s="9">
        <f>YEAR('Consolidtaed Data'!$F2066)</f>
        <v>2020</v>
      </c>
    </row>
    <row r="8416" spans="1:20" x14ac:dyDescent="0.3">
      <c r="A8416" s="9" t="s">
        <v>9442</v>
      </c>
      <c r="B8416" s="9" t="s">
        <v>136</v>
      </c>
      <c r="C8416" s="9" t="s">
        <v>34</v>
      </c>
      <c r="D8416" s="9" t="s">
        <v>64</v>
      </c>
      <c r="E8416" s="9" t="s">
        <v>953</v>
      </c>
      <c r="F8416" s="12">
        <v>44471</v>
      </c>
      <c r="G8416" s="12" t="str">
        <f>VLOOKUP(Table3[[#This Row],[Product ID]],[1]Products!$A:$G,2,0)</f>
        <v>Product 2</v>
      </c>
      <c r="H8416" s="22">
        <v>3</v>
      </c>
      <c r="I8416" s="9">
        <f>VLOOKUP('Consolidtaed Data'!$B2397,[1]Products!$A:$G,4,0)</f>
        <v>368</v>
      </c>
      <c r="J8416" s="9">
        <f>VLOOKUP('Consolidtaed Data'!$B2397,[1]Products!$A:$G,3,0)</f>
        <v>269</v>
      </c>
      <c r="K8416" s="9">
        <f>'Consolidtaed Data'!$J2397*'Consolidtaed Data'!$H2397</f>
        <v>66</v>
      </c>
      <c r="L8416" s="9">
        <f>'Consolidtaed Data'!$I2397*'Consolidtaed Data'!$H2397</f>
        <v>105</v>
      </c>
      <c r="M8416" s="9">
        <f>'Consolidtaed Data'!$L2397-'Consolidtaed Data'!$K2397</f>
        <v>123</v>
      </c>
      <c r="N8416" s="9" t="str">
        <f>VLOOKUP('Consolidtaed Data'!$C2397,[1]Locations!$A:$O,2,0)</f>
        <v>Sacramento</v>
      </c>
      <c r="O8416" s="9" t="str">
        <f>VLOOKUP('Consolidtaed Data'!$D2397,'[1]Sales People'!$A:$B,2,0)</f>
        <v>Sean Miller</v>
      </c>
      <c r="P8416" s="9" t="str">
        <f>VLOOKUP('Consolidtaed Data'!$E2397,[1]Customers!$A:$B,2,0)</f>
        <v>Louis Mccoy</v>
      </c>
      <c r="Q8416" s="11">
        <f>WEEKDAY('Consolidtaed Data'!$F2397)</f>
        <v>3</v>
      </c>
      <c r="R8416" s="9">
        <f>MONTH('Consolidtaed Data'!$F2397)</f>
        <v>6</v>
      </c>
      <c r="S8416" s="9" t="str">
        <f>TEXT(Table3[[#This Row],[Purchase Date]],"MMMM")</f>
        <v>October</v>
      </c>
      <c r="T8416" s="9">
        <f>YEAR('Consolidtaed Data'!$F2397)</f>
        <v>2020</v>
      </c>
    </row>
    <row r="8417" spans="1:20" x14ac:dyDescent="0.3">
      <c r="A8417" s="9" t="s">
        <v>9443</v>
      </c>
      <c r="B8417" s="9" t="s">
        <v>366</v>
      </c>
      <c r="C8417" s="9" t="s">
        <v>405</v>
      </c>
      <c r="D8417" s="9" t="s">
        <v>22</v>
      </c>
      <c r="E8417" s="9" t="s">
        <v>944</v>
      </c>
      <c r="F8417" s="12">
        <v>44471</v>
      </c>
      <c r="G8417" s="12" t="str">
        <f>VLOOKUP(Table3[[#This Row],[Product ID]],[1]Products!$A:$G,2,0)</f>
        <v>Product 39</v>
      </c>
      <c r="H8417" s="22">
        <v>3</v>
      </c>
      <c r="I8417" s="9">
        <f>VLOOKUP('Consolidtaed Data'!$B3163,[1]Products!$A:$G,4,0)</f>
        <v>1812</v>
      </c>
      <c r="J8417" s="9">
        <f>VLOOKUP('Consolidtaed Data'!$B3163,[1]Products!$A:$G,3,0)</f>
        <v>1305</v>
      </c>
      <c r="K8417" s="9">
        <f>'Consolidtaed Data'!$J3163*'Consolidtaed Data'!$H3163</f>
        <v>358</v>
      </c>
      <c r="L8417" s="9">
        <f>'Consolidtaed Data'!$I3163*'Consolidtaed Data'!$H3163</f>
        <v>596</v>
      </c>
      <c r="M8417" s="9">
        <f>'Consolidtaed Data'!$L3163-'Consolidtaed Data'!$K3163</f>
        <v>2028</v>
      </c>
      <c r="N8417" s="9" t="str">
        <f>VLOOKUP('Consolidtaed Data'!$C3163,[1]Locations!$A:$O,2,0)</f>
        <v>Escondido</v>
      </c>
      <c r="O8417" s="9" t="str">
        <f>VLOOKUP('Consolidtaed Data'!$D3163,'[1]Sales People'!$A:$B,2,0)</f>
        <v>Jimmy Young</v>
      </c>
      <c r="P8417" s="9" t="str">
        <f>VLOOKUP('Consolidtaed Data'!$E3163,[1]Customers!$A:$B,2,0)</f>
        <v>Joshua Jones</v>
      </c>
      <c r="Q8417" s="11">
        <f>WEEKDAY('Consolidtaed Data'!$F3163)</f>
        <v>6</v>
      </c>
      <c r="R8417" s="9">
        <f>MONTH('Consolidtaed Data'!$F3163)</f>
        <v>8</v>
      </c>
      <c r="S8417" s="9" t="str">
        <f>TEXT(Table3[[#This Row],[Purchase Date]],"MMMM")</f>
        <v>October</v>
      </c>
      <c r="T8417" s="9">
        <f>YEAR('Consolidtaed Data'!$F3163)</f>
        <v>2020</v>
      </c>
    </row>
    <row r="8418" spans="1:20" x14ac:dyDescent="0.3">
      <c r="A8418" s="9" t="s">
        <v>9444</v>
      </c>
      <c r="B8418" s="9" t="s">
        <v>15</v>
      </c>
      <c r="C8418" s="9" t="s">
        <v>178</v>
      </c>
      <c r="D8418" s="9" t="s">
        <v>235</v>
      </c>
      <c r="E8418" s="9" t="s">
        <v>1348</v>
      </c>
      <c r="F8418" s="12">
        <v>44471</v>
      </c>
      <c r="G8418" s="12" t="str">
        <f>VLOOKUP(Table3[[#This Row],[Product ID]],[1]Products!$A:$G,2,0)</f>
        <v>Product 38</v>
      </c>
      <c r="H8418" s="22">
        <v>4</v>
      </c>
      <c r="I8418" s="9">
        <f>VLOOKUP('Consolidtaed Data'!$B3362,[1]Products!$A:$G,4,0)</f>
        <v>35</v>
      </c>
      <c r="J8418" s="9">
        <f>VLOOKUP('Consolidtaed Data'!$B3362,[1]Products!$A:$G,3,0)</f>
        <v>22</v>
      </c>
      <c r="K8418" s="9">
        <f>'Consolidtaed Data'!$J3362*'Consolidtaed Data'!$H3362</f>
        <v>200</v>
      </c>
      <c r="L8418" s="9">
        <f>'Consolidtaed Data'!$I3362*'Consolidtaed Data'!$H3362</f>
        <v>290</v>
      </c>
      <c r="M8418" s="9">
        <f>'Consolidtaed Data'!$L3362-'Consolidtaed Data'!$K3362</f>
        <v>82</v>
      </c>
      <c r="N8418" s="9" t="str">
        <f>VLOOKUP('Consolidtaed Data'!$C3362,[1]Locations!$A:$O,2,0)</f>
        <v>Victorville</v>
      </c>
      <c r="O8418" s="9" t="str">
        <f>VLOOKUP('Consolidtaed Data'!$D3362,'[1]Sales People'!$A:$B,2,0)</f>
        <v>Justin Lynch</v>
      </c>
      <c r="P8418" s="9" t="str">
        <f>VLOOKUP('Consolidtaed Data'!$E3362,[1]Customers!$A:$B,2,0)</f>
        <v>Juan Rivera</v>
      </c>
      <c r="Q8418" s="11">
        <f>WEEKDAY('Consolidtaed Data'!$F3362)</f>
        <v>7</v>
      </c>
      <c r="R8418" s="9">
        <f>MONTH('Consolidtaed Data'!$F3362)</f>
        <v>9</v>
      </c>
      <c r="S8418" s="9" t="str">
        <f>TEXT(Table3[[#This Row],[Purchase Date]],"MMMM")</f>
        <v>October</v>
      </c>
      <c r="T8418" s="9">
        <f>YEAR('Consolidtaed Data'!$F3362)</f>
        <v>2020</v>
      </c>
    </row>
    <row r="8419" spans="1:20" x14ac:dyDescent="0.3">
      <c r="A8419" s="9" t="s">
        <v>9445</v>
      </c>
      <c r="B8419" s="9" t="s">
        <v>349</v>
      </c>
      <c r="C8419" s="9" t="s">
        <v>421</v>
      </c>
      <c r="D8419" s="9" t="s">
        <v>206</v>
      </c>
      <c r="E8419" s="9" t="s">
        <v>845</v>
      </c>
      <c r="F8419" s="12">
        <v>44471</v>
      </c>
      <c r="G8419" s="12" t="str">
        <f>VLOOKUP(Table3[[#This Row],[Product ID]],[1]Products!$A:$G,2,0)</f>
        <v>Product 60</v>
      </c>
      <c r="H8419" s="22">
        <v>3</v>
      </c>
      <c r="I8419" s="9">
        <f>VLOOKUP('Consolidtaed Data'!$B3483,[1]Products!$A:$G,4,0)</f>
        <v>951</v>
      </c>
      <c r="J8419" s="9">
        <f>VLOOKUP('Consolidtaed Data'!$B3483,[1]Products!$A:$G,3,0)</f>
        <v>504</v>
      </c>
      <c r="K8419" s="9">
        <f>'Consolidtaed Data'!$J3483*'Consolidtaed Data'!$H3483</f>
        <v>171</v>
      </c>
      <c r="L8419" s="9">
        <f>'Consolidtaed Data'!$I3483*'Consolidtaed Data'!$H3483</f>
        <v>217</v>
      </c>
      <c r="M8419" s="9">
        <f>'Consolidtaed Data'!$L3483-'Consolidtaed Data'!$K3483</f>
        <v>1508</v>
      </c>
      <c r="N8419" s="9" t="str">
        <f>VLOOKUP('Consolidtaed Data'!$C3483,[1]Locations!$A:$O,2,0)</f>
        <v>Long Beach</v>
      </c>
      <c r="O8419" s="9" t="str">
        <f>VLOOKUP('Consolidtaed Data'!$D3483,'[1]Sales People'!$A:$B,2,0)</f>
        <v>Kenneth Fields</v>
      </c>
      <c r="P8419" s="9" t="str">
        <f>VLOOKUP('Consolidtaed Data'!$E3483,[1]Customers!$A:$B,2,0)</f>
        <v>Henry Kelley</v>
      </c>
      <c r="Q8419" s="11">
        <f>WEEKDAY('Consolidtaed Data'!$F3483)</f>
        <v>7</v>
      </c>
      <c r="R8419" s="9">
        <f>MONTH('Consolidtaed Data'!$F3483)</f>
        <v>9</v>
      </c>
      <c r="S8419" s="9" t="str">
        <f>TEXT(Table3[[#This Row],[Purchase Date]],"MMMM")</f>
        <v>October</v>
      </c>
      <c r="T8419" s="9">
        <f>YEAR('Consolidtaed Data'!$F3483)</f>
        <v>2020</v>
      </c>
    </row>
    <row r="8420" spans="1:20" x14ac:dyDescent="0.3">
      <c r="A8420" s="9" t="s">
        <v>9446</v>
      </c>
      <c r="B8420" s="9" t="s">
        <v>33</v>
      </c>
      <c r="C8420" s="9" t="s">
        <v>263</v>
      </c>
      <c r="D8420" s="9" t="s">
        <v>73</v>
      </c>
      <c r="E8420" s="9" t="s">
        <v>1265</v>
      </c>
      <c r="F8420" s="12">
        <v>44471</v>
      </c>
      <c r="G8420" s="12" t="str">
        <f>VLOOKUP(Table3[[#This Row],[Product ID]],[1]Products!$A:$G,2,0)</f>
        <v>Product 29</v>
      </c>
      <c r="H8420" s="22">
        <v>3</v>
      </c>
      <c r="I8420" s="9">
        <f>VLOOKUP('Consolidtaed Data'!$B3548,[1]Products!$A:$G,4,0)</f>
        <v>545</v>
      </c>
      <c r="J8420" s="9">
        <f>VLOOKUP('Consolidtaed Data'!$B3548,[1]Products!$A:$G,3,0)</f>
        <v>425</v>
      </c>
      <c r="K8420" s="9">
        <f>'Consolidtaed Data'!$J3548*'Consolidtaed Data'!$H3548</f>
        <v>2373</v>
      </c>
      <c r="L8420" s="9">
        <f>'Consolidtaed Data'!$I3548*'Consolidtaed Data'!$H3548</f>
        <v>4566</v>
      </c>
      <c r="M8420" s="9">
        <f>'Consolidtaed Data'!$L3548-'Consolidtaed Data'!$K3548</f>
        <v>123</v>
      </c>
      <c r="N8420" s="9" t="str">
        <f>VLOOKUP('Consolidtaed Data'!$C3548,[1]Locations!$A:$O,2,0)</f>
        <v>San Jose</v>
      </c>
      <c r="O8420" s="9" t="str">
        <f>VLOOKUP('Consolidtaed Data'!$D3548,'[1]Sales People'!$A:$B,2,0)</f>
        <v>Fred Robertson</v>
      </c>
      <c r="P8420" s="9" t="str">
        <f>VLOOKUP('Consolidtaed Data'!$E3548,[1]Customers!$A:$B,2,0)</f>
        <v>Antonio Shaw</v>
      </c>
      <c r="Q8420" s="11">
        <f>WEEKDAY('Consolidtaed Data'!$F3548)</f>
        <v>4</v>
      </c>
      <c r="R8420" s="9">
        <f>MONTH('Consolidtaed Data'!$F3548)</f>
        <v>9</v>
      </c>
      <c r="S8420" s="9" t="str">
        <f>TEXT(Table3[[#This Row],[Purchase Date]],"MMMM")</f>
        <v>October</v>
      </c>
      <c r="T8420" s="9">
        <f>YEAR('Consolidtaed Data'!$F3548)</f>
        <v>2020</v>
      </c>
    </row>
    <row r="8421" spans="1:20" x14ac:dyDescent="0.3">
      <c r="A8421" s="9" t="s">
        <v>9447</v>
      </c>
      <c r="B8421" s="9" t="s">
        <v>284</v>
      </c>
      <c r="C8421" s="9" t="s">
        <v>210</v>
      </c>
      <c r="D8421" s="9" t="s">
        <v>31</v>
      </c>
      <c r="E8421" s="9" t="s">
        <v>578</v>
      </c>
      <c r="F8421" s="12">
        <v>44472</v>
      </c>
      <c r="G8421" s="12" t="str">
        <f>VLOOKUP(Table3[[#This Row],[Product ID]],[1]Products!$A:$G,2,0)</f>
        <v>Product 96</v>
      </c>
      <c r="H8421" s="22">
        <v>4</v>
      </c>
      <c r="I8421" s="9">
        <f>VLOOKUP('Consolidtaed Data'!$B583,[1]Products!$A:$G,4,0)</f>
        <v>127</v>
      </c>
      <c r="J8421" s="9">
        <f>VLOOKUP('Consolidtaed Data'!$B583,[1]Products!$A:$G,3,0)</f>
        <v>79</v>
      </c>
      <c r="K8421" s="9">
        <f>'Consolidtaed Data'!$J583*'Consolidtaed Data'!$H583</f>
        <v>292</v>
      </c>
      <c r="L8421" s="9">
        <f>'Consolidtaed Data'!$I583*'Consolidtaed Data'!$H583</f>
        <v>356</v>
      </c>
      <c r="M8421" s="9">
        <f>'Consolidtaed Data'!$L583-'Consolidtaed Data'!$K583</f>
        <v>99</v>
      </c>
      <c r="N8421" s="9" t="str">
        <f>VLOOKUP('Consolidtaed Data'!$C583,[1]Locations!$A:$O,2,0)</f>
        <v>Santa Clara</v>
      </c>
      <c r="O8421" s="9" t="str">
        <f>VLOOKUP('Consolidtaed Data'!$D583,'[1]Sales People'!$A:$B,2,0)</f>
        <v>Larry Marshall</v>
      </c>
      <c r="P8421" s="9" t="str">
        <f>VLOOKUP('Consolidtaed Data'!$E583,[1]Customers!$A:$B,2,0)</f>
        <v>Joshua Little</v>
      </c>
      <c r="Q8421" s="11">
        <f>WEEKDAY('Consolidtaed Data'!$F583)</f>
        <v>2</v>
      </c>
      <c r="R8421" s="9">
        <f>MONTH('Consolidtaed Data'!$F583)</f>
        <v>2</v>
      </c>
      <c r="S8421" s="9" t="str">
        <f>TEXT(Table3[[#This Row],[Purchase Date]],"MMMM")</f>
        <v>October</v>
      </c>
      <c r="T8421" s="9">
        <f>YEAR('Consolidtaed Data'!$F583)</f>
        <v>2020</v>
      </c>
    </row>
    <row r="8422" spans="1:20" x14ac:dyDescent="0.3">
      <c r="A8422" s="9" t="s">
        <v>9448</v>
      </c>
      <c r="B8422" s="9" t="s">
        <v>429</v>
      </c>
      <c r="C8422" s="9" t="s">
        <v>152</v>
      </c>
      <c r="D8422" s="9" t="s">
        <v>73</v>
      </c>
      <c r="E8422" s="9" t="s">
        <v>459</v>
      </c>
      <c r="F8422" s="12">
        <v>44472</v>
      </c>
      <c r="G8422" s="12" t="str">
        <f>VLOOKUP(Table3[[#This Row],[Product ID]],[1]Products!$A:$G,2,0)</f>
        <v>Product 87</v>
      </c>
      <c r="H8422" s="22">
        <v>2</v>
      </c>
      <c r="I8422" s="9">
        <f>VLOOKUP('Consolidtaed Data'!$B743,[1]Products!$A:$G,4,0)</f>
        <v>1103</v>
      </c>
      <c r="J8422" s="9">
        <f>VLOOKUP('Consolidtaed Data'!$B743,[1]Products!$A:$G,3,0)</f>
        <v>838</v>
      </c>
      <c r="K8422" s="9">
        <f>'Consolidtaed Data'!$J743*'Consolidtaed Data'!$H743</f>
        <v>291</v>
      </c>
      <c r="L8422" s="9">
        <f>'Consolidtaed Data'!$I743*'Consolidtaed Data'!$H743</f>
        <v>378</v>
      </c>
      <c r="M8422" s="9">
        <f>'Consolidtaed Data'!$L743-'Consolidtaed Data'!$K743</f>
        <v>140</v>
      </c>
      <c r="N8422" s="9" t="str">
        <f>VLOOKUP('Consolidtaed Data'!$C743,[1]Locations!$A:$O,2,0)</f>
        <v>Chula Vista</v>
      </c>
      <c r="O8422" s="9" t="str">
        <f>VLOOKUP('Consolidtaed Data'!$D743,'[1]Sales People'!$A:$B,2,0)</f>
        <v>Eugene Holmes</v>
      </c>
      <c r="P8422" s="9" t="str">
        <f>VLOOKUP('Consolidtaed Data'!$E743,[1]Customers!$A:$B,2,0)</f>
        <v>Paul Johnson</v>
      </c>
      <c r="Q8422" s="11">
        <f>WEEKDAY('Consolidtaed Data'!$F743)</f>
        <v>6</v>
      </c>
      <c r="R8422" s="9">
        <f>MONTH('Consolidtaed Data'!$F743)</f>
        <v>2</v>
      </c>
      <c r="S8422" s="9" t="str">
        <f>TEXT(Table3[[#This Row],[Purchase Date]],"MMMM")</f>
        <v>October</v>
      </c>
      <c r="T8422" s="9">
        <f>YEAR('Consolidtaed Data'!$F743)</f>
        <v>2020</v>
      </c>
    </row>
    <row r="8423" spans="1:20" x14ac:dyDescent="0.3">
      <c r="A8423" s="9" t="s">
        <v>9449</v>
      </c>
      <c r="B8423" s="9" t="s">
        <v>29</v>
      </c>
      <c r="C8423" s="9" t="s">
        <v>45</v>
      </c>
      <c r="D8423" s="9" t="s">
        <v>235</v>
      </c>
      <c r="E8423" s="9" t="s">
        <v>399</v>
      </c>
      <c r="F8423" s="12">
        <v>44472</v>
      </c>
      <c r="G8423" s="12" t="str">
        <f>VLOOKUP(Table3[[#This Row],[Product ID]],[1]Products!$A:$G,2,0)</f>
        <v>Product 37</v>
      </c>
      <c r="H8423" s="22">
        <v>1</v>
      </c>
      <c r="I8423" s="9">
        <f>VLOOKUP('Consolidtaed Data'!$B1161,[1]Products!$A:$G,4,0)</f>
        <v>1862</v>
      </c>
      <c r="J8423" s="9">
        <f>VLOOKUP('Consolidtaed Data'!$B1161,[1]Products!$A:$G,3,0)</f>
        <v>1173</v>
      </c>
      <c r="K8423" s="9">
        <f>'Consolidtaed Data'!$J1161*'Consolidtaed Data'!$H1161</f>
        <v>3963</v>
      </c>
      <c r="L8423" s="9">
        <f>'Consolidtaed Data'!$I1161*'Consolidtaed Data'!$H1161</f>
        <v>5916</v>
      </c>
      <c r="M8423" s="9">
        <f>'Consolidtaed Data'!$L1161-'Consolidtaed Data'!$K1161</f>
        <v>66</v>
      </c>
      <c r="N8423" s="9" t="str">
        <f>VLOOKUP('Consolidtaed Data'!$C1161,[1]Locations!$A:$O,2,0)</f>
        <v>East Los Angeles</v>
      </c>
      <c r="O8423" s="9" t="str">
        <f>VLOOKUP('Consolidtaed Data'!$D1161,'[1]Sales People'!$A:$B,2,0)</f>
        <v>Joe Sims</v>
      </c>
      <c r="P8423" s="9" t="str">
        <f>VLOOKUP('Consolidtaed Data'!$E1161,[1]Customers!$A:$B,2,0)</f>
        <v>Thomas Duncan</v>
      </c>
      <c r="Q8423" s="11">
        <f>WEEKDAY('Consolidtaed Data'!$F1161)</f>
        <v>3</v>
      </c>
      <c r="R8423" s="9">
        <f>MONTH('Consolidtaed Data'!$F1161)</f>
        <v>3</v>
      </c>
      <c r="S8423" s="9" t="str">
        <f>TEXT(Table3[[#This Row],[Purchase Date]],"MMMM")</f>
        <v>October</v>
      </c>
      <c r="T8423" s="9">
        <f>YEAR('Consolidtaed Data'!$F1161)</f>
        <v>2020</v>
      </c>
    </row>
    <row r="8424" spans="1:20" x14ac:dyDescent="0.3">
      <c r="A8424" s="9" t="s">
        <v>9450</v>
      </c>
      <c r="B8424" s="9" t="s">
        <v>29</v>
      </c>
      <c r="C8424" s="9" t="s">
        <v>34</v>
      </c>
      <c r="D8424" s="9" t="s">
        <v>193</v>
      </c>
      <c r="E8424" s="9" t="s">
        <v>1751</v>
      </c>
      <c r="F8424" s="12">
        <v>44472</v>
      </c>
      <c r="G8424" s="12" t="str">
        <f>VLOOKUP(Table3[[#This Row],[Product ID]],[1]Products!$A:$G,2,0)</f>
        <v>Product 37</v>
      </c>
      <c r="H8424" s="22">
        <v>1</v>
      </c>
      <c r="I8424" s="9">
        <f>VLOOKUP('Consolidtaed Data'!$B1203,[1]Products!$A:$G,4,0)</f>
        <v>637</v>
      </c>
      <c r="J8424" s="9">
        <f>VLOOKUP('Consolidtaed Data'!$B1203,[1]Products!$A:$G,3,0)</f>
        <v>389</v>
      </c>
      <c r="K8424" s="9">
        <f>'Consolidtaed Data'!$J1203*'Consolidtaed Data'!$H1203</f>
        <v>1220</v>
      </c>
      <c r="L8424" s="9">
        <f>'Consolidtaed Data'!$I1203*'Consolidtaed Data'!$H1203</f>
        <v>1671</v>
      </c>
      <c r="M8424" s="9">
        <f>'Consolidtaed Data'!$L1203-'Consolidtaed Data'!$K1203</f>
        <v>280</v>
      </c>
      <c r="N8424" s="9" t="str">
        <f>VLOOKUP('Consolidtaed Data'!$C1203,[1]Locations!$A:$O,2,0)</f>
        <v>Anaheim</v>
      </c>
      <c r="O8424" s="9" t="str">
        <f>VLOOKUP('Consolidtaed Data'!$D1203,'[1]Sales People'!$A:$B,2,0)</f>
        <v>Ryan Welch</v>
      </c>
      <c r="P8424" s="9" t="str">
        <f>VLOOKUP('Consolidtaed Data'!$E1203,[1]Customers!$A:$B,2,0)</f>
        <v>Frank Hawkins</v>
      </c>
      <c r="Q8424" s="11">
        <f>WEEKDAY('Consolidtaed Data'!$F1203)</f>
        <v>7</v>
      </c>
      <c r="R8424" s="9">
        <f>MONTH('Consolidtaed Data'!$F1203)</f>
        <v>3</v>
      </c>
      <c r="S8424" s="9" t="str">
        <f>TEXT(Table3[[#This Row],[Purchase Date]],"MMMM")</f>
        <v>October</v>
      </c>
      <c r="T8424" s="9">
        <f>YEAR('Consolidtaed Data'!$F1203)</f>
        <v>2020</v>
      </c>
    </row>
    <row r="8425" spans="1:20" x14ac:dyDescent="0.3">
      <c r="A8425" s="9" t="s">
        <v>9451</v>
      </c>
      <c r="B8425" s="9" t="s">
        <v>148</v>
      </c>
      <c r="C8425" s="9" t="s">
        <v>126</v>
      </c>
      <c r="D8425" s="9" t="s">
        <v>326</v>
      </c>
      <c r="E8425" s="9" t="s">
        <v>2201</v>
      </c>
      <c r="F8425" s="12">
        <v>44472</v>
      </c>
      <c r="G8425" s="12" t="str">
        <f>VLOOKUP(Table3[[#This Row],[Product ID]],[1]Products!$A:$G,2,0)</f>
        <v>Product 16</v>
      </c>
      <c r="H8425" s="22">
        <v>4</v>
      </c>
      <c r="I8425" s="9">
        <f>VLOOKUP('Consolidtaed Data'!$B1368,[1]Products!$A:$G,4,0)</f>
        <v>1278</v>
      </c>
      <c r="J8425" s="9">
        <f>VLOOKUP('Consolidtaed Data'!$B1368,[1]Products!$A:$G,3,0)</f>
        <v>665</v>
      </c>
      <c r="K8425" s="9">
        <f>'Consolidtaed Data'!$J1368*'Consolidtaed Data'!$H1368</f>
        <v>5936</v>
      </c>
      <c r="L8425" s="9">
        <f>'Consolidtaed Data'!$I1368*'Consolidtaed Data'!$H1368</f>
        <v>9132</v>
      </c>
      <c r="M8425" s="9">
        <f>'Consolidtaed Data'!$L1368-'Consolidtaed Data'!$K1368</f>
        <v>164</v>
      </c>
      <c r="N8425" s="9" t="str">
        <f>VLOOKUP('Consolidtaed Data'!$C1368,[1]Locations!$A:$O,2,0)</f>
        <v>Lancaster</v>
      </c>
      <c r="O8425" s="9" t="str">
        <f>VLOOKUP('Consolidtaed Data'!$D1368,'[1]Sales People'!$A:$B,2,0)</f>
        <v>Kenneth Fields</v>
      </c>
      <c r="P8425" s="9" t="str">
        <f>VLOOKUP('Consolidtaed Data'!$E1368,[1]Customers!$A:$B,2,0)</f>
        <v>Henry Stanley</v>
      </c>
      <c r="Q8425" s="11">
        <f>WEEKDAY('Consolidtaed Data'!$F1368)</f>
        <v>6</v>
      </c>
      <c r="R8425" s="9">
        <f>MONTH('Consolidtaed Data'!$F1368)</f>
        <v>4</v>
      </c>
      <c r="S8425" s="9" t="str">
        <f>TEXT(Table3[[#This Row],[Purchase Date]],"MMMM")</f>
        <v>October</v>
      </c>
      <c r="T8425" s="9">
        <f>YEAR('Consolidtaed Data'!$F1368)</f>
        <v>2020</v>
      </c>
    </row>
    <row r="8426" spans="1:20" x14ac:dyDescent="0.3">
      <c r="A8426" s="9" t="s">
        <v>9452</v>
      </c>
      <c r="B8426" s="9" t="s">
        <v>366</v>
      </c>
      <c r="C8426" s="9" t="s">
        <v>67</v>
      </c>
      <c r="D8426" s="9" t="s">
        <v>246</v>
      </c>
      <c r="E8426" s="9" t="s">
        <v>906</v>
      </c>
      <c r="F8426" s="12">
        <v>44472</v>
      </c>
      <c r="G8426" s="12" t="str">
        <f>VLOOKUP(Table3[[#This Row],[Product ID]],[1]Products!$A:$G,2,0)</f>
        <v>Product 39</v>
      </c>
      <c r="H8426" s="22">
        <v>2</v>
      </c>
      <c r="I8426" s="9">
        <f>VLOOKUP('Consolidtaed Data'!$B1489,[1]Products!$A:$G,4,0)</f>
        <v>392</v>
      </c>
      <c r="J8426" s="9">
        <f>VLOOKUP('Consolidtaed Data'!$B1489,[1]Products!$A:$G,3,0)</f>
        <v>255</v>
      </c>
      <c r="K8426" s="9">
        <f>'Consolidtaed Data'!$J1489*'Consolidtaed Data'!$H1489</f>
        <v>478</v>
      </c>
      <c r="L8426" s="9">
        <f>'Consolidtaed Data'!$I1489*'Consolidtaed Data'!$H1489</f>
        <v>886</v>
      </c>
      <c r="M8426" s="9">
        <f>'Consolidtaed Data'!$L1489-'Consolidtaed Data'!$K1489</f>
        <v>553</v>
      </c>
      <c r="N8426" s="9" t="str">
        <f>VLOOKUP('Consolidtaed Data'!$C1489,[1]Locations!$A:$O,2,0)</f>
        <v>Fresno</v>
      </c>
      <c r="O8426" s="9" t="str">
        <f>VLOOKUP('Consolidtaed Data'!$D1489,'[1]Sales People'!$A:$B,2,0)</f>
        <v>Brian Davis</v>
      </c>
      <c r="P8426" s="9" t="str">
        <f>VLOOKUP('Consolidtaed Data'!$E1489,[1]Customers!$A:$B,2,0)</f>
        <v>Peter Warren</v>
      </c>
      <c r="Q8426" s="11">
        <f>WEEKDAY('Consolidtaed Data'!$F1489)</f>
        <v>1</v>
      </c>
      <c r="R8426" s="9">
        <f>MONTH('Consolidtaed Data'!$F1489)</f>
        <v>4</v>
      </c>
      <c r="S8426" s="9" t="str">
        <f>TEXT(Table3[[#This Row],[Purchase Date]],"MMMM")</f>
        <v>October</v>
      </c>
      <c r="T8426" s="9">
        <f>YEAR('Consolidtaed Data'!$F1489)</f>
        <v>2020</v>
      </c>
    </row>
    <row r="8427" spans="1:20" x14ac:dyDescent="0.3">
      <c r="A8427" s="9" t="s">
        <v>9453</v>
      </c>
      <c r="B8427" s="9" t="s">
        <v>20</v>
      </c>
      <c r="C8427" s="9" t="s">
        <v>564</v>
      </c>
      <c r="D8427" s="9" t="s">
        <v>149</v>
      </c>
      <c r="E8427" s="9" t="s">
        <v>380</v>
      </c>
      <c r="F8427" s="12">
        <v>44472</v>
      </c>
      <c r="G8427" s="12" t="str">
        <f>VLOOKUP(Table3[[#This Row],[Product ID]],[1]Products!$A:$G,2,0)</f>
        <v>Product 98</v>
      </c>
      <c r="H8427" s="22">
        <v>2</v>
      </c>
      <c r="I8427" s="9">
        <f>VLOOKUP('Consolidtaed Data'!$B1628,[1]Products!$A:$G,4,0)</f>
        <v>2283</v>
      </c>
      <c r="J8427" s="9">
        <f>VLOOKUP('Consolidtaed Data'!$B1628,[1]Products!$A:$G,3,0)</f>
        <v>1484</v>
      </c>
      <c r="K8427" s="9">
        <f>'Consolidtaed Data'!$J1628*'Consolidtaed Data'!$H1628</f>
        <v>90</v>
      </c>
      <c r="L8427" s="9">
        <f>'Consolidtaed Data'!$I1628*'Consolidtaed Data'!$H1628</f>
        <v>112</v>
      </c>
      <c r="M8427" s="9">
        <f>'Consolidtaed Data'!$L1628-'Consolidtaed Data'!$K1628</f>
        <v>148</v>
      </c>
      <c r="N8427" s="9" t="str">
        <f>VLOOKUP('Consolidtaed Data'!$C1628,[1]Locations!$A:$O,2,0)</f>
        <v>Hayward</v>
      </c>
      <c r="O8427" s="9" t="str">
        <f>VLOOKUP('Consolidtaed Data'!$D1628,'[1]Sales People'!$A:$B,2,0)</f>
        <v>Fred Robertson</v>
      </c>
      <c r="P8427" s="9" t="str">
        <f>VLOOKUP('Consolidtaed Data'!$E1628,[1]Customers!$A:$B,2,0)</f>
        <v>Brian Kim</v>
      </c>
      <c r="Q8427" s="11">
        <f>WEEKDAY('Consolidtaed Data'!$F1628)</f>
        <v>4</v>
      </c>
      <c r="R8427" s="9">
        <f>MONTH('Consolidtaed Data'!$F1628)</f>
        <v>4</v>
      </c>
      <c r="S8427" s="9" t="str">
        <f>TEXT(Table3[[#This Row],[Purchase Date]],"MMMM")</f>
        <v>October</v>
      </c>
      <c r="T8427" s="9">
        <f>YEAR('Consolidtaed Data'!$F1628)</f>
        <v>2020</v>
      </c>
    </row>
    <row r="8428" spans="1:20" x14ac:dyDescent="0.3">
      <c r="A8428" s="9" t="s">
        <v>9454</v>
      </c>
      <c r="B8428" s="9" t="s">
        <v>393</v>
      </c>
      <c r="C8428" s="9" t="s">
        <v>325</v>
      </c>
      <c r="D8428" s="9" t="s">
        <v>329</v>
      </c>
      <c r="E8428" s="9" t="s">
        <v>175</v>
      </c>
      <c r="F8428" s="12">
        <v>44472</v>
      </c>
      <c r="G8428" s="12" t="str">
        <f>VLOOKUP(Table3[[#This Row],[Product ID]],[1]Products!$A:$G,2,0)</f>
        <v>Product 84</v>
      </c>
      <c r="H8428" s="22">
        <v>2</v>
      </c>
      <c r="I8428" s="9">
        <f>VLOOKUP('Consolidtaed Data'!$B1648,[1]Products!$A:$G,4,0)</f>
        <v>1467</v>
      </c>
      <c r="J8428" s="9">
        <f>VLOOKUP('Consolidtaed Data'!$B1648,[1]Products!$A:$G,3,0)</f>
        <v>807</v>
      </c>
      <c r="K8428" s="9">
        <f>'Consolidtaed Data'!$J1648*'Consolidtaed Data'!$H1648</f>
        <v>171</v>
      </c>
      <c r="L8428" s="9">
        <f>'Consolidtaed Data'!$I1648*'Consolidtaed Data'!$H1648</f>
        <v>217</v>
      </c>
      <c r="M8428" s="9">
        <f>'Consolidtaed Data'!$L1648-'Consolidtaed Data'!$K1648</f>
        <v>792</v>
      </c>
      <c r="N8428" s="9" t="str">
        <f>VLOOKUP('Consolidtaed Data'!$C1648,[1]Locations!$A:$O,2,0)</f>
        <v>Torrance</v>
      </c>
      <c r="O8428" s="9" t="str">
        <f>VLOOKUP('Consolidtaed Data'!$D1648,'[1]Sales People'!$A:$B,2,0)</f>
        <v>Justin Lynch</v>
      </c>
      <c r="P8428" s="9" t="str">
        <f>VLOOKUP('Consolidtaed Data'!$E1648,[1]Customers!$A:$B,2,0)</f>
        <v>William Franklin</v>
      </c>
      <c r="Q8428" s="11">
        <f>WEEKDAY('Consolidtaed Data'!$F1648)</f>
        <v>5</v>
      </c>
      <c r="R8428" s="9">
        <f>MONTH('Consolidtaed Data'!$F1648)</f>
        <v>4</v>
      </c>
      <c r="S8428" s="9" t="str">
        <f>TEXT(Table3[[#This Row],[Purchase Date]],"MMMM")</f>
        <v>October</v>
      </c>
      <c r="T8428" s="9">
        <f>YEAR('Consolidtaed Data'!$F1648)</f>
        <v>2020</v>
      </c>
    </row>
    <row r="8429" spans="1:20" x14ac:dyDescent="0.3">
      <c r="A8429" s="9" t="s">
        <v>9455</v>
      </c>
      <c r="B8429" s="9" t="s">
        <v>41</v>
      </c>
      <c r="C8429" s="9" t="s">
        <v>325</v>
      </c>
      <c r="D8429" s="9" t="s">
        <v>127</v>
      </c>
      <c r="E8429" s="9" t="s">
        <v>1970</v>
      </c>
      <c r="F8429" s="12">
        <v>44472</v>
      </c>
      <c r="G8429" s="12" t="str">
        <f>VLOOKUP(Table3[[#This Row],[Product ID]],[1]Products!$A:$G,2,0)</f>
        <v>Product 11</v>
      </c>
      <c r="H8429" s="22">
        <v>1</v>
      </c>
      <c r="I8429" s="9">
        <f>VLOOKUP('Consolidtaed Data'!$B1990,[1]Products!$A:$G,4,0)</f>
        <v>1638</v>
      </c>
      <c r="J8429" s="9">
        <f>VLOOKUP('Consolidtaed Data'!$B1990,[1]Products!$A:$G,3,0)</f>
        <v>1261</v>
      </c>
      <c r="K8429" s="9">
        <f>'Consolidtaed Data'!$J1990*'Consolidtaed Data'!$H1990</f>
        <v>1366</v>
      </c>
      <c r="L8429" s="9">
        <f>'Consolidtaed Data'!$I1990*'Consolidtaed Data'!$H1990</f>
        <v>2356</v>
      </c>
      <c r="M8429" s="9">
        <f>'Consolidtaed Data'!$L1990-'Consolidtaed Data'!$K1990</f>
        <v>286</v>
      </c>
      <c r="N8429" s="9" t="str">
        <f>VLOOKUP('Consolidtaed Data'!$C1990,[1]Locations!$A:$O,2,0)</f>
        <v>Hayward</v>
      </c>
      <c r="O8429" s="9" t="str">
        <f>VLOOKUP('Consolidtaed Data'!$D1990,'[1]Sales People'!$A:$B,2,0)</f>
        <v>Roger Robertson</v>
      </c>
      <c r="P8429" s="9" t="str">
        <f>VLOOKUP('Consolidtaed Data'!$E1990,[1]Customers!$A:$B,2,0)</f>
        <v>Arthur Roberts</v>
      </c>
      <c r="Q8429" s="11">
        <f>WEEKDAY('Consolidtaed Data'!$F1990)</f>
        <v>2</v>
      </c>
      <c r="R8429" s="9">
        <f>MONTH('Consolidtaed Data'!$F1990)</f>
        <v>5</v>
      </c>
      <c r="S8429" s="9" t="str">
        <f>TEXT(Table3[[#This Row],[Purchase Date]],"MMMM")</f>
        <v>October</v>
      </c>
      <c r="T8429" s="9">
        <f>YEAR('Consolidtaed Data'!$F1990)</f>
        <v>2020</v>
      </c>
    </row>
    <row r="8430" spans="1:20" x14ac:dyDescent="0.3">
      <c r="A8430" s="9" t="s">
        <v>9456</v>
      </c>
      <c r="B8430" s="9" t="s">
        <v>531</v>
      </c>
      <c r="C8430" s="9" t="s">
        <v>178</v>
      </c>
      <c r="D8430" s="9" t="s">
        <v>241</v>
      </c>
      <c r="E8430" s="9" t="s">
        <v>1169</v>
      </c>
      <c r="F8430" s="12">
        <v>44472</v>
      </c>
      <c r="G8430" s="12" t="str">
        <f>VLOOKUP(Table3[[#This Row],[Product ID]],[1]Products!$A:$G,2,0)</f>
        <v>Product 62</v>
      </c>
      <c r="H8430" s="22">
        <v>2</v>
      </c>
      <c r="I8430" s="9">
        <f>VLOOKUP('Consolidtaed Data'!$B2014,[1]Products!$A:$G,4,0)</f>
        <v>2091</v>
      </c>
      <c r="J8430" s="9">
        <f>VLOOKUP('Consolidtaed Data'!$B2014,[1]Products!$A:$G,3,0)</f>
        <v>1485</v>
      </c>
      <c r="K8430" s="9">
        <f>'Consolidtaed Data'!$J2014*'Consolidtaed Data'!$H2014</f>
        <v>1223</v>
      </c>
      <c r="L8430" s="9">
        <f>'Consolidtaed Data'!$I2014*'Consolidtaed Data'!$H2014</f>
        <v>2005</v>
      </c>
      <c r="M8430" s="9">
        <f>'Consolidtaed Data'!$L2014-'Consolidtaed Data'!$K2014</f>
        <v>1100</v>
      </c>
      <c r="N8430" s="9" t="str">
        <f>VLOOKUP('Consolidtaed Data'!$C2014,[1]Locations!$A:$O,2,0)</f>
        <v>Rialto</v>
      </c>
      <c r="O8430" s="9" t="str">
        <f>VLOOKUP('Consolidtaed Data'!$D2014,'[1]Sales People'!$A:$B,2,0)</f>
        <v>Larry Castillo</v>
      </c>
      <c r="P8430" s="9" t="str">
        <f>VLOOKUP('Consolidtaed Data'!$E2014,[1]Customers!$A:$B,2,0)</f>
        <v>Clarence Kelley</v>
      </c>
      <c r="Q8430" s="11">
        <f>WEEKDAY('Consolidtaed Data'!$F2014)</f>
        <v>4</v>
      </c>
      <c r="R8430" s="9">
        <f>MONTH('Consolidtaed Data'!$F2014)</f>
        <v>5</v>
      </c>
      <c r="S8430" s="9" t="str">
        <f>TEXT(Table3[[#This Row],[Purchase Date]],"MMMM")</f>
        <v>October</v>
      </c>
      <c r="T8430" s="9">
        <f>YEAR('Consolidtaed Data'!$F2014)</f>
        <v>2020</v>
      </c>
    </row>
    <row r="8431" spans="1:20" x14ac:dyDescent="0.3">
      <c r="A8431" s="9" t="s">
        <v>9457</v>
      </c>
      <c r="B8431" s="9" t="s">
        <v>219</v>
      </c>
      <c r="C8431" s="9" t="s">
        <v>205</v>
      </c>
      <c r="D8431" s="9" t="s">
        <v>127</v>
      </c>
      <c r="E8431" s="9" t="s">
        <v>434</v>
      </c>
      <c r="F8431" s="12">
        <v>44472</v>
      </c>
      <c r="G8431" s="12" t="str">
        <f>VLOOKUP(Table3[[#This Row],[Product ID]],[1]Products!$A:$G,2,0)</f>
        <v>Product 35</v>
      </c>
      <c r="H8431" s="22">
        <v>1</v>
      </c>
      <c r="I8431" s="9">
        <f>VLOOKUP('Consolidtaed Data'!$B2441,[1]Products!$A:$G,4,0)</f>
        <v>35</v>
      </c>
      <c r="J8431" s="9">
        <f>VLOOKUP('Consolidtaed Data'!$B2441,[1]Products!$A:$G,3,0)</f>
        <v>22</v>
      </c>
      <c r="K8431" s="9">
        <f>'Consolidtaed Data'!$J2441*'Consolidtaed Data'!$H2441</f>
        <v>900</v>
      </c>
      <c r="L8431" s="9">
        <f>'Consolidtaed Data'!$I2441*'Consolidtaed Data'!$H2441</f>
        <v>1500</v>
      </c>
      <c r="M8431" s="9">
        <f>'Consolidtaed Data'!$L2441-'Consolidtaed Data'!$K2441</f>
        <v>187</v>
      </c>
      <c r="N8431" s="9" t="str">
        <f>VLOOKUP('Consolidtaed Data'!$C2441,[1]Locations!$A:$O,2,0)</f>
        <v>Berkeley</v>
      </c>
      <c r="O8431" s="9" t="str">
        <f>VLOOKUP('Consolidtaed Data'!$D2441,'[1]Sales People'!$A:$B,2,0)</f>
        <v>Martin Perry</v>
      </c>
      <c r="P8431" s="9" t="str">
        <f>VLOOKUP('Consolidtaed Data'!$E2441,[1]Customers!$A:$B,2,0)</f>
        <v>Randy Webb</v>
      </c>
      <c r="Q8431" s="11">
        <f>WEEKDAY('Consolidtaed Data'!$F2441)</f>
        <v>6</v>
      </c>
      <c r="R8431" s="9">
        <f>MONTH('Consolidtaed Data'!$F2441)</f>
        <v>6</v>
      </c>
      <c r="S8431" s="9" t="str">
        <f>TEXT(Table3[[#This Row],[Purchase Date]],"MMMM")</f>
        <v>October</v>
      </c>
      <c r="T8431" s="9">
        <f>YEAR('Consolidtaed Data'!$F2441)</f>
        <v>2020</v>
      </c>
    </row>
    <row r="8432" spans="1:20" x14ac:dyDescent="0.3">
      <c r="A8432" s="9" t="s">
        <v>9458</v>
      </c>
      <c r="B8432" s="9" t="s">
        <v>981</v>
      </c>
      <c r="C8432" s="9" t="s">
        <v>130</v>
      </c>
      <c r="D8432" s="9" t="s">
        <v>73</v>
      </c>
      <c r="E8432" s="9" t="s">
        <v>575</v>
      </c>
      <c r="F8432" s="12">
        <v>44472</v>
      </c>
      <c r="G8432" s="12" t="str">
        <f>VLOOKUP(Table3[[#This Row],[Product ID]],[1]Products!$A:$G,2,0)</f>
        <v>Product 3</v>
      </c>
      <c r="H8432" s="22">
        <v>1</v>
      </c>
      <c r="I8432" s="9">
        <f>VLOOKUP('Consolidtaed Data'!$B2584,[1]Products!$A:$G,4,0)</f>
        <v>2241</v>
      </c>
      <c r="J8432" s="9">
        <f>VLOOKUP('Consolidtaed Data'!$B2584,[1]Products!$A:$G,3,0)</f>
        <v>1367</v>
      </c>
      <c r="K8432" s="9">
        <f>'Consolidtaed Data'!$J2584*'Consolidtaed Data'!$H2584</f>
        <v>171</v>
      </c>
      <c r="L8432" s="9">
        <f>'Consolidtaed Data'!$I2584*'Consolidtaed Data'!$H2584</f>
        <v>217</v>
      </c>
      <c r="M8432" s="9">
        <f>'Consolidtaed Data'!$L2584-'Consolidtaed Data'!$K2584</f>
        <v>46</v>
      </c>
      <c r="N8432" s="9" t="str">
        <f>VLOOKUP('Consolidtaed Data'!$C2584,[1]Locations!$A:$O,2,0)</f>
        <v>Corona</v>
      </c>
      <c r="O8432" s="9" t="str">
        <f>VLOOKUP('Consolidtaed Data'!$D2584,'[1]Sales People'!$A:$B,2,0)</f>
        <v>Brian Thomas</v>
      </c>
      <c r="P8432" s="9" t="str">
        <f>VLOOKUP('Consolidtaed Data'!$E2584,[1]Customers!$A:$B,2,0)</f>
        <v>Scott Roberts</v>
      </c>
      <c r="Q8432" s="11">
        <f>WEEKDAY('Consolidtaed Data'!$F2584)</f>
        <v>3</v>
      </c>
      <c r="R8432" s="9">
        <f>MONTH('Consolidtaed Data'!$F2584)</f>
        <v>7</v>
      </c>
      <c r="S8432" s="9" t="str">
        <f>TEXT(Table3[[#This Row],[Purchase Date]],"MMMM")</f>
        <v>October</v>
      </c>
      <c r="T8432" s="9">
        <f>YEAR('Consolidtaed Data'!$F2584)</f>
        <v>2020</v>
      </c>
    </row>
    <row r="8433" spans="1:20" x14ac:dyDescent="0.3">
      <c r="A8433" s="9" t="s">
        <v>9459</v>
      </c>
      <c r="B8433" s="9" t="s">
        <v>369</v>
      </c>
      <c r="C8433" s="9" t="s">
        <v>173</v>
      </c>
      <c r="D8433" s="9" t="s">
        <v>31</v>
      </c>
      <c r="E8433" s="9" t="s">
        <v>111</v>
      </c>
      <c r="F8433" s="12">
        <v>44472</v>
      </c>
      <c r="G8433" s="12" t="str">
        <f>VLOOKUP(Table3[[#This Row],[Product ID]],[1]Products!$A:$G,2,0)</f>
        <v>Product 8</v>
      </c>
      <c r="H8433" s="22">
        <v>3</v>
      </c>
      <c r="I8433" s="9">
        <f>VLOOKUP('Consolidtaed Data'!$B2843,[1]Products!$A:$G,4,0)</f>
        <v>136</v>
      </c>
      <c r="J8433" s="9">
        <f>VLOOKUP('Consolidtaed Data'!$B2843,[1]Products!$A:$G,3,0)</f>
        <v>72</v>
      </c>
      <c r="K8433" s="9">
        <f>'Consolidtaed Data'!$J2843*'Consolidtaed Data'!$H2843</f>
        <v>838</v>
      </c>
      <c r="L8433" s="9">
        <f>'Consolidtaed Data'!$I2843*'Consolidtaed Data'!$H2843</f>
        <v>1103</v>
      </c>
      <c r="M8433" s="9">
        <f>'Consolidtaed Data'!$L2843-'Consolidtaed Data'!$K2843</f>
        <v>383</v>
      </c>
      <c r="N8433" s="9" t="str">
        <f>VLOOKUP('Consolidtaed Data'!$C2843,[1]Locations!$A:$O,2,0)</f>
        <v>Antioch</v>
      </c>
      <c r="O8433" s="9" t="str">
        <f>VLOOKUP('Consolidtaed Data'!$D2843,'[1]Sales People'!$A:$B,2,0)</f>
        <v>Howard Gardner</v>
      </c>
      <c r="P8433" s="9" t="str">
        <f>VLOOKUP('Consolidtaed Data'!$E2843,[1]Customers!$A:$B,2,0)</f>
        <v>Keith Wheeler</v>
      </c>
      <c r="Q8433" s="11">
        <f>WEEKDAY('Consolidtaed Data'!$F2843)</f>
        <v>3</v>
      </c>
      <c r="R8433" s="9">
        <f>MONTH('Consolidtaed Data'!$F2843)</f>
        <v>7</v>
      </c>
      <c r="S8433" s="9" t="str">
        <f>TEXT(Table3[[#This Row],[Purchase Date]],"MMMM")</f>
        <v>October</v>
      </c>
      <c r="T8433" s="9">
        <f>YEAR('Consolidtaed Data'!$F2843)</f>
        <v>2020</v>
      </c>
    </row>
    <row r="8434" spans="1:20" x14ac:dyDescent="0.3">
      <c r="A8434" s="9" t="s">
        <v>9460</v>
      </c>
      <c r="B8434" s="9" t="s">
        <v>209</v>
      </c>
      <c r="C8434" s="9" t="s">
        <v>63</v>
      </c>
      <c r="D8434" s="9" t="s">
        <v>229</v>
      </c>
      <c r="E8434" s="9" t="s">
        <v>353</v>
      </c>
      <c r="F8434" s="12">
        <v>44472</v>
      </c>
      <c r="G8434" s="12" t="str">
        <f>VLOOKUP(Table3[[#This Row],[Product ID]],[1]Products!$A:$G,2,0)</f>
        <v>Product 86</v>
      </c>
      <c r="H8434" s="22">
        <v>1</v>
      </c>
      <c r="I8434" s="9">
        <f>VLOOKUP('Consolidtaed Data'!$B3222,[1]Products!$A:$G,4,0)</f>
        <v>203</v>
      </c>
      <c r="J8434" s="9">
        <f>VLOOKUP('Consolidtaed Data'!$B3222,[1]Products!$A:$G,3,0)</f>
        <v>154</v>
      </c>
      <c r="K8434" s="9">
        <f>'Consolidtaed Data'!$J3222*'Consolidtaed Data'!$H3222</f>
        <v>478</v>
      </c>
      <c r="L8434" s="9">
        <f>'Consolidtaed Data'!$I3222*'Consolidtaed Data'!$H3222</f>
        <v>886</v>
      </c>
      <c r="M8434" s="9">
        <f>'Consolidtaed Data'!$L3222-'Consolidtaed Data'!$K3222</f>
        <v>651</v>
      </c>
      <c r="N8434" s="9" t="str">
        <f>VLOOKUP('Consolidtaed Data'!$C3222,[1]Locations!$A:$O,2,0)</f>
        <v>Clovis</v>
      </c>
      <c r="O8434" s="9" t="str">
        <f>VLOOKUP('Consolidtaed Data'!$D3222,'[1]Sales People'!$A:$B,2,0)</f>
        <v>Ryan Welch</v>
      </c>
      <c r="P8434" s="9" t="str">
        <f>VLOOKUP('Consolidtaed Data'!$E3222,[1]Customers!$A:$B,2,0)</f>
        <v>Randy Webb</v>
      </c>
      <c r="Q8434" s="11">
        <f>WEEKDAY('Consolidtaed Data'!$F3222)</f>
        <v>3</v>
      </c>
      <c r="R8434" s="9">
        <f>MONTH('Consolidtaed Data'!$F3222)</f>
        <v>8</v>
      </c>
      <c r="S8434" s="9" t="str">
        <f>TEXT(Table3[[#This Row],[Purchase Date]],"MMMM")</f>
        <v>October</v>
      </c>
      <c r="T8434" s="9">
        <f>YEAR('Consolidtaed Data'!$F3222)</f>
        <v>2020</v>
      </c>
    </row>
    <row r="8435" spans="1:20" x14ac:dyDescent="0.3">
      <c r="A8435" s="9" t="s">
        <v>9461</v>
      </c>
      <c r="B8435" s="9" t="s">
        <v>373</v>
      </c>
      <c r="C8435" s="9" t="s">
        <v>12</v>
      </c>
      <c r="D8435" s="9" t="s">
        <v>315</v>
      </c>
      <c r="E8435" s="9" t="s">
        <v>1854</v>
      </c>
      <c r="F8435" s="12">
        <v>44472</v>
      </c>
      <c r="G8435" s="12" t="str">
        <f>VLOOKUP(Table3[[#This Row],[Product ID]],[1]Products!$A:$G,2,0)</f>
        <v>Product 66</v>
      </c>
      <c r="H8435" s="22">
        <v>1</v>
      </c>
      <c r="I8435" s="9">
        <f>VLOOKUP('Consolidtaed Data'!$B3571,[1]Products!$A:$G,4,0)</f>
        <v>181</v>
      </c>
      <c r="J8435" s="9">
        <f>VLOOKUP('Consolidtaed Data'!$B3571,[1]Products!$A:$G,3,0)</f>
        <v>130</v>
      </c>
      <c r="K8435" s="9">
        <f>'Consolidtaed Data'!$J3571*'Consolidtaed Data'!$H3571</f>
        <v>1518</v>
      </c>
      <c r="L8435" s="9">
        <f>'Consolidtaed Data'!$I3571*'Consolidtaed Data'!$H3571</f>
        <v>2410</v>
      </c>
      <c r="M8435" s="9">
        <f>'Consolidtaed Data'!$L3571-'Consolidtaed Data'!$K3571</f>
        <v>248</v>
      </c>
      <c r="N8435" s="9" t="str">
        <f>VLOOKUP('Consolidtaed Data'!$C3571,[1]Locations!$A:$O,2,0)</f>
        <v>Daly City</v>
      </c>
      <c r="O8435" s="9" t="str">
        <f>VLOOKUP('Consolidtaed Data'!$D3571,'[1]Sales People'!$A:$B,2,0)</f>
        <v>Henry Nelson</v>
      </c>
      <c r="P8435" s="9" t="str">
        <f>VLOOKUP('Consolidtaed Data'!$E3571,[1]Customers!$A:$B,2,0)</f>
        <v>Peter Castillo</v>
      </c>
      <c r="Q8435" s="11">
        <f>WEEKDAY('Consolidtaed Data'!$F3571)</f>
        <v>6</v>
      </c>
      <c r="R8435" s="9">
        <f>MONTH('Consolidtaed Data'!$F3571)</f>
        <v>9</v>
      </c>
      <c r="S8435" s="9" t="str">
        <f>TEXT(Table3[[#This Row],[Purchase Date]],"MMMM")</f>
        <v>October</v>
      </c>
      <c r="T8435" s="9">
        <f>YEAR('Consolidtaed Data'!$F3571)</f>
        <v>2020</v>
      </c>
    </row>
    <row r="8436" spans="1:20" x14ac:dyDescent="0.3">
      <c r="A8436" s="9" t="s">
        <v>9462</v>
      </c>
      <c r="B8436" s="9" t="s">
        <v>85</v>
      </c>
      <c r="C8436" s="9" t="s">
        <v>30</v>
      </c>
      <c r="D8436" s="9" t="s">
        <v>153</v>
      </c>
      <c r="E8436" s="9" t="s">
        <v>562</v>
      </c>
      <c r="F8436" s="12">
        <v>44472</v>
      </c>
      <c r="G8436" s="12" t="str">
        <f>VLOOKUP(Table3[[#This Row],[Product ID]],[1]Products!$A:$G,2,0)</f>
        <v>Product 93</v>
      </c>
      <c r="H8436" s="22">
        <v>2</v>
      </c>
      <c r="I8436" s="9">
        <f>VLOOKUP('Consolidtaed Data'!$B3652,[1]Products!$A:$G,4,0)</f>
        <v>181</v>
      </c>
      <c r="J8436" s="9">
        <f>VLOOKUP('Consolidtaed Data'!$B3652,[1]Products!$A:$G,3,0)</f>
        <v>130</v>
      </c>
      <c r="K8436" s="9">
        <f>'Consolidtaed Data'!$J3652*'Consolidtaed Data'!$H3652</f>
        <v>1168</v>
      </c>
      <c r="L8436" s="9">
        <f>'Consolidtaed Data'!$I3652*'Consolidtaed Data'!$H3652</f>
        <v>1826</v>
      </c>
      <c r="M8436" s="9">
        <f>'Consolidtaed Data'!$L3652-'Consolidtaed Data'!$K3652</f>
        <v>606</v>
      </c>
      <c r="N8436" s="9" t="str">
        <f>VLOOKUP('Consolidtaed Data'!$C3652,[1]Locations!$A:$O,2,0)</f>
        <v>San Jose</v>
      </c>
      <c r="O8436" s="9" t="str">
        <f>VLOOKUP('Consolidtaed Data'!$D3652,'[1]Sales People'!$A:$B,2,0)</f>
        <v>Ernest Wagner</v>
      </c>
      <c r="P8436" s="9" t="str">
        <f>VLOOKUP('Consolidtaed Data'!$E3652,[1]Customers!$A:$B,2,0)</f>
        <v>Ralph Nichols</v>
      </c>
      <c r="Q8436" s="11">
        <f>WEEKDAY('Consolidtaed Data'!$F3652)</f>
        <v>5</v>
      </c>
      <c r="R8436" s="9">
        <f>MONTH('Consolidtaed Data'!$F3652)</f>
        <v>9</v>
      </c>
      <c r="S8436" s="9" t="str">
        <f>TEXT(Table3[[#This Row],[Purchase Date]],"MMMM")</f>
        <v>October</v>
      </c>
      <c r="T8436" s="9">
        <f>YEAR('Consolidtaed Data'!$F3652)</f>
        <v>2020</v>
      </c>
    </row>
    <row r="8437" spans="1:20" x14ac:dyDescent="0.3">
      <c r="A8437" s="9" t="s">
        <v>9463</v>
      </c>
      <c r="B8437" s="9" t="s">
        <v>360</v>
      </c>
      <c r="C8437" s="9" t="s">
        <v>12</v>
      </c>
      <c r="D8437" s="9" t="s">
        <v>229</v>
      </c>
      <c r="E8437" s="9" t="s">
        <v>1309</v>
      </c>
      <c r="F8437" s="12">
        <v>44473</v>
      </c>
      <c r="G8437" s="12" t="str">
        <f>VLOOKUP(Table3[[#This Row],[Product ID]],[1]Products!$A:$G,2,0)</f>
        <v>Product 59</v>
      </c>
      <c r="H8437" s="22">
        <v>1</v>
      </c>
      <c r="I8437" s="9">
        <f>VLOOKUP('Consolidtaed Data'!$B569,[1]Products!$A:$G,4,0)</f>
        <v>771</v>
      </c>
      <c r="J8437" s="9">
        <f>VLOOKUP('Consolidtaed Data'!$B569,[1]Products!$A:$G,3,0)</f>
        <v>648</v>
      </c>
      <c r="K8437" s="9">
        <f>'Consolidtaed Data'!$J569*'Consolidtaed Data'!$H569</f>
        <v>1234</v>
      </c>
      <c r="L8437" s="9">
        <f>'Consolidtaed Data'!$I569*'Consolidtaed Data'!$H569</f>
        <v>1582</v>
      </c>
      <c r="M8437" s="9">
        <f>'Consolidtaed Data'!$L569-'Consolidtaed Data'!$K569</f>
        <v>383</v>
      </c>
      <c r="N8437" s="9" t="str">
        <f>VLOOKUP('Consolidtaed Data'!$C569,[1]Locations!$A:$O,2,0)</f>
        <v>Los Angeles</v>
      </c>
      <c r="O8437" s="9" t="str">
        <f>VLOOKUP('Consolidtaed Data'!$D569,'[1]Sales People'!$A:$B,2,0)</f>
        <v>Ronald Reed</v>
      </c>
      <c r="P8437" s="9" t="str">
        <f>VLOOKUP('Consolidtaed Data'!$E569,[1]Customers!$A:$B,2,0)</f>
        <v>Aaron Carr</v>
      </c>
      <c r="Q8437" s="11">
        <f>WEEKDAY('Consolidtaed Data'!$F569)</f>
        <v>1</v>
      </c>
      <c r="R8437" s="9">
        <f>MONTH('Consolidtaed Data'!$F569)</f>
        <v>2</v>
      </c>
      <c r="S8437" s="9" t="str">
        <f>TEXT(Table3[[#This Row],[Purchase Date]],"MMMM")</f>
        <v>October</v>
      </c>
      <c r="T8437" s="9">
        <f>YEAR('Consolidtaed Data'!$F569)</f>
        <v>2020</v>
      </c>
    </row>
    <row r="8438" spans="1:20" x14ac:dyDescent="0.3">
      <c r="A8438" s="9" t="s">
        <v>9464</v>
      </c>
      <c r="B8438" s="9" t="s">
        <v>164</v>
      </c>
      <c r="C8438" s="9" t="s">
        <v>226</v>
      </c>
      <c r="D8438" s="9" t="s">
        <v>87</v>
      </c>
      <c r="E8438" s="9" t="s">
        <v>1348</v>
      </c>
      <c r="F8438" s="12">
        <v>44473</v>
      </c>
      <c r="G8438" s="12" t="str">
        <f>VLOOKUP(Table3[[#This Row],[Product ID]],[1]Products!$A:$G,2,0)</f>
        <v>Product 69</v>
      </c>
      <c r="H8438" s="22">
        <v>3</v>
      </c>
      <c r="I8438" s="9">
        <f>VLOOKUP('Consolidtaed Data'!$B595,[1]Products!$A:$G,4,0)</f>
        <v>315</v>
      </c>
      <c r="J8438" s="9">
        <f>VLOOKUP('Consolidtaed Data'!$B595,[1]Products!$A:$G,3,0)</f>
        <v>208</v>
      </c>
      <c r="K8438" s="9">
        <f>'Consolidtaed Data'!$J595*'Consolidtaed Data'!$H595</f>
        <v>682</v>
      </c>
      <c r="L8438" s="9">
        <f>'Consolidtaed Data'!$I595*'Consolidtaed Data'!$H595</f>
        <v>1338</v>
      </c>
      <c r="M8438" s="9">
        <f>'Consolidtaed Data'!$L595-'Consolidtaed Data'!$K595</f>
        <v>570</v>
      </c>
      <c r="N8438" s="9" t="str">
        <f>VLOOKUP('Consolidtaed Data'!$C595,[1]Locations!$A:$O,2,0)</f>
        <v>Anaheim</v>
      </c>
      <c r="O8438" s="9" t="str">
        <f>VLOOKUP('Consolidtaed Data'!$D595,'[1]Sales People'!$A:$B,2,0)</f>
        <v>Carl Hall</v>
      </c>
      <c r="P8438" s="9" t="str">
        <f>VLOOKUP('Consolidtaed Data'!$E595,[1]Customers!$A:$B,2,0)</f>
        <v>Kevin Willis</v>
      </c>
      <c r="Q8438" s="11">
        <f>WEEKDAY('Consolidtaed Data'!$F595)</f>
        <v>3</v>
      </c>
      <c r="R8438" s="9">
        <f>MONTH('Consolidtaed Data'!$F595)</f>
        <v>2</v>
      </c>
      <c r="S8438" s="9" t="str">
        <f>TEXT(Table3[[#This Row],[Purchase Date]],"MMMM")</f>
        <v>October</v>
      </c>
      <c r="T8438" s="9">
        <f>YEAR('Consolidtaed Data'!$F595)</f>
        <v>2020</v>
      </c>
    </row>
    <row r="8439" spans="1:20" x14ac:dyDescent="0.3">
      <c r="A8439" s="9" t="s">
        <v>9465</v>
      </c>
      <c r="B8439" s="9" t="s">
        <v>225</v>
      </c>
      <c r="C8439" s="9" t="s">
        <v>25</v>
      </c>
      <c r="D8439" s="9" t="s">
        <v>113</v>
      </c>
      <c r="E8439" s="9" t="s">
        <v>952</v>
      </c>
      <c r="F8439" s="12">
        <v>44473</v>
      </c>
      <c r="G8439" s="12" t="str">
        <f>VLOOKUP(Table3[[#This Row],[Product ID]],[1]Products!$A:$G,2,0)</f>
        <v>Product 24</v>
      </c>
      <c r="H8439" s="22">
        <v>2</v>
      </c>
      <c r="I8439" s="9">
        <f>VLOOKUP('Consolidtaed Data'!$B704,[1]Products!$A:$G,4,0)</f>
        <v>637</v>
      </c>
      <c r="J8439" s="9">
        <f>VLOOKUP('Consolidtaed Data'!$B704,[1]Products!$A:$G,3,0)</f>
        <v>389</v>
      </c>
      <c r="K8439" s="9">
        <f>'Consolidtaed Data'!$J704*'Consolidtaed Data'!$H704</f>
        <v>1636</v>
      </c>
      <c r="L8439" s="9">
        <f>'Consolidtaed Data'!$I704*'Consolidtaed Data'!$H704</f>
        <v>3268</v>
      </c>
      <c r="M8439" s="9">
        <f>'Consolidtaed Data'!$L704-'Consolidtaed Data'!$K704</f>
        <v>1104</v>
      </c>
      <c r="N8439" s="9" t="str">
        <f>VLOOKUP('Consolidtaed Data'!$C704,[1]Locations!$A:$O,2,0)</f>
        <v>Downey</v>
      </c>
      <c r="O8439" s="9" t="str">
        <f>VLOOKUP('Consolidtaed Data'!$D704,'[1]Sales People'!$A:$B,2,0)</f>
        <v>Ronald Reed</v>
      </c>
      <c r="P8439" s="9" t="str">
        <f>VLOOKUP('Consolidtaed Data'!$E704,[1]Customers!$A:$B,2,0)</f>
        <v>Nicholas Simmons</v>
      </c>
      <c r="Q8439" s="11">
        <f>WEEKDAY('Consolidtaed Data'!$F704)</f>
        <v>3</v>
      </c>
      <c r="R8439" s="9">
        <f>MONTH('Consolidtaed Data'!$F704)</f>
        <v>2</v>
      </c>
      <c r="S8439" s="9" t="str">
        <f>TEXT(Table3[[#This Row],[Purchase Date]],"MMMM")</f>
        <v>October</v>
      </c>
      <c r="T8439" s="9">
        <f>YEAR('Consolidtaed Data'!$F704)</f>
        <v>2020</v>
      </c>
    </row>
    <row r="8440" spans="1:20" x14ac:dyDescent="0.3">
      <c r="A8440" s="9" t="s">
        <v>9466</v>
      </c>
      <c r="B8440" s="9" t="s">
        <v>148</v>
      </c>
      <c r="C8440" s="9" t="s">
        <v>263</v>
      </c>
      <c r="D8440" s="9" t="s">
        <v>246</v>
      </c>
      <c r="E8440" s="9" t="s">
        <v>1601</v>
      </c>
      <c r="F8440" s="12">
        <v>44473</v>
      </c>
      <c r="G8440" s="12" t="str">
        <f>VLOOKUP(Table3[[#This Row],[Product ID]],[1]Products!$A:$G,2,0)</f>
        <v>Product 16</v>
      </c>
      <c r="H8440" s="22">
        <v>1</v>
      </c>
      <c r="I8440" s="9">
        <f>VLOOKUP('Consolidtaed Data'!$B1087,[1]Products!$A:$G,4,0)</f>
        <v>603</v>
      </c>
      <c r="J8440" s="9">
        <f>VLOOKUP('Consolidtaed Data'!$B1087,[1]Products!$A:$G,3,0)</f>
        <v>416</v>
      </c>
      <c r="K8440" s="9">
        <f>'Consolidtaed Data'!$J1087*'Consolidtaed Data'!$H1087</f>
        <v>1054</v>
      </c>
      <c r="L8440" s="9">
        <f>'Consolidtaed Data'!$I1087*'Consolidtaed Data'!$H1087</f>
        <v>1405</v>
      </c>
      <c r="M8440" s="9">
        <f>'Consolidtaed Data'!$L1087-'Consolidtaed Data'!$K1087</f>
        <v>1068</v>
      </c>
      <c r="N8440" s="9" t="str">
        <f>VLOOKUP('Consolidtaed Data'!$C1087,[1]Locations!$A:$O,2,0)</f>
        <v>Fairfield</v>
      </c>
      <c r="O8440" s="9" t="str">
        <f>VLOOKUP('Consolidtaed Data'!$D1087,'[1]Sales People'!$A:$B,2,0)</f>
        <v>Kevin Butler</v>
      </c>
      <c r="P8440" s="9" t="str">
        <f>VLOOKUP('Consolidtaed Data'!$E1087,[1]Customers!$A:$B,2,0)</f>
        <v>Carlos Kim</v>
      </c>
      <c r="Q8440" s="11">
        <f>WEEKDAY('Consolidtaed Data'!$F1087)</f>
        <v>4</v>
      </c>
      <c r="R8440" s="9">
        <f>MONTH('Consolidtaed Data'!$F1087)</f>
        <v>3</v>
      </c>
      <c r="S8440" s="9" t="str">
        <f>TEXT(Table3[[#This Row],[Purchase Date]],"MMMM")</f>
        <v>October</v>
      </c>
      <c r="T8440" s="9">
        <f>YEAR('Consolidtaed Data'!$F1087)</f>
        <v>2020</v>
      </c>
    </row>
    <row r="8441" spans="1:20" x14ac:dyDescent="0.3">
      <c r="A8441" s="9" t="s">
        <v>9467</v>
      </c>
      <c r="B8441" s="9" t="s">
        <v>191</v>
      </c>
      <c r="C8441" s="9" t="s">
        <v>352</v>
      </c>
      <c r="D8441" s="9" t="s">
        <v>127</v>
      </c>
      <c r="E8441" s="9" t="s">
        <v>925</v>
      </c>
      <c r="F8441" s="12">
        <v>44473</v>
      </c>
      <c r="G8441" s="12" t="str">
        <f>VLOOKUP(Table3[[#This Row],[Product ID]],[1]Products!$A:$G,2,0)</f>
        <v>Product 36</v>
      </c>
      <c r="H8441" s="22">
        <v>3</v>
      </c>
      <c r="I8441" s="9">
        <f>VLOOKUP('Consolidtaed Data'!$B1199,[1]Products!$A:$G,4,0)</f>
        <v>1077</v>
      </c>
      <c r="J8441" s="9">
        <f>VLOOKUP('Consolidtaed Data'!$B1199,[1]Products!$A:$G,3,0)</f>
        <v>732</v>
      </c>
      <c r="K8441" s="9">
        <f>'Consolidtaed Data'!$J1199*'Consolidtaed Data'!$H1199</f>
        <v>1965</v>
      </c>
      <c r="L8441" s="9">
        <f>'Consolidtaed Data'!$I1199*'Consolidtaed Data'!$H1199</f>
        <v>2396</v>
      </c>
      <c r="M8441" s="9">
        <f>'Consolidtaed Data'!$L1199-'Consolidtaed Data'!$K1199</f>
        <v>2452</v>
      </c>
      <c r="N8441" s="9" t="str">
        <f>VLOOKUP('Consolidtaed Data'!$C1199,[1]Locations!$A:$O,2,0)</f>
        <v>San Francisco</v>
      </c>
      <c r="O8441" s="9" t="str">
        <f>VLOOKUP('Consolidtaed Data'!$D1199,'[1]Sales People'!$A:$B,2,0)</f>
        <v>Robert Reed</v>
      </c>
      <c r="P8441" s="9" t="str">
        <f>VLOOKUP('Consolidtaed Data'!$E1199,[1]Customers!$A:$B,2,0)</f>
        <v>Jeremy Jenkins</v>
      </c>
      <c r="Q8441" s="11">
        <f>WEEKDAY('Consolidtaed Data'!$F1199)</f>
        <v>7</v>
      </c>
      <c r="R8441" s="9">
        <f>MONTH('Consolidtaed Data'!$F1199)</f>
        <v>3</v>
      </c>
      <c r="S8441" s="9" t="str">
        <f>TEXT(Table3[[#This Row],[Purchase Date]],"MMMM")</f>
        <v>October</v>
      </c>
      <c r="T8441" s="9">
        <f>YEAR('Consolidtaed Data'!$F1199)</f>
        <v>2020</v>
      </c>
    </row>
    <row r="8442" spans="1:20" x14ac:dyDescent="0.3">
      <c r="A8442" s="9" t="s">
        <v>9468</v>
      </c>
      <c r="B8442" s="9" t="s">
        <v>338</v>
      </c>
      <c r="C8442" s="9" t="s">
        <v>134</v>
      </c>
      <c r="D8442" s="9" t="s">
        <v>193</v>
      </c>
      <c r="E8442" s="9" t="s">
        <v>236</v>
      </c>
      <c r="F8442" s="12">
        <v>44473</v>
      </c>
      <c r="G8442" s="12" t="str">
        <f>VLOOKUP(Table3[[#This Row],[Product ID]],[1]Products!$A:$G,2,0)</f>
        <v>Product 95</v>
      </c>
      <c r="H8442" s="22">
        <v>4</v>
      </c>
      <c r="I8442" s="9">
        <f>VLOOKUP('Consolidtaed Data'!$B1264,[1]Products!$A:$G,4,0)</f>
        <v>400</v>
      </c>
      <c r="J8442" s="9">
        <f>VLOOKUP('Consolidtaed Data'!$B1264,[1]Products!$A:$G,3,0)</f>
        <v>208</v>
      </c>
      <c r="K8442" s="9">
        <f>'Consolidtaed Data'!$J1264*'Consolidtaed Data'!$H1264</f>
        <v>2446</v>
      </c>
      <c r="L8442" s="9">
        <f>'Consolidtaed Data'!$I1264*'Consolidtaed Data'!$H1264</f>
        <v>4010</v>
      </c>
      <c r="M8442" s="9">
        <f>'Consolidtaed Data'!$L1264-'Consolidtaed Data'!$K1264</f>
        <v>600</v>
      </c>
      <c r="N8442" s="9" t="str">
        <f>VLOOKUP('Consolidtaed Data'!$C1264,[1]Locations!$A:$O,2,0)</f>
        <v>San Bernardino</v>
      </c>
      <c r="O8442" s="9" t="str">
        <f>VLOOKUP('Consolidtaed Data'!$D1264,'[1]Sales People'!$A:$B,2,0)</f>
        <v>Jeremy Mendoza</v>
      </c>
      <c r="P8442" s="9" t="str">
        <f>VLOOKUP('Consolidtaed Data'!$E1264,[1]Customers!$A:$B,2,0)</f>
        <v>Jeremy Porter</v>
      </c>
      <c r="Q8442" s="11">
        <f>WEEKDAY('Consolidtaed Data'!$F1264)</f>
        <v>5</v>
      </c>
      <c r="R8442" s="9">
        <f>MONTH('Consolidtaed Data'!$F1264)</f>
        <v>4</v>
      </c>
      <c r="S8442" s="9" t="str">
        <f>TEXT(Table3[[#This Row],[Purchase Date]],"MMMM")</f>
        <v>October</v>
      </c>
      <c r="T8442" s="9">
        <f>YEAR('Consolidtaed Data'!$F1264)</f>
        <v>2020</v>
      </c>
    </row>
    <row r="8443" spans="1:20" x14ac:dyDescent="0.3">
      <c r="A8443" s="9" t="s">
        <v>9469</v>
      </c>
      <c r="B8443" s="9" t="s">
        <v>322</v>
      </c>
      <c r="C8443" s="9" t="s">
        <v>86</v>
      </c>
      <c r="D8443" s="9" t="s">
        <v>83</v>
      </c>
      <c r="E8443" s="9" t="s">
        <v>756</v>
      </c>
      <c r="F8443" s="12">
        <v>44473</v>
      </c>
      <c r="G8443" s="12" t="str">
        <f>VLOOKUP(Table3[[#This Row],[Product ID]],[1]Products!$A:$G,2,0)</f>
        <v>Product 43</v>
      </c>
      <c r="H8443" s="22">
        <v>1</v>
      </c>
      <c r="I8443" s="9">
        <f>VLOOKUP('Consolidtaed Data'!$B1819,[1]Products!$A:$G,4,0)</f>
        <v>818</v>
      </c>
      <c r="J8443" s="9">
        <f>VLOOKUP('Consolidtaed Data'!$B1819,[1]Products!$A:$G,3,0)</f>
        <v>450</v>
      </c>
      <c r="K8443" s="9">
        <f>'Consolidtaed Data'!$J1819*'Consolidtaed Data'!$H1819</f>
        <v>1090</v>
      </c>
      <c r="L8443" s="9">
        <f>'Consolidtaed Data'!$I1819*'Consolidtaed Data'!$H1819</f>
        <v>1380</v>
      </c>
      <c r="M8443" s="9">
        <f>'Consolidtaed Data'!$L1819-'Consolidtaed Data'!$K1819</f>
        <v>570</v>
      </c>
      <c r="N8443" s="9" t="str">
        <f>VLOOKUP('Consolidtaed Data'!$C1819,[1]Locations!$A:$O,2,0)</f>
        <v>Los Angeles</v>
      </c>
      <c r="O8443" s="9" t="str">
        <f>VLOOKUP('Consolidtaed Data'!$D1819,'[1]Sales People'!$A:$B,2,0)</f>
        <v>Brian Davis</v>
      </c>
      <c r="P8443" s="9" t="str">
        <f>VLOOKUP('Consolidtaed Data'!$E1819,[1]Customers!$A:$B,2,0)</f>
        <v>Russell Nelson</v>
      </c>
      <c r="Q8443" s="11">
        <f>WEEKDAY('Consolidtaed Data'!$F1819)</f>
        <v>3</v>
      </c>
      <c r="R8443" s="9">
        <f>MONTH('Consolidtaed Data'!$F1819)</f>
        <v>5</v>
      </c>
      <c r="S8443" s="9" t="str">
        <f>TEXT(Table3[[#This Row],[Purchase Date]],"MMMM")</f>
        <v>October</v>
      </c>
      <c r="T8443" s="9">
        <f>YEAR('Consolidtaed Data'!$F1819)</f>
        <v>2020</v>
      </c>
    </row>
    <row r="8444" spans="1:20" x14ac:dyDescent="0.3">
      <c r="A8444" s="9" t="s">
        <v>9470</v>
      </c>
      <c r="B8444" s="9" t="s">
        <v>234</v>
      </c>
      <c r="C8444" s="9" t="s">
        <v>462</v>
      </c>
      <c r="D8444" s="9" t="s">
        <v>206</v>
      </c>
      <c r="E8444" s="9" t="s">
        <v>2647</v>
      </c>
      <c r="F8444" s="12">
        <v>44473</v>
      </c>
      <c r="G8444" s="12" t="str">
        <f>VLOOKUP(Table3[[#This Row],[Product ID]],[1]Products!$A:$G,2,0)</f>
        <v>Product 54</v>
      </c>
      <c r="H8444" s="22">
        <v>1</v>
      </c>
      <c r="I8444" s="9">
        <f>VLOOKUP('Consolidtaed Data'!$B1935,[1]Products!$A:$G,4,0)</f>
        <v>95</v>
      </c>
      <c r="J8444" s="9">
        <f>VLOOKUP('Consolidtaed Data'!$B1935,[1]Products!$A:$G,3,0)</f>
        <v>61</v>
      </c>
      <c r="K8444" s="9">
        <f>'Consolidtaed Data'!$J1935*'Consolidtaed Data'!$H1935</f>
        <v>390</v>
      </c>
      <c r="L8444" s="9">
        <f>'Consolidtaed Data'!$I1935*'Consolidtaed Data'!$H1935</f>
        <v>543</v>
      </c>
      <c r="M8444" s="9">
        <f>'Consolidtaed Data'!$L1935-'Consolidtaed Data'!$K1935</f>
        <v>48</v>
      </c>
      <c r="N8444" s="9" t="str">
        <f>VLOOKUP('Consolidtaed Data'!$C1935,[1]Locations!$A:$O,2,0)</f>
        <v>Carlsbad</v>
      </c>
      <c r="O8444" s="9" t="str">
        <f>VLOOKUP('Consolidtaed Data'!$D1935,'[1]Sales People'!$A:$B,2,0)</f>
        <v>Kenneth Fields</v>
      </c>
      <c r="P8444" s="9" t="str">
        <f>VLOOKUP('Consolidtaed Data'!$E1935,[1]Customers!$A:$B,2,0)</f>
        <v>Kenneth Foster</v>
      </c>
      <c r="Q8444" s="11">
        <f>WEEKDAY('Consolidtaed Data'!$F1935)</f>
        <v>5</v>
      </c>
      <c r="R8444" s="9">
        <f>MONTH('Consolidtaed Data'!$F1935)</f>
        <v>5</v>
      </c>
      <c r="S8444" s="9" t="str">
        <f>TEXT(Table3[[#This Row],[Purchase Date]],"MMMM")</f>
        <v>October</v>
      </c>
      <c r="T8444" s="9">
        <f>YEAR('Consolidtaed Data'!$F1935)</f>
        <v>2020</v>
      </c>
    </row>
    <row r="8445" spans="1:20" x14ac:dyDescent="0.3">
      <c r="A8445" s="9" t="s">
        <v>9471</v>
      </c>
      <c r="B8445" s="9" t="s">
        <v>298</v>
      </c>
      <c r="C8445" s="9" t="s">
        <v>352</v>
      </c>
      <c r="D8445" s="9" t="s">
        <v>329</v>
      </c>
      <c r="E8445" s="9" t="s">
        <v>2118</v>
      </c>
      <c r="F8445" s="12">
        <v>44473</v>
      </c>
      <c r="G8445" s="12" t="str">
        <f>VLOOKUP(Table3[[#This Row],[Product ID]],[1]Products!$A:$G,2,0)</f>
        <v>Product 53</v>
      </c>
      <c r="H8445" s="22">
        <v>2</v>
      </c>
      <c r="I8445" s="9">
        <f>VLOOKUP('Consolidtaed Data'!$B2005,[1]Products!$A:$G,4,0)</f>
        <v>502</v>
      </c>
      <c r="J8445" s="9">
        <f>VLOOKUP('Consolidtaed Data'!$B2005,[1]Products!$A:$G,3,0)</f>
        <v>296</v>
      </c>
      <c r="K8445" s="9">
        <f>'Consolidtaed Data'!$J2005*'Consolidtaed Data'!$H2005</f>
        <v>2049</v>
      </c>
      <c r="L8445" s="9">
        <f>'Consolidtaed Data'!$I2005*'Consolidtaed Data'!$H2005</f>
        <v>3357</v>
      </c>
      <c r="M8445" s="9">
        <f>'Consolidtaed Data'!$L2005-'Consolidtaed Data'!$K2005</f>
        <v>428</v>
      </c>
      <c r="N8445" s="9" t="str">
        <f>VLOOKUP('Consolidtaed Data'!$C2005,[1]Locations!$A:$O,2,0)</f>
        <v>Escondido</v>
      </c>
      <c r="O8445" s="9" t="str">
        <f>VLOOKUP('Consolidtaed Data'!$D2005,'[1]Sales People'!$A:$B,2,0)</f>
        <v>Patrick Ruiz</v>
      </c>
      <c r="P8445" s="9" t="str">
        <f>VLOOKUP('Consolidtaed Data'!$E2005,[1]Customers!$A:$B,2,0)</f>
        <v>Andrew Martin</v>
      </c>
      <c r="Q8445" s="11">
        <f>WEEKDAY('Consolidtaed Data'!$F2005)</f>
        <v>3</v>
      </c>
      <c r="R8445" s="9">
        <f>MONTH('Consolidtaed Data'!$F2005)</f>
        <v>5</v>
      </c>
      <c r="S8445" s="9" t="str">
        <f>TEXT(Table3[[#This Row],[Purchase Date]],"MMMM")</f>
        <v>October</v>
      </c>
      <c r="T8445" s="9">
        <f>YEAR('Consolidtaed Data'!$F2005)</f>
        <v>2020</v>
      </c>
    </row>
    <row r="8446" spans="1:20" x14ac:dyDescent="0.3">
      <c r="A8446" s="9" t="s">
        <v>9472</v>
      </c>
      <c r="B8446" s="9" t="s">
        <v>116</v>
      </c>
      <c r="C8446" s="9" t="s">
        <v>331</v>
      </c>
      <c r="D8446" s="9" t="s">
        <v>83</v>
      </c>
      <c r="E8446" s="9" t="s">
        <v>624</v>
      </c>
      <c r="F8446" s="12">
        <v>44473</v>
      </c>
      <c r="G8446" s="12" t="str">
        <f>VLOOKUP(Table3[[#This Row],[Product ID]],[1]Products!$A:$G,2,0)</f>
        <v>Product 55</v>
      </c>
      <c r="H8446" s="22">
        <v>3</v>
      </c>
      <c r="I8446" s="9">
        <f>VLOOKUP('Consolidtaed Data'!$B2172,[1]Products!$A:$G,4,0)</f>
        <v>2294</v>
      </c>
      <c r="J8446" s="9">
        <f>VLOOKUP('Consolidtaed Data'!$B2172,[1]Products!$A:$G,3,0)</f>
        <v>1399</v>
      </c>
      <c r="K8446" s="9">
        <f>'Consolidtaed Data'!$J2172*'Consolidtaed Data'!$H2172</f>
        <v>2502</v>
      </c>
      <c r="L8446" s="9">
        <f>'Consolidtaed Data'!$I2172*'Consolidtaed Data'!$H2172</f>
        <v>3052</v>
      </c>
      <c r="M8446" s="9">
        <f>'Consolidtaed Data'!$L2172-'Consolidtaed Data'!$K2172</f>
        <v>313</v>
      </c>
      <c r="N8446" s="9" t="str">
        <f>VLOOKUP('Consolidtaed Data'!$C2172,[1]Locations!$A:$O,2,0)</f>
        <v>San Bernardino</v>
      </c>
      <c r="O8446" s="9" t="str">
        <f>VLOOKUP('Consolidtaed Data'!$D2172,'[1]Sales People'!$A:$B,2,0)</f>
        <v>Ernest Wagner</v>
      </c>
      <c r="P8446" s="9" t="str">
        <f>VLOOKUP('Consolidtaed Data'!$E2172,[1]Customers!$A:$B,2,0)</f>
        <v>Matthew Lewis</v>
      </c>
      <c r="Q8446" s="11">
        <f>WEEKDAY('Consolidtaed Data'!$F2172)</f>
        <v>1</v>
      </c>
      <c r="R8446" s="9">
        <f>MONTH('Consolidtaed Data'!$F2172)</f>
        <v>6</v>
      </c>
      <c r="S8446" s="9" t="str">
        <f>TEXT(Table3[[#This Row],[Purchase Date]],"MMMM")</f>
        <v>October</v>
      </c>
      <c r="T8446" s="9">
        <f>YEAR('Consolidtaed Data'!$F2172)</f>
        <v>2020</v>
      </c>
    </row>
    <row r="8447" spans="1:20" x14ac:dyDescent="0.3">
      <c r="A8447" s="9" t="s">
        <v>9473</v>
      </c>
      <c r="B8447" s="9" t="s">
        <v>397</v>
      </c>
      <c r="C8447" s="9" t="s">
        <v>140</v>
      </c>
      <c r="D8447" s="9" t="s">
        <v>246</v>
      </c>
      <c r="E8447" s="9" t="s">
        <v>665</v>
      </c>
      <c r="F8447" s="12">
        <v>44473</v>
      </c>
      <c r="G8447" s="12" t="str">
        <f>VLOOKUP(Table3[[#This Row],[Product ID]],[1]Products!$A:$G,2,0)</f>
        <v>Product 20</v>
      </c>
      <c r="H8447" s="22">
        <v>3</v>
      </c>
      <c r="I8447" s="9">
        <f>VLOOKUP('Consolidtaed Data'!$B2384,[1]Products!$A:$G,4,0)</f>
        <v>1809</v>
      </c>
      <c r="J8447" s="9">
        <f>VLOOKUP('Consolidtaed Data'!$B2384,[1]Products!$A:$G,3,0)</f>
        <v>1067</v>
      </c>
      <c r="K8447" s="9">
        <f>'Consolidtaed Data'!$J2384*'Consolidtaed Data'!$H2384</f>
        <v>3162</v>
      </c>
      <c r="L8447" s="9">
        <f>'Consolidtaed Data'!$I2384*'Consolidtaed Data'!$H2384</f>
        <v>4215</v>
      </c>
      <c r="M8447" s="9">
        <f>'Consolidtaed Data'!$L2384-'Consolidtaed Data'!$K2384</f>
        <v>1800</v>
      </c>
      <c r="N8447" s="9" t="str">
        <f>VLOOKUP('Consolidtaed Data'!$C2384,[1]Locations!$A:$O,2,0)</f>
        <v>Downey</v>
      </c>
      <c r="O8447" s="9" t="str">
        <f>VLOOKUP('Consolidtaed Data'!$D2384,'[1]Sales People'!$A:$B,2,0)</f>
        <v>Eugene Holmes</v>
      </c>
      <c r="P8447" s="9" t="str">
        <f>VLOOKUP('Consolidtaed Data'!$E2384,[1]Customers!$A:$B,2,0)</f>
        <v>Sean Knight</v>
      </c>
      <c r="Q8447" s="11">
        <f>WEEKDAY('Consolidtaed Data'!$F2384)</f>
        <v>2</v>
      </c>
      <c r="R8447" s="9">
        <f>MONTH('Consolidtaed Data'!$F2384)</f>
        <v>6</v>
      </c>
      <c r="S8447" s="9" t="str">
        <f>TEXT(Table3[[#This Row],[Purchase Date]],"MMMM")</f>
        <v>October</v>
      </c>
      <c r="T8447" s="9">
        <f>YEAR('Consolidtaed Data'!$F2384)</f>
        <v>2020</v>
      </c>
    </row>
    <row r="8448" spans="1:20" x14ac:dyDescent="0.3">
      <c r="A8448" s="9" t="s">
        <v>9474</v>
      </c>
      <c r="B8448" s="9" t="s">
        <v>234</v>
      </c>
      <c r="C8448" s="9" t="s">
        <v>504</v>
      </c>
      <c r="D8448" s="9" t="s">
        <v>326</v>
      </c>
      <c r="E8448" s="9" t="s">
        <v>236</v>
      </c>
      <c r="F8448" s="12">
        <v>44473</v>
      </c>
      <c r="G8448" s="12" t="str">
        <f>VLOOKUP(Table3[[#This Row],[Product ID]],[1]Products!$A:$G,2,0)</f>
        <v>Product 54</v>
      </c>
      <c r="H8448" s="22">
        <v>1</v>
      </c>
      <c r="I8448" s="9">
        <f>VLOOKUP('Consolidtaed Data'!$B2464,[1]Products!$A:$G,4,0)</f>
        <v>880</v>
      </c>
      <c r="J8448" s="9">
        <f>VLOOKUP('Consolidtaed Data'!$B2464,[1]Products!$A:$G,3,0)</f>
        <v>634</v>
      </c>
      <c r="K8448" s="9">
        <f>'Consolidtaed Data'!$J2464*'Consolidtaed Data'!$H2464</f>
        <v>1164</v>
      </c>
      <c r="L8448" s="9">
        <f>'Consolidtaed Data'!$I2464*'Consolidtaed Data'!$H2464</f>
        <v>1512</v>
      </c>
      <c r="M8448" s="9">
        <f>'Consolidtaed Data'!$L2464-'Consolidtaed Data'!$K2464</f>
        <v>331</v>
      </c>
      <c r="N8448" s="9" t="str">
        <f>VLOOKUP('Consolidtaed Data'!$C2464,[1]Locations!$A:$O,2,0)</f>
        <v>Berkeley</v>
      </c>
      <c r="O8448" s="9" t="str">
        <f>VLOOKUP('Consolidtaed Data'!$D2464,'[1]Sales People'!$A:$B,2,0)</f>
        <v>Eugene Holmes</v>
      </c>
      <c r="P8448" s="9" t="str">
        <f>VLOOKUP('Consolidtaed Data'!$E2464,[1]Customers!$A:$B,2,0)</f>
        <v>Dennis Myers</v>
      </c>
      <c r="Q8448" s="11">
        <f>WEEKDAY('Consolidtaed Data'!$F2464)</f>
        <v>7</v>
      </c>
      <c r="R8448" s="9">
        <f>MONTH('Consolidtaed Data'!$F2464)</f>
        <v>6</v>
      </c>
      <c r="S8448" s="9" t="str">
        <f>TEXT(Table3[[#This Row],[Purchase Date]],"MMMM")</f>
        <v>October</v>
      </c>
      <c r="T8448" s="9">
        <f>YEAR('Consolidtaed Data'!$F2464)</f>
        <v>2020</v>
      </c>
    </row>
    <row r="8449" spans="1:20" x14ac:dyDescent="0.3">
      <c r="A8449" s="9" t="s">
        <v>9475</v>
      </c>
      <c r="B8449" s="9" t="s">
        <v>806</v>
      </c>
      <c r="C8449" s="9" t="s">
        <v>34</v>
      </c>
      <c r="D8449" s="9" t="s">
        <v>100</v>
      </c>
      <c r="E8449" s="9" t="s">
        <v>459</v>
      </c>
      <c r="F8449" s="12">
        <v>44473</v>
      </c>
      <c r="G8449" s="12" t="str">
        <f>VLOOKUP(Table3[[#This Row],[Product ID]],[1]Products!$A:$G,2,0)</f>
        <v>Product 72</v>
      </c>
      <c r="H8449" s="22">
        <v>2</v>
      </c>
      <c r="I8449" s="9">
        <f>VLOOKUP('Consolidtaed Data'!$B2541,[1]Products!$A:$G,4,0)</f>
        <v>203</v>
      </c>
      <c r="J8449" s="9">
        <f>VLOOKUP('Consolidtaed Data'!$B2541,[1]Products!$A:$G,3,0)</f>
        <v>154</v>
      </c>
      <c r="K8449" s="9">
        <f>'Consolidtaed Data'!$J2541*'Consolidtaed Data'!$H2541</f>
        <v>1044</v>
      </c>
      <c r="L8449" s="9">
        <f>'Consolidtaed Data'!$I2541*'Consolidtaed Data'!$H2541</f>
        <v>1899</v>
      </c>
      <c r="M8449" s="9">
        <f>'Consolidtaed Data'!$L2541-'Consolidtaed Data'!$K2541</f>
        <v>264</v>
      </c>
      <c r="N8449" s="9" t="str">
        <f>VLOOKUP('Consolidtaed Data'!$C2541,[1]Locations!$A:$O,2,0)</f>
        <v>San Francisco</v>
      </c>
      <c r="O8449" s="9" t="str">
        <f>VLOOKUP('Consolidtaed Data'!$D2541,'[1]Sales People'!$A:$B,2,0)</f>
        <v>Arthur Mccoy</v>
      </c>
      <c r="P8449" s="9" t="str">
        <f>VLOOKUP('Consolidtaed Data'!$E2541,[1]Customers!$A:$B,2,0)</f>
        <v>Russell Alexander</v>
      </c>
      <c r="Q8449" s="11">
        <f>WEEKDAY('Consolidtaed Data'!$F2541)</f>
        <v>7</v>
      </c>
      <c r="R8449" s="9">
        <f>MONTH('Consolidtaed Data'!$F2541)</f>
        <v>7</v>
      </c>
      <c r="S8449" s="9" t="str">
        <f>TEXT(Table3[[#This Row],[Purchase Date]],"MMMM")</f>
        <v>October</v>
      </c>
      <c r="T8449" s="9">
        <f>YEAR('Consolidtaed Data'!$F2541)</f>
        <v>2020</v>
      </c>
    </row>
    <row r="8450" spans="1:20" x14ac:dyDescent="0.3">
      <c r="A8450" s="9" t="s">
        <v>9476</v>
      </c>
      <c r="B8450" s="9" t="s">
        <v>418</v>
      </c>
      <c r="C8450" s="9" t="s">
        <v>231</v>
      </c>
      <c r="D8450" s="9" t="s">
        <v>43</v>
      </c>
      <c r="E8450" s="9" t="s">
        <v>1866</v>
      </c>
      <c r="F8450" s="12">
        <v>44473</v>
      </c>
      <c r="G8450" s="12" t="str">
        <f>VLOOKUP(Table3[[#This Row],[Product ID]],[1]Products!$A:$G,2,0)</f>
        <v>Product 82</v>
      </c>
      <c r="H8450" s="22">
        <v>4</v>
      </c>
      <c r="I8450" s="9">
        <f>VLOOKUP('Consolidtaed Data'!$B2709,[1]Products!$A:$G,4,0)</f>
        <v>1380</v>
      </c>
      <c r="J8450" s="9">
        <f>VLOOKUP('Consolidtaed Data'!$B2709,[1]Products!$A:$G,3,0)</f>
        <v>1090</v>
      </c>
      <c r="K8450" s="9">
        <f>'Consolidtaed Data'!$J2709*'Consolidtaed Data'!$H2709</f>
        <v>4452</v>
      </c>
      <c r="L8450" s="9">
        <f>'Consolidtaed Data'!$I2709*'Consolidtaed Data'!$H2709</f>
        <v>6849</v>
      </c>
      <c r="M8450" s="9">
        <f>'Consolidtaed Data'!$L2709-'Consolidtaed Data'!$K2709</f>
        <v>1389</v>
      </c>
      <c r="N8450" s="9" t="str">
        <f>VLOOKUP('Consolidtaed Data'!$C2709,[1]Locations!$A:$O,2,0)</f>
        <v>Los Angeles</v>
      </c>
      <c r="O8450" s="9" t="str">
        <f>VLOOKUP('Consolidtaed Data'!$D2709,'[1]Sales People'!$A:$B,2,0)</f>
        <v>Fred Robertson</v>
      </c>
      <c r="P8450" s="9" t="str">
        <f>VLOOKUP('Consolidtaed Data'!$E2709,[1]Customers!$A:$B,2,0)</f>
        <v>Matthew Nguyen</v>
      </c>
      <c r="Q8450" s="11">
        <f>WEEKDAY('Consolidtaed Data'!$F2709)</f>
        <v>5</v>
      </c>
      <c r="R8450" s="9">
        <f>MONTH('Consolidtaed Data'!$F2709)</f>
        <v>7</v>
      </c>
      <c r="S8450" s="9" t="str">
        <f>TEXT(Table3[[#This Row],[Purchase Date]],"MMMM")</f>
        <v>October</v>
      </c>
      <c r="T8450" s="9">
        <f>YEAR('Consolidtaed Data'!$F2709)</f>
        <v>2020</v>
      </c>
    </row>
    <row r="8451" spans="1:20" x14ac:dyDescent="0.3">
      <c r="A8451" s="9" t="s">
        <v>9477</v>
      </c>
      <c r="B8451" s="9" t="s">
        <v>411</v>
      </c>
      <c r="C8451" s="9" t="s">
        <v>16</v>
      </c>
      <c r="D8451" s="9" t="s">
        <v>105</v>
      </c>
      <c r="E8451" s="9" t="s">
        <v>358</v>
      </c>
      <c r="F8451" s="12">
        <v>44473</v>
      </c>
      <c r="G8451" s="12" t="str">
        <f>VLOOKUP(Table3[[#This Row],[Product ID]],[1]Products!$A:$G,2,0)</f>
        <v>Product 27</v>
      </c>
      <c r="H8451" s="22">
        <v>4</v>
      </c>
      <c r="I8451" s="9">
        <f>VLOOKUP('Consolidtaed Data'!$B2714,[1]Products!$A:$G,4,0)</f>
        <v>1587</v>
      </c>
      <c r="J8451" s="9">
        <f>VLOOKUP('Consolidtaed Data'!$B2714,[1]Products!$A:$G,3,0)</f>
        <v>1301</v>
      </c>
      <c r="K8451" s="9">
        <f>'Consolidtaed Data'!$J2714*'Consolidtaed Data'!$H2714</f>
        <v>2216</v>
      </c>
      <c r="L8451" s="9">
        <f>'Consolidtaed Data'!$I2714*'Consolidtaed Data'!$H2714</f>
        <v>2702</v>
      </c>
      <c r="M8451" s="9">
        <f>'Consolidtaed Data'!$L2714-'Consolidtaed Data'!$K2714</f>
        <v>313</v>
      </c>
      <c r="N8451" s="9" t="str">
        <f>VLOOKUP('Consolidtaed Data'!$C2714,[1]Locations!$A:$O,2,0)</f>
        <v>Santa Rosa</v>
      </c>
      <c r="O8451" s="9" t="str">
        <f>VLOOKUP('Consolidtaed Data'!$D2714,'[1]Sales People'!$A:$B,2,0)</f>
        <v>Andrew Bowman</v>
      </c>
      <c r="P8451" s="9" t="str">
        <f>VLOOKUP('Consolidtaed Data'!$E2714,[1]Customers!$A:$B,2,0)</f>
        <v>Louis Chavez</v>
      </c>
      <c r="Q8451" s="11">
        <f>WEEKDAY('Consolidtaed Data'!$F2714)</f>
        <v>6</v>
      </c>
      <c r="R8451" s="9">
        <f>MONTH('Consolidtaed Data'!$F2714)</f>
        <v>7</v>
      </c>
      <c r="S8451" s="9" t="str">
        <f>TEXT(Table3[[#This Row],[Purchase Date]],"MMMM")</f>
        <v>October</v>
      </c>
      <c r="T8451" s="9">
        <f>YEAR('Consolidtaed Data'!$F2714)</f>
        <v>2020</v>
      </c>
    </row>
    <row r="8452" spans="1:20" x14ac:dyDescent="0.3">
      <c r="A8452" s="9" t="s">
        <v>9478</v>
      </c>
      <c r="B8452" s="9" t="s">
        <v>336</v>
      </c>
      <c r="C8452" s="9" t="s">
        <v>226</v>
      </c>
      <c r="D8452" s="9" t="s">
        <v>17</v>
      </c>
      <c r="E8452" s="9" t="s">
        <v>387</v>
      </c>
      <c r="F8452" s="12">
        <v>44473</v>
      </c>
      <c r="G8452" s="12" t="str">
        <f>VLOOKUP(Table3[[#This Row],[Product ID]],[1]Products!$A:$G,2,0)</f>
        <v>Product 78</v>
      </c>
      <c r="H8452" s="22">
        <v>3</v>
      </c>
      <c r="I8452" s="9">
        <f>VLOOKUP('Consolidtaed Data'!$B2811,[1]Products!$A:$G,4,0)</f>
        <v>817</v>
      </c>
      <c r="J8452" s="9">
        <f>VLOOKUP('Consolidtaed Data'!$B2811,[1]Products!$A:$G,3,0)</f>
        <v>409</v>
      </c>
      <c r="K8452" s="9">
        <f>'Consolidtaed Data'!$J2811*'Consolidtaed Data'!$H2811</f>
        <v>416</v>
      </c>
      <c r="L8452" s="9">
        <f>'Consolidtaed Data'!$I2811*'Consolidtaed Data'!$H2811</f>
        <v>630</v>
      </c>
      <c r="M8452" s="9">
        <f>'Consolidtaed Data'!$L2811-'Consolidtaed Data'!$K2811</f>
        <v>275</v>
      </c>
      <c r="N8452" s="9" t="str">
        <f>VLOOKUP('Consolidtaed Data'!$C2811,[1]Locations!$A:$O,2,0)</f>
        <v>Vallejo</v>
      </c>
      <c r="O8452" s="9" t="str">
        <f>VLOOKUP('Consolidtaed Data'!$D2811,'[1]Sales People'!$A:$B,2,0)</f>
        <v>Carl Elliott</v>
      </c>
      <c r="P8452" s="9" t="str">
        <f>VLOOKUP('Consolidtaed Data'!$E2811,[1]Customers!$A:$B,2,0)</f>
        <v>Carl Collins</v>
      </c>
      <c r="Q8452" s="11">
        <f>WEEKDAY('Consolidtaed Data'!$F2811)</f>
        <v>7</v>
      </c>
      <c r="R8452" s="9">
        <f>MONTH('Consolidtaed Data'!$F2811)</f>
        <v>7</v>
      </c>
      <c r="S8452" s="9" t="str">
        <f>TEXT(Table3[[#This Row],[Purchase Date]],"MMMM")</f>
        <v>October</v>
      </c>
      <c r="T8452" s="9">
        <f>YEAR('Consolidtaed Data'!$F2811)</f>
        <v>2020</v>
      </c>
    </row>
    <row r="8453" spans="1:20" x14ac:dyDescent="0.3">
      <c r="A8453" s="9" t="s">
        <v>9479</v>
      </c>
      <c r="B8453" s="9" t="s">
        <v>151</v>
      </c>
      <c r="C8453" s="9" t="s">
        <v>90</v>
      </c>
      <c r="D8453" s="9" t="s">
        <v>143</v>
      </c>
      <c r="E8453" s="9" t="s">
        <v>799</v>
      </c>
      <c r="F8453" s="12">
        <v>44473</v>
      </c>
      <c r="G8453" s="12" t="str">
        <f>VLOOKUP(Table3[[#This Row],[Product ID]],[1]Products!$A:$G,2,0)</f>
        <v>Product 94</v>
      </c>
      <c r="H8453" s="22">
        <v>1</v>
      </c>
      <c r="I8453" s="9">
        <f>VLOOKUP('Consolidtaed Data'!$B3109,[1]Products!$A:$G,4,0)</f>
        <v>127</v>
      </c>
      <c r="J8453" s="9">
        <f>VLOOKUP('Consolidtaed Data'!$B3109,[1]Products!$A:$G,3,0)</f>
        <v>79</v>
      </c>
      <c r="K8453" s="9">
        <f>'Consolidtaed Data'!$J3109*'Consolidtaed Data'!$H3109</f>
        <v>872</v>
      </c>
      <c r="L8453" s="9">
        <f>'Consolidtaed Data'!$I3109*'Consolidtaed Data'!$H3109</f>
        <v>1743</v>
      </c>
      <c r="M8453" s="9">
        <f>'Consolidtaed Data'!$L3109-'Consolidtaed Data'!$K3109</f>
        <v>509</v>
      </c>
      <c r="N8453" s="9" t="str">
        <f>VLOOKUP('Consolidtaed Data'!$C3109,[1]Locations!$A:$O,2,0)</f>
        <v>Costa Mesa</v>
      </c>
      <c r="O8453" s="9" t="str">
        <f>VLOOKUP('Consolidtaed Data'!$D3109,'[1]Sales People'!$A:$B,2,0)</f>
        <v>Martin Perry</v>
      </c>
      <c r="P8453" s="9" t="str">
        <f>VLOOKUP('Consolidtaed Data'!$E3109,[1]Customers!$A:$B,2,0)</f>
        <v>Henry Elliott</v>
      </c>
      <c r="Q8453" s="11">
        <f>WEEKDAY('Consolidtaed Data'!$F3109)</f>
        <v>1</v>
      </c>
      <c r="R8453" s="9">
        <f>MONTH('Consolidtaed Data'!$F3109)</f>
        <v>8</v>
      </c>
      <c r="S8453" s="9" t="str">
        <f>TEXT(Table3[[#This Row],[Purchase Date]],"MMMM")</f>
        <v>October</v>
      </c>
      <c r="T8453" s="9">
        <f>YEAR('Consolidtaed Data'!$F3109)</f>
        <v>2020</v>
      </c>
    </row>
    <row r="8454" spans="1:20" x14ac:dyDescent="0.3">
      <c r="A8454" s="9" t="s">
        <v>9480</v>
      </c>
      <c r="B8454" s="9" t="s">
        <v>390</v>
      </c>
      <c r="C8454" s="9" t="s">
        <v>157</v>
      </c>
      <c r="D8454" s="9" t="s">
        <v>64</v>
      </c>
      <c r="E8454" s="9" t="s">
        <v>881</v>
      </c>
      <c r="F8454" s="12">
        <v>44473</v>
      </c>
      <c r="G8454" s="12" t="str">
        <f>VLOOKUP(Table3[[#This Row],[Product ID]],[1]Products!$A:$G,2,0)</f>
        <v>Product 48</v>
      </c>
      <c r="H8454" s="22">
        <v>1</v>
      </c>
      <c r="I8454" s="9">
        <f>VLOOKUP('Consolidtaed Data'!$B3158,[1]Products!$A:$G,4,0)</f>
        <v>1077</v>
      </c>
      <c r="J8454" s="9">
        <f>VLOOKUP('Consolidtaed Data'!$B3158,[1]Products!$A:$G,3,0)</f>
        <v>732</v>
      </c>
      <c r="K8454" s="9">
        <f>'Consolidtaed Data'!$J3158*'Consolidtaed Data'!$H3158</f>
        <v>5180</v>
      </c>
      <c r="L8454" s="9">
        <f>'Consolidtaed Data'!$I3158*'Consolidtaed Data'!$H3158</f>
        <v>6556</v>
      </c>
      <c r="M8454" s="9">
        <f>'Consolidtaed Data'!$L3158-'Consolidtaed Data'!$K3158</f>
        <v>406</v>
      </c>
      <c r="N8454" s="9" t="str">
        <f>VLOOKUP('Consolidtaed Data'!$C3158,[1]Locations!$A:$O,2,0)</f>
        <v>San Buenaventura (Ventura)</v>
      </c>
      <c r="O8454" s="9" t="str">
        <f>VLOOKUP('Consolidtaed Data'!$D3158,'[1]Sales People'!$A:$B,2,0)</f>
        <v>Brian Hansen</v>
      </c>
      <c r="P8454" s="9" t="str">
        <f>VLOOKUP('Consolidtaed Data'!$E3158,[1]Customers!$A:$B,2,0)</f>
        <v>Bruce King</v>
      </c>
      <c r="Q8454" s="11">
        <f>WEEKDAY('Consolidtaed Data'!$F3158)</f>
        <v>5</v>
      </c>
      <c r="R8454" s="9">
        <f>MONTH('Consolidtaed Data'!$F3158)</f>
        <v>8</v>
      </c>
      <c r="S8454" s="9" t="str">
        <f>TEXT(Table3[[#This Row],[Purchase Date]],"MMMM")</f>
        <v>October</v>
      </c>
      <c r="T8454" s="9">
        <f>YEAR('Consolidtaed Data'!$F3158)</f>
        <v>2020</v>
      </c>
    </row>
    <row r="8455" spans="1:20" x14ac:dyDescent="0.3">
      <c r="A8455" s="9" t="s">
        <v>9481</v>
      </c>
      <c r="B8455" s="9" t="s">
        <v>340</v>
      </c>
      <c r="C8455" s="9" t="s">
        <v>210</v>
      </c>
      <c r="D8455" s="9" t="s">
        <v>17</v>
      </c>
      <c r="E8455" s="9" t="s">
        <v>816</v>
      </c>
      <c r="F8455" s="12">
        <v>44473</v>
      </c>
      <c r="G8455" s="12" t="str">
        <f>VLOOKUP(Table3[[#This Row],[Product ID]],[1]Products!$A:$G,2,0)</f>
        <v>Product 34</v>
      </c>
      <c r="H8455" s="22">
        <v>1</v>
      </c>
      <c r="I8455" s="9">
        <f>VLOOKUP('Consolidtaed Data'!$B3162,[1]Products!$A:$G,4,0)</f>
        <v>1967</v>
      </c>
      <c r="J8455" s="9">
        <f>VLOOKUP('Consolidtaed Data'!$B3162,[1]Products!$A:$G,3,0)</f>
        <v>1397</v>
      </c>
      <c r="K8455" s="9">
        <f>'Consolidtaed Data'!$J3162*'Consolidtaed Data'!$H3162</f>
        <v>962</v>
      </c>
      <c r="L8455" s="9">
        <f>'Consolidtaed Data'!$I3162*'Consolidtaed Data'!$H3162</f>
        <v>1414</v>
      </c>
      <c r="M8455" s="9">
        <f>'Consolidtaed Data'!$L3162-'Consolidtaed Data'!$K3162</f>
        <v>90</v>
      </c>
      <c r="N8455" s="9" t="str">
        <f>VLOOKUP('Consolidtaed Data'!$C3162,[1]Locations!$A:$O,2,0)</f>
        <v>Glendale</v>
      </c>
      <c r="O8455" s="9" t="str">
        <f>VLOOKUP('Consolidtaed Data'!$D3162,'[1]Sales People'!$A:$B,2,0)</f>
        <v>Joshua Cook</v>
      </c>
      <c r="P8455" s="9" t="str">
        <f>VLOOKUP('Consolidtaed Data'!$E3162,[1]Customers!$A:$B,2,0)</f>
        <v>Kenneth Arnold</v>
      </c>
      <c r="Q8455" s="11">
        <f>WEEKDAY('Consolidtaed Data'!$F3162)</f>
        <v>6</v>
      </c>
      <c r="R8455" s="9">
        <f>MONTH('Consolidtaed Data'!$F3162)</f>
        <v>8</v>
      </c>
      <c r="S8455" s="9" t="str">
        <f>TEXT(Table3[[#This Row],[Purchase Date]],"MMMM")</f>
        <v>October</v>
      </c>
      <c r="T8455" s="9">
        <f>YEAR('Consolidtaed Data'!$F3162)</f>
        <v>2020</v>
      </c>
    </row>
    <row r="8456" spans="1:20" x14ac:dyDescent="0.3">
      <c r="A8456" s="9" t="s">
        <v>9482</v>
      </c>
      <c r="B8456" s="9" t="s">
        <v>340</v>
      </c>
      <c r="C8456" s="9" t="s">
        <v>86</v>
      </c>
      <c r="D8456" s="9" t="s">
        <v>197</v>
      </c>
      <c r="E8456" s="9" t="s">
        <v>1332</v>
      </c>
      <c r="F8456" s="12">
        <v>44473</v>
      </c>
      <c r="G8456" s="12" t="str">
        <f>VLOOKUP(Table3[[#This Row],[Product ID]],[1]Products!$A:$G,2,0)</f>
        <v>Product 34</v>
      </c>
      <c r="H8456" s="22">
        <v>2</v>
      </c>
      <c r="I8456" s="9">
        <f>VLOOKUP('Consolidtaed Data'!$B3300,[1]Products!$A:$G,4,0)</f>
        <v>1367</v>
      </c>
      <c r="J8456" s="9">
        <f>VLOOKUP('Consolidtaed Data'!$B3300,[1]Products!$A:$G,3,0)</f>
        <v>984</v>
      </c>
      <c r="K8456" s="9">
        <f>'Consolidtaed Data'!$J3300*'Consolidtaed Data'!$H3300</f>
        <v>1365</v>
      </c>
      <c r="L8456" s="9">
        <f>'Consolidtaed Data'!$I3300*'Consolidtaed Data'!$H3300</f>
        <v>2397</v>
      </c>
      <c r="M8456" s="9">
        <f>'Consolidtaed Data'!$L3300-'Consolidtaed Data'!$K3300</f>
        <v>383</v>
      </c>
      <c r="N8456" s="9" t="str">
        <f>VLOOKUP('Consolidtaed Data'!$C3300,[1]Locations!$A:$O,2,0)</f>
        <v>Clovis</v>
      </c>
      <c r="O8456" s="9" t="str">
        <f>VLOOKUP('Consolidtaed Data'!$D3300,'[1]Sales People'!$A:$B,2,0)</f>
        <v>John Reyes</v>
      </c>
      <c r="P8456" s="9" t="str">
        <f>VLOOKUP('Consolidtaed Data'!$E3300,[1]Customers!$A:$B,2,0)</f>
        <v>Chris Howard</v>
      </c>
      <c r="Q8456" s="11">
        <f>WEEKDAY('Consolidtaed Data'!$F3300)</f>
        <v>2</v>
      </c>
      <c r="R8456" s="9">
        <f>MONTH('Consolidtaed Data'!$F3300)</f>
        <v>8</v>
      </c>
      <c r="S8456" s="9" t="str">
        <f>TEXT(Table3[[#This Row],[Purchase Date]],"MMMM")</f>
        <v>October</v>
      </c>
      <c r="T8456" s="9">
        <f>YEAR('Consolidtaed Data'!$F3300)</f>
        <v>2020</v>
      </c>
    </row>
    <row r="8457" spans="1:20" x14ac:dyDescent="0.3">
      <c r="A8457" s="9" t="s">
        <v>9483</v>
      </c>
      <c r="B8457" s="9" t="s">
        <v>477</v>
      </c>
      <c r="C8457" s="9" t="s">
        <v>405</v>
      </c>
      <c r="D8457" s="9" t="s">
        <v>26</v>
      </c>
      <c r="E8457" s="9" t="s">
        <v>1379</v>
      </c>
      <c r="F8457" s="12">
        <v>44473</v>
      </c>
      <c r="G8457" s="12" t="str">
        <f>VLOOKUP(Table3[[#This Row],[Product ID]],[1]Products!$A:$G,2,0)</f>
        <v>Product 46</v>
      </c>
      <c r="H8457" s="22">
        <v>1</v>
      </c>
      <c r="I8457" s="9">
        <f>VLOOKUP('Consolidtaed Data'!$B3533,[1]Products!$A:$G,4,0)</f>
        <v>1783</v>
      </c>
      <c r="J8457" s="9">
        <f>VLOOKUP('Consolidtaed Data'!$B3533,[1]Products!$A:$G,3,0)</f>
        <v>1516</v>
      </c>
      <c r="K8457" s="9">
        <f>'Consolidtaed Data'!$J3533*'Consolidtaed Data'!$H3533</f>
        <v>1680</v>
      </c>
      <c r="L8457" s="9">
        <f>'Consolidtaed Data'!$I3533*'Consolidtaed Data'!$H3533</f>
        <v>2336</v>
      </c>
      <c r="M8457" s="9">
        <f>'Consolidtaed Data'!$L3533-'Consolidtaed Data'!$K3533</f>
        <v>2070</v>
      </c>
      <c r="N8457" s="9" t="str">
        <f>VLOOKUP('Consolidtaed Data'!$C3533,[1]Locations!$A:$O,2,0)</f>
        <v>Bakersfield</v>
      </c>
      <c r="O8457" s="9" t="str">
        <f>VLOOKUP('Consolidtaed Data'!$D3533,'[1]Sales People'!$A:$B,2,0)</f>
        <v>Christopher Tucker</v>
      </c>
      <c r="P8457" s="9" t="str">
        <f>VLOOKUP('Consolidtaed Data'!$E3533,[1]Customers!$A:$B,2,0)</f>
        <v>Michael Hill</v>
      </c>
      <c r="Q8457" s="11">
        <f>WEEKDAY('Consolidtaed Data'!$F3533)</f>
        <v>3</v>
      </c>
      <c r="R8457" s="9">
        <f>MONTH('Consolidtaed Data'!$F3533)</f>
        <v>9</v>
      </c>
      <c r="S8457" s="9" t="str">
        <f>TEXT(Table3[[#This Row],[Purchase Date]],"MMMM")</f>
        <v>October</v>
      </c>
      <c r="T8457" s="9">
        <f>YEAR('Consolidtaed Data'!$F3533)</f>
        <v>2020</v>
      </c>
    </row>
    <row r="8458" spans="1:20" x14ac:dyDescent="0.3">
      <c r="A8458" s="9" t="s">
        <v>9484</v>
      </c>
      <c r="B8458" s="9" t="s">
        <v>322</v>
      </c>
      <c r="C8458" s="9" t="s">
        <v>178</v>
      </c>
      <c r="D8458" s="9" t="s">
        <v>197</v>
      </c>
      <c r="E8458" s="9" t="s">
        <v>560</v>
      </c>
      <c r="F8458" s="12">
        <v>44474</v>
      </c>
      <c r="G8458" s="12" t="str">
        <f>VLOOKUP(Table3[[#This Row],[Product ID]],[1]Products!$A:$G,2,0)</f>
        <v>Product 43</v>
      </c>
      <c r="H8458" s="22">
        <v>3</v>
      </c>
      <c r="I8458" s="9">
        <f>VLOOKUP('Consolidtaed Data'!$B187,[1]Products!$A:$G,4,0)</f>
        <v>392</v>
      </c>
      <c r="J8458" s="9">
        <f>VLOOKUP('Consolidtaed Data'!$B187,[1]Products!$A:$G,3,0)</f>
        <v>255</v>
      </c>
      <c r="K8458" s="9">
        <f>'Consolidtaed Data'!$J187*'Consolidtaed Data'!$H187</f>
        <v>4692</v>
      </c>
      <c r="L8458" s="9">
        <f>'Consolidtaed Data'!$I187*'Consolidtaed Data'!$H187</f>
        <v>7448</v>
      </c>
      <c r="M8458" s="9">
        <f>'Consolidtaed Data'!$L187-'Consolidtaed Data'!$K187</f>
        <v>49</v>
      </c>
      <c r="N8458" s="9" t="str">
        <f>VLOOKUP('Consolidtaed Data'!$C187,[1]Locations!$A:$O,2,0)</f>
        <v>Rancho Cucamonga</v>
      </c>
      <c r="O8458" s="9" t="str">
        <f>VLOOKUP('Consolidtaed Data'!$D187,'[1]Sales People'!$A:$B,2,0)</f>
        <v>Eugene Holmes</v>
      </c>
      <c r="P8458" s="9" t="str">
        <f>VLOOKUP('Consolidtaed Data'!$E187,[1]Customers!$A:$B,2,0)</f>
        <v>Douglas Robinson</v>
      </c>
      <c r="Q8458" s="11">
        <f>WEEKDAY('Consolidtaed Data'!$F187)</f>
        <v>3</v>
      </c>
      <c r="R8458" s="9">
        <f>MONTH('Consolidtaed Data'!$F187)</f>
        <v>1</v>
      </c>
      <c r="S8458" s="9" t="str">
        <f>TEXT(Table3[[#This Row],[Purchase Date]],"MMMM")</f>
        <v>October</v>
      </c>
      <c r="T8458" s="9">
        <f>YEAR('Consolidtaed Data'!$F187)</f>
        <v>2020</v>
      </c>
    </row>
    <row r="8459" spans="1:20" x14ac:dyDescent="0.3">
      <c r="A8459" s="9" t="s">
        <v>9485</v>
      </c>
      <c r="B8459" s="9" t="s">
        <v>129</v>
      </c>
      <c r="C8459" s="9" t="s">
        <v>228</v>
      </c>
      <c r="D8459" s="9" t="s">
        <v>374</v>
      </c>
      <c r="E8459" s="9" t="s">
        <v>1483</v>
      </c>
      <c r="F8459" s="12">
        <v>44474</v>
      </c>
      <c r="G8459" s="12" t="str">
        <f>VLOOKUP(Table3[[#This Row],[Product ID]],[1]Products!$A:$G,2,0)</f>
        <v>Product 47</v>
      </c>
      <c r="H8459" s="22">
        <v>3</v>
      </c>
      <c r="I8459" s="9">
        <f>VLOOKUP('Consolidtaed Data'!$B918,[1]Products!$A:$G,4,0)</f>
        <v>1077</v>
      </c>
      <c r="J8459" s="9">
        <f>VLOOKUP('Consolidtaed Data'!$B918,[1]Products!$A:$G,3,0)</f>
        <v>732</v>
      </c>
      <c r="K8459" s="9">
        <f>'Consolidtaed Data'!$J918*'Consolidtaed Data'!$H918</f>
        <v>1683</v>
      </c>
      <c r="L8459" s="9">
        <f>'Consolidtaed Data'!$I918*'Consolidtaed Data'!$H918</f>
        <v>2052</v>
      </c>
      <c r="M8459" s="9">
        <f>'Consolidtaed Data'!$L918-'Consolidtaed Data'!$K918</f>
        <v>2226</v>
      </c>
      <c r="N8459" s="9" t="str">
        <f>VLOOKUP('Consolidtaed Data'!$C918,[1]Locations!$A:$O,2,0)</f>
        <v>San Jose</v>
      </c>
      <c r="O8459" s="9" t="str">
        <f>VLOOKUP('Consolidtaed Data'!$D918,'[1]Sales People'!$A:$B,2,0)</f>
        <v>Clarence Fox</v>
      </c>
      <c r="P8459" s="9" t="str">
        <f>VLOOKUP('Consolidtaed Data'!$E918,[1]Customers!$A:$B,2,0)</f>
        <v>Jeremy Porter</v>
      </c>
      <c r="Q8459" s="11">
        <f>WEEKDAY('Consolidtaed Data'!$F918)</f>
        <v>6</v>
      </c>
      <c r="R8459" s="9">
        <f>MONTH('Consolidtaed Data'!$F918)</f>
        <v>3</v>
      </c>
      <c r="S8459" s="9" t="str">
        <f>TEXT(Table3[[#This Row],[Purchase Date]],"MMMM")</f>
        <v>October</v>
      </c>
      <c r="T8459" s="9">
        <f>YEAR('Consolidtaed Data'!$F918)</f>
        <v>2020</v>
      </c>
    </row>
    <row r="8460" spans="1:20" x14ac:dyDescent="0.3">
      <c r="A8460" s="9" t="s">
        <v>9486</v>
      </c>
      <c r="B8460" s="9" t="s">
        <v>116</v>
      </c>
      <c r="C8460" s="9" t="s">
        <v>90</v>
      </c>
      <c r="D8460" s="9" t="s">
        <v>100</v>
      </c>
      <c r="E8460" s="9" t="s">
        <v>14</v>
      </c>
      <c r="F8460" s="12">
        <v>44474</v>
      </c>
      <c r="G8460" s="12" t="str">
        <f>VLOOKUP(Table3[[#This Row],[Product ID]],[1]Products!$A:$G,2,0)</f>
        <v>Product 55</v>
      </c>
      <c r="H8460" s="22">
        <v>3</v>
      </c>
      <c r="I8460" s="9">
        <f>VLOOKUP('Consolidtaed Data'!$B1180,[1]Products!$A:$G,4,0)</f>
        <v>1972</v>
      </c>
      <c r="J8460" s="9">
        <f>VLOOKUP('Consolidtaed Data'!$B1180,[1]Products!$A:$G,3,0)</f>
        <v>1321</v>
      </c>
      <c r="K8460" s="9">
        <f>'Consolidtaed Data'!$J1180*'Consolidtaed Data'!$H1180</f>
        <v>1185</v>
      </c>
      <c r="L8460" s="9">
        <f>'Consolidtaed Data'!$I1180*'Consolidtaed Data'!$H1180</f>
        <v>1668</v>
      </c>
      <c r="M8460" s="9">
        <f>'Consolidtaed Data'!$L1180-'Consolidtaed Data'!$K1180</f>
        <v>651</v>
      </c>
      <c r="N8460" s="9" t="str">
        <f>VLOOKUP('Consolidtaed Data'!$C1180,[1]Locations!$A:$O,2,0)</f>
        <v>Garden Grove</v>
      </c>
      <c r="O8460" s="9" t="str">
        <f>VLOOKUP('Consolidtaed Data'!$D1180,'[1]Sales People'!$A:$B,2,0)</f>
        <v>Kevin Butler</v>
      </c>
      <c r="P8460" s="9" t="str">
        <f>VLOOKUP('Consolidtaed Data'!$E1180,[1]Customers!$A:$B,2,0)</f>
        <v>Terry Harris</v>
      </c>
      <c r="Q8460" s="11">
        <f>WEEKDAY('Consolidtaed Data'!$F1180)</f>
        <v>5</v>
      </c>
      <c r="R8460" s="9">
        <f>MONTH('Consolidtaed Data'!$F1180)</f>
        <v>3</v>
      </c>
      <c r="S8460" s="9" t="str">
        <f>TEXT(Table3[[#This Row],[Purchase Date]],"MMMM")</f>
        <v>October</v>
      </c>
      <c r="T8460" s="9">
        <f>YEAR('Consolidtaed Data'!$F1180)</f>
        <v>2020</v>
      </c>
    </row>
    <row r="8461" spans="1:20" x14ac:dyDescent="0.3">
      <c r="A8461" s="9" t="s">
        <v>9487</v>
      </c>
      <c r="B8461" s="9" t="s">
        <v>301</v>
      </c>
      <c r="C8461" s="9" t="s">
        <v>635</v>
      </c>
      <c r="D8461" s="9" t="s">
        <v>402</v>
      </c>
      <c r="E8461" s="9" t="s">
        <v>903</v>
      </c>
      <c r="F8461" s="12">
        <v>44474</v>
      </c>
      <c r="G8461" s="12" t="str">
        <f>VLOOKUP(Table3[[#This Row],[Product ID]],[1]Products!$A:$G,2,0)</f>
        <v>Product 57</v>
      </c>
      <c r="H8461" s="22">
        <v>4</v>
      </c>
      <c r="I8461" s="9">
        <f>VLOOKUP('Consolidtaed Data'!$B1202,[1]Products!$A:$G,4,0)</f>
        <v>1119</v>
      </c>
      <c r="J8461" s="9">
        <f>VLOOKUP('Consolidtaed Data'!$B1202,[1]Products!$A:$G,3,0)</f>
        <v>683</v>
      </c>
      <c r="K8461" s="9">
        <f>'Consolidtaed Data'!$J1202*'Consolidtaed Data'!$H1202</f>
        <v>1968</v>
      </c>
      <c r="L8461" s="9">
        <f>'Consolidtaed Data'!$I1202*'Consolidtaed Data'!$H1202</f>
        <v>2734</v>
      </c>
      <c r="M8461" s="9">
        <f>'Consolidtaed Data'!$L1202-'Consolidtaed Data'!$K1202</f>
        <v>766</v>
      </c>
      <c r="N8461" s="9" t="str">
        <f>VLOOKUP('Consolidtaed Data'!$C1202,[1]Locations!$A:$O,2,0)</f>
        <v>Vallejo</v>
      </c>
      <c r="O8461" s="9" t="str">
        <f>VLOOKUP('Consolidtaed Data'!$D1202,'[1]Sales People'!$A:$B,2,0)</f>
        <v>Christopher Tucker</v>
      </c>
      <c r="P8461" s="9" t="str">
        <f>VLOOKUP('Consolidtaed Data'!$E1202,[1]Customers!$A:$B,2,0)</f>
        <v>Keith Schmidt</v>
      </c>
      <c r="Q8461" s="11">
        <f>WEEKDAY('Consolidtaed Data'!$F1202)</f>
        <v>7</v>
      </c>
      <c r="R8461" s="9">
        <f>MONTH('Consolidtaed Data'!$F1202)</f>
        <v>3</v>
      </c>
      <c r="S8461" s="9" t="str">
        <f>TEXT(Table3[[#This Row],[Purchase Date]],"MMMM")</f>
        <v>October</v>
      </c>
      <c r="T8461" s="9">
        <f>YEAR('Consolidtaed Data'!$F1202)</f>
        <v>2020</v>
      </c>
    </row>
    <row r="8462" spans="1:20" x14ac:dyDescent="0.3">
      <c r="A8462" s="9" t="s">
        <v>9488</v>
      </c>
      <c r="B8462" s="9" t="s">
        <v>76</v>
      </c>
      <c r="C8462" s="9" t="s">
        <v>12</v>
      </c>
      <c r="D8462" s="9" t="s">
        <v>374</v>
      </c>
      <c r="E8462" s="9" t="s">
        <v>777</v>
      </c>
      <c r="F8462" s="12">
        <v>44474</v>
      </c>
      <c r="G8462" s="12" t="str">
        <f>VLOOKUP(Table3[[#This Row],[Product ID]],[1]Products!$A:$G,2,0)</f>
        <v>Product 19</v>
      </c>
      <c r="H8462" s="22">
        <v>1</v>
      </c>
      <c r="I8462" s="9">
        <f>VLOOKUP('Consolidtaed Data'!$B1528,[1]Products!$A:$G,4,0)</f>
        <v>458</v>
      </c>
      <c r="J8462" s="9">
        <f>VLOOKUP('Consolidtaed Data'!$B1528,[1]Products!$A:$G,3,0)</f>
        <v>376</v>
      </c>
      <c r="K8462" s="9">
        <f>'Consolidtaed Data'!$J1528*'Consolidtaed Data'!$H1528</f>
        <v>1185</v>
      </c>
      <c r="L8462" s="9">
        <f>'Consolidtaed Data'!$I1528*'Consolidtaed Data'!$H1528</f>
        <v>1668</v>
      </c>
      <c r="M8462" s="9">
        <f>'Consolidtaed Data'!$L1528-'Consolidtaed Data'!$K1528</f>
        <v>383</v>
      </c>
      <c r="N8462" s="9" t="str">
        <f>VLOOKUP('Consolidtaed Data'!$C1528,[1]Locations!$A:$O,2,0)</f>
        <v>Riverside</v>
      </c>
      <c r="O8462" s="9" t="str">
        <f>VLOOKUP('Consolidtaed Data'!$D1528,'[1]Sales People'!$A:$B,2,0)</f>
        <v>Brian Davis</v>
      </c>
      <c r="P8462" s="9" t="str">
        <f>VLOOKUP('Consolidtaed Data'!$E1528,[1]Customers!$A:$B,2,0)</f>
        <v>Fred Evans</v>
      </c>
      <c r="Q8462" s="11">
        <f>WEEKDAY('Consolidtaed Data'!$F1528)</f>
        <v>4</v>
      </c>
      <c r="R8462" s="9">
        <f>MONTH('Consolidtaed Data'!$F1528)</f>
        <v>4</v>
      </c>
      <c r="S8462" s="9" t="str">
        <f>TEXT(Table3[[#This Row],[Purchase Date]],"MMMM")</f>
        <v>October</v>
      </c>
      <c r="T8462" s="9">
        <f>YEAR('Consolidtaed Data'!$F1528)</f>
        <v>2020</v>
      </c>
    </row>
    <row r="8463" spans="1:20" x14ac:dyDescent="0.3">
      <c r="A8463" s="9" t="s">
        <v>9489</v>
      </c>
      <c r="B8463" s="9" t="s">
        <v>653</v>
      </c>
      <c r="C8463" s="9" t="s">
        <v>82</v>
      </c>
      <c r="D8463" s="9" t="s">
        <v>91</v>
      </c>
      <c r="E8463" s="9" t="s">
        <v>444</v>
      </c>
      <c r="F8463" s="12">
        <v>44474</v>
      </c>
      <c r="G8463" s="12" t="str">
        <f>VLOOKUP(Table3[[#This Row],[Product ID]],[1]Products!$A:$G,2,0)</f>
        <v>Product 74</v>
      </c>
      <c r="H8463" s="22">
        <v>1</v>
      </c>
      <c r="I8463" s="9">
        <f>VLOOKUP('Consolidtaed Data'!$B2395,[1]Products!$A:$G,4,0)</f>
        <v>951</v>
      </c>
      <c r="J8463" s="9">
        <f>VLOOKUP('Consolidtaed Data'!$B2395,[1]Products!$A:$G,3,0)</f>
        <v>504</v>
      </c>
      <c r="K8463" s="9">
        <f>'Consolidtaed Data'!$J2395*'Consolidtaed Data'!$H2395</f>
        <v>1350</v>
      </c>
      <c r="L8463" s="9">
        <f>'Consolidtaed Data'!$I2395*'Consolidtaed Data'!$H2395</f>
        <v>2454</v>
      </c>
      <c r="M8463" s="9">
        <f>'Consolidtaed Data'!$L2395-'Consolidtaed Data'!$K2395</f>
        <v>731</v>
      </c>
      <c r="N8463" s="9" t="str">
        <f>VLOOKUP('Consolidtaed Data'!$C2395,[1]Locations!$A:$O,2,0)</f>
        <v>Oceanside</v>
      </c>
      <c r="O8463" s="9" t="str">
        <f>VLOOKUP('Consolidtaed Data'!$D2395,'[1]Sales People'!$A:$B,2,0)</f>
        <v>Roger Ramos</v>
      </c>
      <c r="P8463" s="9" t="str">
        <f>VLOOKUP('Consolidtaed Data'!$E2395,[1]Customers!$A:$B,2,0)</f>
        <v>Carlos Kim</v>
      </c>
      <c r="Q8463" s="11">
        <f>WEEKDAY('Consolidtaed Data'!$F2395)</f>
        <v>3</v>
      </c>
      <c r="R8463" s="9">
        <f>MONTH('Consolidtaed Data'!$F2395)</f>
        <v>6</v>
      </c>
      <c r="S8463" s="9" t="str">
        <f>TEXT(Table3[[#This Row],[Purchase Date]],"MMMM")</f>
        <v>October</v>
      </c>
      <c r="T8463" s="9">
        <f>YEAR('Consolidtaed Data'!$F2395)</f>
        <v>2020</v>
      </c>
    </row>
    <row r="8464" spans="1:20" x14ac:dyDescent="0.3">
      <c r="A8464" s="9" t="s">
        <v>9490</v>
      </c>
      <c r="B8464" s="9" t="s">
        <v>294</v>
      </c>
      <c r="C8464" s="9" t="s">
        <v>165</v>
      </c>
      <c r="D8464" s="9" t="s">
        <v>272</v>
      </c>
      <c r="E8464" s="9" t="s">
        <v>3517</v>
      </c>
      <c r="F8464" s="12">
        <v>44474</v>
      </c>
      <c r="G8464" s="12" t="str">
        <f>VLOOKUP(Table3[[#This Row],[Product ID]],[1]Products!$A:$G,2,0)</f>
        <v>Product 51</v>
      </c>
      <c r="H8464" s="22">
        <v>1</v>
      </c>
      <c r="I8464" s="9">
        <f>VLOOKUP('Consolidtaed Data'!$B2536,[1]Products!$A:$G,4,0)</f>
        <v>1119</v>
      </c>
      <c r="J8464" s="9">
        <f>VLOOKUP('Consolidtaed Data'!$B2536,[1]Products!$A:$G,3,0)</f>
        <v>683</v>
      </c>
      <c r="K8464" s="9">
        <f>'Consolidtaed Data'!$J2536*'Consolidtaed Data'!$H2536</f>
        <v>1321</v>
      </c>
      <c r="L8464" s="9">
        <f>'Consolidtaed Data'!$I2536*'Consolidtaed Data'!$H2536</f>
        <v>1972</v>
      </c>
      <c r="M8464" s="9">
        <f>'Consolidtaed Data'!$L2536-'Consolidtaed Data'!$K2536</f>
        <v>192</v>
      </c>
      <c r="N8464" s="9" t="str">
        <f>VLOOKUP('Consolidtaed Data'!$C2536,[1]Locations!$A:$O,2,0)</f>
        <v>Burbank</v>
      </c>
      <c r="O8464" s="9" t="str">
        <f>VLOOKUP('Consolidtaed Data'!$D2536,'[1]Sales People'!$A:$B,2,0)</f>
        <v>Larry Marshall</v>
      </c>
      <c r="P8464" s="9" t="str">
        <f>VLOOKUP('Consolidtaed Data'!$E2536,[1]Customers!$A:$B,2,0)</f>
        <v>Harry Perkins</v>
      </c>
      <c r="Q8464" s="11">
        <f>WEEKDAY('Consolidtaed Data'!$F2536)</f>
        <v>6</v>
      </c>
      <c r="R8464" s="9">
        <f>MONTH('Consolidtaed Data'!$F2536)</f>
        <v>7</v>
      </c>
      <c r="S8464" s="9" t="str">
        <f>TEXT(Table3[[#This Row],[Purchase Date]],"MMMM")</f>
        <v>October</v>
      </c>
      <c r="T8464" s="9">
        <f>YEAR('Consolidtaed Data'!$F2536)</f>
        <v>2020</v>
      </c>
    </row>
    <row r="8465" spans="1:20" x14ac:dyDescent="0.3">
      <c r="A8465" s="9" t="s">
        <v>9491</v>
      </c>
      <c r="B8465" s="9" t="s">
        <v>24</v>
      </c>
      <c r="C8465" s="9" t="s">
        <v>275</v>
      </c>
      <c r="D8465" s="9" t="s">
        <v>326</v>
      </c>
      <c r="E8465" s="9" t="s">
        <v>624</v>
      </c>
      <c r="F8465" s="12">
        <v>44474</v>
      </c>
      <c r="G8465" s="12" t="str">
        <f>VLOOKUP(Table3[[#This Row],[Product ID]],[1]Products!$A:$G,2,0)</f>
        <v>Product 6</v>
      </c>
      <c r="H8465" s="22">
        <v>3</v>
      </c>
      <c r="I8465" s="9">
        <f>VLOOKUP('Consolidtaed Data'!$B2574,[1]Products!$A:$G,4,0)</f>
        <v>2283</v>
      </c>
      <c r="J8465" s="9">
        <f>VLOOKUP('Consolidtaed Data'!$B2574,[1]Products!$A:$G,3,0)</f>
        <v>1484</v>
      </c>
      <c r="K8465" s="9">
        <f>'Consolidtaed Data'!$J2574*'Consolidtaed Data'!$H2574</f>
        <v>504</v>
      </c>
      <c r="L8465" s="9">
        <f>'Consolidtaed Data'!$I2574*'Consolidtaed Data'!$H2574</f>
        <v>951</v>
      </c>
      <c r="M8465" s="9">
        <f>'Consolidtaed Data'!$L2574-'Consolidtaed Data'!$K2574</f>
        <v>138</v>
      </c>
      <c r="N8465" s="9" t="str">
        <f>VLOOKUP('Consolidtaed Data'!$C2574,[1]Locations!$A:$O,2,0)</f>
        <v>Long Beach</v>
      </c>
      <c r="O8465" s="9" t="str">
        <f>VLOOKUP('Consolidtaed Data'!$D2574,'[1]Sales People'!$A:$B,2,0)</f>
        <v>Jerry Perry</v>
      </c>
      <c r="P8465" s="9" t="str">
        <f>VLOOKUP('Consolidtaed Data'!$E2574,[1]Customers!$A:$B,2,0)</f>
        <v>Keith Campbell</v>
      </c>
      <c r="Q8465" s="11">
        <f>WEEKDAY('Consolidtaed Data'!$F2574)</f>
        <v>2</v>
      </c>
      <c r="R8465" s="9">
        <f>MONTH('Consolidtaed Data'!$F2574)</f>
        <v>7</v>
      </c>
      <c r="S8465" s="9" t="str">
        <f>TEXT(Table3[[#This Row],[Purchase Date]],"MMMM")</f>
        <v>October</v>
      </c>
      <c r="T8465" s="9">
        <f>YEAR('Consolidtaed Data'!$F2574)</f>
        <v>2020</v>
      </c>
    </row>
    <row r="8466" spans="1:20" x14ac:dyDescent="0.3">
      <c r="A8466" s="9" t="s">
        <v>9492</v>
      </c>
      <c r="B8466" s="9" t="s">
        <v>49</v>
      </c>
      <c r="C8466" s="9" t="s">
        <v>55</v>
      </c>
      <c r="D8466" s="9" t="s">
        <v>161</v>
      </c>
      <c r="E8466" s="9" t="s">
        <v>1634</v>
      </c>
      <c r="F8466" s="12">
        <v>44474</v>
      </c>
      <c r="G8466" s="12" t="str">
        <f>VLOOKUP(Table3[[#This Row],[Product ID]],[1]Products!$A:$G,2,0)</f>
        <v>Product 30</v>
      </c>
      <c r="H8466" s="22">
        <v>4</v>
      </c>
      <c r="I8466" s="9">
        <f>VLOOKUP('Consolidtaed Data'!$B2724,[1]Products!$A:$G,4,0)</f>
        <v>1338</v>
      </c>
      <c r="J8466" s="9">
        <f>VLOOKUP('Consolidtaed Data'!$B2724,[1]Products!$A:$G,3,0)</f>
        <v>682</v>
      </c>
      <c r="K8466" s="9">
        <f>'Consolidtaed Data'!$J2724*'Consolidtaed Data'!$H2724</f>
        <v>1777</v>
      </c>
      <c r="L8466" s="9">
        <f>'Consolidtaed Data'!$I2724*'Consolidtaed Data'!$H2724</f>
        <v>2141</v>
      </c>
      <c r="M8466" s="9">
        <f>'Consolidtaed Data'!$L2724-'Consolidtaed Data'!$K2724</f>
        <v>1695</v>
      </c>
      <c r="N8466" s="9" t="str">
        <f>VLOOKUP('Consolidtaed Data'!$C2724,[1]Locations!$A:$O,2,0)</f>
        <v>Inglewood</v>
      </c>
      <c r="O8466" s="9" t="str">
        <f>VLOOKUP('Consolidtaed Data'!$D2724,'[1]Sales People'!$A:$B,2,0)</f>
        <v>Joshua Taylor</v>
      </c>
      <c r="P8466" s="9" t="str">
        <f>VLOOKUP('Consolidtaed Data'!$E2724,[1]Customers!$A:$B,2,0)</f>
        <v>Brandon Wood</v>
      </c>
      <c r="Q8466" s="11">
        <f>WEEKDAY('Consolidtaed Data'!$F2724)</f>
        <v>7</v>
      </c>
      <c r="R8466" s="9">
        <f>MONTH('Consolidtaed Data'!$F2724)</f>
        <v>7</v>
      </c>
      <c r="S8466" s="9" t="str">
        <f>TEXT(Table3[[#This Row],[Purchase Date]],"MMMM")</f>
        <v>October</v>
      </c>
      <c r="T8466" s="9">
        <f>YEAR('Consolidtaed Data'!$F2724)</f>
        <v>2020</v>
      </c>
    </row>
    <row r="8467" spans="1:20" x14ac:dyDescent="0.3">
      <c r="A8467" s="9" t="s">
        <v>9493</v>
      </c>
      <c r="B8467" s="9" t="s">
        <v>418</v>
      </c>
      <c r="C8467" s="9" t="s">
        <v>140</v>
      </c>
      <c r="D8467" s="9" t="s">
        <v>315</v>
      </c>
      <c r="E8467" s="9" t="s">
        <v>1719</v>
      </c>
      <c r="F8467" s="12">
        <v>44474</v>
      </c>
      <c r="G8467" s="12" t="str">
        <f>VLOOKUP(Table3[[#This Row],[Product ID]],[1]Products!$A:$G,2,0)</f>
        <v>Product 82</v>
      </c>
      <c r="H8467" s="22">
        <v>3</v>
      </c>
      <c r="I8467" s="9">
        <f>VLOOKUP('Consolidtaed Data'!$B3457,[1]Products!$A:$G,4,0)</f>
        <v>603</v>
      </c>
      <c r="J8467" s="9">
        <f>VLOOKUP('Consolidtaed Data'!$B3457,[1]Products!$A:$G,3,0)</f>
        <v>416</v>
      </c>
      <c r="K8467" s="9">
        <f>'Consolidtaed Data'!$J3457*'Consolidtaed Data'!$H3457</f>
        <v>1080</v>
      </c>
      <c r="L8467" s="9">
        <f>'Consolidtaed Data'!$I3457*'Consolidtaed Data'!$H3457</f>
        <v>1742</v>
      </c>
      <c r="M8467" s="9">
        <f>'Consolidtaed Data'!$L3457-'Consolidtaed Data'!$K3457</f>
        <v>184</v>
      </c>
      <c r="N8467" s="9" t="str">
        <f>VLOOKUP('Consolidtaed Data'!$C3457,[1]Locations!$A:$O,2,0)</f>
        <v>Santa Clarita</v>
      </c>
      <c r="O8467" s="9" t="str">
        <f>VLOOKUP('Consolidtaed Data'!$D3457,'[1]Sales People'!$A:$B,2,0)</f>
        <v>Clarence Fox</v>
      </c>
      <c r="P8467" s="9" t="str">
        <f>VLOOKUP('Consolidtaed Data'!$E3457,[1]Customers!$A:$B,2,0)</f>
        <v>Antonio Morris</v>
      </c>
      <c r="Q8467" s="11">
        <f>WEEKDAY('Consolidtaed Data'!$F3457)</f>
        <v>5</v>
      </c>
      <c r="R8467" s="9">
        <f>MONTH('Consolidtaed Data'!$F3457)</f>
        <v>9</v>
      </c>
      <c r="S8467" s="9" t="str">
        <f>TEXT(Table3[[#This Row],[Purchase Date]],"MMMM")</f>
        <v>October</v>
      </c>
      <c r="T8467" s="9">
        <f>YEAR('Consolidtaed Data'!$F3457)</f>
        <v>2020</v>
      </c>
    </row>
    <row r="8468" spans="1:20" x14ac:dyDescent="0.3">
      <c r="A8468" s="9" t="s">
        <v>9494</v>
      </c>
      <c r="B8468" s="9" t="s">
        <v>549</v>
      </c>
      <c r="C8468" s="9" t="s">
        <v>104</v>
      </c>
      <c r="D8468" s="9" t="s">
        <v>174</v>
      </c>
      <c r="E8468" s="9" t="s">
        <v>270</v>
      </c>
      <c r="F8468" s="12">
        <v>44475</v>
      </c>
      <c r="G8468" s="12" t="str">
        <f>VLOOKUP(Table3[[#This Row],[Product ID]],[1]Products!$A:$G,2,0)</f>
        <v>Product 10</v>
      </c>
      <c r="H8468" s="22">
        <v>2</v>
      </c>
      <c r="I8468" s="9">
        <f>VLOOKUP('Consolidtaed Data'!$B85,[1]Products!$A:$G,4,0)</f>
        <v>826</v>
      </c>
      <c r="J8468" s="9">
        <f>VLOOKUP('Consolidtaed Data'!$B85,[1]Products!$A:$G,3,0)</f>
        <v>562</v>
      </c>
      <c r="K8468" s="9">
        <f>'Consolidtaed Data'!$J85*'Consolidtaed Data'!$H85</f>
        <v>536</v>
      </c>
      <c r="L8468" s="9">
        <f>'Consolidtaed Data'!$I85*'Consolidtaed Data'!$H85</f>
        <v>800</v>
      </c>
      <c r="M8468" s="9">
        <f>'Consolidtaed Data'!$L85-'Consolidtaed Data'!$K85</f>
        <v>1060</v>
      </c>
      <c r="N8468" s="9" t="str">
        <f>VLOOKUP('Consolidtaed Data'!$C85,[1]Locations!$A:$O,2,0)</f>
        <v>Lancaster</v>
      </c>
      <c r="O8468" s="9" t="str">
        <f>VLOOKUP('Consolidtaed Data'!$D85,'[1]Sales People'!$A:$B,2,0)</f>
        <v>Brian Thomas</v>
      </c>
      <c r="P8468" s="9" t="str">
        <f>VLOOKUP('Consolidtaed Data'!$E85,[1]Customers!$A:$B,2,0)</f>
        <v>Albert Young</v>
      </c>
      <c r="Q8468" s="11">
        <f>WEEKDAY('Consolidtaed Data'!$F85)</f>
        <v>2</v>
      </c>
      <c r="R8468" s="9">
        <f>MONTH('Consolidtaed Data'!$F85)</f>
        <v>1</v>
      </c>
      <c r="S8468" s="9" t="str">
        <f>TEXT(Table3[[#This Row],[Purchase Date]],"MMMM")</f>
        <v>October</v>
      </c>
      <c r="T8468" s="9">
        <f>YEAR('Consolidtaed Data'!$F85)</f>
        <v>2020</v>
      </c>
    </row>
    <row r="8469" spans="1:20" x14ac:dyDescent="0.3">
      <c r="A8469" s="9" t="s">
        <v>9495</v>
      </c>
      <c r="B8469" s="9" t="s">
        <v>373</v>
      </c>
      <c r="C8469" s="9" t="s">
        <v>67</v>
      </c>
      <c r="D8469" s="9" t="s">
        <v>56</v>
      </c>
      <c r="E8469" s="9" t="s">
        <v>454</v>
      </c>
      <c r="F8469" s="12">
        <v>44475</v>
      </c>
      <c r="G8469" s="12" t="str">
        <f>VLOOKUP(Table3[[#This Row],[Product ID]],[1]Products!$A:$G,2,0)</f>
        <v>Product 66</v>
      </c>
      <c r="H8469" s="22">
        <v>3</v>
      </c>
      <c r="I8469" s="9">
        <f>VLOOKUP('Consolidtaed Data'!$B107,[1]Products!$A:$G,4,0)</f>
        <v>502</v>
      </c>
      <c r="J8469" s="9">
        <f>VLOOKUP('Consolidtaed Data'!$B107,[1]Products!$A:$G,3,0)</f>
        <v>296</v>
      </c>
      <c r="K8469" s="9">
        <f>'Consolidtaed Data'!$J107*'Consolidtaed Data'!$H107</f>
        <v>871</v>
      </c>
      <c r="L8469" s="9">
        <f>'Consolidtaed Data'!$I107*'Consolidtaed Data'!$H107</f>
        <v>1708</v>
      </c>
      <c r="M8469" s="9">
        <f>'Consolidtaed Data'!$L107-'Consolidtaed Data'!$K107</f>
        <v>248</v>
      </c>
      <c r="N8469" s="9" t="str">
        <f>VLOOKUP('Consolidtaed Data'!$C107,[1]Locations!$A:$O,2,0)</f>
        <v>Orange</v>
      </c>
      <c r="O8469" s="9" t="str">
        <f>VLOOKUP('Consolidtaed Data'!$D107,'[1]Sales People'!$A:$B,2,0)</f>
        <v>Bobby Russell</v>
      </c>
      <c r="P8469" s="9" t="str">
        <f>VLOOKUP('Consolidtaed Data'!$E107,[1]Customers!$A:$B,2,0)</f>
        <v>Victor Gutierrez</v>
      </c>
      <c r="Q8469" s="11">
        <f>WEEKDAY('Consolidtaed Data'!$F107)</f>
        <v>5</v>
      </c>
      <c r="R8469" s="9">
        <f>MONTH('Consolidtaed Data'!$F107)</f>
        <v>1</v>
      </c>
      <c r="S8469" s="9" t="str">
        <f>TEXT(Table3[[#This Row],[Purchase Date]],"MMMM")</f>
        <v>October</v>
      </c>
      <c r="T8469" s="9">
        <f>YEAR('Consolidtaed Data'!$F107)</f>
        <v>2020</v>
      </c>
    </row>
    <row r="8470" spans="1:20" x14ac:dyDescent="0.3">
      <c r="A8470" s="9" t="s">
        <v>9496</v>
      </c>
      <c r="B8470" s="9" t="s">
        <v>107</v>
      </c>
      <c r="C8470" s="9" t="s">
        <v>12</v>
      </c>
      <c r="D8470" s="9" t="s">
        <v>272</v>
      </c>
      <c r="E8470" s="9" t="s">
        <v>588</v>
      </c>
      <c r="F8470" s="12">
        <v>44475</v>
      </c>
      <c r="G8470" s="12" t="str">
        <f>VLOOKUP(Table3[[#This Row],[Product ID]],[1]Products!$A:$G,2,0)</f>
        <v>Product 52</v>
      </c>
      <c r="H8470" s="22">
        <v>1</v>
      </c>
      <c r="I8470" s="9">
        <f>VLOOKUP('Consolidtaed Data'!$B159,[1]Products!$A:$G,4,0)</f>
        <v>603</v>
      </c>
      <c r="J8470" s="9">
        <f>VLOOKUP('Consolidtaed Data'!$B159,[1]Products!$A:$G,3,0)</f>
        <v>416</v>
      </c>
      <c r="K8470" s="9">
        <f>'Consolidtaed Data'!$J159*'Consolidtaed Data'!$H159</f>
        <v>358</v>
      </c>
      <c r="L8470" s="9">
        <f>'Consolidtaed Data'!$I159*'Consolidtaed Data'!$H159</f>
        <v>596</v>
      </c>
      <c r="M8470" s="9">
        <f>'Consolidtaed Data'!$L159-'Consolidtaed Data'!$K159</f>
        <v>123</v>
      </c>
      <c r="N8470" s="9" t="str">
        <f>VLOOKUP('Consolidtaed Data'!$C159,[1]Locations!$A:$O,2,0)</f>
        <v>El Monte</v>
      </c>
      <c r="O8470" s="9" t="str">
        <f>VLOOKUP('Consolidtaed Data'!$D159,'[1]Sales People'!$A:$B,2,0)</f>
        <v>Larry Castillo</v>
      </c>
      <c r="P8470" s="9" t="str">
        <f>VLOOKUP('Consolidtaed Data'!$E159,[1]Customers!$A:$B,2,0)</f>
        <v>Donald Reynolds</v>
      </c>
      <c r="Q8470" s="11">
        <f>WEEKDAY('Consolidtaed Data'!$F159)</f>
        <v>1</v>
      </c>
      <c r="R8470" s="9">
        <f>MONTH('Consolidtaed Data'!$F159)</f>
        <v>1</v>
      </c>
      <c r="S8470" s="9" t="str">
        <f>TEXT(Table3[[#This Row],[Purchase Date]],"MMMM")</f>
        <v>October</v>
      </c>
      <c r="T8470" s="9">
        <f>YEAR('Consolidtaed Data'!$F159)</f>
        <v>2020</v>
      </c>
    </row>
    <row r="8471" spans="1:20" x14ac:dyDescent="0.3">
      <c r="A8471" s="9" t="s">
        <v>9497</v>
      </c>
      <c r="B8471" s="9" t="s">
        <v>33</v>
      </c>
      <c r="C8471" s="9" t="s">
        <v>357</v>
      </c>
      <c r="D8471" s="9" t="s">
        <v>235</v>
      </c>
      <c r="E8471" s="9" t="s">
        <v>537</v>
      </c>
      <c r="F8471" s="12">
        <v>44475</v>
      </c>
      <c r="G8471" s="12" t="str">
        <f>VLOOKUP(Table3[[#This Row],[Product ID]],[1]Products!$A:$G,2,0)</f>
        <v>Product 29</v>
      </c>
      <c r="H8471" s="22">
        <v>1</v>
      </c>
      <c r="I8471" s="9">
        <f>VLOOKUP('Consolidtaed Data'!$B240,[1]Products!$A:$G,4,0)</f>
        <v>1848</v>
      </c>
      <c r="J8471" s="9">
        <f>VLOOKUP('Consolidtaed Data'!$B240,[1]Products!$A:$G,3,0)</f>
        <v>1294</v>
      </c>
      <c r="K8471" s="9">
        <f>'Consolidtaed Data'!$J240*'Consolidtaed Data'!$H240</f>
        <v>2346</v>
      </c>
      <c r="L8471" s="9">
        <f>'Consolidtaed Data'!$I240*'Consolidtaed Data'!$H240</f>
        <v>3724</v>
      </c>
      <c r="M8471" s="9">
        <f>'Consolidtaed Data'!$L240-'Consolidtaed Data'!$K240</f>
        <v>874</v>
      </c>
      <c r="N8471" s="9" t="str">
        <f>VLOOKUP('Consolidtaed Data'!$C240,[1]Locations!$A:$O,2,0)</f>
        <v>West Covina</v>
      </c>
      <c r="O8471" s="9" t="str">
        <f>VLOOKUP('Consolidtaed Data'!$D240,'[1]Sales People'!$A:$B,2,0)</f>
        <v>Jimmy Young</v>
      </c>
      <c r="P8471" s="9" t="str">
        <f>VLOOKUP('Consolidtaed Data'!$E240,[1]Customers!$A:$B,2,0)</f>
        <v>Jimmy Grant</v>
      </c>
      <c r="Q8471" s="11">
        <f>WEEKDAY('Consolidtaed Data'!$F240)</f>
        <v>6</v>
      </c>
      <c r="R8471" s="9">
        <f>MONTH('Consolidtaed Data'!$F240)</f>
        <v>1</v>
      </c>
      <c r="S8471" s="9" t="str">
        <f>TEXT(Table3[[#This Row],[Purchase Date]],"MMMM")</f>
        <v>October</v>
      </c>
      <c r="T8471" s="9">
        <f>YEAR('Consolidtaed Data'!$F240)</f>
        <v>2020</v>
      </c>
    </row>
    <row r="8472" spans="1:20" x14ac:dyDescent="0.3">
      <c r="A8472" s="9" t="s">
        <v>9498</v>
      </c>
      <c r="B8472" s="9" t="s">
        <v>24</v>
      </c>
      <c r="C8472" s="9" t="s">
        <v>90</v>
      </c>
      <c r="D8472" s="9" t="s">
        <v>91</v>
      </c>
      <c r="E8472" s="9" t="s">
        <v>841</v>
      </c>
      <c r="F8472" s="12">
        <v>44475</v>
      </c>
      <c r="G8472" s="12" t="str">
        <f>VLOOKUP(Table3[[#This Row],[Product ID]],[1]Products!$A:$G,2,0)</f>
        <v>Product 6</v>
      </c>
      <c r="H8472" s="22">
        <v>1</v>
      </c>
      <c r="I8472" s="9">
        <f>VLOOKUP('Consolidtaed Data'!$B286,[1]Products!$A:$G,4,0)</f>
        <v>458</v>
      </c>
      <c r="J8472" s="9">
        <f>VLOOKUP('Consolidtaed Data'!$B286,[1]Products!$A:$G,3,0)</f>
        <v>376</v>
      </c>
      <c r="K8472" s="9">
        <f>'Consolidtaed Data'!$J286*'Consolidtaed Data'!$H286</f>
        <v>1516</v>
      </c>
      <c r="L8472" s="9">
        <f>'Consolidtaed Data'!$I286*'Consolidtaed Data'!$H286</f>
        <v>1783</v>
      </c>
      <c r="M8472" s="9">
        <f>'Consolidtaed Data'!$L286-'Consolidtaed Data'!$K286</f>
        <v>204</v>
      </c>
      <c r="N8472" s="9" t="str">
        <f>VLOOKUP('Consolidtaed Data'!$C286,[1]Locations!$A:$O,2,0)</f>
        <v>Thousand Oaks</v>
      </c>
      <c r="O8472" s="9" t="str">
        <f>VLOOKUP('Consolidtaed Data'!$D286,'[1]Sales People'!$A:$B,2,0)</f>
        <v>Brian Davis</v>
      </c>
      <c r="P8472" s="9" t="str">
        <f>VLOOKUP('Consolidtaed Data'!$E286,[1]Customers!$A:$B,2,0)</f>
        <v>Juan Wood</v>
      </c>
      <c r="Q8472" s="11">
        <f>WEEKDAY('Consolidtaed Data'!$F286)</f>
        <v>2</v>
      </c>
      <c r="R8472" s="9">
        <f>MONTH('Consolidtaed Data'!$F286)</f>
        <v>1</v>
      </c>
      <c r="S8472" s="9" t="str">
        <f>TEXT(Table3[[#This Row],[Purchase Date]],"MMMM")</f>
        <v>October</v>
      </c>
      <c r="T8472" s="9">
        <f>YEAR('Consolidtaed Data'!$F286)</f>
        <v>2020</v>
      </c>
    </row>
    <row r="8473" spans="1:20" x14ac:dyDescent="0.3">
      <c r="A8473" s="9" t="s">
        <v>9499</v>
      </c>
      <c r="B8473" s="9" t="s">
        <v>213</v>
      </c>
      <c r="C8473" s="9" t="s">
        <v>420</v>
      </c>
      <c r="D8473" s="9" t="s">
        <v>22</v>
      </c>
      <c r="E8473" s="9" t="s">
        <v>187</v>
      </c>
      <c r="F8473" s="12">
        <v>44475</v>
      </c>
      <c r="G8473" s="12" t="str">
        <f>VLOOKUP(Table3[[#This Row],[Product ID]],[1]Products!$A:$G,2,0)</f>
        <v>Product 68</v>
      </c>
      <c r="H8473" s="22">
        <v>3</v>
      </c>
      <c r="I8473" s="9">
        <f>VLOOKUP('Consolidtaed Data'!$B425,[1]Products!$A:$G,4,0)</f>
        <v>1500</v>
      </c>
      <c r="J8473" s="9">
        <f>VLOOKUP('Consolidtaed Data'!$B425,[1]Products!$A:$G,3,0)</f>
        <v>900</v>
      </c>
      <c r="K8473" s="9">
        <f>'Consolidtaed Data'!$J425*'Consolidtaed Data'!$H425</f>
        <v>22</v>
      </c>
      <c r="L8473" s="9">
        <f>'Consolidtaed Data'!$I425*'Consolidtaed Data'!$H425</f>
        <v>35</v>
      </c>
      <c r="M8473" s="9">
        <f>'Consolidtaed Data'!$L425-'Consolidtaed Data'!$K425</f>
        <v>408</v>
      </c>
      <c r="N8473" s="9" t="str">
        <f>VLOOKUP('Consolidtaed Data'!$C425,[1]Locations!$A:$O,2,0)</f>
        <v>Torrance</v>
      </c>
      <c r="O8473" s="9" t="str">
        <f>VLOOKUP('Consolidtaed Data'!$D425,'[1]Sales People'!$A:$B,2,0)</f>
        <v>Ernest Wagner</v>
      </c>
      <c r="P8473" s="9" t="str">
        <f>VLOOKUP('Consolidtaed Data'!$E425,[1]Customers!$A:$B,2,0)</f>
        <v>Raymond Arnold</v>
      </c>
      <c r="Q8473" s="11">
        <f>WEEKDAY('Consolidtaed Data'!$F425)</f>
        <v>5</v>
      </c>
      <c r="R8473" s="9">
        <f>MONTH('Consolidtaed Data'!$F425)</f>
        <v>1</v>
      </c>
      <c r="S8473" s="9" t="str">
        <f>TEXT(Table3[[#This Row],[Purchase Date]],"MMMM")</f>
        <v>October</v>
      </c>
      <c r="T8473" s="9">
        <f>YEAR('Consolidtaed Data'!$F425)</f>
        <v>2020</v>
      </c>
    </row>
    <row r="8474" spans="1:20" x14ac:dyDescent="0.3">
      <c r="A8474" s="9" t="s">
        <v>9500</v>
      </c>
      <c r="B8474" s="9" t="s">
        <v>89</v>
      </c>
      <c r="C8474" s="9" t="s">
        <v>245</v>
      </c>
      <c r="D8474" s="9" t="s">
        <v>402</v>
      </c>
      <c r="E8474" s="9" t="s">
        <v>1463</v>
      </c>
      <c r="F8474" s="12">
        <v>44475</v>
      </c>
      <c r="G8474" s="12" t="str">
        <f>VLOOKUP(Table3[[#This Row],[Product ID]],[1]Products!$A:$G,2,0)</f>
        <v>Product 64</v>
      </c>
      <c r="H8474" s="22">
        <v>2</v>
      </c>
      <c r="I8474" s="9">
        <f>VLOOKUP('Consolidtaed Data'!$B670,[1]Products!$A:$G,4,0)</f>
        <v>1119</v>
      </c>
      <c r="J8474" s="9">
        <f>VLOOKUP('Consolidtaed Data'!$B670,[1]Products!$A:$G,3,0)</f>
        <v>683</v>
      </c>
      <c r="K8474" s="9">
        <f>'Consolidtaed Data'!$J670*'Consolidtaed Data'!$H670</f>
        <v>2913</v>
      </c>
      <c r="L8474" s="9">
        <f>'Consolidtaed Data'!$I670*'Consolidtaed Data'!$H670</f>
        <v>5394</v>
      </c>
      <c r="M8474" s="9">
        <f>'Consolidtaed Data'!$L670-'Consolidtaed Data'!$K670</f>
        <v>530</v>
      </c>
      <c r="N8474" s="9" t="str">
        <f>VLOOKUP('Consolidtaed Data'!$C670,[1]Locations!$A:$O,2,0)</f>
        <v>West Covina</v>
      </c>
      <c r="O8474" s="9" t="str">
        <f>VLOOKUP('Consolidtaed Data'!$D670,'[1]Sales People'!$A:$B,2,0)</f>
        <v>Jeremy Mendoza</v>
      </c>
      <c r="P8474" s="9" t="str">
        <f>VLOOKUP('Consolidtaed Data'!$E670,[1]Customers!$A:$B,2,0)</f>
        <v>Shawn Snyder</v>
      </c>
      <c r="Q8474" s="11">
        <f>WEEKDAY('Consolidtaed Data'!$F670)</f>
        <v>2</v>
      </c>
      <c r="R8474" s="9">
        <f>MONTH('Consolidtaed Data'!$F670)</f>
        <v>2</v>
      </c>
      <c r="S8474" s="9" t="str">
        <f>TEXT(Table3[[#This Row],[Purchase Date]],"MMMM")</f>
        <v>October</v>
      </c>
      <c r="T8474" s="9">
        <f>YEAR('Consolidtaed Data'!$F670)</f>
        <v>2020</v>
      </c>
    </row>
    <row r="8475" spans="1:20" x14ac:dyDescent="0.3">
      <c r="A8475" s="9" t="s">
        <v>9501</v>
      </c>
      <c r="B8475" s="9" t="s">
        <v>230</v>
      </c>
      <c r="C8475" s="9" t="s">
        <v>90</v>
      </c>
      <c r="D8475" s="9" t="s">
        <v>241</v>
      </c>
      <c r="E8475" s="9" t="s">
        <v>747</v>
      </c>
      <c r="F8475" s="12">
        <v>44475</v>
      </c>
      <c r="G8475" s="12" t="str">
        <f>VLOOKUP(Table3[[#This Row],[Product ID]],[1]Products!$A:$G,2,0)</f>
        <v>Product 31</v>
      </c>
      <c r="H8475" s="22">
        <v>2</v>
      </c>
      <c r="I8475" s="9">
        <f>VLOOKUP('Consolidtaed Data'!$B830,[1]Products!$A:$G,4,0)</f>
        <v>504</v>
      </c>
      <c r="J8475" s="9">
        <f>VLOOKUP('Consolidtaed Data'!$B830,[1]Products!$A:$G,3,0)</f>
        <v>408</v>
      </c>
      <c r="K8475" s="9">
        <f>'Consolidtaed Data'!$J830*'Consolidtaed Data'!$H830</f>
        <v>1128</v>
      </c>
      <c r="L8475" s="9">
        <f>'Consolidtaed Data'!$I830*'Consolidtaed Data'!$H830</f>
        <v>1374</v>
      </c>
      <c r="M8475" s="9">
        <f>'Consolidtaed Data'!$L830-'Consolidtaed Data'!$K830</f>
        <v>1302</v>
      </c>
      <c r="N8475" s="9" t="str">
        <f>VLOOKUP('Consolidtaed Data'!$C830,[1]Locations!$A:$O,2,0)</f>
        <v>Downey</v>
      </c>
      <c r="O8475" s="9" t="str">
        <f>VLOOKUP('Consolidtaed Data'!$D830,'[1]Sales People'!$A:$B,2,0)</f>
        <v>Martin Carr</v>
      </c>
      <c r="P8475" s="9" t="str">
        <f>VLOOKUP('Consolidtaed Data'!$E830,[1]Customers!$A:$B,2,0)</f>
        <v>Daniel Fernandez</v>
      </c>
      <c r="Q8475" s="11">
        <f>WEEKDAY('Consolidtaed Data'!$F830)</f>
        <v>5</v>
      </c>
      <c r="R8475" s="9">
        <f>MONTH('Consolidtaed Data'!$F830)</f>
        <v>2</v>
      </c>
      <c r="S8475" s="9" t="str">
        <f>TEXT(Table3[[#This Row],[Purchase Date]],"MMMM")</f>
        <v>October</v>
      </c>
      <c r="T8475" s="9">
        <f>YEAR('Consolidtaed Data'!$F830)</f>
        <v>2020</v>
      </c>
    </row>
    <row r="8476" spans="1:20" x14ac:dyDescent="0.3">
      <c r="A8476" s="9" t="s">
        <v>9502</v>
      </c>
      <c r="B8476" s="9" t="s">
        <v>125</v>
      </c>
      <c r="C8476" s="9" t="s">
        <v>210</v>
      </c>
      <c r="D8476" s="9" t="s">
        <v>206</v>
      </c>
      <c r="E8476" s="9" t="s">
        <v>1673</v>
      </c>
      <c r="F8476" s="12">
        <v>44475</v>
      </c>
      <c r="G8476" s="12" t="str">
        <f>VLOOKUP(Table3[[#This Row],[Product ID]],[1]Products!$A:$G,2,0)</f>
        <v>Product 40</v>
      </c>
      <c r="H8476" s="22">
        <v>2</v>
      </c>
      <c r="I8476" s="9">
        <f>VLOOKUP('Consolidtaed Data'!$B1084,[1]Products!$A:$G,4,0)</f>
        <v>1414</v>
      </c>
      <c r="J8476" s="9">
        <f>VLOOKUP('Consolidtaed Data'!$B1084,[1]Products!$A:$G,3,0)</f>
        <v>962</v>
      </c>
      <c r="K8476" s="9">
        <f>'Consolidtaed Data'!$J1084*'Consolidtaed Data'!$H1084</f>
        <v>2841</v>
      </c>
      <c r="L8476" s="9">
        <f>'Consolidtaed Data'!$I1084*'Consolidtaed Data'!$H1084</f>
        <v>4059</v>
      </c>
      <c r="M8476" s="9">
        <f>'Consolidtaed Data'!$L1084-'Consolidtaed Data'!$K1084</f>
        <v>428</v>
      </c>
      <c r="N8476" s="9" t="str">
        <f>VLOOKUP('Consolidtaed Data'!$C1084,[1]Locations!$A:$O,2,0)</f>
        <v>Norwalk</v>
      </c>
      <c r="O8476" s="9" t="str">
        <f>VLOOKUP('Consolidtaed Data'!$D1084,'[1]Sales People'!$A:$B,2,0)</f>
        <v>Roger Robertson</v>
      </c>
      <c r="P8476" s="9" t="str">
        <f>VLOOKUP('Consolidtaed Data'!$E1084,[1]Customers!$A:$B,2,0)</f>
        <v>Eric Alvarez</v>
      </c>
      <c r="Q8476" s="11">
        <f>WEEKDAY('Consolidtaed Data'!$F1084)</f>
        <v>4</v>
      </c>
      <c r="R8476" s="9">
        <f>MONTH('Consolidtaed Data'!$F1084)</f>
        <v>3</v>
      </c>
      <c r="S8476" s="9" t="str">
        <f>TEXT(Table3[[#This Row],[Purchase Date]],"MMMM")</f>
        <v>October</v>
      </c>
      <c r="T8476" s="9">
        <f>YEAR('Consolidtaed Data'!$F1084)</f>
        <v>2020</v>
      </c>
    </row>
    <row r="8477" spans="1:20" x14ac:dyDescent="0.3">
      <c r="A8477" s="9" t="s">
        <v>9503</v>
      </c>
      <c r="B8477" s="9" t="s">
        <v>340</v>
      </c>
      <c r="C8477" s="9" t="s">
        <v>205</v>
      </c>
      <c r="D8477" s="9" t="s">
        <v>9</v>
      </c>
      <c r="E8477" s="9" t="s">
        <v>1720</v>
      </c>
      <c r="F8477" s="12">
        <v>44475</v>
      </c>
      <c r="G8477" s="12" t="str">
        <f>VLOOKUP(Table3[[#This Row],[Product ID]],[1]Products!$A:$G,2,0)</f>
        <v>Product 34</v>
      </c>
      <c r="H8477" s="22">
        <v>1</v>
      </c>
      <c r="I8477" s="9">
        <f>VLOOKUP('Consolidtaed Data'!$B1564,[1]Products!$A:$G,4,0)</f>
        <v>1566</v>
      </c>
      <c r="J8477" s="9">
        <f>VLOOKUP('Consolidtaed Data'!$B1564,[1]Products!$A:$G,3,0)</f>
        <v>1190</v>
      </c>
      <c r="K8477" s="9">
        <f>'Consolidtaed Data'!$J1564*'Consolidtaed Data'!$H1564</f>
        <v>2134</v>
      </c>
      <c r="L8477" s="9">
        <f>'Consolidtaed Data'!$I1564*'Consolidtaed Data'!$H1564</f>
        <v>3618</v>
      </c>
      <c r="M8477" s="9">
        <f>'Consolidtaed Data'!$L1564-'Consolidtaed Data'!$K1564</f>
        <v>1800</v>
      </c>
      <c r="N8477" s="9" t="str">
        <f>VLOOKUP('Consolidtaed Data'!$C1564,[1]Locations!$A:$O,2,0)</f>
        <v>Sacramento</v>
      </c>
      <c r="O8477" s="9" t="str">
        <f>VLOOKUP('Consolidtaed Data'!$D1564,'[1]Sales People'!$A:$B,2,0)</f>
        <v>Brian Hansen</v>
      </c>
      <c r="P8477" s="9" t="str">
        <f>VLOOKUP('Consolidtaed Data'!$E1564,[1]Customers!$A:$B,2,0)</f>
        <v>Steve Sanchez</v>
      </c>
      <c r="Q8477" s="11">
        <f>WEEKDAY('Consolidtaed Data'!$F1564)</f>
        <v>7</v>
      </c>
      <c r="R8477" s="9">
        <f>MONTH('Consolidtaed Data'!$F1564)</f>
        <v>4</v>
      </c>
      <c r="S8477" s="9" t="str">
        <f>TEXT(Table3[[#This Row],[Purchase Date]],"MMMM")</f>
        <v>October</v>
      </c>
      <c r="T8477" s="9">
        <f>YEAR('Consolidtaed Data'!$F1564)</f>
        <v>2020</v>
      </c>
    </row>
    <row r="8478" spans="1:20" x14ac:dyDescent="0.3">
      <c r="A8478" s="9" t="s">
        <v>9504</v>
      </c>
      <c r="B8478" s="9" t="s">
        <v>168</v>
      </c>
      <c r="C8478" s="9" t="s">
        <v>108</v>
      </c>
      <c r="D8478" s="9" t="s">
        <v>272</v>
      </c>
      <c r="E8478" s="9" t="s">
        <v>416</v>
      </c>
      <c r="F8478" s="12">
        <v>44475</v>
      </c>
      <c r="G8478" s="12" t="str">
        <f>VLOOKUP(Table3[[#This Row],[Product ID]],[1]Products!$A:$G,2,0)</f>
        <v>Product 26</v>
      </c>
      <c r="H8478" s="22">
        <v>1</v>
      </c>
      <c r="I8478" s="9">
        <f>VLOOKUP('Consolidtaed Data'!$B1707,[1]Products!$A:$G,4,0)</f>
        <v>913</v>
      </c>
      <c r="J8478" s="9">
        <f>VLOOKUP('Consolidtaed Data'!$B1707,[1]Products!$A:$G,3,0)</f>
        <v>584</v>
      </c>
      <c r="K8478" s="9">
        <f>'Consolidtaed Data'!$J1707*'Consolidtaed Data'!$H1707</f>
        <v>154</v>
      </c>
      <c r="L8478" s="9">
        <f>'Consolidtaed Data'!$I1707*'Consolidtaed Data'!$H1707</f>
        <v>203</v>
      </c>
      <c r="M8478" s="9">
        <f>'Consolidtaed Data'!$L1707-'Consolidtaed Data'!$K1707</f>
        <v>420</v>
      </c>
      <c r="N8478" s="9" t="str">
        <f>VLOOKUP('Consolidtaed Data'!$C1707,[1]Locations!$A:$O,2,0)</f>
        <v>Burbank</v>
      </c>
      <c r="O8478" s="9" t="str">
        <f>VLOOKUP('Consolidtaed Data'!$D1707,'[1]Sales People'!$A:$B,2,0)</f>
        <v>Scott Mason</v>
      </c>
      <c r="P8478" s="9" t="str">
        <f>VLOOKUP('Consolidtaed Data'!$E1707,[1]Customers!$A:$B,2,0)</f>
        <v>Billy Gonzales</v>
      </c>
      <c r="Q8478" s="11">
        <f>WEEKDAY('Consolidtaed Data'!$F1707)</f>
        <v>2</v>
      </c>
      <c r="R8478" s="9">
        <f>MONTH('Consolidtaed Data'!$F1707)</f>
        <v>5</v>
      </c>
      <c r="S8478" s="9" t="str">
        <f>TEXT(Table3[[#This Row],[Purchase Date]],"MMMM")</f>
        <v>October</v>
      </c>
      <c r="T8478" s="9">
        <f>YEAR('Consolidtaed Data'!$F1707)</f>
        <v>2020</v>
      </c>
    </row>
    <row r="8479" spans="1:20" x14ac:dyDescent="0.3">
      <c r="A8479" s="9" t="s">
        <v>9505</v>
      </c>
      <c r="B8479" s="9" t="s">
        <v>490</v>
      </c>
      <c r="C8479" s="9" t="s">
        <v>263</v>
      </c>
      <c r="D8479" s="9" t="s">
        <v>374</v>
      </c>
      <c r="E8479" s="9" t="s">
        <v>846</v>
      </c>
      <c r="F8479" s="12">
        <v>44475</v>
      </c>
      <c r="G8479" s="12" t="str">
        <f>VLOOKUP(Table3[[#This Row],[Product ID]],[1]Products!$A:$G,2,0)</f>
        <v>Product 79</v>
      </c>
      <c r="H8479" s="22">
        <v>4</v>
      </c>
      <c r="I8479" s="9">
        <f>VLOOKUP('Consolidtaed Data'!$B1831,[1]Products!$A:$G,4,0)</f>
        <v>1077</v>
      </c>
      <c r="J8479" s="9">
        <f>VLOOKUP('Consolidtaed Data'!$B1831,[1]Products!$A:$G,3,0)</f>
        <v>732</v>
      </c>
      <c r="K8479" s="9">
        <f>'Consolidtaed Data'!$J1831*'Consolidtaed Data'!$H1831</f>
        <v>1295</v>
      </c>
      <c r="L8479" s="9">
        <f>'Consolidtaed Data'!$I1831*'Consolidtaed Data'!$H1831</f>
        <v>1639</v>
      </c>
      <c r="M8479" s="9">
        <f>'Consolidtaed Data'!$L1831-'Consolidtaed Data'!$K1831</f>
        <v>2685</v>
      </c>
      <c r="N8479" s="9" t="str">
        <f>VLOOKUP('Consolidtaed Data'!$C1831,[1]Locations!$A:$O,2,0)</f>
        <v>San Bernardino</v>
      </c>
      <c r="O8479" s="9" t="str">
        <f>VLOOKUP('Consolidtaed Data'!$D1831,'[1]Sales People'!$A:$B,2,0)</f>
        <v>Brian Thomas</v>
      </c>
      <c r="P8479" s="9" t="str">
        <f>VLOOKUP('Consolidtaed Data'!$E1831,[1]Customers!$A:$B,2,0)</f>
        <v>Eugene Hunter</v>
      </c>
      <c r="Q8479" s="11">
        <f>WEEKDAY('Consolidtaed Data'!$F1831)</f>
        <v>4</v>
      </c>
      <c r="R8479" s="9">
        <f>MONTH('Consolidtaed Data'!$F1831)</f>
        <v>5</v>
      </c>
      <c r="S8479" s="9" t="str">
        <f>TEXT(Table3[[#This Row],[Purchase Date]],"MMMM")</f>
        <v>October</v>
      </c>
      <c r="T8479" s="9">
        <f>YEAR('Consolidtaed Data'!$F1831)</f>
        <v>2020</v>
      </c>
    </row>
    <row r="8480" spans="1:20" x14ac:dyDescent="0.3">
      <c r="A8480" s="9" t="s">
        <v>9506</v>
      </c>
      <c r="B8480" s="9" t="s">
        <v>411</v>
      </c>
      <c r="C8480" s="9" t="s">
        <v>295</v>
      </c>
      <c r="D8480" s="9" t="s">
        <v>105</v>
      </c>
      <c r="E8480" s="9" t="s">
        <v>681</v>
      </c>
      <c r="F8480" s="12">
        <v>44475</v>
      </c>
      <c r="G8480" s="12" t="str">
        <f>VLOOKUP(Table3[[#This Row],[Product ID]],[1]Products!$A:$G,2,0)</f>
        <v>Product 27</v>
      </c>
      <c r="H8480" s="22">
        <v>1</v>
      </c>
      <c r="I8480" s="9">
        <f>VLOOKUP('Consolidtaed Data'!$B1878,[1]Products!$A:$G,4,0)</f>
        <v>818</v>
      </c>
      <c r="J8480" s="9">
        <f>VLOOKUP('Consolidtaed Data'!$B1878,[1]Products!$A:$G,3,0)</f>
        <v>450</v>
      </c>
      <c r="K8480" s="9">
        <f>'Consolidtaed Data'!$J1878*'Consolidtaed Data'!$H1878</f>
        <v>962</v>
      </c>
      <c r="L8480" s="9">
        <f>'Consolidtaed Data'!$I1878*'Consolidtaed Data'!$H1878</f>
        <v>1414</v>
      </c>
      <c r="M8480" s="9">
        <f>'Consolidtaed Data'!$L1878-'Consolidtaed Data'!$K1878</f>
        <v>51</v>
      </c>
      <c r="N8480" s="9" t="str">
        <f>VLOOKUP('Consolidtaed Data'!$C1878,[1]Locations!$A:$O,2,0)</f>
        <v>Salinas</v>
      </c>
      <c r="O8480" s="9" t="str">
        <f>VLOOKUP('Consolidtaed Data'!$D1878,'[1]Sales People'!$A:$B,2,0)</f>
        <v>Brian Davis</v>
      </c>
      <c r="P8480" s="9" t="str">
        <f>VLOOKUP('Consolidtaed Data'!$E1878,[1]Customers!$A:$B,2,0)</f>
        <v>Samuel Fields</v>
      </c>
      <c r="Q8480" s="11">
        <f>WEEKDAY('Consolidtaed Data'!$F1878)</f>
        <v>1</v>
      </c>
      <c r="R8480" s="9">
        <f>MONTH('Consolidtaed Data'!$F1878)</f>
        <v>5</v>
      </c>
      <c r="S8480" s="9" t="str">
        <f>TEXT(Table3[[#This Row],[Purchase Date]],"MMMM")</f>
        <v>October</v>
      </c>
      <c r="T8480" s="9">
        <f>YEAR('Consolidtaed Data'!$F1878)</f>
        <v>2020</v>
      </c>
    </row>
    <row r="8481" spans="1:20" x14ac:dyDescent="0.3">
      <c r="A8481" s="9" t="s">
        <v>9507</v>
      </c>
      <c r="B8481" s="9" t="s">
        <v>172</v>
      </c>
      <c r="C8481" s="9" t="s">
        <v>394</v>
      </c>
      <c r="D8481" s="9" t="s">
        <v>9</v>
      </c>
      <c r="E8481" s="9" t="s">
        <v>1444</v>
      </c>
      <c r="F8481" s="12">
        <v>44475</v>
      </c>
      <c r="G8481" s="12" t="str">
        <f>VLOOKUP(Table3[[#This Row],[Product ID]],[1]Products!$A:$G,2,0)</f>
        <v>Product 4</v>
      </c>
      <c r="H8481" s="22">
        <v>1</v>
      </c>
      <c r="I8481" s="9">
        <f>VLOOKUP('Consolidtaed Data'!$B1896,[1]Products!$A:$G,4,0)</f>
        <v>2241</v>
      </c>
      <c r="J8481" s="9">
        <f>VLOOKUP('Consolidtaed Data'!$B1896,[1]Products!$A:$G,3,0)</f>
        <v>1367</v>
      </c>
      <c r="K8481" s="9">
        <f>'Consolidtaed Data'!$J1896*'Consolidtaed Data'!$H1896</f>
        <v>3270</v>
      </c>
      <c r="L8481" s="9">
        <f>'Consolidtaed Data'!$I1896*'Consolidtaed Data'!$H1896</f>
        <v>4140</v>
      </c>
      <c r="M8481" s="9">
        <f>'Consolidtaed Data'!$L1896-'Consolidtaed Data'!$K1896</f>
        <v>164</v>
      </c>
      <c r="N8481" s="9" t="str">
        <f>VLOOKUP('Consolidtaed Data'!$C1896,[1]Locations!$A:$O,2,0)</f>
        <v>Sacramento</v>
      </c>
      <c r="O8481" s="9" t="str">
        <f>VLOOKUP('Consolidtaed Data'!$D1896,'[1]Sales People'!$A:$B,2,0)</f>
        <v>Kevin Butler</v>
      </c>
      <c r="P8481" s="9" t="str">
        <f>VLOOKUP('Consolidtaed Data'!$E1896,[1]Customers!$A:$B,2,0)</f>
        <v>Charles Henderson</v>
      </c>
      <c r="Q8481" s="11">
        <f>WEEKDAY('Consolidtaed Data'!$F1896)</f>
        <v>2</v>
      </c>
      <c r="R8481" s="9">
        <f>MONTH('Consolidtaed Data'!$F1896)</f>
        <v>5</v>
      </c>
      <c r="S8481" s="9" t="str">
        <f>TEXT(Table3[[#This Row],[Purchase Date]],"MMMM")</f>
        <v>October</v>
      </c>
      <c r="T8481" s="9">
        <f>YEAR('Consolidtaed Data'!$F1896)</f>
        <v>2020</v>
      </c>
    </row>
    <row r="8482" spans="1:20" x14ac:dyDescent="0.3">
      <c r="A8482" s="9" t="s">
        <v>9508</v>
      </c>
      <c r="B8482" s="9" t="s">
        <v>311</v>
      </c>
      <c r="C8482" s="9" t="s">
        <v>173</v>
      </c>
      <c r="D8482" s="9" t="s">
        <v>329</v>
      </c>
      <c r="E8482" s="9" t="s">
        <v>2342</v>
      </c>
      <c r="F8482" s="12">
        <v>44475</v>
      </c>
      <c r="G8482" s="12" t="str">
        <f>VLOOKUP(Table3[[#This Row],[Product ID]],[1]Products!$A:$G,2,0)</f>
        <v>Product 33</v>
      </c>
      <c r="H8482" s="22">
        <v>1</v>
      </c>
      <c r="I8482" s="9">
        <f>VLOOKUP('Consolidtaed Data'!$B2445,[1]Products!$A:$G,4,0)</f>
        <v>2182</v>
      </c>
      <c r="J8482" s="9">
        <f>VLOOKUP('Consolidtaed Data'!$B2445,[1]Products!$A:$G,3,0)</f>
        <v>1200</v>
      </c>
      <c r="K8482" s="9">
        <f>'Consolidtaed Data'!$J2445*'Consolidtaed Data'!$H2445</f>
        <v>1044</v>
      </c>
      <c r="L8482" s="9">
        <f>'Consolidtaed Data'!$I2445*'Consolidtaed Data'!$H2445</f>
        <v>1899</v>
      </c>
      <c r="M8482" s="9">
        <f>'Consolidtaed Data'!$L2445-'Consolidtaed Data'!$K2445</f>
        <v>2067</v>
      </c>
      <c r="N8482" s="9" t="str">
        <f>VLOOKUP('Consolidtaed Data'!$C2445,[1]Locations!$A:$O,2,0)</f>
        <v>Long Beach</v>
      </c>
      <c r="O8482" s="9" t="str">
        <f>VLOOKUP('Consolidtaed Data'!$D2445,'[1]Sales People'!$A:$B,2,0)</f>
        <v>Jeremy Mendoza</v>
      </c>
      <c r="P8482" s="9" t="str">
        <f>VLOOKUP('Consolidtaed Data'!$E2445,[1]Customers!$A:$B,2,0)</f>
        <v>Bruce Harris</v>
      </c>
      <c r="Q8482" s="11">
        <f>WEEKDAY('Consolidtaed Data'!$F2445)</f>
        <v>6</v>
      </c>
      <c r="R8482" s="9">
        <f>MONTH('Consolidtaed Data'!$F2445)</f>
        <v>6</v>
      </c>
      <c r="S8482" s="9" t="str">
        <f>TEXT(Table3[[#This Row],[Purchase Date]],"MMMM")</f>
        <v>October</v>
      </c>
      <c r="T8482" s="9">
        <f>YEAR('Consolidtaed Data'!$F2445)</f>
        <v>2020</v>
      </c>
    </row>
    <row r="8483" spans="1:20" x14ac:dyDescent="0.3">
      <c r="A8483" s="9" t="s">
        <v>9509</v>
      </c>
      <c r="B8483" s="9" t="s">
        <v>213</v>
      </c>
      <c r="C8483" s="9" t="s">
        <v>249</v>
      </c>
      <c r="D8483" s="9" t="s">
        <v>80</v>
      </c>
      <c r="E8483" s="9" t="s">
        <v>2626</v>
      </c>
      <c r="F8483" s="12">
        <v>44475</v>
      </c>
      <c r="G8483" s="12" t="str">
        <f>VLOOKUP(Table3[[#This Row],[Product ID]],[1]Products!$A:$G,2,0)</f>
        <v>Product 68</v>
      </c>
      <c r="H8483" s="22">
        <v>1</v>
      </c>
      <c r="I8483" s="9">
        <f>VLOOKUP('Consolidtaed Data'!$B2462,[1]Products!$A:$G,4,0)</f>
        <v>378</v>
      </c>
      <c r="J8483" s="9">
        <f>VLOOKUP('Consolidtaed Data'!$B2462,[1]Products!$A:$G,3,0)</f>
        <v>291</v>
      </c>
      <c r="K8483" s="9">
        <f>'Consolidtaed Data'!$J2462*'Consolidtaed Data'!$H2462</f>
        <v>5322</v>
      </c>
      <c r="L8483" s="9">
        <f>'Consolidtaed Data'!$I2462*'Consolidtaed Data'!$H2462</f>
        <v>7392</v>
      </c>
      <c r="M8483" s="9">
        <f>'Consolidtaed Data'!$L2462-'Consolidtaed Data'!$K2462</f>
        <v>476</v>
      </c>
      <c r="N8483" s="9" t="str">
        <f>VLOOKUP('Consolidtaed Data'!$C2462,[1]Locations!$A:$O,2,0)</f>
        <v>Oceanside</v>
      </c>
      <c r="O8483" s="9" t="str">
        <f>VLOOKUP('Consolidtaed Data'!$D2462,'[1]Sales People'!$A:$B,2,0)</f>
        <v>Martin Perry</v>
      </c>
      <c r="P8483" s="9" t="str">
        <f>VLOOKUP('Consolidtaed Data'!$E2462,[1]Customers!$A:$B,2,0)</f>
        <v>Martin Berry</v>
      </c>
      <c r="Q8483" s="11">
        <f>WEEKDAY('Consolidtaed Data'!$F2462)</f>
        <v>7</v>
      </c>
      <c r="R8483" s="9">
        <f>MONTH('Consolidtaed Data'!$F2462)</f>
        <v>6</v>
      </c>
      <c r="S8483" s="9" t="str">
        <f>TEXT(Table3[[#This Row],[Purchase Date]],"MMMM")</f>
        <v>October</v>
      </c>
      <c r="T8483" s="9">
        <f>YEAR('Consolidtaed Data'!$F2462)</f>
        <v>2020</v>
      </c>
    </row>
    <row r="8484" spans="1:20" x14ac:dyDescent="0.3">
      <c r="A8484" s="9" t="s">
        <v>9510</v>
      </c>
      <c r="B8484" s="9" t="s">
        <v>7</v>
      </c>
      <c r="C8484" s="9" t="s">
        <v>263</v>
      </c>
      <c r="D8484" s="9" t="s">
        <v>402</v>
      </c>
      <c r="E8484" s="9" t="s">
        <v>1368</v>
      </c>
      <c r="F8484" s="12">
        <v>44475</v>
      </c>
      <c r="G8484" s="12" t="str">
        <f>VLOOKUP(Table3[[#This Row],[Product ID]],[1]Products!$A:$G,2,0)</f>
        <v>Product 77</v>
      </c>
      <c r="H8484" s="22">
        <v>1</v>
      </c>
      <c r="I8484" s="9">
        <f>VLOOKUP('Consolidtaed Data'!$B2717,[1]Products!$A:$G,4,0)</f>
        <v>2141</v>
      </c>
      <c r="J8484" s="9">
        <f>VLOOKUP('Consolidtaed Data'!$B2717,[1]Products!$A:$G,3,0)</f>
        <v>1777</v>
      </c>
      <c r="K8484" s="9">
        <f>'Consolidtaed Data'!$J2717*'Consolidtaed Data'!$H2717</f>
        <v>1777</v>
      </c>
      <c r="L8484" s="9">
        <f>'Consolidtaed Data'!$I2717*'Consolidtaed Data'!$H2717</f>
        <v>2141</v>
      </c>
      <c r="M8484" s="9">
        <f>'Consolidtaed Data'!$L2717-'Consolidtaed Data'!$K2717</f>
        <v>13</v>
      </c>
      <c r="N8484" s="9" t="str">
        <f>VLOOKUP('Consolidtaed Data'!$C2717,[1]Locations!$A:$O,2,0)</f>
        <v>Escondido</v>
      </c>
      <c r="O8484" s="9" t="str">
        <f>VLOOKUP('Consolidtaed Data'!$D2717,'[1]Sales People'!$A:$B,2,0)</f>
        <v>Larry Castillo</v>
      </c>
      <c r="P8484" s="9" t="str">
        <f>VLOOKUP('Consolidtaed Data'!$E2717,[1]Customers!$A:$B,2,0)</f>
        <v>Joe Griffin</v>
      </c>
      <c r="Q8484" s="11">
        <f>WEEKDAY('Consolidtaed Data'!$F2717)</f>
        <v>6</v>
      </c>
      <c r="R8484" s="9">
        <f>MONTH('Consolidtaed Data'!$F2717)</f>
        <v>7</v>
      </c>
      <c r="S8484" s="9" t="str">
        <f>TEXT(Table3[[#This Row],[Purchase Date]],"MMMM")</f>
        <v>October</v>
      </c>
      <c r="T8484" s="9">
        <f>YEAR('Consolidtaed Data'!$F2717)</f>
        <v>2020</v>
      </c>
    </row>
    <row r="8485" spans="1:20" x14ac:dyDescent="0.3">
      <c r="A8485" s="9" t="s">
        <v>9511</v>
      </c>
      <c r="B8485" s="9" t="s">
        <v>382</v>
      </c>
      <c r="C8485" s="9" t="s">
        <v>275</v>
      </c>
      <c r="D8485" s="9" t="s">
        <v>113</v>
      </c>
      <c r="E8485" s="9" t="s">
        <v>416</v>
      </c>
      <c r="F8485" s="12">
        <v>44475</v>
      </c>
      <c r="G8485" s="12" t="str">
        <f>VLOOKUP(Table3[[#This Row],[Product ID]],[1]Products!$A:$G,2,0)</f>
        <v>Product 50</v>
      </c>
      <c r="H8485" s="22">
        <v>4</v>
      </c>
      <c r="I8485" s="9">
        <f>VLOOKUP('Consolidtaed Data'!$B3420,[1]Products!$A:$G,4,0)</f>
        <v>368</v>
      </c>
      <c r="J8485" s="9">
        <f>VLOOKUP('Consolidtaed Data'!$B3420,[1]Products!$A:$G,3,0)</f>
        <v>269</v>
      </c>
      <c r="K8485" s="9">
        <f>'Consolidtaed Data'!$J3420*'Consolidtaed Data'!$H3420</f>
        <v>848</v>
      </c>
      <c r="L8485" s="9">
        <f>'Consolidtaed Data'!$I3420*'Consolidtaed Data'!$H3420</f>
        <v>1060</v>
      </c>
      <c r="M8485" s="9">
        <f>'Consolidtaed Data'!$L3420-'Consolidtaed Data'!$K3420</f>
        <v>766</v>
      </c>
      <c r="N8485" s="9" t="str">
        <f>VLOOKUP('Consolidtaed Data'!$C3420,[1]Locations!$A:$O,2,0)</f>
        <v>Los Angeles</v>
      </c>
      <c r="O8485" s="9" t="str">
        <f>VLOOKUP('Consolidtaed Data'!$D3420,'[1]Sales People'!$A:$B,2,0)</f>
        <v>Arthur Mccoy</v>
      </c>
      <c r="P8485" s="9" t="str">
        <f>VLOOKUP('Consolidtaed Data'!$E3420,[1]Customers!$A:$B,2,0)</f>
        <v>Jonathan Hawkins</v>
      </c>
      <c r="Q8485" s="11">
        <f>WEEKDAY('Consolidtaed Data'!$F3420)</f>
        <v>2</v>
      </c>
      <c r="R8485" s="9">
        <f>MONTH('Consolidtaed Data'!$F3420)</f>
        <v>9</v>
      </c>
      <c r="S8485" s="9" t="str">
        <f>TEXT(Table3[[#This Row],[Purchase Date]],"MMMM")</f>
        <v>October</v>
      </c>
      <c r="T8485" s="9">
        <f>YEAR('Consolidtaed Data'!$F3420)</f>
        <v>2020</v>
      </c>
    </row>
    <row r="8486" spans="1:20" x14ac:dyDescent="0.3">
      <c r="A8486" s="9" t="s">
        <v>9512</v>
      </c>
      <c r="B8486" s="9" t="s">
        <v>234</v>
      </c>
      <c r="C8486" s="9" t="s">
        <v>25</v>
      </c>
      <c r="D8486" s="9" t="s">
        <v>315</v>
      </c>
      <c r="E8486" s="9" t="s">
        <v>484</v>
      </c>
      <c r="F8486" s="12">
        <v>44476</v>
      </c>
      <c r="G8486" s="12" t="str">
        <f>VLOOKUP(Table3[[#This Row],[Product ID]],[1]Products!$A:$G,2,0)</f>
        <v>Product 54</v>
      </c>
      <c r="H8486" s="22">
        <v>1</v>
      </c>
      <c r="I8486" s="9">
        <f>VLOOKUP('Consolidtaed Data'!$B157,[1]Products!$A:$G,4,0)</f>
        <v>2497</v>
      </c>
      <c r="J8486" s="9">
        <f>VLOOKUP('Consolidtaed Data'!$B157,[1]Products!$A:$G,3,0)</f>
        <v>1473</v>
      </c>
      <c r="K8486" s="9">
        <f>'Consolidtaed Data'!$J157*'Consolidtaed Data'!$H157</f>
        <v>2016</v>
      </c>
      <c r="L8486" s="9">
        <f>'Consolidtaed Data'!$I157*'Consolidtaed Data'!$H157</f>
        <v>3804</v>
      </c>
      <c r="M8486" s="9">
        <f>'Consolidtaed Data'!$L157-'Consolidtaed Data'!$K157</f>
        <v>2511</v>
      </c>
      <c r="N8486" s="9" t="str">
        <f>VLOOKUP('Consolidtaed Data'!$C157,[1]Locations!$A:$O,2,0)</f>
        <v>Fullerton</v>
      </c>
      <c r="O8486" s="9" t="str">
        <f>VLOOKUP('Consolidtaed Data'!$D157,'[1]Sales People'!$A:$B,2,0)</f>
        <v>Christopher Tucker</v>
      </c>
      <c r="P8486" s="9" t="str">
        <f>VLOOKUP('Consolidtaed Data'!$E157,[1]Customers!$A:$B,2,0)</f>
        <v>James Perkins</v>
      </c>
      <c r="Q8486" s="11">
        <f>WEEKDAY('Consolidtaed Data'!$F157)</f>
        <v>1</v>
      </c>
      <c r="R8486" s="9">
        <f>MONTH('Consolidtaed Data'!$F157)</f>
        <v>1</v>
      </c>
      <c r="S8486" s="9" t="str">
        <f>TEXT(Table3[[#This Row],[Purchase Date]],"MMMM")</f>
        <v>October</v>
      </c>
      <c r="T8486" s="9">
        <f>YEAR('Consolidtaed Data'!$F157)</f>
        <v>2020</v>
      </c>
    </row>
    <row r="8487" spans="1:20" x14ac:dyDescent="0.3">
      <c r="A8487" s="9" t="s">
        <v>9513</v>
      </c>
      <c r="B8487" s="9" t="s">
        <v>151</v>
      </c>
      <c r="C8487" s="9" t="s">
        <v>25</v>
      </c>
      <c r="D8487" s="9" t="s">
        <v>83</v>
      </c>
      <c r="E8487" s="9" t="s">
        <v>995</v>
      </c>
      <c r="F8487" s="12">
        <v>44476</v>
      </c>
      <c r="G8487" s="12" t="str">
        <f>VLOOKUP(Table3[[#This Row],[Product ID]],[1]Products!$A:$G,2,0)</f>
        <v>Product 94</v>
      </c>
      <c r="H8487" s="22">
        <v>3</v>
      </c>
      <c r="I8487" s="9">
        <f>VLOOKUP('Consolidtaed Data'!$B369,[1]Products!$A:$G,4,0)</f>
        <v>1899</v>
      </c>
      <c r="J8487" s="9">
        <f>VLOOKUP('Consolidtaed Data'!$B369,[1]Products!$A:$G,3,0)</f>
        <v>1044</v>
      </c>
      <c r="K8487" s="9">
        <f>'Consolidtaed Data'!$J369*'Consolidtaed Data'!$H369</f>
        <v>807</v>
      </c>
      <c r="L8487" s="9">
        <f>'Consolidtaed Data'!$I369*'Consolidtaed Data'!$H369</f>
        <v>1467</v>
      </c>
      <c r="M8487" s="9">
        <f>'Consolidtaed Data'!$L369-'Consolidtaed Data'!$K369</f>
        <v>248</v>
      </c>
      <c r="N8487" s="9" t="str">
        <f>VLOOKUP('Consolidtaed Data'!$C369,[1]Locations!$A:$O,2,0)</f>
        <v>Torrance</v>
      </c>
      <c r="O8487" s="9" t="str">
        <f>VLOOKUP('Consolidtaed Data'!$D369,'[1]Sales People'!$A:$B,2,0)</f>
        <v>Andrew Bowman</v>
      </c>
      <c r="P8487" s="9" t="str">
        <f>VLOOKUP('Consolidtaed Data'!$E369,[1]Customers!$A:$B,2,0)</f>
        <v>Carlos Kim</v>
      </c>
      <c r="Q8487" s="11">
        <f>WEEKDAY('Consolidtaed Data'!$F369)</f>
        <v>1</v>
      </c>
      <c r="R8487" s="9">
        <f>MONTH('Consolidtaed Data'!$F369)</f>
        <v>1</v>
      </c>
      <c r="S8487" s="9" t="str">
        <f>TEXT(Table3[[#This Row],[Purchase Date]],"MMMM")</f>
        <v>October</v>
      </c>
      <c r="T8487" s="9">
        <f>YEAR('Consolidtaed Data'!$F369)</f>
        <v>2020</v>
      </c>
    </row>
    <row r="8488" spans="1:20" x14ac:dyDescent="0.3">
      <c r="A8488" s="9" t="s">
        <v>9514</v>
      </c>
      <c r="B8488" s="9" t="s">
        <v>526</v>
      </c>
      <c r="C8488" s="9" t="s">
        <v>352</v>
      </c>
      <c r="D8488" s="9" t="s">
        <v>35</v>
      </c>
      <c r="E8488" s="9" t="s">
        <v>583</v>
      </c>
      <c r="F8488" s="12">
        <v>44476</v>
      </c>
      <c r="G8488" s="12" t="str">
        <f>VLOOKUP(Table3[[#This Row],[Product ID]],[1]Products!$A:$G,2,0)</f>
        <v>Product 14</v>
      </c>
      <c r="H8488" s="22">
        <v>1</v>
      </c>
      <c r="I8488" s="9">
        <f>VLOOKUP('Consolidtaed Data'!$B430,[1]Products!$A:$G,4,0)</f>
        <v>2391</v>
      </c>
      <c r="J8488" s="9">
        <f>VLOOKUP('Consolidtaed Data'!$B430,[1]Products!$A:$G,3,0)</f>
        <v>1291</v>
      </c>
      <c r="K8488" s="9">
        <f>'Consolidtaed Data'!$J430*'Consolidtaed Data'!$H430</f>
        <v>1434</v>
      </c>
      <c r="L8488" s="9">
        <f>'Consolidtaed Data'!$I430*'Consolidtaed Data'!$H430</f>
        <v>2658</v>
      </c>
      <c r="M8488" s="9">
        <f>'Consolidtaed Data'!$L430-'Consolidtaed Data'!$K430</f>
        <v>384</v>
      </c>
      <c r="N8488" s="9" t="str">
        <f>VLOOKUP('Consolidtaed Data'!$C430,[1]Locations!$A:$O,2,0)</f>
        <v>Escondido</v>
      </c>
      <c r="O8488" s="9" t="str">
        <f>VLOOKUP('Consolidtaed Data'!$D430,'[1]Sales People'!$A:$B,2,0)</f>
        <v>Eugene Holmes</v>
      </c>
      <c r="P8488" s="9" t="str">
        <f>VLOOKUP('Consolidtaed Data'!$E430,[1]Customers!$A:$B,2,0)</f>
        <v>Charles Hughes</v>
      </c>
      <c r="Q8488" s="11">
        <f>WEEKDAY('Consolidtaed Data'!$F430)</f>
        <v>6</v>
      </c>
      <c r="R8488" s="9">
        <f>MONTH('Consolidtaed Data'!$F430)</f>
        <v>1</v>
      </c>
      <c r="S8488" s="9" t="str">
        <f>TEXT(Table3[[#This Row],[Purchase Date]],"MMMM")</f>
        <v>October</v>
      </c>
      <c r="T8488" s="9">
        <f>YEAR('Consolidtaed Data'!$F430)</f>
        <v>2020</v>
      </c>
    </row>
    <row r="8489" spans="1:20" x14ac:dyDescent="0.3">
      <c r="A8489" s="9" t="s">
        <v>9515</v>
      </c>
      <c r="B8489" s="9" t="s">
        <v>172</v>
      </c>
      <c r="C8489" s="9" t="s">
        <v>63</v>
      </c>
      <c r="D8489" s="9" t="s">
        <v>143</v>
      </c>
      <c r="E8489" s="9" t="s">
        <v>801</v>
      </c>
      <c r="F8489" s="12">
        <v>44476</v>
      </c>
      <c r="G8489" s="12" t="str">
        <f>VLOOKUP(Table3[[#This Row],[Product ID]],[1]Products!$A:$G,2,0)</f>
        <v>Product 4</v>
      </c>
      <c r="H8489" s="22">
        <v>4</v>
      </c>
      <c r="I8489" s="9">
        <f>VLOOKUP('Consolidtaed Data'!$B440,[1]Products!$A:$G,4,0)</f>
        <v>1887</v>
      </c>
      <c r="J8489" s="9">
        <f>VLOOKUP('Consolidtaed Data'!$B440,[1]Products!$A:$G,3,0)</f>
        <v>1378</v>
      </c>
      <c r="K8489" s="9">
        <f>'Consolidtaed Data'!$J440*'Consolidtaed Data'!$H440</f>
        <v>1008</v>
      </c>
      <c r="L8489" s="9">
        <f>'Consolidtaed Data'!$I440*'Consolidtaed Data'!$H440</f>
        <v>1902</v>
      </c>
      <c r="M8489" s="9">
        <f>'Consolidtaed Data'!$L440-'Consolidtaed Data'!$K440</f>
        <v>1662</v>
      </c>
      <c r="N8489" s="9" t="str">
        <f>VLOOKUP('Consolidtaed Data'!$C440,[1]Locations!$A:$O,2,0)</f>
        <v>San Diego</v>
      </c>
      <c r="O8489" s="9" t="str">
        <f>VLOOKUP('Consolidtaed Data'!$D440,'[1]Sales People'!$A:$B,2,0)</f>
        <v>Kenneth Bradley</v>
      </c>
      <c r="P8489" s="9" t="str">
        <f>VLOOKUP('Consolidtaed Data'!$E440,[1]Customers!$A:$B,2,0)</f>
        <v>Larry Ray</v>
      </c>
      <c r="Q8489" s="11">
        <f>WEEKDAY('Consolidtaed Data'!$F440)</f>
        <v>6</v>
      </c>
      <c r="R8489" s="9">
        <f>MONTH('Consolidtaed Data'!$F440)</f>
        <v>1</v>
      </c>
      <c r="S8489" s="9" t="str">
        <f>TEXT(Table3[[#This Row],[Purchase Date]],"MMMM")</f>
        <v>October</v>
      </c>
      <c r="T8489" s="9">
        <f>YEAR('Consolidtaed Data'!$F440)</f>
        <v>2020</v>
      </c>
    </row>
    <row r="8490" spans="1:20" x14ac:dyDescent="0.3">
      <c r="A8490" s="9" t="s">
        <v>9516</v>
      </c>
      <c r="B8490" s="9" t="s">
        <v>33</v>
      </c>
      <c r="C8490" s="9" t="s">
        <v>21</v>
      </c>
      <c r="D8490" s="9" t="s">
        <v>143</v>
      </c>
      <c r="E8490" s="9" t="s">
        <v>401</v>
      </c>
      <c r="F8490" s="12">
        <v>44476</v>
      </c>
      <c r="G8490" s="12" t="str">
        <f>VLOOKUP(Table3[[#This Row],[Product ID]],[1]Products!$A:$G,2,0)</f>
        <v>Product 29</v>
      </c>
      <c r="H8490" s="22">
        <v>1</v>
      </c>
      <c r="I8490" s="9">
        <f>VLOOKUP('Consolidtaed Data'!$B602,[1]Products!$A:$G,4,0)</f>
        <v>368</v>
      </c>
      <c r="J8490" s="9">
        <f>VLOOKUP('Consolidtaed Data'!$B602,[1]Products!$A:$G,3,0)</f>
        <v>294</v>
      </c>
      <c r="K8490" s="9">
        <f>'Consolidtaed Data'!$J602*'Consolidtaed Data'!$H602</f>
        <v>84</v>
      </c>
      <c r="L8490" s="9">
        <f>'Consolidtaed Data'!$I602*'Consolidtaed Data'!$H602</f>
        <v>123</v>
      </c>
      <c r="M8490" s="9">
        <f>'Consolidtaed Data'!$L602-'Consolidtaed Data'!$K602</f>
        <v>1140</v>
      </c>
      <c r="N8490" s="9" t="str">
        <f>VLOOKUP('Consolidtaed Data'!$C602,[1]Locations!$A:$O,2,0)</f>
        <v>Rialto</v>
      </c>
      <c r="O8490" s="9" t="str">
        <f>VLOOKUP('Consolidtaed Data'!$D602,'[1]Sales People'!$A:$B,2,0)</f>
        <v>Charles Harper</v>
      </c>
      <c r="P8490" s="9" t="str">
        <f>VLOOKUP('Consolidtaed Data'!$E602,[1]Customers!$A:$B,2,0)</f>
        <v>Jack Lynch</v>
      </c>
      <c r="Q8490" s="11">
        <f>WEEKDAY('Consolidtaed Data'!$F602)</f>
        <v>4</v>
      </c>
      <c r="R8490" s="9">
        <f>MONTH('Consolidtaed Data'!$F602)</f>
        <v>2</v>
      </c>
      <c r="S8490" s="9" t="str">
        <f>TEXT(Table3[[#This Row],[Purchase Date]],"MMMM")</f>
        <v>October</v>
      </c>
      <c r="T8490" s="9">
        <f>YEAR('Consolidtaed Data'!$F602)</f>
        <v>2020</v>
      </c>
    </row>
    <row r="8491" spans="1:20" x14ac:dyDescent="0.3">
      <c r="A8491" s="9" t="s">
        <v>9517</v>
      </c>
      <c r="B8491" s="9" t="s">
        <v>24</v>
      </c>
      <c r="C8491" s="9" t="s">
        <v>108</v>
      </c>
      <c r="D8491" s="9" t="s">
        <v>143</v>
      </c>
      <c r="E8491" s="9" t="s">
        <v>1110</v>
      </c>
      <c r="F8491" s="12">
        <v>44476</v>
      </c>
      <c r="G8491" s="12" t="str">
        <f>VLOOKUP(Table3[[#This Row],[Product ID]],[1]Products!$A:$G,2,0)</f>
        <v>Product 6</v>
      </c>
      <c r="H8491" s="22">
        <v>3</v>
      </c>
      <c r="I8491" s="9">
        <f>VLOOKUP('Consolidtaed Data'!$B832,[1]Products!$A:$G,4,0)</f>
        <v>1566</v>
      </c>
      <c r="J8491" s="9">
        <f>VLOOKUP('Consolidtaed Data'!$B832,[1]Products!$A:$G,3,0)</f>
        <v>1190</v>
      </c>
      <c r="K8491" s="9">
        <f>'Consolidtaed Data'!$J832*'Consolidtaed Data'!$H832</f>
        <v>1080</v>
      </c>
      <c r="L8491" s="9">
        <f>'Consolidtaed Data'!$I832*'Consolidtaed Data'!$H832</f>
        <v>1742</v>
      </c>
      <c r="M8491" s="9">
        <f>'Consolidtaed Data'!$L832-'Consolidtaed Data'!$K832</f>
        <v>766</v>
      </c>
      <c r="N8491" s="9" t="str">
        <f>VLOOKUP('Consolidtaed Data'!$C832,[1]Locations!$A:$O,2,0)</f>
        <v>Rialto</v>
      </c>
      <c r="O8491" s="9" t="str">
        <f>VLOOKUP('Consolidtaed Data'!$D832,'[1]Sales People'!$A:$B,2,0)</f>
        <v>Kenneth Bradley</v>
      </c>
      <c r="P8491" s="9" t="str">
        <f>VLOOKUP('Consolidtaed Data'!$E832,[1]Customers!$A:$B,2,0)</f>
        <v>Billy Gonzales</v>
      </c>
      <c r="Q8491" s="11">
        <f>WEEKDAY('Consolidtaed Data'!$F832)</f>
        <v>5</v>
      </c>
      <c r="R8491" s="9">
        <f>MONTH('Consolidtaed Data'!$F832)</f>
        <v>2</v>
      </c>
      <c r="S8491" s="9" t="str">
        <f>TEXT(Table3[[#This Row],[Purchase Date]],"MMMM")</f>
        <v>October</v>
      </c>
      <c r="T8491" s="9">
        <f>YEAR('Consolidtaed Data'!$F832)</f>
        <v>2020</v>
      </c>
    </row>
    <row r="8492" spans="1:20" x14ac:dyDescent="0.3">
      <c r="A8492" s="9" t="s">
        <v>9518</v>
      </c>
      <c r="B8492" s="9" t="s">
        <v>495</v>
      </c>
      <c r="C8492" s="9" t="s">
        <v>192</v>
      </c>
      <c r="D8492" s="9" t="s">
        <v>174</v>
      </c>
      <c r="E8492" s="9" t="s">
        <v>1211</v>
      </c>
      <c r="F8492" s="12">
        <v>44476</v>
      </c>
      <c r="G8492" s="12" t="str">
        <f>VLOOKUP(Table3[[#This Row],[Product ID]],[1]Products!$A:$G,2,0)</f>
        <v>Product 15</v>
      </c>
      <c r="H8492" s="22">
        <v>1</v>
      </c>
      <c r="I8492" s="9">
        <f>VLOOKUP('Consolidtaed Data'!$B1112,[1]Products!$A:$G,4,0)</f>
        <v>1380</v>
      </c>
      <c r="J8492" s="9">
        <f>VLOOKUP('Consolidtaed Data'!$B1112,[1]Products!$A:$G,3,0)</f>
        <v>1090</v>
      </c>
      <c r="K8492" s="9">
        <f>'Consolidtaed Data'!$J1112*'Consolidtaed Data'!$H1112</f>
        <v>2616</v>
      </c>
      <c r="L8492" s="9">
        <f>'Consolidtaed Data'!$I1112*'Consolidtaed Data'!$H1112</f>
        <v>5229</v>
      </c>
      <c r="M8492" s="9">
        <f>'Consolidtaed Data'!$L1112-'Consolidtaed Data'!$K1112</f>
        <v>722</v>
      </c>
      <c r="N8492" s="9" t="str">
        <f>VLOOKUP('Consolidtaed Data'!$C1112,[1]Locations!$A:$O,2,0)</f>
        <v>San Jose</v>
      </c>
      <c r="O8492" s="9" t="str">
        <f>VLOOKUP('Consolidtaed Data'!$D1112,'[1]Sales People'!$A:$B,2,0)</f>
        <v>Howard Gardner</v>
      </c>
      <c r="P8492" s="9" t="str">
        <f>VLOOKUP('Consolidtaed Data'!$E1112,[1]Customers!$A:$B,2,0)</f>
        <v>Henry Andrews</v>
      </c>
      <c r="Q8492" s="11">
        <f>WEEKDAY('Consolidtaed Data'!$F1112)</f>
        <v>7</v>
      </c>
      <c r="R8492" s="9">
        <f>MONTH('Consolidtaed Data'!$F1112)</f>
        <v>3</v>
      </c>
      <c r="S8492" s="9" t="str">
        <f>TEXT(Table3[[#This Row],[Purchase Date]],"MMMM")</f>
        <v>October</v>
      </c>
      <c r="T8492" s="9">
        <f>YEAR('Consolidtaed Data'!$F1112)</f>
        <v>2020</v>
      </c>
    </row>
    <row r="8493" spans="1:20" x14ac:dyDescent="0.3">
      <c r="A8493" s="9" t="s">
        <v>9519</v>
      </c>
      <c r="B8493" s="9" t="s">
        <v>981</v>
      </c>
      <c r="C8493" s="9" t="s">
        <v>152</v>
      </c>
      <c r="D8493" s="9" t="s">
        <v>246</v>
      </c>
      <c r="E8493" s="9" t="s">
        <v>1794</v>
      </c>
      <c r="F8493" s="12">
        <v>44476</v>
      </c>
      <c r="G8493" s="12" t="str">
        <f>VLOOKUP(Table3[[#This Row],[Product ID]],[1]Products!$A:$G,2,0)</f>
        <v>Product 3</v>
      </c>
      <c r="H8493" s="22">
        <v>1</v>
      </c>
      <c r="I8493" s="9">
        <f>VLOOKUP('Consolidtaed Data'!$B1130,[1]Products!$A:$G,4,0)</f>
        <v>181</v>
      </c>
      <c r="J8493" s="9">
        <f>VLOOKUP('Consolidtaed Data'!$B1130,[1]Products!$A:$G,3,0)</f>
        <v>130</v>
      </c>
      <c r="K8493" s="9">
        <f>'Consolidtaed Data'!$J1130*'Consolidtaed Data'!$H1130</f>
        <v>88</v>
      </c>
      <c r="L8493" s="9">
        <f>'Consolidtaed Data'!$I1130*'Consolidtaed Data'!$H1130</f>
        <v>140</v>
      </c>
      <c r="M8493" s="9">
        <f>'Consolidtaed Data'!$L1130-'Consolidtaed Data'!$K1130</f>
        <v>64</v>
      </c>
      <c r="N8493" s="9" t="str">
        <f>VLOOKUP('Consolidtaed Data'!$C1130,[1]Locations!$A:$O,2,0)</f>
        <v>Santa Maria</v>
      </c>
      <c r="O8493" s="9" t="str">
        <f>VLOOKUP('Consolidtaed Data'!$D1130,'[1]Sales People'!$A:$B,2,0)</f>
        <v>Charles Harper</v>
      </c>
      <c r="P8493" s="9" t="str">
        <f>VLOOKUP('Consolidtaed Data'!$E1130,[1]Customers!$A:$B,2,0)</f>
        <v>Justin Miller</v>
      </c>
      <c r="Q8493" s="11">
        <f>WEEKDAY('Consolidtaed Data'!$F1130)</f>
        <v>1</v>
      </c>
      <c r="R8493" s="9">
        <f>MONTH('Consolidtaed Data'!$F1130)</f>
        <v>3</v>
      </c>
      <c r="S8493" s="9" t="str">
        <f>TEXT(Table3[[#This Row],[Purchase Date]],"MMMM")</f>
        <v>October</v>
      </c>
      <c r="T8493" s="9">
        <f>YEAR('Consolidtaed Data'!$F1130)</f>
        <v>2020</v>
      </c>
    </row>
    <row r="8494" spans="1:20" x14ac:dyDescent="0.3">
      <c r="A8494" s="9" t="s">
        <v>9520</v>
      </c>
      <c r="B8494" s="9" t="s">
        <v>580</v>
      </c>
      <c r="C8494" s="9" t="s">
        <v>126</v>
      </c>
      <c r="D8494" s="9" t="s">
        <v>43</v>
      </c>
      <c r="E8494" s="9" t="s">
        <v>2014</v>
      </c>
      <c r="F8494" s="12">
        <v>44476</v>
      </c>
      <c r="G8494" s="12" t="str">
        <f>VLOOKUP(Table3[[#This Row],[Product ID]],[1]Products!$A:$G,2,0)</f>
        <v>Product 1</v>
      </c>
      <c r="H8494" s="22">
        <v>1</v>
      </c>
      <c r="I8494" s="9">
        <f>VLOOKUP('Consolidtaed Data'!$B1626,[1]Products!$A:$G,4,0)</f>
        <v>530</v>
      </c>
      <c r="J8494" s="9">
        <f>VLOOKUP('Consolidtaed Data'!$B1626,[1]Products!$A:$G,3,0)</f>
        <v>424</v>
      </c>
      <c r="K8494" s="9">
        <f>'Consolidtaed Data'!$J1626*'Consolidtaed Data'!$H1626</f>
        <v>1378</v>
      </c>
      <c r="L8494" s="9">
        <f>'Consolidtaed Data'!$I1626*'Consolidtaed Data'!$H1626</f>
        <v>1887</v>
      </c>
      <c r="M8494" s="9">
        <f>'Consolidtaed Data'!$L1626-'Consolidtaed Data'!$K1626</f>
        <v>1149</v>
      </c>
      <c r="N8494" s="9" t="str">
        <f>VLOOKUP('Consolidtaed Data'!$C1626,[1]Locations!$A:$O,2,0)</f>
        <v>Costa Mesa</v>
      </c>
      <c r="O8494" s="9" t="str">
        <f>VLOOKUP('Consolidtaed Data'!$D1626,'[1]Sales People'!$A:$B,2,0)</f>
        <v>Kenneth Fields</v>
      </c>
      <c r="P8494" s="9" t="str">
        <f>VLOOKUP('Consolidtaed Data'!$E1626,[1]Customers!$A:$B,2,0)</f>
        <v>Richard Peterson</v>
      </c>
      <c r="Q8494" s="11">
        <f>WEEKDAY('Consolidtaed Data'!$F1626)</f>
        <v>3</v>
      </c>
      <c r="R8494" s="9">
        <f>MONTH('Consolidtaed Data'!$F1626)</f>
        <v>4</v>
      </c>
      <c r="S8494" s="9" t="str">
        <f>TEXT(Table3[[#This Row],[Purchase Date]],"MMMM")</f>
        <v>October</v>
      </c>
      <c r="T8494" s="9">
        <f>YEAR('Consolidtaed Data'!$F1626)</f>
        <v>2020</v>
      </c>
    </row>
    <row r="8495" spans="1:20" x14ac:dyDescent="0.3">
      <c r="A8495" s="9" t="s">
        <v>9521</v>
      </c>
      <c r="B8495" s="9" t="s">
        <v>529</v>
      </c>
      <c r="C8495" s="9" t="s">
        <v>245</v>
      </c>
      <c r="D8495" s="9" t="s">
        <v>80</v>
      </c>
      <c r="E8495" s="9" t="s">
        <v>1362</v>
      </c>
      <c r="F8495" s="12">
        <v>44476</v>
      </c>
      <c r="G8495" s="12" t="str">
        <f>VLOOKUP(Table3[[#This Row],[Product ID]],[1]Products!$A:$G,2,0)</f>
        <v>Product 56</v>
      </c>
      <c r="H8495" s="22">
        <v>1</v>
      </c>
      <c r="I8495" s="9">
        <f>VLOOKUP('Consolidtaed Data'!$B2110,[1]Products!$A:$G,4,0)</f>
        <v>2241</v>
      </c>
      <c r="J8495" s="9">
        <f>VLOOKUP('Consolidtaed Data'!$B2110,[1]Products!$A:$G,3,0)</f>
        <v>1367</v>
      </c>
      <c r="K8495" s="9">
        <f>'Consolidtaed Data'!$J2110*'Consolidtaed Data'!$H2110</f>
        <v>4455</v>
      </c>
      <c r="L8495" s="9">
        <f>'Consolidtaed Data'!$I2110*'Consolidtaed Data'!$H2110</f>
        <v>6273</v>
      </c>
      <c r="M8495" s="9">
        <f>'Consolidtaed Data'!$L2110-'Consolidtaed Data'!$K2110</f>
        <v>2452</v>
      </c>
      <c r="N8495" s="9" t="str">
        <f>VLOOKUP('Consolidtaed Data'!$C2110,[1]Locations!$A:$O,2,0)</f>
        <v>Moreno Valley</v>
      </c>
      <c r="O8495" s="9" t="str">
        <f>VLOOKUP('Consolidtaed Data'!$D2110,'[1]Sales People'!$A:$B,2,0)</f>
        <v>Walter Cook</v>
      </c>
      <c r="P8495" s="9" t="str">
        <f>VLOOKUP('Consolidtaed Data'!$E2110,[1]Customers!$A:$B,2,0)</f>
        <v>Bruce Hamilton</v>
      </c>
      <c r="Q8495" s="11">
        <f>WEEKDAY('Consolidtaed Data'!$F2110)</f>
        <v>4</v>
      </c>
      <c r="R8495" s="9">
        <f>MONTH('Consolidtaed Data'!$F2110)</f>
        <v>6</v>
      </c>
      <c r="S8495" s="9" t="str">
        <f>TEXT(Table3[[#This Row],[Purchase Date]],"MMMM")</f>
        <v>October</v>
      </c>
      <c r="T8495" s="9">
        <f>YEAR('Consolidtaed Data'!$F2110)</f>
        <v>2020</v>
      </c>
    </row>
    <row r="8496" spans="1:20" x14ac:dyDescent="0.3">
      <c r="A8496" s="9" t="s">
        <v>9522</v>
      </c>
      <c r="B8496" s="9" t="s">
        <v>355</v>
      </c>
      <c r="C8496" s="9" t="s">
        <v>228</v>
      </c>
      <c r="D8496" s="9" t="s">
        <v>46</v>
      </c>
      <c r="E8496" s="9" t="s">
        <v>1159</v>
      </c>
      <c r="F8496" s="12">
        <v>44476</v>
      </c>
      <c r="G8496" s="12" t="str">
        <f>VLOOKUP(Table3[[#This Row],[Product ID]],[1]Products!$A:$G,2,0)</f>
        <v>Product 100</v>
      </c>
      <c r="H8496" s="22">
        <v>4</v>
      </c>
      <c r="I8496" s="9">
        <f>VLOOKUP('Consolidtaed Data'!$B2657,[1]Products!$A:$G,4,0)</f>
        <v>1052</v>
      </c>
      <c r="J8496" s="9">
        <f>VLOOKUP('Consolidtaed Data'!$B2657,[1]Products!$A:$G,3,0)</f>
        <v>589</v>
      </c>
      <c r="K8496" s="9">
        <f>'Consolidtaed Data'!$J2657*'Consolidtaed Data'!$H2657</f>
        <v>1067</v>
      </c>
      <c r="L8496" s="9">
        <f>'Consolidtaed Data'!$I2657*'Consolidtaed Data'!$H2657</f>
        <v>1809</v>
      </c>
      <c r="M8496" s="9">
        <f>'Consolidtaed Data'!$L2657-'Consolidtaed Data'!$K2657</f>
        <v>1532</v>
      </c>
      <c r="N8496" s="9" t="str">
        <f>VLOOKUP('Consolidtaed Data'!$C2657,[1]Locations!$A:$O,2,0)</f>
        <v>Huntington Beach</v>
      </c>
      <c r="O8496" s="9" t="str">
        <f>VLOOKUP('Consolidtaed Data'!$D2657,'[1]Sales People'!$A:$B,2,0)</f>
        <v>Ryan Welch</v>
      </c>
      <c r="P8496" s="9" t="str">
        <f>VLOOKUP('Consolidtaed Data'!$E2657,[1]Customers!$A:$B,2,0)</f>
        <v>Kevin Jones</v>
      </c>
      <c r="Q8496" s="11">
        <f>WEEKDAY('Consolidtaed Data'!$F2657)</f>
        <v>2</v>
      </c>
      <c r="R8496" s="9">
        <f>MONTH('Consolidtaed Data'!$F2657)</f>
        <v>7</v>
      </c>
      <c r="S8496" s="9" t="str">
        <f>TEXT(Table3[[#This Row],[Purchase Date]],"MMMM")</f>
        <v>October</v>
      </c>
      <c r="T8496" s="9">
        <f>YEAR('Consolidtaed Data'!$F2657)</f>
        <v>2020</v>
      </c>
    </row>
    <row r="8497" spans="1:20" x14ac:dyDescent="0.3">
      <c r="A8497" s="9" t="s">
        <v>9523</v>
      </c>
      <c r="B8497" s="9" t="s">
        <v>294</v>
      </c>
      <c r="C8497" s="9" t="s">
        <v>201</v>
      </c>
      <c r="D8497" s="9" t="s">
        <v>220</v>
      </c>
      <c r="E8497" s="9" t="s">
        <v>1099</v>
      </c>
      <c r="F8497" s="12">
        <v>44476</v>
      </c>
      <c r="G8497" s="12" t="str">
        <f>VLOOKUP(Table3[[#This Row],[Product ID]],[1]Products!$A:$G,2,0)</f>
        <v>Product 51</v>
      </c>
      <c r="H8497" s="22">
        <v>3</v>
      </c>
      <c r="I8497" s="9">
        <f>VLOOKUP('Consolidtaed Data'!$B2770,[1]Products!$A:$G,4,0)</f>
        <v>356</v>
      </c>
      <c r="J8497" s="9">
        <f>VLOOKUP('Consolidtaed Data'!$B2770,[1]Products!$A:$G,3,0)</f>
        <v>292</v>
      </c>
      <c r="K8497" s="9">
        <f>'Consolidtaed Data'!$J2770*'Consolidtaed Data'!$H2770</f>
        <v>832</v>
      </c>
      <c r="L8497" s="9">
        <f>'Consolidtaed Data'!$I2770*'Consolidtaed Data'!$H2770</f>
        <v>1260</v>
      </c>
      <c r="M8497" s="9">
        <f>'Consolidtaed Data'!$L2770-'Consolidtaed Data'!$K2770</f>
        <v>3496</v>
      </c>
      <c r="N8497" s="9" t="str">
        <f>VLOOKUP('Consolidtaed Data'!$C2770,[1]Locations!$A:$O,2,0)</f>
        <v>Fairfield</v>
      </c>
      <c r="O8497" s="9" t="str">
        <f>VLOOKUP('Consolidtaed Data'!$D2770,'[1]Sales People'!$A:$B,2,0)</f>
        <v>Scott Mason</v>
      </c>
      <c r="P8497" s="9" t="str">
        <f>VLOOKUP('Consolidtaed Data'!$E2770,[1]Customers!$A:$B,2,0)</f>
        <v>Joshua Jones</v>
      </c>
      <c r="Q8497" s="11">
        <f>WEEKDAY('Consolidtaed Data'!$F2770)</f>
        <v>4</v>
      </c>
      <c r="R8497" s="9">
        <f>MONTH('Consolidtaed Data'!$F2770)</f>
        <v>7</v>
      </c>
      <c r="S8497" s="9" t="str">
        <f>TEXT(Table3[[#This Row],[Purchase Date]],"MMMM")</f>
        <v>October</v>
      </c>
      <c r="T8497" s="9">
        <f>YEAR('Consolidtaed Data'!$F2770)</f>
        <v>2020</v>
      </c>
    </row>
    <row r="8498" spans="1:20" x14ac:dyDescent="0.3">
      <c r="A8498" s="9" t="s">
        <v>9524</v>
      </c>
      <c r="B8498" s="9" t="s">
        <v>526</v>
      </c>
      <c r="C8498" s="9" t="s">
        <v>134</v>
      </c>
      <c r="D8498" s="9" t="s">
        <v>131</v>
      </c>
      <c r="E8498" s="9" t="s">
        <v>1779</v>
      </c>
      <c r="F8498" s="12">
        <v>44476</v>
      </c>
      <c r="G8498" s="12" t="str">
        <f>VLOOKUP(Table3[[#This Row],[Product ID]],[1]Products!$A:$G,2,0)</f>
        <v>Product 14</v>
      </c>
      <c r="H8498" s="22">
        <v>3</v>
      </c>
      <c r="I8498" s="9">
        <f>VLOOKUP('Consolidtaed Data'!$B2925,[1]Products!$A:$G,4,0)</f>
        <v>368</v>
      </c>
      <c r="J8498" s="9">
        <f>VLOOKUP('Consolidtaed Data'!$B2925,[1]Products!$A:$G,3,0)</f>
        <v>269</v>
      </c>
      <c r="K8498" s="9">
        <f>'Consolidtaed Data'!$J2925*'Consolidtaed Data'!$H2925</f>
        <v>945</v>
      </c>
      <c r="L8498" s="9">
        <f>'Consolidtaed Data'!$I2925*'Consolidtaed Data'!$H2925</f>
        <v>1889</v>
      </c>
      <c r="M8498" s="9">
        <f>'Consolidtaed Data'!$L2925-'Consolidtaed Data'!$K2925</f>
        <v>2676</v>
      </c>
      <c r="N8498" s="9" t="str">
        <f>VLOOKUP('Consolidtaed Data'!$C2925,[1]Locations!$A:$O,2,0)</f>
        <v>Oakland</v>
      </c>
      <c r="O8498" s="9" t="str">
        <f>VLOOKUP('Consolidtaed Data'!$D2925,'[1]Sales People'!$A:$B,2,0)</f>
        <v>Kevin Butler</v>
      </c>
      <c r="P8498" s="9" t="str">
        <f>VLOOKUP('Consolidtaed Data'!$E2925,[1]Customers!$A:$B,2,0)</f>
        <v>Earl Ortiz</v>
      </c>
      <c r="Q8498" s="11">
        <f>WEEKDAY('Consolidtaed Data'!$F2925)</f>
        <v>1</v>
      </c>
      <c r="R8498" s="9">
        <f>MONTH('Consolidtaed Data'!$F2925)</f>
        <v>8</v>
      </c>
      <c r="S8498" s="9" t="str">
        <f>TEXT(Table3[[#This Row],[Purchase Date]],"MMMM")</f>
        <v>October</v>
      </c>
      <c r="T8498" s="9">
        <f>YEAR('Consolidtaed Data'!$F2925)</f>
        <v>2020</v>
      </c>
    </row>
    <row r="8499" spans="1:20" x14ac:dyDescent="0.3">
      <c r="A8499" s="9" t="s">
        <v>9525</v>
      </c>
      <c r="B8499" s="9" t="s">
        <v>572</v>
      </c>
      <c r="C8499" s="9" t="s">
        <v>405</v>
      </c>
      <c r="D8499" s="9" t="s">
        <v>326</v>
      </c>
      <c r="E8499" s="9" t="s">
        <v>2342</v>
      </c>
      <c r="F8499" s="12">
        <v>44476</v>
      </c>
      <c r="G8499" s="12" t="str">
        <f>VLOOKUP(Table3[[#This Row],[Product ID]],[1]Products!$A:$G,2,0)</f>
        <v>Product 22</v>
      </c>
      <c r="H8499" s="22">
        <v>1</v>
      </c>
      <c r="I8499" s="9">
        <f>VLOOKUP('Consolidtaed Data'!$B3061,[1]Products!$A:$G,4,0)</f>
        <v>392</v>
      </c>
      <c r="J8499" s="9">
        <f>VLOOKUP('Consolidtaed Data'!$B3061,[1]Products!$A:$G,3,0)</f>
        <v>255</v>
      </c>
      <c r="K8499" s="9">
        <f>'Consolidtaed Data'!$J3061*'Consolidtaed Data'!$H3061</f>
        <v>648</v>
      </c>
      <c r="L8499" s="9">
        <f>'Consolidtaed Data'!$I3061*'Consolidtaed Data'!$H3061</f>
        <v>771</v>
      </c>
      <c r="M8499" s="9">
        <f>'Consolidtaed Data'!$L3061-'Consolidtaed Data'!$K3061</f>
        <v>858</v>
      </c>
      <c r="N8499" s="9" t="str">
        <f>VLOOKUP('Consolidtaed Data'!$C3061,[1]Locations!$A:$O,2,0)</f>
        <v>San Jose</v>
      </c>
      <c r="O8499" s="9" t="str">
        <f>VLOOKUP('Consolidtaed Data'!$D3061,'[1]Sales People'!$A:$B,2,0)</f>
        <v>Brian Davis</v>
      </c>
      <c r="P8499" s="9" t="str">
        <f>VLOOKUP('Consolidtaed Data'!$E3061,[1]Customers!$A:$B,2,0)</f>
        <v>Steven Hayes</v>
      </c>
      <c r="Q8499" s="11">
        <f>WEEKDAY('Consolidtaed Data'!$F3061)</f>
        <v>4</v>
      </c>
      <c r="R8499" s="9">
        <f>MONTH('Consolidtaed Data'!$F3061)</f>
        <v>8</v>
      </c>
      <c r="S8499" s="9" t="str">
        <f>TEXT(Table3[[#This Row],[Purchase Date]],"MMMM")</f>
        <v>October</v>
      </c>
      <c r="T8499" s="9">
        <f>YEAR('Consolidtaed Data'!$F3061)</f>
        <v>2020</v>
      </c>
    </row>
    <row r="8500" spans="1:20" x14ac:dyDescent="0.3">
      <c r="A8500" s="9" t="s">
        <v>9526</v>
      </c>
      <c r="B8500" s="9" t="s">
        <v>112</v>
      </c>
      <c r="C8500" s="9" t="s">
        <v>249</v>
      </c>
      <c r="D8500" s="9" t="s">
        <v>127</v>
      </c>
      <c r="E8500" s="9" t="s">
        <v>399</v>
      </c>
      <c r="F8500" s="12">
        <v>44477</v>
      </c>
      <c r="G8500" s="12" t="str">
        <f>VLOOKUP(Table3[[#This Row],[Product ID]],[1]Products!$A:$G,2,0)</f>
        <v>Product 7</v>
      </c>
      <c r="H8500" s="22">
        <v>4</v>
      </c>
      <c r="I8500" s="9">
        <f>VLOOKUP('Consolidtaed Data'!$B427,[1]Products!$A:$G,4,0)</f>
        <v>1022</v>
      </c>
      <c r="J8500" s="9">
        <f>VLOOKUP('Consolidtaed Data'!$B427,[1]Products!$A:$G,3,0)</f>
        <v>818</v>
      </c>
      <c r="K8500" s="9">
        <f>'Consolidtaed Data'!$J427*'Consolidtaed Data'!$H427</f>
        <v>4692</v>
      </c>
      <c r="L8500" s="9">
        <f>'Consolidtaed Data'!$I427*'Consolidtaed Data'!$H427</f>
        <v>7448</v>
      </c>
      <c r="M8500" s="9">
        <f>'Consolidtaed Data'!$L427-'Consolidtaed Data'!$K427</f>
        <v>1888</v>
      </c>
      <c r="N8500" s="9" t="str">
        <f>VLOOKUP('Consolidtaed Data'!$C427,[1]Locations!$A:$O,2,0)</f>
        <v>Pasadena</v>
      </c>
      <c r="O8500" s="9" t="str">
        <f>VLOOKUP('Consolidtaed Data'!$D427,'[1]Sales People'!$A:$B,2,0)</f>
        <v>Arthur Mccoy</v>
      </c>
      <c r="P8500" s="9" t="str">
        <f>VLOOKUP('Consolidtaed Data'!$E427,[1]Customers!$A:$B,2,0)</f>
        <v>Eric Shaw</v>
      </c>
      <c r="Q8500" s="11">
        <f>WEEKDAY('Consolidtaed Data'!$F427)</f>
        <v>5</v>
      </c>
      <c r="R8500" s="9">
        <f>MONTH('Consolidtaed Data'!$F427)</f>
        <v>1</v>
      </c>
      <c r="S8500" s="9" t="str">
        <f>TEXT(Table3[[#This Row],[Purchase Date]],"MMMM")</f>
        <v>October</v>
      </c>
      <c r="T8500" s="9">
        <f>YEAR('Consolidtaed Data'!$F427)</f>
        <v>2020</v>
      </c>
    </row>
    <row r="8501" spans="1:20" x14ac:dyDescent="0.3">
      <c r="A8501" s="9" t="s">
        <v>9527</v>
      </c>
      <c r="B8501" s="9" t="s">
        <v>15</v>
      </c>
      <c r="C8501" s="9" t="s">
        <v>319</v>
      </c>
      <c r="D8501" s="9" t="s">
        <v>161</v>
      </c>
      <c r="E8501" s="9" t="s">
        <v>1934</v>
      </c>
      <c r="F8501" s="12">
        <v>44477</v>
      </c>
      <c r="G8501" s="12" t="str">
        <f>VLOOKUP(Table3[[#This Row],[Product ID]],[1]Products!$A:$G,2,0)</f>
        <v>Product 38</v>
      </c>
      <c r="H8501" s="22">
        <v>1</v>
      </c>
      <c r="I8501" s="9">
        <f>VLOOKUP('Consolidtaed Data'!$B1035,[1]Products!$A:$G,4,0)</f>
        <v>378</v>
      </c>
      <c r="J8501" s="9">
        <f>VLOOKUP('Consolidtaed Data'!$B1035,[1]Products!$A:$G,3,0)</f>
        <v>291</v>
      </c>
      <c r="K8501" s="9">
        <f>'Consolidtaed Data'!$J1035*'Consolidtaed Data'!$H1035</f>
        <v>2886</v>
      </c>
      <c r="L8501" s="9">
        <f>'Consolidtaed Data'!$I1035*'Consolidtaed Data'!$H1035</f>
        <v>4242</v>
      </c>
      <c r="M8501" s="9">
        <f>'Consolidtaed Data'!$L1035-'Consolidtaed Data'!$K1035</f>
        <v>1632</v>
      </c>
      <c r="N8501" s="9" t="str">
        <f>VLOOKUP('Consolidtaed Data'!$C1035,[1]Locations!$A:$O,2,0)</f>
        <v>Los Angeles</v>
      </c>
      <c r="O8501" s="9" t="str">
        <f>VLOOKUP('Consolidtaed Data'!$D1035,'[1]Sales People'!$A:$B,2,0)</f>
        <v>Patrick Ruiz</v>
      </c>
      <c r="P8501" s="9" t="str">
        <f>VLOOKUP('Consolidtaed Data'!$E1035,[1]Customers!$A:$B,2,0)</f>
        <v>Alan Gomez</v>
      </c>
      <c r="Q8501" s="11">
        <f>WEEKDAY('Consolidtaed Data'!$F1035)</f>
        <v>1</v>
      </c>
      <c r="R8501" s="9">
        <f>MONTH('Consolidtaed Data'!$F1035)</f>
        <v>3</v>
      </c>
      <c r="S8501" s="9" t="str">
        <f>TEXT(Table3[[#This Row],[Purchase Date]],"MMMM")</f>
        <v>October</v>
      </c>
      <c r="T8501" s="9">
        <f>YEAR('Consolidtaed Data'!$F1035)</f>
        <v>2020</v>
      </c>
    </row>
    <row r="8502" spans="1:20" x14ac:dyDescent="0.3">
      <c r="A8502" s="9" t="s">
        <v>9528</v>
      </c>
      <c r="B8502" s="9" t="s">
        <v>107</v>
      </c>
      <c r="C8502" s="9" t="s">
        <v>178</v>
      </c>
      <c r="D8502" s="9" t="s">
        <v>281</v>
      </c>
      <c r="E8502" s="9" t="s">
        <v>1007</v>
      </c>
      <c r="F8502" s="12">
        <v>44477</v>
      </c>
      <c r="G8502" s="12" t="str">
        <f>VLOOKUP(Table3[[#This Row],[Product ID]],[1]Products!$A:$G,2,0)</f>
        <v>Product 52</v>
      </c>
      <c r="H8502" s="22">
        <v>1</v>
      </c>
      <c r="I8502" s="9">
        <f>VLOOKUP('Consolidtaed Data'!$B1558,[1]Products!$A:$G,4,0)</f>
        <v>203</v>
      </c>
      <c r="J8502" s="9">
        <f>VLOOKUP('Consolidtaed Data'!$B1558,[1]Products!$A:$G,3,0)</f>
        <v>154</v>
      </c>
      <c r="K8502" s="9">
        <f>'Consolidtaed Data'!$J1558*'Consolidtaed Data'!$H1558</f>
        <v>1263</v>
      </c>
      <c r="L8502" s="9">
        <f>'Consolidtaed Data'!$I1558*'Consolidtaed Data'!$H1558</f>
        <v>1683</v>
      </c>
      <c r="M8502" s="9">
        <f>'Consolidtaed Data'!$L1558-'Consolidtaed Data'!$K1558</f>
        <v>816</v>
      </c>
      <c r="N8502" s="9" t="str">
        <f>VLOOKUP('Consolidtaed Data'!$C1558,[1]Locations!$A:$O,2,0)</f>
        <v>Glendale</v>
      </c>
      <c r="O8502" s="9" t="str">
        <f>VLOOKUP('Consolidtaed Data'!$D1558,'[1]Sales People'!$A:$B,2,0)</f>
        <v>Patrick Ruiz</v>
      </c>
      <c r="P8502" s="9" t="str">
        <f>VLOOKUP('Consolidtaed Data'!$E1558,[1]Customers!$A:$B,2,0)</f>
        <v>Roy Shaw</v>
      </c>
      <c r="Q8502" s="11">
        <f>WEEKDAY('Consolidtaed Data'!$F1558)</f>
        <v>6</v>
      </c>
      <c r="R8502" s="9">
        <f>MONTH('Consolidtaed Data'!$F1558)</f>
        <v>4</v>
      </c>
      <c r="S8502" s="9" t="str">
        <f>TEXT(Table3[[#This Row],[Purchase Date]],"MMMM")</f>
        <v>October</v>
      </c>
      <c r="T8502" s="9">
        <f>YEAR('Consolidtaed Data'!$F1558)</f>
        <v>2020</v>
      </c>
    </row>
    <row r="8503" spans="1:20" x14ac:dyDescent="0.3">
      <c r="A8503" s="9" t="s">
        <v>9529</v>
      </c>
      <c r="B8503" s="9" t="s">
        <v>119</v>
      </c>
      <c r="C8503" s="9" t="s">
        <v>99</v>
      </c>
      <c r="D8503" s="9" t="s">
        <v>206</v>
      </c>
      <c r="E8503" s="9" t="s">
        <v>799</v>
      </c>
      <c r="F8503" s="12">
        <v>44477</v>
      </c>
      <c r="G8503" s="12" t="str">
        <f>VLOOKUP(Table3[[#This Row],[Product ID]],[1]Products!$A:$G,2,0)</f>
        <v>Product 67</v>
      </c>
      <c r="H8503" s="22">
        <v>4</v>
      </c>
      <c r="I8503" s="9">
        <f>VLOOKUP('Consolidtaed Data'!$B1933,[1]Products!$A:$G,4,0)</f>
        <v>584</v>
      </c>
      <c r="J8503" s="9">
        <f>VLOOKUP('Consolidtaed Data'!$B1933,[1]Products!$A:$G,3,0)</f>
        <v>420</v>
      </c>
      <c r="K8503" s="9">
        <f>'Consolidtaed Data'!$J1933*'Consolidtaed Data'!$H1933</f>
        <v>3882</v>
      </c>
      <c r="L8503" s="9">
        <f>'Consolidtaed Data'!$I1933*'Consolidtaed Data'!$H1933</f>
        <v>5544</v>
      </c>
      <c r="M8503" s="9">
        <f>'Consolidtaed Data'!$L1933-'Consolidtaed Data'!$K1933</f>
        <v>731</v>
      </c>
      <c r="N8503" s="9" t="str">
        <f>VLOOKUP('Consolidtaed Data'!$C1933,[1]Locations!$A:$O,2,0)</f>
        <v>Simi Valley</v>
      </c>
      <c r="O8503" s="9" t="str">
        <f>VLOOKUP('Consolidtaed Data'!$D1933,'[1]Sales People'!$A:$B,2,0)</f>
        <v>Kenneth Fields</v>
      </c>
      <c r="P8503" s="9" t="str">
        <f>VLOOKUP('Consolidtaed Data'!$E1933,[1]Customers!$A:$B,2,0)</f>
        <v>Johnny Ramos</v>
      </c>
      <c r="Q8503" s="11">
        <f>WEEKDAY('Consolidtaed Data'!$F1933)</f>
        <v>4</v>
      </c>
      <c r="R8503" s="9">
        <f>MONTH('Consolidtaed Data'!$F1933)</f>
        <v>5</v>
      </c>
      <c r="S8503" s="9" t="str">
        <f>TEXT(Table3[[#This Row],[Purchase Date]],"MMMM")</f>
        <v>October</v>
      </c>
      <c r="T8503" s="9">
        <f>YEAR('Consolidtaed Data'!$F1933)</f>
        <v>2020</v>
      </c>
    </row>
    <row r="8504" spans="1:20" x14ac:dyDescent="0.3">
      <c r="A8504" s="9" t="s">
        <v>9530</v>
      </c>
      <c r="B8504" s="9" t="s">
        <v>610</v>
      </c>
      <c r="C8504" s="9" t="s">
        <v>157</v>
      </c>
      <c r="D8504" s="9" t="s">
        <v>220</v>
      </c>
      <c r="E8504" s="9" t="s">
        <v>350</v>
      </c>
      <c r="F8504" s="12">
        <v>44477</v>
      </c>
      <c r="G8504" s="12" t="str">
        <f>VLOOKUP(Table3[[#This Row],[Product ID]],[1]Products!$A:$G,2,0)</f>
        <v>Product 12</v>
      </c>
      <c r="H8504" s="22">
        <v>1</v>
      </c>
      <c r="I8504" s="9">
        <f>VLOOKUP('Consolidtaed Data'!$B1952,[1]Products!$A:$G,4,0)</f>
        <v>1103</v>
      </c>
      <c r="J8504" s="9">
        <f>VLOOKUP('Consolidtaed Data'!$B1952,[1]Products!$A:$G,3,0)</f>
        <v>838</v>
      </c>
      <c r="K8504" s="9">
        <f>'Consolidtaed Data'!$J1952*'Consolidtaed Data'!$H1952</f>
        <v>3600</v>
      </c>
      <c r="L8504" s="9">
        <f>'Consolidtaed Data'!$I1952*'Consolidtaed Data'!$H1952</f>
        <v>6546</v>
      </c>
      <c r="M8504" s="9">
        <f>'Consolidtaed Data'!$L1952-'Consolidtaed Data'!$K1952</f>
        <v>48</v>
      </c>
      <c r="N8504" s="9" t="str">
        <f>VLOOKUP('Consolidtaed Data'!$C1952,[1]Locations!$A:$O,2,0)</f>
        <v>Vista</v>
      </c>
      <c r="O8504" s="9" t="str">
        <f>VLOOKUP('Consolidtaed Data'!$D1952,'[1]Sales People'!$A:$B,2,0)</f>
        <v>Arthur Mccoy</v>
      </c>
      <c r="P8504" s="9" t="str">
        <f>VLOOKUP('Consolidtaed Data'!$E1952,[1]Customers!$A:$B,2,0)</f>
        <v>Ralph Wood</v>
      </c>
      <c r="Q8504" s="11">
        <f>WEEKDAY('Consolidtaed Data'!$F1952)</f>
        <v>6</v>
      </c>
      <c r="R8504" s="9">
        <f>MONTH('Consolidtaed Data'!$F1952)</f>
        <v>5</v>
      </c>
      <c r="S8504" s="9" t="str">
        <f>TEXT(Table3[[#This Row],[Purchase Date]],"MMMM")</f>
        <v>October</v>
      </c>
      <c r="T8504" s="9">
        <f>YEAR('Consolidtaed Data'!$F1952)</f>
        <v>2020</v>
      </c>
    </row>
    <row r="8505" spans="1:20" x14ac:dyDescent="0.3">
      <c r="A8505" s="9" t="s">
        <v>9531</v>
      </c>
      <c r="B8505" s="9" t="s">
        <v>349</v>
      </c>
      <c r="C8505" s="9" t="s">
        <v>21</v>
      </c>
      <c r="D8505" s="9" t="s">
        <v>113</v>
      </c>
      <c r="E8505" s="9" t="s">
        <v>1887</v>
      </c>
      <c r="F8505" s="12">
        <v>44477</v>
      </c>
      <c r="G8505" s="12" t="str">
        <f>VLOOKUP(Table3[[#This Row],[Product ID]],[1]Products!$A:$G,2,0)</f>
        <v>Product 60</v>
      </c>
      <c r="H8505" s="22">
        <v>2</v>
      </c>
      <c r="I8505" s="9">
        <f>VLOOKUP('Consolidtaed Data'!$B2358,[1]Products!$A:$G,4,0)</f>
        <v>637</v>
      </c>
      <c r="J8505" s="9">
        <f>VLOOKUP('Consolidtaed Data'!$B2358,[1]Products!$A:$G,3,0)</f>
        <v>389</v>
      </c>
      <c r="K8505" s="9">
        <f>'Consolidtaed Data'!$J2358*'Consolidtaed Data'!$H2358</f>
        <v>3576</v>
      </c>
      <c r="L8505" s="9">
        <f>'Consolidtaed Data'!$I2358*'Consolidtaed Data'!$H2358</f>
        <v>4706</v>
      </c>
      <c r="M8505" s="9">
        <f>'Consolidtaed Data'!$L2358-'Consolidtaed Data'!$K2358</f>
        <v>238</v>
      </c>
      <c r="N8505" s="9" t="str">
        <f>VLOOKUP('Consolidtaed Data'!$C2358,[1]Locations!$A:$O,2,0)</f>
        <v>Garden Grove</v>
      </c>
      <c r="O8505" s="9" t="str">
        <f>VLOOKUP('Consolidtaed Data'!$D2358,'[1]Sales People'!$A:$B,2,0)</f>
        <v>Henry Nelson</v>
      </c>
      <c r="P8505" s="9" t="str">
        <f>VLOOKUP('Consolidtaed Data'!$E2358,[1]Customers!$A:$B,2,0)</f>
        <v>Louis Ellis</v>
      </c>
      <c r="Q8505" s="11">
        <f>WEEKDAY('Consolidtaed Data'!$F2358)</f>
        <v>7</v>
      </c>
      <c r="R8505" s="9">
        <f>MONTH('Consolidtaed Data'!$F2358)</f>
        <v>6</v>
      </c>
      <c r="S8505" s="9" t="str">
        <f>TEXT(Table3[[#This Row],[Purchase Date]],"MMMM")</f>
        <v>October</v>
      </c>
      <c r="T8505" s="9">
        <f>YEAR('Consolidtaed Data'!$F2358)</f>
        <v>2020</v>
      </c>
    </row>
    <row r="8506" spans="1:20" x14ac:dyDescent="0.3">
      <c r="A8506" s="9" t="s">
        <v>9532</v>
      </c>
      <c r="B8506" s="9" t="s">
        <v>103</v>
      </c>
      <c r="C8506" s="9" t="s">
        <v>86</v>
      </c>
      <c r="D8506" s="9" t="s">
        <v>193</v>
      </c>
      <c r="E8506" s="9" t="s">
        <v>3404</v>
      </c>
      <c r="F8506" s="12">
        <v>44477</v>
      </c>
      <c r="G8506" s="12" t="str">
        <f>VLOOKUP(Table3[[#This Row],[Product ID]],[1]Products!$A:$G,2,0)</f>
        <v>Product 44</v>
      </c>
      <c r="H8506" s="22">
        <v>4</v>
      </c>
      <c r="I8506" s="9">
        <f>VLOOKUP('Consolidtaed Data'!$B2612,[1]Products!$A:$G,4,0)</f>
        <v>817</v>
      </c>
      <c r="J8506" s="9">
        <f>VLOOKUP('Consolidtaed Data'!$B2612,[1]Products!$A:$G,3,0)</f>
        <v>409</v>
      </c>
      <c r="K8506" s="9">
        <f>'Consolidtaed Data'!$J2612*'Consolidtaed Data'!$H2612</f>
        <v>1443</v>
      </c>
      <c r="L8506" s="9">
        <f>'Consolidtaed Data'!$I2612*'Consolidtaed Data'!$H2612</f>
        <v>1826</v>
      </c>
      <c r="M8506" s="9">
        <f>'Consolidtaed Data'!$L2612-'Consolidtaed Data'!$K2612</f>
        <v>1068</v>
      </c>
      <c r="N8506" s="9" t="str">
        <f>VLOOKUP('Consolidtaed Data'!$C2612,[1]Locations!$A:$O,2,0)</f>
        <v>San Mateo</v>
      </c>
      <c r="O8506" s="9" t="str">
        <f>VLOOKUP('Consolidtaed Data'!$D2612,'[1]Sales People'!$A:$B,2,0)</f>
        <v>Scott Mason</v>
      </c>
      <c r="P8506" s="9" t="str">
        <f>VLOOKUP('Consolidtaed Data'!$E2612,[1]Customers!$A:$B,2,0)</f>
        <v>Juan Lawrence</v>
      </c>
      <c r="Q8506" s="11">
        <f>WEEKDAY('Consolidtaed Data'!$F2612)</f>
        <v>5</v>
      </c>
      <c r="R8506" s="9">
        <f>MONTH('Consolidtaed Data'!$F2612)</f>
        <v>7</v>
      </c>
      <c r="S8506" s="9" t="str">
        <f>TEXT(Table3[[#This Row],[Purchase Date]],"MMMM")</f>
        <v>October</v>
      </c>
      <c r="T8506" s="9">
        <f>YEAR('Consolidtaed Data'!$F2612)</f>
        <v>2020</v>
      </c>
    </row>
    <row r="8507" spans="1:20" x14ac:dyDescent="0.3">
      <c r="A8507" s="9" t="s">
        <v>9533</v>
      </c>
      <c r="B8507" s="9" t="s">
        <v>366</v>
      </c>
      <c r="C8507" s="9" t="s">
        <v>134</v>
      </c>
      <c r="D8507" s="9" t="s">
        <v>73</v>
      </c>
      <c r="E8507" s="9" t="s">
        <v>540</v>
      </c>
      <c r="F8507" s="12">
        <v>44477</v>
      </c>
      <c r="G8507" s="12" t="str">
        <f>VLOOKUP(Table3[[#This Row],[Product ID]],[1]Products!$A:$G,2,0)</f>
        <v>Product 39</v>
      </c>
      <c r="H8507" s="22">
        <v>1</v>
      </c>
      <c r="I8507" s="9">
        <f>VLOOKUP('Consolidtaed Data'!$B2940,[1]Products!$A:$G,4,0)</f>
        <v>368</v>
      </c>
      <c r="J8507" s="9">
        <f>VLOOKUP('Consolidtaed Data'!$B2940,[1]Products!$A:$G,3,0)</f>
        <v>294</v>
      </c>
      <c r="K8507" s="9">
        <f>'Consolidtaed Data'!$J2940*'Consolidtaed Data'!$H2940</f>
        <v>971</v>
      </c>
      <c r="L8507" s="9">
        <f>'Consolidtaed Data'!$I2940*'Consolidtaed Data'!$H2940</f>
        <v>1494</v>
      </c>
      <c r="M8507" s="9">
        <f>'Consolidtaed Data'!$L2940-'Consolidtaed Data'!$K2940</f>
        <v>120</v>
      </c>
      <c r="N8507" s="9" t="str">
        <f>VLOOKUP('Consolidtaed Data'!$C2940,[1]Locations!$A:$O,2,0)</f>
        <v>Elk Grove</v>
      </c>
      <c r="O8507" s="9" t="str">
        <f>VLOOKUP('Consolidtaed Data'!$D2940,'[1]Sales People'!$A:$B,2,0)</f>
        <v>Robert Reed</v>
      </c>
      <c r="P8507" s="9" t="str">
        <f>VLOOKUP('Consolidtaed Data'!$E2940,[1]Customers!$A:$B,2,0)</f>
        <v>Johnny Ramos</v>
      </c>
      <c r="Q8507" s="11">
        <f>WEEKDAY('Consolidtaed Data'!$F2940)</f>
        <v>2</v>
      </c>
      <c r="R8507" s="9">
        <f>MONTH('Consolidtaed Data'!$F2940)</f>
        <v>8</v>
      </c>
      <c r="S8507" s="9" t="str">
        <f>TEXT(Table3[[#This Row],[Purchase Date]],"MMMM")</f>
        <v>October</v>
      </c>
      <c r="T8507" s="9">
        <f>YEAR('Consolidtaed Data'!$F2940)</f>
        <v>2020</v>
      </c>
    </row>
    <row r="8508" spans="1:20" x14ac:dyDescent="0.3">
      <c r="A8508" s="9" t="s">
        <v>9534</v>
      </c>
      <c r="B8508" s="9" t="s">
        <v>177</v>
      </c>
      <c r="C8508" s="9" t="s">
        <v>21</v>
      </c>
      <c r="D8508" s="9" t="s">
        <v>91</v>
      </c>
      <c r="E8508" s="9" t="s">
        <v>403</v>
      </c>
      <c r="F8508" s="12">
        <v>44477</v>
      </c>
      <c r="G8508" s="12" t="str">
        <f>VLOOKUP(Table3[[#This Row],[Product ID]],[1]Products!$A:$G,2,0)</f>
        <v>Product 5</v>
      </c>
      <c r="H8508" s="22">
        <v>4</v>
      </c>
      <c r="I8508" s="9">
        <f>VLOOKUP('Consolidtaed Data'!$B3317,[1]Products!$A:$G,4,0)</f>
        <v>545</v>
      </c>
      <c r="J8508" s="9">
        <f>VLOOKUP('Consolidtaed Data'!$B3317,[1]Products!$A:$G,3,0)</f>
        <v>425</v>
      </c>
      <c r="K8508" s="9">
        <f>'Consolidtaed Data'!$J3317*'Consolidtaed Data'!$H3317</f>
        <v>154</v>
      </c>
      <c r="L8508" s="9">
        <f>'Consolidtaed Data'!$I3317*'Consolidtaed Data'!$H3317</f>
        <v>203</v>
      </c>
      <c r="M8508" s="9">
        <f>'Consolidtaed Data'!$L3317-'Consolidtaed Data'!$K3317</f>
        <v>855</v>
      </c>
      <c r="N8508" s="9" t="str">
        <f>VLOOKUP('Consolidtaed Data'!$C3317,[1]Locations!$A:$O,2,0)</f>
        <v>San Mateo</v>
      </c>
      <c r="O8508" s="9" t="str">
        <f>VLOOKUP('Consolidtaed Data'!$D3317,'[1]Sales People'!$A:$B,2,0)</f>
        <v>Larry Castillo</v>
      </c>
      <c r="P8508" s="9" t="str">
        <f>VLOOKUP('Consolidtaed Data'!$E3317,[1]Customers!$A:$B,2,0)</f>
        <v>Shawn Snyder</v>
      </c>
      <c r="Q8508" s="11">
        <f>WEEKDAY('Consolidtaed Data'!$F3317)</f>
        <v>3</v>
      </c>
      <c r="R8508" s="9">
        <f>MONTH('Consolidtaed Data'!$F3317)</f>
        <v>9</v>
      </c>
      <c r="S8508" s="9" t="str">
        <f>TEXT(Table3[[#This Row],[Purchase Date]],"MMMM")</f>
        <v>October</v>
      </c>
      <c r="T8508" s="9">
        <f>YEAR('Consolidtaed Data'!$F3317)</f>
        <v>2020</v>
      </c>
    </row>
    <row r="8509" spans="1:20" x14ac:dyDescent="0.3">
      <c r="A8509" s="9" t="s">
        <v>9535</v>
      </c>
      <c r="B8509" s="9" t="s">
        <v>373</v>
      </c>
      <c r="C8509" s="9" t="s">
        <v>564</v>
      </c>
      <c r="D8509" s="9" t="s">
        <v>26</v>
      </c>
      <c r="E8509" s="9" t="s">
        <v>754</v>
      </c>
      <c r="F8509" s="12">
        <v>44477</v>
      </c>
      <c r="G8509" s="12" t="str">
        <f>VLOOKUP(Table3[[#This Row],[Product ID]],[1]Products!$A:$G,2,0)</f>
        <v>Product 66</v>
      </c>
      <c r="H8509" s="22">
        <v>2</v>
      </c>
      <c r="I8509" s="9">
        <f>VLOOKUP('Consolidtaed Data'!$B3577,[1]Products!$A:$G,4,0)</f>
        <v>2497</v>
      </c>
      <c r="J8509" s="9">
        <f>VLOOKUP('Consolidtaed Data'!$B3577,[1]Products!$A:$G,3,0)</f>
        <v>1473</v>
      </c>
      <c r="K8509" s="9">
        <f>'Consolidtaed Data'!$J3577*'Consolidtaed Data'!$H3577</f>
        <v>316</v>
      </c>
      <c r="L8509" s="9">
        <f>'Consolidtaed Data'!$I3577*'Consolidtaed Data'!$H3577</f>
        <v>508</v>
      </c>
      <c r="M8509" s="9">
        <f>'Consolidtaed Data'!$L3577-'Consolidtaed Data'!$K3577</f>
        <v>117</v>
      </c>
      <c r="N8509" s="9" t="str">
        <f>VLOOKUP('Consolidtaed Data'!$C3577,[1]Locations!$A:$O,2,0)</f>
        <v>Thousand Oaks</v>
      </c>
      <c r="O8509" s="9" t="str">
        <f>VLOOKUP('Consolidtaed Data'!$D3577,'[1]Sales People'!$A:$B,2,0)</f>
        <v>Roger Robertson</v>
      </c>
      <c r="P8509" s="9" t="str">
        <f>VLOOKUP('Consolidtaed Data'!$E3577,[1]Customers!$A:$B,2,0)</f>
        <v>Victor Lawson</v>
      </c>
      <c r="Q8509" s="11">
        <f>WEEKDAY('Consolidtaed Data'!$F3577)</f>
        <v>6</v>
      </c>
      <c r="R8509" s="9">
        <f>MONTH('Consolidtaed Data'!$F3577)</f>
        <v>9</v>
      </c>
      <c r="S8509" s="9" t="str">
        <f>TEXT(Table3[[#This Row],[Purchase Date]],"MMMM")</f>
        <v>October</v>
      </c>
      <c r="T8509" s="9">
        <f>YEAR('Consolidtaed Data'!$F3577)</f>
        <v>2020</v>
      </c>
    </row>
    <row r="8510" spans="1:20" x14ac:dyDescent="0.3">
      <c r="A8510" s="9" t="s">
        <v>9536</v>
      </c>
      <c r="B8510" s="9" t="s">
        <v>490</v>
      </c>
      <c r="C8510" s="9" t="s">
        <v>192</v>
      </c>
      <c r="D8510" s="9" t="s">
        <v>149</v>
      </c>
      <c r="E8510" s="9" t="s">
        <v>1027</v>
      </c>
      <c r="F8510" s="12">
        <v>44478</v>
      </c>
      <c r="G8510" s="12" t="str">
        <f>VLOOKUP(Table3[[#This Row],[Product ID]],[1]Products!$A:$G,2,0)</f>
        <v>Product 79</v>
      </c>
      <c r="H8510" s="22">
        <v>1</v>
      </c>
      <c r="I8510" s="9">
        <f>VLOOKUP('Consolidtaed Data'!$B897,[1]Products!$A:$G,4,0)</f>
        <v>1638</v>
      </c>
      <c r="J8510" s="9">
        <f>VLOOKUP('Consolidtaed Data'!$B897,[1]Products!$A:$G,3,0)</f>
        <v>1261</v>
      </c>
      <c r="K8510" s="9">
        <f>'Consolidtaed Data'!$J897*'Consolidtaed Data'!$H897</f>
        <v>648</v>
      </c>
      <c r="L8510" s="9">
        <f>'Consolidtaed Data'!$I897*'Consolidtaed Data'!$H897</f>
        <v>771</v>
      </c>
      <c r="M8510" s="9">
        <f>'Consolidtaed Data'!$L897-'Consolidtaed Data'!$K897</f>
        <v>1144</v>
      </c>
      <c r="N8510" s="9" t="str">
        <f>VLOOKUP('Consolidtaed Data'!$C897,[1]Locations!$A:$O,2,0)</f>
        <v>Victorville</v>
      </c>
      <c r="O8510" s="9" t="str">
        <f>VLOOKUP('Consolidtaed Data'!$D897,'[1]Sales People'!$A:$B,2,0)</f>
        <v>Jimmy Young</v>
      </c>
      <c r="P8510" s="9" t="str">
        <f>VLOOKUP('Consolidtaed Data'!$E897,[1]Customers!$A:$B,2,0)</f>
        <v>Paul Chapman</v>
      </c>
      <c r="Q8510" s="11">
        <f>WEEKDAY('Consolidtaed Data'!$F897)</f>
        <v>4</v>
      </c>
      <c r="R8510" s="9">
        <f>MONTH('Consolidtaed Data'!$F897)</f>
        <v>3</v>
      </c>
      <c r="S8510" s="9" t="str">
        <f>TEXT(Table3[[#This Row],[Purchase Date]],"MMMM")</f>
        <v>October</v>
      </c>
      <c r="T8510" s="9">
        <f>YEAR('Consolidtaed Data'!$F897)</f>
        <v>2020</v>
      </c>
    </row>
    <row r="8511" spans="1:20" x14ac:dyDescent="0.3">
      <c r="A8511" s="9" t="s">
        <v>9537</v>
      </c>
      <c r="B8511" s="9" t="s">
        <v>177</v>
      </c>
      <c r="C8511" s="9" t="s">
        <v>412</v>
      </c>
      <c r="D8511" s="9" t="s">
        <v>241</v>
      </c>
      <c r="E8511" s="9" t="s">
        <v>1207</v>
      </c>
      <c r="F8511" s="12">
        <v>44478</v>
      </c>
      <c r="G8511" s="12" t="str">
        <f>VLOOKUP(Table3[[#This Row],[Product ID]],[1]Products!$A:$G,2,0)</f>
        <v>Product 5</v>
      </c>
      <c r="H8511" s="22">
        <v>1</v>
      </c>
      <c r="I8511" s="9">
        <f>VLOOKUP('Consolidtaed Data'!$B1195,[1]Products!$A:$G,4,0)</f>
        <v>1967</v>
      </c>
      <c r="J8511" s="9">
        <f>VLOOKUP('Consolidtaed Data'!$B1195,[1]Products!$A:$G,3,0)</f>
        <v>1397</v>
      </c>
      <c r="K8511" s="9">
        <f>'Consolidtaed Data'!$J1195*'Consolidtaed Data'!$H1195</f>
        <v>1965</v>
      </c>
      <c r="L8511" s="9">
        <f>'Consolidtaed Data'!$I1195*'Consolidtaed Data'!$H1195</f>
        <v>2396</v>
      </c>
      <c r="M8511" s="9">
        <f>'Consolidtaed Data'!$L1195-'Consolidtaed Data'!$K1195</f>
        <v>44</v>
      </c>
      <c r="N8511" s="9" t="str">
        <f>VLOOKUP('Consolidtaed Data'!$C1195,[1]Locations!$A:$O,2,0)</f>
        <v>Inglewood</v>
      </c>
      <c r="O8511" s="9" t="str">
        <f>VLOOKUP('Consolidtaed Data'!$D1195,'[1]Sales People'!$A:$B,2,0)</f>
        <v>Andrew Bowman</v>
      </c>
      <c r="P8511" s="9" t="str">
        <f>VLOOKUP('Consolidtaed Data'!$E1195,[1]Customers!$A:$B,2,0)</f>
        <v>Sean Olson</v>
      </c>
      <c r="Q8511" s="11">
        <f>WEEKDAY('Consolidtaed Data'!$F1195)</f>
        <v>6</v>
      </c>
      <c r="R8511" s="9">
        <f>MONTH('Consolidtaed Data'!$F1195)</f>
        <v>3</v>
      </c>
      <c r="S8511" s="9" t="str">
        <f>TEXT(Table3[[#This Row],[Purchase Date]],"MMMM")</f>
        <v>October</v>
      </c>
      <c r="T8511" s="9">
        <f>YEAR('Consolidtaed Data'!$F1195)</f>
        <v>2020</v>
      </c>
    </row>
    <row r="8512" spans="1:20" x14ac:dyDescent="0.3">
      <c r="A8512" s="9" t="s">
        <v>9538</v>
      </c>
      <c r="B8512" s="9" t="s">
        <v>98</v>
      </c>
      <c r="C8512" s="9" t="s">
        <v>90</v>
      </c>
      <c r="D8512" s="9" t="s">
        <v>35</v>
      </c>
      <c r="E8512" s="9" t="s">
        <v>2145</v>
      </c>
      <c r="F8512" s="12">
        <v>44478</v>
      </c>
      <c r="G8512" s="12" t="str">
        <f>VLOOKUP(Table3[[#This Row],[Product ID]],[1]Products!$A:$G,2,0)</f>
        <v>Product 85</v>
      </c>
      <c r="H8512" s="22">
        <v>1</v>
      </c>
      <c r="I8512" s="9">
        <f>VLOOKUP('Consolidtaed Data'!$B1451,[1]Products!$A:$G,4,0)</f>
        <v>584</v>
      </c>
      <c r="J8512" s="9">
        <f>VLOOKUP('Consolidtaed Data'!$B1451,[1]Products!$A:$G,3,0)</f>
        <v>420</v>
      </c>
      <c r="K8512" s="9">
        <f>'Consolidtaed Data'!$J1451*'Consolidtaed Data'!$H1451</f>
        <v>1443</v>
      </c>
      <c r="L8512" s="9">
        <f>'Consolidtaed Data'!$I1451*'Consolidtaed Data'!$H1451</f>
        <v>1826</v>
      </c>
      <c r="M8512" s="9">
        <f>'Consolidtaed Data'!$L1451-'Consolidtaed Data'!$K1451</f>
        <v>424</v>
      </c>
      <c r="N8512" s="9" t="str">
        <f>VLOOKUP('Consolidtaed Data'!$C1451,[1]Locations!$A:$O,2,0)</f>
        <v>Chula Vista</v>
      </c>
      <c r="O8512" s="9" t="str">
        <f>VLOOKUP('Consolidtaed Data'!$D1451,'[1]Sales People'!$A:$B,2,0)</f>
        <v>Joe Sims</v>
      </c>
      <c r="P8512" s="9" t="str">
        <f>VLOOKUP('Consolidtaed Data'!$E1451,[1]Customers!$A:$B,2,0)</f>
        <v>Adam Alexander</v>
      </c>
      <c r="Q8512" s="11">
        <f>WEEKDAY('Consolidtaed Data'!$F1451)</f>
        <v>6</v>
      </c>
      <c r="R8512" s="9">
        <f>MONTH('Consolidtaed Data'!$F1451)</f>
        <v>4</v>
      </c>
      <c r="S8512" s="9" t="str">
        <f>TEXT(Table3[[#This Row],[Purchase Date]],"MMMM")</f>
        <v>October</v>
      </c>
      <c r="T8512" s="9">
        <f>YEAR('Consolidtaed Data'!$F1451)</f>
        <v>2020</v>
      </c>
    </row>
    <row r="8513" spans="1:20" x14ac:dyDescent="0.3">
      <c r="A8513" s="9" t="s">
        <v>9539</v>
      </c>
      <c r="B8513" s="9" t="s">
        <v>160</v>
      </c>
      <c r="C8513" s="9" t="s">
        <v>45</v>
      </c>
      <c r="D8513" s="9" t="s">
        <v>315</v>
      </c>
      <c r="E8513" s="9" t="s">
        <v>881</v>
      </c>
      <c r="F8513" s="12">
        <v>44478</v>
      </c>
      <c r="G8513" s="12" t="str">
        <f>VLOOKUP(Table3[[#This Row],[Product ID]],[1]Products!$A:$G,2,0)</f>
        <v>Product 28</v>
      </c>
      <c r="H8513" s="22">
        <v>1</v>
      </c>
      <c r="I8513" s="9">
        <f>VLOOKUP('Consolidtaed Data'!$B1665,[1]Products!$A:$G,4,0)</f>
        <v>800</v>
      </c>
      <c r="J8513" s="9">
        <f>VLOOKUP('Consolidtaed Data'!$B1665,[1]Products!$A:$G,3,0)</f>
        <v>536</v>
      </c>
      <c r="K8513" s="9">
        <f>'Consolidtaed Data'!$J1665*'Consolidtaed Data'!$H1665</f>
        <v>1220</v>
      </c>
      <c r="L8513" s="9">
        <f>'Consolidtaed Data'!$I1665*'Consolidtaed Data'!$H1665</f>
        <v>1671</v>
      </c>
      <c r="M8513" s="9">
        <f>'Consolidtaed Data'!$L1665-'Consolidtaed Data'!$K1665</f>
        <v>248</v>
      </c>
      <c r="N8513" s="9" t="str">
        <f>VLOOKUP('Consolidtaed Data'!$C1665,[1]Locations!$A:$O,2,0)</f>
        <v>Victorville</v>
      </c>
      <c r="O8513" s="9" t="str">
        <f>VLOOKUP('Consolidtaed Data'!$D1665,'[1]Sales People'!$A:$B,2,0)</f>
        <v>Gary Rodriguez</v>
      </c>
      <c r="P8513" s="9" t="str">
        <f>VLOOKUP('Consolidtaed Data'!$E1665,[1]Customers!$A:$B,2,0)</f>
        <v>Benjamin Murray</v>
      </c>
      <c r="Q8513" s="11">
        <f>WEEKDAY('Consolidtaed Data'!$F1665)</f>
        <v>6</v>
      </c>
      <c r="R8513" s="9">
        <f>MONTH('Consolidtaed Data'!$F1665)</f>
        <v>5</v>
      </c>
      <c r="S8513" s="9" t="str">
        <f>TEXT(Table3[[#This Row],[Purchase Date]],"MMMM")</f>
        <v>October</v>
      </c>
      <c r="T8513" s="9">
        <f>YEAR('Consolidtaed Data'!$F1665)</f>
        <v>2020</v>
      </c>
    </row>
    <row r="8514" spans="1:20" x14ac:dyDescent="0.3">
      <c r="A8514" s="9" t="s">
        <v>9540</v>
      </c>
      <c r="B8514" s="9" t="s">
        <v>252</v>
      </c>
      <c r="C8514" s="9" t="s">
        <v>249</v>
      </c>
      <c r="D8514" s="9" t="s">
        <v>402</v>
      </c>
      <c r="E8514" s="9" t="s">
        <v>669</v>
      </c>
      <c r="F8514" s="12">
        <v>44478</v>
      </c>
      <c r="G8514" s="12" t="str">
        <f>VLOOKUP(Table3[[#This Row],[Product ID]],[1]Products!$A:$G,2,0)</f>
        <v>Product 81</v>
      </c>
      <c r="H8514" s="22">
        <v>1</v>
      </c>
      <c r="I8514" s="9">
        <f>VLOOKUP('Consolidtaed Data'!$B1682,[1]Products!$A:$G,4,0)</f>
        <v>1889</v>
      </c>
      <c r="J8514" s="9">
        <f>VLOOKUP('Consolidtaed Data'!$B1682,[1]Products!$A:$G,3,0)</f>
        <v>945</v>
      </c>
      <c r="K8514" s="9">
        <f>'Consolidtaed Data'!$J1682*'Consolidtaed Data'!$H1682</f>
        <v>2968</v>
      </c>
      <c r="L8514" s="9">
        <f>'Consolidtaed Data'!$I1682*'Consolidtaed Data'!$H1682</f>
        <v>4566</v>
      </c>
      <c r="M8514" s="9">
        <f>'Consolidtaed Data'!$L1682-'Consolidtaed Data'!$K1682</f>
        <v>651</v>
      </c>
      <c r="N8514" s="9" t="str">
        <f>VLOOKUP('Consolidtaed Data'!$C1682,[1]Locations!$A:$O,2,0)</f>
        <v>Escondido</v>
      </c>
      <c r="O8514" s="9" t="str">
        <f>VLOOKUP('Consolidtaed Data'!$D1682,'[1]Sales People'!$A:$B,2,0)</f>
        <v>Patrick Ruiz</v>
      </c>
      <c r="P8514" s="9" t="str">
        <f>VLOOKUP('Consolidtaed Data'!$E1682,[1]Customers!$A:$B,2,0)</f>
        <v>Jerry Barnes</v>
      </c>
      <c r="Q8514" s="11">
        <f>WEEKDAY('Consolidtaed Data'!$F1682)</f>
        <v>7</v>
      </c>
      <c r="R8514" s="9">
        <f>MONTH('Consolidtaed Data'!$F1682)</f>
        <v>5</v>
      </c>
      <c r="S8514" s="9" t="str">
        <f>TEXT(Table3[[#This Row],[Purchase Date]],"MMMM")</f>
        <v>October</v>
      </c>
      <c r="T8514" s="9">
        <f>YEAR('Consolidtaed Data'!$F1682)</f>
        <v>2020</v>
      </c>
    </row>
    <row r="8515" spans="1:20" x14ac:dyDescent="0.3">
      <c r="A8515" s="9" t="s">
        <v>9541</v>
      </c>
      <c r="B8515" s="9" t="s">
        <v>107</v>
      </c>
      <c r="C8515" s="9" t="s">
        <v>173</v>
      </c>
      <c r="D8515" s="9" t="s">
        <v>174</v>
      </c>
      <c r="E8515" s="9" t="s">
        <v>796</v>
      </c>
      <c r="F8515" s="12">
        <v>44478</v>
      </c>
      <c r="G8515" s="12" t="str">
        <f>VLOOKUP(Table3[[#This Row],[Product ID]],[1]Products!$A:$G,2,0)</f>
        <v>Product 52</v>
      </c>
      <c r="H8515" s="22">
        <v>1</v>
      </c>
      <c r="I8515" s="9">
        <f>VLOOKUP('Consolidtaed Data'!$B1940,[1]Products!$A:$G,4,0)</f>
        <v>2283</v>
      </c>
      <c r="J8515" s="9">
        <f>VLOOKUP('Consolidtaed Data'!$B1940,[1]Products!$A:$G,3,0)</f>
        <v>1484</v>
      </c>
      <c r="K8515" s="9">
        <f>'Consolidtaed Data'!$J1940*'Consolidtaed Data'!$H1940</f>
        <v>3848</v>
      </c>
      <c r="L8515" s="9">
        <f>'Consolidtaed Data'!$I1940*'Consolidtaed Data'!$H1940</f>
        <v>5656</v>
      </c>
      <c r="M8515" s="9">
        <f>'Consolidtaed Data'!$L1940-'Consolidtaed Data'!$K1940</f>
        <v>248</v>
      </c>
      <c r="N8515" s="9" t="str">
        <f>VLOOKUP('Consolidtaed Data'!$C1940,[1]Locations!$A:$O,2,0)</f>
        <v>Roseville</v>
      </c>
      <c r="O8515" s="9" t="str">
        <f>VLOOKUP('Consolidtaed Data'!$D1940,'[1]Sales People'!$A:$B,2,0)</f>
        <v>Roger Robertson</v>
      </c>
      <c r="P8515" s="9" t="str">
        <f>VLOOKUP('Consolidtaed Data'!$E1940,[1]Customers!$A:$B,2,0)</f>
        <v>Douglas Franklin</v>
      </c>
      <c r="Q8515" s="11">
        <f>WEEKDAY('Consolidtaed Data'!$F1940)</f>
        <v>5</v>
      </c>
      <c r="R8515" s="9">
        <f>MONTH('Consolidtaed Data'!$F1940)</f>
        <v>5</v>
      </c>
      <c r="S8515" s="9" t="str">
        <f>TEXT(Table3[[#This Row],[Purchase Date]],"MMMM")</f>
        <v>October</v>
      </c>
      <c r="T8515" s="9">
        <f>YEAR('Consolidtaed Data'!$F1940)</f>
        <v>2020</v>
      </c>
    </row>
    <row r="8516" spans="1:20" x14ac:dyDescent="0.3">
      <c r="A8516" s="9" t="s">
        <v>9542</v>
      </c>
      <c r="B8516" s="9" t="s">
        <v>151</v>
      </c>
      <c r="C8516" s="9" t="s">
        <v>140</v>
      </c>
      <c r="D8516" s="9" t="s">
        <v>35</v>
      </c>
      <c r="E8516" s="9" t="s">
        <v>624</v>
      </c>
      <c r="F8516" s="12">
        <v>44478</v>
      </c>
      <c r="G8516" s="12" t="str">
        <f>VLOOKUP(Table3[[#This Row],[Product ID]],[1]Products!$A:$G,2,0)</f>
        <v>Product 94</v>
      </c>
      <c r="H8516" s="22">
        <v>4</v>
      </c>
      <c r="I8516" s="9">
        <f>VLOOKUP('Consolidtaed Data'!$B2073,[1]Products!$A:$G,4,0)</f>
        <v>95</v>
      </c>
      <c r="J8516" s="9">
        <f>VLOOKUP('Consolidtaed Data'!$B2073,[1]Products!$A:$G,3,0)</f>
        <v>61</v>
      </c>
      <c r="K8516" s="9">
        <f>'Consolidtaed Data'!$J2073*'Consolidtaed Data'!$H2073</f>
        <v>3164</v>
      </c>
      <c r="L8516" s="9">
        <f>'Consolidtaed Data'!$I2073*'Consolidtaed Data'!$H2073</f>
        <v>6088</v>
      </c>
      <c r="M8516" s="9">
        <f>'Consolidtaed Data'!$L2073-'Consolidtaed Data'!$K2073</f>
        <v>722</v>
      </c>
      <c r="N8516" s="9" t="str">
        <f>VLOOKUP('Consolidtaed Data'!$C2073,[1]Locations!$A:$O,2,0)</f>
        <v>Pomona</v>
      </c>
      <c r="O8516" s="9" t="str">
        <f>VLOOKUP('Consolidtaed Data'!$D2073,'[1]Sales People'!$A:$B,2,0)</f>
        <v>Martin Perry</v>
      </c>
      <c r="P8516" s="9" t="str">
        <f>VLOOKUP('Consolidtaed Data'!$E2073,[1]Customers!$A:$B,2,0)</f>
        <v>Clarence Grant</v>
      </c>
      <c r="Q8516" s="11">
        <f>WEEKDAY('Consolidtaed Data'!$F2073)</f>
        <v>2</v>
      </c>
      <c r="R8516" s="9">
        <f>MONTH('Consolidtaed Data'!$F2073)</f>
        <v>6</v>
      </c>
      <c r="S8516" s="9" t="str">
        <f>TEXT(Table3[[#This Row],[Purchase Date]],"MMMM")</f>
        <v>October</v>
      </c>
      <c r="T8516" s="9">
        <f>YEAR('Consolidtaed Data'!$F2073)</f>
        <v>2020</v>
      </c>
    </row>
    <row r="8517" spans="1:20" x14ac:dyDescent="0.3">
      <c r="A8517" s="9" t="s">
        <v>9543</v>
      </c>
      <c r="B8517" s="9" t="s">
        <v>54</v>
      </c>
      <c r="C8517" s="9" t="s">
        <v>21</v>
      </c>
      <c r="D8517" s="9" t="s">
        <v>241</v>
      </c>
      <c r="E8517" s="9" t="s">
        <v>1699</v>
      </c>
      <c r="F8517" s="12">
        <v>44478</v>
      </c>
      <c r="G8517" s="12" t="str">
        <f>VLOOKUP(Table3[[#This Row],[Product ID]],[1]Products!$A:$G,2,0)</f>
        <v>Product 41</v>
      </c>
      <c r="H8517" s="22">
        <v>1</v>
      </c>
      <c r="I8517" s="9">
        <f>VLOOKUP('Consolidtaed Data'!$B2810,[1]Products!$A:$G,4,0)</f>
        <v>2257</v>
      </c>
      <c r="J8517" s="9">
        <f>VLOOKUP('Consolidtaed Data'!$B2810,[1]Products!$A:$G,3,0)</f>
        <v>1535</v>
      </c>
      <c r="K8517" s="9">
        <f>'Consolidtaed Data'!$J2810*'Consolidtaed Data'!$H2810</f>
        <v>1676</v>
      </c>
      <c r="L8517" s="9">
        <f>'Consolidtaed Data'!$I2810*'Consolidtaed Data'!$H2810</f>
        <v>2206</v>
      </c>
      <c r="M8517" s="9">
        <f>'Consolidtaed Data'!$L2810-'Consolidtaed Data'!$K2810</f>
        <v>383</v>
      </c>
      <c r="N8517" s="9" t="str">
        <f>VLOOKUP('Consolidtaed Data'!$C2810,[1]Locations!$A:$O,2,0)</f>
        <v>Simi Valley</v>
      </c>
      <c r="O8517" s="9" t="str">
        <f>VLOOKUP('Consolidtaed Data'!$D2810,'[1]Sales People'!$A:$B,2,0)</f>
        <v>Scott Mason</v>
      </c>
      <c r="P8517" s="9" t="str">
        <f>VLOOKUP('Consolidtaed Data'!$E2810,[1]Customers!$A:$B,2,0)</f>
        <v>Stephen Andrews</v>
      </c>
      <c r="Q8517" s="11">
        <f>WEEKDAY('Consolidtaed Data'!$F2810)</f>
        <v>7</v>
      </c>
      <c r="R8517" s="9">
        <f>MONTH('Consolidtaed Data'!$F2810)</f>
        <v>7</v>
      </c>
      <c r="S8517" s="9" t="str">
        <f>TEXT(Table3[[#This Row],[Purchase Date]],"MMMM")</f>
        <v>October</v>
      </c>
      <c r="T8517" s="9">
        <f>YEAR('Consolidtaed Data'!$F2810)</f>
        <v>2020</v>
      </c>
    </row>
    <row r="8518" spans="1:20" x14ac:dyDescent="0.3">
      <c r="A8518" s="9" t="s">
        <v>9544</v>
      </c>
      <c r="B8518" s="9" t="s">
        <v>580</v>
      </c>
      <c r="C8518" s="9" t="s">
        <v>522</v>
      </c>
      <c r="D8518" s="9" t="s">
        <v>80</v>
      </c>
      <c r="E8518" s="9" t="s">
        <v>2088</v>
      </c>
      <c r="F8518" s="12">
        <v>44478</v>
      </c>
      <c r="G8518" s="12" t="str">
        <f>VLOOKUP(Table3[[#This Row],[Product ID]],[1]Products!$A:$G,2,0)</f>
        <v>Product 1</v>
      </c>
      <c r="H8518" s="22">
        <v>2</v>
      </c>
      <c r="I8518" s="9">
        <f>VLOOKUP('Consolidtaed Data'!$B3235,[1]Products!$A:$G,4,0)</f>
        <v>315</v>
      </c>
      <c r="J8518" s="9">
        <f>VLOOKUP('Consolidtaed Data'!$B3235,[1]Products!$A:$G,3,0)</f>
        <v>208</v>
      </c>
      <c r="K8518" s="9">
        <f>'Consolidtaed Data'!$J3235*'Consolidtaed Data'!$H3235</f>
        <v>3885</v>
      </c>
      <c r="L8518" s="9">
        <f>'Consolidtaed Data'!$I3235*'Consolidtaed Data'!$H3235</f>
        <v>4917</v>
      </c>
      <c r="M8518" s="9">
        <f>'Consolidtaed Data'!$L3235-'Consolidtaed Data'!$K3235</f>
        <v>1569</v>
      </c>
      <c r="N8518" s="9" t="str">
        <f>VLOOKUP('Consolidtaed Data'!$C3235,[1]Locations!$A:$O,2,0)</f>
        <v>San Bernardino</v>
      </c>
      <c r="O8518" s="9" t="str">
        <f>VLOOKUP('Consolidtaed Data'!$D3235,'[1]Sales People'!$A:$B,2,0)</f>
        <v>Kenneth Fields</v>
      </c>
      <c r="P8518" s="9" t="str">
        <f>VLOOKUP('Consolidtaed Data'!$E3235,[1]Customers!$A:$B,2,0)</f>
        <v>Randy Hayes</v>
      </c>
      <c r="Q8518" s="11">
        <f>WEEKDAY('Consolidtaed Data'!$F3235)</f>
        <v>4</v>
      </c>
      <c r="R8518" s="9">
        <f>MONTH('Consolidtaed Data'!$F3235)</f>
        <v>8</v>
      </c>
      <c r="S8518" s="9" t="str">
        <f>TEXT(Table3[[#This Row],[Purchase Date]],"MMMM")</f>
        <v>October</v>
      </c>
      <c r="T8518" s="9">
        <f>YEAR('Consolidtaed Data'!$F3235)</f>
        <v>2020</v>
      </c>
    </row>
    <row r="8519" spans="1:20" x14ac:dyDescent="0.3">
      <c r="A8519" s="9" t="s">
        <v>9545</v>
      </c>
      <c r="B8519" s="9" t="s">
        <v>238</v>
      </c>
      <c r="C8519" s="9" t="s">
        <v>205</v>
      </c>
      <c r="D8519" s="9" t="s">
        <v>31</v>
      </c>
      <c r="E8519" s="9" t="s">
        <v>550</v>
      </c>
      <c r="F8519" s="12">
        <v>44478</v>
      </c>
      <c r="G8519" s="12" t="str">
        <f>VLOOKUP(Table3[[#This Row],[Product ID]],[1]Products!$A:$G,2,0)</f>
        <v>Product 49</v>
      </c>
      <c r="H8519" s="22">
        <v>2</v>
      </c>
      <c r="I8519" s="9">
        <f>VLOOKUP('Consolidtaed Data'!$B3386,[1]Products!$A:$G,4,0)</f>
        <v>1052</v>
      </c>
      <c r="J8519" s="9">
        <f>VLOOKUP('Consolidtaed Data'!$B3386,[1]Products!$A:$G,3,0)</f>
        <v>589</v>
      </c>
      <c r="K8519" s="9">
        <f>'Consolidtaed Data'!$J3386*'Consolidtaed Data'!$H3386</f>
        <v>536</v>
      </c>
      <c r="L8519" s="9">
        <f>'Consolidtaed Data'!$I3386*'Consolidtaed Data'!$H3386</f>
        <v>800</v>
      </c>
      <c r="M8519" s="9">
        <f>'Consolidtaed Data'!$L3386-'Consolidtaed Data'!$K3386</f>
        <v>1353</v>
      </c>
      <c r="N8519" s="9" t="str">
        <f>VLOOKUP('Consolidtaed Data'!$C3386,[1]Locations!$A:$O,2,0)</f>
        <v>Rialto</v>
      </c>
      <c r="O8519" s="9" t="str">
        <f>VLOOKUP('Consolidtaed Data'!$D3386,'[1]Sales People'!$A:$B,2,0)</f>
        <v>Patrick Ruiz</v>
      </c>
      <c r="P8519" s="9" t="str">
        <f>VLOOKUP('Consolidtaed Data'!$E3386,[1]Customers!$A:$B,2,0)</f>
        <v>John Hunt</v>
      </c>
      <c r="Q8519" s="11">
        <f>WEEKDAY('Consolidtaed Data'!$F3386)</f>
        <v>1</v>
      </c>
      <c r="R8519" s="9">
        <f>MONTH('Consolidtaed Data'!$F3386)</f>
        <v>9</v>
      </c>
      <c r="S8519" s="9" t="str">
        <f>TEXT(Table3[[#This Row],[Purchase Date]],"MMMM")</f>
        <v>October</v>
      </c>
      <c r="T8519" s="9">
        <f>YEAR('Consolidtaed Data'!$F3386)</f>
        <v>2020</v>
      </c>
    </row>
    <row r="8520" spans="1:20" x14ac:dyDescent="0.3">
      <c r="A8520" s="9" t="s">
        <v>9546</v>
      </c>
      <c r="B8520" s="9" t="s">
        <v>62</v>
      </c>
      <c r="C8520" s="9" t="s">
        <v>319</v>
      </c>
      <c r="D8520" s="9" t="s">
        <v>193</v>
      </c>
      <c r="E8520" s="9" t="s">
        <v>114</v>
      </c>
      <c r="F8520" s="12">
        <v>44478</v>
      </c>
      <c r="G8520" s="12" t="str">
        <f>VLOOKUP(Table3[[#This Row],[Product ID]],[1]Products!$A:$G,2,0)</f>
        <v>Product 17</v>
      </c>
      <c r="H8520" s="22">
        <v>1</v>
      </c>
      <c r="I8520" s="9">
        <f>VLOOKUP('Consolidtaed Data'!$B3543,[1]Products!$A:$G,4,0)</f>
        <v>1889</v>
      </c>
      <c r="J8520" s="9">
        <f>VLOOKUP('Consolidtaed Data'!$B3543,[1]Products!$A:$G,3,0)</f>
        <v>945</v>
      </c>
      <c r="K8520" s="9">
        <f>'Consolidtaed Data'!$J3543*'Consolidtaed Data'!$H3543</f>
        <v>872</v>
      </c>
      <c r="L8520" s="9">
        <f>'Consolidtaed Data'!$I3543*'Consolidtaed Data'!$H3543</f>
        <v>1743</v>
      </c>
      <c r="M8520" s="9">
        <f>'Consolidtaed Data'!$L3543-'Consolidtaed Data'!$K3543</f>
        <v>331</v>
      </c>
      <c r="N8520" s="9" t="str">
        <f>VLOOKUP('Consolidtaed Data'!$C3543,[1]Locations!$A:$O,2,0)</f>
        <v>Salinas</v>
      </c>
      <c r="O8520" s="9" t="str">
        <f>VLOOKUP('Consolidtaed Data'!$D3543,'[1]Sales People'!$A:$B,2,0)</f>
        <v>John Reyes</v>
      </c>
      <c r="P8520" s="9" t="str">
        <f>VLOOKUP('Consolidtaed Data'!$E3543,[1]Customers!$A:$B,2,0)</f>
        <v>Justin Graham</v>
      </c>
      <c r="Q8520" s="11">
        <f>WEEKDAY('Consolidtaed Data'!$F3543)</f>
        <v>4</v>
      </c>
      <c r="R8520" s="9">
        <f>MONTH('Consolidtaed Data'!$F3543)</f>
        <v>9</v>
      </c>
      <c r="S8520" s="9" t="str">
        <f>TEXT(Table3[[#This Row],[Purchase Date]],"MMMM")</f>
        <v>October</v>
      </c>
      <c r="T8520" s="9">
        <f>YEAR('Consolidtaed Data'!$F3543)</f>
        <v>2020</v>
      </c>
    </row>
    <row r="8521" spans="1:20" x14ac:dyDescent="0.3">
      <c r="A8521" s="9" t="s">
        <v>9547</v>
      </c>
      <c r="B8521" s="9" t="s">
        <v>582</v>
      </c>
      <c r="C8521" s="9" t="s">
        <v>157</v>
      </c>
      <c r="D8521" s="9" t="s">
        <v>220</v>
      </c>
      <c r="E8521" s="9" t="s">
        <v>285</v>
      </c>
      <c r="F8521" s="12">
        <v>44479</v>
      </c>
      <c r="G8521" s="12" t="str">
        <f>VLOOKUP(Table3[[#This Row],[Product ID]],[1]Products!$A:$G,2,0)</f>
        <v>Product 58</v>
      </c>
      <c r="H8521" s="22">
        <v>4</v>
      </c>
      <c r="I8521" s="9">
        <f>VLOOKUP('Consolidtaed Data'!$B56,[1]Products!$A:$G,4,0)</f>
        <v>1743</v>
      </c>
      <c r="J8521" s="9">
        <f>VLOOKUP('Consolidtaed Data'!$B56,[1]Products!$A:$G,3,0)</f>
        <v>872</v>
      </c>
      <c r="K8521" s="9">
        <f>'Consolidtaed Data'!$J56*'Consolidtaed Data'!$H56</f>
        <v>900</v>
      </c>
      <c r="L8521" s="9">
        <f>'Consolidtaed Data'!$I56*'Consolidtaed Data'!$H56</f>
        <v>1500</v>
      </c>
      <c r="M8521" s="9">
        <f>'Consolidtaed Data'!$L56-'Consolidtaed Data'!$K56</f>
        <v>436</v>
      </c>
      <c r="N8521" s="9" t="str">
        <f>VLOOKUP('Consolidtaed Data'!$C56,[1]Locations!$A:$O,2,0)</f>
        <v>San Francisco</v>
      </c>
      <c r="O8521" s="9" t="str">
        <f>VLOOKUP('Consolidtaed Data'!$D56,'[1]Sales People'!$A:$B,2,0)</f>
        <v>Larry Castillo</v>
      </c>
      <c r="P8521" s="9" t="str">
        <f>VLOOKUP('Consolidtaed Data'!$E56,[1]Customers!$A:$B,2,0)</f>
        <v>Jesse Alvarez</v>
      </c>
      <c r="Q8521" s="11">
        <f>WEEKDAY('Consolidtaed Data'!$F56)</f>
        <v>7</v>
      </c>
      <c r="R8521" s="9">
        <f>MONTH('Consolidtaed Data'!$F56)</f>
        <v>1</v>
      </c>
      <c r="S8521" s="9" t="str">
        <f>TEXT(Table3[[#This Row],[Purchase Date]],"MMMM")</f>
        <v>October</v>
      </c>
      <c r="T8521" s="9">
        <f>YEAR('Consolidtaed Data'!$F56)</f>
        <v>2020</v>
      </c>
    </row>
    <row r="8522" spans="1:20" x14ac:dyDescent="0.3">
      <c r="A8522" s="9" t="s">
        <v>9548</v>
      </c>
      <c r="B8522" s="9" t="s">
        <v>393</v>
      </c>
      <c r="C8522" s="9" t="s">
        <v>178</v>
      </c>
      <c r="D8522" s="9" t="s">
        <v>220</v>
      </c>
      <c r="E8522" s="9" t="s">
        <v>771</v>
      </c>
      <c r="F8522" s="12">
        <v>44479</v>
      </c>
      <c r="G8522" s="12" t="str">
        <f>VLOOKUP(Table3[[#This Row],[Product ID]],[1]Products!$A:$G,2,0)</f>
        <v>Product 84</v>
      </c>
      <c r="H8522" s="22">
        <v>1</v>
      </c>
      <c r="I8522" s="9">
        <f>VLOOKUP('Consolidtaed Data'!$B248,[1]Products!$A:$G,4,0)</f>
        <v>1278</v>
      </c>
      <c r="J8522" s="9">
        <f>VLOOKUP('Consolidtaed Data'!$B248,[1]Products!$A:$G,3,0)</f>
        <v>665</v>
      </c>
      <c r="K8522" s="9">
        <f>'Consolidtaed Data'!$J248*'Consolidtaed Data'!$H248</f>
        <v>2180</v>
      </c>
      <c r="L8522" s="9">
        <f>'Consolidtaed Data'!$I248*'Consolidtaed Data'!$H248</f>
        <v>2760</v>
      </c>
      <c r="M8522" s="9">
        <f>'Consolidtaed Data'!$L248-'Consolidtaed Data'!$K248</f>
        <v>344</v>
      </c>
      <c r="N8522" s="9" t="str">
        <f>VLOOKUP('Consolidtaed Data'!$C248,[1]Locations!$A:$O,2,0)</f>
        <v>Palmdale</v>
      </c>
      <c r="O8522" s="9" t="str">
        <f>VLOOKUP('Consolidtaed Data'!$D248,'[1]Sales People'!$A:$B,2,0)</f>
        <v>Kevin Butler</v>
      </c>
      <c r="P8522" s="9" t="str">
        <f>VLOOKUP('Consolidtaed Data'!$E248,[1]Customers!$A:$B,2,0)</f>
        <v>Joe Baker</v>
      </c>
      <c r="Q8522" s="11">
        <f>WEEKDAY('Consolidtaed Data'!$F248)</f>
        <v>7</v>
      </c>
      <c r="R8522" s="9">
        <f>MONTH('Consolidtaed Data'!$F248)</f>
        <v>1</v>
      </c>
      <c r="S8522" s="9" t="str">
        <f>TEXT(Table3[[#This Row],[Purchase Date]],"MMMM")</f>
        <v>October</v>
      </c>
      <c r="T8522" s="9">
        <f>YEAR('Consolidtaed Data'!$F248)</f>
        <v>2020</v>
      </c>
    </row>
    <row r="8523" spans="1:20" x14ac:dyDescent="0.3">
      <c r="A8523" s="9" t="s">
        <v>9549</v>
      </c>
      <c r="B8523" s="9" t="s">
        <v>318</v>
      </c>
      <c r="C8523" s="9" t="s">
        <v>201</v>
      </c>
      <c r="D8523" s="9" t="s">
        <v>127</v>
      </c>
      <c r="E8523" s="9" t="s">
        <v>773</v>
      </c>
      <c r="F8523" s="12">
        <v>44479</v>
      </c>
      <c r="G8523" s="12" t="str">
        <f>VLOOKUP(Table3[[#This Row],[Product ID]],[1]Products!$A:$G,2,0)</f>
        <v>Product 89</v>
      </c>
      <c r="H8523" s="22">
        <v>4</v>
      </c>
      <c r="I8523" s="9">
        <f>VLOOKUP('Consolidtaed Data'!$B249,[1]Products!$A:$G,4,0)</f>
        <v>35</v>
      </c>
      <c r="J8523" s="9">
        <f>VLOOKUP('Consolidtaed Data'!$B249,[1]Products!$A:$G,3,0)</f>
        <v>22</v>
      </c>
      <c r="K8523" s="9">
        <f>'Consolidtaed Data'!$J249*'Consolidtaed Data'!$H249</f>
        <v>376</v>
      </c>
      <c r="L8523" s="9">
        <f>'Consolidtaed Data'!$I249*'Consolidtaed Data'!$H249</f>
        <v>458</v>
      </c>
      <c r="M8523" s="9">
        <f>'Consolidtaed Data'!$L249-'Consolidtaed Data'!$K249</f>
        <v>383</v>
      </c>
      <c r="N8523" s="9" t="str">
        <f>VLOOKUP('Consolidtaed Data'!$C249,[1]Locations!$A:$O,2,0)</f>
        <v>Rialto</v>
      </c>
      <c r="O8523" s="9" t="str">
        <f>VLOOKUP('Consolidtaed Data'!$D249,'[1]Sales People'!$A:$B,2,0)</f>
        <v>Ryan Welch</v>
      </c>
      <c r="P8523" s="9" t="str">
        <f>VLOOKUP('Consolidtaed Data'!$E249,[1]Customers!$A:$B,2,0)</f>
        <v>Stephen Kelly</v>
      </c>
      <c r="Q8523" s="11">
        <f>WEEKDAY('Consolidtaed Data'!$F249)</f>
        <v>7</v>
      </c>
      <c r="R8523" s="9">
        <f>MONTH('Consolidtaed Data'!$F249)</f>
        <v>1</v>
      </c>
      <c r="S8523" s="9" t="str">
        <f>TEXT(Table3[[#This Row],[Purchase Date]],"MMMM")</f>
        <v>October</v>
      </c>
      <c r="T8523" s="9">
        <f>YEAR('Consolidtaed Data'!$F249)</f>
        <v>2020</v>
      </c>
    </row>
    <row r="8524" spans="1:20" x14ac:dyDescent="0.3">
      <c r="A8524" s="9" t="s">
        <v>9550</v>
      </c>
      <c r="B8524" s="9" t="s">
        <v>41</v>
      </c>
      <c r="C8524" s="9" t="s">
        <v>82</v>
      </c>
      <c r="D8524" s="9" t="s">
        <v>402</v>
      </c>
      <c r="E8524" s="9" t="s">
        <v>881</v>
      </c>
      <c r="F8524" s="12">
        <v>44479</v>
      </c>
      <c r="G8524" s="12" t="str">
        <f>VLOOKUP(Table3[[#This Row],[Product ID]],[1]Products!$A:$G,2,0)</f>
        <v>Product 11</v>
      </c>
      <c r="H8524" s="22">
        <v>2</v>
      </c>
      <c r="I8524" s="9">
        <f>VLOOKUP('Consolidtaed Data'!$B309,[1]Products!$A:$G,4,0)</f>
        <v>947</v>
      </c>
      <c r="J8524" s="9">
        <f>VLOOKUP('Consolidtaed Data'!$B309,[1]Products!$A:$G,3,0)</f>
        <v>786</v>
      </c>
      <c r="K8524" s="9">
        <f>'Consolidtaed Data'!$J309*'Consolidtaed Data'!$H309</f>
        <v>200</v>
      </c>
      <c r="L8524" s="9">
        <f>'Consolidtaed Data'!$I309*'Consolidtaed Data'!$H309</f>
        <v>290</v>
      </c>
      <c r="M8524" s="9">
        <f>'Consolidtaed Data'!$L309-'Consolidtaed Data'!$K309</f>
        <v>613</v>
      </c>
      <c r="N8524" s="9" t="str">
        <f>VLOOKUP('Consolidtaed Data'!$C309,[1]Locations!$A:$O,2,0)</f>
        <v>Ontario</v>
      </c>
      <c r="O8524" s="9" t="str">
        <f>VLOOKUP('Consolidtaed Data'!$D309,'[1]Sales People'!$A:$B,2,0)</f>
        <v>Roger Robertson</v>
      </c>
      <c r="P8524" s="9" t="str">
        <f>VLOOKUP('Consolidtaed Data'!$E309,[1]Customers!$A:$B,2,0)</f>
        <v>Larry Ross</v>
      </c>
      <c r="Q8524" s="11">
        <f>WEEKDAY('Consolidtaed Data'!$F309)</f>
        <v>4</v>
      </c>
      <c r="R8524" s="9">
        <f>MONTH('Consolidtaed Data'!$F309)</f>
        <v>1</v>
      </c>
      <c r="S8524" s="9" t="str">
        <f>TEXT(Table3[[#This Row],[Purchase Date]],"MMMM")</f>
        <v>October</v>
      </c>
      <c r="T8524" s="9">
        <f>YEAR('Consolidtaed Data'!$F309)</f>
        <v>2020</v>
      </c>
    </row>
    <row r="8525" spans="1:20" x14ac:dyDescent="0.3">
      <c r="A8525" s="9" t="s">
        <v>9551</v>
      </c>
      <c r="B8525" s="9" t="s">
        <v>653</v>
      </c>
      <c r="C8525" s="9" t="s">
        <v>458</v>
      </c>
      <c r="D8525" s="9" t="s">
        <v>193</v>
      </c>
      <c r="E8525" s="9" t="s">
        <v>542</v>
      </c>
      <c r="F8525" s="12">
        <v>44479</v>
      </c>
      <c r="G8525" s="12" t="str">
        <f>VLOOKUP(Table3[[#This Row],[Product ID]],[1]Products!$A:$G,2,0)</f>
        <v>Product 74</v>
      </c>
      <c r="H8525" s="22">
        <v>2</v>
      </c>
      <c r="I8525" s="9">
        <f>VLOOKUP('Consolidtaed Data'!$B787,[1]Products!$A:$G,4,0)</f>
        <v>637</v>
      </c>
      <c r="J8525" s="9">
        <f>VLOOKUP('Consolidtaed Data'!$B787,[1]Products!$A:$G,3,0)</f>
        <v>389</v>
      </c>
      <c r="K8525" s="9">
        <f>'Consolidtaed Data'!$J787*'Consolidtaed Data'!$H787</f>
        <v>2835</v>
      </c>
      <c r="L8525" s="9">
        <f>'Consolidtaed Data'!$I787*'Consolidtaed Data'!$H787</f>
        <v>5667</v>
      </c>
      <c r="M8525" s="9">
        <f>'Consolidtaed Data'!$L787-'Consolidtaed Data'!$K787</f>
        <v>82</v>
      </c>
      <c r="N8525" s="9" t="str">
        <f>VLOOKUP('Consolidtaed Data'!$C787,[1]Locations!$A:$O,2,0)</f>
        <v>Inglewood</v>
      </c>
      <c r="O8525" s="9" t="str">
        <f>VLOOKUP('Consolidtaed Data'!$D787,'[1]Sales People'!$A:$B,2,0)</f>
        <v>Larry Castillo</v>
      </c>
      <c r="P8525" s="9" t="str">
        <f>VLOOKUP('Consolidtaed Data'!$E787,[1]Customers!$A:$B,2,0)</f>
        <v>George Lee</v>
      </c>
      <c r="Q8525" s="11">
        <f>WEEKDAY('Consolidtaed Data'!$F787)</f>
        <v>2</v>
      </c>
      <c r="R8525" s="9">
        <f>MONTH('Consolidtaed Data'!$F787)</f>
        <v>2</v>
      </c>
      <c r="S8525" s="9" t="str">
        <f>TEXT(Table3[[#This Row],[Purchase Date]],"MMMM")</f>
        <v>October</v>
      </c>
      <c r="T8525" s="9">
        <f>YEAR('Consolidtaed Data'!$F787)</f>
        <v>2020</v>
      </c>
    </row>
    <row r="8526" spans="1:20" x14ac:dyDescent="0.3">
      <c r="A8526" s="9" t="s">
        <v>9552</v>
      </c>
      <c r="B8526" s="9" t="s">
        <v>185</v>
      </c>
      <c r="C8526" s="9" t="s">
        <v>405</v>
      </c>
      <c r="D8526" s="9" t="s">
        <v>374</v>
      </c>
      <c r="E8526" s="9" t="s">
        <v>2028</v>
      </c>
      <c r="F8526" s="12">
        <v>44479</v>
      </c>
      <c r="G8526" s="12" t="str">
        <f>VLOOKUP(Table3[[#This Row],[Product ID]],[1]Products!$A:$G,2,0)</f>
        <v>Product 65</v>
      </c>
      <c r="H8526" s="22">
        <v>1</v>
      </c>
      <c r="I8526" s="9">
        <f>VLOOKUP('Consolidtaed Data'!$B1113,[1]Products!$A:$G,4,0)</f>
        <v>2410</v>
      </c>
      <c r="J8526" s="9">
        <f>VLOOKUP('Consolidtaed Data'!$B1113,[1]Products!$A:$G,3,0)</f>
        <v>1518</v>
      </c>
      <c r="K8526" s="9">
        <f>'Consolidtaed Data'!$J1113*'Consolidtaed Data'!$H1113</f>
        <v>1788</v>
      </c>
      <c r="L8526" s="9">
        <f>'Consolidtaed Data'!$I1113*'Consolidtaed Data'!$H1113</f>
        <v>2353</v>
      </c>
      <c r="M8526" s="9">
        <f>'Consolidtaed Data'!$L1113-'Consolidtaed Data'!$K1113</f>
        <v>1324</v>
      </c>
      <c r="N8526" s="9" t="str">
        <f>VLOOKUP('Consolidtaed Data'!$C1113,[1]Locations!$A:$O,2,0)</f>
        <v>Sacramento</v>
      </c>
      <c r="O8526" s="9" t="str">
        <f>VLOOKUP('Consolidtaed Data'!$D1113,'[1]Sales People'!$A:$B,2,0)</f>
        <v>Justin Lynch</v>
      </c>
      <c r="P8526" s="9" t="str">
        <f>VLOOKUP('Consolidtaed Data'!$E1113,[1]Customers!$A:$B,2,0)</f>
        <v>Jose Wright</v>
      </c>
      <c r="Q8526" s="11">
        <f>WEEKDAY('Consolidtaed Data'!$F1113)</f>
        <v>7</v>
      </c>
      <c r="R8526" s="9">
        <f>MONTH('Consolidtaed Data'!$F1113)</f>
        <v>3</v>
      </c>
      <c r="S8526" s="9" t="str">
        <f>TEXT(Table3[[#This Row],[Purchase Date]],"MMMM")</f>
        <v>October</v>
      </c>
      <c r="T8526" s="9">
        <f>YEAR('Consolidtaed Data'!$F1113)</f>
        <v>2020</v>
      </c>
    </row>
    <row r="8527" spans="1:20" x14ac:dyDescent="0.3">
      <c r="A8527" s="9" t="s">
        <v>9553</v>
      </c>
      <c r="B8527" s="9" t="s">
        <v>806</v>
      </c>
      <c r="C8527" s="9" t="s">
        <v>196</v>
      </c>
      <c r="D8527" s="9" t="s">
        <v>131</v>
      </c>
      <c r="E8527" s="9" t="s">
        <v>380</v>
      </c>
      <c r="F8527" s="12">
        <v>44479</v>
      </c>
      <c r="G8527" s="12" t="str">
        <f>VLOOKUP(Table3[[#This Row],[Product ID]],[1]Products!$A:$G,2,0)</f>
        <v>Product 72</v>
      </c>
      <c r="H8527" s="22">
        <v>1</v>
      </c>
      <c r="I8527" s="9">
        <f>VLOOKUP('Consolidtaed Data'!$B1342,[1]Products!$A:$G,4,0)</f>
        <v>1353</v>
      </c>
      <c r="J8527" s="9">
        <f>VLOOKUP('Consolidtaed Data'!$B1342,[1]Products!$A:$G,3,0)</f>
        <v>947</v>
      </c>
      <c r="K8527" s="9">
        <f>'Consolidtaed Data'!$J1342*'Consolidtaed Data'!$H1342</f>
        <v>5176</v>
      </c>
      <c r="L8527" s="9">
        <f>'Consolidtaed Data'!$I1342*'Consolidtaed Data'!$H1342</f>
        <v>7392</v>
      </c>
      <c r="M8527" s="9">
        <f>'Consolidtaed Data'!$L1342-'Consolidtaed Data'!$K1342</f>
        <v>688</v>
      </c>
      <c r="N8527" s="9" t="str">
        <f>VLOOKUP('Consolidtaed Data'!$C1342,[1]Locations!$A:$O,2,0)</f>
        <v>Bakersfield</v>
      </c>
      <c r="O8527" s="9" t="str">
        <f>VLOOKUP('Consolidtaed Data'!$D1342,'[1]Sales People'!$A:$B,2,0)</f>
        <v>Kenneth Bradley</v>
      </c>
      <c r="P8527" s="9" t="str">
        <f>VLOOKUP('Consolidtaed Data'!$E1342,[1]Customers!$A:$B,2,0)</f>
        <v>Jesse Barnes</v>
      </c>
      <c r="Q8527" s="11">
        <f>WEEKDAY('Consolidtaed Data'!$F1342)</f>
        <v>4</v>
      </c>
      <c r="R8527" s="9">
        <f>MONTH('Consolidtaed Data'!$F1342)</f>
        <v>4</v>
      </c>
      <c r="S8527" s="9" t="str">
        <f>TEXT(Table3[[#This Row],[Purchase Date]],"MMMM")</f>
        <v>October</v>
      </c>
      <c r="T8527" s="9">
        <f>YEAR('Consolidtaed Data'!$F1342)</f>
        <v>2020</v>
      </c>
    </row>
    <row r="8528" spans="1:20" x14ac:dyDescent="0.3">
      <c r="A8528" s="9" t="s">
        <v>9554</v>
      </c>
      <c r="B8528" s="9" t="s">
        <v>107</v>
      </c>
      <c r="C8528" s="9" t="s">
        <v>421</v>
      </c>
      <c r="D8528" s="9" t="s">
        <v>31</v>
      </c>
      <c r="E8528" s="9" t="s">
        <v>391</v>
      </c>
      <c r="F8528" s="12">
        <v>44479</v>
      </c>
      <c r="G8528" s="12" t="str">
        <f>VLOOKUP(Table3[[#This Row],[Product ID]],[1]Products!$A:$G,2,0)</f>
        <v>Product 52</v>
      </c>
      <c r="H8528" s="22">
        <v>1</v>
      </c>
      <c r="I8528" s="9">
        <f>VLOOKUP('Consolidtaed Data'!$B1359,[1]Products!$A:$G,4,0)</f>
        <v>2241</v>
      </c>
      <c r="J8528" s="9">
        <f>VLOOKUP('Consolidtaed Data'!$B1359,[1]Products!$A:$G,3,0)</f>
        <v>1367</v>
      </c>
      <c r="K8528" s="9">
        <f>'Consolidtaed Data'!$J1359*'Consolidtaed Data'!$H1359</f>
        <v>5044</v>
      </c>
      <c r="L8528" s="9">
        <f>'Consolidtaed Data'!$I1359*'Consolidtaed Data'!$H1359</f>
        <v>6552</v>
      </c>
      <c r="M8528" s="9">
        <f>'Consolidtaed Data'!$L1359-'Consolidtaed Data'!$K1359</f>
        <v>447</v>
      </c>
      <c r="N8528" s="9" t="str">
        <f>VLOOKUP('Consolidtaed Data'!$C1359,[1]Locations!$A:$O,2,0)</f>
        <v>Elk Grove</v>
      </c>
      <c r="O8528" s="9" t="str">
        <f>VLOOKUP('Consolidtaed Data'!$D1359,'[1]Sales People'!$A:$B,2,0)</f>
        <v>Bobby Russell</v>
      </c>
      <c r="P8528" s="9" t="str">
        <f>VLOOKUP('Consolidtaed Data'!$E1359,[1]Customers!$A:$B,2,0)</f>
        <v>Shawn Wallace</v>
      </c>
      <c r="Q8528" s="11">
        <f>WEEKDAY('Consolidtaed Data'!$F1359)</f>
        <v>5</v>
      </c>
      <c r="R8528" s="9">
        <f>MONTH('Consolidtaed Data'!$F1359)</f>
        <v>4</v>
      </c>
      <c r="S8528" s="9" t="str">
        <f>TEXT(Table3[[#This Row],[Purchase Date]],"MMMM")</f>
        <v>October</v>
      </c>
      <c r="T8528" s="9">
        <f>YEAR('Consolidtaed Data'!$F1359)</f>
        <v>2020</v>
      </c>
    </row>
    <row r="8529" spans="1:20" x14ac:dyDescent="0.3">
      <c r="A8529" s="9" t="s">
        <v>9555</v>
      </c>
      <c r="B8529" s="9" t="s">
        <v>490</v>
      </c>
      <c r="C8529" s="9" t="s">
        <v>45</v>
      </c>
      <c r="D8529" s="9" t="s">
        <v>272</v>
      </c>
      <c r="E8529" s="9" t="s">
        <v>1231</v>
      </c>
      <c r="F8529" s="12">
        <v>44479</v>
      </c>
      <c r="G8529" s="12" t="str">
        <f>VLOOKUP(Table3[[#This Row],[Product ID]],[1]Products!$A:$G,2,0)</f>
        <v>Product 79</v>
      </c>
      <c r="H8529" s="22">
        <v>2</v>
      </c>
      <c r="I8529" s="9">
        <f>VLOOKUP('Consolidtaed Data'!$B1811,[1]Products!$A:$G,4,0)</f>
        <v>556</v>
      </c>
      <c r="J8529" s="9">
        <f>VLOOKUP('Consolidtaed Data'!$B1811,[1]Products!$A:$G,3,0)</f>
        <v>395</v>
      </c>
      <c r="K8529" s="9">
        <f>'Consolidtaed Data'!$J1811*'Consolidtaed Data'!$H1811</f>
        <v>600</v>
      </c>
      <c r="L8529" s="9">
        <f>'Consolidtaed Data'!$I1811*'Consolidtaed Data'!$H1811</f>
        <v>870</v>
      </c>
      <c r="M8529" s="9">
        <f>'Consolidtaed Data'!$L1811-'Consolidtaed Data'!$K1811</f>
        <v>570</v>
      </c>
      <c r="N8529" s="9" t="str">
        <f>VLOOKUP('Consolidtaed Data'!$C1811,[1]Locations!$A:$O,2,0)</f>
        <v>Richmond</v>
      </c>
      <c r="O8529" s="9" t="str">
        <f>VLOOKUP('Consolidtaed Data'!$D1811,'[1]Sales People'!$A:$B,2,0)</f>
        <v>Roger Robertson</v>
      </c>
      <c r="P8529" s="9" t="str">
        <f>VLOOKUP('Consolidtaed Data'!$E1811,[1]Customers!$A:$B,2,0)</f>
        <v>Victor Marshall</v>
      </c>
      <c r="Q8529" s="11">
        <f>WEEKDAY('Consolidtaed Data'!$F1811)</f>
        <v>3</v>
      </c>
      <c r="R8529" s="9">
        <f>MONTH('Consolidtaed Data'!$F1811)</f>
        <v>5</v>
      </c>
      <c r="S8529" s="9" t="str">
        <f>TEXT(Table3[[#This Row],[Purchase Date]],"MMMM")</f>
        <v>October</v>
      </c>
      <c r="T8529" s="9">
        <f>YEAR('Consolidtaed Data'!$F1811)</f>
        <v>2020</v>
      </c>
    </row>
    <row r="8530" spans="1:20" x14ac:dyDescent="0.3">
      <c r="A8530" s="9" t="s">
        <v>9556</v>
      </c>
      <c r="B8530" s="9" t="s">
        <v>503</v>
      </c>
      <c r="C8530" s="9" t="s">
        <v>34</v>
      </c>
      <c r="D8530" s="9" t="s">
        <v>64</v>
      </c>
      <c r="E8530" s="9" t="s">
        <v>2017</v>
      </c>
      <c r="F8530" s="12">
        <v>44479</v>
      </c>
      <c r="G8530" s="12" t="str">
        <f>VLOOKUP(Table3[[#This Row],[Product ID]],[1]Products!$A:$G,2,0)</f>
        <v>Product 99</v>
      </c>
      <c r="H8530" s="22">
        <v>2</v>
      </c>
      <c r="I8530" s="9">
        <f>VLOOKUP('Consolidtaed Data'!$B1873,[1]Products!$A:$G,4,0)</f>
        <v>1635</v>
      </c>
      <c r="J8530" s="9">
        <f>VLOOKUP('Consolidtaed Data'!$B1873,[1]Products!$A:$G,3,0)</f>
        <v>1046</v>
      </c>
      <c r="K8530" s="9">
        <f>'Consolidtaed Data'!$J1873*'Consolidtaed Data'!$H1873</f>
        <v>1582</v>
      </c>
      <c r="L8530" s="9">
        <f>'Consolidtaed Data'!$I1873*'Consolidtaed Data'!$H1873</f>
        <v>3044</v>
      </c>
      <c r="M8530" s="9">
        <f>'Consolidtaed Data'!$L1873-'Consolidtaed Data'!$K1873</f>
        <v>486</v>
      </c>
      <c r="N8530" s="9" t="str">
        <f>VLOOKUP('Consolidtaed Data'!$C1873,[1]Locations!$A:$O,2,0)</f>
        <v>El Cajon</v>
      </c>
      <c r="O8530" s="9" t="str">
        <f>VLOOKUP('Consolidtaed Data'!$D1873,'[1]Sales People'!$A:$B,2,0)</f>
        <v>Jimmy Young</v>
      </c>
      <c r="P8530" s="9" t="str">
        <f>VLOOKUP('Consolidtaed Data'!$E1873,[1]Customers!$A:$B,2,0)</f>
        <v>Jerry Reed</v>
      </c>
      <c r="Q8530" s="11">
        <f>WEEKDAY('Consolidtaed Data'!$F1873)</f>
        <v>1</v>
      </c>
      <c r="R8530" s="9">
        <f>MONTH('Consolidtaed Data'!$F1873)</f>
        <v>5</v>
      </c>
      <c r="S8530" s="9" t="str">
        <f>TEXT(Table3[[#This Row],[Purchase Date]],"MMMM")</f>
        <v>October</v>
      </c>
      <c r="T8530" s="9">
        <f>YEAR('Consolidtaed Data'!$F1873)</f>
        <v>2020</v>
      </c>
    </row>
    <row r="8531" spans="1:20" x14ac:dyDescent="0.3">
      <c r="A8531" s="9" t="s">
        <v>9557</v>
      </c>
      <c r="B8531" s="9" t="s">
        <v>107</v>
      </c>
      <c r="C8531" s="9" t="s">
        <v>16</v>
      </c>
      <c r="D8531" s="9" t="s">
        <v>51</v>
      </c>
      <c r="E8531" s="9" t="s">
        <v>2303</v>
      </c>
      <c r="F8531" s="12">
        <v>44479</v>
      </c>
      <c r="G8531" s="12" t="str">
        <f>VLOOKUP(Table3[[#This Row],[Product ID]],[1]Products!$A:$G,2,0)</f>
        <v>Product 52</v>
      </c>
      <c r="H8531" s="22">
        <v>1</v>
      </c>
      <c r="I8531" s="9">
        <f>VLOOKUP('Consolidtaed Data'!$B1969,[1]Products!$A:$G,4,0)</f>
        <v>871</v>
      </c>
      <c r="J8531" s="9">
        <f>VLOOKUP('Consolidtaed Data'!$B1969,[1]Products!$A:$G,3,0)</f>
        <v>540</v>
      </c>
      <c r="K8531" s="9">
        <f>'Consolidtaed Data'!$J1969*'Consolidtaed Data'!$H1969</f>
        <v>1473</v>
      </c>
      <c r="L8531" s="9">
        <f>'Consolidtaed Data'!$I1969*'Consolidtaed Data'!$H1969</f>
        <v>2497</v>
      </c>
      <c r="M8531" s="9">
        <f>'Consolidtaed Data'!$L1969-'Consolidtaed Data'!$K1969</f>
        <v>782</v>
      </c>
      <c r="N8531" s="9" t="str">
        <f>VLOOKUP('Consolidtaed Data'!$C1969,[1]Locations!$A:$O,2,0)</f>
        <v>Santa Maria</v>
      </c>
      <c r="O8531" s="9" t="str">
        <f>VLOOKUP('Consolidtaed Data'!$D1969,'[1]Sales People'!$A:$B,2,0)</f>
        <v>Arthur Mccoy</v>
      </c>
      <c r="P8531" s="9" t="str">
        <f>VLOOKUP('Consolidtaed Data'!$E1969,[1]Customers!$A:$B,2,0)</f>
        <v>Chris Fuller</v>
      </c>
      <c r="Q8531" s="11">
        <f>WEEKDAY('Consolidtaed Data'!$F1969)</f>
        <v>1</v>
      </c>
      <c r="R8531" s="9">
        <f>MONTH('Consolidtaed Data'!$F1969)</f>
        <v>5</v>
      </c>
      <c r="S8531" s="9" t="str">
        <f>TEXT(Table3[[#This Row],[Purchase Date]],"MMMM")</f>
        <v>October</v>
      </c>
      <c r="T8531" s="9">
        <f>YEAR('Consolidtaed Data'!$F1969)</f>
        <v>2020</v>
      </c>
    </row>
    <row r="8532" spans="1:20" x14ac:dyDescent="0.3">
      <c r="A8532" s="9" t="s">
        <v>9558</v>
      </c>
      <c r="B8532" s="9" t="s">
        <v>429</v>
      </c>
      <c r="C8532" s="9" t="s">
        <v>82</v>
      </c>
      <c r="D8532" s="9" t="s">
        <v>46</v>
      </c>
      <c r="E8532" s="9" t="s">
        <v>1314</v>
      </c>
      <c r="F8532" s="12">
        <v>44479</v>
      </c>
      <c r="G8532" s="12" t="str">
        <f>VLOOKUP(Table3[[#This Row],[Product ID]],[1]Products!$A:$G,2,0)</f>
        <v>Product 87</v>
      </c>
      <c r="H8532" s="22">
        <v>1</v>
      </c>
      <c r="I8532" s="9">
        <f>VLOOKUP('Consolidtaed Data'!$B2009,[1]Products!$A:$G,4,0)</f>
        <v>217</v>
      </c>
      <c r="J8532" s="9">
        <f>VLOOKUP('Consolidtaed Data'!$B2009,[1]Products!$A:$G,3,0)</f>
        <v>171</v>
      </c>
      <c r="K8532" s="9">
        <f>'Consolidtaed Data'!$J2009*'Consolidtaed Data'!$H2009</f>
        <v>540</v>
      </c>
      <c r="L8532" s="9">
        <f>'Consolidtaed Data'!$I2009*'Consolidtaed Data'!$H2009</f>
        <v>871</v>
      </c>
      <c r="M8532" s="9">
        <f>'Consolidtaed Data'!$L2009-'Consolidtaed Data'!$K2009</f>
        <v>78</v>
      </c>
      <c r="N8532" s="9" t="str">
        <f>VLOOKUP('Consolidtaed Data'!$C2009,[1]Locations!$A:$O,2,0)</f>
        <v>East Los Angeles</v>
      </c>
      <c r="O8532" s="9" t="str">
        <f>VLOOKUP('Consolidtaed Data'!$D2009,'[1]Sales People'!$A:$B,2,0)</f>
        <v>Christopher Tucker</v>
      </c>
      <c r="P8532" s="9" t="str">
        <f>VLOOKUP('Consolidtaed Data'!$E2009,[1]Customers!$A:$B,2,0)</f>
        <v>Ryan Taylor</v>
      </c>
      <c r="Q8532" s="11">
        <f>WEEKDAY('Consolidtaed Data'!$F2009)</f>
        <v>4</v>
      </c>
      <c r="R8532" s="9">
        <f>MONTH('Consolidtaed Data'!$F2009)</f>
        <v>5</v>
      </c>
      <c r="S8532" s="9" t="str">
        <f>TEXT(Table3[[#This Row],[Purchase Date]],"MMMM")</f>
        <v>October</v>
      </c>
      <c r="T8532" s="9">
        <f>YEAR('Consolidtaed Data'!$F2009)</f>
        <v>2020</v>
      </c>
    </row>
    <row r="8533" spans="1:20" x14ac:dyDescent="0.3">
      <c r="A8533" s="9" t="s">
        <v>9559</v>
      </c>
      <c r="B8533" s="9" t="s">
        <v>582</v>
      </c>
      <c r="C8533" s="9" t="s">
        <v>140</v>
      </c>
      <c r="D8533" s="9" t="s">
        <v>161</v>
      </c>
      <c r="E8533" s="9" t="s">
        <v>669</v>
      </c>
      <c r="F8533" s="12">
        <v>44479</v>
      </c>
      <c r="G8533" s="12" t="str">
        <f>VLOOKUP(Table3[[#This Row],[Product ID]],[1]Products!$A:$G,2,0)</f>
        <v>Product 58</v>
      </c>
      <c r="H8533" s="22">
        <v>1</v>
      </c>
      <c r="I8533" s="9">
        <f>VLOOKUP('Consolidtaed Data'!$B2012,[1]Products!$A:$G,4,0)</f>
        <v>1338</v>
      </c>
      <c r="J8533" s="9">
        <f>VLOOKUP('Consolidtaed Data'!$B2012,[1]Products!$A:$G,3,0)</f>
        <v>682</v>
      </c>
      <c r="K8533" s="9">
        <f>'Consolidtaed Data'!$J2012*'Consolidtaed Data'!$H2012</f>
        <v>7108</v>
      </c>
      <c r="L8533" s="9">
        <f>'Consolidtaed Data'!$I2012*'Consolidtaed Data'!$H2012</f>
        <v>8564</v>
      </c>
      <c r="M8533" s="9">
        <f>'Consolidtaed Data'!$L2012-'Consolidtaed Data'!$K2012</f>
        <v>420</v>
      </c>
      <c r="N8533" s="9" t="str">
        <f>VLOOKUP('Consolidtaed Data'!$C2012,[1]Locations!$A:$O,2,0)</f>
        <v>El Monte</v>
      </c>
      <c r="O8533" s="9" t="str">
        <f>VLOOKUP('Consolidtaed Data'!$D2012,'[1]Sales People'!$A:$B,2,0)</f>
        <v>Arthur Mccoy</v>
      </c>
      <c r="P8533" s="9" t="str">
        <f>VLOOKUP('Consolidtaed Data'!$E2012,[1]Customers!$A:$B,2,0)</f>
        <v>Juan Cruz</v>
      </c>
      <c r="Q8533" s="11">
        <f>WEEKDAY('Consolidtaed Data'!$F2012)</f>
        <v>4</v>
      </c>
      <c r="R8533" s="9">
        <f>MONTH('Consolidtaed Data'!$F2012)</f>
        <v>5</v>
      </c>
      <c r="S8533" s="9" t="str">
        <f>TEXT(Table3[[#This Row],[Purchase Date]],"MMMM")</f>
        <v>October</v>
      </c>
      <c r="T8533" s="9">
        <f>YEAR('Consolidtaed Data'!$F2012)</f>
        <v>2020</v>
      </c>
    </row>
    <row r="8534" spans="1:20" x14ac:dyDescent="0.3">
      <c r="A8534" s="9" t="s">
        <v>9560</v>
      </c>
      <c r="B8534" s="9" t="s">
        <v>529</v>
      </c>
      <c r="C8534" s="9" t="s">
        <v>165</v>
      </c>
      <c r="D8534" s="9" t="s">
        <v>174</v>
      </c>
      <c r="E8534" s="9" t="s">
        <v>1489</v>
      </c>
      <c r="F8534" s="12">
        <v>44479</v>
      </c>
      <c r="G8534" s="12" t="str">
        <f>VLOOKUP(Table3[[#This Row],[Product ID]],[1]Products!$A:$G,2,0)</f>
        <v>Product 56</v>
      </c>
      <c r="H8534" s="22">
        <v>3</v>
      </c>
      <c r="I8534" s="9">
        <f>VLOOKUP('Consolidtaed Data'!$B2581,[1]Products!$A:$G,4,0)</f>
        <v>1708</v>
      </c>
      <c r="J8534" s="9">
        <f>VLOOKUP('Consolidtaed Data'!$B2581,[1]Products!$A:$G,3,0)</f>
        <v>871</v>
      </c>
      <c r="K8534" s="9">
        <f>'Consolidtaed Data'!$J2581*'Consolidtaed Data'!$H2581</f>
        <v>387</v>
      </c>
      <c r="L8534" s="9">
        <f>'Consolidtaed Data'!$I2581*'Consolidtaed Data'!$H2581</f>
        <v>667</v>
      </c>
      <c r="M8534" s="9">
        <f>'Consolidtaed Data'!$L2581-'Consolidtaed Data'!$K2581</f>
        <v>2511</v>
      </c>
      <c r="N8534" s="9" t="str">
        <f>VLOOKUP('Consolidtaed Data'!$C2581,[1]Locations!$A:$O,2,0)</f>
        <v>Inglewood</v>
      </c>
      <c r="O8534" s="9" t="str">
        <f>VLOOKUP('Consolidtaed Data'!$D2581,'[1]Sales People'!$A:$B,2,0)</f>
        <v>Carl Hall</v>
      </c>
      <c r="P8534" s="9" t="str">
        <f>VLOOKUP('Consolidtaed Data'!$E2581,[1]Customers!$A:$B,2,0)</f>
        <v>Wayne Johnson</v>
      </c>
      <c r="Q8534" s="11">
        <f>WEEKDAY('Consolidtaed Data'!$F2581)</f>
        <v>3</v>
      </c>
      <c r="R8534" s="9">
        <f>MONTH('Consolidtaed Data'!$F2581)</f>
        <v>7</v>
      </c>
      <c r="S8534" s="9" t="str">
        <f>TEXT(Table3[[#This Row],[Purchase Date]],"MMMM")</f>
        <v>October</v>
      </c>
      <c r="T8534" s="9">
        <f>YEAR('Consolidtaed Data'!$F2581)</f>
        <v>2020</v>
      </c>
    </row>
    <row r="8535" spans="1:20" x14ac:dyDescent="0.3">
      <c r="A8535" s="9" t="s">
        <v>9561</v>
      </c>
      <c r="B8535" s="9" t="s">
        <v>580</v>
      </c>
      <c r="C8535" s="9" t="s">
        <v>34</v>
      </c>
      <c r="D8535" s="9" t="s">
        <v>329</v>
      </c>
      <c r="E8535" s="9" t="s">
        <v>1568</v>
      </c>
      <c r="F8535" s="12">
        <v>44479</v>
      </c>
      <c r="G8535" s="12" t="str">
        <f>VLOOKUP(Table3[[#This Row],[Product ID]],[1]Products!$A:$G,2,0)</f>
        <v>Product 1</v>
      </c>
      <c r="H8535" s="22">
        <v>1</v>
      </c>
      <c r="I8535" s="9">
        <f>VLOOKUP('Consolidtaed Data'!$B3310,[1]Products!$A:$G,4,0)</f>
        <v>378</v>
      </c>
      <c r="J8535" s="9">
        <f>VLOOKUP('Consolidtaed Data'!$B3310,[1]Products!$A:$G,3,0)</f>
        <v>291</v>
      </c>
      <c r="K8535" s="9">
        <f>'Consolidtaed Data'!$J3310*'Consolidtaed Data'!$H3310</f>
        <v>1168</v>
      </c>
      <c r="L8535" s="9">
        <f>'Consolidtaed Data'!$I3310*'Consolidtaed Data'!$H3310</f>
        <v>1826</v>
      </c>
      <c r="M8535" s="9">
        <f>'Consolidtaed Data'!$L3310-'Consolidtaed Data'!$K3310</f>
        <v>383</v>
      </c>
      <c r="N8535" s="9" t="str">
        <f>VLOOKUP('Consolidtaed Data'!$C3310,[1]Locations!$A:$O,2,0)</f>
        <v>Fullerton</v>
      </c>
      <c r="O8535" s="9" t="str">
        <f>VLOOKUP('Consolidtaed Data'!$D3310,'[1]Sales People'!$A:$B,2,0)</f>
        <v>Larry Marshall</v>
      </c>
      <c r="P8535" s="9" t="str">
        <f>VLOOKUP('Consolidtaed Data'!$E3310,[1]Customers!$A:$B,2,0)</f>
        <v>Andrew Reynolds</v>
      </c>
      <c r="Q8535" s="11">
        <f>WEEKDAY('Consolidtaed Data'!$F3310)</f>
        <v>3</v>
      </c>
      <c r="R8535" s="9">
        <f>MONTH('Consolidtaed Data'!$F3310)</f>
        <v>9</v>
      </c>
      <c r="S8535" s="9" t="str">
        <f>TEXT(Table3[[#This Row],[Purchase Date]],"MMMM")</f>
        <v>October</v>
      </c>
      <c r="T8535" s="9">
        <f>YEAR('Consolidtaed Data'!$F3310)</f>
        <v>2020</v>
      </c>
    </row>
    <row r="8536" spans="1:20" x14ac:dyDescent="0.3">
      <c r="A8536" s="9" t="s">
        <v>9562</v>
      </c>
      <c r="B8536" s="9" t="s">
        <v>103</v>
      </c>
      <c r="C8536" s="9" t="s">
        <v>25</v>
      </c>
      <c r="D8536" s="9" t="s">
        <v>80</v>
      </c>
      <c r="E8536" s="9" t="s">
        <v>1620</v>
      </c>
      <c r="F8536" s="12">
        <v>44479</v>
      </c>
      <c r="G8536" s="12" t="str">
        <f>VLOOKUP(Table3[[#This Row],[Product ID]],[1]Products!$A:$G,2,0)</f>
        <v>Product 44</v>
      </c>
      <c r="H8536" s="22">
        <v>1</v>
      </c>
      <c r="I8536" s="9">
        <f>VLOOKUP('Consolidtaed Data'!$B3537,[1]Products!$A:$G,4,0)</f>
        <v>2283</v>
      </c>
      <c r="J8536" s="9">
        <f>VLOOKUP('Consolidtaed Data'!$B3537,[1]Products!$A:$G,3,0)</f>
        <v>1484</v>
      </c>
      <c r="K8536" s="9">
        <f>'Consolidtaed Data'!$J3537*'Consolidtaed Data'!$H3537</f>
        <v>200</v>
      </c>
      <c r="L8536" s="9">
        <f>'Consolidtaed Data'!$I3537*'Consolidtaed Data'!$H3537</f>
        <v>290</v>
      </c>
      <c r="M8536" s="9">
        <f>'Consolidtaed Data'!$L3537-'Consolidtaed Data'!$K3537</f>
        <v>1797</v>
      </c>
      <c r="N8536" s="9" t="str">
        <f>VLOOKUP('Consolidtaed Data'!$C3537,[1]Locations!$A:$O,2,0)</f>
        <v>Pasadena</v>
      </c>
      <c r="O8536" s="9" t="str">
        <f>VLOOKUP('Consolidtaed Data'!$D3537,'[1]Sales People'!$A:$B,2,0)</f>
        <v>Roger Robertson</v>
      </c>
      <c r="P8536" s="9" t="str">
        <f>VLOOKUP('Consolidtaed Data'!$E3537,[1]Customers!$A:$B,2,0)</f>
        <v>Jonathan Hawkins</v>
      </c>
      <c r="Q8536" s="11">
        <f>WEEKDAY('Consolidtaed Data'!$F3537)</f>
        <v>3</v>
      </c>
      <c r="R8536" s="9">
        <f>MONTH('Consolidtaed Data'!$F3537)</f>
        <v>9</v>
      </c>
      <c r="S8536" s="9" t="str">
        <f>TEXT(Table3[[#This Row],[Purchase Date]],"MMMM")</f>
        <v>October</v>
      </c>
      <c r="T8536" s="9">
        <f>YEAR('Consolidtaed Data'!$F3537)</f>
        <v>2020</v>
      </c>
    </row>
    <row r="8537" spans="1:20" x14ac:dyDescent="0.3">
      <c r="A8537" s="9" t="s">
        <v>9563</v>
      </c>
      <c r="B8537" s="9" t="s">
        <v>230</v>
      </c>
      <c r="C8537" s="9" t="s">
        <v>55</v>
      </c>
      <c r="D8537" s="9" t="s">
        <v>174</v>
      </c>
      <c r="E8537" s="9" t="s">
        <v>1027</v>
      </c>
      <c r="F8537" s="12">
        <v>44480</v>
      </c>
      <c r="G8537" s="12" t="str">
        <f>VLOOKUP(Table3[[#This Row],[Product ID]],[1]Products!$A:$G,2,0)</f>
        <v>Product 31</v>
      </c>
      <c r="H8537" s="22">
        <v>3</v>
      </c>
      <c r="I8537" s="9">
        <f>VLOOKUP('Consolidtaed Data'!$B390,[1]Products!$A:$G,4,0)</f>
        <v>2396</v>
      </c>
      <c r="J8537" s="9">
        <f>VLOOKUP('Consolidtaed Data'!$B390,[1]Products!$A:$G,3,0)</f>
        <v>1965</v>
      </c>
      <c r="K8537" s="9">
        <f>'Consolidtaed Data'!$J390*'Consolidtaed Data'!$H390</f>
        <v>624</v>
      </c>
      <c r="L8537" s="9">
        <f>'Consolidtaed Data'!$I390*'Consolidtaed Data'!$H390</f>
        <v>945</v>
      </c>
      <c r="M8537" s="9">
        <f>'Consolidtaed Data'!$L390-'Consolidtaed Data'!$K390</f>
        <v>78</v>
      </c>
      <c r="N8537" s="9" t="str">
        <f>VLOOKUP('Consolidtaed Data'!$C390,[1]Locations!$A:$O,2,0)</f>
        <v>Riverside</v>
      </c>
      <c r="O8537" s="9" t="str">
        <f>VLOOKUP('Consolidtaed Data'!$D390,'[1]Sales People'!$A:$B,2,0)</f>
        <v>Scott Mason</v>
      </c>
      <c r="P8537" s="9" t="str">
        <f>VLOOKUP('Consolidtaed Data'!$E390,[1]Customers!$A:$B,2,0)</f>
        <v>Jeremy Rice</v>
      </c>
      <c r="Q8537" s="11">
        <f>WEEKDAY('Consolidtaed Data'!$F390)</f>
        <v>2</v>
      </c>
      <c r="R8537" s="9">
        <f>MONTH('Consolidtaed Data'!$F390)</f>
        <v>1</v>
      </c>
      <c r="S8537" s="9" t="str">
        <f>TEXT(Table3[[#This Row],[Purchase Date]],"MMMM")</f>
        <v>October</v>
      </c>
      <c r="T8537" s="9">
        <f>YEAR('Consolidtaed Data'!$F390)</f>
        <v>2020</v>
      </c>
    </row>
    <row r="8538" spans="1:20" x14ac:dyDescent="0.3">
      <c r="A8538" s="9" t="s">
        <v>9564</v>
      </c>
      <c r="B8538" s="9" t="s">
        <v>62</v>
      </c>
      <c r="C8538" s="9" t="s">
        <v>231</v>
      </c>
      <c r="D8538" s="9" t="s">
        <v>326</v>
      </c>
      <c r="E8538" s="9" t="s">
        <v>814</v>
      </c>
      <c r="F8538" s="12">
        <v>44480</v>
      </c>
      <c r="G8538" s="12" t="str">
        <f>VLOOKUP(Table3[[#This Row],[Product ID]],[1]Products!$A:$G,2,0)</f>
        <v>Product 17</v>
      </c>
      <c r="H8538" s="22">
        <v>4</v>
      </c>
      <c r="I8538" s="9">
        <f>VLOOKUP('Consolidtaed Data'!$B428,[1]Products!$A:$G,4,0)</f>
        <v>2141</v>
      </c>
      <c r="J8538" s="9">
        <f>VLOOKUP('Consolidtaed Data'!$B428,[1]Products!$A:$G,3,0)</f>
        <v>1777</v>
      </c>
      <c r="K8538" s="9">
        <f>'Consolidtaed Data'!$J428*'Consolidtaed Data'!$H428</f>
        <v>1184</v>
      </c>
      <c r="L8538" s="9">
        <f>'Consolidtaed Data'!$I428*'Consolidtaed Data'!$H428</f>
        <v>2008</v>
      </c>
      <c r="M8538" s="9">
        <f>'Consolidtaed Data'!$L428-'Consolidtaed Data'!$K428</f>
        <v>383</v>
      </c>
      <c r="N8538" s="9" t="str">
        <f>VLOOKUP('Consolidtaed Data'!$C428,[1]Locations!$A:$O,2,0)</f>
        <v>Santa Maria</v>
      </c>
      <c r="O8538" s="9" t="str">
        <f>VLOOKUP('Consolidtaed Data'!$D428,'[1]Sales People'!$A:$B,2,0)</f>
        <v>Jimmy Young</v>
      </c>
      <c r="P8538" s="9" t="str">
        <f>VLOOKUP('Consolidtaed Data'!$E428,[1]Customers!$A:$B,2,0)</f>
        <v>Peter Boyd</v>
      </c>
      <c r="Q8538" s="11">
        <f>WEEKDAY('Consolidtaed Data'!$F428)</f>
        <v>6</v>
      </c>
      <c r="R8538" s="9">
        <f>MONTH('Consolidtaed Data'!$F428)</f>
        <v>1</v>
      </c>
      <c r="S8538" s="9" t="str">
        <f>TEXT(Table3[[#This Row],[Purchase Date]],"MMMM")</f>
        <v>October</v>
      </c>
      <c r="T8538" s="9">
        <f>YEAR('Consolidtaed Data'!$F428)</f>
        <v>2020</v>
      </c>
    </row>
    <row r="8539" spans="1:20" x14ac:dyDescent="0.3">
      <c r="A8539" s="9" t="s">
        <v>9565</v>
      </c>
      <c r="B8539" s="9" t="s">
        <v>443</v>
      </c>
      <c r="C8539" s="9" t="s">
        <v>169</v>
      </c>
      <c r="D8539" s="9" t="s">
        <v>143</v>
      </c>
      <c r="E8539" s="9" t="s">
        <v>631</v>
      </c>
      <c r="F8539" s="12">
        <v>44480</v>
      </c>
      <c r="G8539" s="12" t="str">
        <f>VLOOKUP(Table3[[#This Row],[Product ID]],[1]Products!$A:$G,2,0)</f>
        <v>Product 61</v>
      </c>
      <c r="H8539" s="22">
        <v>3</v>
      </c>
      <c r="I8539" s="9">
        <f>VLOOKUP('Consolidtaed Data'!$B680,[1]Products!$A:$G,4,0)</f>
        <v>2294</v>
      </c>
      <c r="J8539" s="9">
        <f>VLOOKUP('Consolidtaed Data'!$B680,[1]Products!$A:$G,3,0)</f>
        <v>1399</v>
      </c>
      <c r="K8539" s="9">
        <f>'Consolidtaed Data'!$J680*'Consolidtaed Data'!$H680</f>
        <v>1054</v>
      </c>
      <c r="L8539" s="9">
        <f>'Consolidtaed Data'!$I680*'Consolidtaed Data'!$H680</f>
        <v>1405</v>
      </c>
      <c r="M8539" s="9">
        <f>'Consolidtaed Data'!$L680-'Consolidtaed Data'!$K680</f>
        <v>107</v>
      </c>
      <c r="N8539" s="9" t="str">
        <f>VLOOKUP('Consolidtaed Data'!$C680,[1]Locations!$A:$O,2,0)</f>
        <v>Chula Vista</v>
      </c>
      <c r="O8539" s="9" t="str">
        <f>VLOOKUP('Consolidtaed Data'!$D680,'[1]Sales People'!$A:$B,2,0)</f>
        <v>Joe Sims</v>
      </c>
      <c r="P8539" s="9" t="str">
        <f>VLOOKUP('Consolidtaed Data'!$E680,[1]Customers!$A:$B,2,0)</f>
        <v>Adam Myers</v>
      </c>
      <c r="Q8539" s="11">
        <f>WEEKDAY('Consolidtaed Data'!$F680)</f>
        <v>2</v>
      </c>
      <c r="R8539" s="9">
        <f>MONTH('Consolidtaed Data'!$F680)</f>
        <v>2</v>
      </c>
      <c r="S8539" s="9" t="str">
        <f>TEXT(Table3[[#This Row],[Purchase Date]],"MMMM")</f>
        <v>October</v>
      </c>
      <c r="T8539" s="9">
        <f>YEAR('Consolidtaed Data'!$F680)</f>
        <v>2020</v>
      </c>
    </row>
    <row r="8540" spans="1:20" x14ac:dyDescent="0.3">
      <c r="A8540" s="9" t="s">
        <v>9566</v>
      </c>
      <c r="B8540" s="9" t="s">
        <v>177</v>
      </c>
      <c r="C8540" s="9" t="s">
        <v>412</v>
      </c>
      <c r="D8540" s="9" t="s">
        <v>174</v>
      </c>
      <c r="E8540" s="9" t="s">
        <v>1207</v>
      </c>
      <c r="F8540" s="12">
        <v>44480</v>
      </c>
      <c r="G8540" s="12" t="str">
        <f>VLOOKUP(Table3[[#This Row],[Product ID]],[1]Products!$A:$G,2,0)</f>
        <v>Product 5</v>
      </c>
      <c r="H8540" s="22">
        <v>1</v>
      </c>
      <c r="I8540" s="9">
        <f>VLOOKUP('Consolidtaed Data'!$B1667,[1]Products!$A:$G,4,0)</f>
        <v>1367</v>
      </c>
      <c r="J8540" s="9">
        <f>VLOOKUP('Consolidtaed Data'!$B1667,[1]Products!$A:$G,3,0)</f>
        <v>984</v>
      </c>
      <c r="K8540" s="9">
        <f>'Consolidtaed Data'!$J1667*'Consolidtaed Data'!$H1667</f>
        <v>3936</v>
      </c>
      <c r="L8540" s="9">
        <f>'Consolidtaed Data'!$I1667*'Consolidtaed Data'!$H1667</f>
        <v>5468</v>
      </c>
      <c r="M8540" s="9">
        <f>'Consolidtaed Data'!$L1667-'Consolidtaed Data'!$K1667</f>
        <v>612</v>
      </c>
      <c r="N8540" s="9" t="str">
        <f>VLOOKUP('Consolidtaed Data'!$C1667,[1]Locations!$A:$O,2,0)</f>
        <v>Pomona</v>
      </c>
      <c r="O8540" s="9" t="str">
        <f>VLOOKUP('Consolidtaed Data'!$D1667,'[1]Sales People'!$A:$B,2,0)</f>
        <v>Brian Hansen</v>
      </c>
      <c r="P8540" s="9" t="str">
        <f>VLOOKUP('Consolidtaed Data'!$E1667,[1]Customers!$A:$B,2,0)</f>
        <v>Matthew Phillips</v>
      </c>
      <c r="Q8540" s="11">
        <f>WEEKDAY('Consolidtaed Data'!$F1667)</f>
        <v>6</v>
      </c>
      <c r="R8540" s="9">
        <f>MONTH('Consolidtaed Data'!$F1667)</f>
        <v>5</v>
      </c>
      <c r="S8540" s="9" t="str">
        <f>TEXT(Table3[[#This Row],[Purchase Date]],"MMMM")</f>
        <v>October</v>
      </c>
      <c r="T8540" s="9">
        <f>YEAR('Consolidtaed Data'!$F1667)</f>
        <v>2020</v>
      </c>
    </row>
    <row r="8541" spans="1:20" x14ac:dyDescent="0.3">
      <c r="A8541" s="9" t="s">
        <v>9567</v>
      </c>
      <c r="B8541" s="9" t="s">
        <v>549</v>
      </c>
      <c r="C8541" s="9" t="s">
        <v>86</v>
      </c>
      <c r="D8541" s="9" t="s">
        <v>143</v>
      </c>
      <c r="E8541" s="9" t="s">
        <v>232</v>
      </c>
      <c r="F8541" s="12">
        <v>44480</v>
      </c>
      <c r="G8541" s="12" t="str">
        <f>VLOOKUP(Table3[[#This Row],[Product ID]],[1]Products!$A:$G,2,0)</f>
        <v>Product 10</v>
      </c>
      <c r="H8541" s="22">
        <v>1</v>
      </c>
      <c r="I8541" s="9">
        <f>VLOOKUP('Consolidtaed Data'!$B2634,[1]Products!$A:$G,4,0)</f>
        <v>1338</v>
      </c>
      <c r="J8541" s="9">
        <f>VLOOKUP('Consolidtaed Data'!$B2634,[1]Products!$A:$G,3,0)</f>
        <v>682</v>
      </c>
      <c r="K8541" s="9">
        <f>'Consolidtaed Data'!$J2634*'Consolidtaed Data'!$H2634</f>
        <v>1965</v>
      </c>
      <c r="L8541" s="9">
        <f>'Consolidtaed Data'!$I2634*'Consolidtaed Data'!$H2634</f>
        <v>2396</v>
      </c>
      <c r="M8541" s="9">
        <f>'Consolidtaed Data'!$L2634-'Consolidtaed Data'!$K2634</f>
        <v>972</v>
      </c>
      <c r="N8541" s="9" t="str">
        <f>VLOOKUP('Consolidtaed Data'!$C2634,[1]Locations!$A:$O,2,0)</f>
        <v>Modesto</v>
      </c>
      <c r="O8541" s="9" t="str">
        <f>VLOOKUP('Consolidtaed Data'!$D2634,'[1]Sales People'!$A:$B,2,0)</f>
        <v>Robert Reed</v>
      </c>
      <c r="P8541" s="9" t="str">
        <f>VLOOKUP('Consolidtaed Data'!$E2634,[1]Customers!$A:$B,2,0)</f>
        <v>Fred Bryant</v>
      </c>
      <c r="Q8541" s="11">
        <f>WEEKDAY('Consolidtaed Data'!$F2634)</f>
        <v>7</v>
      </c>
      <c r="R8541" s="9">
        <f>MONTH('Consolidtaed Data'!$F2634)</f>
        <v>7</v>
      </c>
      <c r="S8541" s="9" t="str">
        <f>TEXT(Table3[[#This Row],[Purchase Date]],"MMMM")</f>
        <v>October</v>
      </c>
      <c r="T8541" s="9">
        <f>YEAR('Consolidtaed Data'!$F2634)</f>
        <v>2020</v>
      </c>
    </row>
    <row r="8542" spans="1:20" x14ac:dyDescent="0.3">
      <c r="A8542" s="9" t="s">
        <v>9568</v>
      </c>
      <c r="B8542" s="9" t="s">
        <v>477</v>
      </c>
      <c r="C8542" s="9" t="s">
        <v>458</v>
      </c>
      <c r="D8542" s="9" t="s">
        <v>149</v>
      </c>
      <c r="E8542" s="9" t="s">
        <v>1034</v>
      </c>
      <c r="F8542" s="12">
        <v>44480</v>
      </c>
      <c r="G8542" s="12" t="str">
        <f>VLOOKUP(Table3[[#This Row],[Product ID]],[1]Products!$A:$G,2,0)</f>
        <v>Product 46</v>
      </c>
      <c r="H8542" s="22">
        <v>4</v>
      </c>
      <c r="I8542" s="9">
        <f>VLOOKUP('Consolidtaed Data'!$B2970,[1]Products!$A:$G,4,0)</f>
        <v>1566</v>
      </c>
      <c r="J8542" s="9">
        <f>VLOOKUP('Consolidtaed Data'!$B2970,[1]Products!$A:$G,3,0)</f>
        <v>1190</v>
      </c>
      <c r="K8542" s="9">
        <f>'Consolidtaed Data'!$J2970*'Consolidtaed Data'!$H2970</f>
        <v>1366</v>
      </c>
      <c r="L8542" s="9">
        <f>'Consolidtaed Data'!$I2970*'Consolidtaed Data'!$H2970</f>
        <v>2238</v>
      </c>
      <c r="M8542" s="9">
        <f>'Consolidtaed Data'!$L2970-'Consolidtaed Data'!$K2970</f>
        <v>1056</v>
      </c>
      <c r="N8542" s="9" t="str">
        <f>VLOOKUP('Consolidtaed Data'!$C2970,[1]Locations!$A:$O,2,0)</f>
        <v>Fairfield</v>
      </c>
      <c r="O8542" s="9" t="str">
        <f>VLOOKUP('Consolidtaed Data'!$D2970,'[1]Sales People'!$A:$B,2,0)</f>
        <v>Henry Nelson</v>
      </c>
      <c r="P8542" s="9" t="str">
        <f>VLOOKUP('Consolidtaed Data'!$E2970,[1]Customers!$A:$B,2,0)</f>
        <v>Adam Myers</v>
      </c>
      <c r="Q8542" s="11">
        <f>WEEKDAY('Consolidtaed Data'!$F2970)</f>
        <v>4</v>
      </c>
      <c r="R8542" s="9">
        <f>MONTH('Consolidtaed Data'!$F2970)</f>
        <v>8</v>
      </c>
      <c r="S8542" s="9" t="str">
        <f>TEXT(Table3[[#This Row],[Purchase Date]],"MMMM")</f>
        <v>October</v>
      </c>
      <c r="T8542" s="9">
        <f>YEAR('Consolidtaed Data'!$F2970)</f>
        <v>2020</v>
      </c>
    </row>
    <row r="8543" spans="1:20" x14ac:dyDescent="0.3">
      <c r="A8543" s="9" t="s">
        <v>9569</v>
      </c>
      <c r="B8543" s="9" t="s">
        <v>338</v>
      </c>
      <c r="C8543" s="9" t="s">
        <v>635</v>
      </c>
      <c r="D8543" s="9" t="s">
        <v>51</v>
      </c>
      <c r="E8543" s="9" t="s">
        <v>807</v>
      </c>
      <c r="F8543" s="12">
        <v>44480</v>
      </c>
      <c r="G8543" s="12" t="str">
        <f>VLOOKUP(Table3[[#This Row],[Product ID]],[1]Products!$A:$G,2,0)</f>
        <v>Product 95</v>
      </c>
      <c r="H8543" s="22">
        <v>1</v>
      </c>
      <c r="I8543" s="9">
        <f>VLOOKUP('Consolidtaed Data'!$B3181,[1]Products!$A:$G,4,0)</f>
        <v>871</v>
      </c>
      <c r="J8543" s="9">
        <f>VLOOKUP('Consolidtaed Data'!$B3181,[1]Products!$A:$G,3,0)</f>
        <v>540</v>
      </c>
      <c r="K8543" s="9">
        <f>'Consolidtaed Data'!$J3181*'Consolidtaed Data'!$H3181</f>
        <v>3885</v>
      </c>
      <c r="L8543" s="9">
        <f>'Consolidtaed Data'!$I3181*'Consolidtaed Data'!$H3181</f>
        <v>4917</v>
      </c>
      <c r="M8543" s="9">
        <f>'Consolidtaed Data'!$L3181-'Consolidtaed Data'!$K3181</f>
        <v>658</v>
      </c>
      <c r="N8543" s="9" t="str">
        <f>VLOOKUP('Consolidtaed Data'!$C3181,[1]Locations!$A:$O,2,0)</f>
        <v>Simi Valley</v>
      </c>
      <c r="O8543" s="9" t="str">
        <f>VLOOKUP('Consolidtaed Data'!$D3181,'[1]Sales People'!$A:$B,2,0)</f>
        <v>Roger Ramos</v>
      </c>
      <c r="P8543" s="9" t="str">
        <f>VLOOKUP('Consolidtaed Data'!$E3181,[1]Customers!$A:$B,2,0)</f>
        <v>Ernest Fox</v>
      </c>
      <c r="Q8543" s="11">
        <f>WEEKDAY('Consolidtaed Data'!$F3181)</f>
        <v>7</v>
      </c>
      <c r="R8543" s="9">
        <f>MONTH('Consolidtaed Data'!$F3181)</f>
        <v>8</v>
      </c>
      <c r="S8543" s="9" t="str">
        <f>TEXT(Table3[[#This Row],[Purchase Date]],"MMMM")</f>
        <v>October</v>
      </c>
      <c r="T8543" s="9">
        <f>YEAR('Consolidtaed Data'!$F3181)</f>
        <v>2020</v>
      </c>
    </row>
    <row r="8544" spans="1:20" x14ac:dyDescent="0.3">
      <c r="A8544" s="9" t="s">
        <v>9570</v>
      </c>
      <c r="B8544" s="9" t="s">
        <v>418</v>
      </c>
      <c r="C8544" s="9" t="s">
        <v>45</v>
      </c>
      <c r="D8544" s="9" t="s">
        <v>174</v>
      </c>
      <c r="E8544" s="9" t="s">
        <v>250</v>
      </c>
      <c r="F8544" s="12">
        <v>44480</v>
      </c>
      <c r="G8544" s="12" t="str">
        <f>VLOOKUP(Table3[[#This Row],[Product ID]],[1]Products!$A:$G,2,0)</f>
        <v>Product 82</v>
      </c>
      <c r="H8544" s="22">
        <v>1</v>
      </c>
      <c r="I8544" s="9">
        <f>VLOOKUP('Consolidtaed Data'!$B3246,[1]Products!$A:$G,4,0)</f>
        <v>684</v>
      </c>
      <c r="J8544" s="9">
        <f>VLOOKUP('Consolidtaed Data'!$B3246,[1]Products!$A:$G,3,0)</f>
        <v>561</v>
      </c>
      <c r="K8544" s="9">
        <f>'Consolidtaed Data'!$J3246*'Consolidtaed Data'!$H3246</f>
        <v>4176</v>
      </c>
      <c r="L8544" s="9">
        <f>'Consolidtaed Data'!$I3246*'Consolidtaed Data'!$H3246</f>
        <v>7596</v>
      </c>
      <c r="M8544" s="9">
        <f>'Consolidtaed Data'!$L3246-'Consolidtaed Data'!$K3246</f>
        <v>64</v>
      </c>
      <c r="N8544" s="9" t="str">
        <f>VLOOKUP('Consolidtaed Data'!$C3246,[1]Locations!$A:$O,2,0)</f>
        <v>Sacramento</v>
      </c>
      <c r="O8544" s="9" t="str">
        <f>VLOOKUP('Consolidtaed Data'!$D3246,'[1]Sales People'!$A:$B,2,0)</f>
        <v>Howard Gardner</v>
      </c>
      <c r="P8544" s="9" t="str">
        <f>VLOOKUP('Consolidtaed Data'!$E3246,[1]Customers!$A:$B,2,0)</f>
        <v>Brian Murphy</v>
      </c>
      <c r="Q8544" s="11">
        <f>WEEKDAY('Consolidtaed Data'!$F3246)</f>
        <v>5</v>
      </c>
      <c r="R8544" s="9">
        <f>MONTH('Consolidtaed Data'!$F3246)</f>
        <v>8</v>
      </c>
      <c r="S8544" s="9" t="str">
        <f>TEXT(Table3[[#This Row],[Purchase Date]],"MMMM")</f>
        <v>October</v>
      </c>
      <c r="T8544" s="9">
        <f>YEAR('Consolidtaed Data'!$F3246)</f>
        <v>2020</v>
      </c>
    </row>
    <row r="8545" spans="1:20" x14ac:dyDescent="0.3">
      <c r="A8545" s="9" t="s">
        <v>9571</v>
      </c>
      <c r="B8545" s="9" t="s">
        <v>116</v>
      </c>
      <c r="C8545" s="9" t="s">
        <v>253</v>
      </c>
      <c r="D8545" s="9" t="s">
        <v>149</v>
      </c>
      <c r="E8545" s="9" t="s">
        <v>999</v>
      </c>
      <c r="F8545" s="12">
        <v>44480</v>
      </c>
      <c r="G8545" s="12" t="str">
        <f>VLOOKUP(Table3[[#This Row],[Product ID]],[1]Products!$A:$G,2,0)</f>
        <v>Product 55</v>
      </c>
      <c r="H8545" s="22">
        <v>2</v>
      </c>
      <c r="I8545" s="9">
        <f>VLOOKUP('Consolidtaed Data'!$B3465,[1]Products!$A:$G,4,0)</f>
        <v>1582</v>
      </c>
      <c r="J8545" s="9">
        <f>VLOOKUP('Consolidtaed Data'!$B3465,[1]Products!$A:$G,3,0)</f>
        <v>1234</v>
      </c>
      <c r="K8545" s="9">
        <f>'Consolidtaed Data'!$J3465*'Consolidtaed Data'!$H3465</f>
        <v>2732</v>
      </c>
      <c r="L8545" s="9">
        <f>'Consolidtaed Data'!$I3465*'Consolidtaed Data'!$H3465</f>
        <v>4712</v>
      </c>
      <c r="M8545" s="9">
        <f>'Consolidtaed Data'!$L3465-'Consolidtaed Data'!$K3465</f>
        <v>280</v>
      </c>
      <c r="N8545" s="9" t="str">
        <f>VLOOKUP('Consolidtaed Data'!$C3465,[1]Locations!$A:$O,2,0)</f>
        <v>El Monte</v>
      </c>
      <c r="O8545" s="9" t="str">
        <f>VLOOKUP('Consolidtaed Data'!$D3465,'[1]Sales People'!$A:$B,2,0)</f>
        <v>Ronald Reed</v>
      </c>
      <c r="P8545" s="9" t="str">
        <f>VLOOKUP('Consolidtaed Data'!$E3465,[1]Customers!$A:$B,2,0)</f>
        <v>Steven Hayes</v>
      </c>
      <c r="Q8545" s="11">
        <f>WEEKDAY('Consolidtaed Data'!$F3465)</f>
        <v>5</v>
      </c>
      <c r="R8545" s="9">
        <f>MONTH('Consolidtaed Data'!$F3465)</f>
        <v>9</v>
      </c>
      <c r="S8545" s="9" t="str">
        <f>TEXT(Table3[[#This Row],[Purchase Date]],"MMMM")</f>
        <v>October</v>
      </c>
      <c r="T8545" s="9">
        <f>YEAR('Consolidtaed Data'!$F3465)</f>
        <v>2020</v>
      </c>
    </row>
    <row r="8546" spans="1:20" x14ac:dyDescent="0.3">
      <c r="A8546" s="9" t="s">
        <v>9572</v>
      </c>
      <c r="B8546" s="9" t="s">
        <v>266</v>
      </c>
      <c r="C8546" s="9" t="s">
        <v>289</v>
      </c>
      <c r="D8546" s="9" t="s">
        <v>193</v>
      </c>
      <c r="E8546" s="9" t="s">
        <v>467</v>
      </c>
      <c r="F8546" s="12">
        <v>44481</v>
      </c>
      <c r="G8546" s="12" t="str">
        <f>VLOOKUP(Table3[[#This Row],[Product ID]],[1]Products!$A:$G,2,0)</f>
        <v>Product 92</v>
      </c>
      <c r="H8546" s="22">
        <v>2</v>
      </c>
      <c r="I8546" s="9">
        <f>VLOOKUP('Consolidtaed Data'!$B111,[1]Products!$A:$G,4,0)</f>
        <v>2257</v>
      </c>
      <c r="J8546" s="9">
        <f>VLOOKUP('Consolidtaed Data'!$B111,[1]Products!$A:$G,3,0)</f>
        <v>1535</v>
      </c>
      <c r="K8546" s="9">
        <f>'Consolidtaed Data'!$J111*'Consolidtaed Data'!$H111</f>
        <v>2732</v>
      </c>
      <c r="L8546" s="9">
        <f>'Consolidtaed Data'!$I111*'Consolidtaed Data'!$H111</f>
        <v>4712</v>
      </c>
      <c r="M8546" s="9">
        <f>'Consolidtaed Data'!$L111-'Consolidtaed Data'!$K111</f>
        <v>68</v>
      </c>
      <c r="N8546" s="9" t="str">
        <f>VLOOKUP('Consolidtaed Data'!$C111,[1]Locations!$A:$O,2,0)</f>
        <v>Thousand Oaks</v>
      </c>
      <c r="O8546" s="9" t="str">
        <f>VLOOKUP('Consolidtaed Data'!$D111,'[1]Sales People'!$A:$B,2,0)</f>
        <v>Justin Lynch</v>
      </c>
      <c r="P8546" s="9" t="str">
        <f>VLOOKUP('Consolidtaed Data'!$E111,[1]Customers!$A:$B,2,0)</f>
        <v>Nicholas Sanders</v>
      </c>
      <c r="Q8546" s="11">
        <f>WEEKDAY('Consolidtaed Data'!$F111)</f>
        <v>5</v>
      </c>
      <c r="R8546" s="9">
        <f>MONTH('Consolidtaed Data'!$F111)</f>
        <v>1</v>
      </c>
      <c r="S8546" s="9" t="str">
        <f>TEXT(Table3[[#This Row],[Purchase Date]],"MMMM")</f>
        <v>October</v>
      </c>
      <c r="T8546" s="9">
        <f>YEAR('Consolidtaed Data'!$F111)</f>
        <v>2020</v>
      </c>
    </row>
    <row r="8547" spans="1:20" x14ac:dyDescent="0.3">
      <c r="A8547" s="9" t="s">
        <v>9573</v>
      </c>
      <c r="B8547" s="9" t="s">
        <v>355</v>
      </c>
      <c r="C8547" s="9" t="s">
        <v>564</v>
      </c>
      <c r="D8547" s="9" t="s">
        <v>123</v>
      </c>
      <c r="E8547" s="9" t="s">
        <v>779</v>
      </c>
      <c r="F8547" s="12">
        <v>44481</v>
      </c>
      <c r="G8547" s="12" t="str">
        <f>VLOOKUP(Table3[[#This Row],[Product ID]],[1]Products!$A:$G,2,0)</f>
        <v>Product 100</v>
      </c>
      <c r="H8547" s="22">
        <v>2</v>
      </c>
      <c r="I8547" s="9">
        <f>VLOOKUP('Consolidtaed Data'!$B252,[1]Products!$A:$G,4,0)</f>
        <v>1967</v>
      </c>
      <c r="J8547" s="9">
        <f>VLOOKUP('Consolidtaed Data'!$B252,[1]Products!$A:$G,3,0)</f>
        <v>1397</v>
      </c>
      <c r="K8547" s="9">
        <f>'Consolidtaed Data'!$J252*'Consolidtaed Data'!$H252</f>
        <v>1518</v>
      </c>
      <c r="L8547" s="9">
        <f>'Consolidtaed Data'!$I252*'Consolidtaed Data'!$H252</f>
        <v>2410</v>
      </c>
      <c r="M8547" s="9">
        <f>'Consolidtaed Data'!$L252-'Consolidtaed Data'!$K252</f>
        <v>1198</v>
      </c>
      <c r="N8547" s="9" t="str">
        <f>VLOOKUP('Consolidtaed Data'!$C252,[1]Locations!$A:$O,2,0)</f>
        <v>Stockton</v>
      </c>
      <c r="O8547" s="9" t="str">
        <f>VLOOKUP('Consolidtaed Data'!$D252,'[1]Sales People'!$A:$B,2,0)</f>
        <v>Joshua Cook</v>
      </c>
      <c r="P8547" s="9" t="str">
        <f>VLOOKUP('Consolidtaed Data'!$E252,[1]Customers!$A:$B,2,0)</f>
        <v>Thomas Duncan</v>
      </c>
      <c r="Q8547" s="11">
        <f>WEEKDAY('Consolidtaed Data'!$F252)</f>
        <v>7</v>
      </c>
      <c r="R8547" s="9">
        <f>MONTH('Consolidtaed Data'!$F252)</f>
        <v>1</v>
      </c>
      <c r="S8547" s="9" t="str">
        <f>TEXT(Table3[[#This Row],[Purchase Date]],"MMMM")</f>
        <v>October</v>
      </c>
      <c r="T8547" s="9">
        <f>YEAR('Consolidtaed Data'!$F252)</f>
        <v>2020</v>
      </c>
    </row>
    <row r="8548" spans="1:20" x14ac:dyDescent="0.3">
      <c r="A8548" s="9" t="s">
        <v>9574</v>
      </c>
      <c r="B8548" s="9" t="s">
        <v>7</v>
      </c>
      <c r="C8548" s="9" t="s">
        <v>196</v>
      </c>
      <c r="D8548" s="9" t="s">
        <v>197</v>
      </c>
      <c r="E8548" s="9" t="s">
        <v>877</v>
      </c>
      <c r="F8548" s="12">
        <v>44481</v>
      </c>
      <c r="G8548" s="12" t="str">
        <f>VLOOKUP(Table3[[#This Row],[Product ID]],[1]Products!$A:$G,2,0)</f>
        <v>Product 77</v>
      </c>
      <c r="H8548" s="22">
        <v>4</v>
      </c>
      <c r="I8548" s="9">
        <f>VLOOKUP('Consolidtaed Data'!$B565,[1]Products!$A:$G,4,0)</f>
        <v>556</v>
      </c>
      <c r="J8548" s="9">
        <f>VLOOKUP('Consolidtaed Data'!$B565,[1]Products!$A:$G,3,0)</f>
        <v>395</v>
      </c>
      <c r="K8548" s="9">
        <f>'Consolidtaed Data'!$J565*'Consolidtaed Data'!$H565</f>
        <v>1046</v>
      </c>
      <c r="L8548" s="9">
        <f>'Consolidtaed Data'!$I565*'Consolidtaed Data'!$H565</f>
        <v>1635</v>
      </c>
      <c r="M8548" s="9">
        <f>'Consolidtaed Data'!$L565-'Consolidtaed Data'!$K565</f>
        <v>463</v>
      </c>
      <c r="N8548" s="9" t="str">
        <f>VLOOKUP('Consolidtaed Data'!$C565,[1]Locations!$A:$O,2,0)</f>
        <v>Glendale</v>
      </c>
      <c r="O8548" s="9" t="str">
        <f>VLOOKUP('Consolidtaed Data'!$D565,'[1]Sales People'!$A:$B,2,0)</f>
        <v>Roger Robertson</v>
      </c>
      <c r="P8548" s="9" t="str">
        <f>VLOOKUP('Consolidtaed Data'!$E565,[1]Customers!$A:$B,2,0)</f>
        <v>Matthew Smith</v>
      </c>
      <c r="Q8548" s="11">
        <f>WEEKDAY('Consolidtaed Data'!$F565)</f>
        <v>1</v>
      </c>
      <c r="R8548" s="9">
        <f>MONTH('Consolidtaed Data'!$F565)</f>
        <v>2</v>
      </c>
      <c r="S8548" s="9" t="str">
        <f>TEXT(Table3[[#This Row],[Purchase Date]],"MMMM")</f>
        <v>October</v>
      </c>
      <c r="T8548" s="9">
        <f>YEAR('Consolidtaed Data'!$F565)</f>
        <v>2020</v>
      </c>
    </row>
    <row r="8549" spans="1:20" x14ac:dyDescent="0.3">
      <c r="A8549" s="9" t="s">
        <v>9575</v>
      </c>
      <c r="B8549" s="9" t="s">
        <v>531</v>
      </c>
      <c r="C8549" s="9" t="s">
        <v>21</v>
      </c>
      <c r="D8549" s="9" t="s">
        <v>68</v>
      </c>
      <c r="E8549" s="9" t="s">
        <v>856</v>
      </c>
      <c r="F8549" s="12">
        <v>44481</v>
      </c>
      <c r="G8549" s="12" t="str">
        <f>VLOOKUP(Table3[[#This Row],[Product ID]],[1]Products!$A:$G,2,0)</f>
        <v>Product 62</v>
      </c>
      <c r="H8549" s="22">
        <v>1</v>
      </c>
      <c r="I8549" s="9">
        <f>VLOOKUP('Consolidtaed Data'!$B714,[1]Products!$A:$G,4,0)</f>
        <v>826</v>
      </c>
      <c r="J8549" s="9">
        <f>VLOOKUP('Consolidtaed Data'!$B714,[1]Products!$A:$G,3,0)</f>
        <v>562</v>
      </c>
      <c r="K8549" s="9">
        <f>'Consolidtaed Data'!$J714*'Consolidtaed Data'!$H714</f>
        <v>732</v>
      </c>
      <c r="L8549" s="9">
        <f>'Consolidtaed Data'!$I714*'Consolidtaed Data'!$H714</f>
        <v>1077</v>
      </c>
      <c r="M8549" s="9">
        <f>'Consolidtaed Data'!$L714-'Consolidtaed Data'!$K714</f>
        <v>766</v>
      </c>
      <c r="N8549" s="9" t="str">
        <f>VLOOKUP('Consolidtaed Data'!$C714,[1]Locations!$A:$O,2,0)</f>
        <v>Oakland</v>
      </c>
      <c r="O8549" s="9" t="str">
        <f>VLOOKUP('Consolidtaed Data'!$D714,'[1]Sales People'!$A:$B,2,0)</f>
        <v>Howard Gardner</v>
      </c>
      <c r="P8549" s="9" t="str">
        <f>VLOOKUP('Consolidtaed Data'!$E714,[1]Customers!$A:$B,2,0)</f>
        <v>Arthur Roberts</v>
      </c>
      <c r="Q8549" s="11">
        <f>WEEKDAY('Consolidtaed Data'!$F714)</f>
        <v>4</v>
      </c>
      <c r="R8549" s="9">
        <f>MONTH('Consolidtaed Data'!$F714)</f>
        <v>2</v>
      </c>
      <c r="S8549" s="9" t="str">
        <f>TEXT(Table3[[#This Row],[Purchase Date]],"MMMM")</f>
        <v>October</v>
      </c>
      <c r="T8549" s="9">
        <f>YEAR('Consolidtaed Data'!$F714)</f>
        <v>2020</v>
      </c>
    </row>
    <row r="8550" spans="1:20" x14ac:dyDescent="0.3">
      <c r="A8550" s="9" t="s">
        <v>9576</v>
      </c>
      <c r="B8550" s="9" t="s">
        <v>806</v>
      </c>
      <c r="C8550" s="9" t="s">
        <v>522</v>
      </c>
      <c r="D8550" s="9" t="s">
        <v>113</v>
      </c>
      <c r="E8550" s="9" t="s">
        <v>1638</v>
      </c>
      <c r="F8550" s="12">
        <v>44481</v>
      </c>
      <c r="G8550" s="12" t="str">
        <f>VLOOKUP(Table3[[#This Row],[Product ID]],[1]Products!$A:$G,2,0)</f>
        <v>Product 72</v>
      </c>
      <c r="H8550" s="22">
        <v>1</v>
      </c>
      <c r="I8550" s="9">
        <f>VLOOKUP('Consolidtaed Data'!$B799,[1]Products!$A:$G,4,0)</f>
        <v>458</v>
      </c>
      <c r="J8550" s="9">
        <f>VLOOKUP('Consolidtaed Data'!$B799,[1]Products!$A:$G,3,0)</f>
        <v>376</v>
      </c>
      <c r="K8550" s="9">
        <f>'Consolidtaed Data'!$J799*'Consolidtaed Data'!$H799</f>
        <v>1484</v>
      </c>
      <c r="L8550" s="9">
        <f>'Consolidtaed Data'!$I799*'Consolidtaed Data'!$H799</f>
        <v>2283</v>
      </c>
      <c r="M8550" s="9">
        <f>'Consolidtaed Data'!$L799-'Consolidtaed Data'!$K799</f>
        <v>736</v>
      </c>
      <c r="N8550" s="9" t="str">
        <f>VLOOKUP('Consolidtaed Data'!$C799,[1]Locations!$A:$O,2,0)</f>
        <v>Bakersfield</v>
      </c>
      <c r="O8550" s="9" t="str">
        <f>VLOOKUP('Consolidtaed Data'!$D799,'[1]Sales People'!$A:$B,2,0)</f>
        <v>Clarence Fox</v>
      </c>
      <c r="P8550" s="9" t="str">
        <f>VLOOKUP('Consolidtaed Data'!$E799,[1]Customers!$A:$B,2,0)</f>
        <v>Peter Fernandez</v>
      </c>
      <c r="Q8550" s="11">
        <f>WEEKDAY('Consolidtaed Data'!$F799)</f>
        <v>2</v>
      </c>
      <c r="R8550" s="9">
        <f>MONTH('Consolidtaed Data'!$F799)</f>
        <v>2</v>
      </c>
      <c r="S8550" s="9" t="str">
        <f>TEXT(Table3[[#This Row],[Purchase Date]],"MMMM")</f>
        <v>October</v>
      </c>
      <c r="T8550" s="9">
        <f>YEAR('Consolidtaed Data'!$F799)</f>
        <v>2020</v>
      </c>
    </row>
    <row r="8551" spans="1:20" x14ac:dyDescent="0.3">
      <c r="A8551" s="9" t="s">
        <v>9577</v>
      </c>
      <c r="B8551" s="9" t="s">
        <v>503</v>
      </c>
      <c r="C8551" s="9" t="s">
        <v>86</v>
      </c>
      <c r="D8551" s="9" t="s">
        <v>105</v>
      </c>
      <c r="E8551" s="9" t="s">
        <v>962</v>
      </c>
      <c r="F8551" s="12">
        <v>44481</v>
      </c>
      <c r="G8551" s="12" t="str">
        <f>VLOOKUP(Table3[[#This Row],[Product ID]],[1]Products!$A:$G,2,0)</f>
        <v>Product 99</v>
      </c>
      <c r="H8551" s="22">
        <v>3</v>
      </c>
      <c r="I8551" s="9">
        <f>VLOOKUP('Consolidtaed Data'!$B1010,[1]Products!$A:$G,4,0)</f>
        <v>2294</v>
      </c>
      <c r="J8551" s="9">
        <f>VLOOKUP('Consolidtaed Data'!$B1010,[1]Products!$A:$G,3,0)</f>
        <v>1399</v>
      </c>
      <c r="K8551" s="9">
        <f>'Consolidtaed Data'!$J1010*'Consolidtaed Data'!$H1010</f>
        <v>5164</v>
      </c>
      <c r="L8551" s="9">
        <f>'Consolidtaed Data'!$I1010*'Consolidtaed Data'!$H1010</f>
        <v>9564</v>
      </c>
      <c r="M8551" s="9">
        <f>'Consolidtaed Data'!$L1010-'Consolidtaed Data'!$K1010</f>
        <v>690</v>
      </c>
      <c r="N8551" s="9" t="str">
        <f>VLOOKUP('Consolidtaed Data'!$C1010,[1]Locations!$A:$O,2,0)</f>
        <v>Roseville</v>
      </c>
      <c r="O8551" s="9" t="str">
        <f>VLOOKUP('Consolidtaed Data'!$D1010,'[1]Sales People'!$A:$B,2,0)</f>
        <v>Ryan Welch</v>
      </c>
      <c r="P8551" s="9" t="str">
        <f>VLOOKUP('Consolidtaed Data'!$E1010,[1]Customers!$A:$B,2,0)</f>
        <v>Nicholas Morrison</v>
      </c>
      <c r="Q8551" s="11">
        <f>WEEKDAY('Consolidtaed Data'!$F1010)</f>
        <v>6</v>
      </c>
      <c r="R8551" s="9">
        <f>MONTH('Consolidtaed Data'!$F1010)</f>
        <v>3</v>
      </c>
      <c r="S8551" s="9" t="str">
        <f>TEXT(Table3[[#This Row],[Purchase Date]],"MMMM")</f>
        <v>October</v>
      </c>
      <c r="T8551" s="9">
        <f>YEAR('Consolidtaed Data'!$F1010)</f>
        <v>2020</v>
      </c>
    </row>
    <row r="8552" spans="1:20" x14ac:dyDescent="0.3">
      <c r="A8552" s="9" t="s">
        <v>9578</v>
      </c>
      <c r="B8552" s="9" t="s">
        <v>200</v>
      </c>
      <c r="C8552" s="9" t="s">
        <v>275</v>
      </c>
      <c r="D8552" s="9" t="s">
        <v>17</v>
      </c>
      <c r="E8552" s="9" t="s">
        <v>576</v>
      </c>
      <c r="F8552" s="12">
        <v>44481</v>
      </c>
      <c r="G8552" s="12" t="str">
        <f>VLOOKUP(Table3[[#This Row],[Product ID]],[1]Products!$A:$G,2,0)</f>
        <v>Product 23</v>
      </c>
      <c r="H8552" s="22">
        <v>3</v>
      </c>
      <c r="I8552" s="9">
        <f>VLOOKUP('Consolidtaed Data'!$B1015,[1]Products!$A:$G,4,0)</f>
        <v>368</v>
      </c>
      <c r="J8552" s="9">
        <f>VLOOKUP('Consolidtaed Data'!$B1015,[1]Products!$A:$G,3,0)</f>
        <v>269</v>
      </c>
      <c r="K8552" s="9">
        <f>'Consolidtaed Data'!$J1015*'Consolidtaed Data'!$H1015</f>
        <v>945</v>
      </c>
      <c r="L8552" s="9">
        <f>'Consolidtaed Data'!$I1015*'Consolidtaed Data'!$H1015</f>
        <v>1889</v>
      </c>
      <c r="M8552" s="9">
        <f>'Consolidtaed Data'!$L1015-'Consolidtaed Data'!$K1015</f>
        <v>1100</v>
      </c>
      <c r="N8552" s="9" t="str">
        <f>VLOOKUP('Consolidtaed Data'!$C1015,[1]Locations!$A:$O,2,0)</f>
        <v>Santa Clarita</v>
      </c>
      <c r="O8552" s="9" t="str">
        <f>VLOOKUP('Consolidtaed Data'!$D1015,'[1]Sales People'!$A:$B,2,0)</f>
        <v>Jeremy Mendoza</v>
      </c>
      <c r="P8552" s="9" t="str">
        <f>VLOOKUP('Consolidtaed Data'!$E1015,[1]Customers!$A:$B,2,0)</f>
        <v>Scott Gordon</v>
      </c>
      <c r="Q8552" s="11">
        <f>WEEKDAY('Consolidtaed Data'!$F1015)</f>
        <v>6</v>
      </c>
      <c r="R8552" s="9">
        <f>MONTH('Consolidtaed Data'!$F1015)</f>
        <v>3</v>
      </c>
      <c r="S8552" s="9" t="str">
        <f>TEXT(Table3[[#This Row],[Purchase Date]],"MMMM")</f>
        <v>October</v>
      </c>
      <c r="T8552" s="9">
        <f>YEAR('Consolidtaed Data'!$F1015)</f>
        <v>2020</v>
      </c>
    </row>
    <row r="8553" spans="1:20" x14ac:dyDescent="0.3">
      <c r="A8553" s="9" t="s">
        <v>9579</v>
      </c>
      <c r="B8553" s="9" t="s">
        <v>248</v>
      </c>
      <c r="C8553" s="9" t="s">
        <v>196</v>
      </c>
      <c r="D8553" s="9" t="s">
        <v>17</v>
      </c>
      <c r="E8553" s="9" t="s">
        <v>1545</v>
      </c>
      <c r="F8553" s="12">
        <v>44481</v>
      </c>
      <c r="G8553" s="12" t="str">
        <f>VLOOKUP(Table3[[#This Row],[Product ID]],[1]Products!$A:$G,2,0)</f>
        <v>Product 97</v>
      </c>
      <c r="H8553" s="22">
        <v>1</v>
      </c>
      <c r="I8553" s="9">
        <f>VLOOKUP('Consolidtaed Data'!$B1026,[1]Products!$A:$G,4,0)</f>
        <v>1414</v>
      </c>
      <c r="J8553" s="9">
        <f>VLOOKUP('Consolidtaed Data'!$B1026,[1]Products!$A:$G,3,0)</f>
        <v>962</v>
      </c>
      <c r="K8553" s="9">
        <f>'Consolidtaed Data'!$J1026*'Consolidtaed Data'!$H1026</f>
        <v>1164</v>
      </c>
      <c r="L8553" s="9">
        <f>'Consolidtaed Data'!$I1026*'Consolidtaed Data'!$H1026</f>
        <v>1512</v>
      </c>
      <c r="M8553" s="9">
        <f>'Consolidtaed Data'!$L1026-'Consolidtaed Data'!$K1026</f>
        <v>87</v>
      </c>
      <c r="N8553" s="9" t="str">
        <f>VLOOKUP('Consolidtaed Data'!$C1026,[1]Locations!$A:$O,2,0)</f>
        <v>Oceanside</v>
      </c>
      <c r="O8553" s="9" t="str">
        <f>VLOOKUP('Consolidtaed Data'!$D1026,'[1]Sales People'!$A:$B,2,0)</f>
        <v>Roger Ramos</v>
      </c>
      <c r="P8553" s="9" t="str">
        <f>VLOOKUP('Consolidtaed Data'!$E1026,[1]Customers!$A:$B,2,0)</f>
        <v>Randy Simpson</v>
      </c>
      <c r="Q8553" s="11">
        <f>WEEKDAY('Consolidtaed Data'!$F1026)</f>
        <v>7</v>
      </c>
      <c r="R8553" s="9">
        <f>MONTH('Consolidtaed Data'!$F1026)</f>
        <v>3</v>
      </c>
      <c r="S8553" s="9" t="str">
        <f>TEXT(Table3[[#This Row],[Purchase Date]],"MMMM")</f>
        <v>October</v>
      </c>
      <c r="T8553" s="9">
        <f>YEAR('Consolidtaed Data'!$F1026)</f>
        <v>2020</v>
      </c>
    </row>
    <row r="8554" spans="1:20" x14ac:dyDescent="0.3">
      <c r="A8554" s="9" t="s">
        <v>9580</v>
      </c>
      <c r="B8554" s="9" t="s">
        <v>336</v>
      </c>
      <c r="C8554" s="9" t="s">
        <v>302</v>
      </c>
      <c r="D8554" s="9" t="s">
        <v>105</v>
      </c>
      <c r="E8554" s="9" t="s">
        <v>1042</v>
      </c>
      <c r="F8554" s="12">
        <v>44481</v>
      </c>
      <c r="G8554" s="12" t="str">
        <f>VLOOKUP(Table3[[#This Row],[Product ID]],[1]Products!$A:$G,2,0)</f>
        <v>Product 78</v>
      </c>
      <c r="H8554" s="22">
        <v>3</v>
      </c>
      <c r="I8554" s="9">
        <f>VLOOKUP('Consolidtaed Data'!$B1121,[1]Products!$A:$G,4,0)</f>
        <v>1052</v>
      </c>
      <c r="J8554" s="9">
        <f>VLOOKUP('Consolidtaed Data'!$B1121,[1]Products!$A:$G,3,0)</f>
        <v>589</v>
      </c>
      <c r="K8554" s="9">
        <f>'Consolidtaed Data'!$J1121*'Consolidtaed Data'!$H1121</f>
        <v>2756</v>
      </c>
      <c r="L8554" s="9">
        <f>'Consolidtaed Data'!$I1121*'Consolidtaed Data'!$H1121</f>
        <v>3774</v>
      </c>
      <c r="M8554" s="9">
        <f>'Consolidtaed Data'!$L1121-'Consolidtaed Data'!$K1121</f>
        <v>561</v>
      </c>
      <c r="N8554" s="9" t="str">
        <f>VLOOKUP('Consolidtaed Data'!$C1121,[1]Locations!$A:$O,2,0)</f>
        <v>Ontario</v>
      </c>
      <c r="O8554" s="9" t="str">
        <f>VLOOKUP('Consolidtaed Data'!$D1121,'[1]Sales People'!$A:$B,2,0)</f>
        <v>Howard Gardner</v>
      </c>
      <c r="P8554" s="9" t="str">
        <f>VLOOKUP('Consolidtaed Data'!$E1121,[1]Customers!$A:$B,2,0)</f>
        <v>Raymond Allen</v>
      </c>
      <c r="Q8554" s="11">
        <f>WEEKDAY('Consolidtaed Data'!$F1121)</f>
        <v>7</v>
      </c>
      <c r="R8554" s="9">
        <f>MONTH('Consolidtaed Data'!$F1121)</f>
        <v>3</v>
      </c>
      <c r="S8554" s="9" t="str">
        <f>TEXT(Table3[[#This Row],[Purchase Date]],"MMMM")</f>
        <v>October</v>
      </c>
      <c r="T8554" s="9">
        <f>YEAR('Consolidtaed Data'!$F1121)</f>
        <v>2020</v>
      </c>
    </row>
    <row r="8555" spans="1:20" x14ac:dyDescent="0.3">
      <c r="A8555" s="9" t="s">
        <v>9581</v>
      </c>
      <c r="B8555" s="9" t="s">
        <v>373</v>
      </c>
      <c r="C8555" s="9" t="s">
        <v>302</v>
      </c>
      <c r="D8555" s="9" t="s">
        <v>329</v>
      </c>
      <c r="E8555" s="9" t="s">
        <v>187</v>
      </c>
      <c r="F8555" s="12">
        <v>44481</v>
      </c>
      <c r="G8555" s="12" t="str">
        <f>VLOOKUP(Table3[[#This Row],[Product ID]],[1]Products!$A:$G,2,0)</f>
        <v>Product 66</v>
      </c>
      <c r="H8555" s="22">
        <v>2</v>
      </c>
      <c r="I8555" s="9">
        <f>VLOOKUP('Consolidtaed Data'!$B1336,[1]Products!$A:$G,4,0)</f>
        <v>112</v>
      </c>
      <c r="J8555" s="9">
        <f>VLOOKUP('Consolidtaed Data'!$B1336,[1]Products!$A:$G,3,0)</f>
        <v>90</v>
      </c>
      <c r="K8555" s="9">
        <f>'Consolidtaed Data'!$J1336*'Consolidtaed Data'!$H1336</f>
        <v>2446</v>
      </c>
      <c r="L8555" s="9">
        <f>'Consolidtaed Data'!$I1336*'Consolidtaed Data'!$H1336</f>
        <v>4010</v>
      </c>
      <c r="M8555" s="9">
        <f>'Consolidtaed Data'!$L1336-'Consolidtaed Data'!$K1336</f>
        <v>64</v>
      </c>
      <c r="N8555" s="9" t="str">
        <f>VLOOKUP('Consolidtaed Data'!$C1336,[1]Locations!$A:$O,2,0)</f>
        <v>Concord</v>
      </c>
      <c r="O8555" s="9" t="str">
        <f>VLOOKUP('Consolidtaed Data'!$D1336,'[1]Sales People'!$A:$B,2,0)</f>
        <v>Gary Rodriguez</v>
      </c>
      <c r="P8555" s="9" t="str">
        <f>VLOOKUP('Consolidtaed Data'!$E1336,[1]Customers!$A:$B,2,0)</f>
        <v>Benjamin Carter</v>
      </c>
      <c r="Q8555" s="11">
        <f>WEEKDAY('Consolidtaed Data'!$F1336)</f>
        <v>4</v>
      </c>
      <c r="R8555" s="9">
        <f>MONTH('Consolidtaed Data'!$F1336)</f>
        <v>4</v>
      </c>
      <c r="S8555" s="9" t="str">
        <f>TEXT(Table3[[#This Row],[Purchase Date]],"MMMM")</f>
        <v>October</v>
      </c>
      <c r="T8555" s="9">
        <f>YEAR('Consolidtaed Data'!$F1336)</f>
        <v>2020</v>
      </c>
    </row>
    <row r="8556" spans="1:20" x14ac:dyDescent="0.3">
      <c r="A8556" s="9" t="s">
        <v>9582</v>
      </c>
      <c r="B8556" s="9" t="s">
        <v>7</v>
      </c>
      <c r="C8556" s="9" t="s">
        <v>34</v>
      </c>
      <c r="D8556" s="9" t="s">
        <v>174</v>
      </c>
      <c r="E8556" s="9" t="s">
        <v>1037</v>
      </c>
      <c r="F8556" s="12">
        <v>44481</v>
      </c>
      <c r="G8556" s="12" t="str">
        <f>VLOOKUP(Table3[[#This Row],[Product ID]],[1]Products!$A:$G,2,0)</f>
        <v>Product 77</v>
      </c>
      <c r="H8556" s="22">
        <v>1</v>
      </c>
      <c r="I8556" s="9">
        <f>VLOOKUP('Consolidtaed Data'!$B1627,[1]Products!$A:$G,4,0)</f>
        <v>1526</v>
      </c>
      <c r="J8556" s="9">
        <f>VLOOKUP('Consolidtaed Data'!$B1627,[1]Products!$A:$G,3,0)</f>
        <v>1251</v>
      </c>
      <c r="K8556" s="9">
        <f>'Consolidtaed Data'!$J1627*'Consolidtaed Data'!$H1627</f>
        <v>1223</v>
      </c>
      <c r="L8556" s="9">
        <f>'Consolidtaed Data'!$I1627*'Consolidtaed Data'!$H1627</f>
        <v>2005</v>
      </c>
      <c r="M8556" s="9">
        <f>'Consolidtaed Data'!$L1627-'Consolidtaed Data'!$K1627</f>
        <v>48</v>
      </c>
      <c r="N8556" s="9" t="str">
        <f>VLOOKUP('Consolidtaed Data'!$C1627,[1]Locations!$A:$O,2,0)</f>
        <v>Modesto</v>
      </c>
      <c r="O8556" s="9" t="str">
        <f>VLOOKUP('Consolidtaed Data'!$D1627,'[1]Sales People'!$A:$B,2,0)</f>
        <v>Eugene Holmes</v>
      </c>
      <c r="P8556" s="9" t="str">
        <f>VLOOKUP('Consolidtaed Data'!$E1627,[1]Customers!$A:$B,2,0)</f>
        <v>Jeremy Rice</v>
      </c>
      <c r="Q8556" s="11">
        <f>WEEKDAY('Consolidtaed Data'!$F1627)</f>
        <v>4</v>
      </c>
      <c r="R8556" s="9">
        <f>MONTH('Consolidtaed Data'!$F1627)</f>
        <v>4</v>
      </c>
      <c r="S8556" s="9" t="str">
        <f>TEXT(Table3[[#This Row],[Purchase Date]],"MMMM")</f>
        <v>October</v>
      </c>
      <c r="T8556" s="9">
        <f>YEAR('Consolidtaed Data'!$F1627)</f>
        <v>2020</v>
      </c>
    </row>
    <row r="8557" spans="1:20" x14ac:dyDescent="0.3">
      <c r="A8557" s="9" t="s">
        <v>9583</v>
      </c>
      <c r="B8557" s="9" t="s">
        <v>266</v>
      </c>
      <c r="C8557" s="9" t="s">
        <v>72</v>
      </c>
      <c r="D8557" s="9" t="s">
        <v>56</v>
      </c>
      <c r="E8557" s="9" t="s">
        <v>567</v>
      </c>
      <c r="F8557" s="12">
        <v>44481</v>
      </c>
      <c r="G8557" s="12" t="str">
        <f>VLOOKUP(Table3[[#This Row],[Product ID]],[1]Products!$A:$G,2,0)</f>
        <v>Product 92</v>
      </c>
      <c r="H8557" s="22">
        <v>1</v>
      </c>
      <c r="I8557" s="9">
        <f>VLOOKUP('Consolidtaed Data'!$B1855,[1]Products!$A:$G,4,0)</f>
        <v>1899</v>
      </c>
      <c r="J8557" s="9">
        <f>VLOOKUP('Consolidtaed Data'!$B1855,[1]Products!$A:$G,3,0)</f>
        <v>1044</v>
      </c>
      <c r="K8557" s="9">
        <f>'Consolidtaed Data'!$J1855*'Consolidtaed Data'!$H1855</f>
        <v>1067</v>
      </c>
      <c r="L8557" s="9">
        <f>'Consolidtaed Data'!$I1855*'Consolidtaed Data'!$H1855</f>
        <v>1809</v>
      </c>
      <c r="M8557" s="9">
        <f>'Consolidtaed Data'!$L1855-'Consolidtaed Data'!$K1855</f>
        <v>344</v>
      </c>
      <c r="N8557" s="9" t="str">
        <f>VLOOKUP('Consolidtaed Data'!$C1855,[1]Locations!$A:$O,2,0)</f>
        <v>Pomona</v>
      </c>
      <c r="O8557" s="9" t="str">
        <f>VLOOKUP('Consolidtaed Data'!$D1855,'[1]Sales People'!$A:$B,2,0)</f>
        <v>Fred Robertson</v>
      </c>
      <c r="P8557" s="9" t="str">
        <f>VLOOKUP('Consolidtaed Data'!$E1855,[1]Customers!$A:$B,2,0)</f>
        <v>Terry Mills</v>
      </c>
      <c r="Q8557" s="11">
        <f>WEEKDAY('Consolidtaed Data'!$F1855)</f>
        <v>7</v>
      </c>
      <c r="R8557" s="9">
        <f>MONTH('Consolidtaed Data'!$F1855)</f>
        <v>5</v>
      </c>
      <c r="S8557" s="9" t="str">
        <f>TEXT(Table3[[#This Row],[Purchase Date]],"MMMM")</f>
        <v>October</v>
      </c>
      <c r="T8557" s="9">
        <f>YEAR('Consolidtaed Data'!$F1855)</f>
        <v>2020</v>
      </c>
    </row>
    <row r="8558" spans="1:20" x14ac:dyDescent="0.3">
      <c r="A8558" s="9" t="s">
        <v>9584</v>
      </c>
      <c r="B8558" s="9" t="s">
        <v>338</v>
      </c>
      <c r="C8558" s="9" t="s">
        <v>352</v>
      </c>
      <c r="D8558" s="9" t="s">
        <v>51</v>
      </c>
      <c r="E8558" s="9" t="s">
        <v>254</v>
      </c>
      <c r="F8558" s="12">
        <v>44481</v>
      </c>
      <c r="G8558" s="12" t="str">
        <f>VLOOKUP(Table3[[#This Row],[Product ID]],[1]Products!$A:$G,2,0)</f>
        <v>Product 95</v>
      </c>
      <c r="H8558" s="22">
        <v>2</v>
      </c>
      <c r="I8558" s="9">
        <f>VLOOKUP('Consolidtaed Data'!$B2212,[1]Products!$A:$G,4,0)</f>
        <v>880</v>
      </c>
      <c r="J8558" s="9">
        <f>VLOOKUP('Consolidtaed Data'!$B2212,[1]Products!$A:$G,3,0)</f>
        <v>634</v>
      </c>
      <c r="K8558" s="9">
        <f>'Consolidtaed Data'!$J2212*'Consolidtaed Data'!$H2212</f>
        <v>2454</v>
      </c>
      <c r="L8558" s="9">
        <f>'Consolidtaed Data'!$I2212*'Consolidtaed Data'!$H2212</f>
        <v>3066</v>
      </c>
      <c r="M8558" s="9">
        <f>'Consolidtaed Data'!$L2212-'Consolidtaed Data'!$K2212</f>
        <v>345</v>
      </c>
      <c r="N8558" s="9" t="str">
        <f>VLOOKUP('Consolidtaed Data'!$C2212,[1]Locations!$A:$O,2,0)</f>
        <v>Fullerton</v>
      </c>
      <c r="O8558" s="9" t="str">
        <f>VLOOKUP('Consolidtaed Data'!$D2212,'[1]Sales People'!$A:$B,2,0)</f>
        <v>Ryan Welch</v>
      </c>
      <c r="P8558" s="9" t="str">
        <f>VLOOKUP('Consolidtaed Data'!$E2212,[1]Customers!$A:$B,2,0)</f>
        <v>Keith Murray</v>
      </c>
      <c r="Q8558" s="11">
        <f>WEEKDAY('Consolidtaed Data'!$F2212)</f>
        <v>4</v>
      </c>
      <c r="R8558" s="9">
        <f>MONTH('Consolidtaed Data'!$F2212)</f>
        <v>6</v>
      </c>
      <c r="S8558" s="9" t="str">
        <f>TEXT(Table3[[#This Row],[Purchase Date]],"MMMM")</f>
        <v>October</v>
      </c>
      <c r="T8558" s="9">
        <f>YEAR('Consolidtaed Data'!$F2212)</f>
        <v>2020</v>
      </c>
    </row>
    <row r="8559" spans="1:20" x14ac:dyDescent="0.3">
      <c r="A8559" s="9" t="s">
        <v>9585</v>
      </c>
      <c r="B8559" s="9" t="s">
        <v>582</v>
      </c>
      <c r="C8559" s="9" t="s">
        <v>228</v>
      </c>
      <c r="D8559" s="9" t="s">
        <v>241</v>
      </c>
      <c r="E8559" s="9" t="s">
        <v>3251</v>
      </c>
      <c r="F8559" s="12">
        <v>44481</v>
      </c>
      <c r="G8559" s="12" t="str">
        <f>VLOOKUP(Table3[[#This Row],[Product ID]],[1]Products!$A:$G,2,0)</f>
        <v>Product 58</v>
      </c>
      <c r="H8559" s="22">
        <v>1</v>
      </c>
      <c r="I8559" s="9">
        <f>VLOOKUP('Consolidtaed Data'!$B2364,[1]Products!$A:$G,4,0)</f>
        <v>2283</v>
      </c>
      <c r="J8559" s="9">
        <f>VLOOKUP('Consolidtaed Data'!$B2364,[1]Products!$A:$G,3,0)</f>
        <v>1484</v>
      </c>
      <c r="K8559" s="9">
        <f>'Consolidtaed Data'!$J2364*'Consolidtaed Data'!$H2364</f>
        <v>450</v>
      </c>
      <c r="L8559" s="9">
        <f>'Consolidtaed Data'!$I2364*'Consolidtaed Data'!$H2364</f>
        <v>818</v>
      </c>
      <c r="M8559" s="9">
        <f>'Consolidtaed Data'!$L2364-'Consolidtaed Data'!$K2364</f>
        <v>613</v>
      </c>
      <c r="N8559" s="9" t="str">
        <f>VLOOKUP('Consolidtaed Data'!$C2364,[1]Locations!$A:$O,2,0)</f>
        <v>Concord</v>
      </c>
      <c r="O8559" s="9" t="str">
        <f>VLOOKUP('Consolidtaed Data'!$D2364,'[1]Sales People'!$A:$B,2,0)</f>
        <v>Roger Ramos</v>
      </c>
      <c r="P8559" s="9" t="str">
        <f>VLOOKUP('Consolidtaed Data'!$E2364,[1]Customers!$A:$B,2,0)</f>
        <v>Thomas Chapman</v>
      </c>
      <c r="Q8559" s="11">
        <f>WEEKDAY('Consolidtaed Data'!$F2364)</f>
        <v>1</v>
      </c>
      <c r="R8559" s="9">
        <f>MONTH('Consolidtaed Data'!$F2364)</f>
        <v>6</v>
      </c>
      <c r="S8559" s="9" t="str">
        <f>TEXT(Table3[[#This Row],[Purchase Date]],"MMMM")</f>
        <v>October</v>
      </c>
      <c r="T8559" s="9">
        <f>YEAR('Consolidtaed Data'!$F2364)</f>
        <v>2020</v>
      </c>
    </row>
    <row r="8560" spans="1:20" x14ac:dyDescent="0.3">
      <c r="A8560" s="9" t="s">
        <v>9586</v>
      </c>
      <c r="B8560" s="9" t="s">
        <v>503</v>
      </c>
      <c r="C8560" s="9" t="s">
        <v>16</v>
      </c>
      <c r="D8560" s="9" t="s">
        <v>329</v>
      </c>
      <c r="E8560" s="9" t="s">
        <v>1825</v>
      </c>
      <c r="F8560" s="12">
        <v>44481</v>
      </c>
      <c r="G8560" s="12" t="str">
        <f>VLOOKUP(Table3[[#This Row],[Product ID]],[1]Products!$A:$G,2,0)</f>
        <v>Product 99</v>
      </c>
      <c r="H8560" s="22">
        <v>1</v>
      </c>
      <c r="I8560" s="9">
        <f>VLOOKUP('Consolidtaed Data'!$B2703,[1]Products!$A:$G,4,0)</f>
        <v>667</v>
      </c>
      <c r="J8560" s="9">
        <f>VLOOKUP('Consolidtaed Data'!$B2703,[1]Products!$A:$G,3,0)</f>
        <v>387</v>
      </c>
      <c r="K8560" s="9">
        <f>'Consolidtaed Data'!$J2703*'Consolidtaed Data'!$H2703</f>
        <v>1397</v>
      </c>
      <c r="L8560" s="9">
        <f>'Consolidtaed Data'!$I2703*'Consolidtaed Data'!$H2703</f>
        <v>1967</v>
      </c>
      <c r="M8560" s="9">
        <f>'Consolidtaed Data'!$L2703-'Consolidtaed Data'!$K2703</f>
        <v>436</v>
      </c>
      <c r="N8560" s="9" t="str">
        <f>VLOOKUP('Consolidtaed Data'!$C2703,[1]Locations!$A:$O,2,0)</f>
        <v>Oxnard</v>
      </c>
      <c r="O8560" s="9" t="str">
        <f>VLOOKUP('Consolidtaed Data'!$D2703,'[1]Sales People'!$A:$B,2,0)</f>
        <v>Sean Miller</v>
      </c>
      <c r="P8560" s="9" t="str">
        <f>VLOOKUP('Consolidtaed Data'!$E2703,[1]Customers!$A:$B,2,0)</f>
        <v>John Hunt</v>
      </c>
      <c r="Q8560" s="11">
        <f>WEEKDAY('Consolidtaed Data'!$F2703)</f>
        <v>5</v>
      </c>
      <c r="R8560" s="9">
        <f>MONTH('Consolidtaed Data'!$F2703)</f>
        <v>7</v>
      </c>
      <c r="S8560" s="9" t="str">
        <f>TEXT(Table3[[#This Row],[Purchase Date]],"MMMM")</f>
        <v>October</v>
      </c>
      <c r="T8560" s="9">
        <f>YEAR('Consolidtaed Data'!$F2703)</f>
        <v>2020</v>
      </c>
    </row>
    <row r="8561" spans="1:20" x14ac:dyDescent="0.3">
      <c r="A8561" s="9" t="s">
        <v>9587</v>
      </c>
      <c r="B8561" s="9" t="s">
        <v>107</v>
      </c>
      <c r="C8561" s="9" t="s">
        <v>34</v>
      </c>
      <c r="D8561" s="9" t="s">
        <v>100</v>
      </c>
      <c r="E8561" s="9" t="s">
        <v>2672</v>
      </c>
      <c r="F8561" s="12">
        <v>44481</v>
      </c>
      <c r="G8561" s="12" t="str">
        <f>VLOOKUP(Table3[[#This Row],[Product ID]],[1]Products!$A:$G,2,0)</f>
        <v>Product 52</v>
      </c>
      <c r="H8561" s="22">
        <v>4</v>
      </c>
      <c r="I8561" s="9">
        <f>VLOOKUP('Consolidtaed Data'!$B2870,[1]Products!$A:$G,4,0)</f>
        <v>2464</v>
      </c>
      <c r="J8561" s="9">
        <f>VLOOKUP('Consolidtaed Data'!$B2870,[1]Products!$A:$G,3,0)</f>
        <v>1774</v>
      </c>
      <c r="K8561" s="9">
        <f>'Consolidtaed Data'!$J2870*'Consolidtaed Data'!$H2870</f>
        <v>3036</v>
      </c>
      <c r="L8561" s="9">
        <f>'Consolidtaed Data'!$I2870*'Consolidtaed Data'!$H2870</f>
        <v>4820</v>
      </c>
      <c r="M8561" s="9">
        <f>'Consolidtaed Data'!$L2870-'Consolidtaed Data'!$K2870</f>
        <v>1632</v>
      </c>
      <c r="N8561" s="9" t="str">
        <f>VLOOKUP('Consolidtaed Data'!$C2870,[1]Locations!$A:$O,2,0)</f>
        <v>San Bernardino</v>
      </c>
      <c r="O8561" s="9" t="str">
        <f>VLOOKUP('Consolidtaed Data'!$D2870,'[1]Sales People'!$A:$B,2,0)</f>
        <v>Sean Miller</v>
      </c>
      <c r="P8561" s="9" t="str">
        <f>VLOOKUP('Consolidtaed Data'!$E2870,[1]Customers!$A:$B,2,0)</f>
        <v>Andrew Burns</v>
      </c>
      <c r="Q8561" s="11">
        <f>WEEKDAY('Consolidtaed Data'!$F2870)</f>
        <v>4</v>
      </c>
      <c r="R8561" s="9">
        <f>MONTH('Consolidtaed Data'!$F2870)</f>
        <v>7</v>
      </c>
      <c r="S8561" s="9" t="str">
        <f>TEXT(Table3[[#This Row],[Purchase Date]],"MMMM")</f>
        <v>October</v>
      </c>
      <c r="T8561" s="9">
        <f>YEAR('Consolidtaed Data'!$F2870)</f>
        <v>2020</v>
      </c>
    </row>
    <row r="8562" spans="1:20" x14ac:dyDescent="0.3">
      <c r="A8562" s="9" t="s">
        <v>9588</v>
      </c>
      <c r="B8562" s="9" t="s">
        <v>213</v>
      </c>
      <c r="C8562" s="9" t="s">
        <v>347</v>
      </c>
      <c r="D8562" s="9" t="s">
        <v>235</v>
      </c>
      <c r="E8562" s="9" t="s">
        <v>715</v>
      </c>
      <c r="F8562" s="12">
        <v>44481</v>
      </c>
      <c r="G8562" s="12" t="str">
        <f>VLOOKUP(Table3[[#This Row],[Product ID]],[1]Products!$A:$G,2,0)</f>
        <v>Product 68</v>
      </c>
      <c r="H8562" s="22">
        <v>1</v>
      </c>
      <c r="I8562" s="9">
        <f>VLOOKUP('Consolidtaed Data'!$B3008,[1]Products!$A:$G,4,0)</f>
        <v>1119</v>
      </c>
      <c r="J8562" s="9">
        <f>VLOOKUP('Consolidtaed Data'!$B3008,[1]Products!$A:$G,3,0)</f>
        <v>683</v>
      </c>
      <c r="K8562" s="9">
        <f>'Consolidtaed Data'!$J3008*'Consolidtaed Data'!$H3008</f>
        <v>4920</v>
      </c>
      <c r="L8562" s="9">
        <f>'Consolidtaed Data'!$I3008*'Consolidtaed Data'!$H3008</f>
        <v>7132</v>
      </c>
      <c r="M8562" s="9">
        <f>'Consolidtaed Data'!$L3008-'Consolidtaed Data'!$K3008</f>
        <v>164</v>
      </c>
      <c r="N8562" s="9" t="str">
        <f>VLOOKUP('Consolidtaed Data'!$C3008,[1]Locations!$A:$O,2,0)</f>
        <v>San Bernardino</v>
      </c>
      <c r="O8562" s="9" t="str">
        <f>VLOOKUP('Consolidtaed Data'!$D3008,'[1]Sales People'!$A:$B,2,0)</f>
        <v>Kevin Butler</v>
      </c>
      <c r="P8562" s="9" t="str">
        <f>VLOOKUP('Consolidtaed Data'!$E3008,[1]Customers!$A:$B,2,0)</f>
        <v>Fred Reid</v>
      </c>
      <c r="Q8562" s="11">
        <f>WEEKDAY('Consolidtaed Data'!$F3008)</f>
        <v>7</v>
      </c>
      <c r="R8562" s="9">
        <f>MONTH('Consolidtaed Data'!$F3008)</f>
        <v>8</v>
      </c>
      <c r="S8562" s="9" t="str">
        <f>TEXT(Table3[[#This Row],[Purchase Date]],"MMMM")</f>
        <v>October</v>
      </c>
      <c r="T8562" s="9">
        <f>YEAR('Consolidtaed Data'!$F3008)</f>
        <v>2020</v>
      </c>
    </row>
    <row r="8563" spans="1:20" x14ac:dyDescent="0.3">
      <c r="A8563" s="9" t="s">
        <v>9589</v>
      </c>
      <c r="B8563" s="9" t="s">
        <v>116</v>
      </c>
      <c r="C8563" s="9" t="s">
        <v>104</v>
      </c>
      <c r="D8563" s="9" t="s">
        <v>46</v>
      </c>
      <c r="E8563" s="9" t="s">
        <v>2024</v>
      </c>
      <c r="F8563" s="12">
        <v>44481</v>
      </c>
      <c r="G8563" s="12" t="str">
        <f>VLOOKUP(Table3[[#This Row],[Product ID]],[1]Products!$A:$G,2,0)</f>
        <v>Product 55</v>
      </c>
      <c r="H8563" s="22">
        <v>1</v>
      </c>
      <c r="I8563" s="9">
        <f>VLOOKUP('Consolidtaed Data'!$B3351,[1]Products!$A:$G,4,0)</f>
        <v>290</v>
      </c>
      <c r="J8563" s="9">
        <f>VLOOKUP('Consolidtaed Data'!$B3351,[1]Products!$A:$G,3,0)</f>
        <v>200</v>
      </c>
      <c r="K8563" s="9">
        <f>'Consolidtaed Data'!$J3351*'Consolidtaed Data'!$H3351</f>
        <v>3570</v>
      </c>
      <c r="L8563" s="9">
        <f>'Consolidtaed Data'!$I3351*'Consolidtaed Data'!$H3351</f>
        <v>4698</v>
      </c>
      <c r="M8563" s="9">
        <f>'Consolidtaed Data'!$L3351-'Consolidtaed Data'!$K3351</f>
        <v>1695</v>
      </c>
      <c r="N8563" s="9" t="str">
        <f>VLOOKUP('Consolidtaed Data'!$C3351,[1]Locations!$A:$O,2,0)</f>
        <v>Santa Clara</v>
      </c>
      <c r="O8563" s="9" t="str">
        <f>VLOOKUP('Consolidtaed Data'!$D3351,'[1]Sales People'!$A:$B,2,0)</f>
        <v>Jimmy Young</v>
      </c>
      <c r="P8563" s="9" t="str">
        <f>VLOOKUP('Consolidtaed Data'!$E3351,[1]Customers!$A:$B,2,0)</f>
        <v>Adam Jenkins</v>
      </c>
      <c r="Q8563" s="11">
        <f>WEEKDAY('Consolidtaed Data'!$F3351)</f>
        <v>6</v>
      </c>
      <c r="R8563" s="9">
        <f>MONTH('Consolidtaed Data'!$F3351)</f>
        <v>9</v>
      </c>
      <c r="S8563" s="9" t="str">
        <f>TEXT(Table3[[#This Row],[Purchase Date]],"MMMM")</f>
        <v>October</v>
      </c>
      <c r="T8563" s="9">
        <f>YEAR('Consolidtaed Data'!$F3351)</f>
        <v>2020</v>
      </c>
    </row>
    <row r="8564" spans="1:20" x14ac:dyDescent="0.3">
      <c r="A8564" s="9" t="s">
        <v>9590</v>
      </c>
      <c r="B8564" s="9" t="s">
        <v>148</v>
      </c>
      <c r="C8564" s="9" t="s">
        <v>99</v>
      </c>
      <c r="D8564" s="9" t="s">
        <v>73</v>
      </c>
      <c r="E8564" s="9" t="s">
        <v>737</v>
      </c>
      <c r="F8564" s="12">
        <v>44481</v>
      </c>
      <c r="G8564" s="12" t="str">
        <f>VLOOKUP(Table3[[#This Row],[Product ID]],[1]Products!$A:$G,2,0)</f>
        <v>Product 16</v>
      </c>
      <c r="H8564" s="22">
        <v>1</v>
      </c>
      <c r="I8564" s="9">
        <f>VLOOKUP('Consolidtaed Data'!$B3478,[1]Products!$A:$G,4,0)</f>
        <v>913</v>
      </c>
      <c r="J8564" s="9">
        <f>VLOOKUP('Consolidtaed Data'!$B3478,[1]Products!$A:$G,3,0)</f>
        <v>584</v>
      </c>
      <c r="K8564" s="9">
        <f>'Consolidtaed Data'!$J3478*'Consolidtaed Data'!$H3478</f>
        <v>1464</v>
      </c>
      <c r="L8564" s="9">
        <f>'Consolidtaed Data'!$I3478*'Consolidtaed Data'!$H3478</f>
        <v>2154</v>
      </c>
      <c r="M8564" s="9">
        <f>'Consolidtaed Data'!$L3478-'Consolidtaed Data'!$K3478</f>
        <v>331</v>
      </c>
      <c r="N8564" s="9" t="str">
        <f>VLOOKUP('Consolidtaed Data'!$C3478,[1]Locations!$A:$O,2,0)</f>
        <v>San Bernardino</v>
      </c>
      <c r="O8564" s="9" t="str">
        <f>VLOOKUP('Consolidtaed Data'!$D3478,'[1]Sales People'!$A:$B,2,0)</f>
        <v>Kenneth Fields</v>
      </c>
      <c r="P8564" s="9" t="str">
        <f>VLOOKUP('Consolidtaed Data'!$E3478,[1]Customers!$A:$B,2,0)</f>
        <v>Antonio Dixon</v>
      </c>
      <c r="Q8564" s="11">
        <f>WEEKDAY('Consolidtaed Data'!$F3478)</f>
        <v>6</v>
      </c>
      <c r="R8564" s="9">
        <f>MONTH('Consolidtaed Data'!$F3478)</f>
        <v>9</v>
      </c>
      <c r="S8564" s="9" t="str">
        <f>TEXT(Table3[[#This Row],[Purchase Date]],"MMMM")</f>
        <v>October</v>
      </c>
      <c r="T8564" s="9">
        <f>YEAR('Consolidtaed Data'!$F3478)</f>
        <v>2020</v>
      </c>
    </row>
    <row r="8565" spans="1:20" x14ac:dyDescent="0.3">
      <c r="A8565" s="9" t="s">
        <v>9591</v>
      </c>
      <c r="B8565" s="9" t="s">
        <v>806</v>
      </c>
      <c r="C8565" s="9" t="s">
        <v>226</v>
      </c>
      <c r="D8565" s="9" t="s">
        <v>56</v>
      </c>
      <c r="E8565" s="9" t="s">
        <v>644</v>
      </c>
      <c r="F8565" s="12">
        <v>44481</v>
      </c>
      <c r="G8565" s="12" t="str">
        <f>VLOOKUP(Table3[[#This Row],[Product ID]],[1]Products!$A:$G,2,0)</f>
        <v>Product 72</v>
      </c>
      <c r="H8565" s="22">
        <v>1</v>
      </c>
      <c r="I8565" s="9">
        <f>VLOOKUP('Consolidtaed Data'!$B3620,[1]Products!$A:$G,4,0)</f>
        <v>1812</v>
      </c>
      <c r="J8565" s="9">
        <f>VLOOKUP('Consolidtaed Data'!$B3620,[1]Products!$A:$G,3,0)</f>
        <v>1305</v>
      </c>
      <c r="K8565" s="9">
        <f>'Consolidtaed Data'!$J3620*'Consolidtaed Data'!$H3620</f>
        <v>2913</v>
      </c>
      <c r="L8565" s="9">
        <f>'Consolidtaed Data'!$I3620*'Consolidtaed Data'!$H3620</f>
        <v>5394</v>
      </c>
      <c r="M8565" s="9">
        <f>'Consolidtaed Data'!$L3620-'Consolidtaed Data'!$K3620</f>
        <v>660</v>
      </c>
      <c r="N8565" s="9" t="str">
        <f>VLOOKUP('Consolidtaed Data'!$C3620,[1]Locations!$A:$O,2,0)</f>
        <v>Riverside</v>
      </c>
      <c r="O8565" s="9" t="str">
        <f>VLOOKUP('Consolidtaed Data'!$D3620,'[1]Sales People'!$A:$B,2,0)</f>
        <v>Roger Robertson</v>
      </c>
      <c r="P8565" s="9" t="str">
        <f>VLOOKUP('Consolidtaed Data'!$E3620,[1]Customers!$A:$B,2,0)</f>
        <v>Earl Ortiz</v>
      </c>
      <c r="Q8565" s="11">
        <f>WEEKDAY('Consolidtaed Data'!$F3620)</f>
        <v>3</v>
      </c>
      <c r="R8565" s="9">
        <f>MONTH('Consolidtaed Data'!$F3620)</f>
        <v>9</v>
      </c>
      <c r="S8565" s="9" t="str">
        <f>TEXT(Table3[[#This Row],[Purchase Date]],"MMMM")</f>
        <v>October</v>
      </c>
      <c r="T8565" s="9">
        <f>YEAR('Consolidtaed Data'!$F3620)</f>
        <v>2020</v>
      </c>
    </row>
    <row r="8566" spans="1:20" x14ac:dyDescent="0.3">
      <c r="A8566" s="9" t="s">
        <v>9592</v>
      </c>
      <c r="B8566" s="9" t="s">
        <v>382</v>
      </c>
      <c r="C8566" s="9" t="s">
        <v>152</v>
      </c>
      <c r="D8566" s="9" t="s">
        <v>95</v>
      </c>
      <c r="E8566" s="9" t="s">
        <v>1394</v>
      </c>
      <c r="F8566" s="12">
        <v>44481</v>
      </c>
      <c r="G8566" s="12" t="str">
        <f>VLOOKUP(Table3[[#This Row],[Product ID]],[1]Products!$A:$G,2,0)</f>
        <v>Product 50</v>
      </c>
      <c r="H8566" s="22">
        <v>3</v>
      </c>
      <c r="I8566" s="9">
        <f>VLOOKUP('Consolidtaed Data'!$B3635,[1]Products!$A:$G,4,0)</f>
        <v>2141</v>
      </c>
      <c r="J8566" s="9">
        <f>VLOOKUP('Consolidtaed Data'!$B3635,[1]Products!$A:$G,3,0)</f>
        <v>1777</v>
      </c>
      <c r="K8566" s="9">
        <f>'Consolidtaed Data'!$J3635*'Consolidtaed Data'!$H3635</f>
        <v>425</v>
      </c>
      <c r="L8566" s="9">
        <f>'Consolidtaed Data'!$I3635*'Consolidtaed Data'!$H3635</f>
        <v>545</v>
      </c>
      <c r="M8566" s="9">
        <f>'Consolidtaed Data'!$L3635-'Consolidtaed Data'!$K3635</f>
        <v>1632</v>
      </c>
      <c r="N8566" s="9" t="str">
        <f>VLOOKUP('Consolidtaed Data'!$C3635,[1]Locations!$A:$O,2,0)</f>
        <v>Anaheim</v>
      </c>
      <c r="O8566" s="9" t="str">
        <f>VLOOKUP('Consolidtaed Data'!$D3635,'[1]Sales People'!$A:$B,2,0)</f>
        <v>Joshua Taylor</v>
      </c>
      <c r="P8566" s="9" t="str">
        <f>VLOOKUP('Consolidtaed Data'!$E3635,[1]Customers!$A:$B,2,0)</f>
        <v>Gerald Andrews</v>
      </c>
      <c r="Q8566" s="11">
        <f>WEEKDAY('Consolidtaed Data'!$F3635)</f>
        <v>4</v>
      </c>
      <c r="R8566" s="9">
        <f>MONTH('Consolidtaed Data'!$F3635)</f>
        <v>9</v>
      </c>
      <c r="S8566" s="9" t="str">
        <f>TEXT(Table3[[#This Row],[Purchase Date]],"MMMM")</f>
        <v>October</v>
      </c>
      <c r="T8566" s="9">
        <f>YEAR('Consolidtaed Data'!$F3635)</f>
        <v>2020</v>
      </c>
    </row>
    <row r="8567" spans="1:20" x14ac:dyDescent="0.3">
      <c r="A8567" s="9" t="s">
        <v>9593</v>
      </c>
      <c r="B8567" s="9" t="s">
        <v>177</v>
      </c>
      <c r="C8567" s="9" t="s">
        <v>63</v>
      </c>
      <c r="D8567" s="9" t="s">
        <v>13</v>
      </c>
      <c r="E8567" s="9" t="s">
        <v>892</v>
      </c>
      <c r="F8567" s="12">
        <v>44482</v>
      </c>
      <c r="G8567" s="12" t="str">
        <f>VLOOKUP(Table3[[#This Row],[Product ID]],[1]Products!$A:$G,2,0)</f>
        <v>Product 5</v>
      </c>
      <c r="H8567" s="22">
        <v>1</v>
      </c>
      <c r="I8567" s="9">
        <f>VLOOKUP('Consolidtaed Data'!$B353,[1]Products!$A:$G,4,0)</f>
        <v>603</v>
      </c>
      <c r="J8567" s="9">
        <f>VLOOKUP('Consolidtaed Data'!$B353,[1]Products!$A:$G,3,0)</f>
        <v>416</v>
      </c>
      <c r="K8567" s="9">
        <f>'Consolidtaed Data'!$J353*'Consolidtaed Data'!$H353</f>
        <v>1788</v>
      </c>
      <c r="L8567" s="9">
        <f>'Consolidtaed Data'!$I353*'Consolidtaed Data'!$H353</f>
        <v>2353</v>
      </c>
      <c r="M8567" s="9">
        <f>'Consolidtaed Data'!$L353-'Consolidtaed Data'!$K353</f>
        <v>431</v>
      </c>
      <c r="N8567" s="9" t="str">
        <f>VLOOKUP('Consolidtaed Data'!$C353,[1]Locations!$A:$O,2,0)</f>
        <v>Oceanside</v>
      </c>
      <c r="O8567" s="9" t="str">
        <f>VLOOKUP('Consolidtaed Data'!$D353,'[1]Sales People'!$A:$B,2,0)</f>
        <v>Kenneth Bradley</v>
      </c>
      <c r="P8567" s="9" t="str">
        <f>VLOOKUP('Consolidtaed Data'!$E353,[1]Customers!$A:$B,2,0)</f>
        <v>Benjamin Carter</v>
      </c>
      <c r="Q8567" s="11">
        <f>WEEKDAY('Consolidtaed Data'!$F353)</f>
        <v>7</v>
      </c>
      <c r="R8567" s="9">
        <f>MONTH('Consolidtaed Data'!$F353)</f>
        <v>1</v>
      </c>
      <c r="S8567" s="9" t="str">
        <f>TEXT(Table3[[#This Row],[Purchase Date]],"MMMM")</f>
        <v>October</v>
      </c>
      <c r="T8567" s="9">
        <f>YEAR('Consolidtaed Data'!$F353)</f>
        <v>2020</v>
      </c>
    </row>
    <row r="8568" spans="1:20" x14ac:dyDescent="0.3">
      <c r="A8568" s="9" t="s">
        <v>9594</v>
      </c>
      <c r="B8568" s="9" t="s">
        <v>360</v>
      </c>
      <c r="C8568" s="9" t="s">
        <v>469</v>
      </c>
      <c r="D8568" s="9" t="s">
        <v>51</v>
      </c>
      <c r="E8568" s="9" t="s">
        <v>779</v>
      </c>
      <c r="F8568" s="12">
        <v>44482</v>
      </c>
      <c r="G8568" s="12" t="str">
        <f>VLOOKUP(Table3[[#This Row],[Product ID]],[1]Products!$A:$G,2,0)</f>
        <v>Product 59</v>
      </c>
      <c r="H8568" s="22">
        <v>4</v>
      </c>
      <c r="I8568" s="9">
        <f>VLOOKUP('Consolidtaed Data'!$B491,[1]Products!$A:$G,4,0)</f>
        <v>799</v>
      </c>
      <c r="J8568" s="9">
        <f>VLOOKUP('Consolidtaed Data'!$B491,[1]Products!$A:$G,3,0)</f>
        <v>455</v>
      </c>
      <c r="K8568" s="9">
        <f>'Consolidtaed Data'!$J491*'Consolidtaed Data'!$H491</f>
        <v>3690</v>
      </c>
      <c r="L8568" s="9">
        <f>'Consolidtaed Data'!$I491*'Consolidtaed Data'!$H491</f>
        <v>5349</v>
      </c>
      <c r="M8568" s="9">
        <f>'Consolidtaed Data'!$L491-'Consolidtaed Data'!$K491</f>
        <v>600</v>
      </c>
      <c r="N8568" s="9" t="str">
        <f>VLOOKUP('Consolidtaed Data'!$C491,[1]Locations!$A:$O,2,0)</f>
        <v>Victorville</v>
      </c>
      <c r="O8568" s="9" t="str">
        <f>VLOOKUP('Consolidtaed Data'!$D491,'[1]Sales People'!$A:$B,2,0)</f>
        <v>Scott Clark</v>
      </c>
      <c r="P8568" s="9" t="str">
        <f>VLOOKUP('Consolidtaed Data'!$E491,[1]Customers!$A:$B,2,0)</f>
        <v>Gerald Gray</v>
      </c>
      <c r="Q8568" s="11">
        <f>WEEKDAY('Consolidtaed Data'!$F491)</f>
        <v>3</v>
      </c>
      <c r="R8568" s="9">
        <f>MONTH('Consolidtaed Data'!$F491)</f>
        <v>2</v>
      </c>
      <c r="S8568" s="9" t="str">
        <f>TEXT(Table3[[#This Row],[Purchase Date]],"MMMM")</f>
        <v>October</v>
      </c>
      <c r="T8568" s="9">
        <f>YEAR('Consolidtaed Data'!$F491)</f>
        <v>2020</v>
      </c>
    </row>
    <row r="8569" spans="1:20" x14ac:dyDescent="0.3">
      <c r="A8569" s="9" t="s">
        <v>9595</v>
      </c>
      <c r="B8569" s="9" t="s">
        <v>393</v>
      </c>
      <c r="C8569" s="9" t="s">
        <v>45</v>
      </c>
      <c r="D8569" s="9" t="s">
        <v>229</v>
      </c>
      <c r="E8569" s="9" t="s">
        <v>270</v>
      </c>
      <c r="F8569" s="12">
        <v>44482</v>
      </c>
      <c r="G8569" s="12" t="str">
        <f>VLOOKUP(Table3[[#This Row],[Product ID]],[1]Products!$A:$G,2,0)</f>
        <v>Product 84</v>
      </c>
      <c r="H8569" s="22">
        <v>1</v>
      </c>
      <c r="I8569" s="9">
        <f>VLOOKUP('Consolidtaed Data'!$B509,[1]Products!$A:$G,4,0)</f>
        <v>1178</v>
      </c>
      <c r="J8569" s="9">
        <f>VLOOKUP('Consolidtaed Data'!$B509,[1]Products!$A:$G,3,0)</f>
        <v>683</v>
      </c>
      <c r="K8569" s="9">
        <f>'Consolidtaed Data'!$J509*'Consolidtaed Data'!$H509</f>
        <v>5588</v>
      </c>
      <c r="L8569" s="9">
        <f>'Consolidtaed Data'!$I509*'Consolidtaed Data'!$H509</f>
        <v>7868</v>
      </c>
      <c r="M8569" s="9">
        <f>'Consolidtaed Data'!$L509-'Consolidtaed Data'!$K509</f>
        <v>895</v>
      </c>
      <c r="N8569" s="9" t="str">
        <f>VLOOKUP('Consolidtaed Data'!$C509,[1]Locations!$A:$O,2,0)</f>
        <v>Irvine</v>
      </c>
      <c r="O8569" s="9" t="str">
        <f>VLOOKUP('Consolidtaed Data'!$D509,'[1]Sales People'!$A:$B,2,0)</f>
        <v>Howard Gardner</v>
      </c>
      <c r="P8569" s="9" t="str">
        <f>VLOOKUP('Consolidtaed Data'!$E509,[1]Customers!$A:$B,2,0)</f>
        <v>Victor Scott</v>
      </c>
      <c r="Q8569" s="11">
        <f>WEEKDAY('Consolidtaed Data'!$F509)</f>
        <v>4</v>
      </c>
      <c r="R8569" s="9">
        <f>MONTH('Consolidtaed Data'!$F509)</f>
        <v>2</v>
      </c>
      <c r="S8569" s="9" t="str">
        <f>TEXT(Table3[[#This Row],[Purchase Date]],"MMMM")</f>
        <v>October</v>
      </c>
      <c r="T8569" s="9">
        <f>YEAR('Consolidtaed Data'!$F509)</f>
        <v>2020</v>
      </c>
    </row>
    <row r="8570" spans="1:20" x14ac:dyDescent="0.3">
      <c r="A8570" s="9" t="s">
        <v>9596</v>
      </c>
      <c r="B8570" s="9" t="s">
        <v>369</v>
      </c>
      <c r="C8570" s="9" t="s">
        <v>16</v>
      </c>
      <c r="D8570" s="9" t="s">
        <v>43</v>
      </c>
      <c r="E8570" s="9" t="s">
        <v>844</v>
      </c>
      <c r="F8570" s="12">
        <v>44482</v>
      </c>
      <c r="G8570" s="12" t="str">
        <f>VLOOKUP(Table3[[#This Row],[Product ID]],[1]Products!$A:$G,2,0)</f>
        <v>Product 8</v>
      </c>
      <c r="H8570" s="22">
        <v>4</v>
      </c>
      <c r="I8570" s="9">
        <f>VLOOKUP('Consolidtaed Data'!$B734,[1]Products!$A:$G,4,0)</f>
        <v>1380</v>
      </c>
      <c r="J8570" s="9">
        <f>VLOOKUP('Consolidtaed Data'!$B734,[1]Products!$A:$G,3,0)</f>
        <v>1090</v>
      </c>
      <c r="K8570" s="9">
        <f>'Consolidtaed Data'!$J734*'Consolidtaed Data'!$H734</f>
        <v>1504</v>
      </c>
      <c r="L8570" s="9">
        <f>'Consolidtaed Data'!$I734*'Consolidtaed Data'!$H734</f>
        <v>1832</v>
      </c>
      <c r="M8570" s="9">
        <f>'Consolidtaed Data'!$L734-'Consolidtaed Data'!$K734</f>
        <v>275</v>
      </c>
      <c r="N8570" s="9" t="str">
        <f>VLOOKUP('Consolidtaed Data'!$C734,[1]Locations!$A:$O,2,0)</f>
        <v>Santa Clara</v>
      </c>
      <c r="O8570" s="9" t="str">
        <f>VLOOKUP('Consolidtaed Data'!$D734,'[1]Sales People'!$A:$B,2,0)</f>
        <v>Sean Miller</v>
      </c>
      <c r="P8570" s="9" t="str">
        <f>VLOOKUP('Consolidtaed Data'!$E734,[1]Customers!$A:$B,2,0)</f>
        <v>Jeremy Porter</v>
      </c>
      <c r="Q8570" s="11">
        <f>WEEKDAY('Consolidtaed Data'!$F734)</f>
        <v>5</v>
      </c>
      <c r="R8570" s="9">
        <f>MONTH('Consolidtaed Data'!$F734)</f>
        <v>2</v>
      </c>
      <c r="S8570" s="9" t="str">
        <f>TEXT(Table3[[#This Row],[Purchase Date]],"MMMM")</f>
        <v>October</v>
      </c>
      <c r="T8570" s="9">
        <f>YEAR('Consolidtaed Data'!$F734)</f>
        <v>2020</v>
      </c>
    </row>
    <row r="8571" spans="1:20" x14ac:dyDescent="0.3">
      <c r="A8571" s="9" t="s">
        <v>9597</v>
      </c>
      <c r="B8571" s="9" t="s">
        <v>366</v>
      </c>
      <c r="C8571" s="9" t="s">
        <v>245</v>
      </c>
      <c r="D8571" s="9" t="s">
        <v>143</v>
      </c>
      <c r="E8571" s="9" t="s">
        <v>1794</v>
      </c>
      <c r="F8571" s="12">
        <v>44482</v>
      </c>
      <c r="G8571" s="12" t="str">
        <f>VLOOKUP(Table3[[#This Row],[Product ID]],[1]Products!$A:$G,2,0)</f>
        <v>Product 39</v>
      </c>
      <c r="H8571" s="22">
        <v>4</v>
      </c>
      <c r="I8571" s="9">
        <f>VLOOKUP('Consolidtaed Data'!$B927,[1]Products!$A:$G,4,0)</f>
        <v>2241</v>
      </c>
      <c r="J8571" s="9">
        <f>VLOOKUP('Consolidtaed Data'!$B927,[1]Products!$A:$G,3,0)</f>
        <v>1367</v>
      </c>
      <c r="K8571" s="9">
        <f>'Consolidtaed Data'!$J927*'Consolidtaed Data'!$H927</f>
        <v>774</v>
      </c>
      <c r="L8571" s="9">
        <f>'Consolidtaed Data'!$I927*'Consolidtaed Data'!$H927</f>
        <v>1334</v>
      </c>
      <c r="M8571" s="9">
        <f>'Consolidtaed Data'!$L927-'Consolidtaed Data'!$K927</f>
        <v>2036</v>
      </c>
      <c r="N8571" s="9" t="str">
        <f>VLOOKUP('Consolidtaed Data'!$C927,[1]Locations!$A:$O,2,0)</f>
        <v>Carlsbad</v>
      </c>
      <c r="O8571" s="9" t="str">
        <f>VLOOKUP('Consolidtaed Data'!$D927,'[1]Sales People'!$A:$B,2,0)</f>
        <v>Joe Sims</v>
      </c>
      <c r="P8571" s="9" t="str">
        <f>VLOOKUP('Consolidtaed Data'!$E927,[1]Customers!$A:$B,2,0)</f>
        <v>Willie Mason</v>
      </c>
      <c r="Q8571" s="11">
        <f>WEEKDAY('Consolidtaed Data'!$F927)</f>
        <v>6</v>
      </c>
      <c r="R8571" s="9">
        <f>MONTH('Consolidtaed Data'!$F927)</f>
        <v>3</v>
      </c>
      <c r="S8571" s="9" t="str">
        <f>TEXT(Table3[[#This Row],[Purchase Date]],"MMMM")</f>
        <v>October</v>
      </c>
      <c r="T8571" s="9">
        <f>YEAR('Consolidtaed Data'!$F927)</f>
        <v>2020</v>
      </c>
    </row>
    <row r="8572" spans="1:20" x14ac:dyDescent="0.3">
      <c r="A8572" s="9" t="s">
        <v>9598</v>
      </c>
      <c r="B8572" s="9" t="s">
        <v>191</v>
      </c>
      <c r="C8572" s="9" t="s">
        <v>196</v>
      </c>
      <c r="D8572" s="9" t="s">
        <v>87</v>
      </c>
      <c r="E8572" s="9" t="s">
        <v>254</v>
      </c>
      <c r="F8572" s="12">
        <v>44482</v>
      </c>
      <c r="G8572" s="12" t="str">
        <f>VLOOKUP(Table3[[#This Row],[Product ID]],[1]Products!$A:$G,2,0)</f>
        <v>Product 36</v>
      </c>
      <c r="H8572" s="22">
        <v>3</v>
      </c>
      <c r="I8572" s="9">
        <f>VLOOKUP('Consolidtaed Data'!$B1152,[1]Products!$A:$G,4,0)</f>
        <v>1725</v>
      </c>
      <c r="J8572" s="9">
        <f>VLOOKUP('Consolidtaed Data'!$B1152,[1]Products!$A:$G,3,0)</f>
        <v>1363</v>
      </c>
      <c r="K8572" s="9">
        <f>'Consolidtaed Data'!$J1152*'Consolidtaed Data'!$H1152</f>
        <v>971</v>
      </c>
      <c r="L8572" s="9">
        <f>'Consolidtaed Data'!$I1152*'Consolidtaed Data'!$H1152</f>
        <v>1798</v>
      </c>
      <c r="M8572" s="9">
        <f>'Consolidtaed Data'!$L1152-'Consolidtaed Data'!$K1152</f>
        <v>553</v>
      </c>
      <c r="N8572" s="9" t="str">
        <f>VLOOKUP('Consolidtaed Data'!$C1152,[1]Locations!$A:$O,2,0)</f>
        <v>Richmond</v>
      </c>
      <c r="O8572" s="9" t="str">
        <f>VLOOKUP('Consolidtaed Data'!$D1152,'[1]Sales People'!$A:$B,2,0)</f>
        <v>Sean Miller</v>
      </c>
      <c r="P8572" s="9" t="str">
        <f>VLOOKUP('Consolidtaed Data'!$E1152,[1]Customers!$A:$B,2,0)</f>
        <v>Earl Franklin</v>
      </c>
      <c r="Q8572" s="11">
        <f>WEEKDAY('Consolidtaed Data'!$F1152)</f>
        <v>3</v>
      </c>
      <c r="R8572" s="9">
        <f>MONTH('Consolidtaed Data'!$F1152)</f>
        <v>3</v>
      </c>
      <c r="S8572" s="9" t="str">
        <f>TEXT(Table3[[#This Row],[Purchase Date]],"MMMM")</f>
        <v>October</v>
      </c>
      <c r="T8572" s="9">
        <f>YEAR('Consolidtaed Data'!$F1152)</f>
        <v>2020</v>
      </c>
    </row>
    <row r="8573" spans="1:20" x14ac:dyDescent="0.3">
      <c r="A8573" s="9" t="s">
        <v>9599</v>
      </c>
      <c r="B8573" s="9" t="s">
        <v>355</v>
      </c>
      <c r="C8573" s="9" t="s">
        <v>72</v>
      </c>
      <c r="D8573" s="9" t="s">
        <v>197</v>
      </c>
      <c r="E8573" s="9" t="s">
        <v>1002</v>
      </c>
      <c r="F8573" s="12">
        <v>44482</v>
      </c>
      <c r="G8573" s="12" t="str">
        <f>VLOOKUP(Table3[[#This Row],[Product ID]],[1]Products!$A:$G,2,0)</f>
        <v>Product 100</v>
      </c>
      <c r="H8573" s="22">
        <v>1</v>
      </c>
      <c r="I8573" s="9">
        <f>VLOOKUP('Consolidtaed Data'!$B2489,[1]Products!$A:$G,4,0)</f>
        <v>1812</v>
      </c>
      <c r="J8573" s="9">
        <f>VLOOKUP('Consolidtaed Data'!$B2489,[1]Products!$A:$G,3,0)</f>
        <v>1305</v>
      </c>
      <c r="K8573" s="9">
        <f>'Consolidtaed Data'!$J2489*'Consolidtaed Data'!$H2489</f>
        <v>536</v>
      </c>
      <c r="L8573" s="9">
        <f>'Consolidtaed Data'!$I2489*'Consolidtaed Data'!$H2489</f>
        <v>800</v>
      </c>
      <c r="M8573" s="9">
        <f>'Consolidtaed Data'!$L2489-'Consolidtaed Data'!$K2489</f>
        <v>1888</v>
      </c>
      <c r="N8573" s="9" t="str">
        <f>VLOOKUP('Consolidtaed Data'!$C2489,[1]Locations!$A:$O,2,0)</f>
        <v>San Jose</v>
      </c>
      <c r="O8573" s="9" t="str">
        <f>VLOOKUP('Consolidtaed Data'!$D2489,'[1]Sales People'!$A:$B,2,0)</f>
        <v>Larry Marshall</v>
      </c>
      <c r="P8573" s="9" t="str">
        <f>VLOOKUP('Consolidtaed Data'!$E2489,[1]Customers!$A:$B,2,0)</f>
        <v>Charles Perry</v>
      </c>
      <c r="Q8573" s="11">
        <f>WEEKDAY('Consolidtaed Data'!$F2489)</f>
        <v>2</v>
      </c>
      <c r="R8573" s="9">
        <f>MONTH('Consolidtaed Data'!$F2489)</f>
        <v>6</v>
      </c>
      <c r="S8573" s="9" t="str">
        <f>TEXT(Table3[[#This Row],[Purchase Date]],"MMMM")</f>
        <v>October</v>
      </c>
      <c r="T8573" s="9">
        <f>YEAR('Consolidtaed Data'!$F2489)</f>
        <v>2020</v>
      </c>
    </row>
    <row r="8574" spans="1:20" x14ac:dyDescent="0.3">
      <c r="A8574" s="9" t="s">
        <v>9600</v>
      </c>
      <c r="B8574" s="9" t="s">
        <v>71</v>
      </c>
      <c r="C8574" s="9" t="s">
        <v>45</v>
      </c>
      <c r="D8574" s="9" t="s">
        <v>193</v>
      </c>
      <c r="E8574" s="9" t="s">
        <v>194</v>
      </c>
      <c r="F8574" s="12">
        <v>44482</v>
      </c>
      <c r="G8574" s="12" t="str">
        <f>VLOOKUP(Table3[[#This Row],[Product ID]],[1]Products!$A:$G,2,0)</f>
        <v>Product 42</v>
      </c>
      <c r="H8574" s="22">
        <v>1</v>
      </c>
      <c r="I8574" s="9">
        <f>VLOOKUP('Consolidtaed Data'!$B2962,[1]Products!$A:$G,4,0)</f>
        <v>667</v>
      </c>
      <c r="J8574" s="9">
        <f>VLOOKUP('Consolidtaed Data'!$B2962,[1]Products!$A:$G,3,0)</f>
        <v>387</v>
      </c>
      <c r="K8574" s="9">
        <f>'Consolidtaed Data'!$J2962*'Consolidtaed Data'!$H2962</f>
        <v>3783</v>
      </c>
      <c r="L8574" s="9">
        <f>'Consolidtaed Data'!$I2962*'Consolidtaed Data'!$H2962</f>
        <v>4914</v>
      </c>
      <c r="M8574" s="9">
        <f>'Consolidtaed Data'!$L2962-'Consolidtaed Data'!$K2962</f>
        <v>331</v>
      </c>
      <c r="N8574" s="9" t="str">
        <f>VLOOKUP('Consolidtaed Data'!$C2962,[1]Locations!$A:$O,2,0)</f>
        <v>Long Beach</v>
      </c>
      <c r="O8574" s="9" t="str">
        <f>VLOOKUP('Consolidtaed Data'!$D2962,'[1]Sales People'!$A:$B,2,0)</f>
        <v>Carl Elliott</v>
      </c>
      <c r="P8574" s="9" t="str">
        <f>VLOOKUP('Consolidtaed Data'!$E2962,[1]Customers!$A:$B,2,0)</f>
        <v>Jonathan Moreno</v>
      </c>
      <c r="Q8574" s="11">
        <f>WEEKDAY('Consolidtaed Data'!$F2962)</f>
        <v>3</v>
      </c>
      <c r="R8574" s="9">
        <f>MONTH('Consolidtaed Data'!$F2962)</f>
        <v>8</v>
      </c>
      <c r="S8574" s="9" t="str">
        <f>TEXT(Table3[[#This Row],[Purchase Date]],"MMMM")</f>
        <v>October</v>
      </c>
      <c r="T8574" s="9">
        <f>YEAR('Consolidtaed Data'!$F2962)</f>
        <v>2020</v>
      </c>
    </row>
    <row r="8575" spans="1:20" x14ac:dyDescent="0.3">
      <c r="A8575" s="9" t="s">
        <v>9601</v>
      </c>
      <c r="B8575" s="9" t="s">
        <v>204</v>
      </c>
      <c r="C8575" s="9" t="s">
        <v>289</v>
      </c>
      <c r="D8575" s="9" t="s">
        <v>161</v>
      </c>
      <c r="E8575" s="9" t="s">
        <v>1803</v>
      </c>
      <c r="F8575" s="12">
        <v>44482</v>
      </c>
      <c r="G8575" s="12" t="str">
        <f>VLOOKUP(Table3[[#This Row],[Product ID]],[1]Products!$A:$G,2,0)</f>
        <v>Product 101</v>
      </c>
      <c r="H8575" s="22">
        <v>4</v>
      </c>
      <c r="I8575" s="9">
        <f>VLOOKUP('Consolidtaed Data'!$B3221,[1]Products!$A:$G,4,0)</f>
        <v>2294</v>
      </c>
      <c r="J8575" s="9">
        <f>VLOOKUP('Consolidtaed Data'!$B3221,[1]Products!$A:$G,3,0)</f>
        <v>1399</v>
      </c>
      <c r="K8575" s="9">
        <f>'Consolidtaed Data'!$J3221*'Consolidtaed Data'!$H3221</f>
        <v>2913</v>
      </c>
      <c r="L8575" s="9">
        <f>'Consolidtaed Data'!$I3221*'Consolidtaed Data'!$H3221</f>
        <v>4482</v>
      </c>
      <c r="M8575" s="9">
        <f>'Consolidtaed Data'!$L3221-'Consolidtaed Data'!$K3221</f>
        <v>96</v>
      </c>
      <c r="N8575" s="9" t="str">
        <f>VLOOKUP('Consolidtaed Data'!$C3221,[1]Locations!$A:$O,2,0)</f>
        <v>Garden Grove</v>
      </c>
      <c r="O8575" s="9" t="str">
        <f>VLOOKUP('Consolidtaed Data'!$D3221,'[1]Sales People'!$A:$B,2,0)</f>
        <v>Brian Thomas</v>
      </c>
      <c r="P8575" s="9" t="str">
        <f>VLOOKUP('Consolidtaed Data'!$E3221,[1]Customers!$A:$B,2,0)</f>
        <v>Peter Warren</v>
      </c>
      <c r="Q8575" s="11">
        <f>WEEKDAY('Consolidtaed Data'!$F3221)</f>
        <v>3</v>
      </c>
      <c r="R8575" s="9">
        <f>MONTH('Consolidtaed Data'!$F3221)</f>
        <v>8</v>
      </c>
      <c r="S8575" s="9" t="str">
        <f>TEXT(Table3[[#This Row],[Purchase Date]],"MMMM")</f>
        <v>October</v>
      </c>
      <c r="T8575" s="9">
        <f>YEAR('Consolidtaed Data'!$F3221)</f>
        <v>2020</v>
      </c>
    </row>
    <row r="8576" spans="1:20" x14ac:dyDescent="0.3">
      <c r="A8576" s="9" t="s">
        <v>9602</v>
      </c>
      <c r="B8576" s="9" t="s">
        <v>116</v>
      </c>
      <c r="C8576" s="9" t="s">
        <v>325</v>
      </c>
      <c r="D8576" s="9" t="s">
        <v>46</v>
      </c>
      <c r="E8576" s="9" t="s">
        <v>1240</v>
      </c>
      <c r="F8576" s="12">
        <v>44482</v>
      </c>
      <c r="G8576" s="12" t="str">
        <f>VLOOKUP(Table3[[#This Row],[Product ID]],[1]Products!$A:$G,2,0)</f>
        <v>Product 55</v>
      </c>
      <c r="H8576" s="22">
        <v>3</v>
      </c>
      <c r="I8576" s="9">
        <f>VLOOKUP('Consolidtaed Data'!$B3443,[1]Products!$A:$G,4,0)</f>
        <v>1862</v>
      </c>
      <c r="J8576" s="9">
        <f>VLOOKUP('Consolidtaed Data'!$B3443,[1]Products!$A:$G,3,0)</f>
        <v>1173</v>
      </c>
      <c r="K8576" s="9">
        <f>'Consolidtaed Data'!$J3443*'Consolidtaed Data'!$H3443</f>
        <v>624</v>
      </c>
      <c r="L8576" s="9">
        <f>'Consolidtaed Data'!$I3443*'Consolidtaed Data'!$H3443</f>
        <v>1200</v>
      </c>
      <c r="M8576" s="9">
        <f>'Consolidtaed Data'!$L3443-'Consolidtaed Data'!$K3443</f>
        <v>2685</v>
      </c>
      <c r="N8576" s="9" t="str">
        <f>VLOOKUP('Consolidtaed Data'!$C3443,[1]Locations!$A:$O,2,0)</f>
        <v>Pasadena</v>
      </c>
      <c r="O8576" s="9" t="str">
        <f>VLOOKUP('Consolidtaed Data'!$D3443,'[1]Sales People'!$A:$B,2,0)</f>
        <v>Charles Harper</v>
      </c>
      <c r="P8576" s="9" t="str">
        <f>VLOOKUP('Consolidtaed Data'!$E3443,[1]Customers!$A:$B,2,0)</f>
        <v>Peter Cook</v>
      </c>
      <c r="Q8576" s="11">
        <f>WEEKDAY('Consolidtaed Data'!$F3443)</f>
        <v>4</v>
      </c>
      <c r="R8576" s="9">
        <f>MONTH('Consolidtaed Data'!$F3443)</f>
        <v>9</v>
      </c>
      <c r="S8576" s="9" t="str">
        <f>TEXT(Table3[[#This Row],[Purchase Date]],"MMMM")</f>
        <v>October</v>
      </c>
      <c r="T8576" s="9">
        <f>YEAR('Consolidtaed Data'!$F3443)</f>
        <v>2020</v>
      </c>
    </row>
    <row r="8577" spans="1:20" x14ac:dyDescent="0.3">
      <c r="A8577" s="9" t="s">
        <v>9603</v>
      </c>
      <c r="B8577" s="9" t="s">
        <v>397</v>
      </c>
      <c r="C8577" s="9" t="s">
        <v>178</v>
      </c>
      <c r="D8577" s="9" t="s">
        <v>100</v>
      </c>
      <c r="E8577" s="9" t="s">
        <v>442</v>
      </c>
      <c r="F8577" s="12">
        <v>44483</v>
      </c>
      <c r="G8577" s="12" t="str">
        <f>VLOOKUP(Table3[[#This Row],[Product ID]],[1]Products!$A:$G,2,0)</f>
        <v>Product 20</v>
      </c>
      <c r="H8577" s="22">
        <v>2</v>
      </c>
      <c r="I8577" s="9">
        <f>VLOOKUP('Consolidtaed Data'!$B134,[1]Products!$A:$G,4,0)</f>
        <v>2495</v>
      </c>
      <c r="J8577" s="9">
        <f>VLOOKUP('Consolidtaed Data'!$B134,[1]Products!$A:$G,3,0)</f>
        <v>1896</v>
      </c>
      <c r="K8577" s="9">
        <f>'Consolidtaed Data'!$J134*'Consolidtaed Data'!$H134</f>
        <v>1054</v>
      </c>
      <c r="L8577" s="9">
        <f>'Consolidtaed Data'!$I134*'Consolidtaed Data'!$H134</f>
        <v>1405</v>
      </c>
      <c r="M8577" s="9">
        <f>'Consolidtaed Data'!$L134-'Consolidtaed Data'!$K134</f>
        <v>451</v>
      </c>
      <c r="N8577" s="9" t="str">
        <f>VLOOKUP('Consolidtaed Data'!$C134,[1]Locations!$A:$O,2,0)</f>
        <v>Fremont</v>
      </c>
      <c r="O8577" s="9" t="str">
        <f>VLOOKUP('Consolidtaed Data'!$D134,'[1]Sales People'!$A:$B,2,0)</f>
        <v>Roger Robertson</v>
      </c>
      <c r="P8577" s="9" t="str">
        <f>VLOOKUP('Consolidtaed Data'!$E134,[1]Customers!$A:$B,2,0)</f>
        <v>Wayne Rodriguez</v>
      </c>
      <c r="Q8577" s="11">
        <f>WEEKDAY('Consolidtaed Data'!$F134)</f>
        <v>7</v>
      </c>
      <c r="R8577" s="9">
        <f>MONTH('Consolidtaed Data'!$F134)</f>
        <v>1</v>
      </c>
      <c r="S8577" s="9" t="str">
        <f>TEXT(Table3[[#This Row],[Purchase Date]],"MMMM")</f>
        <v>October</v>
      </c>
      <c r="T8577" s="9">
        <f>YEAR('Consolidtaed Data'!$F134)</f>
        <v>2020</v>
      </c>
    </row>
    <row r="8578" spans="1:20" x14ac:dyDescent="0.3">
      <c r="A8578" s="9" t="s">
        <v>9604</v>
      </c>
      <c r="B8578" s="9" t="s">
        <v>209</v>
      </c>
      <c r="C8578" s="9" t="s">
        <v>564</v>
      </c>
      <c r="D8578" s="9" t="s">
        <v>235</v>
      </c>
      <c r="E8578" s="9" t="s">
        <v>1580</v>
      </c>
      <c r="F8578" s="12">
        <v>44483</v>
      </c>
      <c r="G8578" s="12" t="str">
        <f>VLOOKUP(Table3[[#This Row],[Product ID]],[1]Products!$A:$G,2,0)</f>
        <v>Product 86</v>
      </c>
      <c r="H8578" s="22">
        <v>3</v>
      </c>
      <c r="I8578" s="9">
        <f>VLOOKUP('Consolidtaed Data'!$B757,[1]Products!$A:$G,4,0)</f>
        <v>667</v>
      </c>
      <c r="J8578" s="9">
        <f>VLOOKUP('Consolidtaed Data'!$B757,[1]Products!$A:$G,3,0)</f>
        <v>387</v>
      </c>
      <c r="K8578" s="9">
        <f>'Consolidtaed Data'!$J757*'Consolidtaed Data'!$H757</f>
        <v>292</v>
      </c>
      <c r="L8578" s="9">
        <f>'Consolidtaed Data'!$I757*'Consolidtaed Data'!$H757</f>
        <v>356</v>
      </c>
      <c r="M8578" s="9">
        <f>'Consolidtaed Data'!$L757-'Consolidtaed Data'!$K757</f>
        <v>436</v>
      </c>
      <c r="N8578" s="9" t="str">
        <f>VLOOKUP('Consolidtaed Data'!$C757,[1]Locations!$A:$O,2,0)</f>
        <v>Rancho Cucamonga</v>
      </c>
      <c r="O8578" s="9" t="str">
        <f>VLOOKUP('Consolidtaed Data'!$D757,'[1]Sales People'!$A:$B,2,0)</f>
        <v>Andrew Bowman</v>
      </c>
      <c r="P8578" s="9" t="str">
        <f>VLOOKUP('Consolidtaed Data'!$E757,[1]Customers!$A:$B,2,0)</f>
        <v>Christopher Ramos</v>
      </c>
      <c r="Q8578" s="11">
        <f>WEEKDAY('Consolidtaed Data'!$F757)</f>
        <v>6</v>
      </c>
      <c r="R8578" s="9">
        <f>MONTH('Consolidtaed Data'!$F757)</f>
        <v>2</v>
      </c>
      <c r="S8578" s="9" t="str">
        <f>TEXT(Table3[[#This Row],[Purchase Date]],"MMMM")</f>
        <v>October</v>
      </c>
      <c r="T8578" s="9">
        <f>YEAR('Consolidtaed Data'!$F757)</f>
        <v>2020</v>
      </c>
    </row>
    <row r="8579" spans="1:20" x14ac:dyDescent="0.3">
      <c r="A8579" s="9" t="s">
        <v>9605</v>
      </c>
      <c r="B8579" s="9" t="s">
        <v>294</v>
      </c>
      <c r="C8579" s="9" t="s">
        <v>140</v>
      </c>
      <c r="D8579" s="9" t="s">
        <v>56</v>
      </c>
      <c r="E8579" s="9" t="s">
        <v>903</v>
      </c>
      <c r="F8579" s="12">
        <v>44483</v>
      </c>
      <c r="G8579" s="12" t="str">
        <f>VLOOKUP(Table3[[#This Row],[Product ID]],[1]Products!$A:$G,2,0)</f>
        <v>Product 51</v>
      </c>
      <c r="H8579" s="22">
        <v>3</v>
      </c>
      <c r="I8579" s="9">
        <f>VLOOKUP('Consolidtaed Data'!$B1069,[1]Products!$A:$G,4,0)</f>
        <v>35</v>
      </c>
      <c r="J8579" s="9">
        <f>VLOOKUP('Consolidtaed Data'!$B1069,[1]Products!$A:$G,3,0)</f>
        <v>22</v>
      </c>
      <c r="K8579" s="9">
        <f>'Consolidtaed Data'!$J1069*'Consolidtaed Data'!$H1069</f>
        <v>2946</v>
      </c>
      <c r="L8579" s="9">
        <f>'Consolidtaed Data'!$I1069*'Consolidtaed Data'!$H1069</f>
        <v>4994</v>
      </c>
      <c r="M8579" s="9">
        <f>'Consolidtaed Data'!$L1069-'Consolidtaed Data'!$K1069</f>
        <v>369</v>
      </c>
      <c r="N8579" s="9" t="str">
        <f>VLOOKUP('Consolidtaed Data'!$C1069,[1]Locations!$A:$O,2,0)</f>
        <v>Garden Grove</v>
      </c>
      <c r="O8579" s="9" t="str">
        <f>VLOOKUP('Consolidtaed Data'!$D1069,'[1]Sales People'!$A:$B,2,0)</f>
        <v>Brian Hansen</v>
      </c>
      <c r="P8579" s="9" t="str">
        <f>VLOOKUP('Consolidtaed Data'!$E1069,[1]Customers!$A:$B,2,0)</f>
        <v>Walter Harris</v>
      </c>
      <c r="Q8579" s="11">
        <f>WEEKDAY('Consolidtaed Data'!$F1069)</f>
        <v>3</v>
      </c>
      <c r="R8579" s="9">
        <f>MONTH('Consolidtaed Data'!$F1069)</f>
        <v>3</v>
      </c>
      <c r="S8579" s="9" t="str">
        <f>TEXT(Table3[[#This Row],[Purchase Date]],"MMMM")</f>
        <v>October</v>
      </c>
      <c r="T8579" s="9">
        <f>YEAR('Consolidtaed Data'!$F1069)</f>
        <v>2020</v>
      </c>
    </row>
    <row r="8580" spans="1:20" x14ac:dyDescent="0.3">
      <c r="A8580" s="9" t="s">
        <v>9606</v>
      </c>
      <c r="B8580" s="9" t="s">
        <v>653</v>
      </c>
      <c r="C8580" s="9" t="s">
        <v>99</v>
      </c>
      <c r="D8580" s="9" t="s">
        <v>206</v>
      </c>
      <c r="E8580" s="9" t="s">
        <v>801</v>
      </c>
      <c r="F8580" s="12">
        <v>44483</v>
      </c>
      <c r="G8580" s="12" t="str">
        <f>VLOOKUP(Table3[[#This Row],[Product ID]],[1]Products!$A:$G,2,0)</f>
        <v>Product 74</v>
      </c>
      <c r="H8580" s="22">
        <v>3</v>
      </c>
      <c r="I8580" s="9">
        <f>VLOOKUP('Consolidtaed Data'!$B1124,[1]Products!$A:$G,4,0)</f>
        <v>1522</v>
      </c>
      <c r="J8580" s="9">
        <f>VLOOKUP('Consolidtaed Data'!$B1124,[1]Products!$A:$G,3,0)</f>
        <v>791</v>
      </c>
      <c r="K8580" s="9">
        <f>'Consolidtaed Data'!$J1124*'Consolidtaed Data'!$H1124</f>
        <v>900</v>
      </c>
      <c r="L8580" s="9">
        <f>'Consolidtaed Data'!$I1124*'Consolidtaed Data'!$H1124</f>
        <v>1636</v>
      </c>
      <c r="M8580" s="9">
        <f>'Consolidtaed Data'!$L1124-'Consolidtaed Data'!$K1124</f>
        <v>246</v>
      </c>
      <c r="N8580" s="9" t="str">
        <f>VLOOKUP('Consolidtaed Data'!$C1124,[1]Locations!$A:$O,2,0)</f>
        <v>Fresno</v>
      </c>
      <c r="O8580" s="9" t="str">
        <f>VLOOKUP('Consolidtaed Data'!$D1124,'[1]Sales People'!$A:$B,2,0)</f>
        <v>John Reyes</v>
      </c>
      <c r="P8580" s="9" t="str">
        <f>VLOOKUP('Consolidtaed Data'!$E1124,[1]Customers!$A:$B,2,0)</f>
        <v>Shawn Scott</v>
      </c>
      <c r="Q8580" s="11">
        <f>WEEKDAY('Consolidtaed Data'!$F1124)</f>
        <v>7</v>
      </c>
      <c r="R8580" s="9">
        <f>MONTH('Consolidtaed Data'!$F1124)</f>
        <v>3</v>
      </c>
      <c r="S8580" s="9" t="str">
        <f>TEXT(Table3[[#This Row],[Purchase Date]],"MMMM")</f>
        <v>October</v>
      </c>
      <c r="T8580" s="9">
        <f>YEAR('Consolidtaed Data'!$F1124)</f>
        <v>2020</v>
      </c>
    </row>
    <row r="8581" spans="1:20" x14ac:dyDescent="0.3">
      <c r="A8581" s="9" t="s">
        <v>9607</v>
      </c>
      <c r="B8581" s="9" t="s">
        <v>20</v>
      </c>
      <c r="C8581" s="9" t="s">
        <v>253</v>
      </c>
      <c r="D8581" s="9" t="s">
        <v>113</v>
      </c>
      <c r="E8581" s="9" t="s">
        <v>1944</v>
      </c>
      <c r="F8581" s="12">
        <v>44483</v>
      </c>
      <c r="G8581" s="12" t="str">
        <f>VLOOKUP(Table3[[#This Row],[Product ID]],[1]Products!$A:$G,2,0)</f>
        <v>Product 98</v>
      </c>
      <c r="H8581" s="22">
        <v>2</v>
      </c>
      <c r="I8581" s="9">
        <f>VLOOKUP('Consolidtaed Data'!$B1306,[1]Products!$A:$G,4,0)</f>
        <v>2283</v>
      </c>
      <c r="J8581" s="9">
        <f>VLOOKUP('Consolidtaed Data'!$B1306,[1]Products!$A:$G,3,0)</f>
        <v>1484</v>
      </c>
      <c r="K8581" s="9">
        <f>'Consolidtaed Data'!$J1306*'Consolidtaed Data'!$H1306</f>
        <v>2841</v>
      </c>
      <c r="L8581" s="9">
        <f>'Consolidtaed Data'!$I1306*'Consolidtaed Data'!$H1306</f>
        <v>4059</v>
      </c>
      <c r="M8581" s="9">
        <f>'Consolidtaed Data'!$L1306-'Consolidtaed Data'!$K1306</f>
        <v>161</v>
      </c>
      <c r="N8581" s="9" t="str">
        <f>VLOOKUP('Consolidtaed Data'!$C1306,[1]Locations!$A:$O,2,0)</f>
        <v>Orange</v>
      </c>
      <c r="O8581" s="9" t="str">
        <f>VLOOKUP('Consolidtaed Data'!$D1306,'[1]Sales People'!$A:$B,2,0)</f>
        <v>Ernest Wagner</v>
      </c>
      <c r="P8581" s="9" t="str">
        <f>VLOOKUP('Consolidtaed Data'!$E1306,[1]Customers!$A:$B,2,0)</f>
        <v>Billy Gonzales</v>
      </c>
      <c r="Q8581" s="11">
        <f>WEEKDAY('Consolidtaed Data'!$F1306)</f>
        <v>1</v>
      </c>
      <c r="R8581" s="9">
        <f>MONTH('Consolidtaed Data'!$F1306)</f>
        <v>4</v>
      </c>
      <c r="S8581" s="9" t="str">
        <f>TEXT(Table3[[#This Row],[Purchase Date]],"MMMM")</f>
        <v>October</v>
      </c>
      <c r="T8581" s="9">
        <f>YEAR('Consolidtaed Data'!$F1306)</f>
        <v>2020</v>
      </c>
    </row>
    <row r="8582" spans="1:20" x14ac:dyDescent="0.3">
      <c r="A8582" s="9" t="s">
        <v>9608</v>
      </c>
      <c r="B8582" s="9" t="s">
        <v>397</v>
      </c>
      <c r="C8582" s="9" t="s">
        <v>405</v>
      </c>
      <c r="D8582" s="9" t="s">
        <v>13</v>
      </c>
      <c r="E8582" s="9" t="s">
        <v>779</v>
      </c>
      <c r="F8582" s="12">
        <v>44483</v>
      </c>
      <c r="G8582" s="12" t="str">
        <f>VLOOKUP(Table3[[#This Row],[Product ID]],[1]Products!$A:$G,2,0)</f>
        <v>Product 20</v>
      </c>
      <c r="H8582" s="22">
        <v>1</v>
      </c>
      <c r="I8582" s="9">
        <f>VLOOKUP('Consolidtaed Data'!$B1909,[1]Products!$A:$G,4,0)</f>
        <v>1826</v>
      </c>
      <c r="J8582" s="9">
        <f>VLOOKUP('Consolidtaed Data'!$B1909,[1]Products!$A:$G,3,0)</f>
        <v>1443</v>
      </c>
      <c r="K8582" s="9">
        <f>'Consolidtaed Data'!$J1909*'Consolidtaed Data'!$H1909</f>
        <v>971</v>
      </c>
      <c r="L8582" s="9">
        <f>'Consolidtaed Data'!$I1909*'Consolidtaed Data'!$H1909</f>
        <v>1494</v>
      </c>
      <c r="M8582" s="9">
        <f>'Consolidtaed Data'!$L1909-'Consolidtaed Data'!$K1909</f>
        <v>369</v>
      </c>
      <c r="N8582" s="9" t="str">
        <f>VLOOKUP('Consolidtaed Data'!$C1909,[1]Locations!$A:$O,2,0)</f>
        <v>Long Beach</v>
      </c>
      <c r="O8582" s="9" t="str">
        <f>VLOOKUP('Consolidtaed Data'!$D1909,'[1]Sales People'!$A:$B,2,0)</f>
        <v>Kevin Butler</v>
      </c>
      <c r="P8582" s="9" t="str">
        <f>VLOOKUP('Consolidtaed Data'!$E1909,[1]Customers!$A:$B,2,0)</f>
        <v>Jesse Hernandez</v>
      </c>
      <c r="Q8582" s="11">
        <f>WEEKDAY('Consolidtaed Data'!$F1909)</f>
        <v>3</v>
      </c>
      <c r="R8582" s="9">
        <f>MONTH('Consolidtaed Data'!$F1909)</f>
        <v>5</v>
      </c>
      <c r="S8582" s="9" t="str">
        <f>TEXT(Table3[[#This Row],[Purchase Date]],"MMMM")</f>
        <v>October</v>
      </c>
      <c r="T8582" s="9">
        <f>YEAR('Consolidtaed Data'!$F1909)</f>
        <v>2020</v>
      </c>
    </row>
    <row r="8583" spans="1:20" x14ac:dyDescent="0.3">
      <c r="A8583" s="9" t="s">
        <v>9609</v>
      </c>
      <c r="B8583" s="9" t="s">
        <v>301</v>
      </c>
      <c r="C8583" s="9" t="s">
        <v>8</v>
      </c>
      <c r="D8583" s="9" t="s">
        <v>402</v>
      </c>
      <c r="E8583" s="9" t="s">
        <v>735</v>
      </c>
      <c r="F8583" s="12">
        <v>44483</v>
      </c>
      <c r="G8583" s="12" t="str">
        <f>VLOOKUP(Table3[[#This Row],[Product ID]],[1]Products!$A:$G,2,0)</f>
        <v>Product 57</v>
      </c>
      <c r="H8583" s="22">
        <v>2</v>
      </c>
      <c r="I8583" s="9">
        <f>VLOOKUP('Consolidtaed Data'!$B2302,[1]Products!$A:$G,4,0)</f>
        <v>217</v>
      </c>
      <c r="J8583" s="9">
        <f>VLOOKUP('Consolidtaed Data'!$B2302,[1]Products!$A:$G,3,0)</f>
        <v>171</v>
      </c>
      <c r="K8583" s="9">
        <f>'Consolidtaed Data'!$J2302*'Consolidtaed Data'!$H2302</f>
        <v>395</v>
      </c>
      <c r="L8583" s="9">
        <f>'Consolidtaed Data'!$I2302*'Consolidtaed Data'!$H2302</f>
        <v>556</v>
      </c>
      <c r="M8583" s="9">
        <f>'Consolidtaed Data'!$L2302-'Consolidtaed Data'!$K2302</f>
        <v>99</v>
      </c>
      <c r="N8583" s="9" t="str">
        <f>VLOOKUP('Consolidtaed Data'!$C2302,[1]Locations!$A:$O,2,0)</f>
        <v>Riverside</v>
      </c>
      <c r="O8583" s="9" t="str">
        <f>VLOOKUP('Consolidtaed Data'!$D2302,'[1]Sales People'!$A:$B,2,0)</f>
        <v>Charles Harper</v>
      </c>
      <c r="P8583" s="9" t="str">
        <f>VLOOKUP('Consolidtaed Data'!$E2302,[1]Customers!$A:$B,2,0)</f>
        <v>Paul Richardson</v>
      </c>
      <c r="Q8583" s="11">
        <f>WEEKDAY('Consolidtaed Data'!$F2302)</f>
        <v>3</v>
      </c>
      <c r="R8583" s="9">
        <f>MONTH('Consolidtaed Data'!$F2302)</f>
        <v>6</v>
      </c>
      <c r="S8583" s="9" t="str">
        <f>TEXT(Table3[[#This Row],[Purchase Date]],"MMMM")</f>
        <v>October</v>
      </c>
      <c r="T8583" s="9">
        <f>YEAR('Consolidtaed Data'!$F2302)</f>
        <v>2020</v>
      </c>
    </row>
    <row r="8584" spans="1:20" x14ac:dyDescent="0.3">
      <c r="A8584" s="9" t="s">
        <v>9610</v>
      </c>
      <c r="B8584" s="9" t="s">
        <v>103</v>
      </c>
      <c r="C8584" s="9" t="s">
        <v>104</v>
      </c>
      <c r="D8584" s="9" t="s">
        <v>246</v>
      </c>
      <c r="E8584" s="9" t="s">
        <v>236</v>
      </c>
      <c r="F8584" s="12">
        <v>44483</v>
      </c>
      <c r="G8584" s="12" t="str">
        <f>VLOOKUP(Table3[[#This Row],[Product ID]],[1]Products!$A:$G,2,0)</f>
        <v>Product 44</v>
      </c>
      <c r="H8584" s="22">
        <v>1</v>
      </c>
      <c r="I8584" s="9">
        <f>VLOOKUP('Consolidtaed Data'!$B2310,[1]Products!$A:$G,4,0)</f>
        <v>847</v>
      </c>
      <c r="J8584" s="9">
        <f>VLOOKUP('Consolidtaed Data'!$B2310,[1]Products!$A:$G,3,0)</f>
        <v>534</v>
      </c>
      <c r="K8584" s="9">
        <f>'Consolidtaed Data'!$J2310*'Consolidtaed Data'!$H2310</f>
        <v>1076</v>
      </c>
      <c r="L8584" s="9">
        <f>'Consolidtaed Data'!$I2310*'Consolidtaed Data'!$H2310</f>
        <v>1472</v>
      </c>
      <c r="M8584" s="9">
        <f>'Consolidtaed Data'!$L2310-'Consolidtaed Data'!$K2310</f>
        <v>926</v>
      </c>
      <c r="N8584" s="9" t="str">
        <f>VLOOKUP('Consolidtaed Data'!$C2310,[1]Locations!$A:$O,2,0)</f>
        <v>Palmdale</v>
      </c>
      <c r="O8584" s="9" t="str">
        <f>VLOOKUP('Consolidtaed Data'!$D2310,'[1]Sales People'!$A:$B,2,0)</f>
        <v>Carl Hall</v>
      </c>
      <c r="P8584" s="9" t="str">
        <f>VLOOKUP('Consolidtaed Data'!$E2310,[1]Customers!$A:$B,2,0)</f>
        <v>Mark Montgomery</v>
      </c>
      <c r="Q8584" s="11">
        <f>WEEKDAY('Consolidtaed Data'!$F2310)</f>
        <v>4</v>
      </c>
      <c r="R8584" s="9">
        <f>MONTH('Consolidtaed Data'!$F2310)</f>
        <v>6</v>
      </c>
      <c r="S8584" s="9" t="str">
        <f>TEXT(Table3[[#This Row],[Purchase Date]],"MMMM")</f>
        <v>October</v>
      </c>
      <c r="T8584" s="9">
        <f>YEAR('Consolidtaed Data'!$F2310)</f>
        <v>2020</v>
      </c>
    </row>
    <row r="8585" spans="1:20" x14ac:dyDescent="0.3">
      <c r="A8585" s="9" t="s">
        <v>9611</v>
      </c>
      <c r="B8585" s="9" t="s">
        <v>278</v>
      </c>
      <c r="C8585" s="9" t="s">
        <v>30</v>
      </c>
      <c r="D8585" s="9" t="s">
        <v>143</v>
      </c>
      <c r="E8585" s="9" t="s">
        <v>1284</v>
      </c>
      <c r="F8585" s="12">
        <v>44483</v>
      </c>
      <c r="G8585" s="12" t="str">
        <f>VLOOKUP(Table3[[#This Row],[Product ID]],[1]Products!$A:$G,2,0)</f>
        <v>Product 75</v>
      </c>
      <c r="H8585" s="22">
        <v>2</v>
      </c>
      <c r="I8585" s="9">
        <f>VLOOKUP('Consolidtaed Data'!$B2677,[1]Products!$A:$G,4,0)</f>
        <v>799</v>
      </c>
      <c r="J8585" s="9">
        <f>VLOOKUP('Consolidtaed Data'!$B2677,[1]Products!$A:$G,3,0)</f>
        <v>455</v>
      </c>
      <c r="K8585" s="9">
        <f>'Consolidtaed Data'!$J2677*'Consolidtaed Data'!$H2677</f>
        <v>1291</v>
      </c>
      <c r="L8585" s="9">
        <f>'Consolidtaed Data'!$I2677*'Consolidtaed Data'!$H2677</f>
        <v>2391</v>
      </c>
      <c r="M8585" s="9">
        <f>'Consolidtaed Data'!$L2677-'Consolidtaed Data'!$K2677</f>
        <v>161</v>
      </c>
      <c r="N8585" s="9" t="str">
        <f>VLOOKUP('Consolidtaed Data'!$C2677,[1]Locations!$A:$O,2,0)</f>
        <v>Santa Clara</v>
      </c>
      <c r="O8585" s="9" t="str">
        <f>VLOOKUP('Consolidtaed Data'!$D2677,'[1]Sales People'!$A:$B,2,0)</f>
        <v>Scott Mason</v>
      </c>
      <c r="P8585" s="9" t="str">
        <f>VLOOKUP('Consolidtaed Data'!$E2677,[1]Customers!$A:$B,2,0)</f>
        <v>Larry Ross</v>
      </c>
      <c r="Q8585" s="11">
        <f>WEEKDAY('Consolidtaed Data'!$F2677)</f>
        <v>3</v>
      </c>
      <c r="R8585" s="9">
        <f>MONTH('Consolidtaed Data'!$F2677)</f>
        <v>7</v>
      </c>
      <c r="S8585" s="9" t="str">
        <f>TEXT(Table3[[#This Row],[Purchase Date]],"MMMM")</f>
        <v>October</v>
      </c>
      <c r="T8585" s="9">
        <f>YEAR('Consolidtaed Data'!$F2677)</f>
        <v>2020</v>
      </c>
    </row>
    <row r="8586" spans="1:20" x14ac:dyDescent="0.3">
      <c r="A8586" s="9" t="s">
        <v>9612</v>
      </c>
      <c r="B8586" s="9" t="s">
        <v>340</v>
      </c>
      <c r="C8586" s="9" t="s">
        <v>42</v>
      </c>
      <c r="D8586" s="9" t="s">
        <v>402</v>
      </c>
      <c r="E8586" s="9" t="s">
        <v>356</v>
      </c>
      <c r="F8586" s="12">
        <v>44483</v>
      </c>
      <c r="G8586" s="12" t="str">
        <f>VLOOKUP(Table3[[#This Row],[Product ID]],[1]Products!$A:$G,2,0)</f>
        <v>Product 34</v>
      </c>
      <c r="H8586" s="22">
        <v>1</v>
      </c>
      <c r="I8586" s="9">
        <f>VLOOKUP('Consolidtaed Data'!$B2800,[1]Products!$A:$G,4,0)</f>
        <v>127</v>
      </c>
      <c r="J8586" s="9">
        <f>VLOOKUP('Consolidtaed Data'!$B2800,[1]Products!$A:$G,3,0)</f>
        <v>79</v>
      </c>
      <c r="K8586" s="9">
        <f>'Consolidtaed Data'!$J2800*'Consolidtaed Data'!$H2800</f>
        <v>3162</v>
      </c>
      <c r="L8586" s="9">
        <f>'Consolidtaed Data'!$I2800*'Consolidtaed Data'!$H2800</f>
        <v>4215</v>
      </c>
      <c r="M8586" s="9">
        <f>'Consolidtaed Data'!$L2800-'Consolidtaed Data'!$K2800</f>
        <v>102</v>
      </c>
      <c r="N8586" s="9" t="str">
        <f>VLOOKUP('Consolidtaed Data'!$C2800,[1]Locations!$A:$O,2,0)</f>
        <v>Fontana</v>
      </c>
      <c r="O8586" s="9" t="str">
        <f>VLOOKUP('Consolidtaed Data'!$D2800,'[1]Sales People'!$A:$B,2,0)</f>
        <v>Scott Mason</v>
      </c>
      <c r="P8586" s="9" t="str">
        <f>VLOOKUP('Consolidtaed Data'!$E2800,[1]Customers!$A:$B,2,0)</f>
        <v>Keith Schmidt</v>
      </c>
      <c r="Q8586" s="11">
        <f>WEEKDAY('Consolidtaed Data'!$F2800)</f>
        <v>6</v>
      </c>
      <c r="R8586" s="9">
        <f>MONTH('Consolidtaed Data'!$F2800)</f>
        <v>7</v>
      </c>
      <c r="S8586" s="9" t="str">
        <f>TEXT(Table3[[#This Row],[Purchase Date]],"MMMM")</f>
        <v>October</v>
      </c>
      <c r="T8586" s="9">
        <f>YEAR('Consolidtaed Data'!$F2800)</f>
        <v>2020</v>
      </c>
    </row>
    <row r="8587" spans="1:20" x14ac:dyDescent="0.3">
      <c r="A8587" s="9" t="s">
        <v>9613</v>
      </c>
      <c r="B8587" s="9" t="s">
        <v>98</v>
      </c>
      <c r="C8587" s="9" t="s">
        <v>331</v>
      </c>
      <c r="D8587" s="9" t="s">
        <v>22</v>
      </c>
      <c r="E8587" s="9" t="s">
        <v>2174</v>
      </c>
      <c r="F8587" s="12">
        <v>44483</v>
      </c>
      <c r="G8587" s="12" t="str">
        <f>VLOOKUP(Table3[[#This Row],[Product ID]],[1]Products!$A:$G,2,0)</f>
        <v>Product 85</v>
      </c>
      <c r="H8587" s="22">
        <v>1</v>
      </c>
      <c r="I8587" s="9">
        <f>VLOOKUP('Consolidtaed Data'!$B3031,[1]Products!$A:$G,4,0)</f>
        <v>2241</v>
      </c>
      <c r="J8587" s="9">
        <f>VLOOKUP('Consolidtaed Data'!$B3031,[1]Products!$A:$G,3,0)</f>
        <v>1367</v>
      </c>
      <c r="K8587" s="9">
        <f>'Consolidtaed Data'!$J3031*'Consolidtaed Data'!$H3031</f>
        <v>90</v>
      </c>
      <c r="L8587" s="9">
        <f>'Consolidtaed Data'!$I3031*'Consolidtaed Data'!$H3031</f>
        <v>112</v>
      </c>
      <c r="M8587" s="9">
        <f>'Consolidtaed Data'!$L3031-'Consolidtaed Data'!$K3031</f>
        <v>408</v>
      </c>
      <c r="N8587" s="9" t="str">
        <f>VLOOKUP('Consolidtaed Data'!$C3031,[1]Locations!$A:$O,2,0)</f>
        <v>Long Beach</v>
      </c>
      <c r="O8587" s="9" t="str">
        <f>VLOOKUP('Consolidtaed Data'!$D3031,'[1]Sales People'!$A:$B,2,0)</f>
        <v>Christopher Tucker</v>
      </c>
      <c r="P8587" s="9" t="str">
        <f>VLOOKUP('Consolidtaed Data'!$E3031,[1]Customers!$A:$B,2,0)</f>
        <v>Daniel West</v>
      </c>
      <c r="Q8587" s="11">
        <f>WEEKDAY('Consolidtaed Data'!$F3031)</f>
        <v>1</v>
      </c>
      <c r="R8587" s="9">
        <f>MONTH('Consolidtaed Data'!$F3031)</f>
        <v>8</v>
      </c>
      <c r="S8587" s="9" t="str">
        <f>TEXT(Table3[[#This Row],[Purchase Date]],"MMMM")</f>
        <v>October</v>
      </c>
      <c r="T8587" s="9">
        <f>YEAR('Consolidtaed Data'!$F3031)</f>
        <v>2020</v>
      </c>
    </row>
    <row r="8588" spans="1:20" x14ac:dyDescent="0.3">
      <c r="A8588" s="9" t="s">
        <v>9614</v>
      </c>
      <c r="B8588" s="9" t="s">
        <v>156</v>
      </c>
      <c r="C8588" s="9" t="s">
        <v>86</v>
      </c>
      <c r="D8588" s="9" t="s">
        <v>113</v>
      </c>
      <c r="E8588" s="9" t="s">
        <v>1641</v>
      </c>
      <c r="F8588" s="12">
        <v>44483</v>
      </c>
      <c r="G8588" s="12" t="str">
        <f>VLOOKUP(Table3[[#This Row],[Product ID]],[1]Products!$A:$G,2,0)</f>
        <v>Product 21</v>
      </c>
      <c r="H8588" s="22">
        <v>3</v>
      </c>
      <c r="I8588" s="9">
        <f>VLOOKUP('Consolidtaed Data'!$B3193,[1]Products!$A:$G,4,0)</f>
        <v>2141</v>
      </c>
      <c r="J8588" s="9">
        <f>VLOOKUP('Consolidtaed Data'!$B3193,[1]Products!$A:$G,3,0)</f>
        <v>1777</v>
      </c>
      <c r="K8588" s="9">
        <f>'Consolidtaed Data'!$J3193*'Consolidtaed Data'!$H3193</f>
        <v>3036</v>
      </c>
      <c r="L8588" s="9">
        <f>'Consolidtaed Data'!$I3193*'Consolidtaed Data'!$H3193</f>
        <v>4820</v>
      </c>
      <c r="M8588" s="9">
        <f>'Consolidtaed Data'!$L3193-'Consolidtaed Data'!$K3193</f>
        <v>345</v>
      </c>
      <c r="N8588" s="9" t="str">
        <f>VLOOKUP('Consolidtaed Data'!$C3193,[1]Locations!$A:$O,2,0)</f>
        <v>San Diego</v>
      </c>
      <c r="O8588" s="9" t="str">
        <f>VLOOKUP('Consolidtaed Data'!$D3193,'[1]Sales People'!$A:$B,2,0)</f>
        <v>Kenneth Fields</v>
      </c>
      <c r="P8588" s="9" t="str">
        <f>VLOOKUP('Consolidtaed Data'!$E3193,[1]Customers!$A:$B,2,0)</f>
        <v>Anthony Torres</v>
      </c>
      <c r="Q8588" s="11">
        <f>WEEKDAY('Consolidtaed Data'!$F3193)</f>
        <v>1</v>
      </c>
      <c r="R8588" s="9">
        <f>MONTH('Consolidtaed Data'!$F3193)</f>
        <v>8</v>
      </c>
      <c r="S8588" s="9" t="str">
        <f>TEXT(Table3[[#This Row],[Purchase Date]],"MMMM")</f>
        <v>October</v>
      </c>
      <c r="T8588" s="9">
        <f>YEAR('Consolidtaed Data'!$F3193)</f>
        <v>2020</v>
      </c>
    </row>
    <row r="8589" spans="1:20" x14ac:dyDescent="0.3">
      <c r="A8589" s="9" t="s">
        <v>9615</v>
      </c>
      <c r="B8589" s="9" t="s">
        <v>549</v>
      </c>
      <c r="C8589" s="9" t="s">
        <v>126</v>
      </c>
      <c r="D8589" s="9" t="s">
        <v>374</v>
      </c>
      <c r="E8589" s="9" t="s">
        <v>1407</v>
      </c>
      <c r="F8589" s="12">
        <v>44483</v>
      </c>
      <c r="G8589" s="12" t="str">
        <f>VLOOKUP(Table3[[#This Row],[Product ID]],[1]Products!$A:$G,2,0)</f>
        <v>Product 10</v>
      </c>
      <c r="H8589" s="22">
        <v>1</v>
      </c>
      <c r="I8589" s="9">
        <f>VLOOKUP('Consolidtaed Data'!$B3237,[1]Products!$A:$G,4,0)</f>
        <v>1119</v>
      </c>
      <c r="J8589" s="9">
        <f>VLOOKUP('Consolidtaed Data'!$B3237,[1]Products!$A:$G,3,0)</f>
        <v>683</v>
      </c>
      <c r="K8589" s="9">
        <f>'Consolidtaed Data'!$J3237*'Consolidtaed Data'!$H3237</f>
        <v>79</v>
      </c>
      <c r="L8589" s="9">
        <f>'Consolidtaed Data'!$I3237*'Consolidtaed Data'!$H3237</f>
        <v>127</v>
      </c>
      <c r="M8589" s="9">
        <f>'Consolidtaed Data'!$L3237-'Consolidtaed Data'!$K3237</f>
        <v>736</v>
      </c>
      <c r="N8589" s="9" t="str">
        <f>VLOOKUP('Consolidtaed Data'!$C3237,[1]Locations!$A:$O,2,0)</f>
        <v>Escondido</v>
      </c>
      <c r="O8589" s="9" t="str">
        <f>VLOOKUP('Consolidtaed Data'!$D3237,'[1]Sales People'!$A:$B,2,0)</f>
        <v>Larry Castillo</v>
      </c>
      <c r="P8589" s="9" t="str">
        <f>VLOOKUP('Consolidtaed Data'!$E3237,[1]Customers!$A:$B,2,0)</f>
        <v>Steve Diaz</v>
      </c>
      <c r="Q8589" s="11">
        <f>WEEKDAY('Consolidtaed Data'!$F3237)</f>
        <v>4</v>
      </c>
      <c r="R8589" s="9">
        <f>MONTH('Consolidtaed Data'!$F3237)</f>
        <v>8</v>
      </c>
      <c r="S8589" s="9" t="str">
        <f>TEXT(Table3[[#This Row],[Purchase Date]],"MMMM")</f>
        <v>October</v>
      </c>
      <c r="T8589" s="9">
        <f>YEAR('Consolidtaed Data'!$F3237)</f>
        <v>2020</v>
      </c>
    </row>
    <row r="8590" spans="1:20" x14ac:dyDescent="0.3">
      <c r="A8590" s="9" t="s">
        <v>9616</v>
      </c>
      <c r="B8590" s="9" t="s">
        <v>531</v>
      </c>
      <c r="C8590" s="9" t="s">
        <v>72</v>
      </c>
      <c r="D8590" s="9" t="s">
        <v>374</v>
      </c>
      <c r="E8590" s="9" t="s">
        <v>3880</v>
      </c>
      <c r="F8590" s="12">
        <v>44483</v>
      </c>
      <c r="G8590" s="12" t="str">
        <f>VLOOKUP(Table3[[#This Row],[Product ID]],[1]Products!$A:$G,2,0)</f>
        <v>Product 62</v>
      </c>
      <c r="H8590" s="22">
        <v>2</v>
      </c>
      <c r="I8590" s="9">
        <f>VLOOKUP('Consolidtaed Data'!$B3360,[1]Products!$A:$G,4,0)</f>
        <v>556</v>
      </c>
      <c r="J8590" s="9">
        <f>VLOOKUP('Consolidtaed Data'!$B3360,[1]Products!$A:$G,3,0)</f>
        <v>395</v>
      </c>
      <c r="K8590" s="9">
        <f>'Consolidtaed Data'!$J3360*'Consolidtaed Data'!$H3360</f>
        <v>1046</v>
      </c>
      <c r="L8590" s="9">
        <f>'Consolidtaed Data'!$I3360*'Consolidtaed Data'!$H3360</f>
        <v>1635</v>
      </c>
      <c r="M8590" s="9">
        <f>'Consolidtaed Data'!$L3360-'Consolidtaed Data'!$K3360</f>
        <v>248</v>
      </c>
      <c r="N8590" s="9" t="str">
        <f>VLOOKUP('Consolidtaed Data'!$C3360,[1]Locations!$A:$O,2,0)</f>
        <v>Orange</v>
      </c>
      <c r="O8590" s="9" t="str">
        <f>VLOOKUP('Consolidtaed Data'!$D3360,'[1]Sales People'!$A:$B,2,0)</f>
        <v>Robert Reed</v>
      </c>
      <c r="P8590" s="9" t="str">
        <f>VLOOKUP('Consolidtaed Data'!$E3360,[1]Customers!$A:$B,2,0)</f>
        <v>Henry Harper</v>
      </c>
      <c r="Q8590" s="11">
        <f>WEEKDAY('Consolidtaed Data'!$F3360)</f>
        <v>6</v>
      </c>
      <c r="R8590" s="9">
        <f>MONTH('Consolidtaed Data'!$F3360)</f>
        <v>9</v>
      </c>
      <c r="S8590" s="9" t="str">
        <f>TEXT(Table3[[#This Row],[Purchase Date]],"MMMM")</f>
        <v>October</v>
      </c>
      <c r="T8590" s="9">
        <f>YEAR('Consolidtaed Data'!$F3360)</f>
        <v>2020</v>
      </c>
    </row>
    <row r="8591" spans="1:20" x14ac:dyDescent="0.3">
      <c r="A8591" s="9" t="s">
        <v>9617</v>
      </c>
      <c r="B8591" s="9" t="s">
        <v>188</v>
      </c>
      <c r="C8591" s="9" t="s">
        <v>253</v>
      </c>
      <c r="D8591" s="9" t="s">
        <v>315</v>
      </c>
      <c r="E8591" s="9" t="s">
        <v>1827</v>
      </c>
      <c r="F8591" s="12">
        <v>44483</v>
      </c>
      <c r="G8591" s="12" t="str">
        <f>VLOOKUP(Table3[[#This Row],[Product ID]],[1]Products!$A:$G,2,0)</f>
        <v>Product 63</v>
      </c>
      <c r="H8591" s="22">
        <v>1</v>
      </c>
      <c r="I8591" s="9">
        <f>VLOOKUP('Consolidtaed Data'!$B3444,[1]Products!$A:$G,4,0)</f>
        <v>1783</v>
      </c>
      <c r="J8591" s="9">
        <f>VLOOKUP('Consolidtaed Data'!$B3444,[1]Products!$A:$G,3,0)</f>
        <v>1230</v>
      </c>
      <c r="K8591" s="9">
        <f>'Consolidtaed Data'!$J3444*'Consolidtaed Data'!$H3444</f>
        <v>420</v>
      </c>
      <c r="L8591" s="9">
        <f>'Consolidtaed Data'!$I3444*'Consolidtaed Data'!$H3444</f>
        <v>584</v>
      </c>
      <c r="M8591" s="9">
        <f>'Consolidtaed Data'!$L3444-'Consolidtaed Data'!$K3444</f>
        <v>117</v>
      </c>
      <c r="N8591" s="9" t="str">
        <f>VLOOKUP('Consolidtaed Data'!$C3444,[1]Locations!$A:$O,2,0)</f>
        <v>Escondido</v>
      </c>
      <c r="O8591" s="9" t="str">
        <f>VLOOKUP('Consolidtaed Data'!$D3444,'[1]Sales People'!$A:$B,2,0)</f>
        <v>Charles Harper</v>
      </c>
      <c r="P8591" s="9" t="str">
        <f>VLOOKUP('Consolidtaed Data'!$E3444,[1]Customers!$A:$B,2,0)</f>
        <v>Arthur Gilbert</v>
      </c>
      <c r="Q8591" s="11">
        <f>WEEKDAY('Consolidtaed Data'!$F3444)</f>
        <v>4</v>
      </c>
      <c r="R8591" s="9">
        <f>MONTH('Consolidtaed Data'!$F3444)</f>
        <v>9</v>
      </c>
      <c r="S8591" s="9" t="str">
        <f>TEXT(Table3[[#This Row],[Purchase Date]],"MMMM")</f>
        <v>October</v>
      </c>
      <c r="T8591" s="9">
        <f>YEAR('Consolidtaed Data'!$F3444)</f>
        <v>2020</v>
      </c>
    </row>
    <row r="8592" spans="1:20" x14ac:dyDescent="0.3">
      <c r="A8592" s="9" t="s">
        <v>9618</v>
      </c>
      <c r="B8592" s="9" t="s">
        <v>301</v>
      </c>
      <c r="C8592" s="9" t="s">
        <v>231</v>
      </c>
      <c r="D8592" s="9" t="s">
        <v>326</v>
      </c>
      <c r="E8592" s="9" t="s">
        <v>320</v>
      </c>
      <c r="F8592" s="12">
        <v>44484</v>
      </c>
      <c r="G8592" s="12" t="str">
        <f>VLOOKUP(Table3[[#This Row],[Product ID]],[1]Products!$A:$G,2,0)</f>
        <v>Product 57</v>
      </c>
      <c r="H8592" s="22">
        <v>1</v>
      </c>
      <c r="I8592" s="9">
        <f>VLOOKUP('Consolidtaed Data'!$B564,[1]Products!$A:$G,4,0)</f>
        <v>826</v>
      </c>
      <c r="J8592" s="9">
        <f>VLOOKUP('Consolidtaed Data'!$B564,[1]Products!$A:$G,3,0)</f>
        <v>562</v>
      </c>
      <c r="K8592" s="9">
        <f>'Consolidtaed Data'!$J564*'Consolidtaed Data'!$H564</f>
        <v>22</v>
      </c>
      <c r="L8592" s="9">
        <f>'Consolidtaed Data'!$I564*'Consolidtaed Data'!$H564</f>
        <v>35</v>
      </c>
      <c r="M8592" s="9">
        <f>'Consolidtaed Data'!$L564-'Consolidtaed Data'!$K564</f>
        <v>1200</v>
      </c>
      <c r="N8592" s="9" t="str">
        <f>VLOOKUP('Consolidtaed Data'!$C564,[1]Locations!$A:$O,2,0)</f>
        <v>Norwalk</v>
      </c>
      <c r="O8592" s="9" t="str">
        <f>VLOOKUP('Consolidtaed Data'!$D564,'[1]Sales People'!$A:$B,2,0)</f>
        <v>Christopher Tucker</v>
      </c>
      <c r="P8592" s="9" t="str">
        <f>VLOOKUP('Consolidtaed Data'!$E564,[1]Customers!$A:$B,2,0)</f>
        <v>Keith Moore</v>
      </c>
      <c r="Q8592" s="11">
        <f>WEEKDAY('Consolidtaed Data'!$F564)</f>
        <v>1</v>
      </c>
      <c r="R8592" s="9">
        <f>MONTH('Consolidtaed Data'!$F564)</f>
        <v>2</v>
      </c>
      <c r="S8592" s="9" t="str">
        <f>TEXT(Table3[[#This Row],[Purchase Date]],"MMMM")</f>
        <v>October</v>
      </c>
      <c r="T8592" s="9">
        <f>YEAR('Consolidtaed Data'!$F564)</f>
        <v>2020</v>
      </c>
    </row>
    <row r="8593" spans="1:20" x14ac:dyDescent="0.3">
      <c r="A8593" s="9" t="s">
        <v>9619</v>
      </c>
      <c r="B8593" s="9" t="s">
        <v>318</v>
      </c>
      <c r="C8593" s="9" t="s">
        <v>8</v>
      </c>
      <c r="D8593" s="9" t="s">
        <v>174</v>
      </c>
      <c r="E8593" s="9" t="s">
        <v>292</v>
      </c>
      <c r="F8593" s="12">
        <v>44484</v>
      </c>
      <c r="G8593" s="12" t="str">
        <f>VLOOKUP(Table3[[#This Row],[Product ID]],[1]Products!$A:$G,2,0)</f>
        <v>Product 89</v>
      </c>
      <c r="H8593" s="22">
        <v>3</v>
      </c>
      <c r="I8593" s="9">
        <f>VLOOKUP('Consolidtaed Data'!$B2119,[1]Products!$A:$G,4,0)</f>
        <v>847</v>
      </c>
      <c r="J8593" s="9">
        <f>VLOOKUP('Consolidtaed Data'!$B2119,[1]Products!$A:$G,3,0)</f>
        <v>534</v>
      </c>
      <c r="K8593" s="9">
        <f>'Consolidtaed Data'!$J2119*'Consolidtaed Data'!$H2119</f>
        <v>1054</v>
      </c>
      <c r="L8593" s="9">
        <f>'Consolidtaed Data'!$I2119*'Consolidtaed Data'!$H2119</f>
        <v>1405</v>
      </c>
      <c r="M8593" s="9">
        <f>'Consolidtaed Data'!$L2119-'Consolidtaed Data'!$K2119</f>
        <v>2756</v>
      </c>
      <c r="N8593" s="9" t="str">
        <f>VLOOKUP('Consolidtaed Data'!$C2119,[1]Locations!$A:$O,2,0)</f>
        <v>Clovis</v>
      </c>
      <c r="O8593" s="9" t="str">
        <f>VLOOKUP('Consolidtaed Data'!$D2119,'[1]Sales People'!$A:$B,2,0)</f>
        <v>Sean Miller</v>
      </c>
      <c r="P8593" s="9" t="str">
        <f>VLOOKUP('Consolidtaed Data'!$E2119,[1]Customers!$A:$B,2,0)</f>
        <v>Bobby Duncan</v>
      </c>
      <c r="Q8593" s="11">
        <f>WEEKDAY('Consolidtaed Data'!$F2119)</f>
        <v>4</v>
      </c>
      <c r="R8593" s="9">
        <f>MONTH('Consolidtaed Data'!$F2119)</f>
        <v>6</v>
      </c>
      <c r="S8593" s="9" t="str">
        <f>TEXT(Table3[[#This Row],[Purchase Date]],"MMMM")</f>
        <v>October</v>
      </c>
      <c r="T8593" s="9">
        <f>YEAR('Consolidtaed Data'!$F2119)</f>
        <v>2020</v>
      </c>
    </row>
    <row r="8594" spans="1:20" x14ac:dyDescent="0.3">
      <c r="A8594" s="9" t="s">
        <v>9620</v>
      </c>
      <c r="B8594" s="9" t="s">
        <v>15</v>
      </c>
      <c r="C8594" s="9" t="s">
        <v>357</v>
      </c>
      <c r="D8594" s="9" t="s">
        <v>246</v>
      </c>
      <c r="E8594" s="9" t="s">
        <v>779</v>
      </c>
      <c r="F8594" s="12">
        <v>44484</v>
      </c>
      <c r="G8594" s="12" t="str">
        <f>VLOOKUP(Table3[[#This Row],[Product ID]],[1]Products!$A:$G,2,0)</f>
        <v>Product 38</v>
      </c>
      <c r="H8594" s="22">
        <v>3</v>
      </c>
      <c r="I8594" s="9">
        <f>VLOOKUP('Consolidtaed Data'!$B2275,[1]Products!$A:$G,4,0)</f>
        <v>368</v>
      </c>
      <c r="J8594" s="9">
        <f>VLOOKUP('Consolidtaed Data'!$B2275,[1]Products!$A:$G,3,0)</f>
        <v>294</v>
      </c>
      <c r="K8594" s="9">
        <f>'Consolidtaed Data'!$J2275*'Consolidtaed Data'!$H2275</f>
        <v>3070</v>
      </c>
      <c r="L8594" s="9">
        <f>'Consolidtaed Data'!$I2275*'Consolidtaed Data'!$H2275</f>
        <v>4514</v>
      </c>
      <c r="M8594" s="9">
        <f>'Consolidtaed Data'!$L2275-'Consolidtaed Data'!$K2275</f>
        <v>982</v>
      </c>
      <c r="N8594" s="9" t="str">
        <f>VLOOKUP('Consolidtaed Data'!$C2275,[1]Locations!$A:$O,2,0)</f>
        <v>Corona</v>
      </c>
      <c r="O8594" s="9" t="str">
        <f>VLOOKUP('Consolidtaed Data'!$D2275,'[1]Sales People'!$A:$B,2,0)</f>
        <v>Brian Davis</v>
      </c>
      <c r="P8594" s="9" t="str">
        <f>VLOOKUP('Consolidtaed Data'!$E2275,[1]Customers!$A:$B,2,0)</f>
        <v>Stephen Payne</v>
      </c>
      <c r="Q8594" s="11">
        <f>WEEKDAY('Consolidtaed Data'!$F2275)</f>
        <v>2</v>
      </c>
      <c r="R8594" s="9">
        <f>MONTH('Consolidtaed Data'!$F2275)</f>
        <v>6</v>
      </c>
      <c r="S8594" s="9" t="str">
        <f>TEXT(Table3[[#This Row],[Purchase Date]],"MMMM")</f>
        <v>October</v>
      </c>
      <c r="T8594" s="9">
        <f>YEAR('Consolidtaed Data'!$F2275)</f>
        <v>2020</v>
      </c>
    </row>
    <row r="8595" spans="1:20" x14ac:dyDescent="0.3">
      <c r="A8595" s="9" t="s">
        <v>9621</v>
      </c>
      <c r="B8595" s="9" t="s">
        <v>89</v>
      </c>
      <c r="C8595" s="9" t="s">
        <v>228</v>
      </c>
      <c r="D8595" s="9" t="s">
        <v>64</v>
      </c>
      <c r="E8595" s="9" t="s">
        <v>1687</v>
      </c>
      <c r="F8595" s="12">
        <v>44484</v>
      </c>
      <c r="G8595" s="12" t="str">
        <f>VLOOKUP(Table3[[#This Row],[Product ID]],[1]Products!$A:$G,2,0)</f>
        <v>Product 64</v>
      </c>
      <c r="H8595" s="22">
        <v>1</v>
      </c>
      <c r="I8595" s="9">
        <f>VLOOKUP('Consolidtaed Data'!$B2613,[1]Products!$A:$G,4,0)</f>
        <v>1972</v>
      </c>
      <c r="J8595" s="9">
        <f>VLOOKUP('Consolidtaed Data'!$B2613,[1]Products!$A:$G,3,0)</f>
        <v>1321</v>
      </c>
      <c r="K8595" s="9">
        <f>'Consolidtaed Data'!$J2613*'Consolidtaed Data'!$H2613</f>
        <v>4892</v>
      </c>
      <c r="L8595" s="9">
        <f>'Consolidtaed Data'!$I2613*'Consolidtaed Data'!$H2613</f>
        <v>8020</v>
      </c>
      <c r="M8595" s="9">
        <f>'Consolidtaed Data'!$L2613-'Consolidtaed Data'!$K2613</f>
        <v>660</v>
      </c>
      <c r="N8595" s="9" t="str">
        <f>VLOOKUP('Consolidtaed Data'!$C2613,[1]Locations!$A:$O,2,0)</f>
        <v>Visalia</v>
      </c>
      <c r="O8595" s="9" t="str">
        <f>VLOOKUP('Consolidtaed Data'!$D2613,'[1]Sales People'!$A:$B,2,0)</f>
        <v>Ernest Wheeler</v>
      </c>
      <c r="P8595" s="9" t="str">
        <f>VLOOKUP('Consolidtaed Data'!$E2613,[1]Customers!$A:$B,2,0)</f>
        <v>Daniel Berry</v>
      </c>
      <c r="Q8595" s="11">
        <f>WEEKDAY('Consolidtaed Data'!$F2613)</f>
        <v>5</v>
      </c>
      <c r="R8595" s="9">
        <f>MONTH('Consolidtaed Data'!$F2613)</f>
        <v>7</v>
      </c>
      <c r="S8595" s="9" t="str">
        <f>TEXT(Table3[[#This Row],[Purchase Date]],"MMMM")</f>
        <v>October</v>
      </c>
      <c r="T8595" s="9">
        <f>YEAR('Consolidtaed Data'!$F2613)</f>
        <v>2020</v>
      </c>
    </row>
    <row r="8596" spans="1:20" x14ac:dyDescent="0.3">
      <c r="A8596" s="9" t="s">
        <v>9622</v>
      </c>
      <c r="B8596" s="9" t="s">
        <v>129</v>
      </c>
      <c r="C8596" s="9" t="s">
        <v>420</v>
      </c>
      <c r="D8596" s="9" t="s">
        <v>9</v>
      </c>
      <c r="E8596" s="9" t="s">
        <v>775</v>
      </c>
      <c r="F8596" s="12">
        <v>44484</v>
      </c>
      <c r="G8596" s="12" t="str">
        <f>VLOOKUP(Table3[[#This Row],[Product ID]],[1]Products!$A:$G,2,0)</f>
        <v>Product 47</v>
      </c>
      <c r="H8596" s="22">
        <v>3</v>
      </c>
      <c r="I8596" s="9">
        <f>VLOOKUP('Consolidtaed Data'!$B3043,[1]Products!$A:$G,4,0)</f>
        <v>1052</v>
      </c>
      <c r="J8596" s="9">
        <f>VLOOKUP('Consolidtaed Data'!$B3043,[1]Products!$A:$G,3,0)</f>
        <v>589</v>
      </c>
      <c r="K8596" s="9">
        <f>'Consolidtaed Data'!$J3043*'Consolidtaed Data'!$H3043</f>
        <v>971</v>
      </c>
      <c r="L8596" s="9">
        <f>'Consolidtaed Data'!$I3043*'Consolidtaed Data'!$H3043</f>
        <v>1798</v>
      </c>
      <c r="M8596" s="9">
        <f>'Consolidtaed Data'!$L3043-'Consolidtaed Data'!$K3043</f>
        <v>2070</v>
      </c>
      <c r="N8596" s="9" t="str">
        <f>VLOOKUP('Consolidtaed Data'!$C3043,[1]Locations!$A:$O,2,0)</f>
        <v>Vallejo</v>
      </c>
      <c r="O8596" s="9" t="str">
        <f>VLOOKUP('Consolidtaed Data'!$D3043,'[1]Sales People'!$A:$B,2,0)</f>
        <v>Roger Ramos</v>
      </c>
      <c r="P8596" s="9" t="str">
        <f>VLOOKUP('Consolidtaed Data'!$E3043,[1]Customers!$A:$B,2,0)</f>
        <v>Ernest Knight</v>
      </c>
      <c r="Q8596" s="11">
        <f>WEEKDAY('Consolidtaed Data'!$F3043)</f>
        <v>3</v>
      </c>
      <c r="R8596" s="9">
        <f>MONTH('Consolidtaed Data'!$F3043)</f>
        <v>8</v>
      </c>
      <c r="S8596" s="9" t="str">
        <f>TEXT(Table3[[#This Row],[Purchase Date]],"MMMM")</f>
        <v>October</v>
      </c>
      <c r="T8596" s="9">
        <f>YEAR('Consolidtaed Data'!$F3043)</f>
        <v>2020</v>
      </c>
    </row>
    <row r="8597" spans="1:20" x14ac:dyDescent="0.3">
      <c r="A8597" s="9" t="s">
        <v>9623</v>
      </c>
      <c r="B8597" s="9" t="s">
        <v>139</v>
      </c>
      <c r="C8597" s="9" t="s">
        <v>122</v>
      </c>
      <c r="D8597" s="9" t="s">
        <v>246</v>
      </c>
      <c r="E8597" s="9" t="s">
        <v>1339</v>
      </c>
      <c r="F8597" s="12">
        <v>44484</v>
      </c>
      <c r="G8597" s="12" t="str">
        <f>VLOOKUP(Table3[[#This Row],[Product ID]],[1]Products!$A:$G,2,0)</f>
        <v>Product 13</v>
      </c>
      <c r="H8597" s="22">
        <v>3</v>
      </c>
      <c r="I8597" s="9">
        <f>VLOOKUP('Consolidtaed Data'!$B3080,[1]Products!$A:$G,4,0)</f>
        <v>1826</v>
      </c>
      <c r="J8597" s="9">
        <f>VLOOKUP('Consolidtaed Data'!$B3080,[1]Products!$A:$G,3,0)</f>
        <v>1443</v>
      </c>
      <c r="K8597" s="9">
        <f>'Consolidtaed Data'!$J3080*'Consolidtaed Data'!$H3080</f>
        <v>2248</v>
      </c>
      <c r="L8597" s="9">
        <f>'Consolidtaed Data'!$I3080*'Consolidtaed Data'!$H3080</f>
        <v>3304</v>
      </c>
      <c r="M8597" s="9">
        <f>'Consolidtaed Data'!$L3080-'Consolidtaed Data'!$K3080</f>
        <v>895</v>
      </c>
      <c r="N8597" s="9" t="str">
        <f>VLOOKUP('Consolidtaed Data'!$C3080,[1]Locations!$A:$O,2,0)</f>
        <v>San Buenaventura (Ventura)</v>
      </c>
      <c r="O8597" s="9" t="str">
        <f>VLOOKUP('Consolidtaed Data'!$D3080,'[1]Sales People'!$A:$B,2,0)</f>
        <v>Kenneth Bradley</v>
      </c>
      <c r="P8597" s="9" t="str">
        <f>VLOOKUP('Consolidtaed Data'!$E3080,[1]Customers!$A:$B,2,0)</f>
        <v>Steve Miller</v>
      </c>
      <c r="Q8597" s="11">
        <f>WEEKDAY('Consolidtaed Data'!$F3080)</f>
        <v>6</v>
      </c>
      <c r="R8597" s="9">
        <f>MONTH('Consolidtaed Data'!$F3080)</f>
        <v>8</v>
      </c>
      <c r="S8597" s="9" t="str">
        <f>TEXT(Table3[[#This Row],[Purchase Date]],"MMMM")</f>
        <v>October</v>
      </c>
      <c r="T8597" s="9">
        <f>YEAR('Consolidtaed Data'!$F3080)</f>
        <v>2020</v>
      </c>
    </row>
    <row r="8598" spans="1:20" x14ac:dyDescent="0.3">
      <c r="A8598" s="9" t="s">
        <v>9624</v>
      </c>
      <c r="B8598" s="9" t="s">
        <v>85</v>
      </c>
      <c r="C8598" s="9" t="s">
        <v>319</v>
      </c>
      <c r="D8598" s="9" t="s">
        <v>229</v>
      </c>
      <c r="E8598" s="9" t="s">
        <v>385</v>
      </c>
      <c r="F8598" s="12">
        <v>44485</v>
      </c>
      <c r="G8598" s="12" t="str">
        <f>VLOOKUP(Table3[[#This Row],[Product ID]],[1]Products!$A:$G,2,0)</f>
        <v>Product 93</v>
      </c>
      <c r="H8598" s="22">
        <v>3</v>
      </c>
      <c r="I8598" s="9">
        <f>VLOOKUP('Consolidtaed Data'!$B86,[1]Products!$A:$G,4,0)</f>
        <v>1967</v>
      </c>
      <c r="J8598" s="9">
        <f>VLOOKUP('Consolidtaed Data'!$B86,[1]Products!$A:$G,3,0)</f>
        <v>1397</v>
      </c>
      <c r="K8598" s="9">
        <f>'Consolidtaed Data'!$J86*'Consolidtaed Data'!$H86</f>
        <v>2468</v>
      </c>
      <c r="L8598" s="9">
        <f>'Consolidtaed Data'!$I86*'Consolidtaed Data'!$H86</f>
        <v>3164</v>
      </c>
      <c r="M8598" s="9">
        <f>'Consolidtaed Data'!$L86-'Consolidtaed Data'!$K86</f>
        <v>431</v>
      </c>
      <c r="N8598" s="9" t="str">
        <f>VLOOKUP('Consolidtaed Data'!$C86,[1]Locations!$A:$O,2,0)</f>
        <v>Ontario</v>
      </c>
      <c r="O8598" s="9" t="str">
        <f>VLOOKUP('Consolidtaed Data'!$D86,'[1]Sales People'!$A:$B,2,0)</f>
        <v>Ronald Reed</v>
      </c>
      <c r="P8598" s="9" t="str">
        <f>VLOOKUP('Consolidtaed Data'!$E86,[1]Customers!$A:$B,2,0)</f>
        <v>Steven Martinez</v>
      </c>
      <c r="Q8598" s="11">
        <f>WEEKDAY('Consolidtaed Data'!$F86)</f>
        <v>3</v>
      </c>
      <c r="R8598" s="9">
        <f>MONTH('Consolidtaed Data'!$F86)</f>
        <v>1</v>
      </c>
      <c r="S8598" s="9" t="str">
        <f>TEXT(Table3[[#This Row],[Purchase Date]],"MMMM")</f>
        <v>October</v>
      </c>
      <c r="T8598" s="9">
        <f>YEAR('Consolidtaed Data'!$F86)</f>
        <v>2020</v>
      </c>
    </row>
    <row r="8599" spans="1:20" x14ac:dyDescent="0.3">
      <c r="A8599" s="9" t="s">
        <v>9625</v>
      </c>
      <c r="B8599" s="9" t="s">
        <v>340</v>
      </c>
      <c r="C8599" s="9" t="s">
        <v>42</v>
      </c>
      <c r="D8599" s="9" t="s">
        <v>56</v>
      </c>
      <c r="E8599" s="9" t="s">
        <v>853</v>
      </c>
      <c r="F8599" s="12">
        <v>44485</v>
      </c>
      <c r="G8599" s="12" t="str">
        <f>VLOOKUP(Table3[[#This Row],[Product ID]],[1]Products!$A:$G,2,0)</f>
        <v>Product 34</v>
      </c>
      <c r="H8599" s="22">
        <v>2</v>
      </c>
      <c r="I8599" s="9">
        <f>VLOOKUP('Consolidtaed Data'!$B292,[1]Products!$A:$G,4,0)</f>
        <v>886</v>
      </c>
      <c r="J8599" s="9">
        <f>VLOOKUP('Consolidtaed Data'!$B292,[1]Products!$A:$G,3,0)</f>
        <v>478</v>
      </c>
      <c r="K8599" s="9">
        <f>'Consolidtaed Data'!$J292*'Consolidtaed Data'!$H292</f>
        <v>888</v>
      </c>
      <c r="L8599" s="9">
        <f>'Consolidtaed Data'!$I292*'Consolidtaed Data'!$H292</f>
        <v>1506</v>
      </c>
      <c r="M8599" s="9">
        <f>'Consolidtaed Data'!$L292-'Consolidtaed Data'!$K292</f>
        <v>589</v>
      </c>
      <c r="N8599" s="9" t="str">
        <f>VLOOKUP('Consolidtaed Data'!$C292,[1]Locations!$A:$O,2,0)</f>
        <v>Salinas</v>
      </c>
      <c r="O8599" s="9" t="str">
        <f>VLOOKUP('Consolidtaed Data'!$D292,'[1]Sales People'!$A:$B,2,0)</f>
        <v>Scott Mason</v>
      </c>
      <c r="P8599" s="9" t="str">
        <f>VLOOKUP('Consolidtaed Data'!$E292,[1]Customers!$A:$B,2,0)</f>
        <v>Sean Black</v>
      </c>
      <c r="Q8599" s="11">
        <f>WEEKDAY('Consolidtaed Data'!$F292)</f>
        <v>3</v>
      </c>
      <c r="R8599" s="9">
        <f>MONTH('Consolidtaed Data'!$F292)</f>
        <v>1</v>
      </c>
      <c r="S8599" s="9" t="str">
        <f>TEXT(Table3[[#This Row],[Purchase Date]],"MMMM")</f>
        <v>October</v>
      </c>
      <c r="T8599" s="9">
        <f>YEAR('Consolidtaed Data'!$F292)</f>
        <v>2020</v>
      </c>
    </row>
    <row r="8600" spans="1:20" x14ac:dyDescent="0.3">
      <c r="A8600" s="9" t="s">
        <v>9626</v>
      </c>
      <c r="B8600" s="9" t="s">
        <v>572</v>
      </c>
      <c r="C8600" s="9" t="s">
        <v>469</v>
      </c>
      <c r="D8600" s="9" t="s">
        <v>402</v>
      </c>
      <c r="E8600" s="9" t="s">
        <v>132</v>
      </c>
      <c r="F8600" s="12">
        <v>44485</v>
      </c>
      <c r="G8600" s="12" t="str">
        <f>VLOOKUP(Table3[[#This Row],[Product ID]],[1]Products!$A:$G,2,0)</f>
        <v>Product 22</v>
      </c>
      <c r="H8600" s="22">
        <v>1</v>
      </c>
      <c r="I8600" s="9">
        <f>VLOOKUP('Consolidtaed Data'!$B713,[1]Products!$A:$G,4,0)</f>
        <v>1278</v>
      </c>
      <c r="J8600" s="9">
        <f>VLOOKUP('Consolidtaed Data'!$B713,[1]Products!$A:$G,3,0)</f>
        <v>665</v>
      </c>
      <c r="K8600" s="9">
        <f>'Consolidtaed Data'!$J713*'Consolidtaed Data'!$H713</f>
        <v>3753</v>
      </c>
      <c r="L8600" s="9">
        <f>'Consolidtaed Data'!$I713*'Consolidtaed Data'!$H713</f>
        <v>4578</v>
      </c>
      <c r="M8600" s="9">
        <f>'Consolidtaed Data'!$L713-'Consolidtaed Data'!$K713</f>
        <v>2676</v>
      </c>
      <c r="N8600" s="9" t="str">
        <f>VLOOKUP('Consolidtaed Data'!$C713,[1]Locations!$A:$O,2,0)</f>
        <v>Carlsbad</v>
      </c>
      <c r="O8600" s="9" t="str">
        <f>VLOOKUP('Consolidtaed Data'!$D713,'[1]Sales People'!$A:$B,2,0)</f>
        <v>Henry Nelson</v>
      </c>
      <c r="P8600" s="9" t="str">
        <f>VLOOKUP('Consolidtaed Data'!$E713,[1]Customers!$A:$B,2,0)</f>
        <v>Steve Barnes</v>
      </c>
      <c r="Q8600" s="11">
        <f>WEEKDAY('Consolidtaed Data'!$F713)</f>
        <v>4</v>
      </c>
      <c r="R8600" s="9">
        <f>MONTH('Consolidtaed Data'!$F713)</f>
        <v>2</v>
      </c>
      <c r="S8600" s="9" t="str">
        <f>TEXT(Table3[[#This Row],[Purchase Date]],"MMMM")</f>
        <v>October</v>
      </c>
      <c r="T8600" s="9">
        <f>YEAR('Consolidtaed Data'!$F713)</f>
        <v>2020</v>
      </c>
    </row>
    <row r="8601" spans="1:20" x14ac:dyDescent="0.3">
      <c r="A8601" s="9" t="s">
        <v>9627</v>
      </c>
      <c r="B8601" s="9" t="s">
        <v>125</v>
      </c>
      <c r="C8601" s="9" t="s">
        <v>39</v>
      </c>
      <c r="D8601" s="9" t="s">
        <v>68</v>
      </c>
      <c r="E8601" s="9" t="s">
        <v>380</v>
      </c>
      <c r="F8601" s="12">
        <v>44485</v>
      </c>
      <c r="G8601" s="12" t="str">
        <f>VLOOKUP(Table3[[#This Row],[Product ID]],[1]Products!$A:$G,2,0)</f>
        <v>Product 40</v>
      </c>
      <c r="H8601" s="22">
        <v>2</v>
      </c>
      <c r="I8601" s="9">
        <f>VLOOKUP('Consolidtaed Data'!$B893,[1]Products!$A:$G,4,0)</f>
        <v>818</v>
      </c>
      <c r="J8601" s="9">
        <f>VLOOKUP('Consolidtaed Data'!$B893,[1]Products!$A:$G,3,0)</f>
        <v>450</v>
      </c>
      <c r="K8601" s="9">
        <f>'Consolidtaed Data'!$J893*'Consolidtaed Data'!$H893</f>
        <v>7584</v>
      </c>
      <c r="L8601" s="9">
        <f>'Consolidtaed Data'!$I893*'Consolidtaed Data'!$H893</f>
        <v>9980</v>
      </c>
      <c r="M8601" s="9">
        <f>'Consolidtaed Data'!$L893-'Consolidtaed Data'!$K893</f>
        <v>736</v>
      </c>
      <c r="N8601" s="9" t="str">
        <f>VLOOKUP('Consolidtaed Data'!$C893,[1]Locations!$A:$O,2,0)</f>
        <v>Fontana</v>
      </c>
      <c r="O8601" s="9" t="str">
        <f>VLOOKUP('Consolidtaed Data'!$D893,'[1]Sales People'!$A:$B,2,0)</f>
        <v>Ryan Butler</v>
      </c>
      <c r="P8601" s="9" t="str">
        <f>VLOOKUP('Consolidtaed Data'!$E893,[1]Customers!$A:$B,2,0)</f>
        <v>Kenneth Arnold</v>
      </c>
      <c r="Q8601" s="11">
        <f>WEEKDAY('Consolidtaed Data'!$F893)</f>
        <v>4</v>
      </c>
      <c r="R8601" s="9">
        <f>MONTH('Consolidtaed Data'!$F893)</f>
        <v>3</v>
      </c>
      <c r="S8601" s="9" t="str">
        <f>TEXT(Table3[[#This Row],[Purchase Date]],"MMMM")</f>
        <v>October</v>
      </c>
      <c r="T8601" s="9">
        <f>YEAR('Consolidtaed Data'!$F893)</f>
        <v>2020</v>
      </c>
    </row>
    <row r="8602" spans="1:20" x14ac:dyDescent="0.3">
      <c r="A8602" s="9" t="s">
        <v>9628</v>
      </c>
      <c r="B8602" s="9" t="s">
        <v>172</v>
      </c>
      <c r="C8602" s="9" t="s">
        <v>178</v>
      </c>
      <c r="D8602" s="9" t="s">
        <v>241</v>
      </c>
      <c r="E8602" s="9" t="s">
        <v>1274</v>
      </c>
      <c r="F8602" s="12">
        <v>44485</v>
      </c>
      <c r="G8602" s="12" t="str">
        <f>VLOOKUP(Table3[[#This Row],[Product ID]],[1]Products!$A:$G,2,0)</f>
        <v>Product 4</v>
      </c>
      <c r="H8602" s="22">
        <v>1</v>
      </c>
      <c r="I8602" s="9">
        <f>VLOOKUP('Consolidtaed Data'!$B1307,[1]Products!$A:$G,4,0)</f>
        <v>871</v>
      </c>
      <c r="J8602" s="9">
        <f>VLOOKUP('Consolidtaed Data'!$B1307,[1]Products!$A:$G,3,0)</f>
        <v>540</v>
      </c>
      <c r="K8602" s="9">
        <f>'Consolidtaed Data'!$J1307*'Consolidtaed Data'!$H1307</f>
        <v>435</v>
      </c>
      <c r="L8602" s="9">
        <f>'Consolidtaed Data'!$I1307*'Consolidtaed Data'!$H1307</f>
        <v>530</v>
      </c>
      <c r="M8602" s="9">
        <f>'Consolidtaed Data'!$L1307-'Consolidtaed Data'!$K1307</f>
        <v>982</v>
      </c>
      <c r="N8602" s="9" t="str">
        <f>VLOOKUP('Consolidtaed Data'!$C1307,[1]Locations!$A:$O,2,0)</f>
        <v>Temecula</v>
      </c>
      <c r="O8602" s="9" t="str">
        <f>VLOOKUP('Consolidtaed Data'!$D1307,'[1]Sales People'!$A:$B,2,0)</f>
        <v>Jerry Perry</v>
      </c>
      <c r="P8602" s="9" t="str">
        <f>VLOOKUP('Consolidtaed Data'!$E1307,[1]Customers!$A:$B,2,0)</f>
        <v>Mark Gonzalez</v>
      </c>
      <c r="Q8602" s="11">
        <f>WEEKDAY('Consolidtaed Data'!$F1307)</f>
        <v>1</v>
      </c>
      <c r="R8602" s="9">
        <f>MONTH('Consolidtaed Data'!$F1307)</f>
        <v>4</v>
      </c>
      <c r="S8602" s="9" t="str">
        <f>TEXT(Table3[[#This Row],[Purchase Date]],"MMMM")</f>
        <v>October</v>
      </c>
      <c r="T8602" s="9">
        <f>YEAR('Consolidtaed Data'!$F1307)</f>
        <v>2020</v>
      </c>
    </row>
    <row r="8603" spans="1:20" x14ac:dyDescent="0.3">
      <c r="A8603" s="9" t="s">
        <v>9629</v>
      </c>
      <c r="B8603" s="9" t="s">
        <v>213</v>
      </c>
      <c r="C8603" s="9" t="s">
        <v>423</v>
      </c>
      <c r="D8603" s="9" t="s">
        <v>80</v>
      </c>
      <c r="E8603" s="9" t="s">
        <v>207</v>
      </c>
      <c r="F8603" s="12">
        <v>44485</v>
      </c>
      <c r="G8603" s="12" t="str">
        <f>VLOOKUP(Table3[[#This Row],[Product ID]],[1]Products!$A:$G,2,0)</f>
        <v>Product 68</v>
      </c>
      <c r="H8603" s="22">
        <v>2</v>
      </c>
      <c r="I8603" s="9">
        <f>VLOOKUP('Consolidtaed Data'!$B1347,[1]Products!$A:$G,4,0)</f>
        <v>603</v>
      </c>
      <c r="J8603" s="9">
        <f>VLOOKUP('Consolidtaed Data'!$B1347,[1]Products!$A:$G,3,0)</f>
        <v>416</v>
      </c>
      <c r="K8603" s="9">
        <f>'Consolidtaed Data'!$J1347*'Consolidtaed Data'!$H1347</f>
        <v>1535</v>
      </c>
      <c r="L8603" s="9">
        <f>'Consolidtaed Data'!$I1347*'Consolidtaed Data'!$H1347</f>
        <v>2257</v>
      </c>
      <c r="M8603" s="9">
        <f>'Consolidtaed Data'!$L1347-'Consolidtaed Data'!$K1347</f>
        <v>1532</v>
      </c>
      <c r="N8603" s="9" t="str">
        <f>VLOOKUP('Consolidtaed Data'!$C1347,[1]Locations!$A:$O,2,0)</f>
        <v>Ontario</v>
      </c>
      <c r="O8603" s="9" t="str">
        <f>VLOOKUP('Consolidtaed Data'!$D1347,'[1]Sales People'!$A:$B,2,0)</f>
        <v>Robert Reed</v>
      </c>
      <c r="P8603" s="9" t="str">
        <f>VLOOKUP('Consolidtaed Data'!$E1347,[1]Customers!$A:$B,2,0)</f>
        <v>Benjamin Murray</v>
      </c>
      <c r="Q8603" s="11">
        <f>WEEKDAY('Consolidtaed Data'!$F1347)</f>
        <v>5</v>
      </c>
      <c r="R8603" s="9">
        <f>MONTH('Consolidtaed Data'!$F1347)</f>
        <v>4</v>
      </c>
      <c r="S8603" s="9" t="str">
        <f>TEXT(Table3[[#This Row],[Purchase Date]],"MMMM")</f>
        <v>October</v>
      </c>
      <c r="T8603" s="9">
        <f>YEAR('Consolidtaed Data'!$F1347)</f>
        <v>2020</v>
      </c>
    </row>
    <row r="8604" spans="1:20" x14ac:dyDescent="0.3">
      <c r="A8604" s="9" t="s">
        <v>9630</v>
      </c>
      <c r="B8604" s="9" t="s">
        <v>252</v>
      </c>
      <c r="C8604" s="9" t="s">
        <v>420</v>
      </c>
      <c r="D8604" s="9" t="s">
        <v>315</v>
      </c>
      <c r="E8604" s="9" t="s">
        <v>1984</v>
      </c>
      <c r="F8604" s="12">
        <v>44485</v>
      </c>
      <c r="G8604" s="12" t="str">
        <f>VLOOKUP(Table3[[#This Row],[Product ID]],[1]Products!$A:$G,2,0)</f>
        <v>Product 81</v>
      </c>
      <c r="H8604" s="22">
        <v>1</v>
      </c>
      <c r="I8604" s="9">
        <f>VLOOKUP('Consolidtaed Data'!$B1535,[1]Products!$A:$G,4,0)</f>
        <v>886</v>
      </c>
      <c r="J8604" s="9">
        <f>VLOOKUP('Consolidtaed Data'!$B1535,[1]Products!$A:$G,3,0)</f>
        <v>478</v>
      </c>
      <c r="K8604" s="9">
        <f>'Consolidtaed Data'!$J1535*'Consolidtaed Data'!$H1535</f>
        <v>4360</v>
      </c>
      <c r="L8604" s="9">
        <f>'Consolidtaed Data'!$I1535*'Consolidtaed Data'!$H1535</f>
        <v>5520</v>
      </c>
      <c r="M8604" s="9">
        <f>'Consolidtaed Data'!$L1535-'Consolidtaed Data'!$K1535</f>
        <v>87</v>
      </c>
      <c r="N8604" s="9" t="str">
        <f>VLOOKUP('Consolidtaed Data'!$C1535,[1]Locations!$A:$O,2,0)</f>
        <v>Glendale</v>
      </c>
      <c r="O8604" s="9" t="str">
        <f>VLOOKUP('Consolidtaed Data'!$D1535,'[1]Sales People'!$A:$B,2,0)</f>
        <v>Scott Clark</v>
      </c>
      <c r="P8604" s="9" t="str">
        <f>VLOOKUP('Consolidtaed Data'!$E1535,[1]Customers!$A:$B,2,0)</f>
        <v>Ralph Nichols</v>
      </c>
      <c r="Q8604" s="11">
        <f>WEEKDAY('Consolidtaed Data'!$F1535)</f>
        <v>5</v>
      </c>
      <c r="R8604" s="9">
        <f>MONTH('Consolidtaed Data'!$F1535)</f>
        <v>4</v>
      </c>
      <c r="S8604" s="9" t="str">
        <f>TEXT(Table3[[#This Row],[Purchase Date]],"MMMM")</f>
        <v>October</v>
      </c>
      <c r="T8604" s="9">
        <f>YEAR('Consolidtaed Data'!$F1535)</f>
        <v>2020</v>
      </c>
    </row>
    <row r="8605" spans="1:20" x14ac:dyDescent="0.3">
      <c r="A8605" s="9" t="s">
        <v>9631</v>
      </c>
      <c r="B8605" s="9" t="s">
        <v>129</v>
      </c>
      <c r="C8605" s="9" t="s">
        <v>394</v>
      </c>
      <c r="D8605" s="9" t="s">
        <v>105</v>
      </c>
      <c r="E8605" s="9" t="s">
        <v>552</v>
      </c>
      <c r="F8605" s="12">
        <v>44485</v>
      </c>
      <c r="G8605" s="12" t="str">
        <f>VLOOKUP(Table3[[#This Row],[Product ID]],[1]Products!$A:$G,2,0)</f>
        <v>Product 47</v>
      </c>
      <c r="H8605" s="22">
        <v>2</v>
      </c>
      <c r="I8605" s="9">
        <f>VLOOKUP('Consolidtaed Data'!$B1772,[1]Products!$A:$G,4,0)</f>
        <v>392</v>
      </c>
      <c r="J8605" s="9">
        <f>VLOOKUP('Consolidtaed Data'!$B1772,[1]Products!$A:$G,3,0)</f>
        <v>255</v>
      </c>
      <c r="K8605" s="9">
        <f>'Consolidtaed Data'!$J1772*'Consolidtaed Data'!$H1772</f>
        <v>255</v>
      </c>
      <c r="L8605" s="9">
        <f>'Consolidtaed Data'!$I1772*'Consolidtaed Data'!$H1772</f>
        <v>392</v>
      </c>
      <c r="M8605" s="9">
        <f>'Consolidtaed Data'!$L1772-'Consolidtaed Data'!$K1772</f>
        <v>902</v>
      </c>
      <c r="N8605" s="9" t="str">
        <f>VLOOKUP('Consolidtaed Data'!$C1772,[1]Locations!$A:$O,2,0)</f>
        <v>Thousand Oaks</v>
      </c>
      <c r="O8605" s="9" t="str">
        <f>VLOOKUP('Consolidtaed Data'!$D1772,'[1]Sales People'!$A:$B,2,0)</f>
        <v>Ryan Welch</v>
      </c>
      <c r="P8605" s="9" t="str">
        <f>VLOOKUP('Consolidtaed Data'!$E1772,[1]Customers!$A:$B,2,0)</f>
        <v>Jonathan Moreno</v>
      </c>
      <c r="Q8605" s="11">
        <f>WEEKDAY('Consolidtaed Data'!$F1772)</f>
        <v>7</v>
      </c>
      <c r="R8605" s="9">
        <f>MONTH('Consolidtaed Data'!$F1772)</f>
        <v>5</v>
      </c>
      <c r="S8605" s="9" t="str">
        <f>TEXT(Table3[[#This Row],[Purchase Date]],"MMMM")</f>
        <v>October</v>
      </c>
      <c r="T8605" s="9">
        <f>YEAR('Consolidtaed Data'!$F1772)</f>
        <v>2020</v>
      </c>
    </row>
    <row r="8606" spans="1:20" x14ac:dyDescent="0.3">
      <c r="A8606" s="9" t="s">
        <v>9632</v>
      </c>
      <c r="B8606" s="9" t="s">
        <v>244</v>
      </c>
      <c r="C8606" s="9" t="s">
        <v>67</v>
      </c>
      <c r="D8606" s="9" t="s">
        <v>127</v>
      </c>
      <c r="E8606" s="9" t="s">
        <v>1605</v>
      </c>
      <c r="F8606" s="12">
        <v>44485</v>
      </c>
      <c r="G8606" s="12" t="str">
        <f>VLOOKUP(Table3[[#This Row],[Product ID]],[1]Products!$A:$G,2,0)</f>
        <v>Product 76</v>
      </c>
      <c r="H8606" s="22">
        <v>2</v>
      </c>
      <c r="I8606" s="9">
        <f>VLOOKUP('Consolidtaed Data'!$B1908,[1]Products!$A:$G,4,0)</f>
        <v>596</v>
      </c>
      <c r="J8606" s="9">
        <f>VLOOKUP('Consolidtaed Data'!$B1908,[1]Products!$A:$G,3,0)</f>
        <v>358</v>
      </c>
      <c r="K8606" s="9">
        <f>'Consolidtaed Data'!$J1908*'Consolidtaed Data'!$H1908</f>
        <v>3554</v>
      </c>
      <c r="L8606" s="9">
        <f>'Consolidtaed Data'!$I1908*'Consolidtaed Data'!$H1908</f>
        <v>4282</v>
      </c>
      <c r="M8606" s="9">
        <f>'Consolidtaed Data'!$L1908-'Consolidtaed Data'!$K1908</f>
        <v>198</v>
      </c>
      <c r="N8606" s="9" t="str">
        <f>VLOOKUP('Consolidtaed Data'!$C1908,[1]Locations!$A:$O,2,0)</f>
        <v>Fresno</v>
      </c>
      <c r="O8606" s="9" t="str">
        <f>VLOOKUP('Consolidtaed Data'!$D1908,'[1]Sales People'!$A:$B,2,0)</f>
        <v>Ernest Wagner</v>
      </c>
      <c r="P8606" s="9" t="str">
        <f>VLOOKUP('Consolidtaed Data'!$E1908,[1]Customers!$A:$B,2,0)</f>
        <v>Johnny Ramos</v>
      </c>
      <c r="Q8606" s="11">
        <f>WEEKDAY('Consolidtaed Data'!$F1908)</f>
        <v>3</v>
      </c>
      <c r="R8606" s="9">
        <f>MONTH('Consolidtaed Data'!$F1908)</f>
        <v>5</v>
      </c>
      <c r="S8606" s="9" t="str">
        <f>TEXT(Table3[[#This Row],[Purchase Date]],"MMMM")</f>
        <v>October</v>
      </c>
      <c r="T8606" s="9">
        <f>YEAR('Consolidtaed Data'!$F1908)</f>
        <v>2020</v>
      </c>
    </row>
    <row r="8607" spans="1:20" x14ac:dyDescent="0.3">
      <c r="A8607" s="9" t="s">
        <v>9633</v>
      </c>
      <c r="B8607" s="9" t="s">
        <v>41</v>
      </c>
      <c r="C8607" s="9" t="s">
        <v>405</v>
      </c>
      <c r="D8607" s="9" t="s">
        <v>329</v>
      </c>
      <c r="E8607" s="9" t="s">
        <v>638</v>
      </c>
      <c r="F8607" s="12">
        <v>44485</v>
      </c>
      <c r="G8607" s="12" t="str">
        <f>VLOOKUP(Table3[[#This Row],[Product ID]],[1]Products!$A:$G,2,0)</f>
        <v>Product 11</v>
      </c>
      <c r="H8607" s="22">
        <v>1</v>
      </c>
      <c r="I8607" s="9">
        <f>VLOOKUP('Consolidtaed Data'!$B2139,[1]Products!$A:$G,4,0)</f>
        <v>1278</v>
      </c>
      <c r="J8607" s="9">
        <f>VLOOKUP('Consolidtaed Data'!$B2139,[1]Products!$A:$G,3,0)</f>
        <v>665</v>
      </c>
      <c r="K8607" s="9">
        <f>'Consolidtaed Data'!$J2139*'Consolidtaed Data'!$H2139</f>
        <v>682</v>
      </c>
      <c r="L8607" s="9">
        <f>'Consolidtaed Data'!$I2139*'Consolidtaed Data'!$H2139</f>
        <v>1338</v>
      </c>
      <c r="M8607" s="9">
        <f>'Consolidtaed Data'!$L2139-'Consolidtaed Data'!$K2139</f>
        <v>106</v>
      </c>
      <c r="N8607" s="9" t="str">
        <f>VLOOKUP('Consolidtaed Data'!$C2139,[1]Locations!$A:$O,2,0)</f>
        <v>San Jose</v>
      </c>
      <c r="O8607" s="9" t="str">
        <f>VLOOKUP('Consolidtaed Data'!$D2139,'[1]Sales People'!$A:$B,2,0)</f>
        <v>Joshua Taylor</v>
      </c>
      <c r="P8607" s="9" t="str">
        <f>VLOOKUP('Consolidtaed Data'!$E2139,[1]Customers!$A:$B,2,0)</f>
        <v>Thomas Holmes</v>
      </c>
      <c r="Q8607" s="11">
        <f>WEEKDAY('Consolidtaed Data'!$F2139)</f>
        <v>5</v>
      </c>
      <c r="R8607" s="9">
        <f>MONTH('Consolidtaed Data'!$F2139)</f>
        <v>6</v>
      </c>
      <c r="S8607" s="9" t="str">
        <f>TEXT(Table3[[#This Row],[Purchase Date]],"MMMM")</f>
        <v>October</v>
      </c>
      <c r="T8607" s="9">
        <f>YEAR('Consolidtaed Data'!$F2139)</f>
        <v>2020</v>
      </c>
    </row>
    <row r="8608" spans="1:20" x14ac:dyDescent="0.3">
      <c r="A8608" s="9" t="s">
        <v>9634</v>
      </c>
      <c r="B8608" s="9" t="s">
        <v>76</v>
      </c>
      <c r="C8608" s="9" t="s">
        <v>86</v>
      </c>
      <c r="D8608" s="9" t="s">
        <v>22</v>
      </c>
      <c r="E8608" s="9" t="s">
        <v>2758</v>
      </c>
      <c r="F8608" s="12">
        <v>44485</v>
      </c>
      <c r="G8608" s="12" t="str">
        <f>VLOOKUP(Table3[[#This Row],[Product ID]],[1]Products!$A:$G,2,0)</f>
        <v>Product 19</v>
      </c>
      <c r="H8608" s="22">
        <v>1</v>
      </c>
      <c r="I8608" s="9">
        <f>VLOOKUP('Consolidtaed Data'!$B2667,[1]Products!$A:$G,4,0)</f>
        <v>1638</v>
      </c>
      <c r="J8608" s="9">
        <f>VLOOKUP('Consolidtaed Data'!$B2667,[1]Products!$A:$G,3,0)</f>
        <v>1261</v>
      </c>
      <c r="K8608" s="9">
        <f>'Consolidtaed Data'!$J2667*'Consolidtaed Data'!$H2667</f>
        <v>171</v>
      </c>
      <c r="L8608" s="9">
        <f>'Consolidtaed Data'!$I2667*'Consolidtaed Data'!$H2667</f>
        <v>217</v>
      </c>
      <c r="M8608" s="9">
        <f>'Consolidtaed Data'!$L2667-'Consolidtaed Data'!$K2667</f>
        <v>204</v>
      </c>
      <c r="N8608" s="9" t="str">
        <f>VLOOKUP('Consolidtaed Data'!$C2667,[1]Locations!$A:$O,2,0)</f>
        <v>San Mateo</v>
      </c>
      <c r="O8608" s="9" t="str">
        <f>VLOOKUP('Consolidtaed Data'!$D2667,'[1]Sales People'!$A:$B,2,0)</f>
        <v>Bobby Russell</v>
      </c>
      <c r="P8608" s="9" t="str">
        <f>VLOOKUP('Consolidtaed Data'!$E2667,[1]Customers!$A:$B,2,0)</f>
        <v>Martin Olson</v>
      </c>
      <c r="Q8608" s="11">
        <f>WEEKDAY('Consolidtaed Data'!$F2667)</f>
        <v>3</v>
      </c>
      <c r="R8608" s="9">
        <f>MONTH('Consolidtaed Data'!$F2667)</f>
        <v>7</v>
      </c>
      <c r="S8608" s="9" t="str">
        <f>TEXT(Table3[[#This Row],[Purchase Date]],"MMMM")</f>
        <v>October</v>
      </c>
      <c r="T8608" s="9">
        <f>YEAR('Consolidtaed Data'!$F2667)</f>
        <v>2020</v>
      </c>
    </row>
    <row r="8609" spans="1:20" x14ac:dyDescent="0.3">
      <c r="A8609" s="9" t="s">
        <v>9635</v>
      </c>
      <c r="B8609" s="9" t="s">
        <v>360</v>
      </c>
      <c r="C8609" s="9" t="s">
        <v>67</v>
      </c>
      <c r="D8609" s="9" t="s">
        <v>87</v>
      </c>
      <c r="E8609" s="9" t="s">
        <v>267</v>
      </c>
      <c r="F8609" s="12">
        <v>44486</v>
      </c>
      <c r="G8609" s="12" t="str">
        <f>VLOOKUP(Table3[[#This Row],[Product ID]],[1]Products!$A:$G,2,0)</f>
        <v>Product 59</v>
      </c>
      <c r="H8609" s="22">
        <v>4</v>
      </c>
      <c r="I8609" s="9">
        <f>VLOOKUP('Consolidtaed Data'!$B51,[1]Products!$A:$G,4,0)</f>
        <v>368</v>
      </c>
      <c r="J8609" s="9">
        <f>VLOOKUP('Consolidtaed Data'!$B51,[1]Products!$A:$G,3,0)</f>
        <v>294</v>
      </c>
      <c r="K8609" s="9">
        <f>'Consolidtaed Data'!$J51*'Consolidtaed Data'!$H51</f>
        <v>791</v>
      </c>
      <c r="L8609" s="9">
        <f>'Consolidtaed Data'!$I51*'Consolidtaed Data'!$H51</f>
        <v>1522</v>
      </c>
      <c r="M8609" s="9">
        <f>'Consolidtaed Data'!$L51-'Consolidtaed Data'!$K51</f>
        <v>2622</v>
      </c>
      <c r="N8609" s="9" t="str">
        <f>VLOOKUP('Consolidtaed Data'!$C51,[1]Locations!$A:$O,2,0)</f>
        <v>Moreno Valley</v>
      </c>
      <c r="O8609" s="9" t="str">
        <f>VLOOKUP('Consolidtaed Data'!$D51,'[1]Sales People'!$A:$B,2,0)</f>
        <v>Justin Lynch</v>
      </c>
      <c r="P8609" s="9" t="str">
        <f>VLOOKUP('Consolidtaed Data'!$E51,[1]Customers!$A:$B,2,0)</f>
        <v>Nicholas Cunningham</v>
      </c>
      <c r="Q8609" s="11">
        <f>WEEKDAY('Consolidtaed Data'!$F51)</f>
        <v>7</v>
      </c>
      <c r="R8609" s="9">
        <f>MONTH('Consolidtaed Data'!$F51)</f>
        <v>1</v>
      </c>
      <c r="S8609" s="9" t="str">
        <f>TEXT(Table3[[#This Row],[Purchase Date]],"MMMM")</f>
        <v>October</v>
      </c>
      <c r="T8609" s="9">
        <f>YEAR('Consolidtaed Data'!$F51)</f>
        <v>2020</v>
      </c>
    </row>
    <row r="8610" spans="1:20" x14ac:dyDescent="0.3">
      <c r="A8610" s="9" t="s">
        <v>9636</v>
      </c>
      <c r="B8610" s="9" t="s">
        <v>33</v>
      </c>
      <c r="C8610" s="9" t="s">
        <v>21</v>
      </c>
      <c r="D8610" s="9" t="s">
        <v>206</v>
      </c>
      <c r="E8610" s="9" t="s">
        <v>287</v>
      </c>
      <c r="F8610" s="12">
        <v>44486</v>
      </c>
      <c r="G8610" s="12" t="str">
        <f>VLOOKUP(Table3[[#This Row],[Product ID]],[1]Products!$A:$G,2,0)</f>
        <v>Product 29</v>
      </c>
      <c r="H8610" s="22">
        <v>1</v>
      </c>
      <c r="I8610" s="9">
        <f>VLOOKUP('Consolidtaed Data'!$B57,[1]Products!$A:$G,4,0)</f>
        <v>1353</v>
      </c>
      <c r="J8610" s="9">
        <f>VLOOKUP('Consolidtaed Data'!$B57,[1]Products!$A:$G,3,0)</f>
        <v>947</v>
      </c>
      <c r="K8610" s="9">
        <f>'Consolidtaed Data'!$J57*'Consolidtaed Data'!$H57</f>
        <v>395</v>
      </c>
      <c r="L8610" s="9">
        <f>'Consolidtaed Data'!$I57*'Consolidtaed Data'!$H57</f>
        <v>556</v>
      </c>
      <c r="M8610" s="9">
        <f>'Consolidtaed Data'!$L57-'Consolidtaed Data'!$K57</f>
        <v>96</v>
      </c>
      <c r="N8610" s="9" t="str">
        <f>VLOOKUP('Consolidtaed Data'!$C57,[1]Locations!$A:$O,2,0)</f>
        <v>Oxnard</v>
      </c>
      <c r="O8610" s="9" t="str">
        <f>VLOOKUP('Consolidtaed Data'!$D57,'[1]Sales People'!$A:$B,2,0)</f>
        <v>Martin Carr</v>
      </c>
      <c r="P8610" s="9" t="str">
        <f>VLOOKUP('Consolidtaed Data'!$E57,[1]Customers!$A:$B,2,0)</f>
        <v>Joshua Romero</v>
      </c>
      <c r="Q8610" s="11">
        <f>WEEKDAY('Consolidtaed Data'!$F57)</f>
        <v>7</v>
      </c>
      <c r="R8610" s="9">
        <f>MONTH('Consolidtaed Data'!$F57)</f>
        <v>1</v>
      </c>
      <c r="S8610" s="9" t="str">
        <f>TEXT(Table3[[#This Row],[Purchase Date]],"MMMM")</f>
        <v>October</v>
      </c>
      <c r="T8610" s="9">
        <f>YEAR('Consolidtaed Data'!$F57)</f>
        <v>2020</v>
      </c>
    </row>
    <row r="8611" spans="1:20" x14ac:dyDescent="0.3">
      <c r="A8611" s="9" t="s">
        <v>9637</v>
      </c>
      <c r="B8611" s="9" t="s">
        <v>216</v>
      </c>
      <c r="C8611" s="9" t="s">
        <v>126</v>
      </c>
      <c r="D8611" s="9" t="s">
        <v>229</v>
      </c>
      <c r="E8611" s="9" t="s">
        <v>452</v>
      </c>
      <c r="F8611" s="12">
        <v>44486</v>
      </c>
      <c r="G8611" s="12" t="str">
        <f>VLOOKUP(Table3[[#This Row],[Product ID]],[1]Products!$A:$G,2,0)</f>
        <v>Product 73</v>
      </c>
      <c r="H8611" s="22">
        <v>1</v>
      </c>
      <c r="I8611" s="9">
        <f>VLOOKUP('Consolidtaed Data'!$B106,[1]Products!$A:$G,4,0)</f>
        <v>378</v>
      </c>
      <c r="J8611" s="9">
        <f>VLOOKUP('Consolidtaed Data'!$B106,[1]Products!$A:$G,3,0)</f>
        <v>291</v>
      </c>
      <c r="K8611" s="9">
        <f>'Consolidtaed Data'!$J106*'Consolidtaed Data'!$H106</f>
        <v>3548</v>
      </c>
      <c r="L8611" s="9">
        <f>'Consolidtaed Data'!$I106*'Consolidtaed Data'!$H106</f>
        <v>4928</v>
      </c>
      <c r="M8611" s="9">
        <f>'Consolidtaed Data'!$L106-'Consolidtaed Data'!$K106</f>
        <v>246</v>
      </c>
      <c r="N8611" s="9" t="str">
        <f>VLOOKUP('Consolidtaed Data'!$C106,[1]Locations!$A:$O,2,0)</f>
        <v>San Mateo</v>
      </c>
      <c r="O8611" s="9" t="str">
        <f>VLOOKUP('Consolidtaed Data'!$D106,'[1]Sales People'!$A:$B,2,0)</f>
        <v>Joe Sims</v>
      </c>
      <c r="P8611" s="9" t="str">
        <f>VLOOKUP('Consolidtaed Data'!$E106,[1]Customers!$A:$B,2,0)</f>
        <v>Anthony Torres</v>
      </c>
      <c r="Q8611" s="11">
        <f>WEEKDAY('Consolidtaed Data'!$F106)</f>
        <v>5</v>
      </c>
      <c r="R8611" s="9">
        <f>MONTH('Consolidtaed Data'!$F106)</f>
        <v>1</v>
      </c>
      <c r="S8611" s="9" t="str">
        <f>TEXT(Table3[[#This Row],[Purchase Date]],"MMMM")</f>
        <v>October</v>
      </c>
      <c r="T8611" s="9">
        <f>YEAR('Consolidtaed Data'!$F106)</f>
        <v>2020</v>
      </c>
    </row>
    <row r="8612" spans="1:20" x14ac:dyDescent="0.3">
      <c r="A8612" s="9" t="s">
        <v>9638</v>
      </c>
      <c r="B8612" s="9" t="s">
        <v>549</v>
      </c>
      <c r="C8612" s="9" t="s">
        <v>263</v>
      </c>
      <c r="D8612" s="9" t="s">
        <v>143</v>
      </c>
      <c r="E8612" s="9" t="s">
        <v>827</v>
      </c>
      <c r="F8612" s="12">
        <v>44486</v>
      </c>
      <c r="G8612" s="12" t="str">
        <f>VLOOKUP(Table3[[#This Row],[Product ID]],[1]Products!$A:$G,2,0)</f>
        <v>Product 10</v>
      </c>
      <c r="H8612" s="22">
        <v>1</v>
      </c>
      <c r="I8612" s="9">
        <f>VLOOKUP('Consolidtaed Data'!$B287,[1]Products!$A:$G,4,0)</f>
        <v>1380</v>
      </c>
      <c r="J8612" s="9">
        <f>VLOOKUP('Consolidtaed Data'!$B287,[1]Products!$A:$G,3,0)</f>
        <v>1090</v>
      </c>
      <c r="K8612" s="9">
        <f>'Consolidtaed Data'!$J287*'Consolidtaed Data'!$H287</f>
        <v>269</v>
      </c>
      <c r="L8612" s="9">
        <f>'Consolidtaed Data'!$I287*'Consolidtaed Data'!$H287</f>
        <v>368</v>
      </c>
      <c r="M8612" s="9">
        <f>'Consolidtaed Data'!$L287-'Consolidtaed Data'!$K287</f>
        <v>1293</v>
      </c>
      <c r="N8612" s="9" t="str">
        <f>VLOOKUP('Consolidtaed Data'!$C287,[1]Locations!$A:$O,2,0)</f>
        <v>Rialto</v>
      </c>
      <c r="O8612" s="9" t="str">
        <f>VLOOKUP('Consolidtaed Data'!$D287,'[1]Sales People'!$A:$B,2,0)</f>
        <v>Carl Hall</v>
      </c>
      <c r="P8612" s="9" t="str">
        <f>VLOOKUP('Consolidtaed Data'!$E287,[1]Customers!$A:$B,2,0)</f>
        <v>Louis Harris</v>
      </c>
      <c r="Q8612" s="11">
        <f>WEEKDAY('Consolidtaed Data'!$F287)</f>
        <v>2</v>
      </c>
      <c r="R8612" s="9">
        <f>MONTH('Consolidtaed Data'!$F287)</f>
        <v>1</v>
      </c>
      <c r="S8612" s="9" t="str">
        <f>TEXT(Table3[[#This Row],[Purchase Date]],"MMMM")</f>
        <v>October</v>
      </c>
      <c r="T8612" s="9">
        <f>YEAR('Consolidtaed Data'!$F287)</f>
        <v>2020</v>
      </c>
    </row>
    <row r="8613" spans="1:20" x14ac:dyDescent="0.3">
      <c r="A8613" s="9" t="s">
        <v>9639</v>
      </c>
      <c r="B8613" s="9" t="s">
        <v>418</v>
      </c>
      <c r="C8613" s="9" t="s">
        <v>223</v>
      </c>
      <c r="D8613" s="9" t="s">
        <v>9</v>
      </c>
      <c r="E8613" s="9" t="s">
        <v>747</v>
      </c>
      <c r="F8613" s="12">
        <v>44486</v>
      </c>
      <c r="G8613" s="12" t="str">
        <f>VLOOKUP(Table3[[#This Row],[Product ID]],[1]Products!$A:$G,2,0)</f>
        <v>Product 82</v>
      </c>
      <c r="H8613" s="22">
        <v>3</v>
      </c>
      <c r="I8613" s="9">
        <f>VLOOKUP('Consolidtaed Data'!$B379,[1]Products!$A:$G,4,0)</f>
        <v>1353</v>
      </c>
      <c r="J8613" s="9">
        <f>VLOOKUP('Consolidtaed Data'!$B379,[1]Products!$A:$G,3,0)</f>
        <v>947</v>
      </c>
      <c r="K8613" s="9">
        <f>'Consolidtaed Data'!$J379*'Consolidtaed Data'!$H379</f>
        <v>1200</v>
      </c>
      <c r="L8613" s="9">
        <f>'Consolidtaed Data'!$I379*'Consolidtaed Data'!$H379</f>
        <v>2182</v>
      </c>
      <c r="M8613" s="9">
        <f>'Consolidtaed Data'!$L379-'Consolidtaed Data'!$K379</f>
        <v>1968</v>
      </c>
      <c r="N8613" s="9" t="str">
        <f>VLOOKUP('Consolidtaed Data'!$C379,[1]Locations!$A:$O,2,0)</f>
        <v>San Jose</v>
      </c>
      <c r="O8613" s="9" t="str">
        <f>VLOOKUP('Consolidtaed Data'!$D379,'[1]Sales People'!$A:$B,2,0)</f>
        <v>John Reyes</v>
      </c>
      <c r="P8613" s="9" t="str">
        <f>VLOOKUP('Consolidtaed Data'!$E379,[1]Customers!$A:$B,2,0)</f>
        <v>Charles Hughes</v>
      </c>
      <c r="Q8613" s="11">
        <f>WEEKDAY('Consolidtaed Data'!$F379)</f>
        <v>2</v>
      </c>
      <c r="R8613" s="9">
        <f>MONTH('Consolidtaed Data'!$F379)</f>
        <v>1</v>
      </c>
      <c r="S8613" s="9" t="str">
        <f>TEXT(Table3[[#This Row],[Purchase Date]],"MMMM")</f>
        <v>October</v>
      </c>
      <c r="T8613" s="9">
        <f>YEAR('Consolidtaed Data'!$F379)</f>
        <v>2020</v>
      </c>
    </row>
    <row r="8614" spans="1:20" x14ac:dyDescent="0.3">
      <c r="A8614" s="9" t="s">
        <v>9640</v>
      </c>
      <c r="B8614" s="9" t="s">
        <v>369</v>
      </c>
      <c r="C8614" s="9" t="s">
        <v>210</v>
      </c>
      <c r="D8614" s="9" t="s">
        <v>64</v>
      </c>
      <c r="E8614" s="9" t="s">
        <v>703</v>
      </c>
      <c r="F8614" s="12">
        <v>44486</v>
      </c>
      <c r="G8614" s="12" t="str">
        <f>VLOOKUP(Table3[[#This Row],[Product ID]],[1]Products!$A:$G,2,0)</f>
        <v>Product 8</v>
      </c>
      <c r="H8614" s="22">
        <v>1</v>
      </c>
      <c r="I8614" s="9">
        <f>VLOOKUP('Consolidtaed Data'!$B702,[1]Products!$A:$G,4,0)</f>
        <v>880</v>
      </c>
      <c r="J8614" s="9">
        <f>VLOOKUP('Consolidtaed Data'!$B702,[1]Products!$A:$G,3,0)</f>
        <v>634</v>
      </c>
      <c r="K8614" s="9">
        <f>'Consolidtaed Data'!$J702*'Consolidtaed Data'!$H702</f>
        <v>872</v>
      </c>
      <c r="L8614" s="9">
        <f>'Consolidtaed Data'!$I702*'Consolidtaed Data'!$H702</f>
        <v>1743</v>
      </c>
      <c r="M8614" s="9">
        <f>'Consolidtaed Data'!$L702-'Consolidtaed Data'!$K702</f>
        <v>1376</v>
      </c>
      <c r="N8614" s="9" t="str">
        <f>VLOOKUP('Consolidtaed Data'!$C702,[1]Locations!$A:$O,2,0)</f>
        <v>Santa Clara</v>
      </c>
      <c r="O8614" s="9" t="str">
        <f>VLOOKUP('Consolidtaed Data'!$D702,'[1]Sales People'!$A:$B,2,0)</f>
        <v>Kenneth Fields</v>
      </c>
      <c r="P8614" s="9" t="str">
        <f>VLOOKUP('Consolidtaed Data'!$E702,[1]Customers!$A:$B,2,0)</f>
        <v>Jesse Castillo</v>
      </c>
      <c r="Q8614" s="11">
        <f>WEEKDAY('Consolidtaed Data'!$F702)</f>
        <v>3</v>
      </c>
      <c r="R8614" s="9">
        <f>MONTH('Consolidtaed Data'!$F702)</f>
        <v>2</v>
      </c>
      <c r="S8614" s="9" t="str">
        <f>TEXT(Table3[[#This Row],[Purchase Date]],"MMMM")</f>
        <v>October</v>
      </c>
      <c r="T8614" s="9">
        <f>YEAR('Consolidtaed Data'!$F702)</f>
        <v>2020</v>
      </c>
    </row>
    <row r="8615" spans="1:20" x14ac:dyDescent="0.3">
      <c r="A8615" s="9" t="s">
        <v>9641</v>
      </c>
      <c r="B8615" s="9" t="s">
        <v>29</v>
      </c>
      <c r="C8615" s="9" t="s">
        <v>504</v>
      </c>
      <c r="D8615" s="9" t="s">
        <v>174</v>
      </c>
      <c r="E8615" s="9" t="s">
        <v>1067</v>
      </c>
      <c r="F8615" s="12">
        <v>44486</v>
      </c>
      <c r="G8615" s="12" t="str">
        <f>VLOOKUP(Table3[[#This Row],[Product ID]],[1]Products!$A:$G,2,0)</f>
        <v>Product 37</v>
      </c>
      <c r="H8615" s="22">
        <v>4</v>
      </c>
      <c r="I8615" s="9">
        <f>VLOOKUP('Consolidtaed Data'!$B754,[1]Products!$A:$G,4,0)</f>
        <v>2294</v>
      </c>
      <c r="J8615" s="9">
        <f>VLOOKUP('Consolidtaed Data'!$B754,[1]Products!$A:$G,3,0)</f>
        <v>1399</v>
      </c>
      <c r="K8615" s="9">
        <f>'Consolidtaed Data'!$J754*'Consolidtaed Data'!$H754</f>
        <v>1902</v>
      </c>
      <c r="L8615" s="9">
        <f>'Consolidtaed Data'!$I754*'Consolidtaed Data'!$H754</f>
        <v>2640</v>
      </c>
      <c r="M8615" s="9">
        <f>'Consolidtaed Data'!$L754-'Consolidtaed Data'!$K754</f>
        <v>1532</v>
      </c>
      <c r="N8615" s="9" t="str">
        <f>VLOOKUP('Consolidtaed Data'!$C754,[1]Locations!$A:$O,2,0)</f>
        <v>Santa Clara</v>
      </c>
      <c r="O8615" s="9" t="str">
        <f>VLOOKUP('Consolidtaed Data'!$D754,'[1]Sales People'!$A:$B,2,0)</f>
        <v>Carl Hall</v>
      </c>
      <c r="P8615" s="9" t="str">
        <f>VLOOKUP('Consolidtaed Data'!$E754,[1]Customers!$A:$B,2,0)</f>
        <v>James Castillo</v>
      </c>
      <c r="Q8615" s="11">
        <f>WEEKDAY('Consolidtaed Data'!$F754)</f>
        <v>6</v>
      </c>
      <c r="R8615" s="9">
        <f>MONTH('Consolidtaed Data'!$F754)</f>
        <v>2</v>
      </c>
      <c r="S8615" s="9" t="str">
        <f>TEXT(Table3[[#This Row],[Purchase Date]],"MMMM")</f>
        <v>October</v>
      </c>
      <c r="T8615" s="9">
        <f>YEAR('Consolidtaed Data'!$F754)</f>
        <v>2020</v>
      </c>
    </row>
    <row r="8616" spans="1:20" x14ac:dyDescent="0.3">
      <c r="A8616" s="9" t="s">
        <v>9642</v>
      </c>
      <c r="B8616" s="9" t="s">
        <v>15</v>
      </c>
      <c r="C8616" s="9" t="s">
        <v>122</v>
      </c>
      <c r="D8616" s="9" t="s">
        <v>95</v>
      </c>
      <c r="E8616" s="9" t="s">
        <v>534</v>
      </c>
      <c r="F8616" s="12">
        <v>44486</v>
      </c>
      <c r="G8616" s="12" t="str">
        <f>VLOOKUP(Table3[[#This Row],[Product ID]],[1]Products!$A:$G,2,0)</f>
        <v>Product 38</v>
      </c>
      <c r="H8616" s="22">
        <v>2</v>
      </c>
      <c r="I8616" s="9">
        <f>VLOOKUP('Consolidtaed Data'!$B948,[1]Products!$A:$G,4,0)</f>
        <v>947</v>
      </c>
      <c r="J8616" s="9">
        <f>VLOOKUP('Consolidtaed Data'!$B948,[1]Products!$A:$G,3,0)</f>
        <v>786</v>
      </c>
      <c r="K8616" s="9">
        <f>'Consolidtaed Data'!$J948*'Consolidtaed Data'!$H948</f>
        <v>2460</v>
      </c>
      <c r="L8616" s="9">
        <f>'Consolidtaed Data'!$I948*'Consolidtaed Data'!$H948</f>
        <v>3566</v>
      </c>
      <c r="M8616" s="9">
        <f>'Consolidtaed Data'!$L948-'Consolidtaed Data'!$K948</f>
        <v>599</v>
      </c>
      <c r="N8616" s="9" t="str">
        <f>VLOOKUP('Consolidtaed Data'!$C948,[1]Locations!$A:$O,2,0)</f>
        <v>Vallejo</v>
      </c>
      <c r="O8616" s="9" t="str">
        <f>VLOOKUP('Consolidtaed Data'!$D948,'[1]Sales People'!$A:$B,2,0)</f>
        <v>Eugene Holmes</v>
      </c>
      <c r="P8616" s="9" t="str">
        <f>VLOOKUP('Consolidtaed Data'!$E948,[1]Customers!$A:$B,2,0)</f>
        <v>Juan Ramirez</v>
      </c>
      <c r="Q8616" s="11">
        <f>WEEKDAY('Consolidtaed Data'!$F948)</f>
        <v>1</v>
      </c>
      <c r="R8616" s="9">
        <f>MONTH('Consolidtaed Data'!$F948)</f>
        <v>3</v>
      </c>
      <c r="S8616" s="9" t="str">
        <f>TEXT(Table3[[#This Row],[Purchase Date]],"MMMM")</f>
        <v>October</v>
      </c>
      <c r="T8616" s="9">
        <f>YEAR('Consolidtaed Data'!$F948)</f>
        <v>2020</v>
      </c>
    </row>
    <row r="8617" spans="1:20" x14ac:dyDescent="0.3">
      <c r="A8617" s="9" t="s">
        <v>9643</v>
      </c>
      <c r="B8617" s="9" t="s">
        <v>418</v>
      </c>
      <c r="C8617" s="9" t="s">
        <v>420</v>
      </c>
      <c r="D8617" s="9" t="s">
        <v>35</v>
      </c>
      <c r="E8617" s="9" t="s">
        <v>681</v>
      </c>
      <c r="F8617" s="12">
        <v>44486</v>
      </c>
      <c r="G8617" s="12" t="str">
        <f>VLOOKUP(Table3[[#This Row],[Product ID]],[1]Products!$A:$G,2,0)</f>
        <v>Product 82</v>
      </c>
      <c r="H8617" s="22">
        <v>2</v>
      </c>
      <c r="I8617" s="9">
        <f>VLOOKUP('Consolidtaed Data'!$B1387,[1]Products!$A:$G,4,0)</f>
        <v>1862</v>
      </c>
      <c r="J8617" s="9">
        <f>VLOOKUP('Consolidtaed Data'!$B1387,[1]Products!$A:$G,3,0)</f>
        <v>1173</v>
      </c>
      <c r="K8617" s="9">
        <f>'Consolidtaed Data'!$J1387*'Consolidtaed Data'!$H1387</f>
        <v>416</v>
      </c>
      <c r="L8617" s="9">
        <f>'Consolidtaed Data'!$I1387*'Consolidtaed Data'!$H1387</f>
        <v>603</v>
      </c>
      <c r="M8617" s="9">
        <f>'Consolidtaed Data'!$L1387-'Consolidtaed Data'!$K1387</f>
        <v>1632</v>
      </c>
      <c r="N8617" s="9" t="str">
        <f>VLOOKUP('Consolidtaed Data'!$C1387,[1]Locations!$A:$O,2,0)</f>
        <v>Richmond</v>
      </c>
      <c r="O8617" s="9" t="str">
        <f>VLOOKUP('Consolidtaed Data'!$D1387,'[1]Sales People'!$A:$B,2,0)</f>
        <v>Larry Castillo</v>
      </c>
      <c r="P8617" s="9" t="str">
        <f>VLOOKUP('Consolidtaed Data'!$E1387,[1]Customers!$A:$B,2,0)</f>
        <v>Raymond Burke</v>
      </c>
      <c r="Q8617" s="11">
        <f>WEEKDAY('Consolidtaed Data'!$F1387)</f>
        <v>1</v>
      </c>
      <c r="R8617" s="9">
        <f>MONTH('Consolidtaed Data'!$F1387)</f>
        <v>4</v>
      </c>
      <c r="S8617" s="9" t="str">
        <f>TEXT(Table3[[#This Row],[Purchase Date]],"MMMM")</f>
        <v>October</v>
      </c>
      <c r="T8617" s="9">
        <f>YEAR('Consolidtaed Data'!$F1387)</f>
        <v>2020</v>
      </c>
    </row>
    <row r="8618" spans="1:20" x14ac:dyDescent="0.3">
      <c r="A8618" s="9" t="s">
        <v>9644</v>
      </c>
      <c r="B8618" s="9" t="s">
        <v>981</v>
      </c>
      <c r="C8618" s="9" t="s">
        <v>157</v>
      </c>
      <c r="D8618" s="9" t="s">
        <v>56</v>
      </c>
      <c r="E8618" s="9" t="s">
        <v>990</v>
      </c>
      <c r="F8618" s="12">
        <v>44486</v>
      </c>
      <c r="G8618" s="12" t="str">
        <f>VLOOKUP(Table3[[#This Row],[Product ID]],[1]Products!$A:$G,2,0)</f>
        <v>Product 3</v>
      </c>
      <c r="H8618" s="22">
        <v>1</v>
      </c>
      <c r="I8618" s="9">
        <f>VLOOKUP('Consolidtaed Data'!$B2194,[1]Products!$A:$G,4,0)</f>
        <v>1967</v>
      </c>
      <c r="J8618" s="9">
        <f>VLOOKUP('Consolidtaed Data'!$B2194,[1]Products!$A:$G,3,0)</f>
        <v>1397</v>
      </c>
      <c r="K8618" s="9">
        <f>'Consolidtaed Data'!$J2194*'Consolidtaed Data'!$H2194</f>
        <v>786</v>
      </c>
      <c r="L8618" s="9">
        <f>'Consolidtaed Data'!$I2194*'Consolidtaed Data'!$H2194</f>
        <v>947</v>
      </c>
      <c r="M8618" s="9">
        <f>'Consolidtaed Data'!$L2194-'Consolidtaed Data'!$K2194</f>
        <v>351</v>
      </c>
      <c r="N8618" s="9" t="str">
        <f>VLOOKUP('Consolidtaed Data'!$C2194,[1]Locations!$A:$O,2,0)</f>
        <v>Huntington Beach</v>
      </c>
      <c r="O8618" s="9" t="str">
        <f>VLOOKUP('Consolidtaed Data'!$D2194,'[1]Sales People'!$A:$B,2,0)</f>
        <v>Brian Davis</v>
      </c>
      <c r="P8618" s="9" t="str">
        <f>VLOOKUP('Consolidtaed Data'!$E2194,[1]Customers!$A:$B,2,0)</f>
        <v>Adam Hunter</v>
      </c>
      <c r="Q8618" s="11">
        <f>WEEKDAY('Consolidtaed Data'!$F2194)</f>
        <v>2</v>
      </c>
      <c r="R8618" s="9">
        <f>MONTH('Consolidtaed Data'!$F2194)</f>
        <v>6</v>
      </c>
      <c r="S8618" s="9" t="str">
        <f>TEXT(Table3[[#This Row],[Purchase Date]],"MMMM")</f>
        <v>October</v>
      </c>
      <c r="T8618" s="9">
        <f>YEAR('Consolidtaed Data'!$F2194)</f>
        <v>2020</v>
      </c>
    </row>
    <row r="8619" spans="1:20" x14ac:dyDescent="0.3">
      <c r="A8619" s="9" t="s">
        <v>9645</v>
      </c>
      <c r="B8619" s="9" t="s">
        <v>103</v>
      </c>
      <c r="C8619" s="9" t="s">
        <v>152</v>
      </c>
      <c r="D8619" s="9" t="s">
        <v>149</v>
      </c>
      <c r="E8619" s="9" t="s">
        <v>120</v>
      </c>
      <c r="F8619" s="12">
        <v>44486</v>
      </c>
      <c r="G8619" s="12" t="str">
        <f>VLOOKUP(Table3[[#This Row],[Product ID]],[1]Products!$A:$G,2,0)</f>
        <v>Product 44</v>
      </c>
      <c r="H8619" s="22">
        <v>3</v>
      </c>
      <c r="I8619" s="9">
        <f>VLOOKUP('Consolidtaed Data'!$B2457,[1]Products!$A:$G,4,0)</f>
        <v>1278</v>
      </c>
      <c r="J8619" s="9">
        <f>VLOOKUP('Consolidtaed Data'!$B2457,[1]Products!$A:$G,3,0)</f>
        <v>665</v>
      </c>
      <c r="K8619" s="9">
        <f>'Consolidtaed Data'!$J2457*'Consolidtaed Data'!$H2457</f>
        <v>1044</v>
      </c>
      <c r="L8619" s="9">
        <f>'Consolidtaed Data'!$I2457*'Consolidtaed Data'!$H2457</f>
        <v>1899</v>
      </c>
      <c r="M8619" s="9">
        <f>'Consolidtaed Data'!$L2457-'Consolidtaed Data'!$K2457</f>
        <v>264</v>
      </c>
      <c r="N8619" s="9" t="str">
        <f>VLOOKUP('Consolidtaed Data'!$C2457,[1]Locations!$A:$O,2,0)</f>
        <v>Fresno</v>
      </c>
      <c r="O8619" s="9" t="str">
        <f>VLOOKUP('Consolidtaed Data'!$D2457,'[1]Sales People'!$A:$B,2,0)</f>
        <v>Christopher Tucker</v>
      </c>
      <c r="P8619" s="9" t="str">
        <f>VLOOKUP('Consolidtaed Data'!$E2457,[1]Customers!$A:$B,2,0)</f>
        <v>Ryan Ford</v>
      </c>
      <c r="Q8619" s="11">
        <f>WEEKDAY('Consolidtaed Data'!$F2457)</f>
        <v>7</v>
      </c>
      <c r="R8619" s="9">
        <f>MONTH('Consolidtaed Data'!$F2457)</f>
        <v>6</v>
      </c>
      <c r="S8619" s="9" t="str">
        <f>TEXT(Table3[[#This Row],[Purchase Date]],"MMMM")</f>
        <v>October</v>
      </c>
      <c r="T8619" s="9">
        <f>YEAR('Consolidtaed Data'!$F2457)</f>
        <v>2020</v>
      </c>
    </row>
    <row r="8620" spans="1:20" x14ac:dyDescent="0.3">
      <c r="A8620" s="9" t="s">
        <v>9646</v>
      </c>
      <c r="B8620" s="9" t="s">
        <v>209</v>
      </c>
      <c r="C8620" s="9" t="s">
        <v>99</v>
      </c>
      <c r="D8620" s="9" t="s">
        <v>91</v>
      </c>
      <c r="E8620" s="9" t="s">
        <v>2208</v>
      </c>
      <c r="F8620" s="12">
        <v>44486</v>
      </c>
      <c r="G8620" s="12" t="str">
        <f>VLOOKUP(Table3[[#This Row],[Product ID]],[1]Products!$A:$G,2,0)</f>
        <v>Product 86</v>
      </c>
      <c r="H8620" s="22">
        <v>1</v>
      </c>
      <c r="I8620" s="9">
        <f>VLOOKUP('Consolidtaed Data'!$B2580,[1]Products!$A:$G,4,0)</f>
        <v>2091</v>
      </c>
      <c r="J8620" s="9">
        <f>VLOOKUP('Consolidtaed Data'!$B2580,[1]Products!$A:$G,3,0)</f>
        <v>1485</v>
      </c>
      <c r="K8620" s="9">
        <f>'Consolidtaed Data'!$J2580*'Consolidtaed Data'!$H2580</f>
        <v>1046</v>
      </c>
      <c r="L8620" s="9">
        <f>'Consolidtaed Data'!$I2580*'Consolidtaed Data'!$H2580</f>
        <v>1635</v>
      </c>
      <c r="M8620" s="9">
        <f>'Consolidtaed Data'!$L2580-'Consolidtaed Data'!$K2580</f>
        <v>204</v>
      </c>
      <c r="N8620" s="9" t="str">
        <f>VLOOKUP('Consolidtaed Data'!$C2580,[1]Locations!$A:$O,2,0)</f>
        <v>Garden Grove</v>
      </c>
      <c r="O8620" s="9" t="str">
        <f>VLOOKUP('Consolidtaed Data'!$D2580,'[1]Sales People'!$A:$B,2,0)</f>
        <v>Scott Mason</v>
      </c>
      <c r="P8620" s="9" t="str">
        <f>VLOOKUP('Consolidtaed Data'!$E2580,[1]Customers!$A:$B,2,0)</f>
        <v>Jesse Evans</v>
      </c>
      <c r="Q8620" s="11">
        <f>WEEKDAY('Consolidtaed Data'!$F2580)</f>
        <v>2</v>
      </c>
      <c r="R8620" s="9">
        <f>MONTH('Consolidtaed Data'!$F2580)</f>
        <v>7</v>
      </c>
      <c r="S8620" s="9" t="str">
        <f>TEXT(Table3[[#This Row],[Purchase Date]],"MMMM")</f>
        <v>October</v>
      </c>
      <c r="T8620" s="9">
        <f>YEAR('Consolidtaed Data'!$F2580)</f>
        <v>2020</v>
      </c>
    </row>
    <row r="8621" spans="1:20" x14ac:dyDescent="0.3">
      <c r="A8621" s="9" t="s">
        <v>9647</v>
      </c>
      <c r="B8621" s="9" t="s">
        <v>240</v>
      </c>
      <c r="C8621" s="9" t="s">
        <v>205</v>
      </c>
      <c r="D8621" s="9" t="s">
        <v>402</v>
      </c>
      <c r="E8621" s="9" t="s">
        <v>1779</v>
      </c>
      <c r="F8621" s="12">
        <v>44486</v>
      </c>
      <c r="G8621" s="12" t="str">
        <f>VLOOKUP(Table3[[#This Row],[Product ID]],[1]Products!$A:$G,2,0)</f>
        <v>Product 70</v>
      </c>
      <c r="H8621" s="22">
        <v>1</v>
      </c>
      <c r="I8621" s="9">
        <f>VLOOKUP('Consolidtaed Data'!$B2707,[1]Products!$A:$G,4,0)</f>
        <v>847</v>
      </c>
      <c r="J8621" s="9">
        <f>VLOOKUP('Consolidtaed Data'!$B2707,[1]Products!$A:$G,3,0)</f>
        <v>534</v>
      </c>
      <c r="K8621" s="9">
        <f>'Consolidtaed Data'!$J2707*'Consolidtaed Data'!$H2707</f>
        <v>1167</v>
      </c>
      <c r="L8621" s="9">
        <f>'Consolidtaed Data'!$I2707*'Consolidtaed Data'!$H2707</f>
        <v>1911</v>
      </c>
      <c r="M8621" s="9">
        <f>'Consolidtaed Data'!$L2707-'Consolidtaed Data'!$K2707</f>
        <v>1128</v>
      </c>
      <c r="N8621" s="9" t="str">
        <f>VLOOKUP('Consolidtaed Data'!$C2707,[1]Locations!$A:$O,2,0)</f>
        <v>East Los Angeles</v>
      </c>
      <c r="O8621" s="9" t="str">
        <f>VLOOKUP('Consolidtaed Data'!$D2707,'[1]Sales People'!$A:$B,2,0)</f>
        <v>Brian Thomas</v>
      </c>
      <c r="P8621" s="9" t="str">
        <f>VLOOKUP('Consolidtaed Data'!$E2707,[1]Customers!$A:$B,2,0)</f>
        <v>Andrew Martin</v>
      </c>
      <c r="Q8621" s="11">
        <f>WEEKDAY('Consolidtaed Data'!$F2707)</f>
        <v>5</v>
      </c>
      <c r="R8621" s="9">
        <f>MONTH('Consolidtaed Data'!$F2707)</f>
        <v>7</v>
      </c>
      <c r="S8621" s="9" t="str">
        <f>TEXT(Table3[[#This Row],[Purchase Date]],"MMMM")</f>
        <v>October</v>
      </c>
      <c r="T8621" s="9">
        <f>YEAR('Consolidtaed Data'!$F2707)</f>
        <v>2020</v>
      </c>
    </row>
    <row r="8622" spans="1:20" x14ac:dyDescent="0.3">
      <c r="A8622" s="9" t="s">
        <v>9648</v>
      </c>
      <c r="B8622" s="9" t="s">
        <v>572</v>
      </c>
      <c r="C8622" s="9" t="s">
        <v>12</v>
      </c>
      <c r="D8622" s="9" t="s">
        <v>51</v>
      </c>
      <c r="E8622" s="9" t="s">
        <v>1438</v>
      </c>
      <c r="F8622" s="12">
        <v>44486</v>
      </c>
      <c r="G8622" s="12" t="str">
        <f>VLOOKUP(Table3[[#This Row],[Product ID]],[1]Products!$A:$G,2,0)</f>
        <v>Product 22</v>
      </c>
      <c r="H8622" s="22">
        <v>1</v>
      </c>
      <c r="I8622" s="9">
        <f>VLOOKUP('Consolidtaed Data'!$B2723,[1]Products!$A:$G,4,0)</f>
        <v>530</v>
      </c>
      <c r="J8622" s="9">
        <f>VLOOKUP('Consolidtaed Data'!$B2723,[1]Products!$A:$G,3,0)</f>
        <v>435</v>
      </c>
      <c r="K8622" s="9">
        <f>'Consolidtaed Data'!$J2723*'Consolidtaed Data'!$H2723</f>
        <v>1054</v>
      </c>
      <c r="L8622" s="9">
        <f>'Consolidtaed Data'!$I2723*'Consolidtaed Data'!$H2723</f>
        <v>1405</v>
      </c>
      <c r="M8622" s="9">
        <f>'Consolidtaed Data'!$L2723-'Consolidtaed Data'!$K2723</f>
        <v>816</v>
      </c>
      <c r="N8622" s="9" t="str">
        <f>VLOOKUP('Consolidtaed Data'!$C2723,[1]Locations!$A:$O,2,0)</f>
        <v>Irvine</v>
      </c>
      <c r="O8622" s="9" t="str">
        <f>VLOOKUP('Consolidtaed Data'!$D2723,'[1]Sales People'!$A:$B,2,0)</f>
        <v>Ernest Wagner</v>
      </c>
      <c r="P8622" s="9" t="str">
        <f>VLOOKUP('Consolidtaed Data'!$E2723,[1]Customers!$A:$B,2,0)</f>
        <v>Victor Ramos</v>
      </c>
      <c r="Q8622" s="11">
        <f>WEEKDAY('Consolidtaed Data'!$F2723)</f>
        <v>7</v>
      </c>
      <c r="R8622" s="9">
        <f>MONTH('Consolidtaed Data'!$F2723)</f>
        <v>7</v>
      </c>
      <c r="S8622" s="9" t="str">
        <f>TEXT(Table3[[#This Row],[Purchase Date]],"MMMM")</f>
        <v>October</v>
      </c>
      <c r="T8622" s="9">
        <f>YEAR('Consolidtaed Data'!$F2723)</f>
        <v>2020</v>
      </c>
    </row>
    <row r="8623" spans="1:20" x14ac:dyDescent="0.3">
      <c r="A8623" s="9" t="s">
        <v>9649</v>
      </c>
      <c r="B8623" s="9" t="s">
        <v>284</v>
      </c>
      <c r="C8623" s="9" t="s">
        <v>228</v>
      </c>
      <c r="D8623" s="9" t="s">
        <v>143</v>
      </c>
      <c r="E8623" s="9" t="s">
        <v>179</v>
      </c>
      <c r="F8623" s="12">
        <v>44486</v>
      </c>
      <c r="G8623" s="12" t="str">
        <f>VLOOKUP(Table3[[#This Row],[Product ID]],[1]Products!$A:$G,2,0)</f>
        <v>Product 96</v>
      </c>
      <c r="H8623" s="22">
        <v>2</v>
      </c>
      <c r="I8623" s="9">
        <f>VLOOKUP('Consolidtaed Data'!$B2903,[1]Products!$A:$G,4,0)</f>
        <v>112</v>
      </c>
      <c r="J8623" s="9">
        <f>VLOOKUP('Consolidtaed Data'!$B2903,[1]Products!$A:$G,3,0)</f>
        <v>90</v>
      </c>
      <c r="K8623" s="9">
        <f>'Consolidtaed Data'!$J2903*'Consolidtaed Data'!$H2903</f>
        <v>807</v>
      </c>
      <c r="L8623" s="9">
        <f>'Consolidtaed Data'!$I2903*'Consolidtaed Data'!$H2903</f>
        <v>1104</v>
      </c>
      <c r="M8623" s="9">
        <f>'Consolidtaed Data'!$L2903-'Consolidtaed Data'!$K2903</f>
        <v>331</v>
      </c>
      <c r="N8623" s="9" t="str">
        <f>VLOOKUP('Consolidtaed Data'!$C2903,[1]Locations!$A:$O,2,0)</f>
        <v>Ontario</v>
      </c>
      <c r="O8623" s="9" t="str">
        <f>VLOOKUP('Consolidtaed Data'!$D2903,'[1]Sales People'!$A:$B,2,0)</f>
        <v>Clarence Fox</v>
      </c>
      <c r="P8623" s="9" t="str">
        <f>VLOOKUP('Consolidtaed Data'!$E2903,[1]Customers!$A:$B,2,0)</f>
        <v>Jeffrey Carpenter</v>
      </c>
      <c r="Q8623" s="11">
        <f>WEEKDAY('Consolidtaed Data'!$F2903)</f>
        <v>6</v>
      </c>
      <c r="R8623" s="9">
        <f>MONTH('Consolidtaed Data'!$F2903)</f>
        <v>7</v>
      </c>
      <c r="S8623" s="9" t="str">
        <f>TEXT(Table3[[#This Row],[Purchase Date]],"MMMM")</f>
        <v>October</v>
      </c>
      <c r="T8623" s="9">
        <f>YEAR('Consolidtaed Data'!$F2903)</f>
        <v>2020</v>
      </c>
    </row>
    <row r="8624" spans="1:20" x14ac:dyDescent="0.3">
      <c r="A8624" s="9" t="s">
        <v>9650</v>
      </c>
      <c r="B8624" s="9" t="s">
        <v>397</v>
      </c>
      <c r="C8624" s="9" t="s">
        <v>412</v>
      </c>
      <c r="D8624" s="9" t="s">
        <v>73</v>
      </c>
      <c r="E8624" s="9" t="s">
        <v>2024</v>
      </c>
      <c r="F8624" s="12">
        <v>44486</v>
      </c>
      <c r="G8624" s="12" t="str">
        <f>VLOOKUP(Table3[[#This Row],[Product ID]],[1]Products!$A:$G,2,0)</f>
        <v>Product 20</v>
      </c>
      <c r="H8624" s="22">
        <v>1</v>
      </c>
      <c r="I8624" s="9">
        <f>VLOOKUP('Consolidtaed Data'!$B2914,[1]Products!$A:$G,4,0)</f>
        <v>1052</v>
      </c>
      <c r="J8624" s="9">
        <f>VLOOKUP('Consolidtaed Data'!$B2914,[1]Products!$A:$G,3,0)</f>
        <v>589</v>
      </c>
      <c r="K8624" s="9">
        <f>'Consolidtaed Data'!$J2914*'Consolidtaed Data'!$H2914</f>
        <v>168</v>
      </c>
      <c r="L8624" s="9">
        <f>'Consolidtaed Data'!$I2914*'Consolidtaed Data'!$H2914</f>
        <v>246</v>
      </c>
      <c r="M8624" s="9">
        <f>'Consolidtaed Data'!$L2914-'Consolidtaed Data'!$K2914</f>
        <v>1128</v>
      </c>
      <c r="N8624" s="9" t="str">
        <f>VLOOKUP('Consolidtaed Data'!$C2914,[1]Locations!$A:$O,2,0)</f>
        <v>Santa Maria</v>
      </c>
      <c r="O8624" s="9" t="str">
        <f>VLOOKUP('Consolidtaed Data'!$D2914,'[1]Sales People'!$A:$B,2,0)</f>
        <v>Ronald Reed</v>
      </c>
      <c r="P8624" s="9" t="str">
        <f>VLOOKUP('Consolidtaed Data'!$E2914,[1]Customers!$A:$B,2,0)</f>
        <v>Victor Dean</v>
      </c>
      <c r="Q8624" s="11">
        <f>WEEKDAY('Consolidtaed Data'!$F2914)</f>
        <v>7</v>
      </c>
      <c r="R8624" s="9">
        <f>MONTH('Consolidtaed Data'!$F2914)</f>
        <v>8</v>
      </c>
      <c r="S8624" s="9" t="str">
        <f>TEXT(Table3[[#This Row],[Purchase Date]],"MMMM")</f>
        <v>October</v>
      </c>
      <c r="T8624" s="9">
        <f>YEAR('Consolidtaed Data'!$F2914)</f>
        <v>2020</v>
      </c>
    </row>
    <row r="8625" spans="1:20" x14ac:dyDescent="0.3">
      <c r="A8625" s="9" t="s">
        <v>9651</v>
      </c>
      <c r="B8625" s="9" t="s">
        <v>107</v>
      </c>
      <c r="C8625" s="9" t="s">
        <v>201</v>
      </c>
      <c r="D8625" s="9" t="s">
        <v>127</v>
      </c>
      <c r="E8625" s="9" t="s">
        <v>688</v>
      </c>
      <c r="F8625" s="12">
        <v>44486</v>
      </c>
      <c r="G8625" s="12" t="str">
        <f>VLOOKUP(Table3[[#This Row],[Product ID]],[1]Products!$A:$G,2,0)</f>
        <v>Product 52</v>
      </c>
      <c r="H8625" s="22">
        <v>1</v>
      </c>
      <c r="I8625" s="9">
        <f>VLOOKUP('Consolidtaed Data'!$B3140,[1]Products!$A:$G,4,0)</f>
        <v>1077</v>
      </c>
      <c r="J8625" s="9">
        <f>VLOOKUP('Consolidtaed Data'!$B3140,[1]Products!$A:$G,3,0)</f>
        <v>732</v>
      </c>
      <c r="K8625" s="9">
        <f>'Consolidtaed Data'!$J3140*'Consolidtaed Data'!$H3140</f>
        <v>1443</v>
      </c>
      <c r="L8625" s="9">
        <f>'Consolidtaed Data'!$I3140*'Consolidtaed Data'!$H3140</f>
        <v>1826</v>
      </c>
      <c r="M8625" s="9">
        <f>'Consolidtaed Data'!$L3140-'Consolidtaed Data'!$K3140</f>
        <v>286</v>
      </c>
      <c r="N8625" s="9" t="str">
        <f>VLOOKUP('Consolidtaed Data'!$C3140,[1]Locations!$A:$O,2,0)</f>
        <v>Escondido</v>
      </c>
      <c r="O8625" s="9" t="str">
        <f>VLOOKUP('Consolidtaed Data'!$D3140,'[1]Sales People'!$A:$B,2,0)</f>
        <v>Carl Hall</v>
      </c>
      <c r="P8625" s="9" t="str">
        <f>VLOOKUP('Consolidtaed Data'!$E3140,[1]Customers!$A:$B,2,0)</f>
        <v>Christopher Wright</v>
      </c>
      <c r="Q8625" s="11">
        <f>WEEKDAY('Consolidtaed Data'!$F3140)</f>
        <v>4</v>
      </c>
      <c r="R8625" s="9">
        <f>MONTH('Consolidtaed Data'!$F3140)</f>
        <v>8</v>
      </c>
      <c r="S8625" s="9" t="str">
        <f>TEXT(Table3[[#This Row],[Purchase Date]],"MMMM")</f>
        <v>October</v>
      </c>
      <c r="T8625" s="9">
        <f>YEAR('Consolidtaed Data'!$F3140)</f>
        <v>2020</v>
      </c>
    </row>
    <row r="8626" spans="1:20" x14ac:dyDescent="0.3">
      <c r="A8626" s="9" t="s">
        <v>9652</v>
      </c>
      <c r="B8626" s="9" t="s">
        <v>139</v>
      </c>
      <c r="C8626" s="9" t="s">
        <v>325</v>
      </c>
      <c r="D8626" s="9" t="s">
        <v>73</v>
      </c>
      <c r="E8626" s="9" t="s">
        <v>1432</v>
      </c>
      <c r="F8626" s="12">
        <v>44486</v>
      </c>
      <c r="G8626" s="12" t="str">
        <f>VLOOKUP(Table3[[#This Row],[Product ID]],[1]Products!$A:$G,2,0)</f>
        <v>Product 13</v>
      </c>
      <c r="H8626" s="22">
        <v>4</v>
      </c>
      <c r="I8626" s="9">
        <f>VLOOKUP('Consolidtaed Data'!$B3282,[1]Products!$A:$G,4,0)</f>
        <v>2353</v>
      </c>
      <c r="J8626" s="9">
        <f>VLOOKUP('Consolidtaed Data'!$B3282,[1]Products!$A:$G,3,0)</f>
        <v>1788</v>
      </c>
      <c r="K8626" s="9">
        <f>'Consolidtaed Data'!$J3282*'Consolidtaed Data'!$H3282</f>
        <v>1535</v>
      </c>
      <c r="L8626" s="9">
        <f>'Consolidtaed Data'!$I3282*'Consolidtaed Data'!$H3282</f>
        <v>2257</v>
      </c>
      <c r="M8626" s="9">
        <f>'Consolidtaed Data'!$L3282-'Consolidtaed Data'!$K3282</f>
        <v>164</v>
      </c>
      <c r="N8626" s="9" t="str">
        <f>VLOOKUP('Consolidtaed Data'!$C3282,[1]Locations!$A:$O,2,0)</f>
        <v>East Los Angeles</v>
      </c>
      <c r="O8626" s="9" t="str">
        <f>VLOOKUP('Consolidtaed Data'!$D3282,'[1]Sales People'!$A:$B,2,0)</f>
        <v>Charles Harper</v>
      </c>
      <c r="P8626" s="9" t="str">
        <f>VLOOKUP('Consolidtaed Data'!$E3282,[1]Customers!$A:$B,2,0)</f>
        <v>Douglas Perkins</v>
      </c>
      <c r="Q8626" s="11">
        <f>WEEKDAY('Consolidtaed Data'!$F3282)</f>
        <v>1</v>
      </c>
      <c r="R8626" s="9">
        <f>MONTH('Consolidtaed Data'!$F3282)</f>
        <v>8</v>
      </c>
      <c r="S8626" s="9" t="str">
        <f>TEXT(Table3[[#This Row],[Purchase Date]],"MMMM")</f>
        <v>October</v>
      </c>
      <c r="T8626" s="9">
        <f>YEAR('Consolidtaed Data'!$F3282)</f>
        <v>2020</v>
      </c>
    </row>
    <row r="8627" spans="1:20" x14ac:dyDescent="0.3">
      <c r="A8627" s="9" t="s">
        <v>9653</v>
      </c>
      <c r="B8627" s="9" t="s">
        <v>369</v>
      </c>
      <c r="C8627" s="9" t="s">
        <v>50</v>
      </c>
      <c r="D8627" s="9" t="s">
        <v>56</v>
      </c>
      <c r="E8627" s="9" t="s">
        <v>1580</v>
      </c>
      <c r="F8627" s="12">
        <v>44486</v>
      </c>
      <c r="G8627" s="12" t="str">
        <f>VLOOKUP(Table3[[#This Row],[Product ID]],[1]Products!$A:$G,2,0)</f>
        <v>Product 8</v>
      </c>
      <c r="H8627" s="22">
        <v>1</v>
      </c>
      <c r="I8627" s="9">
        <f>VLOOKUP('Consolidtaed Data'!$B3489,[1]Products!$A:$G,4,0)</f>
        <v>1414</v>
      </c>
      <c r="J8627" s="9">
        <f>VLOOKUP('Consolidtaed Data'!$B3489,[1]Products!$A:$G,3,0)</f>
        <v>962</v>
      </c>
      <c r="K8627" s="9">
        <f>'Consolidtaed Data'!$J3489*'Consolidtaed Data'!$H3489</f>
        <v>389</v>
      </c>
      <c r="L8627" s="9">
        <f>'Consolidtaed Data'!$I3489*'Consolidtaed Data'!$H3489</f>
        <v>637</v>
      </c>
      <c r="M8627" s="9">
        <f>'Consolidtaed Data'!$L3489-'Consolidtaed Data'!$K3489</f>
        <v>243</v>
      </c>
      <c r="N8627" s="9" t="str">
        <f>VLOOKUP('Consolidtaed Data'!$C3489,[1]Locations!$A:$O,2,0)</f>
        <v>Vista</v>
      </c>
      <c r="O8627" s="9" t="str">
        <f>VLOOKUP('Consolidtaed Data'!$D3489,'[1]Sales People'!$A:$B,2,0)</f>
        <v>Roger Robertson</v>
      </c>
      <c r="P8627" s="9" t="str">
        <f>VLOOKUP('Consolidtaed Data'!$E3489,[1]Customers!$A:$B,2,0)</f>
        <v>Wayne Stone</v>
      </c>
      <c r="Q8627" s="11">
        <f>WEEKDAY('Consolidtaed Data'!$F3489)</f>
        <v>7</v>
      </c>
      <c r="R8627" s="9">
        <f>MONTH('Consolidtaed Data'!$F3489)</f>
        <v>9</v>
      </c>
      <c r="S8627" s="9" t="str">
        <f>TEXT(Table3[[#This Row],[Purchase Date]],"MMMM")</f>
        <v>October</v>
      </c>
      <c r="T8627" s="9">
        <f>YEAR('Consolidtaed Data'!$F3489)</f>
        <v>2020</v>
      </c>
    </row>
    <row r="8628" spans="1:20" x14ac:dyDescent="0.3">
      <c r="A8628" s="9" t="s">
        <v>9654</v>
      </c>
      <c r="B8628" s="9" t="s">
        <v>139</v>
      </c>
      <c r="C8628" s="9" t="s">
        <v>30</v>
      </c>
      <c r="D8628" s="9" t="s">
        <v>31</v>
      </c>
      <c r="E8628" s="9" t="s">
        <v>32</v>
      </c>
      <c r="F8628" s="12">
        <v>44487</v>
      </c>
      <c r="G8628" s="12" t="str">
        <f>VLOOKUP(Table3[[#This Row],[Product ID]],[1]Products!$A:$G,2,0)</f>
        <v>Product 13</v>
      </c>
      <c r="H8628" s="22">
        <v>2</v>
      </c>
      <c r="I8628" s="9">
        <f>VLOOKUP('Consolidtaed Data'!$B3,[1]Products!$A:$G,4,0)</f>
        <v>1582</v>
      </c>
      <c r="J8628" s="9">
        <f>VLOOKUP('Consolidtaed Data'!$B3,[1]Products!$A:$G,3,0)</f>
        <v>1234</v>
      </c>
      <c r="K8628" s="9">
        <f>'Consolidtaed Data'!$J3*'Consolidtaed Data'!$H3</f>
        <v>1020</v>
      </c>
      <c r="L8628" s="9">
        <f>'Consolidtaed Data'!$I3*'Consolidtaed Data'!$H3</f>
        <v>1568</v>
      </c>
      <c r="M8628" s="9">
        <f>'Consolidtaed Data'!$L3-'Consolidtaed Data'!$K3</f>
        <v>523</v>
      </c>
      <c r="N8628" s="9" t="str">
        <f>VLOOKUP('Consolidtaed Data'!$C3,[1]Locations!$A:$O,2,0)</f>
        <v>Lancaster</v>
      </c>
      <c r="O8628" s="9" t="str">
        <f>VLOOKUP('Consolidtaed Data'!$D3,'[1]Sales People'!$A:$B,2,0)</f>
        <v>Carl Hall</v>
      </c>
      <c r="P8628" s="9" t="str">
        <f>VLOOKUP('Consolidtaed Data'!$E3,[1]Customers!$A:$B,2,0)</f>
        <v>Juan Cruz</v>
      </c>
      <c r="Q8628" s="11">
        <f>WEEKDAY('Consolidtaed Data'!$F3)</f>
        <v>4</v>
      </c>
      <c r="R8628" s="9">
        <f>MONTH('Consolidtaed Data'!$F3)</f>
        <v>1</v>
      </c>
      <c r="S8628" s="9" t="str">
        <f>TEXT(Table3[[#This Row],[Purchase Date]],"MMMM")</f>
        <v>October</v>
      </c>
      <c r="T8628" s="9">
        <f>YEAR('Consolidtaed Data'!$F3)</f>
        <v>2020</v>
      </c>
    </row>
    <row r="8629" spans="1:20" x14ac:dyDescent="0.3">
      <c r="A8629" s="9" t="s">
        <v>9655</v>
      </c>
      <c r="B8629" s="9" t="s">
        <v>373</v>
      </c>
      <c r="C8629" s="9" t="s">
        <v>130</v>
      </c>
      <c r="D8629" s="9" t="s">
        <v>315</v>
      </c>
      <c r="E8629" s="9" t="s">
        <v>643</v>
      </c>
      <c r="F8629" s="12">
        <v>44487</v>
      </c>
      <c r="G8629" s="12" t="str">
        <f>VLOOKUP(Table3[[#This Row],[Product ID]],[1]Products!$A:$G,2,0)</f>
        <v>Product 66</v>
      </c>
      <c r="H8629" s="22">
        <v>3</v>
      </c>
      <c r="I8629" s="9">
        <f>VLOOKUP('Consolidtaed Data'!$B185,[1]Products!$A:$G,4,0)</f>
        <v>2353</v>
      </c>
      <c r="J8629" s="9">
        <f>VLOOKUP('Consolidtaed Data'!$B185,[1]Products!$A:$G,3,0)</f>
        <v>1788</v>
      </c>
      <c r="K8629" s="9">
        <f>'Consolidtaed Data'!$J185*'Consolidtaed Data'!$H185</f>
        <v>296</v>
      </c>
      <c r="L8629" s="9">
        <f>'Consolidtaed Data'!$I185*'Consolidtaed Data'!$H185</f>
        <v>502</v>
      </c>
      <c r="M8629" s="9">
        <f>'Consolidtaed Data'!$L185-'Consolidtaed Data'!$K185</f>
        <v>1744</v>
      </c>
      <c r="N8629" s="9" t="str">
        <f>VLOOKUP('Consolidtaed Data'!$C185,[1]Locations!$A:$O,2,0)</f>
        <v>Corona</v>
      </c>
      <c r="O8629" s="9" t="str">
        <f>VLOOKUP('Consolidtaed Data'!$D185,'[1]Sales People'!$A:$B,2,0)</f>
        <v>Kevin Butler</v>
      </c>
      <c r="P8629" s="9" t="str">
        <f>VLOOKUP('Consolidtaed Data'!$E185,[1]Customers!$A:$B,2,0)</f>
        <v>Carlos Wheeler</v>
      </c>
      <c r="Q8629" s="11">
        <f>WEEKDAY('Consolidtaed Data'!$F185)</f>
        <v>3</v>
      </c>
      <c r="R8629" s="9">
        <f>MONTH('Consolidtaed Data'!$F185)</f>
        <v>1</v>
      </c>
      <c r="S8629" s="9" t="str">
        <f>TEXT(Table3[[#This Row],[Purchase Date]],"MMMM")</f>
        <v>October</v>
      </c>
      <c r="T8629" s="9">
        <f>YEAR('Consolidtaed Data'!$F185)</f>
        <v>2020</v>
      </c>
    </row>
    <row r="8630" spans="1:20" x14ac:dyDescent="0.3">
      <c r="A8630" s="9" t="s">
        <v>9656</v>
      </c>
      <c r="B8630" s="9" t="s">
        <v>294</v>
      </c>
      <c r="C8630" s="9" t="s">
        <v>295</v>
      </c>
      <c r="D8630" s="9" t="s">
        <v>91</v>
      </c>
      <c r="E8630" s="9" t="s">
        <v>710</v>
      </c>
      <c r="F8630" s="12">
        <v>44487</v>
      </c>
      <c r="G8630" s="12" t="str">
        <f>VLOOKUP(Table3[[#This Row],[Product ID]],[1]Products!$A:$G,2,0)</f>
        <v>Product 51</v>
      </c>
      <c r="H8630" s="22">
        <v>1</v>
      </c>
      <c r="I8630" s="9">
        <f>VLOOKUP('Consolidtaed Data'!$B219,[1]Products!$A:$G,4,0)</f>
        <v>556</v>
      </c>
      <c r="J8630" s="9">
        <f>VLOOKUP('Consolidtaed Data'!$B219,[1]Products!$A:$G,3,0)</f>
        <v>395</v>
      </c>
      <c r="K8630" s="9">
        <f>'Consolidtaed Data'!$J219*'Consolidtaed Data'!$H219</f>
        <v>1301</v>
      </c>
      <c r="L8630" s="9">
        <f>'Consolidtaed Data'!$I219*'Consolidtaed Data'!$H219</f>
        <v>1587</v>
      </c>
      <c r="M8630" s="9">
        <f>'Consolidtaed Data'!$L219-'Consolidtaed Data'!$K219</f>
        <v>722</v>
      </c>
      <c r="N8630" s="9" t="str">
        <f>VLOOKUP('Consolidtaed Data'!$C219,[1]Locations!$A:$O,2,0)</f>
        <v>Jurupa Valley</v>
      </c>
      <c r="O8630" s="9" t="str">
        <f>VLOOKUP('Consolidtaed Data'!$D219,'[1]Sales People'!$A:$B,2,0)</f>
        <v>Carl Elliott</v>
      </c>
      <c r="P8630" s="9" t="str">
        <f>VLOOKUP('Consolidtaed Data'!$E219,[1]Customers!$A:$B,2,0)</f>
        <v>Ronald George</v>
      </c>
      <c r="Q8630" s="11">
        <f>WEEKDAY('Consolidtaed Data'!$F219)</f>
        <v>5</v>
      </c>
      <c r="R8630" s="9">
        <f>MONTH('Consolidtaed Data'!$F219)</f>
        <v>1</v>
      </c>
      <c r="S8630" s="9" t="str">
        <f>TEXT(Table3[[#This Row],[Purchase Date]],"MMMM")</f>
        <v>October</v>
      </c>
      <c r="T8630" s="9">
        <f>YEAR('Consolidtaed Data'!$F219)</f>
        <v>2020</v>
      </c>
    </row>
    <row r="8631" spans="1:20" x14ac:dyDescent="0.3">
      <c r="A8631" s="9" t="s">
        <v>9657</v>
      </c>
      <c r="B8631" s="9" t="s">
        <v>151</v>
      </c>
      <c r="C8631" s="9" t="s">
        <v>223</v>
      </c>
      <c r="D8631" s="9" t="s">
        <v>127</v>
      </c>
      <c r="E8631" s="9" t="s">
        <v>1309</v>
      </c>
      <c r="F8631" s="12">
        <v>44487</v>
      </c>
      <c r="G8631" s="12" t="str">
        <f>VLOOKUP(Table3[[#This Row],[Product ID]],[1]Products!$A:$G,2,0)</f>
        <v>Product 94</v>
      </c>
      <c r="H8631" s="22">
        <v>3</v>
      </c>
      <c r="I8631" s="9">
        <f>VLOOKUP('Consolidtaed Data'!$B570,[1]Products!$A:$G,4,0)</f>
        <v>1566</v>
      </c>
      <c r="J8631" s="9">
        <f>VLOOKUP('Consolidtaed Data'!$B570,[1]Products!$A:$G,3,0)</f>
        <v>1190</v>
      </c>
      <c r="K8631" s="9">
        <f>'Consolidtaed Data'!$J570*'Consolidtaed Data'!$H570</f>
        <v>3032</v>
      </c>
      <c r="L8631" s="9">
        <f>'Consolidtaed Data'!$I570*'Consolidtaed Data'!$H570</f>
        <v>3566</v>
      </c>
      <c r="M8631" s="9">
        <f>'Consolidtaed Data'!$L570-'Consolidtaed Data'!$K570</f>
        <v>840</v>
      </c>
      <c r="N8631" s="9" t="str">
        <f>VLOOKUP('Consolidtaed Data'!$C570,[1]Locations!$A:$O,2,0)</f>
        <v>San Francisco</v>
      </c>
      <c r="O8631" s="9" t="str">
        <f>VLOOKUP('Consolidtaed Data'!$D570,'[1]Sales People'!$A:$B,2,0)</f>
        <v>Brian Davis</v>
      </c>
      <c r="P8631" s="9" t="str">
        <f>VLOOKUP('Consolidtaed Data'!$E570,[1]Customers!$A:$B,2,0)</f>
        <v>Joe Baker</v>
      </c>
      <c r="Q8631" s="11">
        <f>WEEKDAY('Consolidtaed Data'!$F570)</f>
        <v>1</v>
      </c>
      <c r="R8631" s="9">
        <f>MONTH('Consolidtaed Data'!$F570)</f>
        <v>2</v>
      </c>
      <c r="S8631" s="9" t="str">
        <f>TEXT(Table3[[#This Row],[Purchase Date]],"MMMM")</f>
        <v>October</v>
      </c>
      <c r="T8631" s="9">
        <f>YEAR('Consolidtaed Data'!$F570)</f>
        <v>2020</v>
      </c>
    </row>
    <row r="8632" spans="1:20" x14ac:dyDescent="0.3">
      <c r="A8632" s="9" t="s">
        <v>9658</v>
      </c>
      <c r="B8632" s="9" t="s">
        <v>185</v>
      </c>
      <c r="C8632" s="9" t="s">
        <v>94</v>
      </c>
      <c r="D8632" s="9" t="s">
        <v>100</v>
      </c>
      <c r="E8632" s="9" t="s">
        <v>723</v>
      </c>
      <c r="F8632" s="12">
        <v>44487</v>
      </c>
      <c r="G8632" s="12" t="str">
        <f>VLOOKUP(Table3[[#This Row],[Product ID]],[1]Products!$A:$G,2,0)</f>
        <v>Product 65</v>
      </c>
      <c r="H8632" s="22">
        <v>2</v>
      </c>
      <c r="I8632" s="9">
        <f>VLOOKUP('Consolidtaed Data'!$B1466,[1]Products!$A:$G,4,0)</f>
        <v>818</v>
      </c>
      <c r="J8632" s="9">
        <f>VLOOKUP('Consolidtaed Data'!$B1466,[1]Products!$A:$G,3,0)</f>
        <v>450</v>
      </c>
      <c r="K8632" s="9">
        <f>'Consolidtaed Data'!$J1466*'Consolidtaed Data'!$H1466</f>
        <v>900</v>
      </c>
      <c r="L8632" s="9">
        <f>'Consolidtaed Data'!$I1466*'Consolidtaed Data'!$H1466</f>
        <v>1500</v>
      </c>
      <c r="M8632" s="9">
        <f>'Consolidtaed Data'!$L1466-'Consolidtaed Data'!$K1466</f>
        <v>523</v>
      </c>
      <c r="N8632" s="9" t="str">
        <f>VLOOKUP('Consolidtaed Data'!$C1466,[1]Locations!$A:$O,2,0)</f>
        <v>Simi Valley</v>
      </c>
      <c r="O8632" s="9" t="str">
        <f>VLOOKUP('Consolidtaed Data'!$D1466,'[1]Sales People'!$A:$B,2,0)</f>
        <v>Patrick Ruiz</v>
      </c>
      <c r="P8632" s="9" t="str">
        <f>VLOOKUP('Consolidtaed Data'!$E1466,[1]Customers!$A:$B,2,0)</f>
        <v>Christopher Matthews</v>
      </c>
      <c r="Q8632" s="11">
        <f>WEEKDAY('Consolidtaed Data'!$F1466)</f>
        <v>7</v>
      </c>
      <c r="R8632" s="9">
        <f>MONTH('Consolidtaed Data'!$F1466)</f>
        <v>4</v>
      </c>
      <c r="S8632" s="9" t="str">
        <f>TEXT(Table3[[#This Row],[Purchase Date]],"MMMM")</f>
        <v>October</v>
      </c>
      <c r="T8632" s="9">
        <f>YEAR('Consolidtaed Data'!$F1466)</f>
        <v>2020</v>
      </c>
    </row>
    <row r="8633" spans="1:20" x14ac:dyDescent="0.3">
      <c r="A8633" s="9" t="s">
        <v>9659</v>
      </c>
      <c r="B8633" s="9" t="s">
        <v>244</v>
      </c>
      <c r="C8633" s="9" t="s">
        <v>504</v>
      </c>
      <c r="D8633" s="9" t="s">
        <v>64</v>
      </c>
      <c r="E8633" s="9" t="s">
        <v>723</v>
      </c>
      <c r="F8633" s="12">
        <v>44487</v>
      </c>
      <c r="G8633" s="12" t="str">
        <f>VLOOKUP(Table3[[#This Row],[Product ID]],[1]Products!$A:$G,2,0)</f>
        <v>Product 76</v>
      </c>
      <c r="H8633" s="22">
        <v>1</v>
      </c>
      <c r="I8633" s="9">
        <f>VLOOKUP('Consolidtaed Data'!$B1511,[1]Products!$A:$G,4,0)</f>
        <v>136</v>
      </c>
      <c r="J8633" s="9">
        <f>VLOOKUP('Consolidtaed Data'!$B1511,[1]Products!$A:$G,3,0)</f>
        <v>72</v>
      </c>
      <c r="K8633" s="9">
        <f>'Consolidtaed Data'!$J1511*'Consolidtaed Data'!$H1511</f>
        <v>1046</v>
      </c>
      <c r="L8633" s="9">
        <f>'Consolidtaed Data'!$I1511*'Consolidtaed Data'!$H1511</f>
        <v>1635</v>
      </c>
      <c r="M8633" s="9">
        <f>'Consolidtaed Data'!$L1511-'Consolidtaed Data'!$K1511</f>
        <v>377</v>
      </c>
      <c r="N8633" s="9" t="str">
        <f>VLOOKUP('Consolidtaed Data'!$C1511,[1]Locations!$A:$O,2,0)</f>
        <v>Fontana</v>
      </c>
      <c r="O8633" s="9" t="str">
        <f>VLOOKUP('Consolidtaed Data'!$D1511,'[1]Sales People'!$A:$B,2,0)</f>
        <v>Martin Perry</v>
      </c>
      <c r="P8633" s="9" t="str">
        <f>VLOOKUP('Consolidtaed Data'!$E1511,[1]Customers!$A:$B,2,0)</f>
        <v>Joseph Walker</v>
      </c>
      <c r="Q8633" s="11">
        <f>WEEKDAY('Consolidtaed Data'!$F1511)</f>
        <v>3</v>
      </c>
      <c r="R8633" s="9">
        <f>MONTH('Consolidtaed Data'!$F1511)</f>
        <v>4</v>
      </c>
      <c r="S8633" s="9" t="str">
        <f>TEXT(Table3[[#This Row],[Purchase Date]],"MMMM")</f>
        <v>October</v>
      </c>
      <c r="T8633" s="9">
        <f>YEAR('Consolidtaed Data'!$F1511)</f>
        <v>2020</v>
      </c>
    </row>
    <row r="8634" spans="1:20" x14ac:dyDescent="0.3">
      <c r="A8634" s="9" t="s">
        <v>9660</v>
      </c>
      <c r="B8634" s="9" t="s">
        <v>549</v>
      </c>
      <c r="C8634" s="9" t="s">
        <v>458</v>
      </c>
      <c r="D8634" s="9" t="s">
        <v>87</v>
      </c>
      <c r="E8634" s="9" t="s">
        <v>282</v>
      </c>
      <c r="F8634" s="12">
        <v>44487</v>
      </c>
      <c r="G8634" s="12" t="str">
        <f>VLOOKUP(Table3[[#This Row],[Product ID]],[1]Products!$A:$G,2,0)</f>
        <v>Product 10</v>
      </c>
      <c r="H8634" s="22">
        <v>2</v>
      </c>
      <c r="I8634" s="9">
        <f>VLOOKUP('Consolidtaed Data'!$B1525,[1]Products!$A:$G,4,0)</f>
        <v>136</v>
      </c>
      <c r="J8634" s="9">
        <f>VLOOKUP('Consolidtaed Data'!$B1525,[1]Products!$A:$G,3,0)</f>
        <v>72</v>
      </c>
      <c r="K8634" s="9">
        <f>'Consolidtaed Data'!$J1525*'Consolidtaed Data'!$H1525</f>
        <v>1173</v>
      </c>
      <c r="L8634" s="9">
        <f>'Consolidtaed Data'!$I1525*'Consolidtaed Data'!$H1525</f>
        <v>1862</v>
      </c>
      <c r="M8634" s="9">
        <f>'Consolidtaed Data'!$L1525-'Consolidtaed Data'!$K1525</f>
        <v>34</v>
      </c>
      <c r="N8634" s="9" t="str">
        <f>VLOOKUP('Consolidtaed Data'!$C1525,[1]Locations!$A:$O,2,0)</f>
        <v>Concord</v>
      </c>
      <c r="O8634" s="9" t="str">
        <f>VLOOKUP('Consolidtaed Data'!$D1525,'[1]Sales People'!$A:$B,2,0)</f>
        <v>Bobby Russell</v>
      </c>
      <c r="P8634" s="9" t="str">
        <f>VLOOKUP('Consolidtaed Data'!$E1525,[1]Customers!$A:$B,2,0)</f>
        <v>James Castillo</v>
      </c>
      <c r="Q8634" s="11">
        <f>WEEKDAY('Consolidtaed Data'!$F1525)</f>
        <v>4</v>
      </c>
      <c r="R8634" s="9">
        <f>MONTH('Consolidtaed Data'!$F1525)</f>
        <v>4</v>
      </c>
      <c r="S8634" s="9" t="str">
        <f>TEXT(Table3[[#This Row],[Purchase Date]],"MMMM")</f>
        <v>October</v>
      </c>
      <c r="T8634" s="9">
        <f>YEAR('Consolidtaed Data'!$F1525)</f>
        <v>2020</v>
      </c>
    </row>
    <row r="8635" spans="1:20" x14ac:dyDescent="0.3">
      <c r="A8635" s="9" t="s">
        <v>9661</v>
      </c>
      <c r="B8635" s="9" t="s">
        <v>653</v>
      </c>
      <c r="C8635" s="9" t="s">
        <v>192</v>
      </c>
      <c r="D8635" s="9" t="s">
        <v>95</v>
      </c>
      <c r="E8635" s="9" t="s">
        <v>1081</v>
      </c>
      <c r="F8635" s="12">
        <v>44487</v>
      </c>
      <c r="G8635" s="12" t="str">
        <f>VLOOKUP(Table3[[#This Row],[Product ID]],[1]Products!$A:$G,2,0)</f>
        <v>Product 74</v>
      </c>
      <c r="H8635" s="22">
        <v>1</v>
      </c>
      <c r="I8635" s="9">
        <f>VLOOKUP('Consolidtaed Data'!$B2565,[1]Products!$A:$G,4,0)</f>
        <v>1052</v>
      </c>
      <c r="J8635" s="9">
        <f>VLOOKUP('Consolidtaed Data'!$B2565,[1]Products!$A:$G,3,0)</f>
        <v>589</v>
      </c>
      <c r="K8635" s="9">
        <f>'Consolidtaed Data'!$J2565*'Consolidtaed Data'!$H2565</f>
        <v>1251</v>
      </c>
      <c r="L8635" s="9">
        <f>'Consolidtaed Data'!$I2565*'Consolidtaed Data'!$H2565</f>
        <v>1526</v>
      </c>
      <c r="M8635" s="9">
        <f>'Consolidtaed Data'!$L2565-'Consolidtaed Data'!$K2565</f>
        <v>280</v>
      </c>
      <c r="N8635" s="9" t="str">
        <f>VLOOKUP('Consolidtaed Data'!$C2565,[1]Locations!$A:$O,2,0)</f>
        <v>Ontario</v>
      </c>
      <c r="O8635" s="9" t="str">
        <f>VLOOKUP('Consolidtaed Data'!$D2565,'[1]Sales People'!$A:$B,2,0)</f>
        <v>Sean Miller</v>
      </c>
      <c r="P8635" s="9" t="str">
        <f>VLOOKUP('Consolidtaed Data'!$E2565,[1]Customers!$A:$B,2,0)</f>
        <v>Jonathan Harris</v>
      </c>
      <c r="Q8635" s="11">
        <f>WEEKDAY('Consolidtaed Data'!$F2565)</f>
        <v>1</v>
      </c>
      <c r="R8635" s="9">
        <f>MONTH('Consolidtaed Data'!$F2565)</f>
        <v>7</v>
      </c>
      <c r="S8635" s="9" t="str">
        <f>TEXT(Table3[[#This Row],[Purchase Date]],"MMMM")</f>
        <v>October</v>
      </c>
      <c r="T8635" s="9">
        <f>YEAR('Consolidtaed Data'!$F2565)</f>
        <v>2020</v>
      </c>
    </row>
    <row r="8636" spans="1:20" x14ac:dyDescent="0.3">
      <c r="A8636" s="9" t="s">
        <v>9662</v>
      </c>
      <c r="B8636" s="9" t="s">
        <v>338</v>
      </c>
      <c r="C8636" s="9" t="s">
        <v>72</v>
      </c>
      <c r="D8636" s="9" t="s">
        <v>229</v>
      </c>
      <c r="E8636" s="9" t="s">
        <v>505</v>
      </c>
      <c r="F8636" s="12">
        <v>44487</v>
      </c>
      <c r="G8636" s="12" t="str">
        <f>VLOOKUP(Table3[[#This Row],[Product ID]],[1]Products!$A:$G,2,0)</f>
        <v>Product 95</v>
      </c>
      <c r="H8636" s="22">
        <v>2</v>
      </c>
      <c r="I8636" s="9">
        <f>VLOOKUP('Consolidtaed Data'!$B2729,[1]Products!$A:$G,4,0)</f>
        <v>847</v>
      </c>
      <c r="J8636" s="9">
        <f>VLOOKUP('Consolidtaed Data'!$B2729,[1]Products!$A:$G,3,0)</f>
        <v>534</v>
      </c>
      <c r="K8636" s="9">
        <f>'Consolidtaed Data'!$J2729*'Consolidtaed Data'!$H2729</f>
        <v>945</v>
      </c>
      <c r="L8636" s="9">
        <f>'Consolidtaed Data'!$I2729*'Consolidtaed Data'!$H2729</f>
        <v>1889</v>
      </c>
      <c r="M8636" s="9">
        <f>'Consolidtaed Data'!$L2729-'Consolidtaed Data'!$K2729</f>
        <v>2280</v>
      </c>
      <c r="N8636" s="9" t="str">
        <f>VLOOKUP('Consolidtaed Data'!$C2729,[1]Locations!$A:$O,2,0)</f>
        <v>San Diego</v>
      </c>
      <c r="O8636" s="9" t="str">
        <f>VLOOKUP('Consolidtaed Data'!$D2729,'[1]Sales People'!$A:$B,2,0)</f>
        <v>Brian Hansen</v>
      </c>
      <c r="P8636" s="9" t="str">
        <f>VLOOKUP('Consolidtaed Data'!$E2729,[1]Customers!$A:$B,2,0)</f>
        <v>Jack Howell</v>
      </c>
      <c r="Q8636" s="11">
        <f>WEEKDAY('Consolidtaed Data'!$F2729)</f>
        <v>7</v>
      </c>
      <c r="R8636" s="9">
        <f>MONTH('Consolidtaed Data'!$F2729)</f>
        <v>7</v>
      </c>
      <c r="S8636" s="9" t="str">
        <f>TEXT(Table3[[#This Row],[Purchase Date]],"MMMM")</f>
        <v>October</v>
      </c>
      <c r="T8636" s="9">
        <f>YEAR('Consolidtaed Data'!$F2729)</f>
        <v>2020</v>
      </c>
    </row>
    <row r="8637" spans="1:20" x14ac:dyDescent="0.3">
      <c r="A8637" s="9" t="s">
        <v>9663</v>
      </c>
      <c r="B8637" s="9" t="s">
        <v>103</v>
      </c>
      <c r="C8637" s="9" t="s">
        <v>228</v>
      </c>
      <c r="D8637" s="9" t="s">
        <v>17</v>
      </c>
      <c r="E8637" s="9" t="s">
        <v>511</v>
      </c>
      <c r="F8637" s="12">
        <v>44487</v>
      </c>
      <c r="G8637" s="12" t="str">
        <f>VLOOKUP(Table3[[#This Row],[Product ID]],[1]Products!$A:$G,2,0)</f>
        <v>Product 44</v>
      </c>
      <c r="H8637" s="22">
        <v>1</v>
      </c>
      <c r="I8637" s="9">
        <f>VLOOKUP('Consolidtaed Data'!$B3328,[1]Products!$A:$G,4,0)</f>
        <v>400</v>
      </c>
      <c r="J8637" s="9">
        <f>VLOOKUP('Consolidtaed Data'!$B3328,[1]Products!$A:$G,3,0)</f>
        <v>208</v>
      </c>
      <c r="K8637" s="9">
        <f>'Consolidtaed Data'!$J3328*'Consolidtaed Data'!$H3328</f>
        <v>2798</v>
      </c>
      <c r="L8637" s="9">
        <f>'Consolidtaed Data'!$I3328*'Consolidtaed Data'!$H3328</f>
        <v>4588</v>
      </c>
      <c r="M8637" s="9">
        <f>'Consolidtaed Data'!$L3328-'Consolidtaed Data'!$K3328</f>
        <v>120</v>
      </c>
      <c r="N8637" s="9" t="str">
        <f>VLOOKUP('Consolidtaed Data'!$C3328,[1]Locations!$A:$O,2,0)</f>
        <v>San Mateo</v>
      </c>
      <c r="O8637" s="9" t="str">
        <f>VLOOKUP('Consolidtaed Data'!$D3328,'[1]Sales People'!$A:$B,2,0)</f>
        <v>Martin Carr</v>
      </c>
      <c r="P8637" s="9" t="str">
        <f>VLOOKUP('Consolidtaed Data'!$E3328,[1]Customers!$A:$B,2,0)</f>
        <v>Sean Alexander</v>
      </c>
      <c r="Q8637" s="11">
        <f>WEEKDAY('Consolidtaed Data'!$F3328)</f>
        <v>4</v>
      </c>
      <c r="R8637" s="9">
        <f>MONTH('Consolidtaed Data'!$F3328)</f>
        <v>9</v>
      </c>
      <c r="S8637" s="9" t="str">
        <f>TEXT(Table3[[#This Row],[Purchase Date]],"MMMM")</f>
        <v>October</v>
      </c>
      <c r="T8637" s="9">
        <f>YEAR('Consolidtaed Data'!$F3328)</f>
        <v>2020</v>
      </c>
    </row>
    <row r="8638" spans="1:20" x14ac:dyDescent="0.3">
      <c r="A8638" s="9" t="s">
        <v>9664</v>
      </c>
      <c r="B8638" s="9" t="s">
        <v>580</v>
      </c>
      <c r="C8638" s="9" t="s">
        <v>331</v>
      </c>
      <c r="D8638" s="9" t="s">
        <v>153</v>
      </c>
      <c r="E8638" s="9" t="s">
        <v>1078</v>
      </c>
      <c r="F8638" s="12">
        <v>44487</v>
      </c>
      <c r="G8638" s="12" t="str">
        <f>VLOOKUP(Table3[[#This Row],[Product ID]],[1]Products!$A:$G,2,0)</f>
        <v>Product 1</v>
      </c>
      <c r="H8638" s="22">
        <v>1</v>
      </c>
      <c r="I8638" s="9">
        <f>VLOOKUP('Consolidtaed Data'!$B3421,[1]Products!$A:$G,4,0)</f>
        <v>880</v>
      </c>
      <c r="J8638" s="9">
        <f>VLOOKUP('Consolidtaed Data'!$B3421,[1]Products!$A:$G,3,0)</f>
        <v>634</v>
      </c>
      <c r="K8638" s="9">
        <f>'Consolidtaed Data'!$J3421*'Consolidtaed Data'!$H3421</f>
        <v>3753</v>
      </c>
      <c r="L8638" s="9">
        <f>'Consolidtaed Data'!$I3421*'Consolidtaed Data'!$H3421</f>
        <v>4578</v>
      </c>
      <c r="M8638" s="9">
        <f>'Consolidtaed Data'!$L3421-'Consolidtaed Data'!$K3421</f>
        <v>412</v>
      </c>
      <c r="N8638" s="9" t="str">
        <f>VLOOKUP('Consolidtaed Data'!$C3421,[1]Locations!$A:$O,2,0)</f>
        <v>Oakland</v>
      </c>
      <c r="O8638" s="9" t="str">
        <f>VLOOKUP('Consolidtaed Data'!$D3421,'[1]Sales People'!$A:$B,2,0)</f>
        <v>Brian Davis</v>
      </c>
      <c r="P8638" s="9" t="str">
        <f>VLOOKUP('Consolidtaed Data'!$E3421,[1]Customers!$A:$B,2,0)</f>
        <v>Harold Matthews</v>
      </c>
      <c r="Q8638" s="11">
        <f>WEEKDAY('Consolidtaed Data'!$F3421)</f>
        <v>2</v>
      </c>
      <c r="R8638" s="9">
        <f>MONTH('Consolidtaed Data'!$F3421)</f>
        <v>9</v>
      </c>
      <c r="S8638" s="9" t="str">
        <f>TEXT(Table3[[#This Row],[Purchase Date]],"MMMM")</f>
        <v>October</v>
      </c>
      <c r="T8638" s="9">
        <f>YEAR('Consolidtaed Data'!$F3421)</f>
        <v>2020</v>
      </c>
    </row>
    <row r="8639" spans="1:20" x14ac:dyDescent="0.3">
      <c r="A8639" s="9" t="s">
        <v>9665</v>
      </c>
      <c r="B8639" s="9" t="s">
        <v>278</v>
      </c>
      <c r="C8639" s="9" t="s">
        <v>72</v>
      </c>
      <c r="D8639" s="9" t="s">
        <v>143</v>
      </c>
      <c r="E8639" s="9" t="s">
        <v>851</v>
      </c>
      <c r="F8639" s="12">
        <v>44488</v>
      </c>
      <c r="G8639" s="12" t="str">
        <f>VLOOKUP(Table3[[#This Row],[Product ID]],[1]Products!$A:$G,2,0)</f>
        <v>Product 75</v>
      </c>
      <c r="H8639" s="22">
        <v>2</v>
      </c>
      <c r="I8639" s="9">
        <f>VLOOKUP('Consolidtaed Data'!$B291,[1]Products!$A:$G,4,0)</f>
        <v>1887</v>
      </c>
      <c r="J8639" s="9">
        <f>VLOOKUP('Consolidtaed Data'!$B291,[1]Products!$A:$G,3,0)</f>
        <v>1378</v>
      </c>
      <c r="K8639" s="9">
        <f>'Consolidtaed Data'!$J291*'Consolidtaed Data'!$H291</f>
        <v>3324</v>
      </c>
      <c r="L8639" s="9">
        <f>'Consolidtaed Data'!$I291*'Consolidtaed Data'!$H291</f>
        <v>4053</v>
      </c>
      <c r="M8639" s="9">
        <f>'Consolidtaed Data'!$L291-'Consolidtaed Data'!$K291</f>
        <v>184</v>
      </c>
      <c r="N8639" s="9" t="str">
        <f>VLOOKUP('Consolidtaed Data'!$C291,[1]Locations!$A:$O,2,0)</f>
        <v>Simi Valley</v>
      </c>
      <c r="O8639" s="9" t="str">
        <f>VLOOKUP('Consolidtaed Data'!$D291,'[1]Sales People'!$A:$B,2,0)</f>
        <v>Charles Harper</v>
      </c>
      <c r="P8639" s="9" t="str">
        <f>VLOOKUP('Consolidtaed Data'!$E291,[1]Customers!$A:$B,2,0)</f>
        <v>Jesse Garrett</v>
      </c>
      <c r="Q8639" s="11">
        <f>WEEKDAY('Consolidtaed Data'!$F291)</f>
        <v>3</v>
      </c>
      <c r="R8639" s="9">
        <f>MONTH('Consolidtaed Data'!$F291)</f>
        <v>1</v>
      </c>
      <c r="S8639" s="9" t="str">
        <f>TEXT(Table3[[#This Row],[Purchase Date]],"MMMM")</f>
        <v>October</v>
      </c>
      <c r="T8639" s="9">
        <f>YEAR('Consolidtaed Data'!$F291)</f>
        <v>2020</v>
      </c>
    </row>
    <row r="8640" spans="1:20" x14ac:dyDescent="0.3">
      <c r="A8640" s="9" t="s">
        <v>9666</v>
      </c>
      <c r="B8640" s="9" t="s">
        <v>477</v>
      </c>
      <c r="C8640" s="9" t="s">
        <v>39</v>
      </c>
      <c r="D8640" s="9" t="s">
        <v>31</v>
      </c>
      <c r="E8640" s="9" t="s">
        <v>1256</v>
      </c>
      <c r="F8640" s="12">
        <v>44488</v>
      </c>
      <c r="G8640" s="12" t="str">
        <f>VLOOKUP(Table3[[#This Row],[Product ID]],[1]Products!$A:$G,2,0)</f>
        <v>Product 46</v>
      </c>
      <c r="H8640" s="22">
        <v>4</v>
      </c>
      <c r="I8640" s="9">
        <f>VLOOKUP('Consolidtaed Data'!$B535,[1]Products!$A:$G,4,0)</f>
        <v>1798</v>
      </c>
      <c r="J8640" s="9">
        <f>VLOOKUP('Consolidtaed Data'!$B535,[1]Products!$A:$G,3,0)</f>
        <v>971</v>
      </c>
      <c r="K8640" s="9">
        <f>'Consolidtaed Data'!$J535*'Consolidtaed Data'!$H535</f>
        <v>1291</v>
      </c>
      <c r="L8640" s="9">
        <f>'Consolidtaed Data'!$I535*'Consolidtaed Data'!$H535</f>
        <v>2391</v>
      </c>
      <c r="M8640" s="9">
        <f>'Consolidtaed Data'!$L535-'Consolidtaed Data'!$K535</f>
        <v>738</v>
      </c>
      <c r="N8640" s="9" t="str">
        <f>VLOOKUP('Consolidtaed Data'!$C535,[1]Locations!$A:$O,2,0)</f>
        <v>Inglewood</v>
      </c>
      <c r="O8640" s="9" t="str">
        <f>VLOOKUP('Consolidtaed Data'!$D535,'[1]Sales People'!$A:$B,2,0)</f>
        <v>Joe Sims</v>
      </c>
      <c r="P8640" s="9" t="str">
        <f>VLOOKUP('Consolidtaed Data'!$E535,[1]Customers!$A:$B,2,0)</f>
        <v>Antonio Frazier</v>
      </c>
      <c r="Q8640" s="11">
        <f>WEEKDAY('Consolidtaed Data'!$F535)</f>
        <v>6</v>
      </c>
      <c r="R8640" s="9">
        <f>MONTH('Consolidtaed Data'!$F535)</f>
        <v>2</v>
      </c>
      <c r="S8640" s="9" t="str">
        <f>TEXT(Table3[[#This Row],[Purchase Date]],"MMMM")</f>
        <v>October</v>
      </c>
      <c r="T8640" s="9">
        <f>YEAR('Consolidtaed Data'!$F535)</f>
        <v>2020</v>
      </c>
    </row>
    <row r="8641" spans="1:20" x14ac:dyDescent="0.3">
      <c r="A8641" s="9" t="s">
        <v>9667</v>
      </c>
      <c r="B8641" s="9" t="s">
        <v>33</v>
      </c>
      <c r="C8641" s="9" t="s">
        <v>458</v>
      </c>
      <c r="D8641" s="9" t="s">
        <v>80</v>
      </c>
      <c r="E8641" s="9" t="s">
        <v>154</v>
      </c>
      <c r="F8641" s="12">
        <v>44488</v>
      </c>
      <c r="G8641" s="12" t="str">
        <f>VLOOKUP(Table3[[#This Row],[Product ID]],[1]Products!$A:$G,2,0)</f>
        <v>Product 29</v>
      </c>
      <c r="H8641" s="22">
        <v>1</v>
      </c>
      <c r="I8641" s="9">
        <f>VLOOKUP('Consolidtaed Data'!$B786,[1]Products!$A:$G,4,0)</f>
        <v>1103</v>
      </c>
      <c r="J8641" s="9">
        <f>VLOOKUP('Consolidtaed Data'!$B786,[1]Products!$A:$G,3,0)</f>
        <v>838</v>
      </c>
      <c r="K8641" s="9">
        <f>'Consolidtaed Data'!$J786*'Consolidtaed Data'!$H786</f>
        <v>1432</v>
      </c>
      <c r="L8641" s="9">
        <f>'Consolidtaed Data'!$I786*'Consolidtaed Data'!$H786</f>
        <v>2384</v>
      </c>
      <c r="M8641" s="9">
        <f>'Consolidtaed Data'!$L786-'Consolidtaed Data'!$K786</f>
        <v>408</v>
      </c>
      <c r="N8641" s="9" t="str">
        <f>VLOOKUP('Consolidtaed Data'!$C786,[1]Locations!$A:$O,2,0)</f>
        <v>Fullerton</v>
      </c>
      <c r="O8641" s="9" t="str">
        <f>VLOOKUP('Consolidtaed Data'!$D786,'[1]Sales People'!$A:$B,2,0)</f>
        <v>Patrick Ruiz</v>
      </c>
      <c r="P8641" s="9" t="str">
        <f>VLOOKUP('Consolidtaed Data'!$E786,[1]Customers!$A:$B,2,0)</f>
        <v>Steve Tucker</v>
      </c>
      <c r="Q8641" s="11">
        <f>WEEKDAY('Consolidtaed Data'!$F786)</f>
        <v>2</v>
      </c>
      <c r="R8641" s="9">
        <f>MONTH('Consolidtaed Data'!$F786)</f>
        <v>2</v>
      </c>
      <c r="S8641" s="9" t="str">
        <f>TEXT(Table3[[#This Row],[Purchase Date]],"MMMM")</f>
        <v>October</v>
      </c>
      <c r="T8641" s="9">
        <f>YEAR('Consolidtaed Data'!$F786)</f>
        <v>2020</v>
      </c>
    </row>
    <row r="8642" spans="1:20" x14ac:dyDescent="0.3">
      <c r="A8642" s="9" t="s">
        <v>9668</v>
      </c>
      <c r="B8642" s="9" t="s">
        <v>234</v>
      </c>
      <c r="C8642" s="9" t="s">
        <v>63</v>
      </c>
      <c r="D8642" s="9" t="s">
        <v>241</v>
      </c>
      <c r="E8642" s="9" t="s">
        <v>1627</v>
      </c>
      <c r="F8642" s="12">
        <v>44488</v>
      </c>
      <c r="G8642" s="12" t="str">
        <f>VLOOKUP(Table3[[#This Row],[Product ID]],[1]Products!$A:$G,2,0)</f>
        <v>Product 54</v>
      </c>
      <c r="H8642" s="22">
        <v>1</v>
      </c>
      <c r="I8642" s="9">
        <f>VLOOKUP('Consolidtaed Data'!$B790,[1]Products!$A:$G,4,0)</f>
        <v>1522</v>
      </c>
      <c r="J8642" s="9">
        <f>VLOOKUP('Consolidtaed Data'!$B790,[1]Products!$A:$G,3,0)</f>
        <v>791</v>
      </c>
      <c r="K8642" s="9">
        <f>'Consolidtaed Data'!$J790*'Consolidtaed Data'!$H790</f>
        <v>4432</v>
      </c>
      <c r="L8642" s="9">
        <f>'Consolidtaed Data'!$I790*'Consolidtaed Data'!$H790</f>
        <v>5404</v>
      </c>
      <c r="M8642" s="9">
        <f>'Consolidtaed Data'!$L790-'Consolidtaed Data'!$K790</f>
        <v>384</v>
      </c>
      <c r="N8642" s="9" t="str">
        <f>VLOOKUP('Consolidtaed Data'!$C790,[1]Locations!$A:$O,2,0)</f>
        <v>Los Angeles</v>
      </c>
      <c r="O8642" s="9" t="str">
        <f>VLOOKUP('Consolidtaed Data'!$D790,'[1]Sales People'!$A:$B,2,0)</f>
        <v>Ryan Welch</v>
      </c>
      <c r="P8642" s="9" t="str">
        <f>VLOOKUP('Consolidtaed Data'!$E790,[1]Customers!$A:$B,2,0)</f>
        <v>Adam Riley</v>
      </c>
      <c r="Q8642" s="11">
        <f>WEEKDAY('Consolidtaed Data'!$F790)</f>
        <v>2</v>
      </c>
      <c r="R8642" s="9">
        <f>MONTH('Consolidtaed Data'!$F790)</f>
        <v>2</v>
      </c>
      <c r="S8642" s="9" t="str">
        <f>TEXT(Table3[[#This Row],[Purchase Date]],"MMMM")</f>
        <v>October</v>
      </c>
      <c r="T8642" s="9">
        <f>YEAR('Consolidtaed Data'!$F790)</f>
        <v>2020</v>
      </c>
    </row>
    <row r="8643" spans="1:20" x14ac:dyDescent="0.3">
      <c r="A8643" s="9" t="s">
        <v>9669</v>
      </c>
      <c r="B8643" s="9" t="s">
        <v>490</v>
      </c>
      <c r="C8643" s="9" t="s">
        <v>210</v>
      </c>
      <c r="D8643" s="9" t="s">
        <v>193</v>
      </c>
      <c r="E8643" s="9" t="s">
        <v>47</v>
      </c>
      <c r="F8643" s="12">
        <v>44488</v>
      </c>
      <c r="G8643" s="12" t="str">
        <f>VLOOKUP(Table3[[#This Row],[Product ID]],[1]Products!$A:$G,2,0)</f>
        <v>Product 79</v>
      </c>
      <c r="H8643" s="22">
        <v>4</v>
      </c>
      <c r="I8643" s="9">
        <f>VLOOKUP('Consolidtaed Data'!$B984,[1]Products!$A:$G,4,0)</f>
        <v>556</v>
      </c>
      <c r="J8643" s="9">
        <f>VLOOKUP('Consolidtaed Data'!$B984,[1]Products!$A:$G,3,0)</f>
        <v>395</v>
      </c>
      <c r="K8643" s="9">
        <f>'Consolidtaed Data'!$J984*'Consolidtaed Data'!$H984</f>
        <v>1305</v>
      </c>
      <c r="L8643" s="9">
        <f>'Consolidtaed Data'!$I984*'Consolidtaed Data'!$H984</f>
        <v>1590</v>
      </c>
      <c r="M8643" s="9">
        <f>'Consolidtaed Data'!$L984-'Consolidtaed Data'!$K984</f>
        <v>565</v>
      </c>
      <c r="N8643" s="9" t="str">
        <f>VLOOKUP('Consolidtaed Data'!$C984,[1]Locations!$A:$O,2,0)</f>
        <v>Salinas</v>
      </c>
      <c r="O8643" s="9" t="str">
        <f>VLOOKUP('Consolidtaed Data'!$D984,'[1]Sales People'!$A:$B,2,0)</f>
        <v>Sean Miller</v>
      </c>
      <c r="P8643" s="9" t="str">
        <f>VLOOKUP('Consolidtaed Data'!$E984,[1]Customers!$A:$B,2,0)</f>
        <v>Shawn Bishop</v>
      </c>
      <c r="Q8643" s="11">
        <f>WEEKDAY('Consolidtaed Data'!$F984)</f>
        <v>4</v>
      </c>
      <c r="R8643" s="9">
        <f>MONTH('Consolidtaed Data'!$F984)</f>
        <v>3</v>
      </c>
      <c r="S8643" s="9" t="str">
        <f>TEXT(Table3[[#This Row],[Purchase Date]],"MMMM")</f>
        <v>October</v>
      </c>
      <c r="T8643" s="9">
        <f>YEAR('Consolidtaed Data'!$F984)</f>
        <v>2020</v>
      </c>
    </row>
    <row r="8644" spans="1:20" x14ac:dyDescent="0.3">
      <c r="A8644" s="9" t="s">
        <v>9670</v>
      </c>
      <c r="B8644" s="9" t="s">
        <v>526</v>
      </c>
      <c r="C8644" s="9" t="s">
        <v>412</v>
      </c>
      <c r="D8644" s="9" t="s">
        <v>105</v>
      </c>
      <c r="E8644" s="9" t="s">
        <v>1091</v>
      </c>
      <c r="F8644" s="12">
        <v>44488</v>
      </c>
      <c r="G8644" s="12" t="str">
        <f>VLOOKUP(Table3[[#This Row],[Product ID]],[1]Products!$A:$G,2,0)</f>
        <v>Product 14</v>
      </c>
      <c r="H8644" s="22">
        <v>3</v>
      </c>
      <c r="I8644" s="9">
        <f>VLOOKUP('Consolidtaed Data'!$B1454,[1]Products!$A:$G,4,0)</f>
        <v>2353</v>
      </c>
      <c r="J8644" s="9">
        <f>VLOOKUP('Consolidtaed Data'!$B1454,[1]Products!$A:$G,3,0)</f>
        <v>1788</v>
      </c>
      <c r="K8644" s="9">
        <f>'Consolidtaed Data'!$J1454*'Consolidtaed Data'!$H1454</f>
        <v>561</v>
      </c>
      <c r="L8644" s="9">
        <f>'Consolidtaed Data'!$I1454*'Consolidtaed Data'!$H1454</f>
        <v>684</v>
      </c>
      <c r="M8644" s="9">
        <f>'Consolidtaed Data'!$L1454-'Consolidtaed Data'!$K1454</f>
        <v>96</v>
      </c>
      <c r="N8644" s="9" t="str">
        <f>VLOOKUP('Consolidtaed Data'!$C1454,[1]Locations!$A:$O,2,0)</f>
        <v>Garden Grove</v>
      </c>
      <c r="O8644" s="9" t="str">
        <f>VLOOKUP('Consolidtaed Data'!$D1454,'[1]Sales People'!$A:$B,2,0)</f>
        <v>Carl Hall</v>
      </c>
      <c r="P8644" s="9" t="str">
        <f>VLOOKUP('Consolidtaed Data'!$E1454,[1]Customers!$A:$B,2,0)</f>
        <v>Albert Kennedy</v>
      </c>
      <c r="Q8644" s="11">
        <f>WEEKDAY('Consolidtaed Data'!$F1454)</f>
        <v>6</v>
      </c>
      <c r="R8644" s="9">
        <f>MONTH('Consolidtaed Data'!$F1454)</f>
        <v>4</v>
      </c>
      <c r="S8644" s="9" t="str">
        <f>TEXT(Table3[[#This Row],[Purchase Date]],"MMMM")</f>
        <v>October</v>
      </c>
      <c r="T8644" s="9">
        <f>YEAR('Consolidtaed Data'!$F1454)</f>
        <v>2020</v>
      </c>
    </row>
    <row r="8645" spans="1:20" x14ac:dyDescent="0.3">
      <c r="A8645" s="9" t="s">
        <v>9671</v>
      </c>
      <c r="B8645" s="9" t="s">
        <v>248</v>
      </c>
      <c r="C8645" s="9" t="s">
        <v>55</v>
      </c>
      <c r="D8645" s="9" t="s">
        <v>100</v>
      </c>
      <c r="E8645" s="9" t="s">
        <v>1849</v>
      </c>
      <c r="F8645" s="12">
        <v>44488</v>
      </c>
      <c r="G8645" s="12" t="str">
        <f>VLOOKUP(Table3[[#This Row],[Product ID]],[1]Products!$A:$G,2,0)</f>
        <v>Product 97</v>
      </c>
      <c r="H8645" s="22">
        <v>1</v>
      </c>
      <c r="I8645" s="9">
        <f>VLOOKUP('Consolidtaed Data'!$B1555,[1]Products!$A:$G,4,0)</f>
        <v>817</v>
      </c>
      <c r="J8645" s="9">
        <f>VLOOKUP('Consolidtaed Data'!$B1555,[1]Products!$A:$G,3,0)</f>
        <v>409</v>
      </c>
      <c r="K8645" s="9">
        <f>'Consolidtaed Data'!$J1555*'Consolidtaed Data'!$H1555</f>
        <v>2088</v>
      </c>
      <c r="L8645" s="9">
        <f>'Consolidtaed Data'!$I1555*'Consolidtaed Data'!$H1555</f>
        <v>3798</v>
      </c>
      <c r="M8645" s="9">
        <f>'Consolidtaed Data'!$L1555-'Consolidtaed Data'!$K1555</f>
        <v>714</v>
      </c>
      <c r="N8645" s="9" t="str">
        <f>VLOOKUP('Consolidtaed Data'!$C1555,[1]Locations!$A:$O,2,0)</f>
        <v>San Bernardino</v>
      </c>
      <c r="O8645" s="9" t="str">
        <f>VLOOKUP('Consolidtaed Data'!$D1555,'[1]Sales People'!$A:$B,2,0)</f>
        <v>Brian Davis</v>
      </c>
      <c r="P8645" s="9" t="str">
        <f>VLOOKUP('Consolidtaed Data'!$E1555,[1]Customers!$A:$B,2,0)</f>
        <v>Arthur Welch</v>
      </c>
      <c r="Q8645" s="11">
        <f>WEEKDAY('Consolidtaed Data'!$F1555)</f>
        <v>6</v>
      </c>
      <c r="R8645" s="9">
        <f>MONTH('Consolidtaed Data'!$F1555)</f>
        <v>4</v>
      </c>
      <c r="S8645" s="9" t="str">
        <f>TEXT(Table3[[#This Row],[Purchase Date]],"MMMM")</f>
        <v>October</v>
      </c>
      <c r="T8645" s="9">
        <f>YEAR('Consolidtaed Data'!$F1555)</f>
        <v>2020</v>
      </c>
    </row>
    <row r="8646" spans="1:20" x14ac:dyDescent="0.3">
      <c r="A8646" s="9" t="s">
        <v>9672</v>
      </c>
      <c r="B8646" s="9" t="s">
        <v>248</v>
      </c>
      <c r="C8646" s="9" t="s">
        <v>169</v>
      </c>
      <c r="D8646" s="9" t="s">
        <v>123</v>
      </c>
      <c r="E8646" s="9" t="s">
        <v>432</v>
      </c>
      <c r="F8646" s="12">
        <v>44488</v>
      </c>
      <c r="G8646" s="12" t="str">
        <f>VLOOKUP(Table3[[#This Row],[Product ID]],[1]Products!$A:$G,2,0)</f>
        <v>Product 97</v>
      </c>
      <c r="H8646" s="22">
        <v>3</v>
      </c>
      <c r="I8646" s="9">
        <f>VLOOKUP('Consolidtaed Data'!$B1570,[1]Products!$A:$G,4,0)</f>
        <v>1967</v>
      </c>
      <c r="J8646" s="9">
        <f>VLOOKUP('Consolidtaed Data'!$B1570,[1]Products!$A:$G,3,0)</f>
        <v>1397</v>
      </c>
      <c r="K8646" s="9">
        <f>'Consolidtaed Data'!$J1570*'Consolidtaed Data'!$H1570</f>
        <v>7096</v>
      </c>
      <c r="L8646" s="9">
        <f>'Consolidtaed Data'!$I1570*'Consolidtaed Data'!$H1570</f>
        <v>9856</v>
      </c>
      <c r="M8646" s="9">
        <f>'Consolidtaed Data'!$L1570-'Consolidtaed Data'!$K1570</f>
        <v>49</v>
      </c>
      <c r="N8646" s="9" t="str">
        <f>VLOOKUP('Consolidtaed Data'!$C1570,[1]Locations!$A:$O,2,0)</f>
        <v>Huntington Beach</v>
      </c>
      <c r="O8646" s="9" t="str">
        <f>VLOOKUP('Consolidtaed Data'!$D1570,'[1]Sales People'!$A:$B,2,0)</f>
        <v>Howard Sims</v>
      </c>
      <c r="P8646" s="9" t="str">
        <f>VLOOKUP('Consolidtaed Data'!$E1570,[1]Customers!$A:$B,2,0)</f>
        <v>Juan Scott</v>
      </c>
      <c r="Q8646" s="11">
        <f>WEEKDAY('Consolidtaed Data'!$F1570)</f>
        <v>7</v>
      </c>
      <c r="R8646" s="9">
        <f>MONTH('Consolidtaed Data'!$F1570)</f>
        <v>4</v>
      </c>
      <c r="S8646" s="9" t="str">
        <f>TEXT(Table3[[#This Row],[Purchase Date]],"MMMM")</f>
        <v>October</v>
      </c>
      <c r="T8646" s="9">
        <f>YEAR('Consolidtaed Data'!$F1570)</f>
        <v>2020</v>
      </c>
    </row>
    <row r="8647" spans="1:20" x14ac:dyDescent="0.3">
      <c r="A8647" s="9" t="s">
        <v>9673</v>
      </c>
      <c r="B8647" s="9" t="s">
        <v>204</v>
      </c>
      <c r="C8647" s="9" t="s">
        <v>344</v>
      </c>
      <c r="D8647" s="9" t="s">
        <v>229</v>
      </c>
      <c r="E8647" s="9" t="s">
        <v>1058</v>
      </c>
      <c r="F8647" s="12">
        <v>44488</v>
      </c>
      <c r="G8647" s="12" t="str">
        <f>VLOOKUP(Table3[[#This Row],[Product ID]],[1]Products!$A:$G,2,0)</f>
        <v>Product 101</v>
      </c>
      <c r="H8647" s="22">
        <v>1</v>
      </c>
      <c r="I8647" s="9">
        <f>VLOOKUP('Consolidtaed Data'!$B1746,[1]Products!$A:$G,4,0)</f>
        <v>817</v>
      </c>
      <c r="J8647" s="9">
        <f>VLOOKUP('Consolidtaed Data'!$B1746,[1]Products!$A:$G,3,0)</f>
        <v>409</v>
      </c>
      <c r="K8647" s="9">
        <f>'Consolidtaed Data'!$J1746*'Consolidtaed Data'!$H1746</f>
        <v>84</v>
      </c>
      <c r="L8647" s="9">
        <f>'Consolidtaed Data'!$I1746*'Consolidtaed Data'!$H1746</f>
        <v>123</v>
      </c>
      <c r="M8647" s="9">
        <f>'Consolidtaed Data'!$L1746-'Consolidtaed Data'!$K1746</f>
        <v>313</v>
      </c>
      <c r="N8647" s="9" t="str">
        <f>VLOOKUP('Consolidtaed Data'!$C1746,[1]Locations!$A:$O,2,0)</f>
        <v>Roseville</v>
      </c>
      <c r="O8647" s="9" t="str">
        <f>VLOOKUP('Consolidtaed Data'!$D1746,'[1]Sales People'!$A:$B,2,0)</f>
        <v>Sean Miller</v>
      </c>
      <c r="P8647" s="9" t="str">
        <f>VLOOKUP('Consolidtaed Data'!$E1746,[1]Customers!$A:$B,2,0)</f>
        <v>Daniel Nguyen</v>
      </c>
      <c r="Q8647" s="11">
        <f>WEEKDAY('Consolidtaed Data'!$F1746)</f>
        <v>5</v>
      </c>
      <c r="R8647" s="9">
        <f>MONTH('Consolidtaed Data'!$F1746)</f>
        <v>5</v>
      </c>
      <c r="S8647" s="9" t="str">
        <f>TEXT(Table3[[#This Row],[Purchase Date]],"MMMM")</f>
        <v>October</v>
      </c>
      <c r="T8647" s="9">
        <f>YEAR('Consolidtaed Data'!$F1746)</f>
        <v>2020</v>
      </c>
    </row>
    <row r="8648" spans="1:20" x14ac:dyDescent="0.3">
      <c r="A8648" s="9" t="s">
        <v>9674</v>
      </c>
      <c r="B8648" s="9" t="s">
        <v>477</v>
      </c>
      <c r="C8648" s="9" t="s">
        <v>8</v>
      </c>
      <c r="D8648" s="9" t="s">
        <v>174</v>
      </c>
      <c r="E8648" s="9" t="s">
        <v>162</v>
      </c>
      <c r="F8648" s="12">
        <v>44488</v>
      </c>
      <c r="G8648" s="12" t="str">
        <f>VLOOKUP(Table3[[#This Row],[Product ID]],[1]Products!$A:$G,2,0)</f>
        <v>Product 46</v>
      </c>
      <c r="H8648" s="22">
        <v>1</v>
      </c>
      <c r="I8648" s="9">
        <f>VLOOKUP('Consolidtaed Data'!$B2461,[1]Products!$A:$G,4,0)</f>
        <v>95</v>
      </c>
      <c r="J8648" s="9">
        <f>VLOOKUP('Consolidtaed Data'!$B2461,[1]Products!$A:$G,3,0)</f>
        <v>61</v>
      </c>
      <c r="K8648" s="9">
        <f>'Consolidtaed Data'!$J2461*'Consolidtaed Data'!$H2461</f>
        <v>1365</v>
      </c>
      <c r="L8648" s="9">
        <f>'Consolidtaed Data'!$I2461*'Consolidtaed Data'!$H2461</f>
        <v>2397</v>
      </c>
      <c r="M8648" s="9">
        <f>'Consolidtaed Data'!$L2461-'Consolidtaed Data'!$K2461</f>
        <v>651</v>
      </c>
      <c r="N8648" s="9" t="str">
        <f>VLOOKUP('Consolidtaed Data'!$C2461,[1]Locations!$A:$O,2,0)</f>
        <v>Temecula</v>
      </c>
      <c r="O8648" s="9" t="str">
        <f>VLOOKUP('Consolidtaed Data'!$D2461,'[1]Sales People'!$A:$B,2,0)</f>
        <v>Howard Gardner</v>
      </c>
      <c r="P8648" s="9" t="str">
        <f>VLOOKUP('Consolidtaed Data'!$E2461,[1]Customers!$A:$B,2,0)</f>
        <v>Edward Williams</v>
      </c>
      <c r="Q8648" s="11">
        <f>WEEKDAY('Consolidtaed Data'!$F2461)</f>
        <v>7</v>
      </c>
      <c r="R8648" s="9">
        <f>MONTH('Consolidtaed Data'!$F2461)</f>
        <v>6</v>
      </c>
      <c r="S8648" s="9" t="str">
        <f>TEXT(Table3[[#This Row],[Purchase Date]],"MMMM")</f>
        <v>October</v>
      </c>
      <c r="T8648" s="9">
        <f>YEAR('Consolidtaed Data'!$F2461)</f>
        <v>2020</v>
      </c>
    </row>
    <row r="8649" spans="1:20" x14ac:dyDescent="0.3">
      <c r="A8649" s="9" t="s">
        <v>9675</v>
      </c>
      <c r="B8649" s="9" t="s">
        <v>160</v>
      </c>
      <c r="C8649" s="9" t="s">
        <v>421</v>
      </c>
      <c r="D8649" s="9" t="s">
        <v>402</v>
      </c>
      <c r="E8649" s="9" t="s">
        <v>1877</v>
      </c>
      <c r="F8649" s="12">
        <v>44488</v>
      </c>
      <c r="G8649" s="12" t="str">
        <f>VLOOKUP(Table3[[#This Row],[Product ID]],[1]Products!$A:$G,2,0)</f>
        <v>Product 28</v>
      </c>
      <c r="H8649" s="22">
        <v>1</v>
      </c>
      <c r="I8649" s="9">
        <f>VLOOKUP('Consolidtaed Data'!$B2752,[1]Products!$A:$G,4,0)</f>
        <v>400</v>
      </c>
      <c r="J8649" s="9">
        <f>VLOOKUP('Consolidtaed Data'!$B2752,[1]Products!$A:$G,3,0)</f>
        <v>208</v>
      </c>
      <c r="K8649" s="9">
        <f>'Consolidtaed Data'!$J2752*'Consolidtaed Data'!$H2752</f>
        <v>200</v>
      </c>
      <c r="L8649" s="9">
        <f>'Consolidtaed Data'!$I2752*'Consolidtaed Data'!$H2752</f>
        <v>290</v>
      </c>
      <c r="M8649" s="9">
        <f>'Consolidtaed Data'!$L2752-'Consolidtaed Data'!$K2752</f>
        <v>576</v>
      </c>
      <c r="N8649" s="9" t="str">
        <f>VLOOKUP('Consolidtaed Data'!$C2752,[1]Locations!$A:$O,2,0)</f>
        <v>El Cajon</v>
      </c>
      <c r="O8649" s="9" t="str">
        <f>VLOOKUP('Consolidtaed Data'!$D2752,'[1]Sales People'!$A:$B,2,0)</f>
        <v>Arthur Mccoy</v>
      </c>
      <c r="P8649" s="9" t="str">
        <f>VLOOKUP('Consolidtaed Data'!$E2752,[1]Customers!$A:$B,2,0)</f>
        <v>Raymond Spencer</v>
      </c>
      <c r="Q8649" s="11">
        <f>WEEKDAY('Consolidtaed Data'!$F2752)</f>
        <v>2</v>
      </c>
      <c r="R8649" s="9">
        <f>MONTH('Consolidtaed Data'!$F2752)</f>
        <v>7</v>
      </c>
      <c r="S8649" s="9" t="str">
        <f>TEXT(Table3[[#This Row],[Purchase Date]],"MMMM")</f>
        <v>October</v>
      </c>
      <c r="T8649" s="9">
        <f>YEAR('Consolidtaed Data'!$F2752)</f>
        <v>2020</v>
      </c>
    </row>
    <row r="8650" spans="1:20" x14ac:dyDescent="0.3">
      <c r="A8650" s="9" t="s">
        <v>9676</v>
      </c>
      <c r="B8650" s="9" t="s">
        <v>311</v>
      </c>
      <c r="C8650" s="9" t="s">
        <v>504</v>
      </c>
      <c r="D8650" s="9" t="s">
        <v>87</v>
      </c>
      <c r="E8650" s="9" t="s">
        <v>1388</v>
      </c>
      <c r="F8650" s="12">
        <v>44488</v>
      </c>
      <c r="G8650" s="12" t="str">
        <f>VLOOKUP(Table3[[#This Row],[Product ID]],[1]Products!$A:$G,2,0)</f>
        <v>Product 33</v>
      </c>
      <c r="H8650" s="22">
        <v>2</v>
      </c>
      <c r="I8650" s="9">
        <f>VLOOKUP('Consolidtaed Data'!$B3245,[1]Products!$A:$G,4,0)</f>
        <v>1367</v>
      </c>
      <c r="J8650" s="9">
        <f>VLOOKUP('Consolidtaed Data'!$B3245,[1]Products!$A:$G,3,0)</f>
        <v>984</v>
      </c>
      <c r="K8650" s="9">
        <f>'Consolidtaed Data'!$J3245*'Consolidtaed Data'!$H3245</f>
        <v>592</v>
      </c>
      <c r="L8650" s="9">
        <f>'Consolidtaed Data'!$I3245*'Consolidtaed Data'!$H3245</f>
        <v>1004</v>
      </c>
      <c r="M8650" s="9">
        <f>'Consolidtaed Data'!$L3245-'Consolidtaed Data'!$K3245</f>
        <v>690</v>
      </c>
      <c r="N8650" s="9" t="str">
        <f>VLOOKUP('Consolidtaed Data'!$C3245,[1]Locations!$A:$O,2,0)</f>
        <v>Fairfield</v>
      </c>
      <c r="O8650" s="9" t="str">
        <f>VLOOKUP('Consolidtaed Data'!$D3245,'[1]Sales People'!$A:$B,2,0)</f>
        <v>Larry Castillo</v>
      </c>
      <c r="P8650" s="9" t="str">
        <f>VLOOKUP('Consolidtaed Data'!$E3245,[1]Customers!$A:$B,2,0)</f>
        <v>Matthew Walker</v>
      </c>
      <c r="Q8650" s="11">
        <f>WEEKDAY('Consolidtaed Data'!$F3245)</f>
        <v>5</v>
      </c>
      <c r="R8650" s="9">
        <f>MONTH('Consolidtaed Data'!$F3245)</f>
        <v>8</v>
      </c>
      <c r="S8650" s="9" t="str">
        <f>TEXT(Table3[[#This Row],[Purchase Date]],"MMMM")</f>
        <v>October</v>
      </c>
      <c r="T8650" s="9">
        <f>YEAR('Consolidtaed Data'!$F3245)</f>
        <v>2020</v>
      </c>
    </row>
    <row r="8651" spans="1:20" x14ac:dyDescent="0.3">
      <c r="A8651" s="9" t="s">
        <v>9677</v>
      </c>
      <c r="B8651" s="9" t="s">
        <v>284</v>
      </c>
      <c r="C8651" s="9" t="s">
        <v>42</v>
      </c>
      <c r="D8651" s="9" t="s">
        <v>326</v>
      </c>
      <c r="E8651" s="9" t="s">
        <v>999</v>
      </c>
      <c r="F8651" s="12">
        <v>44488</v>
      </c>
      <c r="G8651" s="12" t="str">
        <f>VLOOKUP(Table3[[#This Row],[Product ID]],[1]Products!$A:$G,2,0)</f>
        <v>Product 96</v>
      </c>
      <c r="H8651" s="22">
        <v>4</v>
      </c>
      <c r="I8651" s="9">
        <f>VLOOKUP('Consolidtaed Data'!$B3280,[1]Products!$A:$G,4,0)</f>
        <v>1848</v>
      </c>
      <c r="J8651" s="9">
        <f>VLOOKUP('Consolidtaed Data'!$B3280,[1]Products!$A:$G,3,0)</f>
        <v>1294</v>
      </c>
      <c r="K8651" s="9">
        <f>'Consolidtaed Data'!$J3280*'Consolidtaed Data'!$H3280</f>
        <v>84</v>
      </c>
      <c r="L8651" s="9">
        <f>'Consolidtaed Data'!$I3280*'Consolidtaed Data'!$H3280</f>
        <v>123</v>
      </c>
      <c r="M8651" s="9">
        <f>'Consolidtaed Data'!$L3280-'Consolidtaed Data'!$K3280</f>
        <v>1044</v>
      </c>
      <c r="N8651" s="9" t="str">
        <f>VLOOKUP('Consolidtaed Data'!$C3280,[1]Locations!$A:$O,2,0)</f>
        <v>Los Angeles</v>
      </c>
      <c r="O8651" s="9" t="str">
        <f>VLOOKUP('Consolidtaed Data'!$D3280,'[1]Sales People'!$A:$B,2,0)</f>
        <v>Martin Perry</v>
      </c>
      <c r="P8651" s="9" t="str">
        <f>VLOOKUP('Consolidtaed Data'!$E3280,[1]Customers!$A:$B,2,0)</f>
        <v>Terry Morris</v>
      </c>
      <c r="Q8651" s="11">
        <f>WEEKDAY('Consolidtaed Data'!$F3280)</f>
        <v>1</v>
      </c>
      <c r="R8651" s="9">
        <f>MONTH('Consolidtaed Data'!$F3280)</f>
        <v>8</v>
      </c>
      <c r="S8651" s="9" t="str">
        <f>TEXT(Table3[[#This Row],[Purchase Date]],"MMMM")</f>
        <v>October</v>
      </c>
      <c r="T8651" s="9">
        <f>YEAR('Consolidtaed Data'!$F3280)</f>
        <v>2020</v>
      </c>
    </row>
    <row r="8652" spans="1:20" x14ac:dyDescent="0.3">
      <c r="A8652" s="9" t="s">
        <v>9678</v>
      </c>
      <c r="B8652" s="9" t="s">
        <v>531</v>
      </c>
      <c r="C8652" s="9" t="s">
        <v>504</v>
      </c>
      <c r="D8652" s="9" t="s">
        <v>161</v>
      </c>
      <c r="E8652" s="9" t="s">
        <v>858</v>
      </c>
      <c r="F8652" s="12">
        <v>44488</v>
      </c>
      <c r="G8652" s="12" t="str">
        <f>VLOOKUP(Table3[[#This Row],[Product ID]],[1]Products!$A:$G,2,0)</f>
        <v>Product 62</v>
      </c>
      <c r="H8652" s="22">
        <v>1</v>
      </c>
      <c r="I8652" s="9">
        <f>VLOOKUP('Consolidtaed Data'!$B3299,[1]Products!$A:$G,4,0)</f>
        <v>2091</v>
      </c>
      <c r="J8652" s="9">
        <f>VLOOKUP('Consolidtaed Data'!$B3299,[1]Products!$A:$G,3,0)</f>
        <v>1485</v>
      </c>
      <c r="K8652" s="9">
        <f>'Consolidtaed Data'!$J3299*'Consolidtaed Data'!$H3299</f>
        <v>450</v>
      </c>
      <c r="L8652" s="9">
        <f>'Consolidtaed Data'!$I3299*'Consolidtaed Data'!$H3299</f>
        <v>818</v>
      </c>
      <c r="M8652" s="9">
        <f>'Consolidtaed Data'!$L3299-'Consolidtaed Data'!$K3299</f>
        <v>51</v>
      </c>
      <c r="N8652" s="9" t="str">
        <f>VLOOKUP('Consolidtaed Data'!$C3299,[1]Locations!$A:$O,2,0)</f>
        <v>San Bernardino</v>
      </c>
      <c r="O8652" s="9" t="str">
        <f>VLOOKUP('Consolidtaed Data'!$D3299,'[1]Sales People'!$A:$B,2,0)</f>
        <v>Ryan Welch</v>
      </c>
      <c r="P8652" s="9" t="str">
        <f>VLOOKUP('Consolidtaed Data'!$E3299,[1]Customers!$A:$B,2,0)</f>
        <v>Patrick Brown</v>
      </c>
      <c r="Q8652" s="11">
        <f>WEEKDAY('Consolidtaed Data'!$F3299)</f>
        <v>2</v>
      </c>
      <c r="R8652" s="9">
        <f>MONTH('Consolidtaed Data'!$F3299)</f>
        <v>8</v>
      </c>
      <c r="S8652" s="9" t="str">
        <f>TEXT(Table3[[#This Row],[Purchase Date]],"MMMM")</f>
        <v>October</v>
      </c>
      <c r="T8652" s="9">
        <f>YEAR('Consolidtaed Data'!$F3299)</f>
        <v>2020</v>
      </c>
    </row>
    <row r="8653" spans="1:20" x14ac:dyDescent="0.3">
      <c r="A8653" s="9" t="s">
        <v>9679</v>
      </c>
      <c r="B8653" s="9" t="s">
        <v>322</v>
      </c>
      <c r="C8653" s="9" t="s">
        <v>16</v>
      </c>
      <c r="D8653" s="9" t="s">
        <v>17</v>
      </c>
      <c r="E8653" s="9" t="s">
        <v>669</v>
      </c>
      <c r="F8653" s="12">
        <v>44489</v>
      </c>
      <c r="G8653" s="12" t="str">
        <f>VLOOKUP(Table3[[#This Row],[Product ID]],[1]Products!$A:$G,2,0)</f>
        <v>Product 43</v>
      </c>
      <c r="H8653" s="22">
        <v>1</v>
      </c>
      <c r="I8653" s="9">
        <f>VLOOKUP('Consolidtaed Data'!$B197,[1]Products!$A:$G,4,0)</f>
        <v>561</v>
      </c>
      <c r="J8653" s="9">
        <f>VLOOKUP('Consolidtaed Data'!$B197,[1]Products!$A:$G,3,0)</f>
        <v>421</v>
      </c>
      <c r="K8653" s="9">
        <f>'Consolidtaed Data'!$J197*'Consolidtaed Data'!$H197</f>
        <v>1680</v>
      </c>
      <c r="L8653" s="9">
        <f>'Consolidtaed Data'!$I197*'Consolidtaed Data'!$H197</f>
        <v>2336</v>
      </c>
      <c r="M8653" s="9">
        <f>'Consolidtaed Data'!$L197-'Consolidtaed Data'!$K197</f>
        <v>1564</v>
      </c>
      <c r="N8653" s="9" t="str">
        <f>VLOOKUP('Consolidtaed Data'!$C197,[1]Locations!$A:$O,2,0)</f>
        <v>Santa Clarita</v>
      </c>
      <c r="O8653" s="9" t="str">
        <f>VLOOKUP('Consolidtaed Data'!$D197,'[1]Sales People'!$A:$B,2,0)</f>
        <v>Kenneth Bradley</v>
      </c>
      <c r="P8653" s="9" t="str">
        <f>VLOOKUP('Consolidtaed Data'!$E197,[1]Customers!$A:$B,2,0)</f>
        <v>Henry Harper</v>
      </c>
      <c r="Q8653" s="11">
        <f>WEEKDAY('Consolidtaed Data'!$F197)</f>
        <v>3</v>
      </c>
      <c r="R8653" s="9">
        <f>MONTH('Consolidtaed Data'!$F197)</f>
        <v>1</v>
      </c>
      <c r="S8653" s="9" t="str">
        <f>TEXT(Table3[[#This Row],[Purchase Date]],"MMMM")</f>
        <v>October</v>
      </c>
      <c r="T8653" s="9">
        <f>YEAR('Consolidtaed Data'!$F197)</f>
        <v>2020</v>
      </c>
    </row>
    <row r="8654" spans="1:20" x14ac:dyDescent="0.3">
      <c r="A8654" s="9" t="s">
        <v>9680</v>
      </c>
      <c r="B8654" s="9" t="s">
        <v>93</v>
      </c>
      <c r="C8654" s="9" t="s">
        <v>302</v>
      </c>
      <c r="D8654" s="9" t="s">
        <v>161</v>
      </c>
      <c r="E8654" s="9" t="s">
        <v>1226</v>
      </c>
      <c r="F8654" s="12">
        <v>44489</v>
      </c>
      <c r="G8654" s="12" t="str">
        <f>VLOOKUP(Table3[[#This Row],[Product ID]],[1]Products!$A:$G,2,0)</f>
        <v>Product 71</v>
      </c>
      <c r="H8654" s="22">
        <v>1</v>
      </c>
      <c r="I8654" s="9">
        <f>VLOOKUP('Consolidtaed Data'!$B514,[1]Products!$A:$G,4,0)</f>
        <v>203</v>
      </c>
      <c r="J8654" s="9">
        <f>VLOOKUP('Consolidtaed Data'!$B514,[1]Products!$A:$G,3,0)</f>
        <v>154</v>
      </c>
      <c r="K8654" s="9">
        <f>'Consolidtaed Data'!$J514*'Consolidtaed Data'!$H514</f>
        <v>1965</v>
      </c>
      <c r="L8654" s="9">
        <f>'Consolidtaed Data'!$I514*'Consolidtaed Data'!$H514</f>
        <v>2396</v>
      </c>
      <c r="M8654" s="9">
        <f>'Consolidtaed Data'!$L514-'Consolidtaed Data'!$K514</f>
        <v>2048</v>
      </c>
      <c r="N8654" s="9" t="str">
        <f>VLOOKUP('Consolidtaed Data'!$C514,[1]Locations!$A:$O,2,0)</f>
        <v>Garden Grove</v>
      </c>
      <c r="O8654" s="9" t="str">
        <f>VLOOKUP('Consolidtaed Data'!$D514,'[1]Sales People'!$A:$B,2,0)</f>
        <v>Justin Lynch</v>
      </c>
      <c r="P8654" s="9" t="str">
        <f>VLOOKUP('Consolidtaed Data'!$E514,[1]Customers!$A:$B,2,0)</f>
        <v>Roger Thompson</v>
      </c>
      <c r="Q8654" s="11">
        <f>WEEKDAY('Consolidtaed Data'!$F514)</f>
        <v>4</v>
      </c>
      <c r="R8654" s="9">
        <f>MONTH('Consolidtaed Data'!$F514)</f>
        <v>2</v>
      </c>
      <c r="S8654" s="9" t="str">
        <f>TEXT(Table3[[#This Row],[Purchase Date]],"MMMM")</f>
        <v>October</v>
      </c>
      <c r="T8654" s="9">
        <f>YEAR('Consolidtaed Data'!$F514)</f>
        <v>2020</v>
      </c>
    </row>
    <row r="8655" spans="1:20" x14ac:dyDescent="0.3">
      <c r="A8655" s="9" t="s">
        <v>9681</v>
      </c>
      <c r="B8655" s="9" t="s">
        <v>364</v>
      </c>
      <c r="C8655" s="9" t="s">
        <v>275</v>
      </c>
      <c r="D8655" s="9" t="s">
        <v>51</v>
      </c>
      <c r="E8655" s="9" t="s">
        <v>1228</v>
      </c>
      <c r="F8655" s="12">
        <v>44489</v>
      </c>
      <c r="G8655" s="12" t="str">
        <f>VLOOKUP(Table3[[#This Row],[Product ID]],[1]Products!$A:$G,2,0)</f>
        <v>Product 45</v>
      </c>
      <c r="H8655" s="22">
        <v>1</v>
      </c>
      <c r="I8655" s="9">
        <f>VLOOKUP('Consolidtaed Data'!$B515,[1]Products!$A:$G,4,0)</f>
        <v>913</v>
      </c>
      <c r="J8655" s="9">
        <f>VLOOKUP('Consolidtaed Data'!$B515,[1]Products!$A:$G,3,0)</f>
        <v>584</v>
      </c>
      <c r="K8655" s="9">
        <f>'Consolidtaed Data'!$J515*'Consolidtaed Data'!$H515</f>
        <v>1485</v>
      </c>
      <c r="L8655" s="9">
        <f>'Consolidtaed Data'!$I515*'Consolidtaed Data'!$H515</f>
        <v>2091</v>
      </c>
      <c r="M8655" s="9">
        <f>'Consolidtaed Data'!$L515-'Consolidtaed Data'!$K515</f>
        <v>606</v>
      </c>
      <c r="N8655" s="9" t="str">
        <f>VLOOKUP('Consolidtaed Data'!$C515,[1]Locations!$A:$O,2,0)</f>
        <v>Burbank</v>
      </c>
      <c r="O8655" s="9" t="str">
        <f>VLOOKUP('Consolidtaed Data'!$D515,'[1]Sales People'!$A:$B,2,0)</f>
        <v>Joshua Taylor</v>
      </c>
      <c r="P8655" s="9" t="str">
        <f>VLOOKUP('Consolidtaed Data'!$E515,[1]Customers!$A:$B,2,0)</f>
        <v>Sean Price</v>
      </c>
      <c r="Q8655" s="11">
        <f>WEEKDAY('Consolidtaed Data'!$F515)</f>
        <v>4</v>
      </c>
      <c r="R8655" s="9">
        <f>MONTH('Consolidtaed Data'!$F515)</f>
        <v>2</v>
      </c>
      <c r="S8655" s="9" t="str">
        <f>TEXT(Table3[[#This Row],[Purchase Date]],"MMMM")</f>
        <v>October</v>
      </c>
      <c r="T8655" s="9">
        <f>YEAR('Consolidtaed Data'!$F515)</f>
        <v>2020</v>
      </c>
    </row>
    <row r="8656" spans="1:20" x14ac:dyDescent="0.3">
      <c r="A8656" s="9" t="s">
        <v>9682</v>
      </c>
      <c r="B8656" s="9" t="s">
        <v>172</v>
      </c>
      <c r="C8656" s="9" t="s">
        <v>394</v>
      </c>
      <c r="D8656" s="9" t="s">
        <v>105</v>
      </c>
      <c r="E8656" s="9" t="s">
        <v>1307</v>
      </c>
      <c r="F8656" s="12">
        <v>44489</v>
      </c>
      <c r="G8656" s="12" t="str">
        <f>VLOOKUP(Table3[[#This Row],[Product ID]],[1]Products!$A:$G,2,0)</f>
        <v>Product 4</v>
      </c>
      <c r="H8656" s="22">
        <v>3</v>
      </c>
      <c r="I8656" s="9">
        <f>VLOOKUP('Consolidtaed Data'!$B648,[1]Products!$A:$G,4,0)</f>
        <v>667</v>
      </c>
      <c r="J8656" s="9">
        <f>VLOOKUP('Consolidtaed Data'!$B648,[1]Products!$A:$G,3,0)</f>
        <v>387</v>
      </c>
      <c r="K8656" s="9">
        <f>'Consolidtaed Data'!$J648*'Consolidtaed Data'!$H648</f>
        <v>791</v>
      </c>
      <c r="L8656" s="9">
        <f>'Consolidtaed Data'!$I648*'Consolidtaed Data'!$H648</f>
        <v>1522</v>
      </c>
      <c r="M8656" s="9">
        <f>'Consolidtaed Data'!$L648-'Consolidtaed Data'!$K648</f>
        <v>48</v>
      </c>
      <c r="N8656" s="9" t="str">
        <f>VLOOKUP('Consolidtaed Data'!$C648,[1]Locations!$A:$O,2,0)</f>
        <v>Richmond</v>
      </c>
      <c r="O8656" s="9" t="str">
        <f>VLOOKUP('Consolidtaed Data'!$D648,'[1]Sales People'!$A:$B,2,0)</f>
        <v>Brian Thomas</v>
      </c>
      <c r="P8656" s="9" t="str">
        <f>VLOOKUP('Consolidtaed Data'!$E648,[1]Customers!$A:$B,2,0)</f>
        <v>Donald Morris</v>
      </c>
      <c r="Q8656" s="11">
        <f>WEEKDAY('Consolidtaed Data'!$F648)</f>
        <v>7</v>
      </c>
      <c r="R8656" s="9">
        <f>MONTH('Consolidtaed Data'!$F648)</f>
        <v>2</v>
      </c>
      <c r="S8656" s="9" t="str">
        <f>TEXT(Table3[[#This Row],[Purchase Date]],"MMMM")</f>
        <v>October</v>
      </c>
      <c r="T8656" s="9">
        <f>YEAR('Consolidtaed Data'!$F648)</f>
        <v>2020</v>
      </c>
    </row>
    <row r="8657" spans="1:20" x14ac:dyDescent="0.3">
      <c r="A8657" s="9" t="s">
        <v>9683</v>
      </c>
      <c r="B8657" s="9" t="s">
        <v>89</v>
      </c>
      <c r="C8657" s="9" t="s">
        <v>90</v>
      </c>
      <c r="D8657" s="9" t="s">
        <v>220</v>
      </c>
      <c r="E8657" s="9" t="s">
        <v>1481</v>
      </c>
      <c r="F8657" s="12">
        <v>44489</v>
      </c>
      <c r="G8657" s="12" t="str">
        <f>VLOOKUP(Table3[[#This Row],[Product ID]],[1]Products!$A:$G,2,0)</f>
        <v>Product 64</v>
      </c>
      <c r="H8657" s="22">
        <v>1</v>
      </c>
      <c r="I8657" s="9">
        <f>VLOOKUP('Consolidtaed Data'!$B685,[1]Products!$A:$G,4,0)</f>
        <v>1826</v>
      </c>
      <c r="J8657" s="9">
        <f>VLOOKUP('Consolidtaed Data'!$B685,[1]Products!$A:$G,3,0)</f>
        <v>1443</v>
      </c>
      <c r="K8657" s="9">
        <f>'Consolidtaed Data'!$J685*'Consolidtaed Data'!$H685</f>
        <v>1367</v>
      </c>
      <c r="L8657" s="9">
        <f>'Consolidtaed Data'!$I685*'Consolidtaed Data'!$H685</f>
        <v>2241</v>
      </c>
      <c r="M8657" s="9">
        <f>'Consolidtaed Data'!$L685-'Consolidtaed Data'!$K685</f>
        <v>368</v>
      </c>
      <c r="N8657" s="9" t="str">
        <f>VLOOKUP('Consolidtaed Data'!$C685,[1]Locations!$A:$O,2,0)</f>
        <v>Orange</v>
      </c>
      <c r="O8657" s="9" t="str">
        <f>VLOOKUP('Consolidtaed Data'!$D685,'[1]Sales People'!$A:$B,2,0)</f>
        <v>Walter Cook</v>
      </c>
      <c r="P8657" s="9" t="str">
        <f>VLOOKUP('Consolidtaed Data'!$E685,[1]Customers!$A:$B,2,0)</f>
        <v>Brian Rice</v>
      </c>
      <c r="Q8657" s="11">
        <f>WEEKDAY('Consolidtaed Data'!$F685)</f>
        <v>3</v>
      </c>
      <c r="R8657" s="9">
        <f>MONTH('Consolidtaed Data'!$F685)</f>
        <v>2</v>
      </c>
      <c r="S8657" s="9" t="str">
        <f>TEXT(Table3[[#This Row],[Purchase Date]],"MMMM")</f>
        <v>October</v>
      </c>
      <c r="T8657" s="9">
        <f>YEAR('Consolidtaed Data'!$F685)</f>
        <v>2020</v>
      </c>
    </row>
    <row r="8658" spans="1:20" x14ac:dyDescent="0.3">
      <c r="A8658" s="9" t="s">
        <v>9684</v>
      </c>
      <c r="B8658" s="9" t="s">
        <v>24</v>
      </c>
      <c r="C8658" s="9" t="s">
        <v>331</v>
      </c>
      <c r="D8658" s="9" t="s">
        <v>56</v>
      </c>
      <c r="E8658" s="9" t="s">
        <v>1243</v>
      </c>
      <c r="F8658" s="12">
        <v>44489</v>
      </c>
      <c r="G8658" s="12" t="str">
        <f>VLOOKUP(Table3[[#This Row],[Product ID]],[1]Products!$A:$G,2,0)</f>
        <v>Product 6</v>
      </c>
      <c r="H8658" s="22">
        <v>2</v>
      </c>
      <c r="I8658" s="9">
        <f>VLOOKUP('Consolidtaed Data'!$B719,[1]Products!$A:$G,4,0)</f>
        <v>1103</v>
      </c>
      <c r="J8658" s="9">
        <f>VLOOKUP('Consolidtaed Data'!$B719,[1]Products!$A:$G,3,0)</f>
        <v>838</v>
      </c>
      <c r="K8658" s="9">
        <f>'Consolidtaed Data'!$J719*'Consolidtaed Data'!$H719</f>
        <v>455</v>
      </c>
      <c r="L8658" s="9">
        <f>'Consolidtaed Data'!$I719*'Consolidtaed Data'!$H719</f>
        <v>799</v>
      </c>
      <c r="M8658" s="9">
        <f>'Consolidtaed Data'!$L719-'Consolidtaed Data'!$K719</f>
        <v>204</v>
      </c>
      <c r="N8658" s="9" t="str">
        <f>VLOOKUP('Consolidtaed Data'!$C719,[1]Locations!$A:$O,2,0)</f>
        <v>Elk Grove</v>
      </c>
      <c r="O8658" s="9" t="str">
        <f>VLOOKUP('Consolidtaed Data'!$D719,'[1]Sales People'!$A:$B,2,0)</f>
        <v>Sean Miller</v>
      </c>
      <c r="P8658" s="9" t="str">
        <f>VLOOKUP('Consolidtaed Data'!$E719,[1]Customers!$A:$B,2,0)</f>
        <v>Phillip Webb</v>
      </c>
      <c r="Q8658" s="11">
        <f>WEEKDAY('Consolidtaed Data'!$F719)</f>
        <v>4</v>
      </c>
      <c r="R8658" s="9">
        <f>MONTH('Consolidtaed Data'!$F719)</f>
        <v>2</v>
      </c>
      <c r="S8658" s="9" t="str">
        <f>TEXT(Table3[[#This Row],[Purchase Date]],"MMMM")</f>
        <v>October</v>
      </c>
      <c r="T8658" s="9">
        <f>YEAR('Consolidtaed Data'!$F719)</f>
        <v>2020</v>
      </c>
    </row>
    <row r="8659" spans="1:20" x14ac:dyDescent="0.3">
      <c r="A8659" s="9" t="s">
        <v>9685</v>
      </c>
      <c r="B8659" s="9" t="s">
        <v>20</v>
      </c>
      <c r="C8659" s="9" t="s">
        <v>39</v>
      </c>
      <c r="D8659" s="9" t="s">
        <v>35</v>
      </c>
      <c r="E8659" s="9" t="s">
        <v>1582</v>
      </c>
      <c r="F8659" s="12">
        <v>44489</v>
      </c>
      <c r="G8659" s="12" t="str">
        <f>VLOOKUP(Table3[[#This Row],[Product ID]],[1]Products!$A:$G,2,0)</f>
        <v>Product 98</v>
      </c>
      <c r="H8659" s="22">
        <v>4</v>
      </c>
      <c r="I8659" s="9">
        <f>VLOOKUP('Consolidtaed Data'!$B758,[1]Products!$A:$G,4,0)</f>
        <v>2410</v>
      </c>
      <c r="J8659" s="9">
        <f>VLOOKUP('Consolidtaed Data'!$B758,[1]Products!$A:$G,3,0)</f>
        <v>1518</v>
      </c>
      <c r="K8659" s="9">
        <f>'Consolidtaed Data'!$J758*'Consolidtaed Data'!$H758</f>
        <v>1122</v>
      </c>
      <c r="L8659" s="9">
        <f>'Consolidtaed Data'!$I758*'Consolidtaed Data'!$H758</f>
        <v>1368</v>
      </c>
      <c r="M8659" s="9">
        <f>'Consolidtaed Data'!$L758-'Consolidtaed Data'!$K758</f>
        <v>2397</v>
      </c>
      <c r="N8659" s="9" t="str">
        <f>VLOOKUP('Consolidtaed Data'!$C758,[1]Locations!$A:$O,2,0)</f>
        <v>Glendale</v>
      </c>
      <c r="O8659" s="9" t="str">
        <f>VLOOKUP('Consolidtaed Data'!$D758,'[1]Sales People'!$A:$B,2,0)</f>
        <v>Joe Sims</v>
      </c>
      <c r="P8659" s="9" t="str">
        <f>VLOOKUP('Consolidtaed Data'!$E758,[1]Customers!$A:$B,2,0)</f>
        <v>Thomas Holmes</v>
      </c>
      <c r="Q8659" s="11">
        <f>WEEKDAY('Consolidtaed Data'!$F758)</f>
        <v>6</v>
      </c>
      <c r="R8659" s="9">
        <f>MONTH('Consolidtaed Data'!$F758)</f>
        <v>2</v>
      </c>
      <c r="S8659" s="9" t="str">
        <f>TEXT(Table3[[#This Row],[Purchase Date]],"MMMM")</f>
        <v>October</v>
      </c>
      <c r="T8659" s="9">
        <f>YEAR('Consolidtaed Data'!$F758)</f>
        <v>2020</v>
      </c>
    </row>
    <row r="8660" spans="1:20" x14ac:dyDescent="0.3">
      <c r="A8660" s="9" t="s">
        <v>9686</v>
      </c>
      <c r="B8660" s="9" t="s">
        <v>125</v>
      </c>
      <c r="C8660" s="9" t="s">
        <v>94</v>
      </c>
      <c r="D8660" s="9" t="s">
        <v>80</v>
      </c>
      <c r="E8660" s="9" t="s">
        <v>604</v>
      </c>
      <c r="F8660" s="12">
        <v>44489</v>
      </c>
      <c r="G8660" s="12" t="str">
        <f>VLOOKUP(Table3[[#This Row],[Product ID]],[1]Products!$A:$G,2,0)</f>
        <v>Product 40</v>
      </c>
      <c r="H8660" s="22">
        <v>4</v>
      </c>
      <c r="I8660" s="9">
        <f>VLOOKUP('Consolidtaed Data'!$B1045,[1]Products!$A:$G,4,0)</f>
        <v>458</v>
      </c>
      <c r="J8660" s="9">
        <f>VLOOKUP('Consolidtaed Data'!$B1045,[1]Products!$A:$G,3,0)</f>
        <v>376</v>
      </c>
      <c r="K8660" s="9">
        <f>'Consolidtaed Data'!$J1045*'Consolidtaed Data'!$H1045</f>
        <v>1173</v>
      </c>
      <c r="L8660" s="9">
        <f>'Consolidtaed Data'!$I1045*'Consolidtaed Data'!$H1045</f>
        <v>1862</v>
      </c>
      <c r="M8660" s="9">
        <f>'Consolidtaed Data'!$L1045-'Consolidtaed Data'!$K1045</f>
        <v>1800</v>
      </c>
      <c r="N8660" s="9" t="str">
        <f>VLOOKUP('Consolidtaed Data'!$C1045,[1]Locations!$A:$O,2,0)</f>
        <v>Fairfield</v>
      </c>
      <c r="O8660" s="9" t="str">
        <f>VLOOKUP('Consolidtaed Data'!$D1045,'[1]Sales People'!$A:$B,2,0)</f>
        <v>Carl Elliott</v>
      </c>
      <c r="P8660" s="9" t="str">
        <f>VLOOKUP('Consolidtaed Data'!$E1045,[1]Customers!$A:$B,2,0)</f>
        <v>Nicholas Williamson</v>
      </c>
      <c r="Q8660" s="11">
        <f>WEEKDAY('Consolidtaed Data'!$F1045)</f>
        <v>1</v>
      </c>
      <c r="R8660" s="9">
        <f>MONTH('Consolidtaed Data'!$F1045)</f>
        <v>3</v>
      </c>
      <c r="S8660" s="9" t="str">
        <f>TEXT(Table3[[#This Row],[Purchase Date]],"MMMM")</f>
        <v>October</v>
      </c>
      <c r="T8660" s="9">
        <f>YEAR('Consolidtaed Data'!$F1045)</f>
        <v>2020</v>
      </c>
    </row>
    <row r="8661" spans="1:20" x14ac:dyDescent="0.3">
      <c r="A8661" s="9" t="s">
        <v>9687</v>
      </c>
      <c r="B8661" s="9" t="s">
        <v>38</v>
      </c>
      <c r="C8661" s="9" t="s">
        <v>504</v>
      </c>
      <c r="D8661" s="9" t="s">
        <v>22</v>
      </c>
      <c r="E8661" s="9" t="s">
        <v>523</v>
      </c>
      <c r="F8661" s="12">
        <v>44489</v>
      </c>
      <c r="G8661" s="12" t="str">
        <f>VLOOKUP(Table3[[#This Row],[Product ID]],[1]Products!$A:$G,2,0)</f>
        <v>Product 25</v>
      </c>
      <c r="H8661" s="22">
        <v>2</v>
      </c>
      <c r="I8661" s="9">
        <f>VLOOKUP('Consolidtaed Data'!$B1406,[1]Products!$A:$G,4,0)</f>
        <v>1635</v>
      </c>
      <c r="J8661" s="9">
        <f>VLOOKUP('Consolidtaed Data'!$B1406,[1]Products!$A:$G,3,0)</f>
        <v>1046</v>
      </c>
      <c r="K8661" s="9">
        <f>'Consolidtaed Data'!$J1406*'Consolidtaed Data'!$H1406</f>
        <v>3885</v>
      </c>
      <c r="L8661" s="9">
        <f>'Consolidtaed Data'!$I1406*'Consolidtaed Data'!$H1406</f>
        <v>4917</v>
      </c>
      <c r="M8661" s="9">
        <f>'Consolidtaed Data'!$L1406-'Consolidtaed Data'!$K1406</f>
        <v>1032</v>
      </c>
      <c r="N8661" s="9" t="str">
        <f>VLOOKUP('Consolidtaed Data'!$C1406,[1]Locations!$A:$O,2,0)</f>
        <v>San Mateo</v>
      </c>
      <c r="O8661" s="9" t="str">
        <f>VLOOKUP('Consolidtaed Data'!$D1406,'[1]Sales People'!$A:$B,2,0)</f>
        <v>Roger Ramos</v>
      </c>
      <c r="P8661" s="9" t="str">
        <f>VLOOKUP('Consolidtaed Data'!$E1406,[1]Customers!$A:$B,2,0)</f>
        <v>Benjamin Vasquez</v>
      </c>
      <c r="Q8661" s="11">
        <f>WEEKDAY('Consolidtaed Data'!$F1406)</f>
        <v>3</v>
      </c>
      <c r="R8661" s="9">
        <f>MONTH('Consolidtaed Data'!$F1406)</f>
        <v>4</v>
      </c>
      <c r="S8661" s="9" t="str">
        <f>TEXT(Table3[[#This Row],[Purchase Date]],"MMMM")</f>
        <v>October</v>
      </c>
      <c r="T8661" s="9">
        <f>YEAR('Consolidtaed Data'!$F1406)</f>
        <v>2020</v>
      </c>
    </row>
    <row r="8662" spans="1:20" x14ac:dyDescent="0.3">
      <c r="A8662" s="9" t="s">
        <v>9688</v>
      </c>
      <c r="B8662" s="9" t="s">
        <v>294</v>
      </c>
      <c r="C8662" s="9" t="s">
        <v>263</v>
      </c>
      <c r="D8662" s="9" t="s">
        <v>329</v>
      </c>
      <c r="E8662" s="9" t="s">
        <v>663</v>
      </c>
      <c r="F8662" s="12">
        <v>44489</v>
      </c>
      <c r="G8662" s="12" t="str">
        <f>VLOOKUP(Table3[[#This Row],[Product ID]],[1]Products!$A:$G,2,0)</f>
        <v>Product 51</v>
      </c>
      <c r="H8662" s="22">
        <v>3</v>
      </c>
      <c r="I8662" s="9">
        <f>VLOOKUP('Consolidtaed Data'!$B1543,[1]Products!$A:$G,4,0)</f>
        <v>1582</v>
      </c>
      <c r="J8662" s="9">
        <f>VLOOKUP('Consolidtaed Data'!$B1543,[1]Products!$A:$G,3,0)</f>
        <v>1234</v>
      </c>
      <c r="K8662" s="9">
        <f>'Consolidtaed Data'!$J1543*'Consolidtaed Data'!$H1543</f>
        <v>61</v>
      </c>
      <c r="L8662" s="9">
        <f>'Consolidtaed Data'!$I1543*'Consolidtaed Data'!$H1543</f>
        <v>95</v>
      </c>
      <c r="M8662" s="9">
        <f>'Consolidtaed Data'!$L1543-'Consolidtaed Data'!$K1543</f>
        <v>1353</v>
      </c>
      <c r="N8662" s="9" t="str">
        <f>VLOOKUP('Consolidtaed Data'!$C1543,[1]Locations!$A:$O,2,0)</f>
        <v>Fremont</v>
      </c>
      <c r="O8662" s="9" t="str">
        <f>VLOOKUP('Consolidtaed Data'!$D1543,'[1]Sales People'!$A:$B,2,0)</f>
        <v>Carl Elliott</v>
      </c>
      <c r="P8662" s="9" t="str">
        <f>VLOOKUP('Consolidtaed Data'!$E1543,[1]Customers!$A:$B,2,0)</f>
        <v>Steven Young</v>
      </c>
      <c r="Q8662" s="11">
        <f>WEEKDAY('Consolidtaed Data'!$F1543)</f>
        <v>5</v>
      </c>
      <c r="R8662" s="9">
        <f>MONTH('Consolidtaed Data'!$F1543)</f>
        <v>4</v>
      </c>
      <c r="S8662" s="9" t="str">
        <f>TEXT(Table3[[#This Row],[Purchase Date]],"MMMM")</f>
        <v>October</v>
      </c>
      <c r="T8662" s="9">
        <f>YEAR('Consolidtaed Data'!$F1543)</f>
        <v>2020</v>
      </c>
    </row>
    <row r="8663" spans="1:20" x14ac:dyDescent="0.3">
      <c r="A8663" s="9" t="s">
        <v>9689</v>
      </c>
      <c r="B8663" s="9" t="s">
        <v>355</v>
      </c>
      <c r="C8663" s="9" t="s">
        <v>34</v>
      </c>
      <c r="D8663" s="9" t="s">
        <v>68</v>
      </c>
      <c r="E8663" s="9" t="s">
        <v>1205</v>
      </c>
      <c r="F8663" s="12">
        <v>44489</v>
      </c>
      <c r="G8663" s="12" t="str">
        <f>VLOOKUP(Table3[[#This Row],[Product ID]],[1]Products!$A:$G,2,0)</f>
        <v>Product 100</v>
      </c>
      <c r="H8663" s="22">
        <v>1</v>
      </c>
      <c r="I8663" s="9">
        <f>VLOOKUP('Consolidtaed Data'!$B1749,[1]Products!$A:$G,4,0)</f>
        <v>556</v>
      </c>
      <c r="J8663" s="9">
        <f>VLOOKUP('Consolidtaed Data'!$B1749,[1]Products!$A:$G,3,0)</f>
        <v>395</v>
      </c>
      <c r="K8663" s="9">
        <f>'Consolidtaed Data'!$J1749*'Consolidtaed Data'!$H1749</f>
        <v>683</v>
      </c>
      <c r="L8663" s="9">
        <f>'Consolidtaed Data'!$I1749*'Consolidtaed Data'!$H1749</f>
        <v>1178</v>
      </c>
      <c r="M8663" s="9">
        <f>'Consolidtaed Data'!$L1749-'Consolidtaed Data'!$K1749</f>
        <v>360</v>
      </c>
      <c r="N8663" s="9" t="str">
        <f>VLOOKUP('Consolidtaed Data'!$C1749,[1]Locations!$A:$O,2,0)</f>
        <v>Modesto</v>
      </c>
      <c r="O8663" s="9" t="str">
        <f>VLOOKUP('Consolidtaed Data'!$D1749,'[1]Sales People'!$A:$B,2,0)</f>
        <v>Roger Ramos</v>
      </c>
      <c r="P8663" s="9" t="str">
        <f>VLOOKUP('Consolidtaed Data'!$E1749,[1]Customers!$A:$B,2,0)</f>
        <v>Henry Elliott</v>
      </c>
      <c r="Q8663" s="11">
        <f>WEEKDAY('Consolidtaed Data'!$F1749)</f>
        <v>5</v>
      </c>
      <c r="R8663" s="9">
        <f>MONTH('Consolidtaed Data'!$F1749)</f>
        <v>5</v>
      </c>
      <c r="S8663" s="9" t="str">
        <f>TEXT(Table3[[#This Row],[Purchase Date]],"MMMM")</f>
        <v>October</v>
      </c>
      <c r="T8663" s="9">
        <f>YEAR('Consolidtaed Data'!$F1749)</f>
        <v>2020</v>
      </c>
    </row>
    <row r="8664" spans="1:20" x14ac:dyDescent="0.3">
      <c r="A8664" s="9" t="s">
        <v>9690</v>
      </c>
      <c r="B8664" s="9" t="s">
        <v>71</v>
      </c>
      <c r="C8664" s="9" t="s">
        <v>263</v>
      </c>
      <c r="D8664" s="9" t="s">
        <v>17</v>
      </c>
      <c r="E8664" s="9" t="s">
        <v>3089</v>
      </c>
      <c r="F8664" s="12">
        <v>44489</v>
      </c>
      <c r="G8664" s="12" t="str">
        <f>VLOOKUP(Table3[[#This Row],[Product ID]],[1]Products!$A:$G,2,0)</f>
        <v>Product 42</v>
      </c>
      <c r="H8664" s="22">
        <v>3</v>
      </c>
      <c r="I8664" s="9">
        <f>VLOOKUP('Consolidtaed Data'!$B2196,[1]Products!$A:$G,4,0)</f>
        <v>584</v>
      </c>
      <c r="J8664" s="9">
        <f>VLOOKUP('Consolidtaed Data'!$B2196,[1]Products!$A:$G,3,0)</f>
        <v>420</v>
      </c>
      <c r="K8664" s="9">
        <f>'Consolidtaed Data'!$J2196*'Consolidtaed Data'!$H2196</f>
        <v>2946</v>
      </c>
      <c r="L8664" s="9">
        <f>'Consolidtaed Data'!$I2196*'Consolidtaed Data'!$H2196</f>
        <v>4994</v>
      </c>
      <c r="M8664" s="9">
        <f>'Consolidtaed Data'!$L2196-'Consolidtaed Data'!$K2196</f>
        <v>1790</v>
      </c>
      <c r="N8664" s="9" t="str">
        <f>VLOOKUP('Consolidtaed Data'!$C2196,[1]Locations!$A:$O,2,0)</f>
        <v>Garden Grove</v>
      </c>
      <c r="O8664" s="9" t="str">
        <f>VLOOKUP('Consolidtaed Data'!$D2196,'[1]Sales People'!$A:$B,2,0)</f>
        <v>Scott Clark</v>
      </c>
      <c r="P8664" s="9" t="str">
        <f>VLOOKUP('Consolidtaed Data'!$E2196,[1]Customers!$A:$B,2,0)</f>
        <v>Justin Rodriguez</v>
      </c>
      <c r="Q8664" s="11">
        <f>WEEKDAY('Consolidtaed Data'!$F2196)</f>
        <v>2</v>
      </c>
      <c r="R8664" s="9">
        <f>MONTH('Consolidtaed Data'!$F2196)</f>
        <v>6</v>
      </c>
      <c r="S8664" s="9" t="str">
        <f>TEXT(Table3[[#This Row],[Purchase Date]],"MMMM")</f>
        <v>October</v>
      </c>
      <c r="T8664" s="9">
        <f>YEAR('Consolidtaed Data'!$F2196)</f>
        <v>2020</v>
      </c>
    </row>
    <row r="8665" spans="1:20" x14ac:dyDescent="0.3">
      <c r="A8665" s="9" t="s">
        <v>9691</v>
      </c>
      <c r="B8665" s="9" t="s">
        <v>712</v>
      </c>
      <c r="C8665" s="9" t="s">
        <v>82</v>
      </c>
      <c r="D8665" s="9" t="s">
        <v>220</v>
      </c>
      <c r="E8665" s="9" t="s">
        <v>1125</v>
      </c>
      <c r="F8665" s="12">
        <v>44489</v>
      </c>
      <c r="G8665" s="12" t="str">
        <f>VLOOKUP(Table3[[#This Row],[Product ID]],[1]Products!$A:$G,2,0)</f>
        <v>Product 32</v>
      </c>
      <c r="H8665" s="22">
        <v>1</v>
      </c>
      <c r="I8665" s="9">
        <f>VLOOKUP('Consolidtaed Data'!$B2386,[1]Products!$A:$G,4,0)</f>
        <v>1809</v>
      </c>
      <c r="J8665" s="9">
        <f>VLOOKUP('Consolidtaed Data'!$B2386,[1]Products!$A:$G,3,0)</f>
        <v>1067</v>
      </c>
      <c r="K8665" s="9">
        <f>'Consolidtaed Data'!$J2386*'Consolidtaed Data'!$H2386</f>
        <v>2592</v>
      </c>
      <c r="L8665" s="9">
        <f>'Consolidtaed Data'!$I2386*'Consolidtaed Data'!$H2386</f>
        <v>3084</v>
      </c>
      <c r="M8665" s="9">
        <f>'Consolidtaed Data'!$L2386-'Consolidtaed Data'!$K2386</f>
        <v>722</v>
      </c>
      <c r="N8665" s="9" t="str">
        <f>VLOOKUP('Consolidtaed Data'!$C2386,[1]Locations!$A:$O,2,0)</f>
        <v>Palmdale</v>
      </c>
      <c r="O8665" s="9" t="str">
        <f>VLOOKUP('Consolidtaed Data'!$D2386,'[1]Sales People'!$A:$B,2,0)</f>
        <v>Ryan Butler</v>
      </c>
      <c r="P8665" s="9" t="str">
        <f>VLOOKUP('Consolidtaed Data'!$E2386,[1]Customers!$A:$B,2,0)</f>
        <v>Gregory Welch</v>
      </c>
      <c r="Q8665" s="11">
        <f>WEEKDAY('Consolidtaed Data'!$F2386)</f>
        <v>2</v>
      </c>
      <c r="R8665" s="9">
        <f>MONTH('Consolidtaed Data'!$F2386)</f>
        <v>6</v>
      </c>
      <c r="S8665" s="9" t="str">
        <f>TEXT(Table3[[#This Row],[Purchase Date]],"MMMM")</f>
        <v>October</v>
      </c>
      <c r="T8665" s="9">
        <f>YEAR('Consolidtaed Data'!$F2386)</f>
        <v>2020</v>
      </c>
    </row>
    <row r="8666" spans="1:20" x14ac:dyDescent="0.3">
      <c r="A8666" s="9" t="s">
        <v>9692</v>
      </c>
      <c r="B8666" s="9" t="s">
        <v>230</v>
      </c>
      <c r="C8666" s="9" t="s">
        <v>205</v>
      </c>
      <c r="D8666" s="9" t="s">
        <v>13</v>
      </c>
      <c r="E8666" s="9" t="s">
        <v>279</v>
      </c>
      <c r="F8666" s="12">
        <v>44489</v>
      </c>
      <c r="G8666" s="12" t="str">
        <f>VLOOKUP(Table3[[#This Row],[Product ID]],[1]Products!$A:$G,2,0)</f>
        <v>Product 31</v>
      </c>
      <c r="H8666" s="22">
        <v>3</v>
      </c>
      <c r="I8666" s="9">
        <f>VLOOKUP('Consolidtaed Data'!$B2550,[1]Products!$A:$G,4,0)</f>
        <v>584</v>
      </c>
      <c r="J8666" s="9">
        <f>VLOOKUP('Consolidtaed Data'!$B2550,[1]Products!$A:$G,3,0)</f>
        <v>420</v>
      </c>
      <c r="K8666" s="9">
        <f>'Consolidtaed Data'!$J2550*'Consolidtaed Data'!$H2550</f>
        <v>683</v>
      </c>
      <c r="L8666" s="9">
        <f>'Consolidtaed Data'!$I2550*'Consolidtaed Data'!$H2550</f>
        <v>1119</v>
      </c>
      <c r="M8666" s="9">
        <f>'Consolidtaed Data'!$L2550-'Consolidtaed Data'!$K2550</f>
        <v>264</v>
      </c>
      <c r="N8666" s="9" t="str">
        <f>VLOOKUP('Consolidtaed Data'!$C2550,[1]Locations!$A:$O,2,0)</f>
        <v>Visalia</v>
      </c>
      <c r="O8666" s="9" t="str">
        <f>VLOOKUP('Consolidtaed Data'!$D2550,'[1]Sales People'!$A:$B,2,0)</f>
        <v>Scott Clark</v>
      </c>
      <c r="P8666" s="9" t="str">
        <f>VLOOKUP('Consolidtaed Data'!$E2550,[1]Customers!$A:$B,2,0)</f>
        <v>Jose Barnes</v>
      </c>
      <c r="Q8666" s="11">
        <f>WEEKDAY('Consolidtaed Data'!$F2550)</f>
        <v>7</v>
      </c>
      <c r="R8666" s="9">
        <f>MONTH('Consolidtaed Data'!$F2550)</f>
        <v>7</v>
      </c>
      <c r="S8666" s="9" t="str">
        <f>TEXT(Table3[[#This Row],[Purchase Date]],"MMMM")</f>
        <v>October</v>
      </c>
      <c r="T8666" s="9">
        <f>YEAR('Consolidtaed Data'!$F2550)</f>
        <v>2020</v>
      </c>
    </row>
    <row r="8667" spans="1:20" x14ac:dyDescent="0.3">
      <c r="A8667" s="9" t="s">
        <v>9693</v>
      </c>
      <c r="B8667" s="9" t="s">
        <v>79</v>
      </c>
      <c r="C8667" s="9" t="s">
        <v>63</v>
      </c>
      <c r="D8667" s="9" t="s">
        <v>73</v>
      </c>
      <c r="E8667" s="9" t="s">
        <v>985</v>
      </c>
      <c r="F8667" s="12">
        <v>44489</v>
      </c>
      <c r="G8667" s="12" t="str">
        <f>VLOOKUP(Table3[[#This Row],[Product ID]],[1]Products!$A:$G,2,0)</f>
        <v>Product 80</v>
      </c>
      <c r="H8667" s="22">
        <v>1</v>
      </c>
      <c r="I8667" s="9">
        <f>VLOOKUP('Consolidtaed Data'!$B2635,[1]Products!$A:$G,4,0)</f>
        <v>1889</v>
      </c>
      <c r="J8667" s="9">
        <f>VLOOKUP('Consolidtaed Data'!$B2635,[1]Products!$A:$G,3,0)</f>
        <v>945</v>
      </c>
      <c r="K8667" s="9">
        <f>'Consolidtaed Data'!$J2635*'Consolidtaed Data'!$H2635</f>
        <v>22</v>
      </c>
      <c r="L8667" s="9">
        <f>'Consolidtaed Data'!$I2635*'Consolidtaed Data'!$H2635</f>
        <v>35</v>
      </c>
      <c r="M8667" s="9">
        <f>'Consolidtaed Data'!$L2635-'Consolidtaed Data'!$K2635</f>
        <v>944</v>
      </c>
      <c r="N8667" s="9" t="str">
        <f>VLOOKUP('Consolidtaed Data'!$C2635,[1]Locations!$A:$O,2,0)</f>
        <v>Glendale</v>
      </c>
      <c r="O8667" s="9" t="str">
        <f>VLOOKUP('Consolidtaed Data'!$D2635,'[1]Sales People'!$A:$B,2,0)</f>
        <v>Jeremy Mendoza</v>
      </c>
      <c r="P8667" s="9" t="str">
        <f>VLOOKUP('Consolidtaed Data'!$E2635,[1]Customers!$A:$B,2,0)</f>
        <v>Keith Griffin</v>
      </c>
      <c r="Q8667" s="11">
        <f>WEEKDAY('Consolidtaed Data'!$F2635)</f>
        <v>7</v>
      </c>
      <c r="R8667" s="9">
        <f>MONTH('Consolidtaed Data'!$F2635)</f>
        <v>7</v>
      </c>
      <c r="S8667" s="9" t="str">
        <f>TEXT(Table3[[#This Row],[Purchase Date]],"MMMM")</f>
        <v>October</v>
      </c>
      <c r="T8667" s="9">
        <f>YEAR('Consolidtaed Data'!$F2635)</f>
        <v>2020</v>
      </c>
    </row>
    <row r="8668" spans="1:20" x14ac:dyDescent="0.3">
      <c r="A8668" s="9" t="s">
        <v>9694</v>
      </c>
      <c r="B8668" s="9" t="s">
        <v>336</v>
      </c>
      <c r="C8668" s="9" t="s">
        <v>186</v>
      </c>
      <c r="D8668" s="9" t="s">
        <v>26</v>
      </c>
      <c r="E8668" s="9" t="s">
        <v>950</v>
      </c>
      <c r="F8668" s="12">
        <v>44489</v>
      </c>
      <c r="G8668" s="12" t="str">
        <f>VLOOKUP(Table3[[#This Row],[Product ID]],[1]Products!$A:$G,2,0)</f>
        <v>Product 78</v>
      </c>
      <c r="H8668" s="22">
        <v>2</v>
      </c>
      <c r="I8668" s="9">
        <f>VLOOKUP('Consolidtaed Data'!$B3173,[1]Products!$A:$G,4,0)</f>
        <v>871</v>
      </c>
      <c r="J8668" s="9">
        <f>VLOOKUP('Consolidtaed Data'!$B3173,[1]Products!$A:$G,3,0)</f>
        <v>540</v>
      </c>
      <c r="K8668" s="9">
        <f>'Consolidtaed Data'!$J3173*'Consolidtaed Data'!$H3173</f>
        <v>3201</v>
      </c>
      <c r="L8668" s="9">
        <f>'Consolidtaed Data'!$I3173*'Consolidtaed Data'!$H3173</f>
        <v>5427</v>
      </c>
      <c r="M8668" s="9">
        <f>'Consolidtaed Data'!$L3173-'Consolidtaed Data'!$K3173</f>
        <v>106</v>
      </c>
      <c r="N8668" s="9" t="str">
        <f>VLOOKUP('Consolidtaed Data'!$C3173,[1]Locations!$A:$O,2,0)</f>
        <v>San Mateo</v>
      </c>
      <c r="O8668" s="9" t="str">
        <f>VLOOKUP('Consolidtaed Data'!$D3173,'[1]Sales People'!$A:$B,2,0)</f>
        <v>Eugene Holmes</v>
      </c>
      <c r="P8668" s="9" t="str">
        <f>VLOOKUP('Consolidtaed Data'!$E3173,[1]Customers!$A:$B,2,0)</f>
        <v>Harold Matthews</v>
      </c>
      <c r="Q8668" s="11">
        <f>WEEKDAY('Consolidtaed Data'!$F3173)</f>
        <v>7</v>
      </c>
      <c r="R8668" s="9">
        <f>MONTH('Consolidtaed Data'!$F3173)</f>
        <v>8</v>
      </c>
      <c r="S8668" s="9" t="str">
        <f>TEXT(Table3[[#This Row],[Purchase Date]],"MMMM")</f>
        <v>October</v>
      </c>
      <c r="T8668" s="9">
        <f>YEAR('Consolidtaed Data'!$F3173)</f>
        <v>2020</v>
      </c>
    </row>
    <row r="8669" spans="1:20" x14ac:dyDescent="0.3">
      <c r="A8669" s="9" t="s">
        <v>9695</v>
      </c>
      <c r="B8669" s="9" t="s">
        <v>411</v>
      </c>
      <c r="C8669" s="9" t="s">
        <v>186</v>
      </c>
      <c r="D8669" s="9" t="s">
        <v>17</v>
      </c>
      <c r="E8669" s="9" t="s">
        <v>1982</v>
      </c>
      <c r="F8669" s="12">
        <v>44489</v>
      </c>
      <c r="G8669" s="12" t="str">
        <f>VLOOKUP(Table3[[#This Row],[Product ID]],[1]Products!$A:$G,2,0)</f>
        <v>Product 27</v>
      </c>
      <c r="H8669" s="22">
        <v>4</v>
      </c>
      <c r="I8669" s="9">
        <f>VLOOKUP('Consolidtaed Data'!$B3275,[1]Products!$A:$G,4,0)</f>
        <v>392</v>
      </c>
      <c r="J8669" s="9">
        <f>VLOOKUP('Consolidtaed Data'!$B3275,[1]Products!$A:$G,3,0)</f>
        <v>255</v>
      </c>
      <c r="K8669" s="9">
        <f>'Consolidtaed Data'!$J3275*'Consolidtaed Data'!$H3275</f>
        <v>1744</v>
      </c>
      <c r="L8669" s="9">
        <f>'Consolidtaed Data'!$I3275*'Consolidtaed Data'!$H3275</f>
        <v>3486</v>
      </c>
      <c r="M8669" s="9">
        <f>'Consolidtaed Data'!$L3275-'Consolidtaed Data'!$K3275</f>
        <v>74</v>
      </c>
      <c r="N8669" s="9" t="str">
        <f>VLOOKUP('Consolidtaed Data'!$C3275,[1]Locations!$A:$O,2,0)</f>
        <v>Murrieta</v>
      </c>
      <c r="O8669" s="9" t="str">
        <f>VLOOKUP('Consolidtaed Data'!$D3275,'[1]Sales People'!$A:$B,2,0)</f>
        <v>Roger Ramos</v>
      </c>
      <c r="P8669" s="9" t="str">
        <f>VLOOKUP('Consolidtaed Data'!$E3275,[1]Customers!$A:$B,2,0)</f>
        <v>Matthew Lewis</v>
      </c>
      <c r="Q8669" s="11">
        <f>WEEKDAY('Consolidtaed Data'!$F3275)</f>
        <v>1</v>
      </c>
      <c r="R8669" s="9">
        <f>MONTH('Consolidtaed Data'!$F3275)</f>
        <v>8</v>
      </c>
      <c r="S8669" s="9" t="str">
        <f>TEXT(Table3[[#This Row],[Purchase Date]],"MMMM")</f>
        <v>October</v>
      </c>
      <c r="T8669" s="9">
        <f>YEAR('Consolidtaed Data'!$F3275)</f>
        <v>2020</v>
      </c>
    </row>
    <row r="8670" spans="1:20" x14ac:dyDescent="0.3">
      <c r="A8670" s="9" t="s">
        <v>9696</v>
      </c>
      <c r="B8670" s="9" t="s">
        <v>240</v>
      </c>
      <c r="C8670" s="9" t="s">
        <v>90</v>
      </c>
      <c r="D8670" s="9" t="s">
        <v>87</v>
      </c>
      <c r="E8670" s="9" t="s">
        <v>1231</v>
      </c>
      <c r="F8670" s="12">
        <v>44490</v>
      </c>
      <c r="G8670" s="12" t="str">
        <f>VLOOKUP(Table3[[#This Row],[Product ID]],[1]Products!$A:$G,2,0)</f>
        <v>Product 70</v>
      </c>
      <c r="H8670" s="22">
        <v>1</v>
      </c>
      <c r="I8670" s="9">
        <f>VLOOKUP('Consolidtaed Data'!$B797,[1]Products!$A:$G,4,0)</f>
        <v>1022</v>
      </c>
      <c r="J8670" s="9">
        <f>VLOOKUP('Consolidtaed Data'!$B797,[1]Products!$A:$G,3,0)</f>
        <v>818</v>
      </c>
      <c r="K8670" s="9">
        <f>'Consolidtaed Data'!$J797*'Consolidtaed Data'!$H797</f>
        <v>5892</v>
      </c>
      <c r="L8670" s="9">
        <f>'Consolidtaed Data'!$I797*'Consolidtaed Data'!$H797</f>
        <v>9988</v>
      </c>
      <c r="M8670" s="9">
        <f>'Consolidtaed Data'!$L797-'Consolidtaed Data'!$K797</f>
        <v>644</v>
      </c>
      <c r="N8670" s="9" t="str">
        <f>VLOOKUP('Consolidtaed Data'!$C797,[1]Locations!$A:$O,2,0)</f>
        <v>Ontario</v>
      </c>
      <c r="O8670" s="9" t="str">
        <f>VLOOKUP('Consolidtaed Data'!$D797,'[1]Sales People'!$A:$B,2,0)</f>
        <v>Ernest Wagner</v>
      </c>
      <c r="P8670" s="9" t="str">
        <f>VLOOKUP('Consolidtaed Data'!$E797,[1]Customers!$A:$B,2,0)</f>
        <v>Ronald Bradley</v>
      </c>
      <c r="Q8670" s="11">
        <f>WEEKDAY('Consolidtaed Data'!$F797)</f>
        <v>2</v>
      </c>
      <c r="R8670" s="9">
        <f>MONTH('Consolidtaed Data'!$F797)</f>
        <v>2</v>
      </c>
      <c r="S8670" s="9" t="str">
        <f>TEXT(Table3[[#This Row],[Purchase Date]],"MMMM")</f>
        <v>October</v>
      </c>
      <c r="T8670" s="9">
        <f>YEAR('Consolidtaed Data'!$F797)</f>
        <v>2020</v>
      </c>
    </row>
    <row r="8671" spans="1:20" x14ac:dyDescent="0.3">
      <c r="A8671" s="9" t="s">
        <v>9697</v>
      </c>
      <c r="B8671" s="9" t="s">
        <v>266</v>
      </c>
      <c r="C8671" s="9" t="s">
        <v>352</v>
      </c>
      <c r="D8671" s="9" t="s">
        <v>153</v>
      </c>
      <c r="E8671" s="9" t="s">
        <v>1568</v>
      </c>
      <c r="F8671" s="12">
        <v>44490</v>
      </c>
      <c r="G8671" s="12" t="str">
        <f>VLOOKUP(Table3[[#This Row],[Product ID]],[1]Products!$A:$G,2,0)</f>
        <v>Product 92</v>
      </c>
      <c r="H8671" s="22">
        <v>1</v>
      </c>
      <c r="I8671" s="9">
        <f>VLOOKUP('Consolidtaed Data'!$B947,[1]Products!$A:$G,4,0)</f>
        <v>1566</v>
      </c>
      <c r="J8671" s="9">
        <f>VLOOKUP('Consolidtaed Data'!$B947,[1]Products!$A:$G,3,0)</f>
        <v>1190</v>
      </c>
      <c r="K8671" s="9">
        <f>'Consolidtaed Data'!$J947*'Consolidtaed Data'!$H947</f>
        <v>200</v>
      </c>
      <c r="L8671" s="9">
        <f>'Consolidtaed Data'!$I947*'Consolidtaed Data'!$H947</f>
        <v>290</v>
      </c>
      <c r="M8671" s="9">
        <f>'Consolidtaed Data'!$L947-'Consolidtaed Data'!$K947</f>
        <v>22</v>
      </c>
      <c r="N8671" s="9" t="str">
        <f>VLOOKUP('Consolidtaed Data'!$C947,[1]Locations!$A:$O,2,0)</f>
        <v>Downey</v>
      </c>
      <c r="O8671" s="9" t="str">
        <f>VLOOKUP('Consolidtaed Data'!$D947,'[1]Sales People'!$A:$B,2,0)</f>
        <v>Walter Cook</v>
      </c>
      <c r="P8671" s="9" t="str">
        <f>VLOOKUP('Consolidtaed Data'!$E947,[1]Customers!$A:$B,2,0)</f>
        <v>Charles Fields</v>
      </c>
      <c r="Q8671" s="11">
        <f>WEEKDAY('Consolidtaed Data'!$F947)</f>
        <v>1</v>
      </c>
      <c r="R8671" s="9">
        <f>MONTH('Consolidtaed Data'!$F947)</f>
        <v>3</v>
      </c>
      <c r="S8671" s="9" t="str">
        <f>TEXT(Table3[[#This Row],[Purchase Date]],"MMMM")</f>
        <v>October</v>
      </c>
      <c r="T8671" s="9">
        <f>YEAR('Consolidtaed Data'!$F947)</f>
        <v>2020</v>
      </c>
    </row>
    <row r="8672" spans="1:20" x14ac:dyDescent="0.3">
      <c r="A8672" s="9" t="s">
        <v>9698</v>
      </c>
      <c r="B8672" s="9" t="s">
        <v>41</v>
      </c>
      <c r="C8672" s="9" t="s">
        <v>86</v>
      </c>
      <c r="D8672" s="9" t="s">
        <v>329</v>
      </c>
      <c r="E8672" s="9" t="s">
        <v>395</v>
      </c>
      <c r="F8672" s="12">
        <v>44490</v>
      </c>
      <c r="G8672" s="12" t="str">
        <f>VLOOKUP(Table3[[#This Row],[Product ID]],[1]Products!$A:$G,2,0)</f>
        <v>Product 11</v>
      </c>
      <c r="H8672" s="22">
        <v>1</v>
      </c>
      <c r="I8672" s="9">
        <f>VLOOKUP('Consolidtaed Data'!$B1172,[1]Products!$A:$G,4,0)</f>
        <v>1500</v>
      </c>
      <c r="J8672" s="9">
        <f>VLOOKUP('Consolidtaed Data'!$B1172,[1]Products!$A:$G,3,0)</f>
        <v>900</v>
      </c>
      <c r="K8672" s="9">
        <f>'Consolidtaed Data'!$J1172*'Consolidtaed Data'!$H1172</f>
        <v>3600</v>
      </c>
      <c r="L8672" s="9">
        <f>'Consolidtaed Data'!$I1172*'Consolidtaed Data'!$H1172</f>
        <v>6546</v>
      </c>
      <c r="M8672" s="9">
        <f>'Consolidtaed Data'!$L1172-'Consolidtaed Data'!$K1172</f>
        <v>376</v>
      </c>
      <c r="N8672" s="9" t="str">
        <f>VLOOKUP('Consolidtaed Data'!$C1172,[1]Locations!$A:$O,2,0)</f>
        <v>Antioch</v>
      </c>
      <c r="O8672" s="9" t="str">
        <f>VLOOKUP('Consolidtaed Data'!$D1172,'[1]Sales People'!$A:$B,2,0)</f>
        <v>Christopher Tucker</v>
      </c>
      <c r="P8672" s="9" t="str">
        <f>VLOOKUP('Consolidtaed Data'!$E1172,[1]Customers!$A:$B,2,0)</f>
        <v>Adam Jenkins</v>
      </c>
      <c r="Q8672" s="11">
        <f>WEEKDAY('Consolidtaed Data'!$F1172)</f>
        <v>5</v>
      </c>
      <c r="R8672" s="9">
        <f>MONTH('Consolidtaed Data'!$F1172)</f>
        <v>3</v>
      </c>
      <c r="S8672" s="9" t="str">
        <f>TEXT(Table3[[#This Row],[Purchase Date]],"MMMM")</f>
        <v>October</v>
      </c>
      <c r="T8672" s="9">
        <f>YEAR('Consolidtaed Data'!$F1172)</f>
        <v>2020</v>
      </c>
    </row>
    <row r="8673" spans="1:20" x14ac:dyDescent="0.3">
      <c r="A8673" s="9" t="s">
        <v>9699</v>
      </c>
      <c r="B8673" s="9" t="s">
        <v>610</v>
      </c>
      <c r="C8673" s="9" t="s">
        <v>275</v>
      </c>
      <c r="D8673" s="9" t="s">
        <v>220</v>
      </c>
      <c r="E8673" s="9" t="s">
        <v>114</v>
      </c>
      <c r="F8673" s="12">
        <v>44490</v>
      </c>
      <c r="G8673" s="12" t="str">
        <f>VLOOKUP(Table3[[#This Row],[Product ID]],[1]Products!$A:$G,2,0)</f>
        <v>Product 12</v>
      </c>
      <c r="H8673" s="22">
        <v>3</v>
      </c>
      <c r="I8673" s="9">
        <f>VLOOKUP('Consolidtaed Data'!$B1587,[1]Products!$A:$G,4,0)</f>
        <v>1077</v>
      </c>
      <c r="J8673" s="9">
        <f>VLOOKUP('Consolidtaed Data'!$B1587,[1]Products!$A:$G,3,0)</f>
        <v>732</v>
      </c>
      <c r="K8673" s="9">
        <f>'Consolidtaed Data'!$J1587*'Consolidtaed Data'!$H1587</f>
        <v>534</v>
      </c>
      <c r="L8673" s="9">
        <f>'Consolidtaed Data'!$I1587*'Consolidtaed Data'!$H1587</f>
        <v>847</v>
      </c>
      <c r="M8673" s="9">
        <f>'Consolidtaed Data'!$L1587-'Consolidtaed Data'!$K1587</f>
        <v>78</v>
      </c>
      <c r="N8673" s="9" t="str">
        <f>VLOOKUP('Consolidtaed Data'!$C1587,[1]Locations!$A:$O,2,0)</f>
        <v>Santa Rosa</v>
      </c>
      <c r="O8673" s="9" t="str">
        <f>VLOOKUP('Consolidtaed Data'!$D1587,'[1]Sales People'!$A:$B,2,0)</f>
        <v>Justin Lynch</v>
      </c>
      <c r="P8673" s="9" t="str">
        <f>VLOOKUP('Consolidtaed Data'!$E1587,[1]Customers!$A:$B,2,0)</f>
        <v>George Stanley</v>
      </c>
      <c r="Q8673" s="11">
        <f>WEEKDAY('Consolidtaed Data'!$F1587)</f>
        <v>1</v>
      </c>
      <c r="R8673" s="9">
        <f>MONTH('Consolidtaed Data'!$F1587)</f>
        <v>4</v>
      </c>
      <c r="S8673" s="9" t="str">
        <f>TEXT(Table3[[#This Row],[Purchase Date]],"MMMM")</f>
        <v>October</v>
      </c>
      <c r="T8673" s="9">
        <f>YEAR('Consolidtaed Data'!$F1587)</f>
        <v>2020</v>
      </c>
    </row>
    <row r="8674" spans="1:20" x14ac:dyDescent="0.3">
      <c r="A8674" s="9" t="s">
        <v>9700</v>
      </c>
      <c r="B8674" s="9" t="s">
        <v>503</v>
      </c>
      <c r="C8674" s="9" t="s">
        <v>45</v>
      </c>
      <c r="D8674" s="9" t="s">
        <v>46</v>
      </c>
      <c r="E8674" s="9" t="s">
        <v>383</v>
      </c>
      <c r="F8674" s="12">
        <v>44490</v>
      </c>
      <c r="G8674" s="12" t="str">
        <f>VLOOKUP(Table3[[#This Row],[Product ID]],[1]Products!$A:$G,2,0)</f>
        <v>Product 99</v>
      </c>
      <c r="H8674" s="22">
        <v>3</v>
      </c>
      <c r="I8674" s="9">
        <f>VLOOKUP('Consolidtaed Data'!$B1632,[1]Products!$A:$G,4,0)</f>
        <v>637</v>
      </c>
      <c r="J8674" s="9">
        <f>VLOOKUP('Consolidtaed Data'!$B1632,[1]Products!$A:$G,3,0)</f>
        <v>389</v>
      </c>
      <c r="K8674" s="9">
        <f>'Consolidtaed Data'!$J1632*'Consolidtaed Data'!$H1632</f>
        <v>3884</v>
      </c>
      <c r="L8674" s="9">
        <f>'Consolidtaed Data'!$I1632*'Consolidtaed Data'!$H1632</f>
        <v>7192</v>
      </c>
      <c r="M8674" s="9">
        <f>'Consolidtaed Data'!$L1632-'Consolidtaed Data'!$K1632</f>
        <v>1804</v>
      </c>
      <c r="N8674" s="9" t="str">
        <f>VLOOKUP('Consolidtaed Data'!$C1632,[1]Locations!$A:$O,2,0)</f>
        <v>Ontario</v>
      </c>
      <c r="O8674" s="9" t="str">
        <f>VLOOKUP('Consolidtaed Data'!$D1632,'[1]Sales People'!$A:$B,2,0)</f>
        <v>Fred Robertson</v>
      </c>
      <c r="P8674" s="9" t="str">
        <f>VLOOKUP('Consolidtaed Data'!$E1632,[1]Customers!$A:$B,2,0)</f>
        <v>Anthony Turner</v>
      </c>
      <c r="Q8674" s="11">
        <f>WEEKDAY('Consolidtaed Data'!$F1632)</f>
        <v>4</v>
      </c>
      <c r="R8674" s="9">
        <f>MONTH('Consolidtaed Data'!$F1632)</f>
        <v>4</v>
      </c>
      <c r="S8674" s="9" t="str">
        <f>TEXT(Table3[[#This Row],[Purchase Date]],"MMMM")</f>
        <v>October</v>
      </c>
      <c r="T8674" s="9">
        <f>YEAR('Consolidtaed Data'!$F1632)</f>
        <v>2020</v>
      </c>
    </row>
    <row r="8675" spans="1:20" x14ac:dyDescent="0.3">
      <c r="A8675" s="9" t="s">
        <v>9701</v>
      </c>
      <c r="B8675" s="9" t="s">
        <v>610</v>
      </c>
      <c r="C8675" s="9" t="s">
        <v>472</v>
      </c>
      <c r="D8675" s="9" t="s">
        <v>206</v>
      </c>
      <c r="E8675" s="9" t="s">
        <v>846</v>
      </c>
      <c r="F8675" s="12">
        <v>44490</v>
      </c>
      <c r="G8675" s="12" t="str">
        <f>VLOOKUP(Table3[[#This Row],[Product ID]],[1]Products!$A:$G,2,0)</f>
        <v>Product 12</v>
      </c>
      <c r="H8675" s="22">
        <v>2</v>
      </c>
      <c r="I8675" s="9">
        <f>VLOOKUP('Consolidtaed Data'!$B1741,[1]Products!$A:$G,4,0)</f>
        <v>1812</v>
      </c>
      <c r="J8675" s="9">
        <f>VLOOKUP('Consolidtaed Data'!$B1741,[1]Products!$A:$G,3,0)</f>
        <v>1305</v>
      </c>
      <c r="K8675" s="9">
        <f>'Consolidtaed Data'!$J1741*'Consolidtaed Data'!$H1741</f>
        <v>4134</v>
      </c>
      <c r="L8675" s="9">
        <f>'Consolidtaed Data'!$I1741*'Consolidtaed Data'!$H1741</f>
        <v>5661</v>
      </c>
      <c r="M8675" s="9">
        <f>'Consolidtaed Data'!$L1741-'Consolidtaed Data'!$K1741</f>
        <v>318</v>
      </c>
      <c r="N8675" s="9" t="str">
        <f>VLOOKUP('Consolidtaed Data'!$C1741,[1]Locations!$A:$O,2,0)</f>
        <v>Costa Mesa</v>
      </c>
      <c r="O8675" s="9" t="str">
        <f>VLOOKUP('Consolidtaed Data'!$D1741,'[1]Sales People'!$A:$B,2,0)</f>
        <v>Larry Marshall</v>
      </c>
      <c r="P8675" s="9" t="str">
        <f>VLOOKUP('Consolidtaed Data'!$E1741,[1]Customers!$A:$B,2,0)</f>
        <v>Victor Watkins</v>
      </c>
      <c r="Q8675" s="11">
        <f>WEEKDAY('Consolidtaed Data'!$F1741)</f>
        <v>5</v>
      </c>
      <c r="R8675" s="9">
        <f>MONTH('Consolidtaed Data'!$F1741)</f>
        <v>5</v>
      </c>
      <c r="S8675" s="9" t="str">
        <f>TEXT(Table3[[#This Row],[Purchase Date]],"MMMM")</f>
        <v>October</v>
      </c>
      <c r="T8675" s="9">
        <f>YEAR('Consolidtaed Data'!$F1741)</f>
        <v>2020</v>
      </c>
    </row>
    <row r="8676" spans="1:20" x14ac:dyDescent="0.3">
      <c r="A8676" s="9" t="s">
        <v>9702</v>
      </c>
      <c r="B8676" s="9" t="s">
        <v>219</v>
      </c>
      <c r="C8676" s="9" t="s">
        <v>275</v>
      </c>
      <c r="D8676" s="9" t="s">
        <v>281</v>
      </c>
      <c r="E8676" s="9" t="s">
        <v>260</v>
      </c>
      <c r="F8676" s="12">
        <v>44490</v>
      </c>
      <c r="G8676" s="12" t="str">
        <f>VLOOKUP(Table3[[#This Row],[Product ID]],[1]Products!$A:$G,2,0)</f>
        <v>Product 35</v>
      </c>
      <c r="H8676" s="22">
        <v>3</v>
      </c>
      <c r="I8676" s="9">
        <f>VLOOKUP('Consolidtaed Data'!$B1934,[1]Products!$A:$G,4,0)</f>
        <v>556</v>
      </c>
      <c r="J8676" s="9">
        <f>VLOOKUP('Consolidtaed Data'!$B1934,[1]Products!$A:$G,3,0)</f>
        <v>395</v>
      </c>
      <c r="K8676" s="9">
        <f>'Consolidtaed Data'!$J1934*'Consolidtaed Data'!$H1934</f>
        <v>390</v>
      </c>
      <c r="L8676" s="9">
        <f>'Consolidtaed Data'!$I1934*'Consolidtaed Data'!$H1934</f>
        <v>543</v>
      </c>
      <c r="M8676" s="9">
        <f>'Consolidtaed Data'!$L1934-'Consolidtaed Data'!$K1934</f>
        <v>825</v>
      </c>
      <c r="N8676" s="9" t="str">
        <f>VLOOKUP('Consolidtaed Data'!$C1934,[1]Locations!$A:$O,2,0)</f>
        <v>Norwalk</v>
      </c>
      <c r="O8676" s="9" t="str">
        <f>VLOOKUP('Consolidtaed Data'!$D1934,'[1]Sales People'!$A:$B,2,0)</f>
        <v>Brian Thomas</v>
      </c>
      <c r="P8676" s="9" t="str">
        <f>VLOOKUP('Consolidtaed Data'!$E1934,[1]Customers!$A:$B,2,0)</f>
        <v>Lawrence Rogers</v>
      </c>
      <c r="Q8676" s="11">
        <f>WEEKDAY('Consolidtaed Data'!$F1934)</f>
        <v>5</v>
      </c>
      <c r="R8676" s="9">
        <f>MONTH('Consolidtaed Data'!$F1934)</f>
        <v>5</v>
      </c>
      <c r="S8676" s="9" t="str">
        <f>TEXT(Table3[[#This Row],[Purchase Date]],"MMMM")</f>
        <v>October</v>
      </c>
      <c r="T8676" s="9">
        <f>YEAR('Consolidtaed Data'!$F1934)</f>
        <v>2020</v>
      </c>
    </row>
    <row r="8677" spans="1:20" x14ac:dyDescent="0.3">
      <c r="A8677" s="9" t="s">
        <v>9703</v>
      </c>
      <c r="B8677" s="9" t="s">
        <v>330</v>
      </c>
      <c r="C8677" s="9" t="s">
        <v>178</v>
      </c>
      <c r="D8677" s="9" t="s">
        <v>35</v>
      </c>
      <c r="E8677" s="9" t="s">
        <v>1018</v>
      </c>
      <c r="F8677" s="12">
        <v>44491</v>
      </c>
      <c r="G8677" s="12" t="str">
        <f>VLOOKUP(Table3[[#This Row],[Product ID]],[1]Products!$A:$G,2,0)</f>
        <v>Product 91</v>
      </c>
      <c r="H8677" s="22">
        <v>3</v>
      </c>
      <c r="I8677" s="9">
        <f>VLOOKUP('Consolidtaed Data'!$B384,[1]Products!$A:$G,4,0)</f>
        <v>826</v>
      </c>
      <c r="J8677" s="9">
        <f>VLOOKUP('Consolidtaed Data'!$B384,[1]Products!$A:$G,3,0)</f>
        <v>562</v>
      </c>
      <c r="K8677" s="9">
        <f>'Consolidtaed Data'!$J384*'Consolidtaed Data'!$H384</f>
        <v>1200</v>
      </c>
      <c r="L8677" s="9">
        <f>'Consolidtaed Data'!$I384*'Consolidtaed Data'!$H384</f>
        <v>2182</v>
      </c>
      <c r="M8677" s="9">
        <f>'Consolidtaed Data'!$L384-'Consolidtaed Data'!$K384</f>
        <v>368</v>
      </c>
      <c r="N8677" s="9" t="str">
        <f>VLOOKUP('Consolidtaed Data'!$C384,[1]Locations!$A:$O,2,0)</f>
        <v>West Covina</v>
      </c>
      <c r="O8677" s="9" t="str">
        <f>VLOOKUP('Consolidtaed Data'!$D384,'[1]Sales People'!$A:$B,2,0)</f>
        <v>Martin Carr</v>
      </c>
      <c r="P8677" s="9" t="str">
        <f>VLOOKUP('Consolidtaed Data'!$E384,[1]Customers!$A:$B,2,0)</f>
        <v>Adam Riley</v>
      </c>
      <c r="Q8677" s="11">
        <f>WEEKDAY('Consolidtaed Data'!$F384)</f>
        <v>2</v>
      </c>
      <c r="R8677" s="9">
        <f>MONTH('Consolidtaed Data'!$F384)</f>
        <v>1</v>
      </c>
      <c r="S8677" s="9" t="str">
        <f>TEXT(Table3[[#This Row],[Purchase Date]],"MMMM")</f>
        <v>October</v>
      </c>
      <c r="T8677" s="9">
        <f>YEAR('Consolidtaed Data'!$F384)</f>
        <v>2020</v>
      </c>
    </row>
    <row r="8678" spans="1:20" x14ac:dyDescent="0.3">
      <c r="A8678" s="9" t="s">
        <v>9704</v>
      </c>
      <c r="B8678" s="9" t="s">
        <v>168</v>
      </c>
      <c r="C8678" s="9" t="s">
        <v>196</v>
      </c>
      <c r="D8678" s="9" t="s">
        <v>149</v>
      </c>
      <c r="E8678" s="9" t="s">
        <v>1680</v>
      </c>
      <c r="F8678" s="12">
        <v>44491</v>
      </c>
      <c r="G8678" s="12" t="str">
        <f>VLOOKUP(Table3[[#This Row],[Product ID]],[1]Products!$A:$G,2,0)</f>
        <v>Product 26</v>
      </c>
      <c r="H8678" s="22">
        <v>3</v>
      </c>
      <c r="I8678" s="9">
        <f>VLOOKUP('Consolidtaed Data'!$B833,[1]Products!$A:$G,4,0)</f>
        <v>684</v>
      </c>
      <c r="J8678" s="9">
        <f>VLOOKUP('Consolidtaed Data'!$B833,[1]Products!$A:$G,3,0)</f>
        <v>561</v>
      </c>
      <c r="K8678" s="9">
        <f>'Consolidtaed Data'!$J833*'Consolidtaed Data'!$H833</f>
        <v>1301</v>
      </c>
      <c r="L8678" s="9">
        <f>'Consolidtaed Data'!$I833*'Consolidtaed Data'!$H833</f>
        <v>1587</v>
      </c>
      <c r="M8678" s="9">
        <f>'Consolidtaed Data'!$L833-'Consolidtaed Data'!$K833</f>
        <v>106</v>
      </c>
      <c r="N8678" s="9" t="str">
        <f>VLOOKUP('Consolidtaed Data'!$C833,[1]Locations!$A:$O,2,0)</f>
        <v>Escondido</v>
      </c>
      <c r="O8678" s="9" t="str">
        <f>VLOOKUP('Consolidtaed Data'!$D833,'[1]Sales People'!$A:$B,2,0)</f>
        <v>Kevin Butler</v>
      </c>
      <c r="P8678" s="9" t="str">
        <f>VLOOKUP('Consolidtaed Data'!$E833,[1]Customers!$A:$B,2,0)</f>
        <v>Ralph Oliver</v>
      </c>
      <c r="Q8678" s="11">
        <f>WEEKDAY('Consolidtaed Data'!$F833)</f>
        <v>5</v>
      </c>
      <c r="R8678" s="9">
        <f>MONTH('Consolidtaed Data'!$F833)</f>
        <v>2</v>
      </c>
      <c r="S8678" s="9" t="str">
        <f>TEXT(Table3[[#This Row],[Purchase Date]],"MMMM")</f>
        <v>October</v>
      </c>
      <c r="T8678" s="9">
        <f>YEAR('Consolidtaed Data'!$F833)</f>
        <v>2020</v>
      </c>
    </row>
    <row r="8679" spans="1:20" x14ac:dyDescent="0.3">
      <c r="A8679" s="9" t="s">
        <v>9705</v>
      </c>
      <c r="B8679" s="9" t="s">
        <v>119</v>
      </c>
      <c r="C8679" s="9" t="s">
        <v>130</v>
      </c>
      <c r="D8679" s="9" t="s">
        <v>149</v>
      </c>
      <c r="E8679" s="9" t="s">
        <v>2238</v>
      </c>
      <c r="F8679" s="12">
        <v>44491</v>
      </c>
      <c r="G8679" s="12" t="str">
        <f>VLOOKUP(Table3[[#This Row],[Product ID]],[1]Products!$A:$G,2,0)</f>
        <v>Product 67</v>
      </c>
      <c r="H8679" s="22">
        <v>3</v>
      </c>
      <c r="I8679" s="9">
        <f>VLOOKUP('Consolidtaed Data'!$B1291,[1]Products!$A:$G,4,0)</f>
        <v>556</v>
      </c>
      <c r="J8679" s="9">
        <f>VLOOKUP('Consolidtaed Data'!$B1291,[1]Products!$A:$G,3,0)</f>
        <v>395</v>
      </c>
      <c r="K8679" s="9">
        <f>'Consolidtaed Data'!$J1291*'Consolidtaed Data'!$H1291</f>
        <v>84</v>
      </c>
      <c r="L8679" s="9">
        <f>'Consolidtaed Data'!$I1291*'Consolidtaed Data'!$H1291</f>
        <v>123</v>
      </c>
      <c r="M8679" s="9">
        <f>'Consolidtaed Data'!$L1291-'Consolidtaed Data'!$K1291</f>
        <v>1308</v>
      </c>
      <c r="N8679" s="9" t="str">
        <f>VLOOKUP('Consolidtaed Data'!$C1291,[1]Locations!$A:$O,2,0)</f>
        <v>Daly City</v>
      </c>
      <c r="O8679" s="9" t="str">
        <f>VLOOKUP('Consolidtaed Data'!$D1291,'[1]Sales People'!$A:$B,2,0)</f>
        <v>Scott Mason</v>
      </c>
      <c r="P8679" s="9" t="str">
        <f>VLOOKUP('Consolidtaed Data'!$E1291,[1]Customers!$A:$B,2,0)</f>
        <v>Shawn Wallace</v>
      </c>
      <c r="Q8679" s="11">
        <f>WEEKDAY('Consolidtaed Data'!$F1291)</f>
        <v>7</v>
      </c>
      <c r="R8679" s="9">
        <f>MONTH('Consolidtaed Data'!$F1291)</f>
        <v>4</v>
      </c>
      <c r="S8679" s="9" t="str">
        <f>TEXT(Table3[[#This Row],[Purchase Date]],"MMMM")</f>
        <v>October</v>
      </c>
      <c r="T8679" s="9">
        <f>YEAR('Consolidtaed Data'!$F1291)</f>
        <v>2020</v>
      </c>
    </row>
    <row r="8680" spans="1:20" x14ac:dyDescent="0.3">
      <c r="A8680" s="9" t="s">
        <v>9706</v>
      </c>
      <c r="B8680" s="9" t="s">
        <v>415</v>
      </c>
      <c r="C8680" s="9" t="s">
        <v>63</v>
      </c>
      <c r="D8680" s="9" t="s">
        <v>95</v>
      </c>
      <c r="E8680" s="9" t="s">
        <v>419</v>
      </c>
      <c r="F8680" s="12">
        <v>44491</v>
      </c>
      <c r="G8680" s="12" t="str">
        <f>VLOOKUP(Table3[[#This Row],[Product ID]],[1]Products!$A:$G,2,0)</f>
        <v>Product 18</v>
      </c>
      <c r="H8680" s="22">
        <v>4</v>
      </c>
      <c r="I8680" s="9">
        <f>VLOOKUP('Consolidtaed Data'!$B1656,[1]Products!$A:$G,4,0)</f>
        <v>2283</v>
      </c>
      <c r="J8680" s="9">
        <f>VLOOKUP('Consolidtaed Data'!$B1656,[1]Products!$A:$G,3,0)</f>
        <v>1484</v>
      </c>
      <c r="K8680" s="9">
        <f>'Consolidtaed Data'!$J1656*'Consolidtaed Data'!$H1656</f>
        <v>1636</v>
      </c>
      <c r="L8680" s="9">
        <f>'Consolidtaed Data'!$I1656*'Consolidtaed Data'!$H1656</f>
        <v>2044</v>
      </c>
      <c r="M8680" s="9">
        <f>'Consolidtaed Data'!$L1656-'Consolidtaed Data'!$K1656</f>
        <v>658</v>
      </c>
      <c r="N8680" s="9" t="str">
        <f>VLOOKUP('Consolidtaed Data'!$C1656,[1]Locations!$A:$O,2,0)</f>
        <v>Chula Vista</v>
      </c>
      <c r="O8680" s="9" t="str">
        <f>VLOOKUP('Consolidtaed Data'!$D1656,'[1]Sales People'!$A:$B,2,0)</f>
        <v>Joshua Taylor</v>
      </c>
      <c r="P8680" s="9" t="str">
        <f>VLOOKUP('Consolidtaed Data'!$E1656,[1]Customers!$A:$B,2,0)</f>
        <v>Jerry Simmons</v>
      </c>
      <c r="Q8680" s="11">
        <f>WEEKDAY('Consolidtaed Data'!$F1656)</f>
        <v>6</v>
      </c>
      <c r="R8680" s="9">
        <f>MONTH('Consolidtaed Data'!$F1656)</f>
        <v>5</v>
      </c>
      <c r="S8680" s="9" t="str">
        <f>TEXT(Table3[[#This Row],[Purchase Date]],"MMMM")</f>
        <v>October</v>
      </c>
      <c r="T8680" s="9">
        <f>YEAR('Consolidtaed Data'!$F1656)</f>
        <v>2020</v>
      </c>
    </row>
    <row r="8681" spans="1:20" x14ac:dyDescent="0.3">
      <c r="A8681" s="9" t="s">
        <v>9707</v>
      </c>
      <c r="B8681" s="9" t="s">
        <v>373</v>
      </c>
      <c r="C8681" s="9" t="s">
        <v>462</v>
      </c>
      <c r="D8681" s="9" t="s">
        <v>35</v>
      </c>
      <c r="E8681" s="9" t="s">
        <v>2672</v>
      </c>
      <c r="F8681" s="12">
        <v>44491</v>
      </c>
      <c r="G8681" s="12" t="str">
        <f>VLOOKUP(Table3[[#This Row],[Product ID]],[1]Products!$A:$G,2,0)</f>
        <v>Product 66</v>
      </c>
      <c r="H8681" s="22">
        <v>3</v>
      </c>
      <c r="I8681" s="9">
        <f>VLOOKUP('Consolidtaed Data'!$B1690,[1]Products!$A:$G,4,0)</f>
        <v>504</v>
      </c>
      <c r="J8681" s="9">
        <f>VLOOKUP('Consolidtaed Data'!$B1690,[1]Products!$A:$G,3,0)</f>
        <v>408</v>
      </c>
      <c r="K8681" s="9">
        <f>'Consolidtaed Data'!$J1690*'Consolidtaed Data'!$H1690</f>
        <v>2244</v>
      </c>
      <c r="L8681" s="9">
        <f>'Consolidtaed Data'!$I1690*'Consolidtaed Data'!$H1690</f>
        <v>2736</v>
      </c>
      <c r="M8681" s="9">
        <f>'Consolidtaed Data'!$L1690-'Consolidtaed Data'!$K1690</f>
        <v>238</v>
      </c>
      <c r="N8681" s="9" t="str">
        <f>VLOOKUP('Consolidtaed Data'!$C1690,[1]Locations!$A:$O,2,0)</f>
        <v>Sacramento</v>
      </c>
      <c r="O8681" s="9" t="str">
        <f>VLOOKUP('Consolidtaed Data'!$D1690,'[1]Sales People'!$A:$B,2,0)</f>
        <v>Joe Sims</v>
      </c>
      <c r="P8681" s="9" t="str">
        <f>VLOOKUP('Consolidtaed Data'!$E1690,[1]Customers!$A:$B,2,0)</f>
        <v>Adam White</v>
      </c>
      <c r="Q8681" s="11">
        <f>WEEKDAY('Consolidtaed Data'!$F1690)</f>
        <v>1</v>
      </c>
      <c r="R8681" s="9">
        <f>MONTH('Consolidtaed Data'!$F1690)</f>
        <v>5</v>
      </c>
      <c r="S8681" s="9" t="str">
        <f>TEXT(Table3[[#This Row],[Purchase Date]],"MMMM")</f>
        <v>October</v>
      </c>
      <c r="T8681" s="9">
        <f>YEAR('Consolidtaed Data'!$F1690)</f>
        <v>2020</v>
      </c>
    </row>
    <row r="8682" spans="1:20" x14ac:dyDescent="0.3">
      <c r="A8682" s="9" t="s">
        <v>9708</v>
      </c>
      <c r="B8682" s="9" t="s">
        <v>369</v>
      </c>
      <c r="C8682" s="9" t="s">
        <v>231</v>
      </c>
      <c r="D8682" s="9" t="s">
        <v>31</v>
      </c>
      <c r="E8682" s="9" t="s">
        <v>3857</v>
      </c>
      <c r="F8682" s="12">
        <v>44491</v>
      </c>
      <c r="G8682" s="12" t="str">
        <f>VLOOKUP(Table3[[#This Row],[Product ID]],[1]Products!$A:$G,2,0)</f>
        <v>Product 8</v>
      </c>
      <c r="H8682" s="22">
        <v>1</v>
      </c>
      <c r="I8682" s="9">
        <f>VLOOKUP('Consolidtaed Data'!$B3256,[1]Products!$A:$G,4,0)</f>
        <v>1889</v>
      </c>
      <c r="J8682" s="9">
        <f>VLOOKUP('Consolidtaed Data'!$B3256,[1]Products!$A:$G,3,0)</f>
        <v>945</v>
      </c>
      <c r="K8682" s="9">
        <f>'Consolidtaed Data'!$J3256*'Consolidtaed Data'!$H3256</f>
        <v>1168</v>
      </c>
      <c r="L8682" s="9">
        <f>'Consolidtaed Data'!$I3256*'Consolidtaed Data'!$H3256</f>
        <v>1424</v>
      </c>
      <c r="M8682" s="9">
        <f>'Consolidtaed Data'!$L3256-'Consolidtaed Data'!$K3256</f>
        <v>799</v>
      </c>
      <c r="N8682" s="9" t="str">
        <f>VLOOKUP('Consolidtaed Data'!$C3256,[1]Locations!$A:$O,2,0)</f>
        <v>Sunnyvale</v>
      </c>
      <c r="O8682" s="9" t="str">
        <f>VLOOKUP('Consolidtaed Data'!$D3256,'[1]Sales People'!$A:$B,2,0)</f>
        <v>Ernest Wheeler</v>
      </c>
      <c r="P8682" s="9" t="str">
        <f>VLOOKUP('Consolidtaed Data'!$E3256,[1]Customers!$A:$B,2,0)</f>
        <v>Wayne Gardner</v>
      </c>
      <c r="Q8682" s="11">
        <f>WEEKDAY('Consolidtaed Data'!$F3256)</f>
        <v>6</v>
      </c>
      <c r="R8682" s="9">
        <f>MONTH('Consolidtaed Data'!$F3256)</f>
        <v>8</v>
      </c>
      <c r="S8682" s="9" t="str">
        <f>TEXT(Table3[[#This Row],[Purchase Date]],"MMMM")</f>
        <v>October</v>
      </c>
      <c r="T8682" s="9">
        <f>YEAR('Consolidtaed Data'!$F3256)</f>
        <v>2020</v>
      </c>
    </row>
    <row r="8683" spans="1:20" x14ac:dyDescent="0.3">
      <c r="A8683" s="9" t="s">
        <v>9709</v>
      </c>
      <c r="B8683" s="9" t="s">
        <v>54</v>
      </c>
      <c r="C8683" s="9" t="s">
        <v>635</v>
      </c>
      <c r="D8683" s="9" t="s">
        <v>26</v>
      </c>
      <c r="E8683" s="9" t="s">
        <v>2727</v>
      </c>
      <c r="F8683" s="12">
        <v>44491</v>
      </c>
      <c r="G8683" s="12" t="str">
        <f>VLOOKUP(Table3[[#This Row],[Product ID]],[1]Products!$A:$G,2,0)</f>
        <v>Product 41</v>
      </c>
      <c r="H8683" s="22">
        <v>3</v>
      </c>
      <c r="I8683" s="9">
        <f>VLOOKUP('Consolidtaed Data'!$B3325,[1]Products!$A:$G,4,0)</f>
        <v>502</v>
      </c>
      <c r="J8683" s="9">
        <f>VLOOKUP('Consolidtaed Data'!$B3325,[1]Products!$A:$G,3,0)</f>
        <v>296</v>
      </c>
      <c r="K8683" s="9">
        <f>'Consolidtaed Data'!$J3325*'Consolidtaed Data'!$H3325</f>
        <v>296</v>
      </c>
      <c r="L8683" s="9">
        <f>'Consolidtaed Data'!$I3325*'Consolidtaed Data'!$H3325</f>
        <v>502</v>
      </c>
      <c r="M8683" s="9">
        <f>'Consolidtaed Data'!$L3325-'Consolidtaed Data'!$K3325</f>
        <v>572</v>
      </c>
      <c r="N8683" s="9" t="str">
        <f>VLOOKUP('Consolidtaed Data'!$C3325,[1]Locations!$A:$O,2,0)</f>
        <v>Norwalk</v>
      </c>
      <c r="O8683" s="9" t="str">
        <f>VLOOKUP('Consolidtaed Data'!$D3325,'[1]Sales People'!$A:$B,2,0)</f>
        <v>Jerry Perry</v>
      </c>
      <c r="P8683" s="9" t="str">
        <f>VLOOKUP('Consolidtaed Data'!$E3325,[1]Customers!$A:$B,2,0)</f>
        <v>Steve Wells</v>
      </c>
      <c r="Q8683" s="11">
        <f>WEEKDAY('Consolidtaed Data'!$F3325)</f>
        <v>4</v>
      </c>
      <c r="R8683" s="9">
        <f>MONTH('Consolidtaed Data'!$F3325)</f>
        <v>9</v>
      </c>
      <c r="S8683" s="9" t="str">
        <f>TEXT(Table3[[#This Row],[Purchase Date]],"MMMM")</f>
        <v>October</v>
      </c>
      <c r="T8683" s="9">
        <f>YEAR('Consolidtaed Data'!$F3325)</f>
        <v>2020</v>
      </c>
    </row>
    <row r="8684" spans="1:20" x14ac:dyDescent="0.3">
      <c r="A8684" s="9" t="s">
        <v>9710</v>
      </c>
      <c r="B8684" s="9" t="s">
        <v>653</v>
      </c>
      <c r="C8684" s="9" t="s">
        <v>423</v>
      </c>
      <c r="D8684" s="9" t="s">
        <v>73</v>
      </c>
      <c r="E8684" s="9" t="s">
        <v>931</v>
      </c>
      <c r="F8684" s="12">
        <v>44491</v>
      </c>
      <c r="G8684" s="12" t="str">
        <f>VLOOKUP(Table3[[#This Row],[Product ID]],[1]Products!$A:$G,2,0)</f>
        <v>Product 74</v>
      </c>
      <c r="H8684" s="22">
        <v>4</v>
      </c>
      <c r="I8684" s="9">
        <f>VLOOKUP('Consolidtaed Data'!$B3642,[1]Products!$A:$G,4,0)</f>
        <v>771</v>
      </c>
      <c r="J8684" s="9">
        <f>VLOOKUP('Consolidtaed Data'!$B3642,[1]Products!$A:$G,3,0)</f>
        <v>648</v>
      </c>
      <c r="K8684" s="9">
        <f>'Consolidtaed Data'!$J3642*'Consolidtaed Data'!$H3642</f>
        <v>2756</v>
      </c>
      <c r="L8684" s="9">
        <f>'Consolidtaed Data'!$I3642*'Consolidtaed Data'!$H3642</f>
        <v>3774</v>
      </c>
      <c r="M8684" s="9">
        <f>'Consolidtaed Data'!$L3642-'Consolidtaed Data'!$K3642</f>
        <v>982</v>
      </c>
      <c r="N8684" s="9" t="str">
        <f>VLOOKUP('Consolidtaed Data'!$C3642,[1]Locations!$A:$O,2,0)</f>
        <v>Berkeley</v>
      </c>
      <c r="O8684" s="9" t="str">
        <f>VLOOKUP('Consolidtaed Data'!$D3642,'[1]Sales People'!$A:$B,2,0)</f>
        <v>Ernest Wagner</v>
      </c>
      <c r="P8684" s="9" t="str">
        <f>VLOOKUP('Consolidtaed Data'!$E3642,[1]Customers!$A:$B,2,0)</f>
        <v>Nicholas Stanley</v>
      </c>
      <c r="Q8684" s="11">
        <f>WEEKDAY('Consolidtaed Data'!$F3642)</f>
        <v>5</v>
      </c>
      <c r="R8684" s="9">
        <f>MONTH('Consolidtaed Data'!$F3642)</f>
        <v>9</v>
      </c>
      <c r="S8684" s="9" t="str">
        <f>TEXT(Table3[[#This Row],[Purchase Date]],"MMMM")</f>
        <v>October</v>
      </c>
      <c r="T8684" s="9">
        <f>YEAR('Consolidtaed Data'!$F3642)</f>
        <v>2020</v>
      </c>
    </row>
    <row r="8685" spans="1:20" x14ac:dyDescent="0.3">
      <c r="A8685" s="9" t="s">
        <v>9711</v>
      </c>
      <c r="B8685" s="9" t="s">
        <v>225</v>
      </c>
      <c r="C8685" s="9" t="s">
        <v>458</v>
      </c>
      <c r="D8685" s="9" t="s">
        <v>123</v>
      </c>
      <c r="E8685" s="9" t="s">
        <v>934</v>
      </c>
      <c r="F8685" s="12">
        <v>44492</v>
      </c>
      <c r="G8685" s="12" t="str">
        <f>VLOOKUP(Table3[[#This Row],[Product ID]],[1]Products!$A:$G,2,0)</f>
        <v>Product 24</v>
      </c>
      <c r="H8685" s="22">
        <v>1</v>
      </c>
      <c r="I8685" s="9">
        <f>VLOOKUP('Consolidtaed Data'!$B337,[1]Products!$A:$G,4,0)</f>
        <v>356</v>
      </c>
      <c r="J8685" s="9">
        <f>VLOOKUP('Consolidtaed Data'!$B337,[1]Products!$A:$G,3,0)</f>
        <v>292</v>
      </c>
      <c r="K8685" s="9">
        <f>'Consolidtaed Data'!$J337*'Consolidtaed Data'!$H337</f>
        <v>3873</v>
      </c>
      <c r="L8685" s="9">
        <f>'Consolidtaed Data'!$I337*'Consolidtaed Data'!$H337</f>
        <v>7173</v>
      </c>
      <c r="M8685" s="9">
        <f>'Consolidtaed Data'!$L337-'Consolidtaed Data'!$K337</f>
        <v>612</v>
      </c>
      <c r="N8685" s="9" t="str">
        <f>VLOOKUP('Consolidtaed Data'!$C337,[1]Locations!$A:$O,2,0)</f>
        <v>Rialto</v>
      </c>
      <c r="O8685" s="9" t="str">
        <f>VLOOKUP('Consolidtaed Data'!$D337,'[1]Sales People'!$A:$B,2,0)</f>
        <v>Kevin Butler</v>
      </c>
      <c r="P8685" s="9" t="str">
        <f>VLOOKUP('Consolidtaed Data'!$E337,[1]Customers!$A:$B,2,0)</f>
        <v>Christopher Nguyen</v>
      </c>
      <c r="Q8685" s="11">
        <f>WEEKDAY('Consolidtaed Data'!$F337)</f>
        <v>6</v>
      </c>
      <c r="R8685" s="9">
        <f>MONTH('Consolidtaed Data'!$F337)</f>
        <v>1</v>
      </c>
      <c r="S8685" s="9" t="str">
        <f>TEXT(Table3[[#This Row],[Purchase Date]],"MMMM")</f>
        <v>October</v>
      </c>
      <c r="T8685" s="9">
        <f>YEAR('Consolidtaed Data'!$F337)</f>
        <v>2020</v>
      </c>
    </row>
    <row r="8686" spans="1:20" x14ac:dyDescent="0.3">
      <c r="A8686" s="9" t="s">
        <v>9712</v>
      </c>
      <c r="B8686" s="9" t="s">
        <v>742</v>
      </c>
      <c r="C8686" s="9" t="s">
        <v>122</v>
      </c>
      <c r="D8686" s="9" t="s">
        <v>68</v>
      </c>
      <c r="E8686" s="9" t="s">
        <v>1886</v>
      </c>
      <c r="F8686" s="12">
        <v>44492</v>
      </c>
      <c r="G8686" s="12" t="str">
        <f>VLOOKUP(Table3[[#This Row],[Product ID]],[1]Products!$A:$G,2,0)</f>
        <v>Product 90</v>
      </c>
      <c r="H8686" s="22">
        <v>3</v>
      </c>
      <c r="I8686" s="9">
        <f>VLOOKUP('Consolidtaed Data'!$B997,[1]Products!$A:$G,4,0)</f>
        <v>1351</v>
      </c>
      <c r="J8686" s="9">
        <f>VLOOKUP('Consolidtaed Data'!$B997,[1]Products!$A:$G,3,0)</f>
        <v>1108</v>
      </c>
      <c r="K8686" s="9">
        <f>'Consolidtaed Data'!$J997*'Consolidtaed Data'!$H997</f>
        <v>791</v>
      </c>
      <c r="L8686" s="9">
        <f>'Consolidtaed Data'!$I997*'Consolidtaed Data'!$H997</f>
        <v>1522</v>
      </c>
      <c r="M8686" s="9">
        <f>'Consolidtaed Data'!$L997-'Consolidtaed Data'!$K997</f>
        <v>243</v>
      </c>
      <c r="N8686" s="9" t="str">
        <f>VLOOKUP('Consolidtaed Data'!$C997,[1]Locations!$A:$O,2,0)</f>
        <v>Burbank</v>
      </c>
      <c r="O8686" s="9" t="str">
        <f>VLOOKUP('Consolidtaed Data'!$D997,'[1]Sales People'!$A:$B,2,0)</f>
        <v>Martin Perry</v>
      </c>
      <c r="P8686" s="9" t="str">
        <f>VLOOKUP('Consolidtaed Data'!$E997,[1]Customers!$A:$B,2,0)</f>
        <v>Juan Lawrence</v>
      </c>
      <c r="Q8686" s="11">
        <f>WEEKDAY('Consolidtaed Data'!$F997)</f>
        <v>5</v>
      </c>
      <c r="R8686" s="9">
        <f>MONTH('Consolidtaed Data'!$F997)</f>
        <v>3</v>
      </c>
      <c r="S8686" s="9" t="str">
        <f>TEXT(Table3[[#This Row],[Purchase Date]],"MMMM")</f>
        <v>October</v>
      </c>
      <c r="T8686" s="9">
        <f>YEAR('Consolidtaed Data'!$F997)</f>
        <v>2020</v>
      </c>
    </row>
    <row r="8687" spans="1:20" x14ac:dyDescent="0.3">
      <c r="A8687" s="9" t="s">
        <v>9713</v>
      </c>
      <c r="B8687" s="9" t="s">
        <v>164</v>
      </c>
      <c r="C8687" s="9" t="s">
        <v>122</v>
      </c>
      <c r="D8687" s="9" t="s">
        <v>51</v>
      </c>
      <c r="E8687" s="9" t="s">
        <v>728</v>
      </c>
      <c r="F8687" s="12">
        <v>44492</v>
      </c>
      <c r="G8687" s="12" t="str">
        <f>VLOOKUP(Table3[[#This Row],[Product ID]],[1]Products!$A:$G,2,0)</f>
        <v>Product 69</v>
      </c>
      <c r="H8687" s="22">
        <v>1</v>
      </c>
      <c r="I8687" s="9">
        <f>VLOOKUP('Consolidtaed Data'!$B1251,[1]Products!$A:$G,4,0)</f>
        <v>400</v>
      </c>
      <c r="J8687" s="9">
        <f>VLOOKUP('Consolidtaed Data'!$B1251,[1]Products!$A:$G,3,0)</f>
        <v>208</v>
      </c>
      <c r="K8687" s="9">
        <f>'Consolidtaed Data'!$J1251*'Consolidtaed Data'!$H1251</f>
        <v>504</v>
      </c>
      <c r="L8687" s="9">
        <f>'Consolidtaed Data'!$I1251*'Consolidtaed Data'!$H1251</f>
        <v>951</v>
      </c>
      <c r="M8687" s="9">
        <f>'Consolidtaed Data'!$L1251-'Consolidtaed Data'!$K1251</f>
        <v>106</v>
      </c>
      <c r="N8687" s="9" t="str">
        <f>VLOOKUP('Consolidtaed Data'!$C1251,[1]Locations!$A:$O,2,0)</f>
        <v>Roseville</v>
      </c>
      <c r="O8687" s="9" t="str">
        <f>VLOOKUP('Consolidtaed Data'!$D1251,'[1]Sales People'!$A:$B,2,0)</f>
        <v>Brian Davis</v>
      </c>
      <c r="P8687" s="9" t="str">
        <f>VLOOKUP('Consolidtaed Data'!$E1251,[1]Customers!$A:$B,2,0)</f>
        <v>Alan Miller</v>
      </c>
      <c r="Q8687" s="11">
        <f>WEEKDAY('Consolidtaed Data'!$F1251)</f>
        <v>4</v>
      </c>
      <c r="R8687" s="9">
        <f>MONTH('Consolidtaed Data'!$F1251)</f>
        <v>4</v>
      </c>
      <c r="S8687" s="9" t="str">
        <f>TEXT(Table3[[#This Row],[Purchase Date]],"MMMM")</f>
        <v>October</v>
      </c>
      <c r="T8687" s="9">
        <f>YEAR('Consolidtaed Data'!$F1251)</f>
        <v>2020</v>
      </c>
    </row>
    <row r="8688" spans="1:20" x14ac:dyDescent="0.3">
      <c r="A8688" s="9" t="s">
        <v>9714</v>
      </c>
      <c r="B8688" s="9" t="s">
        <v>76</v>
      </c>
      <c r="C8688" s="9" t="s">
        <v>104</v>
      </c>
      <c r="D8688" s="9" t="s">
        <v>374</v>
      </c>
      <c r="E8688" s="9" t="s">
        <v>523</v>
      </c>
      <c r="F8688" s="12">
        <v>44492</v>
      </c>
      <c r="G8688" s="12" t="str">
        <f>VLOOKUP(Table3[[#This Row],[Product ID]],[1]Products!$A:$G,2,0)</f>
        <v>Product 19</v>
      </c>
      <c r="H8688" s="22">
        <v>3</v>
      </c>
      <c r="I8688" s="9">
        <f>VLOOKUP('Consolidtaed Data'!$B2183,[1]Products!$A:$G,4,0)</f>
        <v>1809</v>
      </c>
      <c r="J8688" s="9">
        <f>VLOOKUP('Consolidtaed Data'!$B2183,[1]Products!$A:$G,3,0)</f>
        <v>1067</v>
      </c>
      <c r="K8688" s="9">
        <f>'Consolidtaed Data'!$J2183*'Consolidtaed Data'!$H2183</f>
        <v>2794</v>
      </c>
      <c r="L8688" s="9">
        <f>'Consolidtaed Data'!$I2183*'Consolidtaed Data'!$H2183</f>
        <v>3934</v>
      </c>
      <c r="M8688" s="9">
        <f>'Consolidtaed Data'!$L2183-'Consolidtaed Data'!$K2183</f>
        <v>702</v>
      </c>
      <c r="N8688" s="9" t="str">
        <f>VLOOKUP('Consolidtaed Data'!$C2183,[1]Locations!$A:$O,2,0)</f>
        <v>Clovis</v>
      </c>
      <c r="O8688" s="9" t="str">
        <f>VLOOKUP('Consolidtaed Data'!$D2183,'[1]Sales People'!$A:$B,2,0)</f>
        <v>Brian Hansen</v>
      </c>
      <c r="P8688" s="9" t="str">
        <f>VLOOKUP('Consolidtaed Data'!$E2183,[1]Customers!$A:$B,2,0)</f>
        <v>Eugene Hunter</v>
      </c>
      <c r="Q8688" s="11">
        <f>WEEKDAY('Consolidtaed Data'!$F2183)</f>
        <v>1</v>
      </c>
      <c r="R8688" s="9">
        <f>MONTH('Consolidtaed Data'!$F2183)</f>
        <v>6</v>
      </c>
      <c r="S8688" s="9" t="str">
        <f>TEXT(Table3[[#This Row],[Purchase Date]],"MMMM")</f>
        <v>October</v>
      </c>
      <c r="T8688" s="9">
        <f>YEAR('Consolidtaed Data'!$F2183)</f>
        <v>2020</v>
      </c>
    </row>
    <row r="8689" spans="1:20" x14ac:dyDescent="0.3">
      <c r="A8689" s="9" t="s">
        <v>9715</v>
      </c>
      <c r="B8689" s="9" t="s">
        <v>338</v>
      </c>
      <c r="C8689" s="9" t="s">
        <v>122</v>
      </c>
      <c r="D8689" s="9" t="s">
        <v>143</v>
      </c>
      <c r="E8689" s="9" t="s">
        <v>1965</v>
      </c>
      <c r="F8689" s="12">
        <v>44492</v>
      </c>
      <c r="G8689" s="12" t="str">
        <f>VLOOKUP(Table3[[#This Row],[Product ID]],[1]Products!$A:$G,2,0)</f>
        <v>Product 95</v>
      </c>
      <c r="H8689" s="22">
        <v>2</v>
      </c>
      <c r="I8689" s="9">
        <f>VLOOKUP('Consolidtaed Data'!$B2569,[1]Products!$A:$G,4,0)</f>
        <v>368</v>
      </c>
      <c r="J8689" s="9">
        <f>VLOOKUP('Consolidtaed Data'!$B2569,[1]Products!$A:$G,3,0)</f>
        <v>269</v>
      </c>
      <c r="K8689" s="9">
        <f>'Consolidtaed Data'!$J2569*'Consolidtaed Data'!$H2569</f>
        <v>390</v>
      </c>
      <c r="L8689" s="9">
        <f>'Consolidtaed Data'!$I2569*'Consolidtaed Data'!$H2569</f>
        <v>543</v>
      </c>
      <c r="M8689" s="9">
        <f>'Consolidtaed Data'!$L2569-'Consolidtaed Data'!$K2569</f>
        <v>436</v>
      </c>
      <c r="N8689" s="9" t="str">
        <f>VLOOKUP('Consolidtaed Data'!$C2569,[1]Locations!$A:$O,2,0)</f>
        <v>Oxnard</v>
      </c>
      <c r="O8689" s="9" t="str">
        <f>VLOOKUP('Consolidtaed Data'!$D2569,'[1]Sales People'!$A:$B,2,0)</f>
        <v>Justin Lynch</v>
      </c>
      <c r="P8689" s="9" t="str">
        <f>VLOOKUP('Consolidtaed Data'!$E2569,[1]Customers!$A:$B,2,0)</f>
        <v>Anthony Parker</v>
      </c>
      <c r="Q8689" s="11">
        <f>WEEKDAY('Consolidtaed Data'!$F2569)</f>
        <v>2</v>
      </c>
      <c r="R8689" s="9">
        <f>MONTH('Consolidtaed Data'!$F2569)</f>
        <v>7</v>
      </c>
      <c r="S8689" s="9" t="str">
        <f>TEXT(Table3[[#This Row],[Purchase Date]],"MMMM")</f>
        <v>October</v>
      </c>
      <c r="T8689" s="9">
        <f>YEAR('Consolidtaed Data'!$F2569)</f>
        <v>2020</v>
      </c>
    </row>
    <row r="8690" spans="1:20" x14ac:dyDescent="0.3">
      <c r="A8690" s="9" t="s">
        <v>9716</v>
      </c>
      <c r="B8690" s="9" t="s">
        <v>393</v>
      </c>
      <c r="C8690" s="9" t="s">
        <v>34</v>
      </c>
      <c r="D8690" s="9" t="s">
        <v>143</v>
      </c>
      <c r="E8690" s="9" t="s">
        <v>3607</v>
      </c>
      <c r="F8690" s="12">
        <v>44492</v>
      </c>
      <c r="G8690" s="12" t="str">
        <f>VLOOKUP(Table3[[#This Row],[Product ID]],[1]Products!$A:$G,2,0)</f>
        <v>Product 84</v>
      </c>
      <c r="H8690" s="22">
        <v>3</v>
      </c>
      <c r="I8690" s="9">
        <f>VLOOKUP('Consolidtaed Data'!$B2594,[1]Products!$A:$G,4,0)</f>
        <v>1494</v>
      </c>
      <c r="J8690" s="9">
        <f>VLOOKUP('Consolidtaed Data'!$B2594,[1]Products!$A:$G,3,0)</f>
        <v>971</v>
      </c>
      <c r="K8690" s="9">
        <f>'Consolidtaed Data'!$J2594*'Consolidtaed Data'!$H2594</f>
        <v>420</v>
      </c>
      <c r="L8690" s="9">
        <f>'Consolidtaed Data'!$I2594*'Consolidtaed Data'!$H2594</f>
        <v>584</v>
      </c>
      <c r="M8690" s="9">
        <f>'Consolidtaed Data'!$L2594-'Consolidtaed Data'!$K2594</f>
        <v>1448</v>
      </c>
      <c r="N8690" s="9" t="str">
        <f>VLOOKUP('Consolidtaed Data'!$C2594,[1]Locations!$A:$O,2,0)</f>
        <v>Murrieta</v>
      </c>
      <c r="O8690" s="9" t="str">
        <f>VLOOKUP('Consolidtaed Data'!$D2594,'[1]Sales People'!$A:$B,2,0)</f>
        <v>Jimmy Young</v>
      </c>
      <c r="P8690" s="9" t="str">
        <f>VLOOKUP('Consolidtaed Data'!$E2594,[1]Customers!$A:$B,2,0)</f>
        <v>Ryan Ruiz</v>
      </c>
      <c r="Q8690" s="11">
        <f>WEEKDAY('Consolidtaed Data'!$F2594)</f>
        <v>4</v>
      </c>
      <c r="R8690" s="9">
        <f>MONTH('Consolidtaed Data'!$F2594)</f>
        <v>7</v>
      </c>
      <c r="S8690" s="9" t="str">
        <f>TEXT(Table3[[#This Row],[Purchase Date]],"MMMM")</f>
        <v>October</v>
      </c>
      <c r="T8690" s="9">
        <f>YEAR('Consolidtaed Data'!$F2594)</f>
        <v>2020</v>
      </c>
    </row>
    <row r="8691" spans="1:20" x14ac:dyDescent="0.3">
      <c r="A8691" s="9" t="s">
        <v>9717</v>
      </c>
      <c r="B8691" s="9" t="s">
        <v>85</v>
      </c>
      <c r="C8691" s="9" t="s">
        <v>178</v>
      </c>
      <c r="D8691" s="9" t="s">
        <v>153</v>
      </c>
      <c r="E8691" s="9" t="s">
        <v>356</v>
      </c>
      <c r="F8691" s="12">
        <v>44492</v>
      </c>
      <c r="G8691" s="12" t="str">
        <f>VLOOKUP(Table3[[#This Row],[Product ID]],[1]Products!$A:$G,2,0)</f>
        <v>Product 93</v>
      </c>
      <c r="H8691" s="22">
        <v>1</v>
      </c>
      <c r="I8691" s="9">
        <f>VLOOKUP('Consolidtaed Data'!$B2599,[1]Products!$A:$G,4,0)</f>
        <v>947</v>
      </c>
      <c r="J8691" s="9">
        <f>VLOOKUP('Consolidtaed Data'!$B2599,[1]Products!$A:$G,3,0)</f>
        <v>786</v>
      </c>
      <c r="K8691" s="9">
        <f>'Consolidtaed Data'!$J2599*'Consolidtaed Data'!$H2599</f>
        <v>807</v>
      </c>
      <c r="L8691" s="9">
        <f>'Consolidtaed Data'!$I2599*'Consolidtaed Data'!$H2599</f>
        <v>1467</v>
      </c>
      <c r="M8691" s="9">
        <f>'Consolidtaed Data'!$L2599-'Consolidtaed Data'!$K2599</f>
        <v>348</v>
      </c>
      <c r="N8691" s="9" t="str">
        <f>VLOOKUP('Consolidtaed Data'!$C2599,[1]Locations!$A:$O,2,0)</f>
        <v>San Mateo</v>
      </c>
      <c r="O8691" s="9" t="str">
        <f>VLOOKUP('Consolidtaed Data'!$D2599,'[1]Sales People'!$A:$B,2,0)</f>
        <v>Robert Reed</v>
      </c>
      <c r="P8691" s="9" t="str">
        <f>VLOOKUP('Consolidtaed Data'!$E2599,[1]Customers!$A:$B,2,0)</f>
        <v>Phillip Webb</v>
      </c>
      <c r="Q8691" s="11">
        <f>WEEKDAY('Consolidtaed Data'!$F2599)</f>
        <v>4</v>
      </c>
      <c r="R8691" s="9">
        <f>MONTH('Consolidtaed Data'!$F2599)</f>
        <v>7</v>
      </c>
      <c r="S8691" s="9" t="str">
        <f>TEXT(Table3[[#This Row],[Purchase Date]],"MMMM")</f>
        <v>October</v>
      </c>
      <c r="T8691" s="9">
        <f>YEAR('Consolidtaed Data'!$F2599)</f>
        <v>2020</v>
      </c>
    </row>
    <row r="8692" spans="1:20" x14ac:dyDescent="0.3">
      <c r="A8692" s="9" t="s">
        <v>9718</v>
      </c>
      <c r="B8692" s="9" t="s">
        <v>382</v>
      </c>
      <c r="C8692" s="9" t="s">
        <v>472</v>
      </c>
      <c r="D8692" s="9" t="s">
        <v>374</v>
      </c>
      <c r="E8692" s="9" t="s">
        <v>258</v>
      </c>
      <c r="F8692" s="12">
        <v>44492</v>
      </c>
      <c r="G8692" s="12" t="str">
        <f>VLOOKUP(Table3[[#This Row],[Product ID]],[1]Products!$A:$G,2,0)</f>
        <v>Product 50</v>
      </c>
      <c r="H8692" s="22">
        <v>1</v>
      </c>
      <c r="I8692" s="9">
        <f>VLOOKUP('Consolidtaed Data'!$B3091,[1]Products!$A:$G,4,0)</f>
        <v>2410</v>
      </c>
      <c r="J8692" s="9">
        <f>VLOOKUP('Consolidtaed Data'!$B3091,[1]Products!$A:$G,3,0)</f>
        <v>1518</v>
      </c>
      <c r="K8692" s="9">
        <f>'Consolidtaed Data'!$J3091*'Consolidtaed Data'!$H3091</f>
        <v>1473</v>
      </c>
      <c r="L8692" s="9">
        <f>'Consolidtaed Data'!$I3091*'Consolidtaed Data'!$H3091</f>
        <v>2497</v>
      </c>
      <c r="M8692" s="9">
        <f>'Consolidtaed Data'!$L3091-'Consolidtaed Data'!$K3091</f>
        <v>288</v>
      </c>
      <c r="N8692" s="9" t="str">
        <f>VLOOKUP('Consolidtaed Data'!$C3091,[1]Locations!$A:$O,2,0)</f>
        <v>Los Angeles</v>
      </c>
      <c r="O8692" s="9" t="str">
        <f>VLOOKUP('Consolidtaed Data'!$D3091,'[1]Sales People'!$A:$B,2,0)</f>
        <v>Carl Hall</v>
      </c>
      <c r="P8692" s="9" t="str">
        <f>VLOOKUP('Consolidtaed Data'!$E3091,[1]Customers!$A:$B,2,0)</f>
        <v>Roy Jenkins</v>
      </c>
      <c r="Q8692" s="11">
        <f>WEEKDAY('Consolidtaed Data'!$F3091)</f>
        <v>7</v>
      </c>
      <c r="R8692" s="9">
        <f>MONTH('Consolidtaed Data'!$F3091)</f>
        <v>8</v>
      </c>
      <c r="S8692" s="9" t="str">
        <f>TEXT(Table3[[#This Row],[Purchase Date]],"MMMM")</f>
        <v>October</v>
      </c>
      <c r="T8692" s="9">
        <f>YEAR('Consolidtaed Data'!$F3091)</f>
        <v>2020</v>
      </c>
    </row>
    <row r="8693" spans="1:20" x14ac:dyDescent="0.3">
      <c r="A8693" s="9" t="s">
        <v>9719</v>
      </c>
      <c r="B8693" s="9" t="s">
        <v>129</v>
      </c>
      <c r="C8693" s="9" t="s">
        <v>226</v>
      </c>
      <c r="D8693" s="9" t="s">
        <v>402</v>
      </c>
      <c r="E8693" s="9" t="s">
        <v>57</v>
      </c>
      <c r="F8693" s="12">
        <v>44492</v>
      </c>
      <c r="G8693" s="12" t="str">
        <f>VLOOKUP(Table3[[#This Row],[Product ID]],[1]Products!$A:$G,2,0)</f>
        <v>Product 47</v>
      </c>
      <c r="H8693" s="22">
        <v>2</v>
      </c>
      <c r="I8693" s="9">
        <f>VLOOKUP('Consolidtaed Data'!$B3260,[1]Products!$A:$G,4,0)</f>
        <v>1826</v>
      </c>
      <c r="J8693" s="9">
        <f>VLOOKUP('Consolidtaed Data'!$B3260,[1]Products!$A:$G,3,0)</f>
        <v>1443</v>
      </c>
      <c r="K8693" s="9">
        <f>'Consolidtaed Data'!$J3260*'Consolidtaed Data'!$H3260</f>
        <v>947</v>
      </c>
      <c r="L8693" s="9">
        <f>'Consolidtaed Data'!$I3260*'Consolidtaed Data'!$H3260</f>
        <v>1353</v>
      </c>
      <c r="M8693" s="9">
        <f>'Consolidtaed Data'!$L3260-'Consolidtaed Data'!$K3260</f>
        <v>509</v>
      </c>
      <c r="N8693" s="9" t="str">
        <f>VLOOKUP('Consolidtaed Data'!$C3260,[1]Locations!$A:$O,2,0)</f>
        <v>Santa Maria</v>
      </c>
      <c r="O8693" s="9" t="str">
        <f>VLOOKUP('Consolidtaed Data'!$D3260,'[1]Sales People'!$A:$B,2,0)</f>
        <v>Martin Carr</v>
      </c>
      <c r="P8693" s="9" t="str">
        <f>VLOOKUP('Consolidtaed Data'!$E3260,[1]Customers!$A:$B,2,0)</f>
        <v>Joshua Watkins</v>
      </c>
      <c r="Q8693" s="11">
        <f>WEEKDAY('Consolidtaed Data'!$F3260)</f>
        <v>6</v>
      </c>
      <c r="R8693" s="9">
        <f>MONTH('Consolidtaed Data'!$F3260)</f>
        <v>8</v>
      </c>
      <c r="S8693" s="9" t="str">
        <f>TEXT(Table3[[#This Row],[Purchase Date]],"MMMM")</f>
        <v>October</v>
      </c>
      <c r="T8693" s="9">
        <f>YEAR('Consolidtaed Data'!$F3260)</f>
        <v>2020</v>
      </c>
    </row>
    <row r="8694" spans="1:20" x14ac:dyDescent="0.3">
      <c r="A8694" s="9" t="s">
        <v>9720</v>
      </c>
      <c r="B8694" s="9" t="s">
        <v>981</v>
      </c>
      <c r="C8694" s="9" t="s">
        <v>140</v>
      </c>
      <c r="D8694" s="9" t="s">
        <v>35</v>
      </c>
      <c r="E8694" s="9" t="s">
        <v>567</v>
      </c>
      <c r="F8694" s="12">
        <v>44493</v>
      </c>
      <c r="G8694" s="12" t="str">
        <f>VLOOKUP(Table3[[#This Row],[Product ID]],[1]Products!$A:$G,2,0)</f>
        <v>Product 3</v>
      </c>
      <c r="H8694" s="22">
        <v>3</v>
      </c>
      <c r="I8694" s="9">
        <f>VLOOKUP('Consolidtaed Data'!$B152,[1]Products!$A:$G,4,0)</f>
        <v>2182</v>
      </c>
      <c r="J8694" s="9">
        <f>VLOOKUP('Consolidtaed Data'!$B152,[1]Products!$A:$G,3,0)</f>
        <v>1200</v>
      </c>
      <c r="K8694" s="9">
        <f>'Consolidtaed Data'!$J152*'Consolidtaed Data'!$H152</f>
        <v>435</v>
      </c>
      <c r="L8694" s="9">
        <f>'Consolidtaed Data'!$I152*'Consolidtaed Data'!$H152</f>
        <v>530</v>
      </c>
      <c r="M8694" s="9">
        <f>'Consolidtaed Data'!$L152-'Consolidtaed Data'!$K152</f>
        <v>1035</v>
      </c>
      <c r="N8694" s="9" t="str">
        <f>VLOOKUP('Consolidtaed Data'!$C152,[1]Locations!$A:$O,2,0)</f>
        <v>Stockton</v>
      </c>
      <c r="O8694" s="9" t="str">
        <f>VLOOKUP('Consolidtaed Data'!$D152,'[1]Sales People'!$A:$B,2,0)</f>
        <v>Joe Sims</v>
      </c>
      <c r="P8694" s="9" t="str">
        <f>VLOOKUP('Consolidtaed Data'!$E152,[1]Customers!$A:$B,2,0)</f>
        <v>Johnny Andrews</v>
      </c>
      <c r="Q8694" s="11">
        <f>WEEKDAY('Consolidtaed Data'!$F152)</f>
        <v>7</v>
      </c>
      <c r="R8694" s="9">
        <f>MONTH('Consolidtaed Data'!$F152)</f>
        <v>1</v>
      </c>
      <c r="S8694" s="9" t="str">
        <f>TEXT(Table3[[#This Row],[Purchase Date]],"MMMM")</f>
        <v>October</v>
      </c>
      <c r="T8694" s="9">
        <f>YEAR('Consolidtaed Data'!$F152)</f>
        <v>2020</v>
      </c>
    </row>
    <row r="8695" spans="1:20" x14ac:dyDescent="0.3">
      <c r="A8695" s="9" t="s">
        <v>9721</v>
      </c>
      <c r="B8695" s="9" t="s">
        <v>107</v>
      </c>
      <c r="C8695" s="9" t="s">
        <v>99</v>
      </c>
      <c r="D8695" s="9" t="s">
        <v>64</v>
      </c>
      <c r="E8695" s="9" t="s">
        <v>154</v>
      </c>
      <c r="F8695" s="12">
        <v>44493</v>
      </c>
      <c r="G8695" s="12" t="str">
        <f>VLOOKUP(Table3[[#This Row],[Product ID]],[1]Products!$A:$G,2,0)</f>
        <v>Product 52</v>
      </c>
      <c r="H8695" s="22">
        <v>4</v>
      </c>
      <c r="I8695" s="9">
        <f>VLOOKUP('Consolidtaed Data'!$B168,[1]Products!$A:$G,4,0)</f>
        <v>2257</v>
      </c>
      <c r="J8695" s="9">
        <f>VLOOKUP('Consolidtaed Data'!$B168,[1]Products!$A:$G,3,0)</f>
        <v>1535</v>
      </c>
      <c r="K8695" s="9">
        <f>'Consolidtaed Data'!$J168*'Consolidtaed Data'!$H168</f>
        <v>2700</v>
      </c>
      <c r="L8695" s="9">
        <f>'Consolidtaed Data'!$I168*'Consolidtaed Data'!$H168</f>
        <v>4500</v>
      </c>
      <c r="M8695" s="9">
        <f>'Consolidtaed Data'!$L168-'Consolidtaed Data'!$K168</f>
        <v>383</v>
      </c>
      <c r="N8695" s="9" t="str">
        <f>VLOOKUP('Consolidtaed Data'!$C168,[1]Locations!$A:$O,2,0)</f>
        <v>Fremont</v>
      </c>
      <c r="O8695" s="9" t="str">
        <f>VLOOKUP('Consolidtaed Data'!$D168,'[1]Sales People'!$A:$B,2,0)</f>
        <v>Patrick Ruiz</v>
      </c>
      <c r="P8695" s="9" t="str">
        <f>VLOOKUP('Consolidtaed Data'!$E168,[1]Customers!$A:$B,2,0)</f>
        <v>Robert Jackson</v>
      </c>
      <c r="Q8695" s="11">
        <f>WEEKDAY('Consolidtaed Data'!$F168)</f>
        <v>1</v>
      </c>
      <c r="R8695" s="9">
        <f>MONTH('Consolidtaed Data'!$F168)</f>
        <v>1</v>
      </c>
      <c r="S8695" s="9" t="str">
        <f>TEXT(Table3[[#This Row],[Purchase Date]],"MMMM")</f>
        <v>October</v>
      </c>
      <c r="T8695" s="9">
        <f>YEAR('Consolidtaed Data'!$F168)</f>
        <v>2020</v>
      </c>
    </row>
    <row r="8696" spans="1:20" x14ac:dyDescent="0.3">
      <c r="A8696" s="9" t="s">
        <v>9722</v>
      </c>
      <c r="B8696" s="9" t="s">
        <v>164</v>
      </c>
      <c r="C8696" s="9" t="s">
        <v>458</v>
      </c>
      <c r="D8696" s="9" t="s">
        <v>131</v>
      </c>
      <c r="E8696" s="9" t="s">
        <v>912</v>
      </c>
      <c r="F8696" s="12">
        <v>44493</v>
      </c>
      <c r="G8696" s="12" t="str">
        <f>VLOOKUP(Table3[[#This Row],[Product ID]],[1]Products!$A:$G,2,0)</f>
        <v>Product 69</v>
      </c>
      <c r="H8696" s="22">
        <v>1</v>
      </c>
      <c r="I8696" s="9">
        <f>VLOOKUP('Consolidtaed Data'!$B325,[1]Products!$A:$G,4,0)</f>
        <v>1826</v>
      </c>
      <c r="J8696" s="9">
        <f>VLOOKUP('Consolidtaed Data'!$B325,[1]Products!$A:$G,3,0)</f>
        <v>1443</v>
      </c>
      <c r="K8696" s="9">
        <f>'Consolidtaed Data'!$J325*'Consolidtaed Data'!$H325</f>
        <v>409</v>
      </c>
      <c r="L8696" s="9">
        <f>'Consolidtaed Data'!$I325*'Consolidtaed Data'!$H325</f>
        <v>817</v>
      </c>
      <c r="M8696" s="9">
        <f>'Consolidtaed Data'!$L325-'Consolidtaed Data'!$K325</f>
        <v>351</v>
      </c>
      <c r="N8696" s="9" t="str">
        <f>VLOOKUP('Consolidtaed Data'!$C325,[1]Locations!$A:$O,2,0)</f>
        <v>Vallejo</v>
      </c>
      <c r="O8696" s="9" t="str">
        <f>VLOOKUP('Consolidtaed Data'!$D325,'[1]Sales People'!$A:$B,2,0)</f>
        <v>Ronald Reed</v>
      </c>
      <c r="P8696" s="9" t="str">
        <f>VLOOKUP('Consolidtaed Data'!$E325,[1]Customers!$A:$B,2,0)</f>
        <v>Joe Fuller</v>
      </c>
      <c r="Q8696" s="11">
        <f>WEEKDAY('Consolidtaed Data'!$F325)</f>
        <v>5</v>
      </c>
      <c r="R8696" s="9">
        <f>MONTH('Consolidtaed Data'!$F325)</f>
        <v>1</v>
      </c>
      <c r="S8696" s="9" t="str">
        <f>TEXT(Table3[[#This Row],[Purchase Date]],"MMMM")</f>
        <v>October</v>
      </c>
      <c r="T8696" s="9">
        <f>YEAR('Consolidtaed Data'!$F325)</f>
        <v>2020</v>
      </c>
    </row>
    <row r="8697" spans="1:20" x14ac:dyDescent="0.3">
      <c r="A8697" s="9" t="s">
        <v>9723</v>
      </c>
      <c r="B8697" s="9" t="s">
        <v>742</v>
      </c>
      <c r="C8697" s="9" t="s">
        <v>201</v>
      </c>
      <c r="D8697" s="9" t="s">
        <v>220</v>
      </c>
      <c r="E8697" s="9" t="s">
        <v>314</v>
      </c>
      <c r="F8697" s="12">
        <v>44493</v>
      </c>
      <c r="G8697" s="12" t="str">
        <f>VLOOKUP(Table3[[#This Row],[Product ID]],[1]Products!$A:$G,2,0)</f>
        <v>Product 90</v>
      </c>
      <c r="H8697" s="22">
        <v>3</v>
      </c>
      <c r="I8697" s="9">
        <f>VLOOKUP('Consolidtaed Data'!$B1104,[1]Products!$A:$G,4,0)</f>
        <v>913</v>
      </c>
      <c r="J8697" s="9">
        <f>VLOOKUP('Consolidtaed Data'!$B1104,[1]Products!$A:$G,3,0)</f>
        <v>584</v>
      </c>
      <c r="K8697" s="9">
        <f>'Consolidtaed Data'!$J1104*'Consolidtaed Data'!$H1104</f>
        <v>3884</v>
      </c>
      <c r="L8697" s="9">
        <f>'Consolidtaed Data'!$I1104*'Consolidtaed Data'!$H1104</f>
        <v>7192</v>
      </c>
      <c r="M8697" s="9">
        <f>'Consolidtaed Data'!$L1104-'Consolidtaed Data'!$K1104</f>
        <v>128</v>
      </c>
      <c r="N8697" s="9" t="str">
        <f>VLOOKUP('Consolidtaed Data'!$C1104,[1]Locations!$A:$O,2,0)</f>
        <v>Fontana</v>
      </c>
      <c r="O8697" s="9" t="str">
        <f>VLOOKUP('Consolidtaed Data'!$D1104,'[1]Sales People'!$A:$B,2,0)</f>
        <v>Kevin Butler</v>
      </c>
      <c r="P8697" s="9" t="str">
        <f>VLOOKUP('Consolidtaed Data'!$E1104,[1]Customers!$A:$B,2,0)</f>
        <v>Robert Ferguson</v>
      </c>
      <c r="Q8697" s="11">
        <f>WEEKDAY('Consolidtaed Data'!$F1104)</f>
        <v>6</v>
      </c>
      <c r="R8697" s="9">
        <f>MONTH('Consolidtaed Data'!$F1104)</f>
        <v>3</v>
      </c>
      <c r="S8697" s="9" t="str">
        <f>TEXT(Table3[[#This Row],[Purchase Date]],"MMMM")</f>
        <v>October</v>
      </c>
      <c r="T8697" s="9">
        <f>YEAR('Consolidtaed Data'!$F1104)</f>
        <v>2020</v>
      </c>
    </row>
    <row r="8698" spans="1:20" x14ac:dyDescent="0.3">
      <c r="A8698" s="9" t="s">
        <v>9724</v>
      </c>
      <c r="B8698" s="9" t="s">
        <v>610</v>
      </c>
      <c r="C8698" s="9" t="s">
        <v>8</v>
      </c>
      <c r="D8698" s="9" t="s">
        <v>51</v>
      </c>
      <c r="E8698" s="9" t="s">
        <v>426</v>
      </c>
      <c r="F8698" s="12">
        <v>44493</v>
      </c>
      <c r="G8698" s="12" t="str">
        <f>VLOOKUP(Table3[[#This Row],[Product ID]],[1]Products!$A:$G,2,0)</f>
        <v>Product 12</v>
      </c>
      <c r="H8698" s="22">
        <v>1</v>
      </c>
      <c r="I8698" s="9">
        <f>VLOOKUP('Consolidtaed Data'!$B1286,[1]Products!$A:$G,4,0)</f>
        <v>1972</v>
      </c>
      <c r="J8698" s="9">
        <f>VLOOKUP('Consolidtaed Data'!$B1286,[1]Products!$A:$G,3,0)</f>
        <v>1321</v>
      </c>
      <c r="K8698" s="9">
        <f>'Consolidtaed Data'!$J1286*'Consolidtaed Data'!$H1286</f>
        <v>947</v>
      </c>
      <c r="L8698" s="9">
        <f>'Consolidtaed Data'!$I1286*'Consolidtaed Data'!$H1286</f>
        <v>1353</v>
      </c>
      <c r="M8698" s="9">
        <f>'Consolidtaed Data'!$L1286-'Consolidtaed Data'!$K1286</f>
        <v>1035</v>
      </c>
      <c r="N8698" s="9" t="str">
        <f>VLOOKUP('Consolidtaed Data'!$C1286,[1]Locations!$A:$O,2,0)</f>
        <v>San Francisco</v>
      </c>
      <c r="O8698" s="9" t="str">
        <f>VLOOKUP('Consolidtaed Data'!$D1286,'[1]Sales People'!$A:$B,2,0)</f>
        <v>Roger Ramos</v>
      </c>
      <c r="P8698" s="9" t="str">
        <f>VLOOKUP('Consolidtaed Data'!$E1286,[1]Customers!$A:$B,2,0)</f>
        <v>Ryan Bailey</v>
      </c>
      <c r="Q8698" s="11">
        <f>WEEKDAY('Consolidtaed Data'!$F1286)</f>
        <v>7</v>
      </c>
      <c r="R8698" s="9">
        <f>MONTH('Consolidtaed Data'!$F1286)</f>
        <v>4</v>
      </c>
      <c r="S8698" s="9" t="str">
        <f>TEXT(Table3[[#This Row],[Purchase Date]],"MMMM")</f>
        <v>October</v>
      </c>
      <c r="T8698" s="9">
        <f>YEAR('Consolidtaed Data'!$F1286)</f>
        <v>2020</v>
      </c>
    </row>
    <row r="8699" spans="1:20" x14ac:dyDescent="0.3">
      <c r="A8699" s="9" t="s">
        <v>9725</v>
      </c>
      <c r="B8699" s="9" t="s">
        <v>230</v>
      </c>
      <c r="C8699" s="9" t="s">
        <v>152</v>
      </c>
      <c r="D8699" s="9" t="s">
        <v>113</v>
      </c>
      <c r="E8699" s="9" t="s">
        <v>775</v>
      </c>
      <c r="F8699" s="12">
        <v>44493</v>
      </c>
      <c r="G8699" s="12" t="str">
        <f>VLOOKUP(Table3[[#This Row],[Product ID]],[1]Products!$A:$G,2,0)</f>
        <v>Product 31</v>
      </c>
      <c r="H8699" s="22">
        <v>3</v>
      </c>
      <c r="I8699" s="9">
        <f>VLOOKUP('Consolidtaed Data'!$B1365,[1]Products!$A:$G,4,0)</f>
        <v>826</v>
      </c>
      <c r="J8699" s="9">
        <f>VLOOKUP('Consolidtaed Data'!$B1365,[1]Products!$A:$G,3,0)</f>
        <v>562</v>
      </c>
      <c r="K8699" s="9">
        <f>'Consolidtaed Data'!$J1365*'Consolidtaed Data'!$H1365</f>
        <v>1295</v>
      </c>
      <c r="L8699" s="9">
        <f>'Consolidtaed Data'!$I1365*'Consolidtaed Data'!$H1365</f>
        <v>1639</v>
      </c>
      <c r="M8699" s="9">
        <f>'Consolidtaed Data'!$L1365-'Consolidtaed Data'!$K1365</f>
        <v>280</v>
      </c>
      <c r="N8699" s="9" t="str">
        <f>VLOOKUP('Consolidtaed Data'!$C1365,[1]Locations!$A:$O,2,0)</f>
        <v>Thousand Oaks</v>
      </c>
      <c r="O8699" s="9" t="str">
        <f>VLOOKUP('Consolidtaed Data'!$D1365,'[1]Sales People'!$A:$B,2,0)</f>
        <v>Martin Carr</v>
      </c>
      <c r="P8699" s="9" t="str">
        <f>VLOOKUP('Consolidtaed Data'!$E1365,[1]Customers!$A:$B,2,0)</f>
        <v>Antonio Cooper</v>
      </c>
      <c r="Q8699" s="11">
        <f>WEEKDAY('Consolidtaed Data'!$F1365)</f>
        <v>6</v>
      </c>
      <c r="R8699" s="9">
        <f>MONTH('Consolidtaed Data'!$F1365)</f>
        <v>4</v>
      </c>
      <c r="S8699" s="9" t="str">
        <f>TEXT(Table3[[#This Row],[Purchase Date]],"MMMM")</f>
        <v>October</v>
      </c>
      <c r="T8699" s="9">
        <f>YEAR('Consolidtaed Data'!$F1365)</f>
        <v>2020</v>
      </c>
    </row>
    <row r="8700" spans="1:20" x14ac:dyDescent="0.3">
      <c r="A8700" s="9" t="s">
        <v>9726</v>
      </c>
      <c r="B8700" s="9" t="s">
        <v>213</v>
      </c>
      <c r="C8700" s="9" t="s">
        <v>352</v>
      </c>
      <c r="D8700" s="9" t="s">
        <v>83</v>
      </c>
      <c r="E8700" s="9" t="s">
        <v>2384</v>
      </c>
      <c r="F8700" s="12">
        <v>44493</v>
      </c>
      <c r="G8700" s="12" t="str">
        <f>VLOOKUP(Table3[[#This Row],[Product ID]],[1]Products!$A:$G,2,0)</f>
        <v>Product 68</v>
      </c>
      <c r="H8700" s="22">
        <v>1</v>
      </c>
      <c r="I8700" s="9">
        <f>VLOOKUP('Consolidtaed Data'!$B1421,[1]Products!$A:$G,4,0)</f>
        <v>95</v>
      </c>
      <c r="J8700" s="9">
        <f>VLOOKUP('Consolidtaed Data'!$B1421,[1]Products!$A:$G,3,0)</f>
        <v>61</v>
      </c>
      <c r="K8700" s="9">
        <f>'Consolidtaed Data'!$J1421*'Consolidtaed Data'!$H1421</f>
        <v>450</v>
      </c>
      <c r="L8700" s="9">
        <f>'Consolidtaed Data'!$I1421*'Consolidtaed Data'!$H1421</f>
        <v>818</v>
      </c>
      <c r="M8700" s="9">
        <f>'Consolidtaed Data'!$L1421-'Consolidtaed Data'!$K1421</f>
        <v>411</v>
      </c>
      <c r="N8700" s="9" t="str">
        <f>VLOOKUP('Consolidtaed Data'!$C1421,[1]Locations!$A:$O,2,0)</f>
        <v>Simi Valley</v>
      </c>
      <c r="O8700" s="9" t="str">
        <f>VLOOKUP('Consolidtaed Data'!$D1421,'[1]Sales People'!$A:$B,2,0)</f>
        <v>John Reyes</v>
      </c>
      <c r="P8700" s="9" t="str">
        <f>VLOOKUP('Consolidtaed Data'!$E1421,[1]Customers!$A:$B,2,0)</f>
        <v>Mark Lee</v>
      </c>
      <c r="Q8700" s="11">
        <f>WEEKDAY('Consolidtaed Data'!$F1421)</f>
        <v>4</v>
      </c>
      <c r="R8700" s="9">
        <f>MONTH('Consolidtaed Data'!$F1421)</f>
        <v>4</v>
      </c>
      <c r="S8700" s="9" t="str">
        <f>TEXT(Table3[[#This Row],[Purchase Date]],"MMMM")</f>
        <v>October</v>
      </c>
      <c r="T8700" s="9">
        <f>YEAR('Consolidtaed Data'!$F1421)</f>
        <v>2020</v>
      </c>
    </row>
    <row r="8701" spans="1:20" x14ac:dyDescent="0.3">
      <c r="A8701" s="9" t="s">
        <v>9727</v>
      </c>
      <c r="B8701" s="9" t="s">
        <v>244</v>
      </c>
      <c r="C8701" s="9" t="s">
        <v>126</v>
      </c>
      <c r="D8701" s="9" t="s">
        <v>127</v>
      </c>
      <c r="E8701" s="9" t="s">
        <v>1035</v>
      </c>
      <c r="F8701" s="12">
        <v>44493</v>
      </c>
      <c r="G8701" s="12" t="str">
        <f>VLOOKUP(Table3[[#This Row],[Product ID]],[1]Products!$A:$G,2,0)</f>
        <v>Product 76</v>
      </c>
      <c r="H8701" s="22">
        <v>1</v>
      </c>
      <c r="I8701" s="9">
        <f>VLOOKUP('Consolidtaed Data'!$B1645,[1]Products!$A:$G,4,0)</f>
        <v>368</v>
      </c>
      <c r="J8701" s="9">
        <f>VLOOKUP('Consolidtaed Data'!$B1645,[1]Products!$A:$G,3,0)</f>
        <v>269</v>
      </c>
      <c r="K8701" s="9">
        <f>'Consolidtaed Data'!$J1645*'Consolidtaed Data'!$H1645</f>
        <v>682</v>
      </c>
      <c r="L8701" s="9">
        <f>'Consolidtaed Data'!$I1645*'Consolidtaed Data'!$H1645</f>
        <v>1338</v>
      </c>
      <c r="M8701" s="9">
        <f>'Consolidtaed Data'!$L1645-'Consolidtaed Data'!$K1645</f>
        <v>49</v>
      </c>
      <c r="N8701" s="9" t="str">
        <f>VLOOKUP('Consolidtaed Data'!$C1645,[1]Locations!$A:$O,2,0)</f>
        <v>Elk Grove</v>
      </c>
      <c r="O8701" s="9" t="str">
        <f>VLOOKUP('Consolidtaed Data'!$D1645,'[1]Sales People'!$A:$B,2,0)</f>
        <v>John Reyes</v>
      </c>
      <c r="P8701" s="9" t="str">
        <f>VLOOKUP('Consolidtaed Data'!$E1645,[1]Customers!$A:$B,2,0)</f>
        <v>Scott Mills</v>
      </c>
      <c r="Q8701" s="11">
        <f>WEEKDAY('Consolidtaed Data'!$F1645)</f>
        <v>5</v>
      </c>
      <c r="R8701" s="9">
        <f>MONTH('Consolidtaed Data'!$F1645)</f>
        <v>4</v>
      </c>
      <c r="S8701" s="9" t="str">
        <f>TEXT(Table3[[#This Row],[Purchase Date]],"MMMM")</f>
        <v>October</v>
      </c>
      <c r="T8701" s="9">
        <f>YEAR('Consolidtaed Data'!$F1645)</f>
        <v>2020</v>
      </c>
    </row>
    <row r="8702" spans="1:20" x14ac:dyDescent="0.3">
      <c r="A8702" s="9" t="s">
        <v>9728</v>
      </c>
      <c r="B8702" s="9" t="s">
        <v>49</v>
      </c>
      <c r="C8702" s="9" t="s">
        <v>472</v>
      </c>
      <c r="D8702" s="9" t="s">
        <v>13</v>
      </c>
      <c r="E8702" s="9" t="s">
        <v>1390</v>
      </c>
      <c r="F8702" s="12">
        <v>44493</v>
      </c>
      <c r="G8702" s="12" t="str">
        <f>VLOOKUP(Table3[[#This Row],[Product ID]],[1]Products!$A:$G,2,0)</f>
        <v>Product 30</v>
      </c>
      <c r="H8702" s="22">
        <v>2</v>
      </c>
      <c r="I8702" s="9">
        <f>VLOOKUP('Consolidtaed Data'!$B2370,[1]Products!$A:$G,4,0)</f>
        <v>799</v>
      </c>
      <c r="J8702" s="9">
        <f>VLOOKUP('Consolidtaed Data'!$B2370,[1]Products!$A:$G,3,0)</f>
        <v>455</v>
      </c>
      <c r="K8702" s="9">
        <f>'Consolidtaed Data'!$J2370*'Consolidtaed Data'!$H2370</f>
        <v>1473</v>
      </c>
      <c r="L8702" s="9">
        <f>'Consolidtaed Data'!$I2370*'Consolidtaed Data'!$H2370</f>
        <v>2497</v>
      </c>
      <c r="M8702" s="9">
        <f>'Consolidtaed Data'!$L2370-'Consolidtaed Data'!$K2370</f>
        <v>2565</v>
      </c>
      <c r="N8702" s="9" t="str">
        <f>VLOOKUP('Consolidtaed Data'!$C2370,[1]Locations!$A:$O,2,0)</f>
        <v>Thousand Oaks</v>
      </c>
      <c r="O8702" s="9" t="str">
        <f>VLOOKUP('Consolidtaed Data'!$D2370,'[1]Sales People'!$A:$B,2,0)</f>
        <v>Ryan Butler</v>
      </c>
      <c r="P8702" s="9" t="str">
        <f>VLOOKUP('Consolidtaed Data'!$E2370,[1]Customers!$A:$B,2,0)</f>
        <v>Joseph Warren</v>
      </c>
      <c r="Q8702" s="11">
        <f>WEEKDAY('Consolidtaed Data'!$F2370)</f>
        <v>1</v>
      </c>
      <c r="R8702" s="9">
        <f>MONTH('Consolidtaed Data'!$F2370)</f>
        <v>6</v>
      </c>
      <c r="S8702" s="9" t="str">
        <f>TEXT(Table3[[#This Row],[Purchase Date]],"MMMM")</f>
        <v>October</v>
      </c>
      <c r="T8702" s="9">
        <f>YEAR('Consolidtaed Data'!$F2370)</f>
        <v>2020</v>
      </c>
    </row>
    <row r="8703" spans="1:20" x14ac:dyDescent="0.3">
      <c r="A8703" s="9" t="s">
        <v>9729</v>
      </c>
      <c r="B8703" s="9" t="s">
        <v>33</v>
      </c>
      <c r="C8703" s="9" t="s">
        <v>325</v>
      </c>
      <c r="D8703" s="9" t="s">
        <v>206</v>
      </c>
      <c r="E8703" s="9" t="s">
        <v>27</v>
      </c>
      <c r="F8703" s="12">
        <v>44493</v>
      </c>
      <c r="G8703" s="12" t="str">
        <f>VLOOKUP(Table3[[#This Row],[Product ID]],[1]Products!$A:$G,2,0)</f>
        <v>Product 29</v>
      </c>
      <c r="H8703" s="22">
        <v>3</v>
      </c>
      <c r="I8703" s="9">
        <f>VLOOKUP('Consolidtaed Data'!$B2568,[1]Products!$A:$G,4,0)</f>
        <v>880</v>
      </c>
      <c r="J8703" s="9">
        <f>VLOOKUP('Consolidtaed Data'!$B2568,[1]Products!$A:$G,3,0)</f>
        <v>634</v>
      </c>
      <c r="K8703" s="9">
        <f>'Consolidtaed Data'!$J2568*'Consolidtaed Data'!$H2568</f>
        <v>2798</v>
      </c>
      <c r="L8703" s="9">
        <f>'Consolidtaed Data'!$I2568*'Consolidtaed Data'!$H2568</f>
        <v>4588</v>
      </c>
      <c r="M8703" s="9">
        <f>'Consolidtaed Data'!$L2568-'Consolidtaed Data'!$K2568</f>
        <v>1964</v>
      </c>
      <c r="N8703" s="9" t="str">
        <f>VLOOKUP('Consolidtaed Data'!$C2568,[1]Locations!$A:$O,2,0)</f>
        <v>West Covina</v>
      </c>
      <c r="O8703" s="9" t="str">
        <f>VLOOKUP('Consolidtaed Data'!$D2568,'[1]Sales People'!$A:$B,2,0)</f>
        <v>Ronald Reed</v>
      </c>
      <c r="P8703" s="9" t="str">
        <f>VLOOKUP('Consolidtaed Data'!$E2568,[1]Customers!$A:$B,2,0)</f>
        <v>Carl Collins</v>
      </c>
      <c r="Q8703" s="11">
        <f>WEEKDAY('Consolidtaed Data'!$F2568)</f>
        <v>2</v>
      </c>
      <c r="R8703" s="9">
        <f>MONTH('Consolidtaed Data'!$F2568)</f>
        <v>7</v>
      </c>
      <c r="S8703" s="9" t="str">
        <f>TEXT(Table3[[#This Row],[Purchase Date]],"MMMM")</f>
        <v>October</v>
      </c>
      <c r="T8703" s="9">
        <f>YEAR('Consolidtaed Data'!$F2568)</f>
        <v>2020</v>
      </c>
    </row>
    <row r="8704" spans="1:20" x14ac:dyDescent="0.3">
      <c r="A8704" s="9" t="s">
        <v>9730</v>
      </c>
      <c r="B8704" s="9" t="s">
        <v>168</v>
      </c>
      <c r="C8704" s="9" t="s">
        <v>157</v>
      </c>
      <c r="D8704" s="9" t="s">
        <v>46</v>
      </c>
      <c r="E8704" s="9" t="s">
        <v>906</v>
      </c>
      <c r="F8704" s="12">
        <v>44493</v>
      </c>
      <c r="G8704" s="12" t="str">
        <f>VLOOKUP(Table3[[#This Row],[Product ID]],[1]Products!$A:$G,2,0)</f>
        <v>Product 26</v>
      </c>
      <c r="H8704" s="22">
        <v>2</v>
      </c>
      <c r="I8704" s="9">
        <f>VLOOKUP('Consolidtaed Data'!$B2772,[1]Products!$A:$G,4,0)</f>
        <v>127</v>
      </c>
      <c r="J8704" s="9">
        <f>VLOOKUP('Consolidtaed Data'!$B2772,[1]Products!$A:$G,3,0)</f>
        <v>79</v>
      </c>
      <c r="K8704" s="9">
        <f>'Consolidtaed Data'!$J2772*'Consolidtaed Data'!$H2772</f>
        <v>455</v>
      </c>
      <c r="L8704" s="9">
        <f>'Consolidtaed Data'!$I2772*'Consolidtaed Data'!$H2772</f>
        <v>799</v>
      </c>
      <c r="M8704" s="9">
        <f>'Consolidtaed Data'!$L2772-'Consolidtaed Data'!$K2772</f>
        <v>651</v>
      </c>
      <c r="N8704" s="9" t="str">
        <f>VLOOKUP('Consolidtaed Data'!$C2772,[1]Locations!$A:$O,2,0)</f>
        <v>San Francisco</v>
      </c>
      <c r="O8704" s="9" t="str">
        <f>VLOOKUP('Consolidtaed Data'!$D2772,'[1]Sales People'!$A:$B,2,0)</f>
        <v>Carl Hall</v>
      </c>
      <c r="P8704" s="9" t="str">
        <f>VLOOKUP('Consolidtaed Data'!$E2772,[1]Customers!$A:$B,2,0)</f>
        <v>Steve Barnes</v>
      </c>
      <c r="Q8704" s="11">
        <f>WEEKDAY('Consolidtaed Data'!$F2772)</f>
        <v>4</v>
      </c>
      <c r="R8704" s="9">
        <f>MONTH('Consolidtaed Data'!$F2772)</f>
        <v>7</v>
      </c>
      <c r="S8704" s="9" t="str">
        <f>TEXT(Table3[[#This Row],[Purchase Date]],"MMMM")</f>
        <v>October</v>
      </c>
      <c r="T8704" s="9">
        <f>YEAR('Consolidtaed Data'!$F2772)</f>
        <v>2020</v>
      </c>
    </row>
    <row r="8705" spans="1:20" x14ac:dyDescent="0.3">
      <c r="A8705" s="9" t="s">
        <v>9731</v>
      </c>
      <c r="B8705" s="9" t="s">
        <v>204</v>
      </c>
      <c r="C8705" s="9" t="s">
        <v>412</v>
      </c>
      <c r="D8705" s="9" t="s">
        <v>43</v>
      </c>
      <c r="E8705" s="9" t="s">
        <v>837</v>
      </c>
      <c r="F8705" s="12">
        <v>44493</v>
      </c>
      <c r="G8705" s="12" t="str">
        <f>VLOOKUP(Table3[[#This Row],[Product ID]],[1]Products!$A:$G,2,0)</f>
        <v>Product 101</v>
      </c>
      <c r="H8705" s="22">
        <v>4</v>
      </c>
      <c r="I8705" s="9">
        <f>VLOOKUP('Consolidtaed Data'!$B2955,[1]Products!$A:$G,4,0)</f>
        <v>530</v>
      </c>
      <c r="J8705" s="9">
        <f>VLOOKUP('Consolidtaed Data'!$B2955,[1]Products!$A:$G,3,0)</f>
        <v>424</v>
      </c>
      <c r="K8705" s="9">
        <f>'Consolidtaed Data'!$J2955*'Consolidtaed Data'!$H2955</f>
        <v>3162</v>
      </c>
      <c r="L8705" s="9">
        <f>'Consolidtaed Data'!$I2955*'Consolidtaed Data'!$H2955</f>
        <v>4215</v>
      </c>
      <c r="M8705" s="9">
        <f>'Consolidtaed Data'!$L2955-'Consolidtaed Data'!$K2955</f>
        <v>662</v>
      </c>
      <c r="N8705" s="9" t="str">
        <f>VLOOKUP('Consolidtaed Data'!$C2955,[1]Locations!$A:$O,2,0)</f>
        <v>Irvine</v>
      </c>
      <c r="O8705" s="9" t="str">
        <f>VLOOKUP('Consolidtaed Data'!$D2955,'[1]Sales People'!$A:$B,2,0)</f>
        <v>Henry Nelson</v>
      </c>
      <c r="P8705" s="9" t="str">
        <f>VLOOKUP('Consolidtaed Data'!$E2955,[1]Customers!$A:$B,2,0)</f>
        <v>Keith Campbell</v>
      </c>
      <c r="Q8705" s="11">
        <f>WEEKDAY('Consolidtaed Data'!$F2955)</f>
        <v>3</v>
      </c>
      <c r="R8705" s="9">
        <f>MONTH('Consolidtaed Data'!$F2955)</f>
        <v>8</v>
      </c>
      <c r="S8705" s="9" t="str">
        <f>TEXT(Table3[[#This Row],[Purchase Date]],"MMMM")</f>
        <v>October</v>
      </c>
      <c r="T8705" s="9">
        <f>YEAR('Consolidtaed Data'!$F2955)</f>
        <v>2020</v>
      </c>
    </row>
    <row r="8706" spans="1:20" x14ac:dyDescent="0.3">
      <c r="A8706" s="9" t="s">
        <v>9732</v>
      </c>
      <c r="B8706" s="9" t="s">
        <v>477</v>
      </c>
      <c r="C8706" s="9" t="s">
        <v>226</v>
      </c>
      <c r="D8706" s="9" t="s">
        <v>73</v>
      </c>
      <c r="E8706" s="9" t="s">
        <v>1382</v>
      </c>
      <c r="F8706" s="12">
        <v>44493</v>
      </c>
      <c r="G8706" s="12" t="str">
        <f>VLOOKUP(Table3[[#This Row],[Product ID]],[1]Products!$A:$G,2,0)</f>
        <v>Product 46</v>
      </c>
      <c r="H8706" s="22">
        <v>1</v>
      </c>
      <c r="I8706" s="9">
        <f>VLOOKUP('Consolidtaed Data'!$B3493,[1]Products!$A:$G,4,0)</f>
        <v>880</v>
      </c>
      <c r="J8706" s="9">
        <f>VLOOKUP('Consolidtaed Data'!$B3493,[1]Products!$A:$G,3,0)</f>
        <v>634</v>
      </c>
      <c r="K8706" s="9">
        <f>'Consolidtaed Data'!$J3493*'Consolidtaed Data'!$H3493</f>
        <v>5895</v>
      </c>
      <c r="L8706" s="9">
        <f>'Consolidtaed Data'!$I3493*'Consolidtaed Data'!$H3493</f>
        <v>7188</v>
      </c>
      <c r="M8706" s="9">
        <f>'Consolidtaed Data'!$L3493-'Consolidtaed Data'!$K3493</f>
        <v>618</v>
      </c>
      <c r="N8706" s="9" t="str">
        <f>VLOOKUP('Consolidtaed Data'!$C3493,[1]Locations!$A:$O,2,0)</f>
        <v>Rialto</v>
      </c>
      <c r="O8706" s="9" t="str">
        <f>VLOOKUP('Consolidtaed Data'!$D3493,'[1]Sales People'!$A:$B,2,0)</f>
        <v>Howard Sims</v>
      </c>
      <c r="P8706" s="9" t="str">
        <f>VLOOKUP('Consolidtaed Data'!$E3493,[1]Customers!$A:$B,2,0)</f>
        <v>Victor Gutierrez</v>
      </c>
      <c r="Q8706" s="11">
        <f>WEEKDAY('Consolidtaed Data'!$F3493)</f>
        <v>7</v>
      </c>
      <c r="R8706" s="9">
        <f>MONTH('Consolidtaed Data'!$F3493)</f>
        <v>9</v>
      </c>
      <c r="S8706" s="9" t="str">
        <f>TEXT(Table3[[#This Row],[Purchase Date]],"MMMM")</f>
        <v>October</v>
      </c>
      <c r="T8706" s="9">
        <f>YEAR('Consolidtaed Data'!$F3493)</f>
        <v>2020</v>
      </c>
    </row>
    <row r="8707" spans="1:20" x14ac:dyDescent="0.3">
      <c r="A8707" s="9" t="s">
        <v>9733</v>
      </c>
      <c r="B8707" s="9" t="s">
        <v>148</v>
      </c>
      <c r="C8707" s="9" t="s">
        <v>192</v>
      </c>
      <c r="D8707" s="9" t="s">
        <v>149</v>
      </c>
      <c r="E8707" s="9" t="s">
        <v>833</v>
      </c>
      <c r="F8707" s="12">
        <v>44494</v>
      </c>
      <c r="G8707" s="12" t="str">
        <f>VLOOKUP(Table3[[#This Row],[Product ID]],[1]Products!$A:$G,2,0)</f>
        <v>Product 16</v>
      </c>
      <c r="H8707" s="22">
        <v>2</v>
      </c>
      <c r="I8707" s="9">
        <f>VLOOKUP('Consolidtaed Data'!$B575,[1]Products!$A:$G,4,0)</f>
        <v>2464</v>
      </c>
      <c r="J8707" s="9">
        <f>VLOOKUP('Consolidtaed Data'!$B575,[1]Products!$A:$G,3,0)</f>
        <v>1774</v>
      </c>
      <c r="K8707" s="9">
        <f>'Consolidtaed Data'!$J575*'Consolidtaed Data'!$H575</f>
        <v>1473</v>
      </c>
      <c r="L8707" s="9">
        <f>'Consolidtaed Data'!$I575*'Consolidtaed Data'!$H575</f>
        <v>2497</v>
      </c>
      <c r="M8707" s="9">
        <f>'Consolidtaed Data'!$L575-'Consolidtaed Data'!$K575</f>
        <v>290</v>
      </c>
      <c r="N8707" s="9" t="str">
        <f>VLOOKUP('Consolidtaed Data'!$C575,[1]Locations!$A:$O,2,0)</f>
        <v>Carlsbad</v>
      </c>
      <c r="O8707" s="9" t="str">
        <f>VLOOKUP('Consolidtaed Data'!$D575,'[1]Sales People'!$A:$B,2,0)</f>
        <v>Eugene Holmes</v>
      </c>
      <c r="P8707" s="9" t="str">
        <f>VLOOKUP('Consolidtaed Data'!$E575,[1]Customers!$A:$B,2,0)</f>
        <v>Ernest Rivera</v>
      </c>
      <c r="Q8707" s="11">
        <f>WEEKDAY('Consolidtaed Data'!$F575)</f>
        <v>2</v>
      </c>
      <c r="R8707" s="9">
        <f>MONTH('Consolidtaed Data'!$F575)</f>
        <v>2</v>
      </c>
      <c r="S8707" s="9" t="str">
        <f>TEXT(Table3[[#This Row],[Purchase Date]],"MMMM")</f>
        <v>October</v>
      </c>
      <c r="T8707" s="9">
        <f>YEAR('Consolidtaed Data'!$F575)</f>
        <v>2020</v>
      </c>
    </row>
    <row r="8708" spans="1:20" x14ac:dyDescent="0.3">
      <c r="A8708" s="9" t="s">
        <v>9734</v>
      </c>
      <c r="B8708" s="9" t="s">
        <v>156</v>
      </c>
      <c r="C8708" s="9" t="s">
        <v>357</v>
      </c>
      <c r="D8708" s="9" t="s">
        <v>87</v>
      </c>
      <c r="E8708" s="9" t="s">
        <v>1612</v>
      </c>
      <c r="F8708" s="12">
        <v>44494</v>
      </c>
      <c r="G8708" s="12" t="str">
        <f>VLOOKUP(Table3[[#This Row],[Product ID]],[1]Products!$A:$G,2,0)</f>
        <v>Product 21</v>
      </c>
      <c r="H8708" s="22">
        <v>1</v>
      </c>
      <c r="I8708" s="9">
        <f>VLOOKUP('Consolidtaed Data'!$B779,[1]Products!$A:$G,4,0)</f>
        <v>1178</v>
      </c>
      <c r="J8708" s="9">
        <f>VLOOKUP('Consolidtaed Data'!$B779,[1]Products!$A:$G,3,0)</f>
        <v>683</v>
      </c>
      <c r="K8708" s="9">
        <f>'Consolidtaed Data'!$J779*'Consolidtaed Data'!$H779</f>
        <v>1321</v>
      </c>
      <c r="L8708" s="9">
        <f>'Consolidtaed Data'!$I779*'Consolidtaed Data'!$H779</f>
        <v>1972</v>
      </c>
      <c r="M8708" s="9">
        <f>'Consolidtaed Data'!$L779-'Consolidtaed Data'!$K779</f>
        <v>345</v>
      </c>
      <c r="N8708" s="9" t="str">
        <f>VLOOKUP('Consolidtaed Data'!$C779,[1]Locations!$A:$O,2,0)</f>
        <v>Moreno Valley</v>
      </c>
      <c r="O8708" s="9" t="str">
        <f>VLOOKUP('Consolidtaed Data'!$D779,'[1]Sales People'!$A:$B,2,0)</f>
        <v>Justin Lynch</v>
      </c>
      <c r="P8708" s="9" t="str">
        <f>VLOOKUP('Consolidtaed Data'!$E779,[1]Customers!$A:$B,2,0)</f>
        <v>Jeffrey Carpenter</v>
      </c>
      <c r="Q8708" s="11">
        <f>WEEKDAY('Consolidtaed Data'!$F779)</f>
        <v>1</v>
      </c>
      <c r="R8708" s="9">
        <f>MONTH('Consolidtaed Data'!$F779)</f>
        <v>2</v>
      </c>
      <c r="S8708" s="9" t="str">
        <f>TEXT(Table3[[#This Row],[Purchase Date]],"MMMM")</f>
        <v>October</v>
      </c>
      <c r="T8708" s="9">
        <f>YEAR('Consolidtaed Data'!$F779)</f>
        <v>2020</v>
      </c>
    </row>
    <row r="8709" spans="1:20" x14ac:dyDescent="0.3">
      <c r="A8709" s="9" t="s">
        <v>9735</v>
      </c>
      <c r="B8709" s="9" t="s">
        <v>240</v>
      </c>
      <c r="C8709" s="9" t="s">
        <v>108</v>
      </c>
      <c r="D8709" s="9" t="s">
        <v>13</v>
      </c>
      <c r="E8709" s="9" t="s">
        <v>135</v>
      </c>
      <c r="F8709" s="12">
        <v>44494</v>
      </c>
      <c r="G8709" s="12" t="str">
        <f>VLOOKUP(Table3[[#This Row],[Product ID]],[1]Products!$A:$G,2,0)</f>
        <v>Product 70</v>
      </c>
      <c r="H8709" s="22">
        <v>2</v>
      </c>
      <c r="I8709" s="9">
        <f>VLOOKUP('Consolidtaed Data'!$B1059,[1]Products!$A:$G,4,0)</f>
        <v>947</v>
      </c>
      <c r="J8709" s="9">
        <f>VLOOKUP('Consolidtaed Data'!$B1059,[1]Products!$A:$G,3,0)</f>
        <v>786</v>
      </c>
      <c r="K8709" s="9">
        <f>'Consolidtaed Data'!$J1059*'Consolidtaed Data'!$H1059</f>
        <v>1473</v>
      </c>
      <c r="L8709" s="9">
        <f>'Consolidtaed Data'!$I1059*'Consolidtaed Data'!$H1059</f>
        <v>2497</v>
      </c>
      <c r="M8709" s="9">
        <f>'Consolidtaed Data'!$L1059-'Consolidtaed Data'!$K1059</f>
        <v>644</v>
      </c>
      <c r="N8709" s="9" t="str">
        <f>VLOOKUP('Consolidtaed Data'!$C1059,[1]Locations!$A:$O,2,0)</f>
        <v>Elk Grove</v>
      </c>
      <c r="O8709" s="9" t="str">
        <f>VLOOKUP('Consolidtaed Data'!$D1059,'[1]Sales People'!$A:$B,2,0)</f>
        <v>Howard Gardner</v>
      </c>
      <c r="P8709" s="9" t="str">
        <f>VLOOKUP('Consolidtaed Data'!$E1059,[1]Customers!$A:$B,2,0)</f>
        <v>Bruce Bowman</v>
      </c>
      <c r="Q8709" s="11">
        <f>WEEKDAY('Consolidtaed Data'!$F1059)</f>
        <v>2</v>
      </c>
      <c r="R8709" s="9">
        <f>MONTH('Consolidtaed Data'!$F1059)</f>
        <v>3</v>
      </c>
      <c r="S8709" s="9" t="str">
        <f>TEXT(Table3[[#This Row],[Purchase Date]],"MMMM")</f>
        <v>October</v>
      </c>
      <c r="T8709" s="9">
        <f>YEAR('Consolidtaed Data'!$F1059)</f>
        <v>2020</v>
      </c>
    </row>
    <row r="8710" spans="1:20" x14ac:dyDescent="0.3">
      <c r="A8710" s="9" t="s">
        <v>9736</v>
      </c>
      <c r="B8710" s="9" t="s">
        <v>49</v>
      </c>
      <c r="C8710" s="9" t="s">
        <v>157</v>
      </c>
      <c r="D8710" s="9" t="s">
        <v>374</v>
      </c>
      <c r="E8710" s="9" t="s">
        <v>491</v>
      </c>
      <c r="F8710" s="12">
        <v>44494</v>
      </c>
      <c r="G8710" s="12" t="str">
        <f>VLOOKUP(Table3[[#This Row],[Product ID]],[1]Products!$A:$G,2,0)</f>
        <v>Product 30</v>
      </c>
      <c r="H8710" s="22">
        <v>1</v>
      </c>
      <c r="I8710" s="9">
        <f>VLOOKUP('Consolidtaed Data'!$B1324,[1]Products!$A:$G,4,0)</f>
        <v>217</v>
      </c>
      <c r="J8710" s="9">
        <f>VLOOKUP('Consolidtaed Data'!$B1324,[1]Products!$A:$G,3,0)</f>
        <v>171</v>
      </c>
      <c r="K8710" s="9">
        <f>'Consolidtaed Data'!$J1324*'Consolidtaed Data'!$H1324</f>
        <v>1363</v>
      </c>
      <c r="L8710" s="9">
        <f>'Consolidtaed Data'!$I1324*'Consolidtaed Data'!$H1324</f>
        <v>1725</v>
      </c>
      <c r="M8710" s="9">
        <f>'Consolidtaed Data'!$L1324-'Consolidtaed Data'!$K1324</f>
        <v>128</v>
      </c>
      <c r="N8710" s="9" t="str">
        <f>VLOOKUP('Consolidtaed Data'!$C1324,[1]Locations!$A:$O,2,0)</f>
        <v>Norwalk</v>
      </c>
      <c r="O8710" s="9" t="str">
        <f>VLOOKUP('Consolidtaed Data'!$D1324,'[1]Sales People'!$A:$B,2,0)</f>
        <v>Jerry Perry</v>
      </c>
      <c r="P8710" s="9" t="str">
        <f>VLOOKUP('Consolidtaed Data'!$E1324,[1]Customers!$A:$B,2,0)</f>
        <v>Earl Ortiz</v>
      </c>
      <c r="Q8710" s="11">
        <f>WEEKDAY('Consolidtaed Data'!$F1324)</f>
        <v>3</v>
      </c>
      <c r="R8710" s="9">
        <f>MONTH('Consolidtaed Data'!$F1324)</f>
        <v>4</v>
      </c>
      <c r="S8710" s="9" t="str">
        <f>TEXT(Table3[[#This Row],[Purchase Date]],"MMMM")</f>
        <v>October</v>
      </c>
      <c r="T8710" s="9">
        <f>YEAR('Consolidtaed Data'!$F1324)</f>
        <v>2020</v>
      </c>
    </row>
    <row r="8711" spans="1:20" x14ac:dyDescent="0.3">
      <c r="A8711" s="9" t="s">
        <v>9737</v>
      </c>
      <c r="B8711" s="9" t="s">
        <v>572</v>
      </c>
      <c r="C8711" s="9" t="s">
        <v>245</v>
      </c>
      <c r="D8711" s="9" t="s">
        <v>68</v>
      </c>
      <c r="E8711" s="9" t="s">
        <v>92</v>
      </c>
      <c r="F8711" s="12">
        <v>44494</v>
      </c>
      <c r="G8711" s="12" t="str">
        <f>VLOOKUP(Table3[[#This Row],[Product ID]],[1]Products!$A:$G,2,0)</f>
        <v>Product 22</v>
      </c>
      <c r="H8711" s="22">
        <v>4</v>
      </c>
      <c r="I8711" s="9">
        <f>VLOOKUP('Consolidtaed Data'!$B1508,[1]Products!$A:$G,4,0)</f>
        <v>596</v>
      </c>
      <c r="J8711" s="9">
        <f>VLOOKUP('Consolidtaed Data'!$B1508,[1]Products!$A:$G,3,0)</f>
        <v>358</v>
      </c>
      <c r="K8711" s="9">
        <f>'Consolidtaed Data'!$J1508*'Consolidtaed Data'!$H1508</f>
        <v>84</v>
      </c>
      <c r="L8711" s="9">
        <f>'Consolidtaed Data'!$I1508*'Consolidtaed Data'!$H1508</f>
        <v>123</v>
      </c>
      <c r="M8711" s="9">
        <f>'Consolidtaed Data'!$L1508-'Consolidtaed Data'!$K1508</f>
        <v>206</v>
      </c>
      <c r="N8711" s="9" t="str">
        <f>VLOOKUP('Consolidtaed Data'!$C1508,[1]Locations!$A:$O,2,0)</f>
        <v>Pomona</v>
      </c>
      <c r="O8711" s="9" t="str">
        <f>VLOOKUP('Consolidtaed Data'!$D1508,'[1]Sales People'!$A:$B,2,0)</f>
        <v>Kenneth Bradley</v>
      </c>
      <c r="P8711" s="9" t="str">
        <f>VLOOKUP('Consolidtaed Data'!$E1508,[1]Customers!$A:$B,2,0)</f>
        <v>Jesse Wells</v>
      </c>
      <c r="Q8711" s="11">
        <f>WEEKDAY('Consolidtaed Data'!$F1508)</f>
        <v>3</v>
      </c>
      <c r="R8711" s="9">
        <f>MONTH('Consolidtaed Data'!$F1508)</f>
        <v>4</v>
      </c>
      <c r="S8711" s="9" t="str">
        <f>TEXT(Table3[[#This Row],[Purchase Date]],"MMMM")</f>
        <v>October</v>
      </c>
      <c r="T8711" s="9">
        <f>YEAR('Consolidtaed Data'!$F1508)</f>
        <v>2020</v>
      </c>
    </row>
    <row r="8712" spans="1:20" x14ac:dyDescent="0.3">
      <c r="A8712" s="9" t="s">
        <v>9738</v>
      </c>
      <c r="B8712" s="9" t="s">
        <v>15</v>
      </c>
      <c r="C8712" s="9" t="s">
        <v>122</v>
      </c>
      <c r="D8712" s="9" t="s">
        <v>161</v>
      </c>
      <c r="E8712" s="9" t="s">
        <v>440</v>
      </c>
      <c r="F8712" s="12">
        <v>44494</v>
      </c>
      <c r="G8712" s="12" t="str">
        <f>VLOOKUP(Table3[[#This Row],[Product ID]],[1]Products!$A:$G,2,0)</f>
        <v>Product 38</v>
      </c>
      <c r="H8712" s="22">
        <v>2</v>
      </c>
      <c r="I8712" s="9">
        <f>VLOOKUP('Consolidtaed Data'!$B1897,[1]Products!$A:$G,4,0)</f>
        <v>1783</v>
      </c>
      <c r="J8712" s="9">
        <f>VLOOKUP('Consolidtaed Data'!$B1897,[1]Products!$A:$G,3,0)</f>
        <v>1230</v>
      </c>
      <c r="K8712" s="9">
        <f>'Consolidtaed Data'!$J1897*'Consolidtaed Data'!$H1897</f>
        <v>3144</v>
      </c>
      <c r="L8712" s="9">
        <f>'Consolidtaed Data'!$I1897*'Consolidtaed Data'!$H1897</f>
        <v>3788</v>
      </c>
      <c r="M8712" s="9">
        <f>'Consolidtaed Data'!$L1897-'Consolidtaed Data'!$K1897</f>
        <v>123</v>
      </c>
      <c r="N8712" s="9" t="str">
        <f>VLOOKUP('Consolidtaed Data'!$C1897,[1]Locations!$A:$O,2,0)</f>
        <v>West Covina</v>
      </c>
      <c r="O8712" s="9" t="str">
        <f>VLOOKUP('Consolidtaed Data'!$D1897,'[1]Sales People'!$A:$B,2,0)</f>
        <v>Ryan Welch</v>
      </c>
      <c r="P8712" s="9" t="str">
        <f>VLOOKUP('Consolidtaed Data'!$E1897,[1]Customers!$A:$B,2,0)</f>
        <v>Gerald Henry</v>
      </c>
      <c r="Q8712" s="11">
        <f>WEEKDAY('Consolidtaed Data'!$F1897)</f>
        <v>2</v>
      </c>
      <c r="R8712" s="9">
        <f>MONTH('Consolidtaed Data'!$F1897)</f>
        <v>5</v>
      </c>
      <c r="S8712" s="9" t="str">
        <f>TEXT(Table3[[#This Row],[Purchase Date]],"MMMM")</f>
        <v>October</v>
      </c>
      <c r="T8712" s="9">
        <f>YEAR('Consolidtaed Data'!$F1897)</f>
        <v>2020</v>
      </c>
    </row>
    <row r="8713" spans="1:20" x14ac:dyDescent="0.3">
      <c r="A8713" s="9" t="s">
        <v>9739</v>
      </c>
      <c r="B8713" s="9" t="s">
        <v>490</v>
      </c>
      <c r="C8713" s="9" t="s">
        <v>226</v>
      </c>
      <c r="D8713" s="9" t="s">
        <v>220</v>
      </c>
      <c r="E8713" s="9" t="s">
        <v>389</v>
      </c>
      <c r="F8713" s="12">
        <v>44494</v>
      </c>
      <c r="G8713" s="12" t="str">
        <f>VLOOKUP(Table3[[#This Row],[Product ID]],[1]Products!$A:$G,2,0)</f>
        <v>Product 79</v>
      </c>
      <c r="H8713" s="22">
        <v>1</v>
      </c>
      <c r="I8713" s="9">
        <f>VLOOKUP('Consolidtaed Data'!$B2460,[1]Products!$A:$G,4,0)</f>
        <v>1887</v>
      </c>
      <c r="J8713" s="9">
        <f>VLOOKUP('Consolidtaed Data'!$B2460,[1]Products!$A:$G,3,0)</f>
        <v>1378</v>
      </c>
      <c r="K8713" s="9">
        <f>'Consolidtaed Data'!$J2460*'Consolidtaed Data'!$H2460</f>
        <v>1227</v>
      </c>
      <c r="L8713" s="9">
        <f>'Consolidtaed Data'!$I2460*'Consolidtaed Data'!$H2460</f>
        <v>2451</v>
      </c>
      <c r="M8713" s="9">
        <f>'Consolidtaed Data'!$L2460-'Consolidtaed Data'!$K2460</f>
        <v>1695</v>
      </c>
      <c r="N8713" s="9" t="str">
        <f>VLOOKUP('Consolidtaed Data'!$C2460,[1]Locations!$A:$O,2,0)</f>
        <v>Oceanside</v>
      </c>
      <c r="O8713" s="9" t="str">
        <f>VLOOKUP('Consolidtaed Data'!$D2460,'[1]Sales People'!$A:$B,2,0)</f>
        <v>Kenneth Bradley</v>
      </c>
      <c r="P8713" s="9" t="str">
        <f>VLOOKUP('Consolidtaed Data'!$E2460,[1]Customers!$A:$B,2,0)</f>
        <v>Antonio Morris</v>
      </c>
      <c r="Q8713" s="11">
        <f>WEEKDAY('Consolidtaed Data'!$F2460)</f>
        <v>7</v>
      </c>
      <c r="R8713" s="9">
        <f>MONTH('Consolidtaed Data'!$F2460)</f>
        <v>6</v>
      </c>
      <c r="S8713" s="9" t="str">
        <f>TEXT(Table3[[#This Row],[Purchase Date]],"MMMM")</f>
        <v>October</v>
      </c>
      <c r="T8713" s="9">
        <f>YEAR('Consolidtaed Data'!$F2460)</f>
        <v>2020</v>
      </c>
    </row>
    <row r="8714" spans="1:20" x14ac:dyDescent="0.3">
      <c r="A8714" s="9" t="s">
        <v>9740</v>
      </c>
      <c r="B8714" s="9" t="s">
        <v>216</v>
      </c>
      <c r="C8714" s="9" t="s">
        <v>39</v>
      </c>
      <c r="D8714" s="9" t="s">
        <v>17</v>
      </c>
      <c r="E8714" s="9" t="s">
        <v>915</v>
      </c>
      <c r="F8714" s="12">
        <v>44494</v>
      </c>
      <c r="G8714" s="12" t="str">
        <f>VLOOKUP(Table3[[#This Row],[Product ID]],[1]Products!$A:$G,2,0)</f>
        <v>Product 73</v>
      </c>
      <c r="H8714" s="22">
        <v>2</v>
      </c>
      <c r="I8714" s="9">
        <f>VLOOKUP('Consolidtaed Data'!$B2552,[1]Products!$A:$G,4,0)</f>
        <v>1889</v>
      </c>
      <c r="J8714" s="9">
        <f>VLOOKUP('Consolidtaed Data'!$B2552,[1]Products!$A:$G,3,0)</f>
        <v>945</v>
      </c>
      <c r="K8714" s="9">
        <f>'Consolidtaed Data'!$J2552*'Consolidtaed Data'!$H2552</f>
        <v>294</v>
      </c>
      <c r="L8714" s="9">
        <f>'Consolidtaed Data'!$I2552*'Consolidtaed Data'!$H2552</f>
        <v>368</v>
      </c>
      <c r="M8714" s="9">
        <f>'Consolidtaed Data'!$L2552-'Consolidtaed Data'!$K2552</f>
        <v>855</v>
      </c>
      <c r="N8714" s="9" t="str">
        <f>VLOOKUP('Consolidtaed Data'!$C2552,[1]Locations!$A:$O,2,0)</f>
        <v>Irvine</v>
      </c>
      <c r="O8714" s="9" t="str">
        <f>VLOOKUP('Consolidtaed Data'!$D2552,'[1]Sales People'!$A:$B,2,0)</f>
        <v>Walter Cook</v>
      </c>
      <c r="P8714" s="9" t="str">
        <f>VLOOKUP('Consolidtaed Data'!$E2552,[1]Customers!$A:$B,2,0)</f>
        <v>Carl Collins</v>
      </c>
      <c r="Q8714" s="11">
        <f>WEEKDAY('Consolidtaed Data'!$F2552)</f>
        <v>7</v>
      </c>
      <c r="R8714" s="9">
        <f>MONTH('Consolidtaed Data'!$F2552)</f>
        <v>7</v>
      </c>
      <c r="S8714" s="9" t="str">
        <f>TEXT(Table3[[#This Row],[Purchase Date]],"MMMM")</f>
        <v>October</v>
      </c>
      <c r="T8714" s="9">
        <f>YEAR('Consolidtaed Data'!$F2552)</f>
        <v>2020</v>
      </c>
    </row>
    <row r="8715" spans="1:20" x14ac:dyDescent="0.3">
      <c r="A8715" s="9" t="s">
        <v>9741</v>
      </c>
      <c r="B8715" s="9" t="s">
        <v>24</v>
      </c>
      <c r="C8715" s="9" t="s">
        <v>130</v>
      </c>
      <c r="D8715" s="9" t="s">
        <v>281</v>
      </c>
      <c r="E8715" s="9" t="s">
        <v>868</v>
      </c>
      <c r="F8715" s="12">
        <v>44494</v>
      </c>
      <c r="G8715" s="12" t="str">
        <f>VLOOKUP(Table3[[#This Row],[Product ID]],[1]Products!$A:$G,2,0)</f>
        <v>Product 6</v>
      </c>
      <c r="H8715" s="22">
        <v>1</v>
      </c>
      <c r="I8715" s="9">
        <f>VLOOKUP('Consolidtaed Data'!$B2672,[1]Products!$A:$G,4,0)</f>
        <v>504</v>
      </c>
      <c r="J8715" s="9">
        <f>VLOOKUP('Consolidtaed Data'!$B2672,[1]Products!$A:$G,3,0)</f>
        <v>408</v>
      </c>
      <c r="K8715" s="9">
        <f>'Consolidtaed Data'!$J2672*'Consolidtaed Data'!$H2672</f>
        <v>1740</v>
      </c>
      <c r="L8715" s="9">
        <f>'Consolidtaed Data'!$I2672*'Consolidtaed Data'!$H2672</f>
        <v>2120</v>
      </c>
      <c r="M8715" s="9">
        <f>'Consolidtaed Data'!$L2672-'Consolidtaed Data'!$K2672</f>
        <v>286</v>
      </c>
      <c r="N8715" s="9" t="str">
        <f>VLOOKUP('Consolidtaed Data'!$C2672,[1]Locations!$A:$O,2,0)</f>
        <v>Daly City</v>
      </c>
      <c r="O8715" s="9" t="str">
        <f>VLOOKUP('Consolidtaed Data'!$D2672,'[1]Sales People'!$A:$B,2,0)</f>
        <v>Patrick Ruiz</v>
      </c>
      <c r="P8715" s="9" t="str">
        <f>VLOOKUP('Consolidtaed Data'!$E2672,[1]Customers!$A:$B,2,0)</f>
        <v>Carlos Reed</v>
      </c>
      <c r="Q8715" s="11">
        <f>WEEKDAY('Consolidtaed Data'!$F2672)</f>
        <v>3</v>
      </c>
      <c r="R8715" s="9">
        <f>MONTH('Consolidtaed Data'!$F2672)</f>
        <v>7</v>
      </c>
      <c r="S8715" s="9" t="str">
        <f>TEXT(Table3[[#This Row],[Purchase Date]],"MMMM")</f>
        <v>October</v>
      </c>
      <c r="T8715" s="9">
        <f>YEAR('Consolidtaed Data'!$F2672)</f>
        <v>2020</v>
      </c>
    </row>
    <row r="8716" spans="1:20" x14ac:dyDescent="0.3">
      <c r="A8716" s="9" t="s">
        <v>9742</v>
      </c>
      <c r="B8716" s="9" t="s">
        <v>148</v>
      </c>
      <c r="C8716" s="9" t="s">
        <v>99</v>
      </c>
      <c r="D8716" s="9" t="s">
        <v>113</v>
      </c>
      <c r="E8716" s="9" t="s">
        <v>616</v>
      </c>
      <c r="F8716" s="12">
        <v>44494</v>
      </c>
      <c r="G8716" s="12" t="str">
        <f>VLOOKUP(Table3[[#This Row],[Product ID]],[1]Products!$A:$G,2,0)</f>
        <v>Product 16</v>
      </c>
      <c r="H8716" s="22">
        <v>3</v>
      </c>
      <c r="I8716" s="9">
        <f>VLOOKUP('Consolidtaed Data'!$B2998,[1]Products!$A:$G,4,0)</f>
        <v>136</v>
      </c>
      <c r="J8716" s="9">
        <f>VLOOKUP('Consolidtaed Data'!$B2998,[1]Products!$A:$G,3,0)</f>
        <v>72</v>
      </c>
      <c r="K8716" s="9">
        <f>'Consolidtaed Data'!$J2998*'Consolidtaed Data'!$H2998</f>
        <v>1484</v>
      </c>
      <c r="L8716" s="9">
        <f>'Consolidtaed Data'!$I2998*'Consolidtaed Data'!$H2998</f>
        <v>2283</v>
      </c>
      <c r="M8716" s="9">
        <f>'Consolidtaed Data'!$L2998-'Consolidtaed Data'!$K2998</f>
        <v>451</v>
      </c>
      <c r="N8716" s="9" t="str">
        <f>VLOOKUP('Consolidtaed Data'!$C2998,[1]Locations!$A:$O,2,0)</f>
        <v>Oceanside</v>
      </c>
      <c r="O8716" s="9" t="str">
        <f>VLOOKUP('Consolidtaed Data'!$D2998,'[1]Sales People'!$A:$B,2,0)</f>
        <v>Howard Sims</v>
      </c>
      <c r="P8716" s="9" t="str">
        <f>VLOOKUP('Consolidtaed Data'!$E2998,[1]Customers!$A:$B,2,0)</f>
        <v>Bruce Hamilton</v>
      </c>
      <c r="Q8716" s="11">
        <f>WEEKDAY('Consolidtaed Data'!$F2998)</f>
        <v>7</v>
      </c>
      <c r="R8716" s="9">
        <f>MONTH('Consolidtaed Data'!$F2998)</f>
        <v>8</v>
      </c>
      <c r="S8716" s="9" t="str">
        <f>TEXT(Table3[[#This Row],[Purchase Date]],"MMMM")</f>
        <v>October</v>
      </c>
      <c r="T8716" s="9">
        <f>YEAR('Consolidtaed Data'!$F2998)</f>
        <v>2020</v>
      </c>
    </row>
    <row r="8717" spans="1:20" x14ac:dyDescent="0.3">
      <c r="A8717" s="9" t="s">
        <v>9743</v>
      </c>
      <c r="B8717" s="9" t="s">
        <v>580</v>
      </c>
      <c r="C8717" s="9" t="s">
        <v>347</v>
      </c>
      <c r="D8717" s="9" t="s">
        <v>281</v>
      </c>
      <c r="E8717" s="9" t="s">
        <v>1071</v>
      </c>
      <c r="F8717" s="12">
        <v>44494</v>
      </c>
      <c r="G8717" s="12" t="str">
        <f>VLOOKUP(Table3[[#This Row],[Product ID]],[1]Products!$A:$G,2,0)</f>
        <v>Product 1</v>
      </c>
      <c r="H8717" s="22">
        <v>4</v>
      </c>
      <c r="I8717" s="9">
        <f>VLOOKUP('Consolidtaed Data'!$B3643,[1]Products!$A:$G,4,0)</f>
        <v>2241</v>
      </c>
      <c r="J8717" s="9">
        <f>VLOOKUP('Consolidtaed Data'!$B3643,[1]Products!$A:$G,3,0)</f>
        <v>1367</v>
      </c>
      <c r="K8717" s="9">
        <f>'Consolidtaed Data'!$J3643*'Consolidtaed Data'!$H3643</f>
        <v>3780</v>
      </c>
      <c r="L8717" s="9">
        <f>'Consolidtaed Data'!$I3643*'Consolidtaed Data'!$H3643</f>
        <v>7556</v>
      </c>
      <c r="M8717" s="9">
        <f>'Consolidtaed Data'!$L3643-'Consolidtaed Data'!$K3643</f>
        <v>140</v>
      </c>
      <c r="N8717" s="9" t="str">
        <f>VLOOKUP('Consolidtaed Data'!$C3643,[1]Locations!$A:$O,2,0)</f>
        <v>Pasadena</v>
      </c>
      <c r="O8717" s="9" t="str">
        <f>VLOOKUP('Consolidtaed Data'!$D3643,'[1]Sales People'!$A:$B,2,0)</f>
        <v>Joshua Taylor</v>
      </c>
      <c r="P8717" s="9" t="str">
        <f>VLOOKUP('Consolidtaed Data'!$E3643,[1]Customers!$A:$B,2,0)</f>
        <v>Joe Bryant</v>
      </c>
      <c r="Q8717" s="11">
        <f>WEEKDAY('Consolidtaed Data'!$F3643)</f>
        <v>5</v>
      </c>
      <c r="R8717" s="9">
        <f>MONTH('Consolidtaed Data'!$F3643)</f>
        <v>9</v>
      </c>
      <c r="S8717" s="9" t="str">
        <f>TEXT(Table3[[#This Row],[Purchase Date]],"MMMM")</f>
        <v>October</v>
      </c>
      <c r="T8717" s="9">
        <f>YEAR('Consolidtaed Data'!$F3643)</f>
        <v>2020</v>
      </c>
    </row>
    <row r="8718" spans="1:20" x14ac:dyDescent="0.3">
      <c r="A8718" s="9" t="s">
        <v>9744</v>
      </c>
      <c r="B8718" s="9" t="s">
        <v>318</v>
      </c>
      <c r="C8718" s="9" t="s">
        <v>295</v>
      </c>
      <c r="D8718" s="9" t="s">
        <v>143</v>
      </c>
      <c r="E8718" s="9" t="s">
        <v>296</v>
      </c>
      <c r="F8718" s="12">
        <v>44495</v>
      </c>
      <c r="G8718" s="12" t="str">
        <f>VLOOKUP(Table3[[#This Row],[Product ID]],[1]Products!$A:$G,2,0)</f>
        <v>Product 89</v>
      </c>
      <c r="H8718" s="22">
        <v>1</v>
      </c>
      <c r="I8718" s="9">
        <f>VLOOKUP('Consolidtaed Data'!$B60,[1]Products!$A:$G,4,0)</f>
        <v>2391</v>
      </c>
      <c r="J8718" s="9">
        <f>VLOOKUP('Consolidtaed Data'!$B60,[1]Products!$A:$G,3,0)</f>
        <v>1291</v>
      </c>
      <c r="K8718" s="9">
        <f>'Consolidtaed Data'!$J60*'Consolidtaed Data'!$H60</f>
        <v>3576</v>
      </c>
      <c r="L8718" s="9">
        <f>'Consolidtaed Data'!$I60*'Consolidtaed Data'!$H60</f>
        <v>4706</v>
      </c>
      <c r="M8718" s="9">
        <f>'Consolidtaed Data'!$L60-'Consolidtaed Data'!$K60</f>
        <v>408</v>
      </c>
      <c r="N8718" s="9" t="str">
        <f>VLOOKUP('Consolidtaed Data'!$C60,[1]Locations!$A:$O,2,0)</f>
        <v>Inglewood</v>
      </c>
      <c r="O8718" s="9" t="str">
        <f>VLOOKUP('Consolidtaed Data'!$D60,'[1]Sales People'!$A:$B,2,0)</f>
        <v>Clarence Fox</v>
      </c>
      <c r="P8718" s="9" t="str">
        <f>VLOOKUP('Consolidtaed Data'!$E60,[1]Customers!$A:$B,2,0)</f>
        <v>Gregory Boyd</v>
      </c>
      <c r="Q8718" s="11">
        <f>WEEKDAY('Consolidtaed Data'!$F60)</f>
        <v>7</v>
      </c>
      <c r="R8718" s="9">
        <f>MONTH('Consolidtaed Data'!$F60)</f>
        <v>1</v>
      </c>
      <c r="S8718" s="9" t="str">
        <f>TEXT(Table3[[#This Row],[Purchase Date]],"MMMM")</f>
        <v>October</v>
      </c>
      <c r="T8718" s="9">
        <f>YEAR('Consolidtaed Data'!$F60)</f>
        <v>2020</v>
      </c>
    </row>
    <row r="8719" spans="1:20" x14ac:dyDescent="0.3">
      <c r="A8719" s="9" t="s">
        <v>9745</v>
      </c>
      <c r="B8719" s="9" t="s">
        <v>125</v>
      </c>
      <c r="C8719" s="9" t="s">
        <v>34</v>
      </c>
      <c r="D8719" s="9" t="s">
        <v>149</v>
      </c>
      <c r="E8719" s="9" t="s">
        <v>1967</v>
      </c>
      <c r="F8719" s="12">
        <v>44495</v>
      </c>
      <c r="G8719" s="12" t="str">
        <f>VLOOKUP(Table3[[#This Row],[Product ID]],[1]Products!$A:$G,2,0)</f>
        <v>Product 40</v>
      </c>
      <c r="H8719" s="22">
        <v>2</v>
      </c>
      <c r="I8719" s="9">
        <f>VLOOKUP('Consolidtaed Data'!$B1127,[1]Products!$A:$G,4,0)</f>
        <v>530</v>
      </c>
      <c r="J8719" s="9">
        <f>VLOOKUP('Consolidtaed Data'!$B1127,[1]Products!$A:$G,3,0)</f>
        <v>435</v>
      </c>
      <c r="K8719" s="9">
        <f>'Consolidtaed Data'!$J1127*'Consolidtaed Data'!$H1127</f>
        <v>872</v>
      </c>
      <c r="L8719" s="9">
        <f>'Consolidtaed Data'!$I1127*'Consolidtaed Data'!$H1127</f>
        <v>1743</v>
      </c>
      <c r="M8719" s="9">
        <f>'Consolidtaed Data'!$L1127-'Consolidtaed Data'!$K1127</f>
        <v>606</v>
      </c>
      <c r="N8719" s="9" t="str">
        <f>VLOOKUP('Consolidtaed Data'!$C1127,[1]Locations!$A:$O,2,0)</f>
        <v>Visalia</v>
      </c>
      <c r="O8719" s="9" t="str">
        <f>VLOOKUP('Consolidtaed Data'!$D1127,'[1]Sales People'!$A:$B,2,0)</f>
        <v>Martin Carr</v>
      </c>
      <c r="P8719" s="9" t="str">
        <f>VLOOKUP('Consolidtaed Data'!$E1127,[1]Customers!$A:$B,2,0)</f>
        <v>Peter Meyer</v>
      </c>
      <c r="Q8719" s="11">
        <f>WEEKDAY('Consolidtaed Data'!$F1127)</f>
        <v>1</v>
      </c>
      <c r="R8719" s="9">
        <f>MONTH('Consolidtaed Data'!$F1127)</f>
        <v>3</v>
      </c>
      <c r="S8719" s="9" t="str">
        <f>TEXT(Table3[[#This Row],[Purchase Date]],"MMMM")</f>
        <v>October</v>
      </c>
      <c r="T8719" s="9">
        <f>YEAR('Consolidtaed Data'!$F1127)</f>
        <v>2020</v>
      </c>
    </row>
    <row r="8720" spans="1:20" x14ac:dyDescent="0.3">
      <c r="A8720" s="9" t="s">
        <v>9746</v>
      </c>
      <c r="B8720" s="9" t="s">
        <v>209</v>
      </c>
      <c r="C8720" s="9" t="s">
        <v>462</v>
      </c>
      <c r="D8720" s="9" t="s">
        <v>193</v>
      </c>
      <c r="E8720" s="9" t="s">
        <v>2066</v>
      </c>
      <c r="F8720" s="12">
        <v>44495</v>
      </c>
      <c r="G8720" s="12" t="str">
        <f>VLOOKUP(Table3[[#This Row],[Product ID]],[1]Products!$A:$G,2,0)</f>
        <v>Product 86</v>
      </c>
      <c r="H8720" s="22">
        <v>1</v>
      </c>
      <c r="I8720" s="9">
        <f>VLOOKUP('Consolidtaed Data'!$B1147,[1]Products!$A:$G,4,0)</f>
        <v>2241</v>
      </c>
      <c r="J8720" s="9">
        <f>VLOOKUP('Consolidtaed Data'!$B1147,[1]Products!$A:$G,3,0)</f>
        <v>1367</v>
      </c>
      <c r="K8720" s="9">
        <f>'Consolidtaed Data'!$J1147*'Consolidtaed Data'!$H1147</f>
        <v>971</v>
      </c>
      <c r="L8720" s="9">
        <f>'Consolidtaed Data'!$I1147*'Consolidtaed Data'!$H1147</f>
        <v>1798</v>
      </c>
      <c r="M8720" s="9">
        <f>'Consolidtaed Data'!$L1147-'Consolidtaed Data'!$K1147</f>
        <v>87</v>
      </c>
      <c r="N8720" s="9" t="str">
        <f>VLOOKUP('Consolidtaed Data'!$C1147,[1]Locations!$A:$O,2,0)</f>
        <v>Stockton</v>
      </c>
      <c r="O8720" s="9" t="str">
        <f>VLOOKUP('Consolidtaed Data'!$D1147,'[1]Sales People'!$A:$B,2,0)</f>
        <v>Jeremy Mendoza</v>
      </c>
      <c r="P8720" s="9" t="str">
        <f>VLOOKUP('Consolidtaed Data'!$E1147,[1]Customers!$A:$B,2,0)</f>
        <v>Sean Vasquez</v>
      </c>
      <c r="Q8720" s="11">
        <f>WEEKDAY('Consolidtaed Data'!$F1147)</f>
        <v>3</v>
      </c>
      <c r="R8720" s="9">
        <f>MONTH('Consolidtaed Data'!$F1147)</f>
        <v>3</v>
      </c>
      <c r="S8720" s="9" t="str">
        <f>TEXT(Table3[[#This Row],[Purchase Date]],"MMMM")</f>
        <v>October</v>
      </c>
      <c r="T8720" s="9">
        <f>YEAR('Consolidtaed Data'!$F1147)</f>
        <v>2020</v>
      </c>
    </row>
    <row r="8721" spans="1:20" x14ac:dyDescent="0.3">
      <c r="A8721" s="9" t="s">
        <v>9747</v>
      </c>
      <c r="B8721" s="9" t="s">
        <v>610</v>
      </c>
      <c r="C8721" s="9" t="s">
        <v>165</v>
      </c>
      <c r="D8721" s="9" t="s">
        <v>235</v>
      </c>
      <c r="E8721" s="9" t="s">
        <v>2120</v>
      </c>
      <c r="F8721" s="12">
        <v>44495</v>
      </c>
      <c r="G8721" s="12" t="str">
        <f>VLOOKUP(Table3[[#This Row],[Product ID]],[1]Products!$A:$G,2,0)</f>
        <v>Product 12</v>
      </c>
      <c r="H8721" s="22">
        <v>2</v>
      </c>
      <c r="I8721" s="9">
        <f>VLOOKUP('Consolidtaed Data'!$B1194,[1]Products!$A:$G,4,0)</f>
        <v>2294</v>
      </c>
      <c r="J8721" s="9">
        <f>VLOOKUP('Consolidtaed Data'!$B1194,[1]Products!$A:$G,3,0)</f>
        <v>1399</v>
      </c>
      <c r="K8721" s="9">
        <f>'Consolidtaed Data'!$J1194*'Consolidtaed Data'!$H1194</f>
        <v>416</v>
      </c>
      <c r="L8721" s="9">
        <f>'Consolidtaed Data'!$I1194*'Consolidtaed Data'!$H1194</f>
        <v>800</v>
      </c>
      <c r="M8721" s="9">
        <f>'Consolidtaed Data'!$L1194-'Consolidtaed Data'!$K1194</f>
        <v>64</v>
      </c>
      <c r="N8721" s="9" t="str">
        <f>VLOOKUP('Consolidtaed Data'!$C1194,[1]Locations!$A:$O,2,0)</f>
        <v>San Jose</v>
      </c>
      <c r="O8721" s="9" t="str">
        <f>VLOOKUP('Consolidtaed Data'!$D1194,'[1]Sales People'!$A:$B,2,0)</f>
        <v>Clarence Fox</v>
      </c>
      <c r="P8721" s="9" t="str">
        <f>VLOOKUP('Consolidtaed Data'!$E1194,[1]Customers!$A:$B,2,0)</f>
        <v>Jesse Hernandez</v>
      </c>
      <c r="Q8721" s="11">
        <f>WEEKDAY('Consolidtaed Data'!$F1194)</f>
        <v>6</v>
      </c>
      <c r="R8721" s="9">
        <f>MONTH('Consolidtaed Data'!$F1194)</f>
        <v>3</v>
      </c>
      <c r="S8721" s="9" t="str">
        <f>TEXT(Table3[[#This Row],[Purchase Date]],"MMMM")</f>
        <v>October</v>
      </c>
      <c r="T8721" s="9">
        <f>YEAR('Consolidtaed Data'!$F1194)</f>
        <v>2020</v>
      </c>
    </row>
    <row r="8722" spans="1:20" x14ac:dyDescent="0.3">
      <c r="A8722" s="9" t="s">
        <v>9748</v>
      </c>
      <c r="B8722" s="9" t="s">
        <v>349</v>
      </c>
      <c r="C8722" s="9" t="s">
        <v>564</v>
      </c>
      <c r="D8722" s="9" t="s">
        <v>35</v>
      </c>
      <c r="E8722" s="9" t="s">
        <v>1060</v>
      </c>
      <c r="F8722" s="12">
        <v>44495</v>
      </c>
      <c r="G8722" s="12" t="str">
        <f>VLOOKUP(Table3[[#This Row],[Product ID]],[1]Products!$A:$G,2,0)</f>
        <v>Product 60</v>
      </c>
      <c r="H8722" s="22">
        <v>1</v>
      </c>
      <c r="I8722" s="9">
        <f>VLOOKUP('Consolidtaed Data'!$B1243,[1]Products!$A:$G,4,0)</f>
        <v>123</v>
      </c>
      <c r="J8722" s="9">
        <f>VLOOKUP('Consolidtaed Data'!$B1243,[1]Products!$A:$G,3,0)</f>
        <v>84</v>
      </c>
      <c r="K8722" s="9">
        <f>'Consolidtaed Data'!$J1243*'Consolidtaed Data'!$H1243</f>
        <v>435</v>
      </c>
      <c r="L8722" s="9">
        <f>'Consolidtaed Data'!$I1243*'Consolidtaed Data'!$H1243</f>
        <v>530</v>
      </c>
      <c r="M8722" s="9">
        <f>'Consolidtaed Data'!$L1243-'Consolidtaed Data'!$K1243</f>
        <v>384</v>
      </c>
      <c r="N8722" s="9" t="str">
        <f>VLOOKUP('Consolidtaed Data'!$C1243,[1]Locations!$A:$O,2,0)</f>
        <v>Fresno</v>
      </c>
      <c r="O8722" s="9" t="str">
        <f>VLOOKUP('Consolidtaed Data'!$D1243,'[1]Sales People'!$A:$B,2,0)</f>
        <v>Jeremy Mendoza</v>
      </c>
      <c r="P8722" s="9" t="str">
        <f>VLOOKUP('Consolidtaed Data'!$E1243,[1]Customers!$A:$B,2,0)</f>
        <v>Steve Wells</v>
      </c>
      <c r="Q8722" s="11">
        <f>WEEKDAY('Consolidtaed Data'!$F1243)</f>
        <v>3</v>
      </c>
      <c r="R8722" s="9">
        <f>MONTH('Consolidtaed Data'!$F1243)</f>
        <v>3</v>
      </c>
      <c r="S8722" s="9" t="str">
        <f>TEXT(Table3[[#This Row],[Purchase Date]],"MMMM")</f>
        <v>October</v>
      </c>
      <c r="T8722" s="9">
        <f>YEAR('Consolidtaed Data'!$F1243)</f>
        <v>2020</v>
      </c>
    </row>
    <row r="8723" spans="1:20" x14ac:dyDescent="0.3">
      <c r="A8723" s="9" t="s">
        <v>9749</v>
      </c>
      <c r="B8723" s="9" t="s">
        <v>24</v>
      </c>
      <c r="C8723" s="9" t="s">
        <v>394</v>
      </c>
      <c r="D8723" s="9" t="s">
        <v>315</v>
      </c>
      <c r="E8723" s="9" t="s">
        <v>2245</v>
      </c>
      <c r="F8723" s="12">
        <v>44495</v>
      </c>
      <c r="G8723" s="12" t="str">
        <f>VLOOKUP(Table3[[#This Row],[Product ID]],[1]Products!$A:$G,2,0)</f>
        <v>Product 6</v>
      </c>
      <c r="H8723" s="22">
        <v>3</v>
      </c>
      <c r="I8723" s="9">
        <f>VLOOKUP('Consolidtaed Data'!$B1297,[1]Products!$A:$G,4,0)</f>
        <v>1783</v>
      </c>
      <c r="J8723" s="9">
        <f>VLOOKUP('Consolidtaed Data'!$B1297,[1]Products!$A:$G,3,0)</f>
        <v>1516</v>
      </c>
      <c r="K8723" s="9">
        <f>'Consolidtaed Data'!$J1297*'Consolidtaed Data'!$H1297</f>
        <v>61</v>
      </c>
      <c r="L8723" s="9">
        <f>'Consolidtaed Data'!$I1297*'Consolidtaed Data'!$H1297</f>
        <v>95</v>
      </c>
      <c r="M8723" s="9">
        <f>'Consolidtaed Data'!$L1297-'Consolidtaed Data'!$K1297</f>
        <v>364</v>
      </c>
      <c r="N8723" s="9" t="str">
        <f>VLOOKUP('Consolidtaed Data'!$C1297,[1]Locations!$A:$O,2,0)</f>
        <v>Sunnyvale</v>
      </c>
      <c r="O8723" s="9" t="str">
        <f>VLOOKUP('Consolidtaed Data'!$D1297,'[1]Sales People'!$A:$B,2,0)</f>
        <v>Martin Perry</v>
      </c>
      <c r="P8723" s="9" t="str">
        <f>VLOOKUP('Consolidtaed Data'!$E1297,[1]Customers!$A:$B,2,0)</f>
        <v>Charles Fields</v>
      </c>
      <c r="Q8723" s="11">
        <f>WEEKDAY('Consolidtaed Data'!$F1297)</f>
        <v>7</v>
      </c>
      <c r="R8723" s="9">
        <f>MONTH('Consolidtaed Data'!$F1297)</f>
        <v>4</v>
      </c>
      <c r="S8723" s="9" t="str">
        <f>TEXT(Table3[[#This Row],[Purchase Date]],"MMMM")</f>
        <v>October</v>
      </c>
      <c r="T8723" s="9">
        <f>YEAR('Consolidtaed Data'!$F1297)</f>
        <v>2020</v>
      </c>
    </row>
    <row r="8724" spans="1:20" x14ac:dyDescent="0.3">
      <c r="A8724" s="9" t="s">
        <v>9750</v>
      </c>
      <c r="B8724" s="9" t="s">
        <v>182</v>
      </c>
      <c r="C8724" s="9" t="s">
        <v>140</v>
      </c>
      <c r="D8724" s="9" t="s">
        <v>113</v>
      </c>
      <c r="E8724" s="9" t="s">
        <v>117</v>
      </c>
      <c r="F8724" s="12">
        <v>44495</v>
      </c>
      <c r="G8724" s="12" t="str">
        <f>VLOOKUP(Table3[[#This Row],[Product ID]],[1]Products!$A:$G,2,0)</f>
        <v>Product 9</v>
      </c>
      <c r="H8724" s="22">
        <v>1</v>
      </c>
      <c r="I8724" s="9">
        <f>VLOOKUP('Consolidtaed Data'!$B1738,[1]Products!$A:$G,4,0)</f>
        <v>1889</v>
      </c>
      <c r="J8724" s="9">
        <f>VLOOKUP('Consolidtaed Data'!$B1738,[1]Products!$A:$G,3,0)</f>
        <v>945</v>
      </c>
      <c r="K8724" s="9">
        <f>'Consolidtaed Data'!$J1738*'Consolidtaed Data'!$H1738</f>
        <v>409</v>
      </c>
      <c r="L8724" s="9">
        <f>'Consolidtaed Data'!$I1738*'Consolidtaed Data'!$H1738</f>
        <v>817</v>
      </c>
      <c r="M8724" s="9">
        <f>'Consolidtaed Data'!$L1738-'Consolidtaed Data'!$K1738</f>
        <v>87</v>
      </c>
      <c r="N8724" s="9" t="str">
        <f>VLOOKUP('Consolidtaed Data'!$C1738,[1]Locations!$A:$O,2,0)</f>
        <v>Hayward</v>
      </c>
      <c r="O8724" s="9" t="str">
        <f>VLOOKUP('Consolidtaed Data'!$D1738,'[1]Sales People'!$A:$B,2,0)</f>
        <v>Henry Nelson</v>
      </c>
      <c r="P8724" s="9" t="str">
        <f>VLOOKUP('Consolidtaed Data'!$E1738,[1]Customers!$A:$B,2,0)</f>
        <v>Patrick Hall</v>
      </c>
      <c r="Q8724" s="11">
        <f>WEEKDAY('Consolidtaed Data'!$F1738)</f>
        <v>5</v>
      </c>
      <c r="R8724" s="9">
        <f>MONTH('Consolidtaed Data'!$F1738)</f>
        <v>5</v>
      </c>
      <c r="S8724" s="9" t="str">
        <f>TEXT(Table3[[#This Row],[Purchase Date]],"MMMM")</f>
        <v>October</v>
      </c>
      <c r="T8724" s="9">
        <f>YEAR('Consolidtaed Data'!$F1738)</f>
        <v>2020</v>
      </c>
    </row>
    <row r="8725" spans="1:20" x14ac:dyDescent="0.3">
      <c r="A8725" s="9" t="s">
        <v>9751</v>
      </c>
      <c r="B8725" s="9" t="s">
        <v>29</v>
      </c>
      <c r="C8725" s="9" t="s">
        <v>253</v>
      </c>
      <c r="D8725" s="9" t="s">
        <v>149</v>
      </c>
      <c r="E8725" s="9" t="s">
        <v>2747</v>
      </c>
      <c r="F8725" s="12">
        <v>44495</v>
      </c>
      <c r="G8725" s="12" t="str">
        <f>VLOOKUP(Table3[[#This Row],[Product ID]],[1]Products!$A:$G,2,0)</f>
        <v>Product 37</v>
      </c>
      <c r="H8725" s="22">
        <v>3</v>
      </c>
      <c r="I8725" s="9">
        <f>VLOOKUP('Consolidtaed Data'!$B1761,[1]Products!$A:$G,4,0)</f>
        <v>1500</v>
      </c>
      <c r="J8725" s="9">
        <f>VLOOKUP('Consolidtaed Data'!$B1761,[1]Products!$A:$G,3,0)</f>
        <v>900</v>
      </c>
      <c r="K8725" s="9">
        <f>'Consolidtaed Data'!$J1761*'Consolidtaed Data'!$H1761</f>
        <v>3228</v>
      </c>
      <c r="L8725" s="9">
        <f>'Consolidtaed Data'!$I1761*'Consolidtaed Data'!$H1761</f>
        <v>5868</v>
      </c>
      <c r="M8725" s="9">
        <f>'Consolidtaed Data'!$L1761-'Consolidtaed Data'!$K1761</f>
        <v>98</v>
      </c>
      <c r="N8725" s="9" t="str">
        <f>VLOOKUP('Consolidtaed Data'!$C1761,[1]Locations!$A:$O,2,0)</f>
        <v>San Bernardino</v>
      </c>
      <c r="O8725" s="9" t="str">
        <f>VLOOKUP('Consolidtaed Data'!$D1761,'[1]Sales People'!$A:$B,2,0)</f>
        <v>Brian Thomas</v>
      </c>
      <c r="P8725" s="9" t="str">
        <f>VLOOKUP('Consolidtaed Data'!$E1761,[1]Customers!$A:$B,2,0)</f>
        <v>William Carpenter</v>
      </c>
      <c r="Q8725" s="11">
        <f>WEEKDAY('Consolidtaed Data'!$F1761)</f>
        <v>6</v>
      </c>
      <c r="R8725" s="9">
        <f>MONTH('Consolidtaed Data'!$F1761)</f>
        <v>5</v>
      </c>
      <c r="S8725" s="9" t="str">
        <f>TEXT(Table3[[#This Row],[Purchase Date]],"MMMM")</f>
        <v>October</v>
      </c>
      <c r="T8725" s="9">
        <f>YEAR('Consolidtaed Data'!$F1761)</f>
        <v>2020</v>
      </c>
    </row>
    <row r="8726" spans="1:20" x14ac:dyDescent="0.3">
      <c r="A8726" s="9" t="s">
        <v>9752</v>
      </c>
      <c r="B8726" s="9" t="s">
        <v>225</v>
      </c>
      <c r="C8726" s="9" t="s">
        <v>210</v>
      </c>
      <c r="D8726" s="9" t="s">
        <v>149</v>
      </c>
      <c r="E8726" s="9" t="s">
        <v>2952</v>
      </c>
      <c r="F8726" s="12">
        <v>44495</v>
      </c>
      <c r="G8726" s="12" t="str">
        <f>VLOOKUP(Table3[[#This Row],[Product ID]],[1]Products!$A:$G,2,0)</f>
        <v>Product 24</v>
      </c>
      <c r="H8726" s="22">
        <v>3</v>
      </c>
      <c r="I8726" s="9">
        <f>VLOOKUP('Consolidtaed Data'!$B1957,[1]Products!$A:$G,4,0)</f>
        <v>2464</v>
      </c>
      <c r="J8726" s="9">
        <f>VLOOKUP('Consolidtaed Data'!$B1957,[1]Products!$A:$G,3,0)</f>
        <v>1774</v>
      </c>
      <c r="K8726" s="9">
        <f>'Consolidtaed Data'!$J1957*'Consolidtaed Data'!$H1957</f>
        <v>1275</v>
      </c>
      <c r="L8726" s="9">
        <f>'Consolidtaed Data'!$I1957*'Consolidtaed Data'!$H1957</f>
        <v>1635</v>
      </c>
      <c r="M8726" s="9">
        <f>'Consolidtaed Data'!$L1957-'Consolidtaed Data'!$K1957</f>
        <v>351</v>
      </c>
      <c r="N8726" s="9" t="str">
        <f>VLOOKUP('Consolidtaed Data'!$C1957,[1]Locations!$A:$O,2,0)</f>
        <v>Jurupa Valley</v>
      </c>
      <c r="O8726" s="9" t="str">
        <f>VLOOKUP('Consolidtaed Data'!$D1957,'[1]Sales People'!$A:$B,2,0)</f>
        <v>Patrick Ruiz</v>
      </c>
      <c r="P8726" s="9" t="str">
        <f>VLOOKUP('Consolidtaed Data'!$E1957,[1]Customers!$A:$B,2,0)</f>
        <v>Jeffrey Gibson</v>
      </c>
      <c r="Q8726" s="11">
        <f>WEEKDAY('Consolidtaed Data'!$F1957)</f>
        <v>7</v>
      </c>
      <c r="R8726" s="9">
        <f>MONTH('Consolidtaed Data'!$F1957)</f>
        <v>5</v>
      </c>
      <c r="S8726" s="9" t="str">
        <f>TEXT(Table3[[#This Row],[Purchase Date]],"MMMM")</f>
        <v>October</v>
      </c>
      <c r="T8726" s="9">
        <f>YEAR('Consolidtaed Data'!$F1957)</f>
        <v>2020</v>
      </c>
    </row>
    <row r="8727" spans="1:20" x14ac:dyDescent="0.3">
      <c r="A8727" s="9" t="s">
        <v>9753</v>
      </c>
      <c r="B8727" s="9" t="s">
        <v>411</v>
      </c>
      <c r="C8727" s="9" t="s">
        <v>186</v>
      </c>
      <c r="D8727" s="9" t="s">
        <v>402</v>
      </c>
      <c r="E8727" s="9" t="s">
        <v>3026</v>
      </c>
      <c r="F8727" s="12">
        <v>44495</v>
      </c>
      <c r="G8727" s="12" t="str">
        <f>VLOOKUP(Table3[[#This Row],[Product ID]],[1]Products!$A:$G,2,0)</f>
        <v>Product 27</v>
      </c>
      <c r="H8727" s="22">
        <v>1</v>
      </c>
      <c r="I8727" s="9">
        <f>VLOOKUP('Consolidtaed Data'!$B2034,[1]Products!$A:$G,4,0)</f>
        <v>2005</v>
      </c>
      <c r="J8727" s="9">
        <f>VLOOKUP('Consolidtaed Data'!$B2034,[1]Products!$A:$G,3,0)</f>
        <v>1223</v>
      </c>
      <c r="K8727" s="9">
        <f>'Consolidtaed Data'!$J2034*'Consolidtaed Data'!$H2034</f>
        <v>408</v>
      </c>
      <c r="L8727" s="9">
        <f>'Consolidtaed Data'!$I2034*'Consolidtaed Data'!$H2034</f>
        <v>504</v>
      </c>
      <c r="M8727" s="9">
        <f>'Consolidtaed Data'!$L2034-'Consolidtaed Data'!$K2034</f>
        <v>222</v>
      </c>
      <c r="N8727" s="9" t="str">
        <f>VLOOKUP('Consolidtaed Data'!$C2034,[1]Locations!$A:$O,2,0)</f>
        <v>Garden Grove</v>
      </c>
      <c r="O8727" s="9" t="str">
        <f>VLOOKUP('Consolidtaed Data'!$D2034,'[1]Sales People'!$A:$B,2,0)</f>
        <v>Eugene Holmes</v>
      </c>
      <c r="P8727" s="9" t="str">
        <f>VLOOKUP('Consolidtaed Data'!$E2034,[1]Customers!$A:$B,2,0)</f>
        <v>Johnny Ramos</v>
      </c>
      <c r="Q8727" s="11">
        <f>WEEKDAY('Consolidtaed Data'!$F2034)</f>
        <v>6</v>
      </c>
      <c r="R8727" s="9">
        <f>MONTH('Consolidtaed Data'!$F2034)</f>
        <v>5</v>
      </c>
      <c r="S8727" s="9" t="str">
        <f>TEXT(Table3[[#This Row],[Purchase Date]],"MMMM")</f>
        <v>October</v>
      </c>
      <c r="T8727" s="9">
        <f>YEAR('Consolidtaed Data'!$F2034)</f>
        <v>2020</v>
      </c>
    </row>
    <row r="8728" spans="1:20" x14ac:dyDescent="0.3">
      <c r="A8728" s="9" t="s">
        <v>9754</v>
      </c>
      <c r="B8728" s="9" t="s">
        <v>692</v>
      </c>
      <c r="C8728" s="9" t="s">
        <v>319</v>
      </c>
      <c r="D8728" s="9" t="s">
        <v>241</v>
      </c>
      <c r="E8728" s="9" t="s">
        <v>925</v>
      </c>
      <c r="F8728" s="12">
        <v>44495</v>
      </c>
      <c r="G8728" s="12" t="str">
        <f>VLOOKUP(Table3[[#This Row],[Product ID]],[1]Products!$A:$G,2,0)</f>
        <v>Product 83</v>
      </c>
      <c r="H8728" s="22">
        <v>4</v>
      </c>
      <c r="I8728" s="9">
        <f>VLOOKUP('Consolidtaed Data'!$B2118,[1]Products!$A:$G,4,0)</f>
        <v>2141</v>
      </c>
      <c r="J8728" s="9">
        <f>VLOOKUP('Consolidtaed Data'!$B2118,[1]Products!$A:$G,3,0)</f>
        <v>1777</v>
      </c>
      <c r="K8728" s="9">
        <f>'Consolidtaed Data'!$J2118*'Consolidtaed Data'!$H2118</f>
        <v>2088</v>
      </c>
      <c r="L8728" s="9">
        <f>'Consolidtaed Data'!$I2118*'Consolidtaed Data'!$H2118</f>
        <v>3798</v>
      </c>
      <c r="M8728" s="9">
        <f>'Consolidtaed Data'!$L2118-'Consolidtaed Data'!$K2118</f>
        <v>3128</v>
      </c>
      <c r="N8728" s="9" t="str">
        <f>VLOOKUP('Consolidtaed Data'!$C2118,[1]Locations!$A:$O,2,0)</f>
        <v>Modesto</v>
      </c>
      <c r="O8728" s="9" t="str">
        <f>VLOOKUP('Consolidtaed Data'!$D2118,'[1]Sales People'!$A:$B,2,0)</f>
        <v>Gary Rodriguez</v>
      </c>
      <c r="P8728" s="9" t="str">
        <f>VLOOKUP('Consolidtaed Data'!$E2118,[1]Customers!$A:$B,2,0)</f>
        <v>Adam Jenkins</v>
      </c>
      <c r="Q8728" s="11">
        <f>WEEKDAY('Consolidtaed Data'!$F2118)</f>
        <v>4</v>
      </c>
      <c r="R8728" s="9">
        <f>MONTH('Consolidtaed Data'!$F2118)</f>
        <v>6</v>
      </c>
      <c r="S8728" s="9" t="str">
        <f>TEXT(Table3[[#This Row],[Purchase Date]],"MMMM")</f>
        <v>October</v>
      </c>
      <c r="T8728" s="9">
        <f>YEAR('Consolidtaed Data'!$F2118)</f>
        <v>2020</v>
      </c>
    </row>
    <row r="8729" spans="1:20" x14ac:dyDescent="0.3">
      <c r="A8729" s="9" t="s">
        <v>9755</v>
      </c>
      <c r="B8729" s="9" t="s">
        <v>116</v>
      </c>
      <c r="C8729" s="9" t="s">
        <v>34</v>
      </c>
      <c r="D8729" s="9" t="s">
        <v>51</v>
      </c>
      <c r="E8729" s="9" t="s">
        <v>1605</v>
      </c>
      <c r="F8729" s="12">
        <v>44495</v>
      </c>
      <c r="G8729" s="12" t="str">
        <f>VLOOKUP(Table3[[#This Row],[Product ID]],[1]Products!$A:$G,2,0)</f>
        <v>Product 55</v>
      </c>
      <c r="H8729" s="22">
        <v>1</v>
      </c>
      <c r="I8729" s="9">
        <f>VLOOKUP('Consolidtaed Data'!$B2205,[1]Products!$A:$G,4,0)</f>
        <v>545</v>
      </c>
      <c r="J8729" s="9">
        <f>VLOOKUP('Consolidtaed Data'!$B2205,[1]Products!$A:$G,3,0)</f>
        <v>425</v>
      </c>
      <c r="K8729" s="9">
        <f>'Consolidtaed Data'!$J2205*'Consolidtaed Data'!$H2205</f>
        <v>1680</v>
      </c>
      <c r="L8729" s="9">
        <f>'Consolidtaed Data'!$I2205*'Consolidtaed Data'!$H2205</f>
        <v>2336</v>
      </c>
      <c r="M8729" s="9">
        <f>'Consolidtaed Data'!$L2205-'Consolidtaed Data'!$K2205</f>
        <v>1654</v>
      </c>
      <c r="N8729" s="9" t="str">
        <f>VLOOKUP('Consolidtaed Data'!$C2205,[1]Locations!$A:$O,2,0)</f>
        <v>Victorville</v>
      </c>
      <c r="O8729" s="9" t="str">
        <f>VLOOKUP('Consolidtaed Data'!$D2205,'[1]Sales People'!$A:$B,2,0)</f>
        <v>Kevin Butler</v>
      </c>
      <c r="P8729" s="9" t="str">
        <f>VLOOKUP('Consolidtaed Data'!$E2205,[1]Customers!$A:$B,2,0)</f>
        <v>Jonathan Moreno</v>
      </c>
      <c r="Q8729" s="11">
        <f>WEEKDAY('Consolidtaed Data'!$F2205)</f>
        <v>3</v>
      </c>
      <c r="R8729" s="9">
        <f>MONTH('Consolidtaed Data'!$F2205)</f>
        <v>6</v>
      </c>
      <c r="S8729" s="9" t="str">
        <f>TEXT(Table3[[#This Row],[Purchase Date]],"MMMM")</f>
        <v>October</v>
      </c>
      <c r="T8729" s="9">
        <f>YEAR('Consolidtaed Data'!$F2205)</f>
        <v>2020</v>
      </c>
    </row>
    <row r="8730" spans="1:20" x14ac:dyDescent="0.3">
      <c r="A8730" s="9" t="s">
        <v>9756</v>
      </c>
      <c r="B8730" s="9" t="s">
        <v>54</v>
      </c>
      <c r="C8730" s="9" t="s">
        <v>21</v>
      </c>
      <c r="D8730" s="9" t="s">
        <v>113</v>
      </c>
      <c r="E8730" s="9" t="s">
        <v>925</v>
      </c>
      <c r="F8730" s="12">
        <v>44495</v>
      </c>
      <c r="G8730" s="12" t="str">
        <f>VLOOKUP(Table3[[#This Row],[Product ID]],[1]Products!$A:$G,2,0)</f>
        <v>Product 41</v>
      </c>
      <c r="H8730" s="22">
        <v>1</v>
      </c>
      <c r="I8730" s="9">
        <f>VLOOKUP('Consolidtaed Data'!$B2458,[1]Products!$A:$G,4,0)</f>
        <v>1467</v>
      </c>
      <c r="J8730" s="9">
        <f>VLOOKUP('Consolidtaed Data'!$B2458,[1]Products!$A:$G,3,0)</f>
        <v>807</v>
      </c>
      <c r="K8730" s="9">
        <f>'Consolidtaed Data'!$J2458*'Consolidtaed Data'!$H2458</f>
        <v>5220</v>
      </c>
      <c r="L8730" s="9">
        <f>'Consolidtaed Data'!$I2458*'Consolidtaed Data'!$H2458</f>
        <v>7248</v>
      </c>
      <c r="M8730" s="9">
        <f>'Consolidtaed Data'!$L2458-'Consolidtaed Data'!$K2458</f>
        <v>782</v>
      </c>
      <c r="N8730" s="9" t="str">
        <f>VLOOKUP('Consolidtaed Data'!$C2458,[1]Locations!$A:$O,2,0)</f>
        <v>Santa Maria</v>
      </c>
      <c r="O8730" s="9" t="str">
        <f>VLOOKUP('Consolidtaed Data'!$D2458,'[1]Sales People'!$A:$B,2,0)</f>
        <v>Joshua Cook</v>
      </c>
      <c r="P8730" s="9" t="str">
        <f>VLOOKUP('Consolidtaed Data'!$E2458,[1]Customers!$A:$B,2,0)</f>
        <v>Kevin Kim</v>
      </c>
      <c r="Q8730" s="11">
        <f>WEEKDAY('Consolidtaed Data'!$F2458)</f>
        <v>7</v>
      </c>
      <c r="R8730" s="9">
        <f>MONTH('Consolidtaed Data'!$F2458)</f>
        <v>6</v>
      </c>
      <c r="S8730" s="9" t="str">
        <f>TEXT(Table3[[#This Row],[Purchase Date]],"MMMM")</f>
        <v>October</v>
      </c>
      <c r="T8730" s="9">
        <f>YEAR('Consolidtaed Data'!$F2458)</f>
        <v>2020</v>
      </c>
    </row>
    <row r="8731" spans="1:20" x14ac:dyDescent="0.3">
      <c r="A8731" s="9" t="s">
        <v>9757</v>
      </c>
      <c r="B8731" s="9" t="s">
        <v>20</v>
      </c>
      <c r="C8731" s="9" t="s">
        <v>223</v>
      </c>
      <c r="D8731" s="9" t="s">
        <v>193</v>
      </c>
      <c r="E8731" s="9" t="s">
        <v>926</v>
      </c>
      <c r="F8731" s="12">
        <v>44495</v>
      </c>
      <c r="G8731" s="12" t="str">
        <f>VLOOKUP(Table3[[#This Row],[Product ID]],[1]Products!$A:$G,2,0)</f>
        <v>Product 98</v>
      </c>
      <c r="H8731" s="22">
        <v>3</v>
      </c>
      <c r="I8731" s="9">
        <f>VLOOKUP('Consolidtaed Data'!$B2661,[1]Products!$A:$G,4,0)</f>
        <v>1522</v>
      </c>
      <c r="J8731" s="9">
        <f>VLOOKUP('Consolidtaed Data'!$B2661,[1]Products!$A:$G,3,0)</f>
        <v>791</v>
      </c>
      <c r="K8731" s="9">
        <f>'Consolidtaed Data'!$J2661*'Consolidtaed Data'!$H2661</f>
        <v>1397</v>
      </c>
      <c r="L8731" s="9">
        <f>'Consolidtaed Data'!$I2661*'Consolidtaed Data'!$H2661</f>
        <v>1967</v>
      </c>
      <c r="M8731" s="9">
        <f>'Consolidtaed Data'!$L2661-'Consolidtaed Data'!$K2661</f>
        <v>944</v>
      </c>
      <c r="N8731" s="9" t="str">
        <f>VLOOKUP('Consolidtaed Data'!$C2661,[1]Locations!$A:$O,2,0)</f>
        <v>El Cajon</v>
      </c>
      <c r="O8731" s="9" t="str">
        <f>VLOOKUP('Consolidtaed Data'!$D2661,'[1]Sales People'!$A:$B,2,0)</f>
        <v>Joshua Taylor</v>
      </c>
      <c r="P8731" s="9" t="str">
        <f>VLOOKUP('Consolidtaed Data'!$E2661,[1]Customers!$A:$B,2,0)</f>
        <v>Mark Lee</v>
      </c>
      <c r="Q8731" s="11">
        <f>WEEKDAY('Consolidtaed Data'!$F2661)</f>
        <v>2</v>
      </c>
      <c r="R8731" s="9">
        <f>MONTH('Consolidtaed Data'!$F2661)</f>
        <v>7</v>
      </c>
      <c r="S8731" s="9" t="str">
        <f>TEXT(Table3[[#This Row],[Purchase Date]],"MMMM")</f>
        <v>October</v>
      </c>
      <c r="T8731" s="9">
        <f>YEAR('Consolidtaed Data'!$F2661)</f>
        <v>2020</v>
      </c>
    </row>
    <row r="8732" spans="1:20" x14ac:dyDescent="0.3">
      <c r="A8732" s="9" t="s">
        <v>9758</v>
      </c>
      <c r="B8732" s="9" t="s">
        <v>477</v>
      </c>
      <c r="C8732" s="9" t="s">
        <v>352</v>
      </c>
      <c r="D8732" s="9" t="s">
        <v>26</v>
      </c>
      <c r="E8732" s="9" t="s">
        <v>2272</v>
      </c>
      <c r="F8732" s="12">
        <v>44495</v>
      </c>
      <c r="G8732" s="12" t="str">
        <f>VLOOKUP(Table3[[#This Row],[Product ID]],[1]Products!$A:$G,2,0)</f>
        <v>Product 46</v>
      </c>
      <c r="H8732" s="22">
        <v>3</v>
      </c>
      <c r="I8732" s="9">
        <f>VLOOKUP('Consolidtaed Data'!$B2767,[1]Products!$A:$G,4,0)</f>
        <v>368</v>
      </c>
      <c r="J8732" s="9">
        <f>VLOOKUP('Consolidtaed Data'!$B2767,[1]Products!$A:$G,3,0)</f>
        <v>269</v>
      </c>
      <c r="K8732" s="9">
        <f>'Consolidtaed Data'!$J2767*'Consolidtaed Data'!$H2767</f>
        <v>648</v>
      </c>
      <c r="L8732" s="9">
        <f>'Consolidtaed Data'!$I2767*'Consolidtaed Data'!$H2767</f>
        <v>771</v>
      </c>
      <c r="M8732" s="9">
        <f>'Consolidtaed Data'!$L2767-'Consolidtaed Data'!$K2767</f>
        <v>198</v>
      </c>
      <c r="N8732" s="9" t="str">
        <f>VLOOKUP('Consolidtaed Data'!$C2767,[1]Locations!$A:$O,2,0)</f>
        <v>Visalia</v>
      </c>
      <c r="O8732" s="9" t="str">
        <f>VLOOKUP('Consolidtaed Data'!$D2767,'[1]Sales People'!$A:$B,2,0)</f>
        <v>Kevin Butler</v>
      </c>
      <c r="P8732" s="9" t="str">
        <f>VLOOKUP('Consolidtaed Data'!$E2767,[1]Customers!$A:$B,2,0)</f>
        <v>Jesse Barnes</v>
      </c>
      <c r="Q8732" s="11">
        <f>WEEKDAY('Consolidtaed Data'!$F2767)</f>
        <v>3</v>
      </c>
      <c r="R8732" s="9">
        <f>MONTH('Consolidtaed Data'!$F2767)</f>
        <v>7</v>
      </c>
      <c r="S8732" s="9" t="str">
        <f>TEXT(Table3[[#This Row],[Purchase Date]],"MMMM")</f>
        <v>October</v>
      </c>
      <c r="T8732" s="9">
        <f>YEAR('Consolidtaed Data'!$F2767)</f>
        <v>2020</v>
      </c>
    </row>
    <row r="8733" spans="1:20" x14ac:dyDescent="0.3">
      <c r="A8733" s="9" t="s">
        <v>9759</v>
      </c>
      <c r="B8733" s="9" t="s">
        <v>54</v>
      </c>
      <c r="C8733" s="9" t="s">
        <v>16</v>
      </c>
      <c r="D8733" s="9" t="s">
        <v>220</v>
      </c>
      <c r="E8733" s="9" t="s">
        <v>1801</v>
      </c>
      <c r="F8733" s="12">
        <v>44495</v>
      </c>
      <c r="G8733" s="12" t="str">
        <f>VLOOKUP(Table3[[#This Row],[Product ID]],[1]Products!$A:$G,2,0)</f>
        <v>Product 41</v>
      </c>
      <c r="H8733" s="22">
        <v>1</v>
      </c>
      <c r="I8733" s="9">
        <f>VLOOKUP('Consolidtaed Data'!$B2858,[1]Products!$A:$G,4,0)</f>
        <v>1889</v>
      </c>
      <c r="J8733" s="9">
        <f>VLOOKUP('Consolidtaed Data'!$B2858,[1]Products!$A:$G,3,0)</f>
        <v>945</v>
      </c>
      <c r="K8733" s="9">
        <f>'Consolidtaed Data'!$J2858*'Consolidtaed Data'!$H2858</f>
        <v>2088</v>
      </c>
      <c r="L8733" s="9">
        <f>'Consolidtaed Data'!$I2858*'Consolidtaed Data'!$H2858</f>
        <v>3798</v>
      </c>
      <c r="M8733" s="9">
        <f>'Consolidtaed Data'!$L2858-'Consolidtaed Data'!$K2858</f>
        <v>492</v>
      </c>
      <c r="N8733" s="9" t="str">
        <f>VLOOKUP('Consolidtaed Data'!$C2858,[1]Locations!$A:$O,2,0)</f>
        <v>East Los Angeles</v>
      </c>
      <c r="O8733" s="9" t="str">
        <f>VLOOKUP('Consolidtaed Data'!$D2858,'[1]Sales People'!$A:$B,2,0)</f>
        <v>Ryan Welch</v>
      </c>
      <c r="P8733" s="9" t="str">
        <f>VLOOKUP('Consolidtaed Data'!$E2858,[1]Customers!$A:$B,2,0)</f>
        <v>Justin Rodriguez</v>
      </c>
      <c r="Q8733" s="11">
        <f>WEEKDAY('Consolidtaed Data'!$F2858)</f>
        <v>3</v>
      </c>
      <c r="R8733" s="9">
        <f>MONTH('Consolidtaed Data'!$F2858)</f>
        <v>7</v>
      </c>
      <c r="S8733" s="9" t="str">
        <f>TEXT(Table3[[#This Row],[Purchase Date]],"MMMM")</f>
        <v>October</v>
      </c>
      <c r="T8733" s="9">
        <f>YEAR('Consolidtaed Data'!$F2858)</f>
        <v>2020</v>
      </c>
    </row>
    <row r="8734" spans="1:20" x14ac:dyDescent="0.3">
      <c r="A8734" s="9" t="s">
        <v>9760</v>
      </c>
      <c r="B8734" s="9" t="s">
        <v>311</v>
      </c>
      <c r="C8734" s="9" t="s">
        <v>412</v>
      </c>
      <c r="D8734" s="9" t="s">
        <v>131</v>
      </c>
      <c r="E8734" s="9" t="s">
        <v>144</v>
      </c>
      <c r="F8734" s="12">
        <v>44495</v>
      </c>
      <c r="G8734" s="12" t="str">
        <f>VLOOKUP(Table3[[#This Row],[Product ID]],[1]Products!$A:$G,2,0)</f>
        <v>Product 33</v>
      </c>
      <c r="H8734" s="22">
        <v>3</v>
      </c>
      <c r="I8734" s="9">
        <f>VLOOKUP('Consolidtaed Data'!$B2929,[1]Products!$A:$G,4,0)</f>
        <v>886</v>
      </c>
      <c r="J8734" s="9">
        <f>VLOOKUP('Consolidtaed Data'!$B2929,[1]Products!$A:$G,3,0)</f>
        <v>478</v>
      </c>
      <c r="K8734" s="9">
        <f>'Consolidtaed Data'!$J2929*'Consolidtaed Data'!$H2929</f>
        <v>1378</v>
      </c>
      <c r="L8734" s="9">
        <f>'Consolidtaed Data'!$I2929*'Consolidtaed Data'!$H2929</f>
        <v>1887</v>
      </c>
      <c r="M8734" s="9">
        <f>'Consolidtaed Data'!$L2929-'Consolidtaed Data'!$K2929</f>
        <v>64</v>
      </c>
      <c r="N8734" s="9" t="str">
        <f>VLOOKUP('Consolidtaed Data'!$C2929,[1]Locations!$A:$O,2,0)</f>
        <v>Orange</v>
      </c>
      <c r="O8734" s="9" t="str">
        <f>VLOOKUP('Consolidtaed Data'!$D2929,'[1]Sales People'!$A:$B,2,0)</f>
        <v>Scott Clark</v>
      </c>
      <c r="P8734" s="9" t="str">
        <f>VLOOKUP('Consolidtaed Data'!$E2929,[1]Customers!$A:$B,2,0)</f>
        <v>Christopher Nguyen</v>
      </c>
      <c r="Q8734" s="11">
        <f>WEEKDAY('Consolidtaed Data'!$F2929)</f>
        <v>1</v>
      </c>
      <c r="R8734" s="9">
        <f>MONTH('Consolidtaed Data'!$F2929)</f>
        <v>8</v>
      </c>
      <c r="S8734" s="9" t="str">
        <f>TEXT(Table3[[#This Row],[Purchase Date]],"MMMM")</f>
        <v>October</v>
      </c>
      <c r="T8734" s="9">
        <f>YEAR('Consolidtaed Data'!$F2929)</f>
        <v>2020</v>
      </c>
    </row>
    <row r="8735" spans="1:20" x14ac:dyDescent="0.3">
      <c r="A8735" s="9" t="s">
        <v>9761</v>
      </c>
      <c r="B8735" s="9" t="s">
        <v>382</v>
      </c>
      <c r="C8735" s="9" t="s">
        <v>263</v>
      </c>
      <c r="D8735" s="9" t="s">
        <v>43</v>
      </c>
      <c r="E8735" s="9" t="s">
        <v>1650</v>
      </c>
      <c r="F8735" s="12">
        <v>44495</v>
      </c>
      <c r="G8735" s="12" t="str">
        <f>VLOOKUP(Table3[[#This Row],[Product ID]],[1]Products!$A:$G,2,0)</f>
        <v>Product 50</v>
      </c>
      <c r="H8735" s="22">
        <v>4</v>
      </c>
      <c r="I8735" s="9">
        <f>VLOOKUP('Consolidtaed Data'!$B3286,[1]Products!$A:$G,4,0)</f>
        <v>1522</v>
      </c>
      <c r="J8735" s="9">
        <f>VLOOKUP('Consolidtaed Data'!$B3286,[1]Products!$A:$G,3,0)</f>
        <v>791</v>
      </c>
      <c r="K8735" s="9">
        <f>'Consolidtaed Data'!$J3286*'Consolidtaed Data'!$H3286</f>
        <v>1572</v>
      </c>
      <c r="L8735" s="9">
        <f>'Consolidtaed Data'!$I3286*'Consolidtaed Data'!$H3286</f>
        <v>1894</v>
      </c>
      <c r="M8735" s="9">
        <f>'Consolidtaed Data'!$L3286-'Consolidtaed Data'!$K3286</f>
        <v>714</v>
      </c>
      <c r="N8735" s="9" t="str">
        <f>VLOOKUP('Consolidtaed Data'!$C3286,[1]Locations!$A:$O,2,0)</f>
        <v>Pasadena</v>
      </c>
      <c r="O8735" s="9" t="str">
        <f>VLOOKUP('Consolidtaed Data'!$D3286,'[1]Sales People'!$A:$B,2,0)</f>
        <v>Robert Reed</v>
      </c>
      <c r="P8735" s="9" t="str">
        <f>VLOOKUP('Consolidtaed Data'!$E3286,[1]Customers!$A:$B,2,0)</f>
        <v>Alan Thomas</v>
      </c>
      <c r="Q8735" s="11">
        <f>WEEKDAY('Consolidtaed Data'!$F3286)</f>
        <v>1</v>
      </c>
      <c r="R8735" s="9">
        <f>MONTH('Consolidtaed Data'!$F3286)</f>
        <v>8</v>
      </c>
      <c r="S8735" s="9" t="str">
        <f>TEXT(Table3[[#This Row],[Purchase Date]],"MMMM")</f>
        <v>October</v>
      </c>
      <c r="T8735" s="9">
        <f>YEAR('Consolidtaed Data'!$F3286)</f>
        <v>2020</v>
      </c>
    </row>
    <row r="8736" spans="1:20" x14ac:dyDescent="0.3">
      <c r="A8736" s="9" t="s">
        <v>9762</v>
      </c>
      <c r="B8736" s="9" t="s">
        <v>230</v>
      </c>
      <c r="C8736" s="9" t="s">
        <v>178</v>
      </c>
      <c r="D8736" s="9" t="s">
        <v>161</v>
      </c>
      <c r="E8736" s="9" t="s">
        <v>179</v>
      </c>
      <c r="F8736" s="12">
        <v>44496</v>
      </c>
      <c r="G8736" s="12" t="str">
        <f>VLOOKUP(Table3[[#This Row],[Product ID]],[1]Products!$A:$G,2,0)</f>
        <v>Product 31</v>
      </c>
      <c r="H8736" s="22">
        <v>1</v>
      </c>
      <c r="I8736" s="9">
        <f>VLOOKUP('Consolidtaed Data'!$B29,[1]Products!$A:$G,4,0)</f>
        <v>1278</v>
      </c>
      <c r="J8736" s="9">
        <f>VLOOKUP('Consolidtaed Data'!$B29,[1]Products!$A:$G,3,0)</f>
        <v>665</v>
      </c>
      <c r="K8736" s="9">
        <f>'Consolidtaed Data'!$J29*'Consolidtaed Data'!$H29</f>
        <v>360</v>
      </c>
      <c r="L8736" s="9">
        <f>'Consolidtaed Data'!$I29*'Consolidtaed Data'!$H29</f>
        <v>448</v>
      </c>
      <c r="M8736" s="9">
        <f>'Consolidtaed Data'!$L29-'Consolidtaed Data'!$K29</f>
        <v>286</v>
      </c>
      <c r="N8736" s="9" t="str">
        <f>VLOOKUP('Consolidtaed Data'!$C29,[1]Locations!$A:$O,2,0)</f>
        <v>Stockton</v>
      </c>
      <c r="O8736" s="9" t="str">
        <f>VLOOKUP('Consolidtaed Data'!$D29,'[1]Sales People'!$A:$B,2,0)</f>
        <v>Eugene Holmes</v>
      </c>
      <c r="P8736" s="9" t="str">
        <f>VLOOKUP('Consolidtaed Data'!$E29,[1]Customers!$A:$B,2,0)</f>
        <v>Juan Wood</v>
      </c>
      <c r="Q8736" s="11">
        <f>WEEKDAY('Consolidtaed Data'!$F29)</f>
        <v>5</v>
      </c>
      <c r="R8736" s="9">
        <f>MONTH('Consolidtaed Data'!$F29)</f>
        <v>1</v>
      </c>
      <c r="S8736" s="9" t="str">
        <f>TEXT(Table3[[#This Row],[Purchase Date]],"MMMM")</f>
        <v>October</v>
      </c>
      <c r="T8736" s="9">
        <f>YEAR('Consolidtaed Data'!$F29)</f>
        <v>2020</v>
      </c>
    </row>
    <row r="8737" spans="1:20" x14ac:dyDescent="0.3">
      <c r="A8737" s="9" t="s">
        <v>9763</v>
      </c>
      <c r="B8737" s="9" t="s">
        <v>360</v>
      </c>
      <c r="C8737" s="9" t="s">
        <v>25</v>
      </c>
      <c r="D8737" s="9" t="s">
        <v>220</v>
      </c>
      <c r="E8737" s="9" t="s">
        <v>480</v>
      </c>
      <c r="F8737" s="12">
        <v>44496</v>
      </c>
      <c r="G8737" s="12" t="str">
        <f>VLOOKUP(Table3[[#This Row],[Product ID]],[1]Products!$A:$G,2,0)</f>
        <v>Product 59</v>
      </c>
      <c r="H8737" s="22">
        <v>1</v>
      </c>
      <c r="I8737" s="9">
        <f>VLOOKUP('Consolidtaed Data'!$B115,[1]Products!$A:$G,4,0)</f>
        <v>1967</v>
      </c>
      <c r="J8737" s="9">
        <f>VLOOKUP('Consolidtaed Data'!$B115,[1]Products!$A:$G,3,0)</f>
        <v>1397</v>
      </c>
      <c r="K8737" s="9">
        <f>'Consolidtaed Data'!$J115*'Consolidtaed Data'!$H115</f>
        <v>1044</v>
      </c>
      <c r="L8737" s="9">
        <f>'Consolidtaed Data'!$I115*'Consolidtaed Data'!$H115</f>
        <v>1899</v>
      </c>
      <c r="M8737" s="9">
        <f>'Consolidtaed Data'!$L115-'Consolidtaed Data'!$K115</f>
        <v>369</v>
      </c>
      <c r="N8737" s="9" t="str">
        <f>VLOOKUP('Consolidtaed Data'!$C115,[1]Locations!$A:$O,2,0)</f>
        <v>Fullerton</v>
      </c>
      <c r="O8737" s="9" t="str">
        <f>VLOOKUP('Consolidtaed Data'!$D115,'[1]Sales People'!$A:$B,2,0)</f>
        <v>Patrick Ruiz</v>
      </c>
      <c r="P8737" s="9" t="str">
        <f>VLOOKUP('Consolidtaed Data'!$E115,[1]Customers!$A:$B,2,0)</f>
        <v>Ralph Jacobs</v>
      </c>
      <c r="Q8737" s="11">
        <f>WEEKDAY('Consolidtaed Data'!$F115)</f>
        <v>5</v>
      </c>
      <c r="R8737" s="9">
        <f>MONTH('Consolidtaed Data'!$F115)</f>
        <v>1</v>
      </c>
      <c r="S8737" s="9" t="str">
        <f>TEXT(Table3[[#This Row],[Purchase Date]],"MMMM")</f>
        <v>October</v>
      </c>
      <c r="T8737" s="9">
        <f>YEAR('Consolidtaed Data'!$F115)</f>
        <v>2020</v>
      </c>
    </row>
    <row r="8738" spans="1:20" x14ac:dyDescent="0.3">
      <c r="A8738" s="9" t="s">
        <v>9764</v>
      </c>
      <c r="B8738" s="9" t="s">
        <v>443</v>
      </c>
      <c r="C8738" s="9" t="s">
        <v>635</v>
      </c>
      <c r="D8738" s="9" t="s">
        <v>123</v>
      </c>
      <c r="E8738" s="9" t="s">
        <v>1270</v>
      </c>
      <c r="F8738" s="12">
        <v>44496</v>
      </c>
      <c r="G8738" s="12" t="str">
        <f>VLOOKUP(Table3[[#This Row],[Product ID]],[1]Products!$A:$G,2,0)</f>
        <v>Product 61</v>
      </c>
      <c r="H8738" s="22">
        <v>3</v>
      </c>
      <c r="I8738" s="9">
        <f>VLOOKUP('Consolidtaed Data'!$B573,[1]Products!$A:$G,4,0)</f>
        <v>203</v>
      </c>
      <c r="J8738" s="9">
        <f>VLOOKUP('Consolidtaed Data'!$B573,[1]Products!$A:$G,3,0)</f>
        <v>154</v>
      </c>
      <c r="K8738" s="9">
        <f>'Consolidtaed Data'!$J573*'Consolidtaed Data'!$H573</f>
        <v>171</v>
      </c>
      <c r="L8738" s="9">
        <f>'Consolidtaed Data'!$I573*'Consolidtaed Data'!$H573</f>
        <v>217</v>
      </c>
      <c r="M8738" s="9">
        <f>'Consolidtaed Data'!$L573-'Consolidtaed Data'!$K573</f>
        <v>117</v>
      </c>
      <c r="N8738" s="9" t="str">
        <f>VLOOKUP('Consolidtaed Data'!$C573,[1]Locations!$A:$O,2,0)</f>
        <v>Jurupa Valley</v>
      </c>
      <c r="O8738" s="9" t="str">
        <f>VLOOKUP('Consolidtaed Data'!$D573,'[1]Sales People'!$A:$B,2,0)</f>
        <v>Roger Ramos</v>
      </c>
      <c r="P8738" s="9" t="str">
        <f>VLOOKUP('Consolidtaed Data'!$E573,[1]Customers!$A:$B,2,0)</f>
        <v>Frank Schmidt</v>
      </c>
      <c r="Q8738" s="11">
        <f>WEEKDAY('Consolidtaed Data'!$F573)</f>
        <v>1</v>
      </c>
      <c r="R8738" s="9">
        <f>MONTH('Consolidtaed Data'!$F573)</f>
        <v>2</v>
      </c>
      <c r="S8738" s="9" t="str">
        <f>TEXT(Table3[[#This Row],[Purchase Date]],"MMMM")</f>
        <v>October</v>
      </c>
      <c r="T8738" s="9">
        <f>YEAR('Consolidtaed Data'!$F573)</f>
        <v>2020</v>
      </c>
    </row>
    <row r="8739" spans="1:20" x14ac:dyDescent="0.3">
      <c r="A8739" s="9" t="s">
        <v>9765</v>
      </c>
      <c r="B8739" s="9" t="s">
        <v>93</v>
      </c>
      <c r="C8739" s="9" t="s">
        <v>134</v>
      </c>
      <c r="D8739" s="9" t="s">
        <v>73</v>
      </c>
      <c r="E8739" s="9" t="s">
        <v>1148</v>
      </c>
      <c r="F8739" s="12">
        <v>44496</v>
      </c>
      <c r="G8739" s="12" t="str">
        <f>VLOOKUP(Table3[[#This Row],[Product ID]],[1]Products!$A:$G,2,0)</f>
        <v>Product 71</v>
      </c>
      <c r="H8739" s="22">
        <v>1</v>
      </c>
      <c r="I8739" s="9">
        <f>VLOOKUP('Consolidtaed Data'!$B735,[1]Products!$A:$G,4,0)</f>
        <v>556</v>
      </c>
      <c r="J8739" s="9">
        <f>VLOOKUP('Consolidtaed Data'!$B735,[1]Products!$A:$G,3,0)</f>
        <v>395</v>
      </c>
      <c r="K8739" s="9">
        <f>'Consolidtaed Data'!$J735*'Consolidtaed Data'!$H735</f>
        <v>4455</v>
      </c>
      <c r="L8739" s="9">
        <f>'Consolidtaed Data'!$I735*'Consolidtaed Data'!$H735</f>
        <v>6273</v>
      </c>
      <c r="M8739" s="9">
        <f>'Consolidtaed Data'!$L735-'Consolidtaed Data'!$K735</f>
        <v>599</v>
      </c>
      <c r="N8739" s="9" t="str">
        <f>VLOOKUP('Consolidtaed Data'!$C735,[1]Locations!$A:$O,2,0)</f>
        <v>Garden Grove</v>
      </c>
      <c r="O8739" s="9" t="str">
        <f>VLOOKUP('Consolidtaed Data'!$D735,'[1]Sales People'!$A:$B,2,0)</f>
        <v>Larry Castillo</v>
      </c>
      <c r="P8739" s="9" t="str">
        <f>VLOOKUP('Consolidtaed Data'!$E735,[1]Customers!$A:$B,2,0)</f>
        <v>Carlos Scott</v>
      </c>
      <c r="Q8739" s="11">
        <f>WEEKDAY('Consolidtaed Data'!$F735)</f>
        <v>5</v>
      </c>
      <c r="R8739" s="9">
        <f>MONTH('Consolidtaed Data'!$F735)</f>
        <v>2</v>
      </c>
      <c r="S8739" s="9" t="str">
        <f>TEXT(Table3[[#This Row],[Purchase Date]],"MMMM")</f>
        <v>October</v>
      </c>
      <c r="T8739" s="9">
        <f>YEAR('Consolidtaed Data'!$F735)</f>
        <v>2020</v>
      </c>
    </row>
    <row r="8740" spans="1:20" x14ac:dyDescent="0.3">
      <c r="A8740" s="9" t="s">
        <v>9766</v>
      </c>
      <c r="B8740" s="9" t="s">
        <v>225</v>
      </c>
      <c r="C8740" s="9" t="s">
        <v>157</v>
      </c>
      <c r="D8740" s="9" t="s">
        <v>46</v>
      </c>
      <c r="E8740" s="9" t="s">
        <v>552</v>
      </c>
      <c r="F8740" s="12">
        <v>44496</v>
      </c>
      <c r="G8740" s="12" t="str">
        <f>VLOOKUP(Table3[[#This Row],[Product ID]],[1]Products!$A:$G,2,0)</f>
        <v>Product 24</v>
      </c>
      <c r="H8740" s="22">
        <v>1</v>
      </c>
      <c r="I8740" s="9">
        <f>VLOOKUP('Consolidtaed Data'!$B827,[1]Products!$A:$G,4,0)</f>
        <v>1743</v>
      </c>
      <c r="J8740" s="9">
        <f>VLOOKUP('Consolidtaed Data'!$B827,[1]Products!$A:$G,3,0)</f>
        <v>872</v>
      </c>
      <c r="K8740" s="9">
        <f>'Consolidtaed Data'!$J827*'Consolidtaed Data'!$H827</f>
        <v>1230</v>
      </c>
      <c r="L8740" s="9">
        <f>'Consolidtaed Data'!$I827*'Consolidtaed Data'!$H827</f>
        <v>1783</v>
      </c>
      <c r="M8740" s="9">
        <f>'Consolidtaed Data'!$L827-'Consolidtaed Data'!$K827</f>
        <v>96</v>
      </c>
      <c r="N8740" s="9" t="str">
        <f>VLOOKUP('Consolidtaed Data'!$C827,[1]Locations!$A:$O,2,0)</f>
        <v>Los Angeles</v>
      </c>
      <c r="O8740" s="9" t="str">
        <f>VLOOKUP('Consolidtaed Data'!$D827,'[1]Sales People'!$A:$B,2,0)</f>
        <v>Justin Lynch</v>
      </c>
      <c r="P8740" s="9" t="str">
        <f>VLOOKUP('Consolidtaed Data'!$E827,[1]Customers!$A:$B,2,0)</f>
        <v>Peter Freeman</v>
      </c>
      <c r="Q8740" s="11">
        <f>WEEKDAY('Consolidtaed Data'!$F827)</f>
        <v>5</v>
      </c>
      <c r="R8740" s="9">
        <f>MONTH('Consolidtaed Data'!$F827)</f>
        <v>2</v>
      </c>
      <c r="S8740" s="9" t="str">
        <f>TEXT(Table3[[#This Row],[Purchase Date]],"MMMM")</f>
        <v>October</v>
      </c>
      <c r="T8740" s="9">
        <f>YEAR('Consolidtaed Data'!$F827)</f>
        <v>2020</v>
      </c>
    </row>
    <row r="8741" spans="1:20" x14ac:dyDescent="0.3">
      <c r="A8741" s="9" t="s">
        <v>9767</v>
      </c>
      <c r="B8741" s="9" t="s">
        <v>373</v>
      </c>
      <c r="C8741" s="9" t="s">
        <v>108</v>
      </c>
      <c r="D8741" s="9" t="s">
        <v>83</v>
      </c>
      <c r="E8741" s="9" t="s">
        <v>1197</v>
      </c>
      <c r="F8741" s="12">
        <v>44496</v>
      </c>
      <c r="G8741" s="12" t="str">
        <f>VLOOKUP(Table3[[#This Row],[Product ID]],[1]Products!$A:$G,2,0)</f>
        <v>Product 66</v>
      </c>
      <c r="H8741" s="22">
        <v>2</v>
      </c>
      <c r="I8741" s="9">
        <f>VLOOKUP('Consolidtaed Data'!$B1082,[1]Products!$A:$G,4,0)</f>
        <v>2091</v>
      </c>
      <c r="J8741" s="9">
        <f>VLOOKUP('Consolidtaed Data'!$B1082,[1]Products!$A:$G,3,0)</f>
        <v>1485</v>
      </c>
      <c r="K8741" s="9">
        <f>'Consolidtaed Data'!$J1082*'Consolidtaed Data'!$H1082</f>
        <v>1432</v>
      </c>
      <c r="L8741" s="9">
        <f>'Consolidtaed Data'!$I1082*'Consolidtaed Data'!$H1082</f>
        <v>2384</v>
      </c>
      <c r="M8741" s="9">
        <f>'Consolidtaed Data'!$L1082-'Consolidtaed Data'!$K1082</f>
        <v>39</v>
      </c>
      <c r="N8741" s="9" t="str">
        <f>VLOOKUP('Consolidtaed Data'!$C1082,[1]Locations!$A:$O,2,0)</f>
        <v>Santa Maria</v>
      </c>
      <c r="O8741" s="9" t="str">
        <f>VLOOKUP('Consolidtaed Data'!$D1082,'[1]Sales People'!$A:$B,2,0)</f>
        <v>Brian Hansen</v>
      </c>
      <c r="P8741" s="9" t="str">
        <f>VLOOKUP('Consolidtaed Data'!$E1082,[1]Customers!$A:$B,2,0)</f>
        <v>Jerry Green</v>
      </c>
      <c r="Q8741" s="11">
        <f>WEEKDAY('Consolidtaed Data'!$F1082)</f>
        <v>4</v>
      </c>
      <c r="R8741" s="9">
        <f>MONTH('Consolidtaed Data'!$F1082)</f>
        <v>3</v>
      </c>
      <c r="S8741" s="9" t="str">
        <f>TEXT(Table3[[#This Row],[Purchase Date]],"MMMM")</f>
        <v>October</v>
      </c>
      <c r="T8741" s="9">
        <f>YEAR('Consolidtaed Data'!$F1082)</f>
        <v>2020</v>
      </c>
    </row>
    <row r="8742" spans="1:20" x14ac:dyDescent="0.3">
      <c r="A8742" s="9" t="s">
        <v>9768</v>
      </c>
      <c r="B8742" s="9" t="s">
        <v>156</v>
      </c>
      <c r="C8742" s="9" t="s">
        <v>253</v>
      </c>
      <c r="D8742" s="9" t="s">
        <v>64</v>
      </c>
      <c r="E8742" s="9" t="s">
        <v>128</v>
      </c>
      <c r="F8742" s="12">
        <v>44496</v>
      </c>
      <c r="G8742" s="12" t="str">
        <f>VLOOKUP(Table3[[#This Row],[Product ID]],[1]Products!$A:$G,2,0)</f>
        <v>Product 21</v>
      </c>
      <c r="H8742" s="22">
        <v>1</v>
      </c>
      <c r="I8742" s="9">
        <f>VLOOKUP('Consolidtaed Data'!$B1373,[1]Products!$A:$G,4,0)</f>
        <v>290</v>
      </c>
      <c r="J8742" s="9">
        <f>VLOOKUP('Consolidtaed Data'!$B1373,[1]Products!$A:$G,3,0)</f>
        <v>200</v>
      </c>
      <c r="K8742" s="9">
        <f>'Consolidtaed Data'!$J1373*'Consolidtaed Data'!$H1373</f>
        <v>208</v>
      </c>
      <c r="L8742" s="9">
        <f>'Consolidtaed Data'!$I1373*'Consolidtaed Data'!$H1373</f>
        <v>400</v>
      </c>
      <c r="M8742" s="9">
        <f>'Consolidtaed Data'!$L1373-'Consolidtaed Data'!$K1373</f>
        <v>782</v>
      </c>
      <c r="N8742" s="9" t="str">
        <f>VLOOKUP('Consolidtaed Data'!$C1373,[1]Locations!$A:$O,2,0)</f>
        <v>Lancaster</v>
      </c>
      <c r="O8742" s="9" t="str">
        <f>VLOOKUP('Consolidtaed Data'!$D1373,'[1]Sales People'!$A:$B,2,0)</f>
        <v>Howard Gardner</v>
      </c>
      <c r="P8742" s="9" t="str">
        <f>VLOOKUP('Consolidtaed Data'!$E1373,[1]Customers!$A:$B,2,0)</f>
        <v>Mark Simmons</v>
      </c>
      <c r="Q8742" s="11">
        <f>WEEKDAY('Consolidtaed Data'!$F1373)</f>
        <v>7</v>
      </c>
      <c r="R8742" s="9">
        <f>MONTH('Consolidtaed Data'!$F1373)</f>
        <v>4</v>
      </c>
      <c r="S8742" s="9" t="str">
        <f>TEXT(Table3[[#This Row],[Purchase Date]],"MMMM")</f>
        <v>October</v>
      </c>
      <c r="T8742" s="9">
        <f>YEAR('Consolidtaed Data'!$F1373)</f>
        <v>2020</v>
      </c>
    </row>
    <row r="8743" spans="1:20" x14ac:dyDescent="0.3">
      <c r="A8743" s="9" t="s">
        <v>9769</v>
      </c>
      <c r="B8743" s="9" t="s">
        <v>125</v>
      </c>
      <c r="C8743" s="9" t="s">
        <v>196</v>
      </c>
      <c r="D8743" s="9" t="s">
        <v>100</v>
      </c>
      <c r="E8743" s="9" t="s">
        <v>36</v>
      </c>
      <c r="F8743" s="12">
        <v>44496</v>
      </c>
      <c r="G8743" s="12" t="str">
        <f>VLOOKUP(Table3[[#This Row],[Product ID]],[1]Products!$A:$G,2,0)</f>
        <v>Product 40</v>
      </c>
      <c r="H8743" s="22">
        <v>1</v>
      </c>
      <c r="I8743" s="9">
        <f>VLOOKUP('Consolidtaed Data'!$B1393,[1]Products!$A:$G,4,0)</f>
        <v>1671</v>
      </c>
      <c r="J8743" s="9">
        <f>VLOOKUP('Consolidtaed Data'!$B1393,[1]Products!$A:$G,3,0)</f>
        <v>1220</v>
      </c>
      <c r="K8743" s="9">
        <f>'Consolidtaed Data'!$J1393*'Consolidtaed Data'!$H1393</f>
        <v>616</v>
      </c>
      <c r="L8743" s="9">
        <f>'Consolidtaed Data'!$I1393*'Consolidtaed Data'!$H1393</f>
        <v>812</v>
      </c>
      <c r="M8743" s="9">
        <f>'Consolidtaed Data'!$L1393-'Consolidtaed Data'!$K1393</f>
        <v>120</v>
      </c>
      <c r="N8743" s="9" t="str">
        <f>VLOOKUP('Consolidtaed Data'!$C1393,[1]Locations!$A:$O,2,0)</f>
        <v>Temecula</v>
      </c>
      <c r="O8743" s="9" t="str">
        <f>VLOOKUP('Consolidtaed Data'!$D1393,'[1]Sales People'!$A:$B,2,0)</f>
        <v>Clarence Fox</v>
      </c>
      <c r="P8743" s="9" t="str">
        <f>VLOOKUP('Consolidtaed Data'!$E1393,[1]Customers!$A:$B,2,0)</f>
        <v>Craig Mills</v>
      </c>
      <c r="Q8743" s="11">
        <f>WEEKDAY('Consolidtaed Data'!$F1393)</f>
        <v>1</v>
      </c>
      <c r="R8743" s="9">
        <f>MONTH('Consolidtaed Data'!$F1393)</f>
        <v>4</v>
      </c>
      <c r="S8743" s="9" t="str">
        <f>TEXT(Table3[[#This Row],[Purchase Date]],"MMMM")</f>
        <v>October</v>
      </c>
      <c r="T8743" s="9">
        <f>YEAR('Consolidtaed Data'!$F1393)</f>
        <v>2020</v>
      </c>
    </row>
    <row r="8744" spans="1:20" x14ac:dyDescent="0.3">
      <c r="A8744" s="9" t="s">
        <v>9770</v>
      </c>
      <c r="B8744" s="9" t="s">
        <v>393</v>
      </c>
      <c r="C8744" s="9" t="s">
        <v>249</v>
      </c>
      <c r="D8744" s="9" t="s">
        <v>402</v>
      </c>
      <c r="E8744" s="9" t="s">
        <v>547</v>
      </c>
      <c r="F8744" s="12">
        <v>44496</v>
      </c>
      <c r="G8744" s="12" t="str">
        <f>VLOOKUP(Table3[[#This Row],[Product ID]],[1]Products!$A:$G,2,0)</f>
        <v>Product 84</v>
      </c>
      <c r="H8744" s="22">
        <v>1</v>
      </c>
      <c r="I8744" s="9">
        <f>VLOOKUP('Consolidtaed Data'!$B1586,[1]Products!$A:$G,4,0)</f>
        <v>504</v>
      </c>
      <c r="J8744" s="9">
        <f>VLOOKUP('Consolidtaed Data'!$B1586,[1]Products!$A:$G,3,0)</f>
        <v>408</v>
      </c>
      <c r="K8744" s="9">
        <f>'Consolidtaed Data'!$J1586*'Consolidtaed Data'!$H1586</f>
        <v>2400</v>
      </c>
      <c r="L8744" s="9">
        <f>'Consolidtaed Data'!$I1586*'Consolidtaed Data'!$H1586</f>
        <v>4364</v>
      </c>
      <c r="M8744" s="9">
        <f>'Consolidtaed Data'!$L1586-'Consolidtaed Data'!$K1586</f>
        <v>570</v>
      </c>
      <c r="N8744" s="9" t="str">
        <f>VLOOKUP('Consolidtaed Data'!$C1586,[1]Locations!$A:$O,2,0)</f>
        <v>Carlsbad</v>
      </c>
      <c r="O8744" s="9" t="str">
        <f>VLOOKUP('Consolidtaed Data'!$D1586,'[1]Sales People'!$A:$B,2,0)</f>
        <v>Scott Clark</v>
      </c>
      <c r="P8744" s="9" t="str">
        <f>VLOOKUP('Consolidtaed Data'!$E1586,[1]Customers!$A:$B,2,0)</f>
        <v>Billy Gonzales</v>
      </c>
      <c r="Q8744" s="11">
        <f>WEEKDAY('Consolidtaed Data'!$F1586)</f>
        <v>1</v>
      </c>
      <c r="R8744" s="9">
        <f>MONTH('Consolidtaed Data'!$F1586)</f>
        <v>4</v>
      </c>
      <c r="S8744" s="9" t="str">
        <f>TEXT(Table3[[#This Row],[Purchase Date]],"MMMM")</f>
        <v>October</v>
      </c>
      <c r="T8744" s="9">
        <f>YEAR('Consolidtaed Data'!$F1586)</f>
        <v>2020</v>
      </c>
    </row>
    <row r="8745" spans="1:20" x14ac:dyDescent="0.3">
      <c r="A8745" s="9" t="s">
        <v>9771</v>
      </c>
      <c r="B8745" s="9" t="s">
        <v>172</v>
      </c>
      <c r="C8745" s="9" t="s">
        <v>462</v>
      </c>
      <c r="D8745" s="9" t="s">
        <v>206</v>
      </c>
      <c r="E8745" s="9" t="s">
        <v>620</v>
      </c>
      <c r="F8745" s="12">
        <v>44496</v>
      </c>
      <c r="G8745" s="12" t="str">
        <f>VLOOKUP(Table3[[#This Row],[Product ID]],[1]Products!$A:$G,2,0)</f>
        <v>Product 4</v>
      </c>
      <c r="H8745" s="22">
        <v>1</v>
      </c>
      <c r="I8745" s="9">
        <f>VLOOKUP('Consolidtaed Data'!$B1712,[1]Products!$A:$G,4,0)</f>
        <v>1022</v>
      </c>
      <c r="J8745" s="9">
        <f>VLOOKUP('Consolidtaed Data'!$B1712,[1]Products!$A:$G,3,0)</f>
        <v>818</v>
      </c>
      <c r="K8745" s="9">
        <f>'Consolidtaed Data'!$J1712*'Consolidtaed Data'!$H1712</f>
        <v>4191</v>
      </c>
      <c r="L8745" s="9">
        <f>'Consolidtaed Data'!$I1712*'Consolidtaed Data'!$H1712</f>
        <v>5901</v>
      </c>
      <c r="M8745" s="9">
        <f>'Consolidtaed Data'!$L1712-'Consolidtaed Data'!$K1712</f>
        <v>565</v>
      </c>
      <c r="N8745" s="9" t="str">
        <f>VLOOKUP('Consolidtaed Data'!$C1712,[1]Locations!$A:$O,2,0)</f>
        <v>Thousand Oaks</v>
      </c>
      <c r="O8745" s="9" t="str">
        <f>VLOOKUP('Consolidtaed Data'!$D1712,'[1]Sales People'!$A:$B,2,0)</f>
        <v>Gary Rodriguez</v>
      </c>
      <c r="P8745" s="9" t="str">
        <f>VLOOKUP('Consolidtaed Data'!$E1712,[1]Customers!$A:$B,2,0)</f>
        <v>Peter Gray</v>
      </c>
      <c r="Q8745" s="11">
        <f>WEEKDAY('Consolidtaed Data'!$F1712)</f>
        <v>2</v>
      </c>
      <c r="R8745" s="9">
        <f>MONTH('Consolidtaed Data'!$F1712)</f>
        <v>5</v>
      </c>
      <c r="S8745" s="9" t="str">
        <f>TEXT(Table3[[#This Row],[Purchase Date]],"MMMM")</f>
        <v>October</v>
      </c>
      <c r="T8745" s="9">
        <f>YEAR('Consolidtaed Data'!$F1712)</f>
        <v>2020</v>
      </c>
    </row>
    <row r="8746" spans="1:20" x14ac:dyDescent="0.3">
      <c r="A8746" s="9" t="s">
        <v>9772</v>
      </c>
      <c r="B8746" s="9" t="s">
        <v>366</v>
      </c>
      <c r="C8746" s="9" t="s">
        <v>458</v>
      </c>
      <c r="D8746" s="9" t="s">
        <v>64</v>
      </c>
      <c r="E8746" s="9" t="s">
        <v>910</v>
      </c>
      <c r="F8746" s="12">
        <v>44496</v>
      </c>
      <c r="G8746" s="12" t="str">
        <f>VLOOKUP(Table3[[#This Row],[Product ID]],[1]Products!$A:$G,2,0)</f>
        <v>Product 39</v>
      </c>
      <c r="H8746" s="22">
        <v>2</v>
      </c>
      <c r="I8746" s="9">
        <f>VLOOKUP('Consolidtaed Data'!$B2253,[1]Products!$A:$G,4,0)</f>
        <v>1783</v>
      </c>
      <c r="J8746" s="9">
        <f>VLOOKUP('Consolidtaed Data'!$B2253,[1]Products!$A:$G,3,0)</f>
        <v>1516</v>
      </c>
      <c r="K8746" s="9">
        <f>'Consolidtaed Data'!$J2253*'Consolidtaed Data'!$H2253</f>
        <v>589</v>
      </c>
      <c r="L8746" s="9">
        <f>'Consolidtaed Data'!$I2253*'Consolidtaed Data'!$H2253</f>
        <v>1052</v>
      </c>
      <c r="M8746" s="9">
        <f>'Consolidtaed Data'!$L2253-'Consolidtaed Data'!$K2253</f>
        <v>572</v>
      </c>
      <c r="N8746" s="9" t="str">
        <f>VLOOKUP('Consolidtaed Data'!$C2253,[1]Locations!$A:$O,2,0)</f>
        <v>San Jose</v>
      </c>
      <c r="O8746" s="9" t="str">
        <f>VLOOKUP('Consolidtaed Data'!$D2253,'[1]Sales People'!$A:$B,2,0)</f>
        <v>Robert Reed</v>
      </c>
      <c r="P8746" s="9" t="str">
        <f>VLOOKUP('Consolidtaed Data'!$E2253,[1]Customers!$A:$B,2,0)</f>
        <v>Kevin Gilbert</v>
      </c>
      <c r="Q8746" s="11">
        <f>WEEKDAY('Consolidtaed Data'!$F2253)</f>
        <v>1</v>
      </c>
      <c r="R8746" s="9">
        <f>MONTH('Consolidtaed Data'!$F2253)</f>
        <v>6</v>
      </c>
      <c r="S8746" s="9" t="str">
        <f>TEXT(Table3[[#This Row],[Purchase Date]],"MMMM")</f>
        <v>October</v>
      </c>
      <c r="T8746" s="9">
        <f>YEAR('Consolidtaed Data'!$F2253)</f>
        <v>2020</v>
      </c>
    </row>
    <row r="8747" spans="1:20" x14ac:dyDescent="0.3">
      <c r="A8747" s="9" t="s">
        <v>9773</v>
      </c>
      <c r="B8747" s="9" t="s">
        <v>38</v>
      </c>
      <c r="C8747" s="9" t="s">
        <v>50</v>
      </c>
      <c r="D8747" s="9" t="s">
        <v>246</v>
      </c>
      <c r="E8747" s="9" t="s">
        <v>1337</v>
      </c>
      <c r="F8747" s="12">
        <v>44496</v>
      </c>
      <c r="G8747" s="12" t="str">
        <f>VLOOKUP(Table3[[#This Row],[Product ID]],[1]Products!$A:$G,2,0)</f>
        <v>Product 25</v>
      </c>
      <c r="H8747" s="22">
        <v>2</v>
      </c>
      <c r="I8747" s="9">
        <f>VLOOKUP('Consolidtaed Data'!$B2354,[1]Products!$A:$G,4,0)</f>
        <v>951</v>
      </c>
      <c r="J8747" s="9">
        <f>VLOOKUP('Consolidtaed Data'!$B2354,[1]Products!$A:$G,3,0)</f>
        <v>504</v>
      </c>
      <c r="K8747" s="9">
        <f>'Consolidtaed Data'!$J2354*'Consolidtaed Data'!$H2354</f>
        <v>6072</v>
      </c>
      <c r="L8747" s="9">
        <f>'Consolidtaed Data'!$I2354*'Consolidtaed Data'!$H2354</f>
        <v>9640</v>
      </c>
      <c r="M8747" s="9">
        <f>'Consolidtaed Data'!$L2354-'Consolidtaed Data'!$K2354</f>
        <v>248</v>
      </c>
      <c r="N8747" s="9" t="str">
        <f>VLOOKUP('Consolidtaed Data'!$C2354,[1]Locations!$A:$O,2,0)</f>
        <v>Long Beach</v>
      </c>
      <c r="O8747" s="9" t="str">
        <f>VLOOKUP('Consolidtaed Data'!$D2354,'[1]Sales People'!$A:$B,2,0)</f>
        <v>Brian Davis</v>
      </c>
      <c r="P8747" s="9" t="str">
        <f>VLOOKUP('Consolidtaed Data'!$E2354,[1]Customers!$A:$B,2,0)</f>
        <v>Douglas Foster</v>
      </c>
      <c r="Q8747" s="11">
        <f>WEEKDAY('Consolidtaed Data'!$F2354)</f>
        <v>7</v>
      </c>
      <c r="R8747" s="9">
        <f>MONTH('Consolidtaed Data'!$F2354)</f>
        <v>6</v>
      </c>
      <c r="S8747" s="9" t="str">
        <f>TEXT(Table3[[#This Row],[Purchase Date]],"MMMM")</f>
        <v>October</v>
      </c>
      <c r="T8747" s="9">
        <f>YEAR('Consolidtaed Data'!$F2354)</f>
        <v>2020</v>
      </c>
    </row>
    <row r="8748" spans="1:20" x14ac:dyDescent="0.3">
      <c r="A8748" s="9" t="s">
        <v>9774</v>
      </c>
      <c r="B8748" s="9" t="s">
        <v>164</v>
      </c>
      <c r="C8748" s="9" t="s">
        <v>635</v>
      </c>
      <c r="D8748" s="9" t="s">
        <v>73</v>
      </c>
      <c r="E8748" s="9" t="s">
        <v>3251</v>
      </c>
      <c r="F8748" s="12">
        <v>44496</v>
      </c>
      <c r="G8748" s="12" t="str">
        <f>VLOOKUP(Table3[[#This Row],[Product ID]],[1]Products!$A:$G,2,0)</f>
        <v>Product 69</v>
      </c>
      <c r="H8748" s="22">
        <v>1</v>
      </c>
      <c r="I8748" s="9">
        <f>VLOOKUP('Consolidtaed Data'!$B2748,[1]Products!$A:$G,4,0)</f>
        <v>1500</v>
      </c>
      <c r="J8748" s="9">
        <f>VLOOKUP('Consolidtaed Data'!$B2748,[1]Products!$A:$G,3,0)</f>
        <v>900</v>
      </c>
      <c r="K8748" s="9">
        <f>'Consolidtaed Data'!$J2748*'Consolidtaed Data'!$H2748</f>
        <v>5364</v>
      </c>
      <c r="L8748" s="9">
        <f>'Consolidtaed Data'!$I2748*'Consolidtaed Data'!$H2748</f>
        <v>7059</v>
      </c>
      <c r="M8748" s="9">
        <f>'Consolidtaed Data'!$L2748-'Consolidtaed Data'!$K2748</f>
        <v>313</v>
      </c>
      <c r="N8748" s="9" t="str">
        <f>VLOOKUP('Consolidtaed Data'!$C2748,[1]Locations!$A:$O,2,0)</f>
        <v>Sunnyvale</v>
      </c>
      <c r="O8748" s="9" t="str">
        <f>VLOOKUP('Consolidtaed Data'!$D2748,'[1]Sales People'!$A:$B,2,0)</f>
        <v>Jimmy Young</v>
      </c>
      <c r="P8748" s="9" t="str">
        <f>VLOOKUP('Consolidtaed Data'!$E2748,[1]Customers!$A:$B,2,0)</f>
        <v>Samuel Hamilton</v>
      </c>
      <c r="Q8748" s="11">
        <f>WEEKDAY('Consolidtaed Data'!$F2748)</f>
        <v>2</v>
      </c>
      <c r="R8748" s="9">
        <f>MONTH('Consolidtaed Data'!$F2748)</f>
        <v>7</v>
      </c>
      <c r="S8748" s="9" t="str">
        <f>TEXT(Table3[[#This Row],[Purchase Date]],"MMMM")</f>
        <v>October</v>
      </c>
      <c r="T8748" s="9">
        <f>YEAR('Consolidtaed Data'!$F2748)</f>
        <v>2020</v>
      </c>
    </row>
    <row r="8749" spans="1:20" x14ac:dyDescent="0.3">
      <c r="A8749" s="9" t="s">
        <v>9775</v>
      </c>
      <c r="B8749" s="9" t="s">
        <v>653</v>
      </c>
      <c r="C8749" s="9" t="s">
        <v>94</v>
      </c>
      <c r="D8749" s="9" t="s">
        <v>56</v>
      </c>
      <c r="E8749" s="9" t="s">
        <v>791</v>
      </c>
      <c r="F8749" s="12">
        <v>44496</v>
      </c>
      <c r="G8749" s="12" t="str">
        <f>VLOOKUP(Table3[[#This Row],[Product ID]],[1]Products!$A:$G,2,0)</f>
        <v>Product 74</v>
      </c>
      <c r="H8749" s="22">
        <v>3</v>
      </c>
      <c r="I8749" s="9">
        <f>VLOOKUP('Consolidtaed Data'!$B2808,[1]Products!$A:$G,4,0)</f>
        <v>1178</v>
      </c>
      <c r="J8749" s="9">
        <f>VLOOKUP('Consolidtaed Data'!$B2808,[1]Products!$A:$G,3,0)</f>
        <v>683</v>
      </c>
      <c r="K8749" s="9">
        <f>'Consolidtaed Data'!$J2808*'Consolidtaed Data'!$H2808</f>
        <v>22</v>
      </c>
      <c r="L8749" s="9">
        <f>'Consolidtaed Data'!$I2808*'Consolidtaed Data'!$H2808</f>
        <v>35</v>
      </c>
      <c r="M8749" s="9">
        <f>'Consolidtaed Data'!$L2808-'Consolidtaed Data'!$K2808</f>
        <v>509</v>
      </c>
      <c r="N8749" s="9" t="str">
        <f>VLOOKUP('Consolidtaed Data'!$C2808,[1]Locations!$A:$O,2,0)</f>
        <v>Carlsbad</v>
      </c>
      <c r="O8749" s="9" t="str">
        <f>VLOOKUP('Consolidtaed Data'!$D2808,'[1]Sales People'!$A:$B,2,0)</f>
        <v>Justin Lynch</v>
      </c>
      <c r="P8749" s="9" t="str">
        <f>VLOOKUP('Consolidtaed Data'!$E2808,[1]Customers!$A:$B,2,0)</f>
        <v>Donald Stanley</v>
      </c>
      <c r="Q8749" s="11">
        <f>WEEKDAY('Consolidtaed Data'!$F2808)</f>
        <v>7</v>
      </c>
      <c r="R8749" s="9">
        <f>MONTH('Consolidtaed Data'!$F2808)</f>
        <v>7</v>
      </c>
      <c r="S8749" s="9" t="str">
        <f>TEXT(Table3[[#This Row],[Purchase Date]],"MMMM")</f>
        <v>October</v>
      </c>
      <c r="T8749" s="9">
        <f>YEAR('Consolidtaed Data'!$F2808)</f>
        <v>2020</v>
      </c>
    </row>
    <row r="8750" spans="1:20" x14ac:dyDescent="0.3">
      <c r="A8750" s="9" t="s">
        <v>9776</v>
      </c>
      <c r="B8750" s="9" t="s">
        <v>653</v>
      </c>
      <c r="C8750" s="9" t="s">
        <v>522</v>
      </c>
      <c r="D8750" s="9" t="s">
        <v>127</v>
      </c>
      <c r="E8750" s="9" t="s">
        <v>841</v>
      </c>
      <c r="F8750" s="12">
        <v>44496</v>
      </c>
      <c r="G8750" s="12" t="str">
        <f>VLOOKUP(Table3[[#This Row],[Product ID]],[1]Products!$A:$G,2,0)</f>
        <v>Product 74</v>
      </c>
      <c r="H8750" s="22">
        <v>1</v>
      </c>
      <c r="I8750" s="9">
        <f>VLOOKUP('Consolidtaed Data'!$B2821,[1]Products!$A:$G,4,0)</f>
        <v>2391</v>
      </c>
      <c r="J8750" s="9">
        <f>VLOOKUP('Consolidtaed Data'!$B2821,[1]Products!$A:$G,3,0)</f>
        <v>1291</v>
      </c>
      <c r="K8750" s="9">
        <f>'Consolidtaed Data'!$J2821*'Consolidtaed Data'!$H2821</f>
        <v>4554</v>
      </c>
      <c r="L8750" s="9">
        <f>'Consolidtaed Data'!$I2821*'Consolidtaed Data'!$H2821</f>
        <v>7230</v>
      </c>
      <c r="M8750" s="9">
        <f>'Consolidtaed Data'!$L2821-'Consolidtaed Data'!$K2821</f>
        <v>1224</v>
      </c>
      <c r="N8750" s="9" t="str">
        <f>VLOOKUP('Consolidtaed Data'!$C2821,[1]Locations!$A:$O,2,0)</f>
        <v>Sacramento</v>
      </c>
      <c r="O8750" s="9" t="str">
        <f>VLOOKUP('Consolidtaed Data'!$D2821,'[1]Sales People'!$A:$B,2,0)</f>
        <v>Martin Perry</v>
      </c>
      <c r="P8750" s="9" t="str">
        <f>VLOOKUP('Consolidtaed Data'!$E2821,[1]Customers!$A:$B,2,0)</f>
        <v>Antonio Morris</v>
      </c>
      <c r="Q8750" s="11">
        <f>WEEKDAY('Consolidtaed Data'!$F2821)</f>
        <v>1</v>
      </c>
      <c r="R8750" s="9">
        <f>MONTH('Consolidtaed Data'!$F2821)</f>
        <v>7</v>
      </c>
      <c r="S8750" s="9" t="str">
        <f>TEXT(Table3[[#This Row],[Purchase Date]],"MMMM")</f>
        <v>October</v>
      </c>
      <c r="T8750" s="9">
        <f>YEAR('Consolidtaed Data'!$F2821)</f>
        <v>2020</v>
      </c>
    </row>
    <row r="8751" spans="1:20" x14ac:dyDescent="0.3">
      <c r="A8751" s="9" t="s">
        <v>9777</v>
      </c>
      <c r="B8751" s="9" t="s">
        <v>225</v>
      </c>
      <c r="C8751" s="9" t="s">
        <v>86</v>
      </c>
      <c r="D8751" s="9" t="s">
        <v>31</v>
      </c>
      <c r="E8751" s="9" t="s">
        <v>92</v>
      </c>
      <c r="F8751" s="12">
        <v>44496</v>
      </c>
      <c r="G8751" s="12" t="str">
        <f>VLOOKUP(Table3[[#This Row],[Product ID]],[1]Products!$A:$G,2,0)</f>
        <v>Product 24</v>
      </c>
      <c r="H8751" s="22">
        <v>1</v>
      </c>
      <c r="I8751" s="9">
        <f>VLOOKUP('Consolidtaed Data'!$B2935,[1]Products!$A:$G,4,0)</f>
        <v>1848</v>
      </c>
      <c r="J8751" s="9">
        <f>VLOOKUP('Consolidtaed Data'!$B2935,[1]Products!$A:$G,3,0)</f>
        <v>1294</v>
      </c>
      <c r="K8751" s="9">
        <f>'Consolidtaed Data'!$J2935*'Consolidtaed Data'!$H2935</f>
        <v>2582</v>
      </c>
      <c r="L8751" s="9">
        <f>'Consolidtaed Data'!$I2935*'Consolidtaed Data'!$H2935</f>
        <v>4782</v>
      </c>
      <c r="M8751" s="9">
        <f>'Consolidtaed Data'!$L2935-'Consolidtaed Data'!$K2935</f>
        <v>722</v>
      </c>
      <c r="N8751" s="9" t="str">
        <f>VLOOKUP('Consolidtaed Data'!$C2935,[1]Locations!$A:$O,2,0)</f>
        <v>Chula Vista</v>
      </c>
      <c r="O8751" s="9" t="str">
        <f>VLOOKUP('Consolidtaed Data'!$D2935,'[1]Sales People'!$A:$B,2,0)</f>
        <v>Kenneth Fields</v>
      </c>
      <c r="P8751" s="9" t="str">
        <f>VLOOKUP('Consolidtaed Data'!$E2935,[1]Customers!$A:$B,2,0)</f>
        <v>Juan Scott</v>
      </c>
      <c r="Q8751" s="11">
        <f>WEEKDAY('Consolidtaed Data'!$F2935)</f>
        <v>2</v>
      </c>
      <c r="R8751" s="9">
        <f>MONTH('Consolidtaed Data'!$F2935)</f>
        <v>8</v>
      </c>
      <c r="S8751" s="9" t="str">
        <f>TEXT(Table3[[#This Row],[Purchase Date]],"MMMM")</f>
        <v>October</v>
      </c>
      <c r="T8751" s="9">
        <f>YEAR('Consolidtaed Data'!$F2935)</f>
        <v>2020</v>
      </c>
    </row>
    <row r="8752" spans="1:20" x14ac:dyDescent="0.3">
      <c r="A8752" s="9" t="s">
        <v>9778</v>
      </c>
      <c r="B8752" s="9" t="s">
        <v>41</v>
      </c>
      <c r="C8752" s="9" t="s">
        <v>186</v>
      </c>
      <c r="D8752" s="9" t="s">
        <v>105</v>
      </c>
      <c r="E8752" s="9" t="s">
        <v>576</v>
      </c>
      <c r="F8752" s="12">
        <v>44496</v>
      </c>
      <c r="G8752" s="12" t="str">
        <f>VLOOKUP(Table3[[#This Row],[Product ID]],[1]Products!$A:$G,2,0)</f>
        <v>Product 11</v>
      </c>
      <c r="H8752" s="22">
        <v>3</v>
      </c>
      <c r="I8752" s="9">
        <f>VLOOKUP('Consolidtaed Data'!$B3195,[1]Products!$A:$G,4,0)</f>
        <v>817</v>
      </c>
      <c r="J8752" s="9">
        <f>VLOOKUP('Consolidtaed Data'!$B3195,[1]Products!$A:$G,3,0)</f>
        <v>409</v>
      </c>
      <c r="K8752" s="9">
        <f>'Consolidtaed Data'!$J3195*'Consolidtaed Data'!$H3195</f>
        <v>2946</v>
      </c>
      <c r="L8752" s="9">
        <f>'Consolidtaed Data'!$I3195*'Consolidtaed Data'!$H3195</f>
        <v>4994</v>
      </c>
      <c r="M8752" s="9">
        <f>'Consolidtaed Data'!$L3195-'Consolidtaed Data'!$K3195</f>
        <v>2565</v>
      </c>
      <c r="N8752" s="9" t="str">
        <f>VLOOKUP('Consolidtaed Data'!$C3195,[1]Locations!$A:$O,2,0)</f>
        <v>Corona</v>
      </c>
      <c r="O8752" s="9" t="str">
        <f>VLOOKUP('Consolidtaed Data'!$D3195,'[1]Sales People'!$A:$B,2,0)</f>
        <v>Ronald Reed</v>
      </c>
      <c r="P8752" s="9" t="str">
        <f>VLOOKUP('Consolidtaed Data'!$E3195,[1]Customers!$A:$B,2,0)</f>
        <v>Jose Wright</v>
      </c>
      <c r="Q8752" s="11">
        <f>WEEKDAY('Consolidtaed Data'!$F3195)</f>
        <v>1</v>
      </c>
      <c r="R8752" s="9">
        <f>MONTH('Consolidtaed Data'!$F3195)</f>
        <v>8</v>
      </c>
      <c r="S8752" s="9" t="str">
        <f>TEXT(Table3[[#This Row],[Purchase Date]],"MMMM")</f>
        <v>October</v>
      </c>
      <c r="T8752" s="9">
        <f>YEAR('Consolidtaed Data'!$F3195)</f>
        <v>2020</v>
      </c>
    </row>
    <row r="8753" spans="1:20" x14ac:dyDescent="0.3">
      <c r="A8753" s="9" t="s">
        <v>9779</v>
      </c>
      <c r="B8753" s="9" t="s">
        <v>364</v>
      </c>
      <c r="C8753" s="9" t="s">
        <v>394</v>
      </c>
      <c r="D8753" s="9" t="s">
        <v>229</v>
      </c>
      <c r="E8753" s="9" t="s">
        <v>1197</v>
      </c>
      <c r="F8753" s="12">
        <v>44496</v>
      </c>
      <c r="G8753" s="12" t="str">
        <f>VLOOKUP(Table3[[#This Row],[Product ID]],[1]Products!$A:$G,2,0)</f>
        <v>Product 45</v>
      </c>
      <c r="H8753" s="22">
        <v>4</v>
      </c>
      <c r="I8753" s="9">
        <f>VLOOKUP('Consolidtaed Data'!$B3589,[1]Products!$A:$G,4,0)</f>
        <v>1380</v>
      </c>
      <c r="J8753" s="9">
        <f>VLOOKUP('Consolidtaed Data'!$B3589,[1]Products!$A:$G,3,0)</f>
        <v>1090</v>
      </c>
      <c r="K8753" s="9">
        <f>'Consolidtaed Data'!$J3589*'Consolidtaed Data'!$H3589</f>
        <v>1902</v>
      </c>
      <c r="L8753" s="9">
        <f>'Consolidtaed Data'!$I3589*'Consolidtaed Data'!$H3589</f>
        <v>2640</v>
      </c>
      <c r="M8753" s="9">
        <f>'Consolidtaed Data'!$L3589-'Consolidtaed Data'!$K3589</f>
        <v>66</v>
      </c>
      <c r="N8753" s="9" t="str">
        <f>VLOOKUP('Consolidtaed Data'!$C3589,[1]Locations!$A:$O,2,0)</f>
        <v>Escondido</v>
      </c>
      <c r="O8753" s="9" t="str">
        <f>VLOOKUP('Consolidtaed Data'!$D3589,'[1]Sales People'!$A:$B,2,0)</f>
        <v>Justin Lynch</v>
      </c>
      <c r="P8753" s="9" t="str">
        <f>VLOOKUP('Consolidtaed Data'!$E3589,[1]Customers!$A:$B,2,0)</f>
        <v>Kevin Kim</v>
      </c>
      <c r="Q8753" s="11">
        <f>WEEKDAY('Consolidtaed Data'!$F3589)</f>
        <v>7</v>
      </c>
      <c r="R8753" s="9">
        <f>MONTH('Consolidtaed Data'!$F3589)</f>
        <v>9</v>
      </c>
      <c r="S8753" s="9" t="str">
        <f>TEXT(Table3[[#This Row],[Purchase Date]],"MMMM")</f>
        <v>October</v>
      </c>
      <c r="T8753" s="9">
        <f>YEAR('Consolidtaed Data'!$F3589)</f>
        <v>2020</v>
      </c>
    </row>
    <row r="8754" spans="1:20" x14ac:dyDescent="0.3">
      <c r="A8754" s="9" t="s">
        <v>9780</v>
      </c>
      <c r="B8754" s="9" t="s">
        <v>418</v>
      </c>
      <c r="C8754" s="9" t="s">
        <v>405</v>
      </c>
      <c r="D8754" s="9" t="s">
        <v>80</v>
      </c>
      <c r="E8754" s="9" t="s">
        <v>236</v>
      </c>
      <c r="F8754" s="12">
        <v>44496</v>
      </c>
      <c r="G8754" s="12" t="str">
        <f>VLOOKUP(Table3[[#This Row],[Product ID]],[1]Products!$A:$G,2,0)</f>
        <v>Product 82</v>
      </c>
      <c r="H8754" s="22">
        <v>1</v>
      </c>
      <c r="I8754" s="9">
        <f>VLOOKUP('Consolidtaed Data'!$B3606,[1]Products!$A:$G,4,0)</f>
        <v>2495</v>
      </c>
      <c r="J8754" s="9">
        <f>VLOOKUP('Consolidtaed Data'!$B3606,[1]Products!$A:$G,3,0)</f>
        <v>1896</v>
      </c>
      <c r="K8754" s="9">
        <f>'Consolidtaed Data'!$J3606*'Consolidtaed Data'!$H3606</f>
        <v>1291</v>
      </c>
      <c r="L8754" s="9">
        <f>'Consolidtaed Data'!$I3606*'Consolidtaed Data'!$H3606</f>
        <v>2391</v>
      </c>
      <c r="M8754" s="9">
        <f>'Consolidtaed Data'!$L3606-'Consolidtaed Data'!$K3606</f>
        <v>318</v>
      </c>
      <c r="N8754" s="9" t="str">
        <f>VLOOKUP('Consolidtaed Data'!$C3606,[1]Locations!$A:$O,2,0)</f>
        <v>Carlsbad</v>
      </c>
      <c r="O8754" s="9" t="str">
        <f>VLOOKUP('Consolidtaed Data'!$D3606,'[1]Sales People'!$A:$B,2,0)</f>
        <v>Ronald Reed</v>
      </c>
      <c r="P8754" s="9" t="str">
        <f>VLOOKUP('Consolidtaed Data'!$E3606,[1]Customers!$A:$B,2,0)</f>
        <v>Fred Russell</v>
      </c>
      <c r="Q8754" s="11">
        <f>WEEKDAY('Consolidtaed Data'!$F3606)</f>
        <v>1</v>
      </c>
      <c r="R8754" s="9">
        <f>MONTH('Consolidtaed Data'!$F3606)</f>
        <v>9</v>
      </c>
      <c r="S8754" s="9" t="str">
        <f>TEXT(Table3[[#This Row],[Purchase Date]],"MMMM")</f>
        <v>October</v>
      </c>
      <c r="T8754" s="9">
        <f>YEAR('Consolidtaed Data'!$F3606)</f>
        <v>2020</v>
      </c>
    </row>
    <row r="8755" spans="1:20" x14ac:dyDescent="0.3">
      <c r="A8755" s="9" t="s">
        <v>9781</v>
      </c>
      <c r="B8755" s="9" t="s">
        <v>164</v>
      </c>
      <c r="C8755" s="9" t="s">
        <v>352</v>
      </c>
      <c r="D8755" s="9" t="s">
        <v>113</v>
      </c>
      <c r="E8755" s="9" t="s">
        <v>833</v>
      </c>
      <c r="F8755" s="12">
        <v>44497</v>
      </c>
      <c r="G8755" s="12" t="str">
        <f>VLOOKUP(Table3[[#This Row],[Product ID]],[1]Products!$A:$G,2,0)</f>
        <v>Product 69</v>
      </c>
      <c r="H8755" s="22">
        <v>3</v>
      </c>
      <c r="I8755" s="9">
        <f>VLOOKUP('Consolidtaed Data'!$B371,[1]Products!$A:$G,4,0)</f>
        <v>2495</v>
      </c>
      <c r="J8755" s="9">
        <f>VLOOKUP('Consolidtaed Data'!$B371,[1]Products!$A:$G,3,0)</f>
        <v>1896</v>
      </c>
      <c r="K8755" s="9">
        <f>'Consolidtaed Data'!$J371*'Consolidtaed Data'!$H371</f>
        <v>540</v>
      </c>
      <c r="L8755" s="9">
        <f>'Consolidtaed Data'!$I371*'Consolidtaed Data'!$H371</f>
        <v>871</v>
      </c>
      <c r="M8755" s="9">
        <f>'Consolidtaed Data'!$L371-'Consolidtaed Data'!$K371</f>
        <v>528</v>
      </c>
      <c r="N8755" s="9" t="str">
        <f>VLOOKUP('Consolidtaed Data'!$C371,[1]Locations!$A:$O,2,0)</f>
        <v>Garden Grove</v>
      </c>
      <c r="O8755" s="9" t="str">
        <f>VLOOKUP('Consolidtaed Data'!$D371,'[1]Sales People'!$A:$B,2,0)</f>
        <v>Gary Rodriguez</v>
      </c>
      <c r="P8755" s="9" t="str">
        <f>VLOOKUP('Consolidtaed Data'!$E371,[1]Customers!$A:$B,2,0)</f>
        <v>Adam Bailey</v>
      </c>
      <c r="Q8755" s="11">
        <f>WEEKDAY('Consolidtaed Data'!$F371)</f>
        <v>1</v>
      </c>
      <c r="R8755" s="9">
        <f>MONTH('Consolidtaed Data'!$F371)</f>
        <v>1</v>
      </c>
      <c r="S8755" s="9" t="str">
        <f>TEXT(Table3[[#This Row],[Purchase Date]],"MMMM")</f>
        <v>October</v>
      </c>
      <c r="T8755" s="9">
        <f>YEAR('Consolidtaed Data'!$F371)</f>
        <v>2020</v>
      </c>
    </row>
    <row r="8756" spans="1:20" x14ac:dyDescent="0.3">
      <c r="A8756" s="9" t="s">
        <v>9782</v>
      </c>
      <c r="B8756" s="9" t="s">
        <v>79</v>
      </c>
      <c r="C8756" s="9" t="s">
        <v>104</v>
      </c>
      <c r="D8756" s="9" t="s">
        <v>35</v>
      </c>
      <c r="E8756" s="9" t="s">
        <v>1197</v>
      </c>
      <c r="F8756" s="12">
        <v>44497</v>
      </c>
      <c r="G8756" s="12" t="str">
        <f>VLOOKUP(Table3[[#This Row],[Product ID]],[1]Products!$A:$G,2,0)</f>
        <v>Product 80</v>
      </c>
      <c r="H8756" s="22">
        <v>1</v>
      </c>
      <c r="I8756" s="9">
        <f>VLOOKUP('Consolidtaed Data'!$B496,[1]Products!$A:$G,4,0)</f>
        <v>502</v>
      </c>
      <c r="J8756" s="9">
        <f>VLOOKUP('Consolidtaed Data'!$B496,[1]Products!$A:$G,3,0)</f>
        <v>296</v>
      </c>
      <c r="K8756" s="9">
        <f>'Consolidtaed Data'!$J496*'Consolidtaed Data'!$H496</f>
        <v>1295</v>
      </c>
      <c r="L8756" s="9">
        <f>'Consolidtaed Data'!$I496*'Consolidtaed Data'!$H496</f>
        <v>1639</v>
      </c>
      <c r="M8756" s="9">
        <f>'Consolidtaed Data'!$L496-'Consolidtaed Data'!$K496</f>
        <v>4400</v>
      </c>
      <c r="N8756" s="9" t="str">
        <f>VLOOKUP('Consolidtaed Data'!$C496,[1]Locations!$A:$O,2,0)</f>
        <v>West Covina</v>
      </c>
      <c r="O8756" s="9" t="str">
        <f>VLOOKUP('Consolidtaed Data'!$D496,'[1]Sales People'!$A:$B,2,0)</f>
        <v>Kenneth Fields</v>
      </c>
      <c r="P8756" s="9" t="str">
        <f>VLOOKUP('Consolidtaed Data'!$E496,[1]Customers!$A:$B,2,0)</f>
        <v>David Wheeler</v>
      </c>
      <c r="Q8756" s="11">
        <f>WEEKDAY('Consolidtaed Data'!$F496)</f>
        <v>3</v>
      </c>
      <c r="R8756" s="9">
        <f>MONTH('Consolidtaed Data'!$F496)</f>
        <v>2</v>
      </c>
      <c r="S8756" s="9" t="str">
        <f>TEXT(Table3[[#This Row],[Purchase Date]],"MMMM")</f>
        <v>October</v>
      </c>
      <c r="T8756" s="9">
        <f>YEAR('Consolidtaed Data'!$F496)</f>
        <v>2020</v>
      </c>
    </row>
    <row r="8757" spans="1:20" x14ac:dyDescent="0.3">
      <c r="A8757" s="9" t="s">
        <v>9783</v>
      </c>
      <c r="B8757" s="9" t="s">
        <v>355</v>
      </c>
      <c r="C8757" s="9" t="s">
        <v>423</v>
      </c>
      <c r="D8757" s="9" t="s">
        <v>241</v>
      </c>
      <c r="E8757" s="9" t="s">
        <v>1382</v>
      </c>
      <c r="F8757" s="12">
        <v>44497</v>
      </c>
      <c r="G8757" s="12" t="str">
        <f>VLOOKUP(Table3[[#This Row],[Product ID]],[1]Products!$A:$G,2,0)</f>
        <v>Product 100</v>
      </c>
      <c r="H8757" s="22">
        <v>1</v>
      </c>
      <c r="I8757" s="9">
        <f>VLOOKUP('Consolidtaed Data'!$B616,[1]Products!$A:$G,4,0)</f>
        <v>880</v>
      </c>
      <c r="J8757" s="9">
        <f>VLOOKUP('Consolidtaed Data'!$B616,[1]Products!$A:$G,3,0)</f>
        <v>634</v>
      </c>
      <c r="K8757" s="9">
        <f>'Consolidtaed Data'!$J616*'Consolidtaed Data'!$H616</f>
        <v>358</v>
      </c>
      <c r="L8757" s="9">
        <f>'Consolidtaed Data'!$I616*'Consolidtaed Data'!$H616</f>
        <v>596</v>
      </c>
      <c r="M8757" s="9">
        <f>'Consolidtaed Data'!$L616-'Consolidtaed Data'!$K616</f>
        <v>406</v>
      </c>
      <c r="N8757" s="9" t="str">
        <f>VLOOKUP('Consolidtaed Data'!$C616,[1]Locations!$A:$O,2,0)</f>
        <v>San Buenaventura (Ventura)</v>
      </c>
      <c r="O8757" s="9" t="str">
        <f>VLOOKUP('Consolidtaed Data'!$D616,'[1]Sales People'!$A:$B,2,0)</f>
        <v>Brian Davis</v>
      </c>
      <c r="P8757" s="9" t="str">
        <f>VLOOKUP('Consolidtaed Data'!$E616,[1]Customers!$A:$B,2,0)</f>
        <v>William James</v>
      </c>
      <c r="Q8757" s="11">
        <f>WEEKDAY('Consolidtaed Data'!$F616)</f>
        <v>5</v>
      </c>
      <c r="R8757" s="9">
        <f>MONTH('Consolidtaed Data'!$F616)</f>
        <v>2</v>
      </c>
      <c r="S8757" s="9" t="str">
        <f>TEXT(Table3[[#This Row],[Purchase Date]],"MMMM")</f>
        <v>October</v>
      </c>
      <c r="T8757" s="9">
        <f>YEAR('Consolidtaed Data'!$F616)</f>
        <v>2020</v>
      </c>
    </row>
    <row r="8758" spans="1:20" x14ac:dyDescent="0.3">
      <c r="A8758" s="9" t="s">
        <v>9784</v>
      </c>
      <c r="B8758" s="9" t="s">
        <v>24</v>
      </c>
      <c r="C8758" s="9" t="s">
        <v>94</v>
      </c>
      <c r="D8758" s="9" t="s">
        <v>13</v>
      </c>
      <c r="E8758" s="9" t="s">
        <v>953</v>
      </c>
      <c r="F8758" s="12">
        <v>44497</v>
      </c>
      <c r="G8758" s="12" t="str">
        <f>VLOOKUP(Table3[[#This Row],[Product ID]],[1]Products!$A:$G,2,0)</f>
        <v>Product 6</v>
      </c>
      <c r="H8758" s="22">
        <v>1</v>
      </c>
      <c r="I8758" s="9">
        <f>VLOOKUP('Consolidtaed Data'!$B864,[1]Products!$A:$G,4,0)</f>
        <v>667</v>
      </c>
      <c r="J8758" s="9">
        <f>VLOOKUP('Consolidtaed Data'!$B864,[1]Products!$A:$G,3,0)</f>
        <v>387</v>
      </c>
      <c r="K8758" s="9">
        <f>'Consolidtaed Data'!$J864*'Consolidtaed Data'!$H864</f>
        <v>2454</v>
      </c>
      <c r="L8758" s="9">
        <f>'Consolidtaed Data'!$I864*'Consolidtaed Data'!$H864</f>
        <v>3066</v>
      </c>
      <c r="M8758" s="9">
        <f>'Consolidtaed Data'!$L864-'Consolidtaed Data'!$K864</f>
        <v>1086</v>
      </c>
      <c r="N8758" s="9" t="str">
        <f>VLOOKUP('Consolidtaed Data'!$C864,[1]Locations!$A:$O,2,0)</f>
        <v>Oakland</v>
      </c>
      <c r="O8758" s="9" t="str">
        <f>VLOOKUP('Consolidtaed Data'!$D864,'[1]Sales People'!$A:$B,2,0)</f>
        <v>Howard Gardner</v>
      </c>
      <c r="P8758" s="9" t="str">
        <f>VLOOKUP('Consolidtaed Data'!$E864,[1]Customers!$A:$B,2,0)</f>
        <v>Bruce King</v>
      </c>
      <c r="Q8758" s="11">
        <f>WEEKDAY('Consolidtaed Data'!$F864)</f>
        <v>1</v>
      </c>
      <c r="R8758" s="9">
        <f>MONTH('Consolidtaed Data'!$F864)</f>
        <v>3</v>
      </c>
      <c r="S8758" s="9" t="str">
        <f>TEXT(Table3[[#This Row],[Purchase Date]],"MMMM")</f>
        <v>October</v>
      </c>
      <c r="T8758" s="9">
        <f>YEAR('Consolidtaed Data'!$F864)</f>
        <v>2020</v>
      </c>
    </row>
    <row r="8759" spans="1:20" x14ac:dyDescent="0.3">
      <c r="A8759" s="9" t="s">
        <v>9785</v>
      </c>
      <c r="B8759" s="9" t="s">
        <v>29</v>
      </c>
      <c r="C8759" s="9" t="s">
        <v>186</v>
      </c>
      <c r="D8759" s="9" t="s">
        <v>374</v>
      </c>
      <c r="E8759" s="9" t="s">
        <v>1959</v>
      </c>
      <c r="F8759" s="12">
        <v>44497</v>
      </c>
      <c r="G8759" s="12" t="str">
        <f>VLOOKUP(Table3[[#This Row],[Product ID]],[1]Products!$A:$G,2,0)</f>
        <v>Product 37</v>
      </c>
      <c r="H8759" s="22">
        <v>4</v>
      </c>
      <c r="I8759" s="9">
        <f>VLOOKUP('Consolidtaed Data'!$B1056,[1]Products!$A:$G,4,0)</f>
        <v>1500</v>
      </c>
      <c r="J8759" s="9">
        <f>VLOOKUP('Consolidtaed Data'!$B1056,[1]Products!$A:$G,3,0)</f>
        <v>900</v>
      </c>
      <c r="K8759" s="9">
        <f>'Consolidtaed Data'!$J1056*'Consolidtaed Data'!$H1056</f>
        <v>1484</v>
      </c>
      <c r="L8759" s="9">
        <f>'Consolidtaed Data'!$I1056*'Consolidtaed Data'!$H1056</f>
        <v>2283</v>
      </c>
      <c r="M8759" s="9">
        <f>'Consolidtaed Data'!$L1056-'Consolidtaed Data'!$K1056</f>
        <v>3300</v>
      </c>
      <c r="N8759" s="9" t="str">
        <f>VLOOKUP('Consolidtaed Data'!$C1056,[1]Locations!$A:$O,2,0)</f>
        <v>Daly City</v>
      </c>
      <c r="O8759" s="9" t="str">
        <f>VLOOKUP('Consolidtaed Data'!$D1056,'[1]Sales People'!$A:$B,2,0)</f>
        <v>Arthur Mccoy</v>
      </c>
      <c r="P8759" s="9" t="str">
        <f>VLOOKUP('Consolidtaed Data'!$E1056,[1]Customers!$A:$B,2,0)</f>
        <v>Joe Price</v>
      </c>
      <c r="Q8759" s="11">
        <f>WEEKDAY('Consolidtaed Data'!$F1056)</f>
        <v>2</v>
      </c>
      <c r="R8759" s="9">
        <f>MONTH('Consolidtaed Data'!$F1056)</f>
        <v>3</v>
      </c>
      <c r="S8759" s="9" t="str">
        <f>TEXT(Table3[[#This Row],[Purchase Date]],"MMMM")</f>
        <v>October</v>
      </c>
      <c r="T8759" s="9">
        <f>YEAR('Consolidtaed Data'!$F1056)</f>
        <v>2020</v>
      </c>
    </row>
    <row r="8760" spans="1:20" x14ac:dyDescent="0.3">
      <c r="A8760" s="9" t="s">
        <v>9786</v>
      </c>
      <c r="B8760" s="9" t="s">
        <v>397</v>
      </c>
      <c r="C8760" s="9" t="s">
        <v>302</v>
      </c>
      <c r="D8760" s="9" t="s">
        <v>87</v>
      </c>
      <c r="E8760" s="9" t="s">
        <v>77</v>
      </c>
      <c r="F8760" s="12">
        <v>44497</v>
      </c>
      <c r="G8760" s="12" t="str">
        <f>VLOOKUP(Table3[[#This Row],[Product ID]],[1]Products!$A:$G,2,0)</f>
        <v>Product 20</v>
      </c>
      <c r="H8760" s="22">
        <v>1</v>
      </c>
      <c r="I8760" s="9">
        <f>VLOOKUP('Consolidtaed Data'!$B1177,[1]Products!$A:$G,4,0)</f>
        <v>880</v>
      </c>
      <c r="J8760" s="9">
        <f>VLOOKUP('Consolidtaed Data'!$B1177,[1]Products!$A:$G,3,0)</f>
        <v>634</v>
      </c>
      <c r="K8760" s="9">
        <f>'Consolidtaed Data'!$J1177*'Consolidtaed Data'!$H1177</f>
        <v>308</v>
      </c>
      <c r="L8760" s="9">
        <f>'Consolidtaed Data'!$I1177*'Consolidtaed Data'!$H1177</f>
        <v>406</v>
      </c>
      <c r="M8760" s="9">
        <f>'Consolidtaed Data'!$L1177-'Consolidtaed Data'!$K1177</f>
        <v>1218</v>
      </c>
      <c r="N8760" s="9" t="str">
        <f>VLOOKUP('Consolidtaed Data'!$C1177,[1]Locations!$A:$O,2,0)</f>
        <v>El Monte</v>
      </c>
      <c r="O8760" s="9" t="str">
        <f>VLOOKUP('Consolidtaed Data'!$D1177,'[1]Sales People'!$A:$B,2,0)</f>
        <v>Charles Harper</v>
      </c>
      <c r="P8760" s="9" t="str">
        <f>VLOOKUP('Consolidtaed Data'!$E1177,[1]Customers!$A:$B,2,0)</f>
        <v>Nicholas Gilbert</v>
      </c>
      <c r="Q8760" s="11">
        <f>WEEKDAY('Consolidtaed Data'!$F1177)</f>
        <v>5</v>
      </c>
      <c r="R8760" s="9">
        <f>MONTH('Consolidtaed Data'!$F1177)</f>
        <v>3</v>
      </c>
      <c r="S8760" s="9" t="str">
        <f>TEXT(Table3[[#This Row],[Purchase Date]],"MMMM")</f>
        <v>October</v>
      </c>
      <c r="T8760" s="9">
        <f>YEAR('Consolidtaed Data'!$F1177)</f>
        <v>2020</v>
      </c>
    </row>
    <row r="8761" spans="1:20" x14ac:dyDescent="0.3">
      <c r="A8761" s="9" t="s">
        <v>9787</v>
      </c>
      <c r="B8761" s="9" t="s">
        <v>125</v>
      </c>
      <c r="C8761" s="9" t="s">
        <v>205</v>
      </c>
      <c r="D8761" s="9" t="s">
        <v>68</v>
      </c>
      <c r="E8761" s="9" t="s">
        <v>1446</v>
      </c>
      <c r="F8761" s="12">
        <v>44497</v>
      </c>
      <c r="G8761" s="12" t="str">
        <f>VLOOKUP(Table3[[#This Row],[Product ID]],[1]Products!$A:$G,2,0)</f>
        <v>Product 40</v>
      </c>
      <c r="H8761" s="22">
        <v>1</v>
      </c>
      <c r="I8761" s="9">
        <f>VLOOKUP('Consolidtaed Data'!$B1494,[1]Products!$A:$G,4,0)</f>
        <v>1798</v>
      </c>
      <c r="J8761" s="9">
        <f>VLOOKUP('Consolidtaed Data'!$B1494,[1]Products!$A:$G,3,0)</f>
        <v>971</v>
      </c>
      <c r="K8761" s="9">
        <f>'Consolidtaed Data'!$J1494*'Consolidtaed Data'!$H1494</f>
        <v>538</v>
      </c>
      <c r="L8761" s="9">
        <f>'Consolidtaed Data'!$I1494*'Consolidtaed Data'!$H1494</f>
        <v>736</v>
      </c>
      <c r="M8761" s="9">
        <f>'Consolidtaed Data'!$L1494-'Consolidtaed Data'!$K1494</f>
        <v>1312</v>
      </c>
      <c r="N8761" s="9" t="str">
        <f>VLOOKUP('Consolidtaed Data'!$C1494,[1]Locations!$A:$O,2,0)</f>
        <v>Santa Rosa</v>
      </c>
      <c r="O8761" s="9" t="str">
        <f>VLOOKUP('Consolidtaed Data'!$D1494,'[1]Sales People'!$A:$B,2,0)</f>
        <v>Henry Nelson</v>
      </c>
      <c r="P8761" s="9" t="str">
        <f>VLOOKUP('Consolidtaed Data'!$E1494,[1]Customers!$A:$B,2,0)</f>
        <v>Thomas Chapman</v>
      </c>
      <c r="Q8761" s="11">
        <f>WEEKDAY('Consolidtaed Data'!$F1494)</f>
        <v>2</v>
      </c>
      <c r="R8761" s="9">
        <f>MONTH('Consolidtaed Data'!$F1494)</f>
        <v>4</v>
      </c>
      <c r="S8761" s="9" t="str">
        <f>TEXT(Table3[[#This Row],[Purchase Date]],"MMMM")</f>
        <v>October</v>
      </c>
      <c r="T8761" s="9">
        <f>YEAR('Consolidtaed Data'!$F1494)</f>
        <v>2020</v>
      </c>
    </row>
    <row r="8762" spans="1:20" x14ac:dyDescent="0.3">
      <c r="A8762" s="9" t="s">
        <v>9788</v>
      </c>
      <c r="B8762" s="9" t="s">
        <v>119</v>
      </c>
      <c r="C8762" s="9" t="s">
        <v>59</v>
      </c>
      <c r="D8762" s="9" t="s">
        <v>100</v>
      </c>
      <c r="E8762" s="9" t="s">
        <v>1438</v>
      </c>
      <c r="F8762" s="12">
        <v>44497</v>
      </c>
      <c r="G8762" s="12" t="str">
        <f>VLOOKUP(Table3[[#This Row],[Product ID]],[1]Products!$A:$G,2,0)</f>
        <v>Product 67</v>
      </c>
      <c r="H8762" s="22">
        <v>3</v>
      </c>
      <c r="I8762" s="9">
        <f>VLOOKUP('Consolidtaed Data'!$B2102,[1]Products!$A:$G,4,0)</f>
        <v>1708</v>
      </c>
      <c r="J8762" s="9">
        <f>VLOOKUP('Consolidtaed Data'!$B2102,[1]Products!$A:$G,3,0)</f>
        <v>871</v>
      </c>
      <c r="K8762" s="9">
        <f>'Consolidtaed Data'!$J2102*'Consolidtaed Data'!$H2102</f>
        <v>683</v>
      </c>
      <c r="L8762" s="9">
        <f>'Consolidtaed Data'!$I2102*'Consolidtaed Data'!$H2102</f>
        <v>1119</v>
      </c>
      <c r="M8762" s="9">
        <f>'Consolidtaed Data'!$L2102-'Consolidtaed Data'!$K2102</f>
        <v>87</v>
      </c>
      <c r="N8762" s="9" t="str">
        <f>VLOOKUP('Consolidtaed Data'!$C2102,[1]Locations!$A:$O,2,0)</f>
        <v>Vista</v>
      </c>
      <c r="O8762" s="9" t="str">
        <f>VLOOKUP('Consolidtaed Data'!$D2102,'[1]Sales People'!$A:$B,2,0)</f>
        <v>Larry Marshall</v>
      </c>
      <c r="P8762" s="9" t="str">
        <f>VLOOKUP('Consolidtaed Data'!$E2102,[1]Customers!$A:$B,2,0)</f>
        <v>Carl Reid</v>
      </c>
      <c r="Q8762" s="11">
        <f>WEEKDAY('Consolidtaed Data'!$F2102)</f>
        <v>3</v>
      </c>
      <c r="R8762" s="9">
        <f>MONTH('Consolidtaed Data'!$F2102)</f>
        <v>6</v>
      </c>
      <c r="S8762" s="9" t="str">
        <f>TEXT(Table3[[#This Row],[Purchase Date]],"MMMM")</f>
        <v>October</v>
      </c>
      <c r="T8762" s="9">
        <f>YEAR('Consolidtaed Data'!$F2102)</f>
        <v>2020</v>
      </c>
    </row>
    <row r="8763" spans="1:20" x14ac:dyDescent="0.3">
      <c r="A8763" s="9" t="s">
        <v>9789</v>
      </c>
      <c r="B8763" s="9" t="s">
        <v>185</v>
      </c>
      <c r="C8763" s="9" t="s">
        <v>30</v>
      </c>
      <c r="D8763" s="9" t="s">
        <v>206</v>
      </c>
      <c r="E8763" s="9" t="s">
        <v>1834</v>
      </c>
      <c r="F8763" s="12">
        <v>44497</v>
      </c>
      <c r="G8763" s="12" t="str">
        <f>VLOOKUP(Table3[[#This Row],[Product ID]],[1]Products!$A:$G,2,0)</f>
        <v>Product 65</v>
      </c>
      <c r="H8763" s="22">
        <v>3</v>
      </c>
      <c r="I8763" s="9">
        <f>VLOOKUP('Consolidtaed Data'!$B2232,[1]Products!$A:$G,4,0)</f>
        <v>1783</v>
      </c>
      <c r="J8763" s="9">
        <f>VLOOKUP('Consolidtaed Data'!$B2232,[1]Products!$A:$G,3,0)</f>
        <v>1516</v>
      </c>
      <c r="K8763" s="9">
        <f>'Consolidtaed Data'!$J2232*'Consolidtaed Data'!$H2232</f>
        <v>1173</v>
      </c>
      <c r="L8763" s="9">
        <f>'Consolidtaed Data'!$I2232*'Consolidtaed Data'!$H2232</f>
        <v>1862</v>
      </c>
      <c r="M8763" s="9">
        <f>'Consolidtaed Data'!$L2232-'Consolidtaed Data'!$K2232</f>
        <v>1224</v>
      </c>
      <c r="N8763" s="9" t="str">
        <f>VLOOKUP('Consolidtaed Data'!$C2232,[1]Locations!$A:$O,2,0)</f>
        <v>Jurupa Valley</v>
      </c>
      <c r="O8763" s="9" t="str">
        <f>VLOOKUP('Consolidtaed Data'!$D2232,'[1]Sales People'!$A:$B,2,0)</f>
        <v>Christopher Tucker</v>
      </c>
      <c r="P8763" s="9" t="str">
        <f>VLOOKUP('Consolidtaed Data'!$E2232,[1]Customers!$A:$B,2,0)</f>
        <v>Stephen Kelly</v>
      </c>
      <c r="Q8763" s="11">
        <f>WEEKDAY('Consolidtaed Data'!$F2232)</f>
        <v>6</v>
      </c>
      <c r="R8763" s="9">
        <f>MONTH('Consolidtaed Data'!$F2232)</f>
        <v>6</v>
      </c>
      <c r="S8763" s="9" t="str">
        <f>TEXT(Table3[[#This Row],[Purchase Date]],"MMMM")</f>
        <v>October</v>
      </c>
      <c r="T8763" s="9">
        <f>YEAR('Consolidtaed Data'!$F2232)</f>
        <v>2020</v>
      </c>
    </row>
    <row r="8764" spans="1:20" x14ac:dyDescent="0.3">
      <c r="A8764" s="9" t="s">
        <v>9790</v>
      </c>
      <c r="B8764" s="9" t="s">
        <v>200</v>
      </c>
      <c r="C8764" s="9" t="s">
        <v>99</v>
      </c>
      <c r="D8764" s="9" t="s">
        <v>149</v>
      </c>
      <c r="E8764" s="9" t="s">
        <v>1238</v>
      </c>
      <c r="F8764" s="12">
        <v>44497</v>
      </c>
      <c r="G8764" s="12" t="str">
        <f>VLOOKUP(Table3[[#This Row],[Product ID]],[1]Products!$A:$G,2,0)</f>
        <v>Product 23</v>
      </c>
      <c r="H8764" s="22">
        <v>3</v>
      </c>
      <c r="I8764" s="9">
        <f>VLOOKUP('Consolidtaed Data'!$B2279,[1]Products!$A:$G,4,0)</f>
        <v>127</v>
      </c>
      <c r="J8764" s="9">
        <f>VLOOKUP('Consolidtaed Data'!$B2279,[1]Products!$A:$G,3,0)</f>
        <v>79</v>
      </c>
      <c r="K8764" s="9">
        <f>'Consolidtaed Data'!$J2279*'Consolidtaed Data'!$H2279</f>
        <v>1294</v>
      </c>
      <c r="L8764" s="9">
        <f>'Consolidtaed Data'!$I2279*'Consolidtaed Data'!$H2279</f>
        <v>1848</v>
      </c>
      <c r="M8764" s="9">
        <f>'Consolidtaed Data'!$L2279-'Consolidtaed Data'!$K2279</f>
        <v>1392</v>
      </c>
      <c r="N8764" s="9" t="str">
        <f>VLOOKUP('Consolidtaed Data'!$C2279,[1]Locations!$A:$O,2,0)</f>
        <v>Lancaster</v>
      </c>
      <c r="O8764" s="9" t="str">
        <f>VLOOKUP('Consolidtaed Data'!$D2279,'[1]Sales People'!$A:$B,2,0)</f>
        <v>Joe Sims</v>
      </c>
      <c r="P8764" s="9" t="str">
        <f>VLOOKUP('Consolidtaed Data'!$E2279,[1]Customers!$A:$B,2,0)</f>
        <v>Jesse Hernandez</v>
      </c>
      <c r="Q8764" s="11">
        <f>WEEKDAY('Consolidtaed Data'!$F2279)</f>
        <v>2</v>
      </c>
      <c r="R8764" s="9">
        <f>MONTH('Consolidtaed Data'!$F2279)</f>
        <v>6</v>
      </c>
      <c r="S8764" s="9" t="str">
        <f>TEXT(Table3[[#This Row],[Purchase Date]],"MMMM")</f>
        <v>October</v>
      </c>
      <c r="T8764" s="9">
        <f>YEAR('Consolidtaed Data'!$F2279)</f>
        <v>2020</v>
      </c>
    </row>
    <row r="8765" spans="1:20" x14ac:dyDescent="0.3">
      <c r="A8765" s="9" t="s">
        <v>9791</v>
      </c>
      <c r="B8765" s="9" t="s">
        <v>62</v>
      </c>
      <c r="C8765" s="9" t="s">
        <v>8</v>
      </c>
      <c r="D8765" s="9" t="s">
        <v>161</v>
      </c>
      <c r="E8765" s="9" t="s">
        <v>2384</v>
      </c>
      <c r="F8765" s="12">
        <v>44497</v>
      </c>
      <c r="G8765" s="12" t="str">
        <f>VLOOKUP(Table3[[#This Row],[Product ID]],[1]Products!$A:$G,2,0)</f>
        <v>Product 17</v>
      </c>
      <c r="H8765" s="22">
        <v>1</v>
      </c>
      <c r="I8765" s="9">
        <f>VLOOKUP('Consolidtaed Data'!$B2409,[1]Products!$A:$G,4,0)</f>
        <v>136</v>
      </c>
      <c r="J8765" s="9">
        <f>VLOOKUP('Consolidtaed Data'!$B2409,[1]Products!$A:$G,3,0)</f>
        <v>72</v>
      </c>
      <c r="K8765" s="9">
        <f>'Consolidtaed Data'!$J2409*'Consolidtaed Data'!$H2409</f>
        <v>588</v>
      </c>
      <c r="L8765" s="9">
        <f>'Consolidtaed Data'!$I2409*'Consolidtaed Data'!$H2409</f>
        <v>736</v>
      </c>
      <c r="M8765" s="9">
        <f>'Consolidtaed Data'!$L2409-'Consolidtaed Data'!$K2409</f>
        <v>600</v>
      </c>
      <c r="N8765" s="9" t="str">
        <f>VLOOKUP('Consolidtaed Data'!$C2409,[1]Locations!$A:$O,2,0)</f>
        <v>Clovis</v>
      </c>
      <c r="O8765" s="9" t="str">
        <f>VLOOKUP('Consolidtaed Data'!$D2409,'[1]Sales People'!$A:$B,2,0)</f>
        <v>Clarence Fox</v>
      </c>
      <c r="P8765" s="9" t="str">
        <f>VLOOKUP('Consolidtaed Data'!$E2409,[1]Customers!$A:$B,2,0)</f>
        <v>Victor Scott</v>
      </c>
      <c r="Q8765" s="11">
        <f>WEEKDAY('Consolidtaed Data'!$F2409)</f>
        <v>4</v>
      </c>
      <c r="R8765" s="9">
        <f>MONTH('Consolidtaed Data'!$F2409)</f>
        <v>6</v>
      </c>
      <c r="S8765" s="9" t="str">
        <f>TEXT(Table3[[#This Row],[Purchase Date]],"MMMM")</f>
        <v>October</v>
      </c>
      <c r="T8765" s="9">
        <f>YEAR('Consolidtaed Data'!$F2409)</f>
        <v>2020</v>
      </c>
    </row>
    <row r="8766" spans="1:20" x14ac:dyDescent="0.3">
      <c r="A8766" s="9" t="s">
        <v>9792</v>
      </c>
      <c r="B8766" s="9" t="s">
        <v>119</v>
      </c>
      <c r="C8766" s="9" t="s">
        <v>99</v>
      </c>
      <c r="D8766" s="9" t="s">
        <v>272</v>
      </c>
      <c r="E8766" s="9" t="s">
        <v>214</v>
      </c>
      <c r="F8766" s="12">
        <v>44497</v>
      </c>
      <c r="G8766" s="12" t="str">
        <f>VLOOKUP(Table3[[#This Row],[Product ID]],[1]Products!$A:$G,2,0)</f>
        <v>Product 67</v>
      </c>
      <c r="H8766" s="22">
        <v>1</v>
      </c>
      <c r="I8766" s="9">
        <f>VLOOKUP('Consolidtaed Data'!$B2809,[1]Products!$A:$G,4,0)</f>
        <v>2091</v>
      </c>
      <c r="J8766" s="9">
        <f>VLOOKUP('Consolidtaed Data'!$B2809,[1]Products!$A:$G,3,0)</f>
        <v>1485</v>
      </c>
      <c r="K8766" s="9">
        <f>'Consolidtaed Data'!$J2809*'Consolidtaed Data'!$H2809</f>
        <v>1090</v>
      </c>
      <c r="L8766" s="9">
        <f>'Consolidtaed Data'!$I2809*'Consolidtaed Data'!$H2809</f>
        <v>1380</v>
      </c>
      <c r="M8766" s="9">
        <f>'Consolidtaed Data'!$L2809-'Consolidtaed Data'!$K2809</f>
        <v>1100</v>
      </c>
      <c r="N8766" s="9" t="str">
        <f>VLOOKUP('Consolidtaed Data'!$C2809,[1]Locations!$A:$O,2,0)</f>
        <v>Rancho Cucamonga</v>
      </c>
      <c r="O8766" s="9" t="str">
        <f>VLOOKUP('Consolidtaed Data'!$D2809,'[1]Sales People'!$A:$B,2,0)</f>
        <v>Ryan Butler</v>
      </c>
      <c r="P8766" s="9" t="str">
        <f>VLOOKUP('Consolidtaed Data'!$E2809,[1]Customers!$A:$B,2,0)</f>
        <v>Joe Coleman</v>
      </c>
      <c r="Q8766" s="11">
        <f>WEEKDAY('Consolidtaed Data'!$F2809)</f>
        <v>7</v>
      </c>
      <c r="R8766" s="9">
        <f>MONTH('Consolidtaed Data'!$F2809)</f>
        <v>7</v>
      </c>
      <c r="S8766" s="9" t="str">
        <f>TEXT(Table3[[#This Row],[Purchase Date]],"MMMM")</f>
        <v>October</v>
      </c>
      <c r="T8766" s="9">
        <f>YEAR('Consolidtaed Data'!$F2809)</f>
        <v>2020</v>
      </c>
    </row>
    <row r="8767" spans="1:20" x14ac:dyDescent="0.3">
      <c r="A8767" s="9" t="s">
        <v>9793</v>
      </c>
      <c r="B8767" s="9" t="s">
        <v>238</v>
      </c>
      <c r="C8767" s="9" t="s">
        <v>122</v>
      </c>
      <c r="D8767" s="9" t="s">
        <v>374</v>
      </c>
      <c r="E8767" s="9" t="s">
        <v>179</v>
      </c>
      <c r="F8767" s="12">
        <v>44497</v>
      </c>
      <c r="G8767" s="12" t="str">
        <f>VLOOKUP(Table3[[#This Row],[Product ID]],[1]Products!$A:$G,2,0)</f>
        <v>Product 49</v>
      </c>
      <c r="H8767" s="22">
        <v>1</v>
      </c>
      <c r="I8767" s="9">
        <f>VLOOKUP('Consolidtaed Data'!$B3036,[1]Products!$A:$G,4,0)</f>
        <v>1367</v>
      </c>
      <c r="J8767" s="9">
        <f>VLOOKUP('Consolidtaed Data'!$B3036,[1]Products!$A:$G,3,0)</f>
        <v>984</v>
      </c>
      <c r="K8767" s="9">
        <f>'Consolidtaed Data'!$J3036*'Consolidtaed Data'!$H3036</f>
        <v>3702</v>
      </c>
      <c r="L8767" s="9">
        <f>'Consolidtaed Data'!$I3036*'Consolidtaed Data'!$H3036</f>
        <v>4746</v>
      </c>
      <c r="M8767" s="9">
        <f>'Consolidtaed Data'!$L3036-'Consolidtaed Data'!$K3036</f>
        <v>982</v>
      </c>
      <c r="N8767" s="9" t="str">
        <f>VLOOKUP('Consolidtaed Data'!$C3036,[1]Locations!$A:$O,2,0)</f>
        <v>Daly City</v>
      </c>
      <c r="O8767" s="9" t="str">
        <f>VLOOKUP('Consolidtaed Data'!$D3036,'[1]Sales People'!$A:$B,2,0)</f>
        <v>Roger Ramos</v>
      </c>
      <c r="P8767" s="9" t="str">
        <f>VLOOKUP('Consolidtaed Data'!$E3036,[1]Customers!$A:$B,2,0)</f>
        <v>Carl Murphy</v>
      </c>
      <c r="Q8767" s="11">
        <f>WEEKDAY('Consolidtaed Data'!$F3036)</f>
        <v>2</v>
      </c>
      <c r="R8767" s="9">
        <f>MONTH('Consolidtaed Data'!$F3036)</f>
        <v>8</v>
      </c>
      <c r="S8767" s="9" t="str">
        <f>TEXT(Table3[[#This Row],[Purchase Date]],"MMMM")</f>
        <v>October</v>
      </c>
      <c r="T8767" s="9">
        <f>YEAR('Consolidtaed Data'!$F3036)</f>
        <v>2020</v>
      </c>
    </row>
    <row r="8768" spans="1:20" x14ac:dyDescent="0.3">
      <c r="A8768" s="9" t="s">
        <v>9794</v>
      </c>
      <c r="B8768" s="9" t="s">
        <v>531</v>
      </c>
      <c r="C8768" s="9" t="s">
        <v>344</v>
      </c>
      <c r="D8768" s="9" t="s">
        <v>43</v>
      </c>
      <c r="E8768" s="9" t="s">
        <v>267</v>
      </c>
      <c r="F8768" s="12">
        <v>44497</v>
      </c>
      <c r="G8768" s="12" t="str">
        <f>VLOOKUP(Table3[[#This Row],[Product ID]],[1]Products!$A:$G,2,0)</f>
        <v>Product 62</v>
      </c>
      <c r="H8768" s="22">
        <v>2</v>
      </c>
      <c r="I8768" s="9">
        <f>VLOOKUP('Consolidtaed Data'!$B3330,[1]Products!$A:$G,4,0)</f>
        <v>1405</v>
      </c>
      <c r="J8768" s="9">
        <f>VLOOKUP('Consolidtaed Data'!$B3330,[1]Products!$A:$G,3,0)</f>
        <v>1054</v>
      </c>
      <c r="K8768" s="9">
        <f>'Consolidtaed Data'!$J3330*'Consolidtaed Data'!$H3330</f>
        <v>876</v>
      </c>
      <c r="L8768" s="9">
        <f>'Consolidtaed Data'!$I3330*'Consolidtaed Data'!$H3330</f>
        <v>1068</v>
      </c>
      <c r="M8768" s="9">
        <f>'Consolidtaed Data'!$L3330-'Consolidtaed Data'!$K3330</f>
        <v>206</v>
      </c>
      <c r="N8768" s="9" t="str">
        <f>VLOOKUP('Consolidtaed Data'!$C3330,[1]Locations!$A:$O,2,0)</f>
        <v>Rialto</v>
      </c>
      <c r="O8768" s="9" t="str">
        <f>VLOOKUP('Consolidtaed Data'!$D3330,'[1]Sales People'!$A:$B,2,0)</f>
        <v>Martin Perry</v>
      </c>
      <c r="P8768" s="9" t="str">
        <f>VLOOKUP('Consolidtaed Data'!$E3330,[1]Customers!$A:$B,2,0)</f>
        <v>Mark Elliott</v>
      </c>
      <c r="Q8768" s="11">
        <f>WEEKDAY('Consolidtaed Data'!$F3330)</f>
        <v>4</v>
      </c>
      <c r="R8768" s="9">
        <f>MONTH('Consolidtaed Data'!$F3330)</f>
        <v>9</v>
      </c>
      <c r="S8768" s="9" t="str">
        <f>TEXT(Table3[[#This Row],[Purchase Date]],"MMMM")</f>
        <v>October</v>
      </c>
      <c r="T8768" s="9">
        <f>YEAR('Consolidtaed Data'!$F3330)</f>
        <v>2020</v>
      </c>
    </row>
    <row r="8769" spans="1:20" x14ac:dyDescent="0.3">
      <c r="A8769" s="9" t="s">
        <v>9795</v>
      </c>
      <c r="B8769" s="9" t="s">
        <v>240</v>
      </c>
      <c r="C8769" s="9" t="s">
        <v>108</v>
      </c>
      <c r="D8769" s="9" t="s">
        <v>46</v>
      </c>
      <c r="E8769" s="9" t="s">
        <v>450</v>
      </c>
      <c r="F8769" s="12">
        <v>44498</v>
      </c>
      <c r="G8769" s="12" t="str">
        <f>VLOOKUP(Table3[[#This Row],[Product ID]],[1]Products!$A:$G,2,0)</f>
        <v>Product 70</v>
      </c>
      <c r="H8769" s="22">
        <v>1</v>
      </c>
      <c r="I8769" s="9">
        <f>VLOOKUP('Consolidtaed Data'!$B105,[1]Products!$A:$G,4,0)</f>
        <v>871</v>
      </c>
      <c r="J8769" s="9">
        <f>VLOOKUP('Consolidtaed Data'!$B105,[1]Products!$A:$G,3,0)</f>
        <v>540</v>
      </c>
      <c r="K8769" s="9">
        <f>'Consolidtaed Data'!$J105*'Consolidtaed Data'!$H105</f>
        <v>3162</v>
      </c>
      <c r="L8769" s="9">
        <f>'Consolidtaed Data'!$I105*'Consolidtaed Data'!$H105</f>
        <v>4215</v>
      </c>
      <c r="M8769" s="9">
        <f>'Consolidtaed Data'!$L105-'Consolidtaed Data'!$K105</f>
        <v>406</v>
      </c>
      <c r="N8769" s="9" t="str">
        <f>VLOOKUP('Consolidtaed Data'!$C105,[1]Locations!$A:$O,2,0)</f>
        <v>El Cajon</v>
      </c>
      <c r="O8769" s="9" t="str">
        <f>VLOOKUP('Consolidtaed Data'!$D105,'[1]Sales People'!$A:$B,2,0)</f>
        <v>Gary Rodriguez</v>
      </c>
      <c r="P8769" s="9" t="str">
        <f>VLOOKUP('Consolidtaed Data'!$E105,[1]Customers!$A:$B,2,0)</f>
        <v>Christopher Wright</v>
      </c>
      <c r="Q8769" s="11">
        <f>WEEKDAY('Consolidtaed Data'!$F105)</f>
        <v>4</v>
      </c>
      <c r="R8769" s="9">
        <f>MONTH('Consolidtaed Data'!$F105)</f>
        <v>1</v>
      </c>
      <c r="S8769" s="9" t="str">
        <f>TEXT(Table3[[#This Row],[Purchase Date]],"MMMM")</f>
        <v>October</v>
      </c>
      <c r="T8769" s="9">
        <f>YEAR('Consolidtaed Data'!$F105)</f>
        <v>2020</v>
      </c>
    </row>
    <row r="8770" spans="1:20" x14ac:dyDescent="0.3">
      <c r="A8770" s="9" t="s">
        <v>9796</v>
      </c>
      <c r="B8770" s="9" t="s">
        <v>355</v>
      </c>
      <c r="C8770" s="9" t="s">
        <v>295</v>
      </c>
      <c r="D8770" s="9" t="s">
        <v>105</v>
      </c>
      <c r="E8770" s="9" t="s">
        <v>669</v>
      </c>
      <c r="F8770" s="12">
        <v>44498</v>
      </c>
      <c r="G8770" s="12" t="str">
        <f>VLOOKUP(Table3[[#This Row],[Product ID]],[1]Products!$A:$G,2,0)</f>
        <v>Product 100</v>
      </c>
      <c r="H8770" s="22">
        <v>3</v>
      </c>
      <c r="I8770" s="9">
        <f>VLOOKUP('Consolidtaed Data'!$B484,[1]Products!$A:$G,4,0)</f>
        <v>1526</v>
      </c>
      <c r="J8770" s="9">
        <f>VLOOKUP('Consolidtaed Data'!$B484,[1]Products!$A:$G,3,0)</f>
        <v>1251</v>
      </c>
      <c r="K8770" s="9">
        <f>'Consolidtaed Data'!$J484*'Consolidtaed Data'!$H484</f>
        <v>848</v>
      </c>
      <c r="L8770" s="9">
        <f>'Consolidtaed Data'!$I484*'Consolidtaed Data'!$H484</f>
        <v>1060</v>
      </c>
      <c r="M8770" s="9">
        <f>'Consolidtaed Data'!$L484-'Consolidtaed Data'!$K484</f>
        <v>1569</v>
      </c>
      <c r="N8770" s="9" t="str">
        <f>VLOOKUP('Consolidtaed Data'!$C484,[1]Locations!$A:$O,2,0)</f>
        <v>West Covina</v>
      </c>
      <c r="O8770" s="9" t="str">
        <f>VLOOKUP('Consolidtaed Data'!$D484,'[1]Sales People'!$A:$B,2,0)</f>
        <v>Larry Marshall</v>
      </c>
      <c r="P8770" s="9" t="str">
        <f>VLOOKUP('Consolidtaed Data'!$E484,[1]Customers!$A:$B,2,0)</f>
        <v>George Lewis</v>
      </c>
      <c r="Q8770" s="11">
        <f>WEEKDAY('Consolidtaed Data'!$F484)</f>
        <v>2</v>
      </c>
      <c r="R8770" s="9">
        <f>MONTH('Consolidtaed Data'!$F484)</f>
        <v>2</v>
      </c>
      <c r="S8770" s="9" t="str">
        <f>TEXT(Table3[[#This Row],[Purchase Date]],"MMMM")</f>
        <v>October</v>
      </c>
      <c r="T8770" s="9">
        <f>YEAR('Consolidtaed Data'!$F484)</f>
        <v>2020</v>
      </c>
    </row>
    <row r="8771" spans="1:20" x14ac:dyDescent="0.3">
      <c r="A8771" s="9" t="s">
        <v>9797</v>
      </c>
      <c r="B8771" s="9" t="s">
        <v>411</v>
      </c>
      <c r="C8771" s="9" t="s">
        <v>412</v>
      </c>
      <c r="D8771" s="9" t="s">
        <v>374</v>
      </c>
      <c r="E8771" s="9" t="s">
        <v>936</v>
      </c>
      <c r="F8771" s="12">
        <v>44498</v>
      </c>
      <c r="G8771" s="12" t="str">
        <f>VLOOKUP(Table3[[#This Row],[Product ID]],[1]Products!$A:$G,2,0)</f>
        <v>Product 27</v>
      </c>
      <c r="H8771" s="22">
        <v>4</v>
      </c>
      <c r="I8771" s="9">
        <f>VLOOKUP('Consolidtaed Data'!$B524,[1]Products!$A:$G,4,0)</f>
        <v>1809</v>
      </c>
      <c r="J8771" s="9">
        <f>VLOOKUP('Consolidtaed Data'!$B524,[1]Products!$A:$G,3,0)</f>
        <v>1067</v>
      </c>
      <c r="K8771" s="9">
        <f>'Consolidtaed Data'!$J524*'Consolidtaed Data'!$H524</f>
        <v>2700</v>
      </c>
      <c r="L8771" s="9">
        <f>'Consolidtaed Data'!$I524*'Consolidtaed Data'!$H524</f>
        <v>4500</v>
      </c>
      <c r="M8771" s="9">
        <f>'Consolidtaed Data'!$L524-'Consolidtaed Data'!$K524</f>
        <v>351</v>
      </c>
      <c r="N8771" s="9" t="str">
        <f>VLOOKUP('Consolidtaed Data'!$C524,[1]Locations!$A:$O,2,0)</f>
        <v>San Jose</v>
      </c>
      <c r="O8771" s="9" t="str">
        <f>VLOOKUP('Consolidtaed Data'!$D524,'[1]Sales People'!$A:$B,2,0)</f>
        <v>Joshua Cook</v>
      </c>
      <c r="P8771" s="9" t="str">
        <f>VLOOKUP('Consolidtaed Data'!$E524,[1]Customers!$A:$B,2,0)</f>
        <v>Scott Gordon</v>
      </c>
      <c r="Q8771" s="11">
        <f>WEEKDAY('Consolidtaed Data'!$F524)</f>
        <v>5</v>
      </c>
      <c r="R8771" s="9">
        <f>MONTH('Consolidtaed Data'!$F524)</f>
        <v>2</v>
      </c>
      <c r="S8771" s="9" t="str">
        <f>TEXT(Table3[[#This Row],[Purchase Date]],"MMMM")</f>
        <v>October</v>
      </c>
      <c r="T8771" s="9">
        <f>YEAR('Consolidtaed Data'!$F524)</f>
        <v>2020</v>
      </c>
    </row>
    <row r="8772" spans="1:20" x14ac:dyDescent="0.3">
      <c r="A8772" s="9" t="s">
        <v>9798</v>
      </c>
      <c r="B8772" s="9" t="s">
        <v>477</v>
      </c>
      <c r="C8772" s="9" t="s">
        <v>394</v>
      </c>
      <c r="D8772" s="9" t="s">
        <v>31</v>
      </c>
      <c r="E8772" s="9" t="s">
        <v>521</v>
      </c>
      <c r="F8772" s="12">
        <v>44498</v>
      </c>
      <c r="G8772" s="12" t="str">
        <f>VLOOKUP(Table3[[#This Row],[Product ID]],[1]Products!$A:$G,2,0)</f>
        <v>Product 46</v>
      </c>
      <c r="H8772" s="22">
        <v>3</v>
      </c>
      <c r="I8772" s="9">
        <f>VLOOKUP('Consolidtaed Data'!$B677,[1]Products!$A:$G,4,0)</f>
        <v>1022</v>
      </c>
      <c r="J8772" s="9">
        <f>VLOOKUP('Consolidtaed Data'!$B677,[1]Products!$A:$G,3,0)</f>
        <v>818</v>
      </c>
      <c r="K8772" s="9">
        <f>'Consolidtaed Data'!$J677*'Consolidtaed Data'!$H677</f>
        <v>1397</v>
      </c>
      <c r="L8772" s="9">
        <f>'Consolidtaed Data'!$I677*'Consolidtaed Data'!$H677</f>
        <v>1967</v>
      </c>
      <c r="M8772" s="9">
        <f>'Consolidtaed Data'!$L677-'Consolidtaed Data'!$K677</f>
        <v>2832</v>
      </c>
      <c r="N8772" s="9" t="str">
        <f>VLOOKUP('Consolidtaed Data'!$C677,[1]Locations!$A:$O,2,0)</f>
        <v>San Diego</v>
      </c>
      <c r="O8772" s="9" t="str">
        <f>VLOOKUP('Consolidtaed Data'!$D677,'[1]Sales People'!$A:$B,2,0)</f>
        <v>Howard Gardner</v>
      </c>
      <c r="P8772" s="9" t="str">
        <f>VLOOKUP('Consolidtaed Data'!$E677,[1]Customers!$A:$B,2,0)</f>
        <v>George Lee</v>
      </c>
      <c r="Q8772" s="11">
        <f>WEEKDAY('Consolidtaed Data'!$F677)</f>
        <v>2</v>
      </c>
      <c r="R8772" s="9">
        <f>MONTH('Consolidtaed Data'!$F677)</f>
        <v>2</v>
      </c>
      <c r="S8772" s="9" t="str">
        <f>TEXT(Table3[[#This Row],[Purchase Date]],"MMMM")</f>
        <v>October</v>
      </c>
      <c r="T8772" s="9">
        <f>YEAR('Consolidtaed Data'!$F677)</f>
        <v>2020</v>
      </c>
    </row>
    <row r="8773" spans="1:20" x14ac:dyDescent="0.3">
      <c r="A8773" s="9" t="s">
        <v>9799</v>
      </c>
      <c r="B8773" s="9" t="s">
        <v>148</v>
      </c>
      <c r="C8773" s="9" t="s">
        <v>263</v>
      </c>
      <c r="D8773" s="9" t="s">
        <v>206</v>
      </c>
      <c r="E8773" s="9" t="s">
        <v>1845</v>
      </c>
      <c r="F8773" s="12">
        <v>44498</v>
      </c>
      <c r="G8773" s="12" t="str">
        <f>VLOOKUP(Table3[[#This Row],[Product ID]],[1]Products!$A:$G,2,0)</f>
        <v>Product 16</v>
      </c>
      <c r="H8773" s="22">
        <v>1</v>
      </c>
      <c r="I8773" s="9">
        <f>VLOOKUP('Consolidtaed Data'!$B1085,[1]Products!$A:$G,4,0)</f>
        <v>799</v>
      </c>
      <c r="J8773" s="9">
        <f>VLOOKUP('Consolidtaed Data'!$B1085,[1]Products!$A:$G,3,0)</f>
        <v>455</v>
      </c>
      <c r="K8773" s="9">
        <f>'Consolidtaed Data'!$J1085*'Consolidtaed Data'!$H1085</f>
        <v>882</v>
      </c>
      <c r="L8773" s="9">
        <f>'Consolidtaed Data'!$I1085*'Consolidtaed Data'!$H1085</f>
        <v>1104</v>
      </c>
      <c r="M8773" s="9">
        <f>'Consolidtaed Data'!$L1085-'Consolidtaed Data'!$K1085</f>
        <v>214</v>
      </c>
      <c r="N8773" s="9" t="str">
        <f>VLOOKUP('Consolidtaed Data'!$C1085,[1]Locations!$A:$O,2,0)</f>
        <v>Costa Mesa</v>
      </c>
      <c r="O8773" s="9" t="str">
        <f>VLOOKUP('Consolidtaed Data'!$D1085,'[1]Sales People'!$A:$B,2,0)</f>
        <v>Justin Lynch</v>
      </c>
      <c r="P8773" s="9" t="str">
        <f>VLOOKUP('Consolidtaed Data'!$E1085,[1]Customers!$A:$B,2,0)</f>
        <v>Douglas Perkins</v>
      </c>
      <c r="Q8773" s="11">
        <f>WEEKDAY('Consolidtaed Data'!$F1085)</f>
        <v>4</v>
      </c>
      <c r="R8773" s="9">
        <f>MONTH('Consolidtaed Data'!$F1085)</f>
        <v>3</v>
      </c>
      <c r="S8773" s="9" t="str">
        <f>TEXT(Table3[[#This Row],[Purchase Date]],"MMMM")</f>
        <v>October</v>
      </c>
      <c r="T8773" s="9">
        <f>YEAR('Consolidtaed Data'!$F1085)</f>
        <v>2020</v>
      </c>
    </row>
    <row r="8774" spans="1:20" x14ac:dyDescent="0.3">
      <c r="A8774" s="9" t="s">
        <v>9800</v>
      </c>
      <c r="B8774" s="9" t="s">
        <v>89</v>
      </c>
      <c r="C8774" s="9" t="s">
        <v>458</v>
      </c>
      <c r="D8774" s="9" t="s">
        <v>281</v>
      </c>
      <c r="E8774" s="9" t="s">
        <v>2168</v>
      </c>
      <c r="F8774" s="12">
        <v>44498</v>
      </c>
      <c r="G8774" s="12" t="str">
        <f>VLOOKUP(Table3[[#This Row],[Product ID]],[1]Products!$A:$G,2,0)</f>
        <v>Product 64</v>
      </c>
      <c r="H8774" s="22">
        <v>1</v>
      </c>
      <c r="I8774" s="9">
        <f>VLOOKUP('Consolidtaed Data'!$B1299,[1]Products!$A:$G,4,0)</f>
        <v>35</v>
      </c>
      <c r="J8774" s="9">
        <f>VLOOKUP('Consolidtaed Data'!$B1299,[1]Products!$A:$G,3,0)</f>
        <v>22</v>
      </c>
      <c r="K8774" s="9">
        <f>'Consolidtaed Data'!$J1299*'Consolidtaed Data'!$H1299</f>
        <v>1350</v>
      </c>
      <c r="L8774" s="9">
        <f>'Consolidtaed Data'!$I1299*'Consolidtaed Data'!$H1299</f>
        <v>2454</v>
      </c>
      <c r="M8774" s="9">
        <f>'Consolidtaed Data'!$L1299-'Consolidtaed Data'!$K1299</f>
        <v>1818</v>
      </c>
      <c r="N8774" s="9" t="str">
        <f>VLOOKUP('Consolidtaed Data'!$C1299,[1]Locations!$A:$O,2,0)</f>
        <v>Los Angeles</v>
      </c>
      <c r="O8774" s="9" t="str">
        <f>VLOOKUP('Consolidtaed Data'!$D1299,'[1]Sales People'!$A:$B,2,0)</f>
        <v>Eugene Holmes</v>
      </c>
      <c r="P8774" s="9" t="str">
        <f>VLOOKUP('Consolidtaed Data'!$E1299,[1]Customers!$A:$B,2,0)</f>
        <v>Nicholas Hernandez</v>
      </c>
      <c r="Q8774" s="11">
        <f>WEEKDAY('Consolidtaed Data'!$F1299)</f>
        <v>1</v>
      </c>
      <c r="R8774" s="9">
        <f>MONTH('Consolidtaed Data'!$F1299)</f>
        <v>4</v>
      </c>
      <c r="S8774" s="9" t="str">
        <f>TEXT(Table3[[#This Row],[Purchase Date]],"MMMM")</f>
        <v>October</v>
      </c>
      <c r="T8774" s="9">
        <f>YEAR('Consolidtaed Data'!$F1299)</f>
        <v>2020</v>
      </c>
    </row>
    <row r="8775" spans="1:20" x14ac:dyDescent="0.3">
      <c r="A8775" s="9" t="s">
        <v>9801</v>
      </c>
      <c r="B8775" s="9" t="s">
        <v>107</v>
      </c>
      <c r="C8775" s="9" t="s">
        <v>357</v>
      </c>
      <c r="D8775" s="9" t="s">
        <v>46</v>
      </c>
      <c r="E8775" s="9" t="s">
        <v>679</v>
      </c>
      <c r="F8775" s="12">
        <v>44498</v>
      </c>
      <c r="G8775" s="12" t="str">
        <f>VLOOKUP(Table3[[#This Row],[Product ID]],[1]Products!$A:$G,2,0)</f>
        <v>Product 52</v>
      </c>
      <c r="H8775" s="22">
        <v>1</v>
      </c>
      <c r="I8775" s="9">
        <f>VLOOKUP('Consolidtaed Data'!$B1806,[1]Products!$A:$G,4,0)</f>
        <v>880</v>
      </c>
      <c r="J8775" s="9">
        <f>VLOOKUP('Consolidtaed Data'!$B1806,[1]Products!$A:$G,3,0)</f>
        <v>634</v>
      </c>
      <c r="K8775" s="9">
        <f>'Consolidtaed Data'!$J1806*'Consolidtaed Data'!$H1806</f>
        <v>1636</v>
      </c>
      <c r="L8775" s="9">
        <f>'Consolidtaed Data'!$I1806*'Consolidtaed Data'!$H1806</f>
        <v>3268</v>
      </c>
      <c r="M8775" s="9">
        <f>'Consolidtaed Data'!$L1806-'Consolidtaed Data'!$K1806</f>
        <v>95</v>
      </c>
      <c r="N8775" s="9" t="str">
        <f>VLOOKUP('Consolidtaed Data'!$C1806,[1]Locations!$A:$O,2,0)</f>
        <v>Fontana</v>
      </c>
      <c r="O8775" s="9" t="str">
        <f>VLOOKUP('Consolidtaed Data'!$D1806,'[1]Sales People'!$A:$B,2,0)</f>
        <v>Kenneth Fields</v>
      </c>
      <c r="P8775" s="9" t="str">
        <f>VLOOKUP('Consolidtaed Data'!$E1806,[1]Customers!$A:$B,2,0)</f>
        <v>Chris Chapman</v>
      </c>
      <c r="Q8775" s="11">
        <f>WEEKDAY('Consolidtaed Data'!$F1806)</f>
        <v>2</v>
      </c>
      <c r="R8775" s="9">
        <f>MONTH('Consolidtaed Data'!$F1806)</f>
        <v>5</v>
      </c>
      <c r="S8775" s="9" t="str">
        <f>TEXT(Table3[[#This Row],[Purchase Date]],"MMMM")</f>
        <v>October</v>
      </c>
      <c r="T8775" s="9">
        <f>YEAR('Consolidtaed Data'!$F1806)</f>
        <v>2020</v>
      </c>
    </row>
    <row r="8776" spans="1:20" x14ac:dyDescent="0.3">
      <c r="A8776" s="9" t="s">
        <v>9802</v>
      </c>
      <c r="B8776" s="9" t="s">
        <v>93</v>
      </c>
      <c r="C8776" s="9" t="s">
        <v>34</v>
      </c>
      <c r="D8776" s="9" t="s">
        <v>153</v>
      </c>
      <c r="E8776" s="9" t="s">
        <v>350</v>
      </c>
      <c r="F8776" s="12">
        <v>44498</v>
      </c>
      <c r="G8776" s="12" t="str">
        <f>VLOOKUP(Table3[[#This Row],[Product ID]],[1]Products!$A:$G,2,0)</f>
        <v>Product 71</v>
      </c>
      <c r="H8776" s="22">
        <v>3</v>
      </c>
      <c r="I8776" s="9">
        <f>VLOOKUP('Consolidtaed Data'!$B1927,[1]Products!$A:$G,4,0)</f>
        <v>2495</v>
      </c>
      <c r="J8776" s="9">
        <f>VLOOKUP('Consolidtaed Data'!$B1927,[1]Products!$A:$G,3,0)</f>
        <v>1896</v>
      </c>
      <c r="K8776" s="9">
        <f>'Consolidtaed Data'!$J1927*'Consolidtaed Data'!$H1927</f>
        <v>1167</v>
      </c>
      <c r="L8776" s="9">
        <f>'Consolidtaed Data'!$I1927*'Consolidtaed Data'!$H1927</f>
        <v>1911</v>
      </c>
      <c r="M8776" s="9">
        <f>'Consolidtaed Data'!$L1927-'Consolidtaed Data'!$K1927</f>
        <v>1024</v>
      </c>
      <c r="N8776" s="9" t="str">
        <f>VLOOKUP('Consolidtaed Data'!$C1927,[1]Locations!$A:$O,2,0)</f>
        <v>Victorville</v>
      </c>
      <c r="O8776" s="9" t="str">
        <f>VLOOKUP('Consolidtaed Data'!$D1927,'[1]Sales People'!$A:$B,2,0)</f>
        <v>Bobby Russell</v>
      </c>
      <c r="P8776" s="9" t="str">
        <f>VLOOKUP('Consolidtaed Data'!$E1927,[1]Customers!$A:$B,2,0)</f>
        <v>Victor Gray</v>
      </c>
      <c r="Q8776" s="11">
        <f>WEEKDAY('Consolidtaed Data'!$F1927)</f>
        <v>4</v>
      </c>
      <c r="R8776" s="9">
        <f>MONTH('Consolidtaed Data'!$F1927)</f>
        <v>5</v>
      </c>
      <c r="S8776" s="9" t="str">
        <f>TEXT(Table3[[#This Row],[Purchase Date]],"MMMM")</f>
        <v>October</v>
      </c>
      <c r="T8776" s="9">
        <f>YEAR('Consolidtaed Data'!$F1927)</f>
        <v>2020</v>
      </c>
    </row>
    <row r="8777" spans="1:20" x14ac:dyDescent="0.3">
      <c r="A8777" s="9" t="s">
        <v>9803</v>
      </c>
      <c r="B8777" s="9" t="s">
        <v>429</v>
      </c>
      <c r="C8777" s="9" t="s">
        <v>86</v>
      </c>
      <c r="D8777" s="9" t="s">
        <v>87</v>
      </c>
      <c r="E8777" s="9" t="s">
        <v>1319</v>
      </c>
      <c r="F8777" s="12">
        <v>44498</v>
      </c>
      <c r="G8777" s="12" t="str">
        <f>VLOOKUP(Table3[[#This Row],[Product ID]],[1]Products!$A:$G,2,0)</f>
        <v>Product 87</v>
      </c>
      <c r="H8777" s="22">
        <v>1</v>
      </c>
      <c r="I8777" s="9">
        <f>VLOOKUP('Consolidtaed Data'!$B2479,[1]Products!$A:$G,4,0)</f>
        <v>1353</v>
      </c>
      <c r="J8777" s="9">
        <f>VLOOKUP('Consolidtaed Data'!$B2479,[1]Products!$A:$G,3,0)</f>
        <v>947</v>
      </c>
      <c r="K8777" s="9">
        <f>'Consolidtaed Data'!$J2479*'Consolidtaed Data'!$H2479</f>
        <v>478</v>
      </c>
      <c r="L8777" s="9">
        <f>'Consolidtaed Data'!$I2479*'Consolidtaed Data'!$H2479</f>
        <v>886</v>
      </c>
      <c r="M8777" s="9">
        <f>'Consolidtaed Data'!$L2479-'Consolidtaed Data'!$K2479</f>
        <v>1108</v>
      </c>
      <c r="N8777" s="9" t="str">
        <f>VLOOKUP('Consolidtaed Data'!$C2479,[1]Locations!$A:$O,2,0)</f>
        <v>Antioch</v>
      </c>
      <c r="O8777" s="9" t="str">
        <f>VLOOKUP('Consolidtaed Data'!$D2479,'[1]Sales People'!$A:$B,2,0)</f>
        <v>Ryan Butler</v>
      </c>
      <c r="P8777" s="9" t="str">
        <f>VLOOKUP('Consolidtaed Data'!$E2479,[1]Customers!$A:$B,2,0)</f>
        <v>Samuel Jenkins</v>
      </c>
      <c r="Q8777" s="11">
        <f>WEEKDAY('Consolidtaed Data'!$F2479)</f>
        <v>1</v>
      </c>
      <c r="R8777" s="9">
        <f>MONTH('Consolidtaed Data'!$F2479)</f>
        <v>6</v>
      </c>
      <c r="S8777" s="9" t="str">
        <f>TEXT(Table3[[#This Row],[Purchase Date]],"MMMM")</f>
        <v>October</v>
      </c>
      <c r="T8777" s="9">
        <f>YEAR('Consolidtaed Data'!$F2479)</f>
        <v>2020</v>
      </c>
    </row>
    <row r="8778" spans="1:20" x14ac:dyDescent="0.3">
      <c r="A8778" s="9" t="s">
        <v>9804</v>
      </c>
      <c r="B8778" s="9" t="s">
        <v>572</v>
      </c>
      <c r="C8778" s="9" t="s">
        <v>263</v>
      </c>
      <c r="D8778" s="9" t="s">
        <v>17</v>
      </c>
      <c r="E8778" s="9" t="s">
        <v>434</v>
      </c>
      <c r="F8778" s="12">
        <v>44498</v>
      </c>
      <c r="G8778" s="12" t="str">
        <f>VLOOKUP(Table3[[#This Row],[Product ID]],[1]Products!$A:$G,2,0)</f>
        <v>Product 22</v>
      </c>
      <c r="H8778" s="22">
        <v>1</v>
      </c>
      <c r="I8778" s="9">
        <f>VLOOKUP('Consolidtaed Data'!$B2561,[1]Products!$A:$G,4,0)</f>
        <v>1522</v>
      </c>
      <c r="J8778" s="9">
        <f>VLOOKUP('Consolidtaed Data'!$B2561,[1]Products!$A:$G,3,0)</f>
        <v>791</v>
      </c>
      <c r="K8778" s="9">
        <f>'Consolidtaed Data'!$J2561*'Consolidtaed Data'!$H2561</f>
        <v>3484</v>
      </c>
      <c r="L8778" s="9">
        <f>'Consolidtaed Data'!$I2561*'Consolidtaed Data'!$H2561</f>
        <v>6832</v>
      </c>
      <c r="M8778" s="9">
        <f>'Consolidtaed Data'!$L2561-'Consolidtaed Data'!$K2561</f>
        <v>22</v>
      </c>
      <c r="N8778" s="9" t="str">
        <f>VLOOKUP('Consolidtaed Data'!$C2561,[1]Locations!$A:$O,2,0)</f>
        <v>Rancho Cucamonga</v>
      </c>
      <c r="O8778" s="9" t="str">
        <f>VLOOKUP('Consolidtaed Data'!$D2561,'[1]Sales People'!$A:$B,2,0)</f>
        <v>Scott Mason</v>
      </c>
      <c r="P8778" s="9" t="str">
        <f>VLOOKUP('Consolidtaed Data'!$E2561,[1]Customers!$A:$B,2,0)</f>
        <v>Willie Hicks</v>
      </c>
      <c r="Q8778" s="11">
        <f>WEEKDAY('Consolidtaed Data'!$F2561)</f>
        <v>1</v>
      </c>
      <c r="R8778" s="9">
        <f>MONTH('Consolidtaed Data'!$F2561)</f>
        <v>7</v>
      </c>
      <c r="S8778" s="9" t="str">
        <f>TEXT(Table3[[#This Row],[Purchase Date]],"MMMM")</f>
        <v>October</v>
      </c>
      <c r="T8778" s="9">
        <f>YEAR('Consolidtaed Data'!$F2561)</f>
        <v>2020</v>
      </c>
    </row>
    <row r="8779" spans="1:20" x14ac:dyDescent="0.3">
      <c r="A8779" s="9" t="s">
        <v>9805</v>
      </c>
      <c r="B8779" s="9" t="s">
        <v>85</v>
      </c>
      <c r="C8779" s="9" t="s">
        <v>319</v>
      </c>
      <c r="D8779" s="9" t="s">
        <v>174</v>
      </c>
      <c r="E8779" s="9" t="s">
        <v>1101</v>
      </c>
      <c r="F8779" s="12">
        <v>44498</v>
      </c>
      <c r="G8779" s="12" t="str">
        <f>VLOOKUP(Table3[[#This Row],[Product ID]],[1]Products!$A:$G,2,0)</f>
        <v>Product 93</v>
      </c>
      <c r="H8779" s="22">
        <v>1</v>
      </c>
      <c r="I8779" s="9">
        <f>VLOOKUP('Consolidtaed Data'!$B2847,[1]Products!$A:$G,4,0)</f>
        <v>886</v>
      </c>
      <c r="J8779" s="9">
        <f>VLOOKUP('Consolidtaed Data'!$B2847,[1]Products!$A:$G,3,0)</f>
        <v>478</v>
      </c>
      <c r="K8779" s="9">
        <f>'Consolidtaed Data'!$J2847*'Consolidtaed Data'!$H2847</f>
        <v>2160</v>
      </c>
      <c r="L8779" s="9">
        <f>'Consolidtaed Data'!$I2847*'Consolidtaed Data'!$H2847</f>
        <v>3484</v>
      </c>
      <c r="M8779" s="9">
        <f>'Consolidtaed Data'!$L2847-'Consolidtaed Data'!$K2847</f>
        <v>1380</v>
      </c>
      <c r="N8779" s="9" t="str">
        <f>VLOOKUP('Consolidtaed Data'!$C2847,[1]Locations!$A:$O,2,0)</f>
        <v>Fremont</v>
      </c>
      <c r="O8779" s="9" t="str">
        <f>VLOOKUP('Consolidtaed Data'!$D2847,'[1]Sales People'!$A:$B,2,0)</f>
        <v>Eugene Holmes</v>
      </c>
      <c r="P8779" s="9" t="str">
        <f>VLOOKUP('Consolidtaed Data'!$E2847,[1]Customers!$A:$B,2,0)</f>
        <v>Louis Mccoy</v>
      </c>
      <c r="Q8779" s="11">
        <f>WEEKDAY('Consolidtaed Data'!$F2847)</f>
        <v>3</v>
      </c>
      <c r="R8779" s="9">
        <f>MONTH('Consolidtaed Data'!$F2847)</f>
        <v>7</v>
      </c>
      <c r="S8779" s="9" t="str">
        <f>TEXT(Table3[[#This Row],[Purchase Date]],"MMMM")</f>
        <v>October</v>
      </c>
      <c r="T8779" s="9">
        <f>YEAR('Consolidtaed Data'!$F2847)</f>
        <v>2020</v>
      </c>
    </row>
    <row r="8780" spans="1:20" x14ac:dyDescent="0.3">
      <c r="A8780" s="9" t="s">
        <v>9806</v>
      </c>
      <c r="B8780" s="9" t="s">
        <v>182</v>
      </c>
      <c r="C8780" s="9" t="s">
        <v>39</v>
      </c>
      <c r="D8780" s="9" t="s">
        <v>87</v>
      </c>
      <c r="E8780" s="9" t="s">
        <v>925</v>
      </c>
      <c r="F8780" s="12">
        <v>44498</v>
      </c>
      <c r="G8780" s="12" t="str">
        <f>VLOOKUP(Table3[[#This Row],[Product ID]],[1]Products!$A:$G,2,0)</f>
        <v>Product 9</v>
      </c>
      <c r="H8780" s="22">
        <v>4</v>
      </c>
      <c r="I8780" s="9">
        <f>VLOOKUP('Consolidtaed Data'!$B3083,[1]Products!$A:$G,4,0)</f>
        <v>1848</v>
      </c>
      <c r="J8780" s="9">
        <f>VLOOKUP('Consolidtaed Data'!$B3083,[1]Products!$A:$G,3,0)</f>
        <v>1294</v>
      </c>
      <c r="K8780" s="9">
        <f>'Consolidtaed Data'!$J3083*'Consolidtaed Data'!$H3083</f>
        <v>130</v>
      </c>
      <c r="L8780" s="9">
        <f>'Consolidtaed Data'!$I3083*'Consolidtaed Data'!$H3083</f>
        <v>181</v>
      </c>
      <c r="M8780" s="9">
        <f>'Consolidtaed Data'!$L3083-'Consolidtaed Data'!$K3083</f>
        <v>827</v>
      </c>
      <c r="N8780" s="9" t="str">
        <f>VLOOKUP('Consolidtaed Data'!$C3083,[1]Locations!$A:$O,2,0)</f>
        <v>Torrance</v>
      </c>
      <c r="O8780" s="9" t="str">
        <f>VLOOKUP('Consolidtaed Data'!$D3083,'[1]Sales People'!$A:$B,2,0)</f>
        <v>Brian Davis</v>
      </c>
      <c r="P8780" s="9" t="str">
        <f>VLOOKUP('Consolidtaed Data'!$E3083,[1]Customers!$A:$B,2,0)</f>
        <v>Christopher Matthews</v>
      </c>
      <c r="Q8780" s="11">
        <f>WEEKDAY('Consolidtaed Data'!$F3083)</f>
        <v>6</v>
      </c>
      <c r="R8780" s="9">
        <f>MONTH('Consolidtaed Data'!$F3083)</f>
        <v>8</v>
      </c>
      <c r="S8780" s="9" t="str">
        <f>TEXT(Table3[[#This Row],[Purchase Date]],"MMMM")</f>
        <v>October</v>
      </c>
      <c r="T8780" s="9">
        <f>YEAR('Consolidtaed Data'!$F3083)</f>
        <v>2020</v>
      </c>
    </row>
    <row r="8781" spans="1:20" x14ac:dyDescent="0.3">
      <c r="A8781" s="9" t="s">
        <v>9807</v>
      </c>
      <c r="B8781" s="9" t="s">
        <v>692</v>
      </c>
      <c r="C8781" s="9" t="s">
        <v>205</v>
      </c>
      <c r="D8781" s="9" t="s">
        <v>35</v>
      </c>
      <c r="E8781" s="9" t="s">
        <v>106</v>
      </c>
      <c r="F8781" s="12">
        <v>44498</v>
      </c>
      <c r="G8781" s="12" t="str">
        <f>VLOOKUP(Table3[[#This Row],[Product ID]],[1]Products!$A:$G,2,0)</f>
        <v>Product 83</v>
      </c>
      <c r="H8781" s="22">
        <v>3</v>
      </c>
      <c r="I8781" s="9">
        <f>VLOOKUP('Consolidtaed Data'!$B3127,[1]Products!$A:$G,4,0)</f>
        <v>799</v>
      </c>
      <c r="J8781" s="9">
        <f>VLOOKUP('Consolidtaed Data'!$B3127,[1]Products!$A:$G,3,0)</f>
        <v>455</v>
      </c>
      <c r="K8781" s="9">
        <f>'Consolidtaed Data'!$J3127*'Consolidtaed Data'!$H3127</f>
        <v>294</v>
      </c>
      <c r="L8781" s="9">
        <f>'Consolidtaed Data'!$I3127*'Consolidtaed Data'!$H3127</f>
        <v>368</v>
      </c>
      <c r="M8781" s="9">
        <f>'Consolidtaed Data'!$L3127-'Consolidtaed Data'!$K3127</f>
        <v>222</v>
      </c>
      <c r="N8781" s="9" t="str">
        <f>VLOOKUP('Consolidtaed Data'!$C3127,[1]Locations!$A:$O,2,0)</f>
        <v>Los Angeles</v>
      </c>
      <c r="O8781" s="9" t="str">
        <f>VLOOKUP('Consolidtaed Data'!$D3127,'[1]Sales People'!$A:$B,2,0)</f>
        <v>Ernest Wagner</v>
      </c>
      <c r="P8781" s="9" t="str">
        <f>VLOOKUP('Consolidtaed Data'!$E3127,[1]Customers!$A:$B,2,0)</f>
        <v>Christopher Arnold</v>
      </c>
      <c r="Q8781" s="11">
        <f>WEEKDAY('Consolidtaed Data'!$F3127)</f>
        <v>3</v>
      </c>
      <c r="R8781" s="9">
        <f>MONTH('Consolidtaed Data'!$F3127)</f>
        <v>8</v>
      </c>
      <c r="S8781" s="9" t="str">
        <f>TEXT(Table3[[#This Row],[Purchase Date]],"MMMM")</f>
        <v>October</v>
      </c>
      <c r="T8781" s="9">
        <f>YEAR('Consolidtaed Data'!$F3127)</f>
        <v>2020</v>
      </c>
    </row>
    <row r="8782" spans="1:20" x14ac:dyDescent="0.3">
      <c r="A8782" s="9" t="s">
        <v>9808</v>
      </c>
      <c r="B8782" s="9" t="s">
        <v>164</v>
      </c>
      <c r="C8782" s="9" t="s">
        <v>352</v>
      </c>
      <c r="D8782" s="9" t="s">
        <v>197</v>
      </c>
      <c r="E8782" s="9" t="s">
        <v>970</v>
      </c>
      <c r="F8782" s="12">
        <v>44498</v>
      </c>
      <c r="G8782" s="12" t="str">
        <f>VLOOKUP(Table3[[#This Row],[Product ID]],[1]Products!$A:$G,2,0)</f>
        <v>Product 69</v>
      </c>
      <c r="H8782" s="22">
        <v>1</v>
      </c>
      <c r="I8782" s="9">
        <f>VLOOKUP('Consolidtaed Data'!$B3437,[1]Products!$A:$G,4,0)</f>
        <v>847</v>
      </c>
      <c r="J8782" s="9">
        <f>VLOOKUP('Consolidtaed Data'!$B3437,[1]Products!$A:$G,3,0)</f>
        <v>534</v>
      </c>
      <c r="K8782" s="9">
        <f>'Consolidtaed Data'!$J3437*'Consolidtaed Data'!$H3437</f>
        <v>971</v>
      </c>
      <c r="L8782" s="9">
        <f>'Consolidtaed Data'!$I3437*'Consolidtaed Data'!$H3437</f>
        <v>1494</v>
      </c>
      <c r="M8782" s="9">
        <f>'Consolidtaed Data'!$L3437-'Consolidtaed Data'!$K3437</f>
        <v>267</v>
      </c>
      <c r="N8782" s="9" t="str">
        <f>VLOOKUP('Consolidtaed Data'!$C3437,[1]Locations!$A:$O,2,0)</f>
        <v>El Cajon</v>
      </c>
      <c r="O8782" s="9" t="str">
        <f>VLOOKUP('Consolidtaed Data'!$D3437,'[1]Sales People'!$A:$B,2,0)</f>
        <v>John Reyes</v>
      </c>
      <c r="P8782" s="9" t="str">
        <f>VLOOKUP('Consolidtaed Data'!$E3437,[1]Customers!$A:$B,2,0)</f>
        <v>Juan Rivera</v>
      </c>
      <c r="Q8782" s="11">
        <f>WEEKDAY('Consolidtaed Data'!$F3437)</f>
        <v>3</v>
      </c>
      <c r="R8782" s="9">
        <f>MONTH('Consolidtaed Data'!$F3437)</f>
        <v>9</v>
      </c>
      <c r="S8782" s="9" t="str">
        <f>TEXT(Table3[[#This Row],[Purchase Date]],"MMMM")</f>
        <v>October</v>
      </c>
      <c r="T8782" s="9">
        <f>YEAR('Consolidtaed Data'!$F3437)</f>
        <v>2020</v>
      </c>
    </row>
    <row r="8783" spans="1:20" x14ac:dyDescent="0.3">
      <c r="A8783" s="9" t="s">
        <v>9809</v>
      </c>
      <c r="B8783" s="9" t="s">
        <v>301</v>
      </c>
      <c r="C8783" s="9" t="s">
        <v>196</v>
      </c>
      <c r="D8783" s="9" t="s">
        <v>197</v>
      </c>
      <c r="E8783" s="9" t="s">
        <v>198</v>
      </c>
      <c r="F8783" s="12">
        <v>44499</v>
      </c>
      <c r="G8783" s="12" t="str">
        <f>VLOOKUP(Table3[[#This Row],[Product ID]],[1]Products!$A:$G,2,0)</f>
        <v>Product 57</v>
      </c>
      <c r="H8783" s="22">
        <v>1</v>
      </c>
      <c r="I8783" s="9">
        <f>VLOOKUP('Consolidtaed Data'!$B33,[1]Products!$A:$G,4,0)</f>
        <v>637</v>
      </c>
      <c r="J8783" s="9">
        <f>VLOOKUP('Consolidtaed Data'!$B33,[1]Products!$A:$G,3,0)</f>
        <v>389</v>
      </c>
      <c r="K8783" s="9">
        <f>'Consolidtaed Data'!$J33*'Consolidtaed Data'!$H33</f>
        <v>2356</v>
      </c>
      <c r="L8783" s="9">
        <f>'Consolidtaed Data'!$I33*'Consolidtaed Data'!$H33</f>
        <v>4208</v>
      </c>
      <c r="M8783" s="9">
        <f>'Consolidtaed Data'!$L33-'Consolidtaed Data'!$K33</f>
        <v>495</v>
      </c>
      <c r="N8783" s="9" t="str">
        <f>VLOOKUP('Consolidtaed Data'!$C33,[1]Locations!$A:$O,2,0)</f>
        <v>Norwalk</v>
      </c>
      <c r="O8783" s="9" t="str">
        <f>VLOOKUP('Consolidtaed Data'!$D33,'[1]Sales People'!$A:$B,2,0)</f>
        <v>Brian Davis</v>
      </c>
      <c r="P8783" s="9" t="str">
        <f>VLOOKUP('Consolidtaed Data'!$E33,[1]Customers!$A:$B,2,0)</f>
        <v>Albert Rice</v>
      </c>
      <c r="Q8783" s="11">
        <f>WEEKDAY('Consolidtaed Data'!$F33)</f>
        <v>6</v>
      </c>
      <c r="R8783" s="9">
        <f>MONTH('Consolidtaed Data'!$F33)</f>
        <v>1</v>
      </c>
      <c r="S8783" s="9" t="str">
        <f>TEXT(Table3[[#This Row],[Purchase Date]],"MMMM")</f>
        <v>October</v>
      </c>
      <c r="T8783" s="9">
        <f>YEAR('Consolidtaed Data'!$F33)</f>
        <v>2020</v>
      </c>
    </row>
    <row r="8784" spans="1:20" x14ac:dyDescent="0.3">
      <c r="A8784" s="9" t="s">
        <v>9810</v>
      </c>
      <c r="B8784" s="9" t="s">
        <v>397</v>
      </c>
      <c r="C8784" s="9" t="s">
        <v>357</v>
      </c>
      <c r="D8784" s="9" t="s">
        <v>229</v>
      </c>
      <c r="E8784" s="9" t="s">
        <v>387</v>
      </c>
      <c r="F8784" s="12">
        <v>44499</v>
      </c>
      <c r="G8784" s="12" t="str">
        <f>VLOOKUP(Table3[[#This Row],[Product ID]],[1]Products!$A:$G,2,0)</f>
        <v>Product 20</v>
      </c>
      <c r="H8784" s="22">
        <v>1</v>
      </c>
      <c r="I8784" s="9">
        <f>VLOOKUP('Consolidtaed Data'!$B87,[1]Products!$A:$G,4,0)</f>
        <v>637</v>
      </c>
      <c r="J8784" s="9">
        <f>VLOOKUP('Consolidtaed Data'!$B87,[1]Products!$A:$G,3,0)</f>
        <v>389</v>
      </c>
      <c r="K8784" s="9">
        <f>'Consolidtaed Data'!$J87*'Consolidtaed Data'!$H87</f>
        <v>786</v>
      </c>
      <c r="L8784" s="9">
        <f>'Consolidtaed Data'!$I87*'Consolidtaed Data'!$H87</f>
        <v>947</v>
      </c>
      <c r="M8784" s="9">
        <f>'Consolidtaed Data'!$L87-'Consolidtaed Data'!$K87</f>
        <v>344</v>
      </c>
      <c r="N8784" s="9" t="str">
        <f>VLOOKUP('Consolidtaed Data'!$C87,[1]Locations!$A:$O,2,0)</f>
        <v>Daly City</v>
      </c>
      <c r="O8784" s="9" t="str">
        <f>VLOOKUP('Consolidtaed Data'!$D87,'[1]Sales People'!$A:$B,2,0)</f>
        <v>Gary Rodriguez</v>
      </c>
      <c r="P8784" s="9" t="str">
        <f>VLOOKUP('Consolidtaed Data'!$E87,[1]Customers!$A:$B,2,0)</f>
        <v>Paul Chapman</v>
      </c>
      <c r="Q8784" s="11">
        <f>WEEKDAY('Consolidtaed Data'!$F87)</f>
        <v>3</v>
      </c>
      <c r="R8784" s="9">
        <f>MONTH('Consolidtaed Data'!$F87)</f>
        <v>1</v>
      </c>
      <c r="S8784" s="9" t="str">
        <f>TEXT(Table3[[#This Row],[Purchase Date]],"MMMM")</f>
        <v>October</v>
      </c>
      <c r="T8784" s="9">
        <f>YEAR('Consolidtaed Data'!$F87)</f>
        <v>2020</v>
      </c>
    </row>
    <row r="8785" spans="1:20" x14ac:dyDescent="0.3">
      <c r="A8785" s="9" t="s">
        <v>9811</v>
      </c>
      <c r="B8785" s="9" t="s">
        <v>477</v>
      </c>
      <c r="C8785" s="9" t="s">
        <v>412</v>
      </c>
      <c r="D8785" s="9" t="s">
        <v>13</v>
      </c>
      <c r="E8785" s="9" t="s">
        <v>799</v>
      </c>
      <c r="F8785" s="12">
        <v>44499</v>
      </c>
      <c r="G8785" s="12" t="str">
        <f>VLOOKUP(Table3[[#This Row],[Product ID]],[1]Products!$A:$G,2,0)</f>
        <v>Product 46</v>
      </c>
      <c r="H8785" s="22">
        <v>2</v>
      </c>
      <c r="I8785" s="9">
        <f>VLOOKUP('Consolidtaed Data'!$B264,[1]Products!$A:$G,4,0)</f>
        <v>584</v>
      </c>
      <c r="J8785" s="9">
        <f>VLOOKUP('Consolidtaed Data'!$B264,[1]Products!$A:$G,3,0)</f>
        <v>420</v>
      </c>
      <c r="K8785" s="9">
        <f>'Consolidtaed Data'!$J264*'Consolidtaed Data'!$H264</f>
        <v>2798</v>
      </c>
      <c r="L8785" s="9">
        <f>'Consolidtaed Data'!$I264*'Consolidtaed Data'!$H264</f>
        <v>4588</v>
      </c>
      <c r="M8785" s="9">
        <f>'Consolidtaed Data'!$L264-'Consolidtaed Data'!$K264</f>
        <v>892</v>
      </c>
      <c r="N8785" s="9" t="str">
        <f>VLOOKUP('Consolidtaed Data'!$C264,[1]Locations!$A:$O,2,0)</f>
        <v>San Buenaventura (Ventura)</v>
      </c>
      <c r="O8785" s="9" t="str">
        <f>VLOOKUP('Consolidtaed Data'!$D264,'[1]Sales People'!$A:$B,2,0)</f>
        <v>Ryan Welch</v>
      </c>
      <c r="P8785" s="9" t="str">
        <f>VLOOKUP('Consolidtaed Data'!$E264,[1]Customers!$A:$B,2,0)</f>
        <v>Michael Thomas</v>
      </c>
      <c r="Q8785" s="11">
        <f>WEEKDAY('Consolidtaed Data'!$F264)</f>
        <v>1</v>
      </c>
      <c r="R8785" s="9">
        <f>MONTH('Consolidtaed Data'!$F264)</f>
        <v>1</v>
      </c>
      <c r="S8785" s="9" t="str">
        <f>TEXT(Table3[[#This Row],[Purchase Date]],"MMMM")</f>
        <v>October</v>
      </c>
      <c r="T8785" s="9">
        <f>YEAR('Consolidtaed Data'!$F264)</f>
        <v>2020</v>
      </c>
    </row>
    <row r="8786" spans="1:20" x14ac:dyDescent="0.3">
      <c r="A8786" s="9" t="s">
        <v>9812</v>
      </c>
      <c r="B8786" s="9" t="s">
        <v>284</v>
      </c>
      <c r="C8786" s="9" t="s">
        <v>173</v>
      </c>
      <c r="D8786" s="9" t="s">
        <v>83</v>
      </c>
      <c r="E8786" s="9" t="s">
        <v>747</v>
      </c>
      <c r="F8786" s="12">
        <v>44499</v>
      </c>
      <c r="G8786" s="12" t="str">
        <f>VLOOKUP(Table3[[#This Row],[Product ID]],[1]Products!$A:$G,2,0)</f>
        <v>Product 96</v>
      </c>
      <c r="H8786" s="22">
        <v>1</v>
      </c>
      <c r="I8786" s="9">
        <f>VLOOKUP('Consolidtaed Data'!$B330,[1]Products!$A:$G,4,0)</f>
        <v>1899</v>
      </c>
      <c r="J8786" s="9">
        <f>VLOOKUP('Consolidtaed Data'!$B330,[1]Products!$A:$G,3,0)</f>
        <v>1044</v>
      </c>
      <c r="K8786" s="9">
        <f>'Consolidtaed Data'!$J330*'Consolidtaed Data'!$H330</f>
        <v>1366</v>
      </c>
      <c r="L8786" s="9">
        <f>'Consolidtaed Data'!$I330*'Consolidtaed Data'!$H330</f>
        <v>2238</v>
      </c>
      <c r="M8786" s="9">
        <f>'Consolidtaed Data'!$L330-'Consolidtaed Data'!$K330</f>
        <v>428</v>
      </c>
      <c r="N8786" s="9" t="str">
        <f>VLOOKUP('Consolidtaed Data'!$C330,[1]Locations!$A:$O,2,0)</f>
        <v>Victorville</v>
      </c>
      <c r="O8786" s="9" t="str">
        <f>VLOOKUP('Consolidtaed Data'!$D330,'[1]Sales People'!$A:$B,2,0)</f>
        <v>Jerry Perry</v>
      </c>
      <c r="P8786" s="9" t="str">
        <f>VLOOKUP('Consolidtaed Data'!$E330,[1]Customers!$A:$B,2,0)</f>
        <v>Gregory Simmons</v>
      </c>
      <c r="Q8786" s="11">
        <f>WEEKDAY('Consolidtaed Data'!$F330)</f>
        <v>5</v>
      </c>
      <c r="R8786" s="9">
        <f>MONTH('Consolidtaed Data'!$F330)</f>
        <v>1</v>
      </c>
      <c r="S8786" s="9" t="str">
        <f>TEXT(Table3[[#This Row],[Purchase Date]],"MMMM")</f>
        <v>October</v>
      </c>
      <c r="T8786" s="9">
        <f>YEAR('Consolidtaed Data'!$F330)</f>
        <v>2020</v>
      </c>
    </row>
    <row r="8787" spans="1:20" x14ac:dyDescent="0.3">
      <c r="A8787" s="9" t="s">
        <v>9813</v>
      </c>
      <c r="B8787" s="9" t="s">
        <v>278</v>
      </c>
      <c r="C8787" s="9" t="s">
        <v>178</v>
      </c>
      <c r="D8787" s="9" t="s">
        <v>43</v>
      </c>
      <c r="E8787" s="9" t="s">
        <v>1287</v>
      </c>
      <c r="F8787" s="12">
        <v>44499</v>
      </c>
      <c r="G8787" s="12" t="str">
        <f>VLOOKUP(Table3[[#This Row],[Product ID]],[1]Products!$A:$G,2,0)</f>
        <v>Product 75</v>
      </c>
      <c r="H8787" s="22">
        <v>3</v>
      </c>
      <c r="I8787" s="9">
        <f>VLOOKUP('Consolidtaed Data'!$B969,[1]Products!$A:$G,4,0)</f>
        <v>1725</v>
      </c>
      <c r="J8787" s="9">
        <f>VLOOKUP('Consolidtaed Data'!$B969,[1]Products!$A:$G,3,0)</f>
        <v>1363</v>
      </c>
      <c r="K8787" s="9">
        <f>'Consolidtaed Data'!$J969*'Consolidtaed Data'!$H969</f>
        <v>800</v>
      </c>
      <c r="L8787" s="9">
        <f>'Consolidtaed Data'!$I969*'Consolidtaed Data'!$H969</f>
        <v>1160</v>
      </c>
      <c r="M8787" s="9">
        <f>'Consolidtaed Data'!$L969-'Consolidtaed Data'!$K969</f>
        <v>187</v>
      </c>
      <c r="N8787" s="9" t="str">
        <f>VLOOKUP('Consolidtaed Data'!$C969,[1]Locations!$A:$O,2,0)</f>
        <v>Rancho Cucamonga</v>
      </c>
      <c r="O8787" s="9" t="str">
        <f>VLOOKUP('Consolidtaed Data'!$D969,'[1]Sales People'!$A:$B,2,0)</f>
        <v>Henry Nelson</v>
      </c>
      <c r="P8787" s="9" t="str">
        <f>VLOOKUP('Consolidtaed Data'!$E969,[1]Customers!$A:$B,2,0)</f>
        <v>Joe Fuller</v>
      </c>
      <c r="Q8787" s="11">
        <f>WEEKDAY('Consolidtaed Data'!$F969)</f>
        <v>2</v>
      </c>
      <c r="R8787" s="9">
        <f>MONTH('Consolidtaed Data'!$F969)</f>
        <v>3</v>
      </c>
      <c r="S8787" s="9" t="str">
        <f>TEXT(Table3[[#This Row],[Purchase Date]],"MMMM")</f>
        <v>October</v>
      </c>
      <c r="T8787" s="9">
        <f>YEAR('Consolidtaed Data'!$F969)</f>
        <v>2020</v>
      </c>
    </row>
    <row r="8788" spans="1:20" x14ac:dyDescent="0.3">
      <c r="A8788" s="9" t="s">
        <v>9814</v>
      </c>
      <c r="B8788" s="9" t="s">
        <v>24</v>
      </c>
      <c r="C8788" s="9" t="s">
        <v>231</v>
      </c>
      <c r="D8788" s="9" t="s">
        <v>246</v>
      </c>
      <c r="E8788" s="9" t="s">
        <v>999</v>
      </c>
      <c r="F8788" s="12">
        <v>44499</v>
      </c>
      <c r="G8788" s="12" t="str">
        <f>VLOOKUP(Table3[[#This Row],[Product ID]],[1]Products!$A:$G,2,0)</f>
        <v>Product 6</v>
      </c>
      <c r="H8788" s="22">
        <v>2</v>
      </c>
      <c r="I8788" s="9">
        <f>VLOOKUP('Consolidtaed Data'!$B1548,[1]Products!$A:$G,4,0)</f>
        <v>368</v>
      </c>
      <c r="J8788" s="9">
        <f>VLOOKUP('Consolidtaed Data'!$B1548,[1]Products!$A:$G,3,0)</f>
        <v>294</v>
      </c>
      <c r="K8788" s="9">
        <f>'Consolidtaed Data'!$J1548*'Consolidtaed Data'!$H1548</f>
        <v>1367</v>
      </c>
      <c r="L8788" s="9">
        <f>'Consolidtaed Data'!$I1548*'Consolidtaed Data'!$H1548</f>
        <v>2241</v>
      </c>
      <c r="M8788" s="9">
        <f>'Consolidtaed Data'!$L1548-'Consolidtaed Data'!$K1548</f>
        <v>1092</v>
      </c>
      <c r="N8788" s="9" t="str">
        <f>VLOOKUP('Consolidtaed Data'!$C1548,[1]Locations!$A:$O,2,0)</f>
        <v>Temecula</v>
      </c>
      <c r="O8788" s="9" t="str">
        <f>VLOOKUP('Consolidtaed Data'!$D1548,'[1]Sales People'!$A:$B,2,0)</f>
        <v>Ryan Butler</v>
      </c>
      <c r="P8788" s="9" t="str">
        <f>VLOOKUP('Consolidtaed Data'!$E1548,[1]Customers!$A:$B,2,0)</f>
        <v>Michael Lewis</v>
      </c>
      <c r="Q8788" s="11">
        <f>WEEKDAY('Consolidtaed Data'!$F1548)</f>
        <v>5</v>
      </c>
      <c r="R8788" s="9">
        <f>MONTH('Consolidtaed Data'!$F1548)</f>
        <v>4</v>
      </c>
      <c r="S8788" s="9" t="str">
        <f>TEXT(Table3[[#This Row],[Purchase Date]],"MMMM")</f>
        <v>October</v>
      </c>
      <c r="T8788" s="9">
        <f>YEAR('Consolidtaed Data'!$F1548)</f>
        <v>2020</v>
      </c>
    </row>
    <row r="8789" spans="1:20" x14ac:dyDescent="0.3">
      <c r="A8789" s="9" t="s">
        <v>9815</v>
      </c>
      <c r="B8789" s="9" t="s">
        <v>116</v>
      </c>
      <c r="C8789" s="9" t="s">
        <v>122</v>
      </c>
      <c r="D8789" s="9" t="s">
        <v>161</v>
      </c>
      <c r="E8789" s="9" t="s">
        <v>320</v>
      </c>
      <c r="F8789" s="12">
        <v>44499</v>
      </c>
      <c r="G8789" s="12" t="str">
        <f>VLOOKUP(Table3[[#This Row],[Product ID]],[1]Products!$A:$G,2,0)</f>
        <v>Product 55</v>
      </c>
      <c r="H8789" s="22">
        <v>1</v>
      </c>
      <c r="I8789" s="9">
        <f>VLOOKUP('Consolidtaed Data'!$B1755,[1]Products!$A:$G,4,0)</f>
        <v>1522</v>
      </c>
      <c r="J8789" s="9">
        <f>VLOOKUP('Consolidtaed Data'!$B1755,[1]Products!$A:$G,3,0)</f>
        <v>791</v>
      </c>
      <c r="K8789" s="9">
        <f>'Consolidtaed Data'!$J1755*'Consolidtaed Data'!$H1755</f>
        <v>1067</v>
      </c>
      <c r="L8789" s="9">
        <f>'Consolidtaed Data'!$I1755*'Consolidtaed Data'!$H1755</f>
        <v>1809</v>
      </c>
      <c r="M8789" s="9">
        <f>'Consolidtaed Data'!$L1755-'Consolidtaed Data'!$K1755</f>
        <v>82</v>
      </c>
      <c r="N8789" s="9" t="str">
        <f>VLOOKUP('Consolidtaed Data'!$C1755,[1]Locations!$A:$O,2,0)</f>
        <v>Jurupa Valley</v>
      </c>
      <c r="O8789" s="9" t="str">
        <f>VLOOKUP('Consolidtaed Data'!$D1755,'[1]Sales People'!$A:$B,2,0)</f>
        <v>Ryan Welch</v>
      </c>
      <c r="P8789" s="9" t="str">
        <f>VLOOKUP('Consolidtaed Data'!$E1755,[1]Customers!$A:$B,2,0)</f>
        <v>Walter Harris</v>
      </c>
      <c r="Q8789" s="11">
        <f>WEEKDAY('Consolidtaed Data'!$F1755)</f>
        <v>6</v>
      </c>
      <c r="R8789" s="9">
        <f>MONTH('Consolidtaed Data'!$F1755)</f>
        <v>5</v>
      </c>
      <c r="S8789" s="9" t="str">
        <f>TEXT(Table3[[#This Row],[Purchase Date]],"MMMM")</f>
        <v>October</v>
      </c>
      <c r="T8789" s="9">
        <f>YEAR('Consolidtaed Data'!$F1755)</f>
        <v>2020</v>
      </c>
    </row>
    <row r="8790" spans="1:20" x14ac:dyDescent="0.3">
      <c r="A8790" s="9" t="s">
        <v>9816</v>
      </c>
      <c r="B8790" s="9" t="s">
        <v>393</v>
      </c>
      <c r="C8790" s="9" t="s">
        <v>263</v>
      </c>
      <c r="D8790" s="9" t="s">
        <v>149</v>
      </c>
      <c r="E8790" s="9" t="s">
        <v>1563</v>
      </c>
      <c r="F8790" s="12">
        <v>44499</v>
      </c>
      <c r="G8790" s="12" t="str">
        <f>VLOOKUP(Table3[[#This Row],[Product ID]],[1]Products!$A:$G,2,0)</f>
        <v>Product 84</v>
      </c>
      <c r="H8790" s="22">
        <v>4</v>
      </c>
      <c r="I8790" s="9">
        <f>VLOOKUP('Consolidtaed Data'!$B2000,[1]Products!$A:$G,4,0)</f>
        <v>684</v>
      </c>
      <c r="J8790" s="9">
        <f>VLOOKUP('Consolidtaed Data'!$B2000,[1]Products!$A:$G,3,0)</f>
        <v>561</v>
      </c>
      <c r="K8790" s="9">
        <f>'Consolidtaed Data'!$J2000*'Consolidtaed Data'!$H2000</f>
        <v>1399</v>
      </c>
      <c r="L8790" s="9">
        <f>'Consolidtaed Data'!$I2000*'Consolidtaed Data'!$H2000</f>
        <v>2294</v>
      </c>
      <c r="M8790" s="9">
        <f>'Consolidtaed Data'!$L2000-'Consolidtaed Data'!$K2000</f>
        <v>1160</v>
      </c>
      <c r="N8790" s="9" t="str">
        <f>VLOOKUP('Consolidtaed Data'!$C2000,[1]Locations!$A:$O,2,0)</f>
        <v>Daly City</v>
      </c>
      <c r="O8790" s="9" t="str">
        <f>VLOOKUP('Consolidtaed Data'!$D2000,'[1]Sales People'!$A:$B,2,0)</f>
        <v>Arthur Mccoy</v>
      </c>
      <c r="P8790" s="9" t="str">
        <f>VLOOKUP('Consolidtaed Data'!$E2000,[1]Customers!$A:$B,2,0)</f>
        <v>Victor Ramos</v>
      </c>
      <c r="Q8790" s="11">
        <f>WEEKDAY('Consolidtaed Data'!$F2000)</f>
        <v>3</v>
      </c>
      <c r="R8790" s="9">
        <f>MONTH('Consolidtaed Data'!$F2000)</f>
        <v>5</v>
      </c>
      <c r="S8790" s="9" t="str">
        <f>TEXT(Table3[[#This Row],[Purchase Date]],"MMMM")</f>
        <v>October</v>
      </c>
      <c r="T8790" s="9">
        <f>YEAR('Consolidtaed Data'!$F2000)</f>
        <v>2020</v>
      </c>
    </row>
    <row r="8791" spans="1:20" x14ac:dyDescent="0.3">
      <c r="A8791" s="9" t="s">
        <v>9817</v>
      </c>
      <c r="B8791" s="9" t="s">
        <v>393</v>
      </c>
      <c r="C8791" s="9" t="s">
        <v>8</v>
      </c>
      <c r="D8791" s="9" t="s">
        <v>95</v>
      </c>
      <c r="E8791" s="9" t="s">
        <v>299</v>
      </c>
      <c r="F8791" s="12">
        <v>44499</v>
      </c>
      <c r="G8791" s="12" t="str">
        <f>VLOOKUP(Table3[[#This Row],[Product ID]],[1]Products!$A:$G,2,0)</f>
        <v>Product 84</v>
      </c>
      <c r="H8791" s="22">
        <v>1</v>
      </c>
      <c r="I8791" s="9">
        <f>VLOOKUP('Consolidtaed Data'!$B2011,[1]Products!$A:$G,4,0)</f>
        <v>667</v>
      </c>
      <c r="J8791" s="9">
        <f>VLOOKUP('Consolidtaed Data'!$B2011,[1]Products!$A:$G,3,0)</f>
        <v>387</v>
      </c>
      <c r="K8791" s="9">
        <f>'Consolidtaed Data'!$J2011*'Consolidtaed Data'!$H2011</f>
        <v>1200</v>
      </c>
      <c r="L8791" s="9">
        <f>'Consolidtaed Data'!$I2011*'Consolidtaed Data'!$H2011</f>
        <v>2182</v>
      </c>
      <c r="M8791" s="9">
        <f>'Consolidtaed Data'!$L2011-'Consolidtaed Data'!$K2011</f>
        <v>565</v>
      </c>
      <c r="N8791" s="9" t="str">
        <f>VLOOKUP('Consolidtaed Data'!$C2011,[1]Locations!$A:$O,2,0)</f>
        <v>San Bernardino</v>
      </c>
      <c r="O8791" s="9" t="str">
        <f>VLOOKUP('Consolidtaed Data'!$D2011,'[1]Sales People'!$A:$B,2,0)</f>
        <v>Henry Nelson</v>
      </c>
      <c r="P8791" s="9" t="str">
        <f>VLOOKUP('Consolidtaed Data'!$E2011,[1]Customers!$A:$B,2,0)</f>
        <v>Donald Collins</v>
      </c>
      <c r="Q8791" s="11">
        <f>WEEKDAY('Consolidtaed Data'!$F2011)</f>
        <v>4</v>
      </c>
      <c r="R8791" s="9">
        <f>MONTH('Consolidtaed Data'!$F2011)</f>
        <v>5</v>
      </c>
      <c r="S8791" s="9" t="str">
        <f>TEXT(Table3[[#This Row],[Purchase Date]],"MMMM")</f>
        <v>October</v>
      </c>
      <c r="T8791" s="9">
        <f>YEAR('Consolidtaed Data'!$F2011)</f>
        <v>2020</v>
      </c>
    </row>
    <row r="8792" spans="1:20" x14ac:dyDescent="0.3">
      <c r="A8792" s="9" t="s">
        <v>9818</v>
      </c>
      <c r="B8792" s="9" t="s">
        <v>278</v>
      </c>
      <c r="C8792" s="9" t="s">
        <v>55</v>
      </c>
      <c r="D8792" s="9" t="s">
        <v>56</v>
      </c>
      <c r="E8792" s="9" t="s">
        <v>1416</v>
      </c>
      <c r="F8792" s="12">
        <v>44499</v>
      </c>
      <c r="G8792" s="12" t="str">
        <f>VLOOKUP(Table3[[#This Row],[Product ID]],[1]Products!$A:$G,2,0)</f>
        <v>Product 75</v>
      </c>
      <c r="H8792" s="22">
        <v>1</v>
      </c>
      <c r="I8792" s="9">
        <f>VLOOKUP('Consolidtaed Data'!$B2595,[1]Products!$A:$G,4,0)</f>
        <v>561</v>
      </c>
      <c r="J8792" s="9">
        <f>VLOOKUP('Consolidtaed Data'!$B2595,[1]Products!$A:$G,3,0)</f>
        <v>421</v>
      </c>
      <c r="K8792" s="9">
        <f>'Consolidtaed Data'!$J2595*'Consolidtaed Data'!$H2595</f>
        <v>4268</v>
      </c>
      <c r="L8792" s="9">
        <f>'Consolidtaed Data'!$I2595*'Consolidtaed Data'!$H2595</f>
        <v>7236</v>
      </c>
      <c r="M8792" s="9">
        <f>'Consolidtaed Data'!$L2595-'Consolidtaed Data'!$K2595</f>
        <v>1308</v>
      </c>
      <c r="N8792" s="9" t="str">
        <f>VLOOKUP('Consolidtaed Data'!$C2595,[1]Locations!$A:$O,2,0)</f>
        <v>Santa Rosa</v>
      </c>
      <c r="O8792" s="9" t="str">
        <f>VLOOKUP('Consolidtaed Data'!$D2595,'[1]Sales People'!$A:$B,2,0)</f>
        <v>Joshua Cook</v>
      </c>
      <c r="P8792" s="9" t="str">
        <f>VLOOKUP('Consolidtaed Data'!$E2595,[1]Customers!$A:$B,2,0)</f>
        <v>James Perkins</v>
      </c>
      <c r="Q8792" s="11">
        <f>WEEKDAY('Consolidtaed Data'!$F2595)</f>
        <v>4</v>
      </c>
      <c r="R8792" s="9">
        <f>MONTH('Consolidtaed Data'!$F2595)</f>
        <v>7</v>
      </c>
      <c r="S8792" s="9" t="str">
        <f>TEXT(Table3[[#This Row],[Purchase Date]],"MMMM")</f>
        <v>October</v>
      </c>
      <c r="T8792" s="9">
        <f>YEAR('Consolidtaed Data'!$F2595)</f>
        <v>2020</v>
      </c>
    </row>
    <row r="8793" spans="1:20" x14ac:dyDescent="0.3">
      <c r="A8793" s="9" t="s">
        <v>9819</v>
      </c>
      <c r="B8793" s="9" t="s">
        <v>712</v>
      </c>
      <c r="C8793" s="9" t="s">
        <v>169</v>
      </c>
      <c r="D8793" s="9" t="s">
        <v>131</v>
      </c>
      <c r="E8793" s="9" t="s">
        <v>403</v>
      </c>
      <c r="F8793" s="12">
        <v>44499</v>
      </c>
      <c r="G8793" s="12" t="str">
        <f>VLOOKUP(Table3[[#This Row],[Product ID]],[1]Products!$A:$G,2,0)</f>
        <v>Product 32</v>
      </c>
      <c r="H8793" s="22">
        <v>4</v>
      </c>
      <c r="I8793" s="9">
        <f>VLOOKUP('Consolidtaed Data'!$B2626,[1]Products!$A:$G,4,0)</f>
        <v>886</v>
      </c>
      <c r="J8793" s="9">
        <f>VLOOKUP('Consolidtaed Data'!$B2626,[1]Products!$A:$G,3,0)</f>
        <v>478</v>
      </c>
      <c r="K8793" s="9">
        <f>'Consolidtaed Data'!$J2626*'Consolidtaed Data'!$H2626</f>
        <v>1234</v>
      </c>
      <c r="L8793" s="9">
        <f>'Consolidtaed Data'!$I2626*'Consolidtaed Data'!$H2626</f>
        <v>1582</v>
      </c>
      <c r="M8793" s="9">
        <f>'Consolidtaed Data'!$L2626-'Consolidtaed Data'!$K2626</f>
        <v>156</v>
      </c>
      <c r="N8793" s="9" t="str">
        <f>VLOOKUP('Consolidtaed Data'!$C2626,[1]Locations!$A:$O,2,0)</f>
        <v>Garden Grove</v>
      </c>
      <c r="O8793" s="9" t="str">
        <f>VLOOKUP('Consolidtaed Data'!$D2626,'[1]Sales People'!$A:$B,2,0)</f>
        <v>Justin Lynch</v>
      </c>
      <c r="P8793" s="9" t="str">
        <f>VLOOKUP('Consolidtaed Data'!$E2626,[1]Customers!$A:$B,2,0)</f>
        <v>Ralph Wheeler</v>
      </c>
      <c r="Q8793" s="11">
        <f>WEEKDAY('Consolidtaed Data'!$F2626)</f>
        <v>6</v>
      </c>
      <c r="R8793" s="9">
        <f>MONTH('Consolidtaed Data'!$F2626)</f>
        <v>7</v>
      </c>
      <c r="S8793" s="9" t="str">
        <f>TEXT(Table3[[#This Row],[Purchase Date]],"MMMM")</f>
        <v>October</v>
      </c>
      <c r="T8793" s="9">
        <f>YEAR('Consolidtaed Data'!$F2626)</f>
        <v>2020</v>
      </c>
    </row>
    <row r="8794" spans="1:20" x14ac:dyDescent="0.3">
      <c r="A8794" s="9" t="s">
        <v>9820</v>
      </c>
      <c r="B8794" s="9" t="s">
        <v>418</v>
      </c>
      <c r="C8794" s="9" t="s">
        <v>165</v>
      </c>
      <c r="D8794" s="9" t="s">
        <v>43</v>
      </c>
      <c r="E8794" s="9" t="s">
        <v>1887</v>
      </c>
      <c r="F8794" s="12">
        <v>44499</v>
      </c>
      <c r="G8794" s="12" t="str">
        <f>VLOOKUP(Table3[[#This Row],[Product ID]],[1]Products!$A:$G,2,0)</f>
        <v>Product 82</v>
      </c>
      <c r="H8794" s="22">
        <v>4</v>
      </c>
      <c r="I8794" s="9">
        <f>VLOOKUP('Consolidtaed Data'!$B2814,[1]Products!$A:$G,4,0)</f>
        <v>502</v>
      </c>
      <c r="J8794" s="9">
        <f>VLOOKUP('Consolidtaed Data'!$B2814,[1]Products!$A:$G,3,0)</f>
        <v>296</v>
      </c>
      <c r="K8794" s="9">
        <f>'Consolidtaed Data'!$J2814*'Consolidtaed Data'!$H2814</f>
        <v>1190</v>
      </c>
      <c r="L8794" s="9">
        <f>'Consolidtaed Data'!$I2814*'Consolidtaed Data'!$H2814</f>
        <v>1566</v>
      </c>
      <c r="M8794" s="9">
        <f>'Consolidtaed Data'!$L2814-'Consolidtaed Data'!$K2814</f>
        <v>507</v>
      </c>
      <c r="N8794" s="9" t="str">
        <f>VLOOKUP('Consolidtaed Data'!$C2814,[1]Locations!$A:$O,2,0)</f>
        <v>Santa Rosa</v>
      </c>
      <c r="O8794" s="9" t="str">
        <f>VLOOKUP('Consolidtaed Data'!$D2814,'[1]Sales People'!$A:$B,2,0)</f>
        <v>Carl Hall</v>
      </c>
      <c r="P8794" s="9" t="str">
        <f>VLOOKUP('Consolidtaed Data'!$E2814,[1]Customers!$A:$B,2,0)</f>
        <v>Russell Alexander</v>
      </c>
      <c r="Q8794" s="11">
        <f>WEEKDAY('Consolidtaed Data'!$F2814)</f>
        <v>7</v>
      </c>
      <c r="R8794" s="9">
        <f>MONTH('Consolidtaed Data'!$F2814)</f>
        <v>7</v>
      </c>
      <c r="S8794" s="9" t="str">
        <f>TEXT(Table3[[#This Row],[Purchase Date]],"MMMM")</f>
        <v>October</v>
      </c>
      <c r="T8794" s="9">
        <f>YEAR('Consolidtaed Data'!$F2814)</f>
        <v>2020</v>
      </c>
    </row>
    <row r="8795" spans="1:20" x14ac:dyDescent="0.3">
      <c r="A8795" s="9" t="s">
        <v>9821</v>
      </c>
      <c r="B8795" s="9" t="s">
        <v>415</v>
      </c>
      <c r="C8795" s="9" t="s">
        <v>12</v>
      </c>
      <c r="D8795" s="9" t="s">
        <v>68</v>
      </c>
      <c r="E8795" s="9" t="s">
        <v>2017</v>
      </c>
      <c r="F8795" s="12">
        <v>44499</v>
      </c>
      <c r="G8795" s="12" t="str">
        <f>VLOOKUP(Table3[[#This Row],[Product ID]],[1]Products!$A:$G,2,0)</f>
        <v>Product 18</v>
      </c>
      <c r="H8795" s="22">
        <v>1</v>
      </c>
      <c r="I8795" s="9">
        <f>VLOOKUP('Consolidtaed Data'!$B2844,[1]Products!$A:$G,4,0)</f>
        <v>1972</v>
      </c>
      <c r="J8795" s="9">
        <f>VLOOKUP('Consolidtaed Data'!$B2844,[1]Products!$A:$G,3,0)</f>
        <v>1321</v>
      </c>
      <c r="K8795" s="9">
        <f>'Consolidtaed Data'!$J2844*'Consolidtaed Data'!$H2844</f>
        <v>1484</v>
      </c>
      <c r="L8795" s="9">
        <f>'Consolidtaed Data'!$I2844*'Consolidtaed Data'!$H2844</f>
        <v>2283</v>
      </c>
      <c r="M8795" s="9">
        <f>'Consolidtaed Data'!$L2844-'Consolidtaed Data'!$K2844</f>
        <v>52</v>
      </c>
      <c r="N8795" s="9" t="str">
        <f>VLOOKUP('Consolidtaed Data'!$C2844,[1]Locations!$A:$O,2,0)</f>
        <v>Vista</v>
      </c>
      <c r="O8795" s="9" t="str">
        <f>VLOOKUP('Consolidtaed Data'!$D2844,'[1]Sales People'!$A:$B,2,0)</f>
        <v>Kenneth Bradley</v>
      </c>
      <c r="P8795" s="9" t="str">
        <f>VLOOKUP('Consolidtaed Data'!$E2844,[1]Customers!$A:$B,2,0)</f>
        <v>Terry Richards</v>
      </c>
      <c r="Q8795" s="11">
        <f>WEEKDAY('Consolidtaed Data'!$F2844)</f>
        <v>3</v>
      </c>
      <c r="R8795" s="9">
        <f>MONTH('Consolidtaed Data'!$F2844)</f>
        <v>7</v>
      </c>
      <c r="S8795" s="9" t="str">
        <f>TEXT(Table3[[#This Row],[Purchase Date]],"MMMM")</f>
        <v>October</v>
      </c>
      <c r="T8795" s="9">
        <f>YEAR('Consolidtaed Data'!$F2844)</f>
        <v>2020</v>
      </c>
    </row>
    <row r="8796" spans="1:20" x14ac:dyDescent="0.3">
      <c r="A8796" s="9" t="s">
        <v>9822</v>
      </c>
      <c r="B8796" s="9" t="s">
        <v>213</v>
      </c>
      <c r="C8796" s="9" t="s">
        <v>12</v>
      </c>
      <c r="D8796" s="9" t="s">
        <v>153</v>
      </c>
      <c r="E8796" s="9" t="s">
        <v>814</v>
      </c>
      <c r="F8796" s="12">
        <v>44499</v>
      </c>
      <c r="G8796" s="12" t="str">
        <f>VLOOKUP(Table3[[#This Row],[Product ID]],[1]Products!$A:$G,2,0)</f>
        <v>Product 68</v>
      </c>
      <c r="H8796" s="22">
        <v>1</v>
      </c>
      <c r="I8796" s="9">
        <f>VLOOKUP('Consolidtaed Data'!$B3038,[1]Products!$A:$G,4,0)</f>
        <v>584</v>
      </c>
      <c r="J8796" s="9">
        <f>VLOOKUP('Consolidtaed Data'!$B3038,[1]Products!$A:$G,3,0)</f>
        <v>420</v>
      </c>
      <c r="K8796" s="9">
        <f>'Consolidtaed Data'!$J3038*'Consolidtaed Data'!$H3038</f>
        <v>1173</v>
      </c>
      <c r="L8796" s="9">
        <f>'Consolidtaed Data'!$I3038*'Consolidtaed Data'!$H3038</f>
        <v>1862</v>
      </c>
      <c r="M8796" s="9">
        <f>'Consolidtaed Data'!$L3038-'Consolidtaed Data'!$K3038</f>
        <v>322</v>
      </c>
      <c r="N8796" s="9" t="str">
        <f>VLOOKUP('Consolidtaed Data'!$C3038,[1]Locations!$A:$O,2,0)</f>
        <v>Torrance</v>
      </c>
      <c r="O8796" s="9" t="str">
        <f>VLOOKUP('Consolidtaed Data'!$D3038,'[1]Sales People'!$A:$B,2,0)</f>
        <v>Roger Ramos</v>
      </c>
      <c r="P8796" s="9" t="str">
        <f>VLOOKUP('Consolidtaed Data'!$E3038,[1]Customers!$A:$B,2,0)</f>
        <v>Phillip Tucker</v>
      </c>
      <c r="Q8796" s="11">
        <f>WEEKDAY('Consolidtaed Data'!$F3038)</f>
        <v>2</v>
      </c>
      <c r="R8796" s="9">
        <f>MONTH('Consolidtaed Data'!$F3038)</f>
        <v>8</v>
      </c>
      <c r="S8796" s="9" t="str">
        <f>TEXT(Table3[[#This Row],[Purchase Date]],"MMMM")</f>
        <v>October</v>
      </c>
      <c r="T8796" s="9">
        <f>YEAR('Consolidtaed Data'!$F3038)</f>
        <v>2020</v>
      </c>
    </row>
    <row r="8797" spans="1:20" x14ac:dyDescent="0.3">
      <c r="A8797" s="9" t="s">
        <v>9823</v>
      </c>
      <c r="B8797" s="9" t="s">
        <v>204</v>
      </c>
      <c r="C8797" s="9" t="s">
        <v>423</v>
      </c>
      <c r="D8797" s="9" t="s">
        <v>246</v>
      </c>
      <c r="E8797" s="9" t="s">
        <v>851</v>
      </c>
      <c r="F8797" s="12">
        <v>44499</v>
      </c>
      <c r="G8797" s="12" t="str">
        <f>VLOOKUP(Table3[[#This Row],[Product ID]],[1]Products!$A:$G,2,0)</f>
        <v>Product 101</v>
      </c>
      <c r="H8797" s="22">
        <v>3</v>
      </c>
      <c r="I8797" s="9">
        <f>VLOOKUP('Consolidtaed Data'!$B3210,[1]Products!$A:$G,4,0)</f>
        <v>2005</v>
      </c>
      <c r="J8797" s="9">
        <f>VLOOKUP('Consolidtaed Data'!$B3210,[1]Products!$A:$G,3,0)</f>
        <v>1223</v>
      </c>
      <c r="K8797" s="9">
        <f>'Consolidtaed Data'!$J3210*'Consolidtaed Data'!$H3210</f>
        <v>3783</v>
      </c>
      <c r="L8797" s="9">
        <f>'Consolidtaed Data'!$I3210*'Consolidtaed Data'!$H3210</f>
        <v>4914</v>
      </c>
      <c r="M8797" s="9">
        <f>'Consolidtaed Data'!$L3210-'Consolidtaed Data'!$K3210</f>
        <v>140</v>
      </c>
      <c r="N8797" s="9" t="str">
        <f>VLOOKUP('Consolidtaed Data'!$C3210,[1]Locations!$A:$O,2,0)</f>
        <v>Sunnyvale</v>
      </c>
      <c r="O8797" s="9" t="str">
        <f>VLOOKUP('Consolidtaed Data'!$D3210,'[1]Sales People'!$A:$B,2,0)</f>
        <v>Charles Harper</v>
      </c>
      <c r="P8797" s="9" t="str">
        <f>VLOOKUP('Consolidtaed Data'!$E3210,[1]Customers!$A:$B,2,0)</f>
        <v>Henry Harper</v>
      </c>
      <c r="Q8797" s="11">
        <f>WEEKDAY('Consolidtaed Data'!$F3210)</f>
        <v>2</v>
      </c>
      <c r="R8797" s="9">
        <f>MONTH('Consolidtaed Data'!$F3210)</f>
        <v>8</v>
      </c>
      <c r="S8797" s="9" t="str">
        <f>TEXT(Table3[[#This Row],[Purchase Date]],"MMMM")</f>
        <v>October</v>
      </c>
      <c r="T8797" s="9">
        <f>YEAR('Consolidtaed Data'!$F3210)</f>
        <v>2020</v>
      </c>
    </row>
    <row r="8798" spans="1:20" x14ac:dyDescent="0.3">
      <c r="A8798" s="9" t="s">
        <v>9824</v>
      </c>
      <c r="B8798" s="9" t="s">
        <v>411</v>
      </c>
      <c r="C8798" s="9" t="s">
        <v>347</v>
      </c>
      <c r="D8798" s="9" t="s">
        <v>26</v>
      </c>
      <c r="E8798" s="9" t="s">
        <v>671</v>
      </c>
      <c r="F8798" s="12">
        <v>44499</v>
      </c>
      <c r="G8798" s="12" t="str">
        <f>VLOOKUP(Table3[[#This Row],[Product ID]],[1]Products!$A:$G,2,0)</f>
        <v>Product 27</v>
      </c>
      <c r="H8798" s="22">
        <v>1</v>
      </c>
      <c r="I8798" s="9">
        <f>VLOOKUP('Consolidtaed Data'!$B3613,[1]Products!$A:$G,4,0)</f>
        <v>1812</v>
      </c>
      <c r="J8798" s="9">
        <f>VLOOKUP('Consolidtaed Data'!$B3613,[1]Products!$A:$G,3,0)</f>
        <v>1305</v>
      </c>
      <c r="K8798" s="9">
        <f>'Consolidtaed Data'!$J3613*'Consolidtaed Data'!$H3613</f>
        <v>3352</v>
      </c>
      <c r="L8798" s="9">
        <f>'Consolidtaed Data'!$I3613*'Consolidtaed Data'!$H3613</f>
        <v>4412</v>
      </c>
      <c r="M8798" s="9">
        <f>'Consolidtaed Data'!$L3613-'Consolidtaed Data'!$K3613</f>
        <v>13</v>
      </c>
      <c r="N8798" s="9" t="str">
        <f>VLOOKUP('Consolidtaed Data'!$C3613,[1]Locations!$A:$O,2,0)</f>
        <v>Ontario</v>
      </c>
      <c r="O8798" s="9" t="str">
        <f>VLOOKUP('Consolidtaed Data'!$D3613,'[1]Sales People'!$A:$B,2,0)</f>
        <v>Clarence Fox</v>
      </c>
      <c r="P8798" s="9" t="str">
        <f>VLOOKUP('Consolidtaed Data'!$E3613,[1]Customers!$A:$B,2,0)</f>
        <v>Paul Johnson</v>
      </c>
      <c r="Q8798" s="11">
        <f>WEEKDAY('Consolidtaed Data'!$F3613)</f>
        <v>2</v>
      </c>
      <c r="R8798" s="9">
        <f>MONTH('Consolidtaed Data'!$F3613)</f>
        <v>9</v>
      </c>
      <c r="S8798" s="9" t="str">
        <f>TEXT(Table3[[#This Row],[Purchase Date]],"MMMM")</f>
        <v>October</v>
      </c>
      <c r="T8798" s="9">
        <f>YEAR('Consolidtaed Data'!$F3613)</f>
        <v>2020</v>
      </c>
    </row>
    <row r="8799" spans="1:20" x14ac:dyDescent="0.3">
      <c r="A8799" s="9" t="s">
        <v>9825</v>
      </c>
      <c r="B8799" s="9" t="s">
        <v>93</v>
      </c>
      <c r="C8799" s="9" t="s">
        <v>263</v>
      </c>
      <c r="D8799" s="9" t="s">
        <v>13</v>
      </c>
      <c r="E8799" s="9" t="s">
        <v>309</v>
      </c>
      <c r="F8799" s="12">
        <v>44500</v>
      </c>
      <c r="G8799" s="12" t="str">
        <f>VLOOKUP(Table3[[#This Row],[Product ID]],[1]Products!$A:$G,2,0)</f>
        <v>Product 71</v>
      </c>
      <c r="H8799" s="22">
        <v>1</v>
      </c>
      <c r="I8799" s="9">
        <f>VLOOKUP('Consolidtaed Data'!$B64,[1]Products!$A:$G,4,0)</f>
        <v>637</v>
      </c>
      <c r="J8799" s="9">
        <f>VLOOKUP('Consolidtaed Data'!$B64,[1]Products!$A:$G,3,0)</f>
        <v>389</v>
      </c>
      <c r="K8799" s="9">
        <f>'Consolidtaed Data'!$J64*'Consolidtaed Data'!$H64</f>
        <v>1330</v>
      </c>
      <c r="L8799" s="9">
        <f>'Consolidtaed Data'!$I64*'Consolidtaed Data'!$H64</f>
        <v>2556</v>
      </c>
      <c r="M8799" s="9">
        <f>'Consolidtaed Data'!$L64-'Consolidtaed Data'!$K64</f>
        <v>351</v>
      </c>
      <c r="N8799" s="9" t="str">
        <f>VLOOKUP('Consolidtaed Data'!$C64,[1]Locations!$A:$O,2,0)</f>
        <v>Lancaster</v>
      </c>
      <c r="O8799" s="9" t="str">
        <f>VLOOKUP('Consolidtaed Data'!$D64,'[1]Sales People'!$A:$B,2,0)</f>
        <v>Roger Ramos</v>
      </c>
      <c r="P8799" s="9" t="str">
        <f>VLOOKUP('Consolidtaed Data'!$E64,[1]Customers!$A:$B,2,0)</f>
        <v>Jesse Alvarez</v>
      </c>
      <c r="Q8799" s="11">
        <f>WEEKDAY('Consolidtaed Data'!$F64)</f>
        <v>1</v>
      </c>
      <c r="R8799" s="9">
        <f>MONTH('Consolidtaed Data'!$F64)</f>
        <v>1</v>
      </c>
      <c r="S8799" s="9" t="str">
        <f>TEXT(Table3[[#This Row],[Purchase Date]],"MMMM")</f>
        <v>October</v>
      </c>
      <c r="T8799" s="9">
        <f>YEAR('Consolidtaed Data'!$F64)</f>
        <v>2020</v>
      </c>
    </row>
    <row r="8800" spans="1:20" x14ac:dyDescent="0.3">
      <c r="A8800" s="9" t="s">
        <v>9826</v>
      </c>
      <c r="B8800" s="9" t="s">
        <v>742</v>
      </c>
      <c r="C8800" s="9" t="s">
        <v>94</v>
      </c>
      <c r="D8800" s="9" t="s">
        <v>46</v>
      </c>
      <c r="E8800" s="9" t="s">
        <v>722</v>
      </c>
      <c r="F8800" s="12">
        <v>44500</v>
      </c>
      <c r="G8800" s="12" t="str">
        <f>VLOOKUP(Table3[[#This Row],[Product ID]],[1]Products!$A:$G,2,0)</f>
        <v>Product 90</v>
      </c>
      <c r="H8800" s="22">
        <v>1</v>
      </c>
      <c r="I8800" s="9">
        <f>VLOOKUP('Consolidtaed Data'!$B223,[1]Products!$A:$G,4,0)</f>
        <v>2410</v>
      </c>
      <c r="J8800" s="9">
        <f>VLOOKUP('Consolidtaed Data'!$B223,[1]Products!$A:$G,3,0)</f>
        <v>1518</v>
      </c>
      <c r="K8800" s="9">
        <f>'Consolidtaed Data'!$J223*'Consolidtaed Data'!$H223</f>
        <v>1268</v>
      </c>
      <c r="L8800" s="9">
        <f>'Consolidtaed Data'!$I223*'Consolidtaed Data'!$H223</f>
        <v>1760</v>
      </c>
      <c r="M8800" s="9">
        <f>'Consolidtaed Data'!$L223-'Consolidtaed Data'!$K223</f>
        <v>348</v>
      </c>
      <c r="N8800" s="9" t="str">
        <f>VLOOKUP('Consolidtaed Data'!$C223,[1]Locations!$A:$O,2,0)</f>
        <v>Roseville</v>
      </c>
      <c r="O8800" s="9" t="str">
        <f>VLOOKUP('Consolidtaed Data'!$D223,'[1]Sales People'!$A:$B,2,0)</f>
        <v>Ryan Welch</v>
      </c>
      <c r="P8800" s="9" t="str">
        <f>VLOOKUP('Consolidtaed Data'!$E223,[1]Customers!$A:$B,2,0)</f>
        <v>David Wheeler</v>
      </c>
      <c r="Q8800" s="11">
        <f>WEEKDAY('Consolidtaed Data'!$F223)</f>
        <v>5</v>
      </c>
      <c r="R8800" s="9">
        <f>MONTH('Consolidtaed Data'!$F223)</f>
        <v>1</v>
      </c>
      <c r="S8800" s="9" t="str">
        <f>TEXT(Table3[[#This Row],[Purchase Date]],"MMMM")</f>
        <v>October</v>
      </c>
      <c r="T8800" s="9">
        <f>YEAR('Consolidtaed Data'!$F223)</f>
        <v>2020</v>
      </c>
    </row>
    <row r="8801" spans="1:20" x14ac:dyDescent="0.3">
      <c r="A8801" s="9" t="s">
        <v>9827</v>
      </c>
      <c r="B8801" s="9" t="s">
        <v>225</v>
      </c>
      <c r="C8801" s="9" t="s">
        <v>30</v>
      </c>
      <c r="D8801" s="9" t="s">
        <v>43</v>
      </c>
      <c r="E8801" s="9" t="s">
        <v>527</v>
      </c>
      <c r="F8801" s="12">
        <v>44500</v>
      </c>
      <c r="G8801" s="12" t="str">
        <f>VLOOKUP(Table3[[#This Row],[Product ID]],[1]Products!$A:$G,2,0)</f>
        <v>Product 24</v>
      </c>
      <c r="H8801" s="22">
        <v>2</v>
      </c>
      <c r="I8801" s="9">
        <f>VLOOKUP('Consolidtaed Data'!$B456,[1]Products!$A:$G,4,0)</f>
        <v>2396</v>
      </c>
      <c r="J8801" s="9">
        <f>VLOOKUP('Consolidtaed Data'!$B456,[1]Products!$A:$G,3,0)</f>
        <v>1965</v>
      </c>
      <c r="K8801" s="9">
        <f>'Consolidtaed Data'!$J456*'Consolidtaed Data'!$H456</f>
        <v>2196</v>
      </c>
      <c r="L8801" s="9">
        <f>'Consolidtaed Data'!$I456*'Consolidtaed Data'!$H456</f>
        <v>3231</v>
      </c>
      <c r="M8801" s="9">
        <f>'Consolidtaed Data'!$L456-'Consolidtaed Data'!$K456</f>
        <v>107</v>
      </c>
      <c r="N8801" s="9" t="str">
        <f>VLOOKUP('Consolidtaed Data'!$C456,[1]Locations!$A:$O,2,0)</f>
        <v>Inglewood</v>
      </c>
      <c r="O8801" s="9" t="str">
        <f>VLOOKUP('Consolidtaed Data'!$D456,'[1]Sales People'!$A:$B,2,0)</f>
        <v>Joshua Cook</v>
      </c>
      <c r="P8801" s="9" t="str">
        <f>VLOOKUP('Consolidtaed Data'!$E456,[1]Customers!$A:$B,2,0)</f>
        <v>Sean Woods</v>
      </c>
      <c r="Q8801" s="11">
        <f>WEEKDAY('Consolidtaed Data'!$F456)</f>
        <v>7</v>
      </c>
      <c r="R8801" s="9">
        <f>MONTH('Consolidtaed Data'!$F456)</f>
        <v>2</v>
      </c>
      <c r="S8801" s="9" t="str">
        <f>TEXT(Table3[[#This Row],[Purchase Date]],"MMMM")</f>
        <v>October</v>
      </c>
      <c r="T8801" s="9">
        <f>YEAR('Consolidtaed Data'!$F456)</f>
        <v>2020</v>
      </c>
    </row>
    <row r="8802" spans="1:20" x14ac:dyDescent="0.3">
      <c r="A8802" s="9" t="s">
        <v>9828</v>
      </c>
      <c r="B8802" s="9" t="s">
        <v>252</v>
      </c>
      <c r="C8802" s="9" t="s">
        <v>295</v>
      </c>
      <c r="D8802" s="9" t="s">
        <v>87</v>
      </c>
      <c r="E8802" s="9" t="s">
        <v>221</v>
      </c>
      <c r="F8802" s="12">
        <v>44500</v>
      </c>
      <c r="G8802" s="12" t="str">
        <f>VLOOKUP(Table3[[#This Row],[Product ID]],[1]Products!$A:$G,2,0)</f>
        <v>Product 81</v>
      </c>
      <c r="H8802" s="22">
        <v>1</v>
      </c>
      <c r="I8802" s="9">
        <f>VLOOKUP('Consolidtaed Data'!$B789,[1]Products!$A:$G,4,0)</f>
        <v>817</v>
      </c>
      <c r="J8802" s="9">
        <f>VLOOKUP('Consolidtaed Data'!$B789,[1]Products!$A:$G,3,0)</f>
        <v>409</v>
      </c>
      <c r="K8802" s="9">
        <f>'Consolidtaed Data'!$J789*'Consolidtaed Data'!$H789</f>
        <v>84</v>
      </c>
      <c r="L8802" s="9">
        <f>'Consolidtaed Data'!$I789*'Consolidtaed Data'!$H789</f>
        <v>123</v>
      </c>
      <c r="M8802" s="9">
        <f>'Consolidtaed Data'!$L789-'Consolidtaed Data'!$K789</f>
        <v>696</v>
      </c>
      <c r="N8802" s="9" t="str">
        <f>VLOOKUP('Consolidtaed Data'!$C789,[1]Locations!$A:$O,2,0)</f>
        <v>Clovis</v>
      </c>
      <c r="O8802" s="9" t="str">
        <f>VLOOKUP('Consolidtaed Data'!$D789,'[1]Sales People'!$A:$B,2,0)</f>
        <v>Robert Reed</v>
      </c>
      <c r="P8802" s="9" t="str">
        <f>VLOOKUP('Consolidtaed Data'!$E789,[1]Customers!$A:$B,2,0)</f>
        <v>Victor Gutierrez</v>
      </c>
      <c r="Q8802" s="11">
        <f>WEEKDAY('Consolidtaed Data'!$F789)</f>
        <v>2</v>
      </c>
      <c r="R8802" s="9">
        <f>MONTH('Consolidtaed Data'!$F789)</f>
        <v>2</v>
      </c>
      <c r="S8802" s="9" t="str">
        <f>TEXT(Table3[[#This Row],[Purchase Date]],"MMMM")</f>
        <v>October</v>
      </c>
      <c r="T8802" s="9">
        <f>YEAR('Consolidtaed Data'!$F789)</f>
        <v>2020</v>
      </c>
    </row>
    <row r="8803" spans="1:20" x14ac:dyDescent="0.3">
      <c r="A8803" s="9" t="s">
        <v>9829</v>
      </c>
      <c r="B8803" s="9" t="s">
        <v>278</v>
      </c>
      <c r="C8803" s="9" t="s">
        <v>223</v>
      </c>
      <c r="D8803" s="9" t="s">
        <v>235</v>
      </c>
      <c r="E8803" s="9" t="s">
        <v>320</v>
      </c>
      <c r="F8803" s="12">
        <v>44500</v>
      </c>
      <c r="G8803" s="12" t="str">
        <f>VLOOKUP(Table3[[#This Row],[Product ID]],[1]Products!$A:$G,2,0)</f>
        <v>Product 75</v>
      </c>
      <c r="H8803" s="22">
        <v>3</v>
      </c>
      <c r="I8803" s="9">
        <f>VLOOKUP('Consolidtaed Data'!$B816,[1]Products!$A:$G,4,0)</f>
        <v>637</v>
      </c>
      <c r="J8803" s="9">
        <f>VLOOKUP('Consolidtaed Data'!$B816,[1]Products!$A:$G,3,0)</f>
        <v>389</v>
      </c>
      <c r="K8803" s="9">
        <f>'Consolidtaed Data'!$J816*'Consolidtaed Data'!$H816</f>
        <v>237</v>
      </c>
      <c r="L8803" s="9">
        <f>'Consolidtaed Data'!$I816*'Consolidtaed Data'!$H816</f>
        <v>381</v>
      </c>
      <c r="M8803" s="9">
        <f>'Consolidtaed Data'!$L816-'Consolidtaed Data'!$K816</f>
        <v>290</v>
      </c>
      <c r="N8803" s="9" t="str">
        <f>VLOOKUP('Consolidtaed Data'!$C816,[1]Locations!$A:$O,2,0)</f>
        <v>El Monte</v>
      </c>
      <c r="O8803" s="9" t="str">
        <f>VLOOKUP('Consolidtaed Data'!$D816,'[1]Sales People'!$A:$B,2,0)</f>
        <v>Joshua Taylor</v>
      </c>
      <c r="P8803" s="9" t="str">
        <f>VLOOKUP('Consolidtaed Data'!$E816,[1]Customers!$A:$B,2,0)</f>
        <v>Eugene Murphy</v>
      </c>
      <c r="Q8803" s="11">
        <f>WEEKDAY('Consolidtaed Data'!$F816)</f>
        <v>4</v>
      </c>
      <c r="R8803" s="9">
        <f>MONTH('Consolidtaed Data'!$F816)</f>
        <v>2</v>
      </c>
      <c r="S8803" s="9" t="str">
        <f>TEXT(Table3[[#This Row],[Purchase Date]],"MMMM")</f>
        <v>October</v>
      </c>
      <c r="T8803" s="9">
        <f>YEAR('Consolidtaed Data'!$F816)</f>
        <v>2020</v>
      </c>
    </row>
    <row r="8804" spans="1:20" x14ac:dyDescent="0.3">
      <c r="A8804" s="9" t="s">
        <v>9830</v>
      </c>
      <c r="B8804" s="9" t="s">
        <v>390</v>
      </c>
      <c r="C8804" s="9" t="s">
        <v>275</v>
      </c>
      <c r="D8804" s="9" t="s">
        <v>105</v>
      </c>
      <c r="E8804" s="9" t="s">
        <v>1731</v>
      </c>
      <c r="F8804" s="12">
        <v>44500</v>
      </c>
      <c r="G8804" s="12" t="str">
        <f>VLOOKUP(Table3[[#This Row],[Product ID]],[1]Products!$A:$G,2,0)</f>
        <v>Product 48</v>
      </c>
      <c r="H8804" s="22">
        <v>1</v>
      </c>
      <c r="I8804" s="9">
        <f>VLOOKUP('Consolidtaed Data'!$B877,[1]Products!$A:$G,4,0)</f>
        <v>1635</v>
      </c>
      <c r="J8804" s="9">
        <f>VLOOKUP('Consolidtaed Data'!$B877,[1]Products!$A:$G,3,0)</f>
        <v>1046</v>
      </c>
      <c r="K8804" s="9">
        <f>'Consolidtaed Data'!$J877*'Consolidtaed Data'!$H877</f>
        <v>72</v>
      </c>
      <c r="L8804" s="9">
        <f>'Consolidtaed Data'!$I877*'Consolidtaed Data'!$H877</f>
        <v>136</v>
      </c>
      <c r="M8804" s="9">
        <f>'Consolidtaed Data'!$L877-'Consolidtaed Data'!$K877</f>
        <v>4400</v>
      </c>
      <c r="N8804" s="9" t="str">
        <f>VLOOKUP('Consolidtaed Data'!$C877,[1]Locations!$A:$O,2,0)</f>
        <v>Vallejo</v>
      </c>
      <c r="O8804" s="9" t="str">
        <f>VLOOKUP('Consolidtaed Data'!$D877,'[1]Sales People'!$A:$B,2,0)</f>
        <v>Clarence Fox</v>
      </c>
      <c r="P8804" s="9" t="str">
        <f>VLOOKUP('Consolidtaed Data'!$E877,[1]Customers!$A:$B,2,0)</f>
        <v>Shawn Wallace</v>
      </c>
      <c r="Q8804" s="11">
        <f>WEEKDAY('Consolidtaed Data'!$F877)</f>
        <v>3</v>
      </c>
      <c r="R8804" s="9">
        <f>MONTH('Consolidtaed Data'!$F877)</f>
        <v>3</v>
      </c>
      <c r="S8804" s="9" t="str">
        <f>TEXT(Table3[[#This Row],[Purchase Date]],"MMMM")</f>
        <v>October</v>
      </c>
      <c r="T8804" s="9">
        <f>YEAR('Consolidtaed Data'!$F877)</f>
        <v>2020</v>
      </c>
    </row>
    <row r="8805" spans="1:20" x14ac:dyDescent="0.3">
      <c r="A8805" s="9" t="s">
        <v>9831</v>
      </c>
      <c r="B8805" s="9" t="s">
        <v>49</v>
      </c>
      <c r="C8805" s="9" t="s">
        <v>16</v>
      </c>
      <c r="D8805" s="9" t="s">
        <v>272</v>
      </c>
      <c r="E8805" s="9" t="s">
        <v>1436</v>
      </c>
      <c r="F8805" s="12">
        <v>44500</v>
      </c>
      <c r="G8805" s="12" t="str">
        <f>VLOOKUP(Table3[[#This Row],[Product ID]],[1]Products!$A:$G,2,0)</f>
        <v>Product 30</v>
      </c>
      <c r="H8805" s="22">
        <v>4</v>
      </c>
      <c r="I8805" s="9">
        <f>VLOOKUP('Consolidtaed Data'!$B1753,[1]Products!$A:$G,4,0)</f>
        <v>1582</v>
      </c>
      <c r="J8805" s="9">
        <f>VLOOKUP('Consolidtaed Data'!$B1753,[1]Products!$A:$G,3,0)</f>
        <v>1234</v>
      </c>
      <c r="K8805" s="9">
        <f>'Consolidtaed Data'!$J1753*'Consolidtaed Data'!$H1753</f>
        <v>765</v>
      </c>
      <c r="L8805" s="9">
        <f>'Consolidtaed Data'!$I1753*'Consolidtaed Data'!$H1753</f>
        <v>1176</v>
      </c>
      <c r="M8805" s="9">
        <f>'Consolidtaed Data'!$L1753-'Consolidtaed Data'!$K1753</f>
        <v>660</v>
      </c>
      <c r="N8805" s="9" t="str">
        <f>VLOOKUP('Consolidtaed Data'!$C1753,[1]Locations!$A:$O,2,0)</f>
        <v>Concord</v>
      </c>
      <c r="O8805" s="9" t="str">
        <f>VLOOKUP('Consolidtaed Data'!$D1753,'[1]Sales People'!$A:$B,2,0)</f>
        <v>Larry Marshall</v>
      </c>
      <c r="P8805" s="9" t="str">
        <f>VLOOKUP('Consolidtaed Data'!$E1753,[1]Customers!$A:$B,2,0)</f>
        <v>Paul Johnson</v>
      </c>
      <c r="Q8805" s="11">
        <f>WEEKDAY('Consolidtaed Data'!$F1753)</f>
        <v>6</v>
      </c>
      <c r="R8805" s="9">
        <f>MONTH('Consolidtaed Data'!$F1753)</f>
        <v>5</v>
      </c>
      <c r="S8805" s="9" t="str">
        <f>TEXT(Table3[[#This Row],[Purchase Date]],"MMMM")</f>
        <v>October</v>
      </c>
      <c r="T8805" s="9">
        <f>YEAR('Consolidtaed Data'!$F1753)</f>
        <v>2020</v>
      </c>
    </row>
    <row r="8806" spans="1:20" x14ac:dyDescent="0.3">
      <c r="A8806" s="9" t="s">
        <v>9832</v>
      </c>
      <c r="B8806" s="9" t="s">
        <v>393</v>
      </c>
      <c r="C8806" s="9" t="s">
        <v>263</v>
      </c>
      <c r="D8806" s="9" t="s">
        <v>149</v>
      </c>
      <c r="E8806" s="9" t="s">
        <v>597</v>
      </c>
      <c r="F8806" s="12">
        <v>44500</v>
      </c>
      <c r="G8806" s="12" t="str">
        <f>VLOOKUP(Table3[[#This Row],[Product ID]],[1]Products!$A:$G,2,0)</f>
        <v>Product 84</v>
      </c>
      <c r="H8806" s="22">
        <v>1</v>
      </c>
      <c r="I8806" s="9">
        <f>VLOOKUP('Consolidtaed Data'!$B1775,[1]Products!$A:$G,4,0)</f>
        <v>1862</v>
      </c>
      <c r="J8806" s="9">
        <f>VLOOKUP('Consolidtaed Data'!$B1775,[1]Products!$A:$G,3,0)</f>
        <v>1173</v>
      </c>
      <c r="K8806" s="9">
        <f>'Consolidtaed Data'!$J1775*'Consolidtaed Data'!$H1775</f>
        <v>61</v>
      </c>
      <c r="L8806" s="9">
        <f>'Consolidtaed Data'!$I1775*'Consolidtaed Data'!$H1775</f>
        <v>95</v>
      </c>
      <c r="M8806" s="9">
        <f>'Consolidtaed Data'!$L1775-'Consolidtaed Data'!$K1775</f>
        <v>944</v>
      </c>
      <c r="N8806" s="9" t="str">
        <f>VLOOKUP('Consolidtaed Data'!$C1775,[1]Locations!$A:$O,2,0)</f>
        <v>Simi Valley</v>
      </c>
      <c r="O8806" s="9" t="str">
        <f>VLOOKUP('Consolidtaed Data'!$D1775,'[1]Sales People'!$A:$B,2,0)</f>
        <v>Roger Ramos</v>
      </c>
      <c r="P8806" s="9" t="str">
        <f>VLOOKUP('Consolidtaed Data'!$E1775,[1]Customers!$A:$B,2,0)</f>
        <v>Craig Wright</v>
      </c>
      <c r="Q8806" s="11">
        <f>WEEKDAY('Consolidtaed Data'!$F1775)</f>
        <v>7</v>
      </c>
      <c r="R8806" s="9">
        <f>MONTH('Consolidtaed Data'!$F1775)</f>
        <v>5</v>
      </c>
      <c r="S8806" s="9" t="str">
        <f>TEXT(Table3[[#This Row],[Purchase Date]],"MMMM")</f>
        <v>October</v>
      </c>
      <c r="T8806" s="9">
        <f>YEAR('Consolidtaed Data'!$F1775)</f>
        <v>2020</v>
      </c>
    </row>
    <row r="8807" spans="1:20" x14ac:dyDescent="0.3">
      <c r="A8807" s="9" t="s">
        <v>9833</v>
      </c>
      <c r="B8807" s="9" t="s">
        <v>7</v>
      </c>
      <c r="C8807" s="9" t="s">
        <v>263</v>
      </c>
      <c r="D8807" s="9" t="s">
        <v>220</v>
      </c>
      <c r="E8807" s="9" t="s">
        <v>1720</v>
      </c>
      <c r="F8807" s="12">
        <v>44500</v>
      </c>
      <c r="G8807" s="12" t="str">
        <f>VLOOKUP(Table3[[#This Row],[Product ID]],[1]Products!$A:$G,2,0)</f>
        <v>Product 77</v>
      </c>
      <c r="H8807" s="22">
        <v>1</v>
      </c>
      <c r="I8807" s="9">
        <f>VLOOKUP('Consolidtaed Data'!$B1789,[1]Products!$A:$G,4,0)</f>
        <v>1494</v>
      </c>
      <c r="J8807" s="9">
        <f>VLOOKUP('Consolidtaed Data'!$B1789,[1]Products!$A:$G,3,0)</f>
        <v>971</v>
      </c>
      <c r="K8807" s="9">
        <f>'Consolidtaed Data'!$J1789*'Consolidtaed Data'!$H1789</f>
        <v>1485</v>
      </c>
      <c r="L8807" s="9">
        <f>'Consolidtaed Data'!$I1789*'Consolidtaed Data'!$H1789</f>
        <v>2091</v>
      </c>
      <c r="M8807" s="9">
        <f>'Consolidtaed Data'!$L1789-'Consolidtaed Data'!$K1789</f>
        <v>523</v>
      </c>
      <c r="N8807" s="9" t="str">
        <f>VLOOKUP('Consolidtaed Data'!$C1789,[1]Locations!$A:$O,2,0)</f>
        <v>Santa Clarita</v>
      </c>
      <c r="O8807" s="9" t="str">
        <f>VLOOKUP('Consolidtaed Data'!$D1789,'[1]Sales People'!$A:$B,2,0)</f>
        <v>Larry Castillo</v>
      </c>
      <c r="P8807" s="9" t="str">
        <f>VLOOKUP('Consolidtaed Data'!$E1789,[1]Customers!$A:$B,2,0)</f>
        <v>Anthony Parker</v>
      </c>
      <c r="Q8807" s="11">
        <f>WEEKDAY('Consolidtaed Data'!$F1789)</f>
        <v>1</v>
      </c>
      <c r="R8807" s="9">
        <f>MONTH('Consolidtaed Data'!$F1789)</f>
        <v>5</v>
      </c>
      <c r="S8807" s="9" t="str">
        <f>TEXT(Table3[[#This Row],[Purchase Date]],"MMMM")</f>
        <v>October</v>
      </c>
      <c r="T8807" s="9">
        <f>YEAR('Consolidtaed Data'!$F1789)</f>
        <v>2020</v>
      </c>
    </row>
    <row r="8808" spans="1:20" x14ac:dyDescent="0.3">
      <c r="A8808" s="9" t="s">
        <v>9834</v>
      </c>
      <c r="B8808" s="9" t="s">
        <v>531</v>
      </c>
      <c r="C8808" s="9" t="s">
        <v>352</v>
      </c>
      <c r="D8808" s="9" t="s">
        <v>229</v>
      </c>
      <c r="E8808" s="9" t="s">
        <v>2587</v>
      </c>
      <c r="F8808" s="12">
        <v>44500</v>
      </c>
      <c r="G8808" s="12" t="str">
        <f>VLOOKUP(Table3[[#This Row],[Product ID]],[1]Products!$A:$G,2,0)</f>
        <v>Product 62</v>
      </c>
      <c r="H8808" s="22">
        <v>1</v>
      </c>
      <c r="I8808" s="9">
        <f>VLOOKUP('Consolidtaed Data'!$B2128,[1]Products!$A:$G,4,0)</f>
        <v>2294</v>
      </c>
      <c r="J8808" s="9">
        <f>VLOOKUP('Consolidtaed Data'!$B2128,[1]Products!$A:$G,3,0)</f>
        <v>1399</v>
      </c>
      <c r="K8808" s="9">
        <f>'Consolidtaed Data'!$J2128*'Consolidtaed Data'!$H2128</f>
        <v>389</v>
      </c>
      <c r="L8808" s="9">
        <f>'Consolidtaed Data'!$I2128*'Consolidtaed Data'!$H2128</f>
        <v>637</v>
      </c>
      <c r="M8808" s="9">
        <f>'Consolidtaed Data'!$L2128-'Consolidtaed Data'!$K2128</f>
        <v>204</v>
      </c>
      <c r="N8808" s="9" t="str">
        <f>VLOOKUP('Consolidtaed Data'!$C2128,[1]Locations!$A:$O,2,0)</f>
        <v>Hayward</v>
      </c>
      <c r="O8808" s="9" t="str">
        <f>VLOOKUP('Consolidtaed Data'!$D2128,'[1]Sales People'!$A:$B,2,0)</f>
        <v>Charles Harper</v>
      </c>
      <c r="P8808" s="9" t="str">
        <f>VLOOKUP('Consolidtaed Data'!$E2128,[1]Customers!$A:$B,2,0)</f>
        <v>Jose Griffin</v>
      </c>
      <c r="Q8808" s="11">
        <f>WEEKDAY('Consolidtaed Data'!$F2128)</f>
        <v>5</v>
      </c>
      <c r="R8808" s="9">
        <f>MONTH('Consolidtaed Data'!$F2128)</f>
        <v>6</v>
      </c>
      <c r="S8808" s="9" t="str">
        <f>TEXT(Table3[[#This Row],[Purchase Date]],"MMMM")</f>
        <v>October</v>
      </c>
      <c r="T8808" s="9">
        <f>YEAR('Consolidtaed Data'!$F2128)</f>
        <v>2020</v>
      </c>
    </row>
    <row r="8809" spans="1:20" x14ac:dyDescent="0.3">
      <c r="A8809" s="9" t="s">
        <v>9835</v>
      </c>
      <c r="B8809" s="9" t="s">
        <v>89</v>
      </c>
      <c r="C8809" s="9" t="s">
        <v>130</v>
      </c>
      <c r="D8809" s="9" t="s">
        <v>83</v>
      </c>
      <c r="E8809" s="9" t="s">
        <v>537</v>
      </c>
      <c r="F8809" s="12">
        <v>44500</v>
      </c>
      <c r="G8809" s="12" t="str">
        <f>VLOOKUP(Table3[[#This Row],[Product ID]],[1]Products!$A:$G,2,0)</f>
        <v>Product 64</v>
      </c>
      <c r="H8809" s="22">
        <v>1</v>
      </c>
      <c r="I8809" s="9">
        <f>VLOOKUP('Consolidtaed Data'!$B2579,[1]Products!$A:$G,4,0)</f>
        <v>1783</v>
      </c>
      <c r="J8809" s="9">
        <f>VLOOKUP('Consolidtaed Data'!$B2579,[1]Products!$A:$G,3,0)</f>
        <v>1516</v>
      </c>
      <c r="K8809" s="9">
        <f>'Consolidtaed Data'!$J2579*'Consolidtaed Data'!$H2579</f>
        <v>592</v>
      </c>
      <c r="L8809" s="9">
        <f>'Consolidtaed Data'!$I2579*'Consolidtaed Data'!$H2579</f>
        <v>1004</v>
      </c>
      <c r="M8809" s="9">
        <f>'Consolidtaed Data'!$L2579-'Consolidtaed Data'!$K2579</f>
        <v>600</v>
      </c>
      <c r="N8809" s="9" t="str">
        <f>VLOOKUP('Consolidtaed Data'!$C2579,[1]Locations!$A:$O,2,0)</f>
        <v>Oceanside</v>
      </c>
      <c r="O8809" s="9" t="str">
        <f>VLOOKUP('Consolidtaed Data'!$D2579,'[1]Sales People'!$A:$B,2,0)</f>
        <v>Brian Thomas</v>
      </c>
      <c r="P8809" s="9" t="str">
        <f>VLOOKUP('Consolidtaed Data'!$E2579,[1]Customers!$A:$B,2,0)</f>
        <v>George Adams</v>
      </c>
      <c r="Q8809" s="11">
        <f>WEEKDAY('Consolidtaed Data'!$F2579)</f>
        <v>2</v>
      </c>
      <c r="R8809" s="9">
        <f>MONTH('Consolidtaed Data'!$F2579)</f>
        <v>7</v>
      </c>
      <c r="S8809" s="9" t="str">
        <f>TEXT(Table3[[#This Row],[Purchase Date]],"MMMM")</f>
        <v>October</v>
      </c>
      <c r="T8809" s="9">
        <f>YEAR('Consolidtaed Data'!$F2579)</f>
        <v>2020</v>
      </c>
    </row>
    <row r="8810" spans="1:20" x14ac:dyDescent="0.3">
      <c r="A8810" s="9" t="s">
        <v>9836</v>
      </c>
      <c r="B8810" s="9" t="s">
        <v>248</v>
      </c>
      <c r="C8810" s="9" t="s">
        <v>42</v>
      </c>
      <c r="D8810" s="9" t="s">
        <v>51</v>
      </c>
      <c r="E8810" s="9" t="s">
        <v>1382</v>
      </c>
      <c r="F8810" s="12">
        <v>44500</v>
      </c>
      <c r="G8810" s="12" t="str">
        <f>VLOOKUP(Table3[[#This Row],[Product ID]],[1]Products!$A:$G,2,0)</f>
        <v>Product 97</v>
      </c>
      <c r="H8810" s="22">
        <v>2</v>
      </c>
      <c r="I8810" s="9">
        <f>VLOOKUP('Consolidtaed Data'!$B2860,[1]Products!$A:$G,4,0)</f>
        <v>368</v>
      </c>
      <c r="J8810" s="9">
        <f>VLOOKUP('Consolidtaed Data'!$B2860,[1]Products!$A:$G,3,0)</f>
        <v>294</v>
      </c>
      <c r="K8810" s="9">
        <f>'Consolidtaed Data'!$J2860*'Consolidtaed Data'!$H2860</f>
        <v>592</v>
      </c>
      <c r="L8810" s="9">
        <f>'Consolidtaed Data'!$I2860*'Consolidtaed Data'!$H2860</f>
        <v>1004</v>
      </c>
      <c r="M8810" s="9">
        <f>'Consolidtaed Data'!$L2860-'Consolidtaed Data'!$K2860</f>
        <v>383</v>
      </c>
      <c r="N8810" s="9" t="str">
        <f>VLOOKUP('Consolidtaed Data'!$C2860,[1]Locations!$A:$O,2,0)</f>
        <v>Escondido</v>
      </c>
      <c r="O8810" s="9" t="str">
        <f>VLOOKUP('Consolidtaed Data'!$D2860,'[1]Sales People'!$A:$B,2,0)</f>
        <v>Fred Robertson</v>
      </c>
      <c r="P8810" s="9" t="str">
        <f>VLOOKUP('Consolidtaed Data'!$E2860,[1]Customers!$A:$B,2,0)</f>
        <v>Douglas Wallace</v>
      </c>
      <c r="Q8810" s="11">
        <f>WEEKDAY('Consolidtaed Data'!$F2860)</f>
        <v>3</v>
      </c>
      <c r="R8810" s="9">
        <f>MONTH('Consolidtaed Data'!$F2860)</f>
        <v>7</v>
      </c>
      <c r="S8810" s="9" t="str">
        <f>TEXT(Table3[[#This Row],[Purchase Date]],"MMMM")</f>
        <v>October</v>
      </c>
      <c r="T8810" s="9">
        <f>YEAR('Consolidtaed Data'!$F2860)</f>
        <v>2020</v>
      </c>
    </row>
    <row r="8811" spans="1:20" x14ac:dyDescent="0.3">
      <c r="A8811" s="9" t="s">
        <v>9837</v>
      </c>
      <c r="B8811" s="9" t="s">
        <v>191</v>
      </c>
      <c r="C8811" s="9" t="s">
        <v>319</v>
      </c>
      <c r="D8811" s="9" t="s">
        <v>246</v>
      </c>
      <c r="E8811" s="9" t="s">
        <v>432</v>
      </c>
      <c r="F8811" s="12">
        <v>44500</v>
      </c>
      <c r="G8811" s="12" t="str">
        <f>VLOOKUP(Table3[[#This Row],[Product ID]],[1]Products!$A:$G,2,0)</f>
        <v>Product 36</v>
      </c>
      <c r="H8811" s="22">
        <v>1</v>
      </c>
      <c r="I8811" s="9">
        <f>VLOOKUP('Consolidtaed Data'!$B2985,[1]Products!$A:$G,4,0)</f>
        <v>584</v>
      </c>
      <c r="J8811" s="9">
        <f>VLOOKUP('Consolidtaed Data'!$B2985,[1]Products!$A:$G,3,0)</f>
        <v>420</v>
      </c>
      <c r="K8811" s="9">
        <f>'Consolidtaed Data'!$J2985*'Consolidtaed Data'!$H2985</f>
        <v>7152</v>
      </c>
      <c r="L8811" s="9">
        <f>'Consolidtaed Data'!$I2985*'Consolidtaed Data'!$H2985</f>
        <v>9412</v>
      </c>
      <c r="M8811" s="9">
        <f>'Consolidtaed Data'!$L2985-'Consolidtaed Data'!$K2985</f>
        <v>944</v>
      </c>
      <c r="N8811" s="9" t="str">
        <f>VLOOKUP('Consolidtaed Data'!$C2985,[1]Locations!$A:$O,2,0)</f>
        <v>Visalia</v>
      </c>
      <c r="O8811" s="9" t="str">
        <f>VLOOKUP('Consolidtaed Data'!$D2985,'[1]Sales People'!$A:$B,2,0)</f>
        <v>Charles Harper</v>
      </c>
      <c r="P8811" s="9" t="str">
        <f>VLOOKUP('Consolidtaed Data'!$E2985,[1]Customers!$A:$B,2,0)</f>
        <v>Aaron Miller</v>
      </c>
      <c r="Q8811" s="11">
        <f>WEEKDAY('Consolidtaed Data'!$F2985)</f>
        <v>5</v>
      </c>
      <c r="R8811" s="9">
        <f>MONTH('Consolidtaed Data'!$F2985)</f>
        <v>8</v>
      </c>
      <c r="S8811" s="9" t="str">
        <f>TEXT(Table3[[#This Row],[Purchase Date]],"MMMM")</f>
        <v>October</v>
      </c>
      <c r="T8811" s="9">
        <f>YEAR('Consolidtaed Data'!$F2985)</f>
        <v>2020</v>
      </c>
    </row>
    <row r="8812" spans="1:20" x14ac:dyDescent="0.3">
      <c r="A8812" s="9" t="s">
        <v>9838</v>
      </c>
      <c r="B8812" s="9" t="s">
        <v>284</v>
      </c>
      <c r="C8812" s="9" t="s">
        <v>59</v>
      </c>
      <c r="D8812" s="9" t="s">
        <v>174</v>
      </c>
      <c r="E8812" s="9" t="s">
        <v>765</v>
      </c>
      <c r="F8812" s="12">
        <v>44500</v>
      </c>
      <c r="G8812" s="12" t="str">
        <f>VLOOKUP(Table3[[#This Row],[Product ID]],[1]Products!$A:$G,2,0)</f>
        <v>Product 96</v>
      </c>
      <c r="H8812" s="22">
        <v>1</v>
      </c>
      <c r="I8812" s="9">
        <f>VLOOKUP('Consolidtaed Data'!$B3106,[1]Products!$A:$G,4,0)</f>
        <v>1405</v>
      </c>
      <c r="J8812" s="9">
        <f>VLOOKUP('Consolidtaed Data'!$B3106,[1]Products!$A:$G,3,0)</f>
        <v>1054</v>
      </c>
      <c r="K8812" s="9">
        <f>'Consolidtaed Data'!$J3106*'Consolidtaed Data'!$H3106</f>
        <v>945</v>
      </c>
      <c r="L8812" s="9">
        <f>'Consolidtaed Data'!$I3106*'Consolidtaed Data'!$H3106</f>
        <v>1889</v>
      </c>
      <c r="M8812" s="9">
        <f>'Consolidtaed Data'!$L3106-'Consolidtaed Data'!$K3106</f>
        <v>801</v>
      </c>
      <c r="N8812" s="9" t="str">
        <f>VLOOKUP('Consolidtaed Data'!$C3106,[1]Locations!$A:$O,2,0)</f>
        <v>Santa Rosa</v>
      </c>
      <c r="O8812" s="9" t="str">
        <f>VLOOKUP('Consolidtaed Data'!$D3106,'[1]Sales People'!$A:$B,2,0)</f>
        <v>Joshua Cook</v>
      </c>
      <c r="P8812" s="9" t="str">
        <f>VLOOKUP('Consolidtaed Data'!$E3106,[1]Customers!$A:$B,2,0)</f>
        <v>Henry Elliott</v>
      </c>
      <c r="Q8812" s="11">
        <f>WEEKDAY('Consolidtaed Data'!$F3106)</f>
        <v>1</v>
      </c>
      <c r="R8812" s="9">
        <f>MONTH('Consolidtaed Data'!$F3106)</f>
        <v>8</v>
      </c>
      <c r="S8812" s="9" t="str">
        <f>TEXT(Table3[[#This Row],[Purchase Date]],"MMMM")</f>
        <v>October</v>
      </c>
      <c r="T8812" s="9">
        <f>YEAR('Consolidtaed Data'!$F3106)</f>
        <v>2020</v>
      </c>
    </row>
    <row r="8813" spans="1:20" x14ac:dyDescent="0.3">
      <c r="A8813" s="9" t="s">
        <v>9839</v>
      </c>
      <c r="B8813" s="9" t="s">
        <v>71</v>
      </c>
      <c r="C8813" s="9" t="s">
        <v>347</v>
      </c>
      <c r="D8813" s="9" t="s">
        <v>161</v>
      </c>
      <c r="E8813" s="9" t="s">
        <v>1148</v>
      </c>
      <c r="F8813" s="12">
        <v>44500</v>
      </c>
      <c r="G8813" s="12" t="str">
        <f>VLOOKUP(Table3[[#This Row],[Product ID]],[1]Products!$A:$G,2,0)</f>
        <v>Product 42</v>
      </c>
      <c r="H8813" s="22">
        <v>2</v>
      </c>
      <c r="I8813" s="9">
        <f>VLOOKUP('Consolidtaed Data'!$B3313,[1]Products!$A:$G,4,0)</f>
        <v>458</v>
      </c>
      <c r="J8813" s="9">
        <f>VLOOKUP('Consolidtaed Data'!$B3313,[1]Products!$A:$G,3,0)</f>
        <v>376</v>
      </c>
      <c r="K8813" s="9">
        <f>'Consolidtaed Data'!$J3313*'Consolidtaed Data'!$H3313</f>
        <v>947</v>
      </c>
      <c r="L8813" s="9">
        <f>'Consolidtaed Data'!$I3313*'Consolidtaed Data'!$H3313</f>
        <v>1353</v>
      </c>
      <c r="M8813" s="9">
        <f>'Consolidtaed Data'!$L3313-'Consolidtaed Data'!$K3313</f>
        <v>329</v>
      </c>
      <c r="N8813" s="9" t="str">
        <f>VLOOKUP('Consolidtaed Data'!$C3313,[1]Locations!$A:$O,2,0)</f>
        <v>Concord</v>
      </c>
      <c r="O8813" s="9" t="str">
        <f>VLOOKUP('Consolidtaed Data'!$D3313,'[1]Sales People'!$A:$B,2,0)</f>
        <v>Brian Thomas</v>
      </c>
      <c r="P8813" s="9" t="str">
        <f>VLOOKUP('Consolidtaed Data'!$E3313,[1]Customers!$A:$B,2,0)</f>
        <v>Michael Ward</v>
      </c>
      <c r="Q8813" s="11">
        <f>WEEKDAY('Consolidtaed Data'!$F3313)</f>
        <v>3</v>
      </c>
      <c r="R8813" s="9">
        <f>MONTH('Consolidtaed Data'!$F3313)</f>
        <v>9</v>
      </c>
      <c r="S8813" s="9" t="str">
        <f>TEXT(Table3[[#This Row],[Purchase Date]],"MMMM")</f>
        <v>October</v>
      </c>
      <c r="T8813" s="9">
        <f>YEAR('Consolidtaed Data'!$F3313)</f>
        <v>2020</v>
      </c>
    </row>
    <row r="8814" spans="1:20" x14ac:dyDescent="0.3">
      <c r="A8814" s="9" t="s">
        <v>9840</v>
      </c>
      <c r="B8814" s="9" t="s">
        <v>477</v>
      </c>
      <c r="C8814" s="9" t="s">
        <v>421</v>
      </c>
      <c r="D8814" s="9" t="s">
        <v>83</v>
      </c>
      <c r="E8814" s="9" t="s">
        <v>424</v>
      </c>
      <c r="F8814" s="12">
        <v>44500</v>
      </c>
      <c r="G8814" s="12" t="str">
        <f>VLOOKUP(Table3[[#This Row],[Product ID]],[1]Products!$A:$G,2,0)</f>
        <v>Product 46</v>
      </c>
      <c r="H8814" s="22">
        <v>2</v>
      </c>
      <c r="I8814" s="9">
        <f>VLOOKUP('Consolidtaed Data'!$B3494,[1]Products!$A:$G,4,0)</f>
        <v>603</v>
      </c>
      <c r="J8814" s="9">
        <f>VLOOKUP('Consolidtaed Data'!$B3494,[1]Products!$A:$G,3,0)</f>
        <v>416</v>
      </c>
      <c r="K8814" s="9">
        <f>'Consolidtaed Data'!$J3494*'Consolidtaed Data'!$H3494</f>
        <v>683</v>
      </c>
      <c r="L8814" s="9">
        <f>'Consolidtaed Data'!$I3494*'Consolidtaed Data'!$H3494</f>
        <v>1119</v>
      </c>
      <c r="M8814" s="9">
        <f>'Consolidtaed Data'!$L3494-'Consolidtaed Data'!$K3494</f>
        <v>782</v>
      </c>
      <c r="N8814" s="9" t="str">
        <f>VLOOKUP('Consolidtaed Data'!$C3494,[1]Locations!$A:$O,2,0)</f>
        <v>San Buenaventura (Ventura)</v>
      </c>
      <c r="O8814" s="9" t="str">
        <f>VLOOKUP('Consolidtaed Data'!$D3494,'[1]Sales People'!$A:$B,2,0)</f>
        <v>Christopher Tucker</v>
      </c>
      <c r="P8814" s="9" t="str">
        <f>VLOOKUP('Consolidtaed Data'!$E3494,[1]Customers!$A:$B,2,0)</f>
        <v>Russell Alexander</v>
      </c>
      <c r="Q8814" s="11">
        <f>WEEKDAY('Consolidtaed Data'!$F3494)</f>
        <v>7</v>
      </c>
      <c r="R8814" s="9">
        <f>MONTH('Consolidtaed Data'!$F3494)</f>
        <v>9</v>
      </c>
      <c r="S8814" s="9" t="str">
        <f>TEXT(Table3[[#This Row],[Purchase Date]],"MMMM")</f>
        <v>October</v>
      </c>
      <c r="T8814" s="9">
        <f>YEAR('Consolidtaed Data'!$F3494)</f>
        <v>2020</v>
      </c>
    </row>
    <row r="8815" spans="1:20" x14ac:dyDescent="0.3">
      <c r="A8815" s="9" t="s">
        <v>9841</v>
      </c>
      <c r="B8815" s="9" t="s">
        <v>366</v>
      </c>
      <c r="C8815" s="9" t="s">
        <v>295</v>
      </c>
      <c r="D8815" s="9" t="s">
        <v>105</v>
      </c>
      <c r="E8815" s="9" t="s">
        <v>401</v>
      </c>
      <c r="F8815" s="12">
        <v>44501</v>
      </c>
      <c r="G8815" s="12" t="str">
        <f>VLOOKUP(Table3[[#This Row],[Product ID]],[1]Products!$A:$G,2,0)</f>
        <v>Product 39</v>
      </c>
      <c r="H8815" s="22">
        <v>4</v>
      </c>
      <c r="I8815" s="9">
        <f>VLOOKUP('Consolidtaed Data'!$B91,[1]Products!$A:$G,4,0)</f>
        <v>203</v>
      </c>
      <c r="J8815" s="9">
        <f>VLOOKUP('Consolidtaed Data'!$B91,[1]Products!$A:$G,3,0)</f>
        <v>154</v>
      </c>
      <c r="K8815" s="9">
        <f>'Consolidtaed Data'!$J91*'Consolidtaed Data'!$H91</f>
        <v>478</v>
      </c>
      <c r="L8815" s="9">
        <f>'Consolidtaed Data'!$I91*'Consolidtaed Data'!$H91</f>
        <v>886</v>
      </c>
      <c r="M8815" s="9">
        <f>'Consolidtaed Data'!$L91-'Consolidtaed Data'!$K91</f>
        <v>1380</v>
      </c>
      <c r="N8815" s="9" t="str">
        <f>VLOOKUP('Consolidtaed Data'!$C91,[1]Locations!$A:$O,2,0)</f>
        <v>Berkeley</v>
      </c>
      <c r="O8815" s="9" t="str">
        <f>VLOOKUP('Consolidtaed Data'!$D91,'[1]Sales People'!$A:$B,2,0)</f>
        <v>Ernest Wagner</v>
      </c>
      <c r="P8815" s="9" t="str">
        <f>VLOOKUP('Consolidtaed Data'!$E91,[1]Customers!$A:$B,2,0)</f>
        <v>Robert Carr</v>
      </c>
      <c r="Q8815" s="11">
        <f>WEEKDAY('Consolidtaed Data'!$F91)</f>
        <v>3</v>
      </c>
      <c r="R8815" s="9">
        <f>MONTH('Consolidtaed Data'!$F91)</f>
        <v>1</v>
      </c>
      <c r="S8815" s="9" t="str">
        <f>TEXT(Table3[[#This Row],[Purchase Date]],"MMMM")</f>
        <v>November</v>
      </c>
      <c r="T8815" s="9">
        <f>YEAR('Consolidtaed Data'!$F91)</f>
        <v>2020</v>
      </c>
    </row>
    <row r="8816" spans="1:20" x14ac:dyDescent="0.3">
      <c r="A8816" s="9" t="s">
        <v>9842</v>
      </c>
      <c r="B8816" s="9" t="s">
        <v>116</v>
      </c>
      <c r="C8816" s="9" t="s">
        <v>8</v>
      </c>
      <c r="D8816" s="9" t="s">
        <v>197</v>
      </c>
      <c r="E8816" s="9" t="s">
        <v>915</v>
      </c>
      <c r="F8816" s="12">
        <v>44501</v>
      </c>
      <c r="G8816" s="12" t="str">
        <f>VLOOKUP(Table3[[#This Row],[Product ID]],[1]Products!$A:$G,2,0)</f>
        <v>Product 55</v>
      </c>
      <c r="H8816" s="22">
        <v>1</v>
      </c>
      <c r="I8816" s="9">
        <f>VLOOKUP('Consolidtaed Data'!$B326,[1]Products!$A:$G,4,0)</f>
        <v>1022</v>
      </c>
      <c r="J8816" s="9">
        <f>VLOOKUP('Consolidtaed Data'!$B326,[1]Products!$A:$G,3,0)</f>
        <v>818</v>
      </c>
      <c r="K8816" s="9">
        <f>'Consolidtaed Data'!$J326*'Consolidtaed Data'!$H326</f>
        <v>400</v>
      </c>
      <c r="L8816" s="9">
        <f>'Consolidtaed Data'!$I326*'Consolidtaed Data'!$H326</f>
        <v>580</v>
      </c>
      <c r="M8816" s="9">
        <f>'Consolidtaed Data'!$L326-'Consolidtaed Data'!$K326</f>
        <v>174</v>
      </c>
      <c r="N8816" s="9" t="str">
        <f>VLOOKUP('Consolidtaed Data'!$C326,[1]Locations!$A:$O,2,0)</f>
        <v>Oakland</v>
      </c>
      <c r="O8816" s="9" t="str">
        <f>VLOOKUP('Consolidtaed Data'!$D326,'[1]Sales People'!$A:$B,2,0)</f>
        <v>Ernest Wheeler</v>
      </c>
      <c r="P8816" s="9" t="str">
        <f>VLOOKUP('Consolidtaed Data'!$E326,[1]Customers!$A:$B,2,0)</f>
        <v>Carl Reid</v>
      </c>
      <c r="Q8816" s="11">
        <f>WEEKDAY('Consolidtaed Data'!$F326)</f>
        <v>5</v>
      </c>
      <c r="R8816" s="9">
        <f>MONTH('Consolidtaed Data'!$F326)</f>
        <v>1</v>
      </c>
      <c r="S8816" s="9" t="str">
        <f>TEXT(Table3[[#This Row],[Purchase Date]],"MMMM")</f>
        <v>November</v>
      </c>
      <c r="T8816" s="9">
        <f>YEAR('Consolidtaed Data'!$F326)</f>
        <v>2020</v>
      </c>
    </row>
    <row r="8817" spans="1:20" x14ac:dyDescent="0.3">
      <c r="A8817" s="9" t="s">
        <v>9843</v>
      </c>
      <c r="B8817" s="9" t="s">
        <v>742</v>
      </c>
      <c r="C8817" s="9" t="s">
        <v>357</v>
      </c>
      <c r="D8817" s="9" t="s">
        <v>105</v>
      </c>
      <c r="E8817" s="9" t="s">
        <v>906</v>
      </c>
      <c r="F8817" s="12">
        <v>44501</v>
      </c>
      <c r="G8817" s="12" t="str">
        <f>VLOOKUP(Table3[[#This Row],[Product ID]],[1]Products!$A:$G,2,0)</f>
        <v>Product 90</v>
      </c>
      <c r="H8817" s="22">
        <v>1</v>
      </c>
      <c r="I8817" s="9">
        <f>VLOOKUP('Consolidtaed Data'!$B689,[1]Products!$A:$G,4,0)</f>
        <v>1708</v>
      </c>
      <c r="J8817" s="9">
        <f>VLOOKUP('Consolidtaed Data'!$B689,[1]Products!$A:$G,3,0)</f>
        <v>871</v>
      </c>
      <c r="K8817" s="9">
        <f>'Consolidtaed Data'!$J689*'Consolidtaed Data'!$H689</f>
        <v>5940</v>
      </c>
      <c r="L8817" s="9">
        <f>'Consolidtaed Data'!$I689*'Consolidtaed Data'!$H689</f>
        <v>8364</v>
      </c>
      <c r="M8817" s="9">
        <f>'Consolidtaed Data'!$L689-'Consolidtaed Data'!$K689</f>
        <v>107</v>
      </c>
      <c r="N8817" s="9" t="str">
        <f>VLOOKUP('Consolidtaed Data'!$C689,[1]Locations!$A:$O,2,0)</f>
        <v>Escondido</v>
      </c>
      <c r="O8817" s="9" t="str">
        <f>VLOOKUP('Consolidtaed Data'!$D689,'[1]Sales People'!$A:$B,2,0)</f>
        <v>Jimmy Young</v>
      </c>
      <c r="P8817" s="9" t="str">
        <f>VLOOKUP('Consolidtaed Data'!$E689,[1]Customers!$A:$B,2,0)</f>
        <v>Jerry Reed</v>
      </c>
      <c r="Q8817" s="11">
        <f>WEEKDAY('Consolidtaed Data'!$F689)</f>
        <v>3</v>
      </c>
      <c r="R8817" s="9">
        <f>MONTH('Consolidtaed Data'!$F689)</f>
        <v>2</v>
      </c>
      <c r="S8817" s="9" t="str">
        <f>TEXT(Table3[[#This Row],[Purchase Date]],"MMMM")</f>
        <v>November</v>
      </c>
      <c r="T8817" s="9">
        <f>YEAR('Consolidtaed Data'!$F689)</f>
        <v>2020</v>
      </c>
    </row>
    <row r="8818" spans="1:20" x14ac:dyDescent="0.3">
      <c r="A8818" s="9" t="s">
        <v>9844</v>
      </c>
      <c r="B8818" s="9" t="s">
        <v>172</v>
      </c>
      <c r="C8818" s="9" t="s">
        <v>405</v>
      </c>
      <c r="D8818" s="9" t="s">
        <v>95</v>
      </c>
      <c r="E8818" s="9" t="s">
        <v>1589</v>
      </c>
      <c r="F8818" s="12">
        <v>44501</v>
      </c>
      <c r="G8818" s="12" t="str">
        <f>VLOOKUP(Table3[[#This Row],[Product ID]],[1]Products!$A:$G,2,0)</f>
        <v>Product 4</v>
      </c>
      <c r="H8818" s="22">
        <v>1</v>
      </c>
      <c r="I8818" s="9">
        <f>VLOOKUP('Consolidtaed Data'!$B764,[1]Products!$A:$G,4,0)</f>
        <v>181</v>
      </c>
      <c r="J8818" s="9">
        <f>VLOOKUP('Consolidtaed Data'!$B764,[1]Products!$A:$G,3,0)</f>
        <v>130</v>
      </c>
      <c r="K8818" s="9">
        <f>'Consolidtaed Data'!$J764*'Consolidtaed Data'!$H764</f>
        <v>2216</v>
      </c>
      <c r="L8818" s="9">
        <f>'Consolidtaed Data'!$I764*'Consolidtaed Data'!$H764</f>
        <v>2702</v>
      </c>
      <c r="M8818" s="9">
        <f>'Consolidtaed Data'!$L764-'Consolidtaed Data'!$K764</f>
        <v>2166</v>
      </c>
      <c r="N8818" s="9" t="str">
        <f>VLOOKUP('Consolidtaed Data'!$C764,[1]Locations!$A:$O,2,0)</f>
        <v>Santa Maria</v>
      </c>
      <c r="O8818" s="9" t="str">
        <f>VLOOKUP('Consolidtaed Data'!$D764,'[1]Sales People'!$A:$B,2,0)</f>
        <v>Walter Cook</v>
      </c>
      <c r="P8818" s="9" t="str">
        <f>VLOOKUP('Consolidtaed Data'!$E764,[1]Customers!$A:$B,2,0)</f>
        <v>William Hawkins</v>
      </c>
      <c r="Q8818" s="11">
        <f>WEEKDAY('Consolidtaed Data'!$F764)</f>
        <v>7</v>
      </c>
      <c r="R8818" s="9">
        <f>MONTH('Consolidtaed Data'!$F764)</f>
        <v>2</v>
      </c>
      <c r="S8818" s="9" t="str">
        <f>TEXT(Table3[[#This Row],[Purchase Date]],"MMMM")</f>
        <v>November</v>
      </c>
      <c r="T8818" s="9">
        <f>YEAR('Consolidtaed Data'!$F764)</f>
        <v>2020</v>
      </c>
    </row>
    <row r="8819" spans="1:20" x14ac:dyDescent="0.3">
      <c r="A8819" s="9" t="s">
        <v>9845</v>
      </c>
      <c r="B8819" s="9" t="s">
        <v>311</v>
      </c>
      <c r="C8819" s="9" t="s">
        <v>201</v>
      </c>
      <c r="D8819" s="9" t="s">
        <v>113</v>
      </c>
      <c r="E8819" s="9" t="s">
        <v>657</v>
      </c>
      <c r="F8819" s="12">
        <v>44501</v>
      </c>
      <c r="G8819" s="12" t="str">
        <f>VLOOKUP(Table3[[#This Row],[Product ID]],[1]Products!$A:$G,2,0)</f>
        <v>Product 33</v>
      </c>
      <c r="H8819" s="22">
        <v>3</v>
      </c>
      <c r="I8819" s="9">
        <f>VLOOKUP('Consolidtaed Data'!$B1207,[1]Products!$A:$G,4,0)</f>
        <v>368</v>
      </c>
      <c r="J8819" s="9">
        <f>VLOOKUP('Consolidtaed Data'!$B1207,[1]Products!$A:$G,3,0)</f>
        <v>269</v>
      </c>
      <c r="K8819" s="9">
        <f>'Consolidtaed Data'!$J1207*'Consolidtaed Data'!$H1207</f>
        <v>2835</v>
      </c>
      <c r="L8819" s="9">
        <f>'Consolidtaed Data'!$I1207*'Consolidtaed Data'!$H1207</f>
        <v>5667</v>
      </c>
      <c r="M8819" s="9">
        <f>'Consolidtaed Data'!$L1207-'Consolidtaed Data'!$K1207</f>
        <v>351</v>
      </c>
      <c r="N8819" s="9" t="str">
        <f>VLOOKUP('Consolidtaed Data'!$C1207,[1]Locations!$A:$O,2,0)</f>
        <v>Simi Valley</v>
      </c>
      <c r="O8819" s="9" t="str">
        <f>VLOOKUP('Consolidtaed Data'!$D1207,'[1]Sales People'!$A:$B,2,0)</f>
        <v>Gary Rodriguez</v>
      </c>
      <c r="P8819" s="9" t="str">
        <f>VLOOKUP('Consolidtaed Data'!$E1207,[1]Customers!$A:$B,2,0)</f>
        <v>Johnny Ramos</v>
      </c>
      <c r="Q8819" s="11">
        <f>WEEKDAY('Consolidtaed Data'!$F1207)</f>
        <v>7</v>
      </c>
      <c r="R8819" s="9">
        <f>MONTH('Consolidtaed Data'!$F1207)</f>
        <v>3</v>
      </c>
      <c r="S8819" s="9" t="str">
        <f>TEXT(Table3[[#This Row],[Purchase Date]],"MMMM")</f>
        <v>November</v>
      </c>
      <c r="T8819" s="9">
        <f>YEAR('Consolidtaed Data'!$F1207)</f>
        <v>2020</v>
      </c>
    </row>
    <row r="8820" spans="1:20" x14ac:dyDescent="0.3">
      <c r="A8820" s="9" t="s">
        <v>9846</v>
      </c>
      <c r="B8820" s="9" t="s">
        <v>188</v>
      </c>
      <c r="C8820" s="9" t="s">
        <v>34</v>
      </c>
      <c r="D8820" s="9" t="s">
        <v>64</v>
      </c>
      <c r="E8820" s="9" t="s">
        <v>925</v>
      </c>
      <c r="F8820" s="12">
        <v>44501</v>
      </c>
      <c r="G8820" s="12" t="str">
        <f>VLOOKUP(Table3[[#This Row],[Product ID]],[1]Products!$A:$G,2,0)</f>
        <v>Product 63</v>
      </c>
      <c r="H8820" s="22">
        <v>3</v>
      </c>
      <c r="I8820" s="9">
        <f>VLOOKUP('Consolidtaed Data'!$B1329,[1]Products!$A:$G,4,0)</f>
        <v>1351</v>
      </c>
      <c r="J8820" s="9">
        <f>VLOOKUP('Consolidtaed Data'!$B1329,[1]Products!$A:$G,3,0)</f>
        <v>1108</v>
      </c>
      <c r="K8820" s="9">
        <f>'Consolidtaed Data'!$J1329*'Consolidtaed Data'!$H1329</f>
        <v>774</v>
      </c>
      <c r="L8820" s="9">
        <f>'Consolidtaed Data'!$I1329*'Consolidtaed Data'!$H1329</f>
        <v>1334</v>
      </c>
      <c r="M8820" s="9">
        <f>'Consolidtaed Data'!$L1329-'Consolidtaed Data'!$K1329</f>
        <v>408</v>
      </c>
      <c r="N8820" s="9" t="str">
        <f>VLOOKUP('Consolidtaed Data'!$C1329,[1]Locations!$A:$O,2,0)</f>
        <v>Rialto</v>
      </c>
      <c r="O8820" s="9" t="str">
        <f>VLOOKUP('Consolidtaed Data'!$D1329,'[1]Sales People'!$A:$B,2,0)</f>
        <v>Justin Lynch</v>
      </c>
      <c r="P8820" s="9" t="str">
        <f>VLOOKUP('Consolidtaed Data'!$E1329,[1]Customers!$A:$B,2,0)</f>
        <v>Benjamin Vasquez</v>
      </c>
      <c r="Q8820" s="11">
        <f>WEEKDAY('Consolidtaed Data'!$F1329)</f>
        <v>4</v>
      </c>
      <c r="R8820" s="9">
        <f>MONTH('Consolidtaed Data'!$F1329)</f>
        <v>4</v>
      </c>
      <c r="S8820" s="9" t="str">
        <f>TEXT(Table3[[#This Row],[Purchase Date]],"MMMM")</f>
        <v>November</v>
      </c>
      <c r="T8820" s="9">
        <f>YEAR('Consolidtaed Data'!$F1329)</f>
        <v>2020</v>
      </c>
    </row>
    <row r="8821" spans="1:20" x14ac:dyDescent="0.3">
      <c r="A8821" s="9" t="s">
        <v>9847</v>
      </c>
      <c r="B8821" s="9" t="s">
        <v>531</v>
      </c>
      <c r="C8821" s="9" t="s">
        <v>210</v>
      </c>
      <c r="D8821" s="9" t="s">
        <v>105</v>
      </c>
      <c r="E8821" s="9" t="s">
        <v>419</v>
      </c>
      <c r="F8821" s="12">
        <v>44501</v>
      </c>
      <c r="G8821" s="12" t="str">
        <f>VLOOKUP(Table3[[#This Row],[Product ID]],[1]Products!$A:$G,2,0)</f>
        <v>Product 62</v>
      </c>
      <c r="H8821" s="22">
        <v>1</v>
      </c>
      <c r="I8821" s="9">
        <f>VLOOKUP('Consolidtaed Data'!$B1492,[1]Products!$A:$G,4,0)</f>
        <v>315</v>
      </c>
      <c r="J8821" s="9">
        <f>VLOOKUP('Consolidtaed Data'!$B1492,[1]Products!$A:$G,3,0)</f>
        <v>208</v>
      </c>
      <c r="K8821" s="9">
        <f>'Consolidtaed Data'!$J1492*'Consolidtaed Data'!$H1492</f>
        <v>1363</v>
      </c>
      <c r="L8821" s="9">
        <f>'Consolidtaed Data'!$I1492*'Consolidtaed Data'!$H1492</f>
        <v>1725</v>
      </c>
      <c r="M8821" s="9">
        <f>'Consolidtaed Data'!$L1492-'Consolidtaed Data'!$K1492</f>
        <v>689</v>
      </c>
      <c r="N8821" s="9" t="str">
        <f>VLOOKUP('Consolidtaed Data'!$C1492,[1]Locations!$A:$O,2,0)</f>
        <v>Palmdale</v>
      </c>
      <c r="O8821" s="9" t="str">
        <f>VLOOKUP('Consolidtaed Data'!$D1492,'[1]Sales People'!$A:$B,2,0)</f>
        <v>Joshua Cook</v>
      </c>
      <c r="P8821" s="9" t="str">
        <f>VLOOKUP('Consolidtaed Data'!$E1492,[1]Customers!$A:$B,2,0)</f>
        <v>Henry Diaz</v>
      </c>
      <c r="Q8821" s="11">
        <f>WEEKDAY('Consolidtaed Data'!$F1492)</f>
        <v>1</v>
      </c>
      <c r="R8821" s="9">
        <f>MONTH('Consolidtaed Data'!$F1492)</f>
        <v>4</v>
      </c>
      <c r="S8821" s="9" t="str">
        <f>TEXT(Table3[[#This Row],[Purchase Date]],"MMMM")</f>
        <v>November</v>
      </c>
      <c r="T8821" s="9">
        <f>YEAR('Consolidtaed Data'!$F1492)</f>
        <v>2020</v>
      </c>
    </row>
    <row r="8822" spans="1:20" x14ac:dyDescent="0.3">
      <c r="A8822" s="9" t="s">
        <v>9848</v>
      </c>
      <c r="B8822" s="9" t="s">
        <v>338</v>
      </c>
      <c r="C8822" s="9" t="s">
        <v>16</v>
      </c>
      <c r="D8822" s="9" t="s">
        <v>17</v>
      </c>
      <c r="E8822" s="9" t="s">
        <v>36</v>
      </c>
      <c r="F8822" s="12">
        <v>44501</v>
      </c>
      <c r="G8822" s="12" t="str">
        <f>VLOOKUP(Table3[[#This Row],[Product ID]],[1]Products!$A:$G,2,0)</f>
        <v>Product 95</v>
      </c>
      <c r="H8822" s="22">
        <v>1</v>
      </c>
      <c r="I8822" s="9">
        <f>VLOOKUP('Consolidtaed Data'!$B1601,[1]Products!$A:$G,4,0)</f>
        <v>1405</v>
      </c>
      <c r="J8822" s="9">
        <f>VLOOKUP('Consolidtaed Data'!$B1601,[1]Products!$A:$G,3,0)</f>
        <v>1054</v>
      </c>
      <c r="K8822" s="9">
        <f>'Consolidtaed Data'!$J1601*'Consolidtaed Data'!$H1601</f>
        <v>61</v>
      </c>
      <c r="L8822" s="9">
        <f>'Consolidtaed Data'!$I1601*'Consolidtaed Data'!$H1601</f>
        <v>95</v>
      </c>
      <c r="M8822" s="9">
        <f>'Consolidtaed Data'!$L1601-'Consolidtaed Data'!$K1601</f>
        <v>1800</v>
      </c>
      <c r="N8822" s="9" t="str">
        <f>VLOOKUP('Consolidtaed Data'!$C1601,[1]Locations!$A:$O,2,0)</f>
        <v>Rialto</v>
      </c>
      <c r="O8822" s="9" t="str">
        <f>VLOOKUP('Consolidtaed Data'!$D1601,'[1]Sales People'!$A:$B,2,0)</f>
        <v>Scott Clark</v>
      </c>
      <c r="P8822" s="9" t="str">
        <f>VLOOKUP('Consolidtaed Data'!$E1601,[1]Customers!$A:$B,2,0)</f>
        <v>Daniel West</v>
      </c>
      <c r="Q8822" s="11">
        <f>WEEKDAY('Consolidtaed Data'!$F1601)</f>
        <v>2</v>
      </c>
      <c r="R8822" s="9">
        <f>MONTH('Consolidtaed Data'!$F1601)</f>
        <v>4</v>
      </c>
      <c r="S8822" s="9" t="str">
        <f>TEXT(Table3[[#This Row],[Purchase Date]],"MMMM")</f>
        <v>November</v>
      </c>
      <c r="T8822" s="9">
        <f>YEAR('Consolidtaed Data'!$F1601)</f>
        <v>2020</v>
      </c>
    </row>
    <row r="8823" spans="1:20" x14ac:dyDescent="0.3">
      <c r="A8823" s="9" t="s">
        <v>9849</v>
      </c>
      <c r="B8823" s="9" t="s">
        <v>136</v>
      </c>
      <c r="C8823" s="9" t="s">
        <v>42</v>
      </c>
      <c r="D8823" s="9" t="s">
        <v>73</v>
      </c>
      <c r="E8823" s="9" t="s">
        <v>1394</v>
      </c>
      <c r="F8823" s="12">
        <v>44501</v>
      </c>
      <c r="G8823" s="12" t="str">
        <f>VLOOKUP(Table3[[#This Row],[Product ID]],[1]Products!$A:$G,2,0)</f>
        <v>Product 2</v>
      </c>
      <c r="H8823" s="22">
        <v>2</v>
      </c>
      <c r="I8823" s="9">
        <f>VLOOKUP('Consolidtaed Data'!$B1661,[1]Products!$A:$G,4,0)</f>
        <v>1639</v>
      </c>
      <c r="J8823" s="9">
        <f>VLOOKUP('Consolidtaed Data'!$B1661,[1]Products!$A:$G,3,0)</f>
        <v>1295</v>
      </c>
      <c r="K8823" s="9">
        <f>'Consolidtaed Data'!$J1661*'Consolidtaed Data'!$H1661</f>
        <v>584</v>
      </c>
      <c r="L8823" s="9">
        <f>'Consolidtaed Data'!$I1661*'Consolidtaed Data'!$H1661</f>
        <v>913</v>
      </c>
      <c r="M8823" s="9">
        <f>'Consolidtaed Data'!$L1661-'Consolidtaed Data'!$K1661</f>
        <v>507</v>
      </c>
      <c r="N8823" s="9" t="str">
        <f>VLOOKUP('Consolidtaed Data'!$C1661,[1]Locations!$A:$O,2,0)</f>
        <v>Downey</v>
      </c>
      <c r="O8823" s="9" t="str">
        <f>VLOOKUP('Consolidtaed Data'!$D1661,'[1]Sales People'!$A:$B,2,0)</f>
        <v>Ryan Welch</v>
      </c>
      <c r="P8823" s="9" t="str">
        <f>VLOOKUP('Consolidtaed Data'!$E1661,[1]Customers!$A:$B,2,0)</f>
        <v>Justin Graham</v>
      </c>
      <c r="Q8823" s="11">
        <f>WEEKDAY('Consolidtaed Data'!$F1661)</f>
        <v>6</v>
      </c>
      <c r="R8823" s="9">
        <f>MONTH('Consolidtaed Data'!$F1661)</f>
        <v>5</v>
      </c>
      <c r="S8823" s="9" t="str">
        <f>TEXT(Table3[[#This Row],[Purchase Date]],"MMMM")</f>
        <v>November</v>
      </c>
      <c r="T8823" s="9">
        <f>YEAR('Consolidtaed Data'!$F1661)</f>
        <v>2020</v>
      </c>
    </row>
    <row r="8824" spans="1:20" x14ac:dyDescent="0.3">
      <c r="A8824" s="9" t="s">
        <v>9850</v>
      </c>
      <c r="B8824" s="9" t="s">
        <v>213</v>
      </c>
      <c r="C8824" s="9" t="s">
        <v>169</v>
      </c>
      <c r="D8824" s="9" t="s">
        <v>26</v>
      </c>
      <c r="E8824" s="9" t="s">
        <v>1006</v>
      </c>
      <c r="F8824" s="12">
        <v>44501</v>
      </c>
      <c r="G8824" s="12" t="str">
        <f>VLOOKUP(Table3[[#This Row],[Product ID]],[1]Products!$A:$G,2,0)</f>
        <v>Product 68</v>
      </c>
      <c r="H8824" s="22">
        <v>1</v>
      </c>
      <c r="I8824" s="9">
        <f>VLOOKUP('Consolidtaed Data'!$B1960,[1]Products!$A:$G,4,0)</f>
        <v>1052</v>
      </c>
      <c r="J8824" s="9">
        <f>VLOOKUP('Consolidtaed Data'!$B1960,[1]Products!$A:$G,3,0)</f>
        <v>589</v>
      </c>
      <c r="K8824" s="9">
        <f>'Consolidtaed Data'!$J1960*'Consolidtaed Data'!$H1960</f>
        <v>2582</v>
      </c>
      <c r="L8824" s="9">
        <f>'Consolidtaed Data'!$I1960*'Consolidtaed Data'!$H1960</f>
        <v>4782</v>
      </c>
      <c r="M8824" s="9">
        <f>'Consolidtaed Data'!$L1960-'Consolidtaed Data'!$K1960</f>
        <v>528</v>
      </c>
      <c r="N8824" s="9" t="str">
        <f>VLOOKUP('Consolidtaed Data'!$C1960,[1]Locations!$A:$O,2,0)</f>
        <v>Corona</v>
      </c>
      <c r="O8824" s="9" t="str">
        <f>VLOOKUP('Consolidtaed Data'!$D1960,'[1]Sales People'!$A:$B,2,0)</f>
        <v>Fred Robertson</v>
      </c>
      <c r="P8824" s="9" t="str">
        <f>VLOOKUP('Consolidtaed Data'!$E1960,[1]Customers!$A:$B,2,0)</f>
        <v>Nicholas Ward</v>
      </c>
      <c r="Q8824" s="11">
        <f>WEEKDAY('Consolidtaed Data'!$F1960)</f>
        <v>7</v>
      </c>
      <c r="R8824" s="9">
        <f>MONTH('Consolidtaed Data'!$F1960)</f>
        <v>5</v>
      </c>
      <c r="S8824" s="9" t="str">
        <f>TEXT(Table3[[#This Row],[Purchase Date]],"MMMM")</f>
        <v>November</v>
      </c>
      <c r="T8824" s="9">
        <f>YEAR('Consolidtaed Data'!$F1960)</f>
        <v>2020</v>
      </c>
    </row>
    <row r="8825" spans="1:20" x14ac:dyDescent="0.3">
      <c r="A8825" s="9" t="s">
        <v>9851</v>
      </c>
      <c r="B8825" s="9" t="s">
        <v>294</v>
      </c>
      <c r="C8825" s="9" t="s">
        <v>165</v>
      </c>
      <c r="D8825" s="9" t="s">
        <v>80</v>
      </c>
      <c r="E8825" s="9" t="s">
        <v>510</v>
      </c>
      <c r="F8825" s="12">
        <v>44501</v>
      </c>
      <c r="G8825" s="12" t="str">
        <f>VLOOKUP(Table3[[#This Row],[Product ID]],[1]Products!$A:$G,2,0)</f>
        <v>Product 51</v>
      </c>
      <c r="H8825" s="22">
        <v>1</v>
      </c>
      <c r="I8825" s="9">
        <f>VLOOKUP('Consolidtaed Data'!$B2109,[1]Products!$A:$G,4,0)</f>
        <v>1077</v>
      </c>
      <c r="J8825" s="9">
        <f>VLOOKUP('Consolidtaed Data'!$B2109,[1]Products!$A:$G,3,0)</f>
        <v>732</v>
      </c>
      <c r="K8825" s="9">
        <f>'Consolidtaed Data'!$J2109*'Consolidtaed Data'!$H2109</f>
        <v>180</v>
      </c>
      <c r="L8825" s="9">
        <f>'Consolidtaed Data'!$I2109*'Consolidtaed Data'!$H2109</f>
        <v>224</v>
      </c>
      <c r="M8825" s="9">
        <f>'Consolidtaed Data'!$L2109-'Consolidtaed Data'!$K2109</f>
        <v>240</v>
      </c>
      <c r="N8825" s="9" t="str">
        <f>VLOOKUP('Consolidtaed Data'!$C2109,[1]Locations!$A:$O,2,0)</f>
        <v>Fontana</v>
      </c>
      <c r="O8825" s="9" t="str">
        <f>VLOOKUP('Consolidtaed Data'!$D2109,'[1]Sales People'!$A:$B,2,0)</f>
        <v>Joshua Cook</v>
      </c>
      <c r="P8825" s="9" t="str">
        <f>VLOOKUP('Consolidtaed Data'!$E2109,[1]Customers!$A:$B,2,0)</f>
        <v>Stephen Payne</v>
      </c>
      <c r="Q8825" s="11">
        <f>WEEKDAY('Consolidtaed Data'!$F2109)</f>
        <v>4</v>
      </c>
      <c r="R8825" s="9">
        <f>MONTH('Consolidtaed Data'!$F2109)</f>
        <v>6</v>
      </c>
      <c r="S8825" s="9" t="str">
        <f>TEXT(Table3[[#This Row],[Purchase Date]],"MMMM")</f>
        <v>November</v>
      </c>
      <c r="T8825" s="9">
        <f>YEAR('Consolidtaed Data'!$F2109)</f>
        <v>2020</v>
      </c>
    </row>
    <row r="8826" spans="1:20" x14ac:dyDescent="0.3">
      <c r="A8826" s="9" t="s">
        <v>9852</v>
      </c>
      <c r="B8826" s="9" t="s">
        <v>322</v>
      </c>
      <c r="C8826" s="9" t="s">
        <v>201</v>
      </c>
      <c r="D8826" s="9" t="s">
        <v>315</v>
      </c>
      <c r="E8826" s="9" t="s">
        <v>300</v>
      </c>
      <c r="F8826" s="12">
        <v>44501</v>
      </c>
      <c r="G8826" s="12" t="str">
        <f>VLOOKUP(Table3[[#This Row],[Product ID]],[1]Products!$A:$G,2,0)</f>
        <v>Product 43</v>
      </c>
      <c r="H8826" s="22">
        <v>4</v>
      </c>
      <c r="I8826" s="9">
        <f>VLOOKUP('Consolidtaed Data'!$B2131,[1]Products!$A:$G,4,0)</f>
        <v>2241</v>
      </c>
      <c r="J8826" s="9">
        <f>VLOOKUP('Consolidtaed Data'!$B2131,[1]Products!$A:$G,3,0)</f>
        <v>1367</v>
      </c>
      <c r="K8826" s="9">
        <f>'Consolidtaed Data'!$J2131*'Consolidtaed Data'!$H2131</f>
        <v>2196</v>
      </c>
      <c r="L8826" s="9">
        <f>'Consolidtaed Data'!$I2131*'Consolidtaed Data'!$H2131</f>
        <v>3231</v>
      </c>
      <c r="M8826" s="9">
        <f>'Consolidtaed Data'!$L2131-'Consolidtaed Data'!$K2131</f>
        <v>344</v>
      </c>
      <c r="N8826" s="9" t="str">
        <f>VLOOKUP('Consolidtaed Data'!$C2131,[1]Locations!$A:$O,2,0)</f>
        <v>Roseville</v>
      </c>
      <c r="O8826" s="9" t="str">
        <f>VLOOKUP('Consolidtaed Data'!$D2131,'[1]Sales People'!$A:$B,2,0)</f>
        <v>Jerry Perry</v>
      </c>
      <c r="P8826" s="9" t="str">
        <f>VLOOKUP('Consolidtaed Data'!$E2131,[1]Customers!$A:$B,2,0)</f>
        <v>Alan Parker</v>
      </c>
      <c r="Q8826" s="11">
        <f>WEEKDAY('Consolidtaed Data'!$F2131)</f>
        <v>5</v>
      </c>
      <c r="R8826" s="9">
        <f>MONTH('Consolidtaed Data'!$F2131)</f>
        <v>6</v>
      </c>
      <c r="S8826" s="9" t="str">
        <f>TEXT(Table3[[#This Row],[Purchase Date]],"MMMM")</f>
        <v>November</v>
      </c>
      <c r="T8826" s="9">
        <f>YEAR('Consolidtaed Data'!$F2131)</f>
        <v>2020</v>
      </c>
    </row>
    <row r="8827" spans="1:20" x14ac:dyDescent="0.3">
      <c r="A8827" s="9" t="s">
        <v>9853</v>
      </c>
      <c r="B8827" s="9" t="s">
        <v>177</v>
      </c>
      <c r="C8827" s="9" t="s">
        <v>178</v>
      </c>
      <c r="D8827" s="9" t="s">
        <v>91</v>
      </c>
      <c r="E8827" s="9" t="s">
        <v>1332</v>
      </c>
      <c r="F8827" s="12">
        <v>44501</v>
      </c>
      <c r="G8827" s="12" t="str">
        <f>VLOOKUP(Table3[[#This Row],[Product ID]],[1]Products!$A:$G,2,0)</f>
        <v>Product 5</v>
      </c>
      <c r="H8827" s="22">
        <v>1</v>
      </c>
      <c r="I8827" s="9">
        <f>VLOOKUP('Consolidtaed Data'!$B3622,[1]Products!$A:$G,4,0)</f>
        <v>1351</v>
      </c>
      <c r="J8827" s="9">
        <f>VLOOKUP('Consolidtaed Data'!$B3622,[1]Products!$A:$G,3,0)</f>
        <v>1108</v>
      </c>
      <c r="K8827" s="9">
        <f>'Consolidtaed Data'!$J3622*'Consolidtaed Data'!$H3622</f>
        <v>536</v>
      </c>
      <c r="L8827" s="9">
        <f>'Consolidtaed Data'!$I3622*'Consolidtaed Data'!$H3622</f>
        <v>800</v>
      </c>
      <c r="M8827" s="9">
        <f>'Consolidtaed Data'!$L3622-'Consolidtaed Data'!$K3622</f>
        <v>509</v>
      </c>
      <c r="N8827" s="9" t="str">
        <f>VLOOKUP('Consolidtaed Data'!$C3622,[1]Locations!$A:$O,2,0)</f>
        <v>Ontario</v>
      </c>
      <c r="O8827" s="9" t="str">
        <f>VLOOKUP('Consolidtaed Data'!$D3622,'[1]Sales People'!$A:$B,2,0)</f>
        <v>Martin Perry</v>
      </c>
      <c r="P8827" s="9" t="str">
        <f>VLOOKUP('Consolidtaed Data'!$E3622,[1]Customers!$A:$B,2,0)</f>
        <v>Raymond Hall</v>
      </c>
      <c r="Q8827" s="11">
        <f>WEEKDAY('Consolidtaed Data'!$F3622)</f>
        <v>3</v>
      </c>
      <c r="R8827" s="9">
        <f>MONTH('Consolidtaed Data'!$F3622)</f>
        <v>9</v>
      </c>
      <c r="S8827" s="9" t="str">
        <f>TEXT(Table3[[#This Row],[Purchase Date]],"MMMM")</f>
        <v>November</v>
      </c>
      <c r="T8827" s="9">
        <f>YEAR('Consolidtaed Data'!$F3622)</f>
        <v>2020</v>
      </c>
    </row>
    <row r="8828" spans="1:20" x14ac:dyDescent="0.3">
      <c r="A8828" s="9" t="s">
        <v>9854</v>
      </c>
      <c r="B8828" s="9" t="s">
        <v>360</v>
      </c>
      <c r="C8828" s="9" t="s">
        <v>42</v>
      </c>
      <c r="D8828" s="9" t="s">
        <v>51</v>
      </c>
      <c r="E8828" s="9" t="s">
        <v>356</v>
      </c>
      <c r="F8828" s="12">
        <v>44501</v>
      </c>
      <c r="G8828" s="12" t="str">
        <f>VLOOKUP(Table3[[#This Row],[Product ID]],[1]Products!$A:$G,2,0)</f>
        <v>Product 59</v>
      </c>
      <c r="H8828" s="22">
        <v>1</v>
      </c>
      <c r="I8828" s="9">
        <f>VLOOKUP('Consolidtaed Data'!$B3623,[1]Products!$A:$G,4,0)</f>
        <v>2294</v>
      </c>
      <c r="J8828" s="9">
        <f>VLOOKUP('Consolidtaed Data'!$B3623,[1]Products!$A:$G,3,0)</f>
        <v>1399</v>
      </c>
      <c r="K8828" s="9">
        <f>'Consolidtaed Data'!$J3623*'Consolidtaed Data'!$H3623</f>
        <v>1485</v>
      </c>
      <c r="L8828" s="9">
        <f>'Consolidtaed Data'!$I3623*'Consolidtaed Data'!$H3623</f>
        <v>2091</v>
      </c>
      <c r="M8828" s="9">
        <f>'Consolidtaed Data'!$L3623-'Consolidtaed Data'!$K3623</f>
        <v>892</v>
      </c>
      <c r="N8828" s="9" t="str">
        <f>VLOOKUP('Consolidtaed Data'!$C3623,[1]Locations!$A:$O,2,0)</f>
        <v>Elk Grove</v>
      </c>
      <c r="O8828" s="9" t="str">
        <f>VLOOKUP('Consolidtaed Data'!$D3623,'[1]Sales People'!$A:$B,2,0)</f>
        <v>Joshua Cook</v>
      </c>
      <c r="P8828" s="9" t="str">
        <f>VLOOKUP('Consolidtaed Data'!$E3623,[1]Customers!$A:$B,2,0)</f>
        <v>Joshua Bennett</v>
      </c>
      <c r="Q8828" s="11">
        <f>WEEKDAY('Consolidtaed Data'!$F3623)</f>
        <v>3</v>
      </c>
      <c r="R8828" s="9">
        <f>MONTH('Consolidtaed Data'!$F3623)</f>
        <v>9</v>
      </c>
      <c r="S8828" s="9" t="str">
        <f>TEXT(Table3[[#This Row],[Purchase Date]],"MMMM")</f>
        <v>November</v>
      </c>
      <c r="T8828" s="9">
        <f>YEAR('Consolidtaed Data'!$F3623)</f>
        <v>2020</v>
      </c>
    </row>
    <row r="8829" spans="1:20" x14ac:dyDescent="0.3">
      <c r="A8829" s="9" t="s">
        <v>9855</v>
      </c>
      <c r="B8829" s="9" t="s">
        <v>252</v>
      </c>
      <c r="C8829" s="9" t="s">
        <v>635</v>
      </c>
      <c r="D8829" s="9" t="s">
        <v>113</v>
      </c>
      <c r="E8829" s="9" t="s">
        <v>1024</v>
      </c>
      <c r="F8829" s="12">
        <v>44501</v>
      </c>
      <c r="G8829" s="12" t="str">
        <f>VLOOKUP(Table3[[#This Row],[Product ID]],[1]Products!$A:$G,2,0)</f>
        <v>Product 81</v>
      </c>
      <c r="H8829" s="22">
        <v>3</v>
      </c>
      <c r="I8829" s="9">
        <f>VLOOKUP('Consolidtaed Data'!$B3655,[1]Products!$A:$G,4,0)</f>
        <v>1967</v>
      </c>
      <c r="J8829" s="9">
        <f>VLOOKUP('Consolidtaed Data'!$B3655,[1]Products!$A:$G,3,0)</f>
        <v>1397</v>
      </c>
      <c r="K8829" s="9">
        <f>'Consolidtaed Data'!$J3655*'Consolidtaed Data'!$H3655</f>
        <v>1548</v>
      </c>
      <c r="L8829" s="9">
        <f>'Consolidtaed Data'!$I3655*'Consolidtaed Data'!$H3655</f>
        <v>2668</v>
      </c>
      <c r="M8829" s="9">
        <f>'Consolidtaed Data'!$L3655-'Consolidtaed Data'!$K3655</f>
        <v>39</v>
      </c>
      <c r="N8829" s="9" t="str">
        <f>VLOOKUP('Consolidtaed Data'!$C3655,[1]Locations!$A:$O,2,0)</f>
        <v>Visalia</v>
      </c>
      <c r="O8829" s="9" t="str">
        <f>VLOOKUP('Consolidtaed Data'!$D3655,'[1]Sales People'!$A:$B,2,0)</f>
        <v>Scott Mason</v>
      </c>
      <c r="P8829" s="9" t="str">
        <f>VLOOKUP('Consolidtaed Data'!$E3655,[1]Customers!$A:$B,2,0)</f>
        <v>Louis Chavez</v>
      </c>
      <c r="Q8829" s="11">
        <f>WEEKDAY('Consolidtaed Data'!$F3655)</f>
        <v>6</v>
      </c>
      <c r="R8829" s="9">
        <f>MONTH('Consolidtaed Data'!$F3655)</f>
        <v>9</v>
      </c>
      <c r="S8829" s="9" t="str">
        <f>TEXT(Table3[[#This Row],[Purchase Date]],"MMMM")</f>
        <v>November</v>
      </c>
      <c r="T8829" s="9">
        <f>YEAR('Consolidtaed Data'!$F3655)</f>
        <v>2020</v>
      </c>
    </row>
    <row r="8830" spans="1:20" x14ac:dyDescent="0.3">
      <c r="A8830" s="9" t="s">
        <v>9856</v>
      </c>
      <c r="B8830" s="9" t="s">
        <v>429</v>
      </c>
      <c r="C8830" s="9" t="s">
        <v>169</v>
      </c>
      <c r="D8830" s="9" t="s">
        <v>26</v>
      </c>
      <c r="E8830" s="9" t="s">
        <v>542</v>
      </c>
      <c r="F8830" s="12">
        <v>44502</v>
      </c>
      <c r="G8830" s="12" t="str">
        <f>VLOOKUP(Table3[[#This Row],[Product ID]],[1]Products!$A:$G,2,0)</f>
        <v>Product 87</v>
      </c>
      <c r="H8830" s="22">
        <v>3</v>
      </c>
      <c r="I8830" s="9">
        <f>VLOOKUP('Consolidtaed Data'!$B660,[1]Products!$A:$G,4,0)</f>
        <v>1278</v>
      </c>
      <c r="J8830" s="9">
        <f>VLOOKUP('Consolidtaed Data'!$B660,[1]Products!$A:$G,3,0)</f>
        <v>665</v>
      </c>
      <c r="K8830" s="9">
        <f>'Consolidtaed Data'!$J660*'Consolidtaed Data'!$H660</f>
        <v>3690</v>
      </c>
      <c r="L8830" s="9">
        <f>'Consolidtaed Data'!$I660*'Consolidtaed Data'!$H660</f>
        <v>5349</v>
      </c>
      <c r="M8830" s="9">
        <f>'Consolidtaed Data'!$L660-'Consolidtaed Data'!$K660</f>
        <v>606</v>
      </c>
      <c r="N8830" s="9" t="str">
        <f>VLOOKUP('Consolidtaed Data'!$C660,[1]Locations!$A:$O,2,0)</f>
        <v>Santa Clarita</v>
      </c>
      <c r="O8830" s="9" t="str">
        <f>VLOOKUP('Consolidtaed Data'!$D660,'[1]Sales People'!$A:$B,2,0)</f>
        <v>Gary Rodriguez</v>
      </c>
      <c r="P8830" s="9" t="str">
        <f>VLOOKUP('Consolidtaed Data'!$E660,[1]Customers!$A:$B,2,0)</f>
        <v>Mark Morales</v>
      </c>
      <c r="Q8830" s="11">
        <f>WEEKDAY('Consolidtaed Data'!$F660)</f>
        <v>1</v>
      </c>
      <c r="R8830" s="9">
        <f>MONTH('Consolidtaed Data'!$F660)</f>
        <v>2</v>
      </c>
      <c r="S8830" s="9" t="str">
        <f>TEXT(Table3[[#This Row],[Purchase Date]],"MMMM")</f>
        <v>November</v>
      </c>
      <c r="T8830" s="9">
        <f>YEAR('Consolidtaed Data'!$F660)</f>
        <v>2020</v>
      </c>
    </row>
    <row r="8831" spans="1:20" x14ac:dyDescent="0.3">
      <c r="A8831" s="9" t="s">
        <v>9857</v>
      </c>
      <c r="B8831" s="9" t="s">
        <v>582</v>
      </c>
      <c r="C8831" s="9" t="s">
        <v>72</v>
      </c>
      <c r="D8831" s="9" t="s">
        <v>206</v>
      </c>
      <c r="E8831" s="9" t="s">
        <v>1801</v>
      </c>
      <c r="F8831" s="12">
        <v>44502</v>
      </c>
      <c r="G8831" s="12" t="str">
        <f>VLOOKUP(Table3[[#This Row],[Product ID]],[1]Products!$A:$G,2,0)</f>
        <v>Product 58</v>
      </c>
      <c r="H8831" s="22">
        <v>4</v>
      </c>
      <c r="I8831" s="9">
        <f>VLOOKUP('Consolidtaed Data'!$B1142,[1]Products!$A:$G,4,0)</f>
        <v>530</v>
      </c>
      <c r="J8831" s="9">
        <f>VLOOKUP('Consolidtaed Data'!$B1142,[1]Products!$A:$G,3,0)</f>
        <v>424</v>
      </c>
      <c r="K8831" s="9">
        <f>'Consolidtaed Data'!$J1142*'Consolidtaed Data'!$H1142</f>
        <v>416</v>
      </c>
      <c r="L8831" s="9">
        <f>'Consolidtaed Data'!$I1142*'Consolidtaed Data'!$H1142</f>
        <v>603</v>
      </c>
      <c r="M8831" s="9">
        <f>'Consolidtaed Data'!$L1142-'Consolidtaed Data'!$K1142</f>
        <v>52</v>
      </c>
      <c r="N8831" s="9" t="str">
        <f>VLOOKUP('Consolidtaed Data'!$C1142,[1]Locations!$A:$O,2,0)</f>
        <v>Salinas</v>
      </c>
      <c r="O8831" s="9" t="str">
        <f>VLOOKUP('Consolidtaed Data'!$D1142,'[1]Sales People'!$A:$B,2,0)</f>
        <v>Christopher Tucker</v>
      </c>
      <c r="P8831" s="9" t="str">
        <f>VLOOKUP('Consolidtaed Data'!$E1142,[1]Customers!$A:$B,2,0)</f>
        <v>Dennis Scott</v>
      </c>
      <c r="Q8831" s="11">
        <f>WEEKDAY('Consolidtaed Data'!$F1142)</f>
        <v>2</v>
      </c>
      <c r="R8831" s="9">
        <f>MONTH('Consolidtaed Data'!$F1142)</f>
        <v>3</v>
      </c>
      <c r="S8831" s="9" t="str">
        <f>TEXT(Table3[[#This Row],[Purchase Date]],"MMMM")</f>
        <v>November</v>
      </c>
      <c r="T8831" s="9">
        <f>YEAR('Consolidtaed Data'!$F1142)</f>
        <v>2020</v>
      </c>
    </row>
    <row r="8832" spans="1:20" x14ac:dyDescent="0.3">
      <c r="A8832" s="9" t="s">
        <v>9858</v>
      </c>
      <c r="B8832" s="9" t="s">
        <v>266</v>
      </c>
      <c r="C8832" s="9" t="s">
        <v>82</v>
      </c>
      <c r="D8832" s="9" t="s">
        <v>272</v>
      </c>
      <c r="E8832" s="9" t="s">
        <v>875</v>
      </c>
      <c r="F8832" s="12">
        <v>44502</v>
      </c>
      <c r="G8832" s="12" t="str">
        <f>VLOOKUP(Table3[[#This Row],[Product ID]],[1]Products!$A:$G,2,0)</f>
        <v>Product 92</v>
      </c>
      <c r="H8832" s="22">
        <v>1</v>
      </c>
      <c r="I8832" s="9">
        <f>VLOOKUP('Consolidtaed Data'!$B1183,[1]Products!$A:$G,4,0)</f>
        <v>1566</v>
      </c>
      <c r="J8832" s="9">
        <f>VLOOKUP('Consolidtaed Data'!$B1183,[1]Products!$A:$G,3,0)</f>
        <v>1190</v>
      </c>
      <c r="K8832" s="9">
        <f>'Consolidtaed Data'!$J1183*'Consolidtaed Data'!$H1183</f>
        <v>1251</v>
      </c>
      <c r="L8832" s="9">
        <f>'Consolidtaed Data'!$I1183*'Consolidtaed Data'!$H1183</f>
        <v>1526</v>
      </c>
      <c r="M8832" s="9">
        <f>'Consolidtaed Data'!$L1183-'Consolidtaed Data'!$K1183</f>
        <v>98</v>
      </c>
      <c r="N8832" s="9" t="str">
        <f>VLOOKUP('Consolidtaed Data'!$C1183,[1]Locations!$A:$O,2,0)</f>
        <v>Clovis</v>
      </c>
      <c r="O8832" s="9" t="str">
        <f>VLOOKUP('Consolidtaed Data'!$D1183,'[1]Sales People'!$A:$B,2,0)</f>
        <v>Scott Clark</v>
      </c>
      <c r="P8832" s="9" t="str">
        <f>VLOOKUP('Consolidtaed Data'!$E1183,[1]Customers!$A:$B,2,0)</f>
        <v>Sean Morris</v>
      </c>
      <c r="Q8832" s="11">
        <f>WEEKDAY('Consolidtaed Data'!$F1183)</f>
        <v>5</v>
      </c>
      <c r="R8832" s="9">
        <f>MONTH('Consolidtaed Data'!$F1183)</f>
        <v>3</v>
      </c>
      <c r="S8832" s="9" t="str">
        <f>TEXT(Table3[[#This Row],[Purchase Date]],"MMMM")</f>
        <v>November</v>
      </c>
      <c r="T8832" s="9">
        <f>YEAR('Consolidtaed Data'!$F1183)</f>
        <v>2020</v>
      </c>
    </row>
    <row r="8833" spans="1:20" x14ac:dyDescent="0.3">
      <c r="A8833" s="9" t="s">
        <v>9859</v>
      </c>
      <c r="B8833" s="9" t="s">
        <v>495</v>
      </c>
      <c r="C8833" s="9" t="s">
        <v>347</v>
      </c>
      <c r="D8833" s="9" t="s">
        <v>153</v>
      </c>
      <c r="E8833" s="9" t="s">
        <v>1699</v>
      </c>
      <c r="F8833" s="12">
        <v>44502</v>
      </c>
      <c r="G8833" s="12" t="str">
        <f>VLOOKUP(Table3[[#This Row],[Product ID]],[1]Products!$A:$G,2,0)</f>
        <v>Product 15</v>
      </c>
      <c r="H8833" s="22">
        <v>1</v>
      </c>
      <c r="I8833" s="9">
        <f>VLOOKUP('Consolidtaed Data'!$B1418,[1]Products!$A:$G,4,0)</f>
        <v>2464</v>
      </c>
      <c r="J8833" s="9">
        <f>VLOOKUP('Consolidtaed Data'!$B1418,[1]Products!$A:$G,3,0)</f>
        <v>1774</v>
      </c>
      <c r="K8833" s="9">
        <f>'Consolidtaed Data'!$J1418*'Consolidtaed Data'!$H1418</f>
        <v>5322</v>
      </c>
      <c r="L8833" s="9">
        <f>'Consolidtaed Data'!$I1418*'Consolidtaed Data'!$H1418</f>
        <v>7392</v>
      </c>
      <c r="M8833" s="9">
        <f>'Consolidtaed Data'!$L1418-'Consolidtaed Data'!$K1418</f>
        <v>644</v>
      </c>
      <c r="N8833" s="9" t="str">
        <f>VLOOKUP('Consolidtaed Data'!$C1418,[1]Locations!$A:$O,2,0)</f>
        <v>Carlsbad</v>
      </c>
      <c r="O8833" s="9" t="str">
        <f>VLOOKUP('Consolidtaed Data'!$D1418,'[1]Sales People'!$A:$B,2,0)</f>
        <v>Ryan Butler</v>
      </c>
      <c r="P8833" s="9" t="str">
        <f>VLOOKUP('Consolidtaed Data'!$E1418,[1]Customers!$A:$B,2,0)</f>
        <v>Joe Rose</v>
      </c>
      <c r="Q8833" s="11">
        <f>WEEKDAY('Consolidtaed Data'!$F1418)</f>
        <v>4</v>
      </c>
      <c r="R8833" s="9">
        <f>MONTH('Consolidtaed Data'!$F1418)</f>
        <v>4</v>
      </c>
      <c r="S8833" s="9" t="str">
        <f>TEXT(Table3[[#This Row],[Purchase Date]],"MMMM")</f>
        <v>November</v>
      </c>
      <c r="T8833" s="9">
        <f>YEAR('Consolidtaed Data'!$F1418)</f>
        <v>2020</v>
      </c>
    </row>
    <row r="8834" spans="1:20" x14ac:dyDescent="0.3">
      <c r="A8834" s="9" t="s">
        <v>9860</v>
      </c>
      <c r="B8834" s="9" t="s">
        <v>338</v>
      </c>
      <c r="C8834" s="9" t="s">
        <v>228</v>
      </c>
      <c r="D8834" s="9" t="s">
        <v>149</v>
      </c>
      <c r="E8834" s="9" t="s">
        <v>688</v>
      </c>
      <c r="F8834" s="12">
        <v>44502</v>
      </c>
      <c r="G8834" s="12" t="str">
        <f>VLOOKUP(Table3[[#This Row],[Product ID]],[1]Products!$A:$G,2,0)</f>
        <v>Product 95</v>
      </c>
      <c r="H8834" s="22">
        <v>2</v>
      </c>
      <c r="I8834" s="9">
        <f>VLOOKUP('Consolidtaed Data'!$B1468,[1]Products!$A:$G,4,0)</f>
        <v>1889</v>
      </c>
      <c r="J8834" s="9">
        <f>VLOOKUP('Consolidtaed Data'!$B1468,[1]Products!$A:$G,3,0)</f>
        <v>945</v>
      </c>
      <c r="K8834" s="9">
        <f>'Consolidtaed Data'!$J1468*'Consolidtaed Data'!$H1468</f>
        <v>3903</v>
      </c>
      <c r="L8834" s="9">
        <f>'Consolidtaed Data'!$I1468*'Consolidtaed Data'!$H1468</f>
        <v>4761</v>
      </c>
      <c r="M8834" s="9">
        <f>'Consolidtaed Data'!$L1468-'Consolidtaed Data'!$K1468</f>
        <v>107</v>
      </c>
      <c r="N8834" s="9" t="str">
        <f>VLOOKUP('Consolidtaed Data'!$C1468,[1]Locations!$A:$O,2,0)</f>
        <v>Santa Maria</v>
      </c>
      <c r="O8834" s="9" t="str">
        <f>VLOOKUP('Consolidtaed Data'!$D1468,'[1]Sales People'!$A:$B,2,0)</f>
        <v>Carl Hall</v>
      </c>
      <c r="P8834" s="9" t="str">
        <f>VLOOKUP('Consolidtaed Data'!$E1468,[1]Customers!$A:$B,2,0)</f>
        <v>Juan Perez</v>
      </c>
      <c r="Q8834" s="11">
        <f>WEEKDAY('Consolidtaed Data'!$F1468)</f>
        <v>7</v>
      </c>
      <c r="R8834" s="9">
        <f>MONTH('Consolidtaed Data'!$F1468)</f>
        <v>4</v>
      </c>
      <c r="S8834" s="9" t="str">
        <f>TEXT(Table3[[#This Row],[Purchase Date]],"MMMM")</f>
        <v>November</v>
      </c>
      <c r="T8834" s="9">
        <f>YEAR('Consolidtaed Data'!$F1468)</f>
        <v>2020</v>
      </c>
    </row>
    <row r="8835" spans="1:20" x14ac:dyDescent="0.3">
      <c r="A8835" s="9" t="s">
        <v>9861</v>
      </c>
      <c r="B8835" s="9" t="s">
        <v>397</v>
      </c>
      <c r="C8835" s="9" t="s">
        <v>263</v>
      </c>
      <c r="D8835" s="9" t="s">
        <v>241</v>
      </c>
      <c r="E8835" s="9" t="s">
        <v>1909</v>
      </c>
      <c r="F8835" s="12">
        <v>44502</v>
      </c>
      <c r="G8835" s="12" t="str">
        <f>VLOOKUP(Table3[[#This Row],[Product ID]],[1]Products!$A:$G,2,0)</f>
        <v>Product 20</v>
      </c>
      <c r="H8835" s="22">
        <v>2</v>
      </c>
      <c r="I8835" s="9">
        <f>VLOOKUP('Consolidtaed Data'!$B1553,[1]Products!$A:$G,4,0)</f>
        <v>95</v>
      </c>
      <c r="J8835" s="9">
        <f>VLOOKUP('Consolidtaed Data'!$B1553,[1]Products!$A:$G,3,0)</f>
        <v>61</v>
      </c>
      <c r="K8835" s="9">
        <f>'Consolidtaed Data'!$J1553*'Consolidtaed Data'!$H1553</f>
        <v>425</v>
      </c>
      <c r="L8835" s="9">
        <f>'Consolidtaed Data'!$I1553*'Consolidtaed Data'!$H1553</f>
        <v>545</v>
      </c>
      <c r="M8835" s="9">
        <f>'Consolidtaed Data'!$L1553-'Consolidtaed Data'!$K1553</f>
        <v>729</v>
      </c>
      <c r="N8835" s="9" t="str">
        <f>VLOOKUP('Consolidtaed Data'!$C1553,[1]Locations!$A:$O,2,0)</f>
        <v>San Diego</v>
      </c>
      <c r="O8835" s="9" t="str">
        <f>VLOOKUP('Consolidtaed Data'!$D1553,'[1]Sales People'!$A:$B,2,0)</f>
        <v>Walter Cook</v>
      </c>
      <c r="P8835" s="9" t="str">
        <f>VLOOKUP('Consolidtaed Data'!$E1553,[1]Customers!$A:$B,2,0)</f>
        <v>Steve Stewart</v>
      </c>
      <c r="Q8835" s="11">
        <f>WEEKDAY('Consolidtaed Data'!$F1553)</f>
        <v>6</v>
      </c>
      <c r="R8835" s="9">
        <f>MONTH('Consolidtaed Data'!$F1553)</f>
        <v>4</v>
      </c>
      <c r="S8835" s="9" t="str">
        <f>TEXT(Table3[[#This Row],[Purchase Date]],"MMMM")</f>
        <v>November</v>
      </c>
      <c r="T8835" s="9">
        <f>YEAR('Consolidtaed Data'!$F1553)</f>
        <v>2020</v>
      </c>
    </row>
    <row r="8836" spans="1:20" x14ac:dyDescent="0.3">
      <c r="A8836" s="9" t="s">
        <v>9862</v>
      </c>
      <c r="B8836" s="9" t="s">
        <v>160</v>
      </c>
      <c r="C8836" s="9" t="s">
        <v>186</v>
      </c>
      <c r="D8836" s="9" t="s">
        <v>220</v>
      </c>
      <c r="E8836" s="9" t="s">
        <v>1240</v>
      </c>
      <c r="F8836" s="12">
        <v>44502</v>
      </c>
      <c r="G8836" s="12" t="str">
        <f>VLOOKUP(Table3[[#This Row],[Product ID]],[1]Products!$A:$G,2,0)</f>
        <v>Product 28</v>
      </c>
      <c r="H8836" s="22">
        <v>2</v>
      </c>
      <c r="I8836" s="9">
        <f>VLOOKUP('Consolidtaed Data'!$B1603,[1]Products!$A:$G,4,0)</f>
        <v>2294</v>
      </c>
      <c r="J8836" s="9">
        <f>VLOOKUP('Consolidtaed Data'!$B1603,[1]Products!$A:$G,3,0)</f>
        <v>1399</v>
      </c>
      <c r="K8836" s="9">
        <f>'Consolidtaed Data'!$J1603*'Consolidtaed Data'!$H1603</f>
        <v>1399</v>
      </c>
      <c r="L8836" s="9">
        <f>'Consolidtaed Data'!$I1603*'Consolidtaed Data'!$H1603</f>
        <v>2294</v>
      </c>
      <c r="M8836" s="9">
        <f>'Consolidtaed Data'!$L1603-'Consolidtaed Data'!$K1603</f>
        <v>729</v>
      </c>
      <c r="N8836" s="9" t="str">
        <f>VLOOKUP('Consolidtaed Data'!$C1603,[1]Locations!$A:$O,2,0)</f>
        <v>Victorville</v>
      </c>
      <c r="O8836" s="9" t="str">
        <f>VLOOKUP('Consolidtaed Data'!$D1603,'[1]Sales People'!$A:$B,2,0)</f>
        <v>Howard Gardner</v>
      </c>
      <c r="P8836" s="9" t="str">
        <f>VLOOKUP('Consolidtaed Data'!$E1603,[1]Customers!$A:$B,2,0)</f>
        <v>Steven Owens</v>
      </c>
      <c r="Q8836" s="11">
        <f>WEEKDAY('Consolidtaed Data'!$F1603)</f>
        <v>2</v>
      </c>
      <c r="R8836" s="9">
        <f>MONTH('Consolidtaed Data'!$F1603)</f>
        <v>4</v>
      </c>
      <c r="S8836" s="9" t="str">
        <f>TEXT(Table3[[#This Row],[Purchase Date]],"MMMM")</f>
        <v>November</v>
      </c>
      <c r="T8836" s="9">
        <f>YEAR('Consolidtaed Data'!$F1603)</f>
        <v>2020</v>
      </c>
    </row>
    <row r="8837" spans="1:20" x14ac:dyDescent="0.3">
      <c r="A8837" s="9" t="s">
        <v>9863</v>
      </c>
      <c r="B8837" s="9" t="s">
        <v>742</v>
      </c>
      <c r="C8837" s="9" t="s">
        <v>130</v>
      </c>
      <c r="D8837" s="9" t="s">
        <v>105</v>
      </c>
      <c r="E8837" s="9" t="s">
        <v>1794</v>
      </c>
      <c r="F8837" s="12">
        <v>44502</v>
      </c>
      <c r="G8837" s="12" t="str">
        <f>VLOOKUP(Table3[[#This Row],[Product ID]],[1]Products!$A:$G,2,0)</f>
        <v>Product 90</v>
      </c>
      <c r="H8837" s="22">
        <v>1</v>
      </c>
      <c r="I8837" s="9">
        <f>VLOOKUP('Consolidtaed Data'!$B1608,[1]Products!$A:$G,4,0)</f>
        <v>2182</v>
      </c>
      <c r="J8837" s="9">
        <f>VLOOKUP('Consolidtaed Data'!$B1608,[1]Products!$A:$G,3,0)</f>
        <v>1200</v>
      </c>
      <c r="K8837" s="9">
        <f>'Consolidtaed Data'!$J1608*'Consolidtaed Data'!$H1608</f>
        <v>130</v>
      </c>
      <c r="L8837" s="9">
        <f>'Consolidtaed Data'!$I1608*'Consolidtaed Data'!$H1608</f>
        <v>181</v>
      </c>
      <c r="M8837" s="9">
        <f>'Consolidtaed Data'!$L1608-'Consolidtaed Data'!$K1608</f>
        <v>222</v>
      </c>
      <c r="N8837" s="9" t="str">
        <f>VLOOKUP('Consolidtaed Data'!$C1608,[1]Locations!$A:$O,2,0)</f>
        <v>Victorville</v>
      </c>
      <c r="O8837" s="9" t="str">
        <f>VLOOKUP('Consolidtaed Data'!$D1608,'[1]Sales People'!$A:$B,2,0)</f>
        <v>Fred Robertson</v>
      </c>
      <c r="P8837" s="9" t="str">
        <f>VLOOKUP('Consolidtaed Data'!$E1608,[1]Customers!$A:$B,2,0)</f>
        <v>Terry Morris</v>
      </c>
      <c r="Q8837" s="11">
        <f>WEEKDAY('Consolidtaed Data'!$F1608)</f>
        <v>3</v>
      </c>
      <c r="R8837" s="9">
        <f>MONTH('Consolidtaed Data'!$F1608)</f>
        <v>4</v>
      </c>
      <c r="S8837" s="9" t="str">
        <f>TEXT(Table3[[#This Row],[Purchase Date]],"MMMM")</f>
        <v>November</v>
      </c>
      <c r="T8837" s="9">
        <f>YEAR('Consolidtaed Data'!$F1608)</f>
        <v>2020</v>
      </c>
    </row>
    <row r="8838" spans="1:20" x14ac:dyDescent="0.3">
      <c r="A8838" s="9" t="s">
        <v>9864</v>
      </c>
      <c r="B8838" s="9" t="s">
        <v>172</v>
      </c>
      <c r="C8838" s="9" t="s">
        <v>635</v>
      </c>
      <c r="D8838" s="9" t="s">
        <v>46</v>
      </c>
      <c r="E8838" s="9" t="s">
        <v>1195</v>
      </c>
      <c r="F8838" s="12">
        <v>44502</v>
      </c>
      <c r="G8838" s="12" t="str">
        <f>VLOOKUP(Table3[[#This Row],[Product ID]],[1]Products!$A:$G,2,0)</f>
        <v>Product 4</v>
      </c>
      <c r="H8838" s="22">
        <v>1</v>
      </c>
      <c r="I8838" s="9">
        <f>VLOOKUP('Consolidtaed Data'!$B2017,[1]Products!$A:$G,4,0)</f>
        <v>1103</v>
      </c>
      <c r="J8838" s="9">
        <f>VLOOKUP('Consolidtaed Data'!$B2017,[1]Products!$A:$G,3,0)</f>
        <v>838</v>
      </c>
      <c r="K8838" s="9">
        <f>'Consolidtaed Data'!$J2017*'Consolidtaed Data'!$H2017</f>
        <v>1364</v>
      </c>
      <c r="L8838" s="9">
        <f>'Consolidtaed Data'!$I2017*'Consolidtaed Data'!$H2017</f>
        <v>2676</v>
      </c>
      <c r="M8838" s="9">
        <f>'Consolidtaed Data'!$L2017-'Consolidtaed Data'!$K2017</f>
        <v>2676</v>
      </c>
      <c r="N8838" s="9" t="str">
        <f>VLOOKUP('Consolidtaed Data'!$C2017,[1]Locations!$A:$O,2,0)</f>
        <v>Moreno Valley</v>
      </c>
      <c r="O8838" s="9" t="str">
        <f>VLOOKUP('Consolidtaed Data'!$D2017,'[1]Sales People'!$A:$B,2,0)</f>
        <v>Brian Hansen</v>
      </c>
      <c r="P8838" s="9" t="str">
        <f>VLOOKUP('Consolidtaed Data'!$E2017,[1]Customers!$A:$B,2,0)</f>
        <v>Douglas Tucker</v>
      </c>
      <c r="Q8838" s="11">
        <f>WEEKDAY('Consolidtaed Data'!$F2017)</f>
        <v>4</v>
      </c>
      <c r="R8838" s="9">
        <f>MONTH('Consolidtaed Data'!$F2017)</f>
        <v>5</v>
      </c>
      <c r="S8838" s="9" t="str">
        <f>TEXT(Table3[[#This Row],[Purchase Date]],"MMMM")</f>
        <v>November</v>
      </c>
      <c r="T8838" s="9">
        <f>YEAR('Consolidtaed Data'!$F2017)</f>
        <v>2020</v>
      </c>
    </row>
    <row r="8839" spans="1:20" x14ac:dyDescent="0.3">
      <c r="A8839" s="9" t="s">
        <v>9865</v>
      </c>
      <c r="B8839" s="9" t="s">
        <v>330</v>
      </c>
      <c r="C8839" s="9" t="s">
        <v>347</v>
      </c>
      <c r="D8839" s="9" t="s">
        <v>235</v>
      </c>
      <c r="E8839" s="9" t="s">
        <v>516</v>
      </c>
      <c r="F8839" s="12">
        <v>44502</v>
      </c>
      <c r="G8839" s="12" t="str">
        <f>VLOOKUP(Table3[[#This Row],[Product ID]],[1]Products!$A:$G,2,0)</f>
        <v>Product 91</v>
      </c>
      <c r="H8839" s="22">
        <v>4</v>
      </c>
      <c r="I8839" s="9">
        <f>VLOOKUP('Consolidtaed Data'!$B2197,[1]Products!$A:$G,4,0)</f>
        <v>1278</v>
      </c>
      <c r="J8839" s="9">
        <f>VLOOKUP('Consolidtaed Data'!$B2197,[1]Products!$A:$G,3,0)</f>
        <v>665</v>
      </c>
      <c r="K8839" s="9">
        <f>'Consolidtaed Data'!$J2197*'Consolidtaed Data'!$H2197</f>
        <v>1173</v>
      </c>
      <c r="L8839" s="9">
        <f>'Consolidtaed Data'!$I2197*'Consolidtaed Data'!$H2197</f>
        <v>1862</v>
      </c>
      <c r="M8839" s="9">
        <f>'Consolidtaed Data'!$L2197-'Consolidtaed Data'!$K2197</f>
        <v>192</v>
      </c>
      <c r="N8839" s="9" t="str">
        <f>VLOOKUP('Consolidtaed Data'!$C2197,[1]Locations!$A:$O,2,0)</f>
        <v>El Monte</v>
      </c>
      <c r="O8839" s="9" t="str">
        <f>VLOOKUP('Consolidtaed Data'!$D2197,'[1]Sales People'!$A:$B,2,0)</f>
        <v>Carl Elliott</v>
      </c>
      <c r="P8839" s="9" t="str">
        <f>VLOOKUP('Consolidtaed Data'!$E2197,[1]Customers!$A:$B,2,0)</f>
        <v>Jerry Harvey</v>
      </c>
      <c r="Q8839" s="11">
        <f>WEEKDAY('Consolidtaed Data'!$F2197)</f>
        <v>2</v>
      </c>
      <c r="R8839" s="9">
        <f>MONTH('Consolidtaed Data'!$F2197)</f>
        <v>6</v>
      </c>
      <c r="S8839" s="9" t="str">
        <f>TEXT(Table3[[#This Row],[Purchase Date]],"MMMM")</f>
        <v>November</v>
      </c>
      <c r="T8839" s="9">
        <f>YEAR('Consolidtaed Data'!$F2197)</f>
        <v>2020</v>
      </c>
    </row>
    <row r="8840" spans="1:20" x14ac:dyDescent="0.3">
      <c r="A8840" s="9" t="s">
        <v>9866</v>
      </c>
      <c r="B8840" s="9" t="s">
        <v>981</v>
      </c>
      <c r="C8840" s="9" t="s">
        <v>50</v>
      </c>
      <c r="D8840" s="9" t="s">
        <v>56</v>
      </c>
      <c r="E8840" s="9" t="s">
        <v>3080</v>
      </c>
      <c r="F8840" s="12">
        <v>44502</v>
      </c>
      <c r="G8840" s="12" t="str">
        <f>VLOOKUP(Table3[[#This Row],[Product ID]],[1]Products!$A:$G,2,0)</f>
        <v>Product 3</v>
      </c>
      <c r="H8840" s="22">
        <v>1</v>
      </c>
      <c r="I8840" s="9">
        <f>VLOOKUP('Consolidtaed Data'!$B2448,[1]Products!$A:$G,4,0)</f>
        <v>181</v>
      </c>
      <c r="J8840" s="9">
        <f>VLOOKUP('Consolidtaed Data'!$B2448,[1]Products!$A:$G,3,0)</f>
        <v>130</v>
      </c>
      <c r="K8840" s="9">
        <f>'Consolidtaed Data'!$J2448*'Consolidtaed Data'!$H2448</f>
        <v>2913</v>
      </c>
      <c r="L8840" s="9">
        <f>'Consolidtaed Data'!$I2448*'Consolidtaed Data'!$H2448</f>
        <v>5394</v>
      </c>
      <c r="M8840" s="9">
        <f>'Consolidtaed Data'!$L2448-'Consolidtaed Data'!$K2448</f>
        <v>26</v>
      </c>
      <c r="N8840" s="9" t="str">
        <f>VLOOKUP('Consolidtaed Data'!$C2448,[1]Locations!$A:$O,2,0)</f>
        <v>Riverside</v>
      </c>
      <c r="O8840" s="9" t="str">
        <f>VLOOKUP('Consolidtaed Data'!$D2448,'[1]Sales People'!$A:$B,2,0)</f>
        <v>Walter Cook</v>
      </c>
      <c r="P8840" s="9" t="str">
        <f>VLOOKUP('Consolidtaed Data'!$E2448,[1]Customers!$A:$B,2,0)</f>
        <v>Adam Jenkins</v>
      </c>
      <c r="Q8840" s="11">
        <f>WEEKDAY('Consolidtaed Data'!$F2448)</f>
        <v>6</v>
      </c>
      <c r="R8840" s="9">
        <f>MONTH('Consolidtaed Data'!$F2448)</f>
        <v>6</v>
      </c>
      <c r="S8840" s="9" t="str">
        <f>TEXT(Table3[[#This Row],[Purchase Date]],"MMMM")</f>
        <v>November</v>
      </c>
      <c r="T8840" s="9">
        <f>YEAR('Consolidtaed Data'!$F2448)</f>
        <v>2020</v>
      </c>
    </row>
    <row r="8841" spans="1:20" x14ac:dyDescent="0.3">
      <c r="A8841" s="9" t="s">
        <v>9867</v>
      </c>
      <c r="B8841" s="9" t="s">
        <v>172</v>
      </c>
      <c r="C8841" s="9" t="s">
        <v>63</v>
      </c>
      <c r="D8841" s="9" t="s">
        <v>174</v>
      </c>
      <c r="E8841" s="9" t="s">
        <v>2181</v>
      </c>
      <c r="F8841" s="12">
        <v>44502</v>
      </c>
      <c r="G8841" s="12" t="str">
        <f>VLOOKUP(Table3[[#This Row],[Product ID]],[1]Products!$A:$G,2,0)</f>
        <v>Product 4</v>
      </c>
      <c r="H8841" s="22">
        <v>1</v>
      </c>
      <c r="I8841" s="9">
        <f>VLOOKUP('Consolidtaed Data'!$B2513,[1]Products!$A:$G,4,0)</f>
        <v>545</v>
      </c>
      <c r="J8841" s="9">
        <f>VLOOKUP('Consolidtaed Data'!$B2513,[1]Products!$A:$G,3,0)</f>
        <v>425</v>
      </c>
      <c r="K8841" s="9">
        <f>'Consolidtaed Data'!$J2513*'Consolidtaed Data'!$H2513</f>
        <v>255</v>
      </c>
      <c r="L8841" s="9">
        <f>'Consolidtaed Data'!$I2513*'Consolidtaed Data'!$H2513</f>
        <v>392</v>
      </c>
      <c r="M8841" s="9">
        <f>'Consolidtaed Data'!$L2513-'Consolidtaed Data'!$K2513</f>
        <v>396</v>
      </c>
      <c r="N8841" s="9" t="str">
        <f>VLOOKUP('Consolidtaed Data'!$C2513,[1]Locations!$A:$O,2,0)</f>
        <v>Berkeley</v>
      </c>
      <c r="O8841" s="9" t="str">
        <f>VLOOKUP('Consolidtaed Data'!$D2513,'[1]Sales People'!$A:$B,2,0)</f>
        <v>Joe Sims</v>
      </c>
      <c r="P8841" s="9" t="str">
        <f>VLOOKUP('Consolidtaed Data'!$E2513,[1]Customers!$A:$B,2,0)</f>
        <v>Richard Young</v>
      </c>
      <c r="Q8841" s="11">
        <f>WEEKDAY('Consolidtaed Data'!$F2513)</f>
        <v>5</v>
      </c>
      <c r="R8841" s="9">
        <f>MONTH('Consolidtaed Data'!$F2513)</f>
        <v>7</v>
      </c>
      <c r="S8841" s="9" t="str">
        <f>TEXT(Table3[[#This Row],[Purchase Date]],"MMMM")</f>
        <v>November</v>
      </c>
      <c r="T8841" s="9">
        <f>YEAR('Consolidtaed Data'!$F2513)</f>
        <v>2020</v>
      </c>
    </row>
    <row r="8842" spans="1:20" x14ac:dyDescent="0.3">
      <c r="A8842" s="9" t="s">
        <v>9868</v>
      </c>
      <c r="B8842" s="9" t="s">
        <v>225</v>
      </c>
      <c r="C8842" s="9" t="s">
        <v>347</v>
      </c>
      <c r="D8842" s="9" t="s">
        <v>272</v>
      </c>
      <c r="E8842" s="9" t="s">
        <v>395</v>
      </c>
      <c r="F8842" s="12">
        <v>44502</v>
      </c>
      <c r="G8842" s="12" t="str">
        <f>VLOOKUP(Table3[[#This Row],[Product ID]],[1]Products!$A:$G,2,0)</f>
        <v>Product 24</v>
      </c>
      <c r="H8842" s="22">
        <v>1</v>
      </c>
      <c r="I8842" s="9">
        <f>VLOOKUP('Consolidtaed Data'!$B3395,[1]Products!$A:$G,4,0)</f>
        <v>530</v>
      </c>
      <c r="J8842" s="9">
        <f>VLOOKUP('Consolidtaed Data'!$B3395,[1]Products!$A:$G,3,0)</f>
        <v>435</v>
      </c>
      <c r="K8842" s="9">
        <f>'Consolidtaed Data'!$J3395*'Consolidtaed Data'!$H3395</f>
        <v>44</v>
      </c>
      <c r="L8842" s="9">
        <f>'Consolidtaed Data'!$I3395*'Consolidtaed Data'!$H3395</f>
        <v>70</v>
      </c>
      <c r="M8842" s="9">
        <f>'Consolidtaed Data'!$L3395-'Consolidtaed Data'!$K3395</f>
        <v>722</v>
      </c>
      <c r="N8842" s="9" t="str">
        <f>VLOOKUP('Consolidtaed Data'!$C3395,[1]Locations!$A:$O,2,0)</f>
        <v>Fullerton</v>
      </c>
      <c r="O8842" s="9" t="str">
        <f>VLOOKUP('Consolidtaed Data'!$D3395,'[1]Sales People'!$A:$B,2,0)</f>
        <v>Howard Sims</v>
      </c>
      <c r="P8842" s="9" t="str">
        <f>VLOOKUP('Consolidtaed Data'!$E3395,[1]Customers!$A:$B,2,0)</f>
        <v>Mark Montgomery</v>
      </c>
      <c r="Q8842" s="11">
        <f>WEEKDAY('Consolidtaed Data'!$F3395)</f>
        <v>1</v>
      </c>
      <c r="R8842" s="9">
        <f>MONTH('Consolidtaed Data'!$F3395)</f>
        <v>9</v>
      </c>
      <c r="S8842" s="9" t="str">
        <f>TEXT(Table3[[#This Row],[Purchase Date]],"MMMM")</f>
        <v>November</v>
      </c>
      <c r="T8842" s="9">
        <f>YEAR('Consolidtaed Data'!$F3395)</f>
        <v>2020</v>
      </c>
    </row>
    <row r="8843" spans="1:20" x14ac:dyDescent="0.3">
      <c r="A8843" s="9" t="s">
        <v>9869</v>
      </c>
      <c r="B8843" s="9" t="s">
        <v>136</v>
      </c>
      <c r="C8843" s="9" t="s">
        <v>263</v>
      </c>
      <c r="D8843" s="9" t="s">
        <v>153</v>
      </c>
      <c r="E8843" s="9" t="s">
        <v>137</v>
      </c>
      <c r="F8843" s="12">
        <v>44502</v>
      </c>
      <c r="G8843" s="12" t="str">
        <f>VLOOKUP(Table3[[#This Row],[Product ID]],[1]Products!$A:$G,2,0)</f>
        <v>Product 2</v>
      </c>
      <c r="H8843" s="22">
        <v>2</v>
      </c>
      <c r="I8843" s="9">
        <f>VLOOKUP('Consolidtaed Data'!$B3449,[1]Products!$A:$G,4,0)</f>
        <v>1967</v>
      </c>
      <c r="J8843" s="9">
        <f>VLOOKUP('Consolidtaed Data'!$B3449,[1]Products!$A:$G,3,0)</f>
        <v>1397</v>
      </c>
      <c r="K8843" s="9">
        <f>'Consolidtaed Data'!$J3449*'Consolidtaed Data'!$H3449</f>
        <v>534</v>
      </c>
      <c r="L8843" s="9">
        <f>'Consolidtaed Data'!$I3449*'Consolidtaed Data'!$H3449</f>
        <v>847</v>
      </c>
      <c r="M8843" s="9">
        <f>'Consolidtaed Data'!$L3449-'Consolidtaed Data'!$K3449</f>
        <v>689</v>
      </c>
      <c r="N8843" s="9" t="str">
        <f>VLOOKUP('Consolidtaed Data'!$C3449,[1]Locations!$A:$O,2,0)</f>
        <v>Long Beach</v>
      </c>
      <c r="O8843" s="9" t="str">
        <f>VLOOKUP('Consolidtaed Data'!$D3449,'[1]Sales People'!$A:$B,2,0)</f>
        <v>Brian Thomas</v>
      </c>
      <c r="P8843" s="9" t="str">
        <f>VLOOKUP('Consolidtaed Data'!$E3449,[1]Customers!$A:$B,2,0)</f>
        <v>Alan Miller</v>
      </c>
      <c r="Q8843" s="11">
        <f>WEEKDAY('Consolidtaed Data'!$F3449)</f>
        <v>4</v>
      </c>
      <c r="R8843" s="9">
        <f>MONTH('Consolidtaed Data'!$F3449)</f>
        <v>9</v>
      </c>
      <c r="S8843" s="9" t="str">
        <f>TEXT(Table3[[#This Row],[Purchase Date]],"MMMM")</f>
        <v>November</v>
      </c>
      <c r="T8843" s="9">
        <f>YEAR('Consolidtaed Data'!$F3449)</f>
        <v>2020</v>
      </c>
    </row>
    <row r="8844" spans="1:20" x14ac:dyDescent="0.3">
      <c r="A8844" s="9" t="s">
        <v>9870</v>
      </c>
      <c r="B8844" s="9" t="s">
        <v>322</v>
      </c>
      <c r="C8844" s="9" t="s">
        <v>94</v>
      </c>
      <c r="D8844" s="9" t="s">
        <v>83</v>
      </c>
      <c r="E8844" s="9" t="s">
        <v>537</v>
      </c>
      <c r="F8844" s="12">
        <v>44503</v>
      </c>
      <c r="G8844" s="12" t="str">
        <f>VLOOKUP(Table3[[#This Row],[Product ID]],[1]Products!$A:$G,2,0)</f>
        <v>Product 43</v>
      </c>
      <c r="H8844" s="22">
        <v>1</v>
      </c>
      <c r="I8844" s="9">
        <f>VLOOKUP('Consolidtaed Data'!$B392,[1]Products!$A:$G,4,0)</f>
        <v>1526</v>
      </c>
      <c r="J8844" s="9">
        <f>VLOOKUP('Consolidtaed Data'!$B392,[1]Products!$A:$G,3,0)</f>
        <v>1251</v>
      </c>
      <c r="K8844" s="9">
        <f>'Consolidtaed Data'!$J392*'Consolidtaed Data'!$H392</f>
        <v>4548</v>
      </c>
      <c r="L8844" s="9">
        <f>'Consolidtaed Data'!$I392*'Consolidtaed Data'!$H392</f>
        <v>5349</v>
      </c>
      <c r="M8844" s="9">
        <f>'Consolidtaed Data'!$L392-'Consolidtaed Data'!$K392</f>
        <v>801</v>
      </c>
      <c r="N8844" s="9" t="str">
        <f>VLOOKUP('Consolidtaed Data'!$C392,[1]Locations!$A:$O,2,0)</f>
        <v>Huntington Beach</v>
      </c>
      <c r="O8844" s="9" t="str">
        <f>VLOOKUP('Consolidtaed Data'!$D392,'[1]Sales People'!$A:$B,2,0)</f>
        <v>Ernest Wagner</v>
      </c>
      <c r="P8844" s="9" t="str">
        <f>VLOOKUP('Consolidtaed Data'!$E392,[1]Customers!$A:$B,2,0)</f>
        <v>George Lee</v>
      </c>
      <c r="Q8844" s="11">
        <f>WEEKDAY('Consolidtaed Data'!$F392)</f>
        <v>2</v>
      </c>
      <c r="R8844" s="9">
        <f>MONTH('Consolidtaed Data'!$F392)</f>
        <v>1</v>
      </c>
      <c r="S8844" s="9" t="str">
        <f>TEXT(Table3[[#This Row],[Purchase Date]],"MMMM")</f>
        <v>November</v>
      </c>
      <c r="T8844" s="9">
        <f>YEAR('Consolidtaed Data'!$F392)</f>
        <v>2020</v>
      </c>
    </row>
    <row r="8845" spans="1:20" x14ac:dyDescent="0.3">
      <c r="A8845" s="9" t="s">
        <v>9871</v>
      </c>
      <c r="B8845" s="9" t="s">
        <v>38</v>
      </c>
      <c r="C8845" s="9" t="s">
        <v>42</v>
      </c>
      <c r="D8845" s="9" t="s">
        <v>73</v>
      </c>
      <c r="E8845" s="9" t="s">
        <v>1058</v>
      </c>
      <c r="F8845" s="12">
        <v>44503</v>
      </c>
      <c r="G8845" s="12" t="str">
        <f>VLOOKUP(Table3[[#This Row],[Product ID]],[1]Products!$A:$G,2,0)</f>
        <v>Product 25</v>
      </c>
      <c r="H8845" s="22">
        <v>4</v>
      </c>
      <c r="I8845" s="9">
        <f>VLOOKUP('Consolidtaed Data'!$B807,[1]Products!$A:$G,4,0)</f>
        <v>2294</v>
      </c>
      <c r="J8845" s="9">
        <f>VLOOKUP('Consolidtaed Data'!$B807,[1]Products!$A:$G,3,0)</f>
        <v>1399</v>
      </c>
      <c r="K8845" s="9">
        <f>'Consolidtaed Data'!$J807*'Consolidtaed Data'!$H807</f>
        <v>208</v>
      </c>
      <c r="L8845" s="9">
        <f>'Consolidtaed Data'!$I807*'Consolidtaed Data'!$H807</f>
        <v>315</v>
      </c>
      <c r="M8845" s="9">
        <f>'Consolidtaed Data'!$L807-'Consolidtaed Data'!$K807</f>
        <v>451</v>
      </c>
      <c r="N8845" s="9" t="str">
        <f>VLOOKUP('Consolidtaed Data'!$C807,[1]Locations!$A:$O,2,0)</f>
        <v>Palmdale</v>
      </c>
      <c r="O8845" s="9" t="str">
        <f>VLOOKUP('Consolidtaed Data'!$D807,'[1]Sales People'!$A:$B,2,0)</f>
        <v>John Reyes</v>
      </c>
      <c r="P8845" s="9" t="str">
        <f>VLOOKUP('Consolidtaed Data'!$E807,[1]Customers!$A:$B,2,0)</f>
        <v>Fred Evans</v>
      </c>
      <c r="Q8845" s="11">
        <f>WEEKDAY('Consolidtaed Data'!$F807)</f>
        <v>3</v>
      </c>
      <c r="R8845" s="9">
        <f>MONTH('Consolidtaed Data'!$F807)</f>
        <v>2</v>
      </c>
      <c r="S8845" s="9" t="str">
        <f>TEXT(Table3[[#This Row],[Purchase Date]],"MMMM")</f>
        <v>November</v>
      </c>
      <c r="T8845" s="9">
        <f>YEAR('Consolidtaed Data'!$F807)</f>
        <v>2020</v>
      </c>
    </row>
    <row r="8846" spans="1:20" x14ac:dyDescent="0.3">
      <c r="A8846" s="9" t="s">
        <v>9872</v>
      </c>
      <c r="B8846" s="9" t="s">
        <v>160</v>
      </c>
      <c r="C8846" s="9" t="s">
        <v>104</v>
      </c>
      <c r="D8846" s="9" t="s">
        <v>174</v>
      </c>
      <c r="E8846" s="9" t="s">
        <v>1432</v>
      </c>
      <c r="F8846" s="12">
        <v>44503</v>
      </c>
      <c r="G8846" s="12" t="str">
        <f>VLOOKUP(Table3[[#This Row],[Product ID]],[1]Products!$A:$G,2,0)</f>
        <v>Product 28</v>
      </c>
      <c r="H8846" s="22">
        <v>1</v>
      </c>
      <c r="I8846" s="9">
        <f>VLOOKUP('Consolidtaed Data'!$B808,[1]Products!$A:$G,4,0)</f>
        <v>1889</v>
      </c>
      <c r="J8846" s="9">
        <f>VLOOKUP('Consolidtaed Data'!$B808,[1]Products!$A:$G,3,0)</f>
        <v>945</v>
      </c>
      <c r="K8846" s="9">
        <f>'Consolidtaed Data'!$J808*'Consolidtaed Data'!$H808</f>
        <v>2502</v>
      </c>
      <c r="L8846" s="9">
        <f>'Consolidtaed Data'!$I808*'Consolidtaed Data'!$H808</f>
        <v>3052</v>
      </c>
      <c r="M8846" s="9">
        <f>'Consolidtaed Data'!$L808-'Consolidtaed Data'!$K808</f>
        <v>431</v>
      </c>
      <c r="N8846" s="9" t="str">
        <f>VLOOKUP('Consolidtaed Data'!$C808,[1]Locations!$A:$O,2,0)</f>
        <v>Modesto</v>
      </c>
      <c r="O8846" s="9" t="str">
        <f>VLOOKUP('Consolidtaed Data'!$D808,'[1]Sales People'!$A:$B,2,0)</f>
        <v>Joe Sims</v>
      </c>
      <c r="P8846" s="9" t="str">
        <f>VLOOKUP('Consolidtaed Data'!$E808,[1]Customers!$A:$B,2,0)</f>
        <v>Henry Elliott</v>
      </c>
      <c r="Q8846" s="11">
        <f>WEEKDAY('Consolidtaed Data'!$F808)</f>
        <v>3</v>
      </c>
      <c r="R8846" s="9">
        <f>MONTH('Consolidtaed Data'!$F808)</f>
        <v>2</v>
      </c>
      <c r="S8846" s="9" t="str">
        <f>TEXT(Table3[[#This Row],[Purchase Date]],"MMMM")</f>
        <v>November</v>
      </c>
      <c r="T8846" s="9">
        <f>YEAR('Consolidtaed Data'!$F808)</f>
        <v>2020</v>
      </c>
    </row>
    <row r="8847" spans="1:20" x14ac:dyDescent="0.3">
      <c r="A8847" s="9" t="s">
        <v>9873</v>
      </c>
      <c r="B8847" s="9" t="s">
        <v>549</v>
      </c>
      <c r="C8847" s="9" t="s">
        <v>86</v>
      </c>
      <c r="D8847" s="9" t="s">
        <v>73</v>
      </c>
      <c r="E8847" s="9" t="s">
        <v>972</v>
      </c>
      <c r="F8847" s="12">
        <v>44503</v>
      </c>
      <c r="G8847" s="12" t="str">
        <f>VLOOKUP(Table3[[#This Row],[Product ID]],[1]Products!$A:$G,2,0)</f>
        <v>Product 10</v>
      </c>
      <c r="H8847" s="22">
        <v>2</v>
      </c>
      <c r="I8847" s="9">
        <f>VLOOKUP('Consolidtaed Data'!$B959,[1]Products!$A:$G,4,0)</f>
        <v>2005</v>
      </c>
      <c r="J8847" s="9">
        <f>VLOOKUP('Consolidtaed Data'!$B959,[1]Products!$A:$G,3,0)</f>
        <v>1223</v>
      </c>
      <c r="K8847" s="9">
        <f>'Consolidtaed Data'!$J959*'Consolidtaed Data'!$H959</f>
        <v>4554</v>
      </c>
      <c r="L8847" s="9">
        <f>'Consolidtaed Data'!$I959*'Consolidtaed Data'!$H959</f>
        <v>7230</v>
      </c>
      <c r="M8847" s="9">
        <f>'Consolidtaed Data'!$L959-'Consolidtaed Data'!$K959</f>
        <v>274</v>
      </c>
      <c r="N8847" s="9" t="str">
        <f>VLOOKUP('Consolidtaed Data'!$C959,[1]Locations!$A:$O,2,0)</f>
        <v>Burbank</v>
      </c>
      <c r="O8847" s="9" t="str">
        <f>VLOOKUP('Consolidtaed Data'!$D959,'[1]Sales People'!$A:$B,2,0)</f>
        <v>Gary Rodriguez</v>
      </c>
      <c r="P8847" s="9" t="str">
        <f>VLOOKUP('Consolidtaed Data'!$E959,[1]Customers!$A:$B,2,0)</f>
        <v>Juan Griffin</v>
      </c>
      <c r="Q8847" s="11">
        <f>WEEKDAY('Consolidtaed Data'!$F959)</f>
        <v>1</v>
      </c>
      <c r="R8847" s="9">
        <f>MONTH('Consolidtaed Data'!$F959)</f>
        <v>3</v>
      </c>
      <c r="S8847" s="9" t="str">
        <f>TEXT(Table3[[#This Row],[Purchase Date]],"MMMM")</f>
        <v>November</v>
      </c>
      <c r="T8847" s="9">
        <f>YEAR('Consolidtaed Data'!$F959)</f>
        <v>2020</v>
      </c>
    </row>
    <row r="8848" spans="1:20" x14ac:dyDescent="0.3">
      <c r="A8848" s="9" t="s">
        <v>9874</v>
      </c>
      <c r="B8848" s="9" t="s">
        <v>119</v>
      </c>
      <c r="C8848" s="9" t="s">
        <v>319</v>
      </c>
      <c r="D8848" s="9" t="s">
        <v>80</v>
      </c>
      <c r="E8848" s="9" t="s">
        <v>1354</v>
      </c>
      <c r="F8848" s="12">
        <v>44503</v>
      </c>
      <c r="G8848" s="12" t="str">
        <f>VLOOKUP(Table3[[#This Row],[Product ID]],[1]Products!$A:$G,2,0)</f>
        <v>Product 67</v>
      </c>
      <c r="H8848" s="22">
        <v>2</v>
      </c>
      <c r="I8848" s="9">
        <f>VLOOKUP('Consolidtaed Data'!$B1078,[1]Products!$A:$G,4,0)</f>
        <v>1798</v>
      </c>
      <c r="J8848" s="9">
        <f>VLOOKUP('Consolidtaed Data'!$B1078,[1]Products!$A:$G,3,0)</f>
        <v>971</v>
      </c>
      <c r="K8848" s="9">
        <f>'Consolidtaed Data'!$J1078*'Consolidtaed Data'!$H1078</f>
        <v>3669</v>
      </c>
      <c r="L8848" s="9">
        <f>'Consolidtaed Data'!$I1078*'Consolidtaed Data'!$H1078</f>
        <v>6015</v>
      </c>
      <c r="M8848" s="9">
        <f>'Consolidtaed Data'!$L1078-'Consolidtaed Data'!$K1078</f>
        <v>651</v>
      </c>
      <c r="N8848" s="9" t="str">
        <f>VLOOKUP('Consolidtaed Data'!$C1078,[1]Locations!$A:$O,2,0)</f>
        <v>San Francisco</v>
      </c>
      <c r="O8848" s="9" t="str">
        <f>VLOOKUP('Consolidtaed Data'!$D1078,'[1]Sales People'!$A:$B,2,0)</f>
        <v>Joshua Taylor</v>
      </c>
      <c r="P8848" s="9" t="str">
        <f>VLOOKUP('Consolidtaed Data'!$E1078,[1]Customers!$A:$B,2,0)</f>
        <v>Paul Johnson</v>
      </c>
      <c r="Q8848" s="11">
        <f>WEEKDAY('Consolidtaed Data'!$F1078)</f>
        <v>4</v>
      </c>
      <c r="R8848" s="9">
        <f>MONTH('Consolidtaed Data'!$F1078)</f>
        <v>3</v>
      </c>
      <c r="S8848" s="9" t="str">
        <f>TEXT(Table3[[#This Row],[Purchase Date]],"MMMM")</f>
        <v>November</v>
      </c>
      <c r="T8848" s="9">
        <f>YEAR('Consolidtaed Data'!$F1078)</f>
        <v>2020</v>
      </c>
    </row>
    <row r="8849" spans="1:20" x14ac:dyDescent="0.3">
      <c r="A8849" s="9" t="s">
        <v>9875</v>
      </c>
      <c r="B8849" s="9" t="s">
        <v>531</v>
      </c>
      <c r="C8849" s="9" t="s">
        <v>126</v>
      </c>
      <c r="D8849" s="9" t="s">
        <v>91</v>
      </c>
      <c r="E8849" s="9" t="s">
        <v>1125</v>
      </c>
      <c r="F8849" s="12">
        <v>44503</v>
      </c>
      <c r="G8849" s="12" t="str">
        <f>VLOOKUP(Table3[[#This Row],[Product ID]],[1]Products!$A:$G,2,0)</f>
        <v>Product 62</v>
      </c>
      <c r="H8849" s="22">
        <v>3</v>
      </c>
      <c r="I8849" s="9">
        <f>VLOOKUP('Consolidtaed Data'!$B1099,[1]Products!$A:$G,4,0)</f>
        <v>1103</v>
      </c>
      <c r="J8849" s="9">
        <f>VLOOKUP('Consolidtaed Data'!$B1099,[1]Products!$A:$G,3,0)</f>
        <v>838</v>
      </c>
      <c r="K8849" s="9">
        <f>'Consolidtaed Data'!$J1099*'Consolidtaed Data'!$H1099</f>
        <v>5204</v>
      </c>
      <c r="L8849" s="9">
        <f>'Consolidtaed Data'!$I1099*'Consolidtaed Data'!$H1099</f>
        <v>6348</v>
      </c>
      <c r="M8849" s="9">
        <f>'Consolidtaed Data'!$L1099-'Consolidtaed Data'!$K1099</f>
        <v>816</v>
      </c>
      <c r="N8849" s="9" t="str">
        <f>VLOOKUP('Consolidtaed Data'!$C1099,[1]Locations!$A:$O,2,0)</f>
        <v>Victorville</v>
      </c>
      <c r="O8849" s="9" t="str">
        <f>VLOOKUP('Consolidtaed Data'!$D1099,'[1]Sales People'!$A:$B,2,0)</f>
        <v>Kenneth Bradley</v>
      </c>
      <c r="P8849" s="9" t="str">
        <f>VLOOKUP('Consolidtaed Data'!$E1099,[1]Customers!$A:$B,2,0)</f>
        <v>Bruce Armstrong</v>
      </c>
      <c r="Q8849" s="11">
        <f>WEEKDAY('Consolidtaed Data'!$F1099)</f>
        <v>5</v>
      </c>
      <c r="R8849" s="9">
        <f>MONTH('Consolidtaed Data'!$F1099)</f>
        <v>3</v>
      </c>
      <c r="S8849" s="9" t="str">
        <f>TEXT(Table3[[#This Row],[Purchase Date]],"MMMM")</f>
        <v>November</v>
      </c>
      <c r="T8849" s="9">
        <f>YEAR('Consolidtaed Data'!$F1099)</f>
        <v>2020</v>
      </c>
    </row>
    <row r="8850" spans="1:20" x14ac:dyDescent="0.3">
      <c r="A8850" s="9" t="s">
        <v>9876</v>
      </c>
      <c r="B8850" s="9" t="s">
        <v>531</v>
      </c>
      <c r="C8850" s="9" t="s">
        <v>21</v>
      </c>
      <c r="D8850" s="9" t="s">
        <v>73</v>
      </c>
      <c r="E8850" s="9" t="s">
        <v>627</v>
      </c>
      <c r="F8850" s="12">
        <v>44503</v>
      </c>
      <c r="G8850" s="12" t="str">
        <f>VLOOKUP(Table3[[#This Row],[Product ID]],[1]Products!$A:$G,2,0)</f>
        <v>Product 62</v>
      </c>
      <c r="H8850" s="22">
        <v>3</v>
      </c>
      <c r="I8850" s="9">
        <f>VLOOKUP('Consolidtaed Data'!$B1159,[1]Products!$A:$G,4,0)</f>
        <v>1812</v>
      </c>
      <c r="J8850" s="9">
        <f>VLOOKUP('Consolidtaed Data'!$B1159,[1]Products!$A:$G,3,0)</f>
        <v>1305</v>
      </c>
      <c r="K8850" s="9">
        <f>'Consolidtaed Data'!$J1159*'Consolidtaed Data'!$H1159</f>
        <v>2794</v>
      </c>
      <c r="L8850" s="9">
        <f>'Consolidtaed Data'!$I1159*'Consolidtaed Data'!$H1159</f>
        <v>3934</v>
      </c>
      <c r="M8850" s="9">
        <f>'Consolidtaed Data'!$L1159-'Consolidtaed Data'!$K1159</f>
        <v>982</v>
      </c>
      <c r="N8850" s="9" t="str">
        <f>VLOOKUP('Consolidtaed Data'!$C1159,[1]Locations!$A:$O,2,0)</f>
        <v>Victorville</v>
      </c>
      <c r="O8850" s="9" t="str">
        <f>VLOOKUP('Consolidtaed Data'!$D1159,'[1]Sales People'!$A:$B,2,0)</f>
        <v>Brian Hansen</v>
      </c>
      <c r="P8850" s="9" t="str">
        <f>VLOOKUP('Consolidtaed Data'!$E1159,[1]Customers!$A:$B,2,0)</f>
        <v>Shawn Reynolds</v>
      </c>
      <c r="Q8850" s="11">
        <f>WEEKDAY('Consolidtaed Data'!$F1159)</f>
        <v>3</v>
      </c>
      <c r="R8850" s="9">
        <f>MONTH('Consolidtaed Data'!$F1159)</f>
        <v>3</v>
      </c>
      <c r="S8850" s="9" t="str">
        <f>TEXT(Table3[[#This Row],[Purchase Date]],"MMMM")</f>
        <v>November</v>
      </c>
      <c r="T8850" s="9">
        <f>YEAR('Consolidtaed Data'!$F1159)</f>
        <v>2020</v>
      </c>
    </row>
    <row r="8851" spans="1:20" x14ac:dyDescent="0.3">
      <c r="A8851" s="9" t="s">
        <v>9877</v>
      </c>
      <c r="B8851" s="9" t="s">
        <v>610</v>
      </c>
      <c r="C8851" s="9" t="s">
        <v>59</v>
      </c>
      <c r="D8851" s="9" t="s">
        <v>220</v>
      </c>
      <c r="E8851" s="9" t="s">
        <v>2174</v>
      </c>
      <c r="F8851" s="12">
        <v>44503</v>
      </c>
      <c r="G8851" s="12" t="str">
        <f>VLOOKUP(Table3[[#This Row],[Product ID]],[1]Products!$A:$G,2,0)</f>
        <v>Product 12</v>
      </c>
      <c r="H8851" s="22">
        <v>2</v>
      </c>
      <c r="I8851" s="9">
        <f>VLOOKUP('Consolidtaed Data'!$B1240,[1]Products!$A:$G,4,0)</f>
        <v>2241</v>
      </c>
      <c r="J8851" s="9">
        <f>VLOOKUP('Consolidtaed Data'!$B1240,[1]Products!$A:$G,3,0)</f>
        <v>1367</v>
      </c>
      <c r="K8851" s="9">
        <f>'Consolidtaed Data'!$J1240*'Consolidtaed Data'!$H1240</f>
        <v>1190</v>
      </c>
      <c r="L8851" s="9">
        <f>'Consolidtaed Data'!$I1240*'Consolidtaed Data'!$H1240</f>
        <v>1566</v>
      </c>
      <c r="M8851" s="9">
        <f>'Consolidtaed Data'!$L1240-'Consolidtaed Data'!$K1240</f>
        <v>1218</v>
      </c>
      <c r="N8851" s="9" t="str">
        <f>VLOOKUP('Consolidtaed Data'!$C1240,[1]Locations!$A:$O,2,0)</f>
        <v>Antioch</v>
      </c>
      <c r="O8851" s="9" t="str">
        <f>VLOOKUP('Consolidtaed Data'!$D1240,'[1]Sales People'!$A:$B,2,0)</f>
        <v>Christopher Tucker</v>
      </c>
      <c r="P8851" s="9" t="str">
        <f>VLOOKUP('Consolidtaed Data'!$E1240,[1]Customers!$A:$B,2,0)</f>
        <v>Harold Turner</v>
      </c>
      <c r="Q8851" s="11">
        <f>WEEKDAY('Consolidtaed Data'!$F1240)</f>
        <v>3</v>
      </c>
      <c r="R8851" s="9">
        <f>MONTH('Consolidtaed Data'!$F1240)</f>
        <v>3</v>
      </c>
      <c r="S8851" s="9" t="str">
        <f>TEXT(Table3[[#This Row],[Purchase Date]],"MMMM")</f>
        <v>November</v>
      </c>
      <c r="T8851" s="9">
        <f>YEAR('Consolidtaed Data'!$F1240)</f>
        <v>2020</v>
      </c>
    </row>
    <row r="8852" spans="1:20" x14ac:dyDescent="0.3">
      <c r="A8852" s="9" t="s">
        <v>9878</v>
      </c>
      <c r="B8852" s="9" t="s">
        <v>526</v>
      </c>
      <c r="C8852" s="9" t="s">
        <v>59</v>
      </c>
      <c r="D8852" s="9" t="s">
        <v>161</v>
      </c>
      <c r="E8852" s="9" t="s">
        <v>1174</v>
      </c>
      <c r="F8852" s="12">
        <v>44503</v>
      </c>
      <c r="G8852" s="12" t="str">
        <f>VLOOKUP(Table3[[#This Row],[Product ID]],[1]Products!$A:$G,2,0)</f>
        <v>Product 14</v>
      </c>
      <c r="H8852" s="22">
        <v>1</v>
      </c>
      <c r="I8852" s="9">
        <f>VLOOKUP('Consolidtaed Data'!$B1779,[1]Products!$A:$G,4,0)</f>
        <v>35</v>
      </c>
      <c r="J8852" s="9">
        <f>VLOOKUP('Consolidtaed Data'!$B1779,[1]Products!$A:$G,3,0)</f>
        <v>22</v>
      </c>
      <c r="K8852" s="9">
        <f>'Consolidtaed Data'!$J1779*'Consolidtaed Data'!$H1779</f>
        <v>832</v>
      </c>
      <c r="L8852" s="9">
        <f>'Consolidtaed Data'!$I1779*'Consolidtaed Data'!$H1779</f>
        <v>1600</v>
      </c>
      <c r="M8852" s="9">
        <f>'Consolidtaed Data'!$L1779-'Consolidtaed Data'!$K1779</f>
        <v>2604</v>
      </c>
      <c r="N8852" s="9" t="str">
        <f>VLOOKUP('Consolidtaed Data'!$C1779,[1]Locations!$A:$O,2,0)</f>
        <v>Garden Grove</v>
      </c>
      <c r="O8852" s="9" t="str">
        <f>VLOOKUP('Consolidtaed Data'!$D1779,'[1]Sales People'!$A:$B,2,0)</f>
        <v>Jeremy Mendoza</v>
      </c>
      <c r="P8852" s="9" t="str">
        <f>VLOOKUP('Consolidtaed Data'!$E1779,[1]Customers!$A:$B,2,0)</f>
        <v>Carl Anderson</v>
      </c>
      <c r="Q8852" s="11">
        <f>WEEKDAY('Consolidtaed Data'!$F1779)</f>
        <v>1</v>
      </c>
      <c r="R8852" s="9">
        <f>MONTH('Consolidtaed Data'!$F1779)</f>
        <v>5</v>
      </c>
      <c r="S8852" s="9" t="str">
        <f>TEXT(Table3[[#This Row],[Purchase Date]],"MMMM")</f>
        <v>November</v>
      </c>
      <c r="T8852" s="9">
        <f>YEAR('Consolidtaed Data'!$F1779)</f>
        <v>2020</v>
      </c>
    </row>
    <row r="8853" spans="1:20" x14ac:dyDescent="0.3">
      <c r="A8853" s="9" t="s">
        <v>9879</v>
      </c>
      <c r="B8853" s="9" t="s">
        <v>71</v>
      </c>
      <c r="C8853" s="9" t="s">
        <v>226</v>
      </c>
      <c r="D8853" s="9" t="s">
        <v>174</v>
      </c>
      <c r="E8853" s="9" t="s">
        <v>779</v>
      </c>
      <c r="F8853" s="12">
        <v>44503</v>
      </c>
      <c r="G8853" s="12" t="str">
        <f>VLOOKUP(Table3[[#This Row],[Product ID]],[1]Products!$A:$G,2,0)</f>
        <v>Product 42</v>
      </c>
      <c r="H8853" s="22">
        <v>2</v>
      </c>
      <c r="I8853" s="9">
        <f>VLOOKUP('Consolidtaed Data'!$B2178,[1]Products!$A:$G,4,0)</f>
        <v>504</v>
      </c>
      <c r="J8853" s="9">
        <f>VLOOKUP('Consolidtaed Data'!$B2178,[1]Products!$A:$G,3,0)</f>
        <v>408</v>
      </c>
      <c r="K8853" s="9">
        <f>'Consolidtaed Data'!$J2178*'Consolidtaed Data'!$H2178</f>
        <v>648</v>
      </c>
      <c r="L8853" s="9">
        <f>'Consolidtaed Data'!$I2178*'Consolidtaed Data'!$H2178</f>
        <v>771</v>
      </c>
      <c r="M8853" s="9">
        <f>'Consolidtaed Data'!$L2178-'Consolidtaed Data'!$K2178</f>
        <v>264</v>
      </c>
      <c r="N8853" s="9" t="str">
        <f>VLOOKUP('Consolidtaed Data'!$C2178,[1]Locations!$A:$O,2,0)</f>
        <v>Fullerton</v>
      </c>
      <c r="O8853" s="9" t="str">
        <f>VLOOKUP('Consolidtaed Data'!$D2178,'[1]Sales People'!$A:$B,2,0)</f>
        <v>Carl Hall</v>
      </c>
      <c r="P8853" s="9" t="str">
        <f>VLOOKUP('Consolidtaed Data'!$E2178,[1]Customers!$A:$B,2,0)</f>
        <v>Raymond Arnold</v>
      </c>
      <c r="Q8853" s="11">
        <f>WEEKDAY('Consolidtaed Data'!$F2178)</f>
        <v>1</v>
      </c>
      <c r="R8853" s="9">
        <f>MONTH('Consolidtaed Data'!$F2178)</f>
        <v>6</v>
      </c>
      <c r="S8853" s="9" t="str">
        <f>TEXT(Table3[[#This Row],[Purchase Date]],"MMMM")</f>
        <v>November</v>
      </c>
      <c r="T8853" s="9">
        <f>YEAR('Consolidtaed Data'!$F2178)</f>
        <v>2020</v>
      </c>
    </row>
    <row r="8854" spans="1:20" x14ac:dyDescent="0.3">
      <c r="A8854" s="9" t="s">
        <v>9880</v>
      </c>
      <c r="B8854" s="9" t="s">
        <v>549</v>
      </c>
      <c r="C8854" s="9" t="s">
        <v>165</v>
      </c>
      <c r="D8854" s="9" t="s">
        <v>329</v>
      </c>
      <c r="E8854" s="9" t="s">
        <v>1734</v>
      </c>
      <c r="F8854" s="12">
        <v>44503</v>
      </c>
      <c r="G8854" s="12" t="str">
        <f>VLOOKUP(Table3[[#This Row],[Product ID]],[1]Products!$A:$G,2,0)</f>
        <v>Product 10</v>
      </c>
      <c r="H8854" s="22">
        <v>2</v>
      </c>
      <c r="I8854" s="9">
        <f>VLOOKUP('Consolidtaed Data'!$B2215,[1]Products!$A:$G,4,0)</f>
        <v>561</v>
      </c>
      <c r="J8854" s="9">
        <f>VLOOKUP('Consolidtaed Data'!$B2215,[1]Products!$A:$G,3,0)</f>
        <v>421</v>
      </c>
      <c r="K8854" s="9">
        <f>'Consolidtaed Data'!$J2215*'Consolidtaed Data'!$H2215</f>
        <v>130</v>
      </c>
      <c r="L8854" s="9">
        <f>'Consolidtaed Data'!$I2215*'Consolidtaed Data'!$H2215</f>
        <v>181</v>
      </c>
      <c r="M8854" s="9">
        <f>'Consolidtaed Data'!$L2215-'Consolidtaed Data'!$K2215</f>
        <v>348</v>
      </c>
      <c r="N8854" s="9" t="str">
        <f>VLOOKUP('Consolidtaed Data'!$C2215,[1]Locations!$A:$O,2,0)</f>
        <v>Murrieta</v>
      </c>
      <c r="O8854" s="9" t="str">
        <f>VLOOKUP('Consolidtaed Data'!$D2215,'[1]Sales People'!$A:$B,2,0)</f>
        <v>Jimmy Young</v>
      </c>
      <c r="P8854" s="9" t="str">
        <f>VLOOKUP('Consolidtaed Data'!$E2215,[1]Customers!$A:$B,2,0)</f>
        <v>Roger Mills</v>
      </c>
      <c r="Q8854" s="11">
        <f>WEEKDAY('Consolidtaed Data'!$F2215)</f>
        <v>4</v>
      </c>
      <c r="R8854" s="9">
        <f>MONTH('Consolidtaed Data'!$F2215)</f>
        <v>6</v>
      </c>
      <c r="S8854" s="9" t="str">
        <f>TEXT(Table3[[#This Row],[Purchase Date]],"MMMM")</f>
        <v>November</v>
      </c>
      <c r="T8854" s="9">
        <f>YEAR('Consolidtaed Data'!$F2215)</f>
        <v>2020</v>
      </c>
    </row>
    <row r="8855" spans="1:20" x14ac:dyDescent="0.3">
      <c r="A8855" s="9" t="s">
        <v>9881</v>
      </c>
      <c r="B8855" s="9" t="s">
        <v>443</v>
      </c>
      <c r="C8855" s="9" t="s">
        <v>226</v>
      </c>
      <c r="D8855" s="9" t="s">
        <v>220</v>
      </c>
      <c r="E8855" s="9" t="s">
        <v>260</v>
      </c>
      <c r="F8855" s="12">
        <v>44503</v>
      </c>
      <c r="G8855" s="12" t="str">
        <f>VLOOKUP(Table3[[#This Row],[Product ID]],[1]Products!$A:$G,2,0)</f>
        <v>Product 61</v>
      </c>
      <c r="H8855" s="22">
        <v>3</v>
      </c>
      <c r="I8855" s="9">
        <f>VLOOKUP('Consolidtaed Data'!$B2355,[1]Products!$A:$G,4,0)</f>
        <v>684</v>
      </c>
      <c r="J8855" s="9">
        <f>VLOOKUP('Consolidtaed Data'!$B2355,[1]Products!$A:$G,3,0)</f>
        <v>561</v>
      </c>
      <c r="K8855" s="9">
        <f>'Consolidtaed Data'!$J2355*'Consolidtaed Data'!$H2355</f>
        <v>4692</v>
      </c>
      <c r="L8855" s="9">
        <f>'Consolidtaed Data'!$I2355*'Consolidtaed Data'!$H2355</f>
        <v>7448</v>
      </c>
      <c r="M8855" s="9">
        <f>'Consolidtaed Data'!$L2355-'Consolidtaed Data'!$K2355</f>
        <v>2565</v>
      </c>
      <c r="N8855" s="9" t="str">
        <f>VLOOKUP('Consolidtaed Data'!$C2355,[1]Locations!$A:$O,2,0)</f>
        <v>East Los Angeles</v>
      </c>
      <c r="O8855" s="9" t="str">
        <f>VLOOKUP('Consolidtaed Data'!$D2355,'[1]Sales People'!$A:$B,2,0)</f>
        <v>Joe Sims</v>
      </c>
      <c r="P8855" s="9" t="str">
        <f>VLOOKUP('Consolidtaed Data'!$E2355,[1]Customers!$A:$B,2,0)</f>
        <v>Joshua Watkins</v>
      </c>
      <c r="Q8855" s="11">
        <f>WEEKDAY('Consolidtaed Data'!$F2355)</f>
        <v>7</v>
      </c>
      <c r="R8855" s="9">
        <f>MONTH('Consolidtaed Data'!$F2355)</f>
        <v>6</v>
      </c>
      <c r="S8855" s="9" t="str">
        <f>TEXT(Table3[[#This Row],[Purchase Date]],"MMMM")</f>
        <v>November</v>
      </c>
      <c r="T8855" s="9">
        <f>YEAR('Consolidtaed Data'!$F2355)</f>
        <v>2020</v>
      </c>
    </row>
    <row r="8856" spans="1:20" x14ac:dyDescent="0.3">
      <c r="A8856" s="9" t="s">
        <v>9882</v>
      </c>
      <c r="B8856" s="9" t="s">
        <v>204</v>
      </c>
      <c r="C8856" s="9" t="s">
        <v>423</v>
      </c>
      <c r="D8856" s="9" t="s">
        <v>229</v>
      </c>
      <c r="E8856" s="9" t="s">
        <v>588</v>
      </c>
      <c r="F8856" s="12">
        <v>44503</v>
      </c>
      <c r="G8856" s="12" t="str">
        <f>VLOOKUP(Table3[[#This Row],[Product ID]],[1]Products!$A:$G,2,0)</f>
        <v>Product 101</v>
      </c>
      <c r="H8856" s="22">
        <v>4</v>
      </c>
      <c r="I8856" s="9">
        <f>VLOOKUP('Consolidtaed Data'!$B3030,[1]Products!$A:$G,4,0)</f>
        <v>1351</v>
      </c>
      <c r="J8856" s="9">
        <f>VLOOKUP('Consolidtaed Data'!$B3030,[1]Products!$A:$G,3,0)</f>
        <v>1108</v>
      </c>
      <c r="K8856" s="9">
        <f>'Consolidtaed Data'!$J3030*'Consolidtaed Data'!$H3030</f>
        <v>1272</v>
      </c>
      <c r="L8856" s="9">
        <f>'Consolidtaed Data'!$I3030*'Consolidtaed Data'!$H3030</f>
        <v>1590</v>
      </c>
      <c r="M8856" s="9">
        <f>'Consolidtaed Data'!$L3030-'Consolidtaed Data'!$K3030</f>
        <v>120</v>
      </c>
      <c r="N8856" s="9" t="str">
        <f>VLOOKUP('Consolidtaed Data'!$C3030,[1]Locations!$A:$O,2,0)</f>
        <v>Inglewood</v>
      </c>
      <c r="O8856" s="9" t="str">
        <f>VLOOKUP('Consolidtaed Data'!$D3030,'[1]Sales People'!$A:$B,2,0)</f>
        <v>Arthur Mccoy</v>
      </c>
      <c r="P8856" s="9" t="str">
        <f>VLOOKUP('Consolidtaed Data'!$E3030,[1]Customers!$A:$B,2,0)</f>
        <v>George Thompson</v>
      </c>
      <c r="Q8856" s="11">
        <f>WEEKDAY('Consolidtaed Data'!$F3030)</f>
        <v>1</v>
      </c>
      <c r="R8856" s="9">
        <f>MONTH('Consolidtaed Data'!$F3030)</f>
        <v>8</v>
      </c>
      <c r="S8856" s="9" t="str">
        <f>TEXT(Table3[[#This Row],[Purchase Date]],"MMMM")</f>
        <v>November</v>
      </c>
      <c r="T8856" s="9">
        <f>YEAR('Consolidtaed Data'!$F3030)</f>
        <v>2020</v>
      </c>
    </row>
    <row r="8857" spans="1:20" x14ac:dyDescent="0.3">
      <c r="A8857" s="9" t="s">
        <v>9883</v>
      </c>
      <c r="B8857" s="9" t="s">
        <v>360</v>
      </c>
      <c r="C8857" s="9" t="s">
        <v>205</v>
      </c>
      <c r="D8857" s="9" t="s">
        <v>46</v>
      </c>
      <c r="E8857" s="9" t="s">
        <v>745</v>
      </c>
      <c r="F8857" s="12">
        <v>44504</v>
      </c>
      <c r="G8857" s="12" t="str">
        <f>VLOOKUP(Table3[[#This Row],[Product ID]],[1]Products!$A:$G,2,0)</f>
        <v>Product 59</v>
      </c>
      <c r="H8857" s="22">
        <v>1</v>
      </c>
      <c r="I8857" s="9">
        <f>VLOOKUP('Consolidtaed Data'!$B233,[1]Products!$A:$G,4,0)</f>
        <v>826</v>
      </c>
      <c r="J8857" s="9">
        <f>VLOOKUP('Consolidtaed Data'!$B233,[1]Products!$A:$G,3,0)</f>
        <v>562</v>
      </c>
      <c r="K8857" s="9">
        <f>'Consolidtaed Data'!$J233*'Consolidtaed Data'!$H233</f>
        <v>1752</v>
      </c>
      <c r="L8857" s="9">
        <f>'Consolidtaed Data'!$I233*'Consolidtaed Data'!$H233</f>
        <v>2739</v>
      </c>
      <c r="M8857" s="9">
        <f>'Consolidtaed Data'!$L233-'Consolidtaed Data'!$K233</f>
        <v>702</v>
      </c>
      <c r="N8857" s="9" t="str">
        <f>VLOOKUP('Consolidtaed Data'!$C233,[1]Locations!$A:$O,2,0)</f>
        <v>Oxnard</v>
      </c>
      <c r="O8857" s="9" t="str">
        <f>VLOOKUP('Consolidtaed Data'!$D233,'[1]Sales People'!$A:$B,2,0)</f>
        <v>Howard Sims</v>
      </c>
      <c r="P8857" s="9" t="str">
        <f>VLOOKUP('Consolidtaed Data'!$E233,[1]Customers!$A:$B,2,0)</f>
        <v>Joshua Jones</v>
      </c>
      <c r="Q8857" s="11">
        <f>WEEKDAY('Consolidtaed Data'!$F233)</f>
        <v>5</v>
      </c>
      <c r="R8857" s="9">
        <f>MONTH('Consolidtaed Data'!$F233)</f>
        <v>1</v>
      </c>
      <c r="S8857" s="9" t="str">
        <f>TEXT(Table3[[#This Row],[Purchase Date]],"MMMM")</f>
        <v>November</v>
      </c>
      <c r="T8857" s="9">
        <f>YEAR('Consolidtaed Data'!$F233)</f>
        <v>2020</v>
      </c>
    </row>
    <row r="8858" spans="1:20" x14ac:dyDescent="0.3">
      <c r="A8858" s="9" t="s">
        <v>9884</v>
      </c>
      <c r="B8858" s="9" t="s">
        <v>41</v>
      </c>
      <c r="C8858" s="9" t="s">
        <v>331</v>
      </c>
      <c r="D8858" s="9" t="s">
        <v>153</v>
      </c>
      <c r="E8858" s="9" t="s">
        <v>891</v>
      </c>
      <c r="F8858" s="12">
        <v>44504</v>
      </c>
      <c r="G8858" s="12" t="str">
        <f>VLOOKUP(Table3[[#This Row],[Product ID]],[1]Products!$A:$G,2,0)</f>
        <v>Product 11</v>
      </c>
      <c r="H8858" s="22">
        <v>3</v>
      </c>
      <c r="I8858" s="9">
        <f>VLOOKUP('Consolidtaed Data'!$B873,[1]Products!$A:$G,4,0)</f>
        <v>1635</v>
      </c>
      <c r="J8858" s="9">
        <f>VLOOKUP('Consolidtaed Data'!$B873,[1]Products!$A:$G,3,0)</f>
        <v>1046</v>
      </c>
      <c r="K8858" s="9">
        <f>'Consolidtaed Data'!$J873*'Consolidtaed Data'!$H873</f>
        <v>1261</v>
      </c>
      <c r="L8858" s="9">
        <f>'Consolidtaed Data'!$I873*'Consolidtaed Data'!$H873</f>
        <v>1638</v>
      </c>
      <c r="M8858" s="9">
        <f>'Consolidtaed Data'!$L873-'Consolidtaed Data'!$K873</f>
        <v>1068</v>
      </c>
      <c r="N8858" s="9" t="str">
        <f>VLOOKUP('Consolidtaed Data'!$C873,[1]Locations!$A:$O,2,0)</f>
        <v>Long Beach</v>
      </c>
      <c r="O8858" s="9" t="str">
        <f>VLOOKUP('Consolidtaed Data'!$D873,'[1]Sales People'!$A:$B,2,0)</f>
        <v>Joshua Taylor</v>
      </c>
      <c r="P8858" s="9" t="str">
        <f>VLOOKUP('Consolidtaed Data'!$E873,[1]Customers!$A:$B,2,0)</f>
        <v>Clarence Freeman</v>
      </c>
      <c r="Q8858" s="11">
        <f>WEEKDAY('Consolidtaed Data'!$F873)</f>
        <v>2</v>
      </c>
      <c r="R8858" s="9">
        <f>MONTH('Consolidtaed Data'!$F873)</f>
        <v>3</v>
      </c>
      <c r="S8858" s="9" t="str">
        <f>TEXT(Table3[[#This Row],[Purchase Date]],"MMMM")</f>
        <v>November</v>
      </c>
      <c r="T8858" s="9">
        <f>YEAR('Consolidtaed Data'!$F873)</f>
        <v>2020</v>
      </c>
    </row>
    <row r="8859" spans="1:20" x14ac:dyDescent="0.3">
      <c r="A8859" s="9" t="s">
        <v>9885</v>
      </c>
      <c r="B8859" s="9" t="s">
        <v>188</v>
      </c>
      <c r="C8859" s="9" t="s">
        <v>122</v>
      </c>
      <c r="D8859" s="9" t="s">
        <v>68</v>
      </c>
      <c r="E8859" s="9" t="s">
        <v>1903</v>
      </c>
      <c r="F8859" s="12">
        <v>44504</v>
      </c>
      <c r="G8859" s="12" t="str">
        <f>VLOOKUP(Table3[[#This Row],[Product ID]],[1]Products!$A:$G,2,0)</f>
        <v>Product 63</v>
      </c>
      <c r="H8859" s="22">
        <v>1</v>
      </c>
      <c r="I8859" s="9">
        <f>VLOOKUP('Consolidtaed Data'!$B1009,[1]Products!$A:$G,4,0)</f>
        <v>1639</v>
      </c>
      <c r="J8859" s="9">
        <f>VLOOKUP('Consolidtaed Data'!$B1009,[1]Products!$A:$G,3,0)</f>
        <v>1295</v>
      </c>
      <c r="K8859" s="9">
        <f>'Consolidtaed Data'!$J1009*'Consolidtaed Data'!$H1009</f>
        <v>2092</v>
      </c>
      <c r="L8859" s="9">
        <f>'Consolidtaed Data'!$I1009*'Consolidtaed Data'!$H1009</f>
        <v>3270</v>
      </c>
      <c r="M8859" s="9">
        <f>'Consolidtaed Data'!$L1009-'Consolidtaed Data'!$K1009</f>
        <v>82</v>
      </c>
      <c r="N8859" s="9" t="str">
        <f>VLOOKUP('Consolidtaed Data'!$C1009,[1]Locations!$A:$O,2,0)</f>
        <v>Carlsbad</v>
      </c>
      <c r="O8859" s="9" t="str">
        <f>VLOOKUP('Consolidtaed Data'!$D1009,'[1]Sales People'!$A:$B,2,0)</f>
        <v>Scott Clark</v>
      </c>
      <c r="P8859" s="9" t="str">
        <f>VLOOKUP('Consolidtaed Data'!$E1009,[1]Customers!$A:$B,2,0)</f>
        <v>Jimmy Morrison</v>
      </c>
      <c r="Q8859" s="11">
        <f>WEEKDAY('Consolidtaed Data'!$F1009)</f>
        <v>6</v>
      </c>
      <c r="R8859" s="9">
        <f>MONTH('Consolidtaed Data'!$F1009)</f>
        <v>3</v>
      </c>
      <c r="S8859" s="9" t="str">
        <f>TEXT(Table3[[#This Row],[Purchase Date]],"MMMM")</f>
        <v>November</v>
      </c>
      <c r="T8859" s="9">
        <f>YEAR('Consolidtaed Data'!$F1009)</f>
        <v>2020</v>
      </c>
    </row>
    <row r="8860" spans="1:20" x14ac:dyDescent="0.3">
      <c r="A8860" s="9" t="s">
        <v>9886</v>
      </c>
      <c r="B8860" s="9" t="s">
        <v>248</v>
      </c>
      <c r="C8860" s="9" t="s">
        <v>42</v>
      </c>
      <c r="D8860" s="9" t="s">
        <v>91</v>
      </c>
      <c r="E8860" s="9" t="s">
        <v>1944</v>
      </c>
      <c r="F8860" s="12">
        <v>44504</v>
      </c>
      <c r="G8860" s="12" t="str">
        <f>VLOOKUP(Table3[[#This Row],[Product ID]],[1]Products!$A:$G,2,0)</f>
        <v>Product 97</v>
      </c>
      <c r="H8860" s="22">
        <v>1</v>
      </c>
      <c r="I8860" s="9">
        <f>VLOOKUP('Consolidtaed Data'!$B1044,[1]Products!$A:$G,4,0)</f>
        <v>530</v>
      </c>
      <c r="J8860" s="9">
        <f>VLOOKUP('Consolidtaed Data'!$B1044,[1]Products!$A:$G,3,0)</f>
        <v>424</v>
      </c>
      <c r="K8860" s="9">
        <f>'Consolidtaed Data'!$J1044*'Consolidtaed Data'!$H1044</f>
        <v>1896</v>
      </c>
      <c r="L8860" s="9">
        <f>'Consolidtaed Data'!$I1044*'Consolidtaed Data'!$H1044</f>
        <v>2495</v>
      </c>
      <c r="M8860" s="9">
        <f>'Consolidtaed Data'!$L1044-'Consolidtaed Data'!$K1044</f>
        <v>2511</v>
      </c>
      <c r="N8860" s="9" t="str">
        <f>VLOOKUP('Consolidtaed Data'!$C1044,[1]Locations!$A:$O,2,0)</f>
        <v>Norwalk</v>
      </c>
      <c r="O8860" s="9" t="str">
        <f>VLOOKUP('Consolidtaed Data'!$D1044,'[1]Sales People'!$A:$B,2,0)</f>
        <v>Brian Hansen</v>
      </c>
      <c r="P8860" s="9" t="str">
        <f>VLOOKUP('Consolidtaed Data'!$E1044,[1]Customers!$A:$B,2,0)</f>
        <v>Anthony Chapman</v>
      </c>
      <c r="Q8860" s="11">
        <f>WEEKDAY('Consolidtaed Data'!$F1044)</f>
        <v>1</v>
      </c>
      <c r="R8860" s="9">
        <f>MONTH('Consolidtaed Data'!$F1044)</f>
        <v>3</v>
      </c>
      <c r="S8860" s="9" t="str">
        <f>TEXT(Table3[[#This Row],[Purchase Date]],"MMMM")</f>
        <v>November</v>
      </c>
      <c r="T8860" s="9">
        <f>YEAR('Consolidtaed Data'!$F1044)</f>
        <v>2020</v>
      </c>
    </row>
    <row r="8861" spans="1:20" x14ac:dyDescent="0.3">
      <c r="A8861" s="9" t="s">
        <v>9887</v>
      </c>
      <c r="B8861" s="9" t="s">
        <v>93</v>
      </c>
      <c r="C8861" s="9" t="s">
        <v>178</v>
      </c>
      <c r="D8861" s="9" t="s">
        <v>51</v>
      </c>
      <c r="E8861" s="9" t="s">
        <v>803</v>
      </c>
      <c r="F8861" s="12">
        <v>44504</v>
      </c>
      <c r="G8861" s="12" t="str">
        <f>VLOOKUP(Table3[[#This Row],[Product ID]],[1]Products!$A:$G,2,0)</f>
        <v>Product 71</v>
      </c>
      <c r="H8861" s="22">
        <v>1</v>
      </c>
      <c r="I8861" s="9">
        <f>VLOOKUP('Consolidtaed Data'!$B1133,[1]Products!$A:$G,4,0)</f>
        <v>1338</v>
      </c>
      <c r="J8861" s="9">
        <f>VLOOKUP('Consolidtaed Data'!$B1133,[1]Products!$A:$G,3,0)</f>
        <v>682</v>
      </c>
      <c r="K8861" s="9">
        <f>'Consolidtaed Data'!$J1133*'Consolidtaed Data'!$H1133</f>
        <v>648</v>
      </c>
      <c r="L8861" s="9">
        <f>'Consolidtaed Data'!$I1133*'Consolidtaed Data'!$H1133</f>
        <v>771</v>
      </c>
      <c r="M8861" s="9">
        <f>'Consolidtaed Data'!$L1133-'Consolidtaed Data'!$K1133</f>
        <v>1212</v>
      </c>
      <c r="N8861" s="9" t="str">
        <f>VLOOKUP('Consolidtaed Data'!$C1133,[1]Locations!$A:$O,2,0)</f>
        <v>Corona</v>
      </c>
      <c r="O8861" s="9" t="str">
        <f>VLOOKUP('Consolidtaed Data'!$D1133,'[1]Sales People'!$A:$B,2,0)</f>
        <v>Jimmy Young</v>
      </c>
      <c r="P8861" s="9" t="str">
        <f>VLOOKUP('Consolidtaed Data'!$E1133,[1]Customers!$A:$B,2,0)</f>
        <v>Juan Perez</v>
      </c>
      <c r="Q8861" s="11">
        <f>WEEKDAY('Consolidtaed Data'!$F1133)</f>
        <v>2</v>
      </c>
      <c r="R8861" s="9">
        <f>MONTH('Consolidtaed Data'!$F1133)</f>
        <v>3</v>
      </c>
      <c r="S8861" s="9" t="str">
        <f>TEXT(Table3[[#This Row],[Purchase Date]],"MMMM")</f>
        <v>November</v>
      </c>
      <c r="T8861" s="9">
        <f>YEAR('Consolidtaed Data'!$F1133)</f>
        <v>2020</v>
      </c>
    </row>
    <row r="8862" spans="1:20" x14ac:dyDescent="0.3">
      <c r="A8862" s="9" t="s">
        <v>9888</v>
      </c>
      <c r="B8862" s="9" t="s">
        <v>177</v>
      </c>
      <c r="C8862" s="9" t="s">
        <v>289</v>
      </c>
      <c r="D8862" s="9" t="s">
        <v>80</v>
      </c>
      <c r="E8862" s="9" t="s">
        <v>1620</v>
      </c>
      <c r="F8862" s="12">
        <v>44504</v>
      </c>
      <c r="G8862" s="12" t="str">
        <f>VLOOKUP(Table3[[#This Row],[Product ID]],[1]Products!$A:$G,2,0)</f>
        <v>Product 5</v>
      </c>
      <c r="H8862" s="22">
        <v>1</v>
      </c>
      <c r="I8862" s="9">
        <f>VLOOKUP('Consolidtaed Data'!$B1355,[1]Products!$A:$G,4,0)</f>
        <v>886</v>
      </c>
      <c r="J8862" s="9">
        <f>VLOOKUP('Consolidtaed Data'!$B1355,[1]Products!$A:$G,3,0)</f>
        <v>478</v>
      </c>
      <c r="K8862" s="9">
        <f>'Consolidtaed Data'!$J1355*'Consolidtaed Data'!$H1355</f>
        <v>435</v>
      </c>
      <c r="L8862" s="9">
        <f>'Consolidtaed Data'!$I1355*'Consolidtaed Data'!$H1355</f>
        <v>530</v>
      </c>
      <c r="M8862" s="9">
        <f>'Consolidtaed Data'!$L1355-'Consolidtaed Data'!$K1355</f>
        <v>288</v>
      </c>
      <c r="N8862" s="9" t="str">
        <f>VLOOKUP('Consolidtaed Data'!$C1355,[1]Locations!$A:$O,2,0)</f>
        <v>Corona</v>
      </c>
      <c r="O8862" s="9" t="str">
        <f>VLOOKUP('Consolidtaed Data'!$D1355,'[1]Sales People'!$A:$B,2,0)</f>
        <v>Roger Ramos</v>
      </c>
      <c r="P8862" s="9" t="str">
        <f>VLOOKUP('Consolidtaed Data'!$E1355,[1]Customers!$A:$B,2,0)</f>
        <v>Aaron Moreno</v>
      </c>
      <c r="Q8862" s="11">
        <f>WEEKDAY('Consolidtaed Data'!$F1355)</f>
        <v>5</v>
      </c>
      <c r="R8862" s="9">
        <f>MONTH('Consolidtaed Data'!$F1355)</f>
        <v>4</v>
      </c>
      <c r="S8862" s="9" t="str">
        <f>TEXT(Table3[[#This Row],[Purchase Date]],"MMMM")</f>
        <v>November</v>
      </c>
      <c r="T8862" s="9">
        <f>YEAR('Consolidtaed Data'!$F1355)</f>
        <v>2020</v>
      </c>
    </row>
    <row r="8863" spans="1:20" x14ac:dyDescent="0.3">
      <c r="A8863" s="9" t="s">
        <v>9889</v>
      </c>
      <c r="B8863" s="9" t="s">
        <v>89</v>
      </c>
      <c r="C8863" s="9" t="s">
        <v>90</v>
      </c>
      <c r="D8863" s="9" t="s">
        <v>22</v>
      </c>
      <c r="E8863" s="9" t="s">
        <v>863</v>
      </c>
      <c r="F8863" s="12">
        <v>44504</v>
      </c>
      <c r="G8863" s="12" t="str">
        <f>VLOOKUP(Table3[[#This Row],[Product ID]],[1]Products!$A:$G,2,0)</f>
        <v>Product 64</v>
      </c>
      <c r="H8863" s="22">
        <v>1</v>
      </c>
      <c r="I8863" s="9">
        <f>VLOOKUP('Consolidtaed Data'!$B1397,[1]Products!$A:$G,4,0)</f>
        <v>378</v>
      </c>
      <c r="J8863" s="9">
        <f>VLOOKUP('Consolidtaed Data'!$B1397,[1]Products!$A:$G,3,0)</f>
        <v>291</v>
      </c>
      <c r="K8863" s="9">
        <f>'Consolidtaed Data'!$J1397*'Consolidtaed Data'!$H1397</f>
        <v>1995</v>
      </c>
      <c r="L8863" s="9">
        <f>'Consolidtaed Data'!$I1397*'Consolidtaed Data'!$H1397</f>
        <v>3834</v>
      </c>
      <c r="M8863" s="9">
        <f>'Consolidtaed Data'!$L1397-'Consolidtaed Data'!$K1397</f>
        <v>1742</v>
      </c>
      <c r="N8863" s="9" t="str">
        <f>VLOOKUP('Consolidtaed Data'!$C1397,[1]Locations!$A:$O,2,0)</f>
        <v>San Jose</v>
      </c>
      <c r="O8863" s="9" t="str">
        <f>VLOOKUP('Consolidtaed Data'!$D1397,'[1]Sales People'!$A:$B,2,0)</f>
        <v>Jeremy Mendoza</v>
      </c>
      <c r="P8863" s="9" t="str">
        <f>VLOOKUP('Consolidtaed Data'!$E1397,[1]Customers!$A:$B,2,0)</f>
        <v>Charles Henderson</v>
      </c>
      <c r="Q8863" s="11">
        <f>WEEKDAY('Consolidtaed Data'!$F1397)</f>
        <v>2</v>
      </c>
      <c r="R8863" s="9">
        <f>MONTH('Consolidtaed Data'!$F1397)</f>
        <v>4</v>
      </c>
      <c r="S8863" s="9" t="str">
        <f>TEXT(Table3[[#This Row],[Purchase Date]],"MMMM")</f>
        <v>November</v>
      </c>
      <c r="T8863" s="9">
        <f>YEAR('Consolidtaed Data'!$F1397)</f>
        <v>2020</v>
      </c>
    </row>
    <row r="8864" spans="1:20" x14ac:dyDescent="0.3">
      <c r="A8864" s="9" t="s">
        <v>9890</v>
      </c>
      <c r="B8864" s="9" t="s">
        <v>429</v>
      </c>
      <c r="C8864" s="9" t="s">
        <v>72</v>
      </c>
      <c r="D8864" s="9" t="s">
        <v>272</v>
      </c>
      <c r="E8864" s="9" t="s">
        <v>631</v>
      </c>
      <c r="F8864" s="12">
        <v>44504</v>
      </c>
      <c r="G8864" s="12" t="str">
        <f>VLOOKUP(Table3[[#This Row],[Product ID]],[1]Products!$A:$G,2,0)</f>
        <v>Product 87</v>
      </c>
      <c r="H8864" s="22">
        <v>2</v>
      </c>
      <c r="I8864" s="9">
        <f>VLOOKUP('Consolidtaed Data'!$B1677,[1]Products!$A:$G,4,0)</f>
        <v>1635</v>
      </c>
      <c r="J8864" s="9">
        <f>VLOOKUP('Consolidtaed Data'!$B1677,[1]Products!$A:$G,3,0)</f>
        <v>1046</v>
      </c>
      <c r="K8864" s="9">
        <f>'Consolidtaed Data'!$J1677*'Consolidtaed Data'!$H1677</f>
        <v>1518</v>
      </c>
      <c r="L8864" s="9">
        <f>'Consolidtaed Data'!$I1677*'Consolidtaed Data'!$H1677</f>
        <v>2410</v>
      </c>
      <c r="M8864" s="9">
        <f>'Consolidtaed Data'!$L1677-'Consolidtaed Data'!$K1677</f>
        <v>534</v>
      </c>
      <c r="N8864" s="9" t="str">
        <f>VLOOKUP('Consolidtaed Data'!$C1677,[1]Locations!$A:$O,2,0)</f>
        <v>San Jose</v>
      </c>
      <c r="O8864" s="9" t="str">
        <f>VLOOKUP('Consolidtaed Data'!$D1677,'[1]Sales People'!$A:$B,2,0)</f>
        <v>Roger Robertson</v>
      </c>
      <c r="P8864" s="9" t="str">
        <f>VLOOKUP('Consolidtaed Data'!$E1677,[1]Customers!$A:$B,2,0)</f>
        <v>Peter Castillo</v>
      </c>
      <c r="Q8864" s="11">
        <f>WEEKDAY('Consolidtaed Data'!$F1677)</f>
        <v>7</v>
      </c>
      <c r="R8864" s="9">
        <f>MONTH('Consolidtaed Data'!$F1677)</f>
        <v>5</v>
      </c>
      <c r="S8864" s="9" t="str">
        <f>TEXT(Table3[[#This Row],[Purchase Date]],"MMMM")</f>
        <v>November</v>
      </c>
      <c r="T8864" s="9">
        <f>YEAR('Consolidtaed Data'!$F1677)</f>
        <v>2020</v>
      </c>
    </row>
    <row r="8865" spans="1:20" x14ac:dyDescent="0.3">
      <c r="A8865" s="9" t="s">
        <v>9891</v>
      </c>
      <c r="B8865" s="9" t="s">
        <v>248</v>
      </c>
      <c r="C8865" s="9" t="s">
        <v>140</v>
      </c>
      <c r="D8865" s="9" t="s">
        <v>17</v>
      </c>
      <c r="E8865" s="9" t="s">
        <v>827</v>
      </c>
      <c r="F8865" s="12">
        <v>44504</v>
      </c>
      <c r="G8865" s="12" t="str">
        <f>VLOOKUP(Table3[[#This Row],[Product ID]],[1]Products!$A:$G,2,0)</f>
        <v>Product 97</v>
      </c>
      <c r="H8865" s="22">
        <v>1</v>
      </c>
      <c r="I8865" s="9">
        <f>VLOOKUP('Consolidtaed Data'!$B2015,[1]Products!$A:$G,4,0)</f>
        <v>368</v>
      </c>
      <c r="J8865" s="9">
        <f>VLOOKUP('Consolidtaed Data'!$B2015,[1]Products!$A:$G,3,0)</f>
        <v>294</v>
      </c>
      <c r="K8865" s="9">
        <f>'Consolidtaed Data'!$J2015*'Consolidtaed Data'!$H2015</f>
        <v>3848</v>
      </c>
      <c r="L8865" s="9">
        <f>'Consolidtaed Data'!$I2015*'Consolidtaed Data'!$H2015</f>
        <v>5656</v>
      </c>
      <c r="M8865" s="9">
        <f>'Consolidtaed Data'!$L2015-'Consolidtaed Data'!$K2015</f>
        <v>1108</v>
      </c>
      <c r="N8865" s="9" t="str">
        <f>VLOOKUP('Consolidtaed Data'!$C2015,[1]Locations!$A:$O,2,0)</f>
        <v>Fontana</v>
      </c>
      <c r="O8865" s="9" t="str">
        <f>VLOOKUP('Consolidtaed Data'!$D2015,'[1]Sales People'!$A:$B,2,0)</f>
        <v>Howard Gardner</v>
      </c>
      <c r="P8865" s="9" t="str">
        <f>VLOOKUP('Consolidtaed Data'!$E2015,[1]Customers!$A:$B,2,0)</f>
        <v>Randy Simpson</v>
      </c>
      <c r="Q8865" s="11">
        <f>WEEKDAY('Consolidtaed Data'!$F2015)</f>
        <v>4</v>
      </c>
      <c r="R8865" s="9">
        <f>MONTH('Consolidtaed Data'!$F2015)</f>
        <v>5</v>
      </c>
      <c r="S8865" s="9" t="str">
        <f>TEXT(Table3[[#This Row],[Purchase Date]],"MMMM")</f>
        <v>November</v>
      </c>
      <c r="T8865" s="9">
        <f>YEAR('Consolidtaed Data'!$F2015)</f>
        <v>2020</v>
      </c>
    </row>
    <row r="8866" spans="1:20" x14ac:dyDescent="0.3">
      <c r="A8866" s="9" t="s">
        <v>9892</v>
      </c>
      <c r="B8866" s="9" t="s">
        <v>230</v>
      </c>
      <c r="C8866" s="9" t="s">
        <v>59</v>
      </c>
      <c r="D8866" s="9" t="s">
        <v>329</v>
      </c>
      <c r="E8866" s="9" t="s">
        <v>2024</v>
      </c>
      <c r="F8866" s="12">
        <v>44504</v>
      </c>
      <c r="G8866" s="12" t="str">
        <f>VLOOKUP(Table3[[#This Row],[Product ID]],[1]Products!$A:$G,2,0)</f>
        <v>Product 31</v>
      </c>
      <c r="H8866" s="22">
        <v>4</v>
      </c>
      <c r="I8866" s="9">
        <f>VLOOKUP('Consolidtaed Data'!$B2075,[1]Products!$A:$G,4,0)</f>
        <v>2294</v>
      </c>
      <c r="J8866" s="9">
        <f>VLOOKUP('Consolidtaed Data'!$B2075,[1]Products!$A:$G,3,0)</f>
        <v>1399</v>
      </c>
      <c r="K8866" s="9">
        <f>'Consolidtaed Data'!$J2075*'Consolidtaed Data'!$H2075</f>
        <v>1074</v>
      </c>
      <c r="L8866" s="9">
        <f>'Consolidtaed Data'!$I2075*'Consolidtaed Data'!$H2075</f>
        <v>1788</v>
      </c>
      <c r="M8866" s="9">
        <f>'Consolidtaed Data'!$L2075-'Consolidtaed Data'!$K2075</f>
        <v>313</v>
      </c>
      <c r="N8866" s="9" t="str">
        <f>VLOOKUP('Consolidtaed Data'!$C2075,[1]Locations!$A:$O,2,0)</f>
        <v>Norwalk</v>
      </c>
      <c r="O8866" s="9" t="str">
        <f>VLOOKUP('Consolidtaed Data'!$D2075,'[1]Sales People'!$A:$B,2,0)</f>
        <v>Martin Carr</v>
      </c>
      <c r="P8866" s="9" t="str">
        <f>VLOOKUP('Consolidtaed Data'!$E2075,[1]Customers!$A:$B,2,0)</f>
        <v>Ryan Price</v>
      </c>
      <c r="Q8866" s="11">
        <f>WEEKDAY('Consolidtaed Data'!$F2075)</f>
        <v>2</v>
      </c>
      <c r="R8866" s="9">
        <f>MONTH('Consolidtaed Data'!$F2075)</f>
        <v>6</v>
      </c>
      <c r="S8866" s="9" t="str">
        <f>TEXT(Table3[[#This Row],[Purchase Date]],"MMMM")</f>
        <v>November</v>
      </c>
      <c r="T8866" s="9">
        <f>YEAR('Consolidtaed Data'!$F2075)</f>
        <v>2020</v>
      </c>
    </row>
    <row r="8867" spans="1:20" x14ac:dyDescent="0.3">
      <c r="A8867" s="9" t="s">
        <v>9893</v>
      </c>
      <c r="B8867" s="9" t="s">
        <v>443</v>
      </c>
      <c r="C8867" s="9" t="s">
        <v>42</v>
      </c>
      <c r="D8867" s="9" t="s">
        <v>246</v>
      </c>
      <c r="E8867" s="9" t="s">
        <v>915</v>
      </c>
      <c r="F8867" s="12">
        <v>44504</v>
      </c>
      <c r="G8867" s="12" t="str">
        <f>VLOOKUP(Table3[[#This Row],[Product ID]],[1]Products!$A:$G,2,0)</f>
        <v>Product 61</v>
      </c>
      <c r="H8867" s="22">
        <v>4</v>
      </c>
      <c r="I8867" s="9">
        <f>VLOOKUP('Consolidtaed Data'!$B2230,[1]Products!$A:$G,4,0)</f>
        <v>1783</v>
      </c>
      <c r="J8867" s="9">
        <f>VLOOKUP('Consolidtaed Data'!$B2230,[1]Products!$A:$G,3,0)</f>
        <v>1516</v>
      </c>
      <c r="K8867" s="9">
        <f>'Consolidtaed Data'!$J2230*'Consolidtaed Data'!$H2230</f>
        <v>1378</v>
      </c>
      <c r="L8867" s="9">
        <f>'Consolidtaed Data'!$I2230*'Consolidtaed Data'!$H2230</f>
        <v>1887</v>
      </c>
      <c r="M8867" s="9">
        <f>'Consolidtaed Data'!$L2230-'Consolidtaed Data'!$K2230</f>
        <v>561</v>
      </c>
      <c r="N8867" s="9" t="str">
        <f>VLOOKUP('Consolidtaed Data'!$C2230,[1]Locations!$A:$O,2,0)</f>
        <v>Vallejo</v>
      </c>
      <c r="O8867" s="9" t="str">
        <f>VLOOKUP('Consolidtaed Data'!$D2230,'[1]Sales People'!$A:$B,2,0)</f>
        <v>Kevin Butler</v>
      </c>
      <c r="P8867" s="9" t="str">
        <f>VLOOKUP('Consolidtaed Data'!$E2230,[1]Customers!$A:$B,2,0)</f>
        <v>Jesse Evans</v>
      </c>
      <c r="Q8867" s="11">
        <f>WEEKDAY('Consolidtaed Data'!$F2230)</f>
        <v>6</v>
      </c>
      <c r="R8867" s="9">
        <f>MONTH('Consolidtaed Data'!$F2230)</f>
        <v>6</v>
      </c>
      <c r="S8867" s="9" t="str">
        <f>TEXT(Table3[[#This Row],[Purchase Date]],"MMMM")</f>
        <v>November</v>
      </c>
      <c r="T8867" s="9">
        <f>YEAR('Consolidtaed Data'!$F2230)</f>
        <v>2020</v>
      </c>
    </row>
    <row r="8868" spans="1:20" x14ac:dyDescent="0.3">
      <c r="A8868" s="9" t="s">
        <v>9894</v>
      </c>
      <c r="B8868" s="9" t="s">
        <v>503</v>
      </c>
      <c r="C8868" s="9" t="s">
        <v>458</v>
      </c>
      <c r="D8868" s="9" t="s">
        <v>73</v>
      </c>
      <c r="E8868" s="9" t="s">
        <v>1307</v>
      </c>
      <c r="F8868" s="12">
        <v>44504</v>
      </c>
      <c r="G8868" s="12" t="str">
        <f>VLOOKUP(Table3[[#This Row],[Product ID]],[1]Products!$A:$G,2,0)</f>
        <v>Product 99</v>
      </c>
      <c r="H8868" s="22">
        <v>2</v>
      </c>
      <c r="I8868" s="9">
        <f>VLOOKUP('Consolidtaed Data'!$B2686,[1]Products!$A:$G,4,0)</f>
        <v>1899</v>
      </c>
      <c r="J8868" s="9">
        <f>VLOOKUP('Consolidtaed Data'!$B2686,[1]Products!$A:$G,3,0)</f>
        <v>1044</v>
      </c>
      <c r="K8868" s="9">
        <f>'Consolidtaed Data'!$J2686*'Consolidtaed Data'!$H2686</f>
        <v>1788</v>
      </c>
      <c r="L8868" s="9">
        <f>'Consolidtaed Data'!$I2686*'Consolidtaed Data'!$H2686</f>
        <v>2353</v>
      </c>
      <c r="M8868" s="9">
        <f>'Consolidtaed Data'!$L2686-'Consolidtaed Data'!$K2686</f>
        <v>383</v>
      </c>
      <c r="N8868" s="9" t="str">
        <f>VLOOKUP('Consolidtaed Data'!$C2686,[1]Locations!$A:$O,2,0)</f>
        <v>Pasadena</v>
      </c>
      <c r="O8868" s="9" t="str">
        <f>VLOOKUP('Consolidtaed Data'!$D2686,'[1]Sales People'!$A:$B,2,0)</f>
        <v>Scott Clark</v>
      </c>
      <c r="P8868" s="9" t="str">
        <f>VLOOKUP('Consolidtaed Data'!$E2686,[1]Customers!$A:$B,2,0)</f>
        <v>Joshua Little</v>
      </c>
      <c r="Q8868" s="11">
        <f>WEEKDAY('Consolidtaed Data'!$F2686)</f>
        <v>4</v>
      </c>
      <c r="R8868" s="9">
        <f>MONTH('Consolidtaed Data'!$F2686)</f>
        <v>7</v>
      </c>
      <c r="S8868" s="9" t="str">
        <f>TEXT(Table3[[#This Row],[Purchase Date]],"MMMM")</f>
        <v>November</v>
      </c>
      <c r="T8868" s="9">
        <f>YEAR('Consolidtaed Data'!$F2686)</f>
        <v>2020</v>
      </c>
    </row>
    <row r="8869" spans="1:20" x14ac:dyDescent="0.3">
      <c r="A8869" s="9" t="s">
        <v>9895</v>
      </c>
      <c r="B8869" s="9" t="s">
        <v>204</v>
      </c>
      <c r="C8869" s="9" t="s">
        <v>178</v>
      </c>
      <c r="D8869" s="9" t="s">
        <v>13</v>
      </c>
      <c r="E8869" s="9" t="s">
        <v>3025</v>
      </c>
      <c r="F8869" s="12">
        <v>44504</v>
      </c>
      <c r="G8869" s="12" t="str">
        <f>VLOOKUP(Table3[[#This Row],[Product ID]],[1]Products!$A:$G,2,0)</f>
        <v>Product 101</v>
      </c>
      <c r="H8869" s="22">
        <v>1</v>
      </c>
      <c r="I8869" s="9">
        <f>VLOOKUP('Consolidtaed Data'!$B2908,[1]Products!$A:$G,4,0)</f>
        <v>1467</v>
      </c>
      <c r="J8869" s="9">
        <f>VLOOKUP('Consolidtaed Data'!$B2908,[1]Products!$A:$G,3,0)</f>
        <v>807</v>
      </c>
      <c r="K8869" s="9">
        <f>'Consolidtaed Data'!$J2908*'Consolidtaed Data'!$H2908</f>
        <v>4329</v>
      </c>
      <c r="L8869" s="9">
        <f>'Consolidtaed Data'!$I2908*'Consolidtaed Data'!$H2908</f>
        <v>5478</v>
      </c>
      <c r="M8869" s="9">
        <f>'Consolidtaed Data'!$L2908-'Consolidtaed Data'!$K2908</f>
        <v>192</v>
      </c>
      <c r="N8869" s="9" t="str">
        <f>VLOOKUP('Consolidtaed Data'!$C2908,[1]Locations!$A:$O,2,0)</f>
        <v>Vista</v>
      </c>
      <c r="O8869" s="9" t="str">
        <f>VLOOKUP('Consolidtaed Data'!$D2908,'[1]Sales People'!$A:$B,2,0)</f>
        <v>Martin Carr</v>
      </c>
      <c r="P8869" s="9" t="str">
        <f>VLOOKUP('Consolidtaed Data'!$E2908,[1]Customers!$A:$B,2,0)</f>
        <v>Arthur Gilbert</v>
      </c>
      <c r="Q8869" s="11">
        <f>WEEKDAY('Consolidtaed Data'!$F2908)</f>
        <v>6</v>
      </c>
      <c r="R8869" s="9">
        <f>MONTH('Consolidtaed Data'!$F2908)</f>
        <v>7</v>
      </c>
      <c r="S8869" s="9" t="str">
        <f>TEXT(Table3[[#This Row],[Purchase Date]],"MMMM")</f>
        <v>November</v>
      </c>
      <c r="T8869" s="9">
        <f>YEAR('Consolidtaed Data'!$F2908)</f>
        <v>2020</v>
      </c>
    </row>
    <row r="8870" spans="1:20" x14ac:dyDescent="0.3">
      <c r="A8870" s="9" t="s">
        <v>9896</v>
      </c>
      <c r="B8870" s="9" t="s">
        <v>278</v>
      </c>
      <c r="C8870" s="9" t="s">
        <v>249</v>
      </c>
      <c r="D8870" s="9" t="s">
        <v>35</v>
      </c>
      <c r="E8870" s="9" t="s">
        <v>706</v>
      </c>
      <c r="F8870" s="12">
        <v>44504</v>
      </c>
      <c r="G8870" s="12" t="str">
        <f>VLOOKUP(Table3[[#This Row],[Product ID]],[1]Products!$A:$G,2,0)</f>
        <v>Product 75</v>
      </c>
      <c r="H8870" s="22">
        <v>1</v>
      </c>
      <c r="I8870" s="9">
        <f>VLOOKUP('Consolidtaed Data'!$B3385,[1]Products!$A:$G,4,0)</f>
        <v>951</v>
      </c>
      <c r="J8870" s="9">
        <f>VLOOKUP('Consolidtaed Data'!$B3385,[1]Products!$A:$G,3,0)</f>
        <v>504</v>
      </c>
      <c r="K8870" s="9">
        <f>'Consolidtaed Data'!$J3385*'Consolidtaed Data'!$H3385</f>
        <v>7584</v>
      </c>
      <c r="L8870" s="9">
        <f>'Consolidtaed Data'!$I3385*'Consolidtaed Data'!$H3385</f>
        <v>9980</v>
      </c>
      <c r="M8870" s="9">
        <f>'Consolidtaed Data'!$L3385-'Consolidtaed Data'!$K3385</f>
        <v>492</v>
      </c>
      <c r="N8870" s="9" t="str">
        <f>VLOOKUP('Consolidtaed Data'!$C3385,[1]Locations!$A:$O,2,0)</f>
        <v>Oakland</v>
      </c>
      <c r="O8870" s="9" t="str">
        <f>VLOOKUP('Consolidtaed Data'!$D3385,'[1]Sales People'!$A:$B,2,0)</f>
        <v>Joshua Cook</v>
      </c>
      <c r="P8870" s="9" t="str">
        <f>VLOOKUP('Consolidtaed Data'!$E3385,[1]Customers!$A:$B,2,0)</f>
        <v>Christopher Arnold</v>
      </c>
      <c r="Q8870" s="11">
        <f>WEEKDAY('Consolidtaed Data'!$F3385)</f>
        <v>1</v>
      </c>
      <c r="R8870" s="9">
        <f>MONTH('Consolidtaed Data'!$F3385)</f>
        <v>9</v>
      </c>
      <c r="S8870" s="9" t="str">
        <f>TEXT(Table3[[#This Row],[Purchase Date]],"MMMM")</f>
        <v>November</v>
      </c>
      <c r="T8870" s="9">
        <f>YEAR('Consolidtaed Data'!$F3385)</f>
        <v>2020</v>
      </c>
    </row>
    <row r="8871" spans="1:20" x14ac:dyDescent="0.3">
      <c r="A8871" s="9" t="s">
        <v>9897</v>
      </c>
      <c r="B8871" s="9" t="s">
        <v>71</v>
      </c>
      <c r="C8871" s="9" t="s">
        <v>34</v>
      </c>
      <c r="D8871" s="9" t="s">
        <v>73</v>
      </c>
      <c r="E8871" s="9" t="s">
        <v>214</v>
      </c>
      <c r="F8871" s="12">
        <v>44504</v>
      </c>
      <c r="G8871" s="12" t="str">
        <f>VLOOKUP(Table3[[#This Row],[Product ID]],[1]Products!$A:$G,2,0)</f>
        <v>Product 42</v>
      </c>
      <c r="H8871" s="22">
        <v>4</v>
      </c>
      <c r="I8871" s="9">
        <f>VLOOKUP('Consolidtaed Data'!$B3454,[1]Products!$A:$G,4,0)</f>
        <v>584</v>
      </c>
      <c r="J8871" s="9">
        <f>VLOOKUP('Consolidtaed Data'!$B3454,[1]Products!$A:$G,3,0)</f>
        <v>420</v>
      </c>
      <c r="K8871" s="9">
        <f>'Consolidtaed Data'!$J3454*'Consolidtaed Data'!$H3454</f>
        <v>807</v>
      </c>
      <c r="L8871" s="9">
        <f>'Consolidtaed Data'!$I3454*'Consolidtaed Data'!$H3454</f>
        <v>1467</v>
      </c>
      <c r="M8871" s="9">
        <f>'Consolidtaed Data'!$L3454-'Consolidtaed Data'!$K3454</f>
        <v>553</v>
      </c>
      <c r="N8871" s="9" t="str">
        <f>VLOOKUP('Consolidtaed Data'!$C3454,[1]Locations!$A:$O,2,0)</f>
        <v>Long Beach</v>
      </c>
      <c r="O8871" s="9" t="str">
        <f>VLOOKUP('Consolidtaed Data'!$D3454,'[1]Sales People'!$A:$B,2,0)</f>
        <v>Howard Gardner</v>
      </c>
      <c r="P8871" s="9" t="str">
        <f>VLOOKUP('Consolidtaed Data'!$E3454,[1]Customers!$A:$B,2,0)</f>
        <v>Bobby Hughes</v>
      </c>
      <c r="Q8871" s="11">
        <f>WEEKDAY('Consolidtaed Data'!$F3454)</f>
        <v>4</v>
      </c>
      <c r="R8871" s="9">
        <f>MONTH('Consolidtaed Data'!$F3454)</f>
        <v>9</v>
      </c>
      <c r="S8871" s="9" t="str">
        <f>TEXT(Table3[[#This Row],[Purchase Date]],"MMMM")</f>
        <v>November</v>
      </c>
      <c r="T8871" s="9">
        <f>YEAR('Consolidtaed Data'!$F3454)</f>
        <v>2020</v>
      </c>
    </row>
    <row r="8872" spans="1:20" x14ac:dyDescent="0.3">
      <c r="A8872" s="9" t="s">
        <v>9898</v>
      </c>
      <c r="B8872" s="9" t="s">
        <v>125</v>
      </c>
      <c r="C8872" s="9" t="s">
        <v>72</v>
      </c>
      <c r="D8872" s="9" t="s">
        <v>13</v>
      </c>
      <c r="E8872" s="9" t="s">
        <v>2386</v>
      </c>
      <c r="F8872" s="12">
        <v>44504</v>
      </c>
      <c r="G8872" s="12" t="str">
        <f>VLOOKUP(Table3[[#This Row],[Product ID]],[1]Products!$A:$G,2,0)</f>
        <v>Product 40</v>
      </c>
      <c r="H8872" s="22">
        <v>2</v>
      </c>
      <c r="I8872" s="9">
        <f>VLOOKUP('Consolidtaed Data'!$B3517,[1]Products!$A:$G,4,0)</f>
        <v>127</v>
      </c>
      <c r="J8872" s="9">
        <f>VLOOKUP('Consolidtaed Data'!$B3517,[1]Products!$A:$G,3,0)</f>
        <v>79</v>
      </c>
      <c r="K8872" s="9">
        <f>'Consolidtaed Data'!$J3517*'Consolidtaed Data'!$H3517</f>
        <v>3753</v>
      </c>
      <c r="L8872" s="9">
        <f>'Consolidtaed Data'!$I3517*'Consolidtaed Data'!$H3517</f>
        <v>4578</v>
      </c>
      <c r="M8872" s="9">
        <f>'Consolidtaed Data'!$L3517-'Consolidtaed Data'!$K3517</f>
        <v>2397</v>
      </c>
      <c r="N8872" s="9" t="str">
        <f>VLOOKUP('Consolidtaed Data'!$C3517,[1]Locations!$A:$O,2,0)</f>
        <v>Santa Clara</v>
      </c>
      <c r="O8872" s="9" t="str">
        <f>VLOOKUP('Consolidtaed Data'!$D3517,'[1]Sales People'!$A:$B,2,0)</f>
        <v>Kevin Butler</v>
      </c>
      <c r="P8872" s="9" t="str">
        <f>VLOOKUP('Consolidtaed Data'!$E3517,[1]Customers!$A:$B,2,0)</f>
        <v>Adam Alexander</v>
      </c>
      <c r="Q8872" s="11">
        <f>WEEKDAY('Consolidtaed Data'!$F3517)</f>
        <v>2</v>
      </c>
      <c r="R8872" s="9">
        <f>MONTH('Consolidtaed Data'!$F3517)</f>
        <v>9</v>
      </c>
      <c r="S8872" s="9" t="str">
        <f>TEXT(Table3[[#This Row],[Purchase Date]],"MMMM")</f>
        <v>November</v>
      </c>
      <c r="T8872" s="9">
        <f>YEAR('Consolidtaed Data'!$F3517)</f>
        <v>2020</v>
      </c>
    </row>
    <row r="8873" spans="1:20" x14ac:dyDescent="0.3">
      <c r="A8873" s="9" t="s">
        <v>9899</v>
      </c>
      <c r="B8873" s="9" t="s">
        <v>103</v>
      </c>
      <c r="C8873" s="9" t="s">
        <v>94</v>
      </c>
      <c r="D8873" s="9" t="s">
        <v>315</v>
      </c>
      <c r="E8873" s="9" t="s">
        <v>1447</v>
      </c>
      <c r="F8873" s="12">
        <v>44504</v>
      </c>
      <c r="G8873" s="12" t="str">
        <f>VLOOKUP(Table3[[#This Row],[Product ID]],[1]Products!$A:$G,2,0)</f>
        <v>Product 44</v>
      </c>
      <c r="H8873" s="22">
        <v>1</v>
      </c>
      <c r="I8873" s="9">
        <f>VLOOKUP('Consolidtaed Data'!$B3638,[1]Products!$A:$G,4,0)</f>
        <v>545</v>
      </c>
      <c r="J8873" s="9">
        <f>VLOOKUP('Consolidtaed Data'!$B3638,[1]Products!$A:$G,3,0)</f>
        <v>425</v>
      </c>
      <c r="K8873" s="9">
        <f>'Consolidtaed Data'!$J3638*'Consolidtaed Data'!$H3638</f>
        <v>807</v>
      </c>
      <c r="L8873" s="9">
        <f>'Consolidtaed Data'!$I3638*'Consolidtaed Data'!$H3638</f>
        <v>1467</v>
      </c>
      <c r="M8873" s="9">
        <f>'Consolidtaed Data'!$L3638-'Consolidtaed Data'!$K3638</f>
        <v>265</v>
      </c>
      <c r="N8873" s="9" t="str">
        <f>VLOOKUP('Consolidtaed Data'!$C3638,[1]Locations!$A:$O,2,0)</f>
        <v>Modesto</v>
      </c>
      <c r="O8873" s="9" t="str">
        <f>VLOOKUP('Consolidtaed Data'!$D3638,'[1]Sales People'!$A:$B,2,0)</f>
        <v>Kenneth Fields</v>
      </c>
      <c r="P8873" s="9" t="str">
        <f>VLOOKUP('Consolidtaed Data'!$E3638,[1]Customers!$A:$B,2,0)</f>
        <v>Charles Richards</v>
      </c>
      <c r="Q8873" s="11">
        <f>WEEKDAY('Consolidtaed Data'!$F3638)</f>
        <v>4</v>
      </c>
      <c r="R8873" s="9">
        <f>MONTH('Consolidtaed Data'!$F3638)</f>
        <v>9</v>
      </c>
      <c r="S8873" s="9" t="str">
        <f>TEXT(Table3[[#This Row],[Purchase Date]],"MMMM")</f>
        <v>November</v>
      </c>
      <c r="T8873" s="9">
        <f>YEAR('Consolidtaed Data'!$F3638)</f>
        <v>2020</v>
      </c>
    </row>
    <row r="8874" spans="1:20" x14ac:dyDescent="0.3">
      <c r="A8874" s="9" t="s">
        <v>9900</v>
      </c>
      <c r="B8874" s="9" t="s">
        <v>71</v>
      </c>
      <c r="C8874" s="9" t="s">
        <v>72</v>
      </c>
      <c r="D8874" s="9" t="s">
        <v>73</v>
      </c>
      <c r="E8874" s="9" t="s">
        <v>74</v>
      </c>
      <c r="F8874" s="12">
        <v>44505</v>
      </c>
      <c r="G8874" s="12" t="str">
        <f>VLOOKUP(Table3[[#This Row],[Product ID]],[1]Products!$A:$G,2,0)</f>
        <v>Product 42</v>
      </c>
      <c r="H8874" s="22">
        <v>1</v>
      </c>
      <c r="I8874" s="9">
        <f>VLOOKUP('Consolidtaed Data'!$B10,[1]Products!$A:$G,4,0)</f>
        <v>1380</v>
      </c>
      <c r="J8874" s="9">
        <f>VLOOKUP('Consolidtaed Data'!$B10,[1]Products!$A:$G,3,0)</f>
        <v>1090</v>
      </c>
      <c r="K8874" s="9">
        <f>'Consolidtaed Data'!$J10*'Consolidtaed Data'!$H10</f>
        <v>1046</v>
      </c>
      <c r="L8874" s="9">
        <f>'Consolidtaed Data'!$I10*'Consolidtaed Data'!$H10</f>
        <v>1635</v>
      </c>
      <c r="M8874" s="9">
        <f>'Consolidtaed Data'!$L10-'Consolidtaed Data'!$K10</f>
        <v>64</v>
      </c>
      <c r="N8874" s="9" t="str">
        <f>VLOOKUP('Consolidtaed Data'!$C10,[1]Locations!$A:$O,2,0)</f>
        <v>Chula Vista</v>
      </c>
      <c r="O8874" s="9" t="str">
        <f>VLOOKUP('Consolidtaed Data'!$D10,'[1]Sales People'!$A:$B,2,0)</f>
        <v>Justin Lynch</v>
      </c>
      <c r="P8874" s="9" t="str">
        <f>VLOOKUP('Consolidtaed Data'!$E10,[1]Customers!$A:$B,2,0)</f>
        <v>Joshua Anderson</v>
      </c>
      <c r="Q8874" s="11">
        <f>WEEKDAY('Consolidtaed Data'!$F10)</f>
        <v>4</v>
      </c>
      <c r="R8874" s="9">
        <f>MONTH('Consolidtaed Data'!$F10)</f>
        <v>1</v>
      </c>
      <c r="S8874" s="9" t="str">
        <f>TEXT(Table3[[#This Row],[Purchase Date]],"MMMM")</f>
        <v>November</v>
      </c>
      <c r="T8874" s="9">
        <f>YEAR('Consolidtaed Data'!$F10)</f>
        <v>2020</v>
      </c>
    </row>
    <row r="8875" spans="1:20" x14ac:dyDescent="0.3">
      <c r="A8875" s="9" t="s">
        <v>9901</v>
      </c>
      <c r="B8875" s="9" t="s">
        <v>71</v>
      </c>
      <c r="C8875" s="9" t="s">
        <v>205</v>
      </c>
      <c r="D8875" s="9" t="s">
        <v>315</v>
      </c>
      <c r="E8875" s="9" t="s">
        <v>601</v>
      </c>
      <c r="F8875" s="12">
        <v>44505</v>
      </c>
      <c r="G8875" s="12" t="str">
        <f>VLOOKUP(Table3[[#This Row],[Product ID]],[1]Products!$A:$G,2,0)</f>
        <v>Product 42</v>
      </c>
      <c r="H8875" s="22">
        <v>4</v>
      </c>
      <c r="I8875" s="9">
        <f>VLOOKUP('Consolidtaed Data'!$B166,[1]Products!$A:$G,4,0)</f>
        <v>1887</v>
      </c>
      <c r="J8875" s="9">
        <f>VLOOKUP('Consolidtaed Data'!$B166,[1]Products!$A:$G,3,0)</f>
        <v>1378</v>
      </c>
      <c r="K8875" s="9">
        <f>'Consolidtaed Data'!$J166*'Consolidtaed Data'!$H166</f>
        <v>1173</v>
      </c>
      <c r="L8875" s="9">
        <f>'Consolidtaed Data'!$I166*'Consolidtaed Data'!$H166</f>
        <v>1862</v>
      </c>
      <c r="M8875" s="9">
        <f>'Consolidtaed Data'!$L166-'Consolidtaed Data'!$K166</f>
        <v>612</v>
      </c>
      <c r="N8875" s="9" t="str">
        <f>VLOOKUP('Consolidtaed Data'!$C166,[1]Locations!$A:$O,2,0)</f>
        <v>Palmdale</v>
      </c>
      <c r="O8875" s="9" t="str">
        <f>VLOOKUP('Consolidtaed Data'!$D166,'[1]Sales People'!$A:$B,2,0)</f>
        <v>Larry Marshall</v>
      </c>
      <c r="P8875" s="9" t="str">
        <f>VLOOKUP('Consolidtaed Data'!$E166,[1]Customers!$A:$B,2,0)</f>
        <v>Jerry Reed</v>
      </c>
      <c r="Q8875" s="11">
        <f>WEEKDAY('Consolidtaed Data'!$F166)</f>
        <v>1</v>
      </c>
      <c r="R8875" s="9">
        <f>MONTH('Consolidtaed Data'!$F166)</f>
        <v>1</v>
      </c>
      <c r="S8875" s="9" t="str">
        <f>TEXT(Table3[[#This Row],[Purchase Date]],"MMMM")</f>
        <v>November</v>
      </c>
      <c r="T8875" s="9">
        <f>YEAR('Consolidtaed Data'!$F166)</f>
        <v>2020</v>
      </c>
    </row>
    <row r="8876" spans="1:20" x14ac:dyDescent="0.3">
      <c r="A8876" s="9" t="s">
        <v>9902</v>
      </c>
      <c r="B8876" s="9" t="s">
        <v>71</v>
      </c>
      <c r="C8876" s="9" t="s">
        <v>86</v>
      </c>
      <c r="D8876" s="9" t="s">
        <v>127</v>
      </c>
      <c r="E8876" s="9" t="s">
        <v>673</v>
      </c>
      <c r="F8876" s="12">
        <v>44505</v>
      </c>
      <c r="G8876" s="12" t="str">
        <f>VLOOKUP(Table3[[#This Row],[Product ID]],[1]Products!$A:$G,2,0)</f>
        <v>Product 42</v>
      </c>
      <c r="H8876" s="22">
        <v>3</v>
      </c>
      <c r="I8876" s="9">
        <f>VLOOKUP('Consolidtaed Data'!$B519,[1]Products!$A:$G,4,0)</f>
        <v>1119</v>
      </c>
      <c r="J8876" s="9">
        <f>VLOOKUP('Consolidtaed Data'!$B519,[1]Products!$A:$G,3,0)</f>
        <v>683</v>
      </c>
      <c r="K8876" s="9">
        <f>'Consolidtaed Data'!$J519*'Consolidtaed Data'!$H519</f>
        <v>807</v>
      </c>
      <c r="L8876" s="9">
        <f>'Consolidtaed Data'!$I519*'Consolidtaed Data'!$H519</f>
        <v>1467</v>
      </c>
      <c r="M8876" s="9">
        <f>'Consolidtaed Data'!$L519-'Consolidtaed Data'!$K519</f>
        <v>51</v>
      </c>
      <c r="N8876" s="9" t="str">
        <f>VLOOKUP('Consolidtaed Data'!$C519,[1]Locations!$A:$O,2,0)</f>
        <v>Moreno Valley</v>
      </c>
      <c r="O8876" s="9" t="str">
        <f>VLOOKUP('Consolidtaed Data'!$D519,'[1]Sales People'!$A:$B,2,0)</f>
        <v>Christopher Tucker</v>
      </c>
      <c r="P8876" s="9" t="str">
        <f>VLOOKUP('Consolidtaed Data'!$E519,[1]Customers!$A:$B,2,0)</f>
        <v>Roy Murphy</v>
      </c>
      <c r="Q8876" s="11">
        <f>WEEKDAY('Consolidtaed Data'!$F519)</f>
        <v>5</v>
      </c>
      <c r="R8876" s="9">
        <f>MONTH('Consolidtaed Data'!$F519)</f>
        <v>2</v>
      </c>
      <c r="S8876" s="9" t="str">
        <f>TEXT(Table3[[#This Row],[Purchase Date]],"MMMM")</f>
        <v>November</v>
      </c>
      <c r="T8876" s="9">
        <f>YEAR('Consolidtaed Data'!$F519)</f>
        <v>2020</v>
      </c>
    </row>
    <row r="8877" spans="1:20" x14ac:dyDescent="0.3">
      <c r="A8877" s="9" t="s">
        <v>9903</v>
      </c>
      <c r="B8877" s="9" t="s">
        <v>311</v>
      </c>
      <c r="C8877" s="9" t="s">
        <v>295</v>
      </c>
      <c r="D8877" s="9" t="s">
        <v>35</v>
      </c>
      <c r="E8877" s="9" t="s">
        <v>337</v>
      </c>
      <c r="F8877" s="12">
        <v>44505</v>
      </c>
      <c r="G8877" s="12" t="str">
        <f>VLOOKUP(Table3[[#This Row],[Product ID]],[1]Products!$A:$G,2,0)</f>
        <v>Product 33</v>
      </c>
      <c r="H8877" s="22">
        <v>4</v>
      </c>
      <c r="I8877" s="9">
        <f>VLOOKUP('Consolidtaed Data'!$B566,[1]Products!$A:$G,4,0)</f>
        <v>818</v>
      </c>
      <c r="J8877" s="9">
        <f>VLOOKUP('Consolidtaed Data'!$B566,[1]Products!$A:$G,3,0)</f>
        <v>450</v>
      </c>
      <c r="K8877" s="9">
        <f>'Consolidtaed Data'!$J566*'Consolidtaed Data'!$H566</f>
        <v>791</v>
      </c>
      <c r="L8877" s="9">
        <f>'Consolidtaed Data'!$I566*'Consolidtaed Data'!$H566</f>
        <v>1522</v>
      </c>
      <c r="M8877" s="9">
        <f>'Consolidtaed Data'!$L566-'Consolidtaed Data'!$K566</f>
        <v>447</v>
      </c>
      <c r="N8877" s="9" t="str">
        <f>VLOOKUP('Consolidtaed Data'!$C566,[1]Locations!$A:$O,2,0)</f>
        <v>Corona</v>
      </c>
      <c r="O8877" s="9" t="str">
        <f>VLOOKUP('Consolidtaed Data'!$D566,'[1]Sales People'!$A:$B,2,0)</f>
        <v>Bobby Russell</v>
      </c>
      <c r="P8877" s="9" t="str">
        <f>VLOOKUP('Consolidtaed Data'!$E566,[1]Customers!$A:$B,2,0)</f>
        <v>Eugene Cooper</v>
      </c>
      <c r="Q8877" s="11">
        <f>WEEKDAY('Consolidtaed Data'!$F566)</f>
        <v>1</v>
      </c>
      <c r="R8877" s="9">
        <f>MONTH('Consolidtaed Data'!$F566)</f>
        <v>2</v>
      </c>
      <c r="S8877" s="9" t="str">
        <f>TEXT(Table3[[#This Row],[Purchase Date]],"MMMM")</f>
        <v>November</v>
      </c>
      <c r="T8877" s="9">
        <f>YEAR('Consolidtaed Data'!$F566)</f>
        <v>2020</v>
      </c>
    </row>
    <row r="8878" spans="1:20" x14ac:dyDescent="0.3">
      <c r="A8878" s="9" t="s">
        <v>9904</v>
      </c>
      <c r="B8878" s="9" t="s">
        <v>311</v>
      </c>
      <c r="C8878" s="9" t="s">
        <v>405</v>
      </c>
      <c r="D8878" s="9" t="s">
        <v>13</v>
      </c>
      <c r="E8878" s="9" t="s">
        <v>1529</v>
      </c>
      <c r="F8878" s="12">
        <v>44505</v>
      </c>
      <c r="G8878" s="12" t="str">
        <f>VLOOKUP(Table3[[#This Row],[Product ID]],[1]Products!$A:$G,2,0)</f>
        <v>Product 33</v>
      </c>
      <c r="H8878" s="22">
        <v>1</v>
      </c>
      <c r="I8878" s="9">
        <f>VLOOKUP('Consolidtaed Data'!$B721,[1]Products!$A:$G,4,0)</f>
        <v>2391</v>
      </c>
      <c r="J8878" s="9">
        <f>VLOOKUP('Consolidtaed Data'!$B721,[1]Products!$A:$G,3,0)</f>
        <v>1291</v>
      </c>
      <c r="K8878" s="9">
        <f>'Consolidtaed Data'!$J721*'Consolidtaed Data'!$H721</f>
        <v>1291</v>
      </c>
      <c r="L8878" s="9">
        <f>'Consolidtaed Data'!$I721*'Consolidtaed Data'!$H721</f>
        <v>2391</v>
      </c>
      <c r="M8878" s="9">
        <f>'Consolidtaed Data'!$L721-'Consolidtaed Data'!$K721</f>
        <v>360</v>
      </c>
      <c r="N8878" s="9" t="str">
        <f>VLOOKUP('Consolidtaed Data'!$C721,[1]Locations!$A:$O,2,0)</f>
        <v>Fullerton</v>
      </c>
      <c r="O8878" s="9" t="str">
        <f>VLOOKUP('Consolidtaed Data'!$D721,'[1]Sales People'!$A:$B,2,0)</f>
        <v>Joshua Cook</v>
      </c>
      <c r="P8878" s="9" t="str">
        <f>VLOOKUP('Consolidtaed Data'!$E721,[1]Customers!$A:$B,2,0)</f>
        <v>Earl Simpson</v>
      </c>
      <c r="Q8878" s="11">
        <f>WEEKDAY('Consolidtaed Data'!$F721)</f>
        <v>4</v>
      </c>
      <c r="R8878" s="9">
        <f>MONTH('Consolidtaed Data'!$F721)</f>
        <v>2</v>
      </c>
      <c r="S8878" s="9" t="str">
        <f>TEXT(Table3[[#This Row],[Purchase Date]],"MMMM")</f>
        <v>November</v>
      </c>
      <c r="T8878" s="9">
        <f>YEAR('Consolidtaed Data'!$F721)</f>
        <v>2020</v>
      </c>
    </row>
    <row r="8879" spans="1:20" x14ac:dyDescent="0.3">
      <c r="A8879" s="9" t="s">
        <v>9905</v>
      </c>
      <c r="B8879" s="9" t="s">
        <v>119</v>
      </c>
      <c r="C8879" s="9" t="s">
        <v>72</v>
      </c>
      <c r="D8879" s="9" t="s">
        <v>22</v>
      </c>
      <c r="E8879" s="9" t="s">
        <v>1892</v>
      </c>
      <c r="F8879" s="12">
        <v>44505</v>
      </c>
      <c r="G8879" s="12" t="str">
        <f>VLOOKUP(Table3[[#This Row],[Product ID]],[1]Products!$A:$G,2,0)</f>
        <v>Product 67</v>
      </c>
      <c r="H8879" s="22">
        <v>1</v>
      </c>
      <c r="I8879" s="9">
        <f>VLOOKUP('Consolidtaed Data'!$B1001,[1]Products!$A:$G,4,0)</f>
        <v>203</v>
      </c>
      <c r="J8879" s="9">
        <f>VLOOKUP('Consolidtaed Data'!$B1001,[1]Products!$A:$G,3,0)</f>
        <v>154</v>
      </c>
      <c r="K8879" s="9">
        <f>'Consolidtaed Data'!$J1001*'Consolidtaed Data'!$H1001</f>
        <v>1890</v>
      </c>
      <c r="L8879" s="9">
        <f>'Consolidtaed Data'!$I1001*'Consolidtaed Data'!$H1001</f>
        <v>3778</v>
      </c>
      <c r="M8879" s="9">
        <f>'Consolidtaed Data'!$L1001-'Consolidtaed Data'!$K1001</f>
        <v>95</v>
      </c>
      <c r="N8879" s="9" t="str">
        <f>VLOOKUP('Consolidtaed Data'!$C1001,[1]Locations!$A:$O,2,0)</f>
        <v>Hayward</v>
      </c>
      <c r="O8879" s="9" t="str">
        <f>VLOOKUP('Consolidtaed Data'!$D1001,'[1]Sales People'!$A:$B,2,0)</f>
        <v>Christopher Tucker</v>
      </c>
      <c r="P8879" s="9" t="str">
        <f>VLOOKUP('Consolidtaed Data'!$E1001,[1]Customers!$A:$B,2,0)</f>
        <v>Juan Rivera</v>
      </c>
      <c r="Q8879" s="11">
        <f>WEEKDAY('Consolidtaed Data'!$F1001)</f>
        <v>5</v>
      </c>
      <c r="R8879" s="9">
        <f>MONTH('Consolidtaed Data'!$F1001)</f>
        <v>3</v>
      </c>
      <c r="S8879" s="9" t="str">
        <f>TEXT(Table3[[#This Row],[Purchase Date]],"MMMM")</f>
        <v>November</v>
      </c>
      <c r="T8879" s="9">
        <f>YEAR('Consolidtaed Data'!$F1001)</f>
        <v>2020</v>
      </c>
    </row>
    <row r="8880" spans="1:20" x14ac:dyDescent="0.3">
      <c r="A8880" s="9" t="s">
        <v>9906</v>
      </c>
      <c r="B8880" s="9" t="s">
        <v>119</v>
      </c>
      <c r="C8880" s="9" t="s">
        <v>226</v>
      </c>
      <c r="D8880" s="9" t="s">
        <v>35</v>
      </c>
      <c r="E8880" s="9" t="s">
        <v>1909</v>
      </c>
      <c r="F8880" s="12">
        <v>44505</v>
      </c>
      <c r="G8880" s="12" t="str">
        <f>VLOOKUP(Table3[[#This Row],[Product ID]],[1]Products!$A:$G,2,0)</f>
        <v>Product 67</v>
      </c>
      <c r="H8880" s="22">
        <v>1</v>
      </c>
      <c r="I8880" s="9">
        <f>VLOOKUP('Consolidtaed Data'!$B1014,[1]Products!$A:$G,4,0)</f>
        <v>561</v>
      </c>
      <c r="J8880" s="9">
        <f>VLOOKUP('Consolidtaed Data'!$B1014,[1]Products!$A:$G,3,0)</f>
        <v>421</v>
      </c>
      <c r="K8880" s="9">
        <f>'Consolidtaed Data'!$J1014*'Consolidtaed Data'!$H1014</f>
        <v>536</v>
      </c>
      <c r="L8880" s="9">
        <f>'Consolidtaed Data'!$I1014*'Consolidtaed Data'!$H1014</f>
        <v>800</v>
      </c>
      <c r="M8880" s="9">
        <f>'Consolidtaed Data'!$L1014-'Consolidtaed Data'!$K1014</f>
        <v>690</v>
      </c>
      <c r="N8880" s="9" t="str">
        <f>VLOOKUP('Consolidtaed Data'!$C1014,[1]Locations!$A:$O,2,0)</f>
        <v>Rancho Cucamonga</v>
      </c>
      <c r="O8880" s="9" t="str">
        <f>VLOOKUP('Consolidtaed Data'!$D1014,'[1]Sales People'!$A:$B,2,0)</f>
        <v>Ryan Welch</v>
      </c>
      <c r="P8880" s="9" t="str">
        <f>VLOOKUP('Consolidtaed Data'!$E1014,[1]Customers!$A:$B,2,0)</f>
        <v>Eric Shaw</v>
      </c>
      <c r="Q8880" s="11">
        <f>WEEKDAY('Consolidtaed Data'!$F1014)</f>
        <v>6</v>
      </c>
      <c r="R8880" s="9">
        <f>MONTH('Consolidtaed Data'!$F1014)</f>
        <v>3</v>
      </c>
      <c r="S8880" s="9" t="str">
        <f>TEXT(Table3[[#This Row],[Purchase Date]],"MMMM")</f>
        <v>November</v>
      </c>
      <c r="T8880" s="9">
        <f>YEAR('Consolidtaed Data'!$F1014)</f>
        <v>2020</v>
      </c>
    </row>
    <row r="8881" spans="1:20" x14ac:dyDescent="0.3">
      <c r="A8881" s="9" t="s">
        <v>9907</v>
      </c>
      <c r="B8881" s="9" t="s">
        <v>33</v>
      </c>
      <c r="C8881" s="9" t="s">
        <v>522</v>
      </c>
      <c r="D8881" s="9" t="s">
        <v>100</v>
      </c>
      <c r="E8881" s="9" t="s">
        <v>960</v>
      </c>
      <c r="F8881" s="12">
        <v>44505</v>
      </c>
      <c r="G8881" s="12" t="str">
        <f>VLOOKUP(Table3[[#This Row],[Product ID]],[1]Products!$A:$G,2,0)</f>
        <v>Product 29</v>
      </c>
      <c r="H8881" s="22">
        <v>4</v>
      </c>
      <c r="I8881" s="9">
        <f>VLOOKUP('Consolidtaed Data'!$B1482,[1]Products!$A:$G,4,0)</f>
        <v>1889</v>
      </c>
      <c r="J8881" s="9">
        <f>VLOOKUP('Consolidtaed Data'!$B1482,[1]Products!$A:$G,3,0)</f>
        <v>945</v>
      </c>
      <c r="K8881" s="9">
        <f>'Consolidtaed Data'!$J1482*'Consolidtaed Data'!$H1482</f>
        <v>947</v>
      </c>
      <c r="L8881" s="9">
        <f>'Consolidtaed Data'!$I1482*'Consolidtaed Data'!$H1482</f>
        <v>1353</v>
      </c>
      <c r="M8881" s="9">
        <f>'Consolidtaed Data'!$L1482-'Consolidtaed Data'!$K1482</f>
        <v>874</v>
      </c>
      <c r="N8881" s="9" t="str">
        <f>VLOOKUP('Consolidtaed Data'!$C1482,[1]Locations!$A:$O,2,0)</f>
        <v>Lancaster</v>
      </c>
      <c r="O8881" s="9" t="str">
        <f>VLOOKUP('Consolidtaed Data'!$D1482,'[1]Sales People'!$A:$B,2,0)</f>
        <v>Jeremy Mendoza</v>
      </c>
      <c r="P8881" s="9" t="str">
        <f>VLOOKUP('Consolidtaed Data'!$E1482,[1]Customers!$A:$B,2,0)</f>
        <v>Dennis Scott</v>
      </c>
      <c r="Q8881" s="11">
        <f>WEEKDAY('Consolidtaed Data'!$F1482)</f>
        <v>1</v>
      </c>
      <c r="R8881" s="9">
        <f>MONTH('Consolidtaed Data'!$F1482)</f>
        <v>4</v>
      </c>
      <c r="S8881" s="9" t="str">
        <f>TEXT(Table3[[#This Row],[Purchase Date]],"MMMM")</f>
        <v>November</v>
      </c>
      <c r="T8881" s="9">
        <f>YEAR('Consolidtaed Data'!$F1482)</f>
        <v>2020</v>
      </c>
    </row>
    <row r="8882" spans="1:20" x14ac:dyDescent="0.3">
      <c r="A8882" s="9" t="s">
        <v>9908</v>
      </c>
      <c r="B8882" s="9" t="s">
        <v>209</v>
      </c>
      <c r="C8882" s="9" t="s">
        <v>39</v>
      </c>
      <c r="D8882" s="9" t="s">
        <v>35</v>
      </c>
      <c r="E8882" s="9" t="s">
        <v>1339</v>
      </c>
      <c r="F8882" s="12">
        <v>44505</v>
      </c>
      <c r="G8882" s="12" t="str">
        <f>VLOOKUP(Table3[[#This Row],[Product ID]],[1]Products!$A:$G,2,0)</f>
        <v>Product 86</v>
      </c>
      <c r="H8882" s="22">
        <v>1</v>
      </c>
      <c r="I8882" s="9">
        <f>VLOOKUP('Consolidtaed Data'!$B1839,[1]Products!$A:$G,4,0)</f>
        <v>400</v>
      </c>
      <c r="J8882" s="9">
        <f>VLOOKUP('Consolidtaed Data'!$B1839,[1]Products!$A:$G,3,0)</f>
        <v>208</v>
      </c>
      <c r="K8882" s="9">
        <f>'Consolidtaed Data'!$J1839*'Consolidtaed Data'!$H1839</f>
        <v>838</v>
      </c>
      <c r="L8882" s="9">
        <f>'Consolidtaed Data'!$I1839*'Consolidtaed Data'!$H1839</f>
        <v>1103</v>
      </c>
      <c r="M8882" s="9">
        <f>'Consolidtaed Data'!$L1839-'Consolidtaed Data'!$K1839</f>
        <v>2260</v>
      </c>
      <c r="N8882" s="9" t="str">
        <f>VLOOKUP('Consolidtaed Data'!$C1839,[1]Locations!$A:$O,2,0)</f>
        <v>Rialto</v>
      </c>
      <c r="O8882" s="9" t="str">
        <f>VLOOKUP('Consolidtaed Data'!$D1839,'[1]Sales People'!$A:$B,2,0)</f>
        <v>Clarence Fox</v>
      </c>
      <c r="P8882" s="9" t="str">
        <f>VLOOKUP('Consolidtaed Data'!$E1839,[1]Customers!$A:$B,2,0)</f>
        <v>Jimmy Morrison</v>
      </c>
      <c r="Q8882" s="11">
        <f>WEEKDAY('Consolidtaed Data'!$F1839)</f>
        <v>6</v>
      </c>
      <c r="R8882" s="9">
        <f>MONTH('Consolidtaed Data'!$F1839)</f>
        <v>5</v>
      </c>
      <c r="S8882" s="9" t="str">
        <f>TEXT(Table3[[#This Row],[Purchase Date]],"MMMM")</f>
        <v>November</v>
      </c>
      <c r="T8882" s="9">
        <f>YEAR('Consolidtaed Data'!$F1839)</f>
        <v>2020</v>
      </c>
    </row>
    <row r="8883" spans="1:20" x14ac:dyDescent="0.3">
      <c r="A8883" s="9" t="s">
        <v>9909</v>
      </c>
      <c r="B8883" s="9" t="s">
        <v>216</v>
      </c>
      <c r="C8883" s="9" t="s">
        <v>122</v>
      </c>
      <c r="D8883" s="9" t="s">
        <v>329</v>
      </c>
      <c r="E8883" s="9" t="s">
        <v>1310</v>
      </c>
      <c r="F8883" s="12">
        <v>44505</v>
      </c>
      <c r="G8883" s="12" t="str">
        <f>VLOOKUP(Table3[[#This Row],[Product ID]],[1]Products!$A:$G,2,0)</f>
        <v>Product 73</v>
      </c>
      <c r="H8883" s="22">
        <v>1</v>
      </c>
      <c r="I8883" s="9">
        <f>VLOOKUP('Consolidtaed Data'!$B2108,[1]Products!$A:$G,4,0)</f>
        <v>356</v>
      </c>
      <c r="J8883" s="9">
        <f>VLOOKUP('Consolidtaed Data'!$B2108,[1]Products!$A:$G,3,0)</f>
        <v>292</v>
      </c>
      <c r="K8883" s="9">
        <f>'Consolidtaed Data'!$J2108*'Consolidtaed Data'!$H2108</f>
        <v>1942</v>
      </c>
      <c r="L8883" s="9">
        <f>'Consolidtaed Data'!$I2108*'Consolidtaed Data'!$H2108</f>
        <v>3596</v>
      </c>
      <c r="M8883" s="9">
        <f>'Consolidtaed Data'!$L2108-'Consolidtaed Data'!$K2108</f>
        <v>599</v>
      </c>
      <c r="N8883" s="9" t="str">
        <f>VLOOKUP('Consolidtaed Data'!$C2108,[1]Locations!$A:$O,2,0)</f>
        <v>Oxnard</v>
      </c>
      <c r="O8883" s="9" t="str">
        <f>VLOOKUP('Consolidtaed Data'!$D2108,'[1]Sales People'!$A:$B,2,0)</f>
        <v>Eugene Holmes</v>
      </c>
      <c r="P8883" s="9" t="str">
        <f>VLOOKUP('Consolidtaed Data'!$E2108,[1]Customers!$A:$B,2,0)</f>
        <v>Jonathan Lynch</v>
      </c>
      <c r="Q8883" s="11">
        <f>WEEKDAY('Consolidtaed Data'!$F2108)</f>
        <v>4</v>
      </c>
      <c r="R8883" s="9">
        <f>MONTH('Consolidtaed Data'!$F2108)</f>
        <v>6</v>
      </c>
      <c r="S8883" s="9" t="str">
        <f>TEXT(Table3[[#This Row],[Purchase Date]],"MMMM")</f>
        <v>November</v>
      </c>
      <c r="T8883" s="9">
        <f>YEAR('Consolidtaed Data'!$F2108)</f>
        <v>2020</v>
      </c>
    </row>
    <row r="8884" spans="1:20" x14ac:dyDescent="0.3">
      <c r="A8884" s="9" t="s">
        <v>9910</v>
      </c>
      <c r="B8884" s="9" t="s">
        <v>382</v>
      </c>
      <c r="C8884" s="9" t="s">
        <v>94</v>
      </c>
      <c r="D8884" s="9" t="s">
        <v>153</v>
      </c>
      <c r="E8884" s="9" t="s">
        <v>1101</v>
      </c>
      <c r="F8884" s="12">
        <v>44505</v>
      </c>
      <c r="G8884" s="12" t="str">
        <f>VLOOKUP(Table3[[#This Row],[Product ID]],[1]Products!$A:$G,2,0)</f>
        <v>Product 50</v>
      </c>
      <c r="H8884" s="22">
        <v>2</v>
      </c>
      <c r="I8884" s="9">
        <f>VLOOKUP('Consolidtaed Data'!$B2198,[1]Products!$A:$G,4,0)</f>
        <v>368</v>
      </c>
      <c r="J8884" s="9">
        <f>VLOOKUP('Consolidtaed Data'!$B2198,[1]Products!$A:$G,3,0)</f>
        <v>294</v>
      </c>
      <c r="K8884" s="9">
        <f>'Consolidtaed Data'!$J2198*'Consolidtaed Data'!$H2198</f>
        <v>358</v>
      </c>
      <c r="L8884" s="9">
        <f>'Consolidtaed Data'!$I2198*'Consolidtaed Data'!$H2198</f>
        <v>596</v>
      </c>
      <c r="M8884" s="9">
        <f>'Consolidtaed Data'!$L2198-'Consolidtaed Data'!$K2198</f>
        <v>1341</v>
      </c>
      <c r="N8884" s="9" t="str">
        <f>VLOOKUP('Consolidtaed Data'!$C2198,[1]Locations!$A:$O,2,0)</f>
        <v>Roseville</v>
      </c>
      <c r="O8884" s="9" t="str">
        <f>VLOOKUP('Consolidtaed Data'!$D2198,'[1]Sales People'!$A:$B,2,0)</f>
        <v>Henry Nelson</v>
      </c>
      <c r="P8884" s="9" t="str">
        <f>VLOOKUP('Consolidtaed Data'!$E2198,[1]Customers!$A:$B,2,0)</f>
        <v>Chris Howard</v>
      </c>
      <c r="Q8884" s="11">
        <f>WEEKDAY('Consolidtaed Data'!$F2198)</f>
        <v>2</v>
      </c>
      <c r="R8884" s="9">
        <f>MONTH('Consolidtaed Data'!$F2198)</f>
        <v>6</v>
      </c>
      <c r="S8884" s="9" t="str">
        <f>TEXT(Table3[[#This Row],[Purchase Date]],"MMMM")</f>
        <v>November</v>
      </c>
      <c r="T8884" s="9">
        <f>YEAR('Consolidtaed Data'!$F2198)</f>
        <v>2020</v>
      </c>
    </row>
    <row r="8885" spans="1:20" x14ac:dyDescent="0.3">
      <c r="A8885" s="9" t="s">
        <v>9911</v>
      </c>
      <c r="B8885" s="9" t="s">
        <v>54</v>
      </c>
      <c r="C8885" s="9" t="s">
        <v>122</v>
      </c>
      <c r="D8885" s="9" t="s">
        <v>220</v>
      </c>
      <c r="E8885" s="9" t="s">
        <v>1384</v>
      </c>
      <c r="F8885" s="12">
        <v>44505</v>
      </c>
      <c r="G8885" s="12" t="str">
        <f>VLOOKUP(Table3[[#This Row],[Product ID]],[1]Products!$A:$G,2,0)</f>
        <v>Product 41</v>
      </c>
      <c r="H8885" s="22">
        <v>3</v>
      </c>
      <c r="I8885" s="9">
        <f>VLOOKUP('Consolidtaed Data'!$B2521,[1]Products!$A:$G,4,0)</f>
        <v>1826</v>
      </c>
      <c r="J8885" s="9">
        <f>VLOOKUP('Consolidtaed Data'!$B2521,[1]Products!$A:$G,3,0)</f>
        <v>1443</v>
      </c>
      <c r="K8885" s="9">
        <f>'Consolidtaed Data'!$J2521*'Consolidtaed Data'!$H2521</f>
        <v>66</v>
      </c>
      <c r="L8885" s="9">
        <f>'Consolidtaed Data'!$I2521*'Consolidtaed Data'!$H2521</f>
        <v>105</v>
      </c>
      <c r="M8885" s="9">
        <f>'Consolidtaed Data'!$L2521-'Consolidtaed Data'!$K2521</f>
        <v>987</v>
      </c>
      <c r="N8885" s="9" t="str">
        <f>VLOOKUP('Consolidtaed Data'!$C2521,[1]Locations!$A:$O,2,0)</f>
        <v>Modesto</v>
      </c>
      <c r="O8885" s="9" t="str">
        <f>VLOOKUP('Consolidtaed Data'!$D2521,'[1]Sales People'!$A:$B,2,0)</f>
        <v>Carl Elliott</v>
      </c>
      <c r="P8885" s="9" t="str">
        <f>VLOOKUP('Consolidtaed Data'!$E2521,[1]Customers!$A:$B,2,0)</f>
        <v>Ryan Price</v>
      </c>
      <c r="Q8885" s="11">
        <f>WEEKDAY('Consolidtaed Data'!$F2521)</f>
        <v>5</v>
      </c>
      <c r="R8885" s="9">
        <f>MONTH('Consolidtaed Data'!$F2521)</f>
        <v>7</v>
      </c>
      <c r="S8885" s="9" t="str">
        <f>TEXT(Table3[[#This Row],[Purchase Date]],"MMMM")</f>
        <v>November</v>
      </c>
      <c r="T8885" s="9">
        <f>YEAR('Consolidtaed Data'!$F2521)</f>
        <v>2020</v>
      </c>
    </row>
    <row r="8886" spans="1:20" x14ac:dyDescent="0.3">
      <c r="A8886" s="9" t="s">
        <v>9912</v>
      </c>
      <c r="B8886" s="9" t="s">
        <v>119</v>
      </c>
      <c r="C8886" s="9" t="s">
        <v>169</v>
      </c>
      <c r="D8886" s="9" t="s">
        <v>241</v>
      </c>
      <c r="E8886" s="9" t="s">
        <v>303</v>
      </c>
      <c r="F8886" s="12">
        <v>44505</v>
      </c>
      <c r="G8886" s="12" t="str">
        <f>VLOOKUP(Table3[[#This Row],[Product ID]],[1]Products!$A:$G,2,0)</f>
        <v>Product 67</v>
      </c>
      <c r="H8886" s="22">
        <v>1</v>
      </c>
      <c r="I8886" s="9">
        <f>VLOOKUP('Consolidtaed Data'!$B2641,[1]Products!$A:$G,4,0)</f>
        <v>1639</v>
      </c>
      <c r="J8886" s="9">
        <f>VLOOKUP('Consolidtaed Data'!$B2641,[1]Products!$A:$G,3,0)</f>
        <v>1295</v>
      </c>
      <c r="K8886" s="9">
        <f>'Consolidtaed Data'!$J2641*'Consolidtaed Data'!$H2641</f>
        <v>4455</v>
      </c>
      <c r="L8886" s="9">
        <f>'Consolidtaed Data'!$I2641*'Consolidtaed Data'!$H2641</f>
        <v>6273</v>
      </c>
      <c r="M8886" s="9">
        <f>'Consolidtaed Data'!$L2641-'Consolidtaed Data'!$K2641</f>
        <v>123</v>
      </c>
      <c r="N8886" s="9" t="str">
        <f>VLOOKUP('Consolidtaed Data'!$C2641,[1]Locations!$A:$O,2,0)</f>
        <v>Salinas</v>
      </c>
      <c r="O8886" s="9" t="str">
        <f>VLOOKUP('Consolidtaed Data'!$D2641,'[1]Sales People'!$A:$B,2,0)</f>
        <v>Eugene Holmes</v>
      </c>
      <c r="P8886" s="9" t="str">
        <f>VLOOKUP('Consolidtaed Data'!$E2641,[1]Customers!$A:$B,2,0)</f>
        <v>Shawn Stephens</v>
      </c>
      <c r="Q8886" s="11">
        <f>WEEKDAY('Consolidtaed Data'!$F2641)</f>
        <v>7</v>
      </c>
      <c r="R8886" s="9">
        <f>MONTH('Consolidtaed Data'!$F2641)</f>
        <v>7</v>
      </c>
      <c r="S8886" s="9" t="str">
        <f>TEXT(Table3[[#This Row],[Purchase Date]],"MMMM")</f>
        <v>November</v>
      </c>
      <c r="T8886" s="9">
        <f>YEAR('Consolidtaed Data'!$F2641)</f>
        <v>2020</v>
      </c>
    </row>
    <row r="8887" spans="1:20" x14ac:dyDescent="0.3">
      <c r="A8887" s="9" t="s">
        <v>9913</v>
      </c>
      <c r="B8887" s="9" t="s">
        <v>582</v>
      </c>
      <c r="C8887" s="9" t="s">
        <v>295</v>
      </c>
      <c r="D8887" s="9" t="s">
        <v>229</v>
      </c>
      <c r="E8887" s="9" t="s">
        <v>1695</v>
      </c>
      <c r="F8887" s="12">
        <v>44505</v>
      </c>
      <c r="G8887" s="12" t="str">
        <f>VLOOKUP(Table3[[#This Row],[Product ID]],[1]Products!$A:$G,2,0)</f>
        <v>Product 58</v>
      </c>
      <c r="H8887" s="22">
        <v>3</v>
      </c>
      <c r="I8887" s="9">
        <f>VLOOKUP('Consolidtaed Data'!$B2668,[1]Products!$A:$G,4,0)</f>
        <v>800</v>
      </c>
      <c r="J8887" s="9">
        <f>VLOOKUP('Consolidtaed Data'!$B2668,[1]Products!$A:$G,3,0)</f>
        <v>536</v>
      </c>
      <c r="K8887" s="9">
        <f>'Consolidtaed Data'!$J2668*'Consolidtaed Data'!$H2668</f>
        <v>1995</v>
      </c>
      <c r="L8887" s="9">
        <f>'Consolidtaed Data'!$I2668*'Consolidtaed Data'!$H2668</f>
        <v>3834</v>
      </c>
      <c r="M8887" s="9">
        <f>'Consolidtaed Data'!$L2668-'Consolidtaed Data'!$K2668</f>
        <v>660</v>
      </c>
      <c r="N8887" s="9" t="str">
        <f>VLOOKUP('Consolidtaed Data'!$C2668,[1]Locations!$A:$O,2,0)</f>
        <v>Victorville</v>
      </c>
      <c r="O8887" s="9" t="str">
        <f>VLOOKUP('Consolidtaed Data'!$D2668,'[1]Sales People'!$A:$B,2,0)</f>
        <v>Eugene Holmes</v>
      </c>
      <c r="P8887" s="9" t="str">
        <f>VLOOKUP('Consolidtaed Data'!$E2668,[1]Customers!$A:$B,2,0)</f>
        <v>Martin Mason</v>
      </c>
      <c r="Q8887" s="11">
        <f>WEEKDAY('Consolidtaed Data'!$F2668)</f>
        <v>3</v>
      </c>
      <c r="R8887" s="9">
        <f>MONTH('Consolidtaed Data'!$F2668)</f>
        <v>7</v>
      </c>
      <c r="S8887" s="9" t="str">
        <f>TEXT(Table3[[#This Row],[Purchase Date]],"MMMM")</f>
        <v>November</v>
      </c>
      <c r="T8887" s="9">
        <f>YEAR('Consolidtaed Data'!$F2668)</f>
        <v>2020</v>
      </c>
    </row>
    <row r="8888" spans="1:20" x14ac:dyDescent="0.3">
      <c r="A8888" s="9" t="s">
        <v>9914</v>
      </c>
      <c r="B8888" s="9" t="s">
        <v>156</v>
      </c>
      <c r="C8888" s="9" t="s">
        <v>635</v>
      </c>
      <c r="D8888" s="9" t="s">
        <v>281</v>
      </c>
      <c r="E8888" s="9" t="s">
        <v>1339</v>
      </c>
      <c r="F8888" s="12">
        <v>44505</v>
      </c>
      <c r="G8888" s="12" t="str">
        <f>VLOOKUP(Table3[[#This Row],[Product ID]],[1]Products!$A:$G,2,0)</f>
        <v>Product 21</v>
      </c>
      <c r="H8888" s="22">
        <v>1</v>
      </c>
      <c r="I8888" s="9">
        <f>VLOOKUP('Consolidtaed Data'!$B2835,[1]Products!$A:$G,4,0)</f>
        <v>2005</v>
      </c>
      <c r="J8888" s="9">
        <f>VLOOKUP('Consolidtaed Data'!$B2835,[1]Products!$A:$G,3,0)</f>
        <v>1223</v>
      </c>
      <c r="K8888" s="9">
        <f>'Consolidtaed Data'!$J2835*'Consolidtaed Data'!$H2835</f>
        <v>634</v>
      </c>
      <c r="L8888" s="9">
        <f>'Consolidtaed Data'!$I2835*'Consolidtaed Data'!$H2835</f>
        <v>880</v>
      </c>
      <c r="M8888" s="9">
        <f>'Consolidtaed Data'!$L2835-'Consolidtaed Data'!$K2835</f>
        <v>436</v>
      </c>
      <c r="N8888" s="9" t="str">
        <f>VLOOKUP('Consolidtaed Data'!$C2835,[1]Locations!$A:$O,2,0)</f>
        <v>Pomona</v>
      </c>
      <c r="O8888" s="9" t="str">
        <f>VLOOKUP('Consolidtaed Data'!$D2835,'[1]Sales People'!$A:$B,2,0)</f>
        <v>Jeremy Mendoza</v>
      </c>
      <c r="P8888" s="9" t="str">
        <f>VLOOKUP('Consolidtaed Data'!$E2835,[1]Customers!$A:$B,2,0)</f>
        <v>Bruce Morrison</v>
      </c>
      <c r="Q8888" s="11">
        <f>WEEKDAY('Consolidtaed Data'!$F2835)</f>
        <v>2</v>
      </c>
      <c r="R8888" s="9">
        <f>MONTH('Consolidtaed Data'!$F2835)</f>
        <v>7</v>
      </c>
      <c r="S8888" s="9" t="str">
        <f>TEXT(Table3[[#This Row],[Purchase Date]],"MMMM")</f>
        <v>November</v>
      </c>
      <c r="T8888" s="9">
        <f>YEAR('Consolidtaed Data'!$F2835)</f>
        <v>2020</v>
      </c>
    </row>
    <row r="8889" spans="1:20" x14ac:dyDescent="0.3">
      <c r="A8889" s="9" t="s">
        <v>9915</v>
      </c>
      <c r="B8889" s="9" t="s">
        <v>526</v>
      </c>
      <c r="C8889" s="9" t="s">
        <v>458</v>
      </c>
      <c r="D8889" s="9" t="s">
        <v>68</v>
      </c>
      <c r="E8889" s="9" t="s">
        <v>3910</v>
      </c>
      <c r="F8889" s="12">
        <v>44505</v>
      </c>
      <c r="G8889" s="12" t="str">
        <f>VLOOKUP(Table3[[#This Row],[Product ID]],[1]Products!$A:$G,2,0)</f>
        <v>Product 14</v>
      </c>
      <c r="H8889" s="22">
        <v>3</v>
      </c>
      <c r="I8889" s="9">
        <f>VLOOKUP('Consolidtaed Data'!$B2893,[1]Products!$A:$G,4,0)</f>
        <v>2396</v>
      </c>
      <c r="J8889" s="9">
        <f>VLOOKUP('Consolidtaed Data'!$B2893,[1]Products!$A:$G,3,0)</f>
        <v>1965</v>
      </c>
      <c r="K8889" s="9">
        <f>'Consolidtaed Data'!$J2893*'Consolidtaed Data'!$H2893</f>
        <v>435</v>
      </c>
      <c r="L8889" s="9">
        <f>'Consolidtaed Data'!$I2893*'Consolidtaed Data'!$H2893</f>
        <v>530</v>
      </c>
      <c r="M8889" s="9">
        <f>'Consolidtaed Data'!$L2893-'Consolidtaed Data'!$K2893</f>
        <v>123</v>
      </c>
      <c r="N8889" s="9" t="str">
        <f>VLOOKUP('Consolidtaed Data'!$C2893,[1]Locations!$A:$O,2,0)</f>
        <v>San Mateo</v>
      </c>
      <c r="O8889" s="9" t="str">
        <f>VLOOKUP('Consolidtaed Data'!$D2893,'[1]Sales People'!$A:$B,2,0)</f>
        <v>Christopher Tucker</v>
      </c>
      <c r="P8889" s="9" t="str">
        <f>VLOOKUP('Consolidtaed Data'!$E2893,[1]Customers!$A:$B,2,0)</f>
        <v>Raymond Spencer</v>
      </c>
      <c r="Q8889" s="11">
        <f>WEEKDAY('Consolidtaed Data'!$F2893)</f>
        <v>6</v>
      </c>
      <c r="R8889" s="9">
        <f>MONTH('Consolidtaed Data'!$F2893)</f>
        <v>7</v>
      </c>
      <c r="S8889" s="9" t="str">
        <f>TEXT(Table3[[#This Row],[Purchase Date]],"MMMM")</f>
        <v>November</v>
      </c>
      <c r="T8889" s="9">
        <f>YEAR('Consolidtaed Data'!$F2893)</f>
        <v>2020</v>
      </c>
    </row>
    <row r="8890" spans="1:20" x14ac:dyDescent="0.3">
      <c r="A8890" s="9" t="s">
        <v>9916</v>
      </c>
      <c r="B8890" s="9" t="s">
        <v>712</v>
      </c>
      <c r="C8890" s="9" t="s">
        <v>405</v>
      </c>
      <c r="D8890" s="9" t="s">
        <v>123</v>
      </c>
      <c r="E8890" s="9" t="s">
        <v>454</v>
      </c>
      <c r="F8890" s="12">
        <v>44505</v>
      </c>
      <c r="G8890" s="12" t="str">
        <f>VLOOKUP(Table3[[#This Row],[Product ID]],[1]Products!$A:$G,2,0)</f>
        <v>Product 32</v>
      </c>
      <c r="H8890" s="22">
        <v>1</v>
      </c>
      <c r="I8890" s="9">
        <f>VLOOKUP('Consolidtaed Data'!$B2948,[1]Products!$A:$G,4,0)</f>
        <v>181</v>
      </c>
      <c r="J8890" s="9">
        <f>VLOOKUP('Consolidtaed Data'!$B2948,[1]Products!$A:$G,3,0)</f>
        <v>130</v>
      </c>
      <c r="K8890" s="9">
        <f>'Consolidtaed Data'!$J2948*'Consolidtaed Data'!$H2948</f>
        <v>971</v>
      </c>
      <c r="L8890" s="9">
        <f>'Consolidtaed Data'!$I2948*'Consolidtaed Data'!$H2948</f>
        <v>1798</v>
      </c>
      <c r="M8890" s="9">
        <f>'Consolidtaed Data'!$L2948-'Consolidtaed Data'!$K2948</f>
        <v>509</v>
      </c>
      <c r="N8890" s="9" t="str">
        <f>VLOOKUP('Consolidtaed Data'!$C2948,[1]Locations!$A:$O,2,0)</f>
        <v>Fontana</v>
      </c>
      <c r="O8890" s="9" t="str">
        <f>VLOOKUP('Consolidtaed Data'!$D2948,'[1]Sales People'!$A:$B,2,0)</f>
        <v>Patrick Ruiz</v>
      </c>
      <c r="P8890" s="9" t="str">
        <f>VLOOKUP('Consolidtaed Data'!$E2948,[1]Customers!$A:$B,2,0)</f>
        <v>Christopher Weaver</v>
      </c>
      <c r="Q8890" s="11">
        <f>WEEKDAY('Consolidtaed Data'!$F2948)</f>
        <v>2</v>
      </c>
      <c r="R8890" s="9">
        <f>MONTH('Consolidtaed Data'!$F2948)</f>
        <v>8</v>
      </c>
      <c r="S8890" s="9" t="str">
        <f>TEXT(Table3[[#This Row],[Purchase Date]],"MMMM")</f>
        <v>November</v>
      </c>
      <c r="T8890" s="9">
        <f>YEAR('Consolidtaed Data'!$F2948)</f>
        <v>2020</v>
      </c>
    </row>
    <row r="8891" spans="1:20" x14ac:dyDescent="0.3">
      <c r="A8891" s="9" t="s">
        <v>9917</v>
      </c>
      <c r="B8891" s="9" t="s">
        <v>692</v>
      </c>
      <c r="C8891" s="9" t="s">
        <v>472</v>
      </c>
      <c r="D8891" s="9" t="s">
        <v>246</v>
      </c>
      <c r="E8891" s="9" t="s">
        <v>1612</v>
      </c>
      <c r="F8891" s="12">
        <v>44505</v>
      </c>
      <c r="G8891" s="12" t="str">
        <f>VLOOKUP(Table3[[#This Row],[Product ID]],[1]Products!$A:$G,2,0)</f>
        <v>Product 83</v>
      </c>
      <c r="H8891" s="22">
        <v>1</v>
      </c>
      <c r="I8891" s="9">
        <f>VLOOKUP('Consolidtaed Data'!$B2972,[1]Products!$A:$G,4,0)</f>
        <v>1380</v>
      </c>
      <c r="J8891" s="9">
        <f>VLOOKUP('Consolidtaed Data'!$B2972,[1]Products!$A:$G,3,0)</f>
        <v>1090</v>
      </c>
      <c r="K8891" s="9">
        <f>'Consolidtaed Data'!$J2972*'Consolidtaed Data'!$H2972</f>
        <v>1190</v>
      </c>
      <c r="L8891" s="9">
        <f>'Consolidtaed Data'!$I2972*'Consolidtaed Data'!$H2972</f>
        <v>1566</v>
      </c>
      <c r="M8891" s="9">
        <f>'Consolidtaed Data'!$L2972-'Consolidtaed Data'!$K2972</f>
        <v>1160</v>
      </c>
      <c r="N8891" s="9" t="str">
        <f>VLOOKUP('Consolidtaed Data'!$C2972,[1]Locations!$A:$O,2,0)</f>
        <v>El Monte</v>
      </c>
      <c r="O8891" s="9" t="str">
        <f>VLOOKUP('Consolidtaed Data'!$D2972,'[1]Sales People'!$A:$B,2,0)</f>
        <v>Bobby Russell</v>
      </c>
      <c r="P8891" s="9" t="str">
        <f>VLOOKUP('Consolidtaed Data'!$E2972,[1]Customers!$A:$B,2,0)</f>
        <v>Keith Griffin</v>
      </c>
      <c r="Q8891" s="11">
        <f>WEEKDAY('Consolidtaed Data'!$F2972)</f>
        <v>4</v>
      </c>
      <c r="R8891" s="9">
        <f>MONTH('Consolidtaed Data'!$F2972)</f>
        <v>8</v>
      </c>
      <c r="S8891" s="9" t="str">
        <f>TEXT(Table3[[#This Row],[Purchase Date]],"MMMM")</f>
        <v>November</v>
      </c>
      <c r="T8891" s="9">
        <f>YEAR('Consolidtaed Data'!$F2972)</f>
        <v>2020</v>
      </c>
    </row>
    <row r="8892" spans="1:20" x14ac:dyDescent="0.3">
      <c r="A8892" s="9" t="s">
        <v>9918</v>
      </c>
      <c r="B8892" s="9" t="s">
        <v>185</v>
      </c>
      <c r="C8892" s="9" t="s">
        <v>275</v>
      </c>
      <c r="D8892" s="9" t="s">
        <v>161</v>
      </c>
      <c r="E8892" s="9" t="s">
        <v>287</v>
      </c>
      <c r="F8892" s="12">
        <v>44505</v>
      </c>
      <c r="G8892" s="12" t="str">
        <f>VLOOKUP(Table3[[#This Row],[Product ID]],[1]Products!$A:$G,2,0)</f>
        <v>Product 65</v>
      </c>
      <c r="H8892" s="22">
        <v>1</v>
      </c>
      <c r="I8892" s="9">
        <f>VLOOKUP('Consolidtaed Data'!$B3219,[1]Products!$A:$G,4,0)</f>
        <v>637</v>
      </c>
      <c r="J8892" s="9">
        <f>VLOOKUP('Consolidtaed Data'!$B3219,[1]Products!$A:$G,3,0)</f>
        <v>389</v>
      </c>
      <c r="K8892" s="9">
        <f>'Consolidtaed Data'!$J3219*'Consolidtaed Data'!$H3219</f>
        <v>1774</v>
      </c>
      <c r="L8892" s="9">
        <f>'Consolidtaed Data'!$I3219*'Consolidtaed Data'!$H3219</f>
        <v>2464</v>
      </c>
      <c r="M8892" s="9">
        <f>'Consolidtaed Data'!$L3219-'Consolidtaed Data'!$K3219</f>
        <v>106</v>
      </c>
      <c r="N8892" s="9" t="str">
        <f>VLOOKUP('Consolidtaed Data'!$C3219,[1]Locations!$A:$O,2,0)</f>
        <v>Rialto</v>
      </c>
      <c r="O8892" s="9" t="str">
        <f>VLOOKUP('Consolidtaed Data'!$D3219,'[1]Sales People'!$A:$B,2,0)</f>
        <v>Brian Thomas</v>
      </c>
      <c r="P8892" s="9" t="str">
        <f>VLOOKUP('Consolidtaed Data'!$E3219,[1]Customers!$A:$B,2,0)</f>
        <v>Antonio Diaz</v>
      </c>
      <c r="Q8892" s="11">
        <f>WEEKDAY('Consolidtaed Data'!$F3219)</f>
        <v>3</v>
      </c>
      <c r="R8892" s="9">
        <f>MONTH('Consolidtaed Data'!$F3219)</f>
        <v>8</v>
      </c>
      <c r="S8892" s="9" t="str">
        <f>TEXT(Table3[[#This Row],[Purchase Date]],"MMMM")</f>
        <v>November</v>
      </c>
      <c r="T8892" s="9">
        <f>YEAR('Consolidtaed Data'!$F3219)</f>
        <v>2020</v>
      </c>
    </row>
    <row r="8893" spans="1:20" x14ac:dyDescent="0.3">
      <c r="A8893" s="9" t="s">
        <v>9919</v>
      </c>
      <c r="B8893" s="9" t="s">
        <v>248</v>
      </c>
      <c r="C8893" s="9" t="s">
        <v>423</v>
      </c>
      <c r="D8893" s="9" t="s">
        <v>235</v>
      </c>
      <c r="E8893" s="9" t="s">
        <v>1612</v>
      </c>
      <c r="F8893" s="12">
        <v>44505</v>
      </c>
      <c r="G8893" s="12" t="str">
        <f>VLOOKUP(Table3[[#This Row],[Product ID]],[1]Products!$A:$G,2,0)</f>
        <v>Product 97</v>
      </c>
      <c r="H8893" s="22">
        <v>1</v>
      </c>
      <c r="I8893" s="9">
        <f>VLOOKUP('Consolidtaed Data'!$B3372,[1]Products!$A:$G,4,0)</f>
        <v>826</v>
      </c>
      <c r="J8893" s="9">
        <f>VLOOKUP('Consolidtaed Data'!$B3372,[1]Products!$A:$G,3,0)</f>
        <v>562</v>
      </c>
      <c r="K8893" s="9">
        <f>'Consolidtaed Data'!$J3372*'Consolidtaed Data'!$H3372</f>
        <v>1518</v>
      </c>
      <c r="L8893" s="9">
        <f>'Consolidtaed Data'!$I3372*'Consolidtaed Data'!$H3372</f>
        <v>2410</v>
      </c>
      <c r="M8893" s="9">
        <f>'Consolidtaed Data'!$L3372-'Consolidtaed Data'!$K3372</f>
        <v>246</v>
      </c>
      <c r="N8893" s="9" t="str">
        <f>VLOOKUP('Consolidtaed Data'!$C3372,[1]Locations!$A:$O,2,0)</f>
        <v>West Covina</v>
      </c>
      <c r="O8893" s="9" t="str">
        <f>VLOOKUP('Consolidtaed Data'!$D3372,'[1]Sales People'!$A:$B,2,0)</f>
        <v>Brian Hansen</v>
      </c>
      <c r="P8893" s="9" t="str">
        <f>VLOOKUP('Consolidtaed Data'!$E3372,[1]Customers!$A:$B,2,0)</f>
        <v>James Armstrong</v>
      </c>
      <c r="Q8893" s="11">
        <f>WEEKDAY('Consolidtaed Data'!$F3372)</f>
        <v>7</v>
      </c>
      <c r="R8893" s="9">
        <f>MONTH('Consolidtaed Data'!$F3372)</f>
        <v>9</v>
      </c>
      <c r="S8893" s="9" t="str">
        <f>TEXT(Table3[[#This Row],[Purchase Date]],"MMMM")</f>
        <v>November</v>
      </c>
      <c r="T8893" s="9">
        <f>YEAR('Consolidtaed Data'!$F3372)</f>
        <v>2020</v>
      </c>
    </row>
    <row r="8894" spans="1:20" x14ac:dyDescent="0.3">
      <c r="A8894" s="9" t="s">
        <v>9920</v>
      </c>
      <c r="B8894" s="9" t="s">
        <v>338</v>
      </c>
      <c r="C8894" s="9" t="s">
        <v>205</v>
      </c>
      <c r="D8894" s="9" t="s">
        <v>326</v>
      </c>
      <c r="E8894" s="9" t="s">
        <v>2747</v>
      </c>
      <c r="F8894" s="12">
        <v>44505</v>
      </c>
      <c r="G8894" s="12" t="str">
        <f>VLOOKUP(Table3[[#This Row],[Product ID]],[1]Products!$A:$G,2,0)</f>
        <v>Product 95</v>
      </c>
      <c r="H8894" s="22">
        <v>3</v>
      </c>
      <c r="I8894" s="9">
        <f>VLOOKUP('Consolidtaed Data'!$B3452,[1]Products!$A:$G,4,0)</f>
        <v>458</v>
      </c>
      <c r="J8894" s="9">
        <f>VLOOKUP('Consolidtaed Data'!$B3452,[1]Products!$A:$G,3,0)</f>
        <v>376</v>
      </c>
      <c r="K8894" s="9">
        <f>'Consolidtaed Data'!$J3452*'Consolidtaed Data'!$H3452</f>
        <v>945</v>
      </c>
      <c r="L8894" s="9">
        <f>'Consolidtaed Data'!$I3452*'Consolidtaed Data'!$H3452</f>
        <v>1889</v>
      </c>
      <c r="M8894" s="9">
        <f>'Consolidtaed Data'!$L3452-'Consolidtaed Data'!$K3452</f>
        <v>660</v>
      </c>
      <c r="N8894" s="9" t="str">
        <f>VLOOKUP('Consolidtaed Data'!$C3452,[1]Locations!$A:$O,2,0)</f>
        <v>Rancho Cucamonga</v>
      </c>
      <c r="O8894" s="9" t="str">
        <f>VLOOKUP('Consolidtaed Data'!$D3452,'[1]Sales People'!$A:$B,2,0)</f>
        <v>Sean Miller</v>
      </c>
      <c r="P8894" s="9" t="str">
        <f>VLOOKUP('Consolidtaed Data'!$E3452,[1]Customers!$A:$B,2,0)</f>
        <v>Ronald Burns</v>
      </c>
      <c r="Q8894" s="11">
        <f>WEEKDAY('Consolidtaed Data'!$F3452)</f>
        <v>4</v>
      </c>
      <c r="R8894" s="9">
        <f>MONTH('Consolidtaed Data'!$F3452)</f>
        <v>9</v>
      </c>
      <c r="S8894" s="9" t="str">
        <f>TEXT(Table3[[#This Row],[Purchase Date]],"MMMM")</f>
        <v>November</v>
      </c>
      <c r="T8894" s="9">
        <f>YEAR('Consolidtaed Data'!$F3452)</f>
        <v>2020</v>
      </c>
    </row>
    <row r="8895" spans="1:20" x14ac:dyDescent="0.3">
      <c r="A8895" s="9" t="s">
        <v>9921</v>
      </c>
      <c r="B8895" s="9" t="s">
        <v>238</v>
      </c>
      <c r="C8895" s="9" t="s">
        <v>8</v>
      </c>
      <c r="D8895" s="9" t="s">
        <v>131</v>
      </c>
      <c r="E8895" s="9" t="s">
        <v>314</v>
      </c>
      <c r="F8895" s="12">
        <v>44506</v>
      </c>
      <c r="G8895" s="12" t="str">
        <f>VLOOKUP(Table3[[#This Row],[Product ID]],[1]Products!$A:$G,2,0)</f>
        <v>Product 49</v>
      </c>
      <c r="H8895" s="22">
        <v>1</v>
      </c>
      <c r="I8895" s="9">
        <f>VLOOKUP('Consolidtaed Data'!$B66,[1]Products!$A:$G,4,0)</f>
        <v>1500</v>
      </c>
      <c r="J8895" s="9">
        <f>VLOOKUP('Consolidtaed Data'!$B66,[1]Products!$A:$G,3,0)</f>
        <v>900</v>
      </c>
      <c r="K8895" s="9">
        <f>'Consolidtaed Data'!$J66*'Consolidtaed Data'!$H66</f>
        <v>1676</v>
      </c>
      <c r="L8895" s="9">
        <f>'Consolidtaed Data'!$I66*'Consolidtaed Data'!$H66</f>
        <v>2206</v>
      </c>
      <c r="M8895" s="9">
        <f>'Consolidtaed Data'!$L66-'Consolidtaed Data'!$K66</f>
        <v>240</v>
      </c>
      <c r="N8895" s="9" t="str">
        <f>VLOOKUP('Consolidtaed Data'!$C66,[1]Locations!$A:$O,2,0)</f>
        <v>Ontario</v>
      </c>
      <c r="O8895" s="9" t="str">
        <f>VLOOKUP('Consolidtaed Data'!$D66,'[1]Sales People'!$A:$B,2,0)</f>
        <v>Brian Thomas</v>
      </c>
      <c r="P8895" s="9" t="str">
        <f>VLOOKUP('Consolidtaed Data'!$E66,[1]Customers!$A:$B,2,0)</f>
        <v>Aaron Tucker</v>
      </c>
      <c r="Q8895" s="11">
        <f>WEEKDAY('Consolidtaed Data'!$F66)</f>
        <v>1</v>
      </c>
      <c r="R8895" s="9">
        <f>MONTH('Consolidtaed Data'!$F66)</f>
        <v>1</v>
      </c>
      <c r="S8895" s="9" t="str">
        <f>TEXT(Table3[[#This Row],[Purchase Date]],"MMMM")</f>
        <v>November</v>
      </c>
      <c r="T8895" s="9">
        <f>YEAR('Consolidtaed Data'!$F66)</f>
        <v>2020</v>
      </c>
    </row>
    <row r="8896" spans="1:20" x14ac:dyDescent="0.3">
      <c r="A8896" s="9" t="s">
        <v>9922</v>
      </c>
      <c r="B8896" s="9" t="s">
        <v>610</v>
      </c>
      <c r="C8896" s="9" t="s">
        <v>325</v>
      </c>
      <c r="D8896" s="9" t="s">
        <v>153</v>
      </c>
      <c r="E8896" s="9" t="s">
        <v>836</v>
      </c>
      <c r="F8896" s="12">
        <v>44506</v>
      </c>
      <c r="G8896" s="12" t="str">
        <f>VLOOKUP(Table3[[#This Row],[Product ID]],[1]Products!$A:$G,2,0)</f>
        <v>Product 12</v>
      </c>
      <c r="H8896" s="22">
        <v>3</v>
      </c>
      <c r="I8896" s="9">
        <f>VLOOKUP('Consolidtaed Data'!$B284,[1]Products!$A:$G,4,0)</f>
        <v>35</v>
      </c>
      <c r="J8896" s="9">
        <f>VLOOKUP('Consolidtaed Data'!$B284,[1]Products!$A:$G,3,0)</f>
        <v>22</v>
      </c>
      <c r="K8896" s="9">
        <f>'Consolidtaed Data'!$J284*'Consolidtaed Data'!$H284</f>
        <v>600</v>
      </c>
      <c r="L8896" s="9">
        <f>'Consolidtaed Data'!$I284*'Consolidtaed Data'!$H284</f>
        <v>870</v>
      </c>
      <c r="M8896" s="9">
        <f>'Consolidtaed Data'!$L284-'Consolidtaed Data'!$K284</f>
        <v>486</v>
      </c>
      <c r="N8896" s="9" t="str">
        <f>VLOOKUP('Consolidtaed Data'!$C284,[1]Locations!$A:$O,2,0)</f>
        <v>Modesto</v>
      </c>
      <c r="O8896" s="9" t="str">
        <f>VLOOKUP('Consolidtaed Data'!$D284,'[1]Sales People'!$A:$B,2,0)</f>
        <v>Fred Robertson</v>
      </c>
      <c r="P8896" s="9" t="str">
        <f>VLOOKUP('Consolidtaed Data'!$E284,[1]Customers!$A:$B,2,0)</f>
        <v>Albert Kennedy</v>
      </c>
      <c r="Q8896" s="11">
        <f>WEEKDAY('Consolidtaed Data'!$F284)</f>
        <v>2</v>
      </c>
      <c r="R8896" s="9">
        <f>MONTH('Consolidtaed Data'!$F284)</f>
        <v>1</v>
      </c>
      <c r="S8896" s="9" t="str">
        <f>TEXT(Table3[[#This Row],[Purchase Date]],"MMMM")</f>
        <v>November</v>
      </c>
      <c r="T8896" s="9">
        <f>YEAR('Consolidtaed Data'!$F284)</f>
        <v>2020</v>
      </c>
    </row>
    <row r="8897" spans="1:20" x14ac:dyDescent="0.3">
      <c r="A8897" s="9" t="s">
        <v>9923</v>
      </c>
      <c r="B8897" s="9" t="s">
        <v>366</v>
      </c>
      <c r="C8897" s="9" t="s">
        <v>344</v>
      </c>
      <c r="D8897" s="9" t="s">
        <v>127</v>
      </c>
      <c r="E8897" s="9" t="s">
        <v>910</v>
      </c>
      <c r="F8897" s="12">
        <v>44506</v>
      </c>
      <c r="G8897" s="12" t="str">
        <f>VLOOKUP(Table3[[#This Row],[Product ID]],[1]Products!$A:$G,2,0)</f>
        <v>Product 39</v>
      </c>
      <c r="H8897" s="22">
        <v>2</v>
      </c>
      <c r="I8897" s="9">
        <f>VLOOKUP('Consolidtaed Data'!$B386,[1]Products!$A:$G,4,0)</f>
        <v>1052</v>
      </c>
      <c r="J8897" s="9">
        <f>VLOOKUP('Consolidtaed Data'!$B386,[1]Products!$A:$G,3,0)</f>
        <v>589</v>
      </c>
      <c r="K8897" s="9">
        <f>'Consolidtaed Data'!$J386*'Consolidtaed Data'!$H386</f>
        <v>296</v>
      </c>
      <c r="L8897" s="9">
        <f>'Consolidtaed Data'!$I386*'Consolidtaed Data'!$H386</f>
        <v>502</v>
      </c>
      <c r="M8897" s="9">
        <f>'Consolidtaed Data'!$L386-'Consolidtaed Data'!$K386</f>
        <v>1980</v>
      </c>
      <c r="N8897" s="9" t="str">
        <f>VLOOKUP('Consolidtaed Data'!$C386,[1]Locations!$A:$O,2,0)</f>
        <v>Palmdale</v>
      </c>
      <c r="O8897" s="9" t="str">
        <f>VLOOKUP('Consolidtaed Data'!$D386,'[1]Sales People'!$A:$B,2,0)</f>
        <v>Walter Cook</v>
      </c>
      <c r="P8897" s="9" t="str">
        <f>VLOOKUP('Consolidtaed Data'!$E386,[1]Customers!$A:$B,2,0)</f>
        <v>Benjamin Murray</v>
      </c>
      <c r="Q8897" s="11">
        <f>WEEKDAY('Consolidtaed Data'!$F386)</f>
        <v>2</v>
      </c>
      <c r="R8897" s="9">
        <f>MONTH('Consolidtaed Data'!$F386)</f>
        <v>1</v>
      </c>
      <c r="S8897" s="9" t="str">
        <f>TEXT(Table3[[#This Row],[Purchase Date]],"MMMM")</f>
        <v>November</v>
      </c>
      <c r="T8897" s="9">
        <f>YEAR('Consolidtaed Data'!$F386)</f>
        <v>2020</v>
      </c>
    </row>
    <row r="8898" spans="1:20" x14ac:dyDescent="0.3">
      <c r="A8898" s="9" t="s">
        <v>9924</v>
      </c>
      <c r="B8898" s="9" t="s">
        <v>284</v>
      </c>
      <c r="C8898" s="9" t="s">
        <v>231</v>
      </c>
      <c r="D8898" s="9" t="s">
        <v>329</v>
      </c>
      <c r="E8898" s="9" t="s">
        <v>345</v>
      </c>
      <c r="F8898" s="12">
        <v>44506</v>
      </c>
      <c r="G8898" s="12" t="str">
        <f>VLOOKUP(Table3[[#This Row],[Product ID]],[1]Products!$A:$G,2,0)</f>
        <v>Product 96</v>
      </c>
      <c r="H8898" s="22">
        <v>1</v>
      </c>
      <c r="I8898" s="9">
        <f>VLOOKUP('Consolidtaed Data'!$B717,[1]Products!$A:$G,4,0)</f>
        <v>2495</v>
      </c>
      <c r="J8898" s="9">
        <f>VLOOKUP('Consolidtaed Data'!$B717,[1]Products!$A:$G,3,0)</f>
        <v>1896</v>
      </c>
      <c r="K8898" s="9">
        <f>'Consolidtaed Data'!$J717*'Consolidtaed Data'!$H717</f>
        <v>1399</v>
      </c>
      <c r="L8898" s="9">
        <f>'Consolidtaed Data'!$I717*'Consolidtaed Data'!$H717</f>
        <v>2294</v>
      </c>
      <c r="M8898" s="9">
        <f>'Consolidtaed Data'!$L717-'Consolidtaed Data'!$K717</f>
        <v>267</v>
      </c>
      <c r="N8898" s="9" t="str">
        <f>VLOOKUP('Consolidtaed Data'!$C717,[1]Locations!$A:$O,2,0)</f>
        <v>San Bernardino</v>
      </c>
      <c r="O8898" s="9" t="str">
        <f>VLOOKUP('Consolidtaed Data'!$D717,'[1]Sales People'!$A:$B,2,0)</f>
        <v>Andrew Bowman</v>
      </c>
      <c r="P8898" s="9" t="str">
        <f>VLOOKUP('Consolidtaed Data'!$E717,[1]Customers!$A:$B,2,0)</f>
        <v>Jack Jackson</v>
      </c>
      <c r="Q8898" s="11">
        <f>WEEKDAY('Consolidtaed Data'!$F717)</f>
        <v>4</v>
      </c>
      <c r="R8898" s="9">
        <f>MONTH('Consolidtaed Data'!$F717)</f>
        <v>2</v>
      </c>
      <c r="S8898" s="9" t="str">
        <f>TEXT(Table3[[#This Row],[Purchase Date]],"MMMM")</f>
        <v>November</v>
      </c>
      <c r="T8898" s="9">
        <f>YEAR('Consolidtaed Data'!$F717)</f>
        <v>2020</v>
      </c>
    </row>
    <row r="8899" spans="1:20" x14ac:dyDescent="0.3">
      <c r="A8899" s="9" t="s">
        <v>9925</v>
      </c>
      <c r="B8899" s="9" t="s">
        <v>188</v>
      </c>
      <c r="C8899" s="9" t="s">
        <v>347</v>
      </c>
      <c r="D8899" s="9" t="s">
        <v>326</v>
      </c>
      <c r="E8899" s="9" t="s">
        <v>706</v>
      </c>
      <c r="F8899" s="12">
        <v>44506</v>
      </c>
      <c r="G8899" s="12" t="str">
        <f>VLOOKUP(Table3[[#This Row],[Product ID]],[1]Products!$A:$G,2,0)</f>
        <v>Product 63</v>
      </c>
      <c r="H8899" s="22">
        <v>3</v>
      </c>
      <c r="I8899" s="9">
        <f>VLOOKUP('Consolidtaed Data'!$B910,[1]Products!$A:$G,4,0)</f>
        <v>2495</v>
      </c>
      <c r="J8899" s="9">
        <f>VLOOKUP('Consolidtaed Data'!$B910,[1]Products!$A:$G,3,0)</f>
        <v>1896</v>
      </c>
      <c r="K8899" s="9">
        <f>'Consolidtaed Data'!$J910*'Consolidtaed Data'!$H910</f>
        <v>1820</v>
      </c>
      <c r="L8899" s="9">
        <f>'Consolidtaed Data'!$I910*'Consolidtaed Data'!$H910</f>
        <v>3196</v>
      </c>
      <c r="M8899" s="9">
        <f>'Consolidtaed Data'!$L910-'Consolidtaed Data'!$K910</f>
        <v>799</v>
      </c>
      <c r="N8899" s="9" t="str">
        <f>VLOOKUP('Consolidtaed Data'!$C910,[1]Locations!$A:$O,2,0)</f>
        <v>El Monte</v>
      </c>
      <c r="O8899" s="9" t="str">
        <f>VLOOKUP('Consolidtaed Data'!$D910,'[1]Sales People'!$A:$B,2,0)</f>
        <v>Walter Cook</v>
      </c>
      <c r="P8899" s="9" t="str">
        <f>VLOOKUP('Consolidtaed Data'!$E910,[1]Customers!$A:$B,2,0)</f>
        <v>Arthur Welch</v>
      </c>
      <c r="Q8899" s="11">
        <f>WEEKDAY('Consolidtaed Data'!$F910)</f>
        <v>5</v>
      </c>
      <c r="R8899" s="9">
        <f>MONTH('Consolidtaed Data'!$F910)</f>
        <v>3</v>
      </c>
      <c r="S8899" s="9" t="str">
        <f>TEXT(Table3[[#This Row],[Purchase Date]],"MMMM")</f>
        <v>November</v>
      </c>
      <c r="T8899" s="9">
        <f>YEAR('Consolidtaed Data'!$F910)</f>
        <v>2020</v>
      </c>
    </row>
    <row r="8900" spans="1:20" x14ac:dyDescent="0.3">
      <c r="A8900" s="9" t="s">
        <v>9926</v>
      </c>
      <c r="B8900" s="9" t="s">
        <v>93</v>
      </c>
      <c r="C8900" s="9" t="s">
        <v>352</v>
      </c>
      <c r="D8900" s="9" t="s">
        <v>17</v>
      </c>
      <c r="E8900" s="9" t="s">
        <v>665</v>
      </c>
      <c r="F8900" s="12">
        <v>44506</v>
      </c>
      <c r="G8900" s="12" t="str">
        <f>VLOOKUP(Table3[[#This Row],[Product ID]],[1]Products!$A:$G,2,0)</f>
        <v>Product 71</v>
      </c>
      <c r="H8900" s="22">
        <v>1</v>
      </c>
      <c r="I8900" s="9">
        <f>VLOOKUP('Consolidtaed Data'!$B1483,[1]Products!$A:$G,4,0)</f>
        <v>1526</v>
      </c>
      <c r="J8900" s="9">
        <f>VLOOKUP('Consolidtaed Data'!$B1483,[1]Products!$A:$G,3,0)</f>
        <v>1251</v>
      </c>
      <c r="K8900" s="9">
        <f>'Consolidtaed Data'!$J1483*'Consolidtaed Data'!$H1483</f>
        <v>22</v>
      </c>
      <c r="L8900" s="9">
        <f>'Consolidtaed Data'!$I1483*'Consolidtaed Data'!$H1483</f>
        <v>35</v>
      </c>
      <c r="M8900" s="9">
        <f>'Consolidtaed Data'!$L1483-'Consolidtaed Data'!$K1483</f>
        <v>565</v>
      </c>
      <c r="N8900" s="9" t="str">
        <f>VLOOKUP('Consolidtaed Data'!$C1483,[1]Locations!$A:$O,2,0)</f>
        <v>East Los Angeles</v>
      </c>
      <c r="O8900" s="9" t="str">
        <f>VLOOKUP('Consolidtaed Data'!$D1483,'[1]Sales People'!$A:$B,2,0)</f>
        <v>Andrew Bowman</v>
      </c>
      <c r="P8900" s="9" t="str">
        <f>VLOOKUP('Consolidtaed Data'!$E1483,[1]Customers!$A:$B,2,0)</f>
        <v>Brian Hunter</v>
      </c>
      <c r="Q8900" s="11">
        <f>WEEKDAY('Consolidtaed Data'!$F1483)</f>
        <v>1</v>
      </c>
      <c r="R8900" s="9">
        <f>MONTH('Consolidtaed Data'!$F1483)</f>
        <v>4</v>
      </c>
      <c r="S8900" s="9" t="str">
        <f>TEXT(Table3[[#This Row],[Purchase Date]],"MMMM")</f>
        <v>November</v>
      </c>
      <c r="T8900" s="9">
        <f>YEAR('Consolidtaed Data'!$F1483)</f>
        <v>2020</v>
      </c>
    </row>
    <row r="8901" spans="1:20" x14ac:dyDescent="0.3">
      <c r="A8901" s="9" t="s">
        <v>9927</v>
      </c>
      <c r="B8901" s="9" t="s">
        <v>582</v>
      </c>
      <c r="C8901" s="9" t="s">
        <v>331</v>
      </c>
      <c r="D8901" s="9" t="s">
        <v>17</v>
      </c>
      <c r="E8901" s="9" t="s">
        <v>1819</v>
      </c>
      <c r="F8901" s="12">
        <v>44506</v>
      </c>
      <c r="G8901" s="12" t="str">
        <f>VLOOKUP(Table3[[#This Row],[Product ID]],[1]Products!$A:$G,2,0)</f>
        <v>Product 58</v>
      </c>
      <c r="H8901" s="22">
        <v>3</v>
      </c>
      <c r="I8901" s="9">
        <f>VLOOKUP('Consolidtaed Data'!$B1517,[1]Products!$A:$G,4,0)</f>
        <v>1278</v>
      </c>
      <c r="J8901" s="9">
        <f>VLOOKUP('Consolidtaed Data'!$B1517,[1]Products!$A:$G,3,0)</f>
        <v>665</v>
      </c>
      <c r="K8901" s="9">
        <f>'Consolidtaed Data'!$J1517*'Consolidtaed Data'!$H1517</f>
        <v>5331</v>
      </c>
      <c r="L8901" s="9">
        <f>'Consolidtaed Data'!$I1517*'Consolidtaed Data'!$H1517</f>
        <v>6423</v>
      </c>
      <c r="M8901" s="9">
        <f>'Consolidtaed Data'!$L1517-'Consolidtaed Data'!$K1517</f>
        <v>613</v>
      </c>
      <c r="N8901" s="9" t="str">
        <f>VLOOKUP('Consolidtaed Data'!$C1517,[1]Locations!$A:$O,2,0)</f>
        <v>Santa Ana</v>
      </c>
      <c r="O8901" s="9" t="str">
        <f>VLOOKUP('Consolidtaed Data'!$D1517,'[1]Sales People'!$A:$B,2,0)</f>
        <v>Ernest Wheeler</v>
      </c>
      <c r="P8901" s="9" t="str">
        <f>VLOOKUP('Consolidtaed Data'!$E1517,[1]Customers!$A:$B,2,0)</f>
        <v>Paul Holmes</v>
      </c>
      <c r="Q8901" s="11">
        <f>WEEKDAY('Consolidtaed Data'!$F1517)</f>
        <v>3</v>
      </c>
      <c r="R8901" s="9">
        <f>MONTH('Consolidtaed Data'!$F1517)</f>
        <v>4</v>
      </c>
      <c r="S8901" s="9" t="str">
        <f>TEXT(Table3[[#This Row],[Purchase Date]],"MMMM")</f>
        <v>November</v>
      </c>
      <c r="T8901" s="9">
        <f>YEAR('Consolidtaed Data'!$F1517)</f>
        <v>2020</v>
      </c>
    </row>
    <row r="8902" spans="1:20" x14ac:dyDescent="0.3">
      <c r="A8902" s="9" t="s">
        <v>9928</v>
      </c>
      <c r="B8902" s="9" t="s">
        <v>712</v>
      </c>
      <c r="C8902" s="9" t="s">
        <v>72</v>
      </c>
      <c r="D8902" s="9" t="s">
        <v>272</v>
      </c>
      <c r="E8902" s="9" t="s">
        <v>1018</v>
      </c>
      <c r="F8902" s="12">
        <v>44506</v>
      </c>
      <c r="G8902" s="12" t="str">
        <f>VLOOKUP(Table3[[#This Row],[Product ID]],[1]Products!$A:$G,2,0)</f>
        <v>Product 32</v>
      </c>
      <c r="H8902" s="22">
        <v>2</v>
      </c>
      <c r="I8902" s="9">
        <f>VLOOKUP('Consolidtaed Data'!$B1547,[1]Products!$A:$G,4,0)</f>
        <v>2294</v>
      </c>
      <c r="J8902" s="9">
        <f>VLOOKUP('Consolidtaed Data'!$B1547,[1]Products!$A:$G,3,0)</f>
        <v>1399</v>
      </c>
      <c r="K8902" s="9">
        <f>'Consolidtaed Data'!$J1547*'Consolidtaed Data'!$H1547</f>
        <v>504</v>
      </c>
      <c r="L8902" s="9">
        <f>'Consolidtaed Data'!$I1547*'Consolidtaed Data'!$H1547</f>
        <v>951</v>
      </c>
      <c r="M8902" s="9">
        <f>'Consolidtaed Data'!$L1547-'Consolidtaed Data'!$K1547</f>
        <v>688</v>
      </c>
      <c r="N8902" s="9" t="str">
        <f>VLOOKUP('Consolidtaed Data'!$C1547,[1]Locations!$A:$O,2,0)</f>
        <v>Riverside</v>
      </c>
      <c r="O8902" s="9" t="str">
        <f>VLOOKUP('Consolidtaed Data'!$D1547,'[1]Sales People'!$A:$B,2,0)</f>
        <v>Walter Cook</v>
      </c>
      <c r="P8902" s="9" t="str">
        <f>VLOOKUP('Consolidtaed Data'!$E1547,[1]Customers!$A:$B,2,0)</f>
        <v>Antonio Frazier</v>
      </c>
      <c r="Q8902" s="11">
        <f>WEEKDAY('Consolidtaed Data'!$F1547)</f>
        <v>5</v>
      </c>
      <c r="R8902" s="9">
        <f>MONTH('Consolidtaed Data'!$F1547)</f>
        <v>4</v>
      </c>
      <c r="S8902" s="9" t="str">
        <f>TEXT(Table3[[#This Row],[Purchase Date]],"MMMM")</f>
        <v>November</v>
      </c>
      <c r="T8902" s="9">
        <f>YEAR('Consolidtaed Data'!$F1547)</f>
        <v>2020</v>
      </c>
    </row>
    <row r="8903" spans="1:20" x14ac:dyDescent="0.3">
      <c r="A8903" s="9" t="s">
        <v>9929</v>
      </c>
      <c r="B8903" s="9" t="s">
        <v>360</v>
      </c>
      <c r="C8903" s="9" t="s">
        <v>173</v>
      </c>
      <c r="D8903" s="9" t="s">
        <v>272</v>
      </c>
      <c r="E8903" s="9" t="s">
        <v>1254</v>
      </c>
      <c r="F8903" s="12">
        <v>44506</v>
      </c>
      <c r="G8903" s="12" t="str">
        <f>VLOOKUP(Table3[[#This Row],[Product ID]],[1]Products!$A:$G,2,0)</f>
        <v>Product 59</v>
      </c>
      <c r="H8903" s="22">
        <v>2</v>
      </c>
      <c r="I8903" s="9">
        <f>VLOOKUP('Consolidtaed Data'!$B2685,[1]Products!$A:$G,4,0)</f>
        <v>886</v>
      </c>
      <c r="J8903" s="9">
        <f>VLOOKUP('Consolidtaed Data'!$B2685,[1]Products!$A:$G,3,0)</f>
        <v>478</v>
      </c>
      <c r="K8903" s="9">
        <f>'Consolidtaed Data'!$J2685*'Consolidtaed Data'!$H2685</f>
        <v>1434</v>
      </c>
      <c r="L8903" s="9">
        <f>'Consolidtaed Data'!$I2685*'Consolidtaed Data'!$H2685</f>
        <v>2658</v>
      </c>
      <c r="M8903" s="9">
        <f>'Consolidtaed Data'!$L2685-'Consolidtaed Data'!$K2685</f>
        <v>792</v>
      </c>
      <c r="N8903" s="9" t="str">
        <f>VLOOKUP('Consolidtaed Data'!$C2685,[1]Locations!$A:$O,2,0)</f>
        <v>Anaheim</v>
      </c>
      <c r="O8903" s="9" t="str">
        <f>VLOOKUP('Consolidtaed Data'!$D2685,'[1]Sales People'!$A:$B,2,0)</f>
        <v>Carl Hall</v>
      </c>
      <c r="P8903" s="9" t="str">
        <f>VLOOKUP('Consolidtaed Data'!$E2685,[1]Customers!$A:$B,2,0)</f>
        <v>Paul Johnson</v>
      </c>
      <c r="Q8903" s="11">
        <f>WEEKDAY('Consolidtaed Data'!$F2685)</f>
        <v>4</v>
      </c>
      <c r="R8903" s="9">
        <f>MONTH('Consolidtaed Data'!$F2685)</f>
        <v>7</v>
      </c>
      <c r="S8903" s="9" t="str">
        <f>TEXT(Table3[[#This Row],[Purchase Date]],"MMMM")</f>
        <v>November</v>
      </c>
      <c r="T8903" s="9">
        <f>YEAR('Consolidtaed Data'!$F2685)</f>
        <v>2020</v>
      </c>
    </row>
    <row r="8904" spans="1:20" x14ac:dyDescent="0.3">
      <c r="A8904" s="9" t="s">
        <v>9930</v>
      </c>
      <c r="B8904" s="9" t="s">
        <v>390</v>
      </c>
      <c r="C8904" s="9" t="s">
        <v>82</v>
      </c>
      <c r="D8904" s="9" t="s">
        <v>68</v>
      </c>
      <c r="E8904" s="9" t="s">
        <v>1701</v>
      </c>
      <c r="F8904" s="12">
        <v>44506</v>
      </c>
      <c r="G8904" s="12" t="str">
        <f>VLOOKUP(Table3[[#This Row],[Product ID]],[1]Products!$A:$G,2,0)</f>
        <v>Product 48</v>
      </c>
      <c r="H8904" s="22">
        <v>2</v>
      </c>
      <c r="I8904" s="9">
        <f>VLOOKUP('Consolidtaed Data'!$B2799,[1]Products!$A:$G,4,0)</f>
        <v>1022</v>
      </c>
      <c r="J8904" s="9">
        <f>VLOOKUP('Consolidtaed Data'!$B2799,[1]Products!$A:$G,3,0)</f>
        <v>818</v>
      </c>
      <c r="K8904" s="9">
        <f>'Consolidtaed Data'!$J2799*'Consolidtaed Data'!$H2799</f>
        <v>971</v>
      </c>
      <c r="L8904" s="9">
        <f>'Consolidtaed Data'!$I2799*'Consolidtaed Data'!$H2799</f>
        <v>1798</v>
      </c>
      <c r="M8904" s="9">
        <f>'Consolidtaed Data'!$L2799-'Consolidtaed Data'!$K2799</f>
        <v>1724</v>
      </c>
      <c r="N8904" s="9" t="str">
        <f>VLOOKUP('Consolidtaed Data'!$C2799,[1]Locations!$A:$O,2,0)</f>
        <v>Los Angeles</v>
      </c>
      <c r="O8904" s="9" t="str">
        <f>VLOOKUP('Consolidtaed Data'!$D2799,'[1]Sales People'!$A:$B,2,0)</f>
        <v>Scott Mason</v>
      </c>
      <c r="P8904" s="9" t="str">
        <f>VLOOKUP('Consolidtaed Data'!$E2799,[1]Customers!$A:$B,2,0)</f>
        <v>Douglas Foster</v>
      </c>
      <c r="Q8904" s="11">
        <f>WEEKDAY('Consolidtaed Data'!$F2799)</f>
        <v>6</v>
      </c>
      <c r="R8904" s="9">
        <f>MONTH('Consolidtaed Data'!$F2799)</f>
        <v>7</v>
      </c>
      <c r="S8904" s="9" t="str">
        <f>TEXT(Table3[[#This Row],[Purchase Date]],"MMMM")</f>
        <v>November</v>
      </c>
      <c r="T8904" s="9">
        <f>YEAR('Consolidtaed Data'!$F2799)</f>
        <v>2020</v>
      </c>
    </row>
    <row r="8905" spans="1:20" x14ac:dyDescent="0.3">
      <c r="A8905" s="9" t="s">
        <v>9931</v>
      </c>
      <c r="B8905" s="9" t="s">
        <v>490</v>
      </c>
      <c r="C8905" s="9" t="s">
        <v>59</v>
      </c>
      <c r="D8905" s="9" t="s">
        <v>91</v>
      </c>
      <c r="E8905" s="9" t="s">
        <v>1834</v>
      </c>
      <c r="F8905" s="12">
        <v>44506</v>
      </c>
      <c r="G8905" s="12" t="str">
        <f>VLOOKUP(Table3[[#This Row],[Product ID]],[1]Products!$A:$G,2,0)</f>
        <v>Product 79</v>
      </c>
      <c r="H8905" s="22">
        <v>1</v>
      </c>
      <c r="I8905" s="9">
        <f>VLOOKUP('Consolidtaed Data'!$B2820,[1]Products!$A:$G,4,0)</f>
        <v>315</v>
      </c>
      <c r="J8905" s="9">
        <f>VLOOKUP('Consolidtaed Data'!$B2820,[1]Products!$A:$G,3,0)</f>
        <v>208</v>
      </c>
      <c r="K8905" s="9">
        <f>'Consolidtaed Data'!$J2820*'Consolidtaed Data'!$H2820</f>
        <v>1090</v>
      </c>
      <c r="L8905" s="9">
        <f>'Consolidtaed Data'!$I2820*'Consolidtaed Data'!$H2820</f>
        <v>1380</v>
      </c>
      <c r="M8905" s="9">
        <f>'Consolidtaed Data'!$L2820-'Consolidtaed Data'!$K2820</f>
        <v>82</v>
      </c>
      <c r="N8905" s="9" t="str">
        <f>VLOOKUP('Consolidtaed Data'!$C2820,[1]Locations!$A:$O,2,0)</f>
        <v>Victorville</v>
      </c>
      <c r="O8905" s="9" t="str">
        <f>VLOOKUP('Consolidtaed Data'!$D2820,'[1]Sales People'!$A:$B,2,0)</f>
        <v>Joshua Taylor</v>
      </c>
      <c r="P8905" s="9" t="str">
        <f>VLOOKUP('Consolidtaed Data'!$E2820,[1]Customers!$A:$B,2,0)</f>
        <v>Joe Rose</v>
      </c>
      <c r="Q8905" s="11">
        <f>WEEKDAY('Consolidtaed Data'!$F2820)</f>
        <v>1</v>
      </c>
      <c r="R8905" s="9">
        <f>MONTH('Consolidtaed Data'!$F2820)</f>
        <v>7</v>
      </c>
      <c r="S8905" s="9" t="str">
        <f>TEXT(Table3[[#This Row],[Purchase Date]],"MMMM")</f>
        <v>November</v>
      </c>
      <c r="T8905" s="9">
        <f>YEAR('Consolidtaed Data'!$F2820)</f>
        <v>2020</v>
      </c>
    </row>
    <row r="8906" spans="1:20" x14ac:dyDescent="0.3">
      <c r="A8906" s="9" t="s">
        <v>9932</v>
      </c>
      <c r="B8906" s="9" t="s">
        <v>278</v>
      </c>
      <c r="C8906" s="9" t="s">
        <v>331</v>
      </c>
      <c r="D8906" s="9" t="s">
        <v>206</v>
      </c>
      <c r="E8906" s="9" t="s">
        <v>440</v>
      </c>
      <c r="F8906" s="12">
        <v>44506</v>
      </c>
      <c r="G8906" s="12" t="str">
        <f>VLOOKUP(Table3[[#This Row],[Product ID]],[1]Products!$A:$G,2,0)</f>
        <v>Product 75</v>
      </c>
      <c r="H8906" s="22">
        <v>2</v>
      </c>
      <c r="I8906" s="9">
        <f>VLOOKUP('Consolidtaed Data'!$B2827,[1]Products!$A:$G,4,0)</f>
        <v>112</v>
      </c>
      <c r="J8906" s="9">
        <f>VLOOKUP('Consolidtaed Data'!$B2827,[1]Products!$A:$G,3,0)</f>
        <v>90</v>
      </c>
      <c r="K8906" s="9">
        <f>'Consolidtaed Data'!$J2827*'Consolidtaed Data'!$H2827</f>
        <v>1305</v>
      </c>
      <c r="L8906" s="9">
        <f>'Consolidtaed Data'!$I2827*'Consolidtaed Data'!$H2827</f>
        <v>1812</v>
      </c>
      <c r="M8906" s="9">
        <f>'Consolidtaed Data'!$L2827-'Consolidtaed Data'!$K2827</f>
        <v>286</v>
      </c>
      <c r="N8906" s="9" t="str">
        <f>VLOOKUP('Consolidtaed Data'!$C2827,[1]Locations!$A:$O,2,0)</f>
        <v>Downey</v>
      </c>
      <c r="O8906" s="9" t="str">
        <f>VLOOKUP('Consolidtaed Data'!$D2827,'[1]Sales People'!$A:$B,2,0)</f>
        <v>Andrew Bowman</v>
      </c>
      <c r="P8906" s="9" t="str">
        <f>VLOOKUP('Consolidtaed Data'!$E2827,[1]Customers!$A:$B,2,0)</f>
        <v>Brandon Bailey</v>
      </c>
      <c r="Q8906" s="11">
        <f>WEEKDAY('Consolidtaed Data'!$F2827)</f>
        <v>2</v>
      </c>
      <c r="R8906" s="9">
        <f>MONTH('Consolidtaed Data'!$F2827)</f>
        <v>7</v>
      </c>
      <c r="S8906" s="9" t="str">
        <f>TEXT(Table3[[#This Row],[Purchase Date]],"MMMM")</f>
        <v>November</v>
      </c>
      <c r="T8906" s="9">
        <f>YEAR('Consolidtaed Data'!$F2827)</f>
        <v>2020</v>
      </c>
    </row>
    <row r="8907" spans="1:20" x14ac:dyDescent="0.3">
      <c r="A8907" s="9" t="s">
        <v>9933</v>
      </c>
      <c r="B8907" s="9" t="s">
        <v>349</v>
      </c>
      <c r="C8907" s="9" t="s">
        <v>192</v>
      </c>
      <c r="D8907" s="9" t="s">
        <v>246</v>
      </c>
      <c r="E8907" s="9" t="s">
        <v>3163</v>
      </c>
      <c r="F8907" s="12">
        <v>44506</v>
      </c>
      <c r="G8907" s="12" t="str">
        <f>VLOOKUP(Table3[[#This Row],[Product ID]],[1]Products!$A:$G,2,0)</f>
        <v>Product 60</v>
      </c>
      <c r="H8907" s="22">
        <v>2</v>
      </c>
      <c r="I8907" s="9">
        <f>VLOOKUP('Consolidtaed Data'!$B3120,[1]Products!$A:$G,4,0)</f>
        <v>2294</v>
      </c>
      <c r="J8907" s="9">
        <f>VLOOKUP('Consolidtaed Data'!$B3120,[1]Products!$A:$G,3,0)</f>
        <v>1399</v>
      </c>
      <c r="K8907" s="9">
        <f>'Consolidtaed Data'!$J3120*'Consolidtaed Data'!$H3120</f>
        <v>2835</v>
      </c>
      <c r="L8907" s="9">
        <f>'Consolidtaed Data'!$I3120*'Consolidtaed Data'!$H3120</f>
        <v>5667</v>
      </c>
      <c r="M8907" s="9">
        <f>'Consolidtaed Data'!$L3120-'Consolidtaed Data'!$K3120</f>
        <v>550</v>
      </c>
      <c r="N8907" s="9" t="str">
        <f>VLOOKUP('Consolidtaed Data'!$C3120,[1]Locations!$A:$O,2,0)</f>
        <v>Salinas</v>
      </c>
      <c r="O8907" s="9" t="str">
        <f>VLOOKUP('Consolidtaed Data'!$D3120,'[1]Sales People'!$A:$B,2,0)</f>
        <v>Joshua Taylor</v>
      </c>
      <c r="P8907" s="9" t="str">
        <f>VLOOKUP('Consolidtaed Data'!$E3120,[1]Customers!$A:$B,2,0)</f>
        <v>Daniel Barnes</v>
      </c>
      <c r="Q8907" s="11">
        <f>WEEKDAY('Consolidtaed Data'!$F3120)</f>
        <v>3</v>
      </c>
      <c r="R8907" s="9">
        <f>MONTH('Consolidtaed Data'!$F3120)</f>
        <v>8</v>
      </c>
      <c r="S8907" s="9" t="str">
        <f>TEXT(Table3[[#This Row],[Purchase Date]],"MMMM")</f>
        <v>November</v>
      </c>
      <c r="T8907" s="9">
        <f>YEAR('Consolidtaed Data'!$F3120)</f>
        <v>2020</v>
      </c>
    </row>
    <row r="8908" spans="1:20" x14ac:dyDescent="0.3">
      <c r="A8908" s="9" t="s">
        <v>9934</v>
      </c>
      <c r="B8908" s="9" t="s">
        <v>182</v>
      </c>
      <c r="C8908" s="9" t="s">
        <v>42</v>
      </c>
      <c r="D8908" s="9" t="s">
        <v>127</v>
      </c>
      <c r="E8908" s="9" t="s">
        <v>1087</v>
      </c>
      <c r="F8908" s="12">
        <v>44506</v>
      </c>
      <c r="G8908" s="12" t="str">
        <f>VLOOKUP(Table3[[#This Row],[Product ID]],[1]Products!$A:$G,2,0)</f>
        <v>Product 9</v>
      </c>
      <c r="H8908" s="22">
        <v>3</v>
      </c>
      <c r="I8908" s="9">
        <f>VLOOKUP('Consolidtaed Data'!$B3265,[1]Products!$A:$G,4,0)</f>
        <v>35</v>
      </c>
      <c r="J8908" s="9">
        <f>VLOOKUP('Consolidtaed Data'!$B3265,[1]Products!$A:$G,3,0)</f>
        <v>22</v>
      </c>
      <c r="K8908" s="9">
        <f>'Consolidtaed Data'!$J3265*'Consolidtaed Data'!$H3265</f>
        <v>3138</v>
      </c>
      <c r="L8908" s="9">
        <f>'Consolidtaed Data'!$I3265*'Consolidtaed Data'!$H3265</f>
        <v>4905</v>
      </c>
      <c r="M8908" s="9">
        <f>'Consolidtaed Data'!$L3265-'Consolidtaed Data'!$K3265</f>
        <v>1353</v>
      </c>
      <c r="N8908" s="9" t="str">
        <f>VLOOKUP('Consolidtaed Data'!$C3265,[1]Locations!$A:$O,2,0)</f>
        <v>Los Angeles</v>
      </c>
      <c r="O8908" s="9" t="str">
        <f>VLOOKUP('Consolidtaed Data'!$D3265,'[1]Sales People'!$A:$B,2,0)</f>
        <v>Walter Cook</v>
      </c>
      <c r="P8908" s="9" t="str">
        <f>VLOOKUP('Consolidtaed Data'!$E3265,[1]Customers!$A:$B,2,0)</f>
        <v>Billy Adams</v>
      </c>
      <c r="Q8908" s="11">
        <f>WEEKDAY('Consolidtaed Data'!$F3265)</f>
        <v>7</v>
      </c>
      <c r="R8908" s="9">
        <f>MONTH('Consolidtaed Data'!$F3265)</f>
        <v>8</v>
      </c>
      <c r="S8908" s="9" t="str">
        <f>TEXT(Table3[[#This Row],[Purchase Date]],"MMMM")</f>
        <v>November</v>
      </c>
      <c r="T8908" s="9">
        <f>YEAR('Consolidtaed Data'!$F3265)</f>
        <v>2020</v>
      </c>
    </row>
    <row r="8909" spans="1:20" x14ac:dyDescent="0.3">
      <c r="A8909" s="9" t="s">
        <v>9935</v>
      </c>
      <c r="B8909" s="9" t="s">
        <v>712</v>
      </c>
      <c r="C8909" s="9" t="s">
        <v>302</v>
      </c>
      <c r="D8909" s="9" t="s">
        <v>229</v>
      </c>
      <c r="E8909" s="9" t="s">
        <v>3404</v>
      </c>
      <c r="F8909" s="12">
        <v>44506</v>
      </c>
      <c r="G8909" s="12" t="str">
        <f>VLOOKUP(Table3[[#This Row],[Product ID]],[1]Products!$A:$G,2,0)</f>
        <v>Product 32</v>
      </c>
      <c r="H8909" s="22">
        <v>1</v>
      </c>
      <c r="I8909" s="9">
        <f>VLOOKUP('Consolidtaed Data'!$B3540,[1]Products!$A:$G,4,0)</f>
        <v>951</v>
      </c>
      <c r="J8909" s="9">
        <f>VLOOKUP('Consolidtaed Data'!$B3540,[1]Products!$A:$G,3,0)</f>
        <v>504</v>
      </c>
      <c r="K8909" s="9">
        <f>'Consolidtaed Data'!$J3540*'Consolidtaed Data'!$H3540</f>
        <v>1434</v>
      </c>
      <c r="L8909" s="9">
        <f>'Consolidtaed Data'!$I3540*'Consolidtaed Data'!$H3540</f>
        <v>2658</v>
      </c>
      <c r="M8909" s="9">
        <f>'Consolidtaed Data'!$L3540-'Consolidtaed Data'!$K3540</f>
        <v>1178</v>
      </c>
      <c r="N8909" s="9" t="str">
        <f>VLOOKUP('Consolidtaed Data'!$C3540,[1]Locations!$A:$O,2,0)</f>
        <v>Lancaster</v>
      </c>
      <c r="O8909" s="9" t="str">
        <f>VLOOKUP('Consolidtaed Data'!$D3540,'[1]Sales People'!$A:$B,2,0)</f>
        <v>Jimmy Young</v>
      </c>
      <c r="P8909" s="9" t="str">
        <f>VLOOKUP('Consolidtaed Data'!$E3540,[1]Customers!$A:$B,2,0)</f>
        <v>Andrew Peters</v>
      </c>
      <c r="Q8909" s="11">
        <f>WEEKDAY('Consolidtaed Data'!$F3540)</f>
        <v>3</v>
      </c>
      <c r="R8909" s="9">
        <f>MONTH('Consolidtaed Data'!$F3540)</f>
        <v>9</v>
      </c>
      <c r="S8909" s="9" t="str">
        <f>TEXT(Table3[[#This Row],[Purchase Date]],"MMMM")</f>
        <v>November</v>
      </c>
      <c r="T8909" s="9">
        <f>YEAR('Consolidtaed Data'!$F3540)</f>
        <v>2020</v>
      </c>
    </row>
    <row r="8910" spans="1:20" x14ac:dyDescent="0.3">
      <c r="A8910" s="9" t="s">
        <v>9936</v>
      </c>
      <c r="B8910" s="9" t="s">
        <v>225</v>
      </c>
      <c r="C8910" s="9" t="s">
        <v>253</v>
      </c>
      <c r="D8910" s="9" t="s">
        <v>143</v>
      </c>
      <c r="E8910" s="9" t="s">
        <v>831</v>
      </c>
      <c r="F8910" s="12">
        <v>44507</v>
      </c>
      <c r="G8910" s="12" t="str">
        <f>VLOOKUP(Table3[[#This Row],[Product ID]],[1]Products!$A:$G,2,0)</f>
        <v>Product 24</v>
      </c>
      <c r="H8910" s="22">
        <v>1</v>
      </c>
      <c r="I8910" s="9">
        <f>VLOOKUP('Consolidtaed Data'!$B282,[1]Products!$A:$G,4,0)</f>
        <v>1587</v>
      </c>
      <c r="J8910" s="9">
        <f>VLOOKUP('Consolidtaed Data'!$B282,[1]Products!$A:$G,3,0)</f>
        <v>1301</v>
      </c>
      <c r="K8910" s="9">
        <f>'Consolidtaed Data'!$J282*'Consolidtaed Data'!$H282</f>
        <v>1800</v>
      </c>
      <c r="L8910" s="9">
        <f>'Consolidtaed Data'!$I282*'Consolidtaed Data'!$H282</f>
        <v>3272</v>
      </c>
      <c r="M8910" s="9">
        <f>'Consolidtaed Data'!$L282-'Consolidtaed Data'!$K282</f>
        <v>265</v>
      </c>
      <c r="N8910" s="9" t="str">
        <f>VLOOKUP('Consolidtaed Data'!$C282,[1]Locations!$A:$O,2,0)</f>
        <v>Long Beach</v>
      </c>
      <c r="O8910" s="9" t="str">
        <f>VLOOKUP('Consolidtaed Data'!$D282,'[1]Sales People'!$A:$B,2,0)</f>
        <v>Ernest Wheeler</v>
      </c>
      <c r="P8910" s="9" t="str">
        <f>VLOOKUP('Consolidtaed Data'!$E282,[1]Customers!$A:$B,2,0)</f>
        <v>Bobby Willis</v>
      </c>
      <c r="Q8910" s="11">
        <f>WEEKDAY('Consolidtaed Data'!$F282)</f>
        <v>2</v>
      </c>
      <c r="R8910" s="9">
        <f>MONTH('Consolidtaed Data'!$F282)</f>
        <v>1</v>
      </c>
      <c r="S8910" s="9" t="str">
        <f>TEXT(Table3[[#This Row],[Purchase Date]],"MMMM")</f>
        <v>November</v>
      </c>
      <c r="T8910" s="9">
        <f>YEAR('Consolidtaed Data'!$F282)</f>
        <v>2020</v>
      </c>
    </row>
    <row r="8911" spans="1:20" x14ac:dyDescent="0.3">
      <c r="A8911" s="9" t="s">
        <v>9937</v>
      </c>
      <c r="B8911" s="9" t="s">
        <v>355</v>
      </c>
      <c r="C8911" s="9" t="s">
        <v>231</v>
      </c>
      <c r="D8911" s="9" t="s">
        <v>153</v>
      </c>
      <c r="E8911" s="9" t="s">
        <v>944</v>
      </c>
      <c r="F8911" s="12">
        <v>44507</v>
      </c>
      <c r="G8911" s="12" t="str">
        <f>VLOOKUP(Table3[[#This Row],[Product ID]],[1]Products!$A:$G,2,0)</f>
        <v>Product 100</v>
      </c>
      <c r="H8911" s="22">
        <v>3</v>
      </c>
      <c r="I8911" s="9">
        <f>VLOOKUP('Consolidtaed Data'!$B343,[1]Products!$A:$G,4,0)</f>
        <v>1022</v>
      </c>
      <c r="J8911" s="9">
        <f>VLOOKUP('Consolidtaed Data'!$B343,[1]Products!$A:$G,3,0)</f>
        <v>818</v>
      </c>
      <c r="K8911" s="9">
        <f>'Consolidtaed Data'!$J343*'Consolidtaed Data'!$H343</f>
        <v>838</v>
      </c>
      <c r="L8911" s="9">
        <f>'Consolidtaed Data'!$I343*'Consolidtaed Data'!$H343</f>
        <v>1103</v>
      </c>
      <c r="M8911" s="9">
        <f>'Consolidtaed Data'!$L343-'Consolidtaed Data'!$K343</f>
        <v>463</v>
      </c>
      <c r="N8911" s="9" t="str">
        <f>VLOOKUP('Consolidtaed Data'!$C343,[1]Locations!$A:$O,2,0)</f>
        <v>Costa Mesa</v>
      </c>
      <c r="O8911" s="9" t="str">
        <f>VLOOKUP('Consolidtaed Data'!$D343,'[1]Sales People'!$A:$B,2,0)</f>
        <v>Brian Hansen</v>
      </c>
      <c r="P8911" s="9" t="str">
        <f>VLOOKUP('Consolidtaed Data'!$E343,[1]Customers!$A:$B,2,0)</f>
        <v>Timothy Hamilton</v>
      </c>
      <c r="Q8911" s="11">
        <f>WEEKDAY('Consolidtaed Data'!$F343)</f>
        <v>6</v>
      </c>
      <c r="R8911" s="9">
        <f>MONTH('Consolidtaed Data'!$F343)</f>
        <v>1</v>
      </c>
      <c r="S8911" s="9" t="str">
        <f>TEXT(Table3[[#This Row],[Purchase Date]],"MMMM")</f>
        <v>November</v>
      </c>
      <c r="T8911" s="9">
        <f>YEAR('Consolidtaed Data'!$F343)</f>
        <v>2020</v>
      </c>
    </row>
    <row r="8912" spans="1:20" x14ac:dyDescent="0.3">
      <c r="A8912" s="9" t="s">
        <v>9938</v>
      </c>
      <c r="B8912" s="9" t="s">
        <v>164</v>
      </c>
      <c r="C8912" s="9" t="s">
        <v>157</v>
      </c>
      <c r="D8912" s="9" t="s">
        <v>22</v>
      </c>
      <c r="E8912" s="9" t="s">
        <v>1042</v>
      </c>
      <c r="F8912" s="12">
        <v>44507</v>
      </c>
      <c r="G8912" s="12" t="str">
        <f>VLOOKUP(Table3[[#This Row],[Product ID]],[1]Products!$A:$G,2,0)</f>
        <v>Product 69</v>
      </c>
      <c r="H8912" s="22">
        <v>1</v>
      </c>
      <c r="I8912" s="9">
        <f>VLOOKUP('Consolidtaed Data'!$B398,[1]Products!$A:$G,4,0)</f>
        <v>1743</v>
      </c>
      <c r="J8912" s="9">
        <f>VLOOKUP('Consolidtaed Data'!$B398,[1]Products!$A:$G,3,0)</f>
        <v>872</v>
      </c>
      <c r="K8912" s="9">
        <f>'Consolidtaed Data'!$J398*'Consolidtaed Data'!$H398</f>
        <v>838</v>
      </c>
      <c r="L8912" s="9">
        <f>'Consolidtaed Data'!$I398*'Consolidtaed Data'!$H398</f>
        <v>1103</v>
      </c>
      <c r="M8912" s="9">
        <f>'Consolidtaed Data'!$L398-'Consolidtaed Data'!$K398</f>
        <v>48</v>
      </c>
      <c r="N8912" s="9" t="str">
        <f>VLOOKUP('Consolidtaed Data'!$C398,[1]Locations!$A:$O,2,0)</f>
        <v>Visalia</v>
      </c>
      <c r="O8912" s="9" t="str">
        <f>VLOOKUP('Consolidtaed Data'!$D398,'[1]Sales People'!$A:$B,2,0)</f>
        <v>Roger Robertson</v>
      </c>
      <c r="P8912" s="9" t="str">
        <f>VLOOKUP('Consolidtaed Data'!$E398,[1]Customers!$A:$B,2,0)</f>
        <v>Terry Watson</v>
      </c>
      <c r="Q8912" s="11">
        <f>WEEKDAY('Consolidtaed Data'!$F398)</f>
        <v>3</v>
      </c>
      <c r="R8912" s="9">
        <f>MONTH('Consolidtaed Data'!$F398)</f>
        <v>1</v>
      </c>
      <c r="S8912" s="9" t="str">
        <f>TEXT(Table3[[#This Row],[Purchase Date]],"MMMM")</f>
        <v>November</v>
      </c>
      <c r="T8912" s="9">
        <f>YEAR('Consolidtaed Data'!$F398)</f>
        <v>2020</v>
      </c>
    </row>
    <row r="8913" spans="1:20" x14ac:dyDescent="0.3">
      <c r="A8913" s="9" t="s">
        <v>9939</v>
      </c>
      <c r="B8913" s="9" t="s">
        <v>71</v>
      </c>
      <c r="C8913" s="9" t="s">
        <v>108</v>
      </c>
      <c r="D8913" s="9" t="s">
        <v>220</v>
      </c>
      <c r="E8913" s="9" t="s">
        <v>891</v>
      </c>
      <c r="F8913" s="12">
        <v>44507</v>
      </c>
      <c r="G8913" s="12" t="str">
        <f>VLOOKUP(Table3[[#This Row],[Product ID]],[1]Products!$A:$G,2,0)</f>
        <v>Product 42</v>
      </c>
      <c r="H8913" s="22">
        <v>4</v>
      </c>
      <c r="I8913" s="9">
        <f>VLOOKUP('Consolidtaed Data'!$B436,[1]Products!$A:$G,4,0)</f>
        <v>356</v>
      </c>
      <c r="J8913" s="9">
        <f>VLOOKUP('Consolidtaed Data'!$B436,[1]Products!$A:$G,3,0)</f>
        <v>292</v>
      </c>
      <c r="K8913" s="9">
        <f>'Consolidtaed Data'!$J436*'Consolidtaed Data'!$H436</f>
        <v>3570</v>
      </c>
      <c r="L8913" s="9">
        <f>'Consolidtaed Data'!$I436*'Consolidtaed Data'!$H436</f>
        <v>4698</v>
      </c>
      <c r="M8913" s="9">
        <f>'Consolidtaed Data'!$L436-'Consolidtaed Data'!$K436</f>
        <v>1053</v>
      </c>
      <c r="N8913" s="9" t="str">
        <f>VLOOKUP('Consolidtaed Data'!$C436,[1]Locations!$A:$O,2,0)</f>
        <v>Santa Ana</v>
      </c>
      <c r="O8913" s="9" t="str">
        <f>VLOOKUP('Consolidtaed Data'!$D436,'[1]Sales People'!$A:$B,2,0)</f>
        <v>Jeremy Mendoza</v>
      </c>
      <c r="P8913" s="9" t="str">
        <f>VLOOKUP('Consolidtaed Data'!$E436,[1]Customers!$A:$B,2,0)</f>
        <v>Bobby Coleman</v>
      </c>
      <c r="Q8913" s="11">
        <f>WEEKDAY('Consolidtaed Data'!$F436)</f>
        <v>6</v>
      </c>
      <c r="R8913" s="9">
        <f>MONTH('Consolidtaed Data'!$F436)</f>
        <v>1</v>
      </c>
      <c r="S8913" s="9" t="str">
        <f>TEXT(Table3[[#This Row],[Purchase Date]],"MMMM")</f>
        <v>November</v>
      </c>
      <c r="T8913" s="9">
        <f>YEAR('Consolidtaed Data'!$F436)</f>
        <v>2020</v>
      </c>
    </row>
    <row r="8914" spans="1:20" x14ac:dyDescent="0.3">
      <c r="A8914" s="9" t="s">
        <v>9940</v>
      </c>
      <c r="B8914" s="9" t="s">
        <v>160</v>
      </c>
      <c r="C8914" s="9" t="s">
        <v>253</v>
      </c>
      <c r="D8914" s="9" t="s">
        <v>246</v>
      </c>
      <c r="E8914" s="9" t="s">
        <v>285</v>
      </c>
      <c r="F8914" s="12">
        <v>44507</v>
      </c>
      <c r="G8914" s="12" t="str">
        <f>VLOOKUP(Table3[[#This Row],[Product ID]],[1]Products!$A:$G,2,0)</f>
        <v>Product 28</v>
      </c>
      <c r="H8914" s="22">
        <v>2</v>
      </c>
      <c r="I8914" s="9">
        <f>VLOOKUP('Consolidtaed Data'!$B698,[1]Products!$A:$G,4,0)</f>
        <v>800</v>
      </c>
      <c r="J8914" s="9">
        <f>VLOOKUP('Consolidtaed Data'!$B698,[1]Products!$A:$G,3,0)</f>
        <v>536</v>
      </c>
      <c r="K8914" s="9">
        <f>'Consolidtaed Data'!$J698*'Consolidtaed Data'!$H698</f>
        <v>818</v>
      </c>
      <c r="L8914" s="9">
        <f>'Consolidtaed Data'!$I698*'Consolidtaed Data'!$H698</f>
        <v>1022</v>
      </c>
      <c r="M8914" s="9">
        <f>'Consolidtaed Data'!$L698-'Consolidtaed Data'!$K698</f>
        <v>246</v>
      </c>
      <c r="N8914" s="9" t="str">
        <f>VLOOKUP('Consolidtaed Data'!$C698,[1]Locations!$A:$O,2,0)</f>
        <v>El Cajon</v>
      </c>
      <c r="O8914" s="9" t="str">
        <f>VLOOKUP('Consolidtaed Data'!$D698,'[1]Sales People'!$A:$B,2,0)</f>
        <v>Joe Sims</v>
      </c>
      <c r="P8914" s="9" t="str">
        <f>VLOOKUP('Consolidtaed Data'!$E698,[1]Customers!$A:$B,2,0)</f>
        <v>Joe Rose</v>
      </c>
      <c r="Q8914" s="11">
        <f>WEEKDAY('Consolidtaed Data'!$F698)</f>
        <v>3</v>
      </c>
      <c r="R8914" s="9">
        <f>MONTH('Consolidtaed Data'!$F698)</f>
        <v>2</v>
      </c>
      <c r="S8914" s="9" t="str">
        <f>TEXT(Table3[[#This Row],[Purchase Date]],"MMMM")</f>
        <v>November</v>
      </c>
      <c r="T8914" s="9">
        <f>YEAR('Consolidtaed Data'!$F698)</f>
        <v>2020</v>
      </c>
    </row>
    <row r="8915" spans="1:20" x14ac:dyDescent="0.3">
      <c r="A8915" s="9" t="s">
        <v>9941</v>
      </c>
      <c r="B8915" s="9" t="s">
        <v>390</v>
      </c>
      <c r="C8915" s="9" t="s">
        <v>352</v>
      </c>
      <c r="D8915" s="9" t="s">
        <v>56</v>
      </c>
      <c r="E8915" s="9" t="s">
        <v>1289</v>
      </c>
      <c r="F8915" s="12">
        <v>44507</v>
      </c>
      <c r="G8915" s="12" t="str">
        <f>VLOOKUP(Table3[[#This Row],[Product ID]],[1]Products!$A:$G,2,0)</f>
        <v>Product 48</v>
      </c>
      <c r="H8915" s="22">
        <v>2</v>
      </c>
      <c r="I8915" s="9">
        <f>VLOOKUP('Consolidtaed Data'!$B705,[1]Products!$A:$G,4,0)</f>
        <v>2464</v>
      </c>
      <c r="J8915" s="9">
        <f>VLOOKUP('Consolidtaed Data'!$B705,[1]Products!$A:$G,3,0)</f>
        <v>1774</v>
      </c>
      <c r="K8915" s="9">
        <f>'Consolidtaed Data'!$J705*'Consolidtaed Data'!$H705</f>
        <v>1788</v>
      </c>
      <c r="L8915" s="9">
        <f>'Consolidtaed Data'!$I705*'Consolidtaed Data'!$H705</f>
        <v>2353</v>
      </c>
      <c r="M8915" s="9">
        <f>'Consolidtaed Data'!$L705-'Consolidtaed Data'!$K705</f>
        <v>1035</v>
      </c>
      <c r="N8915" s="9" t="str">
        <f>VLOOKUP('Consolidtaed Data'!$C705,[1]Locations!$A:$O,2,0)</f>
        <v>El Monte</v>
      </c>
      <c r="O8915" s="9" t="str">
        <f>VLOOKUP('Consolidtaed Data'!$D705,'[1]Sales People'!$A:$B,2,0)</f>
        <v>Andrew Bowman</v>
      </c>
      <c r="P8915" s="9" t="str">
        <f>VLOOKUP('Consolidtaed Data'!$E705,[1]Customers!$A:$B,2,0)</f>
        <v>David Olson</v>
      </c>
      <c r="Q8915" s="11">
        <f>WEEKDAY('Consolidtaed Data'!$F705)</f>
        <v>4</v>
      </c>
      <c r="R8915" s="9">
        <f>MONTH('Consolidtaed Data'!$F705)</f>
        <v>2</v>
      </c>
      <c r="S8915" s="9" t="str">
        <f>TEXT(Table3[[#This Row],[Purchase Date]],"MMMM")</f>
        <v>November</v>
      </c>
      <c r="T8915" s="9">
        <f>YEAR('Consolidtaed Data'!$F705)</f>
        <v>2020</v>
      </c>
    </row>
    <row r="8916" spans="1:20" x14ac:dyDescent="0.3">
      <c r="A8916" s="9" t="s">
        <v>9942</v>
      </c>
      <c r="B8916" s="9" t="s">
        <v>209</v>
      </c>
      <c r="C8916" s="9" t="s">
        <v>289</v>
      </c>
      <c r="D8916" s="9" t="s">
        <v>123</v>
      </c>
      <c r="E8916" s="9" t="s">
        <v>1779</v>
      </c>
      <c r="F8916" s="12">
        <v>44507</v>
      </c>
      <c r="G8916" s="12" t="str">
        <f>VLOOKUP(Table3[[#This Row],[Product ID]],[1]Products!$A:$G,2,0)</f>
        <v>Product 86</v>
      </c>
      <c r="H8916" s="22">
        <v>1</v>
      </c>
      <c r="I8916" s="9">
        <f>VLOOKUP('Consolidtaed Data'!$B913,[1]Products!$A:$G,4,0)</f>
        <v>1972</v>
      </c>
      <c r="J8916" s="9">
        <f>VLOOKUP('Consolidtaed Data'!$B913,[1]Products!$A:$G,3,0)</f>
        <v>1321</v>
      </c>
      <c r="K8916" s="9">
        <f>'Consolidtaed Data'!$J913*'Consolidtaed Data'!$H913</f>
        <v>288</v>
      </c>
      <c r="L8916" s="9">
        <f>'Consolidtaed Data'!$I913*'Consolidtaed Data'!$H913</f>
        <v>544</v>
      </c>
      <c r="M8916" s="9">
        <f>'Consolidtaed Data'!$L913-'Consolidtaed Data'!$K913</f>
        <v>98</v>
      </c>
      <c r="N8916" s="9" t="str">
        <f>VLOOKUP('Consolidtaed Data'!$C913,[1]Locations!$A:$O,2,0)</f>
        <v>San Francisco</v>
      </c>
      <c r="O8916" s="9" t="str">
        <f>VLOOKUP('Consolidtaed Data'!$D913,'[1]Sales People'!$A:$B,2,0)</f>
        <v>Clarence Fox</v>
      </c>
      <c r="P8916" s="9" t="str">
        <f>VLOOKUP('Consolidtaed Data'!$E913,[1]Customers!$A:$B,2,0)</f>
        <v>Aaron Johnson</v>
      </c>
      <c r="Q8916" s="11">
        <f>WEEKDAY('Consolidtaed Data'!$F913)</f>
        <v>5</v>
      </c>
      <c r="R8916" s="9">
        <f>MONTH('Consolidtaed Data'!$F913)</f>
        <v>3</v>
      </c>
      <c r="S8916" s="9" t="str">
        <f>TEXT(Table3[[#This Row],[Purchase Date]],"MMMM")</f>
        <v>November</v>
      </c>
      <c r="T8916" s="9">
        <f>YEAR('Consolidtaed Data'!$F913)</f>
        <v>2020</v>
      </c>
    </row>
    <row r="8917" spans="1:20" x14ac:dyDescent="0.3">
      <c r="A8917" s="9" t="s">
        <v>9943</v>
      </c>
      <c r="B8917" s="9" t="s">
        <v>112</v>
      </c>
      <c r="C8917" s="9" t="s">
        <v>130</v>
      </c>
      <c r="D8917" s="9" t="s">
        <v>241</v>
      </c>
      <c r="E8917" s="9" t="s">
        <v>1153</v>
      </c>
      <c r="F8917" s="12">
        <v>44507</v>
      </c>
      <c r="G8917" s="12" t="str">
        <f>VLOOKUP(Table3[[#This Row],[Product ID]],[1]Products!$A:$G,2,0)</f>
        <v>Product 7</v>
      </c>
      <c r="H8917" s="22">
        <v>3</v>
      </c>
      <c r="I8917" s="9">
        <f>VLOOKUP('Consolidtaed Data'!$B1232,[1]Products!$A:$G,4,0)</f>
        <v>561</v>
      </c>
      <c r="J8917" s="9">
        <f>VLOOKUP('Consolidtaed Data'!$B1232,[1]Products!$A:$G,3,0)</f>
        <v>421</v>
      </c>
      <c r="K8917" s="9">
        <f>'Consolidtaed Data'!$J1232*'Consolidtaed Data'!$H1232</f>
        <v>389</v>
      </c>
      <c r="L8917" s="9">
        <f>'Consolidtaed Data'!$I1232*'Consolidtaed Data'!$H1232</f>
        <v>637</v>
      </c>
      <c r="M8917" s="9">
        <f>'Consolidtaed Data'!$L1232-'Consolidtaed Data'!$K1232</f>
        <v>329</v>
      </c>
      <c r="N8917" s="9" t="str">
        <f>VLOOKUP('Consolidtaed Data'!$C1232,[1]Locations!$A:$O,2,0)</f>
        <v>Elk Grove</v>
      </c>
      <c r="O8917" s="9" t="str">
        <f>VLOOKUP('Consolidtaed Data'!$D1232,'[1]Sales People'!$A:$B,2,0)</f>
        <v>Clarence Fox</v>
      </c>
      <c r="P8917" s="9" t="str">
        <f>VLOOKUP('Consolidtaed Data'!$E1232,[1]Customers!$A:$B,2,0)</f>
        <v>Michael Cole</v>
      </c>
      <c r="Q8917" s="11">
        <f>WEEKDAY('Consolidtaed Data'!$F1232)</f>
        <v>2</v>
      </c>
      <c r="R8917" s="9">
        <f>MONTH('Consolidtaed Data'!$F1232)</f>
        <v>3</v>
      </c>
      <c r="S8917" s="9" t="str">
        <f>TEXT(Table3[[#This Row],[Purchase Date]],"MMMM")</f>
        <v>November</v>
      </c>
      <c r="T8917" s="9">
        <f>YEAR('Consolidtaed Data'!$F1232)</f>
        <v>2020</v>
      </c>
    </row>
    <row r="8918" spans="1:20" x14ac:dyDescent="0.3">
      <c r="A8918" s="9" t="s">
        <v>9944</v>
      </c>
      <c r="B8918" s="9" t="s">
        <v>151</v>
      </c>
      <c r="C8918" s="9" t="s">
        <v>245</v>
      </c>
      <c r="D8918" s="9" t="s">
        <v>87</v>
      </c>
      <c r="E8918" s="9" t="s">
        <v>505</v>
      </c>
      <c r="F8918" s="12">
        <v>44507</v>
      </c>
      <c r="G8918" s="12" t="str">
        <f>VLOOKUP(Table3[[#This Row],[Product ID]],[1]Products!$A:$G,2,0)</f>
        <v>Product 94</v>
      </c>
      <c r="H8918" s="22">
        <v>3</v>
      </c>
      <c r="I8918" s="9">
        <f>VLOOKUP('Consolidtaed Data'!$B1250,[1]Products!$A:$G,4,0)</f>
        <v>356</v>
      </c>
      <c r="J8918" s="9">
        <f>VLOOKUP('Consolidtaed Data'!$B1250,[1]Products!$A:$G,3,0)</f>
        <v>292</v>
      </c>
      <c r="K8918" s="9">
        <f>'Consolidtaed Data'!$J1250*'Consolidtaed Data'!$H1250</f>
        <v>1896</v>
      </c>
      <c r="L8918" s="9">
        <f>'Consolidtaed Data'!$I1250*'Consolidtaed Data'!$H1250</f>
        <v>2495</v>
      </c>
      <c r="M8918" s="9">
        <f>'Consolidtaed Data'!$L1250-'Consolidtaed Data'!$K1250</f>
        <v>3196</v>
      </c>
      <c r="N8918" s="9" t="str">
        <f>VLOOKUP('Consolidtaed Data'!$C1250,[1]Locations!$A:$O,2,0)</f>
        <v>San Mateo</v>
      </c>
      <c r="O8918" s="9" t="str">
        <f>VLOOKUP('Consolidtaed Data'!$D1250,'[1]Sales People'!$A:$B,2,0)</f>
        <v>Jeremy Mendoza</v>
      </c>
      <c r="P8918" s="9" t="str">
        <f>VLOOKUP('Consolidtaed Data'!$E1250,[1]Customers!$A:$B,2,0)</f>
        <v>Kenneth Hill</v>
      </c>
      <c r="Q8918" s="11">
        <f>WEEKDAY('Consolidtaed Data'!$F1250)</f>
        <v>4</v>
      </c>
      <c r="R8918" s="9">
        <f>MONTH('Consolidtaed Data'!$F1250)</f>
        <v>4</v>
      </c>
      <c r="S8918" s="9" t="str">
        <f>TEXT(Table3[[#This Row],[Purchase Date]],"MMMM")</f>
        <v>November</v>
      </c>
      <c r="T8918" s="9">
        <f>YEAR('Consolidtaed Data'!$F1250)</f>
        <v>2020</v>
      </c>
    </row>
    <row r="8919" spans="1:20" x14ac:dyDescent="0.3">
      <c r="A8919" s="9" t="s">
        <v>9945</v>
      </c>
      <c r="B8919" s="9" t="s">
        <v>248</v>
      </c>
      <c r="C8919" s="9" t="s">
        <v>231</v>
      </c>
      <c r="D8919" s="9" t="s">
        <v>123</v>
      </c>
      <c r="E8919" s="9" t="s">
        <v>1051</v>
      </c>
      <c r="F8919" s="12">
        <v>44507</v>
      </c>
      <c r="G8919" s="12" t="str">
        <f>VLOOKUP(Table3[[#This Row],[Product ID]],[1]Products!$A:$G,2,0)</f>
        <v>Product 97</v>
      </c>
      <c r="H8919" s="22">
        <v>2</v>
      </c>
      <c r="I8919" s="9">
        <f>VLOOKUP('Consolidtaed Data'!$B1591,[1]Products!$A:$G,4,0)</f>
        <v>290</v>
      </c>
      <c r="J8919" s="9">
        <f>VLOOKUP('Consolidtaed Data'!$B1591,[1]Products!$A:$G,3,0)</f>
        <v>200</v>
      </c>
      <c r="K8919" s="9">
        <f>'Consolidtaed Data'!$J1591*'Consolidtaed Data'!$H1591</f>
        <v>732</v>
      </c>
      <c r="L8919" s="9">
        <f>'Consolidtaed Data'!$I1591*'Consolidtaed Data'!$H1591</f>
        <v>1077</v>
      </c>
      <c r="M8919" s="9">
        <f>'Consolidtaed Data'!$L1591-'Consolidtaed Data'!$K1591</f>
        <v>799</v>
      </c>
      <c r="N8919" s="9" t="str">
        <f>VLOOKUP('Consolidtaed Data'!$C1591,[1]Locations!$A:$O,2,0)</f>
        <v>Rancho Cucamonga</v>
      </c>
      <c r="O8919" s="9" t="str">
        <f>VLOOKUP('Consolidtaed Data'!$D1591,'[1]Sales People'!$A:$B,2,0)</f>
        <v>Ernest Wagner</v>
      </c>
      <c r="P8919" s="9" t="str">
        <f>VLOOKUP('Consolidtaed Data'!$E1591,[1]Customers!$A:$B,2,0)</f>
        <v>Michael Ward</v>
      </c>
      <c r="Q8919" s="11">
        <f>WEEKDAY('Consolidtaed Data'!$F1591)</f>
        <v>1</v>
      </c>
      <c r="R8919" s="9">
        <f>MONTH('Consolidtaed Data'!$F1591)</f>
        <v>4</v>
      </c>
      <c r="S8919" s="9" t="str">
        <f>TEXT(Table3[[#This Row],[Purchase Date]],"MMMM")</f>
        <v>November</v>
      </c>
      <c r="T8919" s="9">
        <f>YEAR('Consolidtaed Data'!$F1591)</f>
        <v>2020</v>
      </c>
    </row>
    <row r="8920" spans="1:20" x14ac:dyDescent="0.3">
      <c r="A8920" s="9" t="s">
        <v>9946</v>
      </c>
      <c r="B8920" s="9" t="s">
        <v>364</v>
      </c>
      <c r="C8920" s="9" t="s">
        <v>25</v>
      </c>
      <c r="D8920" s="9" t="s">
        <v>43</v>
      </c>
      <c r="E8920" s="9" t="s">
        <v>1465</v>
      </c>
      <c r="F8920" s="12">
        <v>44507</v>
      </c>
      <c r="G8920" s="12" t="str">
        <f>VLOOKUP(Table3[[#This Row],[Product ID]],[1]Products!$A:$G,2,0)</f>
        <v>Product 45</v>
      </c>
      <c r="H8920" s="22">
        <v>1</v>
      </c>
      <c r="I8920" s="9">
        <f>VLOOKUP('Consolidtaed Data'!$B1965,[1]Products!$A:$G,4,0)</f>
        <v>667</v>
      </c>
      <c r="J8920" s="9">
        <f>VLOOKUP('Consolidtaed Data'!$B1965,[1]Products!$A:$G,3,0)</f>
        <v>387</v>
      </c>
      <c r="K8920" s="9">
        <f>'Consolidtaed Data'!$J1965*'Consolidtaed Data'!$H1965</f>
        <v>1740</v>
      </c>
      <c r="L8920" s="9">
        <f>'Consolidtaed Data'!$I1965*'Consolidtaed Data'!$H1965</f>
        <v>2120</v>
      </c>
      <c r="M8920" s="9">
        <f>'Consolidtaed Data'!$L1965-'Consolidtaed Data'!$K1965</f>
        <v>651</v>
      </c>
      <c r="N8920" s="9" t="str">
        <f>VLOOKUP('Consolidtaed Data'!$C1965,[1]Locations!$A:$O,2,0)</f>
        <v>San Buenaventura (Ventura)</v>
      </c>
      <c r="O8920" s="9" t="str">
        <f>VLOOKUP('Consolidtaed Data'!$D1965,'[1]Sales People'!$A:$B,2,0)</f>
        <v>Kevin Butler</v>
      </c>
      <c r="P8920" s="9" t="str">
        <f>VLOOKUP('Consolidtaed Data'!$E1965,[1]Customers!$A:$B,2,0)</f>
        <v>Gary Baker</v>
      </c>
      <c r="Q8920" s="11">
        <f>WEEKDAY('Consolidtaed Data'!$F1965)</f>
        <v>7</v>
      </c>
      <c r="R8920" s="9">
        <f>MONTH('Consolidtaed Data'!$F1965)</f>
        <v>5</v>
      </c>
      <c r="S8920" s="9" t="str">
        <f>TEXT(Table3[[#This Row],[Purchase Date]],"MMMM")</f>
        <v>November</v>
      </c>
      <c r="T8920" s="9">
        <f>YEAR('Consolidtaed Data'!$F1965)</f>
        <v>2020</v>
      </c>
    </row>
    <row r="8921" spans="1:20" x14ac:dyDescent="0.3">
      <c r="A8921" s="9" t="s">
        <v>9947</v>
      </c>
      <c r="B8921" s="9" t="s">
        <v>200</v>
      </c>
      <c r="C8921" s="9" t="s">
        <v>63</v>
      </c>
      <c r="D8921" s="9" t="s">
        <v>235</v>
      </c>
      <c r="E8921" s="9" t="s">
        <v>773</v>
      </c>
      <c r="F8921" s="12">
        <v>44507</v>
      </c>
      <c r="G8921" s="12" t="str">
        <f>VLOOKUP(Table3[[#This Row],[Product ID]],[1]Products!$A:$G,2,0)</f>
        <v>Product 23</v>
      </c>
      <c r="H8921" s="22">
        <v>2</v>
      </c>
      <c r="I8921" s="9">
        <f>VLOOKUP('Consolidtaed Data'!$B2036,[1]Products!$A:$G,4,0)</f>
        <v>530</v>
      </c>
      <c r="J8921" s="9">
        <f>VLOOKUP('Consolidtaed Data'!$B2036,[1]Products!$A:$G,3,0)</f>
        <v>424</v>
      </c>
      <c r="K8921" s="9">
        <f>'Consolidtaed Data'!$J2036*'Consolidtaed Data'!$H2036</f>
        <v>1473</v>
      </c>
      <c r="L8921" s="9">
        <f>'Consolidtaed Data'!$I2036*'Consolidtaed Data'!$H2036</f>
        <v>2497</v>
      </c>
      <c r="M8921" s="9">
        <f>'Consolidtaed Data'!$L2036-'Consolidtaed Data'!$K2036</f>
        <v>553</v>
      </c>
      <c r="N8921" s="9" t="str">
        <f>VLOOKUP('Consolidtaed Data'!$C2036,[1]Locations!$A:$O,2,0)</f>
        <v>Vallejo</v>
      </c>
      <c r="O8921" s="9" t="str">
        <f>VLOOKUP('Consolidtaed Data'!$D2036,'[1]Sales People'!$A:$B,2,0)</f>
        <v>Carl Hall</v>
      </c>
      <c r="P8921" s="9" t="str">
        <f>VLOOKUP('Consolidtaed Data'!$E2036,[1]Customers!$A:$B,2,0)</f>
        <v>Brian Murphy</v>
      </c>
      <c r="Q8921" s="11">
        <f>WEEKDAY('Consolidtaed Data'!$F2036)</f>
        <v>6</v>
      </c>
      <c r="R8921" s="9">
        <f>MONTH('Consolidtaed Data'!$F2036)</f>
        <v>5</v>
      </c>
      <c r="S8921" s="9" t="str">
        <f>TEXT(Table3[[#This Row],[Purchase Date]],"MMMM")</f>
        <v>November</v>
      </c>
      <c r="T8921" s="9">
        <f>YEAR('Consolidtaed Data'!$F2036)</f>
        <v>2020</v>
      </c>
    </row>
    <row r="8922" spans="1:20" x14ac:dyDescent="0.3">
      <c r="A8922" s="9" t="s">
        <v>9948</v>
      </c>
      <c r="B8922" s="9" t="s">
        <v>168</v>
      </c>
      <c r="C8922" s="9" t="s">
        <v>295</v>
      </c>
      <c r="D8922" s="9" t="s">
        <v>326</v>
      </c>
      <c r="E8922" s="9" t="s">
        <v>1310</v>
      </c>
      <c r="F8922" s="12">
        <v>44507</v>
      </c>
      <c r="G8922" s="12" t="str">
        <f>VLOOKUP(Table3[[#This Row],[Product ID]],[1]Products!$A:$G,2,0)</f>
        <v>Product 26</v>
      </c>
      <c r="H8922" s="22">
        <v>3</v>
      </c>
      <c r="I8922" s="9">
        <f>VLOOKUP('Consolidtaed Data'!$B2048,[1]Products!$A:$G,4,0)</f>
        <v>847</v>
      </c>
      <c r="J8922" s="9">
        <f>VLOOKUP('Consolidtaed Data'!$B2048,[1]Products!$A:$G,3,0)</f>
        <v>534</v>
      </c>
      <c r="K8922" s="9">
        <f>'Consolidtaed Data'!$J2048*'Consolidtaed Data'!$H2048</f>
        <v>1185</v>
      </c>
      <c r="L8922" s="9">
        <f>'Consolidtaed Data'!$I2048*'Consolidtaed Data'!$H2048</f>
        <v>1668</v>
      </c>
      <c r="M8922" s="9">
        <f>'Consolidtaed Data'!$L2048-'Consolidtaed Data'!$K2048</f>
        <v>2400</v>
      </c>
      <c r="N8922" s="9" t="str">
        <f>VLOOKUP('Consolidtaed Data'!$C2048,[1]Locations!$A:$O,2,0)</f>
        <v>Berkeley</v>
      </c>
      <c r="O8922" s="9" t="str">
        <f>VLOOKUP('Consolidtaed Data'!$D2048,'[1]Sales People'!$A:$B,2,0)</f>
        <v>Henry Nelson</v>
      </c>
      <c r="P8922" s="9" t="str">
        <f>VLOOKUP('Consolidtaed Data'!$E2048,[1]Customers!$A:$B,2,0)</f>
        <v>Albert Jacobs</v>
      </c>
      <c r="Q8922" s="11">
        <f>WEEKDAY('Consolidtaed Data'!$F2048)</f>
        <v>7</v>
      </c>
      <c r="R8922" s="9">
        <f>MONTH('Consolidtaed Data'!$F2048)</f>
        <v>5</v>
      </c>
      <c r="S8922" s="9" t="str">
        <f>TEXT(Table3[[#This Row],[Purchase Date]],"MMMM")</f>
        <v>November</v>
      </c>
      <c r="T8922" s="9">
        <f>YEAR('Consolidtaed Data'!$F2048)</f>
        <v>2020</v>
      </c>
    </row>
    <row r="8923" spans="1:20" x14ac:dyDescent="0.3">
      <c r="A8923" s="9" t="s">
        <v>9949</v>
      </c>
      <c r="B8923" s="9" t="s">
        <v>38</v>
      </c>
      <c r="C8923" s="9" t="s">
        <v>522</v>
      </c>
      <c r="D8923" s="9" t="s">
        <v>149</v>
      </c>
      <c r="E8923" s="9" t="s">
        <v>1052</v>
      </c>
      <c r="F8923" s="12">
        <v>44507</v>
      </c>
      <c r="G8923" s="12" t="str">
        <f>VLOOKUP(Table3[[#This Row],[Product ID]],[1]Products!$A:$G,2,0)</f>
        <v>Product 25</v>
      </c>
      <c r="H8923" s="22">
        <v>1</v>
      </c>
      <c r="I8923" s="9">
        <f>VLOOKUP('Consolidtaed Data'!$B2331,[1]Products!$A:$G,4,0)</f>
        <v>1889</v>
      </c>
      <c r="J8923" s="9">
        <f>VLOOKUP('Consolidtaed Data'!$B2331,[1]Products!$A:$G,3,0)</f>
        <v>945</v>
      </c>
      <c r="K8923" s="9">
        <f>'Consolidtaed Data'!$J2331*'Consolidtaed Data'!$H2331</f>
        <v>90</v>
      </c>
      <c r="L8923" s="9">
        <f>'Consolidtaed Data'!$I2331*'Consolidtaed Data'!$H2331</f>
        <v>112</v>
      </c>
      <c r="M8923" s="9">
        <f>'Consolidtaed Data'!$L2331-'Consolidtaed Data'!$K2331</f>
        <v>2565</v>
      </c>
      <c r="N8923" s="9" t="str">
        <f>VLOOKUP('Consolidtaed Data'!$C2331,[1]Locations!$A:$O,2,0)</f>
        <v>Anaheim</v>
      </c>
      <c r="O8923" s="9" t="str">
        <f>VLOOKUP('Consolidtaed Data'!$D2331,'[1]Sales People'!$A:$B,2,0)</f>
        <v>Brian Davis</v>
      </c>
      <c r="P8923" s="9" t="str">
        <f>VLOOKUP('Consolidtaed Data'!$E2331,[1]Customers!$A:$B,2,0)</f>
        <v>Jesse Bishop</v>
      </c>
      <c r="Q8923" s="11">
        <f>WEEKDAY('Consolidtaed Data'!$F2331)</f>
        <v>6</v>
      </c>
      <c r="R8923" s="9">
        <f>MONTH('Consolidtaed Data'!$F2331)</f>
        <v>6</v>
      </c>
      <c r="S8923" s="9" t="str">
        <f>TEXT(Table3[[#This Row],[Purchase Date]],"MMMM")</f>
        <v>November</v>
      </c>
      <c r="T8923" s="9">
        <f>YEAR('Consolidtaed Data'!$F2331)</f>
        <v>2020</v>
      </c>
    </row>
    <row r="8924" spans="1:20" x14ac:dyDescent="0.3">
      <c r="A8924" s="9" t="s">
        <v>9950</v>
      </c>
      <c r="B8924" s="9" t="s">
        <v>712</v>
      </c>
      <c r="C8924" s="9" t="s">
        <v>196</v>
      </c>
      <c r="D8924" s="9" t="s">
        <v>26</v>
      </c>
      <c r="E8924" s="9" t="s">
        <v>786</v>
      </c>
      <c r="F8924" s="12">
        <v>44507</v>
      </c>
      <c r="G8924" s="12" t="str">
        <f>VLOOKUP(Table3[[#This Row],[Product ID]],[1]Products!$A:$G,2,0)</f>
        <v>Product 32</v>
      </c>
      <c r="H8924" s="22">
        <v>1</v>
      </c>
      <c r="I8924" s="9">
        <f>VLOOKUP('Consolidtaed Data'!$B2522,[1]Products!$A:$G,4,0)</f>
        <v>771</v>
      </c>
      <c r="J8924" s="9">
        <f>VLOOKUP('Consolidtaed Data'!$B2522,[1]Products!$A:$G,3,0)</f>
        <v>648</v>
      </c>
      <c r="K8924" s="9">
        <f>'Consolidtaed Data'!$J2522*'Consolidtaed Data'!$H2522</f>
        <v>1305</v>
      </c>
      <c r="L8924" s="9">
        <f>'Consolidtaed Data'!$I2522*'Consolidtaed Data'!$H2522</f>
        <v>1812</v>
      </c>
      <c r="M8924" s="9">
        <f>'Consolidtaed Data'!$L2522-'Consolidtaed Data'!$K2522</f>
        <v>752</v>
      </c>
      <c r="N8924" s="9" t="str">
        <f>VLOOKUP('Consolidtaed Data'!$C2522,[1]Locations!$A:$O,2,0)</f>
        <v>Clovis</v>
      </c>
      <c r="O8924" s="9" t="str">
        <f>VLOOKUP('Consolidtaed Data'!$D2522,'[1]Sales People'!$A:$B,2,0)</f>
        <v>Jeremy Mendoza</v>
      </c>
      <c r="P8924" s="9" t="str">
        <f>VLOOKUP('Consolidtaed Data'!$E2522,[1]Customers!$A:$B,2,0)</f>
        <v>Richard Carr</v>
      </c>
      <c r="Q8924" s="11">
        <f>WEEKDAY('Consolidtaed Data'!$F2522)</f>
        <v>5</v>
      </c>
      <c r="R8924" s="9">
        <f>MONTH('Consolidtaed Data'!$F2522)</f>
        <v>7</v>
      </c>
      <c r="S8924" s="9" t="str">
        <f>TEXT(Table3[[#This Row],[Purchase Date]],"MMMM")</f>
        <v>November</v>
      </c>
      <c r="T8924" s="9">
        <f>YEAR('Consolidtaed Data'!$F2522)</f>
        <v>2020</v>
      </c>
    </row>
    <row r="8925" spans="1:20" x14ac:dyDescent="0.3">
      <c r="A8925" s="9" t="s">
        <v>9951</v>
      </c>
      <c r="B8925" s="9" t="s">
        <v>219</v>
      </c>
      <c r="C8925" s="9" t="s">
        <v>94</v>
      </c>
      <c r="D8925" s="9" t="s">
        <v>22</v>
      </c>
      <c r="E8925" s="9" t="s">
        <v>2272</v>
      </c>
      <c r="F8925" s="12">
        <v>44507</v>
      </c>
      <c r="G8925" s="12" t="str">
        <f>VLOOKUP(Table3[[#This Row],[Product ID]],[1]Products!$A:$G,2,0)</f>
        <v>Product 35</v>
      </c>
      <c r="H8925" s="22">
        <v>2</v>
      </c>
      <c r="I8925" s="9">
        <f>VLOOKUP('Consolidtaed Data'!$B2682,[1]Products!$A:$G,4,0)</f>
        <v>530</v>
      </c>
      <c r="J8925" s="9">
        <f>VLOOKUP('Consolidtaed Data'!$B2682,[1]Products!$A:$G,3,0)</f>
        <v>435</v>
      </c>
      <c r="K8925" s="9">
        <f>'Consolidtaed Data'!$J2682*'Consolidtaed Data'!$H2682</f>
        <v>818</v>
      </c>
      <c r="L8925" s="9">
        <f>'Consolidtaed Data'!$I2682*'Consolidtaed Data'!$H2682</f>
        <v>1634</v>
      </c>
      <c r="M8925" s="9">
        <f>'Consolidtaed Data'!$L2682-'Consolidtaed Data'!$K2682</f>
        <v>136</v>
      </c>
      <c r="N8925" s="9" t="str">
        <f>VLOOKUP('Consolidtaed Data'!$C2682,[1]Locations!$A:$O,2,0)</f>
        <v>San Francisco</v>
      </c>
      <c r="O8925" s="9" t="str">
        <f>VLOOKUP('Consolidtaed Data'!$D2682,'[1]Sales People'!$A:$B,2,0)</f>
        <v>Patrick Ruiz</v>
      </c>
      <c r="P8925" s="9" t="str">
        <f>VLOOKUP('Consolidtaed Data'!$E2682,[1]Customers!$A:$B,2,0)</f>
        <v>Wayne Stewart</v>
      </c>
      <c r="Q8925" s="11">
        <f>WEEKDAY('Consolidtaed Data'!$F2682)</f>
        <v>4</v>
      </c>
      <c r="R8925" s="9">
        <f>MONTH('Consolidtaed Data'!$F2682)</f>
        <v>7</v>
      </c>
      <c r="S8925" s="9" t="str">
        <f>TEXT(Table3[[#This Row],[Purchase Date]],"MMMM")</f>
        <v>November</v>
      </c>
      <c r="T8925" s="9">
        <f>YEAR('Consolidtaed Data'!$F2682)</f>
        <v>2020</v>
      </c>
    </row>
    <row r="8926" spans="1:20" x14ac:dyDescent="0.3">
      <c r="A8926" s="9" t="s">
        <v>9952</v>
      </c>
      <c r="B8926" s="9" t="s">
        <v>139</v>
      </c>
      <c r="C8926" s="9" t="s">
        <v>469</v>
      </c>
      <c r="D8926" s="9" t="s">
        <v>95</v>
      </c>
      <c r="E8926" s="9" t="s">
        <v>1438</v>
      </c>
      <c r="F8926" s="12">
        <v>44507</v>
      </c>
      <c r="G8926" s="12" t="str">
        <f>VLOOKUP(Table3[[#This Row],[Product ID]],[1]Products!$A:$G,2,0)</f>
        <v>Product 13</v>
      </c>
      <c r="H8926" s="22">
        <v>1</v>
      </c>
      <c r="I8926" s="9">
        <f>VLOOKUP('Consolidtaed Data'!$B2757,[1]Products!$A:$G,4,0)</f>
        <v>947</v>
      </c>
      <c r="J8926" s="9">
        <f>VLOOKUP('Consolidtaed Data'!$B2757,[1]Products!$A:$G,3,0)</f>
        <v>786</v>
      </c>
      <c r="K8926" s="9">
        <f>'Consolidtaed Data'!$J2757*'Consolidtaed Data'!$H2757</f>
        <v>171</v>
      </c>
      <c r="L8926" s="9">
        <f>'Consolidtaed Data'!$I2757*'Consolidtaed Data'!$H2757</f>
        <v>217</v>
      </c>
      <c r="M8926" s="9">
        <f>'Consolidtaed Data'!$L2757-'Consolidtaed Data'!$K2757</f>
        <v>95</v>
      </c>
      <c r="N8926" s="9" t="str">
        <f>VLOOKUP('Consolidtaed Data'!$C2757,[1]Locations!$A:$O,2,0)</f>
        <v>Long Beach</v>
      </c>
      <c r="O8926" s="9" t="str">
        <f>VLOOKUP('Consolidtaed Data'!$D2757,'[1]Sales People'!$A:$B,2,0)</f>
        <v>Robert Reed</v>
      </c>
      <c r="P8926" s="9" t="str">
        <f>VLOOKUP('Consolidtaed Data'!$E2757,[1]Customers!$A:$B,2,0)</f>
        <v>Carlos Stewart</v>
      </c>
      <c r="Q8926" s="11">
        <f>WEEKDAY('Consolidtaed Data'!$F2757)</f>
        <v>2</v>
      </c>
      <c r="R8926" s="9">
        <f>MONTH('Consolidtaed Data'!$F2757)</f>
        <v>7</v>
      </c>
      <c r="S8926" s="9" t="str">
        <f>TEXT(Table3[[#This Row],[Purchase Date]],"MMMM")</f>
        <v>November</v>
      </c>
      <c r="T8926" s="9">
        <f>YEAR('Consolidtaed Data'!$F2757)</f>
        <v>2020</v>
      </c>
    </row>
    <row r="8927" spans="1:20" x14ac:dyDescent="0.3">
      <c r="A8927" s="9" t="s">
        <v>9953</v>
      </c>
      <c r="B8927" s="9" t="s">
        <v>129</v>
      </c>
      <c r="C8927" s="9" t="s">
        <v>357</v>
      </c>
      <c r="D8927" s="9" t="s">
        <v>193</v>
      </c>
      <c r="E8927" s="9" t="s">
        <v>1846</v>
      </c>
      <c r="F8927" s="12">
        <v>44507</v>
      </c>
      <c r="G8927" s="12" t="str">
        <f>VLOOKUP(Table3[[#This Row],[Product ID]],[1]Products!$A:$G,2,0)</f>
        <v>Product 47</v>
      </c>
      <c r="H8927" s="22">
        <v>3</v>
      </c>
      <c r="I8927" s="9">
        <f>VLOOKUP('Consolidtaed Data'!$B2886,[1]Products!$A:$G,4,0)</f>
        <v>596</v>
      </c>
      <c r="J8927" s="9">
        <f>VLOOKUP('Consolidtaed Data'!$B2886,[1]Products!$A:$G,3,0)</f>
        <v>358</v>
      </c>
      <c r="K8927" s="9">
        <f>'Consolidtaed Data'!$J2886*'Consolidtaed Data'!$H2886</f>
        <v>171</v>
      </c>
      <c r="L8927" s="9">
        <f>'Consolidtaed Data'!$I2886*'Consolidtaed Data'!$H2886</f>
        <v>217</v>
      </c>
      <c r="M8927" s="9">
        <f>'Consolidtaed Data'!$L2886-'Consolidtaed Data'!$K2886</f>
        <v>1320</v>
      </c>
      <c r="N8927" s="9" t="str">
        <f>VLOOKUP('Consolidtaed Data'!$C2886,[1]Locations!$A:$O,2,0)</f>
        <v>Burbank</v>
      </c>
      <c r="O8927" s="9" t="str">
        <f>VLOOKUP('Consolidtaed Data'!$D2886,'[1]Sales People'!$A:$B,2,0)</f>
        <v>Scott Clark</v>
      </c>
      <c r="P8927" s="9" t="str">
        <f>VLOOKUP('Consolidtaed Data'!$E2886,[1]Customers!$A:$B,2,0)</f>
        <v>Daniel Barnes</v>
      </c>
      <c r="Q8927" s="11">
        <f>WEEKDAY('Consolidtaed Data'!$F2886)</f>
        <v>5</v>
      </c>
      <c r="R8927" s="9">
        <f>MONTH('Consolidtaed Data'!$F2886)</f>
        <v>7</v>
      </c>
      <c r="S8927" s="9" t="str">
        <f>TEXT(Table3[[#This Row],[Purchase Date]],"MMMM")</f>
        <v>November</v>
      </c>
      <c r="T8927" s="9">
        <f>YEAR('Consolidtaed Data'!$F2886)</f>
        <v>2020</v>
      </c>
    </row>
    <row r="8928" spans="1:20" x14ac:dyDescent="0.3">
      <c r="A8928" s="9" t="s">
        <v>9954</v>
      </c>
      <c r="B8928" s="9" t="s">
        <v>219</v>
      </c>
      <c r="C8928" s="9" t="s">
        <v>522</v>
      </c>
      <c r="D8928" s="9" t="s">
        <v>281</v>
      </c>
      <c r="E8928" s="9" t="s">
        <v>784</v>
      </c>
      <c r="F8928" s="12">
        <v>44507</v>
      </c>
      <c r="G8928" s="12" t="str">
        <f>VLOOKUP(Table3[[#This Row],[Product ID]],[1]Products!$A:$G,2,0)</f>
        <v>Product 35</v>
      </c>
      <c r="H8928" s="22">
        <v>1</v>
      </c>
      <c r="I8928" s="9">
        <f>VLOOKUP('Consolidtaed Data'!$B3197,[1]Products!$A:$G,4,0)</f>
        <v>1405</v>
      </c>
      <c r="J8928" s="9">
        <f>VLOOKUP('Consolidtaed Data'!$B3197,[1]Products!$A:$G,3,0)</f>
        <v>1054</v>
      </c>
      <c r="K8928" s="9">
        <f>'Consolidtaed Data'!$J3197*'Consolidtaed Data'!$H3197</f>
        <v>1777</v>
      </c>
      <c r="L8928" s="9">
        <f>'Consolidtaed Data'!$I3197*'Consolidtaed Data'!$H3197</f>
        <v>2141</v>
      </c>
      <c r="M8928" s="9">
        <f>'Consolidtaed Data'!$L3197-'Consolidtaed Data'!$K3197</f>
        <v>1252</v>
      </c>
      <c r="N8928" s="9" t="str">
        <f>VLOOKUP('Consolidtaed Data'!$C3197,[1]Locations!$A:$O,2,0)</f>
        <v>Lancaster</v>
      </c>
      <c r="O8928" s="9" t="str">
        <f>VLOOKUP('Consolidtaed Data'!$D3197,'[1]Sales People'!$A:$B,2,0)</f>
        <v>Martin Perry</v>
      </c>
      <c r="P8928" s="9" t="str">
        <f>VLOOKUP('Consolidtaed Data'!$E3197,[1]Customers!$A:$B,2,0)</f>
        <v>Jimmy Grant</v>
      </c>
      <c r="Q8928" s="11">
        <f>WEEKDAY('Consolidtaed Data'!$F3197)</f>
        <v>1</v>
      </c>
      <c r="R8928" s="9">
        <f>MONTH('Consolidtaed Data'!$F3197)</f>
        <v>8</v>
      </c>
      <c r="S8928" s="9" t="str">
        <f>TEXT(Table3[[#This Row],[Purchase Date]],"MMMM")</f>
        <v>November</v>
      </c>
      <c r="T8928" s="9">
        <f>YEAR('Consolidtaed Data'!$F3197)</f>
        <v>2020</v>
      </c>
    </row>
    <row r="8929" spans="1:20" x14ac:dyDescent="0.3">
      <c r="A8929" s="9" t="s">
        <v>9955</v>
      </c>
      <c r="B8929" s="9" t="s">
        <v>168</v>
      </c>
      <c r="C8929" s="9" t="s">
        <v>325</v>
      </c>
      <c r="D8929" s="9" t="s">
        <v>143</v>
      </c>
      <c r="E8929" s="9" t="s">
        <v>287</v>
      </c>
      <c r="F8929" s="12">
        <v>44507</v>
      </c>
      <c r="G8929" s="12" t="str">
        <f>VLOOKUP(Table3[[#This Row],[Product ID]],[1]Products!$A:$G,2,0)</f>
        <v>Product 26</v>
      </c>
      <c r="H8929" s="22">
        <v>4</v>
      </c>
      <c r="I8929" s="9">
        <f>VLOOKUP('Consolidtaed Data'!$B3419,[1]Products!$A:$G,4,0)</f>
        <v>1887</v>
      </c>
      <c r="J8929" s="9">
        <f>VLOOKUP('Consolidtaed Data'!$B3419,[1]Products!$A:$G,3,0)</f>
        <v>1378</v>
      </c>
      <c r="K8929" s="9">
        <f>'Consolidtaed Data'!$J3419*'Consolidtaed Data'!$H3419</f>
        <v>900</v>
      </c>
      <c r="L8929" s="9">
        <f>'Consolidtaed Data'!$I3419*'Consolidtaed Data'!$H3419</f>
        <v>1500</v>
      </c>
      <c r="M8929" s="9">
        <f>'Consolidtaed Data'!$L3419-'Consolidtaed Data'!$K3419</f>
        <v>523</v>
      </c>
      <c r="N8929" s="9" t="str">
        <f>VLOOKUP('Consolidtaed Data'!$C3419,[1]Locations!$A:$O,2,0)</f>
        <v>Sunnyvale</v>
      </c>
      <c r="O8929" s="9" t="str">
        <f>VLOOKUP('Consolidtaed Data'!$D3419,'[1]Sales People'!$A:$B,2,0)</f>
        <v>Henry Nelson</v>
      </c>
      <c r="P8929" s="9" t="str">
        <f>VLOOKUP('Consolidtaed Data'!$E3419,[1]Customers!$A:$B,2,0)</f>
        <v>George Adams</v>
      </c>
      <c r="Q8929" s="11">
        <f>WEEKDAY('Consolidtaed Data'!$F3419)</f>
        <v>2</v>
      </c>
      <c r="R8929" s="9">
        <f>MONTH('Consolidtaed Data'!$F3419)</f>
        <v>9</v>
      </c>
      <c r="S8929" s="9" t="str">
        <f>TEXT(Table3[[#This Row],[Purchase Date]],"MMMM")</f>
        <v>November</v>
      </c>
      <c r="T8929" s="9">
        <f>YEAR('Consolidtaed Data'!$F3419)</f>
        <v>2020</v>
      </c>
    </row>
    <row r="8930" spans="1:20" x14ac:dyDescent="0.3">
      <c r="A8930" s="9" t="s">
        <v>9956</v>
      </c>
      <c r="B8930" s="9" t="s">
        <v>349</v>
      </c>
      <c r="C8930" s="9" t="s">
        <v>635</v>
      </c>
      <c r="D8930" s="9" t="s">
        <v>315</v>
      </c>
      <c r="E8930" s="9" t="s">
        <v>606</v>
      </c>
      <c r="F8930" s="12">
        <v>44507</v>
      </c>
      <c r="G8930" s="12" t="str">
        <f>VLOOKUP(Table3[[#This Row],[Product ID]],[1]Products!$A:$G,2,0)</f>
        <v>Product 60</v>
      </c>
      <c r="H8930" s="22">
        <v>3</v>
      </c>
      <c r="I8930" s="9">
        <f>VLOOKUP('Consolidtaed Data'!$B3574,[1]Products!$A:$G,4,0)</f>
        <v>1639</v>
      </c>
      <c r="J8930" s="9">
        <f>VLOOKUP('Consolidtaed Data'!$B3574,[1]Products!$A:$G,3,0)</f>
        <v>1295</v>
      </c>
      <c r="K8930" s="9">
        <f>'Consolidtaed Data'!$J3574*'Consolidtaed Data'!$H3574</f>
        <v>3915</v>
      </c>
      <c r="L8930" s="9">
        <f>'Consolidtaed Data'!$I3574*'Consolidtaed Data'!$H3574</f>
        <v>5436</v>
      </c>
      <c r="M8930" s="9">
        <f>'Consolidtaed Data'!$L3574-'Consolidtaed Data'!$K3574</f>
        <v>34</v>
      </c>
      <c r="N8930" s="9" t="str">
        <f>VLOOKUP('Consolidtaed Data'!$C3574,[1]Locations!$A:$O,2,0)</f>
        <v>Glendale</v>
      </c>
      <c r="O8930" s="9" t="str">
        <f>VLOOKUP('Consolidtaed Data'!$D3574,'[1]Sales People'!$A:$B,2,0)</f>
        <v>Bobby Russell</v>
      </c>
      <c r="P8930" s="9" t="str">
        <f>VLOOKUP('Consolidtaed Data'!$E3574,[1]Customers!$A:$B,2,0)</f>
        <v>Henry Andrews</v>
      </c>
      <c r="Q8930" s="11">
        <f>WEEKDAY('Consolidtaed Data'!$F3574)</f>
        <v>6</v>
      </c>
      <c r="R8930" s="9">
        <f>MONTH('Consolidtaed Data'!$F3574)</f>
        <v>9</v>
      </c>
      <c r="S8930" s="9" t="str">
        <f>TEXT(Table3[[#This Row],[Purchase Date]],"MMMM")</f>
        <v>November</v>
      </c>
      <c r="T8930" s="9">
        <f>YEAR('Consolidtaed Data'!$F3574)</f>
        <v>2020</v>
      </c>
    </row>
    <row r="8931" spans="1:20" x14ac:dyDescent="0.3">
      <c r="A8931" s="9" t="s">
        <v>9957</v>
      </c>
      <c r="B8931" s="9" t="s">
        <v>311</v>
      </c>
      <c r="C8931" s="9" t="s">
        <v>90</v>
      </c>
      <c r="D8931" s="9" t="s">
        <v>131</v>
      </c>
      <c r="E8931" s="9" t="s">
        <v>1067</v>
      </c>
      <c r="F8931" s="12">
        <v>44507</v>
      </c>
      <c r="G8931" s="12" t="str">
        <f>VLOOKUP(Table3[[#This Row],[Product ID]],[1]Products!$A:$G,2,0)</f>
        <v>Product 33</v>
      </c>
      <c r="H8931" s="22">
        <v>3</v>
      </c>
      <c r="I8931" s="9">
        <f>VLOOKUP('Consolidtaed Data'!$B3588,[1]Products!$A:$G,4,0)</f>
        <v>584</v>
      </c>
      <c r="J8931" s="9">
        <f>VLOOKUP('Consolidtaed Data'!$B3588,[1]Products!$A:$G,3,0)</f>
        <v>420</v>
      </c>
      <c r="K8931" s="9">
        <f>'Consolidtaed Data'!$J3588*'Consolidtaed Data'!$H3588</f>
        <v>424</v>
      </c>
      <c r="L8931" s="9">
        <f>'Consolidtaed Data'!$I3588*'Consolidtaed Data'!$H3588</f>
        <v>530</v>
      </c>
      <c r="M8931" s="9">
        <f>'Consolidtaed Data'!$L3588-'Consolidtaed Data'!$K3588</f>
        <v>3776</v>
      </c>
      <c r="N8931" s="9" t="str">
        <f>VLOOKUP('Consolidtaed Data'!$C3588,[1]Locations!$A:$O,2,0)</f>
        <v>Anaheim</v>
      </c>
      <c r="O8931" s="9" t="str">
        <f>VLOOKUP('Consolidtaed Data'!$D3588,'[1]Sales People'!$A:$B,2,0)</f>
        <v>Bobby Russell</v>
      </c>
      <c r="P8931" s="9" t="str">
        <f>VLOOKUP('Consolidtaed Data'!$E3588,[1]Customers!$A:$B,2,0)</f>
        <v>Louis Harris</v>
      </c>
      <c r="Q8931" s="11">
        <f>WEEKDAY('Consolidtaed Data'!$F3588)</f>
        <v>7</v>
      </c>
      <c r="R8931" s="9">
        <f>MONTH('Consolidtaed Data'!$F3588)</f>
        <v>9</v>
      </c>
      <c r="S8931" s="9" t="str">
        <f>TEXT(Table3[[#This Row],[Purchase Date]],"MMMM")</f>
        <v>November</v>
      </c>
      <c r="T8931" s="9">
        <f>YEAR('Consolidtaed Data'!$F3588)</f>
        <v>2020</v>
      </c>
    </row>
    <row r="8932" spans="1:20" x14ac:dyDescent="0.3">
      <c r="A8932" s="9" t="s">
        <v>9958</v>
      </c>
      <c r="B8932" s="9" t="s">
        <v>33</v>
      </c>
      <c r="C8932" s="9" t="s">
        <v>152</v>
      </c>
      <c r="D8932" s="9" t="s">
        <v>9</v>
      </c>
      <c r="E8932" s="9" t="s">
        <v>827</v>
      </c>
      <c r="F8932" s="12">
        <v>44508</v>
      </c>
      <c r="G8932" s="12" t="str">
        <f>VLOOKUP(Table3[[#This Row],[Product ID]],[1]Products!$A:$G,2,0)</f>
        <v>Product 29</v>
      </c>
      <c r="H8932" s="22">
        <v>2</v>
      </c>
      <c r="I8932" s="9">
        <f>VLOOKUP('Consolidtaed Data'!$B279,[1]Products!$A:$G,4,0)</f>
        <v>127</v>
      </c>
      <c r="J8932" s="9">
        <f>VLOOKUP('Consolidtaed Data'!$B279,[1]Products!$A:$G,3,0)</f>
        <v>79</v>
      </c>
      <c r="K8932" s="9">
        <f>'Consolidtaed Data'!$J279*'Consolidtaed Data'!$H279</f>
        <v>4760</v>
      </c>
      <c r="L8932" s="9">
        <f>'Consolidtaed Data'!$I279*'Consolidtaed Data'!$H279</f>
        <v>6264</v>
      </c>
      <c r="M8932" s="9">
        <f>'Consolidtaed Data'!$L279-'Consolidtaed Data'!$K279</f>
        <v>153</v>
      </c>
      <c r="N8932" s="9" t="str">
        <f>VLOOKUP('Consolidtaed Data'!$C279,[1]Locations!$A:$O,2,0)</f>
        <v>Visalia</v>
      </c>
      <c r="O8932" s="9" t="str">
        <f>VLOOKUP('Consolidtaed Data'!$D279,'[1]Sales People'!$A:$B,2,0)</f>
        <v>Brian Hansen</v>
      </c>
      <c r="P8932" s="9" t="str">
        <f>VLOOKUP('Consolidtaed Data'!$E279,[1]Customers!$A:$B,2,0)</f>
        <v>Keith Jordan</v>
      </c>
      <c r="Q8932" s="11">
        <f>WEEKDAY('Consolidtaed Data'!$F279)</f>
        <v>2</v>
      </c>
      <c r="R8932" s="9">
        <f>MONTH('Consolidtaed Data'!$F279)</f>
        <v>1</v>
      </c>
      <c r="S8932" s="9" t="str">
        <f>TEXT(Table3[[#This Row],[Purchase Date]],"MMMM")</f>
        <v>November</v>
      </c>
      <c r="T8932" s="9">
        <f>YEAR('Consolidtaed Data'!$F279)</f>
        <v>2020</v>
      </c>
    </row>
    <row r="8933" spans="1:20" x14ac:dyDescent="0.3">
      <c r="A8933" s="9" t="s">
        <v>9959</v>
      </c>
      <c r="B8933" s="9" t="s">
        <v>366</v>
      </c>
      <c r="C8933" s="9" t="s">
        <v>331</v>
      </c>
      <c r="D8933" s="9" t="s">
        <v>31</v>
      </c>
      <c r="E8933" s="9" t="s">
        <v>2345</v>
      </c>
      <c r="F8933" s="12">
        <v>44508</v>
      </c>
      <c r="G8933" s="12" t="str">
        <f>VLOOKUP(Table3[[#This Row],[Product ID]],[1]Products!$A:$G,2,0)</f>
        <v>Product 39</v>
      </c>
      <c r="H8933" s="22">
        <v>2</v>
      </c>
      <c r="I8933" s="9">
        <f>VLOOKUP('Consolidtaed Data'!$B1383,[1]Products!$A:$G,4,0)</f>
        <v>1671</v>
      </c>
      <c r="J8933" s="9">
        <f>VLOOKUP('Consolidtaed Data'!$B1383,[1]Products!$A:$G,3,0)</f>
        <v>1220</v>
      </c>
      <c r="K8933" s="9">
        <f>'Consolidtaed Data'!$J1383*'Consolidtaed Data'!$H1383</f>
        <v>1572</v>
      </c>
      <c r="L8933" s="9">
        <f>'Consolidtaed Data'!$I1383*'Consolidtaed Data'!$H1383</f>
        <v>1894</v>
      </c>
      <c r="M8933" s="9">
        <f>'Consolidtaed Data'!$L1383-'Consolidtaed Data'!$K1383</f>
        <v>782</v>
      </c>
      <c r="N8933" s="9" t="str">
        <f>VLOOKUP('Consolidtaed Data'!$C1383,[1]Locations!$A:$O,2,0)</f>
        <v>Torrance</v>
      </c>
      <c r="O8933" s="9" t="str">
        <f>VLOOKUP('Consolidtaed Data'!$D1383,'[1]Sales People'!$A:$B,2,0)</f>
        <v>Clarence Fox</v>
      </c>
      <c r="P8933" s="9" t="str">
        <f>VLOOKUP('Consolidtaed Data'!$E1383,[1]Customers!$A:$B,2,0)</f>
        <v>Andrew Martin</v>
      </c>
      <c r="Q8933" s="11">
        <f>WEEKDAY('Consolidtaed Data'!$F1383)</f>
        <v>7</v>
      </c>
      <c r="R8933" s="9">
        <f>MONTH('Consolidtaed Data'!$F1383)</f>
        <v>4</v>
      </c>
      <c r="S8933" s="9" t="str">
        <f>TEXT(Table3[[#This Row],[Purchase Date]],"MMMM")</f>
        <v>November</v>
      </c>
      <c r="T8933" s="9">
        <f>YEAR('Consolidtaed Data'!$F1383)</f>
        <v>2020</v>
      </c>
    </row>
    <row r="8934" spans="1:20" x14ac:dyDescent="0.3">
      <c r="A8934" s="9" t="s">
        <v>9960</v>
      </c>
      <c r="B8934" s="9" t="s">
        <v>390</v>
      </c>
      <c r="C8934" s="9" t="s">
        <v>134</v>
      </c>
      <c r="D8934" s="9" t="s">
        <v>9</v>
      </c>
      <c r="E8934" s="9" t="s">
        <v>430</v>
      </c>
      <c r="F8934" s="12">
        <v>44508</v>
      </c>
      <c r="G8934" s="12" t="str">
        <f>VLOOKUP(Table3[[#This Row],[Product ID]],[1]Products!$A:$G,2,0)</f>
        <v>Product 48</v>
      </c>
      <c r="H8934" s="22">
        <v>2</v>
      </c>
      <c r="I8934" s="9">
        <f>VLOOKUP('Consolidtaed Data'!$B1769,[1]Products!$A:$G,4,0)</f>
        <v>771</v>
      </c>
      <c r="J8934" s="9">
        <f>VLOOKUP('Consolidtaed Data'!$B1769,[1]Products!$A:$G,3,0)</f>
        <v>648</v>
      </c>
      <c r="K8934" s="9">
        <f>'Consolidtaed Data'!$J1769*'Consolidtaed Data'!$H1769</f>
        <v>947</v>
      </c>
      <c r="L8934" s="9">
        <f>'Consolidtaed Data'!$I1769*'Consolidtaed Data'!$H1769</f>
        <v>1353</v>
      </c>
      <c r="M8934" s="9">
        <f>'Consolidtaed Data'!$L1769-'Consolidtaed Data'!$K1769</f>
        <v>613</v>
      </c>
      <c r="N8934" s="9" t="str">
        <f>VLOOKUP('Consolidtaed Data'!$C1769,[1]Locations!$A:$O,2,0)</f>
        <v>San Francisco</v>
      </c>
      <c r="O8934" s="9" t="str">
        <f>VLOOKUP('Consolidtaed Data'!$D1769,'[1]Sales People'!$A:$B,2,0)</f>
        <v>Bobby Russell</v>
      </c>
      <c r="P8934" s="9" t="str">
        <f>VLOOKUP('Consolidtaed Data'!$E1769,[1]Customers!$A:$B,2,0)</f>
        <v>William James</v>
      </c>
      <c r="Q8934" s="11">
        <f>WEEKDAY('Consolidtaed Data'!$F1769)</f>
        <v>7</v>
      </c>
      <c r="R8934" s="9">
        <f>MONTH('Consolidtaed Data'!$F1769)</f>
        <v>5</v>
      </c>
      <c r="S8934" s="9" t="str">
        <f>TEXT(Table3[[#This Row],[Purchase Date]],"MMMM")</f>
        <v>November</v>
      </c>
      <c r="T8934" s="9">
        <f>YEAR('Consolidtaed Data'!$F1769)</f>
        <v>2020</v>
      </c>
    </row>
    <row r="8935" spans="1:20" x14ac:dyDescent="0.3">
      <c r="A8935" s="9" t="s">
        <v>9961</v>
      </c>
      <c r="B8935" s="9" t="s">
        <v>188</v>
      </c>
      <c r="C8935" s="9" t="s">
        <v>228</v>
      </c>
      <c r="D8935" s="9" t="s">
        <v>206</v>
      </c>
      <c r="E8935" s="9" t="s">
        <v>1081</v>
      </c>
      <c r="F8935" s="12">
        <v>44508</v>
      </c>
      <c r="G8935" s="12" t="str">
        <f>VLOOKUP(Table3[[#This Row],[Product ID]],[1]Products!$A:$G,2,0)</f>
        <v>Product 63</v>
      </c>
      <c r="H8935" s="22">
        <v>4</v>
      </c>
      <c r="I8935" s="9">
        <f>VLOOKUP('Consolidtaed Data'!$B1945,[1]Products!$A:$G,4,0)</f>
        <v>2464</v>
      </c>
      <c r="J8935" s="9">
        <f>VLOOKUP('Consolidtaed Data'!$B1945,[1]Products!$A:$G,3,0)</f>
        <v>1774</v>
      </c>
      <c r="K8935" s="9">
        <f>'Consolidtaed Data'!$J1945*'Consolidtaed Data'!$H1945</f>
        <v>600</v>
      </c>
      <c r="L8935" s="9">
        <f>'Consolidtaed Data'!$I1945*'Consolidtaed Data'!$H1945</f>
        <v>870</v>
      </c>
      <c r="M8935" s="9">
        <f>'Consolidtaed Data'!$L1945-'Consolidtaed Data'!$K1945</f>
        <v>267</v>
      </c>
      <c r="N8935" s="9" t="str">
        <f>VLOOKUP('Consolidtaed Data'!$C1945,[1]Locations!$A:$O,2,0)</f>
        <v>Temecula</v>
      </c>
      <c r="O8935" s="9" t="str">
        <f>VLOOKUP('Consolidtaed Data'!$D1945,'[1]Sales People'!$A:$B,2,0)</f>
        <v>Patrick Ruiz</v>
      </c>
      <c r="P8935" s="9" t="str">
        <f>VLOOKUP('Consolidtaed Data'!$E1945,[1]Customers!$A:$B,2,0)</f>
        <v>Joshua Watkins</v>
      </c>
      <c r="Q8935" s="11">
        <f>WEEKDAY('Consolidtaed Data'!$F1945)</f>
        <v>6</v>
      </c>
      <c r="R8935" s="9">
        <f>MONTH('Consolidtaed Data'!$F1945)</f>
        <v>5</v>
      </c>
      <c r="S8935" s="9" t="str">
        <f>TEXT(Table3[[#This Row],[Purchase Date]],"MMMM")</f>
        <v>November</v>
      </c>
      <c r="T8935" s="9">
        <f>YEAR('Consolidtaed Data'!$F1945)</f>
        <v>2020</v>
      </c>
    </row>
    <row r="8936" spans="1:20" x14ac:dyDescent="0.3">
      <c r="A8936" s="9" t="s">
        <v>9962</v>
      </c>
      <c r="B8936" s="9" t="s">
        <v>139</v>
      </c>
      <c r="C8936" s="9" t="s">
        <v>186</v>
      </c>
      <c r="D8936" s="9" t="s">
        <v>46</v>
      </c>
      <c r="E8936" s="9" t="s">
        <v>1414</v>
      </c>
      <c r="F8936" s="12">
        <v>44508</v>
      </c>
      <c r="G8936" s="12" t="str">
        <f>VLOOKUP(Table3[[#This Row],[Product ID]],[1]Products!$A:$G,2,0)</f>
        <v>Product 13</v>
      </c>
      <c r="H8936" s="22">
        <v>2</v>
      </c>
      <c r="I8936" s="9">
        <f>VLOOKUP('Consolidtaed Data'!$B2107,[1]Products!$A:$G,4,0)</f>
        <v>1848</v>
      </c>
      <c r="J8936" s="9">
        <f>VLOOKUP('Consolidtaed Data'!$B2107,[1]Products!$A:$G,3,0)</f>
        <v>1294</v>
      </c>
      <c r="K8936" s="9">
        <f>'Consolidtaed Data'!$J2107*'Consolidtaed Data'!$H2107</f>
        <v>1173</v>
      </c>
      <c r="L8936" s="9">
        <f>'Consolidtaed Data'!$I2107*'Consolidtaed Data'!$H2107</f>
        <v>1862</v>
      </c>
      <c r="M8936" s="9">
        <f>'Consolidtaed Data'!$L2107-'Consolidtaed Data'!$K2107</f>
        <v>318</v>
      </c>
      <c r="N8936" s="9" t="str">
        <f>VLOOKUP('Consolidtaed Data'!$C2107,[1]Locations!$A:$O,2,0)</f>
        <v>Palmdale</v>
      </c>
      <c r="O8936" s="9" t="str">
        <f>VLOOKUP('Consolidtaed Data'!$D2107,'[1]Sales People'!$A:$B,2,0)</f>
        <v>Ernest Wheeler</v>
      </c>
      <c r="P8936" s="9" t="str">
        <f>VLOOKUP('Consolidtaed Data'!$E2107,[1]Customers!$A:$B,2,0)</f>
        <v>Ronald George</v>
      </c>
      <c r="Q8936" s="11">
        <f>WEEKDAY('Consolidtaed Data'!$F2107)</f>
        <v>4</v>
      </c>
      <c r="R8936" s="9">
        <f>MONTH('Consolidtaed Data'!$F2107)</f>
        <v>6</v>
      </c>
      <c r="S8936" s="9" t="str">
        <f>TEXT(Table3[[#This Row],[Purchase Date]],"MMMM")</f>
        <v>November</v>
      </c>
      <c r="T8936" s="9">
        <f>YEAR('Consolidtaed Data'!$F2107)</f>
        <v>2020</v>
      </c>
    </row>
    <row r="8937" spans="1:20" x14ac:dyDescent="0.3">
      <c r="A8937" s="9" t="s">
        <v>9963</v>
      </c>
      <c r="B8937" s="9" t="s">
        <v>397</v>
      </c>
      <c r="C8937" s="9" t="s">
        <v>228</v>
      </c>
      <c r="D8937" s="9" t="s">
        <v>9</v>
      </c>
      <c r="E8937" s="9" t="s">
        <v>1116</v>
      </c>
      <c r="F8937" s="12">
        <v>44508</v>
      </c>
      <c r="G8937" s="12" t="str">
        <f>VLOOKUP(Table3[[#This Row],[Product ID]],[1]Products!$A:$G,2,0)</f>
        <v>Product 20</v>
      </c>
      <c r="H8937" s="22">
        <v>1</v>
      </c>
      <c r="I8937" s="9">
        <f>VLOOKUP('Consolidtaed Data'!$B2189,[1]Products!$A:$G,4,0)</f>
        <v>378</v>
      </c>
      <c r="J8937" s="9">
        <f>VLOOKUP('Consolidtaed Data'!$B2189,[1]Products!$A:$G,3,0)</f>
        <v>291</v>
      </c>
      <c r="K8937" s="9">
        <f>'Consolidtaed Data'!$J2189*'Consolidtaed Data'!$H2189</f>
        <v>2582</v>
      </c>
      <c r="L8937" s="9">
        <f>'Consolidtaed Data'!$I2189*'Consolidtaed Data'!$H2189</f>
        <v>4782</v>
      </c>
      <c r="M8937" s="9">
        <f>'Consolidtaed Data'!$L2189-'Consolidtaed Data'!$K2189</f>
        <v>368</v>
      </c>
      <c r="N8937" s="9" t="str">
        <f>VLOOKUP('Consolidtaed Data'!$C2189,[1]Locations!$A:$O,2,0)</f>
        <v>Rancho Cucamonga</v>
      </c>
      <c r="O8937" s="9" t="str">
        <f>VLOOKUP('Consolidtaed Data'!$D2189,'[1]Sales People'!$A:$B,2,0)</f>
        <v>Howard Gardner</v>
      </c>
      <c r="P8937" s="9" t="str">
        <f>VLOOKUP('Consolidtaed Data'!$E2189,[1]Customers!$A:$B,2,0)</f>
        <v>Gerald Porter</v>
      </c>
      <c r="Q8937" s="11">
        <f>WEEKDAY('Consolidtaed Data'!$F2189)</f>
        <v>2</v>
      </c>
      <c r="R8937" s="9">
        <f>MONTH('Consolidtaed Data'!$F2189)</f>
        <v>6</v>
      </c>
      <c r="S8937" s="9" t="str">
        <f>TEXT(Table3[[#This Row],[Purchase Date]],"MMMM")</f>
        <v>November</v>
      </c>
      <c r="T8937" s="9">
        <f>YEAR('Consolidtaed Data'!$F2189)</f>
        <v>2020</v>
      </c>
    </row>
    <row r="8938" spans="1:20" x14ac:dyDescent="0.3">
      <c r="A8938" s="9" t="s">
        <v>9964</v>
      </c>
      <c r="B8938" s="9" t="s">
        <v>119</v>
      </c>
      <c r="C8938" s="9" t="s">
        <v>34</v>
      </c>
      <c r="D8938" s="9" t="s">
        <v>46</v>
      </c>
      <c r="E8938" s="9" t="s">
        <v>720</v>
      </c>
      <c r="F8938" s="12">
        <v>44508</v>
      </c>
      <c r="G8938" s="12" t="str">
        <f>VLOOKUP(Table3[[#This Row],[Product ID]],[1]Products!$A:$G,2,0)</f>
        <v>Product 67</v>
      </c>
      <c r="H8938" s="22">
        <v>1</v>
      </c>
      <c r="I8938" s="9">
        <f>VLOOKUP('Consolidtaed Data'!$B2591,[1]Products!$A:$G,4,0)</f>
        <v>637</v>
      </c>
      <c r="J8938" s="9">
        <f>VLOOKUP('Consolidtaed Data'!$B2591,[1]Products!$A:$G,3,0)</f>
        <v>389</v>
      </c>
      <c r="K8938" s="9">
        <f>'Consolidtaed Data'!$J2591*'Consolidtaed Data'!$H2591</f>
        <v>3032</v>
      </c>
      <c r="L8938" s="9">
        <f>'Consolidtaed Data'!$I2591*'Consolidtaed Data'!$H2591</f>
        <v>3566</v>
      </c>
      <c r="M8938" s="9">
        <f>'Consolidtaed Data'!$L2591-'Consolidtaed Data'!$K2591</f>
        <v>120</v>
      </c>
      <c r="N8938" s="9" t="str">
        <f>VLOOKUP('Consolidtaed Data'!$C2591,[1]Locations!$A:$O,2,0)</f>
        <v>Fairfield</v>
      </c>
      <c r="O8938" s="9" t="str">
        <f>VLOOKUP('Consolidtaed Data'!$D2591,'[1]Sales People'!$A:$B,2,0)</f>
        <v>Fred Robertson</v>
      </c>
      <c r="P8938" s="9" t="str">
        <f>VLOOKUP('Consolidtaed Data'!$E2591,[1]Customers!$A:$B,2,0)</f>
        <v>Bobby Burton</v>
      </c>
      <c r="Q8938" s="11">
        <f>WEEKDAY('Consolidtaed Data'!$F2591)</f>
        <v>3</v>
      </c>
      <c r="R8938" s="9">
        <f>MONTH('Consolidtaed Data'!$F2591)</f>
        <v>7</v>
      </c>
      <c r="S8938" s="9" t="str">
        <f>TEXT(Table3[[#This Row],[Purchase Date]],"MMMM")</f>
        <v>November</v>
      </c>
      <c r="T8938" s="9">
        <f>YEAR('Consolidtaed Data'!$F2591)</f>
        <v>2020</v>
      </c>
    </row>
    <row r="8939" spans="1:20" x14ac:dyDescent="0.3">
      <c r="A8939" s="9" t="s">
        <v>9965</v>
      </c>
      <c r="B8939" s="9" t="s">
        <v>284</v>
      </c>
      <c r="C8939" s="9" t="s">
        <v>63</v>
      </c>
      <c r="D8939" s="9" t="s">
        <v>149</v>
      </c>
      <c r="E8939" s="9" t="s">
        <v>2283</v>
      </c>
      <c r="F8939" s="12">
        <v>44508</v>
      </c>
      <c r="G8939" s="12" t="str">
        <f>VLOOKUP(Table3[[#This Row],[Product ID]],[1]Products!$A:$G,2,0)</f>
        <v>Product 96</v>
      </c>
      <c r="H8939" s="22">
        <v>1</v>
      </c>
      <c r="I8939" s="9">
        <f>VLOOKUP('Consolidtaed Data'!$B2778,[1]Products!$A:$G,4,0)</f>
        <v>1967</v>
      </c>
      <c r="J8939" s="9">
        <f>VLOOKUP('Consolidtaed Data'!$B2778,[1]Products!$A:$G,3,0)</f>
        <v>1397</v>
      </c>
      <c r="K8939" s="9">
        <f>'Consolidtaed Data'!$J2778*'Consolidtaed Data'!$H2778</f>
        <v>2886</v>
      </c>
      <c r="L8939" s="9">
        <f>'Consolidtaed Data'!$I2778*'Consolidtaed Data'!$H2778</f>
        <v>4242</v>
      </c>
      <c r="M8939" s="9">
        <f>'Consolidtaed Data'!$L2778-'Consolidtaed Data'!$K2778</f>
        <v>364</v>
      </c>
      <c r="N8939" s="9" t="str">
        <f>VLOOKUP('Consolidtaed Data'!$C2778,[1]Locations!$A:$O,2,0)</f>
        <v>Burbank</v>
      </c>
      <c r="O8939" s="9" t="str">
        <f>VLOOKUP('Consolidtaed Data'!$D2778,'[1]Sales People'!$A:$B,2,0)</f>
        <v>Justin Lynch</v>
      </c>
      <c r="P8939" s="9" t="str">
        <f>VLOOKUP('Consolidtaed Data'!$E2778,[1]Customers!$A:$B,2,0)</f>
        <v>Jimmy Wood</v>
      </c>
      <c r="Q8939" s="11">
        <f>WEEKDAY('Consolidtaed Data'!$F2778)</f>
        <v>4</v>
      </c>
      <c r="R8939" s="9">
        <f>MONTH('Consolidtaed Data'!$F2778)</f>
        <v>7</v>
      </c>
      <c r="S8939" s="9" t="str">
        <f>TEXT(Table3[[#This Row],[Purchase Date]],"MMMM")</f>
        <v>November</v>
      </c>
      <c r="T8939" s="9">
        <f>YEAR('Consolidtaed Data'!$F2778)</f>
        <v>2020</v>
      </c>
    </row>
    <row r="8940" spans="1:20" x14ac:dyDescent="0.3">
      <c r="A8940" s="9" t="s">
        <v>9966</v>
      </c>
      <c r="B8940" s="9" t="s">
        <v>185</v>
      </c>
      <c r="C8940" s="9" t="s">
        <v>140</v>
      </c>
      <c r="D8940" s="9" t="s">
        <v>9</v>
      </c>
      <c r="E8940" s="9" t="s">
        <v>922</v>
      </c>
      <c r="F8940" s="12">
        <v>44508</v>
      </c>
      <c r="G8940" s="12" t="str">
        <f>VLOOKUP(Table3[[#This Row],[Product ID]],[1]Products!$A:$G,2,0)</f>
        <v>Product 65</v>
      </c>
      <c r="H8940" s="22">
        <v>4</v>
      </c>
      <c r="I8940" s="9">
        <f>VLOOKUP('Consolidtaed Data'!$B3167,[1]Products!$A:$G,4,0)</f>
        <v>584</v>
      </c>
      <c r="J8940" s="9">
        <f>VLOOKUP('Consolidtaed Data'!$B3167,[1]Products!$A:$G,3,0)</f>
        <v>420</v>
      </c>
      <c r="K8940" s="9">
        <f>'Consolidtaed Data'!$J3167*'Consolidtaed Data'!$H3167</f>
        <v>200</v>
      </c>
      <c r="L8940" s="9">
        <f>'Consolidtaed Data'!$I3167*'Consolidtaed Data'!$H3167</f>
        <v>290</v>
      </c>
      <c r="M8940" s="9">
        <f>'Consolidtaed Data'!$L3167-'Consolidtaed Data'!$K3167</f>
        <v>48</v>
      </c>
      <c r="N8940" s="9" t="str">
        <f>VLOOKUP('Consolidtaed Data'!$C3167,[1]Locations!$A:$O,2,0)</f>
        <v>Orange</v>
      </c>
      <c r="O8940" s="9" t="str">
        <f>VLOOKUP('Consolidtaed Data'!$D3167,'[1]Sales People'!$A:$B,2,0)</f>
        <v>Scott Mason</v>
      </c>
      <c r="P8940" s="9" t="str">
        <f>VLOOKUP('Consolidtaed Data'!$E3167,[1]Customers!$A:$B,2,0)</f>
        <v>Joshua Watkins</v>
      </c>
      <c r="Q8940" s="11">
        <f>WEEKDAY('Consolidtaed Data'!$F3167)</f>
        <v>6</v>
      </c>
      <c r="R8940" s="9">
        <f>MONTH('Consolidtaed Data'!$F3167)</f>
        <v>8</v>
      </c>
      <c r="S8940" s="9" t="str">
        <f>TEXT(Table3[[#This Row],[Purchase Date]],"MMMM")</f>
        <v>November</v>
      </c>
      <c r="T8940" s="9">
        <f>YEAR('Consolidtaed Data'!$F3167)</f>
        <v>2020</v>
      </c>
    </row>
    <row r="8941" spans="1:20" x14ac:dyDescent="0.3">
      <c r="A8941" s="9" t="s">
        <v>9967</v>
      </c>
      <c r="B8941" s="9" t="s">
        <v>415</v>
      </c>
      <c r="C8941" s="9" t="s">
        <v>564</v>
      </c>
      <c r="D8941" s="9" t="s">
        <v>87</v>
      </c>
      <c r="E8941" s="9" t="s">
        <v>391</v>
      </c>
      <c r="F8941" s="12">
        <v>44508</v>
      </c>
      <c r="G8941" s="12" t="str">
        <f>VLOOKUP(Table3[[#This Row],[Product ID]],[1]Products!$A:$G,2,0)</f>
        <v>Product 18</v>
      </c>
      <c r="H8941" s="22">
        <v>1</v>
      </c>
      <c r="I8941" s="9">
        <f>VLOOKUP('Consolidtaed Data'!$B3682,[1]Products!$A:$G,4,0)</f>
        <v>136</v>
      </c>
      <c r="J8941" s="9">
        <f>VLOOKUP('Consolidtaed Data'!$B3682,[1]Products!$A:$G,3,0)</f>
        <v>72</v>
      </c>
      <c r="K8941" s="9">
        <f>'Consolidtaed Data'!$J3682*'Consolidtaed Data'!$H3682</f>
        <v>3488</v>
      </c>
      <c r="L8941" s="9">
        <f>'Consolidtaed Data'!$I3682*'Consolidtaed Data'!$H3682</f>
        <v>6972</v>
      </c>
      <c r="M8941" s="9">
        <f>'Consolidtaed Data'!$L3682-'Consolidtaed Data'!$K3682</f>
        <v>1086</v>
      </c>
      <c r="N8941" s="9" t="str">
        <f>VLOOKUP('Consolidtaed Data'!$C3682,[1]Locations!$A:$O,2,0)</f>
        <v>Costa Mesa</v>
      </c>
      <c r="O8941" s="9" t="str">
        <f>VLOOKUP('Consolidtaed Data'!$D3682,'[1]Sales People'!$A:$B,2,0)</f>
        <v>Ernest Wheeler</v>
      </c>
      <c r="P8941" s="9" t="str">
        <f>VLOOKUP('Consolidtaed Data'!$E3682,[1]Customers!$A:$B,2,0)</f>
        <v>Mark Montgomery</v>
      </c>
      <c r="Q8941" s="11">
        <f>WEEKDAY('Consolidtaed Data'!$F3682)</f>
        <v>7</v>
      </c>
      <c r="R8941" s="9">
        <f>MONTH('Consolidtaed Data'!$F3682)</f>
        <v>9</v>
      </c>
      <c r="S8941" s="9" t="str">
        <f>TEXT(Table3[[#This Row],[Purchase Date]],"MMMM")</f>
        <v>November</v>
      </c>
      <c r="T8941" s="9">
        <f>YEAR('Consolidtaed Data'!$F3682)</f>
        <v>2020</v>
      </c>
    </row>
    <row r="8942" spans="1:20" x14ac:dyDescent="0.3">
      <c r="A8942" s="9" t="s">
        <v>9968</v>
      </c>
      <c r="B8942" s="9" t="s">
        <v>62</v>
      </c>
      <c r="C8942" s="9" t="s">
        <v>45</v>
      </c>
      <c r="D8942" s="9" t="s">
        <v>123</v>
      </c>
      <c r="E8942" s="9" t="s">
        <v>408</v>
      </c>
      <c r="F8942" s="12">
        <v>44509</v>
      </c>
      <c r="G8942" s="12" t="str">
        <f>VLOOKUP(Table3[[#This Row],[Product ID]],[1]Products!$A:$G,2,0)</f>
        <v>Product 17</v>
      </c>
      <c r="H8942" s="22">
        <v>1</v>
      </c>
      <c r="I8942" s="9">
        <f>VLOOKUP('Consolidtaed Data'!$B93,[1]Products!$A:$G,4,0)</f>
        <v>1052</v>
      </c>
      <c r="J8942" s="9">
        <f>VLOOKUP('Consolidtaed Data'!$B93,[1]Products!$A:$G,3,0)</f>
        <v>589</v>
      </c>
      <c r="K8942" s="9">
        <f>'Consolidtaed Data'!$J93*'Consolidtaed Data'!$H93</f>
        <v>2380</v>
      </c>
      <c r="L8942" s="9">
        <f>'Consolidtaed Data'!$I93*'Consolidtaed Data'!$H93</f>
        <v>3132</v>
      </c>
      <c r="M8942" s="9">
        <f>'Consolidtaed Data'!$L93-'Consolidtaed Data'!$K93</f>
        <v>46</v>
      </c>
      <c r="N8942" s="9" t="str">
        <f>VLOOKUP('Consolidtaed Data'!$C93,[1]Locations!$A:$O,2,0)</f>
        <v>Roseville</v>
      </c>
      <c r="O8942" s="9" t="str">
        <f>VLOOKUP('Consolidtaed Data'!$D93,'[1]Sales People'!$A:$B,2,0)</f>
        <v>Joe Sims</v>
      </c>
      <c r="P8942" s="9" t="str">
        <f>VLOOKUP('Consolidtaed Data'!$E93,[1]Customers!$A:$B,2,0)</f>
        <v>Harry Hudson</v>
      </c>
      <c r="Q8942" s="11">
        <f>WEEKDAY('Consolidtaed Data'!$F93)</f>
        <v>3</v>
      </c>
      <c r="R8942" s="9">
        <f>MONTH('Consolidtaed Data'!$F93)</f>
        <v>1</v>
      </c>
      <c r="S8942" s="9" t="str">
        <f>TEXT(Table3[[#This Row],[Purchase Date]],"MMMM")</f>
        <v>November</v>
      </c>
      <c r="T8942" s="9">
        <f>YEAR('Consolidtaed Data'!$F93)</f>
        <v>2020</v>
      </c>
    </row>
    <row r="8943" spans="1:20" x14ac:dyDescent="0.3">
      <c r="A8943" s="9" t="s">
        <v>9969</v>
      </c>
      <c r="B8943" s="9" t="s">
        <v>209</v>
      </c>
      <c r="C8943" s="9" t="s">
        <v>8</v>
      </c>
      <c r="D8943" s="9" t="s">
        <v>281</v>
      </c>
      <c r="E8943" s="9" t="s">
        <v>478</v>
      </c>
      <c r="F8943" s="12">
        <v>44509</v>
      </c>
      <c r="G8943" s="12" t="str">
        <f>VLOOKUP(Table3[[#This Row],[Product ID]],[1]Products!$A:$G,2,0)</f>
        <v>Product 86</v>
      </c>
      <c r="H8943" s="22">
        <v>1</v>
      </c>
      <c r="I8943" s="9">
        <f>VLOOKUP('Consolidtaed Data'!$B114,[1]Products!$A:$G,4,0)</f>
        <v>556</v>
      </c>
      <c r="J8943" s="9">
        <f>VLOOKUP('Consolidtaed Data'!$B114,[1]Products!$A:$G,3,0)</f>
        <v>395</v>
      </c>
      <c r="K8943" s="9">
        <f>'Consolidtaed Data'!$J114*'Consolidtaed Data'!$H114</f>
        <v>171</v>
      </c>
      <c r="L8943" s="9">
        <f>'Consolidtaed Data'!$I114*'Consolidtaed Data'!$H114</f>
        <v>217</v>
      </c>
      <c r="M8943" s="9">
        <f>'Consolidtaed Data'!$L114-'Consolidtaed Data'!$K114</f>
        <v>408</v>
      </c>
      <c r="N8943" s="9" t="str">
        <f>VLOOKUP('Consolidtaed Data'!$C114,[1]Locations!$A:$O,2,0)</f>
        <v>Orange</v>
      </c>
      <c r="O8943" s="9" t="str">
        <f>VLOOKUP('Consolidtaed Data'!$D114,'[1]Sales People'!$A:$B,2,0)</f>
        <v>Joe Sims</v>
      </c>
      <c r="P8943" s="9" t="str">
        <f>VLOOKUP('Consolidtaed Data'!$E114,[1]Customers!$A:$B,2,0)</f>
        <v>Louis Austin</v>
      </c>
      <c r="Q8943" s="11">
        <f>WEEKDAY('Consolidtaed Data'!$F114)</f>
        <v>5</v>
      </c>
      <c r="R8943" s="9">
        <f>MONTH('Consolidtaed Data'!$F114)</f>
        <v>1</v>
      </c>
      <c r="S8943" s="9" t="str">
        <f>TEXT(Table3[[#This Row],[Purchase Date]],"MMMM")</f>
        <v>November</v>
      </c>
      <c r="T8943" s="9">
        <f>YEAR('Consolidtaed Data'!$F114)</f>
        <v>2020</v>
      </c>
    </row>
    <row r="8944" spans="1:20" x14ac:dyDescent="0.3">
      <c r="A8944" s="9" t="s">
        <v>9970</v>
      </c>
      <c r="B8944" s="9" t="s">
        <v>164</v>
      </c>
      <c r="C8944" s="9" t="s">
        <v>21</v>
      </c>
      <c r="D8944" s="9" t="s">
        <v>83</v>
      </c>
      <c r="E8944" s="9" t="s">
        <v>768</v>
      </c>
      <c r="F8944" s="12">
        <v>44509</v>
      </c>
      <c r="G8944" s="12" t="str">
        <f>VLOOKUP(Table3[[#This Row],[Product ID]],[1]Products!$A:$G,2,0)</f>
        <v>Product 69</v>
      </c>
      <c r="H8944" s="22">
        <v>1</v>
      </c>
      <c r="I8944" s="9">
        <f>VLOOKUP('Consolidtaed Data'!$B246,[1]Products!$A:$G,4,0)</f>
        <v>1848</v>
      </c>
      <c r="J8944" s="9">
        <f>VLOOKUP('Consolidtaed Data'!$B246,[1]Products!$A:$G,3,0)</f>
        <v>1294</v>
      </c>
      <c r="K8944" s="9">
        <f>'Consolidtaed Data'!$J246*'Consolidtaed Data'!$H246</f>
        <v>984</v>
      </c>
      <c r="L8944" s="9">
        <f>'Consolidtaed Data'!$I246*'Consolidtaed Data'!$H246</f>
        <v>1367</v>
      </c>
      <c r="M8944" s="9">
        <f>'Consolidtaed Data'!$L246-'Consolidtaed Data'!$K246</f>
        <v>1140</v>
      </c>
      <c r="N8944" s="9" t="str">
        <f>VLOOKUP('Consolidtaed Data'!$C246,[1]Locations!$A:$O,2,0)</f>
        <v>Glendale</v>
      </c>
      <c r="O8944" s="9" t="str">
        <f>VLOOKUP('Consolidtaed Data'!$D246,'[1]Sales People'!$A:$B,2,0)</f>
        <v>Jimmy Young</v>
      </c>
      <c r="P8944" s="9" t="str">
        <f>VLOOKUP('Consolidtaed Data'!$E246,[1]Customers!$A:$B,2,0)</f>
        <v>Howard Lynch</v>
      </c>
      <c r="Q8944" s="11">
        <f>WEEKDAY('Consolidtaed Data'!$F246)</f>
        <v>6</v>
      </c>
      <c r="R8944" s="9">
        <f>MONTH('Consolidtaed Data'!$F246)</f>
        <v>1</v>
      </c>
      <c r="S8944" s="9" t="str">
        <f>TEXT(Table3[[#This Row],[Purchase Date]],"MMMM")</f>
        <v>November</v>
      </c>
      <c r="T8944" s="9">
        <f>YEAR('Consolidtaed Data'!$F246)</f>
        <v>2020</v>
      </c>
    </row>
    <row r="8945" spans="1:20" x14ac:dyDescent="0.3">
      <c r="A8945" s="9" t="s">
        <v>9971</v>
      </c>
      <c r="B8945" s="9" t="s">
        <v>54</v>
      </c>
      <c r="C8945" s="9" t="s">
        <v>122</v>
      </c>
      <c r="D8945" s="9" t="s">
        <v>326</v>
      </c>
      <c r="E8945" s="9" t="s">
        <v>23</v>
      </c>
      <c r="F8945" s="12">
        <v>44509</v>
      </c>
      <c r="G8945" s="12" t="str">
        <f>VLOOKUP(Table3[[#This Row],[Product ID]],[1]Products!$A:$G,2,0)</f>
        <v>Product 41</v>
      </c>
      <c r="H8945" s="22">
        <v>1</v>
      </c>
      <c r="I8945" s="9">
        <f>VLOOKUP('Consolidtaed Data'!$B813,[1]Products!$A:$G,4,0)</f>
        <v>1526</v>
      </c>
      <c r="J8945" s="9">
        <f>VLOOKUP('Consolidtaed Data'!$B813,[1]Products!$A:$G,3,0)</f>
        <v>1251</v>
      </c>
      <c r="K8945" s="9">
        <f>'Consolidtaed Data'!$J813*'Consolidtaed Data'!$H813</f>
        <v>1602</v>
      </c>
      <c r="L8945" s="9">
        <f>'Consolidtaed Data'!$I813*'Consolidtaed Data'!$H813</f>
        <v>2541</v>
      </c>
      <c r="M8945" s="9">
        <f>'Consolidtaed Data'!$L813-'Consolidtaed Data'!$K813</f>
        <v>51</v>
      </c>
      <c r="N8945" s="9" t="str">
        <f>VLOOKUP('Consolidtaed Data'!$C813,[1]Locations!$A:$O,2,0)</f>
        <v>Fontana</v>
      </c>
      <c r="O8945" s="9" t="str">
        <f>VLOOKUP('Consolidtaed Data'!$D813,'[1]Sales People'!$A:$B,2,0)</f>
        <v>Fred Robertson</v>
      </c>
      <c r="P8945" s="9" t="str">
        <f>VLOOKUP('Consolidtaed Data'!$E813,[1]Customers!$A:$B,2,0)</f>
        <v>Anthony Little</v>
      </c>
      <c r="Q8945" s="11">
        <f>WEEKDAY('Consolidtaed Data'!$F813)</f>
        <v>3</v>
      </c>
      <c r="R8945" s="9">
        <f>MONTH('Consolidtaed Data'!$F813)</f>
        <v>2</v>
      </c>
      <c r="S8945" s="9" t="str">
        <f>TEXT(Table3[[#This Row],[Purchase Date]],"MMMM")</f>
        <v>November</v>
      </c>
      <c r="T8945" s="9">
        <f>YEAR('Consolidtaed Data'!$F813)</f>
        <v>2020</v>
      </c>
    </row>
    <row r="8946" spans="1:20" x14ac:dyDescent="0.3">
      <c r="A8946" s="9" t="s">
        <v>9972</v>
      </c>
      <c r="B8946" s="9" t="s">
        <v>311</v>
      </c>
      <c r="C8946" s="9" t="s">
        <v>12</v>
      </c>
      <c r="D8946" s="9" t="s">
        <v>220</v>
      </c>
      <c r="E8946" s="9" t="s">
        <v>754</v>
      </c>
      <c r="F8946" s="12">
        <v>44509</v>
      </c>
      <c r="G8946" s="12" t="str">
        <f>VLOOKUP(Table3[[#This Row],[Product ID]],[1]Products!$A:$G,2,0)</f>
        <v>Product 33</v>
      </c>
      <c r="H8946" s="22">
        <v>2</v>
      </c>
      <c r="I8946" s="9">
        <f>VLOOKUP('Consolidtaed Data'!$B1697,[1]Products!$A:$G,4,0)</f>
        <v>947</v>
      </c>
      <c r="J8946" s="9">
        <f>VLOOKUP('Consolidtaed Data'!$B1697,[1]Products!$A:$G,3,0)</f>
        <v>786</v>
      </c>
      <c r="K8946" s="9">
        <f>'Consolidtaed Data'!$J1697*'Consolidtaed Data'!$H1697</f>
        <v>520</v>
      </c>
      <c r="L8946" s="9">
        <f>'Consolidtaed Data'!$I1697*'Consolidtaed Data'!$H1697</f>
        <v>724</v>
      </c>
      <c r="M8946" s="9">
        <f>'Consolidtaed Data'!$L1697-'Consolidtaed Data'!$K1697</f>
        <v>554</v>
      </c>
      <c r="N8946" s="9" t="str">
        <f>VLOOKUP('Consolidtaed Data'!$C1697,[1]Locations!$A:$O,2,0)</f>
        <v>Daly City</v>
      </c>
      <c r="O8946" s="9" t="str">
        <f>VLOOKUP('Consolidtaed Data'!$D1697,'[1]Sales People'!$A:$B,2,0)</f>
        <v>Brian Hansen</v>
      </c>
      <c r="P8946" s="9" t="str">
        <f>VLOOKUP('Consolidtaed Data'!$E1697,[1]Customers!$A:$B,2,0)</f>
        <v>Wayne Gardner</v>
      </c>
      <c r="Q8946" s="11">
        <f>WEEKDAY('Consolidtaed Data'!$F1697)</f>
        <v>1</v>
      </c>
      <c r="R8946" s="9">
        <f>MONTH('Consolidtaed Data'!$F1697)</f>
        <v>5</v>
      </c>
      <c r="S8946" s="9" t="str">
        <f>TEXT(Table3[[#This Row],[Purchase Date]],"MMMM")</f>
        <v>November</v>
      </c>
      <c r="T8946" s="9">
        <f>YEAR('Consolidtaed Data'!$F1697)</f>
        <v>2020</v>
      </c>
    </row>
    <row r="8947" spans="1:20" x14ac:dyDescent="0.3">
      <c r="A8947" s="9" t="s">
        <v>9973</v>
      </c>
      <c r="B8947" s="9" t="s">
        <v>298</v>
      </c>
      <c r="C8947" s="9" t="s">
        <v>178</v>
      </c>
      <c r="D8947" s="9" t="s">
        <v>26</v>
      </c>
      <c r="E8947" s="9" t="s">
        <v>1362</v>
      </c>
      <c r="F8947" s="12">
        <v>44509</v>
      </c>
      <c r="G8947" s="12" t="str">
        <f>VLOOKUP(Table3[[#This Row],[Product ID]],[1]Products!$A:$G,2,0)</f>
        <v>Product 53</v>
      </c>
      <c r="H8947" s="22">
        <v>4</v>
      </c>
      <c r="I8947" s="9">
        <f>VLOOKUP('Consolidtaed Data'!$B1709,[1]Products!$A:$G,4,0)</f>
        <v>1587</v>
      </c>
      <c r="J8947" s="9">
        <f>VLOOKUP('Consolidtaed Data'!$B1709,[1]Products!$A:$G,3,0)</f>
        <v>1301</v>
      </c>
      <c r="K8947" s="9">
        <f>'Consolidtaed Data'!$J1709*'Consolidtaed Data'!$H1709</f>
        <v>292</v>
      </c>
      <c r="L8947" s="9">
        <f>'Consolidtaed Data'!$I1709*'Consolidtaed Data'!$H1709</f>
        <v>356</v>
      </c>
      <c r="M8947" s="9">
        <f>'Consolidtaed Data'!$L1709-'Consolidtaed Data'!$K1709</f>
        <v>892</v>
      </c>
      <c r="N8947" s="9" t="str">
        <f>VLOOKUP('Consolidtaed Data'!$C1709,[1]Locations!$A:$O,2,0)</f>
        <v>El Cajon</v>
      </c>
      <c r="O8947" s="9" t="str">
        <f>VLOOKUP('Consolidtaed Data'!$D1709,'[1]Sales People'!$A:$B,2,0)</f>
        <v>Joshua Taylor</v>
      </c>
      <c r="P8947" s="9" t="str">
        <f>VLOOKUP('Consolidtaed Data'!$E1709,[1]Customers!$A:$B,2,0)</f>
        <v>Edward Mason</v>
      </c>
      <c r="Q8947" s="11">
        <f>WEEKDAY('Consolidtaed Data'!$F1709)</f>
        <v>2</v>
      </c>
      <c r="R8947" s="9">
        <f>MONTH('Consolidtaed Data'!$F1709)</f>
        <v>5</v>
      </c>
      <c r="S8947" s="9" t="str">
        <f>TEXT(Table3[[#This Row],[Purchase Date]],"MMMM")</f>
        <v>November</v>
      </c>
      <c r="T8947" s="9">
        <f>YEAR('Consolidtaed Data'!$F1709)</f>
        <v>2020</v>
      </c>
    </row>
    <row r="8948" spans="1:20" x14ac:dyDescent="0.3">
      <c r="A8948" s="9" t="s">
        <v>9974</v>
      </c>
      <c r="B8948" s="9" t="s">
        <v>200</v>
      </c>
      <c r="C8948" s="9" t="s">
        <v>522</v>
      </c>
      <c r="D8948" s="9" t="s">
        <v>123</v>
      </c>
      <c r="E8948" s="9" t="s">
        <v>362</v>
      </c>
      <c r="F8948" s="12">
        <v>44509</v>
      </c>
      <c r="G8948" s="12" t="str">
        <f>VLOOKUP(Table3[[#This Row],[Product ID]],[1]Products!$A:$G,2,0)</f>
        <v>Product 23</v>
      </c>
      <c r="H8948" s="22">
        <v>3</v>
      </c>
      <c r="I8948" s="9">
        <f>VLOOKUP('Consolidtaed Data'!$B1726,[1]Products!$A:$G,4,0)</f>
        <v>1972</v>
      </c>
      <c r="J8948" s="9">
        <f>VLOOKUP('Consolidtaed Data'!$B1726,[1]Products!$A:$G,3,0)</f>
        <v>1321</v>
      </c>
      <c r="K8948" s="9">
        <f>'Consolidtaed Data'!$J1726*'Consolidtaed Data'!$H1726</f>
        <v>871</v>
      </c>
      <c r="L8948" s="9">
        <f>'Consolidtaed Data'!$I1726*'Consolidtaed Data'!$H1726</f>
        <v>1708</v>
      </c>
      <c r="M8948" s="9">
        <f>'Consolidtaed Data'!$L1726-'Consolidtaed Data'!$K1726</f>
        <v>2212</v>
      </c>
      <c r="N8948" s="9" t="str">
        <f>VLOOKUP('Consolidtaed Data'!$C1726,[1]Locations!$A:$O,2,0)</f>
        <v>Carlsbad</v>
      </c>
      <c r="O8948" s="9" t="str">
        <f>VLOOKUP('Consolidtaed Data'!$D1726,'[1]Sales People'!$A:$B,2,0)</f>
        <v>Ryan Butler</v>
      </c>
      <c r="P8948" s="9" t="str">
        <f>VLOOKUP('Consolidtaed Data'!$E1726,[1]Customers!$A:$B,2,0)</f>
        <v>Andrew Peters</v>
      </c>
      <c r="Q8948" s="11">
        <f>WEEKDAY('Consolidtaed Data'!$F1726)</f>
        <v>3</v>
      </c>
      <c r="R8948" s="9">
        <f>MONTH('Consolidtaed Data'!$F1726)</f>
        <v>5</v>
      </c>
      <c r="S8948" s="9" t="str">
        <f>TEXT(Table3[[#This Row],[Purchase Date]],"MMMM")</f>
        <v>November</v>
      </c>
      <c r="T8948" s="9">
        <f>YEAR('Consolidtaed Data'!$F1726)</f>
        <v>2020</v>
      </c>
    </row>
    <row r="8949" spans="1:20" x14ac:dyDescent="0.3">
      <c r="A8949" s="9" t="s">
        <v>9975</v>
      </c>
      <c r="B8949" s="9" t="s">
        <v>278</v>
      </c>
      <c r="C8949" s="9" t="s">
        <v>522</v>
      </c>
      <c r="D8949" s="9" t="s">
        <v>161</v>
      </c>
      <c r="E8949" s="9" t="s">
        <v>1052</v>
      </c>
      <c r="F8949" s="12">
        <v>44509</v>
      </c>
      <c r="G8949" s="12" t="str">
        <f>VLOOKUP(Table3[[#This Row],[Product ID]],[1]Products!$A:$G,2,0)</f>
        <v>Product 75</v>
      </c>
      <c r="H8949" s="22">
        <v>1</v>
      </c>
      <c r="I8949" s="9">
        <f>VLOOKUP('Consolidtaed Data'!$B1976,[1]Products!$A:$G,4,0)</f>
        <v>95</v>
      </c>
      <c r="J8949" s="9">
        <f>VLOOKUP('Consolidtaed Data'!$B1976,[1]Products!$A:$G,3,0)</f>
        <v>61</v>
      </c>
      <c r="K8949" s="9">
        <f>'Consolidtaed Data'!$J1976*'Consolidtaed Data'!$H1976</f>
        <v>130</v>
      </c>
      <c r="L8949" s="9">
        <f>'Consolidtaed Data'!$I1976*'Consolidtaed Data'!$H1976</f>
        <v>181</v>
      </c>
      <c r="M8949" s="9">
        <f>'Consolidtaed Data'!$L1976-'Consolidtaed Data'!$K1976</f>
        <v>275</v>
      </c>
      <c r="N8949" s="9" t="str">
        <f>VLOOKUP('Consolidtaed Data'!$C1976,[1]Locations!$A:$O,2,0)</f>
        <v>Vista</v>
      </c>
      <c r="O8949" s="9" t="str">
        <f>VLOOKUP('Consolidtaed Data'!$D1976,'[1]Sales People'!$A:$B,2,0)</f>
        <v>Robert Reed</v>
      </c>
      <c r="P8949" s="9" t="str">
        <f>VLOOKUP('Consolidtaed Data'!$E1976,[1]Customers!$A:$B,2,0)</f>
        <v>Scott Mills</v>
      </c>
      <c r="Q8949" s="11">
        <f>WEEKDAY('Consolidtaed Data'!$F1976)</f>
        <v>1</v>
      </c>
      <c r="R8949" s="9">
        <f>MONTH('Consolidtaed Data'!$F1976)</f>
        <v>5</v>
      </c>
      <c r="S8949" s="9" t="str">
        <f>TEXT(Table3[[#This Row],[Purchase Date]],"MMMM")</f>
        <v>November</v>
      </c>
      <c r="T8949" s="9">
        <f>YEAR('Consolidtaed Data'!$F1976)</f>
        <v>2020</v>
      </c>
    </row>
    <row r="8950" spans="1:20" x14ac:dyDescent="0.3">
      <c r="A8950" s="9" t="s">
        <v>9976</v>
      </c>
      <c r="B8950" s="9" t="s">
        <v>526</v>
      </c>
      <c r="C8950" s="9" t="s">
        <v>325</v>
      </c>
      <c r="D8950" s="9" t="s">
        <v>43</v>
      </c>
      <c r="E8950" s="9" t="s">
        <v>2057</v>
      </c>
      <c r="F8950" s="12">
        <v>44509</v>
      </c>
      <c r="G8950" s="12" t="str">
        <f>VLOOKUP(Table3[[#This Row],[Product ID]],[1]Products!$A:$G,2,0)</f>
        <v>Product 14</v>
      </c>
      <c r="H8950" s="22">
        <v>1</v>
      </c>
      <c r="I8950" s="9">
        <f>VLOOKUP('Consolidtaed Data'!$B1993,[1]Products!$A:$G,4,0)</f>
        <v>123</v>
      </c>
      <c r="J8950" s="9">
        <f>VLOOKUP('Consolidtaed Data'!$B1993,[1]Products!$A:$G,3,0)</f>
        <v>84</v>
      </c>
      <c r="K8950" s="9">
        <f>'Consolidtaed Data'!$J1993*'Consolidtaed Data'!$H1993</f>
        <v>683</v>
      </c>
      <c r="L8950" s="9">
        <f>'Consolidtaed Data'!$I1993*'Consolidtaed Data'!$H1993</f>
        <v>1178</v>
      </c>
      <c r="M8950" s="9">
        <f>'Consolidtaed Data'!$L1993-'Consolidtaed Data'!$K1993</f>
        <v>895</v>
      </c>
      <c r="N8950" s="9" t="str">
        <f>VLOOKUP('Consolidtaed Data'!$C1993,[1]Locations!$A:$O,2,0)</f>
        <v>Salinas</v>
      </c>
      <c r="O8950" s="9" t="str">
        <f>VLOOKUP('Consolidtaed Data'!$D1993,'[1]Sales People'!$A:$B,2,0)</f>
        <v>Martin Carr</v>
      </c>
      <c r="P8950" s="9" t="str">
        <f>VLOOKUP('Consolidtaed Data'!$E1993,[1]Customers!$A:$B,2,0)</f>
        <v>Bruce Armstrong</v>
      </c>
      <c r="Q8950" s="11">
        <f>WEEKDAY('Consolidtaed Data'!$F1993)</f>
        <v>2</v>
      </c>
      <c r="R8950" s="9">
        <f>MONTH('Consolidtaed Data'!$F1993)</f>
        <v>5</v>
      </c>
      <c r="S8950" s="9" t="str">
        <f>TEXT(Table3[[#This Row],[Purchase Date]],"MMMM")</f>
        <v>November</v>
      </c>
      <c r="T8950" s="9">
        <f>YEAR('Consolidtaed Data'!$F1993)</f>
        <v>2020</v>
      </c>
    </row>
    <row r="8951" spans="1:20" x14ac:dyDescent="0.3">
      <c r="A8951" s="9" t="s">
        <v>9977</v>
      </c>
      <c r="B8951" s="9" t="s">
        <v>62</v>
      </c>
      <c r="C8951" s="9" t="s">
        <v>21</v>
      </c>
      <c r="D8951" s="9" t="s">
        <v>95</v>
      </c>
      <c r="E8951" s="9" t="s">
        <v>849</v>
      </c>
      <c r="F8951" s="12">
        <v>44509</v>
      </c>
      <c r="G8951" s="12" t="str">
        <f>VLOOKUP(Table3[[#This Row],[Product ID]],[1]Products!$A:$G,2,0)</f>
        <v>Product 17</v>
      </c>
      <c r="H8951" s="22">
        <v>3</v>
      </c>
      <c r="I8951" s="9">
        <f>VLOOKUP('Consolidtaed Data'!$B2145,[1]Products!$A:$G,4,0)</f>
        <v>2464</v>
      </c>
      <c r="J8951" s="9">
        <f>VLOOKUP('Consolidtaed Data'!$B2145,[1]Products!$A:$G,3,0)</f>
        <v>1774</v>
      </c>
      <c r="K8951" s="9">
        <f>'Consolidtaed Data'!$J2145*'Consolidtaed Data'!$H2145</f>
        <v>1230</v>
      </c>
      <c r="L8951" s="9">
        <f>'Consolidtaed Data'!$I2145*'Consolidtaed Data'!$H2145</f>
        <v>1783</v>
      </c>
      <c r="M8951" s="9">
        <f>'Consolidtaed Data'!$L2145-'Consolidtaed Data'!$K2145</f>
        <v>48</v>
      </c>
      <c r="N8951" s="9" t="str">
        <f>VLOOKUP('Consolidtaed Data'!$C2145,[1]Locations!$A:$O,2,0)</f>
        <v>Thousand Oaks</v>
      </c>
      <c r="O8951" s="9" t="str">
        <f>VLOOKUP('Consolidtaed Data'!$D2145,'[1]Sales People'!$A:$B,2,0)</f>
        <v>Ernest Wagner</v>
      </c>
      <c r="P8951" s="9" t="str">
        <f>VLOOKUP('Consolidtaed Data'!$E2145,[1]Customers!$A:$B,2,0)</f>
        <v>Terry Payne</v>
      </c>
      <c r="Q8951" s="11">
        <f>WEEKDAY('Consolidtaed Data'!$F2145)</f>
        <v>6</v>
      </c>
      <c r="R8951" s="9">
        <f>MONTH('Consolidtaed Data'!$F2145)</f>
        <v>6</v>
      </c>
      <c r="S8951" s="9" t="str">
        <f>TEXT(Table3[[#This Row],[Purchase Date]],"MMMM")</f>
        <v>November</v>
      </c>
      <c r="T8951" s="9">
        <f>YEAR('Consolidtaed Data'!$F2145)</f>
        <v>2020</v>
      </c>
    </row>
    <row r="8952" spans="1:20" x14ac:dyDescent="0.3">
      <c r="A8952" s="9" t="s">
        <v>9978</v>
      </c>
      <c r="B8952" s="9" t="s">
        <v>298</v>
      </c>
      <c r="C8952" s="9" t="s">
        <v>21</v>
      </c>
      <c r="D8952" s="9" t="s">
        <v>229</v>
      </c>
      <c r="E8952" s="9" t="s">
        <v>227</v>
      </c>
      <c r="F8952" s="12">
        <v>44509</v>
      </c>
      <c r="G8952" s="12" t="str">
        <f>VLOOKUP(Table3[[#This Row],[Product ID]],[1]Products!$A:$G,2,0)</f>
        <v>Product 53</v>
      </c>
      <c r="H8952" s="22">
        <v>1</v>
      </c>
      <c r="I8952" s="9">
        <f>VLOOKUP('Consolidtaed Data'!$B2152,[1]Products!$A:$G,4,0)</f>
        <v>1635</v>
      </c>
      <c r="J8952" s="9">
        <f>VLOOKUP('Consolidtaed Data'!$B2152,[1]Products!$A:$G,3,0)</f>
        <v>1046</v>
      </c>
      <c r="K8952" s="9">
        <f>'Consolidtaed Data'!$J2152*'Consolidtaed Data'!$H2152</f>
        <v>5044</v>
      </c>
      <c r="L8952" s="9">
        <f>'Consolidtaed Data'!$I2152*'Consolidtaed Data'!$H2152</f>
        <v>6552</v>
      </c>
      <c r="M8952" s="9">
        <f>'Consolidtaed Data'!$L2152-'Consolidtaed Data'!$K2152</f>
        <v>523</v>
      </c>
      <c r="N8952" s="9" t="str">
        <f>VLOOKUP('Consolidtaed Data'!$C2152,[1]Locations!$A:$O,2,0)</f>
        <v>Carlsbad</v>
      </c>
      <c r="O8952" s="9" t="str">
        <f>VLOOKUP('Consolidtaed Data'!$D2152,'[1]Sales People'!$A:$B,2,0)</f>
        <v>Kevin Butler</v>
      </c>
      <c r="P8952" s="9" t="str">
        <f>VLOOKUP('Consolidtaed Data'!$E2152,[1]Customers!$A:$B,2,0)</f>
        <v>Earl Robinson</v>
      </c>
      <c r="Q8952" s="11">
        <f>WEEKDAY('Consolidtaed Data'!$F2152)</f>
        <v>6</v>
      </c>
      <c r="R8952" s="9">
        <f>MONTH('Consolidtaed Data'!$F2152)</f>
        <v>6</v>
      </c>
      <c r="S8952" s="9" t="str">
        <f>TEXT(Table3[[#This Row],[Purchase Date]],"MMMM")</f>
        <v>November</v>
      </c>
      <c r="T8952" s="9">
        <f>YEAR('Consolidtaed Data'!$F2152)</f>
        <v>2020</v>
      </c>
    </row>
    <row r="8953" spans="1:20" x14ac:dyDescent="0.3">
      <c r="A8953" s="9" t="s">
        <v>9979</v>
      </c>
      <c r="B8953" s="9" t="s">
        <v>209</v>
      </c>
      <c r="C8953" s="9" t="s">
        <v>263</v>
      </c>
      <c r="D8953" s="9" t="s">
        <v>281</v>
      </c>
      <c r="E8953" s="9" t="s">
        <v>264</v>
      </c>
      <c r="F8953" s="12">
        <v>44509</v>
      </c>
      <c r="G8953" s="12" t="str">
        <f>VLOOKUP(Table3[[#This Row],[Product ID]],[1]Products!$A:$G,2,0)</f>
        <v>Product 86</v>
      </c>
      <c r="H8953" s="22">
        <v>1</v>
      </c>
      <c r="I8953" s="9">
        <f>VLOOKUP('Consolidtaed Data'!$B2393,[1]Products!$A:$G,4,0)</f>
        <v>1809</v>
      </c>
      <c r="J8953" s="9">
        <f>VLOOKUP('Consolidtaed Data'!$B2393,[1]Products!$A:$G,3,0)</f>
        <v>1067</v>
      </c>
      <c r="K8953" s="9">
        <f>'Consolidtaed Data'!$J2393*'Consolidtaed Data'!$H2393</f>
        <v>582</v>
      </c>
      <c r="L8953" s="9">
        <f>'Consolidtaed Data'!$I2393*'Consolidtaed Data'!$H2393</f>
        <v>756</v>
      </c>
      <c r="M8953" s="9">
        <f>'Consolidtaed Data'!$L2393-'Consolidtaed Data'!$K2393</f>
        <v>431</v>
      </c>
      <c r="N8953" s="9" t="str">
        <f>VLOOKUP('Consolidtaed Data'!$C2393,[1]Locations!$A:$O,2,0)</f>
        <v>West Covina</v>
      </c>
      <c r="O8953" s="9" t="str">
        <f>VLOOKUP('Consolidtaed Data'!$D2393,'[1]Sales People'!$A:$B,2,0)</f>
        <v>Robert Reed</v>
      </c>
      <c r="P8953" s="9" t="str">
        <f>VLOOKUP('Consolidtaed Data'!$E2393,[1]Customers!$A:$B,2,0)</f>
        <v>Juan Hunt</v>
      </c>
      <c r="Q8953" s="11">
        <f>WEEKDAY('Consolidtaed Data'!$F2393)</f>
        <v>3</v>
      </c>
      <c r="R8953" s="9">
        <f>MONTH('Consolidtaed Data'!$F2393)</f>
        <v>6</v>
      </c>
      <c r="S8953" s="9" t="str">
        <f>TEXT(Table3[[#This Row],[Purchase Date]],"MMMM")</f>
        <v>November</v>
      </c>
      <c r="T8953" s="9">
        <f>YEAR('Consolidtaed Data'!$F2393)</f>
        <v>2020</v>
      </c>
    </row>
    <row r="8954" spans="1:20" x14ac:dyDescent="0.3">
      <c r="A8954" s="9" t="s">
        <v>9980</v>
      </c>
      <c r="B8954" s="9" t="s">
        <v>248</v>
      </c>
      <c r="C8954" s="9" t="s">
        <v>50</v>
      </c>
      <c r="D8954" s="9" t="s">
        <v>127</v>
      </c>
      <c r="E8954" s="9" t="s">
        <v>1965</v>
      </c>
      <c r="F8954" s="12">
        <v>44509</v>
      </c>
      <c r="G8954" s="12" t="str">
        <f>VLOOKUP(Table3[[#This Row],[Product ID]],[1]Products!$A:$G,2,0)</f>
        <v>Product 97</v>
      </c>
      <c r="H8954" s="22">
        <v>1</v>
      </c>
      <c r="I8954" s="9">
        <f>VLOOKUP('Consolidtaed Data'!$B2590,[1]Products!$A:$G,4,0)</f>
        <v>800</v>
      </c>
      <c r="J8954" s="9">
        <f>VLOOKUP('Consolidtaed Data'!$B2590,[1]Products!$A:$G,3,0)</f>
        <v>536</v>
      </c>
      <c r="K8954" s="9">
        <f>'Consolidtaed Data'!$J2590*'Consolidtaed Data'!$H2590</f>
        <v>2734</v>
      </c>
      <c r="L8954" s="9">
        <f>'Consolidtaed Data'!$I2590*'Consolidtaed Data'!$H2590</f>
        <v>4482</v>
      </c>
      <c r="M8954" s="9">
        <f>'Consolidtaed Data'!$L2590-'Consolidtaed Data'!$K2590</f>
        <v>246</v>
      </c>
      <c r="N8954" s="9" t="str">
        <f>VLOOKUP('Consolidtaed Data'!$C2590,[1]Locations!$A:$O,2,0)</f>
        <v>Jurupa Valley</v>
      </c>
      <c r="O8954" s="9" t="str">
        <f>VLOOKUP('Consolidtaed Data'!$D2590,'[1]Sales People'!$A:$B,2,0)</f>
        <v>Scott Mason</v>
      </c>
      <c r="P8954" s="9" t="str">
        <f>VLOOKUP('Consolidtaed Data'!$E2590,[1]Customers!$A:$B,2,0)</f>
        <v>Donald Stanley</v>
      </c>
      <c r="Q8954" s="11">
        <f>WEEKDAY('Consolidtaed Data'!$F2590)</f>
        <v>3</v>
      </c>
      <c r="R8954" s="9">
        <f>MONTH('Consolidtaed Data'!$F2590)</f>
        <v>7</v>
      </c>
      <c r="S8954" s="9" t="str">
        <f>TEXT(Table3[[#This Row],[Purchase Date]],"MMMM")</f>
        <v>November</v>
      </c>
      <c r="T8954" s="9">
        <f>YEAR('Consolidtaed Data'!$F2590)</f>
        <v>2020</v>
      </c>
    </row>
    <row r="8955" spans="1:20" x14ac:dyDescent="0.3">
      <c r="A8955" s="9" t="s">
        <v>9981</v>
      </c>
      <c r="B8955" s="9" t="s">
        <v>168</v>
      </c>
      <c r="C8955" s="9" t="s">
        <v>8</v>
      </c>
      <c r="D8955" s="9" t="s">
        <v>235</v>
      </c>
      <c r="E8955" s="9" t="s">
        <v>618</v>
      </c>
      <c r="F8955" s="12">
        <v>44510</v>
      </c>
      <c r="G8955" s="12" t="str">
        <f>VLOOKUP(Table3[[#This Row],[Product ID]],[1]Products!$A:$G,2,0)</f>
        <v>Product 26</v>
      </c>
      <c r="H8955" s="22">
        <v>4</v>
      </c>
      <c r="I8955" s="9">
        <f>VLOOKUP('Consolidtaed Data'!$B174,[1]Products!$A:$G,4,0)</f>
        <v>1380</v>
      </c>
      <c r="J8955" s="9">
        <f>VLOOKUP('Consolidtaed Data'!$B174,[1]Products!$A:$G,3,0)</f>
        <v>1090</v>
      </c>
      <c r="K8955" s="9">
        <f>'Consolidtaed Data'!$J174*'Consolidtaed Data'!$H174</f>
        <v>584</v>
      </c>
      <c r="L8955" s="9">
        <f>'Consolidtaed Data'!$I174*'Consolidtaed Data'!$H174</f>
        <v>712</v>
      </c>
      <c r="M8955" s="9">
        <f>'Consolidtaed Data'!$L174-'Consolidtaed Data'!$K174</f>
        <v>952</v>
      </c>
      <c r="N8955" s="9" t="str">
        <f>VLOOKUP('Consolidtaed Data'!$C174,[1]Locations!$A:$O,2,0)</f>
        <v>Huntington Beach</v>
      </c>
      <c r="O8955" s="9" t="str">
        <f>VLOOKUP('Consolidtaed Data'!$D174,'[1]Sales People'!$A:$B,2,0)</f>
        <v>Ernest Wheeler</v>
      </c>
      <c r="P8955" s="9" t="str">
        <f>VLOOKUP('Consolidtaed Data'!$E174,[1]Customers!$A:$B,2,0)</f>
        <v>David Mendoza</v>
      </c>
      <c r="Q8955" s="11">
        <f>WEEKDAY('Consolidtaed Data'!$F174)</f>
        <v>2</v>
      </c>
      <c r="R8955" s="9">
        <f>MONTH('Consolidtaed Data'!$F174)</f>
        <v>1</v>
      </c>
      <c r="S8955" s="9" t="str">
        <f>TEXT(Table3[[#This Row],[Purchase Date]],"MMMM")</f>
        <v>November</v>
      </c>
      <c r="T8955" s="9">
        <f>YEAR('Consolidtaed Data'!$F174)</f>
        <v>2020</v>
      </c>
    </row>
    <row r="8956" spans="1:20" x14ac:dyDescent="0.3">
      <c r="A8956" s="9" t="s">
        <v>9982</v>
      </c>
      <c r="B8956" s="9" t="s">
        <v>177</v>
      </c>
      <c r="C8956" s="9" t="s">
        <v>421</v>
      </c>
      <c r="D8956" s="9" t="s">
        <v>68</v>
      </c>
      <c r="E8956" s="9" t="s">
        <v>1243</v>
      </c>
      <c r="F8956" s="12">
        <v>44510</v>
      </c>
      <c r="G8956" s="12" t="str">
        <f>VLOOKUP(Table3[[#This Row],[Product ID]],[1]Products!$A:$G,2,0)</f>
        <v>Product 5</v>
      </c>
      <c r="H8956" s="22">
        <v>2</v>
      </c>
      <c r="I8956" s="9">
        <f>VLOOKUP('Consolidtaed Data'!$B525,[1]Products!$A:$G,4,0)</f>
        <v>603</v>
      </c>
      <c r="J8956" s="9">
        <f>VLOOKUP('Consolidtaed Data'!$B525,[1]Products!$A:$G,3,0)</f>
        <v>416</v>
      </c>
      <c r="K8956" s="9">
        <f>'Consolidtaed Data'!$J525*'Consolidtaed Data'!$H525</f>
        <v>1548</v>
      </c>
      <c r="L8956" s="9">
        <f>'Consolidtaed Data'!$I525*'Consolidtaed Data'!$H525</f>
        <v>2668</v>
      </c>
      <c r="M8956" s="9">
        <f>'Consolidtaed Data'!$L525-'Consolidtaed Data'!$K525</f>
        <v>187</v>
      </c>
      <c r="N8956" s="9" t="str">
        <f>VLOOKUP('Consolidtaed Data'!$C525,[1]Locations!$A:$O,2,0)</f>
        <v>Glendale</v>
      </c>
      <c r="O8956" s="9" t="str">
        <f>VLOOKUP('Consolidtaed Data'!$D525,'[1]Sales People'!$A:$B,2,0)</f>
        <v>Martin Perry</v>
      </c>
      <c r="P8956" s="9" t="str">
        <f>VLOOKUP('Consolidtaed Data'!$E525,[1]Customers!$A:$B,2,0)</f>
        <v>Daniel Berry</v>
      </c>
      <c r="Q8956" s="11">
        <f>WEEKDAY('Consolidtaed Data'!$F525)</f>
        <v>5</v>
      </c>
      <c r="R8956" s="9">
        <f>MONTH('Consolidtaed Data'!$F525)</f>
        <v>2</v>
      </c>
      <c r="S8956" s="9" t="str">
        <f>TEXT(Table3[[#This Row],[Purchase Date]],"MMMM")</f>
        <v>November</v>
      </c>
      <c r="T8956" s="9">
        <f>YEAR('Consolidtaed Data'!$F525)</f>
        <v>2020</v>
      </c>
    </row>
    <row r="8957" spans="1:20" x14ac:dyDescent="0.3">
      <c r="A8957" s="9" t="s">
        <v>9983</v>
      </c>
      <c r="B8957" s="9" t="s">
        <v>33</v>
      </c>
      <c r="C8957" s="9" t="s">
        <v>295</v>
      </c>
      <c r="D8957" s="9" t="s">
        <v>9</v>
      </c>
      <c r="E8957" s="9" t="s">
        <v>446</v>
      </c>
      <c r="F8957" s="12">
        <v>44510</v>
      </c>
      <c r="G8957" s="12" t="str">
        <f>VLOOKUP(Table3[[#This Row],[Product ID]],[1]Products!$A:$G,2,0)</f>
        <v>Product 29</v>
      </c>
      <c r="H8957" s="22">
        <v>1</v>
      </c>
      <c r="I8957" s="9">
        <f>VLOOKUP('Consolidtaed Data'!$B778,[1]Products!$A:$G,4,0)</f>
        <v>799</v>
      </c>
      <c r="J8957" s="9">
        <f>VLOOKUP('Consolidtaed Data'!$B778,[1]Products!$A:$G,3,0)</f>
        <v>455</v>
      </c>
      <c r="K8957" s="9">
        <f>'Consolidtaed Data'!$J778*'Consolidtaed Data'!$H778</f>
        <v>962</v>
      </c>
      <c r="L8957" s="9">
        <f>'Consolidtaed Data'!$I778*'Consolidtaed Data'!$H778</f>
        <v>1414</v>
      </c>
      <c r="M8957" s="9">
        <f>'Consolidtaed Data'!$L778-'Consolidtaed Data'!$K778</f>
        <v>600</v>
      </c>
      <c r="N8957" s="9" t="str">
        <f>VLOOKUP('Consolidtaed Data'!$C778,[1]Locations!$A:$O,2,0)</f>
        <v>Oxnard</v>
      </c>
      <c r="O8957" s="9" t="str">
        <f>VLOOKUP('Consolidtaed Data'!$D778,'[1]Sales People'!$A:$B,2,0)</f>
        <v>Howard Gardner</v>
      </c>
      <c r="P8957" s="9" t="str">
        <f>VLOOKUP('Consolidtaed Data'!$E778,[1]Customers!$A:$B,2,0)</f>
        <v>Thomas James</v>
      </c>
      <c r="Q8957" s="11">
        <f>WEEKDAY('Consolidtaed Data'!$F778)</f>
        <v>1</v>
      </c>
      <c r="R8957" s="9">
        <f>MONTH('Consolidtaed Data'!$F778)</f>
        <v>2</v>
      </c>
      <c r="S8957" s="9" t="str">
        <f>TEXT(Table3[[#This Row],[Purchase Date]],"MMMM")</f>
        <v>November</v>
      </c>
      <c r="T8957" s="9">
        <f>YEAR('Consolidtaed Data'!$F778)</f>
        <v>2020</v>
      </c>
    </row>
    <row r="8958" spans="1:20" x14ac:dyDescent="0.3">
      <c r="A8958" s="9" t="s">
        <v>9984</v>
      </c>
      <c r="B8958" s="9" t="s">
        <v>200</v>
      </c>
      <c r="C8958" s="9" t="s">
        <v>439</v>
      </c>
      <c r="D8958" s="9" t="s">
        <v>326</v>
      </c>
      <c r="E8958" s="9" t="s">
        <v>410</v>
      </c>
      <c r="F8958" s="12">
        <v>44510</v>
      </c>
      <c r="G8958" s="12" t="str">
        <f>VLOOKUP(Table3[[#This Row],[Product ID]],[1]Products!$A:$G,2,0)</f>
        <v>Product 23</v>
      </c>
      <c r="H8958" s="22">
        <v>1</v>
      </c>
      <c r="I8958" s="9">
        <f>VLOOKUP('Consolidtaed Data'!$B1844,[1]Products!$A:$G,4,0)</f>
        <v>203</v>
      </c>
      <c r="J8958" s="9">
        <f>VLOOKUP('Consolidtaed Data'!$B1844,[1]Products!$A:$G,3,0)</f>
        <v>154</v>
      </c>
      <c r="K8958" s="9">
        <f>'Consolidtaed Data'!$J1844*'Consolidtaed Data'!$H1844</f>
        <v>1234</v>
      </c>
      <c r="L8958" s="9">
        <f>'Consolidtaed Data'!$I1844*'Consolidtaed Data'!$H1844</f>
        <v>1582</v>
      </c>
      <c r="M8958" s="9">
        <f>'Consolidtaed Data'!$L1844-'Consolidtaed Data'!$K1844</f>
        <v>362</v>
      </c>
      <c r="N8958" s="9" t="str">
        <f>VLOOKUP('Consolidtaed Data'!$C1844,[1]Locations!$A:$O,2,0)</f>
        <v>Santa Clarita</v>
      </c>
      <c r="O8958" s="9" t="str">
        <f>VLOOKUP('Consolidtaed Data'!$D1844,'[1]Sales People'!$A:$B,2,0)</f>
        <v>Jimmy Young</v>
      </c>
      <c r="P8958" s="9" t="str">
        <f>VLOOKUP('Consolidtaed Data'!$E1844,[1]Customers!$A:$B,2,0)</f>
        <v>Bruce Porter</v>
      </c>
      <c r="Q8958" s="11">
        <f>WEEKDAY('Consolidtaed Data'!$F1844)</f>
        <v>6</v>
      </c>
      <c r="R8958" s="9">
        <f>MONTH('Consolidtaed Data'!$F1844)</f>
        <v>5</v>
      </c>
      <c r="S8958" s="9" t="str">
        <f>TEXT(Table3[[#This Row],[Purchase Date]],"MMMM")</f>
        <v>November</v>
      </c>
      <c r="T8958" s="9">
        <f>YEAR('Consolidtaed Data'!$F1844)</f>
        <v>2020</v>
      </c>
    </row>
    <row r="8959" spans="1:20" x14ac:dyDescent="0.3">
      <c r="A8959" s="9" t="s">
        <v>9985</v>
      </c>
      <c r="B8959" s="9" t="s">
        <v>139</v>
      </c>
      <c r="C8959" s="9" t="s">
        <v>45</v>
      </c>
      <c r="D8959" s="9" t="s">
        <v>193</v>
      </c>
      <c r="E8959" s="9" t="s">
        <v>1854</v>
      </c>
      <c r="F8959" s="12">
        <v>44510</v>
      </c>
      <c r="G8959" s="12" t="str">
        <f>VLOOKUP(Table3[[#This Row],[Product ID]],[1]Products!$A:$G,2,0)</f>
        <v>Product 13</v>
      </c>
      <c r="H8959" s="22">
        <v>2</v>
      </c>
      <c r="I8959" s="9">
        <f>VLOOKUP('Consolidtaed Data'!$B2614,[1]Products!$A:$G,4,0)</f>
        <v>530</v>
      </c>
      <c r="J8959" s="9">
        <f>VLOOKUP('Consolidtaed Data'!$B2614,[1]Products!$A:$G,3,0)</f>
        <v>424</v>
      </c>
      <c r="K8959" s="9">
        <f>'Consolidtaed Data'!$J2614*'Consolidtaed Data'!$H2614</f>
        <v>624</v>
      </c>
      <c r="L8959" s="9">
        <f>'Consolidtaed Data'!$I2614*'Consolidtaed Data'!$H2614</f>
        <v>945</v>
      </c>
      <c r="M8959" s="9">
        <f>'Consolidtaed Data'!$L2614-'Consolidtaed Data'!$K2614</f>
        <v>74</v>
      </c>
      <c r="N8959" s="9" t="str">
        <f>VLOOKUP('Consolidtaed Data'!$C2614,[1]Locations!$A:$O,2,0)</f>
        <v>Bakersfield</v>
      </c>
      <c r="O8959" s="9" t="str">
        <f>VLOOKUP('Consolidtaed Data'!$D2614,'[1]Sales People'!$A:$B,2,0)</f>
        <v>Justin Lynch</v>
      </c>
      <c r="P8959" s="9" t="str">
        <f>VLOOKUP('Consolidtaed Data'!$E2614,[1]Customers!$A:$B,2,0)</f>
        <v>Phillip Tucker</v>
      </c>
      <c r="Q8959" s="11">
        <f>WEEKDAY('Consolidtaed Data'!$F2614)</f>
        <v>5</v>
      </c>
      <c r="R8959" s="9">
        <f>MONTH('Consolidtaed Data'!$F2614)</f>
        <v>7</v>
      </c>
      <c r="S8959" s="9" t="str">
        <f>TEXT(Table3[[#This Row],[Purchase Date]],"MMMM")</f>
        <v>November</v>
      </c>
      <c r="T8959" s="9">
        <f>YEAR('Consolidtaed Data'!$F2614)</f>
        <v>2020</v>
      </c>
    </row>
    <row r="8960" spans="1:20" x14ac:dyDescent="0.3">
      <c r="A8960" s="9" t="s">
        <v>9986</v>
      </c>
      <c r="B8960" s="9" t="s">
        <v>415</v>
      </c>
      <c r="C8960" s="9" t="s">
        <v>30</v>
      </c>
      <c r="D8960" s="9" t="s">
        <v>80</v>
      </c>
      <c r="E8960" s="9" t="s">
        <v>478</v>
      </c>
      <c r="F8960" s="12">
        <v>44510</v>
      </c>
      <c r="G8960" s="12" t="str">
        <f>VLOOKUP(Table3[[#This Row],[Product ID]],[1]Products!$A:$G,2,0)</f>
        <v>Product 18</v>
      </c>
      <c r="H8960" s="22">
        <v>1</v>
      </c>
      <c r="I8960" s="9">
        <f>VLOOKUP('Consolidtaed Data'!$B2679,[1]Products!$A:$G,4,0)</f>
        <v>1405</v>
      </c>
      <c r="J8960" s="9">
        <f>VLOOKUP('Consolidtaed Data'!$B2679,[1]Products!$A:$G,3,0)</f>
        <v>1054</v>
      </c>
      <c r="K8960" s="9">
        <f>'Consolidtaed Data'!$J2679*'Consolidtaed Data'!$H2679</f>
        <v>838</v>
      </c>
      <c r="L8960" s="9">
        <f>'Consolidtaed Data'!$I2679*'Consolidtaed Data'!$H2679</f>
        <v>1103</v>
      </c>
      <c r="M8960" s="9">
        <f>'Consolidtaed Data'!$L2679-'Consolidtaed Data'!$K2679</f>
        <v>120</v>
      </c>
      <c r="N8960" s="9" t="str">
        <f>VLOOKUP('Consolidtaed Data'!$C2679,[1]Locations!$A:$O,2,0)</f>
        <v>Burbank</v>
      </c>
      <c r="O8960" s="9" t="str">
        <f>VLOOKUP('Consolidtaed Data'!$D2679,'[1]Sales People'!$A:$B,2,0)</f>
        <v>Joshua Cook</v>
      </c>
      <c r="P8960" s="9" t="str">
        <f>VLOOKUP('Consolidtaed Data'!$E2679,[1]Customers!$A:$B,2,0)</f>
        <v>Harry Diaz</v>
      </c>
      <c r="Q8960" s="11">
        <f>WEEKDAY('Consolidtaed Data'!$F2679)</f>
        <v>4</v>
      </c>
      <c r="R8960" s="9">
        <f>MONTH('Consolidtaed Data'!$F2679)</f>
        <v>7</v>
      </c>
      <c r="S8960" s="9" t="str">
        <f>TEXT(Table3[[#This Row],[Purchase Date]],"MMMM")</f>
        <v>November</v>
      </c>
      <c r="T8960" s="9">
        <f>YEAR('Consolidtaed Data'!$F2679)</f>
        <v>2020</v>
      </c>
    </row>
    <row r="8961" spans="1:20" x14ac:dyDescent="0.3">
      <c r="A8961" s="9" t="s">
        <v>9987</v>
      </c>
      <c r="B8961" s="9" t="s">
        <v>54</v>
      </c>
      <c r="C8961" s="9" t="s">
        <v>564</v>
      </c>
      <c r="D8961" s="9" t="s">
        <v>326</v>
      </c>
      <c r="E8961" s="9" t="s">
        <v>332</v>
      </c>
      <c r="F8961" s="12">
        <v>44510</v>
      </c>
      <c r="G8961" s="12" t="str">
        <f>VLOOKUP(Table3[[#This Row],[Product ID]],[1]Products!$A:$G,2,0)</f>
        <v>Product 41</v>
      </c>
      <c r="H8961" s="22">
        <v>4</v>
      </c>
      <c r="I8961" s="9">
        <f>VLOOKUP('Consolidtaed Data'!$B2722,[1]Products!$A:$G,4,0)</f>
        <v>504</v>
      </c>
      <c r="J8961" s="9">
        <f>VLOOKUP('Consolidtaed Data'!$B2722,[1]Products!$A:$G,3,0)</f>
        <v>408</v>
      </c>
      <c r="K8961" s="9">
        <f>'Consolidtaed Data'!$J2722*'Consolidtaed Data'!$H2722</f>
        <v>624</v>
      </c>
      <c r="L8961" s="9">
        <f>'Consolidtaed Data'!$I2722*'Consolidtaed Data'!$H2722</f>
        <v>945</v>
      </c>
      <c r="M8961" s="9">
        <f>'Consolidtaed Data'!$L2722-'Consolidtaed Data'!$K2722</f>
        <v>13</v>
      </c>
      <c r="N8961" s="9" t="str">
        <f>VLOOKUP('Consolidtaed Data'!$C2722,[1]Locations!$A:$O,2,0)</f>
        <v>Visalia</v>
      </c>
      <c r="O8961" s="9" t="str">
        <f>VLOOKUP('Consolidtaed Data'!$D2722,'[1]Sales People'!$A:$B,2,0)</f>
        <v>Howard Gardner</v>
      </c>
      <c r="P8961" s="9" t="str">
        <f>VLOOKUP('Consolidtaed Data'!$E2722,[1]Customers!$A:$B,2,0)</f>
        <v>Brandon Diaz</v>
      </c>
      <c r="Q8961" s="11">
        <f>WEEKDAY('Consolidtaed Data'!$F2722)</f>
        <v>7</v>
      </c>
      <c r="R8961" s="9">
        <f>MONTH('Consolidtaed Data'!$F2722)</f>
        <v>7</v>
      </c>
      <c r="S8961" s="9" t="str">
        <f>TEXT(Table3[[#This Row],[Purchase Date]],"MMMM")</f>
        <v>November</v>
      </c>
      <c r="T8961" s="9">
        <f>YEAR('Consolidtaed Data'!$F2722)</f>
        <v>2020</v>
      </c>
    </row>
    <row r="8962" spans="1:20" x14ac:dyDescent="0.3">
      <c r="A8962" s="9" t="s">
        <v>9988</v>
      </c>
      <c r="B8962" s="9" t="s">
        <v>349</v>
      </c>
      <c r="C8962" s="9" t="s">
        <v>140</v>
      </c>
      <c r="D8962" s="9" t="s">
        <v>13</v>
      </c>
      <c r="E8962" s="9" t="s">
        <v>368</v>
      </c>
      <c r="F8962" s="12">
        <v>44510</v>
      </c>
      <c r="G8962" s="12" t="str">
        <f>VLOOKUP(Table3[[#This Row],[Product ID]],[1]Products!$A:$G,2,0)</f>
        <v>Product 60</v>
      </c>
      <c r="H8962" s="22">
        <v>1</v>
      </c>
      <c r="I8962" s="9">
        <f>VLOOKUP('Consolidtaed Data'!$B2980,[1]Products!$A:$G,4,0)</f>
        <v>1783</v>
      </c>
      <c r="J8962" s="9">
        <f>VLOOKUP('Consolidtaed Data'!$B2980,[1]Products!$A:$G,3,0)</f>
        <v>1516</v>
      </c>
      <c r="K8962" s="9">
        <f>'Consolidtaed Data'!$J2980*'Consolidtaed Data'!$H2980</f>
        <v>778</v>
      </c>
      <c r="L8962" s="9">
        <f>'Consolidtaed Data'!$I2980*'Consolidtaed Data'!$H2980</f>
        <v>1274</v>
      </c>
      <c r="M8962" s="9">
        <f>'Consolidtaed Data'!$L2980-'Consolidtaed Data'!$K2980</f>
        <v>782</v>
      </c>
      <c r="N8962" s="9" t="str">
        <f>VLOOKUP('Consolidtaed Data'!$C2980,[1]Locations!$A:$O,2,0)</f>
        <v>Simi Valley</v>
      </c>
      <c r="O8962" s="9" t="str">
        <f>VLOOKUP('Consolidtaed Data'!$D2980,'[1]Sales People'!$A:$B,2,0)</f>
        <v>Ryan Welch</v>
      </c>
      <c r="P8962" s="9" t="str">
        <f>VLOOKUP('Consolidtaed Data'!$E2980,[1]Customers!$A:$B,2,0)</f>
        <v>George Ellis</v>
      </c>
      <c r="Q8962" s="11">
        <f>WEEKDAY('Consolidtaed Data'!$F2980)</f>
        <v>5</v>
      </c>
      <c r="R8962" s="9">
        <f>MONTH('Consolidtaed Data'!$F2980)</f>
        <v>8</v>
      </c>
      <c r="S8962" s="9" t="str">
        <f>TEXT(Table3[[#This Row],[Purchase Date]],"MMMM")</f>
        <v>November</v>
      </c>
      <c r="T8962" s="9">
        <f>YEAR('Consolidtaed Data'!$F2980)</f>
        <v>2020</v>
      </c>
    </row>
    <row r="8963" spans="1:20" x14ac:dyDescent="0.3">
      <c r="A8963" s="9" t="s">
        <v>9989</v>
      </c>
      <c r="B8963" s="9" t="s">
        <v>29</v>
      </c>
      <c r="C8963" s="9" t="s">
        <v>201</v>
      </c>
      <c r="D8963" s="9" t="s">
        <v>315</v>
      </c>
      <c r="E8963" s="9" t="s">
        <v>187</v>
      </c>
      <c r="F8963" s="12">
        <v>44510</v>
      </c>
      <c r="G8963" s="12" t="str">
        <f>VLOOKUP(Table3[[#This Row],[Product ID]],[1]Products!$A:$G,2,0)</f>
        <v>Product 37</v>
      </c>
      <c r="H8963" s="22">
        <v>4</v>
      </c>
      <c r="I8963" s="9">
        <f>VLOOKUP('Consolidtaed Data'!$B3442,[1]Products!$A:$G,4,0)</f>
        <v>123</v>
      </c>
      <c r="J8963" s="9">
        <f>VLOOKUP('Consolidtaed Data'!$B3442,[1]Products!$A:$G,3,0)</f>
        <v>84</v>
      </c>
      <c r="K8963" s="9">
        <f>'Consolidtaed Data'!$J3442*'Consolidtaed Data'!$H3442</f>
        <v>389</v>
      </c>
      <c r="L8963" s="9">
        <f>'Consolidtaed Data'!$I3442*'Consolidtaed Data'!$H3442</f>
        <v>637</v>
      </c>
      <c r="M8963" s="9">
        <f>'Consolidtaed Data'!$L3442-'Consolidtaed Data'!$K3442</f>
        <v>990</v>
      </c>
      <c r="N8963" s="9" t="str">
        <f>VLOOKUP('Consolidtaed Data'!$C3442,[1]Locations!$A:$O,2,0)</f>
        <v>Carlsbad</v>
      </c>
      <c r="O8963" s="9" t="str">
        <f>VLOOKUP('Consolidtaed Data'!$D3442,'[1]Sales People'!$A:$B,2,0)</f>
        <v>Scott Mason</v>
      </c>
      <c r="P8963" s="9" t="str">
        <f>VLOOKUP('Consolidtaed Data'!$E3442,[1]Customers!$A:$B,2,0)</f>
        <v>Stephen Greene</v>
      </c>
      <c r="Q8963" s="11">
        <f>WEEKDAY('Consolidtaed Data'!$F3442)</f>
        <v>4</v>
      </c>
      <c r="R8963" s="9">
        <f>MONTH('Consolidtaed Data'!$F3442)</f>
        <v>9</v>
      </c>
      <c r="S8963" s="9" t="str">
        <f>TEXT(Table3[[#This Row],[Purchase Date]],"MMMM")</f>
        <v>November</v>
      </c>
      <c r="T8963" s="9">
        <f>YEAR('Consolidtaed Data'!$F3442)</f>
        <v>2020</v>
      </c>
    </row>
    <row r="8964" spans="1:20" x14ac:dyDescent="0.3">
      <c r="A8964" s="9" t="s">
        <v>9990</v>
      </c>
      <c r="B8964" s="9" t="s">
        <v>318</v>
      </c>
      <c r="C8964" s="9" t="s">
        <v>67</v>
      </c>
      <c r="D8964" s="9" t="s">
        <v>17</v>
      </c>
      <c r="E8964" s="9" t="s">
        <v>92</v>
      </c>
      <c r="F8964" s="12">
        <v>44510</v>
      </c>
      <c r="G8964" s="12" t="str">
        <f>VLOOKUP(Table3[[#This Row],[Product ID]],[1]Products!$A:$G,2,0)</f>
        <v>Product 89</v>
      </c>
      <c r="H8964" s="22">
        <v>2</v>
      </c>
      <c r="I8964" s="9">
        <f>VLOOKUP('Consolidtaed Data'!$B3544,[1]Products!$A:$G,4,0)</f>
        <v>2294</v>
      </c>
      <c r="J8964" s="9">
        <f>VLOOKUP('Consolidtaed Data'!$B3544,[1]Products!$A:$G,3,0)</f>
        <v>1399</v>
      </c>
      <c r="K8964" s="9">
        <f>'Consolidtaed Data'!$J3544*'Consolidtaed Data'!$H3544</f>
        <v>1535</v>
      </c>
      <c r="L8964" s="9">
        <f>'Consolidtaed Data'!$I3544*'Consolidtaed Data'!$H3544</f>
        <v>2257</v>
      </c>
      <c r="M8964" s="9">
        <f>'Consolidtaed Data'!$L3544-'Consolidtaed Data'!$K3544</f>
        <v>51</v>
      </c>
      <c r="N8964" s="9" t="str">
        <f>VLOOKUP('Consolidtaed Data'!$C3544,[1]Locations!$A:$O,2,0)</f>
        <v>Pasadena</v>
      </c>
      <c r="O8964" s="9" t="str">
        <f>VLOOKUP('Consolidtaed Data'!$D3544,'[1]Sales People'!$A:$B,2,0)</f>
        <v>Henry Nelson</v>
      </c>
      <c r="P8964" s="9" t="str">
        <f>VLOOKUP('Consolidtaed Data'!$E3544,[1]Customers!$A:$B,2,0)</f>
        <v>Eric Moore</v>
      </c>
      <c r="Q8964" s="11">
        <f>WEEKDAY('Consolidtaed Data'!$F3544)</f>
        <v>4</v>
      </c>
      <c r="R8964" s="9">
        <f>MONTH('Consolidtaed Data'!$F3544)</f>
        <v>9</v>
      </c>
      <c r="S8964" s="9" t="str">
        <f>TEXT(Table3[[#This Row],[Purchase Date]],"MMMM")</f>
        <v>November</v>
      </c>
      <c r="T8964" s="9">
        <f>YEAR('Consolidtaed Data'!$F3544)</f>
        <v>2020</v>
      </c>
    </row>
    <row r="8965" spans="1:20" x14ac:dyDescent="0.3">
      <c r="A8965" s="9" t="s">
        <v>9991</v>
      </c>
      <c r="B8965" s="9" t="s">
        <v>443</v>
      </c>
      <c r="C8965" s="9" t="s">
        <v>228</v>
      </c>
      <c r="D8965" s="9" t="s">
        <v>13</v>
      </c>
      <c r="E8965" s="9" t="s">
        <v>754</v>
      </c>
      <c r="F8965" s="12">
        <v>44510</v>
      </c>
      <c r="G8965" s="12" t="str">
        <f>VLOOKUP(Table3[[#This Row],[Product ID]],[1]Products!$A:$G,2,0)</f>
        <v>Product 61</v>
      </c>
      <c r="H8965" s="22">
        <v>3</v>
      </c>
      <c r="I8965" s="9">
        <f>VLOOKUP('Consolidtaed Data'!$B3676,[1]Products!$A:$G,4,0)</f>
        <v>1798</v>
      </c>
      <c r="J8965" s="9">
        <f>VLOOKUP('Consolidtaed Data'!$B3676,[1]Products!$A:$G,3,0)</f>
        <v>971</v>
      </c>
      <c r="K8965" s="9">
        <f>'Consolidtaed Data'!$J3676*'Consolidtaed Data'!$H3676</f>
        <v>1230</v>
      </c>
      <c r="L8965" s="9">
        <f>'Consolidtaed Data'!$I3676*'Consolidtaed Data'!$H3676</f>
        <v>1783</v>
      </c>
      <c r="M8965" s="9">
        <f>'Consolidtaed Data'!$L3676-'Consolidtaed Data'!$K3676</f>
        <v>408</v>
      </c>
      <c r="N8965" s="9" t="str">
        <f>VLOOKUP('Consolidtaed Data'!$C3676,[1]Locations!$A:$O,2,0)</f>
        <v>Escondido</v>
      </c>
      <c r="O8965" s="9" t="str">
        <f>VLOOKUP('Consolidtaed Data'!$D3676,'[1]Sales People'!$A:$B,2,0)</f>
        <v>Bobby Russell</v>
      </c>
      <c r="P8965" s="9" t="str">
        <f>VLOOKUP('Consolidtaed Data'!$E3676,[1]Customers!$A:$B,2,0)</f>
        <v>Jesse Graham</v>
      </c>
      <c r="Q8965" s="11">
        <f>WEEKDAY('Consolidtaed Data'!$F3676)</f>
        <v>7</v>
      </c>
      <c r="R8965" s="9">
        <f>MONTH('Consolidtaed Data'!$F3676)</f>
        <v>9</v>
      </c>
      <c r="S8965" s="9" t="str">
        <f>TEXT(Table3[[#This Row],[Purchase Date]],"MMMM")</f>
        <v>November</v>
      </c>
      <c r="T8965" s="9">
        <f>YEAR('Consolidtaed Data'!$F3676)</f>
        <v>2020</v>
      </c>
    </row>
    <row r="8966" spans="1:20" x14ac:dyDescent="0.3">
      <c r="A8966" s="9" t="s">
        <v>9992</v>
      </c>
      <c r="B8966" s="9" t="s">
        <v>148</v>
      </c>
      <c r="C8966" s="9" t="s">
        <v>253</v>
      </c>
      <c r="D8966" s="9" t="s">
        <v>402</v>
      </c>
      <c r="E8966" s="9" t="s">
        <v>814</v>
      </c>
      <c r="F8966" s="12">
        <v>44511</v>
      </c>
      <c r="G8966" s="12" t="str">
        <f>VLOOKUP(Table3[[#This Row],[Product ID]],[1]Products!$A:$G,2,0)</f>
        <v>Product 16</v>
      </c>
      <c r="H8966" s="22">
        <v>1</v>
      </c>
      <c r="I8966" s="9">
        <f>VLOOKUP('Consolidtaed Data'!$B272,[1]Products!$A:$G,4,0)</f>
        <v>1077</v>
      </c>
      <c r="J8966" s="9">
        <f>VLOOKUP('Consolidtaed Data'!$B272,[1]Products!$A:$G,3,0)</f>
        <v>732</v>
      </c>
      <c r="K8966" s="9">
        <f>'Consolidtaed Data'!$J272*'Consolidtaed Data'!$H272</f>
        <v>582</v>
      </c>
      <c r="L8966" s="9">
        <f>'Consolidtaed Data'!$I272*'Consolidtaed Data'!$H272</f>
        <v>756</v>
      </c>
      <c r="M8966" s="9">
        <f>'Consolidtaed Data'!$L272-'Consolidtaed Data'!$K272</f>
        <v>87</v>
      </c>
      <c r="N8966" s="9" t="str">
        <f>VLOOKUP('Consolidtaed Data'!$C272,[1]Locations!$A:$O,2,0)</f>
        <v>Lancaster</v>
      </c>
      <c r="O8966" s="9" t="str">
        <f>VLOOKUP('Consolidtaed Data'!$D272,'[1]Sales People'!$A:$B,2,0)</f>
        <v>Clarence Fox</v>
      </c>
      <c r="P8966" s="9" t="str">
        <f>VLOOKUP('Consolidtaed Data'!$E272,[1]Customers!$A:$B,2,0)</f>
        <v>Jimmy Harper</v>
      </c>
      <c r="Q8966" s="11">
        <f>WEEKDAY('Consolidtaed Data'!$F272)</f>
        <v>2</v>
      </c>
      <c r="R8966" s="9">
        <f>MONTH('Consolidtaed Data'!$F272)</f>
        <v>1</v>
      </c>
      <c r="S8966" s="9" t="str">
        <f>TEXT(Table3[[#This Row],[Purchase Date]],"MMMM")</f>
        <v>November</v>
      </c>
      <c r="T8966" s="9">
        <f>YEAR('Consolidtaed Data'!$F272)</f>
        <v>2020</v>
      </c>
    </row>
    <row r="8967" spans="1:20" x14ac:dyDescent="0.3">
      <c r="A8967" s="9" t="s">
        <v>9993</v>
      </c>
      <c r="B8967" s="9" t="s">
        <v>172</v>
      </c>
      <c r="C8967" s="9" t="s">
        <v>420</v>
      </c>
      <c r="D8967" s="9" t="s">
        <v>105</v>
      </c>
      <c r="E8967" s="9" t="s">
        <v>1065</v>
      </c>
      <c r="F8967" s="12">
        <v>44511</v>
      </c>
      <c r="G8967" s="12" t="str">
        <f>VLOOKUP(Table3[[#This Row],[Product ID]],[1]Products!$A:$G,2,0)</f>
        <v>Product 4</v>
      </c>
      <c r="H8967" s="22">
        <v>3</v>
      </c>
      <c r="I8967" s="9">
        <f>VLOOKUP('Consolidtaed Data'!$B410,[1]Products!$A:$G,4,0)</f>
        <v>1467</v>
      </c>
      <c r="J8967" s="9">
        <f>VLOOKUP('Consolidtaed Data'!$B410,[1]Products!$A:$G,3,0)</f>
        <v>807</v>
      </c>
      <c r="K8967" s="9">
        <f>'Consolidtaed Data'!$J410*'Consolidtaed Data'!$H410</f>
        <v>22</v>
      </c>
      <c r="L8967" s="9">
        <f>'Consolidtaed Data'!$I410*'Consolidtaed Data'!$H410</f>
        <v>35</v>
      </c>
      <c r="M8967" s="9">
        <f>'Consolidtaed Data'!$L410-'Consolidtaed Data'!$K410</f>
        <v>782</v>
      </c>
      <c r="N8967" s="9" t="str">
        <f>VLOOKUP('Consolidtaed Data'!$C410,[1]Locations!$A:$O,2,0)</f>
        <v>Chula Vista</v>
      </c>
      <c r="O8967" s="9" t="str">
        <f>VLOOKUP('Consolidtaed Data'!$D410,'[1]Sales People'!$A:$B,2,0)</f>
        <v>Larry Marshall</v>
      </c>
      <c r="P8967" s="9" t="str">
        <f>VLOOKUP('Consolidtaed Data'!$E410,[1]Customers!$A:$B,2,0)</f>
        <v>Christopher Ramos</v>
      </c>
      <c r="Q8967" s="11">
        <f>WEEKDAY('Consolidtaed Data'!$F410)</f>
        <v>4</v>
      </c>
      <c r="R8967" s="9">
        <f>MONTH('Consolidtaed Data'!$F410)</f>
        <v>1</v>
      </c>
      <c r="S8967" s="9" t="str">
        <f>TEXT(Table3[[#This Row],[Purchase Date]],"MMMM")</f>
        <v>November</v>
      </c>
      <c r="T8967" s="9">
        <f>YEAR('Consolidtaed Data'!$F410)</f>
        <v>2020</v>
      </c>
    </row>
    <row r="8968" spans="1:20" x14ac:dyDescent="0.3">
      <c r="A8968" s="9" t="s">
        <v>9994</v>
      </c>
      <c r="B8968" s="9" t="s">
        <v>129</v>
      </c>
      <c r="C8968" s="9" t="s">
        <v>130</v>
      </c>
      <c r="D8968" s="9" t="s">
        <v>272</v>
      </c>
      <c r="E8968" s="9" t="s">
        <v>1201</v>
      </c>
      <c r="F8968" s="12">
        <v>44511</v>
      </c>
      <c r="G8968" s="12" t="str">
        <f>VLOOKUP(Table3[[#This Row],[Product ID]],[1]Products!$A:$G,2,0)</f>
        <v>Product 47</v>
      </c>
      <c r="H8968" s="22">
        <v>1</v>
      </c>
      <c r="I8968" s="9">
        <f>VLOOKUP('Consolidtaed Data'!$B612,[1]Products!$A:$G,4,0)</f>
        <v>637</v>
      </c>
      <c r="J8968" s="9">
        <f>VLOOKUP('Consolidtaed Data'!$B612,[1]Products!$A:$G,3,0)</f>
        <v>389</v>
      </c>
      <c r="K8968" s="9">
        <f>'Consolidtaed Data'!$J612*'Consolidtaed Data'!$H612</f>
        <v>2588</v>
      </c>
      <c r="L8968" s="9">
        <f>'Consolidtaed Data'!$I612*'Consolidtaed Data'!$H612</f>
        <v>3696</v>
      </c>
      <c r="M8968" s="9">
        <f>'Consolidtaed Data'!$L612-'Consolidtaed Data'!$K612</f>
        <v>801</v>
      </c>
      <c r="N8968" s="9" t="str">
        <f>VLOOKUP('Consolidtaed Data'!$C612,[1]Locations!$A:$O,2,0)</f>
        <v>San Francisco</v>
      </c>
      <c r="O8968" s="9" t="str">
        <f>VLOOKUP('Consolidtaed Data'!$D612,'[1]Sales People'!$A:$B,2,0)</f>
        <v>Brian Davis</v>
      </c>
      <c r="P8968" s="9" t="str">
        <f>VLOOKUP('Consolidtaed Data'!$E612,[1]Customers!$A:$B,2,0)</f>
        <v>William Schmidt</v>
      </c>
      <c r="Q8968" s="11">
        <f>WEEKDAY('Consolidtaed Data'!$F612)</f>
        <v>5</v>
      </c>
      <c r="R8968" s="9">
        <f>MONTH('Consolidtaed Data'!$F612)</f>
        <v>2</v>
      </c>
      <c r="S8968" s="9" t="str">
        <f>TEXT(Table3[[#This Row],[Purchase Date]],"MMMM")</f>
        <v>November</v>
      </c>
      <c r="T8968" s="9">
        <f>YEAR('Consolidtaed Data'!$F612)</f>
        <v>2020</v>
      </c>
    </row>
    <row r="8969" spans="1:20" x14ac:dyDescent="0.3">
      <c r="A8969" s="9" t="s">
        <v>9995</v>
      </c>
      <c r="B8969" s="9" t="s">
        <v>336</v>
      </c>
      <c r="C8969" s="9" t="s">
        <v>16</v>
      </c>
      <c r="D8969" s="9" t="s">
        <v>127</v>
      </c>
      <c r="E8969" s="9" t="s">
        <v>1007</v>
      </c>
      <c r="F8969" s="12">
        <v>44511</v>
      </c>
      <c r="G8969" s="12" t="str">
        <f>VLOOKUP(Table3[[#This Row],[Product ID]],[1]Products!$A:$G,2,0)</f>
        <v>Product 78</v>
      </c>
      <c r="H8969" s="22">
        <v>1</v>
      </c>
      <c r="I8969" s="9">
        <f>VLOOKUP('Consolidtaed Data'!$B745,[1]Products!$A:$G,4,0)</f>
        <v>1414</v>
      </c>
      <c r="J8969" s="9">
        <f>VLOOKUP('Consolidtaed Data'!$B745,[1]Products!$A:$G,3,0)</f>
        <v>962</v>
      </c>
      <c r="K8969" s="9">
        <f>'Consolidtaed Data'!$J745*'Consolidtaed Data'!$H745</f>
        <v>3519</v>
      </c>
      <c r="L8969" s="9">
        <f>'Consolidtaed Data'!$I745*'Consolidtaed Data'!$H745</f>
        <v>5586</v>
      </c>
      <c r="M8969" s="9">
        <f>'Consolidtaed Data'!$L745-'Consolidtaed Data'!$K745</f>
        <v>192</v>
      </c>
      <c r="N8969" s="9" t="str">
        <f>VLOOKUP('Consolidtaed Data'!$C745,[1]Locations!$A:$O,2,0)</f>
        <v>Santa Clara</v>
      </c>
      <c r="O8969" s="9" t="str">
        <f>VLOOKUP('Consolidtaed Data'!$D745,'[1]Sales People'!$A:$B,2,0)</f>
        <v>Kenneth Bradley</v>
      </c>
      <c r="P8969" s="9" t="str">
        <f>VLOOKUP('Consolidtaed Data'!$E745,[1]Customers!$A:$B,2,0)</f>
        <v>Timothy Lawrence</v>
      </c>
      <c r="Q8969" s="11">
        <f>WEEKDAY('Consolidtaed Data'!$F745)</f>
        <v>6</v>
      </c>
      <c r="R8969" s="9">
        <f>MONTH('Consolidtaed Data'!$F745)</f>
        <v>2</v>
      </c>
      <c r="S8969" s="9" t="str">
        <f>TEXT(Table3[[#This Row],[Purchase Date]],"MMMM")</f>
        <v>November</v>
      </c>
      <c r="T8969" s="9">
        <f>YEAR('Consolidtaed Data'!$F745)</f>
        <v>2020</v>
      </c>
    </row>
    <row r="8970" spans="1:20" x14ac:dyDescent="0.3">
      <c r="A8970" s="9" t="s">
        <v>9996</v>
      </c>
      <c r="B8970" s="9" t="s">
        <v>168</v>
      </c>
      <c r="C8970" s="9" t="s">
        <v>82</v>
      </c>
      <c r="D8970" s="9" t="s">
        <v>229</v>
      </c>
      <c r="E8970" s="9" t="s">
        <v>432</v>
      </c>
      <c r="F8970" s="12">
        <v>44511</v>
      </c>
      <c r="G8970" s="12" t="str">
        <f>VLOOKUP(Table3[[#This Row],[Product ID]],[1]Products!$A:$G,2,0)</f>
        <v>Product 26</v>
      </c>
      <c r="H8970" s="22">
        <v>1</v>
      </c>
      <c r="I8970" s="9">
        <f>VLOOKUP('Consolidtaed Data'!$B800,[1]Products!$A:$G,4,0)</f>
        <v>2410</v>
      </c>
      <c r="J8970" s="9">
        <f>VLOOKUP('Consolidtaed Data'!$B800,[1]Products!$A:$G,3,0)</f>
        <v>1518</v>
      </c>
      <c r="K8970" s="9">
        <f>'Consolidtaed Data'!$J800*'Consolidtaed Data'!$H800</f>
        <v>3600</v>
      </c>
      <c r="L8970" s="9">
        <f>'Consolidtaed Data'!$I800*'Consolidtaed Data'!$H800</f>
        <v>6000</v>
      </c>
      <c r="M8970" s="9">
        <f>'Consolidtaed Data'!$L800-'Consolidtaed Data'!$K800</f>
        <v>874</v>
      </c>
      <c r="N8970" s="9" t="str">
        <f>VLOOKUP('Consolidtaed Data'!$C800,[1]Locations!$A:$O,2,0)</f>
        <v>Elk Grove</v>
      </c>
      <c r="O8970" s="9" t="str">
        <f>VLOOKUP('Consolidtaed Data'!$D800,'[1]Sales People'!$A:$B,2,0)</f>
        <v>Martin Perry</v>
      </c>
      <c r="P8970" s="9" t="str">
        <f>VLOOKUP('Consolidtaed Data'!$E800,[1]Customers!$A:$B,2,0)</f>
        <v>Kenneth Marshall</v>
      </c>
      <c r="Q8970" s="11">
        <f>WEEKDAY('Consolidtaed Data'!$F800)</f>
        <v>2</v>
      </c>
      <c r="R8970" s="9">
        <f>MONTH('Consolidtaed Data'!$F800)</f>
        <v>2</v>
      </c>
      <c r="S8970" s="9" t="str">
        <f>TEXT(Table3[[#This Row],[Purchase Date]],"MMMM")</f>
        <v>November</v>
      </c>
      <c r="T8970" s="9">
        <f>YEAR('Consolidtaed Data'!$F800)</f>
        <v>2020</v>
      </c>
    </row>
    <row r="8971" spans="1:20" x14ac:dyDescent="0.3">
      <c r="A8971" s="9" t="s">
        <v>9997</v>
      </c>
      <c r="B8971" s="9" t="s">
        <v>160</v>
      </c>
      <c r="C8971" s="9" t="s">
        <v>249</v>
      </c>
      <c r="D8971" s="9" t="s">
        <v>281</v>
      </c>
      <c r="E8971" s="9" t="s">
        <v>960</v>
      </c>
      <c r="F8971" s="12">
        <v>44511</v>
      </c>
      <c r="G8971" s="12" t="str">
        <f>VLOOKUP(Table3[[#This Row],[Product ID]],[1]Products!$A:$G,2,0)</f>
        <v>Product 28</v>
      </c>
      <c r="H8971" s="22">
        <v>1</v>
      </c>
      <c r="I8971" s="9">
        <f>VLOOKUP('Consolidtaed Data'!$B1013,[1]Products!$A:$G,4,0)</f>
        <v>1587</v>
      </c>
      <c r="J8971" s="9">
        <f>VLOOKUP('Consolidtaed Data'!$B1013,[1]Products!$A:$G,3,0)</f>
        <v>1301</v>
      </c>
      <c r="K8971" s="9">
        <f>'Consolidtaed Data'!$J1013*'Consolidtaed Data'!$H1013</f>
        <v>1484</v>
      </c>
      <c r="L8971" s="9">
        <f>'Consolidtaed Data'!$I1013*'Consolidtaed Data'!$H1013</f>
        <v>2283</v>
      </c>
      <c r="M8971" s="9">
        <f>'Consolidtaed Data'!$L1013-'Consolidtaed Data'!$K1013</f>
        <v>144</v>
      </c>
      <c r="N8971" s="9" t="str">
        <f>VLOOKUP('Consolidtaed Data'!$C1013,[1]Locations!$A:$O,2,0)</f>
        <v>Visalia</v>
      </c>
      <c r="O8971" s="9" t="str">
        <f>VLOOKUP('Consolidtaed Data'!$D1013,'[1]Sales People'!$A:$B,2,0)</f>
        <v>Kenneth Bradley</v>
      </c>
      <c r="P8971" s="9" t="str">
        <f>VLOOKUP('Consolidtaed Data'!$E1013,[1]Customers!$A:$B,2,0)</f>
        <v>Peter Bradley</v>
      </c>
      <c r="Q8971" s="11">
        <f>WEEKDAY('Consolidtaed Data'!$F1013)</f>
        <v>6</v>
      </c>
      <c r="R8971" s="9">
        <f>MONTH('Consolidtaed Data'!$F1013)</f>
        <v>3</v>
      </c>
      <c r="S8971" s="9" t="str">
        <f>TEXT(Table3[[#This Row],[Purchase Date]],"MMMM")</f>
        <v>November</v>
      </c>
      <c r="T8971" s="9">
        <f>YEAR('Consolidtaed Data'!$F1013)</f>
        <v>2020</v>
      </c>
    </row>
    <row r="8972" spans="1:20" x14ac:dyDescent="0.3">
      <c r="A8972" s="9" t="s">
        <v>9998</v>
      </c>
      <c r="B8972" s="9" t="s">
        <v>29</v>
      </c>
      <c r="C8972" s="9" t="s">
        <v>192</v>
      </c>
      <c r="D8972" s="9" t="s">
        <v>105</v>
      </c>
      <c r="E8972" s="9" t="s">
        <v>906</v>
      </c>
      <c r="F8972" s="12">
        <v>44511</v>
      </c>
      <c r="G8972" s="12" t="str">
        <f>VLOOKUP(Table3[[#This Row],[Product ID]],[1]Products!$A:$G,2,0)</f>
        <v>Product 37</v>
      </c>
      <c r="H8972" s="22">
        <v>2</v>
      </c>
      <c r="I8972" s="9">
        <f>VLOOKUP('Consolidtaed Data'!$B1398,[1]Products!$A:$G,4,0)</f>
        <v>2141</v>
      </c>
      <c r="J8972" s="9">
        <f>VLOOKUP('Consolidtaed Data'!$B1398,[1]Products!$A:$G,3,0)</f>
        <v>1777</v>
      </c>
      <c r="K8972" s="9">
        <f>'Consolidtaed Data'!$J1398*'Consolidtaed Data'!$H1398</f>
        <v>1464</v>
      </c>
      <c r="L8972" s="9">
        <f>'Consolidtaed Data'!$I1398*'Consolidtaed Data'!$H1398</f>
        <v>2154</v>
      </c>
      <c r="M8972" s="9">
        <f>'Consolidtaed Data'!$L1398-'Consolidtaed Data'!$K1398</f>
        <v>612</v>
      </c>
      <c r="N8972" s="9" t="str">
        <f>VLOOKUP('Consolidtaed Data'!$C1398,[1]Locations!$A:$O,2,0)</f>
        <v>San Buenaventura (Ventura)</v>
      </c>
      <c r="O8972" s="9" t="str">
        <f>VLOOKUP('Consolidtaed Data'!$D1398,'[1]Sales People'!$A:$B,2,0)</f>
        <v>Fred Robertson</v>
      </c>
      <c r="P8972" s="9" t="str">
        <f>VLOOKUP('Consolidtaed Data'!$E1398,[1]Customers!$A:$B,2,0)</f>
        <v>Eugene Hunter</v>
      </c>
      <c r="Q8972" s="11">
        <f>WEEKDAY('Consolidtaed Data'!$F1398)</f>
        <v>2</v>
      </c>
      <c r="R8972" s="9">
        <f>MONTH('Consolidtaed Data'!$F1398)</f>
        <v>4</v>
      </c>
      <c r="S8972" s="9" t="str">
        <f>TEXT(Table3[[#This Row],[Purchase Date]],"MMMM")</f>
        <v>November</v>
      </c>
      <c r="T8972" s="9">
        <f>YEAR('Consolidtaed Data'!$F1398)</f>
        <v>2020</v>
      </c>
    </row>
    <row r="8973" spans="1:20" x14ac:dyDescent="0.3">
      <c r="A8973" s="9" t="s">
        <v>9999</v>
      </c>
      <c r="B8973" s="9" t="s">
        <v>93</v>
      </c>
      <c r="C8973" s="9" t="s">
        <v>289</v>
      </c>
      <c r="D8973" s="9" t="s">
        <v>91</v>
      </c>
      <c r="E8973" s="9" t="s">
        <v>1304</v>
      </c>
      <c r="F8973" s="12">
        <v>44511</v>
      </c>
      <c r="G8973" s="12" t="str">
        <f>VLOOKUP(Table3[[#This Row],[Product ID]],[1]Products!$A:$G,2,0)</f>
        <v>Product 71</v>
      </c>
      <c r="H8973" s="22">
        <v>4</v>
      </c>
      <c r="I8973" s="9">
        <f>VLOOKUP('Consolidtaed Data'!$B1427,[1]Products!$A:$G,4,0)</f>
        <v>771</v>
      </c>
      <c r="J8973" s="9">
        <f>VLOOKUP('Consolidtaed Data'!$B1427,[1]Products!$A:$G,3,0)</f>
        <v>648</v>
      </c>
      <c r="K8973" s="9">
        <f>'Consolidtaed Data'!$J1427*'Consolidtaed Data'!$H1427</f>
        <v>2046</v>
      </c>
      <c r="L8973" s="9">
        <f>'Consolidtaed Data'!$I1427*'Consolidtaed Data'!$H1427</f>
        <v>4014</v>
      </c>
      <c r="M8973" s="9">
        <f>'Consolidtaed Data'!$L1427-'Consolidtaed Data'!$K1427</f>
        <v>368</v>
      </c>
      <c r="N8973" s="9" t="str">
        <f>VLOOKUP('Consolidtaed Data'!$C1427,[1]Locations!$A:$O,2,0)</f>
        <v>Modesto</v>
      </c>
      <c r="O8973" s="9" t="str">
        <f>VLOOKUP('Consolidtaed Data'!$D1427,'[1]Sales People'!$A:$B,2,0)</f>
        <v>Martin Perry</v>
      </c>
      <c r="P8973" s="9" t="str">
        <f>VLOOKUP('Consolidtaed Data'!$E1427,[1]Customers!$A:$B,2,0)</f>
        <v>Samuel Kim</v>
      </c>
      <c r="Q8973" s="11">
        <f>WEEKDAY('Consolidtaed Data'!$F1427)</f>
        <v>4</v>
      </c>
      <c r="R8973" s="9">
        <f>MONTH('Consolidtaed Data'!$F1427)</f>
        <v>4</v>
      </c>
      <c r="S8973" s="9" t="str">
        <f>TEXT(Table3[[#This Row],[Purchase Date]],"MMMM")</f>
        <v>November</v>
      </c>
      <c r="T8973" s="9">
        <f>YEAR('Consolidtaed Data'!$F1427)</f>
        <v>2020</v>
      </c>
    </row>
    <row r="8974" spans="1:20" x14ac:dyDescent="0.3">
      <c r="A8974" s="9" t="s">
        <v>10000</v>
      </c>
      <c r="B8974" s="9" t="s">
        <v>572</v>
      </c>
      <c r="C8974" s="9" t="s">
        <v>152</v>
      </c>
      <c r="D8974" s="9" t="s">
        <v>9</v>
      </c>
      <c r="E8974" s="9" t="s">
        <v>1352</v>
      </c>
      <c r="F8974" s="12">
        <v>44511</v>
      </c>
      <c r="G8974" s="12" t="str">
        <f>VLOOKUP(Table3[[#This Row],[Product ID]],[1]Products!$A:$G,2,0)</f>
        <v>Product 22</v>
      </c>
      <c r="H8974" s="22">
        <v>3</v>
      </c>
      <c r="I8974" s="9">
        <f>VLOOKUP('Consolidtaed Data'!$B1606,[1]Products!$A:$G,4,0)</f>
        <v>603</v>
      </c>
      <c r="J8974" s="9">
        <f>VLOOKUP('Consolidtaed Data'!$B1606,[1]Products!$A:$G,3,0)</f>
        <v>416</v>
      </c>
      <c r="K8974" s="9">
        <f>'Consolidtaed Data'!$J1606*'Consolidtaed Data'!$H1606</f>
        <v>5512</v>
      </c>
      <c r="L8974" s="9">
        <f>'Consolidtaed Data'!$I1606*'Consolidtaed Data'!$H1606</f>
        <v>7548</v>
      </c>
      <c r="M8974" s="9">
        <f>'Consolidtaed Data'!$L1606-'Consolidtaed Data'!$K1606</f>
        <v>744</v>
      </c>
      <c r="N8974" s="9" t="str">
        <f>VLOOKUP('Consolidtaed Data'!$C1606,[1]Locations!$A:$O,2,0)</f>
        <v>Temecula</v>
      </c>
      <c r="O8974" s="9" t="str">
        <f>VLOOKUP('Consolidtaed Data'!$D1606,'[1]Sales People'!$A:$B,2,0)</f>
        <v>Martin Perry</v>
      </c>
      <c r="P8974" s="9" t="str">
        <f>VLOOKUP('Consolidtaed Data'!$E1606,[1]Customers!$A:$B,2,0)</f>
        <v>Robert Jackson</v>
      </c>
      <c r="Q8974" s="11">
        <f>WEEKDAY('Consolidtaed Data'!$F1606)</f>
        <v>2</v>
      </c>
      <c r="R8974" s="9">
        <f>MONTH('Consolidtaed Data'!$F1606)</f>
        <v>4</v>
      </c>
      <c r="S8974" s="9" t="str">
        <f>TEXT(Table3[[#This Row],[Purchase Date]],"MMMM")</f>
        <v>November</v>
      </c>
      <c r="T8974" s="9">
        <f>YEAR('Consolidtaed Data'!$F1606)</f>
        <v>2020</v>
      </c>
    </row>
    <row r="8975" spans="1:20" x14ac:dyDescent="0.3">
      <c r="A8975" s="9" t="s">
        <v>10001</v>
      </c>
      <c r="B8975" s="9" t="s">
        <v>107</v>
      </c>
      <c r="C8975" s="9" t="s">
        <v>192</v>
      </c>
      <c r="D8975" s="9" t="s">
        <v>80</v>
      </c>
      <c r="E8975" s="9" t="s">
        <v>569</v>
      </c>
      <c r="F8975" s="12">
        <v>44511</v>
      </c>
      <c r="G8975" s="12" t="str">
        <f>VLOOKUP(Table3[[#This Row],[Product ID]],[1]Products!$A:$G,2,0)</f>
        <v>Product 52</v>
      </c>
      <c r="H8975" s="22">
        <v>4</v>
      </c>
      <c r="I8975" s="9">
        <f>VLOOKUP('Consolidtaed Data'!$B1724,[1]Products!$A:$G,4,0)</f>
        <v>203</v>
      </c>
      <c r="J8975" s="9">
        <f>VLOOKUP('Consolidtaed Data'!$B1724,[1]Products!$A:$G,3,0)</f>
        <v>154</v>
      </c>
      <c r="K8975" s="9">
        <f>'Consolidtaed Data'!$J1724*'Consolidtaed Data'!$H1724</f>
        <v>2835</v>
      </c>
      <c r="L8975" s="9">
        <f>'Consolidtaed Data'!$I1724*'Consolidtaed Data'!$H1724</f>
        <v>5667</v>
      </c>
      <c r="M8975" s="9">
        <f>'Consolidtaed Data'!$L1724-'Consolidtaed Data'!$K1724</f>
        <v>264</v>
      </c>
      <c r="N8975" s="9" t="str">
        <f>VLOOKUP('Consolidtaed Data'!$C1724,[1]Locations!$A:$O,2,0)</f>
        <v>Ontario</v>
      </c>
      <c r="O8975" s="9" t="str">
        <f>VLOOKUP('Consolidtaed Data'!$D1724,'[1]Sales People'!$A:$B,2,0)</f>
        <v>Patrick Ruiz</v>
      </c>
      <c r="P8975" s="9" t="str">
        <f>VLOOKUP('Consolidtaed Data'!$E1724,[1]Customers!$A:$B,2,0)</f>
        <v>Adam Thompson</v>
      </c>
      <c r="Q8975" s="11">
        <f>WEEKDAY('Consolidtaed Data'!$F1724)</f>
        <v>3</v>
      </c>
      <c r="R8975" s="9">
        <f>MONTH('Consolidtaed Data'!$F1724)</f>
        <v>5</v>
      </c>
      <c r="S8975" s="9" t="str">
        <f>TEXT(Table3[[#This Row],[Purchase Date]],"MMMM")</f>
        <v>November</v>
      </c>
      <c r="T8975" s="9">
        <f>YEAR('Consolidtaed Data'!$F1724)</f>
        <v>2020</v>
      </c>
    </row>
    <row r="8976" spans="1:20" x14ac:dyDescent="0.3">
      <c r="A8976" s="9" t="s">
        <v>10002</v>
      </c>
      <c r="B8976" s="9" t="s">
        <v>336</v>
      </c>
      <c r="C8976" s="9" t="s">
        <v>421</v>
      </c>
      <c r="D8976" s="9" t="s">
        <v>329</v>
      </c>
      <c r="E8976" s="9" t="s">
        <v>754</v>
      </c>
      <c r="F8976" s="12">
        <v>44511</v>
      </c>
      <c r="G8976" s="12" t="str">
        <f>VLOOKUP(Table3[[#This Row],[Product ID]],[1]Products!$A:$G,2,0)</f>
        <v>Product 78</v>
      </c>
      <c r="H8976" s="22">
        <v>1</v>
      </c>
      <c r="I8976" s="9">
        <f>VLOOKUP('Consolidtaed Data'!$B1760,[1]Products!$A:$G,4,0)</f>
        <v>203</v>
      </c>
      <c r="J8976" s="9">
        <f>VLOOKUP('Consolidtaed Data'!$B1760,[1]Products!$A:$G,3,0)</f>
        <v>154</v>
      </c>
      <c r="K8976" s="9">
        <f>'Consolidtaed Data'!$J1760*'Consolidtaed Data'!$H1760</f>
        <v>2798</v>
      </c>
      <c r="L8976" s="9">
        <f>'Consolidtaed Data'!$I1760*'Consolidtaed Data'!$H1760</f>
        <v>4588</v>
      </c>
      <c r="M8976" s="9">
        <f>'Consolidtaed Data'!$L1760-'Consolidtaed Data'!$K1760</f>
        <v>345</v>
      </c>
      <c r="N8976" s="9" t="str">
        <f>VLOOKUP('Consolidtaed Data'!$C1760,[1]Locations!$A:$O,2,0)</f>
        <v>Santa Clarita</v>
      </c>
      <c r="O8976" s="9" t="str">
        <f>VLOOKUP('Consolidtaed Data'!$D1760,'[1]Sales People'!$A:$B,2,0)</f>
        <v>Ernest Wheeler</v>
      </c>
      <c r="P8976" s="9" t="str">
        <f>VLOOKUP('Consolidtaed Data'!$E1760,[1]Customers!$A:$B,2,0)</f>
        <v>James Williams</v>
      </c>
      <c r="Q8976" s="11">
        <f>WEEKDAY('Consolidtaed Data'!$F1760)</f>
        <v>6</v>
      </c>
      <c r="R8976" s="9">
        <f>MONTH('Consolidtaed Data'!$F1760)</f>
        <v>5</v>
      </c>
      <c r="S8976" s="9" t="str">
        <f>TEXT(Table3[[#This Row],[Purchase Date]],"MMMM")</f>
        <v>November</v>
      </c>
      <c r="T8976" s="9">
        <f>YEAR('Consolidtaed Data'!$F1760)</f>
        <v>2020</v>
      </c>
    </row>
    <row r="8977" spans="1:20" x14ac:dyDescent="0.3">
      <c r="A8977" s="9" t="s">
        <v>10003</v>
      </c>
      <c r="B8977" s="9" t="s">
        <v>393</v>
      </c>
      <c r="C8977" s="9" t="s">
        <v>347</v>
      </c>
      <c r="D8977" s="9" t="s">
        <v>246</v>
      </c>
      <c r="E8977" s="9" t="s">
        <v>2647</v>
      </c>
      <c r="F8977" s="12">
        <v>44511</v>
      </c>
      <c r="G8977" s="12" t="str">
        <f>VLOOKUP(Table3[[#This Row],[Product ID]],[1]Products!$A:$G,2,0)</f>
        <v>Product 84</v>
      </c>
      <c r="H8977" s="22">
        <v>1</v>
      </c>
      <c r="I8977" s="9">
        <f>VLOOKUP('Consolidtaed Data'!$B1880,[1]Products!$A:$G,4,0)</f>
        <v>1526</v>
      </c>
      <c r="J8977" s="9">
        <f>VLOOKUP('Consolidtaed Data'!$B1880,[1]Products!$A:$G,3,0)</f>
        <v>1251</v>
      </c>
      <c r="K8977" s="9">
        <f>'Consolidtaed Data'!$J1880*'Consolidtaed Data'!$H1880</f>
        <v>584</v>
      </c>
      <c r="L8977" s="9">
        <f>'Consolidtaed Data'!$I1880*'Consolidtaed Data'!$H1880</f>
        <v>712</v>
      </c>
      <c r="M8977" s="9">
        <f>'Consolidtaed Data'!$L1880-'Consolidtaed Data'!$K1880</f>
        <v>161</v>
      </c>
      <c r="N8977" s="9" t="str">
        <f>VLOOKUP('Consolidtaed Data'!$C1880,[1]Locations!$A:$O,2,0)</f>
        <v>Rialto</v>
      </c>
      <c r="O8977" s="9" t="str">
        <f>VLOOKUP('Consolidtaed Data'!$D1880,'[1]Sales People'!$A:$B,2,0)</f>
        <v>Sean Miller</v>
      </c>
      <c r="P8977" s="9" t="str">
        <f>VLOOKUP('Consolidtaed Data'!$E1880,[1]Customers!$A:$B,2,0)</f>
        <v>Martin Mason</v>
      </c>
      <c r="Q8977" s="11">
        <f>WEEKDAY('Consolidtaed Data'!$F1880)</f>
        <v>1</v>
      </c>
      <c r="R8977" s="9">
        <f>MONTH('Consolidtaed Data'!$F1880)</f>
        <v>5</v>
      </c>
      <c r="S8977" s="9" t="str">
        <f>TEXT(Table3[[#This Row],[Purchase Date]],"MMMM")</f>
        <v>November</v>
      </c>
      <c r="T8977" s="9">
        <f>YEAR('Consolidtaed Data'!$F1880)</f>
        <v>2020</v>
      </c>
    </row>
    <row r="8978" spans="1:20" x14ac:dyDescent="0.3">
      <c r="A8978" s="9" t="s">
        <v>10004</v>
      </c>
      <c r="B8978" s="9" t="s">
        <v>103</v>
      </c>
      <c r="C8978" s="9" t="s">
        <v>564</v>
      </c>
      <c r="D8978" s="9" t="s">
        <v>9</v>
      </c>
      <c r="E8978" s="9" t="s">
        <v>846</v>
      </c>
      <c r="F8978" s="12">
        <v>44511</v>
      </c>
      <c r="G8978" s="12" t="str">
        <f>VLOOKUP(Table3[[#This Row],[Product ID]],[1]Products!$A:$G,2,0)</f>
        <v>Product 44</v>
      </c>
      <c r="H8978" s="22">
        <v>1</v>
      </c>
      <c r="I8978" s="9">
        <f>VLOOKUP('Consolidtaed Data'!$B2474,[1]Products!$A:$G,4,0)</f>
        <v>1743</v>
      </c>
      <c r="J8978" s="9">
        <f>VLOOKUP('Consolidtaed Data'!$B2474,[1]Products!$A:$G,3,0)</f>
        <v>872</v>
      </c>
      <c r="K8978" s="9">
        <f>'Consolidtaed Data'!$J2474*'Consolidtaed Data'!$H2474</f>
        <v>5895</v>
      </c>
      <c r="L8978" s="9">
        <f>'Consolidtaed Data'!$I2474*'Consolidtaed Data'!$H2474</f>
        <v>7188</v>
      </c>
      <c r="M8978" s="9">
        <f>'Consolidtaed Data'!$L2474-'Consolidtaed Data'!$K2474</f>
        <v>368</v>
      </c>
      <c r="N8978" s="9" t="str">
        <f>VLOOKUP('Consolidtaed Data'!$C2474,[1]Locations!$A:$O,2,0)</f>
        <v>Carlsbad</v>
      </c>
      <c r="O8978" s="9" t="str">
        <f>VLOOKUP('Consolidtaed Data'!$D2474,'[1]Sales People'!$A:$B,2,0)</f>
        <v>Andrew Bowman</v>
      </c>
      <c r="P8978" s="9" t="str">
        <f>VLOOKUP('Consolidtaed Data'!$E2474,[1]Customers!$A:$B,2,0)</f>
        <v>Clarence Warren</v>
      </c>
      <c r="Q8978" s="11">
        <f>WEEKDAY('Consolidtaed Data'!$F2474)</f>
        <v>1</v>
      </c>
      <c r="R8978" s="9">
        <f>MONTH('Consolidtaed Data'!$F2474)</f>
        <v>6</v>
      </c>
      <c r="S8978" s="9" t="str">
        <f>TEXT(Table3[[#This Row],[Purchase Date]],"MMMM")</f>
        <v>November</v>
      </c>
      <c r="T8978" s="9">
        <f>YEAR('Consolidtaed Data'!$F2474)</f>
        <v>2020</v>
      </c>
    </row>
    <row r="8979" spans="1:20" x14ac:dyDescent="0.3">
      <c r="A8979" s="9" t="s">
        <v>10005</v>
      </c>
      <c r="B8979" s="9" t="s">
        <v>490</v>
      </c>
      <c r="C8979" s="9" t="s">
        <v>82</v>
      </c>
      <c r="D8979" s="9" t="s">
        <v>272</v>
      </c>
      <c r="E8979" s="9" t="s">
        <v>1866</v>
      </c>
      <c r="F8979" s="12">
        <v>44511</v>
      </c>
      <c r="G8979" s="12" t="str">
        <f>VLOOKUP(Table3[[#This Row],[Product ID]],[1]Products!$A:$G,2,0)</f>
        <v>Product 79</v>
      </c>
      <c r="H8979" s="22">
        <v>2</v>
      </c>
      <c r="I8979" s="9">
        <f>VLOOKUP('Consolidtaed Data'!$B2533,[1]Products!$A:$G,4,0)</f>
        <v>2497</v>
      </c>
      <c r="J8979" s="9">
        <f>VLOOKUP('Consolidtaed Data'!$B2533,[1]Products!$A:$G,3,0)</f>
        <v>1473</v>
      </c>
      <c r="K8979" s="9">
        <f>'Consolidtaed Data'!$J2533*'Consolidtaed Data'!$H2533</f>
        <v>1896</v>
      </c>
      <c r="L8979" s="9">
        <f>'Consolidtaed Data'!$I2533*'Consolidtaed Data'!$H2533</f>
        <v>2495</v>
      </c>
      <c r="M8979" s="9">
        <f>'Consolidtaed Data'!$L2533-'Consolidtaed Data'!$K2533</f>
        <v>782</v>
      </c>
      <c r="N8979" s="9" t="str">
        <f>VLOOKUP('Consolidtaed Data'!$C2533,[1]Locations!$A:$O,2,0)</f>
        <v>Jurupa Valley</v>
      </c>
      <c r="O8979" s="9" t="str">
        <f>VLOOKUP('Consolidtaed Data'!$D2533,'[1]Sales People'!$A:$B,2,0)</f>
        <v>Brian Thomas</v>
      </c>
      <c r="P8979" s="9" t="str">
        <f>VLOOKUP('Consolidtaed Data'!$E2533,[1]Customers!$A:$B,2,0)</f>
        <v>Gregory Jackson</v>
      </c>
      <c r="Q8979" s="11">
        <f>WEEKDAY('Consolidtaed Data'!$F2533)</f>
        <v>6</v>
      </c>
      <c r="R8979" s="9">
        <f>MONTH('Consolidtaed Data'!$F2533)</f>
        <v>7</v>
      </c>
      <c r="S8979" s="9" t="str">
        <f>TEXT(Table3[[#This Row],[Purchase Date]],"MMMM")</f>
        <v>November</v>
      </c>
      <c r="T8979" s="9">
        <f>YEAR('Consolidtaed Data'!$F2533)</f>
        <v>2020</v>
      </c>
    </row>
    <row r="8980" spans="1:20" x14ac:dyDescent="0.3">
      <c r="A8980" s="9" t="s">
        <v>10006</v>
      </c>
      <c r="B8980" s="9" t="s">
        <v>369</v>
      </c>
      <c r="C8980" s="9" t="s">
        <v>157</v>
      </c>
      <c r="D8980" s="9" t="s">
        <v>64</v>
      </c>
      <c r="E8980" s="9" t="s">
        <v>2672</v>
      </c>
      <c r="F8980" s="12">
        <v>44511</v>
      </c>
      <c r="G8980" s="12" t="str">
        <f>VLOOKUP(Table3[[#This Row],[Product ID]],[1]Products!$A:$G,2,0)</f>
        <v>Product 8</v>
      </c>
      <c r="H8980" s="22">
        <v>2</v>
      </c>
      <c r="I8980" s="9">
        <f>VLOOKUP('Consolidtaed Data'!$B2988,[1]Products!$A:$G,4,0)</f>
        <v>502</v>
      </c>
      <c r="J8980" s="9">
        <f>VLOOKUP('Consolidtaed Data'!$B2988,[1]Products!$A:$G,3,0)</f>
        <v>296</v>
      </c>
      <c r="K8980" s="9">
        <f>'Consolidtaed Data'!$J2988*'Consolidtaed Data'!$H2988</f>
        <v>270</v>
      </c>
      <c r="L8980" s="9">
        <f>'Consolidtaed Data'!$I2988*'Consolidtaed Data'!$H2988</f>
        <v>336</v>
      </c>
      <c r="M8980" s="9">
        <f>'Consolidtaed Data'!$L2988-'Consolidtaed Data'!$K2988</f>
        <v>992</v>
      </c>
      <c r="N8980" s="9" t="str">
        <f>VLOOKUP('Consolidtaed Data'!$C2988,[1]Locations!$A:$O,2,0)</f>
        <v>Fontana</v>
      </c>
      <c r="O8980" s="9" t="str">
        <f>VLOOKUP('Consolidtaed Data'!$D2988,'[1]Sales People'!$A:$B,2,0)</f>
        <v>Jeremy Mendoza</v>
      </c>
      <c r="P8980" s="9" t="str">
        <f>VLOOKUP('Consolidtaed Data'!$E2988,[1]Customers!$A:$B,2,0)</f>
        <v>Jimmy Morrison</v>
      </c>
      <c r="Q8980" s="11">
        <f>WEEKDAY('Consolidtaed Data'!$F2988)</f>
        <v>6</v>
      </c>
      <c r="R8980" s="9">
        <f>MONTH('Consolidtaed Data'!$F2988)</f>
        <v>8</v>
      </c>
      <c r="S8980" s="9" t="str">
        <f>TEXT(Table3[[#This Row],[Purchase Date]],"MMMM")</f>
        <v>November</v>
      </c>
      <c r="T8980" s="9">
        <f>YEAR('Consolidtaed Data'!$F2988)</f>
        <v>2020</v>
      </c>
    </row>
    <row r="8981" spans="1:20" x14ac:dyDescent="0.3">
      <c r="A8981" s="9" t="s">
        <v>10007</v>
      </c>
      <c r="B8981" s="9" t="s">
        <v>49</v>
      </c>
      <c r="C8981" s="9" t="s">
        <v>201</v>
      </c>
      <c r="D8981" s="9" t="s">
        <v>31</v>
      </c>
      <c r="E8981" s="9" t="s">
        <v>1193</v>
      </c>
      <c r="F8981" s="12">
        <v>44511</v>
      </c>
      <c r="G8981" s="12" t="str">
        <f>VLOOKUP(Table3[[#This Row],[Product ID]],[1]Products!$A:$G,2,0)</f>
        <v>Product 30</v>
      </c>
      <c r="H8981" s="22">
        <v>4</v>
      </c>
      <c r="I8981" s="9">
        <f>VLOOKUP('Consolidtaed Data'!$B3021,[1]Products!$A:$G,4,0)</f>
        <v>1526</v>
      </c>
      <c r="J8981" s="9">
        <f>VLOOKUP('Consolidtaed Data'!$B3021,[1]Products!$A:$G,3,0)</f>
        <v>1251</v>
      </c>
      <c r="K8981" s="9">
        <f>'Consolidtaed Data'!$J3021*'Consolidtaed Data'!$H3021</f>
        <v>2734</v>
      </c>
      <c r="L8981" s="9">
        <f>'Consolidtaed Data'!$I3021*'Consolidtaed Data'!$H3021</f>
        <v>4482</v>
      </c>
      <c r="M8981" s="9">
        <f>'Consolidtaed Data'!$L3021-'Consolidtaed Data'!$K3021</f>
        <v>51</v>
      </c>
      <c r="N8981" s="9" t="str">
        <f>VLOOKUP('Consolidtaed Data'!$C3021,[1]Locations!$A:$O,2,0)</f>
        <v>Oxnard</v>
      </c>
      <c r="O8981" s="9" t="str">
        <f>VLOOKUP('Consolidtaed Data'!$D3021,'[1]Sales People'!$A:$B,2,0)</f>
        <v>Charles Harper</v>
      </c>
      <c r="P8981" s="9" t="str">
        <f>VLOOKUP('Consolidtaed Data'!$E3021,[1]Customers!$A:$B,2,0)</f>
        <v>Henry Reyes</v>
      </c>
      <c r="Q8981" s="11">
        <f>WEEKDAY('Consolidtaed Data'!$F3021)</f>
        <v>1</v>
      </c>
      <c r="R8981" s="9">
        <f>MONTH('Consolidtaed Data'!$F3021)</f>
        <v>8</v>
      </c>
      <c r="S8981" s="9" t="str">
        <f>TEXT(Table3[[#This Row],[Purchase Date]],"MMMM")</f>
        <v>November</v>
      </c>
      <c r="T8981" s="9">
        <f>YEAR('Consolidtaed Data'!$F3021)</f>
        <v>2020</v>
      </c>
    </row>
    <row r="8982" spans="1:20" x14ac:dyDescent="0.3">
      <c r="A8982" s="9" t="s">
        <v>10008</v>
      </c>
      <c r="B8982" s="9" t="s">
        <v>495</v>
      </c>
      <c r="C8982" s="9" t="s">
        <v>86</v>
      </c>
      <c r="D8982" s="9" t="s">
        <v>113</v>
      </c>
      <c r="E8982" s="9" t="s">
        <v>1411</v>
      </c>
      <c r="F8982" s="12">
        <v>44511</v>
      </c>
      <c r="G8982" s="12" t="str">
        <f>VLOOKUP(Table3[[#This Row],[Product ID]],[1]Products!$A:$G,2,0)</f>
        <v>Product 15</v>
      </c>
      <c r="H8982" s="22">
        <v>3</v>
      </c>
      <c r="I8982" s="9">
        <f>VLOOKUP('Consolidtaed Data'!$B3132,[1]Products!$A:$G,4,0)</f>
        <v>504</v>
      </c>
      <c r="J8982" s="9">
        <f>VLOOKUP('Consolidtaed Data'!$B3132,[1]Products!$A:$G,3,0)</f>
        <v>408</v>
      </c>
      <c r="K8982" s="9">
        <f>'Consolidtaed Data'!$J3132*'Consolidtaed Data'!$H3132</f>
        <v>510</v>
      </c>
      <c r="L8982" s="9">
        <f>'Consolidtaed Data'!$I3132*'Consolidtaed Data'!$H3132</f>
        <v>784</v>
      </c>
      <c r="M8982" s="9">
        <f>'Consolidtaed Data'!$L3132-'Consolidtaed Data'!$K3132</f>
        <v>74</v>
      </c>
      <c r="N8982" s="9" t="str">
        <f>VLOOKUP('Consolidtaed Data'!$C3132,[1]Locations!$A:$O,2,0)</f>
        <v>San Mateo</v>
      </c>
      <c r="O8982" s="9" t="str">
        <f>VLOOKUP('Consolidtaed Data'!$D3132,'[1]Sales People'!$A:$B,2,0)</f>
        <v>Scott Mason</v>
      </c>
      <c r="P8982" s="9" t="str">
        <f>VLOOKUP('Consolidtaed Data'!$E3132,[1]Customers!$A:$B,2,0)</f>
        <v>Juan Lawrence</v>
      </c>
      <c r="Q8982" s="11">
        <f>WEEKDAY('Consolidtaed Data'!$F3132)</f>
        <v>3</v>
      </c>
      <c r="R8982" s="9">
        <f>MONTH('Consolidtaed Data'!$F3132)</f>
        <v>8</v>
      </c>
      <c r="S8982" s="9" t="str">
        <f>TEXT(Table3[[#This Row],[Purchase Date]],"MMMM")</f>
        <v>November</v>
      </c>
      <c r="T8982" s="9">
        <f>YEAR('Consolidtaed Data'!$F3132)</f>
        <v>2020</v>
      </c>
    </row>
    <row r="8983" spans="1:20" x14ac:dyDescent="0.3">
      <c r="A8983" s="9" t="s">
        <v>10009</v>
      </c>
      <c r="B8983" s="9" t="s">
        <v>429</v>
      </c>
      <c r="C8983" s="9" t="s">
        <v>394</v>
      </c>
      <c r="D8983" s="9" t="s">
        <v>73</v>
      </c>
      <c r="E8983" s="9" t="s">
        <v>1899</v>
      </c>
      <c r="F8983" s="12">
        <v>44511</v>
      </c>
      <c r="G8983" s="12" t="str">
        <f>VLOOKUP(Table3[[#This Row],[Product ID]],[1]Products!$A:$G,2,0)</f>
        <v>Product 87</v>
      </c>
      <c r="H8983" s="22">
        <v>1</v>
      </c>
      <c r="I8983" s="9">
        <f>VLOOKUP('Consolidtaed Data'!$B3501,[1]Products!$A:$G,4,0)</f>
        <v>1798</v>
      </c>
      <c r="J8983" s="9">
        <f>VLOOKUP('Consolidtaed Data'!$B3501,[1]Products!$A:$G,3,0)</f>
        <v>971</v>
      </c>
      <c r="K8983" s="9">
        <f>'Consolidtaed Data'!$J3501*'Consolidtaed Data'!$H3501</f>
        <v>4936</v>
      </c>
      <c r="L8983" s="9">
        <f>'Consolidtaed Data'!$I3501*'Consolidtaed Data'!$H3501</f>
        <v>6328</v>
      </c>
      <c r="M8983" s="9">
        <f>'Consolidtaed Data'!$L3501-'Consolidtaed Data'!$K3501</f>
        <v>1462</v>
      </c>
      <c r="N8983" s="9" t="str">
        <f>VLOOKUP('Consolidtaed Data'!$C3501,[1]Locations!$A:$O,2,0)</f>
        <v>Vista</v>
      </c>
      <c r="O8983" s="9" t="str">
        <f>VLOOKUP('Consolidtaed Data'!$D3501,'[1]Sales People'!$A:$B,2,0)</f>
        <v>Joshua Cook</v>
      </c>
      <c r="P8983" s="9" t="str">
        <f>VLOOKUP('Consolidtaed Data'!$E3501,[1]Customers!$A:$B,2,0)</f>
        <v>Peter Wells</v>
      </c>
      <c r="Q8983" s="11">
        <f>WEEKDAY('Consolidtaed Data'!$F3501)</f>
        <v>1</v>
      </c>
      <c r="R8983" s="9">
        <f>MONTH('Consolidtaed Data'!$F3501)</f>
        <v>9</v>
      </c>
      <c r="S8983" s="9" t="str">
        <f>TEXT(Table3[[#This Row],[Purchase Date]],"MMMM")</f>
        <v>November</v>
      </c>
      <c r="T8983" s="9">
        <f>YEAR('Consolidtaed Data'!$F3501)</f>
        <v>2020</v>
      </c>
    </row>
    <row r="8984" spans="1:20" x14ac:dyDescent="0.3">
      <c r="A8984" s="9" t="s">
        <v>10010</v>
      </c>
      <c r="B8984" s="9" t="s">
        <v>151</v>
      </c>
      <c r="C8984" s="9" t="s">
        <v>249</v>
      </c>
      <c r="D8984" s="9" t="s">
        <v>43</v>
      </c>
      <c r="E8984" s="9" t="s">
        <v>250</v>
      </c>
      <c r="F8984" s="12">
        <v>44512</v>
      </c>
      <c r="G8984" s="12" t="str">
        <f>VLOOKUP(Table3[[#This Row],[Product ID]],[1]Products!$A:$G,2,0)</f>
        <v>Product 94</v>
      </c>
      <c r="H8984" s="22">
        <v>1</v>
      </c>
      <c r="I8984" s="9">
        <f>VLOOKUP('Consolidtaed Data'!$B44,[1]Products!$A:$G,4,0)</f>
        <v>1587</v>
      </c>
      <c r="J8984" s="9">
        <f>VLOOKUP('Consolidtaed Data'!$B44,[1]Products!$A:$G,3,0)</f>
        <v>1301</v>
      </c>
      <c r="K8984" s="9">
        <f>'Consolidtaed Data'!$J44*'Consolidtaed Data'!$H44</f>
        <v>1683</v>
      </c>
      <c r="L8984" s="9">
        <f>'Consolidtaed Data'!$I44*'Consolidtaed Data'!$H44</f>
        <v>2052</v>
      </c>
      <c r="M8984" s="9">
        <f>'Consolidtaed Data'!$L44-'Consolidtaed Data'!$K44</f>
        <v>530</v>
      </c>
      <c r="N8984" s="9" t="str">
        <f>VLOOKUP('Consolidtaed Data'!$C44,[1]Locations!$A:$O,2,0)</f>
        <v>Lancaster</v>
      </c>
      <c r="O8984" s="9" t="str">
        <f>VLOOKUP('Consolidtaed Data'!$D44,'[1]Sales People'!$A:$B,2,0)</f>
        <v>Martin Carr</v>
      </c>
      <c r="P8984" s="9" t="str">
        <f>VLOOKUP('Consolidtaed Data'!$E44,[1]Customers!$A:$B,2,0)</f>
        <v>Bobby Duncan</v>
      </c>
      <c r="Q8984" s="11">
        <f>WEEKDAY('Consolidtaed Data'!$F44)</f>
        <v>6</v>
      </c>
      <c r="R8984" s="9">
        <f>MONTH('Consolidtaed Data'!$F44)</f>
        <v>1</v>
      </c>
      <c r="S8984" s="9" t="str">
        <f>TEXT(Table3[[#This Row],[Purchase Date]],"MMMM")</f>
        <v>November</v>
      </c>
      <c r="T8984" s="9">
        <f>YEAR('Consolidtaed Data'!$F44)</f>
        <v>2020</v>
      </c>
    </row>
    <row r="8985" spans="1:20" x14ac:dyDescent="0.3">
      <c r="A8985" s="9" t="s">
        <v>10011</v>
      </c>
      <c r="B8985" s="9" t="s">
        <v>204</v>
      </c>
      <c r="C8985" s="9" t="s">
        <v>59</v>
      </c>
      <c r="D8985" s="9" t="s">
        <v>131</v>
      </c>
      <c r="E8985" s="9" t="s">
        <v>334</v>
      </c>
      <c r="F8985" s="12">
        <v>44512</v>
      </c>
      <c r="G8985" s="12" t="str">
        <f>VLOOKUP(Table3[[#This Row],[Product ID]],[1]Products!$A:$G,2,0)</f>
        <v>Product 101</v>
      </c>
      <c r="H8985" s="22">
        <v>3</v>
      </c>
      <c r="I8985" s="9">
        <f>VLOOKUP('Consolidtaed Data'!$B71,[1]Products!$A:$G,4,0)</f>
        <v>880</v>
      </c>
      <c r="J8985" s="9">
        <f>VLOOKUP('Consolidtaed Data'!$B71,[1]Products!$A:$G,3,0)</f>
        <v>634</v>
      </c>
      <c r="K8985" s="9">
        <f>'Consolidtaed Data'!$J71*'Consolidtaed Data'!$H71</f>
        <v>971</v>
      </c>
      <c r="L8985" s="9">
        <f>'Consolidtaed Data'!$I71*'Consolidtaed Data'!$H71</f>
        <v>1798</v>
      </c>
      <c r="M8985" s="9">
        <f>'Consolidtaed Data'!$L71-'Consolidtaed Data'!$K71</f>
        <v>107</v>
      </c>
      <c r="N8985" s="9" t="str">
        <f>VLOOKUP('Consolidtaed Data'!$C71,[1]Locations!$A:$O,2,0)</f>
        <v>San Francisco</v>
      </c>
      <c r="O8985" s="9" t="str">
        <f>VLOOKUP('Consolidtaed Data'!$D71,'[1]Sales People'!$A:$B,2,0)</f>
        <v>Scott Clark</v>
      </c>
      <c r="P8985" s="9" t="str">
        <f>VLOOKUP('Consolidtaed Data'!$E71,[1]Customers!$A:$B,2,0)</f>
        <v>Billy Olson</v>
      </c>
      <c r="Q8985" s="11">
        <f>WEEKDAY('Consolidtaed Data'!$F71)</f>
        <v>1</v>
      </c>
      <c r="R8985" s="9">
        <f>MONTH('Consolidtaed Data'!$F71)</f>
        <v>1</v>
      </c>
      <c r="S8985" s="9" t="str">
        <f>TEXT(Table3[[#This Row],[Purchase Date]],"MMMM")</f>
        <v>November</v>
      </c>
      <c r="T8985" s="9">
        <f>YEAR('Consolidtaed Data'!$F71)</f>
        <v>2020</v>
      </c>
    </row>
    <row r="8986" spans="1:20" x14ac:dyDescent="0.3">
      <c r="A8986" s="9" t="s">
        <v>10012</v>
      </c>
      <c r="B8986" s="9" t="s">
        <v>238</v>
      </c>
      <c r="C8986" s="9" t="s">
        <v>472</v>
      </c>
      <c r="D8986" s="9" t="s">
        <v>68</v>
      </c>
      <c r="E8986" s="9" t="s">
        <v>1125</v>
      </c>
      <c r="F8986" s="12">
        <v>44512</v>
      </c>
      <c r="G8986" s="12" t="str">
        <f>VLOOKUP(Table3[[#This Row],[Product ID]],[1]Products!$A:$G,2,0)</f>
        <v>Product 49</v>
      </c>
      <c r="H8986" s="22">
        <v>3</v>
      </c>
      <c r="I8986" s="9">
        <f>VLOOKUP('Consolidtaed Data'!$B448,[1]Products!$A:$G,4,0)</f>
        <v>596</v>
      </c>
      <c r="J8986" s="9">
        <f>VLOOKUP('Consolidtaed Data'!$B448,[1]Products!$A:$G,3,0)</f>
        <v>358</v>
      </c>
      <c r="K8986" s="9">
        <f>'Consolidtaed Data'!$J448*'Consolidtaed Data'!$H448</f>
        <v>600</v>
      </c>
      <c r="L8986" s="9">
        <f>'Consolidtaed Data'!$I448*'Consolidtaed Data'!$H448</f>
        <v>870</v>
      </c>
      <c r="M8986" s="9">
        <f>'Consolidtaed Data'!$L448-'Consolidtaed Data'!$K448</f>
        <v>722</v>
      </c>
      <c r="N8986" s="9" t="str">
        <f>VLOOKUP('Consolidtaed Data'!$C448,[1]Locations!$A:$O,2,0)</f>
        <v>Daly City</v>
      </c>
      <c r="O8986" s="9" t="str">
        <f>VLOOKUP('Consolidtaed Data'!$D448,'[1]Sales People'!$A:$B,2,0)</f>
        <v>Joshua Cook</v>
      </c>
      <c r="P8986" s="9" t="str">
        <f>VLOOKUP('Consolidtaed Data'!$E448,[1]Customers!$A:$B,2,0)</f>
        <v>Walter Duncan</v>
      </c>
      <c r="Q8986" s="11">
        <f>WEEKDAY('Consolidtaed Data'!$F448)</f>
        <v>7</v>
      </c>
      <c r="R8986" s="9">
        <f>MONTH('Consolidtaed Data'!$F448)</f>
        <v>2</v>
      </c>
      <c r="S8986" s="9" t="str">
        <f>TEXT(Table3[[#This Row],[Purchase Date]],"MMMM")</f>
        <v>November</v>
      </c>
      <c r="T8986" s="9">
        <f>YEAR('Consolidtaed Data'!$F448)</f>
        <v>2020</v>
      </c>
    </row>
    <row r="8987" spans="1:20" x14ac:dyDescent="0.3">
      <c r="A8987" s="9" t="s">
        <v>10013</v>
      </c>
      <c r="B8987" s="9" t="s">
        <v>54</v>
      </c>
      <c r="C8987" s="9" t="s">
        <v>59</v>
      </c>
      <c r="D8987" s="9" t="s">
        <v>113</v>
      </c>
      <c r="E8987" s="9" t="s">
        <v>1143</v>
      </c>
      <c r="F8987" s="12">
        <v>44512</v>
      </c>
      <c r="G8987" s="12" t="str">
        <f>VLOOKUP(Table3[[#This Row],[Product ID]],[1]Products!$A:$G,2,0)</f>
        <v>Product 41</v>
      </c>
      <c r="H8987" s="22">
        <v>3</v>
      </c>
      <c r="I8987" s="9">
        <f>VLOOKUP('Consolidtaed Data'!$B724,[1]Products!$A:$G,4,0)</f>
        <v>1743</v>
      </c>
      <c r="J8987" s="9">
        <f>VLOOKUP('Consolidtaed Data'!$B724,[1]Products!$A:$G,3,0)</f>
        <v>872</v>
      </c>
      <c r="K8987" s="9">
        <f>'Consolidtaed Data'!$J724*'Consolidtaed Data'!$H724</f>
        <v>1367</v>
      </c>
      <c r="L8987" s="9">
        <f>'Consolidtaed Data'!$I724*'Consolidtaed Data'!$H724</f>
        <v>2241</v>
      </c>
      <c r="M8987" s="9">
        <f>'Consolidtaed Data'!$L724-'Consolidtaed Data'!$K724</f>
        <v>1968</v>
      </c>
      <c r="N8987" s="9" t="str">
        <f>VLOOKUP('Consolidtaed Data'!$C724,[1]Locations!$A:$O,2,0)</f>
        <v>Escondido</v>
      </c>
      <c r="O8987" s="9" t="str">
        <f>VLOOKUP('Consolidtaed Data'!$D724,'[1]Sales People'!$A:$B,2,0)</f>
        <v>Ronald Reed</v>
      </c>
      <c r="P8987" s="9" t="str">
        <f>VLOOKUP('Consolidtaed Data'!$E724,[1]Customers!$A:$B,2,0)</f>
        <v>Ralph Nichols</v>
      </c>
      <c r="Q8987" s="11">
        <f>WEEKDAY('Consolidtaed Data'!$F724)</f>
        <v>4</v>
      </c>
      <c r="R8987" s="9">
        <f>MONTH('Consolidtaed Data'!$F724)</f>
        <v>2</v>
      </c>
      <c r="S8987" s="9" t="str">
        <f>TEXT(Table3[[#This Row],[Purchase Date]],"MMMM")</f>
        <v>November</v>
      </c>
      <c r="T8987" s="9">
        <f>YEAR('Consolidtaed Data'!$F724)</f>
        <v>2020</v>
      </c>
    </row>
    <row r="8988" spans="1:20" x14ac:dyDescent="0.3">
      <c r="A8988" s="9" t="s">
        <v>10014</v>
      </c>
      <c r="B8988" s="9" t="s">
        <v>38</v>
      </c>
      <c r="C8988" s="9" t="s">
        <v>21</v>
      </c>
      <c r="D8988" s="9" t="s">
        <v>35</v>
      </c>
      <c r="E8988" s="9" t="s">
        <v>745</v>
      </c>
      <c r="F8988" s="12">
        <v>44512</v>
      </c>
      <c r="G8988" s="12" t="str">
        <f>VLOOKUP(Table3[[#This Row],[Product ID]],[1]Products!$A:$G,2,0)</f>
        <v>Product 25</v>
      </c>
      <c r="H8988" s="22">
        <v>1</v>
      </c>
      <c r="I8988" s="9">
        <f>VLOOKUP('Consolidtaed Data'!$B1214,[1]Products!$A:$G,4,0)</f>
        <v>667</v>
      </c>
      <c r="J8988" s="9">
        <f>VLOOKUP('Consolidtaed Data'!$B1214,[1]Products!$A:$G,3,0)</f>
        <v>387</v>
      </c>
      <c r="K8988" s="9">
        <f>'Consolidtaed Data'!$J1214*'Consolidtaed Data'!$H1214</f>
        <v>504</v>
      </c>
      <c r="L8988" s="9">
        <f>'Consolidtaed Data'!$I1214*'Consolidtaed Data'!$H1214</f>
        <v>951</v>
      </c>
      <c r="M8988" s="9">
        <f>'Consolidtaed Data'!$L1214-'Consolidtaed Data'!$K1214</f>
        <v>742</v>
      </c>
      <c r="N8988" s="9" t="str">
        <f>VLOOKUP('Consolidtaed Data'!$C1214,[1]Locations!$A:$O,2,0)</f>
        <v>Riverside</v>
      </c>
      <c r="O8988" s="9" t="str">
        <f>VLOOKUP('Consolidtaed Data'!$D1214,'[1]Sales People'!$A:$B,2,0)</f>
        <v>Martin Perry</v>
      </c>
      <c r="P8988" s="9" t="str">
        <f>VLOOKUP('Consolidtaed Data'!$E1214,[1]Customers!$A:$B,2,0)</f>
        <v>Matthew Campbell</v>
      </c>
      <c r="Q8988" s="11">
        <f>WEEKDAY('Consolidtaed Data'!$F1214)</f>
        <v>1</v>
      </c>
      <c r="R8988" s="9">
        <f>MONTH('Consolidtaed Data'!$F1214)</f>
        <v>3</v>
      </c>
      <c r="S8988" s="9" t="str">
        <f>TEXT(Table3[[#This Row],[Purchase Date]],"MMMM")</f>
        <v>November</v>
      </c>
      <c r="T8988" s="9">
        <f>YEAR('Consolidtaed Data'!$F1214)</f>
        <v>2020</v>
      </c>
    </row>
    <row r="8989" spans="1:20" x14ac:dyDescent="0.3">
      <c r="A8989" s="9" t="s">
        <v>10015</v>
      </c>
      <c r="B8989" s="9" t="s">
        <v>712</v>
      </c>
      <c r="C8989" s="9" t="s">
        <v>140</v>
      </c>
      <c r="D8989" s="9" t="s">
        <v>149</v>
      </c>
      <c r="E8989" s="9" t="s">
        <v>2253</v>
      </c>
      <c r="F8989" s="12">
        <v>44512</v>
      </c>
      <c r="G8989" s="12" t="str">
        <f>VLOOKUP(Table3[[#This Row],[Product ID]],[1]Products!$A:$G,2,0)</f>
        <v>Product 32</v>
      </c>
      <c r="H8989" s="22">
        <v>4</v>
      </c>
      <c r="I8989" s="9">
        <f>VLOOKUP('Consolidtaed Data'!$B1303,[1]Products!$A:$G,4,0)</f>
        <v>1077</v>
      </c>
      <c r="J8989" s="9">
        <f>VLOOKUP('Consolidtaed Data'!$B1303,[1]Products!$A:$G,3,0)</f>
        <v>732</v>
      </c>
      <c r="K8989" s="9">
        <f>'Consolidtaed Data'!$J1303*'Consolidtaed Data'!$H1303</f>
        <v>1296</v>
      </c>
      <c r="L8989" s="9">
        <f>'Consolidtaed Data'!$I1303*'Consolidtaed Data'!$H1303</f>
        <v>1542</v>
      </c>
      <c r="M8989" s="9">
        <f>'Consolidtaed Data'!$L1303-'Consolidtaed Data'!$K1303</f>
        <v>1092</v>
      </c>
      <c r="N8989" s="9" t="str">
        <f>VLOOKUP('Consolidtaed Data'!$C1303,[1]Locations!$A:$O,2,0)</f>
        <v>Garden Grove</v>
      </c>
      <c r="O8989" s="9" t="str">
        <f>VLOOKUP('Consolidtaed Data'!$D1303,'[1]Sales People'!$A:$B,2,0)</f>
        <v>Fred Robertson</v>
      </c>
      <c r="P8989" s="9" t="str">
        <f>VLOOKUP('Consolidtaed Data'!$E1303,[1]Customers!$A:$B,2,0)</f>
        <v>Wayne Owens</v>
      </c>
      <c r="Q8989" s="11">
        <f>WEEKDAY('Consolidtaed Data'!$F1303)</f>
        <v>1</v>
      </c>
      <c r="R8989" s="9">
        <f>MONTH('Consolidtaed Data'!$F1303)</f>
        <v>4</v>
      </c>
      <c r="S8989" s="9" t="str">
        <f>TEXT(Table3[[#This Row],[Purchase Date]],"MMMM")</f>
        <v>November</v>
      </c>
      <c r="T8989" s="9">
        <f>YEAR('Consolidtaed Data'!$F1303)</f>
        <v>2020</v>
      </c>
    </row>
    <row r="8990" spans="1:20" x14ac:dyDescent="0.3">
      <c r="A8990" s="9" t="s">
        <v>10016</v>
      </c>
      <c r="B8990" s="9" t="s">
        <v>136</v>
      </c>
      <c r="C8990" s="9" t="s">
        <v>421</v>
      </c>
      <c r="D8990" s="9" t="s">
        <v>17</v>
      </c>
      <c r="E8990" s="9" t="s">
        <v>1215</v>
      </c>
      <c r="F8990" s="12">
        <v>44512</v>
      </c>
      <c r="G8990" s="12" t="str">
        <f>VLOOKUP(Table3[[#This Row],[Product ID]],[1]Products!$A:$G,2,0)</f>
        <v>Product 2</v>
      </c>
      <c r="H8990" s="22">
        <v>4</v>
      </c>
      <c r="I8990" s="9">
        <f>VLOOKUP('Consolidtaed Data'!$B1386,[1]Products!$A:$G,4,0)</f>
        <v>1899</v>
      </c>
      <c r="J8990" s="9">
        <f>VLOOKUP('Consolidtaed Data'!$B1386,[1]Products!$A:$G,3,0)</f>
        <v>1044</v>
      </c>
      <c r="K8990" s="9">
        <f>'Consolidtaed Data'!$J1386*'Consolidtaed Data'!$H1386</f>
        <v>1044</v>
      </c>
      <c r="L8990" s="9">
        <f>'Consolidtaed Data'!$I1386*'Consolidtaed Data'!$H1386</f>
        <v>1899</v>
      </c>
      <c r="M8990" s="9">
        <f>'Consolidtaed Data'!$L1386-'Consolidtaed Data'!$K1386</f>
        <v>140</v>
      </c>
      <c r="N8990" s="9" t="str">
        <f>VLOOKUP('Consolidtaed Data'!$C1386,[1]Locations!$A:$O,2,0)</f>
        <v>Oakland</v>
      </c>
      <c r="O8990" s="9" t="str">
        <f>VLOOKUP('Consolidtaed Data'!$D1386,'[1]Sales People'!$A:$B,2,0)</f>
        <v>Walter Cook</v>
      </c>
      <c r="P8990" s="9" t="str">
        <f>VLOOKUP('Consolidtaed Data'!$E1386,[1]Customers!$A:$B,2,0)</f>
        <v>Paul Taylor</v>
      </c>
      <c r="Q8990" s="11">
        <f>WEEKDAY('Consolidtaed Data'!$F1386)</f>
        <v>7</v>
      </c>
      <c r="R8990" s="9">
        <f>MONTH('Consolidtaed Data'!$F1386)</f>
        <v>4</v>
      </c>
      <c r="S8990" s="9" t="str">
        <f>TEXT(Table3[[#This Row],[Purchase Date]],"MMMM")</f>
        <v>November</v>
      </c>
      <c r="T8990" s="9">
        <f>YEAR('Consolidtaed Data'!$F1386)</f>
        <v>2020</v>
      </c>
    </row>
    <row r="8991" spans="1:20" x14ac:dyDescent="0.3">
      <c r="A8991" s="9" t="s">
        <v>10017</v>
      </c>
      <c r="B8991" s="9" t="s">
        <v>411</v>
      </c>
      <c r="C8991" s="9" t="s">
        <v>564</v>
      </c>
      <c r="D8991" s="9" t="s">
        <v>235</v>
      </c>
      <c r="E8991" s="9" t="s">
        <v>175</v>
      </c>
      <c r="F8991" s="12">
        <v>44512</v>
      </c>
      <c r="G8991" s="12" t="str">
        <f>VLOOKUP(Table3[[#This Row],[Product ID]],[1]Products!$A:$G,2,0)</f>
        <v>Product 27</v>
      </c>
      <c r="H8991" s="22">
        <v>1</v>
      </c>
      <c r="I8991" s="9">
        <f>VLOOKUP('Consolidtaed Data'!$B1785,[1]Products!$A:$G,4,0)</f>
        <v>771</v>
      </c>
      <c r="J8991" s="9">
        <f>VLOOKUP('Consolidtaed Data'!$B1785,[1]Products!$A:$G,3,0)</f>
        <v>648</v>
      </c>
      <c r="K8991" s="9">
        <f>'Consolidtaed Data'!$J1785*'Consolidtaed Data'!$H1785</f>
        <v>872</v>
      </c>
      <c r="L8991" s="9">
        <f>'Consolidtaed Data'!$I1785*'Consolidtaed Data'!$H1785</f>
        <v>1743</v>
      </c>
      <c r="M8991" s="9">
        <f>'Consolidtaed Data'!$L1785-'Consolidtaed Data'!$K1785</f>
        <v>248</v>
      </c>
      <c r="N8991" s="9" t="str">
        <f>VLOOKUP('Consolidtaed Data'!$C1785,[1]Locations!$A:$O,2,0)</f>
        <v>Concord</v>
      </c>
      <c r="O8991" s="9" t="str">
        <f>VLOOKUP('Consolidtaed Data'!$D1785,'[1]Sales People'!$A:$B,2,0)</f>
        <v>Joe Sims</v>
      </c>
      <c r="P8991" s="9" t="str">
        <f>VLOOKUP('Consolidtaed Data'!$E1785,[1]Customers!$A:$B,2,0)</f>
        <v>Joe Baker</v>
      </c>
      <c r="Q8991" s="11">
        <f>WEEKDAY('Consolidtaed Data'!$F1785)</f>
        <v>1</v>
      </c>
      <c r="R8991" s="9">
        <f>MONTH('Consolidtaed Data'!$F1785)</f>
        <v>5</v>
      </c>
      <c r="S8991" s="9" t="str">
        <f>TEXT(Table3[[#This Row],[Purchase Date]],"MMMM")</f>
        <v>November</v>
      </c>
      <c r="T8991" s="9">
        <f>YEAR('Consolidtaed Data'!$F1785)</f>
        <v>2020</v>
      </c>
    </row>
    <row r="8992" spans="1:20" x14ac:dyDescent="0.3">
      <c r="A8992" s="9" t="s">
        <v>10018</v>
      </c>
      <c r="B8992" s="9" t="s">
        <v>572</v>
      </c>
      <c r="C8992" s="9" t="s">
        <v>50</v>
      </c>
      <c r="D8992" s="9" t="s">
        <v>131</v>
      </c>
      <c r="E8992" s="9" t="s">
        <v>114</v>
      </c>
      <c r="F8992" s="12">
        <v>44512</v>
      </c>
      <c r="G8992" s="12" t="str">
        <f>VLOOKUP(Table3[[#This Row],[Product ID]],[1]Products!$A:$G,2,0)</f>
        <v>Product 22</v>
      </c>
      <c r="H8992" s="22">
        <v>1</v>
      </c>
      <c r="I8992" s="9">
        <f>VLOOKUP('Consolidtaed Data'!$B1850,[1]Products!$A:$G,4,0)</f>
        <v>847</v>
      </c>
      <c r="J8992" s="9">
        <f>VLOOKUP('Consolidtaed Data'!$B1850,[1]Products!$A:$G,3,0)</f>
        <v>534</v>
      </c>
      <c r="K8992" s="9">
        <f>'Consolidtaed Data'!$J1850*'Consolidtaed Data'!$H1850</f>
        <v>1902</v>
      </c>
      <c r="L8992" s="9">
        <f>'Consolidtaed Data'!$I1850*'Consolidtaed Data'!$H1850</f>
        <v>2640</v>
      </c>
      <c r="M8992" s="9">
        <f>'Consolidtaed Data'!$L1850-'Consolidtaed Data'!$K1850</f>
        <v>1312</v>
      </c>
      <c r="N8992" s="9" t="str">
        <f>VLOOKUP('Consolidtaed Data'!$C1850,[1]Locations!$A:$O,2,0)</f>
        <v>Hayward</v>
      </c>
      <c r="O8992" s="9" t="str">
        <f>VLOOKUP('Consolidtaed Data'!$D1850,'[1]Sales People'!$A:$B,2,0)</f>
        <v>Ronald Reed</v>
      </c>
      <c r="P8992" s="9" t="str">
        <f>VLOOKUP('Consolidtaed Data'!$E1850,[1]Customers!$A:$B,2,0)</f>
        <v>Harry Daniels</v>
      </c>
      <c r="Q8992" s="11">
        <f>WEEKDAY('Consolidtaed Data'!$F1850)</f>
        <v>6</v>
      </c>
      <c r="R8992" s="9">
        <f>MONTH('Consolidtaed Data'!$F1850)</f>
        <v>5</v>
      </c>
      <c r="S8992" s="9" t="str">
        <f>TEXT(Table3[[#This Row],[Purchase Date]],"MMMM")</f>
        <v>November</v>
      </c>
      <c r="T8992" s="9">
        <f>YEAR('Consolidtaed Data'!$F1850)</f>
        <v>2020</v>
      </c>
    </row>
    <row r="8993" spans="1:20" x14ac:dyDescent="0.3">
      <c r="A8993" s="9" t="s">
        <v>10019</v>
      </c>
      <c r="B8993" s="9" t="s">
        <v>71</v>
      </c>
      <c r="C8993" s="9" t="s">
        <v>104</v>
      </c>
      <c r="D8993" s="9" t="s">
        <v>206</v>
      </c>
      <c r="E8993" s="9" t="s">
        <v>704</v>
      </c>
      <c r="F8993" s="12">
        <v>44512</v>
      </c>
      <c r="G8993" s="12" t="str">
        <f>VLOOKUP(Table3[[#This Row],[Product ID]],[1]Products!$A:$G,2,0)</f>
        <v>Product 42</v>
      </c>
      <c r="H8993" s="22">
        <v>4</v>
      </c>
      <c r="I8993" s="9">
        <f>VLOOKUP('Consolidtaed Data'!$B1854,[1]Products!$A:$G,4,0)</f>
        <v>504</v>
      </c>
      <c r="J8993" s="9">
        <f>VLOOKUP('Consolidtaed Data'!$B1854,[1]Products!$A:$G,3,0)</f>
        <v>408</v>
      </c>
      <c r="K8993" s="9">
        <f>'Consolidtaed Data'!$J1854*'Consolidtaed Data'!$H1854</f>
        <v>3915</v>
      </c>
      <c r="L8993" s="9">
        <f>'Consolidtaed Data'!$I1854*'Consolidtaed Data'!$H1854</f>
        <v>5436</v>
      </c>
      <c r="M8993" s="9">
        <f>'Consolidtaed Data'!$L1854-'Consolidtaed Data'!$K1854</f>
        <v>452</v>
      </c>
      <c r="N8993" s="9" t="str">
        <f>VLOOKUP('Consolidtaed Data'!$C1854,[1]Locations!$A:$O,2,0)</f>
        <v>Thousand Oaks</v>
      </c>
      <c r="O8993" s="9" t="str">
        <f>VLOOKUP('Consolidtaed Data'!$D1854,'[1]Sales People'!$A:$B,2,0)</f>
        <v>Jeremy Mendoza</v>
      </c>
      <c r="P8993" s="9" t="str">
        <f>VLOOKUP('Consolidtaed Data'!$E1854,[1]Customers!$A:$B,2,0)</f>
        <v>Raymond Spencer</v>
      </c>
      <c r="Q8993" s="11">
        <f>WEEKDAY('Consolidtaed Data'!$F1854)</f>
        <v>7</v>
      </c>
      <c r="R8993" s="9">
        <f>MONTH('Consolidtaed Data'!$F1854)</f>
        <v>5</v>
      </c>
      <c r="S8993" s="9" t="str">
        <f>TEXT(Table3[[#This Row],[Purchase Date]],"MMMM")</f>
        <v>November</v>
      </c>
      <c r="T8993" s="9">
        <f>YEAR('Consolidtaed Data'!$F1854)</f>
        <v>2020</v>
      </c>
    </row>
    <row r="8994" spans="1:20" x14ac:dyDescent="0.3">
      <c r="A8994" s="9" t="s">
        <v>10020</v>
      </c>
      <c r="B8994" s="9" t="s">
        <v>230</v>
      </c>
      <c r="C8994" s="9" t="s">
        <v>45</v>
      </c>
      <c r="D8994" s="9" t="s">
        <v>281</v>
      </c>
      <c r="E8994" s="9" t="s">
        <v>1049</v>
      </c>
      <c r="F8994" s="12">
        <v>44512</v>
      </c>
      <c r="G8994" s="12" t="str">
        <f>VLOOKUP(Table3[[#This Row],[Product ID]],[1]Products!$A:$G,2,0)</f>
        <v>Product 31</v>
      </c>
      <c r="H8994" s="22">
        <v>4</v>
      </c>
      <c r="I8994" s="9">
        <f>VLOOKUP('Consolidtaed Data'!$B2057,[1]Products!$A:$G,4,0)</f>
        <v>1494</v>
      </c>
      <c r="J8994" s="9">
        <f>VLOOKUP('Consolidtaed Data'!$B2057,[1]Products!$A:$G,3,0)</f>
        <v>971</v>
      </c>
      <c r="K8994" s="9">
        <f>'Consolidtaed Data'!$J2057*'Consolidtaed Data'!$H2057</f>
        <v>1190</v>
      </c>
      <c r="L8994" s="9">
        <f>'Consolidtaed Data'!$I2057*'Consolidtaed Data'!$H2057</f>
        <v>1566</v>
      </c>
      <c r="M8994" s="9">
        <f>'Consolidtaed Data'!$L2057-'Consolidtaed Data'!$K2057</f>
        <v>362</v>
      </c>
      <c r="N8994" s="9" t="str">
        <f>VLOOKUP('Consolidtaed Data'!$C2057,[1]Locations!$A:$O,2,0)</f>
        <v>Berkeley</v>
      </c>
      <c r="O8994" s="9" t="str">
        <f>VLOOKUP('Consolidtaed Data'!$D2057,'[1]Sales People'!$A:$B,2,0)</f>
        <v>Scott Mason</v>
      </c>
      <c r="P8994" s="9" t="str">
        <f>VLOOKUP('Consolidtaed Data'!$E2057,[1]Customers!$A:$B,2,0)</f>
        <v>Keith Moore</v>
      </c>
      <c r="Q8994" s="11">
        <f>WEEKDAY('Consolidtaed Data'!$F2057)</f>
        <v>7</v>
      </c>
      <c r="R8994" s="9">
        <f>MONTH('Consolidtaed Data'!$F2057)</f>
        <v>5</v>
      </c>
      <c r="S8994" s="9" t="str">
        <f>TEXT(Table3[[#This Row],[Purchase Date]],"MMMM")</f>
        <v>November</v>
      </c>
      <c r="T8994" s="9">
        <f>YEAR('Consolidtaed Data'!$F2057)</f>
        <v>2020</v>
      </c>
    </row>
    <row r="8995" spans="1:20" x14ac:dyDescent="0.3">
      <c r="A8995" s="9" t="s">
        <v>10021</v>
      </c>
      <c r="B8995" s="9" t="s">
        <v>981</v>
      </c>
      <c r="C8995" s="9" t="s">
        <v>439</v>
      </c>
      <c r="D8995" s="9" t="s">
        <v>220</v>
      </c>
      <c r="E8995" s="9" t="s">
        <v>1172</v>
      </c>
      <c r="F8995" s="12">
        <v>44512</v>
      </c>
      <c r="G8995" s="12" t="str">
        <f>VLOOKUP(Table3[[#This Row],[Product ID]],[1]Products!$A:$G,2,0)</f>
        <v>Product 3</v>
      </c>
      <c r="H8995" s="22">
        <v>3</v>
      </c>
      <c r="I8995" s="9">
        <f>VLOOKUP('Consolidtaed Data'!$B3024,[1]Products!$A:$G,4,0)</f>
        <v>880</v>
      </c>
      <c r="J8995" s="9">
        <f>VLOOKUP('Consolidtaed Data'!$B3024,[1]Products!$A:$G,3,0)</f>
        <v>634</v>
      </c>
      <c r="K8995" s="9">
        <f>'Consolidtaed Data'!$J3024*'Consolidtaed Data'!$H3024</f>
        <v>634</v>
      </c>
      <c r="L8995" s="9">
        <f>'Consolidtaed Data'!$I3024*'Consolidtaed Data'!$H3024</f>
        <v>880</v>
      </c>
      <c r="M8995" s="9">
        <f>'Consolidtaed Data'!$L3024-'Consolidtaed Data'!$K3024</f>
        <v>222</v>
      </c>
      <c r="N8995" s="9" t="str">
        <f>VLOOKUP('Consolidtaed Data'!$C3024,[1]Locations!$A:$O,2,0)</f>
        <v>San Jose</v>
      </c>
      <c r="O8995" s="9" t="str">
        <f>VLOOKUP('Consolidtaed Data'!$D3024,'[1]Sales People'!$A:$B,2,0)</f>
        <v>Ernest Wheeler</v>
      </c>
      <c r="P8995" s="9" t="str">
        <f>VLOOKUP('Consolidtaed Data'!$E3024,[1]Customers!$A:$B,2,0)</f>
        <v>Carlos Scott</v>
      </c>
      <c r="Q8995" s="11">
        <f>WEEKDAY('Consolidtaed Data'!$F3024)</f>
        <v>1</v>
      </c>
      <c r="R8995" s="9">
        <f>MONTH('Consolidtaed Data'!$F3024)</f>
        <v>8</v>
      </c>
      <c r="S8995" s="9" t="str">
        <f>TEXT(Table3[[#This Row],[Purchase Date]],"MMMM")</f>
        <v>November</v>
      </c>
      <c r="T8995" s="9">
        <f>YEAR('Consolidtaed Data'!$F3024)</f>
        <v>2020</v>
      </c>
    </row>
    <row r="8996" spans="1:20" x14ac:dyDescent="0.3">
      <c r="A8996" s="9" t="s">
        <v>10022</v>
      </c>
      <c r="B8996" s="9" t="s">
        <v>103</v>
      </c>
      <c r="C8996" s="9" t="s">
        <v>152</v>
      </c>
      <c r="D8996" s="9" t="s">
        <v>87</v>
      </c>
      <c r="E8996" s="9" t="s">
        <v>922</v>
      </c>
      <c r="F8996" s="12">
        <v>44512</v>
      </c>
      <c r="G8996" s="12" t="str">
        <f>VLOOKUP(Table3[[#This Row],[Product ID]],[1]Products!$A:$G,2,0)</f>
        <v>Product 44</v>
      </c>
      <c r="H8996" s="22">
        <v>4</v>
      </c>
      <c r="I8996" s="9">
        <f>VLOOKUP('Consolidtaed Data'!$B3203,[1]Products!$A:$G,4,0)</f>
        <v>1022</v>
      </c>
      <c r="J8996" s="9">
        <f>VLOOKUP('Consolidtaed Data'!$B3203,[1]Products!$A:$G,3,0)</f>
        <v>818</v>
      </c>
      <c r="K8996" s="9">
        <f>'Consolidtaed Data'!$J3203*'Consolidtaed Data'!$H3203</f>
        <v>3164</v>
      </c>
      <c r="L8996" s="9">
        <f>'Consolidtaed Data'!$I3203*'Consolidtaed Data'!$H3203</f>
        <v>6088</v>
      </c>
      <c r="M8996" s="9">
        <f>'Consolidtaed Data'!$L3203-'Consolidtaed Data'!$K3203</f>
        <v>222</v>
      </c>
      <c r="N8996" s="9" t="str">
        <f>VLOOKUP('Consolidtaed Data'!$C3203,[1]Locations!$A:$O,2,0)</f>
        <v>Fairfield</v>
      </c>
      <c r="O8996" s="9" t="str">
        <f>VLOOKUP('Consolidtaed Data'!$D3203,'[1]Sales People'!$A:$B,2,0)</f>
        <v>Kenneth Fields</v>
      </c>
      <c r="P8996" s="9" t="str">
        <f>VLOOKUP('Consolidtaed Data'!$E3203,[1]Customers!$A:$B,2,0)</f>
        <v>Bobby Murray</v>
      </c>
      <c r="Q8996" s="11">
        <f>WEEKDAY('Consolidtaed Data'!$F3203)</f>
        <v>1</v>
      </c>
      <c r="R8996" s="9">
        <f>MONTH('Consolidtaed Data'!$F3203)</f>
        <v>8</v>
      </c>
      <c r="S8996" s="9" t="str">
        <f>TEXT(Table3[[#This Row],[Purchase Date]],"MMMM")</f>
        <v>November</v>
      </c>
      <c r="T8996" s="9">
        <f>YEAR('Consolidtaed Data'!$F3203)</f>
        <v>2020</v>
      </c>
    </row>
    <row r="8997" spans="1:20" x14ac:dyDescent="0.3">
      <c r="A8997" s="9" t="s">
        <v>10023</v>
      </c>
      <c r="B8997" s="9" t="s">
        <v>62</v>
      </c>
      <c r="C8997" s="9" t="s">
        <v>421</v>
      </c>
      <c r="D8997" s="9" t="s">
        <v>35</v>
      </c>
      <c r="E8997" s="9" t="s">
        <v>128</v>
      </c>
      <c r="F8997" s="12">
        <v>44512</v>
      </c>
      <c r="G8997" s="12" t="str">
        <f>VLOOKUP(Table3[[#This Row],[Product ID]],[1]Products!$A:$G,2,0)</f>
        <v>Product 17</v>
      </c>
      <c r="H8997" s="22">
        <v>2</v>
      </c>
      <c r="I8997" s="9">
        <f>VLOOKUP('Consolidtaed Data'!$B3209,[1]Products!$A:$G,4,0)</f>
        <v>1103</v>
      </c>
      <c r="J8997" s="9">
        <f>VLOOKUP('Consolidtaed Data'!$B3209,[1]Products!$A:$G,3,0)</f>
        <v>838</v>
      </c>
      <c r="K8997" s="9">
        <f>'Consolidtaed Data'!$J3209*'Consolidtaed Data'!$H3209</f>
        <v>358</v>
      </c>
      <c r="L8997" s="9">
        <f>'Consolidtaed Data'!$I3209*'Consolidtaed Data'!$H3209</f>
        <v>596</v>
      </c>
      <c r="M8997" s="9">
        <f>'Consolidtaed Data'!$L3209-'Consolidtaed Data'!$K3209</f>
        <v>1018</v>
      </c>
      <c r="N8997" s="9" t="str">
        <f>VLOOKUP('Consolidtaed Data'!$C3209,[1]Locations!$A:$O,2,0)</f>
        <v>Palmdale</v>
      </c>
      <c r="O8997" s="9" t="str">
        <f>VLOOKUP('Consolidtaed Data'!$D3209,'[1]Sales People'!$A:$B,2,0)</f>
        <v>Walter Cook</v>
      </c>
      <c r="P8997" s="9" t="str">
        <f>VLOOKUP('Consolidtaed Data'!$E3209,[1]Customers!$A:$B,2,0)</f>
        <v>Walter Baker</v>
      </c>
      <c r="Q8997" s="11">
        <f>WEEKDAY('Consolidtaed Data'!$F3209)</f>
        <v>2</v>
      </c>
      <c r="R8997" s="9">
        <f>MONTH('Consolidtaed Data'!$F3209)</f>
        <v>8</v>
      </c>
      <c r="S8997" s="9" t="str">
        <f>TEXT(Table3[[#This Row],[Purchase Date]],"MMMM")</f>
        <v>November</v>
      </c>
      <c r="T8997" s="9">
        <f>YEAR('Consolidtaed Data'!$F3209)</f>
        <v>2020</v>
      </c>
    </row>
    <row r="8998" spans="1:20" x14ac:dyDescent="0.3">
      <c r="A8998" s="9" t="s">
        <v>10024</v>
      </c>
      <c r="B8998" s="9" t="s">
        <v>360</v>
      </c>
      <c r="C8998" s="9" t="s">
        <v>173</v>
      </c>
      <c r="D8998" s="9" t="s">
        <v>46</v>
      </c>
      <c r="E8998" s="9" t="s">
        <v>860</v>
      </c>
      <c r="F8998" s="12">
        <v>44512</v>
      </c>
      <c r="G8998" s="12" t="str">
        <f>VLOOKUP(Table3[[#This Row],[Product ID]],[1]Products!$A:$G,2,0)</f>
        <v>Product 59</v>
      </c>
      <c r="H8998" s="22">
        <v>3</v>
      </c>
      <c r="I8998" s="9">
        <f>VLOOKUP('Consolidtaed Data'!$B3422,[1]Products!$A:$G,4,0)</f>
        <v>368</v>
      </c>
      <c r="J8998" s="9">
        <f>VLOOKUP('Consolidtaed Data'!$B3422,[1]Products!$A:$G,3,0)</f>
        <v>269</v>
      </c>
      <c r="K8998" s="9">
        <f>'Consolidtaed Data'!$J3422*'Consolidtaed Data'!$H3422</f>
        <v>1090</v>
      </c>
      <c r="L8998" s="9">
        <f>'Consolidtaed Data'!$I3422*'Consolidtaed Data'!$H3422</f>
        <v>1380</v>
      </c>
      <c r="M8998" s="9">
        <f>'Consolidtaed Data'!$L3422-'Consolidtaed Data'!$K3422</f>
        <v>280</v>
      </c>
      <c r="N8998" s="9" t="str">
        <f>VLOOKUP('Consolidtaed Data'!$C3422,[1]Locations!$A:$O,2,0)</f>
        <v>Downey</v>
      </c>
      <c r="O8998" s="9" t="str">
        <f>VLOOKUP('Consolidtaed Data'!$D3422,'[1]Sales People'!$A:$B,2,0)</f>
        <v>Scott Clark</v>
      </c>
      <c r="P8998" s="9" t="str">
        <f>VLOOKUP('Consolidtaed Data'!$E3422,[1]Customers!$A:$B,2,0)</f>
        <v>Walter Watson</v>
      </c>
      <c r="Q8998" s="11">
        <f>WEEKDAY('Consolidtaed Data'!$F3422)</f>
        <v>2</v>
      </c>
      <c r="R8998" s="9">
        <f>MONTH('Consolidtaed Data'!$F3422)</f>
        <v>9</v>
      </c>
      <c r="S8998" s="9" t="str">
        <f>TEXT(Table3[[#This Row],[Purchase Date]],"MMMM")</f>
        <v>November</v>
      </c>
      <c r="T8998" s="9">
        <f>YEAR('Consolidtaed Data'!$F3422)</f>
        <v>2020</v>
      </c>
    </row>
    <row r="8999" spans="1:20" x14ac:dyDescent="0.3">
      <c r="A8999" s="9" t="s">
        <v>10025</v>
      </c>
      <c r="B8999" s="9" t="s">
        <v>160</v>
      </c>
      <c r="C8999" s="9" t="s">
        <v>352</v>
      </c>
      <c r="D8999" s="9" t="s">
        <v>91</v>
      </c>
      <c r="E8999" s="9" t="s">
        <v>314</v>
      </c>
      <c r="F8999" s="12">
        <v>44512</v>
      </c>
      <c r="G8999" s="12" t="str">
        <f>VLOOKUP(Table3[[#This Row],[Product ID]],[1]Products!$A:$G,2,0)</f>
        <v>Product 28</v>
      </c>
      <c r="H8999" s="22">
        <v>3</v>
      </c>
      <c r="I8999" s="9">
        <f>VLOOKUP('Consolidtaed Data'!$B3484,[1]Products!$A:$G,4,0)</f>
        <v>1899</v>
      </c>
      <c r="J8999" s="9">
        <f>VLOOKUP('Consolidtaed Data'!$B3484,[1]Products!$A:$G,3,0)</f>
        <v>1044</v>
      </c>
      <c r="K8999" s="9">
        <f>'Consolidtaed Data'!$J3484*'Consolidtaed Data'!$H3484</f>
        <v>1305</v>
      </c>
      <c r="L8999" s="9">
        <f>'Consolidtaed Data'!$I3484*'Consolidtaed Data'!$H3484</f>
        <v>1812</v>
      </c>
      <c r="M8999" s="9">
        <f>'Consolidtaed Data'!$L3484-'Consolidtaed Data'!$K3484</f>
        <v>892</v>
      </c>
      <c r="N8999" s="9" t="str">
        <f>VLOOKUP('Consolidtaed Data'!$C3484,[1]Locations!$A:$O,2,0)</f>
        <v>Santa Clarita</v>
      </c>
      <c r="O8999" s="9" t="str">
        <f>VLOOKUP('Consolidtaed Data'!$D3484,'[1]Sales People'!$A:$B,2,0)</f>
        <v>Gary Rodriguez</v>
      </c>
      <c r="P8999" s="9" t="str">
        <f>VLOOKUP('Consolidtaed Data'!$E3484,[1]Customers!$A:$B,2,0)</f>
        <v>Gregory Simmons</v>
      </c>
      <c r="Q8999" s="11">
        <f>WEEKDAY('Consolidtaed Data'!$F3484)</f>
        <v>7</v>
      </c>
      <c r="R8999" s="9">
        <f>MONTH('Consolidtaed Data'!$F3484)</f>
        <v>9</v>
      </c>
      <c r="S8999" s="9" t="str">
        <f>TEXT(Table3[[#This Row],[Purchase Date]],"MMMM")</f>
        <v>November</v>
      </c>
      <c r="T8999" s="9">
        <f>YEAR('Consolidtaed Data'!$F3484)</f>
        <v>2020</v>
      </c>
    </row>
    <row r="9000" spans="1:20" x14ac:dyDescent="0.3">
      <c r="A9000" s="9" t="s">
        <v>10026</v>
      </c>
      <c r="B9000" s="9" t="s">
        <v>219</v>
      </c>
      <c r="C9000" s="9" t="s">
        <v>347</v>
      </c>
      <c r="D9000" s="9" t="s">
        <v>174</v>
      </c>
      <c r="E9000" s="9" t="s">
        <v>371</v>
      </c>
      <c r="F9000" s="12">
        <v>44513</v>
      </c>
      <c r="G9000" s="12" t="str">
        <f>VLOOKUP(Table3[[#This Row],[Product ID]],[1]Products!$A:$G,2,0)</f>
        <v>Product 35</v>
      </c>
      <c r="H9000" s="22">
        <v>2</v>
      </c>
      <c r="I9000" s="9">
        <f>VLOOKUP('Consolidtaed Data'!$B80,[1]Products!$A:$G,4,0)</f>
        <v>1338</v>
      </c>
      <c r="J9000" s="9">
        <f>VLOOKUP('Consolidtaed Data'!$B80,[1]Products!$A:$G,3,0)</f>
        <v>682</v>
      </c>
      <c r="K9000" s="9">
        <f>'Consolidtaed Data'!$J80*'Consolidtaed Data'!$H80</f>
        <v>1365</v>
      </c>
      <c r="L9000" s="9">
        <f>'Consolidtaed Data'!$I80*'Consolidtaed Data'!$H80</f>
        <v>2397</v>
      </c>
      <c r="M9000" s="9">
        <f>'Consolidtaed Data'!$L80-'Consolidtaed Data'!$K80</f>
        <v>96</v>
      </c>
      <c r="N9000" s="9" t="str">
        <f>VLOOKUP('Consolidtaed Data'!$C80,[1]Locations!$A:$O,2,0)</f>
        <v>San Diego</v>
      </c>
      <c r="O9000" s="9" t="str">
        <f>VLOOKUP('Consolidtaed Data'!$D80,'[1]Sales People'!$A:$B,2,0)</f>
        <v>Bobby Russell</v>
      </c>
      <c r="P9000" s="9" t="str">
        <f>VLOOKUP('Consolidtaed Data'!$E80,[1]Customers!$A:$B,2,0)</f>
        <v>Howard Moore</v>
      </c>
      <c r="Q9000" s="11">
        <f>WEEKDAY('Consolidtaed Data'!$F80)</f>
        <v>2</v>
      </c>
      <c r="R9000" s="9">
        <f>MONTH('Consolidtaed Data'!$F80)</f>
        <v>1</v>
      </c>
      <c r="S9000" s="9" t="str">
        <f>TEXT(Table3[[#This Row],[Purchase Date]],"MMMM")</f>
        <v>November</v>
      </c>
      <c r="T9000" s="9">
        <f>YEAR('Consolidtaed Data'!$F80)</f>
        <v>2020</v>
      </c>
    </row>
    <row r="9001" spans="1:20" x14ac:dyDescent="0.3">
      <c r="A9001" s="9" t="s">
        <v>10027</v>
      </c>
      <c r="B9001" s="9" t="s">
        <v>219</v>
      </c>
      <c r="C9001" s="9" t="s">
        <v>152</v>
      </c>
      <c r="D9001" s="9" t="s">
        <v>35</v>
      </c>
      <c r="E9001" s="9" t="s">
        <v>706</v>
      </c>
      <c r="F9001" s="12">
        <v>44513</v>
      </c>
      <c r="G9001" s="12" t="str">
        <f>VLOOKUP(Table3[[#This Row],[Product ID]],[1]Products!$A:$G,2,0)</f>
        <v>Product 35</v>
      </c>
      <c r="H9001" s="22">
        <v>1</v>
      </c>
      <c r="I9001" s="9">
        <f>VLOOKUP('Consolidtaed Data'!$B217,[1]Products!$A:$G,4,0)</f>
        <v>290</v>
      </c>
      <c r="J9001" s="9">
        <f>VLOOKUP('Consolidtaed Data'!$B217,[1]Products!$A:$G,3,0)</f>
        <v>200</v>
      </c>
      <c r="K9001" s="9">
        <f>'Consolidtaed Data'!$J217*'Consolidtaed Data'!$H217</f>
        <v>435</v>
      </c>
      <c r="L9001" s="9">
        <f>'Consolidtaed Data'!$I217*'Consolidtaed Data'!$H217</f>
        <v>530</v>
      </c>
      <c r="M9001" s="9">
        <f>'Consolidtaed Data'!$L217-'Consolidtaed Data'!$K217</f>
        <v>447</v>
      </c>
      <c r="N9001" s="9" t="str">
        <f>VLOOKUP('Consolidtaed Data'!$C217,[1]Locations!$A:$O,2,0)</f>
        <v>Hayward</v>
      </c>
      <c r="O9001" s="9" t="str">
        <f>VLOOKUP('Consolidtaed Data'!$D217,'[1]Sales People'!$A:$B,2,0)</f>
        <v>Ernest Wagner</v>
      </c>
      <c r="P9001" s="9" t="str">
        <f>VLOOKUP('Consolidtaed Data'!$E217,[1]Customers!$A:$B,2,0)</f>
        <v>Benjamin Murray</v>
      </c>
      <c r="Q9001" s="11">
        <f>WEEKDAY('Consolidtaed Data'!$F217)</f>
        <v>5</v>
      </c>
      <c r="R9001" s="9">
        <f>MONTH('Consolidtaed Data'!$F217)</f>
        <v>1</v>
      </c>
      <c r="S9001" s="9" t="str">
        <f>TEXT(Table3[[#This Row],[Purchase Date]],"MMMM")</f>
        <v>November</v>
      </c>
      <c r="T9001" s="9">
        <f>YEAR('Consolidtaed Data'!$F217)</f>
        <v>2020</v>
      </c>
    </row>
    <row r="9002" spans="1:20" x14ac:dyDescent="0.3">
      <c r="A9002" s="9" t="s">
        <v>10028</v>
      </c>
      <c r="B9002" s="9" t="s">
        <v>355</v>
      </c>
      <c r="C9002" s="9" t="s">
        <v>21</v>
      </c>
      <c r="D9002" s="9" t="s">
        <v>105</v>
      </c>
      <c r="E9002" s="9" t="s">
        <v>1231</v>
      </c>
      <c r="F9002" s="12">
        <v>44513</v>
      </c>
      <c r="G9002" s="12" t="str">
        <f>VLOOKUP(Table3[[#This Row],[Product ID]],[1]Products!$A:$G,2,0)</f>
        <v>Product 100</v>
      </c>
      <c r="H9002" s="22">
        <v>2</v>
      </c>
      <c r="I9002" s="9">
        <f>VLOOKUP('Consolidtaed Data'!$B517,[1]Products!$A:$G,4,0)</f>
        <v>368</v>
      </c>
      <c r="J9002" s="9">
        <f>VLOOKUP('Consolidtaed Data'!$B517,[1]Products!$A:$G,3,0)</f>
        <v>294</v>
      </c>
      <c r="K9002" s="9">
        <f>'Consolidtaed Data'!$J517*'Consolidtaed Data'!$H517</f>
        <v>1223</v>
      </c>
      <c r="L9002" s="9">
        <f>'Consolidtaed Data'!$I517*'Consolidtaed Data'!$H517</f>
        <v>2005</v>
      </c>
      <c r="M9002" s="9">
        <f>'Consolidtaed Data'!$L517-'Consolidtaed Data'!$K517</f>
        <v>2624</v>
      </c>
      <c r="N9002" s="9" t="str">
        <f>VLOOKUP('Consolidtaed Data'!$C517,[1]Locations!$A:$O,2,0)</f>
        <v>El Monte</v>
      </c>
      <c r="O9002" s="9" t="str">
        <f>VLOOKUP('Consolidtaed Data'!$D517,'[1]Sales People'!$A:$B,2,0)</f>
        <v>Carl Elliott</v>
      </c>
      <c r="P9002" s="9" t="str">
        <f>VLOOKUP('Consolidtaed Data'!$E517,[1]Customers!$A:$B,2,0)</f>
        <v>Christopher Matthews</v>
      </c>
      <c r="Q9002" s="11">
        <f>WEEKDAY('Consolidtaed Data'!$F517)</f>
        <v>5</v>
      </c>
      <c r="R9002" s="9">
        <f>MONTH('Consolidtaed Data'!$F517)</f>
        <v>2</v>
      </c>
      <c r="S9002" s="9" t="str">
        <f>TEXT(Table3[[#This Row],[Purchase Date]],"MMMM")</f>
        <v>November</v>
      </c>
      <c r="T9002" s="9">
        <f>YEAR('Consolidtaed Data'!$F517)</f>
        <v>2020</v>
      </c>
    </row>
    <row r="9003" spans="1:20" x14ac:dyDescent="0.3">
      <c r="A9003" s="9" t="s">
        <v>10029</v>
      </c>
      <c r="B9003" s="9" t="s">
        <v>301</v>
      </c>
      <c r="C9003" s="9" t="s">
        <v>25</v>
      </c>
      <c r="D9003" s="9" t="s">
        <v>374</v>
      </c>
      <c r="E9003" s="9" t="s">
        <v>1376</v>
      </c>
      <c r="F9003" s="12">
        <v>44513</v>
      </c>
      <c r="G9003" s="12" t="str">
        <f>VLOOKUP(Table3[[#This Row],[Product ID]],[1]Products!$A:$G,2,0)</f>
        <v>Product 57</v>
      </c>
      <c r="H9003" s="22">
        <v>1</v>
      </c>
      <c r="I9003" s="9">
        <f>VLOOKUP('Consolidtaed Data'!$B613,[1]Products!$A:$G,4,0)</f>
        <v>1582</v>
      </c>
      <c r="J9003" s="9">
        <f>VLOOKUP('Consolidtaed Data'!$B613,[1]Products!$A:$G,3,0)</f>
        <v>1234</v>
      </c>
      <c r="K9003" s="9">
        <f>'Consolidtaed Data'!$J613*'Consolidtaed Data'!$H613</f>
        <v>1484</v>
      </c>
      <c r="L9003" s="9">
        <f>'Consolidtaed Data'!$I613*'Consolidtaed Data'!$H613</f>
        <v>2283</v>
      </c>
      <c r="M9003" s="9">
        <f>'Consolidtaed Data'!$L613-'Consolidtaed Data'!$K613</f>
        <v>206</v>
      </c>
      <c r="N9003" s="9" t="str">
        <f>VLOOKUP('Consolidtaed Data'!$C613,[1]Locations!$A:$O,2,0)</f>
        <v>Rialto</v>
      </c>
      <c r="O9003" s="9" t="str">
        <f>VLOOKUP('Consolidtaed Data'!$D613,'[1]Sales People'!$A:$B,2,0)</f>
        <v>Larry Marshall</v>
      </c>
      <c r="P9003" s="9" t="str">
        <f>VLOOKUP('Consolidtaed Data'!$E613,[1]Customers!$A:$B,2,0)</f>
        <v>Billy Olson</v>
      </c>
      <c r="Q9003" s="11">
        <f>WEEKDAY('Consolidtaed Data'!$F613)</f>
        <v>5</v>
      </c>
      <c r="R9003" s="9">
        <f>MONTH('Consolidtaed Data'!$F613)</f>
        <v>2</v>
      </c>
      <c r="S9003" s="9" t="str">
        <f>TEXT(Table3[[#This Row],[Purchase Date]],"MMMM")</f>
        <v>November</v>
      </c>
      <c r="T9003" s="9">
        <f>YEAR('Consolidtaed Data'!$F613)</f>
        <v>2020</v>
      </c>
    </row>
    <row r="9004" spans="1:20" x14ac:dyDescent="0.3">
      <c r="A9004" s="9" t="s">
        <v>10030</v>
      </c>
      <c r="B9004" s="9" t="s">
        <v>98</v>
      </c>
      <c r="C9004" s="9" t="s">
        <v>90</v>
      </c>
      <c r="D9004" s="9" t="s">
        <v>64</v>
      </c>
      <c r="E9004" s="9" t="s">
        <v>378</v>
      </c>
      <c r="F9004" s="12">
        <v>44513</v>
      </c>
      <c r="G9004" s="12" t="str">
        <f>VLOOKUP(Table3[[#This Row],[Product ID]],[1]Products!$A:$G,2,0)</f>
        <v>Product 85</v>
      </c>
      <c r="H9004" s="22">
        <v>2</v>
      </c>
      <c r="I9004" s="9">
        <f>VLOOKUP('Consolidtaed Data'!$B661,[1]Products!$A:$G,4,0)</f>
        <v>2396</v>
      </c>
      <c r="J9004" s="9">
        <f>VLOOKUP('Consolidtaed Data'!$B661,[1]Products!$A:$G,3,0)</f>
        <v>1965</v>
      </c>
      <c r="K9004" s="9">
        <f>'Consolidtaed Data'!$J661*'Consolidtaed Data'!$H661</f>
        <v>648</v>
      </c>
      <c r="L9004" s="9">
        <f>'Consolidtaed Data'!$I661*'Consolidtaed Data'!$H661</f>
        <v>771</v>
      </c>
      <c r="M9004" s="9">
        <f>'Consolidtaed Data'!$L661-'Consolidtaed Data'!$K661</f>
        <v>137</v>
      </c>
      <c r="N9004" s="9" t="str">
        <f>VLOOKUP('Consolidtaed Data'!$C661,[1]Locations!$A:$O,2,0)</f>
        <v>Escondido</v>
      </c>
      <c r="O9004" s="9" t="str">
        <f>VLOOKUP('Consolidtaed Data'!$D661,'[1]Sales People'!$A:$B,2,0)</f>
        <v>Arthur Mccoy</v>
      </c>
      <c r="P9004" s="9" t="str">
        <f>VLOOKUP('Consolidtaed Data'!$E661,[1]Customers!$A:$B,2,0)</f>
        <v>Mark Kim</v>
      </c>
      <c r="Q9004" s="11">
        <f>WEEKDAY('Consolidtaed Data'!$F661)</f>
        <v>1</v>
      </c>
      <c r="R9004" s="9">
        <f>MONTH('Consolidtaed Data'!$F661)</f>
        <v>2</v>
      </c>
      <c r="S9004" s="9" t="str">
        <f>TEXT(Table3[[#This Row],[Purchase Date]],"MMMM")</f>
        <v>November</v>
      </c>
      <c r="T9004" s="9">
        <f>YEAR('Consolidtaed Data'!$F661)</f>
        <v>2020</v>
      </c>
    </row>
    <row r="9005" spans="1:20" x14ac:dyDescent="0.3">
      <c r="A9005" s="9" t="s">
        <v>10031</v>
      </c>
      <c r="B9005" s="9" t="s">
        <v>418</v>
      </c>
      <c r="C9005" s="9" t="s">
        <v>94</v>
      </c>
      <c r="D9005" s="9" t="s">
        <v>229</v>
      </c>
      <c r="E9005" s="9" t="s">
        <v>1572</v>
      </c>
      <c r="F9005" s="12">
        <v>44513</v>
      </c>
      <c r="G9005" s="12" t="str">
        <f>VLOOKUP(Table3[[#This Row],[Product ID]],[1]Products!$A:$G,2,0)</f>
        <v>Product 82</v>
      </c>
      <c r="H9005" s="22">
        <v>3</v>
      </c>
      <c r="I9005" s="9">
        <f>VLOOKUP('Consolidtaed Data'!$B752,[1]Products!$A:$G,4,0)</f>
        <v>1972</v>
      </c>
      <c r="J9005" s="9">
        <f>VLOOKUP('Consolidtaed Data'!$B752,[1]Products!$A:$G,3,0)</f>
        <v>1321</v>
      </c>
      <c r="K9005" s="9">
        <f>'Consolidtaed Data'!$J752*'Consolidtaed Data'!$H752</f>
        <v>1432</v>
      </c>
      <c r="L9005" s="9">
        <f>'Consolidtaed Data'!$I752*'Consolidtaed Data'!$H752</f>
        <v>2384</v>
      </c>
      <c r="M9005" s="9">
        <f>'Consolidtaed Data'!$L752-'Consolidtaed Data'!$K752</f>
        <v>2888</v>
      </c>
      <c r="N9005" s="9" t="str">
        <f>VLOOKUP('Consolidtaed Data'!$C752,[1]Locations!$A:$O,2,0)</f>
        <v>Victorville</v>
      </c>
      <c r="O9005" s="9" t="str">
        <f>VLOOKUP('Consolidtaed Data'!$D752,'[1]Sales People'!$A:$B,2,0)</f>
        <v>Christopher Tucker</v>
      </c>
      <c r="P9005" s="9" t="str">
        <f>VLOOKUP('Consolidtaed Data'!$E752,[1]Customers!$A:$B,2,0)</f>
        <v>Alan Gomez</v>
      </c>
      <c r="Q9005" s="11">
        <f>WEEKDAY('Consolidtaed Data'!$F752)</f>
        <v>6</v>
      </c>
      <c r="R9005" s="9">
        <f>MONTH('Consolidtaed Data'!$F752)</f>
        <v>2</v>
      </c>
      <c r="S9005" s="9" t="str">
        <f>TEXT(Table3[[#This Row],[Purchase Date]],"MMMM")</f>
        <v>November</v>
      </c>
      <c r="T9005" s="9">
        <f>YEAR('Consolidtaed Data'!$F752)</f>
        <v>2020</v>
      </c>
    </row>
    <row r="9006" spans="1:20" x14ac:dyDescent="0.3">
      <c r="A9006" s="9" t="s">
        <v>10032</v>
      </c>
      <c r="B9006" s="9" t="s">
        <v>529</v>
      </c>
      <c r="C9006" s="9" t="s">
        <v>210</v>
      </c>
      <c r="D9006" s="9" t="s">
        <v>56</v>
      </c>
      <c r="E9006" s="9" t="s">
        <v>339</v>
      </c>
      <c r="F9006" s="12">
        <v>44513</v>
      </c>
      <c r="G9006" s="12" t="str">
        <f>VLOOKUP(Table3[[#This Row],[Product ID]],[1]Products!$A:$G,2,0)</f>
        <v>Product 56</v>
      </c>
      <c r="H9006" s="22">
        <v>2</v>
      </c>
      <c r="I9006" s="9">
        <f>VLOOKUP('Consolidtaed Data'!$B1278,[1]Products!$A:$G,4,0)</f>
        <v>684</v>
      </c>
      <c r="J9006" s="9">
        <f>VLOOKUP('Consolidtaed Data'!$B1278,[1]Products!$A:$G,3,0)</f>
        <v>561</v>
      </c>
      <c r="K9006" s="9">
        <f>'Consolidtaed Data'!$J1278*'Consolidtaed Data'!$H1278</f>
        <v>962</v>
      </c>
      <c r="L9006" s="9">
        <f>'Consolidtaed Data'!$I1278*'Consolidtaed Data'!$H1278</f>
        <v>1414</v>
      </c>
      <c r="M9006" s="9">
        <f>'Consolidtaed Data'!$L1278-'Consolidtaed Data'!$K1278</f>
        <v>600</v>
      </c>
      <c r="N9006" s="9" t="str">
        <f>VLOOKUP('Consolidtaed Data'!$C1278,[1]Locations!$A:$O,2,0)</f>
        <v>Elk Grove</v>
      </c>
      <c r="O9006" s="9" t="str">
        <f>VLOOKUP('Consolidtaed Data'!$D1278,'[1]Sales People'!$A:$B,2,0)</f>
        <v>Sean Miller</v>
      </c>
      <c r="P9006" s="9" t="str">
        <f>VLOOKUP('Consolidtaed Data'!$E1278,[1]Customers!$A:$B,2,0)</f>
        <v>Juan Wood</v>
      </c>
      <c r="Q9006" s="11">
        <f>WEEKDAY('Consolidtaed Data'!$F1278)</f>
        <v>6</v>
      </c>
      <c r="R9006" s="9">
        <f>MONTH('Consolidtaed Data'!$F1278)</f>
        <v>4</v>
      </c>
      <c r="S9006" s="9" t="str">
        <f>TEXT(Table3[[#This Row],[Purchase Date]],"MMMM")</f>
        <v>November</v>
      </c>
      <c r="T9006" s="9">
        <f>YEAR('Consolidtaed Data'!$F1278)</f>
        <v>2020</v>
      </c>
    </row>
    <row r="9007" spans="1:20" x14ac:dyDescent="0.3">
      <c r="A9007" s="9" t="s">
        <v>10033</v>
      </c>
      <c r="B9007" s="9" t="s">
        <v>397</v>
      </c>
      <c r="C9007" s="9" t="s">
        <v>86</v>
      </c>
      <c r="D9007" s="9" t="s">
        <v>83</v>
      </c>
      <c r="E9007" s="9" t="s">
        <v>327</v>
      </c>
      <c r="F9007" s="12">
        <v>44513</v>
      </c>
      <c r="G9007" s="12" t="str">
        <f>VLOOKUP(Table3[[#This Row],[Product ID]],[1]Products!$A:$G,2,0)</f>
        <v>Product 20</v>
      </c>
      <c r="H9007" s="22">
        <v>4</v>
      </c>
      <c r="I9007" s="9">
        <f>VLOOKUP('Consolidtaed Data'!$B1280,[1]Products!$A:$G,4,0)</f>
        <v>35</v>
      </c>
      <c r="J9007" s="9">
        <f>VLOOKUP('Consolidtaed Data'!$B1280,[1]Products!$A:$G,3,0)</f>
        <v>22</v>
      </c>
      <c r="K9007" s="9">
        <f>'Consolidtaed Data'!$J1280*'Consolidtaed Data'!$H1280</f>
        <v>584</v>
      </c>
      <c r="L9007" s="9">
        <f>'Consolidtaed Data'!$I1280*'Consolidtaed Data'!$H1280</f>
        <v>913</v>
      </c>
      <c r="M9007" s="9">
        <f>'Consolidtaed Data'!$L1280-'Consolidtaed Data'!$K1280</f>
        <v>1035</v>
      </c>
      <c r="N9007" s="9" t="str">
        <f>VLOOKUP('Consolidtaed Data'!$C1280,[1]Locations!$A:$O,2,0)</f>
        <v>Thousand Oaks</v>
      </c>
      <c r="O9007" s="9" t="str">
        <f>VLOOKUP('Consolidtaed Data'!$D1280,'[1]Sales People'!$A:$B,2,0)</f>
        <v>Eugene Holmes</v>
      </c>
      <c r="P9007" s="9" t="str">
        <f>VLOOKUP('Consolidtaed Data'!$E1280,[1]Customers!$A:$B,2,0)</f>
        <v>Jeffrey Phillips</v>
      </c>
      <c r="Q9007" s="11">
        <f>WEEKDAY('Consolidtaed Data'!$F1280)</f>
        <v>6</v>
      </c>
      <c r="R9007" s="9">
        <f>MONTH('Consolidtaed Data'!$F1280)</f>
        <v>4</v>
      </c>
      <c r="S9007" s="9" t="str">
        <f>TEXT(Table3[[#This Row],[Purchase Date]],"MMMM")</f>
        <v>November</v>
      </c>
      <c r="T9007" s="9">
        <f>YEAR('Consolidtaed Data'!$F1280)</f>
        <v>2020</v>
      </c>
    </row>
    <row r="9008" spans="1:20" x14ac:dyDescent="0.3">
      <c r="A9008" s="9" t="s">
        <v>10034</v>
      </c>
      <c r="B9008" s="9" t="s">
        <v>360</v>
      </c>
      <c r="C9008" s="9" t="s">
        <v>421</v>
      </c>
      <c r="D9008" s="9" t="s">
        <v>64</v>
      </c>
      <c r="E9008" s="9" t="s">
        <v>358</v>
      </c>
      <c r="F9008" s="12">
        <v>44513</v>
      </c>
      <c r="G9008" s="12" t="str">
        <f>VLOOKUP(Table3[[#This Row],[Product ID]],[1]Products!$A:$G,2,0)</f>
        <v>Product 59</v>
      </c>
      <c r="H9008" s="22">
        <v>1</v>
      </c>
      <c r="I9008" s="9">
        <f>VLOOKUP('Consolidtaed Data'!$B1440,[1]Products!$A:$G,4,0)</f>
        <v>1887</v>
      </c>
      <c r="J9008" s="9">
        <f>VLOOKUP('Consolidtaed Data'!$B1440,[1]Products!$A:$G,3,0)</f>
        <v>1378</v>
      </c>
      <c r="K9008" s="9">
        <f>'Consolidtaed Data'!$J1440*'Consolidtaed Data'!$H1440</f>
        <v>3352</v>
      </c>
      <c r="L9008" s="9">
        <f>'Consolidtaed Data'!$I1440*'Consolidtaed Data'!$H1440</f>
        <v>4412</v>
      </c>
      <c r="M9008" s="9">
        <f>'Consolidtaed Data'!$L1440-'Consolidtaed Data'!$K1440</f>
        <v>87</v>
      </c>
      <c r="N9008" s="9" t="str">
        <f>VLOOKUP('Consolidtaed Data'!$C1440,[1]Locations!$A:$O,2,0)</f>
        <v>Murrieta</v>
      </c>
      <c r="O9008" s="9" t="str">
        <f>VLOOKUP('Consolidtaed Data'!$D1440,'[1]Sales People'!$A:$B,2,0)</f>
        <v>Howard Sims</v>
      </c>
      <c r="P9008" s="9" t="str">
        <f>VLOOKUP('Consolidtaed Data'!$E1440,[1]Customers!$A:$B,2,0)</f>
        <v>Henry Kelley</v>
      </c>
      <c r="Q9008" s="11">
        <f>WEEKDAY('Consolidtaed Data'!$F1440)</f>
        <v>5</v>
      </c>
      <c r="R9008" s="9">
        <f>MONTH('Consolidtaed Data'!$F1440)</f>
        <v>4</v>
      </c>
      <c r="S9008" s="9" t="str">
        <f>TEXT(Table3[[#This Row],[Purchase Date]],"MMMM")</f>
        <v>November</v>
      </c>
      <c r="T9008" s="9">
        <f>YEAR('Consolidtaed Data'!$F1440)</f>
        <v>2020</v>
      </c>
    </row>
    <row r="9009" spans="1:20" x14ac:dyDescent="0.3">
      <c r="A9009" s="9" t="s">
        <v>10035</v>
      </c>
      <c r="B9009" s="9" t="s">
        <v>151</v>
      </c>
      <c r="C9009" s="9" t="s">
        <v>231</v>
      </c>
      <c r="D9009" s="9" t="s">
        <v>281</v>
      </c>
      <c r="E9009" s="9" t="s">
        <v>2489</v>
      </c>
      <c r="F9009" s="12">
        <v>44513</v>
      </c>
      <c r="G9009" s="12" t="str">
        <f>VLOOKUP(Table3[[#This Row],[Product ID]],[1]Products!$A:$G,2,0)</f>
        <v>Product 94</v>
      </c>
      <c r="H9009" s="22">
        <v>1</v>
      </c>
      <c r="I9009" s="9">
        <f>VLOOKUP('Consolidtaed Data'!$B1521,[1]Products!$A:$G,4,0)</f>
        <v>799</v>
      </c>
      <c r="J9009" s="9">
        <f>VLOOKUP('Consolidtaed Data'!$B1521,[1]Products!$A:$G,3,0)</f>
        <v>455</v>
      </c>
      <c r="K9009" s="9">
        <f>'Consolidtaed Data'!$J1521*'Consolidtaed Data'!$H1521</f>
        <v>2952</v>
      </c>
      <c r="L9009" s="9">
        <f>'Consolidtaed Data'!$I1521*'Consolidtaed Data'!$H1521</f>
        <v>4101</v>
      </c>
      <c r="M9009" s="9">
        <f>'Consolidtaed Data'!$L1521-'Consolidtaed Data'!$K1521</f>
        <v>74</v>
      </c>
      <c r="N9009" s="9" t="str">
        <f>VLOOKUP('Consolidtaed Data'!$C1521,[1]Locations!$A:$O,2,0)</f>
        <v>Roseville</v>
      </c>
      <c r="O9009" s="9" t="str">
        <f>VLOOKUP('Consolidtaed Data'!$D1521,'[1]Sales People'!$A:$B,2,0)</f>
        <v>Scott Mason</v>
      </c>
      <c r="P9009" s="9" t="str">
        <f>VLOOKUP('Consolidtaed Data'!$E1521,[1]Customers!$A:$B,2,0)</f>
        <v>Thomas Gray</v>
      </c>
      <c r="Q9009" s="11">
        <f>WEEKDAY('Consolidtaed Data'!$F1521)</f>
        <v>4</v>
      </c>
      <c r="R9009" s="9">
        <f>MONTH('Consolidtaed Data'!$F1521)</f>
        <v>4</v>
      </c>
      <c r="S9009" s="9" t="str">
        <f>TEXT(Table3[[#This Row],[Purchase Date]],"MMMM")</f>
        <v>November</v>
      </c>
      <c r="T9009" s="9">
        <f>YEAR('Consolidtaed Data'!$F1521)</f>
        <v>2020</v>
      </c>
    </row>
    <row r="9010" spans="1:20" x14ac:dyDescent="0.3">
      <c r="A9010" s="9" t="s">
        <v>10036</v>
      </c>
      <c r="B9010" s="9" t="s">
        <v>266</v>
      </c>
      <c r="C9010" s="9" t="s">
        <v>126</v>
      </c>
      <c r="D9010" s="9" t="s">
        <v>73</v>
      </c>
      <c r="E9010" s="9" t="s">
        <v>710</v>
      </c>
      <c r="F9010" s="12">
        <v>44513</v>
      </c>
      <c r="G9010" s="12" t="str">
        <f>VLOOKUP(Table3[[#This Row],[Product ID]],[1]Products!$A:$G,2,0)</f>
        <v>Product 92</v>
      </c>
      <c r="H9010" s="22">
        <v>2</v>
      </c>
      <c r="I9010" s="9">
        <f>VLOOKUP('Consolidtaed Data'!$B1647,[1]Products!$A:$G,4,0)</f>
        <v>2410</v>
      </c>
      <c r="J9010" s="9">
        <f>VLOOKUP('Consolidtaed Data'!$B1647,[1]Products!$A:$G,3,0)</f>
        <v>1518</v>
      </c>
      <c r="K9010" s="9">
        <f>'Consolidtaed Data'!$J1647*'Consolidtaed Data'!$H1647</f>
        <v>308</v>
      </c>
      <c r="L9010" s="9">
        <f>'Consolidtaed Data'!$I1647*'Consolidtaed Data'!$H1647</f>
        <v>406</v>
      </c>
      <c r="M9010" s="9">
        <f>'Consolidtaed Data'!$L1647-'Consolidtaed Data'!$K1647</f>
        <v>431</v>
      </c>
      <c r="N9010" s="9" t="str">
        <f>VLOOKUP('Consolidtaed Data'!$C1647,[1]Locations!$A:$O,2,0)</f>
        <v>Oceanside</v>
      </c>
      <c r="O9010" s="9" t="str">
        <f>VLOOKUP('Consolidtaed Data'!$D1647,'[1]Sales People'!$A:$B,2,0)</f>
        <v>Ryan Butler</v>
      </c>
      <c r="P9010" s="9" t="str">
        <f>VLOOKUP('Consolidtaed Data'!$E1647,[1]Customers!$A:$B,2,0)</f>
        <v>Gerald Reyes</v>
      </c>
      <c r="Q9010" s="11">
        <f>WEEKDAY('Consolidtaed Data'!$F1647)</f>
        <v>5</v>
      </c>
      <c r="R9010" s="9">
        <f>MONTH('Consolidtaed Data'!$F1647)</f>
        <v>4</v>
      </c>
      <c r="S9010" s="9" t="str">
        <f>TEXT(Table3[[#This Row],[Purchase Date]],"MMMM")</f>
        <v>November</v>
      </c>
      <c r="T9010" s="9">
        <f>YEAR('Consolidtaed Data'!$F1647)</f>
        <v>2020</v>
      </c>
    </row>
    <row r="9011" spans="1:20" x14ac:dyDescent="0.3">
      <c r="A9011" s="9" t="s">
        <v>10037</v>
      </c>
      <c r="B9011" s="9" t="s">
        <v>62</v>
      </c>
      <c r="C9011" s="9" t="s">
        <v>462</v>
      </c>
      <c r="D9011" s="9" t="s">
        <v>95</v>
      </c>
      <c r="E9011" s="9" t="s">
        <v>1131</v>
      </c>
      <c r="F9011" s="12">
        <v>44513</v>
      </c>
      <c r="G9011" s="12" t="str">
        <f>VLOOKUP(Table3[[#This Row],[Product ID]],[1]Products!$A:$G,2,0)</f>
        <v>Product 17</v>
      </c>
      <c r="H9011" s="22">
        <v>3</v>
      </c>
      <c r="I9011" s="9">
        <f>VLOOKUP('Consolidtaed Data'!$B1651,[1]Products!$A:$G,4,0)</f>
        <v>1022</v>
      </c>
      <c r="J9011" s="9">
        <f>VLOOKUP('Consolidtaed Data'!$B1651,[1]Products!$A:$G,3,0)</f>
        <v>818</v>
      </c>
      <c r="K9011" s="9">
        <f>'Consolidtaed Data'!$J1651*'Consolidtaed Data'!$H1651</f>
        <v>1184</v>
      </c>
      <c r="L9011" s="9">
        <f>'Consolidtaed Data'!$I1651*'Consolidtaed Data'!$H1651</f>
        <v>2008</v>
      </c>
      <c r="M9011" s="9">
        <f>'Consolidtaed Data'!$L1651-'Consolidtaed Data'!$K1651</f>
        <v>377</v>
      </c>
      <c r="N9011" s="9" t="str">
        <f>VLOOKUP('Consolidtaed Data'!$C1651,[1]Locations!$A:$O,2,0)</f>
        <v>Santa Clarita</v>
      </c>
      <c r="O9011" s="9" t="str">
        <f>VLOOKUP('Consolidtaed Data'!$D1651,'[1]Sales People'!$A:$B,2,0)</f>
        <v>Bobby Russell</v>
      </c>
      <c r="P9011" s="9" t="str">
        <f>VLOOKUP('Consolidtaed Data'!$E1651,[1]Customers!$A:$B,2,0)</f>
        <v>Jesse Garrett</v>
      </c>
      <c r="Q9011" s="11">
        <f>WEEKDAY('Consolidtaed Data'!$F1651)</f>
        <v>6</v>
      </c>
      <c r="R9011" s="9">
        <f>MONTH('Consolidtaed Data'!$F1651)</f>
        <v>5</v>
      </c>
      <c r="S9011" s="9" t="str">
        <f>TEXT(Table3[[#This Row],[Purchase Date]],"MMMM")</f>
        <v>November</v>
      </c>
      <c r="T9011" s="9">
        <f>YEAR('Consolidtaed Data'!$F1651)</f>
        <v>2020</v>
      </c>
    </row>
    <row r="9012" spans="1:20" x14ac:dyDescent="0.3">
      <c r="A9012" s="9" t="s">
        <v>10038</v>
      </c>
      <c r="B9012" s="9" t="s">
        <v>355</v>
      </c>
      <c r="C9012" s="9" t="s">
        <v>226</v>
      </c>
      <c r="D9012" s="9" t="s">
        <v>9</v>
      </c>
      <c r="E9012" s="9" t="s">
        <v>1112</v>
      </c>
      <c r="F9012" s="12">
        <v>44513</v>
      </c>
      <c r="G9012" s="12" t="str">
        <f>VLOOKUP(Table3[[#This Row],[Product ID]],[1]Products!$A:$G,2,0)</f>
        <v>Product 100</v>
      </c>
      <c r="H9012" s="22">
        <v>1</v>
      </c>
      <c r="I9012" s="9">
        <f>VLOOKUP('Consolidtaed Data'!$B2016,[1]Products!$A:$G,4,0)</f>
        <v>1566</v>
      </c>
      <c r="J9012" s="9">
        <f>VLOOKUP('Consolidtaed Data'!$B2016,[1]Products!$A:$G,3,0)</f>
        <v>1190</v>
      </c>
      <c r="K9012" s="9">
        <f>'Consolidtaed Data'!$J2016*'Consolidtaed Data'!$H2016</f>
        <v>2136</v>
      </c>
      <c r="L9012" s="9">
        <f>'Consolidtaed Data'!$I2016*'Consolidtaed Data'!$H2016</f>
        <v>3388</v>
      </c>
      <c r="M9012" s="9">
        <f>'Consolidtaed Data'!$L2016-'Consolidtaed Data'!$K2016</f>
        <v>64</v>
      </c>
      <c r="N9012" s="9" t="str">
        <f>VLOOKUP('Consolidtaed Data'!$C2016,[1]Locations!$A:$O,2,0)</f>
        <v>Escondido</v>
      </c>
      <c r="O9012" s="9" t="str">
        <f>VLOOKUP('Consolidtaed Data'!$D2016,'[1]Sales People'!$A:$B,2,0)</f>
        <v>Kevin Butler</v>
      </c>
      <c r="P9012" s="9" t="str">
        <f>VLOOKUP('Consolidtaed Data'!$E2016,[1]Customers!$A:$B,2,0)</f>
        <v>Charles Perry</v>
      </c>
      <c r="Q9012" s="11">
        <f>WEEKDAY('Consolidtaed Data'!$F2016)</f>
        <v>4</v>
      </c>
      <c r="R9012" s="9">
        <f>MONTH('Consolidtaed Data'!$F2016)</f>
        <v>5</v>
      </c>
      <c r="S9012" s="9" t="str">
        <f>TEXT(Table3[[#This Row],[Purchase Date]],"MMMM")</f>
        <v>November</v>
      </c>
      <c r="T9012" s="9">
        <f>YEAR('Consolidtaed Data'!$F2016)</f>
        <v>2020</v>
      </c>
    </row>
    <row r="9013" spans="1:20" x14ac:dyDescent="0.3">
      <c r="A9013" s="9" t="s">
        <v>10039</v>
      </c>
      <c r="B9013" s="9" t="s">
        <v>301</v>
      </c>
      <c r="C9013" s="9" t="s">
        <v>439</v>
      </c>
      <c r="D9013" s="9" t="s">
        <v>87</v>
      </c>
      <c r="E9013" s="9" t="s">
        <v>2022</v>
      </c>
      <c r="F9013" s="12">
        <v>44513</v>
      </c>
      <c r="G9013" s="12" t="str">
        <f>VLOOKUP(Table3[[#This Row],[Product ID]],[1]Products!$A:$G,2,0)</f>
        <v>Product 57</v>
      </c>
      <c r="H9013" s="22">
        <v>1</v>
      </c>
      <c r="I9013" s="9">
        <f>VLOOKUP('Consolidtaed Data'!$B2052,[1]Products!$A:$G,4,0)</f>
        <v>1022</v>
      </c>
      <c r="J9013" s="9">
        <f>VLOOKUP('Consolidtaed Data'!$B2052,[1]Products!$A:$G,3,0)</f>
        <v>818</v>
      </c>
      <c r="K9013" s="9">
        <f>'Consolidtaed Data'!$J2052*'Consolidtaed Data'!$H2052</f>
        <v>1295</v>
      </c>
      <c r="L9013" s="9">
        <f>'Consolidtaed Data'!$I2052*'Consolidtaed Data'!$H2052</f>
        <v>1639</v>
      </c>
      <c r="M9013" s="9">
        <f>'Consolidtaed Data'!$L2052-'Consolidtaed Data'!$K2052</f>
        <v>792</v>
      </c>
      <c r="N9013" s="9" t="str">
        <f>VLOOKUP('Consolidtaed Data'!$C2052,[1]Locations!$A:$O,2,0)</f>
        <v>Riverside</v>
      </c>
      <c r="O9013" s="9" t="str">
        <f>VLOOKUP('Consolidtaed Data'!$D2052,'[1]Sales People'!$A:$B,2,0)</f>
        <v>Carl Hall</v>
      </c>
      <c r="P9013" s="9" t="str">
        <f>VLOOKUP('Consolidtaed Data'!$E2052,[1]Customers!$A:$B,2,0)</f>
        <v>Ryan Schmidt</v>
      </c>
      <c r="Q9013" s="11">
        <f>WEEKDAY('Consolidtaed Data'!$F2052)</f>
        <v>7</v>
      </c>
      <c r="R9013" s="9">
        <f>MONTH('Consolidtaed Data'!$F2052)</f>
        <v>5</v>
      </c>
      <c r="S9013" s="9" t="str">
        <f>TEXT(Table3[[#This Row],[Purchase Date]],"MMMM")</f>
        <v>November</v>
      </c>
      <c r="T9013" s="9">
        <f>YEAR('Consolidtaed Data'!$F2052)</f>
        <v>2020</v>
      </c>
    </row>
    <row r="9014" spans="1:20" x14ac:dyDescent="0.3">
      <c r="A9014" s="9" t="s">
        <v>10040</v>
      </c>
      <c r="B9014" s="9" t="s">
        <v>322</v>
      </c>
      <c r="C9014" s="9" t="s">
        <v>86</v>
      </c>
      <c r="D9014" s="9" t="s">
        <v>197</v>
      </c>
      <c r="E9014" s="9" t="s">
        <v>2440</v>
      </c>
      <c r="F9014" s="12">
        <v>44513</v>
      </c>
      <c r="G9014" s="12" t="str">
        <f>VLOOKUP(Table3[[#This Row],[Product ID]],[1]Products!$A:$G,2,0)</f>
        <v>Product 43</v>
      </c>
      <c r="H9014" s="22">
        <v>2</v>
      </c>
      <c r="I9014" s="9">
        <f>VLOOKUP('Consolidtaed Data'!$B2741,[1]Products!$A:$G,4,0)</f>
        <v>1889</v>
      </c>
      <c r="J9014" s="9">
        <f>VLOOKUP('Consolidtaed Data'!$B2741,[1]Products!$A:$G,3,0)</f>
        <v>945</v>
      </c>
      <c r="K9014" s="9">
        <f>'Consolidtaed Data'!$J2741*'Consolidtaed Data'!$H2741</f>
        <v>1942</v>
      </c>
      <c r="L9014" s="9">
        <f>'Consolidtaed Data'!$I2741*'Consolidtaed Data'!$H2741</f>
        <v>2988</v>
      </c>
      <c r="M9014" s="9">
        <f>'Consolidtaed Data'!$L2741-'Consolidtaed Data'!$K2741</f>
        <v>1742</v>
      </c>
      <c r="N9014" s="9" t="str">
        <f>VLOOKUP('Consolidtaed Data'!$C2741,[1]Locations!$A:$O,2,0)</f>
        <v>Burbank</v>
      </c>
      <c r="O9014" s="9" t="str">
        <f>VLOOKUP('Consolidtaed Data'!$D2741,'[1]Sales People'!$A:$B,2,0)</f>
        <v>Scott Clark</v>
      </c>
      <c r="P9014" s="9" t="str">
        <f>VLOOKUP('Consolidtaed Data'!$E2741,[1]Customers!$A:$B,2,0)</f>
        <v>Ronald Duncan</v>
      </c>
      <c r="Q9014" s="11">
        <f>WEEKDAY('Consolidtaed Data'!$F2741)</f>
        <v>1</v>
      </c>
      <c r="R9014" s="9">
        <f>MONTH('Consolidtaed Data'!$F2741)</f>
        <v>7</v>
      </c>
      <c r="S9014" s="9" t="str">
        <f>TEXT(Table3[[#This Row],[Purchase Date]],"MMMM")</f>
        <v>November</v>
      </c>
      <c r="T9014" s="9">
        <f>YEAR('Consolidtaed Data'!$F2741)</f>
        <v>2020</v>
      </c>
    </row>
    <row r="9015" spans="1:20" x14ac:dyDescent="0.3">
      <c r="A9015" s="9" t="s">
        <v>10041</v>
      </c>
      <c r="B9015" s="9" t="s">
        <v>89</v>
      </c>
      <c r="C9015" s="9" t="s">
        <v>635</v>
      </c>
      <c r="D9015" s="9" t="s">
        <v>143</v>
      </c>
      <c r="E9015" s="9" t="s">
        <v>1556</v>
      </c>
      <c r="F9015" s="12">
        <v>44513</v>
      </c>
      <c r="G9015" s="12" t="str">
        <f>VLOOKUP(Table3[[#This Row],[Product ID]],[1]Products!$A:$G,2,0)</f>
        <v>Product 64</v>
      </c>
      <c r="H9015" s="22">
        <v>2</v>
      </c>
      <c r="I9015" s="9">
        <f>VLOOKUP('Consolidtaed Data'!$B2802,[1]Products!$A:$G,4,0)</f>
        <v>2410</v>
      </c>
      <c r="J9015" s="9">
        <f>VLOOKUP('Consolidtaed Data'!$B2802,[1]Products!$A:$G,3,0)</f>
        <v>1518</v>
      </c>
      <c r="K9015" s="9">
        <f>'Consolidtaed Data'!$J2802*'Consolidtaed Data'!$H2802</f>
        <v>818</v>
      </c>
      <c r="L9015" s="9">
        <f>'Consolidtaed Data'!$I2802*'Consolidtaed Data'!$H2802</f>
        <v>1022</v>
      </c>
      <c r="M9015" s="9">
        <f>'Consolidtaed Data'!$L2802-'Consolidtaed Data'!$K2802</f>
        <v>1014</v>
      </c>
      <c r="N9015" s="9" t="str">
        <f>VLOOKUP('Consolidtaed Data'!$C2802,[1]Locations!$A:$O,2,0)</f>
        <v>Torrance</v>
      </c>
      <c r="O9015" s="9" t="str">
        <f>VLOOKUP('Consolidtaed Data'!$D2802,'[1]Sales People'!$A:$B,2,0)</f>
        <v>Larry Castillo</v>
      </c>
      <c r="P9015" s="9" t="str">
        <f>VLOOKUP('Consolidtaed Data'!$E2802,[1]Customers!$A:$B,2,0)</f>
        <v>Jason Diaz</v>
      </c>
      <c r="Q9015" s="11">
        <f>WEEKDAY('Consolidtaed Data'!$F2802)</f>
        <v>6</v>
      </c>
      <c r="R9015" s="9">
        <f>MONTH('Consolidtaed Data'!$F2802)</f>
        <v>7</v>
      </c>
      <c r="S9015" s="9" t="str">
        <f>TEXT(Table3[[#This Row],[Purchase Date]],"MMMM")</f>
        <v>November</v>
      </c>
      <c r="T9015" s="9">
        <f>YEAR('Consolidtaed Data'!$F2802)</f>
        <v>2020</v>
      </c>
    </row>
    <row r="9016" spans="1:20" x14ac:dyDescent="0.3">
      <c r="A9016" s="9" t="s">
        <v>10042</v>
      </c>
      <c r="B9016" s="9" t="s">
        <v>531</v>
      </c>
      <c r="C9016" s="9" t="s">
        <v>331</v>
      </c>
      <c r="D9016" s="9" t="s">
        <v>113</v>
      </c>
      <c r="E9016" s="9" t="s">
        <v>484</v>
      </c>
      <c r="F9016" s="12">
        <v>44513</v>
      </c>
      <c r="G9016" s="12" t="str">
        <f>VLOOKUP(Table3[[#This Row],[Product ID]],[1]Products!$A:$G,2,0)</f>
        <v>Product 62</v>
      </c>
      <c r="H9016" s="22">
        <v>1</v>
      </c>
      <c r="I9016" s="9">
        <f>VLOOKUP('Consolidtaed Data'!$B3242,[1]Products!$A:$G,4,0)</f>
        <v>2353</v>
      </c>
      <c r="J9016" s="9">
        <f>VLOOKUP('Consolidtaed Data'!$B3242,[1]Products!$A:$G,3,0)</f>
        <v>1788</v>
      </c>
      <c r="K9016" s="9">
        <f>'Consolidtaed Data'!$J3242*'Consolidtaed Data'!$H3242</f>
        <v>3576</v>
      </c>
      <c r="L9016" s="9">
        <f>'Consolidtaed Data'!$I3242*'Consolidtaed Data'!$H3242</f>
        <v>4706</v>
      </c>
      <c r="M9016" s="9">
        <f>'Consolidtaed Data'!$L3242-'Consolidtaed Data'!$K3242</f>
        <v>1674</v>
      </c>
      <c r="N9016" s="9" t="str">
        <f>VLOOKUP('Consolidtaed Data'!$C3242,[1]Locations!$A:$O,2,0)</f>
        <v>Victorville</v>
      </c>
      <c r="O9016" s="9" t="str">
        <f>VLOOKUP('Consolidtaed Data'!$D3242,'[1]Sales People'!$A:$B,2,0)</f>
        <v>Christopher Tucker</v>
      </c>
      <c r="P9016" s="9" t="str">
        <f>VLOOKUP('Consolidtaed Data'!$E3242,[1]Customers!$A:$B,2,0)</f>
        <v>Jonathan Hawkins</v>
      </c>
      <c r="Q9016" s="11">
        <f>WEEKDAY('Consolidtaed Data'!$F3242)</f>
        <v>4</v>
      </c>
      <c r="R9016" s="9">
        <f>MONTH('Consolidtaed Data'!$F3242)</f>
        <v>8</v>
      </c>
      <c r="S9016" s="9" t="str">
        <f>TEXT(Table3[[#This Row],[Purchase Date]],"MMMM")</f>
        <v>November</v>
      </c>
      <c r="T9016" s="9">
        <f>YEAR('Consolidtaed Data'!$F3242)</f>
        <v>2020</v>
      </c>
    </row>
    <row r="9017" spans="1:20" x14ac:dyDescent="0.3">
      <c r="A9017" s="9" t="s">
        <v>10043</v>
      </c>
      <c r="B9017" s="9" t="s">
        <v>209</v>
      </c>
      <c r="C9017" s="9" t="s">
        <v>157</v>
      </c>
      <c r="D9017" s="9" t="s">
        <v>13</v>
      </c>
      <c r="E9017" s="9" t="s">
        <v>299</v>
      </c>
      <c r="F9017" s="12">
        <v>44514</v>
      </c>
      <c r="G9017" s="12" t="str">
        <f>VLOOKUP(Table3[[#This Row],[Product ID]],[1]Products!$A:$G,2,0)</f>
        <v>Product 86</v>
      </c>
      <c r="H9017" s="22">
        <v>1</v>
      </c>
      <c r="I9017" s="9">
        <f>VLOOKUP('Consolidtaed Data'!$B61,[1]Products!$A:$G,4,0)</f>
        <v>1526</v>
      </c>
      <c r="J9017" s="9">
        <f>VLOOKUP('Consolidtaed Data'!$B61,[1]Products!$A:$G,3,0)</f>
        <v>1251</v>
      </c>
      <c r="K9017" s="9">
        <f>'Consolidtaed Data'!$J61*'Consolidtaed Data'!$H61</f>
        <v>962</v>
      </c>
      <c r="L9017" s="9">
        <f>'Consolidtaed Data'!$I61*'Consolidtaed Data'!$H61</f>
        <v>1414</v>
      </c>
      <c r="M9017" s="9">
        <f>'Consolidtaed Data'!$L61-'Consolidtaed Data'!$K61</f>
        <v>660</v>
      </c>
      <c r="N9017" s="9" t="str">
        <f>VLOOKUP('Consolidtaed Data'!$C61,[1]Locations!$A:$O,2,0)</f>
        <v>Moreno Valley</v>
      </c>
      <c r="O9017" s="9" t="str">
        <f>VLOOKUP('Consolidtaed Data'!$D61,'[1]Sales People'!$A:$B,2,0)</f>
        <v>Walter Cook</v>
      </c>
      <c r="P9017" s="9" t="str">
        <f>VLOOKUP('Consolidtaed Data'!$E61,[1]Customers!$A:$B,2,0)</f>
        <v>Joseph Lawson</v>
      </c>
      <c r="Q9017" s="11">
        <f>WEEKDAY('Consolidtaed Data'!$F61)</f>
        <v>7</v>
      </c>
      <c r="R9017" s="9">
        <f>MONTH('Consolidtaed Data'!$F61)</f>
        <v>1</v>
      </c>
      <c r="S9017" s="9" t="str">
        <f>TEXT(Table3[[#This Row],[Purchase Date]],"MMMM")</f>
        <v>November</v>
      </c>
      <c r="T9017" s="9">
        <f>YEAR('Consolidtaed Data'!$F61)</f>
        <v>2020</v>
      </c>
    </row>
    <row r="9018" spans="1:20" x14ac:dyDescent="0.3">
      <c r="A9018" s="9" t="s">
        <v>10044</v>
      </c>
      <c r="B9018" s="9" t="s">
        <v>76</v>
      </c>
      <c r="C9018" s="9" t="s">
        <v>34</v>
      </c>
      <c r="D9018" s="9" t="s">
        <v>402</v>
      </c>
      <c r="E9018" s="9" t="s">
        <v>410</v>
      </c>
      <c r="F9018" s="12">
        <v>44514</v>
      </c>
      <c r="G9018" s="12" t="str">
        <f>VLOOKUP(Table3[[#This Row],[Product ID]],[1]Products!$A:$G,2,0)</f>
        <v>Product 19</v>
      </c>
      <c r="H9018" s="22">
        <v>1</v>
      </c>
      <c r="I9018" s="9">
        <f>VLOOKUP('Consolidtaed Data'!$B94,[1]Products!$A:$G,4,0)</f>
        <v>799</v>
      </c>
      <c r="J9018" s="9">
        <f>VLOOKUP('Consolidtaed Data'!$B94,[1]Products!$A:$G,3,0)</f>
        <v>455</v>
      </c>
      <c r="K9018" s="9">
        <f>'Consolidtaed Data'!$J94*'Consolidtaed Data'!$H94</f>
        <v>510</v>
      </c>
      <c r="L9018" s="9">
        <f>'Consolidtaed Data'!$I94*'Consolidtaed Data'!$H94</f>
        <v>784</v>
      </c>
      <c r="M9018" s="9">
        <f>'Consolidtaed Data'!$L94-'Consolidtaed Data'!$K94</f>
        <v>3496</v>
      </c>
      <c r="N9018" s="9" t="str">
        <f>VLOOKUP('Consolidtaed Data'!$C94,[1]Locations!$A:$O,2,0)</f>
        <v>Fontana</v>
      </c>
      <c r="O9018" s="9" t="str">
        <f>VLOOKUP('Consolidtaed Data'!$D94,'[1]Sales People'!$A:$B,2,0)</f>
        <v>Gary Rodriguez</v>
      </c>
      <c r="P9018" s="9" t="str">
        <f>VLOOKUP('Consolidtaed Data'!$E94,[1]Customers!$A:$B,2,0)</f>
        <v>Henry Cox</v>
      </c>
      <c r="Q9018" s="11">
        <f>WEEKDAY('Consolidtaed Data'!$F94)</f>
        <v>3</v>
      </c>
      <c r="R9018" s="9">
        <f>MONTH('Consolidtaed Data'!$F94)</f>
        <v>1</v>
      </c>
      <c r="S9018" s="9" t="str">
        <f>TEXT(Table3[[#This Row],[Purchase Date]],"MMMM")</f>
        <v>November</v>
      </c>
      <c r="T9018" s="9">
        <f>YEAR('Consolidtaed Data'!$F94)</f>
        <v>2020</v>
      </c>
    </row>
    <row r="9019" spans="1:20" x14ac:dyDescent="0.3">
      <c r="A9019" s="9" t="s">
        <v>10045</v>
      </c>
      <c r="B9019" s="9" t="s">
        <v>373</v>
      </c>
      <c r="C9019" s="9" t="s">
        <v>347</v>
      </c>
      <c r="D9019" s="9" t="s">
        <v>329</v>
      </c>
      <c r="E9019" s="9" t="s">
        <v>432</v>
      </c>
      <c r="F9019" s="12">
        <v>44514</v>
      </c>
      <c r="G9019" s="12" t="str">
        <f>VLOOKUP(Table3[[#This Row],[Product ID]],[1]Products!$A:$G,2,0)</f>
        <v>Product 66</v>
      </c>
      <c r="H9019" s="22">
        <v>1</v>
      </c>
      <c r="I9019" s="9">
        <f>VLOOKUP('Consolidtaed Data'!$B99,[1]Products!$A:$G,4,0)</f>
        <v>127</v>
      </c>
      <c r="J9019" s="9">
        <f>VLOOKUP('Consolidtaed Data'!$B99,[1]Products!$A:$G,3,0)</f>
        <v>79</v>
      </c>
      <c r="K9019" s="9">
        <f>'Consolidtaed Data'!$J99*'Consolidtaed Data'!$H99</f>
        <v>154</v>
      </c>
      <c r="L9019" s="9">
        <f>'Consolidtaed Data'!$I99*'Consolidtaed Data'!$H99</f>
        <v>203</v>
      </c>
      <c r="M9019" s="9">
        <f>'Consolidtaed Data'!$L99-'Consolidtaed Data'!$K99</f>
        <v>406</v>
      </c>
      <c r="N9019" s="9" t="str">
        <f>VLOOKUP('Consolidtaed Data'!$C99,[1]Locations!$A:$O,2,0)</f>
        <v>Sunnyvale</v>
      </c>
      <c r="O9019" s="9" t="str">
        <f>VLOOKUP('Consolidtaed Data'!$D99,'[1]Sales People'!$A:$B,2,0)</f>
        <v>Jeremy Mendoza</v>
      </c>
      <c r="P9019" s="9" t="str">
        <f>VLOOKUP('Consolidtaed Data'!$E99,[1]Customers!$A:$B,2,0)</f>
        <v>Jonathan Harris</v>
      </c>
      <c r="Q9019" s="11">
        <f>WEEKDAY('Consolidtaed Data'!$F99)</f>
        <v>4</v>
      </c>
      <c r="R9019" s="9">
        <f>MONTH('Consolidtaed Data'!$F99)</f>
        <v>1</v>
      </c>
      <c r="S9019" s="9" t="str">
        <f>TEXT(Table3[[#This Row],[Purchase Date]],"MMMM")</f>
        <v>November</v>
      </c>
      <c r="T9019" s="9">
        <f>YEAR('Consolidtaed Data'!$F99)</f>
        <v>2020</v>
      </c>
    </row>
    <row r="9020" spans="1:20" x14ac:dyDescent="0.3">
      <c r="A9020" s="9" t="s">
        <v>10046</v>
      </c>
      <c r="B9020" s="9" t="s">
        <v>136</v>
      </c>
      <c r="C9020" s="9" t="s">
        <v>439</v>
      </c>
      <c r="D9020" s="9" t="s">
        <v>100</v>
      </c>
      <c r="E9020" s="9" t="s">
        <v>128</v>
      </c>
      <c r="F9020" s="12">
        <v>44514</v>
      </c>
      <c r="G9020" s="12" t="str">
        <f>VLOOKUP(Table3[[#This Row],[Product ID]],[1]Products!$A:$G,2,0)</f>
        <v>Product 2</v>
      </c>
      <c r="H9020" s="22">
        <v>1</v>
      </c>
      <c r="I9020" s="9">
        <f>VLOOKUP('Consolidtaed Data'!$B129,[1]Products!$A:$G,4,0)</f>
        <v>35</v>
      </c>
      <c r="J9020" s="9">
        <f>VLOOKUP('Consolidtaed Data'!$B129,[1]Products!$A:$G,3,0)</f>
        <v>22</v>
      </c>
      <c r="K9020" s="9">
        <f>'Consolidtaed Data'!$J129*'Consolidtaed Data'!$H129</f>
        <v>1580</v>
      </c>
      <c r="L9020" s="9">
        <f>'Consolidtaed Data'!$I129*'Consolidtaed Data'!$H129</f>
        <v>2224</v>
      </c>
      <c r="M9020" s="9">
        <f>'Consolidtaed Data'!$L129-'Consolidtaed Data'!$K129</f>
        <v>2424</v>
      </c>
      <c r="N9020" s="9" t="str">
        <f>VLOOKUP('Consolidtaed Data'!$C129,[1]Locations!$A:$O,2,0)</f>
        <v>Inglewood</v>
      </c>
      <c r="O9020" s="9" t="str">
        <f>VLOOKUP('Consolidtaed Data'!$D129,'[1]Sales People'!$A:$B,2,0)</f>
        <v>Charles Harper</v>
      </c>
      <c r="P9020" s="9" t="str">
        <f>VLOOKUP('Consolidtaed Data'!$E129,[1]Customers!$A:$B,2,0)</f>
        <v>Jack Stevens</v>
      </c>
      <c r="Q9020" s="11">
        <f>WEEKDAY('Consolidtaed Data'!$F129)</f>
        <v>6</v>
      </c>
      <c r="R9020" s="9">
        <f>MONTH('Consolidtaed Data'!$F129)</f>
        <v>1</v>
      </c>
      <c r="S9020" s="9" t="str">
        <f>TEXT(Table3[[#This Row],[Purchase Date]],"MMMM")</f>
        <v>November</v>
      </c>
      <c r="T9020" s="9">
        <f>YEAR('Consolidtaed Data'!$F129)</f>
        <v>2020</v>
      </c>
    </row>
    <row r="9021" spans="1:20" x14ac:dyDescent="0.3">
      <c r="A9021" s="9" t="s">
        <v>10047</v>
      </c>
      <c r="B9021" s="9" t="s">
        <v>62</v>
      </c>
      <c r="C9021" s="9" t="s">
        <v>94</v>
      </c>
      <c r="D9021" s="9" t="s">
        <v>326</v>
      </c>
      <c r="E9021" s="9" t="s">
        <v>552</v>
      </c>
      <c r="F9021" s="12">
        <v>44514</v>
      </c>
      <c r="G9021" s="12" t="str">
        <f>VLOOKUP(Table3[[#This Row],[Product ID]],[1]Products!$A:$G,2,0)</f>
        <v>Product 17</v>
      </c>
      <c r="H9021" s="22">
        <v>1</v>
      </c>
      <c r="I9021" s="9">
        <f>VLOOKUP('Consolidtaed Data'!$B144,[1]Products!$A:$G,4,0)</f>
        <v>886</v>
      </c>
      <c r="J9021" s="9">
        <f>VLOOKUP('Consolidtaed Data'!$B144,[1]Products!$A:$G,3,0)</f>
        <v>478</v>
      </c>
      <c r="K9021" s="9">
        <f>'Consolidtaed Data'!$J144*'Consolidtaed Data'!$H144</f>
        <v>2380</v>
      </c>
      <c r="L9021" s="9">
        <f>'Consolidtaed Data'!$I144*'Consolidtaed Data'!$H144</f>
        <v>3132</v>
      </c>
      <c r="M9021" s="9">
        <f>'Consolidtaed Data'!$L144-'Consolidtaed Data'!$K144</f>
        <v>483</v>
      </c>
      <c r="N9021" s="9" t="str">
        <f>VLOOKUP('Consolidtaed Data'!$C144,[1]Locations!$A:$O,2,0)</f>
        <v>Modesto</v>
      </c>
      <c r="O9021" s="9" t="str">
        <f>VLOOKUP('Consolidtaed Data'!$D144,'[1]Sales People'!$A:$B,2,0)</f>
        <v>Jeremy Mendoza</v>
      </c>
      <c r="P9021" s="9" t="str">
        <f>VLOOKUP('Consolidtaed Data'!$E144,[1]Customers!$A:$B,2,0)</f>
        <v>Benjamin Kim</v>
      </c>
      <c r="Q9021" s="11">
        <f>WEEKDAY('Consolidtaed Data'!$F144)</f>
        <v>7</v>
      </c>
      <c r="R9021" s="9">
        <f>MONTH('Consolidtaed Data'!$F144)</f>
        <v>1</v>
      </c>
      <c r="S9021" s="9" t="str">
        <f>TEXT(Table3[[#This Row],[Purchase Date]],"MMMM")</f>
        <v>November</v>
      </c>
      <c r="T9021" s="9">
        <f>YEAR('Consolidtaed Data'!$F144)</f>
        <v>2020</v>
      </c>
    </row>
    <row r="9022" spans="1:20" x14ac:dyDescent="0.3">
      <c r="A9022" s="9" t="s">
        <v>10048</v>
      </c>
      <c r="B9022" s="9" t="s">
        <v>156</v>
      </c>
      <c r="C9022" s="9" t="s">
        <v>126</v>
      </c>
      <c r="D9022" s="9" t="s">
        <v>131</v>
      </c>
      <c r="E9022" s="9" t="s">
        <v>713</v>
      </c>
      <c r="F9022" s="12">
        <v>44514</v>
      </c>
      <c r="G9022" s="12" t="str">
        <f>VLOOKUP(Table3[[#This Row],[Product ID]],[1]Products!$A:$G,2,0)</f>
        <v>Product 21</v>
      </c>
      <c r="H9022" s="22">
        <v>2</v>
      </c>
      <c r="I9022" s="9">
        <f>VLOOKUP('Consolidtaed Data'!$B220,[1]Products!$A:$G,4,0)</f>
        <v>1638</v>
      </c>
      <c r="J9022" s="9">
        <f>VLOOKUP('Consolidtaed Data'!$B220,[1]Products!$A:$G,3,0)</f>
        <v>1261</v>
      </c>
      <c r="K9022" s="9">
        <f>'Consolidtaed Data'!$J220*'Consolidtaed Data'!$H220</f>
        <v>2798</v>
      </c>
      <c r="L9022" s="9">
        <f>'Consolidtaed Data'!$I220*'Consolidtaed Data'!$H220</f>
        <v>4588</v>
      </c>
      <c r="M9022" s="9">
        <f>'Consolidtaed Data'!$L220-'Consolidtaed Data'!$K220</f>
        <v>1804</v>
      </c>
      <c r="N9022" s="9" t="str">
        <f>VLOOKUP('Consolidtaed Data'!$C220,[1]Locations!$A:$O,2,0)</f>
        <v>Oakland</v>
      </c>
      <c r="O9022" s="9" t="str">
        <f>VLOOKUP('Consolidtaed Data'!$D220,'[1]Sales People'!$A:$B,2,0)</f>
        <v>Clarence Fox</v>
      </c>
      <c r="P9022" s="9" t="str">
        <f>VLOOKUP('Consolidtaed Data'!$E220,[1]Customers!$A:$B,2,0)</f>
        <v>Carlos Young</v>
      </c>
      <c r="Q9022" s="11">
        <f>WEEKDAY('Consolidtaed Data'!$F220)</f>
        <v>5</v>
      </c>
      <c r="R9022" s="9">
        <f>MONTH('Consolidtaed Data'!$F220)</f>
        <v>1</v>
      </c>
      <c r="S9022" s="9" t="str">
        <f>TEXT(Table3[[#This Row],[Purchase Date]],"MMMM")</f>
        <v>November</v>
      </c>
      <c r="T9022" s="9">
        <f>YEAR('Consolidtaed Data'!$F220)</f>
        <v>2020</v>
      </c>
    </row>
    <row r="9023" spans="1:20" x14ac:dyDescent="0.3">
      <c r="A9023" s="9" t="s">
        <v>10049</v>
      </c>
      <c r="B9023" s="9" t="s">
        <v>364</v>
      </c>
      <c r="C9023" s="9" t="s">
        <v>420</v>
      </c>
      <c r="D9023" s="9" t="s">
        <v>35</v>
      </c>
      <c r="E9023" s="9" t="s">
        <v>743</v>
      </c>
      <c r="F9023" s="12">
        <v>44514</v>
      </c>
      <c r="G9023" s="12" t="str">
        <f>VLOOKUP(Table3[[#This Row],[Product ID]],[1]Products!$A:$G,2,0)</f>
        <v>Product 45</v>
      </c>
      <c r="H9023" s="22">
        <v>1</v>
      </c>
      <c r="I9023" s="9">
        <f>VLOOKUP('Consolidtaed Data'!$B232,[1]Products!$A:$G,4,0)</f>
        <v>2294</v>
      </c>
      <c r="J9023" s="9">
        <f>VLOOKUP('Consolidtaed Data'!$B232,[1]Products!$A:$G,3,0)</f>
        <v>1399</v>
      </c>
      <c r="K9023" s="9">
        <f>'Consolidtaed Data'!$J232*'Consolidtaed Data'!$H232</f>
        <v>1535</v>
      </c>
      <c r="L9023" s="9">
        <f>'Consolidtaed Data'!$I232*'Consolidtaed Data'!$H232</f>
        <v>2257</v>
      </c>
      <c r="M9023" s="9">
        <f>'Consolidtaed Data'!$L232-'Consolidtaed Data'!$K232</f>
        <v>198</v>
      </c>
      <c r="N9023" s="9" t="str">
        <f>VLOOKUP('Consolidtaed Data'!$C232,[1]Locations!$A:$O,2,0)</f>
        <v>Concord</v>
      </c>
      <c r="O9023" s="9" t="str">
        <f>VLOOKUP('Consolidtaed Data'!$D232,'[1]Sales People'!$A:$B,2,0)</f>
        <v>Larry Castillo</v>
      </c>
      <c r="P9023" s="9" t="str">
        <f>VLOOKUP('Consolidtaed Data'!$E232,[1]Customers!$A:$B,2,0)</f>
        <v>Peter Gilbert</v>
      </c>
      <c r="Q9023" s="11">
        <f>WEEKDAY('Consolidtaed Data'!$F232)</f>
        <v>5</v>
      </c>
      <c r="R9023" s="9">
        <f>MONTH('Consolidtaed Data'!$F232)</f>
        <v>1</v>
      </c>
      <c r="S9023" s="9" t="str">
        <f>TEXT(Table3[[#This Row],[Purchase Date]],"MMMM")</f>
        <v>November</v>
      </c>
      <c r="T9023" s="9">
        <f>YEAR('Consolidtaed Data'!$F232)</f>
        <v>2020</v>
      </c>
    </row>
    <row r="9024" spans="1:20" x14ac:dyDescent="0.3">
      <c r="A9024" s="9" t="s">
        <v>10050</v>
      </c>
      <c r="B9024" s="9" t="s">
        <v>156</v>
      </c>
      <c r="C9024" s="9" t="s">
        <v>458</v>
      </c>
      <c r="D9024" s="9" t="s">
        <v>56</v>
      </c>
      <c r="E9024" s="9" t="s">
        <v>791</v>
      </c>
      <c r="F9024" s="12">
        <v>44514</v>
      </c>
      <c r="G9024" s="12" t="str">
        <f>VLOOKUP(Table3[[#This Row],[Product ID]],[1]Products!$A:$G,2,0)</f>
        <v>Product 21</v>
      </c>
      <c r="H9024" s="22">
        <v>1</v>
      </c>
      <c r="I9024" s="9">
        <f>VLOOKUP('Consolidtaed Data'!$B259,[1]Products!$A:$G,4,0)</f>
        <v>2464</v>
      </c>
      <c r="J9024" s="9">
        <f>VLOOKUP('Consolidtaed Data'!$B259,[1]Products!$A:$G,3,0)</f>
        <v>1774</v>
      </c>
      <c r="K9024" s="9">
        <f>'Consolidtaed Data'!$J259*'Consolidtaed Data'!$H259</f>
        <v>1124</v>
      </c>
      <c r="L9024" s="9">
        <f>'Consolidtaed Data'!$I259*'Consolidtaed Data'!$H259</f>
        <v>1652</v>
      </c>
      <c r="M9024" s="9">
        <f>'Consolidtaed Data'!$L259-'Consolidtaed Data'!$K259</f>
        <v>396</v>
      </c>
      <c r="N9024" s="9" t="str">
        <f>VLOOKUP('Consolidtaed Data'!$C259,[1]Locations!$A:$O,2,0)</f>
        <v>San Jose</v>
      </c>
      <c r="O9024" s="9" t="str">
        <f>VLOOKUP('Consolidtaed Data'!$D259,'[1]Sales People'!$A:$B,2,0)</f>
        <v>Henry Nelson</v>
      </c>
      <c r="P9024" s="9" t="str">
        <f>VLOOKUP('Consolidtaed Data'!$E259,[1]Customers!$A:$B,2,0)</f>
        <v>Steve Wells</v>
      </c>
      <c r="Q9024" s="11">
        <f>WEEKDAY('Consolidtaed Data'!$F259)</f>
        <v>7</v>
      </c>
      <c r="R9024" s="9">
        <f>MONTH('Consolidtaed Data'!$F259)</f>
        <v>1</v>
      </c>
      <c r="S9024" s="9" t="str">
        <f>TEXT(Table3[[#This Row],[Purchase Date]],"MMMM")</f>
        <v>November</v>
      </c>
      <c r="T9024" s="9">
        <f>YEAR('Consolidtaed Data'!$F259)</f>
        <v>2020</v>
      </c>
    </row>
    <row r="9025" spans="1:20" x14ac:dyDescent="0.3">
      <c r="A9025" s="9" t="s">
        <v>10051</v>
      </c>
      <c r="B9025" s="9" t="s">
        <v>415</v>
      </c>
      <c r="C9025" s="9" t="s">
        <v>90</v>
      </c>
      <c r="D9025" s="9" t="s">
        <v>235</v>
      </c>
      <c r="E9025" s="9" t="s">
        <v>521</v>
      </c>
      <c r="F9025" s="12">
        <v>44514</v>
      </c>
      <c r="G9025" s="12" t="str">
        <f>VLOOKUP(Table3[[#This Row],[Product ID]],[1]Products!$A:$G,2,0)</f>
        <v>Product 18</v>
      </c>
      <c r="H9025" s="22">
        <v>2</v>
      </c>
      <c r="I9025" s="9">
        <f>VLOOKUP('Consolidtaed Data'!$B449,[1]Products!$A:$G,4,0)</f>
        <v>378</v>
      </c>
      <c r="J9025" s="9">
        <f>VLOOKUP('Consolidtaed Data'!$B449,[1]Products!$A:$G,3,0)</f>
        <v>291</v>
      </c>
      <c r="K9025" s="9">
        <f>'Consolidtaed Data'!$J449*'Consolidtaed Data'!$H449</f>
        <v>1305</v>
      </c>
      <c r="L9025" s="9">
        <f>'Consolidtaed Data'!$I449*'Consolidtaed Data'!$H449</f>
        <v>1590</v>
      </c>
      <c r="M9025" s="9">
        <f>'Consolidtaed Data'!$L449-'Consolidtaed Data'!$K449</f>
        <v>2036</v>
      </c>
      <c r="N9025" s="9" t="str">
        <f>VLOOKUP('Consolidtaed Data'!$C449,[1]Locations!$A:$O,2,0)</f>
        <v>Temecula</v>
      </c>
      <c r="O9025" s="9" t="str">
        <f>VLOOKUP('Consolidtaed Data'!$D449,'[1]Sales People'!$A:$B,2,0)</f>
        <v>Howard Gardner</v>
      </c>
      <c r="P9025" s="9" t="str">
        <f>VLOOKUP('Consolidtaed Data'!$E449,[1]Customers!$A:$B,2,0)</f>
        <v>Andrew Martin</v>
      </c>
      <c r="Q9025" s="11">
        <f>WEEKDAY('Consolidtaed Data'!$F449)</f>
        <v>7</v>
      </c>
      <c r="R9025" s="9">
        <f>MONTH('Consolidtaed Data'!$F449)</f>
        <v>2</v>
      </c>
      <c r="S9025" s="9" t="str">
        <f>TEXT(Table3[[#This Row],[Purchase Date]],"MMMM")</f>
        <v>November</v>
      </c>
      <c r="T9025" s="9">
        <f>YEAR('Consolidtaed Data'!$F449)</f>
        <v>2020</v>
      </c>
    </row>
    <row r="9026" spans="1:20" x14ac:dyDescent="0.3">
      <c r="A9026" s="9" t="s">
        <v>10052</v>
      </c>
      <c r="B9026" s="9" t="s">
        <v>582</v>
      </c>
      <c r="C9026" s="9" t="s">
        <v>462</v>
      </c>
      <c r="D9026" s="9" t="s">
        <v>83</v>
      </c>
      <c r="E9026" s="9" t="s">
        <v>897</v>
      </c>
      <c r="F9026" s="12">
        <v>44514</v>
      </c>
      <c r="G9026" s="12" t="str">
        <f>VLOOKUP(Table3[[#This Row],[Product ID]],[1]Products!$A:$G,2,0)</f>
        <v>Product 58</v>
      </c>
      <c r="H9026" s="22">
        <v>1</v>
      </c>
      <c r="I9026" s="9">
        <f>VLOOKUP('Consolidtaed Data'!$B1155,[1]Products!$A:$G,4,0)</f>
        <v>378</v>
      </c>
      <c r="J9026" s="9">
        <f>VLOOKUP('Consolidtaed Data'!$B1155,[1]Products!$A:$G,3,0)</f>
        <v>291</v>
      </c>
      <c r="K9026" s="9">
        <f>'Consolidtaed Data'!$J1155*'Consolidtaed Data'!$H1155</f>
        <v>561</v>
      </c>
      <c r="L9026" s="9">
        <f>'Consolidtaed Data'!$I1155*'Consolidtaed Data'!$H1155</f>
        <v>684</v>
      </c>
      <c r="M9026" s="9">
        <f>'Consolidtaed Data'!$L1155-'Consolidtaed Data'!$K1155</f>
        <v>214</v>
      </c>
      <c r="N9026" s="9" t="str">
        <f>VLOOKUP('Consolidtaed Data'!$C1155,[1]Locations!$A:$O,2,0)</f>
        <v>Rialto</v>
      </c>
      <c r="O9026" s="9" t="str">
        <f>VLOOKUP('Consolidtaed Data'!$D1155,'[1]Sales People'!$A:$B,2,0)</f>
        <v>Larry Castillo</v>
      </c>
      <c r="P9026" s="9" t="str">
        <f>VLOOKUP('Consolidtaed Data'!$E1155,[1]Customers!$A:$B,2,0)</f>
        <v>Donald Stanley</v>
      </c>
      <c r="Q9026" s="11">
        <f>WEEKDAY('Consolidtaed Data'!$F1155)</f>
        <v>3</v>
      </c>
      <c r="R9026" s="9">
        <f>MONTH('Consolidtaed Data'!$F1155)</f>
        <v>3</v>
      </c>
      <c r="S9026" s="9" t="str">
        <f>TEXT(Table3[[#This Row],[Purchase Date]],"MMMM")</f>
        <v>November</v>
      </c>
      <c r="T9026" s="9">
        <f>YEAR('Consolidtaed Data'!$F1155)</f>
        <v>2020</v>
      </c>
    </row>
    <row r="9027" spans="1:20" x14ac:dyDescent="0.3">
      <c r="A9027" s="9" t="s">
        <v>10053</v>
      </c>
      <c r="B9027" s="9" t="s">
        <v>49</v>
      </c>
      <c r="C9027" s="9" t="s">
        <v>126</v>
      </c>
      <c r="D9027" s="9" t="s">
        <v>326</v>
      </c>
      <c r="E9027" s="9" t="s">
        <v>1190</v>
      </c>
      <c r="F9027" s="12">
        <v>44514</v>
      </c>
      <c r="G9027" s="12" t="str">
        <f>VLOOKUP(Table3[[#This Row],[Product ID]],[1]Products!$A:$G,2,0)</f>
        <v>Product 30</v>
      </c>
      <c r="H9027" s="22">
        <v>3</v>
      </c>
      <c r="I9027" s="9">
        <f>VLOOKUP('Consolidtaed Data'!$B1429,[1]Products!$A:$G,4,0)</f>
        <v>530</v>
      </c>
      <c r="J9027" s="9">
        <f>VLOOKUP('Consolidtaed Data'!$B1429,[1]Products!$A:$G,3,0)</f>
        <v>424</v>
      </c>
      <c r="K9027" s="9">
        <f>'Consolidtaed Data'!$J1429*'Consolidtaed Data'!$H1429</f>
        <v>1295</v>
      </c>
      <c r="L9027" s="9">
        <f>'Consolidtaed Data'!$I1429*'Consolidtaed Data'!$H1429</f>
        <v>1639</v>
      </c>
      <c r="M9027" s="9">
        <f>'Consolidtaed Data'!$L1429-'Consolidtaed Data'!$K1429</f>
        <v>102</v>
      </c>
      <c r="N9027" s="9" t="str">
        <f>VLOOKUP('Consolidtaed Data'!$C1429,[1]Locations!$A:$O,2,0)</f>
        <v>Moreno Valley</v>
      </c>
      <c r="O9027" s="9" t="str">
        <f>VLOOKUP('Consolidtaed Data'!$D1429,'[1]Sales People'!$A:$B,2,0)</f>
        <v>Justin Lynch</v>
      </c>
      <c r="P9027" s="9" t="str">
        <f>VLOOKUP('Consolidtaed Data'!$E1429,[1]Customers!$A:$B,2,0)</f>
        <v>Richard Cunningham</v>
      </c>
      <c r="Q9027" s="11">
        <f>WEEKDAY('Consolidtaed Data'!$F1429)</f>
        <v>4</v>
      </c>
      <c r="R9027" s="9">
        <f>MONTH('Consolidtaed Data'!$F1429)</f>
        <v>4</v>
      </c>
      <c r="S9027" s="9" t="str">
        <f>TEXT(Table3[[#This Row],[Purchase Date]],"MMMM")</f>
        <v>November</v>
      </c>
      <c r="T9027" s="9">
        <f>YEAR('Consolidtaed Data'!$F1429)</f>
        <v>2020</v>
      </c>
    </row>
    <row r="9028" spans="1:20" x14ac:dyDescent="0.3">
      <c r="A9028" s="9" t="s">
        <v>10054</v>
      </c>
      <c r="B9028" s="9" t="s">
        <v>11</v>
      </c>
      <c r="C9028" s="9" t="s">
        <v>201</v>
      </c>
      <c r="D9028" s="9" t="s">
        <v>46</v>
      </c>
      <c r="E9028" s="9" t="s">
        <v>877</v>
      </c>
      <c r="F9028" s="12">
        <v>44514</v>
      </c>
      <c r="G9028" s="12" t="str">
        <f>VLOOKUP(Table3[[#This Row],[Product ID]],[1]Products!$A:$G,2,0)</f>
        <v>Product 88</v>
      </c>
      <c r="H9028" s="22">
        <v>3</v>
      </c>
      <c r="I9028" s="9">
        <f>VLOOKUP('Consolidtaed Data'!$B1672,[1]Products!$A:$G,4,0)</f>
        <v>818</v>
      </c>
      <c r="J9028" s="9">
        <f>VLOOKUP('Consolidtaed Data'!$B1672,[1]Products!$A:$G,3,0)</f>
        <v>450</v>
      </c>
      <c r="K9028" s="9">
        <f>'Consolidtaed Data'!$J1672*'Consolidtaed Data'!$H1672</f>
        <v>1220</v>
      </c>
      <c r="L9028" s="9">
        <f>'Consolidtaed Data'!$I1672*'Consolidtaed Data'!$H1672</f>
        <v>1671</v>
      </c>
      <c r="M9028" s="9">
        <f>'Consolidtaed Data'!$L1672-'Consolidtaed Data'!$K1672</f>
        <v>483</v>
      </c>
      <c r="N9028" s="9" t="str">
        <f>VLOOKUP('Consolidtaed Data'!$C1672,[1]Locations!$A:$O,2,0)</f>
        <v>Santa Clara</v>
      </c>
      <c r="O9028" s="9" t="str">
        <f>VLOOKUP('Consolidtaed Data'!$D1672,'[1]Sales People'!$A:$B,2,0)</f>
        <v>Brian Thomas</v>
      </c>
      <c r="P9028" s="9" t="str">
        <f>VLOOKUP('Consolidtaed Data'!$E1672,[1]Customers!$A:$B,2,0)</f>
        <v>Benjamin Stanley</v>
      </c>
      <c r="Q9028" s="11">
        <f>WEEKDAY('Consolidtaed Data'!$F1672)</f>
        <v>7</v>
      </c>
      <c r="R9028" s="9">
        <f>MONTH('Consolidtaed Data'!$F1672)</f>
        <v>5</v>
      </c>
      <c r="S9028" s="9" t="str">
        <f>TEXT(Table3[[#This Row],[Purchase Date]],"MMMM")</f>
        <v>November</v>
      </c>
      <c r="T9028" s="9">
        <f>YEAR('Consolidtaed Data'!$F1672)</f>
        <v>2020</v>
      </c>
    </row>
    <row r="9029" spans="1:20" x14ac:dyDescent="0.3">
      <c r="A9029" s="9" t="s">
        <v>10055</v>
      </c>
      <c r="B9029" s="9" t="s">
        <v>79</v>
      </c>
      <c r="C9029" s="9" t="s">
        <v>90</v>
      </c>
      <c r="D9029" s="9" t="s">
        <v>235</v>
      </c>
      <c r="E9029" s="9" t="s">
        <v>693</v>
      </c>
      <c r="F9029" s="12">
        <v>44514</v>
      </c>
      <c r="G9029" s="12" t="str">
        <f>VLOOKUP(Table3[[#This Row],[Product ID]],[1]Products!$A:$G,2,0)</f>
        <v>Product 80</v>
      </c>
      <c r="H9029" s="22">
        <v>1</v>
      </c>
      <c r="I9029" s="9">
        <f>VLOOKUP('Consolidtaed Data'!$B2170,[1]Products!$A:$G,4,0)</f>
        <v>800</v>
      </c>
      <c r="J9029" s="9">
        <f>VLOOKUP('Consolidtaed Data'!$B2170,[1]Products!$A:$G,3,0)</f>
        <v>536</v>
      </c>
      <c r="K9029" s="9">
        <f>'Consolidtaed Data'!$J2170*'Consolidtaed Data'!$H2170</f>
        <v>1582</v>
      </c>
      <c r="L9029" s="9">
        <f>'Consolidtaed Data'!$I2170*'Consolidtaed Data'!$H2170</f>
        <v>3044</v>
      </c>
      <c r="M9029" s="9">
        <f>'Consolidtaed Data'!$L2170-'Consolidtaed Data'!$K2170</f>
        <v>1341</v>
      </c>
      <c r="N9029" s="9" t="str">
        <f>VLOOKUP('Consolidtaed Data'!$C2170,[1]Locations!$A:$O,2,0)</f>
        <v>Glendale</v>
      </c>
      <c r="O9029" s="9" t="str">
        <f>VLOOKUP('Consolidtaed Data'!$D2170,'[1]Sales People'!$A:$B,2,0)</f>
        <v>Brian Davis</v>
      </c>
      <c r="P9029" s="9" t="str">
        <f>VLOOKUP('Consolidtaed Data'!$E2170,[1]Customers!$A:$B,2,0)</f>
        <v>Mark Gonzalez</v>
      </c>
      <c r="Q9029" s="11">
        <f>WEEKDAY('Consolidtaed Data'!$F2170)</f>
        <v>7</v>
      </c>
      <c r="R9029" s="9">
        <f>MONTH('Consolidtaed Data'!$F2170)</f>
        <v>6</v>
      </c>
      <c r="S9029" s="9" t="str">
        <f>TEXT(Table3[[#This Row],[Purchase Date]],"MMMM")</f>
        <v>November</v>
      </c>
      <c r="T9029" s="9">
        <f>YEAR('Consolidtaed Data'!$F2170)</f>
        <v>2020</v>
      </c>
    </row>
    <row r="9030" spans="1:20" x14ac:dyDescent="0.3">
      <c r="A9030" s="9" t="s">
        <v>10056</v>
      </c>
      <c r="B9030" s="9" t="s">
        <v>116</v>
      </c>
      <c r="C9030" s="9" t="s">
        <v>126</v>
      </c>
      <c r="D9030" s="9" t="s">
        <v>174</v>
      </c>
      <c r="E9030" s="9" t="s">
        <v>1930</v>
      </c>
      <c r="F9030" s="12">
        <v>44514</v>
      </c>
      <c r="G9030" s="12" t="str">
        <f>VLOOKUP(Table3[[#This Row],[Product ID]],[1]Products!$A:$G,2,0)</f>
        <v>Product 55</v>
      </c>
      <c r="H9030" s="22">
        <v>3</v>
      </c>
      <c r="I9030" s="9">
        <f>VLOOKUP('Consolidtaed Data'!$B2216,[1]Products!$A:$G,4,0)</f>
        <v>1587</v>
      </c>
      <c r="J9030" s="9">
        <f>VLOOKUP('Consolidtaed Data'!$B2216,[1]Products!$A:$G,3,0)</f>
        <v>1301</v>
      </c>
      <c r="K9030" s="9">
        <f>'Consolidtaed Data'!$J2216*'Consolidtaed Data'!$H2216</f>
        <v>1190</v>
      </c>
      <c r="L9030" s="9">
        <f>'Consolidtaed Data'!$I2216*'Consolidtaed Data'!$H2216</f>
        <v>1566</v>
      </c>
      <c r="M9030" s="9">
        <f>'Consolidtaed Data'!$L2216-'Consolidtaed Data'!$K2216</f>
        <v>589</v>
      </c>
      <c r="N9030" s="9" t="str">
        <f>VLOOKUP('Consolidtaed Data'!$C2216,[1]Locations!$A:$O,2,0)</f>
        <v>Carlsbad</v>
      </c>
      <c r="O9030" s="9" t="str">
        <f>VLOOKUP('Consolidtaed Data'!$D2216,'[1]Sales People'!$A:$B,2,0)</f>
        <v>Larry Castillo</v>
      </c>
      <c r="P9030" s="9" t="str">
        <f>VLOOKUP('Consolidtaed Data'!$E2216,[1]Customers!$A:$B,2,0)</f>
        <v>George Ellis</v>
      </c>
      <c r="Q9030" s="11">
        <f>WEEKDAY('Consolidtaed Data'!$F2216)</f>
        <v>4</v>
      </c>
      <c r="R9030" s="9">
        <f>MONTH('Consolidtaed Data'!$F2216)</f>
        <v>6</v>
      </c>
      <c r="S9030" s="9" t="str">
        <f>TEXT(Table3[[#This Row],[Purchase Date]],"MMMM")</f>
        <v>November</v>
      </c>
      <c r="T9030" s="9">
        <f>YEAR('Consolidtaed Data'!$F2216)</f>
        <v>2020</v>
      </c>
    </row>
    <row r="9031" spans="1:20" x14ac:dyDescent="0.3">
      <c r="A9031" s="9" t="s">
        <v>10057</v>
      </c>
      <c r="B9031" s="9" t="s">
        <v>103</v>
      </c>
      <c r="C9031" s="9" t="s">
        <v>231</v>
      </c>
      <c r="D9031" s="9" t="s">
        <v>235</v>
      </c>
      <c r="E9031" s="9" t="s">
        <v>868</v>
      </c>
      <c r="F9031" s="12">
        <v>44514</v>
      </c>
      <c r="G9031" s="12" t="str">
        <f>VLOOKUP(Table3[[#This Row],[Product ID]],[1]Products!$A:$G,2,0)</f>
        <v>Product 44</v>
      </c>
      <c r="H9031" s="22">
        <v>1</v>
      </c>
      <c r="I9031" s="9">
        <f>VLOOKUP('Consolidtaed Data'!$B2544,[1]Products!$A:$G,4,0)</f>
        <v>400</v>
      </c>
      <c r="J9031" s="9">
        <f>VLOOKUP('Consolidtaed Data'!$B2544,[1]Products!$A:$G,3,0)</f>
        <v>208</v>
      </c>
      <c r="K9031" s="9">
        <f>'Consolidtaed Data'!$J2544*'Consolidtaed Data'!$H2544</f>
        <v>4134</v>
      </c>
      <c r="L9031" s="9">
        <f>'Consolidtaed Data'!$I2544*'Consolidtaed Data'!$H2544</f>
        <v>5661</v>
      </c>
      <c r="M9031" s="9">
        <f>'Consolidtaed Data'!$L2544-'Consolidtaed Data'!$K2544</f>
        <v>436</v>
      </c>
      <c r="N9031" s="9" t="str">
        <f>VLOOKUP('Consolidtaed Data'!$C2544,[1]Locations!$A:$O,2,0)</f>
        <v>Santa Clara</v>
      </c>
      <c r="O9031" s="9" t="str">
        <f>VLOOKUP('Consolidtaed Data'!$D2544,'[1]Sales People'!$A:$B,2,0)</f>
        <v>Jeremy Mendoza</v>
      </c>
      <c r="P9031" s="9" t="str">
        <f>VLOOKUP('Consolidtaed Data'!$E2544,[1]Customers!$A:$B,2,0)</f>
        <v>Keith Wheeler</v>
      </c>
      <c r="Q9031" s="11">
        <f>WEEKDAY('Consolidtaed Data'!$F2544)</f>
        <v>7</v>
      </c>
      <c r="R9031" s="9">
        <f>MONTH('Consolidtaed Data'!$F2544)</f>
        <v>7</v>
      </c>
      <c r="S9031" s="9" t="str">
        <f>TEXT(Table3[[#This Row],[Purchase Date]],"MMMM")</f>
        <v>November</v>
      </c>
      <c r="T9031" s="9">
        <f>YEAR('Consolidtaed Data'!$F2544)</f>
        <v>2020</v>
      </c>
    </row>
    <row r="9032" spans="1:20" x14ac:dyDescent="0.3">
      <c r="A9032" s="9" t="s">
        <v>10058</v>
      </c>
      <c r="B9032" s="9" t="s">
        <v>572</v>
      </c>
      <c r="C9032" s="9" t="s">
        <v>249</v>
      </c>
      <c r="D9032" s="9" t="s">
        <v>51</v>
      </c>
      <c r="E9032" s="9" t="s">
        <v>434</v>
      </c>
      <c r="F9032" s="12">
        <v>44514</v>
      </c>
      <c r="G9032" s="12" t="str">
        <f>VLOOKUP(Table3[[#This Row],[Product ID]],[1]Products!$A:$G,2,0)</f>
        <v>Product 22</v>
      </c>
      <c r="H9032" s="22">
        <v>1</v>
      </c>
      <c r="I9032" s="9">
        <f>VLOOKUP('Consolidtaed Data'!$B2740,[1]Products!$A:$G,4,0)</f>
        <v>1743</v>
      </c>
      <c r="J9032" s="9">
        <f>VLOOKUP('Consolidtaed Data'!$B2740,[1]Products!$A:$G,3,0)</f>
        <v>872</v>
      </c>
      <c r="K9032" s="9">
        <f>'Consolidtaed Data'!$J2740*'Consolidtaed Data'!$H2740</f>
        <v>624</v>
      </c>
      <c r="L9032" s="9">
        <f>'Consolidtaed Data'!$I2740*'Consolidtaed Data'!$H2740</f>
        <v>1200</v>
      </c>
      <c r="M9032" s="9">
        <f>'Consolidtaed Data'!$L2740-'Consolidtaed Data'!$K2740</f>
        <v>613</v>
      </c>
      <c r="N9032" s="9" t="str">
        <f>VLOOKUP('Consolidtaed Data'!$C2740,[1]Locations!$A:$O,2,0)</f>
        <v>Thousand Oaks</v>
      </c>
      <c r="O9032" s="9" t="str">
        <f>VLOOKUP('Consolidtaed Data'!$D2740,'[1]Sales People'!$A:$B,2,0)</f>
        <v>Larry Castillo</v>
      </c>
      <c r="P9032" s="9" t="str">
        <f>VLOOKUP('Consolidtaed Data'!$E2740,[1]Customers!$A:$B,2,0)</f>
        <v>Peter Freeman</v>
      </c>
      <c r="Q9032" s="11">
        <f>WEEKDAY('Consolidtaed Data'!$F2740)</f>
        <v>1</v>
      </c>
      <c r="R9032" s="9">
        <f>MONTH('Consolidtaed Data'!$F2740)</f>
        <v>7</v>
      </c>
      <c r="S9032" s="9" t="str">
        <f>TEXT(Table3[[#This Row],[Purchase Date]],"MMMM")</f>
        <v>November</v>
      </c>
      <c r="T9032" s="9">
        <f>YEAR('Consolidtaed Data'!$F2740)</f>
        <v>2020</v>
      </c>
    </row>
    <row r="9033" spans="1:20" x14ac:dyDescent="0.3">
      <c r="A9033" s="9" t="s">
        <v>10059</v>
      </c>
      <c r="B9033" s="9" t="s">
        <v>580</v>
      </c>
      <c r="C9033" s="9" t="s">
        <v>504</v>
      </c>
      <c r="D9033" s="9" t="s">
        <v>246</v>
      </c>
      <c r="E9033" s="9" t="s">
        <v>844</v>
      </c>
      <c r="F9033" s="12">
        <v>44514</v>
      </c>
      <c r="G9033" s="12" t="str">
        <f>VLOOKUP(Table3[[#This Row],[Product ID]],[1]Products!$A:$G,2,0)</f>
        <v>Product 1</v>
      </c>
      <c r="H9033" s="22">
        <v>3</v>
      </c>
      <c r="I9033" s="9">
        <f>VLOOKUP('Consolidtaed Data'!$B3261,[1]Products!$A:$G,4,0)</f>
        <v>127</v>
      </c>
      <c r="J9033" s="9">
        <f>VLOOKUP('Consolidtaed Data'!$B3261,[1]Products!$A:$G,3,0)</f>
        <v>79</v>
      </c>
      <c r="K9033" s="9">
        <f>'Consolidtaed Data'!$J3261*'Consolidtaed Data'!$H3261</f>
        <v>1263</v>
      </c>
      <c r="L9033" s="9">
        <f>'Consolidtaed Data'!$I3261*'Consolidtaed Data'!$H3261</f>
        <v>1683</v>
      </c>
      <c r="M9033" s="9">
        <f>'Consolidtaed Data'!$L3261-'Consolidtaed Data'!$K3261</f>
        <v>904</v>
      </c>
      <c r="N9033" s="9" t="str">
        <f>VLOOKUP('Consolidtaed Data'!$C3261,[1]Locations!$A:$O,2,0)</f>
        <v>Sunnyvale</v>
      </c>
      <c r="O9033" s="9" t="str">
        <f>VLOOKUP('Consolidtaed Data'!$D3261,'[1]Sales People'!$A:$B,2,0)</f>
        <v>Henry Nelson</v>
      </c>
      <c r="P9033" s="9" t="str">
        <f>VLOOKUP('Consolidtaed Data'!$E3261,[1]Customers!$A:$B,2,0)</f>
        <v>Peter Gilbert</v>
      </c>
      <c r="Q9033" s="11">
        <f>WEEKDAY('Consolidtaed Data'!$F3261)</f>
        <v>6</v>
      </c>
      <c r="R9033" s="9">
        <f>MONTH('Consolidtaed Data'!$F3261)</f>
        <v>8</v>
      </c>
      <c r="S9033" s="9" t="str">
        <f>TEXT(Table3[[#This Row],[Purchase Date]],"MMMM")</f>
        <v>November</v>
      </c>
      <c r="T9033" s="9">
        <f>YEAR('Consolidtaed Data'!$F3261)</f>
        <v>2020</v>
      </c>
    </row>
    <row r="9034" spans="1:20" x14ac:dyDescent="0.3">
      <c r="A9034" s="9" t="s">
        <v>10060</v>
      </c>
      <c r="B9034" s="9" t="s">
        <v>490</v>
      </c>
      <c r="C9034" s="9" t="s">
        <v>94</v>
      </c>
      <c r="D9034" s="9" t="s">
        <v>43</v>
      </c>
      <c r="E9034" s="9" t="s">
        <v>1909</v>
      </c>
      <c r="F9034" s="12">
        <v>44514</v>
      </c>
      <c r="G9034" s="12" t="str">
        <f>VLOOKUP(Table3[[#This Row],[Product ID]],[1]Products!$A:$G,2,0)</f>
        <v>Product 79</v>
      </c>
      <c r="H9034" s="22">
        <v>4</v>
      </c>
      <c r="I9034" s="9">
        <f>VLOOKUP('Consolidtaed Data'!$B3284,[1]Products!$A:$G,4,0)</f>
        <v>2141</v>
      </c>
      <c r="J9034" s="9">
        <f>VLOOKUP('Consolidtaed Data'!$B3284,[1]Products!$A:$G,3,0)</f>
        <v>1777</v>
      </c>
      <c r="K9034" s="9">
        <f>'Consolidtaed Data'!$J3284*'Consolidtaed Data'!$H3284</f>
        <v>561</v>
      </c>
      <c r="L9034" s="9">
        <f>'Consolidtaed Data'!$I3284*'Consolidtaed Data'!$H3284</f>
        <v>684</v>
      </c>
      <c r="M9034" s="9">
        <f>'Consolidtaed Data'!$L3284-'Consolidtaed Data'!$K3284</f>
        <v>2565</v>
      </c>
      <c r="N9034" s="9" t="str">
        <f>VLOOKUP('Consolidtaed Data'!$C3284,[1]Locations!$A:$O,2,0)</f>
        <v>Salinas</v>
      </c>
      <c r="O9034" s="9" t="str">
        <f>VLOOKUP('Consolidtaed Data'!$D3284,'[1]Sales People'!$A:$B,2,0)</f>
        <v>Clarence Fox</v>
      </c>
      <c r="P9034" s="9" t="str">
        <f>VLOOKUP('Consolidtaed Data'!$E3284,[1]Customers!$A:$B,2,0)</f>
        <v>Shawn Henderson</v>
      </c>
      <c r="Q9034" s="11">
        <f>WEEKDAY('Consolidtaed Data'!$F3284)</f>
        <v>1</v>
      </c>
      <c r="R9034" s="9">
        <f>MONTH('Consolidtaed Data'!$F3284)</f>
        <v>8</v>
      </c>
      <c r="S9034" s="9" t="str">
        <f>TEXT(Table3[[#This Row],[Purchase Date]],"MMMM")</f>
        <v>November</v>
      </c>
      <c r="T9034" s="9">
        <f>YEAR('Consolidtaed Data'!$F3284)</f>
        <v>2020</v>
      </c>
    </row>
    <row r="9035" spans="1:20" x14ac:dyDescent="0.3">
      <c r="A9035" s="9" t="s">
        <v>10061</v>
      </c>
      <c r="B9035" s="9" t="s">
        <v>495</v>
      </c>
      <c r="C9035" s="9" t="s">
        <v>30</v>
      </c>
      <c r="D9035" s="9" t="s">
        <v>64</v>
      </c>
      <c r="E9035" s="9" t="s">
        <v>1302</v>
      </c>
      <c r="F9035" s="12">
        <v>44514</v>
      </c>
      <c r="G9035" s="12" t="str">
        <f>VLOOKUP(Table3[[#This Row],[Product ID]],[1]Products!$A:$G,2,0)</f>
        <v>Product 15</v>
      </c>
      <c r="H9035" s="22">
        <v>4</v>
      </c>
      <c r="I9035" s="9">
        <f>VLOOKUP('Consolidtaed Data'!$B3570,[1]Products!$A:$G,4,0)</f>
        <v>847</v>
      </c>
      <c r="J9035" s="9">
        <f>VLOOKUP('Consolidtaed Data'!$B3570,[1]Products!$A:$G,3,0)</f>
        <v>534</v>
      </c>
      <c r="K9035" s="9">
        <f>'Consolidtaed Data'!$J3570*'Consolidtaed Data'!$H3570</f>
        <v>5688</v>
      </c>
      <c r="L9035" s="9">
        <f>'Consolidtaed Data'!$I3570*'Consolidtaed Data'!$H3570</f>
        <v>7485</v>
      </c>
      <c r="M9035" s="9">
        <f>'Consolidtaed Data'!$L3570-'Consolidtaed Data'!$K3570</f>
        <v>1695</v>
      </c>
      <c r="N9035" s="9" t="str">
        <f>VLOOKUP('Consolidtaed Data'!$C3570,[1]Locations!$A:$O,2,0)</f>
        <v>Ontario</v>
      </c>
      <c r="O9035" s="9" t="str">
        <f>VLOOKUP('Consolidtaed Data'!$D3570,'[1]Sales People'!$A:$B,2,0)</f>
        <v>Christopher Tucker</v>
      </c>
      <c r="P9035" s="9" t="str">
        <f>VLOOKUP('Consolidtaed Data'!$E3570,[1]Customers!$A:$B,2,0)</f>
        <v>Victor Rogers</v>
      </c>
      <c r="Q9035" s="11">
        <f>WEEKDAY('Consolidtaed Data'!$F3570)</f>
        <v>5</v>
      </c>
      <c r="R9035" s="9">
        <f>MONTH('Consolidtaed Data'!$F3570)</f>
        <v>9</v>
      </c>
      <c r="S9035" s="9" t="str">
        <f>TEXT(Table3[[#This Row],[Purchase Date]],"MMMM")</f>
        <v>November</v>
      </c>
      <c r="T9035" s="9">
        <f>YEAR('Consolidtaed Data'!$F3570)</f>
        <v>2020</v>
      </c>
    </row>
    <row r="9036" spans="1:20" x14ac:dyDescent="0.3">
      <c r="A9036" s="9" t="s">
        <v>10062</v>
      </c>
      <c r="B9036" s="9" t="s">
        <v>266</v>
      </c>
      <c r="C9036" s="9" t="s">
        <v>325</v>
      </c>
      <c r="D9036" s="9" t="s">
        <v>123</v>
      </c>
      <c r="E9036" s="9" t="s">
        <v>385</v>
      </c>
      <c r="F9036" s="12">
        <v>44515</v>
      </c>
      <c r="G9036" s="12" t="str">
        <f>VLOOKUP(Table3[[#This Row],[Product ID]],[1]Products!$A:$G,2,0)</f>
        <v>Product 92</v>
      </c>
      <c r="H9036" s="22">
        <v>1</v>
      </c>
      <c r="I9036" s="9">
        <f>VLOOKUP('Consolidtaed Data'!$B458,[1]Products!$A:$G,4,0)</f>
        <v>1972</v>
      </c>
      <c r="J9036" s="9">
        <f>VLOOKUP('Consolidtaed Data'!$B458,[1]Products!$A:$G,3,0)</f>
        <v>1321</v>
      </c>
      <c r="K9036" s="9">
        <f>'Consolidtaed Data'!$J458*'Consolidtaed Data'!$H458</f>
        <v>3669</v>
      </c>
      <c r="L9036" s="9">
        <f>'Consolidtaed Data'!$I458*'Consolidtaed Data'!$H458</f>
        <v>6015</v>
      </c>
      <c r="M9036" s="9">
        <f>'Consolidtaed Data'!$L458-'Consolidtaed Data'!$K458</f>
        <v>589</v>
      </c>
      <c r="N9036" s="9" t="str">
        <f>VLOOKUP('Consolidtaed Data'!$C458,[1]Locations!$A:$O,2,0)</f>
        <v>Los Angeles</v>
      </c>
      <c r="O9036" s="9" t="str">
        <f>VLOOKUP('Consolidtaed Data'!$D458,'[1]Sales People'!$A:$B,2,0)</f>
        <v>Ryan Welch</v>
      </c>
      <c r="P9036" s="9" t="str">
        <f>VLOOKUP('Consolidtaed Data'!$E458,[1]Customers!$A:$B,2,0)</f>
        <v>Patrick Wells</v>
      </c>
      <c r="Q9036" s="11">
        <f>WEEKDAY('Consolidtaed Data'!$F458)</f>
        <v>7</v>
      </c>
      <c r="R9036" s="9">
        <f>MONTH('Consolidtaed Data'!$F458)</f>
        <v>2</v>
      </c>
      <c r="S9036" s="9" t="str">
        <f>TEXT(Table3[[#This Row],[Purchase Date]],"MMMM")</f>
        <v>November</v>
      </c>
      <c r="T9036" s="9">
        <f>YEAR('Consolidtaed Data'!$F458)</f>
        <v>2020</v>
      </c>
    </row>
    <row r="9037" spans="1:20" x14ac:dyDescent="0.3">
      <c r="A9037" s="9" t="s">
        <v>10063</v>
      </c>
      <c r="B9037" s="9" t="s">
        <v>582</v>
      </c>
      <c r="C9037" s="9" t="s">
        <v>205</v>
      </c>
      <c r="D9037" s="9" t="s">
        <v>80</v>
      </c>
      <c r="E9037" s="9" t="s">
        <v>1238</v>
      </c>
      <c r="F9037" s="12">
        <v>44515</v>
      </c>
      <c r="G9037" s="12" t="str">
        <f>VLOOKUP(Table3[[#This Row],[Product ID]],[1]Products!$A:$G,2,0)</f>
        <v>Product 58</v>
      </c>
      <c r="H9037" s="22">
        <v>3</v>
      </c>
      <c r="I9037" s="9">
        <f>VLOOKUP('Consolidtaed Data'!$B522,[1]Products!$A:$G,4,0)</f>
        <v>545</v>
      </c>
      <c r="J9037" s="9">
        <f>VLOOKUP('Consolidtaed Data'!$B522,[1]Products!$A:$G,3,0)</f>
        <v>425</v>
      </c>
      <c r="K9037" s="9">
        <f>'Consolidtaed Data'!$J522*'Consolidtaed Data'!$H522</f>
        <v>984</v>
      </c>
      <c r="L9037" s="9">
        <f>'Consolidtaed Data'!$I522*'Consolidtaed Data'!$H522</f>
        <v>1367</v>
      </c>
      <c r="M9037" s="9">
        <f>'Consolidtaed Data'!$L522-'Consolidtaed Data'!$K522</f>
        <v>565</v>
      </c>
      <c r="N9037" s="9" t="str">
        <f>VLOOKUP('Consolidtaed Data'!$C522,[1]Locations!$A:$O,2,0)</f>
        <v>Visalia</v>
      </c>
      <c r="O9037" s="9" t="str">
        <f>VLOOKUP('Consolidtaed Data'!$D522,'[1]Sales People'!$A:$B,2,0)</f>
        <v>Carl Elliott</v>
      </c>
      <c r="P9037" s="9" t="str">
        <f>VLOOKUP('Consolidtaed Data'!$E522,[1]Customers!$A:$B,2,0)</f>
        <v>Louis Austin</v>
      </c>
      <c r="Q9037" s="11">
        <f>WEEKDAY('Consolidtaed Data'!$F522)</f>
        <v>5</v>
      </c>
      <c r="R9037" s="9">
        <f>MONTH('Consolidtaed Data'!$F522)</f>
        <v>2</v>
      </c>
      <c r="S9037" s="9" t="str">
        <f>TEXT(Table3[[#This Row],[Purchase Date]],"MMMM")</f>
        <v>November</v>
      </c>
      <c r="T9037" s="9">
        <f>YEAR('Consolidtaed Data'!$F522)</f>
        <v>2020</v>
      </c>
    </row>
    <row r="9038" spans="1:20" x14ac:dyDescent="0.3">
      <c r="A9038" s="9" t="s">
        <v>10064</v>
      </c>
      <c r="B9038" s="9" t="s">
        <v>477</v>
      </c>
      <c r="C9038" s="9" t="s">
        <v>522</v>
      </c>
      <c r="D9038" s="9" t="s">
        <v>68</v>
      </c>
      <c r="E9038" s="9" t="s">
        <v>716</v>
      </c>
      <c r="F9038" s="12">
        <v>44515</v>
      </c>
      <c r="G9038" s="12" t="str">
        <f>VLOOKUP(Table3[[#This Row],[Product ID]],[1]Products!$A:$G,2,0)</f>
        <v>Product 46</v>
      </c>
      <c r="H9038" s="22">
        <v>1</v>
      </c>
      <c r="I9038" s="9">
        <f>VLOOKUP('Consolidtaed Data'!$B777,[1]Products!$A:$G,4,0)</f>
        <v>502</v>
      </c>
      <c r="J9038" s="9">
        <f>VLOOKUP('Consolidtaed Data'!$B777,[1]Products!$A:$G,3,0)</f>
        <v>296</v>
      </c>
      <c r="K9038" s="9">
        <f>'Consolidtaed Data'!$J777*'Consolidtaed Data'!$H777</f>
        <v>648</v>
      </c>
      <c r="L9038" s="9">
        <f>'Consolidtaed Data'!$I777*'Consolidtaed Data'!$H777</f>
        <v>771</v>
      </c>
      <c r="M9038" s="9">
        <f>'Consolidtaed Data'!$L777-'Consolidtaed Data'!$K777</f>
        <v>192</v>
      </c>
      <c r="N9038" s="9" t="str">
        <f>VLOOKUP('Consolidtaed Data'!$C777,[1]Locations!$A:$O,2,0)</f>
        <v>Burbank</v>
      </c>
      <c r="O9038" s="9" t="str">
        <f>VLOOKUP('Consolidtaed Data'!$D777,'[1]Sales People'!$A:$B,2,0)</f>
        <v>Clarence Fox</v>
      </c>
      <c r="P9038" s="9" t="str">
        <f>VLOOKUP('Consolidtaed Data'!$E777,[1]Customers!$A:$B,2,0)</f>
        <v>David Mendoza</v>
      </c>
      <c r="Q9038" s="11">
        <f>WEEKDAY('Consolidtaed Data'!$F777)</f>
        <v>1</v>
      </c>
      <c r="R9038" s="9">
        <f>MONTH('Consolidtaed Data'!$F777)</f>
        <v>2</v>
      </c>
      <c r="S9038" s="9" t="str">
        <f>TEXT(Table3[[#This Row],[Purchase Date]],"MMMM")</f>
        <v>November</v>
      </c>
      <c r="T9038" s="9">
        <f>YEAR('Consolidtaed Data'!$F777)</f>
        <v>2020</v>
      </c>
    </row>
    <row r="9039" spans="1:20" x14ac:dyDescent="0.3">
      <c r="A9039" s="9" t="s">
        <v>10065</v>
      </c>
      <c r="B9039" s="9" t="s">
        <v>373</v>
      </c>
      <c r="C9039" s="9" t="s">
        <v>108</v>
      </c>
      <c r="D9039" s="9" t="s">
        <v>43</v>
      </c>
      <c r="E9039" s="9" t="s">
        <v>1083</v>
      </c>
      <c r="F9039" s="12">
        <v>44515</v>
      </c>
      <c r="G9039" s="12" t="str">
        <f>VLOOKUP(Table3[[#This Row],[Product ID]],[1]Products!$A:$G,2,0)</f>
        <v>Product 66</v>
      </c>
      <c r="H9039" s="22">
        <v>4</v>
      </c>
      <c r="I9039" s="9">
        <f>VLOOKUP('Consolidtaed Data'!$B885,[1]Products!$A:$G,4,0)</f>
        <v>315</v>
      </c>
      <c r="J9039" s="9">
        <f>VLOOKUP('Consolidtaed Data'!$B885,[1]Products!$A:$G,3,0)</f>
        <v>208</v>
      </c>
      <c r="K9039" s="9">
        <f>'Consolidtaed Data'!$J885*'Consolidtaed Data'!$H885</f>
        <v>158</v>
      </c>
      <c r="L9039" s="9">
        <f>'Consolidtaed Data'!$I885*'Consolidtaed Data'!$H885</f>
        <v>254</v>
      </c>
      <c r="M9039" s="9">
        <f>'Consolidtaed Data'!$L885-'Consolidtaed Data'!$K885</f>
        <v>187</v>
      </c>
      <c r="N9039" s="9" t="str">
        <f>VLOOKUP('Consolidtaed Data'!$C885,[1]Locations!$A:$O,2,0)</f>
        <v>East Los Angeles</v>
      </c>
      <c r="O9039" s="9" t="str">
        <f>VLOOKUP('Consolidtaed Data'!$D885,'[1]Sales People'!$A:$B,2,0)</f>
        <v>Patrick Ruiz</v>
      </c>
      <c r="P9039" s="9" t="str">
        <f>VLOOKUP('Consolidtaed Data'!$E885,[1]Customers!$A:$B,2,0)</f>
        <v>Carlos Hunt</v>
      </c>
      <c r="Q9039" s="11">
        <f>WEEKDAY('Consolidtaed Data'!$F885)</f>
        <v>3</v>
      </c>
      <c r="R9039" s="9">
        <f>MONTH('Consolidtaed Data'!$F885)</f>
        <v>3</v>
      </c>
      <c r="S9039" s="9" t="str">
        <f>TEXT(Table3[[#This Row],[Purchase Date]],"MMMM")</f>
        <v>November</v>
      </c>
      <c r="T9039" s="9">
        <f>YEAR('Consolidtaed Data'!$F885)</f>
        <v>2020</v>
      </c>
    </row>
    <row r="9040" spans="1:20" x14ac:dyDescent="0.3">
      <c r="A9040" s="9" t="s">
        <v>10066</v>
      </c>
      <c r="B9040" s="9" t="s">
        <v>85</v>
      </c>
      <c r="C9040" s="9" t="s">
        <v>357</v>
      </c>
      <c r="D9040" s="9" t="s">
        <v>51</v>
      </c>
      <c r="E9040" s="9" t="s">
        <v>1210</v>
      </c>
      <c r="F9040" s="12">
        <v>44515</v>
      </c>
      <c r="G9040" s="12" t="str">
        <f>VLOOKUP(Table3[[#This Row],[Product ID]],[1]Products!$A:$G,2,0)</f>
        <v>Product 93</v>
      </c>
      <c r="H9040" s="22">
        <v>1</v>
      </c>
      <c r="I9040" s="9">
        <f>VLOOKUP('Consolidtaed Data'!$B1200,[1]Products!$A:$G,4,0)</f>
        <v>1671</v>
      </c>
      <c r="J9040" s="9">
        <f>VLOOKUP('Consolidtaed Data'!$B1200,[1]Products!$A:$G,3,0)</f>
        <v>1220</v>
      </c>
      <c r="K9040" s="9">
        <f>'Consolidtaed Data'!$J1200*'Consolidtaed Data'!$H1200</f>
        <v>1399</v>
      </c>
      <c r="L9040" s="9">
        <f>'Consolidtaed Data'!$I1200*'Consolidtaed Data'!$H1200</f>
        <v>2294</v>
      </c>
      <c r="M9040" s="9">
        <f>'Consolidtaed Data'!$L1200-'Consolidtaed Data'!$K1200</f>
        <v>872</v>
      </c>
      <c r="N9040" s="9" t="str">
        <f>VLOOKUP('Consolidtaed Data'!$C1200,[1]Locations!$A:$O,2,0)</f>
        <v>Berkeley</v>
      </c>
      <c r="O9040" s="9" t="str">
        <f>VLOOKUP('Consolidtaed Data'!$D1200,'[1]Sales People'!$A:$B,2,0)</f>
        <v>Scott Mason</v>
      </c>
      <c r="P9040" s="9" t="str">
        <f>VLOOKUP('Consolidtaed Data'!$E1200,[1]Customers!$A:$B,2,0)</f>
        <v>Philip Bailey</v>
      </c>
      <c r="Q9040" s="11">
        <f>WEEKDAY('Consolidtaed Data'!$F1200)</f>
        <v>7</v>
      </c>
      <c r="R9040" s="9">
        <f>MONTH('Consolidtaed Data'!$F1200)</f>
        <v>3</v>
      </c>
      <c r="S9040" s="9" t="str">
        <f>TEXT(Table3[[#This Row],[Purchase Date]],"MMMM")</f>
        <v>November</v>
      </c>
      <c r="T9040" s="9">
        <f>YEAR('Consolidtaed Data'!$F1200)</f>
        <v>2020</v>
      </c>
    </row>
    <row r="9041" spans="1:20" x14ac:dyDescent="0.3">
      <c r="A9041" s="9" t="s">
        <v>10067</v>
      </c>
      <c r="B9041" s="9" t="s">
        <v>580</v>
      </c>
      <c r="C9041" s="9" t="s">
        <v>99</v>
      </c>
      <c r="D9041" s="9" t="s">
        <v>161</v>
      </c>
      <c r="E9041" s="9" t="s">
        <v>1422</v>
      </c>
      <c r="F9041" s="12">
        <v>44515</v>
      </c>
      <c r="G9041" s="12" t="str">
        <f>VLOOKUP(Table3[[#This Row],[Product ID]],[1]Products!$A:$G,2,0)</f>
        <v>Product 1</v>
      </c>
      <c r="H9041" s="22">
        <v>1</v>
      </c>
      <c r="I9041" s="9">
        <f>VLOOKUP('Consolidtaed Data'!$B1516,[1]Products!$A:$G,4,0)</f>
        <v>684</v>
      </c>
      <c r="J9041" s="9">
        <f>VLOOKUP('Consolidtaed Data'!$B1516,[1]Products!$A:$G,3,0)</f>
        <v>561</v>
      </c>
      <c r="K9041" s="9">
        <f>'Consolidtaed Data'!$J1516*'Consolidtaed Data'!$H1516</f>
        <v>871</v>
      </c>
      <c r="L9041" s="9">
        <f>'Consolidtaed Data'!$I1516*'Consolidtaed Data'!$H1516</f>
        <v>1708</v>
      </c>
      <c r="M9041" s="9">
        <f>'Consolidtaed Data'!$L1516-'Consolidtaed Data'!$K1516</f>
        <v>82</v>
      </c>
      <c r="N9041" s="9" t="str">
        <f>VLOOKUP('Consolidtaed Data'!$C1516,[1]Locations!$A:$O,2,0)</f>
        <v>Huntington Beach</v>
      </c>
      <c r="O9041" s="9" t="str">
        <f>VLOOKUP('Consolidtaed Data'!$D1516,'[1]Sales People'!$A:$B,2,0)</f>
        <v>Charles Harper</v>
      </c>
      <c r="P9041" s="9" t="str">
        <f>VLOOKUP('Consolidtaed Data'!$E1516,[1]Customers!$A:$B,2,0)</f>
        <v>Christopher Johnston</v>
      </c>
      <c r="Q9041" s="11">
        <f>WEEKDAY('Consolidtaed Data'!$F1516)</f>
        <v>3</v>
      </c>
      <c r="R9041" s="9">
        <f>MONTH('Consolidtaed Data'!$F1516)</f>
        <v>4</v>
      </c>
      <c r="S9041" s="9" t="str">
        <f>TEXT(Table3[[#This Row],[Purchase Date]],"MMMM")</f>
        <v>November</v>
      </c>
      <c r="T9041" s="9">
        <f>YEAR('Consolidtaed Data'!$F1516)</f>
        <v>2020</v>
      </c>
    </row>
    <row r="9042" spans="1:20" x14ac:dyDescent="0.3">
      <c r="A9042" s="9" t="s">
        <v>10068</v>
      </c>
      <c r="B9042" s="9" t="s">
        <v>191</v>
      </c>
      <c r="C9042" s="9" t="s">
        <v>30</v>
      </c>
      <c r="D9042" s="9" t="s">
        <v>22</v>
      </c>
      <c r="E9042" s="9" t="s">
        <v>1594</v>
      </c>
      <c r="F9042" s="12">
        <v>44515</v>
      </c>
      <c r="G9042" s="12" t="str">
        <f>VLOOKUP(Table3[[#This Row],[Product ID]],[1]Products!$A:$G,2,0)</f>
        <v>Product 36</v>
      </c>
      <c r="H9042" s="22">
        <v>1</v>
      </c>
      <c r="I9042" s="9">
        <f>VLOOKUP('Consolidtaed Data'!$B1986,[1]Products!$A:$G,4,0)</f>
        <v>2283</v>
      </c>
      <c r="J9042" s="9">
        <f>VLOOKUP('Consolidtaed Data'!$B1986,[1]Products!$A:$G,3,0)</f>
        <v>1484</v>
      </c>
      <c r="K9042" s="9">
        <f>'Consolidtaed Data'!$J1986*'Consolidtaed Data'!$H1986</f>
        <v>1788</v>
      </c>
      <c r="L9042" s="9">
        <f>'Consolidtaed Data'!$I1986*'Consolidtaed Data'!$H1986</f>
        <v>2353</v>
      </c>
      <c r="M9042" s="9">
        <f>'Consolidtaed Data'!$L1986-'Consolidtaed Data'!$K1986</f>
        <v>2511</v>
      </c>
      <c r="N9042" s="9" t="str">
        <f>VLOOKUP('Consolidtaed Data'!$C1986,[1]Locations!$A:$O,2,0)</f>
        <v>Norwalk</v>
      </c>
      <c r="O9042" s="9" t="str">
        <f>VLOOKUP('Consolidtaed Data'!$D1986,'[1]Sales People'!$A:$B,2,0)</f>
        <v>Bobby Russell</v>
      </c>
      <c r="P9042" s="9" t="str">
        <f>VLOOKUP('Consolidtaed Data'!$E1986,[1]Customers!$A:$B,2,0)</f>
        <v>Willie Hicks</v>
      </c>
      <c r="Q9042" s="11">
        <f>WEEKDAY('Consolidtaed Data'!$F1986)</f>
        <v>2</v>
      </c>
      <c r="R9042" s="9">
        <f>MONTH('Consolidtaed Data'!$F1986)</f>
        <v>5</v>
      </c>
      <c r="S9042" s="9" t="str">
        <f>TEXT(Table3[[#This Row],[Purchase Date]],"MMMM")</f>
        <v>November</v>
      </c>
      <c r="T9042" s="9">
        <f>YEAR('Consolidtaed Data'!$F1986)</f>
        <v>2020</v>
      </c>
    </row>
    <row r="9043" spans="1:20" x14ac:dyDescent="0.3">
      <c r="A9043" s="9" t="s">
        <v>10069</v>
      </c>
      <c r="B9043" s="9" t="s">
        <v>200</v>
      </c>
      <c r="C9043" s="9" t="s">
        <v>319</v>
      </c>
      <c r="D9043" s="9" t="s">
        <v>13</v>
      </c>
      <c r="E9043" s="9" t="s">
        <v>669</v>
      </c>
      <c r="F9043" s="12">
        <v>44515</v>
      </c>
      <c r="G9043" s="12" t="str">
        <f>VLOOKUP(Table3[[#This Row],[Product ID]],[1]Products!$A:$G,2,0)</f>
        <v>Product 23</v>
      </c>
      <c r="H9043" s="22">
        <v>1</v>
      </c>
      <c r="I9043" s="9">
        <f>VLOOKUP('Consolidtaed Data'!$B2204,[1]Products!$A:$G,4,0)</f>
        <v>290</v>
      </c>
      <c r="J9043" s="9">
        <f>VLOOKUP('Consolidtaed Data'!$B2204,[1]Products!$A:$G,3,0)</f>
        <v>200</v>
      </c>
      <c r="K9043" s="9">
        <f>'Consolidtaed Data'!$J2204*'Consolidtaed Data'!$H2204</f>
        <v>421</v>
      </c>
      <c r="L9043" s="9">
        <f>'Consolidtaed Data'!$I2204*'Consolidtaed Data'!$H2204</f>
        <v>561</v>
      </c>
      <c r="M9043" s="9">
        <f>'Consolidtaed Data'!$L2204-'Consolidtaed Data'!$K2204</f>
        <v>792</v>
      </c>
      <c r="N9043" s="9" t="str">
        <f>VLOOKUP('Consolidtaed Data'!$C2204,[1]Locations!$A:$O,2,0)</f>
        <v>Vallejo</v>
      </c>
      <c r="O9043" s="9" t="str">
        <f>VLOOKUP('Consolidtaed Data'!$D2204,'[1]Sales People'!$A:$B,2,0)</f>
        <v>Eugene Holmes</v>
      </c>
      <c r="P9043" s="9" t="str">
        <f>VLOOKUP('Consolidtaed Data'!$E2204,[1]Customers!$A:$B,2,0)</f>
        <v>Antonio Cooper</v>
      </c>
      <c r="Q9043" s="11">
        <f>WEEKDAY('Consolidtaed Data'!$F2204)</f>
        <v>3</v>
      </c>
      <c r="R9043" s="9">
        <f>MONTH('Consolidtaed Data'!$F2204)</f>
        <v>6</v>
      </c>
      <c r="S9043" s="9" t="str">
        <f>TEXT(Table3[[#This Row],[Purchase Date]],"MMMM")</f>
        <v>November</v>
      </c>
      <c r="T9043" s="9">
        <f>YEAR('Consolidtaed Data'!$F2204)</f>
        <v>2020</v>
      </c>
    </row>
    <row r="9044" spans="1:20" x14ac:dyDescent="0.3">
      <c r="A9044" s="9" t="s">
        <v>10070</v>
      </c>
      <c r="B9044" s="9" t="s">
        <v>580</v>
      </c>
      <c r="C9044" s="9" t="s">
        <v>16</v>
      </c>
      <c r="D9044" s="9" t="s">
        <v>26</v>
      </c>
      <c r="E9044" s="9" t="s">
        <v>1022</v>
      </c>
      <c r="F9044" s="12">
        <v>44515</v>
      </c>
      <c r="G9044" s="12" t="str">
        <f>VLOOKUP(Table3[[#This Row],[Product ID]],[1]Products!$A:$G,2,0)</f>
        <v>Product 1</v>
      </c>
      <c r="H9044" s="22">
        <v>4</v>
      </c>
      <c r="I9044" s="9">
        <f>VLOOKUP('Consolidtaed Data'!$B2715,[1]Products!$A:$G,4,0)</f>
        <v>368</v>
      </c>
      <c r="J9044" s="9">
        <f>VLOOKUP('Consolidtaed Data'!$B2715,[1]Products!$A:$G,3,0)</f>
        <v>269</v>
      </c>
      <c r="K9044" s="9">
        <f>'Consolidtaed Data'!$J2715*'Consolidtaed Data'!$H2715</f>
        <v>4432</v>
      </c>
      <c r="L9044" s="9">
        <f>'Consolidtaed Data'!$I2715*'Consolidtaed Data'!$H2715</f>
        <v>5404</v>
      </c>
      <c r="M9044" s="9">
        <f>'Consolidtaed Data'!$L2715-'Consolidtaed Data'!$K2715</f>
        <v>561</v>
      </c>
      <c r="N9044" s="9" t="str">
        <f>VLOOKUP('Consolidtaed Data'!$C2715,[1]Locations!$A:$O,2,0)</f>
        <v>Santa Clara</v>
      </c>
      <c r="O9044" s="9" t="str">
        <f>VLOOKUP('Consolidtaed Data'!$D2715,'[1]Sales People'!$A:$B,2,0)</f>
        <v>Walter Cook</v>
      </c>
      <c r="P9044" s="9" t="str">
        <f>VLOOKUP('Consolidtaed Data'!$E2715,[1]Customers!$A:$B,2,0)</f>
        <v>Thomas Chapman</v>
      </c>
      <c r="Q9044" s="11">
        <f>WEEKDAY('Consolidtaed Data'!$F2715)</f>
        <v>6</v>
      </c>
      <c r="R9044" s="9">
        <f>MONTH('Consolidtaed Data'!$F2715)</f>
        <v>7</v>
      </c>
      <c r="S9044" s="9" t="str">
        <f>TEXT(Table3[[#This Row],[Purchase Date]],"MMMM")</f>
        <v>November</v>
      </c>
      <c r="T9044" s="9">
        <f>YEAR('Consolidtaed Data'!$F2715)</f>
        <v>2020</v>
      </c>
    </row>
    <row r="9045" spans="1:20" x14ac:dyDescent="0.3">
      <c r="A9045" s="9" t="s">
        <v>10071</v>
      </c>
      <c r="B9045" s="9" t="s">
        <v>369</v>
      </c>
      <c r="C9045" s="9" t="s">
        <v>108</v>
      </c>
      <c r="D9045" s="9" t="s">
        <v>193</v>
      </c>
      <c r="E9045" s="9" t="s">
        <v>1634</v>
      </c>
      <c r="F9045" s="12">
        <v>44515</v>
      </c>
      <c r="G9045" s="12" t="str">
        <f>VLOOKUP(Table3[[#This Row],[Product ID]],[1]Products!$A:$G,2,0)</f>
        <v>Product 8</v>
      </c>
      <c r="H9045" s="22">
        <v>1</v>
      </c>
      <c r="I9045" s="9">
        <f>VLOOKUP('Consolidtaed Data'!$B2728,[1]Products!$A:$G,4,0)</f>
        <v>136</v>
      </c>
      <c r="J9045" s="9">
        <f>VLOOKUP('Consolidtaed Data'!$B2728,[1]Products!$A:$G,3,0)</f>
        <v>72</v>
      </c>
      <c r="K9045" s="9">
        <f>'Consolidtaed Data'!$J2728*'Consolidtaed Data'!$H2728</f>
        <v>5220</v>
      </c>
      <c r="L9045" s="9">
        <f>'Consolidtaed Data'!$I2728*'Consolidtaed Data'!$H2728</f>
        <v>7248</v>
      </c>
      <c r="M9045" s="9">
        <f>'Consolidtaed Data'!$L2728-'Consolidtaed Data'!$K2728</f>
        <v>128</v>
      </c>
      <c r="N9045" s="9" t="str">
        <f>VLOOKUP('Consolidtaed Data'!$C2728,[1]Locations!$A:$O,2,0)</f>
        <v>Santa Rosa</v>
      </c>
      <c r="O9045" s="9" t="str">
        <f>VLOOKUP('Consolidtaed Data'!$D2728,'[1]Sales People'!$A:$B,2,0)</f>
        <v>Jerry Perry</v>
      </c>
      <c r="P9045" s="9" t="str">
        <f>VLOOKUP('Consolidtaed Data'!$E2728,[1]Customers!$A:$B,2,0)</f>
        <v>Craig Mills</v>
      </c>
      <c r="Q9045" s="11">
        <f>WEEKDAY('Consolidtaed Data'!$F2728)</f>
        <v>7</v>
      </c>
      <c r="R9045" s="9">
        <f>MONTH('Consolidtaed Data'!$F2728)</f>
        <v>7</v>
      </c>
      <c r="S9045" s="9" t="str">
        <f>TEXT(Table3[[#This Row],[Purchase Date]],"MMMM")</f>
        <v>November</v>
      </c>
      <c r="T9045" s="9">
        <f>YEAR('Consolidtaed Data'!$F2728)</f>
        <v>2020</v>
      </c>
    </row>
    <row r="9046" spans="1:20" x14ac:dyDescent="0.3">
      <c r="A9046" s="9" t="s">
        <v>10072</v>
      </c>
      <c r="B9046" s="9" t="s">
        <v>582</v>
      </c>
      <c r="C9046" s="9" t="s">
        <v>253</v>
      </c>
      <c r="D9046" s="9" t="s">
        <v>80</v>
      </c>
      <c r="E9046" s="9" t="s">
        <v>1601</v>
      </c>
      <c r="F9046" s="12">
        <v>44515</v>
      </c>
      <c r="G9046" s="12" t="str">
        <f>VLOOKUP(Table3[[#This Row],[Product ID]],[1]Products!$A:$G,2,0)</f>
        <v>Product 58</v>
      </c>
      <c r="H9046" s="22">
        <v>1</v>
      </c>
      <c r="I9046" s="9">
        <f>VLOOKUP('Consolidtaed Data'!$B3415,[1]Products!$A:$G,4,0)</f>
        <v>799</v>
      </c>
      <c r="J9046" s="9">
        <f>VLOOKUP('Consolidtaed Data'!$B3415,[1]Products!$A:$G,3,0)</f>
        <v>455</v>
      </c>
      <c r="K9046" s="9">
        <f>'Consolidtaed Data'!$J3415*'Consolidtaed Data'!$H3415</f>
        <v>4191</v>
      </c>
      <c r="L9046" s="9">
        <f>'Consolidtaed Data'!$I3415*'Consolidtaed Data'!$H3415</f>
        <v>5901</v>
      </c>
      <c r="M9046" s="9">
        <f>'Consolidtaed Data'!$L3415-'Consolidtaed Data'!$K3415</f>
        <v>782</v>
      </c>
      <c r="N9046" s="9" t="str">
        <f>VLOOKUP('Consolidtaed Data'!$C3415,[1]Locations!$A:$O,2,0)</f>
        <v>San Francisco</v>
      </c>
      <c r="O9046" s="9" t="str">
        <f>VLOOKUP('Consolidtaed Data'!$D3415,'[1]Sales People'!$A:$B,2,0)</f>
        <v>Sean Miller</v>
      </c>
      <c r="P9046" s="9" t="str">
        <f>VLOOKUP('Consolidtaed Data'!$E3415,[1]Customers!$A:$B,2,0)</f>
        <v>John Robertson</v>
      </c>
      <c r="Q9046" s="11">
        <f>WEEKDAY('Consolidtaed Data'!$F3415)</f>
        <v>2</v>
      </c>
      <c r="R9046" s="9">
        <f>MONTH('Consolidtaed Data'!$F3415)</f>
        <v>9</v>
      </c>
      <c r="S9046" s="9" t="str">
        <f>TEXT(Table3[[#This Row],[Purchase Date]],"MMMM")</f>
        <v>November</v>
      </c>
      <c r="T9046" s="9">
        <f>YEAR('Consolidtaed Data'!$F3415)</f>
        <v>2020</v>
      </c>
    </row>
    <row r="9047" spans="1:20" x14ac:dyDescent="0.3">
      <c r="A9047" s="9" t="s">
        <v>10073</v>
      </c>
      <c r="B9047" s="9" t="s">
        <v>284</v>
      </c>
      <c r="C9047" s="9" t="s">
        <v>42</v>
      </c>
      <c r="D9047" s="9" t="s">
        <v>220</v>
      </c>
      <c r="E9047" s="9" t="s">
        <v>2148</v>
      </c>
      <c r="F9047" s="12">
        <v>44515</v>
      </c>
      <c r="G9047" s="12" t="str">
        <f>VLOOKUP(Table3[[#This Row],[Product ID]],[1]Products!$A:$G,2,0)</f>
        <v>Product 96</v>
      </c>
      <c r="H9047" s="22">
        <v>2</v>
      </c>
      <c r="I9047" s="9">
        <f>VLOOKUP('Consolidtaed Data'!$B3482,[1]Products!$A:$G,4,0)</f>
        <v>112</v>
      </c>
      <c r="J9047" s="9">
        <f>VLOOKUP('Consolidtaed Data'!$B3482,[1]Products!$A:$G,3,0)</f>
        <v>90</v>
      </c>
      <c r="K9047" s="9">
        <f>'Consolidtaed Data'!$J3482*'Consolidtaed Data'!$H3482</f>
        <v>1305</v>
      </c>
      <c r="L9047" s="9">
        <f>'Consolidtaed Data'!$I3482*'Consolidtaed Data'!$H3482</f>
        <v>1812</v>
      </c>
      <c r="M9047" s="9">
        <f>'Consolidtaed Data'!$L3482-'Consolidtaed Data'!$K3482</f>
        <v>528</v>
      </c>
      <c r="N9047" s="9" t="str">
        <f>VLOOKUP('Consolidtaed Data'!$C3482,[1]Locations!$A:$O,2,0)</f>
        <v>Roseville</v>
      </c>
      <c r="O9047" s="9" t="str">
        <f>VLOOKUP('Consolidtaed Data'!$D3482,'[1]Sales People'!$A:$B,2,0)</f>
        <v>Howard Sims</v>
      </c>
      <c r="P9047" s="9" t="str">
        <f>VLOOKUP('Consolidtaed Data'!$E3482,[1]Customers!$A:$B,2,0)</f>
        <v>Antonio Owens</v>
      </c>
      <c r="Q9047" s="11">
        <f>WEEKDAY('Consolidtaed Data'!$F3482)</f>
        <v>6</v>
      </c>
      <c r="R9047" s="9">
        <f>MONTH('Consolidtaed Data'!$F3482)</f>
        <v>9</v>
      </c>
      <c r="S9047" s="9" t="str">
        <f>TEXT(Table3[[#This Row],[Purchase Date]],"MMMM")</f>
        <v>November</v>
      </c>
      <c r="T9047" s="9">
        <f>YEAR('Consolidtaed Data'!$F3482)</f>
        <v>2020</v>
      </c>
    </row>
    <row r="9048" spans="1:20" x14ac:dyDescent="0.3">
      <c r="A9048" s="9" t="s">
        <v>10074</v>
      </c>
      <c r="B9048" s="9" t="s">
        <v>139</v>
      </c>
      <c r="C9048" s="9" t="s">
        <v>130</v>
      </c>
      <c r="D9048" s="9" t="s">
        <v>113</v>
      </c>
      <c r="E9048" s="9" t="s">
        <v>1624</v>
      </c>
      <c r="F9048" s="12">
        <v>44516</v>
      </c>
      <c r="G9048" s="12" t="str">
        <f>VLOOKUP(Table3[[#This Row],[Product ID]],[1]Products!$A:$G,2,0)</f>
        <v>Product 13</v>
      </c>
      <c r="H9048" s="22">
        <v>1</v>
      </c>
      <c r="I9048" s="9">
        <f>VLOOKUP('Consolidtaed Data'!$B1573,[1]Products!$A:$G,4,0)</f>
        <v>2182</v>
      </c>
      <c r="J9048" s="9">
        <f>VLOOKUP('Consolidtaed Data'!$B1573,[1]Products!$A:$G,3,0)</f>
        <v>1200</v>
      </c>
      <c r="K9048" s="9">
        <f>'Consolidtaed Data'!$J1573*'Consolidtaed Data'!$H1573</f>
        <v>1046</v>
      </c>
      <c r="L9048" s="9">
        <f>'Consolidtaed Data'!$I1573*'Consolidtaed Data'!$H1573</f>
        <v>1635</v>
      </c>
      <c r="M9048" s="9">
        <f>'Consolidtaed Data'!$L1573-'Consolidtaed Data'!$K1573</f>
        <v>348</v>
      </c>
      <c r="N9048" s="9" t="str">
        <f>VLOOKUP('Consolidtaed Data'!$C1573,[1]Locations!$A:$O,2,0)</f>
        <v>Concord</v>
      </c>
      <c r="O9048" s="9" t="str">
        <f>VLOOKUP('Consolidtaed Data'!$D1573,'[1]Sales People'!$A:$B,2,0)</f>
        <v>Joshua Taylor</v>
      </c>
      <c r="P9048" s="9" t="str">
        <f>VLOOKUP('Consolidtaed Data'!$E1573,[1]Customers!$A:$B,2,0)</f>
        <v>Roy Murphy</v>
      </c>
      <c r="Q9048" s="11">
        <f>WEEKDAY('Consolidtaed Data'!$F1573)</f>
        <v>7</v>
      </c>
      <c r="R9048" s="9">
        <f>MONTH('Consolidtaed Data'!$F1573)</f>
        <v>4</v>
      </c>
      <c r="S9048" s="9" t="str">
        <f>TEXT(Table3[[#This Row],[Purchase Date]],"MMMM")</f>
        <v>November</v>
      </c>
      <c r="T9048" s="9">
        <f>YEAR('Consolidtaed Data'!$F1573)</f>
        <v>2020</v>
      </c>
    </row>
    <row r="9049" spans="1:20" x14ac:dyDescent="0.3">
      <c r="A9049" s="9" t="s">
        <v>10075</v>
      </c>
      <c r="B9049" s="9" t="s">
        <v>213</v>
      </c>
      <c r="C9049" s="9" t="s">
        <v>253</v>
      </c>
      <c r="D9049" s="9" t="s">
        <v>13</v>
      </c>
      <c r="E9049" s="9" t="s">
        <v>2181</v>
      </c>
      <c r="F9049" s="12">
        <v>44516</v>
      </c>
      <c r="G9049" s="12" t="str">
        <f>VLOOKUP(Table3[[#This Row],[Product ID]],[1]Products!$A:$G,2,0)</f>
        <v>Product 68</v>
      </c>
      <c r="H9049" s="22">
        <v>2</v>
      </c>
      <c r="I9049" s="9">
        <f>VLOOKUP('Consolidtaed Data'!$B2609,[1]Products!$A:$G,4,0)</f>
        <v>584</v>
      </c>
      <c r="J9049" s="9">
        <f>VLOOKUP('Consolidtaed Data'!$B2609,[1]Products!$A:$G,3,0)</f>
        <v>420</v>
      </c>
      <c r="K9049" s="9">
        <f>'Consolidtaed Data'!$J2609*'Consolidtaed Data'!$H2609</f>
        <v>791</v>
      </c>
      <c r="L9049" s="9">
        <f>'Consolidtaed Data'!$I2609*'Consolidtaed Data'!$H2609</f>
        <v>1522</v>
      </c>
      <c r="M9049" s="9">
        <f>'Consolidtaed Data'!$L2609-'Consolidtaed Data'!$K2609</f>
        <v>368</v>
      </c>
      <c r="N9049" s="9" t="str">
        <f>VLOOKUP('Consolidtaed Data'!$C2609,[1]Locations!$A:$O,2,0)</f>
        <v>Fremont</v>
      </c>
      <c r="O9049" s="9" t="str">
        <f>VLOOKUP('Consolidtaed Data'!$D2609,'[1]Sales People'!$A:$B,2,0)</f>
        <v>Roger Robertson</v>
      </c>
      <c r="P9049" s="9" t="str">
        <f>VLOOKUP('Consolidtaed Data'!$E2609,[1]Customers!$A:$B,2,0)</f>
        <v>Frank Brown</v>
      </c>
      <c r="Q9049" s="11">
        <f>WEEKDAY('Consolidtaed Data'!$F2609)</f>
        <v>4</v>
      </c>
      <c r="R9049" s="9">
        <f>MONTH('Consolidtaed Data'!$F2609)</f>
        <v>7</v>
      </c>
      <c r="S9049" s="9" t="str">
        <f>TEXT(Table3[[#This Row],[Purchase Date]],"MMMM")</f>
        <v>November</v>
      </c>
      <c r="T9049" s="9">
        <f>YEAR('Consolidtaed Data'!$F2609)</f>
        <v>2020</v>
      </c>
    </row>
    <row r="9050" spans="1:20" x14ac:dyDescent="0.3">
      <c r="A9050" s="9" t="s">
        <v>10076</v>
      </c>
      <c r="B9050" s="9" t="s">
        <v>373</v>
      </c>
      <c r="C9050" s="9" t="s">
        <v>34</v>
      </c>
      <c r="D9050" s="9" t="s">
        <v>83</v>
      </c>
      <c r="E9050" s="9" t="s">
        <v>516</v>
      </c>
      <c r="F9050" s="12">
        <v>44516</v>
      </c>
      <c r="G9050" s="12" t="str">
        <f>VLOOKUP(Table3[[#This Row],[Product ID]],[1]Products!$A:$G,2,0)</f>
        <v>Product 66</v>
      </c>
      <c r="H9050" s="22">
        <v>2</v>
      </c>
      <c r="I9050" s="9">
        <f>VLOOKUP('Consolidtaed Data'!$B2651,[1]Products!$A:$G,4,0)</f>
        <v>1862</v>
      </c>
      <c r="J9050" s="9">
        <f>VLOOKUP('Consolidtaed Data'!$B2651,[1]Products!$A:$G,3,0)</f>
        <v>1173</v>
      </c>
      <c r="K9050" s="9">
        <f>'Consolidtaed Data'!$J2651*'Consolidtaed Data'!$H2651</f>
        <v>947</v>
      </c>
      <c r="L9050" s="9">
        <f>'Consolidtaed Data'!$I2651*'Consolidtaed Data'!$H2651</f>
        <v>1353</v>
      </c>
      <c r="M9050" s="9">
        <f>'Consolidtaed Data'!$L2651-'Consolidtaed Data'!$K2651</f>
        <v>651</v>
      </c>
      <c r="N9050" s="9" t="str">
        <f>VLOOKUP('Consolidtaed Data'!$C2651,[1]Locations!$A:$O,2,0)</f>
        <v>Glendale</v>
      </c>
      <c r="O9050" s="9" t="str">
        <f>VLOOKUP('Consolidtaed Data'!$D2651,'[1]Sales People'!$A:$B,2,0)</f>
        <v>Martin Perry</v>
      </c>
      <c r="P9050" s="9" t="str">
        <f>VLOOKUP('Consolidtaed Data'!$E2651,[1]Customers!$A:$B,2,0)</f>
        <v>Gregory Simmons</v>
      </c>
      <c r="Q9050" s="11">
        <f>WEEKDAY('Consolidtaed Data'!$F2651)</f>
        <v>1</v>
      </c>
      <c r="R9050" s="9">
        <f>MONTH('Consolidtaed Data'!$F2651)</f>
        <v>7</v>
      </c>
      <c r="S9050" s="9" t="str">
        <f>TEXT(Table3[[#This Row],[Purchase Date]],"MMMM")</f>
        <v>November</v>
      </c>
      <c r="T9050" s="9">
        <f>YEAR('Consolidtaed Data'!$F2651)</f>
        <v>2020</v>
      </c>
    </row>
    <row r="9051" spans="1:20" x14ac:dyDescent="0.3">
      <c r="A9051" s="9" t="s">
        <v>10077</v>
      </c>
      <c r="B9051" s="9" t="s">
        <v>580</v>
      </c>
      <c r="C9051" s="9" t="s">
        <v>472</v>
      </c>
      <c r="D9051" s="9" t="s">
        <v>13</v>
      </c>
      <c r="E9051" s="9" t="s">
        <v>624</v>
      </c>
      <c r="F9051" s="12">
        <v>44516</v>
      </c>
      <c r="G9051" s="12" t="str">
        <f>VLOOKUP(Table3[[#This Row],[Product ID]],[1]Products!$A:$G,2,0)</f>
        <v>Product 1</v>
      </c>
      <c r="H9051" s="22">
        <v>1</v>
      </c>
      <c r="I9051" s="9">
        <f>VLOOKUP('Consolidtaed Data'!$B2702,[1]Products!$A:$G,4,0)</f>
        <v>368</v>
      </c>
      <c r="J9051" s="9">
        <f>VLOOKUP('Consolidtaed Data'!$B2702,[1]Products!$A:$G,3,0)</f>
        <v>269</v>
      </c>
      <c r="K9051" s="9">
        <f>'Consolidtaed Data'!$J2702*'Consolidtaed Data'!$H2702</f>
        <v>1321</v>
      </c>
      <c r="L9051" s="9">
        <f>'Consolidtaed Data'!$I2702*'Consolidtaed Data'!$H2702</f>
        <v>1972</v>
      </c>
      <c r="M9051" s="9">
        <f>'Consolidtaed Data'!$L2702-'Consolidtaed Data'!$K2702</f>
        <v>1024</v>
      </c>
      <c r="N9051" s="9" t="str">
        <f>VLOOKUP('Consolidtaed Data'!$C2702,[1]Locations!$A:$O,2,0)</f>
        <v>Irvine</v>
      </c>
      <c r="O9051" s="9" t="str">
        <f>VLOOKUP('Consolidtaed Data'!$D2702,'[1]Sales People'!$A:$B,2,0)</f>
        <v>Scott Clark</v>
      </c>
      <c r="P9051" s="9" t="str">
        <f>VLOOKUP('Consolidtaed Data'!$E2702,[1]Customers!$A:$B,2,0)</f>
        <v>Jeffrey Phillips</v>
      </c>
      <c r="Q9051" s="11">
        <f>WEEKDAY('Consolidtaed Data'!$F2702)</f>
        <v>5</v>
      </c>
      <c r="R9051" s="9">
        <f>MONTH('Consolidtaed Data'!$F2702)</f>
        <v>7</v>
      </c>
      <c r="S9051" s="9" t="str">
        <f>TEXT(Table3[[#This Row],[Purchase Date]],"MMMM")</f>
        <v>November</v>
      </c>
      <c r="T9051" s="9">
        <f>YEAR('Consolidtaed Data'!$F2702)</f>
        <v>2020</v>
      </c>
    </row>
    <row r="9052" spans="1:20" x14ac:dyDescent="0.3">
      <c r="A9052" s="9" t="s">
        <v>10078</v>
      </c>
      <c r="B9052" s="9" t="s">
        <v>301</v>
      </c>
      <c r="C9052" s="9" t="s">
        <v>122</v>
      </c>
      <c r="D9052" s="9" t="s">
        <v>35</v>
      </c>
      <c r="E9052" s="9" t="s">
        <v>928</v>
      </c>
      <c r="F9052" s="12">
        <v>44516</v>
      </c>
      <c r="G9052" s="12" t="str">
        <f>VLOOKUP(Table3[[#This Row],[Product ID]],[1]Products!$A:$G,2,0)</f>
        <v>Product 57</v>
      </c>
      <c r="H9052" s="22">
        <v>1</v>
      </c>
      <c r="I9052" s="9">
        <f>VLOOKUP('Consolidtaed Data'!$B2949,[1]Products!$A:$G,4,0)</f>
        <v>1566</v>
      </c>
      <c r="J9052" s="9">
        <f>VLOOKUP('Consolidtaed Data'!$B2949,[1]Products!$A:$G,3,0)</f>
        <v>1190</v>
      </c>
      <c r="K9052" s="9">
        <f>'Consolidtaed Data'!$J2949*'Consolidtaed Data'!$H2949</f>
        <v>1620</v>
      </c>
      <c r="L9052" s="9">
        <f>'Consolidtaed Data'!$I2949*'Consolidtaed Data'!$H2949</f>
        <v>2613</v>
      </c>
      <c r="M9052" s="9">
        <f>'Consolidtaed Data'!$L2949-'Consolidtaed Data'!$K2949</f>
        <v>1953</v>
      </c>
      <c r="N9052" s="9" t="str">
        <f>VLOOKUP('Consolidtaed Data'!$C2949,[1]Locations!$A:$O,2,0)</f>
        <v>Torrance</v>
      </c>
      <c r="O9052" s="9" t="str">
        <f>VLOOKUP('Consolidtaed Data'!$D2949,'[1]Sales People'!$A:$B,2,0)</f>
        <v>Martin Carr</v>
      </c>
      <c r="P9052" s="9" t="str">
        <f>VLOOKUP('Consolidtaed Data'!$E2949,[1]Customers!$A:$B,2,0)</f>
        <v>Robert Jackson</v>
      </c>
      <c r="Q9052" s="11">
        <f>WEEKDAY('Consolidtaed Data'!$F2949)</f>
        <v>2</v>
      </c>
      <c r="R9052" s="9">
        <f>MONTH('Consolidtaed Data'!$F2949)</f>
        <v>8</v>
      </c>
      <c r="S9052" s="9" t="str">
        <f>TEXT(Table3[[#This Row],[Purchase Date]],"MMMM")</f>
        <v>November</v>
      </c>
      <c r="T9052" s="9">
        <f>YEAR('Consolidtaed Data'!$F2949)</f>
        <v>2020</v>
      </c>
    </row>
    <row r="9053" spans="1:20" x14ac:dyDescent="0.3">
      <c r="A9053" s="9" t="s">
        <v>10079</v>
      </c>
      <c r="B9053" s="9" t="s">
        <v>393</v>
      </c>
      <c r="C9053" s="9" t="s">
        <v>86</v>
      </c>
      <c r="D9053" s="9" t="s">
        <v>143</v>
      </c>
      <c r="E9053" s="9" t="s">
        <v>312</v>
      </c>
      <c r="F9053" s="12">
        <v>44516</v>
      </c>
      <c r="G9053" s="12" t="str">
        <f>VLOOKUP(Table3[[#This Row],[Product ID]],[1]Products!$A:$G,2,0)</f>
        <v>Product 84</v>
      </c>
      <c r="H9053" s="22">
        <v>1</v>
      </c>
      <c r="I9053" s="9">
        <f>VLOOKUP('Consolidtaed Data'!$B3073,[1]Products!$A:$G,4,0)</f>
        <v>1119</v>
      </c>
      <c r="J9053" s="9">
        <f>VLOOKUP('Consolidtaed Data'!$B3073,[1]Products!$A:$G,3,0)</f>
        <v>683</v>
      </c>
      <c r="K9053" s="9">
        <f>'Consolidtaed Data'!$J3073*'Consolidtaed Data'!$H3073</f>
        <v>216</v>
      </c>
      <c r="L9053" s="9">
        <f>'Consolidtaed Data'!$I3073*'Consolidtaed Data'!$H3073</f>
        <v>408</v>
      </c>
      <c r="M9053" s="9">
        <f>'Consolidtaed Data'!$L3073-'Consolidtaed Data'!$K3073</f>
        <v>1797</v>
      </c>
      <c r="N9053" s="9" t="str">
        <f>VLOOKUP('Consolidtaed Data'!$C3073,[1]Locations!$A:$O,2,0)</f>
        <v>Santa Clarita</v>
      </c>
      <c r="O9053" s="9" t="str">
        <f>VLOOKUP('Consolidtaed Data'!$D3073,'[1]Sales People'!$A:$B,2,0)</f>
        <v>Arthur Mccoy</v>
      </c>
      <c r="P9053" s="9" t="str">
        <f>VLOOKUP('Consolidtaed Data'!$E3073,[1]Customers!$A:$B,2,0)</f>
        <v>Bruce Butler</v>
      </c>
      <c r="Q9053" s="11">
        <f>WEEKDAY('Consolidtaed Data'!$F3073)</f>
        <v>5</v>
      </c>
      <c r="R9053" s="9">
        <f>MONTH('Consolidtaed Data'!$F3073)</f>
        <v>8</v>
      </c>
      <c r="S9053" s="9" t="str">
        <f>TEXT(Table3[[#This Row],[Purchase Date]],"MMMM")</f>
        <v>November</v>
      </c>
      <c r="T9053" s="9">
        <f>YEAR('Consolidtaed Data'!$F3073)</f>
        <v>2020</v>
      </c>
    </row>
    <row r="9054" spans="1:20" x14ac:dyDescent="0.3">
      <c r="A9054" s="9" t="s">
        <v>10080</v>
      </c>
      <c r="B9054" s="9" t="s">
        <v>33</v>
      </c>
      <c r="C9054" s="9" t="s">
        <v>421</v>
      </c>
      <c r="D9054" s="9" t="s">
        <v>68</v>
      </c>
      <c r="E9054" s="9" t="s">
        <v>2288</v>
      </c>
      <c r="F9054" s="12">
        <v>44516</v>
      </c>
      <c r="G9054" s="12" t="str">
        <f>VLOOKUP(Table3[[#This Row],[Product ID]],[1]Products!$A:$G,2,0)</f>
        <v>Product 29</v>
      </c>
      <c r="H9054" s="22">
        <v>2</v>
      </c>
      <c r="I9054" s="9">
        <f>VLOOKUP('Consolidtaed Data'!$B3095,[1]Products!$A:$G,4,0)</f>
        <v>1635</v>
      </c>
      <c r="J9054" s="9">
        <f>VLOOKUP('Consolidtaed Data'!$B3095,[1]Products!$A:$G,3,0)</f>
        <v>1046</v>
      </c>
      <c r="K9054" s="9">
        <f>'Consolidtaed Data'!$J3095*'Consolidtaed Data'!$H3095</f>
        <v>2216</v>
      </c>
      <c r="L9054" s="9">
        <f>'Consolidtaed Data'!$I3095*'Consolidtaed Data'!$H3095</f>
        <v>2702</v>
      </c>
      <c r="M9054" s="9">
        <f>'Consolidtaed Data'!$L3095-'Consolidtaed Data'!$K3095</f>
        <v>1198</v>
      </c>
      <c r="N9054" s="9" t="str">
        <f>VLOOKUP('Consolidtaed Data'!$C3095,[1]Locations!$A:$O,2,0)</f>
        <v>Glendale</v>
      </c>
      <c r="O9054" s="9" t="str">
        <f>VLOOKUP('Consolidtaed Data'!$D3095,'[1]Sales People'!$A:$B,2,0)</f>
        <v>Fred Robertson</v>
      </c>
      <c r="P9054" s="9" t="str">
        <f>VLOOKUP('Consolidtaed Data'!$E3095,[1]Customers!$A:$B,2,0)</f>
        <v>Louis Harris</v>
      </c>
      <c r="Q9054" s="11">
        <f>WEEKDAY('Consolidtaed Data'!$F3095)</f>
        <v>7</v>
      </c>
      <c r="R9054" s="9">
        <f>MONTH('Consolidtaed Data'!$F3095)</f>
        <v>8</v>
      </c>
      <c r="S9054" s="9" t="str">
        <f>TEXT(Table3[[#This Row],[Purchase Date]],"MMMM")</f>
        <v>November</v>
      </c>
      <c r="T9054" s="9">
        <f>YEAR('Consolidtaed Data'!$F3095)</f>
        <v>2020</v>
      </c>
    </row>
    <row r="9055" spans="1:20" x14ac:dyDescent="0.3">
      <c r="A9055" s="9" t="s">
        <v>10081</v>
      </c>
      <c r="B9055" s="9" t="s">
        <v>38</v>
      </c>
      <c r="C9055" s="9" t="s">
        <v>45</v>
      </c>
      <c r="D9055" s="9" t="s">
        <v>83</v>
      </c>
      <c r="E9055" s="9" t="s">
        <v>679</v>
      </c>
      <c r="F9055" s="12">
        <v>44516</v>
      </c>
      <c r="G9055" s="12" t="str">
        <f>VLOOKUP(Table3[[#This Row],[Product ID]],[1]Products!$A:$G,2,0)</f>
        <v>Product 25</v>
      </c>
      <c r="H9055" s="22">
        <v>1</v>
      </c>
      <c r="I9055" s="9">
        <f>VLOOKUP('Consolidtaed Data'!$B3176,[1]Products!$A:$G,4,0)</f>
        <v>2410</v>
      </c>
      <c r="J9055" s="9">
        <f>VLOOKUP('Consolidtaed Data'!$B3176,[1]Products!$A:$G,3,0)</f>
        <v>1518</v>
      </c>
      <c r="K9055" s="9">
        <f>'Consolidtaed Data'!$J3176*'Consolidtaed Data'!$H3176</f>
        <v>292</v>
      </c>
      <c r="L9055" s="9">
        <f>'Consolidtaed Data'!$I3176*'Consolidtaed Data'!$H3176</f>
        <v>356</v>
      </c>
      <c r="M9055" s="9">
        <f>'Consolidtaed Data'!$L3176-'Consolidtaed Data'!$K3176</f>
        <v>3072</v>
      </c>
      <c r="N9055" s="9" t="str">
        <f>VLOOKUP('Consolidtaed Data'!$C3176,[1]Locations!$A:$O,2,0)</f>
        <v>Anaheim</v>
      </c>
      <c r="O9055" s="9" t="str">
        <f>VLOOKUP('Consolidtaed Data'!$D3176,'[1]Sales People'!$A:$B,2,0)</f>
        <v>Martin Perry</v>
      </c>
      <c r="P9055" s="9" t="str">
        <f>VLOOKUP('Consolidtaed Data'!$E3176,[1]Customers!$A:$B,2,0)</f>
        <v>Wayne Rodriguez</v>
      </c>
      <c r="Q9055" s="11">
        <f>WEEKDAY('Consolidtaed Data'!$F3176)</f>
        <v>7</v>
      </c>
      <c r="R9055" s="9">
        <f>MONTH('Consolidtaed Data'!$F3176)</f>
        <v>8</v>
      </c>
      <c r="S9055" s="9" t="str">
        <f>TEXT(Table3[[#This Row],[Purchase Date]],"MMMM")</f>
        <v>November</v>
      </c>
      <c r="T9055" s="9">
        <f>YEAR('Consolidtaed Data'!$F3176)</f>
        <v>2020</v>
      </c>
    </row>
    <row r="9056" spans="1:20" x14ac:dyDescent="0.3">
      <c r="A9056" s="9" t="s">
        <v>10082</v>
      </c>
      <c r="B9056" s="9" t="s">
        <v>188</v>
      </c>
      <c r="C9056" s="9" t="s">
        <v>39</v>
      </c>
      <c r="D9056" s="9" t="s">
        <v>206</v>
      </c>
      <c r="E9056" s="9" t="s">
        <v>501</v>
      </c>
      <c r="F9056" s="12">
        <v>44516</v>
      </c>
      <c r="G9056" s="12" t="str">
        <f>VLOOKUP(Table3[[#This Row],[Product ID]],[1]Products!$A:$G,2,0)</f>
        <v>Product 63</v>
      </c>
      <c r="H9056" s="22">
        <v>1</v>
      </c>
      <c r="I9056" s="9">
        <f>VLOOKUP('Consolidtaed Data'!$B3359,[1]Products!$A:$G,4,0)</f>
        <v>1671</v>
      </c>
      <c r="J9056" s="9">
        <f>VLOOKUP('Consolidtaed Data'!$B3359,[1]Products!$A:$G,3,0)</f>
        <v>1220</v>
      </c>
      <c r="K9056" s="9">
        <f>'Consolidtaed Data'!$J3359*'Consolidtaed Data'!$H3359</f>
        <v>376</v>
      </c>
      <c r="L9056" s="9">
        <f>'Consolidtaed Data'!$I3359*'Consolidtaed Data'!$H3359</f>
        <v>458</v>
      </c>
      <c r="M9056" s="9">
        <f>'Consolidtaed Data'!$L3359-'Consolidtaed Data'!$K3359</f>
        <v>1035</v>
      </c>
      <c r="N9056" s="9" t="str">
        <f>VLOOKUP('Consolidtaed Data'!$C3359,[1]Locations!$A:$O,2,0)</f>
        <v>Los Angeles</v>
      </c>
      <c r="O9056" s="9" t="str">
        <f>VLOOKUP('Consolidtaed Data'!$D3359,'[1]Sales People'!$A:$B,2,0)</f>
        <v>Bobby Russell</v>
      </c>
      <c r="P9056" s="9" t="str">
        <f>VLOOKUP('Consolidtaed Data'!$E3359,[1]Customers!$A:$B,2,0)</f>
        <v>Earl Robinson</v>
      </c>
      <c r="Q9056" s="11">
        <f>WEEKDAY('Consolidtaed Data'!$F3359)</f>
        <v>6</v>
      </c>
      <c r="R9056" s="9">
        <f>MONTH('Consolidtaed Data'!$F3359)</f>
        <v>9</v>
      </c>
      <c r="S9056" s="9" t="str">
        <f>TEXT(Table3[[#This Row],[Purchase Date]],"MMMM")</f>
        <v>November</v>
      </c>
      <c r="T9056" s="9">
        <f>YEAR('Consolidtaed Data'!$F3359)</f>
        <v>2020</v>
      </c>
    </row>
    <row r="9057" spans="1:20" x14ac:dyDescent="0.3">
      <c r="A9057" s="9" t="s">
        <v>10083</v>
      </c>
      <c r="B9057" s="9" t="s">
        <v>129</v>
      </c>
      <c r="C9057" s="9" t="s">
        <v>275</v>
      </c>
      <c r="D9057" s="9" t="s">
        <v>315</v>
      </c>
      <c r="E9057" s="9" t="s">
        <v>1982</v>
      </c>
      <c r="F9057" s="12">
        <v>44516</v>
      </c>
      <c r="G9057" s="12" t="str">
        <f>VLOOKUP(Table3[[#This Row],[Product ID]],[1]Products!$A:$G,2,0)</f>
        <v>Product 47</v>
      </c>
      <c r="H9057" s="22">
        <v>3</v>
      </c>
      <c r="I9057" s="9">
        <f>VLOOKUP('Consolidtaed Data'!$B3530,[1]Products!$A:$G,4,0)</f>
        <v>2283</v>
      </c>
      <c r="J9057" s="9">
        <f>VLOOKUP('Consolidtaed Data'!$B3530,[1]Products!$A:$G,3,0)</f>
        <v>1484</v>
      </c>
      <c r="K9057" s="9">
        <f>'Consolidtaed Data'!$J3530*'Consolidtaed Data'!$H3530</f>
        <v>665</v>
      </c>
      <c r="L9057" s="9">
        <f>'Consolidtaed Data'!$I3530*'Consolidtaed Data'!$H3530</f>
        <v>1278</v>
      </c>
      <c r="M9057" s="9">
        <f>'Consolidtaed Data'!$L3530-'Consolidtaed Data'!$K3530</f>
        <v>1212</v>
      </c>
      <c r="N9057" s="9" t="str">
        <f>VLOOKUP('Consolidtaed Data'!$C3530,[1]Locations!$A:$O,2,0)</f>
        <v>Fontana</v>
      </c>
      <c r="O9057" s="9" t="str">
        <f>VLOOKUP('Consolidtaed Data'!$D3530,'[1]Sales People'!$A:$B,2,0)</f>
        <v>Bobby Russell</v>
      </c>
      <c r="P9057" s="9" t="str">
        <f>VLOOKUP('Consolidtaed Data'!$E3530,[1]Customers!$A:$B,2,0)</f>
        <v>David Wheeler</v>
      </c>
      <c r="Q9057" s="11">
        <f>WEEKDAY('Consolidtaed Data'!$F3530)</f>
        <v>3</v>
      </c>
      <c r="R9057" s="9">
        <f>MONTH('Consolidtaed Data'!$F3530)</f>
        <v>9</v>
      </c>
      <c r="S9057" s="9" t="str">
        <f>TEXT(Table3[[#This Row],[Purchase Date]],"MMMM")</f>
        <v>November</v>
      </c>
      <c r="T9057" s="9">
        <f>YEAR('Consolidtaed Data'!$F3530)</f>
        <v>2020</v>
      </c>
    </row>
    <row r="9058" spans="1:20" x14ac:dyDescent="0.3">
      <c r="A9058" s="9" t="s">
        <v>10084</v>
      </c>
      <c r="B9058" s="9" t="s">
        <v>806</v>
      </c>
      <c r="C9058" s="9" t="s">
        <v>134</v>
      </c>
      <c r="D9058" s="9" t="s">
        <v>43</v>
      </c>
      <c r="E9058" s="9" t="s">
        <v>1580</v>
      </c>
      <c r="F9058" s="12">
        <v>44516</v>
      </c>
      <c r="G9058" s="12" t="str">
        <f>VLOOKUP(Table3[[#This Row],[Product ID]],[1]Products!$A:$G,2,0)</f>
        <v>Product 72</v>
      </c>
      <c r="H9058" s="22">
        <v>2</v>
      </c>
      <c r="I9058" s="9">
        <f>VLOOKUP('Consolidtaed Data'!$B3546,[1]Products!$A:$G,4,0)</f>
        <v>95</v>
      </c>
      <c r="J9058" s="9">
        <f>VLOOKUP('Consolidtaed Data'!$B3546,[1]Products!$A:$G,3,0)</f>
        <v>61</v>
      </c>
      <c r="K9058" s="9">
        <f>'Consolidtaed Data'!$J3546*'Consolidtaed Data'!$H3546</f>
        <v>1800</v>
      </c>
      <c r="L9058" s="9">
        <f>'Consolidtaed Data'!$I3546*'Consolidtaed Data'!$H3546</f>
        <v>3000</v>
      </c>
      <c r="M9058" s="9">
        <f>'Consolidtaed Data'!$L3546-'Consolidtaed Data'!$K3546</f>
        <v>13</v>
      </c>
      <c r="N9058" s="9" t="str">
        <f>VLOOKUP('Consolidtaed Data'!$C3546,[1]Locations!$A:$O,2,0)</f>
        <v>Simi Valley</v>
      </c>
      <c r="O9058" s="9" t="str">
        <f>VLOOKUP('Consolidtaed Data'!$D3546,'[1]Sales People'!$A:$B,2,0)</f>
        <v>Scott Clark</v>
      </c>
      <c r="P9058" s="9" t="str">
        <f>VLOOKUP('Consolidtaed Data'!$E3546,[1]Customers!$A:$B,2,0)</f>
        <v>Victor Scott</v>
      </c>
      <c r="Q9058" s="11">
        <f>WEEKDAY('Consolidtaed Data'!$F3546)</f>
        <v>4</v>
      </c>
      <c r="R9058" s="9">
        <f>MONTH('Consolidtaed Data'!$F3546)</f>
        <v>9</v>
      </c>
      <c r="S9058" s="9" t="str">
        <f>TEXT(Table3[[#This Row],[Purchase Date]],"MMMM")</f>
        <v>November</v>
      </c>
      <c r="T9058" s="9">
        <f>YEAR('Consolidtaed Data'!$F3546)</f>
        <v>2020</v>
      </c>
    </row>
    <row r="9059" spans="1:20" x14ac:dyDescent="0.3">
      <c r="A9059" s="9" t="s">
        <v>10085</v>
      </c>
      <c r="B9059" s="9" t="s">
        <v>806</v>
      </c>
      <c r="C9059" s="9" t="s">
        <v>344</v>
      </c>
      <c r="D9059" s="9" t="s">
        <v>329</v>
      </c>
      <c r="E9059" s="9" t="s">
        <v>1634</v>
      </c>
      <c r="F9059" s="12">
        <v>44516</v>
      </c>
      <c r="G9059" s="12" t="str">
        <f>VLOOKUP(Table3[[#This Row],[Product ID]],[1]Products!$A:$G,2,0)</f>
        <v>Product 72</v>
      </c>
      <c r="H9059" s="22">
        <v>3</v>
      </c>
      <c r="I9059" s="9">
        <f>VLOOKUP('Consolidtaed Data'!$B3590,[1]Products!$A:$G,4,0)</f>
        <v>2495</v>
      </c>
      <c r="J9059" s="9">
        <f>VLOOKUP('Consolidtaed Data'!$B3590,[1]Products!$A:$G,3,0)</f>
        <v>1896</v>
      </c>
      <c r="K9059" s="9">
        <f>'Consolidtaed Data'!$J3590*'Consolidtaed Data'!$H3590</f>
        <v>807</v>
      </c>
      <c r="L9059" s="9">
        <f>'Consolidtaed Data'!$I3590*'Consolidtaed Data'!$H3590</f>
        <v>1467</v>
      </c>
      <c r="M9059" s="9">
        <f>'Consolidtaed Data'!$L3590-'Consolidtaed Data'!$K3590</f>
        <v>872</v>
      </c>
      <c r="N9059" s="9" t="str">
        <f>VLOOKUP('Consolidtaed Data'!$C3590,[1]Locations!$A:$O,2,0)</f>
        <v>Costa Mesa</v>
      </c>
      <c r="O9059" s="9" t="str">
        <f>VLOOKUP('Consolidtaed Data'!$D3590,'[1]Sales People'!$A:$B,2,0)</f>
        <v>Scott Mason</v>
      </c>
      <c r="P9059" s="9" t="str">
        <f>VLOOKUP('Consolidtaed Data'!$E3590,[1]Customers!$A:$B,2,0)</f>
        <v>Sean Alexander</v>
      </c>
      <c r="Q9059" s="11">
        <f>WEEKDAY('Consolidtaed Data'!$F3590)</f>
        <v>7</v>
      </c>
      <c r="R9059" s="9">
        <f>MONTH('Consolidtaed Data'!$F3590)</f>
        <v>9</v>
      </c>
      <c r="S9059" s="9" t="str">
        <f>TEXT(Table3[[#This Row],[Purchase Date]],"MMMM")</f>
        <v>November</v>
      </c>
      <c r="T9059" s="9">
        <f>YEAR('Consolidtaed Data'!$F3590)</f>
        <v>2020</v>
      </c>
    </row>
    <row r="9060" spans="1:20" x14ac:dyDescent="0.3">
      <c r="A9060" s="9" t="s">
        <v>10086</v>
      </c>
      <c r="B9060" s="9" t="s">
        <v>336</v>
      </c>
      <c r="C9060" s="9" t="s">
        <v>157</v>
      </c>
      <c r="D9060" s="9" t="s">
        <v>91</v>
      </c>
      <c r="E9060" s="9" t="s">
        <v>158</v>
      </c>
      <c r="F9060" s="12">
        <v>44517</v>
      </c>
      <c r="G9060" s="12" t="str">
        <f>VLOOKUP(Table3[[#This Row],[Product ID]],[1]Products!$A:$G,2,0)</f>
        <v>Product 78</v>
      </c>
      <c r="H9060" s="22">
        <v>3</v>
      </c>
      <c r="I9060" s="9">
        <f>VLOOKUP('Consolidtaed Data'!$B24,[1]Products!$A:$G,4,0)</f>
        <v>2005</v>
      </c>
      <c r="J9060" s="9">
        <f>VLOOKUP('Consolidtaed Data'!$B24,[1]Products!$A:$G,3,0)</f>
        <v>1223</v>
      </c>
      <c r="K9060" s="9">
        <f>'Consolidtaed Data'!$J24*'Consolidtaed Data'!$H24</f>
        <v>2144</v>
      </c>
      <c r="L9060" s="9">
        <f>'Consolidtaed Data'!$I24*'Consolidtaed Data'!$H24</f>
        <v>3200</v>
      </c>
      <c r="M9060" s="9">
        <f>'Consolidtaed Data'!$L24-'Consolidtaed Data'!$K24</f>
        <v>560</v>
      </c>
      <c r="N9060" s="9" t="str">
        <f>VLOOKUP('Consolidtaed Data'!$C24,[1]Locations!$A:$O,2,0)</f>
        <v>Bakersfield</v>
      </c>
      <c r="O9060" s="9" t="str">
        <f>VLOOKUP('Consolidtaed Data'!$D24,'[1]Sales People'!$A:$B,2,0)</f>
        <v>Gary Rodriguez</v>
      </c>
      <c r="P9060" s="9" t="str">
        <f>VLOOKUP('Consolidtaed Data'!$E24,[1]Customers!$A:$B,2,0)</f>
        <v>Bobby Willis</v>
      </c>
      <c r="Q9060" s="11">
        <f>WEEKDAY('Consolidtaed Data'!$F24)</f>
        <v>5</v>
      </c>
      <c r="R9060" s="9">
        <f>MONTH('Consolidtaed Data'!$F24)</f>
        <v>1</v>
      </c>
      <c r="S9060" s="9" t="str">
        <f>TEXT(Table3[[#This Row],[Purchase Date]],"MMMM")</f>
        <v>November</v>
      </c>
      <c r="T9060" s="9">
        <f>YEAR('Consolidtaed Data'!$F24)</f>
        <v>2020</v>
      </c>
    </row>
    <row r="9061" spans="1:20" x14ac:dyDescent="0.3">
      <c r="A9061" s="9" t="s">
        <v>10087</v>
      </c>
      <c r="B9061" s="9" t="s">
        <v>549</v>
      </c>
      <c r="C9061" s="9" t="s">
        <v>472</v>
      </c>
      <c r="D9061" s="9" t="s">
        <v>161</v>
      </c>
      <c r="E9061" s="9" t="s">
        <v>488</v>
      </c>
      <c r="F9061" s="12">
        <v>44517</v>
      </c>
      <c r="G9061" s="12" t="str">
        <f>VLOOKUP(Table3[[#This Row],[Product ID]],[1]Products!$A:$G,2,0)</f>
        <v>Product 10</v>
      </c>
      <c r="H9061" s="22">
        <v>4</v>
      </c>
      <c r="I9061" s="9">
        <f>VLOOKUP('Consolidtaed Data'!$B127,[1]Products!$A:$G,4,0)</f>
        <v>1582</v>
      </c>
      <c r="J9061" s="9">
        <f>VLOOKUP('Consolidtaed Data'!$B127,[1]Products!$A:$G,3,0)</f>
        <v>1234</v>
      </c>
      <c r="K9061" s="9">
        <f>'Consolidtaed Data'!$J127*'Consolidtaed Data'!$H127</f>
        <v>237</v>
      </c>
      <c r="L9061" s="9">
        <f>'Consolidtaed Data'!$I127*'Consolidtaed Data'!$H127</f>
        <v>381</v>
      </c>
      <c r="M9061" s="9">
        <f>'Consolidtaed Data'!$L127-'Consolidtaed Data'!$K127</f>
        <v>406</v>
      </c>
      <c r="N9061" s="9" t="str">
        <f>VLOOKUP('Consolidtaed Data'!$C127,[1]Locations!$A:$O,2,0)</f>
        <v>Murrieta</v>
      </c>
      <c r="O9061" s="9" t="str">
        <f>VLOOKUP('Consolidtaed Data'!$D127,'[1]Sales People'!$A:$B,2,0)</f>
        <v>Christopher Tucker</v>
      </c>
      <c r="P9061" s="9" t="str">
        <f>VLOOKUP('Consolidtaed Data'!$E127,[1]Customers!$A:$B,2,0)</f>
        <v>Donald Collins</v>
      </c>
      <c r="Q9061" s="11">
        <f>WEEKDAY('Consolidtaed Data'!$F127)</f>
        <v>6</v>
      </c>
      <c r="R9061" s="9">
        <f>MONTH('Consolidtaed Data'!$F127)</f>
        <v>1</v>
      </c>
      <c r="S9061" s="9" t="str">
        <f>TEXT(Table3[[#This Row],[Purchase Date]],"MMMM")</f>
        <v>November</v>
      </c>
      <c r="T9061" s="9">
        <f>YEAR('Consolidtaed Data'!$F127)</f>
        <v>2020</v>
      </c>
    </row>
    <row r="9062" spans="1:20" x14ac:dyDescent="0.3">
      <c r="A9062" s="9" t="s">
        <v>10088</v>
      </c>
      <c r="B9062" s="9" t="s">
        <v>582</v>
      </c>
      <c r="C9062" s="9" t="s">
        <v>173</v>
      </c>
      <c r="D9062" s="9" t="s">
        <v>22</v>
      </c>
      <c r="E9062" s="9" t="s">
        <v>777</v>
      </c>
      <c r="F9062" s="12">
        <v>44517</v>
      </c>
      <c r="G9062" s="12" t="str">
        <f>VLOOKUP(Table3[[#This Row],[Product ID]],[1]Products!$A:$G,2,0)</f>
        <v>Product 58</v>
      </c>
      <c r="H9062" s="22">
        <v>4</v>
      </c>
      <c r="I9062" s="9">
        <f>VLOOKUP('Consolidtaed Data'!$B251,[1]Products!$A:$G,4,0)</f>
        <v>2497</v>
      </c>
      <c r="J9062" s="9">
        <f>VLOOKUP('Consolidtaed Data'!$B251,[1]Products!$A:$G,3,0)</f>
        <v>1473</v>
      </c>
      <c r="K9062" s="9">
        <f>'Consolidtaed Data'!$J251*'Consolidtaed Data'!$H251</f>
        <v>1044</v>
      </c>
      <c r="L9062" s="9">
        <f>'Consolidtaed Data'!$I251*'Consolidtaed Data'!$H251</f>
        <v>1899</v>
      </c>
      <c r="M9062" s="9">
        <f>'Consolidtaed Data'!$L251-'Consolidtaed Data'!$K251</f>
        <v>554</v>
      </c>
      <c r="N9062" s="9" t="str">
        <f>VLOOKUP('Consolidtaed Data'!$C251,[1]Locations!$A:$O,2,0)</f>
        <v>Rancho Cucamonga</v>
      </c>
      <c r="O9062" s="9" t="str">
        <f>VLOOKUP('Consolidtaed Data'!$D251,'[1]Sales People'!$A:$B,2,0)</f>
        <v>Kenneth Fields</v>
      </c>
      <c r="P9062" s="9" t="str">
        <f>VLOOKUP('Consolidtaed Data'!$E251,[1]Customers!$A:$B,2,0)</f>
        <v>Mark Lee</v>
      </c>
      <c r="Q9062" s="11">
        <f>WEEKDAY('Consolidtaed Data'!$F251)</f>
        <v>7</v>
      </c>
      <c r="R9062" s="9">
        <f>MONTH('Consolidtaed Data'!$F251)</f>
        <v>1</v>
      </c>
      <c r="S9062" s="9" t="str">
        <f>TEXT(Table3[[#This Row],[Purchase Date]],"MMMM")</f>
        <v>November</v>
      </c>
      <c r="T9062" s="9">
        <f>YEAR('Consolidtaed Data'!$F251)</f>
        <v>2020</v>
      </c>
    </row>
    <row r="9063" spans="1:20" x14ac:dyDescent="0.3">
      <c r="A9063" s="9" t="s">
        <v>10089</v>
      </c>
      <c r="B9063" s="9" t="s">
        <v>230</v>
      </c>
      <c r="C9063" s="9" t="s">
        <v>253</v>
      </c>
      <c r="D9063" s="9" t="s">
        <v>326</v>
      </c>
      <c r="E9063" s="9" t="s">
        <v>963</v>
      </c>
      <c r="F9063" s="12">
        <v>44517</v>
      </c>
      <c r="G9063" s="12" t="str">
        <f>VLOOKUP(Table3[[#This Row],[Product ID]],[1]Products!$A:$G,2,0)</f>
        <v>Product 31</v>
      </c>
      <c r="H9063" s="22">
        <v>1</v>
      </c>
      <c r="I9063" s="9">
        <f>VLOOKUP('Consolidtaed Data'!$B520,[1]Products!$A:$G,4,0)</f>
        <v>1972</v>
      </c>
      <c r="J9063" s="9">
        <f>VLOOKUP('Consolidtaed Data'!$B520,[1]Products!$A:$G,3,0)</f>
        <v>1321</v>
      </c>
      <c r="K9063" s="9">
        <f>'Consolidtaed Data'!$J520*'Consolidtaed Data'!$H520</f>
        <v>208</v>
      </c>
      <c r="L9063" s="9">
        <f>'Consolidtaed Data'!$I520*'Consolidtaed Data'!$H520</f>
        <v>315</v>
      </c>
      <c r="M9063" s="9">
        <f>'Consolidtaed Data'!$L520-'Consolidtaed Data'!$K520</f>
        <v>1100</v>
      </c>
      <c r="N9063" s="9" t="str">
        <f>VLOOKUP('Consolidtaed Data'!$C520,[1]Locations!$A:$O,2,0)</f>
        <v>Stockton</v>
      </c>
      <c r="O9063" s="9" t="str">
        <f>VLOOKUP('Consolidtaed Data'!$D520,'[1]Sales People'!$A:$B,2,0)</f>
        <v>Joshua Cook</v>
      </c>
      <c r="P9063" s="9" t="str">
        <f>VLOOKUP('Consolidtaed Data'!$E520,[1]Customers!$A:$B,2,0)</f>
        <v>Clarence Freeman</v>
      </c>
      <c r="Q9063" s="11">
        <f>WEEKDAY('Consolidtaed Data'!$F520)</f>
        <v>5</v>
      </c>
      <c r="R9063" s="9">
        <f>MONTH('Consolidtaed Data'!$F520)</f>
        <v>2</v>
      </c>
      <c r="S9063" s="9" t="str">
        <f>TEXT(Table3[[#This Row],[Purchase Date]],"MMMM")</f>
        <v>November</v>
      </c>
      <c r="T9063" s="9">
        <f>YEAR('Consolidtaed Data'!$F520)</f>
        <v>2020</v>
      </c>
    </row>
    <row r="9064" spans="1:20" x14ac:dyDescent="0.3">
      <c r="A9064" s="9" t="s">
        <v>10090</v>
      </c>
      <c r="B9064" s="9" t="s">
        <v>116</v>
      </c>
      <c r="C9064" s="9" t="s">
        <v>157</v>
      </c>
      <c r="D9064" s="9" t="s">
        <v>46</v>
      </c>
      <c r="E9064" s="9" t="s">
        <v>1180</v>
      </c>
      <c r="F9064" s="12">
        <v>44517</v>
      </c>
      <c r="G9064" s="12" t="str">
        <f>VLOOKUP(Table3[[#This Row],[Product ID]],[1]Products!$A:$G,2,0)</f>
        <v>Product 55</v>
      </c>
      <c r="H9064" s="22">
        <v>4</v>
      </c>
      <c r="I9064" s="9">
        <f>VLOOKUP('Consolidtaed Data'!$B1372,[1]Products!$A:$G,4,0)</f>
        <v>1500</v>
      </c>
      <c r="J9064" s="9">
        <f>VLOOKUP('Consolidtaed Data'!$B1372,[1]Products!$A:$G,3,0)</f>
        <v>900</v>
      </c>
      <c r="K9064" s="9">
        <f>'Consolidtaed Data'!$J1372*'Consolidtaed Data'!$H1372</f>
        <v>3783</v>
      </c>
      <c r="L9064" s="9">
        <f>'Consolidtaed Data'!$I1372*'Consolidtaed Data'!$H1372</f>
        <v>4914</v>
      </c>
      <c r="M9064" s="9">
        <f>'Consolidtaed Data'!$L1372-'Consolidtaed Data'!$K1372</f>
        <v>212</v>
      </c>
      <c r="N9064" s="9" t="str">
        <f>VLOOKUP('Consolidtaed Data'!$C1372,[1]Locations!$A:$O,2,0)</f>
        <v>Moreno Valley</v>
      </c>
      <c r="O9064" s="9" t="str">
        <f>VLOOKUP('Consolidtaed Data'!$D1372,'[1]Sales People'!$A:$B,2,0)</f>
        <v>Jerry Perry</v>
      </c>
      <c r="P9064" s="9" t="str">
        <f>VLOOKUP('Consolidtaed Data'!$E1372,[1]Customers!$A:$B,2,0)</f>
        <v>Patrick Morales</v>
      </c>
      <c r="Q9064" s="11">
        <f>WEEKDAY('Consolidtaed Data'!$F1372)</f>
        <v>7</v>
      </c>
      <c r="R9064" s="9">
        <f>MONTH('Consolidtaed Data'!$F1372)</f>
        <v>4</v>
      </c>
      <c r="S9064" s="9" t="str">
        <f>TEXT(Table3[[#This Row],[Purchase Date]],"MMMM")</f>
        <v>November</v>
      </c>
      <c r="T9064" s="9">
        <f>YEAR('Consolidtaed Data'!$F1372)</f>
        <v>2020</v>
      </c>
    </row>
    <row r="9065" spans="1:20" x14ac:dyDescent="0.3">
      <c r="A9065" s="9" t="s">
        <v>10091</v>
      </c>
      <c r="B9065" s="9" t="s">
        <v>322</v>
      </c>
      <c r="C9065" s="9" t="s">
        <v>130</v>
      </c>
      <c r="D9065" s="9" t="s">
        <v>206</v>
      </c>
      <c r="E9065" s="9" t="s">
        <v>1773</v>
      </c>
      <c r="F9065" s="12">
        <v>44517</v>
      </c>
      <c r="G9065" s="12" t="str">
        <f>VLOOKUP(Table3[[#This Row],[Product ID]],[1]Products!$A:$G,2,0)</f>
        <v>Product 43</v>
      </c>
      <c r="H9065" s="22">
        <v>2</v>
      </c>
      <c r="I9065" s="9">
        <f>VLOOKUP('Consolidtaed Data'!$B1435,[1]Products!$A:$G,4,0)</f>
        <v>123</v>
      </c>
      <c r="J9065" s="9">
        <f>VLOOKUP('Consolidtaed Data'!$B1435,[1]Products!$A:$G,3,0)</f>
        <v>84</v>
      </c>
      <c r="K9065" s="9">
        <f>'Consolidtaed Data'!$J1435*'Consolidtaed Data'!$H1435</f>
        <v>154</v>
      </c>
      <c r="L9065" s="9">
        <f>'Consolidtaed Data'!$I1435*'Consolidtaed Data'!$H1435</f>
        <v>203</v>
      </c>
      <c r="M9065" s="9">
        <f>'Consolidtaed Data'!$L1435-'Consolidtaed Data'!$K1435</f>
        <v>329</v>
      </c>
      <c r="N9065" s="9" t="str">
        <f>VLOOKUP('Consolidtaed Data'!$C1435,[1]Locations!$A:$O,2,0)</f>
        <v>Fremont</v>
      </c>
      <c r="O9065" s="9" t="str">
        <f>VLOOKUP('Consolidtaed Data'!$D1435,'[1]Sales People'!$A:$B,2,0)</f>
        <v>Clarence Fox</v>
      </c>
      <c r="P9065" s="9" t="str">
        <f>VLOOKUP('Consolidtaed Data'!$E1435,[1]Customers!$A:$B,2,0)</f>
        <v>Joe Coleman</v>
      </c>
      <c r="Q9065" s="11">
        <f>WEEKDAY('Consolidtaed Data'!$F1435)</f>
        <v>5</v>
      </c>
      <c r="R9065" s="9">
        <f>MONTH('Consolidtaed Data'!$F1435)</f>
        <v>4</v>
      </c>
      <c r="S9065" s="9" t="str">
        <f>TEXT(Table3[[#This Row],[Purchase Date]],"MMMM")</f>
        <v>November</v>
      </c>
      <c r="T9065" s="9">
        <f>YEAR('Consolidtaed Data'!$F1435)</f>
        <v>2020</v>
      </c>
    </row>
    <row r="9066" spans="1:20" x14ac:dyDescent="0.3">
      <c r="A9066" s="9" t="s">
        <v>10092</v>
      </c>
      <c r="B9066" s="9" t="s">
        <v>503</v>
      </c>
      <c r="C9066" s="9" t="s">
        <v>412</v>
      </c>
      <c r="D9066" s="9" t="s">
        <v>329</v>
      </c>
      <c r="E9066" s="9" t="s">
        <v>1047</v>
      </c>
      <c r="F9066" s="12">
        <v>44517</v>
      </c>
      <c r="G9066" s="12" t="str">
        <f>VLOOKUP(Table3[[#This Row],[Product ID]],[1]Products!$A:$G,2,0)</f>
        <v>Product 99</v>
      </c>
      <c r="H9066" s="22">
        <v>1</v>
      </c>
      <c r="I9066" s="9">
        <f>VLOOKUP('Consolidtaed Data'!$B1493,[1]Products!$A:$G,4,0)</f>
        <v>2294</v>
      </c>
      <c r="J9066" s="9">
        <f>VLOOKUP('Consolidtaed Data'!$B1493,[1]Products!$A:$G,3,0)</f>
        <v>1399</v>
      </c>
      <c r="K9066" s="9">
        <f>'Consolidtaed Data'!$J1493*'Consolidtaed Data'!$H1493</f>
        <v>584</v>
      </c>
      <c r="L9066" s="9">
        <f>'Consolidtaed Data'!$I1493*'Consolidtaed Data'!$H1493</f>
        <v>712</v>
      </c>
      <c r="M9066" s="9">
        <f>'Consolidtaed Data'!$L1493-'Consolidtaed Data'!$K1493</f>
        <v>1100</v>
      </c>
      <c r="N9066" s="9" t="str">
        <f>VLOOKUP('Consolidtaed Data'!$C1493,[1]Locations!$A:$O,2,0)</f>
        <v>Carlsbad</v>
      </c>
      <c r="O9066" s="9" t="str">
        <f>VLOOKUP('Consolidtaed Data'!$D1493,'[1]Sales People'!$A:$B,2,0)</f>
        <v>Roger Robertson</v>
      </c>
      <c r="P9066" s="9" t="str">
        <f>VLOOKUP('Consolidtaed Data'!$E1493,[1]Customers!$A:$B,2,0)</f>
        <v>Jeremy Allen</v>
      </c>
      <c r="Q9066" s="11">
        <f>WEEKDAY('Consolidtaed Data'!$F1493)</f>
        <v>2</v>
      </c>
      <c r="R9066" s="9">
        <f>MONTH('Consolidtaed Data'!$F1493)</f>
        <v>4</v>
      </c>
      <c r="S9066" s="9" t="str">
        <f>TEXT(Table3[[#This Row],[Purchase Date]],"MMMM")</f>
        <v>November</v>
      </c>
      <c r="T9066" s="9">
        <f>YEAR('Consolidtaed Data'!$F1493)</f>
        <v>2020</v>
      </c>
    </row>
    <row r="9067" spans="1:20" x14ac:dyDescent="0.3">
      <c r="A9067" s="9" t="s">
        <v>10093</v>
      </c>
      <c r="B9067" s="9" t="s">
        <v>148</v>
      </c>
      <c r="C9067" s="9" t="s">
        <v>8</v>
      </c>
      <c r="D9067" s="9" t="s">
        <v>43</v>
      </c>
      <c r="E9067" s="9" t="s">
        <v>1169</v>
      </c>
      <c r="F9067" s="12">
        <v>44517</v>
      </c>
      <c r="G9067" s="12" t="str">
        <f>VLOOKUP(Table3[[#This Row],[Product ID]],[1]Products!$A:$G,2,0)</f>
        <v>Product 16</v>
      </c>
      <c r="H9067" s="22">
        <v>1</v>
      </c>
      <c r="I9067" s="9">
        <f>VLOOKUP('Consolidtaed Data'!$B1612,[1]Products!$A:$G,4,0)</f>
        <v>392</v>
      </c>
      <c r="J9067" s="9">
        <f>VLOOKUP('Consolidtaed Data'!$B1612,[1]Products!$A:$G,3,0)</f>
        <v>255</v>
      </c>
      <c r="K9067" s="9">
        <f>'Consolidtaed Data'!$J1612*'Consolidtaed Data'!$H1612</f>
        <v>5180</v>
      </c>
      <c r="L9067" s="9">
        <f>'Consolidtaed Data'!$I1612*'Consolidtaed Data'!$H1612</f>
        <v>6556</v>
      </c>
      <c r="M9067" s="9">
        <f>'Consolidtaed Data'!$L1612-'Consolidtaed Data'!$K1612</f>
        <v>528</v>
      </c>
      <c r="N9067" s="9" t="str">
        <f>VLOOKUP('Consolidtaed Data'!$C1612,[1]Locations!$A:$O,2,0)</f>
        <v>Sunnyvale</v>
      </c>
      <c r="O9067" s="9" t="str">
        <f>VLOOKUP('Consolidtaed Data'!$D1612,'[1]Sales People'!$A:$B,2,0)</f>
        <v>Robert Reed</v>
      </c>
      <c r="P9067" s="9" t="str">
        <f>VLOOKUP('Consolidtaed Data'!$E1612,[1]Customers!$A:$B,2,0)</f>
        <v>Ralph Wheeler</v>
      </c>
      <c r="Q9067" s="11">
        <f>WEEKDAY('Consolidtaed Data'!$F1612)</f>
        <v>3</v>
      </c>
      <c r="R9067" s="9">
        <f>MONTH('Consolidtaed Data'!$F1612)</f>
        <v>4</v>
      </c>
      <c r="S9067" s="9" t="str">
        <f>TEXT(Table3[[#This Row],[Purchase Date]],"MMMM")</f>
        <v>November</v>
      </c>
      <c r="T9067" s="9">
        <f>YEAR('Consolidtaed Data'!$F1612)</f>
        <v>2020</v>
      </c>
    </row>
    <row r="9068" spans="1:20" x14ac:dyDescent="0.3">
      <c r="A9068" s="9" t="s">
        <v>10094</v>
      </c>
      <c r="B9068" s="9" t="s">
        <v>148</v>
      </c>
      <c r="C9068" s="9" t="s">
        <v>439</v>
      </c>
      <c r="D9068" s="9" t="s">
        <v>149</v>
      </c>
      <c r="E9068" s="9" t="s">
        <v>644</v>
      </c>
      <c r="F9068" s="12">
        <v>44517</v>
      </c>
      <c r="G9068" s="12" t="str">
        <f>VLOOKUP(Table3[[#This Row],[Product ID]],[1]Products!$A:$G,2,0)</f>
        <v>Product 16</v>
      </c>
      <c r="H9068" s="22">
        <v>3</v>
      </c>
      <c r="I9068" s="9">
        <f>VLOOKUP('Consolidtaed Data'!$B1807,[1]Products!$A:$G,4,0)</f>
        <v>1566</v>
      </c>
      <c r="J9068" s="9">
        <f>VLOOKUP('Consolidtaed Data'!$B1807,[1]Products!$A:$G,3,0)</f>
        <v>1190</v>
      </c>
      <c r="K9068" s="9">
        <f>'Consolidtaed Data'!$J1807*'Consolidtaed Data'!$H1807</f>
        <v>2522</v>
      </c>
      <c r="L9068" s="9">
        <f>'Consolidtaed Data'!$I1807*'Consolidtaed Data'!$H1807</f>
        <v>3276</v>
      </c>
      <c r="M9068" s="9">
        <f>'Consolidtaed Data'!$L1807-'Consolidtaed Data'!$K1807</f>
        <v>74</v>
      </c>
      <c r="N9068" s="9" t="str">
        <f>VLOOKUP('Consolidtaed Data'!$C1807,[1]Locations!$A:$O,2,0)</f>
        <v>Sunnyvale</v>
      </c>
      <c r="O9068" s="9" t="str">
        <f>VLOOKUP('Consolidtaed Data'!$D1807,'[1]Sales People'!$A:$B,2,0)</f>
        <v>Joshua Taylor</v>
      </c>
      <c r="P9068" s="9" t="str">
        <f>VLOOKUP('Consolidtaed Data'!$E1807,[1]Customers!$A:$B,2,0)</f>
        <v>Frank Schmidt</v>
      </c>
      <c r="Q9068" s="11">
        <f>WEEKDAY('Consolidtaed Data'!$F1807)</f>
        <v>2</v>
      </c>
      <c r="R9068" s="9">
        <f>MONTH('Consolidtaed Data'!$F1807)</f>
        <v>5</v>
      </c>
      <c r="S9068" s="9" t="str">
        <f>TEXT(Table3[[#This Row],[Purchase Date]],"MMMM")</f>
        <v>November</v>
      </c>
      <c r="T9068" s="9">
        <f>YEAR('Consolidtaed Data'!$F1807)</f>
        <v>2020</v>
      </c>
    </row>
    <row r="9069" spans="1:20" x14ac:dyDescent="0.3">
      <c r="A9069" s="9" t="s">
        <v>10095</v>
      </c>
      <c r="B9069" s="9" t="s">
        <v>373</v>
      </c>
      <c r="C9069" s="9" t="s">
        <v>472</v>
      </c>
      <c r="D9069" s="9" t="s">
        <v>315</v>
      </c>
      <c r="E9069" s="9" t="s">
        <v>903</v>
      </c>
      <c r="F9069" s="12">
        <v>44517</v>
      </c>
      <c r="G9069" s="12" t="str">
        <f>VLOOKUP(Table3[[#This Row],[Product ID]],[1]Products!$A:$G,2,0)</f>
        <v>Product 66</v>
      </c>
      <c r="H9069" s="22">
        <v>4</v>
      </c>
      <c r="I9069" s="9">
        <f>VLOOKUP('Consolidtaed Data'!$B1923,[1]Products!$A:$G,4,0)</f>
        <v>1809</v>
      </c>
      <c r="J9069" s="9">
        <f>VLOOKUP('Consolidtaed Data'!$B1923,[1]Products!$A:$G,3,0)</f>
        <v>1067</v>
      </c>
      <c r="K9069" s="9">
        <f>'Consolidtaed Data'!$J1923*'Consolidtaed Data'!$H1923</f>
        <v>22</v>
      </c>
      <c r="L9069" s="9">
        <f>'Consolidtaed Data'!$I1923*'Consolidtaed Data'!$H1923</f>
        <v>35</v>
      </c>
      <c r="M9069" s="9">
        <f>'Consolidtaed Data'!$L1923-'Consolidtaed Data'!$K1923</f>
        <v>509</v>
      </c>
      <c r="N9069" s="9" t="str">
        <f>VLOOKUP('Consolidtaed Data'!$C1923,[1]Locations!$A:$O,2,0)</f>
        <v>Fontana</v>
      </c>
      <c r="O9069" s="9" t="str">
        <f>VLOOKUP('Consolidtaed Data'!$D1923,'[1]Sales People'!$A:$B,2,0)</f>
        <v>Patrick Ruiz</v>
      </c>
      <c r="P9069" s="9" t="str">
        <f>VLOOKUP('Consolidtaed Data'!$E1923,[1]Customers!$A:$B,2,0)</f>
        <v>Carl Murphy</v>
      </c>
      <c r="Q9069" s="11">
        <f>WEEKDAY('Consolidtaed Data'!$F1923)</f>
        <v>4</v>
      </c>
      <c r="R9069" s="9">
        <f>MONTH('Consolidtaed Data'!$F1923)</f>
        <v>5</v>
      </c>
      <c r="S9069" s="9" t="str">
        <f>TEXT(Table3[[#This Row],[Purchase Date]],"MMMM")</f>
        <v>November</v>
      </c>
      <c r="T9069" s="9">
        <f>YEAR('Consolidtaed Data'!$F1923)</f>
        <v>2020</v>
      </c>
    </row>
    <row r="9070" spans="1:20" x14ac:dyDescent="0.3">
      <c r="A9070" s="9" t="s">
        <v>10096</v>
      </c>
      <c r="B9070" s="9" t="s">
        <v>112</v>
      </c>
      <c r="C9070" s="9" t="s">
        <v>228</v>
      </c>
      <c r="D9070" s="9" t="s">
        <v>246</v>
      </c>
      <c r="E9070" s="9" t="s">
        <v>467</v>
      </c>
      <c r="F9070" s="12">
        <v>44517</v>
      </c>
      <c r="G9070" s="12" t="str">
        <f>VLOOKUP(Table3[[#This Row],[Product ID]],[1]Products!$A:$G,2,0)</f>
        <v>Product 7</v>
      </c>
      <c r="H9070" s="22">
        <v>3</v>
      </c>
      <c r="I9070" s="9">
        <f>VLOOKUP('Consolidtaed Data'!$B2281,[1]Products!$A:$G,4,0)</f>
        <v>136</v>
      </c>
      <c r="J9070" s="9">
        <f>VLOOKUP('Consolidtaed Data'!$B2281,[1]Products!$A:$G,3,0)</f>
        <v>72</v>
      </c>
      <c r="K9070" s="9">
        <f>'Consolidtaed Data'!$J2281*'Consolidtaed Data'!$H2281</f>
        <v>387</v>
      </c>
      <c r="L9070" s="9">
        <f>'Consolidtaed Data'!$I2281*'Consolidtaed Data'!$H2281</f>
        <v>667</v>
      </c>
      <c r="M9070" s="9">
        <f>'Consolidtaed Data'!$L2281-'Consolidtaed Data'!$K2281</f>
        <v>368</v>
      </c>
      <c r="N9070" s="9" t="str">
        <f>VLOOKUP('Consolidtaed Data'!$C2281,[1]Locations!$A:$O,2,0)</f>
        <v>Garden Grove</v>
      </c>
      <c r="O9070" s="9" t="str">
        <f>VLOOKUP('Consolidtaed Data'!$D2281,'[1]Sales People'!$A:$B,2,0)</f>
        <v>Ernest Wagner</v>
      </c>
      <c r="P9070" s="9" t="str">
        <f>VLOOKUP('Consolidtaed Data'!$E2281,[1]Customers!$A:$B,2,0)</f>
        <v>Jesse Evans</v>
      </c>
      <c r="Q9070" s="11">
        <f>WEEKDAY('Consolidtaed Data'!$F2281)</f>
        <v>3</v>
      </c>
      <c r="R9070" s="9">
        <f>MONTH('Consolidtaed Data'!$F2281)</f>
        <v>6</v>
      </c>
      <c r="S9070" s="9" t="str">
        <f>TEXT(Table3[[#This Row],[Purchase Date]],"MMMM")</f>
        <v>November</v>
      </c>
      <c r="T9070" s="9">
        <f>YEAR('Consolidtaed Data'!$F2281)</f>
        <v>2020</v>
      </c>
    </row>
    <row r="9071" spans="1:20" x14ac:dyDescent="0.3">
      <c r="A9071" s="9" t="s">
        <v>10097</v>
      </c>
      <c r="B9071" s="9" t="s">
        <v>33</v>
      </c>
      <c r="C9071" s="9" t="s">
        <v>394</v>
      </c>
      <c r="D9071" s="9" t="s">
        <v>315</v>
      </c>
      <c r="E9071" s="9" t="s">
        <v>493</v>
      </c>
      <c r="F9071" s="12">
        <v>44517</v>
      </c>
      <c r="G9071" s="12" t="str">
        <f>VLOOKUP(Table3[[#This Row],[Product ID]],[1]Products!$A:$G,2,0)</f>
        <v>Product 29</v>
      </c>
      <c r="H9071" s="22">
        <v>2</v>
      </c>
      <c r="I9071" s="9">
        <f>VLOOKUP('Consolidtaed Data'!$B3366,[1]Products!$A:$G,4,0)</f>
        <v>818</v>
      </c>
      <c r="J9071" s="9">
        <f>VLOOKUP('Consolidtaed Data'!$B3366,[1]Products!$A:$G,3,0)</f>
        <v>450</v>
      </c>
      <c r="K9071" s="9">
        <f>'Consolidtaed Data'!$J3366*'Consolidtaed Data'!$H3366</f>
        <v>1777</v>
      </c>
      <c r="L9071" s="9">
        <f>'Consolidtaed Data'!$I3366*'Consolidtaed Data'!$H3366</f>
        <v>2141</v>
      </c>
      <c r="M9071" s="9">
        <f>'Consolidtaed Data'!$L3366-'Consolidtaed Data'!$K3366</f>
        <v>939</v>
      </c>
      <c r="N9071" s="9" t="str">
        <f>VLOOKUP('Consolidtaed Data'!$C3366,[1]Locations!$A:$O,2,0)</f>
        <v>Vallejo</v>
      </c>
      <c r="O9071" s="9" t="str">
        <f>VLOOKUP('Consolidtaed Data'!$D3366,'[1]Sales People'!$A:$B,2,0)</f>
        <v>Ryan Welch</v>
      </c>
      <c r="P9071" s="9" t="str">
        <f>VLOOKUP('Consolidtaed Data'!$E3366,[1]Customers!$A:$B,2,0)</f>
        <v>Bobby Murray</v>
      </c>
      <c r="Q9071" s="11">
        <f>WEEKDAY('Consolidtaed Data'!$F3366)</f>
        <v>7</v>
      </c>
      <c r="R9071" s="9">
        <f>MONTH('Consolidtaed Data'!$F3366)</f>
        <v>9</v>
      </c>
      <c r="S9071" s="9" t="str">
        <f>TEXT(Table3[[#This Row],[Purchase Date]],"MMMM")</f>
        <v>November</v>
      </c>
      <c r="T9071" s="9">
        <f>YEAR('Consolidtaed Data'!$F3366)</f>
        <v>2020</v>
      </c>
    </row>
    <row r="9072" spans="1:20" x14ac:dyDescent="0.3">
      <c r="A9072" s="9" t="s">
        <v>10098</v>
      </c>
      <c r="B9072" s="9" t="s">
        <v>33</v>
      </c>
      <c r="C9072" s="9" t="s">
        <v>152</v>
      </c>
      <c r="D9072" s="9" t="s">
        <v>43</v>
      </c>
      <c r="E9072" s="9" t="s">
        <v>912</v>
      </c>
      <c r="F9072" s="12">
        <v>44517</v>
      </c>
      <c r="G9072" s="12" t="str">
        <f>VLOOKUP(Table3[[#This Row],[Product ID]],[1]Products!$A:$G,2,0)</f>
        <v>Product 29</v>
      </c>
      <c r="H9072" s="22">
        <v>1</v>
      </c>
      <c r="I9072" s="9">
        <f>VLOOKUP('Consolidtaed Data'!$B3445,[1]Products!$A:$G,4,0)</f>
        <v>1972</v>
      </c>
      <c r="J9072" s="9">
        <f>VLOOKUP('Consolidtaed Data'!$B3445,[1]Products!$A:$G,3,0)</f>
        <v>1321</v>
      </c>
      <c r="K9072" s="9">
        <f>'Consolidtaed Data'!$J3445*'Consolidtaed Data'!$H3445</f>
        <v>260</v>
      </c>
      <c r="L9072" s="9">
        <f>'Consolidtaed Data'!$I3445*'Consolidtaed Data'!$H3445</f>
        <v>362</v>
      </c>
      <c r="M9072" s="9">
        <f>'Consolidtaed Data'!$L3445-'Consolidtaed Data'!$K3445</f>
        <v>816</v>
      </c>
      <c r="N9072" s="9" t="str">
        <f>VLOOKUP('Consolidtaed Data'!$C3445,[1]Locations!$A:$O,2,0)</f>
        <v>Santa Clarita</v>
      </c>
      <c r="O9072" s="9" t="str">
        <f>VLOOKUP('Consolidtaed Data'!$D3445,'[1]Sales People'!$A:$B,2,0)</f>
        <v>Scott Clark</v>
      </c>
      <c r="P9072" s="9" t="str">
        <f>VLOOKUP('Consolidtaed Data'!$E3445,[1]Customers!$A:$B,2,0)</f>
        <v>Andrew Hansen</v>
      </c>
      <c r="Q9072" s="11">
        <f>WEEKDAY('Consolidtaed Data'!$F3445)</f>
        <v>4</v>
      </c>
      <c r="R9072" s="9">
        <f>MONTH('Consolidtaed Data'!$F3445)</f>
        <v>9</v>
      </c>
      <c r="S9072" s="9" t="str">
        <f>TEXT(Table3[[#This Row],[Purchase Date]],"MMMM")</f>
        <v>November</v>
      </c>
      <c r="T9072" s="9">
        <f>YEAR('Consolidtaed Data'!$F3445)</f>
        <v>2020</v>
      </c>
    </row>
    <row r="9073" spans="1:20" x14ac:dyDescent="0.3">
      <c r="A9073" s="9" t="s">
        <v>10099</v>
      </c>
      <c r="B9073" s="9" t="s">
        <v>216</v>
      </c>
      <c r="C9073" s="9" t="s">
        <v>67</v>
      </c>
      <c r="D9073" s="9" t="s">
        <v>197</v>
      </c>
      <c r="E9073" s="9" t="s">
        <v>583</v>
      </c>
      <c r="F9073" s="12">
        <v>44517</v>
      </c>
      <c r="G9073" s="12" t="str">
        <f>VLOOKUP(Table3[[#This Row],[Product ID]],[1]Products!$A:$G,2,0)</f>
        <v>Product 73</v>
      </c>
      <c r="H9073" s="22">
        <v>4</v>
      </c>
      <c r="I9073" s="9">
        <f>VLOOKUP('Consolidtaed Data'!$B3553,[1]Products!$A:$G,4,0)</f>
        <v>871</v>
      </c>
      <c r="J9073" s="9">
        <f>VLOOKUP('Consolidtaed Data'!$B3553,[1]Products!$A:$G,3,0)</f>
        <v>540</v>
      </c>
      <c r="K9073" s="9">
        <f>'Consolidtaed Data'!$J3553*'Consolidtaed Data'!$H3553</f>
        <v>2613</v>
      </c>
      <c r="L9073" s="9">
        <f>'Consolidtaed Data'!$I3553*'Consolidtaed Data'!$H3553</f>
        <v>5124</v>
      </c>
      <c r="M9073" s="9">
        <f>'Consolidtaed Data'!$L3553-'Consolidtaed Data'!$K3553</f>
        <v>267</v>
      </c>
      <c r="N9073" s="9" t="str">
        <f>VLOOKUP('Consolidtaed Data'!$C3553,[1]Locations!$A:$O,2,0)</f>
        <v>Stockton</v>
      </c>
      <c r="O9073" s="9" t="str">
        <f>VLOOKUP('Consolidtaed Data'!$D3553,'[1]Sales People'!$A:$B,2,0)</f>
        <v>Ernest Wagner</v>
      </c>
      <c r="P9073" s="9" t="str">
        <f>VLOOKUP('Consolidtaed Data'!$E3553,[1]Customers!$A:$B,2,0)</f>
        <v>Walter Duncan</v>
      </c>
      <c r="Q9073" s="11">
        <f>WEEKDAY('Consolidtaed Data'!$F3553)</f>
        <v>4</v>
      </c>
      <c r="R9073" s="9">
        <f>MONTH('Consolidtaed Data'!$F3553)</f>
        <v>9</v>
      </c>
      <c r="S9073" s="9" t="str">
        <f>TEXT(Table3[[#This Row],[Purchase Date]],"MMMM")</f>
        <v>November</v>
      </c>
      <c r="T9073" s="9">
        <f>YEAR('Consolidtaed Data'!$F3553)</f>
        <v>2020</v>
      </c>
    </row>
    <row r="9074" spans="1:20" x14ac:dyDescent="0.3">
      <c r="A9074" s="9" t="s">
        <v>10100</v>
      </c>
      <c r="B9074" s="9" t="s">
        <v>129</v>
      </c>
      <c r="C9074" s="9" t="s">
        <v>192</v>
      </c>
      <c r="D9074" s="9" t="s">
        <v>193</v>
      </c>
      <c r="E9074" s="9" t="s">
        <v>194</v>
      </c>
      <c r="F9074" s="12">
        <v>44518</v>
      </c>
      <c r="G9074" s="12" t="str">
        <f>VLOOKUP(Table3[[#This Row],[Product ID]],[1]Products!$A:$G,2,0)</f>
        <v>Product 47</v>
      </c>
      <c r="H9074" s="22">
        <v>2</v>
      </c>
      <c r="I9074" s="9">
        <f>VLOOKUP('Consolidtaed Data'!$B32,[1]Products!$A:$G,4,0)</f>
        <v>458</v>
      </c>
      <c r="J9074" s="9">
        <f>VLOOKUP('Consolidtaed Data'!$B32,[1]Products!$A:$G,3,0)</f>
        <v>376</v>
      </c>
      <c r="K9074" s="9">
        <f>'Consolidtaed Data'!$J32*'Consolidtaed Data'!$H32</f>
        <v>971</v>
      </c>
      <c r="L9074" s="9">
        <f>'Consolidtaed Data'!$I32*'Consolidtaed Data'!$H32</f>
        <v>1494</v>
      </c>
      <c r="M9074" s="9">
        <f>'Consolidtaed Data'!$L32-'Consolidtaed Data'!$K32</f>
        <v>66</v>
      </c>
      <c r="N9074" s="9" t="str">
        <f>VLOOKUP('Consolidtaed Data'!$C32,[1]Locations!$A:$O,2,0)</f>
        <v>Salinas</v>
      </c>
      <c r="O9074" s="9" t="str">
        <f>VLOOKUP('Consolidtaed Data'!$D32,'[1]Sales People'!$A:$B,2,0)</f>
        <v>Larry Marshall</v>
      </c>
      <c r="P9074" s="9" t="str">
        <f>VLOOKUP('Consolidtaed Data'!$E32,[1]Customers!$A:$B,2,0)</f>
        <v>Richard Jordan</v>
      </c>
      <c r="Q9074" s="11">
        <f>WEEKDAY('Consolidtaed Data'!$F32)</f>
        <v>6</v>
      </c>
      <c r="R9074" s="9">
        <f>MONTH('Consolidtaed Data'!$F32)</f>
        <v>1</v>
      </c>
      <c r="S9074" s="9" t="str">
        <f>TEXT(Table3[[#This Row],[Purchase Date]],"MMMM")</f>
        <v>November</v>
      </c>
      <c r="T9074" s="9">
        <f>YEAR('Consolidtaed Data'!$F32)</f>
        <v>2020</v>
      </c>
    </row>
    <row r="9075" spans="1:20" x14ac:dyDescent="0.3">
      <c r="A9075" s="9" t="s">
        <v>10101</v>
      </c>
      <c r="B9075" s="9" t="s">
        <v>366</v>
      </c>
      <c r="C9075" s="9" t="s">
        <v>205</v>
      </c>
      <c r="D9075" s="9" t="s">
        <v>161</v>
      </c>
      <c r="E9075" s="9" t="s">
        <v>312</v>
      </c>
      <c r="F9075" s="12">
        <v>44518</v>
      </c>
      <c r="G9075" s="12" t="str">
        <f>VLOOKUP(Table3[[#This Row],[Product ID]],[1]Products!$A:$G,2,0)</f>
        <v>Product 39</v>
      </c>
      <c r="H9075" s="22">
        <v>1</v>
      </c>
      <c r="I9075" s="9">
        <f>VLOOKUP('Consolidtaed Data'!$B65,[1]Products!$A:$G,4,0)</f>
        <v>1967</v>
      </c>
      <c r="J9075" s="9">
        <f>VLOOKUP('Consolidtaed Data'!$B65,[1]Products!$A:$G,3,0)</f>
        <v>1397</v>
      </c>
      <c r="K9075" s="9">
        <f>'Consolidtaed Data'!$J65*'Consolidtaed Data'!$H65</f>
        <v>4089</v>
      </c>
      <c r="L9075" s="9">
        <f>'Consolidtaed Data'!$I65*'Consolidtaed Data'!$H65</f>
        <v>5175</v>
      </c>
      <c r="M9075" s="9">
        <f>'Consolidtaed Data'!$L65-'Consolidtaed Data'!$K65</f>
        <v>164</v>
      </c>
      <c r="N9075" s="9" t="str">
        <f>VLOOKUP('Consolidtaed Data'!$C65,[1]Locations!$A:$O,2,0)</f>
        <v>Lancaster</v>
      </c>
      <c r="O9075" s="9" t="str">
        <f>VLOOKUP('Consolidtaed Data'!$D65,'[1]Sales People'!$A:$B,2,0)</f>
        <v>Fred Robertson</v>
      </c>
      <c r="P9075" s="9" t="str">
        <f>VLOOKUP('Consolidtaed Data'!$E65,[1]Customers!$A:$B,2,0)</f>
        <v>Sean Alexander</v>
      </c>
      <c r="Q9075" s="11">
        <f>WEEKDAY('Consolidtaed Data'!$F65)</f>
        <v>1</v>
      </c>
      <c r="R9075" s="9">
        <f>MONTH('Consolidtaed Data'!$F65)</f>
        <v>1</v>
      </c>
      <c r="S9075" s="9" t="str">
        <f>TEXT(Table3[[#This Row],[Purchase Date]],"MMMM")</f>
        <v>November</v>
      </c>
      <c r="T9075" s="9">
        <f>YEAR('Consolidtaed Data'!$F65)</f>
        <v>2020</v>
      </c>
    </row>
    <row r="9076" spans="1:20" x14ac:dyDescent="0.3">
      <c r="A9076" s="9" t="s">
        <v>10102</v>
      </c>
      <c r="B9076" s="9" t="s">
        <v>572</v>
      </c>
      <c r="C9076" s="9" t="s">
        <v>72</v>
      </c>
      <c r="D9076" s="9" t="s">
        <v>329</v>
      </c>
      <c r="E9076" s="9" t="s">
        <v>486</v>
      </c>
      <c r="F9076" s="12">
        <v>44518</v>
      </c>
      <c r="G9076" s="12" t="str">
        <f>VLOOKUP(Table3[[#This Row],[Product ID]],[1]Products!$A:$G,2,0)</f>
        <v>Product 22</v>
      </c>
      <c r="H9076" s="22">
        <v>1</v>
      </c>
      <c r="I9076" s="9">
        <f>VLOOKUP('Consolidtaed Data'!$B118,[1]Products!$A:$G,4,0)</f>
        <v>800</v>
      </c>
      <c r="J9076" s="9">
        <f>VLOOKUP('Consolidtaed Data'!$B118,[1]Products!$A:$G,3,0)</f>
        <v>536</v>
      </c>
      <c r="K9076" s="9">
        <f>'Consolidtaed Data'!$J118*'Consolidtaed Data'!$H118</f>
        <v>1261</v>
      </c>
      <c r="L9076" s="9">
        <f>'Consolidtaed Data'!$I118*'Consolidtaed Data'!$H118</f>
        <v>1638</v>
      </c>
      <c r="M9076" s="9">
        <f>'Consolidtaed Data'!$L118-'Consolidtaed Data'!$K118</f>
        <v>1178</v>
      </c>
      <c r="N9076" s="9" t="str">
        <f>VLOOKUP('Consolidtaed Data'!$C118,[1]Locations!$A:$O,2,0)</f>
        <v>Santa Rosa</v>
      </c>
      <c r="O9076" s="9" t="str">
        <f>VLOOKUP('Consolidtaed Data'!$D118,'[1]Sales People'!$A:$B,2,0)</f>
        <v>Joshua Cook</v>
      </c>
      <c r="P9076" s="9" t="str">
        <f>VLOOKUP('Consolidtaed Data'!$E118,[1]Customers!$A:$B,2,0)</f>
        <v>Frank Gibson</v>
      </c>
      <c r="Q9076" s="11">
        <f>WEEKDAY('Consolidtaed Data'!$F118)</f>
        <v>5</v>
      </c>
      <c r="R9076" s="9">
        <f>MONTH('Consolidtaed Data'!$F118)</f>
        <v>1</v>
      </c>
      <c r="S9076" s="9" t="str">
        <f>TEXT(Table3[[#This Row],[Purchase Date]],"MMMM")</f>
        <v>November</v>
      </c>
      <c r="T9076" s="9">
        <f>YEAR('Consolidtaed Data'!$F118)</f>
        <v>2020</v>
      </c>
    </row>
    <row r="9077" spans="1:20" x14ac:dyDescent="0.3">
      <c r="A9077" s="9" t="s">
        <v>10103</v>
      </c>
      <c r="B9077" s="9" t="s">
        <v>278</v>
      </c>
      <c r="C9077" s="9" t="s">
        <v>16</v>
      </c>
      <c r="D9077" s="9" t="s">
        <v>402</v>
      </c>
      <c r="E9077" s="9" t="s">
        <v>1047</v>
      </c>
      <c r="F9077" s="12">
        <v>44518</v>
      </c>
      <c r="G9077" s="12" t="str">
        <f>VLOOKUP(Table3[[#This Row],[Product ID]],[1]Products!$A:$G,2,0)</f>
        <v>Product 75</v>
      </c>
      <c r="H9077" s="22">
        <v>3</v>
      </c>
      <c r="I9077" s="9">
        <f>VLOOKUP('Consolidtaed Data'!$B539,[1]Products!$A:$G,4,0)</f>
        <v>2283</v>
      </c>
      <c r="J9077" s="9">
        <f>VLOOKUP('Consolidtaed Data'!$B539,[1]Products!$A:$G,3,0)</f>
        <v>1484</v>
      </c>
      <c r="K9077" s="9">
        <f>'Consolidtaed Data'!$J539*'Consolidtaed Data'!$H539</f>
        <v>1261</v>
      </c>
      <c r="L9077" s="9">
        <f>'Consolidtaed Data'!$I539*'Consolidtaed Data'!$H539</f>
        <v>1638</v>
      </c>
      <c r="M9077" s="9">
        <f>'Consolidtaed Data'!$L539-'Consolidtaed Data'!$K539</f>
        <v>46</v>
      </c>
      <c r="N9077" s="9" t="str">
        <f>VLOOKUP('Consolidtaed Data'!$C539,[1]Locations!$A:$O,2,0)</f>
        <v>Carlsbad</v>
      </c>
      <c r="O9077" s="9" t="str">
        <f>VLOOKUP('Consolidtaed Data'!$D539,'[1]Sales People'!$A:$B,2,0)</f>
        <v>Robert Reed</v>
      </c>
      <c r="P9077" s="9" t="str">
        <f>VLOOKUP('Consolidtaed Data'!$E539,[1]Customers!$A:$B,2,0)</f>
        <v>Steven Howard</v>
      </c>
      <c r="Q9077" s="11">
        <f>WEEKDAY('Consolidtaed Data'!$F539)</f>
        <v>6</v>
      </c>
      <c r="R9077" s="9">
        <f>MONTH('Consolidtaed Data'!$F539)</f>
        <v>2</v>
      </c>
      <c r="S9077" s="9" t="str">
        <f>TEXT(Table3[[#This Row],[Purchase Date]],"MMMM")</f>
        <v>November</v>
      </c>
      <c r="T9077" s="9">
        <f>YEAR('Consolidtaed Data'!$F539)</f>
        <v>2020</v>
      </c>
    </row>
    <row r="9078" spans="1:20" x14ac:dyDescent="0.3">
      <c r="A9078" s="9" t="s">
        <v>10104</v>
      </c>
      <c r="B9078" s="9" t="s">
        <v>336</v>
      </c>
      <c r="C9078" s="9" t="s">
        <v>34</v>
      </c>
      <c r="D9078" s="9" t="s">
        <v>315</v>
      </c>
      <c r="E9078" s="9" t="s">
        <v>484</v>
      </c>
      <c r="F9078" s="12">
        <v>44518</v>
      </c>
      <c r="G9078" s="12" t="str">
        <f>VLOOKUP(Table3[[#This Row],[Product ID]],[1]Products!$A:$G,2,0)</f>
        <v>Product 78</v>
      </c>
      <c r="H9078" s="22">
        <v>3</v>
      </c>
      <c r="I9078" s="9">
        <f>VLOOKUP('Consolidtaed Data'!$B550,[1]Products!$A:$G,4,0)</f>
        <v>1405</v>
      </c>
      <c r="J9078" s="9">
        <f>VLOOKUP('Consolidtaed Data'!$B550,[1]Products!$A:$G,3,0)</f>
        <v>1054</v>
      </c>
      <c r="K9078" s="9">
        <f>'Consolidtaed Data'!$J550*'Consolidtaed Data'!$H550</f>
        <v>588</v>
      </c>
      <c r="L9078" s="9">
        <f>'Consolidtaed Data'!$I550*'Consolidtaed Data'!$H550</f>
        <v>736</v>
      </c>
      <c r="M9078" s="9">
        <f>'Consolidtaed Data'!$L550-'Consolidtaed Data'!$K550</f>
        <v>274</v>
      </c>
      <c r="N9078" s="9" t="str">
        <f>VLOOKUP('Consolidtaed Data'!$C550,[1]Locations!$A:$O,2,0)</f>
        <v>Moreno Valley</v>
      </c>
      <c r="O9078" s="9" t="str">
        <f>VLOOKUP('Consolidtaed Data'!$D550,'[1]Sales People'!$A:$B,2,0)</f>
        <v>Howard Gardner</v>
      </c>
      <c r="P9078" s="9" t="str">
        <f>VLOOKUP('Consolidtaed Data'!$E550,[1]Customers!$A:$B,2,0)</f>
        <v>Anthony Banks</v>
      </c>
      <c r="Q9078" s="11">
        <f>WEEKDAY('Consolidtaed Data'!$F550)</f>
        <v>7</v>
      </c>
      <c r="R9078" s="9">
        <f>MONTH('Consolidtaed Data'!$F550)</f>
        <v>2</v>
      </c>
      <c r="S9078" s="9" t="str">
        <f>TEXT(Table3[[#This Row],[Purchase Date]],"MMMM")</f>
        <v>November</v>
      </c>
      <c r="T9078" s="9">
        <f>YEAR('Consolidtaed Data'!$F550)</f>
        <v>2020</v>
      </c>
    </row>
    <row r="9079" spans="1:20" x14ac:dyDescent="0.3">
      <c r="A9079" s="9" t="s">
        <v>10105</v>
      </c>
      <c r="B9079" s="9" t="s">
        <v>349</v>
      </c>
      <c r="C9079" s="9" t="s">
        <v>12</v>
      </c>
      <c r="D9079" s="9" t="s">
        <v>22</v>
      </c>
      <c r="E9079" s="9" t="s">
        <v>1421</v>
      </c>
      <c r="F9079" s="12">
        <v>44518</v>
      </c>
      <c r="G9079" s="12" t="str">
        <f>VLOOKUP(Table3[[#This Row],[Product ID]],[1]Products!$A:$G,2,0)</f>
        <v>Product 60</v>
      </c>
      <c r="H9079" s="22">
        <v>2</v>
      </c>
      <c r="I9079" s="9">
        <f>VLOOKUP('Consolidtaed Data'!$B641,[1]Products!$A:$G,4,0)</f>
        <v>1367</v>
      </c>
      <c r="J9079" s="9">
        <f>VLOOKUP('Consolidtaed Data'!$B641,[1]Products!$A:$G,3,0)</f>
        <v>984</v>
      </c>
      <c r="K9079" s="9">
        <f>'Consolidtaed Data'!$J641*'Consolidtaed Data'!$H641</f>
        <v>1680</v>
      </c>
      <c r="L9079" s="9">
        <f>'Consolidtaed Data'!$I641*'Consolidtaed Data'!$H641</f>
        <v>2336</v>
      </c>
      <c r="M9079" s="9">
        <f>'Consolidtaed Data'!$L641-'Consolidtaed Data'!$K641</f>
        <v>600</v>
      </c>
      <c r="N9079" s="9" t="str">
        <f>VLOOKUP('Consolidtaed Data'!$C641,[1]Locations!$A:$O,2,0)</f>
        <v>Salinas</v>
      </c>
      <c r="O9079" s="9" t="str">
        <f>VLOOKUP('Consolidtaed Data'!$D641,'[1]Sales People'!$A:$B,2,0)</f>
        <v>Roger Robertson</v>
      </c>
      <c r="P9079" s="9" t="str">
        <f>VLOOKUP('Consolidtaed Data'!$E641,[1]Customers!$A:$B,2,0)</f>
        <v>Aaron Cruz</v>
      </c>
      <c r="Q9079" s="11">
        <f>WEEKDAY('Consolidtaed Data'!$F641)</f>
        <v>7</v>
      </c>
      <c r="R9079" s="9">
        <f>MONTH('Consolidtaed Data'!$F641)</f>
        <v>2</v>
      </c>
      <c r="S9079" s="9" t="str">
        <f>TEXT(Table3[[#This Row],[Purchase Date]],"MMMM")</f>
        <v>November</v>
      </c>
      <c r="T9079" s="9">
        <f>YEAR('Consolidtaed Data'!$F641)</f>
        <v>2020</v>
      </c>
    </row>
    <row r="9080" spans="1:20" x14ac:dyDescent="0.3">
      <c r="A9080" s="9" t="s">
        <v>10106</v>
      </c>
      <c r="B9080" s="9" t="s">
        <v>266</v>
      </c>
      <c r="C9080" s="9" t="s">
        <v>205</v>
      </c>
      <c r="D9080" s="9" t="s">
        <v>73</v>
      </c>
      <c r="E9080" s="9" t="s">
        <v>1540</v>
      </c>
      <c r="F9080" s="12">
        <v>44518</v>
      </c>
      <c r="G9080" s="12" t="str">
        <f>VLOOKUP(Table3[[#This Row],[Product ID]],[1]Products!$A:$G,2,0)</f>
        <v>Product 92</v>
      </c>
      <c r="H9080" s="22">
        <v>2</v>
      </c>
      <c r="I9080" s="9">
        <f>VLOOKUP('Consolidtaed Data'!$B729,[1]Products!$A:$G,4,0)</f>
        <v>2353</v>
      </c>
      <c r="J9080" s="9">
        <f>VLOOKUP('Consolidtaed Data'!$B729,[1]Products!$A:$G,3,0)</f>
        <v>1788</v>
      </c>
      <c r="K9080" s="9">
        <f>'Consolidtaed Data'!$J729*'Consolidtaed Data'!$H729</f>
        <v>22</v>
      </c>
      <c r="L9080" s="9">
        <f>'Consolidtaed Data'!$I729*'Consolidtaed Data'!$H729</f>
        <v>35</v>
      </c>
      <c r="M9080" s="9">
        <f>'Consolidtaed Data'!$L729-'Consolidtaed Data'!$K729</f>
        <v>553</v>
      </c>
      <c r="N9080" s="9" t="str">
        <f>VLOOKUP('Consolidtaed Data'!$C729,[1]Locations!$A:$O,2,0)</f>
        <v>Long Beach</v>
      </c>
      <c r="O9080" s="9" t="str">
        <f>VLOOKUP('Consolidtaed Data'!$D729,'[1]Sales People'!$A:$B,2,0)</f>
        <v>Martin Carr</v>
      </c>
      <c r="P9080" s="9" t="str">
        <f>VLOOKUP('Consolidtaed Data'!$E729,[1]Customers!$A:$B,2,0)</f>
        <v>Jose Griffin</v>
      </c>
      <c r="Q9080" s="11">
        <f>WEEKDAY('Consolidtaed Data'!$F729)</f>
        <v>5</v>
      </c>
      <c r="R9080" s="9">
        <f>MONTH('Consolidtaed Data'!$F729)</f>
        <v>2</v>
      </c>
      <c r="S9080" s="9" t="str">
        <f>TEXT(Table3[[#This Row],[Purchase Date]],"MMMM")</f>
        <v>November</v>
      </c>
      <c r="T9080" s="9">
        <f>YEAR('Consolidtaed Data'!$F729)</f>
        <v>2020</v>
      </c>
    </row>
    <row r="9081" spans="1:20" x14ac:dyDescent="0.3">
      <c r="A9081" s="9" t="s">
        <v>10107</v>
      </c>
      <c r="B9081" s="9" t="s">
        <v>415</v>
      </c>
      <c r="C9081" s="9" t="s">
        <v>192</v>
      </c>
      <c r="D9081" s="9" t="s">
        <v>326</v>
      </c>
      <c r="E9081" s="9" t="s">
        <v>1965</v>
      </c>
      <c r="F9081" s="12">
        <v>44518</v>
      </c>
      <c r="G9081" s="12" t="str">
        <f>VLOOKUP(Table3[[#This Row],[Product ID]],[1]Products!$A:$G,2,0)</f>
        <v>Product 18</v>
      </c>
      <c r="H9081" s="22">
        <v>1</v>
      </c>
      <c r="I9081" s="9">
        <f>VLOOKUP('Consolidtaed Data'!$B1060,[1]Products!$A:$G,4,0)</f>
        <v>530</v>
      </c>
      <c r="J9081" s="9">
        <f>VLOOKUP('Consolidtaed Data'!$B1060,[1]Products!$A:$G,3,0)</f>
        <v>435</v>
      </c>
      <c r="K9081" s="9">
        <f>'Consolidtaed Data'!$J1060*'Consolidtaed Data'!$H1060</f>
        <v>1965</v>
      </c>
      <c r="L9081" s="9">
        <f>'Consolidtaed Data'!$I1060*'Consolidtaed Data'!$H1060</f>
        <v>2396</v>
      </c>
      <c r="M9081" s="9">
        <f>'Consolidtaed Data'!$L1060-'Consolidtaed Data'!$K1060</f>
        <v>2346</v>
      </c>
      <c r="N9081" s="9" t="str">
        <f>VLOOKUP('Consolidtaed Data'!$C1060,[1]Locations!$A:$O,2,0)</f>
        <v>El Monte</v>
      </c>
      <c r="O9081" s="9" t="str">
        <f>VLOOKUP('Consolidtaed Data'!$D1060,'[1]Sales People'!$A:$B,2,0)</f>
        <v>Walter Cook</v>
      </c>
      <c r="P9081" s="9" t="str">
        <f>VLOOKUP('Consolidtaed Data'!$E1060,[1]Customers!$A:$B,2,0)</f>
        <v>Roger Miller</v>
      </c>
      <c r="Q9081" s="11">
        <f>WEEKDAY('Consolidtaed Data'!$F1060)</f>
        <v>2</v>
      </c>
      <c r="R9081" s="9">
        <f>MONTH('Consolidtaed Data'!$F1060)</f>
        <v>3</v>
      </c>
      <c r="S9081" s="9" t="str">
        <f>TEXT(Table3[[#This Row],[Purchase Date]],"MMMM")</f>
        <v>November</v>
      </c>
      <c r="T9081" s="9">
        <f>YEAR('Consolidtaed Data'!$F1060)</f>
        <v>2020</v>
      </c>
    </row>
    <row r="9082" spans="1:20" x14ac:dyDescent="0.3">
      <c r="A9082" s="9" t="s">
        <v>10108</v>
      </c>
      <c r="B9082" s="9" t="s">
        <v>610</v>
      </c>
      <c r="C9082" s="9" t="s">
        <v>357</v>
      </c>
      <c r="D9082" s="9" t="s">
        <v>272</v>
      </c>
      <c r="E9082" s="9" t="s">
        <v>1871</v>
      </c>
      <c r="F9082" s="12">
        <v>44518</v>
      </c>
      <c r="G9082" s="12" t="str">
        <f>VLOOKUP(Table3[[#This Row],[Product ID]],[1]Products!$A:$G,2,0)</f>
        <v>Product 12</v>
      </c>
      <c r="H9082" s="22">
        <v>1</v>
      </c>
      <c r="I9082" s="9">
        <f>VLOOKUP('Consolidtaed Data'!$B1293,[1]Products!$A:$G,4,0)</f>
        <v>35</v>
      </c>
      <c r="J9082" s="9">
        <f>VLOOKUP('Consolidtaed Data'!$B1293,[1]Products!$A:$G,3,0)</f>
        <v>22</v>
      </c>
      <c r="K9082" s="9">
        <f>'Consolidtaed Data'!$J1293*'Consolidtaed Data'!$H1293</f>
        <v>1275</v>
      </c>
      <c r="L9082" s="9">
        <f>'Consolidtaed Data'!$I1293*'Consolidtaed Data'!$H1293</f>
        <v>1635</v>
      </c>
      <c r="M9082" s="9">
        <f>'Consolidtaed Data'!$L1293-'Consolidtaed Data'!$K1293</f>
        <v>313</v>
      </c>
      <c r="N9082" s="9" t="str">
        <f>VLOOKUP('Consolidtaed Data'!$C1293,[1]Locations!$A:$O,2,0)</f>
        <v>Huntington Beach</v>
      </c>
      <c r="O9082" s="9" t="str">
        <f>VLOOKUP('Consolidtaed Data'!$D1293,'[1]Sales People'!$A:$B,2,0)</f>
        <v>Carl Hall</v>
      </c>
      <c r="P9082" s="9" t="str">
        <f>VLOOKUP('Consolidtaed Data'!$E1293,[1]Customers!$A:$B,2,0)</f>
        <v>Bruce Bowman</v>
      </c>
      <c r="Q9082" s="11">
        <f>WEEKDAY('Consolidtaed Data'!$F1293)</f>
        <v>7</v>
      </c>
      <c r="R9082" s="9">
        <f>MONTH('Consolidtaed Data'!$F1293)</f>
        <v>4</v>
      </c>
      <c r="S9082" s="9" t="str">
        <f>TEXT(Table3[[#This Row],[Purchase Date]],"MMMM")</f>
        <v>November</v>
      </c>
      <c r="T9082" s="9">
        <f>YEAR('Consolidtaed Data'!$F1293)</f>
        <v>2020</v>
      </c>
    </row>
    <row r="9083" spans="1:20" x14ac:dyDescent="0.3">
      <c r="A9083" s="9" t="s">
        <v>10109</v>
      </c>
      <c r="B9083" s="9" t="s">
        <v>610</v>
      </c>
      <c r="C9083" s="9" t="s">
        <v>90</v>
      </c>
      <c r="D9083" s="9" t="s">
        <v>13</v>
      </c>
      <c r="E9083" s="9" t="s">
        <v>232</v>
      </c>
      <c r="F9083" s="12">
        <v>44518</v>
      </c>
      <c r="G9083" s="12" t="str">
        <f>VLOOKUP(Table3[[#This Row],[Product ID]],[1]Products!$A:$G,2,0)</f>
        <v>Product 12</v>
      </c>
      <c r="H9083" s="22">
        <v>1</v>
      </c>
      <c r="I9083" s="9">
        <f>VLOOKUP('Consolidtaed Data'!$B1353,[1]Products!$A:$G,4,0)</f>
        <v>1353</v>
      </c>
      <c r="J9083" s="9">
        <f>VLOOKUP('Consolidtaed Data'!$B1353,[1]Products!$A:$G,3,0)</f>
        <v>947</v>
      </c>
      <c r="K9083" s="9">
        <f>'Consolidtaed Data'!$J1353*'Consolidtaed Data'!$H1353</f>
        <v>84</v>
      </c>
      <c r="L9083" s="9">
        <f>'Consolidtaed Data'!$I1353*'Consolidtaed Data'!$H1353</f>
        <v>123</v>
      </c>
      <c r="M9083" s="9">
        <f>'Consolidtaed Data'!$L1353-'Consolidtaed Data'!$K1353</f>
        <v>1485</v>
      </c>
      <c r="N9083" s="9" t="str">
        <f>VLOOKUP('Consolidtaed Data'!$C1353,[1]Locations!$A:$O,2,0)</f>
        <v>Sacramento</v>
      </c>
      <c r="O9083" s="9" t="str">
        <f>VLOOKUP('Consolidtaed Data'!$D1353,'[1]Sales People'!$A:$B,2,0)</f>
        <v>Ryan Butler</v>
      </c>
      <c r="P9083" s="9" t="str">
        <f>VLOOKUP('Consolidtaed Data'!$E1353,[1]Customers!$A:$B,2,0)</f>
        <v>Carlos Kim</v>
      </c>
      <c r="Q9083" s="11">
        <f>WEEKDAY('Consolidtaed Data'!$F1353)</f>
        <v>5</v>
      </c>
      <c r="R9083" s="9">
        <f>MONTH('Consolidtaed Data'!$F1353)</f>
        <v>4</v>
      </c>
      <c r="S9083" s="9" t="str">
        <f>TEXT(Table3[[#This Row],[Purchase Date]],"MMMM")</f>
        <v>November</v>
      </c>
      <c r="T9083" s="9">
        <f>YEAR('Consolidtaed Data'!$F1353)</f>
        <v>2020</v>
      </c>
    </row>
    <row r="9084" spans="1:20" x14ac:dyDescent="0.3">
      <c r="A9084" s="9" t="s">
        <v>10110</v>
      </c>
      <c r="B9084" s="9" t="s">
        <v>125</v>
      </c>
      <c r="C9084" s="9" t="s">
        <v>104</v>
      </c>
      <c r="D9084" s="9" t="s">
        <v>17</v>
      </c>
      <c r="E9084" s="9" t="s">
        <v>681</v>
      </c>
      <c r="F9084" s="12">
        <v>44518</v>
      </c>
      <c r="G9084" s="12" t="str">
        <f>VLOOKUP(Table3[[#This Row],[Product ID]],[1]Products!$A:$G,2,0)</f>
        <v>Product 40</v>
      </c>
      <c r="H9084" s="22">
        <v>3</v>
      </c>
      <c r="I9084" s="9">
        <f>VLOOKUP('Consolidtaed Data'!$B1609,[1]Products!$A:$G,4,0)</f>
        <v>1743</v>
      </c>
      <c r="J9084" s="9">
        <f>VLOOKUP('Consolidtaed Data'!$B1609,[1]Products!$A:$G,3,0)</f>
        <v>872</v>
      </c>
      <c r="K9084" s="9">
        <f>'Consolidtaed Data'!$J1609*'Consolidtaed Data'!$H1609</f>
        <v>732</v>
      </c>
      <c r="L9084" s="9">
        <f>'Consolidtaed Data'!$I1609*'Consolidtaed Data'!$H1609</f>
        <v>1077</v>
      </c>
      <c r="M9084" s="9">
        <f>'Consolidtaed Data'!$L1609-'Consolidtaed Data'!$K1609</f>
        <v>507</v>
      </c>
      <c r="N9084" s="9" t="str">
        <f>VLOOKUP('Consolidtaed Data'!$C1609,[1]Locations!$A:$O,2,0)</f>
        <v>Santa Clarita</v>
      </c>
      <c r="O9084" s="9" t="str">
        <f>VLOOKUP('Consolidtaed Data'!$D1609,'[1]Sales People'!$A:$B,2,0)</f>
        <v>Eugene Holmes</v>
      </c>
      <c r="P9084" s="9" t="str">
        <f>VLOOKUP('Consolidtaed Data'!$E1609,[1]Customers!$A:$B,2,0)</f>
        <v>Carl Murphy</v>
      </c>
      <c r="Q9084" s="11">
        <f>WEEKDAY('Consolidtaed Data'!$F1609)</f>
        <v>3</v>
      </c>
      <c r="R9084" s="9">
        <f>MONTH('Consolidtaed Data'!$F1609)</f>
        <v>4</v>
      </c>
      <c r="S9084" s="9" t="str">
        <f>TEXT(Table3[[#This Row],[Purchase Date]],"MMMM")</f>
        <v>November</v>
      </c>
      <c r="T9084" s="9">
        <f>YEAR('Consolidtaed Data'!$F1609)</f>
        <v>2020</v>
      </c>
    </row>
    <row r="9085" spans="1:20" x14ac:dyDescent="0.3">
      <c r="A9085" s="9" t="s">
        <v>10111</v>
      </c>
      <c r="B9085" s="9" t="s">
        <v>322</v>
      </c>
      <c r="C9085" s="9" t="s">
        <v>130</v>
      </c>
      <c r="D9085" s="9" t="s">
        <v>80</v>
      </c>
      <c r="E9085" s="9" t="s">
        <v>1184</v>
      </c>
      <c r="F9085" s="12">
        <v>44518</v>
      </c>
      <c r="G9085" s="12" t="str">
        <f>VLOOKUP(Table3[[#This Row],[Product ID]],[1]Products!$A:$G,2,0)</f>
        <v>Product 43</v>
      </c>
      <c r="H9085" s="22">
        <v>1</v>
      </c>
      <c r="I9085" s="9">
        <f>VLOOKUP('Consolidtaed Data'!$B1950,[1]Products!$A:$G,4,0)</f>
        <v>1899</v>
      </c>
      <c r="J9085" s="9">
        <f>VLOOKUP('Consolidtaed Data'!$B1950,[1]Products!$A:$G,3,0)</f>
        <v>1044</v>
      </c>
      <c r="K9085" s="9">
        <f>'Consolidtaed Data'!$J1950*'Consolidtaed Data'!$H1950</f>
        <v>3036</v>
      </c>
      <c r="L9085" s="9">
        <f>'Consolidtaed Data'!$I1950*'Consolidtaed Data'!$H1950</f>
        <v>4820</v>
      </c>
      <c r="M9085" s="9">
        <f>'Consolidtaed Data'!$L1950-'Consolidtaed Data'!$K1950</f>
        <v>1784</v>
      </c>
      <c r="N9085" s="9" t="str">
        <f>VLOOKUP('Consolidtaed Data'!$C1950,[1]Locations!$A:$O,2,0)</f>
        <v>El Monte</v>
      </c>
      <c r="O9085" s="9" t="str">
        <f>VLOOKUP('Consolidtaed Data'!$D1950,'[1]Sales People'!$A:$B,2,0)</f>
        <v>Kenneth Bradley</v>
      </c>
      <c r="P9085" s="9" t="str">
        <f>VLOOKUP('Consolidtaed Data'!$E1950,[1]Customers!$A:$B,2,0)</f>
        <v>Peter Gray</v>
      </c>
      <c r="Q9085" s="11">
        <f>WEEKDAY('Consolidtaed Data'!$F1950)</f>
        <v>6</v>
      </c>
      <c r="R9085" s="9">
        <f>MONTH('Consolidtaed Data'!$F1950)</f>
        <v>5</v>
      </c>
      <c r="S9085" s="9" t="str">
        <f>TEXT(Table3[[#This Row],[Purchase Date]],"MMMM")</f>
        <v>November</v>
      </c>
      <c r="T9085" s="9">
        <f>YEAR('Consolidtaed Data'!$F1950)</f>
        <v>2020</v>
      </c>
    </row>
    <row r="9086" spans="1:20" x14ac:dyDescent="0.3">
      <c r="A9086" s="9" t="s">
        <v>10112</v>
      </c>
      <c r="B9086" s="9" t="s">
        <v>393</v>
      </c>
      <c r="C9086" s="9" t="s">
        <v>223</v>
      </c>
      <c r="D9086" s="9" t="s">
        <v>56</v>
      </c>
      <c r="E9086" s="9" t="s">
        <v>2120</v>
      </c>
      <c r="F9086" s="12">
        <v>44518</v>
      </c>
      <c r="G9086" s="12" t="str">
        <f>VLOOKUP(Table3[[#This Row],[Product ID]],[1]Products!$A:$G,2,0)</f>
        <v>Product 84</v>
      </c>
      <c r="H9086" s="22">
        <v>2</v>
      </c>
      <c r="I9086" s="9">
        <f>VLOOKUP('Consolidtaed Data'!$B3025,[1]Products!$A:$G,4,0)</f>
        <v>1380</v>
      </c>
      <c r="J9086" s="9">
        <f>VLOOKUP('Consolidtaed Data'!$B3025,[1]Products!$A:$G,3,0)</f>
        <v>1090</v>
      </c>
      <c r="K9086" s="9">
        <f>'Consolidtaed Data'!$J3025*'Consolidtaed Data'!$H3025</f>
        <v>872</v>
      </c>
      <c r="L9086" s="9">
        <f>'Consolidtaed Data'!$I3025*'Consolidtaed Data'!$H3025</f>
        <v>1743</v>
      </c>
      <c r="M9086" s="9">
        <f>'Consolidtaed Data'!$L3025-'Consolidtaed Data'!$K3025</f>
        <v>351</v>
      </c>
      <c r="N9086" s="9" t="str">
        <f>VLOOKUP('Consolidtaed Data'!$C3025,[1]Locations!$A:$O,2,0)</f>
        <v>Rancho Cucamonga</v>
      </c>
      <c r="O9086" s="9" t="str">
        <f>VLOOKUP('Consolidtaed Data'!$D3025,'[1]Sales People'!$A:$B,2,0)</f>
        <v>Gary Rodriguez</v>
      </c>
      <c r="P9086" s="9" t="str">
        <f>VLOOKUP('Consolidtaed Data'!$E3025,[1]Customers!$A:$B,2,0)</f>
        <v>Walter Harris</v>
      </c>
      <c r="Q9086" s="11">
        <f>WEEKDAY('Consolidtaed Data'!$F3025)</f>
        <v>1</v>
      </c>
      <c r="R9086" s="9">
        <f>MONTH('Consolidtaed Data'!$F3025)</f>
        <v>8</v>
      </c>
      <c r="S9086" s="9" t="str">
        <f>TEXT(Table3[[#This Row],[Purchase Date]],"MMMM")</f>
        <v>November</v>
      </c>
      <c r="T9086" s="9">
        <f>YEAR('Consolidtaed Data'!$F3025)</f>
        <v>2020</v>
      </c>
    </row>
    <row r="9087" spans="1:20" x14ac:dyDescent="0.3">
      <c r="A9087" s="9" t="s">
        <v>10113</v>
      </c>
      <c r="B9087" s="9" t="s">
        <v>15</v>
      </c>
      <c r="C9087" s="9" t="s">
        <v>331</v>
      </c>
      <c r="D9087" s="9" t="s">
        <v>80</v>
      </c>
      <c r="E9087" s="9" t="s">
        <v>820</v>
      </c>
      <c r="F9087" s="12">
        <v>44518</v>
      </c>
      <c r="G9087" s="12" t="str">
        <f>VLOOKUP(Table3[[#This Row],[Product ID]],[1]Products!$A:$G,2,0)</f>
        <v>Product 38</v>
      </c>
      <c r="H9087" s="22">
        <v>1</v>
      </c>
      <c r="I9087" s="9">
        <f>VLOOKUP('Consolidtaed Data'!$B3048,[1]Products!$A:$G,4,0)</f>
        <v>684</v>
      </c>
      <c r="J9087" s="9">
        <f>VLOOKUP('Consolidtaed Data'!$B3048,[1]Products!$A:$G,3,0)</f>
        <v>561</v>
      </c>
      <c r="K9087" s="9">
        <f>'Consolidtaed Data'!$J3048*'Consolidtaed Data'!$H3048</f>
        <v>765</v>
      </c>
      <c r="L9087" s="9">
        <f>'Consolidtaed Data'!$I3048*'Consolidtaed Data'!$H3048</f>
        <v>1176</v>
      </c>
      <c r="M9087" s="9">
        <f>'Consolidtaed Data'!$L3048-'Consolidtaed Data'!$K3048</f>
        <v>52</v>
      </c>
      <c r="N9087" s="9" t="str">
        <f>VLOOKUP('Consolidtaed Data'!$C3048,[1]Locations!$A:$O,2,0)</f>
        <v>Torrance</v>
      </c>
      <c r="O9087" s="9" t="str">
        <f>VLOOKUP('Consolidtaed Data'!$D3048,'[1]Sales People'!$A:$B,2,0)</f>
        <v>Jimmy Young</v>
      </c>
      <c r="P9087" s="9" t="str">
        <f>VLOOKUP('Consolidtaed Data'!$E3048,[1]Customers!$A:$B,2,0)</f>
        <v>Keith Griffin</v>
      </c>
      <c r="Q9087" s="11">
        <f>WEEKDAY('Consolidtaed Data'!$F3048)</f>
        <v>3</v>
      </c>
      <c r="R9087" s="9">
        <f>MONTH('Consolidtaed Data'!$F3048)</f>
        <v>8</v>
      </c>
      <c r="S9087" s="9" t="str">
        <f>TEXT(Table3[[#This Row],[Purchase Date]],"MMMM")</f>
        <v>November</v>
      </c>
      <c r="T9087" s="9">
        <f>YEAR('Consolidtaed Data'!$F3048)</f>
        <v>2020</v>
      </c>
    </row>
    <row r="9088" spans="1:20" x14ac:dyDescent="0.3">
      <c r="A9088" s="9" t="s">
        <v>10114</v>
      </c>
      <c r="B9088" s="9" t="s">
        <v>318</v>
      </c>
      <c r="C9088" s="9" t="s">
        <v>223</v>
      </c>
      <c r="D9088" s="9" t="s">
        <v>64</v>
      </c>
      <c r="E9088" s="9" t="s">
        <v>1536</v>
      </c>
      <c r="F9088" s="12">
        <v>44518</v>
      </c>
      <c r="G9088" s="12" t="str">
        <f>VLOOKUP(Table3[[#This Row],[Product ID]],[1]Products!$A:$G,2,0)</f>
        <v>Product 89</v>
      </c>
      <c r="H9088" s="22">
        <v>1</v>
      </c>
      <c r="I9088" s="9">
        <f>VLOOKUP('Consolidtaed Data'!$B3151,[1]Products!$A:$G,4,0)</f>
        <v>2091</v>
      </c>
      <c r="J9088" s="9">
        <f>VLOOKUP('Consolidtaed Data'!$B3151,[1]Products!$A:$G,3,0)</f>
        <v>1485</v>
      </c>
      <c r="K9088" s="9">
        <f>'Consolidtaed Data'!$J3151*'Consolidtaed Data'!$H3151</f>
        <v>1185</v>
      </c>
      <c r="L9088" s="9">
        <f>'Consolidtaed Data'!$I3151*'Consolidtaed Data'!$H3151</f>
        <v>1668</v>
      </c>
      <c r="M9088" s="9">
        <f>'Consolidtaed Data'!$L3151-'Consolidtaed Data'!$K3151</f>
        <v>68</v>
      </c>
      <c r="N9088" s="9" t="str">
        <f>VLOOKUP('Consolidtaed Data'!$C3151,[1]Locations!$A:$O,2,0)</f>
        <v>Pomona</v>
      </c>
      <c r="O9088" s="9" t="str">
        <f>VLOOKUP('Consolidtaed Data'!$D3151,'[1]Sales People'!$A:$B,2,0)</f>
        <v>Patrick Ruiz</v>
      </c>
      <c r="P9088" s="9" t="str">
        <f>VLOOKUP('Consolidtaed Data'!$E3151,[1]Customers!$A:$B,2,0)</f>
        <v>Patrick Hall</v>
      </c>
      <c r="Q9088" s="11">
        <f>WEEKDAY('Consolidtaed Data'!$F3151)</f>
        <v>5</v>
      </c>
      <c r="R9088" s="9">
        <f>MONTH('Consolidtaed Data'!$F3151)</f>
        <v>8</v>
      </c>
      <c r="S9088" s="9" t="str">
        <f>TEXT(Table3[[#This Row],[Purchase Date]],"MMMM")</f>
        <v>November</v>
      </c>
      <c r="T9088" s="9">
        <f>YEAR('Consolidtaed Data'!$F3151)</f>
        <v>2020</v>
      </c>
    </row>
    <row r="9089" spans="1:20" x14ac:dyDescent="0.3">
      <c r="A9089" s="9" t="s">
        <v>10115</v>
      </c>
      <c r="B9089" s="9" t="s">
        <v>572</v>
      </c>
      <c r="C9089" s="9" t="s">
        <v>249</v>
      </c>
      <c r="D9089" s="9" t="s">
        <v>127</v>
      </c>
      <c r="E9089" s="9" t="s">
        <v>1502</v>
      </c>
      <c r="F9089" s="12">
        <v>44518</v>
      </c>
      <c r="G9089" s="12" t="str">
        <f>VLOOKUP(Table3[[#This Row],[Product ID]],[1]Products!$A:$G,2,0)</f>
        <v>Product 22</v>
      </c>
      <c r="H9089" s="22">
        <v>3</v>
      </c>
      <c r="I9089" s="9">
        <f>VLOOKUP('Consolidtaed Data'!$B3591,[1]Products!$A:$G,4,0)</f>
        <v>818</v>
      </c>
      <c r="J9089" s="9">
        <f>VLOOKUP('Consolidtaed Data'!$B3591,[1]Products!$A:$G,3,0)</f>
        <v>450</v>
      </c>
      <c r="K9089" s="9">
        <f>'Consolidtaed Data'!$J3591*'Consolidtaed Data'!$H3591</f>
        <v>183</v>
      </c>
      <c r="L9089" s="9">
        <f>'Consolidtaed Data'!$I3591*'Consolidtaed Data'!$H3591</f>
        <v>285</v>
      </c>
      <c r="M9089" s="9">
        <f>'Consolidtaed Data'!$L3591-'Consolidtaed Data'!$K3591</f>
        <v>1376</v>
      </c>
      <c r="N9089" s="9" t="str">
        <f>VLOOKUP('Consolidtaed Data'!$C3591,[1]Locations!$A:$O,2,0)</f>
        <v>Stockton</v>
      </c>
      <c r="O9089" s="9" t="str">
        <f>VLOOKUP('Consolidtaed Data'!$D3591,'[1]Sales People'!$A:$B,2,0)</f>
        <v>Clarence Fox</v>
      </c>
      <c r="P9089" s="9" t="str">
        <f>VLOOKUP('Consolidtaed Data'!$E3591,[1]Customers!$A:$B,2,0)</f>
        <v>Benjamin Jacobs</v>
      </c>
      <c r="Q9089" s="11">
        <f>WEEKDAY('Consolidtaed Data'!$F3591)</f>
        <v>7</v>
      </c>
      <c r="R9089" s="9">
        <f>MONTH('Consolidtaed Data'!$F3591)</f>
        <v>9</v>
      </c>
      <c r="S9089" s="9" t="str">
        <f>TEXT(Table3[[#This Row],[Purchase Date]],"MMMM")</f>
        <v>November</v>
      </c>
      <c r="T9089" s="9">
        <f>YEAR('Consolidtaed Data'!$F3591)</f>
        <v>2020</v>
      </c>
    </row>
    <row r="9090" spans="1:20" x14ac:dyDescent="0.3">
      <c r="A9090" s="9" t="s">
        <v>10116</v>
      </c>
      <c r="B9090" s="9" t="s">
        <v>284</v>
      </c>
      <c r="C9090" s="9" t="s">
        <v>325</v>
      </c>
      <c r="D9090" s="9" t="s">
        <v>326</v>
      </c>
      <c r="E9090" s="9" t="s">
        <v>327</v>
      </c>
      <c r="F9090" s="12">
        <v>44519</v>
      </c>
      <c r="G9090" s="12" t="str">
        <f>VLOOKUP(Table3[[#This Row],[Product ID]],[1]Products!$A:$G,2,0)</f>
        <v>Product 96</v>
      </c>
      <c r="H9090" s="22">
        <v>2</v>
      </c>
      <c r="I9090" s="9">
        <f>VLOOKUP('Consolidtaed Data'!$B69,[1]Products!$A:$G,4,0)</f>
        <v>2353</v>
      </c>
      <c r="J9090" s="9">
        <f>VLOOKUP('Consolidtaed Data'!$B69,[1]Products!$A:$G,3,0)</f>
        <v>1788</v>
      </c>
      <c r="K9090" s="9">
        <f>'Consolidtaed Data'!$J69*'Consolidtaed Data'!$H69</f>
        <v>683</v>
      </c>
      <c r="L9090" s="9">
        <f>'Consolidtaed Data'!$I69*'Consolidtaed Data'!$H69</f>
        <v>1119</v>
      </c>
      <c r="M9090" s="9">
        <f>'Consolidtaed Data'!$L69-'Consolidtaed Data'!$K69</f>
        <v>1800</v>
      </c>
      <c r="N9090" s="9" t="str">
        <f>VLOOKUP('Consolidtaed Data'!$C69,[1]Locations!$A:$O,2,0)</f>
        <v>Rialto</v>
      </c>
      <c r="O9090" s="9" t="str">
        <f>VLOOKUP('Consolidtaed Data'!$D69,'[1]Sales People'!$A:$B,2,0)</f>
        <v>Scott Clark</v>
      </c>
      <c r="P9090" s="9" t="str">
        <f>VLOOKUP('Consolidtaed Data'!$E69,[1]Customers!$A:$B,2,0)</f>
        <v>Joshua Flores</v>
      </c>
      <c r="Q9090" s="11">
        <f>WEEKDAY('Consolidtaed Data'!$F69)</f>
        <v>1</v>
      </c>
      <c r="R9090" s="9">
        <f>MONTH('Consolidtaed Data'!$F69)</f>
        <v>1</v>
      </c>
      <c r="S9090" s="9" t="str">
        <f>TEXT(Table3[[#This Row],[Purchase Date]],"MMMM")</f>
        <v>November</v>
      </c>
      <c r="T9090" s="9">
        <f>YEAR('Consolidtaed Data'!$F69)</f>
        <v>2020</v>
      </c>
    </row>
    <row r="9091" spans="1:20" x14ac:dyDescent="0.3">
      <c r="A9091" s="9" t="s">
        <v>10117</v>
      </c>
      <c r="B9091" s="9" t="s">
        <v>7</v>
      </c>
      <c r="C9091" s="9" t="s">
        <v>522</v>
      </c>
      <c r="D9091" s="9" t="s">
        <v>22</v>
      </c>
      <c r="E9091" s="9" t="s">
        <v>863</v>
      </c>
      <c r="F9091" s="12">
        <v>44519</v>
      </c>
      <c r="G9091" s="12" t="str">
        <f>VLOOKUP(Table3[[#This Row],[Product ID]],[1]Products!$A:$G,2,0)</f>
        <v>Product 77</v>
      </c>
      <c r="H9091" s="22">
        <v>1</v>
      </c>
      <c r="I9091" s="9">
        <f>VLOOKUP('Consolidtaed Data'!$B298,[1]Products!$A:$G,4,0)</f>
        <v>123</v>
      </c>
      <c r="J9091" s="9">
        <f>VLOOKUP('Consolidtaed Data'!$B298,[1]Products!$A:$G,3,0)</f>
        <v>84</v>
      </c>
      <c r="K9091" s="9">
        <f>'Consolidtaed Data'!$J298*'Consolidtaed Data'!$H298</f>
        <v>882</v>
      </c>
      <c r="L9091" s="9">
        <f>'Consolidtaed Data'!$I298*'Consolidtaed Data'!$H298</f>
        <v>1104</v>
      </c>
      <c r="M9091" s="9">
        <f>'Consolidtaed Data'!$L298-'Consolidtaed Data'!$K298</f>
        <v>782</v>
      </c>
      <c r="N9091" s="9" t="str">
        <f>VLOOKUP('Consolidtaed Data'!$C298,[1]Locations!$A:$O,2,0)</f>
        <v>Vallejo</v>
      </c>
      <c r="O9091" s="9" t="str">
        <f>VLOOKUP('Consolidtaed Data'!$D298,'[1]Sales People'!$A:$B,2,0)</f>
        <v>Joshua Cook</v>
      </c>
      <c r="P9091" s="9" t="str">
        <f>VLOOKUP('Consolidtaed Data'!$E298,[1]Customers!$A:$B,2,0)</f>
        <v>Aaron Moreno</v>
      </c>
      <c r="Q9091" s="11">
        <f>WEEKDAY('Consolidtaed Data'!$F298)</f>
        <v>3</v>
      </c>
      <c r="R9091" s="9">
        <f>MONTH('Consolidtaed Data'!$F298)</f>
        <v>1</v>
      </c>
      <c r="S9091" s="9" t="str">
        <f>TEXT(Table3[[#This Row],[Purchase Date]],"MMMM")</f>
        <v>November</v>
      </c>
      <c r="T9091" s="9">
        <f>YEAR('Consolidtaed Data'!$F298)</f>
        <v>2020</v>
      </c>
    </row>
    <row r="9092" spans="1:20" x14ac:dyDescent="0.3">
      <c r="A9092" s="9" t="s">
        <v>10118</v>
      </c>
      <c r="B9092" s="9" t="s">
        <v>93</v>
      </c>
      <c r="C9092" s="9" t="s">
        <v>564</v>
      </c>
      <c r="D9092" s="9" t="s">
        <v>235</v>
      </c>
      <c r="E9092" s="9" t="s">
        <v>701</v>
      </c>
      <c r="F9092" s="12">
        <v>44519</v>
      </c>
      <c r="G9092" s="12" t="str">
        <f>VLOOKUP(Table3[[#This Row],[Product ID]],[1]Products!$A:$G,2,0)</f>
        <v>Product 71</v>
      </c>
      <c r="H9092" s="22">
        <v>1</v>
      </c>
      <c r="I9092" s="9">
        <f>VLOOKUP('Consolidtaed Data'!$B627,[1]Products!$A:$G,4,0)</f>
        <v>1582</v>
      </c>
      <c r="J9092" s="9">
        <f>VLOOKUP('Consolidtaed Data'!$B627,[1]Products!$A:$G,3,0)</f>
        <v>1234</v>
      </c>
      <c r="K9092" s="9">
        <f>'Consolidtaed Data'!$J627*'Consolidtaed Data'!$H627</f>
        <v>888</v>
      </c>
      <c r="L9092" s="9">
        <f>'Consolidtaed Data'!$I627*'Consolidtaed Data'!$H627</f>
        <v>1506</v>
      </c>
      <c r="M9092" s="9">
        <f>'Consolidtaed Data'!$L627-'Consolidtaed Data'!$K627</f>
        <v>74</v>
      </c>
      <c r="N9092" s="9" t="str">
        <f>VLOOKUP('Consolidtaed Data'!$C627,[1]Locations!$A:$O,2,0)</f>
        <v>Visalia</v>
      </c>
      <c r="O9092" s="9" t="str">
        <f>VLOOKUP('Consolidtaed Data'!$D627,'[1]Sales People'!$A:$B,2,0)</f>
        <v>Ernest Wagner</v>
      </c>
      <c r="P9092" s="9" t="str">
        <f>VLOOKUP('Consolidtaed Data'!$E627,[1]Customers!$A:$B,2,0)</f>
        <v>Jerry Green</v>
      </c>
      <c r="Q9092" s="11">
        <f>WEEKDAY('Consolidtaed Data'!$F627)</f>
        <v>6</v>
      </c>
      <c r="R9092" s="9">
        <f>MONTH('Consolidtaed Data'!$F627)</f>
        <v>2</v>
      </c>
      <c r="S9092" s="9" t="str">
        <f>TEXT(Table3[[#This Row],[Purchase Date]],"MMMM")</f>
        <v>November</v>
      </c>
      <c r="T9092" s="9">
        <f>YEAR('Consolidtaed Data'!$F627)</f>
        <v>2020</v>
      </c>
    </row>
    <row r="9093" spans="1:20" x14ac:dyDescent="0.3">
      <c r="A9093" s="9" t="s">
        <v>10119</v>
      </c>
      <c r="B9093" s="9" t="s">
        <v>177</v>
      </c>
      <c r="C9093" s="9" t="s">
        <v>352</v>
      </c>
      <c r="D9093" s="9" t="s">
        <v>68</v>
      </c>
      <c r="E9093" s="9" t="s">
        <v>1773</v>
      </c>
      <c r="F9093" s="12">
        <v>44519</v>
      </c>
      <c r="G9093" s="12" t="str">
        <f>VLOOKUP(Table3[[#This Row],[Product ID]],[1]Products!$A:$G,2,0)</f>
        <v>Product 5</v>
      </c>
      <c r="H9093" s="22">
        <v>2</v>
      </c>
      <c r="I9093" s="9">
        <f>VLOOKUP('Consolidtaed Data'!$B909,[1]Products!$A:$G,4,0)</f>
        <v>112</v>
      </c>
      <c r="J9093" s="9">
        <f>VLOOKUP('Consolidtaed Data'!$B909,[1]Products!$A:$G,3,0)</f>
        <v>90</v>
      </c>
      <c r="K9093" s="9">
        <f>'Consolidtaed Data'!$J909*'Consolidtaed Data'!$H909</f>
        <v>538</v>
      </c>
      <c r="L9093" s="9">
        <f>'Consolidtaed Data'!$I909*'Consolidtaed Data'!$H909</f>
        <v>736</v>
      </c>
      <c r="M9093" s="9">
        <f>'Consolidtaed Data'!$L909-'Consolidtaed Data'!$K909</f>
        <v>329</v>
      </c>
      <c r="N9093" s="9" t="str">
        <f>VLOOKUP('Consolidtaed Data'!$C909,[1]Locations!$A:$O,2,0)</f>
        <v>Huntington Beach</v>
      </c>
      <c r="O9093" s="9" t="str">
        <f>VLOOKUP('Consolidtaed Data'!$D909,'[1]Sales People'!$A:$B,2,0)</f>
        <v>Scott Mason</v>
      </c>
      <c r="P9093" s="9" t="str">
        <f>VLOOKUP('Consolidtaed Data'!$E909,[1]Customers!$A:$B,2,0)</f>
        <v>Todd Lynch</v>
      </c>
      <c r="Q9093" s="11">
        <f>WEEKDAY('Consolidtaed Data'!$F909)</f>
        <v>5</v>
      </c>
      <c r="R9093" s="9">
        <f>MONTH('Consolidtaed Data'!$F909)</f>
        <v>3</v>
      </c>
      <c r="S9093" s="9" t="str">
        <f>TEXT(Table3[[#This Row],[Purchase Date]],"MMMM")</f>
        <v>November</v>
      </c>
      <c r="T9093" s="9">
        <f>YEAR('Consolidtaed Data'!$F909)</f>
        <v>2020</v>
      </c>
    </row>
    <row r="9094" spans="1:20" x14ac:dyDescent="0.3">
      <c r="A9094" s="9" t="s">
        <v>10120</v>
      </c>
      <c r="B9094" s="9" t="s">
        <v>76</v>
      </c>
      <c r="C9094" s="9" t="s">
        <v>231</v>
      </c>
      <c r="D9094" s="9" t="s">
        <v>374</v>
      </c>
      <c r="E9094" s="9" t="s">
        <v>1506</v>
      </c>
      <c r="F9094" s="12">
        <v>44519</v>
      </c>
      <c r="G9094" s="12" t="str">
        <f>VLOOKUP(Table3[[#This Row],[Product ID]],[1]Products!$A:$G,2,0)</f>
        <v>Product 19</v>
      </c>
      <c r="H9094" s="22">
        <v>1</v>
      </c>
      <c r="I9094" s="9">
        <f>VLOOKUP('Consolidtaed Data'!$B1467,[1]Products!$A:$G,4,0)</f>
        <v>2497</v>
      </c>
      <c r="J9094" s="9">
        <f>VLOOKUP('Consolidtaed Data'!$B1467,[1]Products!$A:$G,3,0)</f>
        <v>1473</v>
      </c>
      <c r="K9094" s="9">
        <f>'Consolidtaed Data'!$J1467*'Consolidtaed Data'!$H1467</f>
        <v>2970</v>
      </c>
      <c r="L9094" s="9">
        <f>'Consolidtaed Data'!$I1467*'Consolidtaed Data'!$H1467</f>
        <v>4182</v>
      </c>
      <c r="M9094" s="9">
        <f>'Consolidtaed Data'!$L1467-'Consolidtaed Data'!$K1467</f>
        <v>46</v>
      </c>
      <c r="N9094" s="9" t="str">
        <f>VLOOKUP('Consolidtaed Data'!$C1467,[1]Locations!$A:$O,2,0)</f>
        <v>Temecula</v>
      </c>
      <c r="O9094" s="9" t="str">
        <f>VLOOKUP('Consolidtaed Data'!$D1467,'[1]Sales People'!$A:$B,2,0)</f>
        <v>Ryan Welch</v>
      </c>
      <c r="P9094" s="9" t="str">
        <f>VLOOKUP('Consolidtaed Data'!$E1467,[1]Customers!$A:$B,2,0)</f>
        <v>Benjamin Jacobs</v>
      </c>
      <c r="Q9094" s="11">
        <f>WEEKDAY('Consolidtaed Data'!$F1467)</f>
        <v>7</v>
      </c>
      <c r="R9094" s="9">
        <f>MONTH('Consolidtaed Data'!$F1467)</f>
        <v>4</v>
      </c>
      <c r="S9094" s="9" t="str">
        <f>TEXT(Table3[[#This Row],[Purchase Date]],"MMMM")</f>
        <v>November</v>
      </c>
      <c r="T9094" s="9">
        <f>YEAR('Consolidtaed Data'!$F1467)</f>
        <v>2020</v>
      </c>
    </row>
    <row r="9095" spans="1:20" x14ac:dyDescent="0.3">
      <c r="A9095" s="9" t="s">
        <v>10121</v>
      </c>
      <c r="B9095" s="9" t="s">
        <v>712</v>
      </c>
      <c r="C9095" s="9" t="s">
        <v>394</v>
      </c>
      <c r="D9095" s="9" t="s">
        <v>329</v>
      </c>
      <c r="E9095" s="9" t="s">
        <v>2166</v>
      </c>
      <c r="F9095" s="12">
        <v>44519</v>
      </c>
      <c r="G9095" s="12" t="str">
        <f>VLOOKUP(Table3[[#This Row],[Product ID]],[1]Products!$A:$G,2,0)</f>
        <v>Product 32</v>
      </c>
      <c r="H9095" s="22">
        <v>1</v>
      </c>
      <c r="I9095" s="9">
        <f>VLOOKUP('Consolidtaed Data'!$B1734,[1]Products!$A:$G,4,0)</f>
        <v>1848</v>
      </c>
      <c r="J9095" s="9">
        <f>VLOOKUP('Consolidtaed Data'!$B1734,[1]Products!$A:$G,3,0)</f>
        <v>1294</v>
      </c>
      <c r="K9095" s="9">
        <f>'Consolidtaed Data'!$J1734*'Consolidtaed Data'!$H1734</f>
        <v>1363</v>
      </c>
      <c r="L9095" s="9">
        <f>'Consolidtaed Data'!$I1734*'Consolidtaed Data'!$H1734</f>
        <v>1725</v>
      </c>
      <c r="M9095" s="9">
        <f>'Consolidtaed Data'!$L1734-'Consolidtaed Data'!$K1734</f>
        <v>944</v>
      </c>
      <c r="N9095" s="9" t="str">
        <f>VLOOKUP('Consolidtaed Data'!$C1734,[1]Locations!$A:$O,2,0)</f>
        <v>Visalia</v>
      </c>
      <c r="O9095" s="9" t="str">
        <f>VLOOKUP('Consolidtaed Data'!$D1734,'[1]Sales People'!$A:$B,2,0)</f>
        <v>Andrew Bowman</v>
      </c>
      <c r="P9095" s="9" t="str">
        <f>VLOOKUP('Consolidtaed Data'!$E1734,[1]Customers!$A:$B,2,0)</f>
        <v>Daniel Berry</v>
      </c>
      <c r="Q9095" s="11">
        <f>WEEKDAY('Consolidtaed Data'!$F1734)</f>
        <v>4</v>
      </c>
      <c r="R9095" s="9">
        <f>MONTH('Consolidtaed Data'!$F1734)</f>
        <v>5</v>
      </c>
      <c r="S9095" s="9" t="str">
        <f>TEXT(Table3[[#This Row],[Purchase Date]],"MMMM")</f>
        <v>November</v>
      </c>
      <c r="T9095" s="9">
        <f>YEAR('Consolidtaed Data'!$F1734)</f>
        <v>2020</v>
      </c>
    </row>
    <row r="9096" spans="1:20" x14ac:dyDescent="0.3">
      <c r="A9096" s="9" t="s">
        <v>10122</v>
      </c>
      <c r="B9096" s="9" t="s">
        <v>806</v>
      </c>
      <c r="C9096" s="9" t="s">
        <v>228</v>
      </c>
      <c r="D9096" s="9" t="s">
        <v>143</v>
      </c>
      <c r="E9096" s="9" t="s">
        <v>419</v>
      </c>
      <c r="F9096" s="12">
        <v>44519</v>
      </c>
      <c r="G9096" s="12" t="str">
        <f>VLOOKUP(Table3[[#This Row],[Product ID]],[1]Products!$A:$G,2,0)</f>
        <v>Product 72</v>
      </c>
      <c r="H9096" s="22">
        <v>1</v>
      </c>
      <c r="I9096" s="9">
        <f>VLOOKUP('Consolidtaed Data'!$B1925,[1]Products!$A:$G,4,0)</f>
        <v>1967</v>
      </c>
      <c r="J9096" s="9">
        <f>VLOOKUP('Consolidtaed Data'!$B1925,[1]Products!$A:$G,3,0)</f>
        <v>1397</v>
      </c>
      <c r="K9096" s="9">
        <f>'Consolidtaed Data'!$J1925*'Consolidtaed Data'!$H1925</f>
        <v>1968</v>
      </c>
      <c r="L9096" s="9">
        <f>'Consolidtaed Data'!$I1925*'Consolidtaed Data'!$H1925</f>
        <v>2734</v>
      </c>
      <c r="M9096" s="9">
        <f>'Consolidtaed Data'!$L1925-'Consolidtaed Data'!$K1925</f>
        <v>1046</v>
      </c>
      <c r="N9096" s="9" t="str">
        <f>VLOOKUP('Consolidtaed Data'!$C1925,[1]Locations!$A:$O,2,0)</f>
        <v>El Cajon</v>
      </c>
      <c r="O9096" s="9" t="str">
        <f>VLOOKUP('Consolidtaed Data'!$D1925,'[1]Sales People'!$A:$B,2,0)</f>
        <v>Andrew Bowman</v>
      </c>
      <c r="P9096" s="9" t="str">
        <f>VLOOKUP('Consolidtaed Data'!$E1925,[1]Customers!$A:$B,2,0)</f>
        <v>Mark Lee</v>
      </c>
      <c r="Q9096" s="11">
        <f>WEEKDAY('Consolidtaed Data'!$F1925)</f>
        <v>4</v>
      </c>
      <c r="R9096" s="9">
        <f>MONTH('Consolidtaed Data'!$F1925)</f>
        <v>5</v>
      </c>
      <c r="S9096" s="9" t="str">
        <f>TEXT(Table3[[#This Row],[Purchase Date]],"MMMM")</f>
        <v>November</v>
      </c>
      <c r="T9096" s="9">
        <f>YEAR('Consolidtaed Data'!$F1925)</f>
        <v>2020</v>
      </c>
    </row>
    <row r="9097" spans="1:20" x14ac:dyDescent="0.3">
      <c r="A9097" s="9" t="s">
        <v>10123</v>
      </c>
      <c r="B9097" s="9" t="s">
        <v>209</v>
      </c>
      <c r="C9097" s="9" t="s">
        <v>55</v>
      </c>
      <c r="D9097" s="9" t="s">
        <v>329</v>
      </c>
      <c r="E9097" s="9" t="s">
        <v>194</v>
      </c>
      <c r="F9097" s="12">
        <v>44519</v>
      </c>
      <c r="G9097" s="12" t="str">
        <f>VLOOKUP(Table3[[#This Row],[Product ID]],[1]Products!$A:$G,2,0)</f>
        <v>Product 86</v>
      </c>
      <c r="H9097" s="22">
        <v>2</v>
      </c>
      <c r="I9097" s="9">
        <f>VLOOKUP('Consolidtaed Data'!$B3410,[1]Products!$A:$G,4,0)</f>
        <v>1889</v>
      </c>
      <c r="J9097" s="9">
        <f>VLOOKUP('Consolidtaed Data'!$B3410,[1]Products!$A:$G,3,0)</f>
        <v>945</v>
      </c>
      <c r="K9097" s="9">
        <f>'Consolidtaed Data'!$J3410*'Consolidtaed Data'!$H3410</f>
        <v>3600</v>
      </c>
      <c r="L9097" s="9">
        <f>'Consolidtaed Data'!$I3410*'Consolidtaed Data'!$H3410</f>
        <v>6546</v>
      </c>
      <c r="M9097" s="9">
        <f>'Consolidtaed Data'!$L3410-'Consolidtaed Data'!$K3410</f>
        <v>1100</v>
      </c>
      <c r="N9097" s="9" t="str">
        <f>VLOOKUP('Consolidtaed Data'!$C3410,[1]Locations!$A:$O,2,0)</f>
        <v>Murrieta</v>
      </c>
      <c r="O9097" s="9" t="str">
        <f>VLOOKUP('Consolidtaed Data'!$D3410,'[1]Sales People'!$A:$B,2,0)</f>
        <v>Larry Marshall</v>
      </c>
      <c r="P9097" s="9" t="str">
        <f>VLOOKUP('Consolidtaed Data'!$E3410,[1]Customers!$A:$B,2,0)</f>
        <v>Victor Dean</v>
      </c>
      <c r="Q9097" s="11">
        <f>WEEKDAY('Consolidtaed Data'!$F3410)</f>
        <v>2</v>
      </c>
      <c r="R9097" s="9">
        <f>MONTH('Consolidtaed Data'!$F3410)</f>
        <v>9</v>
      </c>
      <c r="S9097" s="9" t="str">
        <f>TEXT(Table3[[#This Row],[Purchase Date]],"MMMM")</f>
        <v>November</v>
      </c>
      <c r="T9097" s="9">
        <f>YEAR('Consolidtaed Data'!$F3410)</f>
        <v>2020</v>
      </c>
    </row>
    <row r="9098" spans="1:20" x14ac:dyDescent="0.3">
      <c r="A9098" s="9" t="s">
        <v>10124</v>
      </c>
      <c r="B9098" s="9" t="s">
        <v>188</v>
      </c>
      <c r="C9098" s="9" t="s">
        <v>173</v>
      </c>
      <c r="D9098" s="9" t="s">
        <v>105</v>
      </c>
      <c r="E9098" s="9" t="s">
        <v>879</v>
      </c>
      <c r="F9098" s="12">
        <v>44519</v>
      </c>
      <c r="G9098" s="12" t="str">
        <f>VLOOKUP(Table3[[#This Row],[Product ID]],[1]Products!$A:$G,2,0)</f>
        <v>Product 63</v>
      </c>
      <c r="H9098" s="22">
        <v>4</v>
      </c>
      <c r="I9098" s="9">
        <f>VLOOKUP('Consolidtaed Data'!$B3510,[1]Products!$A:$G,4,0)</f>
        <v>1887</v>
      </c>
      <c r="J9098" s="9">
        <f>VLOOKUP('Consolidtaed Data'!$B3510,[1]Products!$A:$G,3,0)</f>
        <v>1378</v>
      </c>
      <c r="K9098" s="9">
        <f>'Consolidtaed Data'!$J3510*'Consolidtaed Data'!$H3510</f>
        <v>1321</v>
      </c>
      <c r="L9098" s="9">
        <f>'Consolidtaed Data'!$I3510*'Consolidtaed Data'!$H3510</f>
        <v>1972</v>
      </c>
      <c r="M9098" s="9">
        <f>'Consolidtaed Data'!$L3510-'Consolidtaed Data'!$K3510</f>
        <v>2613</v>
      </c>
      <c r="N9098" s="9" t="str">
        <f>VLOOKUP('Consolidtaed Data'!$C3510,[1]Locations!$A:$O,2,0)</f>
        <v>Long Beach</v>
      </c>
      <c r="O9098" s="9" t="str">
        <f>VLOOKUP('Consolidtaed Data'!$D3510,'[1]Sales People'!$A:$B,2,0)</f>
        <v>Robert Reed</v>
      </c>
      <c r="P9098" s="9" t="str">
        <f>VLOOKUP('Consolidtaed Data'!$E3510,[1]Customers!$A:$B,2,0)</f>
        <v>Raymond Arnold</v>
      </c>
      <c r="Q9098" s="11">
        <f>WEEKDAY('Consolidtaed Data'!$F3510)</f>
        <v>2</v>
      </c>
      <c r="R9098" s="9">
        <f>MONTH('Consolidtaed Data'!$F3510)</f>
        <v>9</v>
      </c>
      <c r="S9098" s="9" t="str">
        <f>TEXT(Table3[[#This Row],[Purchase Date]],"MMMM")</f>
        <v>November</v>
      </c>
      <c r="T9098" s="9">
        <f>YEAR('Consolidtaed Data'!$F3510)</f>
        <v>2020</v>
      </c>
    </row>
    <row r="9099" spans="1:20" x14ac:dyDescent="0.3">
      <c r="A9099" s="9" t="s">
        <v>10125</v>
      </c>
      <c r="B9099" s="9" t="s">
        <v>209</v>
      </c>
      <c r="C9099" s="9" t="s">
        <v>295</v>
      </c>
      <c r="D9099" s="9" t="s">
        <v>143</v>
      </c>
      <c r="E9099" s="9" t="s">
        <v>2758</v>
      </c>
      <c r="F9099" s="12">
        <v>44519</v>
      </c>
      <c r="G9099" s="12" t="str">
        <f>VLOOKUP(Table3[[#This Row],[Product ID]],[1]Products!$A:$G,2,0)</f>
        <v>Product 86</v>
      </c>
      <c r="H9099" s="22">
        <v>3</v>
      </c>
      <c r="I9099" s="9">
        <f>VLOOKUP('Consolidtaed Data'!$B3617,[1]Products!$A:$G,4,0)</f>
        <v>2396</v>
      </c>
      <c r="J9099" s="9">
        <f>VLOOKUP('Consolidtaed Data'!$B3617,[1]Products!$A:$G,3,0)</f>
        <v>1965</v>
      </c>
      <c r="K9099" s="9">
        <f>'Consolidtaed Data'!$J3617*'Consolidtaed Data'!$H3617</f>
        <v>840</v>
      </c>
      <c r="L9099" s="9">
        <f>'Consolidtaed Data'!$I3617*'Consolidtaed Data'!$H3617</f>
        <v>1168</v>
      </c>
      <c r="M9099" s="9">
        <f>'Consolidtaed Data'!$L3617-'Consolidtaed Data'!$K3617</f>
        <v>436</v>
      </c>
      <c r="N9099" s="9" t="str">
        <f>VLOOKUP('Consolidtaed Data'!$C3617,[1]Locations!$A:$O,2,0)</f>
        <v>Escondido</v>
      </c>
      <c r="O9099" s="9" t="str">
        <f>VLOOKUP('Consolidtaed Data'!$D3617,'[1]Sales People'!$A:$B,2,0)</f>
        <v>Brian Davis</v>
      </c>
      <c r="P9099" s="9" t="str">
        <f>VLOOKUP('Consolidtaed Data'!$E3617,[1]Customers!$A:$B,2,0)</f>
        <v>Louis Torres</v>
      </c>
      <c r="Q9099" s="11">
        <f>WEEKDAY('Consolidtaed Data'!$F3617)</f>
        <v>2</v>
      </c>
      <c r="R9099" s="9">
        <f>MONTH('Consolidtaed Data'!$F3617)</f>
        <v>9</v>
      </c>
      <c r="S9099" s="9" t="str">
        <f>TEXT(Table3[[#This Row],[Purchase Date]],"MMMM")</f>
        <v>November</v>
      </c>
      <c r="T9099" s="9">
        <f>YEAR('Consolidtaed Data'!$F3617)</f>
        <v>2020</v>
      </c>
    </row>
    <row r="9100" spans="1:20" x14ac:dyDescent="0.3">
      <c r="A9100" s="9" t="s">
        <v>10126</v>
      </c>
      <c r="B9100" s="9" t="s">
        <v>712</v>
      </c>
      <c r="C9100" s="9" t="s">
        <v>165</v>
      </c>
      <c r="D9100" s="9" t="s">
        <v>31</v>
      </c>
      <c r="E9100" s="9" t="s">
        <v>925</v>
      </c>
      <c r="F9100" s="12">
        <v>44520</v>
      </c>
      <c r="G9100" s="12" t="str">
        <f>VLOOKUP(Table3[[#This Row],[Product ID]],[1]Products!$A:$G,2,0)</f>
        <v>Product 32</v>
      </c>
      <c r="H9100" s="22">
        <v>3</v>
      </c>
      <c r="I9100" s="9">
        <f>VLOOKUP('Consolidtaed Data'!$B332,[1]Products!$A:$G,4,0)</f>
        <v>1862</v>
      </c>
      <c r="J9100" s="9">
        <f>VLOOKUP('Consolidtaed Data'!$B332,[1]Products!$A:$G,3,0)</f>
        <v>1173</v>
      </c>
      <c r="K9100" s="9">
        <f>'Consolidtaed Data'!$J332*'Consolidtaed Data'!$H332</f>
        <v>807</v>
      </c>
      <c r="L9100" s="9">
        <f>'Consolidtaed Data'!$I332*'Consolidtaed Data'!$H332</f>
        <v>1467</v>
      </c>
      <c r="M9100" s="9">
        <f>'Consolidtaed Data'!$L332-'Consolidtaed Data'!$K332</f>
        <v>874</v>
      </c>
      <c r="N9100" s="9" t="str">
        <f>VLOOKUP('Consolidtaed Data'!$C332,[1]Locations!$A:$O,2,0)</f>
        <v>Temecula</v>
      </c>
      <c r="O9100" s="9" t="str">
        <f>VLOOKUP('Consolidtaed Data'!$D332,'[1]Sales People'!$A:$B,2,0)</f>
        <v>John Reyes</v>
      </c>
      <c r="P9100" s="9" t="str">
        <f>VLOOKUP('Consolidtaed Data'!$E332,[1]Customers!$A:$B,2,0)</f>
        <v>Billy Cook</v>
      </c>
      <c r="Q9100" s="11">
        <f>WEEKDAY('Consolidtaed Data'!$F332)</f>
        <v>5</v>
      </c>
      <c r="R9100" s="9">
        <f>MONTH('Consolidtaed Data'!$F332)</f>
        <v>1</v>
      </c>
      <c r="S9100" s="9" t="str">
        <f>TEXT(Table3[[#This Row],[Purchase Date]],"MMMM")</f>
        <v>November</v>
      </c>
      <c r="T9100" s="9">
        <f>YEAR('Consolidtaed Data'!$F332)</f>
        <v>2020</v>
      </c>
    </row>
    <row r="9101" spans="1:20" x14ac:dyDescent="0.3">
      <c r="A9101" s="9" t="s">
        <v>10127</v>
      </c>
      <c r="B9101" s="9" t="s">
        <v>301</v>
      </c>
      <c r="C9101" s="9" t="s">
        <v>104</v>
      </c>
      <c r="D9101" s="9" t="s">
        <v>95</v>
      </c>
      <c r="E9101" s="9" t="s">
        <v>1035</v>
      </c>
      <c r="F9101" s="12">
        <v>44520</v>
      </c>
      <c r="G9101" s="12" t="str">
        <f>VLOOKUP(Table3[[#This Row],[Product ID]],[1]Products!$A:$G,2,0)</f>
        <v>Product 57</v>
      </c>
      <c r="H9101" s="22">
        <v>1</v>
      </c>
      <c r="I9101" s="9">
        <f>VLOOKUP('Consolidtaed Data'!$B805,[1]Products!$A:$G,4,0)</f>
        <v>1972</v>
      </c>
      <c r="J9101" s="9">
        <f>VLOOKUP('Consolidtaed Data'!$B805,[1]Products!$A:$G,3,0)</f>
        <v>1321</v>
      </c>
      <c r="K9101" s="9">
        <f>'Consolidtaed Data'!$J805*'Consolidtaed Data'!$H805</f>
        <v>3702</v>
      </c>
      <c r="L9101" s="9">
        <f>'Consolidtaed Data'!$I805*'Consolidtaed Data'!$H805</f>
        <v>4746</v>
      </c>
      <c r="M9101" s="9">
        <f>'Consolidtaed Data'!$L805-'Consolidtaed Data'!$K805</f>
        <v>198</v>
      </c>
      <c r="N9101" s="9" t="str">
        <f>VLOOKUP('Consolidtaed Data'!$C805,[1]Locations!$A:$O,2,0)</f>
        <v>Jurupa Valley</v>
      </c>
      <c r="O9101" s="9" t="str">
        <f>VLOOKUP('Consolidtaed Data'!$D805,'[1]Sales People'!$A:$B,2,0)</f>
        <v>Christopher Tucker</v>
      </c>
      <c r="P9101" s="9" t="str">
        <f>VLOOKUP('Consolidtaed Data'!$E805,[1]Customers!$A:$B,2,0)</f>
        <v>Andrew Burns</v>
      </c>
      <c r="Q9101" s="11">
        <f>WEEKDAY('Consolidtaed Data'!$F805)</f>
        <v>3</v>
      </c>
      <c r="R9101" s="9">
        <f>MONTH('Consolidtaed Data'!$F805)</f>
        <v>2</v>
      </c>
      <c r="S9101" s="9" t="str">
        <f>TEXT(Table3[[#This Row],[Purchase Date]],"MMMM")</f>
        <v>November</v>
      </c>
      <c r="T9101" s="9">
        <f>YEAR('Consolidtaed Data'!$F805)</f>
        <v>2020</v>
      </c>
    </row>
    <row r="9102" spans="1:20" x14ac:dyDescent="0.3">
      <c r="A9102" s="9" t="s">
        <v>10128</v>
      </c>
      <c r="B9102" s="9" t="s">
        <v>112</v>
      </c>
      <c r="C9102" s="9" t="s">
        <v>72</v>
      </c>
      <c r="D9102" s="9" t="s">
        <v>80</v>
      </c>
      <c r="E9102" s="9" t="s">
        <v>1345</v>
      </c>
      <c r="F9102" s="12">
        <v>44520</v>
      </c>
      <c r="G9102" s="12" t="str">
        <f>VLOOKUP(Table3[[#This Row],[Product ID]],[1]Products!$A:$G,2,0)</f>
        <v>Product 7</v>
      </c>
      <c r="H9102" s="22">
        <v>1</v>
      </c>
      <c r="I9102" s="9">
        <f>VLOOKUP('Consolidtaed Data'!$B929,[1]Products!$A:$G,4,0)</f>
        <v>1351</v>
      </c>
      <c r="J9102" s="9">
        <f>VLOOKUP('Consolidtaed Data'!$B929,[1]Products!$A:$G,3,0)</f>
        <v>1108</v>
      </c>
      <c r="K9102" s="9">
        <f>'Consolidtaed Data'!$J929*'Consolidtaed Data'!$H929</f>
        <v>634</v>
      </c>
      <c r="L9102" s="9">
        <f>'Consolidtaed Data'!$I929*'Consolidtaed Data'!$H929</f>
        <v>880</v>
      </c>
      <c r="M9102" s="9">
        <f>'Consolidtaed Data'!$L929-'Consolidtaed Data'!$K929</f>
        <v>153</v>
      </c>
      <c r="N9102" s="9" t="str">
        <f>VLOOKUP('Consolidtaed Data'!$C929,[1]Locations!$A:$O,2,0)</f>
        <v>Torrance</v>
      </c>
      <c r="O9102" s="9" t="str">
        <f>VLOOKUP('Consolidtaed Data'!$D929,'[1]Sales People'!$A:$B,2,0)</f>
        <v>Joshua Cook</v>
      </c>
      <c r="P9102" s="9" t="str">
        <f>VLOOKUP('Consolidtaed Data'!$E929,[1]Customers!$A:$B,2,0)</f>
        <v>Keith Wheeler</v>
      </c>
      <c r="Q9102" s="11">
        <f>WEEKDAY('Consolidtaed Data'!$F929)</f>
        <v>6</v>
      </c>
      <c r="R9102" s="9">
        <f>MONTH('Consolidtaed Data'!$F929)</f>
        <v>3</v>
      </c>
      <c r="S9102" s="9" t="str">
        <f>TEXT(Table3[[#This Row],[Purchase Date]],"MMMM")</f>
        <v>November</v>
      </c>
      <c r="T9102" s="9">
        <f>YEAR('Consolidtaed Data'!$F929)</f>
        <v>2020</v>
      </c>
    </row>
    <row r="9103" spans="1:20" x14ac:dyDescent="0.3">
      <c r="A9103" s="9" t="s">
        <v>10129</v>
      </c>
      <c r="B9103" s="9" t="s">
        <v>443</v>
      </c>
      <c r="C9103" s="9" t="s">
        <v>263</v>
      </c>
      <c r="D9103" s="9" t="s">
        <v>161</v>
      </c>
      <c r="E9103" s="9" t="s">
        <v>1620</v>
      </c>
      <c r="F9103" s="12">
        <v>44520</v>
      </c>
      <c r="G9103" s="12" t="str">
        <f>VLOOKUP(Table3[[#This Row],[Product ID]],[1]Products!$A:$G,2,0)</f>
        <v>Product 61</v>
      </c>
      <c r="H9103" s="22">
        <v>2</v>
      </c>
      <c r="I9103" s="9">
        <f>VLOOKUP('Consolidtaed Data'!$B1173,[1]Products!$A:$G,4,0)</f>
        <v>1119</v>
      </c>
      <c r="J9103" s="9">
        <f>VLOOKUP('Consolidtaed Data'!$B1173,[1]Products!$A:$G,3,0)</f>
        <v>683</v>
      </c>
      <c r="K9103" s="9">
        <f>'Consolidtaed Data'!$J1173*'Consolidtaed Data'!$H1173</f>
        <v>3070</v>
      </c>
      <c r="L9103" s="9">
        <f>'Consolidtaed Data'!$I1173*'Consolidtaed Data'!$H1173</f>
        <v>4514</v>
      </c>
      <c r="M9103" s="9">
        <f>'Consolidtaed Data'!$L1173-'Consolidtaed Data'!$K1173</f>
        <v>362</v>
      </c>
      <c r="N9103" s="9" t="str">
        <f>VLOOKUP('Consolidtaed Data'!$C1173,[1]Locations!$A:$O,2,0)</f>
        <v>Escondido</v>
      </c>
      <c r="O9103" s="9" t="str">
        <f>VLOOKUP('Consolidtaed Data'!$D1173,'[1]Sales People'!$A:$B,2,0)</f>
        <v>Ryan Butler</v>
      </c>
      <c r="P9103" s="9" t="str">
        <f>VLOOKUP('Consolidtaed Data'!$E1173,[1]Customers!$A:$B,2,0)</f>
        <v>Joshua Flores</v>
      </c>
      <c r="Q9103" s="11">
        <f>WEEKDAY('Consolidtaed Data'!$F1173)</f>
        <v>5</v>
      </c>
      <c r="R9103" s="9">
        <f>MONTH('Consolidtaed Data'!$F1173)</f>
        <v>3</v>
      </c>
      <c r="S9103" s="9" t="str">
        <f>TEXT(Table3[[#This Row],[Purchase Date]],"MMMM")</f>
        <v>November</v>
      </c>
      <c r="T9103" s="9">
        <f>YEAR('Consolidtaed Data'!$F1173)</f>
        <v>2020</v>
      </c>
    </row>
    <row r="9104" spans="1:20" x14ac:dyDescent="0.3">
      <c r="A9104" s="9" t="s">
        <v>10130</v>
      </c>
      <c r="B9104" s="9" t="s">
        <v>156</v>
      </c>
      <c r="C9104" s="9" t="s">
        <v>564</v>
      </c>
      <c r="D9104" s="9" t="s">
        <v>281</v>
      </c>
      <c r="E9104" s="9" t="s">
        <v>900</v>
      </c>
      <c r="F9104" s="12">
        <v>44520</v>
      </c>
      <c r="G9104" s="12" t="str">
        <f>VLOOKUP(Table3[[#This Row],[Product ID]],[1]Products!$A:$G,2,0)</f>
        <v>Product 21</v>
      </c>
      <c r="H9104" s="22">
        <v>2</v>
      </c>
      <c r="I9104" s="9">
        <f>VLOOKUP('Consolidtaed Data'!$B1292,[1]Products!$A:$G,4,0)</f>
        <v>880</v>
      </c>
      <c r="J9104" s="9">
        <f>VLOOKUP('Consolidtaed Data'!$B1292,[1]Products!$A:$G,3,0)</f>
        <v>634</v>
      </c>
      <c r="K9104" s="9">
        <f>'Consolidtaed Data'!$J1292*'Consolidtaed Data'!$H1292</f>
        <v>3554</v>
      </c>
      <c r="L9104" s="9">
        <f>'Consolidtaed Data'!$I1292*'Consolidtaed Data'!$H1292</f>
        <v>4282</v>
      </c>
      <c r="M9104" s="9">
        <f>'Consolidtaed Data'!$L1292-'Consolidtaed Data'!$K1292</f>
        <v>795</v>
      </c>
      <c r="N9104" s="9" t="str">
        <f>VLOOKUP('Consolidtaed Data'!$C1292,[1]Locations!$A:$O,2,0)</f>
        <v>Salinas</v>
      </c>
      <c r="O9104" s="9" t="str">
        <f>VLOOKUP('Consolidtaed Data'!$D1292,'[1]Sales People'!$A:$B,2,0)</f>
        <v>Roger Ramos</v>
      </c>
      <c r="P9104" s="9" t="str">
        <f>VLOOKUP('Consolidtaed Data'!$E1292,[1]Customers!$A:$B,2,0)</f>
        <v>Randy Simpson</v>
      </c>
      <c r="Q9104" s="11">
        <f>WEEKDAY('Consolidtaed Data'!$F1292)</f>
        <v>7</v>
      </c>
      <c r="R9104" s="9">
        <f>MONTH('Consolidtaed Data'!$F1292)</f>
        <v>4</v>
      </c>
      <c r="S9104" s="9" t="str">
        <f>TEXT(Table3[[#This Row],[Purchase Date]],"MMMM")</f>
        <v>November</v>
      </c>
      <c r="T9104" s="9">
        <f>YEAR('Consolidtaed Data'!$F1292)</f>
        <v>2020</v>
      </c>
    </row>
    <row r="9105" spans="1:20" x14ac:dyDescent="0.3">
      <c r="A9105" s="9" t="s">
        <v>10131</v>
      </c>
      <c r="B9105" s="9" t="s">
        <v>298</v>
      </c>
      <c r="C9105" s="9" t="s">
        <v>134</v>
      </c>
      <c r="D9105" s="9" t="s">
        <v>329</v>
      </c>
      <c r="E9105" s="9" t="s">
        <v>378</v>
      </c>
      <c r="F9105" s="12">
        <v>44520</v>
      </c>
      <c r="G9105" s="12" t="str">
        <f>VLOOKUP(Table3[[#This Row],[Product ID]],[1]Products!$A:$G,2,0)</f>
        <v>Product 53</v>
      </c>
      <c r="H9105" s="22">
        <v>2</v>
      </c>
      <c r="I9105" s="9">
        <f>VLOOKUP('Consolidtaed Data'!$B1502,[1]Products!$A:$G,4,0)</f>
        <v>2391</v>
      </c>
      <c r="J9105" s="9">
        <f>VLOOKUP('Consolidtaed Data'!$B1502,[1]Products!$A:$G,3,0)</f>
        <v>1291</v>
      </c>
      <c r="K9105" s="9">
        <f>'Consolidtaed Data'!$J1502*'Consolidtaed Data'!$H1502</f>
        <v>1896</v>
      </c>
      <c r="L9105" s="9">
        <f>'Consolidtaed Data'!$I1502*'Consolidtaed Data'!$H1502</f>
        <v>2495</v>
      </c>
      <c r="M9105" s="9">
        <f>'Consolidtaed Data'!$L1502-'Consolidtaed Data'!$K1502</f>
        <v>64</v>
      </c>
      <c r="N9105" s="9" t="str">
        <f>VLOOKUP('Consolidtaed Data'!$C1502,[1]Locations!$A:$O,2,0)</f>
        <v>Fullerton</v>
      </c>
      <c r="O9105" s="9" t="str">
        <f>VLOOKUP('Consolidtaed Data'!$D1502,'[1]Sales People'!$A:$B,2,0)</f>
        <v>Martin Perry</v>
      </c>
      <c r="P9105" s="9" t="str">
        <f>VLOOKUP('Consolidtaed Data'!$E1502,[1]Customers!$A:$B,2,0)</f>
        <v>Walter Watson</v>
      </c>
      <c r="Q9105" s="11">
        <f>WEEKDAY('Consolidtaed Data'!$F1502)</f>
        <v>2</v>
      </c>
      <c r="R9105" s="9">
        <f>MONTH('Consolidtaed Data'!$F1502)</f>
        <v>4</v>
      </c>
      <c r="S9105" s="9" t="str">
        <f>TEXT(Table3[[#This Row],[Purchase Date]],"MMMM")</f>
        <v>November</v>
      </c>
      <c r="T9105" s="9">
        <f>YEAR('Consolidtaed Data'!$F1502)</f>
        <v>2020</v>
      </c>
    </row>
    <row r="9106" spans="1:20" x14ac:dyDescent="0.3">
      <c r="A9106" s="9" t="s">
        <v>10132</v>
      </c>
      <c r="B9106" s="9" t="s">
        <v>11</v>
      </c>
      <c r="C9106" s="9" t="s">
        <v>72</v>
      </c>
      <c r="D9106" s="9" t="s">
        <v>326</v>
      </c>
      <c r="E9106" s="9" t="s">
        <v>350</v>
      </c>
      <c r="F9106" s="12">
        <v>44520</v>
      </c>
      <c r="G9106" s="12" t="str">
        <f>VLOOKUP(Table3[[#This Row],[Product ID]],[1]Products!$A:$G,2,0)</f>
        <v>Product 88</v>
      </c>
      <c r="H9106" s="22">
        <v>3</v>
      </c>
      <c r="I9106" s="9">
        <f>VLOOKUP('Consolidtaed Data'!$B1604,[1]Products!$A:$G,4,0)</f>
        <v>1635</v>
      </c>
      <c r="J9106" s="9">
        <f>VLOOKUP('Consolidtaed Data'!$B1604,[1]Products!$A:$G,3,0)</f>
        <v>1046</v>
      </c>
      <c r="K9106" s="9">
        <f>'Consolidtaed Data'!$J1604*'Consolidtaed Data'!$H1604</f>
        <v>478</v>
      </c>
      <c r="L9106" s="9">
        <f>'Consolidtaed Data'!$I1604*'Consolidtaed Data'!$H1604</f>
        <v>886</v>
      </c>
      <c r="M9106" s="9">
        <f>'Consolidtaed Data'!$L1604-'Consolidtaed Data'!$K1604</f>
        <v>1160</v>
      </c>
      <c r="N9106" s="9" t="str">
        <f>VLOOKUP('Consolidtaed Data'!$C1604,[1]Locations!$A:$O,2,0)</f>
        <v>Riverside</v>
      </c>
      <c r="O9106" s="9" t="str">
        <f>VLOOKUP('Consolidtaed Data'!$D1604,'[1]Sales People'!$A:$B,2,0)</f>
        <v>Jimmy Young</v>
      </c>
      <c r="P9106" s="9" t="str">
        <f>VLOOKUP('Consolidtaed Data'!$E1604,[1]Customers!$A:$B,2,0)</f>
        <v>Roger Elliott</v>
      </c>
      <c r="Q9106" s="11">
        <f>WEEKDAY('Consolidtaed Data'!$F1604)</f>
        <v>2</v>
      </c>
      <c r="R9106" s="9">
        <f>MONTH('Consolidtaed Data'!$F1604)</f>
        <v>4</v>
      </c>
      <c r="S9106" s="9" t="str">
        <f>TEXT(Table3[[#This Row],[Purchase Date]],"MMMM")</f>
        <v>November</v>
      </c>
      <c r="T9106" s="9">
        <f>YEAR('Consolidtaed Data'!$F1604)</f>
        <v>2020</v>
      </c>
    </row>
    <row r="9107" spans="1:20" x14ac:dyDescent="0.3">
      <c r="A9107" s="9" t="s">
        <v>10133</v>
      </c>
      <c r="B9107" s="9" t="s">
        <v>172</v>
      </c>
      <c r="C9107" s="9" t="s">
        <v>223</v>
      </c>
      <c r="D9107" s="9" t="s">
        <v>105</v>
      </c>
      <c r="E9107" s="9" t="s">
        <v>576</v>
      </c>
      <c r="F9107" s="12">
        <v>44520</v>
      </c>
      <c r="G9107" s="12" t="str">
        <f>VLOOKUP(Table3[[#This Row],[Product ID]],[1]Products!$A:$G,2,0)</f>
        <v>Product 4</v>
      </c>
      <c r="H9107" s="22">
        <v>1</v>
      </c>
      <c r="I9107" s="9">
        <f>VLOOKUP('Consolidtaed Data'!$B1629,[1]Products!$A:$G,4,0)</f>
        <v>2495</v>
      </c>
      <c r="J9107" s="9">
        <f>VLOOKUP('Consolidtaed Data'!$B1629,[1]Products!$A:$G,3,0)</f>
        <v>1896</v>
      </c>
      <c r="K9107" s="9">
        <f>'Consolidtaed Data'!$J1629*'Consolidtaed Data'!$H1629</f>
        <v>2468</v>
      </c>
      <c r="L9107" s="9">
        <f>'Consolidtaed Data'!$I1629*'Consolidtaed Data'!$H1629</f>
        <v>3164</v>
      </c>
      <c r="M9107" s="9">
        <f>'Consolidtaed Data'!$L1629-'Consolidtaed Data'!$K1629</f>
        <v>290</v>
      </c>
      <c r="N9107" s="9" t="str">
        <f>VLOOKUP('Consolidtaed Data'!$C1629,[1]Locations!$A:$O,2,0)</f>
        <v>Salinas</v>
      </c>
      <c r="O9107" s="9" t="str">
        <f>VLOOKUP('Consolidtaed Data'!$D1629,'[1]Sales People'!$A:$B,2,0)</f>
        <v>Ernest Wagner</v>
      </c>
      <c r="P9107" s="9" t="str">
        <f>VLOOKUP('Consolidtaed Data'!$E1629,[1]Customers!$A:$B,2,0)</f>
        <v>Scott Roberts</v>
      </c>
      <c r="Q9107" s="11">
        <f>WEEKDAY('Consolidtaed Data'!$F1629)</f>
        <v>4</v>
      </c>
      <c r="R9107" s="9">
        <f>MONTH('Consolidtaed Data'!$F1629)</f>
        <v>4</v>
      </c>
      <c r="S9107" s="9" t="str">
        <f>TEXT(Table3[[#This Row],[Purchase Date]],"MMMM")</f>
        <v>November</v>
      </c>
      <c r="T9107" s="9">
        <f>YEAR('Consolidtaed Data'!$F1629)</f>
        <v>2020</v>
      </c>
    </row>
    <row r="9108" spans="1:20" x14ac:dyDescent="0.3">
      <c r="A9108" s="9" t="s">
        <v>10134</v>
      </c>
      <c r="B9108" s="9" t="s">
        <v>503</v>
      </c>
      <c r="C9108" s="9" t="s">
        <v>302</v>
      </c>
      <c r="D9108" s="9" t="s">
        <v>83</v>
      </c>
      <c r="E9108" s="9" t="s">
        <v>2758</v>
      </c>
      <c r="F9108" s="12">
        <v>44520</v>
      </c>
      <c r="G9108" s="12" t="str">
        <f>VLOOKUP(Table3[[#This Row],[Product ID]],[1]Products!$A:$G,2,0)</f>
        <v>Product 99</v>
      </c>
      <c r="H9108" s="22">
        <v>3</v>
      </c>
      <c r="I9108" s="9">
        <f>VLOOKUP('Consolidtaed Data'!$B1770,[1]Products!$A:$G,4,0)</f>
        <v>1467</v>
      </c>
      <c r="J9108" s="9">
        <f>VLOOKUP('Consolidtaed Data'!$B1770,[1]Products!$A:$G,3,0)</f>
        <v>807</v>
      </c>
      <c r="K9108" s="9">
        <f>'Consolidtaed Data'!$J1770*'Consolidtaed Data'!$H1770</f>
        <v>2642</v>
      </c>
      <c r="L9108" s="9">
        <f>'Consolidtaed Data'!$I1770*'Consolidtaed Data'!$H1770</f>
        <v>3944</v>
      </c>
      <c r="M9108" s="9">
        <f>'Consolidtaed Data'!$L1770-'Consolidtaed Data'!$K1770</f>
        <v>530</v>
      </c>
      <c r="N9108" s="9" t="str">
        <f>VLOOKUP('Consolidtaed Data'!$C1770,[1]Locations!$A:$O,2,0)</f>
        <v>Simi Valley</v>
      </c>
      <c r="O9108" s="9" t="str">
        <f>VLOOKUP('Consolidtaed Data'!$D1770,'[1]Sales People'!$A:$B,2,0)</f>
        <v>Ryan Butler</v>
      </c>
      <c r="P9108" s="9" t="str">
        <f>VLOOKUP('Consolidtaed Data'!$E1770,[1]Customers!$A:$B,2,0)</f>
        <v>Jesse Graham</v>
      </c>
      <c r="Q9108" s="11">
        <f>WEEKDAY('Consolidtaed Data'!$F1770)</f>
        <v>7</v>
      </c>
      <c r="R9108" s="9">
        <f>MONTH('Consolidtaed Data'!$F1770)</f>
        <v>5</v>
      </c>
      <c r="S9108" s="9" t="str">
        <f>TEXT(Table3[[#This Row],[Purchase Date]],"MMMM")</f>
        <v>November</v>
      </c>
      <c r="T9108" s="9">
        <f>YEAR('Consolidtaed Data'!$F1770)</f>
        <v>2020</v>
      </c>
    </row>
    <row r="9109" spans="1:20" x14ac:dyDescent="0.3">
      <c r="A9109" s="9" t="s">
        <v>10135</v>
      </c>
      <c r="B9109" s="9" t="s">
        <v>209</v>
      </c>
      <c r="C9109" s="9" t="s">
        <v>72</v>
      </c>
      <c r="D9109" s="9" t="s">
        <v>402</v>
      </c>
      <c r="E9109" s="9" t="s">
        <v>3172</v>
      </c>
      <c r="F9109" s="12">
        <v>44520</v>
      </c>
      <c r="G9109" s="12" t="str">
        <f>VLOOKUP(Table3[[#This Row],[Product ID]],[1]Products!$A:$G,2,0)</f>
        <v>Product 86</v>
      </c>
      <c r="H9109" s="22">
        <v>3</v>
      </c>
      <c r="I9109" s="9">
        <f>VLOOKUP('Consolidtaed Data'!$B2277,[1]Products!$A:$G,4,0)</f>
        <v>1899</v>
      </c>
      <c r="J9109" s="9">
        <f>VLOOKUP('Consolidtaed Data'!$B2277,[1]Products!$A:$G,3,0)</f>
        <v>1044</v>
      </c>
      <c r="K9109" s="9">
        <f>'Consolidtaed Data'!$J2277*'Consolidtaed Data'!$H2277</f>
        <v>1399</v>
      </c>
      <c r="L9109" s="9">
        <f>'Consolidtaed Data'!$I2277*'Consolidtaed Data'!$H2277</f>
        <v>2294</v>
      </c>
      <c r="M9109" s="9">
        <f>'Consolidtaed Data'!$L2277-'Consolidtaed Data'!$K2277</f>
        <v>280</v>
      </c>
      <c r="N9109" s="9" t="str">
        <f>VLOOKUP('Consolidtaed Data'!$C2277,[1]Locations!$A:$O,2,0)</f>
        <v>Garden Grove</v>
      </c>
      <c r="O9109" s="9" t="str">
        <f>VLOOKUP('Consolidtaed Data'!$D2277,'[1]Sales People'!$A:$B,2,0)</f>
        <v>Scott Mason</v>
      </c>
      <c r="P9109" s="9" t="str">
        <f>VLOOKUP('Consolidtaed Data'!$E2277,[1]Customers!$A:$B,2,0)</f>
        <v>David Perkins</v>
      </c>
      <c r="Q9109" s="11">
        <f>WEEKDAY('Consolidtaed Data'!$F2277)</f>
        <v>2</v>
      </c>
      <c r="R9109" s="9">
        <f>MONTH('Consolidtaed Data'!$F2277)</f>
        <v>6</v>
      </c>
      <c r="S9109" s="9" t="str">
        <f>TEXT(Table3[[#This Row],[Purchase Date]],"MMMM")</f>
        <v>November</v>
      </c>
      <c r="T9109" s="9">
        <f>YEAR('Consolidtaed Data'!$F2277)</f>
        <v>2020</v>
      </c>
    </row>
    <row r="9110" spans="1:20" x14ac:dyDescent="0.3">
      <c r="A9110" s="9" t="s">
        <v>10136</v>
      </c>
      <c r="B9110" s="9" t="s">
        <v>252</v>
      </c>
      <c r="C9110" s="9" t="s">
        <v>42</v>
      </c>
      <c r="D9110" s="9" t="s">
        <v>22</v>
      </c>
      <c r="E9110" s="9" t="s">
        <v>1131</v>
      </c>
      <c r="F9110" s="12">
        <v>44520</v>
      </c>
      <c r="G9110" s="12" t="str">
        <f>VLOOKUP(Table3[[#This Row],[Product ID]],[1]Products!$A:$G,2,0)</f>
        <v>Product 81</v>
      </c>
      <c r="H9110" s="22">
        <v>1</v>
      </c>
      <c r="I9110" s="9">
        <f>VLOOKUP('Consolidtaed Data'!$B2490,[1]Products!$A:$G,4,0)</f>
        <v>1783</v>
      </c>
      <c r="J9110" s="9">
        <f>VLOOKUP('Consolidtaed Data'!$B2490,[1]Products!$A:$G,3,0)</f>
        <v>1516</v>
      </c>
      <c r="K9110" s="9">
        <f>'Consolidtaed Data'!$J2490*'Consolidtaed Data'!$H2490</f>
        <v>4191</v>
      </c>
      <c r="L9110" s="9">
        <f>'Consolidtaed Data'!$I2490*'Consolidtaed Data'!$H2490</f>
        <v>5901</v>
      </c>
      <c r="M9110" s="9">
        <f>'Consolidtaed Data'!$L2490-'Consolidtaed Data'!$K2490</f>
        <v>2396</v>
      </c>
      <c r="N9110" s="9" t="str">
        <f>VLOOKUP('Consolidtaed Data'!$C2490,[1]Locations!$A:$O,2,0)</f>
        <v>Moreno Valley</v>
      </c>
      <c r="O9110" s="9" t="str">
        <f>VLOOKUP('Consolidtaed Data'!$D2490,'[1]Sales People'!$A:$B,2,0)</f>
        <v>Jeremy Mendoza</v>
      </c>
      <c r="P9110" s="9" t="str">
        <f>VLOOKUP('Consolidtaed Data'!$E2490,[1]Customers!$A:$B,2,0)</f>
        <v>Raymond Roberts</v>
      </c>
      <c r="Q9110" s="11">
        <f>WEEKDAY('Consolidtaed Data'!$F2490)</f>
        <v>2</v>
      </c>
      <c r="R9110" s="9">
        <f>MONTH('Consolidtaed Data'!$F2490)</f>
        <v>6</v>
      </c>
      <c r="S9110" s="9" t="str">
        <f>TEXT(Table3[[#This Row],[Purchase Date]],"MMMM")</f>
        <v>November</v>
      </c>
      <c r="T9110" s="9">
        <f>YEAR('Consolidtaed Data'!$F2490)</f>
        <v>2020</v>
      </c>
    </row>
    <row r="9111" spans="1:20" x14ac:dyDescent="0.3">
      <c r="A9111" s="9" t="s">
        <v>10137</v>
      </c>
      <c r="B9111" s="9" t="s">
        <v>364</v>
      </c>
      <c r="C9111" s="9" t="s">
        <v>165</v>
      </c>
      <c r="D9111" s="9" t="s">
        <v>143</v>
      </c>
      <c r="E9111" s="9" t="s">
        <v>1153</v>
      </c>
      <c r="F9111" s="12">
        <v>44520</v>
      </c>
      <c r="G9111" s="12" t="str">
        <f>VLOOKUP(Table3[[#This Row],[Product ID]],[1]Products!$A:$G,2,0)</f>
        <v>Product 45</v>
      </c>
      <c r="H9111" s="22">
        <v>1</v>
      </c>
      <c r="I9111" s="9">
        <f>VLOOKUP('Consolidtaed Data'!$B2576,[1]Products!$A:$G,4,0)</f>
        <v>1783</v>
      </c>
      <c r="J9111" s="9">
        <f>VLOOKUP('Consolidtaed Data'!$B2576,[1]Products!$A:$G,3,0)</f>
        <v>1230</v>
      </c>
      <c r="K9111" s="9">
        <f>'Consolidtaed Data'!$J2576*'Consolidtaed Data'!$H2576</f>
        <v>1184</v>
      </c>
      <c r="L9111" s="9">
        <f>'Consolidtaed Data'!$I2576*'Consolidtaed Data'!$H2576</f>
        <v>2008</v>
      </c>
      <c r="M9111" s="9">
        <f>'Consolidtaed Data'!$L2576-'Consolidtaed Data'!$K2576</f>
        <v>1710</v>
      </c>
      <c r="N9111" s="9" t="str">
        <f>VLOOKUP('Consolidtaed Data'!$C2576,[1]Locations!$A:$O,2,0)</f>
        <v>Oxnard</v>
      </c>
      <c r="O9111" s="9" t="str">
        <f>VLOOKUP('Consolidtaed Data'!$D2576,'[1]Sales People'!$A:$B,2,0)</f>
        <v>Ernest Wagner</v>
      </c>
      <c r="P9111" s="9" t="str">
        <f>VLOOKUP('Consolidtaed Data'!$E2576,[1]Customers!$A:$B,2,0)</f>
        <v>Ralph Wheeler</v>
      </c>
      <c r="Q9111" s="11">
        <f>WEEKDAY('Consolidtaed Data'!$F2576)</f>
        <v>2</v>
      </c>
      <c r="R9111" s="9">
        <f>MONTH('Consolidtaed Data'!$F2576)</f>
        <v>7</v>
      </c>
      <c r="S9111" s="9" t="str">
        <f>TEXT(Table3[[#This Row],[Purchase Date]],"MMMM")</f>
        <v>November</v>
      </c>
      <c r="T9111" s="9">
        <f>YEAR('Consolidtaed Data'!$F2576)</f>
        <v>2020</v>
      </c>
    </row>
    <row r="9112" spans="1:20" x14ac:dyDescent="0.3">
      <c r="A9112" s="9" t="s">
        <v>10138</v>
      </c>
      <c r="B9112" s="9" t="s">
        <v>177</v>
      </c>
      <c r="C9112" s="9" t="s">
        <v>108</v>
      </c>
      <c r="D9112" s="9" t="s">
        <v>46</v>
      </c>
      <c r="E9112" s="9" t="s">
        <v>111</v>
      </c>
      <c r="F9112" s="12">
        <v>44520</v>
      </c>
      <c r="G9112" s="12" t="str">
        <f>VLOOKUP(Table3[[#This Row],[Product ID]],[1]Products!$A:$G,2,0)</f>
        <v>Product 5</v>
      </c>
      <c r="H9112" s="22">
        <v>1</v>
      </c>
      <c r="I9112" s="9">
        <f>VLOOKUP('Consolidtaed Data'!$B3341,[1]Products!$A:$G,4,0)</f>
        <v>2257</v>
      </c>
      <c r="J9112" s="9">
        <f>VLOOKUP('Consolidtaed Data'!$B3341,[1]Products!$A:$G,3,0)</f>
        <v>1535</v>
      </c>
      <c r="K9112" s="9">
        <f>'Consolidtaed Data'!$J3341*'Consolidtaed Data'!$H3341</f>
        <v>5892</v>
      </c>
      <c r="L9112" s="9">
        <f>'Consolidtaed Data'!$I3341*'Consolidtaed Data'!$H3341</f>
        <v>9988</v>
      </c>
      <c r="M9112" s="9">
        <f>'Consolidtaed Data'!$L3341-'Consolidtaed Data'!$K3341</f>
        <v>1485</v>
      </c>
      <c r="N9112" s="9" t="str">
        <f>VLOOKUP('Consolidtaed Data'!$C3341,[1]Locations!$A:$O,2,0)</f>
        <v>Garden Grove</v>
      </c>
      <c r="O9112" s="9" t="str">
        <f>VLOOKUP('Consolidtaed Data'!$D3341,'[1]Sales People'!$A:$B,2,0)</f>
        <v>Joshua Cook</v>
      </c>
      <c r="P9112" s="9" t="str">
        <f>VLOOKUP('Consolidtaed Data'!$E3341,[1]Customers!$A:$B,2,0)</f>
        <v>Dennis Ruiz</v>
      </c>
      <c r="Q9112" s="11">
        <f>WEEKDAY('Consolidtaed Data'!$F3341)</f>
        <v>5</v>
      </c>
      <c r="R9112" s="9">
        <f>MONTH('Consolidtaed Data'!$F3341)</f>
        <v>9</v>
      </c>
      <c r="S9112" s="9" t="str">
        <f>TEXT(Table3[[#This Row],[Purchase Date]],"MMMM")</f>
        <v>November</v>
      </c>
      <c r="T9112" s="9">
        <f>YEAR('Consolidtaed Data'!$F3341)</f>
        <v>2020</v>
      </c>
    </row>
    <row r="9113" spans="1:20" x14ac:dyDescent="0.3">
      <c r="A9113" s="9" t="s">
        <v>10139</v>
      </c>
      <c r="B9113" s="9" t="s">
        <v>278</v>
      </c>
      <c r="C9113" s="9" t="s">
        <v>421</v>
      </c>
      <c r="D9113" s="9" t="s">
        <v>272</v>
      </c>
      <c r="E9113" s="9" t="s">
        <v>445</v>
      </c>
      <c r="F9113" s="12">
        <v>44520</v>
      </c>
      <c r="G9113" s="12" t="str">
        <f>VLOOKUP(Table3[[#This Row],[Product ID]],[1]Products!$A:$G,2,0)</f>
        <v>Product 75</v>
      </c>
      <c r="H9113" s="22">
        <v>2</v>
      </c>
      <c r="I9113" s="9">
        <f>VLOOKUP('Consolidtaed Data'!$B3464,[1]Products!$A:$G,4,0)</f>
        <v>596</v>
      </c>
      <c r="J9113" s="9">
        <f>VLOOKUP('Consolidtaed Data'!$B3464,[1]Products!$A:$G,3,0)</f>
        <v>358</v>
      </c>
      <c r="K9113" s="9">
        <f>'Consolidtaed Data'!$J3464*'Consolidtaed Data'!$H3464</f>
        <v>84</v>
      </c>
      <c r="L9113" s="9">
        <f>'Consolidtaed Data'!$I3464*'Consolidtaed Data'!$H3464</f>
        <v>123</v>
      </c>
      <c r="M9113" s="9">
        <f>'Consolidtaed Data'!$L3464-'Consolidtaed Data'!$K3464</f>
        <v>660</v>
      </c>
      <c r="N9113" s="9" t="str">
        <f>VLOOKUP('Consolidtaed Data'!$C3464,[1]Locations!$A:$O,2,0)</f>
        <v>Burbank</v>
      </c>
      <c r="O9113" s="9" t="str">
        <f>VLOOKUP('Consolidtaed Data'!$D3464,'[1]Sales People'!$A:$B,2,0)</f>
        <v>Kenneth Fields</v>
      </c>
      <c r="P9113" s="9" t="str">
        <f>VLOOKUP('Consolidtaed Data'!$E3464,[1]Customers!$A:$B,2,0)</f>
        <v>Victor Hughes</v>
      </c>
      <c r="Q9113" s="11">
        <f>WEEKDAY('Consolidtaed Data'!$F3464)</f>
        <v>5</v>
      </c>
      <c r="R9113" s="9">
        <f>MONTH('Consolidtaed Data'!$F3464)</f>
        <v>9</v>
      </c>
      <c r="S9113" s="9" t="str">
        <f>TEXT(Table3[[#This Row],[Purchase Date]],"MMMM")</f>
        <v>November</v>
      </c>
      <c r="T9113" s="9">
        <f>YEAR('Consolidtaed Data'!$F3464)</f>
        <v>2020</v>
      </c>
    </row>
    <row r="9114" spans="1:20" x14ac:dyDescent="0.3">
      <c r="A9114" s="9" t="s">
        <v>10140</v>
      </c>
      <c r="B9114" s="9" t="s">
        <v>62</v>
      </c>
      <c r="C9114" s="9" t="s">
        <v>42</v>
      </c>
      <c r="D9114" s="9" t="s">
        <v>105</v>
      </c>
      <c r="E9114" s="9" t="s">
        <v>1184</v>
      </c>
      <c r="F9114" s="12">
        <v>44521</v>
      </c>
      <c r="G9114" s="12" t="str">
        <f>VLOOKUP(Table3[[#This Row],[Product ID]],[1]Products!$A:$G,2,0)</f>
        <v>Product 17</v>
      </c>
      <c r="H9114" s="22">
        <v>3</v>
      </c>
      <c r="I9114" s="9">
        <f>VLOOKUP('Consolidtaed Data'!$B489,[1]Products!$A:$G,4,0)</f>
        <v>871</v>
      </c>
      <c r="J9114" s="9">
        <f>VLOOKUP('Consolidtaed Data'!$B489,[1]Products!$A:$G,3,0)</f>
        <v>540</v>
      </c>
      <c r="K9114" s="9">
        <f>'Consolidtaed Data'!$J489*'Consolidtaed Data'!$H489</f>
        <v>3576</v>
      </c>
      <c r="L9114" s="9">
        <f>'Consolidtaed Data'!$I489*'Consolidtaed Data'!$H489</f>
        <v>4706</v>
      </c>
      <c r="M9114" s="9">
        <f>'Consolidtaed Data'!$L489-'Consolidtaed Data'!$K489</f>
        <v>348</v>
      </c>
      <c r="N9114" s="9" t="str">
        <f>VLOOKUP('Consolidtaed Data'!$C489,[1]Locations!$A:$O,2,0)</f>
        <v>Clovis</v>
      </c>
      <c r="O9114" s="9" t="str">
        <f>VLOOKUP('Consolidtaed Data'!$D489,'[1]Sales People'!$A:$B,2,0)</f>
        <v>Howard Sims</v>
      </c>
      <c r="P9114" s="9" t="str">
        <f>VLOOKUP('Consolidtaed Data'!$E489,[1]Customers!$A:$B,2,0)</f>
        <v>Raymond Fields</v>
      </c>
      <c r="Q9114" s="11">
        <f>WEEKDAY('Consolidtaed Data'!$F489)</f>
        <v>2</v>
      </c>
      <c r="R9114" s="9">
        <f>MONTH('Consolidtaed Data'!$F489)</f>
        <v>2</v>
      </c>
      <c r="S9114" s="9" t="str">
        <f>TEXT(Table3[[#This Row],[Purchase Date]],"MMMM")</f>
        <v>November</v>
      </c>
      <c r="T9114" s="9">
        <f>YEAR('Consolidtaed Data'!$F489)</f>
        <v>2020</v>
      </c>
    </row>
    <row r="9115" spans="1:20" x14ac:dyDescent="0.3">
      <c r="A9115" s="9" t="s">
        <v>10141</v>
      </c>
      <c r="B9115" s="9" t="s">
        <v>129</v>
      </c>
      <c r="C9115" s="9" t="s">
        <v>319</v>
      </c>
      <c r="D9115" s="9" t="s">
        <v>197</v>
      </c>
      <c r="E9115" s="9" t="s">
        <v>786</v>
      </c>
      <c r="F9115" s="12">
        <v>44521</v>
      </c>
      <c r="G9115" s="12" t="str">
        <f>VLOOKUP(Table3[[#This Row],[Product ID]],[1]Products!$A:$G,2,0)</f>
        <v>Product 47</v>
      </c>
      <c r="H9115" s="22">
        <v>4</v>
      </c>
      <c r="I9115" s="9">
        <f>VLOOKUP('Consolidtaed Data'!$B559,[1]Products!$A:$G,4,0)</f>
        <v>1052</v>
      </c>
      <c r="J9115" s="9">
        <f>VLOOKUP('Consolidtaed Data'!$B559,[1]Products!$A:$G,3,0)</f>
        <v>589</v>
      </c>
      <c r="K9115" s="9">
        <f>'Consolidtaed Data'!$J559*'Consolidtaed Data'!$H559</f>
        <v>1744</v>
      </c>
      <c r="L9115" s="9">
        <f>'Consolidtaed Data'!$I559*'Consolidtaed Data'!$H559</f>
        <v>3486</v>
      </c>
      <c r="M9115" s="9">
        <f>'Consolidtaed Data'!$L559-'Consolidtaed Data'!$K559</f>
        <v>44</v>
      </c>
      <c r="N9115" s="9" t="str">
        <f>VLOOKUP('Consolidtaed Data'!$C559,[1]Locations!$A:$O,2,0)</f>
        <v>Fullerton</v>
      </c>
      <c r="O9115" s="9" t="str">
        <f>VLOOKUP('Consolidtaed Data'!$D559,'[1]Sales People'!$A:$B,2,0)</f>
        <v>Jerry Perry</v>
      </c>
      <c r="P9115" s="9" t="str">
        <f>VLOOKUP('Consolidtaed Data'!$E559,[1]Customers!$A:$B,2,0)</f>
        <v>Carl Reid</v>
      </c>
      <c r="Q9115" s="11">
        <f>WEEKDAY('Consolidtaed Data'!$F559)</f>
        <v>7</v>
      </c>
      <c r="R9115" s="9">
        <f>MONTH('Consolidtaed Data'!$F559)</f>
        <v>2</v>
      </c>
      <c r="S9115" s="9" t="str">
        <f>TEXT(Table3[[#This Row],[Purchase Date]],"MMMM")</f>
        <v>November</v>
      </c>
      <c r="T9115" s="9">
        <f>YEAR('Consolidtaed Data'!$F559)</f>
        <v>2020</v>
      </c>
    </row>
    <row r="9116" spans="1:20" x14ac:dyDescent="0.3">
      <c r="A9116" s="9" t="s">
        <v>10142</v>
      </c>
      <c r="B9116" s="9" t="s">
        <v>219</v>
      </c>
      <c r="C9116" s="9" t="s">
        <v>289</v>
      </c>
      <c r="D9116" s="9" t="s">
        <v>246</v>
      </c>
      <c r="E9116" s="9" t="s">
        <v>282</v>
      </c>
      <c r="F9116" s="12">
        <v>44521</v>
      </c>
      <c r="G9116" s="12" t="str">
        <f>VLOOKUP(Table3[[#This Row],[Product ID]],[1]Products!$A:$G,2,0)</f>
        <v>Product 35</v>
      </c>
      <c r="H9116" s="22">
        <v>2</v>
      </c>
      <c r="I9116" s="9">
        <f>VLOOKUP('Consolidtaed Data'!$B866,[1]Products!$A:$G,4,0)</f>
        <v>1566</v>
      </c>
      <c r="J9116" s="9">
        <f>VLOOKUP('Consolidtaed Data'!$B866,[1]Products!$A:$G,3,0)</f>
        <v>1190</v>
      </c>
      <c r="K9116" s="9">
        <f>'Consolidtaed Data'!$J866*'Consolidtaed Data'!$H866</f>
        <v>1260</v>
      </c>
      <c r="L9116" s="9">
        <f>'Consolidtaed Data'!$I866*'Consolidtaed Data'!$H866</f>
        <v>1752</v>
      </c>
      <c r="M9116" s="9">
        <f>'Consolidtaed Data'!$L866-'Consolidtaed Data'!$K866</f>
        <v>1695</v>
      </c>
      <c r="N9116" s="9" t="str">
        <f>VLOOKUP('Consolidtaed Data'!$C866,[1]Locations!$A:$O,2,0)</f>
        <v>Riverside</v>
      </c>
      <c r="O9116" s="9" t="str">
        <f>VLOOKUP('Consolidtaed Data'!$D866,'[1]Sales People'!$A:$B,2,0)</f>
        <v>Kevin Butler</v>
      </c>
      <c r="P9116" s="9" t="str">
        <f>VLOOKUP('Consolidtaed Data'!$E866,[1]Customers!$A:$B,2,0)</f>
        <v>Eric Alvarez</v>
      </c>
      <c r="Q9116" s="11">
        <f>WEEKDAY('Consolidtaed Data'!$F866)</f>
        <v>2</v>
      </c>
      <c r="R9116" s="9">
        <f>MONTH('Consolidtaed Data'!$F866)</f>
        <v>3</v>
      </c>
      <c r="S9116" s="9" t="str">
        <f>TEXT(Table3[[#This Row],[Purchase Date]],"MMMM")</f>
        <v>November</v>
      </c>
      <c r="T9116" s="9">
        <f>YEAR('Consolidtaed Data'!$F866)</f>
        <v>2020</v>
      </c>
    </row>
    <row r="9117" spans="1:20" x14ac:dyDescent="0.3">
      <c r="A9117" s="9" t="s">
        <v>10143</v>
      </c>
      <c r="B9117" s="9" t="s">
        <v>129</v>
      </c>
      <c r="C9117" s="9" t="s">
        <v>134</v>
      </c>
      <c r="D9117" s="9" t="s">
        <v>83</v>
      </c>
      <c r="E9117" s="9" t="s">
        <v>710</v>
      </c>
      <c r="F9117" s="12">
        <v>44521</v>
      </c>
      <c r="G9117" s="12" t="str">
        <f>VLOOKUP(Table3[[#This Row],[Product ID]],[1]Products!$A:$G,2,0)</f>
        <v>Product 47</v>
      </c>
      <c r="H9117" s="22">
        <v>1</v>
      </c>
      <c r="I9117" s="9">
        <f>VLOOKUP('Consolidtaed Data'!$B1007,[1]Products!$A:$G,4,0)</f>
        <v>584</v>
      </c>
      <c r="J9117" s="9">
        <f>VLOOKUP('Consolidtaed Data'!$B1007,[1]Products!$A:$G,3,0)</f>
        <v>420</v>
      </c>
      <c r="K9117" s="9">
        <f>'Consolidtaed Data'!$J1007*'Consolidtaed Data'!$H1007</f>
        <v>683</v>
      </c>
      <c r="L9117" s="9">
        <f>'Consolidtaed Data'!$I1007*'Consolidtaed Data'!$H1007</f>
        <v>1119</v>
      </c>
      <c r="M9117" s="9">
        <f>'Consolidtaed Data'!$L1007-'Consolidtaed Data'!$K1007</f>
        <v>722</v>
      </c>
      <c r="N9117" s="9" t="str">
        <f>VLOOKUP('Consolidtaed Data'!$C1007,[1]Locations!$A:$O,2,0)</f>
        <v>Orange</v>
      </c>
      <c r="O9117" s="9" t="str">
        <f>VLOOKUP('Consolidtaed Data'!$D1007,'[1]Sales People'!$A:$B,2,0)</f>
        <v>Kevin Butler</v>
      </c>
      <c r="P9117" s="9" t="str">
        <f>VLOOKUP('Consolidtaed Data'!$E1007,[1]Customers!$A:$B,2,0)</f>
        <v>Lawrence Rogers</v>
      </c>
      <c r="Q9117" s="11">
        <f>WEEKDAY('Consolidtaed Data'!$F1007)</f>
        <v>5</v>
      </c>
      <c r="R9117" s="9">
        <f>MONTH('Consolidtaed Data'!$F1007)</f>
        <v>3</v>
      </c>
      <c r="S9117" s="9" t="str">
        <f>TEXT(Table3[[#This Row],[Purchase Date]],"MMMM")</f>
        <v>November</v>
      </c>
      <c r="T9117" s="9">
        <f>YEAR('Consolidtaed Data'!$F1007)</f>
        <v>2020</v>
      </c>
    </row>
    <row r="9118" spans="1:20" x14ac:dyDescent="0.3">
      <c r="A9118" s="9" t="s">
        <v>10144</v>
      </c>
      <c r="B9118" s="9" t="s">
        <v>390</v>
      </c>
      <c r="C9118" s="9" t="s">
        <v>302</v>
      </c>
      <c r="D9118" s="9" t="s">
        <v>46</v>
      </c>
      <c r="E9118" s="9" t="s">
        <v>162</v>
      </c>
      <c r="F9118" s="12">
        <v>44521</v>
      </c>
      <c r="G9118" s="12" t="str">
        <f>VLOOKUP(Table3[[#This Row],[Product ID]],[1]Products!$A:$G,2,0)</f>
        <v>Product 48</v>
      </c>
      <c r="H9118" s="22">
        <v>1</v>
      </c>
      <c r="I9118" s="9">
        <f>VLOOKUP('Consolidtaed Data'!$B1138,[1]Products!$A:$G,4,0)</f>
        <v>1639</v>
      </c>
      <c r="J9118" s="9">
        <f>VLOOKUP('Consolidtaed Data'!$B1138,[1]Products!$A:$G,3,0)</f>
        <v>1295</v>
      </c>
      <c r="K9118" s="9">
        <f>'Consolidtaed Data'!$J1138*'Consolidtaed Data'!$H1138</f>
        <v>6064</v>
      </c>
      <c r="L9118" s="9">
        <f>'Consolidtaed Data'!$I1138*'Consolidtaed Data'!$H1138</f>
        <v>7132</v>
      </c>
      <c r="M9118" s="9">
        <f>'Consolidtaed Data'!$L1138-'Consolidtaed Data'!$K1138</f>
        <v>362</v>
      </c>
      <c r="N9118" s="9" t="str">
        <f>VLOOKUP('Consolidtaed Data'!$C1138,[1]Locations!$A:$O,2,0)</f>
        <v>West Covina</v>
      </c>
      <c r="O9118" s="9" t="str">
        <f>VLOOKUP('Consolidtaed Data'!$D1138,'[1]Sales People'!$A:$B,2,0)</f>
        <v>Brian Davis</v>
      </c>
      <c r="P9118" s="9" t="str">
        <f>VLOOKUP('Consolidtaed Data'!$E1138,[1]Customers!$A:$B,2,0)</f>
        <v>Keith Murphy</v>
      </c>
      <c r="Q9118" s="11">
        <f>WEEKDAY('Consolidtaed Data'!$F1138)</f>
        <v>2</v>
      </c>
      <c r="R9118" s="9">
        <f>MONTH('Consolidtaed Data'!$F1138)</f>
        <v>3</v>
      </c>
      <c r="S9118" s="9" t="str">
        <f>TEXT(Table3[[#This Row],[Purchase Date]],"MMMM")</f>
        <v>November</v>
      </c>
      <c r="T9118" s="9">
        <f>YEAR('Consolidtaed Data'!$F1138)</f>
        <v>2020</v>
      </c>
    </row>
    <row r="9119" spans="1:20" x14ac:dyDescent="0.3">
      <c r="A9119" s="9" t="s">
        <v>10145</v>
      </c>
      <c r="B9119" s="9" t="s">
        <v>79</v>
      </c>
      <c r="C9119" s="9" t="s">
        <v>186</v>
      </c>
      <c r="D9119" s="9" t="s">
        <v>131</v>
      </c>
      <c r="E9119" s="9" t="s">
        <v>1388</v>
      </c>
      <c r="F9119" s="12">
        <v>44521</v>
      </c>
      <c r="G9119" s="12" t="str">
        <f>VLOOKUP(Table3[[#This Row],[Product ID]],[1]Products!$A:$G,2,0)</f>
        <v>Product 80</v>
      </c>
      <c r="H9119" s="22">
        <v>1</v>
      </c>
      <c r="I9119" s="9">
        <f>VLOOKUP('Consolidtaed Data'!$B1287,[1]Products!$A:$G,4,0)</f>
        <v>1967</v>
      </c>
      <c r="J9119" s="9">
        <f>VLOOKUP('Consolidtaed Data'!$B1287,[1]Products!$A:$G,3,0)</f>
        <v>1397</v>
      </c>
      <c r="K9119" s="9">
        <f>'Consolidtaed Data'!$J1287*'Consolidtaed Data'!$H1287</f>
        <v>1044</v>
      </c>
      <c r="L9119" s="9">
        <f>'Consolidtaed Data'!$I1287*'Consolidtaed Data'!$H1287</f>
        <v>1899</v>
      </c>
      <c r="M9119" s="9">
        <f>'Consolidtaed Data'!$L1287-'Consolidtaed Data'!$K1287</f>
        <v>82</v>
      </c>
      <c r="N9119" s="9" t="str">
        <f>VLOOKUP('Consolidtaed Data'!$C1287,[1]Locations!$A:$O,2,0)</f>
        <v>Fairfield</v>
      </c>
      <c r="O9119" s="9" t="str">
        <f>VLOOKUP('Consolidtaed Data'!$D1287,'[1]Sales People'!$A:$B,2,0)</f>
        <v>Ryan Welch</v>
      </c>
      <c r="P9119" s="9" t="str">
        <f>VLOOKUP('Consolidtaed Data'!$E1287,[1]Customers!$A:$B,2,0)</f>
        <v>Louis Ellis</v>
      </c>
      <c r="Q9119" s="11">
        <f>WEEKDAY('Consolidtaed Data'!$F1287)</f>
        <v>7</v>
      </c>
      <c r="R9119" s="9">
        <f>MONTH('Consolidtaed Data'!$F1287)</f>
        <v>4</v>
      </c>
      <c r="S9119" s="9" t="str">
        <f>TEXT(Table3[[#This Row],[Purchase Date]],"MMMM")</f>
        <v>November</v>
      </c>
      <c r="T9119" s="9">
        <f>YEAR('Consolidtaed Data'!$F1287)</f>
        <v>2020</v>
      </c>
    </row>
    <row r="9120" spans="1:20" x14ac:dyDescent="0.3">
      <c r="A9120" s="9" t="s">
        <v>10146</v>
      </c>
      <c r="B9120" s="9" t="s">
        <v>139</v>
      </c>
      <c r="C9120" s="9" t="s">
        <v>82</v>
      </c>
      <c r="D9120" s="9" t="s">
        <v>73</v>
      </c>
      <c r="E9120" s="9" t="s">
        <v>510</v>
      </c>
      <c r="F9120" s="12">
        <v>44521</v>
      </c>
      <c r="G9120" s="12" t="str">
        <f>VLOOKUP(Table3[[#This Row],[Product ID]],[1]Products!$A:$G,2,0)</f>
        <v>Product 13</v>
      </c>
      <c r="H9120" s="22">
        <v>3</v>
      </c>
      <c r="I9120" s="9">
        <f>VLOOKUP('Consolidtaed Data'!$B1891,[1]Products!$A:$G,4,0)</f>
        <v>584</v>
      </c>
      <c r="J9120" s="9">
        <f>VLOOKUP('Consolidtaed Data'!$B1891,[1]Products!$A:$G,3,0)</f>
        <v>420</v>
      </c>
      <c r="K9120" s="9">
        <f>'Consolidtaed Data'!$J1891*'Consolidtaed Data'!$H1891</f>
        <v>513</v>
      </c>
      <c r="L9120" s="9">
        <f>'Consolidtaed Data'!$I1891*'Consolidtaed Data'!$H1891</f>
        <v>651</v>
      </c>
      <c r="M9120" s="9">
        <f>'Consolidtaed Data'!$L1891-'Consolidtaed Data'!$K1891</f>
        <v>364</v>
      </c>
      <c r="N9120" s="9" t="str">
        <f>VLOOKUP('Consolidtaed Data'!$C1891,[1]Locations!$A:$O,2,0)</f>
        <v>Fremont</v>
      </c>
      <c r="O9120" s="9" t="str">
        <f>VLOOKUP('Consolidtaed Data'!$D1891,'[1]Sales People'!$A:$B,2,0)</f>
        <v>Joe Sims</v>
      </c>
      <c r="P9120" s="9" t="str">
        <f>VLOOKUP('Consolidtaed Data'!$E1891,[1]Customers!$A:$B,2,0)</f>
        <v>Willie Hicks</v>
      </c>
      <c r="Q9120" s="11">
        <f>WEEKDAY('Consolidtaed Data'!$F1891)</f>
        <v>2</v>
      </c>
      <c r="R9120" s="9">
        <f>MONTH('Consolidtaed Data'!$F1891)</f>
        <v>5</v>
      </c>
      <c r="S9120" s="9" t="str">
        <f>TEXT(Table3[[#This Row],[Purchase Date]],"MMMM")</f>
        <v>November</v>
      </c>
      <c r="T9120" s="9">
        <f>YEAR('Consolidtaed Data'!$F1891)</f>
        <v>2020</v>
      </c>
    </row>
    <row r="9121" spans="1:20" x14ac:dyDescent="0.3">
      <c r="A9121" s="9" t="s">
        <v>10147</v>
      </c>
      <c r="B9121" s="9" t="s">
        <v>311</v>
      </c>
      <c r="C9121" s="9" t="s">
        <v>635</v>
      </c>
      <c r="D9121" s="9" t="s">
        <v>80</v>
      </c>
      <c r="E9121" s="9" t="s">
        <v>768</v>
      </c>
      <c r="F9121" s="12">
        <v>44521</v>
      </c>
      <c r="G9121" s="12" t="str">
        <f>VLOOKUP(Table3[[#This Row],[Product ID]],[1]Products!$A:$G,2,0)</f>
        <v>Product 33</v>
      </c>
      <c r="H9121" s="22">
        <v>3</v>
      </c>
      <c r="I9121" s="9">
        <f>VLOOKUP('Consolidtaed Data'!$B2492,[1]Products!$A:$G,4,0)</f>
        <v>1889</v>
      </c>
      <c r="J9121" s="9">
        <f>VLOOKUP('Consolidtaed Data'!$B2492,[1]Products!$A:$G,3,0)</f>
        <v>945</v>
      </c>
      <c r="K9121" s="9">
        <f>'Consolidtaed Data'!$J2492*'Consolidtaed Data'!$H2492</f>
        <v>3132</v>
      </c>
      <c r="L9121" s="9">
        <f>'Consolidtaed Data'!$I2492*'Consolidtaed Data'!$H2492</f>
        <v>5697</v>
      </c>
      <c r="M9121" s="9">
        <f>'Consolidtaed Data'!$L2492-'Consolidtaed Data'!$K2492</f>
        <v>1710</v>
      </c>
      <c r="N9121" s="9" t="str">
        <f>VLOOKUP('Consolidtaed Data'!$C2492,[1]Locations!$A:$O,2,0)</f>
        <v>Santa Rosa</v>
      </c>
      <c r="O9121" s="9" t="str">
        <f>VLOOKUP('Consolidtaed Data'!$D2492,'[1]Sales People'!$A:$B,2,0)</f>
        <v>Joshua Taylor</v>
      </c>
      <c r="P9121" s="9" t="str">
        <f>VLOOKUP('Consolidtaed Data'!$E2492,[1]Customers!$A:$B,2,0)</f>
        <v>Jeremy Gomez</v>
      </c>
      <c r="Q9121" s="11">
        <f>WEEKDAY('Consolidtaed Data'!$F2492)</f>
        <v>2</v>
      </c>
      <c r="R9121" s="9">
        <f>MONTH('Consolidtaed Data'!$F2492)</f>
        <v>6</v>
      </c>
      <c r="S9121" s="9" t="str">
        <f>TEXT(Table3[[#This Row],[Purchase Date]],"MMMM")</f>
        <v>November</v>
      </c>
      <c r="T9121" s="9">
        <f>YEAR('Consolidtaed Data'!$F2492)</f>
        <v>2020</v>
      </c>
    </row>
    <row r="9122" spans="1:20" x14ac:dyDescent="0.3">
      <c r="A9122" s="9" t="s">
        <v>10148</v>
      </c>
      <c r="B9122" s="9" t="s">
        <v>185</v>
      </c>
      <c r="C9122" s="9" t="s">
        <v>275</v>
      </c>
      <c r="D9122" s="9" t="s">
        <v>374</v>
      </c>
      <c r="E9122" s="9" t="s">
        <v>1483</v>
      </c>
      <c r="F9122" s="12">
        <v>44521</v>
      </c>
      <c r="G9122" s="12" t="str">
        <f>VLOOKUP(Table3[[#This Row],[Product ID]],[1]Products!$A:$G,2,0)</f>
        <v>Product 65</v>
      </c>
      <c r="H9122" s="22">
        <v>2</v>
      </c>
      <c r="I9122" s="9">
        <f>VLOOKUP('Consolidtaed Data'!$B2527,[1]Products!$A:$G,4,0)</f>
        <v>2495</v>
      </c>
      <c r="J9122" s="9">
        <f>VLOOKUP('Consolidtaed Data'!$B2527,[1]Products!$A:$G,3,0)</f>
        <v>1896</v>
      </c>
      <c r="K9122" s="9">
        <f>'Consolidtaed Data'!$J2527*'Consolidtaed Data'!$H2527</f>
        <v>2968</v>
      </c>
      <c r="L9122" s="9">
        <f>'Consolidtaed Data'!$I2527*'Consolidtaed Data'!$H2527</f>
        <v>4566</v>
      </c>
      <c r="M9122" s="9">
        <f>'Consolidtaed Data'!$L2527-'Consolidtaed Data'!$K2527</f>
        <v>328</v>
      </c>
      <c r="N9122" s="9" t="str">
        <f>VLOOKUP('Consolidtaed Data'!$C2527,[1]Locations!$A:$O,2,0)</f>
        <v>Torrance</v>
      </c>
      <c r="O9122" s="9" t="str">
        <f>VLOOKUP('Consolidtaed Data'!$D2527,'[1]Sales People'!$A:$B,2,0)</f>
        <v>Kevin Butler</v>
      </c>
      <c r="P9122" s="9" t="str">
        <f>VLOOKUP('Consolidtaed Data'!$E2527,[1]Customers!$A:$B,2,0)</f>
        <v>Timothy Howard</v>
      </c>
      <c r="Q9122" s="11">
        <f>WEEKDAY('Consolidtaed Data'!$F2527)</f>
        <v>5</v>
      </c>
      <c r="R9122" s="9">
        <f>MONTH('Consolidtaed Data'!$F2527)</f>
        <v>7</v>
      </c>
      <c r="S9122" s="9" t="str">
        <f>TEXT(Table3[[#This Row],[Purchase Date]],"MMMM")</f>
        <v>November</v>
      </c>
      <c r="T9122" s="9">
        <f>YEAR('Consolidtaed Data'!$F2527)</f>
        <v>2020</v>
      </c>
    </row>
    <row r="9123" spans="1:20" x14ac:dyDescent="0.3">
      <c r="A9123" s="9" t="s">
        <v>10149</v>
      </c>
      <c r="B9123" s="9" t="s">
        <v>318</v>
      </c>
      <c r="C9123" s="9" t="s">
        <v>8</v>
      </c>
      <c r="D9123" s="9" t="s">
        <v>127</v>
      </c>
      <c r="E9123" s="9" t="s">
        <v>1794</v>
      </c>
      <c r="F9123" s="12">
        <v>44521</v>
      </c>
      <c r="G9123" s="12" t="str">
        <f>VLOOKUP(Table3[[#This Row],[Product ID]],[1]Products!$A:$G,2,0)</f>
        <v>Product 89</v>
      </c>
      <c r="H9123" s="22">
        <v>3</v>
      </c>
      <c r="I9123" s="9">
        <f>VLOOKUP('Consolidtaed Data'!$B2700,[1]Products!$A:$G,4,0)</f>
        <v>1743</v>
      </c>
      <c r="J9123" s="9">
        <f>VLOOKUP('Consolidtaed Data'!$B2700,[1]Products!$A:$G,3,0)</f>
        <v>872</v>
      </c>
      <c r="K9123" s="9">
        <f>'Consolidtaed Data'!$J2700*'Consolidtaed Data'!$H2700</f>
        <v>945</v>
      </c>
      <c r="L9123" s="9">
        <f>'Consolidtaed Data'!$I2700*'Consolidtaed Data'!$H2700</f>
        <v>1889</v>
      </c>
      <c r="M9123" s="9">
        <f>'Consolidtaed Data'!$L2700-'Consolidtaed Data'!$K2700</f>
        <v>2946</v>
      </c>
      <c r="N9123" s="9" t="str">
        <f>VLOOKUP('Consolidtaed Data'!$C2700,[1]Locations!$A:$O,2,0)</f>
        <v>Rialto</v>
      </c>
      <c r="O9123" s="9" t="str">
        <f>VLOOKUP('Consolidtaed Data'!$D2700,'[1]Sales People'!$A:$B,2,0)</f>
        <v>Charles Harper</v>
      </c>
      <c r="P9123" s="9" t="str">
        <f>VLOOKUP('Consolidtaed Data'!$E2700,[1]Customers!$A:$B,2,0)</f>
        <v>Willie Harrison</v>
      </c>
      <c r="Q9123" s="11">
        <f>WEEKDAY('Consolidtaed Data'!$F2700)</f>
        <v>5</v>
      </c>
      <c r="R9123" s="9">
        <f>MONTH('Consolidtaed Data'!$F2700)</f>
        <v>7</v>
      </c>
      <c r="S9123" s="9" t="str">
        <f>TEXT(Table3[[#This Row],[Purchase Date]],"MMMM")</f>
        <v>November</v>
      </c>
      <c r="T9123" s="9">
        <f>YEAR('Consolidtaed Data'!$F2700)</f>
        <v>2020</v>
      </c>
    </row>
    <row r="9124" spans="1:20" x14ac:dyDescent="0.3">
      <c r="A9124" s="9" t="s">
        <v>10150</v>
      </c>
      <c r="B9124" s="9" t="s">
        <v>981</v>
      </c>
      <c r="C9124" s="9" t="s">
        <v>25</v>
      </c>
      <c r="D9124" s="9" t="s">
        <v>9</v>
      </c>
      <c r="E9124" s="9" t="s">
        <v>827</v>
      </c>
      <c r="F9124" s="12">
        <v>44521</v>
      </c>
      <c r="G9124" s="12" t="str">
        <f>VLOOKUP(Table3[[#This Row],[Product ID]],[1]Products!$A:$G,2,0)</f>
        <v>Product 3</v>
      </c>
      <c r="H9124" s="22">
        <v>1</v>
      </c>
      <c r="I9124" s="9">
        <f>VLOOKUP('Consolidtaed Data'!$B2882,[1]Products!$A:$G,4,0)</f>
        <v>1178</v>
      </c>
      <c r="J9124" s="9">
        <f>VLOOKUP('Consolidtaed Data'!$B2882,[1]Products!$A:$G,3,0)</f>
        <v>683</v>
      </c>
      <c r="K9124" s="9">
        <f>'Consolidtaed Data'!$J2882*'Consolidtaed Data'!$H2882</f>
        <v>534</v>
      </c>
      <c r="L9124" s="9">
        <f>'Consolidtaed Data'!$I2882*'Consolidtaed Data'!$H2882</f>
        <v>847</v>
      </c>
      <c r="M9124" s="9">
        <f>'Consolidtaed Data'!$L2882-'Consolidtaed Data'!$K2882</f>
        <v>377</v>
      </c>
      <c r="N9124" s="9" t="str">
        <f>VLOOKUP('Consolidtaed Data'!$C2882,[1]Locations!$A:$O,2,0)</f>
        <v>Burbank</v>
      </c>
      <c r="O9124" s="9" t="str">
        <f>VLOOKUP('Consolidtaed Data'!$D2882,'[1]Sales People'!$A:$B,2,0)</f>
        <v>Larry Castillo</v>
      </c>
      <c r="P9124" s="9" t="str">
        <f>VLOOKUP('Consolidtaed Data'!$E2882,[1]Customers!$A:$B,2,0)</f>
        <v>Jesse Hernandez</v>
      </c>
      <c r="Q9124" s="11">
        <f>WEEKDAY('Consolidtaed Data'!$F2882)</f>
        <v>5</v>
      </c>
      <c r="R9124" s="9">
        <f>MONTH('Consolidtaed Data'!$F2882)</f>
        <v>7</v>
      </c>
      <c r="S9124" s="9" t="str">
        <f>TEXT(Table3[[#This Row],[Purchase Date]],"MMMM")</f>
        <v>November</v>
      </c>
      <c r="T9124" s="9">
        <f>YEAR('Consolidtaed Data'!$F2882)</f>
        <v>2020</v>
      </c>
    </row>
    <row r="9125" spans="1:20" x14ac:dyDescent="0.3">
      <c r="A9125" s="9" t="s">
        <v>10151</v>
      </c>
      <c r="B9125" s="9" t="s">
        <v>71</v>
      </c>
      <c r="C9125" s="9" t="s">
        <v>228</v>
      </c>
      <c r="D9125" s="9" t="s">
        <v>105</v>
      </c>
      <c r="E9125" s="9" t="s">
        <v>2533</v>
      </c>
      <c r="F9125" s="12">
        <v>44521</v>
      </c>
      <c r="G9125" s="12" t="str">
        <f>VLOOKUP(Table3[[#This Row],[Product ID]],[1]Products!$A:$G,2,0)</f>
        <v>Product 42</v>
      </c>
      <c r="H9125" s="22">
        <v>1</v>
      </c>
      <c r="I9125" s="9">
        <f>VLOOKUP('Consolidtaed Data'!$B3033,[1]Products!$A:$G,4,0)</f>
        <v>1967</v>
      </c>
      <c r="J9125" s="9">
        <f>VLOOKUP('Consolidtaed Data'!$B3033,[1]Products!$A:$G,3,0)</f>
        <v>1397</v>
      </c>
      <c r="K9125" s="9">
        <f>'Consolidtaed Data'!$J3033*'Consolidtaed Data'!$H3033</f>
        <v>3484</v>
      </c>
      <c r="L9125" s="9">
        <f>'Consolidtaed Data'!$I3033*'Consolidtaed Data'!$H3033</f>
        <v>6832</v>
      </c>
      <c r="M9125" s="9">
        <f>'Consolidtaed Data'!$L3033-'Consolidtaed Data'!$K3033</f>
        <v>1018</v>
      </c>
      <c r="N9125" s="9" t="str">
        <f>VLOOKUP('Consolidtaed Data'!$C3033,[1]Locations!$A:$O,2,0)</f>
        <v>Lancaster</v>
      </c>
      <c r="O9125" s="9" t="str">
        <f>VLOOKUP('Consolidtaed Data'!$D3033,'[1]Sales People'!$A:$B,2,0)</f>
        <v>Scott Clark</v>
      </c>
      <c r="P9125" s="9" t="str">
        <f>VLOOKUP('Consolidtaed Data'!$E3033,[1]Customers!$A:$B,2,0)</f>
        <v>Stephen Kelly</v>
      </c>
      <c r="Q9125" s="11">
        <f>WEEKDAY('Consolidtaed Data'!$F3033)</f>
        <v>2</v>
      </c>
      <c r="R9125" s="9">
        <f>MONTH('Consolidtaed Data'!$F3033)</f>
        <v>8</v>
      </c>
      <c r="S9125" s="9" t="str">
        <f>TEXT(Table3[[#This Row],[Purchase Date]],"MMMM")</f>
        <v>November</v>
      </c>
      <c r="T9125" s="9">
        <f>YEAR('Consolidtaed Data'!$F3033)</f>
        <v>2020</v>
      </c>
    </row>
    <row r="9126" spans="1:20" x14ac:dyDescent="0.3">
      <c r="A9126" s="9" t="s">
        <v>10152</v>
      </c>
      <c r="B9126" s="9" t="s">
        <v>49</v>
      </c>
      <c r="C9126" s="9" t="s">
        <v>344</v>
      </c>
      <c r="D9126" s="9" t="s">
        <v>149</v>
      </c>
      <c r="E9126" s="9" t="s">
        <v>334</v>
      </c>
      <c r="F9126" s="12">
        <v>44521</v>
      </c>
      <c r="G9126" s="12" t="str">
        <f>VLOOKUP(Table3[[#This Row],[Product ID]],[1]Products!$A:$G,2,0)</f>
        <v>Product 30</v>
      </c>
      <c r="H9126" s="22">
        <v>3</v>
      </c>
      <c r="I9126" s="9">
        <f>VLOOKUP('Consolidtaed Data'!$B3034,[1]Products!$A:$G,4,0)</f>
        <v>886</v>
      </c>
      <c r="J9126" s="9">
        <f>VLOOKUP('Consolidtaed Data'!$B3034,[1]Products!$A:$G,3,0)</f>
        <v>478</v>
      </c>
      <c r="K9126" s="9">
        <f>'Consolidtaed Data'!$J3034*'Consolidtaed Data'!$H3034</f>
        <v>1443</v>
      </c>
      <c r="L9126" s="9">
        <f>'Consolidtaed Data'!$I3034*'Consolidtaed Data'!$H3034</f>
        <v>1826</v>
      </c>
      <c r="M9126" s="9">
        <f>'Consolidtaed Data'!$L3034-'Consolidtaed Data'!$K3034</f>
        <v>2260</v>
      </c>
      <c r="N9126" s="9" t="str">
        <f>VLOOKUP('Consolidtaed Data'!$C3034,[1]Locations!$A:$O,2,0)</f>
        <v>Santa Clarita</v>
      </c>
      <c r="O9126" s="9" t="str">
        <f>VLOOKUP('Consolidtaed Data'!$D3034,'[1]Sales People'!$A:$B,2,0)</f>
        <v>Roger Ramos</v>
      </c>
      <c r="P9126" s="9" t="str">
        <f>VLOOKUP('Consolidtaed Data'!$E3034,[1]Customers!$A:$B,2,0)</f>
        <v>Douglas Greene</v>
      </c>
      <c r="Q9126" s="11">
        <f>WEEKDAY('Consolidtaed Data'!$F3034)</f>
        <v>2</v>
      </c>
      <c r="R9126" s="9">
        <f>MONTH('Consolidtaed Data'!$F3034)</f>
        <v>8</v>
      </c>
      <c r="S9126" s="9" t="str">
        <f>TEXT(Table3[[#This Row],[Purchase Date]],"MMMM")</f>
        <v>November</v>
      </c>
      <c r="T9126" s="9">
        <f>YEAR('Consolidtaed Data'!$F3034)</f>
        <v>2020</v>
      </c>
    </row>
    <row r="9127" spans="1:20" x14ac:dyDescent="0.3">
      <c r="A9127" s="9" t="s">
        <v>10153</v>
      </c>
      <c r="B9127" s="9" t="s">
        <v>125</v>
      </c>
      <c r="C9127" s="9" t="s">
        <v>253</v>
      </c>
      <c r="D9127" s="9" t="s">
        <v>95</v>
      </c>
      <c r="E9127" s="9" t="s">
        <v>839</v>
      </c>
      <c r="F9127" s="12">
        <v>44521</v>
      </c>
      <c r="G9127" s="12" t="str">
        <f>VLOOKUP(Table3[[#This Row],[Product ID]],[1]Products!$A:$G,2,0)</f>
        <v>Product 40</v>
      </c>
      <c r="H9127" s="22">
        <v>1</v>
      </c>
      <c r="I9127" s="9">
        <f>VLOOKUP('Consolidtaed Data'!$B3428,[1]Products!$A:$G,4,0)</f>
        <v>2283</v>
      </c>
      <c r="J9127" s="9">
        <f>VLOOKUP('Consolidtaed Data'!$B3428,[1]Products!$A:$G,3,0)</f>
        <v>1484</v>
      </c>
      <c r="K9127" s="9">
        <f>'Consolidtaed Data'!$J3428*'Consolidtaed Data'!$H3428</f>
        <v>945</v>
      </c>
      <c r="L9127" s="9">
        <f>'Consolidtaed Data'!$I3428*'Consolidtaed Data'!$H3428</f>
        <v>1889</v>
      </c>
      <c r="M9127" s="9">
        <f>'Consolidtaed Data'!$L3428-'Consolidtaed Data'!$K3428</f>
        <v>1456</v>
      </c>
      <c r="N9127" s="9" t="str">
        <f>VLOOKUP('Consolidtaed Data'!$C3428,[1]Locations!$A:$O,2,0)</f>
        <v>Chula Vista</v>
      </c>
      <c r="O9127" s="9" t="str">
        <f>VLOOKUP('Consolidtaed Data'!$D3428,'[1]Sales People'!$A:$B,2,0)</f>
        <v>Joe Sims</v>
      </c>
      <c r="P9127" s="9" t="str">
        <f>VLOOKUP('Consolidtaed Data'!$E3428,[1]Customers!$A:$B,2,0)</f>
        <v>Antonio Nelson</v>
      </c>
      <c r="Q9127" s="11">
        <f>WEEKDAY('Consolidtaed Data'!$F3428)</f>
        <v>3</v>
      </c>
      <c r="R9127" s="9">
        <f>MONTH('Consolidtaed Data'!$F3428)</f>
        <v>9</v>
      </c>
      <c r="S9127" s="9" t="str">
        <f>TEXT(Table3[[#This Row],[Purchase Date]],"MMMM")</f>
        <v>November</v>
      </c>
      <c r="T9127" s="9">
        <f>YEAR('Consolidtaed Data'!$F3428)</f>
        <v>2020</v>
      </c>
    </row>
    <row r="9128" spans="1:20" x14ac:dyDescent="0.3">
      <c r="A9128" s="9" t="s">
        <v>10154</v>
      </c>
      <c r="B9128" s="9" t="s">
        <v>172</v>
      </c>
      <c r="C9128" s="9" t="s">
        <v>319</v>
      </c>
      <c r="D9128" s="9" t="s">
        <v>174</v>
      </c>
      <c r="E9128" s="9" t="s">
        <v>221</v>
      </c>
      <c r="F9128" s="12">
        <v>44521</v>
      </c>
      <c r="G9128" s="12" t="str">
        <f>VLOOKUP(Table3[[#This Row],[Product ID]],[1]Products!$A:$G,2,0)</f>
        <v>Product 4</v>
      </c>
      <c r="H9128" s="22">
        <v>3</v>
      </c>
      <c r="I9128" s="9">
        <f>VLOOKUP('Consolidtaed Data'!$B3661,[1]Products!$A:$G,4,0)</f>
        <v>290</v>
      </c>
      <c r="J9128" s="9">
        <f>VLOOKUP('Consolidtaed Data'!$B3661,[1]Products!$A:$G,3,0)</f>
        <v>200</v>
      </c>
      <c r="K9128" s="9">
        <f>'Consolidtaed Data'!$J3661*'Consolidtaed Data'!$H3661</f>
        <v>1090</v>
      </c>
      <c r="L9128" s="9">
        <f>'Consolidtaed Data'!$I3661*'Consolidtaed Data'!$H3661</f>
        <v>1380</v>
      </c>
      <c r="M9128" s="9">
        <f>'Consolidtaed Data'!$L3661-'Consolidtaed Data'!$K3661</f>
        <v>1695</v>
      </c>
      <c r="N9128" s="9" t="str">
        <f>VLOOKUP('Consolidtaed Data'!$C3661,[1]Locations!$A:$O,2,0)</f>
        <v>Jurupa Valley</v>
      </c>
      <c r="O9128" s="9" t="str">
        <f>VLOOKUP('Consolidtaed Data'!$D3661,'[1]Sales People'!$A:$B,2,0)</f>
        <v>Joe Sims</v>
      </c>
      <c r="P9128" s="9" t="str">
        <f>VLOOKUP('Consolidtaed Data'!$E3661,[1]Customers!$A:$B,2,0)</f>
        <v>Scott Roberts</v>
      </c>
      <c r="Q9128" s="11">
        <f>WEEKDAY('Consolidtaed Data'!$F3661)</f>
        <v>6</v>
      </c>
      <c r="R9128" s="9">
        <f>MONTH('Consolidtaed Data'!$F3661)</f>
        <v>9</v>
      </c>
      <c r="S9128" s="9" t="str">
        <f>TEXT(Table3[[#This Row],[Purchase Date]],"MMMM")</f>
        <v>November</v>
      </c>
      <c r="T9128" s="9">
        <f>YEAR('Consolidtaed Data'!$F3661)</f>
        <v>2020</v>
      </c>
    </row>
    <row r="9129" spans="1:20" x14ac:dyDescent="0.3">
      <c r="A9129" s="9" t="s">
        <v>10155</v>
      </c>
      <c r="B9129" s="9" t="s">
        <v>582</v>
      </c>
      <c r="C9129" s="9" t="s">
        <v>63</v>
      </c>
      <c r="D9129" s="9" t="s">
        <v>64</v>
      </c>
      <c r="E9129" s="9" t="s">
        <v>65</v>
      </c>
      <c r="F9129" s="12">
        <v>44522</v>
      </c>
      <c r="G9129" s="12" t="str">
        <f>VLOOKUP(Table3[[#This Row],[Product ID]],[1]Products!$A:$G,2,0)</f>
        <v>Product 58</v>
      </c>
      <c r="H9129" s="22">
        <v>3</v>
      </c>
      <c r="I9129" s="9">
        <f>VLOOKUP('Consolidtaed Data'!$B8,[1]Products!$A:$G,4,0)</f>
        <v>1351</v>
      </c>
      <c r="J9129" s="9">
        <f>VLOOKUP('Consolidtaed Data'!$B8,[1]Products!$A:$G,3,0)</f>
        <v>1108</v>
      </c>
      <c r="K9129" s="9">
        <f>'Consolidtaed Data'!$J8*'Consolidtaed Data'!$H8</f>
        <v>1366</v>
      </c>
      <c r="L9129" s="9">
        <f>'Consolidtaed Data'!$I8*'Consolidtaed Data'!$H8</f>
        <v>2356</v>
      </c>
      <c r="M9129" s="9">
        <f>'Consolidtaed Data'!$L8-'Consolidtaed Data'!$K8</f>
        <v>140</v>
      </c>
      <c r="N9129" s="9" t="str">
        <f>VLOOKUP('Consolidtaed Data'!$C8,[1]Locations!$A:$O,2,0)</f>
        <v>Glendale</v>
      </c>
      <c r="O9129" s="9" t="str">
        <f>VLOOKUP('Consolidtaed Data'!$D8,'[1]Sales People'!$A:$B,2,0)</f>
        <v>Arthur Mccoy</v>
      </c>
      <c r="P9129" s="9" t="str">
        <f>VLOOKUP('Consolidtaed Data'!$E8,[1]Customers!$A:$B,2,0)</f>
        <v>Carlos Scott</v>
      </c>
      <c r="Q9129" s="11">
        <f>WEEKDAY('Consolidtaed Data'!$F8)</f>
        <v>4</v>
      </c>
      <c r="R9129" s="9">
        <f>MONTH('Consolidtaed Data'!$F8)</f>
        <v>1</v>
      </c>
      <c r="S9129" s="9" t="str">
        <f>TEXT(Table3[[#This Row],[Purchase Date]],"MMMM")</f>
        <v>November</v>
      </c>
      <c r="T9129" s="9">
        <f>YEAR('Consolidtaed Data'!$F8)</f>
        <v>2020</v>
      </c>
    </row>
    <row r="9130" spans="1:20" x14ac:dyDescent="0.3">
      <c r="A9130" s="9" t="s">
        <v>10156</v>
      </c>
      <c r="B9130" s="9" t="s">
        <v>411</v>
      </c>
      <c r="C9130" s="9" t="s">
        <v>325</v>
      </c>
      <c r="D9130" s="9" t="s">
        <v>22</v>
      </c>
      <c r="E9130" s="9" t="s">
        <v>1409</v>
      </c>
      <c r="F9130" s="12">
        <v>44522</v>
      </c>
      <c r="G9130" s="12" t="str">
        <f>VLOOKUP(Table3[[#This Row],[Product ID]],[1]Products!$A:$G,2,0)</f>
        <v>Product 27</v>
      </c>
      <c r="H9130" s="22">
        <v>1</v>
      </c>
      <c r="I9130" s="9">
        <f>VLOOKUP('Consolidtaed Data'!$B635,[1]Products!$A:$G,4,0)</f>
        <v>637</v>
      </c>
      <c r="J9130" s="9">
        <f>VLOOKUP('Consolidtaed Data'!$B635,[1]Products!$A:$G,3,0)</f>
        <v>389</v>
      </c>
      <c r="K9130" s="9">
        <f>'Consolidtaed Data'!$J635*'Consolidtaed Data'!$H635</f>
        <v>2446</v>
      </c>
      <c r="L9130" s="9">
        <f>'Consolidtaed Data'!$I635*'Consolidtaed Data'!$H635</f>
        <v>4010</v>
      </c>
      <c r="M9130" s="9">
        <f>'Consolidtaed Data'!$L635-'Consolidtaed Data'!$K635</f>
        <v>321</v>
      </c>
      <c r="N9130" s="9" t="str">
        <f>VLOOKUP('Consolidtaed Data'!$C635,[1]Locations!$A:$O,2,0)</f>
        <v>Glendale</v>
      </c>
      <c r="O9130" s="9" t="str">
        <f>VLOOKUP('Consolidtaed Data'!$D635,'[1]Sales People'!$A:$B,2,0)</f>
        <v>Kevin Butler</v>
      </c>
      <c r="P9130" s="9" t="str">
        <f>VLOOKUP('Consolidtaed Data'!$E635,[1]Customers!$A:$B,2,0)</f>
        <v>Steve Bennett</v>
      </c>
      <c r="Q9130" s="11">
        <f>WEEKDAY('Consolidtaed Data'!$F635)</f>
        <v>7</v>
      </c>
      <c r="R9130" s="9">
        <f>MONTH('Consolidtaed Data'!$F635)</f>
        <v>2</v>
      </c>
      <c r="S9130" s="9" t="str">
        <f>TEXT(Table3[[#This Row],[Purchase Date]],"MMMM")</f>
        <v>November</v>
      </c>
      <c r="T9130" s="9">
        <f>YEAR('Consolidtaed Data'!$F635)</f>
        <v>2020</v>
      </c>
    </row>
    <row r="9131" spans="1:20" x14ac:dyDescent="0.3">
      <c r="A9131" s="9" t="s">
        <v>10157</v>
      </c>
      <c r="B9131" s="9" t="s">
        <v>340</v>
      </c>
      <c r="C9131" s="9" t="s">
        <v>231</v>
      </c>
      <c r="D9131" s="9" t="s">
        <v>51</v>
      </c>
      <c r="E9131" s="9" t="s">
        <v>1668</v>
      </c>
      <c r="F9131" s="12">
        <v>44522</v>
      </c>
      <c r="G9131" s="12" t="str">
        <f>VLOOKUP(Table3[[#This Row],[Product ID]],[1]Products!$A:$G,2,0)</f>
        <v>Product 34</v>
      </c>
      <c r="H9131" s="22">
        <v>1</v>
      </c>
      <c r="I9131" s="9">
        <f>VLOOKUP('Consolidtaed Data'!$B1048,[1]Products!$A:$G,4,0)</f>
        <v>1783</v>
      </c>
      <c r="J9131" s="9">
        <f>VLOOKUP('Consolidtaed Data'!$B1048,[1]Products!$A:$G,3,0)</f>
        <v>1516</v>
      </c>
      <c r="K9131" s="9">
        <f>'Consolidtaed Data'!$J1048*'Consolidtaed Data'!$H1048</f>
        <v>5044</v>
      </c>
      <c r="L9131" s="9">
        <f>'Consolidtaed Data'!$I1048*'Consolidtaed Data'!$H1048</f>
        <v>6552</v>
      </c>
      <c r="M9131" s="9">
        <f>'Consolidtaed Data'!$L1048-'Consolidtaed Data'!$K1048</f>
        <v>742</v>
      </c>
      <c r="N9131" s="9" t="str">
        <f>VLOOKUP('Consolidtaed Data'!$C1048,[1]Locations!$A:$O,2,0)</f>
        <v>Glendale</v>
      </c>
      <c r="O9131" s="9" t="str">
        <f>VLOOKUP('Consolidtaed Data'!$D1048,'[1]Sales People'!$A:$B,2,0)</f>
        <v>Ernest Wagner</v>
      </c>
      <c r="P9131" s="9" t="str">
        <f>VLOOKUP('Consolidtaed Data'!$E1048,[1]Customers!$A:$B,2,0)</f>
        <v>Phillip Morrison</v>
      </c>
      <c r="Q9131" s="11">
        <f>WEEKDAY('Consolidtaed Data'!$F1048)</f>
        <v>1</v>
      </c>
      <c r="R9131" s="9">
        <f>MONTH('Consolidtaed Data'!$F1048)</f>
        <v>3</v>
      </c>
      <c r="S9131" s="9" t="str">
        <f>TEXT(Table3[[#This Row],[Purchase Date]],"MMMM")</f>
        <v>November</v>
      </c>
      <c r="T9131" s="9">
        <f>YEAR('Consolidtaed Data'!$F1048)</f>
        <v>2020</v>
      </c>
    </row>
    <row r="9132" spans="1:20" x14ac:dyDescent="0.3">
      <c r="A9132" s="9" t="s">
        <v>10158</v>
      </c>
      <c r="B9132" s="9" t="s">
        <v>712</v>
      </c>
      <c r="C9132" s="9" t="s">
        <v>331</v>
      </c>
      <c r="D9132" s="9" t="s">
        <v>127</v>
      </c>
      <c r="E9132" s="9" t="s">
        <v>2042</v>
      </c>
      <c r="F9132" s="12">
        <v>44522</v>
      </c>
      <c r="G9132" s="12" t="str">
        <f>VLOOKUP(Table3[[#This Row],[Product ID]],[1]Products!$A:$G,2,0)</f>
        <v>Product 32</v>
      </c>
      <c r="H9132" s="22">
        <v>1</v>
      </c>
      <c r="I9132" s="9">
        <f>VLOOKUP('Consolidtaed Data'!$B1126,[1]Products!$A:$G,4,0)</f>
        <v>847</v>
      </c>
      <c r="J9132" s="9">
        <f>VLOOKUP('Consolidtaed Data'!$B1126,[1]Products!$A:$G,3,0)</f>
        <v>534</v>
      </c>
      <c r="K9132" s="9">
        <f>'Consolidtaed Data'!$J1126*'Consolidtaed Data'!$H1126</f>
        <v>7096</v>
      </c>
      <c r="L9132" s="9">
        <f>'Consolidtaed Data'!$I1126*'Consolidtaed Data'!$H1126</f>
        <v>9856</v>
      </c>
      <c r="M9132" s="9">
        <f>'Consolidtaed Data'!$L1126-'Consolidtaed Data'!$K1126</f>
        <v>892</v>
      </c>
      <c r="N9132" s="9" t="str">
        <f>VLOOKUP('Consolidtaed Data'!$C1126,[1]Locations!$A:$O,2,0)</f>
        <v>Anaheim</v>
      </c>
      <c r="O9132" s="9" t="str">
        <f>VLOOKUP('Consolidtaed Data'!$D1126,'[1]Sales People'!$A:$B,2,0)</f>
        <v>Christopher Tucker</v>
      </c>
      <c r="P9132" s="9" t="str">
        <f>VLOOKUP('Consolidtaed Data'!$E1126,[1]Customers!$A:$B,2,0)</f>
        <v>Adam Thompson</v>
      </c>
      <c r="Q9132" s="11">
        <f>WEEKDAY('Consolidtaed Data'!$F1126)</f>
        <v>1</v>
      </c>
      <c r="R9132" s="9">
        <f>MONTH('Consolidtaed Data'!$F1126)</f>
        <v>3</v>
      </c>
      <c r="S9132" s="9" t="str">
        <f>TEXT(Table3[[#This Row],[Purchase Date]],"MMMM")</f>
        <v>November</v>
      </c>
      <c r="T9132" s="9">
        <f>YEAR('Consolidtaed Data'!$F1126)</f>
        <v>2020</v>
      </c>
    </row>
    <row r="9133" spans="1:20" x14ac:dyDescent="0.3">
      <c r="A9133" s="9" t="s">
        <v>10159</v>
      </c>
      <c r="B9133" s="9" t="s">
        <v>160</v>
      </c>
      <c r="C9133" s="9" t="s">
        <v>192</v>
      </c>
      <c r="D9133" s="9" t="s">
        <v>73</v>
      </c>
      <c r="E9133" s="9" t="s">
        <v>725</v>
      </c>
      <c r="F9133" s="12">
        <v>44522</v>
      </c>
      <c r="G9133" s="12" t="str">
        <f>VLOOKUP(Table3[[#This Row],[Product ID]],[1]Products!$A:$G,2,0)</f>
        <v>Product 28</v>
      </c>
      <c r="H9133" s="22">
        <v>3</v>
      </c>
      <c r="I9133" s="9">
        <f>VLOOKUP('Consolidtaed Data'!$B1252,[1]Products!$A:$G,4,0)</f>
        <v>584</v>
      </c>
      <c r="J9133" s="9">
        <f>VLOOKUP('Consolidtaed Data'!$B1252,[1]Products!$A:$G,3,0)</f>
        <v>420</v>
      </c>
      <c r="K9133" s="9">
        <f>'Consolidtaed Data'!$J1252*'Consolidtaed Data'!$H1252</f>
        <v>424</v>
      </c>
      <c r="L9133" s="9">
        <f>'Consolidtaed Data'!$I1252*'Consolidtaed Data'!$H1252</f>
        <v>530</v>
      </c>
      <c r="M9133" s="9">
        <f>'Consolidtaed Data'!$L1252-'Consolidtaed Data'!$K1252</f>
        <v>128</v>
      </c>
      <c r="N9133" s="9" t="str">
        <f>VLOOKUP('Consolidtaed Data'!$C1252,[1]Locations!$A:$O,2,0)</f>
        <v>Santa Maria</v>
      </c>
      <c r="O9133" s="9" t="str">
        <f>VLOOKUP('Consolidtaed Data'!$D1252,'[1]Sales People'!$A:$B,2,0)</f>
        <v>Kevin Butler</v>
      </c>
      <c r="P9133" s="9" t="str">
        <f>VLOOKUP('Consolidtaed Data'!$E1252,[1]Customers!$A:$B,2,0)</f>
        <v>Clarence Warren</v>
      </c>
      <c r="Q9133" s="11">
        <f>WEEKDAY('Consolidtaed Data'!$F1252)</f>
        <v>4</v>
      </c>
      <c r="R9133" s="9">
        <f>MONTH('Consolidtaed Data'!$F1252)</f>
        <v>4</v>
      </c>
      <c r="S9133" s="9" t="str">
        <f>TEXT(Table3[[#This Row],[Purchase Date]],"MMMM")</f>
        <v>November</v>
      </c>
      <c r="T9133" s="9">
        <f>YEAR('Consolidtaed Data'!$F1252)</f>
        <v>2020</v>
      </c>
    </row>
    <row r="9134" spans="1:20" x14ac:dyDescent="0.3">
      <c r="A9134" s="9" t="s">
        <v>10160</v>
      </c>
      <c r="B9134" s="9" t="s">
        <v>125</v>
      </c>
      <c r="C9134" s="9" t="s">
        <v>249</v>
      </c>
      <c r="D9134" s="9" t="s">
        <v>326</v>
      </c>
      <c r="E9134" s="9" t="s">
        <v>1190</v>
      </c>
      <c r="F9134" s="12">
        <v>44522</v>
      </c>
      <c r="G9134" s="12" t="str">
        <f>VLOOKUP(Table3[[#This Row],[Product ID]],[1]Products!$A:$G,2,0)</f>
        <v>Product 40</v>
      </c>
      <c r="H9134" s="22">
        <v>3</v>
      </c>
      <c r="I9134" s="9">
        <f>VLOOKUP('Consolidtaed Data'!$B1294,[1]Products!$A:$G,4,0)</f>
        <v>818</v>
      </c>
      <c r="J9134" s="9">
        <f>VLOOKUP('Consolidtaed Data'!$B1294,[1]Products!$A:$G,3,0)</f>
        <v>450</v>
      </c>
      <c r="K9134" s="9">
        <f>'Consolidtaed Data'!$J1294*'Consolidtaed Data'!$H1294</f>
        <v>2886</v>
      </c>
      <c r="L9134" s="9">
        <f>'Consolidtaed Data'!$I1294*'Consolidtaed Data'!$H1294</f>
        <v>3652</v>
      </c>
      <c r="M9134" s="9">
        <f>'Consolidtaed Data'!$L1294-'Consolidtaed Data'!$K1294</f>
        <v>345</v>
      </c>
      <c r="N9134" s="9" t="str">
        <f>VLOOKUP('Consolidtaed Data'!$C1294,[1]Locations!$A:$O,2,0)</f>
        <v>Antioch</v>
      </c>
      <c r="O9134" s="9" t="str">
        <f>VLOOKUP('Consolidtaed Data'!$D1294,'[1]Sales People'!$A:$B,2,0)</f>
        <v>Arthur Mccoy</v>
      </c>
      <c r="P9134" s="9" t="str">
        <f>VLOOKUP('Consolidtaed Data'!$E1294,[1]Customers!$A:$B,2,0)</f>
        <v>James Fisher</v>
      </c>
      <c r="Q9134" s="11">
        <f>WEEKDAY('Consolidtaed Data'!$F1294)</f>
        <v>7</v>
      </c>
      <c r="R9134" s="9">
        <f>MONTH('Consolidtaed Data'!$F1294)</f>
        <v>4</v>
      </c>
      <c r="S9134" s="9" t="str">
        <f>TEXT(Table3[[#This Row],[Purchase Date]],"MMMM")</f>
        <v>November</v>
      </c>
      <c r="T9134" s="9">
        <f>YEAR('Consolidtaed Data'!$F1294)</f>
        <v>2020</v>
      </c>
    </row>
    <row r="9135" spans="1:20" x14ac:dyDescent="0.3">
      <c r="A9135" s="9" t="s">
        <v>10161</v>
      </c>
      <c r="B9135" s="9" t="s">
        <v>244</v>
      </c>
      <c r="C9135" s="9" t="s">
        <v>30</v>
      </c>
      <c r="D9135" s="9" t="s">
        <v>329</v>
      </c>
      <c r="E9135" s="9" t="s">
        <v>1052</v>
      </c>
      <c r="F9135" s="12">
        <v>44522</v>
      </c>
      <c r="G9135" s="12" t="str">
        <f>VLOOKUP(Table3[[#This Row],[Product ID]],[1]Products!$A:$G,2,0)</f>
        <v>Product 76</v>
      </c>
      <c r="H9135" s="22">
        <v>3</v>
      </c>
      <c r="I9135" s="9">
        <f>VLOOKUP('Consolidtaed Data'!$B1507,[1]Products!$A:$G,4,0)</f>
        <v>1725</v>
      </c>
      <c r="J9135" s="9">
        <f>VLOOKUP('Consolidtaed Data'!$B1507,[1]Products!$A:$G,3,0)</f>
        <v>1363</v>
      </c>
      <c r="K9135" s="9">
        <f>'Consolidtaed Data'!$J1507*'Consolidtaed Data'!$H1507</f>
        <v>2952</v>
      </c>
      <c r="L9135" s="9">
        <f>'Consolidtaed Data'!$I1507*'Consolidtaed Data'!$H1507</f>
        <v>4101</v>
      </c>
      <c r="M9135" s="9">
        <f>'Consolidtaed Data'!$L1507-'Consolidtaed Data'!$K1507</f>
        <v>1484</v>
      </c>
      <c r="N9135" s="9" t="str">
        <f>VLOOKUP('Consolidtaed Data'!$C1507,[1]Locations!$A:$O,2,0)</f>
        <v>Thousand Oaks</v>
      </c>
      <c r="O9135" s="9" t="str">
        <f>VLOOKUP('Consolidtaed Data'!$D1507,'[1]Sales People'!$A:$B,2,0)</f>
        <v>Martin Perry</v>
      </c>
      <c r="P9135" s="9" t="str">
        <f>VLOOKUP('Consolidtaed Data'!$E1507,[1]Customers!$A:$B,2,0)</f>
        <v>Alan Parker</v>
      </c>
      <c r="Q9135" s="11">
        <f>WEEKDAY('Consolidtaed Data'!$F1507)</f>
        <v>3</v>
      </c>
      <c r="R9135" s="9">
        <f>MONTH('Consolidtaed Data'!$F1507)</f>
        <v>4</v>
      </c>
      <c r="S9135" s="9" t="str">
        <f>TEXT(Table3[[#This Row],[Purchase Date]],"MMMM")</f>
        <v>November</v>
      </c>
      <c r="T9135" s="9">
        <f>YEAR('Consolidtaed Data'!$F1507)</f>
        <v>2020</v>
      </c>
    </row>
    <row r="9136" spans="1:20" x14ac:dyDescent="0.3">
      <c r="A9136" s="9" t="s">
        <v>10162</v>
      </c>
      <c r="B9136" s="9" t="s">
        <v>311</v>
      </c>
      <c r="C9136" s="9" t="s">
        <v>42</v>
      </c>
      <c r="D9136" s="9" t="s">
        <v>56</v>
      </c>
      <c r="E9136" s="9" t="s">
        <v>720</v>
      </c>
      <c r="F9136" s="12">
        <v>44522</v>
      </c>
      <c r="G9136" s="12" t="str">
        <f>VLOOKUP(Table3[[#This Row],[Product ID]],[1]Products!$A:$G,2,0)</f>
        <v>Product 33</v>
      </c>
      <c r="H9136" s="22">
        <v>2</v>
      </c>
      <c r="I9136" s="9">
        <f>VLOOKUP('Consolidtaed Data'!$B1580,[1]Products!$A:$G,4,0)</f>
        <v>1967</v>
      </c>
      <c r="J9136" s="9">
        <f>VLOOKUP('Consolidtaed Data'!$B1580,[1]Products!$A:$G,3,0)</f>
        <v>1397</v>
      </c>
      <c r="K9136" s="9">
        <f>'Consolidtaed Data'!$J1580*'Consolidtaed Data'!$H1580</f>
        <v>2046</v>
      </c>
      <c r="L9136" s="9">
        <f>'Consolidtaed Data'!$I1580*'Consolidtaed Data'!$H1580</f>
        <v>4014</v>
      </c>
      <c r="M9136" s="9">
        <f>'Consolidtaed Data'!$L1580-'Consolidtaed Data'!$K1580</f>
        <v>495</v>
      </c>
      <c r="N9136" s="9" t="str">
        <f>VLOOKUP('Consolidtaed Data'!$C1580,[1]Locations!$A:$O,2,0)</f>
        <v>Corona</v>
      </c>
      <c r="O9136" s="9" t="str">
        <f>VLOOKUP('Consolidtaed Data'!$D1580,'[1]Sales People'!$A:$B,2,0)</f>
        <v>Ronald Reed</v>
      </c>
      <c r="P9136" s="9" t="str">
        <f>VLOOKUP('Consolidtaed Data'!$E1580,[1]Customers!$A:$B,2,0)</f>
        <v>Joe Bryant</v>
      </c>
      <c r="Q9136" s="11">
        <f>WEEKDAY('Consolidtaed Data'!$F1580)</f>
        <v>1</v>
      </c>
      <c r="R9136" s="9">
        <f>MONTH('Consolidtaed Data'!$F1580)</f>
        <v>4</v>
      </c>
      <c r="S9136" s="9" t="str">
        <f>TEXT(Table3[[#This Row],[Purchase Date]],"MMMM")</f>
        <v>November</v>
      </c>
      <c r="T9136" s="9">
        <f>YEAR('Consolidtaed Data'!$F1580)</f>
        <v>2020</v>
      </c>
    </row>
    <row r="9137" spans="1:20" x14ac:dyDescent="0.3">
      <c r="A9137" s="9" t="s">
        <v>10163</v>
      </c>
      <c r="B9137" s="9" t="s">
        <v>806</v>
      </c>
      <c r="C9137" s="9" t="s">
        <v>412</v>
      </c>
      <c r="D9137" s="9" t="s">
        <v>68</v>
      </c>
      <c r="E9137" s="9" t="s">
        <v>606</v>
      </c>
      <c r="F9137" s="12">
        <v>44522</v>
      </c>
      <c r="G9137" s="12" t="str">
        <f>VLOOKUP(Table3[[#This Row],[Product ID]],[1]Products!$A:$G,2,0)</f>
        <v>Product 72</v>
      </c>
      <c r="H9137" s="22">
        <v>1</v>
      </c>
      <c r="I9137" s="9">
        <f>VLOOKUP('Consolidtaed Data'!$B2326,[1]Products!$A:$G,4,0)</f>
        <v>123</v>
      </c>
      <c r="J9137" s="9">
        <f>VLOOKUP('Consolidtaed Data'!$B2326,[1]Products!$A:$G,3,0)</f>
        <v>84</v>
      </c>
      <c r="K9137" s="9">
        <f>'Consolidtaed Data'!$J2326*'Consolidtaed Data'!$H2326</f>
        <v>462</v>
      </c>
      <c r="L9137" s="9">
        <f>'Consolidtaed Data'!$I2326*'Consolidtaed Data'!$H2326</f>
        <v>609</v>
      </c>
      <c r="M9137" s="9">
        <f>'Consolidtaed Data'!$L2326-'Consolidtaed Data'!$K2326</f>
        <v>447</v>
      </c>
      <c r="N9137" s="9" t="str">
        <f>VLOOKUP('Consolidtaed Data'!$C2326,[1]Locations!$A:$O,2,0)</f>
        <v>Roseville</v>
      </c>
      <c r="O9137" s="9" t="str">
        <f>VLOOKUP('Consolidtaed Data'!$D2326,'[1]Sales People'!$A:$B,2,0)</f>
        <v>Howard Sims</v>
      </c>
      <c r="P9137" s="9" t="str">
        <f>VLOOKUP('Consolidtaed Data'!$E2326,[1]Customers!$A:$B,2,0)</f>
        <v>Samuel Stewart</v>
      </c>
      <c r="Q9137" s="11">
        <f>WEEKDAY('Consolidtaed Data'!$F2326)</f>
        <v>6</v>
      </c>
      <c r="R9137" s="9">
        <f>MONTH('Consolidtaed Data'!$F2326)</f>
        <v>6</v>
      </c>
      <c r="S9137" s="9" t="str">
        <f>TEXT(Table3[[#This Row],[Purchase Date]],"MMMM")</f>
        <v>November</v>
      </c>
      <c r="T9137" s="9">
        <f>YEAR('Consolidtaed Data'!$F2326)</f>
        <v>2020</v>
      </c>
    </row>
    <row r="9138" spans="1:20" x14ac:dyDescent="0.3">
      <c r="A9138" s="9" t="s">
        <v>10164</v>
      </c>
      <c r="B9138" s="9" t="s">
        <v>712</v>
      </c>
      <c r="C9138" s="9" t="s">
        <v>302</v>
      </c>
      <c r="D9138" s="9" t="s">
        <v>56</v>
      </c>
      <c r="E9138" s="9" t="s">
        <v>1007</v>
      </c>
      <c r="F9138" s="12">
        <v>44522</v>
      </c>
      <c r="G9138" s="12" t="str">
        <f>VLOOKUP(Table3[[#This Row],[Product ID]],[1]Products!$A:$G,2,0)</f>
        <v>Product 32</v>
      </c>
      <c r="H9138" s="22">
        <v>1</v>
      </c>
      <c r="I9138" s="9">
        <f>VLOOKUP('Consolidtaed Data'!$B2371,[1]Products!$A:$G,4,0)</f>
        <v>368</v>
      </c>
      <c r="J9138" s="9">
        <f>VLOOKUP('Consolidtaed Data'!$B2371,[1]Products!$A:$G,3,0)</f>
        <v>294</v>
      </c>
      <c r="K9138" s="9">
        <f>'Consolidtaed Data'!$J2371*'Consolidtaed Data'!$H2371</f>
        <v>22</v>
      </c>
      <c r="L9138" s="9">
        <f>'Consolidtaed Data'!$I2371*'Consolidtaed Data'!$H2371</f>
        <v>35</v>
      </c>
      <c r="M9138" s="9">
        <f>'Consolidtaed Data'!$L2371-'Consolidtaed Data'!$K2371</f>
        <v>174</v>
      </c>
      <c r="N9138" s="9" t="str">
        <f>VLOOKUP('Consolidtaed Data'!$C2371,[1]Locations!$A:$O,2,0)</f>
        <v>Los Angeles</v>
      </c>
      <c r="O9138" s="9" t="str">
        <f>VLOOKUP('Consolidtaed Data'!$D2371,'[1]Sales People'!$A:$B,2,0)</f>
        <v>Ryan Butler</v>
      </c>
      <c r="P9138" s="9" t="str">
        <f>VLOOKUP('Consolidtaed Data'!$E2371,[1]Customers!$A:$B,2,0)</f>
        <v>Antonio Morris</v>
      </c>
      <c r="Q9138" s="11">
        <f>WEEKDAY('Consolidtaed Data'!$F2371)</f>
        <v>1</v>
      </c>
      <c r="R9138" s="9">
        <f>MONTH('Consolidtaed Data'!$F2371)</f>
        <v>6</v>
      </c>
      <c r="S9138" s="9" t="str">
        <f>TEXT(Table3[[#This Row],[Purchase Date]],"MMMM")</f>
        <v>November</v>
      </c>
      <c r="T9138" s="9">
        <f>YEAR('Consolidtaed Data'!$F2371)</f>
        <v>2020</v>
      </c>
    </row>
    <row r="9139" spans="1:20" x14ac:dyDescent="0.3">
      <c r="A9139" s="9" t="s">
        <v>10165</v>
      </c>
      <c r="B9139" s="9" t="s">
        <v>54</v>
      </c>
      <c r="C9139" s="9" t="s">
        <v>352</v>
      </c>
      <c r="D9139" s="9" t="s">
        <v>143</v>
      </c>
      <c r="E9139" s="9" t="s">
        <v>618</v>
      </c>
      <c r="F9139" s="12">
        <v>44522</v>
      </c>
      <c r="G9139" s="12" t="str">
        <f>VLOOKUP(Table3[[#This Row],[Product ID]],[1]Products!$A:$G,2,0)</f>
        <v>Product 41</v>
      </c>
      <c r="H9139" s="22">
        <v>1</v>
      </c>
      <c r="I9139" s="9">
        <f>VLOOKUP('Consolidtaed Data'!$B2813,[1]Products!$A:$G,4,0)</f>
        <v>1526</v>
      </c>
      <c r="J9139" s="9">
        <f>VLOOKUP('Consolidtaed Data'!$B2813,[1]Products!$A:$G,3,0)</f>
        <v>1251</v>
      </c>
      <c r="K9139" s="9">
        <f>'Consolidtaed Data'!$J2813*'Consolidtaed Data'!$H2813</f>
        <v>420</v>
      </c>
      <c r="L9139" s="9">
        <f>'Consolidtaed Data'!$I2813*'Consolidtaed Data'!$H2813</f>
        <v>584</v>
      </c>
      <c r="M9139" s="9">
        <f>'Consolidtaed Data'!$L2813-'Consolidtaed Data'!$K2813</f>
        <v>1392</v>
      </c>
      <c r="N9139" s="9" t="str">
        <f>VLOOKUP('Consolidtaed Data'!$C2813,[1]Locations!$A:$O,2,0)</f>
        <v>El Cajon</v>
      </c>
      <c r="O9139" s="9" t="str">
        <f>VLOOKUP('Consolidtaed Data'!$D2813,'[1]Sales People'!$A:$B,2,0)</f>
        <v>Scott Mason</v>
      </c>
      <c r="P9139" s="9" t="str">
        <f>VLOOKUP('Consolidtaed Data'!$E2813,[1]Customers!$A:$B,2,0)</f>
        <v>Sean Black</v>
      </c>
      <c r="Q9139" s="11">
        <f>WEEKDAY('Consolidtaed Data'!$F2813)</f>
        <v>7</v>
      </c>
      <c r="R9139" s="9">
        <f>MONTH('Consolidtaed Data'!$F2813)</f>
        <v>7</v>
      </c>
      <c r="S9139" s="9" t="str">
        <f>TEXT(Table3[[#This Row],[Purchase Date]],"MMMM")</f>
        <v>November</v>
      </c>
      <c r="T9139" s="9">
        <f>YEAR('Consolidtaed Data'!$F2813)</f>
        <v>2020</v>
      </c>
    </row>
    <row r="9140" spans="1:20" x14ac:dyDescent="0.3">
      <c r="A9140" s="9" t="s">
        <v>10166</v>
      </c>
      <c r="B9140" s="9" t="s">
        <v>318</v>
      </c>
      <c r="C9140" s="9" t="s">
        <v>412</v>
      </c>
      <c r="D9140" s="9" t="s">
        <v>26</v>
      </c>
      <c r="E9140" s="9" t="s">
        <v>3709</v>
      </c>
      <c r="F9140" s="12">
        <v>44522</v>
      </c>
      <c r="G9140" s="12" t="str">
        <f>VLOOKUP(Table3[[#This Row],[Product ID]],[1]Products!$A:$G,2,0)</f>
        <v>Product 89</v>
      </c>
      <c r="H9140" s="22">
        <v>1</v>
      </c>
      <c r="I9140" s="9">
        <f>VLOOKUP('Consolidtaed Data'!$B2950,[1]Products!$A:$G,4,0)</f>
        <v>800</v>
      </c>
      <c r="J9140" s="9">
        <f>VLOOKUP('Consolidtaed Data'!$B2950,[1]Products!$A:$G,3,0)</f>
        <v>536</v>
      </c>
      <c r="K9140" s="9">
        <f>'Consolidtaed Data'!$J2950*'Consolidtaed Data'!$H2950</f>
        <v>900</v>
      </c>
      <c r="L9140" s="9">
        <f>'Consolidtaed Data'!$I2950*'Consolidtaed Data'!$H2950</f>
        <v>1636</v>
      </c>
      <c r="M9140" s="9">
        <f>'Consolidtaed Data'!$L2950-'Consolidtaed Data'!$K2950</f>
        <v>895</v>
      </c>
      <c r="N9140" s="9" t="str">
        <f>VLOOKUP('Consolidtaed Data'!$C2950,[1]Locations!$A:$O,2,0)</f>
        <v>San Mateo</v>
      </c>
      <c r="O9140" s="9" t="str">
        <f>VLOOKUP('Consolidtaed Data'!$D2950,'[1]Sales People'!$A:$B,2,0)</f>
        <v>Justin Lynch</v>
      </c>
      <c r="P9140" s="9" t="str">
        <f>VLOOKUP('Consolidtaed Data'!$E2950,[1]Customers!$A:$B,2,0)</f>
        <v>Randy Hayes</v>
      </c>
      <c r="Q9140" s="11">
        <f>WEEKDAY('Consolidtaed Data'!$F2950)</f>
        <v>3</v>
      </c>
      <c r="R9140" s="9">
        <f>MONTH('Consolidtaed Data'!$F2950)</f>
        <v>8</v>
      </c>
      <c r="S9140" s="9" t="str">
        <f>TEXT(Table3[[#This Row],[Purchase Date]],"MMMM")</f>
        <v>November</v>
      </c>
      <c r="T9140" s="9">
        <f>YEAR('Consolidtaed Data'!$F2950)</f>
        <v>2020</v>
      </c>
    </row>
    <row r="9141" spans="1:20" x14ac:dyDescent="0.3">
      <c r="A9141" s="9" t="s">
        <v>10167</v>
      </c>
      <c r="B9141" s="9" t="s">
        <v>238</v>
      </c>
      <c r="C9141" s="9" t="s">
        <v>469</v>
      </c>
      <c r="D9141" s="9" t="s">
        <v>46</v>
      </c>
      <c r="E9141" s="9" t="s">
        <v>353</v>
      </c>
      <c r="F9141" s="12">
        <v>44522</v>
      </c>
      <c r="G9141" s="12" t="str">
        <f>VLOOKUP(Table3[[#This Row],[Product ID]],[1]Products!$A:$G,2,0)</f>
        <v>Product 49</v>
      </c>
      <c r="H9141" s="22">
        <v>1</v>
      </c>
      <c r="I9141" s="9">
        <f>VLOOKUP('Consolidtaed Data'!$B3117,[1]Products!$A:$G,4,0)</f>
        <v>400</v>
      </c>
      <c r="J9141" s="9">
        <f>VLOOKUP('Consolidtaed Data'!$B3117,[1]Products!$A:$G,3,0)</f>
        <v>208</v>
      </c>
      <c r="K9141" s="9">
        <f>'Consolidtaed Data'!$J3117*'Consolidtaed Data'!$H3117</f>
        <v>2952</v>
      </c>
      <c r="L9141" s="9">
        <f>'Consolidtaed Data'!$I3117*'Consolidtaed Data'!$H3117</f>
        <v>4101</v>
      </c>
      <c r="M9141" s="9">
        <f>'Consolidtaed Data'!$L3117-'Consolidtaed Data'!$K3117</f>
        <v>52</v>
      </c>
      <c r="N9141" s="9" t="str">
        <f>VLOOKUP('Consolidtaed Data'!$C3117,[1]Locations!$A:$O,2,0)</f>
        <v>Modesto</v>
      </c>
      <c r="O9141" s="9" t="str">
        <f>VLOOKUP('Consolidtaed Data'!$D3117,'[1]Sales People'!$A:$B,2,0)</f>
        <v>Kenneth Fields</v>
      </c>
      <c r="P9141" s="9" t="str">
        <f>VLOOKUP('Consolidtaed Data'!$E3117,[1]Customers!$A:$B,2,0)</f>
        <v>Keith Moore</v>
      </c>
      <c r="Q9141" s="11">
        <f>WEEKDAY('Consolidtaed Data'!$F3117)</f>
        <v>2</v>
      </c>
      <c r="R9141" s="9">
        <f>MONTH('Consolidtaed Data'!$F3117)</f>
        <v>8</v>
      </c>
      <c r="S9141" s="9" t="str">
        <f>TEXT(Table3[[#This Row],[Purchase Date]],"MMMM")</f>
        <v>November</v>
      </c>
      <c r="T9141" s="9">
        <f>YEAR('Consolidtaed Data'!$F3117)</f>
        <v>2020</v>
      </c>
    </row>
    <row r="9142" spans="1:20" x14ac:dyDescent="0.3">
      <c r="A9142" s="9" t="s">
        <v>10168</v>
      </c>
      <c r="B9142" s="9" t="s">
        <v>188</v>
      </c>
      <c r="C9142" s="9" t="s">
        <v>458</v>
      </c>
      <c r="D9142" s="9" t="s">
        <v>326</v>
      </c>
      <c r="E9142" s="9" t="s">
        <v>732</v>
      </c>
      <c r="F9142" s="12">
        <v>44522</v>
      </c>
      <c r="G9142" s="12" t="str">
        <f>VLOOKUP(Table3[[#This Row],[Product ID]],[1]Products!$A:$G,2,0)</f>
        <v>Product 63</v>
      </c>
      <c r="H9142" s="22">
        <v>3</v>
      </c>
      <c r="I9142" s="9">
        <f>VLOOKUP('Consolidtaed Data'!$B3378,[1]Products!$A:$G,4,0)</f>
        <v>315</v>
      </c>
      <c r="J9142" s="9">
        <f>VLOOKUP('Consolidtaed Data'!$B3378,[1]Products!$A:$G,3,0)</f>
        <v>208</v>
      </c>
      <c r="K9142" s="9">
        <f>'Consolidtaed Data'!$J3378*'Consolidtaed Data'!$H3378</f>
        <v>1767</v>
      </c>
      <c r="L9142" s="9">
        <f>'Consolidtaed Data'!$I3378*'Consolidtaed Data'!$H3378</f>
        <v>3156</v>
      </c>
      <c r="M9142" s="9">
        <f>'Consolidtaed Data'!$L3378-'Consolidtaed Data'!$K3378</f>
        <v>1598</v>
      </c>
      <c r="N9142" s="9" t="str">
        <f>VLOOKUP('Consolidtaed Data'!$C3378,[1]Locations!$A:$O,2,0)</f>
        <v>Escondido</v>
      </c>
      <c r="O9142" s="9" t="str">
        <f>VLOOKUP('Consolidtaed Data'!$D3378,'[1]Sales People'!$A:$B,2,0)</f>
        <v>Ernest Wheeler</v>
      </c>
      <c r="P9142" s="9" t="str">
        <f>VLOOKUP('Consolidtaed Data'!$E3378,[1]Customers!$A:$B,2,0)</f>
        <v>Wayne Hunter</v>
      </c>
      <c r="Q9142" s="11">
        <f>WEEKDAY('Consolidtaed Data'!$F3378)</f>
        <v>7</v>
      </c>
      <c r="R9142" s="9">
        <f>MONTH('Consolidtaed Data'!$F3378)</f>
        <v>9</v>
      </c>
      <c r="S9142" s="9" t="str">
        <f>TEXT(Table3[[#This Row],[Purchase Date]],"MMMM")</f>
        <v>November</v>
      </c>
      <c r="T9142" s="9">
        <f>YEAR('Consolidtaed Data'!$F3378)</f>
        <v>2020</v>
      </c>
    </row>
    <row r="9143" spans="1:20" x14ac:dyDescent="0.3">
      <c r="A9143" s="9" t="s">
        <v>10169</v>
      </c>
      <c r="B9143" s="9" t="s">
        <v>382</v>
      </c>
      <c r="C9143" s="9" t="s">
        <v>45</v>
      </c>
      <c r="D9143" s="9" t="s">
        <v>229</v>
      </c>
      <c r="E9143" s="9" t="s">
        <v>1031</v>
      </c>
      <c r="F9143" s="12">
        <v>44522</v>
      </c>
      <c r="G9143" s="12" t="str">
        <f>VLOOKUP(Table3[[#This Row],[Product ID]],[1]Products!$A:$G,2,0)</f>
        <v>Product 50</v>
      </c>
      <c r="H9143" s="22">
        <v>1</v>
      </c>
      <c r="I9143" s="9">
        <f>VLOOKUP('Consolidtaed Data'!$B3645,[1]Products!$A:$G,4,0)</f>
        <v>667</v>
      </c>
      <c r="J9143" s="9">
        <f>VLOOKUP('Consolidtaed Data'!$B3645,[1]Products!$A:$G,3,0)</f>
        <v>387</v>
      </c>
      <c r="K9143" s="9">
        <f>'Consolidtaed Data'!$J3645*'Consolidtaed Data'!$H3645</f>
        <v>3270</v>
      </c>
      <c r="L9143" s="9">
        <f>'Consolidtaed Data'!$I3645*'Consolidtaed Data'!$H3645</f>
        <v>4140</v>
      </c>
      <c r="M9143" s="9">
        <f>'Consolidtaed Data'!$L3645-'Consolidtaed Data'!$K3645</f>
        <v>192</v>
      </c>
      <c r="N9143" s="9" t="str">
        <f>VLOOKUP('Consolidtaed Data'!$C3645,[1]Locations!$A:$O,2,0)</f>
        <v>Oakland</v>
      </c>
      <c r="O9143" s="9" t="str">
        <f>VLOOKUP('Consolidtaed Data'!$D3645,'[1]Sales People'!$A:$B,2,0)</f>
        <v>Jeremy Mendoza</v>
      </c>
      <c r="P9143" s="9" t="str">
        <f>VLOOKUP('Consolidtaed Data'!$E3645,[1]Customers!$A:$B,2,0)</f>
        <v>Philip Wheeler</v>
      </c>
      <c r="Q9143" s="11">
        <f>WEEKDAY('Consolidtaed Data'!$F3645)</f>
        <v>5</v>
      </c>
      <c r="R9143" s="9">
        <f>MONTH('Consolidtaed Data'!$F3645)</f>
        <v>9</v>
      </c>
      <c r="S9143" s="9" t="str">
        <f>TEXT(Table3[[#This Row],[Purchase Date]],"MMMM")</f>
        <v>November</v>
      </c>
      <c r="T9143" s="9">
        <f>YEAR('Consolidtaed Data'!$F3645)</f>
        <v>2020</v>
      </c>
    </row>
    <row r="9144" spans="1:20" x14ac:dyDescent="0.3">
      <c r="A9144" s="9" t="s">
        <v>10170</v>
      </c>
      <c r="B9144" s="9" t="s">
        <v>54</v>
      </c>
      <c r="C9144" s="9" t="s">
        <v>104</v>
      </c>
      <c r="D9144" s="9" t="s">
        <v>91</v>
      </c>
      <c r="E9144" s="9" t="s">
        <v>685</v>
      </c>
      <c r="F9144" s="12">
        <v>44523</v>
      </c>
      <c r="G9144" s="12" t="str">
        <f>VLOOKUP(Table3[[#This Row],[Product ID]],[1]Products!$A:$G,2,0)</f>
        <v>Product 41</v>
      </c>
      <c r="H9144" s="22">
        <v>3</v>
      </c>
      <c r="I9144" s="9">
        <f>VLOOKUP('Consolidtaed Data'!$B206,[1]Products!$A:$G,4,0)</f>
        <v>1783</v>
      </c>
      <c r="J9144" s="9">
        <f>VLOOKUP('Consolidtaed Data'!$B206,[1]Products!$A:$G,3,0)</f>
        <v>1516</v>
      </c>
      <c r="K9144" s="9">
        <f>'Consolidtaed Data'!$J206*'Consolidtaed Data'!$H206</f>
        <v>130</v>
      </c>
      <c r="L9144" s="9">
        <f>'Consolidtaed Data'!$I206*'Consolidtaed Data'!$H206</f>
        <v>181</v>
      </c>
      <c r="M9144" s="9">
        <f>'Consolidtaed Data'!$L206-'Consolidtaed Data'!$K206</f>
        <v>742</v>
      </c>
      <c r="N9144" s="9" t="str">
        <f>VLOOKUP('Consolidtaed Data'!$C206,[1]Locations!$A:$O,2,0)</f>
        <v>Stockton</v>
      </c>
      <c r="O9144" s="9" t="str">
        <f>VLOOKUP('Consolidtaed Data'!$D206,'[1]Sales People'!$A:$B,2,0)</f>
        <v>Ronald Reed</v>
      </c>
      <c r="P9144" s="9" t="str">
        <f>VLOOKUP('Consolidtaed Data'!$E206,[1]Customers!$A:$B,2,0)</f>
        <v>Arthur Webb</v>
      </c>
      <c r="Q9144" s="11">
        <f>WEEKDAY('Consolidtaed Data'!$F206)</f>
        <v>4</v>
      </c>
      <c r="R9144" s="9">
        <f>MONTH('Consolidtaed Data'!$F206)</f>
        <v>1</v>
      </c>
      <c r="S9144" s="9" t="str">
        <f>TEXT(Table3[[#This Row],[Purchase Date]],"MMMM")</f>
        <v>November</v>
      </c>
      <c r="T9144" s="9">
        <f>YEAR('Consolidtaed Data'!$F206)</f>
        <v>2020</v>
      </c>
    </row>
    <row r="9145" spans="1:20" x14ac:dyDescent="0.3">
      <c r="A9145" s="9" t="s">
        <v>10171</v>
      </c>
      <c r="B9145" s="9" t="s">
        <v>418</v>
      </c>
      <c r="C9145" s="9" t="s">
        <v>63</v>
      </c>
      <c r="D9145" s="9" t="s">
        <v>100</v>
      </c>
      <c r="E9145" s="9" t="s">
        <v>273</v>
      </c>
      <c r="F9145" s="12">
        <v>44523</v>
      </c>
      <c r="G9145" s="12" t="str">
        <f>VLOOKUP(Table3[[#This Row],[Product ID]],[1]Products!$A:$G,2,0)</f>
        <v>Product 82</v>
      </c>
      <c r="H9145" s="22">
        <v>1</v>
      </c>
      <c r="I9145" s="9">
        <f>VLOOKUP('Consolidtaed Data'!$B331,[1]Products!$A:$G,4,0)</f>
        <v>1587</v>
      </c>
      <c r="J9145" s="9">
        <f>VLOOKUP('Consolidtaed Data'!$B331,[1]Products!$A:$G,3,0)</f>
        <v>1301</v>
      </c>
      <c r="K9145" s="9">
        <f>'Consolidtaed Data'!$J331*'Consolidtaed Data'!$H331</f>
        <v>584</v>
      </c>
      <c r="L9145" s="9">
        <f>'Consolidtaed Data'!$I331*'Consolidtaed Data'!$H331</f>
        <v>913</v>
      </c>
      <c r="M9145" s="9">
        <f>'Consolidtaed Data'!$L331-'Consolidtaed Data'!$K331</f>
        <v>626</v>
      </c>
      <c r="N9145" s="9" t="str">
        <f>VLOOKUP('Consolidtaed Data'!$C331,[1]Locations!$A:$O,2,0)</f>
        <v>Vallejo</v>
      </c>
      <c r="O9145" s="9" t="str">
        <f>VLOOKUP('Consolidtaed Data'!$D331,'[1]Sales People'!$A:$B,2,0)</f>
        <v>Joshua Taylor</v>
      </c>
      <c r="P9145" s="9" t="str">
        <f>VLOOKUP('Consolidtaed Data'!$E331,[1]Customers!$A:$B,2,0)</f>
        <v>Jason Dixon</v>
      </c>
      <c r="Q9145" s="11">
        <f>WEEKDAY('Consolidtaed Data'!$F331)</f>
        <v>5</v>
      </c>
      <c r="R9145" s="9">
        <f>MONTH('Consolidtaed Data'!$F331)</f>
        <v>1</v>
      </c>
      <c r="S9145" s="9" t="str">
        <f>TEXT(Table3[[#This Row],[Purchase Date]],"MMMM")</f>
        <v>November</v>
      </c>
      <c r="T9145" s="9">
        <f>YEAR('Consolidtaed Data'!$F331)</f>
        <v>2020</v>
      </c>
    </row>
    <row r="9146" spans="1:20" x14ac:dyDescent="0.3">
      <c r="A9146" s="9" t="s">
        <v>10172</v>
      </c>
      <c r="B9146" s="9" t="s">
        <v>79</v>
      </c>
      <c r="C9146" s="9" t="s">
        <v>394</v>
      </c>
      <c r="D9146" s="9" t="s">
        <v>402</v>
      </c>
      <c r="E9146" s="9" t="s">
        <v>1274</v>
      </c>
      <c r="F9146" s="12">
        <v>44523</v>
      </c>
      <c r="G9146" s="12" t="str">
        <f>VLOOKUP(Table3[[#This Row],[Product ID]],[1]Products!$A:$G,2,0)</f>
        <v>Product 80</v>
      </c>
      <c r="H9146" s="22">
        <v>1</v>
      </c>
      <c r="I9146" s="9">
        <f>VLOOKUP('Consolidtaed Data'!$B546,[1]Products!$A:$G,4,0)</f>
        <v>127</v>
      </c>
      <c r="J9146" s="9">
        <f>VLOOKUP('Consolidtaed Data'!$B546,[1]Products!$A:$G,3,0)</f>
        <v>79</v>
      </c>
      <c r="K9146" s="9">
        <f>'Consolidtaed Data'!$J546*'Consolidtaed Data'!$H546</f>
        <v>79</v>
      </c>
      <c r="L9146" s="9">
        <f>'Consolidtaed Data'!$I546*'Consolidtaed Data'!$H546</f>
        <v>127</v>
      </c>
      <c r="M9146" s="9">
        <f>'Consolidtaed Data'!$L546-'Consolidtaed Data'!$K546</f>
        <v>128</v>
      </c>
      <c r="N9146" s="9" t="str">
        <f>VLOOKUP('Consolidtaed Data'!$C546,[1]Locations!$A:$O,2,0)</f>
        <v>Clovis</v>
      </c>
      <c r="O9146" s="9" t="str">
        <f>VLOOKUP('Consolidtaed Data'!$D546,'[1]Sales People'!$A:$B,2,0)</f>
        <v>Larry Marshall</v>
      </c>
      <c r="P9146" s="9" t="str">
        <f>VLOOKUP('Consolidtaed Data'!$E546,[1]Customers!$A:$B,2,0)</f>
        <v>Paul Johnson</v>
      </c>
      <c r="Q9146" s="11">
        <f>WEEKDAY('Consolidtaed Data'!$F546)</f>
        <v>7</v>
      </c>
      <c r="R9146" s="9">
        <f>MONTH('Consolidtaed Data'!$F546)</f>
        <v>2</v>
      </c>
      <c r="S9146" s="9" t="str">
        <f>TEXT(Table3[[#This Row],[Purchase Date]],"MMMM")</f>
        <v>November</v>
      </c>
      <c r="T9146" s="9">
        <f>YEAR('Consolidtaed Data'!$F546)</f>
        <v>2020</v>
      </c>
    </row>
    <row r="9147" spans="1:20" x14ac:dyDescent="0.3">
      <c r="A9147" s="9" t="s">
        <v>10173</v>
      </c>
      <c r="B9147" s="9" t="s">
        <v>582</v>
      </c>
      <c r="C9147" s="9" t="s">
        <v>325</v>
      </c>
      <c r="D9147" s="9" t="s">
        <v>241</v>
      </c>
      <c r="E9147" s="9" t="s">
        <v>1967</v>
      </c>
      <c r="F9147" s="12">
        <v>44523</v>
      </c>
      <c r="G9147" s="12" t="str">
        <f>VLOOKUP(Table3[[#This Row],[Product ID]],[1]Products!$A:$G,2,0)</f>
        <v>Product 58</v>
      </c>
      <c r="H9147" s="22">
        <v>2</v>
      </c>
      <c r="I9147" s="9">
        <f>VLOOKUP('Consolidtaed Data'!$B1061,[1]Products!$A:$G,4,0)</f>
        <v>203</v>
      </c>
      <c r="J9147" s="9">
        <f>VLOOKUP('Consolidtaed Data'!$B1061,[1]Products!$A:$G,3,0)</f>
        <v>154</v>
      </c>
      <c r="K9147" s="9">
        <f>'Consolidtaed Data'!$J1061*'Consolidtaed Data'!$H1061</f>
        <v>1168</v>
      </c>
      <c r="L9147" s="9">
        <f>'Consolidtaed Data'!$I1061*'Consolidtaed Data'!$H1061</f>
        <v>1826</v>
      </c>
      <c r="M9147" s="9">
        <f>'Consolidtaed Data'!$L1061-'Consolidtaed Data'!$K1061</f>
        <v>180</v>
      </c>
      <c r="N9147" s="9" t="str">
        <f>VLOOKUP('Consolidtaed Data'!$C1061,[1]Locations!$A:$O,2,0)</f>
        <v>Norwalk</v>
      </c>
      <c r="O9147" s="9" t="str">
        <f>VLOOKUP('Consolidtaed Data'!$D1061,'[1]Sales People'!$A:$B,2,0)</f>
        <v>Roger Ramos</v>
      </c>
      <c r="P9147" s="9" t="str">
        <f>VLOOKUP('Consolidtaed Data'!$E1061,[1]Customers!$A:$B,2,0)</f>
        <v>Steven Carr</v>
      </c>
      <c r="Q9147" s="11">
        <f>WEEKDAY('Consolidtaed Data'!$F1061)</f>
        <v>2</v>
      </c>
      <c r="R9147" s="9">
        <f>MONTH('Consolidtaed Data'!$F1061)</f>
        <v>3</v>
      </c>
      <c r="S9147" s="9" t="str">
        <f>TEXT(Table3[[#This Row],[Purchase Date]],"MMMM")</f>
        <v>November</v>
      </c>
      <c r="T9147" s="9">
        <f>YEAR('Consolidtaed Data'!$F1061)</f>
        <v>2020</v>
      </c>
    </row>
    <row r="9148" spans="1:20" x14ac:dyDescent="0.3">
      <c r="A9148" s="9" t="s">
        <v>10174</v>
      </c>
      <c r="B9148" s="9" t="s">
        <v>15</v>
      </c>
      <c r="C9148" s="9" t="s">
        <v>86</v>
      </c>
      <c r="D9148" s="9" t="s">
        <v>17</v>
      </c>
      <c r="E9148" s="9" t="s">
        <v>1002</v>
      </c>
      <c r="F9148" s="12">
        <v>44523</v>
      </c>
      <c r="G9148" s="12" t="str">
        <f>VLOOKUP(Table3[[#This Row],[Product ID]],[1]Products!$A:$G,2,0)</f>
        <v>Product 38</v>
      </c>
      <c r="H9148" s="22">
        <v>4</v>
      </c>
      <c r="I9148" s="9">
        <f>VLOOKUP('Consolidtaed Data'!$B1160,[1]Products!$A:$G,4,0)</f>
        <v>203</v>
      </c>
      <c r="J9148" s="9">
        <f>VLOOKUP('Consolidtaed Data'!$B1160,[1]Products!$A:$G,3,0)</f>
        <v>154</v>
      </c>
      <c r="K9148" s="9">
        <f>'Consolidtaed Data'!$J1160*'Consolidtaed Data'!$H1160</f>
        <v>1301</v>
      </c>
      <c r="L9148" s="9">
        <f>'Consolidtaed Data'!$I1160*'Consolidtaed Data'!$H1160</f>
        <v>1587</v>
      </c>
      <c r="M9148" s="9">
        <f>'Consolidtaed Data'!$L1160-'Consolidtaed Data'!$K1160</f>
        <v>148</v>
      </c>
      <c r="N9148" s="9" t="str">
        <f>VLOOKUP('Consolidtaed Data'!$C1160,[1]Locations!$A:$O,2,0)</f>
        <v>Hayward</v>
      </c>
      <c r="O9148" s="9" t="str">
        <f>VLOOKUP('Consolidtaed Data'!$D1160,'[1]Sales People'!$A:$B,2,0)</f>
        <v>Charles Harper</v>
      </c>
      <c r="P9148" s="9" t="str">
        <f>VLOOKUP('Consolidtaed Data'!$E1160,[1]Customers!$A:$B,2,0)</f>
        <v>Christopher Arnold</v>
      </c>
      <c r="Q9148" s="11">
        <f>WEEKDAY('Consolidtaed Data'!$F1160)</f>
        <v>3</v>
      </c>
      <c r="R9148" s="9">
        <f>MONTH('Consolidtaed Data'!$F1160)</f>
        <v>3</v>
      </c>
      <c r="S9148" s="9" t="str">
        <f>TEXT(Table3[[#This Row],[Purchase Date]],"MMMM")</f>
        <v>November</v>
      </c>
      <c r="T9148" s="9">
        <f>YEAR('Consolidtaed Data'!$F1160)</f>
        <v>2020</v>
      </c>
    </row>
    <row r="9149" spans="1:20" x14ac:dyDescent="0.3">
      <c r="A9149" s="9" t="s">
        <v>10175</v>
      </c>
      <c r="B9149" s="9" t="s">
        <v>136</v>
      </c>
      <c r="C9149" s="9" t="s">
        <v>21</v>
      </c>
      <c r="D9149" s="9" t="s">
        <v>281</v>
      </c>
      <c r="E9149" s="9" t="s">
        <v>1396</v>
      </c>
      <c r="F9149" s="12">
        <v>44523</v>
      </c>
      <c r="G9149" s="12" t="str">
        <f>VLOOKUP(Table3[[#This Row],[Product ID]],[1]Products!$A:$G,2,0)</f>
        <v>Product 2</v>
      </c>
      <c r="H9149" s="22">
        <v>2</v>
      </c>
      <c r="I9149" s="9">
        <f>VLOOKUP('Consolidtaed Data'!$B2030,[1]Products!$A:$G,4,0)</f>
        <v>378</v>
      </c>
      <c r="J9149" s="9">
        <f>VLOOKUP('Consolidtaed Data'!$B2030,[1]Products!$A:$G,3,0)</f>
        <v>291</v>
      </c>
      <c r="K9149" s="9">
        <f>'Consolidtaed Data'!$J2030*'Consolidtaed Data'!$H2030</f>
        <v>3885</v>
      </c>
      <c r="L9149" s="9">
        <f>'Consolidtaed Data'!$I2030*'Consolidtaed Data'!$H2030</f>
        <v>4917</v>
      </c>
      <c r="M9149" s="9">
        <f>'Consolidtaed Data'!$L2030-'Consolidtaed Data'!$K2030</f>
        <v>451</v>
      </c>
      <c r="N9149" s="9" t="str">
        <f>VLOOKUP('Consolidtaed Data'!$C2030,[1]Locations!$A:$O,2,0)</f>
        <v>Roseville</v>
      </c>
      <c r="O9149" s="9" t="str">
        <f>VLOOKUP('Consolidtaed Data'!$D2030,'[1]Sales People'!$A:$B,2,0)</f>
        <v>Brian Thomas</v>
      </c>
      <c r="P9149" s="9" t="str">
        <f>VLOOKUP('Consolidtaed Data'!$E2030,[1]Customers!$A:$B,2,0)</f>
        <v>Scott Allen</v>
      </c>
      <c r="Q9149" s="11">
        <f>WEEKDAY('Consolidtaed Data'!$F2030)</f>
        <v>5</v>
      </c>
      <c r="R9149" s="9">
        <f>MONTH('Consolidtaed Data'!$F2030)</f>
        <v>5</v>
      </c>
      <c r="S9149" s="9" t="str">
        <f>TEXT(Table3[[#This Row],[Purchase Date]],"MMMM")</f>
        <v>November</v>
      </c>
      <c r="T9149" s="9">
        <f>YEAR('Consolidtaed Data'!$F2030)</f>
        <v>2020</v>
      </c>
    </row>
    <row r="9150" spans="1:20" x14ac:dyDescent="0.3">
      <c r="A9150" s="9" t="s">
        <v>10176</v>
      </c>
      <c r="B9150" s="9" t="s">
        <v>443</v>
      </c>
      <c r="C9150" s="9" t="s">
        <v>55</v>
      </c>
      <c r="D9150" s="9" t="s">
        <v>206</v>
      </c>
      <c r="E9150" s="9" t="s">
        <v>1103</v>
      </c>
      <c r="F9150" s="12">
        <v>44523</v>
      </c>
      <c r="G9150" s="12" t="str">
        <f>VLOOKUP(Table3[[#This Row],[Product ID]],[1]Products!$A:$G,2,0)</f>
        <v>Product 61</v>
      </c>
      <c r="H9150" s="22">
        <v>1</v>
      </c>
      <c r="I9150" s="9">
        <f>VLOOKUP('Consolidtaed Data'!$B2055,[1]Products!$A:$G,4,0)</f>
        <v>817</v>
      </c>
      <c r="J9150" s="9">
        <f>VLOOKUP('Consolidtaed Data'!$B2055,[1]Products!$A:$G,3,0)</f>
        <v>409</v>
      </c>
      <c r="K9150" s="9">
        <f>'Consolidtaed Data'!$J2055*'Consolidtaed Data'!$H2055</f>
        <v>158</v>
      </c>
      <c r="L9150" s="9">
        <f>'Consolidtaed Data'!$I2055*'Consolidtaed Data'!$H2055</f>
        <v>254</v>
      </c>
      <c r="M9150" s="9">
        <f>'Consolidtaed Data'!$L2055-'Consolidtaed Data'!$K2055</f>
        <v>192</v>
      </c>
      <c r="N9150" s="9" t="str">
        <f>VLOOKUP('Consolidtaed Data'!$C2055,[1]Locations!$A:$O,2,0)</f>
        <v>Los Angeles</v>
      </c>
      <c r="O9150" s="9" t="str">
        <f>VLOOKUP('Consolidtaed Data'!$D2055,'[1]Sales People'!$A:$B,2,0)</f>
        <v>Joshua Cook</v>
      </c>
      <c r="P9150" s="9" t="str">
        <f>VLOOKUP('Consolidtaed Data'!$E2055,[1]Customers!$A:$B,2,0)</f>
        <v>Jeremy Porter</v>
      </c>
      <c r="Q9150" s="11">
        <f>WEEKDAY('Consolidtaed Data'!$F2055)</f>
        <v>7</v>
      </c>
      <c r="R9150" s="9">
        <f>MONTH('Consolidtaed Data'!$F2055)</f>
        <v>5</v>
      </c>
      <c r="S9150" s="9" t="str">
        <f>TEXT(Table3[[#This Row],[Purchase Date]],"MMMM")</f>
        <v>November</v>
      </c>
      <c r="T9150" s="9">
        <f>YEAR('Consolidtaed Data'!$F2055)</f>
        <v>2020</v>
      </c>
    </row>
    <row r="9151" spans="1:20" x14ac:dyDescent="0.3">
      <c r="A9151" s="9" t="s">
        <v>10177</v>
      </c>
      <c r="B9151" s="9" t="s">
        <v>98</v>
      </c>
      <c r="C9151" s="9" t="s">
        <v>157</v>
      </c>
      <c r="D9151" s="9" t="s">
        <v>246</v>
      </c>
      <c r="E9151" s="9" t="s">
        <v>187</v>
      </c>
      <c r="F9151" s="12">
        <v>44523</v>
      </c>
      <c r="G9151" s="12" t="str">
        <f>VLOOKUP(Table3[[#This Row],[Product ID]],[1]Products!$A:$G,2,0)</f>
        <v>Product 85</v>
      </c>
      <c r="H9151" s="22">
        <v>2</v>
      </c>
      <c r="I9151" s="9">
        <f>VLOOKUP('Consolidtaed Data'!$B2270,[1]Products!$A:$G,4,0)</f>
        <v>771</v>
      </c>
      <c r="J9151" s="9">
        <f>VLOOKUP('Consolidtaed Data'!$B2270,[1]Products!$A:$G,3,0)</f>
        <v>648</v>
      </c>
      <c r="K9151" s="9">
        <f>'Consolidtaed Data'!$J2270*'Consolidtaed Data'!$H2270</f>
        <v>420</v>
      </c>
      <c r="L9151" s="9">
        <f>'Consolidtaed Data'!$I2270*'Consolidtaed Data'!$H2270</f>
        <v>584</v>
      </c>
      <c r="M9151" s="9">
        <f>'Consolidtaed Data'!$L2270-'Consolidtaed Data'!$K2270</f>
        <v>238</v>
      </c>
      <c r="N9151" s="9" t="str">
        <f>VLOOKUP('Consolidtaed Data'!$C2270,[1]Locations!$A:$O,2,0)</f>
        <v>Daly City</v>
      </c>
      <c r="O9151" s="9" t="str">
        <f>VLOOKUP('Consolidtaed Data'!$D2270,'[1]Sales People'!$A:$B,2,0)</f>
        <v>Carl Elliott</v>
      </c>
      <c r="P9151" s="9" t="str">
        <f>VLOOKUP('Consolidtaed Data'!$E2270,[1]Customers!$A:$B,2,0)</f>
        <v>Louis Torres</v>
      </c>
      <c r="Q9151" s="11">
        <f>WEEKDAY('Consolidtaed Data'!$F2270)</f>
        <v>2</v>
      </c>
      <c r="R9151" s="9">
        <f>MONTH('Consolidtaed Data'!$F2270)</f>
        <v>6</v>
      </c>
      <c r="S9151" s="9" t="str">
        <f>TEXT(Table3[[#This Row],[Purchase Date]],"MMMM")</f>
        <v>November</v>
      </c>
      <c r="T9151" s="9">
        <f>YEAR('Consolidtaed Data'!$F2270)</f>
        <v>2020</v>
      </c>
    </row>
    <row r="9152" spans="1:20" x14ac:dyDescent="0.3">
      <c r="A9152" s="9" t="s">
        <v>10178</v>
      </c>
      <c r="B9152" s="9" t="s">
        <v>54</v>
      </c>
      <c r="C9152" s="9" t="s">
        <v>108</v>
      </c>
      <c r="D9152" s="9" t="s">
        <v>315</v>
      </c>
      <c r="E9152" s="9" t="s">
        <v>2345</v>
      </c>
      <c r="F9152" s="12">
        <v>44523</v>
      </c>
      <c r="G9152" s="12" t="str">
        <f>VLOOKUP(Table3[[#This Row],[Product ID]],[1]Products!$A:$G,2,0)</f>
        <v>Product 41</v>
      </c>
      <c r="H9152" s="22">
        <v>1</v>
      </c>
      <c r="I9152" s="9">
        <f>VLOOKUP('Consolidtaed Data'!$B2336,[1]Products!$A:$G,4,0)</f>
        <v>1405</v>
      </c>
      <c r="J9152" s="9">
        <f>VLOOKUP('Consolidtaed Data'!$B2336,[1]Products!$A:$G,3,0)</f>
        <v>1054</v>
      </c>
      <c r="K9152" s="9">
        <f>'Consolidtaed Data'!$J2336*'Consolidtaed Data'!$H2336</f>
        <v>1535</v>
      </c>
      <c r="L9152" s="9">
        <f>'Consolidtaed Data'!$I2336*'Consolidtaed Data'!$H2336</f>
        <v>2257</v>
      </c>
      <c r="M9152" s="9">
        <f>'Consolidtaed Data'!$L2336-'Consolidtaed Data'!$K2336</f>
        <v>476</v>
      </c>
      <c r="N9152" s="9" t="str">
        <f>VLOOKUP('Consolidtaed Data'!$C2336,[1]Locations!$A:$O,2,0)</f>
        <v>Fontana</v>
      </c>
      <c r="O9152" s="9" t="str">
        <f>VLOOKUP('Consolidtaed Data'!$D2336,'[1]Sales People'!$A:$B,2,0)</f>
        <v>Ronald Reed</v>
      </c>
      <c r="P9152" s="9" t="str">
        <f>VLOOKUP('Consolidtaed Data'!$E2336,[1]Customers!$A:$B,2,0)</f>
        <v>Martin Mason</v>
      </c>
      <c r="Q9152" s="11">
        <f>WEEKDAY('Consolidtaed Data'!$F2336)</f>
        <v>7</v>
      </c>
      <c r="R9152" s="9">
        <f>MONTH('Consolidtaed Data'!$F2336)</f>
        <v>6</v>
      </c>
      <c r="S9152" s="9" t="str">
        <f>TEXT(Table3[[#This Row],[Purchase Date]],"MMMM")</f>
        <v>November</v>
      </c>
      <c r="T9152" s="9">
        <f>YEAR('Consolidtaed Data'!$F2336)</f>
        <v>2020</v>
      </c>
    </row>
    <row r="9153" spans="1:20" x14ac:dyDescent="0.3">
      <c r="A9153" s="9" t="s">
        <v>10179</v>
      </c>
      <c r="B9153" s="9" t="s">
        <v>160</v>
      </c>
      <c r="C9153" s="9" t="s">
        <v>352</v>
      </c>
      <c r="D9153" s="9" t="s">
        <v>9</v>
      </c>
      <c r="E9153" s="9" t="s">
        <v>3025</v>
      </c>
      <c r="F9153" s="12">
        <v>44523</v>
      </c>
      <c r="G9153" s="12" t="str">
        <f>VLOOKUP(Table3[[#This Row],[Product ID]],[1]Products!$A:$G,2,0)</f>
        <v>Product 28</v>
      </c>
      <c r="H9153" s="22">
        <v>1</v>
      </c>
      <c r="I9153" s="9">
        <f>VLOOKUP('Consolidtaed Data'!$B2442,[1]Products!$A:$G,4,0)</f>
        <v>1862</v>
      </c>
      <c r="J9153" s="9">
        <f>VLOOKUP('Consolidtaed Data'!$B2442,[1]Products!$A:$G,3,0)</f>
        <v>1173</v>
      </c>
      <c r="K9153" s="9">
        <f>'Consolidtaed Data'!$J2442*'Consolidtaed Data'!$H2442</f>
        <v>168</v>
      </c>
      <c r="L9153" s="9">
        <f>'Consolidtaed Data'!$I2442*'Consolidtaed Data'!$H2442</f>
        <v>246</v>
      </c>
      <c r="M9153" s="9">
        <f>'Consolidtaed Data'!$L2442-'Consolidtaed Data'!$K2442</f>
        <v>344</v>
      </c>
      <c r="N9153" s="9" t="str">
        <f>VLOOKUP('Consolidtaed Data'!$C2442,[1]Locations!$A:$O,2,0)</f>
        <v>Rialto</v>
      </c>
      <c r="O9153" s="9" t="str">
        <f>VLOOKUP('Consolidtaed Data'!$D2442,'[1]Sales People'!$A:$B,2,0)</f>
        <v>Ryan Butler</v>
      </c>
      <c r="P9153" s="9" t="str">
        <f>VLOOKUP('Consolidtaed Data'!$E2442,[1]Customers!$A:$B,2,0)</f>
        <v>Roy Rice</v>
      </c>
      <c r="Q9153" s="11">
        <f>WEEKDAY('Consolidtaed Data'!$F2442)</f>
        <v>6</v>
      </c>
      <c r="R9153" s="9">
        <f>MONTH('Consolidtaed Data'!$F2442)</f>
        <v>6</v>
      </c>
      <c r="S9153" s="9" t="str">
        <f>TEXT(Table3[[#This Row],[Purchase Date]],"MMMM")</f>
        <v>November</v>
      </c>
      <c r="T9153" s="9">
        <f>YEAR('Consolidtaed Data'!$F2442)</f>
        <v>2020</v>
      </c>
    </row>
    <row r="9154" spans="1:20" x14ac:dyDescent="0.3">
      <c r="A9154" s="9" t="s">
        <v>10180</v>
      </c>
      <c r="B9154" s="9" t="s">
        <v>62</v>
      </c>
      <c r="C9154" s="9" t="s">
        <v>295</v>
      </c>
      <c r="D9154" s="9" t="s">
        <v>46</v>
      </c>
      <c r="E9154" s="9" t="s">
        <v>1827</v>
      </c>
      <c r="F9154" s="12">
        <v>44523</v>
      </c>
      <c r="G9154" s="12" t="str">
        <f>VLOOKUP(Table3[[#This Row],[Product ID]],[1]Products!$A:$G,2,0)</f>
        <v>Product 17</v>
      </c>
      <c r="H9154" s="22">
        <v>1</v>
      </c>
      <c r="I9154" s="9">
        <f>VLOOKUP('Consolidtaed Data'!$B2658,[1]Products!$A:$G,4,0)</f>
        <v>1278</v>
      </c>
      <c r="J9154" s="9">
        <f>VLOOKUP('Consolidtaed Data'!$B2658,[1]Products!$A:$G,3,0)</f>
        <v>665</v>
      </c>
      <c r="K9154" s="9">
        <f>'Consolidtaed Data'!$J2658*'Consolidtaed Data'!$H2658</f>
        <v>296</v>
      </c>
      <c r="L9154" s="9">
        <f>'Consolidtaed Data'!$I2658*'Consolidtaed Data'!$H2658</f>
        <v>502</v>
      </c>
      <c r="M9154" s="9">
        <f>'Consolidtaed Data'!$L2658-'Consolidtaed Data'!$K2658</f>
        <v>198</v>
      </c>
      <c r="N9154" s="9" t="str">
        <f>VLOOKUP('Consolidtaed Data'!$C2658,[1]Locations!$A:$O,2,0)</f>
        <v>San Bernardino</v>
      </c>
      <c r="O9154" s="9" t="str">
        <f>VLOOKUP('Consolidtaed Data'!$D2658,'[1]Sales People'!$A:$B,2,0)</f>
        <v>Justin Lynch</v>
      </c>
      <c r="P9154" s="9" t="str">
        <f>VLOOKUP('Consolidtaed Data'!$E2658,[1]Customers!$A:$B,2,0)</f>
        <v>Wayne Johnson</v>
      </c>
      <c r="Q9154" s="11">
        <f>WEEKDAY('Consolidtaed Data'!$F2658)</f>
        <v>2</v>
      </c>
      <c r="R9154" s="9">
        <f>MONTH('Consolidtaed Data'!$F2658)</f>
        <v>7</v>
      </c>
      <c r="S9154" s="9" t="str">
        <f>TEXT(Table3[[#This Row],[Purchase Date]],"MMMM")</f>
        <v>November</v>
      </c>
      <c r="T9154" s="9">
        <f>YEAR('Consolidtaed Data'!$F2658)</f>
        <v>2020</v>
      </c>
    </row>
    <row r="9155" spans="1:20" x14ac:dyDescent="0.3">
      <c r="A9155" s="9" t="s">
        <v>10181</v>
      </c>
      <c r="B9155" s="9" t="s">
        <v>38</v>
      </c>
      <c r="C9155" s="9" t="s">
        <v>59</v>
      </c>
      <c r="D9155" s="9" t="s">
        <v>64</v>
      </c>
      <c r="E9155" s="9" t="s">
        <v>117</v>
      </c>
      <c r="F9155" s="12">
        <v>44523</v>
      </c>
      <c r="G9155" s="12" t="str">
        <f>VLOOKUP(Table3[[#This Row],[Product ID]],[1]Products!$A:$G,2,0)</f>
        <v>Product 25</v>
      </c>
      <c r="H9155" s="22">
        <v>4</v>
      </c>
      <c r="I9155" s="9">
        <f>VLOOKUP('Consolidtaed Data'!$B3451,[1]Products!$A:$G,4,0)</f>
        <v>1783</v>
      </c>
      <c r="J9155" s="9">
        <f>VLOOKUP('Consolidtaed Data'!$B3451,[1]Products!$A:$G,3,0)</f>
        <v>1230</v>
      </c>
      <c r="K9155" s="9">
        <f>'Consolidtaed Data'!$J3451*'Consolidtaed Data'!$H3451</f>
        <v>984</v>
      </c>
      <c r="L9155" s="9">
        <f>'Consolidtaed Data'!$I3451*'Consolidtaed Data'!$H3451</f>
        <v>1367</v>
      </c>
      <c r="M9155" s="9">
        <f>'Consolidtaed Data'!$L3451-'Consolidtaed Data'!$K3451</f>
        <v>507</v>
      </c>
      <c r="N9155" s="9" t="str">
        <f>VLOOKUP('Consolidtaed Data'!$C3451,[1]Locations!$A:$O,2,0)</f>
        <v>Long Beach</v>
      </c>
      <c r="O9155" s="9" t="str">
        <f>VLOOKUP('Consolidtaed Data'!$D3451,'[1]Sales People'!$A:$B,2,0)</f>
        <v>Jerry Perry</v>
      </c>
      <c r="P9155" s="9" t="str">
        <f>VLOOKUP('Consolidtaed Data'!$E3451,[1]Customers!$A:$B,2,0)</f>
        <v>Keith Wheeler</v>
      </c>
      <c r="Q9155" s="11">
        <f>WEEKDAY('Consolidtaed Data'!$F3451)</f>
        <v>4</v>
      </c>
      <c r="R9155" s="9">
        <f>MONTH('Consolidtaed Data'!$F3451)</f>
        <v>9</v>
      </c>
      <c r="S9155" s="9" t="str">
        <f>TEXT(Table3[[#This Row],[Purchase Date]],"MMMM")</f>
        <v>November</v>
      </c>
      <c r="T9155" s="9">
        <f>YEAR('Consolidtaed Data'!$F3451)</f>
        <v>2020</v>
      </c>
    </row>
    <row r="9156" spans="1:20" x14ac:dyDescent="0.3">
      <c r="A9156" s="9" t="s">
        <v>10182</v>
      </c>
      <c r="B9156" s="9" t="s">
        <v>160</v>
      </c>
      <c r="C9156" s="9" t="s">
        <v>130</v>
      </c>
      <c r="D9156" s="9" t="s">
        <v>17</v>
      </c>
      <c r="E9156" s="9" t="s">
        <v>597</v>
      </c>
      <c r="F9156" s="12">
        <v>44524</v>
      </c>
      <c r="G9156" s="12" t="str">
        <f>VLOOKUP(Table3[[#This Row],[Product ID]],[1]Products!$A:$G,2,0)</f>
        <v>Product 28</v>
      </c>
      <c r="H9156" s="22">
        <v>1</v>
      </c>
      <c r="I9156" s="9">
        <f>VLOOKUP('Consolidtaed Data'!$B164,[1]Products!$A:$G,4,0)</f>
        <v>1052</v>
      </c>
      <c r="J9156" s="9">
        <f>VLOOKUP('Consolidtaed Data'!$B164,[1]Products!$A:$G,3,0)</f>
        <v>589</v>
      </c>
      <c r="K9156" s="9">
        <f>'Consolidtaed Data'!$J164*'Consolidtaed Data'!$H164</f>
        <v>2514</v>
      </c>
      <c r="L9156" s="9">
        <f>'Consolidtaed Data'!$I164*'Consolidtaed Data'!$H164</f>
        <v>3309</v>
      </c>
      <c r="M9156" s="9">
        <f>'Consolidtaed Data'!$L164-'Consolidtaed Data'!$K164</f>
        <v>96</v>
      </c>
      <c r="N9156" s="9" t="str">
        <f>VLOOKUP('Consolidtaed Data'!$C164,[1]Locations!$A:$O,2,0)</f>
        <v>Hayward</v>
      </c>
      <c r="O9156" s="9" t="str">
        <f>VLOOKUP('Consolidtaed Data'!$D164,'[1]Sales People'!$A:$B,2,0)</f>
        <v>Larry Marshall</v>
      </c>
      <c r="P9156" s="9" t="str">
        <f>VLOOKUP('Consolidtaed Data'!$E164,[1]Customers!$A:$B,2,0)</f>
        <v>William Montgomery</v>
      </c>
      <c r="Q9156" s="11">
        <f>WEEKDAY('Consolidtaed Data'!$F164)</f>
        <v>1</v>
      </c>
      <c r="R9156" s="9">
        <f>MONTH('Consolidtaed Data'!$F164)</f>
        <v>1</v>
      </c>
      <c r="S9156" s="9" t="str">
        <f>TEXT(Table3[[#This Row],[Purchase Date]],"MMMM")</f>
        <v>November</v>
      </c>
      <c r="T9156" s="9">
        <f>YEAR('Consolidtaed Data'!$F164)</f>
        <v>2020</v>
      </c>
    </row>
    <row r="9157" spans="1:20" x14ac:dyDescent="0.3">
      <c r="A9157" s="9" t="s">
        <v>10183</v>
      </c>
      <c r="B9157" s="9" t="s">
        <v>373</v>
      </c>
      <c r="C9157" s="9" t="s">
        <v>30</v>
      </c>
      <c r="D9157" s="9" t="s">
        <v>46</v>
      </c>
      <c r="E9157" s="9" t="s">
        <v>365</v>
      </c>
      <c r="F9157" s="12">
        <v>44524</v>
      </c>
      <c r="G9157" s="12" t="str">
        <f>VLOOKUP(Table3[[#This Row],[Product ID]],[1]Products!$A:$G,2,0)</f>
        <v>Product 66</v>
      </c>
      <c r="H9157" s="22">
        <v>1</v>
      </c>
      <c r="I9157" s="9">
        <f>VLOOKUP('Consolidtaed Data'!$B422,[1]Products!$A:$G,4,0)</f>
        <v>2283</v>
      </c>
      <c r="J9157" s="9">
        <f>VLOOKUP('Consolidtaed Data'!$B422,[1]Products!$A:$G,3,0)</f>
        <v>1484</v>
      </c>
      <c r="K9157" s="9">
        <f>'Consolidtaed Data'!$J422*'Consolidtaed Data'!$H422</f>
        <v>1777</v>
      </c>
      <c r="L9157" s="9">
        <f>'Consolidtaed Data'!$I422*'Consolidtaed Data'!$H422</f>
        <v>2141</v>
      </c>
      <c r="M9157" s="9">
        <f>'Consolidtaed Data'!$L422-'Consolidtaed Data'!$K422</f>
        <v>702</v>
      </c>
      <c r="N9157" s="9" t="str">
        <f>VLOOKUP('Consolidtaed Data'!$C422,[1]Locations!$A:$O,2,0)</f>
        <v>Sacramento</v>
      </c>
      <c r="O9157" s="9" t="str">
        <f>VLOOKUP('Consolidtaed Data'!$D422,'[1]Sales People'!$A:$B,2,0)</f>
        <v>Howard Gardner</v>
      </c>
      <c r="P9157" s="9" t="str">
        <f>VLOOKUP('Consolidtaed Data'!$E422,[1]Customers!$A:$B,2,0)</f>
        <v>Kenneth Hill</v>
      </c>
      <c r="Q9157" s="11">
        <f>WEEKDAY('Consolidtaed Data'!$F422)</f>
        <v>5</v>
      </c>
      <c r="R9157" s="9">
        <f>MONTH('Consolidtaed Data'!$F422)</f>
        <v>1</v>
      </c>
      <c r="S9157" s="9" t="str">
        <f>TEXT(Table3[[#This Row],[Purchase Date]],"MMMM")</f>
        <v>November</v>
      </c>
      <c r="T9157" s="9">
        <f>YEAR('Consolidtaed Data'!$F422)</f>
        <v>2020</v>
      </c>
    </row>
    <row r="9158" spans="1:20" x14ac:dyDescent="0.3">
      <c r="A9158" s="9" t="s">
        <v>10184</v>
      </c>
      <c r="B9158" s="9" t="s">
        <v>298</v>
      </c>
      <c r="C9158" s="9" t="s">
        <v>223</v>
      </c>
      <c r="D9158" s="9" t="s">
        <v>206</v>
      </c>
      <c r="E9158" s="9" t="s">
        <v>499</v>
      </c>
      <c r="F9158" s="12">
        <v>44524</v>
      </c>
      <c r="G9158" s="12" t="str">
        <f>VLOOKUP(Table3[[#This Row],[Product ID]],[1]Products!$A:$G,2,0)</f>
        <v>Product 53</v>
      </c>
      <c r="H9158" s="22">
        <v>2</v>
      </c>
      <c r="I9158" s="9">
        <f>VLOOKUP('Consolidtaed Data'!$B1438,[1]Products!$A:$G,4,0)</f>
        <v>136</v>
      </c>
      <c r="J9158" s="9">
        <f>VLOOKUP('Consolidtaed Data'!$B1438,[1]Products!$A:$G,3,0)</f>
        <v>72</v>
      </c>
      <c r="K9158" s="9">
        <f>'Consolidtaed Data'!$J1438*'Consolidtaed Data'!$H1438</f>
        <v>5936</v>
      </c>
      <c r="L9158" s="9">
        <f>'Consolidtaed Data'!$I1438*'Consolidtaed Data'!$H1438</f>
        <v>9132</v>
      </c>
      <c r="M9158" s="9">
        <f>'Consolidtaed Data'!$L1438-'Consolidtaed Data'!$K1438</f>
        <v>589</v>
      </c>
      <c r="N9158" s="9" t="str">
        <f>VLOOKUP('Consolidtaed Data'!$C1438,[1]Locations!$A:$O,2,0)</f>
        <v>Murrieta</v>
      </c>
      <c r="O9158" s="9" t="str">
        <f>VLOOKUP('Consolidtaed Data'!$D1438,'[1]Sales People'!$A:$B,2,0)</f>
        <v>Jerry Perry</v>
      </c>
      <c r="P9158" s="9" t="str">
        <f>VLOOKUP('Consolidtaed Data'!$E1438,[1]Customers!$A:$B,2,0)</f>
        <v>Fred Perez</v>
      </c>
      <c r="Q9158" s="11">
        <f>WEEKDAY('Consolidtaed Data'!$F1438)</f>
        <v>5</v>
      </c>
      <c r="R9158" s="9">
        <f>MONTH('Consolidtaed Data'!$F1438)</f>
        <v>4</v>
      </c>
      <c r="S9158" s="9" t="str">
        <f>TEXT(Table3[[#This Row],[Purchase Date]],"MMMM")</f>
        <v>November</v>
      </c>
      <c r="T9158" s="9">
        <f>YEAR('Consolidtaed Data'!$F1438)</f>
        <v>2020</v>
      </c>
    </row>
    <row r="9159" spans="1:20" x14ac:dyDescent="0.3">
      <c r="A9159" s="9" t="s">
        <v>10185</v>
      </c>
      <c r="B9159" s="9" t="s">
        <v>168</v>
      </c>
      <c r="C9159" s="9" t="s">
        <v>50</v>
      </c>
      <c r="D9159" s="9" t="s">
        <v>35</v>
      </c>
      <c r="E9159" s="9" t="s">
        <v>84</v>
      </c>
      <c r="F9159" s="12">
        <v>44524</v>
      </c>
      <c r="G9159" s="12" t="str">
        <f>VLOOKUP(Table3[[#This Row],[Product ID]],[1]Products!$A:$G,2,0)</f>
        <v>Product 26</v>
      </c>
      <c r="H9159" s="22">
        <v>1</v>
      </c>
      <c r="I9159" s="9">
        <f>VLOOKUP('Consolidtaed Data'!$B1499,[1]Products!$A:$G,4,0)</f>
        <v>684</v>
      </c>
      <c r="J9159" s="9">
        <f>VLOOKUP('Consolidtaed Data'!$B1499,[1]Products!$A:$G,3,0)</f>
        <v>561</v>
      </c>
      <c r="K9159" s="9">
        <f>'Consolidtaed Data'!$J1499*'Consolidtaed Data'!$H1499</f>
        <v>3600</v>
      </c>
      <c r="L9159" s="9">
        <f>'Consolidtaed Data'!$I1499*'Consolidtaed Data'!$H1499</f>
        <v>6000</v>
      </c>
      <c r="M9159" s="9">
        <f>'Consolidtaed Data'!$L1499-'Consolidtaed Data'!$K1499</f>
        <v>96</v>
      </c>
      <c r="N9159" s="9" t="str">
        <f>VLOOKUP('Consolidtaed Data'!$C1499,[1]Locations!$A:$O,2,0)</f>
        <v>Roseville</v>
      </c>
      <c r="O9159" s="9" t="str">
        <f>VLOOKUP('Consolidtaed Data'!$D1499,'[1]Sales People'!$A:$B,2,0)</f>
        <v>Larry Marshall</v>
      </c>
      <c r="P9159" s="9" t="str">
        <f>VLOOKUP('Consolidtaed Data'!$E1499,[1]Customers!$A:$B,2,0)</f>
        <v>Jeremy Arnold</v>
      </c>
      <c r="Q9159" s="11">
        <f>WEEKDAY('Consolidtaed Data'!$F1499)</f>
        <v>2</v>
      </c>
      <c r="R9159" s="9">
        <f>MONTH('Consolidtaed Data'!$F1499)</f>
        <v>4</v>
      </c>
      <c r="S9159" s="9" t="str">
        <f>TEXT(Table3[[#This Row],[Purchase Date]],"MMMM")</f>
        <v>November</v>
      </c>
      <c r="T9159" s="9">
        <f>YEAR('Consolidtaed Data'!$F1499)</f>
        <v>2020</v>
      </c>
    </row>
    <row r="9160" spans="1:20" x14ac:dyDescent="0.3">
      <c r="A9160" s="9" t="s">
        <v>10186</v>
      </c>
      <c r="B9160" s="9" t="s">
        <v>443</v>
      </c>
      <c r="C9160" s="9" t="s">
        <v>192</v>
      </c>
      <c r="D9160" s="9" t="s">
        <v>91</v>
      </c>
      <c r="E9160" s="9" t="s">
        <v>1261</v>
      </c>
      <c r="F9160" s="12">
        <v>44524</v>
      </c>
      <c r="G9160" s="12" t="str">
        <f>VLOOKUP(Table3[[#This Row],[Product ID]],[1]Products!$A:$G,2,0)</f>
        <v>Product 61</v>
      </c>
      <c r="H9160" s="22">
        <v>4</v>
      </c>
      <c r="I9160" s="9">
        <f>VLOOKUP('Consolidtaed Data'!$B1980,[1]Products!$A:$G,4,0)</f>
        <v>1566</v>
      </c>
      <c r="J9160" s="9">
        <f>VLOOKUP('Consolidtaed Data'!$B1980,[1]Products!$A:$G,3,0)</f>
        <v>1190</v>
      </c>
      <c r="K9160" s="9">
        <f>'Consolidtaed Data'!$J1980*'Consolidtaed Data'!$H1980</f>
        <v>200</v>
      </c>
      <c r="L9160" s="9">
        <f>'Consolidtaed Data'!$I1980*'Consolidtaed Data'!$H1980</f>
        <v>290</v>
      </c>
      <c r="M9160" s="9">
        <f>'Consolidtaed Data'!$L1980-'Consolidtaed Data'!$K1980</f>
        <v>452</v>
      </c>
      <c r="N9160" s="9" t="str">
        <f>VLOOKUP('Consolidtaed Data'!$C1980,[1]Locations!$A:$O,2,0)</f>
        <v>Fairfield</v>
      </c>
      <c r="O9160" s="9" t="str">
        <f>VLOOKUP('Consolidtaed Data'!$D1980,'[1]Sales People'!$A:$B,2,0)</f>
        <v>Martin Carr</v>
      </c>
      <c r="P9160" s="9" t="str">
        <f>VLOOKUP('Consolidtaed Data'!$E1980,[1]Customers!$A:$B,2,0)</f>
        <v>Eugene Ryan</v>
      </c>
      <c r="Q9160" s="11">
        <f>WEEKDAY('Consolidtaed Data'!$F1980)</f>
        <v>1</v>
      </c>
      <c r="R9160" s="9">
        <f>MONTH('Consolidtaed Data'!$F1980)</f>
        <v>5</v>
      </c>
      <c r="S9160" s="9" t="str">
        <f>TEXT(Table3[[#This Row],[Purchase Date]],"MMMM")</f>
        <v>November</v>
      </c>
      <c r="T9160" s="9">
        <f>YEAR('Consolidtaed Data'!$F1980)</f>
        <v>2020</v>
      </c>
    </row>
    <row r="9161" spans="1:20" x14ac:dyDescent="0.3">
      <c r="A9161" s="9" t="s">
        <v>10187</v>
      </c>
      <c r="B9161" s="9" t="s">
        <v>49</v>
      </c>
      <c r="C9161" s="9" t="s">
        <v>210</v>
      </c>
      <c r="D9161" s="9" t="s">
        <v>272</v>
      </c>
      <c r="E9161" s="9" t="s">
        <v>952</v>
      </c>
      <c r="F9161" s="12">
        <v>44524</v>
      </c>
      <c r="G9161" s="12" t="str">
        <f>VLOOKUP(Table3[[#This Row],[Product ID]],[1]Products!$A:$G,2,0)</f>
        <v>Product 30</v>
      </c>
      <c r="H9161" s="22">
        <v>3</v>
      </c>
      <c r="I9161" s="9">
        <f>VLOOKUP('Consolidtaed Data'!$B2182,[1]Products!$A:$G,4,0)</f>
        <v>2294</v>
      </c>
      <c r="J9161" s="9">
        <f>VLOOKUP('Consolidtaed Data'!$B2182,[1]Products!$A:$G,3,0)</f>
        <v>1399</v>
      </c>
      <c r="K9161" s="9">
        <f>'Consolidtaed Data'!$J2182*'Consolidtaed Data'!$H2182</f>
        <v>1067</v>
      </c>
      <c r="L9161" s="9">
        <f>'Consolidtaed Data'!$I2182*'Consolidtaed Data'!$H2182</f>
        <v>1809</v>
      </c>
      <c r="M9161" s="9">
        <f>'Consolidtaed Data'!$L2182-'Consolidtaed Data'!$K2182</f>
        <v>1252</v>
      </c>
      <c r="N9161" s="9" t="str">
        <f>VLOOKUP('Consolidtaed Data'!$C2182,[1]Locations!$A:$O,2,0)</f>
        <v>Victorville</v>
      </c>
      <c r="O9161" s="9" t="str">
        <f>VLOOKUP('Consolidtaed Data'!$D2182,'[1]Sales People'!$A:$B,2,0)</f>
        <v>Fred Robertson</v>
      </c>
      <c r="P9161" s="9" t="str">
        <f>VLOOKUP('Consolidtaed Data'!$E2182,[1]Customers!$A:$B,2,0)</f>
        <v>Lawrence Watson</v>
      </c>
      <c r="Q9161" s="11">
        <f>WEEKDAY('Consolidtaed Data'!$F2182)</f>
        <v>1</v>
      </c>
      <c r="R9161" s="9">
        <f>MONTH('Consolidtaed Data'!$F2182)</f>
        <v>6</v>
      </c>
      <c r="S9161" s="9" t="str">
        <f>TEXT(Table3[[#This Row],[Purchase Date]],"MMMM")</f>
        <v>November</v>
      </c>
      <c r="T9161" s="9">
        <f>YEAR('Consolidtaed Data'!$F2182)</f>
        <v>2020</v>
      </c>
    </row>
    <row r="9162" spans="1:20" x14ac:dyDescent="0.3">
      <c r="A9162" s="9" t="s">
        <v>10188</v>
      </c>
      <c r="B9162" s="9" t="s">
        <v>382</v>
      </c>
      <c r="C9162" s="9" t="s">
        <v>8</v>
      </c>
      <c r="D9162" s="9" t="s">
        <v>9</v>
      </c>
      <c r="E9162" s="9" t="s">
        <v>1110</v>
      </c>
      <c r="F9162" s="12">
        <v>44524</v>
      </c>
      <c r="G9162" s="12" t="str">
        <f>VLOOKUP(Table3[[#This Row],[Product ID]],[1]Products!$A:$G,2,0)</f>
        <v>Product 50</v>
      </c>
      <c r="H9162" s="22">
        <v>4</v>
      </c>
      <c r="I9162" s="9">
        <f>VLOOKUP('Consolidtaed Data'!$B2516,[1]Products!$A:$G,4,0)</f>
        <v>2141</v>
      </c>
      <c r="J9162" s="9">
        <f>VLOOKUP('Consolidtaed Data'!$B2516,[1]Products!$A:$G,3,0)</f>
        <v>1777</v>
      </c>
      <c r="K9162" s="9">
        <f>'Consolidtaed Data'!$J2516*'Consolidtaed Data'!$H2516</f>
        <v>562</v>
      </c>
      <c r="L9162" s="9">
        <f>'Consolidtaed Data'!$I2516*'Consolidtaed Data'!$H2516</f>
        <v>826</v>
      </c>
      <c r="M9162" s="9">
        <f>'Consolidtaed Data'!$L2516-'Consolidtaed Data'!$K2516</f>
        <v>690</v>
      </c>
      <c r="N9162" s="9" t="str">
        <f>VLOOKUP('Consolidtaed Data'!$C2516,[1]Locations!$A:$O,2,0)</f>
        <v>El Cajon</v>
      </c>
      <c r="O9162" s="9" t="str">
        <f>VLOOKUP('Consolidtaed Data'!$D2516,'[1]Sales People'!$A:$B,2,0)</f>
        <v>Jerry Perry</v>
      </c>
      <c r="P9162" s="9" t="str">
        <f>VLOOKUP('Consolidtaed Data'!$E2516,[1]Customers!$A:$B,2,0)</f>
        <v>William Franklin</v>
      </c>
      <c r="Q9162" s="11">
        <f>WEEKDAY('Consolidtaed Data'!$F2516)</f>
        <v>5</v>
      </c>
      <c r="R9162" s="9">
        <f>MONTH('Consolidtaed Data'!$F2516)</f>
        <v>7</v>
      </c>
      <c r="S9162" s="9" t="str">
        <f>TEXT(Table3[[#This Row],[Purchase Date]],"MMMM")</f>
        <v>November</v>
      </c>
      <c r="T9162" s="9">
        <f>YEAR('Consolidtaed Data'!$F2516)</f>
        <v>2020</v>
      </c>
    </row>
    <row r="9163" spans="1:20" x14ac:dyDescent="0.3">
      <c r="A9163" s="9" t="s">
        <v>10189</v>
      </c>
      <c r="B9163" s="9" t="s">
        <v>116</v>
      </c>
      <c r="C9163" s="9" t="s">
        <v>108</v>
      </c>
      <c r="D9163" s="9" t="s">
        <v>174</v>
      </c>
      <c r="E9163" s="9" t="s">
        <v>1127</v>
      </c>
      <c r="F9163" s="12">
        <v>44524</v>
      </c>
      <c r="G9163" s="12" t="str">
        <f>VLOOKUP(Table3[[#This Row],[Product ID]],[1]Products!$A:$G,2,0)</f>
        <v>Product 55</v>
      </c>
      <c r="H9163" s="22">
        <v>1</v>
      </c>
      <c r="I9163" s="9">
        <f>VLOOKUP('Consolidtaed Data'!$B2746,[1]Products!$A:$G,4,0)</f>
        <v>1783</v>
      </c>
      <c r="J9163" s="9">
        <f>VLOOKUP('Consolidtaed Data'!$B2746,[1]Products!$A:$G,3,0)</f>
        <v>1230</v>
      </c>
      <c r="K9163" s="9">
        <f>'Consolidtaed Data'!$J2746*'Consolidtaed Data'!$H2746</f>
        <v>88</v>
      </c>
      <c r="L9163" s="9">
        <f>'Consolidtaed Data'!$I2746*'Consolidtaed Data'!$H2746</f>
        <v>140</v>
      </c>
      <c r="M9163" s="9">
        <f>'Consolidtaed Data'!$L2746-'Consolidtaed Data'!$K2746</f>
        <v>1198</v>
      </c>
      <c r="N9163" s="9" t="str">
        <f>VLOOKUP('Consolidtaed Data'!$C2746,[1]Locations!$A:$O,2,0)</f>
        <v>Stockton</v>
      </c>
      <c r="O9163" s="9" t="str">
        <f>VLOOKUP('Consolidtaed Data'!$D2746,'[1]Sales People'!$A:$B,2,0)</f>
        <v>Jeremy Mendoza</v>
      </c>
      <c r="P9163" s="9" t="str">
        <f>VLOOKUP('Consolidtaed Data'!$E2746,[1]Customers!$A:$B,2,0)</f>
        <v>Gerald Palmer</v>
      </c>
      <c r="Q9163" s="11">
        <f>WEEKDAY('Consolidtaed Data'!$F2746)</f>
        <v>2</v>
      </c>
      <c r="R9163" s="9">
        <f>MONTH('Consolidtaed Data'!$F2746)</f>
        <v>7</v>
      </c>
      <c r="S9163" s="9" t="str">
        <f>TEXT(Table3[[#This Row],[Purchase Date]],"MMMM")</f>
        <v>November</v>
      </c>
      <c r="T9163" s="9">
        <f>YEAR('Consolidtaed Data'!$F2746)</f>
        <v>2020</v>
      </c>
    </row>
    <row r="9164" spans="1:20" x14ac:dyDescent="0.3">
      <c r="A9164" s="9" t="s">
        <v>10190</v>
      </c>
      <c r="B9164" s="9" t="s">
        <v>610</v>
      </c>
      <c r="C9164" s="9" t="s">
        <v>210</v>
      </c>
      <c r="D9164" s="9" t="s">
        <v>206</v>
      </c>
      <c r="E9164" s="9" t="s">
        <v>1568</v>
      </c>
      <c r="F9164" s="12">
        <v>44524</v>
      </c>
      <c r="G9164" s="12" t="str">
        <f>VLOOKUP(Table3[[#This Row],[Product ID]],[1]Products!$A:$G,2,0)</f>
        <v>Product 12</v>
      </c>
      <c r="H9164" s="22">
        <v>1</v>
      </c>
      <c r="I9164" s="9">
        <f>VLOOKUP('Consolidtaed Data'!$B3071,[1]Products!$A:$G,4,0)</f>
        <v>1522</v>
      </c>
      <c r="J9164" s="9">
        <f>VLOOKUP('Consolidtaed Data'!$B3071,[1]Products!$A:$G,3,0)</f>
        <v>791</v>
      </c>
      <c r="K9164" s="9">
        <f>'Consolidtaed Data'!$J3071*'Consolidtaed Data'!$H3071</f>
        <v>1200</v>
      </c>
      <c r="L9164" s="9">
        <f>'Consolidtaed Data'!$I3071*'Consolidtaed Data'!$H3071</f>
        <v>2182</v>
      </c>
      <c r="M9164" s="9">
        <f>'Consolidtaed Data'!$L3071-'Consolidtaed Data'!$K3071</f>
        <v>376</v>
      </c>
      <c r="N9164" s="9" t="str">
        <f>VLOOKUP('Consolidtaed Data'!$C3071,[1]Locations!$A:$O,2,0)</f>
        <v>San Jose</v>
      </c>
      <c r="O9164" s="9" t="str">
        <f>VLOOKUP('Consolidtaed Data'!$D3071,'[1]Sales People'!$A:$B,2,0)</f>
        <v>Clarence Fox</v>
      </c>
      <c r="P9164" s="9" t="str">
        <f>VLOOKUP('Consolidtaed Data'!$E3071,[1]Customers!$A:$B,2,0)</f>
        <v>Justin Johnston</v>
      </c>
      <c r="Q9164" s="11">
        <f>WEEKDAY('Consolidtaed Data'!$F3071)</f>
        <v>5</v>
      </c>
      <c r="R9164" s="9">
        <f>MONTH('Consolidtaed Data'!$F3071)</f>
        <v>8</v>
      </c>
      <c r="S9164" s="9" t="str">
        <f>TEXT(Table3[[#This Row],[Purchase Date]],"MMMM")</f>
        <v>November</v>
      </c>
      <c r="T9164" s="9">
        <f>YEAR('Consolidtaed Data'!$F3071)</f>
        <v>2020</v>
      </c>
    </row>
    <row r="9165" spans="1:20" x14ac:dyDescent="0.3">
      <c r="A9165" s="9" t="s">
        <v>10191</v>
      </c>
      <c r="B9165" s="9" t="s">
        <v>219</v>
      </c>
      <c r="C9165" s="9" t="s">
        <v>249</v>
      </c>
      <c r="D9165" s="9" t="s">
        <v>113</v>
      </c>
      <c r="E9165" s="9" t="s">
        <v>683</v>
      </c>
      <c r="F9165" s="12">
        <v>44525</v>
      </c>
      <c r="G9165" s="12" t="str">
        <f>VLOOKUP(Table3[[#This Row],[Product ID]],[1]Products!$A:$G,2,0)</f>
        <v>Product 35</v>
      </c>
      <c r="H9165" s="22">
        <v>4</v>
      </c>
      <c r="I9165" s="9">
        <f>VLOOKUP('Consolidtaed Data'!$B275,[1]Products!$A:$G,4,0)</f>
        <v>368</v>
      </c>
      <c r="J9165" s="9">
        <f>VLOOKUP('Consolidtaed Data'!$B275,[1]Products!$A:$G,3,0)</f>
        <v>294</v>
      </c>
      <c r="K9165" s="9">
        <f>'Consolidtaed Data'!$J275*'Consolidtaed Data'!$H275</f>
        <v>971</v>
      </c>
      <c r="L9165" s="9">
        <f>'Consolidtaed Data'!$I275*'Consolidtaed Data'!$H275</f>
        <v>1798</v>
      </c>
      <c r="M9165" s="9">
        <f>'Consolidtaed Data'!$L275-'Consolidtaed Data'!$K275</f>
        <v>348</v>
      </c>
      <c r="N9165" s="9" t="str">
        <f>VLOOKUP('Consolidtaed Data'!$C275,[1]Locations!$A:$O,2,0)</f>
        <v>Santa Maria</v>
      </c>
      <c r="O9165" s="9" t="str">
        <f>VLOOKUP('Consolidtaed Data'!$D275,'[1]Sales People'!$A:$B,2,0)</f>
        <v>Martin Perry</v>
      </c>
      <c r="P9165" s="9" t="str">
        <f>VLOOKUP('Consolidtaed Data'!$E275,[1]Customers!$A:$B,2,0)</f>
        <v>Brian Kim</v>
      </c>
      <c r="Q9165" s="11">
        <f>WEEKDAY('Consolidtaed Data'!$F275)</f>
        <v>2</v>
      </c>
      <c r="R9165" s="9">
        <f>MONTH('Consolidtaed Data'!$F275)</f>
        <v>1</v>
      </c>
      <c r="S9165" s="9" t="str">
        <f>TEXT(Table3[[#This Row],[Purchase Date]],"MMMM")</f>
        <v>November</v>
      </c>
      <c r="T9165" s="9">
        <f>YEAR('Consolidtaed Data'!$F275)</f>
        <v>2020</v>
      </c>
    </row>
    <row r="9166" spans="1:20" x14ac:dyDescent="0.3">
      <c r="A9166" s="9" t="s">
        <v>10192</v>
      </c>
      <c r="B9166" s="9" t="s">
        <v>139</v>
      </c>
      <c r="C9166" s="9" t="s">
        <v>94</v>
      </c>
      <c r="D9166" s="9" t="s">
        <v>206</v>
      </c>
      <c r="E9166" s="9" t="s">
        <v>849</v>
      </c>
      <c r="F9166" s="12">
        <v>44525</v>
      </c>
      <c r="G9166" s="12" t="str">
        <f>VLOOKUP(Table3[[#This Row],[Product ID]],[1]Products!$A:$G,2,0)</f>
        <v>Product 13</v>
      </c>
      <c r="H9166" s="22">
        <v>1</v>
      </c>
      <c r="I9166" s="9">
        <f>VLOOKUP('Consolidtaed Data'!$B510,[1]Products!$A:$G,4,0)</f>
        <v>1526</v>
      </c>
      <c r="J9166" s="9">
        <f>VLOOKUP('Consolidtaed Data'!$B510,[1]Products!$A:$G,3,0)</f>
        <v>1251</v>
      </c>
      <c r="K9166" s="9">
        <f>'Consolidtaed Data'!$J510*'Consolidtaed Data'!$H510</f>
        <v>2946</v>
      </c>
      <c r="L9166" s="9">
        <f>'Consolidtaed Data'!$I510*'Consolidtaed Data'!$H510</f>
        <v>4994</v>
      </c>
      <c r="M9166" s="9">
        <f>'Consolidtaed Data'!$L510-'Consolidtaed Data'!$K510</f>
        <v>138</v>
      </c>
      <c r="N9166" s="9" t="str">
        <f>VLOOKUP('Consolidtaed Data'!$C510,[1]Locations!$A:$O,2,0)</f>
        <v>Hayward</v>
      </c>
      <c r="O9166" s="9" t="str">
        <f>VLOOKUP('Consolidtaed Data'!$D510,'[1]Sales People'!$A:$B,2,0)</f>
        <v>Joshua Cook</v>
      </c>
      <c r="P9166" s="9" t="str">
        <f>VLOOKUP('Consolidtaed Data'!$E510,[1]Customers!$A:$B,2,0)</f>
        <v>Paul Johnson</v>
      </c>
      <c r="Q9166" s="11">
        <f>WEEKDAY('Consolidtaed Data'!$F510)</f>
        <v>4</v>
      </c>
      <c r="R9166" s="9">
        <f>MONTH('Consolidtaed Data'!$F510)</f>
        <v>2</v>
      </c>
      <c r="S9166" s="9" t="str">
        <f>TEXT(Table3[[#This Row],[Purchase Date]],"MMMM")</f>
        <v>November</v>
      </c>
      <c r="T9166" s="9">
        <f>YEAR('Consolidtaed Data'!$F510)</f>
        <v>2020</v>
      </c>
    </row>
    <row r="9167" spans="1:20" x14ac:dyDescent="0.3">
      <c r="A9167" s="9" t="s">
        <v>10193</v>
      </c>
      <c r="B9167" s="9" t="s">
        <v>71</v>
      </c>
      <c r="C9167" s="9" t="s">
        <v>263</v>
      </c>
      <c r="D9167" s="9" t="s">
        <v>80</v>
      </c>
      <c r="E9167" s="9" t="s">
        <v>661</v>
      </c>
      <c r="F9167" s="12">
        <v>44525</v>
      </c>
      <c r="G9167" s="12" t="str">
        <f>VLOOKUP(Table3[[#This Row],[Product ID]],[1]Products!$A:$G,2,0)</f>
        <v>Product 42</v>
      </c>
      <c r="H9167" s="22">
        <v>1</v>
      </c>
      <c r="I9167" s="9">
        <f>VLOOKUP('Consolidtaed Data'!$B1222,[1]Products!$A:$G,4,0)</f>
        <v>1526</v>
      </c>
      <c r="J9167" s="9">
        <f>VLOOKUP('Consolidtaed Data'!$B1222,[1]Products!$A:$G,3,0)</f>
        <v>1251</v>
      </c>
      <c r="K9167" s="9">
        <f>'Consolidtaed Data'!$J1222*'Consolidtaed Data'!$H1222</f>
        <v>158</v>
      </c>
      <c r="L9167" s="9">
        <f>'Consolidtaed Data'!$I1222*'Consolidtaed Data'!$H1222</f>
        <v>254</v>
      </c>
      <c r="M9167" s="9">
        <f>'Consolidtaed Data'!$L1222-'Consolidtaed Data'!$K1222</f>
        <v>351</v>
      </c>
      <c r="N9167" s="9" t="str">
        <f>VLOOKUP('Consolidtaed Data'!$C1222,[1]Locations!$A:$O,2,0)</f>
        <v>Temecula</v>
      </c>
      <c r="O9167" s="9" t="str">
        <f>VLOOKUP('Consolidtaed Data'!$D1222,'[1]Sales People'!$A:$B,2,0)</f>
        <v>Joshua Cook</v>
      </c>
      <c r="P9167" s="9" t="str">
        <f>VLOOKUP('Consolidtaed Data'!$E1222,[1]Customers!$A:$B,2,0)</f>
        <v>Louis Johnston</v>
      </c>
      <c r="Q9167" s="11">
        <f>WEEKDAY('Consolidtaed Data'!$F1222)</f>
        <v>2</v>
      </c>
      <c r="R9167" s="9">
        <f>MONTH('Consolidtaed Data'!$F1222)</f>
        <v>3</v>
      </c>
      <c r="S9167" s="9" t="str">
        <f>TEXT(Table3[[#This Row],[Purchase Date]],"MMMM")</f>
        <v>November</v>
      </c>
      <c r="T9167" s="9">
        <f>YEAR('Consolidtaed Data'!$F1222)</f>
        <v>2020</v>
      </c>
    </row>
    <row r="9168" spans="1:20" x14ac:dyDescent="0.3">
      <c r="A9168" s="9" t="s">
        <v>10194</v>
      </c>
      <c r="B9168" s="9" t="s">
        <v>360</v>
      </c>
      <c r="C9168" s="9" t="s">
        <v>108</v>
      </c>
      <c r="D9168" s="9" t="s">
        <v>153</v>
      </c>
      <c r="E9168" s="9" t="s">
        <v>888</v>
      </c>
      <c r="F9168" s="12">
        <v>44525</v>
      </c>
      <c r="G9168" s="12" t="str">
        <f>VLOOKUP(Table3[[#This Row],[Product ID]],[1]Products!$A:$G,2,0)</f>
        <v>Product 59</v>
      </c>
      <c r="H9168" s="22">
        <v>2</v>
      </c>
      <c r="I9168" s="9">
        <f>VLOOKUP('Consolidtaed Data'!$B1349,[1]Products!$A:$G,4,0)</f>
        <v>1338</v>
      </c>
      <c r="J9168" s="9">
        <f>VLOOKUP('Consolidtaed Data'!$B1349,[1]Products!$A:$G,3,0)</f>
        <v>682</v>
      </c>
      <c r="K9168" s="9">
        <f>'Consolidtaed Data'!$J1349*'Consolidtaed Data'!$H1349</f>
        <v>1512</v>
      </c>
      <c r="L9168" s="9">
        <f>'Consolidtaed Data'!$I1349*'Consolidtaed Data'!$H1349</f>
        <v>2853</v>
      </c>
      <c r="M9168" s="9">
        <f>'Consolidtaed Data'!$L1349-'Consolidtaed Data'!$K1349</f>
        <v>107</v>
      </c>
      <c r="N9168" s="9" t="str">
        <f>VLOOKUP('Consolidtaed Data'!$C1349,[1]Locations!$A:$O,2,0)</f>
        <v>Vista</v>
      </c>
      <c r="O9168" s="9" t="str">
        <f>VLOOKUP('Consolidtaed Data'!$D1349,'[1]Sales People'!$A:$B,2,0)</f>
        <v>John Reyes</v>
      </c>
      <c r="P9168" s="9" t="str">
        <f>VLOOKUP('Consolidtaed Data'!$E1349,[1]Customers!$A:$B,2,0)</f>
        <v>Charles Richards</v>
      </c>
      <c r="Q9168" s="11">
        <f>WEEKDAY('Consolidtaed Data'!$F1349)</f>
        <v>5</v>
      </c>
      <c r="R9168" s="9">
        <f>MONTH('Consolidtaed Data'!$F1349)</f>
        <v>4</v>
      </c>
      <c r="S9168" s="9" t="str">
        <f>TEXT(Table3[[#This Row],[Purchase Date]],"MMMM")</f>
        <v>November</v>
      </c>
      <c r="T9168" s="9">
        <f>YEAR('Consolidtaed Data'!$F1349)</f>
        <v>2020</v>
      </c>
    </row>
    <row r="9169" spans="1:20" x14ac:dyDescent="0.3">
      <c r="A9169" s="9" t="s">
        <v>10195</v>
      </c>
      <c r="B9169" s="9" t="s">
        <v>244</v>
      </c>
      <c r="C9169" s="9" t="s">
        <v>210</v>
      </c>
      <c r="D9169" s="9" t="s">
        <v>80</v>
      </c>
      <c r="E9169" s="9" t="s">
        <v>1332</v>
      </c>
      <c r="F9169" s="12">
        <v>44525</v>
      </c>
      <c r="G9169" s="12" t="str">
        <f>VLOOKUP(Table3[[#This Row],[Product ID]],[1]Products!$A:$G,2,0)</f>
        <v>Product 76</v>
      </c>
      <c r="H9169" s="22">
        <v>3</v>
      </c>
      <c r="I9169" s="9">
        <f>VLOOKUP('Consolidtaed Data'!$B1840,[1]Products!$A:$G,4,0)</f>
        <v>1783</v>
      </c>
      <c r="J9169" s="9">
        <f>VLOOKUP('Consolidtaed Data'!$B1840,[1]Products!$A:$G,3,0)</f>
        <v>1516</v>
      </c>
      <c r="K9169" s="9">
        <f>'Consolidtaed Data'!$J1840*'Consolidtaed Data'!$H1840</f>
        <v>1190</v>
      </c>
      <c r="L9169" s="9">
        <f>'Consolidtaed Data'!$I1840*'Consolidtaed Data'!$H1840</f>
        <v>1566</v>
      </c>
      <c r="M9169" s="9">
        <f>'Consolidtaed Data'!$L1840-'Consolidtaed Data'!$K1840</f>
        <v>599</v>
      </c>
      <c r="N9169" s="9" t="str">
        <f>VLOOKUP('Consolidtaed Data'!$C1840,[1]Locations!$A:$O,2,0)</f>
        <v>Daly City</v>
      </c>
      <c r="O9169" s="9" t="str">
        <f>VLOOKUP('Consolidtaed Data'!$D1840,'[1]Sales People'!$A:$B,2,0)</f>
        <v>Kevin Butler</v>
      </c>
      <c r="P9169" s="9" t="str">
        <f>VLOOKUP('Consolidtaed Data'!$E1840,[1]Customers!$A:$B,2,0)</f>
        <v>Todd Davis</v>
      </c>
      <c r="Q9169" s="11">
        <f>WEEKDAY('Consolidtaed Data'!$F1840)</f>
        <v>6</v>
      </c>
      <c r="R9169" s="9">
        <f>MONTH('Consolidtaed Data'!$F1840)</f>
        <v>5</v>
      </c>
      <c r="S9169" s="9" t="str">
        <f>TEXT(Table3[[#This Row],[Purchase Date]],"MMMM")</f>
        <v>November</v>
      </c>
      <c r="T9169" s="9">
        <f>YEAR('Consolidtaed Data'!$F1840)</f>
        <v>2020</v>
      </c>
    </row>
    <row r="9170" spans="1:20" x14ac:dyDescent="0.3">
      <c r="A9170" s="9" t="s">
        <v>10196</v>
      </c>
      <c r="B9170" s="9" t="s">
        <v>382</v>
      </c>
      <c r="C9170" s="9" t="s">
        <v>201</v>
      </c>
      <c r="D9170" s="9" t="s">
        <v>402</v>
      </c>
      <c r="E9170" s="9" t="s">
        <v>2617</v>
      </c>
      <c r="F9170" s="12">
        <v>44525</v>
      </c>
      <c r="G9170" s="12" t="str">
        <f>VLOOKUP(Table3[[#This Row],[Product ID]],[1]Products!$A:$G,2,0)</f>
        <v>Product 50</v>
      </c>
      <c r="H9170" s="22">
        <v>3</v>
      </c>
      <c r="I9170" s="9">
        <f>VLOOKUP('Consolidtaed Data'!$B1875,[1]Products!$A:$G,4,0)</f>
        <v>2283</v>
      </c>
      <c r="J9170" s="9">
        <f>VLOOKUP('Consolidtaed Data'!$B1875,[1]Products!$A:$G,3,0)</f>
        <v>1484</v>
      </c>
      <c r="K9170" s="9">
        <f>'Consolidtaed Data'!$J1875*'Consolidtaed Data'!$H1875</f>
        <v>871</v>
      </c>
      <c r="L9170" s="9">
        <f>'Consolidtaed Data'!$I1875*'Consolidtaed Data'!$H1875</f>
        <v>1708</v>
      </c>
      <c r="M9170" s="9">
        <f>'Consolidtaed Data'!$L1875-'Consolidtaed Data'!$K1875</f>
        <v>651</v>
      </c>
      <c r="N9170" s="9" t="str">
        <f>VLOOKUP('Consolidtaed Data'!$C1875,[1]Locations!$A:$O,2,0)</f>
        <v>Rialto</v>
      </c>
      <c r="O9170" s="9" t="str">
        <f>VLOOKUP('Consolidtaed Data'!$D1875,'[1]Sales People'!$A:$B,2,0)</f>
        <v>Bobby Russell</v>
      </c>
      <c r="P9170" s="9" t="str">
        <f>VLOOKUP('Consolidtaed Data'!$E1875,[1]Customers!$A:$B,2,0)</f>
        <v>Paul Carpenter</v>
      </c>
      <c r="Q9170" s="11">
        <f>WEEKDAY('Consolidtaed Data'!$F1875)</f>
        <v>1</v>
      </c>
      <c r="R9170" s="9">
        <f>MONTH('Consolidtaed Data'!$F1875)</f>
        <v>5</v>
      </c>
      <c r="S9170" s="9" t="str">
        <f>TEXT(Table3[[#This Row],[Purchase Date]],"MMMM")</f>
        <v>November</v>
      </c>
      <c r="T9170" s="9">
        <f>YEAR('Consolidtaed Data'!$F1875)</f>
        <v>2020</v>
      </c>
    </row>
    <row r="9171" spans="1:20" x14ac:dyDescent="0.3">
      <c r="A9171" s="9" t="s">
        <v>10197</v>
      </c>
      <c r="B9171" s="9" t="s">
        <v>549</v>
      </c>
      <c r="C9171" s="9" t="s">
        <v>564</v>
      </c>
      <c r="D9171" s="9" t="s">
        <v>13</v>
      </c>
      <c r="E9171" s="9" t="s">
        <v>1970</v>
      </c>
      <c r="F9171" s="12">
        <v>44525</v>
      </c>
      <c r="G9171" s="12" t="str">
        <f>VLOOKUP(Table3[[#This Row],[Product ID]],[1]Products!$A:$G,2,0)</f>
        <v>Product 10</v>
      </c>
      <c r="H9171" s="22">
        <v>1</v>
      </c>
      <c r="I9171" s="9">
        <f>VLOOKUP('Consolidtaed Data'!$B2266,[1]Products!$A:$G,4,0)</f>
        <v>458</v>
      </c>
      <c r="J9171" s="9">
        <f>VLOOKUP('Consolidtaed Data'!$B2266,[1]Products!$A:$G,3,0)</f>
        <v>376</v>
      </c>
      <c r="K9171" s="9">
        <f>'Consolidtaed Data'!$J2266*'Consolidtaed Data'!$H2266</f>
        <v>3036</v>
      </c>
      <c r="L9171" s="9">
        <f>'Consolidtaed Data'!$I2266*'Consolidtaed Data'!$H2266</f>
        <v>4820</v>
      </c>
      <c r="M9171" s="9">
        <f>'Consolidtaed Data'!$L2266-'Consolidtaed Data'!$K2266</f>
        <v>2397</v>
      </c>
      <c r="N9171" s="9" t="str">
        <f>VLOOKUP('Consolidtaed Data'!$C2266,[1]Locations!$A:$O,2,0)</f>
        <v>Escondido</v>
      </c>
      <c r="O9171" s="9" t="str">
        <f>VLOOKUP('Consolidtaed Data'!$D2266,'[1]Sales People'!$A:$B,2,0)</f>
        <v>Joshua Taylor</v>
      </c>
      <c r="P9171" s="9" t="str">
        <f>VLOOKUP('Consolidtaed Data'!$E2266,[1]Customers!$A:$B,2,0)</f>
        <v>Jerry Barnes</v>
      </c>
      <c r="Q9171" s="11">
        <f>WEEKDAY('Consolidtaed Data'!$F2266)</f>
        <v>1</v>
      </c>
      <c r="R9171" s="9">
        <f>MONTH('Consolidtaed Data'!$F2266)</f>
        <v>6</v>
      </c>
      <c r="S9171" s="9" t="str">
        <f>TEXT(Table3[[#This Row],[Purchase Date]],"MMMM")</f>
        <v>November</v>
      </c>
      <c r="T9171" s="9">
        <f>YEAR('Consolidtaed Data'!$F2266)</f>
        <v>2020</v>
      </c>
    </row>
    <row r="9172" spans="1:20" x14ac:dyDescent="0.3">
      <c r="A9172" s="9" t="s">
        <v>10198</v>
      </c>
      <c r="B9172" s="9" t="s">
        <v>411</v>
      </c>
      <c r="C9172" s="9" t="s">
        <v>21</v>
      </c>
      <c r="D9172" s="9" t="s">
        <v>91</v>
      </c>
      <c r="E9172" s="9" t="s">
        <v>2235</v>
      </c>
      <c r="F9172" s="12">
        <v>44525</v>
      </c>
      <c r="G9172" s="12" t="str">
        <f>VLOOKUP(Table3[[#This Row],[Product ID]],[1]Products!$A:$G,2,0)</f>
        <v>Product 27</v>
      </c>
      <c r="H9172" s="22">
        <v>1</v>
      </c>
      <c r="I9172" s="9">
        <f>VLOOKUP('Consolidtaed Data'!$B2375,[1]Products!$A:$G,4,0)</f>
        <v>1889</v>
      </c>
      <c r="J9172" s="9">
        <f>VLOOKUP('Consolidtaed Data'!$B2375,[1]Products!$A:$G,3,0)</f>
        <v>945</v>
      </c>
      <c r="K9172" s="9">
        <f>'Consolidtaed Data'!$J2375*'Consolidtaed Data'!$H2375</f>
        <v>2642</v>
      </c>
      <c r="L9172" s="9">
        <f>'Consolidtaed Data'!$I2375*'Consolidtaed Data'!$H2375</f>
        <v>3944</v>
      </c>
      <c r="M9172" s="9">
        <f>'Consolidtaed Data'!$L2375-'Consolidtaed Data'!$K2375</f>
        <v>799</v>
      </c>
      <c r="N9172" s="9" t="str">
        <f>VLOOKUP('Consolidtaed Data'!$C2375,[1]Locations!$A:$O,2,0)</f>
        <v>Visalia</v>
      </c>
      <c r="O9172" s="9" t="str">
        <f>VLOOKUP('Consolidtaed Data'!$D2375,'[1]Sales People'!$A:$B,2,0)</f>
        <v>Kenneth Bradley</v>
      </c>
      <c r="P9172" s="9" t="str">
        <f>VLOOKUP('Consolidtaed Data'!$E2375,[1]Customers!$A:$B,2,0)</f>
        <v>Eugene Castillo</v>
      </c>
      <c r="Q9172" s="11">
        <f>WEEKDAY('Consolidtaed Data'!$F2375)</f>
        <v>2</v>
      </c>
      <c r="R9172" s="9">
        <f>MONTH('Consolidtaed Data'!$F2375)</f>
        <v>6</v>
      </c>
      <c r="S9172" s="9" t="str">
        <f>TEXT(Table3[[#This Row],[Purchase Date]],"MMMM")</f>
        <v>November</v>
      </c>
      <c r="T9172" s="9">
        <f>YEAR('Consolidtaed Data'!$F2375)</f>
        <v>2020</v>
      </c>
    </row>
    <row r="9173" spans="1:20" x14ac:dyDescent="0.3">
      <c r="A9173" s="9" t="s">
        <v>10199</v>
      </c>
      <c r="B9173" s="9" t="s">
        <v>15</v>
      </c>
      <c r="C9173" s="9" t="s">
        <v>196</v>
      </c>
      <c r="D9173" s="9" t="s">
        <v>206</v>
      </c>
      <c r="E9173" s="9" t="s">
        <v>962</v>
      </c>
      <c r="F9173" s="12">
        <v>44525</v>
      </c>
      <c r="G9173" s="12" t="str">
        <f>VLOOKUP(Table3[[#This Row],[Product ID]],[1]Products!$A:$G,2,0)</f>
        <v>Product 38</v>
      </c>
      <c r="H9173" s="22">
        <v>3</v>
      </c>
      <c r="I9173" s="9">
        <f>VLOOKUP('Consolidtaed Data'!$B3233,[1]Products!$A:$G,4,0)</f>
        <v>181</v>
      </c>
      <c r="J9173" s="9">
        <f>VLOOKUP('Consolidtaed Data'!$B3233,[1]Products!$A:$G,3,0)</f>
        <v>130</v>
      </c>
      <c r="K9173" s="9">
        <f>'Consolidtaed Data'!$J3233*'Consolidtaed Data'!$H3233</f>
        <v>4936</v>
      </c>
      <c r="L9173" s="9">
        <f>'Consolidtaed Data'!$I3233*'Consolidtaed Data'!$H3233</f>
        <v>6328</v>
      </c>
      <c r="M9173" s="9">
        <f>'Consolidtaed Data'!$L3233-'Consolidtaed Data'!$K3233</f>
        <v>561</v>
      </c>
      <c r="N9173" s="9" t="str">
        <f>VLOOKUP('Consolidtaed Data'!$C3233,[1]Locations!$A:$O,2,0)</f>
        <v>Moreno Valley</v>
      </c>
      <c r="O9173" s="9" t="str">
        <f>VLOOKUP('Consolidtaed Data'!$D3233,'[1]Sales People'!$A:$B,2,0)</f>
        <v>Brian Thomas</v>
      </c>
      <c r="P9173" s="9" t="str">
        <f>VLOOKUP('Consolidtaed Data'!$E3233,[1]Customers!$A:$B,2,0)</f>
        <v>Harry Hudson</v>
      </c>
      <c r="Q9173" s="11">
        <f>WEEKDAY('Consolidtaed Data'!$F3233)</f>
        <v>3</v>
      </c>
      <c r="R9173" s="9">
        <f>MONTH('Consolidtaed Data'!$F3233)</f>
        <v>8</v>
      </c>
      <c r="S9173" s="9" t="str">
        <f>TEXT(Table3[[#This Row],[Purchase Date]],"MMMM")</f>
        <v>November</v>
      </c>
      <c r="T9173" s="9">
        <f>YEAR('Consolidtaed Data'!$F3233)</f>
        <v>2020</v>
      </c>
    </row>
    <row r="9174" spans="1:20" x14ac:dyDescent="0.3">
      <c r="A9174" s="9" t="s">
        <v>10200</v>
      </c>
      <c r="B9174" s="9" t="s">
        <v>580</v>
      </c>
      <c r="C9174" s="9" t="s">
        <v>331</v>
      </c>
      <c r="D9174" s="9" t="s">
        <v>91</v>
      </c>
      <c r="E9174" s="9" t="s">
        <v>410</v>
      </c>
      <c r="F9174" s="12">
        <v>44525</v>
      </c>
      <c r="G9174" s="12" t="str">
        <f>VLOOKUP(Table3[[#This Row],[Product ID]],[1]Products!$A:$G,2,0)</f>
        <v>Product 1</v>
      </c>
      <c r="H9174" s="22">
        <v>3</v>
      </c>
      <c r="I9174" s="9">
        <f>VLOOKUP('Consolidtaed Data'!$B3262,[1]Products!$A:$G,4,0)</f>
        <v>1338</v>
      </c>
      <c r="J9174" s="9">
        <f>VLOOKUP('Consolidtaed Data'!$B3262,[1]Products!$A:$G,3,0)</f>
        <v>682</v>
      </c>
      <c r="K9174" s="9">
        <f>'Consolidtaed Data'!$J3262*'Consolidtaed Data'!$H3262</f>
        <v>3484</v>
      </c>
      <c r="L9174" s="9">
        <f>'Consolidtaed Data'!$I3262*'Consolidtaed Data'!$H3262</f>
        <v>6832</v>
      </c>
      <c r="M9174" s="9">
        <f>'Consolidtaed Data'!$L3262-'Consolidtaed Data'!$K3262</f>
        <v>107</v>
      </c>
      <c r="N9174" s="9" t="str">
        <f>VLOOKUP('Consolidtaed Data'!$C3262,[1]Locations!$A:$O,2,0)</f>
        <v>Inglewood</v>
      </c>
      <c r="O9174" s="9" t="str">
        <f>VLOOKUP('Consolidtaed Data'!$D3262,'[1]Sales People'!$A:$B,2,0)</f>
        <v>Larry Castillo</v>
      </c>
      <c r="P9174" s="9" t="str">
        <f>VLOOKUP('Consolidtaed Data'!$E3262,[1]Customers!$A:$B,2,0)</f>
        <v>Antonio Diaz</v>
      </c>
      <c r="Q9174" s="11">
        <f>WEEKDAY('Consolidtaed Data'!$F3262)</f>
        <v>7</v>
      </c>
      <c r="R9174" s="9">
        <f>MONTH('Consolidtaed Data'!$F3262)</f>
        <v>8</v>
      </c>
      <c r="S9174" s="9" t="str">
        <f>TEXT(Table3[[#This Row],[Purchase Date]],"MMMM")</f>
        <v>November</v>
      </c>
      <c r="T9174" s="9">
        <f>YEAR('Consolidtaed Data'!$F3262)</f>
        <v>2020</v>
      </c>
    </row>
    <row r="9175" spans="1:20" x14ac:dyDescent="0.3">
      <c r="A9175" s="9" t="s">
        <v>10201</v>
      </c>
      <c r="B9175" s="9" t="s">
        <v>112</v>
      </c>
      <c r="C9175" s="9" t="s">
        <v>420</v>
      </c>
      <c r="D9175" s="9" t="s">
        <v>220</v>
      </c>
      <c r="E9175" s="9" t="s">
        <v>3517</v>
      </c>
      <c r="F9175" s="12">
        <v>44525</v>
      </c>
      <c r="G9175" s="12" t="str">
        <f>VLOOKUP(Table3[[#This Row],[Product ID]],[1]Products!$A:$G,2,0)</f>
        <v>Product 7</v>
      </c>
      <c r="H9175" s="22">
        <v>1</v>
      </c>
      <c r="I9175" s="9">
        <f>VLOOKUP('Consolidtaed Data'!$B3393,[1]Products!$A:$G,4,0)</f>
        <v>1077</v>
      </c>
      <c r="J9175" s="9">
        <f>VLOOKUP('Consolidtaed Data'!$B3393,[1]Products!$A:$G,3,0)</f>
        <v>732</v>
      </c>
      <c r="K9175" s="9">
        <f>'Consolidtaed Data'!$J3393*'Consolidtaed Data'!$H3393</f>
        <v>1184</v>
      </c>
      <c r="L9175" s="9">
        <f>'Consolidtaed Data'!$I3393*'Consolidtaed Data'!$H3393</f>
        <v>2008</v>
      </c>
      <c r="M9175" s="9">
        <f>'Consolidtaed Data'!$L3393-'Consolidtaed Data'!$K3393</f>
        <v>855</v>
      </c>
      <c r="N9175" s="9" t="str">
        <f>VLOOKUP('Consolidtaed Data'!$C3393,[1]Locations!$A:$O,2,0)</f>
        <v>San Buenaventura (Ventura)</v>
      </c>
      <c r="O9175" s="9" t="str">
        <f>VLOOKUP('Consolidtaed Data'!$D3393,'[1]Sales People'!$A:$B,2,0)</f>
        <v>Carl Hall</v>
      </c>
      <c r="P9175" s="9" t="str">
        <f>VLOOKUP('Consolidtaed Data'!$E3393,[1]Customers!$A:$B,2,0)</f>
        <v>Victor Rogers</v>
      </c>
      <c r="Q9175" s="11">
        <f>WEEKDAY('Consolidtaed Data'!$F3393)</f>
        <v>1</v>
      </c>
      <c r="R9175" s="9">
        <f>MONTH('Consolidtaed Data'!$F3393)</f>
        <v>9</v>
      </c>
      <c r="S9175" s="9" t="str">
        <f>TEXT(Table3[[#This Row],[Purchase Date]],"MMMM")</f>
        <v>November</v>
      </c>
      <c r="T9175" s="9">
        <f>YEAR('Consolidtaed Data'!$F3393)</f>
        <v>2020</v>
      </c>
    </row>
    <row r="9176" spans="1:20" x14ac:dyDescent="0.3">
      <c r="A9176" s="9" t="s">
        <v>10202</v>
      </c>
      <c r="B9176" s="9" t="s">
        <v>33</v>
      </c>
      <c r="C9176" s="9" t="s">
        <v>275</v>
      </c>
      <c r="D9176" s="9" t="s">
        <v>91</v>
      </c>
      <c r="E9176" s="9" t="s">
        <v>276</v>
      </c>
      <c r="F9176" s="12">
        <v>44526</v>
      </c>
      <c r="G9176" s="12" t="str">
        <f>VLOOKUP(Table3[[#This Row],[Product ID]],[1]Products!$A:$G,2,0)</f>
        <v>Product 29</v>
      </c>
      <c r="H9176" s="22">
        <v>1</v>
      </c>
      <c r="I9176" s="9">
        <f>VLOOKUP('Consolidtaed Data'!$B53,[1]Products!$A:$G,4,0)</f>
        <v>1671</v>
      </c>
      <c r="J9176" s="9">
        <f>VLOOKUP('Consolidtaed Data'!$B53,[1]Products!$A:$G,3,0)</f>
        <v>1220</v>
      </c>
      <c r="K9176" s="9">
        <f>'Consolidtaed Data'!$J53*'Consolidtaed Data'!$H53</f>
        <v>387</v>
      </c>
      <c r="L9176" s="9">
        <f>'Consolidtaed Data'!$I53*'Consolidtaed Data'!$H53</f>
        <v>667</v>
      </c>
      <c r="M9176" s="9">
        <f>'Consolidtaed Data'!$L53-'Consolidtaed Data'!$K53</f>
        <v>246</v>
      </c>
      <c r="N9176" s="9" t="str">
        <f>VLOOKUP('Consolidtaed Data'!$C53,[1]Locations!$A:$O,2,0)</f>
        <v>Inglewood</v>
      </c>
      <c r="O9176" s="9" t="str">
        <f>VLOOKUP('Consolidtaed Data'!$D53,'[1]Sales People'!$A:$B,2,0)</f>
        <v>Jeremy Mendoza</v>
      </c>
      <c r="P9176" s="9" t="str">
        <f>VLOOKUP('Consolidtaed Data'!$E53,[1]Customers!$A:$B,2,0)</f>
        <v>Albert Robinson</v>
      </c>
      <c r="Q9176" s="11">
        <f>WEEKDAY('Consolidtaed Data'!$F53)</f>
        <v>7</v>
      </c>
      <c r="R9176" s="9">
        <f>MONTH('Consolidtaed Data'!$F53)</f>
        <v>1</v>
      </c>
      <c r="S9176" s="9" t="str">
        <f>TEXT(Table3[[#This Row],[Purchase Date]],"MMMM")</f>
        <v>November</v>
      </c>
      <c r="T9176" s="9">
        <f>YEAR('Consolidtaed Data'!$F53)</f>
        <v>2020</v>
      </c>
    </row>
    <row r="9177" spans="1:20" x14ac:dyDescent="0.3">
      <c r="A9177" s="9" t="s">
        <v>10203</v>
      </c>
      <c r="B9177" s="9" t="s">
        <v>240</v>
      </c>
      <c r="C9177" s="9" t="s">
        <v>86</v>
      </c>
      <c r="D9177" s="9" t="s">
        <v>246</v>
      </c>
      <c r="E9177" s="9" t="s">
        <v>595</v>
      </c>
      <c r="F9177" s="12">
        <v>44526</v>
      </c>
      <c r="G9177" s="12" t="str">
        <f>VLOOKUP(Table3[[#This Row],[Product ID]],[1]Products!$A:$G,2,0)</f>
        <v>Product 70</v>
      </c>
      <c r="H9177" s="22">
        <v>3</v>
      </c>
      <c r="I9177" s="9">
        <f>VLOOKUP('Consolidtaed Data'!$B163,[1]Products!$A:$G,4,0)</f>
        <v>1899</v>
      </c>
      <c r="J9177" s="9">
        <f>VLOOKUP('Consolidtaed Data'!$B163,[1]Products!$A:$G,3,0)</f>
        <v>1044</v>
      </c>
      <c r="K9177" s="9">
        <f>'Consolidtaed Data'!$J163*'Consolidtaed Data'!$H163</f>
        <v>3600</v>
      </c>
      <c r="L9177" s="9">
        <f>'Consolidtaed Data'!$I163*'Consolidtaed Data'!$H163</f>
        <v>6546</v>
      </c>
      <c r="M9177" s="9">
        <f>'Consolidtaed Data'!$L163-'Consolidtaed Data'!$K163</f>
        <v>534</v>
      </c>
      <c r="N9177" s="9" t="str">
        <f>VLOOKUP('Consolidtaed Data'!$C163,[1]Locations!$A:$O,2,0)</f>
        <v>Moreno Valley</v>
      </c>
      <c r="O9177" s="9" t="str">
        <f>VLOOKUP('Consolidtaed Data'!$D163,'[1]Sales People'!$A:$B,2,0)</f>
        <v>Roger Ramos</v>
      </c>
      <c r="P9177" s="9" t="str">
        <f>VLOOKUP('Consolidtaed Data'!$E163,[1]Customers!$A:$B,2,0)</f>
        <v>Michael Hill</v>
      </c>
      <c r="Q9177" s="11">
        <f>WEEKDAY('Consolidtaed Data'!$F163)</f>
        <v>1</v>
      </c>
      <c r="R9177" s="9">
        <f>MONTH('Consolidtaed Data'!$F163)</f>
        <v>1</v>
      </c>
      <c r="S9177" s="9" t="str">
        <f>TEXT(Table3[[#This Row],[Purchase Date]],"MMMM")</f>
        <v>November</v>
      </c>
      <c r="T9177" s="9">
        <f>YEAR('Consolidtaed Data'!$F163)</f>
        <v>2020</v>
      </c>
    </row>
    <row r="9178" spans="1:20" x14ac:dyDescent="0.3">
      <c r="A9178" s="9" t="s">
        <v>10204</v>
      </c>
      <c r="B9178" s="9" t="s">
        <v>610</v>
      </c>
      <c r="C9178" s="9" t="s">
        <v>99</v>
      </c>
      <c r="D9178" s="9" t="s">
        <v>326</v>
      </c>
      <c r="E9178" s="9" t="s">
        <v>913</v>
      </c>
      <c r="F9178" s="12">
        <v>44526</v>
      </c>
      <c r="G9178" s="12" t="str">
        <f>VLOOKUP(Table3[[#This Row],[Product ID]],[1]Products!$A:$G,2,0)</f>
        <v>Product 12</v>
      </c>
      <c r="H9178" s="22">
        <v>1</v>
      </c>
      <c r="I9178" s="9">
        <f>VLOOKUP('Consolidtaed Data'!$B872,[1]Products!$A:$G,4,0)</f>
        <v>2396</v>
      </c>
      <c r="J9178" s="9">
        <f>VLOOKUP('Consolidtaed Data'!$B872,[1]Products!$A:$G,3,0)</f>
        <v>1965</v>
      </c>
      <c r="K9178" s="9">
        <f>'Consolidtaed Data'!$J872*'Consolidtaed Data'!$H872</f>
        <v>408</v>
      </c>
      <c r="L9178" s="9">
        <f>'Consolidtaed Data'!$I872*'Consolidtaed Data'!$H872</f>
        <v>504</v>
      </c>
      <c r="M9178" s="9">
        <f>'Consolidtaed Data'!$L872-'Consolidtaed Data'!$K872</f>
        <v>982</v>
      </c>
      <c r="N9178" s="9" t="str">
        <f>VLOOKUP('Consolidtaed Data'!$C872,[1]Locations!$A:$O,2,0)</f>
        <v>Rancho Cucamonga</v>
      </c>
      <c r="O9178" s="9" t="str">
        <f>VLOOKUP('Consolidtaed Data'!$D872,'[1]Sales People'!$A:$B,2,0)</f>
        <v>Clarence Fox</v>
      </c>
      <c r="P9178" s="9" t="str">
        <f>VLOOKUP('Consolidtaed Data'!$E872,[1]Customers!$A:$B,2,0)</f>
        <v>James Armstrong</v>
      </c>
      <c r="Q9178" s="11">
        <f>WEEKDAY('Consolidtaed Data'!$F872)</f>
        <v>2</v>
      </c>
      <c r="R9178" s="9">
        <f>MONTH('Consolidtaed Data'!$F872)</f>
        <v>3</v>
      </c>
      <c r="S9178" s="9" t="str">
        <f>TEXT(Table3[[#This Row],[Purchase Date]],"MMMM")</f>
        <v>November</v>
      </c>
      <c r="T9178" s="9">
        <f>YEAR('Consolidtaed Data'!$F872)</f>
        <v>2020</v>
      </c>
    </row>
    <row r="9179" spans="1:20" x14ac:dyDescent="0.3">
      <c r="A9179" s="9" t="s">
        <v>10205</v>
      </c>
      <c r="B9179" s="9" t="s">
        <v>443</v>
      </c>
      <c r="C9179" s="9" t="s">
        <v>421</v>
      </c>
      <c r="D9179" s="9" t="s">
        <v>22</v>
      </c>
      <c r="E9179" s="9" t="s">
        <v>493</v>
      </c>
      <c r="F9179" s="12">
        <v>44526</v>
      </c>
      <c r="G9179" s="12" t="str">
        <f>VLOOKUP(Table3[[#This Row],[Product ID]],[1]Products!$A:$G,2,0)</f>
        <v>Product 61</v>
      </c>
      <c r="H9179" s="22">
        <v>1</v>
      </c>
      <c r="I9179" s="9">
        <f>VLOOKUP('Consolidtaed Data'!$B1261,[1]Products!$A:$G,4,0)</f>
        <v>1103</v>
      </c>
      <c r="J9179" s="9">
        <f>VLOOKUP('Consolidtaed Data'!$B1261,[1]Products!$A:$G,3,0)</f>
        <v>838</v>
      </c>
      <c r="K9179" s="9">
        <f>'Consolidtaed Data'!$J1261*'Consolidtaed Data'!$H1261</f>
        <v>562</v>
      </c>
      <c r="L9179" s="9">
        <f>'Consolidtaed Data'!$I1261*'Consolidtaed Data'!$H1261</f>
        <v>826</v>
      </c>
      <c r="M9179" s="9">
        <f>'Consolidtaed Data'!$L1261-'Consolidtaed Data'!$K1261</f>
        <v>1710</v>
      </c>
      <c r="N9179" s="9" t="str">
        <f>VLOOKUP('Consolidtaed Data'!$C1261,[1]Locations!$A:$O,2,0)</f>
        <v>Antioch</v>
      </c>
      <c r="O9179" s="9" t="str">
        <f>VLOOKUP('Consolidtaed Data'!$D1261,'[1]Sales People'!$A:$B,2,0)</f>
        <v>Jimmy Young</v>
      </c>
      <c r="P9179" s="9" t="str">
        <f>VLOOKUP('Consolidtaed Data'!$E1261,[1]Customers!$A:$B,2,0)</f>
        <v>Martin Berry</v>
      </c>
      <c r="Q9179" s="11">
        <f>WEEKDAY('Consolidtaed Data'!$F1261)</f>
        <v>5</v>
      </c>
      <c r="R9179" s="9">
        <f>MONTH('Consolidtaed Data'!$F1261)</f>
        <v>4</v>
      </c>
      <c r="S9179" s="9" t="str">
        <f>TEXT(Table3[[#This Row],[Purchase Date]],"MMMM")</f>
        <v>November</v>
      </c>
      <c r="T9179" s="9">
        <f>YEAR('Consolidtaed Data'!$F1261)</f>
        <v>2020</v>
      </c>
    </row>
    <row r="9180" spans="1:20" x14ac:dyDescent="0.3">
      <c r="A9180" s="9" t="s">
        <v>10206</v>
      </c>
      <c r="B9180" s="9" t="s">
        <v>580</v>
      </c>
      <c r="C9180" s="9" t="s">
        <v>439</v>
      </c>
      <c r="D9180" s="9" t="s">
        <v>91</v>
      </c>
      <c r="E9180" s="9" t="s">
        <v>2204</v>
      </c>
      <c r="F9180" s="12">
        <v>44526</v>
      </c>
      <c r="G9180" s="12" t="str">
        <f>VLOOKUP(Table3[[#This Row],[Product ID]],[1]Products!$A:$G,2,0)</f>
        <v>Product 1</v>
      </c>
      <c r="H9180" s="22">
        <v>2</v>
      </c>
      <c r="I9180" s="9">
        <f>VLOOKUP('Consolidtaed Data'!$B1500,[1]Products!$A:$G,4,0)</f>
        <v>1103</v>
      </c>
      <c r="J9180" s="9">
        <f>VLOOKUP('Consolidtaed Data'!$B1500,[1]Products!$A:$G,3,0)</f>
        <v>838</v>
      </c>
      <c r="K9180" s="9">
        <f>'Consolidtaed Data'!$J1500*'Consolidtaed Data'!$H1500</f>
        <v>1397</v>
      </c>
      <c r="L9180" s="9">
        <f>'Consolidtaed Data'!$I1500*'Consolidtaed Data'!$H1500</f>
        <v>1967</v>
      </c>
      <c r="M9180" s="9">
        <f>'Consolidtaed Data'!$L1500-'Consolidtaed Data'!$K1500</f>
        <v>1808</v>
      </c>
      <c r="N9180" s="9" t="str">
        <f>VLOOKUP('Consolidtaed Data'!$C1500,[1]Locations!$A:$O,2,0)</f>
        <v>El Monte</v>
      </c>
      <c r="O9180" s="9" t="str">
        <f>VLOOKUP('Consolidtaed Data'!$D1500,'[1]Sales People'!$A:$B,2,0)</f>
        <v>Carl Hall</v>
      </c>
      <c r="P9180" s="9" t="str">
        <f>VLOOKUP('Consolidtaed Data'!$E1500,[1]Customers!$A:$B,2,0)</f>
        <v>Louis Torres</v>
      </c>
      <c r="Q9180" s="11">
        <f>WEEKDAY('Consolidtaed Data'!$F1500)</f>
        <v>2</v>
      </c>
      <c r="R9180" s="9">
        <f>MONTH('Consolidtaed Data'!$F1500)</f>
        <v>4</v>
      </c>
      <c r="S9180" s="9" t="str">
        <f>TEXT(Table3[[#This Row],[Purchase Date]],"MMMM")</f>
        <v>November</v>
      </c>
      <c r="T9180" s="9">
        <f>YEAR('Consolidtaed Data'!$F1500)</f>
        <v>2020</v>
      </c>
    </row>
    <row r="9181" spans="1:20" x14ac:dyDescent="0.3">
      <c r="A9181" s="9" t="s">
        <v>10207</v>
      </c>
      <c r="B9181" s="9" t="s">
        <v>116</v>
      </c>
      <c r="C9181" s="9" t="s">
        <v>223</v>
      </c>
      <c r="D9181" s="9" t="s">
        <v>46</v>
      </c>
      <c r="E9181" s="9" t="s">
        <v>641</v>
      </c>
      <c r="F9181" s="12">
        <v>44526</v>
      </c>
      <c r="G9181" s="12" t="str">
        <f>VLOOKUP(Table3[[#This Row],[Product ID]],[1]Products!$A:$G,2,0)</f>
        <v>Product 55</v>
      </c>
      <c r="H9181" s="22">
        <v>3</v>
      </c>
      <c r="I9181" s="9">
        <f>VLOOKUP('Consolidtaed Data'!$B1641,[1]Products!$A:$G,4,0)</f>
        <v>886</v>
      </c>
      <c r="J9181" s="9">
        <f>VLOOKUP('Consolidtaed Data'!$B1641,[1]Products!$A:$G,3,0)</f>
        <v>478</v>
      </c>
      <c r="K9181" s="9">
        <f>'Consolidtaed Data'!$J1641*'Consolidtaed Data'!$H1641</f>
        <v>1473</v>
      </c>
      <c r="L9181" s="9">
        <f>'Consolidtaed Data'!$I1641*'Consolidtaed Data'!$H1641</f>
        <v>2497</v>
      </c>
      <c r="M9181" s="9">
        <f>'Consolidtaed Data'!$L1641-'Consolidtaed Data'!$K1641</f>
        <v>328</v>
      </c>
      <c r="N9181" s="9" t="str">
        <f>VLOOKUP('Consolidtaed Data'!$C1641,[1]Locations!$A:$O,2,0)</f>
        <v>Santa Ana</v>
      </c>
      <c r="O9181" s="9" t="str">
        <f>VLOOKUP('Consolidtaed Data'!$D1641,'[1]Sales People'!$A:$B,2,0)</f>
        <v>Andrew Bowman</v>
      </c>
      <c r="P9181" s="9" t="str">
        <f>VLOOKUP('Consolidtaed Data'!$E1641,[1]Customers!$A:$B,2,0)</f>
        <v>Matthew Walker</v>
      </c>
      <c r="Q9181" s="11">
        <f>WEEKDAY('Consolidtaed Data'!$F1641)</f>
        <v>4</v>
      </c>
      <c r="R9181" s="9">
        <f>MONTH('Consolidtaed Data'!$F1641)</f>
        <v>4</v>
      </c>
      <c r="S9181" s="9" t="str">
        <f>TEXT(Table3[[#This Row],[Purchase Date]],"MMMM")</f>
        <v>November</v>
      </c>
      <c r="T9181" s="9">
        <f>YEAR('Consolidtaed Data'!$F1641)</f>
        <v>2020</v>
      </c>
    </row>
    <row r="9182" spans="1:20" x14ac:dyDescent="0.3">
      <c r="A9182" s="9" t="s">
        <v>10208</v>
      </c>
      <c r="B9182" s="9" t="s">
        <v>692</v>
      </c>
      <c r="C9182" s="9" t="s">
        <v>228</v>
      </c>
      <c r="D9182" s="9" t="s">
        <v>83</v>
      </c>
      <c r="E9182" s="9" t="s">
        <v>1899</v>
      </c>
      <c r="F9182" s="12">
        <v>44526</v>
      </c>
      <c r="G9182" s="12" t="str">
        <f>VLOOKUP(Table3[[#This Row],[Product ID]],[1]Products!$A:$G,2,0)</f>
        <v>Product 83</v>
      </c>
      <c r="H9182" s="22">
        <v>3</v>
      </c>
      <c r="I9182" s="9">
        <f>VLOOKUP('Consolidtaed Data'!$B1701,[1]Products!$A:$G,4,0)</f>
        <v>1639</v>
      </c>
      <c r="J9182" s="9">
        <f>VLOOKUP('Consolidtaed Data'!$B1701,[1]Products!$A:$G,3,0)</f>
        <v>1295</v>
      </c>
      <c r="K9182" s="9">
        <f>'Consolidtaed Data'!$J1701*'Consolidtaed Data'!$H1701</f>
        <v>435</v>
      </c>
      <c r="L9182" s="9">
        <f>'Consolidtaed Data'!$I1701*'Consolidtaed Data'!$H1701</f>
        <v>530</v>
      </c>
      <c r="M9182" s="9">
        <f>'Consolidtaed Data'!$L1701-'Consolidtaed Data'!$K1701</f>
        <v>275</v>
      </c>
      <c r="N9182" s="9" t="str">
        <f>VLOOKUP('Consolidtaed Data'!$C1701,[1]Locations!$A:$O,2,0)</f>
        <v>Concord</v>
      </c>
      <c r="O9182" s="9" t="str">
        <f>VLOOKUP('Consolidtaed Data'!$D1701,'[1]Sales People'!$A:$B,2,0)</f>
        <v>Carl Elliott</v>
      </c>
      <c r="P9182" s="9" t="str">
        <f>VLOOKUP('Consolidtaed Data'!$E1701,[1]Customers!$A:$B,2,0)</f>
        <v>Henry Stanley</v>
      </c>
      <c r="Q9182" s="11">
        <f>WEEKDAY('Consolidtaed Data'!$F1701)</f>
        <v>2</v>
      </c>
      <c r="R9182" s="9">
        <f>MONTH('Consolidtaed Data'!$F1701)</f>
        <v>5</v>
      </c>
      <c r="S9182" s="9" t="str">
        <f>TEXT(Table3[[#This Row],[Purchase Date]],"MMMM")</f>
        <v>November</v>
      </c>
      <c r="T9182" s="9">
        <f>YEAR('Consolidtaed Data'!$F1701)</f>
        <v>2020</v>
      </c>
    </row>
    <row r="9183" spans="1:20" x14ac:dyDescent="0.3">
      <c r="A9183" s="9" t="s">
        <v>10209</v>
      </c>
      <c r="B9183" s="9" t="s">
        <v>366</v>
      </c>
      <c r="C9183" s="9" t="s">
        <v>249</v>
      </c>
      <c r="D9183" s="9" t="s">
        <v>272</v>
      </c>
      <c r="E9183" s="9" t="s">
        <v>1007</v>
      </c>
      <c r="F9183" s="12">
        <v>44526</v>
      </c>
      <c r="G9183" s="12" t="str">
        <f>VLOOKUP(Table3[[#This Row],[Product ID]],[1]Products!$A:$G,2,0)</f>
        <v>Product 39</v>
      </c>
      <c r="H9183" s="22">
        <v>1</v>
      </c>
      <c r="I9183" s="9">
        <f>VLOOKUP('Consolidtaed Data'!$B1889,[1]Products!$A:$G,4,0)</f>
        <v>136</v>
      </c>
      <c r="J9183" s="9">
        <f>VLOOKUP('Consolidtaed Data'!$B1889,[1]Products!$A:$G,3,0)</f>
        <v>72</v>
      </c>
      <c r="K9183" s="9">
        <f>'Consolidtaed Data'!$J1889*'Consolidtaed Data'!$H1889</f>
        <v>408</v>
      </c>
      <c r="L9183" s="9">
        <f>'Consolidtaed Data'!$I1889*'Consolidtaed Data'!$H1889</f>
        <v>504</v>
      </c>
      <c r="M9183" s="9">
        <f>'Consolidtaed Data'!$L1889-'Consolidtaed Data'!$K1889</f>
        <v>275</v>
      </c>
      <c r="N9183" s="9" t="str">
        <f>VLOOKUP('Consolidtaed Data'!$C1889,[1]Locations!$A:$O,2,0)</f>
        <v>Santa Maria</v>
      </c>
      <c r="O9183" s="9" t="str">
        <f>VLOOKUP('Consolidtaed Data'!$D1889,'[1]Sales People'!$A:$B,2,0)</f>
        <v>Ryan Butler</v>
      </c>
      <c r="P9183" s="9" t="str">
        <f>VLOOKUP('Consolidtaed Data'!$E1889,[1]Customers!$A:$B,2,0)</f>
        <v>Willie Hicks</v>
      </c>
      <c r="Q9183" s="11">
        <f>WEEKDAY('Consolidtaed Data'!$F1889)</f>
        <v>2</v>
      </c>
      <c r="R9183" s="9">
        <f>MONTH('Consolidtaed Data'!$F1889)</f>
        <v>5</v>
      </c>
      <c r="S9183" s="9" t="str">
        <f>TEXT(Table3[[#This Row],[Purchase Date]],"MMMM")</f>
        <v>November</v>
      </c>
      <c r="T9183" s="9">
        <f>YEAR('Consolidtaed Data'!$F1889)</f>
        <v>2020</v>
      </c>
    </row>
    <row r="9184" spans="1:20" x14ac:dyDescent="0.3">
      <c r="A9184" s="9" t="s">
        <v>10210</v>
      </c>
      <c r="B9184" s="9" t="s">
        <v>653</v>
      </c>
      <c r="C9184" s="9" t="s">
        <v>231</v>
      </c>
      <c r="D9184" s="9" t="s">
        <v>220</v>
      </c>
      <c r="E9184" s="9" t="s">
        <v>1274</v>
      </c>
      <c r="F9184" s="12">
        <v>44526</v>
      </c>
      <c r="G9184" s="12" t="str">
        <f>VLOOKUP(Table3[[#This Row],[Product ID]],[1]Products!$A:$G,2,0)</f>
        <v>Product 74</v>
      </c>
      <c r="H9184" s="22">
        <v>3</v>
      </c>
      <c r="I9184" s="9">
        <f>VLOOKUP('Consolidtaed Data'!$B1895,[1]Products!$A:$G,4,0)</f>
        <v>502</v>
      </c>
      <c r="J9184" s="9">
        <f>VLOOKUP('Consolidtaed Data'!$B1895,[1]Products!$A:$G,3,0)</f>
        <v>296</v>
      </c>
      <c r="K9184" s="9">
        <f>'Consolidtaed Data'!$J1895*'Consolidtaed Data'!$H1895</f>
        <v>562</v>
      </c>
      <c r="L9184" s="9">
        <f>'Consolidtaed Data'!$I1895*'Consolidtaed Data'!$H1895</f>
        <v>826</v>
      </c>
      <c r="M9184" s="9">
        <f>'Consolidtaed Data'!$L1895-'Consolidtaed Data'!$K1895</f>
        <v>892</v>
      </c>
      <c r="N9184" s="9" t="str">
        <f>VLOOKUP('Consolidtaed Data'!$C1895,[1]Locations!$A:$O,2,0)</f>
        <v>El Monte</v>
      </c>
      <c r="O9184" s="9" t="str">
        <f>VLOOKUP('Consolidtaed Data'!$D1895,'[1]Sales People'!$A:$B,2,0)</f>
        <v>Larry Castillo</v>
      </c>
      <c r="P9184" s="9" t="str">
        <f>VLOOKUP('Consolidtaed Data'!$E1895,[1]Customers!$A:$B,2,0)</f>
        <v>Robert Murphy</v>
      </c>
      <c r="Q9184" s="11">
        <f>WEEKDAY('Consolidtaed Data'!$F1895)</f>
        <v>2</v>
      </c>
      <c r="R9184" s="9">
        <f>MONTH('Consolidtaed Data'!$F1895)</f>
        <v>5</v>
      </c>
      <c r="S9184" s="9" t="str">
        <f>TEXT(Table3[[#This Row],[Purchase Date]],"MMMM")</f>
        <v>November</v>
      </c>
      <c r="T9184" s="9">
        <f>YEAR('Consolidtaed Data'!$F1895)</f>
        <v>2020</v>
      </c>
    </row>
    <row r="9185" spans="1:20" x14ac:dyDescent="0.3">
      <c r="A9185" s="9" t="s">
        <v>10211</v>
      </c>
      <c r="B9185" s="9" t="s">
        <v>443</v>
      </c>
      <c r="C9185" s="9" t="s">
        <v>12</v>
      </c>
      <c r="D9185" s="9" t="s">
        <v>123</v>
      </c>
      <c r="E9185" s="9" t="s">
        <v>725</v>
      </c>
      <c r="F9185" s="12">
        <v>44526</v>
      </c>
      <c r="G9185" s="12" t="str">
        <f>VLOOKUP(Table3[[#This Row],[Product ID]],[1]Products!$A:$G,2,0)</f>
        <v>Product 61</v>
      </c>
      <c r="H9185" s="22">
        <v>3</v>
      </c>
      <c r="I9185" s="9">
        <f>VLOOKUP('Consolidtaed Data'!$B2127,[1]Products!$A:$G,4,0)</f>
        <v>1526</v>
      </c>
      <c r="J9185" s="9">
        <f>VLOOKUP('Consolidtaed Data'!$B2127,[1]Products!$A:$G,3,0)</f>
        <v>1251</v>
      </c>
      <c r="K9185" s="9">
        <f>'Consolidtaed Data'!$J2127*'Consolidtaed Data'!$H2127</f>
        <v>1366</v>
      </c>
      <c r="L9185" s="9">
        <f>'Consolidtaed Data'!$I2127*'Consolidtaed Data'!$H2127</f>
        <v>2356</v>
      </c>
      <c r="M9185" s="9">
        <f>'Consolidtaed Data'!$L2127-'Consolidtaed Data'!$K2127</f>
        <v>3928</v>
      </c>
      <c r="N9185" s="9" t="str">
        <f>VLOOKUP('Consolidtaed Data'!$C2127,[1]Locations!$A:$O,2,0)</f>
        <v>Long Beach</v>
      </c>
      <c r="O9185" s="9" t="str">
        <f>VLOOKUP('Consolidtaed Data'!$D2127,'[1]Sales People'!$A:$B,2,0)</f>
        <v>Eugene Holmes</v>
      </c>
      <c r="P9185" s="9" t="str">
        <f>VLOOKUP('Consolidtaed Data'!$E2127,[1]Customers!$A:$B,2,0)</f>
        <v>James Foster</v>
      </c>
      <c r="Q9185" s="11">
        <f>WEEKDAY('Consolidtaed Data'!$F2127)</f>
        <v>5</v>
      </c>
      <c r="R9185" s="9">
        <f>MONTH('Consolidtaed Data'!$F2127)</f>
        <v>6</v>
      </c>
      <c r="S9185" s="9" t="str">
        <f>TEXT(Table3[[#This Row],[Purchase Date]],"MMMM")</f>
        <v>November</v>
      </c>
      <c r="T9185" s="9">
        <f>YEAR('Consolidtaed Data'!$F2127)</f>
        <v>2020</v>
      </c>
    </row>
    <row r="9186" spans="1:20" x14ac:dyDescent="0.3">
      <c r="A9186" s="9" t="s">
        <v>10212</v>
      </c>
      <c r="B9186" s="9" t="s">
        <v>7</v>
      </c>
      <c r="C9186" s="9" t="s">
        <v>325</v>
      </c>
      <c r="D9186" s="9" t="s">
        <v>149</v>
      </c>
      <c r="E9186" s="9" t="s">
        <v>710</v>
      </c>
      <c r="F9186" s="12">
        <v>44526</v>
      </c>
      <c r="G9186" s="12" t="str">
        <f>VLOOKUP(Table3[[#This Row],[Product ID]],[1]Products!$A:$G,2,0)</f>
        <v>Product 77</v>
      </c>
      <c r="H9186" s="22">
        <v>1</v>
      </c>
      <c r="I9186" s="9">
        <f>VLOOKUP('Consolidtaed Data'!$B2162,[1]Products!$A:$G,4,0)</f>
        <v>818</v>
      </c>
      <c r="J9186" s="9">
        <f>VLOOKUP('Consolidtaed Data'!$B2162,[1]Products!$A:$G,3,0)</f>
        <v>450</v>
      </c>
      <c r="K9186" s="9">
        <f>'Consolidtaed Data'!$J2162*'Consolidtaed Data'!$H2162</f>
        <v>900</v>
      </c>
      <c r="L9186" s="9">
        <f>'Consolidtaed Data'!$I2162*'Consolidtaed Data'!$H2162</f>
        <v>1636</v>
      </c>
      <c r="M9186" s="9">
        <f>'Consolidtaed Data'!$L2162-'Consolidtaed Data'!$K2162</f>
        <v>120</v>
      </c>
      <c r="N9186" s="9" t="str">
        <f>VLOOKUP('Consolidtaed Data'!$C2162,[1]Locations!$A:$O,2,0)</f>
        <v>Santa Ana</v>
      </c>
      <c r="O9186" s="9" t="str">
        <f>VLOOKUP('Consolidtaed Data'!$D2162,'[1]Sales People'!$A:$B,2,0)</f>
        <v>Larry Marshall</v>
      </c>
      <c r="P9186" s="9" t="str">
        <f>VLOOKUP('Consolidtaed Data'!$E2162,[1]Customers!$A:$B,2,0)</f>
        <v>Adam Hernandez</v>
      </c>
      <c r="Q9186" s="11">
        <f>WEEKDAY('Consolidtaed Data'!$F2162)</f>
        <v>7</v>
      </c>
      <c r="R9186" s="9">
        <f>MONTH('Consolidtaed Data'!$F2162)</f>
        <v>6</v>
      </c>
      <c r="S9186" s="9" t="str">
        <f>TEXT(Table3[[#This Row],[Purchase Date]],"MMMM")</f>
        <v>November</v>
      </c>
      <c r="T9186" s="9">
        <f>YEAR('Consolidtaed Data'!$F2162)</f>
        <v>2020</v>
      </c>
    </row>
    <row r="9187" spans="1:20" x14ac:dyDescent="0.3">
      <c r="A9187" s="9" t="s">
        <v>10213</v>
      </c>
      <c r="B9187" s="9" t="s">
        <v>168</v>
      </c>
      <c r="C9187" s="9" t="s">
        <v>152</v>
      </c>
      <c r="D9187" s="9" t="s">
        <v>246</v>
      </c>
      <c r="E9187" s="9" t="s">
        <v>1298</v>
      </c>
      <c r="F9187" s="12">
        <v>44526</v>
      </c>
      <c r="G9187" s="12" t="str">
        <f>VLOOKUP(Table3[[#This Row],[Product ID]],[1]Products!$A:$G,2,0)</f>
        <v>Product 26</v>
      </c>
      <c r="H9187" s="22">
        <v>3</v>
      </c>
      <c r="I9187" s="9">
        <f>VLOOKUP('Consolidtaed Data'!$B2678,[1]Products!$A:$G,4,0)</f>
        <v>112</v>
      </c>
      <c r="J9187" s="9">
        <f>VLOOKUP('Consolidtaed Data'!$B2678,[1]Products!$A:$G,3,0)</f>
        <v>90</v>
      </c>
      <c r="K9187" s="9">
        <f>'Consolidtaed Data'!$J2678*'Consolidtaed Data'!$H2678</f>
        <v>395</v>
      </c>
      <c r="L9187" s="9">
        <f>'Consolidtaed Data'!$I2678*'Consolidtaed Data'!$H2678</f>
        <v>556</v>
      </c>
      <c r="M9187" s="9">
        <f>'Consolidtaed Data'!$L2678-'Consolidtaed Data'!$K2678</f>
        <v>2604</v>
      </c>
      <c r="N9187" s="9" t="str">
        <f>VLOOKUP('Consolidtaed Data'!$C2678,[1]Locations!$A:$O,2,0)</f>
        <v>Fontana</v>
      </c>
      <c r="O9187" s="9" t="str">
        <f>VLOOKUP('Consolidtaed Data'!$D2678,'[1]Sales People'!$A:$B,2,0)</f>
        <v>Jeremy Mendoza</v>
      </c>
      <c r="P9187" s="9" t="str">
        <f>VLOOKUP('Consolidtaed Data'!$E2678,[1]Customers!$A:$B,2,0)</f>
        <v>Bruce Chapman</v>
      </c>
      <c r="Q9187" s="11">
        <f>WEEKDAY('Consolidtaed Data'!$F2678)</f>
        <v>3</v>
      </c>
      <c r="R9187" s="9">
        <f>MONTH('Consolidtaed Data'!$F2678)</f>
        <v>7</v>
      </c>
      <c r="S9187" s="9" t="str">
        <f>TEXT(Table3[[#This Row],[Purchase Date]],"MMMM")</f>
        <v>November</v>
      </c>
      <c r="T9187" s="9">
        <f>YEAR('Consolidtaed Data'!$F2678)</f>
        <v>2020</v>
      </c>
    </row>
    <row r="9188" spans="1:20" x14ac:dyDescent="0.3">
      <c r="A9188" s="9" t="s">
        <v>10214</v>
      </c>
      <c r="B9188" s="9" t="s">
        <v>38</v>
      </c>
      <c r="C9188" s="9" t="s">
        <v>439</v>
      </c>
      <c r="D9188" s="9" t="s">
        <v>35</v>
      </c>
      <c r="E9188" s="9" t="s">
        <v>1601</v>
      </c>
      <c r="F9188" s="12">
        <v>44526</v>
      </c>
      <c r="G9188" s="12" t="str">
        <f>VLOOKUP(Table3[[#This Row],[Product ID]],[1]Products!$A:$G,2,0)</f>
        <v>Product 25</v>
      </c>
      <c r="H9188" s="22">
        <v>3</v>
      </c>
      <c r="I9188" s="9">
        <f>VLOOKUP('Consolidtaed Data'!$B2883,[1]Products!$A:$G,4,0)</f>
        <v>1351</v>
      </c>
      <c r="J9188" s="9">
        <f>VLOOKUP('Consolidtaed Data'!$B2883,[1]Products!$A:$G,3,0)</f>
        <v>1108</v>
      </c>
      <c r="K9188" s="9">
        <f>'Consolidtaed Data'!$J2883*'Consolidtaed Data'!$H2883</f>
        <v>872</v>
      </c>
      <c r="L9188" s="9">
        <f>'Consolidtaed Data'!$I2883*'Consolidtaed Data'!$H2883</f>
        <v>1743</v>
      </c>
      <c r="M9188" s="9">
        <f>'Consolidtaed Data'!$L2883-'Consolidtaed Data'!$K2883</f>
        <v>874</v>
      </c>
      <c r="N9188" s="9" t="str">
        <f>VLOOKUP('Consolidtaed Data'!$C2883,[1]Locations!$A:$O,2,0)</f>
        <v>Pasadena</v>
      </c>
      <c r="O9188" s="9" t="str">
        <f>VLOOKUP('Consolidtaed Data'!$D2883,'[1]Sales People'!$A:$B,2,0)</f>
        <v>Fred Robertson</v>
      </c>
      <c r="P9188" s="9" t="str">
        <f>VLOOKUP('Consolidtaed Data'!$E2883,[1]Customers!$A:$B,2,0)</f>
        <v>Thomas Gonzales</v>
      </c>
      <c r="Q9188" s="11">
        <f>WEEKDAY('Consolidtaed Data'!$F2883)</f>
        <v>5</v>
      </c>
      <c r="R9188" s="9">
        <f>MONTH('Consolidtaed Data'!$F2883)</f>
        <v>7</v>
      </c>
      <c r="S9188" s="9" t="str">
        <f>TEXT(Table3[[#This Row],[Purchase Date]],"MMMM")</f>
        <v>November</v>
      </c>
      <c r="T9188" s="9">
        <f>YEAR('Consolidtaed Data'!$F2883)</f>
        <v>2020</v>
      </c>
    </row>
    <row r="9189" spans="1:20" x14ac:dyDescent="0.3">
      <c r="A9189" s="9" t="s">
        <v>10215</v>
      </c>
      <c r="B9189" s="9" t="s">
        <v>156</v>
      </c>
      <c r="C9189" s="9" t="s">
        <v>421</v>
      </c>
      <c r="D9189" s="9" t="s">
        <v>26</v>
      </c>
      <c r="E9189" s="9" t="s">
        <v>378</v>
      </c>
      <c r="F9189" s="12">
        <v>44526</v>
      </c>
      <c r="G9189" s="12" t="str">
        <f>VLOOKUP(Table3[[#This Row],[Product ID]],[1]Products!$A:$G,2,0)</f>
        <v>Product 21</v>
      </c>
      <c r="H9189" s="22">
        <v>1</v>
      </c>
      <c r="I9189" s="9">
        <f>VLOOKUP('Consolidtaed Data'!$B3022,[1]Products!$A:$G,4,0)</f>
        <v>1500</v>
      </c>
      <c r="J9189" s="9">
        <f>VLOOKUP('Consolidtaed Data'!$B3022,[1]Products!$A:$G,3,0)</f>
        <v>900</v>
      </c>
      <c r="K9189" s="9">
        <f>'Consolidtaed Data'!$J3022*'Consolidtaed Data'!$H3022</f>
        <v>387</v>
      </c>
      <c r="L9189" s="9">
        <f>'Consolidtaed Data'!$I3022*'Consolidtaed Data'!$H3022</f>
        <v>667</v>
      </c>
      <c r="M9189" s="9">
        <f>'Consolidtaed Data'!$L3022-'Consolidtaed Data'!$K3022</f>
        <v>436</v>
      </c>
      <c r="N9189" s="9" t="str">
        <f>VLOOKUP('Consolidtaed Data'!$C3022,[1]Locations!$A:$O,2,0)</f>
        <v>Simi Valley</v>
      </c>
      <c r="O9189" s="9" t="str">
        <f>VLOOKUP('Consolidtaed Data'!$D3022,'[1]Sales People'!$A:$B,2,0)</f>
        <v>Brian Hansen</v>
      </c>
      <c r="P9189" s="9" t="str">
        <f>VLOOKUP('Consolidtaed Data'!$E3022,[1]Customers!$A:$B,2,0)</f>
        <v>Jimmy Ray</v>
      </c>
      <c r="Q9189" s="11">
        <f>WEEKDAY('Consolidtaed Data'!$F3022)</f>
        <v>1</v>
      </c>
      <c r="R9189" s="9">
        <f>MONTH('Consolidtaed Data'!$F3022)</f>
        <v>8</v>
      </c>
      <c r="S9189" s="9" t="str">
        <f>TEXT(Table3[[#This Row],[Purchase Date]],"MMMM")</f>
        <v>November</v>
      </c>
      <c r="T9189" s="9">
        <f>YEAR('Consolidtaed Data'!$F3022)</f>
        <v>2020</v>
      </c>
    </row>
    <row r="9190" spans="1:20" x14ac:dyDescent="0.3">
      <c r="A9190" s="9" t="s">
        <v>10216</v>
      </c>
      <c r="B9190" s="9" t="s">
        <v>156</v>
      </c>
      <c r="C9190" s="9" t="s">
        <v>289</v>
      </c>
      <c r="D9190" s="9" t="s">
        <v>246</v>
      </c>
      <c r="E9190" s="9" t="s">
        <v>611</v>
      </c>
      <c r="F9190" s="12">
        <v>44526</v>
      </c>
      <c r="G9190" s="12" t="str">
        <f>VLOOKUP(Table3[[#This Row],[Product ID]],[1]Products!$A:$G,2,0)</f>
        <v>Product 21</v>
      </c>
      <c r="H9190" s="22">
        <v>1</v>
      </c>
      <c r="I9190" s="9">
        <f>VLOOKUP('Consolidtaed Data'!$B3153,[1]Products!$A:$G,4,0)</f>
        <v>667</v>
      </c>
      <c r="J9190" s="9">
        <f>VLOOKUP('Consolidtaed Data'!$B3153,[1]Products!$A:$G,3,0)</f>
        <v>387</v>
      </c>
      <c r="K9190" s="9">
        <f>'Consolidtaed Data'!$J3153*'Consolidtaed Data'!$H3153</f>
        <v>818</v>
      </c>
      <c r="L9190" s="9">
        <f>'Consolidtaed Data'!$I3153*'Consolidtaed Data'!$H3153</f>
        <v>1022</v>
      </c>
      <c r="M9190" s="9">
        <f>'Consolidtaed Data'!$L3153-'Consolidtaed Data'!$K3153</f>
        <v>161</v>
      </c>
      <c r="N9190" s="9" t="str">
        <f>VLOOKUP('Consolidtaed Data'!$C3153,[1]Locations!$A:$O,2,0)</f>
        <v>Moreno Valley</v>
      </c>
      <c r="O9190" s="9" t="str">
        <f>VLOOKUP('Consolidtaed Data'!$D3153,'[1]Sales People'!$A:$B,2,0)</f>
        <v>Kenneth Fields</v>
      </c>
      <c r="P9190" s="9" t="str">
        <f>VLOOKUP('Consolidtaed Data'!$E3153,[1]Customers!$A:$B,2,0)</f>
        <v>Sean Snyder</v>
      </c>
      <c r="Q9190" s="11">
        <f>WEEKDAY('Consolidtaed Data'!$F3153)</f>
        <v>5</v>
      </c>
      <c r="R9190" s="9">
        <f>MONTH('Consolidtaed Data'!$F3153)</f>
        <v>8</v>
      </c>
      <c r="S9190" s="9" t="str">
        <f>TEXT(Table3[[#This Row],[Purchase Date]],"MMMM")</f>
        <v>November</v>
      </c>
      <c r="T9190" s="9">
        <f>YEAR('Consolidtaed Data'!$F3153)</f>
        <v>2020</v>
      </c>
    </row>
    <row r="9191" spans="1:20" x14ac:dyDescent="0.3">
      <c r="A9191" s="9" t="s">
        <v>10217</v>
      </c>
      <c r="B9191" s="9" t="s">
        <v>177</v>
      </c>
      <c r="C9191" s="9" t="s">
        <v>331</v>
      </c>
      <c r="D9191" s="9" t="s">
        <v>174</v>
      </c>
      <c r="E9191" s="9" t="s">
        <v>631</v>
      </c>
      <c r="F9191" s="12">
        <v>44526</v>
      </c>
      <c r="G9191" s="12" t="str">
        <f>VLOOKUP(Table3[[#This Row],[Product ID]],[1]Products!$A:$G,2,0)</f>
        <v>Product 5</v>
      </c>
      <c r="H9191" s="22">
        <v>1</v>
      </c>
      <c r="I9191" s="9">
        <f>VLOOKUP('Consolidtaed Data'!$B3185,[1]Products!$A:$G,4,0)</f>
        <v>530</v>
      </c>
      <c r="J9191" s="9">
        <f>VLOOKUP('Consolidtaed Data'!$B3185,[1]Products!$A:$G,3,0)</f>
        <v>435</v>
      </c>
      <c r="K9191" s="9">
        <f>'Consolidtaed Data'!$J3185*'Consolidtaed Data'!$H3185</f>
        <v>1074</v>
      </c>
      <c r="L9191" s="9">
        <f>'Consolidtaed Data'!$I3185*'Consolidtaed Data'!$H3185</f>
        <v>1788</v>
      </c>
      <c r="M9191" s="9">
        <f>'Consolidtaed Data'!$L3185-'Consolidtaed Data'!$K3185</f>
        <v>1086</v>
      </c>
      <c r="N9191" s="9" t="str">
        <f>VLOOKUP('Consolidtaed Data'!$C3185,[1]Locations!$A:$O,2,0)</f>
        <v>Carlsbad</v>
      </c>
      <c r="O9191" s="9" t="str">
        <f>VLOOKUP('Consolidtaed Data'!$D3185,'[1]Sales People'!$A:$B,2,0)</f>
        <v>Fred Robertson</v>
      </c>
      <c r="P9191" s="9" t="str">
        <f>VLOOKUP('Consolidtaed Data'!$E3185,[1]Customers!$A:$B,2,0)</f>
        <v>Jeremy Allen</v>
      </c>
      <c r="Q9191" s="11">
        <f>WEEKDAY('Consolidtaed Data'!$F3185)</f>
        <v>7</v>
      </c>
      <c r="R9191" s="9">
        <f>MONTH('Consolidtaed Data'!$F3185)</f>
        <v>8</v>
      </c>
      <c r="S9191" s="9" t="str">
        <f>TEXT(Table3[[#This Row],[Purchase Date]],"MMMM")</f>
        <v>November</v>
      </c>
      <c r="T9191" s="9">
        <f>YEAR('Consolidtaed Data'!$F3185)</f>
        <v>2020</v>
      </c>
    </row>
    <row r="9192" spans="1:20" x14ac:dyDescent="0.3">
      <c r="A9192" s="9" t="s">
        <v>10218</v>
      </c>
      <c r="B9192" s="9" t="s">
        <v>284</v>
      </c>
      <c r="C9192" s="9" t="s">
        <v>30</v>
      </c>
      <c r="D9192" s="9" t="s">
        <v>143</v>
      </c>
      <c r="E9192" s="9" t="s">
        <v>2181</v>
      </c>
      <c r="F9192" s="12">
        <v>44526</v>
      </c>
      <c r="G9192" s="12" t="str">
        <f>VLOOKUP(Table3[[#This Row],[Product ID]],[1]Products!$A:$G,2,0)</f>
        <v>Product 96</v>
      </c>
      <c r="H9192" s="22">
        <v>1</v>
      </c>
      <c r="I9192" s="9">
        <f>VLOOKUP('Consolidtaed Data'!$B3312,[1]Products!$A:$G,4,0)</f>
        <v>1414</v>
      </c>
      <c r="J9192" s="9">
        <f>VLOOKUP('Consolidtaed Data'!$B3312,[1]Products!$A:$G,3,0)</f>
        <v>962</v>
      </c>
      <c r="K9192" s="9">
        <f>'Consolidtaed Data'!$J3312*'Consolidtaed Data'!$H3312</f>
        <v>786</v>
      </c>
      <c r="L9192" s="9">
        <f>'Consolidtaed Data'!$I3312*'Consolidtaed Data'!$H3312</f>
        <v>947</v>
      </c>
      <c r="M9192" s="9">
        <f>'Consolidtaed Data'!$L3312-'Consolidtaed Data'!$K3312</f>
        <v>383</v>
      </c>
      <c r="N9192" s="9" t="str">
        <f>VLOOKUP('Consolidtaed Data'!$C3312,[1]Locations!$A:$O,2,0)</f>
        <v>Glendale</v>
      </c>
      <c r="O9192" s="9" t="str">
        <f>VLOOKUP('Consolidtaed Data'!$D3312,'[1]Sales People'!$A:$B,2,0)</f>
        <v>Roger Ramos</v>
      </c>
      <c r="P9192" s="9" t="str">
        <f>VLOOKUP('Consolidtaed Data'!$E3312,[1]Customers!$A:$B,2,0)</f>
        <v>David Mendoza</v>
      </c>
      <c r="Q9192" s="11">
        <f>WEEKDAY('Consolidtaed Data'!$F3312)</f>
        <v>3</v>
      </c>
      <c r="R9192" s="9">
        <f>MONTH('Consolidtaed Data'!$F3312)</f>
        <v>9</v>
      </c>
      <c r="S9192" s="9" t="str">
        <f>TEXT(Table3[[#This Row],[Purchase Date]],"MMMM")</f>
        <v>November</v>
      </c>
      <c r="T9192" s="9">
        <f>YEAR('Consolidtaed Data'!$F3312)</f>
        <v>2020</v>
      </c>
    </row>
    <row r="9193" spans="1:20" x14ac:dyDescent="0.3">
      <c r="A9193" s="9" t="s">
        <v>10219</v>
      </c>
      <c r="B9193" s="9" t="s">
        <v>610</v>
      </c>
      <c r="C9193" s="9" t="s">
        <v>522</v>
      </c>
      <c r="D9193" s="9" t="s">
        <v>95</v>
      </c>
      <c r="E9193" s="9" t="s">
        <v>765</v>
      </c>
      <c r="F9193" s="12">
        <v>44527</v>
      </c>
      <c r="G9193" s="12" t="str">
        <f>VLOOKUP(Table3[[#This Row],[Product ID]],[1]Products!$A:$G,2,0)</f>
        <v>Product 12</v>
      </c>
      <c r="H9193" s="22">
        <v>1</v>
      </c>
      <c r="I9193" s="9">
        <f>VLOOKUP('Consolidtaed Data'!$B314,[1]Products!$A:$G,4,0)</f>
        <v>2182</v>
      </c>
      <c r="J9193" s="9">
        <f>VLOOKUP('Consolidtaed Data'!$B314,[1]Products!$A:$G,3,0)</f>
        <v>1200</v>
      </c>
      <c r="K9193" s="9">
        <f>'Consolidtaed Data'!$J314*'Consolidtaed Data'!$H314</f>
        <v>84</v>
      </c>
      <c r="L9193" s="9">
        <f>'Consolidtaed Data'!$I314*'Consolidtaed Data'!$H314</f>
        <v>123</v>
      </c>
      <c r="M9193" s="9">
        <f>'Consolidtaed Data'!$L314-'Consolidtaed Data'!$K314</f>
        <v>827</v>
      </c>
      <c r="N9193" s="9" t="str">
        <f>VLOOKUP('Consolidtaed Data'!$C314,[1]Locations!$A:$O,2,0)</f>
        <v>Simi Valley</v>
      </c>
      <c r="O9193" s="9" t="str">
        <f>VLOOKUP('Consolidtaed Data'!$D314,'[1]Sales People'!$A:$B,2,0)</f>
        <v>Jeremy Mendoza</v>
      </c>
      <c r="P9193" s="9" t="str">
        <f>VLOOKUP('Consolidtaed Data'!$E314,[1]Customers!$A:$B,2,0)</f>
        <v>Wayne Stewart</v>
      </c>
      <c r="Q9193" s="11">
        <f>WEEKDAY('Consolidtaed Data'!$F314)</f>
        <v>4</v>
      </c>
      <c r="R9193" s="9">
        <f>MONTH('Consolidtaed Data'!$F314)</f>
        <v>1</v>
      </c>
      <c r="S9193" s="9" t="str">
        <f>TEXT(Table3[[#This Row],[Purchase Date]],"MMMM")</f>
        <v>November</v>
      </c>
      <c r="T9193" s="9">
        <f>YEAR('Consolidtaed Data'!$F314)</f>
        <v>2020</v>
      </c>
    </row>
    <row r="9194" spans="1:20" x14ac:dyDescent="0.3">
      <c r="A9194" s="9" t="s">
        <v>10220</v>
      </c>
      <c r="B9194" s="9" t="s">
        <v>225</v>
      </c>
      <c r="C9194" s="9" t="s">
        <v>394</v>
      </c>
      <c r="D9194" s="9" t="s">
        <v>113</v>
      </c>
      <c r="E9194" s="9" t="s">
        <v>1112</v>
      </c>
      <c r="F9194" s="12">
        <v>44527</v>
      </c>
      <c r="G9194" s="12" t="str">
        <f>VLOOKUP(Table3[[#This Row],[Product ID]],[1]Products!$A:$G,2,0)</f>
        <v>Product 24</v>
      </c>
      <c r="H9194" s="22">
        <v>4</v>
      </c>
      <c r="I9194" s="9">
        <f>VLOOKUP('Consolidtaed Data'!$B736,[1]Products!$A:$G,4,0)</f>
        <v>1635</v>
      </c>
      <c r="J9194" s="9">
        <f>VLOOKUP('Consolidtaed Data'!$B736,[1]Products!$A:$G,3,0)</f>
        <v>1046</v>
      </c>
      <c r="K9194" s="9">
        <f>'Consolidtaed Data'!$J736*'Consolidtaed Data'!$H736</f>
        <v>66</v>
      </c>
      <c r="L9194" s="9">
        <f>'Consolidtaed Data'!$I736*'Consolidtaed Data'!$H736</f>
        <v>105</v>
      </c>
      <c r="M9194" s="9">
        <f>'Consolidtaed Data'!$L736-'Consolidtaed Data'!$K736</f>
        <v>52</v>
      </c>
      <c r="N9194" s="9" t="str">
        <f>VLOOKUP('Consolidtaed Data'!$C736,[1]Locations!$A:$O,2,0)</f>
        <v>Orange</v>
      </c>
      <c r="O9194" s="9" t="str">
        <f>VLOOKUP('Consolidtaed Data'!$D736,'[1]Sales People'!$A:$B,2,0)</f>
        <v>Carl Hall</v>
      </c>
      <c r="P9194" s="9" t="str">
        <f>VLOOKUP('Consolidtaed Data'!$E736,[1]Customers!$A:$B,2,0)</f>
        <v>Ronald Bradley</v>
      </c>
      <c r="Q9194" s="11">
        <f>WEEKDAY('Consolidtaed Data'!$F736)</f>
        <v>5</v>
      </c>
      <c r="R9194" s="9">
        <f>MONTH('Consolidtaed Data'!$F736)</f>
        <v>2</v>
      </c>
      <c r="S9194" s="9" t="str">
        <f>TEXT(Table3[[#This Row],[Purchase Date]],"MMMM")</f>
        <v>November</v>
      </c>
      <c r="T9194" s="9">
        <f>YEAR('Consolidtaed Data'!$F736)</f>
        <v>2020</v>
      </c>
    </row>
    <row r="9195" spans="1:20" x14ac:dyDescent="0.3">
      <c r="A9195" s="9" t="s">
        <v>10221</v>
      </c>
      <c r="B9195" s="9" t="s">
        <v>336</v>
      </c>
      <c r="C9195" s="9" t="s">
        <v>90</v>
      </c>
      <c r="D9195" s="9" t="s">
        <v>80</v>
      </c>
      <c r="E9195" s="9" t="s">
        <v>1105</v>
      </c>
      <c r="F9195" s="12">
        <v>44527</v>
      </c>
      <c r="G9195" s="12" t="str">
        <f>VLOOKUP(Table3[[#This Row],[Product ID]],[1]Products!$A:$G,2,0)</f>
        <v>Product 78</v>
      </c>
      <c r="H9195" s="22">
        <v>1</v>
      </c>
      <c r="I9195" s="9">
        <f>VLOOKUP('Consolidtaed Data'!$B889,[1]Products!$A:$G,4,0)</f>
        <v>392</v>
      </c>
      <c r="J9195" s="9">
        <f>VLOOKUP('Consolidtaed Data'!$B889,[1]Products!$A:$G,3,0)</f>
        <v>255</v>
      </c>
      <c r="K9195" s="9">
        <f>'Consolidtaed Data'!$J889*'Consolidtaed Data'!$H889</f>
        <v>2642</v>
      </c>
      <c r="L9195" s="9">
        <f>'Consolidtaed Data'!$I889*'Consolidtaed Data'!$H889</f>
        <v>3944</v>
      </c>
      <c r="M9195" s="9">
        <f>'Consolidtaed Data'!$L889-'Consolidtaed Data'!$K889</f>
        <v>82</v>
      </c>
      <c r="N9195" s="9" t="str">
        <f>VLOOKUP('Consolidtaed Data'!$C889,[1]Locations!$A:$O,2,0)</f>
        <v>Victorville</v>
      </c>
      <c r="O9195" s="9" t="str">
        <f>VLOOKUP('Consolidtaed Data'!$D889,'[1]Sales People'!$A:$B,2,0)</f>
        <v>Howard Sims</v>
      </c>
      <c r="P9195" s="9" t="str">
        <f>VLOOKUP('Consolidtaed Data'!$E889,[1]Customers!$A:$B,2,0)</f>
        <v>Jason Dixon</v>
      </c>
      <c r="Q9195" s="11">
        <f>WEEKDAY('Consolidtaed Data'!$F889)</f>
        <v>4</v>
      </c>
      <c r="R9195" s="9">
        <f>MONTH('Consolidtaed Data'!$F889)</f>
        <v>3</v>
      </c>
      <c r="S9195" s="9" t="str">
        <f>TEXT(Table3[[#This Row],[Purchase Date]],"MMMM")</f>
        <v>November</v>
      </c>
      <c r="T9195" s="9">
        <f>YEAR('Consolidtaed Data'!$F889)</f>
        <v>2020</v>
      </c>
    </row>
    <row r="9196" spans="1:20" x14ac:dyDescent="0.3">
      <c r="A9196" s="9" t="s">
        <v>10222</v>
      </c>
      <c r="B9196" s="9" t="s">
        <v>85</v>
      </c>
      <c r="C9196" s="9" t="s">
        <v>228</v>
      </c>
      <c r="D9196" s="9" t="s">
        <v>43</v>
      </c>
      <c r="E9196" s="9" t="s">
        <v>57</v>
      </c>
      <c r="F9196" s="12">
        <v>44527</v>
      </c>
      <c r="G9196" s="12" t="str">
        <f>VLOOKUP(Table3[[#This Row],[Product ID]],[1]Products!$A:$G,2,0)</f>
        <v>Product 93</v>
      </c>
      <c r="H9196" s="22">
        <v>1</v>
      </c>
      <c r="I9196" s="9">
        <f>VLOOKUP('Consolidtaed Data'!$B1012,[1]Products!$A:$G,4,0)</f>
        <v>561</v>
      </c>
      <c r="J9196" s="9">
        <f>VLOOKUP('Consolidtaed Data'!$B1012,[1]Products!$A:$G,3,0)</f>
        <v>421</v>
      </c>
      <c r="K9196" s="9">
        <f>'Consolidtaed Data'!$J1012*'Consolidtaed Data'!$H1012</f>
        <v>1572</v>
      </c>
      <c r="L9196" s="9">
        <f>'Consolidtaed Data'!$I1012*'Consolidtaed Data'!$H1012</f>
        <v>1894</v>
      </c>
      <c r="M9196" s="9">
        <f>'Consolidtaed Data'!$L1012-'Consolidtaed Data'!$K1012</f>
        <v>944</v>
      </c>
      <c r="N9196" s="9" t="str">
        <f>VLOOKUP('Consolidtaed Data'!$C1012,[1]Locations!$A:$O,2,0)</f>
        <v>Victorville</v>
      </c>
      <c r="O9196" s="9" t="str">
        <f>VLOOKUP('Consolidtaed Data'!$D1012,'[1]Sales People'!$A:$B,2,0)</f>
        <v>Scott Mason</v>
      </c>
      <c r="P9196" s="9" t="str">
        <f>VLOOKUP('Consolidtaed Data'!$E1012,[1]Customers!$A:$B,2,0)</f>
        <v>Stephen Payne</v>
      </c>
      <c r="Q9196" s="11">
        <f>WEEKDAY('Consolidtaed Data'!$F1012)</f>
        <v>6</v>
      </c>
      <c r="R9196" s="9">
        <f>MONTH('Consolidtaed Data'!$F1012)</f>
        <v>3</v>
      </c>
      <c r="S9196" s="9" t="str">
        <f>TEXT(Table3[[#This Row],[Purchase Date]],"MMMM")</f>
        <v>November</v>
      </c>
      <c r="T9196" s="9">
        <f>YEAR('Consolidtaed Data'!$F1012)</f>
        <v>2020</v>
      </c>
    </row>
    <row r="9197" spans="1:20" x14ac:dyDescent="0.3">
      <c r="A9197" s="9" t="s">
        <v>10223</v>
      </c>
      <c r="B9197" s="9" t="s">
        <v>11</v>
      </c>
      <c r="C9197" s="9" t="s">
        <v>249</v>
      </c>
      <c r="D9197" s="9" t="s">
        <v>22</v>
      </c>
      <c r="E9197" s="9" t="s">
        <v>232</v>
      </c>
      <c r="F9197" s="12">
        <v>44527</v>
      </c>
      <c r="G9197" s="12" t="str">
        <f>VLOOKUP(Table3[[#This Row],[Product ID]],[1]Products!$A:$G,2,0)</f>
        <v>Product 88</v>
      </c>
      <c r="H9197" s="22">
        <v>1</v>
      </c>
      <c r="I9197" s="9">
        <f>VLOOKUP('Consolidtaed Data'!$B1256,[1]Products!$A:$G,4,0)</f>
        <v>771</v>
      </c>
      <c r="J9197" s="9">
        <f>VLOOKUP('Consolidtaed Data'!$B1256,[1]Products!$A:$G,3,0)</f>
        <v>648</v>
      </c>
      <c r="K9197" s="9">
        <f>'Consolidtaed Data'!$J1256*'Consolidtaed Data'!$H1256</f>
        <v>3963</v>
      </c>
      <c r="L9197" s="9">
        <f>'Consolidtaed Data'!$I1256*'Consolidtaed Data'!$H1256</f>
        <v>5916</v>
      </c>
      <c r="M9197" s="9">
        <f>'Consolidtaed Data'!$L1256-'Consolidtaed Data'!$K1256</f>
        <v>377</v>
      </c>
      <c r="N9197" s="9" t="str">
        <f>VLOOKUP('Consolidtaed Data'!$C1256,[1]Locations!$A:$O,2,0)</f>
        <v>Corona</v>
      </c>
      <c r="O9197" s="9" t="str">
        <f>VLOOKUP('Consolidtaed Data'!$D1256,'[1]Sales People'!$A:$B,2,0)</f>
        <v>Bobby Russell</v>
      </c>
      <c r="P9197" s="9" t="str">
        <f>VLOOKUP('Consolidtaed Data'!$E1256,[1]Customers!$A:$B,2,0)</f>
        <v>Phillip Harvey</v>
      </c>
      <c r="Q9197" s="11">
        <f>WEEKDAY('Consolidtaed Data'!$F1256)</f>
        <v>4</v>
      </c>
      <c r="R9197" s="9">
        <f>MONTH('Consolidtaed Data'!$F1256)</f>
        <v>4</v>
      </c>
      <c r="S9197" s="9" t="str">
        <f>TEXT(Table3[[#This Row],[Purchase Date]],"MMMM")</f>
        <v>November</v>
      </c>
      <c r="T9197" s="9">
        <f>YEAR('Consolidtaed Data'!$F1256)</f>
        <v>2020</v>
      </c>
    </row>
    <row r="9198" spans="1:20" x14ac:dyDescent="0.3">
      <c r="A9198" s="9" t="s">
        <v>10224</v>
      </c>
      <c r="B9198" s="9" t="s">
        <v>418</v>
      </c>
      <c r="C9198" s="9" t="s">
        <v>126</v>
      </c>
      <c r="D9198" s="9" t="s">
        <v>100</v>
      </c>
      <c r="E9198" s="9" t="s">
        <v>3080</v>
      </c>
      <c r="F9198" s="12">
        <v>44527</v>
      </c>
      <c r="G9198" s="12" t="str">
        <f>VLOOKUP(Table3[[#This Row],[Product ID]],[1]Products!$A:$G,2,0)</f>
        <v>Product 82</v>
      </c>
      <c r="H9198" s="22">
        <v>1</v>
      </c>
      <c r="I9198" s="9">
        <f>VLOOKUP('Consolidtaed Data'!$B2081,[1]Products!$A:$G,4,0)</f>
        <v>1812</v>
      </c>
      <c r="J9198" s="9">
        <f>VLOOKUP('Consolidtaed Data'!$B2081,[1]Products!$A:$G,3,0)</f>
        <v>1305</v>
      </c>
      <c r="K9198" s="9">
        <f>'Consolidtaed Data'!$J2081*'Consolidtaed Data'!$H2081</f>
        <v>1684</v>
      </c>
      <c r="L9198" s="9">
        <f>'Consolidtaed Data'!$I2081*'Consolidtaed Data'!$H2081</f>
        <v>2244</v>
      </c>
      <c r="M9198" s="9">
        <f>'Consolidtaed Data'!$L2081-'Consolidtaed Data'!$K2081</f>
        <v>495</v>
      </c>
      <c r="N9198" s="9" t="str">
        <f>VLOOKUP('Consolidtaed Data'!$C2081,[1]Locations!$A:$O,2,0)</f>
        <v>Simi Valley</v>
      </c>
      <c r="O9198" s="9" t="str">
        <f>VLOOKUP('Consolidtaed Data'!$D2081,'[1]Sales People'!$A:$B,2,0)</f>
        <v>Kenneth Fields</v>
      </c>
      <c r="P9198" s="9" t="str">
        <f>VLOOKUP('Consolidtaed Data'!$E2081,[1]Customers!$A:$B,2,0)</f>
        <v>Paul Johnson</v>
      </c>
      <c r="Q9198" s="11">
        <f>WEEKDAY('Consolidtaed Data'!$F2081)</f>
        <v>2</v>
      </c>
      <c r="R9198" s="9">
        <f>MONTH('Consolidtaed Data'!$F2081)</f>
        <v>6</v>
      </c>
      <c r="S9198" s="9" t="str">
        <f>TEXT(Table3[[#This Row],[Purchase Date]],"MMMM")</f>
        <v>November</v>
      </c>
      <c r="T9198" s="9">
        <f>YEAR('Consolidtaed Data'!$F2081)</f>
        <v>2020</v>
      </c>
    </row>
    <row r="9199" spans="1:20" x14ac:dyDescent="0.3">
      <c r="A9199" s="9" t="s">
        <v>10225</v>
      </c>
      <c r="B9199" s="9" t="s">
        <v>531</v>
      </c>
      <c r="C9199" s="9" t="s">
        <v>635</v>
      </c>
      <c r="D9199" s="9" t="s">
        <v>123</v>
      </c>
      <c r="E9199" s="9" t="s">
        <v>296</v>
      </c>
      <c r="F9199" s="12">
        <v>44527</v>
      </c>
      <c r="G9199" s="12" t="str">
        <f>VLOOKUP(Table3[[#This Row],[Product ID]],[1]Products!$A:$G,2,0)</f>
        <v>Product 62</v>
      </c>
      <c r="H9199" s="22">
        <v>2</v>
      </c>
      <c r="I9199" s="9">
        <f>VLOOKUP('Consolidtaed Data'!$B2122,[1]Products!$A:$G,4,0)</f>
        <v>1566</v>
      </c>
      <c r="J9199" s="9">
        <f>VLOOKUP('Consolidtaed Data'!$B2122,[1]Products!$A:$G,3,0)</f>
        <v>1190</v>
      </c>
      <c r="K9199" s="9">
        <f>'Consolidtaed Data'!$J2122*'Consolidtaed Data'!$H2122</f>
        <v>435</v>
      </c>
      <c r="L9199" s="9">
        <f>'Consolidtaed Data'!$I2122*'Consolidtaed Data'!$H2122</f>
        <v>530</v>
      </c>
      <c r="M9199" s="9">
        <f>'Consolidtaed Data'!$L2122-'Consolidtaed Data'!$K2122</f>
        <v>1748</v>
      </c>
      <c r="N9199" s="9" t="str">
        <f>VLOOKUP('Consolidtaed Data'!$C2122,[1]Locations!$A:$O,2,0)</f>
        <v>Rancho Cucamonga</v>
      </c>
      <c r="O9199" s="9" t="str">
        <f>VLOOKUP('Consolidtaed Data'!$D2122,'[1]Sales People'!$A:$B,2,0)</f>
        <v>Joshua Taylor</v>
      </c>
      <c r="P9199" s="9" t="str">
        <f>VLOOKUP('Consolidtaed Data'!$E2122,[1]Customers!$A:$B,2,0)</f>
        <v>Martin Olson</v>
      </c>
      <c r="Q9199" s="11">
        <f>WEEKDAY('Consolidtaed Data'!$F2122)</f>
        <v>4</v>
      </c>
      <c r="R9199" s="9">
        <f>MONTH('Consolidtaed Data'!$F2122)</f>
        <v>6</v>
      </c>
      <c r="S9199" s="9" t="str">
        <f>TEXT(Table3[[#This Row],[Purchase Date]],"MMMM")</f>
        <v>November</v>
      </c>
      <c r="T9199" s="9">
        <f>YEAR('Consolidtaed Data'!$F2122)</f>
        <v>2020</v>
      </c>
    </row>
    <row r="9200" spans="1:20" x14ac:dyDescent="0.3">
      <c r="A9200" s="9" t="s">
        <v>10226</v>
      </c>
      <c r="B9200" s="9" t="s">
        <v>71</v>
      </c>
      <c r="C9200" s="9" t="s">
        <v>231</v>
      </c>
      <c r="D9200" s="9" t="s">
        <v>100</v>
      </c>
      <c r="E9200" s="9" t="s">
        <v>833</v>
      </c>
      <c r="F9200" s="12">
        <v>44527</v>
      </c>
      <c r="G9200" s="12" t="str">
        <f>VLOOKUP(Table3[[#This Row],[Product ID]],[1]Products!$A:$G,2,0)</f>
        <v>Product 42</v>
      </c>
      <c r="H9200" s="22">
        <v>1</v>
      </c>
      <c r="I9200" s="9">
        <f>VLOOKUP('Consolidtaed Data'!$B2126,[1]Products!$A:$G,4,0)</f>
        <v>799</v>
      </c>
      <c r="J9200" s="9">
        <f>VLOOKUP('Consolidtaed Data'!$B2126,[1]Products!$A:$G,3,0)</f>
        <v>455</v>
      </c>
      <c r="K9200" s="9">
        <f>'Consolidtaed Data'!$J2126*'Consolidtaed Data'!$H2126</f>
        <v>3600</v>
      </c>
      <c r="L9200" s="9">
        <f>'Consolidtaed Data'!$I2126*'Consolidtaed Data'!$H2126</f>
        <v>6000</v>
      </c>
      <c r="M9200" s="9">
        <f>'Consolidtaed Data'!$L2126-'Consolidtaed Data'!$K2126</f>
        <v>286</v>
      </c>
      <c r="N9200" s="9" t="str">
        <f>VLOOKUP('Consolidtaed Data'!$C2126,[1]Locations!$A:$O,2,0)</f>
        <v>Fontana</v>
      </c>
      <c r="O9200" s="9" t="str">
        <f>VLOOKUP('Consolidtaed Data'!$D2126,'[1]Sales People'!$A:$B,2,0)</f>
        <v>Ernest Wheeler</v>
      </c>
      <c r="P9200" s="9" t="str">
        <f>VLOOKUP('Consolidtaed Data'!$E2126,[1]Customers!$A:$B,2,0)</f>
        <v>Henry Boyd</v>
      </c>
      <c r="Q9200" s="11">
        <f>WEEKDAY('Consolidtaed Data'!$F2126)</f>
        <v>5</v>
      </c>
      <c r="R9200" s="9">
        <f>MONTH('Consolidtaed Data'!$F2126)</f>
        <v>6</v>
      </c>
      <c r="S9200" s="9" t="str">
        <f>TEXT(Table3[[#This Row],[Purchase Date]],"MMMM")</f>
        <v>November</v>
      </c>
      <c r="T9200" s="9">
        <f>YEAR('Consolidtaed Data'!$F2126)</f>
        <v>2020</v>
      </c>
    </row>
    <row r="9201" spans="1:20" x14ac:dyDescent="0.3">
      <c r="A9201" s="9" t="s">
        <v>10227</v>
      </c>
      <c r="B9201" s="9" t="s">
        <v>349</v>
      </c>
      <c r="C9201" s="9" t="s">
        <v>12</v>
      </c>
      <c r="D9201" s="9" t="s">
        <v>91</v>
      </c>
      <c r="E9201" s="9" t="s">
        <v>1934</v>
      </c>
      <c r="F9201" s="12">
        <v>44527</v>
      </c>
      <c r="G9201" s="12" t="str">
        <f>VLOOKUP(Table3[[#This Row],[Product ID]],[1]Products!$A:$G,2,0)</f>
        <v>Product 60</v>
      </c>
      <c r="H9201" s="22">
        <v>2</v>
      </c>
      <c r="I9201" s="9">
        <f>VLOOKUP('Consolidtaed Data'!$B2338,[1]Products!$A:$G,4,0)</f>
        <v>203</v>
      </c>
      <c r="J9201" s="9">
        <f>VLOOKUP('Consolidtaed Data'!$B2338,[1]Products!$A:$G,3,0)</f>
        <v>154</v>
      </c>
      <c r="K9201" s="9">
        <f>'Consolidtaed Data'!$J2338*'Consolidtaed Data'!$H2338</f>
        <v>7108</v>
      </c>
      <c r="L9201" s="9">
        <f>'Consolidtaed Data'!$I2338*'Consolidtaed Data'!$H2338</f>
        <v>8564</v>
      </c>
      <c r="M9201" s="9">
        <f>'Consolidtaed Data'!$L2338-'Consolidtaed Data'!$K2338</f>
        <v>364</v>
      </c>
      <c r="N9201" s="9" t="str">
        <f>VLOOKUP('Consolidtaed Data'!$C2338,[1]Locations!$A:$O,2,0)</f>
        <v>Santa Clarita</v>
      </c>
      <c r="O9201" s="9" t="str">
        <f>VLOOKUP('Consolidtaed Data'!$D2338,'[1]Sales People'!$A:$B,2,0)</f>
        <v>Howard Gardner</v>
      </c>
      <c r="P9201" s="9" t="str">
        <f>VLOOKUP('Consolidtaed Data'!$E2338,[1]Customers!$A:$B,2,0)</f>
        <v>Bruce Bowman</v>
      </c>
      <c r="Q9201" s="11">
        <f>WEEKDAY('Consolidtaed Data'!$F2338)</f>
        <v>7</v>
      </c>
      <c r="R9201" s="9">
        <f>MONTH('Consolidtaed Data'!$F2338)</f>
        <v>6</v>
      </c>
      <c r="S9201" s="9" t="str">
        <f>TEXT(Table3[[#This Row],[Purchase Date]],"MMMM")</f>
        <v>November</v>
      </c>
      <c r="T9201" s="9">
        <f>YEAR('Consolidtaed Data'!$F2338)</f>
        <v>2020</v>
      </c>
    </row>
    <row r="9202" spans="1:20" x14ac:dyDescent="0.3">
      <c r="A9202" s="9" t="s">
        <v>10228</v>
      </c>
      <c r="B9202" s="9" t="s">
        <v>156</v>
      </c>
      <c r="C9202" s="9" t="s">
        <v>522</v>
      </c>
      <c r="D9202" s="9" t="s">
        <v>153</v>
      </c>
      <c r="E9202" s="9" t="s">
        <v>1612</v>
      </c>
      <c r="F9202" s="12">
        <v>44527</v>
      </c>
      <c r="G9202" s="12" t="str">
        <f>VLOOKUP(Table3[[#This Row],[Product ID]],[1]Products!$A:$G,2,0)</f>
        <v>Product 21</v>
      </c>
      <c r="H9202" s="22">
        <v>3</v>
      </c>
      <c r="I9202" s="9">
        <f>VLOOKUP('Consolidtaed Data'!$B2361,[1]Products!$A:$G,4,0)</f>
        <v>826</v>
      </c>
      <c r="J9202" s="9">
        <f>VLOOKUP('Consolidtaed Data'!$B2361,[1]Products!$A:$G,3,0)</f>
        <v>562</v>
      </c>
      <c r="K9202" s="9">
        <f>'Consolidtaed Data'!$J2361*'Consolidtaed Data'!$H2361</f>
        <v>790</v>
      </c>
      <c r="L9202" s="9">
        <f>'Consolidtaed Data'!$I2361*'Consolidtaed Data'!$H2361</f>
        <v>1112</v>
      </c>
      <c r="M9202" s="9">
        <f>'Consolidtaed Data'!$L2361-'Consolidtaed Data'!$K2361</f>
        <v>1953</v>
      </c>
      <c r="N9202" s="9" t="str">
        <f>VLOOKUP('Consolidtaed Data'!$C2361,[1]Locations!$A:$O,2,0)</f>
        <v>San Jose</v>
      </c>
      <c r="O9202" s="9" t="str">
        <f>VLOOKUP('Consolidtaed Data'!$D2361,'[1]Sales People'!$A:$B,2,0)</f>
        <v>Brian Thomas</v>
      </c>
      <c r="P9202" s="9" t="str">
        <f>VLOOKUP('Consolidtaed Data'!$E2361,[1]Customers!$A:$B,2,0)</f>
        <v>Steve Tucker</v>
      </c>
      <c r="Q9202" s="11">
        <f>WEEKDAY('Consolidtaed Data'!$F2361)</f>
        <v>1</v>
      </c>
      <c r="R9202" s="9">
        <f>MONTH('Consolidtaed Data'!$F2361)</f>
        <v>6</v>
      </c>
      <c r="S9202" s="9" t="str">
        <f>TEXT(Table3[[#This Row],[Purchase Date]],"MMMM")</f>
        <v>November</v>
      </c>
      <c r="T9202" s="9">
        <f>YEAR('Consolidtaed Data'!$F2361)</f>
        <v>2020</v>
      </c>
    </row>
    <row r="9203" spans="1:20" x14ac:dyDescent="0.3">
      <c r="A9203" s="9" t="s">
        <v>10229</v>
      </c>
      <c r="B9203" s="9" t="s">
        <v>185</v>
      </c>
      <c r="C9203" s="9" t="s">
        <v>522</v>
      </c>
      <c r="D9203" s="9" t="s">
        <v>329</v>
      </c>
      <c r="E9203" s="9" t="s">
        <v>588</v>
      </c>
      <c r="F9203" s="12">
        <v>44527</v>
      </c>
      <c r="G9203" s="12" t="str">
        <f>VLOOKUP(Table3[[#This Row],[Product ID]],[1]Products!$A:$G,2,0)</f>
        <v>Product 65</v>
      </c>
      <c r="H9203" s="22">
        <v>2</v>
      </c>
      <c r="I9203" s="9">
        <f>VLOOKUP('Consolidtaed Data'!$B2418,[1]Products!$A:$G,4,0)</f>
        <v>392</v>
      </c>
      <c r="J9203" s="9">
        <f>VLOOKUP('Consolidtaed Data'!$B2418,[1]Products!$A:$G,3,0)</f>
        <v>255</v>
      </c>
      <c r="K9203" s="9">
        <f>'Consolidtaed Data'!$J2418*'Consolidtaed Data'!$H2418</f>
        <v>1516</v>
      </c>
      <c r="L9203" s="9">
        <f>'Consolidtaed Data'!$I2418*'Consolidtaed Data'!$H2418</f>
        <v>1783</v>
      </c>
      <c r="M9203" s="9">
        <f>'Consolidtaed Data'!$L2418-'Consolidtaed Data'!$K2418</f>
        <v>742</v>
      </c>
      <c r="N9203" s="9" t="str">
        <f>VLOOKUP('Consolidtaed Data'!$C2418,[1]Locations!$A:$O,2,0)</f>
        <v>Modesto</v>
      </c>
      <c r="O9203" s="9" t="str">
        <f>VLOOKUP('Consolidtaed Data'!$D2418,'[1]Sales People'!$A:$B,2,0)</f>
        <v>Patrick Ruiz</v>
      </c>
      <c r="P9203" s="9" t="str">
        <f>VLOOKUP('Consolidtaed Data'!$E2418,[1]Customers!$A:$B,2,0)</f>
        <v>Anthony Torres</v>
      </c>
      <c r="Q9203" s="11">
        <f>WEEKDAY('Consolidtaed Data'!$F2418)</f>
        <v>4</v>
      </c>
      <c r="R9203" s="9">
        <f>MONTH('Consolidtaed Data'!$F2418)</f>
        <v>6</v>
      </c>
      <c r="S9203" s="9" t="str">
        <f>TEXT(Table3[[#This Row],[Purchase Date]],"MMMM")</f>
        <v>November</v>
      </c>
      <c r="T9203" s="9">
        <f>YEAR('Consolidtaed Data'!$F2418)</f>
        <v>2020</v>
      </c>
    </row>
    <row r="9204" spans="1:20" x14ac:dyDescent="0.3">
      <c r="A9204" s="9" t="s">
        <v>10230</v>
      </c>
      <c r="B9204" s="9" t="s">
        <v>298</v>
      </c>
      <c r="C9204" s="9" t="s">
        <v>504</v>
      </c>
      <c r="D9204" s="9" t="s">
        <v>43</v>
      </c>
      <c r="E9204" s="9" t="s">
        <v>1973</v>
      </c>
      <c r="F9204" s="12">
        <v>44527</v>
      </c>
      <c r="G9204" s="12" t="str">
        <f>VLOOKUP(Table3[[#This Row],[Product ID]],[1]Products!$A:$G,2,0)</f>
        <v>Product 53</v>
      </c>
      <c r="H9204" s="22">
        <v>1</v>
      </c>
      <c r="I9204" s="9">
        <f>VLOOKUP('Consolidtaed Data'!$B2422,[1]Products!$A:$G,4,0)</f>
        <v>847</v>
      </c>
      <c r="J9204" s="9">
        <f>VLOOKUP('Consolidtaed Data'!$B2422,[1]Products!$A:$G,3,0)</f>
        <v>534</v>
      </c>
      <c r="K9204" s="9">
        <f>'Consolidtaed Data'!$J2422*'Consolidtaed Data'!$H2422</f>
        <v>882</v>
      </c>
      <c r="L9204" s="9">
        <f>'Consolidtaed Data'!$I2422*'Consolidtaed Data'!$H2422</f>
        <v>1104</v>
      </c>
      <c r="M9204" s="9">
        <f>'Consolidtaed Data'!$L2422-'Consolidtaed Data'!$K2422</f>
        <v>51</v>
      </c>
      <c r="N9204" s="9" t="str">
        <f>VLOOKUP('Consolidtaed Data'!$C2422,[1]Locations!$A:$O,2,0)</f>
        <v>Irvine</v>
      </c>
      <c r="O9204" s="9" t="str">
        <f>VLOOKUP('Consolidtaed Data'!$D2422,'[1]Sales People'!$A:$B,2,0)</f>
        <v>Bobby Russell</v>
      </c>
      <c r="P9204" s="9" t="str">
        <f>VLOOKUP('Consolidtaed Data'!$E2422,[1]Customers!$A:$B,2,0)</f>
        <v>George Fowler</v>
      </c>
      <c r="Q9204" s="11">
        <f>WEEKDAY('Consolidtaed Data'!$F2422)</f>
        <v>5</v>
      </c>
      <c r="R9204" s="9">
        <f>MONTH('Consolidtaed Data'!$F2422)</f>
        <v>6</v>
      </c>
      <c r="S9204" s="9" t="str">
        <f>TEXT(Table3[[#This Row],[Purchase Date]],"MMMM")</f>
        <v>November</v>
      </c>
      <c r="T9204" s="9">
        <f>YEAR('Consolidtaed Data'!$F2422)</f>
        <v>2020</v>
      </c>
    </row>
    <row r="9205" spans="1:20" x14ac:dyDescent="0.3">
      <c r="A9205" s="9" t="s">
        <v>10231</v>
      </c>
      <c r="B9205" s="9" t="s">
        <v>529</v>
      </c>
      <c r="C9205" s="9" t="s">
        <v>469</v>
      </c>
      <c r="D9205" s="9" t="s">
        <v>64</v>
      </c>
      <c r="E9205" s="9" t="s">
        <v>1419</v>
      </c>
      <c r="F9205" s="12">
        <v>44527</v>
      </c>
      <c r="G9205" s="12" t="str">
        <f>VLOOKUP(Table3[[#This Row],[Product ID]],[1]Products!$A:$G,2,0)</f>
        <v>Product 56</v>
      </c>
      <c r="H9205" s="22">
        <v>3</v>
      </c>
      <c r="I9205" s="9">
        <f>VLOOKUP('Consolidtaed Data'!$B2525,[1]Products!$A:$G,4,0)</f>
        <v>1639</v>
      </c>
      <c r="J9205" s="9">
        <f>VLOOKUP('Consolidtaed Data'!$B2525,[1]Products!$A:$G,3,0)</f>
        <v>1295</v>
      </c>
      <c r="K9205" s="9">
        <f>'Consolidtaed Data'!$J2525*'Consolidtaed Data'!$H2525</f>
        <v>208</v>
      </c>
      <c r="L9205" s="9">
        <f>'Consolidtaed Data'!$I2525*'Consolidtaed Data'!$H2525</f>
        <v>400</v>
      </c>
      <c r="M9205" s="9">
        <f>'Consolidtaed Data'!$L2525-'Consolidtaed Data'!$K2525</f>
        <v>64</v>
      </c>
      <c r="N9205" s="9" t="str">
        <f>VLOOKUP('Consolidtaed Data'!$C2525,[1]Locations!$A:$O,2,0)</f>
        <v>Torrance</v>
      </c>
      <c r="O9205" s="9" t="str">
        <f>VLOOKUP('Consolidtaed Data'!$D2525,'[1]Sales People'!$A:$B,2,0)</f>
        <v>Joe Sims</v>
      </c>
      <c r="P9205" s="9" t="str">
        <f>VLOOKUP('Consolidtaed Data'!$E2525,[1]Customers!$A:$B,2,0)</f>
        <v>Ernest Austin</v>
      </c>
      <c r="Q9205" s="11">
        <f>WEEKDAY('Consolidtaed Data'!$F2525)</f>
        <v>5</v>
      </c>
      <c r="R9205" s="9">
        <f>MONTH('Consolidtaed Data'!$F2525)</f>
        <v>7</v>
      </c>
      <c r="S9205" s="9" t="str">
        <f>TEXT(Table3[[#This Row],[Purchase Date]],"MMMM")</f>
        <v>November</v>
      </c>
      <c r="T9205" s="9">
        <f>YEAR('Consolidtaed Data'!$F2525)</f>
        <v>2020</v>
      </c>
    </row>
    <row r="9206" spans="1:20" x14ac:dyDescent="0.3">
      <c r="A9206" s="9" t="s">
        <v>10232</v>
      </c>
      <c r="B9206" s="9" t="s">
        <v>116</v>
      </c>
      <c r="C9206" s="9" t="s">
        <v>253</v>
      </c>
      <c r="D9206" s="9" t="s">
        <v>153</v>
      </c>
      <c r="E9206" s="9" t="s">
        <v>2201</v>
      </c>
      <c r="F9206" s="12">
        <v>44527</v>
      </c>
      <c r="G9206" s="12" t="str">
        <f>VLOOKUP(Table3[[#This Row],[Product ID]],[1]Products!$A:$G,2,0)</f>
        <v>Product 55</v>
      </c>
      <c r="H9206" s="22">
        <v>3</v>
      </c>
      <c r="I9206" s="9">
        <f>VLOOKUP('Consolidtaed Data'!$B2543,[1]Products!$A:$G,4,0)</f>
        <v>458</v>
      </c>
      <c r="J9206" s="9">
        <f>VLOOKUP('Consolidtaed Data'!$B2543,[1]Products!$A:$G,3,0)</f>
        <v>376</v>
      </c>
      <c r="K9206" s="9">
        <f>'Consolidtaed Data'!$J2543*'Consolidtaed Data'!$H2543</f>
        <v>534</v>
      </c>
      <c r="L9206" s="9">
        <f>'Consolidtaed Data'!$I2543*'Consolidtaed Data'!$H2543</f>
        <v>847</v>
      </c>
      <c r="M9206" s="9">
        <f>'Consolidtaed Data'!$L2543-'Consolidtaed Data'!$K2543</f>
        <v>1376</v>
      </c>
      <c r="N9206" s="9" t="str">
        <f>VLOOKUP('Consolidtaed Data'!$C2543,[1]Locations!$A:$O,2,0)</f>
        <v>Long Beach</v>
      </c>
      <c r="O9206" s="9" t="str">
        <f>VLOOKUP('Consolidtaed Data'!$D2543,'[1]Sales People'!$A:$B,2,0)</f>
        <v>Howard Gardner</v>
      </c>
      <c r="P9206" s="9" t="str">
        <f>VLOOKUP('Consolidtaed Data'!$E2543,[1]Customers!$A:$B,2,0)</f>
        <v>Jose Griffin</v>
      </c>
      <c r="Q9206" s="11">
        <f>WEEKDAY('Consolidtaed Data'!$F2543)</f>
        <v>7</v>
      </c>
      <c r="R9206" s="9">
        <f>MONTH('Consolidtaed Data'!$F2543)</f>
        <v>7</v>
      </c>
      <c r="S9206" s="9" t="str">
        <f>TEXT(Table3[[#This Row],[Purchase Date]],"MMMM")</f>
        <v>November</v>
      </c>
      <c r="T9206" s="9">
        <f>YEAR('Consolidtaed Data'!$F2543)</f>
        <v>2020</v>
      </c>
    </row>
    <row r="9207" spans="1:20" x14ac:dyDescent="0.3">
      <c r="A9207" s="9" t="s">
        <v>10233</v>
      </c>
      <c r="B9207" s="9" t="s">
        <v>382</v>
      </c>
      <c r="C9207" s="9" t="s">
        <v>82</v>
      </c>
      <c r="D9207" s="9" t="s">
        <v>143</v>
      </c>
      <c r="E9207" s="9" t="s">
        <v>960</v>
      </c>
      <c r="F9207" s="12">
        <v>44527</v>
      </c>
      <c r="G9207" s="12" t="str">
        <f>VLOOKUP(Table3[[#This Row],[Product ID]],[1]Products!$A:$G,2,0)</f>
        <v>Product 50</v>
      </c>
      <c r="H9207" s="22">
        <v>1</v>
      </c>
      <c r="I9207" s="9">
        <f>VLOOKUP('Consolidtaed Data'!$B3339,[1]Products!$A:$G,4,0)</f>
        <v>392</v>
      </c>
      <c r="J9207" s="9">
        <f>VLOOKUP('Consolidtaed Data'!$B3339,[1]Products!$A:$G,3,0)</f>
        <v>255</v>
      </c>
      <c r="K9207" s="9">
        <f>'Consolidtaed Data'!$J3339*'Consolidtaed Data'!$H3339</f>
        <v>1200</v>
      </c>
      <c r="L9207" s="9">
        <f>'Consolidtaed Data'!$I3339*'Consolidtaed Data'!$H3339</f>
        <v>2182</v>
      </c>
      <c r="M9207" s="9">
        <f>'Consolidtaed Data'!$L3339-'Consolidtaed Data'!$K3339</f>
        <v>690</v>
      </c>
      <c r="N9207" s="9" t="str">
        <f>VLOOKUP('Consolidtaed Data'!$C3339,[1]Locations!$A:$O,2,0)</f>
        <v>Santa Ana</v>
      </c>
      <c r="O9207" s="9" t="str">
        <f>VLOOKUP('Consolidtaed Data'!$D3339,'[1]Sales People'!$A:$B,2,0)</f>
        <v>Fred Robertson</v>
      </c>
      <c r="P9207" s="9" t="str">
        <f>VLOOKUP('Consolidtaed Data'!$E3339,[1]Customers!$A:$B,2,0)</f>
        <v>Adam Riley</v>
      </c>
      <c r="Q9207" s="11">
        <f>WEEKDAY('Consolidtaed Data'!$F3339)</f>
        <v>5</v>
      </c>
      <c r="R9207" s="9">
        <f>MONTH('Consolidtaed Data'!$F3339)</f>
        <v>9</v>
      </c>
      <c r="S9207" s="9" t="str">
        <f>TEXT(Table3[[#This Row],[Purchase Date]],"MMMM")</f>
        <v>November</v>
      </c>
      <c r="T9207" s="9">
        <f>YEAR('Consolidtaed Data'!$F3339)</f>
        <v>2020</v>
      </c>
    </row>
    <row r="9208" spans="1:20" x14ac:dyDescent="0.3">
      <c r="A9208" s="9" t="s">
        <v>10234</v>
      </c>
      <c r="B9208" s="9" t="s">
        <v>340</v>
      </c>
      <c r="C9208" s="9" t="s">
        <v>173</v>
      </c>
      <c r="D9208" s="9" t="s">
        <v>281</v>
      </c>
      <c r="E9208" s="9" t="s">
        <v>547</v>
      </c>
      <c r="F9208" s="12">
        <v>44527</v>
      </c>
      <c r="G9208" s="12" t="str">
        <f>VLOOKUP(Table3[[#This Row],[Product ID]],[1]Products!$A:$G,2,0)</f>
        <v>Product 34</v>
      </c>
      <c r="H9208" s="22">
        <v>2</v>
      </c>
      <c r="I9208" s="9">
        <f>VLOOKUP('Consolidtaed Data'!$B3514,[1]Products!$A:$G,4,0)</f>
        <v>1972</v>
      </c>
      <c r="J9208" s="9">
        <f>VLOOKUP('Consolidtaed Data'!$B3514,[1]Products!$A:$G,3,0)</f>
        <v>1321</v>
      </c>
      <c r="K9208" s="9">
        <f>'Consolidtaed Data'!$J3514*'Consolidtaed Data'!$H3514</f>
        <v>387</v>
      </c>
      <c r="L9208" s="9">
        <f>'Consolidtaed Data'!$I3514*'Consolidtaed Data'!$H3514</f>
        <v>667</v>
      </c>
      <c r="M9208" s="9">
        <f>'Consolidtaed Data'!$L3514-'Consolidtaed Data'!$K3514</f>
        <v>64</v>
      </c>
      <c r="N9208" s="9" t="str">
        <f>VLOOKUP('Consolidtaed Data'!$C3514,[1]Locations!$A:$O,2,0)</f>
        <v>San Jose</v>
      </c>
      <c r="O9208" s="9" t="str">
        <f>VLOOKUP('Consolidtaed Data'!$D3514,'[1]Sales People'!$A:$B,2,0)</f>
        <v>Joe Sims</v>
      </c>
      <c r="P9208" s="9" t="str">
        <f>VLOOKUP('Consolidtaed Data'!$E3514,[1]Customers!$A:$B,2,0)</f>
        <v>Adam Hernandez</v>
      </c>
      <c r="Q9208" s="11">
        <f>WEEKDAY('Consolidtaed Data'!$F3514)</f>
        <v>2</v>
      </c>
      <c r="R9208" s="9">
        <f>MONTH('Consolidtaed Data'!$F3514)</f>
        <v>9</v>
      </c>
      <c r="S9208" s="9" t="str">
        <f>TEXT(Table3[[#This Row],[Purchase Date]],"MMMM")</f>
        <v>November</v>
      </c>
      <c r="T9208" s="9">
        <f>YEAR('Consolidtaed Data'!$F3514)</f>
        <v>2020</v>
      </c>
    </row>
    <row r="9209" spans="1:20" x14ac:dyDescent="0.3">
      <c r="A9209" s="9" t="s">
        <v>10235</v>
      </c>
      <c r="B9209" s="9" t="s">
        <v>168</v>
      </c>
      <c r="C9209" s="9" t="s">
        <v>325</v>
      </c>
      <c r="D9209" s="9" t="s">
        <v>272</v>
      </c>
      <c r="E9209" s="9" t="s">
        <v>419</v>
      </c>
      <c r="F9209" s="12">
        <v>44528</v>
      </c>
      <c r="G9209" s="12" t="str">
        <f>VLOOKUP(Table3[[#This Row],[Product ID]],[1]Products!$A:$G,2,0)</f>
        <v>Product 26</v>
      </c>
      <c r="H9209" s="22">
        <v>1</v>
      </c>
      <c r="I9209" s="9">
        <f>VLOOKUP('Consolidtaed Data'!$B703,[1]Products!$A:$G,4,0)</f>
        <v>2141</v>
      </c>
      <c r="J9209" s="9">
        <f>VLOOKUP('Consolidtaed Data'!$B703,[1]Products!$A:$G,3,0)</f>
        <v>1777</v>
      </c>
      <c r="K9209" s="9">
        <f>'Consolidtaed Data'!$J703*'Consolidtaed Data'!$H703</f>
        <v>872</v>
      </c>
      <c r="L9209" s="9">
        <f>'Consolidtaed Data'!$I703*'Consolidtaed Data'!$H703</f>
        <v>1743</v>
      </c>
      <c r="M9209" s="9">
        <f>'Consolidtaed Data'!$L703-'Consolidtaed Data'!$K703</f>
        <v>44</v>
      </c>
      <c r="N9209" s="9" t="str">
        <f>VLOOKUP('Consolidtaed Data'!$C703,[1]Locations!$A:$O,2,0)</f>
        <v>Glendale</v>
      </c>
      <c r="O9209" s="9" t="str">
        <f>VLOOKUP('Consolidtaed Data'!$D703,'[1]Sales People'!$A:$B,2,0)</f>
        <v>John Reyes</v>
      </c>
      <c r="P9209" s="9" t="str">
        <f>VLOOKUP('Consolidtaed Data'!$E703,[1]Customers!$A:$B,2,0)</f>
        <v>Ralph Wheeler</v>
      </c>
      <c r="Q9209" s="11">
        <f>WEEKDAY('Consolidtaed Data'!$F703)</f>
        <v>3</v>
      </c>
      <c r="R9209" s="9">
        <f>MONTH('Consolidtaed Data'!$F703)</f>
        <v>2</v>
      </c>
      <c r="S9209" s="9" t="str">
        <f>TEXT(Table3[[#This Row],[Purchase Date]],"MMMM")</f>
        <v>November</v>
      </c>
      <c r="T9209" s="9">
        <f>YEAR('Consolidtaed Data'!$F703)</f>
        <v>2020</v>
      </c>
    </row>
    <row r="9210" spans="1:20" x14ac:dyDescent="0.3">
      <c r="A9210" s="9" t="s">
        <v>10236</v>
      </c>
      <c r="B9210" s="9" t="s">
        <v>582</v>
      </c>
      <c r="C9210" s="9" t="s">
        <v>412</v>
      </c>
      <c r="D9210" s="9" t="s">
        <v>35</v>
      </c>
      <c r="E9210" s="9" t="s">
        <v>454</v>
      </c>
      <c r="F9210" s="12">
        <v>44528</v>
      </c>
      <c r="G9210" s="12" t="str">
        <f>VLOOKUP(Table3[[#This Row],[Product ID]],[1]Products!$A:$G,2,0)</f>
        <v>Product 58</v>
      </c>
      <c r="H9210" s="22">
        <v>3</v>
      </c>
      <c r="I9210" s="9">
        <f>VLOOKUP('Consolidtaed Data'!$B881,[1]Products!$A:$G,4,0)</f>
        <v>1783</v>
      </c>
      <c r="J9210" s="9">
        <f>VLOOKUP('Consolidtaed Data'!$B881,[1]Products!$A:$G,3,0)</f>
        <v>1230</v>
      </c>
      <c r="K9210" s="9">
        <f>'Consolidtaed Data'!$J881*'Consolidtaed Data'!$H881</f>
        <v>910</v>
      </c>
      <c r="L9210" s="9">
        <f>'Consolidtaed Data'!$I881*'Consolidtaed Data'!$H881</f>
        <v>1598</v>
      </c>
      <c r="M9210" s="9">
        <f>'Consolidtaed Data'!$L881-'Consolidtaed Data'!$K881</f>
        <v>137</v>
      </c>
      <c r="N9210" s="9" t="str">
        <f>VLOOKUP('Consolidtaed Data'!$C881,[1]Locations!$A:$O,2,0)</f>
        <v>Bakersfield</v>
      </c>
      <c r="O9210" s="9" t="str">
        <f>VLOOKUP('Consolidtaed Data'!$D881,'[1]Sales People'!$A:$B,2,0)</f>
        <v>John Reyes</v>
      </c>
      <c r="P9210" s="9" t="str">
        <f>VLOOKUP('Consolidtaed Data'!$E881,[1]Customers!$A:$B,2,0)</f>
        <v>Paul Chapman</v>
      </c>
      <c r="Q9210" s="11">
        <f>WEEKDAY('Consolidtaed Data'!$F881)</f>
        <v>3</v>
      </c>
      <c r="R9210" s="9">
        <f>MONTH('Consolidtaed Data'!$F881)</f>
        <v>3</v>
      </c>
      <c r="S9210" s="9" t="str">
        <f>TEXT(Table3[[#This Row],[Purchase Date]],"MMMM")</f>
        <v>November</v>
      </c>
      <c r="T9210" s="9">
        <f>YEAR('Consolidtaed Data'!$F881)</f>
        <v>2020</v>
      </c>
    </row>
    <row r="9211" spans="1:20" x14ac:dyDescent="0.3">
      <c r="A9211" s="9" t="s">
        <v>10237</v>
      </c>
      <c r="B9211" s="9" t="s">
        <v>692</v>
      </c>
      <c r="C9211" s="9" t="s">
        <v>86</v>
      </c>
      <c r="D9211" s="9" t="s">
        <v>329</v>
      </c>
      <c r="E9211" s="9" t="s">
        <v>1856</v>
      </c>
      <c r="F9211" s="12">
        <v>44528</v>
      </c>
      <c r="G9211" s="12" t="str">
        <f>VLOOKUP(Table3[[#This Row],[Product ID]],[1]Products!$A:$G,2,0)</f>
        <v>Product 83</v>
      </c>
      <c r="H9211" s="22">
        <v>3</v>
      </c>
      <c r="I9211" s="9">
        <f>VLOOKUP('Consolidtaed Data'!$B1166,[1]Products!$A:$G,4,0)</f>
        <v>667</v>
      </c>
      <c r="J9211" s="9">
        <f>VLOOKUP('Consolidtaed Data'!$B1166,[1]Products!$A:$G,3,0)</f>
        <v>387</v>
      </c>
      <c r="K9211" s="9">
        <f>'Consolidtaed Data'!$J1166*'Consolidtaed Data'!$H1166</f>
        <v>1223</v>
      </c>
      <c r="L9211" s="9">
        <f>'Consolidtaed Data'!$I1166*'Consolidtaed Data'!$H1166</f>
        <v>2005</v>
      </c>
      <c r="M9211" s="9">
        <f>'Consolidtaed Data'!$L1166-'Consolidtaed Data'!$K1166</f>
        <v>1356</v>
      </c>
      <c r="N9211" s="9" t="str">
        <f>VLOOKUP('Consolidtaed Data'!$C1166,[1]Locations!$A:$O,2,0)</f>
        <v>Concord</v>
      </c>
      <c r="O9211" s="9" t="str">
        <f>VLOOKUP('Consolidtaed Data'!$D1166,'[1]Sales People'!$A:$B,2,0)</f>
        <v>Henry Nelson</v>
      </c>
      <c r="P9211" s="9" t="str">
        <f>VLOOKUP('Consolidtaed Data'!$E1166,[1]Customers!$A:$B,2,0)</f>
        <v>Billy Cook</v>
      </c>
      <c r="Q9211" s="11">
        <f>WEEKDAY('Consolidtaed Data'!$F1166)</f>
        <v>4</v>
      </c>
      <c r="R9211" s="9">
        <f>MONTH('Consolidtaed Data'!$F1166)</f>
        <v>3</v>
      </c>
      <c r="S9211" s="9" t="str">
        <f>TEXT(Table3[[#This Row],[Purchase Date]],"MMMM")</f>
        <v>November</v>
      </c>
      <c r="T9211" s="9">
        <f>YEAR('Consolidtaed Data'!$F1166)</f>
        <v>2020</v>
      </c>
    </row>
    <row r="9212" spans="1:20" x14ac:dyDescent="0.3">
      <c r="A9212" s="9" t="s">
        <v>10238</v>
      </c>
      <c r="B9212" s="9" t="s">
        <v>244</v>
      </c>
      <c r="C9212" s="9" t="s">
        <v>192</v>
      </c>
      <c r="D9212" s="9" t="s">
        <v>374</v>
      </c>
      <c r="E9212" s="9" t="s">
        <v>745</v>
      </c>
      <c r="F9212" s="12">
        <v>44528</v>
      </c>
      <c r="G9212" s="12" t="str">
        <f>VLOOKUP(Table3[[#This Row],[Product ID]],[1]Products!$A:$G,2,0)</f>
        <v>Product 76</v>
      </c>
      <c r="H9212" s="22">
        <v>4</v>
      </c>
      <c r="I9212" s="9">
        <f>VLOOKUP('Consolidtaed Data'!$B1268,[1]Products!$A:$G,4,0)</f>
        <v>667</v>
      </c>
      <c r="J9212" s="9">
        <f>VLOOKUP('Consolidtaed Data'!$B1268,[1]Products!$A:$G,3,0)</f>
        <v>387</v>
      </c>
      <c r="K9212" s="9">
        <f>'Consolidtaed Data'!$J1268*'Consolidtaed Data'!$H1268</f>
        <v>3884</v>
      </c>
      <c r="L9212" s="9">
        <f>'Consolidtaed Data'!$I1268*'Consolidtaed Data'!$H1268</f>
        <v>5976</v>
      </c>
      <c r="M9212" s="9">
        <f>'Consolidtaed Data'!$L1268-'Consolidtaed Data'!$K1268</f>
        <v>463</v>
      </c>
      <c r="N9212" s="9" t="str">
        <f>VLOOKUP('Consolidtaed Data'!$C1268,[1]Locations!$A:$O,2,0)</f>
        <v>West Covina</v>
      </c>
      <c r="O9212" s="9" t="str">
        <f>VLOOKUP('Consolidtaed Data'!$D1268,'[1]Sales People'!$A:$B,2,0)</f>
        <v>Larry Castillo</v>
      </c>
      <c r="P9212" s="9" t="str">
        <f>VLOOKUP('Consolidtaed Data'!$E1268,[1]Customers!$A:$B,2,0)</f>
        <v>Brian Taylor</v>
      </c>
      <c r="Q9212" s="11">
        <f>WEEKDAY('Consolidtaed Data'!$F1268)</f>
        <v>6</v>
      </c>
      <c r="R9212" s="9">
        <f>MONTH('Consolidtaed Data'!$F1268)</f>
        <v>4</v>
      </c>
      <c r="S9212" s="9" t="str">
        <f>TEXT(Table3[[#This Row],[Purchase Date]],"MMMM")</f>
        <v>November</v>
      </c>
      <c r="T9212" s="9">
        <f>YEAR('Consolidtaed Data'!$F1268)</f>
        <v>2020</v>
      </c>
    </row>
    <row r="9213" spans="1:20" x14ac:dyDescent="0.3">
      <c r="A9213" s="9" t="s">
        <v>10239</v>
      </c>
      <c r="B9213" s="9" t="s">
        <v>11</v>
      </c>
      <c r="C9213" s="9" t="s">
        <v>357</v>
      </c>
      <c r="D9213" s="9" t="s">
        <v>153</v>
      </c>
      <c r="E9213" s="9" t="s">
        <v>1777</v>
      </c>
      <c r="F9213" s="12">
        <v>44528</v>
      </c>
      <c r="G9213" s="12" t="str">
        <f>VLOOKUP(Table3[[#This Row],[Product ID]],[1]Products!$A:$G,2,0)</f>
        <v>Product 88</v>
      </c>
      <c r="H9213" s="22">
        <v>3</v>
      </c>
      <c r="I9213" s="9">
        <f>VLOOKUP('Consolidtaed Data'!$B2221,[1]Products!$A:$G,4,0)</f>
        <v>1725</v>
      </c>
      <c r="J9213" s="9">
        <f>VLOOKUP('Consolidtaed Data'!$B2221,[1]Products!$A:$G,3,0)</f>
        <v>1363</v>
      </c>
      <c r="K9213" s="9">
        <f>'Consolidtaed Data'!$J2221*'Consolidtaed Data'!$H2221</f>
        <v>1291</v>
      </c>
      <c r="L9213" s="9">
        <f>'Consolidtaed Data'!$I2221*'Consolidtaed Data'!$H2221</f>
        <v>2391</v>
      </c>
      <c r="M9213" s="9">
        <f>'Consolidtaed Data'!$L2221-'Consolidtaed Data'!$K2221</f>
        <v>204</v>
      </c>
      <c r="N9213" s="9" t="str">
        <f>VLOOKUP('Consolidtaed Data'!$C2221,[1]Locations!$A:$O,2,0)</f>
        <v>East Los Angeles</v>
      </c>
      <c r="O9213" s="9" t="str">
        <f>VLOOKUP('Consolidtaed Data'!$D2221,'[1]Sales People'!$A:$B,2,0)</f>
        <v>Gary Rodriguez</v>
      </c>
      <c r="P9213" s="9" t="str">
        <f>VLOOKUP('Consolidtaed Data'!$E2221,[1]Customers!$A:$B,2,0)</f>
        <v>Daniel Carroll</v>
      </c>
      <c r="Q9213" s="11">
        <f>WEEKDAY('Consolidtaed Data'!$F2221)</f>
        <v>5</v>
      </c>
      <c r="R9213" s="9">
        <f>MONTH('Consolidtaed Data'!$F2221)</f>
        <v>6</v>
      </c>
      <c r="S9213" s="9" t="str">
        <f>TEXT(Table3[[#This Row],[Purchase Date]],"MMMM")</f>
        <v>November</v>
      </c>
      <c r="T9213" s="9">
        <f>YEAR('Consolidtaed Data'!$F2221)</f>
        <v>2020</v>
      </c>
    </row>
    <row r="9214" spans="1:20" x14ac:dyDescent="0.3">
      <c r="A9214" s="9" t="s">
        <v>10240</v>
      </c>
      <c r="B9214" s="9" t="s">
        <v>336</v>
      </c>
      <c r="C9214" s="9" t="s">
        <v>331</v>
      </c>
      <c r="D9214" s="9" t="s">
        <v>153</v>
      </c>
      <c r="E9214" s="9" t="s">
        <v>117</v>
      </c>
      <c r="F9214" s="12">
        <v>44528</v>
      </c>
      <c r="G9214" s="12" t="str">
        <f>VLOOKUP(Table3[[#This Row],[Product ID]],[1]Products!$A:$G,2,0)</f>
        <v>Product 78</v>
      </c>
      <c r="H9214" s="22">
        <v>4</v>
      </c>
      <c r="I9214" s="9">
        <f>VLOOKUP('Consolidtaed Data'!$B2225,[1]Products!$A:$G,4,0)</f>
        <v>1353</v>
      </c>
      <c r="J9214" s="9">
        <f>VLOOKUP('Consolidtaed Data'!$B2225,[1]Products!$A:$G,3,0)</f>
        <v>947</v>
      </c>
      <c r="K9214" s="9">
        <f>'Consolidtaed Data'!$J2225*'Consolidtaed Data'!$H2225</f>
        <v>1485</v>
      </c>
      <c r="L9214" s="9">
        <f>'Consolidtaed Data'!$I2225*'Consolidtaed Data'!$H2225</f>
        <v>2091</v>
      </c>
      <c r="M9214" s="9">
        <f>'Consolidtaed Data'!$L2225-'Consolidtaed Data'!$K2225</f>
        <v>656</v>
      </c>
      <c r="N9214" s="9" t="str">
        <f>VLOOKUP('Consolidtaed Data'!$C2225,[1]Locations!$A:$O,2,0)</f>
        <v>Rancho Cucamonga</v>
      </c>
      <c r="O9214" s="9" t="str">
        <f>VLOOKUP('Consolidtaed Data'!$D2225,'[1]Sales People'!$A:$B,2,0)</f>
        <v>Andrew Bowman</v>
      </c>
      <c r="P9214" s="9" t="str">
        <f>VLOOKUP('Consolidtaed Data'!$E2225,[1]Customers!$A:$B,2,0)</f>
        <v>Gerald Gray</v>
      </c>
      <c r="Q9214" s="11">
        <f>WEEKDAY('Consolidtaed Data'!$F2225)</f>
        <v>5</v>
      </c>
      <c r="R9214" s="9">
        <f>MONTH('Consolidtaed Data'!$F2225)</f>
        <v>6</v>
      </c>
      <c r="S9214" s="9" t="str">
        <f>TEXT(Table3[[#This Row],[Purchase Date]],"MMMM")</f>
        <v>November</v>
      </c>
      <c r="T9214" s="9">
        <f>YEAR('Consolidtaed Data'!$F2225)</f>
        <v>2020</v>
      </c>
    </row>
    <row r="9215" spans="1:20" x14ac:dyDescent="0.3">
      <c r="A9215" s="9" t="s">
        <v>10241</v>
      </c>
      <c r="B9215" s="9" t="s">
        <v>38</v>
      </c>
      <c r="C9215" s="9" t="s">
        <v>325</v>
      </c>
      <c r="D9215" s="9" t="s">
        <v>9</v>
      </c>
      <c r="E9215" s="9" t="s">
        <v>1574</v>
      </c>
      <c r="F9215" s="12">
        <v>44528</v>
      </c>
      <c r="G9215" s="12" t="str">
        <f>VLOOKUP(Table3[[#This Row],[Product ID]],[1]Products!$A:$G,2,0)</f>
        <v>Product 25</v>
      </c>
      <c r="H9215" s="22">
        <v>1</v>
      </c>
      <c r="I9215" s="9">
        <f>VLOOKUP('Consolidtaed Data'!$B2803,[1]Products!$A:$G,4,0)</f>
        <v>181</v>
      </c>
      <c r="J9215" s="9">
        <f>VLOOKUP('Consolidtaed Data'!$B2803,[1]Products!$A:$G,3,0)</f>
        <v>130</v>
      </c>
      <c r="K9215" s="9">
        <f>'Consolidtaed Data'!$J2803*'Consolidtaed Data'!$H2803</f>
        <v>1220</v>
      </c>
      <c r="L9215" s="9">
        <f>'Consolidtaed Data'!$I2803*'Consolidtaed Data'!$H2803</f>
        <v>1671</v>
      </c>
      <c r="M9215" s="9">
        <f>'Consolidtaed Data'!$L2803-'Consolidtaed Data'!$K2803</f>
        <v>766</v>
      </c>
      <c r="N9215" s="9" t="str">
        <f>VLOOKUP('Consolidtaed Data'!$C2803,[1]Locations!$A:$O,2,0)</f>
        <v>Vallejo</v>
      </c>
      <c r="O9215" s="9" t="str">
        <f>VLOOKUP('Consolidtaed Data'!$D2803,'[1]Sales People'!$A:$B,2,0)</f>
        <v>Larry Marshall</v>
      </c>
      <c r="P9215" s="9" t="str">
        <f>VLOOKUP('Consolidtaed Data'!$E2803,[1]Customers!$A:$B,2,0)</f>
        <v>Harold Adams</v>
      </c>
      <c r="Q9215" s="11">
        <f>WEEKDAY('Consolidtaed Data'!$F2803)</f>
        <v>6</v>
      </c>
      <c r="R9215" s="9">
        <f>MONTH('Consolidtaed Data'!$F2803)</f>
        <v>7</v>
      </c>
      <c r="S9215" s="9" t="str">
        <f>TEXT(Table3[[#This Row],[Purchase Date]],"MMMM")</f>
        <v>November</v>
      </c>
      <c r="T9215" s="9">
        <f>YEAR('Consolidtaed Data'!$F2803)</f>
        <v>2020</v>
      </c>
    </row>
    <row r="9216" spans="1:20" x14ac:dyDescent="0.3">
      <c r="A9216" s="9" t="s">
        <v>10242</v>
      </c>
      <c r="B9216" s="9" t="s">
        <v>411</v>
      </c>
      <c r="C9216" s="9" t="s">
        <v>231</v>
      </c>
      <c r="D9216" s="9" t="s">
        <v>374</v>
      </c>
      <c r="E9216" s="9" t="s">
        <v>657</v>
      </c>
      <c r="F9216" s="12">
        <v>44528</v>
      </c>
      <c r="G9216" s="12" t="str">
        <f>VLOOKUP(Table3[[#This Row],[Product ID]],[1]Products!$A:$G,2,0)</f>
        <v>Product 27</v>
      </c>
      <c r="H9216" s="22">
        <v>1</v>
      </c>
      <c r="I9216" s="9">
        <f>VLOOKUP('Consolidtaed Data'!$B2855,[1]Products!$A:$G,4,0)</f>
        <v>1638</v>
      </c>
      <c r="J9216" s="9">
        <f>VLOOKUP('Consolidtaed Data'!$B2855,[1]Products!$A:$G,3,0)</f>
        <v>1261</v>
      </c>
      <c r="K9216" s="9">
        <f>'Consolidtaed Data'!$J2855*'Consolidtaed Data'!$H2855</f>
        <v>425</v>
      </c>
      <c r="L9216" s="9">
        <f>'Consolidtaed Data'!$I2855*'Consolidtaed Data'!$H2855</f>
        <v>545</v>
      </c>
      <c r="M9216" s="9">
        <f>'Consolidtaed Data'!$L2855-'Consolidtaed Data'!$K2855</f>
        <v>431</v>
      </c>
      <c r="N9216" s="9" t="str">
        <f>VLOOKUP('Consolidtaed Data'!$C2855,[1]Locations!$A:$O,2,0)</f>
        <v>Los Angeles</v>
      </c>
      <c r="O9216" s="9" t="str">
        <f>VLOOKUP('Consolidtaed Data'!$D2855,'[1]Sales People'!$A:$B,2,0)</f>
        <v>Patrick Ruiz</v>
      </c>
      <c r="P9216" s="9" t="str">
        <f>VLOOKUP('Consolidtaed Data'!$E2855,[1]Customers!$A:$B,2,0)</f>
        <v>Billy Reid</v>
      </c>
      <c r="Q9216" s="11">
        <f>WEEKDAY('Consolidtaed Data'!$F2855)</f>
        <v>3</v>
      </c>
      <c r="R9216" s="9">
        <f>MONTH('Consolidtaed Data'!$F2855)</f>
        <v>7</v>
      </c>
      <c r="S9216" s="9" t="str">
        <f>TEXT(Table3[[#This Row],[Purchase Date]],"MMMM")</f>
        <v>November</v>
      </c>
      <c r="T9216" s="9">
        <f>YEAR('Consolidtaed Data'!$F2855)</f>
        <v>2020</v>
      </c>
    </row>
    <row r="9217" spans="1:20" x14ac:dyDescent="0.3">
      <c r="A9217" s="9" t="s">
        <v>10243</v>
      </c>
      <c r="B9217" s="9" t="s">
        <v>338</v>
      </c>
      <c r="C9217" s="9" t="s">
        <v>134</v>
      </c>
      <c r="D9217" s="9" t="s">
        <v>64</v>
      </c>
      <c r="E9217" s="9" t="s">
        <v>501</v>
      </c>
      <c r="F9217" s="12">
        <v>44528</v>
      </c>
      <c r="G9217" s="12" t="str">
        <f>VLOOKUP(Table3[[#This Row],[Product ID]],[1]Products!$A:$G,2,0)</f>
        <v>Product 95</v>
      </c>
      <c r="H9217" s="22">
        <v>3</v>
      </c>
      <c r="I9217" s="9">
        <f>VLOOKUP('Consolidtaed Data'!$B3241,[1]Products!$A:$G,4,0)</f>
        <v>290</v>
      </c>
      <c r="J9217" s="9">
        <f>VLOOKUP('Consolidtaed Data'!$B3241,[1]Products!$A:$G,3,0)</f>
        <v>200</v>
      </c>
      <c r="K9217" s="9">
        <f>'Consolidtaed Data'!$J3241*'Consolidtaed Data'!$H3241</f>
        <v>971</v>
      </c>
      <c r="L9217" s="9">
        <f>'Consolidtaed Data'!$I3241*'Consolidtaed Data'!$H3241</f>
        <v>1798</v>
      </c>
      <c r="M9217" s="9">
        <f>'Consolidtaed Data'!$L3241-'Consolidtaed Data'!$K3241</f>
        <v>1380</v>
      </c>
      <c r="N9217" s="9" t="str">
        <f>VLOOKUP('Consolidtaed Data'!$C3241,[1]Locations!$A:$O,2,0)</f>
        <v>San Diego</v>
      </c>
      <c r="O9217" s="9" t="str">
        <f>VLOOKUP('Consolidtaed Data'!$D3241,'[1]Sales People'!$A:$B,2,0)</f>
        <v>Gary Rodriguez</v>
      </c>
      <c r="P9217" s="9" t="str">
        <f>VLOOKUP('Consolidtaed Data'!$E3241,[1]Customers!$A:$B,2,0)</f>
        <v>Justin Butler</v>
      </c>
      <c r="Q9217" s="11">
        <f>WEEKDAY('Consolidtaed Data'!$F3241)</f>
        <v>4</v>
      </c>
      <c r="R9217" s="9">
        <f>MONTH('Consolidtaed Data'!$F3241)</f>
        <v>8</v>
      </c>
      <c r="S9217" s="9" t="str">
        <f>TEXT(Table3[[#This Row],[Purchase Date]],"MMMM")</f>
        <v>November</v>
      </c>
      <c r="T9217" s="9">
        <f>YEAR('Consolidtaed Data'!$F3241)</f>
        <v>2020</v>
      </c>
    </row>
    <row r="9218" spans="1:20" x14ac:dyDescent="0.3">
      <c r="A9218" s="9" t="s">
        <v>10244</v>
      </c>
      <c r="B9218" s="9" t="s">
        <v>806</v>
      </c>
      <c r="C9218" s="9" t="s">
        <v>201</v>
      </c>
      <c r="D9218" s="9" t="s">
        <v>149</v>
      </c>
      <c r="E9218" s="9" t="s">
        <v>2174</v>
      </c>
      <c r="F9218" s="12">
        <v>44528</v>
      </c>
      <c r="G9218" s="12" t="str">
        <f>VLOOKUP(Table3[[#This Row],[Product ID]],[1]Products!$A:$G,2,0)</f>
        <v>Product 72</v>
      </c>
      <c r="H9218" s="22">
        <v>1</v>
      </c>
      <c r="I9218" s="9">
        <f>VLOOKUP('Consolidtaed Data'!$B3654,[1]Products!$A:$G,4,0)</f>
        <v>2464</v>
      </c>
      <c r="J9218" s="9">
        <f>VLOOKUP('Consolidtaed Data'!$B3654,[1]Products!$A:$G,3,0)</f>
        <v>1774</v>
      </c>
      <c r="K9218" s="9">
        <f>'Consolidtaed Data'!$J3654*'Consolidtaed Data'!$H3654</f>
        <v>971</v>
      </c>
      <c r="L9218" s="9">
        <f>'Consolidtaed Data'!$I3654*'Consolidtaed Data'!$H3654</f>
        <v>1494</v>
      </c>
      <c r="M9218" s="9">
        <f>'Consolidtaed Data'!$L3654-'Consolidtaed Data'!$K3654</f>
        <v>380</v>
      </c>
      <c r="N9218" s="9" t="str">
        <f>VLOOKUP('Consolidtaed Data'!$C3654,[1]Locations!$A:$O,2,0)</f>
        <v>San Francisco</v>
      </c>
      <c r="O9218" s="9" t="str">
        <f>VLOOKUP('Consolidtaed Data'!$D3654,'[1]Sales People'!$A:$B,2,0)</f>
        <v>Eugene Holmes</v>
      </c>
      <c r="P9218" s="9" t="str">
        <f>VLOOKUP('Consolidtaed Data'!$E3654,[1]Customers!$A:$B,2,0)</f>
        <v>Todd Roberts</v>
      </c>
      <c r="Q9218" s="11">
        <f>WEEKDAY('Consolidtaed Data'!$F3654)</f>
        <v>6</v>
      </c>
      <c r="R9218" s="9">
        <f>MONTH('Consolidtaed Data'!$F3654)</f>
        <v>9</v>
      </c>
      <c r="S9218" s="9" t="str">
        <f>TEXT(Table3[[#This Row],[Purchase Date]],"MMMM")</f>
        <v>November</v>
      </c>
      <c r="T9218" s="9">
        <f>YEAR('Consolidtaed Data'!$F3654)</f>
        <v>2020</v>
      </c>
    </row>
    <row r="9219" spans="1:20" x14ac:dyDescent="0.3">
      <c r="A9219" s="9" t="s">
        <v>10245</v>
      </c>
      <c r="B9219" s="9" t="s">
        <v>490</v>
      </c>
      <c r="C9219" s="9" t="s">
        <v>130</v>
      </c>
      <c r="D9219" s="9" t="s">
        <v>73</v>
      </c>
      <c r="E9219" s="9" t="s">
        <v>667</v>
      </c>
      <c r="F9219" s="12">
        <v>44528</v>
      </c>
      <c r="G9219" s="12" t="str">
        <f>VLOOKUP(Table3[[#This Row],[Product ID]],[1]Products!$A:$G,2,0)</f>
        <v>Product 79</v>
      </c>
      <c r="H9219" s="22">
        <v>1</v>
      </c>
      <c r="I9219" s="9">
        <f>VLOOKUP('Consolidtaed Data'!$B3680,[1]Products!$A:$G,4,0)</f>
        <v>1887</v>
      </c>
      <c r="J9219" s="9">
        <f>VLOOKUP('Consolidtaed Data'!$B3680,[1]Products!$A:$G,3,0)</f>
        <v>1378</v>
      </c>
      <c r="K9219" s="9">
        <f>'Consolidtaed Data'!$J3680*'Consolidtaed Data'!$H3680</f>
        <v>634</v>
      </c>
      <c r="L9219" s="9">
        <f>'Consolidtaed Data'!$I3680*'Consolidtaed Data'!$H3680</f>
        <v>880</v>
      </c>
      <c r="M9219" s="9">
        <f>'Consolidtaed Data'!$L3680-'Consolidtaed Data'!$K3680</f>
        <v>689</v>
      </c>
      <c r="N9219" s="9" t="str">
        <f>VLOOKUP('Consolidtaed Data'!$C3680,[1]Locations!$A:$O,2,0)</f>
        <v>San Buenaventura (Ventura)</v>
      </c>
      <c r="O9219" s="9" t="str">
        <f>VLOOKUP('Consolidtaed Data'!$D3680,'[1]Sales People'!$A:$B,2,0)</f>
        <v>John Reyes</v>
      </c>
      <c r="P9219" s="9" t="str">
        <f>VLOOKUP('Consolidtaed Data'!$E3680,[1]Customers!$A:$B,2,0)</f>
        <v>Richard Jordan</v>
      </c>
      <c r="Q9219" s="11">
        <f>WEEKDAY('Consolidtaed Data'!$F3680)</f>
        <v>7</v>
      </c>
      <c r="R9219" s="9">
        <f>MONTH('Consolidtaed Data'!$F3680)</f>
        <v>9</v>
      </c>
      <c r="S9219" s="9" t="str">
        <f>TEXT(Table3[[#This Row],[Purchase Date]],"MMMM")</f>
        <v>November</v>
      </c>
      <c r="T9219" s="9">
        <f>YEAR('Consolidtaed Data'!$F3680)</f>
        <v>2020</v>
      </c>
    </row>
    <row r="9220" spans="1:20" x14ac:dyDescent="0.3">
      <c r="A9220" s="9" t="s">
        <v>10246</v>
      </c>
      <c r="B9220" s="9" t="s">
        <v>49</v>
      </c>
      <c r="C9220" s="9" t="s">
        <v>72</v>
      </c>
      <c r="D9220" s="9" t="s">
        <v>9</v>
      </c>
      <c r="E9220" s="9" t="s">
        <v>756</v>
      </c>
      <c r="F9220" s="12">
        <v>44529</v>
      </c>
      <c r="G9220" s="12" t="str">
        <f>VLOOKUP(Table3[[#This Row],[Product ID]],[1]Products!$A:$G,2,0)</f>
        <v>Product 30</v>
      </c>
      <c r="H9220" s="22">
        <v>1</v>
      </c>
      <c r="I9220" s="9">
        <f>VLOOKUP('Consolidtaed Data'!$B548,[1]Products!$A:$G,4,0)</f>
        <v>1522</v>
      </c>
      <c r="J9220" s="9">
        <f>VLOOKUP('Consolidtaed Data'!$B548,[1]Products!$A:$G,3,0)</f>
        <v>791</v>
      </c>
      <c r="K9220" s="9">
        <f>'Consolidtaed Data'!$J548*'Consolidtaed Data'!$H548</f>
        <v>1108</v>
      </c>
      <c r="L9220" s="9">
        <f>'Consolidtaed Data'!$I548*'Consolidtaed Data'!$H548</f>
        <v>1351</v>
      </c>
      <c r="M9220" s="9">
        <f>'Consolidtaed Data'!$L548-'Consolidtaed Data'!$K548</f>
        <v>90</v>
      </c>
      <c r="N9220" s="9" t="str">
        <f>VLOOKUP('Consolidtaed Data'!$C548,[1]Locations!$A:$O,2,0)</f>
        <v>Orange</v>
      </c>
      <c r="O9220" s="9" t="str">
        <f>VLOOKUP('Consolidtaed Data'!$D548,'[1]Sales People'!$A:$B,2,0)</f>
        <v>Ernest Wagner</v>
      </c>
      <c r="P9220" s="9" t="str">
        <f>VLOOKUP('Consolidtaed Data'!$E548,[1]Customers!$A:$B,2,0)</f>
        <v>Clarence Cunningham</v>
      </c>
      <c r="Q9220" s="11">
        <f>WEEKDAY('Consolidtaed Data'!$F548)</f>
        <v>7</v>
      </c>
      <c r="R9220" s="9">
        <f>MONTH('Consolidtaed Data'!$F548)</f>
        <v>2</v>
      </c>
      <c r="S9220" s="9" t="str">
        <f>TEXT(Table3[[#This Row],[Purchase Date]],"MMMM")</f>
        <v>November</v>
      </c>
      <c r="T9220" s="9">
        <f>YEAR('Consolidtaed Data'!$F548)</f>
        <v>2020</v>
      </c>
    </row>
    <row r="9221" spans="1:20" x14ac:dyDescent="0.3">
      <c r="A9221" s="9" t="s">
        <v>10247</v>
      </c>
      <c r="B9221" s="9" t="s">
        <v>336</v>
      </c>
      <c r="C9221" s="9" t="s">
        <v>357</v>
      </c>
      <c r="D9221" s="9" t="s">
        <v>246</v>
      </c>
      <c r="E9221" s="9" t="s">
        <v>1148</v>
      </c>
      <c r="F9221" s="12">
        <v>44529</v>
      </c>
      <c r="G9221" s="12" t="str">
        <f>VLOOKUP(Table3[[#This Row],[Product ID]],[1]Products!$A:$G,2,0)</f>
        <v>Product 78</v>
      </c>
      <c r="H9221" s="22">
        <v>1</v>
      </c>
      <c r="I9221" s="9">
        <f>VLOOKUP('Consolidtaed Data'!$B744,[1]Products!$A:$G,4,0)</f>
        <v>1899</v>
      </c>
      <c r="J9221" s="9">
        <f>VLOOKUP('Consolidtaed Data'!$B744,[1]Products!$A:$G,3,0)</f>
        <v>1044</v>
      </c>
      <c r="K9221" s="9">
        <f>'Consolidtaed Data'!$J744*'Consolidtaed Data'!$H744</f>
        <v>1122</v>
      </c>
      <c r="L9221" s="9">
        <f>'Consolidtaed Data'!$I744*'Consolidtaed Data'!$H744</f>
        <v>1368</v>
      </c>
      <c r="M9221" s="9">
        <f>'Consolidtaed Data'!$L744-'Consolidtaed Data'!$K744</f>
        <v>1056</v>
      </c>
      <c r="N9221" s="9" t="str">
        <f>VLOOKUP('Consolidtaed Data'!$C744,[1]Locations!$A:$O,2,0)</f>
        <v>San Diego</v>
      </c>
      <c r="O9221" s="9" t="str">
        <f>VLOOKUP('Consolidtaed Data'!$D744,'[1]Sales People'!$A:$B,2,0)</f>
        <v>Jimmy Young</v>
      </c>
      <c r="P9221" s="9" t="str">
        <f>VLOOKUP('Consolidtaed Data'!$E744,[1]Customers!$A:$B,2,0)</f>
        <v>Douglas Diaz</v>
      </c>
      <c r="Q9221" s="11">
        <f>WEEKDAY('Consolidtaed Data'!$F744)</f>
        <v>6</v>
      </c>
      <c r="R9221" s="9">
        <f>MONTH('Consolidtaed Data'!$F744)</f>
        <v>2</v>
      </c>
      <c r="S9221" s="9" t="str">
        <f>TEXT(Table3[[#This Row],[Purchase Date]],"MMMM")</f>
        <v>November</v>
      </c>
      <c r="T9221" s="9">
        <f>YEAR('Consolidtaed Data'!$F744)</f>
        <v>2020</v>
      </c>
    </row>
    <row r="9222" spans="1:20" x14ac:dyDescent="0.3">
      <c r="A9222" s="9" t="s">
        <v>10248</v>
      </c>
      <c r="B9222" s="9" t="s">
        <v>301</v>
      </c>
      <c r="C9222" s="9" t="s">
        <v>635</v>
      </c>
      <c r="D9222" s="9" t="s">
        <v>46</v>
      </c>
      <c r="E9222" s="9" t="s">
        <v>649</v>
      </c>
      <c r="F9222" s="12">
        <v>44529</v>
      </c>
      <c r="G9222" s="12" t="str">
        <f>VLOOKUP(Table3[[#This Row],[Product ID]],[1]Products!$A:$G,2,0)</f>
        <v>Product 57</v>
      </c>
      <c r="H9222" s="22">
        <v>1</v>
      </c>
      <c r="I9222" s="9">
        <f>VLOOKUP('Consolidtaed Data'!$B772,[1]Products!$A:$G,4,0)</f>
        <v>1052</v>
      </c>
      <c r="J9222" s="9">
        <f>VLOOKUP('Consolidtaed Data'!$B772,[1]Products!$A:$G,3,0)</f>
        <v>589</v>
      </c>
      <c r="K9222" s="9">
        <f>'Consolidtaed Data'!$J772*'Consolidtaed Data'!$H772</f>
        <v>791</v>
      </c>
      <c r="L9222" s="9">
        <f>'Consolidtaed Data'!$I772*'Consolidtaed Data'!$H772</f>
        <v>1522</v>
      </c>
      <c r="M9222" s="9">
        <f>'Consolidtaed Data'!$L772-'Consolidtaed Data'!$K772</f>
        <v>368</v>
      </c>
      <c r="N9222" s="9" t="str">
        <f>VLOOKUP('Consolidtaed Data'!$C772,[1]Locations!$A:$O,2,0)</f>
        <v>Simi Valley</v>
      </c>
      <c r="O9222" s="9" t="str">
        <f>VLOOKUP('Consolidtaed Data'!$D772,'[1]Sales People'!$A:$B,2,0)</f>
        <v>Roger Ramos</v>
      </c>
      <c r="P9222" s="9" t="str">
        <f>VLOOKUP('Consolidtaed Data'!$E772,[1]Customers!$A:$B,2,0)</f>
        <v>Frank Webb</v>
      </c>
      <c r="Q9222" s="11">
        <f>WEEKDAY('Consolidtaed Data'!$F772)</f>
        <v>1</v>
      </c>
      <c r="R9222" s="9">
        <f>MONTH('Consolidtaed Data'!$F772)</f>
        <v>2</v>
      </c>
      <c r="S9222" s="9" t="str">
        <f>TEXT(Table3[[#This Row],[Purchase Date]],"MMMM")</f>
        <v>November</v>
      </c>
      <c r="T9222" s="9">
        <f>YEAR('Consolidtaed Data'!$F772)</f>
        <v>2020</v>
      </c>
    </row>
    <row r="9223" spans="1:20" x14ac:dyDescent="0.3">
      <c r="A9223" s="9" t="s">
        <v>10249</v>
      </c>
      <c r="B9223" s="9" t="s">
        <v>213</v>
      </c>
      <c r="C9223" s="9" t="s">
        <v>63</v>
      </c>
      <c r="D9223" s="9" t="s">
        <v>281</v>
      </c>
      <c r="E9223" s="9" t="s">
        <v>454</v>
      </c>
      <c r="F9223" s="12">
        <v>44529</v>
      </c>
      <c r="G9223" s="12" t="str">
        <f>VLOOKUP(Table3[[#This Row],[Product ID]],[1]Products!$A:$G,2,0)</f>
        <v>Product 68</v>
      </c>
      <c r="H9223" s="22">
        <v>4</v>
      </c>
      <c r="I9223" s="9">
        <f>VLOOKUP('Consolidtaed Data'!$B915,[1]Products!$A:$G,4,0)</f>
        <v>667</v>
      </c>
      <c r="J9223" s="9">
        <f>VLOOKUP('Consolidtaed Data'!$B915,[1]Products!$A:$G,3,0)</f>
        <v>387</v>
      </c>
      <c r="K9223" s="9">
        <f>'Consolidtaed Data'!$J915*'Consolidtaed Data'!$H915</f>
        <v>848</v>
      </c>
      <c r="L9223" s="9">
        <f>'Consolidtaed Data'!$I915*'Consolidtaed Data'!$H915</f>
        <v>1060</v>
      </c>
      <c r="M9223" s="9">
        <f>'Consolidtaed Data'!$L915-'Consolidtaed Data'!$K915</f>
        <v>452</v>
      </c>
      <c r="N9223" s="9" t="str">
        <f>VLOOKUP('Consolidtaed Data'!$C915,[1]Locations!$A:$O,2,0)</f>
        <v>Garden Grove</v>
      </c>
      <c r="O9223" s="9" t="str">
        <f>VLOOKUP('Consolidtaed Data'!$D915,'[1]Sales People'!$A:$B,2,0)</f>
        <v>Charles Harper</v>
      </c>
      <c r="P9223" s="9" t="str">
        <f>VLOOKUP('Consolidtaed Data'!$E915,[1]Customers!$A:$B,2,0)</f>
        <v>Peter Freeman</v>
      </c>
      <c r="Q9223" s="11">
        <f>WEEKDAY('Consolidtaed Data'!$F915)</f>
        <v>5</v>
      </c>
      <c r="R9223" s="9">
        <f>MONTH('Consolidtaed Data'!$F915)</f>
        <v>3</v>
      </c>
      <c r="S9223" s="9" t="str">
        <f>TEXT(Table3[[#This Row],[Purchase Date]],"MMMM")</f>
        <v>November</v>
      </c>
      <c r="T9223" s="9">
        <f>YEAR('Consolidtaed Data'!$F915)</f>
        <v>2020</v>
      </c>
    </row>
    <row r="9224" spans="1:20" x14ac:dyDescent="0.3">
      <c r="A9224" s="9" t="s">
        <v>10250</v>
      </c>
      <c r="B9224" s="9" t="s">
        <v>340</v>
      </c>
      <c r="C9224" s="9" t="s">
        <v>344</v>
      </c>
      <c r="D9224" s="9" t="s">
        <v>83</v>
      </c>
      <c r="E9224" s="9" t="s">
        <v>1441</v>
      </c>
      <c r="F9224" s="12">
        <v>44529</v>
      </c>
      <c r="G9224" s="12" t="str">
        <f>VLOOKUP(Table3[[#This Row],[Product ID]],[1]Products!$A:$G,2,0)</f>
        <v>Product 34</v>
      </c>
      <c r="H9224" s="22">
        <v>1</v>
      </c>
      <c r="I9224" s="9">
        <f>VLOOKUP('Consolidtaed Data'!$B928,[1]Products!$A:$G,4,0)</f>
        <v>1351</v>
      </c>
      <c r="J9224" s="9">
        <f>VLOOKUP('Consolidtaed Data'!$B928,[1]Products!$A:$G,3,0)</f>
        <v>1108</v>
      </c>
      <c r="K9224" s="9">
        <f>'Consolidtaed Data'!$J928*'Consolidtaed Data'!$H928</f>
        <v>416</v>
      </c>
      <c r="L9224" s="9">
        <f>'Consolidtaed Data'!$I928*'Consolidtaed Data'!$H928</f>
        <v>603</v>
      </c>
      <c r="M9224" s="9">
        <f>'Consolidtaed Data'!$L928-'Consolidtaed Data'!$K928</f>
        <v>1790</v>
      </c>
      <c r="N9224" s="9" t="str">
        <f>VLOOKUP('Consolidtaed Data'!$C928,[1]Locations!$A:$O,2,0)</f>
        <v>Antioch</v>
      </c>
      <c r="O9224" s="9" t="str">
        <f>VLOOKUP('Consolidtaed Data'!$D928,'[1]Sales People'!$A:$B,2,0)</f>
        <v>Ernest Wagner</v>
      </c>
      <c r="P9224" s="9" t="str">
        <f>VLOOKUP('Consolidtaed Data'!$E928,[1]Customers!$A:$B,2,0)</f>
        <v>Shawn Ramos</v>
      </c>
      <c r="Q9224" s="11">
        <f>WEEKDAY('Consolidtaed Data'!$F928)</f>
        <v>6</v>
      </c>
      <c r="R9224" s="9">
        <f>MONTH('Consolidtaed Data'!$F928)</f>
        <v>3</v>
      </c>
      <c r="S9224" s="9" t="str">
        <f>TEXT(Table3[[#This Row],[Purchase Date]],"MMMM")</f>
        <v>November</v>
      </c>
      <c r="T9224" s="9">
        <f>YEAR('Consolidtaed Data'!$F928)</f>
        <v>2020</v>
      </c>
    </row>
    <row r="9225" spans="1:20" x14ac:dyDescent="0.3">
      <c r="A9225" s="9" t="s">
        <v>10251</v>
      </c>
      <c r="B9225" s="9" t="s">
        <v>477</v>
      </c>
      <c r="C9225" s="9" t="s">
        <v>186</v>
      </c>
      <c r="D9225" s="9" t="s">
        <v>329</v>
      </c>
      <c r="E9225" s="9" t="s">
        <v>378</v>
      </c>
      <c r="F9225" s="12">
        <v>44529</v>
      </c>
      <c r="G9225" s="12" t="str">
        <f>VLOOKUP(Table3[[#This Row],[Product ID]],[1]Products!$A:$G,2,0)</f>
        <v>Product 46</v>
      </c>
      <c r="H9225" s="22">
        <v>1</v>
      </c>
      <c r="I9225" s="9">
        <f>VLOOKUP('Consolidtaed Data'!$B955,[1]Products!$A:$G,4,0)</f>
        <v>1587</v>
      </c>
      <c r="J9225" s="9">
        <f>VLOOKUP('Consolidtaed Data'!$B955,[1]Products!$A:$G,3,0)</f>
        <v>1301</v>
      </c>
      <c r="K9225" s="9">
        <f>'Consolidtaed Data'!$J955*'Consolidtaed Data'!$H955</f>
        <v>540</v>
      </c>
      <c r="L9225" s="9">
        <f>'Consolidtaed Data'!$I955*'Consolidtaed Data'!$H955</f>
        <v>871</v>
      </c>
      <c r="M9225" s="9">
        <f>'Consolidtaed Data'!$L955-'Consolidtaed Data'!$K955</f>
        <v>1046</v>
      </c>
      <c r="N9225" s="9" t="str">
        <f>VLOOKUP('Consolidtaed Data'!$C955,[1]Locations!$A:$O,2,0)</f>
        <v>Garden Grove</v>
      </c>
      <c r="O9225" s="9" t="str">
        <f>VLOOKUP('Consolidtaed Data'!$D955,'[1]Sales People'!$A:$B,2,0)</f>
        <v>Ernest Wheeler</v>
      </c>
      <c r="P9225" s="9" t="str">
        <f>VLOOKUP('Consolidtaed Data'!$E955,[1]Customers!$A:$B,2,0)</f>
        <v>Carl Anderson</v>
      </c>
      <c r="Q9225" s="11">
        <f>WEEKDAY('Consolidtaed Data'!$F955)</f>
        <v>1</v>
      </c>
      <c r="R9225" s="9">
        <f>MONTH('Consolidtaed Data'!$F955)</f>
        <v>3</v>
      </c>
      <c r="S9225" s="9" t="str">
        <f>TEXT(Table3[[#This Row],[Purchase Date]],"MMMM")</f>
        <v>November</v>
      </c>
      <c r="T9225" s="9">
        <f>YEAR('Consolidtaed Data'!$F955)</f>
        <v>2020</v>
      </c>
    </row>
    <row r="9226" spans="1:20" x14ac:dyDescent="0.3">
      <c r="A9226" s="9" t="s">
        <v>10252</v>
      </c>
      <c r="B9226" s="9" t="s">
        <v>981</v>
      </c>
      <c r="C9226" s="9" t="s">
        <v>134</v>
      </c>
      <c r="D9226" s="9" t="s">
        <v>73</v>
      </c>
      <c r="E9226" s="9" t="s">
        <v>807</v>
      </c>
      <c r="F9226" s="12">
        <v>44529</v>
      </c>
      <c r="G9226" s="12" t="str">
        <f>VLOOKUP(Table3[[#This Row],[Product ID]],[1]Products!$A:$G,2,0)</f>
        <v>Product 3</v>
      </c>
      <c r="H9226" s="22">
        <v>1</v>
      </c>
      <c r="I9226" s="9">
        <f>VLOOKUP('Consolidtaed Data'!$B1072,[1]Products!$A:$G,4,0)</f>
        <v>1278</v>
      </c>
      <c r="J9226" s="9">
        <f>VLOOKUP('Consolidtaed Data'!$B1072,[1]Products!$A:$G,3,0)</f>
        <v>665</v>
      </c>
      <c r="K9226" s="9">
        <f>'Consolidtaed Data'!$J1072*'Consolidtaed Data'!$H1072</f>
        <v>534</v>
      </c>
      <c r="L9226" s="9">
        <f>'Consolidtaed Data'!$I1072*'Consolidtaed Data'!$H1072</f>
        <v>847</v>
      </c>
      <c r="M9226" s="9">
        <f>'Consolidtaed Data'!$L1072-'Consolidtaed Data'!$K1072</f>
        <v>51</v>
      </c>
      <c r="N9226" s="9" t="str">
        <f>VLOOKUP('Consolidtaed Data'!$C1072,[1]Locations!$A:$O,2,0)</f>
        <v>Huntington Beach</v>
      </c>
      <c r="O9226" s="9" t="str">
        <f>VLOOKUP('Consolidtaed Data'!$D1072,'[1]Sales People'!$A:$B,2,0)</f>
        <v>Henry Nelson</v>
      </c>
      <c r="P9226" s="9" t="str">
        <f>VLOOKUP('Consolidtaed Data'!$E1072,[1]Customers!$A:$B,2,0)</f>
        <v>Terry Watson</v>
      </c>
      <c r="Q9226" s="11">
        <f>WEEKDAY('Consolidtaed Data'!$F1072)</f>
        <v>3</v>
      </c>
      <c r="R9226" s="9">
        <f>MONTH('Consolidtaed Data'!$F1072)</f>
        <v>3</v>
      </c>
      <c r="S9226" s="9" t="str">
        <f>TEXT(Table3[[#This Row],[Purchase Date]],"MMMM")</f>
        <v>November</v>
      </c>
      <c r="T9226" s="9">
        <f>YEAR('Consolidtaed Data'!$F1072)</f>
        <v>2020</v>
      </c>
    </row>
    <row r="9227" spans="1:20" x14ac:dyDescent="0.3">
      <c r="A9227" s="9" t="s">
        <v>10253</v>
      </c>
      <c r="B9227" s="9" t="s">
        <v>301</v>
      </c>
      <c r="C9227" s="9" t="s">
        <v>245</v>
      </c>
      <c r="D9227" s="9" t="s">
        <v>26</v>
      </c>
      <c r="E9227" s="9" t="s">
        <v>2017</v>
      </c>
      <c r="F9227" s="12">
        <v>44529</v>
      </c>
      <c r="G9227" s="12" t="str">
        <f>VLOOKUP(Table3[[#This Row],[Product ID]],[1]Products!$A:$G,2,0)</f>
        <v>Product 57</v>
      </c>
      <c r="H9227" s="22">
        <v>4</v>
      </c>
      <c r="I9227" s="9">
        <f>VLOOKUP('Consolidtaed Data'!$B1105,[1]Products!$A:$G,4,0)</f>
        <v>1414</v>
      </c>
      <c r="J9227" s="9">
        <f>VLOOKUP('Consolidtaed Data'!$B1105,[1]Products!$A:$G,3,0)</f>
        <v>962</v>
      </c>
      <c r="K9227" s="9">
        <f>'Consolidtaed Data'!$J1105*'Consolidtaed Data'!$H1105</f>
        <v>1896</v>
      </c>
      <c r="L9227" s="9">
        <f>'Consolidtaed Data'!$I1105*'Consolidtaed Data'!$H1105</f>
        <v>2495</v>
      </c>
      <c r="M9227" s="9">
        <f>'Consolidtaed Data'!$L1105-'Consolidtaed Data'!$K1105</f>
        <v>120</v>
      </c>
      <c r="N9227" s="9" t="str">
        <f>VLOOKUP('Consolidtaed Data'!$C1105,[1]Locations!$A:$O,2,0)</f>
        <v>Glendale</v>
      </c>
      <c r="O9227" s="9" t="str">
        <f>VLOOKUP('Consolidtaed Data'!$D1105,'[1]Sales People'!$A:$B,2,0)</f>
        <v>Joshua Taylor</v>
      </c>
      <c r="P9227" s="9" t="str">
        <f>VLOOKUP('Consolidtaed Data'!$E1105,[1]Customers!$A:$B,2,0)</f>
        <v>Adam Riley</v>
      </c>
      <c r="Q9227" s="11">
        <f>WEEKDAY('Consolidtaed Data'!$F1105)</f>
        <v>6</v>
      </c>
      <c r="R9227" s="9">
        <f>MONTH('Consolidtaed Data'!$F1105)</f>
        <v>3</v>
      </c>
      <c r="S9227" s="9" t="str">
        <f>TEXT(Table3[[#This Row],[Purchase Date]],"MMMM")</f>
        <v>November</v>
      </c>
      <c r="T9227" s="9">
        <f>YEAR('Consolidtaed Data'!$F1105)</f>
        <v>2020</v>
      </c>
    </row>
    <row r="9228" spans="1:20" x14ac:dyDescent="0.3">
      <c r="A9228" s="9" t="s">
        <v>10254</v>
      </c>
      <c r="B9228" s="9" t="s">
        <v>244</v>
      </c>
      <c r="C9228" s="9" t="s">
        <v>458</v>
      </c>
      <c r="D9228" s="9" t="s">
        <v>56</v>
      </c>
      <c r="E9228" s="9" t="s">
        <v>569</v>
      </c>
      <c r="F9228" s="12">
        <v>44529</v>
      </c>
      <c r="G9228" s="12" t="str">
        <f>VLOOKUP(Table3[[#This Row],[Product ID]],[1]Products!$A:$G,2,0)</f>
        <v>Product 76</v>
      </c>
      <c r="H9228" s="22">
        <v>1</v>
      </c>
      <c r="I9228" s="9">
        <f>VLOOKUP('Consolidtaed Data'!$B1497,[1]Products!$A:$G,4,0)</f>
        <v>1587</v>
      </c>
      <c r="J9228" s="9">
        <f>VLOOKUP('Consolidtaed Data'!$B1497,[1]Products!$A:$G,3,0)</f>
        <v>1301</v>
      </c>
      <c r="K9228" s="9">
        <f>'Consolidtaed Data'!$J1497*'Consolidtaed Data'!$H1497</f>
        <v>1378</v>
      </c>
      <c r="L9228" s="9">
        <f>'Consolidtaed Data'!$I1497*'Consolidtaed Data'!$H1497</f>
        <v>1887</v>
      </c>
      <c r="M9228" s="9">
        <f>'Consolidtaed Data'!$L1497-'Consolidtaed Data'!$K1497</f>
        <v>600</v>
      </c>
      <c r="N9228" s="9" t="str">
        <f>VLOOKUP('Consolidtaed Data'!$C1497,[1]Locations!$A:$O,2,0)</f>
        <v>Antioch</v>
      </c>
      <c r="O9228" s="9" t="str">
        <f>VLOOKUP('Consolidtaed Data'!$D1497,'[1]Sales People'!$A:$B,2,0)</f>
        <v>Bobby Russell</v>
      </c>
      <c r="P9228" s="9" t="str">
        <f>VLOOKUP('Consolidtaed Data'!$E1497,[1]Customers!$A:$B,2,0)</f>
        <v>Steven Hayes</v>
      </c>
      <c r="Q9228" s="11">
        <f>WEEKDAY('Consolidtaed Data'!$F1497)</f>
        <v>2</v>
      </c>
      <c r="R9228" s="9">
        <f>MONTH('Consolidtaed Data'!$F1497)</f>
        <v>4</v>
      </c>
      <c r="S9228" s="9" t="str">
        <f>TEXT(Table3[[#This Row],[Purchase Date]],"MMMM")</f>
        <v>November</v>
      </c>
      <c r="T9228" s="9">
        <f>YEAR('Consolidtaed Data'!$F1497)</f>
        <v>2020</v>
      </c>
    </row>
    <row r="9229" spans="1:20" x14ac:dyDescent="0.3">
      <c r="A9229" s="9" t="s">
        <v>10255</v>
      </c>
      <c r="B9229" s="9" t="s">
        <v>495</v>
      </c>
      <c r="C9229" s="9" t="s">
        <v>55</v>
      </c>
      <c r="D9229" s="9" t="s">
        <v>149</v>
      </c>
      <c r="E9229" s="9" t="s">
        <v>2727</v>
      </c>
      <c r="F9229" s="12">
        <v>44529</v>
      </c>
      <c r="G9229" s="12" t="str">
        <f>VLOOKUP(Table3[[#This Row],[Product ID]],[1]Products!$A:$G,2,0)</f>
        <v>Product 15</v>
      </c>
      <c r="H9229" s="22">
        <v>1</v>
      </c>
      <c r="I9229" s="9">
        <f>VLOOKUP('Consolidtaed Data'!$B1743,[1]Products!$A:$G,4,0)</f>
        <v>378</v>
      </c>
      <c r="J9229" s="9">
        <f>VLOOKUP('Consolidtaed Data'!$B1743,[1]Products!$A:$G,3,0)</f>
        <v>291</v>
      </c>
      <c r="K9229" s="9">
        <f>'Consolidtaed Data'!$J1743*'Consolidtaed Data'!$H1743</f>
        <v>791</v>
      </c>
      <c r="L9229" s="9">
        <f>'Consolidtaed Data'!$I1743*'Consolidtaed Data'!$H1743</f>
        <v>1522</v>
      </c>
      <c r="M9229" s="9">
        <f>'Consolidtaed Data'!$L1743-'Consolidtaed Data'!$K1743</f>
        <v>243</v>
      </c>
      <c r="N9229" s="9" t="str">
        <f>VLOOKUP('Consolidtaed Data'!$C1743,[1]Locations!$A:$O,2,0)</f>
        <v>Ontario</v>
      </c>
      <c r="O9229" s="9" t="str">
        <f>VLOOKUP('Consolidtaed Data'!$D1743,'[1]Sales People'!$A:$B,2,0)</f>
        <v>John Reyes</v>
      </c>
      <c r="P9229" s="9" t="str">
        <f>VLOOKUP('Consolidtaed Data'!$E1743,[1]Customers!$A:$B,2,0)</f>
        <v>Raymond Arnold</v>
      </c>
      <c r="Q9229" s="11">
        <f>WEEKDAY('Consolidtaed Data'!$F1743)</f>
        <v>5</v>
      </c>
      <c r="R9229" s="9">
        <f>MONTH('Consolidtaed Data'!$F1743)</f>
        <v>5</v>
      </c>
      <c r="S9229" s="9" t="str">
        <f>TEXT(Table3[[#This Row],[Purchase Date]],"MMMM")</f>
        <v>November</v>
      </c>
      <c r="T9229" s="9">
        <f>YEAR('Consolidtaed Data'!$F1743)</f>
        <v>2020</v>
      </c>
    </row>
    <row r="9230" spans="1:20" x14ac:dyDescent="0.3">
      <c r="A9230" s="9" t="s">
        <v>10256</v>
      </c>
      <c r="B9230" s="9" t="s">
        <v>526</v>
      </c>
      <c r="C9230" s="9" t="s">
        <v>253</v>
      </c>
      <c r="D9230" s="9" t="s">
        <v>9</v>
      </c>
      <c r="E9230" s="9" t="s">
        <v>1495</v>
      </c>
      <c r="F9230" s="12">
        <v>44529</v>
      </c>
      <c r="G9230" s="12" t="str">
        <f>VLOOKUP(Table3[[#This Row],[Product ID]],[1]Products!$A:$G,2,0)</f>
        <v>Product 14</v>
      </c>
      <c r="H9230" s="22">
        <v>1</v>
      </c>
      <c r="I9230" s="9">
        <f>VLOOKUP('Consolidtaed Data'!$B2112,[1]Products!$A:$G,4,0)</f>
        <v>458</v>
      </c>
      <c r="J9230" s="9">
        <f>VLOOKUP('Consolidtaed Data'!$B2112,[1]Products!$A:$G,3,0)</f>
        <v>376</v>
      </c>
      <c r="K9230" s="9">
        <f>'Consolidtaed Data'!$J2112*'Consolidtaed Data'!$H2112</f>
        <v>3882</v>
      </c>
      <c r="L9230" s="9">
        <f>'Consolidtaed Data'!$I2112*'Consolidtaed Data'!$H2112</f>
        <v>5544</v>
      </c>
      <c r="M9230" s="9">
        <f>'Consolidtaed Data'!$L2112-'Consolidtaed Data'!$K2112</f>
        <v>1456</v>
      </c>
      <c r="N9230" s="9" t="str">
        <f>VLOOKUP('Consolidtaed Data'!$C2112,[1]Locations!$A:$O,2,0)</f>
        <v>Irvine</v>
      </c>
      <c r="O9230" s="9" t="str">
        <f>VLOOKUP('Consolidtaed Data'!$D2112,'[1]Sales People'!$A:$B,2,0)</f>
        <v>Patrick Ruiz</v>
      </c>
      <c r="P9230" s="9" t="str">
        <f>VLOOKUP('Consolidtaed Data'!$E2112,[1]Customers!$A:$B,2,0)</f>
        <v>David Wilson</v>
      </c>
      <c r="Q9230" s="11">
        <f>WEEKDAY('Consolidtaed Data'!$F2112)</f>
        <v>4</v>
      </c>
      <c r="R9230" s="9">
        <f>MONTH('Consolidtaed Data'!$F2112)</f>
        <v>6</v>
      </c>
      <c r="S9230" s="9" t="str">
        <f>TEXT(Table3[[#This Row],[Purchase Date]],"MMMM")</f>
        <v>November</v>
      </c>
      <c r="T9230" s="9">
        <f>YEAR('Consolidtaed Data'!$F2112)</f>
        <v>2020</v>
      </c>
    </row>
    <row r="9231" spans="1:20" x14ac:dyDescent="0.3">
      <c r="A9231" s="9" t="s">
        <v>10257</v>
      </c>
      <c r="B9231" s="9" t="s">
        <v>107</v>
      </c>
      <c r="C9231" s="9" t="s">
        <v>178</v>
      </c>
      <c r="D9231" s="9" t="s">
        <v>127</v>
      </c>
      <c r="E9231" s="9" t="s">
        <v>2216</v>
      </c>
      <c r="F9231" s="12">
        <v>44529</v>
      </c>
      <c r="G9231" s="12" t="str">
        <f>VLOOKUP(Table3[[#This Row],[Product ID]],[1]Products!$A:$G,2,0)</f>
        <v>Product 52</v>
      </c>
      <c r="H9231" s="22">
        <v>1</v>
      </c>
      <c r="I9231" s="9">
        <f>VLOOKUP('Consolidtaed Data'!$B2308,[1]Products!$A:$G,4,0)</f>
        <v>847</v>
      </c>
      <c r="J9231" s="9">
        <f>VLOOKUP('Consolidtaed Data'!$B2308,[1]Products!$A:$G,3,0)</f>
        <v>534</v>
      </c>
      <c r="K9231" s="9">
        <f>'Consolidtaed Data'!$J2308*'Consolidtaed Data'!$H2308</f>
        <v>4692</v>
      </c>
      <c r="L9231" s="9">
        <f>'Consolidtaed Data'!$I2308*'Consolidtaed Data'!$H2308</f>
        <v>7448</v>
      </c>
      <c r="M9231" s="9">
        <f>'Consolidtaed Data'!$L2308-'Consolidtaed Data'!$K2308</f>
        <v>1790</v>
      </c>
      <c r="N9231" s="9" t="str">
        <f>VLOOKUP('Consolidtaed Data'!$C2308,[1]Locations!$A:$O,2,0)</f>
        <v>Visalia</v>
      </c>
      <c r="O9231" s="9" t="str">
        <f>VLOOKUP('Consolidtaed Data'!$D2308,'[1]Sales People'!$A:$B,2,0)</f>
        <v>Ryan Butler</v>
      </c>
      <c r="P9231" s="9" t="str">
        <f>VLOOKUP('Consolidtaed Data'!$E2308,[1]Customers!$A:$B,2,0)</f>
        <v>Wayne Stewart</v>
      </c>
      <c r="Q9231" s="11">
        <f>WEEKDAY('Consolidtaed Data'!$F2308)</f>
        <v>4</v>
      </c>
      <c r="R9231" s="9">
        <f>MONTH('Consolidtaed Data'!$F2308)</f>
        <v>6</v>
      </c>
      <c r="S9231" s="9" t="str">
        <f>TEXT(Table3[[#This Row],[Purchase Date]],"MMMM")</f>
        <v>November</v>
      </c>
      <c r="T9231" s="9">
        <f>YEAR('Consolidtaed Data'!$F2308)</f>
        <v>2020</v>
      </c>
    </row>
    <row r="9232" spans="1:20" x14ac:dyDescent="0.3">
      <c r="A9232" s="9" t="s">
        <v>10258</v>
      </c>
      <c r="B9232" s="9" t="s">
        <v>495</v>
      </c>
      <c r="C9232" s="9" t="s">
        <v>522</v>
      </c>
      <c r="D9232" s="9" t="s">
        <v>87</v>
      </c>
      <c r="E9232" s="9" t="s">
        <v>903</v>
      </c>
      <c r="F9232" s="12">
        <v>44529</v>
      </c>
      <c r="G9232" s="12" t="str">
        <f>VLOOKUP(Table3[[#This Row],[Product ID]],[1]Products!$A:$G,2,0)</f>
        <v>Product 15</v>
      </c>
      <c r="H9232" s="22">
        <v>2</v>
      </c>
      <c r="I9232" s="9">
        <f>VLOOKUP('Consolidtaed Data'!$B2320,[1]Products!$A:$G,4,0)</f>
        <v>1526</v>
      </c>
      <c r="J9232" s="9">
        <f>VLOOKUP('Consolidtaed Data'!$B2320,[1]Products!$A:$G,3,0)</f>
        <v>1251</v>
      </c>
      <c r="K9232" s="9">
        <f>'Consolidtaed Data'!$J2320*'Consolidtaed Data'!$H2320</f>
        <v>61</v>
      </c>
      <c r="L9232" s="9">
        <f>'Consolidtaed Data'!$I2320*'Consolidtaed Data'!$H2320</f>
        <v>95</v>
      </c>
      <c r="M9232" s="9">
        <f>'Consolidtaed Data'!$L2320-'Consolidtaed Data'!$K2320</f>
        <v>411</v>
      </c>
      <c r="N9232" s="9" t="str">
        <f>VLOOKUP('Consolidtaed Data'!$C2320,[1]Locations!$A:$O,2,0)</f>
        <v>San Buenaventura (Ventura)</v>
      </c>
      <c r="O9232" s="9" t="str">
        <f>VLOOKUP('Consolidtaed Data'!$D2320,'[1]Sales People'!$A:$B,2,0)</f>
        <v>Jimmy Young</v>
      </c>
      <c r="P9232" s="9" t="str">
        <f>VLOOKUP('Consolidtaed Data'!$E2320,[1]Customers!$A:$B,2,0)</f>
        <v>Nicholas Ward</v>
      </c>
      <c r="Q9232" s="11">
        <f>WEEKDAY('Consolidtaed Data'!$F2320)</f>
        <v>5</v>
      </c>
      <c r="R9232" s="9">
        <f>MONTH('Consolidtaed Data'!$F2320)</f>
        <v>6</v>
      </c>
      <c r="S9232" s="9" t="str">
        <f>TEXT(Table3[[#This Row],[Purchase Date]],"MMMM")</f>
        <v>November</v>
      </c>
      <c r="T9232" s="9">
        <f>YEAR('Consolidtaed Data'!$F2320)</f>
        <v>2020</v>
      </c>
    </row>
    <row r="9233" spans="1:20" x14ac:dyDescent="0.3">
      <c r="A9233" s="9" t="s">
        <v>10259</v>
      </c>
      <c r="B9233" s="9" t="s">
        <v>582</v>
      </c>
      <c r="C9233" s="9" t="s">
        <v>228</v>
      </c>
      <c r="D9233" s="9" t="s">
        <v>64</v>
      </c>
      <c r="E9233" s="9" t="s">
        <v>2216</v>
      </c>
      <c r="F9233" s="12">
        <v>44529</v>
      </c>
      <c r="G9233" s="12" t="str">
        <f>VLOOKUP(Table3[[#This Row],[Product ID]],[1]Products!$A:$G,2,0)</f>
        <v>Product 58</v>
      </c>
      <c r="H9233" s="22">
        <v>1</v>
      </c>
      <c r="I9233" s="9">
        <f>VLOOKUP('Consolidtaed Data'!$B2589,[1]Products!$A:$G,4,0)</f>
        <v>1783</v>
      </c>
      <c r="J9233" s="9">
        <f>VLOOKUP('Consolidtaed Data'!$B2589,[1]Products!$A:$G,3,0)</f>
        <v>1516</v>
      </c>
      <c r="K9233" s="9">
        <f>'Consolidtaed Data'!$J2589*'Consolidtaed Data'!$H2589</f>
        <v>269</v>
      </c>
      <c r="L9233" s="9">
        <f>'Consolidtaed Data'!$I2589*'Consolidtaed Data'!$H2589</f>
        <v>368</v>
      </c>
      <c r="M9233" s="9">
        <f>'Consolidtaed Data'!$L2589-'Consolidtaed Data'!$K2589</f>
        <v>297</v>
      </c>
      <c r="N9233" s="9" t="str">
        <f>VLOOKUP('Consolidtaed Data'!$C2589,[1]Locations!$A:$O,2,0)</f>
        <v>Sacramento</v>
      </c>
      <c r="O9233" s="9" t="str">
        <f>VLOOKUP('Consolidtaed Data'!$D2589,'[1]Sales People'!$A:$B,2,0)</f>
        <v>Martin Perry</v>
      </c>
      <c r="P9233" s="9" t="str">
        <f>VLOOKUP('Consolidtaed Data'!$E2589,[1]Customers!$A:$B,2,0)</f>
        <v>Adam Duncan</v>
      </c>
      <c r="Q9233" s="11">
        <f>WEEKDAY('Consolidtaed Data'!$F2589)</f>
        <v>3</v>
      </c>
      <c r="R9233" s="9">
        <f>MONTH('Consolidtaed Data'!$F2589)</f>
        <v>7</v>
      </c>
      <c r="S9233" s="9" t="str">
        <f>TEXT(Table3[[#This Row],[Purchase Date]],"MMMM")</f>
        <v>November</v>
      </c>
      <c r="T9233" s="9">
        <f>YEAR('Consolidtaed Data'!$F2589)</f>
        <v>2020</v>
      </c>
    </row>
    <row r="9234" spans="1:20" x14ac:dyDescent="0.3">
      <c r="A9234" s="9" t="s">
        <v>10260</v>
      </c>
      <c r="B9234" s="9" t="s">
        <v>125</v>
      </c>
      <c r="C9234" s="9" t="s">
        <v>472</v>
      </c>
      <c r="D9234" s="9" t="s">
        <v>402</v>
      </c>
      <c r="E9234" s="9" t="s">
        <v>606</v>
      </c>
      <c r="F9234" s="12">
        <v>44529</v>
      </c>
      <c r="G9234" s="12" t="str">
        <f>VLOOKUP(Table3[[#This Row],[Product ID]],[1]Products!$A:$G,2,0)</f>
        <v>Product 40</v>
      </c>
      <c r="H9234" s="22">
        <v>2</v>
      </c>
      <c r="I9234" s="9">
        <f>VLOOKUP('Consolidtaed Data'!$B2899,[1]Products!$A:$G,4,0)</f>
        <v>1353</v>
      </c>
      <c r="J9234" s="9">
        <f>VLOOKUP('Consolidtaed Data'!$B2899,[1]Products!$A:$G,3,0)</f>
        <v>947</v>
      </c>
      <c r="K9234" s="9">
        <f>'Consolidtaed Data'!$J2899*'Consolidtaed Data'!$H2899</f>
        <v>888</v>
      </c>
      <c r="L9234" s="9">
        <f>'Consolidtaed Data'!$I2899*'Consolidtaed Data'!$H2899</f>
        <v>1506</v>
      </c>
      <c r="M9234" s="9">
        <f>'Consolidtaed Data'!$L2899-'Consolidtaed Data'!$K2899</f>
        <v>264</v>
      </c>
      <c r="N9234" s="9" t="str">
        <f>VLOOKUP('Consolidtaed Data'!$C2899,[1]Locations!$A:$O,2,0)</f>
        <v>Chula Vista</v>
      </c>
      <c r="O9234" s="9" t="str">
        <f>VLOOKUP('Consolidtaed Data'!$D2899,'[1]Sales People'!$A:$B,2,0)</f>
        <v>Ryan Butler</v>
      </c>
      <c r="P9234" s="9" t="str">
        <f>VLOOKUP('Consolidtaed Data'!$E2899,[1]Customers!$A:$B,2,0)</f>
        <v>Larry Dunn</v>
      </c>
      <c r="Q9234" s="11">
        <f>WEEKDAY('Consolidtaed Data'!$F2899)</f>
        <v>6</v>
      </c>
      <c r="R9234" s="9">
        <f>MONTH('Consolidtaed Data'!$F2899)</f>
        <v>7</v>
      </c>
      <c r="S9234" s="9" t="str">
        <f>TEXT(Table3[[#This Row],[Purchase Date]],"MMMM")</f>
        <v>November</v>
      </c>
      <c r="T9234" s="9">
        <f>YEAR('Consolidtaed Data'!$F2899)</f>
        <v>2020</v>
      </c>
    </row>
    <row r="9235" spans="1:20" x14ac:dyDescent="0.3">
      <c r="A9235" s="9" t="s">
        <v>10261</v>
      </c>
      <c r="B9235" s="9" t="s">
        <v>230</v>
      </c>
      <c r="C9235" s="9" t="s">
        <v>201</v>
      </c>
      <c r="D9235" s="9" t="s">
        <v>326</v>
      </c>
      <c r="E9235" s="9" t="s">
        <v>2873</v>
      </c>
      <c r="F9235" s="12">
        <v>44529</v>
      </c>
      <c r="G9235" s="12" t="str">
        <f>VLOOKUP(Table3[[#This Row],[Product ID]],[1]Products!$A:$G,2,0)</f>
        <v>Product 31</v>
      </c>
      <c r="H9235" s="22">
        <v>1</v>
      </c>
      <c r="I9235" s="9">
        <f>VLOOKUP('Consolidtaed Data'!$B2994,[1]Products!$A:$G,4,0)</f>
        <v>561</v>
      </c>
      <c r="J9235" s="9">
        <f>VLOOKUP('Consolidtaed Data'!$B2994,[1]Products!$A:$G,3,0)</f>
        <v>421</v>
      </c>
      <c r="K9235" s="9">
        <f>'Consolidtaed Data'!$J2994*'Consolidtaed Data'!$H2994</f>
        <v>409</v>
      </c>
      <c r="L9235" s="9">
        <f>'Consolidtaed Data'!$I2994*'Consolidtaed Data'!$H2994</f>
        <v>817</v>
      </c>
      <c r="M9235" s="9">
        <f>'Consolidtaed Data'!$L2994-'Consolidtaed Data'!$K2994</f>
        <v>827</v>
      </c>
      <c r="N9235" s="9" t="str">
        <f>VLOOKUP('Consolidtaed Data'!$C2994,[1]Locations!$A:$O,2,0)</f>
        <v>Pomona</v>
      </c>
      <c r="O9235" s="9" t="str">
        <f>VLOOKUP('Consolidtaed Data'!$D2994,'[1]Sales People'!$A:$B,2,0)</f>
        <v>Arthur Mccoy</v>
      </c>
      <c r="P9235" s="9" t="str">
        <f>VLOOKUP('Consolidtaed Data'!$E2994,[1]Customers!$A:$B,2,0)</f>
        <v>Bobby Greene</v>
      </c>
      <c r="Q9235" s="11">
        <f>WEEKDAY('Consolidtaed Data'!$F2994)</f>
        <v>6</v>
      </c>
      <c r="R9235" s="9">
        <f>MONTH('Consolidtaed Data'!$F2994)</f>
        <v>8</v>
      </c>
      <c r="S9235" s="9" t="str">
        <f>TEXT(Table3[[#This Row],[Purchase Date]],"MMMM")</f>
        <v>November</v>
      </c>
      <c r="T9235" s="9">
        <f>YEAR('Consolidtaed Data'!$F2994)</f>
        <v>2020</v>
      </c>
    </row>
    <row r="9236" spans="1:20" x14ac:dyDescent="0.3">
      <c r="A9236" s="9" t="s">
        <v>10262</v>
      </c>
      <c r="B9236" s="9" t="s">
        <v>7</v>
      </c>
      <c r="C9236" s="9" t="s">
        <v>12</v>
      </c>
      <c r="D9236" s="9" t="s">
        <v>374</v>
      </c>
      <c r="E9236" s="9" t="s">
        <v>2235</v>
      </c>
      <c r="F9236" s="12">
        <v>44529</v>
      </c>
      <c r="G9236" s="12" t="str">
        <f>VLOOKUP(Table3[[#This Row],[Product ID]],[1]Products!$A:$G,2,0)</f>
        <v>Product 77</v>
      </c>
      <c r="H9236" s="22">
        <v>2</v>
      </c>
      <c r="I9236" s="9">
        <f>VLOOKUP('Consolidtaed Data'!$B3367,[1]Products!$A:$G,4,0)</f>
        <v>913</v>
      </c>
      <c r="J9236" s="9">
        <f>VLOOKUP('Consolidtaed Data'!$B3367,[1]Products!$A:$G,3,0)</f>
        <v>584</v>
      </c>
      <c r="K9236" s="9">
        <f>'Consolidtaed Data'!$J3367*'Consolidtaed Data'!$H3367</f>
        <v>84</v>
      </c>
      <c r="L9236" s="9">
        <f>'Consolidtaed Data'!$I3367*'Consolidtaed Data'!$H3367</f>
        <v>123</v>
      </c>
      <c r="M9236" s="9">
        <f>'Consolidtaed Data'!$L3367-'Consolidtaed Data'!$K3367</f>
        <v>240</v>
      </c>
      <c r="N9236" s="9" t="str">
        <f>VLOOKUP('Consolidtaed Data'!$C3367,[1]Locations!$A:$O,2,0)</f>
        <v>Ontario</v>
      </c>
      <c r="O9236" s="9" t="str">
        <f>VLOOKUP('Consolidtaed Data'!$D3367,'[1]Sales People'!$A:$B,2,0)</f>
        <v>Arthur Mccoy</v>
      </c>
      <c r="P9236" s="9" t="str">
        <f>VLOOKUP('Consolidtaed Data'!$E3367,[1]Customers!$A:$B,2,0)</f>
        <v>Kevin Wood</v>
      </c>
      <c r="Q9236" s="11">
        <f>WEEKDAY('Consolidtaed Data'!$F3367)</f>
        <v>7</v>
      </c>
      <c r="R9236" s="9">
        <f>MONTH('Consolidtaed Data'!$F3367)</f>
        <v>9</v>
      </c>
      <c r="S9236" s="9" t="str">
        <f>TEXT(Table3[[#This Row],[Purchase Date]],"MMMM")</f>
        <v>November</v>
      </c>
      <c r="T9236" s="9">
        <f>YEAR('Consolidtaed Data'!$F3367)</f>
        <v>2020</v>
      </c>
    </row>
    <row r="9237" spans="1:20" x14ac:dyDescent="0.3">
      <c r="A9237" s="9" t="s">
        <v>10263</v>
      </c>
      <c r="B9237" s="9" t="s">
        <v>76</v>
      </c>
      <c r="C9237" s="9" t="s">
        <v>157</v>
      </c>
      <c r="D9237" s="9" t="s">
        <v>113</v>
      </c>
      <c r="E9237" s="9" t="s">
        <v>788</v>
      </c>
      <c r="F9237" s="12">
        <v>44529</v>
      </c>
      <c r="G9237" s="12" t="str">
        <f>VLOOKUP(Table3[[#This Row],[Product ID]],[1]Products!$A:$G,2,0)</f>
        <v>Product 19</v>
      </c>
      <c r="H9237" s="22">
        <v>1</v>
      </c>
      <c r="I9237" s="9">
        <f>VLOOKUP('Consolidtaed Data'!$B3490,[1]Products!$A:$G,4,0)</f>
        <v>556</v>
      </c>
      <c r="J9237" s="9">
        <f>VLOOKUP('Consolidtaed Data'!$B3490,[1]Products!$A:$G,3,0)</f>
        <v>395</v>
      </c>
      <c r="K9237" s="9">
        <f>'Consolidtaed Data'!$J3490*'Consolidtaed Data'!$H3490</f>
        <v>1777</v>
      </c>
      <c r="L9237" s="9">
        <f>'Consolidtaed Data'!$I3490*'Consolidtaed Data'!$H3490</f>
        <v>2141</v>
      </c>
      <c r="M9237" s="9">
        <f>'Consolidtaed Data'!$L3490-'Consolidtaed Data'!$K3490</f>
        <v>1024</v>
      </c>
      <c r="N9237" s="9" t="str">
        <f>VLOOKUP('Consolidtaed Data'!$C3490,[1]Locations!$A:$O,2,0)</f>
        <v>Carlsbad</v>
      </c>
      <c r="O9237" s="9" t="str">
        <f>VLOOKUP('Consolidtaed Data'!$D3490,'[1]Sales People'!$A:$B,2,0)</f>
        <v>Joshua Cook</v>
      </c>
      <c r="P9237" s="9" t="str">
        <f>VLOOKUP('Consolidtaed Data'!$E3490,[1]Customers!$A:$B,2,0)</f>
        <v>Fred Jenkins</v>
      </c>
      <c r="Q9237" s="11">
        <f>WEEKDAY('Consolidtaed Data'!$F3490)</f>
        <v>7</v>
      </c>
      <c r="R9237" s="9">
        <f>MONTH('Consolidtaed Data'!$F3490)</f>
        <v>9</v>
      </c>
      <c r="S9237" s="9" t="str">
        <f>TEXT(Table3[[#This Row],[Purchase Date]],"MMMM")</f>
        <v>November</v>
      </c>
      <c r="T9237" s="9">
        <f>YEAR('Consolidtaed Data'!$F3490)</f>
        <v>2020</v>
      </c>
    </row>
    <row r="9238" spans="1:20" x14ac:dyDescent="0.3">
      <c r="A9238" s="9" t="s">
        <v>10264</v>
      </c>
      <c r="B9238" s="9" t="s">
        <v>338</v>
      </c>
      <c r="C9238" s="9" t="s">
        <v>16</v>
      </c>
      <c r="D9238" s="9" t="s">
        <v>46</v>
      </c>
      <c r="E9238" s="9" t="s">
        <v>81</v>
      </c>
      <c r="F9238" s="12">
        <v>44529</v>
      </c>
      <c r="G9238" s="12" t="str">
        <f>VLOOKUP(Table3[[#This Row],[Product ID]],[1]Products!$A:$G,2,0)</f>
        <v>Product 95</v>
      </c>
      <c r="H9238" s="22">
        <v>3</v>
      </c>
      <c r="I9238" s="9">
        <f>VLOOKUP('Consolidtaed Data'!$B3611,[1]Products!$A:$G,4,0)</f>
        <v>1522</v>
      </c>
      <c r="J9238" s="9">
        <f>VLOOKUP('Consolidtaed Data'!$B3611,[1]Products!$A:$G,3,0)</f>
        <v>791</v>
      </c>
      <c r="K9238" s="9">
        <f>'Consolidtaed Data'!$J3611*'Consolidtaed Data'!$H3611</f>
        <v>561</v>
      </c>
      <c r="L9238" s="9">
        <f>'Consolidtaed Data'!$I3611*'Consolidtaed Data'!$H3611</f>
        <v>684</v>
      </c>
      <c r="M9238" s="9">
        <f>'Consolidtaed Data'!$L3611-'Consolidtaed Data'!$K3611</f>
        <v>204</v>
      </c>
      <c r="N9238" s="9" t="str">
        <f>VLOOKUP('Consolidtaed Data'!$C3611,[1]Locations!$A:$O,2,0)</f>
        <v>Richmond</v>
      </c>
      <c r="O9238" s="9" t="str">
        <f>VLOOKUP('Consolidtaed Data'!$D3611,'[1]Sales People'!$A:$B,2,0)</f>
        <v>Joshua Cook</v>
      </c>
      <c r="P9238" s="9" t="str">
        <f>VLOOKUP('Consolidtaed Data'!$E3611,[1]Customers!$A:$B,2,0)</f>
        <v>Craig Mills</v>
      </c>
      <c r="Q9238" s="11">
        <f>WEEKDAY('Consolidtaed Data'!$F3611)</f>
        <v>2</v>
      </c>
      <c r="R9238" s="9">
        <f>MONTH('Consolidtaed Data'!$F3611)</f>
        <v>9</v>
      </c>
      <c r="S9238" s="9" t="str">
        <f>TEXT(Table3[[#This Row],[Purchase Date]],"MMMM")</f>
        <v>November</v>
      </c>
      <c r="T9238" s="9">
        <f>YEAR('Consolidtaed Data'!$F3611)</f>
        <v>2020</v>
      </c>
    </row>
    <row r="9239" spans="1:20" x14ac:dyDescent="0.3">
      <c r="A9239" s="9" t="s">
        <v>10265</v>
      </c>
      <c r="B9239" s="9" t="s">
        <v>225</v>
      </c>
      <c r="C9239" s="9" t="s">
        <v>67</v>
      </c>
      <c r="D9239" s="9" t="s">
        <v>64</v>
      </c>
      <c r="E9239" s="9" t="s">
        <v>2028</v>
      </c>
      <c r="F9239" s="12">
        <v>44529</v>
      </c>
      <c r="G9239" s="12" t="str">
        <f>VLOOKUP(Table3[[#This Row],[Product ID]],[1]Products!$A:$G,2,0)</f>
        <v>Product 24</v>
      </c>
      <c r="H9239" s="22">
        <v>2</v>
      </c>
      <c r="I9239" s="9">
        <f>VLOOKUP('Consolidtaed Data'!$B3640,[1]Products!$A:$G,4,0)</f>
        <v>356</v>
      </c>
      <c r="J9239" s="9">
        <f>VLOOKUP('Consolidtaed Data'!$B3640,[1]Products!$A:$G,3,0)</f>
        <v>292</v>
      </c>
      <c r="K9239" s="9">
        <f>'Consolidtaed Data'!$J3640*'Consolidtaed Data'!$H3640</f>
        <v>882</v>
      </c>
      <c r="L9239" s="9">
        <f>'Consolidtaed Data'!$I3640*'Consolidtaed Data'!$H3640</f>
        <v>1104</v>
      </c>
      <c r="M9239" s="9">
        <f>'Consolidtaed Data'!$L3640-'Consolidtaed Data'!$K3640</f>
        <v>46</v>
      </c>
      <c r="N9239" s="9" t="str">
        <f>VLOOKUP('Consolidtaed Data'!$C3640,[1]Locations!$A:$O,2,0)</f>
        <v>Roseville</v>
      </c>
      <c r="O9239" s="9" t="str">
        <f>VLOOKUP('Consolidtaed Data'!$D3640,'[1]Sales People'!$A:$B,2,0)</f>
        <v>Ronald Reed</v>
      </c>
      <c r="P9239" s="9" t="str">
        <f>VLOOKUP('Consolidtaed Data'!$E3640,[1]Customers!$A:$B,2,0)</f>
        <v>Craig Mills</v>
      </c>
      <c r="Q9239" s="11">
        <f>WEEKDAY('Consolidtaed Data'!$F3640)</f>
        <v>5</v>
      </c>
      <c r="R9239" s="9">
        <f>MONTH('Consolidtaed Data'!$F3640)</f>
        <v>9</v>
      </c>
      <c r="S9239" s="9" t="str">
        <f>TEXT(Table3[[#This Row],[Purchase Date]],"MMMM")</f>
        <v>November</v>
      </c>
      <c r="T9239" s="9">
        <f>YEAR('Consolidtaed Data'!$F3640)</f>
        <v>2020</v>
      </c>
    </row>
    <row r="9240" spans="1:20" x14ac:dyDescent="0.3">
      <c r="A9240" s="9" t="s">
        <v>10266</v>
      </c>
      <c r="B9240" s="9" t="s">
        <v>415</v>
      </c>
      <c r="C9240" s="9" t="s">
        <v>157</v>
      </c>
      <c r="D9240" s="9" t="s">
        <v>315</v>
      </c>
      <c r="E9240" s="9" t="s">
        <v>260</v>
      </c>
      <c r="F9240" s="12">
        <v>44530</v>
      </c>
      <c r="G9240" s="12" t="str">
        <f>VLOOKUP(Table3[[#This Row],[Product ID]],[1]Products!$A:$G,2,0)</f>
        <v>Product 18</v>
      </c>
      <c r="H9240" s="22">
        <v>1</v>
      </c>
      <c r="I9240" s="9">
        <f>VLOOKUP('Consolidtaed Data'!$B238,[1]Products!$A:$G,4,0)</f>
        <v>530</v>
      </c>
      <c r="J9240" s="9">
        <f>VLOOKUP('Consolidtaed Data'!$B238,[1]Products!$A:$G,3,0)</f>
        <v>435</v>
      </c>
      <c r="K9240" s="9">
        <f>'Consolidtaed Data'!$J238*'Consolidtaed Data'!$H238</f>
        <v>1168</v>
      </c>
      <c r="L9240" s="9">
        <f>'Consolidtaed Data'!$I238*'Consolidtaed Data'!$H238</f>
        <v>1424</v>
      </c>
      <c r="M9240" s="9">
        <f>'Consolidtaed Data'!$L238-'Consolidtaed Data'!$K238</f>
        <v>1320</v>
      </c>
      <c r="N9240" s="9" t="str">
        <f>VLOOKUP('Consolidtaed Data'!$C238,[1]Locations!$A:$O,2,0)</f>
        <v>San Jose</v>
      </c>
      <c r="O9240" s="9" t="str">
        <f>VLOOKUP('Consolidtaed Data'!$D238,'[1]Sales People'!$A:$B,2,0)</f>
        <v>Brian Thomas</v>
      </c>
      <c r="P9240" s="9" t="str">
        <f>VLOOKUP('Consolidtaed Data'!$E238,[1]Customers!$A:$B,2,0)</f>
        <v>Ralph Wheeler</v>
      </c>
      <c r="Q9240" s="11">
        <f>WEEKDAY('Consolidtaed Data'!$F238)</f>
        <v>5</v>
      </c>
      <c r="R9240" s="9">
        <f>MONTH('Consolidtaed Data'!$F238)</f>
        <v>1</v>
      </c>
      <c r="S9240" s="9" t="str">
        <f>TEXT(Table3[[#This Row],[Purchase Date]],"MMMM")</f>
        <v>November</v>
      </c>
      <c r="T9240" s="9">
        <f>YEAR('Consolidtaed Data'!$F238)</f>
        <v>2020</v>
      </c>
    </row>
    <row r="9241" spans="1:20" x14ac:dyDescent="0.3">
      <c r="A9241" s="9" t="s">
        <v>10267</v>
      </c>
      <c r="B9241" s="9" t="s">
        <v>382</v>
      </c>
      <c r="C9241" s="9" t="s">
        <v>352</v>
      </c>
      <c r="D9241" s="9" t="s">
        <v>64</v>
      </c>
      <c r="E9241" s="9" t="s">
        <v>976</v>
      </c>
      <c r="F9241" s="12">
        <v>44530</v>
      </c>
      <c r="G9241" s="12" t="str">
        <f>VLOOKUP(Table3[[#This Row],[Product ID]],[1]Products!$A:$G,2,0)</f>
        <v>Product 50</v>
      </c>
      <c r="H9241" s="22">
        <v>2</v>
      </c>
      <c r="I9241" s="9">
        <f>VLOOKUP('Consolidtaed Data'!$B359,[1]Products!$A:$G,4,0)</f>
        <v>1967</v>
      </c>
      <c r="J9241" s="9">
        <f>VLOOKUP('Consolidtaed Data'!$B359,[1]Products!$A:$G,3,0)</f>
        <v>1397</v>
      </c>
      <c r="K9241" s="9">
        <f>'Consolidtaed Data'!$J359*'Consolidtaed Data'!$H359</f>
        <v>390</v>
      </c>
      <c r="L9241" s="9">
        <f>'Consolidtaed Data'!$I359*'Consolidtaed Data'!$H359</f>
        <v>543</v>
      </c>
      <c r="M9241" s="9">
        <f>'Consolidtaed Data'!$L359-'Consolidtaed Data'!$K359</f>
        <v>729</v>
      </c>
      <c r="N9241" s="9" t="str">
        <f>VLOOKUP('Consolidtaed Data'!$C359,[1]Locations!$A:$O,2,0)</f>
        <v>Vista</v>
      </c>
      <c r="O9241" s="9" t="str">
        <f>VLOOKUP('Consolidtaed Data'!$D359,'[1]Sales People'!$A:$B,2,0)</f>
        <v>Jimmy Young</v>
      </c>
      <c r="P9241" s="9" t="str">
        <f>VLOOKUP('Consolidtaed Data'!$E359,[1]Customers!$A:$B,2,0)</f>
        <v>Michael Lane</v>
      </c>
      <c r="Q9241" s="11">
        <f>WEEKDAY('Consolidtaed Data'!$F359)</f>
        <v>7</v>
      </c>
      <c r="R9241" s="9">
        <f>MONTH('Consolidtaed Data'!$F359)</f>
        <v>1</v>
      </c>
      <c r="S9241" s="9" t="str">
        <f>TEXT(Table3[[#This Row],[Purchase Date]],"MMMM")</f>
        <v>November</v>
      </c>
      <c r="T9241" s="9">
        <f>YEAR('Consolidtaed Data'!$F359)</f>
        <v>2020</v>
      </c>
    </row>
    <row r="9242" spans="1:20" x14ac:dyDescent="0.3">
      <c r="A9242" s="9" t="s">
        <v>10268</v>
      </c>
      <c r="B9242" s="9" t="s">
        <v>20</v>
      </c>
      <c r="C9242" s="9" t="s">
        <v>564</v>
      </c>
      <c r="D9242" s="9" t="s">
        <v>149</v>
      </c>
      <c r="E9242" s="9" t="s">
        <v>763</v>
      </c>
      <c r="F9242" s="12">
        <v>44530</v>
      </c>
      <c r="G9242" s="12" t="str">
        <f>VLOOKUP(Table3[[#This Row],[Product ID]],[1]Products!$A:$G,2,0)</f>
        <v>Product 98</v>
      </c>
      <c r="H9242" s="22">
        <v>1</v>
      </c>
      <c r="I9242" s="9">
        <f>VLOOKUP('Consolidtaed Data'!$B803,[1]Products!$A:$G,4,0)</f>
        <v>1708</v>
      </c>
      <c r="J9242" s="9">
        <f>VLOOKUP('Consolidtaed Data'!$B803,[1]Products!$A:$G,3,0)</f>
        <v>871</v>
      </c>
      <c r="K9242" s="9">
        <f>'Consolidtaed Data'!$J803*'Consolidtaed Data'!$H803</f>
        <v>2798</v>
      </c>
      <c r="L9242" s="9">
        <f>'Consolidtaed Data'!$I803*'Consolidtaed Data'!$H803</f>
        <v>4588</v>
      </c>
      <c r="M9242" s="9">
        <f>'Consolidtaed Data'!$L803-'Consolidtaed Data'!$K803</f>
        <v>1742</v>
      </c>
      <c r="N9242" s="9" t="str">
        <f>VLOOKUP('Consolidtaed Data'!$C803,[1]Locations!$A:$O,2,0)</f>
        <v>Long Beach</v>
      </c>
      <c r="O9242" s="9" t="str">
        <f>VLOOKUP('Consolidtaed Data'!$D803,'[1]Sales People'!$A:$B,2,0)</f>
        <v>Ryan Welch</v>
      </c>
      <c r="P9242" s="9" t="str">
        <f>VLOOKUP('Consolidtaed Data'!$E803,[1]Customers!$A:$B,2,0)</f>
        <v>Arthur Reid</v>
      </c>
      <c r="Q9242" s="11">
        <f>WEEKDAY('Consolidtaed Data'!$F803)</f>
        <v>3</v>
      </c>
      <c r="R9242" s="9">
        <f>MONTH('Consolidtaed Data'!$F803)</f>
        <v>2</v>
      </c>
      <c r="S9242" s="9" t="str">
        <f>TEXT(Table3[[#This Row],[Purchase Date]],"MMMM")</f>
        <v>November</v>
      </c>
      <c r="T9242" s="9">
        <f>YEAR('Consolidtaed Data'!$F803)</f>
        <v>2020</v>
      </c>
    </row>
    <row r="9243" spans="1:20" x14ac:dyDescent="0.3">
      <c r="A9243" s="9" t="s">
        <v>10269</v>
      </c>
      <c r="B9243" s="9" t="s">
        <v>219</v>
      </c>
      <c r="C9243" s="9" t="s">
        <v>50</v>
      </c>
      <c r="D9243" s="9" t="s">
        <v>193</v>
      </c>
      <c r="E9243" s="9" t="s">
        <v>1612</v>
      </c>
      <c r="F9243" s="12">
        <v>44530</v>
      </c>
      <c r="G9243" s="12" t="str">
        <f>VLOOKUP(Table3[[#This Row],[Product ID]],[1]Products!$A:$G,2,0)</f>
        <v>Product 35</v>
      </c>
      <c r="H9243" s="22">
        <v>1</v>
      </c>
      <c r="I9243" s="9">
        <f>VLOOKUP('Consolidtaed Data'!$B963,[1]Products!$A:$G,4,0)</f>
        <v>504</v>
      </c>
      <c r="J9243" s="9">
        <f>VLOOKUP('Consolidtaed Data'!$B963,[1]Products!$A:$G,3,0)</f>
        <v>408</v>
      </c>
      <c r="K9243" s="9">
        <f>'Consolidtaed Data'!$J963*'Consolidtaed Data'!$H963</f>
        <v>1046</v>
      </c>
      <c r="L9243" s="9">
        <f>'Consolidtaed Data'!$I963*'Consolidtaed Data'!$H963</f>
        <v>1635</v>
      </c>
      <c r="M9243" s="9">
        <f>'Consolidtaed Data'!$L963-'Consolidtaed Data'!$K963</f>
        <v>656</v>
      </c>
      <c r="N9243" s="9" t="str">
        <f>VLOOKUP('Consolidtaed Data'!$C963,[1]Locations!$A:$O,2,0)</f>
        <v>San Diego</v>
      </c>
      <c r="O9243" s="9" t="str">
        <f>VLOOKUP('Consolidtaed Data'!$D963,'[1]Sales People'!$A:$B,2,0)</f>
        <v>Christopher Tucker</v>
      </c>
      <c r="P9243" s="9" t="str">
        <f>VLOOKUP('Consolidtaed Data'!$E963,[1]Customers!$A:$B,2,0)</f>
        <v>Daniel Nguyen</v>
      </c>
      <c r="Q9243" s="11">
        <f>WEEKDAY('Consolidtaed Data'!$F963)</f>
        <v>2</v>
      </c>
      <c r="R9243" s="9">
        <f>MONTH('Consolidtaed Data'!$F963)</f>
        <v>3</v>
      </c>
      <c r="S9243" s="9" t="str">
        <f>TEXT(Table3[[#This Row],[Purchase Date]],"MMMM")</f>
        <v>November</v>
      </c>
      <c r="T9243" s="9">
        <f>YEAR('Consolidtaed Data'!$F963)</f>
        <v>2020</v>
      </c>
    </row>
    <row r="9244" spans="1:20" x14ac:dyDescent="0.3">
      <c r="A9244" s="9" t="s">
        <v>10270</v>
      </c>
      <c r="B9244" s="9" t="s">
        <v>298</v>
      </c>
      <c r="C9244" s="9" t="s">
        <v>59</v>
      </c>
      <c r="D9244" s="9" t="s">
        <v>197</v>
      </c>
      <c r="E9244" s="9" t="s">
        <v>554</v>
      </c>
      <c r="F9244" s="12">
        <v>44530</v>
      </c>
      <c r="G9244" s="12" t="str">
        <f>VLOOKUP(Table3[[#This Row],[Product ID]],[1]Products!$A:$G,2,0)</f>
        <v>Product 53</v>
      </c>
      <c r="H9244" s="22">
        <v>1</v>
      </c>
      <c r="I9244" s="9">
        <f>VLOOKUP('Consolidtaed Data'!$B1835,[1]Products!$A:$G,4,0)</f>
        <v>530</v>
      </c>
      <c r="J9244" s="9">
        <f>VLOOKUP('Consolidtaed Data'!$B1835,[1]Products!$A:$G,3,0)</f>
        <v>424</v>
      </c>
      <c r="K9244" s="9">
        <f>'Consolidtaed Data'!$J1835*'Consolidtaed Data'!$H1835</f>
        <v>296</v>
      </c>
      <c r="L9244" s="9">
        <f>'Consolidtaed Data'!$I1835*'Consolidtaed Data'!$H1835</f>
        <v>502</v>
      </c>
      <c r="M9244" s="9">
        <f>'Consolidtaed Data'!$L1835-'Consolidtaed Data'!$K1835</f>
        <v>362</v>
      </c>
      <c r="N9244" s="9" t="str">
        <f>VLOOKUP('Consolidtaed Data'!$C1835,[1]Locations!$A:$O,2,0)</f>
        <v>El Cajon</v>
      </c>
      <c r="O9244" s="9" t="str">
        <f>VLOOKUP('Consolidtaed Data'!$D1835,'[1]Sales People'!$A:$B,2,0)</f>
        <v>Kenneth Fields</v>
      </c>
      <c r="P9244" s="9" t="str">
        <f>VLOOKUP('Consolidtaed Data'!$E1835,[1]Customers!$A:$B,2,0)</f>
        <v>Frank Mason</v>
      </c>
      <c r="Q9244" s="11">
        <f>WEEKDAY('Consolidtaed Data'!$F1835)</f>
        <v>5</v>
      </c>
      <c r="R9244" s="9">
        <f>MONTH('Consolidtaed Data'!$F1835)</f>
        <v>5</v>
      </c>
      <c r="S9244" s="9" t="str">
        <f>TEXT(Table3[[#This Row],[Purchase Date]],"MMMM")</f>
        <v>November</v>
      </c>
      <c r="T9244" s="9">
        <f>YEAR('Consolidtaed Data'!$F1835)</f>
        <v>2020</v>
      </c>
    </row>
    <row r="9245" spans="1:20" x14ac:dyDescent="0.3">
      <c r="A9245" s="9" t="s">
        <v>10271</v>
      </c>
      <c r="B9245" s="9" t="s">
        <v>549</v>
      </c>
      <c r="C9245" s="9" t="s">
        <v>55</v>
      </c>
      <c r="D9245" s="9" t="s">
        <v>131</v>
      </c>
      <c r="E9245" s="9" t="s">
        <v>1219</v>
      </c>
      <c r="F9245" s="12">
        <v>44530</v>
      </c>
      <c r="G9245" s="12" t="str">
        <f>VLOOKUP(Table3[[#This Row],[Product ID]],[1]Products!$A:$G,2,0)</f>
        <v>Product 10</v>
      </c>
      <c r="H9245" s="22">
        <v>3</v>
      </c>
      <c r="I9245" s="9">
        <f>VLOOKUP('Consolidtaed Data'!$B2181,[1]Products!$A:$G,4,0)</f>
        <v>2141</v>
      </c>
      <c r="J9245" s="9">
        <f>VLOOKUP('Consolidtaed Data'!$B2181,[1]Products!$A:$G,3,0)</f>
        <v>1777</v>
      </c>
      <c r="K9245" s="9">
        <f>'Consolidtaed Data'!$J2181*'Consolidtaed Data'!$H2181</f>
        <v>90</v>
      </c>
      <c r="L9245" s="9">
        <f>'Consolidtaed Data'!$I2181*'Consolidtaed Data'!$H2181</f>
        <v>112</v>
      </c>
      <c r="M9245" s="9">
        <f>'Consolidtaed Data'!$L2181-'Consolidtaed Data'!$K2181</f>
        <v>192</v>
      </c>
      <c r="N9245" s="9" t="str">
        <f>VLOOKUP('Consolidtaed Data'!$C2181,[1]Locations!$A:$O,2,0)</f>
        <v>Jurupa Valley</v>
      </c>
      <c r="O9245" s="9" t="str">
        <f>VLOOKUP('Consolidtaed Data'!$D2181,'[1]Sales People'!$A:$B,2,0)</f>
        <v>Brian Hansen</v>
      </c>
      <c r="P9245" s="9" t="str">
        <f>VLOOKUP('Consolidtaed Data'!$E2181,[1]Customers!$A:$B,2,0)</f>
        <v>Phillip Ellis</v>
      </c>
      <c r="Q9245" s="11">
        <f>WEEKDAY('Consolidtaed Data'!$F2181)</f>
        <v>1</v>
      </c>
      <c r="R9245" s="9">
        <f>MONTH('Consolidtaed Data'!$F2181)</f>
        <v>6</v>
      </c>
      <c r="S9245" s="9" t="str">
        <f>TEXT(Table3[[#This Row],[Purchase Date]],"MMMM")</f>
        <v>November</v>
      </c>
      <c r="T9245" s="9">
        <f>YEAR('Consolidtaed Data'!$F2181)</f>
        <v>2020</v>
      </c>
    </row>
    <row r="9246" spans="1:20" x14ac:dyDescent="0.3">
      <c r="A9246" s="9" t="s">
        <v>10272</v>
      </c>
      <c r="B9246" s="9" t="s">
        <v>338</v>
      </c>
      <c r="C9246" s="9" t="s">
        <v>420</v>
      </c>
      <c r="D9246" s="9" t="s">
        <v>235</v>
      </c>
      <c r="E9246" s="9" t="s">
        <v>1386</v>
      </c>
      <c r="F9246" s="12">
        <v>44530</v>
      </c>
      <c r="G9246" s="12" t="str">
        <f>VLOOKUP(Table3[[#This Row],[Product ID]],[1]Products!$A:$G,2,0)</f>
        <v>Product 95</v>
      </c>
      <c r="H9246" s="22">
        <v>3</v>
      </c>
      <c r="I9246" s="9">
        <f>VLOOKUP('Consolidtaed Data'!$B2285,[1]Products!$A:$G,4,0)</f>
        <v>123</v>
      </c>
      <c r="J9246" s="9">
        <f>VLOOKUP('Consolidtaed Data'!$B2285,[1]Products!$A:$G,3,0)</f>
        <v>84</v>
      </c>
      <c r="K9246" s="9">
        <f>'Consolidtaed Data'!$J2285*'Consolidtaed Data'!$H2285</f>
        <v>683</v>
      </c>
      <c r="L9246" s="9">
        <f>'Consolidtaed Data'!$I2285*'Consolidtaed Data'!$H2285</f>
        <v>1119</v>
      </c>
      <c r="M9246" s="9">
        <f>'Consolidtaed Data'!$L2285-'Consolidtaed Data'!$K2285</f>
        <v>1044</v>
      </c>
      <c r="N9246" s="9" t="str">
        <f>VLOOKUP('Consolidtaed Data'!$C2285,[1]Locations!$A:$O,2,0)</f>
        <v>Long Beach</v>
      </c>
      <c r="O9246" s="9" t="str">
        <f>VLOOKUP('Consolidtaed Data'!$D2285,'[1]Sales People'!$A:$B,2,0)</f>
        <v>Kenneth Fields</v>
      </c>
      <c r="P9246" s="9" t="str">
        <f>VLOOKUP('Consolidtaed Data'!$E2285,[1]Customers!$A:$B,2,0)</f>
        <v>Bruce Porter</v>
      </c>
      <c r="Q9246" s="11">
        <f>WEEKDAY('Consolidtaed Data'!$F2285)</f>
        <v>3</v>
      </c>
      <c r="R9246" s="9">
        <f>MONTH('Consolidtaed Data'!$F2285)</f>
        <v>6</v>
      </c>
      <c r="S9246" s="9" t="str">
        <f>TEXT(Table3[[#This Row],[Purchase Date]],"MMMM")</f>
        <v>November</v>
      </c>
      <c r="T9246" s="9">
        <f>YEAR('Consolidtaed Data'!$F2285)</f>
        <v>2020</v>
      </c>
    </row>
    <row r="9247" spans="1:20" x14ac:dyDescent="0.3">
      <c r="A9247" s="9" t="s">
        <v>10273</v>
      </c>
      <c r="B9247" s="9" t="s">
        <v>653</v>
      </c>
      <c r="C9247" s="9" t="s">
        <v>169</v>
      </c>
      <c r="D9247" s="9" t="s">
        <v>83</v>
      </c>
      <c r="E9247" s="9" t="s">
        <v>1556</v>
      </c>
      <c r="F9247" s="12">
        <v>44530</v>
      </c>
      <c r="G9247" s="12" t="str">
        <f>VLOOKUP(Table3[[#This Row],[Product ID]],[1]Products!$A:$G,2,0)</f>
        <v>Product 74</v>
      </c>
      <c r="H9247" s="22">
        <v>1</v>
      </c>
      <c r="I9247" s="9">
        <f>VLOOKUP('Consolidtaed Data'!$B2829,[1]Products!$A:$G,4,0)</f>
        <v>2182</v>
      </c>
      <c r="J9247" s="9">
        <f>VLOOKUP('Consolidtaed Data'!$B2829,[1]Products!$A:$G,3,0)</f>
        <v>1200</v>
      </c>
      <c r="K9247" s="9">
        <f>'Consolidtaed Data'!$J2829*'Consolidtaed Data'!$H2829</f>
        <v>435</v>
      </c>
      <c r="L9247" s="9">
        <f>'Consolidtaed Data'!$I2829*'Consolidtaed Data'!$H2829</f>
        <v>530</v>
      </c>
      <c r="M9247" s="9">
        <f>'Consolidtaed Data'!$L2829-'Consolidtaed Data'!$K2829</f>
        <v>1632</v>
      </c>
      <c r="N9247" s="9" t="str">
        <f>VLOOKUP('Consolidtaed Data'!$C2829,[1]Locations!$A:$O,2,0)</f>
        <v>Roseville</v>
      </c>
      <c r="O9247" s="9" t="str">
        <f>VLOOKUP('Consolidtaed Data'!$D2829,'[1]Sales People'!$A:$B,2,0)</f>
        <v>Ronald Reed</v>
      </c>
      <c r="P9247" s="9" t="str">
        <f>VLOOKUP('Consolidtaed Data'!$E2829,[1]Customers!$A:$B,2,0)</f>
        <v>Bruce Bowman</v>
      </c>
      <c r="Q9247" s="11">
        <f>WEEKDAY('Consolidtaed Data'!$F2829)</f>
        <v>2</v>
      </c>
      <c r="R9247" s="9">
        <f>MONTH('Consolidtaed Data'!$F2829)</f>
        <v>7</v>
      </c>
      <c r="S9247" s="9" t="str">
        <f>TEXT(Table3[[#This Row],[Purchase Date]],"MMMM")</f>
        <v>November</v>
      </c>
      <c r="T9247" s="9">
        <f>YEAR('Consolidtaed Data'!$F2829)</f>
        <v>2020</v>
      </c>
    </row>
    <row r="9248" spans="1:20" x14ac:dyDescent="0.3">
      <c r="A9248" s="9" t="s">
        <v>10274</v>
      </c>
      <c r="B9248" s="9" t="s">
        <v>349</v>
      </c>
      <c r="C9248" s="9" t="s">
        <v>504</v>
      </c>
      <c r="D9248" s="9" t="s">
        <v>35</v>
      </c>
      <c r="E9248" s="9" t="s">
        <v>146</v>
      </c>
      <c r="F9248" s="12">
        <v>44530</v>
      </c>
      <c r="G9248" s="12" t="str">
        <f>VLOOKUP(Table3[[#This Row],[Product ID]],[1]Products!$A:$G,2,0)</f>
        <v>Product 60</v>
      </c>
      <c r="H9248" s="22">
        <v>1</v>
      </c>
      <c r="I9248" s="9">
        <f>VLOOKUP('Consolidtaed Data'!$B3076,[1]Products!$A:$G,4,0)</f>
        <v>1671</v>
      </c>
      <c r="J9248" s="9">
        <f>VLOOKUP('Consolidtaed Data'!$B3076,[1]Products!$A:$G,3,0)</f>
        <v>1220</v>
      </c>
      <c r="K9248" s="9">
        <f>'Consolidtaed Data'!$J3076*'Consolidtaed Data'!$H3076</f>
        <v>336</v>
      </c>
      <c r="L9248" s="9">
        <f>'Consolidtaed Data'!$I3076*'Consolidtaed Data'!$H3076</f>
        <v>492</v>
      </c>
      <c r="M9248" s="9">
        <f>'Consolidtaed Data'!$L3076-'Consolidtaed Data'!$K3076</f>
        <v>92</v>
      </c>
      <c r="N9248" s="9" t="str">
        <f>VLOOKUP('Consolidtaed Data'!$C3076,[1]Locations!$A:$O,2,0)</f>
        <v>Oceanside</v>
      </c>
      <c r="O9248" s="9" t="str">
        <f>VLOOKUP('Consolidtaed Data'!$D3076,'[1]Sales People'!$A:$B,2,0)</f>
        <v>Roger Robertson</v>
      </c>
      <c r="P9248" s="9" t="str">
        <f>VLOOKUP('Consolidtaed Data'!$E3076,[1]Customers!$A:$B,2,0)</f>
        <v>Peter Boyd</v>
      </c>
      <c r="Q9248" s="11">
        <f>WEEKDAY('Consolidtaed Data'!$F3076)</f>
        <v>6</v>
      </c>
      <c r="R9248" s="9">
        <f>MONTH('Consolidtaed Data'!$F3076)</f>
        <v>8</v>
      </c>
      <c r="S9248" s="9" t="str">
        <f>TEXT(Table3[[#This Row],[Purchase Date]],"MMMM")</f>
        <v>November</v>
      </c>
      <c r="T9248" s="9">
        <f>YEAR('Consolidtaed Data'!$F3076)</f>
        <v>2020</v>
      </c>
    </row>
    <row r="9249" spans="1:20" x14ac:dyDescent="0.3">
      <c r="A9249" s="9" t="s">
        <v>10275</v>
      </c>
      <c r="B9249" s="9" t="s">
        <v>580</v>
      </c>
      <c r="C9249" s="9" t="s">
        <v>67</v>
      </c>
      <c r="D9249" s="9" t="s">
        <v>149</v>
      </c>
      <c r="E9249" s="9" t="s">
        <v>751</v>
      </c>
      <c r="F9249" s="12">
        <v>44531</v>
      </c>
      <c r="G9249" s="12" t="str">
        <f>VLOOKUP(Table3[[#This Row],[Product ID]],[1]Products!$A:$G,2,0)</f>
        <v>Product 1</v>
      </c>
      <c r="H9249" s="22">
        <v>2</v>
      </c>
      <c r="I9249" s="9">
        <f>VLOOKUP('Consolidtaed Data'!$B236,[1]Products!$A:$G,4,0)</f>
        <v>392</v>
      </c>
      <c r="J9249" s="9">
        <f>VLOOKUP('Consolidtaed Data'!$B236,[1]Products!$A:$G,3,0)</f>
        <v>255</v>
      </c>
      <c r="K9249" s="9">
        <f>'Consolidtaed Data'!$J236*'Consolidtaed Data'!$H236</f>
        <v>3484</v>
      </c>
      <c r="L9249" s="9">
        <f>'Consolidtaed Data'!$I236*'Consolidtaed Data'!$H236</f>
        <v>6832</v>
      </c>
      <c r="M9249" s="9">
        <f>'Consolidtaed Data'!$L236-'Consolidtaed Data'!$K236</f>
        <v>987</v>
      </c>
      <c r="N9249" s="9" t="str">
        <f>VLOOKUP('Consolidtaed Data'!$C236,[1]Locations!$A:$O,2,0)</f>
        <v>Riverside</v>
      </c>
      <c r="O9249" s="9" t="str">
        <f>VLOOKUP('Consolidtaed Data'!$D236,'[1]Sales People'!$A:$B,2,0)</f>
        <v>Robert Reed</v>
      </c>
      <c r="P9249" s="9" t="str">
        <f>VLOOKUP('Consolidtaed Data'!$E236,[1]Customers!$A:$B,2,0)</f>
        <v>Benjamin Jacobs</v>
      </c>
      <c r="Q9249" s="11">
        <f>WEEKDAY('Consolidtaed Data'!$F236)</f>
        <v>5</v>
      </c>
      <c r="R9249" s="9">
        <f>MONTH('Consolidtaed Data'!$F236)</f>
        <v>1</v>
      </c>
      <c r="S9249" s="9" t="str">
        <f>TEXT(Table3[[#This Row],[Purchase Date]],"MMMM")</f>
        <v>December</v>
      </c>
      <c r="T9249" s="9">
        <f>YEAR('Consolidtaed Data'!$F236)</f>
        <v>2020</v>
      </c>
    </row>
    <row r="9250" spans="1:20" x14ac:dyDescent="0.3">
      <c r="A9250" s="9" t="s">
        <v>10276</v>
      </c>
      <c r="B9250" s="9" t="s">
        <v>213</v>
      </c>
      <c r="C9250" s="9" t="s">
        <v>8</v>
      </c>
      <c r="D9250" s="9" t="s">
        <v>105</v>
      </c>
      <c r="E9250" s="9" t="s">
        <v>928</v>
      </c>
      <c r="F9250" s="12">
        <v>44531</v>
      </c>
      <c r="G9250" s="12" t="str">
        <f>VLOOKUP(Table3[[#This Row],[Product ID]],[1]Products!$A:$G,2,0)</f>
        <v>Product 68</v>
      </c>
      <c r="H9250" s="22">
        <v>1</v>
      </c>
      <c r="I9250" s="9">
        <f>VLOOKUP('Consolidtaed Data'!$B441,[1]Products!$A:$G,4,0)</f>
        <v>315</v>
      </c>
      <c r="J9250" s="9">
        <f>VLOOKUP('Consolidtaed Data'!$B441,[1]Products!$A:$G,3,0)</f>
        <v>208</v>
      </c>
      <c r="K9250" s="9">
        <f>'Consolidtaed Data'!$J441*'Consolidtaed Data'!$H441</f>
        <v>288</v>
      </c>
      <c r="L9250" s="9">
        <f>'Consolidtaed Data'!$I441*'Consolidtaed Data'!$H441</f>
        <v>544</v>
      </c>
      <c r="M9250" s="9">
        <f>'Consolidtaed Data'!$L441-'Consolidtaed Data'!$K441</f>
        <v>82</v>
      </c>
      <c r="N9250" s="9" t="str">
        <f>VLOOKUP('Consolidtaed Data'!$C441,[1]Locations!$A:$O,2,0)</f>
        <v>Simi Valley</v>
      </c>
      <c r="O9250" s="9" t="str">
        <f>VLOOKUP('Consolidtaed Data'!$D441,'[1]Sales People'!$A:$B,2,0)</f>
        <v>Howard Sims</v>
      </c>
      <c r="P9250" s="9" t="str">
        <f>VLOOKUP('Consolidtaed Data'!$E441,[1]Customers!$A:$B,2,0)</f>
        <v>Bruce Butler</v>
      </c>
      <c r="Q9250" s="11">
        <f>WEEKDAY('Consolidtaed Data'!$F441)</f>
        <v>6</v>
      </c>
      <c r="R9250" s="9">
        <f>MONTH('Consolidtaed Data'!$F441)</f>
        <v>1</v>
      </c>
      <c r="S9250" s="9" t="str">
        <f>TEXT(Table3[[#This Row],[Purchase Date]],"MMMM")</f>
        <v>December</v>
      </c>
      <c r="T9250" s="9">
        <f>YEAR('Consolidtaed Data'!$F441)</f>
        <v>2020</v>
      </c>
    </row>
    <row r="9251" spans="1:20" x14ac:dyDescent="0.3">
      <c r="A9251" s="9" t="s">
        <v>10277</v>
      </c>
      <c r="B9251" s="9" t="s">
        <v>373</v>
      </c>
      <c r="C9251" s="9" t="s">
        <v>344</v>
      </c>
      <c r="D9251" s="9" t="s">
        <v>161</v>
      </c>
      <c r="E9251" s="9" t="s">
        <v>982</v>
      </c>
      <c r="F9251" s="12">
        <v>44531</v>
      </c>
      <c r="G9251" s="12" t="str">
        <f>VLOOKUP(Table3[[#This Row],[Product ID]],[1]Products!$A:$G,2,0)</f>
        <v>Product 66</v>
      </c>
      <c r="H9251" s="22">
        <v>1</v>
      </c>
      <c r="I9251" s="9">
        <f>VLOOKUP('Consolidtaed Data'!$B642,[1]Products!$A:$G,4,0)</f>
        <v>378</v>
      </c>
      <c r="J9251" s="9">
        <f>VLOOKUP('Consolidtaed Data'!$B642,[1]Products!$A:$G,3,0)</f>
        <v>291</v>
      </c>
      <c r="K9251" s="9">
        <f>'Consolidtaed Data'!$J642*'Consolidtaed Data'!$H642</f>
        <v>872</v>
      </c>
      <c r="L9251" s="9">
        <f>'Consolidtaed Data'!$I642*'Consolidtaed Data'!$H642</f>
        <v>1743</v>
      </c>
      <c r="M9251" s="9">
        <f>'Consolidtaed Data'!$L642-'Consolidtaed Data'!$K642</f>
        <v>384</v>
      </c>
      <c r="N9251" s="9" t="str">
        <f>VLOOKUP('Consolidtaed Data'!$C642,[1]Locations!$A:$O,2,0)</f>
        <v>Long Beach</v>
      </c>
      <c r="O9251" s="9" t="str">
        <f>VLOOKUP('Consolidtaed Data'!$D642,'[1]Sales People'!$A:$B,2,0)</f>
        <v>Kenneth Fields</v>
      </c>
      <c r="P9251" s="9" t="str">
        <f>VLOOKUP('Consolidtaed Data'!$E642,[1]Customers!$A:$B,2,0)</f>
        <v>Peter Meyer</v>
      </c>
      <c r="Q9251" s="11">
        <f>WEEKDAY('Consolidtaed Data'!$F642)</f>
        <v>7</v>
      </c>
      <c r="R9251" s="9">
        <f>MONTH('Consolidtaed Data'!$F642)</f>
        <v>2</v>
      </c>
      <c r="S9251" s="9" t="str">
        <f>TEXT(Table3[[#This Row],[Purchase Date]],"MMMM")</f>
        <v>December</v>
      </c>
      <c r="T9251" s="9">
        <f>YEAR('Consolidtaed Data'!$F642)</f>
        <v>2020</v>
      </c>
    </row>
    <row r="9252" spans="1:20" x14ac:dyDescent="0.3">
      <c r="A9252" s="9" t="s">
        <v>10278</v>
      </c>
      <c r="B9252" s="9" t="s">
        <v>119</v>
      </c>
      <c r="C9252" s="9" t="s">
        <v>635</v>
      </c>
      <c r="D9252" s="9" t="s">
        <v>68</v>
      </c>
      <c r="E9252" s="9" t="s">
        <v>1446</v>
      </c>
      <c r="F9252" s="12">
        <v>44531</v>
      </c>
      <c r="G9252" s="12" t="str">
        <f>VLOOKUP(Table3[[#This Row],[Product ID]],[1]Products!$A:$G,2,0)</f>
        <v>Product 67</v>
      </c>
      <c r="H9252" s="22">
        <v>2</v>
      </c>
      <c r="I9252" s="9">
        <f>VLOOKUP('Consolidtaed Data'!$B656,[1]Products!$A:$G,4,0)</f>
        <v>871</v>
      </c>
      <c r="J9252" s="9">
        <f>VLOOKUP('Consolidtaed Data'!$B656,[1]Products!$A:$G,3,0)</f>
        <v>540</v>
      </c>
      <c r="K9252" s="9">
        <f>'Consolidtaed Data'!$J656*'Consolidtaed Data'!$H656</f>
        <v>800</v>
      </c>
      <c r="L9252" s="9">
        <f>'Consolidtaed Data'!$I656*'Consolidtaed Data'!$H656</f>
        <v>1160</v>
      </c>
      <c r="M9252" s="9">
        <f>'Consolidtaed Data'!$L656-'Consolidtaed Data'!$K656</f>
        <v>360</v>
      </c>
      <c r="N9252" s="9" t="str">
        <f>VLOOKUP('Consolidtaed Data'!$C656,[1]Locations!$A:$O,2,0)</f>
        <v>Sunnyvale</v>
      </c>
      <c r="O9252" s="9" t="str">
        <f>VLOOKUP('Consolidtaed Data'!$D656,'[1]Sales People'!$A:$B,2,0)</f>
        <v>Bobby Russell</v>
      </c>
      <c r="P9252" s="9" t="str">
        <f>VLOOKUP('Consolidtaed Data'!$E656,[1]Customers!$A:$B,2,0)</f>
        <v>Ralph Oliver</v>
      </c>
      <c r="Q9252" s="11">
        <f>WEEKDAY('Consolidtaed Data'!$F656)</f>
        <v>1</v>
      </c>
      <c r="R9252" s="9">
        <f>MONTH('Consolidtaed Data'!$F656)</f>
        <v>2</v>
      </c>
      <c r="S9252" s="9" t="str">
        <f>TEXT(Table3[[#This Row],[Purchase Date]],"MMMM")</f>
        <v>December</v>
      </c>
      <c r="T9252" s="9">
        <f>YEAR('Consolidtaed Data'!$F656)</f>
        <v>2020</v>
      </c>
    </row>
    <row r="9253" spans="1:20" x14ac:dyDescent="0.3">
      <c r="A9253" s="9" t="s">
        <v>10279</v>
      </c>
      <c r="B9253" s="9" t="s">
        <v>139</v>
      </c>
      <c r="C9253" s="9" t="s">
        <v>352</v>
      </c>
      <c r="D9253" s="9" t="s">
        <v>127</v>
      </c>
      <c r="E9253" s="9" t="s">
        <v>385</v>
      </c>
      <c r="F9253" s="12">
        <v>44531</v>
      </c>
      <c r="G9253" s="12" t="str">
        <f>VLOOKUP(Table3[[#This Row],[Product ID]],[1]Products!$A:$G,2,0)</f>
        <v>Product 13</v>
      </c>
      <c r="H9253" s="22">
        <v>3</v>
      </c>
      <c r="I9253" s="9">
        <f>VLOOKUP('Consolidtaed Data'!$B696,[1]Products!$A:$G,4,0)</f>
        <v>2497</v>
      </c>
      <c r="J9253" s="9">
        <f>VLOOKUP('Consolidtaed Data'!$B696,[1]Products!$A:$G,3,0)</f>
        <v>1473</v>
      </c>
      <c r="K9253" s="9">
        <f>'Consolidtaed Data'!$J696*'Consolidtaed Data'!$H696</f>
        <v>154</v>
      </c>
      <c r="L9253" s="9">
        <f>'Consolidtaed Data'!$I696*'Consolidtaed Data'!$H696</f>
        <v>203</v>
      </c>
      <c r="M9253" s="9">
        <f>'Consolidtaed Data'!$L696-'Consolidtaed Data'!$K696</f>
        <v>1968</v>
      </c>
      <c r="N9253" s="9" t="str">
        <f>VLOOKUP('Consolidtaed Data'!$C696,[1]Locations!$A:$O,2,0)</f>
        <v>Palmdale</v>
      </c>
      <c r="O9253" s="9" t="str">
        <f>VLOOKUP('Consolidtaed Data'!$D696,'[1]Sales People'!$A:$B,2,0)</f>
        <v>Roger Ramos</v>
      </c>
      <c r="P9253" s="9" t="str">
        <f>VLOOKUP('Consolidtaed Data'!$E696,[1]Customers!$A:$B,2,0)</f>
        <v>Arthur Reid</v>
      </c>
      <c r="Q9253" s="11">
        <f>WEEKDAY('Consolidtaed Data'!$F696)</f>
        <v>3</v>
      </c>
      <c r="R9253" s="9">
        <f>MONTH('Consolidtaed Data'!$F696)</f>
        <v>2</v>
      </c>
      <c r="S9253" s="9" t="str">
        <f>TEXT(Table3[[#This Row],[Purchase Date]],"MMMM")</f>
        <v>December</v>
      </c>
      <c r="T9253" s="9">
        <f>YEAR('Consolidtaed Data'!$F696)</f>
        <v>2020</v>
      </c>
    </row>
    <row r="9254" spans="1:20" x14ac:dyDescent="0.3">
      <c r="A9254" s="9" t="s">
        <v>10280</v>
      </c>
      <c r="B9254" s="9" t="s">
        <v>188</v>
      </c>
      <c r="C9254" s="9" t="s">
        <v>289</v>
      </c>
      <c r="D9254" s="9" t="s">
        <v>272</v>
      </c>
      <c r="E9254" s="9" t="s">
        <v>1849</v>
      </c>
      <c r="F9254" s="12">
        <v>44531</v>
      </c>
      <c r="G9254" s="12" t="str">
        <f>VLOOKUP(Table3[[#This Row],[Product ID]],[1]Products!$A:$G,2,0)</f>
        <v>Product 63</v>
      </c>
      <c r="H9254" s="22">
        <v>1</v>
      </c>
      <c r="I9254" s="9">
        <f>VLOOKUP('Consolidtaed Data'!$B967,[1]Products!$A:$G,4,0)</f>
        <v>1635</v>
      </c>
      <c r="J9254" s="9">
        <f>VLOOKUP('Consolidtaed Data'!$B967,[1]Products!$A:$G,3,0)</f>
        <v>1046</v>
      </c>
      <c r="K9254" s="9">
        <f>'Consolidtaed Data'!$J967*'Consolidtaed Data'!$H967</f>
        <v>389</v>
      </c>
      <c r="L9254" s="9">
        <f>'Consolidtaed Data'!$I967*'Consolidtaed Data'!$H967</f>
        <v>637</v>
      </c>
      <c r="M9254" s="9">
        <f>'Consolidtaed Data'!$L967-'Consolidtaed Data'!$K967</f>
        <v>855</v>
      </c>
      <c r="N9254" s="9" t="str">
        <f>VLOOKUP('Consolidtaed Data'!$C967,[1]Locations!$A:$O,2,0)</f>
        <v>Fairfield</v>
      </c>
      <c r="O9254" s="9" t="str">
        <f>VLOOKUP('Consolidtaed Data'!$D967,'[1]Sales People'!$A:$B,2,0)</f>
        <v>Clarence Fox</v>
      </c>
      <c r="P9254" s="9" t="str">
        <f>VLOOKUP('Consolidtaed Data'!$E967,[1]Customers!$A:$B,2,0)</f>
        <v>Gerald Henry</v>
      </c>
      <c r="Q9254" s="11">
        <f>WEEKDAY('Consolidtaed Data'!$F967)</f>
        <v>2</v>
      </c>
      <c r="R9254" s="9">
        <f>MONTH('Consolidtaed Data'!$F967)</f>
        <v>3</v>
      </c>
      <c r="S9254" s="9" t="str">
        <f>TEXT(Table3[[#This Row],[Purchase Date]],"MMMM")</f>
        <v>December</v>
      </c>
      <c r="T9254" s="9">
        <f>YEAR('Consolidtaed Data'!$F967)</f>
        <v>2020</v>
      </c>
    </row>
    <row r="9255" spans="1:20" x14ac:dyDescent="0.3">
      <c r="A9255" s="9" t="s">
        <v>10281</v>
      </c>
      <c r="B9255" s="9" t="s">
        <v>116</v>
      </c>
      <c r="C9255" s="9" t="s">
        <v>63</v>
      </c>
      <c r="D9255" s="9" t="s">
        <v>64</v>
      </c>
      <c r="E9255" s="9" t="s">
        <v>888</v>
      </c>
      <c r="F9255" s="12">
        <v>44531</v>
      </c>
      <c r="G9255" s="12" t="str">
        <f>VLOOKUP(Table3[[#This Row],[Product ID]],[1]Products!$A:$G,2,0)</f>
        <v>Product 55</v>
      </c>
      <c r="H9255" s="22">
        <v>4</v>
      </c>
      <c r="I9255" s="9">
        <f>VLOOKUP('Consolidtaed Data'!$B974,[1]Products!$A:$G,4,0)</f>
        <v>2495</v>
      </c>
      <c r="J9255" s="9">
        <f>VLOOKUP('Consolidtaed Data'!$B974,[1]Products!$A:$G,3,0)</f>
        <v>1896</v>
      </c>
      <c r="K9255" s="9">
        <f>'Consolidtaed Data'!$J974*'Consolidtaed Data'!$H974</f>
        <v>1397</v>
      </c>
      <c r="L9255" s="9">
        <f>'Consolidtaed Data'!$I974*'Consolidtaed Data'!$H974</f>
        <v>1967</v>
      </c>
      <c r="M9255" s="9">
        <f>'Consolidtaed Data'!$L974-'Consolidtaed Data'!$K974</f>
        <v>123</v>
      </c>
      <c r="N9255" s="9" t="str">
        <f>VLOOKUP('Consolidtaed Data'!$C974,[1]Locations!$A:$O,2,0)</f>
        <v>Daly City</v>
      </c>
      <c r="O9255" s="9" t="str">
        <f>VLOOKUP('Consolidtaed Data'!$D974,'[1]Sales People'!$A:$B,2,0)</f>
        <v>Howard Sims</v>
      </c>
      <c r="P9255" s="9" t="str">
        <f>VLOOKUP('Consolidtaed Data'!$E974,[1]Customers!$A:$B,2,0)</f>
        <v>Steven Owens</v>
      </c>
      <c r="Q9255" s="11">
        <f>WEEKDAY('Consolidtaed Data'!$F974)</f>
        <v>3</v>
      </c>
      <c r="R9255" s="9">
        <f>MONTH('Consolidtaed Data'!$F974)</f>
        <v>3</v>
      </c>
      <c r="S9255" s="9" t="str">
        <f>TEXT(Table3[[#This Row],[Purchase Date]],"MMMM")</f>
        <v>December</v>
      </c>
      <c r="T9255" s="9">
        <f>YEAR('Consolidtaed Data'!$F974)</f>
        <v>2020</v>
      </c>
    </row>
    <row r="9256" spans="1:20" x14ac:dyDescent="0.3">
      <c r="A9256" s="9" t="s">
        <v>10282</v>
      </c>
      <c r="B9256" s="9" t="s">
        <v>294</v>
      </c>
      <c r="C9256" s="9" t="s">
        <v>130</v>
      </c>
      <c r="D9256" s="9" t="s">
        <v>206</v>
      </c>
      <c r="E9256" s="9" t="s">
        <v>1854</v>
      </c>
      <c r="F9256" s="12">
        <v>44531</v>
      </c>
      <c r="G9256" s="12" t="str">
        <f>VLOOKUP(Table3[[#This Row],[Product ID]],[1]Products!$A:$G,2,0)</f>
        <v>Product 51</v>
      </c>
      <c r="H9256" s="22">
        <v>1</v>
      </c>
      <c r="I9256" s="9">
        <f>VLOOKUP('Consolidtaed Data'!$B1345,[1]Products!$A:$G,4,0)</f>
        <v>1077</v>
      </c>
      <c r="J9256" s="9">
        <f>VLOOKUP('Consolidtaed Data'!$B1345,[1]Products!$A:$G,3,0)</f>
        <v>732</v>
      </c>
      <c r="K9256" s="9">
        <f>'Consolidtaed Data'!$J1345*'Consolidtaed Data'!$H1345</f>
        <v>838</v>
      </c>
      <c r="L9256" s="9">
        <f>'Consolidtaed Data'!$I1345*'Consolidtaed Data'!$H1345</f>
        <v>1103</v>
      </c>
      <c r="M9256" s="9">
        <f>'Consolidtaed Data'!$L1345-'Consolidtaed Data'!$K1345</f>
        <v>1068</v>
      </c>
      <c r="N9256" s="9" t="str">
        <f>VLOOKUP('Consolidtaed Data'!$C1345,[1]Locations!$A:$O,2,0)</f>
        <v>Santa Maria</v>
      </c>
      <c r="O9256" s="9" t="str">
        <f>VLOOKUP('Consolidtaed Data'!$D1345,'[1]Sales People'!$A:$B,2,0)</f>
        <v>Carl Elliott</v>
      </c>
      <c r="P9256" s="9" t="str">
        <f>VLOOKUP('Consolidtaed Data'!$E1345,[1]Customers!$A:$B,2,0)</f>
        <v>Douglas Tucker</v>
      </c>
      <c r="Q9256" s="11">
        <f>WEEKDAY('Consolidtaed Data'!$F1345)</f>
        <v>4</v>
      </c>
      <c r="R9256" s="9">
        <f>MONTH('Consolidtaed Data'!$F1345)</f>
        <v>4</v>
      </c>
      <c r="S9256" s="9" t="str">
        <f>TEXT(Table3[[#This Row],[Purchase Date]],"MMMM")</f>
        <v>December</v>
      </c>
      <c r="T9256" s="9">
        <f>YEAR('Consolidtaed Data'!$F1345)</f>
        <v>2020</v>
      </c>
    </row>
    <row r="9257" spans="1:20" x14ac:dyDescent="0.3">
      <c r="A9257" s="9" t="s">
        <v>10283</v>
      </c>
      <c r="B9257" s="9" t="s">
        <v>252</v>
      </c>
      <c r="C9257" s="9" t="s">
        <v>295</v>
      </c>
      <c r="D9257" s="9" t="s">
        <v>9</v>
      </c>
      <c r="E9257" s="9" t="s">
        <v>925</v>
      </c>
      <c r="F9257" s="12">
        <v>44531</v>
      </c>
      <c r="G9257" s="12" t="str">
        <f>VLOOKUP(Table3[[#This Row],[Product ID]],[1]Products!$A:$G,2,0)</f>
        <v>Product 81</v>
      </c>
      <c r="H9257" s="22">
        <v>1</v>
      </c>
      <c r="I9257" s="9">
        <f>VLOOKUP('Consolidtaed Data'!$B1509,[1]Products!$A:$G,4,0)</f>
        <v>1582</v>
      </c>
      <c r="J9257" s="9">
        <f>VLOOKUP('Consolidtaed Data'!$B1509,[1]Products!$A:$G,3,0)</f>
        <v>1234</v>
      </c>
      <c r="K9257" s="9">
        <f>'Consolidtaed Data'!$J1509*'Consolidtaed Data'!$H1509</f>
        <v>5936</v>
      </c>
      <c r="L9257" s="9">
        <f>'Consolidtaed Data'!$I1509*'Consolidtaed Data'!$H1509</f>
        <v>9132</v>
      </c>
      <c r="M9257" s="9">
        <f>'Consolidtaed Data'!$L1509-'Consolidtaed Data'!$K1509</f>
        <v>2346</v>
      </c>
      <c r="N9257" s="9" t="str">
        <f>VLOOKUP('Consolidtaed Data'!$C1509,[1]Locations!$A:$O,2,0)</f>
        <v>Vallejo</v>
      </c>
      <c r="O9257" s="9" t="str">
        <f>VLOOKUP('Consolidtaed Data'!$D1509,'[1]Sales People'!$A:$B,2,0)</f>
        <v>Ernest Wagner</v>
      </c>
      <c r="P9257" s="9" t="str">
        <f>VLOOKUP('Consolidtaed Data'!$E1509,[1]Customers!$A:$B,2,0)</f>
        <v>Arthur Reid</v>
      </c>
      <c r="Q9257" s="11">
        <f>WEEKDAY('Consolidtaed Data'!$F1509)</f>
        <v>3</v>
      </c>
      <c r="R9257" s="9">
        <f>MONTH('Consolidtaed Data'!$F1509)</f>
        <v>4</v>
      </c>
      <c r="S9257" s="9" t="str">
        <f>TEXT(Table3[[#This Row],[Purchase Date]],"MMMM")</f>
        <v>December</v>
      </c>
      <c r="T9257" s="9">
        <f>YEAR('Consolidtaed Data'!$F1509)</f>
        <v>2020</v>
      </c>
    </row>
    <row r="9258" spans="1:20" x14ac:dyDescent="0.3">
      <c r="A9258" s="9" t="s">
        <v>10284</v>
      </c>
      <c r="B9258" s="9" t="s">
        <v>200</v>
      </c>
      <c r="C9258" s="9" t="s">
        <v>344</v>
      </c>
      <c r="D9258" s="9" t="s">
        <v>329</v>
      </c>
      <c r="E9258" s="9" t="s">
        <v>1067</v>
      </c>
      <c r="F9258" s="12">
        <v>44531</v>
      </c>
      <c r="G9258" s="12" t="str">
        <f>VLOOKUP(Table3[[#This Row],[Product ID]],[1]Products!$A:$G,2,0)</f>
        <v>Product 23</v>
      </c>
      <c r="H9258" s="22">
        <v>1</v>
      </c>
      <c r="I9258" s="9">
        <f>VLOOKUP('Consolidtaed Data'!$B1522,[1]Products!$A:$G,4,0)</f>
        <v>400</v>
      </c>
      <c r="J9258" s="9">
        <f>VLOOKUP('Consolidtaed Data'!$B1522,[1]Products!$A:$G,3,0)</f>
        <v>208</v>
      </c>
      <c r="K9258" s="9">
        <f>'Consolidtaed Data'!$J1522*'Consolidtaed Data'!$H1522</f>
        <v>1700</v>
      </c>
      <c r="L9258" s="9">
        <f>'Consolidtaed Data'!$I1522*'Consolidtaed Data'!$H1522</f>
        <v>2180</v>
      </c>
      <c r="M9258" s="9">
        <f>'Consolidtaed Data'!$L1522-'Consolidtaed Data'!$K1522</f>
        <v>1035</v>
      </c>
      <c r="N9258" s="9" t="str">
        <f>VLOOKUP('Consolidtaed Data'!$C1522,[1]Locations!$A:$O,2,0)</f>
        <v>Los Angeles</v>
      </c>
      <c r="O9258" s="9" t="str">
        <f>VLOOKUP('Consolidtaed Data'!$D1522,'[1]Sales People'!$A:$B,2,0)</f>
        <v>Roger Robertson</v>
      </c>
      <c r="P9258" s="9" t="str">
        <f>VLOOKUP('Consolidtaed Data'!$E1522,[1]Customers!$A:$B,2,0)</f>
        <v>Stephen Larson</v>
      </c>
      <c r="Q9258" s="11">
        <f>WEEKDAY('Consolidtaed Data'!$F1522)</f>
        <v>4</v>
      </c>
      <c r="R9258" s="9">
        <f>MONTH('Consolidtaed Data'!$F1522)</f>
        <v>4</v>
      </c>
      <c r="S9258" s="9" t="str">
        <f>TEXT(Table3[[#This Row],[Purchase Date]],"MMMM")</f>
        <v>December</v>
      </c>
      <c r="T9258" s="9">
        <f>YEAR('Consolidtaed Data'!$F1522)</f>
        <v>2020</v>
      </c>
    </row>
    <row r="9259" spans="1:20" x14ac:dyDescent="0.3">
      <c r="A9259" s="9" t="s">
        <v>10285</v>
      </c>
      <c r="B9259" s="9" t="s">
        <v>712</v>
      </c>
      <c r="C9259" s="9" t="s">
        <v>178</v>
      </c>
      <c r="D9259" s="9" t="s">
        <v>235</v>
      </c>
      <c r="E9259" s="9" t="s">
        <v>1396</v>
      </c>
      <c r="F9259" s="12">
        <v>44531</v>
      </c>
      <c r="G9259" s="12" t="str">
        <f>VLOOKUP(Table3[[#This Row],[Product ID]],[1]Products!$A:$G,2,0)</f>
        <v>Product 32</v>
      </c>
      <c r="H9259" s="22">
        <v>1</v>
      </c>
      <c r="I9259" s="9">
        <f>VLOOKUP('Consolidtaed Data'!$B1834,[1]Products!$A:$G,4,0)</f>
        <v>561</v>
      </c>
      <c r="J9259" s="9">
        <f>VLOOKUP('Consolidtaed Data'!$B1834,[1]Products!$A:$G,3,0)</f>
        <v>421</v>
      </c>
      <c r="K9259" s="9">
        <f>'Consolidtaed Data'!$J1834*'Consolidtaed Data'!$H1834</f>
        <v>90</v>
      </c>
      <c r="L9259" s="9">
        <f>'Consolidtaed Data'!$I1834*'Consolidtaed Data'!$H1834</f>
        <v>112</v>
      </c>
      <c r="M9259" s="9">
        <f>'Consolidtaed Data'!$L1834-'Consolidtaed Data'!$K1834</f>
        <v>161</v>
      </c>
      <c r="N9259" s="9" t="str">
        <f>VLOOKUP('Consolidtaed Data'!$C1834,[1]Locations!$A:$O,2,0)</f>
        <v>Los Angeles</v>
      </c>
      <c r="O9259" s="9" t="str">
        <f>VLOOKUP('Consolidtaed Data'!$D1834,'[1]Sales People'!$A:$B,2,0)</f>
        <v>Kenneth Fields</v>
      </c>
      <c r="P9259" s="9" t="str">
        <f>VLOOKUP('Consolidtaed Data'!$E1834,[1]Customers!$A:$B,2,0)</f>
        <v>Joshua Jones</v>
      </c>
      <c r="Q9259" s="11">
        <f>WEEKDAY('Consolidtaed Data'!$F1834)</f>
        <v>5</v>
      </c>
      <c r="R9259" s="9">
        <f>MONTH('Consolidtaed Data'!$F1834)</f>
        <v>5</v>
      </c>
      <c r="S9259" s="9" t="str">
        <f>TEXT(Table3[[#This Row],[Purchase Date]],"MMMM")</f>
        <v>December</v>
      </c>
      <c r="T9259" s="9">
        <f>YEAR('Consolidtaed Data'!$F1834)</f>
        <v>2020</v>
      </c>
    </row>
    <row r="9260" spans="1:20" x14ac:dyDescent="0.3">
      <c r="A9260" s="9" t="s">
        <v>10286</v>
      </c>
      <c r="B9260" s="9" t="s">
        <v>390</v>
      </c>
      <c r="C9260" s="9" t="s">
        <v>12</v>
      </c>
      <c r="D9260" s="9" t="s">
        <v>131</v>
      </c>
      <c r="E9260" s="9" t="s">
        <v>2220</v>
      </c>
      <c r="F9260" s="12">
        <v>44531</v>
      </c>
      <c r="G9260" s="12" t="str">
        <f>VLOOKUP(Table3[[#This Row],[Product ID]],[1]Products!$A:$G,2,0)</f>
        <v>Product 48</v>
      </c>
      <c r="H9260" s="22">
        <v>1</v>
      </c>
      <c r="I9260" s="9">
        <f>VLOOKUP('Consolidtaed Data'!$B1984,[1]Products!$A:$G,4,0)</f>
        <v>1414</v>
      </c>
      <c r="J9260" s="9">
        <f>VLOOKUP('Consolidtaed Data'!$B1984,[1]Products!$A:$G,3,0)</f>
        <v>962</v>
      </c>
      <c r="K9260" s="9">
        <f>'Consolidtaed Data'!$J1984*'Consolidtaed Data'!$H1984</f>
        <v>800</v>
      </c>
      <c r="L9260" s="9">
        <f>'Consolidtaed Data'!$I1984*'Consolidtaed Data'!$H1984</f>
        <v>1160</v>
      </c>
      <c r="M9260" s="9">
        <f>'Consolidtaed Data'!$L1984-'Consolidtaed Data'!$K1984</f>
        <v>1659</v>
      </c>
      <c r="N9260" s="9" t="str">
        <f>VLOOKUP('Consolidtaed Data'!$C1984,[1]Locations!$A:$O,2,0)</f>
        <v>Norwalk</v>
      </c>
      <c r="O9260" s="9" t="str">
        <f>VLOOKUP('Consolidtaed Data'!$D1984,'[1]Sales People'!$A:$B,2,0)</f>
        <v>Joe Sims</v>
      </c>
      <c r="P9260" s="9" t="str">
        <f>VLOOKUP('Consolidtaed Data'!$E1984,[1]Customers!$A:$B,2,0)</f>
        <v>Louis White</v>
      </c>
      <c r="Q9260" s="11">
        <f>WEEKDAY('Consolidtaed Data'!$F1984)</f>
        <v>2</v>
      </c>
      <c r="R9260" s="9">
        <f>MONTH('Consolidtaed Data'!$F1984)</f>
        <v>5</v>
      </c>
      <c r="S9260" s="9" t="str">
        <f>TEXT(Table3[[#This Row],[Purchase Date]],"MMMM")</f>
        <v>December</v>
      </c>
      <c r="T9260" s="9">
        <f>YEAR('Consolidtaed Data'!$F1984)</f>
        <v>2020</v>
      </c>
    </row>
    <row r="9261" spans="1:20" x14ac:dyDescent="0.3">
      <c r="A9261" s="9" t="s">
        <v>10287</v>
      </c>
      <c r="B9261" s="9" t="s">
        <v>125</v>
      </c>
      <c r="C9261" s="9" t="s">
        <v>82</v>
      </c>
      <c r="D9261" s="9" t="s">
        <v>161</v>
      </c>
      <c r="E9261" s="9" t="s">
        <v>482</v>
      </c>
      <c r="F9261" s="12">
        <v>44531</v>
      </c>
      <c r="G9261" s="12" t="str">
        <f>VLOOKUP(Table3[[#This Row],[Product ID]],[1]Products!$A:$G,2,0)</f>
        <v>Product 40</v>
      </c>
      <c r="H9261" s="22">
        <v>4</v>
      </c>
      <c r="I9261" s="9">
        <f>VLOOKUP('Consolidtaed Data'!$B2304,[1]Products!$A:$G,4,0)</f>
        <v>1566</v>
      </c>
      <c r="J9261" s="9">
        <f>VLOOKUP('Consolidtaed Data'!$B2304,[1]Products!$A:$G,3,0)</f>
        <v>1190</v>
      </c>
      <c r="K9261" s="9">
        <f>'Consolidtaed Data'!$J2304*'Consolidtaed Data'!$H2304</f>
        <v>3702</v>
      </c>
      <c r="L9261" s="9">
        <f>'Consolidtaed Data'!$I2304*'Consolidtaed Data'!$H2304</f>
        <v>4746</v>
      </c>
      <c r="M9261" s="9">
        <f>'Consolidtaed Data'!$L2304-'Consolidtaed Data'!$K2304</f>
        <v>270</v>
      </c>
      <c r="N9261" s="9" t="str">
        <f>VLOOKUP('Consolidtaed Data'!$C2304,[1]Locations!$A:$O,2,0)</f>
        <v>Temecula</v>
      </c>
      <c r="O9261" s="9" t="str">
        <f>VLOOKUP('Consolidtaed Data'!$D2304,'[1]Sales People'!$A:$B,2,0)</f>
        <v>Gary Rodriguez</v>
      </c>
      <c r="P9261" s="9" t="str">
        <f>VLOOKUP('Consolidtaed Data'!$E2304,[1]Customers!$A:$B,2,0)</f>
        <v>Brandon Wright</v>
      </c>
      <c r="Q9261" s="11">
        <f>WEEKDAY('Consolidtaed Data'!$F2304)</f>
        <v>4</v>
      </c>
      <c r="R9261" s="9">
        <f>MONTH('Consolidtaed Data'!$F2304)</f>
        <v>6</v>
      </c>
      <c r="S9261" s="9" t="str">
        <f>TEXT(Table3[[#This Row],[Purchase Date]],"MMMM")</f>
        <v>December</v>
      </c>
      <c r="T9261" s="9">
        <f>YEAR('Consolidtaed Data'!$F2304)</f>
        <v>2020</v>
      </c>
    </row>
    <row r="9262" spans="1:20" x14ac:dyDescent="0.3">
      <c r="A9262" s="9" t="s">
        <v>10288</v>
      </c>
      <c r="B9262" s="9" t="s">
        <v>219</v>
      </c>
      <c r="C9262" s="9" t="s">
        <v>357</v>
      </c>
      <c r="D9262" s="9" t="s">
        <v>68</v>
      </c>
      <c r="E9262" s="9" t="s">
        <v>661</v>
      </c>
      <c r="F9262" s="12">
        <v>44531</v>
      </c>
      <c r="G9262" s="12" t="str">
        <f>VLOOKUP(Table3[[#This Row],[Product ID]],[1]Products!$A:$G,2,0)</f>
        <v>Product 35</v>
      </c>
      <c r="H9262" s="22">
        <v>1</v>
      </c>
      <c r="I9262" s="9">
        <f>VLOOKUP('Consolidtaed Data'!$B2455,[1]Products!$A:$G,4,0)</f>
        <v>1077</v>
      </c>
      <c r="J9262" s="9">
        <f>VLOOKUP('Consolidtaed Data'!$B2455,[1]Products!$A:$G,3,0)</f>
        <v>732</v>
      </c>
      <c r="K9262" s="9">
        <f>'Consolidtaed Data'!$J2455*'Consolidtaed Data'!$H2455</f>
        <v>2088</v>
      </c>
      <c r="L9262" s="9">
        <f>'Consolidtaed Data'!$I2455*'Consolidtaed Data'!$H2455</f>
        <v>3798</v>
      </c>
      <c r="M9262" s="9">
        <f>'Consolidtaed Data'!$L2455-'Consolidtaed Data'!$K2455</f>
        <v>95</v>
      </c>
      <c r="N9262" s="9" t="str">
        <f>VLOOKUP('Consolidtaed Data'!$C2455,[1]Locations!$A:$O,2,0)</f>
        <v>Jurupa Valley</v>
      </c>
      <c r="O9262" s="9" t="str">
        <f>VLOOKUP('Consolidtaed Data'!$D2455,'[1]Sales People'!$A:$B,2,0)</f>
        <v>Joshua Cook</v>
      </c>
      <c r="P9262" s="9" t="str">
        <f>VLOOKUP('Consolidtaed Data'!$E2455,[1]Customers!$A:$B,2,0)</f>
        <v>Phillip Carpenter</v>
      </c>
      <c r="Q9262" s="11">
        <f>WEEKDAY('Consolidtaed Data'!$F2455)</f>
        <v>6</v>
      </c>
      <c r="R9262" s="9">
        <f>MONTH('Consolidtaed Data'!$F2455)</f>
        <v>6</v>
      </c>
      <c r="S9262" s="9" t="str">
        <f>TEXT(Table3[[#This Row],[Purchase Date]],"MMMM")</f>
        <v>December</v>
      </c>
      <c r="T9262" s="9">
        <f>YEAR('Consolidtaed Data'!$F2455)</f>
        <v>2020</v>
      </c>
    </row>
    <row r="9263" spans="1:20" x14ac:dyDescent="0.3">
      <c r="A9263" s="9" t="s">
        <v>10289</v>
      </c>
      <c r="B9263" s="9" t="s">
        <v>151</v>
      </c>
      <c r="C9263" s="9" t="s">
        <v>30</v>
      </c>
      <c r="D9263" s="9" t="s">
        <v>80</v>
      </c>
      <c r="E9263" s="9" t="s">
        <v>378</v>
      </c>
      <c r="F9263" s="12">
        <v>44531</v>
      </c>
      <c r="G9263" s="12" t="str">
        <f>VLOOKUP(Table3[[#This Row],[Product ID]],[1]Products!$A:$G,2,0)</f>
        <v>Product 94</v>
      </c>
      <c r="H9263" s="22">
        <v>1</v>
      </c>
      <c r="I9263" s="9">
        <f>VLOOKUP('Consolidtaed Data'!$B3027,[1]Products!$A:$G,4,0)</f>
        <v>1526</v>
      </c>
      <c r="J9263" s="9">
        <f>VLOOKUP('Consolidtaed Data'!$B3027,[1]Products!$A:$G,3,0)</f>
        <v>1251</v>
      </c>
      <c r="K9263" s="9">
        <f>'Consolidtaed Data'!$J3027*'Consolidtaed Data'!$H3027</f>
        <v>478</v>
      </c>
      <c r="L9263" s="9">
        <f>'Consolidtaed Data'!$I3027*'Consolidtaed Data'!$H3027</f>
        <v>886</v>
      </c>
      <c r="M9263" s="9">
        <f>'Consolidtaed Data'!$L3027-'Consolidtaed Data'!$K3027</f>
        <v>895</v>
      </c>
      <c r="N9263" s="9" t="str">
        <f>VLOOKUP('Consolidtaed Data'!$C3027,[1]Locations!$A:$O,2,0)</f>
        <v>Corona</v>
      </c>
      <c r="O9263" s="9" t="str">
        <f>VLOOKUP('Consolidtaed Data'!$D3027,'[1]Sales People'!$A:$B,2,0)</f>
        <v>Andrew Bowman</v>
      </c>
      <c r="P9263" s="9" t="str">
        <f>VLOOKUP('Consolidtaed Data'!$E3027,[1]Customers!$A:$B,2,0)</f>
        <v>Victor Rogers</v>
      </c>
      <c r="Q9263" s="11">
        <f>WEEKDAY('Consolidtaed Data'!$F3027)</f>
        <v>1</v>
      </c>
      <c r="R9263" s="9">
        <f>MONTH('Consolidtaed Data'!$F3027)</f>
        <v>8</v>
      </c>
      <c r="S9263" s="9" t="str">
        <f>TEXT(Table3[[#This Row],[Purchase Date]],"MMMM")</f>
        <v>December</v>
      </c>
      <c r="T9263" s="9">
        <f>YEAR('Consolidtaed Data'!$F3027)</f>
        <v>2020</v>
      </c>
    </row>
    <row r="9264" spans="1:20" x14ac:dyDescent="0.3">
      <c r="A9264" s="9" t="s">
        <v>10290</v>
      </c>
      <c r="B9264" s="9" t="s">
        <v>318</v>
      </c>
      <c r="C9264" s="9" t="s">
        <v>34</v>
      </c>
      <c r="D9264" s="9" t="s">
        <v>95</v>
      </c>
      <c r="E9264" s="9" t="s">
        <v>463</v>
      </c>
      <c r="F9264" s="12">
        <v>44531</v>
      </c>
      <c r="G9264" s="12" t="str">
        <f>VLOOKUP(Table3[[#This Row],[Product ID]],[1]Products!$A:$G,2,0)</f>
        <v>Product 89</v>
      </c>
      <c r="H9264" s="22">
        <v>3</v>
      </c>
      <c r="I9264" s="9">
        <f>VLOOKUP('Consolidtaed Data'!$B3089,[1]Products!$A:$G,4,0)</f>
        <v>2497</v>
      </c>
      <c r="J9264" s="9">
        <f>VLOOKUP('Consolidtaed Data'!$B3089,[1]Products!$A:$G,3,0)</f>
        <v>1473</v>
      </c>
      <c r="K9264" s="9">
        <f>'Consolidtaed Data'!$J3089*'Consolidtaed Data'!$H3089</f>
        <v>1251</v>
      </c>
      <c r="L9264" s="9">
        <f>'Consolidtaed Data'!$I3089*'Consolidtaed Data'!$H3089</f>
        <v>1526</v>
      </c>
      <c r="M9264" s="9">
        <f>'Consolidtaed Data'!$L3089-'Consolidtaed Data'!$K3089</f>
        <v>265</v>
      </c>
      <c r="N9264" s="9" t="str">
        <f>VLOOKUP('Consolidtaed Data'!$C3089,[1]Locations!$A:$O,2,0)</f>
        <v>Simi Valley</v>
      </c>
      <c r="O9264" s="9" t="str">
        <f>VLOOKUP('Consolidtaed Data'!$D3089,'[1]Sales People'!$A:$B,2,0)</f>
        <v>Joe Sims</v>
      </c>
      <c r="P9264" s="9" t="str">
        <f>VLOOKUP('Consolidtaed Data'!$E3089,[1]Customers!$A:$B,2,0)</f>
        <v>Michael Reed</v>
      </c>
      <c r="Q9264" s="11">
        <f>WEEKDAY('Consolidtaed Data'!$F3089)</f>
        <v>6</v>
      </c>
      <c r="R9264" s="9">
        <f>MONTH('Consolidtaed Data'!$F3089)</f>
        <v>8</v>
      </c>
      <c r="S9264" s="9" t="str">
        <f>TEXT(Table3[[#This Row],[Purchase Date]],"MMMM")</f>
        <v>December</v>
      </c>
      <c r="T9264" s="9">
        <f>YEAR('Consolidtaed Data'!$F3089)</f>
        <v>2020</v>
      </c>
    </row>
    <row r="9265" spans="1:20" x14ac:dyDescent="0.3">
      <c r="A9265" s="9" t="s">
        <v>10291</v>
      </c>
      <c r="B9265" s="9" t="s">
        <v>692</v>
      </c>
      <c r="C9265" s="9" t="s">
        <v>86</v>
      </c>
      <c r="D9265" s="9" t="s">
        <v>17</v>
      </c>
      <c r="E9265" s="9" t="s">
        <v>239</v>
      </c>
      <c r="F9265" s="12">
        <v>44531</v>
      </c>
      <c r="G9265" s="12" t="str">
        <f>VLOOKUP(Table3[[#This Row],[Product ID]],[1]Products!$A:$G,2,0)</f>
        <v>Product 83</v>
      </c>
      <c r="H9265" s="22">
        <v>3</v>
      </c>
      <c r="I9265" s="9">
        <f>VLOOKUP('Consolidtaed Data'!$B3316,[1]Products!$A:$G,4,0)</f>
        <v>596</v>
      </c>
      <c r="J9265" s="9">
        <f>VLOOKUP('Consolidtaed Data'!$B3316,[1]Products!$A:$G,3,0)</f>
        <v>358</v>
      </c>
      <c r="K9265" s="9">
        <f>'Consolidtaed Data'!$J3316*'Consolidtaed Data'!$H3316</f>
        <v>2346</v>
      </c>
      <c r="L9265" s="9">
        <f>'Consolidtaed Data'!$I3316*'Consolidtaed Data'!$H3316</f>
        <v>3724</v>
      </c>
      <c r="M9265" s="9">
        <f>'Consolidtaed Data'!$L3316-'Consolidtaed Data'!$K3316</f>
        <v>855</v>
      </c>
      <c r="N9265" s="9" t="str">
        <f>VLOOKUP('Consolidtaed Data'!$C3316,[1]Locations!$A:$O,2,0)</f>
        <v>Oceanside</v>
      </c>
      <c r="O9265" s="9" t="str">
        <f>VLOOKUP('Consolidtaed Data'!$D3316,'[1]Sales People'!$A:$B,2,0)</f>
        <v>Joe Sims</v>
      </c>
      <c r="P9265" s="9" t="str">
        <f>VLOOKUP('Consolidtaed Data'!$E3316,[1]Customers!$A:$B,2,0)</f>
        <v>Ernest Knight</v>
      </c>
      <c r="Q9265" s="11">
        <f>WEEKDAY('Consolidtaed Data'!$F3316)</f>
        <v>3</v>
      </c>
      <c r="R9265" s="9">
        <f>MONTH('Consolidtaed Data'!$F3316)</f>
        <v>9</v>
      </c>
      <c r="S9265" s="9" t="str">
        <f>TEXT(Table3[[#This Row],[Purchase Date]],"MMMM")</f>
        <v>December</v>
      </c>
      <c r="T9265" s="9">
        <f>YEAR('Consolidtaed Data'!$F3316)</f>
        <v>2020</v>
      </c>
    </row>
    <row r="9266" spans="1:20" x14ac:dyDescent="0.3">
      <c r="A9266" s="9" t="s">
        <v>10292</v>
      </c>
      <c r="B9266" s="9" t="s">
        <v>164</v>
      </c>
      <c r="C9266" s="9" t="s">
        <v>472</v>
      </c>
      <c r="D9266" s="9" t="s">
        <v>73</v>
      </c>
      <c r="E9266" s="9" t="s">
        <v>92</v>
      </c>
      <c r="F9266" s="12">
        <v>44531</v>
      </c>
      <c r="G9266" s="12" t="str">
        <f>VLOOKUP(Table3[[#This Row],[Product ID]],[1]Products!$A:$G,2,0)</f>
        <v>Product 69</v>
      </c>
      <c r="H9266" s="22">
        <v>1</v>
      </c>
      <c r="I9266" s="9">
        <f>VLOOKUP('Consolidtaed Data'!$B3402,[1]Products!$A:$G,4,0)</f>
        <v>2241</v>
      </c>
      <c r="J9266" s="9">
        <f>VLOOKUP('Consolidtaed Data'!$B3402,[1]Products!$A:$G,3,0)</f>
        <v>1367</v>
      </c>
      <c r="K9266" s="9">
        <f>'Consolidtaed Data'!$J3402*'Consolidtaed Data'!$H3402</f>
        <v>2582</v>
      </c>
      <c r="L9266" s="9">
        <f>'Consolidtaed Data'!$I3402*'Consolidtaed Data'!$H3402</f>
        <v>4782</v>
      </c>
      <c r="M9266" s="9">
        <f>'Consolidtaed Data'!$L3402-'Consolidtaed Data'!$K3402</f>
        <v>345</v>
      </c>
      <c r="N9266" s="9" t="str">
        <f>VLOOKUP('Consolidtaed Data'!$C3402,[1]Locations!$A:$O,2,0)</f>
        <v>Roseville</v>
      </c>
      <c r="O9266" s="9" t="str">
        <f>VLOOKUP('Consolidtaed Data'!$D3402,'[1]Sales People'!$A:$B,2,0)</f>
        <v>Sean Miller</v>
      </c>
      <c r="P9266" s="9" t="str">
        <f>VLOOKUP('Consolidtaed Data'!$E3402,[1]Customers!$A:$B,2,0)</f>
        <v>Adam Wheeler</v>
      </c>
      <c r="Q9266" s="11">
        <f>WEEKDAY('Consolidtaed Data'!$F3402)</f>
        <v>1</v>
      </c>
      <c r="R9266" s="9">
        <f>MONTH('Consolidtaed Data'!$F3402)</f>
        <v>9</v>
      </c>
      <c r="S9266" s="9" t="str">
        <f>TEXT(Table3[[#This Row],[Purchase Date]],"MMMM")</f>
        <v>December</v>
      </c>
      <c r="T9266" s="9">
        <f>YEAR('Consolidtaed Data'!$F3402)</f>
        <v>2020</v>
      </c>
    </row>
    <row r="9267" spans="1:20" x14ac:dyDescent="0.3">
      <c r="A9267" s="9" t="s">
        <v>10293</v>
      </c>
      <c r="B9267" s="9" t="s">
        <v>477</v>
      </c>
      <c r="C9267" s="9" t="s">
        <v>108</v>
      </c>
      <c r="D9267" s="9" t="s">
        <v>127</v>
      </c>
      <c r="E9267" s="9" t="s">
        <v>154</v>
      </c>
      <c r="F9267" s="12">
        <v>44532</v>
      </c>
      <c r="G9267" s="12" t="str">
        <f>VLOOKUP(Table3[[#This Row],[Product ID]],[1]Products!$A:$G,2,0)</f>
        <v>Product 46</v>
      </c>
      <c r="H9267" s="22">
        <v>1</v>
      </c>
      <c r="I9267" s="9">
        <f>VLOOKUP('Consolidtaed Data'!$B202,[1]Products!$A:$G,4,0)</f>
        <v>368</v>
      </c>
      <c r="J9267" s="9">
        <f>VLOOKUP('Consolidtaed Data'!$B202,[1]Products!$A:$G,3,0)</f>
        <v>269</v>
      </c>
      <c r="K9267" s="9">
        <f>'Consolidtaed Data'!$J202*'Consolidtaed Data'!$H202</f>
        <v>2373</v>
      </c>
      <c r="L9267" s="9">
        <f>'Consolidtaed Data'!$I202*'Consolidtaed Data'!$H202</f>
        <v>4566</v>
      </c>
      <c r="M9267" s="9">
        <f>'Consolidtaed Data'!$L202-'Consolidtaed Data'!$K202</f>
        <v>212</v>
      </c>
      <c r="N9267" s="9" t="str">
        <f>VLOOKUP('Consolidtaed Data'!$C202,[1]Locations!$A:$O,2,0)</f>
        <v>Escondido</v>
      </c>
      <c r="O9267" s="9" t="str">
        <f>VLOOKUP('Consolidtaed Data'!$D202,'[1]Sales People'!$A:$B,2,0)</f>
        <v>Arthur Mccoy</v>
      </c>
      <c r="P9267" s="9" t="str">
        <f>VLOOKUP('Consolidtaed Data'!$E202,[1]Customers!$A:$B,2,0)</f>
        <v>Nicholas Hamilton</v>
      </c>
      <c r="Q9267" s="11">
        <f>WEEKDAY('Consolidtaed Data'!$F202)</f>
        <v>3</v>
      </c>
      <c r="R9267" s="9">
        <f>MONTH('Consolidtaed Data'!$F202)</f>
        <v>1</v>
      </c>
      <c r="S9267" s="9" t="str">
        <f>TEXT(Table3[[#This Row],[Purchase Date]],"MMMM")</f>
        <v>December</v>
      </c>
      <c r="T9267" s="9">
        <f>YEAR('Consolidtaed Data'!$F202)</f>
        <v>2020</v>
      </c>
    </row>
    <row r="9268" spans="1:20" x14ac:dyDescent="0.3">
      <c r="A9268" s="9" t="s">
        <v>10294</v>
      </c>
      <c r="B9268" s="9" t="s">
        <v>164</v>
      </c>
      <c r="C9268" s="9" t="s">
        <v>192</v>
      </c>
      <c r="D9268" s="9" t="s">
        <v>193</v>
      </c>
      <c r="E9268" s="9" t="s">
        <v>1056</v>
      </c>
      <c r="F9268" s="12">
        <v>44532</v>
      </c>
      <c r="G9268" s="12" t="str">
        <f>VLOOKUP(Table3[[#This Row],[Product ID]],[1]Products!$A:$G,2,0)</f>
        <v>Product 69</v>
      </c>
      <c r="H9268" s="22">
        <v>1</v>
      </c>
      <c r="I9268" s="9">
        <f>VLOOKUP('Consolidtaed Data'!$B405,[1]Products!$A:$G,4,0)</f>
        <v>1338</v>
      </c>
      <c r="J9268" s="9">
        <f>VLOOKUP('Consolidtaed Data'!$B405,[1]Products!$A:$G,3,0)</f>
        <v>682</v>
      </c>
      <c r="K9268" s="9">
        <f>'Consolidtaed Data'!$J405*'Consolidtaed Data'!$H405</f>
        <v>1090</v>
      </c>
      <c r="L9268" s="9">
        <f>'Consolidtaed Data'!$I405*'Consolidtaed Data'!$H405</f>
        <v>1380</v>
      </c>
      <c r="M9268" s="9">
        <f>'Consolidtaed Data'!$L405-'Consolidtaed Data'!$K405</f>
        <v>492</v>
      </c>
      <c r="N9268" s="9" t="str">
        <f>VLOOKUP('Consolidtaed Data'!$C405,[1]Locations!$A:$O,2,0)</f>
        <v>Victorville</v>
      </c>
      <c r="O9268" s="9" t="str">
        <f>VLOOKUP('Consolidtaed Data'!$D405,'[1]Sales People'!$A:$B,2,0)</f>
        <v>Ernest Wheeler</v>
      </c>
      <c r="P9268" s="9" t="str">
        <f>VLOOKUP('Consolidtaed Data'!$E405,[1]Customers!$A:$B,2,0)</f>
        <v>William James</v>
      </c>
      <c r="Q9268" s="11">
        <f>WEEKDAY('Consolidtaed Data'!$F405)</f>
        <v>3</v>
      </c>
      <c r="R9268" s="9">
        <f>MONTH('Consolidtaed Data'!$F405)</f>
        <v>1</v>
      </c>
      <c r="S9268" s="9" t="str">
        <f>TEXT(Table3[[#This Row],[Purchase Date]],"MMMM")</f>
        <v>December</v>
      </c>
      <c r="T9268" s="9">
        <f>YEAR('Consolidtaed Data'!$F405)</f>
        <v>2020</v>
      </c>
    </row>
    <row r="9269" spans="1:20" x14ac:dyDescent="0.3">
      <c r="A9269" s="9" t="s">
        <v>10295</v>
      </c>
      <c r="B9269" s="9" t="s">
        <v>156</v>
      </c>
      <c r="C9269" s="9" t="s">
        <v>82</v>
      </c>
      <c r="D9269" s="9" t="s">
        <v>235</v>
      </c>
      <c r="E9269" s="9" t="s">
        <v>765</v>
      </c>
      <c r="F9269" s="12">
        <v>44532</v>
      </c>
      <c r="G9269" s="12" t="str">
        <f>VLOOKUP(Table3[[#This Row],[Product ID]],[1]Products!$A:$G,2,0)</f>
        <v>Product 21</v>
      </c>
      <c r="H9269" s="22">
        <v>1</v>
      </c>
      <c r="I9269" s="9">
        <f>VLOOKUP('Consolidtaed Data'!$B761,[1]Products!$A:$G,4,0)</f>
        <v>1638</v>
      </c>
      <c r="J9269" s="9">
        <f>VLOOKUP('Consolidtaed Data'!$B761,[1]Products!$A:$G,3,0)</f>
        <v>1261</v>
      </c>
      <c r="K9269" s="9">
        <f>'Consolidtaed Data'!$J761*'Consolidtaed Data'!$H761</f>
        <v>1367</v>
      </c>
      <c r="L9269" s="9">
        <f>'Consolidtaed Data'!$I761*'Consolidtaed Data'!$H761</f>
        <v>2241</v>
      </c>
      <c r="M9269" s="9">
        <f>'Consolidtaed Data'!$L761-'Consolidtaed Data'!$K761</f>
        <v>246</v>
      </c>
      <c r="N9269" s="9" t="str">
        <f>VLOOKUP('Consolidtaed Data'!$C761,[1]Locations!$A:$O,2,0)</f>
        <v>Concord</v>
      </c>
      <c r="O9269" s="9" t="str">
        <f>VLOOKUP('Consolidtaed Data'!$D761,'[1]Sales People'!$A:$B,2,0)</f>
        <v>John Reyes</v>
      </c>
      <c r="P9269" s="9" t="str">
        <f>VLOOKUP('Consolidtaed Data'!$E761,[1]Customers!$A:$B,2,0)</f>
        <v>Adam Hernandez</v>
      </c>
      <c r="Q9269" s="11">
        <f>WEEKDAY('Consolidtaed Data'!$F761)</f>
        <v>7</v>
      </c>
      <c r="R9269" s="9">
        <f>MONTH('Consolidtaed Data'!$F761)</f>
        <v>2</v>
      </c>
      <c r="S9269" s="9" t="str">
        <f>TEXT(Table3[[#This Row],[Purchase Date]],"MMMM")</f>
        <v>December</v>
      </c>
      <c r="T9269" s="9">
        <f>YEAR('Consolidtaed Data'!$F761)</f>
        <v>2020</v>
      </c>
    </row>
    <row r="9270" spans="1:20" x14ac:dyDescent="0.3">
      <c r="A9270" s="9" t="s">
        <v>10296</v>
      </c>
      <c r="B9270" s="9" t="s">
        <v>15</v>
      </c>
      <c r="C9270" s="9" t="s">
        <v>263</v>
      </c>
      <c r="D9270" s="9" t="s">
        <v>26</v>
      </c>
      <c r="E9270" s="9" t="s">
        <v>88</v>
      </c>
      <c r="F9270" s="12">
        <v>44532</v>
      </c>
      <c r="G9270" s="12" t="str">
        <f>VLOOKUP(Table3[[#This Row],[Product ID]],[1]Products!$A:$G,2,0)</f>
        <v>Product 38</v>
      </c>
      <c r="H9270" s="22">
        <v>4</v>
      </c>
      <c r="I9270" s="9">
        <f>VLOOKUP('Consolidtaed Data'!$B876,[1]Products!$A:$G,4,0)</f>
        <v>771</v>
      </c>
      <c r="J9270" s="9">
        <f>VLOOKUP('Consolidtaed Data'!$B876,[1]Products!$A:$G,3,0)</f>
        <v>648</v>
      </c>
      <c r="K9270" s="9">
        <f>'Consolidtaed Data'!$J876*'Consolidtaed Data'!$H876</f>
        <v>389</v>
      </c>
      <c r="L9270" s="9">
        <f>'Consolidtaed Data'!$I876*'Consolidtaed Data'!$H876</f>
        <v>637</v>
      </c>
      <c r="M9270" s="9">
        <f>'Consolidtaed Data'!$L876-'Consolidtaed Data'!$K876</f>
        <v>1308</v>
      </c>
      <c r="N9270" s="9" t="str">
        <f>VLOOKUP('Consolidtaed Data'!$C876,[1]Locations!$A:$O,2,0)</f>
        <v>Victorville</v>
      </c>
      <c r="O9270" s="9" t="str">
        <f>VLOOKUP('Consolidtaed Data'!$D876,'[1]Sales People'!$A:$B,2,0)</f>
        <v>Howard Sims</v>
      </c>
      <c r="P9270" s="9" t="str">
        <f>VLOOKUP('Consolidtaed Data'!$E876,[1]Customers!$A:$B,2,0)</f>
        <v>Steven Young</v>
      </c>
      <c r="Q9270" s="11">
        <f>WEEKDAY('Consolidtaed Data'!$F876)</f>
        <v>3</v>
      </c>
      <c r="R9270" s="9">
        <f>MONTH('Consolidtaed Data'!$F876)</f>
        <v>3</v>
      </c>
      <c r="S9270" s="9" t="str">
        <f>TEXT(Table3[[#This Row],[Purchase Date]],"MMMM")</f>
        <v>December</v>
      </c>
      <c r="T9270" s="9">
        <f>YEAR('Consolidtaed Data'!$F876)</f>
        <v>2020</v>
      </c>
    </row>
    <row r="9271" spans="1:20" x14ac:dyDescent="0.3">
      <c r="A9271" s="9" t="s">
        <v>10297</v>
      </c>
      <c r="B9271" s="9" t="s">
        <v>164</v>
      </c>
      <c r="C9271" s="9" t="s">
        <v>469</v>
      </c>
      <c r="D9271" s="9" t="s">
        <v>374</v>
      </c>
      <c r="E9271" s="9" t="s">
        <v>803</v>
      </c>
      <c r="F9271" s="12">
        <v>44532</v>
      </c>
      <c r="G9271" s="12" t="str">
        <f>VLOOKUP(Table3[[#This Row],[Product ID]],[1]Products!$A:$G,2,0)</f>
        <v>Product 69</v>
      </c>
      <c r="H9271" s="22">
        <v>3</v>
      </c>
      <c r="I9271" s="9">
        <f>VLOOKUP('Consolidtaed Data'!$B998,[1]Products!$A:$G,4,0)</f>
        <v>127</v>
      </c>
      <c r="J9271" s="9">
        <f>VLOOKUP('Consolidtaed Data'!$B998,[1]Products!$A:$G,3,0)</f>
        <v>79</v>
      </c>
      <c r="K9271" s="9">
        <f>'Consolidtaed Data'!$J998*'Consolidtaed Data'!$H998</f>
        <v>682</v>
      </c>
      <c r="L9271" s="9">
        <f>'Consolidtaed Data'!$I998*'Consolidtaed Data'!$H998</f>
        <v>1338</v>
      </c>
      <c r="M9271" s="9">
        <f>'Consolidtaed Data'!$L998-'Consolidtaed Data'!$K998</f>
        <v>328</v>
      </c>
      <c r="N9271" s="9" t="str">
        <f>VLOOKUP('Consolidtaed Data'!$C998,[1]Locations!$A:$O,2,0)</f>
        <v>Norwalk</v>
      </c>
      <c r="O9271" s="9" t="str">
        <f>VLOOKUP('Consolidtaed Data'!$D998,'[1]Sales People'!$A:$B,2,0)</f>
        <v>Arthur Mccoy</v>
      </c>
      <c r="P9271" s="9" t="str">
        <f>VLOOKUP('Consolidtaed Data'!$E998,[1]Customers!$A:$B,2,0)</f>
        <v>Henry Andrews</v>
      </c>
      <c r="Q9271" s="11">
        <f>WEEKDAY('Consolidtaed Data'!$F998)</f>
        <v>5</v>
      </c>
      <c r="R9271" s="9">
        <f>MONTH('Consolidtaed Data'!$F998)</f>
        <v>3</v>
      </c>
      <c r="S9271" s="9" t="str">
        <f>TEXT(Table3[[#This Row],[Purchase Date]],"MMMM")</f>
        <v>December</v>
      </c>
      <c r="T9271" s="9">
        <f>YEAR('Consolidtaed Data'!$F998)</f>
        <v>2020</v>
      </c>
    </row>
    <row r="9272" spans="1:20" x14ac:dyDescent="0.3">
      <c r="A9272" s="9" t="s">
        <v>10298</v>
      </c>
      <c r="B9272" s="9" t="s">
        <v>503</v>
      </c>
      <c r="C9272" s="9" t="s">
        <v>458</v>
      </c>
      <c r="D9272" s="9" t="s">
        <v>91</v>
      </c>
      <c r="E9272" s="9" t="s">
        <v>1103</v>
      </c>
      <c r="F9272" s="12">
        <v>44532</v>
      </c>
      <c r="G9272" s="12" t="str">
        <f>VLOOKUP(Table3[[#This Row],[Product ID]],[1]Products!$A:$G,2,0)</f>
        <v>Product 99</v>
      </c>
      <c r="H9272" s="22">
        <v>3</v>
      </c>
      <c r="I9272" s="9">
        <f>VLOOKUP('Consolidtaed Data'!$B1479,[1]Products!$A:$G,4,0)</f>
        <v>545</v>
      </c>
      <c r="J9272" s="9">
        <f>VLOOKUP('Consolidtaed Data'!$B1479,[1]Products!$A:$G,3,0)</f>
        <v>425</v>
      </c>
      <c r="K9272" s="9">
        <f>'Consolidtaed Data'!$J1479*'Consolidtaed Data'!$H1479</f>
        <v>389</v>
      </c>
      <c r="L9272" s="9">
        <f>'Consolidtaed Data'!$I1479*'Consolidtaed Data'!$H1479</f>
        <v>637</v>
      </c>
      <c r="M9272" s="9">
        <f>'Consolidtaed Data'!$L1479-'Consolidtaed Data'!$K1479</f>
        <v>1018</v>
      </c>
      <c r="N9272" s="9" t="str">
        <f>VLOOKUP('Consolidtaed Data'!$C1479,[1]Locations!$A:$O,2,0)</f>
        <v>East Los Angeles</v>
      </c>
      <c r="O9272" s="9" t="str">
        <f>VLOOKUP('Consolidtaed Data'!$D1479,'[1]Sales People'!$A:$B,2,0)</f>
        <v>Joshua Taylor</v>
      </c>
      <c r="P9272" s="9" t="str">
        <f>VLOOKUP('Consolidtaed Data'!$E1479,[1]Customers!$A:$B,2,0)</f>
        <v>Justin Butler</v>
      </c>
      <c r="Q9272" s="11">
        <f>WEEKDAY('Consolidtaed Data'!$F1479)</f>
        <v>1</v>
      </c>
      <c r="R9272" s="9">
        <f>MONTH('Consolidtaed Data'!$F1479)</f>
        <v>4</v>
      </c>
      <c r="S9272" s="9" t="str">
        <f>TEXT(Table3[[#This Row],[Purchase Date]],"MMMM")</f>
        <v>December</v>
      </c>
      <c r="T9272" s="9">
        <f>YEAR('Consolidtaed Data'!$F1479)</f>
        <v>2020</v>
      </c>
    </row>
    <row r="9273" spans="1:20" x14ac:dyDescent="0.3">
      <c r="A9273" s="9" t="s">
        <v>10299</v>
      </c>
      <c r="B9273" s="9" t="s">
        <v>582</v>
      </c>
      <c r="C9273" s="9" t="s">
        <v>42</v>
      </c>
      <c r="D9273" s="9" t="s">
        <v>229</v>
      </c>
      <c r="E9273" s="9" t="s">
        <v>597</v>
      </c>
      <c r="F9273" s="12">
        <v>44532</v>
      </c>
      <c r="G9273" s="12" t="str">
        <f>VLOOKUP(Table3[[#This Row],[Product ID]],[1]Products!$A:$G,2,0)</f>
        <v>Product 58</v>
      </c>
      <c r="H9273" s="22">
        <v>1</v>
      </c>
      <c r="I9273" s="9">
        <f>VLOOKUP('Consolidtaed Data'!$B1538,[1]Products!$A:$G,4,0)</f>
        <v>1848</v>
      </c>
      <c r="J9273" s="9">
        <f>VLOOKUP('Consolidtaed Data'!$B1538,[1]Products!$A:$G,3,0)</f>
        <v>1294</v>
      </c>
      <c r="K9273" s="9">
        <f>'Consolidtaed Data'!$J1538*'Consolidtaed Data'!$H1538</f>
        <v>1378</v>
      </c>
      <c r="L9273" s="9">
        <f>'Consolidtaed Data'!$I1538*'Consolidtaed Data'!$H1538</f>
        <v>1887</v>
      </c>
      <c r="M9273" s="9">
        <f>'Consolidtaed Data'!$L1538-'Consolidtaed Data'!$K1538</f>
        <v>1100</v>
      </c>
      <c r="N9273" s="9" t="str">
        <f>VLOOKUP('Consolidtaed Data'!$C1538,[1]Locations!$A:$O,2,0)</f>
        <v>Santa Clara</v>
      </c>
      <c r="O9273" s="9" t="str">
        <f>VLOOKUP('Consolidtaed Data'!$D1538,'[1]Sales People'!$A:$B,2,0)</f>
        <v>Clarence Fox</v>
      </c>
      <c r="P9273" s="9" t="str">
        <f>VLOOKUP('Consolidtaed Data'!$E1538,[1]Customers!$A:$B,2,0)</f>
        <v>Harold Adams</v>
      </c>
      <c r="Q9273" s="11">
        <f>WEEKDAY('Consolidtaed Data'!$F1538)</f>
        <v>5</v>
      </c>
      <c r="R9273" s="9">
        <f>MONTH('Consolidtaed Data'!$F1538)</f>
        <v>4</v>
      </c>
      <c r="S9273" s="9" t="str">
        <f>TEXT(Table3[[#This Row],[Purchase Date]],"MMMM")</f>
        <v>December</v>
      </c>
      <c r="T9273" s="9">
        <f>YEAR('Consolidtaed Data'!$F1538)</f>
        <v>2020</v>
      </c>
    </row>
    <row r="9274" spans="1:20" x14ac:dyDescent="0.3">
      <c r="A9274" s="9" t="s">
        <v>10300</v>
      </c>
      <c r="B9274" s="9" t="s">
        <v>360</v>
      </c>
      <c r="C9274" s="9" t="s">
        <v>228</v>
      </c>
      <c r="D9274" s="9" t="s">
        <v>46</v>
      </c>
      <c r="E9274" s="9" t="s">
        <v>1777</v>
      </c>
      <c r="F9274" s="12">
        <v>44532</v>
      </c>
      <c r="G9274" s="12" t="str">
        <f>VLOOKUP(Table3[[#This Row],[Product ID]],[1]Products!$A:$G,2,0)</f>
        <v>Product 59</v>
      </c>
      <c r="H9274" s="22">
        <v>2</v>
      </c>
      <c r="I9274" s="9">
        <f>VLOOKUP('Consolidtaed Data'!$B1747,[1]Products!$A:$G,4,0)</f>
        <v>1899</v>
      </c>
      <c r="J9274" s="9">
        <f>VLOOKUP('Consolidtaed Data'!$B1747,[1]Products!$A:$G,3,0)</f>
        <v>1044</v>
      </c>
      <c r="K9274" s="9">
        <f>'Consolidtaed Data'!$J1747*'Consolidtaed Data'!$H1747</f>
        <v>2522</v>
      </c>
      <c r="L9274" s="9">
        <f>'Consolidtaed Data'!$I1747*'Consolidtaed Data'!$H1747</f>
        <v>3276</v>
      </c>
      <c r="M9274" s="9">
        <f>'Consolidtaed Data'!$L1747-'Consolidtaed Data'!$K1747</f>
        <v>523</v>
      </c>
      <c r="N9274" s="9" t="str">
        <f>VLOOKUP('Consolidtaed Data'!$C1747,[1]Locations!$A:$O,2,0)</f>
        <v>Santa Maria</v>
      </c>
      <c r="O9274" s="9" t="str">
        <f>VLOOKUP('Consolidtaed Data'!$D1747,'[1]Sales People'!$A:$B,2,0)</f>
        <v>Kenneth Fields</v>
      </c>
      <c r="P9274" s="9" t="str">
        <f>VLOOKUP('Consolidtaed Data'!$E1747,[1]Customers!$A:$B,2,0)</f>
        <v>Timothy Hamilton</v>
      </c>
      <c r="Q9274" s="11">
        <f>WEEKDAY('Consolidtaed Data'!$F1747)</f>
        <v>5</v>
      </c>
      <c r="R9274" s="9">
        <f>MONTH('Consolidtaed Data'!$F1747)</f>
        <v>5</v>
      </c>
      <c r="S9274" s="9" t="str">
        <f>TEXT(Table3[[#This Row],[Purchase Date]],"MMMM")</f>
        <v>December</v>
      </c>
      <c r="T9274" s="9">
        <f>YEAR('Consolidtaed Data'!$F1747)</f>
        <v>2020</v>
      </c>
    </row>
    <row r="9275" spans="1:20" x14ac:dyDescent="0.3">
      <c r="A9275" s="9" t="s">
        <v>10301</v>
      </c>
      <c r="B9275" s="9" t="s">
        <v>340</v>
      </c>
      <c r="C9275" s="9" t="s">
        <v>289</v>
      </c>
      <c r="D9275" s="9" t="s">
        <v>193</v>
      </c>
      <c r="E9275" s="9" t="s">
        <v>1615</v>
      </c>
      <c r="F9275" s="12">
        <v>44532</v>
      </c>
      <c r="G9275" s="12" t="str">
        <f>VLOOKUP(Table3[[#This Row],[Product ID]],[1]Products!$A:$G,2,0)</f>
        <v>Product 34</v>
      </c>
      <c r="H9275" s="22">
        <v>4</v>
      </c>
      <c r="I9275" s="9">
        <f>VLOOKUP('Consolidtaed Data'!$B1906,[1]Products!$A:$G,4,0)</f>
        <v>1582</v>
      </c>
      <c r="J9275" s="9">
        <f>VLOOKUP('Consolidtaed Data'!$B1906,[1]Products!$A:$G,3,0)</f>
        <v>1234</v>
      </c>
      <c r="K9275" s="9">
        <f>'Consolidtaed Data'!$J1906*'Consolidtaed Data'!$H1906</f>
        <v>424</v>
      </c>
      <c r="L9275" s="9">
        <f>'Consolidtaed Data'!$I1906*'Consolidtaed Data'!$H1906</f>
        <v>530</v>
      </c>
      <c r="M9275" s="9">
        <f>'Consolidtaed Data'!$L1906-'Consolidtaed Data'!$K1906</f>
        <v>560</v>
      </c>
      <c r="N9275" s="9" t="str">
        <f>VLOOKUP('Consolidtaed Data'!$C1906,[1]Locations!$A:$O,2,0)</f>
        <v>Ontario</v>
      </c>
      <c r="O9275" s="9" t="str">
        <f>VLOOKUP('Consolidtaed Data'!$D1906,'[1]Sales People'!$A:$B,2,0)</f>
        <v>Walter Cook</v>
      </c>
      <c r="P9275" s="9" t="str">
        <f>VLOOKUP('Consolidtaed Data'!$E1906,[1]Customers!$A:$B,2,0)</f>
        <v>Joe Griffin</v>
      </c>
      <c r="Q9275" s="11">
        <f>WEEKDAY('Consolidtaed Data'!$F1906)</f>
        <v>3</v>
      </c>
      <c r="R9275" s="9">
        <f>MONTH('Consolidtaed Data'!$F1906)</f>
        <v>5</v>
      </c>
      <c r="S9275" s="9" t="str">
        <f>TEXT(Table3[[#This Row],[Purchase Date]],"MMMM")</f>
        <v>December</v>
      </c>
      <c r="T9275" s="9">
        <f>YEAR('Consolidtaed Data'!$F1906)</f>
        <v>2020</v>
      </c>
    </row>
    <row r="9276" spans="1:20" x14ac:dyDescent="0.3">
      <c r="A9276" s="9" t="s">
        <v>10302</v>
      </c>
      <c r="B9276" s="9" t="s">
        <v>213</v>
      </c>
      <c r="C9276" s="9" t="s">
        <v>423</v>
      </c>
      <c r="D9276" s="9" t="s">
        <v>22</v>
      </c>
      <c r="E9276" s="9" t="s">
        <v>1582</v>
      </c>
      <c r="F9276" s="12">
        <v>44532</v>
      </c>
      <c r="G9276" s="12" t="str">
        <f>VLOOKUP(Table3[[#This Row],[Product ID]],[1]Products!$A:$G,2,0)</f>
        <v>Product 68</v>
      </c>
      <c r="H9276" s="22">
        <v>1</v>
      </c>
      <c r="I9276" s="9">
        <f>VLOOKUP('Consolidtaed Data'!$B1961,[1]Products!$A:$G,4,0)</f>
        <v>2005</v>
      </c>
      <c r="J9276" s="9">
        <f>VLOOKUP('Consolidtaed Data'!$B1961,[1]Products!$A:$G,3,0)</f>
        <v>1223</v>
      </c>
      <c r="K9276" s="9">
        <f>'Consolidtaed Data'!$J1961*'Consolidtaed Data'!$H1961</f>
        <v>1321</v>
      </c>
      <c r="L9276" s="9">
        <f>'Consolidtaed Data'!$I1961*'Consolidtaed Data'!$H1961</f>
        <v>1972</v>
      </c>
      <c r="M9276" s="9">
        <f>'Consolidtaed Data'!$L1961-'Consolidtaed Data'!$K1961</f>
        <v>1448</v>
      </c>
      <c r="N9276" s="9" t="str">
        <f>VLOOKUP('Consolidtaed Data'!$C1961,[1]Locations!$A:$O,2,0)</f>
        <v>Norwalk</v>
      </c>
      <c r="O9276" s="9" t="str">
        <f>VLOOKUP('Consolidtaed Data'!$D1961,'[1]Sales People'!$A:$B,2,0)</f>
        <v>Brian Thomas</v>
      </c>
      <c r="P9276" s="9" t="str">
        <f>VLOOKUP('Consolidtaed Data'!$E1961,[1]Customers!$A:$B,2,0)</f>
        <v>Adam Bailey</v>
      </c>
      <c r="Q9276" s="11">
        <f>WEEKDAY('Consolidtaed Data'!$F1961)</f>
        <v>7</v>
      </c>
      <c r="R9276" s="9">
        <f>MONTH('Consolidtaed Data'!$F1961)</f>
        <v>5</v>
      </c>
      <c r="S9276" s="9" t="str">
        <f>TEXT(Table3[[#This Row],[Purchase Date]],"MMMM")</f>
        <v>December</v>
      </c>
      <c r="T9276" s="9">
        <f>YEAR('Consolidtaed Data'!$F1961)</f>
        <v>2020</v>
      </c>
    </row>
    <row r="9277" spans="1:20" x14ac:dyDescent="0.3">
      <c r="A9277" s="9" t="s">
        <v>10303</v>
      </c>
      <c r="B9277" s="9" t="s">
        <v>349</v>
      </c>
      <c r="C9277" s="9" t="s">
        <v>405</v>
      </c>
      <c r="D9277" s="9" t="s">
        <v>64</v>
      </c>
      <c r="E9277" s="9" t="s">
        <v>2587</v>
      </c>
      <c r="F9277" s="12">
        <v>44532</v>
      </c>
      <c r="G9277" s="12" t="str">
        <f>VLOOKUP(Table3[[#This Row],[Product ID]],[1]Products!$A:$G,2,0)</f>
        <v>Product 60</v>
      </c>
      <c r="H9277" s="22">
        <v>1</v>
      </c>
      <c r="I9277" s="9">
        <f>VLOOKUP('Consolidtaed Data'!$B2622,[1]Products!$A:$G,4,0)</f>
        <v>545</v>
      </c>
      <c r="J9277" s="9">
        <f>VLOOKUP('Consolidtaed Data'!$B2622,[1]Products!$A:$G,3,0)</f>
        <v>425</v>
      </c>
      <c r="K9277" s="9">
        <f>'Consolidtaed Data'!$J2622*'Consolidtaed Data'!$H2622</f>
        <v>1122</v>
      </c>
      <c r="L9277" s="9">
        <f>'Consolidtaed Data'!$I2622*'Consolidtaed Data'!$H2622</f>
        <v>1368</v>
      </c>
      <c r="M9277" s="9">
        <f>'Consolidtaed Data'!$L2622-'Consolidtaed Data'!$K2622</f>
        <v>364</v>
      </c>
      <c r="N9277" s="9" t="str">
        <f>VLOOKUP('Consolidtaed Data'!$C2622,[1]Locations!$A:$O,2,0)</f>
        <v>Pasadena</v>
      </c>
      <c r="O9277" s="9" t="str">
        <f>VLOOKUP('Consolidtaed Data'!$D2622,'[1]Sales People'!$A:$B,2,0)</f>
        <v>Carl Hall</v>
      </c>
      <c r="P9277" s="9" t="str">
        <f>VLOOKUP('Consolidtaed Data'!$E2622,[1]Customers!$A:$B,2,0)</f>
        <v>Benjamin Vasquez</v>
      </c>
      <c r="Q9277" s="11">
        <f>WEEKDAY('Consolidtaed Data'!$F2622)</f>
        <v>6</v>
      </c>
      <c r="R9277" s="9">
        <f>MONTH('Consolidtaed Data'!$F2622)</f>
        <v>7</v>
      </c>
      <c r="S9277" s="9" t="str">
        <f>TEXT(Table3[[#This Row],[Purchase Date]],"MMMM")</f>
        <v>December</v>
      </c>
      <c r="T9277" s="9">
        <f>YEAR('Consolidtaed Data'!$F2622)</f>
        <v>2020</v>
      </c>
    </row>
    <row r="9278" spans="1:20" x14ac:dyDescent="0.3">
      <c r="A9278" s="9" t="s">
        <v>10304</v>
      </c>
      <c r="B9278" s="9" t="s">
        <v>443</v>
      </c>
      <c r="C9278" s="9" t="s">
        <v>564</v>
      </c>
      <c r="D9278" s="9" t="s">
        <v>329</v>
      </c>
      <c r="E9278" s="9" t="s">
        <v>2838</v>
      </c>
      <c r="F9278" s="12">
        <v>44532</v>
      </c>
      <c r="G9278" s="12" t="str">
        <f>VLOOKUP(Table3[[#This Row],[Product ID]],[1]Products!$A:$G,2,0)</f>
        <v>Product 61</v>
      </c>
      <c r="H9278" s="22">
        <v>1</v>
      </c>
      <c r="I9278" s="9">
        <f>VLOOKUP('Consolidtaed Data'!$B2696,[1]Products!$A:$G,4,0)</f>
        <v>1783</v>
      </c>
      <c r="J9278" s="9">
        <f>VLOOKUP('Consolidtaed Data'!$B2696,[1]Products!$A:$G,3,0)</f>
        <v>1230</v>
      </c>
      <c r="K9278" s="9">
        <f>'Consolidtaed Data'!$J2696*'Consolidtaed Data'!$H2696</f>
        <v>237</v>
      </c>
      <c r="L9278" s="9">
        <f>'Consolidtaed Data'!$I2696*'Consolidtaed Data'!$H2696</f>
        <v>381</v>
      </c>
      <c r="M9278" s="9">
        <f>'Consolidtaed Data'!$L2696-'Consolidtaed Data'!$K2696</f>
        <v>1380</v>
      </c>
      <c r="N9278" s="9" t="str">
        <f>VLOOKUP('Consolidtaed Data'!$C2696,[1]Locations!$A:$O,2,0)</f>
        <v>Irvine</v>
      </c>
      <c r="O9278" s="9" t="str">
        <f>VLOOKUP('Consolidtaed Data'!$D2696,'[1]Sales People'!$A:$B,2,0)</f>
        <v>Eugene Holmes</v>
      </c>
      <c r="P9278" s="9" t="str">
        <f>VLOOKUP('Consolidtaed Data'!$E2696,[1]Customers!$A:$B,2,0)</f>
        <v>Terry Robinson</v>
      </c>
      <c r="Q9278" s="11">
        <f>WEEKDAY('Consolidtaed Data'!$F2696)</f>
        <v>5</v>
      </c>
      <c r="R9278" s="9">
        <f>MONTH('Consolidtaed Data'!$F2696)</f>
        <v>7</v>
      </c>
      <c r="S9278" s="9" t="str">
        <f>TEXT(Table3[[#This Row],[Purchase Date]],"MMMM")</f>
        <v>December</v>
      </c>
      <c r="T9278" s="9">
        <f>YEAR('Consolidtaed Data'!$F2696)</f>
        <v>2020</v>
      </c>
    </row>
    <row r="9279" spans="1:20" x14ac:dyDescent="0.3">
      <c r="A9279" s="9" t="s">
        <v>10305</v>
      </c>
      <c r="B9279" s="9" t="s">
        <v>234</v>
      </c>
      <c r="C9279" s="9" t="s">
        <v>165</v>
      </c>
      <c r="D9279" s="9" t="s">
        <v>315</v>
      </c>
      <c r="E9279" s="9" t="s">
        <v>1213</v>
      </c>
      <c r="F9279" s="12">
        <v>44532</v>
      </c>
      <c r="G9279" s="12" t="str">
        <f>VLOOKUP(Table3[[#This Row],[Product ID]],[1]Products!$A:$G,2,0)</f>
        <v>Product 54</v>
      </c>
      <c r="H9279" s="22">
        <v>3</v>
      </c>
      <c r="I9279" s="9">
        <f>VLOOKUP('Consolidtaed Data'!$B2831,[1]Products!$A:$G,4,0)</f>
        <v>530</v>
      </c>
      <c r="J9279" s="9">
        <f>VLOOKUP('Consolidtaed Data'!$B2831,[1]Products!$A:$G,3,0)</f>
        <v>424</v>
      </c>
      <c r="K9279" s="9">
        <f>'Consolidtaed Data'!$J2831*'Consolidtaed Data'!$H2831</f>
        <v>1200</v>
      </c>
      <c r="L9279" s="9">
        <f>'Consolidtaed Data'!$I2831*'Consolidtaed Data'!$H2831</f>
        <v>2182</v>
      </c>
      <c r="M9279" s="9">
        <f>'Consolidtaed Data'!$L2831-'Consolidtaed Data'!$K2831</f>
        <v>331</v>
      </c>
      <c r="N9279" s="9" t="str">
        <f>VLOOKUP('Consolidtaed Data'!$C2831,[1]Locations!$A:$O,2,0)</f>
        <v>Hayward</v>
      </c>
      <c r="O9279" s="9" t="str">
        <f>VLOOKUP('Consolidtaed Data'!$D2831,'[1]Sales People'!$A:$B,2,0)</f>
        <v>Bobby Russell</v>
      </c>
      <c r="P9279" s="9" t="str">
        <f>VLOOKUP('Consolidtaed Data'!$E2831,[1]Customers!$A:$B,2,0)</f>
        <v>Antonio Green</v>
      </c>
      <c r="Q9279" s="11">
        <f>WEEKDAY('Consolidtaed Data'!$F2831)</f>
        <v>2</v>
      </c>
      <c r="R9279" s="9">
        <f>MONTH('Consolidtaed Data'!$F2831)</f>
        <v>7</v>
      </c>
      <c r="S9279" s="9" t="str">
        <f>TEXT(Table3[[#This Row],[Purchase Date]],"MMMM")</f>
        <v>December</v>
      </c>
      <c r="T9279" s="9">
        <f>YEAR('Consolidtaed Data'!$F2831)</f>
        <v>2020</v>
      </c>
    </row>
    <row r="9280" spans="1:20" x14ac:dyDescent="0.3">
      <c r="A9280" s="9" t="s">
        <v>10306</v>
      </c>
      <c r="B9280" s="9" t="s">
        <v>301</v>
      </c>
      <c r="C9280" s="9" t="s">
        <v>347</v>
      </c>
      <c r="D9280" s="9" t="s">
        <v>229</v>
      </c>
      <c r="E9280" s="9" t="s">
        <v>891</v>
      </c>
      <c r="F9280" s="12">
        <v>44532</v>
      </c>
      <c r="G9280" s="12" t="str">
        <f>VLOOKUP(Table3[[#This Row],[Product ID]],[1]Products!$A:$G,2,0)</f>
        <v>Product 57</v>
      </c>
      <c r="H9280" s="22">
        <v>4</v>
      </c>
      <c r="I9280" s="9">
        <f>VLOOKUP('Consolidtaed Data'!$B3105,[1]Products!$A:$G,4,0)</f>
        <v>545</v>
      </c>
      <c r="J9280" s="9">
        <f>VLOOKUP('Consolidtaed Data'!$B3105,[1]Products!$A:$G,3,0)</f>
        <v>425</v>
      </c>
      <c r="K9280" s="9">
        <f>'Consolidtaed Data'!$J3105*'Consolidtaed Data'!$H3105</f>
        <v>1350</v>
      </c>
      <c r="L9280" s="9">
        <f>'Consolidtaed Data'!$I3105*'Consolidtaed Data'!$H3105</f>
        <v>2454</v>
      </c>
      <c r="M9280" s="9">
        <f>'Consolidtaed Data'!$L3105-'Consolidtaed Data'!$K3105</f>
        <v>46</v>
      </c>
      <c r="N9280" s="9" t="str">
        <f>VLOOKUP('Consolidtaed Data'!$C3105,[1]Locations!$A:$O,2,0)</f>
        <v>Garden Grove</v>
      </c>
      <c r="O9280" s="9" t="str">
        <f>VLOOKUP('Consolidtaed Data'!$D3105,'[1]Sales People'!$A:$B,2,0)</f>
        <v>Brian Hansen</v>
      </c>
      <c r="P9280" s="9" t="str">
        <f>VLOOKUP('Consolidtaed Data'!$E3105,[1]Customers!$A:$B,2,0)</f>
        <v>Shawn Stephens</v>
      </c>
      <c r="Q9280" s="11">
        <f>WEEKDAY('Consolidtaed Data'!$F3105)</f>
        <v>1</v>
      </c>
      <c r="R9280" s="9">
        <f>MONTH('Consolidtaed Data'!$F3105)</f>
        <v>8</v>
      </c>
      <c r="S9280" s="9" t="str">
        <f>TEXT(Table3[[#This Row],[Purchase Date]],"MMMM")</f>
        <v>December</v>
      </c>
      <c r="T9280" s="9">
        <f>YEAR('Consolidtaed Data'!$F3105)</f>
        <v>2020</v>
      </c>
    </row>
    <row r="9281" spans="1:20" x14ac:dyDescent="0.3">
      <c r="A9281" s="9" t="s">
        <v>10307</v>
      </c>
      <c r="B9281" s="9" t="s">
        <v>216</v>
      </c>
      <c r="C9281" s="9" t="s">
        <v>25</v>
      </c>
      <c r="D9281" s="9" t="s">
        <v>22</v>
      </c>
      <c r="E9281" s="9" t="s">
        <v>2017</v>
      </c>
      <c r="F9281" s="12">
        <v>44532</v>
      </c>
      <c r="G9281" s="12" t="str">
        <f>VLOOKUP(Table3[[#This Row],[Product ID]],[1]Products!$A:$G,2,0)</f>
        <v>Product 73</v>
      </c>
      <c r="H9281" s="22">
        <v>3</v>
      </c>
      <c r="I9281" s="9">
        <f>VLOOKUP('Consolidtaed Data'!$B3331,[1]Products!$A:$G,4,0)</f>
        <v>637</v>
      </c>
      <c r="J9281" s="9">
        <f>VLOOKUP('Consolidtaed Data'!$B3331,[1]Products!$A:$G,3,0)</f>
        <v>389</v>
      </c>
      <c r="K9281" s="9">
        <f>'Consolidtaed Data'!$J3331*'Consolidtaed Data'!$H3331</f>
        <v>2049</v>
      </c>
      <c r="L9281" s="9">
        <f>'Consolidtaed Data'!$I3331*'Consolidtaed Data'!$H3331</f>
        <v>3534</v>
      </c>
      <c r="M9281" s="9">
        <f>'Consolidtaed Data'!$L3331-'Consolidtaed Data'!$K3331</f>
        <v>722</v>
      </c>
      <c r="N9281" s="9" t="str">
        <f>VLOOKUP('Consolidtaed Data'!$C3331,[1]Locations!$A:$O,2,0)</f>
        <v>San Buenaventura (Ventura)</v>
      </c>
      <c r="O9281" s="9" t="str">
        <f>VLOOKUP('Consolidtaed Data'!$D3331,'[1]Sales People'!$A:$B,2,0)</f>
        <v>Justin Lynch</v>
      </c>
      <c r="P9281" s="9" t="str">
        <f>VLOOKUP('Consolidtaed Data'!$E3331,[1]Customers!$A:$B,2,0)</f>
        <v>Charles Bell</v>
      </c>
      <c r="Q9281" s="11">
        <f>WEEKDAY('Consolidtaed Data'!$F3331)</f>
        <v>4</v>
      </c>
      <c r="R9281" s="9">
        <f>MONTH('Consolidtaed Data'!$F3331)</f>
        <v>9</v>
      </c>
      <c r="S9281" s="9" t="str">
        <f>TEXT(Table3[[#This Row],[Purchase Date]],"MMMM")</f>
        <v>December</v>
      </c>
      <c r="T9281" s="9">
        <f>YEAR('Consolidtaed Data'!$F3331)</f>
        <v>2020</v>
      </c>
    </row>
    <row r="9282" spans="1:20" x14ac:dyDescent="0.3">
      <c r="A9282" s="9" t="s">
        <v>10308</v>
      </c>
      <c r="B9282" s="9" t="s">
        <v>209</v>
      </c>
      <c r="C9282" s="9" t="s">
        <v>245</v>
      </c>
      <c r="D9282" s="9" t="s">
        <v>123</v>
      </c>
      <c r="E9282" s="9" t="s">
        <v>1594</v>
      </c>
      <c r="F9282" s="12">
        <v>44533</v>
      </c>
      <c r="G9282" s="12" t="str">
        <f>VLOOKUP(Table3[[#This Row],[Product ID]],[1]Products!$A:$G,2,0)</f>
        <v>Product 86</v>
      </c>
      <c r="H9282" s="22">
        <v>2</v>
      </c>
      <c r="I9282" s="9">
        <f>VLOOKUP('Consolidtaed Data'!$B941,[1]Products!$A:$G,4,0)</f>
        <v>1809</v>
      </c>
      <c r="J9282" s="9">
        <f>VLOOKUP('Consolidtaed Data'!$B941,[1]Products!$A:$G,3,0)</f>
        <v>1067</v>
      </c>
      <c r="K9282" s="9">
        <f>'Consolidtaed Data'!$J941*'Consolidtaed Data'!$H941</f>
        <v>291</v>
      </c>
      <c r="L9282" s="9">
        <f>'Consolidtaed Data'!$I941*'Consolidtaed Data'!$H941</f>
        <v>378</v>
      </c>
      <c r="M9282" s="9">
        <f>'Consolidtaed Data'!$L941-'Consolidtaed Data'!$K941</f>
        <v>1104</v>
      </c>
      <c r="N9282" s="9" t="str">
        <f>VLOOKUP('Consolidtaed Data'!$C941,[1]Locations!$A:$O,2,0)</f>
        <v>Rialto</v>
      </c>
      <c r="O9282" s="9" t="str">
        <f>VLOOKUP('Consolidtaed Data'!$D941,'[1]Sales People'!$A:$B,2,0)</f>
        <v>Larry Marshall</v>
      </c>
      <c r="P9282" s="9" t="str">
        <f>VLOOKUP('Consolidtaed Data'!$E941,[1]Customers!$A:$B,2,0)</f>
        <v>Bruce Butler</v>
      </c>
      <c r="Q9282" s="11">
        <f>WEEKDAY('Consolidtaed Data'!$F941)</f>
        <v>7</v>
      </c>
      <c r="R9282" s="9">
        <f>MONTH('Consolidtaed Data'!$F941)</f>
        <v>3</v>
      </c>
      <c r="S9282" s="9" t="str">
        <f>TEXT(Table3[[#This Row],[Purchase Date]],"MMMM")</f>
        <v>December</v>
      </c>
      <c r="T9282" s="9">
        <f>YEAR('Consolidtaed Data'!$F941)</f>
        <v>2020</v>
      </c>
    </row>
    <row r="9283" spans="1:20" x14ac:dyDescent="0.3">
      <c r="A9283" s="9" t="s">
        <v>10309</v>
      </c>
      <c r="B9283" s="9" t="s">
        <v>364</v>
      </c>
      <c r="C9283" s="9" t="s">
        <v>186</v>
      </c>
      <c r="D9283" s="9" t="s">
        <v>197</v>
      </c>
      <c r="E9283" s="9" t="s">
        <v>1051</v>
      </c>
      <c r="F9283" s="12">
        <v>44533</v>
      </c>
      <c r="G9283" s="12" t="str">
        <f>VLOOKUP(Table3[[#This Row],[Product ID]],[1]Products!$A:$G,2,0)</f>
        <v>Product 45</v>
      </c>
      <c r="H9283" s="22">
        <v>2</v>
      </c>
      <c r="I9283" s="9">
        <f>VLOOKUP('Consolidtaed Data'!$B1259,[1]Products!$A:$G,4,0)</f>
        <v>95</v>
      </c>
      <c r="J9283" s="9">
        <f>VLOOKUP('Consolidtaed Data'!$B1259,[1]Products!$A:$G,3,0)</f>
        <v>61</v>
      </c>
      <c r="K9283" s="9">
        <f>'Consolidtaed Data'!$J1259*'Consolidtaed Data'!$H1259</f>
        <v>376</v>
      </c>
      <c r="L9283" s="9">
        <f>'Consolidtaed Data'!$I1259*'Consolidtaed Data'!$H1259</f>
        <v>458</v>
      </c>
      <c r="M9283" s="9">
        <f>'Consolidtaed Data'!$L1259-'Consolidtaed Data'!$K1259</f>
        <v>644</v>
      </c>
      <c r="N9283" s="9" t="str">
        <f>VLOOKUP('Consolidtaed Data'!$C1259,[1]Locations!$A:$O,2,0)</f>
        <v>Costa Mesa</v>
      </c>
      <c r="O9283" s="9" t="str">
        <f>VLOOKUP('Consolidtaed Data'!$D1259,'[1]Sales People'!$A:$B,2,0)</f>
        <v>Bobby Russell</v>
      </c>
      <c r="P9283" s="9" t="str">
        <f>VLOOKUP('Consolidtaed Data'!$E1259,[1]Customers!$A:$B,2,0)</f>
        <v>Brandon Wright</v>
      </c>
      <c r="Q9283" s="11">
        <f>WEEKDAY('Consolidtaed Data'!$F1259)</f>
        <v>5</v>
      </c>
      <c r="R9283" s="9">
        <f>MONTH('Consolidtaed Data'!$F1259)</f>
        <v>4</v>
      </c>
      <c r="S9283" s="9" t="str">
        <f>TEXT(Table3[[#This Row],[Purchase Date]],"MMMM")</f>
        <v>December</v>
      </c>
      <c r="T9283" s="9">
        <f>YEAR('Consolidtaed Data'!$F1259)</f>
        <v>2020</v>
      </c>
    </row>
    <row r="9284" spans="1:20" x14ac:dyDescent="0.3">
      <c r="A9284" s="9" t="s">
        <v>10310</v>
      </c>
      <c r="B9284" s="9" t="s">
        <v>160</v>
      </c>
      <c r="C9284" s="9" t="s">
        <v>169</v>
      </c>
      <c r="D9284" s="9" t="s">
        <v>64</v>
      </c>
      <c r="E9284" s="9" t="s">
        <v>508</v>
      </c>
      <c r="F9284" s="12">
        <v>44533</v>
      </c>
      <c r="G9284" s="12" t="str">
        <f>VLOOKUP(Table3[[#This Row],[Product ID]],[1]Products!$A:$G,2,0)</f>
        <v>Product 28</v>
      </c>
      <c r="H9284" s="22">
        <v>2</v>
      </c>
      <c r="I9284" s="9">
        <f>VLOOKUP('Consolidtaed Data'!$B1442,[1]Products!$A:$G,4,0)</f>
        <v>584</v>
      </c>
      <c r="J9284" s="9">
        <f>VLOOKUP('Consolidtaed Data'!$B1442,[1]Products!$A:$G,3,0)</f>
        <v>420</v>
      </c>
      <c r="K9284" s="9">
        <f>'Consolidtaed Data'!$J1442*'Consolidtaed Data'!$H1442</f>
        <v>2886</v>
      </c>
      <c r="L9284" s="9">
        <f>'Consolidtaed Data'!$I1442*'Consolidtaed Data'!$H1442</f>
        <v>4242</v>
      </c>
      <c r="M9284" s="9">
        <f>'Consolidtaed Data'!$L1442-'Consolidtaed Data'!$K1442</f>
        <v>280</v>
      </c>
      <c r="N9284" s="9" t="str">
        <f>VLOOKUP('Consolidtaed Data'!$C1442,[1]Locations!$A:$O,2,0)</f>
        <v>Fresno</v>
      </c>
      <c r="O9284" s="9" t="str">
        <f>VLOOKUP('Consolidtaed Data'!$D1442,'[1]Sales People'!$A:$B,2,0)</f>
        <v>Joshua Taylor</v>
      </c>
      <c r="P9284" s="9" t="str">
        <f>VLOOKUP('Consolidtaed Data'!$E1442,[1]Customers!$A:$B,2,0)</f>
        <v>Sean Snyder</v>
      </c>
      <c r="Q9284" s="11">
        <f>WEEKDAY('Consolidtaed Data'!$F1442)</f>
        <v>5</v>
      </c>
      <c r="R9284" s="9">
        <f>MONTH('Consolidtaed Data'!$F1442)</f>
        <v>4</v>
      </c>
      <c r="S9284" s="9" t="str">
        <f>TEXT(Table3[[#This Row],[Purchase Date]],"MMMM")</f>
        <v>December</v>
      </c>
      <c r="T9284" s="9">
        <f>YEAR('Consolidtaed Data'!$F1442)</f>
        <v>2020</v>
      </c>
    </row>
    <row r="9285" spans="1:20" x14ac:dyDescent="0.3">
      <c r="A9285" s="9" t="s">
        <v>10311</v>
      </c>
      <c r="B9285" s="9" t="s">
        <v>692</v>
      </c>
      <c r="C9285" s="9" t="s">
        <v>405</v>
      </c>
      <c r="D9285" s="9" t="s">
        <v>143</v>
      </c>
      <c r="E9285" s="9" t="s">
        <v>367</v>
      </c>
      <c r="F9285" s="12">
        <v>44533</v>
      </c>
      <c r="G9285" s="12" t="str">
        <f>VLOOKUP(Table3[[#This Row],[Product ID]],[1]Products!$A:$G,2,0)</f>
        <v>Product 83</v>
      </c>
      <c r="H9285" s="22">
        <v>4</v>
      </c>
      <c r="I9285" s="9">
        <f>VLOOKUP('Consolidtaed Data'!$B1951,[1]Products!$A:$G,4,0)</f>
        <v>1783</v>
      </c>
      <c r="J9285" s="9">
        <f>VLOOKUP('Consolidtaed Data'!$B1951,[1]Products!$A:$G,3,0)</f>
        <v>1516</v>
      </c>
      <c r="K9285" s="9">
        <f>'Consolidtaed Data'!$J1951*'Consolidtaed Data'!$H1951</f>
        <v>1295</v>
      </c>
      <c r="L9285" s="9">
        <f>'Consolidtaed Data'!$I1951*'Consolidtaed Data'!$H1951</f>
        <v>1639</v>
      </c>
      <c r="M9285" s="9">
        <f>'Consolidtaed Data'!$L1951-'Consolidtaed Data'!$K1951</f>
        <v>738</v>
      </c>
      <c r="N9285" s="9" t="str">
        <f>VLOOKUP('Consolidtaed Data'!$C1951,[1]Locations!$A:$O,2,0)</f>
        <v>Bakersfield</v>
      </c>
      <c r="O9285" s="9" t="str">
        <f>VLOOKUP('Consolidtaed Data'!$D1951,'[1]Sales People'!$A:$B,2,0)</f>
        <v>Carl Hall</v>
      </c>
      <c r="P9285" s="9" t="str">
        <f>VLOOKUP('Consolidtaed Data'!$E1951,[1]Customers!$A:$B,2,0)</f>
        <v>Clarence Grant</v>
      </c>
      <c r="Q9285" s="11">
        <f>WEEKDAY('Consolidtaed Data'!$F1951)</f>
        <v>6</v>
      </c>
      <c r="R9285" s="9">
        <f>MONTH('Consolidtaed Data'!$F1951)</f>
        <v>5</v>
      </c>
      <c r="S9285" s="9" t="str">
        <f>TEXT(Table3[[#This Row],[Purchase Date]],"MMMM")</f>
        <v>December</v>
      </c>
      <c r="T9285" s="9">
        <f>YEAR('Consolidtaed Data'!$F1951)</f>
        <v>2020</v>
      </c>
    </row>
    <row r="9286" spans="1:20" x14ac:dyDescent="0.3">
      <c r="A9286" s="9" t="s">
        <v>10312</v>
      </c>
      <c r="B9286" s="9" t="s">
        <v>981</v>
      </c>
      <c r="C9286" s="9" t="s">
        <v>165</v>
      </c>
      <c r="D9286" s="9" t="s">
        <v>113</v>
      </c>
      <c r="E9286" s="9" t="s">
        <v>1013</v>
      </c>
      <c r="F9286" s="12">
        <v>44533</v>
      </c>
      <c r="G9286" s="12" t="str">
        <f>VLOOKUP(Table3[[#This Row],[Product ID]],[1]Products!$A:$G,2,0)</f>
        <v>Product 3</v>
      </c>
      <c r="H9286" s="22">
        <v>1</v>
      </c>
      <c r="I9286" s="9">
        <f>VLOOKUP('Consolidtaed Data'!$B2290,[1]Products!$A:$G,4,0)</f>
        <v>913</v>
      </c>
      <c r="J9286" s="9">
        <f>VLOOKUP('Consolidtaed Data'!$B2290,[1]Products!$A:$G,3,0)</f>
        <v>584</v>
      </c>
      <c r="K9286" s="9">
        <f>'Consolidtaed Data'!$J2290*'Consolidtaed Data'!$H2290</f>
        <v>1464</v>
      </c>
      <c r="L9286" s="9">
        <f>'Consolidtaed Data'!$I2290*'Consolidtaed Data'!$H2290</f>
        <v>2154</v>
      </c>
      <c r="M9286" s="9">
        <f>'Consolidtaed Data'!$L2290-'Consolidtaed Data'!$K2290</f>
        <v>766</v>
      </c>
      <c r="N9286" s="9" t="str">
        <f>VLOOKUP('Consolidtaed Data'!$C2290,[1]Locations!$A:$O,2,0)</f>
        <v>Glendale</v>
      </c>
      <c r="O9286" s="9" t="str">
        <f>VLOOKUP('Consolidtaed Data'!$D2290,'[1]Sales People'!$A:$B,2,0)</f>
        <v>Ryan Butler</v>
      </c>
      <c r="P9286" s="9" t="str">
        <f>VLOOKUP('Consolidtaed Data'!$E2290,[1]Customers!$A:$B,2,0)</f>
        <v>Thomas Chapman</v>
      </c>
      <c r="Q9286" s="11">
        <f>WEEKDAY('Consolidtaed Data'!$F2290)</f>
        <v>3</v>
      </c>
      <c r="R9286" s="9">
        <f>MONTH('Consolidtaed Data'!$F2290)</f>
        <v>6</v>
      </c>
      <c r="S9286" s="9" t="str">
        <f>TEXT(Table3[[#This Row],[Purchase Date]],"MMMM")</f>
        <v>December</v>
      </c>
      <c r="T9286" s="9">
        <f>YEAR('Consolidtaed Data'!$F2290)</f>
        <v>2020</v>
      </c>
    </row>
    <row r="9287" spans="1:20" x14ac:dyDescent="0.3">
      <c r="A9287" s="9" t="s">
        <v>10313</v>
      </c>
      <c r="B9287" s="9" t="s">
        <v>712</v>
      </c>
      <c r="C9287" s="9" t="s">
        <v>72</v>
      </c>
      <c r="D9287" s="9" t="s">
        <v>197</v>
      </c>
      <c r="E9287" s="9" t="s">
        <v>1794</v>
      </c>
      <c r="F9287" s="12">
        <v>44533</v>
      </c>
      <c r="G9287" s="12" t="str">
        <f>VLOOKUP(Table3[[#This Row],[Product ID]],[1]Products!$A:$G,2,0)</f>
        <v>Product 32</v>
      </c>
      <c r="H9287" s="22">
        <v>1</v>
      </c>
      <c r="I9287" s="9">
        <f>VLOOKUP('Consolidtaed Data'!$B2377,[1]Products!$A:$G,4,0)</f>
        <v>123</v>
      </c>
      <c r="J9287" s="9">
        <f>VLOOKUP('Consolidtaed Data'!$B2377,[1]Products!$A:$G,3,0)</f>
        <v>84</v>
      </c>
      <c r="K9287" s="9">
        <f>'Consolidtaed Data'!$J2377*'Consolidtaed Data'!$H2377</f>
        <v>416</v>
      </c>
      <c r="L9287" s="9">
        <f>'Consolidtaed Data'!$I2377*'Consolidtaed Data'!$H2377</f>
        <v>603</v>
      </c>
      <c r="M9287" s="9">
        <f>'Consolidtaed Data'!$L2377-'Consolidtaed Data'!$K2377</f>
        <v>656</v>
      </c>
      <c r="N9287" s="9" t="str">
        <f>VLOOKUP('Consolidtaed Data'!$C2377,[1]Locations!$A:$O,2,0)</f>
        <v>Pomona</v>
      </c>
      <c r="O9287" s="9" t="str">
        <f>VLOOKUP('Consolidtaed Data'!$D2377,'[1]Sales People'!$A:$B,2,0)</f>
        <v>Ernest Wagner</v>
      </c>
      <c r="P9287" s="9" t="str">
        <f>VLOOKUP('Consolidtaed Data'!$E2377,[1]Customers!$A:$B,2,0)</f>
        <v>Anthony Banks</v>
      </c>
      <c r="Q9287" s="11">
        <f>WEEKDAY('Consolidtaed Data'!$F2377)</f>
        <v>2</v>
      </c>
      <c r="R9287" s="9">
        <f>MONTH('Consolidtaed Data'!$F2377)</f>
        <v>6</v>
      </c>
      <c r="S9287" s="9" t="str">
        <f>TEXT(Table3[[#This Row],[Purchase Date]],"MMMM")</f>
        <v>December</v>
      </c>
      <c r="T9287" s="9">
        <f>YEAR('Consolidtaed Data'!$F2377)</f>
        <v>2020</v>
      </c>
    </row>
    <row r="9288" spans="1:20" x14ac:dyDescent="0.3">
      <c r="A9288" s="9" t="s">
        <v>10314</v>
      </c>
      <c r="B9288" s="9" t="s">
        <v>151</v>
      </c>
      <c r="C9288" s="9" t="s">
        <v>462</v>
      </c>
      <c r="D9288" s="9" t="s">
        <v>17</v>
      </c>
      <c r="E9288" s="9" t="s">
        <v>1018</v>
      </c>
      <c r="F9288" s="12">
        <v>44533</v>
      </c>
      <c r="G9288" s="12" t="str">
        <f>VLOOKUP(Table3[[#This Row],[Product ID]],[1]Products!$A:$G,2,0)</f>
        <v>Product 94</v>
      </c>
      <c r="H9288" s="22">
        <v>1</v>
      </c>
      <c r="I9288" s="9">
        <f>VLOOKUP('Consolidtaed Data'!$B2571,[1]Products!$A:$G,4,0)</f>
        <v>181</v>
      </c>
      <c r="J9288" s="9">
        <f>VLOOKUP('Consolidtaed Data'!$B2571,[1]Products!$A:$G,3,0)</f>
        <v>130</v>
      </c>
      <c r="K9288" s="9">
        <f>'Consolidtaed Data'!$J2571*'Consolidtaed Data'!$H2571</f>
        <v>1263</v>
      </c>
      <c r="L9288" s="9">
        <f>'Consolidtaed Data'!$I2571*'Consolidtaed Data'!$H2571</f>
        <v>1683</v>
      </c>
      <c r="M9288" s="9">
        <f>'Consolidtaed Data'!$L2571-'Consolidtaed Data'!$K2571</f>
        <v>1356</v>
      </c>
      <c r="N9288" s="9" t="str">
        <f>VLOOKUP('Consolidtaed Data'!$C2571,[1]Locations!$A:$O,2,0)</f>
        <v>Oxnard</v>
      </c>
      <c r="O9288" s="9" t="str">
        <f>VLOOKUP('Consolidtaed Data'!$D2571,'[1]Sales People'!$A:$B,2,0)</f>
        <v>Brian Davis</v>
      </c>
      <c r="P9288" s="9" t="str">
        <f>VLOOKUP('Consolidtaed Data'!$E2571,[1]Customers!$A:$B,2,0)</f>
        <v>Arthur Gilbert</v>
      </c>
      <c r="Q9288" s="11">
        <f>WEEKDAY('Consolidtaed Data'!$F2571)</f>
        <v>2</v>
      </c>
      <c r="R9288" s="9">
        <f>MONTH('Consolidtaed Data'!$F2571)</f>
        <v>7</v>
      </c>
      <c r="S9288" s="9" t="str">
        <f>TEXT(Table3[[#This Row],[Purchase Date]],"MMMM")</f>
        <v>December</v>
      </c>
      <c r="T9288" s="9">
        <f>YEAR('Consolidtaed Data'!$F2571)</f>
        <v>2020</v>
      </c>
    </row>
    <row r="9289" spans="1:20" x14ac:dyDescent="0.3">
      <c r="A9289" s="9" t="s">
        <v>10315</v>
      </c>
      <c r="B9289" s="9" t="s">
        <v>172</v>
      </c>
      <c r="C9289" s="9" t="s">
        <v>412</v>
      </c>
      <c r="D9289" s="9" t="s">
        <v>246</v>
      </c>
      <c r="E9289" s="9" t="s">
        <v>1060</v>
      </c>
      <c r="F9289" s="12">
        <v>44533</v>
      </c>
      <c r="G9289" s="12" t="str">
        <f>VLOOKUP(Table3[[#This Row],[Product ID]],[1]Products!$A:$G,2,0)</f>
        <v>Product 4</v>
      </c>
      <c r="H9289" s="22">
        <v>1</v>
      </c>
      <c r="I9289" s="9">
        <f>VLOOKUP('Consolidtaed Data'!$B3092,[1]Products!$A:$G,4,0)</f>
        <v>1809</v>
      </c>
      <c r="J9289" s="9">
        <f>VLOOKUP('Consolidtaed Data'!$B3092,[1]Products!$A:$G,3,0)</f>
        <v>1067</v>
      </c>
      <c r="K9289" s="9">
        <f>'Consolidtaed Data'!$J3092*'Consolidtaed Data'!$H3092</f>
        <v>424</v>
      </c>
      <c r="L9289" s="9">
        <f>'Consolidtaed Data'!$I3092*'Consolidtaed Data'!$H3092</f>
        <v>530</v>
      </c>
      <c r="M9289" s="9">
        <f>'Consolidtaed Data'!$L3092-'Consolidtaed Data'!$K3092</f>
        <v>3928</v>
      </c>
      <c r="N9289" s="9" t="str">
        <f>VLOOKUP('Consolidtaed Data'!$C3092,[1]Locations!$A:$O,2,0)</f>
        <v>Pasadena</v>
      </c>
      <c r="O9289" s="9" t="str">
        <f>VLOOKUP('Consolidtaed Data'!$D3092,'[1]Sales People'!$A:$B,2,0)</f>
        <v>Bobby Russell</v>
      </c>
      <c r="P9289" s="9" t="str">
        <f>VLOOKUP('Consolidtaed Data'!$E3092,[1]Customers!$A:$B,2,0)</f>
        <v>Raymond Hall</v>
      </c>
      <c r="Q9289" s="11">
        <f>WEEKDAY('Consolidtaed Data'!$F3092)</f>
        <v>7</v>
      </c>
      <c r="R9289" s="9">
        <f>MONTH('Consolidtaed Data'!$F3092)</f>
        <v>8</v>
      </c>
      <c r="S9289" s="9" t="str">
        <f>TEXT(Table3[[#This Row],[Purchase Date]],"MMMM")</f>
        <v>December</v>
      </c>
      <c r="T9289" s="9">
        <f>YEAR('Consolidtaed Data'!$F3092)</f>
        <v>2020</v>
      </c>
    </row>
    <row r="9290" spans="1:20" x14ac:dyDescent="0.3">
      <c r="A9290" s="9" t="s">
        <v>10316</v>
      </c>
      <c r="B9290" s="9" t="s">
        <v>230</v>
      </c>
      <c r="C9290" s="9" t="s">
        <v>152</v>
      </c>
      <c r="D9290" s="9" t="s">
        <v>193</v>
      </c>
      <c r="E9290" s="9" t="s">
        <v>510</v>
      </c>
      <c r="F9290" s="12">
        <v>44533</v>
      </c>
      <c r="G9290" s="12" t="str">
        <f>VLOOKUP(Table3[[#This Row],[Product ID]],[1]Products!$A:$G,2,0)</f>
        <v>Product 31</v>
      </c>
      <c r="H9290" s="22">
        <v>1</v>
      </c>
      <c r="I9290" s="9">
        <f>VLOOKUP('Consolidtaed Data'!$B3136,[1]Products!$A:$G,4,0)</f>
        <v>2005</v>
      </c>
      <c r="J9290" s="9">
        <f>VLOOKUP('Consolidtaed Data'!$B3136,[1]Products!$A:$G,3,0)</f>
        <v>1223</v>
      </c>
      <c r="K9290" s="9">
        <f>'Consolidtaed Data'!$J3136*'Consolidtaed Data'!$H3136</f>
        <v>1173</v>
      </c>
      <c r="L9290" s="9">
        <f>'Consolidtaed Data'!$I3136*'Consolidtaed Data'!$H3136</f>
        <v>1862</v>
      </c>
      <c r="M9290" s="9">
        <f>'Consolidtaed Data'!$L3136-'Consolidtaed Data'!$K3136</f>
        <v>238</v>
      </c>
      <c r="N9290" s="9" t="str">
        <f>VLOOKUP('Consolidtaed Data'!$C3136,[1]Locations!$A:$O,2,0)</f>
        <v>Irvine</v>
      </c>
      <c r="O9290" s="9" t="str">
        <f>VLOOKUP('Consolidtaed Data'!$D3136,'[1]Sales People'!$A:$B,2,0)</f>
        <v>Joe Sims</v>
      </c>
      <c r="P9290" s="9" t="str">
        <f>VLOOKUP('Consolidtaed Data'!$E3136,[1]Customers!$A:$B,2,0)</f>
        <v>Wayne Hunter</v>
      </c>
      <c r="Q9290" s="11">
        <f>WEEKDAY('Consolidtaed Data'!$F3136)</f>
        <v>3</v>
      </c>
      <c r="R9290" s="9">
        <f>MONTH('Consolidtaed Data'!$F3136)</f>
        <v>8</v>
      </c>
      <c r="S9290" s="9" t="str">
        <f>TEXT(Table3[[#This Row],[Purchase Date]],"MMMM")</f>
        <v>December</v>
      </c>
      <c r="T9290" s="9">
        <f>YEAR('Consolidtaed Data'!$F3136)</f>
        <v>2020</v>
      </c>
    </row>
    <row r="9291" spans="1:20" x14ac:dyDescent="0.3">
      <c r="A9291" s="9" t="s">
        <v>10317</v>
      </c>
      <c r="B9291" s="9" t="s">
        <v>182</v>
      </c>
      <c r="C9291" s="9" t="s">
        <v>39</v>
      </c>
      <c r="D9291" s="9" t="s">
        <v>127</v>
      </c>
      <c r="E9291" s="9" t="s">
        <v>856</v>
      </c>
      <c r="F9291" s="12">
        <v>44533</v>
      </c>
      <c r="G9291" s="12" t="str">
        <f>VLOOKUP(Table3[[#This Row],[Product ID]],[1]Products!$A:$G,2,0)</f>
        <v>Product 9</v>
      </c>
      <c r="H9291" s="22">
        <v>3</v>
      </c>
      <c r="I9291" s="9">
        <f>VLOOKUP('Consolidtaed Data'!$B3417,[1]Products!$A:$G,4,0)</f>
        <v>356</v>
      </c>
      <c r="J9291" s="9">
        <f>VLOOKUP('Consolidtaed Data'!$B3417,[1]Products!$A:$G,3,0)</f>
        <v>292</v>
      </c>
      <c r="K9291" s="9">
        <f>'Consolidtaed Data'!$J3417*'Consolidtaed Data'!$H3417</f>
        <v>294</v>
      </c>
      <c r="L9291" s="9">
        <f>'Consolidtaed Data'!$I3417*'Consolidtaed Data'!$H3417</f>
        <v>368</v>
      </c>
      <c r="M9291" s="9">
        <f>'Consolidtaed Data'!$L3417-'Consolidtaed Data'!$K3417</f>
        <v>296</v>
      </c>
      <c r="N9291" s="9" t="str">
        <f>VLOOKUP('Consolidtaed Data'!$C3417,[1]Locations!$A:$O,2,0)</f>
        <v>Daly City</v>
      </c>
      <c r="O9291" s="9" t="str">
        <f>VLOOKUP('Consolidtaed Data'!$D3417,'[1]Sales People'!$A:$B,2,0)</f>
        <v>Robert Reed</v>
      </c>
      <c r="P9291" s="9" t="str">
        <f>VLOOKUP('Consolidtaed Data'!$E3417,[1]Customers!$A:$B,2,0)</f>
        <v>Lawrence Watson</v>
      </c>
      <c r="Q9291" s="11">
        <f>WEEKDAY('Consolidtaed Data'!$F3417)</f>
        <v>2</v>
      </c>
      <c r="R9291" s="9">
        <f>MONTH('Consolidtaed Data'!$F3417)</f>
        <v>9</v>
      </c>
      <c r="S9291" s="9" t="str">
        <f>TEXT(Table3[[#This Row],[Purchase Date]],"MMMM")</f>
        <v>December</v>
      </c>
      <c r="T9291" s="9">
        <f>YEAR('Consolidtaed Data'!$F3417)</f>
        <v>2020</v>
      </c>
    </row>
    <row r="9292" spans="1:20" x14ac:dyDescent="0.3">
      <c r="A9292" s="9" t="s">
        <v>10318</v>
      </c>
      <c r="B9292" s="9" t="s">
        <v>531</v>
      </c>
      <c r="C9292" s="9" t="s">
        <v>522</v>
      </c>
      <c r="D9292" s="9" t="s">
        <v>220</v>
      </c>
      <c r="E9292" s="9" t="s">
        <v>856</v>
      </c>
      <c r="F9292" s="12">
        <v>44534</v>
      </c>
      <c r="G9292" s="12" t="str">
        <f>VLOOKUP(Table3[[#This Row],[Product ID]],[1]Products!$A:$G,2,0)</f>
        <v>Product 62</v>
      </c>
      <c r="H9292" s="22">
        <v>3</v>
      </c>
      <c r="I9292" s="9">
        <f>VLOOKUP('Consolidtaed Data'!$B294,[1]Products!$A:$G,4,0)</f>
        <v>1077</v>
      </c>
      <c r="J9292" s="9">
        <f>VLOOKUP('Consolidtaed Data'!$B294,[1]Products!$A:$G,3,0)</f>
        <v>732</v>
      </c>
      <c r="K9292" s="9">
        <f>'Consolidtaed Data'!$J294*'Consolidtaed Data'!$H294</f>
        <v>183</v>
      </c>
      <c r="L9292" s="9">
        <f>'Consolidtaed Data'!$I294*'Consolidtaed Data'!$H294</f>
        <v>285</v>
      </c>
      <c r="M9292" s="9">
        <f>'Consolidtaed Data'!$L294-'Consolidtaed Data'!$K294</f>
        <v>731</v>
      </c>
      <c r="N9292" s="9" t="str">
        <f>VLOOKUP('Consolidtaed Data'!$C294,[1]Locations!$A:$O,2,0)</f>
        <v>San Diego</v>
      </c>
      <c r="O9292" s="9" t="str">
        <f>VLOOKUP('Consolidtaed Data'!$D294,'[1]Sales People'!$A:$B,2,0)</f>
        <v>Ernest Wagner</v>
      </c>
      <c r="P9292" s="9" t="str">
        <f>VLOOKUP('Consolidtaed Data'!$E294,[1]Customers!$A:$B,2,0)</f>
        <v>George Ellis</v>
      </c>
      <c r="Q9292" s="11">
        <f>WEEKDAY('Consolidtaed Data'!$F294)</f>
        <v>3</v>
      </c>
      <c r="R9292" s="9">
        <f>MONTH('Consolidtaed Data'!$F294)</f>
        <v>1</v>
      </c>
      <c r="S9292" s="9" t="str">
        <f>TEXT(Table3[[#This Row],[Purchase Date]],"MMMM")</f>
        <v>December</v>
      </c>
      <c r="T9292" s="9">
        <f>YEAR('Consolidtaed Data'!$F294)</f>
        <v>2020</v>
      </c>
    </row>
    <row r="9293" spans="1:20" x14ac:dyDescent="0.3">
      <c r="A9293" s="9" t="s">
        <v>10319</v>
      </c>
      <c r="B9293" s="9" t="s">
        <v>160</v>
      </c>
      <c r="C9293" s="9" t="s">
        <v>357</v>
      </c>
      <c r="D9293" s="9" t="s">
        <v>127</v>
      </c>
      <c r="E9293" s="9" t="s">
        <v>759</v>
      </c>
      <c r="F9293" s="12">
        <v>44534</v>
      </c>
      <c r="G9293" s="12" t="str">
        <f>VLOOKUP(Table3[[#This Row],[Product ID]],[1]Products!$A:$G,2,0)</f>
        <v>Product 28</v>
      </c>
      <c r="H9293" s="22">
        <v>3</v>
      </c>
      <c r="I9293" s="9">
        <f>VLOOKUP('Consolidtaed Data'!$B1562,[1]Products!$A:$G,4,0)</f>
        <v>886</v>
      </c>
      <c r="J9293" s="9">
        <f>VLOOKUP('Consolidtaed Data'!$B1562,[1]Products!$A:$G,3,0)</f>
        <v>478</v>
      </c>
      <c r="K9293" s="9">
        <f>'Consolidtaed Data'!$J1562*'Consolidtaed Data'!$H1562</f>
        <v>1230</v>
      </c>
      <c r="L9293" s="9">
        <f>'Consolidtaed Data'!$I1562*'Consolidtaed Data'!$H1562</f>
        <v>1783</v>
      </c>
      <c r="M9293" s="9">
        <f>'Consolidtaed Data'!$L1562-'Consolidtaed Data'!$K1562</f>
        <v>246</v>
      </c>
      <c r="N9293" s="9" t="str">
        <f>VLOOKUP('Consolidtaed Data'!$C1562,[1]Locations!$A:$O,2,0)</f>
        <v>Jurupa Valley</v>
      </c>
      <c r="O9293" s="9" t="str">
        <f>VLOOKUP('Consolidtaed Data'!$D1562,'[1]Sales People'!$A:$B,2,0)</f>
        <v>Howard Sims</v>
      </c>
      <c r="P9293" s="9" t="str">
        <f>VLOOKUP('Consolidtaed Data'!$E1562,[1]Customers!$A:$B,2,0)</f>
        <v>Andrew James</v>
      </c>
      <c r="Q9293" s="11">
        <f>WEEKDAY('Consolidtaed Data'!$F1562)</f>
        <v>6</v>
      </c>
      <c r="R9293" s="9">
        <f>MONTH('Consolidtaed Data'!$F1562)</f>
        <v>4</v>
      </c>
      <c r="S9293" s="9" t="str">
        <f>TEXT(Table3[[#This Row],[Purchase Date]],"MMMM")</f>
        <v>December</v>
      </c>
      <c r="T9293" s="9">
        <f>YEAR('Consolidtaed Data'!$F1562)</f>
        <v>2020</v>
      </c>
    </row>
    <row r="9294" spans="1:20" x14ac:dyDescent="0.3">
      <c r="A9294" s="9" t="s">
        <v>10320</v>
      </c>
      <c r="B9294" s="9" t="s">
        <v>219</v>
      </c>
      <c r="C9294" s="9" t="s">
        <v>30</v>
      </c>
      <c r="D9294" s="9" t="s">
        <v>272</v>
      </c>
      <c r="E9294" s="9" t="s">
        <v>515</v>
      </c>
      <c r="F9294" s="12">
        <v>44534</v>
      </c>
      <c r="G9294" s="12" t="str">
        <f>VLOOKUP(Table3[[#This Row],[Product ID]],[1]Products!$A:$G,2,0)</f>
        <v>Product 35</v>
      </c>
      <c r="H9294" s="22">
        <v>1</v>
      </c>
      <c r="I9294" s="9">
        <f>VLOOKUP('Consolidtaed Data'!$B1673,[1]Products!$A:$G,4,0)</f>
        <v>1494</v>
      </c>
      <c r="J9294" s="9">
        <f>VLOOKUP('Consolidtaed Data'!$B1673,[1]Products!$A:$G,3,0)</f>
        <v>971</v>
      </c>
      <c r="K9294" s="9">
        <f>'Consolidtaed Data'!$J1673*'Consolidtaed Data'!$H1673</f>
        <v>561</v>
      </c>
      <c r="L9294" s="9">
        <f>'Consolidtaed Data'!$I1673*'Consolidtaed Data'!$H1673</f>
        <v>684</v>
      </c>
      <c r="M9294" s="9">
        <f>'Consolidtaed Data'!$L1673-'Consolidtaed Data'!$K1673</f>
        <v>74</v>
      </c>
      <c r="N9294" s="9" t="str">
        <f>VLOOKUP('Consolidtaed Data'!$C1673,[1]Locations!$A:$O,2,0)</f>
        <v>Fairfield</v>
      </c>
      <c r="O9294" s="9" t="str">
        <f>VLOOKUP('Consolidtaed Data'!$D1673,'[1]Sales People'!$A:$B,2,0)</f>
        <v>Brian Davis</v>
      </c>
      <c r="P9294" s="9" t="str">
        <f>VLOOKUP('Consolidtaed Data'!$E1673,[1]Customers!$A:$B,2,0)</f>
        <v>Adam Hernandez</v>
      </c>
      <c r="Q9294" s="11">
        <f>WEEKDAY('Consolidtaed Data'!$F1673)</f>
        <v>7</v>
      </c>
      <c r="R9294" s="9">
        <f>MONTH('Consolidtaed Data'!$F1673)</f>
        <v>5</v>
      </c>
      <c r="S9294" s="9" t="str">
        <f>TEXT(Table3[[#This Row],[Purchase Date]],"MMMM")</f>
        <v>December</v>
      </c>
      <c r="T9294" s="9">
        <f>YEAR('Consolidtaed Data'!$F1673)</f>
        <v>2020</v>
      </c>
    </row>
    <row r="9295" spans="1:20" x14ac:dyDescent="0.3">
      <c r="A9295" s="9" t="s">
        <v>10321</v>
      </c>
      <c r="B9295" s="9" t="s">
        <v>349</v>
      </c>
      <c r="C9295" s="9" t="s">
        <v>34</v>
      </c>
      <c r="D9295" s="9" t="s">
        <v>105</v>
      </c>
      <c r="E9295" s="9" t="s">
        <v>305</v>
      </c>
      <c r="F9295" s="12">
        <v>44534</v>
      </c>
      <c r="G9295" s="12" t="str">
        <f>VLOOKUP(Table3[[#This Row],[Product ID]],[1]Products!$A:$G,2,0)</f>
        <v>Product 60</v>
      </c>
      <c r="H9295" s="22">
        <v>1</v>
      </c>
      <c r="I9295" s="9">
        <f>VLOOKUP('Consolidtaed Data'!$B1674,[1]Products!$A:$G,4,0)</f>
        <v>818</v>
      </c>
      <c r="J9295" s="9">
        <f>VLOOKUP('Consolidtaed Data'!$B1674,[1]Products!$A:$G,3,0)</f>
        <v>450</v>
      </c>
      <c r="K9295" s="9">
        <f>'Consolidtaed Data'!$J1674*'Consolidtaed Data'!$H1674</f>
        <v>7152</v>
      </c>
      <c r="L9295" s="9">
        <f>'Consolidtaed Data'!$I1674*'Consolidtaed Data'!$H1674</f>
        <v>9412</v>
      </c>
      <c r="M9295" s="9">
        <f>'Consolidtaed Data'!$L1674-'Consolidtaed Data'!$K1674</f>
        <v>64</v>
      </c>
      <c r="N9295" s="9" t="str">
        <f>VLOOKUP('Consolidtaed Data'!$C1674,[1]Locations!$A:$O,2,0)</f>
        <v>Oceanside</v>
      </c>
      <c r="O9295" s="9" t="str">
        <f>VLOOKUP('Consolidtaed Data'!$D1674,'[1]Sales People'!$A:$B,2,0)</f>
        <v>Scott Mason</v>
      </c>
      <c r="P9295" s="9" t="str">
        <f>VLOOKUP('Consolidtaed Data'!$E1674,[1]Customers!$A:$B,2,0)</f>
        <v>Antonio Owens</v>
      </c>
      <c r="Q9295" s="11">
        <f>WEEKDAY('Consolidtaed Data'!$F1674)</f>
        <v>7</v>
      </c>
      <c r="R9295" s="9">
        <f>MONTH('Consolidtaed Data'!$F1674)</f>
        <v>5</v>
      </c>
      <c r="S9295" s="9" t="str">
        <f>TEXT(Table3[[#This Row],[Purchase Date]],"MMMM")</f>
        <v>December</v>
      </c>
      <c r="T9295" s="9">
        <f>YEAR('Consolidtaed Data'!$F1674)</f>
        <v>2020</v>
      </c>
    </row>
    <row r="9296" spans="1:20" x14ac:dyDescent="0.3">
      <c r="A9296" s="9" t="s">
        <v>10322</v>
      </c>
      <c r="B9296" s="9" t="s">
        <v>151</v>
      </c>
      <c r="C9296" s="9" t="s">
        <v>152</v>
      </c>
      <c r="D9296" s="9" t="s">
        <v>56</v>
      </c>
      <c r="E9296" s="9" t="s">
        <v>547</v>
      </c>
      <c r="F9296" s="12">
        <v>44534</v>
      </c>
      <c r="G9296" s="12" t="str">
        <f>VLOOKUP(Table3[[#This Row],[Product ID]],[1]Products!$A:$G,2,0)</f>
        <v>Product 94</v>
      </c>
      <c r="H9296" s="22">
        <v>1</v>
      </c>
      <c r="I9296" s="9">
        <f>VLOOKUP('Consolidtaed Data'!$B1691,[1]Products!$A:$G,4,0)</f>
        <v>1708</v>
      </c>
      <c r="J9296" s="9">
        <f>VLOOKUP('Consolidtaed Data'!$B1691,[1]Products!$A:$G,3,0)</f>
        <v>871</v>
      </c>
      <c r="K9296" s="9">
        <f>'Consolidtaed Data'!$J1691*'Consolidtaed Data'!$H1691</f>
        <v>648</v>
      </c>
      <c r="L9296" s="9">
        <f>'Consolidtaed Data'!$I1691*'Consolidtaed Data'!$H1691</f>
        <v>771</v>
      </c>
      <c r="M9296" s="9">
        <f>'Consolidtaed Data'!$L1691-'Consolidtaed Data'!$K1691</f>
        <v>895</v>
      </c>
      <c r="N9296" s="9" t="str">
        <f>VLOOKUP('Consolidtaed Data'!$C1691,[1]Locations!$A:$O,2,0)</f>
        <v>Santa Clarita</v>
      </c>
      <c r="O9296" s="9" t="str">
        <f>VLOOKUP('Consolidtaed Data'!$D1691,'[1]Sales People'!$A:$B,2,0)</f>
        <v>Eugene Holmes</v>
      </c>
      <c r="P9296" s="9" t="str">
        <f>VLOOKUP('Consolidtaed Data'!$E1691,[1]Customers!$A:$B,2,0)</f>
        <v>Shawn Bishop</v>
      </c>
      <c r="Q9296" s="11">
        <f>WEEKDAY('Consolidtaed Data'!$F1691)</f>
        <v>1</v>
      </c>
      <c r="R9296" s="9">
        <f>MONTH('Consolidtaed Data'!$F1691)</f>
        <v>5</v>
      </c>
      <c r="S9296" s="9" t="str">
        <f>TEXT(Table3[[#This Row],[Purchase Date]],"MMMM")</f>
        <v>December</v>
      </c>
      <c r="T9296" s="9">
        <f>YEAR('Consolidtaed Data'!$F1691)</f>
        <v>2020</v>
      </c>
    </row>
    <row r="9297" spans="1:20" x14ac:dyDescent="0.3">
      <c r="A9297" s="9" t="s">
        <v>10323</v>
      </c>
      <c r="B9297" s="9" t="s">
        <v>360</v>
      </c>
      <c r="C9297" s="9" t="s">
        <v>39</v>
      </c>
      <c r="D9297" s="9" t="s">
        <v>13</v>
      </c>
      <c r="E9297" s="9" t="s">
        <v>446</v>
      </c>
      <c r="F9297" s="12">
        <v>44534</v>
      </c>
      <c r="G9297" s="12" t="str">
        <f>VLOOKUP(Table3[[#This Row],[Product ID]],[1]Products!$A:$G,2,0)</f>
        <v>Product 59</v>
      </c>
      <c r="H9297" s="22">
        <v>4</v>
      </c>
      <c r="I9297" s="9">
        <f>VLOOKUP('Consolidtaed Data'!$B1845,[1]Products!$A:$G,4,0)</f>
        <v>2495</v>
      </c>
      <c r="J9297" s="9">
        <f>VLOOKUP('Consolidtaed Data'!$B1845,[1]Products!$A:$G,3,0)</f>
        <v>1896</v>
      </c>
      <c r="K9297" s="9">
        <f>'Consolidtaed Data'!$J1845*'Consolidtaed Data'!$H1845</f>
        <v>3885</v>
      </c>
      <c r="L9297" s="9">
        <f>'Consolidtaed Data'!$I1845*'Consolidtaed Data'!$H1845</f>
        <v>4917</v>
      </c>
      <c r="M9297" s="9">
        <f>'Consolidtaed Data'!$L1845-'Consolidtaed Data'!$K1845</f>
        <v>1032</v>
      </c>
      <c r="N9297" s="9" t="str">
        <f>VLOOKUP('Consolidtaed Data'!$C1845,[1]Locations!$A:$O,2,0)</f>
        <v>Concord</v>
      </c>
      <c r="O9297" s="9" t="str">
        <f>VLOOKUP('Consolidtaed Data'!$D1845,'[1]Sales People'!$A:$B,2,0)</f>
        <v>Brian Hansen</v>
      </c>
      <c r="P9297" s="9" t="str">
        <f>VLOOKUP('Consolidtaed Data'!$E1845,[1]Customers!$A:$B,2,0)</f>
        <v>Thomas Gray</v>
      </c>
      <c r="Q9297" s="11">
        <f>WEEKDAY('Consolidtaed Data'!$F1845)</f>
        <v>6</v>
      </c>
      <c r="R9297" s="9">
        <f>MONTH('Consolidtaed Data'!$F1845)</f>
        <v>5</v>
      </c>
      <c r="S9297" s="9" t="str">
        <f>TEXT(Table3[[#This Row],[Purchase Date]],"MMMM")</f>
        <v>December</v>
      </c>
      <c r="T9297" s="9">
        <f>YEAR('Consolidtaed Data'!$F1845)</f>
        <v>2020</v>
      </c>
    </row>
    <row r="9298" spans="1:20" x14ac:dyDescent="0.3">
      <c r="A9298" s="9" t="s">
        <v>10324</v>
      </c>
      <c r="B9298" s="9" t="s">
        <v>119</v>
      </c>
      <c r="C9298" s="9" t="s">
        <v>34</v>
      </c>
      <c r="D9298" s="9" t="s">
        <v>123</v>
      </c>
      <c r="E9298" s="9" t="s">
        <v>1052</v>
      </c>
      <c r="F9298" s="12">
        <v>44534</v>
      </c>
      <c r="G9298" s="12" t="str">
        <f>VLOOKUP(Table3[[#This Row],[Product ID]],[1]Products!$A:$G,2,0)</f>
        <v>Product 67</v>
      </c>
      <c r="H9298" s="22">
        <v>1</v>
      </c>
      <c r="I9298" s="9">
        <f>VLOOKUP('Consolidtaed Data'!$B1979,[1]Products!$A:$G,4,0)</f>
        <v>458</v>
      </c>
      <c r="J9298" s="9">
        <f>VLOOKUP('Consolidtaed Data'!$B1979,[1]Products!$A:$G,3,0)</f>
        <v>376</v>
      </c>
      <c r="K9298" s="9">
        <f>'Consolidtaed Data'!$J1979*'Consolidtaed Data'!$H1979</f>
        <v>1090</v>
      </c>
      <c r="L9298" s="9">
        <f>'Consolidtaed Data'!$I1979*'Consolidtaed Data'!$H1979</f>
        <v>1380</v>
      </c>
      <c r="M9298" s="9">
        <f>'Consolidtaed Data'!$L1979-'Consolidtaed Data'!$K1979</f>
        <v>256</v>
      </c>
      <c r="N9298" s="9" t="str">
        <f>VLOOKUP('Consolidtaed Data'!$C1979,[1]Locations!$A:$O,2,0)</f>
        <v>Downey</v>
      </c>
      <c r="O9298" s="9" t="str">
        <f>VLOOKUP('Consolidtaed Data'!$D1979,'[1]Sales People'!$A:$B,2,0)</f>
        <v>Howard Sims</v>
      </c>
      <c r="P9298" s="9" t="str">
        <f>VLOOKUP('Consolidtaed Data'!$E1979,[1]Customers!$A:$B,2,0)</f>
        <v>Fred Peterson</v>
      </c>
      <c r="Q9298" s="11">
        <f>WEEKDAY('Consolidtaed Data'!$F1979)</f>
        <v>1</v>
      </c>
      <c r="R9298" s="9">
        <f>MONTH('Consolidtaed Data'!$F1979)</f>
        <v>5</v>
      </c>
      <c r="S9298" s="9" t="str">
        <f>TEXT(Table3[[#This Row],[Purchase Date]],"MMMM")</f>
        <v>December</v>
      </c>
      <c r="T9298" s="9">
        <f>YEAR('Consolidtaed Data'!$F1979)</f>
        <v>2020</v>
      </c>
    </row>
    <row r="9299" spans="1:20" x14ac:dyDescent="0.3">
      <c r="A9299" s="9" t="s">
        <v>10325</v>
      </c>
      <c r="B9299" s="9" t="s">
        <v>443</v>
      </c>
      <c r="C9299" s="9" t="s">
        <v>263</v>
      </c>
      <c r="D9299" s="9" t="s">
        <v>13</v>
      </c>
      <c r="E9299" s="9" t="s">
        <v>224</v>
      </c>
      <c r="F9299" s="12">
        <v>44534</v>
      </c>
      <c r="G9299" s="12" t="str">
        <f>VLOOKUP(Table3[[#This Row],[Product ID]],[1]Products!$A:$G,2,0)</f>
        <v>Product 61</v>
      </c>
      <c r="H9299" s="22">
        <v>2</v>
      </c>
      <c r="I9299" s="9">
        <f>VLOOKUP('Consolidtaed Data'!$B2211,[1]Products!$A:$G,4,0)</f>
        <v>368</v>
      </c>
      <c r="J9299" s="9">
        <f>VLOOKUP('Consolidtaed Data'!$B2211,[1]Products!$A:$G,3,0)</f>
        <v>294</v>
      </c>
      <c r="K9299" s="9">
        <f>'Consolidtaed Data'!$J2211*'Consolidtaed Data'!$H2211</f>
        <v>5452</v>
      </c>
      <c r="L9299" s="9">
        <f>'Consolidtaed Data'!$I2211*'Consolidtaed Data'!$H2211</f>
        <v>6900</v>
      </c>
      <c r="M9299" s="9">
        <f>'Consolidtaed Data'!$L2211-'Consolidtaed Data'!$K2211</f>
        <v>1149</v>
      </c>
      <c r="N9299" s="9" t="str">
        <f>VLOOKUP('Consolidtaed Data'!$C2211,[1]Locations!$A:$O,2,0)</f>
        <v>Bakersfield</v>
      </c>
      <c r="O9299" s="9" t="str">
        <f>VLOOKUP('Consolidtaed Data'!$D2211,'[1]Sales People'!$A:$B,2,0)</f>
        <v>Bobby Russell</v>
      </c>
      <c r="P9299" s="9" t="str">
        <f>VLOOKUP('Consolidtaed Data'!$E2211,[1]Customers!$A:$B,2,0)</f>
        <v>Christopher Nguyen</v>
      </c>
      <c r="Q9299" s="11">
        <f>WEEKDAY('Consolidtaed Data'!$F2211)</f>
        <v>4</v>
      </c>
      <c r="R9299" s="9">
        <f>MONTH('Consolidtaed Data'!$F2211)</f>
        <v>6</v>
      </c>
      <c r="S9299" s="9" t="str">
        <f>TEXT(Table3[[#This Row],[Purchase Date]],"MMMM")</f>
        <v>December</v>
      </c>
      <c r="T9299" s="9">
        <f>YEAR('Consolidtaed Data'!$F2211)</f>
        <v>2020</v>
      </c>
    </row>
    <row r="9300" spans="1:20" x14ac:dyDescent="0.3">
      <c r="A9300" s="9" t="s">
        <v>10326</v>
      </c>
      <c r="B9300" s="9" t="s">
        <v>188</v>
      </c>
      <c r="C9300" s="9" t="s">
        <v>205</v>
      </c>
      <c r="D9300" s="9" t="s">
        <v>68</v>
      </c>
      <c r="E9300" s="9" t="s">
        <v>389</v>
      </c>
      <c r="F9300" s="12">
        <v>44534</v>
      </c>
      <c r="G9300" s="12" t="str">
        <f>VLOOKUP(Table3[[#This Row],[Product ID]],[1]Products!$A:$G,2,0)</f>
        <v>Product 63</v>
      </c>
      <c r="H9300" s="22">
        <v>1</v>
      </c>
      <c r="I9300" s="9">
        <f>VLOOKUP('Consolidtaed Data'!$B2241,[1]Products!$A:$G,4,0)</f>
        <v>951</v>
      </c>
      <c r="J9300" s="9">
        <f>VLOOKUP('Consolidtaed Data'!$B2241,[1]Products!$A:$G,3,0)</f>
        <v>504</v>
      </c>
      <c r="K9300" s="9">
        <f>'Consolidtaed Data'!$J2241*'Consolidtaed Data'!$H2241</f>
        <v>1752</v>
      </c>
      <c r="L9300" s="9">
        <f>'Consolidtaed Data'!$I2241*'Consolidtaed Data'!$H2241</f>
        <v>2739</v>
      </c>
      <c r="M9300" s="9">
        <f>'Consolidtaed Data'!$L2241-'Consolidtaed Data'!$K2241</f>
        <v>2481</v>
      </c>
      <c r="N9300" s="9" t="str">
        <f>VLOOKUP('Consolidtaed Data'!$C2241,[1]Locations!$A:$O,2,0)</f>
        <v>Rialto</v>
      </c>
      <c r="O9300" s="9" t="str">
        <f>VLOOKUP('Consolidtaed Data'!$D2241,'[1]Sales People'!$A:$B,2,0)</f>
        <v>Clarence Fox</v>
      </c>
      <c r="P9300" s="9" t="str">
        <f>VLOOKUP('Consolidtaed Data'!$E2241,[1]Customers!$A:$B,2,0)</f>
        <v>Frank Hawkins</v>
      </c>
      <c r="Q9300" s="11">
        <f>WEEKDAY('Consolidtaed Data'!$F2241)</f>
        <v>7</v>
      </c>
      <c r="R9300" s="9">
        <f>MONTH('Consolidtaed Data'!$F2241)</f>
        <v>6</v>
      </c>
      <c r="S9300" s="9" t="str">
        <f>TEXT(Table3[[#This Row],[Purchase Date]],"MMMM")</f>
        <v>December</v>
      </c>
      <c r="T9300" s="9">
        <f>YEAR('Consolidtaed Data'!$F2241)</f>
        <v>2020</v>
      </c>
    </row>
    <row r="9301" spans="1:20" x14ac:dyDescent="0.3">
      <c r="A9301" s="9" t="s">
        <v>10327</v>
      </c>
      <c r="B9301" s="9" t="s">
        <v>54</v>
      </c>
      <c r="C9301" s="9" t="s">
        <v>210</v>
      </c>
      <c r="D9301" s="9" t="s">
        <v>272</v>
      </c>
      <c r="E9301" s="9" t="s">
        <v>1027</v>
      </c>
      <c r="F9301" s="12">
        <v>44534</v>
      </c>
      <c r="G9301" s="12" t="str">
        <f>VLOOKUP(Table3[[#This Row],[Product ID]],[1]Products!$A:$G,2,0)</f>
        <v>Product 41</v>
      </c>
      <c r="H9301" s="22">
        <v>1</v>
      </c>
      <c r="I9301" s="9">
        <f>VLOOKUP('Consolidtaed Data'!$B2879,[1]Products!$A:$G,4,0)</f>
        <v>1887</v>
      </c>
      <c r="J9301" s="9">
        <f>VLOOKUP('Consolidtaed Data'!$B2879,[1]Products!$A:$G,3,0)</f>
        <v>1378</v>
      </c>
      <c r="K9301" s="9">
        <f>'Consolidtaed Data'!$J2879*'Consolidtaed Data'!$H2879</f>
        <v>791</v>
      </c>
      <c r="L9301" s="9">
        <f>'Consolidtaed Data'!$I2879*'Consolidtaed Data'!$H2879</f>
        <v>1522</v>
      </c>
      <c r="M9301" s="9">
        <f>'Consolidtaed Data'!$L2879-'Consolidtaed Data'!$K2879</f>
        <v>600</v>
      </c>
      <c r="N9301" s="9" t="str">
        <f>VLOOKUP('Consolidtaed Data'!$C2879,[1]Locations!$A:$O,2,0)</f>
        <v>Burbank</v>
      </c>
      <c r="O9301" s="9" t="str">
        <f>VLOOKUP('Consolidtaed Data'!$D2879,'[1]Sales People'!$A:$B,2,0)</f>
        <v>Sean Miller</v>
      </c>
      <c r="P9301" s="9" t="str">
        <f>VLOOKUP('Consolidtaed Data'!$E2879,[1]Customers!$A:$B,2,0)</f>
        <v>Roger Thompson</v>
      </c>
      <c r="Q9301" s="11">
        <f>WEEKDAY('Consolidtaed Data'!$F2879)</f>
        <v>5</v>
      </c>
      <c r="R9301" s="9">
        <f>MONTH('Consolidtaed Data'!$F2879)</f>
        <v>7</v>
      </c>
      <c r="S9301" s="9" t="str">
        <f>TEXT(Table3[[#This Row],[Purchase Date]],"MMMM")</f>
        <v>December</v>
      </c>
      <c r="T9301" s="9">
        <f>YEAR('Consolidtaed Data'!$F2879)</f>
        <v>2020</v>
      </c>
    </row>
    <row r="9302" spans="1:20" x14ac:dyDescent="0.3">
      <c r="A9302" s="9" t="s">
        <v>10328</v>
      </c>
      <c r="B9302" s="9" t="s">
        <v>418</v>
      </c>
      <c r="C9302" s="9" t="s">
        <v>405</v>
      </c>
      <c r="D9302" s="9" t="s">
        <v>281</v>
      </c>
      <c r="E9302" s="9" t="s">
        <v>777</v>
      </c>
      <c r="F9302" s="12">
        <v>44534</v>
      </c>
      <c r="G9302" s="12" t="str">
        <f>VLOOKUP(Table3[[#This Row],[Product ID]],[1]Products!$A:$G,2,0)</f>
        <v>Product 82</v>
      </c>
      <c r="H9302" s="22">
        <v>1</v>
      </c>
      <c r="I9302" s="9">
        <f>VLOOKUP('Consolidtaed Data'!$B2939,[1]Products!$A:$G,4,0)</f>
        <v>2091</v>
      </c>
      <c r="J9302" s="9">
        <f>VLOOKUP('Consolidtaed Data'!$B2939,[1]Products!$A:$G,3,0)</f>
        <v>1485</v>
      </c>
      <c r="K9302" s="9">
        <f>'Consolidtaed Data'!$J2939*'Consolidtaed Data'!$H2939</f>
        <v>842</v>
      </c>
      <c r="L9302" s="9">
        <f>'Consolidtaed Data'!$I2939*'Consolidtaed Data'!$H2939</f>
        <v>1122</v>
      </c>
      <c r="M9302" s="9">
        <f>'Consolidtaed Data'!$L2939-'Consolidtaed Data'!$K2939</f>
        <v>296</v>
      </c>
      <c r="N9302" s="9" t="str">
        <f>VLOOKUP('Consolidtaed Data'!$C2939,[1]Locations!$A:$O,2,0)</f>
        <v>El Cajon</v>
      </c>
      <c r="O9302" s="9" t="str">
        <f>VLOOKUP('Consolidtaed Data'!$D2939,'[1]Sales People'!$A:$B,2,0)</f>
        <v>Kevin Butler</v>
      </c>
      <c r="P9302" s="9" t="str">
        <f>VLOOKUP('Consolidtaed Data'!$E2939,[1]Customers!$A:$B,2,0)</f>
        <v>Steven Hayes</v>
      </c>
      <c r="Q9302" s="11">
        <f>WEEKDAY('Consolidtaed Data'!$F2939)</f>
        <v>2</v>
      </c>
      <c r="R9302" s="9">
        <f>MONTH('Consolidtaed Data'!$F2939)</f>
        <v>8</v>
      </c>
      <c r="S9302" s="9" t="str">
        <f>TEXT(Table3[[#This Row],[Purchase Date]],"MMMM")</f>
        <v>December</v>
      </c>
      <c r="T9302" s="9">
        <f>YEAR('Consolidtaed Data'!$F2939)</f>
        <v>2020</v>
      </c>
    </row>
    <row r="9303" spans="1:20" x14ac:dyDescent="0.3">
      <c r="A9303" s="9" t="s">
        <v>10329</v>
      </c>
      <c r="B9303" s="9" t="s">
        <v>168</v>
      </c>
      <c r="C9303" s="9" t="s">
        <v>82</v>
      </c>
      <c r="D9303" s="9" t="s">
        <v>161</v>
      </c>
      <c r="E9303" s="9" t="s">
        <v>444</v>
      </c>
      <c r="F9303" s="12">
        <v>44534</v>
      </c>
      <c r="G9303" s="12" t="str">
        <f>VLOOKUP(Table3[[#This Row],[Product ID]],[1]Products!$A:$G,2,0)</f>
        <v>Product 26</v>
      </c>
      <c r="H9303" s="22">
        <v>1</v>
      </c>
      <c r="I9303" s="9">
        <f>VLOOKUP('Consolidtaed Data'!$B2977,[1]Products!$A:$G,4,0)</f>
        <v>947</v>
      </c>
      <c r="J9303" s="9">
        <f>VLOOKUP('Consolidtaed Data'!$B2977,[1]Products!$A:$G,3,0)</f>
        <v>786</v>
      </c>
      <c r="K9303" s="9">
        <f>'Consolidtaed Data'!$J2977*'Consolidtaed Data'!$H2977</f>
        <v>4197</v>
      </c>
      <c r="L9303" s="9">
        <f>'Consolidtaed Data'!$I2977*'Consolidtaed Data'!$H2977</f>
        <v>6882</v>
      </c>
      <c r="M9303" s="9">
        <f>'Consolidtaed Data'!$L2977-'Consolidtaed Data'!$K2977</f>
        <v>1980</v>
      </c>
      <c r="N9303" s="9" t="str">
        <f>VLOOKUP('Consolidtaed Data'!$C2977,[1]Locations!$A:$O,2,0)</f>
        <v>San Mateo</v>
      </c>
      <c r="O9303" s="9" t="str">
        <f>VLOOKUP('Consolidtaed Data'!$D2977,'[1]Sales People'!$A:$B,2,0)</f>
        <v>Roger Robertson</v>
      </c>
      <c r="P9303" s="9" t="str">
        <f>VLOOKUP('Consolidtaed Data'!$E2977,[1]Customers!$A:$B,2,0)</f>
        <v>Harry Castillo</v>
      </c>
      <c r="Q9303" s="11">
        <f>WEEKDAY('Consolidtaed Data'!$F2977)</f>
        <v>4</v>
      </c>
      <c r="R9303" s="9">
        <f>MONTH('Consolidtaed Data'!$F2977)</f>
        <v>8</v>
      </c>
      <c r="S9303" s="9" t="str">
        <f>TEXT(Table3[[#This Row],[Purchase Date]],"MMMM")</f>
        <v>December</v>
      </c>
      <c r="T9303" s="9">
        <f>YEAR('Consolidtaed Data'!$F2977)</f>
        <v>2020</v>
      </c>
    </row>
    <row r="9304" spans="1:20" x14ac:dyDescent="0.3">
      <c r="A9304" s="9" t="s">
        <v>10330</v>
      </c>
      <c r="B9304" s="9" t="s">
        <v>653</v>
      </c>
      <c r="C9304" s="9" t="s">
        <v>90</v>
      </c>
      <c r="D9304" s="9" t="s">
        <v>26</v>
      </c>
      <c r="E9304" s="9" t="s">
        <v>3517</v>
      </c>
      <c r="F9304" s="12">
        <v>44534</v>
      </c>
      <c r="G9304" s="12" t="str">
        <f>VLOOKUP(Table3[[#This Row],[Product ID]],[1]Products!$A:$G,2,0)</f>
        <v>Product 74</v>
      </c>
      <c r="H9304" s="22">
        <v>1</v>
      </c>
      <c r="I9304" s="9">
        <f>VLOOKUP('Consolidtaed Data'!$B3624,[1]Products!$A:$G,4,0)</f>
        <v>2353</v>
      </c>
      <c r="J9304" s="9">
        <f>VLOOKUP('Consolidtaed Data'!$B3624,[1]Products!$A:$G,3,0)</f>
        <v>1788</v>
      </c>
      <c r="K9304" s="9">
        <f>'Consolidtaed Data'!$J3624*'Consolidtaed Data'!$H3624</f>
        <v>291</v>
      </c>
      <c r="L9304" s="9">
        <f>'Consolidtaed Data'!$I3624*'Consolidtaed Data'!$H3624</f>
        <v>378</v>
      </c>
      <c r="M9304" s="9">
        <f>'Consolidtaed Data'!$L3624-'Consolidtaed Data'!$K3624</f>
        <v>376</v>
      </c>
      <c r="N9304" s="9" t="str">
        <f>VLOOKUP('Consolidtaed Data'!$C3624,[1]Locations!$A:$O,2,0)</f>
        <v>San Francisco</v>
      </c>
      <c r="O9304" s="9" t="str">
        <f>VLOOKUP('Consolidtaed Data'!$D3624,'[1]Sales People'!$A:$B,2,0)</f>
        <v>Joe Sims</v>
      </c>
      <c r="P9304" s="9" t="str">
        <f>VLOOKUP('Consolidtaed Data'!$E3624,[1]Customers!$A:$B,2,0)</f>
        <v>Wayne Gordon</v>
      </c>
      <c r="Q9304" s="11">
        <f>WEEKDAY('Consolidtaed Data'!$F3624)</f>
        <v>3</v>
      </c>
      <c r="R9304" s="9">
        <f>MONTH('Consolidtaed Data'!$F3624)</f>
        <v>9</v>
      </c>
      <c r="S9304" s="9" t="str">
        <f>TEXT(Table3[[#This Row],[Purchase Date]],"MMMM")</f>
        <v>December</v>
      </c>
      <c r="T9304" s="9">
        <f>YEAR('Consolidtaed Data'!$F3624)</f>
        <v>2020</v>
      </c>
    </row>
    <row r="9305" spans="1:20" x14ac:dyDescent="0.3">
      <c r="A9305" s="9" t="s">
        <v>10331</v>
      </c>
      <c r="B9305" s="9" t="s">
        <v>495</v>
      </c>
      <c r="C9305" s="9" t="s">
        <v>439</v>
      </c>
      <c r="D9305" s="9" t="s">
        <v>235</v>
      </c>
      <c r="E9305" s="9" t="s">
        <v>440</v>
      </c>
      <c r="F9305" s="12">
        <v>44535</v>
      </c>
      <c r="G9305" s="12" t="str">
        <f>VLOOKUP(Table3[[#This Row],[Product ID]],[1]Products!$A:$G,2,0)</f>
        <v>Product 15</v>
      </c>
      <c r="H9305" s="22">
        <v>3</v>
      </c>
      <c r="I9305" s="9">
        <f>VLOOKUP('Consolidtaed Data'!$B102,[1]Products!$A:$G,4,0)</f>
        <v>1635</v>
      </c>
      <c r="J9305" s="9">
        <f>VLOOKUP('Consolidtaed Data'!$B102,[1]Products!$A:$G,3,0)</f>
        <v>1046</v>
      </c>
      <c r="K9305" s="9">
        <f>'Consolidtaed Data'!$J102*'Consolidtaed Data'!$H102</f>
        <v>180</v>
      </c>
      <c r="L9305" s="9">
        <f>'Consolidtaed Data'!$I102*'Consolidtaed Data'!$H102</f>
        <v>224</v>
      </c>
      <c r="M9305" s="9">
        <f>'Consolidtaed Data'!$L102-'Consolidtaed Data'!$K102</f>
        <v>280</v>
      </c>
      <c r="N9305" s="9" t="str">
        <f>VLOOKUP('Consolidtaed Data'!$C102,[1]Locations!$A:$O,2,0)</f>
        <v>Oakland</v>
      </c>
      <c r="O9305" s="9" t="str">
        <f>VLOOKUP('Consolidtaed Data'!$D102,'[1]Sales People'!$A:$B,2,0)</f>
        <v>Kenneth Bradley</v>
      </c>
      <c r="P9305" s="9" t="str">
        <f>VLOOKUP('Consolidtaed Data'!$E102,[1]Customers!$A:$B,2,0)</f>
        <v>Gregory Welch</v>
      </c>
      <c r="Q9305" s="11">
        <f>WEEKDAY('Consolidtaed Data'!$F102)</f>
        <v>4</v>
      </c>
      <c r="R9305" s="9">
        <f>MONTH('Consolidtaed Data'!$F102)</f>
        <v>1</v>
      </c>
      <c r="S9305" s="9" t="str">
        <f>TEXT(Table3[[#This Row],[Purchase Date]],"MMMM")</f>
        <v>December</v>
      </c>
      <c r="T9305" s="9">
        <f>YEAR('Consolidtaed Data'!$F102)</f>
        <v>2020</v>
      </c>
    </row>
    <row r="9306" spans="1:20" x14ac:dyDescent="0.3">
      <c r="A9306" s="9" t="s">
        <v>10332</v>
      </c>
      <c r="B9306" s="9" t="s">
        <v>443</v>
      </c>
      <c r="C9306" s="9" t="s">
        <v>104</v>
      </c>
      <c r="D9306" s="9" t="s">
        <v>149</v>
      </c>
      <c r="E9306" s="9" t="s">
        <v>638</v>
      </c>
      <c r="F9306" s="12">
        <v>44535</v>
      </c>
      <c r="G9306" s="12" t="str">
        <f>VLOOKUP(Table3[[#This Row],[Product ID]],[1]Products!$A:$G,2,0)</f>
        <v>Product 61</v>
      </c>
      <c r="H9306" s="22">
        <v>1</v>
      </c>
      <c r="I9306" s="9">
        <f>VLOOKUP('Consolidtaed Data'!$B183,[1]Products!$A:$G,4,0)</f>
        <v>368</v>
      </c>
      <c r="J9306" s="9">
        <f>VLOOKUP('Consolidtaed Data'!$B183,[1]Products!$A:$G,3,0)</f>
        <v>269</v>
      </c>
      <c r="K9306" s="9">
        <f>'Consolidtaed Data'!$J183*'Consolidtaed Data'!$H183</f>
        <v>421</v>
      </c>
      <c r="L9306" s="9">
        <f>'Consolidtaed Data'!$I183*'Consolidtaed Data'!$H183</f>
        <v>561</v>
      </c>
      <c r="M9306" s="9">
        <f>'Consolidtaed Data'!$L183-'Consolidtaed Data'!$K183</f>
        <v>447</v>
      </c>
      <c r="N9306" s="9" t="str">
        <f>VLOOKUP('Consolidtaed Data'!$C183,[1]Locations!$A:$O,2,0)</f>
        <v>West Covina</v>
      </c>
      <c r="O9306" s="9" t="str">
        <f>VLOOKUP('Consolidtaed Data'!$D183,'[1]Sales People'!$A:$B,2,0)</f>
        <v>Joshua Taylor</v>
      </c>
      <c r="P9306" s="9" t="str">
        <f>VLOOKUP('Consolidtaed Data'!$E183,[1]Customers!$A:$B,2,0)</f>
        <v>Roy Jenkins</v>
      </c>
      <c r="Q9306" s="11">
        <f>WEEKDAY('Consolidtaed Data'!$F183)</f>
        <v>3</v>
      </c>
      <c r="R9306" s="9">
        <f>MONTH('Consolidtaed Data'!$F183)</f>
        <v>1</v>
      </c>
      <c r="S9306" s="9" t="str">
        <f>TEXT(Table3[[#This Row],[Purchase Date]],"MMMM")</f>
        <v>December</v>
      </c>
      <c r="T9306" s="9">
        <f>YEAR('Consolidtaed Data'!$F183)</f>
        <v>2020</v>
      </c>
    </row>
    <row r="9307" spans="1:20" x14ac:dyDescent="0.3">
      <c r="A9307" s="9" t="s">
        <v>10333</v>
      </c>
      <c r="B9307" s="9" t="s">
        <v>79</v>
      </c>
      <c r="C9307" s="9" t="s">
        <v>210</v>
      </c>
      <c r="D9307" s="9" t="s">
        <v>80</v>
      </c>
      <c r="E9307" s="9" t="s">
        <v>663</v>
      </c>
      <c r="F9307" s="12">
        <v>44535</v>
      </c>
      <c r="G9307" s="12" t="str">
        <f>VLOOKUP(Table3[[#This Row],[Product ID]],[1]Products!$A:$G,2,0)</f>
        <v>Product 80</v>
      </c>
      <c r="H9307" s="22">
        <v>3</v>
      </c>
      <c r="I9307" s="9">
        <f>VLOOKUP('Consolidtaed Data'!$B339,[1]Products!$A:$G,4,0)</f>
        <v>290</v>
      </c>
      <c r="J9307" s="9">
        <f>VLOOKUP('Consolidtaed Data'!$B339,[1]Products!$A:$G,3,0)</f>
        <v>200</v>
      </c>
      <c r="K9307" s="9">
        <f>'Consolidtaed Data'!$J339*'Consolidtaed Data'!$H339</f>
        <v>2732</v>
      </c>
      <c r="L9307" s="9">
        <f>'Consolidtaed Data'!$I339*'Consolidtaed Data'!$H339</f>
        <v>4476</v>
      </c>
      <c r="M9307" s="9">
        <f>'Consolidtaed Data'!$L339-'Consolidtaed Data'!$K339</f>
        <v>795</v>
      </c>
      <c r="N9307" s="9" t="str">
        <f>VLOOKUP('Consolidtaed Data'!$C339,[1]Locations!$A:$O,2,0)</f>
        <v>Stockton</v>
      </c>
      <c r="O9307" s="9" t="str">
        <f>VLOOKUP('Consolidtaed Data'!$D339,'[1]Sales People'!$A:$B,2,0)</f>
        <v>Andrew Bowman</v>
      </c>
      <c r="P9307" s="9" t="str">
        <f>VLOOKUP('Consolidtaed Data'!$E339,[1]Customers!$A:$B,2,0)</f>
        <v>Jeffrey Phillips</v>
      </c>
      <c r="Q9307" s="11">
        <f>WEEKDAY('Consolidtaed Data'!$F339)</f>
        <v>6</v>
      </c>
      <c r="R9307" s="9">
        <f>MONTH('Consolidtaed Data'!$F339)</f>
        <v>1</v>
      </c>
      <c r="S9307" s="9" t="str">
        <f>TEXT(Table3[[#This Row],[Purchase Date]],"MMMM")</f>
        <v>December</v>
      </c>
      <c r="T9307" s="9">
        <f>YEAR('Consolidtaed Data'!$F339)</f>
        <v>2020</v>
      </c>
    </row>
    <row r="9308" spans="1:20" x14ac:dyDescent="0.3">
      <c r="A9308" s="9" t="s">
        <v>10334</v>
      </c>
      <c r="B9308" s="9" t="s">
        <v>330</v>
      </c>
      <c r="C9308" s="9" t="s">
        <v>263</v>
      </c>
      <c r="D9308" s="9" t="s">
        <v>46</v>
      </c>
      <c r="E9308" s="9" t="s">
        <v>1006</v>
      </c>
      <c r="F9308" s="12">
        <v>44535</v>
      </c>
      <c r="G9308" s="12" t="str">
        <f>VLOOKUP(Table3[[#This Row],[Product ID]],[1]Products!$A:$G,2,0)</f>
        <v>Product 91</v>
      </c>
      <c r="H9308" s="22">
        <v>3</v>
      </c>
      <c r="I9308" s="9">
        <f>VLOOKUP('Consolidtaed Data'!$B376,[1]Products!$A:$G,4,0)</f>
        <v>1638</v>
      </c>
      <c r="J9308" s="9">
        <f>VLOOKUP('Consolidtaed Data'!$B376,[1]Products!$A:$G,3,0)</f>
        <v>1261</v>
      </c>
      <c r="K9308" s="9">
        <f>'Consolidtaed Data'!$J376*'Consolidtaed Data'!$H376</f>
        <v>1234</v>
      </c>
      <c r="L9308" s="9">
        <f>'Consolidtaed Data'!$I376*'Consolidtaed Data'!$H376</f>
        <v>1582</v>
      </c>
      <c r="M9308" s="9">
        <f>'Consolidtaed Data'!$L376-'Consolidtaed Data'!$K376</f>
        <v>243</v>
      </c>
      <c r="N9308" s="9" t="str">
        <f>VLOOKUP('Consolidtaed Data'!$C376,[1]Locations!$A:$O,2,0)</f>
        <v>Ontario</v>
      </c>
      <c r="O9308" s="9" t="str">
        <f>VLOOKUP('Consolidtaed Data'!$D376,'[1]Sales People'!$A:$B,2,0)</f>
        <v>Roger Robertson</v>
      </c>
      <c r="P9308" s="9" t="str">
        <f>VLOOKUP('Consolidtaed Data'!$E376,[1]Customers!$A:$B,2,0)</f>
        <v>Sean Knight</v>
      </c>
      <c r="Q9308" s="11">
        <f>WEEKDAY('Consolidtaed Data'!$F376)</f>
        <v>1</v>
      </c>
      <c r="R9308" s="9">
        <f>MONTH('Consolidtaed Data'!$F376)</f>
        <v>1</v>
      </c>
      <c r="S9308" s="9" t="str">
        <f>TEXT(Table3[[#This Row],[Purchase Date]],"MMMM")</f>
        <v>December</v>
      </c>
      <c r="T9308" s="9">
        <f>YEAR('Consolidtaed Data'!$F376)</f>
        <v>2020</v>
      </c>
    </row>
    <row r="9309" spans="1:20" x14ac:dyDescent="0.3">
      <c r="A9309" s="9" t="s">
        <v>10335</v>
      </c>
      <c r="B9309" s="9" t="s">
        <v>526</v>
      </c>
      <c r="C9309" s="9" t="s">
        <v>423</v>
      </c>
      <c r="D9309" s="9" t="s">
        <v>149</v>
      </c>
      <c r="E9309" s="9" t="s">
        <v>657</v>
      </c>
      <c r="F9309" s="12">
        <v>44535</v>
      </c>
      <c r="G9309" s="12" t="str">
        <f>VLOOKUP(Table3[[#This Row],[Product ID]],[1]Products!$A:$G,2,0)</f>
        <v>Product 14</v>
      </c>
      <c r="H9309" s="22">
        <v>1</v>
      </c>
      <c r="I9309" s="9">
        <f>VLOOKUP('Consolidtaed Data'!$B451,[1]Products!$A:$G,4,0)</f>
        <v>667</v>
      </c>
      <c r="J9309" s="9">
        <f>VLOOKUP('Consolidtaed Data'!$B451,[1]Products!$A:$G,3,0)</f>
        <v>387</v>
      </c>
      <c r="K9309" s="9">
        <f>'Consolidtaed Data'!$J451*'Consolidtaed Data'!$H451</f>
        <v>122</v>
      </c>
      <c r="L9309" s="9">
        <f>'Consolidtaed Data'!$I451*'Consolidtaed Data'!$H451</f>
        <v>190</v>
      </c>
      <c r="M9309" s="9">
        <f>'Consolidtaed Data'!$L451-'Consolidtaed Data'!$K451</f>
        <v>782</v>
      </c>
      <c r="N9309" s="9" t="str">
        <f>VLOOKUP('Consolidtaed Data'!$C451,[1]Locations!$A:$O,2,0)</f>
        <v>Moreno Valley</v>
      </c>
      <c r="O9309" s="9" t="str">
        <f>VLOOKUP('Consolidtaed Data'!$D451,'[1]Sales People'!$A:$B,2,0)</f>
        <v>John Reyes</v>
      </c>
      <c r="P9309" s="9" t="str">
        <f>VLOOKUP('Consolidtaed Data'!$E451,[1]Customers!$A:$B,2,0)</f>
        <v>Richard Peterson</v>
      </c>
      <c r="Q9309" s="11">
        <f>WEEKDAY('Consolidtaed Data'!$F451)</f>
        <v>7</v>
      </c>
      <c r="R9309" s="9">
        <f>MONTH('Consolidtaed Data'!$F451)</f>
        <v>2</v>
      </c>
      <c r="S9309" s="9" t="str">
        <f>TEXT(Table3[[#This Row],[Purchase Date]],"MMMM")</f>
        <v>December</v>
      </c>
      <c r="T9309" s="9">
        <f>YEAR('Consolidtaed Data'!$F451)</f>
        <v>2020</v>
      </c>
    </row>
    <row r="9310" spans="1:20" x14ac:dyDescent="0.3">
      <c r="A9310" s="9" t="s">
        <v>10336</v>
      </c>
      <c r="B9310" s="9" t="s">
        <v>495</v>
      </c>
      <c r="C9310" s="9" t="s">
        <v>86</v>
      </c>
      <c r="D9310" s="9" t="s">
        <v>31</v>
      </c>
      <c r="E9310" s="9" t="s">
        <v>1615</v>
      </c>
      <c r="F9310" s="12">
        <v>44535</v>
      </c>
      <c r="G9310" s="12" t="str">
        <f>VLOOKUP(Table3[[#This Row],[Product ID]],[1]Products!$A:$G,2,0)</f>
        <v>Product 15</v>
      </c>
      <c r="H9310" s="22">
        <v>1</v>
      </c>
      <c r="I9310" s="9">
        <f>VLOOKUP('Consolidtaed Data'!$B1211,[1]Products!$A:$G,4,0)</f>
        <v>684</v>
      </c>
      <c r="J9310" s="9">
        <f>VLOOKUP('Consolidtaed Data'!$B1211,[1]Products!$A:$G,3,0)</f>
        <v>561</v>
      </c>
      <c r="K9310" s="9">
        <f>'Consolidtaed Data'!$J1211*'Consolidtaed Data'!$H1211</f>
        <v>1108</v>
      </c>
      <c r="L9310" s="9">
        <f>'Consolidtaed Data'!$I1211*'Consolidtaed Data'!$H1211</f>
        <v>1351</v>
      </c>
      <c r="M9310" s="9">
        <f>'Consolidtaed Data'!$L1211-'Consolidtaed Data'!$K1211</f>
        <v>140</v>
      </c>
      <c r="N9310" s="9" t="str">
        <f>VLOOKUP('Consolidtaed Data'!$C1211,[1]Locations!$A:$O,2,0)</f>
        <v>Santa Ana</v>
      </c>
      <c r="O9310" s="9" t="str">
        <f>VLOOKUP('Consolidtaed Data'!$D1211,'[1]Sales People'!$A:$B,2,0)</f>
        <v>Henry Nelson</v>
      </c>
      <c r="P9310" s="9" t="str">
        <f>VLOOKUP('Consolidtaed Data'!$E1211,[1]Customers!$A:$B,2,0)</f>
        <v>Frank Mason</v>
      </c>
      <c r="Q9310" s="11">
        <f>WEEKDAY('Consolidtaed Data'!$F1211)</f>
        <v>1</v>
      </c>
      <c r="R9310" s="9">
        <f>MONTH('Consolidtaed Data'!$F1211)</f>
        <v>3</v>
      </c>
      <c r="S9310" s="9" t="str">
        <f>TEXT(Table3[[#This Row],[Purchase Date]],"MMMM")</f>
        <v>December</v>
      </c>
      <c r="T9310" s="9">
        <f>YEAR('Consolidtaed Data'!$F1211)</f>
        <v>2020</v>
      </c>
    </row>
    <row r="9311" spans="1:20" x14ac:dyDescent="0.3">
      <c r="A9311" s="9" t="s">
        <v>10337</v>
      </c>
      <c r="B9311" s="9" t="s">
        <v>298</v>
      </c>
      <c r="C9311" s="9" t="s">
        <v>30</v>
      </c>
      <c r="D9311" s="9" t="s">
        <v>149</v>
      </c>
      <c r="E9311" s="9" t="s">
        <v>2096</v>
      </c>
      <c r="F9311" s="12">
        <v>44535</v>
      </c>
      <c r="G9311" s="12" t="str">
        <f>VLOOKUP(Table3[[#This Row],[Product ID]],[1]Products!$A:$G,2,0)</f>
        <v>Product 53</v>
      </c>
      <c r="H9311" s="22">
        <v>4</v>
      </c>
      <c r="I9311" s="9">
        <f>VLOOKUP('Consolidtaed Data'!$B1602,[1]Products!$A:$G,4,0)</f>
        <v>127</v>
      </c>
      <c r="J9311" s="9">
        <f>VLOOKUP('Consolidtaed Data'!$B1602,[1]Products!$A:$G,3,0)</f>
        <v>79</v>
      </c>
      <c r="K9311" s="9">
        <f>'Consolidtaed Data'!$J1602*'Consolidtaed Data'!$H1602</f>
        <v>4554</v>
      </c>
      <c r="L9311" s="9">
        <f>'Consolidtaed Data'!$I1602*'Consolidtaed Data'!$H1602</f>
        <v>7230</v>
      </c>
      <c r="M9311" s="9">
        <f>'Consolidtaed Data'!$L1602-'Consolidtaed Data'!$K1602</f>
        <v>1035</v>
      </c>
      <c r="N9311" s="9" t="str">
        <f>VLOOKUP('Consolidtaed Data'!$C1602,[1]Locations!$A:$O,2,0)</f>
        <v>Orange</v>
      </c>
      <c r="O9311" s="9" t="str">
        <f>VLOOKUP('Consolidtaed Data'!$D1602,'[1]Sales People'!$A:$B,2,0)</f>
        <v>Brian Thomas</v>
      </c>
      <c r="P9311" s="9" t="str">
        <f>VLOOKUP('Consolidtaed Data'!$E1602,[1]Customers!$A:$B,2,0)</f>
        <v>Gerald Clark</v>
      </c>
      <c r="Q9311" s="11">
        <f>WEEKDAY('Consolidtaed Data'!$F1602)</f>
        <v>2</v>
      </c>
      <c r="R9311" s="9">
        <f>MONTH('Consolidtaed Data'!$F1602)</f>
        <v>4</v>
      </c>
      <c r="S9311" s="9" t="str">
        <f>TEXT(Table3[[#This Row],[Purchase Date]],"MMMM")</f>
        <v>December</v>
      </c>
      <c r="T9311" s="9">
        <f>YEAR('Consolidtaed Data'!$F1602)</f>
        <v>2020</v>
      </c>
    </row>
    <row r="9312" spans="1:20" x14ac:dyDescent="0.3">
      <c r="A9312" s="9" t="s">
        <v>10338</v>
      </c>
      <c r="B9312" s="9" t="s">
        <v>136</v>
      </c>
      <c r="C9312" s="9" t="s">
        <v>228</v>
      </c>
      <c r="D9312" s="9" t="s">
        <v>56</v>
      </c>
      <c r="E9312" s="9" t="s">
        <v>3163</v>
      </c>
      <c r="F9312" s="12">
        <v>44535</v>
      </c>
      <c r="G9312" s="12" t="str">
        <f>VLOOKUP(Table3[[#This Row],[Product ID]],[1]Products!$A:$G,2,0)</f>
        <v>Product 2</v>
      </c>
      <c r="H9312" s="22">
        <v>3</v>
      </c>
      <c r="I9312" s="9">
        <f>VLOOKUP('Consolidtaed Data'!$B2388,[1]Products!$A:$G,4,0)</f>
        <v>2410</v>
      </c>
      <c r="J9312" s="9">
        <f>VLOOKUP('Consolidtaed Data'!$B2388,[1]Products!$A:$G,3,0)</f>
        <v>1518</v>
      </c>
      <c r="K9312" s="9">
        <f>'Consolidtaed Data'!$J2388*'Consolidtaed Data'!$H2388</f>
        <v>79</v>
      </c>
      <c r="L9312" s="9">
        <f>'Consolidtaed Data'!$I2388*'Consolidtaed Data'!$H2388</f>
        <v>127</v>
      </c>
      <c r="M9312" s="9">
        <f>'Consolidtaed Data'!$L2388-'Consolidtaed Data'!$K2388</f>
        <v>2685</v>
      </c>
      <c r="N9312" s="9" t="str">
        <f>VLOOKUP('Consolidtaed Data'!$C2388,[1]Locations!$A:$O,2,0)</f>
        <v>Chula Vista</v>
      </c>
      <c r="O9312" s="9" t="str">
        <f>VLOOKUP('Consolidtaed Data'!$D2388,'[1]Sales People'!$A:$B,2,0)</f>
        <v>Martin Perry</v>
      </c>
      <c r="P9312" s="9" t="str">
        <f>VLOOKUP('Consolidtaed Data'!$E2388,[1]Customers!$A:$B,2,0)</f>
        <v>Peter Bradley</v>
      </c>
      <c r="Q9312" s="11">
        <f>WEEKDAY('Consolidtaed Data'!$F2388)</f>
        <v>2</v>
      </c>
      <c r="R9312" s="9">
        <f>MONTH('Consolidtaed Data'!$F2388)</f>
        <v>6</v>
      </c>
      <c r="S9312" s="9" t="str">
        <f>TEXT(Table3[[#This Row],[Purchase Date]],"MMMM")</f>
        <v>December</v>
      </c>
      <c r="T9312" s="9">
        <f>YEAR('Consolidtaed Data'!$F2388)</f>
        <v>2020</v>
      </c>
    </row>
    <row r="9313" spans="1:20" x14ac:dyDescent="0.3">
      <c r="A9313" s="9" t="s">
        <v>10339</v>
      </c>
      <c r="B9313" s="9" t="s">
        <v>182</v>
      </c>
      <c r="C9313" s="9" t="s">
        <v>39</v>
      </c>
      <c r="D9313" s="9" t="s">
        <v>329</v>
      </c>
      <c r="E9313" s="9" t="s">
        <v>166</v>
      </c>
      <c r="F9313" s="12">
        <v>44535</v>
      </c>
      <c r="G9313" s="12" t="str">
        <f>VLOOKUP(Table3[[#This Row],[Product ID]],[1]Products!$A:$G,2,0)</f>
        <v>Product 9</v>
      </c>
      <c r="H9313" s="22">
        <v>2</v>
      </c>
      <c r="I9313" s="9">
        <f>VLOOKUP('Consolidtaed Data'!$B2586,[1]Products!$A:$G,4,0)</f>
        <v>504</v>
      </c>
      <c r="J9313" s="9">
        <f>VLOOKUP('Consolidtaed Data'!$B2586,[1]Products!$A:$G,3,0)</f>
        <v>408</v>
      </c>
      <c r="K9313" s="9">
        <f>'Consolidtaed Data'!$J2586*'Consolidtaed Data'!$H2586</f>
        <v>665</v>
      </c>
      <c r="L9313" s="9">
        <f>'Consolidtaed Data'!$I2586*'Consolidtaed Data'!$H2586</f>
        <v>1278</v>
      </c>
      <c r="M9313" s="9">
        <f>'Consolidtaed Data'!$L2586-'Consolidtaed Data'!$K2586</f>
        <v>74</v>
      </c>
      <c r="N9313" s="9" t="str">
        <f>VLOOKUP('Consolidtaed Data'!$C2586,[1]Locations!$A:$O,2,0)</f>
        <v>Murrieta</v>
      </c>
      <c r="O9313" s="9" t="str">
        <f>VLOOKUP('Consolidtaed Data'!$D2586,'[1]Sales People'!$A:$B,2,0)</f>
        <v>Clarence Fox</v>
      </c>
      <c r="P9313" s="9" t="str">
        <f>VLOOKUP('Consolidtaed Data'!$E2586,[1]Customers!$A:$B,2,0)</f>
        <v>Lawrence Rogers</v>
      </c>
      <c r="Q9313" s="11">
        <f>WEEKDAY('Consolidtaed Data'!$F2586)</f>
        <v>3</v>
      </c>
      <c r="R9313" s="9">
        <f>MONTH('Consolidtaed Data'!$F2586)</f>
        <v>7</v>
      </c>
      <c r="S9313" s="9" t="str">
        <f>TEXT(Table3[[#This Row],[Purchase Date]],"MMMM")</f>
        <v>December</v>
      </c>
      <c r="T9313" s="9">
        <f>YEAR('Consolidtaed Data'!$F2586)</f>
        <v>2020</v>
      </c>
    </row>
    <row r="9314" spans="1:20" x14ac:dyDescent="0.3">
      <c r="A9314" s="9" t="s">
        <v>10340</v>
      </c>
      <c r="B9314" s="9" t="s">
        <v>103</v>
      </c>
      <c r="C9314" s="9" t="s">
        <v>82</v>
      </c>
      <c r="D9314" s="9" t="s">
        <v>281</v>
      </c>
      <c r="E9314" s="9" t="s">
        <v>1819</v>
      </c>
      <c r="F9314" s="12">
        <v>44535</v>
      </c>
      <c r="G9314" s="12" t="str">
        <f>VLOOKUP(Table3[[#This Row],[Product ID]],[1]Products!$A:$G,2,0)</f>
        <v>Product 44</v>
      </c>
      <c r="H9314" s="22">
        <v>1</v>
      </c>
      <c r="I9314" s="9">
        <f>VLOOKUP('Consolidtaed Data'!$B2795,[1]Products!$A:$G,4,0)</f>
        <v>1405</v>
      </c>
      <c r="J9314" s="9">
        <f>VLOOKUP('Consolidtaed Data'!$B2795,[1]Products!$A:$G,3,0)</f>
        <v>1054</v>
      </c>
      <c r="K9314" s="9">
        <f>'Consolidtaed Data'!$J2795*'Consolidtaed Data'!$H2795</f>
        <v>2602</v>
      </c>
      <c r="L9314" s="9">
        <f>'Consolidtaed Data'!$I2795*'Consolidtaed Data'!$H2795</f>
        <v>3174</v>
      </c>
      <c r="M9314" s="9">
        <f>'Consolidtaed Data'!$L2795-'Consolidtaed Data'!$K2795</f>
        <v>74</v>
      </c>
      <c r="N9314" s="9" t="str">
        <f>VLOOKUP('Consolidtaed Data'!$C2795,[1]Locations!$A:$O,2,0)</f>
        <v>Modesto</v>
      </c>
      <c r="O9314" s="9" t="str">
        <f>VLOOKUP('Consolidtaed Data'!$D2795,'[1]Sales People'!$A:$B,2,0)</f>
        <v>Andrew Bowman</v>
      </c>
      <c r="P9314" s="9" t="str">
        <f>VLOOKUP('Consolidtaed Data'!$E2795,[1]Customers!$A:$B,2,0)</f>
        <v>Jason Murphy</v>
      </c>
      <c r="Q9314" s="11">
        <f>WEEKDAY('Consolidtaed Data'!$F2795)</f>
        <v>5</v>
      </c>
      <c r="R9314" s="9">
        <f>MONTH('Consolidtaed Data'!$F2795)</f>
        <v>7</v>
      </c>
      <c r="S9314" s="9" t="str">
        <f>TEXT(Table3[[#This Row],[Purchase Date]],"MMMM")</f>
        <v>December</v>
      </c>
      <c r="T9314" s="9">
        <f>YEAR('Consolidtaed Data'!$F2795)</f>
        <v>2020</v>
      </c>
    </row>
    <row r="9315" spans="1:20" x14ac:dyDescent="0.3">
      <c r="A9315" s="9" t="s">
        <v>10341</v>
      </c>
      <c r="B9315" s="9" t="s">
        <v>89</v>
      </c>
      <c r="C9315" s="9" t="s">
        <v>30</v>
      </c>
      <c r="D9315" s="9" t="s">
        <v>26</v>
      </c>
      <c r="E9315" s="9" t="s">
        <v>510</v>
      </c>
      <c r="F9315" s="12">
        <v>44535</v>
      </c>
      <c r="G9315" s="12" t="str">
        <f>VLOOKUP(Table3[[#This Row],[Product ID]],[1]Products!$A:$G,2,0)</f>
        <v>Product 64</v>
      </c>
      <c r="H9315" s="22">
        <v>4</v>
      </c>
      <c r="I9315" s="9">
        <f>VLOOKUP('Consolidtaed Data'!$B3389,[1]Products!$A:$G,4,0)</f>
        <v>217</v>
      </c>
      <c r="J9315" s="9">
        <f>VLOOKUP('Consolidtaed Data'!$B3389,[1]Products!$A:$G,3,0)</f>
        <v>171</v>
      </c>
      <c r="K9315" s="9">
        <f>'Consolidtaed Data'!$J3389*'Consolidtaed Data'!$H3389</f>
        <v>376</v>
      </c>
      <c r="L9315" s="9">
        <f>'Consolidtaed Data'!$I3389*'Consolidtaed Data'!$H3389</f>
        <v>458</v>
      </c>
      <c r="M9315" s="9">
        <f>'Consolidtaed Data'!$L3389-'Consolidtaed Data'!$K3389</f>
        <v>286</v>
      </c>
      <c r="N9315" s="9" t="str">
        <f>VLOOKUP('Consolidtaed Data'!$C3389,[1]Locations!$A:$O,2,0)</f>
        <v>Santa Clarita</v>
      </c>
      <c r="O9315" s="9" t="str">
        <f>VLOOKUP('Consolidtaed Data'!$D3389,'[1]Sales People'!$A:$B,2,0)</f>
        <v>Brian Hansen</v>
      </c>
      <c r="P9315" s="9" t="str">
        <f>VLOOKUP('Consolidtaed Data'!$E3389,[1]Customers!$A:$B,2,0)</f>
        <v>Terry Payne</v>
      </c>
      <c r="Q9315" s="11">
        <f>WEEKDAY('Consolidtaed Data'!$F3389)</f>
        <v>1</v>
      </c>
      <c r="R9315" s="9">
        <f>MONTH('Consolidtaed Data'!$F3389)</f>
        <v>9</v>
      </c>
      <c r="S9315" s="9" t="str">
        <f>TEXT(Table3[[#This Row],[Purchase Date]],"MMMM")</f>
        <v>December</v>
      </c>
      <c r="T9315" s="9">
        <f>YEAR('Consolidtaed Data'!$F3389)</f>
        <v>2020</v>
      </c>
    </row>
    <row r="9316" spans="1:20" x14ac:dyDescent="0.3">
      <c r="A9316" s="9" t="s">
        <v>10342</v>
      </c>
      <c r="B9316" s="9" t="s">
        <v>397</v>
      </c>
      <c r="C9316" s="9" t="s">
        <v>192</v>
      </c>
      <c r="D9316" s="9" t="s">
        <v>161</v>
      </c>
      <c r="E9316" s="9" t="s">
        <v>837</v>
      </c>
      <c r="F9316" s="12">
        <v>44535</v>
      </c>
      <c r="G9316" s="12" t="str">
        <f>VLOOKUP(Table3[[#This Row],[Product ID]],[1]Products!$A:$G,2,0)</f>
        <v>Product 20</v>
      </c>
      <c r="H9316" s="22">
        <v>3</v>
      </c>
      <c r="I9316" s="9">
        <f>VLOOKUP('Consolidtaed Data'!$B3509,[1]Products!$A:$G,4,0)</f>
        <v>1526</v>
      </c>
      <c r="J9316" s="9">
        <f>VLOOKUP('Consolidtaed Data'!$B3509,[1]Products!$A:$G,3,0)</f>
        <v>1251</v>
      </c>
      <c r="K9316" s="9">
        <f>'Consolidtaed Data'!$J3509*'Consolidtaed Data'!$H3509</f>
        <v>5452</v>
      </c>
      <c r="L9316" s="9">
        <f>'Consolidtaed Data'!$I3509*'Consolidtaed Data'!$H3509</f>
        <v>6900</v>
      </c>
      <c r="M9316" s="9">
        <f>'Consolidtaed Data'!$L3509-'Consolidtaed Data'!$K3509</f>
        <v>1308</v>
      </c>
      <c r="N9316" s="9" t="str">
        <f>VLOOKUP('Consolidtaed Data'!$C3509,[1]Locations!$A:$O,2,0)</f>
        <v>Clovis</v>
      </c>
      <c r="O9316" s="9" t="str">
        <f>VLOOKUP('Consolidtaed Data'!$D3509,'[1]Sales People'!$A:$B,2,0)</f>
        <v>Arthur Mccoy</v>
      </c>
      <c r="P9316" s="9" t="str">
        <f>VLOOKUP('Consolidtaed Data'!$E3509,[1]Customers!$A:$B,2,0)</f>
        <v>Harold Turner</v>
      </c>
      <c r="Q9316" s="11">
        <f>WEEKDAY('Consolidtaed Data'!$F3509)</f>
        <v>2</v>
      </c>
      <c r="R9316" s="9">
        <f>MONTH('Consolidtaed Data'!$F3509)</f>
        <v>9</v>
      </c>
      <c r="S9316" s="9" t="str">
        <f>TEXT(Table3[[#This Row],[Purchase Date]],"MMMM")</f>
        <v>December</v>
      </c>
      <c r="T9316" s="9">
        <f>YEAR('Consolidtaed Data'!$F3509)</f>
        <v>2020</v>
      </c>
    </row>
    <row r="9317" spans="1:20" x14ac:dyDescent="0.3">
      <c r="A9317" s="9" t="s">
        <v>10343</v>
      </c>
      <c r="B9317" s="9" t="s">
        <v>177</v>
      </c>
      <c r="C9317" s="9" t="s">
        <v>210</v>
      </c>
      <c r="D9317" s="9" t="s">
        <v>197</v>
      </c>
      <c r="E9317" s="9" t="s">
        <v>211</v>
      </c>
      <c r="F9317" s="12">
        <v>44536</v>
      </c>
      <c r="G9317" s="12" t="str">
        <f>VLOOKUP(Table3[[#This Row],[Product ID]],[1]Products!$A:$G,2,0)</f>
        <v>Product 5</v>
      </c>
      <c r="H9317" s="22">
        <v>4</v>
      </c>
      <c r="I9317" s="9">
        <f>VLOOKUP('Consolidtaed Data'!$B36,[1]Products!$A:$G,4,0)</f>
        <v>1862</v>
      </c>
      <c r="J9317" s="9">
        <f>VLOOKUP('Consolidtaed Data'!$B36,[1]Products!$A:$G,3,0)</f>
        <v>1173</v>
      </c>
      <c r="K9317" s="9">
        <f>'Consolidtaed Data'!$J36*'Consolidtaed Data'!$H36</f>
        <v>1924</v>
      </c>
      <c r="L9317" s="9">
        <f>'Consolidtaed Data'!$I36*'Consolidtaed Data'!$H36</f>
        <v>2828</v>
      </c>
      <c r="M9317" s="9">
        <f>'Consolidtaed Data'!$L36-'Consolidtaed Data'!$K36</f>
        <v>530</v>
      </c>
      <c r="N9317" s="9" t="str">
        <f>VLOOKUP('Consolidtaed Data'!$C36,[1]Locations!$A:$O,2,0)</f>
        <v>Victorville</v>
      </c>
      <c r="O9317" s="9" t="str">
        <f>VLOOKUP('Consolidtaed Data'!$D36,'[1]Sales People'!$A:$B,2,0)</f>
        <v>Roger Robertson</v>
      </c>
      <c r="P9317" s="9" t="str">
        <f>VLOOKUP('Consolidtaed Data'!$E36,[1]Customers!$A:$B,2,0)</f>
        <v>Raymond Spencer</v>
      </c>
      <c r="Q9317" s="11">
        <f>WEEKDAY('Consolidtaed Data'!$F36)</f>
        <v>6</v>
      </c>
      <c r="R9317" s="9">
        <f>MONTH('Consolidtaed Data'!$F36)</f>
        <v>1</v>
      </c>
      <c r="S9317" s="9" t="str">
        <f>TEXT(Table3[[#This Row],[Purchase Date]],"MMMM")</f>
        <v>December</v>
      </c>
      <c r="T9317" s="9">
        <f>YEAR('Consolidtaed Data'!$F36)</f>
        <v>2020</v>
      </c>
    </row>
    <row r="9318" spans="1:20" x14ac:dyDescent="0.3">
      <c r="A9318" s="9" t="s">
        <v>10344</v>
      </c>
      <c r="B9318" s="9" t="s">
        <v>33</v>
      </c>
      <c r="C9318" s="9" t="s">
        <v>152</v>
      </c>
      <c r="D9318" s="9" t="s">
        <v>80</v>
      </c>
      <c r="E9318" s="9" t="s">
        <v>242</v>
      </c>
      <c r="F9318" s="12">
        <v>44536</v>
      </c>
      <c r="G9318" s="12" t="str">
        <f>VLOOKUP(Table3[[#This Row],[Product ID]],[1]Products!$A:$G,2,0)</f>
        <v>Product 29</v>
      </c>
      <c r="H9318" s="22">
        <v>2</v>
      </c>
      <c r="I9318" s="9">
        <f>VLOOKUP('Consolidtaed Data'!$B459,[1]Products!$A:$G,4,0)</f>
        <v>584</v>
      </c>
      <c r="J9318" s="9">
        <f>VLOOKUP('Consolidtaed Data'!$B459,[1]Products!$A:$G,3,0)</f>
        <v>420</v>
      </c>
      <c r="K9318" s="9">
        <f>'Consolidtaed Data'!$J459*'Consolidtaed Data'!$H459</f>
        <v>1067</v>
      </c>
      <c r="L9318" s="9">
        <f>'Consolidtaed Data'!$I459*'Consolidtaed Data'!$H459</f>
        <v>1809</v>
      </c>
      <c r="M9318" s="9">
        <f>'Consolidtaed Data'!$L459-'Consolidtaed Data'!$K459</f>
        <v>288</v>
      </c>
      <c r="N9318" s="9" t="str">
        <f>VLOOKUP('Consolidtaed Data'!$C459,[1]Locations!$A:$O,2,0)</f>
        <v>San Mateo</v>
      </c>
      <c r="O9318" s="9" t="str">
        <f>VLOOKUP('Consolidtaed Data'!$D459,'[1]Sales People'!$A:$B,2,0)</f>
        <v>Jeremy Mendoza</v>
      </c>
      <c r="P9318" s="9" t="str">
        <f>VLOOKUP('Consolidtaed Data'!$E459,[1]Customers!$A:$B,2,0)</f>
        <v>Jimmy Andrews</v>
      </c>
      <c r="Q9318" s="11">
        <f>WEEKDAY('Consolidtaed Data'!$F459)</f>
        <v>7</v>
      </c>
      <c r="R9318" s="9">
        <f>MONTH('Consolidtaed Data'!$F459)</f>
        <v>2</v>
      </c>
      <c r="S9318" s="9" t="str">
        <f>TEXT(Table3[[#This Row],[Purchase Date]],"MMMM")</f>
        <v>December</v>
      </c>
      <c r="T9318" s="9">
        <f>YEAR('Consolidtaed Data'!$F459)</f>
        <v>2020</v>
      </c>
    </row>
    <row r="9319" spans="1:20" x14ac:dyDescent="0.3">
      <c r="A9319" s="9" t="s">
        <v>10345</v>
      </c>
      <c r="B9319" s="9" t="s">
        <v>653</v>
      </c>
      <c r="C9319" s="9" t="s">
        <v>522</v>
      </c>
      <c r="D9319" s="9" t="s">
        <v>241</v>
      </c>
      <c r="E9319" s="9" t="s">
        <v>820</v>
      </c>
      <c r="F9319" s="12">
        <v>44536</v>
      </c>
      <c r="G9319" s="12" t="str">
        <f>VLOOKUP(Table3[[#This Row],[Product ID]],[1]Products!$A:$G,2,0)</f>
        <v>Product 74</v>
      </c>
      <c r="H9319" s="22">
        <v>4</v>
      </c>
      <c r="I9319" s="9">
        <f>VLOOKUP('Consolidtaed Data'!$B460,[1]Products!$A:$G,4,0)</f>
        <v>1639</v>
      </c>
      <c r="J9319" s="9">
        <f>VLOOKUP('Consolidtaed Data'!$B460,[1]Products!$A:$G,3,0)</f>
        <v>1295</v>
      </c>
      <c r="K9319" s="9">
        <f>'Consolidtaed Data'!$J460*'Consolidtaed Data'!$H460</f>
        <v>1516</v>
      </c>
      <c r="L9319" s="9">
        <f>'Consolidtaed Data'!$I460*'Consolidtaed Data'!$H460</f>
        <v>1783</v>
      </c>
      <c r="M9319" s="9">
        <f>'Consolidtaed Data'!$L460-'Consolidtaed Data'!$K460</f>
        <v>270</v>
      </c>
      <c r="N9319" s="9" t="str">
        <f>VLOOKUP('Consolidtaed Data'!$C460,[1]Locations!$A:$O,2,0)</f>
        <v>Pomona</v>
      </c>
      <c r="O9319" s="9" t="str">
        <f>VLOOKUP('Consolidtaed Data'!$D460,'[1]Sales People'!$A:$B,2,0)</f>
        <v>Carl Hall</v>
      </c>
      <c r="P9319" s="9" t="str">
        <f>VLOOKUP('Consolidtaed Data'!$E460,[1]Customers!$A:$B,2,0)</f>
        <v>Henry Stanley</v>
      </c>
      <c r="Q9319" s="11">
        <f>WEEKDAY('Consolidtaed Data'!$F460)</f>
        <v>7</v>
      </c>
      <c r="R9319" s="9">
        <f>MONTH('Consolidtaed Data'!$F460)</f>
        <v>2</v>
      </c>
      <c r="S9319" s="9" t="str">
        <f>TEXT(Table3[[#This Row],[Purchase Date]],"MMMM")</f>
        <v>December</v>
      </c>
      <c r="T9319" s="9">
        <f>YEAR('Consolidtaed Data'!$F460)</f>
        <v>2020</v>
      </c>
    </row>
    <row r="9320" spans="1:20" x14ac:dyDescent="0.3">
      <c r="A9320" s="9" t="s">
        <v>10346</v>
      </c>
      <c r="B9320" s="9" t="s">
        <v>503</v>
      </c>
      <c r="C9320" s="9" t="s">
        <v>405</v>
      </c>
      <c r="D9320" s="9" t="s">
        <v>374</v>
      </c>
      <c r="E9320" s="9" t="s">
        <v>784</v>
      </c>
      <c r="F9320" s="12">
        <v>44536</v>
      </c>
      <c r="G9320" s="12" t="str">
        <f>VLOOKUP(Table3[[#This Row],[Product ID]],[1]Products!$A:$G,2,0)</f>
        <v>Product 99</v>
      </c>
      <c r="H9320" s="22">
        <v>1</v>
      </c>
      <c r="I9320" s="9">
        <f>VLOOKUP('Consolidtaed Data'!$B631,[1]Products!$A:$G,4,0)</f>
        <v>1103</v>
      </c>
      <c r="J9320" s="9">
        <f>VLOOKUP('Consolidtaed Data'!$B631,[1]Products!$A:$G,3,0)</f>
        <v>838</v>
      </c>
      <c r="K9320" s="9">
        <f>'Consolidtaed Data'!$J631*'Consolidtaed Data'!$H631</f>
        <v>158</v>
      </c>
      <c r="L9320" s="9">
        <f>'Consolidtaed Data'!$I631*'Consolidtaed Data'!$H631</f>
        <v>254</v>
      </c>
      <c r="M9320" s="9">
        <f>'Consolidtaed Data'!$L631-'Consolidtaed Data'!$K631</f>
        <v>123</v>
      </c>
      <c r="N9320" s="9" t="str">
        <f>VLOOKUP('Consolidtaed Data'!$C631,[1]Locations!$A:$O,2,0)</f>
        <v>Vista</v>
      </c>
      <c r="O9320" s="9" t="str">
        <f>VLOOKUP('Consolidtaed Data'!$D631,'[1]Sales People'!$A:$B,2,0)</f>
        <v>Brian Thomas</v>
      </c>
      <c r="P9320" s="9" t="str">
        <f>VLOOKUP('Consolidtaed Data'!$E631,[1]Customers!$A:$B,2,0)</f>
        <v>Kenneth Dunn</v>
      </c>
      <c r="Q9320" s="11">
        <f>WEEKDAY('Consolidtaed Data'!$F631)</f>
        <v>6</v>
      </c>
      <c r="R9320" s="9">
        <f>MONTH('Consolidtaed Data'!$F631)</f>
        <v>2</v>
      </c>
      <c r="S9320" s="9" t="str">
        <f>TEXT(Table3[[#This Row],[Purchase Date]],"MMMM")</f>
        <v>December</v>
      </c>
      <c r="T9320" s="9">
        <f>YEAR('Consolidtaed Data'!$F631)</f>
        <v>2020</v>
      </c>
    </row>
    <row r="9321" spans="1:20" x14ac:dyDescent="0.3">
      <c r="A9321" s="9" t="s">
        <v>10347</v>
      </c>
      <c r="B9321" s="9" t="s">
        <v>148</v>
      </c>
      <c r="C9321" s="9" t="s">
        <v>82</v>
      </c>
      <c r="D9321" s="9" t="s">
        <v>315</v>
      </c>
      <c r="E9321" s="9" t="s">
        <v>873</v>
      </c>
      <c r="F9321" s="12">
        <v>44536</v>
      </c>
      <c r="G9321" s="12" t="str">
        <f>VLOOKUP(Table3[[#This Row],[Product ID]],[1]Products!$A:$G,2,0)</f>
        <v>Product 16</v>
      </c>
      <c r="H9321" s="22">
        <v>2</v>
      </c>
      <c r="I9321" s="9">
        <f>VLOOKUP('Consolidtaed Data'!$B1465,[1]Products!$A:$G,4,0)</f>
        <v>136</v>
      </c>
      <c r="J9321" s="9">
        <f>VLOOKUP('Consolidtaed Data'!$B1465,[1]Products!$A:$G,3,0)</f>
        <v>72</v>
      </c>
      <c r="K9321" s="9">
        <f>'Consolidtaed Data'!$J1465*'Consolidtaed Data'!$H1465</f>
        <v>1072</v>
      </c>
      <c r="L9321" s="9">
        <f>'Consolidtaed Data'!$I1465*'Consolidtaed Data'!$H1465</f>
        <v>1600</v>
      </c>
      <c r="M9321" s="9">
        <f>'Consolidtaed Data'!$L1465-'Consolidtaed Data'!$K1465</f>
        <v>406</v>
      </c>
      <c r="N9321" s="9" t="str">
        <f>VLOOKUP('Consolidtaed Data'!$C1465,[1]Locations!$A:$O,2,0)</f>
        <v>Garden Grove</v>
      </c>
      <c r="O9321" s="9" t="str">
        <f>VLOOKUP('Consolidtaed Data'!$D1465,'[1]Sales People'!$A:$B,2,0)</f>
        <v>Kenneth Bradley</v>
      </c>
      <c r="P9321" s="9" t="str">
        <f>VLOOKUP('Consolidtaed Data'!$E1465,[1]Customers!$A:$B,2,0)</f>
        <v>Victor Gray</v>
      </c>
      <c r="Q9321" s="11">
        <f>WEEKDAY('Consolidtaed Data'!$F1465)</f>
        <v>7</v>
      </c>
      <c r="R9321" s="9">
        <f>MONTH('Consolidtaed Data'!$F1465)</f>
        <v>4</v>
      </c>
      <c r="S9321" s="9" t="str">
        <f>TEXT(Table3[[#This Row],[Purchase Date]],"MMMM")</f>
        <v>December</v>
      </c>
      <c r="T9321" s="9">
        <f>YEAR('Consolidtaed Data'!$F1465)</f>
        <v>2020</v>
      </c>
    </row>
    <row r="9322" spans="1:20" x14ac:dyDescent="0.3">
      <c r="A9322" s="9" t="s">
        <v>10348</v>
      </c>
      <c r="B9322" s="9" t="s">
        <v>76</v>
      </c>
      <c r="C9322" s="9" t="s">
        <v>55</v>
      </c>
      <c r="D9322" s="9" t="s">
        <v>235</v>
      </c>
      <c r="E9322" s="9" t="s">
        <v>1695</v>
      </c>
      <c r="F9322" s="12">
        <v>44536</v>
      </c>
      <c r="G9322" s="12" t="str">
        <f>VLOOKUP(Table3[[#This Row],[Product ID]],[1]Products!$A:$G,2,0)</f>
        <v>Product 19</v>
      </c>
      <c r="H9322" s="22">
        <v>3</v>
      </c>
      <c r="I9322" s="9">
        <f>VLOOKUP('Consolidtaed Data'!$B1527,[1]Products!$A:$G,4,0)</f>
        <v>112</v>
      </c>
      <c r="J9322" s="9">
        <f>VLOOKUP('Consolidtaed Data'!$B1527,[1]Products!$A:$G,3,0)</f>
        <v>90</v>
      </c>
      <c r="K9322" s="9">
        <f>'Consolidtaed Data'!$J1527*'Consolidtaed Data'!$H1527</f>
        <v>1890</v>
      </c>
      <c r="L9322" s="9">
        <f>'Consolidtaed Data'!$I1527*'Consolidtaed Data'!$H1527</f>
        <v>3778</v>
      </c>
      <c r="M9322" s="9">
        <f>'Consolidtaed Data'!$L1527-'Consolidtaed Data'!$K1527</f>
        <v>48</v>
      </c>
      <c r="N9322" s="9" t="str">
        <f>VLOOKUP('Consolidtaed Data'!$C1527,[1]Locations!$A:$O,2,0)</f>
        <v>Rancho Cucamonga</v>
      </c>
      <c r="O9322" s="9" t="str">
        <f>VLOOKUP('Consolidtaed Data'!$D1527,'[1]Sales People'!$A:$B,2,0)</f>
        <v>Gary Rodriguez</v>
      </c>
      <c r="P9322" s="9" t="str">
        <f>VLOOKUP('Consolidtaed Data'!$E1527,[1]Customers!$A:$B,2,0)</f>
        <v>David Wheeler</v>
      </c>
      <c r="Q9322" s="11">
        <f>WEEKDAY('Consolidtaed Data'!$F1527)</f>
        <v>4</v>
      </c>
      <c r="R9322" s="9">
        <f>MONTH('Consolidtaed Data'!$F1527)</f>
        <v>4</v>
      </c>
      <c r="S9322" s="9" t="str">
        <f>TEXT(Table3[[#This Row],[Purchase Date]],"MMMM")</f>
        <v>December</v>
      </c>
      <c r="T9322" s="9">
        <f>YEAR('Consolidtaed Data'!$F1527)</f>
        <v>2020</v>
      </c>
    </row>
    <row r="9323" spans="1:20" x14ac:dyDescent="0.3">
      <c r="A9323" s="9" t="s">
        <v>10349</v>
      </c>
      <c r="B9323" s="9" t="s">
        <v>29</v>
      </c>
      <c r="C9323" s="9" t="s">
        <v>186</v>
      </c>
      <c r="D9323" s="9" t="s">
        <v>91</v>
      </c>
      <c r="E9323" s="9" t="s">
        <v>1394</v>
      </c>
      <c r="F9323" s="12">
        <v>44536</v>
      </c>
      <c r="G9323" s="12" t="str">
        <f>VLOOKUP(Table3[[#This Row],[Product ID]],[1]Products!$A:$G,2,0)</f>
        <v>Product 37</v>
      </c>
      <c r="H9323" s="22">
        <v>1</v>
      </c>
      <c r="I9323" s="9">
        <f>VLOOKUP('Consolidtaed Data'!$B1711,[1]Products!$A:$G,4,0)</f>
        <v>1812</v>
      </c>
      <c r="J9323" s="9">
        <f>VLOOKUP('Consolidtaed Data'!$B1711,[1]Products!$A:$G,3,0)</f>
        <v>1305</v>
      </c>
      <c r="K9323" s="9">
        <f>'Consolidtaed Data'!$J1711*'Consolidtaed Data'!$H1711</f>
        <v>5322</v>
      </c>
      <c r="L9323" s="9">
        <f>'Consolidtaed Data'!$I1711*'Consolidtaed Data'!$H1711</f>
        <v>7392</v>
      </c>
      <c r="M9323" s="9">
        <f>'Consolidtaed Data'!$L1711-'Consolidtaed Data'!$K1711</f>
        <v>656</v>
      </c>
      <c r="N9323" s="9" t="str">
        <f>VLOOKUP('Consolidtaed Data'!$C1711,[1]Locations!$A:$O,2,0)</f>
        <v>Berkeley</v>
      </c>
      <c r="O9323" s="9" t="str">
        <f>VLOOKUP('Consolidtaed Data'!$D1711,'[1]Sales People'!$A:$B,2,0)</f>
        <v>Joshua Cook</v>
      </c>
      <c r="P9323" s="9" t="str">
        <f>VLOOKUP('Consolidtaed Data'!$E1711,[1]Customers!$A:$B,2,0)</f>
        <v>Steve Sanchez</v>
      </c>
      <c r="Q9323" s="11">
        <f>WEEKDAY('Consolidtaed Data'!$F1711)</f>
        <v>2</v>
      </c>
      <c r="R9323" s="9">
        <f>MONTH('Consolidtaed Data'!$F1711)</f>
        <v>5</v>
      </c>
      <c r="S9323" s="9" t="str">
        <f>TEXT(Table3[[#This Row],[Purchase Date]],"MMMM")</f>
        <v>December</v>
      </c>
      <c r="T9323" s="9">
        <f>YEAR('Consolidtaed Data'!$F1711)</f>
        <v>2020</v>
      </c>
    </row>
    <row r="9324" spans="1:20" x14ac:dyDescent="0.3">
      <c r="A9324" s="9" t="s">
        <v>10350</v>
      </c>
      <c r="B9324" s="9" t="s">
        <v>129</v>
      </c>
      <c r="C9324" s="9" t="s">
        <v>469</v>
      </c>
      <c r="D9324" s="9" t="s">
        <v>329</v>
      </c>
      <c r="E9324" s="9" t="s">
        <v>1031</v>
      </c>
      <c r="F9324" s="12">
        <v>44536</v>
      </c>
      <c r="G9324" s="12" t="str">
        <f>VLOOKUP(Table3[[#This Row],[Product ID]],[1]Products!$A:$G,2,0)</f>
        <v>Product 47</v>
      </c>
      <c r="H9324" s="22">
        <v>2</v>
      </c>
      <c r="I9324" s="9">
        <f>VLOOKUP('Consolidtaed Data'!$B1794,[1]Products!$A:$G,4,0)</f>
        <v>2497</v>
      </c>
      <c r="J9324" s="9">
        <f>VLOOKUP('Consolidtaed Data'!$B1794,[1]Products!$A:$G,3,0)</f>
        <v>1473</v>
      </c>
      <c r="K9324" s="9">
        <f>'Consolidtaed Data'!$J1794*'Consolidtaed Data'!$H1794</f>
        <v>1464</v>
      </c>
      <c r="L9324" s="9">
        <f>'Consolidtaed Data'!$I1794*'Consolidtaed Data'!$H1794</f>
        <v>2154</v>
      </c>
      <c r="M9324" s="9">
        <f>'Consolidtaed Data'!$L1794-'Consolidtaed Data'!$K1794</f>
        <v>348</v>
      </c>
      <c r="N9324" s="9" t="str">
        <f>VLOOKUP('Consolidtaed Data'!$C1794,[1]Locations!$A:$O,2,0)</f>
        <v>Santa Clara</v>
      </c>
      <c r="O9324" s="9" t="str">
        <f>VLOOKUP('Consolidtaed Data'!$D1794,'[1]Sales People'!$A:$B,2,0)</f>
        <v>Martin Carr</v>
      </c>
      <c r="P9324" s="9" t="str">
        <f>VLOOKUP('Consolidtaed Data'!$E1794,[1]Customers!$A:$B,2,0)</f>
        <v>Jose Riley</v>
      </c>
      <c r="Q9324" s="11">
        <f>WEEKDAY('Consolidtaed Data'!$F1794)</f>
        <v>1</v>
      </c>
      <c r="R9324" s="9">
        <f>MONTH('Consolidtaed Data'!$F1794)</f>
        <v>5</v>
      </c>
      <c r="S9324" s="9" t="str">
        <f>TEXT(Table3[[#This Row],[Purchase Date]],"MMMM")</f>
        <v>December</v>
      </c>
      <c r="T9324" s="9">
        <f>YEAR('Consolidtaed Data'!$F1794)</f>
        <v>2020</v>
      </c>
    </row>
    <row r="9325" spans="1:20" x14ac:dyDescent="0.3">
      <c r="A9325" s="9" t="s">
        <v>10351</v>
      </c>
      <c r="B9325" s="9" t="s">
        <v>151</v>
      </c>
      <c r="C9325" s="9" t="s">
        <v>347</v>
      </c>
      <c r="D9325" s="9" t="s">
        <v>326</v>
      </c>
      <c r="E9325" s="9" t="s">
        <v>1110</v>
      </c>
      <c r="F9325" s="12">
        <v>44536</v>
      </c>
      <c r="G9325" s="12" t="str">
        <f>VLOOKUP(Table3[[#This Row],[Product ID]],[1]Products!$A:$G,2,0)</f>
        <v>Product 94</v>
      </c>
      <c r="H9325" s="22">
        <v>1</v>
      </c>
      <c r="I9325" s="9">
        <f>VLOOKUP('Consolidtaed Data'!$B1800,[1]Products!$A:$G,4,0)</f>
        <v>368</v>
      </c>
      <c r="J9325" s="9">
        <f>VLOOKUP('Consolidtaed Data'!$B1800,[1]Products!$A:$G,3,0)</f>
        <v>269</v>
      </c>
      <c r="K9325" s="9">
        <f>'Consolidtaed Data'!$J1800*'Consolidtaed Data'!$H1800</f>
        <v>425</v>
      </c>
      <c r="L9325" s="9">
        <f>'Consolidtaed Data'!$I1800*'Consolidtaed Data'!$H1800</f>
        <v>545</v>
      </c>
      <c r="M9325" s="9">
        <f>'Consolidtaed Data'!$L1800-'Consolidtaed Data'!$K1800</f>
        <v>990</v>
      </c>
      <c r="N9325" s="9" t="str">
        <f>VLOOKUP('Consolidtaed Data'!$C1800,[1]Locations!$A:$O,2,0)</f>
        <v>Visalia</v>
      </c>
      <c r="O9325" s="9" t="str">
        <f>VLOOKUP('Consolidtaed Data'!$D1800,'[1]Sales People'!$A:$B,2,0)</f>
        <v>Brian Davis</v>
      </c>
      <c r="P9325" s="9" t="str">
        <f>VLOOKUP('Consolidtaed Data'!$E1800,[1]Customers!$A:$B,2,0)</f>
        <v>Jack Howell</v>
      </c>
      <c r="Q9325" s="11">
        <f>WEEKDAY('Consolidtaed Data'!$F1800)</f>
        <v>2</v>
      </c>
      <c r="R9325" s="9">
        <f>MONTH('Consolidtaed Data'!$F1800)</f>
        <v>5</v>
      </c>
      <c r="S9325" s="9" t="str">
        <f>TEXT(Table3[[#This Row],[Purchase Date]],"MMMM")</f>
        <v>December</v>
      </c>
      <c r="T9325" s="9">
        <f>YEAR('Consolidtaed Data'!$F1800)</f>
        <v>2020</v>
      </c>
    </row>
    <row r="9326" spans="1:20" x14ac:dyDescent="0.3">
      <c r="A9326" s="9" t="s">
        <v>10352</v>
      </c>
      <c r="B9326" s="9" t="s">
        <v>349</v>
      </c>
      <c r="C9326" s="9" t="s">
        <v>30</v>
      </c>
      <c r="D9326" s="9" t="s">
        <v>56</v>
      </c>
      <c r="E9326" s="9" t="s">
        <v>1563</v>
      </c>
      <c r="F9326" s="12">
        <v>44536</v>
      </c>
      <c r="G9326" s="12" t="str">
        <f>VLOOKUP(Table3[[#This Row],[Product ID]],[1]Products!$A:$G,2,0)</f>
        <v>Product 60</v>
      </c>
      <c r="H9326" s="22">
        <v>4</v>
      </c>
      <c r="I9326" s="9">
        <f>VLOOKUP('Consolidtaed Data'!$B1877,[1]Products!$A:$G,4,0)</f>
        <v>818</v>
      </c>
      <c r="J9326" s="9">
        <f>VLOOKUP('Consolidtaed Data'!$B1877,[1]Products!$A:$G,3,0)</f>
        <v>450</v>
      </c>
      <c r="K9326" s="9">
        <f>'Consolidtaed Data'!$J1877*'Consolidtaed Data'!$H1877</f>
        <v>1321</v>
      </c>
      <c r="L9326" s="9">
        <f>'Consolidtaed Data'!$I1877*'Consolidtaed Data'!$H1877</f>
        <v>1972</v>
      </c>
      <c r="M9326" s="9">
        <f>'Consolidtaed Data'!$L1877-'Consolidtaed Data'!$K1877</f>
        <v>1293</v>
      </c>
      <c r="N9326" s="9" t="str">
        <f>VLOOKUP('Consolidtaed Data'!$C1877,[1]Locations!$A:$O,2,0)</f>
        <v>Downey</v>
      </c>
      <c r="O9326" s="9" t="str">
        <f>VLOOKUP('Consolidtaed Data'!$D1877,'[1]Sales People'!$A:$B,2,0)</f>
        <v>Joshua Cook</v>
      </c>
      <c r="P9326" s="9" t="str">
        <f>VLOOKUP('Consolidtaed Data'!$E1877,[1]Customers!$A:$B,2,0)</f>
        <v>Peter Wells</v>
      </c>
      <c r="Q9326" s="11">
        <f>WEEKDAY('Consolidtaed Data'!$F1877)</f>
        <v>1</v>
      </c>
      <c r="R9326" s="9">
        <f>MONTH('Consolidtaed Data'!$F1877)</f>
        <v>5</v>
      </c>
      <c r="S9326" s="9" t="str">
        <f>TEXT(Table3[[#This Row],[Purchase Date]],"MMMM")</f>
        <v>December</v>
      </c>
      <c r="T9326" s="9">
        <f>YEAR('Consolidtaed Data'!$F1877)</f>
        <v>2020</v>
      </c>
    </row>
    <row r="9327" spans="1:20" x14ac:dyDescent="0.3">
      <c r="A9327" s="9" t="s">
        <v>10353</v>
      </c>
      <c r="B9327" s="9" t="s">
        <v>653</v>
      </c>
      <c r="C9327" s="9" t="s">
        <v>25</v>
      </c>
      <c r="D9327" s="9" t="s">
        <v>87</v>
      </c>
      <c r="E9327" s="9" t="s">
        <v>788</v>
      </c>
      <c r="F9327" s="12">
        <v>44536</v>
      </c>
      <c r="G9327" s="12" t="str">
        <f>VLOOKUP(Table3[[#This Row],[Product ID]],[1]Products!$A:$G,2,0)</f>
        <v>Product 74</v>
      </c>
      <c r="H9327" s="22">
        <v>1</v>
      </c>
      <c r="I9327" s="9">
        <f>VLOOKUP('Consolidtaed Data'!$B2002,[1]Products!$A:$G,4,0)</f>
        <v>1351</v>
      </c>
      <c r="J9327" s="9">
        <f>VLOOKUP('Consolidtaed Data'!$B2002,[1]Products!$A:$G,3,0)</f>
        <v>1108</v>
      </c>
      <c r="K9327" s="9">
        <f>'Consolidtaed Data'!$J2002*'Consolidtaed Data'!$H2002</f>
        <v>1485</v>
      </c>
      <c r="L9327" s="9">
        <f>'Consolidtaed Data'!$I2002*'Consolidtaed Data'!$H2002</f>
        <v>2091</v>
      </c>
      <c r="M9327" s="9">
        <f>'Consolidtaed Data'!$L2002-'Consolidtaed Data'!$K2002</f>
        <v>1564</v>
      </c>
      <c r="N9327" s="9" t="str">
        <f>VLOOKUP('Consolidtaed Data'!$C2002,[1]Locations!$A:$O,2,0)</f>
        <v>Roseville</v>
      </c>
      <c r="O9327" s="9" t="str">
        <f>VLOOKUP('Consolidtaed Data'!$D2002,'[1]Sales People'!$A:$B,2,0)</f>
        <v>Kenneth Fields</v>
      </c>
      <c r="P9327" s="9" t="str">
        <f>VLOOKUP('Consolidtaed Data'!$E2002,[1]Customers!$A:$B,2,0)</f>
        <v>Alan Perry</v>
      </c>
      <c r="Q9327" s="11">
        <f>WEEKDAY('Consolidtaed Data'!$F2002)</f>
        <v>3</v>
      </c>
      <c r="R9327" s="9">
        <f>MONTH('Consolidtaed Data'!$F2002)</f>
        <v>5</v>
      </c>
      <c r="S9327" s="9" t="str">
        <f>TEXT(Table3[[#This Row],[Purchase Date]],"MMMM")</f>
        <v>December</v>
      </c>
      <c r="T9327" s="9">
        <f>YEAR('Consolidtaed Data'!$F2002)</f>
        <v>2020</v>
      </c>
    </row>
    <row r="9328" spans="1:20" x14ac:dyDescent="0.3">
      <c r="A9328" s="9" t="s">
        <v>10354</v>
      </c>
      <c r="B9328" s="9" t="s">
        <v>311</v>
      </c>
      <c r="C9328" s="9" t="s">
        <v>205</v>
      </c>
      <c r="D9328" s="9" t="s">
        <v>143</v>
      </c>
      <c r="E9328" s="9" t="s">
        <v>269</v>
      </c>
      <c r="F9328" s="12">
        <v>44536</v>
      </c>
      <c r="G9328" s="12" t="str">
        <f>VLOOKUP(Table3[[#This Row],[Product ID]],[1]Products!$A:$G,2,0)</f>
        <v>Product 33</v>
      </c>
      <c r="H9328" s="22">
        <v>2</v>
      </c>
      <c r="I9328" s="9">
        <f>VLOOKUP('Consolidtaed Data'!$B2324,[1]Products!$A:$G,4,0)</f>
        <v>1405</v>
      </c>
      <c r="J9328" s="9">
        <f>VLOOKUP('Consolidtaed Data'!$B2324,[1]Products!$A:$G,3,0)</f>
        <v>1054</v>
      </c>
      <c r="K9328" s="9">
        <f>'Consolidtaed Data'!$J2324*'Consolidtaed Data'!$H2324</f>
        <v>168</v>
      </c>
      <c r="L9328" s="9">
        <f>'Consolidtaed Data'!$I2324*'Consolidtaed Data'!$H2324</f>
        <v>246</v>
      </c>
      <c r="M9328" s="9">
        <f>'Consolidtaed Data'!$L2324-'Consolidtaed Data'!$K2324</f>
        <v>351</v>
      </c>
      <c r="N9328" s="9" t="str">
        <f>VLOOKUP('Consolidtaed Data'!$C2324,[1]Locations!$A:$O,2,0)</f>
        <v>Berkeley</v>
      </c>
      <c r="O9328" s="9" t="str">
        <f>VLOOKUP('Consolidtaed Data'!$D2324,'[1]Sales People'!$A:$B,2,0)</f>
        <v>Ronald Reed</v>
      </c>
      <c r="P9328" s="9" t="str">
        <f>VLOOKUP('Consolidtaed Data'!$E2324,[1]Customers!$A:$B,2,0)</f>
        <v>Lawrence Kelly</v>
      </c>
      <c r="Q9328" s="11">
        <f>WEEKDAY('Consolidtaed Data'!$F2324)</f>
        <v>6</v>
      </c>
      <c r="R9328" s="9">
        <f>MONTH('Consolidtaed Data'!$F2324)</f>
        <v>6</v>
      </c>
      <c r="S9328" s="9" t="str">
        <f>TEXT(Table3[[#This Row],[Purchase Date]],"MMMM")</f>
        <v>December</v>
      </c>
      <c r="T9328" s="9">
        <f>YEAR('Consolidtaed Data'!$F2324)</f>
        <v>2020</v>
      </c>
    </row>
    <row r="9329" spans="1:20" x14ac:dyDescent="0.3">
      <c r="A9329" s="9" t="s">
        <v>10355</v>
      </c>
      <c r="B9329" s="9" t="s">
        <v>225</v>
      </c>
      <c r="C9329" s="9" t="s">
        <v>12</v>
      </c>
      <c r="D9329" s="9" t="s">
        <v>56</v>
      </c>
      <c r="E9329" s="9" t="s">
        <v>77</v>
      </c>
      <c r="F9329" s="12">
        <v>44536</v>
      </c>
      <c r="G9329" s="12" t="str">
        <f>VLOOKUP(Table3[[#This Row],[Product ID]],[1]Products!$A:$G,2,0)</f>
        <v>Product 24</v>
      </c>
      <c r="H9329" s="22">
        <v>3</v>
      </c>
      <c r="I9329" s="9">
        <f>VLOOKUP('Consolidtaed Data'!$B2665,[1]Products!$A:$G,4,0)</f>
        <v>1414</v>
      </c>
      <c r="J9329" s="9">
        <f>VLOOKUP('Consolidtaed Data'!$B2665,[1]Products!$A:$G,3,0)</f>
        <v>962</v>
      </c>
      <c r="K9329" s="9">
        <f>'Consolidtaed Data'!$J2665*'Consolidtaed Data'!$H2665</f>
        <v>2046</v>
      </c>
      <c r="L9329" s="9">
        <f>'Consolidtaed Data'!$I2665*'Consolidtaed Data'!$H2665</f>
        <v>4014</v>
      </c>
      <c r="M9329" s="9">
        <f>'Consolidtaed Data'!$L2665-'Consolidtaed Data'!$K2665</f>
        <v>1131</v>
      </c>
      <c r="N9329" s="9" t="str">
        <f>VLOOKUP('Consolidtaed Data'!$C2665,[1]Locations!$A:$O,2,0)</f>
        <v>Fresno</v>
      </c>
      <c r="O9329" s="9" t="str">
        <f>VLOOKUP('Consolidtaed Data'!$D2665,'[1]Sales People'!$A:$B,2,0)</f>
        <v>Patrick Ruiz</v>
      </c>
      <c r="P9329" s="9" t="str">
        <f>VLOOKUP('Consolidtaed Data'!$E2665,[1]Customers!$A:$B,2,0)</f>
        <v>Arthur Reid</v>
      </c>
      <c r="Q9329" s="11">
        <f>WEEKDAY('Consolidtaed Data'!$F2665)</f>
        <v>2</v>
      </c>
      <c r="R9329" s="9">
        <f>MONTH('Consolidtaed Data'!$F2665)</f>
        <v>7</v>
      </c>
      <c r="S9329" s="9" t="str">
        <f>TEXT(Table3[[#This Row],[Purchase Date]],"MMMM")</f>
        <v>December</v>
      </c>
      <c r="T9329" s="9">
        <f>YEAR('Consolidtaed Data'!$F2665)</f>
        <v>2020</v>
      </c>
    </row>
    <row r="9330" spans="1:20" x14ac:dyDescent="0.3">
      <c r="A9330" s="9" t="s">
        <v>10356</v>
      </c>
      <c r="B9330" s="9" t="s">
        <v>191</v>
      </c>
      <c r="C9330" s="9" t="s">
        <v>186</v>
      </c>
      <c r="D9330" s="9" t="s">
        <v>127</v>
      </c>
      <c r="E9330" s="9" t="s">
        <v>254</v>
      </c>
      <c r="F9330" s="12">
        <v>44536</v>
      </c>
      <c r="G9330" s="12" t="str">
        <f>VLOOKUP(Table3[[#This Row],[Product ID]],[1]Products!$A:$G,2,0)</f>
        <v>Product 36</v>
      </c>
      <c r="H9330" s="22">
        <v>1</v>
      </c>
      <c r="I9330" s="9">
        <f>VLOOKUP('Consolidtaed Data'!$B2735,[1]Products!$A:$G,4,0)</f>
        <v>1812</v>
      </c>
      <c r="J9330" s="9">
        <f>VLOOKUP('Consolidtaed Data'!$B2735,[1]Products!$A:$G,3,0)</f>
        <v>1305</v>
      </c>
      <c r="K9330" s="9">
        <f>'Consolidtaed Data'!$J2735*'Consolidtaed Data'!$H2735</f>
        <v>1260</v>
      </c>
      <c r="L9330" s="9">
        <f>'Consolidtaed Data'!$I2735*'Consolidtaed Data'!$H2735</f>
        <v>1752</v>
      </c>
      <c r="M9330" s="9">
        <f>'Consolidtaed Data'!$L2735-'Consolidtaed Data'!$K2735</f>
        <v>345</v>
      </c>
      <c r="N9330" s="9" t="str">
        <f>VLOOKUP('Consolidtaed Data'!$C2735,[1]Locations!$A:$O,2,0)</f>
        <v>Palmdale</v>
      </c>
      <c r="O9330" s="9" t="str">
        <f>VLOOKUP('Consolidtaed Data'!$D2735,'[1]Sales People'!$A:$B,2,0)</f>
        <v>Kenneth Fields</v>
      </c>
      <c r="P9330" s="9" t="str">
        <f>VLOOKUP('Consolidtaed Data'!$E2735,[1]Customers!$A:$B,2,0)</f>
        <v>Patrick Graham</v>
      </c>
      <c r="Q9330" s="11">
        <f>WEEKDAY('Consolidtaed Data'!$F2735)</f>
        <v>1</v>
      </c>
      <c r="R9330" s="9">
        <f>MONTH('Consolidtaed Data'!$F2735)</f>
        <v>7</v>
      </c>
      <c r="S9330" s="9" t="str">
        <f>TEXT(Table3[[#This Row],[Purchase Date]],"MMMM")</f>
        <v>December</v>
      </c>
      <c r="T9330" s="9">
        <f>YEAR('Consolidtaed Data'!$F2735)</f>
        <v>2020</v>
      </c>
    </row>
    <row r="9331" spans="1:20" x14ac:dyDescent="0.3">
      <c r="A9331" s="9" t="s">
        <v>10357</v>
      </c>
      <c r="B9331" s="9" t="s">
        <v>112</v>
      </c>
      <c r="C9331" s="9" t="s">
        <v>157</v>
      </c>
      <c r="D9331" s="9" t="s">
        <v>73</v>
      </c>
      <c r="E9331" s="9" t="s">
        <v>2569</v>
      </c>
      <c r="F9331" s="12">
        <v>44536</v>
      </c>
      <c r="G9331" s="12" t="str">
        <f>VLOOKUP(Table3[[#This Row],[Product ID]],[1]Products!$A:$G,2,0)</f>
        <v>Product 7</v>
      </c>
      <c r="H9331" s="22">
        <v>1</v>
      </c>
      <c r="I9331" s="9">
        <f>VLOOKUP('Consolidtaed Data'!$B2959,[1]Products!$A:$G,4,0)</f>
        <v>1178</v>
      </c>
      <c r="J9331" s="9">
        <f>VLOOKUP('Consolidtaed Data'!$B2959,[1]Products!$A:$G,3,0)</f>
        <v>683</v>
      </c>
      <c r="K9331" s="9">
        <f>'Consolidtaed Data'!$J2959*'Consolidtaed Data'!$H2959</f>
        <v>624</v>
      </c>
      <c r="L9331" s="9">
        <f>'Consolidtaed Data'!$I2959*'Consolidtaed Data'!$H2959</f>
        <v>945</v>
      </c>
      <c r="M9331" s="9">
        <f>'Consolidtaed Data'!$L2959-'Consolidtaed Data'!$K2959</f>
        <v>39</v>
      </c>
      <c r="N9331" s="9" t="str">
        <f>VLOOKUP('Consolidtaed Data'!$C2959,[1]Locations!$A:$O,2,0)</f>
        <v>San Mateo</v>
      </c>
      <c r="O9331" s="9" t="str">
        <f>VLOOKUP('Consolidtaed Data'!$D2959,'[1]Sales People'!$A:$B,2,0)</f>
        <v>Kevin Butler</v>
      </c>
      <c r="P9331" s="9" t="str">
        <f>VLOOKUP('Consolidtaed Data'!$E2959,[1]Customers!$A:$B,2,0)</f>
        <v>Arthur Welch</v>
      </c>
      <c r="Q9331" s="11">
        <f>WEEKDAY('Consolidtaed Data'!$F2959)</f>
        <v>3</v>
      </c>
      <c r="R9331" s="9">
        <f>MONTH('Consolidtaed Data'!$F2959)</f>
        <v>8</v>
      </c>
      <c r="S9331" s="9" t="str">
        <f>TEXT(Table3[[#This Row],[Purchase Date]],"MMMM")</f>
        <v>December</v>
      </c>
      <c r="T9331" s="9">
        <f>YEAR('Consolidtaed Data'!$F2959)</f>
        <v>2020</v>
      </c>
    </row>
    <row r="9332" spans="1:20" x14ac:dyDescent="0.3">
      <c r="A9332" s="9" t="s">
        <v>10358</v>
      </c>
      <c r="B9332" s="9" t="s">
        <v>38</v>
      </c>
      <c r="C9332" s="9" t="s">
        <v>8</v>
      </c>
      <c r="D9332" s="9" t="s">
        <v>326</v>
      </c>
      <c r="E9332" s="9" t="s">
        <v>120</v>
      </c>
      <c r="F9332" s="12">
        <v>44536</v>
      </c>
      <c r="G9332" s="12" t="str">
        <f>VLOOKUP(Table3[[#This Row],[Product ID]],[1]Products!$A:$G,2,0)</f>
        <v>Product 25</v>
      </c>
      <c r="H9332" s="22">
        <v>1</v>
      </c>
      <c r="I9332" s="9">
        <f>VLOOKUP('Consolidtaed Data'!$B3154,[1]Products!$A:$G,4,0)</f>
        <v>1783</v>
      </c>
      <c r="J9332" s="9">
        <f>VLOOKUP('Consolidtaed Data'!$B3154,[1]Products!$A:$G,3,0)</f>
        <v>1516</v>
      </c>
      <c r="K9332" s="9">
        <f>'Consolidtaed Data'!$J3154*'Consolidtaed Data'!$H3154</f>
        <v>1164</v>
      </c>
      <c r="L9332" s="9">
        <f>'Consolidtaed Data'!$I3154*'Consolidtaed Data'!$H3154</f>
        <v>1512</v>
      </c>
      <c r="M9332" s="9">
        <f>'Consolidtaed Data'!$L3154-'Consolidtaed Data'!$K3154</f>
        <v>49</v>
      </c>
      <c r="N9332" s="9" t="str">
        <f>VLOOKUP('Consolidtaed Data'!$C3154,[1]Locations!$A:$O,2,0)</f>
        <v>Berkeley</v>
      </c>
      <c r="O9332" s="9" t="str">
        <f>VLOOKUP('Consolidtaed Data'!$D3154,'[1]Sales People'!$A:$B,2,0)</f>
        <v>Martin Carr</v>
      </c>
      <c r="P9332" s="9" t="str">
        <f>VLOOKUP('Consolidtaed Data'!$E3154,[1]Customers!$A:$B,2,0)</f>
        <v>Chris Armstrong</v>
      </c>
      <c r="Q9332" s="11">
        <f>WEEKDAY('Consolidtaed Data'!$F3154)</f>
        <v>5</v>
      </c>
      <c r="R9332" s="9">
        <f>MONTH('Consolidtaed Data'!$F3154)</f>
        <v>8</v>
      </c>
      <c r="S9332" s="9" t="str">
        <f>TEXT(Table3[[#This Row],[Purchase Date]],"MMMM")</f>
        <v>December</v>
      </c>
      <c r="T9332" s="9">
        <f>YEAR('Consolidtaed Data'!$F3154)</f>
        <v>2020</v>
      </c>
    </row>
    <row r="9333" spans="1:20" x14ac:dyDescent="0.3">
      <c r="A9333" s="9" t="s">
        <v>10359</v>
      </c>
      <c r="B9333" s="9" t="s">
        <v>24</v>
      </c>
      <c r="C9333" s="9" t="s">
        <v>352</v>
      </c>
      <c r="D9333" s="9" t="s">
        <v>43</v>
      </c>
      <c r="E9333" s="9" t="s">
        <v>983</v>
      </c>
      <c r="F9333" s="12">
        <v>44536</v>
      </c>
      <c r="G9333" s="12" t="str">
        <f>VLOOKUP(Table3[[#This Row],[Product ID]],[1]Products!$A:$G,2,0)</f>
        <v>Product 6</v>
      </c>
      <c r="H9333" s="22">
        <v>3</v>
      </c>
      <c r="I9333" s="9">
        <f>VLOOKUP('Consolidtaed Data'!$B3155,[1]Products!$A:$G,4,0)</f>
        <v>947</v>
      </c>
      <c r="J9333" s="9">
        <f>VLOOKUP('Consolidtaed Data'!$B3155,[1]Products!$A:$G,3,0)</f>
        <v>786</v>
      </c>
      <c r="K9333" s="9">
        <f>'Consolidtaed Data'!$J3155*'Consolidtaed Data'!$H3155</f>
        <v>3576</v>
      </c>
      <c r="L9333" s="9">
        <f>'Consolidtaed Data'!$I3155*'Consolidtaed Data'!$H3155</f>
        <v>4706</v>
      </c>
      <c r="M9333" s="9">
        <f>'Consolidtaed Data'!$L3155-'Consolidtaed Data'!$K3155</f>
        <v>408</v>
      </c>
      <c r="N9333" s="9" t="str">
        <f>VLOOKUP('Consolidtaed Data'!$C3155,[1]Locations!$A:$O,2,0)</f>
        <v>Santa Rosa</v>
      </c>
      <c r="O9333" s="9" t="str">
        <f>VLOOKUP('Consolidtaed Data'!$D3155,'[1]Sales People'!$A:$B,2,0)</f>
        <v>Henry Nelson</v>
      </c>
      <c r="P9333" s="9" t="str">
        <f>VLOOKUP('Consolidtaed Data'!$E3155,[1]Customers!$A:$B,2,0)</f>
        <v>Jesse Castillo</v>
      </c>
      <c r="Q9333" s="11">
        <f>WEEKDAY('Consolidtaed Data'!$F3155)</f>
        <v>5</v>
      </c>
      <c r="R9333" s="9">
        <f>MONTH('Consolidtaed Data'!$F3155)</f>
        <v>8</v>
      </c>
      <c r="S9333" s="9" t="str">
        <f>TEXT(Table3[[#This Row],[Purchase Date]],"MMMM")</f>
        <v>December</v>
      </c>
      <c r="T9333" s="9">
        <f>YEAR('Consolidtaed Data'!$F3155)</f>
        <v>2020</v>
      </c>
    </row>
    <row r="9334" spans="1:20" x14ac:dyDescent="0.3">
      <c r="A9334" s="9" t="s">
        <v>10360</v>
      </c>
      <c r="B9334" s="9" t="s">
        <v>11</v>
      </c>
      <c r="C9334" s="9" t="s">
        <v>16</v>
      </c>
      <c r="D9334" s="9" t="s">
        <v>193</v>
      </c>
      <c r="E9334" s="9" t="s">
        <v>4203</v>
      </c>
      <c r="F9334" s="12">
        <v>44536</v>
      </c>
      <c r="G9334" s="12" t="str">
        <f>VLOOKUP(Table3[[#This Row],[Product ID]],[1]Products!$A:$G,2,0)</f>
        <v>Product 88</v>
      </c>
      <c r="H9334" s="22">
        <v>3</v>
      </c>
      <c r="I9334" s="9">
        <f>VLOOKUP('Consolidtaed Data'!$B3184,[1]Products!$A:$G,4,0)</f>
        <v>1467</v>
      </c>
      <c r="J9334" s="9">
        <f>VLOOKUP('Consolidtaed Data'!$B3184,[1]Products!$A:$G,3,0)</f>
        <v>807</v>
      </c>
      <c r="K9334" s="9">
        <f>'Consolidtaed Data'!$J3184*'Consolidtaed Data'!$H3184</f>
        <v>947</v>
      </c>
      <c r="L9334" s="9">
        <f>'Consolidtaed Data'!$I3184*'Consolidtaed Data'!$H3184</f>
        <v>1353</v>
      </c>
      <c r="M9334" s="9">
        <f>'Consolidtaed Data'!$L3184-'Consolidtaed Data'!$K3184</f>
        <v>192</v>
      </c>
      <c r="N9334" s="9" t="str">
        <f>VLOOKUP('Consolidtaed Data'!$C3184,[1]Locations!$A:$O,2,0)</f>
        <v>San Buenaventura (Ventura)</v>
      </c>
      <c r="O9334" s="9" t="str">
        <f>VLOOKUP('Consolidtaed Data'!$D3184,'[1]Sales People'!$A:$B,2,0)</f>
        <v>Bobby Russell</v>
      </c>
      <c r="P9334" s="9" t="str">
        <f>VLOOKUP('Consolidtaed Data'!$E3184,[1]Customers!$A:$B,2,0)</f>
        <v>William Medina</v>
      </c>
      <c r="Q9334" s="11">
        <f>WEEKDAY('Consolidtaed Data'!$F3184)</f>
        <v>7</v>
      </c>
      <c r="R9334" s="9">
        <f>MONTH('Consolidtaed Data'!$F3184)</f>
        <v>8</v>
      </c>
      <c r="S9334" s="9" t="str">
        <f>TEXT(Table3[[#This Row],[Purchase Date]],"MMMM")</f>
        <v>December</v>
      </c>
      <c r="T9334" s="9">
        <f>YEAR('Consolidtaed Data'!$F3184)</f>
        <v>2020</v>
      </c>
    </row>
    <row r="9335" spans="1:20" x14ac:dyDescent="0.3">
      <c r="A9335" s="9" t="s">
        <v>10361</v>
      </c>
      <c r="B9335" s="9" t="s">
        <v>364</v>
      </c>
      <c r="C9335" s="9" t="s">
        <v>63</v>
      </c>
      <c r="D9335" s="9" t="s">
        <v>246</v>
      </c>
      <c r="E9335" s="9" t="s">
        <v>891</v>
      </c>
      <c r="F9335" s="12">
        <v>44536</v>
      </c>
      <c r="G9335" s="12" t="str">
        <f>VLOOKUP(Table3[[#This Row],[Product ID]],[1]Products!$A:$G,2,0)</f>
        <v>Product 45</v>
      </c>
      <c r="H9335" s="22">
        <v>1</v>
      </c>
      <c r="I9335" s="9">
        <f>VLOOKUP('Consolidtaed Data'!$B3214,[1]Products!$A:$G,4,0)</f>
        <v>818</v>
      </c>
      <c r="J9335" s="9">
        <f>VLOOKUP('Consolidtaed Data'!$B3214,[1]Products!$A:$G,3,0)</f>
        <v>450</v>
      </c>
      <c r="K9335" s="9">
        <f>'Consolidtaed Data'!$J3214*'Consolidtaed Data'!$H3214</f>
        <v>84</v>
      </c>
      <c r="L9335" s="9">
        <f>'Consolidtaed Data'!$I3214*'Consolidtaed Data'!$H3214</f>
        <v>123</v>
      </c>
      <c r="M9335" s="9">
        <f>'Consolidtaed Data'!$L3214-'Consolidtaed Data'!$K3214</f>
        <v>383</v>
      </c>
      <c r="N9335" s="9" t="str">
        <f>VLOOKUP('Consolidtaed Data'!$C3214,[1]Locations!$A:$O,2,0)</f>
        <v>Visalia</v>
      </c>
      <c r="O9335" s="9" t="str">
        <f>VLOOKUP('Consolidtaed Data'!$D3214,'[1]Sales People'!$A:$B,2,0)</f>
        <v>Howard Sims</v>
      </c>
      <c r="P9335" s="9" t="str">
        <f>VLOOKUP('Consolidtaed Data'!$E3214,[1]Customers!$A:$B,2,0)</f>
        <v>Phillip Webb</v>
      </c>
      <c r="Q9335" s="11">
        <f>WEEKDAY('Consolidtaed Data'!$F3214)</f>
        <v>2</v>
      </c>
      <c r="R9335" s="9">
        <f>MONTH('Consolidtaed Data'!$F3214)</f>
        <v>8</v>
      </c>
      <c r="S9335" s="9" t="str">
        <f>TEXT(Table3[[#This Row],[Purchase Date]],"MMMM")</f>
        <v>December</v>
      </c>
      <c r="T9335" s="9">
        <f>YEAR('Consolidtaed Data'!$F3214)</f>
        <v>2020</v>
      </c>
    </row>
    <row r="9336" spans="1:20" x14ac:dyDescent="0.3">
      <c r="A9336" s="9" t="s">
        <v>10362</v>
      </c>
      <c r="B9336" s="9" t="s">
        <v>230</v>
      </c>
      <c r="C9336" s="9" t="s">
        <v>72</v>
      </c>
      <c r="D9336" s="9" t="s">
        <v>329</v>
      </c>
      <c r="E9336" s="9" t="s">
        <v>1521</v>
      </c>
      <c r="F9336" s="12">
        <v>44536</v>
      </c>
      <c r="G9336" s="12" t="str">
        <f>VLOOKUP(Table3[[#This Row],[Product ID]],[1]Products!$A:$G,2,0)</f>
        <v>Product 31</v>
      </c>
      <c r="H9336" s="22">
        <v>1</v>
      </c>
      <c r="I9336" s="9">
        <f>VLOOKUP('Consolidtaed Data'!$B3279,[1]Products!$A:$G,4,0)</f>
        <v>2410</v>
      </c>
      <c r="J9336" s="9">
        <f>VLOOKUP('Consolidtaed Data'!$B3279,[1]Products!$A:$G,3,0)</f>
        <v>1518</v>
      </c>
      <c r="K9336" s="9">
        <f>'Consolidtaed Data'!$J3279*'Consolidtaed Data'!$H3279</f>
        <v>450</v>
      </c>
      <c r="L9336" s="9">
        <f>'Consolidtaed Data'!$I3279*'Consolidtaed Data'!$H3279</f>
        <v>818</v>
      </c>
      <c r="M9336" s="9">
        <f>'Consolidtaed Data'!$L3279-'Consolidtaed Data'!$K3279</f>
        <v>1024</v>
      </c>
      <c r="N9336" s="9" t="str">
        <f>VLOOKUP('Consolidtaed Data'!$C3279,[1]Locations!$A:$O,2,0)</f>
        <v>Burbank</v>
      </c>
      <c r="O9336" s="9" t="str">
        <f>VLOOKUP('Consolidtaed Data'!$D3279,'[1]Sales People'!$A:$B,2,0)</f>
        <v>Justin Lynch</v>
      </c>
      <c r="P9336" s="9" t="str">
        <f>VLOOKUP('Consolidtaed Data'!$E3279,[1]Customers!$A:$B,2,0)</f>
        <v>Eugene Castillo</v>
      </c>
      <c r="Q9336" s="11">
        <f>WEEKDAY('Consolidtaed Data'!$F3279)</f>
        <v>1</v>
      </c>
      <c r="R9336" s="9">
        <f>MONTH('Consolidtaed Data'!$F3279)</f>
        <v>8</v>
      </c>
      <c r="S9336" s="9" t="str">
        <f>TEXT(Table3[[#This Row],[Purchase Date]],"MMMM")</f>
        <v>December</v>
      </c>
      <c r="T9336" s="9">
        <f>YEAR('Consolidtaed Data'!$F3279)</f>
        <v>2020</v>
      </c>
    </row>
    <row r="9337" spans="1:20" x14ac:dyDescent="0.3">
      <c r="A9337" s="9" t="s">
        <v>10363</v>
      </c>
      <c r="B9337" s="9" t="s">
        <v>373</v>
      </c>
      <c r="C9337" s="9" t="s">
        <v>439</v>
      </c>
      <c r="D9337" s="9" t="s">
        <v>73</v>
      </c>
      <c r="E9337" s="9" t="s">
        <v>446</v>
      </c>
      <c r="F9337" s="12">
        <v>44536</v>
      </c>
      <c r="G9337" s="12" t="str">
        <f>VLOOKUP(Table3[[#This Row],[Product ID]],[1]Products!$A:$G,2,0)</f>
        <v>Product 66</v>
      </c>
      <c r="H9337" s="22">
        <v>1</v>
      </c>
      <c r="I9337" s="9">
        <f>VLOOKUP('Consolidtaed Data'!$B3558,[1]Products!$A:$G,4,0)</f>
        <v>2294</v>
      </c>
      <c r="J9337" s="9">
        <f>VLOOKUP('Consolidtaed Data'!$B3558,[1]Products!$A:$G,3,0)</f>
        <v>1399</v>
      </c>
      <c r="K9337" s="9">
        <f>'Consolidtaed Data'!$J3558*'Consolidtaed Data'!$H3558</f>
        <v>416</v>
      </c>
      <c r="L9337" s="9">
        <f>'Consolidtaed Data'!$I3558*'Consolidtaed Data'!$H3558</f>
        <v>630</v>
      </c>
      <c r="M9337" s="9">
        <f>'Consolidtaed Data'!$L3558-'Consolidtaed Data'!$K3558</f>
        <v>64</v>
      </c>
      <c r="N9337" s="9" t="str">
        <f>VLOOKUP('Consolidtaed Data'!$C3558,[1]Locations!$A:$O,2,0)</f>
        <v>Vista</v>
      </c>
      <c r="O9337" s="9" t="str">
        <f>VLOOKUP('Consolidtaed Data'!$D3558,'[1]Sales People'!$A:$B,2,0)</f>
        <v>Gary Rodriguez</v>
      </c>
      <c r="P9337" s="9" t="str">
        <f>VLOOKUP('Consolidtaed Data'!$E3558,[1]Customers!$A:$B,2,0)</f>
        <v>Sean Vasquez</v>
      </c>
      <c r="Q9337" s="11">
        <f>WEEKDAY('Consolidtaed Data'!$F3558)</f>
        <v>5</v>
      </c>
      <c r="R9337" s="9">
        <f>MONTH('Consolidtaed Data'!$F3558)</f>
        <v>9</v>
      </c>
      <c r="S9337" s="9" t="str">
        <f>TEXT(Table3[[#This Row],[Purchase Date]],"MMMM")</f>
        <v>December</v>
      </c>
      <c r="T9337" s="9">
        <f>YEAR('Consolidtaed Data'!$F3558)</f>
        <v>2020</v>
      </c>
    </row>
    <row r="9338" spans="1:20" x14ac:dyDescent="0.3">
      <c r="A9338" s="9" t="s">
        <v>10364</v>
      </c>
      <c r="B9338" s="9" t="s">
        <v>76</v>
      </c>
      <c r="C9338" s="9" t="s">
        <v>231</v>
      </c>
      <c r="D9338" s="9" t="s">
        <v>206</v>
      </c>
      <c r="E9338" s="9" t="s">
        <v>974</v>
      </c>
      <c r="F9338" s="12">
        <v>44536</v>
      </c>
      <c r="G9338" s="12" t="str">
        <f>VLOOKUP(Table3[[#This Row],[Product ID]],[1]Products!$A:$G,2,0)</f>
        <v>Product 19</v>
      </c>
      <c r="H9338" s="22">
        <v>3</v>
      </c>
      <c r="I9338" s="9">
        <f>VLOOKUP('Consolidtaed Data'!$B3677,[1]Products!$A:$G,4,0)</f>
        <v>2396</v>
      </c>
      <c r="J9338" s="9">
        <f>VLOOKUP('Consolidtaed Data'!$B3677,[1]Products!$A:$G,3,0)</f>
        <v>1965</v>
      </c>
      <c r="K9338" s="9">
        <f>'Consolidtaed Data'!$J3677*'Consolidtaed Data'!$H3677</f>
        <v>5895</v>
      </c>
      <c r="L9338" s="9">
        <f>'Consolidtaed Data'!$I3677*'Consolidtaed Data'!$H3677</f>
        <v>7188</v>
      </c>
      <c r="M9338" s="9">
        <f>'Consolidtaed Data'!$L3677-'Consolidtaed Data'!$K3677</f>
        <v>2685</v>
      </c>
      <c r="N9338" s="9" t="str">
        <f>VLOOKUP('Consolidtaed Data'!$C3677,[1]Locations!$A:$O,2,0)</f>
        <v>Salinas</v>
      </c>
      <c r="O9338" s="9" t="str">
        <f>VLOOKUP('Consolidtaed Data'!$D3677,'[1]Sales People'!$A:$B,2,0)</f>
        <v>Kevin Butler</v>
      </c>
      <c r="P9338" s="9" t="str">
        <f>VLOOKUP('Consolidtaed Data'!$E3677,[1]Customers!$A:$B,2,0)</f>
        <v>Steve Bennett</v>
      </c>
      <c r="Q9338" s="11">
        <f>WEEKDAY('Consolidtaed Data'!$F3677)</f>
        <v>7</v>
      </c>
      <c r="R9338" s="9">
        <f>MONTH('Consolidtaed Data'!$F3677)</f>
        <v>9</v>
      </c>
      <c r="S9338" s="9" t="str">
        <f>TEXT(Table3[[#This Row],[Purchase Date]],"MMMM")</f>
        <v>December</v>
      </c>
      <c r="T9338" s="9">
        <f>YEAR('Consolidtaed Data'!$F3677)</f>
        <v>2020</v>
      </c>
    </row>
    <row r="9339" spans="1:20" x14ac:dyDescent="0.3">
      <c r="A9339" s="9" t="s">
        <v>10365</v>
      </c>
      <c r="B9339" s="9" t="s">
        <v>266</v>
      </c>
      <c r="C9339" s="9" t="s">
        <v>45</v>
      </c>
      <c r="D9339" s="9" t="s">
        <v>272</v>
      </c>
      <c r="E9339" s="9" t="s">
        <v>897</v>
      </c>
      <c r="F9339" s="12">
        <v>44537</v>
      </c>
      <c r="G9339" s="12" t="str">
        <f>VLOOKUP(Table3[[#This Row],[Product ID]],[1]Products!$A:$G,2,0)</f>
        <v>Product 92</v>
      </c>
      <c r="H9339" s="22">
        <v>1</v>
      </c>
      <c r="I9339" s="9">
        <f>VLOOKUP('Consolidtaed Data'!$B317,[1]Products!$A:$G,4,0)</f>
        <v>1889</v>
      </c>
      <c r="J9339" s="9">
        <f>VLOOKUP('Consolidtaed Data'!$B317,[1]Products!$A:$G,3,0)</f>
        <v>945</v>
      </c>
      <c r="K9339" s="9">
        <f>'Consolidtaed Data'!$J317*'Consolidtaed Data'!$H317</f>
        <v>2660</v>
      </c>
      <c r="L9339" s="9">
        <f>'Consolidtaed Data'!$I317*'Consolidtaed Data'!$H317</f>
        <v>5112</v>
      </c>
      <c r="M9339" s="9">
        <f>'Consolidtaed Data'!$L317-'Consolidtaed Data'!$K317</f>
        <v>754</v>
      </c>
      <c r="N9339" s="9" t="str">
        <f>VLOOKUP('Consolidtaed Data'!$C317,[1]Locations!$A:$O,2,0)</f>
        <v>Santa Clarita</v>
      </c>
      <c r="O9339" s="9" t="str">
        <f>VLOOKUP('Consolidtaed Data'!$D317,'[1]Sales People'!$A:$B,2,0)</f>
        <v>Eugene Holmes</v>
      </c>
      <c r="P9339" s="9" t="str">
        <f>VLOOKUP('Consolidtaed Data'!$E317,[1]Customers!$A:$B,2,0)</f>
        <v>Carlos Scott</v>
      </c>
      <c r="Q9339" s="11">
        <f>WEEKDAY('Consolidtaed Data'!$F317)</f>
        <v>4</v>
      </c>
      <c r="R9339" s="9">
        <f>MONTH('Consolidtaed Data'!$F317)</f>
        <v>1</v>
      </c>
      <c r="S9339" s="9" t="str">
        <f>TEXT(Table3[[#This Row],[Purchase Date]],"MMMM")</f>
        <v>December</v>
      </c>
      <c r="T9339" s="9">
        <f>YEAR('Consolidtaed Data'!$F317)</f>
        <v>2020</v>
      </c>
    </row>
    <row r="9340" spans="1:20" x14ac:dyDescent="0.3">
      <c r="A9340" s="9" t="s">
        <v>10366</v>
      </c>
      <c r="B9340" s="9" t="s">
        <v>85</v>
      </c>
      <c r="C9340" s="9" t="s">
        <v>42</v>
      </c>
      <c r="D9340" s="9" t="s">
        <v>235</v>
      </c>
      <c r="E9340" s="9" t="s">
        <v>989</v>
      </c>
      <c r="F9340" s="12">
        <v>44537</v>
      </c>
      <c r="G9340" s="12" t="str">
        <f>VLOOKUP(Table3[[#This Row],[Product ID]],[1]Products!$A:$G,2,0)</f>
        <v>Product 93</v>
      </c>
      <c r="H9340" s="22">
        <v>1</v>
      </c>
      <c r="I9340" s="9">
        <f>VLOOKUP('Consolidtaed Data'!$B366,[1]Products!$A:$G,4,0)</f>
        <v>1743</v>
      </c>
      <c r="J9340" s="9">
        <f>VLOOKUP('Consolidtaed Data'!$B366,[1]Products!$A:$G,3,0)</f>
        <v>872</v>
      </c>
      <c r="K9340" s="9">
        <f>'Consolidtaed Data'!$J366*'Consolidtaed Data'!$H366</f>
        <v>291</v>
      </c>
      <c r="L9340" s="9">
        <f>'Consolidtaed Data'!$I366*'Consolidtaed Data'!$H366</f>
        <v>378</v>
      </c>
      <c r="M9340" s="9">
        <f>'Consolidtaed Data'!$L366-'Consolidtaed Data'!$K366</f>
        <v>2624</v>
      </c>
      <c r="N9340" s="9" t="str">
        <f>VLOOKUP('Consolidtaed Data'!$C366,[1]Locations!$A:$O,2,0)</f>
        <v>West Covina</v>
      </c>
      <c r="O9340" s="9" t="str">
        <f>VLOOKUP('Consolidtaed Data'!$D366,'[1]Sales People'!$A:$B,2,0)</f>
        <v>Gary Rodriguez</v>
      </c>
      <c r="P9340" s="9" t="str">
        <f>VLOOKUP('Consolidtaed Data'!$E366,[1]Customers!$A:$B,2,0)</f>
        <v>Albert Cunningham</v>
      </c>
      <c r="Q9340" s="11">
        <f>WEEKDAY('Consolidtaed Data'!$F366)</f>
        <v>1</v>
      </c>
      <c r="R9340" s="9">
        <f>MONTH('Consolidtaed Data'!$F366)</f>
        <v>1</v>
      </c>
      <c r="S9340" s="9" t="str">
        <f>TEXT(Table3[[#This Row],[Purchase Date]],"MMMM")</f>
        <v>December</v>
      </c>
      <c r="T9340" s="9">
        <f>YEAR('Consolidtaed Data'!$F366)</f>
        <v>2020</v>
      </c>
    </row>
    <row r="9341" spans="1:20" x14ac:dyDescent="0.3">
      <c r="A9341" s="9" t="s">
        <v>10367</v>
      </c>
      <c r="B9341" s="9" t="s">
        <v>234</v>
      </c>
      <c r="C9341" s="9" t="s">
        <v>344</v>
      </c>
      <c r="D9341" s="9" t="s">
        <v>22</v>
      </c>
      <c r="E9341" s="9" t="s">
        <v>141</v>
      </c>
      <c r="F9341" s="12">
        <v>44537</v>
      </c>
      <c r="G9341" s="12" t="str">
        <f>VLOOKUP(Table3[[#This Row],[Product ID]],[1]Products!$A:$G,2,0)</f>
        <v>Product 54</v>
      </c>
      <c r="H9341" s="22">
        <v>3</v>
      </c>
      <c r="I9341" s="9">
        <f>VLOOKUP('Consolidtaed Data'!$B499,[1]Products!$A:$G,4,0)</f>
        <v>951</v>
      </c>
      <c r="J9341" s="9">
        <f>VLOOKUP('Consolidtaed Data'!$B499,[1]Products!$A:$G,3,0)</f>
        <v>504</v>
      </c>
      <c r="K9341" s="9">
        <f>'Consolidtaed Data'!$J499*'Consolidtaed Data'!$H499</f>
        <v>84</v>
      </c>
      <c r="L9341" s="9">
        <f>'Consolidtaed Data'!$I499*'Consolidtaed Data'!$H499</f>
        <v>123</v>
      </c>
      <c r="M9341" s="9">
        <f>'Consolidtaed Data'!$L499-'Consolidtaed Data'!$K499</f>
        <v>46</v>
      </c>
      <c r="N9341" s="9" t="str">
        <f>VLOOKUP('Consolidtaed Data'!$C499,[1]Locations!$A:$O,2,0)</f>
        <v>Berkeley</v>
      </c>
      <c r="O9341" s="9" t="str">
        <f>VLOOKUP('Consolidtaed Data'!$D499,'[1]Sales People'!$A:$B,2,0)</f>
        <v>Ernest Wagner</v>
      </c>
      <c r="P9341" s="9" t="str">
        <f>VLOOKUP('Consolidtaed Data'!$E499,[1]Customers!$A:$B,2,0)</f>
        <v>Jonathan Lynch</v>
      </c>
      <c r="Q9341" s="11">
        <f>WEEKDAY('Consolidtaed Data'!$F499)</f>
        <v>3</v>
      </c>
      <c r="R9341" s="9">
        <f>MONTH('Consolidtaed Data'!$F499)</f>
        <v>2</v>
      </c>
      <c r="S9341" s="9" t="str">
        <f>TEXT(Table3[[#This Row],[Purchase Date]],"MMMM")</f>
        <v>December</v>
      </c>
      <c r="T9341" s="9">
        <f>YEAR('Consolidtaed Data'!$F499)</f>
        <v>2020</v>
      </c>
    </row>
    <row r="9342" spans="1:20" x14ac:dyDescent="0.3">
      <c r="A9342" s="9" t="s">
        <v>10368</v>
      </c>
      <c r="B9342" s="9" t="s">
        <v>182</v>
      </c>
      <c r="C9342" s="9" t="s">
        <v>192</v>
      </c>
      <c r="D9342" s="9" t="s">
        <v>220</v>
      </c>
      <c r="E9342" s="9" t="s">
        <v>493</v>
      </c>
      <c r="F9342" s="12">
        <v>44537</v>
      </c>
      <c r="G9342" s="12" t="str">
        <f>VLOOKUP(Table3[[#This Row],[Product ID]],[1]Products!$A:$G,2,0)</f>
        <v>Product 9</v>
      </c>
      <c r="H9342" s="22">
        <v>1</v>
      </c>
      <c r="I9342" s="9">
        <f>VLOOKUP('Consolidtaed Data'!$B574,[1]Products!$A:$G,4,0)</f>
        <v>1380</v>
      </c>
      <c r="J9342" s="9">
        <f>VLOOKUP('Consolidtaed Data'!$B574,[1]Products!$A:$G,3,0)</f>
        <v>1090</v>
      </c>
      <c r="K9342" s="9">
        <f>'Consolidtaed Data'!$J574*'Consolidtaed Data'!$H574</f>
        <v>308</v>
      </c>
      <c r="L9342" s="9">
        <f>'Consolidtaed Data'!$I574*'Consolidtaed Data'!$H574</f>
        <v>406</v>
      </c>
      <c r="M9342" s="9">
        <f>'Consolidtaed Data'!$L574-'Consolidtaed Data'!$K574</f>
        <v>483</v>
      </c>
      <c r="N9342" s="9" t="str">
        <f>VLOOKUP('Consolidtaed Data'!$C574,[1]Locations!$A:$O,2,0)</f>
        <v>Burbank</v>
      </c>
      <c r="O9342" s="9" t="str">
        <f>VLOOKUP('Consolidtaed Data'!$D574,'[1]Sales People'!$A:$B,2,0)</f>
        <v>Arthur Mccoy</v>
      </c>
      <c r="P9342" s="9" t="str">
        <f>VLOOKUP('Consolidtaed Data'!$E574,[1]Customers!$A:$B,2,0)</f>
        <v>Joshua Peterson</v>
      </c>
      <c r="Q9342" s="11">
        <f>WEEKDAY('Consolidtaed Data'!$F574)</f>
        <v>1</v>
      </c>
      <c r="R9342" s="9">
        <f>MONTH('Consolidtaed Data'!$F574)</f>
        <v>2</v>
      </c>
      <c r="S9342" s="9" t="str">
        <f>TEXT(Table3[[#This Row],[Purchase Date]],"MMMM")</f>
        <v>December</v>
      </c>
      <c r="T9342" s="9">
        <f>YEAR('Consolidtaed Data'!$F574)</f>
        <v>2020</v>
      </c>
    </row>
    <row r="9343" spans="1:20" x14ac:dyDescent="0.3">
      <c r="A9343" s="9" t="s">
        <v>10369</v>
      </c>
      <c r="B9343" s="9" t="s">
        <v>369</v>
      </c>
      <c r="C9343" s="9" t="s">
        <v>205</v>
      </c>
      <c r="D9343" s="9" t="s">
        <v>95</v>
      </c>
      <c r="E9343" s="9" t="s">
        <v>659</v>
      </c>
      <c r="F9343" s="12">
        <v>44537</v>
      </c>
      <c r="G9343" s="12" t="str">
        <f>VLOOKUP(Table3[[#This Row],[Product ID]],[1]Products!$A:$G,2,0)</f>
        <v>Product 8</v>
      </c>
      <c r="H9343" s="22">
        <v>1</v>
      </c>
      <c r="I9343" s="9">
        <f>VLOOKUP('Consolidtaed Data'!$B883,[1]Products!$A:$G,4,0)</f>
        <v>1367</v>
      </c>
      <c r="J9343" s="9">
        <f>VLOOKUP('Consolidtaed Data'!$B883,[1]Products!$A:$G,3,0)</f>
        <v>984</v>
      </c>
      <c r="K9343" s="9">
        <f>'Consolidtaed Data'!$J883*'Consolidtaed Data'!$H883</f>
        <v>79</v>
      </c>
      <c r="L9343" s="9">
        <f>'Consolidtaed Data'!$I883*'Consolidtaed Data'!$H883</f>
        <v>127</v>
      </c>
      <c r="M9343" s="9">
        <f>'Consolidtaed Data'!$L883-'Consolidtaed Data'!$K883</f>
        <v>246</v>
      </c>
      <c r="N9343" s="9" t="str">
        <f>VLOOKUP('Consolidtaed Data'!$C883,[1]Locations!$A:$O,2,0)</f>
        <v>Victorville</v>
      </c>
      <c r="O9343" s="9" t="str">
        <f>VLOOKUP('Consolidtaed Data'!$D883,'[1]Sales People'!$A:$B,2,0)</f>
        <v>Carl Elliott</v>
      </c>
      <c r="P9343" s="9" t="str">
        <f>VLOOKUP('Consolidtaed Data'!$E883,[1]Customers!$A:$B,2,0)</f>
        <v>Gerald Rogers</v>
      </c>
      <c r="Q9343" s="11">
        <f>WEEKDAY('Consolidtaed Data'!$F883)</f>
        <v>3</v>
      </c>
      <c r="R9343" s="9">
        <f>MONTH('Consolidtaed Data'!$F883)</f>
        <v>3</v>
      </c>
      <c r="S9343" s="9" t="str">
        <f>TEXT(Table3[[#This Row],[Purchase Date]],"MMMM")</f>
        <v>December</v>
      </c>
      <c r="T9343" s="9">
        <f>YEAR('Consolidtaed Data'!$F883)</f>
        <v>2020</v>
      </c>
    </row>
    <row r="9344" spans="1:20" x14ac:dyDescent="0.3">
      <c r="A9344" s="9" t="s">
        <v>10370</v>
      </c>
      <c r="B9344" s="9" t="s">
        <v>29</v>
      </c>
      <c r="C9344" s="9" t="s">
        <v>50</v>
      </c>
      <c r="D9344" s="9" t="s">
        <v>123</v>
      </c>
      <c r="E9344" s="9" t="s">
        <v>111</v>
      </c>
      <c r="F9344" s="12">
        <v>44537</v>
      </c>
      <c r="G9344" s="12" t="str">
        <f>VLOOKUP(Table3[[#This Row],[Product ID]],[1]Products!$A:$G,2,0)</f>
        <v>Product 37</v>
      </c>
      <c r="H9344" s="22">
        <v>1</v>
      </c>
      <c r="I9344" s="9">
        <f>VLOOKUP('Consolidtaed Data'!$B901,[1]Products!$A:$G,4,0)</f>
        <v>1351</v>
      </c>
      <c r="J9344" s="9">
        <f>VLOOKUP('Consolidtaed Data'!$B901,[1]Products!$A:$G,3,0)</f>
        <v>1108</v>
      </c>
      <c r="K9344" s="9">
        <f>'Consolidtaed Data'!$J901*'Consolidtaed Data'!$H901</f>
        <v>665</v>
      </c>
      <c r="L9344" s="9">
        <f>'Consolidtaed Data'!$I901*'Consolidtaed Data'!$H901</f>
        <v>1278</v>
      </c>
      <c r="M9344" s="9">
        <f>'Consolidtaed Data'!$L901-'Consolidtaed Data'!$K901</f>
        <v>408</v>
      </c>
      <c r="N9344" s="9" t="str">
        <f>VLOOKUP('Consolidtaed Data'!$C901,[1]Locations!$A:$O,2,0)</f>
        <v>Modesto</v>
      </c>
      <c r="O9344" s="9" t="str">
        <f>VLOOKUP('Consolidtaed Data'!$D901,'[1]Sales People'!$A:$B,2,0)</f>
        <v>Ryan Welch</v>
      </c>
      <c r="P9344" s="9" t="str">
        <f>VLOOKUP('Consolidtaed Data'!$E901,[1]Customers!$A:$B,2,0)</f>
        <v>Ryan Taylor</v>
      </c>
      <c r="Q9344" s="11">
        <f>WEEKDAY('Consolidtaed Data'!$F901)</f>
        <v>4</v>
      </c>
      <c r="R9344" s="9">
        <f>MONTH('Consolidtaed Data'!$F901)</f>
        <v>3</v>
      </c>
      <c r="S9344" s="9" t="str">
        <f>TEXT(Table3[[#This Row],[Purchase Date]],"MMMM")</f>
        <v>December</v>
      </c>
      <c r="T9344" s="9">
        <f>YEAR('Consolidtaed Data'!$F901)</f>
        <v>2020</v>
      </c>
    </row>
    <row r="9345" spans="1:20" x14ac:dyDescent="0.3">
      <c r="A9345" s="9" t="s">
        <v>10371</v>
      </c>
      <c r="B9345" s="9" t="s">
        <v>443</v>
      </c>
      <c r="C9345" s="9" t="s">
        <v>94</v>
      </c>
      <c r="D9345" s="9" t="s">
        <v>235</v>
      </c>
      <c r="E9345" s="9" t="s">
        <v>444</v>
      </c>
      <c r="F9345" s="12">
        <v>44537</v>
      </c>
      <c r="G9345" s="12" t="str">
        <f>VLOOKUP(Table3[[#This Row],[Product ID]],[1]Products!$A:$G,2,0)</f>
        <v>Product 61</v>
      </c>
      <c r="H9345" s="22">
        <v>2</v>
      </c>
      <c r="I9345" s="9">
        <f>VLOOKUP('Consolidtaed Data'!$B958,[1]Products!$A:$G,4,0)</f>
        <v>1889</v>
      </c>
      <c r="J9345" s="9">
        <f>VLOOKUP('Consolidtaed Data'!$B958,[1]Products!$A:$G,3,0)</f>
        <v>945</v>
      </c>
      <c r="K9345" s="9">
        <f>'Consolidtaed Data'!$J958*'Consolidtaed Data'!$H958</f>
        <v>971</v>
      </c>
      <c r="L9345" s="9">
        <f>'Consolidtaed Data'!$I958*'Consolidtaed Data'!$H958</f>
        <v>1494</v>
      </c>
      <c r="M9345" s="9">
        <f>'Consolidtaed Data'!$L958-'Consolidtaed Data'!$K958</f>
        <v>1380</v>
      </c>
      <c r="N9345" s="9" t="str">
        <f>VLOOKUP('Consolidtaed Data'!$C958,[1]Locations!$A:$O,2,0)</f>
        <v>Jurupa Valley</v>
      </c>
      <c r="O9345" s="9" t="str">
        <f>VLOOKUP('Consolidtaed Data'!$D958,'[1]Sales People'!$A:$B,2,0)</f>
        <v>Arthur Mccoy</v>
      </c>
      <c r="P9345" s="9" t="str">
        <f>VLOOKUP('Consolidtaed Data'!$E958,[1]Customers!$A:$B,2,0)</f>
        <v>Fred Stone</v>
      </c>
      <c r="Q9345" s="11">
        <f>WEEKDAY('Consolidtaed Data'!$F958)</f>
        <v>1</v>
      </c>
      <c r="R9345" s="9">
        <f>MONTH('Consolidtaed Data'!$F958)</f>
        <v>3</v>
      </c>
      <c r="S9345" s="9" t="str">
        <f>TEXT(Table3[[#This Row],[Purchase Date]],"MMMM")</f>
        <v>December</v>
      </c>
      <c r="T9345" s="9">
        <f>YEAR('Consolidtaed Data'!$F958)</f>
        <v>2020</v>
      </c>
    </row>
    <row r="9346" spans="1:20" x14ac:dyDescent="0.3">
      <c r="A9346" s="9" t="s">
        <v>10372</v>
      </c>
      <c r="B9346" s="9" t="s">
        <v>355</v>
      </c>
      <c r="C9346" s="9" t="s">
        <v>302</v>
      </c>
      <c r="D9346" s="9" t="s">
        <v>153</v>
      </c>
      <c r="E9346" s="9" t="s">
        <v>604</v>
      </c>
      <c r="F9346" s="12">
        <v>44537</v>
      </c>
      <c r="G9346" s="12" t="str">
        <f>VLOOKUP(Table3[[#This Row],[Product ID]],[1]Products!$A:$G,2,0)</f>
        <v>Product 100</v>
      </c>
      <c r="H9346" s="22">
        <v>1</v>
      </c>
      <c r="I9346" s="9">
        <f>VLOOKUP('Consolidtaed Data'!$B1356,[1]Products!$A:$G,4,0)</f>
        <v>561</v>
      </c>
      <c r="J9346" s="9">
        <f>VLOOKUP('Consolidtaed Data'!$B1356,[1]Products!$A:$G,3,0)</f>
        <v>421</v>
      </c>
      <c r="K9346" s="9">
        <f>'Consolidtaed Data'!$J1356*'Consolidtaed Data'!$H1356</f>
        <v>387</v>
      </c>
      <c r="L9346" s="9">
        <f>'Consolidtaed Data'!$I1356*'Consolidtaed Data'!$H1356</f>
        <v>667</v>
      </c>
      <c r="M9346" s="9">
        <f>'Consolidtaed Data'!$L1356-'Consolidtaed Data'!$K1356</f>
        <v>265</v>
      </c>
      <c r="N9346" s="9" t="str">
        <f>VLOOKUP('Consolidtaed Data'!$C1356,[1]Locations!$A:$O,2,0)</f>
        <v>Santa Maria</v>
      </c>
      <c r="O9346" s="9" t="str">
        <f>VLOOKUP('Consolidtaed Data'!$D1356,'[1]Sales People'!$A:$B,2,0)</f>
        <v>Brian Davis</v>
      </c>
      <c r="P9346" s="9" t="str">
        <f>VLOOKUP('Consolidtaed Data'!$E1356,[1]Customers!$A:$B,2,0)</f>
        <v>Louis Perry</v>
      </c>
      <c r="Q9346" s="11">
        <f>WEEKDAY('Consolidtaed Data'!$F1356)</f>
        <v>5</v>
      </c>
      <c r="R9346" s="9">
        <f>MONTH('Consolidtaed Data'!$F1356)</f>
        <v>4</v>
      </c>
      <c r="S9346" s="9" t="str">
        <f>TEXT(Table3[[#This Row],[Purchase Date]],"MMMM")</f>
        <v>December</v>
      </c>
      <c r="T9346" s="9">
        <f>YEAR('Consolidtaed Data'!$F1356)</f>
        <v>2020</v>
      </c>
    </row>
    <row r="9347" spans="1:20" x14ac:dyDescent="0.3">
      <c r="A9347" s="9" t="s">
        <v>10373</v>
      </c>
      <c r="B9347" s="9" t="s">
        <v>33</v>
      </c>
      <c r="C9347" s="9" t="s">
        <v>21</v>
      </c>
      <c r="D9347" s="9" t="s">
        <v>31</v>
      </c>
      <c r="E9347" s="9" t="s">
        <v>1846</v>
      </c>
      <c r="F9347" s="12">
        <v>44537</v>
      </c>
      <c r="G9347" s="12" t="str">
        <f>VLOOKUP(Table3[[#This Row],[Product ID]],[1]Products!$A:$G,2,0)</f>
        <v>Product 29</v>
      </c>
      <c r="H9347" s="22">
        <v>1</v>
      </c>
      <c r="I9347" s="9">
        <f>VLOOKUP('Consolidtaed Data'!$B1376,[1]Products!$A:$G,4,0)</f>
        <v>315</v>
      </c>
      <c r="J9347" s="9">
        <f>VLOOKUP('Consolidtaed Data'!$B1376,[1]Products!$A:$G,3,0)</f>
        <v>208</v>
      </c>
      <c r="K9347" s="9">
        <f>'Consolidtaed Data'!$J1376*'Consolidtaed Data'!$H1376</f>
        <v>2046</v>
      </c>
      <c r="L9347" s="9">
        <f>'Consolidtaed Data'!$I1376*'Consolidtaed Data'!$H1376</f>
        <v>4014</v>
      </c>
      <c r="M9347" s="9">
        <f>'Consolidtaed Data'!$L1376-'Consolidtaed Data'!$K1376</f>
        <v>495</v>
      </c>
      <c r="N9347" s="9" t="str">
        <f>VLOOKUP('Consolidtaed Data'!$C1376,[1]Locations!$A:$O,2,0)</f>
        <v>Richmond</v>
      </c>
      <c r="O9347" s="9" t="str">
        <f>VLOOKUP('Consolidtaed Data'!$D1376,'[1]Sales People'!$A:$B,2,0)</f>
        <v>Carl Elliott</v>
      </c>
      <c r="P9347" s="9" t="str">
        <f>VLOOKUP('Consolidtaed Data'!$E1376,[1]Customers!$A:$B,2,0)</f>
        <v>Howard Lewis</v>
      </c>
      <c r="Q9347" s="11">
        <f>WEEKDAY('Consolidtaed Data'!$F1376)</f>
        <v>7</v>
      </c>
      <c r="R9347" s="9">
        <f>MONTH('Consolidtaed Data'!$F1376)</f>
        <v>4</v>
      </c>
      <c r="S9347" s="9" t="str">
        <f>TEXT(Table3[[#This Row],[Purchase Date]],"MMMM")</f>
        <v>December</v>
      </c>
      <c r="T9347" s="9">
        <f>YEAR('Consolidtaed Data'!$F1376)</f>
        <v>2020</v>
      </c>
    </row>
    <row r="9348" spans="1:20" x14ac:dyDescent="0.3">
      <c r="A9348" s="9" t="s">
        <v>10374</v>
      </c>
      <c r="B9348" s="9" t="s">
        <v>168</v>
      </c>
      <c r="C9348" s="9" t="s">
        <v>186</v>
      </c>
      <c r="D9348" s="9" t="s">
        <v>46</v>
      </c>
      <c r="E9348" s="9" t="s">
        <v>1701</v>
      </c>
      <c r="F9348" s="12">
        <v>44537</v>
      </c>
      <c r="G9348" s="12" t="str">
        <f>VLOOKUP(Table3[[#This Row],[Product ID]],[1]Products!$A:$G,2,0)</f>
        <v>Product 26</v>
      </c>
      <c r="H9348" s="22">
        <v>2</v>
      </c>
      <c r="I9348" s="9">
        <f>VLOOKUP('Consolidtaed Data'!$B1597,[1]Products!$A:$G,4,0)</f>
        <v>1862</v>
      </c>
      <c r="J9348" s="9">
        <f>VLOOKUP('Consolidtaed Data'!$B1597,[1]Products!$A:$G,3,0)</f>
        <v>1173</v>
      </c>
      <c r="K9348" s="9">
        <f>'Consolidtaed Data'!$J1597*'Consolidtaed Data'!$H1597</f>
        <v>1516</v>
      </c>
      <c r="L9348" s="9">
        <f>'Consolidtaed Data'!$I1597*'Consolidtaed Data'!$H1597</f>
        <v>1783</v>
      </c>
      <c r="M9348" s="9">
        <f>'Consolidtaed Data'!$L1597-'Consolidtaed Data'!$K1597</f>
        <v>248</v>
      </c>
      <c r="N9348" s="9" t="str">
        <f>VLOOKUP('Consolidtaed Data'!$C1597,[1]Locations!$A:$O,2,0)</f>
        <v>Santa Ana</v>
      </c>
      <c r="O9348" s="9" t="str">
        <f>VLOOKUP('Consolidtaed Data'!$D1597,'[1]Sales People'!$A:$B,2,0)</f>
        <v>Roger Ramos</v>
      </c>
      <c r="P9348" s="9" t="str">
        <f>VLOOKUP('Consolidtaed Data'!$E1597,[1]Customers!$A:$B,2,0)</f>
        <v>Steven Martinez</v>
      </c>
      <c r="Q9348" s="11">
        <f>WEEKDAY('Consolidtaed Data'!$F1597)</f>
        <v>2</v>
      </c>
      <c r="R9348" s="9">
        <f>MONTH('Consolidtaed Data'!$F1597)</f>
        <v>4</v>
      </c>
      <c r="S9348" s="9" t="str">
        <f>TEXT(Table3[[#This Row],[Purchase Date]],"MMMM")</f>
        <v>December</v>
      </c>
      <c r="T9348" s="9">
        <f>YEAR('Consolidtaed Data'!$F1597)</f>
        <v>2020</v>
      </c>
    </row>
    <row r="9349" spans="1:20" x14ac:dyDescent="0.3">
      <c r="A9349" s="9" t="s">
        <v>10375</v>
      </c>
      <c r="B9349" s="9" t="s">
        <v>322</v>
      </c>
      <c r="C9349" s="9" t="s">
        <v>196</v>
      </c>
      <c r="D9349" s="9" t="s">
        <v>149</v>
      </c>
      <c r="E9349" s="9" t="s">
        <v>467</v>
      </c>
      <c r="F9349" s="12">
        <v>44537</v>
      </c>
      <c r="G9349" s="12" t="str">
        <f>VLOOKUP(Table3[[#This Row],[Product ID]],[1]Products!$A:$G,2,0)</f>
        <v>Product 43</v>
      </c>
      <c r="H9349" s="22">
        <v>2</v>
      </c>
      <c r="I9349" s="9">
        <f>VLOOKUP('Consolidtaed Data'!$B1913,[1]Products!$A:$G,4,0)</f>
        <v>1671</v>
      </c>
      <c r="J9349" s="9">
        <f>VLOOKUP('Consolidtaed Data'!$B1913,[1]Products!$A:$G,3,0)</f>
        <v>1220</v>
      </c>
      <c r="K9349" s="9">
        <f>'Consolidtaed Data'!$J1913*'Consolidtaed Data'!$H1913</f>
        <v>2970</v>
      </c>
      <c r="L9349" s="9">
        <f>'Consolidtaed Data'!$I1913*'Consolidtaed Data'!$H1913</f>
        <v>4182</v>
      </c>
      <c r="M9349" s="9">
        <f>'Consolidtaed Data'!$L1913-'Consolidtaed Data'!$K1913</f>
        <v>1654</v>
      </c>
      <c r="N9349" s="9" t="str">
        <f>VLOOKUP('Consolidtaed Data'!$C1913,[1]Locations!$A:$O,2,0)</f>
        <v>El Cajon</v>
      </c>
      <c r="O9349" s="9" t="str">
        <f>VLOOKUP('Consolidtaed Data'!$D1913,'[1]Sales People'!$A:$B,2,0)</f>
        <v>Eugene Holmes</v>
      </c>
      <c r="P9349" s="9" t="str">
        <f>VLOOKUP('Consolidtaed Data'!$E1913,[1]Customers!$A:$B,2,0)</f>
        <v>Carlos Young</v>
      </c>
      <c r="Q9349" s="11">
        <f>WEEKDAY('Consolidtaed Data'!$F1913)</f>
        <v>3</v>
      </c>
      <c r="R9349" s="9">
        <f>MONTH('Consolidtaed Data'!$F1913)</f>
        <v>5</v>
      </c>
      <c r="S9349" s="9" t="str">
        <f>TEXT(Table3[[#This Row],[Purchase Date]],"MMMM")</f>
        <v>December</v>
      </c>
      <c r="T9349" s="9">
        <f>YEAR('Consolidtaed Data'!$F1913)</f>
        <v>2020</v>
      </c>
    </row>
    <row r="9350" spans="1:20" x14ac:dyDescent="0.3">
      <c r="A9350" s="9" t="s">
        <v>10376</v>
      </c>
      <c r="B9350" s="9" t="s">
        <v>185</v>
      </c>
      <c r="C9350" s="9" t="s">
        <v>8</v>
      </c>
      <c r="D9350" s="9" t="s">
        <v>9</v>
      </c>
      <c r="E9350" s="9" t="s">
        <v>371</v>
      </c>
      <c r="F9350" s="12">
        <v>44537</v>
      </c>
      <c r="G9350" s="12" t="str">
        <f>VLOOKUP(Table3[[#This Row],[Product ID]],[1]Products!$A:$G,2,0)</f>
        <v>Product 65</v>
      </c>
      <c r="H9350" s="22">
        <v>1</v>
      </c>
      <c r="I9350" s="9">
        <f>VLOOKUP('Consolidtaed Data'!$B2868,[1]Products!$A:$G,4,0)</f>
        <v>181</v>
      </c>
      <c r="J9350" s="9">
        <f>VLOOKUP('Consolidtaed Data'!$B2868,[1]Products!$A:$G,3,0)</f>
        <v>130</v>
      </c>
      <c r="K9350" s="9">
        <f>'Consolidtaed Data'!$J2868*'Consolidtaed Data'!$H2868</f>
        <v>1968</v>
      </c>
      <c r="L9350" s="9">
        <f>'Consolidtaed Data'!$I2868*'Consolidtaed Data'!$H2868</f>
        <v>2734</v>
      </c>
      <c r="M9350" s="9">
        <f>'Consolidtaed Data'!$L2868-'Consolidtaed Data'!$K2868</f>
        <v>714</v>
      </c>
      <c r="N9350" s="9" t="str">
        <f>VLOOKUP('Consolidtaed Data'!$C2868,[1]Locations!$A:$O,2,0)</f>
        <v>Stockton</v>
      </c>
      <c r="O9350" s="9" t="str">
        <f>VLOOKUP('Consolidtaed Data'!$D2868,'[1]Sales People'!$A:$B,2,0)</f>
        <v>Bobby Russell</v>
      </c>
      <c r="P9350" s="9" t="str">
        <f>VLOOKUP('Consolidtaed Data'!$E2868,[1]Customers!$A:$B,2,0)</f>
        <v>Shawn Torres</v>
      </c>
      <c r="Q9350" s="11">
        <f>WEEKDAY('Consolidtaed Data'!$F2868)</f>
        <v>4</v>
      </c>
      <c r="R9350" s="9">
        <f>MONTH('Consolidtaed Data'!$F2868)</f>
        <v>7</v>
      </c>
      <c r="S9350" s="9" t="str">
        <f>TEXT(Table3[[#This Row],[Purchase Date]],"MMMM")</f>
        <v>December</v>
      </c>
      <c r="T9350" s="9">
        <f>YEAR('Consolidtaed Data'!$F2868)</f>
        <v>2020</v>
      </c>
    </row>
    <row r="9351" spans="1:20" x14ac:dyDescent="0.3">
      <c r="A9351" s="9" t="s">
        <v>10377</v>
      </c>
      <c r="B9351" s="9" t="s">
        <v>572</v>
      </c>
      <c r="C9351" s="9" t="s">
        <v>201</v>
      </c>
      <c r="D9351" s="9" t="s">
        <v>83</v>
      </c>
      <c r="E9351" s="9" t="s">
        <v>510</v>
      </c>
      <c r="F9351" s="12">
        <v>44537</v>
      </c>
      <c r="G9351" s="12" t="str">
        <f>VLOOKUP(Table3[[#This Row],[Product ID]],[1]Products!$A:$G,2,0)</f>
        <v>Product 22</v>
      </c>
      <c r="H9351" s="22">
        <v>1</v>
      </c>
      <c r="I9351" s="9">
        <f>VLOOKUP('Consolidtaed Data'!$B2872,[1]Products!$A:$G,4,0)</f>
        <v>1972</v>
      </c>
      <c r="J9351" s="9">
        <f>VLOOKUP('Consolidtaed Data'!$B2872,[1]Products!$A:$G,3,0)</f>
        <v>1321</v>
      </c>
      <c r="K9351" s="9">
        <f>'Consolidtaed Data'!$J2872*'Consolidtaed Data'!$H2872</f>
        <v>2700</v>
      </c>
      <c r="L9351" s="9">
        <f>'Consolidtaed Data'!$I2872*'Consolidtaed Data'!$H2872</f>
        <v>4500</v>
      </c>
      <c r="M9351" s="9">
        <f>'Consolidtaed Data'!$L2872-'Consolidtaed Data'!$K2872</f>
        <v>689</v>
      </c>
      <c r="N9351" s="9" t="str">
        <f>VLOOKUP('Consolidtaed Data'!$C2872,[1]Locations!$A:$O,2,0)</f>
        <v>El Cajon</v>
      </c>
      <c r="O9351" s="9" t="str">
        <f>VLOOKUP('Consolidtaed Data'!$D2872,'[1]Sales People'!$A:$B,2,0)</f>
        <v>Martin Perry</v>
      </c>
      <c r="P9351" s="9" t="str">
        <f>VLOOKUP('Consolidtaed Data'!$E2872,[1]Customers!$A:$B,2,0)</f>
        <v>Fred Russell</v>
      </c>
      <c r="Q9351" s="11">
        <f>WEEKDAY('Consolidtaed Data'!$F2872)</f>
        <v>4</v>
      </c>
      <c r="R9351" s="9">
        <f>MONTH('Consolidtaed Data'!$F2872)</f>
        <v>7</v>
      </c>
      <c r="S9351" s="9" t="str">
        <f>TEXT(Table3[[#This Row],[Purchase Date]],"MMMM")</f>
        <v>December</v>
      </c>
      <c r="T9351" s="9">
        <f>YEAR('Consolidtaed Data'!$F2872)</f>
        <v>2020</v>
      </c>
    </row>
    <row r="9352" spans="1:20" x14ac:dyDescent="0.3">
      <c r="A9352" s="9" t="s">
        <v>10378</v>
      </c>
      <c r="B9352" s="9" t="s">
        <v>330</v>
      </c>
      <c r="C9352" s="9" t="s">
        <v>59</v>
      </c>
      <c r="D9352" s="9" t="s">
        <v>241</v>
      </c>
      <c r="E9352" s="9" t="s">
        <v>2088</v>
      </c>
      <c r="F9352" s="12">
        <v>44537</v>
      </c>
      <c r="G9352" s="12" t="str">
        <f>VLOOKUP(Table3[[#This Row],[Product ID]],[1]Products!$A:$G,2,0)</f>
        <v>Product 91</v>
      </c>
      <c r="H9352" s="22">
        <v>3</v>
      </c>
      <c r="I9352" s="9">
        <f>VLOOKUP('Consolidtaed Data'!$B2909,[1]Products!$A:$G,4,0)</f>
        <v>561</v>
      </c>
      <c r="J9352" s="9">
        <f>VLOOKUP('Consolidtaed Data'!$B2909,[1]Products!$A:$G,3,0)</f>
        <v>421</v>
      </c>
      <c r="K9352" s="9">
        <f>'Consolidtaed Data'!$J2909*'Consolidtaed Data'!$H2909</f>
        <v>1664</v>
      </c>
      <c r="L9352" s="9">
        <f>'Consolidtaed Data'!$I2909*'Consolidtaed Data'!$H2909</f>
        <v>2412</v>
      </c>
      <c r="M9352" s="9">
        <f>'Consolidtaed Data'!$L2909-'Consolidtaed Data'!$K2909</f>
        <v>2613</v>
      </c>
      <c r="N9352" s="9" t="str">
        <f>VLOOKUP('Consolidtaed Data'!$C2909,[1]Locations!$A:$O,2,0)</f>
        <v>Santa Ana</v>
      </c>
      <c r="O9352" s="9" t="str">
        <f>VLOOKUP('Consolidtaed Data'!$D2909,'[1]Sales People'!$A:$B,2,0)</f>
        <v>Jeremy Mendoza</v>
      </c>
      <c r="P9352" s="9" t="str">
        <f>VLOOKUP('Consolidtaed Data'!$E2909,[1]Customers!$A:$B,2,0)</f>
        <v>Ronald Burns</v>
      </c>
      <c r="Q9352" s="11">
        <f>WEEKDAY('Consolidtaed Data'!$F2909)</f>
        <v>6</v>
      </c>
      <c r="R9352" s="9">
        <f>MONTH('Consolidtaed Data'!$F2909)</f>
        <v>7</v>
      </c>
      <c r="S9352" s="9" t="str">
        <f>TEXT(Table3[[#This Row],[Purchase Date]],"MMMM")</f>
        <v>December</v>
      </c>
      <c r="T9352" s="9">
        <f>YEAR('Consolidtaed Data'!$F2909)</f>
        <v>2020</v>
      </c>
    </row>
    <row r="9353" spans="1:20" x14ac:dyDescent="0.3">
      <c r="A9353" s="9" t="s">
        <v>10379</v>
      </c>
      <c r="B9353" s="9" t="s">
        <v>349</v>
      </c>
      <c r="C9353" s="9" t="s">
        <v>458</v>
      </c>
      <c r="D9353" s="9" t="s">
        <v>235</v>
      </c>
      <c r="E9353" s="9" t="s">
        <v>846</v>
      </c>
      <c r="F9353" s="12">
        <v>44537</v>
      </c>
      <c r="G9353" s="12" t="str">
        <f>VLOOKUP(Table3[[#This Row],[Product ID]],[1]Products!$A:$G,2,0)</f>
        <v>Product 60</v>
      </c>
      <c r="H9353" s="22">
        <v>2</v>
      </c>
      <c r="I9353" s="9">
        <f>VLOOKUP('Consolidtaed Data'!$B3044,[1]Products!$A:$G,4,0)</f>
        <v>35</v>
      </c>
      <c r="J9353" s="9">
        <f>VLOOKUP('Consolidtaed Data'!$B3044,[1]Products!$A:$G,3,0)</f>
        <v>22</v>
      </c>
      <c r="K9353" s="9">
        <f>'Consolidtaed Data'!$J3044*'Consolidtaed Data'!$H3044</f>
        <v>807</v>
      </c>
      <c r="L9353" s="9">
        <f>'Consolidtaed Data'!$I3044*'Consolidtaed Data'!$H3044</f>
        <v>1467</v>
      </c>
      <c r="M9353" s="9">
        <f>'Consolidtaed Data'!$L3044-'Consolidtaed Data'!$K3044</f>
        <v>2070</v>
      </c>
      <c r="N9353" s="9" t="str">
        <f>VLOOKUP('Consolidtaed Data'!$C3044,[1]Locations!$A:$O,2,0)</f>
        <v>Corona</v>
      </c>
      <c r="O9353" s="9" t="str">
        <f>VLOOKUP('Consolidtaed Data'!$D3044,'[1]Sales People'!$A:$B,2,0)</f>
        <v>Bobby Russell</v>
      </c>
      <c r="P9353" s="9" t="str">
        <f>VLOOKUP('Consolidtaed Data'!$E3044,[1]Customers!$A:$B,2,0)</f>
        <v>Alan Gomez</v>
      </c>
      <c r="Q9353" s="11">
        <f>WEEKDAY('Consolidtaed Data'!$F3044)</f>
        <v>3</v>
      </c>
      <c r="R9353" s="9">
        <f>MONTH('Consolidtaed Data'!$F3044)</f>
        <v>8</v>
      </c>
      <c r="S9353" s="9" t="str">
        <f>TEXT(Table3[[#This Row],[Purchase Date]],"MMMM")</f>
        <v>December</v>
      </c>
      <c r="T9353" s="9">
        <f>YEAR('Consolidtaed Data'!$F3044)</f>
        <v>2020</v>
      </c>
    </row>
    <row r="9354" spans="1:20" x14ac:dyDescent="0.3">
      <c r="A9354" s="9" t="s">
        <v>10380</v>
      </c>
      <c r="B9354" s="9" t="s">
        <v>15</v>
      </c>
      <c r="C9354" s="9" t="s">
        <v>201</v>
      </c>
      <c r="D9354" s="9" t="s">
        <v>315</v>
      </c>
      <c r="E9354" s="9" t="s">
        <v>10</v>
      </c>
      <c r="F9354" s="12">
        <v>44537</v>
      </c>
      <c r="G9354" s="12" t="str">
        <f>VLOOKUP(Table3[[#This Row],[Product ID]],[1]Products!$A:$G,2,0)</f>
        <v>Product 38</v>
      </c>
      <c r="H9354" s="22">
        <v>1</v>
      </c>
      <c r="I9354" s="9">
        <f>VLOOKUP('Consolidtaed Data'!$B3125,[1]Products!$A:$G,4,0)</f>
        <v>2005</v>
      </c>
      <c r="J9354" s="9">
        <f>VLOOKUP('Consolidtaed Data'!$B3125,[1]Products!$A:$G,3,0)</f>
        <v>1223</v>
      </c>
      <c r="K9354" s="9">
        <f>'Consolidtaed Data'!$J3125*'Consolidtaed Data'!$H3125</f>
        <v>1473</v>
      </c>
      <c r="L9354" s="9">
        <f>'Consolidtaed Data'!$I3125*'Consolidtaed Data'!$H3125</f>
        <v>2497</v>
      </c>
      <c r="M9354" s="9">
        <f>'Consolidtaed Data'!$L3125-'Consolidtaed Data'!$K3125</f>
        <v>123</v>
      </c>
      <c r="N9354" s="9" t="str">
        <f>VLOOKUP('Consolidtaed Data'!$C3125,[1]Locations!$A:$O,2,0)</f>
        <v>Antioch</v>
      </c>
      <c r="O9354" s="9" t="str">
        <f>VLOOKUP('Consolidtaed Data'!$D3125,'[1]Sales People'!$A:$B,2,0)</f>
        <v>Christopher Tucker</v>
      </c>
      <c r="P9354" s="9" t="str">
        <f>VLOOKUP('Consolidtaed Data'!$E3125,[1]Customers!$A:$B,2,0)</f>
        <v>Patrick Graham</v>
      </c>
      <c r="Q9354" s="11">
        <f>WEEKDAY('Consolidtaed Data'!$F3125)</f>
        <v>3</v>
      </c>
      <c r="R9354" s="9">
        <f>MONTH('Consolidtaed Data'!$F3125)</f>
        <v>8</v>
      </c>
      <c r="S9354" s="9" t="str">
        <f>TEXT(Table3[[#This Row],[Purchase Date]],"MMMM")</f>
        <v>December</v>
      </c>
      <c r="T9354" s="9">
        <f>YEAR('Consolidtaed Data'!$F3125)</f>
        <v>2020</v>
      </c>
    </row>
    <row r="9355" spans="1:20" x14ac:dyDescent="0.3">
      <c r="A9355" s="9" t="s">
        <v>10381</v>
      </c>
      <c r="B9355" s="9" t="s">
        <v>443</v>
      </c>
      <c r="C9355" s="9" t="s">
        <v>99</v>
      </c>
      <c r="D9355" s="9" t="s">
        <v>56</v>
      </c>
      <c r="E9355" s="9" t="s">
        <v>583</v>
      </c>
      <c r="F9355" s="12">
        <v>44537</v>
      </c>
      <c r="G9355" s="12" t="str">
        <f>VLOOKUP(Table3[[#This Row],[Product ID]],[1]Products!$A:$G,2,0)</f>
        <v>Product 61</v>
      </c>
      <c r="H9355" s="22">
        <v>1</v>
      </c>
      <c r="I9355" s="9">
        <f>VLOOKUP('Consolidtaed Data'!$B3659,[1]Products!$A:$G,4,0)</f>
        <v>1889</v>
      </c>
      <c r="J9355" s="9">
        <f>VLOOKUP('Consolidtaed Data'!$B3659,[1]Products!$A:$G,3,0)</f>
        <v>945</v>
      </c>
      <c r="K9355" s="9">
        <f>'Consolidtaed Data'!$J3659*'Consolidtaed Data'!$H3659</f>
        <v>1742</v>
      </c>
      <c r="L9355" s="9">
        <f>'Consolidtaed Data'!$I3659*'Consolidtaed Data'!$H3659</f>
        <v>3416</v>
      </c>
      <c r="M9355" s="9">
        <f>'Consolidtaed Data'!$L3659-'Consolidtaed Data'!$K3659</f>
        <v>1376</v>
      </c>
      <c r="N9355" s="9" t="str">
        <f>VLOOKUP('Consolidtaed Data'!$C3659,[1]Locations!$A:$O,2,0)</f>
        <v>Visalia</v>
      </c>
      <c r="O9355" s="9" t="str">
        <f>VLOOKUP('Consolidtaed Data'!$D3659,'[1]Sales People'!$A:$B,2,0)</f>
        <v>Christopher Tucker</v>
      </c>
      <c r="P9355" s="9" t="str">
        <f>VLOOKUP('Consolidtaed Data'!$E3659,[1]Customers!$A:$B,2,0)</f>
        <v>Daniel Berry</v>
      </c>
      <c r="Q9355" s="11">
        <f>WEEKDAY('Consolidtaed Data'!$F3659)</f>
        <v>6</v>
      </c>
      <c r="R9355" s="9">
        <f>MONTH('Consolidtaed Data'!$F3659)</f>
        <v>9</v>
      </c>
      <c r="S9355" s="9" t="str">
        <f>TEXT(Table3[[#This Row],[Purchase Date]],"MMMM")</f>
        <v>December</v>
      </c>
      <c r="T9355" s="9">
        <f>YEAR('Consolidtaed Data'!$F3659)</f>
        <v>2020</v>
      </c>
    </row>
    <row r="9356" spans="1:20" x14ac:dyDescent="0.3">
      <c r="A9356" s="9" t="s">
        <v>10382</v>
      </c>
      <c r="B9356" s="9" t="s">
        <v>76</v>
      </c>
      <c r="C9356" s="9" t="s">
        <v>99</v>
      </c>
      <c r="D9356" s="9" t="s">
        <v>22</v>
      </c>
      <c r="E9356" s="9" t="s">
        <v>170</v>
      </c>
      <c r="F9356" s="12">
        <v>44538</v>
      </c>
      <c r="G9356" s="12" t="str">
        <f>VLOOKUP(Table3[[#This Row],[Product ID]],[1]Products!$A:$G,2,0)</f>
        <v>Product 19</v>
      </c>
      <c r="H9356" s="22">
        <v>1</v>
      </c>
      <c r="I9356" s="9">
        <f>VLOOKUP('Consolidtaed Data'!$B207,[1]Products!$A:$G,4,0)</f>
        <v>1582</v>
      </c>
      <c r="J9356" s="9">
        <f>VLOOKUP('Consolidtaed Data'!$B207,[1]Products!$A:$G,3,0)</f>
        <v>1234</v>
      </c>
      <c r="K9356" s="9">
        <f>'Consolidtaed Data'!$J207*'Consolidtaed Data'!$H207</f>
        <v>2049</v>
      </c>
      <c r="L9356" s="9">
        <f>'Consolidtaed Data'!$I207*'Consolidtaed Data'!$H207</f>
        <v>3357</v>
      </c>
      <c r="M9356" s="9">
        <f>'Consolidtaed Data'!$L207-'Consolidtaed Data'!$K207</f>
        <v>137</v>
      </c>
      <c r="N9356" s="9" t="str">
        <f>VLOOKUP('Consolidtaed Data'!$C207,[1]Locations!$A:$O,2,0)</f>
        <v>Anaheim</v>
      </c>
      <c r="O9356" s="9" t="str">
        <f>VLOOKUP('Consolidtaed Data'!$D207,'[1]Sales People'!$A:$B,2,0)</f>
        <v>Carl Hall</v>
      </c>
      <c r="P9356" s="9" t="str">
        <f>VLOOKUP('Consolidtaed Data'!$E207,[1]Customers!$A:$B,2,0)</f>
        <v>Antonio Shaw</v>
      </c>
      <c r="Q9356" s="11">
        <f>WEEKDAY('Consolidtaed Data'!$F207)</f>
        <v>4</v>
      </c>
      <c r="R9356" s="9">
        <f>MONTH('Consolidtaed Data'!$F207)</f>
        <v>1</v>
      </c>
      <c r="S9356" s="9" t="str">
        <f>TEXT(Table3[[#This Row],[Purchase Date]],"MMMM")</f>
        <v>December</v>
      </c>
      <c r="T9356" s="9">
        <f>YEAR('Consolidtaed Data'!$F207)</f>
        <v>2020</v>
      </c>
    </row>
    <row r="9357" spans="1:20" x14ac:dyDescent="0.3">
      <c r="A9357" s="9" t="s">
        <v>10383</v>
      </c>
      <c r="B9357" s="9" t="s">
        <v>495</v>
      </c>
      <c r="C9357" s="9" t="s">
        <v>126</v>
      </c>
      <c r="D9357" s="9" t="s">
        <v>161</v>
      </c>
      <c r="E9357" s="9" t="s">
        <v>1081</v>
      </c>
      <c r="F9357" s="12">
        <v>44538</v>
      </c>
      <c r="G9357" s="12" t="str">
        <f>VLOOKUP(Table3[[#This Row],[Product ID]],[1]Products!$A:$G,2,0)</f>
        <v>Product 15</v>
      </c>
      <c r="H9357" s="22">
        <v>1</v>
      </c>
      <c r="I9357" s="9">
        <f>VLOOKUP('Consolidtaed Data'!$B420,[1]Products!$A:$G,4,0)</f>
        <v>1467</v>
      </c>
      <c r="J9357" s="9">
        <f>VLOOKUP('Consolidtaed Data'!$B420,[1]Products!$A:$G,3,0)</f>
        <v>807</v>
      </c>
      <c r="K9357" s="9">
        <f>'Consolidtaed Data'!$J420*'Consolidtaed Data'!$H420</f>
        <v>947</v>
      </c>
      <c r="L9357" s="9">
        <f>'Consolidtaed Data'!$I420*'Consolidtaed Data'!$H420</f>
        <v>1353</v>
      </c>
      <c r="M9357" s="9">
        <f>'Consolidtaed Data'!$L420-'Consolidtaed Data'!$K420</f>
        <v>1378</v>
      </c>
      <c r="N9357" s="9" t="str">
        <f>VLOOKUP('Consolidtaed Data'!$C420,[1]Locations!$A:$O,2,0)</f>
        <v>Sacramento</v>
      </c>
      <c r="O9357" s="9" t="str">
        <f>VLOOKUP('Consolidtaed Data'!$D420,'[1]Sales People'!$A:$B,2,0)</f>
        <v>Martin Perry</v>
      </c>
      <c r="P9357" s="9" t="str">
        <f>VLOOKUP('Consolidtaed Data'!$E420,[1]Customers!$A:$B,2,0)</f>
        <v>Jeremy Jenkins</v>
      </c>
      <c r="Q9357" s="11">
        <f>WEEKDAY('Consolidtaed Data'!$F420)</f>
        <v>4</v>
      </c>
      <c r="R9357" s="9">
        <f>MONTH('Consolidtaed Data'!$F420)</f>
        <v>1</v>
      </c>
      <c r="S9357" s="9" t="str">
        <f>TEXT(Table3[[#This Row],[Purchase Date]],"MMMM")</f>
        <v>December</v>
      </c>
      <c r="T9357" s="9">
        <f>YEAR('Consolidtaed Data'!$F420)</f>
        <v>2020</v>
      </c>
    </row>
    <row r="9358" spans="1:20" x14ac:dyDescent="0.3">
      <c r="A9358" s="9" t="s">
        <v>10384</v>
      </c>
      <c r="B9358" s="9" t="s">
        <v>252</v>
      </c>
      <c r="C9358" s="9" t="s">
        <v>331</v>
      </c>
      <c r="D9358" s="9" t="s">
        <v>315</v>
      </c>
      <c r="E9358" s="9" t="s">
        <v>728</v>
      </c>
      <c r="F9358" s="12">
        <v>44538</v>
      </c>
      <c r="G9358" s="12" t="str">
        <f>VLOOKUP(Table3[[#This Row],[Product ID]],[1]Products!$A:$G,2,0)</f>
        <v>Product 81</v>
      </c>
      <c r="H9358" s="22">
        <v>1</v>
      </c>
      <c r="I9358" s="9">
        <f>VLOOKUP('Consolidtaed Data'!$B771,[1]Products!$A:$G,4,0)</f>
        <v>2495</v>
      </c>
      <c r="J9358" s="9">
        <f>VLOOKUP('Consolidtaed Data'!$B771,[1]Products!$A:$G,3,0)</f>
        <v>1896</v>
      </c>
      <c r="K9358" s="9">
        <f>'Consolidtaed Data'!$J771*'Consolidtaed Data'!$H771</f>
        <v>3600</v>
      </c>
      <c r="L9358" s="9">
        <f>'Consolidtaed Data'!$I771*'Consolidtaed Data'!$H771</f>
        <v>6546</v>
      </c>
      <c r="M9358" s="9">
        <f>'Consolidtaed Data'!$L771-'Consolidtaed Data'!$K771</f>
        <v>837</v>
      </c>
      <c r="N9358" s="9" t="str">
        <f>VLOOKUP('Consolidtaed Data'!$C771,[1]Locations!$A:$O,2,0)</f>
        <v>Los Angeles</v>
      </c>
      <c r="O9358" s="9" t="str">
        <f>VLOOKUP('Consolidtaed Data'!$D771,'[1]Sales People'!$A:$B,2,0)</f>
        <v>Kevin Butler</v>
      </c>
      <c r="P9358" s="9" t="str">
        <f>VLOOKUP('Consolidtaed Data'!$E771,[1]Customers!$A:$B,2,0)</f>
        <v>Brandon Diaz</v>
      </c>
      <c r="Q9358" s="11">
        <f>WEEKDAY('Consolidtaed Data'!$F771)</f>
        <v>7</v>
      </c>
      <c r="R9358" s="9">
        <f>MONTH('Consolidtaed Data'!$F771)</f>
        <v>2</v>
      </c>
      <c r="S9358" s="9" t="str">
        <f>TEXT(Table3[[#This Row],[Purchase Date]],"MMMM")</f>
        <v>December</v>
      </c>
      <c r="T9358" s="9">
        <f>YEAR('Consolidtaed Data'!$F771)</f>
        <v>2020</v>
      </c>
    </row>
    <row r="9359" spans="1:20" x14ac:dyDescent="0.3">
      <c r="A9359" s="9" t="s">
        <v>10385</v>
      </c>
      <c r="B9359" s="9" t="s">
        <v>139</v>
      </c>
      <c r="C9359" s="9" t="s">
        <v>635</v>
      </c>
      <c r="D9359" s="9" t="s">
        <v>229</v>
      </c>
      <c r="E9359" s="9" t="s">
        <v>1950</v>
      </c>
      <c r="F9359" s="12">
        <v>44538</v>
      </c>
      <c r="G9359" s="12" t="str">
        <f>VLOOKUP(Table3[[#This Row],[Product ID]],[1]Products!$A:$G,2,0)</f>
        <v>Product 13</v>
      </c>
      <c r="H9359" s="22">
        <v>1</v>
      </c>
      <c r="I9359" s="9">
        <f>VLOOKUP('Consolidtaed Data'!$B1049,[1]Products!$A:$G,4,0)</f>
        <v>1972</v>
      </c>
      <c r="J9359" s="9">
        <f>VLOOKUP('Consolidtaed Data'!$B1049,[1]Products!$A:$G,3,0)</f>
        <v>1321</v>
      </c>
      <c r="K9359" s="9">
        <f>'Consolidtaed Data'!$J1049*'Consolidtaed Data'!$H1049</f>
        <v>1108</v>
      </c>
      <c r="L9359" s="9">
        <f>'Consolidtaed Data'!$I1049*'Consolidtaed Data'!$H1049</f>
        <v>1351</v>
      </c>
      <c r="M9359" s="9">
        <f>'Consolidtaed Data'!$L1049-'Consolidtaed Data'!$K1049</f>
        <v>528</v>
      </c>
      <c r="N9359" s="9" t="str">
        <f>VLOOKUP('Consolidtaed Data'!$C1049,[1]Locations!$A:$O,2,0)</f>
        <v>Daly City</v>
      </c>
      <c r="O9359" s="9" t="str">
        <f>VLOOKUP('Consolidtaed Data'!$D1049,'[1]Sales People'!$A:$B,2,0)</f>
        <v>Charles Harper</v>
      </c>
      <c r="P9359" s="9" t="str">
        <f>VLOOKUP('Consolidtaed Data'!$E1049,[1]Customers!$A:$B,2,0)</f>
        <v>Stephen Greene</v>
      </c>
      <c r="Q9359" s="11">
        <f>WEEKDAY('Consolidtaed Data'!$F1049)</f>
        <v>1</v>
      </c>
      <c r="R9359" s="9">
        <f>MONTH('Consolidtaed Data'!$F1049)</f>
        <v>3</v>
      </c>
      <c r="S9359" s="9" t="str">
        <f>TEXT(Table3[[#This Row],[Purchase Date]],"MMMM")</f>
        <v>December</v>
      </c>
      <c r="T9359" s="9">
        <f>YEAR('Consolidtaed Data'!$F1049)</f>
        <v>2020</v>
      </c>
    </row>
    <row r="9360" spans="1:20" x14ac:dyDescent="0.3">
      <c r="A9360" s="9" t="s">
        <v>10386</v>
      </c>
      <c r="B9360" s="9" t="s">
        <v>33</v>
      </c>
      <c r="C9360" s="9" t="s">
        <v>289</v>
      </c>
      <c r="D9360" s="9" t="s">
        <v>281</v>
      </c>
      <c r="E9360" s="9" t="s">
        <v>511</v>
      </c>
      <c r="F9360" s="12">
        <v>44538</v>
      </c>
      <c r="G9360" s="12" t="str">
        <f>VLOOKUP(Table3[[#This Row],[Product ID]],[1]Products!$A:$G,2,0)</f>
        <v>Product 29</v>
      </c>
      <c r="H9360" s="22">
        <v>3</v>
      </c>
      <c r="I9360" s="9">
        <f>VLOOKUP('Consolidtaed Data'!$B1450,[1]Products!$A:$G,4,0)</f>
        <v>1119</v>
      </c>
      <c r="J9360" s="9">
        <f>VLOOKUP('Consolidtaed Data'!$B1450,[1]Products!$A:$G,3,0)</f>
        <v>683</v>
      </c>
      <c r="K9360" s="9">
        <f>'Consolidtaed Data'!$J1450*'Consolidtaed Data'!$H1450</f>
        <v>1399</v>
      </c>
      <c r="L9360" s="9">
        <f>'Consolidtaed Data'!$I1450*'Consolidtaed Data'!$H1450</f>
        <v>2294</v>
      </c>
      <c r="M9360" s="9">
        <f>'Consolidtaed Data'!$L1450-'Consolidtaed Data'!$K1450</f>
        <v>92</v>
      </c>
      <c r="N9360" s="9" t="str">
        <f>VLOOKUP('Consolidtaed Data'!$C1450,[1]Locations!$A:$O,2,0)</f>
        <v>Oakland</v>
      </c>
      <c r="O9360" s="9" t="str">
        <f>VLOOKUP('Consolidtaed Data'!$D1450,'[1]Sales People'!$A:$B,2,0)</f>
        <v>Martin Perry</v>
      </c>
      <c r="P9360" s="9" t="str">
        <f>VLOOKUP('Consolidtaed Data'!$E1450,[1]Customers!$A:$B,2,0)</f>
        <v>Earl Robinson</v>
      </c>
      <c r="Q9360" s="11">
        <f>WEEKDAY('Consolidtaed Data'!$F1450)</f>
        <v>6</v>
      </c>
      <c r="R9360" s="9">
        <f>MONTH('Consolidtaed Data'!$F1450)</f>
        <v>4</v>
      </c>
      <c r="S9360" s="9" t="str">
        <f>TEXT(Table3[[#This Row],[Purchase Date]],"MMMM")</f>
        <v>December</v>
      </c>
      <c r="T9360" s="9">
        <f>YEAR('Consolidtaed Data'!$F1450)</f>
        <v>2020</v>
      </c>
    </row>
    <row r="9361" spans="1:20" x14ac:dyDescent="0.3">
      <c r="A9361" s="9" t="s">
        <v>10387</v>
      </c>
      <c r="B9361" s="9" t="s">
        <v>89</v>
      </c>
      <c r="C9361" s="9" t="s">
        <v>59</v>
      </c>
      <c r="D9361" s="9" t="s">
        <v>95</v>
      </c>
      <c r="E9361" s="9" t="s">
        <v>708</v>
      </c>
      <c r="F9361" s="12">
        <v>44538</v>
      </c>
      <c r="G9361" s="12" t="str">
        <f>VLOOKUP(Table3[[#This Row],[Product ID]],[1]Products!$A:$G,2,0)</f>
        <v>Product 64</v>
      </c>
      <c r="H9361" s="22">
        <v>3</v>
      </c>
      <c r="I9361" s="9">
        <f>VLOOKUP('Consolidtaed Data'!$B1824,[1]Products!$A:$G,4,0)</f>
        <v>913</v>
      </c>
      <c r="J9361" s="9">
        <f>VLOOKUP('Consolidtaed Data'!$B1824,[1]Products!$A:$G,3,0)</f>
        <v>584</v>
      </c>
      <c r="K9361" s="9">
        <f>'Consolidtaed Data'!$J1824*'Consolidtaed Data'!$H1824</f>
        <v>360</v>
      </c>
      <c r="L9361" s="9">
        <f>'Consolidtaed Data'!$I1824*'Consolidtaed Data'!$H1824</f>
        <v>448</v>
      </c>
      <c r="M9361" s="9">
        <f>'Consolidtaed Data'!$L1824-'Consolidtaed Data'!$K1824</f>
        <v>408</v>
      </c>
      <c r="N9361" s="9" t="str">
        <f>VLOOKUP('Consolidtaed Data'!$C1824,[1]Locations!$A:$O,2,0)</f>
        <v>San Diego</v>
      </c>
      <c r="O9361" s="9" t="str">
        <f>VLOOKUP('Consolidtaed Data'!$D1824,'[1]Sales People'!$A:$B,2,0)</f>
        <v>Martin Perry</v>
      </c>
      <c r="P9361" s="9" t="str">
        <f>VLOOKUP('Consolidtaed Data'!$E1824,[1]Customers!$A:$B,2,0)</f>
        <v>Kevin Campbell</v>
      </c>
      <c r="Q9361" s="11">
        <f>WEEKDAY('Consolidtaed Data'!$F1824)</f>
        <v>4</v>
      </c>
      <c r="R9361" s="9">
        <f>MONTH('Consolidtaed Data'!$F1824)</f>
        <v>5</v>
      </c>
      <c r="S9361" s="9" t="str">
        <f>TEXT(Table3[[#This Row],[Purchase Date]],"MMMM")</f>
        <v>December</v>
      </c>
      <c r="T9361" s="9">
        <f>YEAR('Consolidtaed Data'!$F1824)</f>
        <v>2020</v>
      </c>
    </row>
    <row r="9362" spans="1:20" x14ac:dyDescent="0.3">
      <c r="A9362" s="9" t="s">
        <v>10388</v>
      </c>
      <c r="B9362" s="9" t="s">
        <v>116</v>
      </c>
      <c r="C9362" s="9" t="s">
        <v>126</v>
      </c>
      <c r="D9362" s="9" t="s">
        <v>123</v>
      </c>
      <c r="E9362" s="9" t="s">
        <v>410</v>
      </c>
      <c r="F9362" s="12">
        <v>44538</v>
      </c>
      <c r="G9362" s="12" t="str">
        <f>VLOOKUP(Table3[[#This Row],[Product ID]],[1]Products!$A:$G,2,0)</f>
        <v>Product 55</v>
      </c>
      <c r="H9362" s="22">
        <v>1</v>
      </c>
      <c r="I9362" s="9">
        <f>VLOOKUP('Consolidtaed Data'!$B2478,[1]Products!$A:$G,4,0)</f>
        <v>1708</v>
      </c>
      <c r="J9362" s="9">
        <f>VLOOKUP('Consolidtaed Data'!$B2478,[1]Products!$A:$G,3,0)</f>
        <v>871</v>
      </c>
      <c r="K9362" s="9">
        <f>'Consolidtaed Data'!$J2478*'Consolidtaed Data'!$H2478</f>
        <v>1295</v>
      </c>
      <c r="L9362" s="9">
        <f>'Consolidtaed Data'!$I2478*'Consolidtaed Data'!$H2478</f>
        <v>1639</v>
      </c>
      <c r="M9362" s="9">
        <f>'Consolidtaed Data'!$L2478-'Consolidtaed Data'!$K2478</f>
        <v>243</v>
      </c>
      <c r="N9362" s="9" t="str">
        <f>VLOOKUP('Consolidtaed Data'!$C2478,[1]Locations!$A:$O,2,0)</f>
        <v>Sacramento</v>
      </c>
      <c r="O9362" s="9" t="str">
        <f>VLOOKUP('Consolidtaed Data'!$D2478,'[1]Sales People'!$A:$B,2,0)</f>
        <v>Joshua Cook</v>
      </c>
      <c r="P9362" s="9" t="str">
        <f>VLOOKUP('Consolidtaed Data'!$E2478,[1]Customers!$A:$B,2,0)</f>
        <v>Sean Snyder</v>
      </c>
      <c r="Q9362" s="11">
        <f>WEEKDAY('Consolidtaed Data'!$F2478)</f>
        <v>1</v>
      </c>
      <c r="R9362" s="9">
        <f>MONTH('Consolidtaed Data'!$F2478)</f>
        <v>6</v>
      </c>
      <c r="S9362" s="9" t="str">
        <f>TEXT(Table3[[#This Row],[Purchase Date]],"MMMM")</f>
        <v>December</v>
      </c>
      <c r="T9362" s="9">
        <f>YEAR('Consolidtaed Data'!$F2478)</f>
        <v>2020</v>
      </c>
    </row>
    <row r="9363" spans="1:20" x14ac:dyDescent="0.3">
      <c r="A9363" s="9" t="s">
        <v>10389</v>
      </c>
      <c r="B9363" s="9" t="s">
        <v>188</v>
      </c>
      <c r="C9363" s="9" t="s">
        <v>39</v>
      </c>
      <c r="D9363" s="9" t="s">
        <v>17</v>
      </c>
      <c r="E9363" s="9" t="s">
        <v>1071</v>
      </c>
      <c r="F9363" s="12">
        <v>44538</v>
      </c>
      <c r="G9363" s="12" t="str">
        <f>VLOOKUP(Table3[[#This Row],[Product ID]],[1]Products!$A:$G,2,0)</f>
        <v>Product 63</v>
      </c>
      <c r="H9363" s="22">
        <v>1</v>
      </c>
      <c r="I9363" s="9">
        <f>VLOOKUP('Consolidtaed Data'!$B2582,[1]Products!$A:$G,4,0)</f>
        <v>1338</v>
      </c>
      <c r="J9363" s="9">
        <f>VLOOKUP('Consolidtaed Data'!$B2582,[1]Products!$A:$G,3,0)</f>
        <v>682</v>
      </c>
      <c r="K9363" s="9">
        <f>'Consolidtaed Data'!$J2582*'Consolidtaed Data'!$H2582</f>
        <v>387</v>
      </c>
      <c r="L9363" s="9">
        <f>'Consolidtaed Data'!$I2582*'Consolidtaed Data'!$H2582</f>
        <v>667</v>
      </c>
      <c r="M9363" s="9">
        <f>'Consolidtaed Data'!$L2582-'Consolidtaed Data'!$K2582</f>
        <v>192</v>
      </c>
      <c r="N9363" s="9" t="str">
        <f>VLOOKUP('Consolidtaed Data'!$C2582,[1]Locations!$A:$O,2,0)</f>
        <v>Pomona</v>
      </c>
      <c r="O9363" s="9" t="str">
        <f>VLOOKUP('Consolidtaed Data'!$D2582,'[1]Sales People'!$A:$B,2,0)</f>
        <v>Joe Sims</v>
      </c>
      <c r="P9363" s="9" t="str">
        <f>VLOOKUP('Consolidtaed Data'!$E2582,[1]Customers!$A:$B,2,0)</f>
        <v>Benjamin Lynch</v>
      </c>
      <c r="Q9363" s="11">
        <f>WEEKDAY('Consolidtaed Data'!$F2582)</f>
        <v>3</v>
      </c>
      <c r="R9363" s="9">
        <f>MONTH('Consolidtaed Data'!$F2582)</f>
        <v>7</v>
      </c>
      <c r="S9363" s="9" t="str">
        <f>TEXT(Table3[[#This Row],[Purchase Date]],"MMMM")</f>
        <v>December</v>
      </c>
      <c r="T9363" s="9">
        <f>YEAR('Consolidtaed Data'!$F2582)</f>
        <v>2020</v>
      </c>
    </row>
    <row r="9364" spans="1:20" x14ac:dyDescent="0.3">
      <c r="A9364" s="9" t="s">
        <v>10390</v>
      </c>
      <c r="B9364" s="9" t="s">
        <v>336</v>
      </c>
      <c r="C9364" s="9" t="s">
        <v>45</v>
      </c>
      <c r="D9364" s="9" t="s">
        <v>13</v>
      </c>
      <c r="E9364" s="9" t="s">
        <v>1348</v>
      </c>
      <c r="F9364" s="12">
        <v>44538</v>
      </c>
      <c r="G9364" s="12" t="str">
        <f>VLOOKUP(Table3[[#This Row],[Product ID]],[1]Products!$A:$G,2,0)</f>
        <v>Product 78</v>
      </c>
      <c r="H9364" s="22">
        <v>1</v>
      </c>
      <c r="I9364" s="9">
        <f>VLOOKUP('Consolidtaed Data'!$B2607,[1]Products!$A:$G,4,0)</f>
        <v>545</v>
      </c>
      <c r="J9364" s="9">
        <f>VLOOKUP('Consolidtaed Data'!$B2607,[1]Products!$A:$G,3,0)</f>
        <v>425</v>
      </c>
      <c r="K9364" s="9">
        <f>'Consolidtaed Data'!$J2607*'Consolidtaed Data'!$H2607</f>
        <v>1350</v>
      </c>
      <c r="L9364" s="9">
        <f>'Consolidtaed Data'!$I2607*'Consolidtaed Data'!$H2607</f>
        <v>2454</v>
      </c>
      <c r="M9364" s="9">
        <f>'Consolidtaed Data'!$L2607-'Consolidtaed Data'!$K2607</f>
        <v>862</v>
      </c>
      <c r="N9364" s="9" t="str">
        <f>VLOOKUP('Consolidtaed Data'!$C2607,[1]Locations!$A:$O,2,0)</f>
        <v>Lancaster</v>
      </c>
      <c r="O9364" s="9" t="str">
        <f>VLOOKUP('Consolidtaed Data'!$D2607,'[1]Sales People'!$A:$B,2,0)</f>
        <v>Sean Miller</v>
      </c>
      <c r="P9364" s="9" t="str">
        <f>VLOOKUP('Consolidtaed Data'!$E2607,[1]Customers!$A:$B,2,0)</f>
        <v>Roy Shaw</v>
      </c>
      <c r="Q9364" s="11">
        <f>WEEKDAY('Consolidtaed Data'!$F2607)</f>
        <v>4</v>
      </c>
      <c r="R9364" s="9">
        <f>MONTH('Consolidtaed Data'!$F2607)</f>
        <v>7</v>
      </c>
      <c r="S9364" s="9" t="str">
        <f>TEXT(Table3[[#This Row],[Purchase Date]],"MMMM")</f>
        <v>December</v>
      </c>
      <c r="T9364" s="9">
        <f>YEAR('Consolidtaed Data'!$F2607)</f>
        <v>2020</v>
      </c>
    </row>
    <row r="9365" spans="1:20" x14ac:dyDescent="0.3">
      <c r="A9365" s="9" t="s">
        <v>10391</v>
      </c>
      <c r="B9365" s="9" t="s">
        <v>390</v>
      </c>
      <c r="C9365" s="9" t="s">
        <v>439</v>
      </c>
      <c r="D9365" s="9" t="s">
        <v>22</v>
      </c>
      <c r="E9365" s="9" t="s">
        <v>2424</v>
      </c>
      <c r="F9365" s="12">
        <v>44538</v>
      </c>
      <c r="G9365" s="12" t="str">
        <f>VLOOKUP(Table3[[#This Row],[Product ID]],[1]Products!$A:$G,2,0)</f>
        <v>Product 48</v>
      </c>
      <c r="H9365" s="22">
        <v>1</v>
      </c>
      <c r="I9365" s="9">
        <f>VLOOKUP('Consolidtaed Data'!$B2608,[1]Products!$A:$G,4,0)</f>
        <v>603</v>
      </c>
      <c r="J9365" s="9">
        <f>VLOOKUP('Consolidtaed Data'!$B2608,[1]Products!$A:$G,3,0)</f>
        <v>416</v>
      </c>
      <c r="K9365" s="9">
        <f>'Consolidtaed Data'!$J2608*'Consolidtaed Data'!$H2608</f>
        <v>807</v>
      </c>
      <c r="L9365" s="9">
        <f>'Consolidtaed Data'!$I2608*'Consolidtaed Data'!$H2608</f>
        <v>1467</v>
      </c>
      <c r="M9365" s="9">
        <f>'Consolidtaed Data'!$L2608-'Consolidtaed Data'!$K2608</f>
        <v>265</v>
      </c>
      <c r="N9365" s="9" t="str">
        <f>VLOOKUP('Consolidtaed Data'!$C2608,[1]Locations!$A:$O,2,0)</f>
        <v>East Los Angeles</v>
      </c>
      <c r="O9365" s="9" t="str">
        <f>VLOOKUP('Consolidtaed Data'!$D2608,'[1]Sales People'!$A:$B,2,0)</f>
        <v>Fred Robertson</v>
      </c>
      <c r="P9365" s="9" t="str">
        <f>VLOOKUP('Consolidtaed Data'!$E2608,[1]Customers!$A:$B,2,0)</f>
        <v>Richard Jordan</v>
      </c>
      <c r="Q9365" s="11">
        <f>WEEKDAY('Consolidtaed Data'!$F2608)</f>
        <v>4</v>
      </c>
      <c r="R9365" s="9">
        <f>MONTH('Consolidtaed Data'!$F2608)</f>
        <v>7</v>
      </c>
      <c r="S9365" s="9" t="str">
        <f>TEXT(Table3[[#This Row],[Purchase Date]],"MMMM")</f>
        <v>December</v>
      </c>
      <c r="T9365" s="9">
        <f>YEAR('Consolidtaed Data'!$F2608)</f>
        <v>2020</v>
      </c>
    </row>
    <row r="9366" spans="1:20" x14ac:dyDescent="0.3">
      <c r="A9366" s="9" t="s">
        <v>10392</v>
      </c>
      <c r="B9366" s="9" t="s">
        <v>54</v>
      </c>
      <c r="C9366" s="9" t="s">
        <v>223</v>
      </c>
      <c r="D9366" s="9" t="s">
        <v>220</v>
      </c>
      <c r="E9366" s="9" t="s">
        <v>389</v>
      </c>
      <c r="F9366" s="12">
        <v>44538</v>
      </c>
      <c r="G9366" s="12" t="str">
        <f>VLOOKUP(Table3[[#This Row],[Product ID]],[1]Products!$A:$G,2,0)</f>
        <v>Product 41</v>
      </c>
      <c r="H9366" s="22">
        <v>1</v>
      </c>
      <c r="I9366" s="9">
        <f>VLOOKUP('Consolidtaed Data'!$B2625,[1]Products!$A:$G,4,0)</f>
        <v>947</v>
      </c>
      <c r="J9366" s="9">
        <f>VLOOKUP('Consolidtaed Data'!$B2625,[1]Products!$A:$G,3,0)</f>
        <v>786</v>
      </c>
      <c r="K9366" s="9">
        <f>'Consolidtaed Data'!$J2625*'Consolidtaed Data'!$H2625</f>
        <v>2440</v>
      </c>
      <c r="L9366" s="9">
        <f>'Consolidtaed Data'!$I2625*'Consolidtaed Data'!$H2625</f>
        <v>3342</v>
      </c>
      <c r="M9366" s="9">
        <f>'Consolidtaed Data'!$L2625-'Consolidtaed Data'!$K2625</f>
        <v>656</v>
      </c>
      <c r="N9366" s="9" t="str">
        <f>VLOOKUP('Consolidtaed Data'!$C2625,[1]Locations!$A:$O,2,0)</f>
        <v>Irvine</v>
      </c>
      <c r="O9366" s="9" t="str">
        <f>VLOOKUP('Consolidtaed Data'!$D2625,'[1]Sales People'!$A:$B,2,0)</f>
        <v>Henry Nelson</v>
      </c>
      <c r="P9366" s="9" t="str">
        <f>VLOOKUP('Consolidtaed Data'!$E2625,[1]Customers!$A:$B,2,0)</f>
        <v>Terry Harris</v>
      </c>
      <c r="Q9366" s="11">
        <f>WEEKDAY('Consolidtaed Data'!$F2625)</f>
        <v>6</v>
      </c>
      <c r="R9366" s="9">
        <f>MONTH('Consolidtaed Data'!$F2625)</f>
        <v>7</v>
      </c>
      <c r="S9366" s="9" t="str">
        <f>TEXT(Table3[[#This Row],[Purchase Date]],"MMMM")</f>
        <v>December</v>
      </c>
      <c r="T9366" s="9">
        <f>YEAR('Consolidtaed Data'!$F2625)</f>
        <v>2020</v>
      </c>
    </row>
    <row r="9367" spans="1:20" x14ac:dyDescent="0.3">
      <c r="A9367" s="9" t="s">
        <v>10393</v>
      </c>
      <c r="B9367" s="9" t="s">
        <v>278</v>
      </c>
      <c r="C9367" s="9" t="s">
        <v>140</v>
      </c>
      <c r="D9367" s="9" t="s">
        <v>31</v>
      </c>
      <c r="E9367" s="9" t="s">
        <v>428</v>
      </c>
      <c r="F9367" s="12">
        <v>44538</v>
      </c>
      <c r="G9367" s="12" t="str">
        <f>VLOOKUP(Table3[[#This Row],[Product ID]],[1]Products!$A:$G,2,0)</f>
        <v>Product 75</v>
      </c>
      <c r="H9367" s="22">
        <v>4</v>
      </c>
      <c r="I9367" s="9">
        <f>VLOOKUP('Consolidtaed Data'!$B2786,[1]Products!$A:$G,4,0)</f>
        <v>2283</v>
      </c>
      <c r="J9367" s="9">
        <f>VLOOKUP('Consolidtaed Data'!$B2786,[1]Products!$A:$G,3,0)</f>
        <v>1484</v>
      </c>
      <c r="K9367" s="9">
        <f>'Consolidtaed Data'!$J2786*'Consolidtaed Data'!$H2786</f>
        <v>2970</v>
      </c>
      <c r="L9367" s="9">
        <f>'Consolidtaed Data'!$I2786*'Consolidtaed Data'!$H2786</f>
        <v>4182</v>
      </c>
      <c r="M9367" s="9">
        <f>'Consolidtaed Data'!$L2786-'Consolidtaed Data'!$K2786</f>
        <v>2067</v>
      </c>
      <c r="N9367" s="9" t="str">
        <f>VLOOKUP('Consolidtaed Data'!$C2786,[1]Locations!$A:$O,2,0)</f>
        <v>East Los Angeles</v>
      </c>
      <c r="O9367" s="9" t="str">
        <f>VLOOKUP('Consolidtaed Data'!$D2786,'[1]Sales People'!$A:$B,2,0)</f>
        <v>Roger Ramos</v>
      </c>
      <c r="P9367" s="9" t="str">
        <f>VLOOKUP('Consolidtaed Data'!$E2786,[1]Customers!$A:$B,2,0)</f>
        <v>Albert Rice</v>
      </c>
      <c r="Q9367" s="11">
        <f>WEEKDAY('Consolidtaed Data'!$F2786)</f>
        <v>5</v>
      </c>
      <c r="R9367" s="9">
        <f>MONTH('Consolidtaed Data'!$F2786)</f>
        <v>7</v>
      </c>
      <c r="S9367" s="9" t="str">
        <f>TEXT(Table3[[#This Row],[Purchase Date]],"MMMM")</f>
        <v>December</v>
      </c>
      <c r="T9367" s="9">
        <f>YEAR('Consolidtaed Data'!$F2786)</f>
        <v>2020</v>
      </c>
    </row>
    <row r="9368" spans="1:20" x14ac:dyDescent="0.3">
      <c r="A9368" s="9" t="s">
        <v>10394</v>
      </c>
      <c r="B9368" s="9" t="s">
        <v>216</v>
      </c>
      <c r="C9368" s="9" t="s">
        <v>63</v>
      </c>
      <c r="D9368" s="9" t="s">
        <v>13</v>
      </c>
      <c r="E9368" s="9" t="s">
        <v>202</v>
      </c>
      <c r="F9368" s="12">
        <v>44538</v>
      </c>
      <c r="G9368" s="12" t="str">
        <f>VLOOKUP(Table3[[#This Row],[Product ID]],[1]Products!$A:$G,2,0)</f>
        <v>Product 73</v>
      </c>
      <c r="H9368" s="22">
        <v>1</v>
      </c>
      <c r="I9368" s="9">
        <f>VLOOKUP('Consolidtaed Data'!$B2888,[1]Products!$A:$G,4,0)</f>
        <v>1367</v>
      </c>
      <c r="J9368" s="9">
        <f>VLOOKUP('Consolidtaed Data'!$B2888,[1]Products!$A:$G,3,0)</f>
        <v>984</v>
      </c>
      <c r="K9368" s="9">
        <f>'Consolidtaed Data'!$J2888*'Consolidtaed Data'!$H2888</f>
        <v>791</v>
      </c>
      <c r="L9368" s="9">
        <f>'Consolidtaed Data'!$I2888*'Consolidtaed Data'!$H2888</f>
        <v>1522</v>
      </c>
      <c r="M9368" s="9">
        <f>'Consolidtaed Data'!$L2888-'Consolidtaed Data'!$K2888</f>
        <v>364</v>
      </c>
      <c r="N9368" s="9" t="str">
        <f>VLOOKUP('Consolidtaed Data'!$C2888,[1]Locations!$A:$O,2,0)</f>
        <v>Burbank</v>
      </c>
      <c r="O9368" s="9" t="str">
        <f>VLOOKUP('Consolidtaed Data'!$D2888,'[1]Sales People'!$A:$B,2,0)</f>
        <v>Jerry Perry</v>
      </c>
      <c r="P9368" s="9" t="str">
        <f>VLOOKUP('Consolidtaed Data'!$E2888,[1]Customers!$A:$B,2,0)</f>
        <v>Samuel Hamilton</v>
      </c>
      <c r="Q9368" s="11">
        <f>WEEKDAY('Consolidtaed Data'!$F2888)</f>
        <v>5</v>
      </c>
      <c r="R9368" s="9">
        <f>MONTH('Consolidtaed Data'!$F2888)</f>
        <v>7</v>
      </c>
      <c r="S9368" s="9" t="str">
        <f>TEXT(Table3[[#This Row],[Purchase Date]],"MMMM")</f>
        <v>December</v>
      </c>
      <c r="T9368" s="9">
        <f>YEAR('Consolidtaed Data'!$F2888)</f>
        <v>2020</v>
      </c>
    </row>
    <row r="9369" spans="1:20" x14ac:dyDescent="0.3">
      <c r="A9369" s="9" t="s">
        <v>10395</v>
      </c>
      <c r="B9369" s="9" t="s">
        <v>15</v>
      </c>
      <c r="C9369" s="9" t="s">
        <v>55</v>
      </c>
      <c r="D9369" s="9" t="s">
        <v>161</v>
      </c>
      <c r="E9369" s="9" t="s">
        <v>693</v>
      </c>
      <c r="F9369" s="12">
        <v>44539</v>
      </c>
      <c r="G9369" s="12" t="str">
        <f>VLOOKUP(Table3[[#This Row],[Product ID]],[1]Products!$A:$G,2,0)</f>
        <v>Product 38</v>
      </c>
      <c r="H9369" s="22">
        <v>2</v>
      </c>
      <c r="I9369" s="9">
        <f>VLOOKUP('Consolidtaed Data'!$B280,[1]Products!$A:$G,4,0)</f>
        <v>1338</v>
      </c>
      <c r="J9369" s="9">
        <f>VLOOKUP('Consolidtaed Data'!$B280,[1]Products!$A:$G,3,0)</f>
        <v>682</v>
      </c>
      <c r="K9369" s="9">
        <f>'Consolidtaed Data'!$J280*'Consolidtaed Data'!$H280</f>
        <v>154</v>
      </c>
      <c r="L9369" s="9">
        <f>'Consolidtaed Data'!$I280*'Consolidtaed Data'!$H280</f>
        <v>203</v>
      </c>
      <c r="M9369" s="9">
        <f>'Consolidtaed Data'!$L280-'Consolidtaed Data'!$K280</f>
        <v>599</v>
      </c>
      <c r="N9369" s="9" t="str">
        <f>VLOOKUP('Consolidtaed Data'!$C280,[1]Locations!$A:$O,2,0)</f>
        <v>Hayward</v>
      </c>
      <c r="O9369" s="9" t="str">
        <f>VLOOKUP('Consolidtaed Data'!$D280,'[1]Sales People'!$A:$B,2,0)</f>
        <v>Eugene Holmes</v>
      </c>
      <c r="P9369" s="9" t="str">
        <f>VLOOKUP('Consolidtaed Data'!$E280,[1]Customers!$A:$B,2,0)</f>
        <v>Benjamin Morgan</v>
      </c>
      <c r="Q9369" s="11">
        <f>WEEKDAY('Consolidtaed Data'!$F280)</f>
        <v>2</v>
      </c>
      <c r="R9369" s="9">
        <f>MONTH('Consolidtaed Data'!$F280)</f>
        <v>1</v>
      </c>
      <c r="S9369" s="9" t="str">
        <f>TEXT(Table3[[#This Row],[Purchase Date]],"MMMM")</f>
        <v>December</v>
      </c>
      <c r="T9369" s="9">
        <f>YEAR('Consolidtaed Data'!$F280)</f>
        <v>2020</v>
      </c>
    </row>
    <row r="9370" spans="1:20" x14ac:dyDescent="0.3">
      <c r="A9370" s="9" t="s">
        <v>10396</v>
      </c>
      <c r="B9370" s="9" t="s">
        <v>244</v>
      </c>
      <c r="C9370" s="9" t="s">
        <v>249</v>
      </c>
      <c r="D9370" s="9" t="s">
        <v>91</v>
      </c>
      <c r="E9370" s="9" t="s">
        <v>1174</v>
      </c>
      <c r="F9370" s="12">
        <v>44539</v>
      </c>
      <c r="G9370" s="12" t="str">
        <f>VLOOKUP(Table3[[#This Row],[Product ID]],[1]Products!$A:$G,2,0)</f>
        <v>Product 76</v>
      </c>
      <c r="H9370" s="22">
        <v>1</v>
      </c>
      <c r="I9370" s="9">
        <f>VLOOKUP('Consolidtaed Data'!$B543,[1]Products!$A:$G,4,0)</f>
        <v>502</v>
      </c>
      <c r="J9370" s="9">
        <f>VLOOKUP('Consolidtaed Data'!$B543,[1]Products!$A:$G,3,0)</f>
        <v>296</v>
      </c>
      <c r="K9370" s="9">
        <f>'Consolidtaed Data'!$J543*'Consolidtaed Data'!$H543</f>
        <v>1305</v>
      </c>
      <c r="L9370" s="9">
        <f>'Consolidtaed Data'!$I543*'Consolidtaed Data'!$H543</f>
        <v>1590</v>
      </c>
      <c r="M9370" s="9">
        <f>'Consolidtaed Data'!$L543-'Consolidtaed Data'!$K543</f>
        <v>1014</v>
      </c>
      <c r="N9370" s="9" t="str">
        <f>VLOOKUP('Consolidtaed Data'!$C543,[1]Locations!$A:$O,2,0)</f>
        <v>Long Beach</v>
      </c>
      <c r="O9370" s="9" t="str">
        <f>VLOOKUP('Consolidtaed Data'!$D543,'[1]Sales People'!$A:$B,2,0)</f>
        <v>Joe Sims</v>
      </c>
      <c r="P9370" s="9" t="str">
        <f>VLOOKUP('Consolidtaed Data'!$E543,[1]Customers!$A:$B,2,0)</f>
        <v>Steven Martinez</v>
      </c>
      <c r="Q9370" s="11">
        <f>WEEKDAY('Consolidtaed Data'!$F543)</f>
        <v>6</v>
      </c>
      <c r="R9370" s="9">
        <f>MONTH('Consolidtaed Data'!$F543)</f>
        <v>2</v>
      </c>
      <c r="S9370" s="9" t="str">
        <f>TEXT(Table3[[#This Row],[Purchase Date]],"MMMM")</f>
        <v>December</v>
      </c>
      <c r="T9370" s="9">
        <f>YEAR('Consolidtaed Data'!$F543)</f>
        <v>2020</v>
      </c>
    </row>
    <row r="9371" spans="1:20" x14ac:dyDescent="0.3">
      <c r="A9371" s="9" t="s">
        <v>10397</v>
      </c>
      <c r="B9371" s="9" t="s">
        <v>7</v>
      </c>
      <c r="C9371" s="9" t="s">
        <v>472</v>
      </c>
      <c r="D9371" s="9" t="s">
        <v>281</v>
      </c>
      <c r="E9371" s="9" t="s">
        <v>428</v>
      </c>
      <c r="F9371" s="12">
        <v>44539</v>
      </c>
      <c r="G9371" s="12" t="str">
        <f>VLOOKUP(Table3[[#This Row],[Product ID]],[1]Products!$A:$G,2,0)</f>
        <v>Product 77</v>
      </c>
      <c r="H9371" s="22">
        <v>1</v>
      </c>
      <c r="I9371" s="9">
        <f>VLOOKUP('Consolidtaed Data'!$B763,[1]Products!$A:$G,4,0)</f>
        <v>1812</v>
      </c>
      <c r="J9371" s="9">
        <f>VLOOKUP('Consolidtaed Data'!$B763,[1]Products!$A:$G,3,0)</f>
        <v>1305</v>
      </c>
      <c r="K9371" s="9">
        <f>'Consolidtaed Data'!$J763*'Consolidtaed Data'!$H763</f>
        <v>2616</v>
      </c>
      <c r="L9371" s="9">
        <f>'Consolidtaed Data'!$I763*'Consolidtaed Data'!$H763</f>
        <v>5229</v>
      </c>
      <c r="M9371" s="9">
        <f>'Consolidtaed Data'!$L763-'Consolidtaed Data'!$K763</f>
        <v>74</v>
      </c>
      <c r="N9371" s="9" t="str">
        <f>VLOOKUP('Consolidtaed Data'!$C763,[1]Locations!$A:$O,2,0)</f>
        <v>Daly City</v>
      </c>
      <c r="O9371" s="9" t="str">
        <f>VLOOKUP('Consolidtaed Data'!$D763,'[1]Sales People'!$A:$B,2,0)</f>
        <v>Howard Gardner</v>
      </c>
      <c r="P9371" s="9" t="str">
        <f>VLOOKUP('Consolidtaed Data'!$E763,[1]Customers!$A:$B,2,0)</f>
        <v>Walter Woods</v>
      </c>
      <c r="Q9371" s="11">
        <f>WEEKDAY('Consolidtaed Data'!$F763)</f>
        <v>7</v>
      </c>
      <c r="R9371" s="9">
        <f>MONTH('Consolidtaed Data'!$F763)</f>
        <v>2</v>
      </c>
      <c r="S9371" s="9" t="str">
        <f>TEXT(Table3[[#This Row],[Purchase Date]],"MMMM")</f>
        <v>December</v>
      </c>
      <c r="T9371" s="9">
        <f>YEAR('Consolidtaed Data'!$F763)</f>
        <v>2020</v>
      </c>
    </row>
    <row r="9372" spans="1:20" x14ac:dyDescent="0.3">
      <c r="A9372" s="9" t="s">
        <v>10398</v>
      </c>
      <c r="B9372" s="9" t="s">
        <v>136</v>
      </c>
      <c r="C9372" s="9" t="s">
        <v>231</v>
      </c>
      <c r="D9372" s="9" t="s">
        <v>326</v>
      </c>
      <c r="E9372" s="9" t="s">
        <v>1354</v>
      </c>
      <c r="F9372" s="12">
        <v>44539</v>
      </c>
      <c r="G9372" s="12" t="str">
        <f>VLOOKUP(Table3[[#This Row],[Product ID]],[1]Products!$A:$G,2,0)</f>
        <v>Product 2</v>
      </c>
      <c r="H9372" s="22">
        <v>2</v>
      </c>
      <c r="I9372" s="9">
        <f>VLOOKUP('Consolidtaed Data'!$B1445,[1]Products!$A:$G,4,0)</f>
        <v>1812</v>
      </c>
      <c r="J9372" s="9">
        <f>VLOOKUP('Consolidtaed Data'!$B1445,[1]Products!$A:$G,3,0)</f>
        <v>1305</v>
      </c>
      <c r="K9372" s="9">
        <f>'Consolidtaed Data'!$J1445*'Consolidtaed Data'!$H1445</f>
        <v>395</v>
      </c>
      <c r="L9372" s="9">
        <f>'Consolidtaed Data'!$I1445*'Consolidtaed Data'!$H1445</f>
        <v>556</v>
      </c>
      <c r="M9372" s="9">
        <f>'Consolidtaed Data'!$L1445-'Consolidtaed Data'!$K1445</f>
        <v>297</v>
      </c>
      <c r="N9372" s="9" t="str">
        <f>VLOOKUP('Consolidtaed Data'!$C1445,[1]Locations!$A:$O,2,0)</f>
        <v>Fullerton</v>
      </c>
      <c r="O9372" s="9" t="str">
        <f>VLOOKUP('Consolidtaed Data'!$D1445,'[1]Sales People'!$A:$B,2,0)</f>
        <v>Larry Castillo</v>
      </c>
      <c r="P9372" s="9" t="str">
        <f>VLOOKUP('Consolidtaed Data'!$E1445,[1]Customers!$A:$B,2,0)</f>
        <v>Gregory Boyd</v>
      </c>
      <c r="Q9372" s="11">
        <f>WEEKDAY('Consolidtaed Data'!$F1445)</f>
        <v>5</v>
      </c>
      <c r="R9372" s="9">
        <f>MONTH('Consolidtaed Data'!$F1445)</f>
        <v>4</v>
      </c>
      <c r="S9372" s="9" t="str">
        <f>TEXT(Table3[[#This Row],[Purchase Date]],"MMMM")</f>
        <v>December</v>
      </c>
      <c r="T9372" s="9">
        <f>YEAR('Consolidtaed Data'!$F1445)</f>
        <v>2020</v>
      </c>
    </row>
    <row r="9373" spans="1:20" x14ac:dyDescent="0.3">
      <c r="A9373" s="9" t="s">
        <v>10399</v>
      </c>
      <c r="B9373" s="9" t="s">
        <v>112</v>
      </c>
      <c r="C9373" s="9" t="s">
        <v>25</v>
      </c>
      <c r="D9373" s="9" t="s">
        <v>123</v>
      </c>
      <c r="E9373" s="9" t="s">
        <v>841</v>
      </c>
      <c r="F9373" s="12">
        <v>44539</v>
      </c>
      <c r="G9373" s="12" t="str">
        <f>VLOOKUP(Table3[[#This Row],[Product ID]],[1]Products!$A:$G,2,0)</f>
        <v>Product 7</v>
      </c>
      <c r="H9373" s="22">
        <v>1</v>
      </c>
      <c r="I9373" s="9">
        <f>VLOOKUP('Consolidtaed Data'!$B1472,[1]Products!$A:$G,4,0)</f>
        <v>871</v>
      </c>
      <c r="J9373" s="9">
        <f>VLOOKUP('Consolidtaed Data'!$B1472,[1]Products!$A:$G,3,0)</f>
        <v>540</v>
      </c>
      <c r="K9373" s="9">
        <f>'Consolidtaed Data'!$J1472*'Consolidtaed Data'!$H1472</f>
        <v>1742</v>
      </c>
      <c r="L9373" s="9">
        <f>'Consolidtaed Data'!$I1472*'Consolidtaed Data'!$H1472</f>
        <v>3416</v>
      </c>
      <c r="M9373" s="9">
        <f>'Consolidtaed Data'!$L1472-'Consolidtaed Data'!$K1472</f>
        <v>13</v>
      </c>
      <c r="N9373" s="9" t="str">
        <f>VLOOKUP('Consolidtaed Data'!$C1472,[1]Locations!$A:$O,2,0)</f>
        <v>Norwalk</v>
      </c>
      <c r="O9373" s="9" t="str">
        <f>VLOOKUP('Consolidtaed Data'!$D1472,'[1]Sales People'!$A:$B,2,0)</f>
        <v>Brian Davis</v>
      </c>
      <c r="P9373" s="9" t="str">
        <f>VLOOKUP('Consolidtaed Data'!$E1472,[1]Customers!$A:$B,2,0)</f>
        <v>Shawn Ray</v>
      </c>
      <c r="Q9373" s="11">
        <f>WEEKDAY('Consolidtaed Data'!$F1472)</f>
        <v>7</v>
      </c>
      <c r="R9373" s="9">
        <f>MONTH('Consolidtaed Data'!$F1472)</f>
        <v>4</v>
      </c>
      <c r="S9373" s="9" t="str">
        <f>TEXT(Table3[[#This Row],[Purchase Date]],"MMMM")</f>
        <v>December</v>
      </c>
      <c r="T9373" s="9">
        <f>YEAR('Consolidtaed Data'!$F1472)</f>
        <v>2020</v>
      </c>
    </row>
    <row r="9374" spans="1:20" x14ac:dyDescent="0.3">
      <c r="A9374" s="9" t="s">
        <v>10400</v>
      </c>
      <c r="B9374" s="9" t="s">
        <v>477</v>
      </c>
      <c r="C9374" s="9" t="s">
        <v>412</v>
      </c>
      <c r="D9374" s="9" t="s">
        <v>113</v>
      </c>
      <c r="E9374" s="9" t="s">
        <v>696</v>
      </c>
      <c r="F9374" s="12">
        <v>44539</v>
      </c>
      <c r="G9374" s="12" t="str">
        <f>VLOOKUP(Table3[[#This Row],[Product ID]],[1]Products!$A:$G,2,0)</f>
        <v>Product 46</v>
      </c>
      <c r="H9374" s="22">
        <v>4</v>
      </c>
      <c r="I9374" s="9">
        <f>VLOOKUP('Consolidtaed Data'!$B1618,[1]Products!$A:$G,4,0)</f>
        <v>1972</v>
      </c>
      <c r="J9374" s="9">
        <f>VLOOKUP('Consolidtaed Data'!$B1618,[1]Products!$A:$G,3,0)</f>
        <v>1321</v>
      </c>
      <c r="K9374" s="9">
        <f>'Consolidtaed Data'!$J1618*'Consolidtaed Data'!$H1618</f>
        <v>984</v>
      </c>
      <c r="L9374" s="9">
        <f>'Consolidtaed Data'!$I1618*'Consolidtaed Data'!$H1618</f>
        <v>1367</v>
      </c>
      <c r="M9374" s="9">
        <f>'Consolidtaed Data'!$L1618-'Consolidtaed Data'!$K1618</f>
        <v>801</v>
      </c>
      <c r="N9374" s="9" t="str">
        <f>VLOOKUP('Consolidtaed Data'!$C1618,[1]Locations!$A:$O,2,0)</f>
        <v>Fontana</v>
      </c>
      <c r="O9374" s="9" t="str">
        <f>VLOOKUP('Consolidtaed Data'!$D1618,'[1]Sales People'!$A:$B,2,0)</f>
        <v>Fred Robertson</v>
      </c>
      <c r="P9374" s="9" t="str">
        <f>VLOOKUP('Consolidtaed Data'!$E1618,[1]Customers!$A:$B,2,0)</f>
        <v>Benjamin Garza</v>
      </c>
      <c r="Q9374" s="11">
        <f>WEEKDAY('Consolidtaed Data'!$F1618)</f>
        <v>3</v>
      </c>
      <c r="R9374" s="9">
        <f>MONTH('Consolidtaed Data'!$F1618)</f>
        <v>4</v>
      </c>
      <c r="S9374" s="9" t="str">
        <f>TEXT(Table3[[#This Row],[Purchase Date]],"MMMM")</f>
        <v>December</v>
      </c>
      <c r="T9374" s="9">
        <f>YEAR('Consolidtaed Data'!$F1618)</f>
        <v>2020</v>
      </c>
    </row>
    <row r="9375" spans="1:20" x14ac:dyDescent="0.3">
      <c r="A9375" s="9" t="s">
        <v>10401</v>
      </c>
      <c r="B9375" s="9" t="s">
        <v>93</v>
      </c>
      <c r="C9375" s="9" t="s">
        <v>263</v>
      </c>
      <c r="D9375" s="9" t="s">
        <v>87</v>
      </c>
      <c r="E9375" s="9" t="s">
        <v>2672</v>
      </c>
      <c r="F9375" s="12">
        <v>44539</v>
      </c>
      <c r="G9375" s="12" t="str">
        <f>VLOOKUP(Table3[[#This Row],[Product ID]],[1]Products!$A:$G,2,0)</f>
        <v>Product 71</v>
      </c>
      <c r="H9375" s="22">
        <v>1</v>
      </c>
      <c r="I9375" s="9">
        <f>VLOOKUP('Consolidtaed Data'!$B2452,[1]Products!$A:$G,4,0)</f>
        <v>502</v>
      </c>
      <c r="J9375" s="9">
        <f>VLOOKUP('Consolidtaed Data'!$B2452,[1]Products!$A:$G,3,0)</f>
        <v>296</v>
      </c>
      <c r="K9375" s="9">
        <f>'Consolidtaed Data'!$J2452*'Consolidtaed Data'!$H2452</f>
        <v>2468</v>
      </c>
      <c r="L9375" s="9">
        <f>'Consolidtaed Data'!$I2452*'Consolidtaed Data'!$H2452</f>
        <v>3164</v>
      </c>
      <c r="M9375" s="9">
        <f>'Consolidtaed Data'!$L2452-'Consolidtaed Data'!$K2452</f>
        <v>383</v>
      </c>
      <c r="N9375" s="9" t="str">
        <f>VLOOKUP('Consolidtaed Data'!$C2452,[1]Locations!$A:$O,2,0)</f>
        <v>Orange</v>
      </c>
      <c r="O9375" s="9" t="str">
        <f>VLOOKUP('Consolidtaed Data'!$D2452,'[1]Sales People'!$A:$B,2,0)</f>
        <v>Patrick Ruiz</v>
      </c>
      <c r="P9375" s="9" t="str">
        <f>VLOOKUP('Consolidtaed Data'!$E2452,[1]Customers!$A:$B,2,0)</f>
        <v>Ralph Kelley</v>
      </c>
      <c r="Q9375" s="11">
        <f>WEEKDAY('Consolidtaed Data'!$F2452)</f>
        <v>6</v>
      </c>
      <c r="R9375" s="9">
        <f>MONTH('Consolidtaed Data'!$F2452)</f>
        <v>6</v>
      </c>
      <c r="S9375" s="9" t="str">
        <f>TEXT(Table3[[#This Row],[Purchase Date]],"MMMM")</f>
        <v>December</v>
      </c>
      <c r="T9375" s="9">
        <f>YEAR('Consolidtaed Data'!$F2452)</f>
        <v>2020</v>
      </c>
    </row>
    <row r="9376" spans="1:20" x14ac:dyDescent="0.3">
      <c r="A9376" s="9" t="s">
        <v>10402</v>
      </c>
      <c r="B9376" s="9" t="s">
        <v>248</v>
      </c>
      <c r="C9376" s="9" t="s">
        <v>504</v>
      </c>
      <c r="D9376" s="9" t="s">
        <v>64</v>
      </c>
      <c r="E9376" s="9" t="s">
        <v>1834</v>
      </c>
      <c r="F9376" s="12">
        <v>44539</v>
      </c>
      <c r="G9376" s="12" t="str">
        <f>VLOOKUP(Table3[[#This Row],[Product ID]],[1]Products!$A:$G,2,0)</f>
        <v>Product 97</v>
      </c>
      <c r="H9376" s="22">
        <v>1</v>
      </c>
      <c r="I9376" s="9">
        <f>VLOOKUP('Consolidtaed Data'!$B2763,[1]Products!$A:$G,4,0)</f>
        <v>771</v>
      </c>
      <c r="J9376" s="9">
        <f>VLOOKUP('Consolidtaed Data'!$B2763,[1]Products!$A:$G,3,0)</f>
        <v>648</v>
      </c>
      <c r="K9376" s="9">
        <f>'Consolidtaed Data'!$J2763*'Consolidtaed Data'!$H2763</f>
        <v>61</v>
      </c>
      <c r="L9376" s="9">
        <f>'Consolidtaed Data'!$I2763*'Consolidtaed Data'!$H2763</f>
        <v>95</v>
      </c>
      <c r="M9376" s="9">
        <f>'Consolidtaed Data'!$L2763-'Consolidtaed Data'!$K2763</f>
        <v>246</v>
      </c>
      <c r="N9376" s="9" t="str">
        <f>VLOOKUP('Consolidtaed Data'!$C2763,[1]Locations!$A:$O,2,0)</f>
        <v>Fairfield</v>
      </c>
      <c r="O9376" s="9" t="str">
        <f>VLOOKUP('Consolidtaed Data'!$D2763,'[1]Sales People'!$A:$B,2,0)</f>
        <v>Ernest Wagner</v>
      </c>
      <c r="P9376" s="9" t="str">
        <f>VLOOKUP('Consolidtaed Data'!$E2763,[1]Customers!$A:$B,2,0)</f>
        <v>Kevin Moreno</v>
      </c>
      <c r="Q9376" s="11">
        <f>WEEKDAY('Consolidtaed Data'!$F2763)</f>
        <v>3</v>
      </c>
      <c r="R9376" s="9">
        <f>MONTH('Consolidtaed Data'!$F2763)</f>
        <v>7</v>
      </c>
      <c r="S9376" s="9" t="str">
        <f>TEXT(Table3[[#This Row],[Purchase Date]],"MMMM")</f>
        <v>December</v>
      </c>
      <c r="T9376" s="9">
        <f>YEAR('Consolidtaed Data'!$F2763)</f>
        <v>2020</v>
      </c>
    </row>
    <row r="9377" spans="1:20" x14ac:dyDescent="0.3">
      <c r="A9377" s="9" t="s">
        <v>10403</v>
      </c>
      <c r="B9377" s="9" t="s">
        <v>373</v>
      </c>
      <c r="C9377" s="9" t="s">
        <v>21</v>
      </c>
      <c r="D9377" s="9" t="s">
        <v>241</v>
      </c>
      <c r="E9377" s="9" t="s">
        <v>773</v>
      </c>
      <c r="F9377" s="12">
        <v>44539</v>
      </c>
      <c r="G9377" s="12" t="str">
        <f>VLOOKUP(Table3[[#This Row],[Product ID]],[1]Products!$A:$G,2,0)</f>
        <v>Product 66</v>
      </c>
      <c r="H9377" s="22">
        <v>4</v>
      </c>
      <c r="I9377" s="9">
        <f>VLOOKUP('Consolidtaed Data'!$B3075,[1]Products!$A:$G,4,0)</f>
        <v>1405</v>
      </c>
      <c r="J9377" s="9">
        <f>VLOOKUP('Consolidtaed Data'!$B3075,[1]Products!$A:$G,3,0)</f>
        <v>1054</v>
      </c>
      <c r="K9377" s="9">
        <f>'Consolidtaed Data'!$J3075*'Consolidtaed Data'!$H3075</f>
        <v>171</v>
      </c>
      <c r="L9377" s="9">
        <f>'Consolidtaed Data'!$I3075*'Consolidtaed Data'!$H3075</f>
        <v>217</v>
      </c>
      <c r="M9377" s="9">
        <f>'Consolidtaed Data'!$L3075-'Consolidtaed Data'!$K3075</f>
        <v>651</v>
      </c>
      <c r="N9377" s="9" t="str">
        <f>VLOOKUP('Consolidtaed Data'!$C3075,[1]Locations!$A:$O,2,0)</f>
        <v>San Mateo</v>
      </c>
      <c r="O9377" s="9" t="str">
        <f>VLOOKUP('Consolidtaed Data'!$D3075,'[1]Sales People'!$A:$B,2,0)</f>
        <v>Justin Lynch</v>
      </c>
      <c r="P9377" s="9" t="str">
        <f>VLOOKUP('Consolidtaed Data'!$E3075,[1]Customers!$A:$B,2,0)</f>
        <v>Roy West</v>
      </c>
      <c r="Q9377" s="11">
        <f>WEEKDAY('Consolidtaed Data'!$F3075)</f>
        <v>5</v>
      </c>
      <c r="R9377" s="9">
        <f>MONTH('Consolidtaed Data'!$F3075)</f>
        <v>8</v>
      </c>
      <c r="S9377" s="9" t="str">
        <f>TEXT(Table3[[#This Row],[Purchase Date]],"MMMM")</f>
        <v>December</v>
      </c>
      <c r="T9377" s="9">
        <f>YEAR('Consolidtaed Data'!$F3075)</f>
        <v>2020</v>
      </c>
    </row>
    <row r="9378" spans="1:20" x14ac:dyDescent="0.3">
      <c r="A9378" s="9" t="s">
        <v>10404</v>
      </c>
      <c r="B9378" s="9" t="s">
        <v>495</v>
      </c>
      <c r="C9378" s="9" t="s">
        <v>472</v>
      </c>
      <c r="D9378" s="9" t="s">
        <v>220</v>
      </c>
      <c r="E9378" s="9" t="s">
        <v>1982</v>
      </c>
      <c r="F9378" s="12">
        <v>44539</v>
      </c>
      <c r="G9378" s="12" t="str">
        <f>VLOOKUP(Table3[[#This Row],[Product ID]],[1]Products!$A:$G,2,0)</f>
        <v>Product 15</v>
      </c>
      <c r="H9378" s="22">
        <v>1</v>
      </c>
      <c r="I9378" s="9">
        <f>VLOOKUP('Consolidtaed Data'!$B3232,[1]Products!$A:$G,4,0)</f>
        <v>290</v>
      </c>
      <c r="J9378" s="9">
        <f>VLOOKUP('Consolidtaed Data'!$B3232,[1]Products!$A:$G,3,0)</f>
        <v>200</v>
      </c>
      <c r="K9378" s="9">
        <f>'Consolidtaed Data'!$J3232*'Consolidtaed Data'!$H3232</f>
        <v>2380</v>
      </c>
      <c r="L9378" s="9">
        <f>'Consolidtaed Data'!$I3232*'Consolidtaed Data'!$H3232</f>
        <v>3132</v>
      </c>
      <c r="M9378" s="9">
        <f>'Consolidtaed Data'!$L3232-'Consolidtaed Data'!$K3232</f>
        <v>824</v>
      </c>
      <c r="N9378" s="9" t="str">
        <f>VLOOKUP('Consolidtaed Data'!$C3232,[1]Locations!$A:$O,2,0)</f>
        <v>San Jose</v>
      </c>
      <c r="O9378" s="9" t="str">
        <f>VLOOKUP('Consolidtaed Data'!$D3232,'[1]Sales People'!$A:$B,2,0)</f>
        <v>John Reyes</v>
      </c>
      <c r="P9378" s="9" t="str">
        <f>VLOOKUP('Consolidtaed Data'!$E3232,[1]Customers!$A:$B,2,0)</f>
        <v>Alan Perry</v>
      </c>
      <c r="Q9378" s="11">
        <f>WEEKDAY('Consolidtaed Data'!$F3232)</f>
        <v>3</v>
      </c>
      <c r="R9378" s="9">
        <f>MONTH('Consolidtaed Data'!$F3232)</f>
        <v>8</v>
      </c>
      <c r="S9378" s="9" t="str">
        <f>TEXT(Table3[[#This Row],[Purchase Date]],"MMMM")</f>
        <v>December</v>
      </c>
      <c r="T9378" s="9">
        <f>YEAR('Consolidtaed Data'!$F3232)</f>
        <v>2020</v>
      </c>
    </row>
    <row r="9379" spans="1:20" x14ac:dyDescent="0.3">
      <c r="A9379" s="9" t="s">
        <v>10405</v>
      </c>
      <c r="B9379" s="9" t="s">
        <v>338</v>
      </c>
      <c r="C9379" s="9" t="s">
        <v>223</v>
      </c>
      <c r="D9379" s="9" t="s">
        <v>143</v>
      </c>
      <c r="E9379" s="9" t="s">
        <v>224</v>
      </c>
      <c r="F9379" s="12">
        <v>44540</v>
      </c>
      <c r="G9379" s="12" t="str">
        <f>VLOOKUP(Table3[[#This Row],[Product ID]],[1]Products!$A:$G,2,0)</f>
        <v>Product 95</v>
      </c>
      <c r="H9379" s="22">
        <v>1</v>
      </c>
      <c r="I9379" s="9">
        <f>VLOOKUP('Consolidtaed Data'!$B40,[1]Products!$A:$G,4,0)</f>
        <v>1972</v>
      </c>
      <c r="J9379" s="9">
        <f>VLOOKUP('Consolidtaed Data'!$B40,[1]Products!$A:$G,3,0)</f>
        <v>1321</v>
      </c>
      <c r="K9379" s="9">
        <f>'Consolidtaed Data'!$J40*'Consolidtaed Data'!$H40</f>
        <v>1301</v>
      </c>
      <c r="L9379" s="9">
        <f>'Consolidtaed Data'!$I40*'Consolidtaed Data'!$H40</f>
        <v>1587</v>
      </c>
      <c r="M9379" s="9">
        <f>'Consolidtaed Data'!$L40-'Consolidtaed Data'!$K40</f>
        <v>792</v>
      </c>
      <c r="N9379" s="9" t="str">
        <f>VLOOKUP('Consolidtaed Data'!$C40,[1]Locations!$A:$O,2,0)</f>
        <v>Visalia</v>
      </c>
      <c r="O9379" s="9" t="str">
        <f>VLOOKUP('Consolidtaed Data'!$D40,'[1]Sales People'!$A:$B,2,0)</f>
        <v>Bobby Russell</v>
      </c>
      <c r="P9379" s="9" t="str">
        <f>VLOOKUP('Consolidtaed Data'!$E40,[1]Customers!$A:$B,2,0)</f>
        <v>Jesse Bishop</v>
      </c>
      <c r="Q9379" s="11">
        <f>WEEKDAY('Consolidtaed Data'!$F40)</f>
        <v>6</v>
      </c>
      <c r="R9379" s="9">
        <f>MONTH('Consolidtaed Data'!$F40)</f>
        <v>1</v>
      </c>
      <c r="S9379" s="9" t="str">
        <f>TEXT(Table3[[#This Row],[Purchase Date]],"MMMM")</f>
        <v>December</v>
      </c>
      <c r="T9379" s="9">
        <f>YEAR('Consolidtaed Data'!$F40)</f>
        <v>2020</v>
      </c>
    </row>
    <row r="9380" spans="1:20" x14ac:dyDescent="0.3">
      <c r="A9380" s="9" t="s">
        <v>10406</v>
      </c>
      <c r="B9380" s="9" t="s">
        <v>213</v>
      </c>
      <c r="C9380" s="9" t="s">
        <v>263</v>
      </c>
      <c r="D9380" s="9" t="s">
        <v>220</v>
      </c>
      <c r="E9380" s="9" t="s">
        <v>264</v>
      </c>
      <c r="F9380" s="12">
        <v>44540</v>
      </c>
      <c r="G9380" s="12" t="str">
        <f>VLOOKUP(Table3[[#This Row],[Product ID]],[1]Products!$A:$G,2,0)</f>
        <v>Product 68</v>
      </c>
      <c r="H9380" s="22">
        <v>3</v>
      </c>
      <c r="I9380" s="9">
        <f>VLOOKUP('Consolidtaed Data'!$B50,[1]Products!$A:$G,4,0)</f>
        <v>1889</v>
      </c>
      <c r="J9380" s="9">
        <f>VLOOKUP('Consolidtaed Data'!$B50,[1]Products!$A:$G,3,0)</f>
        <v>945</v>
      </c>
      <c r="K9380" s="9">
        <f>'Consolidtaed Data'!$J50*'Consolidtaed Data'!$H50</f>
        <v>130</v>
      </c>
      <c r="L9380" s="9">
        <f>'Consolidtaed Data'!$I50*'Consolidtaed Data'!$H50</f>
        <v>181</v>
      </c>
      <c r="M9380" s="9">
        <f>'Consolidtaed Data'!$L50-'Consolidtaed Data'!$K50</f>
        <v>424</v>
      </c>
      <c r="N9380" s="9" t="str">
        <f>VLOOKUP('Consolidtaed Data'!$C50,[1]Locations!$A:$O,2,0)</f>
        <v>Modesto</v>
      </c>
      <c r="O9380" s="9" t="str">
        <f>VLOOKUP('Consolidtaed Data'!$D50,'[1]Sales People'!$A:$B,2,0)</f>
        <v>Clarence Fox</v>
      </c>
      <c r="P9380" s="9" t="str">
        <f>VLOOKUP('Consolidtaed Data'!$E50,[1]Customers!$A:$B,2,0)</f>
        <v>Thomas Chapman</v>
      </c>
      <c r="Q9380" s="11">
        <f>WEEKDAY('Consolidtaed Data'!$F50)</f>
        <v>7</v>
      </c>
      <c r="R9380" s="9">
        <f>MONTH('Consolidtaed Data'!$F50)</f>
        <v>1</v>
      </c>
      <c r="S9380" s="9" t="str">
        <f>TEXT(Table3[[#This Row],[Purchase Date]],"MMMM")</f>
        <v>December</v>
      </c>
      <c r="T9380" s="9">
        <f>YEAR('Consolidtaed Data'!$F50)</f>
        <v>2020</v>
      </c>
    </row>
    <row r="9381" spans="1:20" x14ac:dyDescent="0.3">
      <c r="A9381" s="9" t="s">
        <v>10407</v>
      </c>
      <c r="B9381" s="9" t="s">
        <v>653</v>
      </c>
      <c r="C9381" s="9" t="s">
        <v>55</v>
      </c>
      <c r="D9381" s="9" t="s">
        <v>153</v>
      </c>
      <c r="E9381" s="9" t="s">
        <v>860</v>
      </c>
      <c r="F9381" s="12">
        <v>44540</v>
      </c>
      <c r="G9381" s="12" t="str">
        <f>VLOOKUP(Table3[[#This Row],[Product ID]],[1]Products!$A:$G,2,0)</f>
        <v>Product 74</v>
      </c>
      <c r="H9381" s="22">
        <v>4</v>
      </c>
      <c r="I9381" s="9">
        <f>VLOOKUP('Consolidtaed Data'!$B296,[1]Products!$A:$G,4,0)</f>
        <v>378</v>
      </c>
      <c r="J9381" s="9">
        <f>VLOOKUP('Consolidtaed Data'!$B296,[1]Products!$A:$G,3,0)</f>
        <v>291</v>
      </c>
      <c r="K9381" s="9">
        <f>'Consolidtaed Data'!$J296*'Consolidtaed Data'!$H296</f>
        <v>270</v>
      </c>
      <c r="L9381" s="9">
        <f>'Consolidtaed Data'!$I296*'Consolidtaed Data'!$H296</f>
        <v>336</v>
      </c>
      <c r="M9381" s="9">
        <f>'Consolidtaed Data'!$L296-'Consolidtaed Data'!$K296</f>
        <v>187</v>
      </c>
      <c r="N9381" s="9" t="str">
        <f>VLOOKUP('Consolidtaed Data'!$C296,[1]Locations!$A:$O,2,0)</f>
        <v>El Monte</v>
      </c>
      <c r="O9381" s="9" t="str">
        <f>VLOOKUP('Consolidtaed Data'!$D296,'[1]Sales People'!$A:$B,2,0)</f>
        <v>Martin Carr</v>
      </c>
      <c r="P9381" s="9" t="str">
        <f>VLOOKUP('Consolidtaed Data'!$E296,[1]Customers!$A:$B,2,0)</f>
        <v>Andrew Martin</v>
      </c>
      <c r="Q9381" s="11">
        <f>WEEKDAY('Consolidtaed Data'!$F296)</f>
        <v>3</v>
      </c>
      <c r="R9381" s="9">
        <f>MONTH('Consolidtaed Data'!$F296)</f>
        <v>1</v>
      </c>
      <c r="S9381" s="9" t="str">
        <f>TEXT(Table3[[#This Row],[Purchase Date]],"MMMM")</f>
        <v>December</v>
      </c>
      <c r="T9381" s="9">
        <f>YEAR('Consolidtaed Data'!$F296)</f>
        <v>2020</v>
      </c>
    </row>
    <row r="9382" spans="1:20" x14ac:dyDescent="0.3">
      <c r="A9382" s="9" t="s">
        <v>10408</v>
      </c>
      <c r="B9382" s="9" t="s">
        <v>136</v>
      </c>
      <c r="C9382" s="9" t="s">
        <v>30</v>
      </c>
      <c r="D9382" s="9" t="s">
        <v>235</v>
      </c>
      <c r="E9382" s="9" t="s">
        <v>881</v>
      </c>
      <c r="F9382" s="12">
        <v>44540</v>
      </c>
      <c r="G9382" s="12" t="str">
        <f>VLOOKUP(Table3[[#This Row],[Product ID]],[1]Products!$A:$G,2,0)</f>
        <v>Product 2</v>
      </c>
      <c r="H9382" s="22">
        <v>3</v>
      </c>
      <c r="I9382" s="9">
        <f>VLOOKUP('Consolidtaed Data'!$B699,[1]Products!$A:$G,4,0)</f>
        <v>603</v>
      </c>
      <c r="J9382" s="9">
        <f>VLOOKUP('Consolidtaed Data'!$B699,[1]Products!$A:$G,3,0)</f>
        <v>416</v>
      </c>
      <c r="K9382" s="9">
        <f>'Consolidtaed Data'!$J699*'Consolidtaed Data'!$H699</f>
        <v>424</v>
      </c>
      <c r="L9382" s="9">
        <f>'Consolidtaed Data'!$I699*'Consolidtaed Data'!$H699</f>
        <v>530</v>
      </c>
      <c r="M9382" s="9">
        <f>'Consolidtaed Data'!$L699-'Consolidtaed Data'!$K699</f>
        <v>1053</v>
      </c>
      <c r="N9382" s="9" t="str">
        <f>VLOOKUP('Consolidtaed Data'!$C699,[1]Locations!$A:$O,2,0)</f>
        <v>Santa Clara</v>
      </c>
      <c r="O9382" s="9" t="str">
        <f>VLOOKUP('Consolidtaed Data'!$D699,'[1]Sales People'!$A:$B,2,0)</f>
        <v>Brian Hansen</v>
      </c>
      <c r="P9382" s="9" t="str">
        <f>VLOOKUP('Consolidtaed Data'!$E699,[1]Customers!$A:$B,2,0)</f>
        <v>Fred Perez</v>
      </c>
      <c r="Q9382" s="11">
        <f>WEEKDAY('Consolidtaed Data'!$F699)</f>
        <v>3</v>
      </c>
      <c r="R9382" s="9">
        <f>MONTH('Consolidtaed Data'!$F699)</f>
        <v>2</v>
      </c>
      <c r="S9382" s="9" t="str">
        <f>TEXT(Table3[[#This Row],[Purchase Date]],"MMMM")</f>
        <v>December</v>
      </c>
      <c r="T9382" s="9">
        <f>YEAR('Consolidtaed Data'!$F699)</f>
        <v>2020</v>
      </c>
    </row>
    <row r="9383" spans="1:20" x14ac:dyDescent="0.3">
      <c r="A9383" s="9" t="s">
        <v>10409</v>
      </c>
      <c r="B9383" s="9" t="s">
        <v>79</v>
      </c>
      <c r="C9383" s="9" t="s">
        <v>469</v>
      </c>
      <c r="D9383" s="9" t="s">
        <v>281</v>
      </c>
      <c r="E9383" s="9" t="s">
        <v>1803</v>
      </c>
      <c r="F9383" s="12">
        <v>44540</v>
      </c>
      <c r="G9383" s="12" t="str">
        <f>VLOOKUP(Table3[[#This Row],[Product ID]],[1]Products!$A:$G,2,0)</f>
        <v>Product 80</v>
      </c>
      <c r="H9383" s="22">
        <v>1</v>
      </c>
      <c r="I9383" s="9">
        <f>VLOOKUP('Consolidtaed Data'!$B933,[1]Products!$A:$G,4,0)</f>
        <v>545</v>
      </c>
      <c r="J9383" s="9">
        <f>VLOOKUP('Consolidtaed Data'!$B933,[1]Products!$A:$G,3,0)</f>
        <v>425</v>
      </c>
      <c r="K9383" s="9">
        <f>'Consolidtaed Data'!$J933*'Consolidtaed Data'!$H933</f>
        <v>589</v>
      </c>
      <c r="L9383" s="9">
        <f>'Consolidtaed Data'!$I933*'Consolidtaed Data'!$H933</f>
        <v>1052</v>
      </c>
      <c r="M9383" s="9">
        <f>'Consolidtaed Data'!$L933-'Consolidtaed Data'!$K933</f>
        <v>902</v>
      </c>
      <c r="N9383" s="9" t="str">
        <f>VLOOKUP('Consolidtaed Data'!$C933,[1]Locations!$A:$O,2,0)</f>
        <v>Roseville</v>
      </c>
      <c r="O9383" s="9" t="str">
        <f>VLOOKUP('Consolidtaed Data'!$D933,'[1]Sales People'!$A:$B,2,0)</f>
        <v>Ernest Wheeler</v>
      </c>
      <c r="P9383" s="9" t="str">
        <f>VLOOKUP('Consolidtaed Data'!$E933,[1]Customers!$A:$B,2,0)</f>
        <v>Timothy Lawrence</v>
      </c>
      <c r="Q9383" s="11">
        <f>WEEKDAY('Consolidtaed Data'!$F933)</f>
        <v>7</v>
      </c>
      <c r="R9383" s="9">
        <f>MONTH('Consolidtaed Data'!$F933)</f>
        <v>3</v>
      </c>
      <c r="S9383" s="9" t="str">
        <f>TEXT(Table3[[#This Row],[Purchase Date]],"MMMM")</f>
        <v>December</v>
      </c>
      <c r="T9383" s="9">
        <f>YEAR('Consolidtaed Data'!$F933)</f>
        <v>2020</v>
      </c>
    </row>
    <row r="9384" spans="1:20" x14ac:dyDescent="0.3">
      <c r="A9384" s="9" t="s">
        <v>10410</v>
      </c>
      <c r="B9384" s="9" t="s">
        <v>168</v>
      </c>
      <c r="C9384" s="9" t="s">
        <v>99</v>
      </c>
      <c r="D9384" s="9" t="s">
        <v>220</v>
      </c>
      <c r="E9384" s="9" t="s">
        <v>1811</v>
      </c>
      <c r="F9384" s="12">
        <v>44540</v>
      </c>
      <c r="G9384" s="12" t="str">
        <f>VLOOKUP(Table3[[#This Row],[Product ID]],[1]Products!$A:$G,2,0)</f>
        <v>Product 26</v>
      </c>
      <c r="H9384" s="22">
        <v>1</v>
      </c>
      <c r="I9384" s="9">
        <f>VLOOKUP('Consolidtaed Data'!$B939,[1]Products!$A:$G,4,0)</f>
        <v>684</v>
      </c>
      <c r="J9384" s="9">
        <f>VLOOKUP('Consolidtaed Data'!$B939,[1]Products!$A:$G,3,0)</f>
        <v>561</v>
      </c>
      <c r="K9384" s="9">
        <f>'Consolidtaed Data'!$J939*'Consolidtaed Data'!$H939</f>
        <v>1261</v>
      </c>
      <c r="L9384" s="9">
        <f>'Consolidtaed Data'!$I939*'Consolidtaed Data'!$H939</f>
        <v>1638</v>
      </c>
      <c r="M9384" s="9">
        <f>'Consolidtaed Data'!$L939-'Consolidtaed Data'!$K939</f>
        <v>1104</v>
      </c>
      <c r="N9384" s="9" t="str">
        <f>VLOOKUP('Consolidtaed Data'!$C939,[1]Locations!$A:$O,2,0)</f>
        <v>Corona</v>
      </c>
      <c r="O9384" s="9" t="str">
        <f>VLOOKUP('Consolidtaed Data'!$D939,'[1]Sales People'!$A:$B,2,0)</f>
        <v>Charles Harper</v>
      </c>
      <c r="P9384" s="9" t="str">
        <f>VLOOKUP('Consolidtaed Data'!$E939,[1]Customers!$A:$B,2,0)</f>
        <v>Victor Rogers</v>
      </c>
      <c r="Q9384" s="11">
        <f>WEEKDAY('Consolidtaed Data'!$F939)</f>
        <v>7</v>
      </c>
      <c r="R9384" s="9">
        <f>MONTH('Consolidtaed Data'!$F939)</f>
        <v>3</v>
      </c>
      <c r="S9384" s="9" t="str">
        <f>TEXT(Table3[[#This Row],[Purchase Date]],"MMMM")</f>
        <v>December</v>
      </c>
      <c r="T9384" s="9">
        <f>YEAR('Consolidtaed Data'!$F939)</f>
        <v>2020</v>
      </c>
    </row>
    <row r="9385" spans="1:20" x14ac:dyDescent="0.3">
      <c r="A9385" s="9" t="s">
        <v>10411</v>
      </c>
      <c r="B9385" s="9" t="s">
        <v>610</v>
      </c>
      <c r="C9385" s="9" t="s">
        <v>30</v>
      </c>
      <c r="D9385" s="9" t="s">
        <v>235</v>
      </c>
      <c r="E9385" s="9" t="s">
        <v>1844</v>
      </c>
      <c r="F9385" s="12">
        <v>44540</v>
      </c>
      <c r="G9385" s="12" t="str">
        <f>VLOOKUP(Table3[[#This Row],[Product ID]],[1]Products!$A:$G,2,0)</f>
        <v>Product 12</v>
      </c>
      <c r="H9385" s="22">
        <v>3</v>
      </c>
      <c r="I9385" s="9">
        <f>VLOOKUP('Consolidtaed Data'!$B1050,[1]Products!$A:$G,4,0)</f>
        <v>1725</v>
      </c>
      <c r="J9385" s="9">
        <f>VLOOKUP('Consolidtaed Data'!$B1050,[1]Products!$A:$G,3,0)</f>
        <v>1363</v>
      </c>
      <c r="K9385" s="9">
        <f>'Consolidtaed Data'!$J1050*'Consolidtaed Data'!$H1050</f>
        <v>88</v>
      </c>
      <c r="L9385" s="9">
        <f>'Consolidtaed Data'!$I1050*'Consolidtaed Data'!$H1050</f>
        <v>140</v>
      </c>
      <c r="M9385" s="9">
        <f>'Consolidtaed Data'!$L1050-'Consolidtaed Data'!$K1050</f>
        <v>82</v>
      </c>
      <c r="N9385" s="9" t="str">
        <f>VLOOKUP('Consolidtaed Data'!$C1050,[1]Locations!$A:$O,2,0)</f>
        <v>Santa Clarita</v>
      </c>
      <c r="O9385" s="9" t="str">
        <f>VLOOKUP('Consolidtaed Data'!$D1050,'[1]Sales People'!$A:$B,2,0)</f>
        <v>Joshua Cook</v>
      </c>
      <c r="P9385" s="9" t="str">
        <f>VLOOKUP('Consolidtaed Data'!$E1050,[1]Customers!$A:$B,2,0)</f>
        <v>Carlos Martinez</v>
      </c>
      <c r="Q9385" s="11">
        <f>WEEKDAY('Consolidtaed Data'!$F1050)</f>
        <v>1</v>
      </c>
      <c r="R9385" s="9">
        <f>MONTH('Consolidtaed Data'!$F1050)</f>
        <v>3</v>
      </c>
      <c r="S9385" s="9" t="str">
        <f>TEXT(Table3[[#This Row],[Purchase Date]],"MMMM")</f>
        <v>December</v>
      </c>
      <c r="T9385" s="9">
        <f>YEAR('Consolidtaed Data'!$F1050)</f>
        <v>2020</v>
      </c>
    </row>
    <row r="9386" spans="1:20" x14ac:dyDescent="0.3">
      <c r="A9386" s="9" t="s">
        <v>10412</v>
      </c>
      <c r="B9386" s="9" t="s">
        <v>549</v>
      </c>
      <c r="C9386" s="9" t="s">
        <v>635</v>
      </c>
      <c r="D9386" s="9" t="s">
        <v>83</v>
      </c>
      <c r="E9386" s="9" t="s">
        <v>158</v>
      </c>
      <c r="F9386" s="12">
        <v>44540</v>
      </c>
      <c r="G9386" s="12" t="str">
        <f>VLOOKUP(Table3[[#This Row],[Product ID]],[1]Products!$A:$G,2,0)</f>
        <v>Product 10</v>
      </c>
      <c r="H9386" s="22">
        <v>1</v>
      </c>
      <c r="I9386" s="9">
        <f>VLOOKUP('Consolidtaed Data'!$B1722,[1]Products!$A:$G,4,0)</f>
        <v>368</v>
      </c>
      <c r="J9386" s="9">
        <f>VLOOKUP('Consolidtaed Data'!$B1722,[1]Products!$A:$G,3,0)</f>
        <v>294</v>
      </c>
      <c r="K9386" s="9">
        <f>'Consolidtaed Data'!$J1722*'Consolidtaed Data'!$H1722</f>
        <v>786</v>
      </c>
      <c r="L9386" s="9">
        <f>'Consolidtaed Data'!$I1722*'Consolidtaed Data'!$H1722</f>
        <v>947</v>
      </c>
      <c r="M9386" s="9">
        <f>'Consolidtaed Data'!$L1722-'Consolidtaed Data'!$K1722</f>
        <v>187</v>
      </c>
      <c r="N9386" s="9" t="str">
        <f>VLOOKUP('Consolidtaed Data'!$C1722,[1]Locations!$A:$O,2,0)</f>
        <v>El Monte</v>
      </c>
      <c r="O9386" s="9" t="str">
        <f>VLOOKUP('Consolidtaed Data'!$D1722,'[1]Sales People'!$A:$B,2,0)</f>
        <v>Scott Clark</v>
      </c>
      <c r="P9386" s="9" t="str">
        <f>VLOOKUP('Consolidtaed Data'!$E1722,[1]Customers!$A:$B,2,0)</f>
        <v>Frank Weaver</v>
      </c>
      <c r="Q9386" s="11">
        <f>WEEKDAY('Consolidtaed Data'!$F1722)</f>
        <v>3</v>
      </c>
      <c r="R9386" s="9">
        <f>MONTH('Consolidtaed Data'!$F1722)</f>
        <v>5</v>
      </c>
      <c r="S9386" s="9" t="str">
        <f>TEXT(Table3[[#This Row],[Purchase Date]],"MMMM")</f>
        <v>December</v>
      </c>
      <c r="T9386" s="9">
        <f>YEAR('Consolidtaed Data'!$F1722)</f>
        <v>2020</v>
      </c>
    </row>
    <row r="9387" spans="1:20" x14ac:dyDescent="0.3">
      <c r="A9387" s="9" t="s">
        <v>10413</v>
      </c>
      <c r="B9387" s="9" t="s">
        <v>156</v>
      </c>
      <c r="C9387" s="9" t="s">
        <v>45</v>
      </c>
      <c r="D9387" s="9" t="s">
        <v>73</v>
      </c>
      <c r="E9387" s="9" t="s">
        <v>2168</v>
      </c>
      <c r="F9387" s="12">
        <v>44540</v>
      </c>
      <c r="G9387" s="12" t="str">
        <f>VLOOKUP(Table3[[#This Row],[Product ID]],[1]Products!$A:$G,2,0)</f>
        <v>Product 21</v>
      </c>
      <c r="H9387" s="22">
        <v>3</v>
      </c>
      <c r="I9387" s="9">
        <f>VLOOKUP('Consolidtaed Data'!$B2383,[1]Products!$A:$G,4,0)</f>
        <v>1526</v>
      </c>
      <c r="J9387" s="9">
        <f>VLOOKUP('Consolidtaed Data'!$B2383,[1]Products!$A:$G,3,0)</f>
        <v>1251</v>
      </c>
      <c r="K9387" s="9">
        <f>'Consolidtaed Data'!$J2383*'Consolidtaed Data'!$H2383</f>
        <v>2180</v>
      </c>
      <c r="L9387" s="9">
        <f>'Consolidtaed Data'!$I2383*'Consolidtaed Data'!$H2383</f>
        <v>2760</v>
      </c>
      <c r="M9387" s="9">
        <f>'Consolidtaed Data'!$L2383-'Consolidtaed Data'!$K2383</f>
        <v>902</v>
      </c>
      <c r="N9387" s="9" t="str">
        <f>VLOOKUP('Consolidtaed Data'!$C2383,[1]Locations!$A:$O,2,0)</f>
        <v>Fairfield</v>
      </c>
      <c r="O9387" s="9" t="str">
        <f>VLOOKUP('Consolidtaed Data'!$D2383,'[1]Sales People'!$A:$B,2,0)</f>
        <v>Ernest Wheeler</v>
      </c>
      <c r="P9387" s="9" t="str">
        <f>VLOOKUP('Consolidtaed Data'!$E2383,[1]Customers!$A:$B,2,0)</f>
        <v>Albert Young</v>
      </c>
      <c r="Q9387" s="11">
        <f>WEEKDAY('Consolidtaed Data'!$F2383)</f>
        <v>2</v>
      </c>
      <c r="R9387" s="9">
        <f>MONTH('Consolidtaed Data'!$F2383)</f>
        <v>6</v>
      </c>
      <c r="S9387" s="9" t="str">
        <f>TEXT(Table3[[#This Row],[Purchase Date]],"MMMM")</f>
        <v>December</v>
      </c>
      <c r="T9387" s="9">
        <f>YEAR('Consolidtaed Data'!$F2383)</f>
        <v>2020</v>
      </c>
    </row>
    <row r="9388" spans="1:20" x14ac:dyDescent="0.3">
      <c r="A9388" s="9" t="s">
        <v>10414</v>
      </c>
      <c r="B9388" s="9" t="s">
        <v>213</v>
      </c>
      <c r="C9388" s="9" t="s">
        <v>42</v>
      </c>
      <c r="D9388" s="9" t="s">
        <v>272</v>
      </c>
      <c r="E9388" s="9" t="s">
        <v>834</v>
      </c>
      <c r="F9388" s="12">
        <v>44540</v>
      </c>
      <c r="G9388" s="12" t="str">
        <f>VLOOKUP(Table3[[#This Row],[Product ID]],[1]Products!$A:$G,2,0)</f>
        <v>Product 68</v>
      </c>
      <c r="H9388" s="22">
        <v>1</v>
      </c>
      <c r="I9388" s="9">
        <f>VLOOKUP('Consolidtaed Data'!$B2413,[1]Products!$A:$G,4,0)</f>
        <v>2257</v>
      </c>
      <c r="J9388" s="9">
        <f>VLOOKUP('Consolidtaed Data'!$B2413,[1]Products!$A:$G,3,0)</f>
        <v>1535</v>
      </c>
      <c r="K9388" s="9">
        <f>'Consolidtaed Data'!$J2413*'Consolidtaed Data'!$H2413</f>
        <v>838</v>
      </c>
      <c r="L9388" s="9">
        <f>'Consolidtaed Data'!$I2413*'Consolidtaed Data'!$H2413</f>
        <v>1103</v>
      </c>
      <c r="M9388" s="9">
        <f>'Consolidtaed Data'!$L2413-'Consolidtaed Data'!$K2413</f>
        <v>904</v>
      </c>
      <c r="N9388" s="9" t="str">
        <f>VLOOKUP('Consolidtaed Data'!$C2413,[1]Locations!$A:$O,2,0)</f>
        <v>Elk Grove</v>
      </c>
      <c r="O9388" s="9" t="str">
        <f>VLOOKUP('Consolidtaed Data'!$D2413,'[1]Sales People'!$A:$B,2,0)</f>
        <v>Ryan Welch</v>
      </c>
      <c r="P9388" s="9" t="str">
        <f>VLOOKUP('Consolidtaed Data'!$E2413,[1]Customers!$A:$B,2,0)</f>
        <v>Willie Hicks</v>
      </c>
      <c r="Q9388" s="11">
        <f>WEEKDAY('Consolidtaed Data'!$F2413)</f>
        <v>4</v>
      </c>
      <c r="R9388" s="9">
        <f>MONTH('Consolidtaed Data'!$F2413)</f>
        <v>6</v>
      </c>
      <c r="S9388" s="9" t="str">
        <f>TEXT(Table3[[#This Row],[Purchase Date]],"MMMM")</f>
        <v>December</v>
      </c>
      <c r="T9388" s="9">
        <f>YEAR('Consolidtaed Data'!$F2413)</f>
        <v>2020</v>
      </c>
    </row>
    <row r="9389" spans="1:20" x14ac:dyDescent="0.3">
      <c r="A9389" s="9" t="s">
        <v>10415</v>
      </c>
      <c r="B9389" s="9" t="s">
        <v>549</v>
      </c>
      <c r="C9389" s="9" t="s">
        <v>223</v>
      </c>
      <c r="D9389" s="9" t="s">
        <v>329</v>
      </c>
      <c r="E9389" s="9" t="s">
        <v>1794</v>
      </c>
      <c r="F9389" s="12">
        <v>44540</v>
      </c>
      <c r="G9389" s="12" t="str">
        <f>VLOOKUP(Table3[[#This Row],[Product ID]],[1]Products!$A:$G,2,0)</f>
        <v>Product 10</v>
      </c>
      <c r="H9389" s="22">
        <v>3</v>
      </c>
      <c r="I9389" s="9">
        <f>VLOOKUP('Consolidtaed Data'!$B2840,[1]Products!$A:$G,4,0)</f>
        <v>596</v>
      </c>
      <c r="J9389" s="9">
        <f>VLOOKUP('Consolidtaed Data'!$B2840,[1]Products!$A:$G,3,0)</f>
        <v>358</v>
      </c>
      <c r="K9389" s="9">
        <f>'Consolidtaed Data'!$J2840*'Consolidtaed Data'!$H2840</f>
        <v>1220</v>
      </c>
      <c r="L9389" s="9">
        <f>'Consolidtaed Data'!$I2840*'Consolidtaed Data'!$H2840</f>
        <v>1671</v>
      </c>
      <c r="M9389" s="9">
        <f>'Consolidtaed Data'!$L2840-'Consolidtaed Data'!$K2840</f>
        <v>902</v>
      </c>
      <c r="N9389" s="9" t="str">
        <f>VLOOKUP('Consolidtaed Data'!$C2840,[1]Locations!$A:$O,2,0)</f>
        <v>Anaheim</v>
      </c>
      <c r="O9389" s="9" t="str">
        <f>VLOOKUP('Consolidtaed Data'!$D2840,'[1]Sales People'!$A:$B,2,0)</f>
        <v>Walter Cook</v>
      </c>
      <c r="P9389" s="9" t="str">
        <f>VLOOKUP('Consolidtaed Data'!$E2840,[1]Customers!$A:$B,2,0)</f>
        <v>Bruce King</v>
      </c>
      <c r="Q9389" s="11">
        <f>WEEKDAY('Consolidtaed Data'!$F2840)</f>
        <v>2</v>
      </c>
      <c r="R9389" s="9">
        <f>MONTH('Consolidtaed Data'!$F2840)</f>
        <v>7</v>
      </c>
      <c r="S9389" s="9" t="str">
        <f>TEXT(Table3[[#This Row],[Purchase Date]],"MMMM")</f>
        <v>December</v>
      </c>
      <c r="T9389" s="9">
        <f>YEAR('Consolidtaed Data'!$F2840)</f>
        <v>2020</v>
      </c>
    </row>
    <row r="9390" spans="1:20" x14ac:dyDescent="0.3">
      <c r="A9390" s="9" t="s">
        <v>10416</v>
      </c>
      <c r="B9390" s="9" t="s">
        <v>7</v>
      </c>
      <c r="C9390" s="9" t="s">
        <v>59</v>
      </c>
      <c r="D9390" s="9" t="s">
        <v>174</v>
      </c>
      <c r="E9390" s="9" t="s">
        <v>799</v>
      </c>
      <c r="F9390" s="12">
        <v>44540</v>
      </c>
      <c r="G9390" s="12" t="str">
        <f>VLOOKUP(Table3[[#This Row],[Product ID]],[1]Products!$A:$G,2,0)</f>
        <v>Product 77</v>
      </c>
      <c r="H9390" s="22">
        <v>3</v>
      </c>
      <c r="I9390" s="9">
        <f>VLOOKUP('Consolidtaed Data'!$B3500,[1]Products!$A:$G,4,0)</f>
        <v>368</v>
      </c>
      <c r="J9390" s="9">
        <f>VLOOKUP('Consolidtaed Data'!$B3500,[1]Products!$A:$G,3,0)</f>
        <v>294</v>
      </c>
      <c r="K9390" s="9">
        <f>'Consolidtaed Data'!$J3500*'Consolidtaed Data'!$H3500</f>
        <v>296</v>
      </c>
      <c r="L9390" s="9">
        <f>'Consolidtaed Data'!$I3500*'Consolidtaed Data'!$H3500</f>
        <v>502</v>
      </c>
      <c r="M9390" s="9">
        <f>'Consolidtaed Data'!$L3500-'Consolidtaed Data'!$K3500</f>
        <v>156</v>
      </c>
      <c r="N9390" s="9" t="str">
        <f>VLOOKUP('Consolidtaed Data'!$C3500,[1]Locations!$A:$O,2,0)</f>
        <v>Norwalk</v>
      </c>
      <c r="O9390" s="9" t="str">
        <f>VLOOKUP('Consolidtaed Data'!$D3500,'[1]Sales People'!$A:$B,2,0)</f>
        <v>Joshua Cook</v>
      </c>
      <c r="P9390" s="9" t="str">
        <f>VLOOKUP('Consolidtaed Data'!$E3500,[1]Customers!$A:$B,2,0)</f>
        <v>Robert Ferguson</v>
      </c>
      <c r="Q9390" s="11">
        <f>WEEKDAY('Consolidtaed Data'!$F3500)</f>
        <v>1</v>
      </c>
      <c r="R9390" s="9">
        <f>MONTH('Consolidtaed Data'!$F3500)</f>
        <v>9</v>
      </c>
      <c r="S9390" s="9" t="str">
        <f>TEXT(Table3[[#This Row],[Purchase Date]],"MMMM")</f>
        <v>December</v>
      </c>
      <c r="T9390" s="9">
        <f>YEAR('Consolidtaed Data'!$F3500)</f>
        <v>2020</v>
      </c>
    </row>
    <row r="9391" spans="1:20" x14ac:dyDescent="0.3">
      <c r="A9391" s="9" t="s">
        <v>10417</v>
      </c>
      <c r="B9391" s="9" t="s">
        <v>311</v>
      </c>
      <c r="C9391" s="9" t="s">
        <v>253</v>
      </c>
      <c r="D9391" s="9" t="s">
        <v>35</v>
      </c>
      <c r="E9391" s="9" t="s">
        <v>254</v>
      </c>
      <c r="F9391" s="12">
        <v>44541</v>
      </c>
      <c r="G9391" s="12" t="str">
        <f>VLOOKUP(Table3[[#This Row],[Product ID]],[1]Products!$A:$G,2,0)</f>
        <v>Product 33</v>
      </c>
      <c r="H9391" s="22">
        <v>1</v>
      </c>
      <c r="I9391" s="9">
        <f>VLOOKUP('Consolidtaed Data'!$B45,[1]Products!$A:$G,4,0)</f>
        <v>2353</v>
      </c>
      <c r="J9391" s="9">
        <f>VLOOKUP('Consolidtaed Data'!$B45,[1]Products!$A:$G,3,0)</f>
        <v>1788</v>
      </c>
      <c r="K9391" s="9">
        <f>'Consolidtaed Data'!$J45*'Consolidtaed Data'!$H45</f>
        <v>1608</v>
      </c>
      <c r="L9391" s="9">
        <f>'Consolidtaed Data'!$I45*'Consolidtaed Data'!$H45</f>
        <v>2400</v>
      </c>
      <c r="M9391" s="9">
        <f>'Consolidtaed Data'!$L45-'Consolidtaed Data'!$K45</f>
        <v>248</v>
      </c>
      <c r="N9391" s="9" t="str">
        <f>VLOOKUP('Consolidtaed Data'!$C45,[1]Locations!$A:$O,2,0)</f>
        <v>Santa Rosa</v>
      </c>
      <c r="O9391" s="9" t="str">
        <f>VLOOKUP('Consolidtaed Data'!$D45,'[1]Sales People'!$A:$B,2,0)</f>
        <v>Jeremy Mendoza</v>
      </c>
      <c r="P9391" s="9" t="str">
        <f>VLOOKUP('Consolidtaed Data'!$E45,[1]Customers!$A:$B,2,0)</f>
        <v>Adam Alexander</v>
      </c>
      <c r="Q9391" s="11">
        <f>WEEKDAY('Consolidtaed Data'!$F45)</f>
        <v>6</v>
      </c>
      <c r="R9391" s="9">
        <f>MONTH('Consolidtaed Data'!$F45)</f>
        <v>1</v>
      </c>
      <c r="S9391" s="9" t="str">
        <f>TEXT(Table3[[#This Row],[Purchase Date]],"MMMM")</f>
        <v>December</v>
      </c>
      <c r="T9391" s="9">
        <f>YEAR('Consolidtaed Data'!$F45)</f>
        <v>2020</v>
      </c>
    </row>
    <row r="9392" spans="1:20" x14ac:dyDescent="0.3">
      <c r="A9392" s="9" t="s">
        <v>10418</v>
      </c>
      <c r="B9392" s="9" t="s">
        <v>572</v>
      </c>
      <c r="C9392" s="9" t="s">
        <v>289</v>
      </c>
      <c r="D9392" s="9" t="s">
        <v>143</v>
      </c>
      <c r="E9392" s="9" t="s">
        <v>290</v>
      </c>
      <c r="F9392" s="12">
        <v>44541</v>
      </c>
      <c r="G9392" s="12" t="str">
        <f>VLOOKUP(Table3[[#This Row],[Product ID]],[1]Products!$A:$G,2,0)</f>
        <v>Product 22</v>
      </c>
      <c r="H9392" s="22">
        <v>1</v>
      </c>
      <c r="I9392" s="9">
        <f>VLOOKUP('Consolidtaed Data'!$B58,[1]Products!$A:$G,4,0)</f>
        <v>1812</v>
      </c>
      <c r="J9392" s="9">
        <f>VLOOKUP('Consolidtaed Data'!$B58,[1]Products!$A:$G,3,0)</f>
        <v>1305</v>
      </c>
      <c r="K9392" s="9">
        <f>'Consolidtaed Data'!$J58*'Consolidtaed Data'!$H58</f>
        <v>154</v>
      </c>
      <c r="L9392" s="9">
        <f>'Consolidtaed Data'!$I58*'Consolidtaed Data'!$H58</f>
        <v>203</v>
      </c>
      <c r="M9392" s="9">
        <f>'Consolidtaed Data'!$L58-'Consolidtaed Data'!$K58</f>
        <v>64</v>
      </c>
      <c r="N9392" s="9" t="str">
        <f>VLOOKUP('Consolidtaed Data'!$C58,[1]Locations!$A:$O,2,0)</f>
        <v>San Diego</v>
      </c>
      <c r="O9392" s="9" t="str">
        <f>VLOOKUP('Consolidtaed Data'!$D58,'[1]Sales People'!$A:$B,2,0)</f>
        <v>John Reyes</v>
      </c>
      <c r="P9392" s="9" t="str">
        <f>VLOOKUP('Consolidtaed Data'!$E58,[1]Customers!$A:$B,2,0)</f>
        <v>Stephen Andrews</v>
      </c>
      <c r="Q9392" s="11">
        <f>WEEKDAY('Consolidtaed Data'!$F58)</f>
        <v>7</v>
      </c>
      <c r="R9392" s="9">
        <f>MONTH('Consolidtaed Data'!$F58)</f>
        <v>1</v>
      </c>
      <c r="S9392" s="9" t="str">
        <f>TEXT(Table3[[#This Row],[Purchase Date]],"MMMM")</f>
        <v>December</v>
      </c>
      <c r="T9392" s="9">
        <f>YEAR('Consolidtaed Data'!$F58)</f>
        <v>2020</v>
      </c>
    </row>
    <row r="9393" spans="1:20" x14ac:dyDescent="0.3">
      <c r="A9393" s="9" t="s">
        <v>10419</v>
      </c>
      <c r="B9393" s="9" t="s">
        <v>653</v>
      </c>
      <c r="C9393" s="9" t="s">
        <v>196</v>
      </c>
      <c r="D9393" s="9" t="s">
        <v>241</v>
      </c>
      <c r="E9393" s="9" t="s">
        <v>894</v>
      </c>
      <c r="F9393" s="12">
        <v>44541</v>
      </c>
      <c r="G9393" s="12" t="str">
        <f>VLOOKUP(Table3[[#This Row],[Product ID]],[1]Products!$A:$G,2,0)</f>
        <v>Product 74</v>
      </c>
      <c r="H9393" s="22">
        <v>2</v>
      </c>
      <c r="I9393" s="9">
        <f>VLOOKUP('Consolidtaed Data'!$B316,[1]Products!$A:$G,4,0)</f>
        <v>1405</v>
      </c>
      <c r="J9393" s="9">
        <f>VLOOKUP('Consolidtaed Data'!$B316,[1]Products!$A:$G,3,0)</f>
        <v>1054</v>
      </c>
      <c r="K9393" s="9">
        <f>'Consolidtaed Data'!$J316*'Consolidtaed Data'!$H316</f>
        <v>832</v>
      </c>
      <c r="L9393" s="9">
        <f>'Consolidtaed Data'!$I316*'Consolidtaed Data'!$H316</f>
        <v>1206</v>
      </c>
      <c r="M9393" s="9">
        <f>'Consolidtaed Data'!$L316-'Consolidtaed Data'!$K316</f>
        <v>436</v>
      </c>
      <c r="N9393" s="9" t="str">
        <f>VLOOKUP('Consolidtaed Data'!$C316,[1]Locations!$A:$O,2,0)</f>
        <v>Visalia</v>
      </c>
      <c r="O9393" s="9" t="str">
        <f>VLOOKUP('Consolidtaed Data'!$D316,'[1]Sales People'!$A:$B,2,0)</f>
        <v>Larry Marshall</v>
      </c>
      <c r="P9393" s="9" t="str">
        <f>VLOOKUP('Consolidtaed Data'!$E316,[1]Customers!$A:$B,2,0)</f>
        <v>Anthony Banks</v>
      </c>
      <c r="Q9393" s="11">
        <f>WEEKDAY('Consolidtaed Data'!$F316)</f>
        <v>4</v>
      </c>
      <c r="R9393" s="9">
        <f>MONTH('Consolidtaed Data'!$F316)</f>
        <v>1</v>
      </c>
      <c r="S9393" s="9" t="str">
        <f>TEXT(Table3[[#This Row],[Purchase Date]],"MMMM")</f>
        <v>December</v>
      </c>
      <c r="T9393" s="9">
        <f>YEAR('Consolidtaed Data'!$F316)</f>
        <v>2020</v>
      </c>
    </row>
    <row r="9394" spans="1:20" x14ac:dyDescent="0.3">
      <c r="A9394" s="9" t="s">
        <v>10420</v>
      </c>
      <c r="B9394" s="9" t="s">
        <v>11</v>
      </c>
      <c r="C9394" s="9" t="s">
        <v>263</v>
      </c>
      <c r="D9394" s="9" t="s">
        <v>80</v>
      </c>
      <c r="E9394" s="9" t="s">
        <v>974</v>
      </c>
      <c r="F9394" s="12">
        <v>44541</v>
      </c>
      <c r="G9394" s="12" t="str">
        <f>VLOOKUP(Table3[[#This Row],[Product ID]],[1]Products!$A:$G,2,0)</f>
        <v>Product 88</v>
      </c>
      <c r="H9394" s="22">
        <v>3</v>
      </c>
      <c r="I9394" s="9">
        <f>VLOOKUP('Consolidtaed Data'!$B358,[1]Products!$A:$G,4,0)</f>
        <v>771</v>
      </c>
      <c r="J9394" s="9">
        <f>VLOOKUP('Consolidtaed Data'!$B358,[1]Products!$A:$G,3,0)</f>
        <v>648</v>
      </c>
      <c r="K9394" s="9">
        <f>'Consolidtaed Data'!$J358*'Consolidtaed Data'!$H358</f>
        <v>376</v>
      </c>
      <c r="L9394" s="9">
        <f>'Consolidtaed Data'!$I358*'Consolidtaed Data'!$H358</f>
        <v>458</v>
      </c>
      <c r="M9394" s="9">
        <f>'Consolidtaed Data'!$L358-'Consolidtaed Data'!$K358</f>
        <v>164</v>
      </c>
      <c r="N9394" s="9" t="str">
        <f>VLOOKUP('Consolidtaed Data'!$C358,[1]Locations!$A:$O,2,0)</f>
        <v>Fremont</v>
      </c>
      <c r="O9394" s="9" t="str">
        <f>VLOOKUP('Consolidtaed Data'!$D358,'[1]Sales People'!$A:$B,2,0)</f>
        <v>Jimmy Young</v>
      </c>
      <c r="P9394" s="9" t="str">
        <f>VLOOKUP('Consolidtaed Data'!$E358,[1]Customers!$A:$B,2,0)</f>
        <v>Adam Hernandez</v>
      </c>
      <c r="Q9394" s="11">
        <f>WEEKDAY('Consolidtaed Data'!$F358)</f>
        <v>7</v>
      </c>
      <c r="R9394" s="9">
        <f>MONTH('Consolidtaed Data'!$F358)</f>
        <v>1</v>
      </c>
      <c r="S9394" s="9" t="str">
        <f>TEXT(Table3[[#This Row],[Purchase Date]],"MMMM")</f>
        <v>December</v>
      </c>
      <c r="T9394" s="9">
        <f>YEAR('Consolidtaed Data'!$F358)</f>
        <v>2020</v>
      </c>
    </row>
    <row r="9395" spans="1:20" x14ac:dyDescent="0.3">
      <c r="A9395" s="9" t="s">
        <v>10421</v>
      </c>
      <c r="B9395" s="9" t="s">
        <v>549</v>
      </c>
      <c r="C9395" s="9" t="s">
        <v>504</v>
      </c>
      <c r="D9395" s="9" t="s">
        <v>95</v>
      </c>
      <c r="E9395" s="9" t="s">
        <v>728</v>
      </c>
      <c r="F9395" s="12">
        <v>44541</v>
      </c>
      <c r="G9395" s="12" t="str">
        <f>VLOOKUP(Table3[[#This Row],[Product ID]],[1]Products!$A:$G,2,0)</f>
        <v>Product 10</v>
      </c>
      <c r="H9395" s="22">
        <v>4</v>
      </c>
      <c r="I9395" s="9">
        <f>VLOOKUP('Consolidtaed Data'!$B380,[1]Products!$A:$G,4,0)</f>
        <v>2391</v>
      </c>
      <c r="J9395" s="9">
        <f>VLOOKUP('Consolidtaed Data'!$B380,[1]Products!$A:$G,3,0)</f>
        <v>1291</v>
      </c>
      <c r="K9395" s="9">
        <f>'Consolidtaed Data'!$J380*'Consolidtaed Data'!$H380</f>
        <v>5940</v>
      </c>
      <c r="L9395" s="9">
        <f>'Consolidtaed Data'!$I380*'Consolidtaed Data'!$H380</f>
        <v>8364</v>
      </c>
      <c r="M9395" s="9">
        <f>'Consolidtaed Data'!$L380-'Consolidtaed Data'!$K380</f>
        <v>408</v>
      </c>
      <c r="N9395" s="9" t="str">
        <f>VLOOKUP('Consolidtaed Data'!$C380,[1]Locations!$A:$O,2,0)</f>
        <v>Santa Maria</v>
      </c>
      <c r="O9395" s="9" t="str">
        <f>VLOOKUP('Consolidtaed Data'!$D380,'[1]Sales People'!$A:$B,2,0)</f>
        <v>Joe Sims</v>
      </c>
      <c r="P9395" s="9" t="str">
        <f>VLOOKUP('Consolidtaed Data'!$E380,[1]Customers!$A:$B,2,0)</f>
        <v>Gregory Simmons</v>
      </c>
      <c r="Q9395" s="11">
        <f>WEEKDAY('Consolidtaed Data'!$F380)</f>
        <v>2</v>
      </c>
      <c r="R9395" s="9">
        <f>MONTH('Consolidtaed Data'!$F380)</f>
        <v>1</v>
      </c>
      <c r="S9395" s="9" t="str">
        <f>TEXT(Table3[[#This Row],[Purchase Date]],"MMMM")</f>
        <v>December</v>
      </c>
      <c r="T9395" s="9">
        <f>YEAR('Consolidtaed Data'!$F380)</f>
        <v>2020</v>
      </c>
    </row>
    <row r="9396" spans="1:20" x14ac:dyDescent="0.3">
      <c r="A9396" s="9" t="s">
        <v>10422</v>
      </c>
      <c r="B9396" s="9" t="s">
        <v>191</v>
      </c>
      <c r="C9396" s="9" t="s">
        <v>352</v>
      </c>
      <c r="D9396" s="9" t="s">
        <v>143</v>
      </c>
      <c r="E9396" s="9" t="s">
        <v>1193</v>
      </c>
      <c r="F9396" s="12">
        <v>44541</v>
      </c>
      <c r="G9396" s="12" t="str">
        <f>VLOOKUP(Table3[[#This Row],[Product ID]],[1]Products!$A:$G,2,0)</f>
        <v>Product 36</v>
      </c>
      <c r="H9396" s="22">
        <v>1</v>
      </c>
      <c r="I9396" s="9">
        <f>VLOOKUP('Consolidtaed Data'!$B494,[1]Products!$A:$G,4,0)</f>
        <v>1052</v>
      </c>
      <c r="J9396" s="9">
        <f>VLOOKUP('Consolidtaed Data'!$B494,[1]Products!$A:$G,3,0)</f>
        <v>589</v>
      </c>
      <c r="K9396" s="9">
        <f>'Consolidtaed Data'!$J494*'Consolidtaed Data'!$H494</f>
        <v>1294</v>
      </c>
      <c r="L9396" s="9">
        <f>'Consolidtaed Data'!$I494*'Consolidtaed Data'!$H494</f>
        <v>1848</v>
      </c>
      <c r="M9396" s="9">
        <f>'Consolidtaed Data'!$L494-'Consolidtaed Data'!$K494</f>
        <v>107</v>
      </c>
      <c r="N9396" s="9" t="str">
        <f>VLOOKUP('Consolidtaed Data'!$C494,[1]Locations!$A:$O,2,0)</f>
        <v>San Bernardino</v>
      </c>
      <c r="O9396" s="9" t="str">
        <f>VLOOKUP('Consolidtaed Data'!$D494,'[1]Sales People'!$A:$B,2,0)</f>
        <v>Larry Castillo</v>
      </c>
      <c r="P9396" s="9" t="str">
        <f>VLOOKUP('Consolidtaed Data'!$E494,[1]Customers!$A:$B,2,0)</f>
        <v>Peter Castillo</v>
      </c>
      <c r="Q9396" s="11">
        <f>WEEKDAY('Consolidtaed Data'!$F494)</f>
        <v>3</v>
      </c>
      <c r="R9396" s="9">
        <f>MONTH('Consolidtaed Data'!$F494)</f>
        <v>2</v>
      </c>
      <c r="S9396" s="9" t="str">
        <f>TEXT(Table3[[#This Row],[Purchase Date]],"MMMM")</f>
        <v>December</v>
      </c>
      <c r="T9396" s="9">
        <f>YEAR('Consolidtaed Data'!$F494)</f>
        <v>2020</v>
      </c>
    </row>
    <row r="9397" spans="1:20" x14ac:dyDescent="0.3">
      <c r="A9397" s="9" t="s">
        <v>10423</v>
      </c>
      <c r="B9397" s="9" t="s">
        <v>349</v>
      </c>
      <c r="C9397" s="9" t="s">
        <v>42</v>
      </c>
      <c r="D9397" s="9" t="s">
        <v>123</v>
      </c>
      <c r="E9397" s="9" t="s">
        <v>696</v>
      </c>
      <c r="F9397" s="12">
        <v>44541</v>
      </c>
      <c r="G9397" s="12" t="str">
        <f>VLOOKUP(Table3[[#This Row],[Product ID]],[1]Products!$A:$G,2,0)</f>
        <v>Product 60</v>
      </c>
      <c r="H9397" s="22">
        <v>3</v>
      </c>
      <c r="I9397" s="9">
        <f>VLOOKUP('Consolidtaed Data'!$B645,[1]Products!$A:$G,4,0)</f>
        <v>1494</v>
      </c>
      <c r="J9397" s="9">
        <f>VLOOKUP('Consolidtaed Data'!$B645,[1]Products!$A:$G,3,0)</f>
        <v>971</v>
      </c>
      <c r="K9397" s="9">
        <f>'Consolidtaed Data'!$J645*'Consolidtaed Data'!$H645</f>
        <v>4191</v>
      </c>
      <c r="L9397" s="9">
        <f>'Consolidtaed Data'!$I645*'Consolidtaed Data'!$H645</f>
        <v>5901</v>
      </c>
      <c r="M9397" s="9">
        <f>'Consolidtaed Data'!$L645-'Consolidtaed Data'!$K645</f>
        <v>1312</v>
      </c>
      <c r="N9397" s="9" t="str">
        <f>VLOOKUP('Consolidtaed Data'!$C645,[1]Locations!$A:$O,2,0)</f>
        <v>Fresno</v>
      </c>
      <c r="O9397" s="9" t="str">
        <f>VLOOKUP('Consolidtaed Data'!$D645,'[1]Sales People'!$A:$B,2,0)</f>
        <v>Walter Cook</v>
      </c>
      <c r="P9397" s="9" t="str">
        <f>VLOOKUP('Consolidtaed Data'!$E645,[1]Customers!$A:$B,2,0)</f>
        <v>Jimmy Andrews</v>
      </c>
      <c r="Q9397" s="11">
        <f>WEEKDAY('Consolidtaed Data'!$F645)</f>
        <v>7</v>
      </c>
      <c r="R9397" s="9">
        <f>MONTH('Consolidtaed Data'!$F645)</f>
        <v>2</v>
      </c>
      <c r="S9397" s="9" t="str">
        <f>TEXT(Table3[[#This Row],[Purchase Date]],"MMMM")</f>
        <v>December</v>
      </c>
      <c r="T9397" s="9">
        <f>YEAR('Consolidtaed Data'!$F645)</f>
        <v>2020</v>
      </c>
    </row>
    <row r="9398" spans="1:20" x14ac:dyDescent="0.3">
      <c r="A9398" s="9" t="s">
        <v>10424</v>
      </c>
      <c r="B9398" s="9" t="s">
        <v>125</v>
      </c>
      <c r="C9398" s="9" t="s">
        <v>72</v>
      </c>
      <c r="D9398" s="9" t="s">
        <v>315</v>
      </c>
      <c r="E9398" s="9" t="s">
        <v>1463</v>
      </c>
      <c r="F9398" s="12">
        <v>44541</v>
      </c>
      <c r="G9398" s="12" t="str">
        <f>VLOOKUP(Table3[[#This Row],[Product ID]],[1]Products!$A:$G,2,0)</f>
        <v>Product 40</v>
      </c>
      <c r="H9398" s="22">
        <v>4</v>
      </c>
      <c r="I9398" s="9">
        <f>VLOOKUP('Consolidtaed Data'!$B962,[1]Products!$A:$G,4,0)</f>
        <v>530</v>
      </c>
      <c r="J9398" s="9">
        <f>VLOOKUP('Consolidtaed Data'!$B962,[1]Products!$A:$G,3,0)</f>
        <v>424</v>
      </c>
      <c r="K9398" s="9">
        <f>'Consolidtaed Data'!$J962*'Consolidtaed Data'!$H962</f>
        <v>561</v>
      </c>
      <c r="L9398" s="9">
        <f>'Consolidtaed Data'!$I962*'Consolidtaed Data'!$H962</f>
        <v>684</v>
      </c>
      <c r="M9398" s="9">
        <f>'Consolidtaed Data'!$L962-'Consolidtaed Data'!$K962</f>
        <v>348</v>
      </c>
      <c r="N9398" s="9" t="str">
        <f>VLOOKUP('Consolidtaed Data'!$C962,[1]Locations!$A:$O,2,0)</f>
        <v>Roseville</v>
      </c>
      <c r="O9398" s="9" t="str">
        <f>VLOOKUP('Consolidtaed Data'!$D962,'[1]Sales People'!$A:$B,2,0)</f>
        <v>Robert Reed</v>
      </c>
      <c r="P9398" s="9" t="str">
        <f>VLOOKUP('Consolidtaed Data'!$E962,[1]Customers!$A:$B,2,0)</f>
        <v>Gary Hudson</v>
      </c>
      <c r="Q9398" s="11">
        <f>WEEKDAY('Consolidtaed Data'!$F962)</f>
        <v>2</v>
      </c>
      <c r="R9398" s="9">
        <f>MONTH('Consolidtaed Data'!$F962)</f>
        <v>3</v>
      </c>
      <c r="S9398" s="9" t="str">
        <f>TEXT(Table3[[#This Row],[Purchase Date]],"MMMM")</f>
        <v>December</v>
      </c>
      <c r="T9398" s="9">
        <f>YEAR('Consolidtaed Data'!$F962)</f>
        <v>2020</v>
      </c>
    </row>
    <row r="9399" spans="1:20" x14ac:dyDescent="0.3">
      <c r="A9399" s="9" t="s">
        <v>10425</v>
      </c>
      <c r="B9399" s="9" t="s">
        <v>418</v>
      </c>
      <c r="C9399" s="9" t="s">
        <v>152</v>
      </c>
      <c r="D9399" s="9" t="s">
        <v>13</v>
      </c>
      <c r="E9399" s="9" t="s">
        <v>367</v>
      </c>
      <c r="F9399" s="12">
        <v>44541</v>
      </c>
      <c r="G9399" s="12" t="str">
        <f>VLOOKUP(Table3[[#This Row],[Product ID]],[1]Products!$A:$G,2,0)</f>
        <v>Product 82</v>
      </c>
      <c r="H9399" s="22">
        <v>3</v>
      </c>
      <c r="I9399" s="9">
        <f>VLOOKUP('Consolidtaed Data'!$B1047,[1]Products!$A:$G,4,0)</f>
        <v>1809</v>
      </c>
      <c r="J9399" s="9">
        <f>VLOOKUP('Consolidtaed Data'!$B1047,[1]Products!$A:$G,3,0)</f>
        <v>1067</v>
      </c>
      <c r="K9399" s="9">
        <f>'Consolidtaed Data'!$J1047*'Consolidtaed Data'!$H1047</f>
        <v>1518</v>
      </c>
      <c r="L9399" s="9">
        <f>'Consolidtaed Data'!$I1047*'Consolidtaed Data'!$H1047</f>
        <v>2410</v>
      </c>
      <c r="M9399" s="9">
        <f>'Consolidtaed Data'!$L1047-'Consolidtaed Data'!$K1047</f>
        <v>1389</v>
      </c>
      <c r="N9399" s="9" t="str">
        <f>VLOOKUP('Consolidtaed Data'!$C1047,[1]Locations!$A:$O,2,0)</f>
        <v>Inglewood</v>
      </c>
      <c r="O9399" s="9" t="str">
        <f>VLOOKUP('Consolidtaed Data'!$D1047,'[1]Sales People'!$A:$B,2,0)</f>
        <v>Jimmy Young</v>
      </c>
      <c r="P9399" s="9" t="str">
        <f>VLOOKUP('Consolidtaed Data'!$E1047,[1]Customers!$A:$B,2,0)</f>
        <v>Andrew Fernandez</v>
      </c>
      <c r="Q9399" s="11">
        <f>WEEKDAY('Consolidtaed Data'!$F1047)</f>
        <v>1</v>
      </c>
      <c r="R9399" s="9">
        <f>MONTH('Consolidtaed Data'!$F1047)</f>
        <v>3</v>
      </c>
      <c r="S9399" s="9" t="str">
        <f>TEXT(Table3[[#This Row],[Purchase Date]],"MMMM")</f>
        <v>December</v>
      </c>
      <c r="T9399" s="9">
        <f>YEAR('Consolidtaed Data'!$F1047)</f>
        <v>2020</v>
      </c>
    </row>
    <row r="9400" spans="1:20" x14ac:dyDescent="0.3">
      <c r="A9400" s="9" t="s">
        <v>10426</v>
      </c>
      <c r="B9400" s="9" t="s">
        <v>41</v>
      </c>
      <c r="C9400" s="9" t="s">
        <v>201</v>
      </c>
      <c r="D9400" s="9" t="s">
        <v>95</v>
      </c>
      <c r="E9400" s="9" t="s">
        <v>1274</v>
      </c>
      <c r="F9400" s="12">
        <v>44541</v>
      </c>
      <c r="G9400" s="12" t="str">
        <f>VLOOKUP(Table3[[#This Row],[Product ID]],[1]Products!$A:$G,2,0)</f>
        <v>Product 11</v>
      </c>
      <c r="H9400" s="22">
        <v>1</v>
      </c>
      <c r="I9400" s="9">
        <f>VLOOKUP('Consolidtaed Data'!$B1209,[1]Products!$A:$G,4,0)</f>
        <v>530</v>
      </c>
      <c r="J9400" s="9">
        <f>VLOOKUP('Consolidtaed Data'!$B1209,[1]Products!$A:$G,3,0)</f>
        <v>435</v>
      </c>
      <c r="K9400" s="9">
        <f>'Consolidtaed Data'!$J1209*'Consolidtaed Data'!$H1209</f>
        <v>1535</v>
      </c>
      <c r="L9400" s="9">
        <f>'Consolidtaed Data'!$I1209*'Consolidtaed Data'!$H1209</f>
        <v>2257</v>
      </c>
      <c r="M9400" s="9">
        <f>'Consolidtaed Data'!$L1209-'Consolidtaed Data'!$K1209</f>
        <v>792</v>
      </c>
      <c r="N9400" s="9" t="str">
        <f>VLOOKUP('Consolidtaed Data'!$C1209,[1]Locations!$A:$O,2,0)</f>
        <v>Clovis</v>
      </c>
      <c r="O9400" s="9" t="str">
        <f>VLOOKUP('Consolidtaed Data'!$D1209,'[1]Sales People'!$A:$B,2,0)</f>
        <v>John Reyes</v>
      </c>
      <c r="P9400" s="9" t="str">
        <f>VLOOKUP('Consolidtaed Data'!$E1209,[1]Customers!$A:$B,2,0)</f>
        <v>Donald Andrews</v>
      </c>
      <c r="Q9400" s="11">
        <f>WEEKDAY('Consolidtaed Data'!$F1209)</f>
        <v>1</v>
      </c>
      <c r="R9400" s="9">
        <f>MONTH('Consolidtaed Data'!$F1209)</f>
        <v>3</v>
      </c>
      <c r="S9400" s="9" t="str">
        <f>TEXT(Table3[[#This Row],[Purchase Date]],"MMMM")</f>
        <v>December</v>
      </c>
      <c r="T9400" s="9">
        <f>YEAR('Consolidtaed Data'!$F1209)</f>
        <v>2020</v>
      </c>
    </row>
    <row r="9401" spans="1:20" x14ac:dyDescent="0.3">
      <c r="A9401" s="9" t="s">
        <v>10427</v>
      </c>
      <c r="B9401" s="9" t="s">
        <v>76</v>
      </c>
      <c r="C9401" s="9" t="s">
        <v>420</v>
      </c>
      <c r="D9401" s="9" t="s">
        <v>315</v>
      </c>
      <c r="E9401" s="9" t="s">
        <v>1015</v>
      </c>
      <c r="F9401" s="12">
        <v>44541</v>
      </c>
      <c r="G9401" s="12" t="str">
        <f>VLOOKUP(Table3[[#This Row],[Product ID]],[1]Products!$A:$G,2,0)</f>
        <v>Product 19</v>
      </c>
      <c r="H9401" s="22">
        <v>1</v>
      </c>
      <c r="I9401" s="9">
        <f>VLOOKUP('Consolidtaed Data'!$B1217,[1]Products!$A:$G,4,0)</f>
        <v>1972</v>
      </c>
      <c r="J9401" s="9">
        <f>VLOOKUP('Consolidtaed Data'!$B1217,[1]Products!$A:$G,3,0)</f>
        <v>1321</v>
      </c>
      <c r="K9401" s="9">
        <f>'Consolidtaed Data'!$J1217*'Consolidtaed Data'!$H1217</f>
        <v>61</v>
      </c>
      <c r="L9401" s="9">
        <f>'Consolidtaed Data'!$I1217*'Consolidtaed Data'!$H1217</f>
        <v>95</v>
      </c>
      <c r="M9401" s="9">
        <f>'Consolidtaed Data'!$L1217-'Consolidtaed Data'!$K1217</f>
        <v>492</v>
      </c>
      <c r="N9401" s="9" t="str">
        <f>VLOOKUP('Consolidtaed Data'!$C1217,[1]Locations!$A:$O,2,0)</f>
        <v>Oxnard</v>
      </c>
      <c r="O9401" s="9" t="str">
        <f>VLOOKUP('Consolidtaed Data'!$D1217,'[1]Sales People'!$A:$B,2,0)</f>
        <v>Patrick Ruiz</v>
      </c>
      <c r="P9401" s="9" t="str">
        <f>VLOOKUP('Consolidtaed Data'!$E1217,[1]Customers!$A:$B,2,0)</f>
        <v>Carl Collins</v>
      </c>
      <c r="Q9401" s="11">
        <f>WEEKDAY('Consolidtaed Data'!$F1217)</f>
        <v>1</v>
      </c>
      <c r="R9401" s="9">
        <f>MONTH('Consolidtaed Data'!$F1217)</f>
        <v>3</v>
      </c>
      <c r="S9401" s="9" t="str">
        <f>TEXT(Table3[[#This Row],[Purchase Date]],"MMMM")</f>
        <v>December</v>
      </c>
      <c r="T9401" s="9">
        <f>YEAR('Consolidtaed Data'!$F1217)</f>
        <v>2020</v>
      </c>
    </row>
    <row r="9402" spans="1:20" x14ac:dyDescent="0.3">
      <c r="A9402" s="9" t="s">
        <v>10428</v>
      </c>
      <c r="B9402" s="9" t="s">
        <v>294</v>
      </c>
      <c r="C9402" s="9" t="s">
        <v>94</v>
      </c>
      <c r="D9402" s="9" t="s">
        <v>272</v>
      </c>
      <c r="E9402" s="9" t="s">
        <v>1024</v>
      </c>
      <c r="F9402" s="12">
        <v>44541</v>
      </c>
      <c r="G9402" s="12" t="str">
        <f>VLOOKUP(Table3[[#This Row],[Product ID]],[1]Products!$A:$G,2,0)</f>
        <v>Product 51</v>
      </c>
      <c r="H9402" s="22">
        <v>3</v>
      </c>
      <c r="I9402" s="9">
        <f>VLOOKUP('Consolidtaed Data'!$B1290,[1]Products!$A:$G,4,0)</f>
        <v>1353</v>
      </c>
      <c r="J9402" s="9">
        <f>VLOOKUP('Consolidtaed Data'!$B1290,[1]Products!$A:$G,3,0)</f>
        <v>947</v>
      </c>
      <c r="K9402" s="9">
        <f>'Consolidtaed Data'!$J1290*'Consolidtaed Data'!$H1290</f>
        <v>180</v>
      </c>
      <c r="L9402" s="9">
        <f>'Consolidtaed Data'!$I1290*'Consolidtaed Data'!$H1290</f>
        <v>224</v>
      </c>
      <c r="M9402" s="9">
        <f>'Consolidtaed Data'!$L1290-'Consolidtaed Data'!$K1290</f>
        <v>1320</v>
      </c>
      <c r="N9402" s="9" t="str">
        <f>VLOOKUP('Consolidtaed Data'!$C1290,[1]Locations!$A:$O,2,0)</f>
        <v>Torrance</v>
      </c>
      <c r="O9402" s="9" t="str">
        <f>VLOOKUP('Consolidtaed Data'!$D1290,'[1]Sales People'!$A:$B,2,0)</f>
        <v>Kenneth Fields</v>
      </c>
      <c r="P9402" s="9" t="str">
        <f>VLOOKUP('Consolidtaed Data'!$E1290,[1]Customers!$A:$B,2,0)</f>
        <v>Jimmy Andrews</v>
      </c>
      <c r="Q9402" s="11">
        <f>WEEKDAY('Consolidtaed Data'!$F1290)</f>
        <v>7</v>
      </c>
      <c r="R9402" s="9">
        <f>MONTH('Consolidtaed Data'!$F1290)</f>
        <v>4</v>
      </c>
      <c r="S9402" s="9" t="str">
        <f>TEXT(Table3[[#This Row],[Purchase Date]],"MMMM")</f>
        <v>December</v>
      </c>
      <c r="T9402" s="9">
        <f>YEAR('Consolidtaed Data'!$F1290)</f>
        <v>2020</v>
      </c>
    </row>
    <row r="9403" spans="1:20" x14ac:dyDescent="0.3">
      <c r="A9403" s="9" t="s">
        <v>10429</v>
      </c>
      <c r="B9403" s="9" t="s">
        <v>116</v>
      </c>
      <c r="C9403" s="9" t="s">
        <v>352</v>
      </c>
      <c r="D9403" s="9" t="s">
        <v>193</v>
      </c>
      <c r="E9403" s="9" t="s">
        <v>57</v>
      </c>
      <c r="F9403" s="12">
        <v>44541</v>
      </c>
      <c r="G9403" s="12" t="str">
        <f>VLOOKUP(Table3[[#This Row],[Product ID]],[1]Products!$A:$G,2,0)</f>
        <v>Product 55</v>
      </c>
      <c r="H9403" s="22">
        <v>1</v>
      </c>
      <c r="I9403" s="9">
        <f>VLOOKUP('Consolidtaed Data'!$B1422,[1]Products!$A:$G,4,0)</f>
        <v>603</v>
      </c>
      <c r="J9403" s="9">
        <f>VLOOKUP('Consolidtaed Data'!$B1422,[1]Products!$A:$G,3,0)</f>
        <v>416</v>
      </c>
      <c r="K9403" s="9">
        <f>'Consolidtaed Data'!$J1422*'Consolidtaed Data'!$H1422</f>
        <v>1378</v>
      </c>
      <c r="L9403" s="9">
        <f>'Consolidtaed Data'!$I1422*'Consolidtaed Data'!$H1422</f>
        <v>1887</v>
      </c>
      <c r="M9403" s="9">
        <f>'Consolidtaed Data'!$L1422-'Consolidtaed Data'!$K1422</f>
        <v>87</v>
      </c>
      <c r="N9403" s="9" t="str">
        <f>VLOOKUP('Consolidtaed Data'!$C1422,[1]Locations!$A:$O,2,0)</f>
        <v>Corona</v>
      </c>
      <c r="O9403" s="9" t="str">
        <f>VLOOKUP('Consolidtaed Data'!$D1422,'[1]Sales People'!$A:$B,2,0)</f>
        <v>Joe Sims</v>
      </c>
      <c r="P9403" s="9" t="str">
        <f>VLOOKUP('Consolidtaed Data'!$E1422,[1]Customers!$A:$B,2,0)</f>
        <v>Jerry Andrews</v>
      </c>
      <c r="Q9403" s="11">
        <f>WEEKDAY('Consolidtaed Data'!$F1422)</f>
        <v>4</v>
      </c>
      <c r="R9403" s="9">
        <f>MONTH('Consolidtaed Data'!$F1422)</f>
        <v>4</v>
      </c>
      <c r="S9403" s="9" t="str">
        <f>TEXT(Table3[[#This Row],[Purchase Date]],"MMMM")</f>
        <v>December</v>
      </c>
      <c r="T9403" s="9">
        <f>YEAR('Consolidtaed Data'!$F1422)</f>
        <v>2020</v>
      </c>
    </row>
    <row r="9404" spans="1:20" x14ac:dyDescent="0.3">
      <c r="A9404" s="9" t="s">
        <v>10430</v>
      </c>
      <c r="B9404" s="9" t="s">
        <v>7</v>
      </c>
      <c r="C9404" s="9" t="s">
        <v>108</v>
      </c>
      <c r="D9404" s="9" t="s">
        <v>281</v>
      </c>
      <c r="E9404" s="9" t="s">
        <v>416</v>
      </c>
      <c r="F9404" s="12">
        <v>44541</v>
      </c>
      <c r="G9404" s="12" t="str">
        <f>VLOOKUP(Table3[[#This Row],[Product ID]],[1]Products!$A:$G,2,0)</f>
        <v>Product 77</v>
      </c>
      <c r="H9404" s="22">
        <v>4</v>
      </c>
      <c r="I9404" s="9">
        <f>VLOOKUP('Consolidtaed Data'!$B1504,[1]Products!$A:$G,4,0)</f>
        <v>502</v>
      </c>
      <c r="J9404" s="9">
        <f>VLOOKUP('Consolidtaed Data'!$B1504,[1]Products!$A:$G,3,0)</f>
        <v>296</v>
      </c>
      <c r="K9404" s="9">
        <f>'Consolidtaed Data'!$J1504*'Consolidtaed Data'!$H1504</f>
        <v>421</v>
      </c>
      <c r="L9404" s="9">
        <f>'Consolidtaed Data'!$I1504*'Consolidtaed Data'!$H1504</f>
        <v>561</v>
      </c>
      <c r="M9404" s="9">
        <f>'Consolidtaed Data'!$L1504-'Consolidtaed Data'!$K1504</f>
        <v>144</v>
      </c>
      <c r="N9404" s="9" t="str">
        <f>VLOOKUP('Consolidtaed Data'!$C1504,[1]Locations!$A:$O,2,0)</f>
        <v>Antioch</v>
      </c>
      <c r="O9404" s="9" t="str">
        <f>VLOOKUP('Consolidtaed Data'!$D1504,'[1]Sales People'!$A:$B,2,0)</f>
        <v>Henry Nelson</v>
      </c>
      <c r="P9404" s="9" t="str">
        <f>VLOOKUP('Consolidtaed Data'!$E1504,[1]Customers!$A:$B,2,0)</f>
        <v>Kenneth Foster</v>
      </c>
      <c r="Q9404" s="11">
        <f>WEEKDAY('Consolidtaed Data'!$F1504)</f>
        <v>2</v>
      </c>
      <c r="R9404" s="9">
        <f>MONTH('Consolidtaed Data'!$F1504)</f>
        <v>4</v>
      </c>
      <c r="S9404" s="9" t="str">
        <f>TEXT(Table3[[#This Row],[Purchase Date]],"MMMM")</f>
        <v>December</v>
      </c>
      <c r="T9404" s="9">
        <f>YEAR('Consolidtaed Data'!$F1504)</f>
        <v>2020</v>
      </c>
    </row>
    <row r="9405" spans="1:20" x14ac:dyDescent="0.3">
      <c r="A9405" s="9" t="s">
        <v>10431</v>
      </c>
      <c r="B9405" s="9" t="s">
        <v>490</v>
      </c>
      <c r="C9405" s="9" t="s">
        <v>201</v>
      </c>
      <c r="D9405" s="9" t="s">
        <v>127</v>
      </c>
      <c r="E9405" s="9" t="s">
        <v>873</v>
      </c>
      <c r="F9405" s="12">
        <v>44541</v>
      </c>
      <c r="G9405" s="12" t="str">
        <f>VLOOKUP(Table3[[#This Row],[Product ID]],[1]Products!$A:$G,2,0)</f>
        <v>Product 79</v>
      </c>
      <c r="H9405" s="22">
        <v>3</v>
      </c>
      <c r="I9405" s="9">
        <f>VLOOKUP('Consolidtaed Data'!$B1977,[1]Products!$A:$G,4,0)</f>
        <v>2005</v>
      </c>
      <c r="J9405" s="9">
        <f>VLOOKUP('Consolidtaed Data'!$B1977,[1]Products!$A:$G,3,0)</f>
        <v>1223</v>
      </c>
      <c r="K9405" s="9">
        <f>'Consolidtaed Data'!$J1977*'Consolidtaed Data'!$H1977</f>
        <v>22</v>
      </c>
      <c r="L9405" s="9">
        <f>'Consolidtaed Data'!$I1977*'Consolidtaed Data'!$H1977</f>
        <v>35</v>
      </c>
      <c r="M9405" s="9">
        <f>'Consolidtaed Data'!$L1977-'Consolidtaed Data'!$K1977</f>
        <v>92</v>
      </c>
      <c r="N9405" s="9" t="str">
        <f>VLOOKUP('Consolidtaed Data'!$C1977,[1]Locations!$A:$O,2,0)</f>
        <v>Roseville</v>
      </c>
      <c r="O9405" s="9" t="str">
        <f>VLOOKUP('Consolidtaed Data'!$D1977,'[1]Sales People'!$A:$B,2,0)</f>
        <v>Walter Cook</v>
      </c>
      <c r="P9405" s="9" t="str">
        <f>VLOOKUP('Consolidtaed Data'!$E1977,[1]Customers!$A:$B,2,0)</f>
        <v>Russell Boyd</v>
      </c>
      <c r="Q9405" s="11">
        <f>WEEKDAY('Consolidtaed Data'!$F1977)</f>
        <v>1</v>
      </c>
      <c r="R9405" s="9">
        <f>MONTH('Consolidtaed Data'!$F1977)</f>
        <v>5</v>
      </c>
      <c r="S9405" s="9" t="str">
        <f>TEXT(Table3[[#This Row],[Purchase Date]],"MMMM")</f>
        <v>December</v>
      </c>
      <c r="T9405" s="9">
        <f>YEAR('Consolidtaed Data'!$F1977)</f>
        <v>2020</v>
      </c>
    </row>
    <row r="9406" spans="1:20" x14ac:dyDescent="0.3">
      <c r="A9406" s="9" t="s">
        <v>10432</v>
      </c>
      <c r="B9406" s="9" t="s">
        <v>415</v>
      </c>
      <c r="C9406" s="9" t="s">
        <v>458</v>
      </c>
      <c r="D9406" s="9" t="s">
        <v>100</v>
      </c>
      <c r="E9406" s="9" t="s">
        <v>565</v>
      </c>
      <c r="F9406" s="12">
        <v>44541</v>
      </c>
      <c r="G9406" s="12" t="str">
        <f>VLOOKUP(Table3[[#This Row],[Product ID]],[1]Products!$A:$G,2,0)</f>
        <v>Product 18</v>
      </c>
      <c r="H9406" s="22">
        <v>2</v>
      </c>
      <c r="I9406" s="9">
        <f>VLOOKUP('Consolidtaed Data'!$B2070,[1]Products!$A:$G,4,0)</f>
        <v>1889</v>
      </c>
      <c r="J9406" s="9">
        <f>VLOOKUP('Consolidtaed Data'!$B2070,[1]Products!$A:$G,3,0)</f>
        <v>945</v>
      </c>
      <c r="K9406" s="9">
        <f>'Consolidtaed Data'!$J2070*'Consolidtaed Data'!$H2070</f>
        <v>4197</v>
      </c>
      <c r="L9406" s="9">
        <f>'Consolidtaed Data'!$I2070*'Consolidtaed Data'!$H2070</f>
        <v>6882</v>
      </c>
      <c r="M9406" s="9">
        <f>'Consolidtaed Data'!$L2070-'Consolidtaed Data'!$K2070</f>
        <v>1224</v>
      </c>
      <c r="N9406" s="9" t="str">
        <f>VLOOKUP('Consolidtaed Data'!$C2070,[1]Locations!$A:$O,2,0)</f>
        <v>Fresno</v>
      </c>
      <c r="O9406" s="9" t="str">
        <f>VLOOKUP('Consolidtaed Data'!$D2070,'[1]Sales People'!$A:$B,2,0)</f>
        <v>Ronald Reed</v>
      </c>
      <c r="P9406" s="9" t="str">
        <f>VLOOKUP('Consolidtaed Data'!$E2070,[1]Customers!$A:$B,2,0)</f>
        <v>Phillip Peters</v>
      </c>
      <c r="Q9406" s="11">
        <f>WEEKDAY('Consolidtaed Data'!$F2070)</f>
        <v>1</v>
      </c>
      <c r="R9406" s="9">
        <f>MONTH('Consolidtaed Data'!$F2070)</f>
        <v>5</v>
      </c>
      <c r="S9406" s="9" t="str">
        <f>TEXT(Table3[[#This Row],[Purchase Date]],"MMMM")</f>
        <v>December</v>
      </c>
      <c r="T9406" s="9">
        <f>YEAR('Consolidtaed Data'!$F2070)</f>
        <v>2020</v>
      </c>
    </row>
    <row r="9407" spans="1:20" x14ac:dyDescent="0.3">
      <c r="A9407" s="9" t="s">
        <v>10433</v>
      </c>
      <c r="B9407" s="9" t="s">
        <v>103</v>
      </c>
      <c r="C9407" s="9" t="s">
        <v>82</v>
      </c>
      <c r="D9407" s="9" t="s">
        <v>26</v>
      </c>
      <c r="E9407" s="9" t="s">
        <v>703</v>
      </c>
      <c r="F9407" s="12">
        <v>44541</v>
      </c>
      <c r="G9407" s="12" t="str">
        <f>VLOOKUP(Table3[[#This Row],[Product ID]],[1]Products!$A:$G,2,0)</f>
        <v>Product 44</v>
      </c>
      <c r="H9407" s="22">
        <v>2</v>
      </c>
      <c r="I9407" s="9">
        <f>VLOOKUP('Consolidtaed Data'!$B2316,[1]Products!$A:$G,4,0)</f>
        <v>2005</v>
      </c>
      <c r="J9407" s="9">
        <f>VLOOKUP('Consolidtaed Data'!$B2316,[1]Products!$A:$G,3,0)</f>
        <v>1223</v>
      </c>
      <c r="K9407" s="9">
        <f>'Consolidtaed Data'!$J2316*'Consolidtaed Data'!$H2316</f>
        <v>584</v>
      </c>
      <c r="L9407" s="9">
        <f>'Consolidtaed Data'!$I2316*'Consolidtaed Data'!$H2316</f>
        <v>913</v>
      </c>
      <c r="M9407" s="9">
        <f>'Consolidtaed Data'!$L2316-'Consolidtaed Data'!$K2316</f>
        <v>243</v>
      </c>
      <c r="N9407" s="9" t="str">
        <f>VLOOKUP('Consolidtaed Data'!$C2316,[1]Locations!$A:$O,2,0)</f>
        <v>Downey</v>
      </c>
      <c r="O9407" s="9" t="str">
        <f>VLOOKUP('Consolidtaed Data'!$D2316,'[1]Sales People'!$A:$B,2,0)</f>
        <v>Jimmy Young</v>
      </c>
      <c r="P9407" s="9" t="str">
        <f>VLOOKUP('Consolidtaed Data'!$E2316,[1]Customers!$A:$B,2,0)</f>
        <v>Wayne Gordon</v>
      </c>
      <c r="Q9407" s="11">
        <f>WEEKDAY('Consolidtaed Data'!$F2316)</f>
        <v>5</v>
      </c>
      <c r="R9407" s="9">
        <f>MONTH('Consolidtaed Data'!$F2316)</f>
        <v>6</v>
      </c>
      <c r="S9407" s="9" t="str">
        <f>TEXT(Table3[[#This Row],[Purchase Date]],"MMMM")</f>
        <v>December</v>
      </c>
      <c r="T9407" s="9">
        <f>YEAR('Consolidtaed Data'!$F2316)</f>
        <v>2020</v>
      </c>
    </row>
    <row r="9408" spans="1:20" x14ac:dyDescent="0.3">
      <c r="A9408" s="9" t="s">
        <v>10434</v>
      </c>
      <c r="B9408" s="9" t="s">
        <v>93</v>
      </c>
      <c r="C9408" s="9" t="s">
        <v>231</v>
      </c>
      <c r="D9408" s="9" t="s">
        <v>17</v>
      </c>
      <c r="E9408" s="9" t="s">
        <v>422</v>
      </c>
      <c r="F9408" s="12">
        <v>44541</v>
      </c>
      <c r="G9408" s="12" t="str">
        <f>VLOOKUP(Table3[[#This Row],[Product ID]],[1]Products!$A:$G,2,0)</f>
        <v>Product 71</v>
      </c>
      <c r="H9408" s="22">
        <v>3</v>
      </c>
      <c r="I9408" s="9">
        <f>VLOOKUP('Consolidtaed Data'!$B2660,[1]Products!$A:$G,4,0)</f>
        <v>1414</v>
      </c>
      <c r="J9408" s="9">
        <f>VLOOKUP('Consolidtaed Data'!$B2660,[1]Products!$A:$G,3,0)</f>
        <v>962</v>
      </c>
      <c r="K9408" s="9">
        <f>'Consolidtaed Data'!$J2660*'Consolidtaed Data'!$H2660</f>
        <v>1128</v>
      </c>
      <c r="L9408" s="9">
        <f>'Consolidtaed Data'!$I2660*'Consolidtaed Data'!$H2660</f>
        <v>1374</v>
      </c>
      <c r="M9408" s="9">
        <f>'Consolidtaed Data'!$L2660-'Consolidtaed Data'!$K2660</f>
        <v>589</v>
      </c>
      <c r="N9408" s="9" t="str">
        <f>VLOOKUP('Consolidtaed Data'!$C2660,[1]Locations!$A:$O,2,0)</f>
        <v>Vista</v>
      </c>
      <c r="O9408" s="9" t="str">
        <f>VLOOKUP('Consolidtaed Data'!$D2660,'[1]Sales People'!$A:$B,2,0)</f>
        <v>John Reyes</v>
      </c>
      <c r="P9408" s="9" t="str">
        <f>VLOOKUP('Consolidtaed Data'!$E2660,[1]Customers!$A:$B,2,0)</f>
        <v>Roy Jenkins</v>
      </c>
      <c r="Q9408" s="11">
        <f>WEEKDAY('Consolidtaed Data'!$F2660)</f>
        <v>2</v>
      </c>
      <c r="R9408" s="9">
        <f>MONTH('Consolidtaed Data'!$F2660)</f>
        <v>7</v>
      </c>
      <c r="S9408" s="9" t="str">
        <f>TEXT(Table3[[#This Row],[Purchase Date]],"MMMM")</f>
        <v>December</v>
      </c>
      <c r="T9408" s="9">
        <f>YEAR('Consolidtaed Data'!$F2660)</f>
        <v>2020</v>
      </c>
    </row>
    <row r="9409" spans="1:20" x14ac:dyDescent="0.3">
      <c r="A9409" s="9" t="s">
        <v>10435</v>
      </c>
      <c r="B9409" s="9" t="s">
        <v>369</v>
      </c>
      <c r="C9409" s="9" t="s">
        <v>165</v>
      </c>
      <c r="D9409" s="9" t="s">
        <v>83</v>
      </c>
      <c r="E9409" s="9" t="s">
        <v>2569</v>
      </c>
      <c r="F9409" s="12">
        <v>44541</v>
      </c>
      <c r="G9409" s="12" t="str">
        <f>VLOOKUP(Table3[[#This Row],[Product ID]],[1]Products!$A:$G,2,0)</f>
        <v>Product 8</v>
      </c>
      <c r="H9409" s="22">
        <v>1</v>
      </c>
      <c r="I9409" s="9">
        <f>VLOOKUP('Consolidtaed Data'!$B2993,[1]Products!$A:$G,4,0)</f>
        <v>1353</v>
      </c>
      <c r="J9409" s="9">
        <f>VLOOKUP('Consolidtaed Data'!$B2993,[1]Products!$A:$G,3,0)</f>
        <v>947</v>
      </c>
      <c r="K9409" s="9">
        <f>'Consolidtaed Data'!$J2993*'Consolidtaed Data'!$H2993</f>
        <v>872</v>
      </c>
      <c r="L9409" s="9">
        <f>'Consolidtaed Data'!$I2993*'Consolidtaed Data'!$H2993</f>
        <v>1743</v>
      </c>
      <c r="M9409" s="9">
        <f>'Consolidtaed Data'!$L2993-'Consolidtaed Data'!$K2993</f>
        <v>345</v>
      </c>
      <c r="N9409" s="9" t="str">
        <f>VLOOKUP('Consolidtaed Data'!$C2993,[1]Locations!$A:$O,2,0)</f>
        <v>Downey</v>
      </c>
      <c r="O9409" s="9" t="str">
        <f>VLOOKUP('Consolidtaed Data'!$D2993,'[1]Sales People'!$A:$B,2,0)</f>
        <v>Roger Ramos</v>
      </c>
      <c r="P9409" s="9" t="str">
        <f>VLOOKUP('Consolidtaed Data'!$E2993,[1]Customers!$A:$B,2,0)</f>
        <v>Larry Dunn</v>
      </c>
      <c r="Q9409" s="11">
        <f>WEEKDAY('Consolidtaed Data'!$F2993)</f>
        <v>6</v>
      </c>
      <c r="R9409" s="9">
        <f>MONTH('Consolidtaed Data'!$F2993)</f>
        <v>8</v>
      </c>
      <c r="S9409" s="9" t="str">
        <f>TEXT(Table3[[#This Row],[Purchase Date]],"MMMM")</f>
        <v>December</v>
      </c>
      <c r="T9409" s="9">
        <f>YEAR('Consolidtaed Data'!$F2993)</f>
        <v>2020</v>
      </c>
    </row>
    <row r="9410" spans="1:20" x14ac:dyDescent="0.3">
      <c r="A9410" s="9" t="s">
        <v>10436</v>
      </c>
      <c r="B9410" s="9" t="s">
        <v>29</v>
      </c>
      <c r="C9410" s="9" t="s">
        <v>50</v>
      </c>
      <c r="D9410" s="9" t="s">
        <v>13</v>
      </c>
      <c r="E9410" s="9" t="s">
        <v>1087</v>
      </c>
      <c r="F9410" s="12">
        <v>44541</v>
      </c>
      <c r="G9410" s="12" t="str">
        <f>VLOOKUP(Table3[[#This Row],[Product ID]],[1]Products!$A:$G,2,0)</f>
        <v>Product 37</v>
      </c>
      <c r="H9410" s="22">
        <v>2</v>
      </c>
      <c r="I9410" s="9">
        <f>VLOOKUP('Consolidtaed Data'!$B3297,[1]Products!$A:$G,4,0)</f>
        <v>1798</v>
      </c>
      <c r="J9410" s="9">
        <f>VLOOKUP('Consolidtaed Data'!$B3297,[1]Products!$A:$G,3,0)</f>
        <v>971</v>
      </c>
      <c r="K9410" s="9">
        <f>'Consolidtaed Data'!$J3297*'Consolidtaed Data'!$H3297</f>
        <v>1968</v>
      </c>
      <c r="L9410" s="9">
        <f>'Consolidtaed Data'!$I3297*'Consolidtaed Data'!$H3297</f>
        <v>2734</v>
      </c>
      <c r="M9410" s="9">
        <f>'Consolidtaed Data'!$L3297-'Consolidtaed Data'!$K3297</f>
        <v>246</v>
      </c>
      <c r="N9410" s="9" t="str">
        <f>VLOOKUP('Consolidtaed Data'!$C3297,[1]Locations!$A:$O,2,0)</f>
        <v>Roseville</v>
      </c>
      <c r="O9410" s="9" t="str">
        <f>VLOOKUP('Consolidtaed Data'!$D3297,'[1]Sales People'!$A:$B,2,0)</f>
        <v>Bobby Russell</v>
      </c>
      <c r="P9410" s="9" t="str">
        <f>VLOOKUP('Consolidtaed Data'!$E3297,[1]Customers!$A:$B,2,0)</f>
        <v>Daniel Fernandez</v>
      </c>
      <c r="Q9410" s="11">
        <f>WEEKDAY('Consolidtaed Data'!$F3297)</f>
        <v>2</v>
      </c>
      <c r="R9410" s="9">
        <f>MONTH('Consolidtaed Data'!$F3297)</f>
        <v>8</v>
      </c>
      <c r="S9410" s="9" t="str">
        <f>TEXT(Table3[[#This Row],[Purchase Date]],"MMMM")</f>
        <v>December</v>
      </c>
      <c r="T9410" s="9">
        <f>YEAR('Consolidtaed Data'!$F3297)</f>
        <v>2020</v>
      </c>
    </row>
    <row r="9411" spans="1:20" x14ac:dyDescent="0.3">
      <c r="A9411" s="9" t="s">
        <v>10437</v>
      </c>
      <c r="B9411" s="9" t="s">
        <v>238</v>
      </c>
      <c r="C9411" s="9" t="s">
        <v>59</v>
      </c>
      <c r="D9411" s="9" t="s">
        <v>131</v>
      </c>
      <c r="E9411" s="9" t="s">
        <v>956</v>
      </c>
      <c r="F9411" s="12">
        <v>44541</v>
      </c>
      <c r="G9411" s="12" t="str">
        <f>VLOOKUP(Table3[[#This Row],[Product ID]],[1]Products!$A:$G,2,0)</f>
        <v>Product 49</v>
      </c>
      <c r="H9411" s="22">
        <v>1</v>
      </c>
      <c r="I9411" s="9">
        <f>VLOOKUP('Consolidtaed Data'!$B3535,[1]Products!$A:$G,4,0)</f>
        <v>1812</v>
      </c>
      <c r="J9411" s="9">
        <f>VLOOKUP('Consolidtaed Data'!$B3535,[1]Products!$A:$G,3,0)</f>
        <v>1305</v>
      </c>
      <c r="K9411" s="9">
        <f>'Consolidtaed Data'!$J3535*'Consolidtaed Data'!$H3535</f>
        <v>3915</v>
      </c>
      <c r="L9411" s="9">
        <f>'Consolidtaed Data'!$I3535*'Consolidtaed Data'!$H3535</f>
        <v>5436</v>
      </c>
      <c r="M9411" s="9">
        <f>'Consolidtaed Data'!$L3535-'Consolidtaed Data'!$K3535</f>
        <v>580</v>
      </c>
      <c r="N9411" s="9" t="str">
        <f>VLOOKUP('Consolidtaed Data'!$C3535,[1]Locations!$A:$O,2,0)</f>
        <v>Richmond</v>
      </c>
      <c r="O9411" s="9" t="str">
        <f>VLOOKUP('Consolidtaed Data'!$D3535,'[1]Sales People'!$A:$B,2,0)</f>
        <v>Christopher Tucker</v>
      </c>
      <c r="P9411" s="9" t="str">
        <f>VLOOKUP('Consolidtaed Data'!$E3535,[1]Customers!$A:$B,2,0)</f>
        <v>Kevin Lopez</v>
      </c>
      <c r="Q9411" s="11">
        <f>WEEKDAY('Consolidtaed Data'!$F3535)</f>
        <v>3</v>
      </c>
      <c r="R9411" s="9">
        <f>MONTH('Consolidtaed Data'!$F3535)</f>
        <v>9</v>
      </c>
      <c r="S9411" s="9" t="str">
        <f>TEXT(Table3[[#This Row],[Purchase Date]],"MMMM")</f>
        <v>December</v>
      </c>
      <c r="T9411" s="9">
        <f>YEAR('Consolidtaed Data'!$F3535)</f>
        <v>2020</v>
      </c>
    </row>
    <row r="9412" spans="1:20" x14ac:dyDescent="0.3">
      <c r="A9412" s="9" t="s">
        <v>10438</v>
      </c>
      <c r="B9412" s="9" t="s">
        <v>252</v>
      </c>
      <c r="C9412" s="9" t="s">
        <v>165</v>
      </c>
      <c r="D9412" s="9" t="s">
        <v>73</v>
      </c>
      <c r="E9412" s="9" t="s">
        <v>1051</v>
      </c>
      <c r="F9412" s="12">
        <v>44541</v>
      </c>
      <c r="G9412" s="12" t="str">
        <f>VLOOKUP(Table3[[#This Row],[Product ID]],[1]Products!$A:$G,2,0)</f>
        <v>Product 81</v>
      </c>
      <c r="H9412" s="22">
        <v>2</v>
      </c>
      <c r="I9412" s="9">
        <f>VLOOKUP('Consolidtaed Data'!$B3663,[1]Products!$A:$G,4,0)</f>
        <v>1708</v>
      </c>
      <c r="J9412" s="9">
        <f>VLOOKUP('Consolidtaed Data'!$B3663,[1]Products!$A:$G,3,0)</f>
        <v>871</v>
      </c>
      <c r="K9412" s="9">
        <f>'Consolidtaed Data'!$J3663*'Consolidtaed Data'!$H3663</f>
        <v>3702</v>
      </c>
      <c r="L9412" s="9">
        <f>'Consolidtaed Data'!$I3663*'Consolidtaed Data'!$H3663</f>
        <v>4746</v>
      </c>
      <c r="M9412" s="9">
        <f>'Consolidtaed Data'!$L3663-'Consolidtaed Data'!$K3663</f>
        <v>192</v>
      </c>
      <c r="N9412" s="9" t="str">
        <f>VLOOKUP('Consolidtaed Data'!$C3663,[1]Locations!$A:$O,2,0)</f>
        <v>Richmond</v>
      </c>
      <c r="O9412" s="9" t="str">
        <f>VLOOKUP('Consolidtaed Data'!$D3663,'[1]Sales People'!$A:$B,2,0)</f>
        <v>Joe Sims</v>
      </c>
      <c r="P9412" s="9" t="str">
        <f>VLOOKUP('Consolidtaed Data'!$E3663,[1]Customers!$A:$B,2,0)</f>
        <v>Jason Diaz</v>
      </c>
      <c r="Q9412" s="11">
        <f>WEEKDAY('Consolidtaed Data'!$F3663)</f>
        <v>6</v>
      </c>
      <c r="R9412" s="9">
        <f>MONTH('Consolidtaed Data'!$F3663)</f>
        <v>9</v>
      </c>
      <c r="S9412" s="9" t="str">
        <f>TEXT(Table3[[#This Row],[Purchase Date]],"MMMM")</f>
        <v>December</v>
      </c>
      <c r="T9412" s="9">
        <f>YEAR('Consolidtaed Data'!$F3663)</f>
        <v>2020</v>
      </c>
    </row>
    <row r="9413" spans="1:20" x14ac:dyDescent="0.3">
      <c r="A9413" s="9" t="s">
        <v>10439</v>
      </c>
      <c r="B9413" s="9" t="s">
        <v>322</v>
      </c>
      <c r="C9413" s="9" t="s">
        <v>72</v>
      </c>
      <c r="D9413" s="9" t="s">
        <v>100</v>
      </c>
      <c r="E9413" s="9" t="s">
        <v>560</v>
      </c>
      <c r="F9413" s="12">
        <v>44542</v>
      </c>
      <c r="G9413" s="12" t="str">
        <f>VLOOKUP(Table3[[#This Row],[Product ID]],[1]Products!$A:$G,2,0)</f>
        <v>Product 43</v>
      </c>
      <c r="H9413" s="22">
        <v>2</v>
      </c>
      <c r="I9413" s="9">
        <f>VLOOKUP('Consolidtaed Data'!$B302,[1]Products!$A:$G,4,0)</f>
        <v>817</v>
      </c>
      <c r="J9413" s="9">
        <f>VLOOKUP('Consolidtaed Data'!$B302,[1]Products!$A:$G,3,0)</f>
        <v>409</v>
      </c>
      <c r="K9413" s="9">
        <f>'Consolidtaed Data'!$J302*'Consolidtaed Data'!$H302</f>
        <v>1068</v>
      </c>
      <c r="L9413" s="9">
        <f>'Consolidtaed Data'!$I302*'Consolidtaed Data'!$H302</f>
        <v>1694</v>
      </c>
      <c r="M9413" s="9">
        <f>'Consolidtaed Data'!$L302-'Consolidtaed Data'!$K302</f>
        <v>570</v>
      </c>
      <c r="N9413" s="9" t="str">
        <f>VLOOKUP('Consolidtaed Data'!$C302,[1]Locations!$A:$O,2,0)</f>
        <v>Thousand Oaks</v>
      </c>
      <c r="O9413" s="9" t="str">
        <f>VLOOKUP('Consolidtaed Data'!$D302,'[1]Sales People'!$A:$B,2,0)</f>
        <v>Brian Hansen</v>
      </c>
      <c r="P9413" s="9" t="str">
        <f>VLOOKUP('Consolidtaed Data'!$E302,[1]Customers!$A:$B,2,0)</f>
        <v>Harold Adams</v>
      </c>
      <c r="Q9413" s="11">
        <f>WEEKDAY('Consolidtaed Data'!$F302)</f>
        <v>3</v>
      </c>
      <c r="R9413" s="9">
        <f>MONTH('Consolidtaed Data'!$F302)</f>
        <v>1</v>
      </c>
      <c r="S9413" s="9" t="str">
        <f>TEXT(Table3[[#This Row],[Purchase Date]],"MMMM")</f>
        <v>December</v>
      </c>
      <c r="T9413" s="9">
        <f>YEAR('Consolidtaed Data'!$F302)</f>
        <v>2020</v>
      </c>
    </row>
    <row r="9414" spans="1:20" x14ac:dyDescent="0.3">
      <c r="A9414" s="9" t="s">
        <v>10440</v>
      </c>
      <c r="B9414" s="9" t="s">
        <v>93</v>
      </c>
      <c r="C9414" s="9" t="s">
        <v>30</v>
      </c>
      <c r="D9414" s="9" t="s">
        <v>220</v>
      </c>
      <c r="E9414" s="9" t="s">
        <v>1199</v>
      </c>
      <c r="F9414" s="12">
        <v>44542</v>
      </c>
      <c r="G9414" s="12" t="str">
        <f>VLOOKUP(Table3[[#This Row],[Product ID]],[1]Products!$A:$G,2,0)</f>
        <v>Product 71</v>
      </c>
      <c r="H9414" s="22">
        <v>2</v>
      </c>
      <c r="I9414" s="9">
        <f>VLOOKUP('Consolidtaed Data'!$B497,[1]Products!$A:$G,4,0)</f>
        <v>2497</v>
      </c>
      <c r="J9414" s="9">
        <f>VLOOKUP('Consolidtaed Data'!$B497,[1]Products!$A:$G,3,0)</f>
        <v>1473</v>
      </c>
      <c r="K9414" s="9">
        <f>'Consolidtaed Data'!$J497*'Consolidtaed Data'!$H497</f>
        <v>1777</v>
      </c>
      <c r="L9414" s="9">
        <f>'Consolidtaed Data'!$I497*'Consolidtaed Data'!$H497</f>
        <v>2141</v>
      </c>
      <c r="M9414" s="9">
        <f>'Consolidtaed Data'!$L497-'Consolidtaed Data'!$K497</f>
        <v>140</v>
      </c>
      <c r="N9414" s="9" t="str">
        <f>VLOOKUP('Consolidtaed Data'!$C497,[1]Locations!$A:$O,2,0)</f>
        <v>Santa Rosa</v>
      </c>
      <c r="O9414" s="9" t="str">
        <f>VLOOKUP('Consolidtaed Data'!$D497,'[1]Sales People'!$A:$B,2,0)</f>
        <v>Gary Rodriguez</v>
      </c>
      <c r="P9414" s="9" t="str">
        <f>VLOOKUP('Consolidtaed Data'!$E497,[1]Customers!$A:$B,2,0)</f>
        <v>Jose Lewis</v>
      </c>
      <c r="Q9414" s="11">
        <f>WEEKDAY('Consolidtaed Data'!$F497)</f>
        <v>3</v>
      </c>
      <c r="R9414" s="9">
        <f>MONTH('Consolidtaed Data'!$F497)</f>
        <v>2</v>
      </c>
      <c r="S9414" s="9" t="str">
        <f>TEXT(Table3[[#This Row],[Purchase Date]],"MMMM")</f>
        <v>December</v>
      </c>
      <c r="T9414" s="9">
        <f>YEAR('Consolidtaed Data'!$F497)</f>
        <v>2020</v>
      </c>
    </row>
    <row r="9415" spans="1:20" x14ac:dyDescent="0.3">
      <c r="A9415" s="9" t="s">
        <v>10441</v>
      </c>
      <c r="B9415" s="9" t="s">
        <v>366</v>
      </c>
      <c r="C9415" s="9" t="s">
        <v>34</v>
      </c>
      <c r="D9415" s="9" t="s">
        <v>326</v>
      </c>
      <c r="E9415" s="9" t="s">
        <v>1425</v>
      </c>
      <c r="F9415" s="12">
        <v>44542</v>
      </c>
      <c r="G9415" s="12" t="str">
        <f>VLOOKUP(Table3[[#This Row],[Product ID]],[1]Products!$A:$G,2,0)</f>
        <v>Product 39</v>
      </c>
      <c r="H9415" s="22">
        <v>1</v>
      </c>
      <c r="I9415" s="9">
        <f>VLOOKUP('Consolidtaed Data'!$B684,[1]Products!$A:$G,4,0)</f>
        <v>771</v>
      </c>
      <c r="J9415" s="9">
        <f>VLOOKUP('Consolidtaed Data'!$B684,[1]Products!$A:$G,3,0)</f>
        <v>648</v>
      </c>
      <c r="K9415" s="9">
        <f>'Consolidtaed Data'!$J684*'Consolidtaed Data'!$H684</f>
        <v>90</v>
      </c>
      <c r="L9415" s="9">
        <f>'Consolidtaed Data'!$I684*'Consolidtaed Data'!$H684</f>
        <v>112</v>
      </c>
      <c r="M9415" s="9">
        <f>'Consolidtaed Data'!$L684-'Consolidtaed Data'!$K684</f>
        <v>837</v>
      </c>
      <c r="N9415" s="9" t="str">
        <f>VLOOKUP('Consolidtaed Data'!$C684,[1]Locations!$A:$O,2,0)</f>
        <v>Thousand Oaks</v>
      </c>
      <c r="O9415" s="9" t="str">
        <f>VLOOKUP('Consolidtaed Data'!$D684,'[1]Sales People'!$A:$B,2,0)</f>
        <v>Brian Davis</v>
      </c>
      <c r="P9415" s="9" t="str">
        <f>VLOOKUP('Consolidtaed Data'!$E684,[1]Customers!$A:$B,2,0)</f>
        <v>Phillip Ellis</v>
      </c>
      <c r="Q9415" s="11">
        <f>WEEKDAY('Consolidtaed Data'!$F684)</f>
        <v>2</v>
      </c>
      <c r="R9415" s="9">
        <f>MONTH('Consolidtaed Data'!$F684)</f>
        <v>2</v>
      </c>
      <c r="S9415" s="9" t="str">
        <f>TEXT(Table3[[#This Row],[Purchase Date]],"MMMM")</f>
        <v>December</v>
      </c>
      <c r="T9415" s="9">
        <f>YEAR('Consolidtaed Data'!$F684)</f>
        <v>2020</v>
      </c>
    </row>
    <row r="9416" spans="1:20" x14ac:dyDescent="0.3">
      <c r="A9416" s="9" t="s">
        <v>10442</v>
      </c>
      <c r="B9416" s="9" t="s">
        <v>360</v>
      </c>
      <c r="C9416" s="9" t="s">
        <v>42</v>
      </c>
      <c r="D9416" s="9" t="s">
        <v>26</v>
      </c>
      <c r="E9416" s="9" t="s">
        <v>109</v>
      </c>
      <c r="F9416" s="12">
        <v>44542</v>
      </c>
      <c r="G9416" s="12" t="str">
        <f>VLOOKUP(Table3[[#This Row],[Product ID]],[1]Products!$A:$G,2,0)</f>
        <v>Product 59</v>
      </c>
      <c r="H9416" s="22">
        <v>2</v>
      </c>
      <c r="I9416" s="9">
        <f>VLOOKUP('Consolidtaed Data'!$B905,[1]Products!$A:$G,4,0)</f>
        <v>2091</v>
      </c>
      <c r="J9416" s="9">
        <f>VLOOKUP('Consolidtaed Data'!$B905,[1]Products!$A:$G,3,0)</f>
        <v>1485</v>
      </c>
      <c r="K9416" s="9">
        <f>'Consolidtaed Data'!$J905*'Consolidtaed Data'!$H905</f>
        <v>2798</v>
      </c>
      <c r="L9416" s="9">
        <f>'Consolidtaed Data'!$I905*'Consolidtaed Data'!$H905</f>
        <v>4588</v>
      </c>
      <c r="M9416" s="9">
        <f>'Consolidtaed Data'!$L905-'Consolidtaed Data'!$K905</f>
        <v>939</v>
      </c>
      <c r="N9416" s="9" t="str">
        <f>VLOOKUP('Consolidtaed Data'!$C905,[1]Locations!$A:$O,2,0)</f>
        <v>Jurupa Valley</v>
      </c>
      <c r="O9416" s="9" t="str">
        <f>VLOOKUP('Consolidtaed Data'!$D905,'[1]Sales People'!$A:$B,2,0)</f>
        <v>Carl Hall</v>
      </c>
      <c r="P9416" s="9" t="str">
        <f>VLOOKUP('Consolidtaed Data'!$E905,[1]Customers!$A:$B,2,0)</f>
        <v>James Perkins</v>
      </c>
      <c r="Q9416" s="11">
        <f>WEEKDAY('Consolidtaed Data'!$F905)</f>
        <v>5</v>
      </c>
      <c r="R9416" s="9">
        <f>MONTH('Consolidtaed Data'!$F905)</f>
        <v>3</v>
      </c>
      <c r="S9416" s="9" t="str">
        <f>TEXT(Table3[[#This Row],[Purchase Date]],"MMMM")</f>
        <v>December</v>
      </c>
      <c r="T9416" s="9">
        <f>YEAR('Consolidtaed Data'!$F905)</f>
        <v>2020</v>
      </c>
    </row>
    <row r="9417" spans="1:20" x14ac:dyDescent="0.3">
      <c r="A9417" s="9" t="s">
        <v>10443</v>
      </c>
      <c r="B9417" s="9" t="s">
        <v>582</v>
      </c>
      <c r="C9417" s="9" t="s">
        <v>169</v>
      </c>
      <c r="D9417" s="9" t="s">
        <v>206</v>
      </c>
      <c r="E9417" s="9" t="s">
        <v>1809</v>
      </c>
      <c r="F9417" s="12">
        <v>44542</v>
      </c>
      <c r="G9417" s="12" t="str">
        <f>VLOOKUP(Table3[[#This Row],[Product ID]],[1]Products!$A:$G,2,0)</f>
        <v>Product 58</v>
      </c>
      <c r="H9417" s="22">
        <v>1</v>
      </c>
      <c r="I9417" s="9">
        <f>VLOOKUP('Consolidtaed Data'!$B938,[1]Products!$A:$G,4,0)</f>
        <v>2241</v>
      </c>
      <c r="J9417" s="9">
        <f>VLOOKUP('Consolidtaed Data'!$B938,[1]Products!$A:$G,3,0)</f>
        <v>1367</v>
      </c>
      <c r="K9417" s="9">
        <f>'Consolidtaed Data'!$J938*'Consolidtaed Data'!$H938</f>
        <v>807</v>
      </c>
      <c r="L9417" s="9">
        <f>'Consolidtaed Data'!$I938*'Consolidtaed Data'!$H938</f>
        <v>1467</v>
      </c>
      <c r="M9417" s="9">
        <f>'Consolidtaed Data'!$L938-'Consolidtaed Data'!$K938</f>
        <v>22</v>
      </c>
      <c r="N9417" s="9" t="str">
        <f>VLOOKUP('Consolidtaed Data'!$C938,[1]Locations!$A:$O,2,0)</f>
        <v>Santa Clarita</v>
      </c>
      <c r="O9417" s="9" t="str">
        <f>VLOOKUP('Consolidtaed Data'!$D938,'[1]Sales People'!$A:$B,2,0)</f>
        <v>Walter Cook</v>
      </c>
      <c r="P9417" s="9" t="str">
        <f>VLOOKUP('Consolidtaed Data'!$E938,[1]Customers!$A:$B,2,0)</f>
        <v>Patrick Williamson</v>
      </c>
      <c r="Q9417" s="11">
        <f>WEEKDAY('Consolidtaed Data'!$F938)</f>
        <v>7</v>
      </c>
      <c r="R9417" s="9">
        <f>MONTH('Consolidtaed Data'!$F938)</f>
        <v>3</v>
      </c>
      <c r="S9417" s="9" t="str">
        <f>TEXT(Table3[[#This Row],[Purchase Date]],"MMMM")</f>
        <v>December</v>
      </c>
      <c r="T9417" s="9">
        <f>YEAR('Consolidtaed Data'!$F938)</f>
        <v>2020</v>
      </c>
    </row>
    <row r="9418" spans="1:20" x14ac:dyDescent="0.3">
      <c r="A9418" s="9" t="s">
        <v>10444</v>
      </c>
      <c r="B9418" s="9" t="s">
        <v>148</v>
      </c>
      <c r="C9418" s="9" t="s">
        <v>67</v>
      </c>
      <c r="D9418" s="9" t="s">
        <v>402</v>
      </c>
      <c r="E9418" s="9" t="s">
        <v>2440</v>
      </c>
      <c r="F9418" s="12">
        <v>44542</v>
      </c>
      <c r="G9418" s="12" t="str">
        <f>VLOOKUP(Table3[[#This Row],[Product ID]],[1]Products!$A:$G,2,0)</f>
        <v>Product 16</v>
      </c>
      <c r="H9418" s="22">
        <v>2</v>
      </c>
      <c r="I9418" s="9">
        <f>VLOOKUP('Consolidtaed Data'!$B1473,[1]Products!$A:$G,4,0)</f>
        <v>1582</v>
      </c>
      <c r="J9418" s="9">
        <f>VLOOKUP('Consolidtaed Data'!$B1473,[1]Products!$A:$G,3,0)</f>
        <v>1234</v>
      </c>
      <c r="K9418" s="9">
        <f>'Consolidtaed Data'!$J1473*'Consolidtaed Data'!$H1473</f>
        <v>22</v>
      </c>
      <c r="L9418" s="9">
        <f>'Consolidtaed Data'!$I1473*'Consolidtaed Data'!$H1473</f>
        <v>35</v>
      </c>
      <c r="M9418" s="9">
        <f>'Consolidtaed Data'!$L1473-'Consolidtaed Data'!$K1473</f>
        <v>651</v>
      </c>
      <c r="N9418" s="9" t="str">
        <f>VLOOKUP('Consolidtaed Data'!$C1473,[1]Locations!$A:$O,2,0)</f>
        <v>Downey</v>
      </c>
      <c r="O9418" s="9" t="str">
        <f>VLOOKUP('Consolidtaed Data'!$D1473,'[1]Sales People'!$A:$B,2,0)</f>
        <v>Ernest Wagner</v>
      </c>
      <c r="P9418" s="9" t="str">
        <f>VLOOKUP('Consolidtaed Data'!$E1473,[1]Customers!$A:$B,2,0)</f>
        <v>Martin Berry</v>
      </c>
      <c r="Q9418" s="11">
        <f>WEEKDAY('Consolidtaed Data'!$F1473)</f>
        <v>7</v>
      </c>
      <c r="R9418" s="9">
        <f>MONTH('Consolidtaed Data'!$F1473)</f>
        <v>4</v>
      </c>
      <c r="S9418" s="9" t="str">
        <f>TEXT(Table3[[#This Row],[Purchase Date]],"MMMM")</f>
        <v>December</v>
      </c>
      <c r="T9418" s="9">
        <f>YEAR('Consolidtaed Data'!$F1473)</f>
        <v>2020</v>
      </c>
    </row>
    <row r="9419" spans="1:20" x14ac:dyDescent="0.3">
      <c r="A9419" s="9" t="s">
        <v>10445</v>
      </c>
      <c r="B9419" s="9" t="s">
        <v>93</v>
      </c>
      <c r="C9419" s="9" t="s">
        <v>165</v>
      </c>
      <c r="D9419" s="9" t="s">
        <v>95</v>
      </c>
      <c r="E9419" s="9" t="s">
        <v>2647</v>
      </c>
      <c r="F9419" s="12">
        <v>44542</v>
      </c>
      <c r="G9419" s="12" t="str">
        <f>VLOOKUP(Table3[[#This Row],[Product ID]],[1]Products!$A:$G,2,0)</f>
        <v>Product 71</v>
      </c>
      <c r="H9419" s="22">
        <v>3</v>
      </c>
      <c r="I9419" s="9">
        <f>VLOOKUP('Consolidtaed Data'!$B1666,[1]Products!$A:$G,4,0)</f>
        <v>2091</v>
      </c>
      <c r="J9419" s="9">
        <f>VLOOKUP('Consolidtaed Data'!$B1666,[1]Products!$A:$G,3,0)</f>
        <v>1485</v>
      </c>
      <c r="K9419" s="9">
        <f>'Consolidtaed Data'!$J1666*'Consolidtaed Data'!$H1666</f>
        <v>395</v>
      </c>
      <c r="L9419" s="9">
        <f>'Consolidtaed Data'!$I1666*'Consolidtaed Data'!$H1666</f>
        <v>556</v>
      </c>
      <c r="M9419" s="9">
        <f>'Consolidtaed Data'!$L1666-'Consolidtaed Data'!$K1666</f>
        <v>374</v>
      </c>
      <c r="N9419" s="9" t="str">
        <f>VLOOKUP('Consolidtaed Data'!$C1666,[1]Locations!$A:$O,2,0)</f>
        <v>Santa Rosa</v>
      </c>
      <c r="O9419" s="9" t="str">
        <f>VLOOKUP('Consolidtaed Data'!$D1666,'[1]Sales People'!$A:$B,2,0)</f>
        <v>Robert Reed</v>
      </c>
      <c r="P9419" s="9" t="str">
        <f>VLOOKUP('Consolidtaed Data'!$E1666,[1]Customers!$A:$B,2,0)</f>
        <v>Christopher Nguyen</v>
      </c>
      <c r="Q9419" s="11">
        <f>WEEKDAY('Consolidtaed Data'!$F1666)</f>
        <v>6</v>
      </c>
      <c r="R9419" s="9">
        <f>MONTH('Consolidtaed Data'!$F1666)</f>
        <v>5</v>
      </c>
      <c r="S9419" s="9" t="str">
        <f>TEXT(Table3[[#This Row],[Purchase Date]],"MMMM")</f>
        <v>December</v>
      </c>
      <c r="T9419" s="9">
        <f>YEAR('Consolidtaed Data'!$F1666)</f>
        <v>2020</v>
      </c>
    </row>
    <row r="9420" spans="1:20" x14ac:dyDescent="0.3">
      <c r="A9420" s="9" t="s">
        <v>10446</v>
      </c>
      <c r="B9420" s="9" t="s">
        <v>495</v>
      </c>
      <c r="C9420" s="9" t="s">
        <v>331</v>
      </c>
      <c r="D9420" s="9" t="s">
        <v>105</v>
      </c>
      <c r="E9420" s="9" t="s">
        <v>631</v>
      </c>
      <c r="F9420" s="12">
        <v>44542</v>
      </c>
      <c r="G9420" s="12" t="str">
        <f>VLOOKUP(Table3[[#This Row],[Product ID]],[1]Products!$A:$G,2,0)</f>
        <v>Product 15</v>
      </c>
      <c r="H9420" s="22">
        <v>1</v>
      </c>
      <c r="I9420" s="9">
        <f>VLOOKUP('Consolidtaed Data'!$B1801,[1]Products!$A:$G,4,0)</f>
        <v>818</v>
      </c>
      <c r="J9420" s="9">
        <f>VLOOKUP('Consolidtaed Data'!$B1801,[1]Products!$A:$G,3,0)</f>
        <v>450</v>
      </c>
      <c r="K9420" s="9">
        <f>'Consolidtaed Data'!$J1801*'Consolidtaed Data'!$H1801</f>
        <v>1636</v>
      </c>
      <c r="L9420" s="9">
        <f>'Consolidtaed Data'!$I1801*'Consolidtaed Data'!$H1801</f>
        <v>3268</v>
      </c>
      <c r="M9420" s="9">
        <f>'Consolidtaed Data'!$L1801-'Consolidtaed Data'!$K1801</f>
        <v>1044</v>
      </c>
      <c r="N9420" s="9" t="str">
        <f>VLOOKUP('Consolidtaed Data'!$C1801,[1]Locations!$A:$O,2,0)</f>
        <v>San Francisco</v>
      </c>
      <c r="O9420" s="9" t="str">
        <f>VLOOKUP('Consolidtaed Data'!$D1801,'[1]Sales People'!$A:$B,2,0)</f>
        <v>Bobby Russell</v>
      </c>
      <c r="P9420" s="9" t="str">
        <f>VLOOKUP('Consolidtaed Data'!$E1801,[1]Customers!$A:$B,2,0)</f>
        <v>Eugene Hunter</v>
      </c>
      <c r="Q9420" s="11">
        <f>WEEKDAY('Consolidtaed Data'!$F1801)</f>
        <v>2</v>
      </c>
      <c r="R9420" s="9">
        <f>MONTH('Consolidtaed Data'!$F1801)</f>
        <v>5</v>
      </c>
      <c r="S9420" s="9" t="str">
        <f>TEXT(Table3[[#This Row],[Purchase Date]],"MMMM")</f>
        <v>December</v>
      </c>
      <c r="T9420" s="9">
        <f>YEAR('Consolidtaed Data'!$F1801)</f>
        <v>2020</v>
      </c>
    </row>
    <row r="9421" spans="1:20" x14ac:dyDescent="0.3">
      <c r="A9421" s="9" t="s">
        <v>10447</v>
      </c>
      <c r="B9421" s="9" t="s">
        <v>182</v>
      </c>
      <c r="C9421" s="9" t="s">
        <v>157</v>
      </c>
      <c r="D9421" s="9" t="s">
        <v>206</v>
      </c>
      <c r="E9421" s="9" t="s">
        <v>704</v>
      </c>
      <c r="F9421" s="12">
        <v>44542</v>
      </c>
      <c r="G9421" s="12" t="str">
        <f>VLOOKUP(Table3[[#This Row],[Product ID]],[1]Products!$A:$G,2,0)</f>
        <v>Product 9</v>
      </c>
      <c r="H9421" s="22">
        <v>1</v>
      </c>
      <c r="I9421" s="9">
        <f>VLOOKUP('Consolidtaed Data'!$B1890,[1]Products!$A:$G,4,0)</f>
        <v>1826</v>
      </c>
      <c r="J9421" s="9">
        <f>VLOOKUP('Consolidtaed Data'!$B1890,[1]Products!$A:$G,3,0)</f>
        <v>1443</v>
      </c>
      <c r="K9421" s="9">
        <f>'Consolidtaed Data'!$J1890*'Consolidtaed Data'!$H1890</f>
        <v>5940</v>
      </c>
      <c r="L9421" s="9">
        <f>'Consolidtaed Data'!$I1890*'Consolidtaed Data'!$H1890</f>
        <v>8364</v>
      </c>
      <c r="M9421" s="9">
        <f>'Consolidtaed Data'!$L1890-'Consolidtaed Data'!$K1890</f>
        <v>795</v>
      </c>
      <c r="N9421" s="9" t="str">
        <f>VLOOKUP('Consolidtaed Data'!$C1890,[1]Locations!$A:$O,2,0)</f>
        <v>Pasadena</v>
      </c>
      <c r="O9421" s="9" t="str">
        <f>VLOOKUP('Consolidtaed Data'!$D1890,'[1]Sales People'!$A:$B,2,0)</f>
        <v>Robert Reed</v>
      </c>
      <c r="P9421" s="9" t="str">
        <f>VLOOKUP('Consolidtaed Data'!$E1890,[1]Customers!$A:$B,2,0)</f>
        <v>Eric Ward</v>
      </c>
      <c r="Q9421" s="11">
        <f>WEEKDAY('Consolidtaed Data'!$F1890)</f>
        <v>2</v>
      </c>
      <c r="R9421" s="9">
        <f>MONTH('Consolidtaed Data'!$F1890)</f>
        <v>5</v>
      </c>
      <c r="S9421" s="9" t="str">
        <f>TEXT(Table3[[#This Row],[Purchase Date]],"MMMM")</f>
        <v>December</v>
      </c>
      <c r="T9421" s="9">
        <f>YEAR('Consolidtaed Data'!$F1890)</f>
        <v>2020</v>
      </c>
    </row>
    <row r="9422" spans="1:20" x14ac:dyDescent="0.3">
      <c r="A9422" s="9" t="s">
        <v>10448</v>
      </c>
      <c r="B9422" s="9" t="s">
        <v>151</v>
      </c>
      <c r="C9422" s="9" t="s">
        <v>126</v>
      </c>
      <c r="D9422" s="9" t="s">
        <v>206</v>
      </c>
      <c r="E9422" s="9" t="s">
        <v>3607</v>
      </c>
      <c r="F9422" s="12">
        <v>44542</v>
      </c>
      <c r="G9422" s="12" t="str">
        <f>VLOOKUP(Table3[[#This Row],[Product ID]],[1]Products!$A:$G,2,0)</f>
        <v>Product 94</v>
      </c>
      <c r="H9422" s="22">
        <v>1</v>
      </c>
      <c r="I9422" s="9">
        <f>VLOOKUP('Consolidtaed Data'!$B2790,[1]Products!$A:$G,4,0)</f>
        <v>817</v>
      </c>
      <c r="J9422" s="9">
        <f>VLOOKUP('Consolidtaed Data'!$B2790,[1]Products!$A:$G,3,0)</f>
        <v>409</v>
      </c>
      <c r="K9422" s="9">
        <f>'Consolidtaed Data'!$J2790*'Consolidtaed Data'!$H2790</f>
        <v>1602</v>
      </c>
      <c r="L9422" s="9">
        <f>'Consolidtaed Data'!$I2790*'Consolidtaed Data'!$H2790</f>
        <v>2541</v>
      </c>
      <c r="M9422" s="9">
        <f>'Consolidtaed Data'!$L2790-'Consolidtaed Data'!$K2790</f>
        <v>288</v>
      </c>
      <c r="N9422" s="9" t="str">
        <f>VLOOKUP('Consolidtaed Data'!$C2790,[1]Locations!$A:$O,2,0)</f>
        <v>Santa Ana</v>
      </c>
      <c r="O9422" s="9" t="str">
        <f>VLOOKUP('Consolidtaed Data'!$D2790,'[1]Sales People'!$A:$B,2,0)</f>
        <v>Kenneth Bradley</v>
      </c>
      <c r="P9422" s="9" t="str">
        <f>VLOOKUP('Consolidtaed Data'!$E2790,[1]Customers!$A:$B,2,0)</f>
        <v>Christopher Kim</v>
      </c>
      <c r="Q9422" s="11">
        <f>WEEKDAY('Consolidtaed Data'!$F2790)</f>
        <v>5</v>
      </c>
      <c r="R9422" s="9">
        <f>MONTH('Consolidtaed Data'!$F2790)</f>
        <v>7</v>
      </c>
      <c r="S9422" s="9" t="str">
        <f>TEXT(Table3[[#This Row],[Purchase Date]],"MMMM")</f>
        <v>December</v>
      </c>
      <c r="T9422" s="9">
        <f>YEAR('Consolidtaed Data'!$F2790)</f>
        <v>2020</v>
      </c>
    </row>
    <row r="9423" spans="1:20" x14ac:dyDescent="0.3">
      <c r="A9423" s="9" t="s">
        <v>10449</v>
      </c>
      <c r="B9423" s="9" t="s">
        <v>191</v>
      </c>
      <c r="C9423" s="9" t="s">
        <v>347</v>
      </c>
      <c r="D9423" s="9" t="s">
        <v>26</v>
      </c>
      <c r="E9423" s="9" t="s">
        <v>1773</v>
      </c>
      <c r="F9423" s="12">
        <v>44542</v>
      </c>
      <c r="G9423" s="12" t="str">
        <f>VLOOKUP(Table3[[#This Row],[Product ID]],[1]Products!$A:$G,2,0)</f>
        <v>Product 36</v>
      </c>
      <c r="H9423" s="22">
        <v>3</v>
      </c>
      <c r="I9423" s="9">
        <f>VLOOKUP('Consolidtaed Data'!$B2961,[1]Products!$A:$G,4,0)</f>
        <v>2091</v>
      </c>
      <c r="J9423" s="9">
        <f>VLOOKUP('Consolidtaed Data'!$B2961,[1]Products!$A:$G,3,0)</f>
        <v>1485</v>
      </c>
      <c r="K9423" s="9">
        <f>'Consolidtaed Data'!$J2961*'Consolidtaed Data'!$H2961</f>
        <v>90</v>
      </c>
      <c r="L9423" s="9">
        <f>'Consolidtaed Data'!$I2961*'Consolidtaed Data'!$H2961</f>
        <v>112</v>
      </c>
      <c r="M9423" s="9">
        <f>'Consolidtaed Data'!$L2961-'Consolidtaed Data'!$K2961</f>
        <v>99</v>
      </c>
      <c r="N9423" s="9" t="str">
        <f>VLOOKUP('Consolidtaed Data'!$C2961,[1]Locations!$A:$O,2,0)</f>
        <v>San Diego</v>
      </c>
      <c r="O9423" s="9" t="str">
        <f>VLOOKUP('Consolidtaed Data'!$D2961,'[1]Sales People'!$A:$B,2,0)</f>
        <v>Walter Cook</v>
      </c>
      <c r="P9423" s="9" t="str">
        <f>VLOOKUP('Consolidtaed Data'!$E2961,[1]Customers!$A:$B,2,0)</f>
        <v>Antonio Diaz</v>
      </c>
      <c r="Q9423" s="11">
        <f>WEEKDAY('Consolidtaed Data'!$F2961)</f>
        <v>3</v>
      </c>
      <c r="R9423" s="9">
        <f>MONTH('Consolidtaed Data'!$F2961)</f>
        <v>8</v>
      </c>
      <c r="S9423" s="9" t="str">
        <f>TEXT(Table3[[#This Row],[Purchase Date]],"MMMM")</f>
        <v>December</v>
      </c>
      <c r="T9423" s="9">
        <f>YEAR('Consolidtaed Data'!$F2961)</f>
        <v>2020</v>
      </c>
    </row>
    <row r="9424" spans="1:20" x14ac:dyDescent="0.3">
      <c r="A9424" s="9" t="s">
        <v>10450</v>
      </c>
      <c r="B9424" s="9" t="s">
        <v>172</v>
      </c>
      <c r="C9424" s="9" t="s">
        <v>253</v>
      </c>
      <c r="D9424" s="9" t="s">
        <v>91</v>
      </c>
      <c r="E9424" s="9" t="s">
        <v>1148</v>
      </c>
      <c r="F9424" s="12">
        <v>44542</v>
      </c>
      <c r="G9424" s="12" t="str">
        <f>VLOOKUP(Table3[[#This Row],[Product ID]],[1]Products!$A:$G,2,0)</f>
        <v>Product 4</v>
      </c>
      <c r="H9424" s="22">
        <v>1</v>
      </c>
      <c r="I9424" s="9">
        <f>VLOOKUP('Consolidtaed Data'!$B2989,[1]Products!$A:$G,4,0)</f>
        <v>880</v>
      </c>
      <c r="J9424" s="9">
        <f>VLOOKUP('Consolidtaed Data'!$B2989,[1]Products!$A:$G,3,0)</f>
        <v>634</v>
      </c>
      <c r="K9424" s="9">
        <f>'Consolidtaed Data'!$J2989*'Consolidtaed Data'!$H2989</f>
        <v>984</v>
      </c>
      <c r="L9424" s="9">
        <f>'Consolidtaed Data'!$I2989*'Consolidtaed Data'!$H2989</f>
        <v>1367</v>
      </c>
      <c r="M9424" s="9">
        <f>'Consolidtaed Data'!$L2989-'Consolidtaed Data'!$K2989</f>
        <v>331</v>
      </c>
      <c r="N9424" s="9" t="str">
        <f>VLOOKUP('Consolidtaed Data'!$C2989,[1]Locations!$A:$O,2,0)</f>
        <v>Oakland</v>
      </c>
      <c r="O9424" s="9" t="str">
        <f>VLOOKUP('Consolidtaed Data'!$D2989,'[1]Sales People'!$A:$B,2,0)</f>
        <v>Brian Davis</v>
      </c>
      <c r="P9424" s="9" t="str">
        <f>VLOOKUP('Consolidtaed Data'!$E2989,[1]Customers!$A:$B,2,0)</f>
        <v>David Mendoza</v>
      </c>
      <c r="Q9424" s="11">
        <f>WEEKDAY('Consolidtaed Data'!$F2989)</f>
        <v>6</v>
      </c>
      <c r="R9424" s="9">
        <f>MONTH('Consolidtaed Data'!$F2989)</f>
        <v>8</v>
      </c>
      <c r="S9424" s="9" t="str">
        <f>TEXT(Table3[[#This Row],[Purchase Date]],"MMMM")</f>
        <v>December</v>
      </c>
      <c r="T9424" s="9">
        <f>YEAR('Consolidtaed Data'!$F2989)</f>
        <v>2020</v>
      </c>
    </row>
    <row r="9425" spans="1:20" x14ac:dyDescent="0.3">
      <c r="A9425" s="9" t="s">
        <v>10451</v>
      </c>
      <c r="B9425" s="9" t="s">
        <v>529</v>
      </c>
      <c r="C9425" s="9" t="s">
        <v>21</v>
      </c>
      <c r="D9425" s="9" t="s">
        <v>13</v>
      </c>
      <c r="E9425" s="9" t="s">
        <v>410</v>
      </c>
      <c r="F9425" s="12">
        <v>44542</v>
      </c>
      <c r="G9425" s="12" t="str">
        <f>VLOOKUP(Table3[[#This Row],[Product ID]],[1]Products!$A:$G,2,0)</f>
        <v>Product 56</v>
      </c>
      <c r="H9425" s="22">
        <v>2</v>
      </c>
      <c r="I9425" s="9">
        <f>VLOOKUP('Consolidtaed Data'!$B3055,[1]Products!$A:$G,4,0)</f>
        <v>1405</v>
      </c>
      <c r="J9425" s="9">
        <f>VLOOKUP('Consolidtaed Data'!$B3055,[1]Products!$A:$G,3,0)</f>
        <v>1054</v>
      </c>
      <c r="K9425" s="9">
        <f>'Consolidtaed Data'!$J3055*'Consolidtaed Data'!$H3055</f>
        <v>588</v>
      </c>
      <c r="L9425" s="9">
        <f>'Consolidtaed Data'!$I3055*'Consolidtaed Data'!$H3055</f>
        <v>736</v>
      </c>
      <c r="M9425" s="9">
        <f>'Consolidtaed Data'!$L3055-'Consolidtaed Data'!$K3055</f>
        <v>64</v>
      </c>
      <c r="N9425" s="9" t="str">
        <f>VLOOKUP('Consolidtaed Data'!$C3055,[1]Locations!$A:$O,2,0)</f>
        <v>Daly City</v>
      </c>
      <c r="O9425" s="9" t="str">
        <f>VLOOKUP('Consolidtaed Data'!$D3055,'[1]Sales People'!$A:$B,2,0)</f>
        <v>Kenneth Bradley</v>
      </c>
      <c r="P9425" s="9" t="str">
        <f>VLOOKUP('Consolidtaed Data'!$E3055,[1]Customers!$A:$B,2,0)</f>
        <v>Carlos Scott</v>
      </c>
      <c r="Q9425" s="11">
        <f>WEEKDAY('Consolidtaed Data'!$F3055)</f>
        <v>4</v>
      </c>
      <c r="R9425" s="9">
        <f>MONTH('Consolidtaed Data'!$F3055)</f>
        <v>8</v>
      </c>
      <c r="S9425" s="9" t="str">
        <f>TEXT(Table3[[#This Row],[Purchase Date]],"MMMM")</f>
        <v>December</v>
      </c>
      <c r="T9425" s="9">
        <f>YEAR('Consolidtaed Data'!$F3055)</f>
        <v>2020</v>
      </c>
    </row>
    <row r="9426" spans="1:20" x14ac:dyDescent="0.3">
      <c r="A9426" s="9" t="s">
        <v>10452</v>
      </c>
      <c r="B9426" s="9" t="s">
        <v>495</v>
      </c>
      <c r="C9426" s="9" t="s">
        <v>263</v>
      </c>
      <c r="D9426" s="9" t="s">
        <v>123</v>
      </c>
      <c r="E9426" s="9" t="s">
        <v>445</v>
      </c>
      <c r="F9426" s="12">
        <v>44542</v>
      </c>
      <c r="G9426" s="12" t="str">
        <f>VLOOKUP(Table3[[#This Row],[Product ID]],[1]Products!$A:$G,2,0)</f>
        <v>Product 15</v>
      </c>
      <c r="H9426" s="22">
        <v>2</v>
      </c>
      <c r="I9426" s="9">
        <f>VLOOKUP('Consolidtaed Data'!$B3628,[1]Products!$A:$G,4,0)</f>
        <v>2495</v>
      </c>
      <c r="J9426" s="9">
        <f>VLOOKUP('Consolidtaed Data'!$B3628,[1]Products!$A:$G,3,0)</f>
        <v>1896</v>
      </c>
      <c r="K9426" s="9">
        <f>'Consolidtaed Data'!$J3628*'Consolidtaed Data'!$H3628</f>
        <v>1366</v>
      </c>
      <c r="L9426" s="9">
        <f>'Consolidtaed Data'!$I3628*'Consolidtaed Data'!$H3628</f>
        <v>2356</v>
      </c>
      <c r="M9426" s="9">
        <f>'Consolidtaed Data'!$L3628-'Consolidtaed Data'!$K3628</f>
        <v>1980</v>
      </c>
      <c r="N9426" s="9" t="str">
        <f>VLOOKUP('Consolidtaed Data'!$C3628,[1]Locations!$A:$O,2,0)</f>
        <v>Santa Ana</v>
      </c>
      <c r="O9426" s="9" t="str">
        <f>VLOOKUP('Consolidtaed Data'!$D3628,'[1]Sales People'!$A:$B,2,0)</f>
        <v>Eugene Holmes</v>
      </c>
      <c r="P9426" s="9" t="str">
        <f>VLOOKUP('Consolidtaed Data'!$E3628,[1]Customers!$A:$B,2,0)</f>
        <v>Sean Vasquez</v>
      </c>
      <c r="Q9426" s="11">
        <f>WEEKDAY('Consolidtaed Data'!$F3628)</f>
        <v>3</v>
      </c>
      <c r="R9426" s="9">
        <f>MONTH('Consolidtaed Data'!$F3628)</f>
        <v>9</v>
      </c>
      <c r="S9426" s="9" t="str">
        <f>TEXT(Table3[[#This Row],[Purchase Date]],"MMMM")</f>
        <v>December</v>
      </c>
      <c r="T9426" s="9">
        <f>YEAR('Consolidtaed Data'!$F3628)</f>
        <v>2020</v>
      </c>
    </row>
    <row r="9427" spans="1:20" x14ac:dyDescent="0.3">
      <c r="A9427" s="9" t="s">
        <v>10453</v>
      </c>
      <c r="B9427" s="9" t="s">
        <v>129</v>
      </c>
      <c r="C9427" s="9" t="s">
        <v>39</v>
      </c>
      <c r="D9427" s="9" t="s">
        <v>22</v>
      </c>
      <c r="E9427" s="9" t="s">
        <v>40</v>
      </c>
      <c r="F9427" s="12">
        <v>44543</v>
      </c>
      <c r="G9427" s="12" t="str">
        <f>VLOOKUP(Table3[[#This Row],[Product ID]],[1]Products!$A:$G,2,0)</f>
        <v>Product 47</v>
      </c>
      <c r="H9427" s="22">
        <v>1</v>
      </c>
      <c r="I9427" s="9">
        <f>VLOOKUP('Consolidtaed Data'!$B4,[1]Products!$A:$G,4,0)</f>
        <v>356</v>
      </c>
      <c r="J9427" s="9">
        <f>VLOOKUP('Consolidtaed Data'!$B4,[1]Products!$A:$G,3,0)</f>
        <v>292</v>
      </c>
      <c r="K9427" s="9">
        <f>'Consolidtaed Data'!$J4*'Consolidtaed Data'!$H4</f>
        <v>435</v>
      </c>
      <c r="L9427" s="9">
        <f>'Consolidtaed Data'!$I4*'Consolidtaed Data'!$H4</f>
        <v>530</v>
      </c>
      <c r="M9427" s="9">
        <f>'Consolidtaed Data'!$L4-'Consolidtaed Data'!$K4</f>
        <v>1226</v>
      </c>
      <c r="N9427" s="9" t="str">
        <f>VLOOKUP('Consolidtaed Data'!$C4,[1]Locations!$A:$O,2,0)</f>
        <v>Jurupa Valley</v>
      </c>
      <c r="O9427" s="9" t="str">
        <f>VLOOKUP('Consolidtaed Data'!$D4,'[1]Sales People'!$A:$B,2,0)</f>
        <v>Brian Hansen</v>
      </c>
      <c r="P9427" s="9" t="str">
        <f>VLOOKUP('Consolidtaed Data'!$E4,[1]Customers!$A:$B,2,0)</f>
        <v>Carl Nguyen</v>
      </c>
      <c r="Q9427" s="11">
        <f>WEEKDAY('Consolidtaed Data'!$F4)</f>
        <v>4</v>
      </c>
      <c r="R9427" s="9">
        <f>MONTH('Consolidtaed Data'!$F4)</f>
        <v>1</v>
      </c>
      <c r="S9427" s="9" t="str">
        <f>TEXT(Table3[[#This Row],[Purchase Date]],"MMMM")</f>
        <v>December</v>
      </c>
      <c r="T9427" s="9">
        <f>YEAR('Consolidtaed Data'!$F4)</f>
        <v>2020</v>
      </c>
    </row>
    <row r="9428" spans="1:20" x14ac:dyDescent="0.3">
      <c r="A9428" s="9" t="s">
        <v>10454</v>
      </c>
      <c r="B9428" s="9" t="s">
        <v>216</v>
      </c>
      <c r="C9428" s="9" t="s">
        <v>86</v>
      </c>
      <c r="D9428" s="9" t="s">
        <v>35</v>
      </c>
      <c r="E9428" s="9" t="s">
        <v>1078</v>
      </c>
      <c r="F9428" s="12">
        <v>44543</v>
      </c>
      <c r="G9428" s="12" t="str">
        <f>VLOOKUP(Table3[[#This Row],[Product ID]],[1]Products!$A:$G,2,0)</f>
        <v>Product 73</v>
      </c>
      <c r="H9428" s="22">
        <v>1</v>
      </c>
      <c r="I9428" s="9">
        <f>VLOOKUP('Consolidtaed Data'!$B418,[1]Products!$A:$G,4,0)</f>
        <v>504</v>
      </c>
      <c r="J9428" s="9">
        <f>VLOOKUP('Consolidtaed Data'!$B418,[1]Products!$A:$G,3,0)</f>
        <v>408</v>
      </c>
      <c r="K9428" s="9">
        <f>'Consolidtaed Data'!$J418*'Consolidtaed Data'!$H418</f>
        <v>778</v>
      </c>
      <c r="L9428" s="9">
        <f>'Consolidtaed Data'!$I418*'Consolidtaed Data'!$H418</f>
        <v>1274</v>
      </c>
      <c r="M9428" s="9">
        <f>'Consolidtaed Data'!$L418-'Consolidtaed Data'!$K418</f>
        <v>92</v>
      </c>
      <c r="N9428" s="9" t="str">
        <f>VLOOKUP('Consolidtaed Data'!$C418,[1]Locations!$A:$O,2,0)</f>
        <v>Fullerton</v>
      </c>
      <c r="O9428" s="9" t="str">
        <f>VLOOKUP('Consolidtaed Data'!$D418,'[1]Sales People'!$A:$B,2,0)</f>
        <v>Ryan Welch</v>
      </c>
      <c r="P9428" s="9" t="str">
        <f>VLOOKUP('Consolidtaed Data'!$E418,[1]Customers!$A:$B,2,0)</f>
        <v>Jason Hanson</v>
      </c>
      <c r="Q9428" s="11">
        <f>WEEKDAY('Consolidtaed Data'!$F418)</f>
        <v>4</v>
      </c>
      <c r="R9428" s="9">
        <f>MONTH('Consolidtaed Data'!$F418)</f>
        <v>1</v>
      </c>
      <c r="S9428" s="9" t="str">
        <f>TEXT(Table3[[#This Row],[Purchase Date]],"MMMM")</f>
        <v>December</v>
      </c>
      <c r="T9428" s="9">
        <f>YEAR('Consolidtaed Data'!$F418)</f>
        <v>2020</v>
      </c>
    </row>
    <row r="9429" spans="1:20" x14ac:dyDescent="0.3">
      <c r="A9429" s="9" t="s">
        <v>10455</v>
      </c>
      <c r="B9429" s="9" t="s">
        <v>20</v>
      </c>
      <c r="C9429" s="9" t="s">
        <v>134</v>
      </c>
      <c r="D9429" s="9" t="s">
        <v>143</v>
      </c>
      <c r="E9429" s="9" t="s">
        <v>1798</v>
      </c>
      <c r="F9429" s="12">
        <v>44543</v>
      </c>
      <c r="G9429" s="12" t="str">
        <f>VLOOKUP(Table3[[#This Row],[Product ID]],[1]Products!$A:$G,2,0)</f>
        <v>Product 98</v>
      </c>
      <c r="H9429" s="22">
        <v>1</v>
      </c>
      <c r="I9429" s="9">
        <f>VLOOKUP('Consolidtaed Data'!$B1192,[1]Products!$A:$G,4,0)</f>
        <v>545</v>
      </c>
      <c r="J9429" s="9">
        <f>VLOOKUP('Consolidtaed Data'!$B1192,[1]Products!$A:$G,3,0)</f>
        <v>425</v>
      </c>
      <c r="K9429" s="9">
        <f>'Consolidtaed Data'!$J1192*'Consolidtaed Data'!$H1192</f>
        <v>2946</v>
      </c>
      <c r="L9429" s="9">
        <f>'Consolidtaed Data'!$I1192*'Consolidtaed Data'!$H1192</f>
        <v>4994</v>
      </c>
      <c r="M9429" s="9">
        <f>'Consolidtaed Data'!$L1192-'Consolidtaed Data'!$K1192</f>
        <v>102</v>
      </c>
      <c r="N9429" s="9" t="str">
        <f>VLOOKUP('Consolidtaed Data'!$C1192,[1]Locations!$A:$O,2,0)</f>
        <v>Hayward</v>
      </c>
      <c r="O9429" s="9" t="str">
        <f>VLOOKUP('Consolidtaed Data'!$D1192,'[1]Sales People'!$A:$B,2,0)</f>
        <v>Ronald Reed</v>
      </c>
      <c r="P9429" s="9" t="str">
        <f>VLOOKUP('Consolidtaed Data'!$E1192,[1]Customers!$A:$B,2,0)</f>
        <v>Steven Owens</v>
      </c>
      <c r="Q9429" s="11">
        <f>WEEKDAY('Consolidtaed Data'!$F1192)</f>
        <v>6</v>
      </c>
      <c r="R9429" s="9">
        <f>MONTH('Consolidtaed Data'!$F1192)</f>
        <v>3</v>
      </c>
      <c r="S9429" s="9" t="str">
        <f>TEXT(Table3[[#This Row],[Purchase Date]],"MMMM")</f>
        <v>December</v>
      </c>
      <c r="T9429" s="9">
        <f>YEAR('Consolidtaed Data'!$F1192)</f>
        <v>2020</v>
      </c>
    </row>
    <row r="9430" spans="1:20" x14ac:dyDescent="0.3">
      <c r="A9430" s="9" t="s">
        <v>10456</v>
      </c>
      <c r="B9430" s="9" t="s">
        <v>294</v>
      </c>
      <c r="C9430" s="9" t="s">
        <v>50</v>
      </c>
      <c r="D9430" s="9" t="s">
        <v>235</v>
      </c>
      <c r="E9430" s="9" t="s">
        <v>1131</v>
      </c>
      <c r="F9430" s="12">
        <v>44543</v>
      </c>
      <c r="G9430" s="12" t="str">
        <f>VLOOKUP(Table3[[#This Row],[Product ID]],[1]Products!$A:$G,2,0)</f>
        <v>Product 51</v>
      </c>
      <c r="H9430" s="22">
        <v>1</v>
      </c>
      <c r="I9430" s="9">
        <f>VLOOKUP('Consolidtaed Data'!$B1402,[1]Products!$A:$G,4,0)</f>
        <v>2241</v>
      </c>
      <c r="J9430" s="9">
        <f>VLOOKUP('Consolidtaed Data'!$B1402,[1]Products!$A:$G,3,0)</f>
        <v>1367</v>
      </c>
      <c r="K9430" s="9">
        <f>'Consolidtaed Data'!$J1402*'Consolidtaed Data'!$H1402</f>
        <v>683</v>
      </c>
      <c r="L9430" s="9">
        <f>'Consolidtaed Data'!$I1402*'Consolidtaed Data'!$H1402</f>
        <v>1119</v>
      </c>
      <c r="M9430" s="9">
        <f>'Consolidtaed Data'!$L1402-'Consolidtaed Data'!$K1402</f>
        <v>1532</v>
      </c>
      <c r="N9430" s="9" t="str">
        <f>VLOOKUP('Consolidtaed Data'!$C1402,[1]Locations!$A:$O,2,0)</f>
        <v>Fullerton</v>
      </c>
      <c r="O9430" s="9" t="str">
        <f>VLOOKUP('Consolidtaed Data'!$D1402,'[1]Sales People'!$A:$B,2,0)</f>
        <v>Roger Ramos</v>
      </c>
      <c r="P9430" s="9" t="str">
        <f>VLOOKUP('Consolidtaed Data'!$E1402,[1]Customers!$A:$B,2,0)</f>
        <v>Sean Andrews</v>
      </c>
      <c r="Q9430" s="11">
        <f>WEEKDAY('Consolidtaed Data'!$F1402)</f>
        <v>2</v>
      </c>
      <c r="R9430" s="9">
        <f>MONTH('Consolidtaed Data'!$F1402)</f>
        <v>4</v>
      </c>
      <c r="S9430" s="9" t="str">
        <f>TEXT(Table3[[#This Row],[Purchase Date]],"MMMM")</f>
        <v>December</v>
      </c>
      <c r="T9430" s="9">
        <f>YEAR('Consolidtaed Data'!$F1402)</f>
        <v>2020</v>
      </c>
    </row>
    <row r="9431" spans="1:20" x14ac:dyDescent="0.3">
      <c r="A9431" s="9" t="s">
        <v>10457</v>
      </c>
      <c r="B9431" s="9" t="s">
        <v>76</v>
      </c>
      <c r="C9431" s="9" t="s">
        <v>12</v>
      </c>
      <c r="D9431" s="9" t="s">
        <v>143</v>
      </c>
      <c r="E9431" s="9" t="s">
        <v>2592</v>
      </c>
      <c r="F9431" s="12">
        <v>44543</v>
      </c>
      <c r="G9431" s="12" t="str">
        <f>VLOOKUP(Table3[[#This Row],[Product ID]],[1]Products!$A:$G,2,0)</f>
        <v>Product 19</v>
      </c>
      <c r="H9431" s="22">
        <v>4</v>
      </c>
      <c r="I9431" s="9">
        <f>VLOOKUP('Consolidtaed Data'!$B1615,[1]Products!$A:$G,4,0)</f>
        <v>1278</v>
      </c>
      <c r="J9431" s="9">
        <f>VLOOKUP('Consolidtaed Data'!$B1615,[1]Products!$A:$G,3,0)</f>
        <v>665</v>
      </c>
      <c r="K9431" s="9">
        <f>'Consolidtaed Data'!$J1615*'Consolidtaed Data'!$H1615</f>
        <v>807</v>
      </c>
      <c r="L9431" s="9">
        <f>'Consolidtaed Data'!$I1615*'Consolidtaed Data'!$H1615</f>
        <v>1104</v>
      </c>
      <c r="M9431" s="9">
        <f>'Consolidtaed Data'!$L1615-'Consolidtaed Data'!$K1615</f>
        <v>383</v>
      </c>
      <c r="N9431" s="9" t="str">
        <f>VLOOKUP('Consolidtaed Data'!$C1615,[1]Locations!$A:$O,2,0)</f>
        <v>Downey</v>
      </c>
      <c r="O9431" s="9" t="str">
        <f>VLOOKUP('Consolidtaed Data'!$D1615,'[1]Sales People'!$A:$B,2,0)</f>
        <v>Carl Hall</v>
      </c>
      <c r="P9431" s="9" t="str">
        <f>VLOOKUP('Consolidtaed Data'!$E1615,[1]Customers!$A:$B,2,0)</f>
        <v>Stephen Webb</v>
      </c>
      <c r="Q9431" s="11">
        <f>WEEKDAY('Consolidtaed Data'!$F1615)</f>
        <v>3</v>
      </c>
      <c r="R9431" s="9">
        <f>MONTH('Consolidtaed Data'!$F1615)</f>
        <v>4</v>
      </c>
      <c r="S9431" s="9" t="str">
        <f>TEXT(Table3[[#This Row],[Purchase Date]],"MMMM")</f>
        <v>December</v>
      </c>
      <c r="T9431" s="9">
        <f>YEAR('Consolidtaed Data'!$F1615)</f>
        <v>2020</v>
      </c>
    </row>
    <row r="9432" spans="1:20" x14ac:dyDescent="0.3">
      <c r="A9432" s="9" t="s">
        <v>10458</v>
      </c>
      <c r="B9432" s="9" t="s">
        <v>549</v>
      </c>
      <c r="C9432" s="9" t="s">
        <v>289</v>
      </c>
      <c r="D9432" s="9" t="s">
        <v>123</v>
      </c>
      <c r="E9432" s="9" t="s">
        <v>515</v>
      </c>
      <c r="F9432" s="12">
        <v>44543</v>
      </c>
      <c r="G9432" s="12" t="str">
        <f>VLOOKUP(Table3[[#This Row],[Product ID]],[1]Products!$A:$G,2,0)</f>
        <v>Product 10</v>
      </c>
      <c r="H9432" s="22">
        <v>1</v>
      </c>
      <c r="I9432" s="9">
        <f>VLOOKUP('Consolidtaed Data'!$B1900,[1]Products!$A:$G,4,0)</f>
        <v>1639</v>
      </c>
      <c r="J9432" s="9">
        <f>VLOOKUP('Consolidtaed Data'!$B1900,[1]Products!$A:$G,3,0)</f>
        <v>1295</v>
      </c>
      <c r="K9432" s="9">
        <f>'Consolidtaed Data'!$J1900*'Consolidtaed Data'!$H1900</f>
        <v>1251</v>
      </c>
      <c r="L9432" s="9">
        <f>'Consolidtaed Data'!$I1900*'Consolidtaed Data'!$H1900</f>
        <v>1526</v>
      </c>
      <c r="M9432" s="9">
        <f>'Consolidtaed Data'!$L1900-'Consolidtaed Data'!$K1900</f>
        <v>264</v>
      </c>
      <c r="N9432" s="9" t="str">
        <f>VLOOKUP('Consolidtaed Data'!$C1900,[1]Locations!$A:$O,2,0)</f>
        <v>Thousand Oaks</v>
      </c>
      <c r="O9432" s="9" t="str">
        <f>VLOOKUP('Consolidtaed Data'!$D1900,'[1]Sales People'!$A:$B,2,0)</f>
        <v>Kenneth Fields</v>
      </c>
      <c r="P9432" s="9" t="str">
        <f>VLOOKUP('Consolidtaed Data'!$E1900,[1]Customers!$A:$B,2,0)</f>
        <v>Edward Wright</v>
      </c>
      <c r="Q9432" s="11">
        <f>WEEKDAY('Consolidtaed Data'!$F1900)</f>
        <v>3</v>
      </c>
      <c r="R9432" s="9">
        <f>MONTH('Consolidtaed Data'!$F1900)</f>
        <v>5</v>
      </c>
      <c r="S9432" s="9" t="str">
        <f>TEXT(Table3[[#This Row],[Purchase Date]],"MMMM")</f>
        <v>December</v>
      </c>
      <c r="T9432" s="9">
        <f>YEAR('Consolidtaed Data'!$F1900)</f>
        <v>2020</v>
      </c>
    </row>
    <row r="9433" spans="1:20" x14ac:dyDescent="0.3">
      <c r="A9433" s="9" t="s">
        <v>10459</v>
      </c>
      <c r="B9433" s="9" t="s">
        <v>62</v>
      </c>
      <c r="C9433" s="9" t="s">
        <v>421</v>
      </c>
      <c r="D9433" s="9" t="s">
        <v>105</v>
      </c>
      <c r="E9433" s="9" t="s">
        <v>1174</v>
      </c>
      <c r="F9433" s="12">
        <v>44543</v>
      </c>
      <c r="G9433" s="12" t="str">
        <f>VLOOKUP(Table3[[#This Row],[Product ID]],[1]Products!$A:$G,2,0)</f>
        <v>Product 17</v>
      </c>
      <c r="H9433" s="22">
        <v>2</v>
      </c>
      <c r="I9433" s="9">
        <f>VLOOKUP('Consolidtaed Data'!$B2737,[1]Products!$A:$G,4,0)</f>
        <v>95</v>
      </c>
      <c r="J9433" s="9">
        <f>VLOOKUP('Consolidtaed Data'!$B2737,[1]Products!$A:$G,3,0)</f>
        <v>61</v>
      </c>
      <c r="K9433" s="9">
        <f>'Consolidtaed Data'!$J2737*'Consolidtaed Data'!$H2737</f>
        <v>971</v>
      </c>
      <c r="L9433" s="9">
        <f>'Consolidtaed Data'!$I2737*'Consolidtaed Data'!$H2737</f>
        <v>1798</v>
      </c>
      <c r="M9433" s="9">
        <f>'Consolidtaed Data'!$L2737-'Consolidtaed Data'!$K2737</f>
        <v>662</v>
      </c>
      <c r="N9433" s="9" t="str">
        <f>VLOOKUP('Consolidtaed Data'!$C2737,[1]Locations!$A:$O,2,0)</f>
        <v>Thousand Oaks</v>
      </c>
      <c r="O9433" s="9" t="str">
        <f>VLOOKUP('Consolidtaed Data'!$D2737,'[1]Sales People'!$A:$B,2,0)</f>
        <v>Jimmy Young</v>
      </c>
      <c r="P9433" s="9" t="str">
        <f>VLOOKUP('Consolidtaed Data'!$E2737,[1]Customers!$A:$B,2,0)</f>
        <v>Daniel Carroll</v>
      </c>
      <c r="Q9433" s="11">
        <f>WEEKDAY('Consolidtaed Data'!$F2737)</f>
        <v>1</v>
      </c>
      <c r="R9433" s="9">
        <f>MONTH('Consolidtaed Data'!$F2737)</f>
        <v>7</v>
      </c>
      <c r="S9433" s="9" t="str">
        <f>TEXT(Table3[[#This Row],[Purchase Date]],"MMMM")</f>
        <v>December</v>
      </c>
      <c r="T9433" s="9">
        <f>YEAR('Consolidtaed Data'!$F2737)</f>
        <v>2020</v>
      </c>
    </row>
    <row r="9434" spans="1:20" x14ac:dyDescent="0.3">
      <c r="A9434" s="9" t="s">
        <v>10460</v>
      </c>
      <c r="B9434" s="9" t="s">
        <v>200</v>
      </c>
      <c r="C9434" s="9" t="s">
        <v>275</v>
      </c>
      <c r="D9434" s="9" t="s">
        <v>220</v>
      </c>
      <c r="E9434" s="9" t="s">
        <v>3450</v>
      </c>
      <c r="F9434" s="12">
        <v>44543</v>
      </c>
      <c r="G9434" s="12" t="str">
        <f>VLOOKUP(Table3[[#This Row],[Product ID]],[1]Products!$A:$G,2,0)</f>
        <v>Product 23</v>
      </c>
      <c r="H9434" s="22">
        <v>2</v>
      </c>
      <c r="I9434" s="9">
        <f>VLOOKUP('Consolidtaed Data'!$B3391,[1]Products!$A:$G,4,0)</f>
        <v>1725</v>
      </c>
      <c r="J9434" s="9">
        <f>VLOOKUP('Consolidtaed Data'!$B3391,[1]Products!$A:$G,3,0)</f>
        <v>1363</v>
      </c>
      <c r="K9434" s="9">
        <f>'Consolidtaed Data'!$J3391*'Consolidtaed Data'!$H3391</f>
        <v>871</v>
      </c>
      <c r="L9434" s="9">
        <f>'Consolidtaed Data'!$I3391*'Consolidtaed Data'!$H3391</f>
        <v>1708</v>
      </c>
      <c r="M9434" s="9">
        <f>'Consolidtaed Data'!$L3391-'Consolidtaed Data'!$K3391</f>
        <v>214</v>
      </c>
      <c r="N9434" s="9" t="str">
        <f>VLOOKUP('Consolidtaed Data'!$C3391,[1]Locations!$A:$O,2,0)</f>
        <v>Elk Grove</v>
      </c>
      <c r="O9434" s="9" t="str">
        <f>VLOOKUP('Consolidtaed Data'!$D3391,'[1]Sales People'!$A:$B,2,0)</f>
        <v>Patrick Ruiz</v>
      </c>
      <c r="P9434" s="9" t="str">
        <f>VLOOKUP('Consolidtaed Data'!$E3391,[1]Customers!$A:$B,2,0)</f>
        <v>Carlos Hunt</v>
      </c>
      <c r="Q9434" s="11">
        <f>WEEKDAY('Consolidtaed Data'!$F3391)</f>
        <v>1</v>
      </c>
      <c r="R9434" s="9">
        <f>MONTH('Consolidtaed Data'!$F3391)</f>
        <v>9</v>
      </c>
      <c r="S9434" s="9" t="str">
        <f>TEXT(Table3[[#This Row],[Purchase Date]],"MMMM")</f>
        <v>December</v>
      </c>
      <c r="T9434" s="9">
        <f>YEAR('Consolidtaed Data'!$F3391)</f>
        <v>2020</v>
      </c>
    </row>
    <row r="9435" spans="1:20" x14ac:dyDescent="0.3">
      <c r="A9435" s="9" t="s">
        <v>10461</v>
      </c>
      <c r="B9435" s="9" t="s">
        <v>7</v>
      </c>
      <c r="C9435" s="9" t="s">
        <v>201</v>
      </c>
      <c r="D9435" s="9" t="s">
        <v>64</v>
      </c>
      <c r="E9435" s="9" t="s">
        <v>673</v>
      </c>
      <c r="F9435" s="12">
        <v>44544</v>
      </c>
      <c r="G9435" s="12" t="str">
        <f>VLOOKUP(Table3[[#This Row],[Product ID]],[1]Products!$A:$G,2,0)</f>
        <v>Product 77</v>
      </c>
      <c r="H9435" s="22">
        <v>1</v>
      </c>
      <c r="I9435" s="9">
        <f>VLOOKUP('Consolidtaed Data'!$B199,[1]Products!$A:$G,4,0)</f>
        <v>502</v>
      </c>
      <c r="J9435" s="9">
        <f>VLOOKUP('Consolidtaed Data'!$B199,[1]Products!$A:$G,3,0)</f>
        <v>296</v>
      </c>
      <c r="K9435" s="9">
        <f>'Consolidtaed Data'!$J199*'Consolidtaed Data'!$H199</f>
        <v>1200</v>
      </c>
      <c r="L9435" s="9">
        <f>'Consolidtaed Data'!$I199*'Consolidtaed Data'!$H199</f>
        <v>2182</v>
      </c>
      <c r="M9435" s="9">
        <f>'Consolidtaed Data'!$L199-'Consolidtaed Data'!$K199</f>
        <v>243</v>
      </c>
      <c r="N9435" s="9" t="str">
        <f>VLOOKUP('Consolidtaed Data'!$C199,[1]Locations!$A:$O,2,0)</f>
        <v>Elk Grove</v>
      </c>
      <c r="O9435" s="9" t="str">
        <f>VLOOKUP('Consolidtaed Data'!$D199,'[1]Sales People'!$A:$B,2,0)</f>
        <v>Bobby Russell</v>
      </c>
      <c r="P9435" s="9" t="str">
        <f>VLOOKUP('Consolidtaed Data'!$E199,[1]Customers!$A:$B,2,0)</f>
        <v>Adam Thompson</v>
      </c>
      <c r="Q9435" s="11">
        <f>WEEKDAY('Consolidtaed Data'!$F199)</f>
        <v>3</v>
      </c>
      <c r="R9435" s="9">
        <f>MONTH('Consolidtaed Data'!$F199)</f>
        <v>1</v>
      </c>
      <c r="S9435" s="9" t="str">
        <f>TEXT(Table3[[#This Row],[Purchase Date]],"MMMM")</f>
        <v>December</v>
      </c>
      <c r="T9435" s="9">
        <f>YEAR('Consolidtaed Data'!$F199)</f>
        <v>2020</v>
      </c>
    </row>
    <row r="9436" spans="1:20" x14ac:dyDescent="0.3">
      <c r="A9436" s="9" t="s">
        <v>10462</v>
      </c>
      <c r="B9436" s="9" t="s">
        <v>529</v>
      </c>
      <c r="C9436" s="9" t="s">
        <v>25</v>
      </c>
      <c r="D9436" s="9" t="s">
        <v>100</v>
      </c>
      <c r="E9436" s="9" t="s">
        <v>1042</v>
      </c>
      <c r="F9436" s="12">
        <v>44544</v>
      </c>
      <c r="G9436" s="12" t="str">
        <f>VLOOKUP(Table3[[#This Row],[Product ID]],[1]Products!$A:$G,2,0)</f>
        <v>Product 56</v>
      </c>
      <c r="H9436" s="22">
        <v>1</v>
      </c>
      <c r="I9436" s="9">
        <f>VLOOKUP('Consolidtaed Data'!$B587,[1]Products!$A:$G,4,0)</f>
        <v>1119</v>
      </c>
      <c r="J9436" s="9">
        <f>VLOOKUP('Consolidtaed Data'!$B587,[1]Products!$A:$G,3,0)</f>
        <v>683</v>
      </c>
      <c r="K9436" s="9">
        <f>'Consolidtaed Data'!$J587*'Consolidtaed Data'!$H587</f>
        <v>1378</v>
      </c>
      <c r="L9436" s="9">
        <f>'Consolidtaed Data'!$I587*'Consolidtaed Data'!$H587</f>
        <v>1887</v>
      </c>
      <c r="M9436" s="9">
        <f>'Consolidtaed Data'!$L587-'Consolidtaed Data'!$K587</f>
        <v>44</v>
      </c>
      <c r="N9436" s="9" t="str">
        <f>VLOOKUP('Consolidtaed Data'!$C587,[1]Locations!$A:$O,2,0)</f>
        <v>Hayward</v>
      </c>
      <c r="O9436" s="9" t="str">
        <f>VLOOKUP('Consolidtaed Data'!$D587,'[1]Sales People'!$A:$B,2,0)</f>
        <v>Howard Gardner</v>
      </c>
      <c r="P9436" s="9" t="str">
        <f>VLOOKUP('Consolidtaed Data'!$E587,[1]Customers!$A:$B,2,0)</f>
        <v>Harry Perkins</v>
      </c>
      <c r="Q9436" s="11">
        <f>WEEKDAY('Consolidtaed Data'!$F587)</f>
        <v>3</v>
      </c>
      <c r="R9436" s="9">
        <f>MONTH('Consolidtaed Data'!$F587)</f>
        <v>2</v>
      </c>
      <c r="S9436" s="9" t="str">
        <f>TEXT(Table3[[#This Row],[Purchase Date]],"MMMM")</f>
        <v>December</v>
      </c>
      <c r="T9436" s="9">
        <f>YEAR('Consolidtaed Data'!$F587)</f>
        <v>2020</v>
      </c>
    </row>
    <row r="9437" spans="1:20" x14ac:dyDescent="0.3">
      <c r="A9437" s="9" t="s">
        <v>10463</v>
      </c>
      <c r="B9437" s="9" t="s">
        <v>529</v>
      </c>
      <c r="C9437" s="9" t="s">
        <v>42</v>
      </c>
      <c r="D9437" s="9" t="s">
        <v>17</v>
      </c>
      <c r="E9437" s="9" t="s">
        <v>633</v>
      </c>
      <c r="F9437" s="12">
        <v>44544</v>
      </c>
      <c r="G9437" s="12" t="str">
        <f>VLOOKUP(Table3[[#This Row],[Product ID]],[1]Products!$A:$G,2,0)</f>
        <v>Product 56</v>
      </c>
      <c r="H9437" s="22">
        <v>3</v>
      </c>
      <c r="I9437" s="9">
        <f>VLOOKUP('Consolidtaed Data'!$B773,[1]Products!$A:$G,4,0)</f>
        <v>2353</v>
      </c>
      <c r="J9437" s="9">
        <f>VLOOKUP('Consolidtaed Data'!$B773,[1]Products!$A:$G,3,0)</f>
        <v>1788</v>
      </c>
      <c r="K9437" s="9">
        <f>'Consolidtaed Data'!$J773*'Consolidtaed Data'!$H773</f>
        <v>5220</v>
      </c>
      <c r="L9437" s="9">
        <f>'Consolidtaed Data'!$I773*'Consolidtaed Data'!$H773</f>
        <v>7248</v>
      </c>
      <c r="M9437" s="9">
        <f>'Consolidtaed Data'!$L773-'Consolidtaed Data'!$K773</f>
        <v>1624</v>
      </c>
      <c r="N9437" s="9" t="str">
        <f>VLOOKUP('Consolidtaed Data'!$C773,[1]Locations!$A:$O,2,0)</f>
        <v>Hayward</v>
      </c>
      <c r="O9437" s="9" t="str">
        <f>VLOOKUP('Consolidtaed Data'!$D773,'[1]Sales People'!$A:$B,2,0)</f>
        <v>Martin Carr</v>
      </c>
      <c r="P9437" s="9" t="str">
        <f>VLOOKUP('Consolidtaed Data'!$E773,[1]Customers!$A:$B,2,0)</f>
        <v>Roy Murphy</v>
      </c>
      <c r="Q9437" s="11">
        <f>WEEKDAY('Consolidtaed Data'!$F773)</f>
        <v>1</v>
      </c>
      <c r="R9437" s="9">
        <f>MONTH('Consolidtaed Data'!$F773)</f>
        <v>2</v>
      </c>
      <c r="S9437" s="9" t="str">
        <f>TEXT(Table3[[#This Row],[Purchase Date]],"MMMM")</f>
        <v>December</v>
      </c>
      <c r="T9437" s="9">
        <f>YEAR('Consolidtaed Data'!$F773)</f>
        <v>2020</v>
      </c>
    </row>
    <row r="9438" spans="1:20" x14ac:dyDescent="0.3">
      <c r="A9438" s="9" t="s">
        <v>10464</v>
      </c>
      <c r="B9438" s="9" t="s">
        <v>366</v>
      </c>
      <c r="C9438" s="9" t="s">
        <v>289</v>
      </c>
      <c r="D9438" s="9" t="s">
        <v>246</v>
      </c>
      <c r="E9438" s="9" t="s">
        <v>688</v>
      </c>
      <c r="F9438" s="12">
        <v>44544</v>
      </c>
      <c r="G9438" s="12" t="str">
        <f>VLOOKUP(Table3[[#This Row],[Product ID]],[1]Products!$A:$G,2,0)</f>
        <v>Product 39</v>
      </c>
      <c r="H9438" s="22">
        <v>2</v>
      </c>
      <c r="I9438" s="9">
        <f>VLOOKUP('Consolidtaed Data'!$B970,[1]Products!$A:$G,4,0)</f>
        <v>2464</v>
      </c>
      <c r="J9438" s="9">
        <f>VLOOKUP('Consolidtaed Data'!$B970,[1]Products!$A:$G,3,0)</f>
        <v>1774</v>
      </c>
      <c r="K9438" s="9">
        <f>'Consolidtaed Data'!$J970*'Consolidtaed Data'!$H970</f>
        <v>387</v>
      </c>
      <c r="L9438" s="9">
        <f>'Consolidtaed Data'!$I970*'Consolidtaed Data'!$H970</f>
        <v>667</v>
      </c>
      <c r="M9438" s="9">
        <f>'Consolidtaed Data'!$L970-'Consolidtaed Data'!$K970</f>
        <v>431</v>
      </c>
      <c r="N9438" s="9" t="str">
        <f>VLOOKUP('Consolidtaed Data'!$C970,[1]Locations!$A:$O,2,0)</f>
        <v>Norwalk</v>
      </c>
      <c r="O9438" s="9" t="str">
        <f>VLOOKUP('Consolidtaed Data'!$D970,'[1]Sales People'!$A:$B,2,0)</f>
        <v>Sean Miller</v>
      </c>
      <c r="P9438" s="9" t="str">
        <f>VLOOKUP('Consolidtaed Data'!$E970,[1]Customers!$A:$B,2,0)</f>
        <v>Nicholas Hernandez</v>
      </c>
      <c r="Q9438" s="11">
        <f>WEEKDAY('Consolidtaed Data'!$F970)</f>
        <v>3</v>
      </c>
      <c r="R9438" s="9">
        <f>MONTH('Consolidtaed Data'!$F970)</f>
        <v>3</v>
      </c>
      <c r="S9438" s="9" t="str">
        <f>TEXT(Table3[[#This Row],[Purchase Date]],"MMMM")</f>
        <v>December</v>
      </c>
      <c r="T9438" s="9">
        <f>YEAR('Consolidtaed Data'!$F970)</f>
        <v>2020</v>
      </c>
    </row>
    <row r="9439" spans="1:20" x14ac:dyDescent="0.3">
      <c r="A9439" s="9" t="s">
        <v>10465</v>
      </c>
      <c r="B9439" s="9" t="s">
        <v>185</v>
      </c>
      <c r="C9439" s="9" t="s">
        <v>522</v>
      </c>
      <c r="D9439" s="9" t="s">
        <v>235</v>
      </c>
      <c r="E9439" s="9" t="s">
        <v>1293</v>
      </c>
      <c r="F9439" s="12">
        <v>44544</v>
      </c>
      <c r="G9439" s="12" t="str">
        <f>VLOOKUP(Table3[[#This Row],[Product ID]],[1]Products!$A:$G,2,0)</f>
        <v>Product 65</v>
      </c>
      <c r="H9439" s="22">
        <v>3</v>
      </c>
      <c r="I9439" s="9">
        <f>VLOOKUP('Consolidtaed Data'!$B1024,[1]Products!$A:$G,4,0)</f>
        <v>1967</v>
      </c>
      <c r="J9439" s="9">
        <f>VLOOKUP('Consolidtaed Data'!$B1024,[1]Products!$A:$G,3,0)</f>
        <v>1397</v>
      </c>
      <c r="K9439" s="9">
        <f>'Consolidtaed Data'!$J1024*'Consolidtaed Data'!$H1024</f>
        <v>3783</v>
      </c>
      <c r="L9439" s="9">
        <f>'Consolidtaed Data'!$I1024*'Consolidtaed Data'!$H1024</f>
        <v>4914</v>
      </c>
      <c r="M9439" s="9">
        <f>'Consolidtaed Data'!$L1024-'Consolidtaed Data'!$K1024</f>
        <v>153</v>
      </c>
      <c r="N9439" s="9" t="str">
        <f>VLOOKUP('Consolidtaed Data'!$C1024,[1]Locations!$A:$O,2,0)</f>
        <v>Riverside</v>
      </c>
      <c r="O9439" s="9" t="str">
        <f>VLOOKUP('Consolidtaed Data'!$D1024,'[1]Sales People'!$A:$B,2,0)</f>
        <v>Carl Elliott</v>
      </c>
      <c r="P9439" s="9" t="str">
        <f>VLOOKUP('Consolidtaed Data'!$E1024,[1]Customers!$A:$B,2,0)</f>
        <v>Juan Griffin</v>
      </c>
      <c r="Q9439" s="11">
        <f>WEEKDAY('Consolidtaed Data'!$F1024)</f>
        <v>7</v>
      </c>
      <c r="R9439" s="9">
        <f>MONTH('Consolidtaed Data'!$F1024)</f>
        <v>3</v>
      </c>
      <c r="S9439" s="9" t="str">
        <f>TEXT(Table3[[#This Row],[Purchase Date]],"MMMM")</f>
        <v>December</v>
      </c>
      <c r="T9439" s="9">
        <f>YEAR('Consolidtaed Data'!$F1024)</f>
        <v>2020</v>
      </c>
    </row>
    <row r="9440" spans="1:20" x14ac:dyDescent="0.3">
      <c r="A9440" s="9" t="s">
        <v>10466</v>
      </c>
      <c r="B9440" s="9" t="s">
        <v>490</v>
      </c>
      <c r="C9440" s="9" t="s">
        <v>12</v>
      </c>
      <c r="D9440" s="9" t="s">
        <v>206</v>
      </c>
      <c r="E9440" s="9" t="s">
        <v>1568</v>
      </c>
      <c r="F9440" s="12">
        <v>44544</v>
      </c>
      <c r="G9440" s="12" t="str">
        <f>VLOOKUP(Table3[[#This Row],[Product ID]],[1]Products!$A:$G,2,0)</f>
        <v>Product 79</v>
      </c>
      <c r="H9440" s="22">
        <v>4</v>
      </c>
      <c r="I9440" s="9">
        <f>VLOOKUP('Consolidtaed Data'!$B1036,[1]Products!$A:$G,4,0)</f>
        <v>637</v>
      </c>
      <c r="J9440" s="9">
        <f>VLOOKUP('Consolidtaed Data'!$B1036,[1]Products!$A:$G,3,0)</f>
        <v>389</v>
      </c>
      <c r="K9440" s="9">
        <f>'Consolidtaed Data'!$J1036*'Consolidtaed Data'!$H1036</f>
        <v>3132</v>
      </c>
      <c r="L9440" s="9">
        <f>'Consolidtaed Data'!$I1036*'Consolidtaed Data'!$H1036</f>
        <v>5697</v>
      </c>
      <c r="M9440" s="9">
        <f>'Consolidtaed Data'!$L1036-'Consolidtaed Data'!$K1036</f>
        <v>267</v>
      </c>
      <c r="N9440" s="9" t="str">
        <f>VLOOKUP('Consolidtaed Data'!$C1036,[1]Locations!$A:$O,2,0)</f>
        <v>Pomona</v>
      </c>
      <c r="O9440" s="9" t="str">
        <f>VLOOKUP('Consolidtaed Data'!$D1036,'[1]Sales People'!$A:$B,2,0)</f>
        <v>Larry Castillo</v>
      </c>
      <c r="P9440" s="9" t="str">
        <f>VLOOKUP('Consolidtaed Data'!$E1036,[1]Customers!$A:$B,2,0)</f>
        <v>Keith Jordan</v>
      </c>
      <c r="Q9440" s="11">
        <f>WEEKDAY('Consolidtaed Data'!$F1036)</f>
        <v>1</v>
      </c>
      <c r="R9440" s="9">
        <f>MONTH('Consolidtaed Data'!$F1036)</f>
        <v>3</v>
      </c>
      <c r="S9440" s="9" t="str">
        <f>TEXT(Table3[[#This Row],[Purchase Date]],"MMMM")</f>
        <v>December</v>
      </c>
      <c r="T9440" s="9">
        <f>YEAR('Consolidtaed Data'!$F1036)</f>
        <v>2020</v>
      </c>
    </row>
    <row r="9441" spans="1:20" x14ac:dyDescent="0.3">
      <c r="A9441" s="9" t="s">
        <v>10467</v>
      </c>
      <c r="B9441" s="9" t="s">
        <v>172</v>
      </c>
      <c r="C9441" s="9" t="s">
        <v>72</v>
      </c>
      <c r="D9441" s="9" t="s">
        <v>229</v>
      </c>
      <c r="E9441" s="9" t="s">
        <v>1309</v>
      </c>
      <c r="F9441" s="12">
        <v>44544</v>
      </c>
      <c r="G9441" s="12" t="str">
        <f>VLOOKUP(Table3[[#This Row],[Product ID]],[1]Products!$A:$G,2,0)</f>
        <v>Product 4</v>
      </c>
      <c r="H9441" s="22">
        <v>2</v>
      </c>
      <c r="I9441" s="9">
        <f>VLOOKUP('Consolidtaed Data'!$B1204,[1]Products!$A:$G,4,0)</f>
        <v>2182</v>
      </c>
      <c r="J9441" s="9">
        <f>VLOOKUP('Consolidtaed Data'!$B1204,[1]Products!$A:$G,3,0)</f>
        <v>1200</v>
      </c>
      <c r="K9441" s="9">
        <f>'Consolidtaed Data'!$J1204*'Consolidtaed Data'!$H1204</f>
        <v>387</v>
      </c>
      <c r="L9441" s="9">
        <f>'Consolidtaed Data'!$I1204*'Consolidtaed Data'!$H1204</f>
        <v>667</v>
      </c>
      <c r="M9441" s="9">
        <f>'Consolidtaed Data'!$L1204-'Consolidtaed Data'!$K1204</f>
        <v>3128</v>
      </c>
      <c r="N9441" s="9" t="str">
        <f>VLOOKUP('Consolidtaed Data'!$C1204,[1]Locations!$A:$O,2,0)</f>
        <v>San Bernardino</v>
      </c>
      <c r="O9441" s="9" t="str">
        <f>VLOOKUP('Consolidtaed Data'!$D1204,'[1]Sales People'!$A:$B,2,0)</f>
        <v>Christopher Tucker</v>
      </c>
      <c r="P9441" s="9" t="str">
        <f>VLOOKUP('Consolidtaed Data'!$E1204,[1]Customers!$A:$B,2,0)</f>
        <v>Aaron Carr</v>
      </c>
      <c r="Q9441" s="11">
        <f>WEEKDAY('Consolidtaed Data'!$F1204)</f>
        <v>7</v>
      </c>
      <c r="R9441" s="9">
        <f>MONTH('Consolidtaed Data'!$F1204)</f>
        <v>3</v>
      </c>
      <c r="S9441" s="9" t="str">
        <f>TEXT(Table3[[#This Row],[Purchase Date]],"MMMM")</f>
        <v>December</v>
      </c>
      <c r="T9441" s="9">
        <f>YEAR('Consolidtaed Data'!$F1204)</f>
        <v>2020</v>
      </c>
    </row>
    <row r="9442" spans="1:20" x14ac:dyDescent="0.3">
      <c r="A9442" s="9" t="s">
        <v>10468</v>
      </c>
      <c r="B9442" s="9" t="s">
        <v>355</v>
      </c>
      <c r="C9442" s="9" t="s">
        <v>140</v>
      </c>
      <c r="D9442" s="9" t="s">
        <v>153</v>
      </c>
      <c r="E9442" s="9" t="s">
        <v>1243</v>
      </c>
      <c r="F9442" s="12">
        <v>44544</v>
      </c>
      <c r="G9442" s="12" t="str">
        <f>VLOOKUP(Table3[[#This Row],[Product ID]],[1]Products!$A:$G,2,0)</f>
        <v>Product 100</v>
      </c>
      <c r="H9442" s="22">
        <v>2</v>
      </c>
      <c r="I9442" s="9">
        <f>VLOOKUP('Consolidtaed Data'!$B1590,[1]Products!$A:$G,4,0)</f>
        <v>1526</v>
      </c>
      <c r="J9442" s="9">
        <f>VLOOKUP('Consolidtaed Data'!$B1590,[1]Products!$A:$G,3,0)</f>
        <v>1251</v>
      </c>
      <c r="K9442" s="9">
        <f>'Consolidtaed Data'!$J1590*'Consolidtaed Data'!$H1590</f>
        <v>1234</v>
      </c>
      <c r="L9442" s="9">
        <f>'Consolidtaed Data'!$I1590*'Consolidtaed Data'!$H1590</f>
        <v>1582</v>
      </c>
      <c r="M9442" s="9">
        <f>'Consolidtaed Data'!$L1590-'Consolidtaed Data'!$K1590</f>
        <v>1532</v>
      </c>
      <c r="N9442" s="9" t="str">
        <f>VLOOKUP('Consolidtaed Data'!$C1590,[1]Locations!$A:$O,2,0)</f>
        <v>Santa Rosa</v>
      </c>
      <c r="O9442" s="9" t="str">
        <f>VLOOKUP('Consolidtaed Data'!$D1590,'[1]Sales People'!$A:$B,2,0)</f>
        <v>Brian Davis</v>
      </c>
      <c r="P9442" s="9" t="str">
        <f>VLOOKUP('Consolidtaed Data'!$E1590,[1]Customers!$A:$B,2,0)</f>
        <v>Thomas Daniels</v>
      </c>
      <c r="Q9442" s="11">
        <f>WEEKDAY('Consolidtaed Data'!$F1590)</f>
        <v>1</v>
      </c>
      <c r="R9442" s="9">
        <f>MONTH('Consolidtaed Data'!$F1590)</f>
        <v>4</v>
      </c>
      <c r="S9442" s="9" t="str">
        <f>TEXT(Table3[[#This Row],[Purchase Date]],"MMMM")</f>
        <v>December</v>
      </c>
      <c r="T9442" s="9">
        <f>YEAR('Consolidtaed Data'!$F1590)</f>
        <v>2020</v>
      </c>
    </row>
    <row r="9443" spans="1:20" x14ac:dyDescent="0.3">
      <c r="A9443" s="9" t="s">
        <v>10469</v>
      </c>
      <c r="B9443" s="9" t="s">
        <v>41</v>
      </c>
      <c r="C9443" s="9" t="s">
        <v>25</v>
      </c>
      <c r="D9443" s="9" t="s">
        <v>197</v>
      </c>
      <c r="E9443" s="9" t="s">
        <v>1624</v>
      </c>
      <c r="F9443" s="12">
        <v>44544</v>
      </c>
      <c r="G9443" s="12" t="str">
        <f>VLOOKUP(Table3[[#This Row],[Product ID]],[1]Products!$A:$G,2,0)</f>
        <v>Product 11</v>
      </c>
      <c r="H9443" s="22">
        <v>2</v>
      </c>
      <c r="I9443" s="9">
        <f>VLOOKUP('Consolidtaed Data'!$B1705,[1]Products!$A:$G,4,0)</f>
        <v>800</v>
      </c>
      <c r="J9443" s="9">
        <f>VLOOKUP('Consolidtaed Data'!$B1705,[1]Products!$A:$G,3,0)</f>
        <v>536</v>
      </c>
      <c r="K9443" s="9">
        <f>'Consolidtaed Data'!$J1705*'Consolidtaed Data'!$H1705</f>
        <v>1190</v>
      </c>
      <c r="L9443" s="9">
        <f>'Consolidtaed Data'!$I1705*'Consolidtaed Data'!$H1705</f>
        <v>1566</v>
      </c>
      <c r="M9443" s="9">
        <f>'Consolidtaed Data'!$L1705-'Consolidtaed Data'!$K1705</f>
        <v>480</v>
      </c>
      <c r="N9443" s="9" t="str">
        <f>VLOOKUP('Consolidtaed Data'!$C1705,[1]Locations!$A:$O,2,0)</f>
        <v>Fullerton</v>
      </c>
      <c r="O9443" s="9" t="str">
        <f>VLOOKUP('Consolidtaed Data'!$D1705,'[1]Sales People'!$A:$B,2,0)</f>
        <v>John Reyes</v>
      </c>
      <c r="P9443" s="9" t="str">
        <f>VLOOKUP('Consolidtaed Data'!$E1705,[1]Customers!$A:$B,2,0)</f>
        <v>Adam Riley</v>
      </c>
      <c r="Q9443" s="11">
        <f>WEEKDAY('Consolidtaed Data'!$F1705)</f>
        <v>2</v>
      </c>
      <c r="R9443" s="9">
        <f>MONTH('Consolidtaed Data'!$F1705)</f>
        <v>5</v>
      </c>
      <c r="S9443" s="9" t="str">
        <f>TEXT(Table3[[#This Row],[Purchase Date]],"MMMM")</f>
        <v>December</v>
      </c>
      <c r="T9443" s="9">
        <f>YEAR('Consolidtaed Data'!$F1705)</f>
        <v>2020</v>
      </c>
    </row>
    <row r="9444" spans="1:20" x14ac:dyDescent="0.3">
      <c r="A9444" s="9" t="s">
        <v>10470</v>
      </c>
      <c r="B9444" s="9" t="s">
        <v>240</v>
      </c>
      <c r="C9444" s="9" t="s">
        <v>140</v>
      </c>
      <c r="D9444" s="9" t="s">
        <v>220</v>
      </c>
      <c r="E9444" s="9" t="s">
        <v>1589</v>
      </c>
      <c r="F9444" s="12">
        <v>44544</v>
      </c>
      <c r="G9444" s="12" t="str">
        <f>VLOOKUP(Table3[[#This Row],[Product ID]],[1]Products!$A:$G,2,0)</f>
        <v>Product 70</v>
      </c>
      <c r="H9444" s="22">
        <v>3</v>
      </c>
      <c r="I9444" s="9">
        <f>VLOOKUP('Consolidtaed Data'!$B2382,[1]Products!$A:$G,4,0)</f>
        <v>1671</v>
      </c>
      <c r="J9444" s="9">
        <f>VLOOKUP('Consolidtaed Data'!$B2382,[1]Products!$A:$G,3,0)</f>
        <v>1220</v>
      </c>
      <c r="K9444" s="9">
        <f>'Consolidtaed Data'!$J2382*'Consolidtaed Data'!$H2382</f>
        <v>807</v>
      </c>
      <c r="L9444" s="9">
        <f>'Consolidtaed Data'!$I2382*'Consolidtaed Data'!$H2382</f>
        <v>1467</v>
      </c>
      <c r="M9444" s="9">
        <f>'Consolidtaed Data'!$L2382-'Consolidtaed Data'!$K2382</f>
        <v>98</v>
      </c>
      <c r="N9444" s="9" t="str">
        <f>VLOOKUP('Consolidtaed Data'!$C2382,[1]Locations!$A:$O,2,0)</f>
        <v>Huntington Beach</v>
      </c>
      <c r="O9444" s="9" t="str">
        <f>VLOOKUP('Consolidtaed Data'!$D2382,'[1]Sales People'!$A:$B,2,0)</f>
        <v>Howard Gardner</v>
      </c>
      <c r="P9444" s="9" t="str">
        <f>VLOOKUP('Consolidtaed Data'!$E2382,[1]Customers!$A:$B,2,0)</f>
        <v>Jeremy Rice</v>
      </c>
      <c r="Q9444" s="11">
        <f>WEEKDAY('Consolidtaed Data'!$F2382)</f>
        <v>2</v>
      </c>
      <c r="R9444" s="9">
        <f>MONTH('Consolidtaed Data'!$F2382)</f>
        <v>6</v>
      </c>
      <c r="S9444" s="9" t="str">
        <f>TEXT(Table3[[#This Row],[Purchase Date]],"MMMM")</f>
        <v>December</v>
      </c>
      <c r="T9444" s="9">
        <f>YEAR('Consolidtaed Data'!$F2382)</f>
        <v>2020</v>
      </c>
    </row>
    <row r="9445" spans="1:20" x14ac:dyDescent="0.3">
      <c r="A9445" s="9" t="s">
        <v>10471</v>
      </c>
      <c r="B9445" s="9" t="s">
        <v>85</v>
      </c>
      <c r="C9445" s="9" t="s">
        <v>319</v>
      </c>
      <c r="D9445" s="9" t="s">
        <v>281</v>
      </c>
      <c r="E9445" s="9" t="s">
        <v>279</v>
      </c>
      <c r="F9445" s="12">
        <v>44544</v>
      </c>
      <c r="G9445" s="12" t="str">
        <f>VLOOKUP(Table3[[#This Row],[Product ID]],[1]Products!$A:$G,2,0)</f>
        <v>Product 93</v>
      </c>
      <c r="H9445" s="22">
        <v>2</v>
      </c>
      <c r="I9445" s="9">
        <f>VLOOKUP('Consolidtaed Data'!$B2892,[1]Products!$A:$G,4,0)</f>
        <v>1338</v>
      </c>
      <c r="J9445" s="9">
        <f>VLOOKUP('Consolidtaed Data'!$B2892,[1]Products!$A:$G,3,0)</f>
        <v>682</v>
      </c>
      <c r="K9445" s="9">
        <f>'Consolidtaed Data'!$J2892*'Consolidtaed Data'!$H2892</f>
        <v>791</v>
      </c>
      <c r="L9445" s="9">
        <f>'Consolidtaed Data'!$I2892*'Consolidtaed Data'!$H2892</f>
        <v>1522</v>
      </c>
      <c r="M9445" s="9">
        <f>'Consolidtaed Data'!$L2892-'Consolidtaed Data'!$K2892</f>
        <v>102</v>
      </c>
      <c r="N9445" s="9" t="str">
        <f>VLOOKUP('Consolidtaed Data'!$C2892,[1]Locations!$A:$O,2,0)</f>
        <v>Garden Grove</v>
      </c>
      <c r="O9445" s="9" t="str">
        <f>VLOOKUP('Consolidtaed Data'!$D2892,'[1]Sales People'!$A:$B,2,0)</f>
        <v>Walter Cook</v>
      </c>
      <c r="P9445" s="9" t="str">
        <f>VLOOKUP('Consolidtaed Data'!$E2892,[1]Customers!$A:$B,2,0)</f>
        <v>Raymond Fields</v>
      </c>
      <c r="Q9445" s="11">
        <f>WEEKDAY('Consolidtaed Data'!$F2892)</f>
        <v>6</v>
      </c>
      <c r="R9445" s="9">
        <f>MONTH('Consolidtaed Data'!$F2892)</f>
        <v>7</v>
      </c>
      <c r="S9445" s="9" t="str">
        <f>TEXT(Table3[[#This Row],[Purchase Date]],"MMMM")</f>
        <v>December</v>
      </c>
      <c r="T9445" s="9">
        <f>YEAR('Consolidtaed Data'!$F2892)</f>
        <v>2020</v>
      </c>
    </row>
    <row r="9446" spans="1:20" x14ac:dyDescent="0.3">
      <c r="A9446" s="9" t="s">
        <v>10472</v>
      </c>
      <c r="B9446" s="9" t="s">
        <v>503</v>
      </c>
      <c r="C9446" s="9" t="s">
        <v>472</v>
      </c>
      <c r="D9446" s="9" t="s">
        <v>113</v>
      </c>
      <c r="E9446" s="9" t="s">
        <v>179</v>
      </c>
      <c r="F9446" s="12">
        <v>44544</v>
      </c>
      <c r="G9446" s="12" t="str">
        <f>VLOOKUP(Table3[[#This Row],[Product ID]],[1]Products!$A:$G,2,0)</f>
        <v>Product 99</v>
      </c>
      <c r="H9446" s="22">
        <v>1</v>
      </c>
      <c r="I9446" s="9">
        <f>VLOOKUP('Consolidtaed Data'!$B3572,[1]Products!$A:$G,4,0)</f>
        <v>378</v>
      </c>
      <c r="J9446" s="9">
        <f>VLOOKUP('Consolidtaed Data'!$B3572,[1]Products!$A:$G,3,0)</f>
        <v>291</v>
      </c>
      <c r="K9446" s="9">
        <f>'Consolidtaed Data'!$J3572*'Consolidtaed Data'!$H3572</f>
        <v>1122</v>
      </c>
      <c r="L9446" s="9">
        <f>'Consolidtaed Data'!$I3572*'Consolidtaed Data'!$H3572</f>
        <v>1368</v>
      </c>
      <c r="M9446" s="9">
        <f>'Consolidtaed Data'!$L3572-'Consolidtaed Data'!$K3572</f>
        <v>376</v>
      </c>
      <c r="N9446" s="9" t="str">
        <f>VLOOKUP('Consolidtaed Data'!$C3572,[1]Locations!$A:$O,2,0)</f>
        <v>Fairfield</v>
      </c>
      <c r="O9446" s="9" t="str">
        <f>VLOOKUP('Consolidtaed Data'!$D3572,'[1]Sales People'!$A:$B,2,0)</f>
        <v>Fred Robertson</v>
      </c>
      <c r="P9446" s="9" t="str">
        <f>VLOOKUP('Consolidtaed Data'!$E3572,[1]Customers!$A:$B,2,0)</f>
        <v>Fred Russell</v>
      </c>
      <c r="Q9446" s="11">
        <f>WEEKDAY('Consolidtaed Data'!$F3572)</f>
        <v>6</v>
      </c>
      <c r="R9446" s="9">
        <f>MONTH('Consolidtaed Data'!$F3572)</f>
        <v>9</v>
      </c>
      <c r="S9446" s="9" t="str">
        <f>TEXT(Table3[[#This Row],[Purchase Date]],"MMMM")</f>
        <v>December</v>
      </c>
      <c r="T9446" s="9">
        <f>YEAR('Consolidtaed Data'!$F3572)</f>
        <v>2020</v>
      </c>
    </row>
    <row r="9447" spans="1:20" x14ac:dyDescent="0.3">
      <c r="A9447" s="9" t="s">
        <v>10473</v>
      </c>
      <c r="B9447" s="9" t="s">
        <v>238</v>
      </c>
      <c r="C9447" s="9" t="s">
        <v>39</v>
      </c>
      <c r="D9447" s="9" t="s">
        <v>13</v>
      </c>
      <c r="E9447" s="9" t="s">
        <v>1172</v>
      </c>
      <c r="F9447" s="12">
        <v>44545</v>
      </c>
      <c r="G9447" s="12" t="str">
        <f>VLOOKUP(Table3[[#This Row],[Product ID]],[1]Products!$A:$G,2,0)</f>
        <v>Product 49</v>
      </c>
      <c r="H9447" s="22">
        <v>3</v>
      </c>
      <c r="I9447" s="9">
        <f>VLOOKUP('Consolidtaed Data'!$B480,[1]Products!$A:$G,4,0)</f>
        <v>1587</v>
      </c>
      <c r="J9447" s="9">
        <f>VLOOKUP('Consolidtaed Data'!$B480,[1]Products!$A:$G,3,0)</f>
        <v>1301</v>
      </c>
      <c r="K9447" s="9">
        <f>'Consolidtaed Data'!$J480*'Consolidtaed Data'!$H480</f>
        <v>2421</v>
      </c>
      <c r="L9447" s="9">
        <f>'Consolidtaed Data'!$I480*'Consolidtaed Data'!$H480</f>
        <v>4401</v>
      </c>
      <c r="M9447" s="9">
        <f>'Consolidtaed Data'!$L480-'Consolidtaed Data'!$K480</f>
        <v>1160</v>
      </c>
      <c r="N9447" s="9" t="str">
        <f>VLOOKUP('Consolidtaed Data'!$C480,[1]Locations!$A:$O,2,0)</f>
        <v>Stockton</v>
      </c>
      <c r="O9447" s="9" t="str">
        <f>VLOOKUP('Consolidtaed Data'!$D480,'[1]Sales People'!$A:$B,2,0)</f>
        <v>Howard Sims</v>
      </c>
      <c r="P9447" s="9" t="str">
        <f>VLOOKUP('Consolidtaed Data'!$E480,[1]Customers!$A:$B,2,0)</f>
        <v>Jeremy Arnold</v>
      </c>
      <c r="Q9447" s="11">
        <f>WEEKDAY('Consolidtaed Data'!$F480)</f>
        <v>2</v>
      </c>
      <c r="R9447" s="9">
        <f>MONTH('Consolidtaed Data'!$F480)</f>
        <v>2</v>
      </c>
      <c r="S9447" s="9" t="str">
        <f>TEXT(Table3[[#This Row],[Purchase Date]],"MMMM")</f>
        <v>December</v>
      </c>
      <c r="T9447" s="9">
        <f>YEAR('Consolidtaed Data'!$F480)</f>
        <v>2020</v>
      </c>
    </row>
    <row r="9448" spans="1:20" x14ac:dyDescent="0.3">
      <c r="A9448" s="9" t="s">
        <v>10474</v>
      </c>
      <c r="B9448" s="9" t="s">
        <v>244</v>
      </c>
      <c r="C9448" s="9" t="s">
        <v>30</v>
      </c>
      <c r="D9448" s="9" t="s">
        <v>68</v>
      </c>
      <c r="E9448" s="9" t="s">
        <v>1605</v>
      </c>
      <c r="F9448" s="12">
        <v>44545</v>
      </c>
      <c r="G9448" s="12" t="str">
        <f>VLOOKUP(Table3[[#This Row],[Product ID]],[1]Products!$A:$G,2,0)</f>
        <v>Product 76</v>
      </c>
      <c r="H9448" s="22">
        <v>3</v>
      </c>
      <c r="I9448" s="9">
        <f>VLOOKUP('Consolidtaed Data'!$B834,[1]Products!$A:$G,4,0)</f>
        <v>818</v>
      </c>
      <c r="J9448" s="9">
        <f>VLOOKUP('Consolidtaed Data'!$B834,[1]Products!$A:$G,3,0)</f>
        <v>450</v>
      </c>
      <c r="K9448" s="9">
        <f>'Consolidtaed Data'!$J834*'Consolidtaed Data'!$H834</f>
        <v>910</v>
      </c>
      <c r="L9448" s="9">
        <f>'Consolidtaed Data'!$I834*'Consolidtaed Data'!$H834</f>
        <v>1598</v>
      </c>
      <c r="M9448" s="9">
        <f>'Consolidtaed Data'!$L834-'Consolidtaed Data'!$K834</f>
        <v>246</v>
      </c>
      <c r="N9448" s="9" t="str">
        <f>VLOOKUP('Consolidtaed Data'!$C834,[1]Locations!$A:$O,2,0)</f>
        <v>Fullerton</v>
      </c>
      <c r="O9448" s="9" t="str">
        <f>VLOOKUP('Consolidtaed Data'!$D834,'[1]Sales People'!$A:$B,2,0)</f>
        <v>Christopher Tucker</v>
      </c>
      <c r="P9448" s="9" t="str">
        <f>VLOOKUP('Consolidtaed Data'!$E834,[1]Customers!$A:$B,2,0)</f>
        <v>David Perkins</v>
      </c>
      <c r="Q9448" s="11">
        <f>WEEKDAY('Consolidtaed Data'!$F834)</f>
        <v>5</v>
      </c>
      <c r="R9448" s="9">
        <f>MONTH('Consolidtaed Data'!$F834)</f>
        <v>2</v>
      </c>
      <c r="S9448" s="9" t="str">
        <f>TEXT(Table3[[#This Row],[Purchase Date]],"MMMM")</f>
        <v>December</v>
      </c>
      <c r="T9448" s="9">
        <f>YEAR('Consolidtaed Data'!$F834)</f>
        <v>2020</v>
      </c>
    </row>
    <row r="9449" spans="1:20" x14ac:dyDescent="0.3">
      <c r="A9449" s="9" t="s">
        <v>10475</v>
      </c>
      <c r="B9449" s="9" t="s">
        <v>411</v>
      </c>
      <c r="C9449" s="9" t="s">
        <v>196</v>
      </c>
      <c r="D9449" s="9" t="s">
        <v>51</v>
      </c>
      <c r="E9449" s="9" t="s">
        <v>990</v>
      </c>
      <c r="F9449" s="12">
        <v>44545</v>
      </c>
      <c r="G9449" s="12" t="str">
        <f>VLOOKUP(Table3[[#This Row],[Product ID]],[1]Products!$A:$G,2,0)</f>
        <v>Product 27</v>
      </c>
      <c r="H9449" s="22">
        <v>3</v>
      </c>
      <c r="I9449" s="9">
        <f>VLOOKUP('Consolidtaed Data'!$B1197,[1]Products!$A:$G,4,0)</f>
        <v>1119</v>
      </c>
      <c r="J9449" s="9">
        <f>VLOOKUP('Consolidtaed Data'!$B1197,[1]Products!$A:$G,3,0)</f>
        <v>683</v>
      </c>
      <c r="K9449" s="9">
        <f>'Consolidtaed Data'!$J1197*'Consolidtaed Data'!$H1197</f>
        <v>1090</v>
      </c>
      <c r="L9449" s="9">
        <f>'Consolidtaed Data'!$I1197*'Consolidtaed Data'!$H1197</f>
        <v>1380</v>
      </c>
      <c r="M9449" s="9">
        <f>'Consolidtaed Data'!$L1197-'Consolidtaed Data'!$K1197</f>
        <v>987</v>
      </c>
      <c r="N9449" s="9" t="str">
        <f>VLOOKUP('Consolidtaed Data'!$C1197,[1]Locations!$A:$O,2,0)</f>
        <v>Clovis</v>
      </c>
      <c r="O9449" s="9" t="str">
        <f>VLOOKUP('Consolidtaed Data'!$D1197,'[1]Sales People'!$A:$B,2,0)</f>
        <v>Larry Castillo</v>
      </c>
      <c r="P9449" s="9" t="str">
        <f>VLOOKUP('Consolidtaed Data'!$E1197,[1]Customers!$A:$B,2,0)</f>
        <v>David Smith</v>
      </c>
      <c r="Q9449" s="11">
        <f>WEEKDAY('Consolidtaed Data'!$F1197)</f>
        <v>7</v>
      </c>
      <c r="R9449" s="9">
        <f>MONTH('Consolidtaed Data'!$F1197)</f>
        <v>3</v>
      </c>
      <c r="S9449" s="9" t="str">
        <f>TEXT(Table3[[#This Row],[Purchase Date]],"MMMM")</f>
        <v>December</v>
      </c>
      <c r="T9449" s="9">
        <f>YEAR('Consolidtaed Data'!$F1197)</f>
        <v>2020</v>
      </c>
    </row>
    <row r="9450" spans="1:20" x14ac:dyDescent="0.3">
      <c r="A9450" s="9" t="s">
        <v>10476</v>
      </c>
      <c r="B9450" s="9" t="s">
        <v>76</v>
      </c>
      <c r="C9450" s="9" t="s">
        <v>226</v>
      </c>
      <c r="D9450" s="9" t="s">
        <v>174</v>
      </c>
      <c r="E9450" s="9" t="s">
        <v>972</v>
      </c>
      <c r="F9450" s="12">
        <v>44545</v>
      </c>
      <c r="G9450" s="12" t="str">
        <f>VLOOKUP(Table3[[#This Row],[Product ID]],[1]Products!$A:$G,2,0)</f>
        <v>Product 19</v>
      </c>
      <c r="H9450" s="22">
        <v>1</v>
      </c>
      <c r="I9450" s="9">
        <f>VLOOKUP('Consolidtaed Data'!$B1617,[1]Products!$A:$G,4,0)</f>
        <v>1639</v>
      </c>
      <c r="J9450" s="9">
        <f>VLOOKUP('Consolidtaed Data'!$B1617,[1]Products!$A:$G,3,0)</f>
        <v>1295</v>
      </c>
      <c r="K9450" s="9">
        <f>'Consolidtaed Data'!$J1617*'Consolidtaed Data'!$H1617</f>
        <v>4554</v>
      </c>
      <c r="L9450" s="9">
        <f>'Consolidtaed Data'!$I1617*'Consolidtaed Data'!$H1617</f>
        <v>7230</v>
      </c>
      <c r="M9450" s="9">
        <f>'Consolidtaed Data'!$L1617-'Consolidtaed Data'!$K1617</f>
        <v>22</v>
      </c>
      <c r="N9450" s="9" t="str">
        <f>VLOOKUP('Consolidtaed Data'!$C1617,[1]Locations!$A:$O,2,0)</f>
        <v>Long Beach</v>
      </c>
      <c r="O9450" s="9" t="str">
        <f>VLOOKUP('Consolidtaed Data'!$D1617,'[1]Sales People'!$A:$B,2,0)</f>
        <v>Robert Reed</v>
      </c>
      <c r="P9450" s="9" t="str">
        <f>VLOOKUP('Consolidtaed Data'!$E1617,[1]Customers!$A:$B,2,0)</f>
        <v>Brandon Wood</v>
      </c>
      <c r="Q9450" s="11">
        <f>WEEKDAY('Consolidtaed Data'!$F1617)</f>
        <v>3</v>
      </c>
      <c r="R9450" s="9">
        <f>MONTH('Consolidtaed Data'!$F1617)</f>
        <v>4</v>
      </c>
      <c r="S9450" s="9" t="str">
        <f>TEXT(Table3[[#This Row],[Purchase Date]],"MMMM")</f>
        <v>December</v>
      </c>
      <c r="T9450" s="9">
        <f>YEAR('Consolidtaed Data'!$F1617)</f>
        <v>2020</v>
      </c>
    </row>
    <row r="9451" spans="1:20" x14ac:dyDescent="0.3">
      <c r="A9451" s="9" t="s">
        <v>10477</v>
      </c>
      <c r="B9451" s="9" t="s">
        <v>177</v>
      </c>
      <c r="C9451" s="9" t="s">
        <v>12</v>
      </c>
      <c r="D9451" s="9" t="s">
        <v>220</v>
      </c>
      <c r="E9451" s="9" t="s">
        <v>339</v>
      </c>
      <c r="F9451" s="12">
        <v>44545</v>
      </c>
      <c r="G9451" s="12" t="str">
        <f>VLOOKUP(Table3[[#This Row],[Product ID]],[1]Products!$A:$G,2,0)</f>
        <v>Product 5</v>
      </c>
      <c r="H9451" s="22">
        <v>1</v>
      </c>
      <c r="I9451" s="9">
        <f>VLOOKUP('Consolidtaed Data'!$B2051,[1]Products!$A:$G,4,0)</f>
        <v>1405</v>
      </c>
      <c r="J9451" s="9">
        <f>VLOOKUP('Consolidtaed Data'!$B2051,[1]Products!$A:$G,3,0)</f>
        <v>1054</v>
      </c>
      <c r="K9451" s="9">
        <f>'Consolidtaed Data'!$J2051*'Consolidtaed Data'!$H2051</f>
        <v>2732</v>
      </c>
      <c r="L9451" s="9">
        <f>'Consolidtaed Data'!$I2051*'Consolidtaed Data'!$H2051</f>
        <v>4476</v>
      </c>
      <c r="M9451" s="9">
        <f>'Consolidtaed Data'!$L2051-'Consolidtaed Data'!$K2051</f>
        <v>1968</v>
      </c>
      <c r="N9451" s="9" t="str">
        <f>VLOOKUP('Consolidtaed Data'!$C2051,[1]Locations!$A:$O,2,0)</f>
        <v>Moreno Valley</v>
      </c>
      <c r="O9451" s="9" t="str">
        <f>VLOOKUP('Consolidtaed Data'!$D2051,'[1]Sales People'!$A:$B,2,0)</f>
        <v>Bobby Russell</v>
      </c>
      <c r="P9451" s="9" t="str">
        <f>VLOOKUP('Consolidtaed Data'!$E2051,[1]Customers!$A:$B,2,0)</f>
        <v>Matthew Smith</v>
      </c>
      <c r="Q9451" s="11">
        <f>WEEKDAY('Consolidtaed Data'!$F2051)</f>
        <v>7</v>
      </c>
      <c r="R9451" s="9">
        <f>MONTH('Consolidtaed Data'!$F2051)</f>
        <v>5</v>
      </c>
      <c r="S9451" s="9" t="str">
        <f>TEXT(Table3[[#This Row],[Purchase Date]],"MMMM")</f>
        <v>December</v>
      </c>
      <c r="T9451" s="9">
        <f>YEAR('Consolidtaed Data'!$F2051)</f>
        <v>2020</v>
      </c>
    </row>
    <row r="9452" spans="1:20" x14ac:dyDescent="0.3">
      <c r="A9452" s="9" t="s">
        <v>10478</v>
      </c>
      <c r="B9452" s="9" t="s">
        <v>529</v>
      </c>
      <c r="C9452" s="9" t="s">
        <v>173</v>
      </c>
      <c r="D9452" s="9" t="s">
        <v>229</v>
      </c>
      <c r="E9452" s="9" t="s">
        <v>597</v>
      </c>
      <c r="F9452" s="12">
        <v>44545</v>
      </c>
      <c r="G9452" s="12" t="str">
        <f>VLOOKUP(Table3[[#This Row],[Product ID]],[1]Products!$A:$G,2,0)</f>
        <v>Product 56</v>
      </c>
      <c r="H9452" s="22">
        <v>3</v>
      </c>
      <c r="I9452" s="9">
        <f>VLOOKUP('Consolidtaed Data'!$B2168,[1]Products!$A:$G,4,0)</f>
        <v>1522</v>
      </c>
      <c r="J9452" s="9">
        <f>VLOOKUP('Consolidtaed Data'!$B2168,[1]Products!$A:$G,3,0)</f>
        <v>791</v>
      </c>
      <c r="K9452" s="9">
        <f>'Consolidtaed Data'!$J2168*'Consolidtaed Data'!$H2168</f>
        <v>871</v>
      </c>
      <c r="L9452" s="9">
        <f>'Consolidtaed Data'!$I2168*'Consolidtaed Data'!$H2168</f>
        <v>1708</v>
      </c>
      <c r="M9452" s="9">
        <f>'Consolidtaed Data'!$L2168-'Consolidtaed Data'!$K2168</f>
        <v>184</v>
      </c>
      <c r="N9452" s="9" t="str">
        <f>VLOOKUP('Consolidtaed Data'!$C2168,[1]Locations!$A:$O,2,0)</f>
        <v>Fontana</v>
      </c>
      <c r="O9452" s="9" t="str">
        <f>VLOOKUP('Consolidtaed Data'!$D2168,'[1]Sales People'!$A:$B,2,0)</f>
        <v>Brian Davis</v>
      </c>
      <c r="P9452" s="9" t="str">
        <f>VLOOKUP('Consolidtaed Data'!$E2168,[1]Customers!$A:$B,2,0)</f>
        <v>Peter Meyer</v>
      </c>
      <c r="Q9452" s="11">
        <f>WEEKDAY('Consolidtaed Data'!$F2168)</f>
        <v>7</v>
      </c>
      <c r="R9452" s="9">
        <f>MONTH('Consolidtaed Data'!$F2168)</f>
        <v>6</v>
      </c>
      <c r="S9452" s="9" t="str">
        <f>TEXT(Table3[[#This Row],[Purchase Date]],"MMMM")</f>
        <v>December</v>
      </c>
      <c r="T9452" s="9">
        <f>YEAR('Consolidtaed Data'!$F2168)</f>
        <v>2020</v>
      </c>
    </row>
    <row r="9453" spans="1:20" x14ac:dyDescent="0.3">
      <c r="A9453" s="9" t="s">
        <v>10479</v>
      </c>
      <c r="B9453" s="9" t="s">
        <v>266</v>
      </c>
      <c r="C9453" s="9" t="s">
        <v>108</v>
      </c>
      <c r="D9453" s="9" t="s">
        <v>272</v>
      </c>
      <c r="E9453" s="9" t="s">
        <v>2168</v>
      </c>
      <c r="F9453" s="12">
        <v>44545</v>
      </c>
      <c r="G9453" s="12" t="str">
        <f>VLOOKUP(Table3[[#This Row],[Product ID]],[1]Products!$A:$G,2,0)</f>
        <v>Product 92</v>
      </c>
      <c r="H9453" s="22">
        <v>3</v>
      </c>
      <c r="I9453" s="9">
        <f>VLOOKUP('Consolidtaed Data'!$B2373,[1]Products!$A:$G,4,0)</f>
        <v>1522</v>
      </c>
      <c r="J9453" s="9">
        <f>VLOOKUP('Consolidtaed Data'!$B2373,[1]Products!$A:$G,3,0)</f>
        <v>791</v>
      </c>
      <c r="K9453" s="9">
        <f>'Consolidtaed Data'!$J2373*'Consolidtaed Data'!$H2373</f>
        <v>1777</v>
      </c>
      <c r="L9453" s="9">
        <f>'Consolidtaed Data'!$I2373*'Consolidtaed Data'!$H2373</f>
        <v>2141</v>
      </c>
      <c r="M9453" s="9">
        <f>'Consolidtaed Data'!$L2373-'Consolidtaed Data'!$K2373</f>
        <v>34</v>
      </c>
      <c r="N9453" s="9" t="str">
        <f>VLOOKUP('Consolidtaed Data'!$C2373,[1]Locations!$A:$O,2,0)</f>
        <v>Jurupa Valley</v>
      </c>
      <c r="O9453" s="9" t="str">
        <f>VLOOKUP('Consolidtaed Data'!$D2373,'[1]Sales People'!$A:$B,2,0)</f>
        <v>Carl Elliott</v>
      </c>
      <c r="P9453" s="9" t="str">
        <f>VLOOKUP('Consolidtaed Data'!$E2373,[1]Customers!$A:$B,2,0)</f>
        <v>Phillip Harvey</v>
      </c>
      <c r="Q9453" s="11">
        <f>WEEKDAY('Consolidtaed Data'!$F2373)</f>
        <v>2</v>
      </c>
      <c r="R9453" s="9">
        <f>MONTH('Consolidtaed Data'!$F2373)</f>
        <v>6</v>
      </c>
      <c r="S9453" s="9" t="str">
        <f>TEXT(Table3[[#This Row],[Purchase Date]],"MMMM")</f>
        <v>December</v>
      </c>
      <c r="T9453" s="9">
        <f>YEAR('Consolidtaed Data'!$F2373)</f>
        <v>2020</v>
      </c>
    </row>
    <row r="9454" spans="1:20" x14ac:dyDescent="0.3">
      <c r="A9454" s="9" t="s">
        <v>10480</v>
      </c>
      <c r="B9454" s="9" t="s">
        <v>806</v>
      </c>
      <c r="C9454" s="9" t="s">
        <v>165</v>
      </c>
      <c r="D9454" s="9" t="s">
        <v>229</v>
      </c>
      <c r="E9454" s="9" t="s">
        <v>1270</v>
      </c>
      <c r="F9454" s="12">
        <v>44545</v>
      </c>
      <c r="G9454" s="12" t="str">
        <f>VLOOKUP(Table3[[#This Row],[Product ID]],[1]Products!$A:$G,2,0)</f>
        <v>Product 72</v>
      </c>
      <c r="H9454" s="22">
        <v>1</v>
      </c>
      <c r="I9454" s="9">
        <f>VLOOKUP('Consolidtaed Data'!$B2531,[1]Products!$A:$G,4,0)</f>
        <v>2410</v>
      </c>
      <c r="J9454" s="9">
        <f>VLOOKUP('Consolidtaed Data'!$B2531,[1]Products!$A:$G,3,0)</f>
        <v>1518</v>
      </c>
      <c r="K9454" s="9">
        <f>'Consolidtaed Data'!$J2531*'Consolidtaed Data'!$H2531</f>
        <v>2108</v>
      </c>
      <c r="L9454" s="9">
        <f>'Consolidtaed Data'!$I2531*'Consolidtaed Data'!$H2531</f>
        <v>2810</v>
      </c>
      <c r="M9454" s="9">
        <f>'Consolidtaed Data'!$L2531-'Consolidtaed Data'!$K2531</f>
        <v>4096</v>
      </c>
      <c r="N9454" s="9" t="str">
        <f>VLOOKUP('Consolidtaed Data'!$C2531,[1]Locations!$A:$O,2,0)</f>
        <v>San Diego</v>
      </c>
      <c r="O9454" s="9" t="str">
        <f>VLOOKUP('Consolidtaed Data'!$D2531,'[1]Sales People'!$A:$B,2,0)</f>
        <v>Kenneth Bradley</v>
      </c>
      <c r="P9454" s="9" t="str">
        <f>VLOOKUP('Consolidtaed Data'!$E2531,[1]Customers!$A:$B,2,0)</f>
        <v>Joshua Flores</v>
      </c>
      <c r="Q9454" s="11">
        <f>WEEKDAY('Consolidtaed Data'!$F2531)</f>
        <v>6</v>
      </c>
      <c r="R9454" s="9">
        <f>MONTH('Consolidtaed Data'!$F2531)</f>
        <v>7</v>
      </c>
      <c r="S9454" s="9" t="str">
        <f>TEXT(Table3[[#This Row],[Purchase Date]],"MMMM")</f>
        <v>December</v>
      </c>
      <c r="T9454" s="9">
        <f>YEAR('Consolidtaed Data'!$F2531)</f>
        <v>2020</v>
      </c>
    </row>
    <row r="9455" spans="1:20" x14ac:dyDescent="0.3">
      <c r="A9455" s="9" t="s">
        <v>10481</v>
      </c>
      <c r="B9455" s="9" t="s">
        <v>29</v>
      </c>
      <c r="C9455" s="9" t="s">
        <v>94</v>
      </c>
      <c r="D9455" s="9" t="s">
        <v>315</v>
      </c>
      <c r="E9455" s="9" t="s">
        <v>1274</v>
      </c>
      <c r="F9455" s="12">
        <v>44545</v>
      </c>
      <c r="G9455" s="12" t="str">
        <f>VLOOKUP(Table3[[#This Row],[Product ID]],[1]Products!$A:$G,2,0)</f>
        <v>Product 37</v>
      </c>
      <c r="H9455" s="22">
        <v>3</v>
      </c>
      <c r="I9455" s="9">
        <f>VLOOKUP('Consolidtaed Data'!$B2807,[1]Products!$A:$G,4,0)</f>
        <v>603</v>
      </c>
      <c r="J9455" s="9">
        <f>VLOOKUP('Consolidtaed Data'!$B2807,[1]Products!$A:$G,3,0)</f>
        <v>416</v>
      </c>
      <c r="K9455" s="9">
        <f>'Consolidtaed Data'!$J2807*'Consolidtaed Data'!$H2807</f>
        <v>2794</v>
      </c>
      <c r="L9455" s="9">
        <f>'Consolidtaed Data'!$I2807*'Consolidtaed Data'!$H2807</f>
        <v>3934</v>
      </c>
      <c r="M9455" s="9">
        <f>'Consolidtaed Data'!$L2807-'Consolidtaed Data'!$K2807</f>
        <v>48</v>
      </c>
      <c r="N9455" s="9" t="str">
        <f>VLOOKUP('Consolidtaed Data'!$C2807,[1]Locations!$A:$O,2,0)</f>
        <v>Costa Mesa</v>
      </c>
      <c r="O9455" s="9" t="str">
        <f>VLOOKUP('Consolidtaed Data'!$D2807,'[1]Sales People'!$A:$B,2,0)</f>
        <v>Ernest Wagner</v>
      </c>
      <c r="P9455" s="9" t="str">
        <f>VLOOKUP('Consolidtaed Data'!$E2807,[1]Customers!$A:$B,2,0)</f>
        <v>Victor Chapman</v>
      </c>
      <c r="Q9455" s="11">
        <f>WEEKDAY('Consolidtaed Data'!$F2807)</f>
        <v>7</v>
      </c>
      <c r="R9455" s="9">
        <f>MONTH('Consolidtaed Data'!$F2807)</f>
        <v>7</v>
      </c>
      <c r="S9455" s="9" t="str">
        <f>TEXT(Table3[[#This Row],[Purchase Date]],"MMMM")</f>
        <v>December</v>
      </c>
      <c r="T9455" s="9">
        <f>YEAR('Consolidtaed Data'!$F2807)</f>
        <v>2020</v>
      </c>
    </row>
    <row r="9456" spans="1:20" x14ac:dyDescent="0.3">
      <c r="A9456" s="9" t="s">
        <v>10482</v>
      </c>
      <c r="B9456" s="9" t="s">
        <v>139</v>
      </c>
      <c r="C9456" s="9" t="s">
        <v>295</v>
      </c>
      <c r="D9456" s="9" t="s">
        <v>161</v>
      </c>
      <c r="E9456" s="9" t="s">
        <v>3283</v>
      </c>
      <c r="F9456" s="12">
        <v>44545</v>
      </c>
      <c r="G9456" s="12" t="str">
        <f>VLOOKUP(Table3[[#This Row],[Product ID]],[1]Products!$A:$G,2,0)</f>
        <v>Product 13</v>
      </c>
      <c r="H9456" s="22">
        <v>3</v>
      </c>
      <c r="I9456" s="9">
        <f>VLOOKUP('Consolidtaed Data'!$B2881,[1]Products!$A:$G,4,0)</f>
        <v>1526</v>
      </c>
      <c r="J9456" s="9">
        <f>VLOOKUP('Consolidtaed Data'!$B2881,[1]Products!$A:$G,3,0)</f>
        <v>1251</v>
      </c>
      <c r="K9456" s="9">
        <f>'Consolidtaed Data'!$J2881*'Consolidtaed Data'!$H2881</f>
        <v>200</v>
      </c>
      <c r="L9456" s="9">
        <f>'Consolidtaed Data'!$I2881*'Consolidtaed Data'!$H2881</f>
        <v>290</v>
      </c>
      <c r="M9456" s="9">
        <f>'Consolidtaed Data'!$L2881-'Consolidtaed Data'!$K2881</f>
        <v>1100</v>
      </c>
      <c r="N9456" s="9" t="str">
        <f>VLOOKUP('Consolidtaed Data'!$C2881,[1]Locations!$A:$O,2,0)</f>
        <v>San Bernardino</v>
      </c>
      <c r="O9456" s="9" t="str">
        <f>VLOOKUP('Consolidtaed Data'!$D2881,'[1]Sales People'!$A:$B,2,0)</f>
        <v>Charles Harper</v>
      </c>
      <c r="P9456" s="9" t="str">
        <f>VLOOKUP('Consolidtaed Data'!$E2881,[1]Customers!$A:$B,2,0)</f>
        <v>Andrew Martin</v>
      </c>
      <c r="Q9456" s="11">
        <f>WEEKDAY('Consolidtaed Data'!$F2881)</f>
        <v>5</v>
      </c>
      <c r="R9456" s="9">
        <f>MONTH('Consolidtaed Data'!$F2881)</f>
        <v>7</v>
      </c>
      <c r="S9456" s="9" t="str">
        <f>TEXT(Table3[[#This Row],[Purchase Date]],"MMMM")</f>
        <v>December</v>
      </c>
      <c r="T9456" s="9">
        <f>YEAR('Consolidtaed Data'!$F2881)</f>
        <v>2020</v>
      </c>
    </row>
    <row r="9457" spans="1:20" x14ac:dyDescent="0.3">
      <c r="A9457" s="9" t="s">
        <v>10483</v>
      </c>
      <c r="B9457" s="9" t="s">
        <v>340</v>
      </c>
      <c r="C9457" s="9" t="s">
        <v>8</v>
      </c>
      <c r="D9457" s="9" t="s">
        <v>95</v>
      </c>
      <c r="E9457" s="9" t="s">
        <v>1887</v>
      </c>
      <c r="F9457" s="12">
        <v>44545</v>
      </c>
      <c r="G9457" s="12" t="str">
        <f>VLOOKUP(Table3[[#This Row],[Product ID]],[1]Products!$A:$G,2,0)</f>
        <v>Product 34</v>
      </c>
      <c r="H9457" s="22">
        <v>1</v>
      </c>
      <c r="I9457" s="9">
        <f>VLOOKUP('Consolidtaed Data'!$B3319,[1]Products!$A:$G,4,0)</f>
        <v>1862</v>
      </c>
      <c r="J9457" s="9">
        <f>VLOOKUP('Consolidtaed Data'!$B3319,[1]Products!$A:$G,3,0)</f>
        <v>1173</v>
      </c>
      <c r="K9457" s="9">
        <f>'Consolidtaed Data'!$J3319*'Consolidtaed Data'!$H3319</f>
        <v>1924</v>
      </c>
      <c r="L9457" s="9">
        <f>'Consolidtaed Data'!$I3319*'Consolidtaed Data'!$H3319</f>
        <v>2828</v>
      </c>
      <c r="M9457" s="9">
        <f>'Consolidtaed Data'!$L3319-'Consolidtaed Data'!$K3319</f>
        <v>2166</v>
      </c>
      <c r="N9457" s="9" t="str">
        <f>VLOOKUP('Consolidtaed Data'!$C3319,[1]Locations!$A:$O,2,0)</f>
        <v>Fullerton</v>
      </c>
      <c r="O9457" s="9" t="str">
        <f>VLOOKUP('Consolidtaed Data'!$D3319,'[1]Sales People'!$A:$B,2,0)</f>
        <v>Andrew Bowman</v>
      </c>
      <c r="P9457" s="9" t="str">
        <f>VLOOKUP('Consolidtaed Data'!$E3319,[1]Customers!$A:$B,2,0)</f>
        <v>Benjamin Stanley</v>
      </c>
      <c r="Q9457" s="11">
        <f>WEEKDAY('Consolidtaed Data'!$F3319)</f>
        <v>4</v>
      </c>
      <c r="R9457" s="9">
        <f>MONTH('Consolidtaed Data'!$F3319)</f>
        <v>9</v>
      </c>
      <c r="S9457" s="9" t="str">
        <f>TEXT(Table3[[#This Row],[Purchase Date]],"MMMM")</f>
        <v>December</v>
      </c>
      <c r="T9457" s="9">
        <f>YEAR('Consolidtaed Data'!$F3319)</f>
        <v>2020</v>
      </c>
    </row>
    <row r="9458" spans="1:20" x14ac:dyDescent="0.3">
      <c r="A9458" s="9" t="s">
        <v>10484</v>
      </c>
      <c r="B9458" s="9" t="s">
        <v>168</v>
      </c>
      <c r="C9458" s="9" t="s">
        <v>421</v>
      </c>
      <c r="D9458" s="9" t="s">
        <v>281</v>
      </c>
      <c r="E9458" s="9" t="s">
        <v>773</v>
      </c>
      <c r="F9458" s="12">
        <v>44546</v>
      </c>
      <c r="G9458" s="12" t="str">
        <f>VLOOKUP(Table3[[#This Row],[Product ID]],[1]Products!$A:$G,2,0)</f>
        <v>Product 26</v>
      </c>
      <c r="H9458" s="22">
        <v>4</v>
      </c>
      <c r="I9458" s="9">
        <f>VLOOKUP('Consolidtaed Data'!$B976,[1]Products!$A:$G,4,0)</f>
        <v>502</v>
      </c>
      <c r="J9458" s="9">
        <f>VLOOKUP('Consolidtaed Data'!$B976,[1]Products!$A:$G,3,0)</f>
        <v>296</v>
      </c>
      <c r="K9458" s="9">
        <f>'Consolidtaed Data'!$J976*'Consolidtaed Data'!$H976</f>
        <v>1432</v>
      </c>
      <c r="L9458" s="9">
        <f>'Consolidtaed Data'!$I976*'Consolidtaed Data'!$H976</f>
        <v>2384</v>
      </c>
      <c r="M9458" s="9">
        <f>'Consolidtaed Data'!$L976-'Consolidtaed Data'!$K976</f>
        <v>396</v>
      </c>
      <c r="N9458" s="9" t="str">
        <f>VLOOKUP('Consolidtaed Data'!$C976,[1]Locations!$A:$O,2,0)</f>
        <v>Ontario</v>
      </c>
      <c r="O9458" s="9" t="str">
        <f>VLOOKUP('Consolidtaed Data'!$D976,'[1]Sales People'!$A:$B,2,0)</f>
        <v>Arthur Mccoy</v>
      </c>
      <c r="P9458" s="9" t="str">
        <f>VLOOKUP('Consolidtaed Data'!$E976,[1]Customers!$A:$B,2,0)</f>
        <v>Michael Reed</v>
      </c>
      <c r="Q9458" s="11">
        <f>WEEKDAY('Consolidtaed Data'!$F976)</f>
        <v>3</v>
      </c>
      <c r="R9458" s="9">
        <f>MONTH('Consolidtaed Data'!$F976)</f>
        <v>3</v>
      </c>
      <c r="S9458" s="9" t="str">
        <f>TEXT(Table3[[#This Row],[Purchase Date]],"MMMM")</f>
        <v>December</v>
      </c>
      <c r="T9458" s="9">
        <f>YEAR('Consolidtaed Data'!$F976)</f>
        <v>2020</v>
      </c>
    </row>
    <row r="9459" spans="1:20" x14ac:dyDescent="0.3">
      <c r="A9459" s="9" t="s">
        <v>10485</v>
      </c>
      <c r="B9459" s="9" t="s">
        <v>278</v>
      </c>
      <c r="C9459" s="9" t="s">
        <v>94</v>
      </c>
      <c r="D9459" s="9" t="s">
        <v>241</v>
      </c>
      <c r="E9459" s="9" t="s">
        <v>1295</v>
      </c>
      <c r="F9459" s="12">
        <v>44546</v>
      </c>
      <c r="G9459" s="12" t="str">
        <f>VLOOKUP(Table3[[#This Row],[Product ID]],[1]Products!$A:$G,2,0)</f>
        <v>Product 75</v>
      </c>
      <c r="H9459" s="22">
        <v>1</v>
      </c>
      <c r="I9459" s="9">
        <f>VLOOKUP('Consolidtaed Data'!$B991,[1]Products!$A:$G,4,0)</f>
        <v>1812</v>
      </c>
      <c r="J9459" s="9">
        <f>VLOOKUP('Consolidtaed Data'!$B991,[1]Products!$A:$G,3,0)</f>
        <v>1305</v>
      </c>
      <c r="K9459" s="9">
        <f>'Consolidtaed Data'!$J991*'Consolidtaed Data'!$H991</f>
        <v>584</v>
      </c>
      <c r="L9459" s="9">
        <f>'Consolidtaed Data'!$I991*'Consolidtaed Data'!$H991</f>
        <v>913</v>
      </c>
      <c r="M9459" s="9">
        <f>'Consolidtaed Data'!$L991-'Consolidtaed Data'!$K991</f>
        <v>351</v>
      </c>
      <c r="N9459" s="9" t="str">
        <f>VLOOKUP('Consolidtaed Data'!$C991,[1]Locations!$A:$O,2,0)</f>
        <v>Long Beach</v>
      </c>
      <c r="O9459" s="9" t="str">
        <f>VLOOKUP('Consolidtaed Data'!$D991,'[1]Sales People'!$A:$B,2,0)</f>
        <v>Patrick Ruiz</v>
      </c>
      <c r="P9459" s="9" t="str">
        <f>VLOOKUP('Consolidtaed Data'!$E991,[1]Customers!$A:$B,2,0)</f>
        <v>Joe Powell</v>
      </c>
      <c r="Q9459" s="11">
        <f>WEEKDAY('Consolidtaed Data'!$F991)</f>
        <v>4</v>
      </c>
      <c r="R9459" s="9">
        <f>MONTH('Consolidtaed Data'!$F991)</f>
        <v>3</v>
      </c>
      <c r="S9459" s="9" t="str">
        <f>TEXT(Table3[[#This Row],[Purchase Date]],"MMMM")</f>
        <v>December</v>
      </c>
      <c r="T9459" s="9">
        <f>YEAR('Consolidtaed Data'!$F991)</f>
        <v>2020</v>
      </c>
    </row>
    <row r="9460" spans="1:20" x14ac:dyDescent="0.3">
      <c r="A9460" s="9" t="s">
        <v>10486</v>
      </c>
      <c r="B9460" s="9" t="s">
        <v>204</v>
      </c>
      <c r="C9460" s="9" t="s">
        <v>169</v>
      </c>
      <c r="D9460" s="9" t="s">
        <v>246</v>
      </c>
      <c r="E9460" s="9" t="s">
        <v>2154</v>
      </c>
      <c r="F9460" s="12">
        <v>44546</v>
      </c>
      <c r="G9460" s="12" t="str">
        <f>VLOOKUP(Table3[[#This Row],[Product ID]],[1]Products!$A:$G,2,0)</f>
        <v>Product 101</v>
      </c>
      <c r="H9460" s="22">
        <v>4</v>
      </c>
      <c r="I9460" s="9">
        <f>VLOOKUP('Consolidtaed Data'!$B1225,[1]Products!$A:$G,4,0)</f>
        <v>1022</v>
      </c>
      <c r="J9460" s="9">
        <f>VLOOKUP('Consolidtaed Data'!$B1225,[1]Products!$A:$G,3,0)</f>
        <v>818</v>
      </c>
      <c r="K9460" s="9">
        <f>'Consolidtaed Data'!$J1225*'Consolidtaed Data'!$H1225</f>
        <v>3885</v>
      </c>
      <c r="L9460" s="9">
        <f>'Consolidtaed Data'!$I1225*'Consolidtaed Data'!$H1225</f>
        <v>4917</v>
      </c>
      <c r="M9460" s="9">
        <f>'Consolidtaed Data'!$L1225-'Consolidtaed Data'!$K1225</f>
        <v>246</v>
      </c>
      <c r="N9460" s="9" t="str">
        <f>VLOOKUP('Consolidtaed Data'!$C1225,[1]Locations!$A:$O,2,0)</f>
        <v>Visalia</v>
      </c>
      <c r="O9460" s="9" t="str">
        <f>VLOOKUP('Consolidtaed Data'!$D1225,'[1]Sales People'!$A:$B,2,0)</f>
        <v>Clarence Fox</v>
      </c>
      <c r="P9460" s="9" t="str">
        <f>VLOOKUP('Consolidtaed Data'!$E1225,[1]Customers!$A:$B,2,0)</f>
        <v>Jason Murphy</v>
      </c>
      <c r="Q9460" s="11">
        <f>WEEKDAY('Consolidtaed Data'!$F1225)</f>
        <v>2</v>
      </c>
      <c r="R9460" s="9">
        <f>MONTH('Consolidtaed Data'!$F1225)</f>
        <v>3</v>
      </c>
      <c r="S9460" s="9" t="str">
        <f>TEXT(Table3[[#This Row],[Purchase Date]],"MMMM")</f>
        <v>December</v>
      </c>
      <c r="T9460" s="9">
        <f>YEAR('Consolidtaed Data'!$F1225)</f>
        <v>2020</v>
      </c>
    </row>
    <row r="9461" spans="1:20" x14ac:dyDescent="0.3">
      <c r="A9461" s="9" t="s">
        <v>10487</v>
      </c>
      <c r="B9461" s="9" t="s">
        <v>490</v>
      </c>
      <c r="C9461" s="9" t="s">
        <v>12</v>
      </c>
      <c r="D9461" s="9" t="s">
        <v>83</v>
      </c>
      <c r="E9461" s="9" t="s">
        <v>718</v>
      </c>
      <c r="F9461" s="12">
        <v>44546</v>
      </c>
      <c r="G9461" s="12" t="str">
        <f>VLOOKUP(Table3[[#This Row],[Product ID]],[1]Products!$A:$G,2,0)</f>
        <v>Product 79</v>
      </c>
      <c r="H9461" s="22">
        <v>1</v>
      </c>
      <c r="I9461" s="9">
        <f>VLOOKUP('Consolidtaed Data'!$B1249,[1]Products!$A:$G,4,0)</f>
        <v>368</v>
      </c>
      <c r="J9461" s="9">
        <f>VLOOKUP('Consolidtaed Data'!$B1249,[1]Products!$A:$G,3,0)</f>
        <v>269</v>
      </c>
      <c r="K9461" s="9">
        <f>'Consolidtaed Data'!$J1249*'Consolidtaed Data'!$H1249</f>
        <v>450</v>
      </c>
      <c r="L9461" s="9">
        <f>'Consolidtaed Data'!$I1249*'Consolidtaed Data'!$H1249</f>
        <v>818</v>
      </c>
      <c r="M9461" s="9">
        <f>'Consolidtaed Data'!$L1249-'Consolidtaed Data'!$K1249</f>
        <v>2200</v>
      </c>
      <c r="N9461" s="9" t="str">
        <f>VLOOKUP('Consolidtaed Data'!$C1249,[1]Locations!$A:$O,2,0)</f>
        <v>Carlsbad</v>
      </c>
      <c r="O9461" s="9" t="str">
        <f>VLOOKUP('Consolidtaed Data'!$D1249,'[1]Sales People'!$A:$B,2,0)</f>
        <v>Patrick Ruiz</v>
      </c>
      <c r="P9461" s="9" t="str">
        <f>VLOOKUP('Consolidtaed Data'!$E1249,[1]Customers!$A:$B,2,0)</f>
        <v>Joshua Bennett</v>
      </c>
      <c r="Q9461" s="11">
        <f>WEEKDAY('Consolidtaed Data'!$F1249)</f>
        <v>4</v>
      </c>
      <c r="R9461" s="9">
        <f>MONTH('Consolidtaed Data'!$F1249)</f>
        <v>4</v>
      </c>
      <c r="S9461" s="9" t="str">
        <f>TEXT(Table3[[#This Row],[Purchase Date]],"MMMM")</f>
        <v>December</v>
      </c>
      <c r="T9461" s="9">
        <f>YEAR('Consolidtaed Data'!$F1249)</f>
        <v>2020</v>
      </c>
    </row>
    <row r="9462" spans="1:20" x14ac:dyDescent="0.3">
      <c r="A9462" s="9" t="s">
        <v>10488</v>
      </c>
      <c r="B9462" s="9" t="s">
        <v>185</v>
      </c>
      <c r="C9462" s="9" t="s">
        <v>325</v>
      </c>
      <c r="D9462" s="9" t="s">
        <v>127</v>
      </c>
      <c r="E9462" s="9" t="s">
        <v>1849</v>
      </c>
      <c r="F9462" s="12">
        <v>44546</v>
      </c>
      <c r="G9462" s="12" t="str">
        <f>VLOOKUP(Table3[[#This Row],[Product ID]],[1]Products!$A:$G,2,0)</f>
        <v>Product 65</v>
      </c>
      <c r="H9462" s="22">
        <v>1</v>
      </c>
      <c r="I9462" s="9">
        <f>VLOOKUP('Consolidtaed Data'!$B1657,[1]Products!$A:$G,4,0)</f>
        <v>2141</v>
      </c>
      <c r="J9462" s="9">
        <f>VLOOKUP('Consolidtaed Data'!$B1657,[1]Products!$A:$G,3,0)</f>
        <v>1777</v>
      </c>
      <c r="K9462" s="9">
        <f>'Consolidtaed Data'!$J1657*'Consolidtaed Data'!$H1657</f>
        <v>562</v>
      </c>
      <c r="L9462" s="9">
        <f>'Consolidtaed Data'!$I1657*'Consolidtaed Data'!$H1657</f>
        <v>826</v>
      </c>
      <c r="M9462" s="9">
        <f>'Consolidtaed Data'!$L1657-'Consolidtaed Data'!$K1657</f>
        <v>243</v>
      </c>
      <c r="N9462" s="9" t="str">
        <f>VLOOKUP('Consolidtaed Data'!$C1657,[1]Locations!$A:$O,2,0)</f>
        <v>Santa Clara</v>
      </c>
      <c r="O9462" s="9" t="str">
        <f>VLOOKUP('Consolidtaed Data'!$D1657,'[1]Sales People'!$A:$B,2,0)</f>
        <v>Joe Sims</v>
      </c>
      <c r="P9462" s="9" t="str">
        <f>VLOOKUP('Consolidtaed Data'!$E1657,[1]Customers!$A:$B,2,0)</f>
        <v>Ralph Oliver</v>
      </c>
      <c r="Q9462" s="11">
        <f>WEEKDAY('Consolidtaed Data'!$F1657)</f>
        <v>6</v>
      </c>
      <c r="R9462" s="9">
        <f>MONTH('Consolidtaed Data'!$F1657)</f>
        <v>5</v>
      </c>
      <c r="S9462" s="9" t="str">
        <f>TEXT(Table3[[#This Row],[Purchase Date]],"MMMM")</f>
        <v>December</v>
      </c>
      <c r="T9462" s="9">
        <f>YEAR('Consolidtaed Data'!$F1657)</f>
        <v>2020</v>
      </c>
    </row>
    <row r="9463" spans="1:20" x14ac:dyDescent="0.3">
      <c r="A9463" s="9" t="s">
        <v>10489</v>
      </c>
      <c r="B9463" s="9" t="s">
        <v>209</v>
      </c>
      <c r="C9463" s="9" t="s">
        <v>104</v>
      </c>
      <c r="D9463" s="9" t="s">
        <v>73</v>
      </c>
      <c r="E9463" s="9" t="s">
        <v>2626</v>
      </c>
      <c r="F9463" s="12">
        <v>44546</v>
      </c>
      <c r="G9463" s="12" t="str">
        <f>VLOOKUP(Table3[[#This Row],[Product ID]],[1]Products!$A:$G,2,0)</f>
        <v>Product 86</v>
      </c>
      <c r="H9463" s="22">
        <v>1</v>
      </c>
      <c r="I9463" s="9">
        <f>VLOOKUP('Consolidtaed Data'!$B2360,[1]Products!$A:$G,4,0)</f>
        <v>596</v>
      </c>
      <c r="J9463" s="9">
        <f>VLOOKUP('Consolidtaed Data'!$B2360,[1]Products!$A:$G,3,0)</f>
        <v>358</v>
      </c>
      <c r="K9463" s="9">
        <f>'Consolidtaed Data'!$J2360*'Consolidtaed Data'!$H2360</f>
        <v>1080</v>
      </c>
      <c r="L9463" s="9">
        <f>'Consolidtaed Data'!$I2360*'Consolidtaed Data'!$H2360</f>
        <v>1742</v>
      </c>
      <c r="M9463" s="9">
        <f>'Consolidtaed Data'!$L2360-'Consolidtaed Data'!$K2360</f>
        <v>1710</v>
      </c>
      <c r="N9463" s="9" t="str">
        <f>VLOOKUP('Consolidtaed Data'!$C2360,[1]Locations!$A:$O,2,0)</f>
        <v>Lancaster</v>
      </c>
      <c r="O9463" s="9" t="str">
        <f>VLOOKUP('Consolidtaed Data'!$D2360,'[1]Sales People'!$A:$B,2,0)</f>
        <v>Martin Carr</v>
      </c>
      <c r="P9463" s="9" t="str">
        <f>VLOOKUP('Consolidtaed Data'!$E2360,[1]Customers!$A:$B,2,0)</f>
        <v>Nicholas Morrison</v>
      </c>
      <c r="Q9463" s="11">
        <f>WEEKDAY('Consolidtaed Data'!$F2360)</f>
        <v>7</v>
      </c>
      <c r="R9463" s="9">
        <f>MONTH('Consolidtaed Data'!$F2360)</f>
        <v>6</v>
      </c>
      <c r="S9463" s="9" t="str">
        <f>TEXT(Table3[[#This Row],[Purchase Date]],"MMMM")</f>
        <v>December</v>
      </c>
      <c r="T9463" s="9">
        <f>YEAR('Consolidtaed Data'!$F2360)</f>
        <v>2020</v>
      </c>
    </row>
    <row r="9464" spans="1:20" x14ac:dyDescent="0.3">
      <c r="A9464" s="9" t="s">
        <v>10490</v>
      </c>
      <c r="B9464" s="9" t="s">
        <v>298</v>
      </c>
      <c r="C9464" s="9" t="s">
        <v>169</v>
      </c>
      <c r="D9464" s="9" t="s">
        <v>149</v>
      </c>
      <c r="E9464" s="9" t="s">
        <v>368</v>
      </c>
      <c r="F9464" s="12">
        <v>44546</v>
      </c>
      <c r="G9464" s="12" t="str">
        <f>VLOOKUP(Table3[[#This Row],[Product ID]],[1]Products!$A:$G,2,0)</f>
        <v>Product 53</v>
      </c>
      <c r="H9464" s="22">
        <v>1</v>
      </c>
      <c r="I9464" s="9">
        <f>VLOOKUP('Consolidtaed Data'!$B2610,[1]Products!$A:$G,4,0)</f>
        <v>1103</v>
      </c>
      <c r="J9464" s="9">
        <f>VLOOKUP('Consolidtaed Data'!$B2610,[1]Products!$A:$G,3,0)</f>
        <v>838</v>
      </c>
      <c r="K9464" s="9">
        <f>'Consolidtaed Data'!$J2610*'Consolidtaed Data'!$H2610</f>
        <v>848</v>
      </c>
      <c r="L9464" s="9">
        <f>'Consolidtaed Data'!$I2610*'Consolidtaed Data'!$H2610</f>
        <v>1060</v>
      </c>
      <c r="M9464" s="9">
        <f>'Consolidtaed Data'!$L2610-'Consolidtaed Data'!$K2610</f>
        <v>383</v>
      </c>
      <c r="N9464" s="9" t="str">
        <f>VLOOKUP('Consolidtaed Data'!$C2610,[1]Locations!$A:$O,2,0)</f>
        <v>Fontana</v>
      </c>
      <c r="O9464" s="9" t="str">
        <f>VLOOKUP('Consolidtaed Data'!$D2610,'[1]Sales People'!$A:$B,2,0)</f>
        <v>Sean Miller</v>
      </c>
      <c r="P9464" s="9" t="str">
        <f>VLOOKUP('Consolidtaed Data'!$E2610,[1]Customers!$A:$B,2,0)</f>
        <v>Henry Diaz</v>
      </c>
      <c r="Q9464" s="11">
        <f>WEEKDAY('Consolidtaed Data'!$F2610)</f>
        <v>5</v>
      </c>
      <c r="R9464" s="9">
        <f>MONTH('Consolidtaed Data'!$F2610)</f>
        <v>7</v>
      </c>
      <c r="S9464" s="9" t="str">
        <f>TEXT(Table3[[#This Row],[Purchase Date]],"MMMM")</f>
        <v>December</v>
      </c>
      <c r="T9464" s="9">
        <f>YEAR('Consolidtaed Data'!$F2610)</f>
        <v>2020</v>
      </c>
    </row>
    <row r="9465" spans="1:20" x14ac:dyDescent="0.3">
      <c r="A9465" s="9" t="s">
        <v>10491</v>
      </c>
      <c r="B9465" s="9" t="s">
        <v>360</v>
      </c>
      <c r="C9465" s="9" t="s">
        <v>249</v>
      </c>
      <c r="D9465" s="9" t="s">
        <v>87</v>
      </c>
      <c r="E9465" s="9" t="s">
        <v>1153</v>
      </c>
      <c r="F9465" s="12">
        <v>44546</v>
      </c>
      <c r="G9465" s="12" t="str">
        <f>VLOOKUP(Table3[[#This Row],[Product ID]],[1]Products!$A:$G,2,0)</f>
        <v>Product 59</v>
      </c>
      <c r="H9465" s="22">
        <v>4</v>
      </c>
      <c r="I9465" s="9">
        <f>VLOOKUP('Consolidtaed Data'!$B2853,[1]Products!$A:$G,4,0)</f>
        <v>1526</v>
      </c>
      <c r="J9465" s="9">
        <f>VLOOKUP('Consolidtaed Data'!$B2853,[1]Products!$A:$G,3,0)</f>
        <v>1251</v>
      </c>
      <c r="K9465" s="9">
        <f>'Consolidtaed Data'!$J2853*'Consolidtaed Data'!$H2853</f>
        <v>832</v>
      </c>
      <c r="L9465" s="9">
        <f>'Consolidtaed Data'!$I2853*'Consolidtaed Data'!$H2853</f>
        <v>1260</v>
      </c>
      <c r="M9465" s="9">
        <f>'Consolidtaed Data'!$L2853-'Consolidtaed Data'!$K2853</f>
        <v>107</v>
      </c>
      <c r="N9465" s="9" t="str">
        <f>VLOOKUP('Consolidtaed Data'!$C2853,[1]Locations!$A:$O,2,0)</f>
        <v>Glendale</v>
      </c>
      <c r="O9465" s="9" t="str">
        <f>VLOOKUP('Consolidtaed Data'!$D2853,'[1]Sales People'!$A:$B,2,0)</f>
        <v>Patrick Ruiz</v>
      </c>
      <c r="P9465" s="9" t="str">
        <f>VLOOKUP('Consolidtaed Data'!$E2853,[1]Customers!$A:$B,2,0)</f>
        <v>Jerry Smith</v>
      </c>
      <c r="Q9465" s="11">
        <f>WEEKDAY('Consolidtaed Data'!$F2853)</f>
        <v>3</v>
      </c>
      <c r="R9465" s="9">
        <f>MONTH('Consolidtaed Data'!$F2853)</f>
        <v>7</v>
      </c>
      <c r="S9465" s="9" t="str">
        <f>TEXT(Table3[[#This Row],[Purchase Date]],"MMMM")</f>
        <v>December</v>
      </c>
      <c r="T9465" s="9">
        <f>YEAR('Consolidtaed Data'!$F2853)</f>
        <v>2020</v>
      </c>
    </row>
    <row r="9466" spans="1:20" x14ac:dyDescent="0.3">
      <c r="A9466" s="9" t="s">
        <v>10492</v>
      </c>
      <c r="B9466" s="9" t="s">
        <v>349</v>
      </c>
      <c r="C9466" s="9" t="s">
        <v>108</v>
      </c>
      <c r="D9466" s="9" t="s">
        <v>235</v>
      </c>
      <c r="E9466" s="9" t="s">
        <v>2066</v>
      </c>
      <c r="F9466" s="12">
        <v>44546</v>
      </c>
      <c r="G9466" s="12" t="str">
        <f>VLOOKUP(Table3[[#This Row],[Product ID]],[1]Products!$A:$G,2,0)</f>
        <v>Product 60</v>
      </c>
      <c r="H9466" s="22">
        <v>1</v>
      </c>
      <c r="I9466" s="9">
        <f>VLOOKUP('Consolidtaed Data'!$B3049,[1]Products!$A:$G,4,0)</f>
        <v>35</v>
      </c>
      <c r="J9466" s="9">
        <f>VLOOKUP('Consolidtaed Data'!$B3049,[1]Products!$A:$G,3,0)</f>
        <v>22</v>
      </c>
      <c r="K9466" s="9">
        <f>'Consolidtaed Data'!$J3049*'Consolidtaed Data'!$H3049</f>
        <v>450</v>
      </c>
      <c r="L9466" s="9">
        <f>'Consolidtaed Data'!$I3049*'Consolidtaed Data'!$H3049</f>
        <v>818</v>
      </c>
      <c r="M9466" s="9">
        <f>'Consolidtaed Data'!$L3049-'Consolidtaed Data'!$K3049</f>
        <v>285</v>
      </c>
      <c r="N9466" s="9" t="str">
        <f>VLOOKUP('Consolidtaed Data'!$C3049,[1]Locations!$A:$O,2,0)</f>
        <v>Modesto</v>
      </c>
      <c r="O9466" s="9" t="str">
        <f>VLOOKUP('Consolidtaed Data'!$D3049,'[1]Sales People'!$A:$B,2,0)</f>
        <v>Brian Hansen</v>
      </c>
      <c r="P9466" s="9" t="str">
        <f>VLOOKUP('Consolidtaed Data'!$E3049,[1]Customers!$A:$B,2,0)</f>
        <v>Shawn Bishop</v>
      </c>
      <c r="Q9466" s="11">
        <f>WEEKDAY('Consolidtaed Data'!$F3049)</f>
        <v>3</v>
      </c>
      <c r="R9466" s="9">
        <f>MONTH('Consolidtaed Data'!$F3049)</f>
        <v>8</v>
      </c>
      <c r="S9466" s="9" t="str">
        <f>TEXT(Table3[[#This Row],[Purchase Date]],"MMMM")</f>
        <v>December</v>
      </c>
      <c r="T9466" s="9">
        <f>YEAR('Consolidtaed Data'!$F3049)</f>
        <v>2020</v>
      </c>
    </row>
    <row r="9467" spans="1:20" x14ac:dyDescent="0.3">
      <c r="A9467" s="9" t="s">
        <v>10493</v>
      </c>
      <c r="B9467" s="9" t="s">
        <v>71</v>
      </c>
      <c r="C9467" s="9" t="s">
        <v>564</v>
      </c>
      <c r="D9467" s="9" t="s">
        <v>100</v>
      </c>
      <c r="E9467" s="9" t="s">
        <v>696</v>
      </c>
      <c r="F9467" s="12">
        <v>44546</v>
      </c>
      <c r="G9467" s="12" t="str">
        <f>VLOOKUP(Table3[[#This Row],[Product ID]],[1]Products!$A:$G,2,0)</f>
        <v>Product 42</v>
      </c>
      <c r="H9467" s="22">
        <v>2</v>
      </c>
      <c r="I9467" s="9">
        <f>VLOOKUP('Consolidtaed Data'!$B3293,[1]Products!$A:$G,4,0)</f>
        <v>951</v>
      </c>
      <c r="J9467" s="9">
        <f>VLOOKUP('Consolidtaed Data'!$B3293,[1]Products!$A:$G,3,0)</f>
        <v>504</v>
      </c>
      <c r="K9467" s="9">
        <f>'Consolidtaed Data'!$J3293*'Consolidtaed Data'!$H3293</f>
        <v>1321</v>
      </c>
      <c r="L9467" s="9">
        <f>'Consolidtaed Data'!$I3293*'Consolidtaed Data'!$H3293</f>
        <v>1972</v>
      </c>
      <c r="M9467" s="9">
        <f>'Consolidtaed Data'!$L3293-'Consolidtaed Data'!$K3293</f>
        <v>944</v>
      </c>
      <c r="N9467" s="9" t="str">
        <f>VLOOKUP('Consolidtaed Data'!$C3293,[1]Locations!$A:$O,2,0)</f>
        <v>Palmdale</v>
      </c>
      <c r="O9467" s="9" t="str">
        <f>VLOOKUP('Consolidtaed Data'!$D3293,'[1]Sales People'!$A:$B,2,0)</f>
        <v>Ryan Butler</v>
      </c>
      <c r="P9467" s="9" t="str">
        <f>VLOOKUP('Consolidtaed Data'!$E3293,[1]Customers!$A:$B,2,0)</f>
        <v>Gary Hudson</v>
      </c>
      <c r="Q9467" s="11">
        <f>WEEKDAY('Consolidtaed Data'!$F3293)</f>
        <v>2</v>
      </c>
      <c r="R9467" s="9">
        <f>MONTH('Consolidtaed Data'!$F3293)</f>
        <v>8</v>
      </c>
      <c r="S9467" s="9" t="str">
        <f>TEXT(Table3[[#This Row],[Purchase Date]],"MMMM")</f>
        <v>December</v>
      </c>
      <c r="T9467" s="9">
        <f>YEAR('Consolidtaed Data'!$F3293)</f>
        <v>2020</v>
      </c>
    </row>
    <row r="9468" spans="1:20" x14ac:dyDescent="0.3">
      <c r="A9468" s="9" t="s">
        <v>10494</v>
      </c>
      <c r="B9468" s="9" t="s">
        <v>98</v>
      </c>
      <c r="C9468" s="9" t="s">
        <v>228</v>
      </c>
      <c r="D9468" s="9" t="s">
        <v>329</v>
      </c>
      <c r="E9468" s="9" t="s">
        <v>2056</v>
      </c>
      <c r="F9468" s="12">
        <v>44546</v>
      </c>
      <c r="G9468" s="12" t="str">
        <f>VLOOKUP(Table3[[#This Row],[Product ID]],[1]Products!$A:$G,2,0)</f>
        <v>Product 85</v>
      </c>
      <c r="H9468" s="22">
        <v>4</v>
      </c>
      <c r="I9468" s="9">
        <f>VLOOKUP('Consolidtaed Data'!$B3401,[1]Products!$A:$G,4,0)</f>
        <v>2497</v>
      </c>
      <c r="J9468" s="9">
        <f>VLOOKUP('Consolidtaed Data'!$B3401,[1]Products!$A:$G,3,0)</f>
        <v>1473</v>
      </c>
      <c r="K9468" s="9">
        <f>'Consolidtaed Data'!$J3401*'Consolidtaed Data'!$H3401</f>
        <v>1200</v>
      </c>
      <c r="L9468" s="9">
        <f>'Consolidtaed Data'!$I3401*'Consolidtaed Data'!$H3401</f>
        <v>2182</v>
      </c>
      <c r="M9468" s="9">
        <f>'Consolidtaed Data'!$L3401-'Consolidtaed Data'!$K3401</f>
        <v>1302</v>
      </c>
      <c r="N9468" s="9" t="str">
        <f>VLOOKUP('Consolidtaed Data'!$C3401,[1]Locations!$A:$O,2,0)</f>
        <v>Antioch</v>
      </c>
      <c r="O9468" s="9" t="str">
        <f>VLOOKUP('Consolidtaed Data'!$D3401,'[1]Sales People'!$A:$B,2,0)</f>
        <v>Larry Castillo</v>
      </c>
      <c r="P9468" s="9" t="str">
        <f>VLOOKUP('Consolidtaed Data'!$E3401,[1]Customers!$A:$B,2,0)</f>
        <v>Howard Lynch</v>
      </c>
      <c r="Q9468" s="11">
        <f>WEEKDAY('Consolidtaed Data'!$F3401)</f>
        <v>1</v>
      </c>
      <c r="R9468" s="9">
        <f>MONTH('Consolidtaed Data'!$F3401)</f>
        <v>9</v>
      </c>
      <c r="S9468" s="9" t="str">
        <f>TEXT(Table3[[#This Row],[Purchase Date]],"MMMM")</f>
        <v>December</v>
      </c>
      <c r="T9468" s="9">
        <f>YEAR('Consolidtaed Data'!$F3401)</f>
        <v>2020</v>
      </c>
    </row>
    <row r="9469" spans="1:20" x14ac:dyDescent="0.3">
      <c r="A9469" s="9" t="s">
        <v>10495</v>
      </c>
      <c r="B9469" s="9" t="s">
        <v>49</v>
      </c>
      <c r="C9469" s="9" t="s">
        <v>344</v>
      </c>
      <c r="D9469" s="9" t="s">
        <v>43</v>
      </c>
      <c r="E9469" s="9" t="s">
        <v>120</v>
      </c>
      <c r="F9469" s="12">
        <v>44546</v>
      </c>
      <c r="G9469" s="12" t="str">
        <f>VLOOKUP(Table3[[#This Row],[Product ID]],[1]Products!$A:$G,2,0)</f>
        <v>Product 30</v>
      </c>
      <c r="H9469" s="22">
        <v>2</v>
      </c>
      <c r="I9469" s="9">
        <f>VLOOKUP('Consolidtaed Data'!$B3480,[1]Products!$A:$G,4,0)</f>
        <v>817</v>
      </c>
      <c r="J9469" s="9">
        <f>VLOOKUP('Consolidtaed Data'!$B3480,[1]Products!$A:$G,3,0)</f>
        <v>409</v>
      </c>
      <c r="K9469" s="9">
        <f>'Consolidtaed Data'!$J3480*'Consolidtaed Data'!$H3480</f>
        <v>1020</v>
      </c>
      <c r="L9469" s="9">
        <f>'Consolidtaed Data'!$I3480*'Consolidtaed Data'!$H3480</f>
        <v>1568</v>
      </c>
      <c r="M9469" s="9">
        <f>'Consolidtaed Data'!$L3480-'Consolidtaed Data'!$K3480</f>
        <v>64</v>
      </c>
      <c r="N9469" s="9" t="str">
        <f>VLOOKUP('Consolidtaed Data'!$C3480,[1]Locations!$A:$O,2,0)</f>
        <v>Berkeley</v>
      </c>
      <c r="O9469" s="9" t="str">
        <f>VLOOKUP('Consolidtaed Data'!$D3480,'[1]Sales People'!$A:$B,2,0)</f>
        <v>Charles Harper</v>
      </c>
      <c r="P9469" s="9" t="str">
        <f>VLOOKUP('Consolidtaed Data'!$E3480,[1]Customers!$A:$B,2,0)</f>
        <v>Kevin Jones</v>
      </c>
      <c r="Q9469" s="11">
        <f>WEEKDAY('Consolidtaed Data'!$F3480)</f>
        <v>6</v>
      </c>
      <c r="R9469" s="9">
        <f>MONTH('Consolidtaed Data'!$F3480)</f>
        <v>9</v>
      </c>
      <c r="S9469" s="9" t="str">
        <f>TEXT(Table3[[#This Row],[Purchase Date]],"MMMM")</f>
        <v>December</v>
      </c>
      <c r="T9469" s="9">
        <f>YEAR('Consolidtaed Data'!$F3480)</f>
        <v>2020</v>
      </c>
    </row>
    <row r="9470" spans="1:20" x14ac:dyDescent="0.3">
      <c r="A9470" s="9" t="s">
        <v>10496</v>
      </c>
      <c r="B9470" s="9" t="s">
        <v>234</v>
      </c>
      <c r="C9470" s="9" t="s">
        <v>420</v>
      </c>
      <c r="D9470" s="9" t="s">
        <v>402</v>
      </c>
      <c r="E9470" s="9" t="s">
        <v>1210</v>
      </c>
      <c r="F9470" s="12">
        <v>44547</v>
      </c>
      <c r="G9470" s="12" t="str">
        <f>VLOOKUP(Table3[[#This Row],[Product ID]],[1]Products!$A:$G,2,0)</f>
        <v>Product 54</v>
      </c>
      <c r="H9470" s="22">
        <v>4</v>
      </c>
      <c r="I9470" s="9">
        <f>VLOOKUP('Consolidtaed Data'!$B504,[1]Products!$A:$G,4,0)</f>
        <v>603</v>
      </c>
      <c r="J9470" s="9">
        <f>VLOOKUP('Consolidtaed Data'!$B504,[1]Products!$A:$G,3,0)</f>
        <v>416</v>
      </c>
      <c r="K9470" s="9">
        <f>'Consolidtaed Data'!$J504*'Consolidtaed Data'!$H504</f>
        <v>2160</v>
      </c>
      <c r="L9470" s="9">
        <f>'Consolidtaed Data'!$I504*'Consolidtaed Data'!$H504</f>
        <v>3484</v>
      </c>
      <c r="M9470" s="9">
        <f>'Consolidtaed Data'!$L504-'Consolidtaed Data'!$K504</f>
        <v>858</v>
      </c>
      <c r="N9470" s="9" t="str">
        <f>VLOOKUP('Consolidtaed Data'!$C504,[1]Locations!$A:$O,2,0)</f>
        <v>Roseville</v>
      </c>
      <c r="O9470" s="9" t="str">
        <f>VLOOKUP('Consolidtaed Data'!$D504,'[1]Sales People'!$A:$B,2,0)</f>
        <v>Patrick Ruiz</v>
      </c>
      <c r="P9470" s="9" t="str">
        <f>VLOOKUP('Consolidtaed Data'!$E504,[1]Customers!$A:$B,2,0)</f>
        <v>David Perkins</v>
      </c>
      <c r="Q9470" s="11">
        <f>WEEKDAY('Consolidtaed Data'!$F504)</f>
        <v>4</v>
      </c>
      <c r="R9470" s="9">
        <f>MONTH('Consolidtaed Data'!$F504)</f>
        <v>2</v>
      </c>
      <c r="S9470" s="9" t="str">
        <f>TEXT(Table3[[#This Row],[Purchase Date]],"MMMM")</f>
        <v>December</v>
      </c>
      <c r="T9470" s="9">
        <f>YEAR('Consolidtaed Data'!$F504)</f>
        <v>2020</v>
      </c>
    </row>
    <row r="9471" spans="1:20" x14ac:dyDescent="0.3">
      <c r="A9471" s="9" t="s">
        <v>10497</v>
      </c>
      <c r="B9471" s="9" t="s">
        <v>572</v>
      </c>
      <c r="C9471" s="9" t="s">
        <v>469</v>
      </c>
      <c r="D9471" s="9" t="s">
        <v>374</v>
      </c>
      <c r="E9471" s="9" t="s">
        <v>1219</v>
      </c>
      <c r="F9471" s="12">
        <v>44547</v>
      </c>
      <c r="G9471" s="12" t="str">
        <f>VLOOKUP(Table3[[#This Row],[Product ID]],[1]Products!$A:$G,2,0)</f>
        <v>Product 22</v>
      </c>
      <c r="H9471" s="22">
        <v>4</v>
      </c>
      <c r="I9471" s="9">
        <f>VLOOKUP('Consolidtaed Data'!$B508,[1]Products!$A:$G,4,0)</f>
        <v>530</v>
      </c>
      <c r="J9471" s="9">
        <f>VLOOKUP('Consolidtaed Data'!$B508,[1]Products!$A:$G,3,0)</f>
        <v>435</v>
      </c>
      <c r="K9471" s="9">
        <f>'Consolidtaed Data'!$J508*'Consolidtaed Data'!$H508</f>
        <v>5176</v>
      </c>
      <c r="L9471" s="9">
        <f>'Consolidtaed Data'!$I508*'Consolidtaed Data'!$H508</f>
        <v>7392</v>
      </c>
      <c r="M9471" s="9">
        <f>'Consolidtaed Data'!$L508-'Consolidtaed Data'!$K508</f>
        <v>345</v>
      </c>
      <c r="N9471" s="9" t="str">
        <f>VLOOKUP('Consolidtaed Data'!$C508,[1]Locations!$A:$O,2,0)</f>
        <v>Clovis</v>
      </c>
      <c r="O9471" s="9" t="str">
        <f>VLOOKUP('Consolidtaed Data'!$D508,'[1]Sales People'!$A:$B,2,0)</f>
        <v>Roger Robertson</v>
      </c>
      <c r="P9471" s="9" t="str">
        <f>VLOOKUP('Consolidtaed Data'!$E508,[1]Customers!$A:$B,2,0)</f>
        <v>Louis Ellis</v>
      </c>
      <c r="Q9471" s="11">
        <f>WEEKDAY('Consolidtaed Data'!$F508)</f>
        <v>4</v>
      </c>
      <c r="R9471" s="9">
        <f>MONTH('Consolidtaed Data'!$F508)</f>
        <v>2</v>
      </c>
      <c r="S9471" s="9" t="str">
        <f>TEXT(Table3[[#This Row],[Purchase Date]],"MMMM")</f>
        <v>December</v>
      </c>
      <c r="T9471" s="9">
        <f>YEAR('Consolidtaed Data'!$F508)</f>
        <v>2020</v>
      </c>
    </row>
    <row r="9472" spans="1:20" x14ac:dyDescent="0.3">
      <c r="A9472" s="9" t="s">
        <v>10498</v>
      </c>
      <c r="B9472" s="9" t="s">
        <v>981</v>
      </c>
      <c r="C9472" s="9" t="s">
        <v>472</v>
      </c>
      <c r="D9472" s="9" t="s">
        <v>35</v>
      </c>
      <c r="E9472" s="9" t="s">
        <v>1834</v>
      </c>
      <c r="F9472" s="12">
        <v>44547</v>
      </c>
      <c r="G9472" s="12" t="str">
        <f>VLOOKUP(Table3[[#This Row],[Product ID]],[1]Products!$A:$G,2,0)</f>
        <v>Product 3</v>
      </c>
      <c r="H9472" s="22">
        <v>1</v>
      </c>
      <c r="I9472" s="9">
        <f>VLOOKUP('Consolidtaed Data'!$B1176,[1]Products!$A:$G,4,0)</f>
        <v>1278</v>
      </c>
      <c r="J9472" s="9">
        <f>VLOOKUP('Consolidtaed Data'!$B1176,[1]Products!$A:$G,3,0)</f>
        <v>665</v>
      </c>
      <c r="K9472" s="9">
        <f>'Consolidtaed Data'!$J1176*'Consolidtaed Data'!$H1176</f>
        <v>2970</v>
      </c>
      <c r="L9472" s="9">
        <f>'Consolidtaed Data'!$I1176*'Consolidtaed Data'!$H1176</f>
        <v>4182</v>
      </c>
      <c r="M9472" s="9">
        <f>'Consolidtaed Data'!$L1176-'Consolidtaed Data'!$K1176</f>
        <v>192</v>
      </c>
      <c r="N9472" s="9" t="str">
        <f>VLOOKUP('Consolidtaed Data'!$C1176,[1]Locations!$A:$O,2,0)</f>
        <v>Riverside</v>
      </c>
      <c r="O9472" s="9" t="str">
        <f>VLOOKUP('Consolidtaed Data'!$D1176,'[1]Sales People'!$A:$B,2,0)</f>
        <v>Fred Robertson</v>
      </c>
      <c r="P9472" s="9" t="str">
        <f>VLOOKUP('Consolidtaed Data'!$E1176,[1]Customers!$A:$B,2,0)</f>
        <v>Russell Alexander</v>
      </c>
      <c r="Q9472" s="11">
        <f>WEEKDAY('Consolidtaed Data'!$F1176)</f>
        <v>5</v>
      </c>
      <c r="R9472" s="9">
        <f>MONTH('Consolidtaed Data'!$F1176)</f>
        <v>3</v>
      </c>
      <c r="S9472" s="9" t="str">
        <f>TEXT(Table3[[#This Row],[Purchase Date]],"MMMM")</f>
        <v>December</v>
      </c>
      <c r="T9472" s="9">
        <f>YEAR('Consolidtaed Data'!$F1176)</f>
        <v>2020</v>
      </c>
    </row>
    <row r="9473" spans="1:20" x14ac:dyDescent="0.3">
      <c r="A9473" s="9" t="s">
        <v>10499</v>
      </c>
      <c r="B9473" s="9" t="s">
        <v>225</v>
      </c>
      <c r="C9473" s="9" t="s">
        <v>55</v>
      </c>
      <c r="D9473" s="9" t="s">
        <v>374</v>
      </c>
      <c r="E9473" s="9" t="s">
        <v>132</v>
      </c>
      <c r="F9473" s="12">
        <v>44547</v>
      </c>
      <c r="G9473" s="12" t="str">
        <f>VLOOKUP(Table3[[#This Row],[Product ID]],[1]Products!$A:$G,2,0)</f>
        <v>Product 24</v>
      </c>
      <c r="H9473" s="22">
        <v>2</v>
      </c>
      <c r="I9473" s="9">
        <f>VLOOKUP('Consolidtaed Data'!$B1330,[1]Products!$A:$G,4,0)</f>
        <v>771</v>
      </c>
      <c r="J9473" s="9">
        <f>VLOOKUP('Consolidtaed Data'!$B1330,[1]Products!$A:$G,3,0)</f>
        <v>648</v>
      </c>
      <c r="K9473" s="9">
        <f>'Consolidtaed Data'!$J1330*'Consolidtaed Data'!$H1330</f>
        <v>1399</v>
      </c>
      <c r="L9473" s="9">
        <f>'Consolidtaed Data'!$I1330*'Consolidtaed Data'!$H1330</f>
        <v>2294</v>
      </c>
      <c r="M9473" s="9">
        <f>'Consolidtaed Data'!$L1330-'Consolidtaed Data'!$K1330</f>
        <v>4096</v>
      </c>
      <c r="N9473" s="9" t="str">
        <f>VLOOKUP('Consolidtaed Data'!$C1330,[1]Locations!$A:$O,2,0)</f>
        <v>Vallejo</v>
      </c>
      <c r="O9473" s="9" t="str">
        <f>VLOOKUP('Consolidtaed Data'!$D1330,'[1]Sales People'!$A:$B,2,0)</f>
        <v>Ernest Wagner</v>
      </c>
      <c r="P9473" s="9" t="str">
        <f>VLOOKUP('Consolidtaed Data'!$E1330,[1]Customers!$A:$B,2,0)</f>
        <v>Samuel Fields</v>
      </c>
      <c r="Q9473" s="11">
        <f>WEEKDAY('Consolidtaed Data'!$F1330)</f>
        <v>4</v>
      </c>
      <c r="R9473" s="9">
        <f>MONTH('Consolidtaed Data'!$F1330)</f>
        <v>4</v>
      </c>
      <c r="S9473" s="9" t="str">
        <f>TEXT(Table3[[#This Row],[Purchase Date]],"MMMM")</f>
        <v>December</v>
      </c>
      <c r="T9473" s="9">
        <f>YEAR('Consolidtaed Data'!$F1330)</f>
        <v>2020</v>
      </c>
    </row>
    <row r="9474" spans="1:20" x14ac:dyDescent="0.3">
      <c r="A9474" s="9" t="s">
        <v>10500</v>
      </c>
      <c r="B9474" s="9" t="s">
        <v>284</v>
      </c>
      <c r="C9474" s="9" t="s">
        <v>55</v>
      </c>
      <c r="D9474" s="9" t="s">
        <v>26</v>
      </c>
      <c r="E9474" s="9" t="s">
        <v>1580</v>
      </c>
      <c r="F9474" s="12">
        <v>44547</v>
      </c>
      <c r="G9474" s="12" t="str">
        <f>VLOOKUP(Table3[[#This Row],[Product ID]],[1]Products!$A:$G,2,0)</f>
        <v>Product 96</v>
      </c>
      <c r="H9474" s="22">
        <v>1</v>
      </c>
      <c r="I9474" s="9">
        <f>VLOOKUP('Consolidtaed Data'!$B1579,[1]Products!$A:$G,4,0)</f>
        <v>458</v>
      </c>
      <c r="J9474" s="9">
        <f>VLOOKUP('Consolidtaed Data'!$B1579,[1]Products!$A:$G,3,0)</f>
        <v>376</v>
      </c>
      <c r="K9474" s="9">
        <f>'Consolidtaed Data'!$J1579*'Consolidtaed Data'!$H1579</f>
        <v>1251</v>
      </c>
      <c r="L9474" s="9">
        <f>'Consolidtaed Data'!$I1579*'Consolidtaed Data'!$H1579</f>
        <v>1526</v>
      </c>
      <c r="M9474" s="9">
        <f>'Consolidtaed Data'!$L1579-'Consolidtaed Data'!$K1579</f>
        <v>855</v>
      </c>
      <c r="N9474" s="9" t="str">
        <f>VLOOKUP('Consolidtaed Data'!$C1579,[1]Locations!$A:$O,2,0)</f>
        <v>Pomona</v>
      </c>
      <c r="O9474" s="9" t="str">
        <f>VLOOKUP('Consolidtaed Data'!$D1579,'[1]Sales People'!$A:$B,2,0)</f>
        <v>Ernest Wheeler</v>
      </c>
      <c r="P9474" s="9" t="str">
        <f>VLOOKUP('Consolidtaed Data'!$E1579,[1]Customers!$A:$B,2,0)</f>
        <v>Henry Harper</v>
      </c>
      <c r="Q9474" s="11">
        <f>WEEKDAY('Consolidtaed Data'!$F1579)</f>
        <v>1</v>
      </c>
      <c r="R9474" s="9">
        <f>MONTH('Consolidtaed Data'!$F1579)</f>
        <v>4</v>
      </c>
      <c r="S9474" s="9" t="str">
        <f>TEXT(Table3[[#This Row],[Purchase Date]],"MMMM")</f>
        <v>December</v>
      </c>
      <c r="T9474" s="9">
        <f>YEAR('Consolidtaed Data'!$F1579)</f>
        <v>2020</v>
      </c>
    </row>
    <row r="9475" spans="1:20" x14ac:dyDescent="0.3">
      <c r="A9475" s="9" t="s">
        <v>10501</v>
      </c>
      <c r="B9475" s="9" t="s">
        <v>230</v>
      </c>
      <c r="C9475" s="9" t="s">
        <v>295</v>
      </c>
      <c r="D9475" s="9" t="s">
        <v>235</v>
      </c>
      <c r="E9475" s="9" t="s">
        <v>679</v>
      </c>
      <c r="F9475" s="12">
        <v>44547</v>
      </c>
      <c r="G9475" s="12" t="str">
        <f>VLOOKUP(Table3[[#This Row],[Product ID]],[1]Products!$A:$G,2,0)</f>
        <v>Product 31</v>
      </c>
      <c r="H9475" s="22">
        <v>2</v>
      </c>
      <c r="I9475" s="9">
        <f>VLOOKUP('Consolidtaed Data'!$B1692,[1]Products!$A:$G,4,0)</f>
        <v>1587</v>
      </c>
      <c r="J9475" s="9">
        <f>VLOOKUP('Consolidtaed Data'!$B1692,[1]Products!$A:$G,3,0)</f>
        <v>1301</v>
      </c>
      <c r="K9475" s="9">
        <f>'Consolidtaed Data'!$J1692*'Consolidtaed Data'!$H1692</f>
        <v>5164</v>
      </c>
      <c r="L9475" s="9">
        <f>'Consolidtaed Data'!$I1692*'Consolidtaed Data'!$H1692</f>
        <v>9564</v>
      </c>
      <c r="M9475" s="9">
        <f>'Consolidtaed Data'!$L1692-'Consolidtaed Data'!$K1692</f>
        <v>1044</v>
      </c>
      <c r="N9475" s="9" t="str">
        <f>VLOOKUP('Consolidtaed Data'!$C1692,[1]Locations!$A:$O,2,0)</f>
        <v>Pasadena</v>
      </c>
      <c r="O9475" s="9" t="str">
        <f>VLOOKUP('Consolidtaed Data'!$D1692,'[1]Sales People'!$A:$B,2,0)</f>
        <v>Kenneth Bradley</v>
      </c>
      <c r="P9475" s="9" t="str">
        <f>VLOOKUP('Consolidtaed Data'!$E1692,[1]Customers!$A:$B,2,0)</f>
        <v>Victor Watkins</v>
      </c>
      <c r="Q9475" s="11">
        <f>WEEKDAY('Consolidtaed Data'!$F1692)</f>
        <v>1</v>
      </c>
      <c r="R9475" s="9">
        <f>MONTH('Consolidtaed Data'!$F1692)</f>
        <v>5</v>
      </c>
      <c r="S9475" s="9" t="str">
        <f>TEXT(Table3[[#This Row],[Purchase Date]],"MMMM")</f>
        <v>December</v>
      </c>
      <c r="T9475" s="9">
        <f>YEAR('Consolidtaed Data'!$F1692)</f>
        <v>2020</v>
      </c>
    </row>
    <row r="9476" spans="1:20" x14ac:dyDescent="0.3">
      <c r="A9476" s="9" t="s">
        <v>10502</v>
      </c>
      <c r="B9476" s="9" t="s">
        <v>301</v>
      </c>
      <c r="C9476" s="9" t="s">
        <v>55</v>
      </c>
      <c r="D9476" s="9" t="s">
        <v>241</v>
      </c>
      <c r="E9476" s="9" t="s">
        <v>1390</v>
      </c>
      <c r="F9476" s="12">
        <v>44547</v>
      </c>
      <c r="G9476" s="12" t="str">
        <f>VLOOKUP(Table3[[#This Row],[Product ID]],[1]Products!$A:$G,2,0)</f>
        <v>Product 57</v>
      </c>
      <c r="H9476" s="22">
        <v>1</v>
      </c>
      <c r="I9476" s="9">
        <f>VLOOKUP('Consolidtaed Data'!$B2645,[1]Products!$A:$G,4,0)</f>
        <v>2294</v>
      </c>
      <c r="J9476" s="9">
        <f>VLOOKUP('Consolidtaed Data'!$B2645,[1]Products!$A:$G,3,0)</f>
        <v>1399</v>
      </c>
      <c r="K9476" s="9">
        <f>'Consolidtaed Data'!$J2645*'Consolidtaed Data'!$H2645</f>
        <v>1556</v>
      </c>
      <c r="L9476" s="9">
        <f>'Consolidtaed Data'!$I2645*'Consolidtaed Data'!$H2645</f>
        <v>2548</v>
      </c>
      <c r="M9476" s="9">
        <f>'Consolidtaed Data'!$L2645-'Consolidtaed Data'!$K2645</f>
        <v>128</v>
      </c>
      <c r="N9476" s="9" t="str">
        <f>VLOOKUP('Consolidtaed Data'!$C2645,[1]Locations!$A:$O,2,0)</f>
        <v>El Cajon</v>
      </c>
      <c r="O9476" s="9" t="str">
        <f>VLOOKUP('Consolidtaed Data'!$D2645,'[1]Sales People'!$A:$B,2,0)</f>
        <v>Scott Clark</v>
      </c>
      <c r="P9476" s="9" t="str">
        <f>VLOOKUP('Consolidtaed Data'!$E2645,[1]Customers!$A:$B,2,0)</f>
        <v>George Thompson</v>
      </c>
      <c r="Q9476" s="11">
        <f>WEEKDAY('Consolidtaed Data'!$F2645)</f>
        <v>7</v>
      </c>
      <c r="R9476" s="9">
        <f>MONTH('Consolidtaed Data'!$F2645)</f>
        <v>7</v>
      </c>
      <c r="S9476" s="9" t="str">
        <f>TEXT(Table3[[#This Row],[Purchase Date]],"MMMM")</f>
        <v>December</v>
      </c>
      <c r="T9476" s="9">
        <f>YEAR('Consolidtaed Data'!$F2645)</f>
        <v>2020</v>
      </c>
    </row>
    <row r="9477" spans="1:20" x14ac:dyDescent="0.3">
      <c r="A9477" s="9" t="s">
        <v>10503</v>
      </c>
      <c r="B9477" s="9" t="s">
        <v>653</v>
      </c>
      <c r="C9477" s="9" t="s">
        <v>223</v>
      </c>
      <c r="D9477" s="9" t="s">
        <v>51</v>
      </c>
      <c r="E9477" s="9" t="s">
        <v>877</v>
      </c>
      <c r="F9477" s="12">
        <v>44547</v>
      </c>
      <c r="G9477" s="12" t="str">
        <f>VLOOKUP(Table3[[#This Row],[Product ID]],[1]Products!$A:$G,2,0)</f>
        <v>Product 74</v>
      </c>
      <c r="H9477" s="22">
        <v>1</v>
      </c>
      <c r="I9477" s="9">
        <f>VLOOKUP('Consolidtaed Data'!$B2705,[1]Products!$A:$G,4,0)</f>
        <v>1889</v>
      </c>
      <c r="J9477" s="9">
        <f>VLOOKUP('Consolidtaed Data'!$B2705,[1]Products!$A:$G,3,0)</f>
        <v>945</v>
      </c>
      <c r="K9477" s="9">
        <f>'Consolidtaed Data'!$J2705*'Consolidtaed Data'!$H2705</f>
        <v>1924</v>
      </c>
      <c r="L9477" s="9">
        <f>'Consolidtaed Data'!$I2705*'Consolidtaed Data'!$H2705</f>
        <v>2828</v>
      </c>
      <c r="M9477" s="9">
        <f>'Consolidtaed Data'!$L2705-'Consolidtaed Data'!$K2705</f>
        <v>892</v>
      </c>
      <c r="N9477" s="9" t="str">
        <f>VLOOKUP('Consolidtaed Data'!$C2705,[1]Locations!$A:$O,2,0)</f>
        <v>Fremont</v>
      </c>
      <c r="O9477" s="9" t="str">
        <f>VLOOKUP('Consolidtaed Data'!$D2705,'[1]Sales People'!$A:$B,2,0)</f>
        <v>Kenneth Bradley</v>
      </c>
      <c r="P9477" s="9" t="str">
        <f>VLOOKUP('Consolidtaed Data'!$E2705,[1]Customers!$A:$B,2,0)</f>
        <v>Victor Ramos</v>
      </c>
      <c r="Q9477" s="11">
        <f>WEEKDAY('Consolidtaed Data'!$F2705)</f>
        <v>5</v>
      </c>
      <c r="R9477" s="9">
        <f>MONTH('Consolidtaed Data'!$F2705)</f>
        <v>7</v>
      </c>
      <c r="S9477" s="9" t="str">
        <f>TEXT(Table3[[#This Row],[Purchase Date]],"MMMM")</f>
        <v>December</v>
      </c>
      <c r="T9477" s="9">
        <f>YEAR('Consolidtaed Data'!$F2705)</f>
        <v>2020</v>
      </c>
    </row>
    <row r="9478" spans="1:20" x14ac:dyDescent="0.3">
      <c r="A9478" s="9" t="s">
        <v>10504</v>
      </c>
      <c r="B9478" s="9" t="s">
        <v>390</v>
      </c>
      <c r="C9478" s="9" t="s">
        <v>421</v>
      </c>
      <c r="D9478" s="9" t="s">
        <v>46</v>
      </c>
      <c r="E9478" s="9" t="s">
        <v>1661</v>
      </c>
      <c r="F9478" s="12">
        <v>44547</v>
      </c>
      <c r="G9478" s="12" t="str">
        <f>VLOOKUP(Table3[[#This Row],[Product ID]],[1]Products!$A:$G,2,0)</f>
        <v>Product 48</v>
      </c>
      <c r="H9478" s="22">
        <v>1</v>
      </c>
      <c r="I9478" s="9">
        <f>VLOOKUP('Consolidtaed Data'!$B3041,[1]Products!$A:$G,4,0)</f>
        <v>1500</v>
      </c>
      <c r="J9478" s="9">
        <f>VLOOKUP('Consolidtaed Data'!$B3041,[1]Products!$A:$G,3,0)</f>
        <v>900</v>
      </c>
      <c r="K9478" s="9">
        <f>'Consolidtaed Data'!$J3041*'Consolidtaed Data'!$H3041</f>
        <v>1942</v>
      </c>
      <c r="L9478" s="9">
        <f>'Consolidtaed Data'!$I3041*'Consolidtaed Data'!$H3041</f>
        <v>3596</v>
      </c>
      <c r="M9478" s="9">
        <f>'Consolidtaed Data'!$L3041-'Consolidtaed Data'!$K3041</f>
        <v>322</v>
      </c>
      <c r="N9478" s="9" t="str">
        <f>VLOOKUP('Consolidtaed Data'!$C3041,[1]Locations!$A:$O,2,0)</f>
        <v>West Covina</v>
      </c>
      <c r="O9478" s="9" t="str">
        <f>VLOOKUP('Consolidtaed Data'!$D3041,'[1]Sales People'!$A:$B,2,0)</f>
        <v>Brian Davis</v>
      </c>
      <c r="P9478" s="9" t="str">
        <f>VLOOKUP('Consolidtaed Data'!$E3041,[1]Customers!$A:$B,2,0)</f>
        <v>George Lewis</v>
      </c>
      <c r="Q9478" s="11">
        <f>WEEKDAY('Consolidtaed Data'!$F3041)</f>
        <v>2</v>
      </c>
      <c r="R9478" s="9">
        <f>MONTH('Consolidtaed Data'!$F3041)</f>
        <v>8</v>
      </c>
      <c r="S9478" s="9" t="str">
        <f>TEXT(Table3[[#This Row],[Purchase Date]],"MMMM")</f>
        <v>December</v>
      </c>
      <c r="T9478" s="9">
        <f>YEAR('Consolidtaed Data'!$F3041)</f>
        <v>2020</v>
      </c>
    </row>
    <row r="9479" spans="1:20" x14ac:dyDescent="0.3">
      <c r="A9479" s="9" t="s">
        <v>10505</v>
      </c>
      <c r="B9479" s="9" t="s">
        <v>93</v>
      </c>
      <c r="C9479" s="9" t="s">
        <v>59</v>
      </c>
      <c r="D9479" s="9" t="s">
        <v>91</v>
      </c>
      <c r="E9479" s="9" t="s">
        <v>1042</v>
      </c>
      <c r="F9479" s="12">
        <v>44547</v>
      </c>
      <c r="G9479" s="12" t="str">
        <f>VLOOKUP(Table3[[#This Row],[Product ID]],[1]Products!$A:$G,2,0)</f>
        <v>Product 71</v>
      </c>
      <c r="H9479" s="22">
        <v>1</v>
      </c>
      <c r="I9479" s="9">
        <f>VLOOKUP('Consolidtaed Data'!$B3121,[1]Products!$A:$G,4,0)</f>
        <v>392</v>
      </c>
      <c r="J9479" s="9">
        <f>VLOOKUP('Consolidtaed Data'!$B3121,[1]Products!$A:$G,3,0)</f>
        <v>255</v>
      </c>
      <c r="K9479" s="9">
        <f>'Consolidtaed Data'!$J3121*'Consolidtaed Data'!$H3121</f>
        <v>872</v>
      </c>
      <c r="L9479" s="9">
        <f>'Consolidtaed Data'!$I3121*'Consolidtaed Data'!$H3121</f>
        <v>1743</v>
      </c>
      <c r="M9479" s="9">
        <f>'Consolidtaed Data'!$L3121-'Consolidtaed Data'!$K3121</f>
        <v>528</v>
      </c>
      <c r="N9479" s="9" t="str">
        <f>VLOOKUP('Consolidtaed Data'!$C3121,[1]Locations!$A:$O,2,0)</f>
        <v>San Mateo</v>
      </c>
      <c r="O9479" s="9" t="str">
        <f>VLOOKUP('Consolidtaed Data'!$D3121,'[1]Sales People'!$A:$B,2,0)</f>
        <v>Henry Nelson</v>
      </c>
      <c r="P9479" s="9" t="str">
        <f>VLOOKUP('Consolidtaed Data'!$E3121,[1]Customers!$A:$B,2,0)</f>
        <v>Samuel Price</v>
      </c>
      <c r="Q9479" s="11">
        <f>WEEKDAY('Consolidtaed Data'!$F3121)</f>
        <v>3</v>
      </c>
      <c r="R9479" s="9">
        <f>MONTH('Consolidtaed Data'!$F3121)</f>
        <v>8</v>
      </c>
      <c r="S9479" s="9" t="str">
        <f>TEXT(Table3[[#This Row],[Purchase Date]],"MMMM")</f>
        <v>December</v>
      </c>
      <c r="T9479" s="9">
        <f>YEAR('Consolidtaed Data'!$F3121)</f>
        <v>2020</v>
      </c>
    </row>
    <row r="9480" spans="1:20" x14ac:dyDescent="0.3">
      <c r="A9480" s="9" t="s">
        <v>10506</v>
      </c>
      <c r="B9480" s="9" t="s">
        <v>244</v>
      </c>
      <c r="C9480" s="9" t="s">
        <v>394</v>
      </c>
      <c r="D9480" s="9" t="s">
        <v>193</v>
      </c>
      <c r="E9480" s="9" t="s">
        <v>713</v>
      </c>
      <c r="F9480" s="12">
        <v>44547</v>
      </c>
      <c r="G9480" s="12" t="str">
        <f>VLOOKUP(Table3[[#This Row],[Product ID]],[1]Products!$A:$G,2,0)</f>
        <v>Product 76</v>
      </c>
      <c r="H9480" s="22">
        <v>3</v>
      </c>
      <c r="I9480" s="9">
        <f>VLOOKUP('Consolidtaed Data'!$B3409,[1]Products!$A:$G,4,0)</f>
        <v>530</v>
      </c>
      <c r="J9480" s="9">
        <f>VLOOKUP('Consolidtaed Data'!$B3409,[1]Products!$A:$G,3,0)</f>
        <v>435</v>
      </c>
      <c r="K9480" s="9">
        <f>'Consolidtaed Data'!$J3409*'Consolidtaed Data'!$H3409</f>
        <v>971</v>
      </c>
      <c r="L9480" s="9">
        <f>'Consolidtaed Data'!$I3409*'Consolidtaed Data'!$H3409</f>
        <v>1798</v>
      </c>
      <c r="M9480" s="9">
        <f>'Consolidtaed Data'!$L3409-'Consolidtaed Data'!$K3409</f>
        <v>348</v>
      </c>
      <c r="N9480" s="9" t="str">
        <f>VLOOKUP('Consolidtaed Data'!$C3409,[1]Locations!$A:$O,2,0)</f>
        <v>Irvine</v>
      </c>
      <c r="O9480" s="9" t="str">
        <f>VLOOKUP('Consolidtaed Data'!$D3409,'[1]Sales People'!$A:$B,2,0)</f>
        <v>Fred Robertson</v>
      </c>
      <c r="P9480" s="9" t="str">
        <f>VLOOKUP('Consolidtaed Data'!$E3409,[1]Customers!$A:$B,2,0)</f>
        <v>Victor Watkins</v>
      </c>
      <c r="Q9480" s="11">
        <f>WEEKDAY('Consolidtaed Data'!$F3409)</f>
        <v>2</v>
      </c>
      <c r="R9480" s="9">
        <f>MONTH('Consolidtaed Data'!$F3409)</f>
        <v>9</v>
      </c>
      <c r="S9480" s="9" t="str">
        <f>TEXT(Table3[[#This Row],[Purchase Date]],"MMMM")</f>
        <v>December</v>
      </c>
      <c r="T9480" s="9">
        <f>YEAR('Consolidtaed Data'!$F3409)</f>
        <v>2020</v>
      </c>
    </row>
    <row r="9481" spans="1:20" x14ac:dyDescent="0.3">
      <c r="A9481" s="9" t="s">
        <v>10507</v>
      </c>
      <c r="B9481" s="9" t="s">
        <v>200</v>
      </c>
      <c r="C9481" s="9" t="s">
        <v>472</v>
      </c>
      <c r="D9481" s="9" t="s">
        <v>127</v>
      </c>
      <c r="E9481" s="9" t="s">
        <v>1536</v>
      </c>
      <c r="F9481" s="12">
        <v>44547</v>
      </c>
      <c r="G9481" s="12" t="str">
        <f>VLOOKUP(Table3[[#This Row],[Product ID]],[1]Products!$A:$G,2,0)</f>
        <v>Product 23</v>
      </c>
      <c r="H9481" s="22">
        <v>1</v>
      </c>
      <c r="I9481" s="9">
        <f>VLOOKUP('Consolidtaed Data'!$B3653,[1]Products!$A:$G,4,0)</f>
        <v>847</v>
      </c>
      <c r="J9481" s="9">
        <f>VLOOKUP('Consolidtaed Data'!$B3653,[1]Products!$A:$G,3,0)</f>
        <v>534</v>
      </c>
      <c r="K9481" s="9">
        <f>'Consolidtaed Data'!$J3653*'Consolidtaed Data'!$H3653</f>
        <v>3885</v>
      </c>
      <c r="L9481" s="9">
        <f>'Consolidtaed Data'!$I3653*'Consolidtaed Data'!$H3653</f>
        <v>4917</v>
      </c>
      <c r="M9481" s="9">
        <f>'Consolidtaed Data'!$L3653-'Consolidtaed Data'!$K3653</f>
        <v>660</v>
      </c>
      <c r="N9481" s="9" t="str">
        <f>VLOOKUP('Consolidtaed Data'!$C3653,[1]Locations!$A:$O,2,0)</f>
        <v>Murrieta</v>
      </c>
      <c r="O9481" s="9" t="str">
        <f>VLOOKUP('Consolidtaed Data'!$D3653,'[1]Sales People'!$A:$B,2,0)</f>
        <v>Gary Rodriguez</v>
      </c>
      <c r="P9481" s="9" t="str">
        <f>VLOOKUP('Consolidtaed Data'!$E3653,[1]Customers!$A:$B,2,0)</f>
        <v>Kenneth Marshall</v>
      </c>
      <c r="Q9481" s="11">
        <f>WEEKDAY('Consolidtaed Data'!$F3653)</f>
        <v>5</v>
      </c>
      <c r="R9481" s="9">
        <f>MONTH('Consolidtaed Data'!$F3653)</f>
        <v>9</v>
      </c>
      <c r="S9481" s="9" t="str">
        <f>TEXT(Table3[[#This Row],[Purchase Date]],"MMMM")</f>
        <v>December</v>
      </c>
      <c r="T9481" s="9">
        <f>YEAR('Consolidtaed Data'!$F3653)</f>
        <v>2020</v>
      </c>
    </row>
    <row r="9482" spans="1:20" x14ac:dyDescent="0.3">
      <c r="A9482" s="9" t="s">
        <v>10508</v>
      </c>
      <c r="B9482" s="9" t="s">
        <v>107</v>
      </c>
      <c r="C9482" s="9" t="s">
        <v>126</v>
      </c>
      <c r="D9482" s="9" t="s">
        <v>13</v>
      </c>
      <c r="E9482" s="9" t="s">
        <v>378</v>
      </c>
      <c r="F9482" s="12">
        <v>44548</v>
      </c>
      <c r="G9482" s="12" t="str">
        <f>VLOOKUP(Table3[[#This Row],[Product ID]],[1]Products!$A:$G,2,0)</f>
        <v>Product 52</v>
      </c>
      <c r="H9482" s="22">
        <v>1</v>
      </c>
      <c r="I9482" s="9">
        <f>VLOOKUP('Consolidtaed Data'!$B83,[1]Products!$A:$G,4,0)</f>
        <v>818</v>
      </c>
      <c r="J9482" s="9">
        <f>VLOOKUP('Consolidtaed Data'!$B83,[1]Products!$A:$G,3,0)</f>
        <v>450</v>
      </c>
      <c r="K9482" s="9">
        <f>'Consolidtaed Data'!$J83*'Consolidtaed Data'!$H83</f>
        <v>3554</v>
      </c>
      <c r="L9482" s="9">
        <f>'Consolidtaed Data'!$I83*'Consolidtaed Data'!$H83</f>
        <v>4282</v>
      </c>
      <c r="M9482" s="9">
        <f>'Consolidtaed Data'!$L83-'Consolidtaed Data'!$K83</f>
        <v>580</v>
      </c>
      <c r="N9482" s="9" t="str">
        <f>VLOOKUP('Consolidtaed Data'!$C83,[1]Locations!$A:$O,2,0)</f>
        <v>Jurupa Valley</v>
      </c>
      <c r="O9482" s="9" t="str">
        <f>VLOOKUP('Consolidtaed Data'!$D83,'[1]Sales People'!$A:$B,2,0)</f>
        <v>Ernest Wheeler</v>
      </c>
      <c r="P9482" s="9" t="str">
        <f>VLOOKUP('Consolidtaed Data'!$E83,[1]Customers!$A:$B,2,0)</f>
        <v>Ralph Elliott</v>
      </c>
      <c r="Q9482" s="11">
        <f>WEEKDAY('Consolidtaed Data'!$F83)</f>
        <v>2</v>
      </c>
      <c r="R9482" s="9">
        <f>MONTH('Consolidtaed Data'!$F83)</f>
        <v>1</v>
      </c>
      <c r="S9482" s="9" t="str">
        <f>TEXT(Table3[[#This Row],[Purchase Date]],"MMMM")</f>
        <v>December</v>
      </c>
      <c r="T9482" s="9">
        <f>YEAR('Consolidtaed Data'!$F83)</f>
        <v>2020</v>
      </c>
    </row>
    <row r="9483" spans="1:20" x14ac:dyDescent="0.3">
      <c r="A9483" s="9" t="s">
        <v>10509</v>
      </c>
      <c r="B9483" s="9" t="s">
        <v>38</v>
      </c>
      <c r="C9483" s="9" t="s">
        <v>82</v>
      </c>
      <c r="D9483" s="9" t="s">
        <v>272</v>
      </c>
      <c r="E9483" s="9" t="s">
        <v>1110</v>
      </c>
      <c r="F9483" s="12">
        <v>44548</v>
      </c>
      <c r="G9483" s="12" t="str">
        <f>VLOOKUP(Table3[[#This Row],[Product ID]],[1]Products!$A:$G,2,0)</f>
        <v>Product 25</v>
      </c>
      <c r="H9483" s="22">
        <v>1</v>
      </c>
      <c r="I9483" s="9">
        <f>VLOOKUP('Consolidtaed Data'!$B599,[1]Products!$A:$G,4,0)</f>
        <v>947</v>
      </c>
      <c r="J9483" s="9">
        <f>VLOOKUP('Consolidtaed Data'!$B599,[1]Products!$A:$G,3,0)</f>
        <v>786</v>
      </c>
      <c r="K9483" s="9">
        <f>'Consolidtaed Data'!$J599*'Consolidtaed Data'!$H599</f>
        <v>4605</v>
      </c>
      <c r="L9483" s="9">
        <f>'Consolidtaed Data'!$I599*'Consolidtaed Data'!$H599</f>
        <v>6771</v>
      </c>
      <c r="M9483" s="9">
        <f>'Consolidtaed Data'!$L599-'Consolidtaed Data'!$K599</f>
        <v>1312</v>
      </c>
      <c r="N9483" s="9" t="str">
        <f>VLOOKUP('Consolidtaed Data'!$C599,[1]Locations!$A:$O,2,0)</f>
        <v>Fullerton</v>
      </c>
      <c r="O9483" s="9" t="str">
        <f>VLOOKUP('Consolidtaed Data'!$D599,'[1]Sales People'!$A:$B,2,0)</f>
        <v>Ernest Wagner</v>
      </c>
      <c r="P9483" s="9" t="str">
        <f>VLOOKUP('Consolidtaed Data'!$E599,[1]Customers!$A:$B,2,0)</f>
        <v>Douglas Franklin</v>
      </c>
      <c r="Q9483" s="11">
        <f>WEEKDAY('Consolidtaed Data'!$F599)</f>
        <v>3</v>
      </c>
      <c r="R9483" s="9">
        <f>MONTH('Consolidtaed Data'!$F599)</f>
        <v>2</v>
      </c>
      <c r="S9483" s="9" t="str">
        <f>TEXT(Table3[[#This Row],[Purchase Date]],"MMMM")</f>
        <v>December</v>
      </c>
      <c r="T9483" s="9">
        <f>YEAR('Consolidtaed Data'!$F599)</f>
        <v>2020</v>
      </c>
    </row>
    <row r="9484" spans="1:20" x14ac:dyDescent="0.3">
      <c r="A9484" s="9" t="s">
        <v>10510</v>
      </c>
      <c r="B9484" s="9" t="s">
        <v>411</v>
      </c>
      <c r="C9484" s="9" t="s">
        <v>165</v>
      </c>
      <c r="D9484" s="9" t="s">
        <v>272</v>
      </c>
      <c r="E9484" s="9" t="s">
        <v>912</v>
      </c>
      <c r="F9484" s="12">
        <v>44548</v>
      </c>
      <c r="G9484" s="12" t="str">
        <f>VLOOKUP(Table3[[#This Row],[Product ID]],[1]Products!$A:$G,2,0)</f>
        <v>Product 27</v>
      </c>
      <c r="H9484" s="22">
        <v>2</v>
      </c>
      <c r="I9484" s="9">
        <f>VLOOKUP('Consolidtaed Data'!$B875,[1]Products!$A:$G,4,0)</f>
        <v>871</v>
      </c>
      <c r="J9484" s="9">
        <f>VLOOKUP('Consolidtaed Data'!$B875,[1]Products!$A:$G,3,0)</f>
        <v>540</v>
      </c>
      <c r="K9484" s="9">
        <f>'Consolidtaed Data'!$J875*'Consolidtaed Data'!$H875</f>
        <v>1190</v>
      </c>
      <c r="L9484" s="9">
        <f>'Consolidtaed Data'!$I875*'Consolidtaed Data'!$H875</f>
        <v>1566</v>
      </c>
      <c r="M9484" s="9">
        <f>'Consolidtaed Data'!$L875-'Consolidtaed Data'!$K875</f>
        <v>528</v>
      </c>
      <c r="N9484" s="9" t="str">
        <f>VLOOKUP('Consolidtaed Data'!$C875,[1]Locations!$A:$O,2,0)</f>
        <v>San Mateo</v>
      </c>
      <c r="O9484" s="9" t="str">
        <f>VLOOKUP('Consolidtaed Data'!$D875,'[1]Sales People'!$A:$B,2,0)</f>
        <v>Eugene Holmes</v>
      </c>
      <c r="P9484" s="9" t="str">
        <f>VLOOKUP('Consolidtaed Data'!$E875,[1]Customers!$A:$B,2,0)</f>
        <v>Brandon Diaz</v>
      </c>
      <c r="Q9484" s="11">
        <f>WEEKDAY('Consolidtaed Data'!$F875)</f>
        <v>3</v>
      </c>
      <c r="R9484" s="9">
        <f>MONTH('Consolidtaed Data'!$F875)</f>
        <v>3</v>
      </c>
      <c r="S9484" s="9" t="str">
        <f>TEXT(Table3[[#This Row],[Purchase Date]],"MMMM")</f>
        <v>December</v>
      </c>
      <c r="T9484" s="9">
        <f>YEAR('Consolidtaed Data'!$F875)</f>
        <v>2020</v>
      </c>
    </row>
    <row r="9485" spans="1:20" x14ac:dyDescent="0.3">
      <c r="A9485" s="9" t="s">
        <v>10511</v>
      </c>
      <c r="B9485" s="9" t="s">
        <v>298</v>
      </c>
      <c r="C9485" s="9" t="s">
        <v>140</v>
      </c>
      <c r="D9485" s="9" t="s">
        <v>95</v>
      </c>
      <c r="E9485" s="9" t="s">
        <v>434</v>
      </c>
      <c r="F9485" s="12">
        <v>44548</v>
      </c>
      <c r="G9485" s="12" t="str">
        <f>VLOOKUP(Table3[[#This Row],[Product ID]],[1]Products!$A:$G,2,0)</f>
        <v>Product 53</v>
      </c>
      <c r="H9485" s="22">
        <v>4</v>
      </c>
      <c r="I9485" s="9">
        <f>VLOOKUP('Consolidtaed Data'!$B1370,[1]Products!$A:$G,4,0)</f>
        <v>596</v>
      </c>
      <c r="J9485" s="9">
        <f>VLOOKUP('Consolidtaed Data'!$B1370,[1]Products!$A:$G,3,0)</f>
        <v>358</v>
      </c>
      <c r="K9485" s="9">
        <f>'Consolidtaed Data'!$J1370*'Consolidtaed Data'!$H1370</f>
        <v>409</v>
      </c>
      <c r="L9485" s="9">
        <f>'Consolidtaed Data'!$I1370*'Consolidtaed Data'!$H1370</f>
        <v>817</v>
      </c>
      <c r="M9485" s="9">
        <f>'Consolidtaed Data'!$L1370-'Consolidtaed Data'!$K1370</f>
        <v>1504</v>
      </c>
      <c r="N9485" s="9" t="str">
        <f>VLOOKUP('Consolidtaed Data'!$C1370,[1]Locations!$A:$O,2,0)</f>
        <v>Moreno Valley</v>
      </c>
      <c r="O9485" s="9" t="str">
        <f>VLOOKUP('Consolidtaed Data'!$D1370,'[1]Sales People'!$A:$B,2,0)</f>
        <v>Ernest Wagner</v>
      </c>
      <c r="P9485" s="9" t="str">
        <f>VLOOKUP('Consolidtaed Data'!$E1370,[1]Customers!$A:$B,2,0)</f>
        <v>Earl Robinson</v>
      </c>
      <c r="Q9485" s="11">
        <f>WEEKDAY('Consolidtaed Data'!$F1370)</f>
        <v>6</v>
      </c>
      <c r="R9485" s="9">
        <f>MONTH('Consolidtaed Data'!$F1370)</f>
        <v>4</v>
      </c>
      <c r="S9485" s="9" t="str">
        <f>TEXT(Table3[[#This Row],[Purchase Date]],"MMMM")</f>
        <v>December</v>
      </c>
      <c r="T9485" s="9">
        <f>YEAR('Consolidtaed Data'!$F1370)</f>
        <v>2020</v>
      </c>
    </row>
    <row r="9486" spans="1:20" x14ac:dyDescent="0.3">
      <c r="A9486" s="9" t="s">
        <v>10512</v>
      </c>
      <c r="B9486" s="9" t="s">
        <v>7</v>
      </c>
      <c r="C9486" s="9" t="s">
        <v>331</v>
      </c>
      <c r="D9486" s="9" t="s">
        <v>17</v>
      </c>
      <c r="E9486" s="9" t="s">
        <v>452</v>
      </c>
      <c r="F9486" s="12">
        <v>44548</v>
      </c>
      <c r="G9486" s="12" t="str">
        <f>VLOOKUP(Table3[[#This Row],[Product ID]],[1]Products!$A:$G,2,0)</f>
        <v>Product 77</v>
      </c>
      <c r="H9486" s="22">
        <v>3</v>
      </c>
      <c r="I9486" s="9">
        <f>VLOOKUP('Consolidtaed Data'!$B1532,[1]Products!$A:$G,4,0)</f>
        <v>951</v>
      </c>
      <c r="J9486" s="9">
        <f>VLOOKUP('Consolidtaed Data'!$B1532,[1]Products!$A:$G,3,0)</f>
        <v>504</v>
      </c>
      <c r="K9486" s="9">
        <f>'Consolidtaed Data'!$J1532*'Consolidtaed Data'!$H1532</f>
        <v>888</v>
      </c>
      <c r="L9486" s="9">
        <f>'Consolidtaed Data'!$I1532*'Consolidtaed Data'!$H1532</f>
        <v>1506</v>
      </c>
      <c r="M9486" s="9">
        <f>'Consolidtaed Data'!$L1532-'Consolidtaed Data'!$K1532</f>
        <v>192</v>
      </c>
      <c r="N9486" s="9" t="str">
        <f>VLOOKUP('Consolidtaed Data'!$C1532,[1]Locations!$A:$O,2,0)</f>
        <v>Burbank</v>
      </c>
      <c r="O9486" s="9" t="str">
        <f>VLOOKUP('Consolidtaed Data'!$D1532,'[1]Sales People'!$A:$B,2,0)</f>
        <v>Roger Robertson</v>
      </c>
      <c r="P9486" s="9" t="str">
        <f>VLOOKUP('Consolidtaed Data'!$E1532,[1]Customers!$A:$B,2,0)</f>
        <v>Terry Richards</v>
      </c>
      <c r="Q9486" s="11">
        <f>WEEKDAY('Consolidtaed Data'!$F1532)</f>
        <v>4</v>
      </c>
      <c r="R9486" s="9">
        <f>MONTH('Consolidtaed Data'!$F1532)</f>
        <v>4</v>
      </c>
      <c r="S9486" s="9" t="str">
        <f>TEXT(Table3[[#This Row],[Purchase Date]],"MMMM")</f>
        <v>December</v>
      </c>
      <c r="T9486" s="9">
        <f>YEAR('Consolidtaed Data'!$F1532)</f>
        <v>2020</v>
      </c>
    </row>
    <row r="9487" spans="1:20" x14ac:dyDescent="0.3">
      <c r="A9487" s="9" t="s">
        <v>10513</v>
      </c>
      <c r="B9487" s="9" t="s">
        <v>89</v>
      </c>
      <c r="C9487" s="9" t="s">
        <v>421</v>
      </c>
      <c r="D9487" s="9" t="s">
        <v>51</v>
      </c>
      <c r="E9487" s="9" t="s">
        <v>1174</v>
      </c>
      <c r="F9487" s="12">
        <v>44548</v>
      </c>
      <c r="G9487" s="12" t="str">
        <f>VLOOKUP(Table3[[#This Row],[Product ID]],[1]Products!$A:$G,2,0)</f>
        <v>Product 64</v>
      </c>
      <c r="H9487" s="22">
        <v>3</v>
      </c>
      <c r="I9487" s="9">
        <f>VLOOKUP('Consolidtaed Data'!$B1967,[1]Products!$A:$G,4,0)</f>
        <v>603</v>
      </c>
      <c r="J9487" s="9">
        <f>VLOOKUP('Consolidtaed Data'!$B1967,[1]Products!$A:$G,3,0)</f>
        <v>416</v>
      </c>
      <c r="K9487" s="9">
        <f>'Consolidtaed Data'!$J1967*'Consolidtaed Data'!$H1967</f>
        <v>1365</v>
      </c>
      <c r="L9487" s="9">
        <f>'Consolidtaed Data'!$I1967*'Consolidtaed Data'!$H1967</f>
        <v>2397</v>
      </c>
      <c r="M9487" s="9">
        <f>'Consolidtaed Data'!$L1967-'Consolidtaed Data'!$K1967</f>
        <v>102</v>
      </c>
      <c r="N9487" s="9" t="str">
        <f>VLOOKUP('Consolidtaed Data'!$C1967,[1]Locations!$A:$O,2,0)</f>
        <v>Daly City</v>
      </c>
      <c r="O9487" s="9" t="str">
        <f>VLOOKUP('Consolidtaed Data'!$D1967,'[1]Sales People'!$A:$B,2,0)</f>
        <v>Justin Lynch</v>
      </c>
      <c r="P9487" s="9" t="str">
        <f>VLOOKUP('Consolidtaed Data'!$E1967,[1]Customers!$A:$B,2,0)</f>
        <v>Christopher Arnold</v>
      </c>
      <c r="Q9487" s="11">
        <f>WEEKDAY('Consolidtaed Data'!$F1967)</f>
        <v>7</v>
      </c>
      <c r="R9487" s="9">
        <f>MONTH('Consolidtaed Data'!$F1967)</f>
        <v>5</v>
      </c>
      <c r="S9487" s="9" t="str">
        <f>TEXT(Table3[[#This Row],[Purchase Date]],"MMMM")</f>
        <v>December</v>
      </c>
      <c r="T9487" s="9">
        <f>YEAR('Consolidtaed Data'!$F1967)</f>
        <v>2020</v>
      </c>
    </row>
    <row r="9488" spans="1:20" x14ac:dyDescent="0.3">
      <c r="A9488" s="9" t="s">
        <v>10514</v>
      </c>
      <c r="B9488" s="9" t="s">
        <v>182</v>
      </c>
      <c r="C9488" s="9" t="s">
        <v>295</v>
      </c>
      <c r="D9488" s="9" t="s">
        <v>91</v>
      </c>
      <c r="E9488" s="9" t="s">
        <v>2193</v>
      </c>
      <c r="F9488" s="12">
        <v>44548</v>
      </c>
      <c r="G9488" s="12" t="str">
        <f>VLOOKUP(Table3[[#This Row],[Product ID]],[1]Products!$A:$G,2,0)</f>
        <v>Product 9</v>
      </c>
      <c r="H9488" s="22">
        <v>1</v>
      </c>
      <c r="I9488" s="9">
        <f>VLOOKUP('Consolidtaed Data'!$B2001,[1]Products!$A:$G,4,0)</f>
        <v>1582</v>
      </c>
      <c r="J9488" s="9">
        <f>VLOOKUP('Consolidtaed Data'!$B2001,[1]Products!$A:$G,3,0)</f>
        <v>1234</v>
      </c>
      <c r="K9488" s="9">
        <f>'Consolidtaed Data'!$J2001*'Consolidtaed Data'!$H2001</f>
        <v>1367</v>
      </c>
      <c r="L9488" s="9">
        <f>'Consolidtaed Data'!$I2001*'Consolidtaed Data'!$H2001</f>
        <v>2241</v>
      </c>
      <c r="M9488" s="9">
        <f>'Consolidtaed Data'!$L2001-'Consolidtaed Data'!$K2001</f>
        <v>1797</v>
      </c>
      <c r="N9488" s="9" t="str">
        <f>VLOOKUP('Consolidtaed Data'!$C2001,[1]Locations!$A:$O,2,0)</f>
        <v>Pomona</v>
      </c>
      <c r="O9488" s="9" t="str">
        <f>VLOOKUP('Consolidtaed Data'!$D2001,'[1]Sales People'!$A:$B,2,0)</f>
        <v>Kevin Butler</v>
      </c>
      <c r="P9488" s="9" t="str">
        <f>VLOOKUP('Consolidtaed Data'!$E2001,[1]Customers!$A:$B,2,0)</f>
        <v>Ernest Rivera</v>
      </c>
      <c r="Q9488" s="11">
        <f>WEEKDAY('Consolidtaed Data'!$F2001)</f>
        <v>3</v>
      </c>
      <c r="R9488" s="9">
        <f>MONTH('Consolidtaed Data'!$F2001)</f>
        <v>5</v>
      </c>
      <c r="S9488" s="9" t="str">
        <f>TEXT(Table3[[#This Row],[Purchase Date]],"MMMM")</f>
        <v>December</v>
      </c>
      <c r="T9488" s="9">
        <f>YEAR('Consolidtaed Data'!$F2001)</f>
        <v>2020</v>
      </c>
    </row>
    <row r="9489" spans="1:20" x14ac:dyDescent="0.3">
      <c r="A9489" s="9" t="s">
        <v>10515</v>
      </c>
      <c r="B9489" s="9" t="s">
        <v>119</v>
      </c>
      <c r="C9489" s="9" t="s">
        <v>50</v>
      </c>
      <c r="D9489" s="9" t="s">
        <v>326</v>
      </c>
      <c r="E9489" s="9" t="s">
        <v>1211</v>
      </c>
      <c r="F9489" s="12">
        <v>44548</v>
      </c>
      <c r="G9489" s="12" t="str">
        <f>VLOOKUP(Table3[[#This Row],[Product ID]],[1]Products!$A:$G,2,0)</f>
        <v>Product 67</v>
      </c>
      <c r="H9489" s="22">
        <v>4</v>
      </c>
      <c r="I9489" s="9">
        <f>VLOOKUP('Consolidtaed Data'!$B2103,[1]Products!$A:$G,4,0)</f>
        <v>818</v>
      </c>
      <c r="J9489" s="9">
        <f>VLOOKUP('Consolidtaed Data'!$B2103,[1]Products!$A:$G,3,0)</f>
        <v>450</v>
      </c>
      <c r="K9489" s="9">
        <f>'Consolidtaed Data'!$J2103*'Consolidtaed Data'!$H2103</f>
        <v>648</v>
      </c>
      <c r="L9489" s="9">
        <f>'Consolidtaed Data'!$I2103*'Consolidtaed Data'!$H2103</f>
        <v>771</v>
      </c>
      <c r="M9489" s="9">
        <f>'Consolidtaed Data'!$L2103-'Consolidtaed Data'!$K2103</f>
        <v>331</v>
      </c>
      <c r="N9489" s="9" t="str">
        <f>VLOOKUP('Consolidtaed Data'!$C2103,[1]Locations!$A:$O,2,0)</f>
        <v>San Bernardino</v>
      </c>
      <c r="O9489" s="9" t="str">
        <f>VLOOKUP('Consolidtaed Data'!$D2103,'[1]Sales People'!$A:$B,2,0)</f>
        <v>Howard Sims</v>
      </c>
      <c r="P9489" s="9" t="str">
        <f>VLOOKUP('Consolidtaed Data'!$E2103,[1]Customers!$A:$B,2,0)</f>
        <v>Shawn Henderson</v>
      </c>
      <c r="Q9489" s="11">
        <f>WEEKDAY('Consolidtaed Data'!$F2103)</f>
        <v>3</v>
      </c>
      <c r="R9489" s="9">
        <f>MONTH('Consolidtaed Data'!$F2103)</f>
        <v>6</v>
      </c>
      <c r="S9489" s="9" t="str">
        <f>TEXT(Table3[[#This Row],[Purchase Date]],"MMMM")</f>
        <v>December</v>
      </c>
      <c r="T9489" s="9">
        <f>YEAR('Consolidtaed Data'!$F2103)</f>
        <v>2020</v>
      </c>
    </row>
    <row r="9490" spans="1:20" x14ac:dyDescent="0.3">
      <c r="A9490" s="9" t="s">
        <v>10516</v>
      </c>
      <c r="B9490" s="9" t="s">
        <v>415</v>
      </c>
      <c r="C9490" s="9" t="s">
        <v>39</v>
      </c>
      <c r="D9490" s="9" t="s">
        <v>143</v>
      </c>
      <c r="E9490" s="9" t="s">
        <v>511</v>
      </c>
      <c r="F9490" s="12">
        <v>44548</v>
      </c>
      <c r="G9490" s="12" t="str">
        <f>VLOOKUP(Table3[[#This Row],[Product ID]],[1]Products!$A:$G,2,0)</f>
        <v>Product 18</v>
      </c>
      <c r="H9490" s="22">
        <v>1</v>
      </c>
      <c r="I9490" s="9">
        <f>VLOOKUP('Consolidtaed Data'!$B2114,[1]Products!$A:$G,4,0)</f>
        <v>530</v>
      </c>
      <c r="J9490" s="9">
        <f>VLOOKUP('Consolidtaed Data'!$B2114,[1]Products!$A:$G,3,0)</f>
        <v>435</v>
      </c>
      <c r="K9490" s="9">
        <f>'Consolidtaed Data'!$J2114*'Consolidtaed Data'!$H2114</f>
        <v>962</v>
      </c>
      <c r="L9490" s="9">
        <f>'Consolidtaed Data'!$I2114*'Consolidtaed Data'!$H2114</f>
        <v>1414</v>
      </c>
      <c r="M9490" s="9">
        <f>'Consolidtaed Data'!$L2114-'Consolidtaed Data'!$K2114</f>
        <v>987</v>
      </c>
      <c r="N9490" s="9" t="str">
        <f>VLOOKUP('Consolidtaed Data'!$C2114,[1]Locations!$A:$O,2,0)</f>
        <v>Antioch</v>
      </c>
      <c r="O9490" s="9" t="str">
        <f>VLOOKUP('Consolidtaed Data'!$D2114,'[1]Sales People'!$A:$B,2,0)</f>
        <v>Clarence Fox</v>
      </c>
      <c r="P9490" s="9" t="str">
        <f>VLOOKUP('Consolidtaed Data'!$E2114,[1]Customers!$A:$B,2,0)</f>
        <v>Richard Cunningham</v>
      </c>
      <c r="Q9490" s="11">
        <f>WEEKDAY('Consolidtaed Data'!$F2114)</f>
        <v>4</v>
      </c>
      <c r="R9490" s="9">
        <f>MONTH('Consolidtaed Data'!$F2114)</f>
        <v>6</v>
      </c>
      <c r="S9490" s="9" t="str">
        <f>TEXT(Table3[[#This Row],[Purchase Date]],"MMMM")</f>
        <v>December</v>
      </c>
      <c r="T9490" s="9">
        <f>YEAR('Consolidtaed Data'!$F2114)</f>
        <v>2020</v>
      </c>
    </row>
    <row r="9491" spans="1:20" x14ac:dyDescent="0.3">
      <c r="A9491" s="9" t="s">
        <v>10517</v>
      </c>
      <c r="B9491" s="9" t="s">
        <v>981</v>
      </c>
      <c r="C9491" s="9" t="s">
        <v>94</v>
      </c>
      <c r="D9491" s="9" t="s">
        <v>22</v>
      </c>
      <c r="E9491" s="9" t="s">
        <v>334</v>
      </c>
      <c r="F9491" s="12">
        <v>44548</v>
      </c>
      <c r="G9491" s="12" t="str">
        <f>VLOOKUP(Table3[[#This Row],[Product ID]],[1]Products!$A:$G,2,0)</f>
        <v>Product 3</v>
      </c>
      <c r="H9491" s="22">
        <v>1</v>
      </c>
      <c r="I9491" s="9">
        <f>VLOOKUP('Consolidtaed Data'!$B2140,[1]Products!$A:$G,4,0)</f>
        <v>217</v>
      </c>
      <c r="J9491" s="9">
        <f>VLOOKUP('Consolidtaed Data'!$B2140,[1]Products!$A:$G,3,0)</f>
        <v>171</v>
      </c>
      <c r="K9491" s="9">
        <f>'Consolidtaed Data'!$J2140*'Consolidtaed Data'!$H2140</f>
        <v>871</v>
      </c>
      <c r="L9491" s="9">
        <f>'Consolidtaed Data'!$I2140*'Consolidtaed Data'!$H2140</f>
        <v>1708</v>
      </c>
      <c r="M9491" s="9">
        <f>'Consolidtaed Data'!$L2140-'Consolidtaed Data'!$K2140</f>
        <v>383</v>
      </c>
      <c r="N9491" s="9" t="str">
        <f>VLOOKUP('Consolidtaed Data'!$C2140,[1]Locations!$A:$O,2,0)</f>
        <v>Oceanside</v>
      </c>
      <c r="O9491" s="9" t="str">
        <f>VLOOKUP('Consolidtaed Data'!$D2140,'[1]Sales People'!$A:$B,2,0)</f>
        <v>Scott Mason</v>
      </c>
      <c r="P9491" s="9" t="str">
        <f>VLOOKUP('Consolidtaed Data'!$E2140,[1]Customers!$A:$B,2,0)</f>
        <v>Larry Dunn</v>
      </c>
      <c r="Q9491" s="11">
        <f>WEEKDAY('Consolidtaed Data'!$F2140)</f>
        <v>5</v>
      </c>
      <c r="R9491" s="9">
        <f>MONTH('Consolidtaed Data'!$F2140)</f>
        <v>6</v>
      </c>
      <c r="S9491" s="9" t="str">
        <f>TEXT(Table3[[#This Row],[Purchase Date]],"MMMM")</f>
        <v>December</v>
      </c>
      <c r="T9491" s="9">
        <f>YEAR('Consolidtaed Data'!$F2140)</f>
        <v>2020</v>
      </c>
    </row>
    <row r="9492" spans="1:20" x14ac:dyDescent="0.3">
      <c r="A9492" s="9" t="s">
        <v>10518</v>
      </c>
      <c r="B9492" s="9" t="s">
        <v>806</v>
      </c>
      <c r="C9492" s="9" t="s">
        <v>45</v>
      </c>
      <c r="D9492" s="9" t="s">
        <v>315</v>
      </c>
      <c r="E9492" s="9" t="s">
        <v>685</v>
      </c>
      <c r="F9492" s="12">
        <v>44548</v>
      </c>
      <c r="G9492" s="12" t="str">
        <f>VLOOKUP(Table3[[#This Row],[Product ID]],[1]Products!$A:$G,2,0)</f>
        <v>Product 72</v>
      </c>
      <c r="H9492" s="22">
        <v>1</v>
      </c>
      <c r="I9492" s="9">
        <f>VLOOKUP('Consolidtaed Data'!$B2289,[1]Products!$A:$G,4,0)</f>
        <v>1338</v>
      </c>
      <c r="J9492" s="9">
        <f>VLOOKUP('Consolidtaed Data'!$B2289,[1]Products!$A:$G,3,0)</f>
        <v>682</v>
      </c>
      <c r="K9492" s="9">
        <f>'Consolidtaed Data'!$J2289*'Consolidtaed Data'!$H2289</f>
        <v>1518</v>
      </c>
      <c r="L9492" s="9">
        <f>'Consolidtaed Data'!$I2289*'Consolidtaed Data'!$H2289</f>
        <v>2410</v>
      </c>
      <c r="M9492" s="9">
        <f>'Consolidtaed Data'!$L2289-'Consolidtaed Data'!$K2289</f>
        <v>816</v>
      </c>
      <c r="N9492" s="9" t="str">
        <f>VLOOKUP('Consolidtaed Data'!$C2289,[1]Locations!$A:$O,2,0)</f>
        <v>Carlsbad</v>
      </c>
      <c r="O9492" s="9" t="str">
        <f>VLOOKUP('Consolidtaed Data'!$D2289,'[1]Sales People'!$A:$B,2,0)</f>
        <v>Robert Reed</v>
      </c>
      <c r="P9492" s="9" t="str">
        <f>VLOOKUP('Consolidtaed Data'!$E2289,[1]Customers!$A:$B,2,0)</f>
        <v>Alan Perry</v>
      </c>
      <c r="Q9492" s="11">
        <f>WEEKDAY('Consolidtaed Data'!$F2289)</f>
        <v>3</v>
      </c>
      <c r="R9492" s="9">
        <f>MONTH('Consolidtaed Data'!$F2289)</f>
        <v>6</v>
      </c>
      <c r="S9492" s="9" t="str">
        <f>TEXT(Table3[[#This Row],[Purchase Date]],"MMMM")</f>
        <v>December</v>
      </c>
      <c r="T9492" s="9">
        <f>YEAR('Consolidtaed Data'!$F2289)</f>
        <v>2020</v>
      </c>
    </row>
    <row r="9493" spans="1:20" x14ac:dyDescent="0.3">
      <c r="A9493" s="9" t="s">
        <v>10519</v>
      </c>
      <c r="B9493" s="9" t="s">
        <v>298</v>
      </c>
      <c r="C9493" s="9" t="s">
        <v>275</v>
      </c>
      <c r="D9493" s="9" t="s">
        <v>100</v>
      </c>
      <c r="E9493" s="9" t="s">
        <v>952</v>
      </c>
      <c r="F9493" s="12">
        <v>44548</v>
      </c>
      <c r="G9493" s="12" t="str">
        <f>VLOOKUP(Table3[[#This Row],[Product ID]],[1]Products!$A:$G,2,0)</f>
        <v>Product 53</v>
      </c>
      <c r="H9493" s="22">
        <v>1</v>
      </c>
      <c r="I9493" s="9">
        <f>VLOOKUP('Consolidtaed Data'!$B2357,[1]Products!$A:$G,4,0)</f>
        <v>1338</v>
      </c>
      <c r="J9493" s="9">
        <f>VLOOKUP('Consolidtaed Data'!$B2357,[1]Products!$A:$G,3,0)</f>
        <v>682</v>
      </c>
      <c r="K9493" s="9">
        <f>'Consolidtaed Data'!$J2357*'Consolidtaed Data'!$H2357</f>
        <v>1443</v>
      </c>
      <c r="L9493" s="9">
        <f>'Consolidtaed Data'!$I2357*'Consolidtaed Data'!$H2357</f>
        <v>1826</v>
      </c>
      <c r="M9493" s="9">
        <f>'Consolidtaed Data'!$L2357-'Consolidtaed Data'!$K2357</f>
        <v>331</v>
      </c>
      <c r="N9493" s="9" t="str">
        <f>VLOOKUP('Consolidtaed Data'!$C2357,[1]Locations!$A:$O,2,0)</f>
        <v>Torrance</v>
      </c>
      <c r="O9493" s="9" t="str">
        <f>VLOOKUP('Consolidtaed Data'!$D2357,'[1]Sales People'!$A:$B,2,0)</f>
        <v>Howard Gardner</v>
      </c>
      <c r="P9493" s="9" t="str">
        <f>VLOOKUP('Consolidtaed Data'!$E2357,[1]Customers!$A:$B,2,0)</f>
        <v>Alan Miller</v>
      </c>
      <c r="Q9493" s="11">
        <f>WEEKDAY('Consolidtaed Data'!$F2357)</f>
        <v>7</v>
      </c>
      <c r="R9493" s="9">
        <f>MONTH('Consolidtaed Data'!$F2357)</f>
        <v>6</v>
      </c>
      <c r="S9493" s="9" t="str">
        <f>TEXT(Table3[[#This Row],[Purchase Date]],"MMMM")</f>
        <v>December</v>
      </c>
      <c r="T9493" s="9">
        <f>YEAR('Consolidtaed Data'!$F2357)</f>
        <v>2020</v>
      </c>
    </row>
    <row r="9494" spans="1:20" x14ac:dyDescent="0.3">
      <c r="A9494" s="9" t="s">
        <v>10520</v>
      </c>
      <c r="B9494" s="9" t="s">
        <v>382</v>
      </c>
      <c r="C9494" s="9" t="s">
        <v>39</v>
      </c>
      <c r="D9494" s="9" t="s">
        <v>315</v>
      </c>
      <c r="E9494" s="9" t="s">
        <v>456</v>
      </c>
      <c r="F9494" s="12">
        <v>44549</v>
      </c>
      <c r="G9494" s="12" t="str">
        <f>VLOOKUP(Table3[[#This Row],[Product ID]],[1]Products!$A:$G,2,0)</f>
        <v>Product 50</v>
      </c>
      <c r="H9494" s="22">
        <v>1</v>
      </c>
      <c r="I9494" s="9">
        <f>VLOOKUP('Consolidtaed Data'!$B108,[1]Products!$A:$G,4,0)</f>
        <v>2005</v>
      </c>
      <c r="J9494" s="9">
        <f>VLOOKUP('Consolidtaed Data'!$B108,[1]Products!$A:$G,3,0)</f>
        <v>1223</v>
      </c>
      <c r="K9494" s="9">
        <f>'Consolidtaed Data'!$J108*'Consolidtaed Data'!$H108</f>
        <v>947</v>
      </c>
      <c r="L9494" s="9">
        <f>'Consolidtaed Data'!$I108*'Consolidtaed Data'!$H108</f>
        <v>1353</v>
      </c>
      <c r="M9494" s="9">
        <f>'Consolidtaed Data'!$L108-'Consolidtaed Data'!$K108</f>
        <v>280</v>
      </c>
      <c r="N9494" s="9" t="str">
        <f>VLOOKUP('Consolidtaed Data'!$C108,[1]Locations!$A:$O,2,0)</f>
        <v>Vista</v>
      </c>
      <c r="O9494" s="9" t="str">
        <f>VLOOKUP('Consolidtaed Data'!$D108,'[1]Sales People'!$A:$B,2,0)</f>
        <v>Andrew Bowman</v>
      </c>
      <c r="P9494" s="9" t="str">
        <f>VLOOKUP('Consolidtaed Data'!$E108,[1]Customers!$A:$B,2,0)</f>
        <v>Antonio Morris</v>
      </c>
      <c r="Q9494" s="11">
        <f>WEEKDAY('Consolidtaed Data'!$F108)</f>
        <v>5</v>
      </c>
      <c r="R9494" s="9">
        <f>MONTH('Consolidtaed Data'!$F108)</f>
        <v>1</v>
      </c>
      <c r="S9494" s="9" t="str">
        <f>TEXT(Table3[[#This Row],[Purchase Date]],"MMMM")</f>
        <v>December</v>
      </c>
      <c r="T9494" s="9">
        <f>YEAR('Consolidtaed Data'!$F108)</f>
        <v>2020</v>
      </c>
    </row>
    <row r="9495" spans="1:20" x14ac:dyDescent="0.3">
      <c r="A9495" s="9" t="s">
        <v>10521</v>
      </c>
      <c r="B9495" s="9" t="s">
        <v>234</v>
      </c>
      <c r="C9495" s="9" t="s">
        <v>289</v>
      </c>
      <c r="D9495" s="9" t="s">
        <v>91</v>
      </c>
      <c r="E9495" s="9" t="s">
        <v>1022</v>
      </c>
      <c r="F9495" s="12">
        <v>44549</v>
      </c>
      <c r="G9495" s="12" t="str">
        <f>VLOOKUP(Table3[[#This Row],[Product ID]],[1]Products!$A:$G,2,0)</f>
        <v>Product 54</v>
      </c>
      <c r="H9495" s="22">
        <v>4</v>
      </c>
      <c r="I9495" s="9">
        <f>VLOOKUP('Consolidtaed Data'!$B387,[1]Products!$A:$G,4,0)</f>
        <v>1338</v>
      </c>
      <c r="J9495" s="9">
        <f>VLOOKUP('Consolidtaed Data'!$B387,[1]Products!$A:$G,3,0)</f>
        <v>682</v>
      </c>
      <c r="K9495" s="9">
        <f>'Consolidtaed Data'!$J387*'Consolidtaed Data'!$H387</f>
        <v>255</v>
      </c>
      <c r="L9495" s="9">
        <f>'Consolidtaed Data'!$I387*'Consolidtaed Data'!$H387</f>
        <v>392</v>
      </c>
      <c r="M9495" s="9">
        <f>'Consolidtaed Data'!$L387-'Consolidtaed Data'!$K387</f>
        <v>344</v>
      </c>
      <c r="N9495" s="9" t="str">
        <f>VLOOKUP('Consolidtaed Data'!$C387,[1]Locations!$A:$O,2,0)</f>
        <v>Garden Grove</v>
      </c>
      <c r="O9495" s="9" t="str">
        <f>VLOOKUP('Consolidtaed Data'!$D387,'[1]Sales People'!$A:$B,2,0)</f>
        <v>Ronald Reed</v>
      </c>
      <c r="P9495" s="9" t="str">
        <f>VLOOKUP('Consolidtaed Data'!$E387,[1]Customers!$A:$B,2,0)</f>
        <v>Anthony Torres</v>
      </c>
      <c r="Q9495" s="11">
        <f>WEEKDAY('Consolidtaed Data'!$F387)</f>
        <v>2</v>
      </c>
      <c r="R9495" s="9">
        <f>MONTH('Consolidtaed Data'!$F387)</f>
        <v>1</v>
      </c>
      <c r="S9495" s="9" t="str">
        <f>TEXT(Table3[[#This Row],[Purchase Date]],"MMMM")</f>
        <v>December</v>
      </c>
      <c r="T9495" s="9">
        <f>YEAR('Consolidtaed Data'!$F387)</f>
        <v>2020</v>
      </c>
    </row>
    <row r="9496" spans="1:20" x14ac:dyDescent="0.3">
      <c r="A9496" s="9" t="s">
        <v>10522</v>
      </c>
      <c r="B9496" s="9" t="s">
        <v>503</v>
      </c>
      <c r="C9496" s="9" t="s">
        <v>152</v>
      </c>
      <c r="D9496" s="9" t="s">
        <v>315</v>
      </c>
      <c r="E9496" s="9" t="s">
        <v>540</v>
      </c>
      <c r="F9496" s="12">
        <v>44549</v>
      </c>
      <c r="G9496" s="12" t="str">
        <f>VLOOKUP(Table3[[#This Row],[Product ID]],[1]Products!$A:$G,2,0)</f>
        <v>Product 99</v>
      </c>
      <c r="H9496" s="22">
        <v>1</v>
      </c>
      <c r="I9496" s="9">
        <f>VLOOKUP('Consolidtaed Data'!$B793,[1]Products!$A:$G,4,0)</f>
        <v>1338</v>
      </c>
      <c r="J9496" s="9">
        <f>VLOOKUP('Consolidtaed Data'!$B793,[1]Products!$A:$G,3,0)</f>
        <v>682</v>
      </c>
      <c r="K9496" s="9">
        <f>'Consolidtaed Data'!$J793*'Consolidtaed Data'!$H793</f>
        <v>1122</v>
      </c>
      <c r="L9496" s="9">
        <f>'Consolidtaed Data'!$I793*'Consolidtaed Data'!$H793</f>
        <v>1368</v>
      </c>
      <c r="M9496" s="9">
        <f>'Consolidtaed Data'!$L793-'Consolidtaed Data'!$K793</f>
        <v>690</v>
      </c>
      <c r="N9496" s="9" t="str">
        <f>VLOOKUP('Consolidtaed Data'!$C793,[1]Locations!$A:$O,2,0)</f>
        <v>Thousand Oaks</v>
      </c>
      <c r="O9496" s="9" t="str">
        <f>VLOOKUP('Consolidtaed Data'!$D793,'[1]Sales People'!$A:$B,2,0)</f>
        <v>Kenneth Fields</v>
      </c>
      <c r="P9496" s="9" t="str">
        <f>VLOOKUP('Consolidtaed Data'!$E793,[1]Customers!$A:$B,2,0)</f>
        <v>Joe Fuller</v>
      </c>
      <c r="Q9496" s="11">
        <f>WEEKDAY('Consolidtaed Data'!$F793)</f>
        <v>2</v>
      </c>
      <c r="R9496" s="9">
        <f>MONTH('Consolidtaed Data'!$F793)</f>
        <v>2</v>
      </c>
      <c r="S9496" s="9" t="str">
        <f>TEXT(Table3[[#This Row],[Purchase Date]],"MMMM")</f>
        <v>December</v>
      </c>
      <c r="T9496" s="9">
        <f>YEAR('Consolidtaed Data'!$F793)</f>
        <v>2020</v>
      </c>
    </row>
    <row r="9497" spans="1:20" x14ac:dyDescent="0.3">
      <c r="A9497" s="9" t="s">
        <v>10523</v>
      </c>
      <c r="B9497" s="9" t="s">
        <v>185</v>
      </c>
      <c r="C9497" s="9" t="s">
        <v>165</v>
      </c>
      <c r="D9497" s="9" t="s">
        <v>105</v>
      </c>
      <c r="E9497" s="9" t="s">
        <v>1274</v>
      </c>
      <c r="F9497" s="12">
        <v>44549</v>
      </c>
      <c r="G9497" s="12" t="str">
        <f>VLOOKUP(Table3[[#This Row],[Product ID]],[1]Products!$A:$G,2,0)</f>
        <v>Product 65</v>
      </c>
      <c r="H9497" s="22">
        <v>4</v>
      </c>
      <c r="I9497" s="9">
        <f>VLOOKUP('Consolidtaed Data'!$B821,[1]Products!$A:$G,4,0)</f>
        <v>1380</v>
      </c>
      <c r="J9497" s="9">
        <f>VLOOKUP('Consolidtaed Data'!$B821,[1]Products!$A:$G,3,0)</f>
        <v>1090</v>
      </c>
      <c r="K9497" s="9">
        <f>'Consolidtaed Data'!$J821*'Consolidtaed Data'!$H821</f>
        <v>1305</v>
      </c>
      <c r="L9497" s="9">
        <f>'Consolidtaed Data'!$I821*'Consolidtaed Data'!$H821</f>
        <v>1590</v>
      </c>
      <c r="M9497" s="9">
        <f>'Consolidtaed Data'!$L821-'Consolidtaed Data'!$K821</f>
        <v>348</v>
      </c>
      <c r="N9497" s="9" t="str">
        <f>VLOOKUP('Consolidtaed Data'!$C821,[1]Locations!$A:$O,2,0)</f>
        <v>Santa Clara</v>
      </c>
      <c r="O9497" s="9" t="str">
        <f>VLOOKUP('Consolidtaed Data'!$D821,'[1]Sales People'!$A:$B,2,0)</f>
        <v>Eugene Holmes</v>
      </c>
      <c r="P9497" s="9" t="str">
        <f>VLOOKUP('Consolidtaed Data'!$E821,[1]Customers!$A:$B,2,0)</f>
        <v>Antonio Frazier</v>
      </c>
      <c r="Q9497" s="11">
        <f>WEEKDAY('Consolidtaed Data'!$F821)</f>
        <v>4</v>
      </c>
      <c r="R9497" s="9">
        <f>MONTH('Consolidtaed Data'!$F821)</f>
        <v>2</v>
      </c>
      <c r="S9497" s="9" t="str">
        <f>TEXT(Table3[[#This Row],[Purchase Date]],"MMMM")</f>
        <v>December</v>
      </c>
      <c r="T9497" s="9">
        <f>YEAR('Consolidtaed Data'!$F821)</f>
        <v>2020</v>
      </c>
    </row>
    <row r="9498" spans="1:20" x14ac:dyDescent="0.3">
      <c r="A9498" s="9" t="s">
        <v>10524</v>
      </c>
      <c r="B9498" s="9" t="s">
        <v>582</v>
      </c>
      <c r="C9498" s="9" t="s">
        <v>564</v>
      </c>
      <c r="D9498" s="9" t="s">
        <v>143</v>
      </c>
      <c r="E9498" s="9" t="s">
        <v>1871</v>
      </c>
      <c r="F9498" s="12">
        <v>44549</v>
      </c>
      <c r="G9498" s="12" t="str">
        <f>VLOOKUP(Table3[[#This Row],[Product ID]],[1]Products!$A:$G,2,0)</f>
        <v>Product 58</v>
      </c>
      <c r="H9498" s="22">
        <v>3</v>
      </c>
      <c r="I9498" s="9">
        <f>VLOOKUP('Consolidtaed Data'!$B1446,[1]Products!$A:$G,4,0)</f>
        <v>1367</v>
      </c>
      <c r="J9498" s="9">
        <f>VLOOKUP('Consolidtaed Data'!$B1446,[1]Products!$A:$G,3,0)</f>
        <v>984</v>
      </c>
      <c r="K9498" s="9">
        <f>'Consolidtaed Data'!$J1446*'Consolidtaed Data'!$H1446</f>
        <v>260</v>
      </c>
      <c r="L9498" s="9">
        <f>'Consolidtaed Data'!$I1446*'Consolidtaed Data'!$H1446</f>
        <v>362</v>
      </c>
      <c r="M9498" s="9">
        <f>'Consolidtaed Data'!$L1446-'Consolidtaed Data'!$K1446</f>
        <v>528</v>
      </c>
      <c r="N9498" s="9" t="str">
        <f>VLOOKUP('Consolidtaed Data'!$C1446,[1]Locations!$A:$O,2,0)</f>
        <v>Thousand Oaks</v>
      </c>
      <c r="O9498" s="9" t="str">
        <f>VLOOKUP('Consolidtaed Data'!$D1446,'[1]Sales People'!$A:$B,2,0)</f>
        <v>Carl Elliott</v>
      </c>
      <c r="P9498" s="9" t="str">
        <f>VLOOKUP('Consolidtaed Data'!$E1446,[1]Customers!$A:$B,2,0)</f>
        <v>Christopher Nguyen</v>
      </c>
      <c r="Q9498" s="11">
        <f>WEEKDAY('Consolidtaed Data'!$F1446)</f>
        <v>6</v>
      </c>
      <c r="R9498" s="9">
        <f>MONTH('Consolidtaed Data'!$F1446)</f>
        <v>4</v>
      </c>
      <c r="S9498" s="9" t="str">
        <f>TEXT(Table3[[#This Row],[Purchase Date]],"MMMM")</f>
        <v>December</v>
      </c>
      <c r="T9498" s="9">
        <f>YEAR('Consolidtaed Data'!$F1446)</f>
        <v>2020</v>
      </c>
    </row>
    <row r="9499" spans="1:20" x14ac:dyDescent="0.3">
      <c r="A9499" s="9" t="s">
        <v>10525</v>
      </c>
      <c r="B9499" s="9" t="s">
        <v>712</v>
      </c>
      <c r="C9499" s="9" t="s">
        <v>344</v>
      </c>
      <c r="D9499" s="9" t="s">
        <v>272</v>
      </c>
      <c r="E9499" s="9" t="s">
        <v>2066</v>
      </c>
      <c r="F9499" s="12">
        <v>44549</v>
      </c>
      <c r="G9499" s="12" t="str">
        <f>VLOOKUP(Table3[[#This Row],[Product ID]],[1]Products!$A:$G,2,0)</f>
        <v>Product 32</v>
      </c>
      <c r="H9499" s="22">
        <v>1</v>
      </c>
      <c r="I9499" s="9">
        <f>VLOOKUP('Consolidtaed Data'!$B1704,[1]Products!$A:$G,4,0)</f>
        <v>871</v>
      </c>
      <c r="J9499" s="9">
        <f>VLOOKUP('Consolidtaed Data'!$B1704,[1]Products!$A:$G,3,0)</f>
        <v>540</v>
      </c>
      <c r="K9499" s="9">
        <f>'Consolidtaed Data'!$J1704*'Consolidtaed Data'!$H1704</f>
        <v>79</v>
      </c>
      <c r="L9499" s="9">
        <f>'Consolidtaed Data'!$I1704*'Consolidtaed Data'!$H1704</f>
        <v>127</v>
      </c>
      <c r="M9499" s="9">
        <f>'Consolidtaed Data'!$L1704-'Consolidtaed Data'!$K1704</f>
        <v>34</v>
      </c>
      <c r="N9499" s="9" t="str">
        <f>VLOOKUP('Consolidtaed Data'!$C1704,[1]Locations!$A:$O,2,0)</f>
        <v>Lancaster</v>
      </c>
      <c r="O9499" s="9" t="str">
        <f>VLOOKUP('Consolidtaed Data'!$D1704,'[1]Sales People'!$A:$B,2,0)</f>
        <v>Carl Hall</v>
      </c>
      <c r="P9499" s="9" t="str">
        <f>VLOOKUP('Consolidtaed Data'!$E1704,[1]Customers!$A:$B,2,0)</f>
        <v>Alan Scott</v>
      </c>
      <c r="Q9499" s="11">
        <f>WEEKDAY('Consolidtaed Data'!$F1704)</f>
        <v>2</v>
      </c>
      <c r="R9499" s="9">
        <f>MONTH('Consolidtaed Data'!$F1704)</f>
        <v>5</v>
      </c>
      <c r="S9499" s="9" t="str">
        <f>TEXT(Table3[[#This Row],[Purchase Date]],"MMMM")</f>
        <v>December</v>
      </c>
      <c r="T9499" s="9">
        <f>YEAR('Consolidtaed Data'!$F1704)</f>
        <v>2020</v>
      </c>
    </row>
    <row r="9500" spans="1:20" x14ac:dyDescent="0.3">
      <c r="A9500" s="9" t="s">
        <v>10526</v>
      </c>
      <c r="B9500" s="9" t="s">
        <v>349</v>
      </c>
      <c r="C9500" s="9" t="s">
        <v>245</v>
      </c>
      <c r="D9500" s="9" t="s">
        <v>100</v>
      </c>
      <c r="E9500" s="9" t="s">
        <v>2733</v>
      </c>
      <c r="F9500" s="12">
        <v>44549</v>
      </c>
      <c r="G9500" s="12" t="str">
        <f>VLOOKUP(Table3[[#This Row],[Product ID]],[1]Products!$A:$G,2,0)</f>
        <v>Product 60</v>
      </c>
      <c r="H9500" s="22">
        <v>4</v>
      </c>
      <c r="I9500" s="9">
        <f>VLOOKUP('Consolidtaed Data'!$B1748,[1]Products!$A:$G,4,0)</f>
        <v>2410</v>
      </c>
      <c r="J9500" s="9">
        <f>VLOOKUP('Consolidtaed Data'!$B1748,[1]Products!$A:$G,3,0)</f>
        <v>1518</v>
      </c>
      <c r="K9500" s="9">
        <f>'Consolidtaed Data'!$J1748*'Consolidtaed Data'!$H1748</f>
        <v>1777</v>
      </c>
      <c r="L9500" s="9">
        <f>'Consolidtaed Data'!$I1748*'Consolidtaed Data'!$H1748</f>
        <v>2141</v>
      </c>
      <c r="M9500" s="9">
        <f>'Consolidtaed Data'!$L1748-'Consolidtaed Data'!$K1748</f>
        <v>137</v>
      </c>
      <c r="N9500" s="9" t="str">
        <f>VLOOKUP('Consolidtaed Data'!$C1748,[1]Locations!$A:$O,2,0)</f>
        <v>San Buenaventura (Ventura)</v>
      </c>
      <c r="O9500" s="9" t="str">
        <f>VLOOKUP('Consolidtaed Data'!$D1748,'[1]Sales People'!$A:$B,2,0)</f>
        <v>Andrew Bowman</v>
      </c>
      <c r="P9500" s="9" t="str">
        <f>VLOOKUP('Consolidtaed Data'!$E1748,[1]Customers!$A:$B,2,0)</f>
        <v>Brian Hunter</v>
      </c>
      <c r="Q9500" s="11">
        <f>WEEKDAY('Consolidtaed Data'!$F1748)</f>
        <v>5</v>
      </c>
      <c r="R9500" s="9">
        <f>MONTH('Consolidtaed Data'!$F1748)</f>
        <v>5</v>
      </c>
      <c r="S9500" s="9" t="str">
        <f>TEXT(Table3[[#This Row],[Purchase Date]],"MMMM")</f>
        <v>December</v>
      </c>
      <c r="T9500" s="9">
        <f>YEAR('Consolidtaed Data'!$F1748)</f>
        <v>2020</v>
      </c>
    </row>
    <row r="9501" spans="1:20" x14ac:dyDescent="0.3">
      <c r="A9501" s="9" t="s">
        <v>10527</v>
      </c>
      <c r="B9501" s="9" t="s">
        <v>41</v>
      </c>
      <c r="C9501" s="9" t="s">
        <v>201</v>
      </c>
      <c r="D9501" s="9" t="s">
        <v>56</v>
      </c>
      <c r="E9501" s="9" t="s">
        <v>540</v>
      </c>
      <c r="F9501" s="12">
        <v>44549</v>
      </c>
      <c r="G9501" s="12" t="str">
        <f>VLOOKUP(Table3[[#This Row],[Product ID]],[1]Products!$A:$G,2,0)</f>
        <v>Product 11</v>
      </c>
      <c r="H9501" s="22">
        <v>4</v>
      </c>
      <c r="I9501" s="9">
        <f>VLOOKUP('Consolidtaed Data'!$B1932,[1]Products!$A:$G,4,0)</f>
        <v>596</v>
      </c>
      <c r="J9501" s="9">
        <f>VLOOKUP('Consolidtaed Data'!$B1932,[1]Products!$A:$G,3,0)</f>
        <v>358</v>
      </c>
      <c r="K9501" s="9">
        <f>'Consolidtaed Data'!$J1932*'Consolidtaed Data'!$H1932</f>
        <v>818</v>
      </c>
      <c r="L9501" s="9">
        <f>'Consolidtaed Data'!$I1932*'Consolidtaed Data'!$H1932</f>
        <v>1022</v>
      </c>
      <c r="M9501" s="9">
        <f>'Consolidtaed Data'!$L1932-'Consolidtaed Data'!$K1932</f>
        <v>1767</v>
      </c>
      <c r="N9501" s="9" t="str">
        <f>VLOOKUP('Consolidtaed Data'!$C1932,[1]Locations!$A:$O,2,0)</f>
        <v>Stockton</v>
      </c>
      <c r="O9501" s="9" t="str">
        <f>VLOOKUP('Consolidtaed Data'!$D1932,'[1]Sales People'!$A:$B,2,0)</f>
        <v>Roger Ramos</v>
      </c>
      <c r="P9501" s="9" t="str">
        <f>VLOOKUP('Consolidtaed Data'!$E1932,[1]Customers!$A:$B,2,0)</f>
        <v>Russell Boyd</v>
      </c>
      <c r="Q9501" s="11">
        <f>WEEKDAY('Consolidtaed Data'!$F1932)</f>
        <v>4</v>
      </c>
      <c r="R9501" s="9">
        <f>MONTH('Consolidtaed Data'!$F1932)</f>
        <v>5</v>
      </c>
      <c r="S9501" s="9" t="str">
        <f>TEXT(Table3[[#This Row],[Purchase Date]],"MMMM")</f>
        <v>December</v>
      </c>
      <c r="T9501" s="9">
        <f>YEAR('Consolidtaed Data'!$F1932)</f>
        <v>2020</v>
      </c>
    </row>
    <row r="9502" spans="1:20" x14ac:dyDescent="0.3">
      <c r="A9502" s="9" t="s">
        <v>10528</v>
      </c>
      <c r="B9502" s="9" t="s">
        <v>148</v>
      </c>
      <c r="C9502" s="9" t="s">
        <v>253</v>
      </c>
      <c r="D9502" s="9" t="s">
        <v>241</v>
      </c>
      <c r="E9502" s="9" t="s">
        <v>1332</v>
      </c>
      <c r="F9502" s="12">
        <v>44549</v>
      </c>
      <c r="G9502" s="12" t="str">
        <f>VLOOKUP(Table3[[#This Row],[Product ID]],[1]Products!$A:$G,2,0)</f>
        <v>Product 16</v>
      </c>
      <c r="H9502" s="22">
        <v>3</v>
      </c>
      <c r="I9502" s="9">
        <f>VLOOKUP('Consolidtaed Data'!$B2450,[1]Products!$A:$G,4,0)</f>
        <v>913</v>
      </c>
      <c r="J9502" s="9">
        <f>VLOOKUP('Consolidtaed Data'!$B2450,[1]Products!$A:$G,3,0)</f>
        <v>584</v>
      </c>
      <c r="K9502" s="9">
        <f>'Consolidtaed Data'!$J2450*'Consolidtaed Data'!$H2450</f>
        <v>450</v>
      </c>
      <c r="L9502" s="9">
        <f>'Consolidtaed Data'!$I2450*'Consolidtaed Data'!$H2450</f>
        <v>818</v>
      </c>
      <c r="M9502" s="9">
        <f>'Consolidtaed Data'!$L2450-'Consolidtaed Data'!$K2450</f>
        <v>286</v>
      </c>
      <c r="N9502" s="9" t="str">
        <f>VLOOKUP('Consolidtaed Data'!$C2450,[1]Locations!$A:$O,2,0)</f>
        <v>East Los Angeles</v>
      </c>
      <c r="O9502" s="9" t="str">
        <f>VLOOKUP('Consolidtaed Data'!$D2450,'[1]Sales People'!$A:$B,2,0)</f>
        <v>Brian Hansen</v>
      </c>
      <c r="P9502" s="9" t="str">
        <f>VLOOKUP('Consolidtaed Data'!$E2450,[1]Customers!$A:$B,2,0)</f>
        <v>Roy Rice</v>
      </c>
      <c r="Q9502" s="11">
        <f>WEEKDAY('Consolidtaed Data'!$F2450)</f>
        <v>6</v>
      </c>
      <c r="R9502" s="9">
        <f>MONTH('Consolidtaed Data'!$F2450)</f>
        <v>6</v>
      </c>
      <c r="S9502" s="9" t="str">
        <f>TEXT(Table3[[#This Row],[Purchase Date]],"MMMM")</f>
        <v>December</v>
      </c>
      <c r="T9502" s="9">
        <f>YEAR('Consolidtaed Data'!$F2450)</f>
        <v>2020</v>
      </c>
    </row>
    <row r="9503" spans="1:20" x14ac:dyDescent="0.3">
      <c r="A9503" s="9" t="s">
        <v>10529</v>
      </c>
      <c r="B9503" s="9" t="s">
        <v>33</v>
      </c>
      <c r="C9503" s="9" t="s">
        <v>134</v>
      </c>
      <c r="D9503" s="9" t="s">
        <v>161</v>
      </c>
      <c r="E9503" s="9" t="s">
        <v>960</v>
      </c>
      <c r="F9503" s="12">
        <v>44549</v>
      </c>
      <c r="G9503" s="12" t="str">
        <f>VLOOKUP(Table3[[#This Row],[Product ID]],[1]Products!$A:$G,2,0)</f>
        <v>Product 29</v>
      </c>
      <c r="H9503" s="22">
        <v>3</v>
      </c>
      <c r="I9503" s="9">
        <f>VLOOKUP('Consolidtaed Data'!$B2664,[1]Products!$A:$G,4,0)</f>
        <v>1052</v>
      </c>
      <c r="J9503" s="9">
        <f>VLOOKUP('Consolidtaed Data'!$B2664,[1]Products!$A:$G,3,0)</f>
        <v>589</v>
      </c>
      <c r="K9503" s="9">
        <f>'Consolidtaed Data'!$J2664*'Consolidtaed Data'!$H2664</f>
        <v>3848</v>
      </c>
      <c r="L9503" s="9">
        <f>'Consolidtaed Data'!$I2664*'Consolidtaed Data'!$H2664</f>
        <v>5656</v>
      </c>
      <c r="M9503" s="9">
        <f>'Consolidtaed Data'!$L2664-'Consolidtaed Data'!$K2664</f>
        <v>656</v>
      </c>
      <c r="N9503" s="9" t="str">
        <f>VLOOKUP('Consolidtaed Data'!$C2664,[1]Locations!$A:$O,2,0)</f>
        <v>Torrance</v>
      </c>
      <c r="O9503" s="9" t="str">
        <f>VLOOKUP('Consolidtaed Data'!$D2664,'[1]Sales People'!$A:$B,2,0)</f>
        <v>Henry Nelson</v>
      </c>
      <c r="P9503" s="9" t="str">
        <f>VLOOKUP('Consolidtaed Data'!$E2664,[1]Customers!$A:$B,2,0)</f>
        <v>Kenneth Simpson</v>
      </c>
      <c r="Q9503" s="11">
        <f>WEEKDAY('Consolidtaed Data'!$F2664)</f>
        <v>2</v>
      </c>
      <c r="R9503" s="9">
        <f>MONTH('Consolidtaed Data'!$F2664)</f>
        <v>7</v>
      </c>
      <c r="S9503" s="9" t="str">
        <f>TEXT(Table3[[#This Row],[Purchase Date]],"MMMM")</f>
        <v>December</v>
      </c>
      <c r="T9503" s="9">
        <f>YEAR('Consolidtaed Data'!$F2664)</f>
        <v>2020</v>
      </c>
    </row>
    <row r="9504" spans="1:20" x14ac:dyDescent="0.3">
      <c r="A9504" s="9" t="s">
        <v>10530</v>
      </c>
      <c r="B9504" s="9" t="s">
        <v>582</v>
      </c>
      <c r="C9504" s="9" t="s">
        <v>30</v>
      </c>
      <c r="D9504" s="9" t="s">
        <v>193</v>
      </c>
      <c r="E9504" s="9" t="s">
        <v>1409</v>
      </c>
      <c r="F9504" s="12">
        <v>44549</v>
      </c>
      <c r="G9504" s="12" t="str">
        <f>VLOOKUP(Table3[[#This Row],[Product ID]],[1]Products!$A:$G,2,0)</f>
        <v>Product 58</v>
      </c>
      <c r="H9504" s="22">
        <v>1</v>
      </c>
      <c r="I9504" s="9">
        <f>VLOOKUP('Consolidtaed Data'!$B2693,[1]Products!$A:$G,4,0)</f>
        <v>356</v>
      </c>
      <c r="J9504" s="9">
        <f>VLOOKUP('Consolidtaed Data'!$B2693,[1]Products!$A:$G,3,0)</f>
        <v>292</v>
      </c>
      <c r="K9504" s="9">
        <f>'Consolidtaed Data'!$J2693*'Consolidtaed Data'!$H2693</f>
        <v>435</v>
      </c>
      <c r="L9504" s="9">
        <f>'Consolidtaed Data'!$I2693*'Consolidtaed Data'!$H2693</f>
        <v>530</v>
      </c>
      <c r="M9504" s="9">
        <f>'Consolidtaed Data'!$L2693-'Consolidtaed Data'!$K2693</f>
        <v>576</v>
      </c>
      <c r="N9504" s="9" t="str">
        <f>VLOOKUP('Consolidtaed Data'!$C2693,[1]Locations!$A:$O,2,0)</f>
        <v>Los Angeles</v>
      </c>
      <c r="O9504" s="9" t="str">
        <f>VLOOKUP('Consolidtaed Data'!$D2693,'[1]Sales People'!$A:$B,2,0)</f>
        <v>Brian Hansen</v>
      </c>
      <c r="P9504" s="9" t="str">
        <f>VLOOKUP('Consolidtaed Data'!$E2693,[1]Customers!$A:$B,2,0)</f>
        <v>David Mendoza</v>
      </c>
      <c r="Q9504" s="11">
        <f>WEEKDAY('Consolidtaed Data'!$F2693)</f>
        <v>5</v>
      </c>
      <c r="R9504" s="9">
        <f>MONTH('Consolidtaed Data'!$F2693)</f>
        <v>7</v>
      </c>
      <c r="S9504" s="9" t="str">
        <f>TEXT(Table3[[#This Row],[Purchase Date]],"MMMM")</f>
        <v>December</v>
      </c>
      <c r="T9504" s="9">
        <f>YEAR('Consolidtaed Data'!$F2693)</f>
        <v>2020</v>
      </c>
    </row>
    <row r="9505" spans="1:20" x14ac:dyDescent="0.3">
      <c r="A9505" s="9" t="s">
        <v>10531</v>
      </c>
      <c r="B9505" s="9" t="s">
        <v>240</v>
      </c>
      <c r="C9505" s="9" t="s">
        <v>344</v>
      </c>
      <c r="D9505" s="9" t="s">
        <v>95</v>
      </c>
      <c r="E9505" s="9" t="s">
        <v>812</v>
      </c>
      <c r="F9505" s="12">
        <v>44549</v>
      </c>
      <c r="G9505" s="12" t="str">
        <f>VLOOKUP(Table3[[#This Row],[Product ID]],[1]Products!$A:$G,2,0)</f>
        <v>Product 70</v>
      </c>
      <c r="H9505" s="22">
        <v>2</v>
      </c>
      <c r="I9505" s="9">
        <f>VLOOKUP('Consolidtaed Data'!$B2846,[1]Products!$A:$G,4,0)</f>
        <v>1500</v>
      </c>
      <c r="J9505" s="9">
        <f>VLOOKUP('Consolidtaed Data'!$B2846,[1]Products!$A:$G,3,0)</f>
        <v>900</v>
      </c>
      <c r="K9505" s="9">
        <f>'Consolidtaed Data'!$J2846*'Consolidtaed Data'!$H2846</f>
        <v>871</v>
      </c>
      <c r="L9505" s="9">
        <f>'Consolidtaed Data'!$I2846*'Consolidtaed Data'!$H2846</f>
        <v>1708</v>
      </c>
      <c r="M9505" s="9">
        <f>'Consolidtaed Data'!$L2846-'Consolidtaed Data'!$K2846</f>
        <v>1448</v>
      </c>
      <c r="N9505" s="9" t="str">
        <f>VLOOKUP('Consolidtaed Data'!$C2846,[1]Locations!$A:$O,2,0)</f>
        <v>Richmond</v>
      </c>
      <c r="O9505" s="9" t="str">
        <f>VLOOKUP('Consolidtaed Data'!$D2846,'[1]Sales People'!$A:$B,2,0)</f>
        <v>Scott Clark</v>
      </c>
      <c r="P9505" s="9" t="str">
        <f>VLOOKUP('Consolidtaed Data'!$E2846,[1]Customers!$A:$B,2,0)</f>
        <v>Joe Baker</v>
      </c>
      <c r="Q9505" s="11">
        <f>WEEKDAY('Consolidtaed Data'!$F2846)</f>
        <v>3</v>
      </c>
      <c r="R9505" s="9">
        <f>MONTH('Consolidtaed Data'!$F2846)</f>
        <v>7</v>
      </c>
      <c r="S9505" s="9" t="str">
        <f>TEXT(Table3[[#This Row],[Purchase Date]],"MMMM")</f>
        <v>December</v>
      </c>
      <c r="T9505" s="9">
        <f>YEAR('Consolidtaed Data'!$F2846)</f>
        <v>2020</v>
      </c>
    </row>
    <row r="9506" spans="1:20" x14ac:dyDescent="0.3">
      <c r="A9506" s="9" t="s">
        <v>10532</v>
      </c>
      <c r="B9506" s="9" t="s">
        <v>24</v>
      </c>
      <c r="C9506" s="9" t="s">
        <v>130</v>
      </c>
      <c r="D9506" s="9" t="s">
        <v>31</v>
      </c>
      <c r="E9506" s="9" t="s">
        <v>1307</v>
      </c>
      <c r="F9506" s="12">
        <v>44549</v>
      </c>
      <c r="G9506" s="12" t="str">
        <f>VLOOKUP(Table3[[#This Row],[Product ID]],[1]Products!$A:$G,2,0)</f>
        <v>Product 6</v>
      </c>
      <c r="H9506" s="22">
        <v>1</v>
      </c>
      <c r="I9506" s="9">
        <f>VLOOKUP('Consolidtaed Data'!$B2852,[1]Products!$A:$G,4,0)</f>
        <v>818</v>
      </c>
      <c r="J9506" s="9">
        <f>VLOOKUP('Consolidtaed Data'!$B2852,[1]Products!$A:$G,3,0)</f>
        <v>450</v>
      </c>
      <c r="K9506" s="9">
        <f>'Consolidtaed Data'!$J2852*'Consolidtaed Data'!$H2852</f>
        <v>216</v>
      </c>
      <c r="L9506" s="9">
        <f>'Consolidtaed Data'!$I2852*'Consolidtaed Data'!$H2852</f>
        <v>408</v>
      </c>
      <c r="M9506" s="9">
        <f>'Consolidtaed Data'!$L2852-'Consolidtaed Data'!$K2852</f>
        <v>34</v>
      </c>
      <c r="N9506" s="9" t="str">
        <f>VLOOKUP('Consolidtaed Data'!$C2852,[1]Locations!$A:$O,2,0)</f>
        <v>Pomona</v>
      </c>
      <c r="O9506" s="9" t="str">
        <f>VLOOKUP('Consolidtaed Data'!$D2852,'[1]Sales People'!$A:$B,2,0)</f>
        <v>Jimmy Young</v>
      </c>
      <c r="P9506" s="9" t="str">
        <f>VLOOKUP('Consolidtaed Data'!$E2852,[1]Customers!$A:$B,2,0)</f>
        <v>Joshua Williams</v>
      </c>
      <c r="Q9506" s="11">
        <f>WEEKDAY('Consolidtaed Data'!$F2852)</f>
        <v>3</v>
      </c>
      <c r="R9506" s="9">
        <f>MONTH('Consolidtaed Data'!$F2852)</f>
        <v>7</v>
      </c>
      <c r="S9506" s="9" t="str">
        <f>TEXT(Table3[[#This Row],[Purchase Date]],"MMMM")</f>
        <v>December</v>
      </c>
      <c r="T9506" s="9">
        <f>YEAR('Consolidtaed Data'!$F2852)</f>
        <v>2020</v>
      </c>
    </row>
    <row r="9507" spans="1:20" x14ac:dyDescent="0.3">
      <c r="A9507" s="9" t="s">
        <v>10533</v>
      </c>
      <c r="B9507" s="9" t="s">
        <v>191</v>
      </c>
      <c r="C9507" s="9" t="s">
        <v>205</v>
      </c>
      <c r="D9507" s="9" t="s">
        <v>68</v>
      </c>
      <c r="E9507" s="9" t="s">
        <v>1736</v>
      </c>
      <c r="F9507" s="12">
        <v>44549</v>
      </c>
      <c r="G9507" s="12" t="str">
        <f>VLOOKUP(Table3[[#This Row],[Product ID]],[1]Products!$A:$G,2,0)</f>
        <v>Product 36</v>
      </c>
      <c r="H9507" s="22">
        <v>1</v>
      </c>
      <c r="I9507" s="9">
        <f>VLOOKUP('Consolidtaed Data'!$B2987,[1]Products!$A:$G,4,0)</f>
        <v>1812</v>
      </c>
      <c r="J9507" s="9">
        <f>VLOOKUP('Consolidtaed Data'!$B2987,[1]Products!$A:$G,3,0)</f>
        <v>1305</v>
      </c>
      <c r="K9507" s="9">
        <f>'Consolidtaed Data'!$J2987*'Consolidtaed Data'!$H2987</f>
        <v>1777</v>
      </c>
      <c r="L9507" s="9">
        <f>'Consolidtaed Data'!$I2987*'Consolidtaed Data'!$H2987</f>
        <v>2141</v>
      </c>
      <c r="M9507" s="9">
        <f>'Consolidtaed Data'!$L2987-'Consolidtaed Data'!$K2987</f>
        <v>275</v>
      </c>
      <c r="N9507" s="9" t="str">
        <f>VLOOKUP('Consolidtaed Data'!$C2987,[1]Locations!$A:$O,2,0)</f>
        <v>Temecula</v>
      </c>
      <c r="O9507" s="9" t="str">
        <f>VLOOKUP('Consolidtaed Data'!$D2987,'[1]Sales People'!$A:$B,2,0)</f>
        <v>Larry Marshall</v>
      </c>
      <c r="P9507" s="9" t="str">
        <f>VLOOKUP('Consolidtaed Data'!$E2987,[1]Customers!$A:$B,2,0)</f>
        <v>Keith Moore</v>
      </c>
      <c r="Q9507" s="11">
        <f>WEEKDAY('Consolidtaed Data'!$F2987)</f>
        <v>5</v>
      </c>
      <c r="R9507" s="9">
        <f>MONTH('Consolidtaed Data'!$F2987)</f>
        <v>8</v>
      </c>
      <c r="S9507" s="9" t="str">
        <f>TEXT(Table3[[#This Row],[Purchase Date]],"MMMM")</f>
        <v>December</v>
      </c>
      <c r="T9507" s="9">
        <f>YEAR('Consolidtaed Data'!$F2987)</f>
        <v>2020</v>
      </c>
    </row>
    <row r="9508" spans="1:20" x14ac:dyDescent="0.3">
      <c r="A9508" s="9" t="s">
        <v>10534</v>
      </c>
      <c r="B9508" s="9" t="s">
        <v>139</v>
      </c>
      <c r="C9508" s="9" t="s">
        <v>59</v>
      </c>
      <c r="D9508" s="9" t="s">
        <v>235</v>
      </c>
      <c r="E9508" s="9" t="s">
        <v>737</v>
      </c>
      <c r="F9508" s="12">
        <v>44550</v>
      </c>
      <c r="G9508" s="12" t="str">
        <f>VLOOKUP(Table3[[#This Row],[Product ID]],[1]Products!$A:$G,2,0)</f>
        <v>Product 13</v>
      </c>
      <c r="H9508" s="22">
        <v>2</v>
      </c>
      <c r="I9508" s="9">
        <f>VLOOKUP('Consolidtaed Data'!$B230,[1]Products!$A:$G,4,0)</f>
        <v>1862</v>
      </c>
      <c r="J9508" s="9">
        <f>VLOOKUP('Consolidtaed Data'!$B230,[1]Products!$A:$G,3,0)</f>
        <v>1173</v>
      </c>
      <c r="K9508" s="9">
        <f>'Consolidtaed Data'!$J230*'Consolidtaed Data'!$H230</f>
        <v>1044</v>
      </c>
      <c r="L9508" s="9">
        <f>'Consolidtaed Data'!$I230*'Consolidtaed Data'!$H230</f>
        <v>1899</v>
      </c>
      <c r="M9508" s="9">
        <f>'Consolidtaed Data'!$L230-'Consolidtaed Data'!$K230</f>
        <v>436</v>
      </c>
      <c r="N9508" s="9" t="str">
        <f>VLOOKUP('Consolidtaed Data'!$C230,[1]Locations!$A:$O,2,0)</f>
        <v>Lancaster</v>
      </c>
      <c r="O9508" s="9" t="str">
        <f>VLOOKUP('Consolidtaed Data'!$D230,'[1]Sales People'!$A:$B,2,0)</f>
        <v>Ernest Wagner</v>
      </c>
      <c r="P9508" s="9" t="str">
        <f>VLOOKUP('Consolidtaed Data'!$E230,[1]Customers!$A:$B,2,0)</f>
        <v>Keith Stephens</v>
      </c>
      <c r="Q9508" s="11">
        <f>WEEKDAY('Consolidtaed Data'!$F230)</f>
        <v>5</v>
      </c>
      <c r="R9508" s="9">
        <f>MONTH('Consolidtaed Data'!$F230)</f>
        <v>1</v>
      </c>
      <c r="S9508" s="9" t="str">
        <f>TEXT(Table3[[#This Row],[Purchase Date]],"MMMM")</f>
        <v>December</v>
      </c>
      <c r="T9508" s="9">
        <f>YEAR('Consolidtaed Data'!$F230)</f>
        <v>2020</v>
      </c>
    </row>
    <row r="9509" spans="1:20" x14ac:dyDescent="0.3">
      <c r="A9509" s="9" t="s">
        <v>10535</v>
      </c>
      <c r="B9509" s="9" t="s">
        <v>981</v>
      </c>
      <c r="C9509" s="9" t="s">
        <v>325</v>
      </c>
      <c r="D9509" s="9" t="s">
        <v>174</v>
      </c>
      <c r="E9509" s="9" t="s">
        <v>875</v>
      </c>
      <c r="F9509" s="12">
        <v>44550</v>
      </c>
      <c r="G9509" s="12" t="str">
        <f>VLOOKUP(Table3[[#This Row],[Product ID]],[1]Products!$A:$G,2,0)</f>
        <v>Product 3</v>
      </c>
      <c r="H9509" s="22">
        <v>1</v>
      </c>
      <c r="I9509" s="9">
        <f>VLOOKUP('Consolidtaed Data'!$B479,[1]Products!$A:$G,4,0)</f>
        <v>290</v>
      </c>
      <c r="J9509" s="9">
        <f>VLOOKUP('Consolidtaed Data'!$B479,[1]Products!$A:$G,3,0)</f>
        <v>200</v>
      </c>
      <c r="K9509" s="9">
        <f>'Consolidtaed Data'!$J479*'Consolidtaed Data'!$H479</f>
        <v>1275</v>
      </c>
      <c r="L9509" s="9">
        <f>'Consolidtaed Data'!$I479*'Consolidtaed Data'!$H479</f>
        <v>1635</v>
      </c>
      <c r="M9509" s="9">
        <f>'Consolidtaed Data'!$L479-'Consolidtaed Data'!$K479</f>
        <v>2424</v>
      </c>
      <c r="N9509" s="9" t="str">
        <f>VLOOKUP('Consolidtaed Data'!$C479,[1]Locations!$A:$O,2,0)</f>
        <v>Santa Maria</v>
      </c>
      <c r="O9509" s="9" t="str">
        <f>VLOOKUP('Consolidtaed Data'!$D479,'[1]Sales People'!$A:$B,2,0)</f>
        <v>Sean Miller</v>
      </c>
      <c r="P9509" s="9" t="str">
        <f>VLOOKUP('Consolidtaed Data'!$E479,[1]Customers!$A:$B,2,0)</f>
        <v>Gregory Boyd</v>
      </c>
      <c r="Q9509" s="11">
        <f>WEEKDAY('Consolidtaed Data'!$F479)</f>
        <v>2</v>
      </c>
      <c r="R9509" s="9">
        <f>MONTH('Consolidtaed Data'!$F479)</f>
        <v>2</v>
      </c>
      <c r="S9509" s="9" t="str">
        <f>TEXT(Table3[[#This Row],[Purchase Date]],"MMMM")</f>
        <v>December</v>
      </c>
      <c r="T9509" s="9">
        <f>YEAR('Consolidtaed Data'!$F479)</f>
        <v>2020</v>
      </c>
    </row>
    <row r="9510" spans="1:20" x14ac:dyDescent="0.3">
      <c r="A9510" s="9" t="s">
        <v>10536</v>
      </c>
      <c r="B9510" s="9" t="s">
        <v>119</v>
      </c>
      <c r="C9510" s="9" t="s">
        <v>59</v>
      </c>
      <c r="D9510" s="9" t="s">
        <v>80</v>
      </c>
      <c r="E9510" s="9" t="s">
        <v>999</v>
      </c>
      <c r="F9510" s="12">
        <v>44550</v>
      </c>
      <c r="G9510" s="12" t="str">
        <f>VLOOKUP(Table3[[#This Row],[Product ID]],[1]Products!$A:$G,2,0)</f>
        <v>Product 67</v>
      </c>
      <c r="H9510" s="22">
        <v>1</v>
      </c>
      <c r="I9510" s="9">
        <f>VLOOKUP('Consolidtaed Data'!$B643,[1]Products!$A:$G,4,0)</f>
        <v>947</v>
      </c>
      <c r="J9510" s="9">
        <f>VLOOKUP('Consolidtaed Data'!$B643,[1]Products!$A:$G,3,0)</f>
        <v>786</v>
      </c>
      <c r="K9510" s="9">
        <f>'Consolidtaed Data'!$J643*'Consolidtaed Data'!$H643</f>
        <v>5322</v>
      </c>
      <c r="L9510" s="9">
        <f>'Consolidtaed Data'!$I643*'Consolidtaed Data'!$H643</f>
        <v>7392</v>
      </c>
      <c r="M9510" s="9">
        <f>'Consolidtaed Data'!$L643-'Consolidtaed Data'!$K643</f>
        <v>96</v>
      </c>
      <c r="N9510" s="9" t="str">
        <f>VLOOKUP('Consolidtaed Data'!$C643,[1]Locations!$A:$O,2,0)</f>
        <v>Garden Grove</v>
      </c>
      <c r="O9510" s="9" t="str">
        <f>VLOOKUP('Consolidtaed Data'!$D643,'[1]Sales People'!$A:$B,2,0)</f>
        <v>Bobby Russell</v>
      </c>
      <c r="P9510" s="9" t="str">
        <f>VLOOKUP('Consolidtaed Data'!$E643,[1]Customers!$A:$B,2,0)</f>
        <v>Chris Fuller</v>
      </c>
      <c r="Q9510" s="11">
        <f>WEEKDAY('Consolidtaed Data'!$F643)</f>
        <v>7</v>
      </c>
      <c r="R9510" s="9">
        <f>MONTH('Consolidtaed Data'!$F643)</f>
        <v>2</v>
      </c>
      <c r="S9510" s="9" t="str">
        <f>TEXT(Table3[[#This Row],[Purchase Date]],"MMMM")</f>
        <v>December</v>
      </c>
      <c r="T9510" s="9">
        <f>YEAR('Consolidtaed Data'!$F643)</f>
        <v>2020</v>
      </c>
    </row>
    <row r="9511" spans="1:20" x14ac:dyDescent="0.3">
      <c r="A9511" s="9" t="s">
        <v>10537</v>
      </c>
      <c r="B9511" s="9" t="s">
        <v>216</v>
      </c>
      <c r="C9511" s="9" t="s">
        <v>140</v>
      </c>
      <c r="D9511" s="9" t="s">
        <v>26</v>
      </c>
      <c r="E9511" s="9" t="s">
        <v>2424</v>
      </c>
      <c r="F9511" s="12">
        <v>44550</v>
      </c>
      <c r="G9511" s="12" t="str">
        <f>VLOOKUP(Table3[[#This Row],[Product ID]],[1]Products!$A:$G,2,0)</f>
        <v>Product 73</v>
      </c>
      <c r="H9511" s="22">
        <v>4</v>
      </c>
      <c r="I9511" s="9">
        <f>VLOOKUP('Consolidtaed Data'!$B1458,[1]Products!$A:$G,4,0)</f>
        <v>947</v>
      </c>
      <c r="J9511" s="9">
        <f>VLOOKUP('Consolidtaed Data'!$B1458,[1]Products!$A:$G,3,0)</f>
        <v>786</v>
      </c>
      <c r="K9511" s="9">
        <f>'Consolidtaed Data'!$J1458*'Consolidtaed Data'!$H1458</f>
        <v>1305</v>
      </c>
      <c r="L9511" s="9">
        <f>'Consolidtaed Data'!$I1458*'Consolidtaed Data'!$H1458</f>
        <v>1590</v>
      </c>
      <c r="M9511" s="9">
        <f>'Consolidtaed Data'!$L1458-'Consolidtaed Data'!$K1458</f>
        <v>156</v>
      </c>
      <c r="N9511" s="9" t="str">
        <f>VLOOKUP('Consolidtaed Data'!$C1458,[1]Locations!$A:$O,2,0)</f>
        <v>Modesto</v>
      </c>
      <c r="O9511" s="9" t="str">
        <f>VLOOKUP('Consolidtaed Data'!$D1458,'[1]Sales People'!$A:$B,2,0)</f>
        <v>Bobby Russell</v>
      </c>
      <c r="P9511" s="9" t="str">
        <f>VLOOKUP('Consolidtaed Data'!$E1458,[1]Customers!$A:$B,2,0)</f>
        <v>Jason Hanson</v>
      </c>
      <c r="Q9511" s="11">
        <f>WEEKDAY('Consolidtaed Data'!$F1458)</f>
        <v>7</v>
      </c>
      <c r="R9511" s="9">
        <f>MONTH('Consolidtaed Data'!$F1458)</f>
        <v>4</v>
      </c>
      <c r="S9511" s="9" t="str">
        <f>TEXT(Table3[[#This Row],[Purchase Date]],"MMMM")</f>
        <v>December</v>
      </c>
      <c r="T9511" s="9">
        <f>YEAR('Consolidtaed Data'!$F1458)</f>
        <v>2020</v>
      </c>
    </row>
    <row r="9512" spans="1:20" x14ac:dyDescent="0.3">
      <c r="A9512" s="9" t="s">
        <v>10538</v>
      </c>
      <c r="B9512" s="9" t="s">
        <v>582</v>
      </c>
      <c r="C9512" s="9" t="s">
        <v>231</v>
      </c>
      <c r="D9512" s="9" t="s">
        <v>35</v>
      </c>
      <c r="E9512" s="9" t="s">
        <v>771</v>
      </c>
      <c r="F9512" s="12">
        <v>44550</v>
      </c>
      <c r="G9512" s="12" t="str">
        <f>VLOOKUP(Table3[[#This Row],[Product ID]],[1]Products!$A:$G,2,0)</f>
        <v>Product 58</v>
      </c>
      <c r="H9512" s="22">
        <v>2</v>
      </c>
      <c r="I9512" s="9">
        <f>VLOOKUP('Consolidtaed Data'!$B1578,[1]Products!$A:$G,4,0)</f>
        <v>1414</v>
      </c>
      <c r="J9512" s="9">
        <f>VLOOKUP('Consolidtaed Data'!$B1578,[1]Products!$A:$G,3,0)</f>
        <v>962</v>
      </c>
      <c r="K9512" s="9">
        <f>'Consolidtaed Data'!$J1578*'Consolidtaed Data'!$H1578</f>
        <v>818</v>
      </c>
      <c r="L9512" s="9">
        <f>'Consolidtaed Data'!$I1578*'Consolidtaed Data'!$H1578</f>
        <v>1022</v>
      </c>
      <c r="M9512" s="9">
        <f>'Consolidtaed Data'!$L1578-'Consolidtaed Data'!$K1578</f>
        <v>452</v>
      </c>
      <c r="N9512" s="9" t="str">
        <f>VLOOKUP('Consolidtaed Data'!$C1578,[1]Locations!$A:$O,2,0)</f>
        <v>San Bernardino</v>
      </c>
      <c r="O9512" s="9" t="str">
        <f>VLOOKUP('Consolidtaed Data'!$D1578,'[1]Sales People'!$A:$B,2,0)</f>
        <v>Arthur Mccoy</v>
      </c>
      <c r="P9512" s="9" t="str">
        <f>VLOOKUP('Consolidtaed Data'!$E1578,[1]Customers!$A:$B,2,0)</f>
        <v>Nicholas West</v>
      </c>
      <c r="Q9512" s="11">
        <f>WEEKDAY('Consolidtaed Data'!$F1578)</f>
        <v>1</v>
      </c>
      <c r="R9512" s="9">
        <f>MONTH('Consolidtaed Data'!$F1578)</f>
        <v>4</v>
      </c>
      <c r="S9512" s="9" t="str">
        <f>TEXT(Table3[[#This Row],[Purchase Date]],"MMMM")</f>
        <v>December</v>
      </c>
      <c r="T9512" s="9">
        <f>YEAR('Consolidtaed Data'!$F1578)</f>
        <v>2020</v>
      </c>
    </row>
    <row r="9513" spans="1:20" x14ac:dyDescent="0.3">
      <c r="A9513" s="9" t="s">
        <v>10539</v>
      </c>
      <c r="B9513" s="9" t="s">
        <v>29</v>
      </c>
      <c r="C9513" s="9" t="s">
        <v>405</v>
      </c>
      <c r="D9513" s="9" t="s">
        <v>31</v>
      </c>
      <c r="E9513" s="9" t="s">
        <v>448</v>
      </c>
      <c r="F9513" s="12">
        <v>44550</v>
      </c>
      <c r="G9513" s="12" t="str">
        <f>VLOOKUP(Table3[[#This Row],[Product ID]],[1]Products!$A:$G,2,0)</f>
        <v>Product 37</v>
      </c>
      <c r="H9513" s="22">
        <v>1</v>
      </c>
      <c r="I9513" s="9">
        <f>VLOOKUP('Consolidtaed Data'!$B1863,[1]Products!$A:$G,4,0)</f>
        <v>2294</v>
      </c>
      <c r="J9513" s="9">
        <f>VLOOKUP('Consolidtaed Data'!$B1863,[1]Products!$A:$G,3,0)</f>
        <v>1399</v>
      </c>
      <c r="K9513" s="9">
        <f>'Consolidtaed Data'!$J1863*'Consolidtaed Data'!$H1863</f>
        <v>1995</v>
      </c>
      <c r="L9513" s="9">
        <f>'Consolidtaed Data'!$I1863*'Consolidtaed Data'!$H1863</f>
        <v>3834</v>
      </c>
      <c r="M9513" s="9">
        <f>'Consolidtaed Data'!$L1863-'Consolidtaed Data'!$K1863</f>
        <v>243</v>
      </c>
      <c r="N9513" s="9" t="str">
        <f>VLOOKUP('Consolidtaed Data'!$C1863,[1]Locations!$A:$O,2,0)</f>
        <v>Concord</v>
      </c>
      <c r="O9513" s="9" t="str">
        <f>VLOOKUP('Consolidtaed Data'!$D1863,'[1]Sales People'!$A:$B,2,0)</f>
        <v>Jerry Perry</v>
      </c>
      <c r="P9513" s="9" t="str">
        <f>VLOOKUP('Consolidtaed Data'!$E1863,[1]Customers!$A:$B,2,0)</f>
        <v>Peter Meyer</v>
      </c>
      <c r="Q9513" s="11">
        <f>WEEKDAY('Consolidtaed Data'!$F1863)</f>
        <v>7</v>
      </c>
      <c r="R9513" s="9">
        <f>MONTH('Consolidtaed Data'!$F1863)</f>
        <v>5</v>
      </c>
      <c r="S9513" s="9" t="str">
        <f>TEXT(Table3[[#This Row],[Purchase Date]],"MMMM")</f>
        <v>December</v>
      </c>
      <c r="T9513" s="9">
        <f>YEAR('Consolidtaed Data'!$F1863)</f>
        <v>2020</v>
      </c>
    </row>
    <row r="9514" spans="1:20" x14ac:dyDescent="0.3">
      <c r="A9514" s="9" t="s">
        <v>10540</v>
      </c>
      <c r="B9514" s="9" t="s">
        <v>7</v>
      </c>
      <c r="C9514" s="9" t="s">
        <v>63</v>
      </c>
      <c r="D9514" s="9" t="s">
        <v>326</v>
      </c>
      <c r="E9514" s="9" t="s">
        <v>491</v>
      </c>
      <c r="F9514" s="12">
        <v>44550</v>
      </c>
      <c r="G9514" s="12" t="str">
        <f>VLOOKUP(Table3[[#This Row],[Product ID]],[1]Products!$A:$G,2,0)</f>
        <v>Product 77</v>
      </c>
      <c r="H9514" s="22">
        <v>4</v>
      </c>
      <c r="I9514" s="9">
        <f>VLOOKUP('Consolidtaed Data'!$B2273,[1]Products!$A:$G,4,0)</f>
        <v>203</v>
      </c>
      <c r="J9514" s="9">
        <f>VLOOKUP('Consolidtaed Data'!$B2273,[1]Products!$A:$G,3,0)</f>
        <v>154</v>
      </c>
      <c r="K9514" s="9">
        <f>'Consolidtaed Data'!$J2273*'Consolidtaed Data'!$H2273</f>
        <v>1788</v>
      </c>
      <c r="L9514" s="9">
        <f>'Consolidtaed Data'!$I2273*'Consolidtaed Data'!$H2273</f>
        <v>2353</v>
      </c>
      <c r="M9514" s="9">
        <f>'Consolidtaed Data'!$L2273-'Consolidtaed Data'!$K2273</f>
        <v>1968</v>
      </c>
      <c r="N9514" s="9" t="str">
        <f>VLOOKUP('Consolidtaed Data'!$C2273,[1]Locations!$A:$O,2,0)</f>
        <v>Modesto</v>
      </c>
      <c r="O9514" s="9" t="str">
        <f>VLOOKUP('Consolidtaed Data'!$D2273,'[1]Sales People'!$A:$B,2,0)</f>
        <v>Larry Marshall</v>
      </c>
      <c r="P9514" s="9" t="str">
        <f>VLOOKUP('Consolidtaed Data'!$E2273,[1]Customers!$A:$B,2,0)</f>
        <v>Shawn Day</v>
      </c>
      <c r="Q9514" s="11">
        <f>WEEKDAY('Consolidtaed Data'!$F2273)</f>
        <v>2</v>
      </c>
      <c r="R9514" s="9">
        <f>MONTH('Consolidtaed Data'!$F2273)</f>
        <v>6</v>
      </c>
      <c r="S9514" s="9" t="str">
        <f>TEXT(Table3[[#This Row],[Purchase Date]],"MMMM")</f>
        <v>December</v>
      </c>
      <c r="T9514" s="9">
        <f>YEAR('Consolidtaed Data'!$F2273)</f>
        <v>2020</v>
      </c>
    </row>
    <row r="9515" spans="1:20" x14ac:dyDescent="0.3">
      <c r="A9515" s="9" t="s">
        <v>10541</v>
      </c>
      <c r="B9515" s="9" t="s">
        <v>151</v>
      </c>
      <c r="C9515" s="9" t="s">
        <v>412</v>
      </c>
      <c r="D9515" s="9" t="s">
        <v>220</v>
      </c>
      <c r="E9515" s="9" t="s">
        <v>2672</v>
      </c>
      <c r="F9515" s="12">
        <v>44550</v>
      </c>
      <c r="G9515" s="12" t="str">
        <f>VLOOKUP(Table3[[#This Row],[Product ID]],[1]Products!$A:$G,2,0)</f>
        <v>Product 94</v>
      </c>
      <c r="H9515" s="22">
        <v>1</v>
      </c>
      <c r="I9515" s="9">
        <f>VLOOKUP('Consolidtaed Data'!$B2325,[1]Products!$A:$G,4,0)</f>
        <v>1899</v>
      </c>
      <c r="J9515" s="9">
        <f>VLOOKUP('Consolidtaed Data'!$B2325,[1]Products!$A:$G,3,0)</f>
        <v>1044</v>
      </c>
      <c r="K9515" s="9">
        <f>'Consolidtaed Data'!$J2325*'Consolidtaed Data'!$H2325</f>
        <v>72</v>
      </c>
      <c r="L9515" s="9">
        <f>'Consolidtaed Data'!$I2325*'Consolidtaed Data'!$H2325</f>
        <v>136</v>
      </c>
      <c r="M9515" s="9">
        <f>'Consolidtaed Data'!$L2325-'Consolidtaed Data'!$K2325</f>
        <v>123</v>
      </c>
      <c r="N9515" s="9" t="str">
        <f>VLOOKUP('Consolidtaed Data'!$C2325,[1]Locations!$A:$O,2,0)</f>
        <v>Torrance</v>
      </c>
      <c r="O9515" s="9" t="str">
        <f>VLOOKUP('Consolidtaed Data'!$D2325,'[1]Sales People'!$A:$B,2,0)</f>
        <v>Brian Thomas</v>
      </c>
      <c r="P9515" s="9" t="str">
        <f>VLOOKUP('Consolidtaed Data'!$E2325,[1]Customers!$A:$B,2,0)</f>
        <v>Jonathan Harris</v>
      </c>
      <c r="Q9515" s="11">
        <f>WEEKDAY('Consolidtaed Data'!$F2325)</f>
        <v>6</v>
      </c>
      <c r="R9515" s="9">
        <f>MONTH('Consolidtaed Data'!$F2325)</f>
        <v>6</v>
      </c>
      <c r="S9515" s="9" t="str">
        <f>TEXT(Table3[[#This Row],[Purchase Date]],"MMMM")</f>
        <v>December</v>
      </c>
      <c r="T9515" s="9">
        <f>YEAR('Consolidtaed Data'!$F2325)</f>
        <v>2020</v>
      </c>
    </row>
    <row r="9516" spans="1:20" x14ac:dyDescent="0.3">
      <c r="A9516" s="9" t="s">
        <v>10542</v>
      </c>
      <c r="B9516" s="9" t="s">
        <v>244</v>
      </c>
      <c r="C9516" s="9" t="s">
        <v>122</v>
      </c>
      <c r="D9516" s="9" t="s">
        <v>113</v>
      </c>
      <c r="E9516" s="9" t="s">
        <v>356</v>
      </c>
      <c r="F9516" s="12">
        <v>44550</v>
      </c>
      <c r="G9516" s="12" t="str">
        <f>VLOOKUP(Table3[[#This Row],[Product ID]],[1]Products!$A:$G,2,0)</f>
        <v>Product 76</v>
      </c>
      <c r="H9516" s="22">
        <v>4</v>
      </c>
      <c r="I9516" s="9">
        <f>VLOOKUP('Consolidtaed Data'!$B2968,[1]Products!$A:$G,4,0)</f>
        <v>1353</v>
      </c>
      <c r="J9516" s="9">
        <f>VLOOKUP('Consolidtaed Data'!$B2968,[1]Products!$A:$G,3,0)</f>
        <v>947</v>
      </c>
      <c r="K9516" s="9">
        <f>'Consolidtaed Data'!$J2968*'Consolidtaed Data'!$H2968</f>
        <v>1364</v>
      </c>
      <c r="L9516" s="9">
        <f>'Consolidtaed Data'!$I2968*'Consolidtaed Data'!$H2968</f>
        <v>2676</v>
      </c>
      <c r="M9516" s="9">
        <f>'Consolidtaed Data'!$L2968-'Consolidtaed Data'!$K2968</f>
        <v>690</v>
      </c>
      <c r="N9516" s="9" t="str">
        <f>VLOOKUP('Consolidtaed Data'!$C2968,[1]Locations!$A:$O,2,0)</f>
        <v>Thousand Oaks</v>
      </c>
      <c r="O9516" s="9" t="str">
        <f>VLOOKUP('Consolidtaed Data'!$D2968,'[1]Sales People'!$A:$B,2,0)</f>
        <v>Ernest Wagner</v>
      </c>
      <c r="P9516" s="9" t="str">
        <f>VLOOKUP('Consolidtaed Data'!$E2968,[1]Customers!$A:$B,2,0)</f>
        <v>Benjamin Ryan</v>
      </c>
      <c r="Q9516" s="11">
        <f>WEEKDAY('Consolidtaed Data'!$F2968)</f>
        <v>4</v>
      </c>
      <c r="R9516" s="9">
        <f>MONTH('Consolidtaed Data'!$F2968)</f>
        <v>8</v>
      </c>
      <c r="S9516" s="9" t="str">
        <f>TEXT(Table3[[#This Row],[Purchase Date]],"MMMM")</f>
        <v>December</v>
      </c>
      <c r="T9516" s="9">
        <f>YEAR('Consolidtaed Data'!$F2968)</f>
        <v>2020</v>
      </c>
    </row>
    <row r="9517" spans="1:20" x14ac:dyDescent="0.3">
      <c r="A9517" s="9" t="s">
        <v>10543</v>
      </c>
      <c r="B9517" s="9" t="s">
        <v>15</v>
      </c>
      <c r="C9517" s="9" t="s">
        <v>472</v>
      </c>
      <c r="D9517" s="9" t="s">
        <v>193</v>
      </c>
      <c r="E9517" s="9" t="s">
        <v>2342</v>
      </c>
      <c r="F9517" s="12">
        <v>44550</v>
      </c>
      <c r="G9517" s="12" t="str">
        <f>VLOOKUP(Table3[[#This Row],[Product ID]],[1]Products!$A:$G,2,0)</f>
        <v>Product 38</v>
      </c>
      <c r="H9517" s="22">
        <v>1</v>
      </c>
      <c r="I9517" s="9">
        <f>VLOOKUP('Consolidtaed Data'!$B3133,[1]Products!$A:$G,4,0)</f>
        <v>2396</v>
      </c>
      <c r="J9517" s="9">
        <f>VLOOKUP('Consolidtaed Data'!$B3133,[1]Products!$A:$G,3,0)</f>
        <v>1965</v>
      </c>
      <c r="K9517" s="9">
        <f>'Consolidtaed Data'!$J3133*'Consolidtaed Data'!$H3133</f>
        <v>424</v>
      </c>
      <c r="L9517" s="9">
        <f>'Consolidtaed Data'!$I3133*'Consolidtaed Data'!$H3133</f>
        <v>530</v>
      </c>
      <c r="M9517" s="9">
        <f>'Consolidtaed Data'!$L3133-'Consolidtaed Data'!$K3133</f>
        <v>1389</v>
      </c>
      <c r="N9517" s="9" t="str">
        <f>VLOOKUP('Consolidtaed Data'!$C3133,[1]Locations!$A:$O,2,0)</f>
        <v>San Buenaventura (Ventura)</v>
      </c>
      <c r="O9517" s="9" t="str">
        <f>VLOOKUP('Consolidtaed Data'!$D3133,'[1]Sales People'!$A:$B,2,0)</f>
        <v>Larry Castillo</v>
      </c>
      <c r="P9517" s="9" t="str">
        <f>VLOOKUP('Consolidtaed Data'!$E3133,[1]Customers!$A:$B,2,0)</f>
        <v>Scott Mills</v>
      </c>
      <c r="Q9517" s="11">
        <f>WEEKDAY('Consolidtaed Data'!$F3133)</f>
        <v>3</v>
      </c>
      <c r="R9517" s="9">
        <f>MONTH('Consolidtaed Data'!$F3133)</f>
        <v>8</v>
      </c>
      <c r="S9517" s="9" t="str">
        <f>TEXT(Table3[[#This Row],[Purchase Date]],"MMMM")</f>
        <v>December</v>
      </c>
      <c r="T9517" s="9">
        <f>YEAR('Consolidtaed Data'!$F3133)</f>
        <v>2020</v>
      </c>
    </row>
    <row r="9518" spans="1:20" x14ac:dyDescent="0.3">
      <c r="A9518" s="9" t="s">
        <v>10544</v>
      </c>
      <c r="B9518" s="9" t="s">
        <v>85</v>
      </c>
      <c r="C9518" s="9" t="s">
        <v>405</v>
      </c>
      <c r="D9518" s="9" t="s">
        <v>105</v>
      </c>
      <c r="E9518" s="9" t="s">
        <v>452</v>
      </c>
      <c r="F9518" s="12">
        <v>44551</v>
      </c>
      <c r="G9518" s="12" t="str">
        <f>VLOOKUP(Table3[[#This Row],[Product ID]],[1]Products!$A:$G,2,0)</f>
        <v>Product 93</v>
      </c>
      <c r="H9518" s="22">
        <v>1</v>
      </c>
      <c r="I9518" s="9">
        <f>VLOOKUP('Consolidtaed Data'!$B137,[1]Products!$A:$G,4,0)</f>
        <v>1467</v>
      </c>
      <c r="J9518" s="9">
        <f>VLOOKUP('Consolidtaed Data'!$B137,[1]Products!$A:$G,3,0)</f>
        <v>807</v>
      </c>
      <c r="K9518" s="9">
        <f>'Consolidtaed Data'!$J137*'Consolidtaed Data'!$H137</f>
        <v>6140</v>
      </c>
      <c r="L9518" s="9">
        <f>'Consolidtaed Data'!$I137*'Consolidtaed Data'!$H137</f>
        <v>9028</v>
      </c>
      <c r="M9518" s="9">
        <f>'Consolidtaed Data'!$L137-'Consolidtaed Data'!$K137</f>
        <v>2481</v>
      </c>
      <c r="N9518" s="9" t="str">
        <f>VLOOKUP('Consolidtaed Data'!$C137,[1]Locations!$A:$O,2,0)</f>
        <v>Roseville</v>
      </c>
      <c r="O9518" s="9" t="str">
        <f>VLOOKUP('Consolidtaed Data'!$D137,'[1]Sales People'!$A:$B,2,0)</f>
        <v>Carl Hall</v>
      </c>
      <c r="P9518" s="9" t="str">
        <f>VLOOKUP('Consolidtaed Data'!$E137,[1]Customers!$A:$B,2,0)</f>
        <v>Phillip Coleman</v>
      </c>
      <c r="Q9518" s="11">
        <f>WEEKDAY('Consolidtaed Data'!$F137)</f>
        <v>7</v>
      </c>
      <c r="R9518" s="9">
        <f>MONTH('Consolidtaed Data'!$F137)</f>
        <v>1</v>
      </c>
      <c r="S9518" s="9" t="str">
        <f>TEXT(Table3[[#This Row],[Purchase Date]],"MMMM")</f>
        <v>December</v>
      </c>
      <c r="T9518" s="9">
        <f>YEAR('Consolidtaed Data'!$F137)</f>
        <v>2020</v>
      </c>
    </row>
    <row r="9519" spans="1:20" x14ac:dyDescent="0.3">
      <c r="A9519" s="9" t="s">
        <v>10545</v>
      </c>
      <c r="B9519" s="9" t="s">
        <v>177</v>
      </c>
      <c r="C9519" s="9" t="s">
        <v>263</v>
      </c>
      <c r="D9519" s="9" t="s">
        <v>68</v>
      </c>
      <c r="E9519" s="9" t="s">
        <v>590</v>
      </c>
      <c r="F9519" s="12">
        <v>44551</v>
      </c>
      <c r="G9519" s="12" t="str">
        <f>VLOOKUP(Table3[[#This Row],[Product ID]],[1]Products!$A:$G,2,0)</f>
        <v>Product 5</v>
      </c>
      <c r="H9519" s="22">
        <v>4</v>
      </c>
      <c r="I9519" s="9">
        <f>VLOOKUP('Consolidtaed Data'!$B160,[1]Products!$A:$G,4,0)</f>
        <v>2410</v>
      </c>
      <c r="J9519" s="9">
        <f>VLOOKUP('Consolidtaed Data'!$B160,[1]Products!$A:$G,3,0)</f>
        <v>1518</v>
      </c>
      <c r="K9519" s="9">
        <f>'Consolidtaed Data'!$J160*'Consolidtaed Data'!$H160</f>
        <v>2196</v>
      </c>
      <c r="L9519" s="9">
        <f>'Consolidtaed Data'!$I160*'Consolidtaed Data'!$H160</f>
        <v>3231</v>
      </c>
      <c r="M9519" s="9">
        <f>'Consolidtaed Data'!$L160-'Consolidtaed Data'!$K160</f>
        <v>728</v>
      </c>
      <c r="N9519" s="9" t="str">
        <f>VLOOKUP('Consolidtaed Data'!$C160,[1]Locations!$A:$O,2,0)</f>
        <v>Glendale</v>
      </c>
      <c r="O9519" s="9" t="str">
        <f>VLOOKUP('Consolidtaed Data'!$D160,'[1]Sales People'!$A:$B,2,0)</f>
        <v>Joe Sims</v>
      </c>
      <c r="P9519" s="9" t="str">
        <f>VLOOKUP('Consolidtaed Data'!$E160,[1]Customers!$A:$B,2,0)</f>
        <v>Harry Perkins</v>
      </c>
      <c r="Q9519" s="11">
        <f>WEEKDAY('Consolidtaed Data'!$F160)</f>
        <v>1</v>
      </c>
      <c r="R9519" s="9">
        <f>MONTH('Consolidtaed Data'!$F160)</f>
        <v>1</v>
      </c>
      <c r="S9519" s="9" t="str">
        <f>TEXT(Table3[[#This Row],[Purchase Date]],"MMMM")</f>
        <v>December</v>
      </c>
      <c r="T9519" s="9">
        <f>YEAR('Consolidtaed Data'!$F160)</f>
        <v>2020</v>
      </c>
    </row>
    <row r="9520" spans="1:20" x14ac:dyDescent="0.3">
      <c r="A9520" s="9" t="s">
        <v>10546</v>
      </c>
      <c r="B9520" s="9" t="s">
        <v>390</v>
      </c>
      <c r="C9520" s="9" t="s">
        <v>8</v>
      </c>
      <c r="D9520" s="9" t="s">
        <v>197</v>
      </c>
      <c r="E9520" s="9" t="s">
        <v>1090</v>
      </c>
      <c r="F9520" s="12">
        <v>44551</v>
      </c>
      <c r="G9520" s="12" t="str">
        <f>VLOOKUP(Table3[[#This Row],[Product ID]],[1]Products!$A:$G,2,0)</f>
        <v>Product 48</v>
      </c>
      <c r="H9520" s="22">
        <v>4</v>
      </c>
      <c r="I9520" s="9">
        <f>VLOOKUP('Consolidtaed Data'!$B847,[1]Products!$A:$G,4,0)</f>
        <v>2182</v>
      </c>
      <c r="J9520" s="9">
        <f>VLOOKUP('Consolidtaed Data'!$B847,[1]Products!$A:$G,3,0)</f>
        <v>1200</v>
      </c>
      <c r="K9520" s="9">
        <f>'Consolidtaed Data'!$J847*'Consolidtaed Data'!$H847</f>
        <v>818</v>
      </c>
      <c r="L9520" s="9">
        <f>'Consolidtaed Data'!$I847*'Consolidtaed Data'!$H847</f>
        <v>1634</v>
      </c>
      <c r="M9520" s="9">
        <f>'Consolidtaed Data'!$L847-'Consolidtaed Data'!$K847</f>
        <v>904</v>
      </c>
      <c r="N9520" s="9" t="str">
        <f>VLOOKUP('Consolidtaed Data'!$C847,[1]Locations!$A:$O,2,0)</f>
        <v>San Buenaventura (Ventura)</v>
      </c>
      <c r="O9520" s="9" t="str">
        <f>VLOOKUP('Consolidtaed Data'!$D847,'[1]Sales People'!$A:$B,2,0)</f>
        <v>Christopher Tucker</v>
      </c>
      <c r="P9520" s="9" t="str">
        <f>VLOOKUP('Consolidtaed Data'!$E847,[1]Customers!$A:$B,2,0)</f>
        <v>Philip Burton</v>
      </c>
      <c r="Q9520" s="11">
        <f>WEEKDAY('Consolidtaed Data'!$F847)</f>
        <v>6</v>
      </c>
      <c r="R9520" s="9">
        <f>MONTH('Consolidtaed Data'!$F847)</f>
        <v>2</v>
      </c>
      <c r="S9520" s="9" t="str">
        <f>TEXT(Table3[[#This Row],[Purchase Date]],"MMMM")</f>
        <v>December</v>
      </c>
      <c r="T9520" s="9">
        <f>YEAR('Consolidtaed Data'!$F847)</f>
        <v>2020</v>
      </c>
    </row>
    <row r="9521" spans="1:20" x14ac:dyDescent="0.3">
      <c r="A9521" s="9" t="s">
        <v>10547</v>
      </c>
      <c r="B9521" s="9" t="s">
        <v>62</v>
      </c>
      <c r="C9521" s="9" t="s">
        <v>263</v>
      </c>
      <c r="D9521" s="9" t="s">
        <v>68</v>
      </c>
      <c r="E9521" s="9" t="s">
        <v>408</v>
      </c>
      <c r="F9521" s="12">
        <v>44551</v>
      </c>
      <c r="G9521" s="12" t="str">
        <f>VLOOKUP(Table3[[#This Row],[Product ID]],[1]Products!$A:$G,2,0)</f>
        <v>Product 17</v>
      </c>
      <c r="H9521" s="22">
        <v>2</v>
      </c>
      <c r="I9521" s="9">
        <f>VLOOKUP('Consolidtaed Data'!$B1313,[1]Products!$A:$G,4,0)</f>
        <v>800</v>
      </c>
      <c r="J9521" s="9">
        <f>VLOOKUP('Consolidtaed Data'!$B1313,[1]Products!$A:$G,3,0)</f>
        <v>536</v>
      </c>
      <c r="K9521" s="9">
        <f>'Consolidtaed Data'!$J1313*'Consolidtaed Data'!$H1313</f>
        <v>296</v>
      </c>
      <c r="L9521" s="9">
        <f>'Consolidtaed Data'!$I1313*'Consolidtaed Data'!$H1313</f>
        <v>502</v>
      </c>
      <c r="M9521" s="9">
        <f>'Consolidtaed Data'!$L1313-'Consolidtaed Data'!$K1313</f>
        <v>1964</v>
      </c>
      <c r="N9521" s="9" t="str">
        <f>VLOOKUP('Consolidtaed Data'!$C1313,[1]Locations!$A:$O,2,0)</f>
        <v>Modesto</v>
      </c>
      <c r="O9521" s="9" t="str">
        <f>VLOOKUP('Consolidtaed Data'!$D1313,'[1]Sales People'!$A:$B,2,0)</f>
        <v>Charles Harper</v>
      </c>
      <c r="P9521" s="9" t="str">
        <f>VLOOKUP('Consolidtaed Data'!$E1313,[1]Customers!$A:$B,2,0)</f>
        <v>Roy Rice</v>
      </c>
      <c r="Q9521" s="11">
        <f>WEEKDAY('Consolidtaed Data'!$F1313)</f>
        <v>2</v>
      </c>
      <c r="R9521" s="9">
        <f>MONTH('Consolidtaed Data'!$F1313)</f>
        <v>4</v>
      </c>
      <c r="S9521" s="9" t="str">
        <f>TEXT(Table3[[#This Row],[Purchase Date]],"MMMM")</f>
        <v>December</v>
      </c>
      <c r="T9521" s="9">
        <f>YEAR('Consolidtaed Data'!$F1313)</f>
        <v>2020</v>
      </c>
    </row>
    <row r="9522" spans="1:20" x14ac:dyDescent="0.3">
      <c r="A9522" s="9" t="s">
        <v>10548</v>
      </c>
      <c r="B9522" s="9" t="s">
        <v>29</v>
      </c>
      <c r="C9522" s="9" t="s">
        <v>325</v>
      </c>
      <c r="D9522" s="9" t="s">
        <v>35</v>
      </c>
      <c r="E9522" s="9" t="s">
        <v>934</v>
      </c>
      <c r="F9522" s="12">
        <v>44551</v>
      </c>
      <c r="G9522" s="12" t="str">
        <f>VLOOKUP(Table3[[#This Row],[Product ID]],[1]Products!$A:$G,2,0)</f>
        <v>Product 37</v>
      </c>
      <c r="H9522" s="22">
        <v>1</v>
      </c>
      <c r="I9522" s="9">
        <f>VLOOKUP('Consolidtaed Data'!$B1325,[1]Products!$A:$G,4,0)</f>
        <v>1467</v>
      </c>
      <c r="J9522" s="9">
        <f>VLOOKUP('Consolidtaed Data'!$B1325,[1]Products!$A:$G,3,0)</f>
        <v>807</v>
      </c>
      <c r="K9522" s="9">
        <f>'Consolidtaed Data'!$J1325*'Consolidtaed Data'!$H1325</f>
        <v>4419</v>
      </c>
      <c r="L9522" s="9">
        <f>'Consolidtaed Data'!$I1325*'Consolidtaed Data'!$H1325</f>
        <v>7491</v>
      </c>
      <c r="M9522" s="9">
        <f>'Consolidtaed Data'!$L1325-'Consolidtaed Data'!$K1325</f>
        <v>46</v>
      </c>
      <c r="N9522" s="9" t="str">
        <f>VLOOKUP('Consolidtaed Data'!$C1325,[1]Locations!$A:$O,2,0)</f>
        <v>Salinas</v>
      </c>
      <c r="O9522" s="9" t="str">
        <f>VLOOKUP('Consolidtaed Data'!$D1325,'[1]Sales People'!$A:$B,2,0)</f>
        <v>Sean Miller</v>
      </c>
      <c r="P9522" s="9" t="str">
        <f>VLOOKUP('Consolidtaed Data'!$E1325,[1]Customers!$A:$B,2,0)</f>
        <v>Samuel Fowler</v>
      </c>
      <c r="Q9522" s="11">
        <f>WEEKDAY('Consolidtaed Data'!$F1325)</f>
        <v>3</v>
      </c>
      <c r="R9522" s="9">
        <f>MONTH('Consolidtaed Data'!$F1325)</f>
        <v>4</v>
      </c>
      <c r="S9522" s="9" t="str">
        <f>TEXT(Table3[[#This Row],[Purchase Date]],"MMMM")</f>
        <v>December</v>
      </c>
      <c r="T9522" s="9">
        <f>YEAR('Consolidtaed Data'!$F1325)</f>
        <v>2020</v>
      </c>
    </row>
    <row r="9523" spans="1:20" x14ac:dyDescent="0.3">
      <c r="A9523" s="9" t="s">
        <v>10549</v>
      </c>
      <c r="B9523" s="9" t="s">
        <v>151</v>
      </c>
      <c r="C9523" s="9" t="s">
        <v>421</v>
      </c>
      <c r="D9523" s="9" t="s">
        <v>174</v>
      </c>
      <c r="E9523" s="9" t="s">
        <v>440</v>
      </c>
      <c r="F9523" s="12">
        <v>44551</v>
      </c>
      <c r="G9523" s="12" t="str">
        <f>VLOOKUP(Table3[[#This Row],[Product ID]],[1]Products!$A:$G,2,0)</f>
        <v>Product 94</v>
      </c>
      <c r="H9523" s="22">
        <v>1</v>
      </c>
      <c r="I9523" s="9">
        <f>VLOOKUP('Consolidtaed Data'!$B2022,[1]Products!$A:$G,4,0)</f>
        <v>584</v>
      </c>
      <c r="J9523" s="9">
        <f>VLOOKUP('Consolidtaed Data'!$B2022,[1]Products!$A:$G,3,0)</f>
        <v>420</v>
      </c>
      <c r="K9523" s="9">
        <f>'Consolidtaed Data'!$J2022*'Consolidtaed Data'!$H2022</f>
        <v>2244</v>
      </c>
      <c r="L9523" s="9">
        <f>'Consolidtaed Data'!$I2022*'Consolidtaed Data'!$H2022</f>
        <v>2736</v>
      </c>
      <c r="M9523" s="9">
        <f>'Consolidtaed Data'!$L2022-'Consolidtaed Data'!$K2022</f>
        <v>137</v>
      </c>
      <c r="N9523" s="9" t="str">
        <f>VLOOKUP('Consolidtaed Data'!$C2022,[1]Locations!$A:$O,2,0)</f>
        <v>Stockton</v>
      </c>
      <c r="O9523" s="9" t="str">
        <f>VLOOKUP('Consolidtaed Data'!$D2022,'[1]Sales People'!$A:$B,2,0)</f>
        <v>Clarence Fox</v>
      </c>
      <c r="P9523" s="9" t="str">
        <f>VLOOKUP('Consolidtaed Data'!$E2022,[1]Customers!$A:$B,2,0)</f>
        <v>Phillip Carpenter</v>
      </c>
      <c r="Q9523" s="11">
        <f>WEEKDAY('Consolidtaed Data'!$F2022)</f>
        <v>5</v>
      </c>
      <c r="R9523" s="9">
        <f>MONTH('Consolidtaed Data'!$F2022)</f>
        <v>5</v>
      </c>
      <c r="S9523" s="9" t="str">
        <f>TEXT(Table3[[#This Row],[Purchase Date]],"MMMM")</f>
        <v>December</v>
      </c>
      <c r="T9523" s="9">
        <f>YEAR('Consolidtaed Data'!$F2022)</f>
        <v>2020</v>
      </c>
    </row>
    <row r="9524" spans="1:20" x14ac:dyDescent="0.3">
      <c r="A9524" s="9" t="s">
        <v>10550</v>
      </c>
      <c r="B9524" s="9" t="s">
        <v>364</v>
      </c>
      <c r="C9524" s="9" t="s">
        <v>178</v>
      </c>
      <c r="D9524" s="9" t="s">
        <v>131</v>
      </c>
      <c r="E9524" s="9" t="s">
        <v>1238</v>
      </c>
      <c r="F9524" s="12">
        <v>44551</v>
      </c>
      <c r="G9524" s="12" t="str">
        <f>VLOOKUP(Table3[[#This Row],[Product ID]],[1]Products!$A:$G,2,0)</f>
        <v>Product 45</v>
      </c>
      <c r="H9524" s="22">
        <v>1</v>
      </c>
      <c r="I9524" s="9">
        <f>VLOOKUP('Consolidtaed Data'!$B2202,[1]Products!$A:$G,4,0)</f>
        <v>1380</v>
      </c>
      <c r="J9524" s="9">
        <f>VLOOKUP('Consolidtaed Data'!$B2202,[1]Products!$A:$G,3,0)</f>
        <v>1090</v>
      </c>
      <c r="K9524" s="9">
        <f>'Consolidtaed Data'!$J2202*'Consolidtaed Data'!$H2202</f>
        <v>534</v>
      </c>
      <c r="L9524" s="9">
        <f>'Consolidtaed Data'!$I2202*'Consolidtaed Data'!$H2202</f>
        <v>847</v>
      </c>
      <c r="M9524" s="9">
        <f>'Consolidtaed Data'!$L2202-'Consolidtaed Data'!$K2202</f>
        <v>816</v>
      </c>
      <c r="N9524" s="9" t="str">
        <f>VLOOKUP('Consolidtaed Data'!$C2202,[1]Locations!$A:$O,2,0)</f>
        <v>Santa Ana</v>
      </c>
      <c r="O9524" s="9" t="str">
        <f>VLOOKUP('Consolidtaed Data'!$D2202,'[1]Sales People'!$A:$B,2,0)</f>
        <v>Kenneth Fields</v>
      </c>
      <c r="P9524" s="9" t="str">
        <f>VLOOKUP('Consolidtaed Data'!$E2202,[1]Customers!$A:$B,2,0)</f>
        <v>Raymond Young</v>
      </c>
      <c r="Q9524" s="11">
        <f>WEEKDAY('Consolidtaed Data'!$F2202)</f>
        <v>3</v>
      </c>
      <c r="R9524" s="9">
        <f>MONTH('Consolidtaed Data'!$F2202)</f>
        <v>6</v>
      </c>
      <c r="S9524" s="9" t="str">
        <f>TEXT(Table3[[#This Row],[Purchase Date]],"MMMM")</f>
        <v>December</v>
      </c>
      <c r="T9524" s="9">
        <f>YEAR('Consolidtaed Data'!$F2202)</f>
        <v>2020</v>
      </c>
    </row>
    <row r="9525" spans="1:20" x14ac:dyDescent="0.3">
      <c r="A9525" s="9" t="s">
        <v>10551</v>
      </c>
      <c r="B9525" s="9" t="s">
        <v>98</v>
      </c>
      <c r="C9525" s="9" t="s">
        <v>67</v>
      </c>
      <c r="D9525" s="9" t="s">
        <v>197</v>
      </c>
      <c r="E9525" s="9" t="s">
        <v>1446</v>
      </c>
      <c r="F9525" s="12">
        <v>44551</v>
      </c>
      <c r="G9525" s="12" t="str">
        <f>VLOOKUP(Table3[[#This Row],[Product ID]],[1]Products!$A:$G,2,0)</f>
        <v>Product 85</v>
      </c>
      <c r="H9525" s="22">
        <v>4</v>
      </c>
      <c r="I9525" s="9">
        <f>VLOOKUP('Consolidtaed Data'!$B2688,[1]Products!$A:$G,4,0)</f>
        <v>2410</v>
      </c>
      <c r="J9525" s="9">
        <f>VLOOKUP('Consolidtaed Data'!$B2688,[1]Products!$A:$G,3,0)</f>
        <v>1518</v>
      </c>
      <c r="K9525" s="9">
        <f>'Consolidtaed Data'!$J2688*'Consolidtaed Data'!$H2688</f>
        <v>1518</v>
      </c>
      <c r="L9525" s="9">
        <f>'Consolidtaed Data'!$I2688*'Consolidtaed Data'!$H2688</f>
        <v>2410</v>
      </c>
      <c r="M9525" s="9">
        <f>'Consolidtaed Data'!$L2688-'Consolidtaed Data'!$K2688</f>
        <v>1092</v>
      </c>
      <c r="N9525" s="9" t="str">
        <f>VLOOKUP('Consolidtaed Data'!$C2688,[1]Locations!$A:$O,2,0)</f>
        <v>Antioch</v>
      </c>
      <c r="O9525" s="9" t="str">
        <f>VLOOKUP('Consolidtaed Data'!$D2688,'[1]Sales People'!$A:$B,2,0)</f>
        <v>Scott Mason</v>
      </c>
      <c r="P9525" s="9" t="str">
        <f>VLOOKUP('Consolidtaed Data'!$E2688,[1]Customers!$A:$B,2,0)</f>
        <v>Benjamin Murray</v>
      </c>
      <c r="Q9525" s="11">
        <f>WEEKDAY('Consolidtaed Data'!$F2688)</f>
        <v>4</v>
      </c>
      <c r="R9525" s="9">
        <f>MONTH('Consolidtaed Data'!$F2688)</f>
        <v>7</v>
      </c>
      <c r="S9525" s="9" t="str">
        <f>TEXT(Table3[[#This Row],[Purchase Date]],"MMMM")</f>
        <v>December</v>
      </c>
      <c r="T9525" s="9">
        <f>YEAR('Consolidtaed Data'!$F2688)</f>
        <v>2020</v>
      </c>
    </row>
    <row r="9526" spans="1:20" x14ac:dyDescent="0.3">
      <c r="A9526" s="9" t="s">
        <v>10552</v>
      </c>
      <c r="B9526" s="9" t="s">
        <v>572</v>
      </c>
      <c r="C9526" s="9" t="s">
        <v>295</v>
      </c>
      <c r="D9526" s="9" t="s">
        <v>197</v>
      </c>
      <c r="E9526" s="9" t="s">
        <v>1295</v>
      </c>
      <c r="F9526" s="12">
        <v>44551</v>
      </c>
      <c r="G9526" s="12" t="str">
        <f>VLOOKUP(Table3[[#This Row],[Product ID]],[1]Products!$A:$G,2,0)</f>
        <v>Product 22</v>
      </c>
      <c r="H9526" s="22">
        <v>3</v>
      </c>
      <c r="I9526" s="9">
        <f>VLOOKUP('Consolidtaed Data'!$B2784,[1]Products!$A:$G,4,0)</f>
        <v>123</v>
      </c>
      <c r="J9526" s="9">
        <f>VLOOKUP('Consolidtaed Data'!$B2784,[1]Products!$A:$G,3,0)</f>
        <v>84</v>
      </c>
      <c r="K9526" s="9">
        <f>'Consolidtaed Data'!$J2784*'Consolidtaed Data'!$H2784</f>
        <v>3963</v>
      </c>
      <c r="L9526" s="9">
        <f>'Consolidtaed Data'!$I2784*'Consolidtaed Data'!$H2784</f>
        <v>5916</v>
      </c>
      <c r="M9526" s="9">
        <f>'Consolidtaed Data'!$L2784-'Consolidtaed Data'!$K2784</f>
        <v>509</v>
      </c>
      <c r="N9526" s="9" t="str">
        <f>VLOOKUP('Consolidtaed Data'!$C2784,[1]Locations!$A:$O,2,0)</f>
        <v>Berkeley</v>
      </c>
      <c r="O9526" s="9" t="str">
        <f>VLOOKUP('Consolidtaed Data'!$D2784,'[1]Sales People'!$A:$B,2,0)</f>
        <v>Gary Rodriguez</v>
      </c>
      <c r="P9526" s="9" t="str">
        <f>VLOOKUP('Consolidtaed Data'!$E2784,[1]Customers!$A:$B,2,0)</f>
        <v>Howard Morgan</v>
      </c>
      <c r="Q9526" s="11">
        <f>WEEKDAY('Consolidtaed Data'!$F2784)</f>
        <v>5</v>
      </c>
      <c r="R9526" s="9">
        <f>MONTH('Consolidtaed Data'!$F2784)</f>
        <v>7</v>
      </c>
      <c r="S9526" s="9" t="str">
        <f>TEXT(Table3[[#This Row],[Purchase Date]],"MMMM")</f>
        <v>December</v>
      </c>
      <c r="T9526" s="9">
        <f>YEAR('Consolidtaed Data'!$F2784)</f>
        <v>2020</v>
      </c>
    </row>
    <row r="9527" spans="1:20" x14ac:dyDescent="0.3">
      <c r="A9527" s="9" t="s">
        <v>10553</v>
      </c>
      <c r="B9527" s="9" t="s">
        <v>230</v>
      </c>
      <c r="C9527" s="9" t="s">
        <v>186</v>
      </c>
      <c r="D9527" s="9" t="s">
        <v>197</v>
      </c>
      <c r="E9527" s="9" t="s">
        <v>1877</v>
      </c>
      <c r="F9527" s="12">
        <v>44551</v>
      </c>
      <c r="G9527" s="12" t="str">
        <f>VLOOKUP(Table3[[#This Row],[Product ID]],[1]Products!$A:$G,2,0)</f>
        <v>Product 31</v>
      </c>
      <c r="H9527" s="22">
        <v>1</v>
      </c>
      <c r="I9527" s="9">
        <f>VLOOKUP('Consolidtaed Data'!$B2812,[1]Products!$A:$G,4,0)</f>
        <v>530</v>
      </c>
      <c r="J9527" s="9">
        <f>VLOOKUP('Consolidtaed Data'!$B2812,[1]Products!$A:$G,3,0)</f>
        <v>435</v>
      </c>
      <c r="K9527" s="9">
        <f>'Consolidtaed Data'!$J2812*'Consolidtaed Data'!$H2812</f>
        <v>90</v>
      </c>
      <c r="L9527" s="9">
        <f>'Consolidtaed Data'!$I2812*'Consolidtaed Data'!$H2812</f>
        <v>112</v>
      </c>
      <c r="M9527" s="9">
        <f>'Consolidtaed Data'!$L2812-'Consolidtaed Data'!$K2812</f>
        <v>48</v>
      </c>
      <c r="N9527" s="9" t="str">
        <f>VLOOKUP('Consolidtaed Data'!$C2812,[1]Locations!$A:$O,2,0)</f>
        <v>Vista</v>
      </c>
      <c r="O9527" s="9" t="str">
        <f>VLOOKUP('Consolidtaed Data'!$D2812,'[1]Sales People'!$A:$B,2,0)</f>
        <v>Brian Davis</v>
      </c>
      <c r="P9527" s="9" t="str">
        <f>VLOOKUP('Consolidtaed Data'!$E2812,[1]Customers!$A:$B,2,0)</f>
        <v>Jason Duncan</v>
      </c>
      <c r="Q9527" s="11">
        <f>WEEKDAY('Consolidtaed Data'!$F2812)</f>
        <v>7</v>
      </c>
      <c r="R9527" s="9">
        <f>MONTH('Consolidtaed Data'!$F2812)</f>
        <v>7</v>
      </c>
      <c r="S9527" s="9" t="str">
        <f>TEXT(Table3[[#This Row],[Purchase Date]],"MMMM")</f>
        <v>December</v>
      </c>
      <c r="T9527" s="9">
        <f>YEAR('Consolidtaed Data'!$F2812)</f>
        <v>2020</v>
      </c>
    </row>
    <row r="9528" spans="1:20" x14ac:dyDescent="0.3">
      <c r="A9528" s="9" t="s">
        <v>10554</v>
      </c>
      <c r="B9528" s="9" t="s">
        <v>103</v>
      </c>
      <c r="C9528" s="9" t="s">
        <v>423</v>
      </c>
      <c r="D9528" s="9" t="s">
        <v>22</v>
      </c>
      <c r="E9528" s="9" t="s">
        <v>1024</v>
      </c>
      <c r="F9528" s="12">
        <v>44551</v>
      </c>
      <c r="G9528" s="12" t="str">
        <f>VLOOKUP(Table3[[#This Row],[Product ID]],[1]Products!$A:$G,2,0)</f>
        <v>Product 44</v>
      </c>
      <c r="H9528" s="22">
        <v>1</v>
      </c>
      <c r="I9528" s="9">
        <f>VLOOKUP('Consolidtaed Data'!$B2864,[1]Products!$A:$G,4,0)</f>
        <v>847</v>
      </c>
      <c r="J9528" s="9">
        <f>VLOOKUP('Consolidtaed Data'!$B2864,[1]Products!$A:$G,3,0)</f>
        <v>534</v>
      </c>
      <c r="K9528" s="9">
        <f>'Consolidtaed Data'!$J2864*'Consolidtaed Data'!$H2864</f>
        <v>592</v>
      </c>
      <c r="L9528" s="9">
        <f>'Consolidtaed Data'!$I2864*'Consolidtaed Data'!$H2864</f>
        <v>1004</v>
      </c>
      <c r="M9528" s="9">
        <f>'Consolidtaed Data'!$L2864-'Consolidtaed Data'!$K2864</f>
        <v>34</v>
      </c>
      <c r="N9528" s="9" t="str">
        <f>VLOOKUP('Consolidtaed Data'!$C2864,[1]Locations!$A:$O,2,0)</f>
        <v>Riverside</v>
      </c>
      <c r="O9528" s="9" t="str">
        <f>VLOOKUP('Consolidtaed Data'!$D2864,'[1]Sales People'!$A:$B,2,0)</f>
        <v>Howard Sims</v>
      </c>
      <c r="P9528" s="9" t="str">
        <f>VLOOKUP('Consolidtaed Data'!$E2864,[1]Customers!$A:$B,2,0)</f>
        <v>Andrew Martin</v>
      </c>
      <c r="Q9528" s="11">
        <f>WEEKDAY('Consolidtaed Data'!$F2864)</f>
        <v>3</v>
      </c>
      <c r="R9528" s="9">
        <f>MONTH('Consolidtaed Data'!$F2864)</f>
        <v>7</v>
      </c>
      <c r="S9528" s="9" t="str">
        <f>TEXT(Table3[[#This Row],[Purchase Date]],"MMMM")</f>
        <v>December</v>
      </c>
      <c r="T9528" s="9">
        <f>YEAR('Consolidtaed Data'!$F2864)</f>
        <v>2020</v>
      </c>
    </row>
    <row r="9529" spans="1:20" x14ac:dyDescent="0.3">
      <c r="A9529" s="9" t="s">
        <v>10555</v>
      </c>
      <c r="B9529" s="9" t="s">
        <v>151</v>
      </c>
      <c r="C9529" s="9" t="s">
        <v>302</v>
      </c>
      <c r="D9529" s="9" t="s">
        <v>80</v>
      </c>
      <c r="E9529" s="9" t="s">
        <v>1372</v>
      </c>
      <c r="F9529" s="12">
        <v>44551</v>
      </c>
      <c r="G9529" s="12" t="str">
        <f>VLOOKUP(Table3[[#This Row],[Product ID]],[1]Products!$A:$G,2,0)</f>
        <v>Product 94</v>
      </c>
      <c r="H9529" s="22">
        <v>1</v>
      </c>
      <c r="I9529" s="9">
        <f>VLOOKUP('Consolidtaed Data'!$B3518,[1]Products!$A:$G,4,0)</f>
        <v>1899</v>
      </c>
      <c r="J9529" s="9">
        <f>VLOOKUP('Consolidtaed Data'!$B3518,[1]Products!$A:$G,3,0)</f>
        <v>1044</v>
      </c>
      <c r="K9529" s="9">
        <f>'Consolidtaed Data'!$J3518*'Consolidtaed Data'!$H3518</f>
        <v>1260</v>
      </c>
      <c r="L9529" s="9">
        <f>'Consolidtaed Data'!$I3518*'Consolidtaed Data'!$H3518</f>
        <v>1752</v>
      </c>
      <c r="M9529" s="9">
        <f>'Consolidtaed Data'!$L3518-'Consolidtaed Data'!$K3518</f>
        <v>280</v>
      </c>
      <c r="N9529" s="9" t="str">
        <f>VLOOKUP('Consolidtaed Data'!$C3518,[1]Locations!$A:$O,2,0)</f>
        <v>Santa Clara</v>
      </c>
      <c r="O9529" s="9" t="str">
        <f>VLOOKUP('Consolidtaed Data'!$D3518,'[1]Sales People'!$A:$B,2,0)</f>
        <v>Henry Nelson</v>
      </c>
      <c r="P9529" s="9" t="str">
        <f>VLOOKUP('Consolidtaed Data'!$E3518,[1]Customers!$A:$B,2,0)</f>
        <v>Eric Moore</v>
      </c>
      <c r="Q9529" s="11">
        <f>WEEKDAY('Consolidtaed Data'!$F3518)</f>
        <v>2</v>
      </c>
      <c r="R9529" s="9">
        <f>MONTH('Consolidtaed Data'!$F3518)</f>
        <v>9</v>
      </c>
      <c r="S9529" s="9" t="str">
        <f>TEXT(Table3[[#This Row],[Purchase Date]],"MMMM")</f>
        <v>December</v>
      </c>
      <c r="T9529" s="9">
        <f>YEAR('Consolidtaed Data'!$F3518)</f>
        <v>2020</v>
      </c>
    </row>
    <row r="9530" spans="1:20" x14ac:dyDescent="0.3">
      <c r="A9530" s="9" t="s">
        <v>10556</v>
      </c>
      <c r="B9530" s="9" t="s">
        <v>503</v>
      </c>
      <c r="C9530" s="9" t="s">
        <v>8</v>
      </c>
      <c r="D9530" s="9" t="s">
        <v>113</v>
      </c>
      <c r="E9530" s="9" t="s">
        <v>728</v>
      </c>
      <c r="F9530" s="12">
        <v>44551</v>
      </c>
      <c r="G9530" s="12" t="str">
        <f>VLOOKUP(Table3[[#This Row],[Product ID]],[1]Products!$A:$G,2,0)</f>
        <v>Product 99</v>
      </c>
      <c r="H9530" s="22">
        <v>1</v>
      </c>
      <c r="I9530" s="9">
        <f>VLOOKUP('Consolidtaed Data'!$B3650,[1]Products!$A:$G,4,0)</f>
        <v>112</v>
      </c>
      <c r="J9530" s="9">
        <f>VLOOKUP('Consolidtaed Data'!$B3650,[1]Products!$A:$G,3,0)</f>
        <v>90</v>
      </c>
      <c r="K9530" s="9">
        <f>'Consolidtaed Data'!$J3650*'Consolidtaed Data'!$H3650</f>
        <v>1800</v>
      </c>
      <c r="L9530" s="9">
        <f>'Consolidtaed Data'!$I3650*'Consolidtaed Data'!$H3650</f>
        <v>3000</v>
      </c>
      <c r="M9530" s="9">
        <f>'Consolidtaed Data'!$L3650-'Consolidtaed Data'!$K3650</f>
        <v>321</v>
      </c>
      <c r="N9530" s="9" t="str">
        <f>VLOOKUP('Consolidtaed Data'!$C3650,[1]Locations!$A:$O,2,0)</f>
        <v>Clovis</v>
      </c>
      <c r="O9530" s="9" t="str">
        <f>VLOOKUP('Consolidtaed Data'!$D3650,'[1]Sales People'!$A:$B,2,0)</f>
        <v>Brian Davis</v>
      </c>
      <c r="P9530" s="9" t="str">
        <f>VLOOKUP('Consolidtaed Data'!$E3650,[1]Customers!$A:$B,2,0)</f>
        <v>Albert Rice</v>
      </c>
      <c r="Q9530" s="11">
        <f>WEEKDAY('Consolidtaed Data'!$F3650)</f>
        <v>5</v>
      </c>
      <c r="R9530" s="9">
        <f>MONTH('Consolidtaed Data'!$F3650)</f>
        <v>9</v>
      </c>
      <c r="S9530" s="9" t="str">
        <f>TEXT(Table3[[#This Row],[Purchase Date]],"MMMM")</f>
        <v>December</v>
      </c>
      <c r="T9530" s="9">
        <f>YEAR('Consolidtaed Data'!$F3650)</f>
        <v>2020</v>
      </c>
    </row>
    <row r="9531" spans="1:20" x14ac:dyDescent="0.3">
      <c r="A9531" s="9" t="s">
        <v>10557</v>
      </c>
      <c r="B9531" s="9" t="s">
        <v>85</v>
      </c>
      <c r="C9531" s="9" t="s">
        <v>21</v>
      </c>
      <c r="D9531" s="9" t="s">
        <v>17</v>
      </c>
      <c r="E9531" s="9" t="s">
        <v>258</v>
      </c>
      <c r="F9531" s="12">
        <v>44552</v>
      </c>
      <c r="G9531" s="12" t="str">
        <f>VLOOKUP(Table3[[#This Row],[Product ID]],[1]Products!$A:$G,2,0)</f>
        <v>Product 93</v>
      </c>
      <c r="H9531" s="22">
        <v>1</v>
      </c>
      <c r="I9531" s="9">
        <f>VLOOKUP('Consolidtaed Data'!$B47,[1]Products!$A:$G,4,0)</f>
        <v>1353</v>
      </c>
      <c r="J9531" s="9">
        <f>VLOOKUP('Consolidtaed Data'!$B47,[1]Products!$A:$G,3,0)</f>
        <v>947</v>
      </c>
      <c r="K9531" s="9">
        <f>'Consolidtaed Data'!$J47*'Consolidtaed Data'!$H47</f>
        <v>416</v>
      </c>
      <c r="L9531" s="9">
        <f>'Consolidtaed Data'!$I47*'Consolidtaed Data'!$H47</f>
        <v>603</v>
      </c>
      <c r="M9531" s="9">
        <f>'Consolidtaed Data'!$L47-'Consolidtaed Data'!$K47</f>
        <v>264</v>
      </c>
      <c r="N9531" s="9" t="str">
        <f>VLOOKUP('Consolidtaed Data'!$C47,[1]Locations!$A:$O,2,0)</f>
        <v>Clovis</v>
      </c>
      <c r="O9531" s="9" t="str">
        <f>VLOOKUP('Consolidtaed Data'!$D47,'[1]Sales People'!$A:$B,2,0)</f>
        <v>Brian Thomas</v>
      </c>
      <c r="P9531" s="9" t="str">
        <f>VLOOKUP('Consolidtaed Data'!$E47,[1]Customers!$A:$B,2,0)</f>
        <v>Peter Meyer</v>
      </c>
      <c r="Q9531" s="11">
        <f>WEEKDAY('Consolidtaed Data'!$F47)</f>
        <v>6</v>
      </c>
      <c r="R9531" s="9">
        <f>MONTH('Consolidtaed Data'!$F47)</f>
        <v>1</v>
      </c>
      <c r="S9531" s="9" t="str">
        <f>TEXT(Table3[[#This Row],[Purchase Date]],"MMMM")</f>
        <v>December</v>
      </c>
      <c r="T9531" s="9">
        <f>YEAR('Consolidtaed Data'!$F47)</f>
        <v>2020</v>
      </c>
    </row>
    <row r="9532" spans="1:20" x14ac:dyDescent="0.3">
      <c r="A9532" s="9" t="s">
        <v>10558</v>
      </c>
      <c r="B9532" s="9" t="s">
        <v>490</v>
      </c>
      <c r="C9532" s="9" t="s">
        <v>152</v>
      </c>
      <c r="D9532" s="9" t="s">
        <v>123</v>
      </c>
      <c r="E9532" s="9" t="s">
        <v>419</v>
      </c>
      <c r="F9532" s="12">
        <v>44552</v>
      </c>
      <c r="G9532" s="12" t="str">
        <f>VLOOKUP(Table3[[#This Row],[Product ID]],[1]Products!$A:$G,2,0)</f>
        <v>Product 79</v>
      </c>
      <c r="H9532" s="22">
        <v>2</v>
      </c>
      <c r="I9532" s="9">
        <f>VLOOKUP('Consolidtaed Data'!$B269,[1]Products!$A:$G,4,0)</f>
        <v>880</v>
      </c>
      <c r="J9532" s="9">
        <f>VLOOKUP('Consolidtaed Data'!$B269,[1]Products!$A:$G,3,0)</f>
        <v>634</v>
      </c>
      <c r="K9532" s="9">
        <f>'Consolidtaed Data'!$J269*'Consolidtaed Data'!$H269</f>
        <v>818</v>
      </c>
      <c r="L9532" s="9">
        <f>'Consolidtaed Data'!$I269*'Consolidtaed Data'!$H269</f>
        <v>1022</v>
      </c>
      <c r="M9532" s="9">
        <f>'Consolidtaed Data'!$L269-'Consolidtaed Data'!$K269</f>
        <v>1104</v>
      </c>
      <c r="N9532" s="9" t="str">
        <f>VLOOKUP('Consolidtaed Data'!$C269,[1]Locations!$A:$O,2,0)</f>
        <v>Oceanside</v>
      </c>
      <c r="O9532" s="9" t="str">
        <f>VLOOKUP('Consolidtaed Data'!$D269,'[1]Sales People'!$A:$B,2,0)</f>
        <v>Brian Davis</v>
      </c>
      <c r="P9532" s="9" t="str">
        <f>VLOOKUP('Consolidtaed Data'!$E269,[1]Customers!$A:$B,2,0)</f>
        <v>Adam Duncan</v>
      </c>
      <c r="Q9532" s="11">
        <f>WEEKDAY('Consolidtaed Data'!$F269)</f>
        <v>1</v>
      </c>
      <c r="R9532" s="9">
        <f>MONTH('Consolidtaed Data'!$F269)</f>
        <v>1</v>
      </c>
      <c r="S9532" s="9" t="str">
        <f>TEXT(Table3[[#This Row],[Purchase Date]],"MMMM")</f>
        <v>December</v>
      </c>
      <c r="T9532" s="9">
        <f>YEAR('Consolidtaed Data'!$F269)</f>
        <v>2020</v>
      </c>
    </row>
    <row r="9533" spans="1:20" x14ac:dyDescent="0.3">
      <c r="A9533" s="9" t="s">
        <v>10559</v>
      </c>
      <c r="B9533" s="9" t="s">
        <v>653</v>
      </c>
      <c r="C9533" s="9" t="s">
        <v>21</v>
      </c>
      <c r="D9533" s="9" t="s">
        <v>64</v>
      </c>
      <c r="E9533" s="9" t="s">
        <v>910</v>
      </c>
      <c r="F9533" s="12">
        <v>44552</v>
      </c>
      <c r="G9533" s="12" t="str">
        <f>VLOOKUP(Table3[[#This Row],[Product ID]],[1]Products!$A:$G,2,0)</f>
        <v>Product 74</v>
      </c>
      <c r="H9533" s="22">
        <v>3</v>
      </c>
      <c r="I9533" s="9">
        <f>VLOOKUP('Consolidtaed Data'!$B756,[1]Products!$A:$G,4,0)</f>
        <v>2497</v>
      </c>
      <c r="J9533" s="9">
        <f>VLOOKUP('Consolidtaed Data'!$B756,[1]Products!$A:$G,3,0)</f>
        <v>1473</v>
      </c>
      <c r="K9533" s="9">
        <f>'Consolidtaed Data'!$J756*'Consolidtaed Data'!$H756</f>
        <v>2016</v>
      </c>
      <c r="L9533" s="9">
        <f>'Consolidtaed Data'!$I756*'Consolidtaed Data'!$H756</f>
        <v>3804</v>
      </c>
      <c r="M9533" s="9">
        <f>'Consolidtaed Data'!$L756-'Consolidtaed Data'!$K756</f>
        <v>123</v>
      </c>
      <c r="N9533" s="9" t="str">
        <f>VLOOKUP('Consolidtaed Data'!$C756,[1]Locations!$A:$O,2,0)</f>
        <v>Thousand Oaks</v>
      </c>
      <c r="O9533" s="9" t="str">
        <f>VLOOKUP('Consolidtaed Data'!$D756,'[1]Sales People'!$A:$B,2,0)</f>
        <v>Larry Castillo</v>
      </c>
      <c r="P9533" s="9" t="str">
        <f>VLOOKUP('Consolidtaed Data'!$E756,[1]Customers!$A:$B,2,0)</f>
        <v>Antonio Diaz</v>
      </c>
      <c r="Q9533" s="11">
        <f>WEEKDAY('Consolidtaed Data'!$F756)</f>
        <v>6</v>
      </c>
      <c r="R9533" s="9">
        <f>MONTH('Consolidtaed Data'!$F756)</f>
        <v>2</v>
      </c>
      <c r="S9533" s="9" t="str">
        <f>TEXT(Table3[[#This Row],[Purchase Date]],"MMMM")</f>
        <v>December</v>
      </c>
      <c r="T9533" s="9">
        <f>YEAR('Consolidtaed Data'!$F756)</f>
        <v>2020</v>
      </c>
    </row>
    <row r="9534" spans="1:20" x14ac:dyDescent="0.3">
      <c r="A9534" s="9" t="s">
        <v>10560</v>
      </c>
      <c r="B9534" s="9" t="s">
        <v>349</v>
      </c>
      <c r="C9534" s="9" t="s">
        <v>30</v>
      </c>
      <c r="D9534" s="9" t="s">
        <v>149</v>
      </c>
      <c r="E9534" s="9" t="s">
        <v>931</v>
      </c>
      <c r="F9534" s="12">
        <v>44552</v>
      </c>
      <c r="G9534" s="12" t="str">
        <f>VLOOKUP(Table3[[#This Row],[Product ID]],[1]Products!$A:$G,2,0)</f>
        <v>Product 60</v>
      </c>
      <c r="H9534" s="22">
        <v>3</v>
      </c>
      <c r="I9534" s="9">
        <f>VLOOKUP('Consolidtaed Data'!$B899,[1]Products!$A:$G,4,0)</f>
        <v>818</v>
      </c>
      <c r="J9534" s="9">
        <f>VLOOKUP('Consolidtaed Data'!$B899,[1]Products!$A:$G,3,0)</f>
        <v>450</v>
      </c>
      <c r="K9534" s="9">
        <f>'Consolidtaed Data'!$J899*'Consolidtaed Data'!$H899</f>
        <v>1054</v>
      </c>
      <c r="L9534" s="9">
        <f>'Consolidtaed Data'!$I899*'Consolidtaed Data'!$H899</f>
        <v>1405</v>
      </c>
      <c r="M9534" s="9">
        <f>'Consolidtaed Data'!$L899-'Consolidtaed Data'!$K899</f>
        <v>1160</v>
      </c>
      <c r="N9534" s="9" t="str">
        <f>VLOOKUP('Consolidtaed Data'!$C899,[1]Locations!$A:$O,2,0)</f>
        <v>Oxnard</v>
      </c>
      <c r="O9534" s="9" t="str">
        <f>VLOOKUP('Consolidtaed Data'!$D899,'[1]Sales People'!$A:$B,2,0)</f>
        <v>Patrick Ruiz</v>
      </c>
      <c r="P9534" s="9" t="str">
        <f>VLOOKUP('Consolidtaed Data'!$E899,[1]Customers!$A:$B,2,0)</f>
        <v>Clarence Cunningham</v>
      </c>
      <c r="Q9534" s="11">
        <f>WEEKDAY('Consolidtaed Data'!$F899)</f>
        <v>4</v>
      </c>
      <c r="R9534" s="9">
        <f>MONTH('Consolidtaed Data'!$F899)</f>
        <v>3</v>
      </c>
      <c r="S9534" s="9" t="str">
        <f>TEXT(Table3[[#This Row],[Purchase Date]],"MMMM")</f>
        <v>December</v>
      </c>
      <c r="T9534" s="9">
        <f>YEAR('Consolidtaed Data'!$F899)</f>
        <v>2020</v>
      </c>
    </row>
    <row r="9535" spans="1:20" x14ac:dyDescent="0.3">
      <c r="A9535" s="9" t="s">
        <v>10561</v>
      </c>
      <c r="B9535" s="9" t="s">
        <v>225</v>
      </c>
      <c r="C9535" s="9" t="s">
        <v>319</v>
      </c>
      <c r="D9535" s="9" t="s">
        <v>17</v>
      </c>
      <c r="E9535" s="9" t="s">
        <v>796</v>
      </c>
      <c r="F9535" s="12">
        <v>44552</v>
      </c>
      <c r="G9535" s="12" t="str">
        <f>VLOOKUP(Table3[[#This Row],[Product ID]],[1]Products!$A:$G,2,0)</f>
        <v>Product 24</v>
      </c>
      <c r="H9535" s="22">
        <v>4</v>
      </c>
      <c r="I9535" s="9">
        <f>VLOOKUP('Consolidtaed Data'!$B1375,[1]Products!$A:$G,4,0)</f>
        <v>1405</v>
      </c>
      <c r="J9535" s="9">
        <f>VLOOKUP('Consolidtaed Data'!$B1375,[1]Products!$A:$G,3,0)</f>
        <v>1054</v>
      </c>
      <c r="K9535" s="9">
        <f>'Consolidtaed Data'!$J1375*'Consolidtaed Data'!$H1375</f>
        <v>455</v>
      </c>
      <c r="L9535" s="9">
        <f>'Consolidtaed Data'!$I1375*'Consolidtaed Data'!$H1375</f>
        <v>799</v>
      </c>
      <c r="M9535" s="9">
        <f>'Consolidtaed Data'!$L1375-'Consolidtaed Data'!$K1375</f>
        <v>329</v>
      </c>
      <c r="N9535" s="9" t="str">
        <f>VLOOKUP('Consolidtaed Data'!$C1375,[1]Locations!$A:$O,2,0)</f>
        <v>Sacramento</v>
      </c>
      <c r="O9535" s="9" t="str">
        <f>VLOOKUP('Consolidtaed Data'!$D1375,'[1]Sales People'!$A:$B,2,0)</f>
        <v>Larry Marshall</v>
      </c>
      <c r="P9535" s="9" t="str">
        <f>VLOOKUP('Consolidtaed Data'!$E1375,[1]Customers!$A:$B,2,0)</f>
        <v>Adam Hernandez</v>
      </c>
      <c r="Q9535" s="11">
        <f>WEEKDAY('Consolidtaed Data'!$F1375)</f>
        <v>7</v>
      </c>
      <c r="R9535" s="9">
        <f>MONTH('Consolidtaed Data'!$F1375)</f>
        <v>4</v>
      </c>
      <c r="S9535" s="9" t="str">
        <f>TEXT(Table3[[#This Row],[Purchase Date]],"MMMM")</f>
        <v>December</v>
      </c>
      <c r="T9535" s="9">
        <f>YEAR('Consolidtaed Data'!$F1375)</f>
        <v>2020</v>
      </c>
    </row>
    <row r="9536" spans="1:20" x14ac:dyDescent="0.3">
      <c r="A9536" s="9" t="s">
        <v>10562</v>
      </c>
      <c r="B9536" s="9" t="s">
        <v>742</v>
      </c>
      <c r="C9536" s="9" t="s">
        <v>99</v>
      </c>
      <c r="D9536" s="9" t="s">
        <v>220</v>
      </c>
      <c r="E9536" s="9" t="s">
        <v>132</v>
      </c>
      <c r="F9536" s="12">
        <v>44552</v>
      </c>
      <c r="G9536" s="12" t="str">
        <f>VLOOKUP(Table3[[#This Row],[Product ID]],[1]Products!$A:$G,2,0)</f>
        <v>Product 90</v>
      </c>
      <c r="H9536" s="22">
        <v>4</v>
      </c>
      <c r="I9536" s="9">
        <f>VLOOKUP('Consolidtaed Data'!$B1416,[1]Products!$A:$G,4,0)</f>
        <v>1500</v>
      </c>
      <c r="J9536" s="9">
        <f>VLOOKUP('Consolidtaed Data'!$B1416,[1]Products!$A:$G,3,0)</f>
        <v>900</v>
      </c>
      <c r="K9536" s="9">
        <f>'Consolidtaed Data'!$J1416*'Consolidtaed Data'!$H1416</f>
        <v>1686</v>
      </c>
      <c r="L9536" s="9">
        <f>'Consolidtaed Data'!$I1416*'Consolidtaed Data'!$H1416</f>
        <v>2478</v>
      </c>
      <c r="M9536" s="9">
        <f>'Consolidtaed Data'!$L1416-'Consolidtaed Data'!$K1416</f>
        <v>92</v>
      </c>
      <c r="N9536" s="9" t="str">
        <f>VLOOKUP('Consolidtaed Data'!$C1416,[1]Locations!$A:$O,2,0)</f>
        <v>Roseville</v>
      </c>
      <c r="O9536" s="9" t="str">
        <f>VLOOKUP('Consolidtaed Data'!$D1416,'[1]Sales People'!$A:$B,2,0)</f>
        <v>Andrew Bowman</v>
      </c>
      <c r="P9536" s="9" t="str">
        <f>VLOOKUP('Consolidtaed Data'!$E1416,[1]Customers!$A:$B,2,0)</f>
        <v>Kevin Wood</v>
      </c>
      <c r="Q9536" s="11">
        <f>WEEKDAY('Consolidtaed Data'!$F1416)</f>
        <v>3</v>
      </c>
      <c r="R9536" s="9">
        <f>MONTH('Consolidtaed Data'!$F1416)</f>
        <v>4</v>
      </c>
      <c r="S9536" s="9" t="str">
        <f>TEXT(Table3[[#This Row],[Purchase Date]],"MMMM")</f>
        <v>December</v>
      </c>
      <c r="T9536" s="9">
        <f>YEAR('Consolidtaed Data'!$F1416)</f>
        <v>2020</v>
      </c>
    </row>
    <row r="9537" spans="1:20" x14ac:dyDescent="0.3">
      <c r="A9537" s="9" t="s">
        <v>10563</v>
      </c>
      <c r="B9537" s="9" t="s">
        <v>742</v>
      </c>
      <c r="C9537" s="9" t="s">
        <v>8</v>
      </c>
      <c r="D9537" s="9" t="s">
        <v>26</v>
      </c>
      <c r="E9537" s="9" t="s">
        <v>128</v>
      </c>
      <c r="F9537" s="12">
        <v>44552</v>
      </c>
      <c r="G9537" s="12" t="str">
        <f>VLOOKUP(Table3[[#This Row],[Product ID]],[1]Products!$A:$G,2,0)</f>
        <v>Product 90</v>
      </c>
      <c r="H9537" s="22">
        <v>1</v>
      </c>
      <c r="I9537" s="9">
        <f>VLOOKUP('Consolidtaed Data'!$B1640,[1]Products!$A:$G,4,0)</f>
        <v>1278</v>
      </c>
      <c r="J9537" s="9">
        <f>VLOOKUP('Consolidtaed Data'!$B1640,[1]Products!$A:$G,3,0)</f>
        <v>665</v>
      </c>
      <c r="K9537" s="9">
        <f>'Consolidtaed Data'!$J1640*'Consolidtaed Data'!$H1640</f>
        <v>1295</v>
      </c>
      <c r="L9537" s="9">
        <f>'Consolidtaed Data'!$I1640*'Consolidtaed Data'!$H1640</f>
        <v>1639</v>
      </c>
      <c r="M9537" s="9">
        <f>'Consolidtaed Data'!$L1640-'Consolidtaed Data'!$K1640</f>
        <v>1569</v>
      </c>
      <c r="N9537" s="9" t="str">
        <f>VLOOKUP('Consolidtaed Data'!$C1640,[1]Locations!$A:$O,2,0)</f>
        <v>Oxnard</v>
      </c>
      <c r="O9537" s="9" t="str">
        <f>VLOOKUP('Consolidtaed Data'!$D1640,'[1]Sales People'!$A:$B,2,0)</f>
        <v>Howard Sims</v>
      </c>
      <c r="P9537" s="9" t="str">
        <f>VLOOKUP('Consolidtaed Data'!$E1640,[1]Customers!$A:$B,2,0)</f>
        <v>Daniel Moreno</v>
      </c>
      <c r="Q9537" s="11">
        <f>WEEKDAY('Consolidtaed Data'!$F1640)</f>
        <v>4</v>
      </c>
      <c r="R9537" s="9">
        <f>MONTH('Consolidtaed Data'!$F1640)</f>
        <v>4</v>
      </c>
      <c r="S9537" s="9" t="str">
        <f>TEXT(Table3[[#This Row],[Purchase Date]],"MMMM")</f>
        <v>December</v>
      </c>
      <c r="T9537" s="9">
        <f>YEAR('Consolidtaed Data'!$F1640)</f>
        <v>2020</v>
      </c>
    </row>
    <row r="9538" spans="1:20" x14ac:dyDescent="0.3">
      <c r="A9538" s="9" t="s">
        <v>10564</v>
      </c>
      <c r="B9538" s="9" t="s">
        <v>397</v>
      </c>
      <c r="C9538" s="9" t="s">
        <v>25</v>
      </c>
      <c r="D9538" s="9" t="s">
        <v>220</v>
      </c>
      <c r="E9538" s="9" t="s">
        <v>720</v>
      </c>
      <c r="F9538" s="12">
        <v>44552</v>
      </c>
      <c r="G9538" s="12" t="str">
        <f>VLOOKUP(Table3[[#This Row],[Product ID]],[1]Products!$A:$G,2,0)</f>
        <v>Product 20</v>
      </c>
      <c r="H9538" s="22">
        <v>4</v>
      </c>
      <c r="I9538" s="9">
        <f>VLOOKUP('Consolidtaed Data'!$B2010,[1]Products!$A:$G,4,0)</f>
        <v>1103</v>
      </c>
      <c r="J9538" s="9">
        <f>VLOOKUP('Consolidtaed Data'!$B2010,[1]Products!$A:$G,3,0)</f>
        <v>838</v>
      </c>
      <c r="K9538" s="9">
        <f>'Consolidtaed Data'!$J2010*'Consolidtaed Data'!$H2010</f>
        <v>387</v>
      </c>
      <c r="L9538" s="9">
        <f>'Consolidtaed Data'!$I2010*'Consolidtaed Data'!$H2010</f>
        <v>667</v>
      </c>
      <c r="M9538" s="9">
        <f>'Consolidtaed Data'!$L2010-'Consolidtaed Data'!$K2010</f>
        <v>1508</v>
      </c>
      <c r="N9538" s="9" t="str">
        <f>VLOOKUP('Consolidtaed Data'!$C2010,[1]Locations!$A:$O,2,0)</f>
        <v>Palmdale</v>
      </c>
      <c r="O9538" s="9" t="str">
        <f>VLOOKUP('Consolidtaed Data'!$D2010,'[1]Sales People'!$A:$B,2,0)</f>
        <v>Robert Reed</v>
      </c>
      <c r="P9538" s="9" t="str">
        <f>VLOOKUP('Consolidtaed Data'!$E2010,[1]Customers!$A:$B,2,0)</f>
        <v>Jimmy Morrison</v>
      </c>
      <c r="Q9538" s="11">
        <f>WEEKDAY('Consolidtaed Data'!$F2010)</f>
        <v>4</v>
      </c>
      <c r="R9538" s="9">
        <f>MONTH('Consolidtaed Data'!$F2010)</f>
        <v>5</v>
      </c>
      <c r="S9538" s="9" t="str">
        <f>TEXT(Table3[[#This Row],[Purchase Date]],"MMMM")</f>
        <v>December</v>
      </c>
      <c r="T9538" s="9">
        <f>YEAR('Consolidtaed Data'!$F2010)</f>
        <v>2020</v>
      </c>
    </row>
    <row r="9539" spans="1:20" x14ac:dyDescent="0.3">
      <c r="A9539" s="9" t="s">
        <v>10565</v>
      </c>
      <c r="B9539" s="9" t="s">
        <v>33</v>
      </c>
      <c r="C9539" s="9" t="s">
        <v>201</v>
      </c>
      <c r="D9539" s="9" t="s">
        <v>241</v>
      </c>
      <c r="E9539" s="9" t="s">
        <v>1411</v>
      </c>
      <c r="F9539" s="12">
        <v>44552</v>
      </c>
      <c r="G9539" s="12" t="str">
        <f>VLOOKUP(Table3[[#This Row],[Product ID]],[1]Products!$A:$G,2,0)</f>
        <v>Product 29</v>
      </c>
      <c r="H9539" s="22">
        <v>1</v>
      </c>
      <c r="I9539" s="9">
        <f>VLOOKUP('Consolidtaed Data'!$B2628,[1]Products!$A:$G,4,0)</f>
        <v>847</v>
      </c>
      <c r="J9539" s="9">
        <f>VLOOKUP('Consolidtaed Data'!$B2628,[1]Products!$A:$G,3,0)</f>
        <v>534</v>
      </c>
      <c r="K9539" s="9">
        <f>'Consolidtaed Data'!$J2628*'Consolidtaed Data'!$H2628</f>
        <v>208</v>
      </c>
      <c r="L9539" s="9">
        <f>'Consolidtaed Data'!$I2628*'Consolidtaed Data'!$H2628</f>
        <v>400</v>
      </c>
      <c r="M9539" s="9">
        <f>'Consolidtaed Data'!$L2628-'Consolidtaed Data'!$K2628</f>
        <v>742</v>
      </c>
      <c r="N9539" s="9" t="str">
        <f>VLOOKUP('Consolidtaed Data'!$C2628,[1]Locations!$A:$O,2,0)</f>
        <v>Santa Rosa</v>
      </c>
      <c r="O9539" s="9" t="str">
        <f>VLOOKUP('Consolidtaed Data'!$D2628,'[1]Sales People'!$A:$B,2,0)</f>
        <v>Eugene Holmes</v>
      </c>
      <c r="P9539" s="9" t="str">
        <f>VLOOKUP('Consolidtaed Data'!$E2628,[1]Customers!$A:$B,2,0)</f>
        <v>Keith James</v>
      </c>
      <c r="Q9539" s="11">
        <f>WEEKDAY('Consolidtaed Data'!$F2628)</f>
        <v>7</v>
      </c>
      <c r="R9539" s="9">
        <f>MONTH('Consolidtaed Data'!$F2628)</f>
        <v>7</v>
      </c>
      <c r="S9539" s="9" t="str">
        <f>TEXT(Table3[[#This Row],[Purchase Date]],"MMMM")</f>
        <v>December</v>
      </c>
      <c r="T9539" s="9">
        <f>YEAR('Consolidtaed Data'!$F2628)</f>
        <v>2020</v>
      </c>
    </row>
    <row r="9540" spans="1:20" x14ac:dyDescent="0.3">
      <c r="A9540" s="9" t="s">
        <v>10566</v>
      </c>
      <c r="B9540" s="9" t="s">
        <v>200</v>
      </c>
      <c r="C9540" s="9" t="s">
        <v>331</v>
      </c>
      <c r="D9540" s="9" t="s">
        <v>80</v>
      </c>
      <c r="E9540" s="9" t="s">
        <v>1060</v>
      </c>
      <c r="F9540" s="12">
        <v>44552</v>
      </c>
      <c r="G9540" s="12" t="str">
        <f>VLOOKUP(Table3[[#This Row],[Product ID]],[1]Products!$A:$G,2,0)</f>
        <v>Product 23</v>
      </c>
      <c r="H9540" s="22">
        <v>2</v>
      </c>
      <c r="I9540" s="9">
        <f>VLOOKUP('Consolidtaed Data'!$B3144,[1]Products!$A:$G,4,0)</f>
        <v>1414</v>
      </c>
      <c r="J9540" s="9">
        <f>VLOOKUP('Consolidtaed Data'!$B3144,[1]Products!$A:$G,3,0)</f>
        <v>962</v>
      </c>
      <c r="K9540" s="9">
        <f>'Consolidtaed Data'!$J3144*'Consolidtaed Data'!$H3144</f>
        <v>648</v>
      </c>
      <c r="L9540" s="9">
        <f>'Consolidtaed Data'!$I3144*'Consolidtaed Data'!$H3144</f>
        <v>771</v>
      </c>
      <c r="M9540" s="9">
        <f>'Consolidtaed Data'!$L3144-'Consolidtaed Data'!$K3144</f>
        <v>270</v>
      </c>
      <c r="N9540" s="9" t="str">
        <f>VLOOKUP('Consolidtaed Data'!$C3144,[1]Locations!$A:$O,2,0)</f>
        <v>Oceanside</v>
      </c>
      <c r="O9540" s="9" t="str">
        <f>VLOOKUP('Consolidtaed Data'!$D3144,'[1]Sales People'!$A:$B,2,0)</f>
        <v>Henry Nelson</v>
      </c>
      <c r="P9540" s="9" t="str">
        <f>VLOOKUP('Consolidtaed Data'!$E3144,[1]Customers!$A:$B,2,0)</f>
        <v>Andrew Burns</v>
      </c>
      <c r="Q9540" s="11">
        <f>WEEKDAY('Consolidtaed Data'!$F3144)</f>
        <v>4</v>
      </c>
      <c r="R9540" s="9">
        <f>MONTH('Consolidtaed Data'!$F3144)</f>
        <v>8</v>
      </c>
      <c r="S9540" s="9" t="str">
        <f>TEXT(Table3[[#This Row],[Purchase Date]],"MMMM")</f>
        <v>December</v>
      </c>
      <c r="T9540" s="9">
        <f>YEAR('Consolidtaed Data'!$F3144)</f>
        <v>2020</v>
      </c>
    </row>
    <row r="9541" spans="1:20" x14ac:dyDescent="0.3">
      <c r="A9541" s="9" t="s">
        <v>10567</v>
      </c>
      <c r="B9541" s="9" t="s">
        <v>209</v>
      </c>
      <c r="C9541" s="9" t="s">
        <v>108</v>
      </c>
      <c r="D9541" s="9" t="s">
        <v>51</v>
      </c>
      <c r="E9541" s="9" t="s">
        <v>725</v>
      </c>
      <c r="F9541" s="12">
        <v>44552</v>
      </c>
      <c r="G9541" s="12" t="str">
        <f>VLOOKUP(Table3[[#This Row],[Product ID]],[1]Products!$A:$G,2,0)</f>
        <v>Product 86</v>
      </c>
      <c r="H9541" s="22">
        <v>1</v>
      </c>
      <c r="I9541" s="9">
        <f>VLOOKUP('Consolidtaed Data'!$B3542,[1]Products!$A:$G,4,0)</f>
        <v>1899</v>
      </c>
      <c r="J9541" s="9">
        <f>VLOOKUP('Consolidtaed Data'!$B3542,[1]Products!$A:$G,3,0)</f>
        <v>1044</v>
      </c>
      <c r="K9541" s="9">
        <f>'Consolidtaed Data'!$J3542*'Consolidtaed Data'!$H3542</f>
        <v>1190</v>
      </c>
      <c r="L9541" s="9">
        <f>'Consolidtaed Data'!$I3542*'Consolidtaed Data'!$H3542</f>
        <v>1566</v>
      </c>
      <c r="M9541" s="9">
        <f>'Consolidtaed Data'!$L3542-'Consolidtaed Data'!$K3542</f>
        <v>1218</v>
      </c>
      <c r="N9541" s="9" t="str">
        <f>VLOOKUP('Consolidtaed Data'!$C3542,[1]Locations!$A:$O,2,0)</f>
        <v>Antioch</v>
      </c>
      <c r="O9541" s="9" t="str">
        <f>VLOOKUP('Consolidtaed Data'!$D3542,'[1]Sales People'!$A:$B,2,0)</f>
        <v>Justin Lynch</v>
      </c>
      <c r="P9541" s="9" t="str">
        <f>VLOOKUP('Consolidtaed Data'!$E3542,[1]Customers!$A:$B,2,0)</f>
        <v>Juan Collins</v>
      </c>
      <c r="Q9541" s="11">
        <f>WEEKDAY('Consolidtaed Data'!$F3542)</f>
        <v>3</v>
      </c>
      <c r="R9541" s="9">
        <f>MONTH('Consolidtaed Data'!$F3542)</f>
        <v>9</v>
      </c>
      <c r="S9541" s="9" t="str">
        <f>TEXT(Table3[[#This Row],[Purchase Date]],"MMMM")</f>
        <v>December</v>
      </c>
      <c r="T9541" s="9">
        <f>YEAR('Consolidtaed Data'!$F3542)</f>
        <v>2020</v>
      </c>
    </row>
    <row r="9542" spans="1:20" x14ac:dyDescent="0.3">
      <c r="A9542" s="9" t="s">
        <v>10568</v>
      </c>
      <c r="B9542" s="9" t="s">
        <v>219</v>
      </c>
      <c r="C9542" s="9" t="s">
        <v>319</v>
      </c>
      <c r="D9542" s="9" t="s">
        <v>43</v>
      </c>
      <c r="E9542" s="9" t="s">
        <v>667</v>
      </c>
      <c r="F9542" s="12">
        <v>44553</v>
      </c>
      <c r="G9542" s="12" t="str">
        <f>VLOOKUP(Table3[[#This Row],[Product ID]],[1]Products!$A:$G,2,0)</f>
        <v>Product 35</v>
      </c>
      <c r="H9542" s="22">
        <v>1</v>
      </c>
      <c r="I9542" s="9">
        <f>VLOOKUP('Consolidtaed Data'!$B766,[1]Products!$A:$G,4,0)</f>
        <v>1566</v>
      </c>
      <c r="J9542" s="9">
        <f>VLOOKUP('Consolidtaed Data'!$B766,[1]Products!$A:$G,3,0)</f>
        <v>1190</v>
      </c>
      <c r="K9542" s="9">
        <f>'Consolidtaed Data'!$J766*'Consolidtaed Data'!$H766</f>
        <v>244</v>
      </c>
      <c r="L9542" s="9">
        <f>'Consolidtaed Data'!$I766*'Consolidtaed Data'!$H766</f>
        <v>380</v>
      </c>
      <c r="M9542" s="9">
        <f>'Consolidtaed Data'!$L766-'Consolidtaed Data'!$K766</f>
        <v>660</v>
      </c>
      <c r="N9542" s="9" t="str">
        <f>VLOOKUP('Consolidtaed Data'!$C766,[1]Locations!$A:$O,2,0)</f>
        <v>Santa Ana</v>
      </c>
      <c r="O9542" s="9" t="str">
        <f>VLOOKUP('Consolidtaed Data'!$D766,'[1]Sales People'!$A:$B,2,0)</f>
        <v>Roger Ramos</v>
      </c>
      <c r="P9542" s="9" t="str">
        <f>VLOOKUP('Consolidtaed Data'!$E766,[1]Customers!$A:$B,2,0)</f>
        <v>Daniel Berry</v>
      </c>
      <c r="Q9542" s="11">
        <f>WEEKDAY('Consolidtaed Data'!$F766)</f>
        <v>7</v>
      </c>
      <c r="R9542" s="9">
        <f>MONTH('Consolidtaed Data'!$F766)</f>
        <v>2</v>
      </c>
      <c r="S9542" s="9" t="str">
        <f>TEXT(Table3[[#This Row],[Purchase Date]],"MMMM")</f>
        <v>December</v>
      </c>
      <c r="T9542" s="9">
        <f>YEAR('Consolidtaed Data'!$F766)</f>
        <v>2020</v>
      </c>
    </row>
    <row r="9543" spans="1:20" x14ac:dyDescent="0.3">
      <c r="A9543" s="9" t="s">
        <v>10569</v>
      </c>
      <c r="B9543" s="9" t="s">
        <v>373</v>
      </c>
      <c r="C9543" s="9" t="s">
        <v>45</v>
      </c>
      <c r="D9543" s="9" t="s">
        <v>206</v>
      </c>
      <c r="E9543" s="9" t="s">
        <v>1065</v>
      </c>
      <c r="F9543" s="12">
        <v>44553</v>
      </c>
      <c r="G9543" s="12" t="str">
        <f>VLOOKUP(Table3[[#This Row],[Product ID]],[1]Products!$A:$G,2,0)</f>
        <v>Product 66</v>
      </c>
      <c r="H9543" s="22">
        <v>2</v>
      </c>
      <c r="I9543" s="9">
        <f>VLOOKUP('Consolidtaed Data'!$B798,[1]Products!$A:$G,4,0)</f>
        <v>2353</v>
      </c>
      <c r="J9543" s="9">
        <f>VLOOKUP('Consolidtaed Data'!$B798,[1]Products!$A:$G,3,0)</f>
        <v>1788</v>
      </c>
      <c r="K9543" s="9">
        <f>'Consolidtaed Data'!$J798*'Consolidtaed Data'!$H798</f>
        <v>1774</v>
      </c>
      <c r="L9543" s="9">
        <f>'Consolidtaed Data'!$I798*'Consolidtaed Data'!$H798</f>
        <v>2464</v>
      </c>
      <c r="M9543" s="9">
        <f>'Consolidtaed Data'!$L798-'Consolidtaed Data'!$K798</f>
        <v>451</v>
      </c>
      <c r="N9543" s="9" t="str">
        <f>VLOOKUP('Consolidtaed Data'!$C798,[1]Locations!$A:$O,2,0)</f>
        <v>Modesto</v>
      </c>
      <c r="O9543" s="9" t="str">
        <f>VLOOKUP('Consolidtaed Data'!$D798,'[1]Sales People'!$A:$B,2,0)</f>
        <v>Eugene Holmes</v>
      </c>
      <c r="P9543" s="9" t="str">
        <f>VLOOKUP('Consolidtaed Data'!$E798,[1]Customers!$A:$B,2,0)</f>
        <v>Gregory Welch</v>
      </c>
      <c r="Q9543" s="11">
        <f>WEEKDAY('Consolidtaed Data'!$F798)</f>
        <v>2</v>
      </c>
      <c r="R9543" s="9">
        <f>MONTH('Consolidtaed Data'!$F798)</f>
        <v>2</v>
      </c>
      <c r="S9543" s="9" t="str">
        <f>TEXT(Table3[[#This Row],[Purchase Date]],"MMMM")</f>
        <v>December</v>
      </c>
      <c r="T9543" s="9">
        <f>YEAR('Consolidtaed Data'!$F798)</f>
        <v>2020</v>
      </c>
    </row>
    <row r="9544" spans="1:20" x14ac:dyDescent="0.3">
      <c r="A9544" s="9" t="s">
        <v>10570</v>
      </c>
      <c r="B9544" s="9" t="s">
        <v>240</v>
      </c>
      <c r="C9544" s="9" t="s">
        <v>108</v>
      </c>
      <c r="D9544" s="9" t="s">
        <v>206</v>
      </c>
      <c r="E9544" s="9" t="s">
        <v>1605</v>
      </c>
      <c r="F9544" s="12">
        <v>44553</v>
      </c>
      <c r="G9544" s="12" t="str">
        <f>VLOOKUP(Table3[[#This Row],[Product ID]],[1]Products!$A:$G,2,0)</f>
        <v>Product 70</v>
      </c>
      <c r="H9544" s="22">
        <v>4</v>
      </c>
      <c r="I9544" s="9">
        <f>VLOOKUP('Consolidtaed Data'!$B855,[1]Products!$A:$G,4,0)</f>
        <v>1889</v>
      </c>
      <c r="J9544" s="9">
        <f>VLOOKUP('Consolidtaed Data'!$B855,[1]Products!$A:$G,3,0)</f>
        <v>945</v>
      </c>
      <c r="K9544" s="9">
        <f>'Consolidtaed Data'!$J855*'Consolidtaed Data'!$H855</f>
        <v>376</v>
      </c>
      <c r="L9544" s="9">
        <f>'Consolidtaed Data'!$I855*'Consolidtaed Data'!$H855</f>
        <v>458</v>
      </c>
      <c r="M9544" s="9">
        <f>'Consolidtaed Data'!$L855-'Consolidtaed Data'!$K855</f>
        <v>46</v>
      </c>
      <c r="N9544" s="9" t="str">
        <f>VLOOKUP('Consolidtaed Data'!$C855,[1]Locations!$A:$O,2,0)</f>
        <v>Salinas</v>
      </c>
      <c r="O9544" s="9" t="str">
        <f>VLOOKUP('Consolidtaed Data'!$D855,'[1]Sales People'!$A:$B,2,0)</f>
        <v>Arthur Mccoy</v>
      </c>
      <c r="P9544" s="9" t="str">
        <f>VLOOKUP('Consolidtaed Data'!$E855,[1]Customers!$A:$B,2,0)</f>
        <v>David Smith</v>
      </c>
      <c r="Q9544" s="11">
        <f>WEEKDAY('Consolidtaed Data'!$F855)</f>
        <v>1</v>
      </c>
      <c r="R9544" s="9">
        <f>MONTH('Consolidtaed Data'!$F855)</f>
        <v>3</v>
      </c>
      <c r="S9544" s="9" t="str">
        <f>TEXT(Table3[[#This Row],[Purchase Date]],"MMMM")</f>
        <v>December</v>
      </c>
      <c r="T9544" s="9">
        <f>YEAR('Consolidtaed Data'!$F855)</f>
        <v>2020</v>
      </c>
    </row>
    <row r="9545" spans="1:20" x14ac:dyDescent="0.3">
      <c r="A9545" s="9" t="s">
        <v>10571</v>
      </c>
      <c r="B9545" s="9" t="s">
        <v>139</v>
      </c>
      <c r="C9545" s="9" t="s">
        <v>30</v>
      </c>
      <c r="D9545" s="9" t="s">
        <v>193</v>
      </c>
      <c r="E9545" s="9" t="s">
        <v>942</v>
      </c>
      <c r="F9545" s="12">
        <v>44553</v>
      </c>
      <c r="G9545" s="12" t="str">
        <f>VLOOKUP(Table3[[#This Row],[Product ID]],[1]Products!$A:$G,2,0)</f>
        <v>Product 13</v>
      </c>
      <c r="H9545" s="22">
        <v>1</v>
      </c>
      <c r="I9545" s="9">
        <f>VLOOKUP('Consolidtaed Data'!$B964,[1]Products!$A:$G,4,0)</f>
        <v>2005</v>
      </c>
      <c r="J9545" s="9">
        <f>VLOOKUP('Consolidtaed Data'!$B964,[1]Products!$A:$G,3,0)</f>
        <v>1223</v>
      </c>
      <c r="K9545" s="9">
        <f>'Consolidtaed Data'!$J964*'Consolidtaed Data'!$H964</f>
        <v>1365</v>
      </c>
      <c r="L9545" s="9">
        <f>'Consolidtaed Data'!$I964*'Consolidtaed Data'!$H964</f>
        <v>2397</v>
      </c>
      <c r="M9545" s="9">
        <f>'Consolidtaed Data'!$L964-'Consolidtaed Data'!$K964</f>
        <v>1808</v>
      </c>
      <c r="N9545" s="9" t="str">
        <f>VLOOKUP('Consolidtaed Data'!$C964,[1]Locations!$A:$O,2,0)</f>
        <v>San Mateo</v>
      </c>
      <c r="O9545" s="9" t="str">
        <f>VLOOKUP('Consolidtaed Data'!$D964,'[1]Sales People'!$A:$B,2,0)</f>
        <v>John Reyes</v>
      </c>
      <c r="P9545" s="9" t="str">
        <f>VLOOKUP('Consolidtaed Data'!$E964,[1]Customers!$A:$B,2,0)</f>
        <v>Craig Wright</v>
      </c>
      <c r="Q9545" s="11">
        <f>WEEKDAY('Consolidtaed Data'!$F964)</f>
        <v>2</v>
      </c>
      <c r="R9545" s="9">
        <f>MONTH('Consolidtaed Data'!$F964)</f>
        <v>3</v>
      </c>
      <c r="S9545" s="9" t="str">
        <f>TEXT(Table3[[#This Row],[Purchase Date]],"MMMM")</f>
        <v>December</v>
      </c>
      <c r="T9545" s="9">
        <f>YEAR('Consolidtaed Data'!$F964)</f>
        <v>2020</v>
      </c>
    </row>
    <row r="9546" spans="1:20" x14ac:dyDescent="0.3">
      <c r="A9546" s="9" t="s">
        <v>10572</v>
      </c>
      <c r="B9546" s="9" t="s">
        <v>41</v>
      </c>
      <c r="C9546" s="9" t="s">
        <v>275</v>
      </c>
      <c r="D9546" s="9" t="s">
        <v>143</v>
      </c>
      <c r="E9546" s="9" t="s">
        <v>371</v>
      </c>
      <c r="F9546" s="12">
        <v>44553</v>
      </c>
      <c r="G9546" s="12" t="str">
        <f>VLOOKUP(Table3[[#This Row],[Product ID]],[1]Products!$A:$G,2,0)</f>
        <v>Product 11</v>
      </c>
      <c r="H9546" s="22">
        <v>1</v>
      </c>
      <c r="I9546" s="9">
        <f>VLOOKUP('Consolidtaed Data'!$B999,[1]Products!$A:$G,4,0)</f>
        <v>818</v>
      </c>
      <c r="J9546" s="9">
        <f>VLOOKUP('Consolidtaed Data'!$B999,[1]Products!$A:$G,3,0)</f>
        <v>450</v>
      </c>
      <c r="K9546" s="9">
        <f>'Consolidtaed Data'!$J999*'Consolidtaed Data'!$H999</f>
        <v>2514</v>
      </c>
      <c r="L9546" s="9">
        <f>'Consolidtaed Data'!$I999*'Consolidtaed Data'!$H999</f>
        <v>3309</v>
      </c>
      <c r="M9546" s="9">
        <f>'Consolidtaed Data'!$L999-'Consolidtaed Data'!$K999</f>
        <v>364</v>
      </c>
      <c r="N9546" s="9" t="str">
        <f>VLOOKUP('Consolidtaed Data'!$C999,[1]Locations!$A:$O,2,0)</f>
        <v>Vallejo</v>
      </c>
      <c r="O9546" s="9" t="str">
        <f>VLOOKUP('Consolidtaed Data'!$D999,'[1]Sales People'!$A:$B,2,0)</f>
        <v>Sean Miller</v>
      </c>
      <c r="P9546" s="9" t="str">
        <f>VLOOKUP('Consolidtaed Data'!$E999,[1]Customers!$A:$B,2,0)</f>
        <v>Jeremy Peterson</v>
      </c>
      <c r="Q9546" s="11">
        <f>WEEKDAY('Consolidtaed Data'!$F999)</f>
        <v>5</v>
      </c>
      <c r="R9546" s="9">
        <f>MONTH('Consolidtaed Data'!$F999)</f>
        <v>3</v>
      </c>
      <c r="S9546" s="9" t="str">
        <f>TEXT(Table3[[#This Row],[Purchase Date]],"MMMM")</f>
        <v>December</v>
      </c>
      <c r="T9546" s="9">
        <f>YEAR('Consolidtaed Data'!$F999)</f>
        <v>2020</v>
      </c>
    </row>
    <row r="9547" spans="1:20" x14ac:dyDescent="0.3">
      <c r="A9547" s="9" t="s">
        <v>10573</v>
      </c>
      <c r="B9547" s="9" t="s">
        <v>549</v>
      </c>
      <c r="C9547" s="9" t="s">
        <v>55</v>
      </c>
      <c r="D9547" s="9" t="s">
        <v>113</v>
      </c>
      <c r="E9547" s="9" t="s">
        <v>2148</v>
      </c>
      <c r="F9547" s="12">
        <v>44553</v>
      </c>
      <c r="G9547" s="12" t="str">
        <f>VLOOKUP(Table3[[#This Row],[Product ID]],[1]Products!$A:$G,2,0)</f>
        <v>Product 10</v>
      </c>
      <c r="H9547" s="22">
        <v>2</v>
      </c>
      <c r="I9547" s="9">
        <f>VLOOKUP('Consolidtaed Data'!$B1220,[1]Products!$A:$G,4,0)</f>
        <v>1380</v>
      </c>
      <c r="J9547" s="9">
        <f>VLOOKUP('Consolidtaed Data'!$B1220,[1]Products!$A:$G,3,0)</f>
        <v>1090</v>
      </c>
      <c r="K9547" s="9">
        <f>'Consolidtaed Data'!$J1220*'Consolidtaed Data'!$H1220</f>
        <v>5364</v>
      </c>
      <c r="L9547" s="9">
        <f>'Consolidtaed Data'!$I1220*'Consolidtaed Data'!$H1220</f>
        <v>7059</v>
      </c>
      <c r="M9547" s="9">
        <f>'Consolidtaed Data'!$L1220-'Consolidtaed Data'!$K1220</f>
        <v>904</v>
      </c>
      <c r="N9547" s="9" t="str">
        <f>VLOOKUP('Consolidtaed Data'!$C1220,[1]Locations!$A:$O,2,0)</f>
        <v>El Cajon</v>
      </c>
      <c r="O9547" s="9" t="str">
        <f>VLOOKUP('Consolidtaed Data'!$D1220,'[1]Sales People'!$A:$B,2,0)</f>
        <v>Scott Clark</v>
      </c>
      <c r="P9547" s="9" t="str">
        <f>VLOOKUP('Consolidtaed Data'!$E1220,[1]Customers!$A:$B,2,0)</f>
        <v>George Stanley</v>
      </c>
      <c r="Q9547" s="11">
        <f>WEEKDAY('Consolidtaed Data'!$F1220)</f>
        <v>2</v>
      </c>
      <c r="R9547" s="9">
        <f>MONTH('Consolidtaed Data'!$F1220)</f>
        <v>3</v>
      </c>
      <c r="S9547" s="9" t="str">
        <f>TEXT(Table3[[#This Row],[Purchase Date]],"MMMM")</f>
        <v>December</v>
      </c>
      <c r="T9547" s="9">
        <f>YEAR('Consolidtaed Data'!$F1220)</f>
        <v>2020</v>
      </c>
    </row>
    <row r="9548" spans="1:20" x14ac:dyDescent="0.3">
      <c r="A9548" s="9" t="s">
        <v>10574</v>
      </c>
      <c r="B9548" s="9" t="s">
        <v>364</v>
      </c>
      <c r="C9548" s="9" t="s">
        <v>439</v>
      </c>
      <c r="D9548" s="9" t="s">
        <v>73</v>
      </c>
      <c r="E9548" s="9" t="s">
        <v>1764</v>
      </c>
      <c r="F9548" s="12">
        <v>44553</v>
      </c>
      <c r="G9548" s="12" t="str">
        <f>VLOOKUP(Table3[[#This Row],[Product ID]],[1]Products!$A:$G,2,0)</f>
        <v>Product 45</v>
      </c>
      <c r="H9548" s="22">
        <v>1</v>
      </c>
      <c r="I9548" s="9">
        <f>VLOOKUP('Consolidtaed Data'!$B1304,[1]Products!$A:$G,4,0)</f>
        <v>35</v>
      </c>
      <c r="J9548" s="9">
        <f>VLOOKUP('Consolidtaed Data'!$B1304,[1]Products!$A:$G,3,0)</f>
        <v>22</v>
      </c>
      <c r="K9548" s="9">
        <f>'Consolidtaed Data'!$J1304*'Consolidtaed Data'!$H1304</f>
        <v>2734</v>
      </c>
      <c r="L9548" s="9">
        <f>'Consolidtaed Data'!$I1304*'Consolidtaed Data'!$H1304</f>
        <v>4482</v>
      </c>
      <c r="M9548" s="9">
        <f>'Consolidtaed Data'!$L1304-'Consolidtaed Data'!$K1304</f>
        <v>1788</v>
      </c>
      <c r="N9548" s="9" t="str">
        <f>VLOOKUP('Consolidtaed Data'!$C1304,[1]Locations!$A:$O,2,0)</f>
        <v>Anaheim</v>
      </c>
      <c r="O9548" s="9" t="str">
        <f>VLOOKUP('Consolidtaed Data'!$D1304,'[1]Sales People'!$A:$B,2,0)</f>
        <v>Martin Perry</v>
      </c>
      <c r="P9548" s="9" t="str">
        <f>VLOOKUP('Consolidtaed Data'!$E1304,[1]Customers!$A:$B,2,0)</f>
        <v>Donald Andrews</v>
      </c>
      <c r="Q9548" s="11">
        <f>WEEKDAY('Consolidtaed Data'!$F1304)</f>
        <v>1</v>
      </c>
      <c r="R9548" s="9">
        <f>MONTH('Consolidtaed Data'!$F1304)</f>
        <v>4</v>
      </c>
      <c r="S9548" s="9" t="str">
        <f>TEXT(Table3[[#This Row],[Purchase Date]],"MMMM")</f>
        <v>December</v>
      </c>
      <c r="T9548" s="9">
        <f>YEAR('Consolidtaed Data'!$F1304)</f>
        <v>2020</v>
      </c>
    </row>
    <row r="9549" spans="1:20" x14ac:dyDescent="0.3">
      <c r="A9549" s="9" t="s">
        <v>10575</v>
      </c>
      <c r="B9549" s="9" t="s">
        <v>477</v>
      </c>
      <c r="C9549" s="9" t="s">
        <v>352</v>
      </c>
      <c r="D9549" s="9" t="s">
        <v>161</v>
      </c>
      <c r="E9549" s="9" t="s">
        <v>2602</v>
      </c>
      <c r="F9549" s="12">
        <v>44553</v>
      </c>
      <c r="G9549" s="12" t="str">
        <f>VLOOKUP(Table3[[#This Row],[Product ID]],[1]Products!$A:$G,2,0)</f>
        <v>Product 46</v>
      </c>
      <c r="H9549" s="22">
        <v>1</v>
      </c>
      <c r="I9549" s="9">
        <f>VLOOKUP('Consolidtaed Data'!$B1624,[1]Products!$A:$G,4,0)</f>
        <v>1809</v>
      </c>
      <c r="J9549" s="9">
        <f>VLOOKUP('Consolidtaed Data'!$B1624,[1]Products!$A:$G,3,0)</f>
        <v>1067</v>
      </c>
      <c r="K9549" s="9">
        <f>'Consolidtaed Data'!$J1624*'Consolidtaed Data'!$H1624</f>
        <v>1484</v>
      </c>
      <c r="L9549" s="9">
        <f>'Consolidtaed Data'!$I1624*'Consolidtaed Data'!$H1624</f>
        <v>2283</v>
      </c>
      <c r="M9549" s="9">
        <f>'Consolidtaed Data'!$L1624-'Consolidtaed Data'!$K1624</f>
        <v>107</v>
      </c>
      <c r="N9549" s="9" t="str">
        <f>VLOOKUP('Consolidtaed Data'!$C1624,[1]Locations!$A:$O,2,0)</f>
        <v>Sunnyvale</v>
      </c>
      <c r="O9549" s="9" t="str">
        <f>VLOOKUP('Consolidtaed Data'!$D1624,'[1]Sales People'!$A:$B,2,0)</f>
        <v>Henry Nelson</v>
      </c>
      <c r="P9549" s="9" t="str">
        <f>VLOOKUP('Consolidtaed Data'!$E1624,[1]Customers!$A:$B,2,0)</f>
        <v>Adam Bailey</v>
      </c>
      <c r="Q9549" s="11">
        <f>WEEKDAY('Consolidtaed Data'!$F1624)</f>
        <v>3</v>
      </c>
      <c r="R9549" s="9">
        <f>MONTH('Consolidtaed Data'!$F1624)</f>
        <v>4</v>
      </c>
      <c r="S9549" s="9" t="str">
        <f>TEXT(Table3[[#This Row],[Purchase Date]],"MMMM")</f>
        <v>December</v>
      </c>
      <c r="T9549" s="9">
        <f>YEAR('Consolidtaed Data'!$F1624)</f>
        <v>2020</v>
      </c>
    </row>
    <row r="9550" spans="1:20" x14ac:dyDescent="0.3">
      <c r="A9550" s="9" t="s">
        <v>10576</v>
      </c>
      <c r="B9550" s="9" t="s">
        <v>382</v>
      </c>
      <c r="C9550" s="9" t="s">
        <v>228</v>
      </c>
      <c r="D9550" s="9" t="s">
        <v>31</v>
      </c>
      <c r="E9550" s="9" t="s">
        <v>967</v>
      </c>
      <c r="F9550" s="12">
        <v>44553</v>
      </c>
      <c r="G9550" s="12" t="str">
        <f>VLOOKUP(Table3[[#This Row],[Product ID]],[1]Products!$A:$G,2,0)</f>
        <v>Product 50</v>
      </c>
      <c r="H9550" s="22">
        <v>1</v>
      </c>
      <c r="I9550" s="9">
        <f>VLOOKUP('Consolidtaed Data'!$B1846,[1]Products!$A:$G,4,0)</f>
        <v>1278</v>
      </c>
      <c r="J9550" s="9">
        <f>VLOOKUP('Consolidtaed Data'!$B1846,[1]Products!$A:$G,3,0)</f>
        <v>665</v>
      </c>
      <c r="K9550" s="9">
        <f>'Consolidtaed Data'!$J1846*'Consolidtaed Data'!$H1846</f>
        <v>158</v>
      </c>
      <c r="L9550" s="9">
        <f>'Consolidtaed Data'!$I1846*'Consolidtaed Data'!$H1846</f>
        <v>254</v>
      </c>
      <c r="M9550" s="9">
        <f>'Consolidtaed Data'!$L1846-'Consolidtaed Data'!$K1846</f>
        <v>90</v>
      </c>
      <c r="N9550" s="9" t="str">
        <f>VLOOKUP('Consolidtaed Data'!$C1846,[1]Locations!$A:$O,2,0)</f>
        <v>Santa Rosa</v>
      </c>
      <c r="O9550" s="9" t="str">
        <f>VLOOKUP('Consolidtaed Data'!$D1846,'[1]Sales People'!$A:$B,2,0)</f>
        <v>Kenneth Bradley</v>
      </c>
      <c r="P9550" s="9" t="str">
        <f>VLOOKUP('Consolidtaed Data'!$E1846,[1]Customers!$A:$B,2,0)</f>
        <v>Russell Alexander</v>
      </c>
      <c r="Q9550" s="11">
        <f>WEEKDAY('Consolidtaed Data'!$F1846)</f>
        <v>6</v>
      </c>
      <c r="R9550" s="9">
        <f>MONTH('Consolidtaed Data'!$F1846)</f>
        <v>5</v>
      </c>
      <c r="S9550" s="9" t="str">
        <f>TEXT(Table3[[#This Row],[Purchase Date]],"MMMM")</f>
        <v>December</v>
      </c>
      <c r="T9550" s="9">
        <f>YEAR('Consolidtaed Data'!$F1846)</f>
        <v>2020</v>
      </c>
    </row>
    <row r="9551" spans="1:20" x14ac:dyDescent="0.3">
      <c r="A9551" s="9" t="s">
        <v>10577</v>
      </c>
      <c r="B9551" s="9" t="s">
        <v>336</v>
      </c>
      <c r="C9551" s="9" t="s">
        <v>90</v>
      </c>
      <c r="D9551" s="9" t="s">
        <v>127</v>
      </c>
      <c r="E9551" s="9" t="s">
        <v>361</v>
      </c>
      <c r="F9551" s="12">
        <v>44553</v>
      </c>
      <c r="G9551" s="12" t="str">
        <f>VLOOKUP(Table3[[#This Row],[Product ID]],[1]Products!$A:$G,2,0)</f>
        <v>Product 78</v>
      </c>
      <c r="H9551" s="22">
        <v>1</v>
      </c>
      <c r="I9551" s="9">
        <f>VLOOKUP('Consolidtaed Data'!$B1867,[1]Products!$A:$G,4,0)</f>
        <v>871</v>
      </c>
      <c r="J9551" s="9">
        <f>VLOOKUP('Consolidtaed Data'!$B1867,[1]Products!$A:$G,3,0)</f>
        <v>540</v>
      </c>
      <c r="K9551" s="9">
        <f>'Consolidtaed Data'!$J1867*'Consolidtaed Data'!$H1867</f>
        <v>158</v>
      </c>
      <c r="L9551" s="9">
        <f>'Consolidtaed Data'!$I1867*'Consolidtaed Data'!$H1867</f>
        <v>254</v>
      </c>
      <c r="M9551" s="9">
        <f>'Consolidtaed Data'!$L1867-'Consolidtaed Data'!$K1867</f>
        <v>599</v>
      </c>
      <c r="N9551" s="9" t="str">
        <f>VLOOKUP('Consolidtaed Data'!$C1867,[1]Locations!$A:$O,2,0)</f>
        <v>San Buenaventura (Ventura)</v>
      </c>
      <c r="O9551" s="9" t="str">
        <f>VLOOKUP('Consolidtaed Data'!$D1867,'[1]Sales People'!$A:$B,2,0)</f>
        <v>Walter Cook</v>
      </c>
      <c r="P9551" s="9" t="str">
        <f>VLOOKUP('Consolidtaed Data'!$E1867,[1]Customers!$A:$B,2,0)</f>
        <v>Albert Young</v>
      </c>
      <c r="Q9551" s="11">
        <f>WEEKDAY('Consolidtaed Data'!$F1867)</f>
        <v>1</v>
      </c>
      <c r="R9551" s="9">
        <f>MONTH('Consolidtaed Data'!$F1867)</f>
        <v>5</v>
      </c>
      <c r="S9551" s="9" t="str">
        <f>TEXT(Table3[[#This Row],[Purchase Date]],"MMMM")</f>
        <v>December</v>
      </c>
      <c r="T9551" s="9">
        <f>YEAR('Consolidtaed Data'!$F1867)</f>
        <v>2020</v>
      </c>
    </row>
    <row r="9552" spans="1:20" x14ac:dyDescent="0.3">
      <c r="A9552" s="9" t="s">
        <v>10578</v>
      </c>
      <c r="B9552" s="9" t="s">
        <v>62</v>
      </c>
      <c r="C9552" s="9" t="s">
        <v>39</v>
      </c>
      <c r="D9552" s="9" t="s">
        <v>46</v>
      </c>
      <c r="E9552" s="9" t="s">
        <v>771</v>
      </c>
      <c r="F9552" s="12">
        <v>44553</v>
      </c>
      <c r="G9552" s="12" t="str">
        <f>VLOOKUP(Table3[[#This Row],[Product ID]],[1]Products!$A:$G,2,0)</f>
        <v>Product 17</v>
      </c>
      <c r="H9552" s="22">
        <v>1</v>
      </c>
      <c r="I9552" s="9">
        <f>VLOOKUP('Consolidtaed Data'!$B2088,[1]Products!$A:$G,4,0)</f>
        <v>1566</v>
      </c>
      <c r="J9552" s="9">
        <f>VLOOKUP('Consolidtaed Data'!$B2088,[1]Products!$A:$G,3,0)</f>
        <v>1190</v>
      </c>
      <c r="K9552" s="9">
        <f>'Consolidtaed Data'!$J2088*'Consolidtaed Data'!$H2088</f>
        <v>1301</v>
      </c>
      <c r="L9552" s="9">
        <f>'Consolidtaed Data'!$I2088*'Consolidtaed Data'!$H2088</f>
        <v>1587</v>
      </c>
      <c r="M9552" s="9">
        <f>'Consolidtaed Data'!$L2088-'Consolidtaed Data'!$K2088</f>
        <v>452</v>
      </c>
      <c r="N9552" s="9" t="str">
        <f>VLOOKUP('Consolidtaed Data'!$C2088,[1]Locations!$A:$O,2,0)</f>
        <v>West Covina</v>
      </c>
      <c r="O9552" s="9" t="str">
        <f>VLOOKUP('Consolidtaed Data'!$D2088,'[1]Sales People'!$A:$B,2,0)</f>
        <v>Christopher Tucker</v>
      </c>
      <c r="P9552" s="9" t="str">
        <f>VLOOKUP('Consolidtaed Data'!$E2088,[1]Customers!$A:$B,2,0)</f>
        <v>Eugene Weaver</v>
      </c>
      <c r="Q9552" s="11">
        <f>WEEKDAY('Consolidtaed Data'!$F2088)</f>
        <v>3</v>
      </c>
      <c r="R9552" s="9">
        <f>MONTH('Consolidtaed Data'!$F2088)</f>
        <v>6</v>
      </c>
      <c r="S9552" s="9" t="str">
        <f>TEXT(Table3[[#This Row],[Purchase Date]],"MMMM")</f>
        <v>December</v>
      </c>
      <c r="T9552" s="9">
        <f>YEAR('Consolidtaed Data'!$F2088)</f>
        <v>2020</v>
      </c>
    </row>
    <row r="9553" spans="1:20" x14ac:dyDescent="0.3">
      <c r="A9553" s="9" t="s">
        <v>10579</v>
      </c>
      <c r="B9553" s="9" t="s">
        <v>11</v>
      </c>
      <c r="C9553" s="9" t="s">
        <v>104</v>
      </c>
      <c r="D9553" s="9" t="s">
        <v>272</v>
      </c>
      <c r="E9553" s="9" t="s">
        <v>1493</v>
      </c>
      <c r="F9553" s="12">
        <v>44553</v>
      </c>
      <c r="G9553" s="12" t="str">
        <f>VLOOKUP(Table3[[#This Row],[Product ID]],[1]Products!$A:$G,2,0)</f>
        <v>Product 88</v>
      </c>
      <c r="H9553" s="22">
        <v>4</v>
      </c>
      <c r="I9553" s="9">
        <f>VLOOKUP('Consolidtaed Data'!$B2350,[1]Products!$A:$G,4,0)</f>
        <v>1889</v>
      </c>
      <c r="J9553" s="9">
        <f>VLOOKUP('Consolidtaed Data'!$B2350,[1]Products!$A:$G,3,0)</f>
        <v>945</v>
      </c>
      <c r="K9553" s="9">
        <f>'Consolidtaed Data'!$J2350*'Consolidtaed Data'!$H2350</f>
        <v>1632</v>
      </c>
      <c r="L9553" s="9">
        <f>'Consolidtaed Data'!$I2350*'Consolidtaed Data'!$H2350</f>
        <v>2016</v>
      </c>
      <c r="M9553" s="9">
        <f>'Consolidtaed Data'!$L2350-'Consolidtaed Data'!$K2350</f>
        <v>187</v>
      </c>
      <c r="N9553" s="9" t="str">
        <f>VLOOKUP('Consolidtaed Data'!$C2350,[1]Locations!$A:$O,2,0)</f>
        <v>Antioch</v>
      </c>
      <c r="O9553" s="9" t="str">
        <f>VLOOKUP('Consolidtaed Data'!$D2350,'[1]Sales People'!$A:$B,2,0)</f>
        <v>Joe Sims</v>
      </c>
      <c r="P9553" s="9" t="str">
        <f>VLOOKUP('Consolidtaed Data'!$E2350,[1]Customers!$A:$B,2,0)</f>
        <v>Joe Griffin</v>
      </c>
      <c r="Q9553" s="11">
        <f>WEEKDAY('Consolidtaed Data'!$F2350)</f>
        <v>7</v>
      </c>
      <c r="R9553" s="9">
        <f>MONTH('Consolidtaed Data'!$F2350)</f>
        <v>6</v>
      </c>
      <c r="S9553" s="9" t="str">
        <f>TEXT(Table3[[#This Row],[Purchase Date]],"MMMM")</f>
        <v>December</v>
      </c>
      <c r="T9553" s="9">
        <f>YEAR('Consolidtaed Data'!$F2350)</f>
        <v>2020</v>
      </c>
    </row>
    <row r="9554" spans="1:20" x14ac:dyDescent="0.3">
      <c r="A9554" s="9" t="s">
        <v>10580</v>
      </c>
      <c r="B9554" s="9" t="s">
        <v>234</v>
      </c>
      <c r="C9554" s="9" t="s">
        <v>462</v>
      </c>
      <c r="D9554" s="9" t="s">
        <v>153</v>
      </c>
      <c r="E9554" s="9" t="s">
        <v>903</v>
      </c>
      <c r="F9554" s="12">
        <v>44553</v>
      </c>
      <c r="G9554" s="12" t="str">
        <f>VLOOKUP(Table3[[#This Row],[Product ID]],[1]Products!$A:$G,2,0)</f>
        <v>Product 54</v>
      </c>
      <c r="H9554" s="22">
        <v>1</v>
      </c>
      <c r="I9554" s="9">
        <f>VLOOKUP('Consolidtaed Data'!$B2394,[1]Products!$A:$G,4,0)</f>
        <v>2141</v>
      </c>
      <c r="J9554" s="9">
        <f>VLOOKUP('Consolidtaed Data'!$B2394,[1]Products!$A:$G,3,0)</f>
        <v>1777</v>
      </c>
      <c r="K9554" s="9">
        <f>'Consolidtaed Data'!$J2394*'Consolidtaed Data'!$H2394</f>
        <v>3484</v>
      </c>
      <c r="L9554" s="9">
        <f>'Consolidtaed Data'!$I2394*'Consolidtaed Data'!$H2394</f>
        <v>6832</v>
      </c>
      <c r="M9554" s="9">
        <f>'Consolidtaed Data'!$L2394-'Consolidtaed Data'!$K2394</f>
        <v>95</v>
      </c>
      <c r="N9554" s="9" t="str">
        <f>VLOOKUP('Consolidtaed Data'!$C2394,[1]Locations!$A:$O,2,0)</f>
        <v>Oakland</v>
      </c>
      <c r="O9554" s="9" t="str">
        <f>VLOOKUP('Consolidtaed Data'!$D2394,'[1]Sales People'!$A:$B,2,0)</f>
        <v>Eugene Holmes</v>
      </c>
      <c r="P9554" s="9" t="str">
        <f>VLOOKUP('Consolidtaed Data'!$E2394,[1]Customers!$A:$B,2,0)</f>
        <v>Kevin Wheeler</v>
      </c>
      <c r="Q9554" s="11">
        <f>WEEKDAY('Consolidtaed Data'!$F2394)</f>
        <v>3</v>
      </c>
      <c r="R9554" s="9">
        <f>MONTH('Consolidtaed Data'!$F2394)</f>
        <v>6</v>
      </c>
      <c r="S9554" s="9" t="str">
        <f>TEXT(Table3[[#This Row],[Purchase Date]],"MMMM")</f>
        <v>December</v>
      </c>
      <c r="T9554" s="9">
        <f>YEAR('Consolidtaed Data'!$F2394)</f>
        <v>2020</v>
      </c>
    </row>
    <row r="9555" spans="1:20" x14ac:dyDescent="0.3">
      <c r="A9555" s="9" t="s">
        <v>10581</v>
      </c>
      <c r="B9555" s="9" t="s">
        <v>7</v>
      </c>
      <c r="C9555" s="9" t="s">
        <v>302</v>
      </c>
      <c r="D9555" s="9" t="s">
        <v>35</v>
      </c>
      <c r="E9555" s="9" t="s">
        <v>2424</v>
      </c>
      <c r="F9555" s="12">
        <v>44553</v>
      </c>
      <c r="G9555" s="12" t="str">
        <f>VLOOKUP(Table3[[#This Row],[Product ID]],[1]Products!$A:$G,2,0)</f>
        <v>Product 77</v>
      </c>
      <c r="H9555" s="22">
        <v>1</v>
      </c>
      <c r="I9555" s="9">
        <f>VLOOKUP('Consolidtaed Data'!$B2547,[1]Products!$A:$G,4,0)</f>
        <v>1862</v>
      </c>
      <c r="J9555" s="9">
        <f>VLOOKUP('Consolidtaed Data'!$B2547,[1]Products!$A:$G,3,0)</f>
        <v>1173</v>
      </c>
      <c r="K9555" s="9">
        <f>'Consolidtaed Data'!$J2547*'Consolidtaed Data'!$H2547</f>
        <v>2160</v>
      </c>
      <c r="L9555" s="9">
        <f>'Consolidtaed Data'!$I2547*'Consolidtaed Data'!$H2547</f>
        <v>3484</v>
      </c>
      <c r="M9555" s="9">
        <f>'Consolidtaed Data'!$L2547-'Consolidtaed Data'!$K2547</f>
        <v>246</v>
      </c>
      <c r="N9555" s="9" t="str">
        <f>VLOOKUP('Consolidtaed Data'!$C2547,[1]Locations!$A:$O,2,0)</f>
        <v>San Buenaventura (Ventura)</v>
      </c>
      <c r="O9555" s="9" t="str">
        <f>VLOOKUP('Consolidtaed Data'!$D2547,'[1]Sales People'!$A:$B,2,0)</f>
        <v>Ernest Wagner</v>
      </c>
      <c r="P9555" s="9" t="str">
        <f>VLOOKUP('Consolidtaed Data'!$E2547,[1]Customers!$A:$B,2,0)</f>
        <v>Gary Jones</v>
      </c>
      <c r="Q9555" s="11">
        <f>WEEKDAY('Consolidtaed Data'!$F2547)</f>
        <v>7</v>
      </c>
      <c r="R9555" s="9">
        <f>MONTH('Consolidtaed Data'!$F2547)</f>
        <v>7</v>
      </c>
      <c r="S9555" s="9" t="str">
        <f>TEXT(Table3[[#This Row],[Purchase Date]],"MMMM")</f>
        <v>December</v>
      </c>
      <c r="T9555" s="9">
        <f>YEAR('Consolidtaed Data'!$F2547)</f>
        <v>2020</v>
      </c>
    </row>
    <row r="9556" spans="1:20" x14ac:dyDescent="0.3">
      <c r="A9556" s="9" t="s">
        <v>10582</v>
      </c>
      <c r="B9556" s="9" t="s">
        <v>495</v>
      </c>
      <c r="C9556" s="9" t="s">
        <v>165</v>
      </c>
      <c r="D9556" s="9" t="s">
        <v>174</v>
      </c>
      <c r="E9556" s="9" t="s">
        <v>303</v>
      </c>
      <c r="F9556" s="12">
        <v>44553</v>
      </c>
      <c r="G9556" s="12" t="str">
        <f>VLOOKUP(Table3[[#This Row],[Product ID]],[1]Products!$A:$G,2,0)</f>
        <v>Product 15</v>
      </c>
      <c r="H9556" s="22">
        <v>1</v>
      </c>
      <c r="I9556" s="9">
        <f>VLOOKUP('Consolidtaed Data'!$B3283,[1]Products!$A:$G,4,0)</f>
        <v>2141</v>
      </c>
      <c r="J9556" s="9">
        <f>VLOOKUP('Consolidtaed Data'!$B3283,[1]Products!$A:$G,3,0)</f>
        <v>1777</v>
      </c>
      <c r="K9556" s="9">
        <f>'Consolidtaed Data'!$J3283*'Consolidtaed Data'!$H3283</f>
        <v>1167</v>
      </c>
      <c r="L9556" s="9">
        <f>'Consolidtaed Data'!$I3283*'Consolidtaed Data'!$H3283</f>
        <v>1911</v>
      </c>
      <c r="M9556" s="9">
        <f>'Consolidtaed Data'!$L3283-'Consolidtaed Data'!$K3283</f>
        <v>137</v>
      </c>
      <c r="N9556" s="9" t="str">
        <f>VLOOKUP('Consolidtaed Data'!$C3283,[1]Locations!$A:$O,2,0)</f>
        <v>Hayward</v>
      </c>
      <c r="O9556" s="9" t="str">
        <f>VLOOKUP('Consolidtaed Data'!$D3283,'[1]Sales People'!$A:$B,2,0)</f>
        <v>Bobby Russell</v>
      </c>
      <c r="P9556" s="9" t="str">
        <f>VLOOKUP('Consolidtaed Data'!$E3283,[1]Customers!$A:$B,2,0)</f>
        <v>Joshua Anderson</v>
      </c>
      <c r="Q9556" s="11">
        <f>WEEKDAY('Consolidtaed Data'!$F3283)</f>
        <v>1</v>
      </c>
      <c r="R9556" s="9">
        <f>MONTH('Consolidtaed Data'!$F3283)</f>
        <v>8</v>
      </c>
      <c r="S9556" s="9" t="str">
        <f>TEXT(Table3[[#This Row],[Purchase Date]],"MMMM")</f>
        <v>December</v>
      </c>
      <c r="T9556" s="9">
        <f>YEAR('Consolidtaed Data'!$F3283)</f>
        <v>2020</v>
      </c>
    </row>
    <row r="9557" spans="1:20" x14ac:dyDescent="0.3">
      <c r="A9557" s="9" t="s">
        <v>10583</v>
      </c>
      <c r="B9557" s="9" t="s">
        <v>355</v>
      </c>
      <c r="C9557" s="9" t="s">
        <v>249</v>
      </c>
      <c r="D9557" s="9" t="s">
        <v>329</v>
      </c>
      <c r="E9557" s="9" t="s">
        <v>1362</v>
      </c>
      <c r="F9557" s="12">
        <v>44553</v>
      </c>
      <c r="G9557" s="12" t="str">
        <f>VLOOKUP(Table3[[#This Row],[Product ID]],[1]Products!$A:$G,2,0)</f>
        <v>Product 100</v>
      </c>
      <c r="H9557" s="22">
        <v>3</v>
      </c>
      <c r="I9557" s="9">
        <f>VLOOKUP('Consolidtaed Data'!$B3462,[1]Products!$A:$G,4,0)</f>
        <v>315</v>
      </c>
      <c r="J9557" s="9">
        <f>VLOOKUP('Consolidtaed Data'!$B3462,[1]Products!$A:$G,3,0)</f>
        <v>208</v>
      </c>
      <c r="K9557" s="9">
        <f>'Consolidtaed Data'!$J3462*'Consolidtaed Data'!$H3462</f>
        <v>1995</v>
      </c>
      <c r="L9557" s="9">
        <f>'Consolidtaed Data'!$I3462*'Consolidtaed Data'!$H3462</f>
        <v>3834</v>
      </c>
      <c r="M9557" s="9">
        <f>'Consolidtaed Data'!$L3462-'Consolidtaed Data'!$K3462</f>
        <v>204</v>
      </c>
      <c r="N9557" s="9" t="str">
        <f>VLOOKUP('Consolidtaed Data'!$C3462,[1]Locations!$A:$O,2,0)</f>
        <v>Pomona</v>
      </c>
      <c r="O9557" s="9" t="str">
        <f>VLOOKUP('Consolidtaed Data'!$D3462,'[1]Sales People'!$A:$B,2,0)</f>
        <v>Gary Rodriguez</v>
      </c>
      <c r="P9557" s="9" t="str">
        <f>VLOOKUP('Consolidtaed Data'!$E3462,[1]Customers!$A:$B,2,0)</f>
        <v>Stephen Larson</v>
      </c>
      <c r="Q9557" s="11">
        <f>WEEKDAY('Consolidtaed Data'!$F3462)</f>
        <v>5</v>
      </c>
      <c r="R9557" s="9">
        <f>MONTH('Consolidtaed Data'!$F3462)</f>
        <v>9</v>
      </c>
      <c r="S9557" s="9" t="str">
        <f>TEXT(Table3[[#This Row],[Purchase Date]],"MMMM")</f>
        <v>December</v>
      </c>
      <c r="T9557" s="9">
        <f>YEAR('Consolidtaed Data'!$F3462)</f>
        <v>2020</v>
      </c>
    </row>
    <row r="9558" spans="1:20" x14ac:dyDescent="0.3">
      <c r="A9558" s="9" t="s">
        <v>10584</v>
      </c>
      <c r="B9558" s="9" t="s">
        <v>712</v>
      </c>
      <c r="C9558" s="9" t="s">
        <v>249</v>
      </c>
      <c r="D9558" s="9" t="s">
        <v>206</v>
      </c>
      <c r="E9558" s="9" t="s">
        <v>260</v>
      </c>
      <c r="F9558" s="12">
        <v>44554</v>
      </c>
      <c r="G9558" s="12" t="str">
        <f>VLOOKUP(Table3[[#This Row],[Product ID]],[1]Products!$A:$G,2,0)</f>
        <v>Product 32</v>
      </c>
      <c r="H9558" s="22">
        <v>1</v>
      </c>
      <c r="I9558" s="9">
        <f>VLOOKUP('Consolidtaed Data'!$B48,[1]Products!$A:$G,4,0)</f>
        <v>1887</v>
      </c>
      <c r="J9558" s="9">
        <f>VLOOKUP('Consolidtaed Data'!$B48,[1]Products!$A:$G,3,0)</f>
        <v>1378</v>
      </c>
      <c r="K9558" s="9">
        <f>'Consolidtaed Data'!$J48*'Consolidtaed Data'!$H48</f>
        <v>838</v>
      </c>
      <c r="L9558" s="9">
        <f>'Consolidtaed Data'!$I48*'Consolidtaed Data'!$H48</f>
        <v>1103</v>
      </c>
      <c r="M9558" s="9">
        <f>'Consolidtaed Data'!$L48-'Consolidtaed Data'!$K48</f>
        <v>714</v>
      </c>
      <c r="N9558" s="9" t="str">
        <f>VLOOKUP('Consolidtaed Data'!$C48,[1]Locations!$A:$O,2,0)</f>
        <v>Corona</v>
      </c>
      <c r="O9558" s="9" t="str">
        <f>VLOOKUP('Consolidtaed Data'!$D48,'[1]Sales People'!$A:$B,2,0)</f>
        <v>Kevin Butler</v>
      </c>
      <c r="P9558" s="9" t="str">
        <f>VLOOKUP('Consolidtaed Data'!$E48,[1]Customers!$A:$B,2,0)</f>
        <v>Carl Reid</v>
      </c>
      <c r="Q9558" s="11">
        <f>WEEKDAY('Consolidtaed Data'!$F48)</f>
        <v>6</v>
      </c>
      <c r="R9558" s="9">
        <f>MONTH('Consolidtaed Data'!$F48)</f>
        <v>1</v>
      </c>
      <c r="S9558" s="9" t="str">
        <f>TEXT(Table3[[#This Row],[Purchase Date]],"MMMM")</f>
        <v>December</v>
      </c>
      <c r="T9558" s="9">
        <f>YEAR('Consolidtaed Data'!$F48)</f>
        <v>2020</v>
      </c>
    </row>
    <row r="9559" spans="1:20" x14ac:dyDescent="0.3">
      <c r="A9559" s="9" t="s">
        <v>10585</v>
      </c>
      <c r="B9559" s="9" t="s">
        <v>185</v>
      </c>
      <c r="C9559" s="9" t="s">
        <v>50</v>
      </c>
      <c r="D9559" s="9" t="s">
        <v>206</v>
      </c>
      <c r="E9559" s="9" t="s">
        <v>1322</v>
      </c>
      <c r="F9559" s="12">
        <v>44554</v>
      </c>
      <c r="G9559" s="12" t="str">
        <f>VLOOKUP(Table3[[#This Row],[Product ID]],[1]Products!$A:$G,2,0)</f>
        <v>Product 65</v>
      </c>
      <c r="H9559" s="22">
        <v>1</v>
      </c>
      <c r="I9559" s="9">
        <f>VLOOKUP('Consolidtaed Data'!$B578,[1]Products!$A:$G,4,0)</f>
        <v>1367</v>
      </c>
      <c r="J9559" s="9">
        <f>VLOOKUP('Consolidtaed Data'!$B578,[1]Products!$A:$G,3,0)</f>
        <v>984</v>
      </c>
      <c r="K9559" s="9">
        <f>'Consolidtaed Data'!$J578*'Consolidtaed Data'!$H578</f>
        <v>1263</v>
      </c>
      <c r="L9559" s="9">
        <f>'Consolidtaed Data'!$I578*'Consolidtaed Data'!$H578</f>
        <v>1683</v>
      </c>
      <c r="M9559" s="9">
        <f>'Consolidtaed Data'!$L578-'Consolidtaed Data'!$K578</f>
        <v>926</v>
      </c>
      <c r="N9559" s="9" t="str">
        <f>VLOOKUP('Consolidtaed Data'!$C578,[1]Locations!$A:$O,2,0)</f>
        <v>Chula Vista</v>
      </c>
      <c r="O9559" s="9" t="str">
        <f>VLOOKUP('Consolidtaed Data'!$D578,'[1]Sales People'!$A:$B,2,0)</f>
        <v>Scott Mason</v>
      </c>
      <c r="P9559" s="9" t="str">
        <f>VLOOKUP('Consolidtaed Data'!$E578,[1]Customers!$A:$B,2,0)</f>
        <v>Ernest Knight</v>
      </c>
      <c r="Q9559" s="11">
        <f>WEEKDAY('Consolidtaed Data'!$F578)</f>
        <v>2</v>
      </c>
      <c r="R9559" s="9">
        <f>MONTH('Consolidtaed Data'!$F578)</f>
        <v>2</v>
      </c>
      <c r="S9559" s="9" t="str">
        <f>TEXT(Table3[[#This Row],[Purchase Date]],"MMMM")</f>
        <v>December</v>
      </c>
      <c r="T9559" s="9">
        <f>YEAR('Consolidtaed Data'!$F578)</f>
        <v>2020</v>
      </c>
    </row>
    <row r="9560" spans="1:20" x14ac:dyDescent="0.3">
      <c r="A9560" s="9" t="s">
        <v>10586</v>
      </c>
      <c r="B9560" s="9" t="s">
        <v>204</v>
      </c>
      <c r="C9560" s="9" t="s">
        <v>104</v>
      </c>
      <c r="D9560" s="9" t="s">
        <v>329</v>
      </c>
      <c r="E9560" s="9" t="s">
        <v>708</v>
      </c>
      <c r="F9560" s="12">
        <v>44554</v>
      </c>
      <c r="G9560" s="12" t="str">
        <f>VLOOKUP(Table3[[#This Row],[Product ID]],[1]Products!$A:$G,2,0)</f>
        <v>Product 101</v>
      </c>
      <c r="H9560" s="22">
        <v>3</v>
      </c>
      <c r="I9560" s="9">
        <f>VLOOKUP('Consolidtaed Data'!$B767,[1]Products!$A:$G,4,0)</f>
        <v>95</v>
      </c>
      <c r="J9560" s="9">
        <f>VLOOKUP('Consolidtaed Data'!$B767,[1]Products!$A:$G,3,0)</f>
        <v>61</v>
      </c>
      <c r="K9560" s="9">
        <f>'Consolidtaed Data'!$J767*'Consolidtaed Data'!$H767</f>
        <v>291</v>
      </c>
      <c r="L9560" s="9">
        <f>'Consolidtaed Data'!$I767*'Consolidtaed Data'!$H767</f>
        <v>378</v>
      </c>
      <c r="M9560" s="9">
        <f>'Consolidtaed Data'!$L767-'Consolidtaed Data'!$K767</f>
        <v>204</v>
      </c>
      <c r="N9560" s="9" t="str">
        <f>VLOOKUP('Consolidtaed Data'!$C767,[1]Locations!$A:$O,2,0)</f>
        <v>Stockton</v>
      </c>
      <c r="O9560" s="9" t="str">
        <f>VLOOKUP('Consolidtaed Data'!$D767,'[1]Sales People'!$A:$B,2,0)</f>
        <v>Brian Hansen</v>
      </c>
      <c r="P9560" s="9" t="str">
        <f>VLOOKUP('Consolidtaed Data'!$E767,[1]Customers!$A:$B,2,0)</f>
        <v>Juan Cruz</v>
      </c>
      <c r="Q9560" s="11">
        <f>WEEKDAY('Consolidtaed Data'!$F767)</f>
        <v>7</v>
      </c>
      <c r="R9560" s="9">
        <f>MONTH('Consolidtaed Data'!$F767)</f>
        <v>2</v>
      </c>
      <c r="S9560" s="9" t="str">
        <f>TEXT(Table3[[#This Row],[Purchase Date]],"MMMM")</f>
        <v>December</v>
      </c>
      <c r="T9560" s="9">
        <f>YEAR('Consolidtaed Data'!$F767)</f>
        <v>2020</v>
      </c>
    </row>
    <row r="9561" spans="1:20" x14ac:dyDescent="0.3">
      <c r="A9561" s="9" t="s">
        <v>10587</v>
      </c>
      <c r="B9561" s="9" t="s">
        <v>322</v>
      </c>
      <c r="C9561" s="9" t="s">
        <v>302</v>
      </c>
      <c r="D9561" s="9" t="s">
        <v>246</v>
      </c>
      <c r="E9561" s="9" t="s">
        <v>1069</v>
      </c>
      <c r="F9561" s="12">
        <v>44554</v>
      </c>
      <c r="G9561" s="12" t="str">
        <f>VLOOKUP(Table3[[#This Row],[Product ID]],[1]Products!$A:$G,2,0)</f>
        <v>Product 43</v>
      </c>
      <c r="H9561" s="22">
        <v>3</v>
      </c>
      <c r="I9561" s="9">
        <f>VLOOKUP('Consolidtaed Data'!$B1011,[1]Products!$A:$G,4,0)</f>
        <v>530</v>
      </c>
      <c r="J9561" s="9">
        <f>VLOOKUP('Consolidtaed Data'!$B1011,[1]Products!$A:$G,3,0)</f>
        <v>435</v>
      </c>
      <c r="K9561" s="9">
        <f>'Consolidtaed Data'!$J1011*'Consolidtaed Data'!$H1011</f>
        <v>1260</v>
      </c>
      <c r="L9561" s="9">
        <f>'Consolidtaed Data'!$I1011*'Consolidtaed Data'!$H1011</f>
        <v>1752</v>
      </c>
      <c r="M9561" s="9">
        <f>'Consolidtaed Data'!$L1011-'Consolidtaed Data'!$K1011</f>
        <v>3928</v>
      </c>
      <c r="N9561" s="9" t="str">
        <f>VLOOKUP('Consolidtaed Data'!$C1011,[1]Locations!$A:$O,2,0)</f>
        <v>Antioch</v>
      </c>
      <c r="O9561" s="9" t="str">
        <f>VLOOKUP('Consolidtaed Data'!$D1011,'[1]Sales People'!$A:$B,2,0)</f>
        <v>Sean Miller</v>
      </c>
      <c r="P9561" s="9" t="str">
        <f>VLOOKUP('Consolidtaed Data'!$E1011,[1]Customers!$A:$B,2,0)</f>
        <v>Richard Jordan</v>
      </c>
      <c r="Q9561" s="11">
        <f>WEEKDAY('Consolidtaed Data'!$F1011)</f>
        <v>6</v>
      </c>
      <c r="R9561" s="9">
        <f>MONTH('Consolidtaed Data'!$F1011)</f>
        <v>3</v>
      </c>
      <c r="S9561" s="9" t="str">
        <f>TEXT(Table3[[#This Row],[Purchase Date]],"MMMM")</f>
        <v>December</v>
      </c>
      <c r="T9561" s="9">
        <f>YEAR('Consolidtaed Data'!$F1011)</f>
        <v>2020</v>
      </c>
    </row>
    <row r="9562" spans="1:20" x14ac:dyDescent="0.3">
      <c r="A9562" s="9" t="s">
        <v>10588</v>
      </c>
      <c r="B9562" s="9" t="s">
        <v>390</v>
      </c>
      <c r="C9562" s="9" t="s">
        <v>357</v>
      </c>
      <c r="D9562" s="9" t="s">
        <v>9</v>
      </c>
      <c r="E9562" s="9" t="s">
        <v>2098</v>
      </c>
      <c r="F9562" s="12">
        <v>44554</v>
      </c>
      <c r="G9562" s="12" t="str">
        <f>VLOOKUP(Table3[[#This Row],[Product ID]],[1]Products!$A:$G,2,0)</f>
        <v>Product 48</v>
      </c>
      <c r="H9562" s="22">
        <v>2</v>
      </c>
      <c r="I9562" s="9">
        <f>VLOOKUP('Consolidtaed Data'!$B1175,[1]Products!$A:$G,4,0)</f>
        <v>203</v>
      </c>
      <c r="J9562" s="9">
        <f>VLOOKUP('Consolidtaed Data'!$B1175,[1]Products!$A:$G,3,0)</f>
        <v>154</v>
      </c>
      <c r="K9562" s="9">
        <f>'Consolidtaed Data'!$J1175*'Consolidtaed Data'!$H1175</f>
        <v>416</v>
      </c>
      <c r="L9562" s="9">
        <f>'Consolidtaed Data'!$I1175*'Consolidtaed Data'!$H1175</f>
        <v>603</v>
      </c>
      <c r="M9562" s="9">
        <f>'Consolidtaed Data'!$L1175-'Consolidtaed Data'!$K1175</f>
        <v>1104</v>
      </c>
      <c r="N9562" s="9" t="str">
        <f>VLOOKUP('Consolidtaed Data'!$C1175,[1]Locations!$A:$O,2,0)</f>
        <v>Inglewood</v>
      </c>
      <c r="O9562" s="9" t="str">
        <f>VLOOKUP('Consolidtaed Data'!$D1175,'[1]Sales People'!$A:$B,2,0)</f>
        <v>Larry Marshall</v>
      </c>
      <c r="P9562" s="9" t="str">
        <f>VLOOKUP('Consolidtaed Data'!$E1175,[1]Customers!$A:$B,2,0)</f>
        <v>Benjamin Moreno</v>
      </c>
      <c r="Q9562" s="11">
        <f>WEEKDAY('Consolidtaed Data'!$F1175)</f>
        <v>5</v>
      </c>
      <c r="R9562" s="9">
        <f>MONTH('Consolidtaed Data'!$F1175)</f>
        <v>3</v>
      </c>
      <c r="S9562" s="9" t="str">
        <f>TEXT(Table3[[#This Row],[Purchase Date]],"MMMM")</f>
        <v>December</v>
      </c>
      <c r="T9562" s="9">
        <f>YEAR('Consolidtaed Data'!$F1175)</f>
        <v>2020</v>
      </c>
    </row>
    <row r="9563" spans="1:20" x14ac:dyDescent="0.3">
      <c r="A9563" s="9" t="s">
        <v>10589</v>
      </c>
      <c r="B9563" s="9" t="s">
        <v>85</v>
      </c>
      <c r="C9563" s="9" t="s">
        <v>16</v>
      </c>
      <c r="D9563" s="9" t="s">
        <v>35</v>
      </c>
      <c r="E9563" s="9" t="s">
        <v>114</v>
      </c>
      <c r="F9563" s="12">
        <v>44554</v>
      </c>
      <c r="G9563" s="12" t="str">
        <f>VLOOKUP(Table3[[#This Row],[Product ID]],[1]Products!$A:$G,2,0)</f>
        <v>Product 93</v>
      </c>
      <c r="H9563" s="22">
        <v>3</v>
      </c>
      <c r="I9563" s="9">
        <f>VLOOKUP('Consolidtaed Data'!$B1245,[1]Products!$A:$G,4,0)</f>
        <v>817</v>
      </c>
      <c r="J9563" s="9">
        <f>VLOOKUP('Consolidtaed Data'!$B1245,[1]Products!$A:$G,3,0)</f>
        <v>409</v>
      </c>
      <c r="K9563" s="9">
        <f>'Consolidtaed Data'!$J1245*'Consolidtaed Data'!$H1245</f>
        <v>634</v>
      </c>
      <c r="L9563" s="9">
        <f>'Consolidtaed Data'!$I1245*'Consolidtaed Data'!$H1245</f>
        <v>880</v>
      </c>
      <c r="M9563" s="9">
        <f>'Consolidtaed Data'!$L1245-'Consolidtaed Data'!$K1245</f>
        <v>329</v>
      </c>
      <c r="N9563" s="9" t="str">
        <f>VLOOKUP('Consolidtaed Data'!$C1245,[1]Locations!$A:$O,2,0)</f>
        <v>Pomona</v>
      </c>
      <c r="O9563" s="9" t="str">
        <f>VLOOKUP('Consolidtaed Data'!$D1245,'[1]Sales People'!$A:$B,2,0)</f>
        <v>Brian Hansen</v>
      </c>
      <c r="P9563" s="9" t="str">
        <f>VLOOKUP('Consolidtaed Data'!$E1245,[1]Customers!$A:$B,2,0)</f>
        <v>Benjamin Vasquez</v>
      </c>
      <c r="Q9563" s="11">
        <f>WEEKDAY('Consolidtaed Data'!$F1245)</f>
        <v>3</v>
      </c>
      <c r="R9563" s="9">
        <f>MONTH('Consolidtaed Data'!$F1245)</f>
        <v>3</v>
      </c>
      <c r="S9563" s="9" t="str">
        <f>TEXT(Table3[[#This Row],[Purchase Date]],"MMMM")</f>
        <v>December</v>
      </c>
      <c r="T9563" s="9">
        <f>YEAR('Consolidtaed Data'!$F1245)</f>
        <v>2020</v>
      </c>
    </row>
    <row r="9564" spans="1:20" x14ac:dyDescent="0.3">
      <c r="A9564" s="9" t="s">
        <v>10590</v>
      </c>
      <c r="B9564" s="9" t="s">
        <v>62</v>
      </c>
      <c r="C9564" s="9" t="s">
        <v>439</v>
      </c>
      <c r="D9564" s="9" t="s">
        <v>95</v>
      </c>
      <c r="E9564" s="9" t="s">
        <v>1489</v>
      </c>
      <c r="F9564" s="12">
        <v>44554</v>
      </c>
      <c r="G9564" s="12" t="str">
        <f>VLOOKUP(Table3[[#This Row],[Product ID]],[1]Products!$A:$G,2,0)</f>
        <v>Product 17</v>
      </c>
      <c r="H9564" s="22">
        <v>1</v>
      </c>
      <c r="I9564" s="9">
        <f>VLOOKUP('Consolidtaed Data'!$B1308,[1]Products!$A:$G,4,0)</f>
        <v>1119</v>
      </c>
      <c r="J9564" s="9">
        <f>VLOOKUP('Consolidtaed Data'!$B1308,[1]Products!$A:$G,3,0)</f>
        <v>683</v>
      </c>
      <c r="K9564" s="9">
        <f>'Consolidtaed Data'!$J1308*'Consolidtaed Data'!$H1308</f>
        <v>208</v>
      </c>
      <c r="L9564" s="9">
        <f>'Consolidtaed Data'!$I1308*'Consolidtaed Data'!$H1308</f>
        <v>315</v>
      </c>
      <c r="M9564" s="9">
        <f>'Consolidtaed Data'!$L1308-'Consolidtaed Data'!$K1308</f>
        <v>348</v>
      </c>
      <c r="N9564" s="9" t="str">
        <f>VLOOKUP('Consolidtaed Data'!$C1308,[1]Locations!$A:$O,2,0)</f>
        <v>Jurupa Valley</v>
      </c>
      <c r="O9564" s="9" t="str">
        <f>VLOOKUP('Consolidtaed Data'!$D1308,'[1]Sales People'!$A:$B,2,0)</f>
        <v>Kenneth Fields</v>
      </c>
      <c r="P9564" s="9" t="str">
        <f>VLOOKUP('Consolidtaed Data'!$E1308,[1]Customers!$A:$B,2,0)</f>
        <v>Jonathan Reed</v>
      </c>
      <c r="Q9564" s="11">
        <f>WEEKDAY('Consolidtaed Data'!$F1308)</f>
        <v>1</v>
      </c>
      <c r="R9564" s="9">
        <f>MONTH('Consolidtaed Data'!$F1308)</f>
        <v>4</v>
      </c>
      <c r="S9564" s="9" t="str">
        <f>TEXT(Table3[[#This Row],[Purchase Date]],"MMMM")</f>
        <v>December</v>
      </c>
      <c r="T9564" s="9">
        <f>YEAR('Consolidtaed Data'!$F1308)</f>
        <v>2020</v>
      </c>
    </row>
    <row r="9565" spans="1:20" x14ac:dyDescent="0.3">
      <c r="A9565" s="9" t="s">
        <v>10591</v>
      </c>
      <c r="B9565" s="9" t="s">
        <v>490</v>
      </c>
      <c r="C9565" s="9" t="s">
        <v>263</v>
      </c>
      <c r="D9565" s="9" t="s">
        <v>105</v>
      </c>
      <c r="E9565" s="9" t="s">
        <v>1265</v>
      </c>
      <c r="F9565" s="12">
        <v>44554</v>
      </c>
      <c r="G9565" s="12" t="str">
        <f>VLOOKUP(Table3[[#This Row],[Product ID]],[1]Products!$A:$G,2,0)</f>
        <v>Product 79</v>
      </c>
      <c r="H9565" s="22">
        <v>1</v>
      </c>
      <c r="I9565" s="9">
        <f>VLOOKUP('Consolidtaed Data'!$B2113,[1]Products!$A:$G,4,0)</f>
        <v>1119</v>
      </c>
      <c r="J9565" s="9">
        <f>VLOOKUP('Consolidtaed Data'!$B2113,[1]Products!$A:$G,3,0)</f>
        <v>683</v>
      </c>
      <c r="K9565" s="9">
        <f>'Consolidtaed Data'!$J2113*'Consolidtaed Data'!$H2113</f>
        <v>1676</v>
      </c>
      <c r="L9565" s="9">
        <f>'Consolidtaed Data'!$I2113*'Consolidtaed Data'!$H2113</f>
        <v>2206</v>
      </c>
      <c r="M9565" s="9">
        <f>'Consolidtaed Data'!$L2113-'Consolidtaed Data'!$K2113</f>
        <v>812</v>
      </c>
      <c r="N9565" s="9" t="str">
        <f>VLOOKUP('Consolidtaed Data'!$C2113,[1]Locations!$A:$O,2,0)</f>
        <v>Elk Grove</v>
      </c>
      <c r="O9565" s="9" t="str">
        <f>VLOOKUP('Consolidtaed Data'!$D2113,'[1]Sales People'!$A:$B,2,0)</f>
        <v>Arthur Mccoy</v>
      </c>
      <c r="P9565" s="9" t="str">
        <f>VLOOKUP('Consolidtaed Data'!$E2113,[1]Customers!$A:$B,2,0)</f>
        <v>Larry Ross</v>
      </c>
      <c r="Q9565" s="11">
        <f>WEEKDAY('Consolidtaed Data'!$F2113)</f>
        <v>4</v>
      </c>
      <c r="R9565" s="9">
        <f>MONTH('Consolidtaed Data'!$F2113)</f>
        <v>6</v>
      </c>
      <c r="S9565" s="9" t="str">
        <f>TEXT(Table3[[#This Row],[Purchase Date]],"MMMM")</f>
        <v>December</v>
      </c>
      <c r="T9565" s="9">
        <f>YEAR('Consolidtaed Data'!$F2113)</f>
        <v>2020</v>
      </c>
    </row>
    <row r="9566" spans="1:20" x14ac:dyDescent="0.3">
      <c r="A9566" s="9" t="s">
        <v>10592</v>
      </c>
      <c r="B9566" s="9" t="s">
        <v>298</v>
      </c>
      <c r="C9566" s="9" t="s">
        <v>99</v>
      </c>
      <c r="D9566" s="9" t="s">
        <v>315</v>
      </c>
      <c r="E9566" s="9" t="s">
        <v>111</v>
      </c>
      <c r="F9566" s="12">
        <v>44554</v>
      </c>
      <c r="G9566" s="12" t="str">
        <f>VLOOKUP(Table3[[#This Row],[Product ID]],[1]Products!$A:$G,2,0)</f>
        <v>Product 53</v>
      </c>
      <c r="H9566" s="22">
        <v>1</v>
      </c>
      <c r="I9566" s="9">
        <f>VLOOKUP('Consolidtaed Data'!$B2175,[1]Products!$A:$G,4,0)</f>
        <v>667</v>
      </c>
      <c r="J9566" s="9">
        <f>VLOOKUP('Consolidtaed Data'!$B2175,[1]Products!$A:$G,3,0)</f>
        <v>387</v>
      </c>
      <c r="K9566" s="9">
        <f>'Consolidtaed Data'!$J2175*'Consolidtaed Data'!$H2175</f>
        <v>624</v>
      </c>
      <c r="L9566" s="9">
        <f>'Consolidtaed Data'!$I2175*'Consolidtaed Data'!$H2175</f>
        <v>945</v>
      </c>
      <c r="M9566" s="9">
        <f>'Consolidtaed Data'!$L2175-'Consolidtaed Data'!$K2175</f>
        <v>600</v>
      </c>
      <c r="N9566" s="9" t="str">
        <f>VLOOKUP('Consolidtaed Data'!$C2175,[1]Locations!$A:$O,2,0)</f>
        <v>Santa Rosa</v>
      </c>
      <c r="O9566" s="9" t="str">
        <f>VLOOKUP('Consolidtaed Data'!$D2175,'[1]Sales People'!$A:$B,2,0)</f>
        <v>Robert Reed</v>
      </c>
      <c r="P9566" s="9" t="str">
        <f>VLOOKUP('Consolidtaed Data'!$E2175,[1]Customers!$A:$B,2,0)</f>
        <v>James Castillo</v>
      </c>
      <c r="Q9566" s="11">
        <f>WEEKDAY('Consolidtaed Data'!$F2175)</f>
        <v>1</v>
      </c>
      <c r="R9566" s="9">
        <f>MONTH('Consolidtaed Data'!$F2175)</f>
        <v>6</v>
      </c>
      <c r="S9566" s="9" t="str">
        <f>TEXT(Table3[[#This Row],[Purchase Date]],"MMMM")</f>
        <v>December</v>
      </c>
      <c r="T9566" s="9">
        <f>YEAR('Consolidtaed Data'!$F2175)</f>
        <v>2020</v>
      </c>
    </row>
    <row r="9567" spans="1:20" x14ac:dyDescent="0.3">
      <c r="A9567" s="9" t="s">
        <v>10593</v>
      </c>
      <c r="B9567" s="9" t="s">
        <v>318</v>
      </c>
      <c r="C9567" s="9" t="s">
        <v>99</v>
      </c>
      <c r="D9567" s="9" t="s">
        <v>35</v>
      </c>
      <c r="E9567" s="9" t="s">
        <v>569</v>
      </c>
      <c r="F9567" s="12">
        <v>44554</v>
      </c>
      <c r="G9567" s="12" t="str">
        <f>VLOOKUP(Table3[[#This Row],[Product ID]],[1]Products!$A:$G,2,0)</f>
        <v>Product 89</v>
      </c>
      <c r="H9567" s="22">
        <v>1</v>
      </c>
      <c r="I9567" s="9">
        <f>VLOOKUP('Consolidtaed Data'!$B2228,[1]Products!$A:$G,4,0)</f>
        <v>1119</v>
      </c>
      <c r="J9567" s="9">
        <f>VLOOKUP('Consolidtaed Data'!$B2228,[1]Products!$A:$G,3,0)</f>
        <v>683</v>
      </c>
      <c r="K9567" s="9">
        <f>'Consolidtaed Data'!$J2228*'Consolidtaed Data'!$H2228</f>
        <v>962</v>
      </c>
      <c r="L9567" s="9">
        <f>'Consolidtaed Data'!$I2228*'Consolidtaed Data'!$H2228</f>
        <v>1414</v>
      </c>
      <c r="M9567" s="9">
        <f>'Consolidtaed Data'!$L2228-'Consolidtaed Data'!$K2228</f>
        <v>1160</v>
      </c>
      <c r="N9567" s="9" t="str">
        <f>VLOOKUP('Consolidtaed Data'!$C2228,[1]Locations!$A:$O,2,0)</f>
        <v>Santa Clara</v>
      </c>
      <c r="O9567" s="9" t="str">
        <f>VLOOKUP('Consolidtaed Data'!$D2228,'[1]Sales People'!$A:$B,2,0)</f>
        <v>Fred Robertson</v>
      </c>
      <c r="P9567" s="9" t="str">
        <f>VLOOKUP('Consolidtaed Data'!$E2228,[1]Customers!$A:$B,2,0)</f>
        <v>Bruce Hamilton</v>
      </c>
      <c r="Q9567" s="11">
        <f>WEEKDAY('Consolidtaed Data'!$F2228)</f>
        <v>5</v>
      </c>
      <c r="R9567" s="9">
        <f>MONTH('Consolidtaed Data'!$F2228)</f>
        <v>6</v>
      </c>
      <c r="S9567" s="9" t="str">
        <f>TEXT(Table3[[#This Row],[Purchase Date]],"MMMM")</f>
        <v>December</v>
      </c>
      <c r="T9567" s="9">
        <f>YEAR('Consolidtaed Data'!$F2228)</f>
        <v>2020</v>
      </c>
    </row>
    <row r="9568" spans="1:20" x14ac:dyDescent="0.3">
      <c r="A9568" s="9" t="s">
        <v>10594</v>
      </c>
      <c r="B9568" s="9" t="s">
        <v>129</v>
      </c>
      <c r="C9568" s="9" t="s">
        <v>72</v>
      </c>
      <c r="D9568" s="9" t="s">
        <v>235</v>
      </c>
      <c r="E9568" s="9" t="s">
        <v>1809</v>
      </c>
      <c r="F9568" s="12">
        <v>44554</v>
      </c>
      <c r="G9568" s="12" t="str">
        <f>VLOOKUP(Table3[[#This Row],[Product ID]],[1]Products!$A:$G,2,0)</f>
        <v>Product 47</v>
      </c>
      <c r="H9568" s="22">
        <v>1</v>
      </c>
      <c r="I9568" s="9">
        <f>VLOOKUP('Consolidtaed Data'!$B2306,[1]Products!$A:$G,4,0)</f>
        <v>1178</v>
      </c>
      <c r="J9568" s="9">
        <f>VLOOKUP('Consolidtaed Data'!$B2306,[1]Products!$A:$G,3,0)</f>
        <v>683</v>
      </c>
      <c r="K9568" s="9">
        <f>'Consolidtaed Data'!$J2306*'Consolidtaed Data'!$H2306</f>
        <v>1321</v>
      </c>
      <c r="L9568" s="9">
        <f>'Consolidtaed Data'!$I2306*'Consolidtaed Data'!$H2306</f>
        <v>1972</v>
      </c>
      <c r="M9568" s="9">
        <f>'Consolidtaed Data'!$L2306-'Consolidtaed Data'!$K2306</f>
        <v>530</v>
      </c>
      <c r="N9568" s="9" t="str">
        <f>VLOOKUP('Consolidtaed Data'!$C2306,[1]Locations!$A:$O,2,0)</f>
        <v>Oakland</v>
      </c>
      <c r="O9568" s="9" t="str">
        <f>VLOOKUP('Consolidtaed Data'!$D2306,'[1]Sales People'!$A:$B,2,0)</f>
        <v>Ernest Wheeler</v>
      </c>
      <c r="P9568" s="9" t="str">
        <f>VLOOKUP('Consolidtaed Data'!$E2306,[1]Customers!$A:$B,2,0)</f>
        <v>Jeremy Vasquez</v>
      </c>
      <c r="Q9568" s="11">
        <f>WEEKDAY('Consolidtaed Data'!$F2306)</f>
        <v>4</v>
      </c>
      <c r="R9568" s="9">
        <f>MONTH('Consolidtaed Data'!$F2306)</f>
        <v>6</v>
      </c>
      <c r="S9568" s="9" t="str">
        <f>TEXT(Table3[[#This Row],[Purchase Date]],"MMMM")</f>
        <v>December</v>
      </c>
      <c r="T9568" s="9">
        <f>YEAR('Consolidtaed Data'!$F2306)</f>
        <v>2020</v>
      </c>
    </row>
    <row r="9569" spans="1:20" x14ac:dyDescent="0.3">
      <c r="A9569" s="9" t="s">
        <v>10595</v>
      </c>
      <c r="B9569" s="9" t="s">
        <v>340</v>
      </c>
      <c r="C9569" s="9" t="s">
        <v>421</v>
      </c>
      <c r="D9569" s="9" t="s">
        <v>123</v>
      </c>
      <c r="E9569" s="9" t="s">
        <v>735</v>
      </c>
      <c r="F9569" s="12">
        <v>44554</v>
      </c>
      <c r="G9569" s="12" t="str">
        <f>VLOOKUP(Table3[[#This Row],[Product ID]],[1]Products!$A:$G,2,0)</f>
        <v>Product 34</v>
      </c>
      <c r="H9569" s="22">
        <v>1</v>
      </c>
      <c r="I9569" s="9">
        <f>VLOOKUP('Consolidtaed Data'!$B2433,[1]Products!$A:$G,4,0)</f>
        <v>1708</v>
      </c>
      <c r="J9569" s="9">
        <f>VLOOKUP('Consolidtaed Data'!$B2433,[1]Products!$A:$G,3,0)</f>
        <v>871</v>
      </c>
      <c r="K9569" s="9">
        <f>'Consolidtaed Data'!$J2433*'Consolidtaed Data'!$H2433</f>
        <v>1516</v>
      </c>
      <c r="L9569" s="9">
        <f>'Consolidtaed Data'!$I2433*'Consolidtaed Data'!$H2433</f>
        <v>1783</v>
      </c>
      <c r="M9569" s="9">
        <f>'Consolidtaed Data'!$L2433-'Consolidtaed Data'!$K2433</f>
        <v>689</v>
      </c>
      <c r="N9569" s="9" t="str">
        <f>VLOOKUP('Consolidtaed Data'!$C2433,[1]Locations!$A:$O,2,0)</f>
        <v>Simi Valley</v>
      </c>
      <c r="O9569" s="9" t="str">
        <f>VLOOKUP('Consolidtaed Data'!$D2433,'[1]Sales People'!$A:$B,2,0)</f>
        <v>Larry Castillo</v>
      </c>
      <c r="P9569" s="9" t="str">
        <f>VLOOKUP('Consolidtaed Data'!$E2433,[1]Customers!$A:$B,2,0)</f>
        <v>Brandon Diaz</v>
      </c>
      <c r="Q9569" s="11">
        <f>WEEKDAY('Consolidtaed Data'!$F2433)</f>
        <v>5</v>
      </c>
      <c r="R9569" s="9">
        <f>MONTH('Consolidtaed Data'!$F2433)</f>
        <v>6</v>
      </c>
      <c r="S9569" s="9" t="str">
        <f>TEXT(Table3[[#This Row],[Purchase Date]],"MMMM")</f>
        <v>December</v>
      </c>
      <c r="T9569" s="9">
        <f>YEAR('Consolidtaed Data'!$F2433)</f>
        <v>2020</v>
      </c>
    </row>
    <row r="9570" spans="1:20" x14ac:dyDescent="0.3">
      <c r="A9570" s="9" t="s">
        <v>10596</v>
      </c>
      <c r="B9570" s="9" t="s">
        <v>443</v>
      </c>
      <c r="C9570" s="9" t="s">
        <v>126</v>
      </c>
      <c r="D9570" s="9" t="s">
        <v>149</v>
      </c>
      <c r="E9570" s="9" t="s">
        <v>1668</v>
      </c>
      <c r="F9570" s="12">
        <v>44554</v>
      </c>
      <c r="G9570" s="12" t="str">
        <f>VLOOKUP(Table3[[#This Row],[Product ID]],[1]Products!$A:$G,2,0)</f>
        <v>Product 61</v>
      </c>
      <c r="H9570" s="22">
        <v>3</v>
      </c>
      <c r="I9570" s="9">
        <f>VLOOKUP('Consolidtaed Data'!$B2617,[1]Products!$A:$G,4,0)</f>
        <v>1639</v>
      </c>
      <c r="J9570" s="9">
        <f>VLOOKUP('Consolidtaed Data'!$B2617,[1]Products!$A:$G,3,0)</f>
        <v>1295</v>
      </c>
      <c r="K9570" s="9">
        <f>'Consolidtaed Data'!$J2617*'Consolidtaed Data'!$H2617</f>
        <v>791</v>
      </c>
      <c r="L9570" s="9">
        <f>'Consolidtaed Data'!$I2617*'Consolidtaed Data'!$H2617</f>
        <v>1522</v>
      </c>
      <c r="M9570" s="9">
        <f>'Consolidtaed Data'!$L2617-'Consolidtaed Data'!$K2617</f>
        <v>523</v>
      </c>
      <c r="N9570" s="9" t="str">
        <f>VLOOKUP('Consolidtaed Data'!$C2617,[1]Locations!$A:$O,2,0)</f>
        <v>Long Beach</v>
      </c>
      <c r="O9570" s="9" t="str">
        <f>VLOOKUP('Consolidtaed Data'!$D2617,'[1]Sales People'!$A:$B,2,0)</f>
        <v>Scott Mason</v>
      </c>
      <c r="P9570" s="9" t="str">
        <f>VLOOKUP('Consolidtaed Data'!$E2617,[1]Customers!$A:$B,2,0)</f>
        <v>Nicholas Simmons</v>
      </c>
      <c r="Q9570" s="11">
        <f>WEEKDAY('Consolidtaed Data'!$F2617)</f>
        <v>5</v>
      </c>
      <c r="R9570" s="9">
        <f>MONTH('Consolidtaed Data'!$F2617)</f>
        <v>7</v>
      </c>
      <c r="S9570" s="9" t="str">
        <f>TEXT(Table3[[#This Row],[Purchase Date]],"MMMM")</f>
        <v>December</v>
      </c>
      <c r="T9570" s="9">
        <f>YEAR('Consolidtaed Data'!$F2617)</f>
        <v>2020</v>
      </c>
    </row>
    <row r="9571" spans="1:20" x14ac:dyDescent="0.3">
      <c r="A9571" s="9" t="s">
        <v>10597</v>
      </c>
      <c r="B9571" s="9" t="s">
        <v>164</v>
      </c>
      <c r="C9571" s="9" t="s">
        <v>325</v>
      </c>
      <c r="D9571" s="9" t="s">
        <v>315</v>
      </c>
      <c r="E9571" s="9" t="s">
        <v>436</v>
      </c>
      <c r="F9571" s="12">
        <v>44554</v>
      </c>
      <c r="G9571" s="12" t="str">
        <f>VLOOKUP(Table3[[#This Row],[Product ID]],[1]Products!$A:$G,2,0)</f>
        <v>Product 69</v>
      </c>
      <c r="H9571" s="22">
        <v>2</v>
      </c>
      <c r="I9571" s="9">
        <f>VLOOKUP('Consolidtaed Data'!$B3384,[1]Products!$A:$G,4,0)</f>
        <v>2410</v>
      </c>
      <c r="J9571" s="9">
        <f>VLOOKUP('Consolidtaed Data'!$B3384,[1]Products!$A:$G,3,0)</f>
        <v>1518</v>
      </c>
      <c r="K9571" s="9">
        <f>'Consolidtaed Data'!$J3384*'Consolidtaed Data'!$H3384</f>
        <v>2046</v>
      </c>
      <c r="L9571" s="9">
        <f>'Consolidtaed Data'!$I3384*'Consolidtaed Data'!$H3384</f>
        <v>4014</v>
      </c>
      <c r="M9571" s="9">
        <f>'Consolidtaed Data'!$L3384-'Consolidtaed Data'!$K3384</f>
        <v>1742</v>
      </c>
      <c r="N9571" s="9" t="str">
        <f>VLOOKUP('Consolidtaed Data'!$C3384,[1]Locations!$A:$O,2,0)</f>
        <v>Corona</v>
      </c>
      <c r="O9571" s="9" t="str">
        <f>VLOOKUP('Consolidtaed Data'!$D3384,'[1]Sales People'!$A:$B,2,0)</f>
        <v>Ernest Wheeler</v>
      </c>
      <c r="P9571" s="9" t="str">
        <f>VLOOKUP('Consolidtaed Data'!$E3384,[1]Customers!$A:$B,2,0)</f>
        <v>Ralph Wheeler</v>
      </c>
      <c r="Q9571" s="11">
        <f>WEEKDAY('Consolidtaed Data'!$F3384)</f>
        <v>1</v>
      </c>
      <c r="R9571" s="9">
        <f>MONTH('Consolidtaed Data'!$F3384)</f>
        <v>9</v>
      </c>
      <c r="S9571" s="9" t="str">
        <f>TEXT(Table3[[#This Row],[Purchase Date]],"MMMM")</f>
        <v>December</v>
      </c>
      <c r="T9571" s="9">
        <f>YEAR('Consolidtaed Data'!$F3384)</f>
        <v>2020</v>
      </c>
    </row>
    <row r="9572" spans="1:20" x14ac:dyDescent="0.3">
      <c r="A9572" s="9" t="s">
        <v>10598</v>
      </c>
      <c r="B9572" s="9" t="s">
        <v>294</v>
      </c>
      <c r="C9572" s="9" t="s">
        <v>99</v>
      </c>
      <c r="D9572" s="9" t="s">
        <v>220</v>
      </c>
      <c r="E9572" s="9" t="s">
        <v>903</v>
      </c>
      <c r="F9572" s="12">
        <v>44554</v>
      </c>
      <c r="G9572" s="12" t="str">
        <f>VLOOKUP(Table3[[#This Row],[Product ID]],[1]Products!$A:$G,2,0)</f>
        <v>Product 51</v>
      </c>
      <c r="H9572" s="22">
        <v>3</v>
      </c>
      <c r="I9572" s="9">
        <f>VLOOKUP('Consolidtaed Data'!$B3567,[1]Products!$A:$G,4,0)</f>
        <v>530</v>
      </c>
      <c r="J9572" s="9">
        <f>VLOOKUP('Consolidtaed Data'!$B3567,[1]Products!$A:$G,3,0)</f>
        <v>424</v>
      </c>
      <c r="K9572" s="9">
        <f>'Consolidtaed Data'!$J3567*'Consolidtaed Data'!$H3567</f>
        <v>2460</v>
      </c>
      <c r="L9572" s="9">
        <f>'Consolidtaed Data'!$I3567*'Consolidtaed Data'!$H3567</f>
        <v>3566</v>
      </c>
      <c r="M9572" s="9">
        <f>'Consolidtaed Data'!$L3567-'Consolidtaed Data'!$K3567</f>
        <v>192</v>
      </c>
      <c r="N9572" s="9" t="str">
        <f>VLOOKUP('Consolidtaed Data'!$C3567,[1]Locations!$A:$O,2,0)</f>
        <v>Rialto</v>
      </c>
      <c r="O9572" s="9" t="str">
        <f>VLOOKUP('Consolidtaed Data'!$D3567,'[1]Sales People'!$A:$B,2,0)</f>
        <v>Jimmy Young</v>
      </c>
      <c r="P9572" s="9" t="str">
        <f>VLOOKUP('Consolidtaed Data'!$E3567,[1]Customers!$A:$B,2,0)</f>
        <v>Juan Perez</v>
      </c>
      <c r="Q9572" s="11">
        <f>WEEKDAY('Consolidtaed Data'!$F3567)</f>
        <v>5</v>
      </c>
      <c r="R9572" s="9">
        <f>MONTH('Consolidtaed Data'!$F3567)</f>
        <v>9</v>
      </c>
      <c r="S9572" s="9" t="str">
        <f>TEXT(Table3[[#This Row],[Purchase Date]],"MMMM")</f>
        <v>December</v>
      </c>
      <c r="T9572" s="9">
        <f>YEAR('Consolidtaed Data'!$F3567)</f>
        <v>2020</v>
      </c>
    </row>
    <row r="9573" spans="1:20" x14ac:dyDescent="0.3">
      <c r="A9573" s="9" t="s">
        <v>10599</v>
      </c>
      <c r="B9573" s="9" t="s">
        <v>252</v>
      </c>
      <c r="C9573" s="9" t="s">
        <v>39</v>
      </c>
      <c r="D9573" s="9" t="s">
        <v>123</v>
      </c>
      <c r="E9573" s="9" t="s">
        <v>659</v>
      </c>
      <c r="F9573" s="12">
        <v>44555</v>
      </c>
      <c r="G9573" s="12" t="str">
        <f>VLOOKUP(Table3[[#This Row],[Product ID]],[1]Products!$A:$G,2,0)</f>
        <v>Product 81</v>
      </c>
      <c r="H9573" s="22">
        <v>1</v>
      </c>
      <c r="I9573" s="9">
        <f>VLOOKUP('Consolidtaed Data'!$B192,[1]Products!$A:$G,4,0)</f>
        <v>596</v>
      </c>
      <c r="J9573" s="9">
        <f>VLOOKUP('Consolidtaed Data'!$B192,[1]Products!$A:$G,3,0)</f>
        <v>358</v>
      </c>
      <c r="K9573" s="9">
        <f>'Consolidtaed Data'!$J192*'Consolidtaed Data'!$H192</f>
        <v>984</v>
      </c>
      <c r="L9573" s="9">
        <f>'Consolidtaed Data'!$I192*'Consolidtaed Data'!$H192</f>
        <v>1367</v>
      </c>
      <c r="M9573" s="9">
        <f>'Consolidtaed Data'!$L192-'Consolidtaed Data'!$K192</f>
        <v>264</v>
      </c>
      <c r="N9573" s="9" t="str">
        <f>VLOOKUP('Consolidtaed Data'!$C192,[1]Locations!$A:$O,2,0)</f>
        <v>Concord</v>
      </c>
      <c r="O9573" s="9" t="str">
        <f>VLOOKUP('Consolidtaed Data'!$D192,'[1]Sales People'!$A:$B,2,0)</f>
        <v>Jimmy Young</v>
      </c>
      <c r="P9573" s="9" t="str">
        <f>VLOOKUP('Consolidtaed Data'!$E192,[1]Customers!$A:$B,2,0)</f>
        <v>Steven Hayes</v>
      </c>
      <c r="Q9573" s="11">
        <f>WEEKDAY('Consolidtaed Data'!$F192)</f>
        <v>3</v>
      </c>
      <c r="R9573" s="9">
        <f>MONTH('Consolidtaed Data'!$F192)</f>
        <v>1</v>
      </c>
      <c r="S9573" s="9" t="str">
        <f>TEXT(Table3[[#This Row],[Purchase Date]],"MMMM")</f>
        <v>December</v>
      </c>
      <c r="T9573" s="9">
        <f>YEAR('Consolidtaed Data'!$F192)</f>
        <v>2020</v>
      </c>
    </row>
    <row r="9574" spans="1:20" x14ac:dyDescent="0.3">
      <c r="A9574" s="9" t="s">
        <v>10600</v>
      </c>
      <c r="B9574" s="9" t="s">
        <v>580</v>
      </c>
      <c r="C9574" s="9" t="s">
        <v>394</v>
      </c>
      <c r="D9574" s="9" t="s">
        <v>56</v>
      </c>
      <c r="E9574" s="9" t="s">
        <v>611</v>
      </c>
      <c r="F9574" s="12">
        <v>44555</v>
      </c>
      <c r="G9574" s="12" t="str">
        <f>VLOOKUP(Table3[[#This Row],[Product ID]],[1]Products!$A:$G,2,0)</f>
        <v>Product 1</v>
      </c>
      <c r="H9574" s="22">
        <v>3</v>
      </c>
      <c r="I9574" s="9">
        <f>VLOOKUP('Consolidtaed Data'!$B254,[1]Products!$A:$G,4,0)</f>
        <v>2141</v>
      </c>
      <c r="J9574" s="9">
        <f>VLOOKUP('Consolidtaed Data'!$B254,[1]Products!$A:$G,3,0)</f>
        <v>1777</v>
      </c>
      <c r="K9574" s="9">
        <f>'Consolidtaed Data'!$J254*'Consolidtaed Data'!$H254</f>
        <v>3519</v>
      </c>
      <c r="L9574" s="9">
        <f>'Consolidtaed Data'!$I254*'Consolidtaed Data'!$H254</f>
        <v>5586</v>
      </c>
      <c r="M9574" s="9">
        <f>'Consolidtaed Data'!$L254-'Consolidtaed Data'!$K254</f>
        <v>904</v>
      </c>
      <c r="N9574" s="9" t="str">
        <f>VLOOKUP('Consolidtaed Data'!$C254,[1]Locations!$A:$O,2,0)</f>
        <v>El Cajon</v>
      </c>
      <c r="O9574" s="9" t="str">
        <f>VLOOKUP('Consolidtaed Data'!$D254,'[1]Sales People'!$A:$B,2,0)</f>
        <v>Joshua Cook</v>
      </c>
      <c r="P9574" s="9" t="str">
        <f>VLOOKUP('Consolidtaed Data'!$E254,[1]Customers!$A:$B,2,0)</f>
        <v>Eric Shaw</v>
      </c>
      <c r="Q9574" s="11">
        <f>WEEKDAY('Consolidtaed Data'!$F254)</f>
        <v>7</v>
      </c>
      <c r="R9574" s="9">
        <f>MONTH('Consolidtaed Data'!$F254)</f>
        <v>1</v>
      </c>
      <c r="S9574" s="9" t="str">
        <f>TEXT(Table3[[#This Row],[Purchase Date]],"MMMM")</f>
        <v>December</v>
      </c>
      <c r="T9574" s="9">
        <f>YEAR('Consolidtaed Data'!$F254)</f>
        <v>2020</v>
      </c>
    </row>
    <row r="9575" spans="1:20" x14ac:dyDescent="0.3">
      <c r="A9575" s="9" t="s">
        <v>10601</v>
      </c>
      <c r="B9575" s="9" t="s">
        <v>148</v>
      </c>
      <c r="C9575" s="9" t="s">
        <v>319</v>
      </c>
      <c r="D9575" s="9" t="s">
        <v>241</v>
      </c>
      <c r="E9575" s="9" t="s">
        <v>807</v>
      </c>
      <c r="F9575" s="12">
        <v>44555</v>
      </c>
      <c r="G9575" s="12" t="str">
        <f>VLOOKUP(Table3[[#This Row],[Product ID]],[1]Products!$A:$G,2,0)</f>
        <v>Product 16</v>
      </c>
      <c r="H9575" s="22">
        <v>2</v>
      </c>
      <c r="I9575" s="9">
        <f>VLOOKUP('Consolidtaed Data'!$B268,[1]Products!$A:$G,4,0)</f>
        <v>136</v>
      </c>
      <c r="J9575" s="9">
        <f>VLOOKUP('Consolidtaed Data'!$B268,[1]Products!$A:$G,3,0)</f>
        <v>72</v>
      </c>
      <c r="K9575" s="9">
        <f>'Consolidtaed Data'!$J268*'Consolidtaed Data'!$H268</f>
        <v>807</v>
      </c>
      <c r="L9575" s="9">
        <f>'Consolidtaed Data'!$I268*'Consolidtaed Data'!$H268</f>
        <v>1467</v>
      </c>
      <c r="M9575" s="9">
        <f>'Consolidtaed Data'!$L268-'Consolidtaed Data'!$K268</f>
        <v>369</v>
      </c>
      <c r="N9575" s="9" t="str">
        <f>VLOOKUP('Consolidtaed Data'!$C268,[1]Locations!$A:$O,2,0)</f>
        <v>Fontana</v>
      </c>
      <c r="O9575" s="9" t="str">
        <f>VLOOKUP('Consolidtaed Data'!$D268,'[1]Sales People'!$A:$B,2,0)</f>
        <v>John Reyes</v>
      </c>
      <c r="P9575" s="9" t="str">
        <f>VLOOKUP('Consolidtaed Data'!$E268,[1]Customers!$A:$B,2,0)</f>
        <v>Carlos Young</v>
      </c>
      <c r="Q9575" s="11">
        <f>WEEKDAY('Consolidtaed Data'!$F268)</f>
        <v>1</v>
      </c>
      <c r="R9575" s="9">
        <f>MONTH('Consolidtaed Data'!$F268)</f>
        <v>1</v>
      </c>
      <c r="S9575" s="9" t="str">
        <f>TEXT(Table3[[#This Row],[Purchase Date]],"MMMM")</f>
        <v>December</v>
      </c>
      <c r="T9575" s="9">
        <f>YEAR('Consolidtaed Data'!$F268)</f>
        <v>2020</v>
      </c>
    </row>
    <row r="9576" spans="1:20" x14ac:dyDescent="0.3">
      <c r="A9576" s="9" t="s">
        <v>10602</v>
      </c>
      <c r="B9576" s="9" t="s">
        <v>529</v>
      </c>
      <c r="C9576" s="9" t="s">
        <v>319</v>
      </c>
      <c r="D9576" s="9" t="s">
        <v>206</v>
      </c>
      <c r="E9576" s="9" t="s">
        <v>858</v>
      </c>
      <c r="F9576" s="12">
        <v>44555</v>
      </c>
      <c r="G9576" s="12" t="str">
        <f>VLOOKUP(Table3[[#This Row],[Product ID]],[1]Products!$A:$G,2,0)</f>
        <v>Product 56</v>
      </c>
      <c r="H9576" s="22">
        <v>2</v>
      </c>
      <c r="I9576" s="9">
        <f>VLOOKUP('Consolidtaed Data'!$B295,[1]Products!$A:$G,4,0)</f>
        <v>1178</v>
      </c>
      <c r="J9576" s="9">
        <f>VLOOKUP('Consolidtaed Data'!$B295,[1]Products!$A:$G,3,0)</f>
        <v>683</v>
      </c>
      <c r="K9576" s="9">
        <f>'Consolidtaed Data'!$J295*'Consolidtaed Data'!$H295</f>
        <v>1291</v>
      </c>
      <c r="L9576" s="9">
        <f>'Consolidtaed Data'!$I295*'Consolidtaed Data'!$H295</f>
        <v>2391</v>
      </c>
      <c r="M9576" s="9">
        <f>'Consolidtaed Data'!$L295-'Consolidtaed Data'!$K295</f>
        <v>368</v>
      </c>
      <c r="N9576" s="9" t="str">
        <f>VLOOKUP('Consolidtaed Data'!$C295,[1]Locations!$A:$O,2,0)</f>
        <v>Chula Vista</v>
      </c>
      <c r="O9576" s="9" t="str">
        <f>VLOOKUP('Consolidtaed Data'!$D295,'[1]Sales People'!$A:$B,2,0)</f>
        <v>John Reyes</v>
      </c>
      <c r="P9576" s="9" t="str">
        <f>VLOOKUP('Consolidtaed Data'!$E295,[1]Customers!$A:$B,2,0)</f>
        <v>Jonathan Lynch</v>
      </c>
      <c r="Q9576" s="11">
        <f>WEEKDAY('Consolidtaed Data'!$F295)</f>
        <v>3</v>
      </c>
      <c r="R9576" s="9">
        <f>MONTH('Consolidtaed Data'!$F295)</f>
        <v>1</v>
      </c>
      <c r="S9576" s="9" t="str">
        <f>TEXT(Table3[[#This Row],[Purchase Date]],"MMMM")</f>
        <v>December</v>
      </c>
      <c r="T9576" s="9">
        <f>YEAR('Consolidtaed Data'!$F295)</f>
        <v>2020</v>
      </c>
    </row>
    <row r="9577" spans="1:20" x14ac:dyDescent="0.3">
      <c r="A9577" s="9" t="s">
        <v>10603</v>
      </c>
      <c r="B9577" s="9" t="s">
        <v>151</v>
      </c>
      <c r="C9577" s="9" t="s">
        <v>423</v>
      </c>
      <c r="D9577" s="9" t="s">
        <v>51</v>
      </c>
      <c r="E9577" s="9" t="s">
        <v>459</v>
      </c>
      <c r="F9577" s="12">
        <v>44555</v>
      </c>
      <c r="G9577" s="12" t="str">
        <f>VLOOKUP(Table3[[#This Row],[Product ID]],[1]Products!$A:$G,2,0)</f>
        <v>Product 94</v>
      </c>
      <c r="H9577" s="22">
        <v>1</v>
      </c>
      <c r="I9577" s="9">
        <f>VLOOKUP('Consolidtaed Data'!$B374,[1]Products!$A:$G,4,0)</f>
        <v>1178</v>
      </c>
      <c r="J9577" s="9">
        <f>VLOOKUP('Consolidtaed Data'!$B374,[1]Products!$A:$G,3,0)</f>
        <v>683</v>
      </c>
      <c r="K9577" s="9">
        <f>'Consolidtaed Data'!$J374*'Consolidtaed Data'!$H374</f>
        <v>1683</v>
      </c>
      <c r="L9577" s="9">
        <f>'Consolidtaed Data'!$I374*'Consolidtaed Data'!$H374</f>
        <v>2052</v>
      </c>
      <c r="M9577" s="9">
        <f>'Consolidtaed Data'!$L374-'Consolidtaed Data'!$K374</f>
        <v>447</v>
      </c>
      <c r="N9577" s="9" t="str">
        <f>VLOOKUP('Consolidtaed Data'!$C374,[1]Locations!$A:$O,2,0)</f>
        <v>Irvine</v>
      </c>
      <c r="O9577" s="9" t="str">
        <f>VLOOKUP('Consolidtaed Data'!$D374,'[1]Sales People'!$A:$B,2,0)</f>
        <v>Joshua Taylor</v>
      </c>
      <c r="P9577" s="9" t="str">
        <f>VLOOKUP('Consolidtaed Data'!$E374,[1]Customers!$A:$B,2,0)</f>
        <v>Peter Bradley</v>
      </c>
      <c r="Q9577" s="11">
        <f>WEEKDAY('Consolidtaed Data'!$F374)</f>
        <v>1</v>
      </c>
      <c r="R9577" s="9">
        <f>MONTH('Consolidtaed Data'!$F374)</f>
        <v>1</v>
      </c>
      <c r="S9577" s="9" t="str">
        <f>TEXT(Table3[[#This Row],[Purchase Date]],"MMMM")</f>
        <v>December</v>
      </c>
      <c r="T9577" s="9">
        <f>YEAR('Consolidtaed Data'!$F374)</f>
        <v>2020</v>
      </c>
    </row>
    <row r="9578" spans="1:20" x14ac:dyDescent="0.3">
      <c r="A9578" s="9" t="s">
        <v>10604</v>
      </c>
      <c r="B9578" s="9" t="s">
        <v>806</v>
      </c>
      <c r="C9578" s="9" t="s">
        <v>30</v>
      </c>
      <c r="D9578" s="9" t="s">
        <v>241</v>
      </c>
      <c r="E9578" s="9" t="s">
        <v>1215</v>
      </c>
      <c r="F9578" s="12">
        <v>44555</v>
      </c>
      <c r="G9578" s="12" t="str">
        <f>VLOOKUP(Table3[[#This Row],[Product ID]],[1]Products!$A:$G,2,0)</f>
        <v>Product 72</v>
      </c>
      <c r="H9578" s="22">
        <v>3</v>
      </c>
      <c r="I9578" s="9">
        <f>VLOOKUP('Consolidtaed Data'!$B506,[1]Products!$A:$G,4,0)</f>
        <v>1103</v>
      </c>
      <c r="J9578" s="9">
        <f>VLOOKUP('Consolidtaed Data'!$B506,[1]Products!$A:$G,3,0)</f>
        <v>838</v>
      </c>
      <c r="K9578" s="9">
        <f>'Consolidtaed Data'!$J506*'Consolidtaed Data'!$H506</f>
        <v>1397</v>
      </c>
      <c r="L9578" s="9">
        <f>'Consolidtaed Data'!$I506*'Consolidtaed Data'!$H506</f>
        <v>1967</v>
      </c>
      <c r="M9578" s="9">
        <f>'Consolidtaed Data'!$L506-'Consolidtaed Data'!$K506</f>
        <v>1046</v>
      </c>
      <c r="N9578" s="9" t="str">
        <f>VLOOKUP('Consolidtaed Data'!$C506,[1]Locations!$A:$O,2,0)</f>
        <v>Anaheim</v>
      </c>
      <c r="O9578" s="9" t="str">
        <f>VLOOKUP('Consolidtaed Data'!$D506,'[1]Sales People'!$A:$B,2,0)</f>
        <v>Brian Davis</v>
      </c>
      <c r="P9578" s="9" t="str">
        <f>VLOOKUP('Consolidtaed Data'!$E506,[1]Customers!$A:$B,2,0)</f>
        <v>Joe Rose</v>
      </c>
      <c r="Q9578" s="11">
        <f>WEEKDAY('Consolidtaed Data'!$F506)</f>
        <v>4</v>
      </c>
      <c r="R9578" s="9">
        <f>MONTH('Consolidtaed Data'!$F506)</f>
        <v>2</v>
      </c>
      <c r="S9578" s="9" t="str">
        <f>TEXT(Table3[[#This Row],[Purchase Date]],"MMMM")</f>
        <v>December</v>
      </c>
      <c r="T9578" s="9">
        <f>YEAR('Consolidtaed Data'!$F506)</f>
        <v>2020</v>
      </c>
    </row>
    <row r="9579" spans="1:20" x14ac:dyDescent="0.3">
      <c r="A9579" s="9" t="s">
        <v>10605</v>
      </c>
      <c r="B9579" s="9" t="s">
        <v>225</v>
      </c>
      <c r="C9579" s="9" t="s">
        <v>439</v>
      </c>
      <c r="D9579" s="9" t="s">
        <v>105</v>
      </c>
      <c r="E9579" s="9" t="s">
        <v>320</v>
      </c>
      <c r="F9579" s="12">
        <v>44555</v>
      </c>
      <c r="G9579" s="12" t="str">
        <f>VLOOKUP(Table3[[#This Row],[Product ID]],[1]Products!$A:$G,2,0)</f>
        <v>Product 24</v>
      </c>
      <c r="H9579" s="22">
        <v>2</v>
      </c>
      <c r="I9579" s="9">
        <f>VLOOKUP('Consolidtaed Data'!$B553,[1]Products!$A:$G,4,0)</f>
        <v>217</v>
      </c>
      <c r="J9579" s="9">
        <f>VLOOKUP('Consolidtaed Data'!$B553,[1]Products!$A:$G,3,0)</f>
        <v>171</v>
      </c>
      <c r="K9579" s="9">
        <f>'Consolidtaed Data'!$J553*'Consolidtaed Data'!$H553</f>
        <v>2610</v>
      </c>
      <c r="L9579" s="9">
        <f>'Consolidtaed Data'!$I553*'Consolidtaed Data'!$H553</f>
        <v>3624</v>
      </c>
      <c r="M9579" s="9">
        <f>'Consolidtaed Data'!$L553-'Consolidtaed Data'!$K553</f>
        <v>1324</v>
      </c>
      <c r="N9579" s="9" t="str">
        <f>VLOOKUP('Consolidtaed Data'!$C553,[1]Locations!$A:$O,2,0)</f>
        <v>Orange</v>
      </c>
      <c r="O9579" s="9" t="str">
        <f>VLOOKUP('Consolidtaed Data'!$D553,'[1]Sales People'!$A:$B,2,0)</f>
        <v>Kevin Butler</v>
      </c>
      <c r="P9579" s="9" t="str">
        <f>VLOOKUP('Consolidtaed Data'!$E553,[1]Customers!$A:$B,2,0)</f>
        <v>Matthew Phillips</v>
      </c>
      <c r="Q9579" s="11">
        <f>WEEKDAY('Consolidtaed Data'!$F553)</f>
        <v>7</v>
      </c>
      <c r="R9579" s="9">
        <f>MONTH('Consolidtaed Data'!$F553)</f>
        <v>2</v>
      </c>
      <c r="S9579" s="9" t="str">
        <f>TEXT(Table3[[#This Row],[Purchase Date]],"MMMM")</f>
        <v>December</v>
      </c>
      <c r="T9579" s="9">
        <f>YEAR('Consolidtaed Data'!$F553)</f>
        <v>2020</v>
      </c>
    </row>
    <row r="9580" spans="1:20" x14ac:dyDescent="0.3">
      <c r="A9580" s="9" t="s">
        <v>10606</v>
      </c>
      <c r="B9580" s="9" t="s">
        <v>185</v>
      </c>
      <c r="C9580" s="9" t="s">
        <v>472</v>
      </c>
      <c r="D9580" s="9" t="s">
        <v>64</v>
      </c>
      <c r="E9580" s="9" t="s">
        <v>1359</v>
      </c>
      <c r="F9580" s="12">
        <v>44555</v>
      </c>
      <c r="G9580" s="12" t="str">
        <f>VLOOKUP(Table3[[#This Row],[Product ID]],[1]Products!$A:$G,2,0)</f>
        <v>Product 65</v>
      </c>
      <c r="H9580" s="22">
        <v>3</v>
      </c>
      <c r="I9580" s="9">
        <f>VLOOKUP('Consolidtaed Data'!$B601,[1]Products!$A:$G,4,0)</f>
        <v>1467</v>
      </c>
      <c r="J9580" s="9">
        <f>VLOOKUP('Consolidtaed Data'!$B601,[1]Products!$A:$G,3,0)</f>
        <v>807</v>
      </c>
      <c r="K9580" s="9">
        <f>'Consolidtaed Data'!$J601*'Consolidtaed Data'!$H601</f>
        <v>2841</v>
      </c>
      <c r="L9580" s="9">
        <f>'Consolidtaed Data'!$I601*'Consolidtaed Data'!$H601</f>
        <v>4059</v>
      </c>
      <c r="M9580" s="9">
        <f>'Consolidtaed Data'!$L601-'Consolidtaed Data'!$K601</f>
        <v>3196</v>
      </c>
      <c r="N9580" s="9" t="str">
        <f>VLOOKUP('Consolidtaed Data'!$C601,[1]Locations!$A:$O,2,0)</f>
        <v>Escondido</v>
      </c>
      <c r="O9580" s="9" t="str">
        <f>VLOOKUP('Consolidtaed Data'!$D601,'[1]Sales People'!$A:$B,2,0)</f>
        <v>Joshua Cook</v>
      </c>
      <c r="P9580" s="9" t="str">
        <f>VLOOKUP('Consolidtaed Data'!$E601,[1]Customers!$A:$B,2,0)</f>
        <v>Phillip Tucker</v>
      </c>
      <c r="Q9580" s="11">
        <f>WEEKDAY('Consolidtaed Data'!$F601)</f>
        <v>4</v>
      </c>
      <c r="R9580" s="9">
        <f>MONTH('Consolidtaed Data'!$F601)</f>
        <v>2</v>
      </c>
      <c r="S9580" s="9" t="str">
        <f>TEXT(Table3[[#This Row],[Purchase Date]],"MMMM")</f>
        <v>December</v>
      </c>
      <c r="T9580" s="9">
        <f>YEAR('Consolidtaed Data'!$F601)</f>
        <v>2020</v>
      </c>
    </row>
    <row r="9581" spans="1:20" x14ac:dyDescent="0.3">
      <c r="A9581" s="9" t="s">
        <v>10607</v>
      </c>
      <c r="B9581" s="9" t="s">
        <v>373</v>
      </c>
      <c r="C9581" s="9" t="s">
        <v>39</v>
      </c>
      <c r="D9581" s="9" t="s">
        <v>46</v>
      </c>
      <c r="E9581" s="9" t="s">
        <v>434</v>
      </c>
      <c r="F9581" s="12">
        <v>44555</v>
      </c>
      <c r="G9581" s="12" t="str">
        <f>VLOOKUP(Table3[[#This Row],[Product ID]],[1]Products!$A:$G,2,0)</f>
        <v>Product 66</v>
      </c>
      <c r="H9581" s="22">
        <v>2</v>
      </c>
      <c r="I9581" s="9">
        <f>VLOOKUP('Consolidtaed Data'!$B687,[1]Products!$A:$G,4,0)</f>
        <v>1119</v>
      </c>
      <c r="J9581" s="9">
        <f>VLOOKUP('Consolidtaed Data'!$B687,[1]Products!$A:$G,3,0)</f>
        <v>683</v>
      </c>
      <c r="K9581" s="9">
        <f>'Consolidtaed Data'!$J687*'Consolidtaed Data'!$H687</f>
        <v>683</v>
      </c>
      <c r="L9581" s="9">
        <f>'Consolidtaed Data'!$I687*'Consolidtaed Data'!$H687</f>
        <v>1119</v>
      </c>
      <c r="M9581" s="9">
        <f>'Consolidtaed Data'!$L687-'Consolidtaed Data'!$K687</f>
        <v>328</v>
      </c>
      <c r="N9581" s="9" t="str">
        <f>VLOOKUP('Consolidtaed Data'!$C687,[1]Locations!$A:$O,2,0)</f>
        <v>Santa Maria</v>
      </c>
      <c r="O9581" s="9" t="str">
        <f>VLOOKUP('Consolidtaed Data'!$D687,'[1]Sales People'!$A:$B,2,0)</f>
        <v>Roger Ramos</v>
      </c>
      <c r="P9581" s="9" t="str">
        <f>VLOOKUP('Consolidtaed Data'!$E687,[1]Customers!$A:$B,2,0)</f>
        <v>Steven Hayes</v>
      </c>
      <c r="Q9581" s="11">
        <f>WEEKDAY('Consolidtaed Data'!$F687)</f>
        <v>3</v>
      </c>
      <c r="R9581" s="9">
        <f>MONTH('Consolidtaed Data'!$F687)</f>
        <v>2</v>
      </c>
      <c r="S9581" s="9" t="str">
        <f>TEXT(Table3[[#This Row],[Purchase Date]],"MMMM")</f>
        <v>December</v>
      </c>
      <c r="T9581" s="9">
        <f>YEAR('Consolidtaed Data'!$F687)</f>
        <v>2020</v>
      </c>
    </row>
    <row r="9582" spans="1:20" x14ac:dyDescent="0.3">
      <c r="A9582" s="9" t="s">
        <v>10608</v>
      </c>
      <c r="B9582" s="9" t="s">
        <v>54</v>
      </c>
      <c r="C9582" s="9" t="s">
        <v>59</v>
      </c>
      <c r="D9582" s="9" t="s">
        <v>220</v>
      </c>
      <c r="E9582" s="9" t="s">
        <v>577</v>
      </c>
      <c r="F9582" s="12">
        <v>44555</v>
      </c>
      <c r="G9582" s="12" t="str">
        <f>VLOOKUP(Table3[[#This Row],[Product ID]],[1]Products!$A:$G,2,0)</f>
        <v>Product 41</v>
      </c>
      <c r="H9582" s="22">
        <v>1</v>
      </c>
      <c r="I9582" s="9">
        <f>VLOOKUP('Consolidtaed Data'!$B1079,[1]Products!$A:$G,4,0)</f>
        <v>1783</v>
      </c>
      <c r="J9582" s="9">
        <f>VLOOKUP('Consolidtaed Data'!$B1079,[1]Products!$A:$G,3,0)</f>
        <v>1230</v>
      </c>
      <c r="K9582" s="9">
        <f>'Consolidtaed Data'!$J1079*'Consolidtaed Data'!$H1079</f>
        <v>5331</v>
      </c>
      <c r="L9582" s="9">
        <f>'Consolidtaed Data'!$I1079*'Consolidtaed Data'!$H1079</f>
        <v>6423</v>
      </c>
      <c r="M9582" s="9">
        <f>'Consolidtaed Data'!$L1079-'Consolidtaed Data'!$K1079</f>
        <v>243</v>
      </c>
      <c r="N9582" s="9" t="str">
        <f>VLOOKUP('Consolidtaed Data'!$C1079,[1]Locations!$A:$O,2,0)</f>
        <v>Vallejo</v>
      </c>
      <c r="O9582" s="9" t="str">
        <f>VLOOKUP('Consolidtaed Data'!$D1079,'[1]Sales People'!$A:$B,2,0)</f>
        <v>Jimmy Young</v>
      </c>
      <c r="P9582" s="9" t="str">
        <f>VLOOKUP('Consolidtaed Data'!$E1079,[1]Customers!$A:$B,2,0)</f>
        <v>Keith Jordan</v>
      </c>
      <c r="Q9582" s="11">
        <f>WEEKDAY('Consolidtaed Data'!$F1079)</f>
        <v>4</v>
      </c>
      <c r="R9582" s="9">
        <f>MONTH('Consolidtaed Data'!$F1079)</f>
        <v>3</v>
      </c>
      <c r="S9582" s="9" t="str">
        <f>TEXT(Table3[[#This Row],[Purchase Date]],"MMMM")</f>
        <v>December</v>
      </c>
      <c r="T9582" s="9">
        <f>YEAR('Consolidtaed Data'!$F1079)</f>
        <v>2020</v>
      </c>
    </row>
    <row r="9583" spans="1:20" x14ac:dyDescent="0.3">
      <c r="A9583" s="9" t="s">
        <v>10609</v>
      </c>
      <c r="B9583" s="9" t="s">
        <v>129</v>
      </c>
      <c r="C9583" s="9" t="s">
        <v>421</v>
      </c>
      <c r="D9583" s="9" t="s">
        <v>246</v>
      </c>
      <c r="E9583" s="9" t="s">
        <v>1062</v>
      </c>
      <c r="F9583" s="12">
        <v>44555</v>
      </c>
      <c r="G9583" s="12" t="str">
        <f>VLOOKUP(Table3[[#This Row],[Product ID]],[1]Products!$A:$G,2,0)</f>
        <v>Product 47</v>
      </c>
      <c r="H9583" s="22">
        <v>1</v>
      </c>
      <c r="I9583" s="9">
        <f>VLOOKUP('Consolidtaed Data'!$B1285,[1]Products!$A:$G,4,0)</f>
        <v>1725</v>
      </c>
      <c r="J9583" s="9">
        <f>VLOOKUP('Consolidtaed Data'!$B1285,[1]Products!$A:$G,3,0)</f>
        <v>1363</v>
      </c>
      <c r="K9583" s="9">
        <f>'Consolidtaed Data'!$J1285*'Consolidtaed Data'!$H1285</f>
        <v>90</v>
      </c>
      <c r="L9583" s="9">
        <f>'Consolidtaed Data'!$I1285*'Consolidtaed Data'!$H1285</f>
        <v>112</v>
      </c>
      <c r="M9583" s="9">
        <f>'Consolidtaed Data'!$L1285-'Consolidtaed Data'!$K1285</f>
        <v>2452</v>
      </c>
      <c r="N9583" s="9" t="str">
        <f>VLOOKUP('Consolidtaed Data'!$C1285,[1]Locations!$A:$O,2,0)</f>
        <v>Oxnard</v>
      </c>
      <c r="O9583" s="9" t="str">
        <f>VLOOKUP('Consolidtaed Data'!$D1285,'[1]Sales People'!$A:$B,2,0)</f>
        <v>Jimmy Young</v>
      </c>
      <c r="P9583" s="9" t="str">
        <f>VLOOKUP('Consolidtaed Data'!$E1285,[1]Customers!$A:$B,2,0)</f>
        <v>Larry Ray</v>
      </c>
      <c r="Q9583" s="11">
        <f>WEEKDAY('Consolidtaed Data'!$F1285)</f>
        <v>7</v>
      </c>
      <c r="R9583" s="9">
        <f>MONTH('Consolidtaed Data'!$F1285)</f>
        <v>4</v>
      </c>
      <c r="S9583" s="9" t="str">
        <f>TEXT(Table3[[#This Row],[Purchase Date]],"MMMM")</f>
        <v>December</v>
      </c>
      <c r="T9583" s="9">
        <f>YEAR('Consolidtaed Data'!$F1285)</f>
        <v>2020</v>
      </c>
    </row>
    <row r="9584" spans="1:20" x14ac:dyDescent="0.3">
      <c r="A9584" s="9" t="s">
        <v>10610</v>
      </c>
      <c r="B9584" s="9" t="s">
        <v>188</v>
      </c>
      <c r="C9584" s="9" t="s">
        <v>122</v>
      </c>
      <c r="D9584" s="9" t="s">
        <v>402</v>
      </c>
      <c r="E9584" s="9" t="s">
        <v>853</v>
      </c>
      <c r="F9584" s="12">
        <v>44555</v>
      </c>
      <c r="G9584" s="12" t="str">
        <f>VLOOKUP(Table3[[#This Row],[Product ID]],[1]Products!$A:$G,2,0)</f>
        <v>Product 63</v>
      </c>
      <c r="H9584" s="22">
        <v>2</v>
      </c>
      <c r="I9584" s="9">
        <f>VLOOKUP('Consolidtaed Data'!$B1361,[1]Products!$A:$G,4,0)</f>
        <v>2257</v>
      </c>
      <c r="J9584" s="9">
        <f>VLOOKUP('Consolidtaed Data'!$B1361,[1]Products!$A:$G,3,0)</f>
        <v>1535</v>
      </c>
      <c r="K9584" s="9">
        <f>'Consolidtaed Data'!$J1361*'Consolidtaed Data'!$H1361</f>
        <v>947</v>
      </c>
      <c r="L9584" s="9">
        <f>'Consolidtaed Data'!$I1361*'Consolidtaed Data'!$H1361</f>
        <v>1353</v>
      </c>
      <c r="M9584" s="9">
        <f>'Consolidtaed Data'!$L1361-'Consolidtaed Data'!$K1361</f>
        <v>345</v>
      </c>
      <c r="N9584" s="9" t="str">
        <f>VLOOKUP('Consolidtaed Data'!$C1361,[1]Locations!$A:$O,2,0)</f>
        <v>Antioch</v>
      </c>
      <c r="O9584" s="9" t="str">
        <f>VLOOKUP('Consolidtaed Data'!$D1361,'[1]Sales People'!$A:$B,2,0)</f>
        <v>Ernest Wagner</v>
      </c>
      <c r="P9584" s="9" t="str">
        <f>VLOOKUP('Consolidtaed Data'!$E1361,[1]Customers!$A:$B,2,0)</f>
        <v>Johnny Butler</v>
      </c>
      <c r="Q9584" s="11">
        <f>WEEKDAY('Consolidtaed Data'!$F1361)</f>
        <v>6</v>
      </c>
      <c r="R9584" s="9">
        <f>MONTH('Consolidtaed Data'!$F1361)</f>
        <v>4</v>
      </c>
      <c r="S9584" s="9" t="str">
        <f>TEXT(Table3[[#This Row],[Purchase Date]],"MMMM")</f>
        <v>December</v>
      </c>
      <c r="T9584" s="9">
        <f>YEAR('Consolidtaed Data'!$F1361)</f>
        <v>2020</v>
      </c>
    </row>
    <row r="9585" spans="1:20" x14ac:dyDescent="0.3">
      <c r="A9585" s="9" t="s">
        <v>10611</v>
      </c>
      <c r="B9585" s="9" t="s">
        <v>318</v>
      </c>
      <c r="C9585" s="9" t="s">
        <v>295</v>
      </c>
      <c r="D9585" s="9" t="s">
        <v>315</v>
      </c>
      <c r="E9585" s="9" t="s">
        <v>575</v>
      </c>
      <c r="F9585" s="12">
        <v>44555</v>
      </c>
      <c r="G9585" s="12" t="str">
        <f>VLOOKUP(Table3[[#This Row],[Product ID]],[1]Products!$A:$G,2,0)</f>
        <v>Product 89</v>
      </c>
      <c r="H9585" s="22">
        <v>1</v>
      </c>
      <c r="I9585" s="9">
        <f>VLOOKUP('Consolidtaed Data'!$B1388,[1]Products!$A:$G,4,0)</f>
        <v>1887</v>
      </c>
      <c r="J9585" s="9">
        <f>VLOOKUP('Consolidtaed Data'!$B1388,[1]Products!$A:$G,3,0)</f>
        <v>1378</v>
      </c>
      <c r="K9585" s="9">
        <f>'Consolidtaed Data'!$J1388*'Consolidtaed Data'!$H1388</f>
        <v>255</v>
      </c>
      <c r="L9585" s="9">
        <f>'Consolidtaed Data'!$I1388*'Consolidtaed Data'!$H1388</f>
        <v>392</v>
      </c>
      <c r="M9585" s="9">
        <f>'Consolidtaed Data'!$L1388-'Consolidtaed Data'!$K1388</f>
        <v>1053</v>
      </c>
      <c r="N9585" s="9" t="str">
        <f>VLOOKUP('Consolidtaed Data'!$C1388,[1]Locations!$A:$O,2,0)</f>
        <v>Sunnyvale</v>
      </c>
      <c r="O9585" s="9" t="str">
        <f>VLOOKUP('Consolidtaed Data'!$D1388,'[1]Sales People'!$A:$B,2,0)</f>
        <v>Roger Robertson</v>
      </c>
      <c r="P9585" s="9" t="str">
        <f>VLOOKUP('Consolidtaed Data'!$E1388,[1]Customers!$A:$B,2,0)</f>
        <v>William Montgomery</v>
      </c>
      <c r="Q9585" s="11">
        <f>WEEKDAY('Consolidtaed Data'!$F1388)</f>
        <v>1</v>
      </c>
      <c r="R9585" s="9">
        <f>MONTH('Consolidtaed Data'!$F1388)</f>
        <v>4</v>
      </c>
      <c r="S9585" s="9" t="str">
        <f>TEXT(Table3[[#This Row],[Purchase Date]],"MMMM")</f>
        <v>December</v>
      </c>
      <c r="T9585" s="9">
        <f>YEAR('Consolidtaed Data'!$F1388)</f>
        <v>2020</v>
      </c>
    </row>
    <row r="9586" spans="1:20" x14ac:dyDescent="0.3">
      <c r="A9586" s="9" t="s">
        <v>10612</v>
      </c>
      <c r="B9586" s="9" t="s">
        <v>318</v>
      </c>
      <c r="C9586" s="9" t="s">
        <v>405</v>
      </c>
      <c r="D9586" s="9" t="s">
        <v>161</v>
      </c>
      <c r="E9586" s="9" t="s">
        <v>109</v>
      </c>
      <c r="F9586" s="12">
        <v>44555</v>
      </c>
      <c r="G9586" s="12" t="str">
        <f>VLOOKUP(Table3[[#This Row],[Product ID]],[1]Products!$A:$G,2,0)</f>
        <v>Product 89</v>
      </c>
      <c r="H9586" s="22">
        <v>3</v>
      </c>
      <c r="I9586" s="9">
        <f>VLOOKUP('Consolidtaed Data'!$B1581,[1]Products!$A:$G,4,0)</f>
        <v>1405</v>
      </c>
      <c r="J9586" s="9">
        <f>VLOOKUP('Consolidtaed Data'!$B1581,[1]Products!$A:$G,3,0)</f>
        <v>1054</v>
      </c>
      <c r="K9586" s="9">
        <f>'Consolidtaed Data'!$J1581*'Consolidtaed Data'!$H1581</f>
        <v>2700</v>
      </c>
      <c r="L9586" s="9">
        <f>'Consolidtaed Data'!$I1581*'Consolidtaed Data'!$H1581</f>
        <v>4500</v>
      </c>
      <c r="M9586" s="9">
        <f>'Consolidtaed Data'!$L1581-'Consolidtaed Data'!$K1581</f>
        <v>554</v>
      </c>
      <c r="N9586" s="9" t="str">
        <f>VLOOKUP('Consolidtaed Data'!$C1581,[1]Locations!$A:$O,2,0)</f>
        <v>Santa Clarita</v>
      </c>
      <c r="O9586" s="9" t="str">
        <f>VLOOKUP('Consolidtaed Data'!$D1581,'[1]Sales People'!$A:$B,2,0)</f>
        <v>Arthur Mccoy</v>
      </c>
      <c r="P9586" s="9" t="str">
        <f>VLOOKUP('Consolidtaed Data'!$E1581,[1]Customers!$A:$B,2,0)</f>
        <v>Todd Price</v>
      </c>
      <c r="Q9586" s="11">
        <f>WEEKDAY('Consolidtaed Data'!$F1581)</f>
        <v>1</v>
      </c>
      <c r="R9586" s="9">
        <f>MONTH('Consolidtaed Data'!$F1581)</f>
        <v>4</v>
      </c>
      <c r="S9586" s="9" t="str">
        <f>TEXT(Table3[[#This Row],[Purchase Date]],"MMMM")</f>
        <v>December</v>
      </c>
      <c r="T9586" s="9">
        <f>YEAR('Consolidtaed Data'!$F1581)</f>
        <v>2020</v>
      </c>
    </row>
    <row r="9587" spans="1:20" x14ac:dyDescent="0.3">
      <c r="A9587" s="9" t="s">
        <v>10613</v>
      </c>
      <c r="B9587" s="9" t="s">
        <v>62</v>
      </c>
      <c r="C9587" s="9" t="s">
        <v>186</v>
      </c>
      <c r="D9587" s="9" t="s">
        <v>35</v>
      </c>
      <c r="E9587" s="9" t="s">
        <v>445</v>
      </c>
      <c r="F9587" s="12">
        <v>44555</v>
      </c>
      <c r="G9587" s="12" t="str">
        <f>VLOOKUP(Table3[[#This Row],[Product ID]],[1]Products!$A:$G,2,0)</f>
        <v>Product 17</v>
      </c>
      <c r="H9587" s="22">
        <v>4</v>
      </c>
      <c r="I9587" s="9">
        <f>VLOOKUP('Consolidtaed Data'!$B2146,[1]Products!$A:$G,4,0)</f>
        <v>913</v>
      </c>
      <c r="J9587" s="9">
        <f>VLOOKUP('Consolidtaed Data'!$B2146,[1]Products!$A:$G,3,0)</f>
        <v>584</v>
      </c>
      <c r="K9587" s="9">
        <f>'Consolidtaed Data'!$J2146*'Consolidtaed Data'!$H2146</f>
        <v>1294</v>
      </c>
      <c r="L9587" s="9">
        <f>'Consolidtaed Data'!$I2146*'Consolidtaed Data'!$H2146</f>
        <v>1848</v>
      </c>
      <c r="M9587" s="9">
        <f>'Consolidtaed Data'!$L2146-'Consolidtaed Data'!$K2146</f>
        <v>589</v>
      </c>
      <c r="N9587" s="9" t="str">
        <f>VLOOKUP('Consolidtaed Data'!$C2146,[1]Locations!$A:$O,2,0)</f>
        <v>San Mateo</v>
      </c>
      <c r="O9587" s="9" t="str">
        <f>VLOOKUP('Consolidtaed Data'!$D2146,'[1]Sales People'!$A:$B,2,0)</f>
        <v>Ryan Butler</v>
      </c>
      <c r="P9587" s="9" t="str">
        <f>VLOOKUP('Consolidtaed Data'!$E2146,[1]Customers!$A:$B,2,0)</f>
        <v>Jason Murphy</v>
      </c>
      <c r="Q9587" s="11">
        <f>WEEKDAY('Consolidtaed Data'!$F2146)</f>
        <v>6</v>
      </c>
      <c r="R9587" s="9">
        <f>MONTH('Consolidtaed Data'!$F2146)</f>
        <v>6</v>
      </c>
      <c r="S9587" s="9" t="str">
        <f>TEXT(Table3[[#This Row],[Purchase Date]],"MMMM")</f>
        <v>December</v>
      </c>
      <c r="T9587" s="9">
        <f>YEAR('Consolidtaed Data'!$F2146)</f>
        <v>2020</v>
      </c>
    </row>
    <row r="9588" spans="1:20" x14ac:dyDescent="0.3">
      <c r="A9588" s="9" t="s">
        <v>10614</v>
      </c>
      <c r="B9588" s="9" t="s">
        <v>107</v>
      </c>
      <c r="C9588" s="9" t="s">
        <v>302</v>
      </c>
      <c r="D9588" s="9" t="s">
        <v>143</v>
      </c>
      <c r="E9588" s="9" t="s">
        <v>962</v>
      </c>
      <c r="F9588" s="12">
        <v>44555</v>
      </c>
      <c r="G9588" s="12" t="str">
        <f>VLOOKUP(Table3[[#This Row],[Product ID]],[1]Products!$A:$G,2,0)</f>
        <v>Product 52</v>
      </c>
      <c r="H9588" s="22">
        <v>1</v>
      </c>
      <c r="I9588" s="9">
        <f>VLOOKUP('Consolidtaed Data'!$B2904,[1]Products!$A:$G,4,0)</f>
        <v>1582</v>
      </c>
      <c r="J9588" s="9">
        <f>VLOOKUP('Consolidtaed Data'!$B2904,[1]Products!$A:$G,3,0)</f>
        <v>1234</v>
      </c>
      <c r="K9588" s="9">
        <f>'Consolidtaed Data'!$J2904*'Consolidtaed Data'!$H2904</f>
        <v>1321</v>
      </c>
      <c r="L9588" s="9">
        <f>'Consolidtaed Data'!$I2904*'Consolidtaed Data'!$H2904</f>
        <v>1972</v>
      </c>
      <c r="M9588" s="9">
        <f>'Consolidtaed Data'!$L2904-'Consolidtaed Data'!$K2904</f>
        <v>192</v>
      </c>
      <c r="N9588" s="9" t="str">
        <f>VLOOKUP('Consolidtaed Data'!$C2904,[1]Locations!$A:$O,2,0)</f>
        <v>Fremont</v>
      </c>
      <c r="O9588" s="9" t="str">
        <f>VLOOKUP('Consolidtaed Data'!$D2904,'[1]Sales People'!$A:$B,2,0)</f>
        <v>Brian Thomas</v>
      </c>
      <c r="P9588" s="9" t="str">
        <f>VLOOKUP('Consolidtaed Data'!$E2904,[1]Customers!$A:$B,2,0)</f>
        <v>Kevin Wood</v>
      </c>
      <c r="Q9588" s="11">
        <f>WEEKDAY('Consolidtaed Data'!$F2904)</f>
        <v>6</v>
      </c>
      <c r="R9588" s="9">
        <f>MONTH('Consolidtaed Data'!$F2904)</f>
        <v>7</v>
      </c>
      <c r="S9588" s="9" t="str">
        <f>TEXT(Table3[[#This Row],[Purchase Date]],"MMMM")</f>
        <v>December</v>
      </c>
      <c r="T9588" s="9">
        <f>YEAR('Consolidtaed Data'!$F2904)</f>
        <v>2020</v>
      </c>
    </row>
    <row r="9589" spans="1:20" x14ac:dyDescent="0.3">
      <c r="A9589" s="9" t="s">
        <v>10615</v>
      </c>
      <c r="B9589" s="9" t="s">
        <v>382</v>
      </c>
      <c r="C9589" s="9" t="s">
        <v>72</v>
      </c>
      <c r="D9589" s="9" t="s">
        <v>64</v>
      </c>
      <c r="E9589" s="9" t="s">
        <v>2164</v>
      </c>
      <c r="F9589" s="12">
        <v>44555</v>
      </c>
      <c r="G9589" s="12" t="str">
        <f>VLOOKUP(Table3[[#This Row],[Product ID]],[1]Products!$A:$G,2,0)</f>
        <v>Product 50</v>
      </c>
      <c r="H9589" s="22">
        <v>2</v>
      </c>
      <c r="I9589" s="9">
        <f>VLOOKUP('Consolidtaed Data'!$B2922,[1]Products!$A:$G,4,0)</f>
        <v>217</v>
      </c>
      <c r="J9589" s="9">
        <f>VLOOKUP('Consolidtaed Data'!$B2922,[1]Products!$A:$G,3,0)</f>
        <v>171</v>
      </c>
      <c r="K9589" s="9">
        <f>'Consolidtaed Data'!$J2922*'Consolidtaed Data'!$H2922</f>
        <v>648</v>
      </c>
      <c r="L9589" s="9">
        <f>'Consolidtaed Data'!$I2922*'Consolidtaed Data'!$H2922</f>
        <v>771</v>
      </c>
      <c r="M9589" s="9">
        <f>'Consolidtaed Data'!$L2922-'Consolidtaed Data'!$K2922</f>
        <v>376</v>
      </c>
      <c r="N9589" s="9" t="str">
        <f>VLOOKUP('Consolidtaed Data'!$C2922,[1]Locations!$A:$O,2,0)</f>
        <v>Oceanside</v>
      </c>
      <c r="O9589" s="9" t="str">
        <f>VLOOKUP('Consolidtaed Data'!$D2922,'[1]Sales People'!$A:$B,2,0)</f>
        <v>Robert Reed</v>
      </c>
      <c r="P9589" s="9" t="str">
        <f>VLOOKUP('Consolidtaed Data'!$E2922,[1]Customers!$A:$B,2,0)</f>
        <v>Michael Ward</v>
      </c>
      <c r="Q9589" s="11">
        <f>WEEKDAY('Consolidtaed Data'!$F2922)</f>
        <v>1</v>
      </c>
      <c r="R9589" s="9">
        <f>MONTH('Consolidtaed Data'!$F2922)</f>
        <v>8</v>
      </c>
      <c r="S9589" s="9" t="str">
        <f>TEXT(Table3[[#This Row],[Purchase Date]],"MMMM")</f>
        <v>December</v>
      </c>
      <c r="T9589" s="9">
        <f>YEAR('Consolidtaed Data'!$F2922)</f>
        <v>2020</v>
      </c>
    </row>
    <row r="9590" spans="1:20" x14ac:dyDescent="0.3">
      <c r="A9590" s="9" t="s">
        <v>10616</v>
      </c>
      <c r="B9590" s="9" t="s">
        <v>125</v>
      </c>
      <c r="C9590" s="9" t="s">
        <v>223</v>
      </c>
      <c r="D9590" s="9" t="s">
        <v>83</v>
      </c>
      <c r="E9590" s="9" t="s">
        <v>1465</v>
      </c>
      <c r="F9590" s="12">
        <v>44555</v>
      </c>
      <c r="G9590" s="12" t="str">
        <f>VLOOKUP(Table3[[#This Row],[Product ID]],[1]Products!$A:$G,2,0)</f>
        <v>Product 40</v>
      </c>
      <c r="H9590" s="22">
        <v>1</v>
      </c>
      <c r="I9590" s="9">
        <f>VLOOKUP('Consolidtaed Data'!$B2990,[1]Products!$A:$G,4,0)</f>
        <v>951</v>
      </c>
      <c r="J9590" s="9">
        <f>VLOOKUP('Consolidtaed Data'!$B2990,[1]Products!$A:$G,3,0)</f>
        <v>504</v>
      </c>
      <c r="K9590" s="9">
        <f>'Consolidtaed Data'!$J2990*'Consolidtaed Data'!$H2990</f>
        <v>1443</v>
      </c>
      <c r="L9590" s="9">
        <f>'Consolidtaed Data'!$I2990*'Consolidtaed Data'!$H2990</f>
        <v>1826</v>
      </c>
      <c r="M9590" s="9">
        <f>'Consolidtaed Data'!$L2990-'Consolidtaed Data'!$K2990</f>
        <v>570</v>
      </c>
      <c r="N9590" s="9" t="str">
        <f>VLOOKUP('Consolidtaed Data'!$C2990,[1]Locations!$A:$O,2,0)</f>
        <v>Simi Valley</v>
      </c>
      <c r="O9590" s="9" t="str">
        <f>VLOOKUP('Consolidtaed Data'!$D2990,'[1]Sales People'!$A:$B,2,0)</f>
        <v>Carl Elliott</v>
      </c>
      <c r="P9590" s="9" t="str">
        <f>VLOOKUP('Consolidtaed Data'!$E2990,[1]Customers!$A:$B,2,0)</f>
        <v>Kenneth Ross</v>
      </c>
      <c r="Q9590" s="11">
        <f>WEEKDAY('Consolidtaed Data'!$F2990)</f>
        <v>6</v>
      </c>
      <c r="R9590" s="9">
        <f>MONTH('Consolidtaed Data'!$F2990)</f>
        <v>8</v>
      </c>
      <c r="S9590" s="9" t="str">
        <f>TEXT(Table3[[#This Row],[Purchase Date]],"MMMM")</f>
        <v>December</v>
      </c>
      <c r="T9590" s="9">
        <f>YEAR('Consolidtaed Data'!$F2990)</f>
        <v>2020</v>
      </c>
    </row>
    <row r="9591" spans="1:20" x14ac:dyDescent="0.3">
      <c r="A9591" s="9" t="s">
        <v>10617</v>
      </c>
      <c r="B9591" s="9" t="s">
        <v>7</v>
      </c>
      <c r="C9591" s="9" t="s">
        <v>231</v>
      </c>
      <c r="D9591" s="9" t="s">
        <v>131</v>
      </c>
      <c r="E9591" s="9" t="s">
        <v>327</v>
      </c>
      <c r="F9591" s="12">
        <v>44555</v>
      </c>
      <c r="G9591" s="12" t="str">
        <f>VLOOKUP(Table3[[#This Row],[Product ID]],[1]Products!$A:$G,2,0)</f>
        <v>Product 77</v>
      </c>
      <c r="H9591" s="22">
        <v>4</v>
      </c>
      <c r="I9591" s="9">
        <f>VLOOKUP('Consolidtaed Data'!$B3244,[1]Products!$A:$G,4,0)</f>
        <v>1848</v>
      </c>
      <c r="J9591" s="9">
        <f>VLOOKUP('Consolidtaed Data'!$B3244,[1]Products!$A:$G,3,0)</f>
        <v>1294</v>
      </c>
      <c r="K9591" s="9">
        <f>'Consolidtaed Data'!$J3244*'Consolidtaed Data'!$H3244</f>
        <v>435</v>
      </c>
      <c r="L9591" s="9">
        <f>'Consolidtaed Data'!$I3244*'Consolidtaed Data'!$H3244</f>
        <v>530</v>
      </c>
      <c r="M9591" s="9">
        <f>'Consolidtaed Data'!$L3244-'Consolidtaed Data'!$K3244</f>
        <v>240</v>
      </c>
      <c r="N9591" s="9" t="str">
        <f>VLOOKUP('Consolidtaed Data'!$C3244,[1]Locations!$A:$O,2,0)</f>
        <v>San Buenaventura (Ventura)</v>
      </c>
      <c r="O9591" s="9" t="str">
        <f>VLOOKUP('Consolidtaed Data'!$D3244,'[1]Sales People'!$A:$B,2,0)</f>
        <v>Brian Hansen</v>
      </c>
      <c r="P9591" s="9" t="str">
        <f>VLOOKUP('Consolidtaed Data'!$E3244,[1]Customers!$A:$B,2,0)</f>
        <v>Keith Murray</v>
      </c>
      <c r="Q9591" s="11">
        <f>WEEKDAY('Consolidtaed Data'!$F3244)</f>
        <v>5</v>
      </c>
      <c r="R9591" s="9">
        <f>MONTH('Consolidtaed Data'!$F3244)</f>
        <v>8</v>
      </c>
      <c r="S9591" s="9" t="str">
        <f>TEXT(Table3[[#This Row],[Purchase Date]],"MMMM")</f>
        <v>December</v>
      </c>
      <c r="T9591" s="9">
        <f>YEAR('Consolidtaed Data'!$F3244)</f>
        <v>2020</v>
      </c>
    </row>
    <row r="9592" spans="1:20" x14ac:dyDescent="0.3">
      <c r="A9592" s="9" t="s">
        <v>10618</v>
      </c>
      <c r="B9592" s="9" t="s">
        <v>125</v>
      </c>
      <c r="C9592" s="9" t="s">
        <v>165</v>
      </c>
      <c r="D9592" s="9" t="s">
        <v>246</v>
      </c>
      <c r="E9592" s="9" t="s">
        <v>401</v>
      </c>
      <c r="F9592" s="12">
        <v>44555</v>
      </c>
      <c r="G9592" s="12" t="str">
        <f>VLOOKUP(Table3[[#This Row],[Product ID]],[1]Products!$A:$G,2,0)</f>
        <v>Product 40</v>
      </c>
      <c r="H9592" s="22">
        <v>1</v>
      </c>
      <c r="I9592" s="9">
        <f>VLOOKUP('Consolidtaed Data'!$B3311,[1]Products!$A:$G,4,0)</f>
        <v>1899</v>
      </c>
      <c r="J9592" s="9">
        <f>VLOOKUP('Consolidtaed Data'!$B3311,[1]Products!$A:$G,3,0)</f>
        <v>1044</v>
      </c>
      <c r="K9592" s="9">
        <f>'Consolidtaed Data'!$J3311*'Consolidtaed Data'!$H3311</f>
        <v>4197</v>
      </c>
      <c r="L9592" s="9">
        <f>'Consolidtaed Data'!$I3311*'Consolidtaed Data'!$H3311</f>
        <v>6882</v>
      </c>
      <c r="M9592" s="9">
        <f>'Consolidtaed Data'!$L3311-'Consolidtaed Data'!$K3311</f>
        <v>123</v>
      </c>
      <c r="N9592" s="9" t="str">
        <f>VLOOKUP('Consolidtaed Data'!$C3311,[1]Locations!$A:$O,2,0)</f>
        <v>Oxnard</v>
      </c>
      <c r="O9592" s="9" t="str">
        <f>VLOOKUP('Consolidtaed Data'!$D3311,'[1]Sales People'!$A:$B,2,0)</f>
        <v>Joshua Cook</v>
      </c>
      <c r="P9592" s="9" t="str">
        <f>VLOOKUP('Consolidtaed Data'!$E3311,[1]Customers!$A:$B,2,0)</f>
        <v>Patrick Hall</v>
      </c>
      <c r="Q9592" s="11">
        <f>WEEKDAY('Consolidtaed Data'!$F3311)</f>
        <v>3</v>
      </c>
      <c r="R9592" s="9">
        <f>MONTH('Consolidtaed Data'!$F3311)</f>
        <v>9</v>
      </c>
      <c r="S9592" s="9" t="str">
        <f>TEXT(Table3[[#This Row],[Purchase Date]],"MMMM")</f>
        <v>December</v>
      </c>
      <c r="T9592" s="9">
        <f>YEAR('Consolidtaed Data'!$F3311)</f>
        <v>2020</v>
      </c>
    </row>
    <row r="9593" spans="1:20" x14ac:dyDescent="0.3">
      <c r="A9593" s="9" t="s">
        <v>10619</v>
      </c>
      <c r="B9593" s="9" t="s">
        <v>219</v>
      </c>
      <c r="C9593" s="9" t="s">
        <v>34</v>
      </c>
      <c r="D9593" s="9" t="s">
        <v>64</v>
      </c>
      <c r="E9593" s="9" t="s">
        <v>1421</v>
      </c>
      <c r="F9593" s="12">
        <v>44555</v>
      </c>
      <c r="G9593" s="12" t="str">
        <f>VLOOKUP(Table3[[#This Row],[Product ID]],[1]Products!$A:$G,2,0)</f>
        <v>Product 35</v>
      </c>
      <c r="H9593" s="22">
        <v>3</v>
      </c>
      <c r="I9593" s="9">
        <f>VLOOKUP('Consolidtaed Data'!$B3545,[1]Products!$A:$G,4,0)</f>
        <v>1972</v>
      </c>
      <c r="J9593" s="9">
        <f>VLOOKUP('Consolidtaed Data'!$B3545,[1]Products!$A:$G,3,0)</f>
        <v>1321</v>
      </c>
      <c r="K9593" s="9">
        <f>'Consolidtaed Data'!$J3545*'Consolidtaed Data'!$H3545</f>
        <v>1020</v>
      </c>
      <c r="L9593" s="9">
        <f>'Consolidtaed Data'!$I3545*'Consolidtaed Data'!$H3545</f>
        <v>1568</v>
      </c>
      <c r="M9593" s="9">
        <f>'Consolidtaed Data'!$L3545-'Consolidtaed Data'!$K3545</f>
        <v>782</v>
      </c>
      <c r="N9593" s="9" t="str">
        <f>VLOOKUP('Consolidtaed Data'!$C3545,[1]Locations!$A:$O,2,0)</f>
        <v>Moreno Valley</v>
      </c>
      <c r="O9593" s="9" t="str">
        <f>VLOOKUP('Consolidtaed Data'!$D3545,'[1]Sales People'!$A:$B,2,0)</f>
        <v>Gary Rodriguez</v>
      </c>
      <c r="P9593" s="9" t="str">
        <f>VLOOKUP('Consolidtaed Data'!$E3545,[1]Customers!$A:$B,2,0)</f>
        <v>Jeremy Rice</v>
      </c>
      <c r="Q9593" s="11">
        <f>WEEKDAY('Consolidtaed Data'!$F3545)</f>
        <v>4</v>
      </c>
      <c r="R9593" s="9">
        <f>MONTH('Consolidtaed Data'!$F3545)</f>
        <v>9</v>
      </c>
      <c r="S9593" s="9" t="str">
        <f>TEXT(Table3[[#This Row],[Purchase Date]],"MMMM")</f>
        <v>December</v>
      </c>
      <c r="T9593" s="9">
        <f>YEAR('Consolidtaed Data'!$F3545)</f>
        <v>2020</v>
      </c>
    </row>
    <row r="9594" spans="1:20" x14ac:dyDescent="0.3">
      <c r="A9594" s="9" t="s">
        <v>10620</v>
      </c>
      <c r="B9594" s="9" t="s">
        <v>185</v>
      </c>
      <c r="C9594" s="9" t="s">
        <v>325</v>
      </c>
      <c r="D9594" s="9" t="s">
        <v>374</v>
      </c>
      <c r="E9594" s="9" t="s">
        <v>470</v>
      </c>
      <c r="F9594" s="12">
        <v>44556</v>
      </c>
      <c r="G9594" s="12" t="str">
        <f>VLOOKUP(Table3[[#This Row],[Product ID]],[1]Products!$A:$G,2,0)</f>
        <v>Product 65</v>
      </c>
      <c r="H9594" s="22">
        <v>1</v>
      </c>
      <c r="I9594" s="9">
        <f>VLOOKUP('Consolidtaed Data'!$B261,[1]Products!$A:$G,4,0)</f>
        <v>800</v>
      </c>
      <c r="J9594" s="9">
        <f>VLOOKUP('Consolidtaed Data'!$B261,[1]Products!$A:$G,3,0)</f>
        <v>536</v>
      </c>
      <c r="K9594" s="9">
        <f>'Consolidtaed Data'!$J261*'Consolidtaed Data'!$H261</f>
        <v>534</v>
      </c>
      <c r="L9594" s="9">
        <f>'Consolidtaed Data'!$I261*'Consolidtaed Data'!$H261</f>
        <v>847</v>
      </c>
      <c r="M9594" s="9">
        <f>'Consolidtaed Data'!$L261-'Consolidtaed Data'!$K261</f>
        <v>990</v>
      </c>
      <c r="N9594" s="9" t="str">
        <f>VLOOKUP('Consolidtaed Data'!$C261,[1]Locations!$A:$O,2,0)</f>
        <v>Sacramento</v>
      </c>
      <c r="O9594" s="9" t="str">
        <f>VLOOKUP('Consolidtaed Data'!$D261,'[1]Sales People'!$A:$B,2,0)</f>
        <v>Clarence Fox</v>
      </c>
      <c r="P9594" s="9" t="str">
        <f>VLOOKUP('Consolidtaed Data'!$E261,[1]Customers!$A:$B,2,0)</f>
        <v>Nicholas Stanley</v>
      </c>
      <c r="Q9594" s="11">
        <f>WEEKDAY('Consolidtaed Data'!$F261)</f>
        <v>7</v>
      </c>
      <c r="R9594" s="9">
        <f>MONTH('Consolidtaed Data'!$F261)</f>
        <v>1</v>
      </c>
      <c r="S9594" s="9" t="str">
        <f>TEXT(Table3[[#This Row],[Purchase Date]],"MMMM")</f>
        <v>December</v>
      </c>
      <c r="T9594" s="9">
        <f>YEAR('Consolidtaed Data'!$F261)</f>
        <v>2020</v>
      </c>
    </row>
    <row r="9595" spans="1:20" x14ac:dyDescent="0.3">
      <c r="A9595" s="9" t="s">
        <v>10621</v>
      </c>
      <c r="B9595" s="9" t="s">
        <v>610</v>
      </c>
      <c r="C9595" s="9" t="s">
        <v>86</v>
      </c>
      <c r="D9595" s="9" t="s">
        <v>315</v>
      </c>
      <c r="E9595" s="9" t="s">
        <v>1159</v>
      </c>
      <c r="F9595" s="12">
        <v>44556</v>
      </c>
      <c r="G9595" s="12" t="str">
        <f>VLOOKUP(Table3[[#This Row],[Product ID]],[1]Products!$A:$G,2,0)</f>
        <v>Product 12</v>
      </c>
      <c r="H9595" s="22">
        <v>1</v>
      </c>
      <c r="I9595" s="9">
        <f>VLOOKUP('Consolidtaed Data'!$B902,[1]Products!$A:$G,4,0)</f>
        <v>771</v>
      </c>
      <c r="J9595" s="9">
        <f>VLOOKUP('Consolidtaed Data'!$B902,[1]Products!$A:$G,3,0)</f>
        <v>648</v>
      </c>
      <c r="K9595" s="9">
        <f>'Consolidtaed Data'!$J902*'Consolidtaed Data'!$H902</f>
        <v>200</v>
      </c>
      <c r="L9595" s="9">
        <f>'Consolidtaed Data'!$I902*'Consolidtaed Data'!$H902</f>
        <v>290</v>
      </c>
      <c r="M9595" s="9">
        <f>'Consolidtaed Data'!$L902-'Consolidtaed Data'!$K902</f>
        <v>1380</v>
      </c>
      <c r="N9595" s="9" t="str">
        <f>VLOOKUP('Consolidtaed Data'!$C902,[1]Locations!$A:$O,2,0)</f>
        <v>Clovis</v>
      </c>
      <c r="O9595" s="9" t="str">
        <f>VLOOKUP('Consolidtaed Data'!$D902,'[1]Sales People'!$A:$B,2,0)</f>
        <v>Gary Rodriguez</v>
      </c>
      <c r="P9595" s="9" t="str">
        <f>VLOOKUP('Consolidtaed Data'!$E902,[1]Customers!$A:$B,2,0)</f>
        <v>Clarence Greene</v>
      </c>
      <c r="Q9595" s="11">
        <f>WEEKDAY('Consolidtaed Data'!$F902)</f>
        <v>4</v>
      </c>
      <c r="R9595" s="9">
        <f>MONTH('Consolidtaed Data'!$F902)</f>
        <v>3</v>
      </c>
      <c r="S9595" s="9" t="str">
        <f>TEXT(Table3[[#This Row],[Purchase Date]],"MMMM")</f>
        <v>December</v>
      </c>
      <c r="T9595" s="9">
        <f>YEAR('Consolidtaed Data'!$F902)</f>
        <v>2020</v>
      </c>
    </row>
    <row r="9596" spans="1:20" x14ac:dyDescent="0.3">
      <c r="A9596" s="9" t="s">
        <v>10622</v>
      </c>
      <c r="B9596" s="9" t="s">
        <v>330</v>
      </c>
      <c r="C9596" s="9" t="s">
        <v>86</v>
      </c>
      <c r="D9596" s="9" t="s">
        <v>235</v>
      </c>
      <c r="E9596" s="9" t="s">
        <v>858</v>
      </c>
      <c r="F9596" s="12">
        <v>44556</v>
      </c>
      <c r="G9596" s="12" t="str">
        <f>VLOOKUP(Table3[[#This Row],[Product ID]],[1]Products!$A:$G,2,0)</f>
        <v>Product 91</v>
      </c>
      <c r="H9596" s="22">
        <v>1</v>
      </c>
      <c r="I9596" s="9">
        <f>VLOOKUP('Consolidtaed Data'!$B1163,[1]Products!$A:$G,4,0)</f>
        <v>951</v>
      </c>
      <c r="J9596" s="9">
        <f>VLOOKUP('Consolidtaed Data'!$B1163,[1]Products!$A:$G,3,0)</f>
        <v>504</v>
      </c>
      <c r="K9596" s="9">
        <f>'Consolidtaed Data'!$J1163*'Consolidtaed Data'!$H1163</f>
        <v>7584</v>
      </c>
      <c r="L9596" s="9">
        <f>'Consolidtaed Data'!$I1163*'Consolidtaed Data'!$H1163</f>
        <v>9980</v>
      </c>
      <c r="M9596" s="9">
        <f>'Consolidtaed Data'!$L1163-'Consolidtaed Data'!$K1163</f>
        <v>486</v>
      </c>
      <c r="N9596" s="9" t="str">
        <f>VLOOKUP('Consolidtaed Data'!$C1163,[1]Locations!$A:$O,2,0)</f>
        <v>Fairfield</v>
      </c>
      <c r="O9596" s="9" t="str">
        <f>VLOOKUP('Consolidtaed Data'!$D1163,'[1]Sales People'!$A:$B,2,0)</f>
        <v>Carl Elliott</v>
      </c>
      <c r="P9596" s="9" t="str">
        <f>VLOOKUP('Consolidtaed Data'!$E1163,[1]Customers!$A:$B,2,0)</f>
        <v>Kenneth Foster</v>
      </c>
      <c r="Q9596" s="11">
        <f>WEEKDAY('Consolidtaed Data'!$F1163)</f>
        <v>4</v>
      </c>
      <c r="R9596" s="9">
        <f>MONTH('Consolidtaed Data'!$F1163)</f>
        <v>3</v>
      </c>
      <c r="S9596" s="9" t="str">
        <f>TEXT(Table3[[#This Row],[Purchase Date]],"MMMM")</f>
        <v>December</v>
      </c>
      <c r="T9596" s="9">
        <f>YEAR('Consolidtaed Data'!$F1163)</f>
        <v>2020</v>
      </c>
    </row>
    <row r="9597" spans="1:20" x14ac:dyDescent="0.3">
      <c r="A9597" s="9" t="s">
        <v>10623</v>
      </c>
      <c r="B9597" s="9" t="s">
        <v>103</v>
      </c>
      <c r="C9597" s="9" t="s">
        <v>55</v>
      </c>
      <c r="D9597" s="9" t="s">
        <v>91</v>
      </c>
      <c r="E9597" s="9" t="s">
        <v>448</v>
      </c>
      <c r="F9597" s="12">
        <v>44556</v>
      </c>
      <c r="G9597" s="12" t="str">
        <f>VLOOKUP(Table3[[#This Row],[Product ID]],[1]Products!$A:$G,2,0)</f>
        <v>Product 44</v>
      </c>
      <c r="H9597" s="22">
        <v>1</v>
      </c>
      <c r="I9597" s="9">
        <f>VLOOKUP('Consolidtaed Data'!$B1186,[1]Products!$A:$G,4,0)</f>
        <v>1812</v>
      </c>
      <c r="J9597" s="9">
        <f>VLOOKUP('Consolidtaed Data'!$B1186,[1]Products!$A:$G,3,0)</f>
        <v>1305</v>
      </c>
      <c r="K9597" s="9">
        <f>'Consolidtaed Data'!$J1186*'Consolidtaed Data'!$H1186</f>
        <v>1942</v>
      </c>
      <c r="L9597" s="9">
        <f>'Consolidtaed Data'!$I1186*'Consolidtaed Data'!$H1186</f>
        <v>2988</v>
      </c>
      <c r="M9597" s="9">
        <f>'Consolidtaed Data'!$L1186-'Consolidtaed Data'!$K1186</f>
        <v>26</v>
      </c>
      <c r="N9597" s="9" t="str">
        <f>VLOOKUP('Consolidtaed Data'!$C1186,[1]Locations!$A:$O,2,0)</f>
        <v>Sunnyvale</v>
      </c>
      <c r="O9597" s="9" t="str">
        <f>VLOOKUP('Consolidtaed Data'!$D1186,'[1]Sales People'!$A:$B,2,0)</f>
        <v>Brian Hansen</v>
      </c>
      <c r="P9597" s="9" t="str">
        <f>VLOOKUP('Consolidtaed Data'!$E1186,[1]Customers!$A:$B,2,0)</f>
        <v>Kevin Campbell</v>
      </c>
      <c r="Q9597" s="11">
        <f>WEEKDAY('Consolidtaed Data'!$F1186)</f>
        <v>5</v>
      </c>
      <c r="R9597" s="9">
        <f>MONTH('Consolidtaed Data'!$F1186)</f>
        <v>3</v>
      </c>
      <c r="S9597" s="9" t="str">
        <f>TEXT(Table3[[#This Row],[Purchase Date]],"MMMM")</f>
        <v>December</v>
      </c>
      <c r="T9597" s="9">
        <f>YEAR('Consolidtaed Data'!$F1186)</f>
        <v>2020</v>
      </c>
    </row>
    <row r="9598" spans="1:20" x14ac:dyDescent="0.3">
      <c r="A9598" s="9" t="s">
        <v>10624</v>
      </c>
      <c r="B9598" s="9" t="s">
        <v>429</v>
      </c>
      <c r="C9598" s="9" t="s">
        <v>347</v>
      </c>
      <c r="D9598" s="9" t="s">
        <v>83</v>
      </c>
      <c r="E9598" s="9" t="s">
        <v>478</v>
      </c>
      <c r="F9598" s="12">
        <v>44556</v>
      </c>
      <c r="G9598" s="12" t="str">
        <f>VLOOKUP(Table3[[#This Row],[Product ID]],[1]Products!$A:$G,2,0)</f>
        <v>Product 87</v>
      </c>
      <c r="H9598" s="22">
        <v>2</v>
      </c>
      <c r="I9598" s="9">
        <f>VLOOKUP('Consolidtaed Data'!$B1395,[1]Products!$A:$G,4,0)</f>
        <v>1743</v>
      </c>
      <c r="J9598" s="9">
        <f>VLOOKUP('Consolidtaed Data'!$B1395,[1]Products!$A:$G,3,0)</f>
        <v>872</v>
      </c>
      <c r="K9598" s="9">
        <f>'Consolidtaed Data'!$J1395*'Consolidtaed Data'!$H1395</f>
        <v>1301</v>
      </c>
      <c r="L9598" s="9">
        <f>'Consolidtaed Data'!$I1395*'Consolidtaed Data'!$H1395</f>
        <v>1587</v>
      </c>
      <c r="M9598" s="9">
        <f>'Consolidtaed Data'!$L1395-'Consolidtaed Data'!$K1395</f>
        <v>2400</v>
      </c>
      <c r="N9598" s="9" t="str">
        <f>VLOOKUP('Consolidtaed Data'!$C1395,[1]Locations!$A:$O,2,0)</f>
        <v>Irvine</v>
      </c>
      <c r="O9598" s="9" t="str">
        <f>VLOOKUP('Consolidtaed Data'!$D1395,'[1]Sales People'!$A:$B,2,0)</f>
        <v>Howard Sims</v>
      </c>
      <c r="P9598" s="9" t="str">
        <f>VLOOKUP('Consolidtaed Data'!$E1395,[1]Customers!$A:$B,2,0)</f>
        <v>Douglas Foster</v>
      </c>
      <c r="Q9598" s="11">
        <f>WEEKDAY('Consolidtaed Data'!$F1395)</f>
        <v>1</v>
      </c>
      <c r="R9598" s="9">
        <f>MONTH('Consolidtaed Data'!$F1395)</f>
        <v>4</v>
      </c>
      <c r="S9598" s="9" t="str">
        <f>TEXT(Table3[[#This Row],[Purchase Date]],"MMMM")</f>
        <v>December</v>
      </c>
      <c r="T9598" s="9">
        <f>YEAR('Consolidtaed Data'!$F1395)</f>
        <v>2020</v>
      </c>
    </row>
    <row r="9599" spans="1:20" x14ac:dyDescent="0.3">
      <c r="A9599" s="9" t="s">
        <v>10625</v>
      </c>
      <c r="B9599" s="9" t="s">
        <v>188</v>
      </c>
      <c r="C9599" s="9" t="s">
        <v>210</v>
      </c>
      <c r="D9599" s="9" t="s">
        <v>105</v>
      </c>
      <c r="E9599" s="9" t="s">
        <v>1272</v>
      </c>
      <c r="F9599" s="12">
        <v>44556</v>
      </c>
      <c r="G9599" s="12" t="str">
        <f>VLOOKUP(Table3[[#This Row],[Product ID]],[1]Products!$A:$G,2,0)</f>
        <v>Product 63</v>
      </c>
      <c r="H9599" s="22">
        <v>1</v>
      </c>
      <c r="I9599" s="9">
        <f>VLOOKUP('Consolidtaed Data'!$B1486,[1]Products!$A:$G,4,0)</f>
        <v>799</v>
      </c>
      <c r="J9599" s="9">
        <f>VLOOKUP('Consolidtaed Data'!$B1486,[1]Products!$A:$G,3,0)</f>
        <v>455</v>
      </c>
      <c r="K9599" s="9">
        <f>'Consolidtaed Data'!$J1486*'Consolidtaed Data'!$H1486</f>
        <v>2642</v>
      </c>
      <c r="L9599" s="9">
        <f>'Consolidtaed Data'!$I1486*'Consolidtaed Data'!$H1486</f>
        <v>3944</v>
      </c>
      <c r="M9599" s="9">
        <f>'Consolidtaed Data'!$L1486-'Consolidtaed Data'!$K1486</f>
        <v>22</v>
      </c>
      <c r="N9599" s="9" t="str">
        <f>VLOOKUP('Consolidtaed Data'!$C1486,[1]Locations!$A:$O,2,0)</f>
        <v>Modesto</v>
      </c>
      <c r="O9599" s="9" t="str">
        <f>VLOOKUP('Consolidtaed Data'!$D1486,'[1]Sales People'!$A:$B,2,0)</f>
        <v>Carl Hall</v>
      </c>
      <c r="P9599" s="9" t="str">
        <f>VLOOKUP('Consolidtaed Data'!$E1486,[1]Customers!$A:$B,2,0)</f>
        <v>David Ford</v>
      </c>
      <c r="Q9599" s="11">
        <f>WEEKDAY('Consolidtaed Data'!$F1486)</f>
        <v>1</v>
      </c>
      <c r="R9599" s="9">
        <f>MONTH('Consolidtaed Data'!$F1486)</f>
        <v>4</v>
      </c>
      <c r="S9599" s="9" t="str">
        <f>TEXT(Table3[[#This Row],[Purchase Date]],"MMMM")</f>
        <v>December</v>
      </c>
      <c r="T9599" s="9">
        <f>YEAR('Consolidtaed Data'!$F1486)</f>
        <v>2020</v>
      </c>
    </row>
    <row r="9600" spans="1:20" x14ac:dyDescent="0.3">
      <c r="A9600" s="9" t="s">
        <v>10626</v>
      </c>
      <c r="B9600" s="9" t="s">
        <v>443</v>
      </c>
      <c r="C9600" s="9" t="s">
        <v>25</v>
      </c>
      <c r="D9600" s="9" t="s">
        <v>87</v>
      </c>
      <c r="E9600" s="9" t="s">
        <v>1944</v>
      </c>
      <c r="F9600" s="12">
        <v>44556</v>
      </c>
      <c r="G9600" s="12" t="str">
        <f>VLOOKUP(Table3[[#This Row],[Product ID]],[1]Products!$A:$G,2,0)</f>
        <v>Product 61</v>
      </c>
      <c r="H9600" s="22">
        <v>3</v>
      </c>
      <c r="I9600" s="9">
        <f>VLOOKUP('Consolidtaed Data'!$B1663,[1]Products!$A:$G,4,0)</f>
        <v>1414</v>
      </c>
      <c r="J9600" s="9">
        <f>VLOOKUP('Consolidtaed Data'!$B1663,[1]Products!$A:$G,3,0)</f>
        <v>962</v>
      </c>
      <c r="K9600" s="9">
        <f>'Consolidtaed Data'!$J1663*'Consolidtaed Data'!$H1663</f>
        <v>3132</v>
      </c>
      <c r="L9600" s="9">
        <f>'Consolidtaed Data'!$I1663*'Consolidtaed Data'!$H1663</f>
        <v>5697</v>
      </c>
      <c r="M9600" s="9">
        <f>'Consolidtaed Data'!$L1663-'Consolidtaed Data'!$K1663</f>
        <v>1293</v>
      </c>
      <c r="N9600" s="9" t="str">
        <f>VLOOKUP('Consolidtaed Data'!$C1663,[1]Locations!$A:$O,2,0)</f>
        <v>Vista</v>
      </c>
      <c r="O9600" s="9" t="str">
        <f>VLOOKUP('Consolidtaed Data'!$D1663,'[1]Sales People'!$A:$B,2,0)</f>
        <v>John Reyes</v>
      </c>
      <c r="P9600" s="9" t="str">
        <f>VLOOKUP('Consolidtaed Data'!$E1663,[1]Customers!$A:$B,2,0)</f>
        <v>Arthur Reid</v>
      </c>
      <c r="Q9600" s="11">
        <f>WEEKDAY('Consolidtaed Data'!$F1663)</f>
        <v>6</v>
      </c>
      <c r="R9600" s="9">
        <f>MONTH('Consolidtaed Data'!$F1663)</f>
        <v>5</v>
      </c>
      <c r="S9600" s="9" t="str">
        <f>TEXT(Table3[[#This Row],[Purchase Date]],"MMMM")</f>
        <v>December</v>
      </c>
      <c r="T9600" s="9">
        <f>YEAR('Consolidtaed Data'!$F1663)</f>
        <v>2020</v>
      </c>
    </row>
    <row r="9601" spans="1:20" x14ac:dyDescent="0.3">
      <c r="A9601" s="9" t="s">
        <v>10627</v>
      </c>
      <c r="B9601" s="9" t="s">
        <v>168</v>
      </c>
      <c r="C9601" s="9" t="s">
        <v>94</v>
      </c>
      <c r="D9601" s="9" t="s">
        <v>315</v>
      </c>
      <c r="E9601" s="9" t="s">
        <v>833</v>
      </c>
      <c r="F9601" s="12">
        <v>44556</v>
      </c>
      <c r="G9601" s="12" t="str">
        <f>VLOOKUP(Table3[[#This Row],[Product ID]],[1]Products!$A:$G,2,0)</f>
        <v>Product 26</v>
      </c>
      <c r="H9601" s="22">
        <v>1</v>
      </c>
      <c r="I9601" s="9">
        <f>VLOOKUP('Consolidtaed Data'!$B2975,[1]Products!$A:$G,4,0)</f>
        <v>181</v>
      </c>
      <c r="J9601" s="9">
        <f>VLOOKUP('Consolidtaed Data'!$B2975,[1]Products!$A:$G,3,0)</f>
        <v>130</v>
      </c>
      <c r="K9601" s="9">
        <f>'Consolidtaed Data'!$J2975*'Consolidtaed Data'!$H2975</f>
        <v>72</v>
      </c>
      <c r="L9601" s="9">
        <f>'Consolidtaed Data'!$I2975*'Consolidtaed Data'!$H2975</f>
        <v>136</v>
      </c>
      <c r="M9601" s="9">
        <f>'Consolidtaed Data'!$L2975-'Consolidtaed Data'!$K2975</f>
        <v>68</v>
      </c>
      <c r="N9601" s="9" t="str">
        <f>VLOOKUP('Consolidtaed Data'!$C2975,[1]Locations!$A:$O,2,0)</f>
        <v>Antioch</v>
      </c>
      <c r="O9601" s="9" t="str">
        <f>VLOOKUP('Consolidtaed Data'!$D2975,'[1]Sales People'!$A:$B,2,0)</f>
        <v>Ryan Butler</v>
      </c>
      <c r="P9601" s="9" t="str">
        <f>VLOOKUP('Consolidtaed Data'!$E2975,[1]Customers!$A:$B,2,0)</f>
        <v>Jeremy Schmidt</v>
      </c>
      <c r="Q9601" s="11">
        <f>WEEKDAY('Consolidtaed Data'!$F2975)</f>
        <v>4</v>
      </c>
      <c r="R9601" s="9">
        <f>MONTH('Consolidtaed Data'!$F2975)</f>
        <v>8</v>
      </c>
      <c r="S9601" s="9" t="str">
        <f>TEXT(Table3[[#This Row],[Purchase Date]],"MMMM")</f>
        <v>December</v>
      </c>
      <c r="T9601" s="9">
        <f>YEAR('Consolidtaed Data'!$F2975)</f>
        <v>2020</v>
      </c>
    </row>
    <row r="9602" spans="1:20" x14ac:dyDescent="0.3">
      <c r="A9602" s="9" t="s">
        <v>10628</v>
      </c>
      <c r="B9602" s="9" t="s">
        <v>318</v>
      </c>
      <c r="C9602" s="9" t="s">
        <v>99</v>
      </c>
      <c r="D9602" s="9" t="s">
        <v>241</v>
      </c>
      <c r="E9602" s="9" t="s">
        <v>305</v>
      </c>
      <c r="F9602" s="12">
        <v>44556</v>
      </c>
      <c r="G9602" s="12" t="str">
        <f>VLOOKUP(Table3[[#This Row],[Product ID]],[1]Products!$A:$G,2,0)</f>
        <v>Product 89</v>
      </c>
      <c r="H9602" s="22">
        <v>2</v>
      </c>
      <c r="I9602" s="9">
        <f>VLOOKUP('Consolidtaed Data'!$B3303,[1]Products!$A:$G,4,0)</f>
        <v>530</v>
      </c>
      <c r="J9602" s="9">
        <f>VLOOKUP('Consolidtaed Data'!$B3303,[1]Products!$A:$G,3,0)</f>
        <v>424</v>
      </c>
      <c r="K9602" s="9">
        <f>'Consolidtaed Data'!$J3303*'Consolidtaed Data'!$H3303</f>
        <v>1200</v>
      </c>
      <c r="L9602" s="9">
        <f>'Consolidtaed Data'!$I3303*'Consolidtaed Data'!$H3303</f>
        <v>2182</v>
      </c>
      <c r="M9602" s="9">
        <f>'Consolidtaed Data'!$L3303-'Consolidtaed Data'!$K3303</f>
        <v>570</v>
      </c>
      <c r="N9602" s="9" t="str">
        <f>VLOOKUP('Consolidtaed Data'!$C3303,[1]Locations!$A:$O,2,0)</f>
        <v>San Bernardino</v>
      </c>
      <c r="O9602" s="9" t="str">
        <f>VLOOKUP('Consolidtaed Data'!$D3303,'[1]Sales People'!$A:$B,2,0)</f>
        <v>Carl Hall</v>
      </c>
      <c r="P9602" s="9" t="str">
        <f>VLOOKUP('Consolidtaed Data'!$E3303,[1]Customers!$A:$B,2,0)</f>
        <v>Matthew Phillips</v>
      </c>
      <c r="Q9602" s="11">
        <f>WEEKDAY('Consolidtaed Data'!$F3303)</f>
        <v>2</v>
      </c>
      <c r="R9602" s="9">
        <f>MONTH('Consolidtaed Data'!$F3303)</f>
        <v>8</v>
      </c>
      <c r="S9602" s="9" t="str">
        <f>TEXT(Table3[[#This Row],[Purchase Date]],"MMMM")</f>
        <v>December</v>
      </c>
      <c r="T9602" s="9">
        <f>YEAR('Consolidtaed Data'!$F3303)</f>
        <v>2020</v>
      </c>
    </row>
    <row r="9603" spans="1:20" x14ac:dyDescent="0.3">
      <c r="A9603" s="9" t="s">
        <v>10629</v>
      </c>
      <c r="B9603" s="9" t="s">
        <v>225</v>
      </c>
      <c r="C9603" s="9" t="s">
        <v>104</v>
      </c>
      <c r="D9603" s="9" t="s">
        <v>374</v>
      </c>
      <c r="E9603" s="9" t="s">
        <v>276</v>
      </c>
      <c r="F9603" s="12">
        <v>44556</v>
      </c>
      <c r="G9603" s="12" t="str">
        <f>VLOOKUP(Table3[[#This Row],[Product ID]],[1]Products!$A:$G,2,0)</f>
        <v>Product 24</v>
      </c>
      <c r="H9603" s="22">
        <v>2</v>
      </c>
      <c r="I9603" s="9">
        <f>VLOOKUP('Consolidtaed Data'!$B3499,[1]Products!$A:$G,4,0)</f>
        <v>1566</v>
      </c>
      <c r="J9603" s="9">
        <f>VLOOKUP('Consolidtaed Data'!$B3499,[1]Products!$A:$G,3,0)</f>
        <v>1190</v>
      </c>
      <c r="K9603" s="9">
        <f>'Consolidtaed Data'!$J3499*'Consolidtaed Data'!$H3499</f>
        <v>4216</v>
      </c>
      <c r="L9603" s="9">
        <f>'Consolidtaed Data'!$I3499*'Consolidtaed Data'!$H3499</f>
        <v>5620</v>
      </c>
      <c r="M9603" s="9">
        <f>'Consolidtaed Data'!$L3499-'Consolidtaed Data'!$K3499</f>
        <v>322</v>
      </c>
      <c r="N9603" s="9" t="str">
        <f>VLOOKUP('Consolidtaed Data'!$C3499,[1]Locations!$A:$O,2,0)</f>
        <v>San Francisco</v>
      </c>
      <c r="O9603" s="9" t="str">
        <f>VLOOKUP('Consolidtaed Data'!$D3499,'[1]Sales People'!$A:$B,2,0)</f>
        <v>Howard Gardner</v>
      </c>
      <c r="P9603" s="9" t="str">
        <f>VLOOKUP('Consolidtaed Data'!$E3499,[1]Customers!$A:$B,2,0)</f>
        <v>Harold Adams</v>
      </c>
      <c r="Q9603" s="11">
        <f>WEEKDAY('Consolidtaed Data'!$F3499)</f>
        <v>1</v>
      </c>
      <c r="R9603" s="9">
        <f>MONTH('Consolidtaed Data'!$F3499)</f>
        <v>9</v>
      </c>
      <c r="S9603" s="9" t="str">
        <f>TEXT(Table3[[#This Row],[Purchase Date]],"MMMM")</f>
        <v>December</v>
      </c>
      <c r="T9603" s="9">
        <f>YEAR('Consolidtaed Data'!$F3499)</f>
        <v>2020</v>
      </c>
    </row>
    <row r="9604" spans="1:20" x14ac:dyDescent="0.3">
      <c r="A9604" s="9" t="s">
        <v>10630</v>
      </c>
      <c r="B9604" s="9" t="s">
        <v>266</v>
      </c>
      <c r="C9604" s="9" t="s">
        <v>289</v>
      </c>
      <c r="D9604" s="9" t="s">
        <v>329</v>
      </c>
      <c r="E9604" s="9" t="s">
        <v>221</v>
      </c>
      <c r="F9604" s="12">
        <v>44556</v>
      </c>
      <c r="G9604" s="12" t="str">
        <f>VLOOKUP(Table3[[#This Row],[Product ID]],[1]Products!$A:$G,2,0)</f>
        <v>Product 92</v>
      </c>
      <c r="H9604" s="22">
        <v>3</v>
      </c>
      <c r="I9604" s="9">
        <f>VLOOKUP('Consolidtaed Data'!$B3505,[1]Products!$A:$G,4,0)</f>
        <v>817</v>
      </c>
      <c r="J9604" s="9">
        <f>VLOOKUP('Consolidtaed Data'!$B3505,[1]Products!$A:$G,3,0)</f>
        <v>409</v>
      </c>
      <c r="K9604" s="9">
        <f>'Consolidtaed Data'!$J3505*'Consolidtaed Data'!$H3505</f>
        <v>1223</v>
      </c>
      <c r="L9604" s="9">
        <f>'Consolidtaed Data'!$I3505*'Consolidtaed Data'!$H3505</f>
        <v>2005</v>
      </c>
      <c r="M9604" s="9">
        <f>'Consolidtaed Data'!$L3505-'Consolidtaed Data'!$K3505</f>
        <v>1659</v>
      </c>
      <c r="N9604" s="9" t="str">
        <f>VLOOKUP('Consolidtaed Data'!$C3505,[1]Locations!$A:$O,2,0)</f>
        <v>Fontana</v>
      </c>
      <c r="O9604" s="9" t="str">
        <f>VLOOKUP('Consolidtaed Data'!$D3505,'[1]Sales People'!$A:$B,2,0)</f>
        <v>Brian Thomas</v>
      </c>
      <c r="P9604" s="9" t="str">
        <f>VLOOKUP('Consolidtaed Data'!$E3505,[1]Customers!$A:$B,2,0)</f>
        <v>Jeremy Wilson</v>
      </c>
      <c r="Q9604" s="11">
        <f>WEEKDAY('Consolidtaed Data'!$F3505)</f>
        <v>1</v>
      </c>
      <c r="R9604" s="9">
        <f>MONTH('Consolidtaed Data'!$F3505)</f>
        <v>9</v>
      </c>
      <c r="S9604" s="9" t="str">
        <f>TEXT(Table3[[#This Row],[Purchase Date]],"MMMM")</f>
        <v>December</v>
      </c>
      <c r="T9604" s="9">
        <f>YEAR('Consolidtaed Data'!$F3505)</f>
        <v>2020</v>
      </c>
    </row>
    <row r="9605" spans="1:20" x14ac:dyDescent="0.3">
      <c r="A9605" s="9" t="s">
        <v>10631</v>
      </c>
      <c r="B9605" s="9" t="s">
        <v>373</v>
      </c>
      <c r="C9605" s="9" t="s">
        <v>186</v>
      </c>
      <c r="D9605" s="9" t="s">
        <v>229</v>
      </c>
      <c r="E9605" s="9" t="s">
        <v>1641</v>
      </c>
      <c r="F9605" s="12">
        <v>44556</v>
      </c>
      <c r="G9605" s="12" t="str">
        <f>VLOOKUP(Table3[[#This Row],[Product ID]],[1]Products!$A:$G,2,0)</f>
        <v>Product 66</v>
      </c>
      <c r="H9605" s="22">
        <v>4</v>
      </c>
      <c r="I9605" s="9">
        <f>VLOOKUP('Consolidtaed Data'!$B3603,[1]Products!$A:$G,4,0)</f>
        <v>2294</v>
      </c>
      <c r="J9605" s="9">
        <f>VLOOKUP('Consolidtaed Data'!$B3603,[1]Products!$A:$G,3,0)</f>
        <v>1399</v>
      </c>
      <c r="K9605" s="9">
        <f>'Consolidtaed Data'!$J3603*'Consolidtaed Data'!$H3603</f>
        <v>716</v>
      </c>
      <c r="L9605" s="9">
        <f>'Consolidtaed Data'!$I3603*'Consolidtaed Data'!$H3603</f>
        <v>1192</v>
      </c>
      <c r="M9605" s="9">
        <f>'Consolidtaed Data'!$L3603-'Consolidtaed Data'!$K3603</f>
        <v>1341</v>
      </c>
      <c r="N9605" s="9" t="str">
        <f>VLOOKUP('Consolidtaed Data'!$C3603,[1]Locations!$A:$O,2,0)</f>
        <v>Elk Grove</v>
      </c>
      <c r="O9605" s="9" t="str">
        <f>VLOOKUP('Consolidtaed Data'!$D3603,'[1]Sales People'!$A:$B,2,0)</f>
        <v>Carl Elliott</v>
      </c>
      <c r="P9605" s="9" t="str">
        <f>VLOOKUP('Consolidtaed Data'!$E3603,[1]Customers!$A:$B,2,0)</f>
        <v>Samuel Kim</v>
      </c>
      <c r="Q9605" s="11">
        <f>WEEKDAY('Consolidtaed Data'!$F3603)</f>
        <v>1</v>
      </c>
      <c r="R9605" s="9">
        <f>MONTH('Consolidtaed Data'!$F3603)</f>
        <v>9</v>
      </c>
      <c r="S9605" s="9" t="str">
        <f>TEXT(Table3[[#This Row],[Purchase Date]],"MMMM")</f>
        <v>December</v>
      </c>
      <c r="T9605" s="9">
        <f>YEAR('Consolidtaed Data'!$F3603)</f>
        <v>2020</v>
      </c>
    </row>
    <row r="9606" spans="1:20" x14ac:dyDescent="0.3">
      <c r="A9606" s="9" t="s">
        <v>10632</v>
      </c>
      <c r="B9606" s="9" t="s">
        <v>20</v>
      </c>
      <c r="C9606" s="9" t="s">
        <v>72</v>
      </c>
      <c r="D9606" s="9" t="s">
        <v>13</v>
      </c>
      <c r="E9606" s="9" t="s">
        <v>1238</v>
      </c>
      <c r="F9606" s="12">
        <v>44556</v>
      </c>
      <c r="G9606" s="12" t="str">
        <f>VLOOKUP(Table3[[#This Row],[Product ID]],[1]Products!$A:$G,2,0)</f>
        <v>Product 98</v>
      </c>
      <c r="H9606" s="22">
        <v>1</v>
      </c>
      <c r="I9606" s="9">
        <f>VLOOKUP('Consolidtaed Data'!$B3630,[1]Products!$A:$G,4,0)</f>
        <v>1635</v>
      </c>
      <c r="J9606" s="9">
        <f>VLOOKUP('Consolidtaed Data'!$B3630,[1]Products!$A:$G,3,0)</f>
        <v>1046</v>
      </c>
      <c r="K9606" s="9">
        <f>'Consolidtaed Data'!$J3630*'Consolidtaed Data'!$H3630</f>
        <v>72</v>
      </c>
      <c r="L9606" s="9">
        <f>'Consolidtaed Data'!$I3630*'Consolidtaed Data'!$H3630</f>
        <v>136</v>
      </c>
      <c r="M9606" s="9">
        <f>'Consolidtaed Data'!$L3630-'Consolidtaed Data'!$K3630</f>
        <v>1140</v>
      </c>
      <c r="N9606" s="9" t="str">
        <f>VLOOKUP('Consolidtaed Data'!$C3630,[1]Locations!$A:$O,2,0)</f>
        <v>San Bernardino</v>
      </c>
      <c r="O9606" s="9" t="str">
        <f>VLOOKUP('Consolidtaed Data'!$D3630,'[1]Sales People'!$A:$B,2,0)</f>
        <v>Kenneth Fields</v>
      </c>
      <c r="P9606" s="9" t="str">
        <f>VLOOKUP('Consolidtaed Data'!$E3630,[1]Customers!$A:$B,2,0)</f>
        <v>Andrew Reynolds</v>
      </c>
      <c r="Q9606" s="11">
        <f>WEEKDAY('Consolidtaed Data'!$F3630)</f>
        <v>4</v>
      </c>
      <c r="R9606" s="9">
        <f>MONTH('Consolidtaed Data'!$F3630)</f>
        <v>9</v>
      </c>
      <c r="S9606" s="9" t="str">
        <f>TEXT(Table3[[#This Row],[Purchase Date]],"MMMM")</f>
        <v>December</v>
      </c>
      <c r="T9606" s="9">
        <f>YEAR('Consolidtaed Data'!$F3630)</f>
        <v>2020</v>
      </c>
    </row>
    <row r="9607" spans="1:20" x14ac:dyDescent="0.3">
      <c r="A9607" s="9" t="s">
        <v>10633</v>
      </c>
      <c r="B9607" s="9" t="s">
        <v>429</v>
      </c>
      <c r="C9607" s="9" t="s">
        <v>90</v>
      </c>
      <c r="D9607" s="9" t="s">
        <v>26</v>
      </c>
      <c r="E9607" s="9" t="s">
        <v>356</v>
      </c>
      <c r="F9607" s="12">
        <v>44557</v>
      </c>
      <c r="G9607" s="12" t="str">
        <f>VLOOKUP(Table3[[#This Row],[Product ID]],[1]Products!$A:$G,2,0)</f>
        <v>Product 87</v>
      </c>
      <c r="H9607" s="22">
        <v>1</v>
      </c>
      <c r="I9607" s="9">
        <f>VLOOKUP('Consolidtaed Data'!$B77,[1]Products!$A:$G,4,0)</f>
        <v>1367</v>
      </c>
      <c r="J9607" s="9">
        <f>VLOOKUP('Consolidtaed Data'!$B77,[1]Products!$A:$G,3,0)</f>
        <v>984</v>
      </c>
      <c r="K9607" s="9">
        <f>'Consolidtaed Data'!$J77*'Consolidtaed Data'!$H77</f>
        <v>22</v>
      </c>
      <c r="L9607" s="9">
        <f>'Consolidtaed Data'!$I77*'Consolidtaed Data'!$H77</f>
        <v>35</v>
      </c>
      <c r="M9607" s="9">
        <f>'Consolidtaed Data'!$L77-'Consolidtaed Data'!$K77</f>
        <v>406</v>
      </c>
      <c r="N9607" s="9" t="str">
        <f>VLOOKUP('Consolidtaed Data'!$C77,[1]Locations!$A:$O,2,0)</f>
        <v>Hayward</v>
      </c>
      <c r="O9607" s="9" t="str">
        <f>VLOOKUP('Consolidtaed Data'!$D77,'[1]Sales People'!$A:$B,2,0)</f>
        <v>Charles Harper</v>
      </c>
      <c r="P9607" s="9" t="str">
        <f>VLOOKUP('Consolidtaed Data'!$E77,[1]Customers!$A:$B,2,0)</f>
        <v>Chris Howard</v>
      </c>
      <c r="Q9607" s="11">
        <f>WEEKDAY('Consolidtaed Data'!$F77)</f>
        <v>2</v>
      </c>
      <c r="R9607" s="9">
        <f>MONTH('Consolidtaed Data'!$F77)</f>
        <v>1</v>
      </c>
      <c r="S9607" s="9" t="str">
        <f>TEXT(Table3[[#This Row],[Purchase Date]],"MMMM")</f>
        <v>December</v>
      </c>
      <c r="T9607" s="9">
        <f>YEAR('Consolidtaed Data'!$F77)</f>
        <v>2020</v>
      </c>
    </row>
    <row r="9608" spans="1:20" x14ac:dyDescent="0.3">
      <c r="A9608" s="9" t="s">
        <v>10634</v>
      </c>
      <c r="B9608" s="9" t="s">
        <v>185</v>
      </c>
      <c r="C9608" s="9" t="s">
        <v>201</v>
      </c>
      <c r="D9608" s="9" t="s">
        <v>43</v>
      </c>
      <c r="E9608" s="9" t="s">
        <v>1607</v>
      </c>
      <c r="F9608" s="12">
        <v>44557</v>
      </c>
      <c r="G9608" s="12" t="str">
        <f>VLOOKUP(Table3[[#This Row],[Product ID]],[1]Products!$A:$G,2,0)</f>
        <v>Product 65</v>
      </c>
      <c r="H9608" s="22">
        <v>1</v>
      </c>
      <c r="I9608" s="9">
        <f>VLOOKUP('Consolidtaed Data'!$B776,[1]Products!$A:$G,4,0)</f>
        <v>1635</v>
      </c>
      <c r="J9608" s="9">
        <f>VLOOKUP('Consolidtaed Data'!$B776,[1]Products!$A:$G,3,0)</f>
        <v>1046</v>
      </c>
      <c r="K9608" s="9">
        <f>'Consolidtaed Data'!$J776*'Consolidtaed Data'!$H776</f>
        <v>216</v>
      </c>
      <c r="L9608" s="9">
        <f>'Consolidtaed Data'!$I776*'Consolidtaed Data'!$H776</f>
        <v>408</v>
      </c>
      <c r="M9608" s="9">
        <f>'Consolidtaed Data'!$L776-'Consolidtaed Data'!$K776</f>
        <v>329</v>
      </c>
      <c r="N9608" s="9" t="str">
        <f>VLOOKUP('Consolidtaed Data'!$C776,[1]Locations!$A:$O,2,0)</f>
        <v>Carlsbad</v>
      </c>
      <c r="O9608" s="9" t="str">
        <f>VLOOKUP('Consolidtaed Data'!$D776,'[1]Sales People'!$A:$B,2,0)</f>
        <v>Martin Perry</v>
      </c>
      <c r="P9608" s="9" t="str">
        <f>VLOOKUP('Consolidtaed Data'!$E776,[1]Customers!$A:$B,2,0)</f>
        <v>Chris Hall</v>
      </c>
      <c r="Q9608" s="11">
        <f>WEEKDAY('Consolidtaed Data'!$F776)</f>
        <v>1</v>
      </c>
      <c r="R9608" s="9">
        <f>MONTH('Consolidtaed Data'!$F776)</f>
        <v>2</v>
      </c>
      <c r="S9608" s="9" t="str">
        <f>TEXT(Table3[[#This Row],[Purchase Date]],"MMMM")</f>
        <v>December</v>
      </c>
      <c r="T9608" s="9">
        <f>YEAR('Consolidtaed Data'!$F776)</f>
        <v>2020</v>
      </c>
    </row>
    <row r="9609" spans="1:20" x14ac:dyDescent="0.3">
      <c r="A9609" s="9" t="s">
        <v>10635</v>
      </c>
      <c r="B9609" s="9" t="s">
        <v>340</v>
      </c>
      <c r="C9609" s="9" t="s">
        <v>352</v>
      </c>
      <c r="D9609" s="9" t="s">
        <v>123</v>
      </c>
      <c r="E9609" s="9" t="s">
        <v>1348</v>
      </c>
      <c r="F9609" s="12">
        <v>44557</v>
      </c>
      <c r="G9609" s="12" t="str">
        <f>VLOOKUP(Table3[[#This Row],[Product ID]],[1]Products!$A:$G,2,0)</f>
        <v>Product 34</v>
      </c>
      <c r="H9609" s="22">
        <v>3</v>
      </c>
      <c r="I9609" s="9">
        <f>VLOOKUP('Consolidtaed Data'!$B806,[1]Products!$A:$G,4,0)</f>
        <v>913</v>
      </c>
      <c r="J9609" s="9">
        <f>VLOOKUP('Consolidtaed Data'!$B806,[1]Products!$A:$G,3,0)</f>
        <v>584</v>
      </c>
      <c r="K9609" s="9">
        <f>'Consolidtaed Data'!$J806*'Consolidtaed Data'!$H806</f>
        <v>4191</v>
      </c>
      <c r="L9609" s="9">
        <f>'Consolidtaed Data'!$I806*'Consolidtaed Data'!$H806</f>
        <v>5901</v>
      </c>
      <c r="M9609" s="9">
        <f>'Consolidtaed Data'!$L806-'Consolidtaed Data'!$K806</f>
        <v>1308</v>
      </c>
      <c r="N9609" s="9" t="str">
        <f>VLOOKUP('Consolidtaed Data'!$C806,[1]Locations!$A:$O,2,0)</f>
        <v>Escondido</v>
      </c>
      <c r="O9609" s="9" t="str">
        <f>VLOOKUP('Consolidtaed Data'!$D806,'[1]Sales People'!$A:$B,2,0)</f>
        <v>Brian Davis</v>
      </c>
      <c r="P9609" s="9" t="str">
        <f>VLOOKUP('Consolidtaed Data'!$E806,[1]Customers!$A:$B,2,0)</f>
        <v>Walter Harris</v>
      </c>
      <c r="Q9609" s="11">
        <f>WEEKDAY('Consolidtaed Data'!$F806)</f>
        <v>3</v>
      </c>
      <c r="R9609" s="9">
        <f>MONTH('Consolidtaed Data'!$F806)</f>
        <v>2</v>
      </c>
      <c r="S9609" s="9" t="str">
        <f>TEXT(Table3[[#This Row],[Purchase Date]],"MMMM")</f>
        <v>December</v>
      </c>
      <c r="T9609" s="9">
        <f>YEAR('Consolidtaed Data'!$F806)</f>
        <v>2020</v>
      </c>
    </row>
    <row r="9610" spans="1:20" x14ac:dyDescent="0.3">
      <c r="A9610" s="9" t="s">
        <v>10636</v>
      </c>
      <c r="B9610" s="9" t="s">
        <v>503</v>
      </c>
      <c r="C9610" s="9" t="s">
        <v>186</v>
      </c>
      <c r="D9610" s="9" t="s">
        <v>229</v>
      </c>
      <c r="E9610" s="9" t="s">
        <v>141</v>
      </c>
      <c r="F9610" s="12">
        <v>44557</v>
      </c>
      <c r="G9610" s="12" t="str">
        <f>VLOOKUP(Table3[[#This Row],[Product ID]],[1]Products!$A:$G,2,0)</f>
        <v>Product 99</v>
      </c>
      <c r="H9610" s="22">
        <v>1</v>
      </c>
      <c r="I9610" s="9">
        <f>VLOOKUP('Consolidtaed Data'!$B923,[1]Products!$A:$G,4,0)</f>
        <v>2294</v>
      </c>
      <c r="J9610" s="9">
        <f>VLOOKUP('Consolidtaed Data'!$B923,[1]Products!$A:$G,3,0)</f>
        <v>1399</v>
      </c>
      <c r="K9610" s="9">
        <f>'Consolidtaed Data'!$J923*'Consolidtaed Data'!$H923</f>
        <v>269</v>
      </c>
      <c r="L9610" s="9">
        <f>'Consolidtaed Data'!$I923*'Consolidtaed Data'!$H923</f>
        <v>368</v>
      </c>
      <c r="M9610" s="9">
        <f>'Consolidtaed Data'!$L923-'Consolidtaed Data'!$K923</f>
        <v>261</v>
      </c>
      <c r="N9610" s="9" t="str">
        <f>VLOOKUP('Consolidtaed Data'!$C923,[1]Locations!$A:$O,2,0)</f>
        <v>San Jose</v>
      </c>
      <c r="O9610" s="9" t="str">
        <f>VLOOKUP('Consolidtaed Data'!$D923,'[1]Sales People'!$A:$B,2,0)</f>
        <v>Martin Carr</v>
      </c>
      <c r="P9610" s="9" t="str">
        <f>VLOOKUP('Consolidtaed Data'!$E923,[1]Customers!$A:$B,2,0)</f>
        <v>Jesse Hernandez</v>
      </c>
      <c r="Q9610" s="11">
        <f>WEEKDAY('Consolidtaed Data'!$F923)</f>
        <v>6</v>
      </c>
      <c r="R9610" s="9">
        <f>MONTH('Consolidtaed Data'!$F923)</f>
        <v>3</v>
      </c>
      <c r="S9610" s="9" t="str">
        <f>TEXT(Table3[[#This Row],[Purchase Date]],"MMMM")</f>
        <v>December</v>
      </c>
      <c r="T9610" s="9">
        <f>YEAR('Consolidtaed Data'!$F923)</f>
        <v>2020</v>
      </c>
    </row>
    <row r="9611" spans="1:20" x14ac:dyDescent="0.3">
      <c r="A9611" s="9" t="s">
        <v>10637</v>
      </c>
      <c r="B9611" s="9" t="s">
        <v>29</v>
      </c>
      <c r="C9611" s="9" t="s">
        <v>423</v>
      </c>
      <c r="D9611" s="9" t="s">
        <v>197</v>
      </c>
      <c r="E9611" s="9" t="s">
        <v>759</v>
      </c>
      <c r="F9611" s="12">
        <v>44557</v>
      </c>
      <c r="G9611" s="12" t="str">
        <f>VLOOKUP(Table3[[#This Row],[Product ID]],[1]Products!$A:$G,2,0)</f>
        <v>Product 37</v>
      </c>
      <c r="H9611" s="22">
        <v>3</v>
      </c>
      <c r="I9611" s="9">
        <f>VLOOKUP('Consolidtaed Data'!$B1102,[1]Products!$A:$G,4,0)</f>
        <v>2391</v>
      </c>
      <c r="J9611" s="9">
        <f>VLOOKUP('Consolidtaed Data'!$B1102,[1]Products!$A:$G,3,0)</f>
        <v>1291</v>
      </c>
      <c r="K9611" s="9">
        <f>'Consolidtaed Data'!$J1102*'Consolidtaed Data'!$H1102</f>
        <v>1321</v>
      </c>
      <c r="L9611" s="9">
        <f>'Consolidtaed Data'!$I1102*'Consolidtaed Data'!$H1102</f>
        <v>1972</v>
      </c>
      <c r="M9611" s="9">
        <f>'Consolidtaed Data'!$L1102-'Consolidtaed Data'!$K1102</f>
        <v>1742</v>
      </c>
      <c r="N9611" s="9" t="str">
        <f>VLOOKUP('Consolidtaed Data'!$C1102,[1]Locations!$A:$O,2,0)</f>
        <v>Temecula</v>
      </c>
      <c r="O9611" s="9" t="str">
        <f>VLOOKUP('Consolidtaed Data'!$D1102,'[1]Sales People'!$A:$B,2,0)</f>
        <v>Joe Sims</v>
      </c>
      <c r="P9611" s="9" t="str">
        <f>VLOOKUP('Consolidtaed Data'!$E1102,[1]Customers!$A:$B,2,0)</f>
        <v>Walter Watson</v>
      </c>
      <c r="Q9611" s="11">
        <f>WEEKDAY('Consolidtaed Data'!$F1102)</f>
        <v>6</v>
      </c>
      <c r="R9611" s="9">
        <f>MONTH('Consolidtaed Data'!$F1102)</f>
        <v>3</v>
      </c>
      <c r="S9611" s="9" t="str">
        <f>TEXT(Table3[[#This Row],[Purchase Date]],"MMMM")</f>
        <v>December</v>
      </c>
      <c r="T9611" s="9">
        <f>YEAR('Consolidtaed Data'!$F1102)</f>
        <v>2020</v>
      </c>
    </row>
    <row r="9612" spans="1:20" x14ac:dyDescent="0.3">
      <c r="A9612" s="9" t="s">
        <v>10638</v>
      </c>
      <c r="B9612" s="9" t="s">
        <v>38</v>
      </c>
      <c r="C9612" s="9" t="s">
        <v>165</v>
      </c>
      <c r="D9612" s="9" t="s">
        <v>22</v>
      </c>
      <c r="E9612" s="9" t="s">
        <v>703</v>
      </c>
      <c r="F9612" s="12">
        <v>44557</v>
      </c>
      <c r="G9612" s="12" t="str">
        <f>VLOOKUP(Table3[[#This Row],[Product ID]],[1]Products!$A:$G,2,0)</f>
        <v>Product 25</v>
      </c>
      <c r="H9612" s="22">
        <v>1</v>
      </c>
      <c r="I9612" s="9">
        <f>VLOOKUP('Consolidtaed Data'!$B1327,[1]Products!$A:$G,4,0)</f>
        <v>1889</v>
      </c>
      <c r="J9612" s="9">
        <f>VLOOKUP('Consolidtaed Data'!$B1327,[1]Products!$A:$G,3,0)</f>
        <v>945</v>
      </c>
      <c r="K9612" s="9">
        <f>'Consolidtaed Data'!$J1327*'Consolidtaed Data'!$H1327</f>
        <v>4419</v>
      </c>
      <c r="L9612" s="9">
        <f>'Consolidtaed Data'!$I1327*'Consolidtaed Data'!$H1327</f>
        <v>7491</v>
      </c>
      <c r="M9612" s="9">
        <f>'Consolidtaed Data'!$L1327-'Consolidtaed Data'!$K1327</f>
        <v>944</v>
      </c>
      <c r="N9612" s="9" t="str">
        <f>VLOOKUP('Consolidtaed Data'!$C1327,[1]Locations!$A:$O,2,0)</f>
        <v>Clovis</v>
      </c>
      <c r="O9612" s="9" t="str">
        <f>VLOOKUP('Consolidtaed Data'!$D1327,'[1]Sales People'!$A:$B,2,0)</f>
        <v>Martin Carr</v>
      </c>
      <c r="P9612" s="9" t="str">
        <f>VLOOKUP('Consolidtaed Data'!$E1327,[1]Customers!$A:$B,2,0)</f>
        <v>Victor Scott</v>
      </c>
      <c r="Q9612" s="11">
        <f>WEEKDAY('Consolidtaed Data'!$F1327)</f>
        <v>3</v>
      </c>
      <c r="R9612" s="9">
        <f>MONTH('Consolidtaed Data'!$F1327)</f>
        <v>4</v>
      </c>
      <c r="S9612" s="9" t="str">
        <f>TEXT(Table3[[#This Row],[Purchase Date]],"MMMM")</f>
        <v>December</v>
      </c>
      <c r="T9612" s="9">
        <f>YEAR('Consolidtaed Data'!$F1327)</f>
        <v>2020</v>
      </c>
    </row>
    <row r="9613" spans="1:20" x14ac:dyDescent="0.3">
      <c r="A9613" s="9" t="s">
        <v>10639</v>
      </c>
      <c r="B9613" s="9" t="s">
        <v>322</v>
      </c>
      <c r="C9613" s="9" t="s">
        <v>34</v>
      </c>
      <c r="D9613" s="9" t="s">
        <v>197</v>
      </c>
      <c r="E9613" s="9" t="s">
        <v>1416</v>
      </c>
      <c r="F9613" s="12">
        <v>44557</v>
      </c>
      <c r="G9613" s="12" t="str">
        <f>VLOOKUP(Table3[[#This Row],[Product ID]],[1]Products!$A:$G,2,0)</f>
        <v>Product 43</v>
      </c>
      <c r="H9613" s="22">
        <v>1</v>
      </c>
      <c r="I9613" s="9">
        <f>VLOOKUP('Consolidtaed Data'!$B2177,[1]Products!$A:$G,4,0)</f>
        <v>1899</v>
      </c>
      <c r="J9613" s="9">
        <f>VLOOKUP('Consolidtaed Data'!$B2177,[1]Products!$A:$G,3,0)</f>
        <v>1044</v>
      </c>
      <c r="K9613" s="9">
        <f>'Consolidtaed Data'!$J2177*'Consolidtaed Data'!$H2177</f>
        <v>1484</v>
      </c>
      <c r="L9613" s="9">
        <f>'Consolidtaed Data'!$I2177*'Consolidtaed Data'!$H2177</f>
        <v>2283</v>
      </c>
      <c r="M9613" s="9">
        <f>'Consolidtaed Data'!$L2177-'Consolidtaed Data'!$K2177</f>
        <v>2565</v>
      </c>
      <c r="N9613" s="9" t="str">
        <f>VLOOKUP('Consolidtaed Data'!$C2177,[1]Locations!$A:$O,2,0)</f>
        <v>Fresno</v>
      </c>
      <c r="O9613" s="9" t="str">
        <f>VLOOKUP('Consolidtaed Data'!$D2177,'[1]Sales People'!$A:$B,2,0)</f>
        <v>Charles Harper</v>
      </c>
      <c r="P9613" s="9" t="str">
        <f>VLOOKUP('Consolidtaed Data'!$E2177,[1]Customers!$A:$B,2,0)</f>
        <v>Douglas Robinson</v>
      </c>
      <c r="Q9613" s="11">
        <f>WEEKDAY('Consolidtaed Data'!$F2177)</f>
        <v>1</v>
      </c>
      <c r="R9613" s="9">
        <f>MONTH('Consolidtaed Data'!$F2177)</f>
        <v>6</v>
      </c>
      <c r="S9613" s="9" t="str">
        <f>TEXT(Table3[[#This Row],[Purchase Date]],"MMMM")</f>
        <v>December</v>
      </c>
      <c r="T9613" s="9">
        <f>YEAR('Consolidtaed Data'!$F2177)</f>
        <v>2020</v>
      </c>
    </row>
    <row r="9614" spans="1:20" x14ac:dyDescent="0.3">
      <c r="A9614" s="9" t="s">
        <v>10640</v>
      </c>
      <c r="B9614" s="9" t="s">
        <v>742</v>
      </c>
      <c r="C9614" s="9" t="s">
        <v>439</v>
      </c>
      <c r="D9614" s="9" t="s">
        <v>229</v>
      </c>
      <c r="E9614" s="9" t="s">
        <v>1809</v>
      </c>
      <c r="F9614" s="12">
        <v>44557</v>
      </c>
      <c r="G9614" s="12" t="str">
        <f>VLOOKUP(Table3[[#This Row],[Product ID]],[1]Products!$A:$G,2,0)</f>
        <v>Product 90</v>
      </c>
      <c r="H9614" s="22">
        <v>3</v>
      </c>
      <c r="I9614" s="9">
        <f>VLOOKUP('Consolidtaed Data'!$B2344,[1]Products!$A:$G,4,0)</f>
        <v>1467</v>
      </c>
      <c r="J9614" s="9">
        <f>VLOOKUP('Consolidtaed Data'!$B2344,[1]Products!$A:$G,3,0)</f>
        <v>807</v>
      </c>
      <c r="K9614" s="9">
        <f>'Consolidtaed Data'!$J2344*'Consolidtaed Data'!$H2344</f>
        <v>5512</v>
      </c>
      <c r="L9614" s="9">
        <f>'Consolidtaed Data'!$I2344*'Consolidtaed Data'!$H2344</f>
        <v>7548</v>
      </c>
      <c r="M9614" s="9">
        <f>'Consolidtaed Data'!$L2344-'Consolidtaed Data'!$K2344</f>
        <v>1598</v>
      </c>
      <c r="N9614" s="9" t="str">
        <f>VLOOKUP('Consolidtaed Data'!$C2344,[1]Locations!$A:$O,2,0)</f>
        <v>Santa Ana</v>
      </c>
      <c r="O9614" s="9" t="str">
        <f>VLOOKUP('Consolidtaed Data'!$D2344,'[1]Sales People'!$A:$B,2,0)</f>
        <v>Roger Robertson</v>
      </c>
      <c r="P9614" s="9" t="str">
        <f>VLOOKUP('Consolidtaed Data'!$E2344,[1]Customers!$A:$B,2,0)</f>
        <v>Juan Rivera</v>
      </c>
      <c r="Q9614" s="11">
        <f>WEEKDAY('Consolidtaed Data'!$F2344)</f>
        <v>7</v>
      </c>
      <c r="R9614" s="9">
        <f>MONTH('Consolidtaed Data'!$F2344)</f>
        <v>6</v>
      </c>
      <c r="S9614" s="9" t="str">
        <f>TEXT(Table3[[#This Row],[Purchase Date]],"MMMM")</f>
        <v>December</v>
      </c>
      <c r="T9614" s="9">
        <f>YEAR('Consolidtaed Data'!$F2344)</f>
        <v>2020</v>
      </c>
    </row>
    <row r="9615" spans="1:20" x14ac:dyDescent="0.3">
      <c r="A9615" s="9" t="s">
        <v>10641</v>
      </c>
      <c r="B9615" s="9" t="s">
        <v>336</v>
      </c>
      <c r="C9615" s="9" t="s">
        <v>228</v>
      </c>
      <c r="D9615" s="9" t="s">
        <v>153</v>
      </c>
      <c r="E9615" s="9" t="s">
        <v>640</v>
      </c>
      <c r="F9615" s="12">
        <v>44557</v>
      </c>
      <c r="G9615" s="12" t="str">
        <f>VLOOKUP(Table3[[#This Row],[Product ID]],[1]Products!$A:$G,2,0)</f>
        <v>Product 78</v>
      </c>
      <c r="H9615" s="22">
        <v>3</v>
      </c>
      <c r="I9615" s="9">
        <f>VLOOKUP('Consolidtaed Data'!$B2719,[1]Products!$A:$G,4,0)</f>
        <v>1899</v>
      </c>
      <c r="J9615" s="9">
        <f>VLOOKUP('Consolidtaed Data'!$B2719,[1]Products!$A:$G,3,0)</f>
        <v>1044</v>
      </c>
      <c r="K9615" s="9">
        <f>'Consolidtaed Data'!$J2719*'Consolidtaed Data'!$H2719</f>
        <v>536</v>
      </c>
      <c r="L9615" s="9">
        <f>'Consolidtaed Data'!$I2719*'Consolidtaed Data'!$H2719</f>
        <v>800</v>
      </c>
      <c r="M9615" s="9">
        <f>'Consolidtaed Data'!$L2719-'Consolidtaed Data'!$K2719</f>
        <v>68</v>
      </c>
      <c r="N9615" s="9" t="str">
        <f>VLOOKUP('Consolidtaed Data'!$C2719,[1]Locations!$A:$O,2,0)</f>
        <v>Hayward</v>
      </c>
      <c r="O9615" s="9" t="str">
        <f>VLOOKUP('Consolidtaed Data'!$D2719,'[1]Sales People'!$A:$B,2,0)</f>
        <v>Carl Hall</v>
      </c>
      <c r="P9615" s="9" t="str">
        <f>VLOOKUP('Consolidtaed Data'!$E2719,[1]Customers!$A:$B,2,0)</f>
        <v>Ernest Knight</v>
      </c>
      <c r="Q9615" s="11">
        <f>WEEKDAY('Consolidtaed Data'!$F2719)</f>
        <v>6</v>
      </c>
      <c r="R9615" s="9">
        <f>MONTH('Consolidtaed Data'!$F2719)</f>
        <v>7</v>
      </c>
      <c r="S9615" s="9" t="str">
        <f>TEXT(Table3[[#This Row],[Purchase Date]],"MMMM")</f>
        <v>December</v>
      </c>
      <c r="T9615" s="9">
        <f>YEAR('Consolidtaed Data'!$F2719)</f>
        <v>2020</v>
      </c>
    </row>
    <row r="9616" spans="1:20" x14ac:dyDescent="0.3">
      <c r="A9616" s="9" t="s">
        <v>10642</v>
      </c>
      <c r="B9616" s="9" t="s">
        <v>580</v>
      </c>
      <c r="C9616" s="9" t="s">
        <v>245</v>
      </c>
      <c r="D9616" s="9" t="s">
        <v>197</v>
      </c>
      <c r="E9616" s="9" t="s">
        <v>1668</v>
      </c>
      <c r="F9616" s="12">
        <v>44557</v>
      </c>
      <c r="G9616" s="12" t="str">
        <f>VLOOKUP(Table3[[#This Row],[Product ID]],[1]Products!$A:$G,2,0)</f>
        <v>Product 1</v>
      </c>
      <c r="H9616" s="22">
        <v>1</v>
      </c>
      <c r="I9616" s="9">
        <f>VLOOKUP('Consolidtaed Data'!$B3064,[1]Products!$A:$G,4,0)</f>
        <v>123</v>
      </c>
      <c r="J9616" s="9">
        <f>VLOOKUP('Consolidtaed Data'!$B3064,[1]Products!$A:$G,3,0)</f>
        <v>84</v>
      </c>
      <c r="K9616" s="9">
        <f>'Consolidtaed Data'!$J3064*'Consolidtaed Data'!$H3064</f>
        <v>400</v>
      </c>
      <c r="L9616" s="9">
        <f>'Consolidtaed Data'!$I3064*'Consolidtaed Data'!$H3064</f>
        <v>580</v>
      </c>
      <c r="M9616" s="9">
        <f>'Consolidtaed Data'!$L3064-'Consolidtaed Data'!$K3064</f>
        <v>98</v>
      </c>
      <c r="N9616" s="9" t="str">
        <f>VLOOKUP('Consolidtaed Data'!$C3064,[1]Locations!$A:$O,2,0)</f>
        <v>Murrieta</v>
      </c>
      <c r="O9616" s="9" t="str">
        <f>VLOOKUP('Consolidtaed Data'!$D3064,'[1]Sales People'!$A:$B,2,0)</f>
        <v>Kevin Butler</v>
      </c>
      <c r="P9616" s="9" t="str">
        <f>VLOOKUP('Consolidtaed Data'!$E3064,[1]Customers!$A:$B,2,0)</f>
        <v>Thomas Gray</v>
      </c>
      <c r="Q9616" s="11">
        <f>WEEKDAY('Consolidtaed Data'!$F3064)</f>
        <v>4</v>
      </c>
      <c r="R9616" s="9">
        <f>MONTH('Consolidtaed Data'!$F3064)</f>
        <v>8</v>
      </c>
      <c r="S9616" s="9" t="str">
        <f>TEXT(Table3[[#This Row],[Purchase Date]],"MMMM")</f>
        <v>December</v>
      </c>
      <c r="T9616" s="9">
        <f>YEAR('Consolidtaed Data'!$F3064)</f>
        <v>2020</v>
      </c>
    </row>
    <row r="9617" spans="1:20" x14ac:dyDescent="0.3">
      <c r="A9617" s="9" t="s">
        <v>10643</v>
      </c>
      <c r="B9617" s="9" t="s">
        <v>7</v>
      </c>
      <c r="C9617" s="9" t="s">
        <v>223</v>
      </c>
      <c r="D9617" s="9" t="s">
        <v>17</v>
      </c>
      <c r="E9617" s="9" t="s">
        <v>1339</v>
      </c>
      <c r="F9617" s="12">
        <v>44557</v>
      </c>
      <c r="G9617" s="12" t="str">
        <f>VLOOKUP(Table3[[#This Row],[Product ID]],[1]Products!$A:$G,2,0)</f>
        <v>Product 77</v>
      </c>
      <c r="H9617" s="22">
        <v>2</v>
      </c>
      <c r="I9617" s="9">
        <f>VLOOKUP('Consolidtaed Data'!$B3090,[1]Products!$A:$G,4,0)</f>
        <v>530</v>
      </c>
      <c r="J9617" s="9">
        <f>VLOOKUP('Consolidtaed Data'!$B3090,[1]Products!$A:$G,3,0)</f>
        <v>424</v>
      </c>
      <c r="K9617" s="9">
        <f>'Consolidtaed Data'!$J3090*'Consolidtaed Data'!$H3090</f>
        <v>1268</v>
      </c>
      <c r="L9617" s="9">
        <f>'Consolidtaed Data'!$I3090*'Consolidtaed Data'!$H3090</f>
        <v>1760</v>
      </c>
      <c r="M9617" s="9">
        <f>'Consolidtaed Data'!$L3090-'Consolidtaed Data'!$K3090</f>
        <v>431</v>
      </c>
      <c r="N9617" s="9" t="str">
        <f>VLOOKUP('Consolidtaed Data'!$C3090,[1]Locations!$A:$O,2,0)</f>
        <v>West Covina</v>
      </c>
      <c r="O9617" s="9" t="str">
        <f>VLOOKUP('Consolidtaed Data'!$D3090,'[1]Sales People'!$A:$B,2,0)</f>
        <v>Martin Carr</v>
      </c>
      <c r="P9617" s="9" t="str">
        <f>VLOOKUP('Consolidtaed Data'!$E3090,[1]Customers!$A:$B,2,0)</f>
        <v>Brian Taylor</v>
      </c>
      <c r="Q9617" s="11">
        <f>WEEKDAY('Consolidtaed Data'!$F3090)</f>
        <v>6</v>
      </c>
      <c r="R9617" s="9">
        <f>MONTH('Consolidtaed Data'!$F3090)</f>
        <v>8</v>
      </c>
      <c r="S9617" s="9" t="str">
        <f>TEXT(Table3[[#This Row],[Purchase Date]],"MMMM")</f>
        <v>December</v>
      </c>
      <c r="T9617" s="9">
        <f>YEAR('Consolidtaed Data'!$F3090)</f>
        <v>2020</v>
      </c>
    </row>
    <row r="9618" spans="1:20" x14ac:dyDescent="0.3">
      <c r="A9618" s="9" t="s">
        <v>10644</v>
      </c>
      <c r="B9618" s="9" t="s">
        <v>230</v>
      </c>
      <c r="C9618" s="9" t="s">
        <v>134</v>
      </c>
      <c r="D9618" s="9" t="s">
        <v>56</v>
      </c>
      <c r="E9618" s="9" t="s">
        <v>498</v>
      </c>
      <c r="F9618" s="12">
        <v>44557</v>
      </c>
      <c r="G9618" s="12" t="str">
        <f>VLOOKUP(Table3[[#This Row],[Product ID]],[1]Products!$A:$G,2,0)</f>
        <v>Product 31</v>
      </c>
      <c r="H9618" s="22">
        <v>1</v>
      </c>
      <c r="I9618" s="9">
        <f>VLOOKUP('Consolidtaed Data'!$B3138,[1]Products!$A:$G,4,0)</f>
        <v>95</v>
      </c>
      <c r="J9618" s="9">
        <f>VLOOKUP('Consolidtaed Data'!$B3138,[1]Products!$A:$G,3,0)</f>
        <v>61</v>
      </c>
      <c r="K9618" s="9">
        <f>'Consolidtaed Data'!$J3138*'Consolidtaed Data'!$H3138</f>
        <v>1234</v>
      </c>
      <c r="L9618" s="9">
        <f>'Consolidtaed Data'!$I3138*'Consolidtaed Data'!$H3138</f>
        <v>1582</v>
      </c>
      <c r="M9618" s="9">
        <f>'Consolidtaed Data'!$L3138-'Consolidtaed Data'!$K3138</f>
        <v>256</v>
      </c>
      <c r="N9618" s="9" t="str">
        <f>VLOOKUP('Consolidtaed Data'!$C3138,[1]Locations!$A:$O,2,0)</f>
        <v>Murrieta</v>
      </c>
      <c r="O9618" s="9" t="str">
        <f>VLOOKUP('Consolidtaed Data'!$D3138,'[1]Sales People'!$A:$B,2,0)</f>
        <v>Larry Marshall</v>
      </c>
      <c r="P9618" s="9" t="str">
        <f>VLOOKUP('Consolidtaed Data'!$E3138,[1]Customers!$A:$B,2,0)</f>
        <v>Todd Price</v>
      </c>
      <c r="Q9618" s="11">
        <f>WEEKDAY('Consolidtaed Data'!$F3138)</f>
        <v>4</v>
      </c>
      <c r="R9618" s="9">
        <f>MONTH('Consolidtaed Data'!$F3138)</f>
        <v>8</v>
      </c>
      <c r="S9618" s="9" t="str">
        <f>TEXT(Table3[[#This Row],[Purchase Date]],"MMMM")</f>
        <v>December</v>
      </c>
      <c r="T9618" s="9">
        <f>YEAR('Consolidtaed Data'!$F3138)</f>
        <v>2020</v>
      </c>
    </row>
    <row r="9619" spans="1:20" x14ac:dyDescent="0.3">
      <c r="A9619" s="9" t="s">
        <v>10645</v>
      </c>
      <c r="B9619" s="9" t="s">
        <v>177</v>
      </c>
      <c r="C9619" s="9" t="s">
        <v>325</v>
      </c>
      <c r="D9619" s="9" t="s">
        <v>315</v>
      </c>
      <c r="E9619" s="9" t="s">
        <v>1006</v>
      </c>
      <c r="F9619" s="12">
        <v>44557</v>
      </c>
      <c r="G9619" s="12" t="str">
        <f>VLOOKUP(Table3[[#This Row],[Product ID]],[1]Products!$A:$G,2,0)</f>
        <v>Product 5</v>
      </c>
      <c r="H9619" s="22">
        <v>2</v>
      </c>
      <c r="I9619" s="9">
        <f>VLOOKUP('Consolidtaed Data'!$B3604,[1]Products!$A:$G,4,0)</f>
        <v>1638</v>
      </c>
      <c r="J9619" s="9">
        <f>VLOOKUP('Consolidtaed Data'!$B3604,[1]Products!$A:$G,3,0)</f>
        <v>1261</v>
      </c>
      <c r="K9619" s="9">
        <f>'Consolidtaed Data'!$J3604*'Consolidtaed Data'!$H3604</f>
        <v>1896</v>
      </c>
      <c r="L9619" s="9">
        <f>'Consolidtaed Data'!$I3604*'Consolidtaed Data'!$H3604</f>
        <v>2495</v>
      </c>
      <c r="M9619" s="9">
        <f>'Consolidtaed Data'!$L3604-'Consolidtaed Data'!$K3604</f>
        <v>2193</v>
      </c>
      <c r="N9619" s="9" t="str">
        <f>VLOOKUP('Consolidtaed Data'!$C3604,[1]Locations!$A:$O,2,0)</f>
        <v>Burbank</v>
      </c>
      <c r="O9619" s="9" t="str">
        <f>VLOOKUP('Consolidtaed Data'!$D3604,'[1]Sales People'!$A:$B,2,0)</f>
        <v>Walter Cook</v>
      </c>
      <c r="P9619" s="9" t="str">
        <f>VLOOKUP('Consolidtaed Data'!$E3604,[1]Customers!$A:$B,2,0)</f>
        <v>Donald Andrews</v>
      </c>
      <c r="Q9619" s="11">
        <f>WEEKDAY('Consolidtaed Data'!$F3604)</f>
        <v>1</v>
      </c>
      <c r="R9619" s="9">
        <f>MONTH('Consolidtaed Data'!$F3604)</f>
        <v>9</v>
      </c>
      <c r="S9619" s="9" t="str">
        <f>TEXT(Table3[[#This Row],[Purchase Date]],"MMMM")</f>
        <v>December</v>
      </c>
      <c r="T9619" s="9">
        <f>YEAR('Consolidtaed Data'!$F3604)</f>
        <v>2020</v>
      </c>
    </row>
    <row r="9620" spans="1:20" x14ac:dyDescent="0.3">
      <c r="A9620" s="9" t="s">
        <v>10646</v>
      </c>
      <c r="B9620" s="9" t="s">
        <v>360</v>
      </c>
      <c r="C9620" s="9" t="s">
        <v>205</v>
      </c>
      <c r="D9620" s="9" t="s">
        <v>83</v>
      </c>
      <c r="E9620" s="9" t="s">
        <v>906</v>
      </c>
      <c r="F9620" s="12">
        <v>44558</v>
      </c>
      <c r="G9620" s="12" t="str">
        <f>VLOOKUP(Table3[[#This Row],[Product ID]],[1]Products!$A:$G,2,0)</f>
        <v>Product 59</v>
      </c>
      <c r="H9620" s="22">
        <v>1</v>
      </c>
      <c r="I9620" s="9">
        <f>VLOOKUP('Consolidtaed Data'!$B322,[1]Products!$A:$G,4,0)</f>
        <v>2091</v>
      </c>
      <c r="J9620" s="9">
        <f>VLOOKUP('Consolidtaed Data'!$B322,[1]Products!$A:$G,3,0)</f>
        <v>1485</v>
      </c>
      <c r="K9620" s="9">
        <f>'Consolidtaed Data'!$J322*'Consolidtaed Data'!$H322</f>
        <v>732</v>
      </c>
      <c r="L9620" s="9">
        <f>'Consolidtaed Data'!$I322*'Consolidtaed Data'!$H322</f>
        <v>1077</v>
      </c>
      <c r="M9620" s="9">
        <f>'Consolidtaed Data'!$L322-'Consolidtaed Data'!$K322</f>
        <v>13</v>
      </c>
      <c r="N9620" s="9" t="str">
        <f>VLOOKUP('Consolidtaed Data'!$C322,[1]Locations!$A:$O,2,0)</f>
        <v>East Los Angeles</v>
      </c>
      <c r="O9620" s="9" t="str">
        <f>VLOOKUP('Consolidtaed Data'!$D322,'[1]Sales People'!$A:$B,2,0)</f>
        <v>Jerry Perry</v>
      </c>
      <c r="P9620" s="9" t="str">
        <f>VLOOKUP('Consolidtaed Data'!$E322,[1]Customers!$A:$B,2,0)</f>
        <v>Kevin Gomez</v>
      </c>
      <c r="Q9620" s="11">
        <f>WEEKDAY('Consolidtaed Data'!$F322)</f>
        <v>5</v>
      </c>
      <c r="R9620" s="9">
        <f>MONTH('Consolidtaed Data'!$F322)</f>
        <v>1</v>
      </c>
      <c r="S9620" s="9" t="str">
        <f>TEXT(Table3[[#This Row],[Purchase Date]],"MMMM")</f>
        <v>December</v>
      </c>
      <c r="T9620" s="9">
        <f>YEAR('Consolidtaed Data'!$F322)</f>
        <v>2020</v>
      </c>
    </row>
    <row r="9621" spans="1:20" x14ac:dyDescent="0.3">
      <c r="A9621" s="9" t="s">
        <v>10647</v>
      </c>
      <c r="B9621" s="9" t="s">
        <v>382</v>
      </c>
      <c r="C9621" s="9" t="s">
        <v>245</v>
      </c>
      <c r="D9621" s="9" t="s">
        <v>206</v>
      </c>
      <c r="E9621" s="9" t="s">
        <v>851</v>
      </c>
      <c r="F9621" s="12">
        <v>44558</v>
      </c>
      <c r="G9621" s="12" t="str">
        <f>VLOOKUP(Table3[[#This Row],[Product ID]],[1]Products!$A:$G,2,0)</f>
        <v>Product 50</v>
      </c>
      <c r="H9621" s="22">
        <v>3</v>
      </c>
      <c r="I9621" s="9">
        <f>VLOOKUP('Consolidtaed Data'!$B728,[1]Products!$A:$G,4,0)</f>
        <v>136</v>
      </c>
      <c r="J9621" s="9">
        <f>VLOOKUP('Consolidtaed Data'!$B728,[1]Products!$A:$G,3,0)</f>
        <v>72</v>
      </c>
      <c r="K9621" s="9">
        <f>'Consolidtaed Data'!$J728*'Consolidtaed Data'!$H728</f>
        <v>504</v>
      </c>
      <c r="L9621" s="9">
        <f>'Consolidtaed Data'!$I728*'Consolidtaed Data'!$H728</f>
        <v>951</v>
      </c>
      <c r="M9621" s="9">
        <f>'Consolidtaed Data'!$L728-'Consolidtaed Data'!$K728</f>
        <v>1356</v>
      </c>
      <c r="N9621" s="9" t="str">
        <f>VLOOKUP('Consolidtaed Data'!$C728,[1]Locations!$A:$O,2,0)</f>
        <v>San Buenaventura (Ventura)</v>
      </c>
      <c r="O9621" s="9" t="str">
        <f>VLOOKUP('Consolidtaed Data'!$D728,'[1]Sales People'!$A:$B,2,0)</f>
        <v>Larry Castillo</v>
      </c>
      <c r="P9621" s="9" t="str">
        <f>VLOOKUP('Consolidtaed Data'!$E728,[1]Customers!$A:$B,2,0)</f>
        <v>Nicholas Hamilton</v>
      </c>
      <c r="Q9621" s="11">
        <f>WEEKDAY('Consolidtaed Data'!$F728)</f>
        <v>5</v>
      </c>
      <c r="R9621" s="9">
        <f>MONTH('Consolidtaed Data'!$F728)</f>
        <v>2</v>
      </c>
      <c r="S9621" s="9" t="str">
        <f>TEXT(Table3[[#This Row],[Purchase Date]],"MMMM")</f>
        <v>December</v>
      </c>
      <c r="T9621" s="9">
        <f>YEAR('Consolidtaed Data'!$F728)</f>
        <v>2020</v>
      </c>
    </row>
    <row r="9622" spans="1:20" x14ac:dyDescent="0.3">
      <c r="A9622" s="9" t="s">
        <v>10648</v>
      </c>
      <c r="B9622" s="9" t="s">
        <v>185</v>
      </c>
      <c r="C9622" s="9" t="s">
        <v>8</v>
      </c>
      <c r="D9622" s="9" t="s">
        <v>161</v>
      </c>
      <c r="E9622" s="9" t="s">
        <v>1295</v>
      </c>
      <c r="F9622" s="12">
        <v>44558</v>
      </c>
      <c r="G9622" s="12" t="str">
        <f>VLOOKUP(Table3[[#This Row],[Product ID]],[1]Products!$A:$G,2,0)</f>
        <v>Product 65</v>
      </c>
      <c r="H9622" s="22">
        <v>1</v>
      </c>
      <c r="I9622" s="9">
        <f>VLOOKUP('Consolidtaed Data'!$B742,[1]Products!$A:$G,4,0)</f>
        <v>378</v>
      </c>
      <c r="J9622" s="9">
        <f>VLOOKUP('Consolidtaed Data'!$B742,[1]Products!$A:$G,3,0)</f>
        <v>291</v>
      </c>
      <c r="K9622" s="9">
        <f>'Consolidtaed Data'!$J742*'Consolidtaed Data'!$H742</f>
        <v>3570</v>
      </c>
      <c r="L9622" s="9">
        <f>'Consolidtaed Data'!$I742*'Consolidtaed Data'!$H742</f>
        <v>4698</v>
      </c>
      <c r="M9622" s="9">
        <f>'Consolidtaed Data'!$L742-'Consolidtaed Data'!$K742</f>
        <v>2226</v>
      </c>
      <c r="N9622" s="9" t="str">
        <f>VLOOKUP('Consolidtaed Data'!$C742,[1]Locations!$A:$O,2,0)</f>
        <v>Bakersfield</v>
      </c>
      <c r="O9622" s="9" t="str">
        <f>VLOOKUP('Consolidtaed Data'!$D742,'[1]Sales People'!$A:$B,2,0)</f>
        <v>Patrick Ruiz</v>
      </c>
      <c r="P9622" s="9" t="str">
        <f>VLOOKUP('Consolidtaed Data'!$E742,[1]Customers!$A:$B,2,0)</f>
        <v>Victor Chapman</v>
      </c>
      <c r="Q9622" s="11">
        <f>WEEKDAY('Consolidtaed Data'!$F742)</f>
        <v>5</v>
      </c>
      <c r="R9622" s="9">
        <f>MONTH('Consolidtaed Data'!$F742)</f>
        <v>2</v>
      </c>
      <c r="S9622" s="9" t="str">
        <f>TEXT(Table3[[#This Row],[Purchase Date]],"MMMM")</f>
        <v>December</v>
      </c>
      <c r="T9622" s="9">
        <f>YEAR('Consolidtaed Data'!$F742)</f>
        <v>2020</v>
      </c>
    </row>
    <row r="9623" spans="1:20" x14ac:dyDescent="0.3">
      <c r="A9623" s="9" t="s">
        <v>10649</v>
      </c>
      <c r="B9623" s="9" t="s">
        <v>148</v>
      </c>
      <c r="C9623" s="9" t="s">
        <v>25</v>
      </c>
      <c r="D9623" s="9" t="s">
        <v>105</v>
      </c>
      <c r="E9623" s="9" t="s">
        <v>2315</v>
      </c>
      <c r="F9623" s="12">
        <v>44558</v>
      </c>
      <c r="G9623" s="12" t="str">
        <f>VLOOKUP(Table3[[#This Row],[Product ID]],[1]Products!$A:$G,2,0)</f>
        <v>Product 16</v>
      </c>
      <c r="H9623" s="22">
        <v>1</v>
      </c>
      <c r="I9623" s="9">
        <f>VLOOKUP('Consolidtaed Data'!$B1358,[1]Products!$A:$G,4,0)</f>
        <v>1367</v>
      </c>
      <c r="J9623" s="9">
        <f>VLOOKUP('Consolidtaed Data'!$B1358,[1]Products!$A:$G,3,0)</f>
        <v>984</v>
      </c>
      <c r="K9623" s="9">
        <f>'Consolidtaed Data'!$J1358*'Consolidtaed Data'!$H1358</f>
        <v>462</v>
      </c>
      <c r="L9623" s="9">
        <f>'Consolidtaed Data'!$I1358*'Consolidtaed Data'!$H1358</f>
        <v>609</v>
      </c>
      <c r="M9623" s="9">
        <f>'Consolidtaed Data'!$L1358-'Consolidtaed Data'!$K1358</f>
        <v>140</v>
      </c>
      <c r="N9623" s="9" t="str">
        <f>VLOOKUP('Consolidtaed Data'!$C1358,[1]Locations!$A:$O,2,0)</f>
        <v>San Bernardino</v>
      </c>
      <c r="O9623" s="9" t="str">
        <f>VLOOKUP('Consolidtaed Data'!$D1358,'[1]Sales People'!$A:$B,2,0)</f>
        <v>John Reyes</v>
      </c>
      <c r="P9623" s="9" t="str">
        <f>VLOOKUP('Consolidtaed Data'!$E1358,[1]Customers!$A:$B,2,0)</f>
        <v>Benjamin Vasquez</v>
      </c>
      <c r="Q9623" s="11">
        <f>WEEKDAY('Consolidtaed Data'!$F1358)</f>
        <v>5</v>
      </c>
      <c r="R9623" s="9">
        <f>MONTH('Consolidtaed Data'!$F1358)</f>
        <v>4</v>
      </c>
      <c r="S9623" s="9" t="str">
        <f>TEXT(Table3[[#This Row],[Purchase Date]],"MMMM")</f>
        <v>December</v>
      </c>
      <c r="T9623" s="9">
        <f>YEAR('Consolidtaed Data'!$F1358)</f>
        <v>2020</v>
      </c>
    </row>
    <row r="9624" spans="1:20" x14ac:dyDescent="0.3">
      <c r="A9624" s="9" t="s">
        <v>10650</v>
      </c>
      <c r="B9624" s="9" t="s">
        <v>89</v>
      </c>
      <c r="C9624" s="9" t="s">
        <v>423</v>
      </c>
      <c r="D9624" s="9" t="s">
        <v>51</v>
      </c>
      <c r="E9624" s="9" t="s">
        <v>1650</v>
      </c>
      <c r="F9624" s="12">
        <v>44558</v>
      </c>
      <c r="G9624" s="12" t="str">
        <f>VLOOKUP(Table3[[#This Row],[Product ID]],[1]Products!$A:$G,2,0)</f>
        <v>Product 64</v>
      </c>
      <c r="H9624" s="22">
        <v>1</v>
      </c>
      <c r="I9624" s="9">
        <f>VLOOKUP('Consolidtaed Data'!$B1475,[1]Products!$A:$G,4,0)</f>
        <v>1494</v>
      </c>
      <c r="J9624" s="9">
        <f>VLOOKUP('Consolidtaed Data'!$B1475,[1]Products!$A:$G,3,0)</f>
        <v>971</v>
      </c>
      <c r="K9624" s="9">
        <f>'Consolidtaed Data'!$J1475*'Consolidtaed Data'!$H1475</f>
        <v>5452</v>
      </c>
      <c r="L9624" s="9">
        <f>'Consolidtaed Data'!$I1475*'Consolidtaed Data'!$H1475</f>
        <v>6900</v>
      </c>
      <c r="M9624" s="9">
        <f>'Consolidtaed Data'!$L1475-'Consolidtaed Data'!$K1475</f>
        <v>270</v>
      </c>
      <c r="N9624" s="9" t="str">
        <f>VLOOKUP('Consolidtaed Data'!$C1475,[1]Locations!$A:$O,2,0)</f>
        <v>Torrance</v>
      </c>
      <c r="O9624" s="9" t="str">
        <f>VLOOKUP('Consolidtaed Data'!$D1475,'[1]Sales People'!$A:$B,2,0)</f>
        <v>Brian Thomas</v>
      </c>
      <c r="P9624" s="9" t="str">
        <f>VLOOKUP('Consolidtaed Data'!$E1475,[1]Customers!$A:$B,2,0)</f>
        <v>Jack Howell</v>
      </c>
      <c r="Q9624" s="11">
        <f>WEEKDAY('Consolidtaed Data'!$F1475)</f>
        <v>7</v>
      </c>
      <c r="R9624" s="9">
        <f>MONTH('Consolidtaed Data'!$F1475)</f>
        <v>4</v>
      </c>
      <c r="S9624" s="9" t="str">
        <f>TEXT(Table3[[#This Row],[Purchase Date]],"MMMM")</f>
        <v>December</v>
      </c>
      <c r="T9624" s="9">
        <f>YEAR('Consolidtaed Data'!$F1475)</f>
        <v>2020</v>
      </c>
    </row>
    <row r="9625" spans="1:20" x14ac:dyDescent="0.3">
      <c r="A9625" s="9" t="s">
        <v>10651</v>
      </c>
      <c r="B9625" s="9" t="s">
        <v>393</v>
      </c>
      <c r="C9625" s="9" t="s">
        <v>405</v>
      </c>
      <c r="D9625" s="9" t="s">
        <v>9</v>
      </c>
      <c r="E9625" s="9" t="s">
        <v>1447</v>
      </c>
      <c r="F9625" s="12">
        <v>44558</v>
      </c>
      <c r="G9625" s="12" t="str">
        <f>VLOOKUP(Table3[[#This Row],[Product ID]],[1]Products!$A:$G,2,0)</f>
        <v>Product 84</v>
      </c>
      <c r="H9625" s="22">
        <v>1</v>
      </c>
      <c r="I9625" s="9">
        <f>VLOOKUP('Consolidtaed Data'!$B1720,[1]Products!$A:$G,4,0)</f>
        <v>2182</v>
      </c>
      <c r="J9625" s="9">
        <f>VLOOKUP('Consolidtaed Data'!$B1720,[1]Products!$A:$G,3,0)</f>
        <v>1200</v>
      </c>
      <c r="K9625" s="9">
        <f>'Consolidtaed Data'!$J1720*'Consolidtaed Data'!$H1720</f>
        <v>208</v>
      </c>
      <c r="L9625" s="9">
        <f>'Consolidtaed Data'!$I1720*'Consolidtaed Data'!$H1720</f>
        <v>400</v>
      </c>
      <c r="M9625" s="9">
        <f>'Consolidtaed Data'!$L1720-'Consolidtaed Data'!$K1720</f>
        <v>799</v>
      </c>
      <c r="N9625" s="9" t="str">
        <f>VLOOKUP('Consolidtaed Data'!$C1720,[1]Locations!$A:$O,2,0)</f>
        <v>Riverside</v>
      </c>
      <c r="O9625" s="9" t="str">
        <f>VLOOKUP('Consolidtaed Data'!$D1720,'[1]Sales People'!$A:$B,2,0)</f>
        <v>Brian Hansen</v>
      </c>
      <c r="P9625" s="9" t="str">
        <f>VLOOKUP('Consolidtaed Data'!$E1720,[1]Customers!$A:$B,2,0)</f>
        <v>Ralph Cooper</v>
      </c>
      <c r="Q9625" s="11">
        <f>WEEKDAY('Consolidtaed Data'!$F1720)</f>
        <v>3</v>
      </c>
      <c r="R9625" s="9">
        <f>MONTH('Consolidtaed Data'!$F1720)</f>
        <v>5</v>
      </c>
      <c r="S9625" s="9" t="str">
        <f>TEXT(Table3[[#This Row],[Purchase Date]],"MMMM")</f>
        <v>December</v>
      </c>
      <c r="T9625" s="9">
        <f>YEAR('Consolidtaed Data'!$F1720)</f>
        <v>2020</v>
      </c>
    </row>
    <row r="9626" spans="1:20" x14ac:dyDescent="0.3">
      <c r="A9626" s="9" t="s">
        <v>10652</v>
      </c>
      <c r="B9626" s="9" t="s">
        <v>49</v>
      </c>
      <c r="C9626" s="9" t="s">
        <v>16</v>
      </c>
      <c r="D9626" s="9" t="s">
        <v>100</v>
      </c>
      <c r="E9626" s="9" t="s">
        <v>1419</v>
      </c>
      <c r="F9626" s="12">
        <v>44558</v>
      </c>
      <c r="G9626" s="12" t="str">
        <f>VLOOKUP(Table3[[#This Row],[Product ID]],[1]Products!$A:$G,2,0)</f>
        <v>Product 30</v>
      </c>
      <c r="H9626" s="22">
        <v>3</v>
      </c>
      <c r="I9626" s="9">
        <f>VLOOKUP('Consolidtaed Data'!$B1756,[1]Products!$A:$G,4,0)</f>
        <v>1848</v>
      </c>
      <c r="J9626" s="9">
        <f>VLOOKUP('Consolidtaed Data'!$B1756,[1]Products!$A:$G,3,0)</f>
        <v>1294</v>
      </c>
      <c r="K9626" s="9">
        <f>'Consolidtaed Data'!$J1756*'Consolidtaed Data'!$H1756</f>
        <v>1363</v>
      </c>
      <c r="L9626" s="9">
        <f>'Consolidtaed Data'!$I1756*'Consolidtaed Data'!$H1756</f>
        <v>1725</v>
      </c>
      <c r="M9626" s="9">
        <f>'Consolidtaed Data'!$L1756-'Consolidtaed Data'!$K1756</f>
        <v>248</v>
      </c>
      <c r="N9626" s="9" t="str">
        <f>VLOOKUP('Consolidtaed Data'!$C1756,[1]Locations!$A:$O,2,0)</f>
        <v>Pasadena</v>
      </c>
      <c r="O9626" s="9" t="str">
        <f>VLOOKUP('Consolidtaed Data'!$D1756,'[1]Sales People'!$A:$B,2,0)</f>
        <v>Patrick Ruiz</v>
      </c>
      <c r="P9626" s="9" t="str">
        <f>VLOOKUP('Consolidtaed Data'!$E1756,[1]Customers!$A:$B,2,0)</f>
        <v>Harold Adams</v>
      </c>
      <c r="Q9626" s="11">
        <f>WEEKDAY('Consolidtaed Data'!$F1756)</f>
        <v>6</v>
      </c>
      <c r="R9626" s="9">
        <f>MONTH('Consolidtaed Data'!$F1756)</f>
        <v>5</v>
      </c>
      <c r="S9626" s="9" t="str">
        <f>TEXT(Table3[[#This Row],[Purchase Date]],"MMMM")</f>
        <v>December</v>
      </c>
      <c r="T9626" s="9">
        <f>YEAR('Consolidtaed Data'!$F1756)</f>
        <v>2020</v>
      </c>
    </row>
    <row r="9627" spans="1:20" x14ac:dyDescent="0.3">
      <c r="A9627" s="9" t="s">
        <v>10653</v>
      </c>
      <c r="B9627" s="9" t="s">
        <v>116</v>
      </c>
      <c r="C9627" s="9" t="s">
        <v>108</v>
      </c>
      <c r="D9627" s="9" t="s">
        <v>241</v>
      </c>
      <c r="E9627" s="9" t="s">
        <v>358</v>
      </c>
      <c r="F9627" s="12">
        <v>44558</v>
      </c>
      <c r="G9627" s="12" t="str">
        <f>VLOOKUP(Table3[[#This Row],[Product ID]],[1]Products!$A:$G,2,0)</f>
        <v>Product 55</v>
      </c>
      <c r="H9627" s="22">
        <v>3</v>
      </c>
      <c r="I9627" s="9">
        <f>VLOOKUP('Consolidtaed Data'!$B1930,[1]Products!$A:$G,4,0)</f>
        <v>545</v>
      </c>
      <c r="J9627" s="9">
        <f>VLOOKUP('Consolidtaed Data'!$B1930,[1]Products!$A:$G,3,0)</f>
        <v>425</v>
      </c>
      <c r="K9627" s="9">
        <f>'Consolidtaed Data'!$J1930*'Consolidtaed Data'!$H1930</f>
        <v>1173</v>
      </c>
      <c r="L9627" s="9">
        <f>'Consolidtaed Data'!$I1930*'Consolidtaed Data'!$H1930</f>
        <v>1862</v>
      </c>
      <c r="M9627" s="9">
        <f>'Consolidtaed Data'!$L1930-'Consolidtaed Data'!$K1930</f>
        <v>46</v>
      </c>
      <c r="N9627" s="9" t="str">
        <f>VLOOKUP('Consolidtaed Data'!$C1930,[1]Locations!$A:$O,2,0)</f>
        <v>Downey</v>
      </c>
      <c r="O9627" s="9" t="str">
        <f>VLOOKUP('Consolidtaed Data'!$D1930,'[1]Sales People'!$A:$B,2,0)</f>
        <v>Roger Ramos</v>
      </c>
      <c r="P9627" s="9" t="str">
        <f>VLOOKUP('Consolidtaed Data'!$E1930,[1]Customers!$A:$B,2,0)</f>
        <v>Fred Reid</v>
      </c>
      <c r="Q9627" s="11">
        <f>WEEKDAY('Consolidtaed Data'!$F1930)</f>
        <v>4</v>
      </c>
      <c r="R9627" s="9">
        <f>MONTH('Consolidtaed Data'!$F1930)</f>
        <v>5</v>
      </c>
      <c r="S9627" s="9" t="str">
        <f>TEXT(Table3[[#This Row],[Purchase Date]],"MMMM")</f>
        <v>December</v>
      </c>
      <c r="T9627" s="9">
        <f>YEAR('Consolidtaed Data'!$F1930)</f>
        <v>2020</v>
      </c>
    </row>
    <row r="9628" spans="1:20" x14ac:dyDescent="0.3">
      <c r="A9628" s="9" t="s">
        <v>10654</v>
      </c>
      <c r="B9628" s="9" t="s">
        <v>185</v>
      </c>
      <c r="C9628" s="9" t="s">
        <v>25</v>
      </c>
      <c r="D9628" s="9" t="s">
        <v>91</v>
      </c>
      <c r="E9628" s="9" t="s">
        <v>1386</v>
      </c>
      <c r="F9628" s="12">
        <v>44558</v>
      </c>
      <c r="G9628" s="12" t="str">
        <f>VLOOKUP(Table3[[#This Row],[Product ID]],[1]Products!$A:$G,2,0)</f>
        <v>Product 65</v>
      </c>
      <c r="H9628" s="22">
        <v>2</v>
      </c>
      <c r="I9628" s="9">
        <f>VLOOKUP('Consolidtaed Data'!$B2058,[1]Products!$A:$G,4,0)</f>
        <v>2241</v>
      </c>
      <c r="J9628" s="9">
        <f>VLOOKUP('Consolidtaed Data'!$B2058,[1]Products!$A:$G,3,0)</f>
        <v>1367</v>
      </c>
      <c r="K9628" s="9">
        <f>'Consolidtaed Data'!$J2058*'Consolidtaed Data'!$H2058</f>
        <v>408</v>
      </c>
      <c r="L9628" s="9">
        <f>'Consolidtaed Data'!$I2058*'Consolidtaed Data'!$H2058</f>
        <v>504</v>
      </c>
      <c r="M9628" s="9">
        <f>'Consolidtaed Data'!$L2058-'Consolidtaed Data'!$K2058</f>
        <v>1018</v>
      </c>
      <c r="N9628" s="9" t="str">
        <f>VLOOKUP('Consolidtaed Data'!$C2058,[1]Locations!$A:$O,2,0)</f>
        <v>Modesto</v>
      </c>
      <c r="O9628" s="9" t="str">
        <f>VLOOKUP('Consolidtaed Data'!$D2058,'[1]Sales People'!$A:$B,2,0)</f>
        <v>Carl Elliott</v>
      </c>
      <c r="P9628" s="9" t="str">
        <f>VLOOKUP('Consolidtaed Data'!$E2058,[1]Customers!$A:$B,2,0)</f>
        <v>Nicholas Hamilton</v>
      </c>
      <c r="Q9628" s="11">
        <f>WEEKDAY('Consolidtaed Data'!$F2058)</f>
        <v>7</v>
      </c>
      <c r="R9628" s="9">
        <f>MONTH('Consolidtaed Data'!$F2058)</f>
        <v>5</v>
      </c>
      <c r="S9628" s="9" t="str">
        <f>TEXT(Table3[[#This Row],[Purchase Date]],"MMMM")</f>
        <v>December</v>
      </c>
      <c r="T9628" s="9">
        <f>YEAR('Consolidtaed Data'!$F2058)</f>
        <v>2020</v>
      </c>
    </row>
    <row r="9629" spans="1:20" x14ac:dyDescent="0.3">
      <c r="A9629" s="9" t="s">
        <v>10655</v>
      </c>
      <c r="B9629" s="9" t="s">
        <v>653</v>
      </c>
      <c r="C9629" s="9" t="s">
        <v>439</v>
      </c>
      <c r="D9629" s="9" t="s">
        <v>100</v>
      </c>
      <c r="E9629" s="9" t="s">
        <v>1447</v>
      </c>
      <c r="F9629" s="12">
        <v>44558</v>
      </c>
      <c r="G9629" s="12" t="str">
        <f>VLOOKUP(Table3[[#This Row],[Product ID]],[1]Products!$A:$G,2,0)</f>
        <v>Product 74</v>
      </c>
      <c r="H9629" s="22">
        <v>1</v>
      </c>
      <c r="I9629" s="9">
        <f>VLOOKUP('Consolidtaed Data'!$B2424,[1]Products!$A:$G,4,0)</f>
        <v>1367</v>
      </c>
      <c r="J9629" s="9">
        <f>VLOOKUP('Consolidtaed Data'!$B2424,[1]Products!$A:$G,3,0)</f>
        <v>984</v>
      </c>
      <c r="K9629" s="9">
        <f>'Consolidtaed Data'!$J2424*'Consolidtaed Data'!$H2424</f>
        <v>5892</v>
      </c>
      <c r="L9629" s="9">
        <f>'Consolidtaed Data'!$I2424*'Consolidtaed Data'!$H2424</f>
        <v>9988</v>
      </c>
      <c r="M9629" s="9">
        <f>'Consolidtaed Data'!$L2424-'Consolidtaed Data'!$K2424</f>
        <v>689</v>
      </c>
      <c r="N9629" s="9" t="str">
        <f>VLOOKUP('Consolidtaed Data'!$C2424,[1]Locations!$A:$O,2,0)</f>
        <v>Fresno</v>
      </c>
      <c r="O9629" s="9" t="str">
        <f>VLOOKUP('Consolidtaed Data'!$D2424,'[1]Sales People'!$A:$B,2,0)</f>
        <v>Kenneth Bradley</v>
      </c>
      <c r="P9629" s="9" t="str">
        <f>VLOOKUP('Consolidtaed Data'!$E2424,[1]Customers!$A:$B,2,0)</f>
        <v>Victor Marshall</v>
      </c>
      <c r="Q9629" s="11">
        <f>WEEKDAY('Consolidtaed Data'!$F2424)</f>
        <v>5</v>
      </c>
      <c r="R9629" s="9">
        <f>MONTH('Consolidtaed Data'!$F2424)</f>
        <v>6</v>
      </c>
      <c r="S9629" s="9" t="str">
        <f>TEXT(Table3[[#This Row],[Purchase Date]],"MMMM")</f>
        <v>December</v>
      </c>
      <c r="T9629" s="9">
        <f>YEAR('Consolidtaed Data'!$F2424)</f>
        <v>2020</v>
      </c>
    </row>
    <row r="9630" spans="1:20" x14ac:dyDescent="0.3">
      <c r="A9630" s="9" t="s">
        <v>10656</v>
      </c>
      <c r="B9630" s="9" t="s">
        <v>89</v>
      </c>
      <c r="C9630" s="9" t="s">
        <v>522</v>
      </c>
      <c r="D9630" s="9" t="s">
        <v>87</v>
      </c>
      <c r="E9630" s="9" t="s">
        <v>44</v>
      </c>
      <c r="F9630" s="12">
        <v>44558</v>
      </c>
      <c r="G9630" s="12" t="str">
        <f>VLOOKUP(Table3[[#This Row],[Product ID]],[1]Products!$A:$G,2,0)</f>
        <v>Product 64</v>
      </c>
      <c r="H9630" s="22">
        <v>1</v>
      </c>
      <c r="I9630" s="9">
        <f>VLOOKUP('Consolidtaed Data'!$B2749,[1]Products!$A:$G,4,0)</f>
        <v>290</v>
      </c>
      <c r="J9630" s="9">
        <f>VLOOKUP('Consolidtaed Data'!$B2749,[1]Products!$A:$G,3,0)</f>
        <v>200</v>
      </c>
      <c r="K9630" s="9">
        <f>'Consolidtaed Data'!$J2749*'Consolidtaed Data'!$H2749</f>
        <v>420</v>
      </c>
      <c r="L9630" s="9">
        <f>'Consolidtaed Data'!$I2749*'Consolidtaed Data'!$H2749</f>
        <v>584</v>
      </c>
      <c r="M9630" s="9">
        <f>'Consolidtaed Data'!$L2749-'Consolidtaed Data'!$K2749</f>
        <v>742</v>
      </c>
      <c r="N9630" s="9" t="str">
        <f>VLOOKUP('Consolidtaed Data'!$C2749,[1]Locations!$A:$O,2,0)</f>
        <v>West Covina</v>
      </c>
      <c r="O9630" s="9" t="str">
        <f>VLOOKUP('Consolidtaed Data'!$D2749,'[1]Sales People'!$A:$B,2,0)</f>
        <v>Ryan Butler</v>
      </c>
      <c r="P9630" s="9" t="str">
        <f>VLOOKUP('Consolidtaed Data'!$E2749,[1]Customers!$A:$B,2,0)</f>
        <v>Jesse Barnes</v>
      </c>
      <c r="Q9630" s="11">
        <f>WEEKDAY('Consolidtaed Data'!$F2749)</f>
        <v>2</v>
      </c>
      <c r="R9630" s="9">
        <f>MONTH('Consolidtaed Data'!$F2749)</f>
        <v>7</v>
      </c>
      <c r="S9630" s="9" t="str">
        <f>TEXT(Table3[[#This Row],[Purchase Date]],"MMMM")</f>
        <v>December</v>
      </c>
      <c r="T9630" s="9">
        <f>YEAR('Consolidtaed Data'!$F2749)</f>
        <v>2020</v>
      </c>
    </row>
    <row r="9631" spans="1:20" x14ac:dyDescent="0.3">
      <c r="A9631" s="9" t="s">
        <v>10657</v>
      </c>
      <c r="B9631" s="9" t="s">
        <v>230</v>
      </c>
      <c r="C9631" s="9" t="s">
        <v>344</v>
      </c>
      <c r="D9631" s="9" t="s">
        <v>31</v>
      </c>
      <c r="E9631" s="9" t="s">
        <v>1303</v>
      </c>
      <c r="F9631" s="12">
        <v>44558</v>
      </c>
      <c r="G9631" s="12" t="str">
        <f>VLOOKUP(Table3[[#This Row],[Product ID]],[1]Products!$A:$G,2,0)</f>
        <v>Product 31</v>
      </c>
      <c r="H9631" s="22">
        <v>1</v>
      </c>
      <c r="I9631" s="9">
        <f>VLOOKUP('Consolidtaed Data'!$B2791,[1]Products!$A:$G,4,0)</f>
        <v>1351</v>
      </c>
      <c r="J9631" s="9">
        <f>VLOOKUP('Consolidtaed Data'!$B2791,[1]Products!$A:$G,3,0)</f>
        <v>1108</v>
      </c>
      <c r="K9631" s="9">
        <f>'Consolidtaed Data'!$J2791*'Consolidtaed Data'!$H2791</f>
        <v>2886</v>
      </c>
      <c r="L9631" s="9">
        <f>'Consolidtaed Data'!$I2791*'Consolidtaed Data'!$H2791</f>
        <v>3652</v>
      </c>
      <c r="M9631" s="9">
        <f>'Consolidtaed Data'!$L2791-'Consolidtaed Data'!$K2791</f>
        <v>322</v>
      </c>
      <c r="N9631" s="9" t="str">
        <f>VLOOKUP('Consolidtaed Data'!$C2791,[1]Locations!$A:$O,2,0)</f>
        <v>Fullerton</v>
      </c>
      <c r="O9631" s="9" t="str">
        <f>VLOOKUP('Consolidtaed Data'!$D2791,'[1]Sales People'!$A:$B,2,0)</f>
        <v>Howard Gardner</v>
      </c>
      <c r="P9631" s="9" t="str">
        <f>VLOOKUP('Consolidtaed Data'!$E2791,[1]Customers!$A:$B,2,0)</f>
        <v>Aaron Tucker</v>
      </c>
      <c r="Q9631" s="11">
        <f>WEEKDAY('Consolidtaed Data'!$F2791)</f>
        <v>5</v>
      </c>
      <c r="R9631" s="9">
        <f>MONTH('Consolidtaed Data'!$F2791)</f>
        <v>7</v>
      </c>
      <c r="S9631" s="9" t="str">
        <f>TEXT(Table3[[#This Row],[Purchase Date]],"MMMM")</f>
        <v>December</v>
      </c>
      <c r="T9631" s="9">
        <f>YEAR('Consolidtaed Data'!$F2791)</f>
        <v>2020</v>
      </c>
    </row>
    <row r="9632" spans="1:20" x14ac:dyDescent="0.3">
      <c r="A9632" s="9" t="s">
        <v>10658</v>
      </c>
      <c r="B9632" s="9" t="s">
        <v>411</v>
      </c>
      <c r="C9632" s="9" t="s">
        <v>82</v>
      </c>
      <c r="D9632" s="9" t="s">
        <v>174</v>
      </c>
      <c r="E9632" s="9" t="s">
        <v>624</v>
      </c>
      <c r="F9632" s="12">
        <v>44558</v>
      </c>
      <c r="G9632" s="12" t="str">
        <f>VLOOKUP(Table3[[#This Row],[Product ID]],[1]Products!$A:$G,2,0)</f>
        <v>Product 27</v>
      </c>
      <c r="H9632" s="22">
        <v>4</v>
      </c>
      <c r="I9632" s="9">
        <f>VLOOKUP('Consolidtaed Data'!$B2916,[1]Products!$A:$G,4,0)</f>
        <v>502</v>
      </c>
      <c r="J9632" s="9">
        <f>VLOOKUP('Consolidtaed Data'!$B2916,[1]Products!$A:$G,3,0)</f>
        <v>296</v>
      </c>
      <c r="K9632" s="9">
        <f>'Consolidtaed Data'!$J2916*'Consolidtaed Data'!$H2916</f>
        <v>4455</v>
      </c>
      <c r="L9632" s="9">
        <f>'Consolidtaed Data'!$I2916*'Consolidtaed Data'!$H2916</f>
        <v>6273</v>
      </c>
      <c r="M9632" s="9">
        <f>'Consolidtaed Data'!$L2916-'Consolidtaed Data'!$K2916</f>
        <v>246</v>
      </c>
      <c r="N9632" s="9" t="str">
        <f>VLOOKUP('Consolidtaed Data'!$C2916,[1]Locations!$A:$O,2,0)</f>
        <v>Long Beach</v>
      </c>
      <c r="O9632" s="9" t="str">
        <f>VLOOKUP('Consolidtaed Data'!$D2916,'[1]Sales People'!$A:$B,2,0)</f>
        <v>Kenneth Fields</v>
      </c>
      <c r="P9632" s="9" t="str">
        <f>VLOOKUP('Consolidtaed Data'!$E2916,[1]Customers!$A:$B,2,0)</f>
        <v>Carl Anderson</v>
      </c>
      <c r="Q9632" s="11">
        <f>WEEKDAY('Consolidtaed Data'!$F2916)</f>
        <v>7</v>
      </c>
      <c r="R9632" s="9">
        <f>MONTH('Consolidtaed Data'!$F2916)</f>
        <v>8</v>
      </c>
      <c r="S9632" s="9" t="str">
        <f>TEXT(Table3[[#This Row],[Purchase Date]],"MMMM")</f>
        <v>December</v>
      </c>
      <c r="T9632" s="9">
        <f>YEAR('Consolidtaed Data'!$F2916)</f>
        <v>2020</v>
      </c>
    </row>
    <row r="9633" spans="1:20" x14ac:dyDescent="0.3">
      <c r="A9633" s="9" t="s">
        <v>10659</v>
      </c>
      <c r="B9633" s="9" t="s">
        <v>712</v>
      </c>
      <c r="C9633" s="9" t="s">
        <v>173</v>
      </c>
      <c r="D9633" s="9" t="s">
        <v>113</v>
      </c>
      <c r="E9633" s="9" t="s">
        <v>365</v>
      </c>
      <c r="F9633" s="12">
        <v>44559</v>
      </c>
      <c r="G9633" s="12" t="str">
        <f>VLOOKUP(Table3[[#This Row],[Product ID]],[1]Products!$A:$G,2,0)</f>
        <v>Product 32</v>
      </c>
      <c r="H9633" s="22">
        <v>1</v>
      </c>
      <c r="I9633" s="9">
        <f>VLOOKUP('Consolidtaed Data'!$B79,[1]Products!$A:$G,4,0)</f>
        <v>886</v>
      </c>
      <c r="J9633" s="9">
        <f>VLOOKUP('Consolidtaed Data'!$B79,[1]Products!$A:$G,3,0)</f>
        <v>478</v>
      </c>
      <c r="K9633" s="9">
        <f>'Consolidtaed Data'!$J79*'Consolidtaed Data'!$H79</f>
        <v>200</v>
      </c>
      <c r="L9633" s="9">
        <f>'Consolidtaed Data'!$I79*'Consolidtaed Data'!$H79</f>
        <v>290</v>
      </c>
      <c r="M9633" s="9">
        <f>'Consolidtaed Data'!$L79-'Consolidtaed Data'!$K79</f>
        <v>161</v>
      </c>
      <c r="N9633" s="9" t="str">
        <f>VLOOKUP('Consolidtaed Data'!$C79,[1]Locations!$A:$O,2,0)</f>
        <v>Jurupa Valley</v>
      </c>
      <c r="O9633" s="9" t="str">
        <f>VLOOKUP('Consolidtaed Data'!$D79,'[1]Sales People'!$A:$B,2,0)</f>
        <v>Roger Ramos</v>
      </c>
      <c r="P9633" s="9" t="str">
        <f>VLOOKUP('Consolidtaed Data'!$E79,[1]Customers!$A:$B,2,0)</f>
        <v>Charles Richards</v>
      </c>
      <c r="Q9633" s="11">
        <f>WEEKDAY('Consolidtaed Data'!$F79)</f>
        <v>2</v>
      </c>
      <c r="R9633" s="9">
        <f>MONTH('Consolidtaed Data'!$F79)</f>
        <v>1</v>
      </c>
      <c r="S9633" s="9" t="str">
        <f>TEXT(Table3[[#This Row],[Purchase Date]],"MMMM")</f>
        <v>December</v>
      </c>
      <c r="T9633" s="9">
        <f>YEAR('Consolidtaed Data'!$F79)</f>
        <v>2020</v>
      </c>
    </row>
    <row r="9634" spans="1:20" x14ac:dyDescent="0.3">
      <c r="A9634" s="9" t="s">
        <v>10660</v>
      </c>
      <c r="B9634" s="9" t="s">
        <v>103</v>
      </c>
      <c r="C9634" s="9" t="s">
        <v>423</v>
      </c>
      <c r="D9634" s="9" t="s">
        <v>22</v>
      </c>
      <c r="E9634" s="9" t="s">
        <v>501</v>
      </c>
      <c r="F9634" s="12">
        <v>44559</v>
      </c>
      <c r="G9634" s="12" t="str">
        <f>VLOOKUP(Table3[[#This Row],[Product ID]],[1]Products!$A:$G,2,0)</f>
        <v>Product 44</v>
      </c>
      <c r="H9634" s="22">
        <v>1</v>
      </c>
      <c r="I9634" s="9">
        <f>VLOOKUP('Consolidtaed Data'!$B124,[1]Products!$A:$G,4,0)</f>
        <v>1972</v>
      </c>
      <c r="J9634" s="9">
        <f>VLOOKUP('Consolidtaed Data'!$B124,[1]Products!$A:$G,3,0)</f>
        <v>1321</v>
      </c>
      <c r="K9634" s="9">
        <f>'Consolidtaed Data'!$J124*'Consolidtaed Data'!$H124</f>
        <v>395</v>
      </c>
      <c r="L9634" s="9">
        <f>'Consolidtaed Data'!$I124*'Consolidtaed Data'!$H124</f>
        <v>556</v>
      </c>
      <c r="M9634" s="9">
        <f>'Consolidtaed Data'!$L124-'Consolidtaed Data'!$K124</f>
        <v>570</v>
      </c>
      <c r="N9634" s="9" t="str">
        <f>VLOOKUP('Consolidtaed Data'!$C124,[1]Locations!$A:$O,2,0)</f>
        <v>Antioch</v>
      </c>
      <c r="O9634" s="9" t="str">
        <f>VLOOKUP('Consolidtaed Data'!$D124,'[1]Sales People'!$A:$B,2,0)</f>
        <v>Robert Reed</v>
      </c>
      <c r="P9634" s="9" t="str">
        <f>VLOOKUP('Consolidtaed Data'!$E124,[1]Customers!$A:$B,2,0)</f>
        <v>Scott Rice</v>
      </c>
      <c r="Q9634" s="11">
        <f>WEEKDAY('Consolidtaed Data'!$F124)</f>
        <v>6</v>
      </c>
      <c r="R9634" s="9">
        <f>MONTH('Consolidtaed Data'!$F124)</f>
        <v>1</v>
      </c>
      <c r="S9634" s="9" t="str">
        <f>TEXT(Table3[[#This Row],[Purchase Date]],"MMMM")</f>
        <v>December</v>
      </c>
      <c r="T9634" s="9">
        <f>YEAR('Consolidtaed Data'!$F124)</f>
        <v>2020</v>
      </c>
    </row>
    <row r="9635" spans="1:20" x14ac:dyDescent="0.3">
      <c r="A9635" s="9" t="s">
        <v>10661</v>
      </c>
      <c r="B9635" s="9" t="s">
        <v>429</v>
      </c>
      <c r="C9635" s="9" t="s">
        <v>94</v>
      </c>
      <c r="D9635" s="9" t="s">
        <v>46</v>
      </c>
      <c r="E9635" s="9" t="s">
        <v>956</v>
      </c>
      <c r="F9635" s="12">
        <v>44559</v>
      </c>
      <c r="G9635" s="12" t="str">
        <f>VLOOKUP(Table3[[#This Row],[Product ID]],[1]Products!$A:$G,2,0)</f>
        <v>Product 87</v>
      </c>
      <c r="H9635" s="22">
        <v>2</v>
      </c>
      <c r="I9635" s="9">
        <f>VLOOKUP('Consolidtaed Data'!$B349,[1]Products!$A:$G,4,0)</f>
        <v>2241</v>
      </c>
      <c r="J9635" s="9">
        <f>VLOOKUP('Consolidtaed Data'!$B349,[1]Products!$A:$G,3,0)</f>
        <v>1367</v>
      </c>
      <c r="K9635" s="9">
        <f>'Consolidtaed Data'!$J349*'Consolidtaed Data'!$H349</f>
        <v>122</v>
      </c>
      <c r="L9635" s="9">
        <f>'Consolidtaed Data'!$I349*'Consolidtaed Data'!$H349</f>
        <v>190</v>
      </c>
      <c r="M9635" s="9">
        <f>'Consolidtaed Data'!$L349-'Consolidtaed Data'!$K349</f>
        <v>982</v>
      </c>
      <c r="N9635" s="9" t="str">
        <f>VLOOKUP('Consolidtaed Data'!$C349,[1]Locations!$A:$O,2,0)</f>
        <v>Visalia</v>
      </c>
      <c r="O9635" s="9" t="str">
        <f>VLOOKUP('Consolidtaed Data'!$D349,'[1]Sales People'!$A:$B,2,0)</f>
        <v>Ernest Wagner</v>
      </c>
      <c r="P9635" s="9" t="str">
        <f>VLOOKUP('Consolidtaed Data'!$E349,[1]Customers!$A:$B,2,0)</f>
        <v>Ronald George</v>
      </c>
      <c r="Q9635" s="11">
        <f>WEEKDAY('Consolidtaed Data'!$F349)</f>
        <v>6</v>
      </c>
      <c r="R9635" s="9">
        <f>MONTH('Consolidtaed Data'!$F349)</f>
        <v>1</v>
      </c>
      <c r="S9635" s="9" t="str">
        <f>TEXT(Table3[[#This Row],[Purchase Date]],"MMMM")</f>
        <v>December</v>
      </c>
      <c r="T9635" s="9">
        <f>YEAR('Consolidtaed Data'!$F349)</f>
        <v>2020</v>
      </c>
    </row>
    <row r="9636" spans="1:20" x14ac:dyDescent="0.3">
      <c r="A9636" s="9" t="s">
        <v>10662</v>
      </c>
      <c r="B9636" s="9" t="s">
        <v>129</v>
      </c>
      <c r="C9636" s="9" t="s">
        <v>8</v>
      </c>
      <c r="D9636" s="9" t="s">
        <v>235</v>
      </c>
      <c r="E9636" s="9" t="s">
        <v>773</v>
      </c>
      <c r="F9636" s="12">
        <v>44559</v>
      </c>
      <c r="G9636" s="12" t="str">
        <f>VLOOKUP(Table3[[#This Row],[Product ID]],[1]Products!$A:$G,2,0)</f>
        <v>Product 47</v>
      </c>
      <c r="H9636" s="22">
        <v>2</v>
      </c>
      <c r="I9636" s="9">
        <f>VLOOKUP('Consolidtaed Data'!$B431,[1]Products!$A:$G,4,0)</f>
        <v>530</v>
      </c>
      <c r="J9636" s="9">
        <f>VLOOKUP('Consolidtaed Data'!$B431,[1]Products!$A:$G,3,0)</f>
        <v>424</v>
      </c>
      <c r="K9636" s="9">
        <f>'Consolidtaed Data'!$J431*'Consolidtaed Data'!$H431</f>
        <v>1397</v>
      </c>
      <c r="L9636" s="9">
        <f>'Consolidtaed Data'!$I431*'Consolidtaed Data'!$H431</f>
        <v>1967</v>
      </c>
      <c r="M9636" s="9">
        <f>'Consolidtaed Data'!$L431-'Consolidtaed Data'!$K431</f>
        <v>561</v>
      </c>
      <c r="N9636" s="9" t="str">
        <f>VLOOKUP('Consolidtaed Data'!$C431,[1]Locations!$A:$O,2,0)</f>
        <v>Richmond</v>
      </c>
      <c r="O9636" s="9" t="str">
        <f>VLOOKUP('Consolidtaed Data'!$D431,'[1]Sales People'!$A:$B,2,0)</f>
        <v>Brian Thomas</v>
      </c>
      <c r="P9636" s="9" t="str">
        <f>VLOOKUP('Consolidtaed Data'!$E431,[1]Customers!$A:$B,2,0)</f>
        <v>Nicholas Morrison</v>
      </c>
      <c r="Q9636" s="11">
        <f>WEEKDAY('Consolidtaed Data'!$F431)</f>
        <v>6</v>
      </c>
      <c r="R9636" s="9">
        <f>MONTH('Consolidtaed Data'!$F431)</f>
        <v>1</v>
      </c>
      <c r="S9636" s="9" t="str">
        <f>TEXT(Table3[[#This Row],[Purchase Date]],"MMMM")</f>
        <v>December</v>
      </c>
      <c r="T9636" s="9">
        <f>YEAR('Consolidtaed Data'!$F431)</f>
        <v>2020</v>
      </c>
    </row>
    <row r="9637" spans="1:20" x14ac:dyDescent="0.3">
      <c r="A9637" s="9" t="s">
        <v>10663</v>
      </c>
      <c r="B9637" s="9" t="s">
        <v>244</v>
      </c>
      <c r="C9637" s="9" t="s">
        <v>201</v>
      </c>
      <c r="D9637" s="9" t="s">
        <v>51</v>
      </c>
      <c r="E9637" s="9" t="s">
        <v>1078</v>
      </c>
      <c r="F9637" s="12">
        <v>44559</v>
      </c>
      <c r="G9637" s="12" t="str">
        <f>VLOOKUP(Table3[[#This Row],[Product ID]],[1]Products!$A:$G,2,0)</f>
        <v>Product 76</v>
      </c>
      <c r="H9637" s="22">
        <v>3</v>
      </c>
      <c r="I9637" s="9">
        <f>VLOOKUP('Consolidtaed Data'!$B1269,[1]Products!$A:$G,4,0)</f>
        <v>771</v>
      </c>
      <c r="J9637" s="9">
        <f>VLOOKUP('Consolidtaed Data'!$B1269,[1]Products!$A:$G,3,0)</f>
        <v>648</v>
      </c>
      <c r="K9637" s="9">
        <f>'Consolidtaed Data'!$J1269*'Consolidtaed Data'!$H1269</f>
        <v>1164</v>
      </c>
      <c r="L9637" s="9">
        <f>'Consolidtaed Data'!$I1269*'Consolidtaed Data'!$H1269</f>
        <v>1512</v>
      </c>
      <c r="M9637" s="9">
        <f>'Consolidtaed Data'!$L1269-'Consolidtaed Data'!$K1269</f>
        <v>827</v>
      </c>
      <c r="N9637" s="9" t="str">
        <f>VLOOKUP('Consolidtaed Data'!$C1269,[1]Locations!$A:$O,2,0)</f>
        <v>Fairfield</v>
      </c>
      <c r="O9637" s="9" t="str">
        <f>VLOOKUP('Consolidtaed Data'!$D1269,'[1]Sales People'!$A:$B,2,0)</f>
        <v>Kenneth Fields</v>
      </c>
      <c r="P9637" s="9" t="str">
        <f>VLOOKUP('Consolidtaed Data'!$E1269,[1]Customers!$A:$B,2,0)</f>
        <v>Joshua Bennett</v>
      </c>
      <c r="Q9637" s="11">
        <f>WEEKDAY('Consolidtaed Data'!$F1269)</f>
        <v>6</v>
      </c>
      <c r="R9637" s="9">
        <f>MONTH('Consolidtaed Data'!$F1269)</f>
        <v>4</v>
      </c>
      <c r="S9637" s="9" t="str">
        <f>TEXT(Table3[[#This Row],[Purchase Date]],"MMMM")</f>
        <v>December</v>
      </c>
      <c r="T9637" s="9">
        <f>YEAR('Consolidtaed Data'!$F1269)</f>
        <v>2020</v>
      </c>
    </row>
    <row r="9638" spans="1:20" x14ac:dyDescent="0.3">
      <c r="A9638" s="9" t="s">
        <v>10664</v>
      </c>
      <c r="B9638" s="9" t="s">
        <v>338</v>
      </c>
      <c r="C9638" s="9" t="s">
        <v>21</v>
      </c>
      <c r="D9638" s="9" t="s">
        <v>220</v>
      </c>
      <c r="E9638" s="9" t="s">
        <v>1965</v>
      </c>
      <c r="F9638" s="12">
        <v>44559</v>
      </c>
      <c r="G9638" s="12" t="str">
        <f>VLOOKUP(Table3[[#This Row],[Product ID]],[1]Products!$A:$G,2,0)</f>
        <v>Product 95</v>
      </c>
      <c r="H9638" s="22">
        <v>1</v>
      </c>
      <c r="I9638" s="9">
        <f>VLOOKUP('Consolidtaed Data'!$B1625,[1]Products!$A:$G,4,0)</f>
        <v>1178</v>
      </c>
      <c r="J9638" s="9">
        <f>VLOOKUP('Consolidtaed Data'!$B1625,[1]Products!$A:$G,3,0)</f>
        <v>683</v>
      </c>
      <c r="K9638" s="9">
        <f>'Consolidtaed Data'!$J1625*'Consolidtaed Data'!$H1625</f>
        <v>79</v>
      </c>
      <c r="L9638" s="9">
        <f>'Consolidtaed Data'!$I1625*'Consolidtaed Data'!$H1625</f>
        <v>127</v>
      </c>
      <c r="M9638" s="9">
        <f>'Consolidtaed Data'!$L1625-'Consolidtaed Data'!$K1625</f>
        <v>360</v>
      </c>
      <c r="N9638" s="9" t="str">
        <f>VLOOKUP('Consolidtaed Data'!$C1625,[1]Locations!$A:$O,2,0)</f>
        <v>Fullerton</v>
      </c>
      <c r="O9638" s="9" t="str">
        <f>VLOOKUP('Consolidtaed Data'!$D1625,'[1]Sales People'!$A:$B,2,0)</f>
        <v>Ernest Wheeler</v>
      </c>
      <c r="P9638" s="9" t="str">
        <f>VLOOKUP('Consolidtaed Data'!$E1625,[1]Customers!$A:$B,2,0)</f>
        <v>Roger Alexander</v>
      </c>
      <c r="Q9638" s="11">
        <f>WEEKDAY('Consolidtaed Data'!$F1625)</f>
        <v>3</v>
      </c>
      <c r="R9638" s="9">
        <f>MONTH('Consolidtaed Data'!$F1625)</f>
        <v>4</v>
      </c>
      <c r="S9638" s="9" t="str">
        <f>TEXT(Table3[[#This Row],[Purchase Date]],"MMMM")</f>
        <v>December</v>
      </c>
      <c r="T9638" s="9">
        <f>YEAR('Consolidtaed Data'!$F1625)</f>
        <v>2020</v>
      </c>
    </row>
    <row r="9639" spans="1:20" x14ac:dyDescent="0.3">
      <c r="A9639" s="9" t="s">
        <v>10665</v>
      </c>
      <c r="B9639" s="9" t="s">
        <v>301</v>
      </c>
      <c r="C9639" s="9" t="s">
        <v>263</v>
      </c>
      <c r="D9639" s="9" t="s">
        <v>73</v>
      </c>
      <c r="E9639" s="9" t="s">
        <v>576</v>
      </c>
      <c r="F9639" s="12">
        <v>44559</v>
      </c>
      <c r="G9639" s="12" t="str">
        <f>VLOOKUP(Table3[[#This Row],[Product ID]],[1]Products!$A:$G,2,0)</f>
        <v>Product 57</v>
      </c>
      <c r="H9639" s="22">
        <v>4</v>
      </c>
      <c r="I9639" s="9">
        <f>VLOOKUP('Consolidtaed Data'!$B1973,[1]Products!$A:$G,4,0)</f>
        <v>561</v>
      </c>
      <c r="J9639" s="9">
        <f>VLOOKUP('Consolidtaed Data'!$B1973,[1]Products!$A:$G,3,0)</f>
        <v>421</v>
      </c>
      <c r="K9639" s="9">
        <f>'Consolidtaed Data'!$J1973*'Consolidtaed Data'!$H1973</f>
        <v>3270</v>
      </c>
      <c r="L9639" s="9">
        <f>'Consolidtaed Data'!$I1973*'Consolidtaed Data'!$H1973</f>
        <v>4140</v>
      </c>
      <c r="M9639" s="9">
        <f>'Consolidtaed Data'!$L1973-'Consolidtaed Data'!$K1973</f>
        <v>376</v>
      </c>
      <c r="N9639" s="9" t="str">
        <f>VLOOKUP('Consolidtaed Data'!$C1973,[1]Locations!$A:$O,2,0)</f>
        <v>Moreno Valley</v>
      </c>
      <c r="O9639" s="9" t="str">
        <f>VLOOKUP('Consolidtaed Data'!$D1973,'[1]Sales People'!$A:$B,2,0)</f>
        <v>Charles Harper</v>
      </c>
      <c r="P9639" s="9" t="str">
        <f>VLOOKUP('Consolidtaed Data'!$E1973,[1]Customers!$A:$B,2,0)</f>
        <v>Dennis Scott</v>
      </c>
      <c r="Q9639" s="11">
        <f>WEEKDAY('Consolidtaed Data'!$F1973)</f>
        <v>1</v>
      </c>
      <c r="R9639" s="9">
        <f>MONTH('Consolidtaed Data'!$F1973)</f>
        <v>5</v>
      </c>
      <c r="S9639" s="9" t="str">
        <f>TEXT(Table3[[#This Row],[Purchase Date]],"MMMM")</f>
        <v>December</v>
      </c>
      <c r="T9639" s="9">
        <f>YEAR('Consolidtaed Data'!$F1973)</f>
        <v>2020</v>
      </c>
    </row>
    <row r="9640" spans="1:20" x14ac:dyDescent="0.3">
      <c r="A9640" s="9" t="s">
        <v>10666</v>
      </c>
      <c r="B9640" s="9" t="s">
        <v>529</v>
      </c>
      <c r="C9640" s="9" t="s">
        <v>564</v>
      </c>
      <c r="D9640" s="9" t="s">
        <v>220</v>
      </c>
      <c r="E9640" s="9" t="s">
        <v>590</v>
      </c>
      <c r="F9640" s="12">
        <v>44559</v>
      </c>
      <c r="G9640" s="12" t="str">
        <f>VLOOKUP(Table3[[#This Row],[Product ID]],[1]Products!$A:$G,2,0)</f>
        <v>Product 56</v>
      </c>
      <c r="H9640" s="22">
        <v>3</v>
      </c>
      <c r="I9640" s="9">
        <f>VLOOKUP('Consolidtaed Data'!$B2329,[1]Products!$A:$G,4,0)</f>
        <v>1887</v>
      </c>
      <c r="J9640" s="9">
        <f>VLOOKUP('Consolidtaed Data'!$B2329,[1]Products!$A:$G,3,0)</f>
        <v>1378</v>
      </c>
      <c r="K9640" s="9">
        <f>'Consolidtaed Data'!$J2329*'Consolidtaed Data'!$H2329</f>
        <v>984</v>
      </c>
      <c r="L9640" s="9">
        <f>'Consolidtaed Data'!$I2329*'Consolidtaed Data'!$H2329</f>
        <v>1367</v>
      </c>
      <c r="M9640" s="9">
        <f>'Consolidtaed Data'!$L2329-'Consolidtaed Data'!$K2329</f>
        <v>754</v>
      </c>
      <c r="N9640" s="9" t="str">
        <f>VLOOKUP('Consolidtaed Data'!$C2329,[1]Locations!$A:$O,2,0)</f>
        <v>San Jose</v>
      </c>
      <c r="O9640" s="9" t="str">
        <f>VLOOKUP('Consolidtaed Data'!$D2329,'[1]Sales People'!$A:$B,2,0)</f>
        <v>Ernest Wagner</v>
      </c>
      <c r="P9640" s="9" t="str">
        <f>VLOOKUP('Consolidtaed Data'!$E2329,[1]Customers!$A:$B,2,0)</f>
        <v>Lawrence Kelly</v>
      </c>
      <c r="Q9640" s="11">
        <f>WEEKDAY('Consolidtaed Data'!$F2329)</f>
        <v>6</v>
      </c>
      <c r="R9640" s="9">
        <f>MONTH('Consolidtaed Data'!$F2329)</f>
        <v>6</v>
      </c>
      <c r="S9640" s="9" t="str">
        <f>TEXT(Table3[[#This Row],[Purchase Date]],"MMMM")</f>
        <v>December</v>
      </c>
      <c r="T9640" s="9">
        <f>YEAR('Consolidtaed Data'!$F2329)</f>
        <v>2020</v>
      </c>
    </row>
    <row r="9641" spans="1:20" x14ac:dyDescent="0.3">
      <c r="A9641" s="9" t="s">
        <v>10667</v>
      </c>
      <c r="B9641" s="9" t="s">
        <v>382</v>
      </c>
      <c r="C9641" s="9" t="s">
        <v>226</v>
      </c>
      <c r="D9641" s="9" t="s">
        <v>46</v>
      </c>
      <c r="E9641" s="9" t="s">
        <v>47</v>
      </c>
      <c r="F9641" s="12">
        <v>44560</v>
      </c>
      <c r="G9641" s="12" t="str">
        <f>VLOOKUP(Table3[[#This Row],[Product ID]],[1]Products!$A:$G,2,0)</f>
        <v>Product 50</v>
      </c>
      <c r="H9641" s="22">
        <v>1</v>
      </c>
      <c r="I9641" s="9">
        <f>VLOOKUP('Consolidtaed Data'!$B82,[1]Products!$A:$G,4,0)</f>
        <v>1338</v>
      </c>
      <c r="J9641" s="9">
        <f>VLOOKUP('Consolidtaed Data'!$B82,[1]Products!$A:$G,3,0)</f>
        <v>682</v>
      </c>
      <c r="K9641" s="9">
        <f>'Consolidtaed Data'!$J82*'Consolidtaed Data'!$H82</f>
        <v>2590</v>
      </c>
      <c r="L9641" s="9">
        <f>'Consolidtaed Data'!$I82*'Consolidtaed Data'!$H82</f>
        <v>3278</v>
      </c>
      <c r="M9641" s="9">
        <f>'Consolidtaed Data'!$L82-'Consolidtaed Data'!$K82</f>
        <v>1710</v>
      </c>
      <c r="N9641" s="9" t="str">
        <f>VLOOKUP('Consolidtaed Data'!$C82,[1]Locations!$A:$O,2,0)</f>
        <v>Pomona</v>
      </c>
      <c r="O9641" s="9" t="str">
        <f>VLOOKUP('Consolidtaed Data'!$D82,'[1]Sales People'!$A:$B,2,0)</f>
        <v>Brian Hansen</v>
      </c>
      <c r="P9641" s="9" t="str">
        <f>VLOOKUP('Consolidtaed Data'!$E82,[1]Customers!$A:$B,2,0)</f>
        <v>Eric Armstrong</v>
      </c>
      <c r="Q9641" s="11">
        <f>WEEKDAY('Consolidtaed Data'!$F82)</f>
        <v>2</v>
      </c>
      <c r="R9641" s="9">
        <f>MONTH('Consolidtaed Data'!$F82)</f>
        <v>1</v>
      </c>
      <c r="S9641" s="9" t="str">
        <f>TEXT(Table3[[#This Row],[Purchase Date]],"MMMM")</f>
        <v>December</v>
      </c>
      <c r="T9641" s="9">
        <f>YEAR('Consolidtaed Data'!$F82)</f>
        <v>2020</v>
      </c>
    </row>
    <row r="9642" spans="1:20" x14ac:dyDescent="0.3">
      <c r="A9642" s="9" t="s">
        <v>10668</v>
      </c>
      <c r="B9642" s="9" t="s">
        <v>981</v>
      </c>
      <c r="C9642" s="9" t="s">
        <v>504</v>
      </c>
      <c r="D9642" s="9" t="s">
        <v>46</v>
      </c>
      <c r="E9642" s="9" t="s">
        <v>505</v>
      </c>
      <c r="F9642" s="12">
        <v>44560</v>
      </c>
      <c r="G9642" s="12" t="str">
        <f>VLOOKUP(Table3[[#This Row],[Product ID]],[1]Products!$A:$G,2,0)</f>
        <v>Product 3</v>
      </c>
      <c r="H9642" s="22">
        <v>2</v>
      </c>
      <c r="I9642" s="9">
        <f>VLOOKUP('Consolidtaed Data'!$B125,[1]Products!$A:$G,4,0)</f>
        <v>1178</v>
      </c>
      <c r="J9642" s="9">
        <f>VLOOKUP('Consolidtaed Data'!$B125,[1]Products!$A:$G,3,0)</f>
        <v>683</v>
      </c>
      <c r="K9642" s="9">
        <f>'Consolidtaed Data'!$J125*'Consolidtaed Data'!$H125</f>
        <v>2358</v>
      </c>
      <c r="L9642" s="9">
        <f>'Consolidtaed Data'!$I125*'Consolidtaed Data'!$H125</f>
        <v>2841</v>
      </c>
      <c r="M9642" s="9">
        <f>'Consolidtaed Data'!$L125-'Consolidtaed Data'!$K125</f>
        <v>420</v>
      </c>
      <c r="N9642" s="9" t="str">
        <f>VLOOKUP('Consolidtaed Data'!$C125,[1]Locations!$A:$O,2,0)</f>
        <v>Victorville</v>
      </c>
      <c r="O9642" s="9" t="str">
        <f>VLOOKUP('Consolidtaed Data'!$D125,'[1]Sales People'!$A:$B,2,0)</f>
        <v>Scott Mason</v>
      </c>
      <c r="P9642" s="9" t="str">
        <f>VLOOKUP('Consolidtaed Data'!$E125,[1]Customers!$A:$B,2,0)</f>
        <v>John Robertson</v>
      </c>
      <c r="Q9642" s="11">
        <f>WEEKDAY('Consolidtaed Data'!$F125)</f>
        <v>6</v>
      </c>
      <c r="R9642" s="9">
        <f>MONTH('Consolidtaed Data'!$F125)</f>
        <v>1</v>
      </c>
      <c r="S9642" s="9" t="str">
        <f>TEXT(Table3[[#This Row],[Purchase Date]],"MMMM")</f>
        <v>December</v>
      </c>
      <c r="T9642" s="9">
        <f>YEAR('Consolidtaed Data'!$F125)</f>
        <v>2020</v>
      </c>
    </row>
    <row r="9643" spans="1:20" x14ac:dyDescent="0.3">
      <c r="A9643" s="9" t="s">
        <v>10669</v>
      </c>
      <c r="B9643" s="9" t="s">
        <v>62</v>
      </c>
      <c r="C9643" s="9" t="s">
        <v>439</v>
      </c>
      <c r="D9643" s="9" t="s">
        <v>43</v>
      </c>
      <c r="E9643" s="9" t="s">
        <v>323</v>
      </c>
      <c r="F9643" s="12">
        <v>44560</v>
      </c>
      <c r="G9643" s="12" t="str">
        <f>VLOOKUP(Table3[[#This Row],[Product ID]],[1]Products!$A:$G,2,0)</f>
        <v>Product 17</v>
      </c>
      <c r="H9643" s="22">
        <v>1</v>
      </c>
      <c r="I9643" s="9">
        <f>VLOOKUP('Consolidtaed Data'!$B186,[1]Products!$A:$G,4,0)</f>
        <v>1708</v>
      </c>
      <c r="J9643" s="9">
        <f>VLOOKUP('Consolidtaed Data'!$B186,[1]Products!$A:$G,3,0)</f>
        <v>871</v>
      </c>
      <c r="K9643" s="9">
        <f>'Consolidtaed Data'!$J186*'Consolidtaed Data'!$H186</f>
        <v>478</v>
      </c>
      <c r="L9643" s="9">
        <f>'Consolidtaed Data'!$I186*'Consolidtaed Data'!$H186</f>
        <v>886</v>
      </c>
      <c r="M9643" s="9">
        <f>'Consolidtaed Data'!$L186-'Consolidtaed Data'!$K186</f>
        <v>408</v>
      </c>
      <c r="N9643" s="9" t="str">
        <f>VLOOKUP('Consolidtaed Data'!$C186,[1]Locations!$A:$O,2,0)</f>
        <v>Elk Grove</v>
      </c>
      <c r="O9643" s="9" t="str">
        <f>VLOOKUP('Consolidtaed Data'!$D186,'[1]Sales People'!$A:$B,2,0)</f>
        <v>Christopher Tucker</v>
      </c>
      <c r="P9643" s="9" t="str">
        <f>VLOOKUP('Consolidtaed Data'!$E186,[1]Customers!$A:$B,2,0)</f>
        <v>Kevin Wood</v>
      </c>
      <c r="Q9643" s="11">
        <f>WEEKDAY('Consolidtaed Data'!$F186)</f>
        <v>3</v>
      </c>
      <c r="R9643" s="9">
        <f>MONTH('Consolidtaed Data'!$F186)</f>
        <v>1</v>
      </c>
      <c r="S9643" s="9" t="str">
        <f>TEXT(Table3[[#This Row],[Purchase Date]],"MMMM")</f>
        <v>December</v>
      </c>
      <c r="T9643" s="9">
        <f>YEAR('Consolidtaed Data'!$F186)</f>
        <v>2020</v>
      </c>
    </row>
    <row r="9644" spans="1:20" x14ac:dyDescent="0.3">
      <c r="A9644" s="9" t="s">
        <v>10670</v>
      </c>
      <c r="B9644" s="9" t="s">
        <v>129</v>
      </c>
      <c r="C9644" s="9" t="s">
        <v>357</v>
      </c>
      <c r="D9644" s="9" t="s">
        <v>131</v>
      </c>
      <c r="E9644" s="9" t="s">
        <v>270</v>
      </c>
      <c r="F9644" s="12">
        <v>44560</v>
      </c>
      <c r="G9644" s="12" t="str">
        <f>VLOOKUP(Table3[[#This Row],[Product ID]],[1]Products!$A:$G,2,0)</f>
        <v>Product 47</v>
      </c>
      <c r="H9644" s="22">
        <v>3</v>
      </c>
      <c r="I9644" s="9">
        <f>VLOOKUP('Consolidtaed Data'!$B289,[1]Products!$A:$G,4,0)</f>
        <v>1414</v>
      </c>
      <c r="J9644" s="9">
        <f>VLOOKUP('Consolidtaed Data'!$B289,[1]Products!$A:$G,3,0)</f>
        <v>962</v>
      </c>
      <c r="K9644" s="9">
        <f>'Consolidtaed Data'!$J289*'Consolidtaed Data'!$H289</f>
        <v>2642</v>
      </c>
      <c r="L9644" s="9">
        <f>'Consolidtaed Data'!$I289*'Consolidtaed Data'!$H289</f>
        <v>3944</v>
      </c>
      <c r="M9644" s="9">
        <f>'Consolidtaed Data'!$L289-'Consolidtaed Data'!$K289</f>
        <v>651</v>
      </c>
      <c r="N9644" s="9" t="str">
        <f>VLOOKUP('Consolidtaed Data'!$C289,[1]Locations!$A:$O,2,0)</f>
        <v>Santa Clarita</v>
      </c>
      <c r="O9644" s="9" t="str">
        <f>VLOOKUP('Consolidtaed Data'!$D289,'[1]Sales People'!$A:$B,2,0)</f>
        <v>Ryan Welch</v>
      </c>
      <c r="P9644" s="9" t="str">
        <f>VLOOKUP('Consolidtaed Data'!$E289,[1]Customers!$A:$B,2,0)</f>
        <v>Edward Williams</v>
      </c>
      <c r="Q9644" s="11">
        <f>WEEKDAY('Consolidtaed Data'!$F289)</f>
        <v>2</v>
      </c>
      <c r="R9644" s="9">
        <f>MONTH('Consolidtaed Data'!$F289)</f>
        <v>1</v>
      </c>
      <c r="S9644" s="9" t="str">
        <f>TEXT(Table3[[#This Row],[Purchase Date]],"MMMM")</f>
        <v>December</v>
      </c>
      <c r="T9644" s="9">
        <f>YEAR('Consolidtaed Data'!$F289)</f>
        <v>2020</v>
      </c>
    </row>
    <row r="9645" spans="1:20" x14ac:dyDescent="0.3">
      <c r="A9645" s="9" t="s">
        <v>10671</v>
      </c>
      <c r="B9645" s="9" t="s">
        <v>216</v>
      </c>
      <c r="C9645" s="9" t="s">
        <v>157</v>
      </c>
      <c r="D9645" s="9" t="s">
        <v>272</v>
      </c>
      <c r="E9645" s="9" t="s">
        <v>567</v>
      </c>
      <c r="F9645" s="12">
        <v>44560</v>
      </c>
      <c r="G9645" s="12" t="str">
        <f>VLOOKUP(Table3[[#This Row],[Product ID]],[1]Products!$A:$G,2,0)</f>
        <v>Product 73</v>
      </c>
      <c r="H9645" s="22">
        <v>3</v>
      </c>
      <c r="I9645" s="9">
        <f>VLOOKUP('Consolidtaed Data'!$B895,[1]Products!$A:$G,4,0)</f>
        <v>1367</v>
      </c>
      <c r="J9645" s="9">
        <f>VLOOKUP('Consolidtaed Data'!$B895,[1]Products!$A:$G,3,0)</f>
        <v>984</v>
      </c>
      <c r="K9645" s="9">
        <f>'Consolidtaed Data'!$J895*'Consolidtaed Data'!$H895</f>
        <v>84</v>
      </c>
      <c r="L9645" s="9">
        <f>'Consolidtaed Data'!$I895*'Consolidtaed Data'!$H895</f>
        <v>123</v>
      </c>
      <c r="M9645" s="9">
        <f>'Consolidtaed Data'!$L895-'Consolidtaed Data'!$K895</f>
        <v>658</v>
      </c>
      <c r="N9645" s="9" t="str">
        <f>VLOOKUP('Consolidtaed Data'!$C895,[1]Locations!$A:$O,2,0)</f>
        <v>Rialto</v>
      </c>
      <c r="O9645" s="9" t="str">
        <f>VLOOKUP('Consolidtaed Data'!$D895,'[1]Sales People'!$A:$B,2,0)</f>
        <v>Howard Gardner</v>
      </c>
      <c r="P9645" s="9" t="str">
        <f>VLOOKUP('Consolidtaed Data'!$E895,[1]Customers!$A:$B,2,0)</f>
        <v>Clarence Austin</v>
      </c>
      <c r="Q9645" s="11">
        <f>WEEKDAY('Consolidtaed Data'!$F895)</f>
        <v>4</v>
      </c>
      <c r="R9645" s="9">
        <f>MONTH('Consolidtaed Data'!$F895)</f>
        <v>3</v>
      </c>
      <c r="S9645" s="9" t="str">
        <f>TEXT(Table3[[#This Row],[Purchase Date]],"MMMM")</f>
        <v>December</v>
      </c>
      <c r="T9645" s="9">
        <f>YEAR('Consolidtaed Data'!$F895)</f>
        <v>2020</v>
      </c>
    </row>
    <row r="9646" spans="1:20" x14ac:dyDescent="0.3">
      <c r="A9646" s="9" t="s">
        <v>10672</v>
      </c>
      <c r="B9646" s="9" t="s">
        <v>330</v>
      </c>
      <c r="C9646" s="9" t="s">
        <v>122</v>
      </c>
      <c r="D9646" s="9" t="s">
        <v>153</v>
      </c>
      <c r="E9646" s="9" t="s">
        <v>812</v>
      </c>
      <c r="F9646" s="12">
        <v>44560</v>
      </c>
      <c r="G9646" s="12" t="str">
        <f>VLOOKUP(Table3[[#This Row],[Product ID]],[1]Products!$A:$G,2,0)</f>
        <v>Product 91</v>
      </c>
      <c r="H9646" s="22">
        <v>4</v>
      </c>
      <c r="I9646" s="9">
        <f>VLOOKUP('Consolidtaed Data'!$B977,[1]Products!$A:$G,4,0)</f>
        <v>1178</v>
      </c>
      <c r="J9646" s="9">
        <f>VLOOKUP('Consolidtaed Data'!$B977,[1]Products!$A:$G,3,0)</f>
        <v>683</v>
      </c>
      <c r="K9646" s="9">
        <f>'Consolidtaed Data'!$J977*'Consolidtaed Data'!$H977</f>
        <v>1924</v>
      </c>
      <c r="L9646" s="9">
        <f>'Consolidtaed Data'!$I977*'Consolidtaed Data'!$H977</f>
        <v>2828</v>
      </c>
      <c r="M9646" s="9">
        <f>'Consolidtaed Data'!$L977-'Consolidtaed Data'!$K977</f>
        <v>1472</v>
      </c>
      <c r="N9646" s="9" t="str">
        <f>VLOOKUP('Consolidtaed Data'!$C977,[1]Locations!$A:$O,2,0)</f>
        <v>West Covina</v>
      </c>
      <c r="O9646" s="9" t="str">
        <f>VLOOKUP('Consolidtaed Data'!$D977,'[1]Sales People'!$A:$B,2,0)</f>
        <v>Henry Nelson</v>
      </c>
      <c r="P9646" s="9" t="str">
        <f>VLOOKUP('Consolidtaed Data'!$E977,[1]Customers!$A:$B,2,0)</f>
        <v>Martin Mason</v>
      </c>
      <c r="Q9646" s="11">
        <f>WEEKDAY('Consolidtaed Data'!$F977)</f>
        <v>3</v>
      </c>
      <c r="R9646" s="9">
        <f>MONTH('Consolidtaed Data'!$F977)</f>
        <v>3</v>
      </c>
      <c r="S9646" s="9" t="str">
        <f>TEXT(Table3[[#This Row],[Purchase Date]],"MMMM")</f>
        <v>December</v>
      </c>
      <c r="T9646" s="9">
        <f>YEAR('Consolidtaed Data'!$F977)</f>
        <v>2020</v>
      </c>
    </row>
    <row r="9647" spans="1:20" x14ac:dyDescent="0.3">
      <c r="A9647" s="9" t="s">
        <v>10673</v>
      </c>
      <c r="B9647" s="9" t="s">
        <v>653</v>
      </c>
      <c r="C9647" s="9" t="s">
        <v>344</v>
      </c>
      <c r="D9647" s="9" t="s">
        <v>13</v>
      </c>
      <c r="E9647" s="9" t="s">
        <v>1720</v>
      </c>
      <c r="F9647" s="12">
        <v>44560</v>
      </c>
      <c r="G9647" s="12" t="str">
        <f>VLOOKUP(Table3[[#This Row],[Product ID]],[1]Products!$A:$G,2,0)</f>
        <v>Product 74</v>
      </c>
      <c r="H9647" s="22">
        <v>1</v>
      </c>
      <c r="I9647" s="9">
        <f>VLOOKUP('Consolidtaed Data'!$B1119,[1]Products!$A:$G,4,0)</f>
        <v>2141</v>
      </c>
      <c r="J9647" s="9">
        <f>VLOOKUP('Consolidtaed Data'!$B1119,[1]Products!$A:$G,3,0)</f>
        <v>1777</v>
      </c>
      <c r="K9647" s="9">
        <f>'Consolidtaed Data'!$J1119*'Consolidtaed Data'!$H1119</f>
        <v>5322</v>
      </c>
      <c r="L9647" s="9">
        <f>'Consolidtaed Data'!$I1119*'Consolidtaed Data'!$H1119</f>
        <v>7392</v>
      </c>
      <c r="M9647" s="9">
        <f>'Consolidtaed Data'!$L1119-'Consolidtaed Data'!$K1119</f>
        <v>280</v>
      </c>
      <c r="N9647" s="9" t="str">
        <f>VLOOKUP('Consolidtaed Data'!$C1119,[1]Locations!$A:$O,2,0)</f>
        <v>Anaheim</v>
      </c>
      <c r="O9647" s="9" t="str">
        <f>VLOOKUP('Consolidtaed Data'!$D1119,'[1]Sales People'!$A:$B,2,0)</f>
        <v>Carl Hall</v>
      </c>
      <c r="P9647" s="9" t="str">
        <f>VLOOKUP('Consolidtaed Data'!$E1119,[1]Customers!$A:$B,2,0)</f>
        <v>Sean Andrews</v>
      </c>
      <c r="Q9647" s="11">
        <f>WEEKDAY('Consolidtaed Data'!$F1119)</f>
        <v>7</v>
      </c>
      <c r="R9647" s="9">
        <f>MONTH('Consolidtaed Data'!$F1119)</f>
        <v>3</v>
      </c>
      <c r="S9647" s="9" t="str">
        <f>TEXT(Table3[[#This Row],[Purchase Date]],"MMMM")</f>
        <v>December</v>
      </c>
      <c r="T9647" s="9">
        <f>YEAR('Consolidtaed Data'!$F1119)</f>
        <v>2020</v>
      </c>
    </row>
    <row r="9648" spans="1:20" x14ac:dyDescent="0.3">
      <c r="A9648" s="9" t="s">
        <v>10674</v>
      </c>
      <c r="B9648" s="9" t="s">
        <v>230</v>
      </c>
      <c r="C9648" s="9" t="s">
        <v>42</v>
      </c>
      <c r="D9648" s="9" t="s">
        <v>80</v>
      </c>
      <c r="E9648" s="9" t="s">
        <v>1493</v>
      </c>
      <c r="F9648" s="12">
        <v>44560</v>
      </c>
      <c r="G9648" s="12" t="str">
        <f>VLOOKUP(Table3[[#This Row],[Product ID]],[1]Products!$A:$G,2,0)</f>
        <v>Product 31</v>
      </c>
      <c r="H9648" s="22">
        <v>3</v>
      </c>
      <c r="I9648" s="9">
        <f>VLOOKUP('Consolidtaed Data'!$B1136,[1]Products!$A:$G,4,0)</f>
        <v>886</v>
      </c>
      <c r="J9648" s="9">
        <f>VLOOKUP('Consolidtaed Data'!$B1136,[1]Products!$A:$G,3,0)</f>
        <v>478</v>
      </c>
      <c r="K9648" s="9">
        <f>'Consolidtaed Data'!$J1136*'Consolidtaed Data'!$H1136</f>
        <v>1367</v>
      </c>
      <c r="L9648" s="9">
        <f>'Consolidtaed Data'!$I1136*'Consolidtaed Data'!$H1136</f>
        <v>2241</v>
      </c>
      <c r="M9648" s="9">
        <f>'Consolidtaed Data'!$L1136-'Consolidtaed Data'!$K1136</f>
        <v>447</v>
      </c>
      <c r="N9648" s="9" t="str">
        <f>VLOOKUP('Consolidtaed Data'!$C1136,[1]Locations!$A:$O,2,0)</f>
        <v>Elk Grove</v>
      </c>
      <c r="O9648" s="9" t="str">
        <f>VLOOKUP('Consolidtaed Data'!$D1136,'[1]Sales People'!$A:$B,2,0)</f>
        <v>Brian Hansen</v>
      </c>
      <c r="P9648" s="9" t="str">
        <f>VLOOKUP('Consolidtaed Data'!$E1136,[1]Customers!$A:$B,2,0)</f>
        <v>Keith Jordan</v>
      </c>
      <c r="Q9648" s="11">
        <f>WEEKDAY('Consolidtaed Data'!$F1136)</f>
        <v>2</v>
      </c>
      <c r="R9648" s="9">
        <f>MONTH('Consolidtaed Data'!$F1136)</f>
        <v>3</v>
      </c>
      <c r="S9648" s="9" t="str">
        <f>TEXT(Table3[[#This Row],[Purchase Date]],"MMMM")</f>
        <v>December</v>
      </c>
      <c r="T9648" s="9">
        <f>YEAR('Consolidtaed Data'!$F1136)</f>
        <v>2020</v>
      </c>
    </row>
    <row r="9649" spans="1:20" x14ac:dyDescent="0.3">
      <c r="A9649" s="9" t="s">
        <v>10675</v>
      </c>
      <c r="B9649" s="9" t="s">
        <v>38</v>
      </c>
      <c r="C9649" s="9" t="s">
        <v>25</v>
      </c>
      <c r="D9649" s="9" t="s">
        <v>46</v>
      </c>
      <c r="E9649" s="9" t="s">
        <v>540</v>
      </c>
      <c r="F9649" s="12">
        <v>44560</v>
      </c>
      <c r="G9649" s="12" t="str">
        <f>VLOOKUP(Table3[[#This Row],[Product ID]],[1]Products!$A:$G,2,0)</f>
        <v>Product 25</v>
      </c>
      <c r="H9649" s="22">
        <v>3</v>
      </c>
      <c r="I9649" s="9">
        <f>VLOOKUP('Consolidtaed Data'!$B1277,[1]Products!$A:$G,4,0)</f>
        <v>1077</v>
      </c>
      <c r="J9649" s="9">
        <f>VLOOKUP('Consolidtaed Data'!$B1277,[1]Products!$A:$G,3,0)</f>
        <v>732</v>
      </c>
      <c r="K9649" s="9">
        <f>'Consolidtaed Data'!$J1277*'Consolidtaed Data'!$H1277</f>
        <v>947</v>
      </c>
      <c r="L9649" s="9">
        <f>'Consolidtaed Data'!$I1277*'Consolidtaed Data'!$H1277</f>
        <v>1353</v>
      </c>
      <c r="M9649" s="9">
        <f>'Consolidtaed Data'!$L1277-'Consolidtaed Data'!$K1277</f>
        <v>1654</v>
      </c>
      <c r="N9649" s="9" t="str">
        <f>VLOOKUP('Consolidtaed Data'!$C1277,[1]Locations!$A:$O,2,0)</f>
        <v>Fullerton</v>
      </c>
      <c r="O9649" s="9" t="str">
        <f>VLOOKUP('Consolidtaed Data'!$D1277,'[1]Sales People'!$A:$B,2,0)</f>
        <v>Scott Clark</v>
      </c>
      <c r="P9649" s="9" t="str">
        <f>VLOOKUP('Consolidtaed Data'!$E1277,[1]Customers!$A:$B,2,0)</f>
        <v>Aaron Moreno</v>
      </c>
      <c r="Q9649" s="11">
        <f>WEEKDAY('Consolidtaed Data'!$F1277)</f>
        <v>6</v>
      </c>
      <c r="R9649" s="9">
        <f>MONTH('Consolidtaed Data'!$F1277)</f>
        <v>4</v>
      </c>
      <c r="S9649" s="9" t="str">
        <f>TEXT(Table3[[#This Row],[Purchase Date]],"MMMM")</f>
        <v>December</v>
      </c>
      <c r="T9649" s="9">
        <f>YEAR('Consolidtaed Data'!$F1277)</f>
        <v>2020</v>
      </c>
    </row>
    <row r="9650" spans="1:20" x14ac:dyDescent="0.3">
      <c r="A9650" s="9" t="s">
        <v>10676</v>
      </c>
      <c r="B9650" s="9" t="s">
        <v>219</v>
      </c>
      <c r="C9650" s="9" t="s">
        <v>319</v>
      </c>
      <c r="D9650" s="9" t="s">
        <v>68</v>
      </c>
      <c r="E9650" s="9" t="s">
        <v>1458</v>
      </c>
      <c r="F9650" s="12">
        <v>44560</v>
      </c>
      <c r="G9650" s="12" t="str">
        <f>VLOOKUP(Table3[[#This Row],[Product ID]],[1]Products!$A:$G,2,0)</f>
        <v>Product 35</v>
      </c>
      <c r="H9650" s="22">
        <v>3</v>
      </c>
      <c r="I9650" s="9">
        <f>VLOOKUP('Consolidtaed Data'!$B1441,[1]Products!$A:$G,4,0)</f>
        <v>1967</v>
      </c>
      <c r="J9650" s="9">
        <f>VLOOKUP('Consolidtaed Data'!$B1441,[1]Products!$A:$G,3,0)</f>
        <v>1397</v>
      </c>
      <c r="K9650" s="9">
        <f>'Consolidtaed Data'!$J1441*'Consolidtaed Data'!$H1441</f>
        <v>2108</v>
      </c>
      <c r="L9650" s="9">
        <f>'Consolidtaed Data'!$I1441*'Consolidtaed Data'!$H1441</f>
        <v>2810</v>
      </c>
      <c r="M9650" s="9">
        <f>'Consolidtaed Data'!$L1441-'Consolidtaed Data'!$K1441</f>
        <v>428</v>
      </c>
      <c r="N9650" s="9" t="str">
        <f>VLOOKUP('Consolidtaed Data'!$C1441,[1]Locations!$A:$O,2,0)</f>
        <v>Rancho Cucamonga</v>
      </c>
      <c r="O9650" s="9" t="str">
        <f>VLOOKUP('Consolidtaed Data'!$D1441,'[1]Sales People'!$A:$B,2,0)</f>
        <v>Martin Perry</v>
      </c>
      <c r="P9650" s="9" t="str">
        <f>VLOOKUP('Consolidtaed Data'!$E1441,[1]Customers!$A:$B,2,0)</f>
        <v>Jeremy Peterson</v>
      </c>
      <c r="Q9650" s="11">
        <f>WEEKDAY('Consolidtaed Data'!$F1441)</f>
        <v>5</v>
      </c>
      <c r="R9650" s="9">
        <f>MONTH('Consolidtaed Data'!$F1441)</f>
        <v>4</v>
      </c>
      <c r="S9650" s="9" t="str">
        <f>TEXT(Table3[[#This Row],[Purchase Date]],"MMMM")</f>
        <v>December</v>
      </c>
      <c r="T9650" s="9">
        <f>YEAR('Consolidtaed Data'!$F1441)</f>
        <v>2020</v>
      </c>
    </row>
    <row r="9651" spans="1:20" x14ac:dyDescent="0.3">
      <c r="A9651" s="9" t="s">
        <v>10677</v>
      </c>
      <c r="B9651" s="9" t="s">
        <v>216</v>
      </c>
      <c r="C9651" s="9" t="s">
        <v>472</v>
      </c>
      <c r="D9651" s="9" t="s">
        <v>95</v>
      </c>
      <c r="E9651" s="9" t="s">
        <v>745</v>
      </c>
      <c r="F9651" s="12">
        <v>44560</v>
      </c>
      <c r="G9651" s="12" t="str">
        <f>VLOOKUP(Table3[[#This Row],[Product ID]],[1]Products!$A:$G,2,0)</f>
        <v>Product 73</v>
      </c>
      <c r="H9651" s="22">
        <v>1</v>
      </c>
      <c r="I9651" s="9">
        <f>VLOOKUP('Consolidtaed Data'!$B1817,[1]Products!$A:$G,4,0)</f>
        <v>2495</v>
      </c>
      <c r="J9651" s="9">
        <f>VLOOKUP('Consolidtaed Data'!$B1817,[1]Products!$A:$G,3,0)</f>
        <v>1896</v>
      </c>
      <c r="K9651" s="9">
        <f>'Consolidtaed Data'!$J1817*'Consolidtaed Data'!$H1817</f>
        <v>872</v>
      </c>
      <c r="L9651" s="9">
        <f>'Consolidtaed Data'!$I1817*'Consolidtaed Data'!$H1817</f>
        <v>1743</v>
      </c>
      <c r="M9651" s="9">
        <f>'Consolidtaed Data'!$L1817-'Consolidtaed Data'!$K1817</f>
        <v>2216</v>
      </c>
      <c r="N9651" s="9" t="str">
        <f>VLOOKUP('Consolidtaed Data'!$C1817,[1]Locations!$A:$O,2,0)</f>
        <v>Bakersfield</v>
      </c>
      <c r="O9651" s="9" t="str">
        <f>VLOOKUP('Consolidtaed Data'!$D1817,'[1]Sales People'!$A:$B,2,0)</f>
        <v>Brian Davis</v>
      </c>
      <c r="P9651" s="9" t="str">
        <f>VLOOKUP('Consolidtaed Data'!$E1817,[1]Customers!$A:$B,2,0)</f>
        <v>Jerry Reed</v>
      </c>
      <c r="Q9651" s="11">
        <f>WEEKDAY('Consolidtaed Data'!$F1817)</f>
        <v>3</v>
      </c>
      <c r="R9651" s="9">
        <f>MONTH('Consolidtaed Data'!$F1817)</f>
        <v>5</v>
      </c>
      <c r="S9651" s="9" t="str">
        <f>TEXT(Table3[[#This Row],[Purchase Date]],"MMMM")</f>
        <v>December</v>
      </c>
      <c r="T9651" s="9">
        <f>YEAR('Consolidtaed Data'!$F1817)</f>
        <v>2020</v>
      </c>
    </row>
    <row r="9652" spans="1:20" x14ac:dyDescent="0.3">
      <c r="A9652" s="9" t="s">
        <v>10678</v>
      </c>
      <c r="B9652" s="9" t="s">
        <v>85</v>
      </c>
      <c r="C9652" s="9" t="s">
        <v>126</v>
      </c>
      <c r="D9652" s="9" t="s">
        <v>80</v>
      </c>
      <c r="E9652" s="9" t="s">
        <v>1973</v>
      </c>
      <c r="F9652" s="12">
        <v>44560</v>
      </c>
      <c r="G9652" s="12" t="str">
        <f>VLOOKUP(Table3[[#This Row],[Product ID]],[1]Products!$A:$G,2,0)</f>
        <v>Product 93</v>
      </c>
      <c r="H9652" s="22">
        <v>3</v>
      </c>
      <c r="I9652" s="9">
        <f>VLOOKUP('Consolidtaed Data'!$B1894,[1]Products!$A:$G,4,0)</f>
        <v>799</v>
      </c>
      <c r="J9652" s="9">
        <f>VLOOKUP('Consolidtaed Data'!$B1894,[1]Products!$A:$G,3,0)</f>
        <v>455</v>
      </c>
      <c r="K9652" s="9">
        <f>'Consolidtaed Data'!$J1894*'Consolidtaed Data'!$H1894</f>
        <v>4548</v>
      </c>
      <c r="L9652" s="9">
        <f>'Consolidtaed Data'!$I1894*'Consolidtaed Data'!$H1894</f>
        <v>5349</v>
      </c>
      <c r="M9652" s="9">
        <f>'Consolidtaed Data'!$L1894-'Consolidtaed Data'!$K1894</f>
        <v>801</v>
      </c>
      <c r="N9652" s="9" t="str">
        <f>VLOOKUP('Consolidtaed Data'!$C1894,[1]Locations!$A:$O,2,0)</f>
        <v>Santa Maria</v>
      </c>
      <c r="O9652" s="9" t="str">
        <f>VLOOKUP('Consolidtaed Data'!$D1894,'[1]Sales People'!$A:$B,2,0)</f>
        <v>Walter Cook</v>
      </c>
      <c r="P9652" s="9" t="str">
        <f>VLOOKUP('Consolidtaed Data'!$E1894,[1]Customers!$A:$B,2,0)</f>
        <v>Dennis Myers</v>
      </c>
      <c r="Q9652" s="11">
        <f>WEEKDAY('Consolidtaed Data'!$F1894)</f>
        <v>2</v>
      </c>
      <c r="R9652" s="9">
        <f>MONTH('Consolidtaed Data'!$F1894)</f>
        <v>5</v>
      </c>
      <c r="S9652" s="9" t="str">
        <f>TEXT(Table3[[#This Row],[Purchase Date]],"MMMM")</f>
        <v>December</v>
      </c>
      <c r="T9652" s="9">
        <f>YEAR('Consolidtaed Data'!$F1894)</f>
        <v>2020</v>
      </c>
    </row>
    <row r="9653" spans="1:20" x14ac:dyDescent="0.3">
      <c r="A9653" s="9" t="s">
        <v>10679</v>
      </c>
      <c r="B9653" s="9" t="s">
        <v>443</v>
      </c>
      <c r="C9653" s="9" t="s">
        <v>564</v>
      </c>
      <c r="D9653" s="9" t="s">
        <v>68</v>
      </c>
      <c r="E9653" s="9" t="s">
        <v>1950</v>
      </c>
      <c r="F9653" s="12">
        <v>44560</v>
      </c>
      <c r="G9653" s="12" t="str">
        <f>VLOOKUP(Table3[[#This Row],[Product ID]],[1]Products!$A:$G,2,0)</f>
        <v>Product 61</v>
      </c>
      <c r="H9653" s="22">
        <v>1</v>
      </c>
      <c r="I9653" s="9">
        <f>VLOOKUP('Consolidtaed Data'!$B1912,[1]Products!$A:$G,4,0)</f>
        <v>1522</v>
      </c>
      <c r="J9653" s="9">
        <f>VLOOKUP('Consolidtaed Data'!$B1912,[1]Products!$A:$G,3,0)</f>
        <v>791</v>
      </c>
      <c r="K9653" s="9">
        <f>'Consolidtaed Data'!$J1912*'Consolidtaed Data'!$H1912</f>
        <v>5044</v>
      </c>
      <c r="L9653" s="9">
        <f>'Consolidtaed Data'!$I1912*'Consolidtaed Data'!$H1912</f>
        <v>6552</v>
      </c>
      <c r="M9653" s="9">
        <f>'Consolidtaed Data'!$L1912-'Consolidtaed Data'!$K1912</f>
        <v>44</v>
      </c>
      <c r="N9653" s="9" t="str">
        <f>VLOOKUP('Consolidtaed Data'!$C1912,[1]Locations!$A:$O,2,0)</f>
        <v>Fullerton</v>
      </c>
      <c r="O9653" s="9" t="str">
        <f>VLOOKUP('Consolidtaed Data'!$D1912,'[1]Sales People'!$A:$B,2,0)</f>
        <v>Carl Hall</v>
      </c>
      <c r="P9653" s="9" t="str">
        <f>VLOOKUP('Consolidtaed Data'!$E1912,[1]Customers!$A:$B,2,0)</f>
        <v>Michael Ward</v>
      </c>
      <c r="Q9653" s="11">
        <f>WEEKDAY('Consolidtaed Data'!$F1912)</f>
        <v>3</v>
      </c>
      <c r="R9653" s="9">
        <f>MONTH('Consolidtaed Data'!$F1912)</f>
        <v>5</v>
      </c>
      <c r="S9653" s="9" t="str">
        <f>TEXT(Table3[[#This Row],[Purchase Date]],"MMMM")</f>
        <v>December</v>
      </c>
      <c r="T9653" s="9">
        <f>YEAR('Consolidtaed Data'!$F1912)</f>
        <v>2020</v>
      </c>
    </row>
    <row r="9654" spans="1:20" x14ac:dyDescent="0.3">
      <c r="A9654" s="9" t="s">
        <v>10680</v>
      </c>
      <c r="B9654" s="9" t="s">
        <v>185</v>
      </c>
      <c r="C9654" s="9" t="s">
        <v>394</v>
      </c>
      <c r="D9654" s="9" t="s">
        <v>281</v>
      </c>
      <c r="E9654" s="9" t="s">
        <v>1761</v>
      </c>
      <c r="F9654" s="12">
        <v>44560</v>
      </c>
      <c r="G9654" s="12" t="str">
        <f>VLOOKUP(Table3[[#This Row],[Product ID]],[1]Products!$A:$G,2,0)</f>
        <v>Product 65</v>
      </c>
      <c r="H9654" s="22">
        <v>1</v>
      </c>
      <c r="I9654" s="9">
        <f>VLOOKUP('Consolidtaed Data'!$B2045,[1]Products!$A:$G,4,0)</f>
        <v>1467</v>
      </c>
      <c r="J9654" s="9">
        <f>VLOOKUP('Consolidtaed Data'!$B2045,[1]Products!$A:$G,3,0)</f>
        <v>807</v>
      </c>
      <c r="K9654" s="9">
        <f>'Consolidtaed Data'!$J2045*'Consolidtaed Data'!$H2045</f>
        <v>816</v>
      </c>
      <c r="L9654" s="9">
        <f>'Consolidtaed Data'!$I2045*'Consolidtaed Data'!$H2045</f>
        <v>1008</v>
      </c>
      <c r="M9654" s="9">
        <f>'Consolidtaed Data'!$L2045-'Consolidtaed Data'!$K2045</f>
        <v>3196</v>
      </c>
      <c r="N9654" s="9" t="str">
        <f>VLOOKUP('Consolidtaed Data'!$C2045,[1]Locations!$A:$O,2,0)</f>
        <v>Antioch</v>
      </c>
      <c r="O9654" s="9" t="str">
        <f>VLOOKUP('Consolidtaed Data'!$D2045,'[1]Sales People'!$A:$B,2,0)</f>
        <v>Ronald Reed</v>
      </c>
      <c r="P9654" s="9" t="str">
        <f>VLOOKUP('Consolidtaed Data'!$E2045,[1]Customers!$A:$B,2,0)</f>
        <v>Jeffrey Phillips</v>
      </c>
      <c r="Q9654" s="11">
        <f>WEEKDAY('Consolidtaed Data'!$F2045)</f>
        <v>6</v>
      </c>
      <c r="R9654" s="9">
        <f>MONTH('Consolidtaed Data'!$F2045)</f>
        <v>5</v>
      </c>
      <c r="S9654" s="9" t="str">
        <f>TEXT(Table3[[#This Row],[Purchase Date]],"MMMM")</f>
        <v>December</v>
      </c>
      <c r="T9654" s="9">
        <f>YEAR('Consolidtaed Data'!$F2045)</f>
        <v>2020</v>
      </c>
    </row>
    <row r="9655" spans="1:20" x14ac:dyDescent="0.3">
      <c r="A9655" s="9" t="s">
        <v>10681</v>
      </c>
      <c r="B9655" s="9" t="s">
        <v>322</v>
      </c>
      <c r="C9655" s="9" t="s">
        <v>352</v>
      </c>
      <c r="D9655" s="9" t="s">
        <v>68</v>
      </c>
      <c r="E9655" s="9" t="s">
        <v>633</v>
      </c>
      <c r="F9655" s="12">
        <v>44560</v>
      </c>
      <c r="G9655" s="12" t="str">
        <f>VLOOKUP(Table3[[#This Row],[Product ID]],[1]Products!$A:$G,2,0)</f>
        <v>Product 43</v>
      </c>
      <c r="H9655" s="22">
        <v>3</v>
      </c>
      <c r="I9655" s="9">
        <f>VLOOKUP('Consolidtaed Data'!$B2188,[1]Products!$A:$G,4,0)</f>
        <v>947</v>
      </c>
      <c r="J9655" s="9">
        <f>VLOOKUP('Consolidtaed Data'!$B2188,[1]Products!$A:$G,3,0)</f>
        <v>786</v>
      </c>
      <c r="K9655" s="9">
        <f>'Consolidtaed Data'!$J2188*'Consolidtaed Data'!$H2188</f>
        <v>294</v>
      </c>
      <c r="L9655" s="9">
        <f>'Consolidtaed Data'!$I2188*'Consolidtaed Data'!$H2188</f>
        <v>368</v>
      </c>
      <c r="M9655" s="9">
        <f>'Consolidtaed Data'!$L2188-'Consolidtaed Data'!$K2188</f>
        <v>1659</v>
      </c>
      <c r="N9655" s="9" t="str">
        <f>VLOOKUP('Consolidtaed Data'!$C2188,[1]Locations!$A:$O,2,0)</f>
        <v>Murrieta</v>
      </c>
      <c r="O9655" s="9" t="str">
        <f>VLOOKUP('Consolidtaed Data'!$D2188,'[1]Sales People'!$A:$B,2,0)</f>
        <v>Bobby Russell</v>
      </c>
      <c r="P9655" s="9" t="str">
        <f>VLOOKUP('Consolidtaed Data'!$E2188,[1]Customers!$A:$B,2,0)</f>
        <v>Alan Gomez</v>
      </c>
      <c r="Q9655" s="11">
        <f>WEEKDAY('Consolidtaed Data'!$F2188)</f>
        <v>2</v>
      </c>
      <c r="R9655" s="9">
        <f>MONTH('Consolidtaed Data'!$F2188)</f>
        <v>6</v>
      </c>
      <c r="S9655" s="9" t="str">
        <f>TEXT(Table3[[#This Row],[Purchase Date]],"MMMM")</f>
        <v>December</v>
      </c>
      <c r="T9655" s="9">
        <f>YEAR('Consolidtaed Data'!$F2188)</f>
        <v>2020</v>
      </c>
    </row>
    <row r="9656" spans="1:20" x14ac:dyDescent="0.3">
      <c r="A9656" s="9" t="s">
        <v>10682</v>
      </c>
      <c r="B9656" s="9" t="s">
        <v>443</v>
      </c>
      <c r="C9656" s="9" t="s">
        <v>253</v>
      </c>
      <c r="D9656" s="9" t="s">
        <v>281</v>
      </c>
      <c r="E9656" s="9" t="s">
        <v>3263</v>
      </c>
      <c r="F9656" s="12">
        <v>44560</v>
      </c>
      <c r="G9656" s="12" t="str">
        <f>VLOOKUP(Table3[[#This Row],[Product ID]],[1]Products!$A:$G,2,0)</f>
        <v>Product 61</v>
      </c>
      <c r="H9656" s="22">
        <v>1</v>
      </c>
      <c r="I9656" s="9">
        <f>VLOOKUP('Consolidtaed Data'!$B2257,[1]Products!$A:$G,4,0)</f>
        <v>1103</v>
      </c>
      <c r="J9656" s="9">
        <f>VLOOKUP('Consolidtaed Data'!$B2257,[1]Products!$A:$G,3,0)</f>
        <v>838</v>
      </c>
      <c r="K9656" s="9">
        <f>'Consolidtaed Data'!$J2257*'Consolidtaed Data'!$H2257</f>
        <v>971</v>
      </c>
      <c r="L9656" s="9">
        <f>'Consolidtaed Data'!$I2257*'Consolidtaed Data'!$H2257</f>
        <v>1798</v>
      </c>
      <c r="M9656" s="9">
        <f>'Consolidtaed Data'!$L2257-'Consolidtaed Data'!$K2257</f>
        <v>792</v>
      </c>
      <c r="N9656" s="9" t="str">
        <f>VLOOKUP('Consolidtaed Data'!$C2257,[1]Locations!$A:$O,2,0)</f>
        <v>Jurupa Valley</v>
      </c>
      <c r="O9656" s="9" t="str">
        <f>VLOOKUP('Consolidtaed Data'!$D2257,'[1]Sales People'!$A:$B,2,0)</f>
        <v>Bobby Russell</v>
      </c>
      <c r="P9656" s="9" t="str">
        <f>VLOOKUP('Consolidtaed Data'!$E2257,[1]Customers!$A:$B,2,0)</f>
        <v>Shawn Cook</v>
      </c>
      <c r="Q9656" s="11">
        <f>WEEKDAY('Consolidtaed Data'!$F2257)</f>
        <v>1</v>
      </c>
      <c r="R9656" s="9">
        <f>MONTH('Consolidtaed Data'!$F2257)</f>
        <v>6</v>
      </c>
      <c r="S9656" s="9" t="str">
        <f>TEXT(Table3[[#This Row],[Purchase Date]],"MMMM")</f>
        <v>December</v>
      </c>
      <c r="T9656" s="9">
        <f>YEAR('Consolidtaed Data'!$F2257)</f>
        <v>2020</v>
      </c>
    </row>
    <row r="9657" spans="1:20" x14ac:dyDescent="0.3">
      <c r="A9657" s="9" t="s">
        <v>10683</v>
      </c>
      <c r="B9657" s="9" t="s">
        <v>382</v>
      </c>
      <c r="C9657" s="9" t="s">
        <v>302</v>
      </c>
      <c r="D9657" s="9" t="s">
        <v>149</v>
      </c>
      <c r="E9657" s="9" t="s">
        <v>473</v>
      </c>
      <c r="F9657" s="12">
        <v>44560</v>
      </c>
      <c r="G9657" s="12" t="str">
        <f>VLOOKUP(Table3[[#This Row],[Product ID]],[1]Products!$A:$G,2,0)</f>
        <v>Product 50</v>
      </c>
      <c r="H9657" s="22">
        <v>1</v>
      </c>
      <c r="I9657" s="9">
        <f>VLOOKUP('Consolidtaed Data'!$B2423,[1]Products!$A:$G,4,0)</f>
        <v>2396</v>
      </c>
      <c r="J9657" s="9">
        <f>VLOOKUP('Consolidtaed Data'!$B2423,[1]Products!$A:$G,3,0)</f>
        <v>1965</v>
      </c>
      <c r="K9657" s="9">
        <f>'Consolidtaed Data'!$J2423*'Consolidtaed Data'!$H2423</f>
        <v>838</v>
      </c>
      <c r="L9657" s="9">
        <f>'Consolidtaed Data'!$I2423*'Consolidtaed Data'!$H2423</f>
        <v>1103</v>
      </c>
      <c r="M9657" s="9">
        <f>'Consolidtaed Data'!$L2423-'Consolidtaed Data'!$K2423</f>
        <v>612</v>
      </c>
      <c r="N9657" s="9" t="str">
        <f>VLOOKUP('Consolidtaed Data'!$C2423,[1]Locations!$A:$O,2,0)</f>
        <v>Ontario</v>
      </c>
      <c r="O9657" s="9" t="str">
        <f>VLOOKUP('Consolidtaed Data'!$D2423,'[1]Sales People'!$A:$B,2,0)</f>
        <v>Ernest Wheeler</v>
      </c>
      <c r="P9657" s="9" t="str">
        <f>VLOOKUP('Consolidtaed Data'!$E2423,[1]Customers!$A:$B,2,0)</f>
        <v>Randy Simpson</v>
      </c>
      <c r="Q9657" s="11">
        <f>WEEKDAY('Consolidtaed Data'!$F2423)</f>
        <v>5</v>
      </c>
      <c r="R9657" s="9">
        <f>MONTH('Consolidtaed Data'!$F2423)</f>
        <v>6</v>
      </c>
      <c r="S9657" s="9" t="str">
        <f>TEXT(Table3[[#This Row],[Purchase Date]],"MMMM")</f>
        <v>December</v>
      </c>
      <c r="T9657" s="9">
        <f>YEAR('Consolidtaed Data'!$F2423)</f>
        <v>2020</v>
      </c>
    </row>
    <row r="9658" spans="1:20" x14ac:dyDescent="0.3">
      <c r="A9658" s="9" t="s">
        <v>10684</v>
      </c>
      <c r="B9658" s="9" t="s">
        <v>238</v>
      </c>
      <c r="C9658" s="9" t="s">
        <v>420</v>
      </c>
      <c r="D9658" s="9" t="s">
        <v>329</v>
      </c>
      <c r="E9658" s="9" t="s">
        <v>665</v>
      </c>
      <c r="F9658" s="12">
        <v>44560</v>
      </c>
      <c r="G9658" s="12" t="str">
        <f>VLOOKUP(Table3[[#This Row],[Product ID]],[1]Products!$A:$G,2,0)</f>
        <v>Product 49</v>
      </c>
      <c r="H9658" s="22">
        <v>1</v>
      </c>
      <c r="I9658" s="9">
        <f>VLOOKUP('Consolidtaed Data'!$B2514,[1]Products!$A:$G,4,0)</f>
        <v>95</v>
      </c>
      <c r="J9658" s="9">
        <f>VLOOKUP('Consolidtaed Data'!$B2514,[1]Products!$A:$G,3,0)</f>
        <v>61</v>
      </c>
      <c r="K9658" s="9">
        <f>'Consolidtaed Data'!$J2514*'Consolidtaed Data'!$H2514</f>
        <v>871</v>
      </c>
      <c r="L9658" s="9">
        <f>'Consolidtaed Data'!$I2514*'Consolidtaed Data'!$H2514</f>
        <v>1708</v>
      </c>
      <c r="M9658" s="9">
        <f>'Consolidtaed Data'!$L2514-'Consolidtaed Data'!$K2514</f>
        <v>408</v>
      </c>
      <c r="N9658" s="9" t="str">
        <f>VLOOKUP('Consolidtaed Data'!$C2514,[1]Locations!$A:$O,2,0)</f>
        <v>Huntington Beach</v>
      </c>
      <c r="O9658" s="9" t="str">
        <f>VLOOKUP('Consolidtaed Data'!$D2514,'[1]Sales People'!$A:$B,2,0)</f>
        <v>Arthur Mccoy</v>
      </c>
      <c r="P9658" s="9" t="str">
        <f>VLOOKUP('Consolidtaed Data'!$E2514,[1]Customers!$A:$B,2,0)</f>
        <v>Eugene Castillo</v>
      </c>
      <c r="Q9658" s="11">
        <f>WEEKDAY('Consolidtaed Data'!$F2514)</f>
        <v>5</v>
      </c>
      <c r="R9658" s="9">
        <f>MONTH('Consolidtaed Data'!$F2514)</f>
        <v>7</v>
      </c>
      <c r="S9658" s="9" t="str">
        <f>TEXT(Table3[[#This Row],[Purchase Date]],"MMMM")</f>
        <v>December</v>
      </c>
      <c r="T9658" s="9">
        <f>YEAR('Consolidtaed Data'!$F2514)</f>
        <v>2020</v>
      </c>
    </row>
    <row r="9659" spans="1:20" x14ac:dyDescent="0.3">
      <c r="A9659" s="9" t="s">
        <v>10685</v>
      </c>
      <c r="B9659" s="9" t="s">
        <v>182</v>
      </c>
      <c r="C9659" s="9" t="s">
        <v>169</v>
      </c>
      <c r="D9659" s="9" t="s">
        <v>73</v>
      </c>
      <c r="E9659" s="9" t="s">
        <v>1210</v>
      </c>
      <c r="F9659" s="12">
        <v>44560</v>
      </c>
      <c r="G9659" s="12" t="str">
        <f>VLOOKUP(Table3[[#This Row],[Product ID]],[1]Products!$A:$G,2,0)</f>
        <v>Product 9</v>
      </c>
      <c r="H9659" s="22">
        <v>2</v>
      </c>
      <c r="I9659" s="9">
        <f>VLOOKUP('Consolidtaed Data'!$B3368,[1]Products!$A:$G,4,0)</f>
        <v>1351</v>
      </c>
      <c r="J9659" s="9">
        <f>VLOOKUP('Consolidtaed Data'!$B3368,[1]Products!$A:$G,3,0)</f>
        <v>1108</v>
      </c>
      <c r="K9659" s="9">
        <f>'Consolidtaed Data'!$J3368*'Consolidtaed Data'!$H3368</f>
        <v>416</v>
      </c>
      <c r="L9659" s="9">
        <f>'Consolidtaed Data'!$I3368*'Consolidtaed Data'!$H3368</f>
        <v>630</v>
      </c>
      <c r="M9659" s="9">
        <f>'Consolidtaed Data'!$L3368-'Consolidtaed Data'!$K3368</f>
        <v>2260</v>
      </c>
      <c r="N9659" s="9" t="str">
        <f>VLOOKUP('Consolidtaed Data'!$C3368,[1]Locations!$A:$O,2,0)</f>
        <v>Irvine</v>
      </c>
      <c r="O9659" s="9" t="str">
        <f>VLOOKUP('Consolidtaed Data'!$D3368,'[1]Sales People'!$A:$B,2,0)</f>
        <v>Kenneth Fields</v>
      </c>
      <c r="P9659" s="9" t="str">
        <f>VLOOKUP('Consolidtaed Data'!$E3368,[1]Customers!$A:$B,2,0)</f>
        <v>Joe Coleman</v>
      </c>
      <c r="Q9659" s="11">
        <f>WEEKDAY('Consolidtaed Data'!$F3368)</f>
        <v>7</v>
      </c>
      <c r="R9659" s="9">
        <f>MONTH('Consolidtaed Data'!$F3368)</f>
        <v>9</v>
      </c>
      <c r="S9659" s="9" t="str">
        <f>TEXT(Table3[[#This Row],[Purchase Date]],"MMMM")</f>
        <v>December</v>
      </c>
      <c r="T9659" s="9">
        <f>YEAR('Consolidtaed Data'!$F3368)</f>
        <v>2020</v>
      </c>
    </row>
    <row r="9660" spans="1:20" x14ac:dyDescent="0.3">
      <c r="A9660" s="9" t="s">
        <v>10686</v>
      </c>
      <c r="B9660" s="9" t="s">
        <v>443</v>
      </c>
      <c r="C9660" s="9" t="s">
        <v>39</v>
      </c>
      <c r="D9660" s="9" t="s">
        <v>402</v>
      </c>
      <c r="E9660" s="9" t="s">
        <v>47</v>
      </c>
      <c r="F9660" s="12">
        <v>44561</v>
      </c>
      <c r="G9660" s="12" t="str">
        <f>VLOOKUP(Table3[[#This Row],[Product ID]],[1]Products!$A:$G,2,0)</f>
        <v>Product 61</v>
      </c>
      <c r="H9660" s="22">
        <v>4</v>
      </c>
      <c r="I9660" s="9">
        <f>VLOOKUP('Consolidtaed Data'!$B320,[1]Products!$A:$G,4,0)</f>
        <v>1899</v>
      </c>
      <c r="J9660" s="9">
        <f>VLOOKUP('Consolidtaed Data'!$B320,[1]Products!$A:$G,3,0)</f>
        <v>1044</v>
      </c>
      <c r="K9660" s="9">
        <f>'Consolidtaed Data'!$J320*'Consolidtaed Data'!$H320</f>
        <v>791</v>
      </c>
      <c r="L9660" s="9">
        <f>'Consolidtaed Data'!$I320*'Consolidtaed Data'!$H320</f>
        <v>1522</v>
      </c>
      <c r="M9660" s="9">
        <f>'Consolidtaed Data'!$L320-'Consolidtaed Data'!$K320</f>
        <v>1086</v>
      </c>
      <c r="N9660" s="9" t="str">
        <f>VLOOKUP('Consolidtaed Data'!$C320,[1]Locations!$A:$O,2,0)</f>
        <v>Costa Mesa</v>
      </c>
      <c r="O9660" s="9" t="str">
        <f>VLOOKUP('Consolidtaed Data'!$D320,'[1]Sales People'!$A:$B,2,0)</f>
        <v>Roger Ramos</v>
      </c>
      <c r="P9660" s="9" t="str">
        <f>VLOOKUP('Consolidtaed Data'!$E320,[1]Customers!$A:$B,2,0)</f>
        <v>Frank Weaver</v>
      </c>
      <c r="Q9660" s="11">
        <f>WEEKDAY('Consolidtaed Data'!$F320)</f>
        <v>5</v>
      </c>
      <c r="R9660" s="9">
        <f>MONTH('Consolidtaed Data'!$F320)</f>
        <v>1</v>
      </c>
      <c r="S9660" s="9" t="str">
        <f>TEXT(Table3[[#This Row],[Purchase Date]],"MMMM")</f>
        <v>December</v>
      </c>
      <c r="T9660" s="9">
        <f>YEAR('Consolidtaed Data'!$F320)</f>
        <v>2020</v>
      </c>
    </row>
    <row r="9661" spans="1:20" x14ac:dyDescent="0.3">
      <c r="A9661" s="9" t="s">
        <v>10687</v>
      </c>
      <c r="B9661" s="9" t="s">
        <v>244</v>
      </c>
      <c r="C9661" s="9" t="s">
        <v>421</v>
      </c>
      <c r="D9661" s="9" t="s">
        <v>127</v>
      </c>
      <c r="E9661" s="9" t="s">
        <v>523</v>
      </c>
      <c r="F9661" s="12">
        <v>44561</v>
      </c>
      <c r="G9661" s="12" t="str">
        <f>VLOOKUP(Table3[[#This Row],[Product ID]],[1]Products!$A:$G,2,0)</f>
        <v>Product 76</v>
      </c>
      <c r="H9661" s="22">
        <v>3</v>
      </c>
      <c r="I9661" s="9">
        <f>VLOOKUP('Consolidtaed Data'!$B419,[1]Products!$A:$G,4,0)</f>
        <v>1638</v>
      </c>
      <c r="J9661" s="9">
        <f>VLOOKUP('Consolidtaed Data'!$B419,[1]Products!$A:$G,3,0)</f>
        <v>1261</v>
      </c>
      <c r="K9661" s="9">
        <f>'Consolidtaed Data'!$J419*'Consolidtaed Data'!$H419</f>
        <v>2049</v>
      </c>
      <c r="L9661" s="9">
        <f>'Consolidtaed Data'!$I419*'Consolidtaed Data'!$H419</f>
        <v>3357</v>
      </c>
      <c r="M9661" s="9">
        <f>'Consolidtaed Data'!$L419-'Consolidtaed Data'!$K419</f>
        <v>107</v>
      </c>
      <c r="N9661" s="9" t="str">
        <f>VLOOKUP('Consolidtaed Data'!$C419,[1]Locations!$A:$O,2,0)</f>
        <v>San Francisco</v>
      </c>
      <c r="O9661" s="9" t="str">
        <f>VLOOKUP('Consolidtaed Data'!$D419,'[1]Sales People'!$A:$B,2,0)</f>
        <v>Fred Robertson</v>
      </c>
      <c r="P9661" s="9" t="str">
        <f>VLOOKUP('Consolidtaed Data'!$E419,[1]Customers!$A:$B,2,0)</f>
        <v>Michael Thomas</v>
      </c>
      <c r="Q9661" s="11">
        <f>WEEKDAY('Consolidtaed Data'!$F419)</f>
        <v>4</v>
      </c>
      <c r="R9661" s="9">
        <f>MONTH('Consolidtaed Data'!$F419)</f>
        <v>1</v>
      </c>
      <c r="S9661" s="9" t="str">
        <f>TEXT(Table3[[#This Row],[Purchase Date]],"MMMM")</f>
        <v>December</v>
      </c>
      <c r="T9661" s="9">
        <f>YEAR('Consolidtaed Data'!$F419)</f>
        <v>2020</v>
      </c>
    </row>
    <row r="9662" spans="1:20" x14ac:dyDescent="0.3">
      <c r="A9662" s="9" t="s">
        <v>10688</v>
      </c>
      <c r="B9662" s="9" t="s">
        <v>62</v>
      </c>
      <c r="C9662" s="9" t="s">
        <v>469</v>
      </c>
      <c r="D9662" s="9" t="s">
        <v>206</v>
      </c>
      <c r="E9662" s="9" t="s">
        <v>595</v>
      </c>
      <c r="F9662" s="12">
        <v>44561</v>
      </c>
      <c r="G9662" s="12" t="str">
        <f>VLOOKUP(Table3[[#This Row],[Product ID]],[1]Products!$A:$G,2,0)</f>
        <v>Product 17</v>
      </c>
      <c r="H9662" s="22">
        <v>1</v>
      </c>
      <c r="I9662" s="9">
        <f>VLOOKUP('Consolidtaed Data'!$B683,[1]Products!$A:$G,4,0)</f>
        <v>2396</v>
      </c>
      <c r="J9662" s="9">
        <f>VLOOKUP('Consolidtaed Data'!$B683,[1]Products!$A:$G,3,0)</f>
        <v>1965</v>
      </c>
      <c r="K9662" s="9">
        <f>'Consolidtaed Data'!$J683*'Consolidtaed Data'!$H683</f>
        <v>1046</v>
      </c>
      <c r="L9662" s="9">
        <f>'Consolidtaed Data'!$I683*'Consolidtaed Data'!$H683</f>
        <v>1635</v>
      </c>
      <c r="M9662" s="9">
        <f>'Consolidtaed Data'!$L683-'Consolidtaed Data'!$K683</f>
        <v>376</v>
      </c>
      <c r="N9662" s="9" t="str">
        <f>VLOOKUP('Consolidtaed Data'!$C683,[1]Locations!$A:$O,2,0)</f>
        <v>San Bernardino</v>
      </c>
      <c r="O9662" s="9" t="str">
        <f>VLOOKUP('Consolidtaed Data'!$D683,'[1]Sales People'!$A:$B,2,0)</f>
        <v>Roger Ramos</v>
      </c>
      <c r="P9662" s="9" t="str">
        <f>VLOOKUP('Consolidtaed Data'!$E683,[1]Customers!$A:$B,2,0)</f>
        <v>Matthew Duncan</v>
      </c>
      <c r="Q9662" s="11">
        <f>WEEKDAY('Consolidtaed Data'!$F683)</f>
        <v>2</v>
      </c>
      <c r="R9662" s="9">
        <f>MONTH('Consolidtaed Data'!$F683)</f>
        <v>2</v>
      </c>
      <c r="S9662" s="9" t="str">
        <f>TEXT(Table3[[#This Row],[Purchase Date]],"MMMM")</f>
        <v>December</v>
      </c>
      <c r="T9662" s="9">
        <f>YEAR('Consolidtaed Data'!$F683)</f>
        <v>2020</v>
      </c>
    </row>
    <row r="9663" spans="1:20" x14ac:dyDescent="0.3">
      <c r="A9663" s="9" t="s">
        <v>10689</v>
      </c>
      <c r="B9663" s="9" t="s">
        <v>318</v>
      </c>
      <c r="C9663" s="9" t="s">
        <v>82</v>
      </c>
      <c r="D9663" s="9" t="s">
        <v>68</v>
      </c>
      <c r="E9663" s="9" t="s">
        <v>1657</v>
      </c>
      <c r="F9663" s="12">
        <v>44561</v>
      </c>
      <c r="G9663" s="12" t="str">
        <f>VLOOKUP(Table3[[#This Row],[Product ID]],[1]Products!$A:$G,2,0)</f>
        <v>Product 89</v>
      </c>
      <c r="H9663" s="22">
        <v>1</v>
      </c>
      <c r="I9663" s="9">
        <f>VLOOKUP('Consolidtaed Data'!$B815,[1]Products!$A:$G,4,0)</f>
        <v>502</v>
      </c>
      <c r="J9663" s="9">
        <f>VLOOKUP('Consolidtaed Data'!$B815,[1]Products!$A:$G,3,0)</f>
        <v>296</v>
      </c>
      <c r="K9663" s="9">
        <f>'Consolidtaed Data'!$J815*'Consolidtaed Data'!$H815</f>
        <v>616</v>
      </c>
      <c r="L9663" s="9">
        <f>'Consolidtaed Data'!$I815*'Consolidtaed Data'!$H815</f>
        <v>812</v>
      </c>
      <c r="M9663" s="9">
        <f>'Consolidtaed Data'!$L815-'Consolidtaed Data'!$K815</f>
        <v>902</v>
      </c>
      <c r="N9663" s="9" t="str">
        <f>VLOOKUP('Consolidtaed Data'!$C815,[1]Locations!$A:$O,2,0)</f>
        <v>Fresno</v>
      </c>
      <c r="O9663" s="9" t="str">
        <f>VLOOKUP('Consolidtaed Data'!$D815,'[1]Sales People'!$A:$B,2,0)</f>
        <v>Robert Reed</v>
      </c>
      <c r="P9663" s="9" t="str">
        <f>VLOOKUP('Consolidtaed Data'!$E815,[1]Customers!$A:$B,2,0)</f>
        <v>Jose Williams</v>
      </c>
      <c r="Q9663" s="11">
        <f>WEEKDAY('Consolidtaed Data'!$F815)</f>
        <v>3</v>
      </c>
      <c r="R9663" s="9">
        <f>MONTH('Consolidtaed Data'!$F815)</f>
        <v>2</v>
      </c>
      <c r="S9663" s="9" t="str">
        <f>TEXT(Table3[[#This Row],[Purchase Date]],"MMMM")</f>
        <v>December</v>
      </c>
      <c r="T9663" s="9">
        <f>YEAR('Consolidtaed Data'!$F815)</f>
        <v>2020</v>
      </c>
    </row>
    <row r="9664" spans="1:20" x14ac:dyDescent="0.3">
      <c r="A9664" s="9" t="s">
        <v>10690</v>
      </c>
      <c r="B9664" s="9" t="s">
        <v>415</v>
      </c>
      <c r="C9664" s="9" t="s">
        <v>405</v>
      </c>
      <c r="D9664" s="9" t="s">
        <v>193</v>
      </c>
      <c r="E9664" s="9" t="s">
        <v>2288</v>
      </c>
      <c r="F9664" s="12">
        <v>44561</v>
      </c>
      <c r="G9664" s="12" t="str">
        <f>VLOOKUP(Table3[[#This Row],[Product ID]],[1]Products!$A:$G,2,0)</f>
        <v>Product 18</v>
      </c>
      <c r="H9664" s="22">
        <v>4</v>
      </c>
      <c r="I9664" s="9">
        <f>VLOOKUP('Consolidtaed Data'!$B1333,[1]Products!$A:$G,4,0)</f>
        <v>1639</v>
      </c>
      <c r="J9664" s="9">
        <f>VLOOKUP('Consolidtaed Data'!$B1333,[1]Products!$A:$G,3,0)</f>
        <v>1295</v>
      </c>
      <c r="K9664" s="9">
        <f>'Consolidtaed Data'!$J1333*'Consolidtaed Data'!$H1333</f>
        <v>1185</v>
      </c>
      <c r="L9664" s="9">
        <f>'Consolidtaed Data'!$I1333*'Consolidtaed Data'!$H1333</f>
        <v>1668</v>
      </c>
      <c r="M9664" s="9">
        <f>'Consolidtaed Data'!$L1333-'Consolidtaed Data'!$K1333</f>
        <v>874</v>
      </c>
      <c r="N9664" s="9" t="str">
        <f>VLOOKUP('Consolidtaed Data'!$C1333,[1]Locations!$A:$O,2,0)</f>
        <v>Costa Mesa</v>
      </c>
      <c r="O9664" s="9" t="str">
        <f>VLOOKUP('Consolidtaed Data'!$D1333,'[1]Sales People'!$A:$B,2,0)</f>
        <v>Kevin Butler</v>
      </c>
      <c r="P9664" s="9" t="str">
        <f>VLOOKUP('Consolidtaed Data'!$E1333,[1]Customers!$A:$B,2,0)</f>
        <v>Charles Bell</v>
      </c>
      <c r="Q9664" s="11">
        <f>WEEKDAY('Consolidtaed Data'!$F1333)</f>
        <v>4</v>
      </c>
      <c r="R9664" s="9">
        <f>MONTH('Consolidtaed Data'!$F1333)</f>
        <v>4</v>
      </c>
      <c r="S9664" s="9" t="str">
        <f>TEXT(Table3[[#This Row],[Purchase Date]],"MMMM")</f>
        <v>December</v>
      </c>
      <c r="T9664" s="9">
        <f>YEAR('Consolidtaed Data'!$F1333)</f>
        <v>2020</v>
      </c>
    </row>
    <row r="9665" spans="1:20" x14ac:dyDescent="0.3">
      <c r="A9665" s="9" t="s">
        <v>10691</v>
      </c>
      <c r="B9665" s="9" t="s">
        <v>418</v>
      </c>
      <c r="C9665" s="9" t="s">
        <v>412</v>
      </c>
      <c r="D9665" s="9" t="s">
        <v>161</v>
      </c>
      <c r="E9665" s="9" t="s">
        <v>303</v>
      </c>
      <c r="F9665" s="12">
        <v>44561</v>
      </c>
      <c r="G9665" s="12" t="str">
        <f>VLOOKUP(Table3[[#This Row],[Product ID]],[1]Products!$A:$G,2,0)</f>
        <v>Product 82</v>
      </c>
      <c r="H9665" s="22">
        <v>3</v>
      </c>
      <c r="I9665" s="9">
        <f>VLOOKUP('Consolidtaed Data'!$B2213,[1]Products!$A:$G,4,0)</f>
        <v>947</v>
      </c>
      <c r="J9665" s="9">
        <f>VLOOKUP('Consolidtaed Data'!$B2213,[1]Products!$A:$G,3,0)</f>
        <v>786</v>
      </c>
      <c r="K9665" s="9">
        <f>'Consolidtaed Data'!$J2213*'Consolidtaed Data'!$H2213</f>
        <v>1700</v>
      </c>
      <c r="L9665" s="9">
        <f>'Consolidtaed Data'!$I2213*'Consolidtaed Data'!$H2213</f>
        <v>2180</v>
      </c>
      <c r="M9665" s="9">
        <f>'Consolidtaed Data'!$L2213-'Consolidtaed Data'!$K2213</f>
        <v>1800</v>
      </c>
      <c r="N9665" s="9" t="str">
        <f>VLOOKUP('Consolidtaed Data'!$C2213,[1]Locations!$A:$O,2,0)</f>
        <v>Vista</v>
      </c>
      <c r="O9665" s="9" t="str">
        <f>VLOOKUP('Consolidtaed Data'!$D2213,'[1]Sales People'!$A:$B,2,0)</f>
        <v>Andrew Bowman</v>
      </c>
      <c r="P9665" s="9" t="str">
        <f>VLOOKUP('Consolidtaed Data'!$E2213,[1]Customers!$A:$B,2,0)</f>
        <v>Victor Lawson</v>
      </c>
      <c r="Q9665" s="11">
        <f>WEEKDAY('Consolidtaed Data'!$F2213)</f>
        <v>4</v>
      </c>
      <c r="R9665" s="9">
        <f>MONTH('Consolidtaed Data'!$F2213)</f>
        <v>6</v>
      </c>
      <c r="S9665" s="9" t="str">
        <f>TEXT(Table3[[#This Row],[Purchase Date]],"MMMM")</f>
        <v>December</v>
      </c>
      <c r="T9665" s="9">
        <f>YEAR('Consolidtaed Data'!$F2213)</f>
        <v>2020</v>
      </c>
    </row>
    <row r="9666" spans="1:20" x14ac:dyDescent="0.3">
      <c r="A9666" s="9" t="s">
        <v>10692</v>
      </c>
      <c r="B9666" s="9" t="s">
        <v>15</v>
      </c>
      <c r="C9666" s="9" t="s">
        <v>231</v>
      </c>
      <c r="D9666" s="9" t="s">
        <v>123</v>
      </c>
      <c r="E9666" s="9" t="s">
        <v>2118</v>
      </c>
      <c r="F9666" s="12">
        <v>44561</v>
      </c>
      <c r="G9666" s="12" t="str">
        <f>VLOOKUP(Table3[[#This Row],[Product ID]],[1]Products!$A:$G,2,0)</f>
        <v>Product 38</v>
      </c>
      <c r="H9666" s="22">
        <v>4</v>
      </c>
      <c r="I9666" s="9">
        <f>VLOOKUP('Consolidtaed Data'!$B2432,[1]Products!$A:$G,4,0)</f>
        <v>290</v>
      </c>
      <c r="J9666" s="9">
        <f>VLOOKUP('Consolidtaed Data'!$B2432,[1]Products!$A:$G,3,0)</f>
        <v>200</v>
      </c>
      <c r="K9666" s="9">
        <f>'Consolidtaed Data'!$J2432*'Consolidtaed Data'!$H2432</f>
        <v>947</v>
      </c>
      <c r="L9666" s="9">
        <f>'Consolidtaed Data'!$I2432*'Consolidtaed Data'!$H2432</f>
        <v>1353</v>
      </c>
      <c r="M9666" s="9">
        <f>'Consolidtaed Data'!$L2432-'Consolidtaed Data'!$K2432</f>
        <v>264</v>
      </c>
      <c r="N9666" s="9" t="str">
        <f>VLOOKUP('Consolidtaed Data'!$C2432,[1]Locations!$A:$O,2,0)</f>
        <v>Carlsbad</v>
      </c>
      <c r="O9666" s="9" t="str">
        <f>VLOOKUP('Consolidtaed Data'!$D2432,'[1]Sales People'!$A:$B,2,0)</f>
        <v>Patrick Ruiz</v>
      </c>
      <c r="P9666" s="9" t="str">
        <f>VLOOKUP('Consolidtaed Data'!$E2432,[1]Customers!$A:$B,2,0)</f>
        <v>Antonio Owens</v>
      </c>
      <c r="Q9666" s="11">
        <f>WEEKDAY('Consolidtaed Data'!$F2432)</f>
        <v>5</v>
      </c>
      <c r="R9666" s="9">
        <f>MONTH('Consolidtaed Data'!$F2432)</f>
        <v>6</v>
      </c>
      <c r="S9666" s="9" t="str">
        <f>TEXT(Table3[[#This Row],[Purchase Date]],"MMMM")</f>
        <v>December</v>
      </c>
      <c r="T9666" s="9">
        <f>YEAR('Consolidtaed Data'!$F2432)</f>
        <v>2020</v>
      </c>
    </row>
    <row r="9667" spans="1:20" x14ac:dyDescent="0.3">
      <c r="A9667" s="9" t="s">
        <v>10693</v>
      </c>
      <c r="B9667" s="9" t="s">
        <v>38</v>
      </c>
      <c r="C9667" s="9" t="s">
        <v>412</v>
      </c>
      <c r="D9667" s="9" t="s">
        <v>73</v>
      </c>
      <c r="E9667" s="9" t="s">
        <v>1078</v>
      </c>
      <c r="F9667" s="12">
        <v>44561</v>
      </c>
      <c r="G9667" s="12" t="str">
        <f>VLOOKUP(Table3[[#This Row],[Product ID]],[1]Products!$A:$G,2,0)</f>
        <v>Product 25</v>
      </c>
      <c r="H9667" s="22">
        <v>2</v>
      </c>
      <c r="I9667" s="9">
        <f>VLOOKUP('Consolidtaed Data'!$B2434,[1]Products!$A:$G,4,0)</f>
        <v>1467</v>
      </c>
      <c r="J9667" s="9">
        <f>VLOOKUP('Consolidtaed Data'!$B2434,[1]Products!$A:$G,3,0)</f>
        <v>807</v>
      </c>
      <c r="K9667" s="9">
        <f>'Consolidtaed Data'!$J2434*'Consolidtaed Data'!$H2434</f>
        <v>1054</v>
      </c>
      <c r="L9667" s="9">
        <f>'Consolidtaed Data'!$I2434*'Consolidtaed Data'!$H2434</f>
        <v>1405</v>
      </c>
      <c r="M9667" s="9">
        <f>'Consolidtaed Data'!$L2434-'Consolidtaed Data'!$K2434</f>
        <v>246</v>
      </c>
      <c r="N9667" s="9" t="str">
        <f>VLOOKUP('Consolidtaed Data'!$C2434,[1]Locations!$A:$O,2,0)</f>
        <v>Bakersfield</v>
      </c>
      <c r="O9667" s="9" t="str">
        <f>VLOOKUP('Consolidtaed Data'!$D2434,'[1]Sales People'!$A:$B,2,0)</f>
        <v>Kenneth Bradley</v>
      </c>
      <c r="P9667" s="9" t="str">
        <f>VLOOKUP('Consolidtaed Data'!$E2434,[1]Customers!$A:$B,2,0)</f>
        <v>Henry Harper</v>
      </c>
      <c r="Q9667" s="11">
        <f>WEEKDAY('Consolidtaed Data'!$F2434)</f>
        <v>5</v>
      </c>
      <c r="R9667" s="9">
        <f>MONTH('Consolidtaed Data'!$F2434)</f>
        <v>6</v>
      </c>
      <c r="S9667" s="9" t="str">
        <f>TEXT(Table3[[#This Row],[Purchase Date]],"MMMM")</f>
        <v>December</v>
      </c>
      <c r="T9667" s="9">
        <f>YEAR('Consolidtaed Data'!$F2434)</f>
        <v>2020</v>
      </c>
    </row>
    <row r="9668" spans="1:20" x14ac:dyDescent="0.3">
      <c r="A9668" s="9" t="s">
        <v>10694</v>
      </c>
      <c r="B9668" s="9" t="s">
        <v>415</v>
      </c>
      <c r="C9668" s="9" t="s">
        <v>67</v>
      </c>
      <c r="D9668" s="9" t="s">
        <v>229</v>
      </c>
      <c r="E9668" s="9" t="s">
        <v>1207</v>
      </c>
      <c r="F9668" s="12">
        <v>44561</v>
      </c>
      <c r="G9668" s="12" t="str">
        <f>VLOOKUP(Table3[[#This Row],[Product ID]],[1]Products!$A:$G,2,0)</f>
        <v>Product 18</v>
      </c>
      <c r="H9668" s="22">
        <v>1</v>
      </c>
      <c r="I9668" s="9">
        <f>VLOOKUP('Consolidtaed Data'!$B2480,[1]Products!$A:$G,4,0)</f>
        <v>458</v>
      </c>
      <c r="J9668" s="9">
        <f>VLOOKUP('Consolidtaed Data'!$B2480,[1]Products!$A:$G,3,0)</f>
        <v>376</v>
      </c>
      <c r="K9668" s="9">
        <f>'Consolidtaed Data'!$J2480*'Consolidtaed Data'!$H2480</f>
        <v>260</v>
      </c>
      <c r="L9668" s="9">
        <f>'Consolidtaed Data'!$I2480*'Consolidtaed Data'!$H2480</f>
        <v>362</v>
      </c>
      <c r="M9668" s="9">
        <f>'Consolidtaed Data'!$L2480-'Consolidtaed Data'!$K2480</f>
        <v>270</v>
      </c>
      <c r="N9668" s="9" t="str">
        <f>VLOOKUP('Consolidtaed Data'!$C2480,[1]Locations!$A:$O,2,0)</f>
        <v>San Jose</v>
      </c>
      <c r="O9668" s="9" t="str">
        <f>VLOOKUP('Consolidtaed Data'!$D2480,'[1]Sales People'!$A:$B,2,0)</f>
        <v>Christopher Tucker</v>
      </c>
      <c r="P9668" s="9" t="str">
        <f>VLOOKUP('Consolidtaed Data'!$E2480,[1]Customers!$A:$B,2,0)</f>
        <v>Mark Lee</v>
      </c>
      <c r="Q9668" s="11">
        <f>WEEKDAY('Consolidtaed Data'!$F2480)</f>
        <v>1</v>
      </c>
      <c r="R9668" s="9">
        <f>MONTH('Consolidtaed Data'!$F2480)</f>
        <v>6</v>
      </c>
      <c r="S9668" s="9" t="str">
        <f>TEXT(Table3[[#This Row],[Purchase Date]],"MMMM")</f>
        <v>December</v>
      </c>
      <c r="T9668" s="9">
        <f>YEAR('Consolidtaed Data'!$F2480)</f>
        <v>2020</v>
      </c>
    </row>
    <row r="9669" spans="1:20" x14ac:dyDescent="0.3">
      <c r="A9669" s="9" t="s">
        <v>10695</v>
      </c>
      <c r="B9669" s="9" t="s">
        <v>79</v>
      </c>
      <c r="C9669" s="9" t="s">
        <v>94</v>
      </c>
      <c r="D9669" s="9" t="s">
        <v>68</v>
      </c>
      <c r="E9669" s="9" t="s">
        <v>1342</v>
      </c>
      <c r="F9669" s="12">
        <v>44561</v>
      </c>
      <c r="G9669" s="12" t="str">
        <f>VLOOKUP(Table3[[#This Row],[Product ID]],[1]Products!$A:$G,2,0)</f>
        <v>Product 80</v>
      </c>
      <c r="H9669" s="22">
        <v>1</v>
      </c>
      <c r="I9669" s="9">
        <f>VLOOKUP('Consolidtaed Data'!$B2938,[1]Products!$A:$G,4,0)</f>
        <v>1862</v>
      </c>
      <c r="J9669" s="9">
        <f>VLOOKUP('Consolidtaed Data'!$B2938,[1]Products!$A:$G,3,0)</f>
        <v>1173</v>
      </c>
      <c r="K9669" s="9">
        <f>'Consolidtaed Data'!$J2938*'Consolidtaed Data'!$H2938</f>
        <v>1942</v>
      </c>
      <c r="L9669" s="9">
        <f>'Consolidtaed Data'!$I2938*'Consolidtaed Data'!$H2938</f>
        <v>2988</v>
      </c>
      <c r="M9669" s="9">
        <f>'Consolidtaed Data'!$L2938-'Consolidtaed Data'!$K2938</f>
        <v>1818</v>
      </c>
      <c r="N9669" s="9" t="str">
        <f>VLOOKUP('Consolidtaed Data'!$C2938,[1]Locations!$A:$O,2,0)</f>
        <v>Santa Rosa</v>
      </c>
      <c r="O9669" s="9" t="str">
        <f>VLOOKUP('Consolidtaed Data'!$D2938,'[1]Sales People'!$A:$B,2,0)</f>
        <v>Ernest Wheeler</v>
      </c>
      <c r="P9669" s="9" t="str">
        <f>VLOOKUP('Consolidtaed Data'!$E2938,[1]Customers!$A:$B,2,0)</f>
        <v>Gerald Reyes</v>
      </c>
      <c r="Q9669" s="11">
        <f>WEEKDAY('Consolidtaed Data'!$F2938)</f>
        <v>2</v>
      </c>
      <c r="R9669" s="9">
        <f>MONTH('Consolidtaed Data'!$F2938)</f>
        <v>8</v>
      </c>
      <c r="S9669" s="9" t="str">
        <f>TEXT(Table3[[#This Row],[Purchase Date]],"MMMM")</f>
        <v>December</v>
      </c>
      <c r="T9669" s="9">
        <f>YEAR('Consolidtaed Data'!$F2938)</f>
        <v>2020</v>
      </c>
    </row>
    <row r="9670" spans="1:20" x14ac:dyDescent="0.3">
      <c r="A9670" s="9" t="s">
        <v>10696</v>
      </c>
      <c r="B9670" s="9" t="s">
        <v>112</v>
      </c>
      <c r="C9670" s="9" t="s">
        <v>82</v>
      </c>
      <c r="D9670" s="9" t="s">
        <v>402</v>
      </c>
      <c r="E9670" s="9" t="s">
        <v>1243</v>
      </c>
      <c r="F9670" s="12">
        <v>44561</v>
      </c>
      <c r="G9670" s="12" t="str">
        <f>VLOOKUP(Table3[[#This Row],[Product ID]],[1]Products!$A:$G,2,0)</f>
        <v>Product 7</v>
      </c>
      <c r="H9670" s="22">
        <v>1</v>
      </c>
      <c r="I9670" s="9">
        <f>VLOOKUP('Consolidtaed Data'!$B2974,[1]Products!$A:$G,4,0)</f>
        <v>1671</v>
      </c>
      <c r="J9670" s="9">
        <f>VLOOKUP('Consolidtaed Data'!$B2974,[1]Products!$A:$G,3,0)</f>
        <v>1220</v>
      </c>
      <c r="K9670" s="9">
        <f>'Consolidtaed Data'!$J2974*'Consolidtaed Data'!$H2974</f>
        <v>171</v>
      </c>
      <c r="L9670" s="9">
        <f>'Consolidtaed Data'!$I2974*'Consolidtaed Data'!$H2974</f>
        <v>217</v>
      </c>
      <c r="M9670" s="9">
        <f>'Consolidtaed Data'!$L2974-'Consolidtaed Data'!$K2974</f>
        <v>313</v>
      </c>
      <c r="N9670" s="9" t="str">
        <f>VLOOKUP('Consolidtaed Data'!$C2974,[1]Locations!$A:$O,2,0)</f>
        <v>Salinas</v>
      </c>
      <c r="O9670" s="9" t="str">
        <f>VLOOKUP('Consolidtaed Data'!$D2974,'[1]Sales People'!$A:$B,2,0)</f>
        <v>Ryan Butler</v>
      </c>
      <c r="P9670" s="9" t="str">
        <f>VLOOKUP('Consolidtaed Data'!$E2974,[1]Customers!$A:$B,2,0)</f>
        <v>Charles Richards</v>
      </c>
      <c r="Q9670" s="11">
        <f>WEEKDAY('Consolidtaed Data'!$F2974)</f>
        <v>4</v>
      </c>
      <c r="R9670" s="9">
        <f>MONTH('Consolidtaed Data'!$F2974)</f>
        <v>8</v>
      </c>
      <c r="S9670" s="9" t="str">
        <f>TEXT(Table3[[#This Row],[Purchase Date]],"MMMM")</f>
        <v>December</v>
      </c>
      <c r="T9670" s="9">
        <f>YEAR('Consolidtaed Data'!$F2974)</f>
        <v>2020</v>
      </c>
    </row>
    <row r="9671" spans="1:20" x14ac:dyDescent="0.3">
      <c r="A9671" s="9" t="s">
        <v>10697</v>
      </c>
      <c r="B9671" s="9" t="s">
        <v>244</v>
      </c>
      <c r="C9671" s="9" t="s">
        <v>210</v>
      </c>
      <c r="D9671" s="9" t="s">
        <v>95</v>
      </c>
      <c r="E9671" s="9" t="s">
        <v>2288</v>
      </c>
      <c r="F9671" s="12">
        <v>44561</v>
      </c>
      <c r="G9671" s="12" t="str">
        <f>VLOOKUP(Table3[[#This Row],[Product ID]],[1]Products!$A:$G,2,0)</f>
        <v>Product 76</v>
      </c>
      <c r="H9671" s="22">
        <v>3</v>
      </c>
      <c r="I9671" s="9">
        <f>VLOOKUP('Consolidtaed Data'!$B3345,[1]Products!$A:$G,4,0)</f>
        <v>1566</v>
      </c>
      <c r="J9671" s="9">
        <f>VLOOKUP('Consolidtaed Data'!$B3345,[1]Products!$A:$G,3,0)</f>
        <v>1190</v>
      </c>
      <c r="K9671" s="9">
        <f>'Consolidtaed Data'!$J3345*'Consolidtaed Data'!$H3345</f>
        <v>291</v>
      </c>
      <c r="L9671" s="9">
        <f>'Consolidtaed Data'!$I3345*'Consolidtaed Data'!$H3345</f>
        <v>378</v>
      </c>
      <c r="M9671" s="9">
        <f>'Consolidtaed Data'!$L3345-'Consolidtaed Data'!$K3345</f>
        <v>3776</v>
      </c>
      <c r="N9671" s="9" t="str">
        <f>VLOOKUP('Consolidtaed Data'!$C3345,[1]Locations!$A:$O,2,0)</f>
        <v>Lancaster</v>
      </c>
      <c r="O9671" s="9" t="str">
        <f>VLOOKUP('Consolidtaed Data'!$D3345,'[1]Sales People'!$A:$B,2,0)</f>
        <v>Martin Perry</v>
      </c>
      <c r="P9671" s="9" t="str">
        <f>VLOOKUP('Consolidtaed Data'!$E3345,[1]Customers!$A:$B,2,0)</f>
        <v>Sean Andrews</v>
      </c>
      <c r="Q9671" s="11">
        <f>WEEKDAY('Consolidtaed Data'!$F3345)</f>
        <v>5</v>
      </c>
      <c r="R9671" s="9">
        <f>MONTH('Consolidtaed Data'!$F3345)</f>
        <v>9</v>
      </c>
      <c r="S9671" s="9" t="str">
        <f>TEXT(Table3[[#This Row],[Purchase Date]],"MMMM")</f>
        <v>December</v>
      </c>
      <c r="T9671" s="9">
        <f>YEAR('Consolidtaed Data'!$F3345)</f>
        <v>2020</v>
      </c>
    </row>
  </sheetData>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35AFF-0BAE-409C-8B03-963D6B2245FA}">
  <dimension ref="B2:H77"/>
  <sheetViews>
    <sheetView workbookViewId="0">
      <selection activeCell="D14" sqref="D14"/>
    </sheetView>
  </sheetViews>
  <sheetFormatPr defaultRowHeight="14.4" x14ac:dyDescent="0.3"/>
  <cols>
    <col min="1" max="1" width="2.6640625" customWidth="1"/>
    <col min="2" max="2" width="13.109375" bestFit="1" customWidth="1"/>
    <col min="3" max="3" width="10.88671875" bestFit="1" customWidth="1"/>
    <col min="4" max="4" width="10.33203125" bestFit="1" customWidth="1"/>
    <col min="5" max="5" width="15.5546875" bestFit="1" customWidth="1"/>
    <col min="6" max="6" width="8.77734375" customWidth="1"/>
    <col min="7" max="7" width="12" bestFit="1" customWidth="1"/>
    <col min="8" max="8" width="24" bestFit="1" customWidth="1"/>
    <col min="9" max="10" width="15.5546875" bestFit="1" customWidth="1"/>
  </cols>
  <sheetData>
    <row r="2" spans="2:8" x14ac:dyDescent="0.3">
      <c r="B2" s="32" t="s">
        <v>10875</v>
      </c>
      <c r="C2" s="32"/>
      <c r="D2" s="32"/>
      <c r="E2" s="32"/>
      <c r="F2" s="32"/>
    </row>
    <row r="3" spans="2:8" x14ac:dyDescent="0.3">
      <c r="B3" s="4" t="s">
        <v>10761</v>
      </c>
      <c r="C3" s="4" t="s">
        <v>10863</v>
      </c>
      <c r="D3" s="4" t="s">
        <v>10864</v>
      </c>
      <c r="E3" s="4" t="s">
        <v>10845</v>
      </c>
      <c r="F3" s="27" t="s">
        <v>10702</v>
      </c>
      <c r="H3" s="28" t="s">
        <v>10702</v>
      </c>
    </row>
    <row r="4" spans="2:8" x14ac:dyDescent="0.3">
      <c r="B4" s="7">
        <v>22819553</v>
      </c>
      <c r="C4" s="7">
        <v>15397822</v>
      </c>
      <c r="D4" s="7">
        <v>7421731</v>
      </c>
      <c r="E4" s="26">
        <v>9670</v>
      </c>
      <c r="F4" s="4">
        <f>COUNTA(H4:H77)</f>
        <v>74</v>
      </c>
      <c r="H4" s="3" t="s">
        <v>10771</v>
      </c>
    </row>
    <row r="5" spans="2:8" x14ac:dyDescent="0.3">
      <c r="H5" s="3" t="s">
        <v>10772</v>
      </c>
    </row>
    <row r="6" spans="2:8" x14ac:dyDescent="0.3">
      <c r="H6" s="3" t="s">
        <v>10773</v>
      </c>
    </row>
    <row r="7" spans="2:8" x14ac:dyDescent="0.3">
      <c r="H7" s="3" t="s">
        <v>10774</v>
      </c>
    </row>
    <row r="8" spans="2:8" x14ac:dyDescent="0.3">
      <c r="H8" s="3" t="s">
        <v>10775</v>
      </c>
    </row>
    <row r="9" spans="2:8" x14ac:dyDescent="0.3">
      <c r="H9" s="3" t="s">
        <v>10776</v>
      </c>
    </row>
    <row r="10" spans="2:8" x14ac:dyDescent="0.3">
      <c r="H10" s="3" t="s">
        <v>10777</v>
      </c>
    </row>
    <row r="11" spans="2:8" x14ac:dyDescent="0.3">
      <c r="H11" s="3" t="s">
        <v>10778</v>
      </c>
    </row>
    <row r="12" spans="2:8" x14ac:dyDescent="0.3">
      <c r="H12" s="3" t="s">
        <v>10779</v>
      </c>
    </row>
    <row r="13" spans="2:8" x14ac:dyDescent="0.3">
      <c r="H13" s="3" t="s">
        <v>10780</v>
      </c>
    </row>
    <row r="14" spans="2:8" x14ac:dyDescent="0.3">
      <c r="H14" s="3" t="s">
        <v>10781</v>
      </c>
    </row>
    <row r="15" spans="2:8" x14ac:dyDescent="0.3">
      <c r="H15" s="3" t="s">
        <v>10782</v>
      </c>
    </row>
    <row r="16" spans="2:8" x14ac:dyDescent="0.3">
      <c r="H16" s="3" t="s">
        <v>10783</v>
      </c>
    </row>
    <row r="17" spans="8:8" x14ac:dyDescent="0.3">
      <c r="H17" s="3" t="s">
        <v>10784</v>
      </c>
    </row>
    <row r="18" spans="8:8" x14ac:dyDescent="0.3">
      <c r="H18" s="3" t="s">
        <v>10785</v>
      </c>
    </row>
    <row r="19" spans="8:8" x14ac:dyDescent="0.3">
      <c r="H19" s="3" t="s">
        <v>10786</v>
      </c>
    </row>
    <row r="20" spans="8:8" x14ac:dyDescent="0.3">
      <c r="H20" s="3" t="s">
        <v>10787</v>
      </c>
    </row>
    <row r="21" spans="8:8" x14ac:dyDescent="0.3">
      <c r="H21" s="3" t="s">
        <v>10788</v>
      </c>
    </row>
    <row r="22" spans="8:8" x14ac:dyDescent="0.3">
      <c r="H22" s="3" t="s">
        <v>10789</v>
      </c>
    </row>
    <row r="23" spans="8:8" x14ac:dyDescent="0.3">
      <c r="H23" s="3" t="s">
        <v>10790</v>
      </c>
    </row>
    <row r="24" spans="8:8" x14ac:dyDescent="0.3">
      <c r="H24" s="3" t="s">
        <v>10791</v>
      </c>
    </row>
    <row r="25" spans="8:8" x14ac:dyDescent="0.3">
      <c r="H25" s="3" t="s">
        <v>10792</v>
      </c>
    </row>
    <row r="26" spans="8:8" x14ac:dyDescent="0.3">
      <c r="H26" s="3" t="s">
        <v>10793</v>
      </c>
    </row>
    <row r="27" spans="8:8" x14ac:dyDescent="0.3">
      <c r="H27" s="3" t="s">
        <v>10794</v>
      </c>
    </row>
    <row r="28" spans="8:8" x14ac:dyDescent="0.3">
      <c r="H28" s="3" t="s">
        <v>10795</v>
      </c>
    </row>
    <row r="29" spans="8:8" x14ac:dyDescent="0.3">
      <c r="H29" s="3" t="s">
        <v>10796</v>
      </c>
    </row>
    <row r="30" spans="8:8" x14ac:dyDescent="0.3">
      <c r="H30" s="3" t="s">
        <v>10797</v>
      </c>
    </row>
    <row r="31" spans="8:8" x14ac:dyDescent="0.3">
      <c r="H31" s="3" t="s">
        <v>10798</v>
      </c>
    </row>
    <row r="32" spans="8:8" x14ac:dyDescent="0.3">
      <c r="H32" s="3" t="s">
        <v>10799</v>
      </c>
    </row>
    <row r="33" spans="8:8" x14ac:dyDescent="0.3">
      <c r="H33" s="3" t="s">
        <v>10800</v>
      </c>
    </row>
    <row r="34" spans="8:8" x14ac:dyDescent="0.3">
      <c r="H34" s="3" t="s">
        <v>10801</v>
      </c>
    </row>
    <row r="35" spans="8:8" x14ac:dyDescent="0.3">
      <c r="H35" s="3" t="s">
        <v>10802</v>
      </c>
    </row>
    <row r="36" spans="8:8" x14ac:dyDescent="0.3">
      <c r="H36" s="3" t="s">
        <v>10803</v>
      </c>
    </row>
    <row r="37" spans="8:8" x14ac:dyDescent="0.3">
      <c r="H37" s="3" t="s">
        <v>10804</v>
      </c>
    </row>
    <row r="38" spans="8:8" x14ac:dyDescent="0.3">
      <c r="H38" s="3" t="s">
        <v>10805</v>
      </c>
    </row>
    <row r="39" spans="8:8" x14ac:dyDescent="0.3">
      <c r="H39" s="3" t="s">
        <v>10806</v>
      </c>
    </row>
    <row r="40" spans="8:8" x14ac:dyDescent="0.3">
      <c r="H40" s="3" t="s">
        <v>10807</v>
      </c>
    </row>
    <row r="41" spans="8:8" x14ac:dyDescent="0.3">
      <c r="H41" s="3" t="s">
        <v>10808</v>
      </c>
    </row>
    <row r="42" spans="8:8" x14ac:dyDescent="0.3">
      <c r="H42" s="3" t="s">
        <v>10809</v>
      </c>
    </row>
    <row r="43" spans="8:8" x14ac:dyDescent="0.3">
      <c r="H43" s="3" t="s">
        <v>10810</v>
      </c>
    </row>
    <row r="44" spans="8:8" x14ac:dyDescent="0.3">
      <c r="H44" s="3" t="s">
        <v>10811</v>
      </c>
    </row>
    <row r="45" spans="8:8" x14ac:dyDescent="0.3">
      <c r="H45" s="3" t="s">
        <v>10812</v>
      </c>
    </row>
    <row r="46" spans="8:8" x14ac:dyDescent="0.3">
      <c r="H46" s="3" t="s">
        <v>10813</v>
      </c>
    </row>
    <row r="47" spans="8:8" x14ac:dyDescent="0.3">
      <c r="H47" s="3" t="s">
        <v>10814</v>
      </c>
    </row>
    <row r="48" spans="8:8" x14ac:dyDescent="0.3">
      <c r="H48" s="3" t="s">
        <v>10815</v>
      </c>
    </row>
    <row r="49" spans="8:8" x14ac:dyDescent="0.3">
      <c r="H49" s="3" t="s">
        <v>10816</v>
      </c>
    </row>
    <row r="50" spans="8:8" x14ac:dyDescent="0.3">
      <c r="H50" s="3" t="s">
        <v>10817</v>
      </c>
    </row>
    <row r="51" spans="8:8" x14ac:dyDescent="0.3">
      <c r="H51" s="3" t="s">
        <v>10818</v>
      </c>
    </row>
    <row r="52" spans="8:8" x14ac:dyDescent="0.3">
      <c r="H52" s="3" t="s">
        <v>10819</v>
      </c>
    </row>
    <row r="53" spans="8:8" x14ac:dyDescent="0.3">
      <c r="H53" s="3" t="s">
        <v>10820</v>
      </c>
    </row>
    <row r="54" spans="8:8" x14ac:dyDescent="0.3">
      <c r="H54" s="3" t="s">
        <v>10821</v>
      </c>
    </row>
    <row r="55" spans="8:8" x14ac:dyDescent="0.3">
      <c r="H55" s="3" t="s">
        <v>10822</v>
      </c>
    </row>
    <row r="56" spans="8:8" x14ac:dyDescent="0.3">
      <c r="H56" s="3" t="s">
        <v>10823</v>
      </c>
    </row>
    <row r="57" spans="8:8" x14ac:dyDescent="0.3">
      <c r="H57" s="3" t="s">
        <v>10824</v>
      </c>
    </row>
    <row r="58" spans="8:8" x14ac:dyDescent="0.3">
      <c r="H58" s="3" t="s">
        <v>10825</v>
      </c>
    </row>
    <row r="59" spans="8:8" x14ac:dyDescent="0.3">
      <c r="H59" s="3" t="s">
        <v>10826</v>
      </c>
    </row>
    <row r="60" spans="8:8" x14ac:dyDescent="0.3">
      <c r="H60" s="3" t="s">
        <v>10827</v>
      </c>
    </row>
    <row r="61" spans="8:8" x14ac:dyDescent="0.3">
      <c r="H61" s="3" t="s">
        <v>10828</v>
      </c>
    </row>
    <row r="62" spans="8:8" x14ac:dyDescent="0.3">
      <c r="H62" s="3" t="s">
        <v>10829</v>
      </c>
    </row>
    <row r="63" spans="8:8" x14ac:dyDescent="0.3">
      <c r="H63" s="3" t="s">
        <v>10830</v>
      </c>
    </row>
    <row r="64" spans="8:8" x14ac:dyDescent="0.3">
      <c r="H64" s="3" t="s">
        <v>10831</v>
      </c>
    </row>
    <row r="65" spans="8:8" x14ac:dyDescent="0.3">
      <c r="H65" s="3" t="s">
        <v>10832</v>
      </c>
    </row>
    <row r="66" spans="8:8" x14ac:dyDescent="0.3">
      <c r="H66" s="3" t="s">
        <v>10833</v>
      </c>
    </row>
    <row r="67" spans="8:8" x14ac:dyDescent="0.3">
      <c r="H67" s="3" t="s">
        <v>10834</v>
      </c>
    </row>
    <row r="68" spans="8:8" x14ac:dyDescent="0.3">
      <c r="H68" s="3" t="s">
        <v>10835</v>
      </c>
    </row>
    <row r="69" spans="8:8" x14ac:dyDescent="0.3">
      <c r="H69" s="3" t="s">
        <v>10836</v>
      </c>
    </row>
    <row r="70" spans="8:8" x14ac:dyDescent="0.3">
      <c r="H70" s="3" t="s">
        <v>10837</v>
      </c>
    </row>
    <row r="71" spans="8:8" x14ac:dyDescent="0.3">
      <c r="H71" s="3" t="s">
        <v>10838</v>
      </c>
    </row>
    <row r="72" spans="8:8" x14ac:dyDescent="0.3">
      <c r="H72" s="3" t="s">
        <v>10839</v>
      </c>
    </row>
    <row r="73" spans="8:8" x14ac:dyDescent="0.3">
      <c r="H73" s="3" t="s">
        <v>10840</v>
      </c>
    </row>
    <row r="74" spans="8:8" x14ac:dyDescent="0.3">
      <c r="H74" s="3" t="s">
        <v>10841</v>
      </c>
    </row>
    <row r="75" spans="8:8" x14ac:dyDescent="0.3">
      <c r="H75" s="3" t="s">
        <v>10842</v>
      </c>
    </row>
    <row r="76" spans="8:8" x14ac:dyDescent="0.3">
      <c r="H76" s="3" t="s">
        <v>10843</v>
      </c>
    </row>
    <row r="77" spans="8:8" x14ac:dyDescent="0.3">
      <c r="H77" s="3" t="s">
        <v>10844</v>
      </c>
    </row>
  </sheetData>
  <mergeCells count="1">
    <mergeCell ref="B2:F2"/>
  </mergeCells>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1A831-51B8-4EAD-B33D-C4C6CBE61028}">
  <dimension ref="B2:W15"/>
  <sheetViews>
    <sheetView zoomScaleNormal="100" workbookViewId="0">
      <selection activeCell="D19" sqref="D19"/>
    </sheetView>
  </sheetViews>
  <sheetFormatPr defaultRowHeight="14.4" x14ac:dyDescent="0.3"/>
  <cols>
    <col min="1" max="1" width="2.21875" customWidth="1"/>
    <col min="2" max="2" width="9.77734375" bestFit="1" customWidth="1"/>
    <col min="3" max="3" width="7" bestFit="1" customWidth="1"/>
    <col min="6" max="6" width="12.88671875" customWidth="1"/>
    <col min="7" max="7" width="11.33203125" customWidth="1"/>
    <col min="9" max="9" width="9" bestFit="1" customWidth="1"/>
    <col min="10" max="10" width="10.88671875" bestFit="1" customWidth="1"/>
    <col min="11" max="11" width="9.88671875" bestFit="1" customWidth="1"/>
    <col min="13" max="13" width="9" bestFit="1" customWidth="1"/>
    <col min="14" max="14" width="7.5546875" bestFit="1" customWidth="1"/>
    <col min="15" max="15" width="9.88671875" bestFit="1" customWidth="1"/>
    <col min="17" max="17" width="8.88671875" customWidth="1"/>
    <col min="18" max="18" width="11.109375" bestFit="1" customWidth="1"/>
    <col min="19" max="20" width="9.88671875" bestFit="1" customWidth="1"/>
    <col min="21" max="21" width="10.44140625" bestFit="1" customWidth="1"/>
    <col min="22" max="23" width="9.88671875" bestFit="1" customWidth="1"/>
  </cols>
  <sheetData>
    <row r="2" spans="2:23" x14ac:dyDescent="0.3">
      <c r="B2" s="32" t="s">
        <v>10874</v>
      </c>
      <c r="C2" s="32"/>
      <c r="D2" s="32"/>
      <c r="E2" s="32"/>
      <c r="F2" s="32"/>
      <c r="G2" s="32"/>
      <c r="I2" s="32" t="s">
        <v>10866</v>
      </c>
      <c r="J2" s="32"/>
      <c r="K2" s="32"/>
      <c r="L2" s="32"/>
      <c r="M2" s="32"/>
      <c r="N2" s="32"/>
      <c r="O2" s="32"/>
      <c r="R2" s="32" t="s">
        <v>10867</v>
      </c>
      <c r="S2" s="32"/>
      <c r="T2" s="32"/>
      <c r="U2" s="32"/>
      <c r="V2" s="32"/>
    </row>
    <row r="3" spans="2:23" x14ac:dyDescent="0.3">
      <c r="B3" s="2" t="s">
        <v>10708</v>
      </c>
      <c r="C3" t="s">
        <v>10710</v>
      </c>
      <c r="E3" s="23" t="str">
        <f>B3</f>
        <v>Month</v>
      </c>
      <c r="F3" s="23" t="str">
        <f>C3</f>
        <v xml:space="preserve">Profit </v>
      </c>
      <c r="G3" s="23" t="str">
        <f>C3</f>
        <v xml:space="preserve">Profit </v>
      </c>
      <c r="I3" s="2" t="s">
        <v>10708</v>
      </c>
      <c r="J3" t="s">
        <v>10709</v>
      </c>
      <c r="K3" t="s">
        <v>10710</v>
      </c>
      <c r="M3" s="2" t="s">
        <v>10708</v>
      </c>
      <c r="N3" t="s">
        <v>10711</v>
      </c>
      <c r="O3" t="s">
        <v>10710</v>
      </c>
      <c r="R3" s="2" t="s">
        <v>10707</v>
      </c>
      <c r="S3" t="s">
        <v>10710</v>
      </c>
      <c r="U3" s="8" t="str">
        <f>R3</f>
        <v>Weekday</v>
      </c>
      <c r="V3" s="8" t="str">
        <f>S3</f>
        <v xml:space="preserve">Profit </v>
      </c>
      <c r="W3" s="31"/>
    </row>
    <row r="4" spans="2:23" x14ac:dyDescent="0.3">
      <c r="B4" s="3" t="s">
        <v>10851</v>
      </c>
      <c r="C4" s="33">
        <v>637608</v>
      </c>
      <c r="E4" s="25" t="str">
        <f t="shared" ref="E4:E15" si="0">B4</f>
        <v>January</v>
      </c>
      <c r="F4" s="25">
        <f t="shared" ref="F4:F15" si="1">C4</f>
        <v>637608</v>
      </c>
      <c r="G4" s="25">
        <f t="shared" ref="G4:G15" si="2">C4</f>
        <v>637608</v>
      </c>
      <c r="I4" s="3">
        <v>2020</v>
      </c>
      <c r="J4" s="6">
        <v>11690763</v>
      </c>
      <c r="K4" s="6">
        <v>3859172</v>
      </c>
      <c r="M4" s="3">
        <v>2020</v>
      </c>
      <c r="N4" s="24">
        <v>0.51998273718085442</v>
      </c>
      <c r="O4" s="6">
        <v>3859172</v>
      </c>
      <c r="R4" s="15">
        <v>1</v>
      </c>
      <c r="S4" s="6">
        <v>1165835</v>
      </c>
      <c r="U4" s="1">
        <f>R4</f>
        <v>1</v>
      </c>
      <c r="V4" s="6">
        <f t="shared" ref="V4:V10" si="3">S4</f>
        <v>1165835</v>
      </c>
      <c r="W4" s="6"/>
    </row>
    <row r="5" spans="2:23" x14ac:dyDescent="0.3">
      <c r="B5" s="3" t="s">
        <v>10852</v>
      </c>
      <c r="C5" s="33">
        <v>617041</v>
      </c>
      <c r="E5" s="25" t="str">
        <f t="shared" si="0"/>
        <v>February</v>
      </c>
      <c r="F5" s="25">
        <f t="shared" si="1"/>
        <v>617041</v>
      </c>
      <c r="G5" s="25">
        <f t="shared" si="2"/>
        <v>617041</v>
      </c>
      <c r="I5" s="3">
        <v>2021</v>
      </c>
      <c r="J5" s="6">
        <v>11128790</v>
      </c>
      <c r="K5" s="6">
        <v>3562559</v>
      </c>
      <c r="M5" s="3">
        <v>2021</v>
      </c>
      <c r="N5" s="24">
        <v>0.48001726281914558</v>
      </c>
      <c r="O5" s="6">
        <v>3562559</v>
      </c>
      <c r="R5" s="15">
        <v>2</v>
      </c>
      <c r="S5" s="6">
        <v>1073420</v>
      </c>
      <c r="U5" s="1">
        <f t="shared" ref="U5:U10" si="4">R5</f>
        <v>2</v>
      </c>
      <c r="V5" s="6">
        <f t="shared" si="3"/>
        <v>1073420</v>
      </c>
      <c r="W5" s="6"/>
    </row>
    <row r="6" spans="2:23" x14ac:dyDescent="0.3">
      <c r="B6" s="3" t="s">
        <v>10853</v>
      </c>
      <c r="C6" s="33">
        <v>487861</v>
      </c>
      <c r="E6" s="25" t="str">
        <f t="shared" si="0"/>
        <v>March</v>
      </c>
      <c r="F6" s="25">
        <f t="shared" si="1"/>
        <v>487861</v>
      </c>
      <c r="G6" s="25">
        <f t="shared" si="2"/>
        <v>487861</v>
      </c>
      <c r="R6" s="15">
        <v>3</v>
      </c>
      <c r="S6" s="6">
        <v>1066875</v>
      </c>
      <c r="U6" s="1">
        <f t="shared" si="4"/>
        <v>3</v>
      </c>
      <c r="V6" s="6">
        <f t="shared" si="3"/>
        <v>1066875</v>
      </c>
      <c r="W6" s="6"/>
    </row>
    <row r="7" spans="2:23" x14ac:dyDescent="0.3">
      <c r="B7" s="3" t="s">
        <v>10854</v>
      </c>
      <c r="C7" s="33">
        <v>626068</v>
      </c>
      <c r="E7" s="25" t="str">
        <f t="shared" si="0"/>
        <v>April</v>
      </c>
      <c r="F7" s="25">
        <f t="shared" si="1"/>
        <v>626068</v>
      </c>
      <c r="G7" s="25">
        <f t="shared" si="2"/>
        <v>626068</v>
      </c>
      <c r="M7" s="32" t="s">
        <v>10868</v>
      </c>
      <c r="N7" s="32"/>
      <c r="O7" s="32"/>
      <c r="R7" s="15">
        <v>4</v>
      </c>
      <c r="S7" s="6">
        <v>1062210</v>
      </c>
      <c r="U7" s="1">
        <f t="shared" si="4"/>
        <v>4</v>
      </c>
      <c r="V7" s="6">
        <f t="shared" si="3"/>
        <v>1062210</v>
      </c>
      <c r="W7" s="6"/>
    </row>
    <row r="8" spans="2:23" x14ac:dyDescent="0.3">
      <c r="B8" s="3" t="s">
        <v>10855</v>
      </c>
      <c r="C8" s="33">
        <v>570182</v>
      </c>
      <c r="E8" s="25" t="str">
        <f t="shared" si="0"/>
        <v>May</v>
      </c>
      <c r="F8" s="25">
        <f t="shared" si="1"/>
        <v>570182</v>
      </c>
      <c r="G8" s="25">
        <f t="shared" si="2"/>
        <v>570182</v>
      </c>
      <c r="R8" s="15">
        <v>5</v>
      </c>
      <c r="S8" s="6">
        <v>1010158</v>
      </c>
      <c r="U8" s="1">
        <f t="shared" si="4"/>
        <v>5</v>
      </c>
      <c r="V8" s="6">
        <f t="shared" si="3"/>
        <v>1010158</v>
      </c>
      <c r="W8" s="6"/>
    </row>
    <row r="9" spans="2:23" x14ac:dyDescent="0.3">
      <c r="B9" s="3" t="s">
        <v>10856</v>
      </c>
      <c r="C9" s="33">
        <v>679473</v>
      </c>
      <c r="E9" s="25" t="str">
        <f t="shared" si="0"/>
        <v>June</v>
      </c>
      <c r="F9" s="25">
        <f t="shared" si="1"/>
        <v>679473</v>
      </c>
      <c r="G9" s="25">
        <f t="shared" si="2"/>
        <v>679473</v>
      </c>
      <c r="M9" s="8" t="str">
        <f>M3</f>
        <v>Month</v>
      </c>
      <c r="N9" s="8" t="str">
        <f>N3</f>
        <v>Profit %</v>
      </c>
      <c r="O9" s="8" t="s">
        <v>10712</v>
      </c>
      <c r="R9" s="15">
        <v>6</v>
      </c>
      <c r="S9" s="6">
        <v>986165</v>
      </c>
      <c r="U9" s="1">
        <f t="shared" si="4"/>
        <v>6</v>
      </c>
      <c r="V9" s="6">
        <f t="shared" si="3"/>
        <v>986165</v>
      </c>
      <c r="W9" s="6"/>
    </row>
    <row r="10" spans="2:23" x14ac:dyDescent="0.3">
      <c r="B10" s="3" t="s">
        <v>10857</v>
      </c>
      <c r="C10" s="33">
        <v>661702</v>
      </c>
      <c r="E10" s="25" t="str">
        <f t="shared" si="0"/>
        <v>July</v>
      </c>
      <c r="F10" s="25">
        <f t="shared" si="1"/>
        <v>661702</v>
      </c>
      <c r="G10" s="25">
        <f t="shared" si="2"/>
        <v>661702</v>
      </c>
      <c r="M10">
        <f>M4</f>
        <v>2020</v>
      </c>
      <c r="N10" s="20">
        <f>N4</f>
        <v>0.51998273718085442</v>
      </c>
      <c r="O10" s="20">
        <f>1-N10</f>
        <v>0.48001726281914558</v>
      </c>
      <c r="R10" s="15">
        <v>7</v>
      </c>
      <c r="S10" s="6">
        <v>1057068</v>
      </c>
      <c r="U10" s="1">
        <f t="shared" si="4"/>
        <v>7</v>
      </c>
      <c r="V10" s="6">
        <f t="shared" si="3"/>
        <v>1057068</v>
      </c>
      <c r="W10" s="6"/>
    </row>
    <row r="11" spans="2:23" x14ac:dyDescent="0.3">
      <c r="B11" s="3" t="s">
        <v>10858</v>
      </c>
      <c r="C11" s="33">
        <v>627060</v>
      </c>
      <c r="E11" s="25" t="str">
        <f t="shared" si="0"/>
        <v>August</v>
      </c>
      <c r="F11" s="25">
        <f t="shared" si="1"/>
        <v>627060</v>
      </c>
      <c r="G11" s="25">
        <f t="shared" si="2"/>
        <v>627060</v>
      </c>
      <c r="J11" t="s">
        <v>10873</v>
      </c>
    </row>
    <row r="12" spans="2:23" x14ac:dyDescent="0.3">
      <c r="B12" s="3" t="s">
        <v>10859</v>
      </c>
      <c r="C12" s="33">
        <v>706355</v>
      </c>
      <c r="E12" s="25" t="str">
        <f t="shared" si="0"/>
        <v>September</v>
      </c>
      <c r="F12" s="25">
        <f t="shared" si="1"/>
        <v>706355</v>
      </c>
      <c r="G12" s="25">
        <f t="shared" si="2"/>
        <v>706355</v>
      </c>
      <c r="M12" s="8" t="str">
        <f>M3</f>
        <v>Month</v>
      </c>
      <c r="N12" s="8" t="str">
        <f>N3</f>
        <v>Profit %</v>
      </c>
      <c r="O12" s="8" t="s">
        <v>10712</v>
      </c>
    </row>
    <row r="13" spans="2:23" x14ac:dyDescent="0.3">
      <c r="B13" s="3" t="s">
        <v>10860</v>
      </c>
      <c r="C13" s="33">
        <v>578920</v>
      </c>
      <c r="E13" s="25" t="str">
        <f t="shared" si="0"/>
        <v>October</v>
      </c>
      <c r="F13" s="25">
        <f t="shared" si="1"/>
        <v>578920</v>
      </c>
      <c r="G13" s="25">
        <f t="shared" si="2"/>
        <v>578920</v>
      </c>
      <c r="M13">
        <f>M5</f>
        <v>2021</v>
      </c>
      <c r="N13" s="20">
        <f>N5</f>
        <v>0.48001726281914558</v>
      </c>
      <c r="O13" s="20">
        <f>1-N13</f>
        <v>0.51998273718085442</v>
      </c>
    </row>
    <row r="14" spans="2:23" x14ac:dyDescent="0.3">
      <c r="B14" s="3" t="s">
        <v>10861</v>
      </c>
      <c r="C14" s="33">
        <v>632674</v>
      </c>
      <c r="E14" s="25" t="str">
        <f t="shared" si="0"/>
        <v>November</v>
      </c>
      <c r="F14" s="25">
        <f t="shared" si="1"/>
        <v>632674</v>
      </c>
      <c r="G14" s="25">
        <f t="shared" si="2"/>
        <v>632674</v>
      </c>
    </row>
    <row r="15" spans="2:23" x14ac:dyDescent="0.3">
      <c r="B15" s="3" t="s">
        <v>10862</v>
      </c>
      <c r="C15" s="33">
        <v>596787</v>
      </c>
      <c r="E15" s="25" t="str">
        <f t="shared" si="0"/>
        <v>December</v>
      </c>
      <c r="F15" s="25">
        <f t="shared" si="1"/>
        <v>596787</v>
      </c>
      <c r="G15" s="25">
        <f t="shared" si="2"/>
        <v>596787</v>
      </c>
    </row>
  </sheetData>
  <mergeCells count="4">
    <mergeCell ref="I2:O2"/>
    <mergeCell ref="R2:V2"/>
    <mergeCell ref="M7:O7"/>
    <mergeCell ref="B2:G2"/>
  </mergeCells>
  <pageMargins left="0.7" right="0.7" top="0.75" bottom="0.75" header="0.3" footer="0.3"/>
  <pageSetup orientation="portrait" r:id="rId5"/>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A4D0B-7AA9-4565-ABCC-8163583176AC}">
  <dimension ref="B2:U49"/>
  <sheetViews>
    <sheetView workbookViewId="0">
      <selection activeCell="F19" sqref="F19"/>
    </sheetView>
  </sheetViews>
  <sheetFormatPr defaultRowHeight="14.4" x14ac:dyDescent="0.3"/>
  <cols>
    <col min="1" max="1" width="1.44140625" customWidth="1"/>
    <col min="2" max="2" width="16.44140625" bestFit="1" customWidth="1"/>
    <col min="3" max="3" width="8.77734375" bestFit="1" customWidth="1"/>
    <col min="4" max="5" width="14.88671875" bestFit="1" customWidth="1"/>
    <col min="9" max="9" width="14.109375" bestFit="1" customWidth="1"/>
    <col min="10" max="10" width="10.88671875" bestFit="1" customWidth="1"/>
    <col min="13" max="13" width="14.6640625" bestFit="1" customWidth="1"/>
    <col min="14" max="15" width="7.44140625" bestFit="1" customWidth="1"/>
    <col min="17" max="17" width="13.44140625" bestFit="1" customWidth="1"/>
    <col min="18" max="18" width="8.44140625" bestFit="1" customWidth="1"/>
    <col min="20" max="20" width="10.6640625" bestFit="1" customWidth="1"/>
    <col min="21" max="21" width="8.44140625" bestFit="1" customWidth="1"/>
    <col min="23" max="23" width="10.77734375" bestFit="1" customWidth="1"/>
    <col min="24" max="24" width="8.44140625" bestFit="1" customWidth="1"/>
    <col min="26" max="26" width="9.77734375" bestFit="1" customWidth="1"/>
    <col min="27" max="27" width="8.44140625" bestFit="1" customWidth="1"/>
  </cols>
  <sheetData>
    <row r="2" spans="2:21" x14ac:dyDescent="0.3">
      <c r="B2" s="32" t="s">
        <v>10869</v>
      </c>
      <c r="C2" s="32"/>
      <c r="D2" s="32"/>
      <c r="E2" s="32"/>
      <c r="F2" s="32"/>
      <c r="G2" s="32"/>
      <c r="H2" s="32"/>
      <c r="I2" s="32"/>
      <c r="J2" s="32"/>
      <c r="M2" s="32" t="s">
        <v>10870</v>
      </c>
      <c r="N2" s="32"/>
      <c r="Q2" s="32" t="s">
        <v>10871</v>
      </c>
      <c r="R2" s="32"/>
      <c r="T2" s="32" t="s">
        <v>10872</v>
      </c>
      <c r="U2" s="32"/>
    </row>
    <row r="4" spans="2:21" x14ac:dyDescent="0.3">
      <c r="B4" s="2" t="s">
        <v>10758</v>
      </c>
      <c r="C4" t="s">
        <v>10709</v>
      </c>
      <c r="D4" s="16" t="s">
        <v>10762</v>
      </c>
      <c r="E4" s="6" t="s">
        <v>10763</v>
      </c>
      <c r="F4" s="5" t="str">
        <f>C4</f>
        <v xml:space="preserve">Revenue </v>
      </c>
      <c r="G4" s="5" t="s">
        <v>10759</v>
      </c>
      <c r="I4" t="s">
        <v>10760</v>
      </c>
      <c r="J4" s="6">
        <f>SUM(F5:F14)</f>
        <v>5603312</v>
      </c>
      <c r="M4" s="2" t="s">
        <v>10770</v>
      </c>
      <c r="N4" t="s">
        <v>10710</v>
      </c>
      <c r="Q4" s="2" t="s">
        <v>10702</v>
      </c>
      <c r="R4" t="s">
        <v>10710</v>
      </c>
      <c r="T4" s="2" t="s">
        <v>10865</v>
      </c>
      <c r="U4" t="s">
        <v>10710</v>
      </c>
    </row>
    <row r="5" spans="2:21" x14ac:dyDescent="0.3">
      <c r="B5" s="3" t="s">
        <v>10740</v>
      </c>
      <c r="C5" s="33">
        <v>615470</v>
      </c>
      <c r="D5" s="4">
        <f>RANK(C5,$C$5:$C$49)</f>
        <v>1</v>
      </c>
      <c r="E5" t="str">
        <f t="shared" ref="E5:E14" si="0">B5</f>
        <v>Kenneth Bradley</v>
      </c>
      <c r="F5" s="6">
        <f t="shared" ref="F5:F14" si="1">C5</f>
        <v>615470</v>
      </c>
      <c r="G5" s="6">
        <f>F5</f>
        <v>615470</v>
      </c>
      <c r="I5" t="s">
        <v>10761</v>
      </c>
      <c r="J5" s="6">
        <f>SUM(C5:C49)</f>
        <v>22819553</v>
      </c>
      <c r="M5" s="3" t="s">
        <v>10765</v>
      </c>
      <c r="N5" s="6">
        <v>22144</v>
      </c>
      <c r="Q5" s="3" t="s">
        <v>10786</v>
      </c>
      <c r="R5" s="6">
        <v>128919</v>
      </c>
      <c r="T5" s="3" t="s">
        <v>10847</v>
      </c>
      <c r="U5" s="6">
        <v>101794</v>
      </c>
    </row>
    <row r="6" spans="2:21" x14ac:dyDescent="0.3">
      <c r="B6" s="3" t="s">
        <v>10715</v>
      </c>
      <c r="C6" s="33">
        <v>584966</v>
      </c>
      <c r="D6" s="4">
        <f t="shared" ref="D6:D49" si="2">RANK(C6,$C$5:$C$49)</f>
        <v>2</v>
      </c>
      <c r="E6" t="str">
        <f t="shared" si="0"/>
        <v>Bobby Russell</v>
      </c>
      <c r="F6" s="6">
        <f t="shared" si="1"/>
        <v>584966</v>
      </c>
      <c r="G6" s="6">
        <f>F6</f>
        <v>584966</v>
      </c>
      <c r="I6" t="s">
        <v>10764</v>
      </c>
      <c r="J6" s="17">
        <f>J4/J5</f>
        <v>0.24554871867998465</v>
      </c>
      <c r="M6" s="3" t="s">
        <v>10766</v>
      </c>
      <c r="N6" s="6">
        <v>24024</v>
      </c>
      <c r="Q6" s="3" t="s">
        <v>10804</v>
      </c>
      <c r="R6" s="6">
        <v>122013</v>
      </c>
      <c r="T6" s="3" t="s">
        <v>10848</v>
      </c>
      <c r="U6" s="6">
        <v>98720</v>
      </c>
    </row>
    <row r="7" spans="2:21" x14ac:dyDescent="0.3">
      <c r="B7" s="3" t="s">
        <v>10753</v>
      </c>
      <c r="C7" s="33">
        <v>571817</v>
      </c>
      <c r="D7" s="4">
        <f t="shared" si="2"/>
        <v>3</v>
      </c>
      <c r="E7" t="str">
        <f t="shared" si="0"/>
        <v>Ryan Welch</v>
      </c>
      <c r="F7" s="6">
        <f t="shared" si="1"/>
        <v>571817</v>
      </c>
      <c r="G7" s="6">
        <f>F7</f>
        <v>571817</v>
      </c>
      <c r="M7" s="3" t="s">
        <v>10767</v>
      </c>
      <c r="N7" s="6">
        <v>21433</v>
      </c>
      <c r="Q7" s="3" t="s">
        <v>10817</v>
      </c>
      <c r="R7" s="6">
        <v>132018</v>
      </c>
      <c r="T7" s="3" t="s">
        <v>10849</v>
      </c>
      <c r="U7" s="6">
        <v>98813</v>
      </c>
    </row>
    <row r="8" spans="2:21" x14ac:dyDescent="0.3">
      <c r="B8" s="3" t="s">
        <v>10730</v>
      </c>
      <c r="C8" s="33">
        <v>557524</v>
      </c>
      <c r="D8" s="4">
        <f t="shared" si="2"/>
        <v>4</v>
      </c>
      <c r="E8" t="str">
        <f t="shared" si="0"/>
        <v>Howard Gardner</v>
      </c>
      <c r="F8" s="6">
        <f t="shared" si="1"/>
        <v>557524</v>
      </c>
      <c r="G8" s="6"/>
      <c r="M8" s="3" t="s">
        <v>10768</v>
      </c>
      <c r="N8" s="6">
        <v>21472</v>
      </c>
      <c r="Q8" s="3" t="s">
        <v>10820</v>
      </c>
      <c r="R8" s="6">
        <v>128554</v>
      </c>
    </row>
    <row r="9" spans="2:21" x14ac:dyDescent="0.3">
      <c r="B9" s="3" t="s">
        <v>10747</v>
      </c>
      <c r="C9" s="33">
        <v>554384</v>
      </c>
      <c r="D9" s="4">
        <f t="shared" si="2"/>
        <v>5</v>
      </c>
      <c r="E9" t="str">
        <f t="shared" si="0"/>
        <v>Patrick Ruiz</v>
      </c>
      <c r="F9" s="6">
        <f t="shared" si="1"/>
        <v>554384</v>
      </c>
      <c r="G9" s="6"/>
      <c r="I9" s="18" t="str">
        <f>"Top 10 Sales Reps Bring in "&amp;TEXT(J6,"0%")&amp;" of Total Revenue"</f>
        <v>Top 10 Sales Reps Bring in 25% of Total Revenue</v>
      </c>
      <c r="J9" s="18"/>
      <c r="K9" s="18"/>
      <c r="M9" s="3" t="s">
        <v>10769</v>
      </c>
      <c r="N9" s="6">
        <v>21694</v>
      </c>
      <c r="Q9" s="3" t="s">
        <v>10823</v>
      </c>
      <c r="R9" s="6">
        <v>118731</v>
      </c>
    </row>
    <row r="10" spans="2:21" x14ac:dyDescent="0.3">
      <c r="B10" s="3" t="s">
        <v>10741</v>
      </c>
      <c r="C10" s="33">
        <v>549147</v>
      </c>
      <c r="D10" s="4">
        <f t="shared" si="2"/>
        <v>6</v>
      </c>
      <c r="E10" t="str">
        <f t="shared" si="0"/>
        <v>Kenneth Fields</v>
      </c>
      <c r="F10" s="6">
        <f t="shared" si="1"/>
        <v>549147</v>
      </c>
      <c r="G10" s="6"/>
    </row>
    <row r="11" spans="2:21" ht="13.8" customHeight="1" x14ac:dyDescent="0.3">
      <c r="B11" s="3" t="s">
        <v>10726</v>
      </c>
      <c r="C11" s="33">
        <v>545587</v>
      </c>
      <c r="D11" s="4">
        <f t="shared" si="2"/>
        <v>7</v>
      </c>
      <c r="E11" t="str">
        <f t="shared" si="0"/>
        <v>Eugene Holmes</v>
      </c>
      <c r="F11" s="6">
        <f t="shared" si="1"/>
        <v>545587</v>
      </c>
      <c r="G11" s="6"/>
    </row>
    <row r="12" spans="2:21" x14ac:dyDescent="0.3">
      <c r="B12" s="3" t="s">
        <v>10716</v>
      </c>
      <c r="C12" s="33">
        <v>543204</v>
      </c>
      <c r="D12" s="4">
        <f t="shared" si="2"/>
        <v>8</v>
      </c>
      <c r="E12" t="str">
        <f t="shared" si="0"/>
        <v>Brian Davis</v>
      </c>
      <c r="F12" s="6">
        <f t="shared" si="1"/>
        <v>543204</v>
      </c>
      <c r="G12" s="6"/>
      <c r="M12" s="8" t="str">
        <f t="shared" ref="M12:N17" si="3">M4</f>
        <v>Customer</v>
      </c>
      <c r="N12" s="8" t="str">
        <f t="shared" si="3"/>
        <v xml:space="preserve">Profit </v>
      </c>
    </row>
    <row r="13" spans="2:21" x14ac:dyDescent="0.3">
      <c r="B13" s="3" t="s">
        <v>10725</v>
      </c>
      <c r="C13" s="33">
        <v>540650</v>
      </c>
      <c r="D13" s="4">
        <f t="shared" si="2"/>
        <v>9</v>
      </c>
      <c r="E13" t="str">
        <f t="shared" si="0"/>
        <v>Ernest Wheeler</v>
      </c>
      <c r="F13" s="6">
        <f t="shared" si="1"/>
        <v>540650</v>
      </c>
      <c r="G13" s="6"/>
      <c r="M13" t="str">
        <f t="shared" si="3"/>
        <v>Bruce Armstrong</v>
      </c>
      <c r="N13" s="6">
        <f t="shared" si="3"/>
        <v>22144</v>
      </c>
    </row>
    <row r="14" spans="2:21" x14ac:dyDescent="0.3">
      <c r="B14" s="3" t="s">
        <v>10755</v>
      </c>
      <c r="C14" s="33">
        <v>540563</v>
      </c>
      <c r="D14" s="4">
        <f t="shared" si="2"/>
        <v>10</v>
      </c>
      <c r="E14" t="str">
        <f t="shared" si="0"/>
        <v>Scott Mason</v>
      </c>
      <c r="F14" s="6">
        <f t="shared" si="1"/>
        <v>540563</v>
      </c>
      <c r="G14" s="6"/>
      <c r="M14" t="str">
        <f t="shared" si="3"/>
        <v>Eugene Weaver</v>
      </c>
      <c r="N14" s="6">
        <f t="shared" si="3"/>
        <v>24024</v>
      </c>
    </row>
    <row r="15" spans="2:21" x14ac:dyDescent="0.3">
      <c r="B15" s="3" t="s">
        <v>10736</v>
      </c>
      <c r="C15" s="33">
        <v>538879</v>
      </c>
      <c r="D15" s="4">
        <f t="shared" si="2"/>
        <v>11</v>
      </c>
      <c r="F15" s="6"/>
      <c r="G15" s="6"/>
      <c r="M15" t="str">
        <f t="shared" si="3"/>
        <v>Jeffrey Phillips</v>
      </c>
      <c r="N15" s="6">
        <f t="shared" si="3"/>
        <v>21433</v>
      </c>
    </row>
    <row r="16" spans="2:21" x14ac:dyDescent="0.3">
      <c r="B16" s="3" t="s">
        <v>10738</v>
      </c>
      <c r="C16" s="33">
        <v>537961</v>
      </c>
      <c r="D16" s="4">
        <f t="shared" si="2"/>
        <v>12</v>
      </c>
      <c r="F16" s="6"/>
      <c r="G16" s="6"/>
      <c r="M16" t="str">
        <f t="shared" si="3"/>
        <v>Scott Allen</v>
      </c>
      <c r="N16" s="6">
        <f t="shared" si="3"/>
        <v>21472</v>
      </c>
    </row>
    <row r="17" spans="2:14" x14ac:dyDescent="0.3">
      <c r="B17" s="3" t="s">
        <v>10746</v>
      </c>
      <c r="C17" s="33">
        <v>533421</v>
      </c>
      <c r="D17" s="4">
        <f t="shared" si="2"/>
        <v>13</v>
      </c>
      <c r="F17" s="6"/>
      <c r="G17" s="6"/>
      <c r="M17" t="str">
        <f t="shared" si="3"/>
        <v>Terry Payne</v>
      </c>
      <c r="N17" s="6">
        <f t="shared" si="3"/>
        <v>21694</v>
      </c>
    </row>
    <row r="18" spans="2:14" x14ac:dyDescent="0.3">
      <c r="B18" s="3" t="s">
        <v>10745</v>
      </c>
      <c r="C18" s="33">
        <v>530983</v>
      </c>
      <c r="D18" s="4">
        <f t="shared" si="2"/>
        <v>14</v>
      </c>
      <c r="F18" s="6"/>
      <c r="G18" s="6"/>
    </row>
    <row r="19" spans="2:14" x14ac:dyDescent="0.3">
      <c r="B19" s="3" t="s">
        <v>10728</v>
      </c>
      <c r="C19" s="33">
        <v>528355</v>
      </c>
      <c r="D19" s="4">
        <f t="shared" si="2"/>
        <v>15</v>
      </c>
      <c r="F19" s="6"/>
      <c r="G19" s="6"/>
    </row>
    <row r="20" spans="2:14" x14ac:dyDescent="0.3">
      <c r="B20" s="3" t="s">
        <v>10713</v>
      </c>
      <c r="C20" s="33">
        <v>519410</v>
      </c>
      <c r="D20" s="4">
        <f t="shared" si="2"/>
        <v>16</v>
      </c>
      <c r="F20" s="6"/>
      <c r="G20" s="6"/>
    </row>
    <row r="21" spans="2:14" x14ac:dyDescent="0.3">
      <c r="B21" s="3" t="s">
        <v>10749</v>
      </c>
      <c r="C21" s="33">
        <v>518682</v>
      </c>
      <c r="D21" s="4">
        <f t="shared" si="2"/>
        <v>17</v>
      </c>
      <c r="F21" s="6"/>
      <c r="G21" s="6"/>
    </row>
    <row r="22" spans="2:14" x14ac:dyDescent="0.3">
      <c r="B22" s="3" t="s">
        <v>10727</v>
      </c>
      <c r="C22" s="33">
        <v>516114</v>
      </c>
      <c r="D22" s="4">
        <f t="shared" si="2"/>
        <v>18</v>
      </c>
      <c r="F22" s="6"/>
      <c r="G22" s="6"/>
    </row>
    <row r="23" spans="2:14" x14ac:dyDescent="0.3">
      <c r="B23" s="3" t="s">
        <v>10735</v>
      </c>
      <c r="C23" s="33">
        <v>516044</v>
      </c>
      <c r="D23" s="4">
        <f t="shared" si="2"/>
        <v>19</v>
      </c>
      <c r="F23" s="6"/>
      <c r="G23" s="6"/>
    </row>
    <row r="24" spans="2:14" x14ac:dyDescent="0.3">
      <c r="B24" s="3" t="s">
        <v>10742</v>
      </c>
      <c r="C24" s="33">
        <v>513629</v>
      </c>
      <c r="D24" s="4">
        <f t="shared" si="2"/>
        <v>20</v>
      </c>
      <c r="F24" s="6"/>
      <c r="G24" s="6"/>
    </row>
    <row r="25" spans="2:14" x14ac:dyDescent="0.3">
      <c r="B25" s="3" t="s">
        <v>10718</v>
      </c>
      <c r="C25" s="33">
        <v>510795</v>
      </c>
      <c r="D25" s="4">
        <f t="shared" si="2"/>
        <v>21</v>
      </c>
      <c r="F25" s="6"/>
      <c r="G25" s="6"/>
    </row>
    <row r="26" spans="2:14" x14ac:dyDescent="0.3">
      <c r="B26" s="3" t="s">
        <v>10724</v>
      </c>
      <c r="C26" s="33">
        <v>510700</v>
      </c>
      <c r="D26" s="4">
        <f t="shared" si="2"/>
        <v>22</v>
      </c>
      <c r="F26" s="6"/>
      <c r="G26" s="6"/>
    </row>
    <row r="27" spans="2:14" x14ac:dyDescent="0.3">
      <c r="B27" s="3" t="s">
        <v>10717</v>
      </c>
      <c r="C27" s="33">
        <v>509549</v>
      </c>
      <c r="D27" s="4">
        <f t="shared" si="2"/>
        <v>23</v>
      </c>
      <c r="F27" s="6"/>
      <c r="G27" s="6"/>
    </row>
    <row r="28" spans="2:14" x14ac:dyDescent="0.3">
      <c r="B28" s="3" t="s">
        <v>10748</v>
      </c>
      <c r="C28" s="33">
        <v>508726</v>
      </c>
      <c r="D28" s="4">
        <f t="shared" si="2"/>
        <v>24</v>
      </c>
      <c r="F28" s="6"/>
      <c r="G28" s="6"/>
    </row>
    <row r="29" spans="2:14" x14ac:dyDescent="0.3">
      <c r="B29" s="3" t="s">
        <v>10734</v>
      </c>
      <c r="C29" s="33">
        <v>504271</v>
      </c>
      <c r="D29" s="4">
        <f t="shared" si="2"/>
        <v>25</v>
      </c>
      <c r="F29" s="6"/>
      <c r="G29" s="6"/>
    </row>
    <row r="30" spans="2:14" x14ac:dyDescent="0.3">
      <c r="B30" s="3" t="s">
        <v>10737</v>
      </c>
      <c r="C30" s="33">
        <v>503327</v>
      </c>
      <c r="D30" s="4">
        <f t="shared" si="2"/>
        <v>26</v>
      </c>
      <c r="F30" s="6"/>
      <c r="G30" s="6"/>
    </row>
    <row r="31" spans="2:14" x14ac:dyDescent="0.3">
      <c r="B31" s="3" t="s">
        <v>10733</v>
      </c>
      <c r="C31" s="33">
        <v>502687</v>
      </c>
      <c r="D31" s="4">
        <f t="shared" si="2"/>
        <v>27</v>
      </c>
      <c r="F31" s="6"/>
      <c r="G31" s="6"/>
    </row>
    <row r="32" spans="2:14" x14ac:dyDescent="0.3">
      <c r="B32" s="3" t="s">
        <v>10744</v>
      </c>
      <c r="C32" s="33">
        <v>499064</v>
      </c>
      <c r="D32" s="4">
        <f t="shared" si="2"/>
        <v>28</v>
      </c>
      <c r="F32" s="6"/>
      <c r="G32" s="6"/>
    </row>
    <row r="33" spans="2:7" x14ac:dyDescent="0.3">
      <c r="B33" s="3" t="s">
        <v>10729</v>
      </c>
      <c r="C33" s="33">
        <v>498604</v>
      </c>
      <c r="D33" s="4">
        <f t="shared" si="2"/>
        <v>29</v>
      </c>
      <c r="F33" s="6"/>
      <c r="G33" s="6"/>
    </row>
    <row r="34" spans="2:7" x14ac:dyDescent="0.3">
      <c r="B34" s="3" t="s">
        <v>10714</v>
      </c>
      <c r="C34" s="33">
        <v>496832</v>
      </c>
      <c r="D34" s="4">
        <f t="shared" si="2"/>
        <v>30</v>
      </c>
      <c r="F34" s="6"/>
      <c r="G34" s="6"/>
    </row>
    <row r="35" spans="2:7" x14ac:dyDescent="0.3">
      <c r="B35" s="3" t="s">
        <v>10732</v>
      </c>
      <c r="C35" s="33">
        <v>493944</v>
      </c>
      <c r="D35" s="4">
        <f t="shared" si="2"/>
        <v>31</v>
      </c>
      <c r="F35" s="6"/>
      <c r="G35" s="6"/>
    </row>
    <row r="36" spans="2:7" x14ac:dyDescent="0.3">
      <c r="B36" s="3" t="s">
        <v>10723</v>
      </c>
      <c r="C36" s="33">
        <v>490728</v>
      </c>
      <c r="D36" s="4">
        <f t="shared" si="2"/>
        <v>32</v>
      </c>
      <c r="F36" s="6"/>
      <c r="G36" s="6"/>
    </row>
    <row r="37" spans="2:7" x14ac:dyDescent="0.3">
      <c r="B37" s="3" t="s">
        <v>10739</v>
      </c>
      <c r="C37" s="33">
        <v>490478</v>
      </c>
      <c r="D37" s="4">
        <f t="shared" si="2"/>
        <v>33</v>
      </c>
      <c r="F37" s="6"/>
      <c r="G37" s="6"/>
    </row>
    <row r="38" spans="2:7" x14ac:dyDescent="0.3">
      <c r="B38" s="3" t="s">
        <v>10722</v>
      </c>
      <c r="C38" s="33">
        <v>485694</v>
      </c>
      <c r="D38" s="4">
        <f t="shared" si="2"/>
        <v>34</v>
      </c>
      <c r="F38" s="6"/>
      <c r="G38" s="6"/>
    </row>
    <row r="39" spans="2:7" x14ac:dyDescent="0.3">
      <c r="B39" s="3" t="s">
        <v>10721</v>
      </c>
      <c r="C39" s="33">
        <v>484173</v>
      </c>
      <c r="D39" s="4">
        <f t="shared" si="2"/>
        <v>35</v>
      </c>
      <c r="F39" s="6"/>
      <c r="G39" s="6"/>
    </row>
    <row r="40" spans="2:7" x14ac:dyDescent="0.3">
      <c r="B40" s="3" t="s">
        <v>10757</v>
      </c>
      <c r="C40" s="33">
        <v>481582</v>
      </c>
      <c r="D40" s="4">
        <f t="shared" si="2"/>
        <v>36</v>
      </c>
      <c r="F40" s="6"/>
      <c r="G40" s="6"/>
    </row>
    <row r="41" spans="2:7" x14ac:dyDescent="0.3">
      <c r="B41" s="3" t="s">
        <v>10750</v>
      </c>
      <c r="C41" s="33">
        <v>480586</v>
      </c>
      <c r="D41" s="4">
        <f t="shared" si="2"/>
        <v>37</v>
      </c>
      <c r="F41" s="6"/>
      <c r="G41" s="6"/>
    </row>
    <row r="42" spans="2:7" x14ac:dyDescent="0.3">
      <c r="B42" s="3" t="s">
        <v>10754</v>
      </c>
      <c r="C42" s="33">
        <v>472641</v>
      </c>
      <c r="D42" s="4">
        <f t="shared" si="2"/>
        <v>38</v>
      </c>
      <c r="F42" s="6"/>
      <c r="G42" s="6"/>
    </row>
    <row r="43" spans="2:7" x14ac:dyDescent="0.3">
      <c r="B43" s="3" t="s">
        <v>10731</v>
      </c>
      <c r="C43" s="33">
        <v>466887</v>
      </c>
      <c r="D43" s="4">
        <f t="shared" si="2"/>
        <v>39</v>
      </c>
      <c r="F43" s="6"/>
      <c r="G43" s="6"/>
    </row>
    <row r="44" spans="2:7" x14ac:dyDescent="0.3">
      <c r="B44" s="3" t="s">
        <v>10752</v>
      </c>
      <c r="C44" s="33">
        <v>463063</v>
      </c>
      <c r="D44" s="4">
        <f t="shared" si="2"/>
        <v>40</v>
      </c>
      <c r="F44" s="6"/>
      <c r="G44" s="6"/>
    </row>
    <row r="45" spans="2:7" x14ac:dyDescent="0.3">
      <c r="B45" s="3" t="s">
        <v>10751</v>
      </c>
      <c r="C45" s="33">
        <v>456585</v>
      </c>
      <c r="D45" s="4">
        <f t="shared" si="2"/>
        <v>41</v>
      </c>
      <c r="F45" s="6"/>
      <c r="G45" s="6"/>
    </row>
    <row r="46" spans="2:7" x14ac:dyDescent="0.3">
      <c r="B46" s="3" t="s">
        <v>10720</v>
      </c>
      <c r="C46" s="33">
        <v>452385</v>
      </c>
      <c r="D46" s="4">
        <f t="shared" si="2"/>
        <v>42</v>
      </c>
      <c r="F46" s="6"/>
      <c r="G46" s="6"/>
    </row>
    <row r="47" spans="2:7" x14ac:dyDescent="0.3">
      <c r="B47" s="3" t="s">
        <v>10756</v>
      </c>
      <c r="C47" s="33">
        <v>430257</v>
      </c>
      <c r="D47" s="4">
        <f t="shared" si="2"/>
        <v>43</v>
      </c>
      <c r="F47" s="6"/>
      <c r="G47" s="6"/>
    </row>
    <row r="48" spans="2:7" x14ac:dyDescent="0.3">
      <c r="B48" s="3" t="s">
        <v>10743</v>
      </c>
      <c r="C48" s="33">
        <v>385643</v>
      </c>
      <c r="D48" s="4">
        <f t="shared" si="2"/>
        <v>44</v>
      </c>
      <c r="F48" s="6"/>
      <c r="G48" s="6"/>
    </row>
    <row r="49" spans="2:7" x14ac:dyDescent="0.3">
      <c r="B49" s="3" t="s">
        <v>10719</v>
      </c>
      <c r="C49" s="33">
        <v>383562</v>
      </c>
      <c r="D49" s="4">
        <f t="shared" si="2"/>
        <v>45</v>
      </c>
      <c r="F49" s="6"/>
      <c r="G49" s="6"/>
    </row>
  </sheetData>
  <mergeCells count="4">
    <mergeCell ref="B2:J2"/>
    <mergeCell ref="M2:N2"/>
    <mergeCell ref="Q2:R2"/>
    <mergeCell ref="T2:U2"/>
  </mergeCells>
  <pageMargins left="0.7" right="0.7" top="0.75" bottom="0.75" header="0.3" footer="0.3"/>
  <pageSetup orientation="portrait"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Consolidtaed Data</vt:lpstr>
      <vt:lpstr>Calculations</vt:lpstr>
      <vt:lpstr>Calculations-2</vt:lpstr>
      <vt:lpstr>Calcultions-3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Analyst</dc:creator>
  <cp:lastModifiedBy>Hp</cp:lastModifiedBy>
  <cp:lastPrinted>2023-07-13T17:56:11Z</cp:lastPrinted>
  <dcterms:created xsi:type="dcterms:W3CDTF">2021-08-30T13:46:32Z</dcterms:created>
  <dcterms:modified xsi:type="dcterms:W3CDTF">2023-07-28T14:56:00Z</dcterms:modified>
</cp:coreProperties>
</file>